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1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2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3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filterPrivacy="1"/>
  <xr:revisionPtr revIDLastSave="0" documentId="13_ncr:1_{02474DB1-F80F-C941-A47B-41E66A95160C}" xr6:coauthVersionLast="47" xr6:coauthVersionMax="47" xr10:uidLastSave="{00000000-0000-0000-0000-000000000000}"/>
  <bookViews>
    <workbookView xWindow="0" yWindow="760" windowWidth="29400" windowHeight="16900" tabRatio="710" activeTab="8" xr2:uid="{00000000-000D-0000-FFFF-FFFF00000000}"/>
  </bookViews>
  <sheets>
    <sheet name="Fall Enrollment Summary SY16-24" sheetId="33" r:id="rId1"/>
    <sheet name="PublicPrivateCombo" sheetId="17" r:id="rId2"/>
    <sheet name="Race" sheetId="13" r:id="rId3"/>
    <sheet name="Grade" sheetId="16" r:id="rId4"/>
    <sheet name="byCountyOverTime" sheetId="9" r:id="rId5"/>
    <sheet name="98-18 Totals" sheetId="20" r:id="rId6"/>
    <sheet name="Fall Enrollment Summary SY19-24" sheetId="32" r:id="rId7"/>
    <sheet name="2022" sheetId="29" r:id="rId8"/>
    <sheet name="2023" sheetId="28" r:id="rId9"/>
    <sheet name="2024" sheetId="27" r:id="rId10"/>
    <sheet name="2013" sheetId="1" r:id="rId11"/>
    <sheet name="2014" sheetId="2" r:id="rId12"/>
    <sheet name="2016" sheetId="3" r:id="rId13"/>
    <sheet name="2015" sheetId="31" r:id="rId14"/>
    <sheet name="2017" sheetId="5" r:id="rId15"/>
    <sheet name="2018" sheetId="6" r:id="rId16"/>
    <sheet name="2019" sheetId="7" r:id="rId17"/>
    <sheet name="2020" sheetId="8" r:id="rId18"/>
    <sheet name="2021" sheetId="18" r:id="rId19"/>
    <sheet name="allSchls" sheetId="25" r:id="rId20"/>
    <sheet name="2015 State Total" sheetId="23" r:id="rId21"/>
    <sheet name="2017 State Total" sheetId="22" r:id="rId22"/>
    <sheet name="2018 State Total" sheetId="19" r:id="rId23"/>
    <sheet name="2019 State Total" sheetId="26" r:id="rId24"/>
    <sheet name="2020 State Total" sheetId="14" r:id="rId25"/>
    <sheet name="2021 State Total" sheetId="15" r:id="rId26"/>
    <sheet name="CountyList" sheetId="11" r:id="rId27"/>
    <sheet name="Quality Check" sheetId="24" r:id="rId28"/>
  </sheets>
  <definedNames>
    <definedName name="_xlnm._FilterDatabase" localSheetId="14" hidden="1">'2017'!$A$1:$AL$893</definedName>
    <definedName name="_xlnm._FilterDatabase" localSheetId="7" hidden="1">'2022'!$A$2:$AW$846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7" l="1"/>
  <c r="O917" i="7" l="1"/>
  <c r="P917" i="7"/>
  <c r="Q917" i="7"/>
  <c r="R917" i="7"/>
  <c r="S917" i="7"/>
  <c r="T917" i="7"/>
  <c r="U917" i="7"/>
  <c r="V917" i="7"/>
  <c r="W917" i="7"/>
  <c r="X917" i="7"/>
  <c r="Y917" i="7"/>
  <c r="Z917" i="7"/>
  <c r="AA917" i="7"/>
  <c r="N917" i="7"/>
  <c r="L894" i="5"/>
  <c r="M894" i="5"/>
  <c r="N894" i="5"/>
  <c r="O894" i="5"/>
  <c r="P894" i="5"/>
  <c r="Q894" i="5"/>
  <c r="R894" i="5"/>
  <c r="S894" i="5"/>
  <c r="T894" i="5"/>
  <c r="U894" i="5"/>
  <c r="V894" i="5"/>
  <c r="W894" i="5"/>
  <c r="X894" i="5"/>
  <c r="K894" i="5"/>
  <c r="N907" i="6"/>
  <c r="O907" i="6"/>
  <c r="P907" i="6"/>
  <c r="Q907" i="6"/>
  <c r="R907" i="6"/>
  <c r="S907" i="6"/>
  <c r="T907" i="6"/>
  <c r="U907" i="6"/>
  <c r="V907" i="6"/>
  <c r="W907" i="6"/>
  <c r="X907" i="6"/>
  <c r="Y907" i="6"/>
  <c r="Z907" i="6"/>
  <c r="M907" i="6"/>
  <c r="K24" i="17"/>
  <c r="L24" i="17"/>
  <c r="M24" i="17"/>
  <c r="N24" i="17"/>
  <c r="O24" i="17"/>
  <c r="P24" i="17"/>
  <c r="Q24" i="17"/>
  <c r="R24" i="17"/>
  <c r="S24" i="17"/>
  <c r="BA28" i="17"/>
  <c r="BB28" i="17" s="1"/>
  <c r="BA29" i="17"/>
  <c r="BB29" i="17" s="1"/>
  <c r="BA30" i="17"/>
  <c r="BB30" i="17" s="1"/>
  <c r="BA31" i="17"/>
  <c r="BB31" i="17" s="1"/>
  <c r="BA32" i="17"/>
  <c r="BB32" i="17" s="1"/>
  <c r="BA33" i="17"/>
  <c r="BB33" i="17" s="1"/>
  <c r="BA34" i="17"/>
  <c r="BB34" i="17" s="1"/>
  <c r="BA27" i="17"/>
  <c r="BB27" i="17" s="1"/>
  <c r="Y17" i="16"/>
  <c r="X18" i="16"/>
  <c r="X19" i="16"/>
  <c r="X20" i="16"/>
  <c r="X21" i="16"/>
  <c r="X22" i="16"/>
  <c r="X23" i="16"/>
  <c r="X24" i="16"/>
  <c r="X25" i="16"/>
  <c r="X26" i="16"/>
  <c r="X27" i="16"/>
  <c r="X28" i="16"/>
  <c r="X29" i="16"/>
  <c r="X30" i="16"/>
  <c r="X17" i="16"/>
  <c r="Y18" i="16"/>
  <c r="Y19" i="16"/>
  <c r="Y20" i="16"/>
  <c r="Y21" i="16"/>
  <c r="Y22" i="16"/>
  <c r="Y23" i="16"/>
  <c r="Y24" i="16"/>
  <c r="Y25" i="16"/>
  <c r="Y26" i="16"/>
  <c r="Y27" i="16"/>
  <c r="Y28" i="16"/>
  <c r="Y29" i="16"/>
  <c r="Y30" i="16"/>
  <c r="C16" i="13" l="1"/>
  <c r="B16" i="13"/>
  <c r="AV16" i="17"/>
  <c r="AV17" i="17"/>
  <c r="AV18" i="17"/>
  <c r="AV19" i="17"/>
  <c r="AV20" i="17"/>
  <c r="AV21" i="17"/>
  <c r="AV22" i="17"/>
  <c r="AV15" i="17"/>
  <c r="E23" i="17"/>
  <c r="W23" i="17" s="1"/>
  <c r="E22" i="17"/>
  <c r="W22" i="17" s="1"/>
  <c r="E21" i="17"/>
  <c r="W21" i="17" s="1"/>
  <c r="E20" i="17"/>
  <c r="W20" i="17" s="1"/>
  <c r="E19" i="17"/>
  <c r="W19" i="17" s="1"/>
  <c r="E18" i="17"/>
  <c r="W18" i="17" s="1"/>
  <c r="E17" i="17"/>
  <c r="W17" i="17" s="1"/>
  <c r="E16" i="17"/>
  <c r="W16" i="17" s="1"/>
  <c r="E15" i="17"/>
  <c r="W15" i="17" s="1"/>
  <c r="E14" i="17"/>
  <c r="W14" i="17" s="1"/>
  <c r="E13" i="17"/>
  <c r="W13" i="17" s="1"/>
  <c r="E12" i="17"/>
  <c r="W12" i="17" s="1"/>
  <c r="E11" i="17"/>
  <c r="W11" i="17" s="1"/>
  <c r="D23" i="17"/>
  <c r="V23" i="17" s="1"/>
  <c r="D22" i="17"/>
  <c r="V22" i="17" s="1"/>
  <c r="D21" i="17"/>
  <c r="V21" i="17" s="1"/>
  <c r="D20" i="17"/>
  <c r="V20" i="17" s="1"/>
  <c r="D19" i="17"/>
  <c r="V19" i="17" s="1"/>
  <c r="D18" i="17"/>
  <c r="V18" i="17" s="1"/>
  <c r="D17" i="17"/>
  <c r="V17" i="17" s="1"/>
  <c r="D16" i="17"/>
  <c r="V16" i="17" s="1"/>
  <c r="D15" i="17"/>
  <c r="V15" i="17" s="1"/>
  <c r="D14" i="17"/>
  <c r="V14" i="17" s="1"/>
  <c r="D13" i="17"/>
  <c r="V13" i="17" s="1"/>
  <c r="D12" i="17"/>
  <c r="V12" i="17" s="1"/>
  <c r="D11" i="17"/>
  <c r="V11" i="17" s="1"/>
  <c r="C23" i="17"/>
  <c r="U23" i="17" s="1"/>
  <c r="C22" i="17"/>
  <c r="U22" i="17" s="1"/>
  <c r="C21" i="17"/>
  <c r="U21" i="17" s="1"/>
  <c r="C20" i="17"/>
  <c r="U20" i="17" s="1"/>
  <c r="C19" i="17"/>
  <c r="U19" i="17" s="1"/>
  <c r="C18" i="17"/>
  <c r="U18" i="17" s="1"/>
  <c r="C17" i="17"/>
  <c r="U17" i="17" s="1"/>
  <c r="C16" i="17"/>
  <c r="U16" i="17" s="1"/>
  <c r="C15" i="17"/>
  <c r="U15" i="17" s="1"/>
  <c r="C14" i="17"/>
  <c r="U14" i="17" s="1"/>
  <c r="C13" i="17"/>
  <c r="U13" i="17" s="1"/>
  <c r="C12" i="17"/>
  <c r="U12" i="17" s="1"/>
  <c r="C11" i="17"/>
  <c r="U11" i="17" s="1"/>
  <c r="B23" i="17"/>
  <c r="T23" i="17" s="1"/>
  <c r="B22" i="17"/>
  <c r="T22" i="17" s="1"/>
  <c r="B21" i="17"/>
  <c r="T21" i="17" s="1"/>
  <c r="B20" i="17"/>
  <c r="T20" i="17" s="1"/>
  <c r="B19" i="17"/>
  <c r="T19" i="17" s="1"/>
  <c r="B18" i="17"/>
  <c r="T18" i="17" s="1"/>
  <c r="B17" i="17"/>
  <c r="T17" i="17" s="1"/>
  <c r="B16" i="17"/>
  <c r="T16" i="17" s="1"/>
  <c r="B15" i="17"/>
  <c r="T15" i="17" s="1"/>
  <c r="B14" i="17"/>
  <c r="T14" i="17" s="1"/>
  <c r="B13" i="17"/>
  <c r="T13" i="17" s="1"/>
  <c r="B12" i="17"/>
  <c r="T12" i="17" s="1"/>
  <c r="B11" i="17"/>
  <c r="E10" i="17"/>
  <c r="W10" i="17" s="1"/>
  <c r="D10" i="17"/>
  <c r="V10" i="17" s="1"/>
  <c r="C10" i="17"/>
  <c r="U10" i="17" s="1"/>
  <c r="B10" i="17"/>
  <c r="T10" i="17" s="1"/>
  <c r="F23" i="17"/>
  <c r="X23" i="17" s="1"/>
  <c r="F22" i="17"/>
  <c r="X22" i="17" s="1"/>
  <c r="F21" i="17"/>
  <c r="X21" i="17" s="1"/>
  <c r="F20" i="17"/>
  <c r="X20" i="17" s="1"/>
  <c r="F19" i="17"/>
  <c r="X19" i="17" s="1"/>
  <c r="F18" i="17"/>
  <c r="X18" i="17" s="1"/>
  <c r="F17" i="17"/>
  <c r="X17" i="17" s="1"/>
  <c r="F16" i="17"/>
  <c r="X16" i="17" s="1"/>
  <c r="F15" i="17"/>
  <c r="X15" i="17" s="1"/>
  <c r="F14" i="17"/>
  <c r="X14" i="17" s="1"/>
  <c r="F13" i="17"/>
  <c r="X13" i="17" s="1"/>
  <c r="F12" i="17"/>
  <c r="X12" i="17" s="1"/>
  <c r="F11" i="17"/>
  <c r="X11" i="17" s="1"/>
  <c r="F10" i="17"/>
  <c r="X10" i="17" s="1"/>
  <c r="AE81" i="33"/>
  <c r="AE82" i="33" s="1"/>
  <c r="AD81" i="33"/>
  <c r="AD82" i="33" s="1"/>
  <c r="AC81" i="33"/>
  <c r="AC82" i="33" s="1"/>
  <c r="AB81" i="33"/>
  <c r="AB82" i="33" s="1"/>
  <c r="AA81" i="33"/>
  <c r="AA82" i="33" s="1"/>
  <c r="Z81" i="33"/>
  <c r="Z82" i="33" s="1"/>
  <c r="Y81" i="33"/>
  <c r="AG81" i="33" s="1"/>
  <c r="X81" i="33"/>
  <c r="X82" i="33" s="1"/>
  <c r="W81" i="33"/>
  <c r="W82" i="33" s="1"/>
  <c r="V81" i="33"/>
  <c r="V82" i="33" s="1"/>
  <c r="U81" i="33"/>
  <c r="U82" i="33" s="1"/>
  <c r="T81" i="33"/>
  <c r="S81" i="33"/>
  <c r="S82" i="33" s="1"/>
  <c r="R81" i="33"/>
  <c r="R82" i="33" s="1"/>
  <c r="Q81" i="33"/>
  <c r="Q82" i="33" s="1"/>
  <c r="P81" i="33"/>
  <c r="P82" i="33" s="1"/>
  <c r="O81" i="33"/>
  <c r="O82" i="33" s="1"/>
  <c r="N81" i="33"/>
  <c r="N82" i="33" s="1"/>
  <c r="M81" i="33"/>
  <c r="M82" i="33" s="1"/>
  <c r="L81" i="33"/>
  <c r="L82" i="33" s="1"/>
  <c r="K81" i="33"/>
  <c r="K82" i="33" s="1"/>
  <c r="J81" i="33"/>
  <c r="J82" i="33" s="1"/>
  <c r="I81" i="33"/>
  <c r="I82" i="33" s="1"/>
  <c r="H81" i="33"/>
  <c r="H82" i="33" s="1"/>
  <c r="G81" i="33"/>
  <c r="G82" i="33" s="1"/>
  <c r="F81" i="33"/>
  <c r="F82" i="33" s="1"/>
  <c r="E81" i="33"/>
  <c r="E82" i="33" s="1"/>
  <c r="D81" i="33"/>
  <c r="D82" i="33" s="1"/>
  <c r="C81" i="33"/>
  <c r="C82" i="33" s="1"/>
  <c r="B81" i="33"/>
  <c r="B82" i="33" s="1"/>
  <c r="AE79" i="33"/>
  <c r="AE80" i="33" s="1"/>
  <c r="AD79" i="33"/>
  <c r="AD80" i="33" s="1"/>
  <c r="AC79" i="33"/>
  <c r="AC80" i="33" s="1"/>
  <c r="AB79" i="33"/>
  <c r="AH79" i="33" s="1"/>
  <c r="AA79" i="33"/>
  <c r="AA80" i="33" s="1"/>
  <c r="Z79" i="33"/>
  <c r="Z80" i="33" s="1"/>
  <c r="Y79" i="33"/>
  <c r="Y80" i="33" s="1"/>
  <c r="X79" i="33"/>
  <c r="X80" i="33" s="1"/>
  <c r="W79" i="33"/>
  <c r="W80" i="33" s="1"/>
  <c r="V79" i="33"/>
  <c r="V80" i="33" s="1"/>
  <c r="U79" i="33"/>
  <c r="U80" i="33" s="1"/>
  <c r="T79" i="33"/>
  <c r="T80" i="33" s="1"/>
  <c r="S79" i="33"/>
  <c r="S80" i="33" s="1"/>
  <c r="R79" i="33"/>
  <c r="R80" i="33" s="1"/>
  <c r="Q79" i="33"/>
  <c r="Q80" i="33" s="1"/>
  <c r="P79" i="33"/>
  <c r="P80" i="33" s="1"/>
  <c r="O79" i="33"/>
  <c r="O80" i="33" s="1"/>
  <c r="N79" i="33"/>
  <c r="N80" i="33" s="1"/>
  <c r="M79" i="33"/>
  <c r="M80" i="33" s="1"/>
  <c r="L79" i="33"/>
  <c r="L80" i="33" s="1"/>
  <c r="K79" i="33"/>
  <c r="K80" i="33" s="1"/>
  <c r="J79" i="33"/>
  <c r="J80" i="33" s="1"/>
  <c r="I79" i="33"/>
  <c r="I80" i="33" s="1"/>
  <c r="H79" i="33"/>
  <c r="H80" i="33" s="1"/>
  <c r="G79" i="33"/>
  <c r="G80" i="33" s="1"/>
  <c r="F79" i="33"/>
  <c r="F80" i="33" s="1"/>
  <c r="E79" i="33"/>
  <c r="E80" i="33" s="1"/>
  <c r="D79" i="33"/>
  <c r="D80" i="33" s="1"/>
  <c r="C79" i="33"/>
  <c r="C80" i="33" s="1"/>
  <c r="AH24" i="33"/>
  <c r="AG24" i="33"/>
  <c r="AF24" i="33"/>
  <c r="AH23" i="33"/>
  <c r="AG23" i="33"/>
  <c r="AF23" i="33"/>
  <c r="AH22" i="33"/>
  <c r="AG22" i="33"/>
  <c r="AF22" i="33"/>
  <c r="AH21" i="33"/>
  <c r="AG21" i="33"/>
  <c r="AF21" i="33"/>
  <c r="AH20" i="33"/>
  <c r="AG20" i="33"/>
  <c r="AF20" i="33"/>
  <c r="AH19" i="33"/>
  <c r="AG19" i="33"/>
  <c r="AF19" i="33"/>
  <c r="AH18" i="33"/>
  <c r="AG18" i="33"/>
  <c r="AF18" i="33"/>
  <c r="AH15" i="33"/>
  <c r="AG15" i="33"/>
  <c r="AF15" i="33"/>
  <c r="AH14" i="33"/>
  <c r="AG14" i="33"/>
  <c r="AF14" i="33"/>
  <c r="AH13" i="33"/>
  <c r="AG13" i="33"/>
  <c r="AF13" i="33"/>
  <c r="AH12" i="33"/>
  <c r="AG12" i="33"/>
  <c r="AF12" i="33"/>
  <c r="AH11" i="33"/>
  <c r="AG11" i="33"/>
  <c r="AF11" i="33"/>
  <c r="AH10" i="33"/>
  <c r="AG10" i="33"/>
  <c r="AF10" i="33"/>
  <c r="AH9" i="33"/>
  <c r="AG9" i="33"/>
  <c r="AF9" i="33"/>
  <c r="AF2" i="33"/>
  <c r="W24" i="17" l="1"/>
  <c r="V24" i="17"/>
  <c r="X24" i="17"/>
  <c r="U24" i="17"/>
  <c r="B24" i="17"/>
  <c r="AU15" i="17" s="1"/>
  <c r="AW15" i="17" s="1"/>
  <c r="AX15" i="17" s="1"/>
  <c r="T11" i="17"/>
  <c r="T24" i="17" s="1"/>
  <c r="S25" i="17"/>
  <c r="F24" i="17"/>
  <c r="AU19" i="17" s="1"/>
  <c r="AW19" i="17" s="1"/>
  <c r="AX19" i="17" s="1"/>
  <c r="AF81" i="33"/>
  <c r="T82" i="33"/>
  <c r="AF79" i="33"/>
  <c r="AB80" i="33"/>
  <c r="AH81" i="33"/>
  <c r="Y82" i="33"/>
  <c r="AG79" i="33"/>
  <c r="AT22" i="17"/>
  <c r="AS22" i="17"/>
  <c r="AQ22" i="17"/>
  <c r="AP22" i="17"/>
  <c r="AN22" i="17"/>
  <c r="AM22" i="17"/>
  <c r="AT21" i="17"/>
  <c r="AS21" i="17"/>
  <c r="AQ21" i="17"/>
  <c r="AP21" i="17"/>
  <c r="AN21" i="17"/>
  <c r="AM21" i="17"/>
  <c r="AT20" i="17"/>
  <c r="AS20" i="17"/>
  <c r="AQ20" i="17"/>
  <c r="AP20" i="17"/>
  <c r="AN20" i="17"/>
  <c r="AM20" i="17"/>
  <c r="AT19" i="17"/>
  <c r="AS19" i="17"/>
  <c r="AQ19" i="17"/>
  <c r="AP19" i="17"/>
  <c r="AN19" i="17"/>
  <c r="AM19" i="17"/>
  <c r="AT18" i="17"/>
  <c r="AS18" i="17"/>
  <c r="AQ18" i="17"/>
  <c r="AP18" i="17"/>
  <c r="AN18" i="17"/>
  <c r="AM18" i="17"/>
  <c r="AT17" i="17"/>
  <c r="AS17" i="17"/>
  <c r="AQ17" i="17"/>
  <c r="AP17" i="17"/>
  <c r="AN17" i="17"/>
  <c r="AM17" i="17"/>
  <c r="AT16" i="17"/>
  <c r="AS16" i="17"/>
  <c r="AQ16" i="17"/>
  <c r="AP16" i="17"/>
  <c r="AN16" i="17"/>
  <c r="AM16" i="17"/>
  <c r="AT15" i="17"/>
  <c r="AS15" i="17"/>
  <c r="AQ15" i="17"/>
  <c r="AP15" i="17"/>
  <c r="AN15" i="17"/>
  <c r="AM15" i="17"/>
  <c r="AT14" i="17"/>
  <c r="AS14" i="17"/>
  <c r="AQ14" i="17"/>
  <c r="AP14" i="17"/>
  <c r="AN14" i="17"/>
  <c r="AM14" i="17"/>
  <c r="AT13" i="17"/>
  <c r="AS13" i="17"/>
  <c r="AQ13" i="17"/>
  <c r="AP13" i="17"/>
  <c r="AN13" i="17"/>
  <c r="AM13" i="17"/>
  <c r="AT12" i="17"/>
  <c r="AS12" i="17"/>
  <c r="AQ12" i="17"/>
  <c r="AP12" i="17"/>
  <c r="AN12" i="17"/>
  <c r="AM12" i="17"/>
  <c r="AT11" i="17"/>
  <c r="AS11" i="17"/>
  <c r="AQ11" i="17"/>
  <c r="AP11" i="17"/>
  <c r="AN11" i="17"/>
  <c r="AM11" i="17"/>
  <c r="AT10" i="17"/>
  <c r="AS10" i="17"/>
  <c r="AQ10" i="17"/>
  <c r="AP10" i="17"/>
  <c r="AN10" i="17"/>
  <c r="AM10" i="17"/>
  <c r="U12" i="13"/>
  <c r="U11" i="13"/>
  <c r="U10" i="13"/>
  <c r="U9" i="13"/>
  <c r="U8" i="13"/>
  <c r="T12" i="13"/>
  <c r="T11" i="13"/>
  <c r="T10" i="13"/>
  <c r="T9" i="13"/>
  <c r="T8" i="13"/>
  <c r="S12" i="13"/>
  <c r="S11" i="13"/>
  <c r="S10" i="13"/>
  <c r="S9" i="13"/>
  <c r="S8" i="13"/>
  <c r="J23" i="17"/>
  <c r="AB23" i="17" s="1"/>
  <c r="J22" i="17"/>
  <c r="AB22" i="17" s="1"/>
  <c r="J21" i="17"/>
  <c r="AB21" i="17" s="1"/>
  <c r="J20" i="17"/>
  <c r="AB20" i="17" s="1"/>
  <c r="J19" i="17"/>
  <c r="AB19" i="17" s="1"/>
  <c r="J18" i="17"/>
  <c r="AB18" i="17" s="1"/>
  <c r="J17" i="17"/>
  <c r="AB17" i="17" s="1"/>
  <c r="J16" i="17"/>
  <c r="AB16" i="17" s="1"/>
  <c r="J15" i="17"/>
  <c r="AB15" i="17" s="1"/>
  <c r="J14" i="17"/>
  <c r="AB14" i="17" s="1"/>
  <c r="J13" i="17"/>
  <c r="AB13" i="17" s="1"/>
  <c r="J12" i="17"/>
  <c r="AB12" i="17" s="1"/>
  <c r="J11" i="17"/>
  <c r="AB11" i="17" s="1"/>
  <c r="I23" i="17"/>
  <c r="AA23" i="17" s="1"/>
  <c r="I22" i="17"/>
  <c r="AA22" i="17" s="1"/>
  <c r="I21" i="17"/>
  <c r="AA21" i="17" s="1"/>
  <c r="I20" i="17"/>
  <c r="AA20" i="17" s="1"/>
  <c r="I19" i="17"/>
  <c r="AA19" i="17" s="1"/>
  <c r="I18" i="17"/>
  <c r="AA18" i="17" s="1"/>
  <c r="I17" i="17"/>
  <c r="AA17" i="17" s="1"/>
  <c r="I16" i="17"/>
  <c r="AA16" i="17" s="1"/>
  <c r="I15" i="17"/>
  <c r="AA15" i="17" s="1"/>
  <c r="I14" i="17"/>
  <c r="AA14" i="17" s="1"/>
  <c r="I13" i="17"/>
  <c r="AA13" i="17" s="1"/>
  <c r="I12" i="17"/>
  <c r="AA12" i="17" s="1"/>
  <c r="I11" i="17"/>
  <c r="AA11" i="17" s="1"/>
  <c r="H23" i="17"/>
  <c r="Z23" i="17" s="1"/>
  <c r="H22" i="17"/>
  <c r="Z22" i="17" s="1"/>
  <c r="H21" i="17"/>
  <c r="Z21" i="17" s="1"/>
  <c r="H20" i="17"/>
  <c r="Z20" i="17" s="1"/>
  <c r="H19" i="17"/>
  <c r="Z19" i="17" s="1"/>
  <c r="H18" i="17"/>
  <c r="Z18" i="17" s="1"/>
  <c r="H17" i="17"/>
  <c r="Z17" i="17" s="1"/>
  <c r="H16" i="17"/>
  <c r="Z16" i="17" s="1"/>
  <c r="H15" i="17"/>
  <c r="Z15" i="17" s="1"/>
  <c r="H14" i="17"/>
  <c r="Z14" i="17" s="1"/>
  <c r="H13" i="17"/>
  <c r="Z13" i="17" s="1"/>
  <c r="H12" i="17"/>
  <c r="Z12" i="17" s="1"/>
  <c r="H11" i="17"/>
  <c r="Z11" i="17" s="1"/>
  <c r="J10" i="17"/>
  <c r="AB10" i="17" s="1"/>
  <c r="I10" i="17"/>
  <c r="AA10" i="17" s="1"/>
  <c r="H10" i="17"/>
  <c r="Z10" i="17" s="1"/>
  <c r="G12" i="17"/>
  <c r="Y12" i="17" s="1"/>
  <c r="G13" i="17"/>
  <c r="Y13" i="17" s="1"/>
  <c r="G14" i="17"/>
  <c r="Y14" i="17" s="1"/>
  <c r="G15" i="17"/>
  <c r="Y15" i="17" s="1"/>
  <c r="G16" i="17"/>
  <c r="Y16" i="17" s="1"/>
  <c r="G17" i="17"/>
  <c r="Y17" i="17" s="1"/>
  <c r="G18" i="17"/>
  <c r="Y18" i="17" s="1"/>
  <c r="G19" i="17"/>
  <c r="Y19" i="17" s="1"/>
  <c r="G20" i="17"/>
  <c r="Y20" i="17" s="1"/>
  <c r="G21" i="17"/>
  <c r="Y21" i="17" s="1"/>
  <c r="G22" i="17"/>
  <c r="Y22" i="17" s="1"/>
  <c r="G23" i="17"/>
  <c r="Y23" i="17" s="1"/>
  <c r="G11" i="17"/>
  <c r="Y11" i="17" s="1"/>
  <c r="G10" i="17"/>
  <c r="Y10" i="17" s="1"/>
  <c r="AE78" i="32"/>
  <c r="AE79" i="32" s="1"/>
  <c r="AD78" i="32"/>
  <c r="AD79" i="32" s="1"/>
  <c r="AC78" i="32"/>
  <c r="AC79" i="32" s="1"/>
  <c r="AB78" i="32"/>
  <c r="AA78" i="32"/>
  <c r="AA79" i="32" s="1"/>
  <c r="Z78" i="32"/>
  <c r="Z79" i="32" s="1"/>
  <c r="Y78" i="32"/>
  <c r="AG78" i="32" s="1"/>
  <c r="X78" i="32"/>
  <c r="X79" i="32" s="1"/>
  <c r="W78" i="32"/>
  <c r="W79" i="32" s="1"/>
  <c r="V78" i="32"/>
  <c r="V79" i="32" s="1"/>
  <c r="U78" i="32"/>
  <c r="U79" i="32" s="1"/>
  <c r="T78" i="32"/>
  <c r="S78" i="32"/>
  <c r="S79" i="32" s="1"/>
  <c r="R78" i="32"/>
  <c r="R79" i="32" s="1"/>
  <c r="Q78" i="32"/>
  <c r="Q79" i="32" s="1"/>
  <c r="P78" i="32"/>
  <c r="P79" i="32" s="1"/>
  <c r="O78" i="32"/>
  <c r="O79" i="32" s="1"/>
  <c r="N78" i="32"/>
  <c r="N79" i="32" s="1"/>
  <c r="M78" i="32"/>
  <c r="M79" i="32" s="1"/>
  <c r="L78" i="32"/>
  <c r="L79" i="32" s="1"/>
  <c r="K78" i="32"/>
  <c r="K79" i="32" s="1"/>
  <c r="J78" i="32"/>
  <c r="J79" i="32" s="1"/>
  <c r="I78" i="32"/>
  <c r="I79" i="32" s="1"/>
  <c r="H78" i="32"/>
  <c r="H79" i="32" s="1"/>
  <c r="G78" i="32"/>
  <c r="G79" i="32" s="1"/>
  <c r="F78" i="32"/>
  <c r="F79" i="32" s="1"/>
  <c r="E78" i="32"/>
  <c r="E79" i="32" s="1"/>
  <c r="D78" i="32"/>
  <c r="D79" i="32" s="1"/>
  <c r="C78" i="32"/>
  <c r="C79" i="32" s="1"/>
  <c r="B78" i="32"/>
  <c r="B79" i="32" s="1"/>
  <c r="AE76" i="32"/>
  <c r="AE77" i="32" s="1"/>
  <c r="AD76" i="32"/>
  <c r="AD77" i="32" s="1"/>
  <c r="AC76" i="32"/>
  <c r="AC77" i="32" s="1"/>
  <c r="AB76" i="32"/>
  <c r="AH76" i="32" s="1"/>
  <c r="AA76" i="32"/>
  <c r="AA77" i="32" s="1"/>
  <c r="Z76" i="32"/>
  <c r="Z77" i="32" s="1"/>
  <c r="Y76" i="32"/>
  <c r="Y77" i="32" s="1"/>
  <c r="X76" i="32"/>
  <c r="X77" i="32" s="1"/>
  <c r="W76" i="32"/>
  <c r="W77" i="32" s="1"/>
  <c r="V76" i="32"/>
  <c r="V77" i="32" s="1"/>
  <c r="U76" i="32"/>
  <c r="U77" i="32" s="1"/>
  <c r="T76" i="32"/>
  <c r="T77" i="32" s="1"/>
  <c r="S76" i="32"/>
  <c r="S77" i="32" s="1"/>
  <c r="R76" i="32"/>
  <c r="R77" i="32" s="1"/>
  <c r="Q76" i="32"/>
  <c r="Q77" i="32" s="1"/>
  <c r="P76" i="32"/>
  <c r="P77" i="32" s="1"/>
  <c r="O76" i="32"/>
  <c r="O77" i="32" s="1"/>
  <c r="N76" i="32"/>
  <c r="N77" i="32" s="1"/>
  <c r="M76" i="32"/>
  <c r="M77" i="32" s="1"/>
  <c r="L76" i="32"/>
  <c r="L77" i="32" s="1"/>
  <c r="K76" i="32"/>
  <c r="K77" i="32" s="1"/>
  <c r="J76" i="32"/>
  <c r="J77" i="32" s="1"/>
  <c r="I76" i="32"/>
  <c r="I77" i="32" s="1"/>
  <c r="H76" i="32"/>
  <c r="H77" i="32" s="1"/>
  <c r="G76" i="32"/>
  <c r="G77" i="32" s="1"/>
  <c r="F76" i="32"/>
  <c r="F77" i="32" s="1"/>
  <c r="E76" i="32"/>
  <c r="E77" i="32" s="1"/>
  <c r="D76" i="32"/>
  <c r="D77" i="32" s="1"/>
  <c r="C76" i="32"/>
  <c r="C77" i="32" s="1"/>
  <c r="AH21" i="32"/>
  <c r="AG21" i="32"/>
  <c r="AF21" i="32"/>
  <c r="AH20" i="32"/>
  <c r="AG20" i="32"/>
  <c r="AF20" i="32"/>
  <c r="AH19" i="32"/>
  <c r="AG19" i="32"/>
  <c r="AF19" i="32"/>
  <c r="AH18" i="32"/>
  <c r="AG18" i="32"/>
  <c r="AF18" i="32"/>
  <c r="AH17" i="32"/>
  <c r="AG17" i="32"/>
  <c r="AF17" i="32"/>
  <c r="AH16" i="32"/>
  <c r="AG16" i="32"/>
  <c r="AF16" i="32"/>
  <c r="AH15" i="32"/>
  <c r="AG15" i="32"/>
  <c r="AF15" i="32"/>
  <c r="AH12" i="32"/>
  <c r="AG12" i="32"/>
  <c r="AF12" i="32"/>
  <c r="AH11" i="32"/>
  <c r="AG11" i="32"/>
  <c r="AF11" i="32"/>
  <c r="AH10" i="32"/>
  <c r="AG10" i="32"/>
  <c r="AF10" i="32"/>
  <c r="AH9" i="32"/>
  <c r="AG9" i="32"/>
  <c r="AF9" i="32"/>
  <c r="AH8" i="32"/>
  <c r="AG8" i="32"/>
  <c r="AF8" i="32"/>
  <c r="AH7" i="32"/>
  <c r="AG7" i="32"/>
  <c r="AF7" i="32"/>
  <c r="AH6" i="32"/>
  <c r="AG6" i="32"/>
  <c r="AF6" i="32"/>
  <c r="Y24" i="17" l="1"/>
  <c r="AF78" i="32"/>
  <c r="T79" i="32"/>
  <c r="AH78" i="32"/>
  <c r="AB79" i="32"/>
  <c r="G24" i="17"/>
  <c r="AU20" i="17" s="1"/>
  <c r="AW20" i="17" s="1"/>
  <c r="AX20" i="17" s="1"/>
  <c r="H24" i="17"/>
  <c r="I24" i="17"/>
  <c r="J24" i="17"/>
  <c r="AB24" i="17" s="1"/>
  <c r="AF76" i="32"/>
  <c r="AB77" i="32"/>
  <c r="Y79" i="32"/>
  <c r="AG76" i="32"/>
  <c r="AU22" i="17" l="1"/>
  <c r="AW22" i="17" s="1"/>
  <c r="AX22" i="17" s="1"/>
  <c r="AA24" i="17"/>
  <c r="AU21" i="17"/>
  <c r="AW21" i="17" s="1"/>
  <c r="AX21" i="17" s="1"/>
  <c r="Z24" i="17"/>
  <c r="B42" i="17"/>
  <c r="H28" i="17" l="1"/>
  <c r="H36" i="17"/>
  <c r="H35" i="17"/>
  <c r="I28" i="17"/>
  <c r="I36" i="17"/>
  <c r="I35" i="17"/>
  <c r="J28" i="17"/>
  <c r="J36" i="17"/>
  <c r="J35" i="17"/>
  <c r="J31" i="17"/>
  <c r="J30" i="17"/>
  <c r="I31" i="17"/>
  <c r="I30" i="17"/>
  <c r="H31" i="17"/>
  <c r="H30" i="17"/>
  <c r="J29" i="17"/>
  <c r="I29" i="17"/>
  <c r="H29" i="17"/>
  <c r="H14" i="13"/>
  <c r="H13" i="13"/>
  <c r="H12" i="13"/>
  <c r="D14" i="13"/>
  <c r="D13" i="13"/>
  <c r="D12" i="13"/>
  <c r="D11" i="13"/>
  <c r="D10" i="13"/>
  <c r="D9" i="13"/>
  <c r="D8" i="13"/>
  <c r="D7" i="13"/>
  <c r="J894" i="5"/>
  <c r="Y894" i="5"/>
  <c r="Z894" i="5"/>
  <c r="AA894" i="5"/>
  <c r="AB894" i="5"/>
  <c r="AC894" i="5"/>
  <c r="AD894" i="5"/>
  <c r="AE894" i="5"/>
  <c r="AF894" i="5"/>
  <c r="AG894" i="5"/>
  <c r="AH894" i="5"/>
  <c r="AI894" i="5"/>
  <c r="AJ894" i="5"/>
  <c r="AK894" i="5"/>
  <c r="AL894" i="5"/>
  <c r="I894" i="5"/>
  <c r="J9" i="13"/>
  <c r="J31" i="16"/>
  <c r="S17" i="16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3" i="9"/>
  <c r="K3" i="9"/>
  <c r="D2" i="9"/>
  <c r="M905" i="18"/>
  <c r="N905" i="18"/>
  <c r="O905" i="18"/>
  <c r="P905" i="18"/>
  <c r="Q905" i="18"/>
  <c r="R905" i="18"/>
  <c r="S905" i="18"/>
  <c r="T905" i="18"/>
  <c r="U905" i="18"/>
  <c r="V905" i="18"/>
  <c r="W905" i="18"/>
  <c r="X905" i="18"/>
  <c r="Y905" i="18"/>
  <c r="Z905" i="18"/>
  <c r="AA905" i="18"/>
  <c r="AB905" i="18"/>
  <c r="AC905" i="18"/>
  <c r="AD905" i="18"/>
  <c r="AE905" i="18"/>
  <c r="AF905" i="18"/>
  <c r="AG905" i="18"/>
  <c r="AH905" i="18"/>
  <c r="AI905" i="18"/>
  <c r="AJ905" i="18"/>
  <c r="AK905" i="18"/>
  <c r="AL905" i="18"/>
  <c r="AM905" i="18"/>
  <c r="AN905" i="18"/>
  <c r="AO905" i="18"/>
  <c r="AP905" i="18"/>
  <c r="AQ905" i="18"/>
  <c r="AR905" i="18"/>
  <c r="AS905" i="18"/>
  <c r="AT905" i="18"/>
  <c r="AU905" i="18"/>
  <c r="AV905" i="18"/>
  <c r="J2" i="9" s="1"/>
  <c r="L905" i="18"/>
  <c r="M921" i="8"/>
  <c r="N921" i="8"/>
  <c r="O921" i="8"/>
  <c r="P921" i="8"/>
  <c r="Q921" i="8"/>
  <c r="R921" i="8"/>
  <c r="S921" i="8"/>
  <c r="T921" i="8"/>
  <c r="U921" i="8"/>
  <c r="V921" i="8"/>
  <c r="W921" i="8"/>
  <c r="X921" i="8"/>
  <c r="Y921" i="8"/>
  <c r="Z921" i="8"/>
  <c r="AA921" i="8"/>
  <c r="AB921" i="8"/>
  <c r="AC921" i="8"/>
  <c r="AD921" i="8"/>
  <c r="AE921" i="8"/>
  <c r="AF921" i="8"/>
  <c r="AG921" i="8"/>
  <c r="AH921" i="8"/>
  <c r="AI921" i="8"/>
  <c r="AJ921" i="8"/>
  <c r="AK921" i="8"/>
  <c r="AL921" i="8"/>
  <c r="AM921" i="8"/>
  <c r="AN921" i="8"/>
  <c r="AO921" i="8"/>
  <c r="AP921" i="8"/>
  <c r="AQ921" i="8"/>
  <c r="AR921" i="8"/>
  <c r="AS921" i="8"/>
  <c r="I2" i="9" s="1"/>
  <c r="AT921" i="8"/>
  <c r="AU921" i="8"/>
  <c r="AV921" i="8"/>
  <c r="AW921" i="8"/>
  <c r="AX921" i="8"/>
  <c r="AY921" i="8"/>
  <c r="AZ921" i="8"/>
  <c r="BA921" i="8"/>
  <c r="BB921" i="8"/>
  <c r="BC921" i="8"/>
  <c r="BD921" i="8"/>
  <c r="BE921" i="8"/>
  <c r="BF921" i="8"/>
  <c r="L921" i="8"/>
  <c r="K854" i="27"/>
  <c r="L854" i="27"/>
  <c r="M854" i="27"/>
  <c r="N854" i="27"/>
  <c r="M17" i="16" s="1"/>
  <c r="Z17" i="16" s="1"/>
  <c r="O854" i="27"/>
  <c r="M18" i="16" s="1"/>
  <c r="Z18" i="16" s="1"/>
  <c r="P854" i="27"/>
  <c r="M19" i="16" s="1"/>
  <c r="Z19" i="16" s="1"/>
  <c r="Q854" i="27"/>
  <c r="M20" i="16" s="1"/>
  <c r="Z20" i="16" s="1"/>
  <c r="R854" i="27"/>
  <c r="M21" i="16" s="1"/>
  <c r="Z21" i="16" s="1"/>
  <c r="S854" i="27"/>
  <c r="M22" i="16" s="1"/>
  <c r="Z22" i="16" s="1"/>
  <c r="T854" i="27"/>
  <c r="M23" i="16" s="1"/>
  <c r="Z23" i="16" s="1"/>
  <c r="U854" i="27"/>
  <c r="M24" i="16" s="1"/>
  <c r="Z24" i="16" s="1"/>
  <c r="V854" i="27"/>
  <c r="M25" i="16" s="1"/>
  <c r="Z25" i="16" s="1"/>
  <c r="W854" i="27"/>
  <c r="M26" i="16" s="1"/>
  <c r="Z26" i="16" s="1"/>
  <c r="X854" i="27"/>
  <c r="M27" i="16" s="1"/>
  <c r="Z27" i="16" s="1"/>
  <c r="Y854" i="27"/>
  <c r="M28" i="16" s="1"/>
  <c r="Z28" i="16" s="1"/>
  <c r="Z854" i="27"/>
  <c r="M29" i="16" s="1"/>
  <c r="Z29" i="16" s="1"/>
  <c r="AA854" i="27"/>
  <c r="M30" i="16" s="1"/>
  <c r="Z30" i="16" s="1"/>
  <c r="AB854" i="27"/>
  <c r="AC854" i="27"/>
  <c r="AD854" i="27"/>
  <c r="AE854" i="27"/>
  <c r="AF854" i="27"/>
  <c r="AG854" i="27"/>
  <c r="AH854" i="27"/>
  <c r="AI854" i="27"/>
  <c r="M13" i="13" s="1"/>
  <c r="AJ854" i="27"/>
  <c r="M11" i="13" s="1"/>
  <c r="AK854" i="27"/>
  <c r="M9" i="13" s="1"/>
  <c r="AL854" i="27"/>
  <c r="M10" i="13" s="1"/>
  <c r="AM854" i="27"/>
  <c r="M12" i="13" s="1"/>
  <c r="AN854" i="27"/>
  <c r="M8" i="13" s="1"/>
  <c r="AO854" i="27"/>
  <c r="M14" i="13" s="1"/>
  <c r="AP854" i="27"/>
  <c r="AQ854" i="27"/>
  <c r="J854" i="27"/>
  <c r="L870" i="28"/>
  <c r="M870" i="28"/>
  <c r="N870" i="28"/>
  <c r="O870" i="28"/>
  <c r="L17" i="16" s="1"/>
  <c r="P870" i="28"/>
  <c r="L18" i="16" s="1"/>
  <c r="Q870" i="28"/>
  <c r="L19" i="16" s="1"/>
  <c r="R870" i="28"/>
  <c r="L20" i="16" s="1"/>
  <c r="S870" i="28"/>
  <c r="L21" i="16" s="1"/>
  <c r="T870" i="28"/>
  <c r="L22" i="16" s="1"/>
  <c r="U870" i="28"/>
  <c r="L23" i="16" s="1"/>
  <c r="V870" i="28"/>
  <c r="L24" i="16" s="1"/>
  <c r="W870" i="28"/>
  <c r="L25" i="16" s="1"/>
  <c r="X870" i="28"/>
  <c r="L26" i="16" s="1"/>
  <c r="Y870" i="28"/>
  <c r="L27" i="16" s="1"/>
  <c r="Z870" i="28"/>
  <c r="L28" i="16" s="1"/>
  <c r="AA870" i="28"/>
  <c r="L29" i="16" s="1"/>
  <c r="AB870" i="28"/>
  <c r="L30" i="16" s="1"/>
  <c r="AC870" i="28"/>
  <c r="AD870" i="28"/>
  <c r="AE870" i="28"/>
  <c r="AF870" i="28"/>
  <c r="AG870" i="28"/>
  <c r="AH870" i="28"/>
  <c r="AI870" i="28"/>
  <c r="AJ870" i="28"/>
  <c r="AK870" i="28"/>
  <c r="AL870" i="28"/>
  <c r="AM870" i="28"/>
  <c r="L13" i="13" s="1"/>
  <c r="AN870" i="28"/>
  <c r="L11" i="13" s="1"/>
  <c r="AO870" i="28"/>
  <c r="L9" i="13" s="1"/>
  <c r="AP870" i="28"/>
  <c r="L10" i="13" s="1"/>
  <c r="AQ870" i="28"/>
  <c r="L12" i="13" s="1"/>
  <c r="AR870" i="28"/>
  <c r="L8" i="13" s="1"/>
  <c r="AS870" i="28"/>
  <c r="L14" i="13" s="1"/>
  <c r="AT870" i="28"/>
  <c r="AU870" i="28"/>
  <c r="K870" i="28"/>
  <c r="P847" i="29"/>
  <c r="K17" i="16" s="1"/>
  <c r="Q847" i="29"/>
  <c r="K18" i="16" s="1"/>
  <c r="R847" i="29"/>
  <c r="K19" i="16" s="1"/>
  <c r="S847" i="29"/>
  <c r="K20" i="16" s="1"/>
  <c r="T20" i="16" s="1"/>
  <c r="T847" i="29"/>
  <c r="K21" i="16" s="1"/>
  <c r="T21" i="16" s="1"/>
  <c r="U847" i="29"/>
  <c r="K22" i="16" s="1"/>
  <c r="T22" i="16" s="1"/>
  <c r="V847" i="29"/>
  <c r="K23" i="16" s="1"/>
  <c r="T23" i="16" s="1"/>
  <c r="W847" i="29"/>
  <c r="K24" i="16" s="1"/>
  <c r="X847" i="29"/>
  <c r="K25" i="16" s="1"/>
  <c r="T25" i="16" s="1"/>
  <c r="Y847" i="29"/>
  <c r="K26" i="16" s="1"/>
  <c r="T26" i="16" s="1"/>
  <c r="Z847" i="29"/>
  <c r="K27" i="16" s="1"/>
  <c r="AA847" i="29"/>
  <c r="K28" i="16" s="1"/>
  <c r="T28" i="16" s="1"/>
  <c r="AB847" i="29"/>
  <c r="K29" i="16" s="1"/>
  <c r="T29" i="16" s="1"/>
  <c r="AC847" i="29"/>
  <c r="K30" i="16" s="1"/>
  <c r="T30" i="16" s="1"/>
  <c r="AD847" i="29"/>
  <c r="AE847" i="29"/>
  <c r="AF847" i="29"/>
  <c r="AG847" i="29"/>
  <c r="AH847" i="29"/>
  <c r="AI847" i="29"/>
  <c r="AJ847" i="29"/>
  <c r="K13" i="13" s="1"/>
  <c r="AK847" i="29"/>
  <c r="K11" i="13" s="1"/>
  <c r="AL847" i="29"/>
  <c r="K9" i="13" s="1"/>
  <c r="AM847" i="29"/>
  <c r="K10" i="13" s="1"/>
  <c r="AN847" i="29"/>
  <c r="K12" i="13" s="1"/>
  <c r="AO847" i="29"/>
  <c r="K8" i="13" s="1"/>
  <c r="AP847" i="29"/>
  <c r="K14" i="13" s="1"/>
  <c r="AQ847" i="29"/>
  <c r="AR847" i="29"/>
  <c r="AS847" i="29"/>
  <c r="AT847" i="29"/>
  <c r="AU847" i="29"/>
  <c r="AV847" i="29"/>
  <c r="M847" i="29"/>
  <c r="N847" i="29"/>
  <c r="O847" i="29"/>
  <c r="L847" i="29"/>
  <c r="AQ919" i="7"/>
  <c r="J32" i="17" l="1"/>
  <c r="I32" i="17"/>
  <c r="K7" i="13"/>
  <c r="K2" i="9"/>
  <c r="T27" i="16"/>
  <c r="K36" i="16"/>
  <c r="T24" i="16"/>
  <c r="K35" i="16"/>
  <c r="T19" i="16"/>
  <c r="K34" i="16"/>
  <c r="T18" i="16"/>
  <c r="K33" i="16"/>
  <c r="K32" i="16"/>
  <c r="T17" i="16"/>
  <c r="K31" i="16"/>
  <c r="T31" i="16" s="1"/>
  <c r="L7" i="13"/>
  <c r="L2" i="9"/>
  <c r="U30" i="16"/>
  <c r="U29" i="16"/>
  <c r="U28" i="16"/>
  <c r="U27" i="16"/>
  <c r="L36" i="16"/>
  <c r="U36" i="16" s="1"/>
  <c r="U26" i="16"/>
  <c r="U25" i="16"/>
  <c r="U24" i="16"/>
  <c r="L35" i="16"/>
  <c r="U35" i="16" s="1"/>
  <c r="U23" i="16"/>
  <c r="U22" i="16"/>
  <c r="U21" i="16"/>
  <c r="U20" i="16"/>
  <c r="U19" i="16"/>
  <c r="L33" i="16"/>
  <c r="U33" i="16" s="1"/>
  <c r="U18" i="16"/>
  <c r="U17" i="16"/>
  <c r="L31" i="16"/>
  <c r="U31" i="16" s="1"/>
  <c r="M7" i="13"/>
  <c r="H16" i="13" s="1"/>
  <c r="M2" i="9"/>
  <c r="V30" i="16"/>
  <c r="V29" i="16"/>
  <c r="V28" i="16"/>
  <c r="M36" i="16"/>
  <c r="V27" i="16"/>
  <c r="V26" i="16"/>
  <c r="V25" i="16"/>
  <c r="V24" i="16"/>
  <c r="V23" i="16"/>
  <c r="V22" i="16"/>
  <c r="V21" i="16"/>
  <c r="V20" i="16"/>
  <c r="V19" i="16"/>
  <c r="V18" i="16"/>
  <c r="M33" i="16"/>
  <c r="M31" i="16"/>
  <c r="V17" i="16"/>
  <c r="R10" i="13"/>
  <c r="R8" i="13"/>
  <c r="Q8" i="13"/>
  <c r="G17" i="13"/>
  <c r="H18" i="13"/>
  <c r="Q11" i="13"/>
  <c r="P12" i="13"/>
  <c r="Q10" i="13"/>
  <c r="R12" i="13"/>
  <c r="Q12" i="13"/>
  <c r="R11" i="13"/>
  <c r="Q9" i="13"/>
  <c r="R9" i="13"/>
  <c r="F18" i="13"/>
  <c r="G19" i="13"/>
  <c r="G18" i="13"/>
  <c r="H32" i="17"/>
  <c r="H17" i="13"/>
  <c r="H20" i="13"/>
  <c r="H19" i="13"/>
  <c r="G20" i="13"/>
  <c r="M35" i="16"/>
  <c r="M32" i="16"/>
  <c r="M34" i="16"/>
  <c r="L34" i="16"/>
  <c r="U34" i="16" s="1"/>
  <c r="L32" i="16"/>
  <c r="U32" i="16" s="1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3" i="9"/>
  <c r="I3" i="9"/>
  <c r="V35" i="16" l="1"/>
  <c r="V31" i="16"/>
  <c r="V33" i="16"/>
  <c r="V36" i="16"/>
  <c r="V34" i="16"/>
  <c r="V32" i="16"/>
  <c r="B32" i="16"/>
  <c r="B31" i="16"/>
  <c r="C24" i="17"/>
  <c r="AU16" i="17" s="1"/>
  <c r="AW16" i="17" s="1"/>
  <c r="AX16" i="17" s="1"/>
  <c r="D24" i="17"/>
  <c r="AU17" i="17" s="1"/>
  <c r="AW17" i="17" s="1"/>
  <c r="AX17" i="17" s="1"/>
  <c r="E24" i="17"/>
  <c r="AU18" i="17" s="1"/>
  <c r="AW18" i="17" s="1"/>
  <c r="AX18" i="17" s="1"/>
  <c r="C40" i="17"/>
  <c r="C41" i="17"/>
  <c r="C42" i="17"/>
  <c r="C43" i="17"/>
  <c r="C44" i="17"/>
  <c r="C45" i="17"/>
  <c r="C46" i="17"/>
  <c r="C47" i="17"/>
  <c r="C48" i="17"/>
  <c r="C49" i="17"/>
  <c r="C50" i="17"/>
  <c r="C51" i="17"/>
  <c r="C39" i="17"/>
  <c r="B40" i="17"/>
  <c r="B41" i="17"/>
  <c r="B43" i="17"/>
  <c r="B44" i="17"/>
  <c r="B45" i="17"/>
  <c r="B46" i="17"/>
  <c r="B47" i="17"/>
  <c r="B48" i="17"/>
  <c r="B49" i="17"/>
  <c r="B50" i="17"/>
  <c r="B51" i="17"/>
  <c r="B39" i="17"/>
  <c r="C37" i="13"/>
  <c r="J14" i="13"/>
  <c r="J13" i="13"/>
  <c r="J12" i="13"/>
  <c r="J11" i="13"/>
  <c r="F20" i="13" s="1"/>
  <c r="J10" i="13"/>
  <c r="F19" i="13" s="1"/>
  <c r="J8" i="13"/>
  <c r="F17" i="13" s="1"/>
  <c r="H31" i="16"/>
  <c r="O17" i="16"/>
  <c r="P17" i="16"/>
  <c r="Q17" i="16"/>
  <c r="R17" i="16"/>
  <c r="O918" i="3"/>
  <c r="P918" i="3"/>
  <c r="Q918" i="3"/>
  <c r="R918" i="3"/>
  <c r="S918" i="3"/>
  <c r="T918" i="3"/>
  <c r="U918" i="3"/>
  <c r="V918" i="3"/>
  <c r="W918" i="3"/>
  <c r="X918" i="3"/>
  <c r="L918" i="3"/>
  <c r="M918" i="3"/>
  <c r="N918" i="3"/>
  <c r="K918" i="3"/>
  <c r="AM2" i="5"/>
  <c r="BH3" i="8"/>
  <c r="BH4" i="8"/>
  <c r="BH5" i="8"/>
  <c r="BH6" i="8"/>
  <c r="BH7" i="8"/>
  <c r="BH8" i="8"/>
  <c r="BH9" i="8"/>
  <c r="BH10" i="8"/>
  <c r="BH11" i="8"/>
  <c r="BH12" i="8"/>
  <c r="BH13" i="8"/>
  <c r="BH14" i="8"/>
  <c r="BH15" i="8"/>
  <c r="BH16" i="8"/>
  <c r="BH17" i="8"/>
  <c r="BH18" i="8"/>
  <c r="BH19" i="8"/>
  <c r="BH20" i="8"/>
  <c r="BH21" i="8"/>
  <c r="BH22" i="8"/>
  <c r="BH23" i="8"/>
  <c r="BH24" i="8"/>
  <c r="BH25" i="8"/>
  <c r="BH26" i="8"/>
  <c r="BH27" i="8"/>
  <c r="BH28" i="8"/>
  <c r="BH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49" i="8"/>
  <c r="BH50" i="8"/>
  <c r="BH51" i="8"/>
  <c r="BH52" i="8"/>
  <c r="BH53" i="8"/>
  <c r="BH54" i="8"/>
  <c r="BH55" i="8"/>
  <c r="BH56" i="8"/>
  <c r="BH57" i="8"/>
  <c r="BH58" i="8"/>
  <c r="BH59" i="8"/>
  <c r="BH60" i="8"/>
  <c r="BH61" i="8"/>
  <c r="BH62" i="8"/>
  <c r="BH63" i="8"/>
  <c r="BH64" i="8"/>
  <c r="BH65" i="8"/>
  <c r="BH66" i="8"/>
  <c r="BH67" i="8"/>
  <c r="BH68" i="8"/>
  <c r="BH69" i="8"/>
  <c r="BH70" i="8"/>
  <c r="BH71" i="8"/>
  <c r="BH72" i="8"/>
  <c r="BH73" i="8"/>
  <c r="BH74" i="8"/>
  <c r="BH75" i="8"/>
  <c r="BH76" i="8"/>
  <c r="BH77" i="8"/>
  <c r="BH78" i="8"/>
  <c r="BH79" i="8"/>
  <c r="BH80" i="8"/>
  <c r="BH81" i="8"/>
  <c r="BH82" i="8"/>
  <c r="BH83" i="8"/>
  <c r="BH84" i="8"/>
  <c r="BH85" i="8"/>
  <c r="BH86" i="8"/>
  <c r="BH87" i="8"/>
  <c r="BH88" i="8"/>
  <c r="BH89" i="8"/>
  <c r="BH90" i="8"/>
  <c r="BH91" i="8"/>
  <c r="BH92" i="8"/>
  <c r="BH93" i="8"/>
  <c r="BH94" i="8"/>
  <c r="BH95" i="8"/>
  <c r="BH96" i="8"/>
  <c r="BH97" i="8"/>
  <c r="BH98" i="8"/>
  <c r="BH99" i="8"/>
  <c r="BH100" i="8"/>
  <c r="BH101" i="8"/>
  <c r="BH102" i="8"/>
  <c r="BH103" i="8"/>
  <c r="BH104" i="8"/>
  <c r="BH105" i="8"/>
  <c r="BH106" i="8"/>
  <c r="BH107" i="8"/>
  <c r="BH108" i="8"/>
  <c r="BH109" i="8"/>
  <c r="BH110" i="8"/>
  <c r="BH111" i="8"/>
  <c r="BH112" i="8"/>
  <c r="BH113" i="8"/>
  <c r="BH114" i="8"/>
  <c r="BH115" i="8"/>
  <c r="BH116" i="8"/>
  <c r="BH117" i="8"/>
  <c r="BH118" i="8"/>
  <c r="BH119" i="8"/>
  <c r="BH120" i="8"/>
  <c r="BH121" i="8"/>
  <c r="BH122" i="8"/>
  <c r="BH123" i="8"/>
  <c r="BH124" i="8"/>
  <c r="BH125" i="8"/>
  <c r="BH126" i="8"/>
  <c r="BH127" i="8"/>
  <c r="BH128" i="8"/>
  <c r="BH129" i="8"/>
  <c r="BH130" i="8"/>
  <c r="BH131" i="8"/>
  <c r="BH132" i="8"/>
  <c r="BH133" i="8"/>
  <c r="BH134" i="8"/>
  <c r="BH135" i="8"/>
  <c r="BH136" i="8"/>
  <c r="BH137" i="8"/>
  <c r="BH138" i="8"/>
  <c r="BH139" i="8"/>
  <c r="BH140" i="8"/>
  <c r="BH141" i="8"/>
  <c r="BH142" i="8"/>
  <c r="BH143" i="8"/>
  <c r="BH144" i="8"/>
  <c r="BH145" i="8"/>
  <c r="BH146" i="8"/>
  <c r="BH147" i="8"/>
  <c r="BH148" i="8"/>
  <c r="BH149" i="8"/>
  <c r="BH150" i="8"/>
  <c r="BH151" i="8"/>
  <c r="BH152" i="8"/>
  <c r="BH153" i="8"/>
  <c r="BH154" i="8"/>
  <c r="BH155" i="8"/>
  <c r="BH156" i="8"/>
  <c r="BH157" i="8"/>
  <c r="BH158" i="8"/>
  <c r="BH159" i="8"/>
  <c r="BH160" i="8"/>
  <c r="BH161" i="8"/>
  <c r="BH162" i="8"/>
  <c r="BH163" i="8"/>
  <c r="BH164" i="8"/>
  <c r="BH165" i="8"/>
  <c r="BH166" i="8"/>
  <c r="BH167" i="8"/>
  <c r="BH168" i="8"/>
  <c r="BH169" i="8"/>
  <c r="BH170" i="8"/>
  <c r="BH171" i="8"/>
  <c r="BH172" i="8"/>
  <c r="BH173" i="8"/>
  <c r="BH174" i="8"/>
  <c r="BH175" i="8"/>
  <c r="BH176" i="8"/>
  <c r="BH177" i="8"/>
  <c r="BH178" i="8"/>
  <c r="BH179" i="8"/>
  <c r="BH180" i="8"/>
  <c r="BH181" i="8"/>
  <c r="BH182" i="8"/>
  <c r="BH183" i="8"/>
  <c r="BH184" i="8"/>
  <c r="BH185" i="8"/>
  <c r="BH186" i="8"/>
  <c r="BH187" i="8"/>
  <c r="BH188" i="8"/>
  <c r="BH189" i="8"/>
  <c r="BH190" i="8"/>
  <c r="BH191" i="8"/>
  <c r="BH192" i="8"/>
  <c r="BH193" i="8"/>
  <c r="BH194" i="8"/>
  <c r="BH195" i="8"/>
  <c r="BH196" i="8"/>
  <c r="BH197" i="8"/>
  <c r="BH198" i="8"/>
  <c r="BH199" i="8"/>
  <c r="BH200" i="8"/>
  <c r="BH201" i="8"/>
  <c r="BH202" i="8"/>
  <c r="BH203" i="8"/>
  <c r="BH204" i="8"/>
  <c r="BH205" i="8"/>
  <c r="BH206" i="8"/>
  <c r="BH207" i="8"/>
  <c r="BH208" i="8"/>
  <c r="BH209" i="8"/>
  <c r="BH210" i="8"/>
  <c r="BH211" i="8"/>
  <c r="BH212" i="8"/>
  <c r="BH213" i="8"/>
  <c r="BH214" i="8"/>
  <c r="BH215" i="8"/>
  <c r="BH216" i="8"/>
  <c r="BH217" i="8"/>
  <c r="BH218" i="8"/>
  <c r="BH219" i="8"/>
  <c r="BH220" i="8"/>
  <c r="BH221" i="8"/>
  <c r="BH222" i="8"/>
  <c r="BH223" i="8"/>
  <c r="BH224" i="8"/>
  <c r="BH225" i="8"/>
  <c r="BH226" i="8"/>
  <c r="BH227" i="8"/>
  <c r="BH228" i="8"/>
  <c r="BH229" i="8"/>
  <c r="BH230" i="8"/>
  <c r="BH231" i="8"/>
  <c r="BH232" i="8"/>
  <c r="BH233" i="8"/>
  <c r="BH234" i="8"/>
  <c r="BH235" i="8"/>
  <c r="BH236" i="8"/>
  <c r="BH237" i="8"/>
  <c r="BH238" i="8"/>
  <c r="BH239" i="8"/>
  <c r="BH240" i="8"/>
  <c r="BH241" i="8"/>
  <c r="BH242" i="8"/>
  <c r="BH243" i="8"/>
  <c r="BH244" i="8"/>
  <c r="BH245" i="8"/>
  <c r="BH246" i="8"/>
  <c r="BH247" i="8"/>
  <c r="BH248" i="8"/>
  <c r="BH249" i="8"/>
  <c r="BH250" i="8"/>
  <c r="BH251" i="8"/>
  <c r="BH252" i="8"/>
  <c r="BH253" i="8"/>
  <c r="BH254" i="8"/>
  <c r="BH255" i="8"/>
  <c r="BH256" i="8"/>
  <c r="BH257" i="8"/>
  <c r="BH258" i="8"/>
  <c r="BH259" i="8"/>
  <c r="BH260" i="8"/>
  <c r="BH261" i="8"/>
  <c r="BH262" i="8"/>
  <c r="BH263" i="8"/>
  <c r="BH264" i="8"/>
  <c r="BH265" i="8"/>
  <c r="BH266" i="8"/>
  <c r="BH267" i="8"/>
  <c r="BH268" i="8"/>
  <c r="BH269" i="8"/>
  <c r="BH270" i="8"/>
  <c r="BH271" i="8"/>
  <c r="BH272" i="8"/>
  <c r="BH273" i="8"/>
  <c r="BH274" i="8"/>
  <c r="BH275" i="8"/>
  <c r="BH276" i="8"/>
  <c r="BH277" i="8"/>
  <c r="BH278" i="8"/>
  <c r="BH279" i="8"/>
  <c r="BH280" i="8"/>
  <c r="BH281" i="8"/>
  <c r="BH282" i="8"/>
  <c r="BH283" i="8"/>
  <c r="BH284" i="8"/>
  <c r="BH285" i="8"/>
  <c r="BH286" i="8"/>
  <c r="BH287" i="8"/>
  <c r="BH288" i="8"/>
  <c r="BH289" i="8"/>
  <c r="BH290" i="8"/>
  <c r="BH291" i="8"/>
  <c r="BH292" i="8"/>
  <c r="BH293" i="8"/>
  <c r="BH294" i="8"/>
  <c r="BH295" i="8"/>
  <c r="BH296" i="8"/>
  <c r="BH297" i="8"/>
  <c r="BH298" i="8"/>
  <c r="BH299" i="8"/>
  <c r="BH300" i="8"/>
  <c r="BH301" i="8"/>
  <c r="BH302" i="8"/>
  <c r="BH303" i="8"/>
  <c r="BH304" i="8"/>
  <c r="BH305" i="8"/>
  <c r="BH306" i="8"/>
  <c r="BH307" i="8"/>
  <c r="BH308" i="8"/>
  <c r="BH309" i="8"/>
  <c r="BH310" i="8"/>
  <c r="BH311" i="8"/>
  <c r="BH312" i="8"/>
  <c r="BH313" i="8"/>
  <c r="BH314" i="8"/>
  <c r="BH315" i="8"/>
  <c r="BH316" i="8"/>
  <c r="BH317" i="8"/>
  <c r="BH318" i="8"/>
  <c r="BH319" i="8"/>
  <c r="BH320" i="8"/>
  <c r="BH321" i="8"/>
  <c r="BH322" i="8"/>
  <c r="BH323" i="8"/>
  <c r="BH324" i="8"/>
  <c r="BH325" i="8"/>
  <c r="BH326" i="8"/>
  <c r="BH327" i="8"/>
  <c r="BH328" i="8"/>
  <c r="BH329" i="8"/>
  <c r="BH330" i="8"/>
  <c r="BH331" i="8"/>
  <c r="BH332" i="8"/>
  <c r="BH333" i="8"/>
  <c r="BH334" i="8"/>
  <c r="BH335" i="8"/>
  <c r="BH336" i="8"/>
  <c r="BH337" i="8"/>
  <c r="BH338" i="8"/>
  <c r="BH339" i="8"/>
  <c r="BH340" i="8"/>
  <c r="BH341" i="8"/>
  <c r="BH342" i="8"/>
  <c r="BH343" i="8"/>
  <c r="BH344" i="8"/>
  <c r="BH345" i="8"/>
  <c r="BH346" i="8"/>
  <c r="BH347" i="8"/>
  <c r="BH348" i="8"/>
  <c r="BH349" i="8"/>
  <c r="BH350" i="8"/>
  <c r="BH351" i="8"/>
  <c r="BH352" i="8"/>
  <c r="BH353" i="8"/>
  <c r="BH354" i="8"/>
  <c r="BH355" i="8"/>
  <c r="BH356" i="8"/>
  <c r="BH357" i="8"/>
  <c r="BH358" i="8"/>
  <c r="BH359" i="8"/>
  <c r="BH360" i="8"/>
  <c r="BH361" i="8"/>
  <c r="BH362" i="8"/>
  <c r="BH363" i="8"/>
  <c r="BH364" i="8"/>
  <c r="BH365" i="8"/>
  <c r="BH366" i="8"/>
  <c r="BH367" i="8"/>
  <c r="BH368" i="8"/>
  <c r="BH369" i="8"/>
  <c r="BH370" i="8"/>
  <c r="BH371" i="8"/>
  <c r="BH372" i="8"/>
  <c r="BH373" i="8"/>
  <c r="BH374" i="8"/>
  <c r="BH375" i="8"/>
  <c r="BH376" i="8"/>
  <c r="BH377" i="8"/>
  <c r="BH378" i="8"/>
  <c r="BH379" i="8"/>
  <c r="BH380" i="8"/>
  <c r="BH381" i="8"/>
  <c r="BH382" i="8"/>
  <c r="BH383" i="8"/>
  <c r="BH384" i="8"/>
  <c r="BH385" i="8"/>
  <c r="BH386" i="8"/>
  <c r="BH387" i="8"/>
  <c r="BH388" i="8"/>
  <c r="BH389" i="8"/>
  <c r="BH390" i="8"/>
  <c r="BH391" i="8"/>
  <c r="BH392" i="8"/>
  <c r="BH393" i="8"/>
  <c r="BH394" i="8"/>
  <c r="BH395" i="8"/>
  <c r="BH396" i="8"/>
  <c r="BH397" i="8"/>
  <c r="BH398" i="8"/>
  <c r="BH399" i="8"/>
  <c r="BH400" i="8"/>
  <c r="BH401" i="8"/>
  <c r="BH402" i="8"/>
  <c r="BH403" i="8"/>
  <c r="BH404" i="8"/>
  <c r="BH405" i="8"/>
  <c r="BH406" i="8"/>
  <c r="BH407" i="8"/>
  <c r="BH408" i="8"/>
  <c r="BH409" i="8"/>
  <c r="BH410" i="8"/>
  <c r="BH411" i="8"/>
  <c r="BH412" i="8"/>
  <c r="BH413" i="8"/>
  <c r="BH414" i="8"/>
  <c r="BH415" i="8"/>
  <c r="BH416" i="8"/>
  <c r="BH417" i="8"/>
  <c r="BH418" i="8"/>
  <c r="BH419" i="8"/>
  <c r="BH420" i="8"/>
  <c r="BH421" i="8"/>
  <c r="BH422" i="8"/>
  <c r="BH423" i="8"/>
  <c r="BH424" i="8"/>
  <c r="BH425" i="8"/>
  <c r="BH426" i="8"/>
  <c r="BH427" i="8"/>
  <c r="BH428" i="8"/>
  <c r="BH429" i="8"/>
  <c r="BH430" i="8"/>
  <c r="BH431" i="8"/>
  <c r="BH432" i="8"/>
  <c r="BH433" i="8"/>
  <c r="BH434" i="8"/>
  <c r="BH435" i="8"/>
  <c r="BH436" i="8"/>
  <c r="BH437" i="8"/>
  <c r="BH438" i="8"/>
  <c r="BH439" i="8"/>
  <c r="BH440" i="8"/>
  <c r="BH441" i="8"/>
  <c r="BH442" i="8"/>
  <c r="BH443" i="8"/>
  <c r="BH444" i="8"/>
  <c r="BH445" i="8"/>
  <c r="BH446" i="8"/>
  <c r="BH447" i="8"/>
  <c r="BH448" i="8"/>
  <c r="BH449" i="8"/>
  <c r="BH450" i="8"/>
  <c r="BH451" i="8"/>
  <c r="BH452" i="8"/>
  <c r="BH453" i="8"/>
  <c r="BH454" i="8"/>
  <c r="BH455" i="8"/>
  <c r="BH456" i="8"/>
  <c r="BH457" i="8"/>
  <c r="BH458" i="8"/>
  <c r="BH459" i="8"/>
  <c r="BH460" i="8"/>
  <c r="BH461" i="8"/>
  <c r="BH462" i="8"/>
  <c r="BH463" i="8"/>
  <c r="BH464" i="8"/>
  <c r="BH465" i="8"/>
  <c r="BH466" i="8"/>
  <c r="BH467" i="8"/>
  <c r="BH468" i="8"/>
  <c r="BH469" i="8"/>
  <c r="BH470" i="8"/>
  <c r="BH471" i="8"/>
  <c r="BH472" i="8"/>
  <c r="BH473" i="8"/>
  <c r="BH474" i="8"/>
  <c r="BH475" i="8"/>
  <c r="BH476" i="8"/>
  <c r="BH477" i="8"/>
  <c r="BH478" i="8"/>
  <c r="BH479" i="8"/>
  <c r="BH480" i="8"/>
  <c r="BH481" i="8"/>
  <c r="BH482" i="8"/>
  <c r="BH483" i="8"/>
  <c r="BH484" i="8"/>
  <c r="BH485" i="8"/>
  <c r="BH486" i="8"/>
  <c r="BH487" i="8"/>
  <c r="BH488" i="8"/>
  <c r="BH489" i="8"/>
  <c r="BH490" i="8"/>
  <c r="BH491" i="8"/>
  <c r="BH492" i="8"/>
  <c r="BH493" i="8"/>
  <c r="BH494" i="8"/>
  <c r="BH495" i="8"/>
  <c r="BH496" i="8"/>
  <c r="BH497" i="8"/>
  <c r="BH498" i="8"/>
  <c r="BH499" i="8"/>
  <c r="BH500" i="8"/>
  <c r="BH501" i="8"/>
  <c r="BH502" i="8"/>
  <c r="BH503" i="8"/>
  <c r="BH504" i="8"/>
  <c r="BH505" i="8"/>
  <c r="BH506" i="8"/>
  <c r="BH507" i="8"/>
  <c r="BH508" i="8"/>
  <c r="BH509" i="8"/>
  <c r="BH510" i="8"/>
  <c r="BH511" i="8"/>
  <c r="BH512" i="8"/>
  <c r="BH513" i="8"/>
  <c r="BH514" i="8"/>
  <c r="BH515" i="8"/>
  <c r="BH516" i="8"/>
  <c r="BH517" i="8"/>
  <c r="BH518" i="8"/>
  <c r="BH519" i="8"/>
  <c r="BH520" i="8"/>
  <c r="BH521" i="8"/>
  <c r="BH522" i="8"/>
  <c r="BH523" i="8"/>
  <c r="BH524" i="8"/>
  <c r="BH525" i="8"/>
  <c r="BH526" i="8"/>
  <c r="BH527" i="8"/>
  <c r="BH528" i="8"/>
  <c r="BH529" i="8"/>
  <c r="BH530" i="8"/>
  <c r="BH531" i="8"/>
  <c r="BH532" i="8"/>
  <c r="BH533" i="8"/>
  <c r="BH534" i="8"/>
  <c r="BH535" i="8"/>
  <c r="BH536" i="8"/>
  <c r="BH537" i="8"/>
  <c r="BH538" i="8"/>
  <c r="BH539" i="8"/>
  <c r="BH540" i="8"/>
  <c r="BH541" i="8"/>
  <c r="BH542" i="8"/>
  <c r="BH543" i="8"/>
  <c r="BH544" i="8"/>
  <c r="BH545" i="8"/>
  <c r="BH546" i="8"/>
  <c r="BH547" i="8"/>
  <c r="BH548" i="8"/>
  <c r="BH549" i="8"/>
  <c r="BH550" i="8"/>
  <c r="BH551" i="8"/>
  <c r="BH552" i="8"/>
  <c r="BH553" i="8"/>
  <c r="BH554" i="8"/>
  <c r="BH555" i="8"/>
  <c r="BH556" i="8"/>
  <c r="BH557" i="8"/>
  <c r="BH558" i="8"/>
  <c r="BH559" i="8"/>
  <c r="BH560" i="8"/>
  <c r="BH561" i="8"/>
  <c r="BH562" i="8"/>
  <c r="BH563" i="8"/>
  <c r="BH564" i="8"/>
  <c r="BH565" i="8"/>
  <c r="BH566" i="8"/>
  <c r="BH567" i="8"/>
  <c r="BH568" i="8"/>
  <c r="BH569" i="8"/>
  <c r="BH570" i="8"/>
  <c r="BH571" i="8"/>
  <c r="BH572" i="8"/>
  <c r="BH573" i="8"/>
  <c r="BH574" i="8"/>
  <c r="BH575" i="8"/>
  <c r="BH576" i="8"/>
  <c r="BH577" i="8"/>
  <c r="BH578" i="8"/>
  <c r="BH579" i="8"/>
  <c r="BH580" i="8"/>
  <c r="BH581" i="8"/>
  <c r="BH582" i="8"/>
  <c r="BH583" i="8"/>
  <c r="BH584" i="8"/>
  <c r="BH585" i="8"/>
  <c r="BH586" i="8"/>
  <c r="BH587" i="8"/>
  <c r="BH588" i="8"/>
  <c r="BH589" i="8"/>
  <c r="BH590" i="8"/>
  <c r="BH591" i="8"/>
  <c r="BH592" i="8"/>
  <c r="BH593" i="8"/>
  <c r="BH594" i="8"/>
  <c r="BH595" i="8"/>
  <c r="BH596" i="8"/>
  <c r="BH597" i="8"/>
  <c r="BH598" i="8"/>
  <c r="BH599" i="8"/>
  <c r="BH600" i="8"/>
  <c r="BH601" i="8"/>
  <c r="BH602" i="8"/>
  <c r="BH603" i="8"/>
  <c r="BH604" i="8"/>
  <c r="BH605" i="8"/>
  <c r="BH606" i="8"/>
  <c r="BH607" i="8"/>
  <c r="BH608" i="8"/>
  <c r="BH609" i="8"/>
  <c r="BH610" i="8"/>
  <c r="BH611" i="8"/>
  <c r="BH612" i="8"/>
  <c r="BH613" i="8"/>
  <c r="BH614" i="8"/>
  <c r="BH615" i="8"/>
  <c r="BH616" i="8"/>
  <c r="BH617" i="8"/>
  <c r="BH618" i="8"/>
  <c r="BH619" i="8"/>
  <c r="BH620" i="8"/>
  <c r="BH621" i="8"/>
  <c r="BH622" i="8"/>
  <c r="BH623" i="8"/>
  <c r="BH624" i="8"/>
  <c r="BH625" i="8"/>
  <c r="BH626" i="8"/>
  <c r="BH627" i="8"/>
  <c r="BH628" i="8"/>
  <c r="BH629" i="8"/>
  <c r="BH630" i="8"/>
  <c r="BH631" i="8"/>
  <c r="BH632" i="8"/>
  <c r="BH633" i="8"/>
  <c r="BH634" i="8"/>
  <c r="BH635" i="8"/>
  <c r="BH636" i="8"/>
  <c r="BH637" i="8"/>
  <c r="BH638" i="8"/>
  <c r="BH639" i="8"/>
  <c r="BH640" i="8"/>
  <c r="BH641" i="8"/>
  <c r="BH642" i="8"/>
  <c r="BH643" i="8"/>
  <c r="BH644" i="8"/>
  <c r="BH645" i="8"/>
  <c r="BH646" i="8"/>
  <c r="BH647" i="8"/>
  <c r="BH648" i="8"/>
  <c r="BH649" i="8"/>
  <c r="BH650" i="8"/>
  <c r="BH651" i="8"/>
  <c r="BH652" i="8"/>
  <c r="BH653" i="8"/>
  <c r="BH654" i="8"/>
  <c r="BH655" i="8"/>
  <c r="BH656" i="8"/>
  <c r="BH657" i="8"/>
  <c r="BH658" i="8"/>
  <c r="BH659" i="8"/>
  <c r="BH660" i="8"/>
  <c r="BH661" i="8"/>
  <c r="BH662" i="8"/>
  <c r="BH663" i="8"/>
  <c r="BH664" i="8"/>
  <c r="BH665" i="8"/>
  <c r="BH666" i="8"/>
  <c r="BH667" i="8"/>
  <c r="BH668" i="8"/>
  <c r="BH669" i="8"/>
  <c r="BH670" i="8"/>
  <c r="BH671" i="8"/>
  <c r="BH672" i="8"/>
  <c r="BH673" i="8"/>
  <c r="BH674" i="8"/>
  <c r="BH675" i="8"/>
  <c r="BH676" i="8"/>
  <c r="BH677" i="8"/>
  <c r="BH678" i="8"/>
  <c r="BH679" i="8"/>
  <c r="BH680" i="8"/>
  <c r="BH681" i="8"/>
  <c r="BH682" i="8"/>
  <c r="BH683" i="8"/>
  <c r="BH684" i="8"/>
  <c r="BH685" i="8"/>
  <c r="BH686" i="8"/>
  <c r="BH687" i="8"/>
  <c r="BH688" i="8"/>
  <c r="BH689" i="8"/>
  <c r="BH690" i="8"/>
  <c r="BH691" i="8"/>
  <c r="BH692" i="8"/>
  <c r="BH693" i="8"/>
  <c r="BH694" i="8"/>
  <c r="BH695" i="8"/>
  <c r="BH696" i="8"/>
  <c r="BH697" i="8"/>
  <c r="BH698" i="8"/>
  <c r="BH699" i="8"/>
  <c r="BH700" i="8"/>
  <c r="BH701" i="8"/>
  <c r="BH702" i="8"/>
  <c r="BH703" i="8"/>
  <c r="BH704" i="8"/>
  <c r="BH705" i="8"/>
  <c r="BH706" i="8"/>
  <c r="BH707" i="8"/>
  <c r="BH708" i="8"/>
  <c r="BH709" i="8"/>
  <c r="BH710" i="8"/>
  <c r="BH711" i="8"/>
  <c r="BH712" i="8"/>
  <c r="BH713" i="8"/>
  <c r="BH714" i="8"/>
  <c r="BH715" i="8"/>
  <c r="BH716" i="8"/>
  <c r="BH717" i="8"/>
  <c r="BH718" i="8"/>
  <c r="BH719" i="8"/>
  <c r="BH720" i="8"/>
  <c r="BH721" i="8"/>
  <c r="BH722" i="8"/>
  <c r="BH723" i="8"/>
  <c r="BH724" i="8"/>
  <c r="BH725" i="8"/>
  <c r="BH726" i="8"/>
  <c r="BH727" i="8"/>
  <c r="BH728" i="8"/>
  <c r="BH729" i="8"/>
  <c r="BH730" i="8"/>
  <c r="BH731" i="8"/>
  <c r="BH732" i="8"/>
  <c r="BH733" i="8"/>
  <c r="BH734" i="8"/>
  <c r="BH735" i="8"/>
  <c r="BH736" i="8"/>
  <c r="BH737" i="8"/>
  <c r="BH738" i="8"/>
  <c r="BH739" i="8"/>
  <c r="BH740" i="8"/>
  <c r="BH741" i="8"/>
  <c r="BH742" i="8"/>
  <c r="BH743" i="8"/>
  <c r="BH744" i="8"/>
  <c r="BH745" i="8"/>
  <c r="BH746" i="8"/>
  <c r="BH747" i="8"/>
  <c r="BH748" i="8"/>
  <c r="BH749" i="8"/>
  <c r="BH750" i="8"/>
  <c r="BH751" i="8"/>
  <c r="BH752" i="8"/>
  <c r="BH753" i="8"/>
  <c r="BH754" i="8"/>
  <c r="BH755" i="8"/>
  <c r="BH756" i="8"/>
  <c r="BH757" i="8"/>
  <c r="BH758" i="8"/>
  <c r="BH759" i="8"/>
  <c r="BH760" i="8"/>
  <c r="BH761" i="8"/>
  <c r="BH762" i="8"/>
  <c r="BH763" i="8"/>
  <c r="BH764" i="8"/>
  <c r="BH765" i="8"/>
  <c r="BH766" i="8"/>
  <c r="BH767" i="8"/>
  <c r="BH768" i="8"/>
  <c r="BH769" i="8"/>
  <c r="BH770" i="8"/>
  <c r="BH771" i="8"/>
  <c r="BH772" i="8"/>
  <c r="BH773" i="8"/>
  <c r="BH774" i="8"/>
  <c r="BH775" i="8"/>
  <c r="BH776" i="8"/>
  <c r="BH777" i="8"/>
  <c r="BH778" i="8"/>
  <c r="BH779" i="8"/>
  <c r="BH780" i="8"/>
  <c r="BH781" i="8"/>
  <c r="BH782" i="8"/>
  <c r="BH783" i="8"/>
  <c r="BH784" i="8"/>
  <c r="BH785" i="8"/>
  <c r="BH786" i="8"/>
  <c r="BH787" i="8"/>
  <c r="BH788" i="8"/>
  <c r="BH789" i="8"/>
  <c r="BH790" i="8"/>
  <c r="BH791" i="8"/>
  <c r="BH792" i="8"/>
  <c r="BH793" i="8"/>
  <c r="BH794" i="8"/>
  <c r="BH795" i="8"/>
  <c r="BH796" i="8"/>
  <c r="BH797" i="8"/>
  <c r="BH798" i="8"/>
  <c r="BH799" i="8"/>
  <c r="BH800" i="8"/>
  <c r="BH801" i="8"/>
  <c r="BH802" i="8"/>
  <c r="BH803" i="8"/>
  <c r="BH804" i="8"/>
  <c r="BH805" i="8"/>
  <c r="BH806" i="8"/>
  <c r="BH807" i="8"/>
  <c r="BH808" i="8"/>
  <c r="BH809" i="8"/>
  <c r="BH810" i="8"/>
  <c r="BH811" i="8"/>
  <c r="BH812" i="8"/>
  <c r="BH813" i="8"/>
  <c r="BH814" i="8"/>
  <c r="BH815" i="8"/>
  <c r="BH816" i="8"/>
  <c r="BH817" i="8"/>
  <c r="BH818" i="8"/>
  <c r="BH819" i="8"/>
  <c r="BH820" i="8"/>
  <c r="BH821" i="8"/>
  <c r="BH822" i="8"/>
  <c r="BH823" i="8"/>
  <c r="BH824" i="8"/>
  <c r="BH825" i="8"/>
  <c r="BH826" i="8"/>
  <c r="BH827" i="8"/>
  <c r="BH828" i="8"/>
  <c r="BH829" i="8"/>
  <c r="BH830" i="8"/>
  <c r="BH831" i="8"/>
  <c r="BH832" i="8"/>
  <c r="BH833" i="8"/>
  <c r="BH834" i="8"/>
  <c r="BH835" i="8"/>
  <c r="BH836" i="8"/>
  <c r="BH837" i="8"/>
  <c r="BH838" i="8"/>
  <c r="BH839" i="8"/>
  <c r="BH840" i="8"/>
  <c r="BH841" i="8"/>
  <c r="BH842" i="8"/>
  <c r="BH843" i="8"/>
  <c r="BH844" i="8"/>
  <c r="BH845" i="8"/>
  <c r="BH846" i="8"/>
  <c r="BH847" i="8"/>
  <c r="BH848" i="8"/>
  <c r="BH849" i="8"/>
  <c r="BH850" i="8"/>
  <c r="BH851" i="8"/>
  <c r="BH852" i="8"/>
  <c r="BH853" i="8"/>
  <c r="BH854" i="8"/>
  <c r="BH855" i="8"/>
  <c r="BH856" i="8"/>
  <c r="BH857" i="8"/>
  <c r="BH858" i="8"/>
  <c r="BH859" i="8"/>
  <c r="BH860" i="8"/>
  <c r="BH861" i="8"/>
  <c r="BH862" i="8"/>
  <c r="BH863" i="8"/>
  <c r="BH864" i="8"/>
  <c r="BH865" i="8"/>
  <c r="BH866" i="8"/>
  <c r="BH867" i="8"/>
  <c r="BH868" i="8"/>
  <c r="BH869" i="8"/>
  <c r="BH870" i="8"/>
  <c r="BH871" i="8"/>
  <c r="BH872" i="8"/>
  <c r="BH873" i="8"/>
  <c r="BH874" i="8"/>
  <c r="BH875" i="8"/>
  <c r="BH876" i="8"/>
  <c r="BH877" i="8"/>
  <c r="BH878" i="8"/>
  <c r="BH879" i="8"/>
  <c r="BH880" i="8"/>
  <c r="BH881" i="8"/>
  <c r="BH882" i="8"/>
  <c r="BH883" i="8"/>
  <c r="BH884" i="8"/>
  <c r="BH885" i="8"/>
  <c r="BH886" i="8"/>
  <c r="BH887" i="8"/>
  <c r="BH888" i="8"/>
  <c r="BH889" i="8"/>
  <c r="BH890" i="8"/>
  <c r="BH891" i="8"/>
  <c r="BH892" i="8"/>
  <c r="BH893" i="8"/>
  <c r="BH894" i="8"/>
  <c r="BH895" i="8"/>
  <c r="BH896" i="8"/>
  <c r="BH897" i="8"/>
  <c r="BH898" i="8"/>
  <c r="BH899" i="8"/>
  <c r="BH900" i="8"/>
  <c r="BH901" i="8"/>
  <c r="BH902" i="8"/>
  <c r="BH903" i="8"/>
  <c r="BH904" i="8"/>
  <c r="BH905" i="8"/>
  <c r="BH906" i="8"/>
  <c r="BH907" i="8"/>
  <c r="BH908" i="8"/>
  <c r="BH909" i="8"/>
  <c r="BH910" i="8"/>
  <c r="BH911" i="8"/>
  <c r="BH912" i="8"/>
  <c r="BH913" i="8"/>
  <c r="BH914" i="8"/>
  <c r="BH915" i="8"/>
  <c r="BH916" i="8"/>
  <c r="BH917" i="8"/>
  <c r="BH918" i="8"/>
  <c r="BH919" i="8"/>
  <c r="BH920" i="8"/>
  <c r="BH2" i="8"/>
  <c r="AR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R35" i="7"/>
  <c r="AR36" i="7"/>
  <c r="AR37" i="7"/>
  <c r="AR38" i="7"/>
  <c r="AR39" i="7"/>
  <c r="AR40" i="7"/>
  <c r="AR41" i="7"/>
  <c r="AR42" i="7"/>
  <c r="AR43" i="7"/>
  <c r="AR44" i="7"/>
  <c r="AR45" i="7"/>
  <c r="AR46" i="7"/>
  <c r="AR47" i="7"/>
  <c r="AR48" i="7"/>
  <c r="AR49" i="7"/>
  <c r="AR50" i="7"/>
  <c r="AR51" i="7"/>
  <c r="AR52" i="7"/>
  <c r="AR53" i="7"/>
  <c r="AR54" i="7"/>
  <c r="AR55" i="7"/>
  <c r="AR56" i="7"/>
  <c r="AR57" i="7"/>
  <c r="AR58" i="7"/>
  <c r="AR59" i="7"/>
  <c r="AR60" i="7"/>
  <c r="AR61" i="7"/>
  <c r="AR62" i="7"/>
  <c r="AR63" i="7"/>
  <c r="AR64" i="7"/>
  <c r="AR65" i="7"/>
  <c r="AR66" i="7"/>
  <c r="AR67" i="7"/>
  <c r="AR68" i="7"/>
  <c r="AR69" i="7"/>
  <c r="AR70" i="7"/>
  <c r="AR71" i="7"/>
  <c r="AR72" i="7"/>
  <c r="AR73" i="7"/>
  <c r="AR74" i="7"/>
  <c r="AR75" i="7"/>
  <c r="AR76" i="7"/>
  <c r="AR77" i="7"/>
  <c r="AR78" i="7"/>
  <c r="AR79" i="7"/>
  <c r="AR80" i="7"/>
  <c r="AR81" i="7"/>
  <c r="AR82" i="7"/>
  <c r="AR83" i="7"/>
  <c r="AR84" i="7"/>
  <c r="AR85" i="7"/>
  <c r="AR86" i="7"/>
  <c r="AR87" i="7"/>
  <c r="AR88" i="7"/>
  <c r="AR89" i="7"/>
  <c r="AR90" i="7"/>
  <c r="AR91" i="7"/>
  <c r="AR92" i="7"/>
  <c r="AR93" i="7"/>
  <c r="AR94" i="7"/>
  <c r="AR95" i="7"/>
  <c r="AR96" i="7"/>
  <c r="AR97" i="7"/>
  <c r="AR98" i="7"/>
  <c r="AR99" i="7"/>
  <c r="AR100" i="7"/>
  <c r="AR101" i="7"/>
  <c r="AR102" i="7"/>
  <c r="AR103" i="7"/>
  <c r="AR104" i="7"/>
  <c r="AR105" i="7"/>
  <c r="AR106" i="7"/>
  <c r="AR107" i="7"/>
  <c r="AR108" i="7"/>
  <c r="AR109" i="7"/>
  <c r="AR110" i="7"/>
  <c r="AR111" i="7"/>
  <c r="AR112" i="7"/>
  <c r="AR113" i="7"/>
  <c r="AR114" i="7"/>
  <c r="AR115" i="7"/>
  <c r="AR116" i="7"/>
  <c r="AR117" i="7"/>
  <c r="AR118" i="7"/>
  <c r="AR119" i="7"/>
  <c r="AR120" i="7"/>
  <c r="AR121" i="7"/>
  <c r="AR122" i="7"/>
  <c r="AR123" i="7"/>
  <c r="AR124" i="7"/>
  <c r="AR125" i="7"/>
  <c r="AR126" i="7"/>
  <c r="AR127" i="7"/>
  <c r="AR128" i="7"/>
  <c r="AR129" i="7"/>
  <c r="AR130" i="7"/>
  <c r="AR131" i="7"/>
  <c r="AR132" i="7"/>
  <c r="AR133" i="7"/>
  <c r="AR134" i="7"/>
  <c r="AR135" i="7"/>
  <c r="AR136" i="7"/>
  <c r="AR137" i="7"/>
  <c r="AR138" i="7"/>
  <c r="AR139" i="7"/>
  <c r="AR140" i="7"/>
  <c r="AR141" i="7"/>
  <c r="AR142" i="7"/>
  <c r="AR143" i="7"/>
  <c r="AR144" i="7"/>
  <c r="AR145" i="7"/>
  <c r="AR146" i="7"/>
  <c r="AR147" i="7"/>
  <c r="AR148" i="7"/>
  <c r="AR149" i="7"/>
  <c r="AR150" i="7"/>
  <c r="AR151" i="7"/>
  <c r="AR152" i="7"/>
  <c r="AR153" i="7"/>
  <c r="AR154" i="7"/>
  <c r="AR155" i="7"/>
  <c r="AR156" i="7"/>
  <c r="AR157" i="7"/>
  <c r="AR158" i="7"/>
  <c r="AR159" i="7"/>
  <c r="AR160" i="7"/>
  <c r="AR161" i="7"/>
  <c r="AR162" i="7"/>
  <c r="AR163" i="7"/>
  <c r="AR164" i="7"/>
  <c r="AR165" i="7"/>
  <c r="AR166" i="7"/>
  <c r="AR167" i="7"/>
  <c r="AR168" i="7"/>
  <c r="AR169" i="7"/>
  <c r="AR170" i="7"/>
  <c r="AR171" i="7"/>
  <c r="AR172" i="7"/>
  <c r="AR173" i="7"/>
  <c r="AR174" i="7"/>
  <c r="AR175" i="7"/>
  <c r="AR176" i="7"/>
  <c r="AR177" i="7"/>
  <c r="AR178" i="7"/>
  <c r="AR179" i="7"/>
  <c r="AR180" i="7"/>
  <c r="AR181" i="7"/>
  <c r="AR182" i="7"/>
  <c r="AR183" i="7"/>
  <c r="AR184" i="7"/>
  <c r="AR185" i="7"/>
  <c r="AR186" i="7"/>
  <c r="AR187" i="7"/>
  <c r="AR188" i="7"/>
  <c r="AR189" i="7"/>
  <c r="AR190" i="7"/>
  <c r="AR191" i="7"/>
  <c r="AR192" i="7"/>
  <c r="AR193" i="7"/>
  <c r="AR194" i="7"/>
  <c r="AR195" i="7"/>
  <c r="AR196" i="7"/>
  <c r="AR197" i="7"/>
  <c r="AR198" i="7"/>
  <c r="AR199" i="7"/>
  <c r="AR200" i="7"/>
  <c r="AR201" i="7"/>
  <c r="AR202" i="7"/>
  <c r="AR203" i="7"/>
  <c r="AR204" i="7"/>
  <c r="AR205" i="7"/>
  <c r="AR206" i="7"/>
  <c r="AR207" i="7"/>
  <c r="AR208" i="7"/>
  <c r="AR209" i="7"/>
  <c r="AR210" i="7"/>
  <c r="AR211" i="7"/>
  <c r="AR212" i="7"/>
  <c r="AR213" i="7"/>
  <c r="AR214" i="7"/>
  <c r="AR215" i="7"/>
  <c r="AR216" i="7"/>
  <c r="AR217" i="7"/>
  <c r="AR218" i="7"/>
  <c r="AR219" i="7"/>
  <c r="AR220" i="7"/>
  <c r="AR221" i="7"/>
  <c r="AR222" i="7"/>
  <c r="AR223" i="7"/>
  <c r="AR224" i="7"/>
  <c r="AR225" i="7"/>
  <c r="AR226" i="7"/>
  <c r="AR227" i="7"/>
  <c r="AR228" i="7"/>
  <c r="AR229" i="7"/>
  <c r="AR230" i="7"/>
  <c r="AR231" i="7"/>
  <c r="AR232" i="7"/>
  <c r="AR233" i="7"/>
  <c r="AR234" i="7"/>
  <c r="AR235" i="7"/>
  <c r="AR236" i="7"/>
  <c r="AR237" i="7"/>
  <c r="AR238" i="7"/>
  <c r="AR239" i="7"/>
  <c r="AR240" i="7"/>
  <c r="AR241" i="7"/>
  <c r="AR242" i="7"/>
  <c r="AR243" i="7"/>
  <c r="AR244" i="7"/>
  <c r="AR245" i="7"/>
  <c r="AR246" i="7"/>
  <c r="AR247" i="7"/>
  <c r="AR248" i="7"/>
  <c r="AR249" i="7"/>
  <c r="AR250" i="7"/>
  <c r="AR251" i="7"/>
  <c r="AR252" i="7"/>
  <c r="AR253" i="7"/>
  <c r="AR254" i="7"/>
  <c r="AR255" i="7"/>
  <c r="AR256" i="7"/>
  <c r="AR257" i="7"/>
  <c r="AR258" i="7"/>
  <c r="AR259" i="7"/>
  <c r="AR260" i="7"/>
  <c r="AR261" i="7"/>
  <c r="AR262" i="7"/>
  <c r="AR263" i="7"/>
  <c r="AR264" i="7"/>
  <c r="AR265" i="7"/>
  <c r="AR266" i="7"/>
  <c r="AR267" i="7"/>
  <c r="AR268" i="7"/>
  <c r="AR269" i="7"/>
  <c r="AR270" i="7"/>
  <c r="AR271" i="7"/>
  <c r="AR272" i="7"/>
  <c r="AR273" i="7"/>
  <c r="AR274" i="7"/>
  <c r="AR275" i="7"/>
  <c r="AR276" i="7"/>
  <c r="AR277" i="7"/>
  <c r="AR278" i="7"/>
  <c r="AR279" i="7"/>
  <c r="AR280" i="7"/>
  <c r="AR281" i="7"/>
  <c r="AR282" i="7"/>
  <c r="AR283" i="7"/>
  <c r="AR284" i="7"/>
  <c r="AR285" i="7"/>
  <c r="AR286" i="7"/>
  <c r="AR287" i="7"/>
  <c r="AR288" i="7"/>
  <c r="AR289" i="7"/>
  <c r="AR290" i="7"/>
  <c r="AR291" i="7"/>
  <c r="AR292" i="7"/>
  <c r="AR293" i="7"/>
  <c r="AR294" i="7"/>
  <c r="AR295" i="7"/>
  <c r="AR296" i="7"/>
  <c r="AR297" i="7"/>
  <c r="AR298" i="7"/>
  <c r="AR299" i="7"/>
  <c r="AR300" i="7"/>
  <c r="AR301" i="7"/>
  <c r="AR302" i="7"/>
  <c r="AR303" i="7"/>
  <c r="AR304" i="7"/>
  <c r="AR305" i="7"/>
  <c r="AR306" i="7"/>
  <c r="AR307" i="7"/>
  <c r="AR308" i="7"/>
  <c r="AR309" i="7"/>
  <c r="AR310" i="7"/>
  <c r="AR311" i="7"/>
  <c r="AR312" i="7"/>
  <c r="AR313" i="7"/>
  <c r="AR314" i="7"/>
  <c r="AR315" i="7"/>
  <c r="AR316" i="7"/>
  <c r="AR317" i="7"/>
  <c r="AR318" i="7"/>
  <c r="AR319" i="7"/>
  <c r="AR320" i="7"/>
  <c r="AR321" i="7"/>
  <c r="AR322" i="7"/>
  <c r="AR323" i="7"/>
  <c r="AR324" i="7"/>
  <c r="AR325" i="7"/>
  <c r="AR326" i="7"/>
  <c r="AR327" i="7"/>
  <c r="AR328" i="7"/>
  <c r="AR329" i="7"/>
  <c r="AR330" i="7"/>
  <c r="AR331" i="7"/>
  <c r="AR332" i="7"/>
  <c r="AR333" i="7"/>
  <c r="AR334" i="7"/>
  <c r="AR335" i="7"/>
  <c r="AR336" i="7"/>
  <c r="AR337" i="7"/>
  <c r="AR338" i="7"/>
  <c r="AR339" i="7"/>
  <c r="AR340" i="7"/>
  <c r="AR341" i="7"/>
  <c r="AR342" i="7"/>
  <c r="AR343" i="7"/>
  <c r="AR344" i="7"/>
  <c r="AR345" i="7"/>
  <c r="AR346" i="7"/>
  <c r="AR347" i="7"/>
  <c r="AR348" i="7"/>
  <c r="AR349" i="7"/>
  <c r="AR350" i="7"/>
  <c r="AR351" i="7"/>
  <c r="AR352" i="7"/>
  <c r="AR353" i="7"/>
  <c r="AR354" i="7"/>
  <c r="AR355" i="7"/>
  <c r="AR356" i="7"/>
  <c r="AR357" i="7"/>
  <c r="AR358" i="7"/>
  <c r="AR359" i="7"/>
  <c r="AR360" i="7"/>
  <c r="AR361" i="7"/>
  <c r="AR362" i="7"/>
  <c r="AR363" i="7"/>
  <c r="AR364" i="7"/>
  <c r="AR365" i="7"/>
  <c r="AR366" i="7"/>
  <c r="AR367" i="7"/>
  <c r="AR368" i="7"/>
  <c r="AR369" i="7"/>
  <c r="AR370" i="7"/>
  <c r="AR371" i="7"/>
  <c r="AR372" i="7"/>
  <c r="AR373" i="7"/>
  <c r="AR374" i="7"/>
  <c r="AR375" i="7"/>
  <c r="AR376" i="7"/>
  <c r="AR377" i="7"/>
  <c r="AR378" i="7"/>
  <c r="AR379" i="7"/>
  <c r="AR380" i="7"/>
  <c r="AR381" i="7"/>
  <c r="AR382" i="7"/>
  <c r="AR383" i="7"/>
  <c r="AR384" i="7"/>
  <c r="AR385" i="7"/>
  <c r="AR386" i="7"/>
  <c r="AR387" i="7"/>
  <c r="AR388" i="7"/>
  <c r="AR389" i="7"/>
  <c r="AR390" i="7"/>
  <c r="AR391" i="7"/>
  <c r="AR392" i="7"/>
  <c r="AR393" i="7"/>
  <c r="AR394" i="7"/>
  <c r="AR395" i="7"/>
  <c r="AR396" i="7"/>
  <c r="AR397" i="7"/>
  <c r="AR398" i="7"/>
  <c r="AR399" i="7"/>
  <c r="AR400" i="7"/>
  <c r="AR401" i="7"/>
  <c r="AR402" i="7"/>
  <c r="AR403" i="7"/>
  <c r="AR404" i="7"/>
  <c r="AR405" i="7"/>
  <c r="AR406" i="7"/>
  <c r="AR407" i="7"/>
  <c r="AR408" i="7"/>
  <c r="AR409" i="7"/>
  <c r="AR410" i="7"/>
  <c r="AR411" i="7"/>
  <c r="AR412" i="7"/>
  <c r="AR413" i="7"/>
  <c r="AR414" i="7"/>
  <c r="AR415" i="7"/>
  <c r="AR416" i="7"/>
  <c r="AR417" i="7"/>
  <c r="AR418" i="7"/>
  <c r="AR419" i="7"/>
  <c r="AR420" i="7"/>
  <c r="AR421" i="7"/>
  <c r="AR422" i="7"/>
  <c r="AR423" i="7"/>
  <c r="AR424" i="7"/>
  <c r="AR425" i="7"/>
  <c r="AR426" i="7"/>
  <c r="AR427" i="7"/>
  <c r="AR428" i="7"/>
  <c r="AR429" i="7"/>
  <c r="AR430" i="7"/>
  <c r="AR431" i="7"/>
  <c r="AR432" i="7"/>
  <c r="AR433" i="7"/>
  <c r="AR434" i="7"/>
  <c r="AR435" i="7"/>
  <c r="AR436" i="7"/>
  <c r="AR437" i="7"/>
  <c r="AR438" i="7"/>
  <c r="AR439" i="7"/>
  <c r="AR440" i="7"/>
  <c r="AR441" i="7"/>
  <c r="AR442" i="7"/>
  <c r="AR443" i="7"/>
  <c r="AR444" i="7"/>
  <c r="AR445" i="7"/>
  <c r="AR446" i="7"/>
  <c r="AR447" i="7"/>
  <c r="AR448" i="7"/>
  <c r="AR449" i="7"/>
  <c r="AR450" i="7"/>
  <c r="AR451" i="7"/>
  <c r="AR452" i="7"/>
  <c r="AR453" i="7"/>
  <c r="AR454" i="7"/>
  <c r="AR455" i="7"/>
  <c r="AR456" i="7"/>
  <c r="AR457" i="7"/>
  <c r="AR458" i="7"/>
  <c r="AR459" i="7"/>
  <c r="AR460" i="7"/>
  <c r="AR461" i="7"/>
  <c r="AR462" i="7"/>
  <c r="AR463" i="7"/>
  <c r="AR464" i="7"/>
  <c r="AR465" i="7"/>
  <c r="AR466" i="7"/>
  <c r="AR467" i="7"/>
  <c r="AR468" i="7"/>
  <c r="AR469" i="7"/>
  <c r="AR470" i="7"/>
  <c r="AR471" i="7"/>
  <c r="AR472" i="7"/>
  <c r="AR473" i="7"/>
  <c r="AR474" i="7"/>
  <c r="AR475" i="7"/>
  <c r="AR476" i="7"/>
  <c r="AR477" i="7"/>
  <c r="AR478" i="7"/>
  <c r="AR479" i="7"/>
  <c r="AR480" i="7"/>
  <c r="AR481" i="7"/>
  <c r="AR482" i="7"/>
  <c r="AR483" i="7"/>
  <c r="AR484" i="7"/>
  <c r="AR485" i="7"/>
  <c r="AR486" i="7"/>
  <c r="AR487" i="7"/>
  <c r="AR488" i="7"/>
  <c r="AR489" i="7"/>
  <c r="AR490" i="7"/>
  <c r="AR491" i="7"/>
  <c r="AR492" i="7"/>
  <c r="AR493" i="7"/>
  <c r="AR494" i="7"/>
  <c r="AR495" i="7"/>
  <c r="AR496" i="7"/>
  <c r="AR497" i="7"/>
  <c r="AR498" i="7"/>
  <c r="AR499" i="7"/>
  <c r="AR500" i="7"/>
  <c r="AR501" i="7"/>
  <c r="AR502" i="7"/>
  <c r="AR503" i="7"/>
  <c r="AR504" i="7"/>
  <c r="AR505" i="7"/>
  <c r="AR506" i="7"/>
  <c r="AR507" i="7"/>
  <c r="AR508" i="7"/>
  <c r="AR509" i="7"/>
  <c r="AR510" i="7"/>
  <c r="AR511" i="7"/>
  <c r="AR512" i="7"/>
  <c r="AR513" i="7"/>
  <c r="AR514" i="7"/>
  <c r="AR515" i="7"/>
  <c r="AR516" i="7"/>
  <c r="AR517" i="7"/>
  <c r="AR518" i="7"/>
  <c r="AR519" i="7"/>
  <c r="AR520" i="7"/>
  <c r="AR521" i="7"/>
  <c r="AR522" i="7"/>
  <c r="AR523" i="7"/>
  <c r="AR524" i="7"/>
  <c r="AR525" i="7"/>
  <c r="AR526" i="7"/>
  <c r="AR527" i="7"/>
  <c r="AR528" i="7"/>
  <c r="AR529" i="7"/>
  <c r="AR530" i="7"/>
  <c r="AR531" i="7"/>
  <c r="AR532" i="7"/>
  <c r="AR533" i="7"/>
  <c r="AR534" i="7"/>
  <c r="AR535" i="7"/>
  <c r="AR536" i="7"/>
  <c r="AR537" i="7"/>
  <c r="AR538" i="7"/>
  <c r="AR539" i="7"/>
  <c r="AR540" i="7"/>
  <c r="AR541" i="7"/>
  <c r="AR542" i="7"/>
  <c r="AR543" i="7"/>
  <c r="AR544" i="7"/>
  <c r="AR545" i="7"/>
  <c r="AR546" i="7"/>
  <c r="AR547" i="7"/>
  <c r="AR548" i="7"/>
  <c r="AR549" i="7"/>
  <c r="AR550" i="7"/>
  <c r="AR551" i="7"/>
  <c r="AR552" i="7"/>
  <c r="AR553" i="7"/>
  <c r="AR554" i="7"/>
  <c r="AR555" i="7"/>
  <c r="AR556" i="7"/>
  <c r="AR557" i="7"/>
  <c r="AR558" i="7"/>
  <c r="AR559" i="7"/>
  <c r="AR560" i="7"/>
  <c r="AR561" i="7"/>
  <c r="AR562" i="7"/>
  <c r="AR563" i="7"/>
  <c r="AR564" i="7"/>
  <c r="AR565" i="7"/>
  <c r="AR566" i="7"/>
  <c r="AR567" i="7"/>
  <c r="AR568" i="7"/>
  <c r="AR569" i="7"/>
  <c r="AR570" i="7"/>
  <c r="AR571" i="7"/>
  <c r="AR572" i="7"/>
  <c r="AR573" i="7"/>
  <c r="AR574" i="7"/>
  <c r="AR575" i="7"/>
  <c r="AR576" i="7"/>
  <c r="AR577" i="7"/>
  <c r="AR578" i="7"/>
  <c r="AR579" i="7"/>
  <c r="AR580" i="7"/>
  <c r="AR581" i="7"/>
  <c r="AR582" i="7"/>
  <c r="AR583" i="7"/>
  <c r="AR584" i="7"/>
  <c r="AR585" i="7"/>
  <c r="AR586" i="7"/>
  <c r="AR587" i="7"/>
  <c r="AR588" i="7"/>
  <c r="AR589" i="7"/>
  <c r="AR590" i="7"/>
  <c r="AR591" i="7"/>
  <c r="AR592" i="7"/>
  <c r="AR593" i="7"/>
  <c r="AR594" i="7"/>
  <c r="AR595" i="7"/>
  <c r="AR596" i="7"/>
  <c r="AR597" i="7"/>
  <c r="AR598" i="7"/>
  <c r="AR599" i="7"/>
  <c r="AR600" i="7"/>
  <c r="AR601" i="7"/>
  <c r="AR602" i="7"/>
  <c r="AR603" i="7"/>
  <c r="AR604" i="7"/>
  <c r="AR605" i="7"/>
  <c r="AR606" i="7"/>
  <c r="AR607" i="7"/>
  <c r="AR608" i="7"/>
  <c r="AR609" i="7"/>
  <c r="AR610" i="7"/>
  <c r="AR611" i="7"/>
  <c r="AR612" i="7"/>
  <c r="AR613" i="7"/>
  <c r="AR614" i="7"/>
  <c r="AR615" i="7"/>
  <c r="AR616" i="7"/>
  <c r="AR617" i="7"/>
  <c r="AR618" i="7"/>
  <c r="AR619" i="7"/>
  <c r="AR620" i="7"/>
  <c r="AR621" i="7"/>
  <c r="AR622" i="7"/>
  <c r="AR623" i="7"/>
  <c r="AR624" i="7"/>
  <c r="AR625" i="7"/>
  <c r="AR626" i="7"/>
  <c r="AR627" i="7"/>
  <c r="AR628" i="7"/>
  <c r="AR629" i="7"/>
  <c r="AR630" i="7"/>
  <c r="AR631" i="7"/>
  <c r="AR632" i="7"/>
  <c r="AR633" i="7"/>
  <c r="AR634" i="7"/>
  <c r="AR635" i="7"/>
  <c r="AR636" i="7"/>
  <c r="AR637" i="7"/>
  <c r="AR638" i="7"/>
  <c r="AR639" i="7"/>
  <c r="AR640" i="7"/>
  <c r="AR641" i="7"/>
  <c r="AR642" i="7"/>
  <c r="AR643" i="7"/>
  <c r="AR644" i="7"/>
  <c r="AR645" i="7"/>
  <c r="AR646" i="7"/>
  <c r="AR647" i="7"/>
  <c r="AR648" i="7"/>
  <c r="AR649" i="7"/>
  <c r="AR650" i="7"/>
  <c r="AR651" i="7"/>
  <c r="AR652" i="7"/>
  <c r="AR653" i="7"/>
  <c r="AR654" i="7"/>
  <c r="AR655" i="7"/>
  <c r="AR656" i="7"/>
  <c r="AR657" i="7"/>
  <c r="AR658" i="7"/>
  <c r="AR659" i="7"/>
  <c r="AR660" i="7"/>
  <c r="AR661" i="7"/>
  <c r="AR662" i="7"/>
  <c r="AR663" i="7"/>
  <c r="AR664" i="7"/>
  <c r="AR665" i="7"/>
  <c r="AR666" i="7"/>
  <c r="AR667" i="7"/>
  <c r="AR668" i="7"/>
  <c r="AR669" i="7"/>
  <c r="AR670" i="7"/>
  <c r="AR671" i="7"/>
  <c r="AR672" i="7"/>
  <c r="AR673" i="7"/>
  <c r="AR674" i="7"/>
  <c r="AR675" i="7"/>
  <c r="AR676" i="7"/>
  <c r="AR677" i="7"/>
  <c r="AR678" i="7"/>
  <c r="AR679" i="7"/>
  <c r="AR680" i="7"/>
  <c r="AR681" i="7"/>
  <c r="AR682" i="7"/>
  <c r="AR683" i="7"/>
  <c r="AR684" i="7"/>
  <c r="AR685" i="7"/>
  <c r="AR686" i="7"/>
  <c r="AR687" i="7"/>
  <c r="AR688" i="7"/>
  <c r="AR689" i="7"/>
  <c r="AR690" i="7"/>
  <c r="AR691" i="7"/>
  <c r="AR692" i="7"/>
  <c r="AR693" i="7"/>
  <c r="AR694" i="7"/>
  <c r="AR695" i="7"/>
  <c r="AR696" i="7"/>
  <c r="AR697" i="7"/>
  <c r="AR698" i="7"/>
  <c r="AR699" i="7"/>
  <c r="AR700" i="7"/>
  <c r="AR701" i="7"/>
  <c r="AR702" i="7"/>
  <c r="AR703" i="7"/>
  <c r="AR704" i="7"/>
  <c r="AR705" i="7"/>
  <c r="AR706" i="7"/>
  <c r="AR707" i="7"/>
  <c r="AR708" i="7"/>
  <c r="AR709" i="7"/>
  <c r="AR710" i="7"/>
  <c r="AR711" i="7"/>
  <c r="AR712" i="7"/>
  <c r="AR713" i="7"/>
  <c r="AR714" i="7"/>
  <c r="AR715" i="7"/>
  <c r="AR716" i="7"/>
  <c r="AR717" i="7"/>
  <c r="AR718" i="7"/>
  <c r="AR719" i="7"/>
  <c r="AR720" i="7"/>
  <c r="AR721" i="7"/>
  <c r="AR722" i="7"/>
  <c r="AR723" i="7"/>
  <c r="AR724" i="7"/>
  <c r="AR725" i="7"/>
  <c r="AR726" i="7"/>
  <c r="AR727" i="7"/>
  <c r="AR728" i="7"/>
  <c r="AR729" i="7"/>
  <c r="AR730" i="7"/>
  <c r="AR731" i="7"/>
  <c r="AR732" i="7"/>
  <c r="AR733" i="7"/>
  <c r="AR734" i="7"/>
  <c r="AR735" i="7"/>
  <c r="AR736" i="7"/>
  <c r="AR737" i="7"/>
  <c r="AR738" i="7"/>
  <c r="AR739" i="7"/>
  <c r="AR740" i="7"/>
  <c r="AR741" i="7"/>
  <c r="AR742" i="7"/>
  <c r="AR743" i="7"/>
  <c r="AR744" i="7"/>
  <c r="AR745" i="7"/>
  <c r="AR746" i="7"/>
  <c r="AR747" i="7"/>
  <c r="AR748" i="7"/>
  <c r="AR749" i="7"/>
  <c r="AR750" i="7"/>
  <c r="AR751" i="7"/>
  <c r="AR752" i="7"/>
  <c r="AR753" i="7"/>
  <c r="AR754" i="7"/>
  <c r="AR755" i="7"/>
  <c r="AR756" i="7"/>
  <c r="AR757" i="7"/>
  <c r="AR758" i="7"/>
  <c r="AR759" i="7"/>
  <c r="AR760" i="7"/>
  <c r="AR761" i="7"/>
  <c r="AR762" i="7"/>
  <c r="AR763" i="7"/>
  <c r="AR764" i="7"/>
  <c r="AR765" i="7"/>
  <c r="AR766" i="7"/>
  <c r="AR767" i="7"/>
  <c r="AR768" i="7"/>
  <c r="AR769" i="7"/>
  <c r="AR770" i="7"/>
  <c r="AR771" i="7"/>
  <c r="AR772" i="7"/>
  <c r="AR773" i="7"/>
  <c r="AR774" i="7"/>
  <c r="AR775" i="7"/>
  <c r="AR776" i="7"/>
  <c r="AR777" i="7"/>
  <c r="AR778" i="7"/>
  <c r="AR779" i="7"/>
  <c r="AR780" i="7"/>
  <c r="AR781" i="7"/>
  <c r="AR782" i="7"/>
  <c r="AR783" i="7"/>
  <c r="AR784" i="7"/>
  <c r="AR785" i="7"/>
  <c r="AR786" i="7"/>
  <c r="AR787" i="7"/>
  <c r="AR788" i="7"/>
  <c r="AR789" i="7"/>
  <c r="AR790" i="7"/>
  <c r="AR791" i="7"/>
  <c r="AR792" i="7"/>
  <c r="AR793" i="7"/>
  <c r="AR794" i="7"/>
  <c r="AR795" i="7"/>
  <c r="AR796" i="7"/>
  <c r="AR797" i="7"/>
  <c r="AR798" i="7"/>
  <c r="AR799" i="7"/>
  <c r="AR800" i="7"/>
  <c r="AR801" i="7"/>
  <c r="AR802" i="7"/>
  <c r="AR803" i="7"/>
  <c r="AR804" i="7"/>
  <c r="AR805" i="7"/>
  <c r="AR806" i="7"/>
  <c r="AR807" i="7"/>
  <c r="AR808" i="7"/>
  <c r="AR809" i="7"/>
  <c r="AR810" i="7"/>
  <c r="AR811" i="7"/>
  <c r="AR812" i="7"/>
  <c r="AR813" i="7"/>
  <c r="AR814" i="7"/>
  <c r="AR815" i="7"/>
  <c r="AR816" i="7"/>
  <c r="AR817" i="7"/>
  <c r="AR818" i="7"/>
  <c r="AR819" i="7"/>
  <c r="AR820" i="7"/>
  <c r="AR821" i="7"/>
  <c r="AR822" i="7"/>
  <c r="AR823" i="7"/>
  <c r="AR824" i="7"/>
  <c r="AR825" i="7"/>
  <c r="AR826" i="7"/>
  <c r="AR827" i="7"/>
  <c r="AR828" i="7"/>
  <c r="AR829" i="7"/>
  <c r="AR830" i="7"/>
  <c r="AR831" i="7"/>
  <c r="AR832" i="7"/>
  <c r="AR833" i="7"/>
  <c r="AR834" i="7"/>
  <c r="AR835" i="7"/>
  <c r="AR836" i="7"/>
  <c r="AR837" i="7"/>
  <c r="AR838" i="7"/>
  <c r="AR839" i="7"/>
  <c r="AR840" i="7"/>
  <c r="AR841" i="7"/>
  <c r="AR842" i="7"/>
  <c r="AR843" i="7"/>
  <c r="AR844" i="7"/>
  <c r="AR845" i="7"/>
  <c r="AR846" i="7"/>
  <c r="AR847" i="7"/>
  <c r="AR848" i="7"/>
  <c r="AR849" i="7"/>
  <c r="AR850" i="7"/>
  <c r="AR851" i="7"/>
  <c r="AR852" i="7"/>
  <c r="AR853" i="7"/>
  <c r="AR854" i="7"/>
  <c r="AR855" i="7"/>
  <c r="AR856" i="7"/>
  <c r="AR857" i="7"/>
  <c r="AR858" i="7"/>
  <c r="AR859" i="7"/>
  <c r="AR860" i="7"/>
  <c r="AR861" i="7"/>
  <c r="AR862" i="7"/>
  <c r="AR863" i="7"/>
  <c r="AR864" i="7"/>
  <c r="AR865" i="7"/>
  <c r="AR866" i="7"/>
  <c r="AR867" i="7"/>
  <c r="AR868" i="7"/>
  <c r="AR869" i="7"/>
  <c r="AR870" i="7"/>
  <c r="AR871" i="7"/>
  <c r="AR872" i="7"/>
  <c r="AR873" i="7"/>
  <c r="AR874" i="7"/>
  <c r="AR875" i="7"/>
  <c r="AR876" i="7"/>
  <c r="AR877" i="7"/>
  <c r="AR878" i="7"/>
  <c r="AR879" i="7"/>
  <c r="AR880" i="7"/>
  <c r="AR881" i="7"/>
  <c r="AR882" i="7"/>
  <c r="AR883" i="7"/>
  <c r="AR884" i="7"/>
  <c r="AR885" i="7"/>
  <c r="AR886" i="7"/>
  <c r="AR887" i="7"/>
  <c r="AR888" i="7"/>
  <c r="AR889" i="7"/>
  <c r="AR890" i="7"/>
  <c r="AR891" i="7"/>
  <c r="AR892" i="7"/>
  <c r="AR893" i="7"/>
  <c r="AR894" i="7"/>
  <c r="AR895" i="7"/>
  <c r="AR896" i="7"/>
  <c r="AR897" i="7"/>
  <c r="AR898" i="7"/>
  <c r="AR899" i="7"/>
  <c r="AR900" i="7"/>
  <c r="AR901" i="7"/>
  <c r="AR902" i="7"/>
  <c r="AR903" i="7"/>
  <c r="AR904" i="7"/>
  <c r="AR905" i="7"/>
  <c r="AR906" i="7"/>
  <c r="AR907" i="7"/>
  <c r="AR908" i="7"/>
  <c r="AR909" i="7"/>
  <c r="AR910" i="7"/>
  <c r="AR911" i="7"/>
  <c r="AR912" i="7"/>
  <c r="AR913" i="7"/>
  <c r="AR914" i="7"/>
  <c r="AR915" i="7"/>
  <c r="AR916" i="7"/>
  <c r="AR2" i="7"/>
  <c r="F4" i="24" s="1"/>
  <c r="AQ4" i="6"/>
  <c r="AQ5" i="6"/>
  <c r="AQ6" i="6"/>
  <c r="AQ7" i="6"/>
  <c r="AQ8" i="6"/>
  <c r="AQ9" i="6"/>
  <c r="AQ10" i="6"/>
  <c r="AQ11" i="6"/>
  <c r="AQ12" i="6"/>
  <c r="AQ13" i="6"/>
  <c r="AQ14" i="6"/>
  <c r="AQ15" i="6"/>
  <c r="AQ16" i="6"/>
  <c r="AQ17" i="6"/>
  <c r="AQ18" i="6"/>
  <c r="AQ19" i="6"/>
  <c r="AQ20" i="6"/>
  <c r="AQ21" i="6"/>
  <c r="AQ22" i="6"/>
  <c r="AQ23" i="6"/>
  <c r="AQ24" i="6"/>
  <c r="AQ25" i="6"/>
  <c r="AQ26" i="6"/>
  <c r="AQ27" i="6"/>
  <c r="AQ28" i="6"/>
  <c r="AQ29" i="6"/>
  <c r="AQ30" i="6"/>
  <c r="AQ31" i="6"/>
  <c r="AQ32" i="6"/>
  <c r="AQ33" i="6"/>
  <c r="AQ34" i="6"/>
  <c r="AQ35" i="6"/>
  <c r="AQ36" i="6"/>
  <c r="AQ37" i="6"/>
  <c r="AQ38" i="6"/>
  <c r="AQ39" i="6"/>
  <c r="AQ40" i="6"/>
  <c r="AQ41" i="6"/>
  <c r="AQ42" i="6"/>
  <c r="AQ43" i="6"/>
  <c r="AQ44" i="6"/>
  <c r="AQ45" i="6"/>
  <c r="AQ46" i="6"/>
  <c r="AQ47" i="6"/>
  <c r="AQ48" i="6"/>
  <c r="AQ49" i="6"/>
  <c r="AQ50" i="6"/>
  <c r="AQ51" i="6"/>
  <c r="AQ52" i="6"/>
  <c r="AQ53" i="6"/>
  <c r="AQ54" i="6"/>
  <c r="AQ55" i="6"/>
  <c r="AQ56" i="6"/>
  <c r="AQ57" i="6"/>
  <c r="AQ58" i="6"/>
  <c r="AQ59" i="6"/>
  <c r="AQ60" i="6"/>
  <c r="AQ61" i="6"/>
  <c r="AQ62" i="6"/>
  <c r="AQ63" i="6"/>
  <c r="AQ64" i="6"/>
  <c r="AQ65" i="6"/>
  <c r="AQ66" i="6"/>
  <c r="AQ67" i="6"/>
  <c r="AQ68" i="6"/>
  <c r="AQ69" i="6"/>
  <c r="AQ70" i="6"/>
  <c r="AQ71" i="6"/>
  <c r="AQ72" i="6"/>
  <c r="AQ73" i="6"/>
  <c r="AQ74" i="6"/>
  <c r="AQ75" i="6"/>
  <c r="AQ76" i="6"/>
  <c r="AQ77" i="6"/>
  <c r="AQ78" i="6"/>
  <c r="AQ79" i="6"/>
  <c r="AQ80" i="6"/>
  <c r="AQ81" i="6"/>
  <c r="AQ82" i="6"/>
  <c r="AQ83" i="6"/>
  <c r="AQ84" i="6"/>
  <c r="AQ85" i="6"/>
  <c r="AQ86" i="6"/>
  <c r="AQ87" i="6"/>
  <c r="AQ88" i="6"/>
  <c r="AQ89" i="6"/>
  <c r="AQ90" i="6"/>
  <c r="AQ91" i="6"/>
  <c r="AQ92" i="6"/>
  <c r="AQ93" i="6"/>
  <c r="AQ94" i="6"/>
  <c r="AQ95" i="6"/>
  <c r="AQ96" i="6"/>
  <c r="AQ97" i="6"/>
  <c r="AQ98" i="6"/>
  <c r="AQ99" i="6"/>
  <c r="AQ100" i="6"/>
  <c r="AQ101" i="6"/>
  <c r="AQ102" i="6"/>
  <c r="AQ103" i="6"/>
  <c r="AQ104" i="6"/>
  <c r="AQ105" i="6"/>
  <c r="AQ106" i="6"/>
  <c r="AQ107" i="6"/>
  <c r="AQ108" i="6"/>
  <c r="AQ109" i="6"/>
  <c r="AQ110" i="6"/>
  <c r="AQ111" i="6"/>
  <c r="AQ112" i="6"/>
  <c r="AQ113" i="6"/>
  <c r="AQ114" i="6"/>
  <c r="AQ115" i="6"/>
  <c r="AQ116" i="6"/>
  <c r="AQ117" i="6"/>
  <c r="AQ118" i="6"/>
  <c r="AQ119" i="6"/>
  <c r="AQ120" i="6"/>
  <c r="AQ121" i="6"/>
  <c r="AQ122" i="6"/>
  <c r="AQ123" i="6"/>
  <c r="AQ124" i="6"/>
  <c r="AQ125" i="6"/>
  <c r="AQ126" i="6"/>
  <c r="AQ127" i="6"/>
  <c r="AQ128" i="6"/>
  <c r="AQ129" i="6"/>
  <c r="AQ130" i="6"/>
  <c r="AQ131" i="6"/>
  <c r="AQ132" i="6"/>
  <c r="AQ133" i="6"/>
  <c r="AQ134" i="6"/>
  <c r="AQ135" i="6"/>
  <c r="AQ136" i="6"/>
  <c r="AQ137" i="6"/>
  <c r="AQ138" i="6"/>
  <c r="AQ139" i="6"/>
  <c r="AQ140" i="6"/>
  <c r="AQ141" i="6"/>
  <c r="AQ142" i="6"/>
  <c r="AQ143" i="6"/>
  <c r="AQ144" i="6"/>
  <c r="AQ145" i="6"/>
  <c r="AQ146" i="6"/>
  <c r="AQ147" i="6"/>
  <c r="AQ148" i="6"/>
  <c r="AQ149" i="6"/>
  <c r="AQ150" i="6"/>
  <c r="AQ151" i="6"/>
  <c r="AQ152" i="6"/>
  <c r="AQ153" i="6"/>
  <c r="AQ154" i="6"/>
  <c r="AQ155" i="6"/>
  <c r="AQ156" i="6"/>
  <c r="AQ157" i="6"/>
  <c r="AQ158" i="6"/>
  <c r="AQ159" i="6"/>
  <c r="AQ160" i="6"/>
  <c r="AQ161" i="6"/>
  <c r="AQ162" i="6"/>
  <c r="AQ163" i="6"/>
  <c r="AQ164" i="6"/>
  <c r="AQ165" i="6"/>
  <c r="AQ166" i="6"/>
  <c r="AQ167" i="6"/>
  <c r="AQ168" i="6"/>
  <c r="AQ169" i="6"/>
  <c r="AQ170" i="6"/>
  <c r="AQ171" i="6"/>
  <c r="AQ172" i="6"/>
  <c r="AQ173" i="6"/>
  <c r="AQ174" i="6"/>
  <c r="AQ175" i="6"/>
  <c r="AQ176" i="6"/>
  <c r="AQ177" i="6"/>
  <c r="AQ178" i="6"/>
  <c r="AQ179" i="6"/>
  <c r="AQ180" i="6"/>
  <c r="AQ181" i="6"/>
  <c r="AQ182" i="6"/>
  <c r="AQ183" i="6"/>
  <c r="AQ184" i="6"/>
  <c r="AQ185" i="6"/>
  <c r="AQ186" i="6"/>
  <c r="AQ187" i="6"/>
  <c r="AQ188" i="6"/>
  <c r="AQ189" i="6"/>
  <c r="AQ190" i="6"/>
  <c r="AQ191" i="6"/>
  <c r="AQ192" i="6"/>
  <c r="AQ193" i="6"/>
  <c r="AQ194" i="6"/>
  <c r="AQ195" i="6"/>
  <c r="AQ196" i="6"/>
  <c r="AQ197" i="6"/>
  <c r="AQ198" i="6"/>
  <c r="AQ199" i="6"/>
  <c r="AQ200" i="6"/>
  <c r="AQ201" i="6"/>
  <c r="AQ202" i="6"/>
  <c r="AQ203" i="6"/>
  <c r="AQ204" i="6"/>
  <c r="AQ205" i="6"/>
  <c r="AQ206" i="6"/>
  <c r="AQ207" i="6"/>
  <c r="AQ208" i="6"/>
  <c r="AQ209" i="6"/>
  <c r="AQ210" i="6"/>
  <c r="AQ211" i="6"/>
  <c r="AQ212" i="6"/>
  <c r="AQ213" i="6"/>
  <c r="AQ214" i="6"/>
  <c r="AQ215" i="6"/>
  <c r="AQ216" i="6"/>
  <c r="AQ217" i="6"/>
  <c r="AQ218" i="6"/>
  <c r="AQ219" i="6"/>
  <c r="AQ220" i="6"/>
  <c r="AQ221" i="6"/>
  <c r="AQ222" i="6"/>
  <c r="AQ223" i="6"/>
  <c r="AQ224" i="6"/>
  <c r="AQ225" i="6"/>
  <c r="AQ226" i="6"/>
  <c r="AQ227" i="6"/>
  <c r="AQ228" i="6"/>
  <c r="AQ229" i="6"/>
  <c r="AQ230" i="6"/>
  <c r="AQ231" i="6"/>
  <c r="AQ232" i="6"/>
  <c r="AQ233" i="6"/>
  <c r="AQ234" i="6"/>
  <c r="AQ235" i="6"/>
  <c r="AQ236" i="6"/>
  <c r="AQ237" i="6"/>
  <c r="AQ238" i="6"/>
  <c r="AQ239" i="6"/>
  <c r="AQ240" i="6"/>
  <c r="AQ241" i="6"/>
  <c r="AQ242" i="6"/>
  <c r="AQ243" i="6"/>
  <c r="AQ244" i="6"/>
  <c r="AQ245" i="6"/>
  <c r="AQ246" i="6"/>
  <c r="AQ247" i="6"/>
  <c r="AQ248" i="6"/>
  <c r="AQ249" i="6"/>
  <c r="AQ250" i="6"/>
  <c r="AQ251" i="6"/>
  <c r="AQ252" i="6"/>
  <c r="AQ253" i="6"/>
  <c r="AQ254" i="6"/>
  <c r="AQ255" i="6"/>
  <c r="AQ256" i="6"/>
  <c r="AQ257" i="6"/>
  <c r="AQ258" i="6"/>
  <c r="AQ259" i="6"/>
  <c r="AQ260" i="6"/>
  <c r="AQ261" i="6"/>
  <c r="AQ262" i="6"/>
  <c r="AQ263" i="6"/>
  <c r="AQ264" i="6"/>
  <c r="AQ265" i="6"/>
  <c r="AQ266" i="6"/>
  <c r="AQ267" i="6"/>
  <c r="AQ268" i="6"/>
  <c r="AQ269" i="6"/>
  <c r="AQ270" i="6"/>
  <c r="AQ271" i="6"/>
  <c r="AQ272" i="6"/>
  <c r="AQ273" i="6"/>
  <c r="AQ274" i="6"/>
  <c r="AQ275" i="6"/>
  <c r="AQ276" i="6"/>
  <c r="AQ277" i="6"/>
  <c r="AQ278" i="6"/>
  <c r="AQ279" i="6"/>
  <c r="AQ280" i="6"/>
  <c r="AQ281" i="6"/>
  <c r="AQ282" i="6"/>
  <c r="AQ283" i="6"/>
  <c r="AQ284" i="6"/>
  <c r="AQ285" i="6"/>
  <c r="AQ286" i="6"/>
  <c r="AQ287" i="6"/>
  <c r="AQ288" i="6"/>
  <c r="AQ289" i="6"/>
  <c r="AQ290" i="6"/>
  <c r="AQ291" i="6"/>
  <c r="AQ292" i="6"/>
  <c r="AQ293" i="6"/>
  <c r="AQ294" i="6"/>
  <c r="AQ295" i="6"/>
  <c r="AQ296" i="6"/>
  <c r="AQ297" i="6"/>
  <c r="AQ298" i="6"/>
  <c r="AQ299" i="6"/>
  <c r="AQ300" i="6"/>
  <c r="AQ301" i="6"/>
  <c r="AQ302" i="6"/>
  <c r="AQ303" i="6"/>
  <c r="AQ304" i="6"/>
  <c r="AQ305" i="6"/>
  <c r="AQ306" i="6"/>
  <c r="AQ307" i="6"/>
  <c r="AQ308" i="6"/>
  <c r="AQ309" i="6"/>
  <c r="AQ310" i="6"/>
  <c r="AQ311" i="6"/>
  <c r="AQ312" i="6"/>
  <c r="AQ313" i="6"/>
  <c r="AQ314" i="6"/>
  <c r="AQ315" i="6"/>
  <c r="AQ316" i="6"/>
  <c r="AQ317" i="6"/>
  <c r="AQ318" i="6"/>
  <c r="AQ319" i="6"/>
  <c r="AQ320" i="6"/>
  <c r="AQ321" i="6"/>
  <c r="AQ322" i="6"/>
  <c r="AQ323" i="6"/>
  <c r="AQ324" i="6"/>
  <c r="AQ325" i="6"/>
  <c r="AQ326" i="6"/>
  <c r="AQ327" i="6"/>
  <c r="AQ328" i="6"/>
  <c r="AQ329" i="6"/>
  <c r="AQ330" i="6"/>
  <c r="AQ331" i="6"/>
  <c r="AQ332" i="6"/>
  <c r="AQ333" i="6"/>
  <c r="AQ334" i="6"/>
  <c r="AQ335" i="6"/>
  <c r="AQ336" i="6"/>
  <c r="AQ337" i="6"/>
  <c r="AQ338" i="6"/>
  <c r="AQ339" i="6"/>
  <c r="AQ340" i="6"/>
  <c r="AQ341" i="6"/>
  <c r="AQ342" i="6"/>
  <c r="AQ343" i="6"/>
  <c r="AQ344" i="6"/>
  <c r="AQ345" i="6"/>
  <c r="AQ346" i="6"/>
  <c r="AQ347" i="6"/>
  <c r="AQ348" i="6"/>
  <c r="AQ349" i="6"/>
  <c r="AQ350" i="6"/>
  <c r="AQ351" i="6"/>
  <c r="AQ352" i="6"/>
  <c r="AQ353" i="6"/>
  <c r="AQ354" i="6"/>
  <c r="AQ355" i="6"/>
  <c r="AQ356" i="6"/>
  <c r="AQ357" i="6"/>
  <c r="AQ358" i="6"/>
  <c r="AQ359" i="6"/>
  <c r="AQ360" i="6"/>
  <c r="AQ361" i="6"/>
  <c r="AQ362" i="6"/>
  <c r="AQ363" i="6"/>
  <c r="AQ364" i="6"/>
  <c r="AQ365" i="6"/>
  <c r="AQ366" i="6"/>
  <c r="AQ367" i="6"/>
  <c r="AQ368" i="6"/>
  <c r="AQ369" i="6"/>
  <c r="AQ370" i="6"/>
  <c r="AQ371" i="6"/>
  <c r="AQ372" i="6"/>
  <c r="AQ373" i="6"/>
  <c r="AQ374" i="6"/>
  <c r="AQ375" i="6"/>
  <c r="AQ376" i="6"/>
  <c r="AQ377" i="6"/>
  <c r="AQ378" i="6"/>
  <c r="AQ379" i="6"/>
  <c r="AQ380" i="6"/>
  <c r="AQ381" i="6"/>
  <c r="AQ382" i="6"/>
  <c r="AQ383" i="6"/>
  <c r="AQ384" i="6"/>
  <c r="AQ385" i="6"/>
  <c r="AQ386" i="6"/>
  <c r="AQ387" i="6"/>
  <c r="AQ388" i="6"/>
  <c r="AQ389" i="6"/>
  <c r="AQ390" i="6"/>
  <c r="AQ391" i="6"/>
  <c r="AQ392" i="6"/>
  <c r="AQ393" i="6"/>
  <c r="AQ394" i="6"/>
  <c r="AQ395" i="6"/>
  <c r="AQ396" i="6"/>
  <c r="AQ397" i="6"/>
  <c r="AQ398" i="6"/>
  <c r="AQ399" i="6"/>
  <c r="AQ400" i="6"/>
  <c r="AQ401" i="6"/>
  <c r="AQ402" i="6"/>
  <c r="AQ403" i="6"/>
  <c r="AQ404" i="6"/>
  <c r="AQ405" i="6"/>
  <c r="AQ406" i="6"/>
  <c r="AQ407" i="6"/>
  <c r="AQ408" i="6"/>
  <c r="AQ409" i="6"/>
  <c r="AQ410" i="6"/>
  <c r="AQ411" i="6"/>
  <c r="AQ412" i="6"/>
  <c r="AQ413" i="6"/>
  <c r="AQ414" i="6"/>
  <c r="AQ415" i="6"/>
  <c r="AQ416" i="6"/>
  <c r="AQ417" i="6"/>
  <c r="AQ418" i="6"/>
  <c r="AQ419" i="6"/>
  <c r="AQ420" i="6"/>
  <c r="AQ421" i="6"/>
  <c r="AQ422" i="6"/>
  <c r="AQ423" i="6"/>
  <c r="AQ424" i="6"/>
  <c r="AQ425" i="6"/>
  <c r="AQ426" i="6"/>
  <c r="AQ427" i="6"/>
  <c r="AQ428" i="6"/>
  <c r="AQ429" i="6"/>
  <c r="AQ430" i="6"/>
  <c r="AQ431" i="6"/>
  <c r="AQ432" i="6"/>
  <c r="AQ433" i="6"/>
  <c r="AQ434" i="6"/>
  <c r="AQ435" i="6"/>
  <c r="AQ436" i="6"/>
  <c r="AQ437" i="6"/>
  <c r="AQ438" i="6"/>
  <c r="AQ439" i="6"/>
  <c r="AQ440" i="6"/>
  <c r="AQ441" i="6"/>
  <c r="AQ442" i="6"/>
  <c r="AQ443" i="6"/>
  <c r="AQ444" i="6"/>
  <c r="AQ445" i="6"/>
  <c r="AQ446" i="6"/>
  <c r="AQ447" i="6"/>
  <c r="AQ448" i="6"/>
  <c r="AQ449" i="6"/>
  <c r="AQ450" i="6"/>
  <c r="AQ451" i="6"/>
  <c r="AQ452" i="6"/>
  <c r="AQ453" i="6"/>
  <c r="AQ454" i="6"/>
  <c r="AQ455" i="6"/>
  <c r="AQ456" i="6"/>
  <c r="AQ457" i="6"/>
  <c r="AQ458" i="6"/>
  <c r="AQ459" i="6"/>
  <c r="AQ460" i="6"/>
  <c r="AQ461" i="6"/>
  <c r="AQ462" i="6"/>
  <c r="AQ463" i="6"/>
  <c r="AQ464" i="6"/>
  <c r="AQ465" i="6"/>
  <c r="AQ466" i="6"/>
  <c r="AQ467" i="6"/>
  <c r="AQ468" i="6"/>
  <c r="AQ469" i="6"/>
  <c r="AQ470" i="6"/>
  <c r="AQ471" i="6"/>
  <c r="AQ472" i="6"/>
  <c r="AQ473" i="6"/>
  <c r="AQ474" i="6"/>
  <c r="AQ475" i="6"/>
  <c r="AQ476" i="6"/>
  <c r="AQ477" i="6"/>
  <c r="AQ478" i="6"/>
  <c r="AQ479" i="6"/>
  <c r="AQ480" i="6"/>
  <c r="AQ481" i="6"/>
  <c r="AQ482" i="6"/>
  <c r="AQ483" i="6"/>
  <c r="AQ484" i="6"/>
  <c r="AQ485" i="6"/>
  <c r="AQ486" i="6"/>
  <c r="AQ487" i="6"/>
  <c r="AQ488" i="6"/>
  <c r="AQ489" i="6"/>
  <c r="AQ490" i="6"/>
  <c r="AQ491" i="6"/>
  <c r="AQ492" i="6"/>
  <c r="AQ493" i="6"/>
  <c r="AQ494" i="6"/>
  <c r="AQ495" i="6"/>
  <c r="AQ496" i="6"/>
  <c r="AQ497" i="6"/>
  <c r="AQ498" i="6"/>
  <c r="AQ499" i="6"/>
  <c r="AQ500" i="6"/>
  <c r="AQ501" i="6"/>
  <c r="AQ502" i="6"/>
  <c r="AQ503" i="6"/>
  <c r="AQ504" i="6"/>
  <c r="AQ505" i="6"/>
  <c r="AQ506" i="6"/>
  <c r="AQ507" i="6"/>
  <c r="AQ508" i="6"/>
  <c r="AQ509" i="6"/>
  <c r="AQ510" i="6"/>
  <c r="AQ511" i="6"/>
  <c r="AQ512" i="6"/>
  <c r="AQ513" i="6"/>
  <c r="AQ514" i="6"/>
  <c r="AQ515" i="6"/>
  <c r="AQ516" i="6"/>
  <c r="AQ517" i="6"/>
  <c r="AQ518" i="6"/>
  <c r="AQ519" i="6"/>
  <c r="AQ520" i="6"/>
  <c r="AQ521" i="6"/>
  <c r="AQ522" i="6"/>
  <c r="AQ523" i="6"/>
  <c r="AQ524" i="6"/>
  <c r="AQ525" i="6"/>
  <c r="AQ526" i="6"/>
  <c r="AQ527" i="6"/>
  <c r="AQ528" i="6"/>
  <c r="AQ529" i="6"/>
  <c r="AQ530" i="6"/>
  <c r="AQ531" i="6"/>
  <c r="AQ532" i="6"/>
  <c r="AQ533" i="6"/>
  <c r="AQ534" i="6"/>
  <c r="AQ535" i="6"/>
  <c r="AQ536" i="6"/>
  <c r="AQ537" i="6"/>
  <c r="AQ538" i="6"/>
  <c r="AQ539" i="6"/>
  <c r="AQ540" i="6"/>
  <c r="AQ541" i="6"/>
  <c r="AQ542" i="6"/>
  <c r="AQ543" i="6"/>
  <c r="AQ544" i="6"/>
  <c r="AQ545" i="6"/>
  <c r="AQ546" i="6"/>
  <c r="AQ547" i="6"/>
  <c r="AQ548" i="6"/>
  <c r="AQ549" i="6"/>
  <c r="AQ550" i="6"/>
  <c r="AQ551" i="6"/>
  <c r="AQ552" i="6"/>
  <c r="AQ553" i="6"/>
  <c r="AQ554" i="6"/>
  <c r="AQ555" i="6"/>
  <c r="AQ556" i="6"/>
  <c r="AQ557" i="6"/>
  <c r="AQ558" i="6"/>
  <c r="AQ559" i="6"/>
  <c r="AQ560" i="6"/>
  <c r="AQ561" i="6"/>
  <c r="AQ562" i="6"/>
  <c r="AQ563" i="6"/>
  <c r="AQ564" i="6"/>
  <c r="AQ565" i="6"/>
  <c r="AQ566" i="6"/>
  <c r="AQ567" i="6"/>
  <c r="AQ568" i="6"/>
  <c r="AQ569" i="6"/>
  <c r="AQ570" i="6"/>
  <c r="AQ571" i="6"/>
  <c r="AQ572" i="6"/>
  <c r="AQ573" i="6"/>
  <c r="AQ574" i="6"/>
  <c r="AQ575" i="6"/>
  <c r="AQ576" i="6"/>
  <c r="AQ577" i="6"/>
  <c r="AQ578" i="6"/>
  <c r="AQ579" i="6"/>
  <c r="AQ580" i="6"/>
  <c r="AQ581" i="6"/>
  <c r="AQ582" i="6"/>
  <c r="AQ583" i="6"/>
  <c r="AQ584" i="6"/>
  <c r="AQ585" i="6"/>
  <c r="AQ586" i="6"/>
  <c r="AQ587" i="6"/>
  <c r="AQ588" i="6"/>
  <c r="AQ589" i="6"/>
  <c r="AQ590" i="6"/>
  <c r="AQ591" i="6"/>
  <c r="AQ592" i="6"/>
  <c r="AQ593" i="6"/>
  <c r="AQ594" i="6"/>
  <c r="AQ595" i="6"/>
  <c r="AQ596" i="6"/>
  <c r="AQ597" i="6"/>
  <c r="AQ598" i="6"/>
  <c r="AQ599" i="6"/>
  <c r="AQ600" i="6"/>
  <c r="AQ601" i="6"/>
  <c r="AQ602" i="6"/>
  <c r="AQ603" i="6"/>
  <c r="AQ604" i="6"/>
  <c r="AQ605" i="6"/>
  <c r="AQ606" i="6"/>
  <c r="AQ607" i="6"/>
  <c r="AQ608" i="6"/>
  <c r="AQ609" i="6"/>
  <c r="AQ610" i="6"/>
  <c r="AQ611" i="6"/>
  <c r="AQ612" i="6"/>
  <c r="AQ613" i="6"/>
  <c r="AQ614" i="6"/>
  <c r="AQ615" i="6"/>
  <c r="AQ616" i="6"/>
  <c r="AQ617" i="6"/>
  <c r="AQ618" i="6"/>
  <c r="AQ619" i="6"/>
  <c r="AQ620" i="6"/>
  <c r="AQ621" i="6"/>
  <c r="AQ622" i="6"/>
  <c r="AQ623" i="6"/>
  <c r="AQ624" i="6"/>
  <c r="AQ625" i="6"/>
  <c r="AQ626" i="6"/>
  <c r="AQ627" i="6"/>
  <c r="AQ628" i="6"/>
  <c r="AQ629" i="6"/>
  <c r="AQ630" i="6"/>
  <c r="AQ631" i="6"/>
  <c r="AQ632" i="6"/>
  <c r="AQ633" i="6"/>
  <c r="AQ634" i="6"/>
  <c r="AQ635" i="6"/>
  <c r="AQ636" i="6"/>
  <c r="AQ637" i="6"/>
  <c r="AQ638" i="6"/>
  <c r="AQ639" i="6"/>
  <c r="AQ640" i="6"/>
  <c r="AQ641" i="6"/>
  <c r="AQ642" i="6"/>
  <c r="AQ643" i="6"/>
  <c r="AQ644" i="6"/>
  <c r="AQ645" i="6"/>
  <c r="AQ646" i="6"/>
  <c r="AQ647" i="6"/>
  <c r="AQ648" i="6"/>
  <c r="AQ649" i="6"/>
  <c r="AQ650" i="6"/>
  <c r="AQ651" i="6"/>
  <c r="AQ652" i="6"/>
  <c r="AQ653" i="6"/>
  <c r="AQ654" i="6"/>
  <c r="AQ655" i="6"/>
  <c r="AQ656" i="6"/>
  <c r="AQ657" i="6"/>
  <c r="AQ658" i="6"/>
  <c r="AQ659" i="6"/>
  <c r="AQ660" i="6"/>
  <c r="AQ661" i="6"/>
  <c r="AQ662" i="6"/>
  <c r="AQ663" i="6"/>
  <c r="AQ664" i="6"/>
  <c r="AQ665" i="6"/>
  <c r="AQ666" i="6"/>
  <c r="AQ667" i="6"/>
  <c r="AQ668" i="6"/>
  <c r="AQ669" i="6"/>
  <c r="AQ670" i="6"/>
  <c r="AQ671" i="6"/>
  <c r="AQ672" i="6"/>
  <c r="AQ673" i="6"/>
  <c r="AQ674" i="6"/>
  <c r="AQ675" i="6"/>
  <c r="AQ676" i="6"/>
  <c r="AQ677" i="6"/>
  <c r="AQ678" i="6"/>
  <c r="AQ679" i="6"/>
  <c r="AQ680" i="6"/>
  <c r="AQ681" i="6"/>
  <c r="AQ682" i="6"/>
  <c r="AQ683" i="6"/>
  <c r="AQ684" i="6"/>
  <c r="AQ685" i="6"/>
  <c r="AQ686" i="6"/>
  <c r="AQ687" i="6"/>
  <c r="AQ688" i="6"/>
  <c r="AQ689" i="6"/>
  <c r="AQ690" i="6"/>
  <c r="AQ691" i="6"/>
  <c r="AQ692" i="6"/>
  <c r="AQ693" i="6"/>
  <c r="AQ694" i="6"/>
  <c r="AQ695" i="6"/>
  <c r="AQ696" i="6"/>
  <c r="AQ697" i="6"/>
  <c r="AQ698" i="6"/>
  <c r="AQ699" i="6"/>
  <c r="AQ700" i="6"/>
  <c r="AQ701" i="6"/>
  <c r="AQ702" i="6"/>
  <c r="AQ703" i="6"/>
  <c r="AQ704" i="6"/>
  <c r="AQ705" i="6"/>
  <c r="AQ706" i="6"/>
  <c r="AQ707" i="6"/>
  <c r="AQ708" i="6"/>
  <c r="AQ709" i="6"/>
  <c r="AQ710" i="6"/>
  <c r="AQ711" i="6"/>
  <c r="AQ712" i="6"/>
  <c r="AQ713" i="6"/>
  <c r="AQ714" i="6"/>
  <c r="AQ715" i="6"/>
  <c r="AQ716" i="6"/>
  <c r="AQ717" i="6"/>
  <c r="AQ718" i="6"/>
  <c r="AQ719" i="6"/>
  <c r="AQ720" i="6"/>
  <c r="AQ721" i="6"/>
  <c r="AQ722" i="6"/>
  <c r="AQ723" i="6"/>
  <c r="AQ724" i="6"/>
  <c r="AQ725" i="6"/>
  <c r="AQ726" i="6"/>
  <c r="AQ727" i="6"/>
  <c r="AQ728" i="6"/>
  <c r="AQ729" i="6"/>
  <c r="AQ730" i="6"/>
  <c r="AQ731" i="6"/>
  <c r="AQ732" i="6"/>
  <c r="AQ733" i="6"/>
  <c r="AQ734" i="6"/>
  <c r="AQ735" i="6"/>
  <c r="AQ736" i="6"/>
  <c r="AQ737" i="6"/>
  <c r="AQ738" i="6"/>
  <c r="AQ739" i="6"/>
  <c r="AQ740" i="6"/>
  <c r="AQ741" i="6"/>
  <c r="AQ742" i="6"/>
  <c r="AQ743" i="6"/>
  <c r="AQ744" i="6"/>
  <c r="AQ745" i="6"/>
  <c r="AQ746" i="6"/>
  <c r="AQ747" i="6"/>
  <c r="AQ748" i="6"/>
  <c r="AQ749" i="6"/>
  <c r="AQ750" i="6"/>
  <c r="AQ751" i="6"/>
  <c r="AQ752" i="6"/>
  <c r="AQ753" i="6"/>
  <c r="AQ754" i="6"/>
  <c r="AQ755" i="6"/>
  <c r="AQ756" i="6"/>
  <c r="AQ757" i="6"/>
  <c r="AQ758" i="6"/>
  <c r="AQ759" i="6"/>
  <c r="AQ760" i="6"/>
  <c r="AQ761" i="6"/>
  <c r="AQ762" i="6"/>
  <c r="AQ763" i="6"/>
  <c r="AQ764" i="6"/>
  <c r="AQ765" i="6"/>
  <c r="AQ766" i="6"/>
  <c r="AQ767" i="6"/>
  <c r="AQ768" i="6"/>
  <c r="AQ769" i="6"/>
  <c r="AQ770" i="6"/>
  <c r="AQ771" i="6"/>
  <c r="AQ772" i="6"/>
  <c r="AQ773" i="6"/>
  <c r="AQ774" i="6"/>
  <c r="AQ775" i="6"/>
  <c r="AQ776" i="6"/>
  <c r="AQ777" i="6"/>
  <c r="AQ778" i="6"/>
  <c r="AQ779" i="6"/>
  <c r="AQ780" i="6"/>
  <c r="AQ781" i="6"/>
  <c r="AQ782" i="6"/>
  <c r="AQ783" i="6"/>
  <c r="AQ784" i="6"/>
  <c r="AQ785" i="6"/>
  <c r="AQ786" i="6"/>
  <c r="AQ787" i="6"/>
  <c r="AQ788" i="6"/>
  <c r="AQ789" i="6"/>
  <c r="AQ790" i="6"/>
  <c r="AQ791" i="6"/>
  <c r="AQ792" i="6"/>
  <c r="AQ793" i="6"/>
  <c r="AQ794" i="6"/>
  <c r="AQ795" i="6"/>
  <c r="AQ796" i="6"/>
  <c r="AQ797" i="6"/>
  <c r="AQ798" i="6"/>
  <c r="AQ799" i="6"/>
  <c r="AQ800" i="6"/>
  <c r="AQ801" i="6"/>
  <c r="AQ802" i="6"/>
  <c r="AQ803" i="6"/>
  <c r="AQ804" i="6"/>
  <c r="AQ805" i="6"/>
  <c r="AQ806" i="6"/>
  <c r="AQ807" i="6"/>
  <c r="AQ808" i="6"/>
  <c r="AQ809" i="6"/>
  <c r="AQ810" i="6"/>
  <c r="AQ811" i="6"/>
  <c r="AQ812" i="6"/>
  <c r="AQ813" i="6"/>
  <c r="AQ814" i="6"/>
  <c r="AQ815" i="6"/>
  <c r="AQ816" i="6"/>
  <c r="AQ817" i="6"/>
  <c r="AQ818" i="6"/>
  <c r="AQ819" i="6"/>
  <c r="AQ820" i="6"/>
  <c r="AQ821" i="6"/>
  <c r="AQ822" i="6"/>
  <c r="AQ823" i="6"/>
  <c r="AQ824" i="6"/>
  <c r="AQ825" i="6"/>
  <c r="AQ826" i="6"/>
  <c r="AQ827" i="6"/>
  <c r="AQ828" i="6"/>
  <c r="AQ829" i="6"/>
  <c r="AQ830" i="6"/>
  <c r="AQ831" i="6"/>
  <c r="AQ832" i="6"/>
  <c r="AQ833" i="6"/>
  <c r="AQ834" i="6"/>
  <c r="AQ835" i="6"/>
  <c r="AQ836" i="6"/>
  <c r="AQ837" i="6"/>
  <c r="AQ838" i="6"/>
  <c r="AQ839" i="6"/>
  <c r="AQ840" i="6"/>
  <c r="AQ841" i="6"/>
  <c r="AQ842" i="6"/>
  <c r="AQ843" i="6"/>
  <c r="AQ844" i="6"/>
  <c r="AQ845" i="6"/>
  <c r="AQ846" i="6"/>
  <c r="AQ847" i="6"/>
  <c r="AQ848" i="6"/>
  <c r="AQ849" i="6"/>
  <c r="AQ850" i="6"/>
  <c r="AQ851" i="6"/>
  <c r="AQ852" i="6"/>
  <c r="AQ853" i="6"/>
  <c r="AQ854" i="6"/>
  <c r="AQ855" i="6"/>
  <c r="AQ856" i="6"/>
  <c r="AQ857" i="6"/>
  <c r="AQ858" i="6"/>
  <c r="AQ859" i="6"/>
  <c r="AQ860" i="6"/>
  <c r="AQ861" i="6"/>
  <c r="AQ862" i="6"/>
  <c r="AQ863" i="6"/>
  <c r="AQ864" i="6"/>
  <c r="AQ865" i="6"/>
  <c r="AQ866" i="6"/>
  <c r="AQ867" i="6"/>
  <c r="AQ868" i="6"/>
  <c r="AQ869" i="6"/>
  <c r="AQ870" i="6"/>
  <c r="AQ871" i="6"/>
  <c r="AQ872" i="6"/>
  <c r="AQ873" i="6"/>
  <c r="AQ874" i="6"/>
  <c r="AQ875" i="6"/>
  <c r="AQ876" i="6"/>
  <c r="AQ877" i="6"/>
  <c r="AQ878" i="6"/>
  <c r="AQ879" i="6"/>
  <c r="AQ880" i="6"/>
  <c r="AQ881" i="6"/>
  <c r="AQ882" i="6"/>
  <c r="AQ883" i="6"/>
  <c r="AQ884" i="6"/>
  <c r="AQ885" i="6"/>
  <c r="AQ886" i="6"/>
  <c r="AQ887" i="6"/>
  <c r="AQ888" i="6"/>
  <c r="AQ889" i="6"/>
  <c r="AQ890" i="6"/>
  <c r="AQ891" i="6"/>
  <c r="AQ892" i="6"/>
  <c r="AQ893" i="6"/>
  <c r="AQ894" i="6"/>
  <c r="AQ895" i="6"/>
  <c r="AQ896" i="6"/>
  <c r="AQ897" i="6"/>
  <c r="AQ898" i="6"/>
  <c r="AQ899" i="6"/>
  <c r="AQ900" i="6"/>
  <c r="AQ901" i="6"/>
  <c r="AQ902" i="6"/>
  <c r="AQ903" i="6"/>
  <c r="AQ904" i="6"/>
  <c r="AQ905" i="6"/>
  <c r="AQ906" i="6"/>
  <c r="AQ3" i="6"/>
  <c r="E4" i="24" s="1"/>
  <c r="AM3" i="5"/>
  <c r="AM4" i="5"/>
  <c r="AM5" i="5"/>
  <c r="AM6" i="5"/>
  <c r="AM7" i="5"/>
  <c r="AM8" i="5"/>
  <c r="AM9" i="5"/>
  <c r="AM10" i="5"/>
  <c r="AM11" i="5"/>
  <c r="AM12" i="5"/>
  <c r="AM13" i="5"/>
  <c r="AM14" i="5"/>
  <c r="AM15" i="5"/>
  <c r="AM16" i="5"/>
  <c r="AM17" i="5"/>
  <c r="AM18" i="5"/>
  <c r="AM19" i="5"/>
  <c r="AM20" i="5"/>
  <c r="AM21" i="5"/>
  <c r="AM22" i="5"/>
  <c r="AM23" i="5"/>
  <c r="AM24" i="5"/>
  <c r="AM25" i="5"/>
  <c r="AM26" i="5"/>
  <c r="AM27" i="5"/>
  <c r="AM28" i="5"/>
  <c r="AM29" i="5"/>
  <c r="AM30" i="5"/>
  <c r="AM31" i="5"/>
  <c r="AM32" i="5"/>
  <c r="AM33" i="5"/>
  <c r="AM34" i="5"/>
  <c r="AM35" i="5"/>
  <c r="AM36" i="5"/>
  <c r="AM37" i="5"/>
  <c r="AM38" i="5"/>
  <c r="AM39" i="5"/>
  <c r="AM40" i="5"/>
  <c r="AM41" i="5"/>
  <c r="AM42" i="5"/>
  <c r="AM43" i="5"/>
  <c r="AM44" i="5"/>
  <c r="AM45" i="5"/>
  <c r="AM46" i="5"/>
  <c r="AM47" i="5"/>
  <c r="AM48" i="5"/>
  <c r="AM49" i="5"/>
  <c r="AM50" i="5"/>
  <c r="AM51" i="5"/>
  <c r="AM52" i="5"/>
  <c r="AM53" i="5"/>
  <c r="AM54" i="5"/>
  <c r="AM55" i="5"/>
  <c r="AM56" i="5"/>
  <c r="AM57" i="5"/>
  <c r="AM58" i="5"/>
  <c r="AM59" i="5"/>
  <c r="AM60" i="5"/>
  <c r="AM61" i="5"/>
  <c r="AM62" i="5"/>
  <c r="AM63" i="5"/>
  <c r="AM64" i="5"/>
  <c r="AM65" i="5"/>
  <c r="AM66" i="5"/>
  <c r="AM67" i="5"/>
  <c r="AM68" i="5"/>
  <c r="AM69" i="5"/>
  <c r="AM70" i="5"/>
  <c r="AM71" i="5"/>
  <c r="AM72" i="5"/>
  <c r="AM73" i="5"/>
  <c r="AM74" i="5"/>
  <c r="AM75" i="5"/>
  <c r="AM76" i="5"/>
  <c r="AM77" i="5"/>
  <c r="AM78" i="5"/>
  <c r="AM79" i="5"/>
  <c r="AM80" i="5"/>
  <c r="AM81" i="5"/>
  <c r="AM82" i="5"/>
  <c r="AM83" i="5"/>
  <c r="AM84" i="5"/>
  <c r="AM85" i="5"/>
  <c r="AM86" i="5"/>
  <c r="AM87" i="5"/>
  <c r="AM88" i="5"/>
  <c r="AM89" i="5"/>
  <c r="AM90" i="5"/>
  <c r="AM91" i="5"/>
  <c r="AM92" i="5"/>
  <c r="AM93" i="5"/>
  <c r="AM94" i="5"/>
  <c r="AM95" i="5"/>
  <c r="AM96" i="5"/>
  <c r="AM97" i="5"/>
  <c r="AM98" i="5"/>
  <c r="AM99" i="5"/>
  <c r="AM100" i="5"/>
  <c r="AM101" i="5"/>
  <c r="AM102" i="5"/>
  <c r="AM103" i="5"/>
  <c r="AM104" i="5"/>
  <c r="AM105" i="5"/>
  <c r="AM106" i="5"/>
  <c r="AM107" i="5"/>
  <c r="AM108" i="5"/>
  <c r="AM109" i="5"/>
  <c r="AM110" i="5"/>
  <c r="AM111" i="5"/>
  <c r="AM112" i="5"/>
  <c r="AM113" i="5"/>
  <c r="AM114" i="5"/>
  <c r="AM115" i="5"/>
  <c r="AM116" i="5"/>
  <c r="AM117" i="5"/>
  <c r="AM118" i="5"/>
  <c r="AM119" i="5"/>
  <c r="AM120" i="5"/>
  <c r="AM121" i="5"/>
  <c r="AM122" i="5"/>
  <c r="AM123" i="5"/>
  <c r="AM124" i="5"/>
  <c r="AM125" i="5"/>
  <c r="AM126" i="5"/>
  <c r="AM127" i="5"/>
  <c r="AM128" i="5"/>
  <c r="AM129" i="5"/>
  <c r="AM130" i="5"/>
  <c r="AM131" i="5"/>
  <c r="AM132" i="5"/>
  <c r="AM133" i="5"/>
  <c r="AM134" i="5"/>
  <c r="AM135" i="5"/>
  <c r="AM136" i="5"/>
  <c r="AM137" i="5"/>
  <c r="AM138" i="5"/>
  <c r="AM139" i="5"/>
  <c r="AM140" i="5"/>
  <c r="AM141" i="5"/>
  <c r="AM142" i="5"/>
  <c r="AM143" i="5"/>
  <c r="AM144" i="5"/>
  <c r="AM145" i="5"/>
  <c r="AM146" i="5"/>
  <c r="AM147" i="5"/>
  <c r="AM148" i="5"/>
  <c r="AM149" i="5"/>
  <c r="AM150" i="5"/>
  <c r="AM151" i="5"/>
  <c r="AM152" i="5"/>
  <c r="AM153" i="5"/>
  <c r="AM154" i="5"/>
  <c r="AM155" i="5"/>
  <c r="AM156" i="5"/>
  <c r="AM157" i="5"/>
  <c r="AM158" i="5"/>
  <c r="AM159" i="5"/>
  <c r="AM160" i="5"/>
  <c r="AM161" i="5"/>
  <c r="AM162" i="5"/>
  <c r="AM163" i="5"/>
  <c r="AM164" i="5"/>
  <c r="AM165" i="5"/>
  <c r="AM166" i="5"/>
  <c r="AM167" i="5"/>
  <c r="AM168" i="5"/>
  <c r="AM169" i="5"/>
  <c r="AM170" i="5"/>
  <c r="AM171" i="5"/>
  <c r="AM172" i="5"/>
  <c r="AM173" i="5"/>
  <c r="AM174" i="5"/>
  <c r="AM175" i="5"/>
  <c r="AM176" i="5"/>
  <c r="AM177" i="5"/>
  <c r="AM178" i="5"/>
  <c r="AM179" i="5"/>
  <c r="AM180" i="5"/>
  <c r="AM181" i="5"/>
  <c r="AM182" i="5"/>
  <c r="AM183" i="5"/>
  <c r="AM184" i="5"/>
  <c r="AM185" i="5"/>
  <c r="AM186" i="5"/>
  <c r="AM187" i="5"/>
  <c r="AM188" i="5"/>
  <c r="AM189" i="5"/>
  <c r="AM190" i="5"/>
  <c r="AM191" i="5"/>
  <c r="AM192" i="5"/>
  <c r="AM193" i="5"/>
  <c r="AM194" i="5"/>
  <c r="AM195" i="5"/>
  <c r="AM196" i="5"/>
  <c r="AM197" i="5"/>
  <c r="AM198" i="5"/>
  <c r="AM199" i="5"/>
  <c r="AM200" i="5"/>
  <c r="AM201" i="5"/>
  <c r="AM202" i="5"/>
  <c r="AM203" i="5"/>
  <c r="AM204" i="5"/>
  <c r="AM205" i="5"/>
  <c r="AM206" i="5"/>
  <c r="AM207" i="5"/>
  <c r="AM208" i="5"/>
  <c r="AM209" i="5"/>
  <c r="AM210" i="5"/>
  <c r="AM211" i="5"/>
  <c r="AM212" i="5"/>
  <c r="AM213" i="5"/>
  <c r="AM214" i="5"/>
  <c r="AM215" i="5"/>
  <c r="AM216" i="5"/>
  <c r="AM217" i="5"/>
  <c r="AM218" i="5"/>
  <c r="AM219" i="5"/>
  <c r="AM220" i="5"/>
  <c r="AM221" i="5"/>
  <c r="AM222" i="5"/>
  <c r="AM223" i="5"/>
  <c r="AM224" i="5"/>
  <c r="AM225" i="5"/>
  <c r="AM226" i="5"/>
  <c r="AM227" i="5"/>
  <c r="AM228" i="5"/>
  <c r="AM229" i="5"/>
  <c r="AM230" i="5"/>
  <c r="AM231" i="5"/>
  <c r="AM232" i="5"/>
  <c r="AM233" i="5"/>
  <c r="AM234" i="5"/>
  <c r="AM235" i="5"/>
  <c r="AM236" i="5"/>
  <c r="AM237" i="5"/>
  <c r="AM238" i="5"/>
  <c r="AM239" i="5"/>
  <c r="AM240" i="5"/>
  <c r="AM241" i="5"/>
  <c r="AM242" i="5"/>
  <c r="AM243" i="5"/>
  <c r="AM244" i="5"/>
  <c r="AM245" i="5"/>
  <c r="AM246" i="5"/>
  <c r="AM247" i="5"/>
  <c r="AM248" i="5"/>
  <c r="AM249" i="5"/>
  <c r="AM250" i="5"/>
  <c r="AM251" i="5"/>
  <c r="AM252" i="5"/>
  <c r="AM253" i="5"/>
  <c r="AM254" i="5"/>
  <c r="AM255" i="5"/>
  <c r="AM256" i="5"/>
  <c r="AM257" i="5"/>
  <c r="AM258" i="5"/>
  <c r="AM259" i="5"/>
  <c r="AM260" i="5"/>
  <c r="AM261" i="5"/>
  <c r="AM262" i="5"/>
  <c r="AM263" i="5"/>
  <c r="AM264" i="5"/>
  <c r="AM265" i="5"/>
  <c r="AM266" i="5"/>
  <c r="AM267" i="5"/>
  <c r="AM268" i="5"/>
  <c r="AM269" i="5"/>
  <c r="AM270" i="5"/>
  <c r="AM271" i="5"/>
  <c r="AM272" i="5"/>
  <c r="AM273" i="5"/>
  <c r="AM274" i="5"/>
  <c r="AM275" i="5"/>
  <c r="AM276" i="5"/>
  <c r="AM277" i="5"/>
  <c r="AM278" i="5"/>
  <c r="AM279" i="5"/>
  <c r="AM280" i="5"/>
  <c r="AM281" i="5"/>
  <c r="AM282" i="5"/>
  <c r="AM283" i="5"/>
  <c r="AM284" i="5"/>
  <c r="AM285" i="5"/>
  <c r="AM286" i="5"/>
  <c r="AM287" i="5"/>
  <c r="AM288" i="5"/>
  <c r="AM289" i="5"/>
  <c r="AM290" i="5"/>
  <c r="AM291" i="5"/>
  <c r="AM292" i="5"/>
  <c r="AM293" i="5"/>
  <c r="AM294" i="5"/>
  <c r="AM295" i="5"/>
  <c r="AM296" i="5"/>
  <c r="AM297" i="5"/>
  <c r="AM298" i="5"/>
  <c r="AM299" i="5"/>
  <c r="AM300" i="5"/>
  <c r="AM301" i="5"/>
  <c r="AM302" i="5"/>
  <c r="AM303" i="5"/>
  <c r="AM304" i="5"/>
  <c r="AM305" i="5"/>
  <c r="AM306" i="5"/>
  <c r="AM307" i="5"/>
  <c r="AM308" i="5"/>
  <c r="AM309" i="5"/>
  <c r="AM310" i="5"/>
  <c r="AM311" i="5"/>
  <c r="AM312" i="5"/>
  <c r="AM313" i="5"/>
  <c r="AM314" i="5"/>
  <c r="AM315" i="5"/>
  <c r="AM316" i="5"/>
  <c r="AM317" i="5"/>
  <c r="AM318" i="5"/>
  <c r="AM319" i="5"/>
  <c r="AM320" i="5"/>
  <c r="AM321" i="5"/>
  <c r="AM322" i="5"/>
  <c r="AM323" i="5"/>
  <c r="AM324" i="5"/>
  <c r="AM325" i="5"/>
  <c r="AM326" i="5"/>
  <c r="AM327" i="5"/>
  <c r="AM328" i="5"/>
  <c r="AM329" i="5"/>
  <c r="AM330" i="5"/>
  <c r="AM331" i="5"/>
  <c r="AM332" i="5"/>
  <c r="AM333" i="5"/>
  <c r="AM334" i="5"/>
  <c r="AM335" i="5"/>
  <c r="AM336" i="5"/>
  <c r="AM337" i="5"/>
  <c r="AM338" i="5"/>
  <c r="AM339" i="5"/>
  <c r="AM340" i="5"/>
  <c r="AM341" i="5"/>
  <c r="AM342" i="5"/>
  <c r="AM343" i="5"/>
  <c r="AM344" i="5"/>
  <c r="AM345" i="5"/>
  <c r="AM346" i="5"/>
  <c r="AM347" i="5"/>
  <c r="AM348" i="5"/>
  <c r="AM349" i="5"/>
  <c r="AM350" i="5"/>
  <c r="AM351" i="5"/>
  <c r="AM352" i="5"/>
  <c r="AM353" i="5"/>
  <c r="AM354" i="5"/>
  <c r="AM355" i="5"/>
  <c r="AM356" i="5"/>
  <c r="AM357" i="5"/>
  <c r="AM358" i="5"/>
  <c r="AM359" i="5"/>
  <c r="AM360" i="5"/>
  <c r="AM361" i="5"/>
  <c r="AM362" i="5"/>
  <c r="AM363" i="5"/>
  <c r="AM364" i="5"/>
  <c r="AM365" i="5"/>
  <c r="AM366" i="5"/>
  <c r="AM367" i="5"/>
  <c r="AM368" i="5"/>
  <c r="AM369" i="5"/>
  <c r="AM370" i="5"/>
  <c r="AM371" i="5"/>
  <c r="AM372" i="5"/>
  <c r="AM373" i="5"/>
  <c r="AM374" i="5"/>
  <c r="AM375" i="5"/>
  <c r="AM376" i="5"/>
  <c r="AM377" i="5"/>
  <c r="AM378" i="5"/>
  <c r="AM379" i="5"/>
  <c r="AM380" i="5"/>
  <c r="AM381" i="5"/>
  <c r="AM382" i="5"/>
  <c r="AM383" i="5"/>
  <c r="AM384" i="5"/>
  <c r="AM385" i="5"/>
  <c r="AM386" i="5"/>
  <c r="AM387" i="5"/>
  <c r="AM388" i="5"/>
  <c r="AM389" i="5"/>
  <c r="AM390" i="5"/>
  <c r="AM391" i="5"/>
  <c r="AM392" i="5"/>
  <c r="AM393" i="5"/>
  <c r="AM394" i="5"/>
  <c r="AM395" i="5"/>
  <c r="AM396" i="5"/>
  <c r="AM397" i="5"/>
  <c r="AM398" i="5"/>
  <c r="AM399" i="5"/>
  <c r="AM400" i="5"/>
  <c r="AM401" i="5"/>
  <c r="AM402" i="5"/>
  <c r="AM403" i="5"/>
  <c r="AM404" i="5"/>
  <c r="AM405" i="5"/>
  <c r="AM406" i="5"/>
  <c r="AM407" i="5"/>
  <c r="AM408" i="5"/>
  <c r="AM409" i="5"/>
  <c r="AM410" i="5"/>
  <c r="AM411" i="5"/>
  <c r="AM412" i="5"/>
  <c r="AM413" i="5"/>
  <c r="AM414" i="5"/>
  <c r="AM415" i="5"/>
  <c r="AM416" i="5"/>
  <c r="AM417" i="5"/>
  <c r="AM418" i="5"/>
  <c r="AM419" i="5"/>
  <c r="AM420" i="5"/>
  <c r="AM421" i="5"/>
  <c r="AM422" i="5"/>
  <c r="AM423" i="5"/>
  <c r="AM424" i="5"/>
  <c r="AM425" i="5"/>
  <c r="AM426" i="5"/>
  <c r="AM427" i="5"/>
  <c r="AM428" i="5"/>
  <c r="AM429" i="5"/>
  <c r="AM430" i="5"/>
  <c r="AM431" i="5"/>
  <c r="AM432" i="5"/>
  <c r="AM433" i="5"/>
  <c r="AM434" i="5"/>
  <c r="AM435" i="5"/>
  <c r="AM436" i="5"/>
  <c r="AM437" i="5"/>
  <c r="AM438" i="5"/>
  <c r="AM439" i="5"/>
  <c r="AM440" i="5"/>
  <c r="AM441" i="5"/>
  <c r="AM442" i="5"/>
  <c r="AM443" i="5"/>
  <c r="AM444" i="5"/>
  <c r="AM445" i="5"/>
  <c r="AM446" i="5"/>
  <c r="AM447" i="5"/>
  <c r="AM448" i="5"/>
  <c r="AM449" i="5"/>
  <c r="AM450" i="5"/>
  <c r="AM451" i="5"/>
  <c r="AM452" i="5"/>
  <c r="AM453" i="5"/>
  <c r="AM454" i="5"/>
  <c r="AM455" i="5"/>
  <c r="AM456" i="5"/>
  <c r="AM457" i="5"/>
  <c r="AM458" i="5"/>
  <c r="AM459" i="5"/>
  <c r="AM460" i="5"/>
  <c r="AM461" i="5"/>
  <c r="AM462" i="5"/>
  <c r="AM463" i="5"/>
  <c r="AM464" i="5"/>
  <c r="AM465" i="5"/>
  <c r="AM466" i="5"/>
  <c r="AM467" i="5"/>
  <c r="AM468" i="5"/>
  <c r="AM469" i="5"/>
  <c r="AM470" i="5"/>
  <c r="AM471" i="5"/>
  <c r="AM472" i="5"/>
  <c r="AM473" i="5"/>
  <c r="AM474" i="5"/>
  <c r="AM475" i="5"/>
  <c r="AM476" i="5"/>
  <c r="AM477" i="5"/>
  <c r="AM478" i="5"/>
  <c r="AM479" i="5"/>
  <c r="AM480" i="5"/>
  <c r="AM481" i="5"/>
  <c r="AM482" i="5"/>
  <c r="AM483" i="5"/>
  <c r="AM484" i="5"/>
  <c r="AM485" i="5"/>
  <c r="AM486" i="5"/>
  <c r="AM487" i="5"/>
  <c r="AM488" i="5"/>
  <c r="AM489" i="5"/>
  <c r="AM490" i="5"/>
  <c r="AM491" i="5"/>
  <c r="AM492" i="5"/>
  <c r="AM493" i="5"/>
  <c r="AM494" i="5"/>
  <c r="AM495" i="5"/>
  <c r="AM496" i="5"/>
  <c r="AM497" i="5"/>
  <c r="AM498" i="5"/>
  <c r="AM499" i="5"/>
  <c r="AM500" i="5"/>
  <c r="AM501" i="5"/>
  <c r="AM502" i="5"/>
  <c r="AM503" i="5"/>
  <c r="AM504" i="5"/>
  <c r="AM505" i="5"/>
  <c r="AM506" i="5"/>
  <c r="AM507" i="5"/>
  <c r="AM508" i="5"/>
  <c r="AM509" i="5"/>
  <c r="AM510" i="5"/>
  <c r="AM511" i="5"/>
  <c r="AM512" i="5"/>
  <c r="AM513" i="5"/>
  <c r="AM514" i="5"/>
  <c r="AM515" i="5"/>
  <c r="AM516" i="5"/>
  <c r="AM517" i="5"/>
  <c r="AM518" i="5"/>
  <c r="AM519" i="5"/>
  <c r="AM520" i="5"/>
  <c r="AM521" i="5"/>
  <c r="AM522" i="5"/>
  <c r="AM523" i="5"/>
  <c r="AM524" i="5"/>
  <c r="AM525" i="5"/>
  <c r="AM526" i="5"/>
  <c r="AM527" i="5"/>
  <c r="AM528" i="5"/>
  <c r="AM529" i="5"/>
  <c r="AM530" i="5"/>
  <c r="AM531" i="5"/>
  <c r="AM532" i="5"/>
  <c r="AM533" i="5"/>
  <c r="AM534" i="5"/>
  <c r="AM535" i="5"/>
  <c r="AM536" i="5"/>
  <c r="AM537" i="5"/>
  <c r="AM538" i="5"/>
  <c r="AM539" i="5"/>
  <c r="AM540" i="5"/>
  <c r="AM541" i="5"/>
  <c r="AM542" i="5"/>
  <c r="AM543" i="5"/>
  <c r="AM544" i="5"/>
  <c r="AM545" i="5"/>
  <c r="AM546" i="5"/>
  <c r="AM547" i="5"/>
  <c r="AM548" i="5"/>
  <c r="AM549" i="5"/>
  <c r="AM550" i="5"/>
  <c r="AM551" i="5"/>
  <c r="AM552" i="5"/>
  <c r="AM553" i="5"/>
  <c r="AM554" i="5"/>
  <c r="AM555" i="5"/>
  <c r="AM556" i="5"/>
  <c r="AM557" i="5"/>
  <c r="AM558" i="5"/>
  <c r="AM559" i="5"/>
  <c r="AM560" i="5"/>
  <c r="AM561" i="5"/>
  <c r="AM562" i="5"/>
  <c r="AM563" i="5"/>
  <c r="AM564" i="5"/>
  <c r="AM565" i="5"/>
  <c r="AM566" i="5"/>
  <c r="AM567" i="5"/>
  <c r="AM568" i="5"/>
  <c r="AM569" i="5"/>
  <c r="AM570" i="5"/>
  <c r="AM571" i="5"/>
  <c r="AM572" i="5"/>
  <c r="AM573" i="5"/>
  <c r="AM574" i="5"/>
  <c r="AM575" i="5"/>
  <c r="AM576" i="5"/>
  <c r="AM577" i="5"/>
  <c r="AM578" i="5"/>
  <c r="AM579" i="5"/>
  <c r="AM580" i="5"/>
  <c r="AM581" i="5"/>
  <c r="AM582" i="5"/>
  <c r="AM583" i="5"/>
  <c r="AM584" i="5"/>
  <c r="AM585" i="5"/>
  <c r="AM586" i="5"/>
  <c r="AM587" i="5"/>
  <c r="AM588" i="5"/>
  <c r="AM589" i="5"/>
  <c r="AM590" i="5"/>
  <c r="AM591" i="5"/>
  <c r="AM592" i="5"/>
  <c r="AM593" i="5"/>
  <c r="AM594" i="5"/>
  <c r="AM595" i="5"/>
  <c r="AM596" i="5"/>
  <c r="AM597" i="5"/>
  <c r="AM598" i="5"/>
  <c r="AM599" i="5"/>
  <c r="AM600" i="5"/>
  <c r="AM601" i="5"/>
  <c r="AM602" i="5"/>
  <c r="AM603" i="5"/>
  <c r="AM604" i="5"/>
  <c r="AM605" i="5"/>
  <c r="AM606" i="5"/>
  <c r="AM607" i="5"/>
  <c r="AM608" i="5"/>
  <c r="AM609" i="5"/>
  <c r="AM610" i="5"/>
  <c r="AM611" i="5"/>
  <c r="AM612" i="5"/>
  <c r="AM613" i="5"/>
  <c r="AM614" i="5"/>
  <c r="AM615" i="5"/>
  <c r="AM616" i="5"/>
  <c r="AM617" i="5"/>
  <c r="AM618" i="5"/>
  <c r="AM619" i="5"/>
  <c r="AM620" i="5"/>
  <c r="AM621" i="5"/>
  <c r="AM622" i="5"/>
  <c r="AM623" i="5"/>
  <c r="AM624" i="5"/>
  <c r="AM625" i="5"/>
  <c r="AM626" i="5"/>
  <c r="AM627" i="5"/>
  <c r="AM628" i="5"/>
  <c r="AM629" i="5"/>
  <c r="AM630" i="5"/>
  <c r="AM631" i="5"/>
  <c r="AM632" i="5"/>
  <c r="AM633" i="5"/>
  <c r="AM634" i="5"/>
  <c r="AM635" i="5"/>
  <c r="AM636" i="5"/>
  <c r="AM637" i="5"/>
  <c r="AM638" i="5"/>
  <c r="AM639" i="5"/>
  <c r="AM640" i="5"/>
  <c r="AM641" i="5"/>
  <c r="AM642" i="5"/>
  <c r="AM643" i="5"/>
  <c r="AM644" i="5"/>
  <c r="AM645" i="5"/>
  <c r="AM646" i="5"/>
  <c r="AM647" i="5"/>
  <c r="AM648" i="5"/>
  <c r="AM649" i="5"/>
  <c r="AM650" i="5"/>
  <c r="AM651" i="5"/>
  <c r="AM652" i="5"/>
  <c r="AM653" i="5"/>
  <c r="AM654" i="5"/>
  <c r="AM655" i="5"/>
  <c r="AM656" i="5"/>
  <c r="AM657" i="5"/>
  <c r="AM658" i="5"/>
  <c r="AM659" i="5"/>
  <c r="AM660" i="5"/>
  <c r="AM661" i="5"/>
  <c r="AM662" i="5"/>
  <c r="AM663" i="5"/>
  <c r="AM664" i="5"/>
  <c r="AM665" i="5"/>
  <c r="AM666" i="5"/>
  <c r="AM667" i="5"/>
  <c r="AM668" i="5"/>
  <c r="AM669" i="5"/>
  <c r="AM670" i="5"/>
  <c r="AM671" i="5"/>
  <c r="AM672" i="5"/>
  <c r="AM673" i="5"/>
  <c r="AM674" i="5"/>
  <c r="AM675" i="5"/>
  <c r="AM676" i="5"/>
  <c r="AM677" i="5"/>
  <c r="AM678" i="5"/>
  <c r="AM679" i="5"/>
  <c r="AM680" i="5"/>
  <c r="AM681" i="5"/>
  <c r="AM682" i="5"/>
  <c r="AM683" i="5"/>
  <c r="AM684" i="5"/>
  <c r="AM685" i="5"/>
  <c r="AM686" i="5"/>
  <c r="AM687" i="5"/>
  <c r="AM688" i="5"/>
  <c r="AM689" i="5"/>
  <c r="AM690" i="5"/>
  <c r="AM691" i="5"/>
  <c r="AM692" i="5"/>
  <c r="AM693" i="5"/>
  <c r="AM694" i="5"/>
  <c r="AM695" i="5"/>
  <c r="AM696" i="5"/>
  <c r="AM697" i="5"/>
  <c r="AM698" i="5"/>
  <c r="AM699" i="5"/>
  <c r="AM700" i="5"/>
  <c r="AM701" i="5"/>
  <c r="AM702" i="5"/>
  <c r="AM703" i="5"/>
  <c r="AM704" i="5"/>
  <c r="AM705" i="5"/>
  <c r="AM706" i="5"/>
  <c r="AM707" i="5"/>
  <c r="AM708" i="5"/>
  <c r="AM709" i="5"/>
  <c r="AM710" i="5"/>
  <c r="AM711" i="5"/>
  <c r="AM712" i="5"/>
  <c r="AM713" i="5"/>
  <c r="AM714" i="5"/>
  <c r="AM715" i="5"/>
  <c r="AM716" i="5"/>
  <c r="AM717" i="5"/>
  <c r="AM718" i="5"/>
  <c r="AM719" i="5"/>
  <c r="AM720" i="5"/>
  <c r="AM721" i="5"/>
  <c r="AM722" i="5"/>
  <c r="AM723" i="5"/>
  <c r="AM724" i="5"/>
  <c r="AM725" i="5"/>
  <c r="AM726" i="5"/>
  <c r="AM727" i="5"/>
  <c r="AM728" i="5"/>
  <c r="AM729" i="5"/>
  <c r="AM730" i="5"/>
  <c r="AM731" i="5"/>
  <c r="AM732" i="5"/>
  <c r="AM733" i="5"/>
  <c r="AM734" i="5"/>
  <c r="AM735" i="5"/>
  <c r="AM736" i="5"/>
  <c r="AM737" i="5"/>
  <c r="AM738" i="5"/>
  <c r="AM739" i="5"/>
  <c r="AM740" i="5"/>
  <c r="AM741" i="5"/>
  <c r="AM742" i="5"/>
  <c r="AM743" i="5"/>
  <c r="AM744" i="5"/>
  <c r="AM745" i="5"/>
  <c r="AM746" i="5"/>
  <c r="AM747" i="5"/>
  <c r="AM748" i="5"/>
  <c r="AM749" i="5"/>
  <c r="AM750" i="5"/>
  <c r="AM751" i="5"/>
  <c r="AM752" i="5"/>
  <c r="AM753" i="5"/>
  <c r="AM754" i="5"/>
  <c r="AM755" i="5"/>
  <c r="AM756" i="5"/>
  <c r="AM757" i="5"/>
  <c r="AM758" i="5"/>
  <c r="AM759" i="5"/>
  <c r="AM760" i="5"/>
  <c r="AM761" i="5"/>
  <c r="AM762" i="5"/>
  <c r="AM763" i="5"/>
  <c r="AM764" i="5"/>
  <c r="AM765" i="5"/>
  <c r="AM766" i="5"/>
  <c r="AM767" i="5"/>
  <c r="AM768" i="5"/>
  <c r="AM769" i="5"/>
  <c r="AM770" i="5"/>
  <c r="AM771" i="5"/>
  <c r="AM772" i="5"/>
  <c r="AM773" i="5"/>
  <c r="AM774" i="5"/>
  <c r="AM775" i="5"/>
  <c r="AM776" i="5"/>
  <c r="AM777" i="5"/>
  <c r="AM778" i="5"/>
  <c r="AM779" i="5"/>
  <c r="AM780" i="5"/>
  <c r="AM781" i="5"/>
  <c r="AM782" i="5"/>
  <c r="AM783" i="5"/>
  <c r="AM784" i="5"/>
  <c r="AM785" i="5"/>
  <c r="AM786" i="5"/>
  <c r="AM787" i="5"/>
  <c r="AM788" i="5"/>
  <c r="AM789" i="5"/>
  <c r="AM790" i="5"/>
  <c r="AM791" i="5"/>
  <c r="AM792" i="5"/>
  <c r="AM793" i="5"/>
  <c r="AM794" i="5"/>
  <c r="AM795" i="5"/>
  <c r="AM796" i="5"/>
  <c r="AM797" i="5"/>
  <c r="AM798" i="5"/>
  <c r="AM799" i="5"/>
  <c r="AM800" i="5"/>
  <c r="AM801" i="5"/>
  <c r="AM802" i="5"/>
  <c r="AM803" i="5"/>
  <c r="AM804" i="5"/>
  <c r="AM805" i="5"/>
  <c r="AM806" i="5"/>
  <c r="AM807" i="5"/>
  <c r="AM808" i="5"/>
  <c r="AM809" i="5"/>
  <c r="AM810" i="5"/>
  <c r="AM811" i="5"/>
  <c r="AM812" i="5"/>
  <c r="AM813" i="5"/>
  <c r="AM814" i="5"/>
  <c r="AM815" i="5"/>
  <c r="AM816" i="5"/>
  <c r="AM817" i="5"/>
  <c r="AM818" i="5"/>
  <c r="AM819" i="5"/>
  <c r="AM820" i="5"/>
  <c r="AM821" i="5"/>
  <c r="AM822" i="5"/>
  <c r="AM823" i="5"/>
  <c r="AM824" i="5"/>
  <c r="AM825" i="5"/>
  <c r="AM826" i="5"/>
  <c r="AM827" i="5"/>
  <c r="AM828" i="5"/>
  <c r="AM829" i="5"/>
  <c r="AM830" i="5"/>
  <c r="AM831" i="5"/>
  <c r="AM832" i="5"/>
  <c r="AM833" i="5"/>
  <c r="AM834" i="5"/>
  <c r="AM835" i="5"/>
  <c r="AM836" i="5"/>
  <c r="AM837" i="5"/>
  <c r="AM838" i="5"/>
  <c r="AM839" i="5"/>
  <c r="AM840" i="5"/>
  <c r="AM841" i="5"/>
  <c r="AM842" i="5"/>
  <c r="AM843" i="5"/>
  <c r="AM844" i="5"/>
  <c r="AM845" i="5"/>
  <c r="AM846" i="5"/>
  <c r="AM847" i="5"/>
  <c r="AM848" i="5"/>
  <c r="AM849" i="5"/>
  <c r="AM850" i="5"/>
  <c r="AM851" i="5"/>
  <c r="AM852" i="5"/>
  <c r="AM853" i="5"/>
  <c r="AM854" i="5"/>
  <c r="AM855" i="5"/>
  <c r="AM856" i="5"/>
  <c r="AM857" i="5"/>
  <c r="AM858" i="5"/>
  <c r="AM859" i="5"/>
  <c r="AM860" i="5"/>
  <c r="AM861" i="5"/>
  <c r="AM862" i="5"/>
  <c r="AM863" i="5"/>
  <c r="AM864" i="5"/>
  <c r="AM865" i="5"/>
  <c r="AM866" i="5"/>
  <c r="AM867" i="5"/>
  <c r="AM868" i="5"/>
  <c r="AM869" i="5"/>
  <c r="AM870" i="5"/>
  <c r="AM871" i="5"/>
  <c r="AM872" i="5"/>
  <c r="AM873" i="5"/>
  <c r="AM874" i="5"/>
  <c r="AM875" i="5"/>
  <c r="AM876" i="5"/>
  <c r="AM877" i="5"/>
  <c r="AM878" i="5"/>
  <c r="AM879" i="5"/>
  <c r="AM880" i="5"/>
  <c r="AM881" i="5"/>
  <c r="AM882" i="5"/>
  <c r="AM883" i="5"/>
  <c r="AM884" i="5"/>
  <c r="AM885" i="5"/>
  <c r="AM886" i="5"/>
  <c r="AM887" i="5"/>
  <c r="AM888" i="5"/>
  <c r="AM889" i="5"/>
  <c r="AM890" i="5"/>
  <c r="AM891" i="5"/>
  <c r="AM892" i="5"/>
  <c r="AM893" i="5"/>
  <c r="B29" i="17" l="1"/>
  <c r="C36" i="17"/>
  <c r="C35" i="17"/>
  <c r="B28" i="17"/>
  <c r="B35" i="17"/>
  <c r="G4" i="24"/>
  <c r="D4" i="24"/>
  <c r="K31" i="17"/>
  <c r="C31" i="17"/>
  <c r="B31" i="17"/>
  <c r="C30" i="17"/>
  <c r="K30" i="17"/>
  <c r="B30" i="17"/>
  <c r="K29" i="17"/>
  <c r="C29" i="17"/>
  <c r="K28" i="17"/>
  <c r="C28" i="17"/>
  <c r="B33" i="16"/>
  <c r="C33" i="16"/>
  <c r="D33" i="16"/>
  <c r="X33" i="16" s="1"/>
  <c r="E33" i="16"/>
  <c r="F33" i="16"/>
  <c r="G33" i="16"/>
  <c r="P33" i="16" s="1"/>
  <c r="H33" i="16"/>
  <c r="I33" i="16"/>
  <c r="Z33" i="16" s="1"/>
  <c r="J33" i="16"/>
  <c r="T33" i="16" s="1"/>
  <c r="D31" i="16"/>
  <c r="X31" i="16" s="1"/>
  <c r="D32" i="16"/>
  <c r="X32" i="16" s="1"/>
  <c r="D34" i="16"/>
  <c r="D35" i="16"/>
  <c r="D36" i="16"/>
  <c r="Q33" i="16" l="1"/>
  <c r="Y33" i="16"/>
  <c r="L30" i="17"/>
  <c r="D36" i="17"/>
  <c r="D35" i="17"/>
  <c r="B32" i="17"/>
  <c r="K32" i="17"/>
  <c r="L32" i="17"/>
  <c r="C32" i="17"/>
  <c r="O33" i="16"/>
  <c r="L31" i="17"/>
  <c r="D31" i="17"/>
  <c r="D30" i="17"/>
  <c r="L29" i="17"/>
  <c r="D29" i="17"/>
  <c r="L28" i="17"/>
  <c r="D28" i="17"/>
  <c r="S33" i="16"/>
  <c r="R33" i="16"/>
  <c r="C32" i="16"/>
  <c r="E32" i="16"/>
  <c r="F32" i="16"/>
  <c r="G32" i="16"/>
  <c r="P32" i="16" s="1"/>
  <c r="H32" i="16"/>
  <c r="Y32" i="16" s="1"/>
  <c r="I32" i="16"/>
  <c r="Z32" i="16" s="1"/>
  <c r="J32" i="16"/>
  <c r="T32" i="16" s="1"/>
  <c r="C31" i="16"/>
  <c r="E31" i="16"/>
  <c r="Y31" i="16" s="1"/>
  <c r="F31" i="16"/>
  <c r="O31" i="16" s="1"/>
  <c r="G31" i="16"/>
  <c r="Q31" i="16" s="1"/>
  <c r="I31" i="16"/>
  <c r="P18" i="16"/>
  <c r="Q18" i="16"/>
  <c r="R18" i="16"/>
  <c r="S18" i="16"/>
  <c r="P19" i="16"/>
  <c r="Q19" i="16"/>
  <c r="R19" i="16"/>
  <c r="S19" i="16"/>
  <c r="P20" i="16"/>
  <c r="Q20" i="16"/>
  <c r="R20" i="16"/>
  <c r="S20" i="16"/>
  <c r="P21" i="16"/>
  <c r="Q21" i="16"/>
  <c r="R21" i="16"/>
  <c r="S21" i="16"/>
  <c r="P22" i="16"/>
  <c r="Q22" i="16"/>
  <c r="R22" i="16"/>
  <c r="S22" i="16"/>
  <c r="P23" i="16"/>
  <c r="Q23" i="16"/>
  <c r="R23" i="16"/>
  <c r="S23" i="16"/>
  <c r="P24" i="16"/>
  <c r="Q24" i="16"/>
  <c r="R24" i="16"/>
  <c r="S24" i="16"/>
  <c r="P25" i="16"/>
  <c r="Q25" i="16"/>
  <c r="R25" i="16"/>
  <c r="S25" i="16"/>
  <c r="P26" i="16"/>
  <c r="Q26" i="16"/>
  <c r="R26" i="16"/>
  <c r="S26" i="16"/>
  <c r="P27" i="16"/>
  <c r="Q27" i="16"/>
  <c r="R27" i="16"/>
  <c r="S27" i="16"/>
  <c r="P28" i="16"/>
  <c r="Q28" i="16"/>
  <c r="R28" i="16"/>
  <c r="S28" i="16"/>
  <c r="P29" i="16"/>
  <c r="Q29" i="16"/>
  <c r="R29" i="16"/>
  <c r="S29" i="16"/>
  <c r="P30" i="16"/>
  <c r="Q30" i="16"/>
  <c r="R30" i="16"/>
  <c r="S30" i="16"/>
  <c r="P31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F34" i="16"/>
  <c r="G34" i="16"/>
  <c r="P34" i="16" s="1"/>
  <c r="F35" i="16"/>
  <c r="G35" i="16"/>
  <c r="P35" i="16" s="1"/>
  <c r="F36" i="16"/>
  <c r="G36" i="16"/>
  <c r="P36" i="16" s="1"/>
  <c r="R31" i="16" l="1"/>
  <c r="Z31" i="16"/>
  <c r="D32" i="17"/>
  <c r="G36" i="17"/>
  <c r="G35" i="17"/>
  <c r="F28" i="17"/>
  <c r="F36" i="17"/>
  <c r="E35" i="17"/>
  <c r="M32" i="17"/>
  <c r="G28" i="17"/>
  <c r="G31" i="17"/>
  <c r="F31" i="17"/>
  <c r="E31" i="17"/>
  <c r="G30" i="17"/>
  <c r="F30" i="17"/>
  <c r="E30" i="17"/>
  <c r="G29" i="17"/>
  <c r="F29" i="17"/>
  <c r="E29" i="17"/>
  <c r="M28" i="17"/>
  <c r="E28" i="17"/>
  <c r="M30" i="17"/>
  <c r="N28" i="17"/>
  <c r="O31" i="17"/>
  <c r="N29" i="17"/>
  <c r="O29" i="17"/>
  <c r="N31" i="17"/>
  <c r="O30" i="17"/>
  <c r="M31" i="17"/>
  <c r="N30" i="17"/>
  <c r="M29" i="17"/>
  <c r="S31" i="16"/>
  <c r="O28" i="17"/>
  <c r="F35" i="17"/>
  <c r="E36" i="17"/>
  <c r="AD918" i="3"/>
  <c r="AE918" i="3"/>
  <c r="AG918" i="3"/>
  <c r="AF918" i="3"/>
  <c r="AK918" i="3"/>
  <c r="AJ918" i="3"/>
  <c r="AH918" i="3"/>
  <c r="AI918" i="3"/>
  <c r="E32" i="17" l="1"/>
  <c r="O32" i="17"/>
  <c r="N32" i="17"/>
  <c r="F32" i="17"/>
  <c r="G32" i="17"/>
  <c r="B34" i="16"/>
  <c r="X34" i="16" s="1"/>
  <c r="C34" i="16"/>
  <c r="E34" i="16"/>
  <c r="O34" i="16" s="1"/>
  <c r="H34" i="16"/>
  <c r="Y34" i="16" s="1"/>
  <c r="I34" i="16"/>
  <c r="Z34" i="16" s="1"/>
  <c r="J34" i="16"/>
  <c r="T34" i="16" s="1"/>
  <c r="C35" i="16"/>
  <c r="E35" i="16"/>
  <c r="O35" i="16" s="1"/>
  <c r="H35" i="16"/>
  <c r="Y35" i="16" s="1"/>
  <c r="I35" i="16"/>
  <c r="Z35" i="16" s="1"/>
  <c r="J35" i="16"/>
  <c r="T35" i="16" s="1"/>
  <c r="C36" i="16"/>
  <c r="E36" i="16"/>
  <c r="O36" i="16" s="1"/>
  <c r="H36" i="16"/>
  <c r="Y36" i="16" s="1"/>
  <c r="I36" i="16"/>
  <c r="Z36" i="16" s="1"/>
  <c r="J36" i="16"/>
  <c r="B36" i="16"/>
  <c r="X36" i="16" s="1"/>
  <c r="B35" i="16"/>
  <c r="X35" i="16" s="1"/>
  <c r="O32" i="16"/>
  <c r="Q32" i="16"/>
  <c r="S32" i="16"/>
  <c r="C9" i="16"/>
  <c r="D9" i="16"/>
  <c r="E9" i="16"/>
  <c r="F9" i="16"/>
  <c r="G9" i="16"/>
  <c r="H9" i="16"/>
  <c r="I9" i="16"/>
  <c r="J9" i="16"/>
  <c r="N9" i="16"/>
  <c r="O9" i="16"/>
  <c r="P9" i="16"/>
  <c r="Q9" i="16"/>
  <c r="R9" i="16"/>
  <c r="C10" i="16"/>
  <c r="D10" i="16"/>
  <c r="E10" i="16"/>
  <c r="F10" i="16"/>
  <c r="G10" i="16"/>
  <c r="H10" i="16"/>
  <c r="I10" i="16"/>
  <c r="J10" i="16"/>
  <c r="N10" i="16"/>
  <c r="O10" i="16"/>
  <c r="P10" i="16"/>
  <c r="Q10" i="16"/>
  <c r="R10" i="16"/>
  <c r="C11" i="16"/>
  <c r="D11" i="16"/>
  <c r="E11" i="16"/>
  <c r="F11" i="16"/>
  <c r="G11" i="16"/>
  <c r="H11" i="16"/>
  <c r="I11" i="16"/>
  <c r="J11" i="16"/>
  <c r="N11" i="16"/>
  <c r="O11" i="16"/>
  <c r="P11" i="16"/>
  <c r="Q11" i="16"/>
  <c r="R11" i="16"/>
  <c r="C12" i="16"/>
  <c r="D12" i="16"/>
  <c r="E12" i="16"/>
  <c r="F12" i="16"/>
  <c r="G12" i="16"/>
  <c r="H12" i="16"/>
  <c r="I12" i="16"/>
  <c r="J12" i="16"/>
  <c r="N12" i="16"/>
  <c r="O12" i="16"/>
  <c r="P12" i="16"/>
  <c r="Q12" i="16"/>
  <c r="R12" i="16"/>
  <c r="B9" i="16"/>
  <c r="B10" i="16"/>
  <c r="B11" i="16"/>
  <c r="B12" i="16"/>
  <c r="C13" i="16"/>
  <c r="D13" i="16"/>
  <c r="E13" i="16"/>
  <c r="F13" i="16"/>
  <c r="G13" i="16"/>
  <c r="H13" i="16"/>
  <c r="I13" i="16"/>
  <c r="J13" i="16"/>
  <c r="N13" i="16"/>
  <c r="O13" i="16"/>
  <c r="P13" i="16"/>
  <c r="Q13" i="16"/>
  <c r="R13" i="16"/>
  <c r="B13" i="16"/>
  <c r="C14" i="16"/>
  <c r="D14" i="16"/>
  <c r="E14" i="16"/>
  <c r="F14" i="16"/>
  <c r="G14" i="16"/>
  <c r="H14" i="16"/>
  <c r="I14" i="16"/>
  <c r="J14" i="16"/>
  <c r="N14" i="16"/>
  <c r="O14" i="16"/>
  <c r="P14" i="16"/>
  <c r="Q14" i="16"/>
  <c r="R14" i="16"/>
  <c r="B14" i="16"/>
  <c r="B11" i="13"/>
  <c r="B20" i="13" s="1"/>
  <c r="B10" i="13"/>
  <c r="B19" i="13" s="1"/>
  <c r="B9" i="13"/>
  <c r="B18" i="13" s="1"/>
  <c r="C11" i="13"/>
  <c r="C10" i="13"/>
  <c r="C9" i="13"/>
  <c r="E11" i="13"/>
  <c r="E10" i="13"/>
  <c r="E9" i="13"/>
  <c r="H11" i="13"/>
  <c r="C20" i="13" s="1"/>
  <c r="H10" i="13"/>
  <c r="H9" i="13"/>
  <c r="C18" i="13" s="1"/>
  <c r="I11" i="13"/>
  <c r="I10" i="13"/>
  <c r="I9" i="13"/>
  <c r="I8" i="13"/>
  <c r="H8" i="13"/>
  <c r="E8" i="13"/>
  <c r="C8" i="13"/>
  <c r="B8" i="13"/>
  <c r="B17" i="13" s="1"/>
  <c r="C17" i="13" l="1"/>
  <c r="P10" i="13"/>
  <c r="C19" i="13"/>
  <c r="S36" i="16"/>
  <c r="T36" i="16"/>
  <c r="I18" i="13"/>
  <c r="P9" i="13"/>
  <c r="I20" i="13"/>
  <c r="P11" i="13"/>
  <c r="I19" i="13"/>
  <c r="P8" i="13"/>
  <c r="I17" i="13"/>
  <c r="D17" i="13"/>
  <c r="S34" i="16"/>
  <c r="S35" i="16"/>
  <c r="Q36" i="16"/>
  <c r="R36" i="16"/>
  <c r="Q34" i="16"/>
  <c r="R34" i="16"/>
  <c r="R35" i="16"/>
  <c r="Q35" i="16"/>
  <c r="E17" i="13"/>
  <c r="D18" i="13"/>
  <c r="E18" i="13"/>
  <c r="E19" i="13"/>
  <c r="D19" i="13"/>
  <c r="E20" i="13"/>
  <c r="D20" i="13"/>
  <c r="R32" i="16"/>
  <c r="F4" i="9"/>
  <c r="G4" i="9"/>
  <c r="H4" i="9"/>
  <c r="I4" i="9"/>
  <c r="F5" i="9"/>
  <c r="G5" i="9"/>
  <c r="H5" i="9"/>
  <c r="I5" i="9"/>
  <c r="F6" i="9"/>
  <c r="G6" i="9"/>
  <c r="H6" i="9"/>
  <c r="I6" i="9"/>
  <c r="F7" i="9"/>
  <c r="G7" i="9"/>
  <c r="H7" i="9"/>
  <c r="I7" i="9"/>
  <c r="F8" i="9"/>
  <c r="G8" i="9"/>
  <c r="H8" i="9"/>
  <c r="I8" i="9"/>
  <c r="F9" i="9"/>
  <c r="G9" i="9"/>
  <c r="H9" i="9"/>
  <c r="I9" i="9"/>
  <c r="F10" i="9"/>
  <c r="G10" i="9"/>
  <c r="H10" i="9"/>
  <c r="I10" i="9"/>
  <c r="F11" i="9"/>
  <c r="G11" i="9"/>
  <c r="H11" i="9"/>
  <c r="I11" i="9"/>
  <c r="F12" i="9"/>
  <c r="G12" i="9"/>
  <c r="H12" i="9"/>
  <c r="I12" i="9"/>
  <c r="F13" i="9"/>
  <c r="G13" i="9"/>
  <c r="H13" i="9"/>
  <c r="I13" i="9"/>
  <c r="F14" i="9"/>
  <c r="G14" i="9"/>
  <c r="H14" i="9"/>
  <c r="I14" i="9"/>
  <c r="F15" i="9"/>
  <c r="G15" i="9"/>
  <c r="H15" i="9"/>
  <c r="I15" i="9"/>
  <c r="F16" i="9"/>
  <c r="G16" i="9"/>
  <c r="H16" i="9"/>
  <c r="I16" i="9"/>
  <c r="F17" i="9"/>
  <c r="G17" i="9"/>
  <c r="H17" i="9"/>
  <c r="I17" i="9"/>
  <c r="F18" i="9"/>
  <c r="G18" i="9"/>
  <c r="H18" i="9"/>
  <c r="I18" i="9"/>
  <c r="F19" i="9"/>
  <c r="G19" i="9"/>
  <c r="H19" i="9"/>
  <c r="I19" i="9"/>
  <c r="F20" i="9"/>
  <c r="G20" i="9"/>
  <c r="H20" i="9"/>
  <c r="I20" i="9"/>
  <c r="F21" i="9"/>
  <c r="G21" i="9"/>
  <c r="H21" i="9"/>
  <c r="I21" i="9"/>
  <c r="F22" i="9"/>
  <c r="G22" i="9"/>
  <c r="H22" i="9"/>
  <c r="I22" i="9"/>
  <c r="F23" i="9"/>
  <c r="G23" i="9"/>
  <c r="H23" i="9"/>
  <c r="I23" i="9"/>
  <c r="F24" i="9"/>
  <c r="G24" i="9"/>
  <c r="H24" i="9"/>
  <c r="I24" i="9"/>
  <c r="F25" i="9"/>
  <c r="G25" i="9"/>
  <c r="H25" i="9"/>
  <c r="I25" i="9"/>
  <c r="F26" i="9"/>
  <c r="G26" i="9"/>
  <c r="H26" i="9"/>
  <c r="I26" i="9"/>
  <c r="F27" i="9"/>
  <c r="G27" i="9"/>
  <c r="H27" i="9"/>
  <c r="I27" i="9"/>
  <c r="F28" i="9"/>
  <c r="G28" i="9"/>
  <c r="H28" i="9"/>
  <c r="I28" i="9"/>
  <c r="F29" i="9"/>
  <c r="G29" i="9"/>
  <c r="H29" i="9"/>
  <c r="I29" i="9"/>
  <c r="F30" i="9"/>
  <c r="G30" i="9"/>
  <c r="H30" i="9"/>
  <c r="I30" i="9"/>
  <c r="F31" i="9"/>
  <c r="G31" i="9"/>
  <c r="H31" i="9"/>
  <c r="I31" i="9"/>
  <c r="F32" i="9"/>
  <c r="G32" i="9"/>
  <c r="H32" i="9"/>
  <c r="I32" i="9"/>
  <c r="F33" i="9"/>
  <c r="G33" i="9"/>
  <c r="H33" i="9"/>
  <c r="I33" i="9"/>
  <c r="F34" i="9"/>
  <c r="G34" i="9"/>
  <c r="H34" i="9"/>
  <c r="I34" i="9"/>
  <c r="F35" i="9"/>
  <c r="G35" i="9"/>
  <c r="H35" i="9"/>
  <c r="I35" i="9"/>
  <c r="F36" i="9"/>
  <c r="G36" i="9"/>
  <c r="H36" i="9"/>
  <c r="I36" i="9"/>
  <c r="F37" i="9"/>
  <c r="G37" i="9"/>
  <c r="H37" i="9"/>
  <c r="I37" i="9"/>
  <c r="F38" i="9"/>
  <c r="G38" i="9"/>
  <c r="H38" i="9"/>
  <c r="I38" i="9"/>
  <c r="F39" i="9"/>
  <c r="G39" i="9"/>
  <c r="H39" i="9"/>
  <c r="I39" i="9"/>
  <c r="F40" i="9"/>
  <c r="G40" i="9"/>
  <c r="H40" i="9"/>
  <c r="I40" i="9"/>
  <c r="F41" i="9"/>
  <c r="G41" i="9"/>
  <c r="H41" i="9"/>
  <c r="I41" i="9"/>
  <c r="F42" i="9"/>
  <c r="G42" i="9"/>
  <c r="H42" i="9"/>
  <c r="I42" i="9"/>
  <c r="F43" i="9"/>
  <c r="G43" i="9"/>
  <c r="H43" i="9"/>
  <c r="I43" i="9"/>
  <c r="F44" i="9"/>
  <c r="G44" i="9"/>
  <c r="H44" i="9"/>
  <c r="I44" i="9"/>
  <c r="F45" i="9"/>
  <c r="G45" i="9"/>
  <c r="H45" i="9"/>
  <c r="I45" i="9"/>
  <c r="F46" i="9"/>
  <c r="G46" i="9"/>
  <c r="H46" i="9"/>
  <c r="I46" i="9"/>
  <c r="F47" i="9"/>
  <c r="G47" i="9"/>
  <c r="H47" i="9"/>
  <c r="I47" i="9"/>
  <c r="F48" i="9"/>
  <c r="G48" i="9"/>
  <c r="H48" i="9"/>
  <c r="I48" i="9"/>
  <c r="F49" i="9"/>
  <c r="G49" i="9"/>
  <c r="H49" i="9"/>
  <c r="I49" i="9"/>
  <c r="F50" i="9"/>
  <c r="G50" i="9"/>
  <c r="H50" i="9"/>
  <c r="I50" i="9"/>
  <c r="F51" i="9"/>
  <c r="G51" i="9"/>
  <c r="H51" i="9"/>
  <c r="I51" i="9"/>
  <c r="F52" i="9"/>
  <c r="G52" i="9"/>
  <c r="H52" i="9"/>
  <c r="I52" i="9"/>
  <c r="F53" i="9"/>
  <c r="G53" i="9"/>
  <c r="H53" i="9"/>
  <c r="I53" i="9"/>
  <c r="F54" i="9"/>
  <c r="G54" i="9"/>
  <c r="H54" i="9"/>
  <c r="I54" i="9"/>
  <c r="F55" i="9"/>
  <c r="G55" i="9"/>
  <c r="H55" i="9"/>
  <c r="I55" i="9"/>
  <c r="F56" i="9"/>
  <c r="G56" i="9"/>
  <c r="H56" i="9"/>
  <c r="I56" i="9"/>
  <c r="F57" i="9"/>
  <c r="G57" i="9"/>
  <c r="H57" i="9"/>
  <c r="I57" i="9"/>
  <c r="F58" i="9"/>
  <c r="G58" i="9"/>
  <c r="H58" i="9"/>
  <c r="I58" i="9"/>
  <c r="F59" i="9"/>
  <c r="G59" i="9"/>
  <c r="H59" i="9"/>
  <c r="I59" i="9"/>
  <c r="F60" i="9"/>
  <c r="G60" i="9"/>
  <c r="H60" i="9"/>
  <c r="I60" i="9"/>
  <c r="F61" i="9"/>
  <c r="G61" i="9"/>
  <c r="H61" i="9"/>
  <c r="I61" i="9"/>
  <c r="F62" i="9"/>
  <c r="G62" i="9"/>
  <c r="H62" i="9"/>
  <c r="I62" i="9"/>
  <c r="F63" i="9"/>
  <c r="G63" i="9"/>
  <c r="H63" i="9"/>
  <c r="I63" i="9"/>
  <c r="F64" i="9"/>
  <c r="G64" i="9"/>
  <c r="H64" i="9"/>
  <c r="I64" i="9"/>
  <c r="F65" i="9"/>
  <c r="G65" i="9"/>
  <c r="H65" i="9"/>
  <c r="I65" i="9"/>
  <c r="F66" i="9"/>
  <c r="G66" i="9"/>
  <c r="H66" i="9"/>
  <c r="I66" i="9"/>
  <c r="F67" i="9"/>
  <c r="G67" i="9"/>
  <c r="H67" i="9"/>
  <c r="I67" i="9"/>
  <c r="F68" i="9"/>
  <c r="G68" i="9"/>
  <c r="H68" i="9"/>
  <c r="I68" i="9"/>
  <c r="F69" i="9"/>
  <c r="G69" i="9"/>
  <c r="H69" i="9"/>
  <c r="I69" i="9"/>
  <c r="F70" i="9"/>
  <c r="G70" i="9"/>
  <c r="H70" i="9"/>
  <c r="I70" i="9"/>
  <c r="F71" i="9"/>
  <c r="G71" i="9"/>
  <c r="H71" i="9"/>
  <c r="I71" i="9"/>
  <c r="F72" i="9"/>
  <c r="G72" i="9"/>
  <c r="H72" i="9"/>
  <c r="I72" i="9"/>
  <c r="H3" i="9"/>
  <c r="G3" i="9"/>
  <c r="F3" i="9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2" i="3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D95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7" i="1"/>
  <c r="D958" i="1"/>
  <c r="D959" i="1"/>
  <c r="D960" i="1"/>
  <c r="D961" i="1"/>
  <c r="D962" i="1"/>
  <c r="D963" i="1"/>
  <c r="D964" i="1"/>
  <c r="D965" i="1"/>
  <c r="D2" i="1"/>
  <c r="H2" i="9"/>
  <c r="G2" i="9"/>
  <c r="F2" i="9"/>
  <c r="E2" i="9"/>
  <c r="C2" i="9"/>
  <c r="O2" i="9" s="1"/>
  <c r="B2" i="9"/>
  <c r="N2" i="9" s="1"/>
  <c r="B4" i="9" l="1"/>
  <c r="N4" i="9" s="1"/>
  <c r="B5" i="9"/>
  <c r="N5" i="9" s="1"/>
  <c r="B6" i="9"/>
  <c r="N6" i="9" s="1"/>
  <c r="B7" i="9"/>
  <c r="N7" i="9" s="1"/>
  <c r="B8" i="9"/>
  <c r="N8" i="9" s="1"/>
  <c r="B9" i="9"/>
  <c r="N9" i="9" s="1"/>
  <c r="B10" i="9"/>
  <c r="N10" i="9" s="1"/>
  <c r="B11" i="9"/>
  <c r="N11" i="9" s="1"/>
  <c r="B12" i="9"/>
  <c r="N12" i="9" s="1"/>
  <c r="B13" i="9"/>
  <c r="N13" i="9" s="1"/>
  <c r="B14" i="9"/>
  <c r="N14" i="9" s="1"/>
  <c r="B15" i="9"/>
  <c r="N15" i="9" s="1"/>
  <c r="B16" i="9"/>
  <c r="N16" i="9" s="1"/>
  <c r="B17" i="9"/>
  <c r="N17" i="9" s="1"/>
  <c r="B18" i="9"/>
  <c r="N18" i="9" s="1"/>
  <c r="B19" i="9"/>
  <c r="N19" i="9" s="1"/>
  <c r="B20" i="9"/>
  <c r="N20" i="9" s="1"/>
  <c r="B21" i="9"/>
  <c r="N21" i="9" s="1"/>
  <c r="B22" i="9"/>
  <c r="N22" i="9" s="1"/>
  <c r="B23" i="9"/>
  <c r="N23" i="9" s="1"/>
  <c r="B24" i="9"/>
  <c r="N24" i="9" s="1"/>
  <c r="B25" i="9"/>
  <c r="N25" i="9" s="1"/>
  <c r="B26" i="9"/>
  <c r="N26" i="9" s="1"/>
  <c r="B27" i="9"/>
  <c r="N27" i="9" s="1"/>
  <c r="B28" i="9"/>
  <c r="N28" i="9" s="1"/>
  <c r="B29" i="9"/>
  <c r="N29" i="9" s="1"/>
  <c r="B30" i="9"/>
  <c r="N30" i="9" s="1"/>
  <c r="B31" i="9"/>
  <c r="N31" i="9" s="1"/>
  <c r="B32" i="9"/>
  <c r="N32" i="9" s="1"/>
  <c r="B33" i="9"/>
  <c r="N33" i="9" s="1"/>
  <c r="B34" i="9"/>
  <c r="N34" i="9" s="1"/>
  <c r="B35" i="9"/>
  <c r="N35" i="9" s="1"/>
  <c r="B36" i="9"/>
  <c r="N36" i="9" s="1"/>
  <c r="B37" i="9"/>
  <c r="N37" i="9" s="1"/>
  <c r="B38" i="9"/>
  <c r="N38" i="9" s="1"/>
  <c r="B39" i="9"/>
  <c r="N39" i="9" s="1"/>
  <c r="B40" i="9"/>
  <c r="N40" i="9" s="1"/>
  <c r="B41" i="9"/>
  <c r="N41" i="9" s="1"/>
  <c r="B42" i="9"/>
  <c r="N42" i="9" s="1"/>
  <c r="B43" i="9"/>
  <c r="N43" i="9" s="1"/>
  <c r="B44" i="9"/>
  <c r="N44" i="9" s="1"/>
  <c r="B45" i="9"/>
  <c r="N45" i="9" s="1"/>
  <c r="B46" i="9"/>
  <c r="N46" i="9" s="1"/>
  <c r="B47" i="9"/>
  <c r="N47" i="9" s="1"/>
  <c r="B48" i="9"/>
  <c r="N48" i="9" s="1"/>
  <c r="B49" i="9"/>
  <c r="N49" i="9" s="1"/>
  <c r="B50" i="9"/>
  <c r="N50" i="9" s="1"/>
  <c r="B51" i="9"/>
  <c r="N51" i="9" s="1"/>
  <c r="B52" i="9"/>
  <c r="N52" i="9" s="1"/>
  <c r="B53" i="9"/>
  <c r="N53" i="9" s="1"/>
  <c r="B54" i="9"/>
  <c r="N54" i="9" s="1"/>
  <c r="B55" i="9"/>
  <c r="N55" i="9" s="1"/>
  <c r="B56" i="9"/>
  <c r="N56" i="9" s="1"/>
  <c r="B57" i="9"/>
  <c r="N57" i="9" s="1"/>
  <c r="B58" i="9"/>
  <c r="N58" i="9" s="1"/>
  <c r="B59" i="9"/>
  <c r="N59" i="9" s="1"/>
  <c r="B60" i="9"/>
  <c r="N60" i="9" s="1"/>
  <c r="B61" i="9"/>
  <c r="N61" i="9" s="1"/>
  <c r="B62" i="9"/>
  <c r="N62" i="9" s="1"/>
  <c r="B63" i="9"/>
  <c r="N63" i="9" s="1"/>
  <c r="B64" i="9"/>
  <c r="N64" i="9" s="1"/>
  <c r="B65" i="9"/>
  <c r="N65" i="9" s="1"/>
  <c r="B66" i="9"/>
  <c r="N66" i="9" s="1"/>
  <c r="B67" i="9"/>
  <c r="N67" i="9" s="1"/>
  <c r="B68" i="9"/>
  <c r="N68" i="9" s="1"/>
  <c r="B69" i="9"/>
  <c r="N69" i="9" s="1"/>
  <c r="B70" i="9"/>
  <c r="N70" i="9" s="1"/>
  <c r="B71" i="9"/>
  <c r="N71" i="9" s="1"/>
  <c r="B72" i="9"/>
  <c r="N72" i="9" s="1"/>
  <c r="B3" i="9"/>
  <c r="C3" i="9"/>
  <c r="O3" i="9" s="1"/>
  <c r="C4" i="9"/>
  <c r="O4" i="9" s="1"/>
  <c r="C5" i="9"/>
  <c r="O5" i="9" s="1"/>
  <c r="C6" i="9"/>
  <c r="O6" i="9" s="1"/>
  <c r="C7" i="9"/>
  <c r="O7" i="9" s="1"/>
  <c r="C8" i="9"/>
  <c r="O8" i="9" s="1"/>
  <c r="C9" i="9"/>
  <c r="O9" i="9" s="1"/>
  <c r="C10" i="9"/>
  <c r="O10" i="9" s="1"/>
  <c r="C11" i="9"/>
  <c r="O11" i="9" s="1"/>
  <c r="C12" i="9"/>
  <c r="O12" i="9" s="1"/>
  <c r="C13" i="9"/>
  <c r="O13" i="9" s="1"/>
  <c r="C14" i="9"/>
  <c r="O14" i="9" s="1"/>
  <c r="C15" i="9"/>
  <c r="O15" i="9" s="1"/>
  <c r="C16" i="9"/>
  <c r="O16" i="9" s="1"/>
  <c r="C17" i="9"/>
  <c r="O17" i="9" s="1"/>
  <c r="C18" i="9"/>
  <c r="O18" i="9" s="1"/>
  <c r="C19" i="9"/>
  <c r="O19" i="9" s="1"/>
  <c r="C20" i="9"/>
  <c r="O20" i="9" s="1"/>
  <c r="C21" i="9"/>
  <c r="O21" i="9" s="1"/>
  <c r="C22" i="9"/>
  <c r="O22" i="9" s="1"/>
  <c r="C23" i="9"/>
  <c r="O23" i="9" s="1"/>
  <c r="C24" i="9"/>
  <c r="O24" i="9" s="1"/>
  <c r="C25" i="9"/>
  <c r="O25" i="9" s="1"/>
  <c r="C26" i="9"/>
  <c r="O26" i="9" s="1"/>
  <c r="C27" i="9"/>
  <c r="O27" i="9" s="1"/>
  <c r="C28" i="9"/>
  <c r="O28" i="9" s="1"/>
  <c r="C29" i="9"/>
  <c r="O29" i="9" s="1"/>
  <c r="C30" i="9"/>
  <c r="O30" i="9" s="1"/>
  <c r="C31" i="9"/>
  <c r="O31" i="9" s="1"/>
  <c r="C32" i="9"/>
  <c r="O32" i="9" s="1"/>
  <c r="C33" i="9"/>
  <c r="O33" i="9" s="1"/>
  <c r="C34" i="9"/>
  <c r="O34" i="9" s="1"/>
  <c r="C35" i="9"/>
  <c r="O35" i="9" s="1"/>
  <c r="C36" i="9"/>
  <c r="O36" i="9" s="1"/>
  <c r="C37" i="9"/>
  <c r="O37" i="9" s="1"/>
  <c r="C38" i="9"/>
  <c r="O38" i="9" s="1"/>
  <c r="C39" i="9"/>
  <c r="O39" i="9" s="1"/>
  <c r="C40" i="9"/>
  <c r="O40" i="9" s="1"/>
  <c r="C41" i="9"/>
  <c r="O41" i="9" s="1"/>
  <c r="C42" i="9"/>
  <c r="O42" i="9" s="1"/>
  <c r="C43" i="9"/>
  <c r="O43" i="9" s="1"/>
  <c r="C44" i="9"/>
  <c r="O44" i="9" s="1"/>
  <c r="C45" i="9"/>
  <c r="O45" i="9" s="1"/>
  <c r="C46" i="9"/>
  <c r="O46" i="9" s="1"/>
  <c r="C47" i="9"/>
  <c r="O47" i="9" s="1"/>
  <c r="C48" i="9"/>
  <c r="O48" i="9" s="1"/>
  <c r="C49" i="9"/>
  <c r="O49" i="9" s="1"/>
  <c r="C50" i="9"/>
  <c r="O50" i="9" s="1"/>
  <c r="C51" i="9"/>
  <c r="O51" i="9" s="1"/>
  <c r="C52" i="9"/>
  <c r="O52" i="9" s="1"/>
  <c r="C53" i="9"/>
  <c r="O53" i="9" s="1"/>
  <c r="C54" i="9"/>
  <c r="O54" i="9" s="1"/>
  <c r="C55" i="9"/>
  <c r="O55" i="9" s="1"/>
  <c r="C56" i="9"/>
  <c r="O56" i="9" s="1"/>
  <c r="C57" i="9"/>
  <c r="O57" i="9" s="1"/>
  <c r="C58" i="9"/>
  <c r="O58" i="9" s="1"/>
  <c r="C59" i="9"/>
  <c r="O59" i="9" s="1"/>
  <c r="C60" i="9"/>
  <c r="O60" i="9" s="1"/>
  <c r="C61" i="9"/>
  <c r="O61" i="9" s="1"/>
  <c r="C62" i="9"/>
  <c r="O62" i="9" s="1"/>
  <c r="C63" i="9"/>
  <c r="O63" i="9" s="1"/>
  <c r="C64" i="9"/>
  <c r="O64" i="9" s="1"/>
  <c r="C65" i="9"/>
  <c r="O65" i="9" s="1"/>
  <c r="C66" i="9"/>
  <c r="O66" i="9" s="1"/>
  <c r="C67" i="9"/>
  <c r="O67" i="9" s="1"/>
  <c r="C68" i="9"/>
  <c r="O68" i="9" s="1"/>
  <c r="C69" i="9"/>
  <c r="O69" i="9" s="1"/>
  <c r="C70" i="9"/>
  <c r="O70" i="9" s="1"/>
  <c r="C71" i="9"/>
  <c r="O71" i="9" s="1"/>
  <c r="C72" i="9"/>
  <c r="O72" i="9" s="1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3" i="9"/>
  <c r="D3" i="9" l="1"/>
  <c r="N3" i="9"/>
</calcChain>
</file>

<file path=xl/sharedStrings.xml><?xml version="1.0" encoding="utf-8"?>
<sst xmlns="http://schemas.openxmlformats.org/spreadsheetml/2006/main" count="196491" uniqueCount="18770">
  <si>
    <t>#s From the Home District Enrollment Report</t>
  </si>
  <si>
    <t>School Count</t>
  </si>
  <si>
    <t>K-12</t>
  </si>
  <si>
    <t>PreK-12</t>
  </si>
  <si>
    <t>Low Income</t>
  </si>
  <si>
    <t>Homeless</t>
  </si>
  <si>
    <t>English Learner</t>
  </si>
  <si>
    <t>Female</t>
  </si>
  <si>
    <t>Male</t>
  </si>
  <si>
    <t>Hispanic</t>
  </si>
  <si>
    <t>Native American/Alaskan</t>
  </si>
  <si>
    <t>Asian</t>
  </si>
  <si>
    <t>African American</t>
  </si>
  <si>
    <t>Pacific Islander</t>
  </si>
  <si>
    <t>White</t>
  </si>
  <si>
    <t>Two or More</t>
  </si>
  <si>
    <t>PK</t>
  </si>
  <si>
    <t>KG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</si>
  <si>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</si>
  <si>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</si>
  <si>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</si>
  <si>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</si>
  <si>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</si>
  <si>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</si>
  <si>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</si>
  <si>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</si>
  <si>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</si>
  <si>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</si>
  <si>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</si>
  <si>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</si>
  <si>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Elementary</t>
  </si>
  <si>
    <t>Middle</t>
  </si>
  <si>
    <t>High</t>
  </si>
  <si>
    <t>SY16</t>
  </si>
  <si>
    <t>SY17</t>
  </si>
  <si>
    <t>SY18</t>
  </si>
  <si>
    <t>SY19</t>
  </si>
  <si>
    <t>SY20</t>
  </si>
  <si>
    <t>SY 2021 Fall Enrollment State Summary</t>
  </si>
  <si>
    <t>Home District Summary</t>
  </si>
  <si>
    <t xml:space="preserve">Serving School Summary </t>
  </si>
  <si>
    <t>Serving District Summary</t>
  </si>
  <si>
    <t>Serving School Public District</t>
  </si>
  <si>
    <t>Serving School Other District</t>
  </si>
  <si>
    <t>Serving School Public School</t>
  </si>
  <si>
    <t>Serving School Other School</t>
  </si>
  <si>
    <t>SY 2022 Fall Enrollment State Summary</t>
  </si>
  <si>
    <t>Non-Binary</t>
  </si>
  <si>
    <t>Native American/ Alaskan</t>
  </si>
  <si>
    <t xml:space="preserve">Serving District Summary </t>
  </si>
  <si>
    <t>Serving District Public</t>
  </si>
  <si>
    <t>Serving District Other</t>
  </si>
  <si>
    <t>Serving School Public</t>
  </si>
  <si>
    <t>Serving School Other</t>
  </si>
  <si>
    <t>SY 2023 Fall Enrollment State Summary</t>
  </si>
  <si>
    <t>IEP</t>
  </si>
  <si>
    <t>NonBinary</t>
  </si>
  <si>
    <t>Home School Summary</t>
  </si>
  <si>
    <t>Serving School Summary</t>
  </si>
  <si>
    <t>Serving School Public Summary</t>
  </si>
  <si>
    <t>Serving School Other Summary</t>
  </si>
  <si>
    <t>SY 2024 Fall Enrollment State Summary</t>
  </si>
  <si>
    <t>Former English Learner</t>
  </si>
  <si>
    <t>Never English Learner</t>
  </si>
  <si>
    <t>Middle Eastern/North African</t>
  </si>
  <si>
    <t>Students lost 2020 to 2021</t>
  </si>
  <si>
    <t>% Change 2020 to 2021</t>
  </si>
  <si>
    <t>Students lost 2021 to 2022</t>
  </si>
  <si>
    <t>% Change 2021-2022</t>
  </si>
  <si>
    <t>Takeaways</t>
  </si>
  <si>
    <t>Is there any evidence that enrollment in private schools went UP where enrollment in public schools went DOWN?</t>
  </si>
  <si>
    <t>In 2021 we had more students in public than private than in previous years</t>
  </si>
  <si>
    <t>Data</t>
  </si>
  <si>
    <t>YEAR</t>
  </si>
  <si>
    <t>Adults</t>
  </si>
  <si>
    <t>ECEC Children (&lt;5)</t>
  </si>
  <si>
    <t>School Age Children (5-18)</t>
  </si>
  <si>
    <t>Public</t>
  </si>
  <si>
    <t>Non-Public</t>
  </si>
  <si>
    <t>Total</t>
  </si>
  <si>
    <t>N</t>
  </si>
  <si>
    <t>% change</t>
  </si>
  <si>
    <t>Difference</t>
  </si>
  <si>
    <t>% Change</t>
  </si>
  <si>
    <t>% Chnage</t>
  </si>
  <si>
    <t>K-12 Public School Enrollment</t>
  </si>
  <si>
    <t>K-12 Non-Public School Enrollment</t>
  </si>
  <si>
    <t>Grade PK</t>
  </si>
  <si>
    <t>Grade K</t>
  </si>
  <si>
    <t>Children Ages 5 - 18</t>
  </si>
  <si>
    <t>Enrollment (Public + Non-Public)</t>
  </si>
  <si>
    <t>% Change (Public + Non-Public)</t>
  </si>
  <si>
    <t>School Age Children
 (5-18)</t>
  </si>
  <si>
    <t>Total K-12 Enrollment</t>
  </si>
  <si>
    <t>% of Students Not in K-12 Enrollment Numbers</t>
  </si>
  <si>
    <t>K-12 Nonpublic School Enrollment</t>
  </si>
  <si>
    <t>k-12 PUBLIC</t>
  </si>
  <si>
    <t>K-12 PRIVATE</t>
  </si>
  <si>
    <t>ALL STUDENTS</t>
  </si>
  <si>
    <t>% K-12 Students in Public</t>
  </si>
  <si>
    <t>% K-12 Students in Non-Public</t>
  </si>
  <si>
    <t xml:space="preserve">Non-Public </t>
  </si>
  <si>
    <t>Total Enrollment</t>
  </si>
  <si>
    <t>Black</t>
  </si>
  <si>
    <t>Latinx</t>
  </si>
  <si>
    <t>Native Hawaiian/Pacific Islander</t>
  </si>
  <si>
    <t>Other</t>
  </si>
  <si>
    <t>Native American</t>
  </si>
  <si>
    <t>Multi-Racial</t>
  </si>
  <si>
    <t>2013-2015</t>
  </si>
  <si>
    <t>2016-2019</t>
  </si>
  <si>
    <t>2019-2020</t>
  </si>
  <si>
    <t>2020-2021</t>
  </si>
  <si>
    <t>2020-2022</t>
  </si>
  <si>
    <t>2020-2023</t>
  </si>
  <si>
    <t>2020-2024</t>
  </si>
  <si>
    <t>2019-2024</t>
  </si>
  <si>
    <t>NonPublic Enrollment</t>
  </si>
  <si>
    <t>K-12 Public Enrollment (from RC)</t>
  </si>
  <si>
    <t>Visualizations</t>
  </si>
  <si>
    <t>Private school enrollment went down in 2021. It had been going down in years prior.</t>
  </si>
  <si>
    <t>All grade bands (pre-k, k, elem, middle, HS) went down LESS in 2021 than in 2020 except Pre-K</t>
  </si>
  <si>
    <t>Elementary decreased more than middle decreased more than high school, but these trends were true the year prior, too.</t>
  </si>
  <si>
    <t>Enrollment</t>
  </si>
  <si>
    <t>Annual Reports</t>
  </si>
  <si>
    <t>2013 to 2015</t>
  </si>
  <si>
    <t>2016 to 2019</t>
  </si>
  <si>
    <t>2020 to 2024</t>
  </si>
  <si>
    <t>PK-12</t>
  </si>
  <si>
    <t>Kindergarten</t>
  </si>
  <si>
    <t>Elementary (1-5)</t>
  </si>
  <si>
    <t>Middle (6-8)</t>
  </si>
  <si>
    <t>High (9-12)</t>
  </si>
  <si>
    <t>2013 to 2024 Change</t>
  </si>
  <si>
    <t>2019 to 2024 change</t>
  </si>
  <si>
    <t>Adams</t>
  </si>
  <si>
    <t>Brown</t>
  </si>
  <si>
    <t>Cass</t>
  </si>
  <si>
    <t>Morgan</t>
  </si>
  <si>
    <t>Pike</t>
  </si>
  <si>
    <t>Christian</t>
  </si>
  <si>
    <t>Effingham</t>
  </si>
  <si>
    <t>Fayette</t>
  </si>
  <si>
    <t>Montgomery</t>
  </si>
  <si>
    <t>Boone</t>
  </si>
  <si>
    <t>Winnebago</t>
  </si>
  <si>
    <t>Cook</t>
  </si>
  <si>
    <t>Jo Daviess</t>
  </si>
  <si>
    <t>Stephenson</t>
  </si>
  <si>
    <t>Champaign</t>
  </si>
  <si>
    <t>Coles</t>
  </si>
  <si>
    <t>Moultrie</t>
  </si>
  <si>
    <t>Shelby</t>
  </si>
  <si>
    <t>Jasper</t>
  </si>
  <si>
    <t>Richland</t>
  </si>
  <si>
    <t>Clinton</t>
  </si>
  <si>
    <t>Jefferson</t>
  </si>
  <si>
    <t>Marion</t>
  </si>
  <si>
    <t>Washington</t>
  </si>
  <si>
    <t>Dekalb</t>
  </si>
  <si>
    <t>Livingston</t>
  </si>
  <si>
    <t>Logan</t>
  </si>
  <si>
    <t>McLean</t>
  </si>
  <si>
    <t>Dupage</t>
  </si>
  <si>
    <t>Saline</t>
  </si>
  <si>
    <t>Wabash</t>
  </si>
  <si>
    <t>Franklin</t>
  </si>
  <si>
    <t>Williamson</t>
  </si>
  <si>
    <t>Grundy</t>
  </si>
  <si>
    <t>Kendall</t>
  </si>
  <si>
    <t>Hancock</t>
  </si>
  <si>
    <t>McDonough</t>
  </si>
  <si>
    <t>Schuyler</t>
  </si>
  <si>
    <t>Bureau</t>
  </si>
  <si>
    <t>Henry</t>
  </si>
  <si>
    <t>Jackson</t>
  </si>
  <si>
    <t>Perry</t>
  </si>
  <si>
    <t>Kane</t>
  </si>
  <si>
    <t>Iroquois</t>
  </si>
  <si>
    <t>Kankakee</t>
  </si>
  <si>
    <t>Knox</t>
  </si>
  <si>
    <t>Warren</t>
  </si>
  <si>
    <t>Lake</t>
  </si>
  <si>
    <t>La Salle</t>
  </si>
  <si>
    <t>Macon</t>
  </si>
  <si>
    <t>Piatt</t>
  </si>
  <si>
    <t>Calhoun</t>
  </si>
  <si>
    <t>Greene</t>
  </si>
  <si>
    <t>Jersey</t>
  </si>
  <si>
    <t>Macoupin</t>
  </si>
  <si>
    <t>Madison</t>
  </si>
  <si>
    <t>McHenry</t>
  </si>
  <si>
    <t>Monroe</t>
  </si>
  <si>
    <t>Randolph</t>
  </si>
  <si>
    <t>Lee</t>
  </si>
  <si>
    <t>Ogle</t>
  </si>
  <si>
    <t>Whiteside</t>
  </si>
  <si>
    <t>Peoria</t>
  </si>
  <si>
    <t>Rock Island</t>
  </si>
  <si>
    <t>Saint Clair</t>
  </si>
  <si>
    <t>Sangamon</t>
  </si>
  <si>
    <t>Tazewell</t>
  </si>
  <si>
    <t>Woodford</t>
  </si>
  <si>
    <t>Vermilion</t>
  </si>
  <si>
    <t>Will</t>
  </si>
  <si>
    <t>School Year</t>
  </si>
  <si>
    <t>Nonpublic</t>
  </si>
  <si>
    <t>2023-24</t>
  </si>
  <si>
    <t>2022-23</t>
  </si>
  <si>
    <t>2021-22</t>
  </si>
  <si>
    <t>2020-21</t>
  </si>
  <si>
    <t>2019-20</t>
  </si>
  <si>
    <t>2018-19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</si>
  <si>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</si>
  <si>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</si>
  <si>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</si>
  <si>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</si>
  <si>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</si>
  <si>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</si>
  <si>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</si>
  <si>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</si>
  <si>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2009-10</t>
  </si>
  <si>
    <t>2008-09</t>
  </si>
  <si>
    <t>2007-08</t>
  </si>
  <si>
    <t>2006-07</t>
  </si>
  <si>
    <t>2005-06</t>
  </si>
  <si>
    <t>2004-05</t>
  </si>
  <si>
    <t>2003-04</t>
  </si>
  <si>
    <t>2002-03</t>
  </si>
  <si>
    <t>2001-02</t>
  </si>
  <si>
    <t>2000-01</t>
  </si>
  <si>
    <t>1999-00</t>
  </si>
  <si>
    <t>1998-99</t>
  </si>
  <si>
    <t>1997-98</t>
  </si>
  <si>
    <t>Nonpublic_RCDTS</t>
  </si>
  <si>
    <t>Nonpublic_School_Name</t>
  </si>
  <si>
    <t>Adminoistrator Name</t>
  </si>
  <si>
    <t>Address</t>
  </si>
  <si>
    <t>City</t>
  </si>
  <si>
    <t>State</t>
  </si>
  <si>
    <t>Zip Code</t>
  </si>
  <si>
    <t>Phone Number</t>
  </si>
  <si>
    <t>County</t>
  </si>
  <si>
    <t>Total_Administrator_FTE</t>
  </si>
  <si>
    <t>Total_Teacher_FTE</t>
  </si>
  <si>
    <t>Other_Staff_FTE</t>
  </si>
  <si>
    <t>Total_Staff_FTE</t>
  </si>
  <si>
    <t>Total_Pre_K</t>
  </si>
  <si>
    <t>Total_Kindergarten</t>
  </si>
  <si>
    <t>Total_First_Grade</t>
  </si>
  <si>
    <t>Total_Second_Grade</t>
  </si>
  <si>
    <t>Total_Third_Grade</t>
  </si>
  <si>
    <t>Total_Fourth_Grade</t>
  </si>
  <si>
    <t>Total_Fifth_Grade</t>
  </si>
  <si>
    <t>Total_Sixth_Grade</t>
  </si>
  <si>
    <t>Total_Seventh_Grade</t>
  </si>
  <si>
    <t>Total_Eighth_Grade</t>
  </si>
  <si>
    <t>Total_Ninth_Grade</t>
  </si>
  <si>
    <t>Total_Tenth_Grade</t>
  </si>
  <si>
    <t>Total_Eleventh_Grade</t>
  </si>
  <si>
    <t>Total_Twelfth_Grade</t>
  </si>
  <si>
    <t>Total_Pre_K_Ungraded</t>
  </si>
  <si>
    <t>Total_Elem_Ungraded</t>
  </si>
  <si>
    <t>Total_Sec_Ungraded</t>
  </si>
  <si>
    <t>Total_Spec_PreK</t>
  </si>
  <si>
    <t>Total_Spec_Elem</t>
  </si>
  <si>
    <t>Total_Spec_Secondary</t>
  </si>
  <si>
    <t>Total_Indian</t>
  </si>
  <si>
    <t>Total_Asian</t>
  </si>
  <si>
    <t>Total_Black_AfricanAmerican</t>
  </si>
  <si>
    <t>Total_Hispanic</t>
  </si>
  <si>
    <t>Total_Pacific_Islander</t>
  </si>
  <si>
    <t>Total_White</t>
  </si>
  <si>
    <t>Total_Two_or_More</t>
  </si>
  <si>
    <t>Total_Female</t>
  </si>
  <si>
    <t>Total_Male</t>
  </si>
  <si>
    <t>Total_Female_Grad</t>
  </si>
  <si>
    <t>Total_Male_Grad</t>
  </si>
  <si>
    <t>Low_Income</t>
  </si>
  <si>
    <t>Total_Enrollment</t>
  </si>
  <si>
    <t>CloseDate</t>
  </si>
  <si>
    <t>01001002X060000</t>
  </si>
  <si>
    <t>St James Lutheran</t>
  </si>
  <si>
    <t>Mrs.</t>
  </si>
  <si>
    <t>Renee</t>
  </si>
  <si>
    <t>Higgins</t>
  </si>
  <si>
    <t>900 S 17th St</t>
  </si>
  <si>
    <t>Quincy</t>
  </si>
  <si>
    <t>IL</t>
  </si>
  <si>
    <t>62301</t>
  </si>
  <si>
    <t>&lt;10</t>
  </si>
  <si>
    <t>01001005X100000</t>
  </si>
  <si>
    <t>St Dominic School</t>
  </si>
  <si>
    <t>Carol</t>
  </si>
  <si>
    <t>Frericks</t>
  </si>
  <si>
    <t>4100 Columbus Rd</t>
  </si>
  <si>
    <t>62305</t>
  </si>
  <si>
    <t>01001006X100000</t>
  </si>
  <si>
    <t>St Francis Solanus</t>
  </si>
  <si>
    <t>Jule</t>
  </si>
  <si>
    <t>Radel</t>
  </si>
  <si>
    <t>1720 College Ave</t>
  </si>
  <si>
    <t>01001007X100000</t>
  </si>
  <si>
    <t>Blessed Sacrament Catholic School</t>
  </si>
  <si>
    <t>Lisa</t>
  </si>
  <si>
    <t>Berhorst</t>
  </si>
  <si>
    <t>1115 S 7th St</t>
  </si>
  <si>
    <t>01001009X100000</t>
  </si>
  <si>
    <t>St Peter School</t>
  </si>
  <si>
    <t>Cindy</t>
  </si>
  <si>
    <t>Venvertloh</t>
  </si>
  <si>
    <t>2500 Maine St</t>
  </si>
  <si>
    <t>01001012Y100000</t>
  </si>
  <si>
    <t>Quincy Notre Dame High School</t>
  </si>
  <si>
    <t>Mr.</t>
  </si>
  <si>
    <t>Mark</t>
  </si>
  <si>
    <t>McDowell</t>
  </si>
  <si>
    <t>1400 S 11th St</t>
  </si>
  <si>
    <t>01005001X100000</t>
  </si>
  <si>
    <t>St Mary School</t>
  </si>
  <si>
    <t>Melissa</t>
  </si>
  <si>
    <t>Obert</t>
  </si>
  <si>
    <t>408 W Washington St</t>
  </si>
  <si>
    <t>Mount Sterling</t>
  </si>
  <si>
    <t>62353</t>
  </si>
  <si>
    <t>01009002X060000</t>
  </si>
  <si>
    <t>Trinity Lutheran</t>
  </si>
  <si>
    <t>Breanna</t>
  </si>
  <si>
    <t>Winkelman</t>
  </si>
  <si>
    <t>PO Box 118</t>
  </si>
  <si>
    <t>Arenzville</t>
  </si>
  <si>
    <t>62611</t>
  </si>
  <si>
    <t>01009003Z260000</t>
  </si>
  <si>
    <t>Beardstown Christian Academy</t>
  </si>
  <si>
    <t>Jim</t>
  </si>
  <si>
    <t>Bormann</t>
  </si>
  <si>
    <t>1421 Beard St</t>
  </si>
  <si>
    <t>Beardstown</t>
  </si>
  <si>
    <t>62618</t>
  </si>
  <si>
    <t>01069003X100000</t>
  </si>
  <si>
    <t>Our Saviour School</t>
  </si>
  <si>
    <t>Stephanie</t>
  </si>
  <si>
    <t>VanDeVelde</t>
  </si>
  <si>
    <t>455 E State St</t>
  </si>
  <si>
    <t>Jacksonville</t>
  </si>
  <si>
    <t>62650</t>
  </si>
  <si>
    <t>01069004Y100000</t>
  </si>
  <si>
    <t>Routt Catholic High School</t>
  </si>
  <si>
    <t>Dan</t>
  </si>
  <si>
    <t>Carie</t>
  </si>
  <si>
    <t>500 E College Ave</t>
  </si>
  <si>
    <t>01069005X060000</t>
  </si>
  <si>
    <t>Salem Lutheran</t>
  </si>
  <si>
    <t>Ms.</t>
  </si>
  <si>
    <t>Joy</t>
  </si>
  <si>
    <t>Reitsma</t>
  </si>
  <si>
    <t>222 E Beecher Ave</t>
  </si>
  <si>
    <t>01069007Z020000</t>
  </si>
  <si>
    <t>Westfair Christian Academy</t>
  </si>
  <si>
    <t>Randy</t>
  </si>
  <si>
    <t>Cooper</t>
  </si>
  <si>
    <t>14 Clarke Dr</t>
  </si>
  <si>
    <t>01075001X140000</t>
  </si>
  <si>
    <t>Pike County Christian Academy</t>
  </si>
  <si>
    <t>Chris</t>
  </si>
  <si>
    <t>1308 W Washington St</t>
  </si>
  <si>
    <t>Pittsfield</t>
  </si>
  <si>
    <t>62363</t>
  </si>
  <si>
    <t>03011001X100000</t>
  </si>
  <si>
    <t>Sacred Heart</t>
  </si>
  <si>
    <t>Deb</t>
  </si>
  <si>
    <t>Zueck</t>
  </si>
  <si>
    <t>3 E 4th St</t>
  </si>
  <si>
    <t>Pana</t>
  </si>
  <si>
    <t>62557</t>
  </si>
  <si>
    <t>03011003Z020000</t>
  </si>
  <si>
    <t>Faith Bible Christian Academy</t>
  </si>
  <si>
    <t>Matt</t>
  </si>
  <si>
    <t>Houser</t>
  </si>
  <si>
    <t>PO Box 11</t>
  </si>
  <si>
    <t>Rosamond</t>
  </si>
  <si>
    <t>62083</t>
  </si>
  <si>
    <t>03011004X100000</t>
  </si>
  <si>
    <t>Joanne</t>
  </si>
  <si>
    <t>Coady</t>
  </si>
  <si>
    <t>422 S Washington St</t>
  </si>
  <si>
    <t>Taylorville</t>
  </si>
  <si>
    <t>62568</t>
  </si>
  <si>
    <t>03011007X260000</t>
  </si>
  <si>
    <t>Visionway Christian School</t>
  </si>
  <si>
    <t>John</t>
  </si>
  <si>
    <t>Parrish</t>
  </si>
  <si>
    <t>1124 N Webster St</t>
  </si>
  <si>
    <t>03025002X060000</t>
  </si>
  <si>
    <t>Altamont Lutheran Interparish</t>
  </si>
  <si>
    <t>Robinette</t>
  </si>
  <si>
    <t>Flach</t>
  </si>
  <si>
    <t>7 S Edwards St</t>
  </si>
  <si>
    <t>Altamont</t>
  </si>
  <si>
    <t>62411</t>
  </si>
  <si>
    <t>03025003X100000</t>
  </si>
  <si>
    <t>Sacred Heart School</t>
  </si>
  <si>
    <t>Angie</t>
  </si>
  <si>
    <t>Sheehan</t>
  </si>
  <si>
    <t>407 S Henrietta St</t>
  </si>
  <si>
    <t>62401</t>
  </si>
  <si>
    <t>03025004Y100000</t>
  </si>
  <si>
    <t>St Anthony High School</t>
  </si>
  <si>
    <t>Greg</t>
  </si>
  <si>
    <t>Fearday</t>
  </si>
  <si>
    <t>304 E Roadway Ave</t>
  </si>
  <si>
    <t>03025007X100000</t>
  </si>
  <si>
    <t>St Anthony Grade School</t>
  </si>
  <si>
    <t>Cody</t>
  </si>
  <si>
    <t>Rincker</t>
  </si>
  <si>
    <t>405 N 2nd St</t>
  </si>
  <si>
    <t>03026003X060000</t>
  </si>
  <si>
    <t>St Peter Lutheran</t>
  </si>
  <si>
    <t>Dr.</t>
  </si>
  <si>
    <t>Larry</t>
  </si>
  <si>
    <t>Wooster</t>
  </si>
  <si>
    <t>701 E 3rd St</t>
  </si>
  <si>
    <t>Saint Peter</t>
  </si>
  <si>
    <t>62880</t>
  </si>
  <si>
    <t>03026007X020000</t>
  </si>
  <si>
    <t>Vandalia Christian Academy</t>
  </si>
  <si>
    <t>Lawrence</t>
  </si>
  <si>
    <t>Urban</t>
  </si>
  <si>
    <t>PO Box 395</t>
  </si>
  <si>
    <t>Vandalia</t>
  </si>
  <si>
    <t>62471</t>
  </si>
  <si>
    <t>03068002X100000</t>
  </si>
  <si>
    <t>St Louis Catholic School</t>
  </si>
  <si>
    <t>J Dah</t>
  </si>
  <si>
    <t>Koger</t>
  </si>
  <si>
    <t>509 E Union St</t>
  </si>
  <si>
    <t>Nokomis</t>
  </si>
  <si>
    <t>62075</t>
  </si>
  <si>
    <t>03068005X060000</t>
  </si>
  <si>
    <t>Zion Lutheran School</t>
  </si>
  <si>
    <t>Jami</t>
  </si>
  <si>
    <t>Pryor</t>
  </si>
  <si>
    <t>1301 N State St</t>
  </si>
  <si>
    <t>Litchfield</t>
  </si>
  <si>
    <t>62056</t>
  </si>
  <si>
    <t>04004001X060000</t>
  </si>
  <si>
    <t>Immanuel Lutheran School</t>
  </si>
  <si>
    <t>Trisha</t>
  </si>
  <si>
    <t>Engel</t>
  </si>
  <si>
    <t>1225 E 2Nd St</t>
  </si>
  <si>
    <t>Belvidere</t>
  </si>
  <si>
    <t>61008</t>
  </si>
  <si>
    <t>04101002Y100000</t>
  </si>
  <si>
    <t>Boylan Central Catholic High Sch</t>
  </si>
  <si>
    <t>Rozanski</t>
  </si>
  <si>
    <t>4000 Saint Francis Dr</t>
  </si>
  <si>
    <t>Rockford</t>
  </si>
  <si>
    <t>61103</t>
  </si>
  <si>
    <t>04101003X100000</t>
  </si>
  <si>
    <t>Holy Family School</t>
  </si>
  <si>
    <t>Corine</t>
  </si>
  <si>
    <t>Gendron</t>
  </si>
  <si>
    <t>4407 Highcrest Rd</t>
  </si>
  <si>
    <t>61107</t>
  </si>
  <si>
    <t>04101004X060000</t>
  </si>
  <si>
    <t>Concordia Lutheran School</t>
  </si>
  <si>
    <t>Sherri</t>
  </si>
  <si>
    <t>Runge</t>
  </si>
  <si>
    <t>7424 N 2nd St</t>
  </si>
  <si>
    <t>Machesney Park</t>
  </si>
  <si>
    <t>61115</t>
  </si>
  <si>
    <t>04101005Z010000</t>
  </si>
  <si>
    <t>Keith Country Day School</t>
  </si>
  <si>
    <t>Ashleigh</t>
  </si>
  <si>
    <t>Van Thiel</t>
  </si>
  <si>
    <t>1 Jacoby Pl</t>
  </si>
  <si>
    <t>04101008X100000</t>
  </si>
  <si>
    <t>St Bridget School</t>
  </si>
  <si>
    <t>Mary</t>
  </si>
  <si>
    <t>Toldo</t>
  </si>
  <si>
    <t>604 Clifford Ave</t>
  </si>
  <si>
    <t>Loves Park</t>
  </si>
  <si>
    <t>61111</t>
  </si>
  <si>
    <t>04101010X100000</t>
  </si>
  <si>
    <t>All Saints Catholic Academy</t>
  </si>
  <si>
    <t>Mike</t>
  </si>
  <si>
    <t>Kagan</t>
  </si>
  <si>
    <t>409 N 1st St</t>
  </si>
  <si>
    <t>04101013X060000</t>
  </si>
  <si>
    <t>Concordia Lutheran  St Paul Cmpus</t>
  </si>
  <si>
    <t>Pamela</t>
  </si>
  <si>
    <t>Gillingham</t>
  </si>
  <si>
    <t>811 Locust St</t>
  </si>
  <si>
    <t>61101</t>
  </si>
  <si>
    <t>04101017X110000</t>
  </si>
  <si>
    <t>Alpine Christian School</t>
  </si>
  <si>
    <t>Yesenia</t>
  </si>
  <si>
    <t>Gonzalez</t>
  </si>
  <si>
    <t>325 N Alpine Rd</t>
  </si>
  <si>
    <t>04101020X100000</t>
  </si>
  <si>
    <t>St Rita School</t>
  </si>
  <si>
    <t>Patrick</t>
  </si>
  <si>
    <t>Flanagan</t>
  </si>
  <si>
    <t>6284 Valley Knoll Dr</t>
  </si>
  <si>
    <t>61109</t>
  </si>
  <si>
    <t>04101022Z060000</t>
  </si>
  <si>
    <t>Rockford Lutheran School</t>
  </si>
  <si>
    <t>Donald</t>
  </si>
  <si>
    <t>Kortze</t>
  </si>
  <si>
    <t>3411 N Alpine Rd</t>
  </si>
  <si>
    <t>61114</t>
  </si>
  <si>
    <t>04101023Z260000</t>
  </si>
  <si>
    <t>Rockford Christian Schools</t>
  </si>
  <si>
    <t>Jahna</t>
  </si>
  <si>
    <t>Duda</t>
  </si>
  <si>
    <t>1401 N Bell School Rd</t>
  </si>
  <si>
    <t>04101025X020000</t>
  </si>
  <si>
    <t>Cathedral Baptist School</t>
  </si>
  <si>
    <t>Pastor</t>
  </si>
  <si>
    <t>Thomas</t>
  </si>
  <si>
    <t>Freeman</t>
  </si>
  <si>
    <t>5622 35th St</t>
  </si>
  <si>
    <t>04101026X140000</t>
  </si>
  <si>
    <t>House of Grace Learning Ctr</t>
  </si>
  <si>
    <t>Shelia</t>
  </si>
  <si>
    <t>518 N Court St</t>
  </si>
  <si>
    <t>04101027X010000</t>
  </si>
  <si>
    <t>Spectrum School</t>
  </si>
  <si>
    <t>Mary Beth</t>
  </si>
  <si>
    <t>Cunat</t>
  </si>
  <si>
    <t>4848 Turner St</t>
  </si>
  <si>
    <t>04101028Y140000</t>
  </si>
  <si>
    <t>Beautiful Beginnings</t>
  </si>
  <si>
    <t>Vernice</t>
  </si>
  <si>
    <t>Scott</t>
  </si>
  <si>
    <t>309 Mulberry St</t>
  </si>
  <si>
    <t>04101030Z200000</t>
  </si>
  <si>
    <t>North Love Christian School</t>
  </si>
  <si>
    <t>Tony</t>
  </si>
  <si>
    <t>Cotelleso</t>
  </si>
  <si>
    <t>5301 E Riverside Blvd</t>
  </si>
  <si>
    <t>04101031Z010000</t>
  </si>
  <si>
    <t>Kikifers Entrepreneuial Academy</t>
  </si>
  <si>
    <t>Keishonda</t>
  </si>
  <si>
    <t>4726 Jasper St</t>
  </si>
  <si>
    <t>04101032Z140000</t>
  </si>
  <si>
    <t>Christian Life Center School</t>
  </si>
  <si>
    <t>Hoekstra</t>
  </si>
  <si>
    <t>5950 Spring Creek Rd</t>
  </si>
  <si>
    <t>04101070X160000</t>
  </si>
  <si>
    <t>Montessori Private Academy Inc</t>
  </si>
  <si>
    <t>Lynn</t>
  </si>
  <si>
    <t>Glovsky</t>
  </si>
  <si>
    <t>8101 Sayer Rd</t>
  </si>
  <si>
    <t>61108</t>
  </si>
  <si>
    <t>04101088X230000</t>
  </si>
  <si>
    <t>Rockford Iqra School</t>
  </si>
  <si>
    <t>Mona</t>
  </si>
  <si>
    <t>Nizamuddin</t>
  </si>
  <si>
    <t>5925 Darlene Dr</t>
  </si>
  <si>
    <t>04101094Z100000</t>
  </si>
  <si>
    <t>Our Lady Sacred Heart Acad</t>
  </si>
  <si>
    <t>Lou</t>
  </si>
  <si>
    <t>Bageanis</t>
  </si>
  <si>
    <t>3445 Elmwood Rd</t>
  </si>
  <si>
    <t>04101096X060000</t>
  </si>
  <si>
    <t>Alpine Academy</t>
  </si>
  <si>
    <t>Dabson</t>
  </si>
  <si>
    <t>5001 Forest View Ave</t>
  </si>
  <si>
    <t>05016001Y010000</t>
  </si>
  <si>
    <t>Beacon Academy</t>
  </si>
  <si>
    <t>Marja</t>
  </si>
  <si>
    <t>Brandon</t>
  </si>
  <si>
    <t>1574 Sherman Avenue</t>
  </si>
  <si>
    <t>Evanston</t>
  </si>
  <si>
    <t>60201</t>
  </si>
  <si>
    <t>05016002Y050000</t>
  </si>
  <si>
    <t>Mesivta Shaarei Adirim</t>
  </si>
  <si>
    <t>Rabbi</t>
  </si>
  <si>
    <t>Aharon</t>
  </si>
  <si>
    <t>Gaffen</t>
  </si>
  <si>
    <t>9220 Crawford Ave</t>
  </si>
  <si>
    <t>Skokie</t>
  </si>
  <si>
    <t>60076</t>
  </si>
  <si>
    <t>05016004X050000</t>
  </si>
  <si>
    <t>Congregation Tzemach Tzedek</t>
  </si>
  <si>
    <t>Yoel</t>
  </si>
  <si>
    <t>Caplin</t>
  </si>
  <si>
    <t>5130 Touhy Ave</t>
  </si>
  <si>
    <t>60077</t>
  </si>
  <si>
    <t>05016007Z140000</t>
  </si>
  <si>
    <t>OneSchool Global-Chicago Campus</t>
  </si>
  <si>
    <t>Amanda</t>
  </si>
  <si>
    <t>Lishamer</t>
  </si>
  <si>
    <t>404 E Devon Ave</t>
  </si>
  <si>
    <t>Elk Grove Village</t>
  </si>
  <si>
    <t>60007</t>
  </si>
  <si>
    <t>05016008Z010000</t>
  </si>
  <si>
    <t>North Shore Country Day School</t>
  </si>
  <si>
    <t>Flemma</t>
  </si>
  <si>
    <t>310 Green Bay Rd</t>
  </si>
  <si>
    <t>Winnetka</t>
  </si>
  <si>
    <t>60093</t>
  </si>
  <si>
    <t>05016009X230000</t>
  </si>
  <si>
    <t>MCC Academy Campus 2</t>
  </si>
  <si>
    <t>Habeeb</t>
  </si>
  <si>
    <t>Quadri</t>
  </si>
  <si>
    <t>9301 Gross Point Rd</t>
  </si>
  <si>
    <t>05016010X010000</t>
  </si>
  <si>
    <t>Little Bulgarian Sch of Chicago</t>
  </si>
  <si>
    <t>Jivka</t>
  </si>
  <si>
    <t>Bubalova Petrova</t>
  </si>
  <si>
    <t>832 Lee St</t>
  </si>
  <si>
    <t>Des Plaines</t>
  </si>
  <si>
    <t>60016</t>
  </si>
  <si>
    <t>05016012X010000</t>
  </si>
  <si>
    <t>Blooming Minds STEAM Acad</t>
  </si>
  <si>
    <t>Olga</t>
  </si>
  <si>
    <t>Khamichonak</t>
  </si>
  <si>
    <t>593 N Wolf Rd</t>
  </si>
  <si>
    <t>Wheeling</t>
  </si>
  <si>
    <t>60090</t>
  </si>
  <si>
    <t>05016015Y050000</t>
  </si>
  <si>
    <t>Mechinas Ner Naftali</t>
  </si>
  <si>
    <t>Ben</t>
  </si>
  <si>
    <t>Goldstein</t>
  </si>
  <si>
    <t>7117 N Crawford Ave</t>
  </si>
  <si>
    <t>Lincolnwood</t>
  </si>
  <si>
    <t>60712</t>
  </si>
  <si>
    <t>05016049Y140000</t>
  </si>
  <si>
    <t>Loyola Academy</t>
  </si>
  <si>
    <t>Charles</t>
  </si>
  <si>
    <t>Heintz</t>
  </si>
  <si>
    <t>1100 Laramie Ave</t>
  </si>
  <si>
    <t>Wilmette</t>
  </si>
  <si>
    <t>60091</t>
  </si>
  <si>
    <t>05016069Y100000</t>
  </si>
  <si>
    <t>Notre Dame College Prep</t>
  </si>
  <si>
    <t>Daniel</t>
  </si>
  <si>
    <t>Tully</t>
  </si>
  <si>
    <t>7655 W Dempster St</t>
  </si>
  <si>
    <t>Niles</t>
  </si>
  <si>
    <t>60714</t>
  </si>
  <si>
    <t>05016071X160000</t>
  </si>
  <si>
    <t>Glenview Montessori School</t>
  </si>
  <si>
    <t>Kambich</t>
  </si>
  <si>
    <t>3140 Riverwoods Rd</t>
  </si>
  <si>
    <t>Riverwoods</t>
  </si>
  <si>
    <t>60015</t>
  </si>
  <si>
    <t>05016076Y100000</t>
  </si>
  <si>
    <t>Regina Dominican High School</t>
  </si>
  <si>
    <t>Kathleen</t>
  </si>
  <si>
    <t>Porreca</t>
  </si>
  <si>
    <t>701 Locust Rd</t>
  </si>
  <si>
    <t>05016078X050000</t>
  </si>
  <si>
    <t>Cheder Lubavitch</t>
  </si>
  <si>
    <t>Dov</t>
  </si>
  <si>
    <t>Stein</t>
  </si>
  <si>
    <t>5201 Howard St</t>
  </si>
  <si>
    <t>05016100X160000</t>
  </si>
  <si>
    <t>Chiaravalle Montessori School</t>
  </si>
  <si>
    <t>Robyn</t>
  </si>
  <si>
    <t>McCloud-Springer</t>
  </si>
  <si>
    <t>425 Dempster St</t>
  </si>
  <si>
    <t>05016102X060000</t>
  </si>
  <si>
    <t>St Peter Lutheran School</t>
  </si>
  <si>
    <t>Jonathan</t>
  </si>
  <si>
    <t>Heinemann</t>
  </si>
  <si>
    <t>111 W Olive St</t>
  </si>
  <si>
    <t>Arlington Heights</t>
  </si>
  <si>
    <t>60004</t>
  </si>
  <si>
    <t>05016106Z200000</t>
  </si>
  <si>
    <t>Logos Christian Academy</t>
  </si>
  <si>
    <t>Murg</t>
  </si>
  <si>
    <t>7280 N Caldwell Ave</t>
  </si>
  <si>
    <t>05016113Y100000</t>
  </si>
  <si>
    <t>St Viator High School</t>
  </si>
  <si>
    <t>Jon</t>
  </si>
  <si>
    <t>Baffico</t>
  </si>
  <si>
    <t>1213 E Oakton St</t>
  </si>
  <si>
    <t>05016115X160000</t>
  </si>
  <si>
    <t>Skokie Montessori School</t>
  </si>
  <si>
    <t>Joji</t>
  </si>
  <si>
    <t>Escanilla</t>
  </si>
  <si>
    <t>8401 Karlov Ave</t>
  </si>
  <si>
    <t>05016123Y050000</t>
  </si>
  <si>
    <t>Fasman Yeshiva High School</t>
  </si>
  <si>
    <t>Dovid</t>
  </si>
  <si>
    <t>Kupchik</t>
  </si>
  <si>
    <t>7135 Carpenter Rd</t>
  </si>
  <si>
    <t>05016130X010000</t>
  </si>
  <si>
    <t>Barbereux School</t>
  </si>
  <si>
    <t>Cathy</t>
  </si>
  <si>
    <t>Kurtz</t>
  </si>
  <si>
    <t>3333 Culver St</t>
  </si>
  <si>
    <t>05016133X250000</t>
  </si>
  <si>
    <t>Kingsway Preparatory School</t>
  </si>
  <si>
    <t>Tamara</t>
  </si>
  <si>
    <t>Stewart Hadaway</t>
  </si>
  <si>
    <t>2010 Dewey Ave</t>
  </si>
  <si>
    <t>05016134Y050000</t>
  </si>
  <si>
    <t>Ida Crown Jewish Academy</t>
  </si>
  <si>
    <t>Matanky</t>
  </si>
  <si>
    <t>8233 Central Park Ave</t>
  </si>
  <si>
    <t>05016146X060000</t>
  </si>
  <si>
    <t>St Paul Lutheran School</t>
  </si>
  <si>
    <t>Dawn</t>
  </si>
  <si>
    <t>Koenig</t>
  </si>
  <si>
    <t>18 S School St</t>
  </si>
  <si>
    <t>Mt Prospect</t>
  </si>
  <si>
    <t>60056</t>
  </si>
  <si>
    <t>05016148X160000</t>
  </si>
  <si>
    <t>Buffalo Grove Montessori</t>
  </si>
  <si>
    <t>Deborah</t>
  </si>
  <si>
    <t>Laporte</t>
  </si>
  <si>
    <t>950 Ellen Dr</t>
  </si>
  <si>
    <t>Buffalo Grove</t>
  </si>
  <si>
    <t>60089</t>
  </si>
  <si>
    <t>05016154X060000</t>
  </si>
  <si>
    <t>Mullaney</t>
  </si>
  <si>
    <t>200 N Plum Grove Rd</t>
  </si>
  <si>
    <t>Palatine</t>
  </si>
  <si>
    <t>60067</t>
  </si>
  <si>
    <t>05016156X060000</t>
  </si>
  <si>
    <t>St Andrews Lutheran School</t>
  </si>
  <si>
    <t>Laura</t>
  </si>
  <si>
    <t>Boggs</t>
  </si>
  <si>
    <t>260 N Northwest Hwy</t>
  </si>
  <si>
    <t>Park Ridge</t>
  </si>
  <si>
    <t>60068</t>
  </si>
  <si>
    <t>05016160X060000</t>
  </si>
  <si>
    <t>Steve</t>
  </si>
  <si>
    <t>Zielke</t>
  </si>
  <si>
    <t>208 E Schaumburg Rd</t>
  </si>
  <si>
    <t>Schaumburg</t>
  </si>
  <si>
    <t>60194</t>
  </si>
  <si>
    <t>05016170X230000</t>
  </si>
  <si>
    <t>Hadi School of Excellence</t>
  </si>
  <si>
    <t>Azra</t>
  </si>
  <si>
    <t>Naqvi</t>
  </si>
  <si>
    <t>375 S Roselle Rd</t>
  </si>
  <si>
    <t>60193</t>
  </si>
  <si>
    <t>05016171Z140000</t>
  </si>
  <si>
    <t>Christian Liberty Academy</t>
  </si>
  <si>
    <t>Thad</t>
  </si>
  <si>
    <t>Bennett</t>
  </si>
  <si>
    <t>502 W Euclid Ave</t>
  </si>
  <si>
    <t>05016212X050000</t>
  </si>
  <si>
    <t>Arie Crown Hebrew Day School</t>
  </si>
  <si>
    <t>Eli</t>
  </si>
  <si>
    <t>Samber</t>
  </si>
  <si>
    <t>4600 Main St</t>
  </si>
  <si>
    <t>05016218X050000</t>
  </si>
  <si>
    <t>Hillel Torah N Suburban Day</t>
  </si>
  <si>
    <t>Menachem</t>
  </si>
  <si>
    <t>Linzer</t>
  </si>
  <si>
    <t>7120 Laramie Ave</t>
  </si>
  <si>
    <t>05016222X170000</t>
  </si>
  <si>
    <t>Plato Academy</t>
  </si>
  <si>
    <t>Marian</t>
  </si>
  <si>
    <t>Koritsaris</t>
  </si>
  <si>
    <t>915 Lee St</t>
  </si>
  <si>
    <t>05016230X050000</t>
  </si>
  <si>
    <t>Sager Solomon Schechter Day Sch</t>
  </si>
  <si>
    <t>Lena</t>
  </si>
  <si>
    <t>Kushnir</t>
  </si>
  <si>
    <t>3210 Dundee Rd</t>
  </si>
  <si>
    <t>Northbrook</t>
  </si>
  <si>
    <t>60062</t>
  </si>
  <si>
    <t>05016244X160000</t>
  </si>
  <si>
    <t>Childrens Learning World</t>
  </si>
  <si>
    <t>Rosemary</t>
  </si>
  <si>
    <t>Fish</t>
  </si>
  <si>
    <t>8101 W Golf Rd</t>
  </si>
  <si>
    <t>05016275X010000</t>
  </si>
  <si>
    <t>Science Academy of Chicago</t>
  </si>
  <si>
    <t>Brianna</t>
  </si>
  <si>
    <t>Bartucci</t>
  </si>
  <si>
    <t>501 Midway Dr</t>
  </si>
  <si>
    <t>Mount Prospect</t>
  </si>
  <si>
    <t>05016276X100000</t>
  </si>
  <si>
    <t>St Faith Hope &amp; Charity</t>
  </si>
  <si>
    <t>Tom</t>
  </si>
  <si>
    <t>Meagher</t>
  </si>
  <si>
    <t>180 Ridge Ave</t>
  </si>
  <si>
    <t>05016277X100000</t>
  </si>
  <si>
    <t>St Joseph School</t>
  </si>
  <si>
    <t>Colleen</t>
  </si>
  <si>
    <t>Barrett</t>
  </si>
  <si>
    <t>1740 Lake Ave</t>
  </si>
  <si>
    <t>05016278X100000</t>
  </si>
  <si>
    <t>St Francis Xavier</t>
  </si>
  <si>
    <t>808 Linden Ave</t>
  </si>
  <si>
    <t>05016287X010000</t>
  </si>
  <si>
    <t>Baker Demonstration School</t>
  </si>
  <si>
    <t>Mason</t>
  </si>
  <si>
    <t>Rocca</t>
  </si>
  <si>
    <t>201 Sheridan Rd</t>
  </si>
  <si>
    <t>05016298X100000</t>
  </si>
  <si>
    <t>The Academy of Joan of Arc</t>
  </si>
  <si>
    <t>Kristina</t>
  </si>
  <si>
    <t>Heidkamp Reyes</t>
  </si>
  <si>
    <t>9245 Lawndale Ave</t>
  </si>
  <si>
    <t>60203</t>
  </si>
  <si>
    <t>05016309X100000</t>
  </si>
  <si>
    <t>St Alphonsus Liguori</t>
  </si>
  <si>
    <t>Peter</t>
  </si>
  <si>
    <t>Trumblay</t>
  </si>
  <si>
    <t>411 N Wheeling Rd</t>
  </si>
  <si>
    <t>Prospect Heights</t>
  </si>
  <si>
    <t>60070</t>
  </si>
  <si>
    <t>05016311X100000</t>
  </si>
  <si>
    <t>St Paul of the Cross School</t>
  </si>
  <si>
    <t>Iacopelli</t>
  </si>
  <si>
    <t>140 S Northwest Hwy</t>
  </si>
  <si>
    <t>05016312X100000</t>
  </si>
  <si>
    <t>Mary Seat of Wisdom</t>
  </si>
  <si>
    <t>Julie</t>
  </si>
  <si>
    <t>Due</t>
  </si>
  <si>
    <t>1352 S Cumberland Ave</t>
  </si>
  <si>
    <t>05016320Y050000</t>
  </si>
  <si>
    <t>Rochelle Zell Jewish High School</t>
  </si>
  <si>
    <t>Jason</t>
  </si>
  <si>
    <t>Loeb</t>
  </si>
  <si>
    <t>1095 Lake Cook Rd</t>
  </si>
  <si>
    <t>Deerfield</t>
  </si>
  <si>
    <t>05016322X230000</t>
  </si>
  <si>
    <t>Al Huda Academy</t>
  </si>
  <si>
    <t>Nayeela</t>
  </si>
  <si>
    <t>Jaffery</t>
  </si>
  <si>
    <t>7455 Jensen Blvd</t>
  </si>
  <si>
    <t>Hanover Park</t>
  </si>
  <si>
    <t>60133</t>
  </si>
  <si>
    <t>05016419X100000</t>
  </si>
  <si>
    <t>St Theresa School</t>
  </si>
  <si>
    <t>Keenley</t>
  </si>
  <si>
    <t>445 N Benton St</t>
  </si>
  <si>
    <t>05016420X100000</t>
  </si>
  <si>
    <t>St Thomas of Villanova</t>
  </si>
  <si>
    <t>Matthew</t>
  </si>
  <si>
    <t>Martino</t>
  </si>
  <si>
    <t>1141 E Anderson Dr</t>
  </si>
  <si>
    <t>60074</t>
  </si>
  <si>
    <t>05016469X100000</t>
  </si>
  <si>
    <t>St Norbert School</t>
  </si>
  <si>
    <t>Eric</t>
  </si>
  <si>
    <t>Gallagher</t>
  </si>
  <si>
    <t>1817 Walters Ave</t>
  </si>
  <si>
    <t>05016479Z200000</t>
  </si>
  <si>
    <t>Schaumburg Christian School</t>
  </si>
  <si>
    <t>Marc</t>
  </si>
  <si>
    <t>Popovici</t>
  </si>
  <si>
    <t>200 N Roselle Rd</t>
  </si>
  <si>
    <t>05016494X100000</t>
  </si>
  <si>
    <t>Holy Family Catholic Academy</t>
  </si>
  <si>
    <t>Kate</t>
  </si>
  <si>
    <t>OBrien</t>
  </si>
  <si>
    <t>2515 Palatine Rd</t>
  </si>
  <si>
    <t>Inverness</t>
  </si>
  <si>
    <t>05016503X100000</t>
  </si>
  <si>
    <t>St Emily School</t>
  </si>
  <si>
    <t>Karen</t>
  </si>
  <si>
    <t>Booth</t>
  </si>
  <si>
    <t>1400 E Central Rd</t>
  </si>
  <si>
    <t>05016504X100000</t>
  </si>
  <si>
    <t>St Raymond School</t>
  </si>
  <si>
    <t>Ward</t>
  </si>
  <si>
    <t>300 S Elmhurst Ave</t>
  </si>
  <si>
    <t>05016508X100000</t>
  </si>
  <si>
    <t>St John Brebeuf School</t>
  </si>
  <si>
    <t>Maloney</t>
  </si>
  <si>
    <t>8301 N Harlem Ave</t>
  </si>
  <si>
    <t>05016512X100000</t>
  </si>
  <si>
    <t>St Catherine Laboure</t>
  </si>
  <si>
    <t>Jodi</t>
  </si>
  <si>
    <t>Reuter</t>
  </si>
  <si>
    <t>3425 Thornwood Ave</t>
  </si>
  <si>
    <t>Glenview</t>
  </si>
  <si>
    <t>60026</t>
  </si>
  <si>
    <t>05016523X100000</t>
  </si>
  <si>
    <t>St Hubert School</t>
  </si>
  <si>
    <t>Martin</t>
  </si>
  <si>
    <t>255 Flagstaff Ln</t>
  </si>
  <si>
    <t>Hoffman Estates</t>
  </si>
  <si>
    <t>60169</t>
  </si>
  <si>
    <t>05016526X100000</t>
  </si>
  <si>
    <t>Margaret</t>
  </si>
  <si>
    <t>Webb</t>
  </si>
  <si>
    <t>1095 Gage St</t>
  </si>
  <si>
    <t>05016553X100000</t>
  </si>
  <si>
    <t>Queen of the Rosary School</t>
  </si>
  <si>
    <t>McGinn</t>
  </si>
  <si>
    <t>690 W Elk Grove Blvd</t>
  </si>
  <si>
    <t>05016556X100000</t>
  </si>
  <si>
    <t>St Athanasius School</t>
  </si>
  <si>
    <t>Kelly</t>
  </si>
  <si>
    <t>Foyle</t>
  </si>
  <si>
    <t>2510 Ashland Ave</t>
  </si>
  <si>
    <t>05016558X100000</t>
  </si>
  <si>
    <t>Pope John XXIII School</t>
  </si>
  <si>
    <t>Molly</t>
  </si>
  <si>
    <t>Cinnamon</t>
  </si>
  <si>
    <t>1120 Washington St</t>
  </si>
  <si>
    <t>60202</t>
  </si>
  <si>
    <t>05016594X010000</t>
  </si>
  <si>
    <t>Quest Academy</t>
  </si>
  <si>
    <t>Brian</t>
  </si>
  <si>
    <t>Frank</t>
  </si>
  <si>
    <t>500 N Benton St</t>
  </si>
  <si>
    <t>05016658X100000</t>
  </si>
  <si>
    <t>St Zachary School</t>
  </si>
  <si>
    <t>Darlene</t>
  </si>
  <si>
    <t>Potenza</t>
  </si>
  <si>
    <t>567 W Algonquin Rd</t>
  </si>
  <si>
    <t>05016666X100000</t>
  </si>
  <si>
    <t>St James School</t>
  </si>
  <si>
    <t>Michael</t>
  </si>
  <si>
    <t>Kendrick</t>
  </si>
  <si>
    <t>820 N Arlington Heights Rd</t>
  </si>
  <si>
    <t>Arlington Hts</t>
  </si>
  <si>
    <t>05016667X100000</t>
  </si>
  <si>
    <t>Our Lady of the Wayside</t>
  </si>
  <si>
    <t>David</t>
  </si>
  <si>
    <t>Wood</t>
  </si>
  <si>
    <t>432 S Mitchell Ave</t>
  </si>
  <si>
    <t>60005</t>
  </si>
  <si>
    <t>05016674X160000</t>
  </si>
  <si>
    <t>Ronald Knox Montessori School</t>
  </si>
  <si>
    <t>Blythe</t>
  </si>
  <si>
    <t>Silva</t>
  </si>
  <si>
    <t>2031 Elmwood Ave</t>
  </si>
  <si>
    <t>Data Missing</t>
  </si>
  <si>
    <t>05016675X260000</t>
  </si>
  <si>
    <t>Christian Heritage Academy</t>
  </si>
  <si>
    <t>Joseph</t>
  </si>
  <si>
    <t>Torgerson</t>
  </si>
  <si>
    <t>315 Waukegan Rd</t>
  </si>
  <si>
    <t>Northfield</t>
  </si>
  <si>
    <t>05016679Z270000</t>
  </si>
  <si>
    <t>Glenview New Church School</t>
  </si>
  <si>
    <t>Philip</t>
  </si>
  <si>
    <t>Parker</t>
  </si>
  <si>
    <t>74 Park Dr</t>
  </si>
  <si>
    <t>60025</t>
  </si>
  <si>
    <t>05016708Z140000</t>
  </si>
  <si>
    <t>Valeo Academy</t>
  </si>
  <si>
    <t>Grace</t>
  </si>
  <si>
    <t>Dickow</t>
  </si>
  <si>
    <t>2500 Beverly Rd</t>
  </si>
  <si>
    <t>60192</t>
  </si>
  <si>
    <t>05016742X060000</t>
  </si>
  <si>
    <t>Jerusalem Evangelical Lutheran</t>
  </si>
  <si>
    <t>Chiseon</t>
  </si>
  <si>
    <t>Kim</t>
  </si>
  <si>
    <t>6218 Capulina Ave</t>
  </si>
  <si>
    <t>Morton Grove</t>
  </si>
  <si>
    <t>60053</t>
  </si>
  <si>
    <t>05016754X160000</t>
  </si>
  <si>
    <t>Alexander Graham Bell Montessori</t>
  </si>
  <si>
    <t>Debra</t>
  </si>
  <si>
    <t>Trude Suter</t>
  </si>
  <si>
    <t>9300 Capitol Dr</t>
  </si>
  <si>
    <t>05016777X160000</t>
  </si>
  <si>
    <t>Countryside Montessori School</t>
  </si>
  <si>
    <t>Wendy</t>
  </si>
  <si>
    <t>Calise</t>
  </si>
  <si>
    <t>1985 Pfingsten Rd</t>
  </si>
  <si>
    <t>05016783X100000</t>
  </si>
  <si>
    <t>Embers Academy</t>
  </si>
  <si>
    <t>Hanretty</t>
  </si>
  <si>
    <t>8340 N Greenwood Ave</t>
  </si>
  <si>
    <t>05016834X230000</t>
  </si>
  <si>
    <t>MCC Academy</t>
  </si>
  <si>
    <t>8601 Menard Ave</t>
  </si>
  <si>
    <t>05016841X160000</t>
  </si>
  <si>
    <t>Montessori Academy of N Hoffman</t>
  </si>
  <si>
    <t>Sara</t>
  </si>
  <si>
    <t>Motlagh</t>
  </si>
  <si>
    <t>1200 Freeman Rd</t>
  </si>
  <si>
    <t>05016907Z010000</t>
  </si>
  <si>
    <t>Science and Arts Academy</t>
  </si>
  <si>
    <t>Timothy</t>
  </si>
  <si>
    <t>Costello</t>
  </si>
  <si>
    <t>1825 Miner St</t>
  </si>
  <si>
    <t>05016925Z010000</t>
  </si>
  <si>
    <t>Roycemore School</t>
  </si>
  <si>
    <t>Christopher</t>
  </si>
  <si>
    <t>English</t>
  </si>
  <si>
    <t>1200 Davis St</t>
  </si>
  <si>
    <t>05016979X100000</t>
  </si>
  <si>
    <t>Our Lady of Perpetual Help</t>
  </si>
  <si>
    <t>Amy</t>
  </si>
  <si>
    <t>Mills</t>
  </si>
  <si>
    <t>1123 Church St</t>
  </si>
  <si>
    <t>05016982Z190000</t>
  </si>
  <si>
    <t>Willows Academy</t>
  </si>
  <si>
    <t>Jaime</t>
  </si>
  <si>
    <t>Vasquez</t>
  </si>
  <si>
    <t>1015 Rose Ave</t>
  </si>
  <si>
    <t>05016987Z010000</t>
  </si>
  <si>
    <t>Chicago Futabakai Japanese School</t>
  </si>
  <si>
    <t>Mayumi</t>
  </si>
  <si>
    <t>Kishimoto</t>
  </si>
  <si>
    <t>2550 N Arlington Heights Rd</t>
  </si>
  <si>
    <t>05016989Z100000</t>
  </si>
  <si>
    <t>Northridge Preparatory School</t>
  </si>
  <si>
    <t>Niall</t>
  </si>
  <si>
    <t>Fagan</t>
  </si>
  <si>
    <t>8320 W Ballard Rd</t>
  </si>
  <si>
    <t>06016002Z010000</t>
  </si>
  <si>
    <t>Tallgrass Sudbury School</t>
  </si>
  <si>
    <t>Tulloch</t>
  </si>
  <si>
    <t>82 Woodside Rd</t>
  </si>
  <si>
    <t>Riverside</t>
  </si>
  <si>
    <t>60546</t>
  </si>
  <si>
    <t>06016003Y250000</t>
  </si>
  <si>
    <t>Tru-Source ALF</t>
  </si>
  <si>
    <t>Beverly</t>
  </si>
  <si>
    <t>Davis</t>
  </si>
  <si>
    <t>1040 North Blvd Ste 250</t>
  </si>
  <si>
    <t>Oak Park</t>
  </si>
  <si>
    <t>60301</t>
  </si>
  <si>
    <t>06016005X140000</t>
  </si>
  <si>
    <t>The Field School</t>
  </si>
  <si>
    <t>Jeremy</t>
  </si>
  <si>
    <t>Mann</t>
  </si>
  <si>
    <t>931 Lake St</t>
  </si>
  <si>
    <t>06016026X010000</t>
  </si>
  <si>
    <t>The Childrens School</t>
  </si>
  <si>
    <t>Christina</t>
  </si>
  <si>
    <t>200 S Oak Park Ave</t>
  </si>
  <si>
    <t>60302</t>
  </si>
  <si>
    <t>06016028Y100000</t>
  </si>
  <si>
    <t>Fenwick High School</t>
  </si>
  <si>
    <t>Groom</t>
  </si>
  <si>
    <t>505 Washington Blvd</t>
  </si>
  <si>
    <t>06016115X060000</t>
  </si>
  <si>
    <t>Concordia Univ E C Educ Center</t>
  </si>
  <si>
    <t>Catherine</t>
  </si>
  <si>
    <t>Gruenwald</t>
  </si>
  <si>
    <t>7400 Augusta St</t>
  </si>
  <si>
    <t>River Forest</t>
  </si>
  <si>
    <t>60305</t>
  </si>
  <si>
    <t>06016119Y100000</t>
  </si>
  <si>
    <t>Trinity High School</t>
  </si>
  <si>
    <t>Carey</t>
  </si>
  <si>
    <t>7574 Division St</t>
  </si>
  <si>
    <t>06016121Y060000</t>
  </si>
  <si>
    <t>Walther Christian Academy</t>
  </si>
  <si>
    <t>Tim</t>
  </si>
  <si>
    <t>Bouman</t>
  </si>
  <si>
    <t>900 Chicago Ave</t>
  </si>
  <si>
    <t>Melrose Park</t>
  </si>
  <si>
    <t>60160</t>
  </si>
  <si>
    <t>06016134X060000</t>
  </si>
  <si>
    <t>Andrew</t>
  </si>
  <si>
    <t>DeWitt</t>
  </si>
  <si>
    <t>11503 German Church Rd</t>
  </si>
  <si>
    <t>Burr Ridge</t>
  </si>
  <si>
    <t>60527</t>
  </si>
  <si>
    <t>06016136X060000</t>
  </si>
  <si>
    <t>St Johns Lutheran School</t>
  </si>
  <si>
    <t>Teri Lyn</t>
  </si>
  <si>
    <t>Mannes</t>
  </si>
  <si>
    <t>505 S Park Rd</t>
  </si>
  <si>
    <t>La Grange</t>
  </si>
  <si>
    <t>60525</t>
  </si>
  <si>
    <t>06016157X060000</t>
  </si>
  <si>
    <t>Grace Lutheran School</t>
  </si>
  <si>
    <t>William</t>
  </si>
  <si>
    <t>Koehne</t>
  </si>
  <si>
    <t>7300 Division St</t>
  </si>
  <si>
    <t>06016261X100000</t>
  </si>
  <si>
    <t>Our Lady of Charity</t>
  </si>
  <si>
    <t>Zarate Jr</t>
  </si>
  <si>
    <t>3620 S 57th Ct</t>
  </si>
  <si>
    <t>Cicero</t>
  </si>
  <si>
    <t>60804</t>
  </si>
  <si>
    <t>06016264X100000</t>
  </si>
  <si>
    <t>St Frances of Rome</t>
  </si>
  <si>
    <t>Cline</t>
  </si>
  <si>
    <t>1401 S Austin Blvd</t>
  </si>
  <si>
    <t>06016280X100000</t>
  </si>
  <si>
    <t>St John of the Cross</t>
  </si>
  <si>
    <t>Kennedy</t>
  </si>
  <si>
    <t>708 51st St</t>
  </si>
  <si>
    <t>Western Springs</t>
  </si>
  <si>
    <t>60558</t>
  </si>
  <si>
    <t>06016281X100000</t>
  </si>
  <si>
    <t>Divine Providence</t>
  </si>
  <si>
    <t>LeTourneau</t>
  </si>
  <si>
    <t>2500 Mayfair Ave</t>
  </si>
  <si>
    <t>Westchester</t>
  </si>
  <si>
    <t>60154</t>
  </si>
  <si>
    <t>06016283X100000</t>
  </si>
  <si>
    <t>St Leonard School</t>
  </si>
  <si>
    <t>DeCaluwe</t>
  </si>
  <si>
    <t>3322 Clarence Ave</t>
  </si>
  <si>
    <t>Berwyn</t>
  </si>
  <si>
    <t>60402</t>
  </si>
  <si>
    <t>06016285X100000</t>
  </si>
  <si>
    <t>St Odilo School</t>
  </si>
  <si>
    <t>Donegan</t>
  </si>
  <si>
    <t>6617 23rd St</t>
  </si>
  <si>
    <t>06016304X100000</t>
  </si>
  <si>
    <t>Nicole</t>
  </si>
  <si>
    <t>Nolazco</t>
  </si>
  <si>
    <t>97 Herrick Rd</t>
  </si>
  <si>
    <t>06016306X100000</t>
  </si>
  <si>
    <t>St Vincent Ferrer</t>
  </si>
  <si>
    <t>Katie</t>
  </si>
  <si>
    <t>Cahill</t>
  </si>
  <si>
    <t>1515 Lathrop Ave</t>
  </si>
  <si>
    <t>06016307X100000</t>
  </si>
  <si>
    <t>St Luke Catholic School</t>
  </si>
  <si>
    <t>DiMarco</t>
  </si>
  <si>
    <t>519 Ashland Ave</t>
  </si>
  <si>
    <t>06016315X100000</t>
  </si>
  <si>
    <t>St William School</t>
  </si>
  <si>
    <t>Jennifer</t>
  </si>
  <si>
    <t>Frazzini</t>
  </si>
  <si>
    <t>2559 N Sayre Ave</t>
  </si>
  <si>
    <t>Chicago</t>
  </si>
  <si>
    <t>60707</t>
  </si>
  <si>
    <t>06016473X100000</t>
  </si>
  <si>
    <t>St John Vianney School</t>
  </si>
  <si>
    <t>Heidi</t>
  </si>
  <si>
    <t>Reith</t>
  </si>
  <si>
    <t>27 N Lavergne Ave</t>
  </si>
  <si>
    <t>Northlake</t>
  </si>
  <si>
    <t>60164</t>
  </si>
  <si>
    <t>06016482X100000</t>
  </si>
  <si>
    <t>Ascension</t>
  </si>
  <si>
    <t>Maryanne</t>
  </si>
  <si>
    <t>Polega</t>
  </si>
  <si>
    <t>601 Van Buren St</t>
  </si>
  <si>
    <t>60304</t>
  </si>
  <si>
    <t>06016483X100000</t>
  </si>
  <si>
    <t>St Catherine of Siena-St Lucy</t>
  </si>
  <si>
    <t>Sharon</t>
  </si>
  <si>
    <t>Leamy</t>
  </si>
  <si>
    <t>27 Washington Blvd</t>
  </si>
  <si>
    <t>06016485X100000</t>
  </si>
  <si>
    <t>St Giles School</t>
  </si>
  <si>
    <t>Meg</t>
  </si>
  <si>
    <t>Bigane</t>
  </si>
  <si>
    <t>1034 Linden Ave</t>
  </si>
  <si>
    <t>06016528X100000</t>
  </si>
  <si>
    <t>St Cletus School</t>
  </si>
  <si>
    <t>Gregory</t>
  </si>
  <si>
    <t>Porod</t>
  </si>
  <si>
    <t>700 W 55th St</t>
  </si>
  <si>
    <t>06016529X100000</t>
  </si>
  <si>
    <t>Garcia</t>
  </si>
  <si>
    <t>145 N Waiola Ave</t>
  </si>
  <si>
    <t>06016554X100000</t>
  </si>
  <si>
    <t>St Celestine School</t>
  </si>
  <si>
    <t>Sheila</t>
  </si>
  <si>
    <t>Klich</t>
  </si>
  <si>
    <t>3017 N 77th Ave</t>
  </si>
  <si>
    <t>Elmwood Park</t>
  </si>
  <si>
    <t>06016744X160000</t>
  </si>
  <si>
    <t>Alcuin Montessori School</t>
  </si>
  <si>
    <t>Gina</t>
  </si>
  <si>
    <t>Gleason</t>
  </si>
  <si>
    <t>324 N Oak Park Ave</t>
  </si>
  <si>
    <t>06016809Y100000</t>
  </si>
  <si>
    <t>Nazareth Academy</t>
  </si>
  <si>
    <t>Therese</t>
  </si>
  <si>
    <t>Hawkins</t>
  </si>
  <si>
    <t>1209 W Ogden Ave</t>
  </si>
  <si>
    <t>La Grange Park</t>
  </si>
  <si>
    <t>60526</t>
  </si>
  <si>
    <t>06016818X160000</t>
  </si>
  <si>
    <t>Intercultural Montessori Oak Park</t>
  </si>
  <si>
    <t>Roderick</t>
  </si>
  <si>
    <t>Shaw</t>
  </si>
  <si>
    <t>301 S Ridgeland Ave</t>
  </si>
  <si>
    <t>06016859X160000</t>
  </si>
  <si>
    <t>Mosaic Montessori Academy</t>
  </si>
  <si>
    <t>Maria</t>
  </si>
  <si>
    <t>Carandang-Ramos</t>
  </si>
  <si>
    <t>7970 Lake St</t>
  </si>
  <si>
    <t>06016981X160000</t>
  </si>
  <si>
    <t>Montessori Sch of Western Springs</t>
  </si>
  <si>
    <t>Elizabeth</t>
  </si>
  <si>
    <t>Sorrells</t>
  </si>
  <si>
    <t>1500 Walker St</t>
  </si>
  <si>
    <t>06016999X160000</t>
  </si>
  <si>
    <t>West Suburban Montessori School</t>
  </si>
  <si>
    <t>Patricia</t>
  </si>
  <si>
    <t>Eggerding</t>
  </si>
  <si>
    <t>1039 S East Ave</t>
  </si>
  <si>
    <t>07016003X140000</t>
  </si>
  <si>
    <t>Higher Heights Christian Academy</t>
  </si>
  <si>
    <t>LaDell</t>
  </si>
  <si>
    <t>Jones</t>
  </si>
  <si>
    <t>1207 E Lincoln Hwy</t>
  </si>
  <si>
    <t>Ford Heights</t>
  </si>
  <si>
    <t>60411</t>
  </si>
  <si>
    <t>07016007Y030000</t>
  </si>
  <si>
    <t>Chicago Christian High</t>
  </si>
  <si>
    <t>Drury</t>
  </si>
  <si>
    <t>12001 S Oak Park Ave</t>
  </si>
  <si>
    <t>Palos Heights</t>
  </si>
  <si>
    <t>60463</t>
  </si>
  <si>
    <t>07016014Z140000</t>
  </si>
  <si>
    <t>Carra Academy</t>
  </si>
  <si>
    <t>LaShawn</t>
  </si>
  <si>
    <t>4747 Lincoln Mall Dr Ste 410</t>
  </si>
  <si>
    <t>Matteson</t>
  </si>
  <si>
    <t>60443</t>
  </si>
  <si>
    <t>07016018X270000</t>
  </si>
  <si>
    <t>Eagle Academy Christian School</t>
  </si>
  <si>
    <t>Medina</t>
  </si>
  <si>
    <t>Bailey</t>
  </si>
  <si>
    <t>PO Box 2151</t>
  </si>
  <si>
    <t>Calumet City</t>
  </si>
  <si>
    <t>60409</t>
  </si>
  <si>
    <t>07016019X270000</t>
  </si>
  <si>
    <t>Outreach Exceptional Learn Acad</t>
  </si>
  <si>
    <t>Vanessa</t>
  </si>
  <si>
    <t>Sims</t>
  </si>
  <si>
    <t>15251 Dixie Hwy</t>
  </si>
  <si>
    <t>Harvey</t>
  </si>
  <si>
    <t>60426</t>
  </si>
  <si>
    <t>07016021Y010000</t>
  </si>
  <si>
    <t>Academic Mastery Academy</t>
  </si>
  <si>
    <t>Williams</t>
  </si>
  <si>
    <t>14418 McKinley Ave</t>
  </si>
  <si>
    <t>Posen</t>
  </si>
  <si>
    <t>60469</t>
  </si>
  <si>
    <t>07016025Z010000</t>
  </si>
  <si>
    <t>Fidley De Fidley Do Academy</t>
  </si>
  <si>
    <t>Hill</t>
  </si>
  <si>
    <t>15019 Ashland Ave</t>
  </si>
  <si>
    <t>07016029X010000</t>
  </si>
  <si>
    <t>Glenwood Academy</t>
  </si>
  <si>
    <t>Conlan-Carter</t>
  </si>
  <si>
    <t>500 W 187th St</t>
  </si>
  <si>
    <t>Glenwood</t>
  </si>
  <si>
    <t>60425</t>
  </si>
  <si>
    <t>07016031X140000</t>
  </si>
  <si>
    <t>Farm and Nature Discovery School</t>
  </si>
  <si>
    <t>Kristin</t>
  </si>
  <si>
    <t>Hale</t>
  </si>
  <si>
    <t>12700 Southwest Hwy</t>
  </si>
  <si>
    <t>Palos Park</t>
  </si>
  <si>
    <t>60464</t>
  </si>
  <si>
    <t>07016032X160000</t>
  </si>
  <si>
    <t>Council Oak Montessori School</t>
  </si>
  <si>
    <t>Lila</t>
  </si>
  <si>
    <t>Jokanovic</t>
  </si>
  <si>
    <t>PO Box 175</t>
  </si>
  <si>
    <t>Blue Island</t>
  </si>
  <si>
    <t>60406</t>
  </si>
  <si>
    <t>07016034Y140000</t>
  </si>
  <si>
    <t>Unity Christian Academy</t>
  </si>
  <si>
    <t>Neil</t>
  </si>
  <si>
    <t>Okuley</t>
  </si>
  <si>
    <t>16341 S Park Ave</t>
  </si>
  <si>
    <t>South Holland</t>
  </si>
  <si>
    <t>60473</t>
  </si>
  <si>
    <t>07016037Y020000</t>
  </si>
  <si>
    <t>Standberry Christian Academy</t>
  </si>
  <si>
    <t>Herman</t>
  </si>
  <si>
    <t>Standberry</t>
  </si>
  <si>
    <t>538 W Sibley Blvd</t>
  </si>
  <si>
    <t>07016055Y100000</t>
  </si>
  <si>
    <t>Marian Catholic High School</t>
  </si>
  <si>
    <t>Tortorello</t>
  </si>
  <si>
    <t>700 Ashland Ave</t>
  </si>
  <si>
    <t>Chicago Heights</t>
  </si>
  <si>
    <t>07016095Y100000</t>
  </si>
  <si>
    <t>St Laurence High School</t>
  </si>
  <si>
    <t>Kristine</t>
  </si>
  <si>
    <t>5556 W 77th St</t>
  </si>
  <si>
    <t>Burbank</t>
  </si>
  <si>
    <t>60459</t>
  </si>
  <si>
    <t>07016163X060000</t>
  </si>
  <si>
    <t>St John Lutheran</t>
  </si>
  <si>
    <t>Kamien</t>
  </si>
  <si>
    <t>4231 183rd St</t>
  </si>
  <si>
    <t>Country Club Hills</t>
  </si>
  <si>
    <t>60478</t>
  </si>
  <si>
    <t>07016164X060000</t>
  </si>
  <si>
    <t>Trinity Ev Lutheran</t>
  </si>
  <si>
    <t>Andy</t>
  </si>
  <si>
    <t>6850 159th St</t>
  </si>
  <si>
    <t>Tinley Park</t>
  </si>
  <si>
    <t>60477</t>
  </si>
  <si>
    <t>07016209X030000</t>
  </si>
  <si>
    <t>Southwest Chicago Christian Sch</t>
  </si>
  <si>
    <t>Nate</t>
  </si>
  <si>
    <t>Pettinga</t>
  </si>
  <si>
    <t>10110 S Central Ave</t>
  </si>
  <si>
    <t>Oak Lawn</t>
  </si>
  <si>
    <t>60453</t>
  </si>
  <si>
    <t>07016214X030000</t>
  </si>
  <si>
    <t>Calvin Christian School</t>
  </si>
  <si>
    <t>Moes</t>
  </si>
  <si>
    <t>528 E 161st Pl</t>
  </si>
  <si>
    <t>07016216X030000</t>
  </si>
  <si>
    <t>Lansing Christian School</t>
  </si>
  <si>
    <t>Mandy</t>
  </si>
  <si>
    <t>Aardsma</t>
  </si>
  <si>
    <t>3660 Randolph St</t>
  </si>
  <si>
    <t>Lansing</t>
  </si>
  <si>
    <t>60438</t>
  </si>
  <si>
    <t>07016243X260000</t>
  </si>
  <si>
    <t>Calvary Academy</t>
  </si>
  <si>
    <t>Pender</t>
  </si>
  <si>
    <t>16300 State St</t>
  </si>
  <si>
    <t>07016272Y010000</t>
  </si>
  <si>
    <t>American School of Correspondence</t>
  </si>
  <si>
    <t>Valerie</t>
  </si>
  <si>
    <t>Riley</t>
  </si>
  <si>
    <t>2200 E 170th St</t>
  </si>
  <si>
    <t>07016286X100000</t>
  </si>
  <si>
    <t>St. Walter - St Benedict School</t>
  </si>
  <si>
    <t>Kimberly</t>
  </si>
  <si>
    <t>Leonard</t>
  </si>
  <si>
    <t>2324 New St</t>
  </si>
  <si>
    <t>07016290X100000</t>
  </si>
  <si>
    <t>St George School</t>
  </si>
  <si>
    <t>Charlotte</t>
  </si>
  <si>
    <t>Pratl</t>
  </si>
  <si>
    <t>6700 176th St</t>
  </si>
  <si>
    <t>07016337X250000</t>
  </si>
  <si>
    <t>Christian Hills Church School</t>
  </si>
  <si>
    <t>Gayle</t>
  </si>
  <si>
    <t>Bergstrand</t>
  </si>
  <si>
    <t>9001 159th St</t>
  </si>
  <si>
    <t>Orland Hills</t>
  </si>
  <si>
    <t>60487</t>
  </si>
  <si>
    <t>07016428X160000</t>
  </si>
  <si>
    <t>Hello Montessori Presch &amp; Kinder</t>
  </si>
  <si>
    <t>J</t>
  </si>
  <si>
    <t>Mish</t>
  </si>
  <si>
    <t>18850 Riegel Rd</t>
  </si>
  <si>
    <t>Homewood</t>
  </si>
  <si>
    <t>60430</t>
  </si>
  <si>
    <t>07016475X100000</t>
  </si>
  <si>
    <t>St Damian School</t>
  </si>
  <si>
    <t>Miller</t>
  </si>
  <si>
    <t>5300 155th St</t>
  </si>
  <si>
    <t>Oak Forest</t>
  </si>
  <si>
    <t>60452</t>
  </si>
  <si>
    <t>07016476X100000</t>
  </si>
  <si>
    <t>St Albert the Great School</t>
  </si>
  <si>
    <t>McLawhorn</t>
  </si>
  <si>
    <t>5535 State Rd</t>
  </si>
  <si>
    <t>07016477X100000</t>
  </si>
  <si>
    <t>St Catherine of Alexandria</t>
  </si>
  <si>
    <t>Owens</t>
  </si>
  <si>
    <t>10621 Kedvale Ave</t>
  </si>
  <si>
    <t>07016478X100000</t>
  </si>
  <si>
    <t>St Germaine School</t>
  </si>
  <si>
    <t>Kevin</t>
  </si>
  <si>
    <t>Reedy</t>
  </si>
  <si>
    <t>9735 S Kolin Ave</t>
  </si>
  <si>
    <t>07016480X100000</t>
  </si>
  <si>
    <t>St Linus School</t>
  </si>
  <si>
    <t>Hayes</t>
  </si>
  <si>
    <t>10400 Lawler Ave</t>
  </si>
  <si>
    <t>07016486X100000</t>
  </si>
  <si>
    <t>St Michael School</t>
  </si>
  <si>
    <t>Paul</t>
  </si>
  <si>
    <t>Smith</t>
  </si>
  <si>
    <t>14355 Highland Ave</t>
  </si>
  <si>
    <t>Orland Park</t>
  </si>
  <si>
    <t>60462</t>
  </si>
  <si>
    <t>07016490X100000</t>
  </si>
  <si>
    <t>SS Cyril &amp; Methodius School</t>
  </si>
  <si>
    <t>Shirley</t>
  </si>
  <si>
    <t>Tkachuk</t>
  </si>
  <si>
    <t>607 Sobieski St</t>
  </si>
  <si>
    <t>Lemont</t>
  </si>
  <si>
    <t>60439</t>
  </si>
  <si>
    <t>07016491X100000</t>
  </si>
  <si>
    <t>St Alphonsus - St Patrick</t>
  </si>
  <si>
    <t>Michelle</t>
  </si>
  <si>
    <t>Augustyn</t>
  </si>
  <si>
    <t>20W145 Davey Rd</t>
  </si>
  <si>
    <t>07016509X100000</t>
  </si>
  <si>
    <t>Infant Jesus of Prague</t>
  </si>
  <si>
    <t>1101 Douglas Ave</t>
  </si>
  <si>
    <t>Flossmoor</t>
  </si>
  <si>
    <t>60422</t>
  </si>
  <si>
    <t>07016519X100000</t>
  </si>
  <si>
    <t>St Patricia School</t>
  </si>
  <si>
    <t>Erick</t>
  </si>
  <si>
    <t>Passarelli</t>
  </si>
  <si>
    <t>9000 S 86th Ave</t>
  </si>
  <si>
    <t>Hickory Hills</t>
  </si>
  <si>
    <t>60457</t>
  </si>
  <si>
    <t>07016520X140000</t>
  </si>
  <si>
    <t>Cornerstone Christian School</t>
  </si>
  <si>
    <t>PO Box 9</t>
  </si>
  <si>
    <t>60412</t>
  </si>
  <si>
    <t>07016533X160000</t>
  </si>
  <si>
    <t>Flossmoor Montessori School</t>
  </si>
  <si>
    <t>Bansari</t>
  </si>
  <si>
    <t>Modi</t>
  </si>
  <si>
    <t>740 Western Ave</t>
  </si>
  <si>
    <t>07016541X100000</t>
  </si>
  <si>
    <t>St Symphorosa School</t>
  </si>
  <si>
    <t>Kathy</t>
  </si>
  <si>
    <t>Berry</t>
  </si>
  <si>
    <t>6125 S Austin Ave</t>
  </si>
  <si>
    <t>60638</t>
  </si>
  <si>
    <t>07016551X100000</t>
  </si>
  <si>
    <t>St Alexander School</t>
  </si>
  <si>
    <t>OToole</t>
  </si>
  <si>
    <t>7025 W 126Th St</t>
  </si>
  <si>
    <t>07016560X100000</t>
  </si>
  <si>
    <t>Most Holy Redeemer School</t>
  </si>
  <si>
    <t>Susan</t>
  </si>
  <si>
    <t>Duffy</t>
  </si>
  <si>
    <t>9536 S Millard Ave</t>
  </si>
  <si>
    <t>Evergreen Park</t>
  </si>
  <si>
    <t>60805</t>
  </si>
  <si>
    <t>07016577X100000</t>
  </si>
  <si>
    <t>Cardinal J Bernardin Catholic Sch</t>
  </si>
  <si>
    <t>Bourrell</t>
  </si>
  <si>
    <t>9250 W 167th St</t>
  </si>
  <si>
    <t>07016582X100000</t>
  </si>
  <si>
    <t>Our Lady of the Snows School</t>
  </si>
  <si>
    <t>Avis</t>
  </si>
  <si>
    <t>4810 S Leamington Ave</t>
  </si>
  <si>
    <t>07016583X160000</t>
  </si>
  <si>
    <t>Laren Montessori</t>
  </si>
  <si>
    <t>Isna</t>
  </si>
  <si>
    <t>Mulyani</t>
  </si>
  <si>
    <t>425 E 164th St</t>
  </si>
  <si>
    <t>07016641X100000</t>
  </si>
  <si>
    <t>St Agnes School</t>
  </si>
  <si>
    <t>Lungaro</t>
  </si>
  <si>
    <t>1501 Chicago Rd</t>
  </si>
  <si>
    <t>07016654X100000</t>
  </si>
  <si>
    <t>St Gerald School</t>
  </si>
  <si>
    <t>Kemberly</t>
  </si>
  <si>
    <t>Markham</t>
  </si>
  <si>
    <t>9320 S 55th Ct</t>
  </si>
  <si>
    <t>07016683X170000</t>
  </si>
  <si>
    <t>Koraes Elementary School</t>
  </si>
  <si>
    <t>Beth</t>
  </si>
  <si>
    <t>Lind</t>
  </si>
  <si>
    <t>11025 S Roberts Rd</t>
  </si>
  <si>
    <t>Palos Hills</t>
  </si>
  <si>
    <t>60465</t>
  </si>
  <si>
    <t>07016732X030000</t>
  </si>
  <si>
    <t>Siemer</t>
  </si>
  <si>
    <t>17171 84th Ave</t>
  </si>
  <si>
    <t>07016739X100000</t>
  </si>
  <si>
    <t>St Christopher School</t>
  </si>
  <si>
    <t>Walthers</t>
  </si>
  <si>
    <t>14611 Keeler Ave</t>
  </si>
  <si>
    <t>Midlothian</t>
  </si>
  <si>
    <t>60445</t>
  </si>
  <si>
    <t>07016790X160000</t>
  </si>
  <si>
    <t>Montessori Elem School Southwest</t>
  </si>
  <si>
    <t>Colby</t>
  </si>
  <si>
    <t>16427 135th St</t>
  </si>
  <si>
    <t>07016814X260000</t>
  </si>
  <si>
    <t>New Life C C Academy</t>
  </si>
  <si>
    <t>Reynolds</t>
  </si>
  <si>
    <t>14243 Dante Ave</t>
  </si>
  <si>
    <t>Dolton</t>
  </si>
  <si>
    <t>60419</t>
  </si>
  <si>
    <t>07016833Z230000</t>
  </si>
  <si>
    <t>Universal School</t>
  </si>
  <si>
    <t>Aminah</t>
  </si>
  <si>
    <t>Murrar</t>
  </si>
  <si>
    <t>7350 W 93rd St</t>
  </si>
  <si>
    <t>Bridgeview</t>
  </si>
  <si>
    <t>60455</t>
  </si>
  <si>
    <t>07016911X010000</t>
  </si>
  <si>
    <t>Peckwas Preparatory Academy</t>
  </si>
  <si>
    <t>Strzelczyk</t>
  </si>
  <si>
    <t>5714 S Harlem Ave</t>
  </si>
  <si>
    <t>Summit Argo</t>
  </si>
  <si>
    <t>60501</t>
  </si>
  <si>
    <t>07016983X100000</t>
  </si>
  <si>
    <t>Everest Academyof  Lemont</t>
  </si>
  <si>
    <t>Candy</t>
  </si>
  <si>
    <t>Hamilton</t>
  </si>
  <si>
    <t>11550 Bell Rd</t>
  </si>
  <si>
    <t>08089001Z100000</t>
  </si>
  <si>
    <t>Aquin Catholic Schools</t>
  </si>
  <si>
    <t>Heitkamp</t>
  </si>
  <si>
    <t>1419 S Galena Ave</t>
  </si>
  <si>
    <t>Freeport</t>
  </si>
  <si>
    <t>61032</t>
  </si>
  <si>
    <t>08089002X060000</t>
  </si>
  <si>
    <t>Nicholas</t>
  </si>
  <si>
    <t>Muench</t>
  </si>
  <si>
    <t>1964 W Pearl City Rd</t>
  </si>
  <si>
    <t>08089004X100000</t>
  </si>
  <si>
    <t>Aquin Elementary Campus</t>
  </si>
  <si>
    <t>08089010X260000</t>
  </si>
  <si>
    <t>Tri-County Christian School</t>
  </si>
  <si>
    <t>Schardt</t>
  </si>
  <si>
    <t>2900 Loras Dr</t>
  </si>
  <si>
    <t>09010001X100000</t>
  </si>
  <si>
    <t>Holy Cross School</t>
  </si>
  <si>
    <t>Koerner</t>
  </si>
  <si>
    <t>410 W White St</t>
  </si>
  <si>
    <t>61820</t>
  </si>
  <si>
    <t>09010002X100000</t>
  </si>
  <si>
    <t>St Malachy</t>
  </si>
  <si>
    <t>Sandy</t>
  </si>
  <si>
    <t>340 E Belle Ave</t>
  </si>
  <si>
    <t>Rantoul</t>
  </si>
  <si>
    <t>61866</t>
  </si>
  <si>
    <t>09010004X100000</t>
  </si>
  <si>
    <t>St Thomas School</t>
  </si>
  <si>
    <t>Jean</t>
  </si>
  <si>
    <t>Holmes</t>
  </si>
  <si>
    <t>311 E Madison St</t>
  </si>
  <si>
    <t>Philo</t>
  </si>
  <si>
    <t>61864</t>
  </si>
  <si>
    <t>09010006X100000</t>
  </si>
  <si>
    <t>St Matthews School</t>
  </si>
  <si>
    <t>Biggs</t>
  </si>
  <si>
    <t>1307 Lincolnshire Dr</t>
  </si>
  <si>
    <t>61821</t>
  </si>
  <si>
    <t>09010007X010000</t>
  </si>
  <si>
    <t>Campus Middle Sch for Girls</t>
  </si>
  <si>
    <t>Tami</t>
  </si>
  <si>
    <t>108 S Webber St</t>
  </si>
  <si>
    <t>Urbana</t>
  </si>
  <si>
    <t>61802</t>
  </si>
  <si>
    <t>09010009Y010000</t>
  </si>
  <si>
    <t>Academy High</t>
  </si>
  <si>
    <t>Jordan</t>
  </si>
  <si>
    <t>Conerty</t>
  </si>
  <si>
    <t>2001 Fox Dr</t>
  </si>
  <si>
    <t>09010013Z260000</t>
  </si>
  <si>
    <t>Judah Christian School</t>
  </si>
  <si>
    <t>Becky</t>
  </si>
  <si>
    <t>Gardner</t>
  </si>
  <si>
    <t>908 N Prospect Ave</t>
  </si>
  <si>
    <t>09010014X060000</t>
  </si>
  <si>
    <t>St John Lutheran School</t>
  </si>
  <si>
    <t>Gabbert</t>
  </si>
  <si>
    <t>509 S Mattis Ave</t>
  </si>
  <si>
    <t>09010021S190000</t>
  </si>
  <si>
    <t>Swann School</t>
  </si>
  <si>
    <t>109 Kenwood Rd</t>
  </si>
  <si>
    <t>09010024X010000</t>
  </si>
  <si>
    <t>University Primary School</t>
  </si>
  <si>
    <t>Alisha</t>
  </si>
  <si>
    <t>Lewis</t>
  </si>
  <si>
    <t>51 Gerty Dr</t>
  </si>
  <si>
    <t>09010028X160000</t>
  </si>
  <si>
    <t>Montessori Sch Champaign-Urbana</t>
  </si>
  <si>
    <t>Kerry</t>
  </si>
  <si>
    <t>Rossow</t>
  </si>
  <si>
    <t>1403 Regency Dr E</t>
  </si>
  <si>
    <t>Savoy</t>
  </si>
  <si>
    <t>61874</t>
  </si>
  <si>
    <t>09010029X010000</t>
  </si>
  <si>
    <t>Countryside School</t>
  </si>
  <si>
    <t>Krystal</t>
  </si>
  <si>
    <t>Young</t>
  </si>
  <si>
    <t>4301 W Kirby Ave</t>
  </si>
  <si>
    <t>61822</t>
  </si>
  <si>
    <t>09010043Y100000</t>
  </si>
  <si>
    <t>The High Sch of St Thomas More</t>
  </si>
  <si>
    <t>Sr.</t>
  </si>
  <si>
    <t>3901 N Mattis Ave</t>
  </si>
  <si>
    <t>11015022X060000</t>
  </si>
  <si>
    <t>St Johns Lutheran Parochial Sch</t>
  </si>
  <si>
    <t>Curtis</t>
  </si>
  <si>
    <t>Wudtke</t>
  </si>
  <si>
    <t>100 Broadway Ave</t>
  </si>
  <si>
    <t>Mattoon</t>
  </si>
  <si>
    <t>61938</t>
  </si>
  <si>
    <t>11087002X100000</t>
  </si>
  <si>
    <t>Niemerg</t>
  </si>
  <si>
    <t>PO Box 8</t>
  </si>
  <si>
    <t>Sigel</t>
  </si>
  <si>
    <t>62462</t>
  </si>
  <si>
    <t>11087004X060000</t>
  </si>
  <si>
    <t>Trinity Lutheran School</t>
  </si>
  <si>
    <t>Lingel</t>
  </si>
  <si>
    <t>PO Box 307</t>
  </si>
  <si>
    <t>Stewardson</t>
  </si>
  <si>
    <t>62463</t>
  </si>
  <si>
    <t>11087006Z250000</t>
  </si>
  <si>
    <t>Mid-America Preparatory School</t>
  </si>
  <si>
    <t>Rick</t>
  </si>
  <si>
    <t>Allen</t>
  </si>
  <si>
    <t>PO Box 300</t>
  </si>
  <si>
    <t>Herrick</t>
  </si>
  <si>
    <t>62431</t>
  </si>
  <si>
    <t>12017002X140000</t>
  </si>
  <si>
    <t>New Hebron Christian School</t>
  </si>
  <si>
    <t>Wassel</t>
  </si>
  <si>
    <t>10755 E 700th Ave</t>
  </si>
  <si>
    <t>Robinson</t>
  </si>
  <si>
    <t>62454</t>
  </si>
  <si>
    <t>Crawford</t>
  </si>
  <si>
    <t>12040001X100000</t>
  </si>
  <si>
    <t>St Thomas</t>
  </si>
  <si>
    <t>Jill</t>
  </si>
  <si>
    <t>Bierman</t>
  </si>
  <si>
    <t>306 W Jourdan St</t>
  </si>
  <si>
    <t>Newton</t>
  </si>
  <si>
    <t>62448</t>
  </si>
  <si>
    <t>12080001X100000</t>
  </si>
  <si>
    <t>St Joseph Grade School</t>
  </si>
  <si>
    <t>Potter</t>
  </si>
  <si>
    <t>520 E Chestnut St</t>
  </si>
  <si>
    <t>Olney</t>
  </si>
  <si>
    <t>62450</t>
  </si>
  <si>
    <t>13014001Y100000</t>
  </si>
  <si>
    <t>Mater Dei High School</t>
  </si>
  <si>
    <t>Dennis</t>
  </si>
  <si>
    <t>Litteken</t>
  </si>
  <si>
    <t>900 Mater Dei Dr</t>
  </si>
  <si>
    <t>Breese</t>
  </si>
  <si>
    <t>62230</t>
  </si>
  <si>
    <t>13014004X100000</t>
  </si>
  <si>
    <t>All Saints Academy</t>
  </si>
  <si>
    <t>Kahiwalani</t>
  </si>
  <si>
    <t>Goetsch</t>
  </si>
  <si>
    <t>295 N Clinton St</t>
  </si>
  <si>
    <t>13014008X060000</t>
  </si>
  <si>
    <t>Boester</t>
  </si>
  <si>
    <t>PO Box 200</t>
  </si>
  <si>
    <t>Hoffman</t>
  </si>
  <si>
    <t>62250</t>
  </si>
  <si>
    <t>13014011Y060000</t>
  </si>
  <si>
    <t>Christ Our Rock Lutheran HS</t>
  </si>
  <si>
    <t>Don</t>
  </si>
  <si>
    <t>Duensing</t>
  </si>
  <si>
    <t>9545 Shatuc Rd</t>
  </si>
  <si>
    <t>Centralia</t>
  </si>
  <si>
    <t>62801</t>
  </si>
  <si>
    <t>13041002X100000</t>
  </si>
  <si>
    <t>St Marys</t>
  </si>
  <si>
    <t>Brett</t>
  </si>
  <si>
    <t>Heinzman</t>
  </si>
  <si>
    <t>1416 Main St</t>
  </si>
  <si>
    <t>Mount Vernon</t>
  </si>
  <si>
    <t>62864</t>
  </si>
  <si>
    <t>13041006Z140000</t>
  </si>
  <si>
    <t>Victory Christian Academy</t>
  </si>
  <si>
    <t>Bonnie</t>
  </si>
  <si>
    <t>Payne</t>
  </si>
  <si>
    <t>1719 Broadway St</t>
  </si>
  <si>
    <t>13058002X100000</t>
  </si>
  <si>
    <t>424 E Broadway</t>
  </si>
  <si>
    <t>13058004X060000</t>
  </si>
  <si>
    <t>DeBoard</t>
  </si>
  <si>
    <t>203 S Pleasant Ave</t>
  </si>
  <si>
    <t>13058011X260000</t>
  </si>
  <si>
    <t>New Horizon Christian School</t>
  </si>
  <si>
    <t>Malekovic</t>
  </si>
  <si>
    <t>12 Greenview Church Rd</t>
  </si>
  <si>
    <t>13095001X060000</t>
  </si>
  <si>
    <t>Immanuel Lutheran</t>
  </si>
  <si>
    <t>Tina</t>
  </si>
  <si>
    <t>Kassebaum</t>
  </si>
  <si>
    <t>606 S Hanover St</t>
  </si>
  <si>
    <t>Okawville</t>
  </si>
  <si>
    <t>62271</t>
  </si>
  <si>
    <t>13095006X060000</t>
  </si>
  <si>
    <t>Schaff</t>
  </si>
  <si>
    <t>PO Box 57</t>
  </si>
  <si>
    <t>Hoyleton</t>
  </si>
  <si>
    <t>62803</t>
  </si>
  <si>
    <t>13095008X100000</t>
  </si>
  <si>
    <t>St Ann Catholic School</t>
  </si>
  <si>
    <t>Anthony</t>
  </si>
  <si>
    <t>Bodnar Sr</t>
  </si>
  <si>
    <t>675 S Mill St</t>
  </si>
  <si>
    <t>Nashville</t>
  </si>
  <si>
    <t>62263</t>
  </si>
  <si>
    <t>13095009X060000</t>
  </si>
  <si>
    <t>Trinity-St John Lutheran</t>
  </si>
  <si>
    <t>680 W Walnut St</t>
  </si>
  <si>
    <t>15016003Y100000</t>
  </si>
  <si>
    <t>Leo High School</t>
  </si>
  <si>
    <t>Shaka</t>
  </si>
  <si>
    <t>Rawls</t>
  </si>
  <si>
    <t>7901 S Sangamon St</t>
  </si>
  <si>
    <t>60620</t>
  </si>
  <si>
    <t>15016004X010000</t>
  </si>
  <si>
    <t>Catherine Cook School</t>
  </si>
  <si>
    <t>Lori Anne</t>
  </si>
  <si>
    <t>Brogdon</t>
  </si>
  <si>
    <t>226 W Schiller St</t>
  </si>
  <si>
    <t>60610</t>
  </si>
  <si>
    <t>15016005Y100000</t>
  </si>
  <si>
    <t>St Patrick High School</t>
  </si>
  <si>
    <t>5900 W Belmont Ave</t>
  </si>
  <si>
    <t>60634</t>
  </si>
  <si>
    <t>15016012Z140000</t>
  </si>
  <si>
    <t>Pass It On Academy</t>
  </si>
  <si>
    <t>Teresa</t>
  </si>
  <si>
    <t>Coleman</t>
  </si>
  <si>
    <t>838 W Marquette Rd</t>
  </si>
  <si>
    <t>60621</t>
  </si>
  <si>
    <t>15016016Y010000</t>
  </si>
  <si>
    <t>Latino Youth High School</t>
  </si>
  <si>
    <t>James</t>
  </si>
  <si>
    <t>Hurlburt</t>
  </si>
  <si>
    <t>2001 S California Ave</t>
  </si>
  <si>
    <t>60608</t>
  </si>
  <si>
    <t>15016017Y100000</t>
  </si>
  <si>
    <t>Brother Rice High School</t>
  </si>
  <si>
    <t>Robert</t>
  </si>
  <si>
    <t>Alberts</t>
  </si>
  <si>
    <t>10001 S Pulaski Rd</t>
  </si>
  <si>
    <t>60655</t>
  </si>
  <si>
    <t>15016022X100000</t>
  </si>
  <si>
    <t>St Jerome Sch Santa Lucia Cmpus</t>
  </si>
  <si>
    <t>Hyland</t>
  </si>
  <si>
    <t>3017 S Wells St</t>
  </si>
  <si>
    <t>60616</t>
  </si>
  <si>
    <t>15016023Z110000</t>
  </si>
  <si>
    <t>Hinsdale Adventist Academy</t>
  </si>
  <si>
    <t>Kym</t>
  </si>
  <si>
    <t>631 E Hickory St</t>
  </si>
  <si>
    <t>Hinsdale</t>
  </si>
  <si>
    <t>60521</t>
  </si>
  <si>
    <t>15016024Y100000</t>
  </si>
  <si>
    <t>De La Salle Institute</t>
  </si>
  <si>
    <t>Schergen</t>
  </si>
  <si>
    <t>3434 S Michigan Ave</t>
  </si>
  <si>
    <t>15016031Y100000</t>
  </si>
  <si>
    <t>DePaul College Prep</t>
  </si>
  <si>
    <t>Megan</t>
  </si>
  <si>
    <t>Stanton Anderson</t>
  </si>
  <si>
    <t>3333 N Rockwell St</t>
  </si>
  <si>
    <t>60618</t>
  </si>
  <si>
    <t>15016037X140000</t>
  </si>
  <si>
    <t>Chance after Chance College Prep</t>
  </si>
  <si>
    <t>Belinda</t>
  </si>
  <si>
    <t>309 N Cicero Ave</t>
  </si>
  <si>
    <t>60644</t>
  </si>
  <si>
    <t>15016038Y100000</t>
  </si>
  <si>
    <t>Holy Trinity High School</t>
  </si>
  <si>
    <t>Nara</t>
  </si>
  <si>
    <t>Mahone</t>
  </si>
  <si>
    <t>1443 W Division St</t>
  </si>
  <si>
    <t>60642</t>
  </si>
  <si>
    <t>15016042Z100000</t>
  </si>
  <si>
    <t>Josephinum Academy</t>
  </si>
  <si>
    <t>Schrantz</t>
  </si>
  <si>
    <t>1501 N Oakley Blvd</t>
  </si>
  <si>
    <t>60622</t>
  </si>
  <si>
    <t>15016043Z010000</t>
  </si>
  <si>
    <t>University of Chicago Lab Schs</t>
  </si>
  <si>
    <t>Tori</t>
  </si>
  <si>
    <t>Jueds</t>
  </si>
  <si>
    <t>1362 E 59th St</t>
  </si>
  <si>
    <t>60637</t>
  </si>
  <si>
    <t>15016054X100000</t>
  </si>
  <si>
    <t>Immaculate Conception</t>
  </si>
  <si>
    <t>Sullivan</t>
  </si>
  <si>
    <t>1431 N North Park Ave</t>
  </si>
  <si>
    <t>15016055X160000</t>
  </si>
  <si>
    <t>South Loop Montessori School</t>
  </si>
  <si>
    <t>Mahdi</t>
  </si>
  <si>
    <t>Dadrass</t>
  </si>
  <si>
    <t>47 W Polk St Ste G15</t>
  </si>
  <si>
    <t>60605</t>
  </si>
  <si>
    <t>15016056Y100000</t>
  </si>
  <si>
    <t>Marist High School</t>
  </si>
  <si>
    <t>Tucker</t>
  </si>
  <si>
    <t>4200 W 115th St</t>
  </si>
  <si>
    <t>15016060Y100000</t>
  </si>
  <si>
    <t>Mother McAuley Liberal Arts H S</t>
  </si>
  <si>
    <t>Eileen</t>
  </si>
  <si>
    <t>OReilly</t>
  </si>
  <si>
    <t>3737 W 99th St</t>
  </si>
  <si>
    <t>15016061Z010000</t>
  </si>
  <si>
    <t>Morgan Park Academy</t>
  </si>
  <si>
    <t>Mercedes</t>
  </si>
  <si>
    <t>Sheppard</t>
  </si>
  <si>
    <t>2153 W 111th St</t>
  </si>
  <si>
    <t>60643</t>
  </si>
  <si>
    <t>15016062X100000</t>
  </si>
  <si>
    <t>Ilse</t>
  </si>
  <si>
    <t>Aguilar Castillo</t>
  </si>
  <si>
    <t>8739 S Exchange Ave</t>
  </si>
  <si>
    <t>60617</t>
  </si>
  <si>
    <t>15016065Y100000</t>
  </si>
  <si>
    <t>Mt Carmel High School</t>
  </si>
  <si>
    <t>Brendan</t>
  </si>
  <si>
    <t>Conroy</t>
  </si>
  <si>
    <t>6410 S Dante Ave</t>
  </si>
  <si>
    <t>15016072Z010000</t>
  </si>
  <si>
    <t>Providence - St Mel School</t>
  </si>
  <si>
    <t>Ervin</t>
  </si>
  <si>
    <t>119 S Central Park Blvd</t>
  </si>
  <si>
    <t>60624</t>
  </si>
  <si>
    <t>15016077Y100000</t>
  </si>
  <si>
    <t>Resurrection High School</t>
  </si>
  <si>
    <t>Brewer</t>
  </si>
  <si>
    <t>7500 W Talcott Ave</t>
  </si>
  <si>
    <t>60631</t>
  </si>
  <si>
    <t>15016086Y100000</t>
  </si>
  <si>
    <t>Our Lady of Tepeyac High School</t>
  </si>
  <si>
    <t>Ingram</t>
  </si>
  <si>
    <t>2228 S Whipple St</t>
  </si>
  <si>
    <t>60623</t>
  </si>
  <si>
    <t>15016088Y100000</t>
  </si>
  <si>
    <t>St Francis De Sales High School</t>
  </si>
  <si>
    <t>Roni</t>
  </si>
  <si>
    <t>Facen</t>
  </si>
  <si>
    <t>10155 S Ewing Ave</t>
  </si>
  <si>
    <t>15016092Y100000</t>
  </si>
  <si>
    <t>St Ignatius College Prep</t>
  </si>
  <si>
    <t>Sterling</t>
  </si>
  <si>
    <t>1076 W Roosevelt Rd</t>
  </si>
  <si>
    <t>15016093X050000</t>
  </si>
  <si>
    <t>Chicago Jewish Day School</t>
  </si>
  <si>
    <t>Judy</t>
  </si>
  <si>
    <t>Finkelstein-Taff</t>
  </si>
  <si>
    <t>3730 N California</t>
  </si>
  <si>
    <t>15016101X010000</t>
  </si>
  <si>
    <t>HOPE Excel Reaching World Acad</t>
  </si>
  <si>
    <t>Chrystal</t>
  </si>
  <si>
    <t>Kyles</t>
  </si>
  <si>
    <t>4821 W Chicago Ave</t>
  </si>
  <si>
    <t>60651</t>
  </si>
  <si>
    <t>15016107X010000</t>
  </si>
  <si>
    <t>Northwest Inst for Contemp Acad</t>
  </si>
  <si>
    <t>Allison</t>
  </si>
  <si>
    <t>5108 W Division St</t>
  </si>
  <si>
    <t>15016108Y100000</t>
  </si>
  <si>
    <t>St Rita High School</t>
  </si>
  <si>
    <t>Joshua</t>
  </si>
  <si>
    <t>Blaszak</t>
  </si>
  <si>
    <t>7740 S Western Ave</t>
  </si>
  <si>
    <t>15016113X010000</t>
  </si>
  <si>
    <t>German School Chicago</t>
  </si>
  <si>
    <t>Benjamin</t>
  </si>
  <si>
    <t>Hebebrand</t>
  </si>
  <si>
    <t>1726 W Berteau Ave</t>
  </si>
  <si>
    <t>60613</t>
  </si>
  <si>
    <t>15016114X160000</t>
  </si>
  <si>
    <t>Futureworld NFP</t>
  </si>
  <si>
    <t>Charisse</t>
  </si>
  <si>
    <t>Parham</t>
  </si>
  <si>
    <t>6711 N East Prairie Rd</t>
  </si>
  <si>
    <t>15016115X010000</t>
  </si>
  <si>
    <t>Intercultural Montessori</t>
  </si>
  <si>
    <t>114 S Racine Ave Ste 100</t>
  </si>
  <si>
    <t>60607</t>
  </si>
  <si>
    <t>15016116Z010000</t>
  </si>
  <si>
    <t>Chicago Waldorf School</t>
  </si>
  <si>
    <t>Grenhom</t>
  </si>
  <si>
    <t>5200 N Ashland Ave</t>
  </si>
  <si>
    <t>60640</t>
  </si>
  <si>
    <t>15016118Y050000</t>
  </si>
  <si>
    <t>Telshe High School</t>
  </si>
  <si>
    <t>Shaya</t>
  </si>
  <si>
    <t>Hauptman</t>
  </si>
  <si>
    <t>3535 W Foster Ave</t>
  </si>
  <si>
    <t>60625</t>
  </si>
  <si>
    <t>15016122Y010000</t>
  </si>
  <si>
    <t>Wolcott School</t>
  </si>
  <si>
    <t>Miriam</t>
  </si>
  <si>
    <t>524 N Wolcott Ave</t>
  </si>
  <si>
    <t>15016123Y140000</t>
  </si>
  <si>
    <t>Changing Oasis</t>
  </si>
  <si>
    <t>Audrey</t>
  </si>
  <si>
    <t>Woodley</t>
  </si>
  <si>
    <t>2254 N Narragansett Ave</t>
  </si>
  <si>
    <t>60639</t>
  </si>
  <si>
    <t>15016128X020000</t>
  </si>
  <si>
    <t>Greater Rock Gifted Lrning Acad</t>
  </si>
  <si>
    <t>Sonja</t>
  </si>
  <si>
    <t>Bellephant</t>
  </si>
  <si>
    <t>718 S Independence Blvd</t>
  </si>
  <si>
    <t>15016133X010000</t>
  </si>
  <si>
    <t>Altus Academy</t>
  </si>
  <si>
    <t>Heybach</t>
  </si>
  <si>
    <t>751 S Sacramento Blvd</t>
  </si>
  <si>
    <t>60612</t>
  </si>
  <si>
    <t>15016134X260000</t>
  </si>
  <si>
    <t>Cambridge Classical Academy</t>
  </si>
  <si>
    <t>Pernicia</t>
  </si>
  <si>
    <t>Smith Johnson</t>
  </si>
  <si>
    <t>4622 S King Dr</t>
  </si>
  <si>
    <t>60653</t>
  </si>
  <si>
    <t>15016141X020000</t>
  </si>
  <si>
    <t>Mind Shapers Christian Academy</t>
  </si>
  <si>
    <t>Guineivere</t>
  </si>
  <si>
    <t>2059 W 95Th St</t>
  </si>
  <si>
    <t>15016142Y010000</t>
  </si>
  <si>
    <t>Metropolitan Schoolhouse Chicago</t>
  </si>
  <si>
    <t>Gabriella</t>
  </si>
  <si>
    <t>Gunderson</t>
  </si>
  <si>
    <t>2464 N Clybourn Ave</t>
  </si>
  <si>
    <t>60614</t>
  </si>
  <si>
    <t>15016143X010000</t>
  </si>
  <si>
    <t>Chicago Free School</t>
  </si>
  <si>
    <t>Brenda</t>
  </si>
  <si>
    <t>Pious</t>
  </si>
  <si>
    <t>1100 E Hyde Park Blvd</t>
  </si>
  <si>
    <t>60615</t>
  </si>
  <si>
    <t>15016149X010000</t>
  </si>
  <si>
    <t>CS Academy II</t>
  </si>
  <si>
    <t>Domonique</t>
  </si>
  <si>
    <t>Ziegler</t>
  </si>
  <si>
    <t>1443 W 63rd St</t>
  </si>
  <si>
    <t>60636</t>
  </si>
  <si>
    <t>15016152S190000</t>
  </si>
  <si>
    <t>City Elementary</t>
  </si>
  <si>
    <t>Penny</t>
  </si>
  <si>
    <t>Visser</t>
  </si>
  <si>
    <t>15016157X230000</t>
  </si>
  <si>
    <t>Guidance Education Academy</t>
  </si>
  <si>
    <t>Manzoor</t>
  </si>
  <si>
    <t>Haq</t>
  </si>
  <si>
    <t>7045 N Western Ave</t>
  </si>
  <si>
    <t>60645</t>
  </si>
  <si>
    <t>15016158X010000</t>
  </si>
  <si>
    <t>Keeper of Keys Learning Institute</t>
  </si>
  <si>
    <t>Miavria</t>
  </si>
  <si>
    <t>Rucker</t>
  </si>
  <si>
    <t>8400 S Ashland Ave</t>
  </si>
  <si>
    <t>15016160Y010000</t>
  </si>
  <si>
    <t>ASB Educational Institute</t>
  </si>
  <si>
    <t>Marlene</t>
  </si>
  <si>
    <t>Murphy</t>
  </si>
  <si>
    <t>5726 S Stony Island Ave</t>
  </si>
  <si>
    <t>15016163Y050000</t>
  </si>
  <si>
    <t>Yeshiva Derech Hatorah of Chicago</t>
  </si>
  <si>
    <t>Sholom</t>
  </si>
  <si>
    <t>Rupp</t>
  </si>
  <si>
    <t>6033 N Drake Ave</t>
  </si>
  <si>
    <t>60659</t>
  </si>
  <si>
    <t>15016164Y010000</t>
  </si>
  <si>
    <t>No Adults Left Behind High School</t>
  </si>
  <si>
    <t>Andre</t>
  </si>
  <si>
    <t>Ellis</t>
  </si>
  <si>
    <t>6248 S Ashland Ave</t>
  </si>
  <si>
    <t>15016169X160000</t>
  </si>
  <si>
    <t>Humboldt Park Montessori School</t>
  </si>
  <si>
    <t>Kristen</t>
  </si>
  <si>
    <t>Ediger</t>
  </si>
  <si>
    <t>1235 N Rockwell St</t>
  </si>
  <si>
    <t>15016172X050000</t>
  </si>
  <si>
    <t>Dr. Chaim Cember Shaarei Chinuch</t>
  </si>
  <si>
    <t>Daniella</t>
  </si>
  <si>
    <t>Adar</t>
  </si>
  <si>
    <t>2740 W Touhy Ave</t>
  </si>
  <si>
    <t>15016173X010000</t>
  </si>
  <si>
    <t>Ryan Banks Academy</t>
  </si>
  <si>
    <t>Swaback</t>
  </si>
  <si>
    <t>1245 S Michigan Ave</t>
  </si>
  <si>
    <t>15016174X010000</t>
  </si>
  <si>
    <t>The Family Matters School</t>
  </si>
  <si>
    <t>Lovell</t>
  </si>
  <si>
    <t>7731 N Marshfield Ave</t>
  </si>
  <si>
    <t>60626</t>
  </si>
  <si>
    <t>15016175X060000</t>
  </si>
  <si>
    <t>Grace Christian Academy</t>
  </si>
  <si>
    <t>Carlo</t>
  </si>
  <si>
    <t>Giannotta</t>
  </si>
  <si>
    <t>4106 W 28th St</t>
  </si>
  <si>
    <t>15016176Z190000</t>
  </si>
  <si>
    <t>Greenfields Academy</t>
  </si>
  <si>
    <t>M Rob</t>
  </si>
  <si>
    <t>Huge</t>
  </si>
  <si>
    <t>3232 N Elston Ave</t>
  </si>
  <si>
    <t>06/30/2022</t>
  </si>
  <si>
    <t>15016178X060000</t>
  </si>
  <si>
    <t>Good Shepherd Christian Academy</t>
  </si>
  <si>
    <t>JoEllen</t>
  </si>
  <si>
    <t>Hoffmann</t>
  </si>
  <si>
    <t>3740 W Belden Ave</t>
  </si>
  <si>
    <t>60647</t>
  </si>
  <si>
    <t>15016181X060000</t>
  </si>
  <si>
    <t>Our Saviour</t>
  </si>
  <si>
    <t>Carolyn</t>
  </si>
  <si>
    <t>Fischer</t>
  </si>
  <si>
    <t>7151 W Cornelia Ave</t>
  </si>
  <si>
    <t>15016182X010000</t>
  </si>
  <si>
    <t>Village Leadership Academy</t>
  </si>
  <si>
    <t>Dayo</t>
  </si>
  <si>
    <t>Harris</t>
  </si>
  <si>
    <t>800 S Wells St Ste 90</t>
  </si>
  <si>
    <t>15016185X060000</t>
  </si>
  <si>
    <t>Sheri</t>
  </si>
  <si>
    <t>Meyer</t>
  </si>
  <si>
    <t>2101 N Fremont St</t>
  </si>
  <si>
    <t>15016186X060000</t>
  </si>
  <si>
    <t>St John Ev Lutheran School</t>
  </si>
  <si>
    <t>Green</t>
  </si>
  <si>
    <t>4939 W Montrose Ave</t>
  </si>
  <si>
    <t>60641</t>
  </si>
  <si>
    <t>15016187X060000</t>
  </si>
  <si>
    <t>St Luke Academy</t>
  </si>
  <si>
    <t>Donna</t>
  </si>
  <si>
    <t>Beck</t>
  </si>
  <si>
    <t>1500 W Belmont Ave</t>
  </si>
  <si>
    <t>60657</t>
  </si>
  <si>
    <t>15016189X060000</t>
  </si>
  <si>
    <t>Bersie</t>
  </si>
  <si>
    <t>846 N Menard Ave</t>
  </si>
  <si>
    <t>15016190X060000</t>
  </si>
  <si>
    <t>Jacks DuBose</t>
  </si>
  <si>
    <t>7621 S Dorchester Ave</t>
  </si>
  <si>
    <t>60619</t>
  </si>
  <si>
    <t>15016192X060000</t>
  </si>
  <si>
    <t>St Paul Early Childhood Center</t>
  </si>
  <si>
    <t>Jenna</t>
  </si>
  <si>
    <t>Scifo</t>
  </si>
  <si>
    <t>5650 N Canfield Ave</t>
  </si>
  <si>
    <t>15016193X230000</t>
  </si>
  <si>
    <t>Prairie Academy School</t>
  </si>
  <si>
    <t>Nedaa</t>
  </si>
  <si>
    <t>Alwawi</t>
  </si>
  <si>
    <t>613 W Bittersweet Pl</t>
  </si>
  <si>
    <t>15016194X060000</t>
  </si>
  <si>
    <t>St Philip Lutheran</t>
  </si>
  <si>
    <t>Tennis</t>
  </si>
  <si>
    <t>2500 W Bryn Mawr Ave</t>
  </si>
  <si>
    <t>15016195X140000</t>
  </si>
  <si>
    <t>Heritage Leadership Academy</t>
  </si>
  <si>
    <t>Danyale</t>
  </si>
  <si>
    <t>Woods</t>
  </si>
  <si>
    <t>1425 W 112th St</t>
  </si>
  <si>
    <t>15016200X230000</t>
  </si>
  <si>
    <t>Makki Educational Academy</t>
  </si>
  <si>
    <t>Afreen</t>
  </si>
  <si>
    <t>Juveria</t>
  </si>
  <si>
    <t>4926 N Kimball Ave</t>
  </si>
  <si>
    <t>15016201X060000</t>
  </si>
  <si>
    <t>Bethesda International Academy</t>
  </si>
  <si>
    <t>Andrea</t>
  </si>
  <si>
    <t>Bateman</t>
  </si>
  <si>
    <t>6803 N Campbell Ave</t>
  </si>
  <si>
    <t>15016203X060000</t>
  </si>
  <si>
    <t>Grace English Lutheran School</t>
  </si>
  <si>
    <t>Douglas</t>
  </si>
  <si>
    <t>Markworth</t>
  </si>
  <si>
    <t>2725 N Laramie Ave</t>
  </si>
  <si>
    <t>15016206X060000</t>
  </si>
  <si>
    <t>Pilgrim Lutheran School</t>
  </si>
  <si>
    <t>Cassandra</t>
  </si>
  <si>
    <t>Holliday</t>
  </si>
  <si>
    <t>4300 N Winchester Ave</t>
  </si>
  <si>
    <t>15016207X010000</t>
  </si>
  <si>
    <t>Scuola Italiana Enrico Fermi</t>
  </si>
  <si>
    <t>Ewaldt</t>
  </si>
  <si>
    <t>1510 N Claremont Ave</t>
  </si>
  <si>
    <t>15016210X050000</t>
  </si>
  <si>
    <t>Akiba-Schechter Day School</t>
  </si>
  <si>
    <t>Kass</t>
  </si>
  <si>
    <t>5235 S Cornell Ave</t>
  </si>
  <si>
    <t>15016212X100000</t>
  </si>
  <si>
    <t>Old St Patricks Campus</t>
  </si>
  <si>
    <t>120 S Desplaines St</t>
  </si>
  <si>
    <t>60661</t>
  </si>
  <si>
    <t>15016213X160000</t>
  </si>
  <si>
    <t>Montessori Foundations of Chicago</t>
  </si>
  <si>
    <t>Beata</t>
  </si>
  <si>
    <t>Skorusa</t>
  </si>
  <si>
    <t>2239 W 35Th St</t>
  </si>
  <si>
    <t>60609</t>
  </si>
  <si>
    <t>15016214Y050000</t>
  </si>
  <si>
    <t>Yeshiva Gedola Midwest Eitz Chaim</t>
  </si>
  <si>
    <t>Kerendian</t>
  </si>
  <si>
    <t>6045 N Keystone Ave</t>
  </si>
  <si>
    <t>60646</t>
  </si>
  <si>
    <t>15016217X260000</t>
  </si>
  <si>
    <t>Midwestern Christian Academy</t>
  </si>
  <si>
    <t>Saunders</t>
  </si>
  <si>
    <t>3465 N Cicero Ave</t>
  </si>
  <si>
    <t>15016218X010000</t>
  </si>
  <si>
    <t>DANK Haus Kinderschule</t>
  </si>
  <si>
    <t>Carina</t>
  </si>
  <si>
    <t>Staudte</t>
  </si>
  <si>
    <t>4740 N Western Ave</t>
  </si>
  <si>
    <t>15016220Y010000</t>
  </si>
  <si>
    <t>Chicago Prep Elite Sports Acad</t>
  </si>
  <si>
    <t>Doris</t>
  </si>
  <si>
    <t>Spencer Riordan</t>
  </si>
  <si>
    <t>420 W Huron St</t>
  </si>
  <si>
    <t>60654</t>
  </si>
  <si>
    <t>15016222X010000</t>
  </si>
  <si>
    <t>Kribs 2 Kolleges</t>
  </si>
  <si>
    <t>Lavonda</t>
  </si>
  <si>
    <t>Winston</t>
  </si>
  <si>
    <t>9415 S Western Ave Ste 210</t>
  </si>
  <si>
    <t>15016223S050000</t>
  </si>
  <si>
    <t>Pathways Academy for Spec Educ</t>
  </si>
  <si>
    <t>Frayda</t>
  </si>
  <si>
    <t>Cohen</t>
  </si>
  <si>
    <t>6106 N California Ave</t>
  </si>
  <si>
    <t>15016225X140000</t>
  </si>
  <si>
    <t>Business and Learning Prep Acad</t>
  </si>
  <si>
    <t>Bridget</t>
  </si>
  <si>
    <t>Outlaw</t>
  </si>
  <si>
    <t>3016 W 63Rd St</t>
  </si>
  <si>
    <t>60629</t>
  </si>
  <si>
    <t>15016227X010000</t>
  </si>
  <si>
    <t>Midwest Academy for Gifted Ed NFP</t>
  </si>
  <si>
    <t>Irene</t>
  </si>
  <si>
    <t>Gottlieb</t>
  </si>
  <si>
    <t>900 N Franklin St</t>
  </si>
  <si>
    <t>07/11/2022</t>
  </si>
  <si>
    <t>15016228X100000</t>
  </si>
  <si>
    <t>Augustus Tolton Catholic Academy</t>
  </si>
  <si>
    <t>Carla</t>
  </si>
  <si>
    <t>Sever</t>
  </si>
  <si>
    <t>7120 S Calumet Ave</t>
  </si>
  <si>
    <t>15016229X140000</t>
  </si>
  <si>
    <t xml:space="preserve">Genesis Scholars Academy         </t>
  </si>
  <si>
    <t>Teresa </t>
  </si>
  <si>
    <t>Mosley</t>
  </si>
  <si>
    <t>11153 S Hoyne Ave</t>
  </si>
  <si>
    <t>(773) 747-7025</t>
  </si>
  <si>
    <t>Missing Data</t>
  </si>
  <si>
    <t>15016230Z200000</t>
  </si>
  <si>
    <t>Heaven on Earth Academy</t>
  </si>
  <si>
    <t>Lolita</t>
  </si>
  <si>
    <t>8539 S Racine Ave</t>
  </si>
  <si>
    <t>15016231X050000</t>
  </si>
  <si>
    <t>Yeshivas Tiferes Tzvi</t>
  </si>
  <si>
    <t>Nosson</t>
  </si>
  <si>
    <t>Muller</t>
  </si>
  <si>
    <t>6122 N California Ave</t>
  </si>
  <si>
    <t>15016232X050000</t>
  </si>
  <si>
    <t>Joan Dachs Bais Yaakov Elem Sch</t>
  </si>
  <si>
    <t>Ahuva</t>
  </si>
  <si>
    <t>Wainhaus</t>
  </si>
  <si>
    <t>15016236X160000</t>
  </si>
  <si>
    <t>Andersonville Montessori</t>
  </si>
  <si>
    <t>5050 N Broadway St</t>
  </si>
  <si>
    <t>15016238Y100000</t>
  </si>
  <si>
    <t>Christ the King Jesuit Coll Prep</t>
  </si>
  <si>
    <t>Olson</t>
  </si>
  <si>
    <t>5088 W Jackson Blvd</t>
  </si>
  <si>
    <t>15016240X140000</t>
  </si>
  <si>
    <t>Kids Overcoming the Streets Acad</t>
  </si>
  <si>
    <t>Poole</t>
  </si>
  <si>
    <t>6520 S Wood St</t>
  </si>
  <si>
    <t>15016241X010000</t>
  </si>
  <si>
    <t>North Park Elementary School</t>
  </si>
  <si>
    <t>Novick Jr</t>
  </si>
  <si>
    <t>2017 W Montrose Ave</t>
  </si>
  <si>
    <t>15016248Y050000</t>
  </si>
  <si>
    <t>Bnos Rabbeinu High School</t>
  </si>
  <si>
    <t>Tsyrl</t>
  </si>
  <si>
    <t>Turen</t>
  </si>
  <si>
    <t>6237 N Whipple St</t>
  </si>
  <si>
    <t>15016271X100000</t>
  </si>
  <si>
    <t>Academy Sacred Heart/Hardey Prep</t>
  </si>
  <si>
    <t>Steele</t>
  </si>
  <si>
    <t>6250 N Sheridan Rd</t>
  </si>
  <si>
    <t>60660</t>
  </si>
  <si>
    <t>15016317X100000</t>
  </si>
  <si>
    <t>St Walter - St. Benedict School</t>
  </si>
  <si>
    <t>11741 S Western Ave</t>
  </si>
  <si>
    <t>15016319X100000</t>
  </si>
  <si>
    <t>Visitation Catholic School</t>
  </si>
  <si>
    <t>Markoff</t>
  </si>
  <si>
    <t>900 W Garfield Blvd</t>
  </si>
  <si>
    <t>15016321X100000</t>
  </si>
  <si>
    <t>St Viator School</t>
  </si>
  <si>
    <t>Rieger</t>
  </si>
  <si>
    <t>4140 W Addison St</t>
  </si>
  <si>
    <t>15016324X100000</t>
  </si>
  <si>
    <t>ST Therese School West</t>
  </si>
  <si>
    <t>Oi</t>
  </si>
  <si>
    <t>2867 S Throop St</t>
  </si>
  <si>
    <t>15016325X100000</t>
  </si>
  <si>
    <t>St Barnabas School</t>
  </si>
  <si>
    <t>Stack</t>
  </si>
  <si>
    <t>10121 S Longwood Dr</t>
  </si>
  <si>
    <t>15016326X100000</t>
  </si>
  <si>
    <t>St Bartholomew School</t>
  </si>
  <si>
    <t>Nilma</t>
  </si>
  <si>
    <t>Osiecki</t>
  </si>
  <si>
    <t>4941 W Patterson Ave</t>
  </si>
  <si>
    <t>15016328X100000</t>
  </si>
  <si>
    <t>St Bede the Venerable</t>
  </si>
  <si>
    <t>Sherry</t>
  </si>
  <si>
    <t>Stewart</t>
  </si>
  <si>
    <t>4440 W. 83rd Street</t>
  </si>
  <si>
    <t>60652</t>
  </si>
  <si>
    <t>15016329X100000</t>
  </si>
  <si>
    <t>St Benedict Elem School</t>
  </si>
  <si>
    <t>Rachel</t>
  </si>
  <si>
    <t>Gemo</t>
  </si>
  <si>
    <t>3920 N Leavitt St</t>
  </si>
  <si>
    <t>15016331X100000</t>
  </si>
  <si>
    <t>St Agnes of Bohemia</t>
  </si>
  <si>
    <t>Clair</t>
  </si>
  <si>
    <t>Zaffaroni</t>
  </si>
  <si>
    <t>2643 S Central Park Ave</t>
  </si>
  <si>
    <t>15016339X100000</t>
  </si>
  <si>
    <t>St Bruno School</t>
  </si>
  <si>
    <t>Marea</t>
  </si>
  <si>
    <t>Jensen</t>
  </si>
  <si>
    <t>4839 S Harding Ave</t>
  </si>
  <si>
    <t>60632</t>
  </si>
  <si>
    <t>15016340X100000</t>
  </si>
  <si>
    <t>St Cajetan</t>
  </si>
  <si>
    <t>Nitsche</t>
  </si>
  <si>
    <t>2447 W 112th St</t>
  </si>
  <si>
    <t>15016344X100000</t>
  </si>
  <si>
    <t>Our Lady of Tepeyac</t>
  </si>
  <si>
    <t>Krielaart</t>
  </si>
  <si>
    <t>2235 S Albany Ave</t>
  </si>
  <si>
    <t>15016348X100000</t>
  </si>
  <si>
    <t>Christ the King</t>
  </si>
  <si>
    <t>Ann</t>
  </si>
  <si>
    <t>Riordan</t>
  </si>
  <si>
    <t>9240 S Hoyne Ave</t>
  </si>
  <si>
    <t>15016349X100000</t>
  </si>
  <si>
    <t>St Christina</t>
  </si>
  <si>
    <t>Degner</t>
  </si>
  <si>
    <t>3333 W 110th St</t>
  </si>
  <si>
    <t>15016352X100000</t>
  </si>
  <si>
    <t>St Clement School</t>
  </si>
  <si>
    <t>Fink</t>
  </si>
  <si>
    <t>2524 N Orchard St</t>
  </si>
  <si>
    <t>15016356X100000</t>
  </si>
  <si>
    <t>St Constance School</t>
  </si>
  <si>
    <t>Eva</t>
  </si>
  <si>
    <t>Panczyk</t>
  </si>
  <si>
    <t>5841 W Strong St</t>
  </si>
  <si>
    <t>60630</t>
  </si>
  <si>
    <t>15016362X100000</t>
  </si>
  <si>
    <t>St Daniel the Prophet School</t>
  </si>
  <si>
    <t>Cynthia</t>
  </si>
  <si>
    <t>Zabilka</t>
  </si>
  <si>
    <t>5337 S Natoma Ave</t>
  </si>
  <si>
    <t>15016366X100000</t>
  </si>
  <si>
    <t>St Edward</t>
  </si>
  <si>
    <t>Lasica</t>
  </si>
  <si>
    <t>4343 W Sunnyside Ave</t>
  </si>
  <si>
    <t>15016368X100000</t>
  </si>
  <si>
    <t>Epiphany School</t>
  </si>
  <si>
    <t>Ernst</t>
  </si>
  <si>
    <t>4223 W 25th St</t>
  </si>
  <si>
    <t>15016369X100000</t>
  </si>
  <si>
    <t>St Ethelreda School</t>
  </si>
  <si>
    <t>Denise</t>
  </si>
  <si>
    <t>Spells</t>
  </si>
  <si>
    <t>8734 S Paulina St</t>
  </si>
  <si>
    <t>15016370X100000</t>
  </si>
  <si>
    <t>St Eugene</t>
  </si>
  <si>
    <t>Kinel</t>
  </si>
  <si>
    <t>7930 W Foster Ave</t>
  </si>
  <si>
    <t>60656</t>
  </si>
  <si>
    <t>15016372X100000</t>
  </si>
  <si>
    <t>St Ferdinand School</t>
  </si>
  <si>
    <t>Erin</t>
  </si>
  <si>
    <t>Folino</t>
  </si>
  <si>
    <t>3131 N Mason Ave</t>
  </si>
  <si>
    <t>15016375X100000</t>
  </si>
  <si>
    <t>Pope John Paul II Catholic School</t>
  </si>
  <si>
    <t>4325 S Richmond St</t>
  </si>
  <si>
    <t>15016378X100000</t>
  </si>
  <si>
    <t>St Francis Borgia School</t>
  </si>
  <si>
    <t>Betzolt</t>
  </si>
  <si>
    <t>3535 N Panama Ave</t>
  </si>
  <si>
    <t>15016382X100000</t>
  </si>
  <si>
    <t>St Gabriel</t>
  </si>
  <si>
    <t>Flaherty</t>
  </si>
  <si>
    <t>4500 S Wallace St</t>
  </si>
  <si>
    <t>15016383X100000</t>
  </si>
  <si>
    <t>St Gall</t>
  </si>
  <si>
    <t>Houlihan</t>
  </si>
  <si>
    <t>5515 S Sawyer Ave</t>
  </si>
  <si>
    <t>15016384X100000</t>
  </si>
  <si>
    <t>St Genevieve School</t>
  </si>
  <si>
    <t>4854 W Montana St</t>
  </si>
  <si>
    <t>15016392X100000</t>
  </si>
  <si>
    <t>St Helen School</t>
  </si>
  <si>
    <t>Martha</t>
  </si>
  <si>
    <t>TorresSantiago</t>
  </si>
  <si>
    <t>2347 W Augusta Blvd</t>
  </si>
  <si>
    <t>15016395X100000</t>
  </si>
  <si>
    <t>St Hilary School</t>
  </si>
  <si>
    <t>Donovan</t>
  </si>
  <si>
    <t>5614 N Fairfield Ave</t>
  </si>
  <si>
    <t>15016396X100000</t>
  </si>
  <si>
    <t>Holy Angels School</t>
  </si>
  <si>
    <t>Watson</t>
  </si>
  <si>
    <t>750 E 40th St</t>
  </si>
  <si>
    <t>15016397X100000</t>
  </si>
  <si>
    <t>Chicago Jesuit Academy</t>
  </si>
  <si>
    <t>Lynch</t>
  </si>
  <si>
    <t>5058 W Jackson Blvd</t>
  </si>
  <si>
    <t>15016405X260000</t>
  </si>
  <si>
    <t>Pui Tak Christian School</t>
  </si>
  <si>
    <t>Ho</t>
  </si>
  <si>
    <t>2301 S Wentworth Ave</t>
  </si>
  <si>
    <t>15016412X100000</t>
  </si>
  <si>
    <t>Northside Catholic Academy</t>
  </si>
  <si>
    <t>Christine</t>
  </si>
  <si>
    <t>Huzenis</t>
  </si>
  <si>
    <t>6216 N Glenwood Ave</t>
  </si>
  <si>
    <t>15016417X100000</t>
  </si>
  <si>
    <t>Immaculate Conception School</t>
  </si>
  <si>
    <t>Sue</t>
  </si>
  <si>
    <t>Canzoneri</t>
  </si>
  <si>
    <t>7263 W Talcott Ave</t>
  </si>
  <si>
    <t>15016422X100000</t>
  </si>
  <si>
    <t>St Thomas of Canterbury</t>
  </si>
  <si>
    <t>Boyd</t>
  </si>
  <si>
    <t>5525 N Magnolia Ave</t>
  </si>
  <si>
    <t>15016434X100000</t>
  </si>
  <si>
    <t>Annunciata School</t>
  </si>
  <si>
    <t>Claudia</t>
  </si>
  <si>
    <t>Carrillo</t>
  </si>
  <si>
    <t>3750 E 112th St</t>
  </si>
  <si>
    <t>15016436X100000</t>
  </si>
  <si>
    <t>St Ann</t>
  </si>
  <si>
    <t>Corrigan</t>
  </si>
  <si>
    <t>2211 W 18th Pl</t>
  </si>
  <si>
    <t>15016437X100000</t>
  </si>
  <si>
    <t>St Angela School</t>
  </si>
  <si>
    <t>Bruce</t>
  </si>
  <si>
    <t>Schooler</t>
  </si>
  <si>
    <t>1332 N Massasoit Ave</t>
  </si>
  <si>
    <t>15016439X100000</t>
  </si>
  <si>
    <t>St Andrew School</t>
  </si>
  <si>
    <t>Ackermann</t>
  </si>
  <si>
    <t>1710 W Addison St</t>
  </si>
  <si>
    <t>15016441X100000</t>
  </si>
  <si>
    <t>Alphonsus Acad &amp; Cntr for Arts</t>
  </si>
  <si>
    <t>Gerit</t>
  </si>
  <si>
    <t>McAllister</t>
  </si>
  <si>
    <t>1439 W Wellington Ave</t>
  </si>
  <si>
    <t>15016445X100000</t>
  </si>
  <si>
    <t>St Ailbe School</t>
  </si>
  <si>
    <t>Shauntae</t>
  </si>
  <si>
    <t>9037 S Harper Ave</t>
  </si>
  <si>
    <t>15016453X100000</t>
  </si>
  <si>
    <t>St Josaphat</t>
  </si>
  <si>
    <t>Marinel</t>
  </si>
  <si>
    <t>Mullens</t>
  </si>
  <si>
    <t>2245 N Southport Ave</t>
  </si>
  <si>
    <t>15016456X100000</t>
  </si>
  <si>
    <t>St John Fisher</t>
  </si>
  <si>
    <t>Maura</t>
  </si>
  <si>
    <t>Nash</t>
  </si>
  <si>
    <t>10200 S Washtenaw Ave</t>
  </si>
  <si>
    <t>15016459X100000</t>
  </si>
  <si>
    <t>St John Berchmans School</t>
  </si>
  <si>
    <t>Roketenetz</t>
  </si>
  <si>
    <t>2511 W Logan Blvd</t>
  </si>
  <si>
    <t>15016460X100000</t>
  </si>
  <si>
    <t>St John De La Salle School</t>
  </si>
  <si>
    <t>Sarah</t>
  </si>
  <si>
    <t>Santellano</t>
  </si>
  <si>
    <t>10212 S Vernon Ave</t>
  </si>
  <si>
    <t>60628</t>
  </si>
  <si>
    <t>15016463X100000</t>
  </si>
  <si>
    <t>St Jerome School Main Campus</t>
  </si>
  <si>
    <t>2801 S Princeton Ave</t>
  </si>
  <si>
    <t>15016492X100000</t>
  </si>
  <si>
    <t>St Margaret of Scotland School</t>
  </si>
  <si>
    <t>9833 S Throop St</t>
  </si>
  <si>
    <t>15016506X100000</t>
  </si>
  <si>
    <t>St Malachy School</t>
  </si>
  <si>
    <t>Vikki</t>
  </si>
  <si>
    <t>Stokes</t>
  </si>
  <si>
    <t>2252 W Washington Blvd</t>
  </si>
  <si>
    <t>15016535X100000</t>
  </si>
  <si>
    <t>Tomaszewski</t>
  </si>
  <si>
    <t>2926 E 96th St</t>
  </si>
  <si>
    <t>15016539X100000</t>
  </si>
  <si>
    <t>St Stanislaus Kostka  Academy</t>
  </si>
  <si>
    <t>Vickman</t>
  </si>
  <si>
    <t>1255 N Noble St</t>
  </si>
  <si>
    <t>15016540X100000</t>
  </si>
  <si>
    <t>St Sylvester Catholic School</t>
  </si>
  <si>
    <t>Allyn</t>
  </si>
  <si>
    <t>Doyle</t>
  </si>
  <si>
    <t>3027 W Palmer Blvd</t>
  </si>
  <si>
    <t>15016542X100000</t>
  </si>
  <si>
    <t>St Elizabeth of the Trinity</t>
  </si>
  <si>
    <t>Hillmann</t>
  </si>
  <si>
    <t>6040 W Ardmore Ave</t>
  </si>
  <si>
    <t>15016546X100000</t>
  </si>
  <si>
    <t>St Therese School East</t>
  </si>
  <si>
    <t>247 W 23rd St</t>
  </si>
  <si>
    <t>15016547X100000</t>
  </si>
  <si>
    <t>St Thomas the Apostle Elementary</t>
  </si>
  <si>
    <t>Monahan</t>
  </si>
  <si>
    <t>5467 S Woodlawn Ave</t>
  </si>
  <si>
    <t>15016548X100000</t>
  </si>
  <si>
    <t>St Juliana School</t>
  </si>
  <si>
    <t>Scotkovsky</t>
  </si>
  <si>
    <t>7400 W Touhy Ave</t>
  </si>
  <si>
    <t>15016561X100000</t>
  </si>
  <si>
    <t>St Richard School</t>
  </si>
  <si>
    <t>Tennant</t>
  </si>
  <si>
    <t>5025 S Kenneth Ave</t>
  </si>
  <si>
    <t>15016563X100000</t>
  </si>
  <si>
    <t>St Robert Bellarmine School</t>
  </si>
  <si>
    <t>Tenzillo</t>
  </si>
  <si>
    <t>6036 W Eastwood Ave</t>
  </si>
  <si>
    <t>15016567X100000</t>
  </si>
  <si>
    <t>St Sabina Academy</t>
  </si>
  <si>
    <t>Tiffany</t>
  </si>
  <si>
    <t>7801 S Throop St</t>
  </si>
  <si>
    <t>15016571X100000</t>
  </si>
  <si>
    <t>Our Lady of Grace School</t>
  </si>
  <si>
    <t>Kaitlin</t>
  </si>
  <si>
    <t>Reichart</t>
  </si>
  <si>
    <t>2446 N Ridgeway Ave</t>
  </si>
  <si>
    <t>15016572X100000</t>
  </si>
  <si>
    <t>Our Lady of Guadalupe</t>
  </si>
  <si>
    <t>Hall</t>
  </si>
  <si>
    <t>9050 S Burley Ave</t>
  </si>
  <si>
    <t>15016578X100000</t>
  </si>
  <si>
    <t>Mount Carmel Academy</t>
  </si>
  <si>
    <t>Shane</t>
  </si>
  <si>
    <t>Staszcuk</t>
  </si>
  <si>
    <t>720 W Belmont Ave</t>
  </si>
  <si>
    <t>15016588X100000</t>
  </si>
  <si>
    <t>PFGA South Campus</t>
  </si>
  <si>
    <t>Argamaso</t>
  </si>
  <si>
    <t>6143 W Irving Park Rd</t>
  </si>
  <si>
    <t>15016595X100000</t>
  </si>
  <si>
    <t>Old St Marys School</t>
  </si>
  <si>
    <t>Diana</t>
  </si>
  <si>
    <t>1474 S Michigan Ave</t>
  </si>
  <si>
    <t>15016596X100000</t>
  </si>
  <si>
    <t>St Philip Neri School</t>
  </si>
  <si>
    <t>Diane</t>
  </si>
  <si>
    <t>Asberry</t>
  </si>
  <si>
    <t>2110 E 72nd St</t>
  </si>
  <si>
    <t>60649</t>
  </si>
  <si>
    <t>15016598X100000</t>
  </si>
  <si>
    <t>St Pius V School</t>
  </si>
  <si>
    <t>Talaber</t>
  </si>
  <si>
    <t>1919 S Ashland Ave</t>
  </si>
  <si>
    <t>15016602X100000</t>
  </si>
  <si>
    <t>St Procopius Elem School</t>
  </si>
  <si>
    <t>Bassett Jr</t>
  </si>
  <si>
    <t>1625 S Allport St</t>
  </si>
  <si>
    <t>15016604X100000</t>
  </si>
  <si>
    <t>Queen of All Saints School</t>
  </si>
  <si>
    <t>Emily</t>
  </si>
  <si>
    <t>Carlson</t>
  </si>
  <si>
    <t>6230 N Lemont Ave</t>
  </si>
  <si>
    <t>15016605X100000</t>
  </si>
  <si>
    <t>Queen of Angels School</t>
  </si>
  <si>
    <t>Rana</t>
  </si>
  <si>
    <t>Brizgys</t>
  </si>
  <si>
    <t>4520 N Western Ave</t>
  </si>
  <si>
    <t>15016606X100000</t>
  </si>
  <si>
    <t>Queen of Martyrs</t>
  </si>
  <si>
    <t>Johnson</t>
  </si>
  <si>
    <t>3550 W 103rd St</t>
  </si>
  <si>
    <t>15016607X100000</t>
  </si>
  <si>
    <t>Queen of the Universe</t>
  </si>
  <si>
    <t>Linda</t>
  </si>
  <si>
    <t>7130 S Hamlin Ave</t>
  </si>
  <si>
    <t>15016608X100000</t>
  </si>
  <si>
    <t>Academy of St Benedict</t>
  </si>
  <si>
    <t>Farrand</t>
  </si>
  <si>
    <t>6020 S Laflin St</t>
  </si>
  <si>
    <t>15016613X100000</t>
  </si>
  <si>
    <t>St Mary of the Angels</t>
  </si>
  <si>
    <t>Dolack</t>
  </si>
  <si>
    <t>1810 N Hermitage Ave</t>
  </si>
  <si>
    <t>15016614X100000</t>
  </si>
  <si>
    <t>St Mary of the Lake School</t>
  </si>
  <si>
    <t>1026 W Buena Ave</t>
  </si>
  <si>
    <t>15016618X100000</t>
  </si>
  <si>
    <t>St Mary Star of the Sea</t>
  </si>
  <si>
    <t>Candice</t>
  </si>
  <si>
    <t>Usauskas</t>
  </si>
  <si>
    <t>6424 S Kenneth Ave</t>
  </si>
  <si>
    <t>15016619X100000</t>
  </si>
  <si>
    <t>St Mary of the Woods School</t>
  </si>
  <si>
    <t>Walsh</t>
  </si>
  <si>
    <t>6959 N Hiawatha Ave</t>
  </si>
  <si>
    <t>15016620X100000</t>
  </si>
  <si>
    <t>Maternity B V M School</t>
  </si>
  <si>
    <t>Molina</t>
  </si>
  <si>
    <t>1537 N Lawndale Ave</t>
  </si>
  <si>
    <t>15016622X100000</t>
  </si>
  <si>
    <t>St Matthias School</t>
  </si>
  <si>
    <t>Pacholski</t>
  </si>
  <si>
    <t>4910 N Claremont Ave</t>
  </si>
  <si>
    <t>15016624X100000</t>
  </si>
  <si>
    <t>St Nicholas of Tolentine School</t>
  </si>
  <si>
    <t>Mariagnes</t>
  </si>
  <si>
    <t>Menden</t>
  </si>
  <si>
    <t>3741 W 62nd St</t>
  </si>
  <si>
    <t>15016626X140000</t>
  </si>
  <si>
    <t>St Nicholas Cathedral</t>
  </si>
  <si>
    <t>Anna</t>
  </si>
  <si>
    <t>Cirilli</t>
  </si>
  <si>
    <t>2200 W Rice St</t>
  </si>
  <si>
    <t>15016627X100000</t>
  </si>
  <si>
    <t>Bridgeport Catholic - S Campus</t>
  </si>
  <si>
    <t>3700 S Lowe Ave</t>
  </si>
  <si>
    <t>15016630X100000</t>
  </si>
  <si>
    <t>St Monica School</t>
  </si>
  <si>
    <t>Nancy</t>
  </si>
  <si>
    <t>Zver</t>
  </si>
  <si>
    <t>5115 N Mont Clare Ave</t>
  </si>
  <si>
    <t>15016662X260000</t>
  </si>
  <si>
    <t>United Educational Cultural Acad</t>
  </si>
  <si>
    <t>Gretchen</t>
  </si>
  <si>
    <t>1236 W 103rd St # 42</t>
  </si>
  <si>
    <t>15016693X030000</t>
  </si>
  <si>
    <t>Daystar Academy</t>
  </si>
  <si>
    <t>Doig</t>
  </si>
  <si>
    <t>1550 S State St</t>
  </si>
  <si>
    <t>15016705X060000</t>
  </si>
  <si>
    <t>Funmilola</t>
  </si>
  <si>
    <t>Macaulay</t>
  </si>
  <si>
    <t>3415 W Arthington St</t>
  </si>
  <si>
    <t>15016712X160000</t>
  </si>
  <si>
    <t>Brickton Montessori School</t>
  </si>
  <si>
    <t>Erica</t>
  </si>
  <si>
    <t>Lane</t>
  </si>
  <si>
    <t>8622 W Catalpa Ave</t>
  </si>
  <si>
    <t>15016725X010000</t>
  </si>
  <si>
    <t>Urban Prairie Waldorf School</t>
  </si>
  <si>
    <t>AJ</t>
  </si>
  <si>
    <t>1310 S Ashland Ave</t>
  </si>
  <si>
    <t>15016735X160000</t>
  </si>
  <si>
    <t>Beverly Montessori School</t>
  </si>
  <si>
    <t>Kelley</t>
  </si>
  <si>
    <t>Ciraulo</t>
  </si>
  <si>
    <t>9916 S Walden Pkwy</t>
  </si>
  <si>
    <t>15016738X160000</t>
  </si>
  <si>
    <t>Rogers Park Montessori School</t>
  </si>
  <si>
    <t>Blair</t>
  </si>
  <si>
    <t>1800 W Balmoral Ave</t>
  </si>
  <si>
    <t>15016743Z010000</t>
  </si>
  <si>
    <t>Francis W Parker School</t>
  </si>
  <si>
    <t>330 W Webster Ave</t>
  </si>
  <si>
    <t>15016763X060000</t>
  </si>
  <si>
    <t>Christ the King Lutheran School</t>
  </si>
  <si>
    <t>Geraldine</t>
  </si>
  <si>
    <t>Brazeal</t>
  </si>
  <si>
    <t>3701 S Lake Park Ave</t>
  </si>
  <si>
    <t>15016778Z140000</t>
  </si>
  <si>
    <t>CS Academy</t>
  </si>
  <si>
    <t>6014 S Racine Ave</t>
  </si>
  <si>
    <t>15016780X010000</t>
  </si>
  <si>
    <t>Latin School of Chicago Lower</t>
  </si>
  <si>
    <t>Hagerman</t>
  </si>
  <si>
    <t>1531 N Dearborn Pkwy</t>
  </si>
  <si>
    <t>15016781X050000</t>
  </si>
  <si>
    <t>Yeshiva Ohr Boruch</t>
  </si>
  <si>
    <t>Moshe</t>
  </si>
  <si>
    <t>Unger</t>
  </si>
  <si>
    <t>2828 W Pratt Blvd</t>
  </si>
  <si>
    <t>15016785Y010000</t>
  </si>
  <si>
    <t>Latin School of Chicago Upper</t>
  </si>
  <si>
    <t>59 W North Blvd</t>
  </si>
  <si>
    <t>15016789Z110000</t>
  </si>
  <si>
    <t>North Shore SDa Junior Academy</t>
  </si>
  <si>
    <t>Walter</t>
  </si>
  <si>
    <t>Turner</t>
  </si>
  <si>
    <t>5220 N California Ave</t>
  </si>
  <si>
    <t>15016791Y050000</t>
  </si>
  <si>
    <t>Lubavitch Mesivta of Chicago</t>
  </si>
  <si>
    <t>Perlstein</t>
  </si>
  <si>
    <t>2756 W Morse Ave</t>
  </si>
  <si>
    <t>15016796Y010000</t>
  </si>
  <si>
    <t>Chicago Academy for the Arts</t>
  </si>
  <si>
    <t>Patera</t>
  </si>
  <si>
    <t>1010 W Chicago Ave</t>
  </si>
  <si>
    <t>15016806X100000</t>
  </si>
  <si>
    <t>Frances Xavier Warde Schools</t>
  </si>
  <si>
    <t>751 N State St</t>
  </si>
  <si>
    <t>15016815X230000</t>
  </si>
  <si>
    <t>ICCI Academy</t>
  </si>
  <si>
    <t>Sawsan</t>
  </si>
  <si>
    <t>Alsawi</t>
  </si>
  <si>
    <t>6435 W Belmont Ave</t>
  </si>
  <si>
    <t>15016822X230000</t>
  </si>
  <si>
    <t>ICC Elementary School</t>
  </si>
  <si>
    <t>Ather</t>
  </si>
  <si>
    <t>Sultana</t>
  </si>
  <si>
    <t>3333 W Peterson Ave</t>
  </si>
  <si>
    <t>15016823Y050000</t>
  </si>
  <si>
    <t>Yeshivas Kesser Yonah</t>
  </si>
  <si>
    <t>Steven</t>
  </si>
  <si>
    <t>3635 W Devon Ave</t>
  </si>
  <si>
    <t>15016824Y050000</t>
  </si>
  <si>
    <t>Lubavitch Girls High Sch</t>
  </si>
  <si>
    <t>Landes</t>
  </si>
  <si>
    <t>6350 N Whipple St</t>
  </si>
  <si>
    <t>15016831Z230000</t>
  </si>
  <si>
    <t>Muhammad University</t>
  </si>
  <si>
    <t>Karriem</t>
  </si>
  <si>
    <t>7351 S Stony Island Ave</t>
  </si>
  <si>
    <t>15016845Y050000</t>
  </si>
  <si>
    <t>Bais Yaakov High Sch of Chicago</t>
  </si>
  <si>
    <t>Neuman</t>
  </si>
  <si>
    <t>5800 N Kimball Ave</t>
  </si>
  <si>
    <t>15016853X160000</t>
  </si>
  <si>
    <t>The Ancona School</t>
  </si>
  <si>
    <t>Liz</t>
  </si>
  <si>
    <t>Iverson</t>
  </si>
  <si>
    <t>4770 S Dorchester Ave</t>
  </si>
  <si>
    <t>15016862Y010000</t>
  </si>
  <si>
    <t>West Town Academy</t>
  </si>
  <si>
    <t>Rodriguez</t>
  </si>
  <si>
    <t>534 N Sacramento Blvd</t>
  </si>
  <si>
    <t>15016864Y050000</t>
  </si>
  <si>
    <t>Hanna Sacks Bais Yaakov High Sch</t>
  </si>
  <si>
    <t>Penina</t>
  </si>
  <si>
    <t>Teitelbaum</t>
  </si>
  <si>
    <t>3021 W Devon Ave</t>
  </si>
  <si>
    <t>15016894X200000</t>
  </si>
  <si>
    <t>Oakdale Christian Academy</t>
  </si>
  <si>
    <t>Wytress</t>
  </si>
  <si>
    <t>Richardson</t>
  </si>
  <si>
    <t>9440 S Vincennes Ave</t>
  </si>
  <si>
    <t>15016898Y260000</t>
  </si>
  <si>
    <t>Chicago Hope Academy</t>
  </si>
  <si>
    <t>Ike</t>
  </si>
  <si>
    <t>Muzikowski</t>
  </si>
  <si>
    <t>2189 W Bowler St</t>
  </si>
  <si>
    <t>15016900X030000</t>
  </si>
  <si>
    <t>Chicago West Side Christian Sch</t>
  </si>
  <si>
    <t>Post</t>
  </si>
  <si>
    <t>1240 S Pulaski Rd</t>
  </si>
  <si>
    <t>15016905Z010000</t>
  </si>
  <si>
    <t>GCE Lab School</t>
  </si>
  <si>
    <t>Cabell</t>
  </si>
  <si>
    <t>King</t>
  </si>
  <si>
    <t>9 W Washington St Fl 4</t>
  </si>
  <si>
    <t>60602</t>
  </si>
  <si>
    <t>15016910X160000</t>
  </si>
  <si>
    <t>Near North Montessori School</t>
  </si>
  <si>
    <t>Corley</t>
  </si>
  <si>
    <t>1434 W Division St</t>
  </si>
  <si>
    <t>15016915Z020000</t>
  </si>
  <si>
    <t>Ravenswood Baptist Christian Sch</t>
  </si>
  <si>
    <t>Carter</t>
  </si>
  <si>
    <t>4437 N Seeley Ave</t>
  </si>
  <si>
    <t>15016927X160000</t>
  </si>
  <si>
    <t>Wonder Montessori School</t>
  </si>
  <si>
    <t>Gwen</t>
  </si>
  <si>
    <t>Ku</t>
  </si>
  <si>
    <t>5644 N Pulaski Rd</t>
  </si>
  <si>
    <t>15016949Y030000</t>
  </si>
  <si>
    <t>Cornerstone Academy</t>
  </si>
  <si>
    <t>Wilkes</t>
  </si>
  <si>
    <t>607 Harvard St</t>
  </si>
  <si>
    <t>15016962X100000</t>
  </si>
  <si>
    <t>Children of Peace School</t>
  </si>
  <si>
    <t>Lydia</t>
  </si>
  <si>
    <t>Nantwi</t>
  </si>
  <si>
    <t>1900 W Taylor St</t>
  </si>
  <si>
    <t>15016970X100000</t>
  </si>
  <si>
    <t>San Miguel/Back-of-the-Yards</t>
  </si>
  <si>
    <t>Grant</t>
  </si>
  <si>
    <t>Gorman</t>
  </si>
  <si>
    <t>1954 W 48Th St</t>
  </si>
  <si>
    <t>15016974Z010000</t>
  </si>
  <si>
    <t>Lycee Francais De Chicago</t>
  </si>
  <si>
    <t>Ania</t>
  </si>
  <si>
    <t>Tourlouse</t>
  </si>
  <si>
    <t>1929 W Wilson Ave</t>
  </si>
  <si>
    <t>15016980X030000</t>
  </si>
  <si>
    <t>New Life Academy</t>
  </si>
  <si>
    <t>Efrain</t>
  </si>
  <si>
    <t>Munoz</t>
  </si>
  <si>
    <t>2018 N Richmond St</t>
  </si>
  <si>
    <t>15016985Y100000</t>
  </si>
  <si>
    <t>Cristo Rey Jesuit High School</t>
  </si>
  <si>
    <t>Mayra</t>
  </si>
  <si>
    <t>Gradilla</t>
  </si>
  <si>
    <t>1852 W 22nd Pl</t>
  </si>
  <si>
    <t>15016994X010000</t>
  </si>
  <si>
    <t>Chicago City Day School</t>
  </si>
  <si>
    <t>Dow</t>
  </si>
  <si>
    <t>541 W Hawthorne Pl</t>
  </si>
  <si>
    <t>15016996X260000</t>
  </si>
  <si>
    <t>Rescue Missionary Christian Sch</t>
  </si>
  <si>
    <t>Marilyn</t>
  </si>
  <si>
    <t>Keeter</t>
  </si>
  <si>
    <t>7740 S Eberhart Ave</t>
  </si>
  <si>
    <t>16019001X100000</t>
  </si>
  <si>
    <t>Strang</t>
  </si>
  <si>
    <t>222 Waterman St</t>
  </si>
  <si>
    <t>Sycamore</t>
  </si>
  <si>
    <t>60178</t>
  </si>
  <si>
    <t>16019003X100000</t>
  </si>
  <si>
    <t>St Mary</t>
  </si>
  <si>
    <t>Ashley</t>
  </si>
  <si>
    <t>210 Gurler Rd</t>
  </si>
  <si>
    <t>DeKalb</t>
  </si>
  <si>
    <t>60115</t>
  </si>
  <si>
    <t>16019005Y140000</t>
  </si>
  <si>
    <t>Crossroads Academy</t>
  </si>
  <si>
    <t>Doug</t>
  </si>
  <si>
    <t>Pierson</t>
  </si>
  <si>
    <t>49W294 US Highway 30</t>
  </si>
  <si>
    <t>Big Rock</t>
  </si>
  <si>
    <t>60511</t>
  </si>
  <si>
    <t>16019100Z260000</t>
  </si>
  <si>
    <t>ACS - Cornerstone Campus</t>
  </si>
  <si>
    <t>Collette</t>
  </si>
  <si>
    <t>House</t>
  </si>
  <si>
    <t>355 N Cross St</t>
  </si>
  <si>
    <t>17053002X100000</t>
  </si>
  <si>
    <t>414 N Main St</t>
  </si>
  <si>
    <t>Pontiac</t>
  </si>
  <si>
    <t>61764</t>
  </si>
  <si>
    <t>17053003X100000</t>
  </si>
  <si>
    <t>St Paul School</t>
  </si>
  <si>
    <t>Richard</t>
  </si>
  <si>
    <t>Morehouse</t>
  </si>
  <si>
    <t>300 S West St</t>
  </si>
  <si>
    <t>Odell</t>
  </si>
  <si>
    <t>60460</t>
  </si>
  <si>
    <t>17053028Y140000</t>
  </si>
  <si>
    <t>Salem Ranch Jr &amp; Sr High Sch</t>
  </si>
  <si>
    <t>Terry</t>
  </si>
  <si>
    <t>Benge</t>
  </si>
  <si>
    <t>15161 N 400 East Rd</t>
  </si>
  <si>
    <t>61740</t>
  </si>
  <si>
    <t>17053029X010000</t>
  </si>
  <si>
    <t>Grace Christian School</t>
  </si>
  <si>
    <t>Fairchild</t>
  </si>
  <si>
    <t>1314 E Indiana Ave</t>
  </si>
  <si>
    <t>17054001X100000</t>
  </si>
  <si>
    <t>Carroll Catholic School</t>
  </si>
  <si>
    <t>Welch</t>
  </si>
  <si>
    <t>111 4th St</t>
  </si>
  <si>
    <t>Lincoln</t>
  </si>
  <si>
    <t>62656</t>
  </si>
  <si>
    <t>17054002X060000</t>
  </si>
  <si>
    <t>Ross</t>
  </si>
  <si>
    <t>203 S Vine St</t>
  </si>
  <si>
    <t>Mount Pulaski</t>
  </si>
  <si>
    <t>62548</t>
  </si>
  <si>
    <t>17054010X060000</t>
  </si>
  <si>
    <t>Chandler</t>
  </si>
  <si>
    <t>1600 Woodlawn Rd</t>
  </si>
  <si>
    <t>17064001X100000</t>
  </si>
  <si>
    <t>Kamradt</t>
  </si>
  <si>
    <t>1002 E College Ave</t>
  </si>
  <si>
    <t>Normal</t>
  </si>
  <si>
    <t>61761</t>
  </si>
  <si>
    <t>17064002X100000</t>
  </si>
  <si>
    <t>Corpus Christi Catholic School</t>
  </si>
  <si>
    <t>Adrienne</t>
  </si>
  <si>
    <t>Wilson</t>
  </si>
  <si>
    <t>1909 E Lincoln St</t>
  </si>
  <si>
    <t>Bloomington</t>
  </si>
  <si>
    <t>61701</t>
  </si>
  <si>
    <t>17064003Y100000</t>
  </si>
  <si>
    <t>Central Catholic High School</t>
  </si>
  <si>
    <t>Sean</t>
  </si>
  <si>
    <t>Foster</t>
  </si>
  <si>
    <t>1201 Airport Rd</t>
  </si>
  <si>
    <t>61704</t>
  </si>
  <si>
    <t>17064004X060000</t>
  </si>
  <si>
    <t>Shawn</t>
  </si>
  <si>
    <t>1102 W Hamilton Rd</t>
  </si>
  <si>
    <t>17064006X100000</t>
  </si>
  <si>
    <t>Jamie</t>
  </si>
  <si>
    <t>Hartrich</t>
  </si>
  <si>
    <t>603 W Jackson St</t>
  </si>
  <si>
    <t>17064008Y010000</t>
  </si>
  <si>
    <t>Youthbuild Academy</t>
  </si>
  <si>
    <t>Tracey</t>
  </si>
  <si>
    <t>Polson</t>
  </si>
  <si>
    <t>360 Wylie Dr Ste 305</t>
  </si>
  <si>
    <t>17064011Z020000</t>
  </si>
  <si>
    <t>Calvary Christian  Academy</t>
  </si>
  <si>
    <t>Dale</t>
  </si>
  <si>
    <t>Lempa</t>
  </si>
  <si>
    <t>1017 N School St</t>
  </si>
  <si>
    <t>17064012X010000</t>
  </si>
  <si>
    <t>Mulberry School</t>
  </si>
  <si>
    <t>Shawna</t>
  </si>
  <si>
    <t>Stanley</t>
  </si>
  <si>
    <t>1101 Douglas St</t>
  </si>
  <si>
    <t>17064027X260000</t>
  </si>
  <si>
    <t>Cornerstone Christian Academy</t>
  </si>
  <si>
    <t>Elisabeth</t>
  </si>
  <si>
    <t>Sondgeroth</t>
  </si>
  <si>
    <t>PO Box 1608</t>
  </si>
  <si>
    <t>61702</t>
  </si>
  <si>
    <t>19022001X060000</t>
  </si>
  <si>
    <t>Bethany Lutheran School</t>
  </si>
  <si>
    <t>Dunwell</t>
  </si>
  <si>
    <t>1550 Modaff Rd</t>
  </si>
  <si>
    <t>Naperville</t>
  </si>
  <si>
    <t>60565</t>
  </si>
  <si>
    <t>19022003X100000</t>
  </si>
  <si>
    <t>Holy Trinity</t>
  </si>
  <si>
    <t>Simon</t>
  </si>
  <si>
    <t>108 S Linden Ave</t>
  </si>
  <si>
    <t>Westmont</t>
  </si>
  <si>
    <t>60559</t>
  </si>
  <si>
    <t>19022006X060000</t>
  </si>
  <si>
    <t>Lutheran School of St Luke</t>
  </si>
  <si>
    <t>Patti</t>
  </si>
  <si>
    <t>Fagalde</t>
  </si>
  <si>
    <t>410 S Rush St</t>
  </si>
  <si>
    <t>Itasca</t>
  </si>
  <si>
    <t>60143</t>
  </si>
  <si>
    <t>19022008X100000</t>
  </si>
  <si>
    <t>Notre Dame School</t>
  </si>
  <si>
    <t>66 Norfolk Ave</t>
  </si>
  <si>
    <t>Clarendon Hills</t>
  </si>
  <si>
    <t>60514</t>
  </si>
  <si>
    <t>19022013Y100000</t>
  </si>
  <si>
    <t>St Francis High School</t>
  </si>
  <si>
    <t>Raeann</t>
  </si>
  <si>
    <t>Huhn</t>
  </si>
  <si>
    <t>2130 W Roosevelt Rd</t>
  </si>
  <si>
    <t>Wheaton</t>
  </si>
  <si>
    <t>60187</t>
  </si>
  <si>
    <t>19022015X060000</t>
  </si>
  <si>
    <t>Cheri</t>
  </si>
  <si>
    <t>Armstrong</t>
  </si>
  <si>
    <t>405 Rush St</t>
  </si>
  <si>
    <t>Roselle</t>
  </si>
  <si>
    <t>60172</t>
  </si>
  <si>
    <t>19022016Y100000</t>
  </si>
  <si>
    <t>I C Catholic Prep</t>
  </si>
  <si>
    <t>Stephen</t>
  </si>
  <si>
    <t>Davidson</t>
  </si>
  <si>
    <t>217 S Cottage Hill Ave</t>
  </si>
  <si>
    <t>Elmhurst</t>
  </si>
  <si>
    <t>60126</t>
  </si>
  <si>
    <t>19022019X100000</t>
  </si>
  <si>
    <t>St John The Baptist</t>
  </si>
  <si>
    <t>Policht</t>
  </si>
  <si>
    <t>0S259 Church St</t>
  </si>
  <si>
    <t>Winfield</t>
  </si>
  <si>
    <t>60190</t>
  </si>
  <si>
    <t>19022020X060000</t>
  </si>
  <si>
    <t>St Johns Lutheran</t>
  </si>
  <si>
    <t>Kalal</t>
  </si>
  <si>
    <t>220 S Lincoln Ave</t>
  </si>
  <si>
    <t>Lombard</t>
  </si>
  <si>
    <t>60148</t>
  </si>
  <si>
    <t>19022023X100000</t>
  </si>
  <si>
    <t>Erik</t>
  </si>
  <si>
    <t>4832 Highland Ave</t>
  </si>
  <si>
    <t>Downers Grove</t>
  </si>
  <si>
    <t>60515</t>
  </si>
  <si>
    <t>19022024X100000</t>
  </si>
  <si>
    <t>St Joan of Arc</t>
  </si>
  <si>
    <t>Picchione</t>
  </si>
  <si>
    <t>4913 Columbia Ave</t>
  </si>
  <si>
    <t>Lisle</t>
  </si>
  <si>
    <t>60532</t>
  </si>
  <si>
    <t>19022025X160000</t>
  </si>
  <si>
    <t>Seton Montessori School</t>
  </si>
  <si>
    <t>5728 Virginia Ave</t>
  </si>
  <si>
    <t>19022028X100000</t>
  </si>
  <si>
    <t>St Mary of Gostyn School</t>
  </si>
  <si>
    <t>440 Prairie Ave</t>
  </si>
  <si>
    <t>19022030X100000</t>
  </si>
  <si>
    <t>St Matthew School</t>
  </si>
  <si>
    <t>AnnMarie</t>
  </si>
  <si>
    <t>Mahay</t>
  </si>
  <si>
    <t>1555 Glen Ellyn Rd</t>
  </si>
  <si>
    <t>Glendale Heights</t>
  </si>
  <si>
    <t>60139</t>
  </si>
  <si>
    <t>19022031X100000</t>
  </si>
  <si>
    <t>St Michael</t>
  </si>
  <si>
    <t>Adam</t>
  </si>
  <si>
    <t>Ferguson</t>
  </si>
  <si>
    <t>314 W Willow Ave</t>
  </si>
  <si>
    <t>19022034X100000</t>
  </si>
  <si>
    <t>SS Peter and Paul School</t>
  </si>
  <si>
    <t>Tricia</t>
  </si>
  <si>
    <t>Weis</t>
  </si>
  <si>
    <t>201 E Franklin Ave</t>
  </si>
  <si>
    <t>60540</t>
  </si>
  <si>
    <t>19022035X100000</t>
  </si>
  <si>
    <t>St Petronille</t>
  </si>
  <si>
    <t>Schmidt</t>
  </si>
  <si>
    <t>425 Prospect Ave</t>
  </si>
  <si>
    <t>Glen Ellyn</t>
  </si>
  <si>
    <t>60137</t>
  </si>
  <si>
    <t>19022036X100000</t>
  </si>
  <si>
    <t>St Philip the Apostle School</t>
  </si>
  <si>
    <t>Noonan</t>
  </si>
  <si>
    <t>1233 W Holtz Ave</t>
  </si>
  <si>
    <t>Addison</t>
  </si>
  <si>
    <t>60101</t>
  </si>
  <si>
    <t>19022037X100000</t>
  </si>
  <si>
    <t>St Pius X</t>
  </si>
  <si>
    <t>Carrie</t>
  </si>
  <si>
    <t>Novak</t>
  </si>
  <si>
    <t>601 Westmore Meyers Rd</t>
  </si>
  <si>
    <t>19022038Y100000</t>
  </si>
  <si>
    <t>Benet Academy</t>
  </si>
  <si>
    <t>Myers</t>
  </si>
  <si>
    <t>2200 Maple Ave</t>
  </si>
  <si>
    <t>19022039X100000</t>
  </si>
  <si>
    <t>St Raphael School</t>
  </si>
  <si>
    <t>1215 Modaff Rd</t>
  </si>
  <si>
    <t>19022040X100000</t>
  </si>
  <si>
    <t>St Scholastica School</t>
  </si>
  <si>
    <t>Driscoll</t>
  </si>
  <si>
    <t>7720 Janes Ave</t>
  </si>
  <si>
    <t>Woodridge</t>
  </si>
  <si>
    <t>60517</t>
  </si>
  <si>
    <t>19022041X100000</t>
  </si>
  <si>
    <t>St Walter School</t>
  </si>
  <si>
    <t>Warco</t>
  </si>
  <si>
    <t>201 W Maple Ave</t>
  </si>
  <si>
    <t>19022042Y030000</t>
  </si>
  <si>
    <t>Timothy Christian High School</t>
  </si>
  <si>
    <t>Brad</t>
  </si>
  <si>
    <t>Mitchell</t>
  </si>
  <si>
    <t>1061 S Prospect Ave</t>
  </si>
  <si>
    <t>19022046X100000</t>
  </si>
  <si>
    <t>Visitation</t>
  </si>
  <si>
    <t>Mijal</t>
  </si>
  <si>
    <t>851 S York St</t>
  </si>
  <si>
    <t>19022047Y260000</t>
  </si>
  <si>
    <t>Wheaton Academy</t>
  </si>
  <si>
    <t>Kori</t>
  </si>
  <si>
    <t>Hockett</t>
  </si>
  <si>
    <t>900 Prince Crossing Rd</t>
  </si>
  <si>
    <t>West Chicago</t>
  </si>
  <si>
    <t>60185</t>
  </si>
  <si>
    <t>19022048X260000</t>
  </si>
  <si>
    <t>Wheaton Christian Grammar School</t>
  </si>
  <si>
    <t>Jeffrey</t>
  </si>
  <si>
    <t>Brooke</t>
  </si>
  <si>
    <t>1N350 Taylor Dr</t>
  </si>
  <si>
    <t>19022052X100000</t>
  </si>
  <si>
    <t>Regina</t>
  </si>
  <si>
    <t>Pestrak</t>
  </si>
  <si>
    <t>322 W Maple St</t>
  </si>
  <si>
    <t>19022053X100000</t>
  </si>
  <si>
    <t>Immaculate Conception Grade Sch</t>
  </si>
  <si>
    <t>Linley</t>
  </si>
  <si>
    <t>132 W Arthur St</t>
  </si>
  <si>
    <t>19022054X100000</t>
  </si>
  <si>
    <t>St James the Apostle</t>
  </si>
  <si>
    <t>Kirk</t>
  </si>
  <si>
    <t>490 S Park Blvd</t>
  </si>
  <si>
    <t>19022055Y100000</t>
  </si>
  <si>
    <t>Montini Catholic High School</t>
  </si>
  <si>
    <t>Beirne</t>
  </si>
  <si>
    <t>19W070 16th St</t>
  </si>
  <si>
    <t>19022057X100000</t>
  </si>
  <si>
    <t>St Isidore School</t>
  </si>
  <si>
    <t>Corinne</t>
  </si>
  <si>
    <t>Alimento</t>
  </si>
  <si>
    <t>431 W Army Trail Rd</t>
  </si>
  <si>
    <t>Bloomingdale</t>
  </si>
  <si>
    <t>60108</t>
  </si>
  <si>
    <t>19022060X100000</t>
  </si>
  <si>
    <t>St Isaac Jogues</t>
  </si>
  <si>
    <t>Burlinski</t>
  </si>
  <si>
    <t>421 S Clay St</t>
  </si>
  <si>
    <t>19022061X060000</t>
  </si>
  <si>
    <t>Messina</t>
  </si>
  <si>
    <t>1165 Westmore Meyers Rd</t>
  </si>
  <si>
    <t>19022065X030000</t>
  </si>
  <si>
    <t>Timothy Christian Elem  Midd Sch</t>
  </si>
  <si>
    <t>Justin</t>
  </si>
  <si>
    <t>Horne</t>
  </si>
  <si>
    <t>188 W Butterfield Rd</t>
  </si>
  <si>
    <t>19022066Z200000</t>
  </si>
  <si>
    <t>Marquette Manor Baptist Academy</t>
  </si>
  <si>
    <t>Sherwin</t>
  </si>
  <si>
    <t>333 75th St</t>
  </si>
  <si>
    <t>60516</t>
  </si>
  <si>
    <t>19022070X060000</t>
  </si>
  <si>
    <t>Concord Lutheran School</t>
  </si>
  <si>
    <t>Golz</t>
  </si>
  <si>
    <t>865 S Church Rd</t>
  </si>
  <si>
    <t>Bensenville</t>
  </si>
  <si>
    <t>60106</t>
  </si>
  <si>
    <t>19022071X100000</t>
  </si>
  <si>
    <t>Margie</t>
  </si>
  <si>
    <t>Marshall</t>
  </si>
  <si>
    <t>1155 Aurora Ave</t>
  </si>
  <si>
    <t>19022081X140000</t>
  </si>
  <si>
    <t>Clapham School</t>
  </si>
  <si>
    <t>Egan</t>
  </si>
  <si>
    <t>PO Box 209</t>
  </si>
  <si>
    <t>19022085X010000</t>
  </si>
  <si>
    <t>Prairie School of DuPage</t>
  </si>
  <si>
    <t>Alyssa</t>
  </si>
  <si>
    <t>Maurer</t>
  </si>
  <si>
    <t>1926 N Main St</t>
  </si>
  <si>
    <t>19022089X230000</t>
  </si>
  <si>
    <t>ICN Noor Academy</t>
  </si>
  <si>
    <t>Muniba</t>
  </si>
  <si>
    <t>Ali</t>
  </si>
  <si>
    <t>2844 W Ogden Ave</t>
  </si>
  <si>
    <t>19022090X160000</t>
  </si>
  <si>
    <t>Diamante Montessori</t>
  </si>
  <si>
    <t>Alice</t>
  </si>
  <si>
    <t>Lewaniak</t>
  </si>
  <si>
    <t>625 Hillside Ave</t>
  </si>
  <si>
    <t>19022091Y140000</t>
  </si>
  <si>
    <t>Chesterton Acad of Holy Family</t>
  </si>
  <si>
    <t>Ryan</t>
  </si>
  <si>
    <t>5205 Kingston Ave</t>
  </si>
  <si>
    <t>19022094X230000</t>
  </si>
  <si>
    <t>Carriers of Light</t>
  </si>
  <si>
    <t>Aman</t>
  </si>
  <si>
    <t>Alcharbji</t>
  </si>
  <si>
    <t>1607 Taft Ave</t>
  </si>
  <si>
    <t>60189</t>
  </si>
  <si>
    <t>19022096X010000</t>
  </si>
  <si>
    <t>Avery Coonley School</t>
  </si>
  <si>
    <t>1400 Maple Ave</t>
  </si>
  <si>
    <t>19022100X160000</t>
  </si>
  <si>
    <t>Kindi Academy</t>
  </si>
  <si>
    <t>Hatem</t>
  </si>
  <si>
    <t>Elagha</t>
  </si>
  <si>
    <t>8161 Cass Ave</t>
  </si>
  <si>
    <t>Darien</t>
  </si>
  <si>
    <t>60561</t>
  </si>
  <si>
    <t>19022101X010000</t>
  </si>
  <si>
    <t>Arrow Academy</t>
  </si>
  <si>
    <t>1120 E Diehl Rd Ste 200</t>
  </si>
  <si>
    <t>60563</t>
  </si>
  <si>
    <t>19022109X260000</t>
  </si>
  <si>
    <t>Calvary Christian School</t>
  </si>
  <si>
    <t>Sloan</t>
  </si>
  <si>
    <t>9S200 Route 59</t>
  </si>
  <si>
    <t>60564</t>
  </si>
  <si>
    <t>19022111X160000</t>
  </si>
  <si>
    <t>Wheaton Montessori School</t>
  </si>
  <si>
    <t>Rebecca</t>
  </si>
  <si>
    <t>Lingo</t>
  </si>
  <si>
    <t>1980 N Gary Ave</t>
  </si>
  <si>
    <t>19022112X110000</t>
  </si>
  <si>
    <t>Downers Grove Adventist</t>
  </si>
  <si>
    <t>Vickie</t>
  </si>
  <si>
    <t>5524 Lee Ave</t>
  </si>
  <si>
    <t>19022127Z230000</t>
  </si>
  <si>
    <t>Islamic Foundation School</t>
  </si>
  <si>
    <t>Farhat</t>
  </si>
  <si>
    <t>Siddiqui</t>
  </si>
  <si>
    <t>300 W Highridge Rd</t>
  </si>
  <si>
    <t>Villa Park</t>
  </si>
  <si>
    <t>60181</t>
  </si>
  <si>
    <t>19022131X100000</t>
  </si>
  <si>
    <t>Seton Academy</t>
  </si>
  <si>
    <t>Anne</t>
  </si>
  <si>
    <t>Sowinski</t>
  </si>
  <si>
    <t>350 N Westmore Ave</t>
  </si>
  <si>
    <t>19022135X160000</t>
  </si>
  <si>
    <t>DuPage Montessori School</t>
  </si>
  <si>
    <t>Dybas</t>
  </si>
  <si>
    <t>1111 E Warrenville Rd</t>
  </si>
  <si>
    <t>19022136Z230000</t>
  </si>
  <si>
    <t>College Preparatry Sch of America</t>
  </si>
  <si>
    <t>Samah</t>
  </si>
  <si>
    <t>Elzahdan</t>
  </si>
  <si>
    <t>331 W Madison St</t>
  </si>
  <si>
    <t>19022137X160000</t>
  </si>
  <si>
    <t>DuPage Montessori in Wheaton</t>
  </si>
  <si>
    <t>Pat</t>
  </si>
  <si>
    <t>Clauss</t>
  </si>
  <si>
    <t>300 E Cole Ave</t>
  </si>
  <si>
    <t>19022143X010000</t>
  </si>
  <si>
    <t>The Waldorf School of DuPage</t>
  </si>
  <si>
    <t>Gandy</t>
  </si>
  <si>
    <t>30W160 Calumet Ave W</t>
  </si>
  <si>
    <t>Warrenville</t>
  </si>
  <si>
    <t>60555</t>
  </si>
  <si>
    <t>19022151X010000</t>
  </si>
  <si>
    <t>Kingswood Academy</t>
  </si>
  <si>
    <t>Alexandra</t>
  </si>
  <si>
    <t>LoCascio</t>
  </si>
  <si>
    <t>133 Plainfield Rd</t>
  </si>
  <si>
    <t>19022153X170000</t>
  </si>
  <si>
    <t>Pythagoras Childrens Academy</t>
  </si>
  <si>
    <t>Staci</t>
  </si>
  <si>
    <t>Tagaris Ward</t>
  </si>
  <si>
    <t>893 N Church Rd</t>
  </si>
  <si>
    <t>19022178X070000</t>
  </si>
  <si>
    <t>Wheatland Salem Christian Acad</t>
  </si>
  <si>
    <t>Lemley</t>
  </si>
  <si>
    <t>1852 95th St</t>
  </si>
  <si>
    <t>19022180X160000</t>
  </si>
  <si>
    <t>Sunrise Montessori Academy</t>
  </si>
  <si>
    <t>Inderjit</t>
  </si>
  <si>
    <t>Singh</t>
  </si>
  <si>
    <t>960 W Army Trail Blvd</t>
  </si>
  <si>
    <t>20083006Z140000</t>
  </si>
  <si>
    <t>New Hope Christian Acad Sthrn IL</t>
  </si>
  <si>
    <t>1520 McHaney Rd</t>
  </si>
  <si>
    <t>Harrisburg</t>
  </si>
  <si>
    <t>62946</t>
  </si>
  <si>
    <t>20093001X100000</t>
  </si>
  <si>
    <t>Lavely</t>
  </si>
  <si>
    <t>417 Chestnut St</t>
  </si>
  <si>
    <t>Mount Carmel</t>
  </si>
  <si>
    <t>62863</t>
  </si>
  <si>
    <t>21028002X100000</t>
  </si>
  <si>
    <t>St John the Baptist</t>
  </si>
  <si>
    <t>Kay</t>
  </si>
  <si>
    <t>Levanti</t>
  </si>
  <si>
    <t>702 E Poplar St</t>
  </si>
  <si>
    <t>West Frankfort</t>
  </si>
  <si>
    <t>62896</t>
  </si>
  <si>
    <t>21028013Z010000</t>
  </si>
  <si>
    <t>Maloney Foundation Inc Dream Acad</t>
  </si>
  <si>
    <t>1000 Factory Outlet Blvd</t>
  </si>
  <si>
    <t>W Frankfort</t>
  </si>
  <si>
    <t>21100001X100000</t>
  </si>
  <si>
    <t>Our Lady Mt Carmel School</t>
  </si>
  <si>
    <t>Swann</t>
  </si>
  <si>
    <t>400 W Monroe St</t>
  </si>
  <si>
    <t>Herrin</t>
  </si>
  <si>
    <t>62948</t>
  </si>
  <si>
    <t>21100011Z260000</t>
  </si>
  <si>
    <t>Unity Christian School</t>
  </si>
  <si>
    <t>Joyce</t>
  </si>
  <si>
    <t>PO Box 310</t>
  </si>
  <si>
    <t>Energy</t>
  </si>
  <si>
    <t>62933</t>
  </si>
  <si>
    <t>21100015Y260000</t>
  </si>
  <si>
    <t>Agape Christian High School</t>
  </si>
  <si>
    <t>Seth</t>
  </si>
  <si>
    <t>5208 Meadowland Pkwy # A</t>
  </si>
  <si>
    <t>62959</t>
  </si>
  <si>
    <t>24032002X100000</t>
  </si>
  <si>
    <t>Stacey</t>
  </si>
  <si>
    <t>Swanson</t>
  </si>
  <si>
    <t>505 E North St</t>
  </si>
  <si>
    <t>Morris</t>
  </si>
  <si>
    <t>60450</t>
  </si>
  <si>
    <t>24047001X060000</t>
  </si>
  <si>
    <t>Cross Lutheran School</t>
  </si>
  <si>
    <t>Smiley</t>
  </si>
  <si>
    <t>8535 State Route 47</t>
  </si>
  <si>
    <t>Yorkville</t>
  </si>
  <si>
    <t>60560</t>
  </si>
  <si>
    <t>24047002X100000</t>
  </si>
  <si>
    <t>Joe</t>
  </si>
  <si>
    <t>Scarpino</t>
  </si>
  <si>
    <t>817 N Center St</t>
  </si>
  <si>
    <t>Plano</t>
  </si>
  <si>
    <t>60545</t>
  </si>
  <si>
    <t>24047004X260000</t>
  </si>
  <si>
    <t>Parkview Christian Academy</t>
  </si>
  <si>
    <t>Ray</t>
  </si>
  <si>
    <t>Epperson</t>
  </si>
  <si>
    <t>202 E Countryside Pkwy</t>
  </si>
  <si>
    <t>24047008Y010000</t>
  </si>
  <si>
    <t>Yorkville Christian High School</t>
  </si>
  <si>
    <t>Aaron</t>
  </si>
  <si>
    <t>Sovern</t>
  </si>
  <si>
    <t>2001 Whitekirk Ln</t>
  </si>
  <si>
    <t>24047009Z010000</t>
  </si>
  <si>
    <t>Grace Holistic Ctr for Ed</t>
  </si>
  <si>
    <t>Tairi</t>
  </si>
  <si>
    <t>201 Garden St</t>
  </si>
  <si>
    <t>26034002X100000</t>
  </si>
  <si>
    <t>St Peter and Paul</t>
  </si>
  <si>
    <t>Gray</t>
  </si>
  <si>
    <t>PO Box 160</t>
  </si>
  <si>
    <t>Nauvoo</t>
  </si>
  <si>
    <t>62354</t>
  </si>
  <si>
    <t>26062001X100000</t>
  </si>
  <si>
    <t>322 W Washington St</t>
  </si>
  <si>
    <t>Macomb</t>
  </si>
  <si>
    <t>61455</t>
  </si>
  <si>
    <t>26062005Z010000</t>
  </si>
  <si>
    <t>Fields Lab School</t>
  </si>
  <si>
    <t>Emilye</t>
  </si>
  <si>
    <t>Fields</t>
  </si>
  <si>
    <t>721 E Piper St</t>
  </si>
  <si>
    <t>26085001X140000</t>
  </si>
  <si>
    <t>Trinity Academy</t>
  </si>
  <si>
    <t>Murray</t>
  </si>
  <si>
    <t>306 E South St</t>
  </si>
  <si>
    <t>Industry</t>
  </si>
  <si>
    <t>61440</t>
  </si>
  <si>
    <t>28006005X260000</t>
  </si>
  <si>
    <t>Princeton Christian Academy</t>
  </si>
  <si>
    <t>21890 US Highway 34</t>
  </si>
  <si>
    <t>Princeton</t>
  </si>
  <si>
    <t>61356</t>
  </si>
  <si>
    <t>28037004X100000</t>
  </si>
  <si>
    <t>595 E Ogden Ave</t>
  </si>
  <si>
    <t>Geneseo</t>
  </si>
  <si>
    <t>61254</t>
  </si>
  <si>
    <t>28037007X100000</t>
  </si>
  <si>
    <t>Wayne</t>
  </si>
  <si>
    <t>Brau</t>
  </si>
  <si>
    <t>107 S Lexington Ave</t>
  </si>
  <si>
    <t>Kewanee</t>
  </si>
  <si>
    <t>61443</t>
  </si>
  <si>
    <t>30039002X060000</t>
  </si>
  <si>
    <t>Veronica</t>
  </si>
  <si>
    <t>Manwaring</t>
  </si>
  <si>
    <t>1915 Pine St</t>
  </si>
  <si>
    <t>Murphysboro</t>
  </si>
  <si>
    <t>62966</t>
  </si>
  <si>
    <t>30039003X100000</t>
  </si>
  <si>
    <t>St Andrews School</t>
  </si>
  <si>
    <t>Jenny</t>
  </si>
  <si>
    <t>723 Mulberry St</t>
  </si>
  <si>
    <t>30039007Z260000</t>
  </si>
  <si>
    <t>Trinity Christian School</t>
  </si>
  <si>
    <t>Phil</t>
  </si>
  <si>
    <t>Bankester</t>
  </si>
  <si>
    <t>1218 W Freeman St</t>
  </si>
  <si>
    <t>Carbondale</t>
  </si>
  <si>
    <t>62901</t>
  </si>
  <si>
    <t>30073002X100000</t>
  </si>
  <si>
    <t>St Bruno</t>
  </si>
  <si>
    <t>Fr.</t>
  </si>
  <si>
    <t>Carl</t>
  </si>
  <si>
    <t>Schrage</t>
  </si>
  <si>
    <t>210 N Gordon St</t>
  </si>
  <si>
    <t>Pinckneyville</t>
  </si>
  <si>
    <t>62274</t>
  </si>
  <si>
    <t>30073007Z140000</t>
  </si>
  <si>
    <t>Christian Fellowship Church Sch</t>
  </si>
  <si>
    <t>Bullock</t>
  </si>
  <si>
    <t>PO Box 227</t>
  </si>
  <si>
    <t>Du Quoin</t>
  </si>
  <si>
    <t>62832</t>
  </si>
  <si>
    <t>30077001Z140000</t>
  </si>
  <si>
    <t>Living Hope Flwshp Christian Sch</t>
  </si>
  <si>
    <t>Badgley</t>
  </si>
  <si>
    <t>PO Box 111</t>
  </si>
  <si>
    <t>Grand Chain</t>
  </si>
  <si>
    <t>62941</t>
  </si>
  <si>
    <t>Pulaski</t>
  </si>
  <si>
    <t>30077002Z020000</t>
  </si>
  <si>
    <t>Caledonia Christian Academy</t>
  </si>
  <si>
    <t>Windings</t>
  </si>
  <si>
    <t>10076 State Highway 37</t>
  </si>
  <si>
    <t>Olmsted</t>
  </si>
  <si>
    <t>62970</t>
  </si>
  <si>
    <t>31045001X100000</t>
  </si>
  <si>
    <t>Annunciation</t>
  </si>
  <si>
    <t>Heather</t>
  </si>
  <si>
    <t>Ruffalo</t>
  </si>
  <si>
    <t>1840 Church Rd</t>
  </si>
  <si>
    <t>Aurora</t>
  </si>
  <si>
    <t>60505</t>
  </si>
  <si>
    <t>31045005Z010000</t>
  </si>
  <si>
    <t>Elgin Academy</t>
  </si>
  <si>
    <t>Hanford</t>
  </si>
  <si>
    <t>350 Park St</t>
  </si>
  <si>
    <t>Elgin</t>
  </si>
  <si>
    <t>60120</t>
  </si>
  <si>
    <t>31045008X100000</t>
  </si>
  <si>
    <t>Holy Angels</t>
  </si>
  <si>
    <t>Tonya</t>
  </si>
  <si>
    <t>Forbes</t>
  </si>
  <si>
    <t>720 Kensington Pl</t>
  </si>
  <si>
    <t>60506</t>
  </si>
  <si>
    <t>31045009X160000</t>
  </si>
  <si>
    <t>Fox Valley Montessori</t>
  </si>
  <si>
    <t>Lynor</t>
  </si>
  <si>
    <t>850 N Commonwealth Ave</t>
  </si>
  <si>
    <t>31045010X060000</t>
  </si>
  <si>
    <t>Domeier</t>
  </si>
  <si>
    <t>5 S Van Buren St</t>
  </si>
  <si>
    <t>East Dundee</t>
  </si>
  <si>
    <t>60118</t>
  </si>
  <si>
    <t>31045013Y100000</t>
  </si>
  <si>
    <t>Aurora Central Catholic High Sch</t>
  </si>
  <si>
    <t>Mayer</t>
  </si>
  <si>
    <t>1255 N Edgelawn Dr</t>
  </si>
  <si>
    <t>31045014Y100000</t>
  </si>
  <si>
    <t>Marmion Academy</t>
  </si>
  <si>
    <t>Tinerella</t>
  </si>
  <si>
    <t>1000 Butterfield Rd</t>
  </si>
  <si>
    <t>60502</t>
  </si>
  <si>
    <t>31045015Z140000</t>
  </si>
  <si>
    <t>Mooseheart Child City and Sch Inc</t>
  </si>
  <si>
    <t>Gary</t>
  </si>
  <si>
    <t>Urwiler</t>
  </si>
  <si>
    <t>255 W James J Davis Dr</t>
  </si>
  <si>
    <t>Mooseheart</t>
  </si>
  <si>
    <t>60539</t>
  </si>
  <si>
    <t>31045017X100000</t>
  </si>
  <si>
    <t>Sth Cmps of Pope St John Paul II</t>
  </si>
  <si>
    <t>Brummel</t>
  </si>
  <si>
    <t>601 Talma St</t>
  </si>
  <si>
    <t>31045019Y100000</t>
  </si>
  <si>
    <t>Rosary High School</t>
  </si>
  <si>
    <t>McMahon</t>
  </si>
  <si>
    <t>901 N Edgelawn Dr</t>
  </si>
  <si>
    <t>31045021X100000</t>
  </si>
  <si>
    <t>St Catherine of Siena</t>
  </si>
  <si>
    <t>Cannon</t>
  </si>
  <si>
    <t>845 W Main St</t>
  </si>
  <si>
    <t>West Dundee</t>
  </si>
  <si>
    <t>31045022X100000</t>
  </si>
  <si>
    <t>St Charles Borromeo</t>
  </si>
  <si>
    <t>288 E Jefferson Ave</t>
  </si>
  <si>
    <t>Hampshire</t>
  </si>
  <si>
    <t>60140</t>
  </si>
  <si>
    <t>31045023Y100000</t>
  </si>
  <si>
    <t>St Edward Central Catholic H S</t>
  </si>
  <si>
    <t>Tekampe</t>
  </si>
  <si>
    <t>335 Locust St</t>
  </si>
  <si>
    <t>60123</t>
  </si>
  <si>
    <t>31045024X060000</t>
  </si>
  <si>
    <t>109 N Spring St</t>
  </si>
  <si>
    <t>31045026X100000</t>
  </si>
  <si>
    <t>Nth Cmps of Pope St John Paul II</t>
  </si>
  <si>
    <t>706 High St</t>
  </si>
  <si>
    <t>31045032X100000</t>
  </si>
  <si>
    <t>St Patrick School</t>
  </si>
  <si>
    <t>787 Crane Rd</t>
  </si>
  <si>
    <t>St Charles</t>
  </si>
  <si>
    <t>60175</t>
  </si>
  <si>
    <t>31045033X060000</t>
  </si>
  <si>
    <t>St Paul Lutheran</t>
  </si>
  <si>
    <t>Rogers</t>
  </si>
  <si>
    <t>85 S Constitution Dr</t>
  </si>
  <si>
    <t>31045035X100000</t>
  </si>
  <si>
    <t>St Peter</t>
  </si>
  <si>
    <t>Samantha</t>
  </si>
  <si>
    <t>Anderson</t>
  </si>
  <si>
    <t>1881 Kaneville Rd</t>
  </si>
  <si>
    <t>Geneva</t>
  </si>
  <si>
    <t>60134</t>
  </si>
  <si>
    <t>31045037X100000</t>
  </si>
  <si>
    <t>St Rita of Cascia</t>
  </si>
  <si>
    <t>Baer</t>
  </si>
  <si>
    <t>770 Old Indian Trl</t>
  </si>
  <si>
    <t>31045039X100000</t>
  </si>
  <si>
    <t>St Thomas More</t>
  </si>
  <si>
    <t>Keane</t>
  </si>
  <si>
    <t>1625 W Highland Ave</t>
  </si>
  <si>
    <t>31045041X270000</t>
  </si>
  <si>
    <t>Harvest Christian Academy</t>
  </si>
  <si>
    <t>Bob</t>
  </si>
  <si>
    <t>1000 N Randall Rd</t>
  </si>
  <si>
    <t>31045043X100000</t>
  </si>
  <si>
    <t>St John the Evangelist</t>
  </si>
  <si>
    <t>Wennerstrom</t>
  </si>
  <si>
    <t>513 Parkside Cir</t>
  </si>
  <si>
    <t>Streamwood</t>
  </si>
  <si>
    <t>60107</t>
  </si>
  <si>
    <t>31045045Z260000</t>
  </si>
  <si>
    <t>Aurora Christian Schools Inc</t>
  </si>
  <si>
    <t>2255 Sullivan Rd</t>
  </si>
  <si>
    <t>31045047X010000</t>
  </si>
  <si>
    <t>Einstein Academy</t>
  </si>
  <si>
    <t>Ilani</t>
  </si>
  <si>
    <t>747 Davis Rd</t>
  </si>
  <si>
    <t>31045049X260000</t>
  </si>
  <si>
    <t>Covenant Christian School</t>
  </si>
  <si>
    <t>Lundquist</t>
  </si>
  <si>
    <t>10 N Edgelawn Dr</t>
  </si>
  <si>
    <t>31045055X100000</t>
  </si>
  <si>
    <t>Holy Cross Catholic School</t>
  </si>
  <si>
    <t>Puttin</t>
  </si>
  <si>
    <t>2300 Main St</t>
  </si>
  <si>
    <t>Batavia</t>
  </si>
  <si>
    <t>60510</t>
  </si>
  <si>
    <t>31045060X010000</t>
  </si>
  <si>
    <t>Vanguard Gifted Academy</t>
  </si>
  <si>
    <t>Blaetz</t>
  </si>
  <si>
    <t>1078 E Wilson St</t>
  </si>
  <si>
    <t>31045061X160000</t>
  </si>
  <si>
    <t>Green Friends Montessori School</t>
  </si>
  <si>
    <t>Vandana</t>
  </si>
  <si>
    <t>Caruso</t>
  </si>
  <si>
    <t>0N905 Ma Center Dr</t>
  </si>
  <si>
    <t>Elburn</t>
  </si>
  <si>
    <t>60119</t>
  </si>
  <si>
    <t>31045062X100000</t>
  </si>
  <si>
    <t>St Edward Catholic Prep Acad</t>
  </si>
  <si>
    <t>274 Division St</t>
  </si>
  <si>
    <t>31045063X230000</t>
  </si>
  <si>
    <t>Unity Academy of Chicago</t>
  </si>
  <si>
    <t>Saiyeda</t>
  </si>
  <si>
    <t>Hussain</t>
  </si>
  <si>
    <t>485 S Bartlett Rd</t>
  </si>
  <si>
    <t>31045072Z260000</t>
  </si>
  <si>
    <t>Westminster Christian School</t>
  </si>
  <si>
    <t>Debbie</t>
  </si>
  <si>
    <t>Layne</t>
  </si>
  <si>
    <t>2700 W Highland Ave</t>
  </si>
  <si>
    <t>60124</t>
  </si>
  <si>
    <t>31045097X060000</t>
  </si>
  <si>
    <t>Laughlin</t>
  </si>
  <si>
    <t>950 Hart Rd</t>
  </si>
  <si>
    <t>31045108X160000</t>
  </si>
  <si>
    <t>Greenbrook Montessori School</t>
  </si>
  <si>
    <t>Victor</t>
  </si>
  <si>
    <t>LaPorte</t>
  </si>
  <si>
    <t>1675 Greenbrook Blvd</t>
  </si>
  <si>
    <t>32038003X060000</t>
  </si>
  <si>
    <t>Parry</t>
  </si>
  <si>
    <t>PO Box 148</t>
  </si>
  <si>
    <t>Buckley</t>
  </si>
  <si>
    <t>60918</t>
  </si>
  <si>
    <t>32038004X060000</t>
  </si>
  <si>
    <t>St Pauls Lutheran School</t>
  </si>
  <si>
    <t>Pam</t>
  </si>
  <si>
    <t>Schippert</t>
  </si>
  <si>
    <t>108 W Woodworth Rd</t>
  </si>
  <si>
    <t>Milford</t>
  </si>
  <si>
    <t>60953</t>
  </si>
  <si>
    <t>32038007Y060000</t>
  </si>
  <si>
    <t>Christ Lutheran High School</t>
  </si>
  <si>
    <t>Sandra</t>
  </si>
  <si>
    <t>Spitz</t>
  </si>
  <si>
    <t>32046009X060000</t>
  </si>
  <si>
    <t>Stirnaman</t>
  </si>
  <si>
    <t>1780 Career Center Rd</t>
  </si>
  <si>
    <t>Bourbonnais</t>
  </si>
  <si>
    <t>60914</t>
  </si>
  <si>
    <t>32046011X100000</t>
  </si>
  <si>
    <t>Bishop McNamara Catholic School</t>
  </si>
  <si>
    <t>Granger</t>
  </si>
  <si>
    <t>550 W Brookmont Blvd</t>
  </si>
  <si>
    <t>60901</t>
  </si>
  <si>
    <t>32046015Z260000</t>
  </si>
  <si>
    <t>Most</t>
  </si>
  <si>
    <t>2499 Waldron Rd</t>
  </si>
  <si>
    <t>32046016Z260000</t>
  </si>
  <si>
    <t>Kankakee Trinity Academy</t>
  </si>
  <si>
    <t>Prairie</t>
  </si>
  <si>
    <t>1580 Butterfield Trl</t>
  </si>
  <si>
    <t>33048003X100000</t>
  </si>
  <si>
    <t>Costa Catholic School</t>
  </si>
  <si>
    <t>Kathryn</t>
  </si>
  <si>
    <t>Frakes</t>
  </si>
  <si>
    <t>2726 Costa Dr</t>
  </si>
  <si>
    <t>Galesburg</t>
  </si>
  <si>
    <t>61401</t>
  </si>
  <si>
    <t>33048009Z260000</t>
  </si>
  <si>
    <t>Galesburg Christian School</t>
  </si>
  <si>
    <t>Nutzhorn</t>
  </si>
  <si>
    <t>1881 E Fremont St</t>
  </si>
  <si>
    <t>33094001X100000</t>
  </si>
  <si>
    <t>115 N B St</t>
  </si>
  <si>
    <t>Monmouth</t>
  </si>
  <si>
    <t>61462</t>
  </si>
  <si>
    <t>34049002X010000</t>
  </si>
  <si>
    <t>Advocate Condell Day Center</t>
  </si>
  <si>
    <t>Kathi</t>
  </si>
  <si>
    <t>Kelleher</t>
  </si>
  <si>
    <t>700 Garfield Ave</t>
  </si>
  <si>
    <t>Libertyville</t>
  </si>
  <si>
    <t>60048</t>
  </si>
  <si>
    <t>34049003X160000</t>
  </si>
  <si>
    <t>Montessori Sch of Lake Forest</t>
  </si>
  <si>
    <t>Hope</t>
  </si>
  <si>
    <t>Allegretti</t>
  </si>
  <si>
    <t>13700 W Laurel Dr</t>
  </si>
  <si>
    <t>Lake Forest</t>
  </si>
  <si>
    <t>60045</t>
  </si>
  <si>
    <t>34049005X160000</t>
  </si>
  <si>
    <t>Deerfield Montessori School</t>
  </si>
  <si>
    <t>34049009X160000</t>
  </si>
  <si>
    <t>Riverwoods Montessori School</t>
  </si>
  <si>
    <t>34049011X160000</t>
  </si>
  <si>
    <t>Libertyville Montessori</t>
  </si>
  <si>
    <t>Hauser</t>
  </si>
  <si>
    <t>PO Box 654</t>
  </si>
  <si>
    <t>34049014X100000</t>
  </si>
  <si>
    <t>Our Lady of Humility</t>
  </si>
  <si>
    <t>Maggie</t>
  </si>
  <si>
    <t>Dolan</t>
  </si>
  <si>
    <t>10601 W Wadsworth Rd</t>
  </si>
  <si>
    <t>Beach Park</t>
  </si>
  <si>
    <t>60099</t>
  </si>
  <si>
    <t>34049015X100000</t>
  </si>
  <si>
    <t>Prince of Peace</t>
  </si>
  <si>
    <t>Stoneberg</t>
  </si>
  <si>
    <t>135 S Milwaukee Ave</t>
  </si>
  <si>
    <t>Lake Villa</t>
  </si>
  <si>
    <t>60046</t>
  </si>
  <si>
    <t>34049016X100000</t>
  </si>
  <si>
    <t>St Anastasia</t>
  </si>
  <si>
    <t>Robin</t>
  </si>
  <si>
    <t>McAfee</t>
  </si>
  <si>
    <t>629 W Glen Flora Ave</t>
  </si>
  <si>
    <t>Waukegan</t>
  </si>
  <si>
    <t>60085</t>
  </si>
  <si>
    <t>34049017X100000</t>
  </si>
  <si>
    <t>St Anne</t>
  </si>
  <si>
    <t>Kapka</t>
  </si>
  <si>
    <t>319 Franklin St</t>
  </si>
  <si>
    <t>Barrington</t>
  </si>
  <si>
    <t>60010</t>
  </si>
  <si>
    <t>34049019X100000</t>
  </si>
  <si>
    <t>St Bede</t>
  </si>
  <si>
    <t>Wieters</t>
  </si>
  <si>
    <t>36399 N Wilson Rd</t>
  </si>
  <si>
    <t>Ingleside</t>
  </si>
  <si>
    <t>60041</t>
  </si>
  <si>
    <t>34049020X100000</t>
  </si>
  <si>
    <t>St Francis De Sales</t>
  </si>
  <si>
    <t>Keller</t>
  </si>
  <si>
    <t>11 S Buesching Rd</t>
  </si>
  <si>
    <t>Lake Zurich</t>
  </si>
  <si>
    <t>60047</t>
  </si>
  <si>
    <t>34049021X100000</t>
  </si>
  <si>
    <t>St Gilbert</t>
  </si>
  <si>
    <t>231 E Belvidere Rd</t>
  </si>
  <si>
    <t>Grayslake</t>
  </si>
  <si>
    <t>60030</t>
  </si>
  <si>
    <t>34049023X100000</t>
  </si>
  <si>
    <t>Hein</t>
  </si>
  <si>
    <t>221 Park Pl</t>
  </si>
  <si>
    <t>34049025X100000</t>
  </si>
  <si>
    <t>Most Blessed Trinity Academy</t>
  </si>
  <si>
    <t>Lynne</t>
  </si>
  <si>
    <t>Saccaro</t>
  </si>
  <si>
    <t>510 Grand Ave</t>
  </si>
  <si>
    <t>34049026X100000</t>
  </si>
  <si>
    <t>School of St Mary</t>
  </si>
  <si>
    <t>Brua</t>
  </si>
  <si>
    <t>185 E Illinois Rd</t>
  </si>
  <si>
    <t>34049028X100000</t>
  </si>
  <si>
    <t>Fuja</t>
  </si>
  <si>
    <t>50 N Buffalo Grove Rd</t>
  </si>
  <si>
    <t>34049030X100000</t>
  </si>
  <si>
    <t>St Patrick</t>
  </si>
  <si>
    <t>Vitulli</t>
  </si>
  <si>
    <t>15020 W Wadsworth Rd</t>
  </si>
  <si>
    <t>Wadsworth</t>
  </si>
  <si>
    <t>60083</t>
  </si>
  <si>
    <t>34049033X110000</t>
  </si>
  <si>
    <t>Gurnee Christian School</t>
  </si>
  <si>
    <t>Katrina</t>
  </si>
  <si>
    <t>Baun</t>
  </si>
  <si>
    <t>2190 Fuller Rd</t>
  </si>
  <si>
    <t>Gurnee</t>
  </si>
  <si>
    <t>60031</t>
  </si>
  <si>
    <t>34049038X060000</t>
  </si>
  <si>
    <t>Our Saviors Ev Lutheran School</t>
  </si>
  <si>
    <t>Bill</t>
  </si>
  <si>
    <t>Schubert</t>
  </si>
  <si>
    <t>1800 23rd St</t>
  </si>
  <si>
    <t>Zion</t>
  </si>
  <si>
    <t>34049039X060000</t>
  </si>
  <si>
    <t>Faith Evangelical Lutheran</t>
  </si>
  <si>
    <t>Craig</t>
  </si>
  <si>
    <t>Breitkreutz</t>
  </si>
  <si>
    <t>1275 Main St</t>
  </si>
  <si>
    <t>Antioch</t>
  </si>
  <si>
    <t>60002</t>
  </si>
  <si>
    <t>34049040X010000</t>
  </si>
  <si>
    <t>Lake Forest Country Day School</t>
  </si>
  <si>
    <t>Melton</t>
  </si>
  <si>
    <t>145 S Green Bay Rd</t>
  </si>
  <si>
    <t>34049041X100000</t>
  </si>
  <si>
    <t>East Lake Academy</t>
  </si>
  <si>
    <t>Rosario</t>
  </si>
  <si>
    <t>Echavez</t>
  </si>
  <si>
    <t>13911 W Laurel Dr</t>
  </si>
  <si>
    <t>34049042Z260000</t>
  </si>
  <si>
    <t>Westlake Christian Academy</t>
  </si>
  <si>
    <t>275 S Lake St</t>
  </si>
  <si>
    <t>34049043X060000</t>
  </si>
  <si>
    <t>Raddatz</t>
  </si>
  <si>
    <t>501 W Park Ave</t>
  </si>
  <si>
    <t>34049045Z200000</t>
  </si>
  <si>
    <t>Lake County Baptist School</t>
  </si>
  <si>
    <t>Kowach</t>
  </si>
  <si>
    <t>1550 W Yorkhouse Rd</t>
  </si>
  <si>
    <t>60087</t>
  </si>
  <si>
    <t>34049046X260000</t>
  </si>
  <si>
    <t>Shelia Daniels Christian Academy</t>
  </si>
  <si>
    <t>Tynisha</t>
  </si>
  <si>
    <t>3601 N Lewis Ave</t>
  </si>
  <si>
    <t>34049055Y100000</t>
  </si>
  <si>
    <t>Cristo Rey St Martin</t>
  </si>
  <si>
    <t>Odiotti</t>
  </si>
  <si>
    <t>3106 Belvidere Rd</t>
  </si>
  <si>
    <t>34049062X050000</t>
  </si>
  <si>
    <t>Torah Academy</t>
  </si>
  <si>
    <t>Zehnwirth</t>
  </si>
  <si>
    <t>720 Armstrong Dr</t>
  </si>
  <si>
    <t>34049063Y100000</t>
  </si>
  <si>
    <t>Chesterton Acad Immaculate Heart</t>
  </si>
  <si>
    <t>Mai</t>
  </si>
  <si>
    <t>27551 Volo Village Rd</t>
  </si>
  <si>
    <t>Volo</t>
  </si>
  <si>
    <t>60073</t>
  </si>
  <si>
    <t>34049064Y140000</t>
  </si>
  <si>
    <t>S.T.U.D.Y.S. Ministries Christian</t>
  </si>
  <si>
    <t>Walker</t>
  </si>
  <si>
    <t>656 N Bridgeport Ter</t>
  </si>
  <si>
    <t>Lindenhurst</t>
  </si>
  <si>
    <t>34049065X190000</t>
  </si>
  <si>
    <t>Cory Douglas Scholastic Academy</t>
  </si>
  <si>
    <t>Elliott</t>
  </si>
  <si>
    <t>2835 Belvidere Rd Ste 309</t>
  </si>
  <si>
    <t>34049067Y100000</t>
  </si>
  <si>
    <t>Woodlands Acad of the Sacred Hrt</t>
  </si>
  <si>
    <t>Dempf</t>
  </si>
  <si>
    <t>760 E Westleigh Rd</t>
  </si>
  <si>
    <t>34049068Y010000</t>
  </si>
  <si>
    <t>Lake Forest Academy</t>
  </si>
  <si>
    <t>Tennyson</t>
  </si>
  <si>
    <t>1500 W Kennedy Rd</t>
  </si>
  <si>
    <t>34049069Y100000</t>
  </si>
  <si>
    <t>Carmel Catholic High School</t>
  </si>
  <si>
    <t>Huther</t>
  </si>
  <si>
    <t>1 Carmel Pkwy</t>
  </si>
  <si>
    <t>Mundelein</t>
  </si>
  <si>
    <t>60060</t>
  </si>
  <si>
    <t>34049079Z270000</t>
  </si>
  <si>
    <t>Quentin Road Christian School</t>
  </si>
  <si>
    <t>Tanney</t>
  </si>
  <si>
    <t>24126 N Quentin Rd</t>
  </si>
  <si>
    <t>34049085X160000</t>
  </si>
  <si>
    <t>Mundelein Montessori School</t>
  </si>
  <si>
    <t>Hofbauer</t>
  </si>
  <si>
    <t>1401 S Lake St</t>
  </si>
  <si>
    <t>34049098X160000</t>
  </si>
  <si>
    <t>Montessori Connection</t>
  </si>
  <si>
    <t>Laurie</t>
  </si>
  <si>
    <t>1731 Deerfield Rd</t>
  </si>
  <si>
    <t>Highland Park</t>
  </si>
  <si>
    <t>60035</t>
  </si>
  <si>
    <t>34049106X160000</t>
  </si>
  <si>
    <t>Creative Care Childrens Ctr Inc</t>
  </si>
  <si>
    <t>Marla</t>
  </si>
  <si>
    <t>Thoma</t>
  </si>
  <si>
    <t>1410 S Barrington Rd</t>
  </si>
  <si>
    <t>34049123X100000</t>
  </si>
  <si>
    <t>Frassati Catholic Academy</t>
  </si>
  <si>
    <t>Tammy</t>
  </si>
  <si>
    <t>Kleckner</t>
  </si>
  <si>
    <t>316 W Mill St</t>
  </si>
  <si>
    <t>Wauconda</t>
  </si>
  <si>
    <t>60084</t>
  </si>
  <si>
    <t>34049125X160000</t>
  </si>
  <si>
    <t>Montessori Connect East</t>
  </si>
  <si>
    <t>330 Laurel Ave</t>
  </si>
  <si>
    <t>34049380X170000</t>
  </si>
  <si>
    <t>Hellenic American Academy</t>
  </si>
  <si>
    <t>445 Pine St</t>
  </si>
  <si>
    <t>35050001X100000</t>
  </si>
  <si>
    <t>Trinity Catholic Academy</t>
  </si>
  <si>
    <t>650 4th St</t>
  </si>
  <si>
    <t>61301</t>
  </si>
  <si>
    <t>35050012X100000</t>
  </si>
  <si>
    <t>Peru Catholic School</t>
  </si>
  <si>
    <t>Koehler</t>
  </si>
  <si>
    <t>2003 5th St</t>
  </si>
  <si>
    <t>Peru</t>
  </si>
  <si>
    <t>61354</t>
  </si>
  <si>
    <t>35050024X100000</t>
  </si>
  <si>
    <t>St Michael the Archangel Sch</t>
  </si>
  <si>
    <t>Blumenshine</t>
  </si>
  <si>
    <t>410 S Park St</t>
  </si>
  <si>
    <t>Streator</t>
  </si>
  <si>
    <t>61364</t>
  </si>
  <si>
    <t>35050025X100000</t>
  </si>
  <si>
    <t>Holy Family</t>
  </si>
  <si>
    <t>Jyll</t>
  </si>
  <si>
    <t>Jasiek</t>
  </si>
  <si>
    <t>336 Alice Ave</t>
  </si>
  <si>
    <t>Oglesby</t>
  </si>
  <si>
    <t>61348</t>
  </si>
  <si>
    <t>35050028X100000</t>
  </si>
  <si>
    <t>Holy Cross Elementary School</t>
  </si>
  <si>
    <t>Struna</t>
  </si>
  <si>
    <t>1008 Jefferson St</t>
  </si>
  <si>
    <t>Mendota</t>
  </si>
  <si>
    <t>61342</t>
  </si>
  <si>
    <t>35050061X100000</t>
  </si>
  <si>
    <t>Marquette Academy Elem Campus</t>
  </si>
  <si>
    <t>1110 La Salle St</t>
  </si>
  <si>
    <t>Ottawa</t>
  </si>
  <si>
    <t>61350</t>
  </si>
  <si>
    <t>35050062Y100000</t>
  </si>
  <si>
    <t>Marquette Academy HS Campus</t>
  </si>
  <si>
    <t>1000 Paul St</t>
  </si>
  <si>
    <t>39055001X100000</t>
  </si>
  <si>
    <t>Bryan</t>
  </si>
  <si>
    <t>Kenney</t>
  </si>
  <si>
    <t>2400 S Franklin Street Rd</t>
  </si>
  <si>
    <t>Decatur</t>
  </si>
  <si>
    <t>62521</t>
  </si>
  <si>
    <t>39055002X100000</t>
  </si>
  <si>
    <t>Our Lady of Lourdes</t>
  </si>
  <si>
    <t>Brummer</t>
  </si>
  <si>
    <t>3950 Lourdes Dr</t>
  </si>
  <si>
    <t>62526</t>
  </si>
  <si>
    <t>39055004X100000</t>
  </si>
  <si>
    <t>St Patrick Elem</t>
  </si>
  <si>
    <t>Blackburn</t>
  </si>
  <si>
    <t>412 N Jackson St</t>
  </si>
  <si>
    <t>62523</t>
  </si>
  <si>
    <t>39055006Y100000</t>
  </si>
  <si>
    <t>St Teresa High School</t>
  </si>
  <si>
    <t>Daly</t>
  </si>
  <si>
    <t>2710 N Water St</t>
  </si>
  <si>
    <t>39055008Z060000</t>
  </si>
  <si>
    <t>Lutheran School Association</t>
  </si>
  <si>
    <t>Joel</t>
  </si>
  <si>
    <t>Witt</t>
  </si>
  <si>
    <t>2001 E Mound Rd</t>
  </si>
  <si>
    <t>39055016Z260000</t>
  </si>
  <si>
    <t>Decatur Christian School</t>
  </si>
  <si>
    <t>Hohm</t>
  </si>
  <si>
    <t>137 S Grant St</t>
  </si>
  <si>
    <t>Forsyth</t>
  </si>
  <si>
    <t>62535</t>
  </si>
  <si>
    <t>39074004X140000</t>
  </si>
  <si>
    <t>Faith Christian School</t>
  </si>
  <si>
    <t>Theresa</t>
  </si>
  <si>
    <t>Peterson</t>
  </si>
  <si>
    <t>980 Iron Horse Pl</t>
  </si>
  <si>
    <t>Monticello</t>
  </si>
  <si>
    <t>61856</t>
  </si>
  <si>
    <t>40007002X100000</t>
  </si>
  <si>
    <t>Lorts</t>
  </si>
  <si>
    <t>PO Box 39</t>
  </si>
  <si>
    <t>Brussels</t>
  </si>
  <si>
    <t>62013</t>
  </si>
  <si>
    <t>40007003X100000</t>
  </si>
  <si>
    <t>Burch</t>
  </si>
  <si>
    <t>401 Vineyard St</t>
  </si>
  <si>
    <t>Hardin</t>
  </si>
  <si>
    <t>62047</t>
  </si>
  <si>
    <t>40031001X100000</t>
  </si>
  <si>
    <t>St John the Evangelist School</t>
  </si>
  <si>
    <t>426 3rd St</t>
  </si>
  <si>
    <t>Carrollton</t>
  </si>
  <si>
    <t>62016</t>
  </si>
  <si>
    <t>40042002X100000</t>
  </si>
  <si>
    <t>St Francis/Holy Ghost School</t>
  </si>
  <si>
    <t>Cramsey</t>
  </si>
  <si>
    <t>412 S State St</t>
  </si>
  <si>
    <t>Jerseyville</t>
  </si>
  <si>
    <t>62052</t>
  </si>
  <si>
    <t>40056002X060000</t>
  </si>
  <si>
    <t>Crouch</t>
  </si>
  <si>
    <t>220 W Henry St</t>
  </si>
  <si>
    <t>Staunton</t>
  </si>
  <si>
    <t>62088</t>
  </si>
  <si>
    <t>41057002Z200000</t>
  </si>
  <si>
    <t>Mississippi Valley Christian Sch</t>
  </si>
  <si>
    <t>Schneider</t>
  </si>
  <si>
    <t>2009 Seminary St</t>
  </si>
  <si>
    <t>Alton</t>
  </si>
  <si>
    <t>62002</t>
  </si>
  <si>
    <t>41057003X060000</t>
  </si>
  <si>
    <t>Holy Cross Lutheran School</t>
  </si>
  <si>
    <t>Darrin</t>
  </si>
  <si>
    <t>Houck</t>
  </si>
  <si>
    <t>304 South St</t>
  </si>
  <si>
    <t>Collinsville</t>
  </si>
  <si>
    <t>62234</t>
  </si>
  <si>
    <t>41057004X160000</t>
  </si>
  <si>
    <t>Montessori Childrens House</t>
  </si>
  <si>
    <t>Connell</t>
  </si>
  <si>
    <t>5800 Godfrey Rd</t>
  </si>
  <si>
    <t>Godfrey</t>
  </si>
  <si>
    <t>62035</t>
  </si>
  <si>
    <t>41057005Y100000</t>
  </si>
  <si>
    <t>Marquette Catholic High School</t>
  </si>
  <si>
    <t>Harmon</t>
  </si>
  <si>
    <t>219 E 4th St</t>
  </si>
  <si>
    <t>41057006X100000</t>
  </si>
  <si>
    <t>St Paul Catholic School</t>
  </si>
  <si>
    <t>Haidee</t>
  </si>
  <si>
    <t>Todora</t>
  </si>
  <si>
    <t>Highland</t>
  </si>
  <si>
    <t>62249</t>
  </si>
  <si>
    <t>41057007X100000</t>
  </si>
  <si>
    <t>Our Lady Queen of Peace</t>
  </si>
  <si>
    <t>Menke</t>
  </si>
  <si>
    <t>618 N Prairie St</t>
  </si>
  <si>
    <t>Bethalto</t>
  </si>
  <si>
    <t>62010</t>
  </si>
  <si>
    <t>41057009X100000</t>
  </si>
  <si>
    <t>St Ambrose School</t>
  </si>
  <si>
    <t>Baird</t>
  </si>
  <si>
    <t>822 W Homer M Adams Pkwy</t>
  </si>
  <si>
    <t>41057011X100000</t>
  </si>
  <si>
    <t>St Boniface</t>
  </si>
  <si>
    <t>Kretzer</t>
  </si>
  <si>
    <t>128 N Buchanan St</t>
  </si>
  <si>
    <t>Edwardsville</t>
  </si>
  <si>
    <t>62025</t>
  </si>
  <si>
    <t>41057012X100000</t>
  </si>
  <si>
    <t>St Elizabeth School</t>
  </si>
  <si>
    <t>2300 Pontoon Rd</t>
  </si>
  <si>
    <t>Granite City</t>
  </si>
  <si>
    <t>62040</t>
  </si>
  <si>
    <t>41057015X100000</t>
  </si>
  <si>
    <t>Holy Family Catholic School</t>
  </si>
  <si>
    <t>Bjorkman</t>
  </si>
  <si>
    <t>1900 Saint Clair Ave</t>
  </si>
  <si>
    <t>41057018X020000</t>
  </si>
  <si>
    <t>Maryville Christian School</t>
  </si>
  <si>
    <t>Kamadulski</t>
  </si>
  <si>
    <t>7110 State Route 162</t>
  </si>
  <si>
    <t>Maryville</t>
  </si>
  <si>
    <t>62062</t>
  </si>
  <si>
    <t>41057024X060000</t>
  </si>
  <si>
    <t>Burns</t>
  </si>
  <si>
    <t>7182 Renken Rd</t>
  </si>
  <si>
    <t>Dorsey</t>
  </si>
  <si>
    <t>62021</t>
  </si>
  <si>
    <t>41057025X140000</t>
  </si>
  <si>
    <t>Broken But Not Shattered Academy</t>
  </si>
  <si>
    <t>Djamildo</t>
  </si>
  <si>
    <t>Graham</t>
  </si>
  <si>
    <t>4064 Oakmont Dr # 4070</t>
  </si>
  <si>
    <t>Pontoon Beach</t>
  </si>
  <si>
    <t>41057026X100000</t>
  </si>
  <si>
    <t>Buehler</t>
  </si>
  <si>
    <t>210 N Morrison Ave</t>
  </si>
  <si>
    <t>41057027X060000</t>
  </si>
  <si>
    <t>Kenneth</t>
  </si>
  <si>
    <t>Krueger</t>
  </si>
  <si>
    <t>600 Water St</t>
  </si>
  <si>
    <t>41057029Z250000</t>
  </si>
  <si>
    <t>Greater Glory Christian Academy</t>
  </si>
  <si>
    <t>Campbell</t>
  </si>
  <si>
    <t>713 Washington Ave</t>
  </si>
  <si>
    <t>41057030X060000</t>
  </si>
  <si>
    <t>Koch</t>
  </si>
  <si>
    <t>625 Church Dr</t>
  </si>
  <si>
    <t>41057033X100000</t>
  </si>
  <si>
    <t>St Marys School</t>
  </si>
  <si>
    <t>Stacy</t>
  </si>
  <si>
    <t>Stacy Henke</t>
  </si>
  <si>
    <t>1802 Madison Ave</t>
  </si>
  <si>
    <t>41057035X100000</t>
  </si>
  <si>
    <t>Alex</t>
  </si>
  <si>
    <t>Pulido</t>
  </si>
  <si>
    <t>536 E 3rd St</t>
  </si>
  <si>
    <t>41057036X160000</t>
  </si>
  <si>
    <t>Metro East Montessori School</t>
  </si>
  <si>
    <t>Kyra</t>
  </si>
  <si>
    <t>Lakin</t>
  </si>
  <si>
    <t>4405 State Route 162</t>
  </si>
  <si>
    <t>41057058X140000</t>
  </si>
  <si>
    <t>Evangelical School</t>
  </si>
  <si>
    <t>Baalman</t>
  </si>
  <si>
    <t>1212 W Homer M Adams Pkwy</t>
  </si>
  <si>
    <t>41057070Y060000</t>
  </si>
  <si>
    <t>Metro-East Lutheran High School</t>
  </si>
  <si>
    <t>Jay</t>
  </si>
  <si>
    <t>Krause</t>
  </si>
  <si>
    <t>6305 Center Grove Rd</t>
  </si>
  <si>
    <t>41057074X100000</t>
  </si>
  <si>
    <t>St John Neumann</t>
  </si>
  <si>
    <t>Russ</t>
  </si>
  <si>
    <t>Hart</t>
  </si>
  <si>
    <t>142 Wilma Dr</t>
  </si>
  <si>
    <t>41057078X060000</t>
  </si>
  <si>
    <t>Good Shepherd Lutheran</t>
  </si>
  <si>
    <t>Mayhew</t>
  </si>
  <si>
    <t>1300 Belt Line Rd</t>
  </si>
  <si>
    <t>41057100X250000</t>
  </si>
  <si>
    <t>New Vision Christian Academy</t>
  </si>
  <si>
    <t>Tanya</t>
  </si>
  <si>
    <t>512 Spring St</t>
  </si>
  <si>
    <t>41057101Y100000</t>
  </si>
  <si>
    <t>Father McGivney Catholic H S</t>
  </si>
  <si>
    <t>Lombardi</t>
  </si>
  <si>
    <t>7190 Bouse Rd</t>
  </si>
  <si>
    <t>Glen Carbon</t>
  </si>
  <si>
    <t>62034</t>
  </si>
  <si>
    <t>44063001X060000</t>
  </si>
  <si>
    <t>Meulendyke</t>
  </si>
  <si>
    <t>300 S Pathway Ct</t>
  </si>
  <si>
    <t>Crystal Lake</t>
  </si>
  <si>
    <t>60014</t>
  </si>
  <si>
    <t>44063003X100000</t>
  </si>
  <si>
    <t>Satterlee</t>
  </si>
  <si>
    <t>416 1st St</t>
  </si>
  <si>
    <t>Cary</t>
  </si>
  <si>
    <t>60013</t>
  </si>
  <si>
    <t>44063005X100000</t>
  </si>
  <si>
    <t>St Margaret Mary</t>
  </si>
  <si>
    <t>Brenna</t>
  </si>
  <si>
    <t>OHearn</t>
  </si>
  <si>
    <t>119 S Hubbard St</t>
  </si>
  <si>
    <t>Algonquin</t>
  </si>
  <si>
    <t>60102</t>
  </si>
  <si>
    <t>44063009X100000</t>
  </si>
  <si>
    <t>St John The Baptist Catholic Sch</t>
  </si>
  <si>
    <t>Gillaspie</t>
  </si>
  <si>
    <t>2304 Church St</t>
  </si>
  <si>
    <t>Johnsburg</t>
  </si>
  <si>
    <t>60051</t>
  </si>
  <si>
    <t>44063010X100000</t>
  </si>
  <si>
    <t>Montini Catholic School</t>
  </si>
  <si>
    <t>Stark</t>
  </si>
  <si>
    <t>1405 N Richmond Rd</t>
  </si>
  <si>
    <t>60050</t>
  </si>
  <si>
    <t>44063014X100000</t>
  </si>
  <si>
    <t>Hillary</t>
  </si>
  <si>
    <t>Russell</t>
  </si>
  <si>
    <t>320 Lincoln Ave</t>
  </si>
  <si>
    <t>Woodstock</t>
  </si>
  <si>
    <t>60098</t>
  </si>
  <si>
    <t>44063015X060000</t>
  </si>
  <si>
    <t>408 Jackson St</t>
  </si>
  <si>
    <t>Marengo</t>
  </si>
  <si>
    <t>60152</t>
  </si>
  <si>
    <t>44063016Y100000</t>
  </si>
  <si>
    <t>Marian Central Catholic H S</t>
  </si>
  <si>
    <t>Shukis</t>
  </si>
  <si>
    <t>1001 McHenry Ave</t>
  </si>
  <si>
    <t>44063017X100000</t>
  </si>
  <si>
    <t>St Thomas The Apostle</t>
  </si>
  <si>
    <t>Houston</t>
  </si>
  <si>
    <t>265 King St</t>
  </si>
  <si>
    <t>44063032X160000</t>
  </si>
  <si>
    <t>Crystal Lake Montessori</t>
  </si>
  <si>
    <t>Bauerband</t>
  </si>
  <si>
    <t>3013 S Country Club Rd</t>
  </si>
  <si>
    <t>44063043X160000</t>
  </si>
  <si>
    <t>Montessori Pathways</t>
  </si>
  <si>
    <t>Alena</t>
  </si>
  <si>
    <t>Baradzina</t>
  </si>
  <si>
    <t>133 Illinois St</t>
  </si>
  <si>
    <t>44063045X260000</t>
  </si>
  <si>
    <t>Trinity Oaks Christian Academy</t>
  </si>
  <si>
    <t>Wrobbel</t>
  </si>
  <si>
    <t>233 Trinity Oaks Way</t>
  </si>
  <si>
    <t>45067001X100000</t>
  </si>
  <si>
    <t>Gregson</t>
  </si>
  <si>
    <t>409 Palmer Rd</t>
  </si>
  <si>
    <t>Columbia</t>
  </si>
  <si>
    <t>62236</t>
  </si>
  <si>
    <t>45067003X100000</t>
  </si>
  <si>
    <t>Lori</t>
  </si>
  <si>
    <t>Matzenbacher</t>
  </si>
  <si>
    <t>217 W 3rd St</t>
  </si>
  <si>
    <t>Waterloo</t>
  </si>
  <si>
    <t>62298</t>
  </si>
  <si>
    <t>45067004Y100000</t>
  </si>
  <si>
    <t>Gibault High School</t>
  </si>
  <si>
    <t>Kidd</t>
  </si>
  <si>
    <t>501 Columbia Ave</t>
  </si>
  <si>
    <t>45079002X060000</t>
  </si>
  <si>
    <t>Kaela</t>
  </si>
  <si>
    <t>Powley</t>
  </si>
  <si>
    <t>302 W Holmes St</t>
  </si>
  <si>
    <t>Chester</t>
  </si>
  <si>
    <t>62233</t>
  </si>
  <si>
    <t>45079003X060000</t>
  </si>
  <si>
    <t>Deitt</t>
  </si>
  <si>
    <t>808 S Main St</t>
  </si>
  <si>
    <t>Red Bud</t>
  </si>
  <si>
    <t>62278</t>
  </si>
  <si>
    <t>45079004X060000</t>
  </si>
  <si>
    <t>St Marks Lutheran School</t>
  </si>
  <si>
    <t>Moore</t>
  </si>
  <si>
    <t>504 N James St</t>
  </si>
  <si>
    <t>Steeleville</t>
  </si>
  <si>
    <t>62288</t>
  </si>
  <si>
    <t>45079006X060000</t>
  </si>
  <si>
    <t>10247 S Prairie Rd</t>
  </si>
  <si>
    <t>45079009X100000</t>
  </si>
  <si>
    <t>519 Hazel St</t>
  </si>
  <si>
    <t>45079010X100000</t>
  </si>
  <si>
    <t>Janelle</t>
  </si>
  <si>
    <t>835 Swanwick St</t>
  </si>
  <si>
    <t>45079011Y060000</t>
  </si>
  <si>
    <t>Christ Our Savior Lutheran H S</t>
  </si>
  <si>
    <t>810 Soldiers Way</t>
  </si>
  <si>
    <t>Evansville</t>
  </si>
  <si>
    <t>62242</t>
  </si>
  <si>
    <t>47052001X100000</t>
  </si>
  <si>
    <t>St Anne School</t>
  </si>
  <si>
    <t>Talarie</t>
  </si>
  <si>
    <t>Bilharz</t>
  </si>
  <si>
    <t>1112 N Brinton Ave</t>
  </si>
  <si>
    <t>Dixon</t>
  </si>
  <si>
    <t>61021</t>
  </si>
  <si>
    <t>47052003X100000</t>
  </si>
  <si>
    <t>St Mary Elem &amp; Jr High School</t>
  </si>
  <si>
    <t>Spohn</t>
  </si>
  <si>
    <t>704 S Peoria Ave</t>
  </si>
  <si>
    <t>47052006Z260000</t>
  </si>
  <si>
    <t>Fassler</t>
  </si>
  <si>
    <t>7571 S Ridge Rd</t>
  </si>
  <si>
    <t>47071003X060000</t>
  </si>
  <si>
    <t>1415 10th Ave</t>
  </si>
  <si>
    <t>Rochelle</t>
  </si>
  <si>
    <t>61068</t>
  </si>
  <si>
    <t>47098001Z030000</t>
  </si>
  <si>
    <t>Jessica</t>
  </si>
  <si>
    <t>Hollewell</t>
  </si>
  <si>
    <t>711 10th St</t>
  </si>
  <si>
    <t>Fulton</t>
  </si>
  <si>
    <t>61252</t>
  </si>
  <si>
    <t>47098002Y100000</t>
  </si>
  <si>
    <t>Newman Central Catholic High Sch</t>
  </si>
  <si>
    <t>Oetting</t>
  </si>
  <si>
    <t>1101 W 23rd St</t>
  </si>
  <si>
    <t>61081</t>
  </si>
  <si>
    <t>47098004X100000</t>
  </si>
  <si>
    <t>St Andrews</t>
  </si>
  <si>
    <t>Blakeslee</t>
  </si>
  <si>
    <t>701 11th Ave</t>
  </si>
  <si>
    <t>Rock Falls</t>
  </si>
  <si>
    <t>61071</t>
  </si>
  <si>
    <t>47098005X100000</t>
  </si>
  <si>
    <t>Melanie</t>
  </si>
  <si>
    <t>Selmi</t>
  </si>
  <si>
    <t>6 W 6th St</t>
  </si>
  <si>
    <t>47098012X060000</t>
  </si>
  <si>
    <t>Christ Lutheran School</t>
  </si>
  <si>
    <t>Helbig</t>
  </si>
  <si>
    <t>2000 18th Ave</t>
  </si>
  <si>
    <t>48072002X060000</t>
  </si>
  <si>
    <t>Mooney</t>
  </si>
  <si>
    <t>1311 S Faraday Ave</t>
  </si>
  <si>
    <t>61605</t>
  </si>
  <si>
    <t>48072003X100000</t>
  </si>
  <si>
    <t>Holy Family Parish School</t>
  </si>
  <si>
    <t>Anastacia</t>
  </si>
  <si>
    <t>Gianessi</t>
  </si>
  <si>
    <t>2329 W Reservoir Blvd</t>
  </si>
  <si>
    <t>61615</t>
  </si>
  <si>
    <t>48072004Z260000</t>
  </si>
  <si>
    <t>Peoria Christian School</t>
  </si>
  <si>
    <t>Lyons</t>
  </si>
  <si>
    <t>3506 N California Ave</t>
  </si>
  <si>
    <t>61603</t>
  </si>
  <si>
    <t>48072008X140000</t>
  </si>
  <si>
    <t>South Side Christian Academy</t>
  </si>
  <si>
    <t>Zobrist</t>
  </si>
  <si>
    <t>3523 W Hill St</t>
  </si>
  <si>
    <t>48072009Y100000</t>
  </si>
  <si>
    <t>Chesterton Academy Sacred Heart</t>
  </si>
  <si>
    <t>4020 N Brandywine Dr</t>
  </si>
  <si>
    <t>61614</t>
  </si>
  <si>
    <t>48072010X100000</t>
  </si>
  <si>
    <t>St Edward School</t>
  </si>
  <si>
    <t>Domico</t>
  </si>
  <si>
    <t>1221 N 5th St</t>
  </si>
  <si>
    <t>Chillicothe</t>
  </si>
  <si>
    <t>61523</t>
  </si>
  <si>
    <t>48072012X100000</t>
  </si>
  <si>
    <t>St Mark</t>
  </si>
  <si>
    <t>Noreen</t>
  </si>
  <si>
    <t>Dillon</t>
  </si>
  <si>
    <t>711 N Underhill St</t>
  </si>
  <si>
    <t>61606</t>
  </si>
  <si>
    <t>48072013X100000</t>
  </si>
  <si>
    <t>St Marys Parish Sch of Kickapoo</t>
  </si>
  <si>
    <t>Lamb</t>
  </si>
  <si>
    <t>9910 W Knox St</t>
  </si>
  <si>
    <t>Edwards</t>
  </si>
  <si>
    <t>61528</t>
  </si>
  <si>
    <t>48072017X100000</t>
  </si>
  <si>
    <t>St Philomena School</t>
  </si>
  <si>
    <t>Jack</t>
  </si>
  <si>
    <t>Dippold</t>
  </si>
  <si>
    <t>3216 N Emery Ave</t>
  </si>
  <si>
    <t>61604</t>
  </si>
  <si>
    <t>48072018X100000</t>
  </si>
  <si>
    <t>St Thomas the Apostle</t>
  </si>
  <si>
    <t>Maureen</t>
  </si>
  <si>
    <t>Bentley</t>
  </si>
  <si>
    <t>4229 N Monroe Ave</t>
  </si>
  <si>
    <t>Peoria Heights</t>
  </si>
  <si>
    <t>61616</t>
  </si>
  <si>
    <t>48072019X100000</t>
  </si>
  <si>
    <t>St Vincent De Paul</t>
  </si>
  <si>
    <t>Hogan</t>
  </si>
  <si>
    <t>6001 N University St</t>
  </si>
  <si>
    <t>48072020Y100000</t>
  </si>
  <si>
    <t>Peoria Notre Dame High School</t>
  </si>
  <si>
    <t>Susie</t>
  </si>
  <si>
    <t>Cicciarelli</t>
  </si>
  <si>
    <t>5105 N Sheridan Rd</t>
  </si>
  <si>
    <t>48072021X060000</t>
  </si>
  <si>
    <t>Thompson</t>
  </si>
  <si>
    <t>2000 W Glen Ave</t>
  </si>
  <si>
    <t>48072095Z020000</t>
  </si>
  <si>
    <t>Calvary Baptist Academy</t>
  </si>
  <si>
    <t>Cochran</t>
  </si>
  <si>
    <t>1028 W Cloverdale Rd</t>
  </si>
  <si>
    <t>48072110X010000</t>
  </si>
  <si>
    <t>Peoria Academy</t>
  </si>
  <si>
    <t>Stoyanoff</t>
  </si>
  <si>
    <t>2711 W Willow Knolls Dr</t>
  </si>
  <si>
    <t>48072111X260000</t>
  </si>
  <si>
    <t>Peoria Christian School - Monroe</t>
  </si>
  <si>
    <t>Ron</t>
  </si>
  <si>
    <t>Shobert</t>
  </si>
  <si>
    <t>3725 N Monroe Ave</t>
  </si>
  <si>
    <t>48072113X140000</t>
  </si>
  <si>
    <t>Daarul Uloom Islamic School</t>
  </si>
  <si>
    <t>Burhan</t>
  </si>
  <si>
    <t>Hamdan</t>
  </si>
  <si>
    <t>4125 W Charter Oak Rd</t>
  </si>
  <si>
    <t>48072114X100000</t>
  </si>
  <si>
    <t>St Jude Catholic School</t>
  </si>
  <si>
    <t>Maria Christi</t>
  </si>
  <si>
    <t>Nelson</t>
  </si>
  <si>
    <t>10911 N Knoxville Ave</t>
  </si>
  <si>
    <t>49081001Y100000</t>
  </si>
  <si>
    <t>Alleman High School</t>
  </si>
  <si>
    <t>Jane</t>
  </si>
  <si>
    <t>1103 40th St</t>
  </si>
  <si>
    <t>61201</t>
  </si>
  <si>
    <t>49081006X100000</t>
  </si>
  <si>
    <t>Seton Catholic School</t>
  </si>
  <si>
    <t>1320 16th Ave</t>
  </si>
  <si>
    <t>Moline</t>
  </si>
  <si>
    <t>61265</t>
  </si>
  <si>
    <t>49081007X060000</t>
  </si>
  <si>
    <t>Caleb</t>
  </si>
  <si>
    <t>Schulz</t>
  </si>
  <si>
    <t>153 19th Ave</t>
  </si>
  <si>
    <t>49081009Y260000</t>
  </si>
  <si>
    <t>Quad Cities Christian School</t>
  </si>
  <si>
    <t>Steiner</t>
  </si>
  <si>
    <t>4000 11th St</t>
  </si>
  <si>
    <t>49081010X100000</t>
  </si>
  <si>
    <t>Our Lady of Grace Academy</t>
  </si>
  <si>
    <t>Victoria</t>
  </si>
  <si>
    <t>McCollum</t>
  </si>
  <si>
    <t>603 18th Ave</t>
  </si>
  <si>
    <t>East Moline</t>
  </si>
  <si>
    <t>61244</t>
  </si>
  <si>
    <t>49081015X100000</t>
  </si>
  <si>
    <t>Jordan Catholic School</t>
  </si>
  <si>
    <t>McLaughlin</t>
  </si>
  <si>
    <t>2901 24th St</t>
  </si>
  <si>
    <t>49081019Z200000</t>
  </si>
  <si>
    <t>East Moline Christian School</t>
  </si>
  <si>
    <t>Rev.</t>
  </si>
  <si>
    <t>900 46th Ave</t>
  </si>
  <si>
    <t>49081020Z260000</t>
  </si>
  <si>
    <t>Temple Christian Academy</t>
  </si>
  <si>
    <t>Stout</t>
  </si>
  <si>
    <t>2305 7th Ave</t>
  </si>
  <si>
    <t>50082001X020000</t>
  </si>
  <si>
    <t>First Baptist Academy</t>
  </si>
  <si>
    <t>Jackye</t>
  </si>
  <si>
    <t>Biehl</t>
  </si>
  <si>
    <t>1111 E Highway 50</t>
  </si>
  <si>
    <t>O Fallon</t>
  </si>
  <si>
    <t>62269</t>
  </si>
  <si>
    <t>50082003X100000</t>
  </si>
  <si>
    <t>Blessed Sacrament</t>
  </si>
  <si>
    <t>Claire</t>
  </si>
  <si>
    <t>Hatch</t>
  </si>
  <si>
    <t>8809 W Main St</t>
  </si>
  <si>
    <t>Belleville</t>
  </si>
  <si>
    <t>62223</t>
  </si>
  <si>
    <t>50082006X060000</t>
  </si>
  <si>
    <t>Unity Lutheran Christian Elem Sch</t>
  </si>
  <si>
    <t>Dickerson</t>
  </si>
  <si>
    <t>1600 N 40th St</t>
  </si>
  <si>
    <t>East Saint Louis</t>
  </si>
  <si>
    <t>62204</t>
  </si>
  <si>
    <t>50082007X100000</t>
  </si>
  <si>
    <t>Notre Dame Academy</t>
  </si>
  <si>
    <t>Hobbs</t>
  </si>
  <si>
    <t>200 S 2Nd St</t>
  </si>
  <si>
    <t>62220</t>
  </si>
  <si>
    <t>50082009X100000</t>
  </si>
  <si>
    <t>Tidwell</t>
  </si>
  <si>
    <t>5915 N Belt W</t>
  </si>
  <si>
    <t>50082010X100000</t>
  </si>
  <si>
    <t>St Teresa</t>
  </si>
  <si>
    <t>Johnathan</t>
  </si>
  <si>
    <t>Birdsong</t>
  </si>
  <si>
    <t>1108 Lebanon Ave</t>
  </si>
  <si>
    <t>62221</t>
  </si>
  <si>
    <t>50082022X010000</t>
  </si>
  <si>
    <t>Elite Scholars STEAM Academy</t>
  </si>
  <si>
    <t>Vi</t>
  </si>
  <si>
    <t>Dam</t>
  </si>
  <si>
    <t>3 Emerald Ter</t>
  </si>
  <si>
    <t>Swansea</t>
  </si>
  <si>
    <t>62226</t>
  </si>
  <si>
    <t>50082024X100000</t>
  </si>
  <si>
    <t>Sr Thea Bowman Catholic School</t>
  </si>
  <si>
    <t>Keefe</t>
  </si>
  <si>
    <t>8213 Church Ln</t>
  </si>
  <si>
    <t>62203</t>
  </si>
  <si>
    <t>50082025X010000</t>
  </si>
  <si>
    <t>ASP2 STEAM Academy Inc</t>
  </si>
  <si>
    <t>25 Bellevue Park Plz</t>
  </si>
  <si>
    <t>50082027X100000</t>
  </si>
  <si>
    <t>Holy Trinity Catholic Sch</t>
  </si>
  <si>
    <t>Frawley</t>
  </si>
  <si>
    <t>504 Fountains Pkwy</t>
  </si>
  <si>
    <t>Fairview Heights</t>
  </si>
  <si>
    <t>62208</t>
  </si>
  <si>
    <t>50082028X100000</t>
  </si>
  <si>
    <t>Schaaf</t>
  </si>
  <si>
    <t>PO Box 98</t>
  </si>
  <si>
    <t>Freeburg</t>
  </si>
  <si>
    <t>62243</t>
  </si>
  <si>
    <t>50082029Y010000</t>
  </si>
  <si>
    <t>World Changers Prep Acad</t>
  </si>
  <si>
    <t>Brookins</t>
  </si>
  <si>
    <t>8 Executive Dr Ste 120</t>
  </si>
  <si>
    <t>Fairview Hts</t>
  </si>
  <si>
    <t>50082030X100000</t>
  </si>
  <si>
    <t>Holy Childhood School</t>
  </si>
  <si>
    <t>Yarber</t>
  </si>
  <si>
    <t>215 N John St</t>
  </si>
  <si>
    <t>Mascoutah</t>
  </si>
  <si>
    <t>62258</t>
  </si>
  <si>
    <t>50082031X100000</t>
  </si>
  <si>
    <t>St James Catholic School</t>
  </si>
  <si>
    <t>Hasenstab</t>
  </si>
  <si>
    <t>412 W Washington St</t>
  </si>
  <si>
    <t>Millstadt</t>
  </si>
  <si>
    <t>62260</t>
  </si>
  <si>
    <t>50082033Z140000</t>
  </si>
  <si>
    <t>Belleville Christian School</t>
  </si>
  <si>
    <t>Lowman</t>
  </si>
  <si>
    <t>1901 Mascoutah Ave</t>
  </si>
  <si>
    <t>50082034X100000</t>
  </si>
  <si>
    <t>St John the Baptist Catholic</t>
  </si>
  <si>
    <t>Lanham</t>
  </si>
  <si>
    <t>10 S Lincoln St</t>
  </si>
  <si>
    <t>Smithton</t>
  </si>
  <si>
    <t>62285</t>
  </si>
  <si>
    <t>50082036Y100000</t>
  </si>
  <si>
    <t>Althoff Catholic High School</t>
  </si>
  <si>
    <t>Gass</t>
  </si>
  <si>
    <t>5401 W Main St</t>
  </si>
  <si>
    <t>50082041X100000</t>
  </si>
  <si>
    <t>St Clare Catholic School</t>
  </si>
  <si>
    <t>Monica</t>
  </si>
  <si>
    <t>Ybarra</t>
  </si>
  <si>
    <t>214 W 3rd St</t>
  </si>
  <si>
    <t>50082070X060000</t>
  </si>
  <si>
    <t>Zion Lutheran Belleville</t>
  </si>
  <si>
    <t>Ananda</t>
  </si>
  <si>
    <t>Baron</t>
  </si>
  <si>
    <t>1810 McClintock Ave</t>
  </si>
  <si>
    <t>50082077Z010000</t>
  </si>
  <si>
    <t>Governor French Academy</t>
  </si>
  <si>
    <t>Powers</t>
  </si>
  <si>
    <t>219 W Main St</t>
  </si>
  <si>
    <t>51084001X100000</t>
  </si>
  <si>
    <t>Kuhlman</t>
  </si>
  <si>
    <t>748 W Laurel St</t>
  </si>
  <si>
    <t>Springfield</t>
  </si>
  <si>
    <t>62704</t>
  </si>
  <si>
    <t>51084003X100000</t>
  </si>
  <si>
    <t>Fahey</t>
  </si>
  <si>
    <t>1920 Barberry Dr</t>
  </si>
  <si>
    <t>51084004X260000</t>
  </si>
  <si>
    <t>Springfield Christian Sch</t>
  </si>
  <si>
    <t>Jeremiah</t>
  </si>
  <si>
    <t>Auble</t>
  </si>
  <si>
    <t>2850 Cider Mill Ln</t>
  </si>
  <si>
    <t>62702</t>
  </si>
  <si>
    <t>51084005X060000</t>
  </si>
  <si>
    <t>Concordia Lutheran</t>
  </si>
  <si>
    <t>Janet</t>
  </si>
  <si>
    <t>Burmeister</t>
  </si>
  <si>
    <t>2300 E Wilshire Rd</t>
  </si>
  <si>
    <t>62703</t>
  </si>
  <si>
    <t>51084006Y060000</t>
  </si>
  <si>
    <t>Lutheran High School</t>
  </si>
  <si>
    <t>Glenn</t>
  </si>
  <si>
    <t>Rollins</t>
  </si>
  <si>
    <t>3500 W Washington St</t>
  </si>
  <si>
    <t>62711</t>
  </si>
  <si>
    <t>51084008X160000</t>
  </si>
  <si>
    <t>4147 Sandhill Rd</t>
  </si>
  <si>
    <t>51084009X100000</t>
  </si>
  <si>
    <t>Little Flower School</t>
  </si>
  <si>
    <t>Moredock</t>
  </si>
  <si>
    <t>900 Adlai Stevenson Dr</t>
  </si>
  <si>
    <t>51084010X060000</t>
  </si>
  <si>
    <t>Our Saviors Lutheran School</t>
  </si>
  <si>
    <t>Rececca</t>
  </si>
  <si>
    <t>Heppe</t>
  </si>
  <si>
    <t>2645 Old Jacksonville Rd</t>
  </si>
  <si>
    <t>51084011Y100000</t>
  </si>
  <si>
    <t>Sacred Heart/Griffin High School</t>
  </si>
  <si>
    <t>Kara</t>
  </si>
  <si>
    <t>Rapacz</t>
  </si>
  <si>
    <t>1200 W Washington St</t>
  </si>
  <si>
    <t>51084013X100000</t>
  </si>
  <si>
    <t>Cunningham</t>
  </si>
  <si>
    <t>251 N Amos Ave</t>
  </si>
  <si>
    <t>51084014X100000</t>
  </si>
  <si>
    <t>St Aloysius School</t>
  </si>
  <si>
    <t>Reavis</t>
  </si>
  <si>
    <t>2125 N 21st St</t>
  </si>
  <si>
    <t>51084019X100000</t>
  </si>
  <si>
    <t>St Patrick Grade School</t>
  </si>
  <si>
    <t>1800 South Grand Ave E</t>
  </si>
  <si>
    <t>51084021X060000</t>
  </si>
  <si>
    <t>Alicia</t>
  </si>
  <si>
    <t>Klug</t>
  </si>
  <si>
    <t>515 S Macarthur Blvd</t>
  </si>
  <si>
    <t>51084043Z140000</t>
  </si>
  <si>
    <t>Hinckley</t>
  </si>
  <si>
    <t>1730 W Jefferson St</t>
  </si>
  <si>
    <t>53090001X100000</t>
  </si>
  <si>
    <t>Scholl</t>
  </si>
  <si>
    <t>1018 S 1St Ave</t>
  </si>
  <si>
    <t>Morton</t>
  </si>
  <si>
    <t>61550</t>
  </si>
  <si>
    <t>53090003X100000</t>
  </si>
  <si>
    <t>Doreen</t>
  </si>
  <si>
    <t>Shipman</t>
  </si>
  <si>
    <t>100 Harvey St</t>
  </si>
  <si>
    <t>61571</t>
  </si>
  <si>
    <t>53090004X100000</t>
  </si>
  <si>
    <t>Mary Jo</t>
  </si>
  <si>
    <t>Sarff</t>
  </si>
  <si>
    <t>300 S 6th St</t>
  </si>
  <si>
    <t>Pekin</t>
  </si>
  <si>
    <t>61554</t>
  </si>
  <si>
    <t>53090016Z020000</t>
  </si>
  <si>
    <t>Faith Baptist Christian School</t>
  </si>
  <si>
    <t>Kincaid</t>
  </si>
  <si>
    <t>1501 Howard Ct</t>
  </si>
  <si>
    <t>53090017X060000</t>
  </si>
  <si>
    <t>Kilgus</t>
  </si>
  <si>
    <t>3201 Court St</t>
  </si>
  <si>
    <t>53090022X060000</t>
  </si>
  <si>
    <t>Bethel Lutheran School</t>
  </si>
  <si>
    <t>Jacob</t>
  </si>
  <si>
    <t>325 E Queenwood Rd</t>
  </si>
  <si>
    <t>53090030X140000</t>
  </si>
  <si>
    <t>Judah Preparatory Academy</t>
  </si>
  <si>
    <t>Du Bois</t>
  </si>
  <si>
    <t>PO Box 410</t>
  </si>
  <si>
    <t>Mackinaw</t>
  </si>
  <si>
    <t>61755</t>
  </si>
  <si>
    <t>53090033Z020000</t>
  </si>
  <si>
    <t>Il Central Christian School</t>
  </si>
  <si>
    <t>Currier</t>
  </si>
  <si>
    <t>22648 Grosenbach Rd</t>
  </si>
  <si>
    <t>53090034Z250000</t>
  </si>
  <si>
    <t>Tomorrows Hope Christian Acad</t>
  </si>
  <si>
    <t>2001 S 2Nd St</t>
  </si>
  <si>
    <t>53090046Z140000</t>
  </si>
  <si>
    <t>New Hope Elem and Alternative Sch</t>
  </si>
  <si>
    <t>1100 Derby St Ste B</t>
  </si>
  <si>
    <t>53102001X100000</t>
  </si>
  <si>
    <t>Kiesewetter</t>
  </si>
  <si>
    <t>PO Box 860</t>
  </si>
  <si>
    <t>Metamora</t>
  </si>
  <si>
    <t>61548</t>
  </si>
  <si>
    <t>54092002X060000</t>
  </si>
  <si>
    <t>824 E Main St</t>
  </si>
  <si>
    <t>Danville</t>
  </si>
  <si>
    <t>61832</t>
  </si>
  <si>
    <t>54092003Y100000</t>
  </si>
  <si>
    <t>Notre Dame De La Salette</t>
  </si>
  <si>
    <t>Sick</t>
  </si>
  <si>
    <t>5065 Olivet Rd</t>
  </si>
  <si>
    <t>Georgetown</t>
  </si>
  <si>
    <t>61846</t>
  </si>
  <si>
    <t>54092008X100000</t>
  </si>
  <si>
    <t>Schlarman Academy</t>
  </si>
  <si>
    <t>Barb</t>
  </si>
  <si>
    <t>Rew</t>
  </si>
  <si>
    <t>1307 N Walnut St</t>
  </si>
  <si>
    <t>54092010Z100000</t>
  </si>
  <si>
    <t>2112 N Vermilion St</t>
  </si>
  <si>
    <t>54092024Z140000</t>
  </si>
  <si>
    <t>Danville Christian Academy</t>
  </si>
  <si>
    <t>Pirie</t>
  </si>
  <si>
    <t>428 N Walnut St</t>
  </si>
  <si>
    <t>56099002X100000</t>
  </si>
  <si>
    <t>Cathedral of St Raymond School</t>
  </si>
  <si>
    <t>Marjorie</t>
  </si>
  <si>
    <t>HIll</t>
  </si>
  <si>
    <t>608 N Raynor Ave</t>
  </si>
  <si>
    <t>Joliet</t>
  </si>
  <si>
    <t>60435</t>
  </si>
  <si>
    <t>56099005X100000</t>
  </si>
  <si>
    <t>Wilkinson</t>
  </si>
  <si>
    <t>600 Brook Forest Ave</t>
  </si>
  <si>
    <t>Shorewood</t>
  </si>
  <si>
    <t>60404</t>
  </si>
  <si>
    <t>56099012Z140000</t>
  </si>
  <si>
    <t>Cedi</t>
  </si>
  <si>
    <t>Fox</t>
  </si>
  <si>
    <t>535 Regent Rd</t>
  </si>
  <si>
    <t>University Park</t>
  </si>
  <si>
    <t>60466</t>
  </si>
  <si>
    <t>56099013X100000</t>
  </si>
  <si>
    <t>Providence Catholic Chldrns Acad</t>
  </si>
  <si>
    <t>McErlean</t>
  </si>
  <si>
    <t>1800 W Lincoln Hwy</t>
  </si>
  <si>
    <t>New Lenox</t>
  </si>
  <si>
    <t>60451</t>
  </si>
  <si>
    <t>56099015X100000</t>
  </si>
  <si>
    <t>St Mary Nativity</t>
  </si>
  <si>
    <t>Chinske</t>
  </si>
  <si>
    <t>702 N Broadway St</t>
  </si>
  <si>
    <t>56099017X100000</t>
  </si>
  <si>
    <t>St Paul The Apostle</t>
  </si>
  <si>
    <t>Kramerich</t>
  </si>
  <si>
    <t>130 Woodlawn Ave</t>
  </si>
  <si>
    <t>56099020X100000</t>
  </si>
  <si>
    <t>St Andrew the Apostle School</t>
  </si>
  <si>
    <t>Albreski</t>
  </si>
  <si>
    <t>505 Kingston Dr</t>
  </si>
  <si>
    <t>Romeoville</t>
  </si>
  <si>
    <t>60446</t>
  </si>
  <si>
    <t>56099021X100000</t>
  </si>
  <si>
    <t>St Dennis</t>
  </si>
  <si>
    <t>1201 S Washington St</t>
  </si>
  <si>
    <t>Lockport</t>
  </si>
  <si>
    <t>60441</t>
  </si>
  <si>
    <t>56099022X100000</t>
  </si>
  <si>
    <t>Rita</t>
  </si>
  <si>
    <t>Stasi</t>
  </si>
  <si>
    <t>529 Madison St</t>
  </si>
  <si>
    <t>56099023X100000</t>
  </si>
  <si>
    <t>St Joseph</t>
  </si>
  <si>
    <t>Domke</t>
  </si>
  <si>
    <t>PO Box 70</t>
  </si>
  <si>
    <t>Manhattan</t>
  </si>
  <si>
    <t>60442</t>
  </si>
  <si>
    <t>56099024X100000</t>
  </si>
  <si>
    <t>Michele</t>
  </si>
  <si>
    <t>Engelman</t>
  </si>
  <si>
    <t>11409 195th St</t>
  </si>
  <si>
    <t>Mokena</t>
  </si>
  <si>
    <t>60448</t>
  </si>
  <si>
    <t>56099025X100000</t>
  </si>
  <si>
    <t>St Mary Immaculate School</t>
  </si>
  <si>
    <t>Errthum</t>
  </si>
  <si>
    <t>15629 S Route 59</t>
  </si>
  <si>
    <t>Plainfield</t>
  </si>
  <si>
    <t>60544</t>
  </si>
  <si>
    <t>56099028X060000</t>
  </si>
  <si>
    <t>Henning</t>
  </si>
  <si>
    <t>PO Box 369</t>
  </si>
  <si>
    <t>Beecher</t>
  </si>
  <si>
    <t>60401</t>
  </si>
  <si>
    <t>56099029X060000</t>
  </si>
  <si>
    <t>Ill Lutheran Elem Sch</t>
  </si>
  <si>
    <t>Duane</t>
  </si>
  <si>
    <t>Vance</t>
  </si>
  <si>
    <t>448 Cass St</t>
  </si>
  <si>
    <t>Crete</t>
  </si>
  <si>
    <t>60417</t>
  </si>
  <si>
    <t>56099030X160000</t>
  </si>
  <si>
    <t>Midwest Christian Montessori Acad</t>
  </si>
  <si>
    <t>314 E Briarcliff Rd</t>
  </si>
  <si>
    <t>Bolingbrook</t>
  </si>
  <si>
    <t>60440</t>
  </si>
  <si>
    <t>56099031X100000</t>
  </si>
  <si>
    <t>St Jude School</t>
  </si>
  <si>
    <t>Winters</t>
  </si>
  <si>
    <t>241 W 2nd Ave</t>
  </si>
  <si>
    <t>56099034Y100000</t>
  </si>
  <si>
    <t>Providence Catholic High School</t>
  </si>
  <si>
    <t>Harper</t>
  </si>
  <si>
    <t>56099035Y100000</t>
  </si>
  <si>
    <t>Joliet Catholic Academy</t>
  </si>
  <si>
    <t>Budz</t>
  </si>
  <si>
    <t>1200 N Larkin Ave</t>
  </si>
  <si>
    <t>56099036Y060000</t>
  </si>
  <si>
    <t>Illinois Lutheran High School</t>
  </si>
  <si>
    <t>Archer</t>
  </si>
  <si>
    <t>1610 Main St</t>
  </si>
  <si>
    <t>56099037X100000</t>
  </si>
  <si>
    <t>St Jude</t>
  </si>
  <si>
    <t>Lucas</t>
  </si>
  <si>
    <t>Stangler</t>
  </si>
  <si>
    <t>2204 McDonough St</t>
  </si>
  <si>
    <t>60436</t>
  </si>
  <si>
    <t>56099039X160000</t>
  </si>
  <si>
    <t>Lupine Montessori School</t>
  </si>
  <si>
    <t>936 N State St</t>
  </si>
  <si>
    <t>56099040X270000</t>
  </si>
  <si>
    <t>Faith Movers Academy</t>
  </si>
  <si>
    <t>LeCresha</t>
  </si>
  <si>
    <t>Herring</t>
  </si>
  <si>
    <t>425 Exchange St</t>
  </si>
  <si>
    <t>University Pk</t>
  </si>
  <si>
    <t>60484</t>
  </si>
  <si>
    <t>56099041X010000</t>
  </si>
  <si>
    <t>ILEAD BSTEM</t>
  </si>
  <si>
    <t>Ja Quel</t>
  </si>
  <si>
    <t>West</t>
  </si>
  <si>
    <t>20 E Cass St</t>
  </si>
  <si>
    <t>60432</t>
  </si>
  <si>
    <t>56099044X100000</t>
  </si>
  <si>
    <t>St Dominic</t>
  </si>
  <si>
    <t>Marie</t>
  </si>
  <si>
    <t>Staub</t>
  </si>
  <si>
    <t>420 E Briarcliff Rd</t>
  </si>
  <si>
    <t>56099048X160000</t>
  </si>
  <si>
    <t>Joliet Montessori</t>
  </si>
  <si>
    <t>Geiger</t>
  </si>
  <si>
    <t>1600 Root St</t>
  </si>
  <si>
    <t>Crest Hill</t>
  </si>
  <si>
    <t>60403</t>
  </si>
  <si>
    <t>56099095X100000</t>
  </si>
  <si>
    <t>Noonan Elementary Academy</t>
  </si>
  <si>
    <t>19131 Henry Dr</t>
  </si>
  <si>
    <t>56099096X260000</t>
  </si>
  <si>
    <t>Vugteveen</t>
  </si>
  <si>
    <t>901 Shorewood Dr</t>
  </si>
  <si>
    <t>56099117X160000</t>
  </si>
  <si>
    <t>Little Explorers Montessori</t>
  </si>
  <si>
    <t>Kunze</t>
  </si>
  <si>
    <t>175 Highpoint Dr</t>
  </si>
  <si>
    <t>56099118X230000</t>
  </si>
  <si>
    <t>Furqaan Academy</t>
  </si>
  <si>
    <t>Samiya</t>
  </si>
  <si>
    <t>Zamani</t>
  </si>
  <si>
    <t>519 E Briarcliff Rd</t>
  </si>
  <si>
    <t>56099122X100000</t>
  </si>
  <si>
    <t>Mother Teresa Catholic Academy</t>
  </si>
  <si>
    <t>Annie</t>
  </si>
  <si>
    <t>24201 S Kings Rd</t>
  </si>
  <si>
    <t>56099731X160000</t>
  </si>
  <si>
    <t>Montessori of Plainfield</t>
  </si>
  <si>
    <t>Mari</t>
  </si>
  <si>
    <t>14710 S Naperville Rd</t>
  </si>
  <si>
    <t>56099732X160000</t>
  </si>
  <si>
    <t>Montessori of Frankfort</t>
  </si>
  <si>
    <t>Mora</t>
  </si>
  <si>
    <t>177 Luther Ln</t>
  </si>
  <si>
    <t>Frankfort</t>
  </si>
  <si>
    <t>60423</t>
  </si>
  <si>
    <t>Statewide</t>
  </si>
  <si>
    <t>2022 NP Registration and Enrollment summary:</t>
  </si>
  <si>
    <t>Total NP schools registered: 841</t>
  </si>
  <si>
    <t>Total NP enrollment: 190,026</t>
  </si>
  <si>
    <t>Total NP staff FTE: 24,450.7</t>
  </si>
  <si>
    <t>Administrator Name</t>
  </si>
  <si>
    <t>Zip</t>
  </si>
  <si>
    <t>Phone</t>
  </si>
  <si>
    <t>05016013X230000</t>
  </si>
  <si>
    <t>ICCD Islamic School</t>
  </si>
  <si>
    <t>Asif </t>
  </si>
  <si>
    <t>Iqbal</t>
  </si>
  <si>
    <t>480 Potter Rd</t>
  </si>
  <si>
    <t>05016017X160000</t>
  </si>
  <si>
    <t>Gan Montessori</t>
  </si>
  <si>
    <t>Esther Leah </t>
  </si>
  <si>
    <t>Teldon</t>
  </si>
  <si>
    <t>2904 Old Glenview Rd</t>
  </si>
  <si>
    <t>05016188X010000</t>
  </si>
  <si>
    <t>Mosaic Early Childhood Ctr Inc</t>
  </si>
  <si>
    <t>Sana</t>
  </si>
  <si>
    <t>Bhojani</t>
  </si>
  <si>
    <t>4023 Dempster St</t>
  </si>
  <si>
    <t>06016006Y030000</t>
  </si>
  <si>
    <t>Jeffery Lynn</t>
  </si>
  <si>
    <t>06016133X060000</t>
  </si>
  <si>
    <t>Valierie</t>
  </si>
  <si>
    <t>2329 S Wolf Rd</t>
  </si>
  <si>
    <t>Hillside</t>
  </si>
  <si>
    <t>07016035X230000</t>
  </si>
  <si>
    <t>MAS Education Ctr  Quran Blossoms</t>
  </si>
  <si>
    <t>Hayat</t>
  </si>
  <si>
    <t>Hamad</t>
  </si>
  <si>
    <t>7249 Wheeler Dr</t>
  </si>
  <si>
    <t>07016036S190000</t>
  </si>
  <si>
    <t>Gateway Center For Educaiton</t>
  </si>
  <si>
    <t>Clark</t>
  </si>
  <si>
    <t>17710 Oak Park Ave</t>
  </si>
  <si>
    <t>07016041X100000</t>
  </si>
  <si>
    <t>Blessed Family Montessori School</t>
  </si>
  <si>
    <t>Divina</t>
  </si>
  <si>
    <t>Cruz</t>
  </si>
  <si>
    <t>14911 E 127Th St</t>
  </si>
  <si>
    <t>07016195X020000</t>
  </si>
  <si>
    <t>Zion Buds of Promise</t>
  </si>
  <si>
    <t>Shepard</t>
  </si>
  <si>
    <t>14875 Wallace</t>
  </si>
  <si>
    <t>07016729Z230000</t>
  </si>
  <si>
    <t>Aqsa School</t>
  </si>
  <si>
    <t>Tammie</t>
  </si>
  <si>
    <t>Ismail</t>
  </si>
  <si>
    <t>7361 W 92nd St</t>
  </si>
  <si>
    <t>07016784X060000</t>
  </si>
  <si>
    <t>Trusting Hearts Preschool and Kin</t>
  </si>
  <si>
    <t>Kelsie</t>
  </si>
  <si>
    <t>12424 S 71St Ct</t>
  </si>
  <si>
    <t>09010010X140000</t>
  </si>
  <si>
    <t>SMART Christian Academy</t>
  </si>
  <si>
    <t>Breanna </t>
  </si>
  <si>
    <t>1912 E Windsor Rd</t>
  </si>
  <si>
    <t>09010015X010000</t>
  </si>
  <si>
    <t>Bluestem Hall Nature School</t>
  </si>
  <si>
    <t>Abigail</t>
  </si>
  <si>
    <t>1401 E Old Church Rd</t>
  </si>
  <si>
    <t>11070004Z220000</t>
  </si>
  <si>
    <t>Arthur Christian School</t>
  </si>
  <si>
    <t>Mast</t>
  </si>
  <si>
    <t>1710 State Highway 133</t>
  </si>
  <si>
    <t>Arthur</t>
  </si>
  <si>
    <t>15016022X140000</t>
  </si>
  <si>
    <t>Tiny Spots Christian Academy</t>
  </si>
  <si>
    <t>Shawanda</t>
  </si>
  <si>
    <t>9322 S Halsted St</t>
  </si>
  <si>
    <t>15016066X140000</t>
  </si>
  <si>
    <t>Chicago Friends School</t>
  </si>
  <si>
    <t>Carney</t>
  </si>
  <si>
    <t>1246 W Thorndale Ave</t>
  </si>
  <si>
    <t>15016069X160000</t>
  </si>
  <si>
    <t>All Day Montessori</t>
  </si>
  <si>
    <t>Caitlyn</t>
  </si>
  <si>
    <t>Solomon</t>
  </si>
  <si>
    <t>1819 W 99th St</t>
  </si>
  <si>
    <t>15016137X160000</t>
  </si>
  <si>
    <t>Gateway Montessori School</t>
  </si>
  <si>
    <t>Page</t>
  </si>
  <si>
    <t>4041 N Pulaski Rd</t>
  </si>
  <si>
    <t>15016145X270000</t>
  </si>
  <si>
    <t>Christian S.T.E.M. Scholars Acad</t>
  </si>
  <si>
    <t>Lonnie </t>
  </si>
  <si>
    <t>Newman</t>
  </si>
  <si>
    <t>9406 S Perry Ave</t>
  </si>
  <si>
    <t>15016147Y010000</t>
  </si>
  <si>
    <t>The Hunter Lab Academy</t>
  </si>
  <si>
    <t>Hayley</t>
  </si>
  <si>
    <t>Gilmore</t>
  </si>
  <si>
    <t>5946 S Prairie Ave Unit 1</t>
  </si>
  <si>
    <t>15016162X010000</t>
  </si>
  <si>
    <t>The Nautilus School</t>
  </si>
  <si>
    <t>Milissa</t>
  </si>
  <si>
    <t>McClaire Gary</t>
  </si>
  <si>
    <t>1917 W 93Rd St</t>
  </si>
  <si>
    <t>15016211X050000</t>
  </si>
  <si>
    <t>Bernard Zell Anshe Emet Day Sch</t>
  </si>
  <si>
    <t xml:space="preserve">Gary </t>
  </si>
  <si>
    <t>Weisserman</t>
  </si>
  <si>
    <t>3751 N Broadway St</t>
  </si>
  <si>
    <t>15016219S190000</t>
  </si>
  <si>
    <t>Redwood Day School</t>
  </si>
  <si>
    <t>Sinclair</t>
  </si>
  <si>
    <t>5959 N Sheridan Rd</t>
  </si>
  <si>
    <t>15016224Z050000</t>
  </si>
  <si>
    <t>Pathways Academy For Spec Ed</t>
  </si>
  <si>
    <t>3003 W Touhy Ave</t>
  </si>
  <si>
    <t>Genesis Scholars Academy</t>
  </si>
  <si>
    <t>15016237Z010000</t>
  </si>
  <si>
    <t>Midwest Academy for Gifted Educ</t>
  </si>
  <si>
    <t>15016242X260000</t>
  </si>
  <si>
    <t>1236 103rd St #42</t>
  </si>
  <si>
    <t>15016243X140000</t>
  </si>
  <si>
    <t>535 N Parkside Ave</t>
  </si>
  <si>
    <t>15016244Z010000</t>
  </si>
  <si>
    <t>KH Academy</t>
  </si>
  <si>
    <t>Deija</t>
  </si>
  <si>
    <t>111 N Wabash Ave Ste 100</t>
  </si>
  <si>
    <t>15016246X050000</t>
  </si>
  <si>
    <t>Pathways Academy for Spec Ed</t>
  </si>
  <si>
    <t>15016251Z020000</t>
  </si>
  <si>
    <t>Woodlawn Acad College Prep</t>
  </si>
  <si>
    <t>Kentay</t>
  </si>
  <si>
    <t>Duncan</t>
  </si>
  <si>
    <t>11357 S King Dr</t>
  </si>
  <si>
    <t>15016252X060000</t>
  </si>
  <si>
    <t>CJ</t>
  </si>
  <si>
    <t>Wright</t>
  </si>
  <si>
    <t>5335 W Le Moyne St</t>
  </si>
  <si>
    <t>15016323Y010000</t>
  </si>
  <si>
    <t>Hunter-Bolden Academy</t>
  </si>
  <si>
    <t>Vernita</t>
  </si>
  <si>
    <t xml:space="preserve">5946 S Prairie Ave </t>
  </si>
  <si>
    <t>15016381X050000</t>
  </si>
  <si>
    <t>Cheder Lubavitch Hebrew Day Sch</t>
  </si>
  <si>
    <t>Isaac</t>
  </si>
  <si>
    <t>Wolf</t>
  </si>
  <si>
    <t>2809 W Jarvis Ave</t>
  </si>
  <si>
    <t>Valor Jr/Sr High School</t>
  </si>
  <si>
    <t>17064009X140000</t>
  </si>
  <si>
    <t>Christian Life Academy</t>
  </si>
  <si>
    <t>Homing</t>
  </si>
  <si>
    <t>PO Box 235</t>
  </si>
  <si>
    <t>Hopedale</t>
  </si>
  <si>
    <t>19022004X060000</t>
  </si>
  <si>
    <t>Estes</t>
  </si>
  <si>
    <t>148 E 3rd St</t>
  </si>
  <si>
    <t>19022014X010000</t>
  </si>
  <si>
    <t>Kirsty</t>
  </si>
  <si>
    <t>19022018Z160000</t>
  </si>
  <si>
    <t>Carmel Montessori Academy</t>
  </si>
  <si>
    <t xml:space="preserve">Jacob </t>
  </si>
  <si>
    <t>Lafranzo</t>
  </si>
  <si>
    <t>3S238 State Route 59</t>
  </si>
  <si>
    <t>19022043X030000</t>
  </si>
  <si>
    <t>Naperville Christian Academy</t>
  </si>
  <si>
    <t>Macintyre</t>
  </si>
  <si>
    <t>1451 Raymond Dr Ste 200</t>
  </si>
  <si>
    <t>19022102X230000</t>
  </si>
  <si>
    <t>Burr Ridge Bilingual Montessori</t>
  </si>
  <si>
    <t>Aesha</t>
  </si>
  <si>
    <t>Nahas</t>
  </si>
  <si>
    <t>1321 Plainfield Rd</t>
  </si>
  <si>
    <t>21028001Z110000</t>
  </si>
  <si>
    <t>Thompsonville Christian Sch</t>
  </si>
  <si>
    <t>Evelyn</t>
  </si>
  <si>
    <t>Hainey</t>
  </si>
  <si>
    <t>3608 Angel Ln</t>
  </si>
  <si>
    <t>Thompsonville</t>
  </si>
  <si>
    <t>21100003X110000</t>
  </si>
  <si>
    <t>Marion Adventist School</t>
  </si>
  <si>
    <t>Valdenegro</t>
  </si>
  <si>
    <t>9314 Old Route 13</t>
  </si>
  <si>
    <t>28006001Y100000</t>
  </si>
  <si>
    <t>St Bede Academy</t>
  </si>
  <si>
    <t xml:space="preserve">Nicholas </t>
  </si>
  <si>
    <t>24 W Us Highway 6</t>
  </si>
  <si>
    <t>30039004X010000</t>
  </si>
  <si>
    <t>Carbondale New School</t>
  </si>
  <si>
    <t>Compton</t>
  </si>
  <si>
    <t>1302 E Pleasant Hill Rd</t>
  </si>
  <si>
    <t>31045029X100000</t>
  </si>
  <si>
    <t>Norman</t>
  </si>
  <si>
    <t>103 S Gifford St</t>
  </si>
  <si>
    <t>The Einstein Academy</t>
  </si>
  <si>
    <t>31045051X160000</t>
  </si>
  <si>
    <t>Mansio Mens Montessori</t>
  </si>
  <si>
    <t>Terri</t>
  </si>
  <si>
    <t>Kraft</t>
  </si>
  <si>
    <t>102 Howard St</t>
  </si>
  <si>
    <t>31045064Z140000</t>
  </si>
  <si>
    <t>Heart of the Lamb Christian Acad</t>
  </si>
  <si>
    <t xml:space="preserve">Michelle </t>
  </si>
  <si>
    <t>900 N Lake St</t>
  </si>
  <si>
    <t>31045087X010000</t>
  </si>
  <si>
    <t>Summit School</t>
  </si>
  <si>
    <t>Baldwin</t>
  </si>
  <si>
    <t>333 W River Rd</t>
  </si>
  <si>
    <t>34049001X010000</t>
  </si>
  <si>
    <t>A Village Green Montessori</t>
  </si>
  <si>
    <t xml:space="preserve">Ann </t>
  </si>
  <si>
    <t>Phillips</t>
  </si>
  <si>
    <t>125 W Church St</t>
  </si>
  <si>
    <t>34049012X160000</t>
  </si>
  <si>
    <t>Montessori Sch of Long Grove</t>
  </si>
  <si>
    <t>1115 Rfd</t>
  </si>
  <si>
    <t>Long Grove</t>
  </si>
  <si>
    <t>Lake County Christian Academy</t>
  </si>
  <si>
    <t>34049048X160000</t>
  </si>
  <si>
    <t>Forest Bluff School</t>
  </si>
  <si>
    <t>Earls</t>
  </si>
  <si>
    <t>8 W Scranton Ave</t>
  </si>
  <si>
    <t>Lake Bluff</t>
  </si>
  <si>
    <t>34049061X010000</t>
  </si>
  <si>
    <t>Da Vinci Waldorf School</t>
  </si>
  <si>
    <t>Branson</t>
  </si>
  <si>
    <t>150 W Bonner Rd</t>
  </si>
  <si>
    <t>34049073X160000</t>
  </si>
  <si>
    <t>Country Meadows Montessori Sch</t>
  </si>
  <si>
    <t>Oyoung</t>
  </si>
  <si>
    <t>6151 Washington St</t>
  </si>
  <si>
    <t>Gumee</t>
  </si>
  <si>
    <t>34049074Z260000</t>
  </si>
  <si>
    <t>Affirm Leadership Christian Acad</t>
  </si>
  <si>
    <t>34049083X160000</t>
  </si>
  <si>
    <t>Highland Park Montessori</t>
  </si>
  <si>
    <t>1301 Clavey Rd</t>
  </si>
  <si>
    <t>34049114X010000</t>
  </si>
  <si>
    <t>Lions Math &amp; Science Christian</t>
  </si>
  <si>
    <t>Gloria Jean</t>
  </si>
  <si>
    <t>Swopes</t>
  </si>
  <si>
    <t>1011 Porter St</t>
  </si>
  <si>
    <t>34049124X160000</t>
  </si>
  <si>
    <t>Vernon Hills Montessori Academy</t>
  </si>
  <si>
    <t>Margarita</t>
  </si>
  <si>
    <t>Shvets</t>
  </si>
  <si>
    <t>21 W Hawthorn Pkwy Ste 216</t>
  </si>
  <si>
    <t>Vernon Hills</t>
  </si>
  <si>
    <t>39074006Z260000</t>
  </si>
  <si>
    <t>Monticello Christian Academy</t>
  </si>
  <si>
    <t>Amber</t>
  </si>
  <si>
    <t>Warmbier</t>
  </si>
  <si>
    <t>1109 N State St</t>
  </si>
  <si>
    <t>41057020Z140000</t>
  </si>
  <si>
    <t>Rivers of Life Christian School</t>
  </si>
  <si>
    <t xml:space="preserve">Travis </t>
  </si>
  <si>
    <t>Watkins</t>
  </si>
  <si>
    <t>3131 E 23rd St</t>
  </si>
  <si>
    <t>41057089Z010000</t>
  </si>
  <si>
    <t>Lahr-Well Academy</t>
  </si>
  <si>
    <t>Almeda</t>
  </si>
  <si>
    <t>Lahr-Well</t>
  </si>
  <si>
    <t>903 N 2nd St</t>
  </si>
  <si>
    <t>44063012X060000</t>
  </si>
  <si>
    <t>Lord and Savior Lutheran</t>
  </si>
  <si>
    <t>Vanderheyden</t>
  </si>
  <si>
    <t>9300 Ridgefield Rd</t>
  </si>
  <si>
    <t>48072034X160000</t>
  </si>
  <si>
    <t>Montessori School of Peoria</t>
  </si>
  <si>
    <t xml:space="preserve">John </t>
  </si>
  <si>
    <t>Meredith Cox</t>
  </si>
  <si>
    <t>4906 N Prospect Rd</t>
  </si>
  <si>
    <t>Peoria Hts</t>
  </si>
  <si>
    <t>49081008X160000</t>
  </si>
  <si>
    <t>Villa Montessori</t>
  </si>
  <si>
    <t>Detloff</t>
  </si>
  <si>
    <t>2100 48th St</t>
  </si>
  <si>
    <t>Quad Cities Christian Academy</t>
  </si>
  <si>
    <t>50082037X010000</t>
  </si>
  <si>
    <t>Jackie Joyner Kersee Academy</t>
  </si>
  <si>
    <t>Quanackie</t>
  </si>
  <si>
    <t>101 Jackie Joyner Kersee Cir</t>
  </si>
  <si>
    <t>E Saint Louis</t>
  </si>
  <si>
    <t>51084012X270000</t>
  </si>
  <si>
    <t>Pebble Stone School</t>
  </si>
  <si>
    <t xml:space="preserve">Renee </t>
  </si>
  <si>
    <t>2940 N Peoria Rd</t>
  </si>
  <si>
    <t>54092001Z200000</t>
  </si>
  <si>
    <t>First Baptist Christian School</t>
  </si>
  <si>
    <t xml:space="preserve">Ken </t>
  </si>
  <si>
    <t>Seest</t>
  </si>
  <si>
    <t>1211 N Vermilion St</t>
  </si>
  <si>
    <t>56099729X140000</t>
  </si>
  <si>
    <t>Foundations 4 Advancement</t>
  </si>
  <si>
    <t>Wanikka</t>
  </si>
  <si>
    <t>Vance Clark</t>
  </si>
  <si>
    <t>32 E 34th St</t>
  </si>
  <si>
    <t>Steger</t>
  </si>
  <si>
    <t>NonpublicRCDTS</t>
  </si>
  <si>
    <t>NonpublicSchoolName</t>
  </si>
  <si>
    <t>Administrator</t>
  </si>
  <si>
    <t>Mailing Address</t>
  </si>
  <si>
    <t>Telephone</t>
  </si>
  <si>
    <t>TotalTeacherFTE</t>
  </si>
  <si>
    <t>OtherStaffFTE</t>
  </si>
  <si>
    <t>TotalAdministratorFTE</t>
  </si>
  <si>
    <t>TotalStaffFTE</t>
  </si>
  <si>
    <t>TotalPreK</t>
  </si>
  <si>
    <t>TotalKindergarten</t>
  </si>
  <si>
    <t>TotalFirstGrade</t>
  </si>
  <si>
    <t>TotalSecondGrade</t>
  </si>
  <si>
    <t>TotalThirdGrade</t>
  </si>
  <si>
    <t>TotalFourthGrade</t>
  </si>
  <si>
    <t>TotalFifthGrade</t>
  </si>
  <si>
    <t>TotalSixthGrade</t>
  </si>
  <si>
    <t>TotalSeventhGrade</t>
  </si>
  <si>
    <t>TotalEighthGrade</t>
  </si>
  <si>
    <t>TotalNinthGrade</t>
  </si>
  <si>
    <t>TotalTenthGrade</t>
  </si>
  <si>
    <t>TotalEleventhGrade</t>
  </si>
  <si>
    <t>TotalTwelfthGrade</t>
  </si>
  <si>
    <t>TotalPreKUngraded</t>
  </si>
  <si>
    <t>TotalElemUngraded</t>
  </si>
  <si>
    <t>TotalSecUngraded</t>
  </si>
  <si>
    <t>TotalFemale</t>
  </si>
  <si>
    <t>TotalMale</t>
  </si>
  <si>
    <t>TotalMaleGrad</t>
  </si>
  <si>
    <t>TotalFemaleGrad</t>
  </si>
  <si>
    <t>TotalIndian</t>
  </si>
  <si>
    <t>TotalAsian</t>
  </si>
  <si>
    <t>TotalBlackAfricanAmerican</t>
  </si>
  <si>
    <t>TotalHispanic</t>
  </si>
  <si>
    <t>TotalPacificIslander</t>
  </si>
  <si>
    <t>TotalWhite</t>
  </si>
  <si>
    <t>TotalTwoOrMore</t>
  </si>
  <si>
    <t>TotalEnrollment</t>
  </si>
  <si>
    <t>LowIncome</t>
  </si>
  <si>
    <t>Melissa Obert</t>
  </si>
  <si>
    <t>62353 1023</t>
  </si>
  <si>
    <t>217-773-2825</t>
  </si>
  <si>
    <t>Mrs. Jennifer Riley</t>
  </si>
  <si>
    <t>62301 5542</t>
  </si>
  <si>
    <t>217-222-8267</t>
  </si>
  <si>
    <t>Mrs. Carol B Frericks</t>
  </si>
  <si>
    <t>62305 4715</t>
  </si>
  <si>
    <t>217-224-0041</t>
  </si>
  <si>
    <t>Mrs. Jule Radel</t>
  </si>
  <si>
    <t>62301 2641</t>
  </si>
  <si>
    <t>217-222-4077</t>
  </si>
  <si>
    <t>Lisa Berhorst</t>
  </si>
  <si>
    <t>62301 5369</t>
  </si>
  <si>
    <t>217-228-1477</t>
  </si>
  <si>
    <t>Mrs. Cindy Venvertloh</t>
  </si>
  <si>
    <t>62301 4404</t>
  </si>
  <si>
    <t>217-223-1120</t>
  </si>
  <si>
    <t>Mr. Mark McDowell</t>
  </si>
  <si>
    <t>62301 7252</t>
  </si>
  <si>
    <t>217-223-2479</t>
  </si>
  <si>
    <t>Mr. Jim Bormann</t>
  </si>
  <si>
    <t>62618 1773</t>
  </si>
  <si>
    <t>217-323-1685</t>
  </si>
  <si>
    <t>Mrs. Amy Evans</t>
  </si>
  <si>
    <t>62650 2125</t>
  </si>
  <si>
    <t>217-243-8621</t>
  </si>
  <si>
    <t>Mr. Dan Carie</t>
  </si>
  <si>
    <t>62650 2524</t>
  </si>
  <si>
    <t>217-243-8563</t>
  </si>
  <si>
    <t>Ms. Joy Lynn Reitsma</t>
  </si>
  <si>
    <t>62650 2513</t>
  </si>
  <si>
    <t>217-243-3419</t>
  </si>
  <si>
    <t>Randy Cooper</t>
  </si>
  <si>
    <t>62650 1702</t>
  </si>
  <si>
    <t>217-243-7100</t>
  </si>
  <si>
    <t>Chris Henry</t>
  </si>
  <si>
    <t>62363 9535</t>
  </si>
  <si>
    <t>217-285-5722</t>
  </si>
  <si>
    <t>Mr. Matt Houser</t>
  </si>
  <si>
    <t>301 Mary St</t>
  </si>
  <si>
    <t>62083 9904</t>
  </si>
  <si>
    <t>217-562-5054</t>
  </si>
  <si>
    <t>Joanne Coady</t>
  </si>
  <si>
    <t>62568 2562</t>
  </si>
  <si>
    <t>217-824-6501</t>
  </si>
  <si>
    <t>Mrs. Renee Brown</t>
  </si>
  <si>
    <t>62568 1276</t>
  </si>
  <si>
    <t>217-824-6722</t>
  </si>
  <si>
    <t>Mrs. Robinette Flach</t>
  </si>
  <si>
    <t>62411 1203</t>
  </si>
  <si>
    <t>618-483-6428</t>
  </si>
  <si>
    <t>Mrs. Angie Sheehan</t>
  </si>
  <si>
    <t>62401 1984</t>
  </si>
  <si>
    <t>217-342-4060</t>
  </si>
  <si>
    <t>Mr. Greg Fearday</t>
  </si>
  <si>
    <t>62401 3208</t>
  </si>
  <si>
    <t>217-342-6969</t>
  </si>
  <si>
    <t>Cody Rincker</t>
  </si>
  <si>
    <t>62401 3351</t>
  </si>
  <si>
    <t>217-347-0419</t>
  </si>
  <si>
    <t>Dr. Larry Wooster</t>
  </si>
  <si>
    <t>62880 1220</t>
  </si>
  <si>
    <t>618-349-8888</t>
  </si>
  <si>
    <t>Ms. Stacy Mesnard</t>
  </si>
  <si>
    <t>62471 1100</t>
  </si>
  <si>
    <t>618-283-9901</t>
  </si>
  <si>
    <t>Mr. Anthony Bodnar</t>
  </si>
  <si>
    <t>62075 1418</t>
  </si>
  <si>
    <t>217-563-7445</t>
  </si>
  <si>
    <t>Jami Pryor</t>
  </si>
  <si>
    <t>62056 1105</t>
  </si>
  <si>
    <t>217-324-3166</t>
  </si>
  <si>
    <t>Mr. Randy Rogers</t>
  </si>
  <si>
    <t>61008 4523</t>
  </si>
  <si>
    <t>815-547-5346</t>
  </si>
  <si>
    <t xml:space="preserve">04101017X110000 </t>
  </si>
  <si>
    <t>Mr. Freddy Buendia</t>
  </si>
  <si>
    <t>61107 4905</t>
  </si>
  <si>
    <t>815-399-0880</t>
  </si>
  <si>
    <t>Mr. Chris Rozanski</t>
  </si>
  <si>
    <t>61103 1661</t>
  </si>
  <si>
    <t>815-877-0531</t>
  </si>
  <si>
    <t>Ms. Corine A Gendron</t>
  </si>
  <si>
    <t>61107 1401</t>
  </si>
  <si>
    <t>815-398-5331</t>
  </si>
  <si>
    <t>Mrs. Sherri L Runge</t>
  </si>
  <si>
    <t>61115 2814</t>
  </si>
  <si>
    <t>815-633-6450</t>
  </si>
  <si>
    <t>Annie Baddoo</t>
  </si>
  <si>
    <t>61107 1817</t>
  </si>
  <si>
    <t>815-399-8850</t>
  </si>
  <si>
    <t>Mrs. Mary C Toldo</t>
  </si>
  <si>
    <t>61111 4698</t>
  </si>
  <si>
    <t>815-633-8255</t>
  </si>
  <si>
    <t>All Saints Catholic  Academy</t>
  </si>
  <si>
    <t>Mr. Jeremy Keesee</t>
  </si>
  <si>
    <t>61107 3903</t>
  </si>
  <si>
    <t>815-962-8515</t>
  </si>
  <si>
    <t>Steve Lutzke</t>
  </si>
  <si>
    <t>61109 1825</t>
  </si>
  <si>
    <t>815-398-3466</t>
  </si>
  <si>
    <t>Dr. Alan Runge</t>
  </si>
  <si>
    <t>61114 4801</t>
  </si>
  <si>
    <t>815-877-9551</t>
  </si>
  <si>
    <t>04101023X260000</t>
  </si>
  <si>
    <t>Rockford Christian Elem School</t>
  </si>
  <si>
    <t>Dr. Jahna Duda</t>
  </si>
  <si>
    <t>220 Hemlock Ln</t>
  </si>
  <si>
    <t>61107 4822</t>
  </si>
  <si>
    <t>815-399-3465</t>
  </si>
  <si>
    <t>Mr. David McDaniel</t>
  </si>
  <si>
    <t>61109 3908</t>
  </si>
  <si>
    <t>815-874-3883</t>
  </si>
  <si>
    <t>Kingdom Authority House of Grace Learning Cntr</t>
  </si>
  <si>
    <t>Shelia Brown</t>
  </si>
  <si>
    <t>61103 6808</t>
  </si>
  <si>
    <t>815-964-3117</t>
  </si>
  <si>
    <t>Mary Beth Cunat</t>
  </si>
  <si>
    <t>61107 5029</t>
  </si>
  <si>
    <t>815-877-1600</t>
  </si>
  <si>
    <t>Vernice Scott</t>
  </si>
  <si>
    <t>61101 1012</t>
  </si>
  <si>
    <t>815-708-7722</t>
  </si>
  <si>
    <t>Kikifers Entrepreneurial Academy</t>
  </si>
  <si>
    <t>Keishonda Williamson</t>
  </si>
  <si>
    <t>650 N Main St</t>
  </si>
  <si>
    <t>61103 6921</t>
  </si>
  <si>
    <t>779-232-9571</t>
  </si>
  <si>
    <t>Dr. Judy Bethge</t>
  </si>
  <si>
    <t>61114 6448</t>
  </si>
  <si>
    <t>815-877-5749</t>
  </si>
  <si>
    <t>04101034Z260000</t>
  </si>
  <si>
    <t>Mrs. Jahna Duda</t>
  </si>
  <si>
    <t>61107 2872</t>
  </si>
  <si>
    <t>815-391-8000</t>
  </si>
  <si>
    <t>Mrs. Mona Nizamuddin</t>
  </si>
  <si>
    <t>61109 1858</t>
  </si>
  <si>
    <t>815-397-6899</t>
  </si>
  <si>
    <t>Lou Bageanis</t>
  </si>
  <si>
    <t>61101 9529</t>
  </si>
  <si>
    <t>815-399-3021</t>
  </si>
  <si>
    <t>Ms. Emma Gipson</t>
  </si>
  <si>
    <t>61108 6553</t>
  </si>
  <si>
    <t>815-227-8894</t>
  </si>
  <si>
    <t>04101101X060000</t>
  </si>
  <si>
    <t>1711 Delcy Dr</t>
  </si>
  <si>
    <t>61107 1558</t>
  </si>
  <si>
    <t>04101102Z140000</t>
  </si>
  <si>
    <t>Harvest Time Christian Academy</t>
  </si>
  <si>
    <t>Dale Ann Anderson</t>
  </si>
  <si>
    <t>4312 20Th St</t>
  </si>
  <si>
    <t>61115 1758</t>
  </si>
  <si>
    <t>815-282-3056</t>
  </si>
  <si>
    <t>Ms. Audrey Perrott</t>
  </si>
  <si>
    <t>224-999-1177</t>
  </si>
  <si>
    <t>Rabbi Aharon Gaffen</t>
  </si>
  <si>
    <t>60077 3474</t>
  </si>
  <si>
    <t>847-983-0646</t>
  </si>
  <si>
    <t>Mrs. Yoel Caplin</t>
  </si>
  <si>
    <t>6740 N California Ave</t>
  </si>
  <si>
    <t>60645 4502</t>
  </si>
  <si>
    <t>773-413-9770</t>
  </si>
  <si>
    <t>05016005X160000</t>
  </si>
  <si>
    <t>Glencoe Montessori</t>
  </si>
  <si>
    <t>Carol Lee</t>
  </si>
  <si>
    <t>556 Vernon Ave</t>
  </si>
  <si>
    <t>Glencoe</t>
  </si>
  <si>
    <t>60022 1647</t>
  </si>
  <si>
    <t>847-687-0724</t>
  </si>
  <si>
    <t>OneSchool Global - Chicago Campus</t>
  </si>
  <si>
    <t>Amanda Lishamer</t>
  </si>
  <si>
    <t>60007 4637</t>
  </si>
  <si>
    <t>847-593-4120</t>
  </si>
  <si>
    <t>Thomas Flemma</t>
  </si>
  <si>
    <t>60093 4009</t>
  </si>
  <si>
    <t>847-446-0674</t>
  </si>
  <si>
    <t>Habeeb Quadri</t>
  </si>
  <si>
    <t>60076 1334</t>
  </si>
  <si>
    <t>224-534-7638</t>
  </si>
  <si>
    <t>Little Bulgarian School of Chicago</t>
  </si>
  <si>
    <t>Jivka Bubalova Petrova</t>
  </si>
  <si>
    <t>60016 6408</t>
  </si>
  <si>
    <t>630-965-2091</t>
  </si>
  <si>
    <t>Blooming Minds STEAM Acad Private School</t>
  </si>
  <si>
    <t>Olga V Khamichonak</t>
  </si>
  <si>
    <t>60090 3027</t>
  </si>
  <si>
    <t>847-947-8804</t>
  </si>
  <si>
    <t>Asif Iqbal</t>
  </si>
  <si>
    <t>60016 4883</t>
  </si>
  <si>
    <t>847-824-1100</t>
  </si>
  <si>
    <t>Ben Goldstein</t>
  </si>
  <si>
    <t>60712 2303</t>
  </si>
  <si>
    <t>773-570-8333</t>
  </si>
  <si>
    <t>Esther Leah Teldon</t>
  </si>
  <si>
    <t>60091 3035</t>
  </si>
  <si>
    <t>847-251-7707</t>
  </si>
  <si>
    <t>Mr. Timothy Devine</t>
  </si>
  <si>
    <t>60091 1021</t>
  </si>
  <si>
    <t>847-920-2405</t>
  </si>
  <si>
    <t>Mr. Daniel Tully</t>
  </si>
  <si>
    <t>60714 2033</t>
  </si>
  <si>
    <t>847-965-2900</t>
  </si>
  <si>
    <t>Mr. Tony Kambich</t>
  </si>
  <si>
    <t>60015 1669</t>
  </si>
  <si>
    <t>847-446-7584</t>
  </si>
  <si>
    <t>Dr. Kathleen Porreca</t>
  </si>
  <si>
    <t>60091 2217</t>
  </si>
  <si>
    <t>847-256-7660</t>
  </si>
  <si>
    <t>Mrs. Rebecca Kaufman</t>
  </si>
  <si>
    <t>60077 2808</t>
  </si>
  <si>
    <t>847-675-6777</t>
  </si>
  <si>
    <t>Robyn McCloud-Springer</t>
  </si>
  <si>
    <t>60201 4706</t>
  </si>
  <si>
    <t>847-864-2190</t>
  </si>
  <si>
    <t>Mr. Paul Goffron</t>
  </si>
  <si>
    <t>60004 4766</t>
  </si>
  <si>
    <t>847-253-6638</t>
  </si>
  <si>
    <t>Larry Murg</t>
  </si>
  <si>
    <t>60714 4502</t>
  </si>
  <si>
    <t>847-647-9456</t>
  </si>
  <si>
    <t>Mr. Jon Baffico</t>
  </si>
  <si>
    <t>60004 5041</t>
  </si>
  <si>
    <t>847-392-4050</t>
  </si>
  <si>
    <t>Joji A Escanilla</t>
  </si>
  <si>
    <t>60076 2102</t>
  </si>
  <si>
    <t>847-679-4614</t>
  </si>
  <si>
    <t>Rabbi Shmuel Schuman</t>
  </si>
  <si>
    <t>60077 3248</t>
  </si>
  <si>
    <t>847-982-2500</t>
  </si>
  <si>
    <t>Ms. Cathy Kurtz</t>
  </si>
  <si>
    <t>60201 1113</t>
  </si>
  <si>
    <t>847-864-3215</t>
  </si>
  <si>
    <t>Ms. Tamara Stewart Hadaway</t>
  </si>
  <si>
    <t>60201 3021</t>
  </si>
  <si>
    <t>224-208-8282</t>
  </si>
  <si>
    <t>Rabbi Leonard Matanky</t>
  </si>
  <si>
    <t>60076 2908</t>
  </si>
  <si>
    <t>773-973-1450</t>
  </si>
  <si>
    <t>Dawn Koenig</t>
  </si>
  <si>
    <t>60056 3304</t>
  </si>
  <si>
    <t>847-255-6733</t>
  </si>
  <si>
    <t>Deborah Laporte</t>
  </si>
  <si>
    <t>60089 3707</t>
  </si>
  <si>
    <t>847-541-8111</t>
  </si>
  <si>
    <t>Karen Bauder</t>
  </si>
  <si>
    <t>60067 5233</t>
  </si>
  <si>
    <t>847-359-1936</t>
  </si>
  <si>
    <t>Ms. Laura Boggs</t>
  </si>
  <si>
    <t>60068 3376</t>
  </si>
  <si>
    <t>847-823-9308</t>
  </si>
  <si>
    <t>Mrs. Julie Messina</t>
  </si>
  <si>
    <t>60194 3517</t>
  </si>
  <si>
    <t>847-885-3350</t>
  </si>
  <si>
    <t>Ms. Azra Naqvi</t>
  </si>
  <si>
    <t>60193 5544</t>
  </si>
  <si>
    <t>630-605-3587</t>
  </si>
  <si>
    <t>Mr. Thad Bennett</t>
  </si>
  <si>
    <t>60004 5402</t>
  </si>
  <si>
    <t>847-259-4444</t>
  </si>
  <si>
    <t>Sana Bhojani</t>
  </si>
  <si>
    <t>60076 2127</t>
  </si>
  <si>
    <t>847-675-7030</t>
  </si>
  <si>
    <t>Rabbi Eli Samber</t>
  </si>
  <si>
    <t>60076 2034</t>
  </si>
  <si>
    <t>847-982-9191</t>
  </si>
  <si>
    <t>Hillel Torah North Suburban Day Sch</t>
  </si>
  <si>
    <t>Rabbi Menachem Linzer</t>
  </si>
  <si>
    <t>60077 3445</t>
  </si>
  <si>
    <t>847-674-6533</t>
  </si>
  <si>
    <t>Dr. Marian Koritsaris</t>
  </si>
  <si>
    <t>60016 6545</t>
  </si>
  <si>
    <t>847-768-7188</t>
  </si>
  <si>
    <t>Dr. Lena Kushnir</t>
  </si>
  <si>
    <t>60062 2341</t>
  </si>
  <si>
    <t>847-412-5600</t>
  </si>
  <si>
    <t>Rosemary A Fish</t>
  </si>
  <si>
    <t>60714 1110</t>
  </si>
  <si>
    <t>847-470-0370</t>
  </si>
  <si>
    <t>Brianna Bartucci</t>
  </si>
  <si>
    <t>60056 7000</t>
  </si>
  <si>
    <t>847-258-5254</t>
  </si>
  <si>
    <t>Dr. Tom Meagher</t>
  </si>
  <si>
    <t>60093 3839</t>
  </si>
  <si>
    <t>847-446-0031</t>
  </si>
  <si>
    <t>Mrs. Christine Elliott</t>
  </si>
  <si>
    <t>60091 1574</t>
  </si>
  <si>
    <t>847-256-7870</t>
  </si>
  <si>
    <t>60091 2711</t>
  </si>
  <si>
    <t>847-256-0644</t>
  </si>
  <si>
    <t>Kate Cicchelli</t>
  </si>
  <si>
    <t>60091 3452</t>
  </si>
  <si>
    <t>847-425-5869</t>
  </si>
  <si>
    <t>Ms. Kristina Heidkamp Reyes</t>
  </si>
  <si>
    <t>60203 1508</t>
  </si>
  <si>
    <t>847-972-1003</t>
  </si>
  <si>
    <t>Harold Shepherd</t>
  </si>
  <si>
    <t>60070 1322</t>
  </si>
  <si>
    <t>847-255-5538</t>
  </si>
  <si>
    <t>Mary Therese Iacopelli</t>
  </si>
  <si>
    <t>60068 4253</t>
  </si>
  <si>
    <t>847-825-6366</t>
  </si>
  <si>
    <t>Julie Due</t>
  </si>
  <si>
    <t>60068 5240</t>
  </si>
  <si>
    <t>847-825-2500</t>
  </si>
  <si>
    <t>Mr. Jason Loeb</t>
  </si>
  <si>
    <t>60015 5221</t>
  </si>
  <si>
    <t>847-470-6700</t>
  </si>
  <si>
    <t>Nayeela Jaffery</t>
  </si>
  <si>
    <t>60133 2252</t>
  </si>
  <si>
    <t>630-270-3130</t>
  </si>
  <si>
    <t>Ms. Mary J Keenley</t>
  </si>
  <si>
    <t>60067 3501</t>
  </si>
  <si>
    <t>847-359-1820</t>
  </si>
  <si>
    <t>Mr. Matthew Martino</t>
  </si>
  <si>
    <t>60074 4146</t>
  </si>
  <si>
    <t>847-358-2110</t>
  </si>
  <si>
    <t>Dr. Margaret Hoody</t>
  </si>
  <si>
    <t>60062 4534</t>
  </si>
  <si>
    <t>847-272-0051</t>
  </si>
  <si>
    <t>Marc Popovici</t>
  </si>
  <si>
    <t>60194 3523</t>
  </si>
  <si>
    <t>847-885-3230</t>
  </si>
  <si>
    <t>Mrs. Kate OBrien</t>
  </si>
  <si>
    <t>60067 4567</t>
  </si>
  <si>
    <t>847-907-3419</t>
  </si>
  <si>
    <t>Ms. Karen Booth</t>
  </si>
  <si>
    <t>60056 2650</t>
  </si>
  <si>
    <t>847-296-3490</t>
  </si>
  <si>
    <t>Ms. Mary Eileen Ward</t>
  </si>
  <si>
    <t>60056 3129</t>
  </si>
  <si>
    <t>847-253-8555</t>
  </si>
  <si>
    <t>Mr. Adam Taylor</t>
  </si>
  <si>
    <t>60714 2616</t>
  </si>
  <si>
    <t>847-966-3266</t>
  </si>
  <si>
    <t>John Blumenshine</t>
  </si>
  <si>
    <t>60026 1555</t>
  </si>
  <si>
    <t>847-724-2240</t>
  </si>
  <si>
    <t>Dr. Reinhard Nickisch</t>
  </si>
  <si>
    <t>60169 3252</t>
  </si>
  <si>
    <t>847-885-7702</t>
  </si>
  <si>
    <t>Mrs. Jodi Reuter</t>
  </si>
  <si>
    <t>60093 1704</t>
  </si>
  <si>
    <t>847-446-0005</t>
  </si>
  <si>
    <t>Kathleen McGinn</t>
  </si>
  <si>
    <t>60007 4262</t>
  </si>
  <si>
    <t>847-437-3322</t>
  </si>
  <si>
    <t>Kelly Foyle</t>
  </si>
  <si>
    <t>60201 2319</t>
  </si>
  <si>
    <t>847-864-2650</t>
  </si>
  <si>
    <t>Dr. Mary C Maloney</t>
  </si>
  <si>
    <t>60202 1620</t>
  </si>
  <si>
    <t>847-475-5678</t>
  </si>
  <si>
    <t>Amanda Davey</t>
  </si>
  <si>
    <t>60067 3564</t>
  </si>
  <si>
    <t>847-202-8035</t>
  </si>
  <si>
    <t>Mrs. Mary Brinkman</t>
  </si>
  <si>
    <t>60004 5666</t>
  </si>
  <si>
    <t>224-345-7145</t>
  </si>
  <si>
    <t>Matthew Martino</t>
  </si>
  <si>
    <t>60005 1810</t>
  </si>
  <si>
    <t>847-255-0050</t>
  </si>
  <si>
    <t>Robin Padar</t>
  </si>
  <si>
    <t>60091 1431</t>
  </si>
  <si>
    <t>847-256-2922</t>
  </si>
  <si>
    <t>Mr. Joseph Torgerson</t>
  </si>
  <si>
    <t>60093 2719</t>
  </si>
  <si>
    <t>847-446-5252</t>
  </si>
  <si>
    <t>Mr. Philip J Parker</t>
  </si>
  <si>
    <t>60025 2721</t>
  </si>
  <si>
    <t>847-724-0057</t>
  </si>
  <si>
    <t>Mrs. Grace Dickow</t>
  </si>
  <si>
    <t>60192 3302</t>
  </si>
  <si>
    <t>847-645-9300</t>
  </si>
  <si>
    <t>Chiseon Kim</t>
  </si>
  <si>
    <t>60053 2809</t>
  </si>
  <si>
    <t>847-965-4750</t>
  </si>
  <si>
    <t>Ms. Jacqueline Williams</t>
  </si>
  <si>
    <t>60090 7207</t>
  </si>
  <si>
    <t>847-850-5490</t>
  </si>
  <si>
    <t>Mrs. Michele Aspinall</t>
  </si>
  <si>
    <t>60062 5853</t>
  </si>
  <si>
    <t>847-498-1105</t>
  </si>
  <si>
    <t>Mr. Christopher Goffos</t>
  </si>
  <si>
    <t>60714 2350</t>
  </si>
  <si>
    <t>847-518-1185</t>
  </si>
  <si>
    <t>Mr. Habeeb Quadri</t>
  </si>
  <si>
    <t>60053 3049</t>
  </si>
  <si>
    <t>847-470-8801</t>
  </si>
  <si>
    <t>Mr. Conrad Wildsmith</t>
  </si>
  <si>
    <t>60016 4778</t>
  </si>
  <si>
    <t>847-827-7880</t>
  </si>
  <si>
    <t>Mr. Christopher English</t>
  </si>
  <si>
    <t>60201 4118</t>
  </si>
  <si>
    <t>847-866-6055</t>
  </si>
  <si>
    <t>Dr. Amy Mills</t>
  </si>
  <si>
    <t>60025 2980</t>
  </si>
  <si>
    <t>847-724-6990</t>
  </si>
  <si>
    <t>Dr. Jaime Vasquez</t>
  </si>
  <si>
    <t>60016 3345</t>
  </si>
  <si>
    <t>847-824-6900</t>
  </si>
  <si>
    <t>Ms. Mayumi Kishimoto</t>
  </si>
  <si>
    <t>60004 2531</t>
  </si>
  <si>
    <t>847-590-5700</t>
  </si>
  <si>
    <t>Mr. Niall Fagan</t>
  </si>
  <si>
    <t>60714 1533</t>
  </si>
  <si>
    <t>847-375-0600</t>
  </si>
  <si>
    <t>Zoe Schwartz</t>
  </si>
  <si>
    <t>100 6Th Ave</t>
  </si>
  <si>
    <t>60525 2432</t>
  </si>
  <si>
    <t>708-328-8546</t>
  </si>
  <si>
    <t>Ms. Beverly Davis</t>
  </si>
  <si>
    <t>60301 1191</t>
  </si>
  <si>
    <t>630-248-1912</t>
  </si>
  <si>
    <t>Mr. Jeffery Lynn Fields</t>
  </si>
  <si>
    <t>60304 2015</t>
  </si>
  <si>
    <t>312-600-0953</t>
  </si>
  <si>
    <t>Michelle C Dunstan</t>
  </si>
  <si>
    <t>820 Ontario St</t>
  </si>
  <si>
    <t>60302 2027</t>
  </si>
  <si>
    <t>708-484-8033</t>
  </si>
  <si>
    <t>Dr. John Finan</t>
  </si>
  <si>
    <t>60302 4005</t>
  </si>
  <si>
    <t>708-386-0127</t>
  </si>
  <si>
    <t>Ms. Margaret Carey</t>
  </si>
  <si>
    <t>60305 1153</t>
  </si>
  <si>
    <t>708-771-8383</t>
  </si>
  <si>
    <t>Mr. Tim Bouman</t>
  </si>
  <si>
    <t>60160 4120</t>
  </si>
  <si>
    <t>708-344-0404</t>
  </si>
  <si>
    <t>Dr. Patricia  Jackson</t>
  </si>
  <si>
    <t>60162 2211</t>
  </si>
  <si>
    <t>708-562-5580</t>
  </si>
  <si>
    <t>Mr. Andrew R DeWitt</t>
  </si>
  <si>
    <t>60527 0831</t>
  </si>
  <si>
    <t>708-839-1444</t>
  </si>
  <si>
    <t>Mrs. Teri Lyn Mannes</t>
  </si>
  <si>
    <t>60525 6112</t>
  </si>
  <si>
    <t>708-354-1690</t>
  </si>
  <si>
    <t>Mr. Mike Carioscio</t>
  </si>
  <si>
    <t>60305 1224</t>
  </si>
  <si>
    <t>708-366-6900</t>
  </si>
  <si>
    <t>Dr. Frank Zarate Jr</t>
  </si>
  <si>
    <t>60804 4235</t>
  </si>
  <si>
    <t>708-652-0262</t>
  </si>
  <si>
    <t>Phillip D Jackson</t>
  </si>
  <si>
    <t>60804 1004</t>
  </si>
  <si>
    <t>708-652-2277</t>
  </si>
  <si>
    <t>Mrs. Mary Kennedy</t>
  </si>
  <si>
    <t>60558 1925</t>
  </si>
  <si>
    <t>708-246-4454</t>
  </si>
  <si>
    <t>Ms. Michelle Caccitolo</t>
  </si>
  <si>
    <t>60154 5006</t>
  </si>
  <si>
    <t>708-562-2258</t>
  </si>
  <si>
    <t>Scott DeCaluwe</t>
  </si>
  <si>
    <t>60402 3752</t>
  </si>
  <si>
    <t>708-749-3666</t>
  </si>
  <si>
    <t>Dawn Dion</t>
  </si>
  <si>
    <t>60402 2400</t>
  </si>
  <si>
    <t>708-484-0755</t>
  </si>
  <si>
    <t>Mrs. Nicole Nolazco</t>
  </si>
  <si>
    <t>60546 2014</t>
  </si>
  <si>
    <t>708-442-5747</t>
  </si>
  <si>
    <t>Maureen Aspell</t>
  </si>
  <si>
    <t>60305 1121</t>
  </si>
  <si>
    <t>708-771-5905</t>
  </si>
  <si>
    <t>Mr. Andrew DiMarco</t>
  </si>
  <si>
    <t>60305 1824</t>
  </si>
  <si>
    <t>708-366-8587</t>
  </si>
  <si>
    <t>Ms. Jennifer Frazzini</t>
  </si>
  <si>
    <t>60707 2135</t>
  </si>
  <si>
    <t>773-637-5130</t>
  </si>
  <si>
    <t>Heidi Reith</t>
  </si>
  <si>
    <t>60164 1664</t>
  </si>
  <si>
    <t>708-562-1466</t>
  </si>
  <si>
    <t>Maureen ONeill Nielsen</t>
  </si>
  <si>
    <t>60304 1310</t>
  </si>
  <si>
    <t>708-386-7282</t>
  </si>
  <si>
    <t>Mrs. Sharon Leamy</t>
  </si>
  <si>
    <t>60302 4308</t>
  </si>
  <si>
    <t>708-386-5286</t>
  </si>
  <si>
    <t>Ms. Meg Bigane</t>
  </si>
  <si>
    <t>60302 1351</t>
  </si>
  <si>
    <t>708-383-6279</t>
  </si>
  <si>
    <t>Mr. Gregory Porod</t>
  </si>
  <si>
    <t>60525 6612</t>
  </si>
  <si>
    <t>708-352-4820</t>
  </si>
  <si>
    <t>Mr. Jimmy Bajner</t>
  </si>
  <si>
    <t>60525 1866</t>
  </si>
  <si>
    <t>708-352-2175</t>
  </si>
  <si>
    <t>Mrs. Sheila Klich</t>
  </si>
  <si>
    <t>60707 1110</t>
  </si>
  <si>
    <t>708-453-8234</t>
  </si>
  <si>
    <t>Ms. Gina Gleason</t>
  </si>
  <si>
    <t>60302 2121</t>
  </si>
  <si>
    <t>708-366-1882</t>
  </si>
  <si>
    <t>Therese Hawkins</t>
  </si>
  <si>
    <t>60526 1700</t>
  </si>
  <si>
    <t>708-387-8573</t>
  </si>
  <si>
    <t>Roderick Shaw</t>
  </si>
  <si>
    <t>60302 3519</t>
  </si>
  <si>
    <t>708-848-6626</t>
  </si>
  <si>
    <t>Maria Carandang-Ramos</t>
  </si>
  <si>
    <t>60305 1648</t>
  </si>
  <si>
    <t>312-351-0074</t>
  </si>
  <si>
    <t>Elizabeth A Sorrells</t>
  </si>
  <si>
    <t>60558 1374</t>
  </si>
  <si>
    <t>708-246-9696</t>
  </si>
  <si>
    <t>Patricia S Eggerding</t>
  </si>
  <si>
    <t>60304 2103</t>
  </si>
  <si>
    <t>708-848-2662</t>
  </si>
  <si>
    <t>Pastor LaDell Jones</t>
  </si>
  <si>
    <t>1628 Drexel Ave</t>
  </si>
  <si>
    <t>60411 3800</t>
  </si>
  <si>
    <t>708-898-2001</t>
  </si>
  <si>
    <t>Mr. Mike Drury</t>
  </si>
  <si>
    <t>60463 1687</t>
  </si>
  <si>
    <t>708-388-7650</t>
  </si>
  <si>
    <t>LaShawn Lee</t>
  </si>
  <si>
    <t>60443 3821</t>
  </si>
  <si>
    <t>708-991-7281</t>
  </si>
  <si>
    <t>Medina Bailey</t>
  </si>
  <si>
    <t>60438 3776</t>
  </si>
  <si>
    <t>708-418-3000</t>
  </si>
  <si>
    <t>Outreach Exceptional Learning Academy</t>
  </si>
  <si>
    <t>Vanessa Sims</t>
  </si>
  <si>
    <t>60426 2952</t>
  </si>
  <si>
    <t>708-331-8740</t>
  </si>
  <si>
    <t>Margaret A Williams</t>
  </si>
  <si>
    <t>708-897-9332</t>
  </si>
  <si>
    <t>Dr. Colleen Conlan-Carter</t>
  </si>
  <si>
    <t>60425 1317</t>
  </si>
  <si>
    <t>708-756-6101</t>
  </si>
  <si>
    <t>Ms. Lila S Jokanovic</t>
  </si>
  <si>
    <t>60406 2309</t>
  </si>
  <si>
    <t>708-926-9720</t>
  </si>
  <si>
    <t>Neil Okuley</t>
  </si>
  <si>
    <t>700 E 170Th St</t>
  </si>
  <si>
    <t>60473 3491</t>
  </si>
  <si>
    <t>708-980-1040</t>
  </si>
  <si>
    <t>Mr. Hayat Hamad</t>
  </si>
  <si>
    <t>60462 5122</t>
  </si>
  <si>
    <t>708-430-1060</t>
  </si>
  <si>
    <t>Dr. Herman Lee Standberry</t>
  </si>
  <si>
    <t>60473 1095</t>
  </si>
  <si>
    <t>708-270-1696</t>
  </si>
  <si>
    <t xml:space="preserve">07016042X010000 </t>
  </si>
  <si>
    <t>PRC Learning Center INC</t>
  </si>
  <si>
    <t>Earselene Pearson</t>
  </si>
  <si>
    <t>17060 S Park Ave</t>
  </si>
  <si>
    <t>60473 3349</t>
  </si>
  <si>
    <t>708-825-1415</t>
  </si>
  <si>
    <t>07016043X230000</t>
  </si>
  <si>
    <t>MAS Blossoms Academy</t>
  </si>
  <si>
    <t>Hayat Hamad</t>
  </si>
  <si>
    <t>9210 S Oketo Ave</t>
  </si>
  <si>
    <t>60455 2100</t>
  </si>
  <si>
    <t>708-888-7086</t>
  </si>
  <si>
    <t>07016044X010000</t>
  </si>
  <si>
    <t>Payton's Place Community Playground and Garden School</t>
  </si>
  <si>
    <t>Tenille Miller</t>
  </si>
  <si>
    <t>129 W 159th St</t>
  </si>
  <si>
    <t>708-940-4960</t>
  </si>
  <si>
    <t>Ms. Mary Ann West</t>
  </si>
  <si>
    <t>60411 2073</t>
  </si>
  <si>
    <t>708-755-7565</t>
  </si>
  <si>
    <t>Ms. Kristine E Kane</t>
  </si>
  <si>
    <t>60459 1300</t>
  </si>
  <si>
    <t>708-458-6900</t>
  </si>
  <si>
    <t>07016143X010000</t>
  </si>
  <si>
    <t>F.A.M.E.</t>
  </si>
  <si>
    <t>Regina Harrison</t>
  </si>
  <si>
    <t>17500 E Carriageway Dr Ste A</t>
  </si>
  <si>
    <t>Hazel Crest</t>
  </si>
  <si>
    <t>60429 2059</t>
  </si>
  <si>
    <t>708-407-6041</t>
  </si>
  <si>
    <t>Mr. Andy Montgomery</t>
  </si>
  <si>
    <t>60477 2311</t>
  </si>
  <si>
    <t>708-532-3529</t>
  </si>
  <si>
    <t>Zion Buds of Promise Christian Acad</t>
  </si>
  <si>
    <t>Gerrie Shepard</t>
  </si>
  <si>
    <t>PO Box 413</t>
  </si>
  <si>
    <t>60473 0413</t>
  </si>
  <si>
    <t>708-331-7337</t>
  </si>
  <si>
    <t>Mr. Nate Pettinga</t>
  </si>
  <si>
    <t>60453 3799</t>
  </si>
  <si>
    <t>708-636-8550</t>
  </si>
  <si>
    <t>Randy Moes</t>
  </si>
  <si>
    <t>60473 1617</t>
  </si>
  <si>
    <t>708-331-5027</t>
  </si>
  <si>
    <t>Mr. Matt Kamien</t>
  </si>
  <si>
    <t>60438 2406</t>
  </si>
  <si>
    <t>708-474-1700</t>
  </si>
  <si>
    <t>Mrs. Karen M Pender</t>
  </si>
  <si>
    <t>60473 2041</t>
  </si>
  <si>
    <t>708-333-5471</t>
  </si>
  <si>
    <t>American School (of Correspondence)</t>
  </si>
  <si>
    <t>Ms. Valerie J Riley</t>
  </si>
  <si>
    <t>60438 1002</t>
  </si>
  <si>
    <t>708-418-2800</t>
  </si>
  <si>
    <t>St. Walter - St Benedict School  Blue Island Campus</t>
  </si>
  <si>
    <t>Kimberly Leonard</t>
  </si>
  <si>
    <t>60406 2402</t>
  </si>
  <si>
    <t>708-385-2016</t>
  </si>
  <si>
    <t>Mrs. Charlotte A Pratl</t>
  </si>
  <si>
    <t>60477 4084</t>
  </si>
  <si>
    <t>708-532-2626</t>
  </si>
  <si>
    <t>Ms. Gayle Bergstrand</t>
  </si>
  <si>
    <t>60487 5978</t>
  </si>
  <si>
    <t>708-349-7166</t>
  </si>
  <si>
    <t>J Mish</t>
  </si>
  <si>
    <t>60430 4027</t>
  </si>
  <si>
    <t>708-647-8054</t>
  </si>
  <si>
    <t>Mr. Keith Matune</t>
  </si>
  <si>
    <t>60452 3321</t>
  </si>
  <si>
    <t>708-687-4230</t>
  </si>
  <si>
    <t>Ms. Kristen McChesney</t>
  </si>
  <si>
    <t>60459 2049</t>
  </si>
  <si>
    <t>708-424-7757</t>
  </si>
  <si>
    <t>Ms. Kristine Owens</t>
  </si>
  <si>
    <t>60453 4927</t>
  </si>
  <si>
    <t>708-425-5547</t>
  </si>
  <si>
    <t>Dr. Philip ORourke</t>
  </si>
  <si>
    <t>60453 3581</t>
  </si>
  <si>
    <t>708-425-6063</t>
  </si>
  <si>
    <t>Ms. Margaret M Hayes</t>
  </si>
  <si>
    <t>60453 4717</t>
  </si>
  <si>
    <t>708-425-1656</t>
  </si>
  <si>
    <t>Mr. Paul Smith</t>
  </si>
  <si>
    <t>60462 2433</t>
  </si>
  <si>
    <t>708-349-0068</t>
  </si>
  <si>
    <t>Shirley A Tkachuk</t>
  </si>
  <si>
    <t>60439 4049</t>
  </si>
  <si>
    <t>630-257-6488</t>
  </si>
  <si>
    <t>Michelle Bessler</t>
  </si>
  <si>
    <t>60439 9009</t>
  </si>
  <si>
    <t>630-783-2220</t>
  </si>
  <si>
    <t>Peggy M Dull</t>
  </si>
  <si>
    <t>60422 1460</t>
  </si>
  <si>
    <t>708-799-5200</t>
  </si>
  <si>
    <t>60457 1351</t>
  </si>
  <si>
    <t>708-598-8200</t>
  </si>
  <si>
    <t>Ms. Michelle Cook</t>
  </si>
  <si>
    <t>60412 0009</t>
  </si>
  <si>
    <t>708-756-3566</t>
  </si>
  <si>
    <t xml:space="preserve">07016257X010000 </t>
  </si>
  <si>
    <t>PRC Learning Center Inc</t>
  </si>
  <si>
    <t>119 E 43rd St # 100</t>
  </si>
  <si>
    <t>773-554-9188</t>
  </si>
  <si>
    <t>Dr. Kathy Berry</t>
  </si>
  <si>
    <t>60638 4349</t>
  </si>
  <si>
    <t>773-585-6888</t>
  </si>
  <si>
    <t>Mrs. Sharon M OToole</t>
  </si>
  <si>
    <t>60463 1574</t>
  </si>
  <si>
    <t>708-448-0408</t>
  </si>
  <si>
    <t>Mr. Dan Turney</t>
  </si>
  <si>
    <t>60805 2129</t>
  </si>
  <si>
    <t>708-422-8280</t>
  </si>
  <si>
    <t>Jeanne Pagliaro</t>
  </si>
  <si>
    <t>60487 5933</t>
  </si>
  <si>
    <t>708-403-6525</t>
  </si>
  <si>
    <t>Christina Avis</t>
  </si>
  <si>
    <t>60638 2150</t>
  </si>
  <si>
    <t>773-735-4810</t>
  </si>
  <si>
    <t xml:space="preserve">07016583X160000 </t>
  </si>
  <si>
    <t>Ms. Isna Mulyani</t>
  </si>
  <si>
    <t>60473 2216</t>
  </si>
  <si>
    <t>708-339-4274</t>
  </si>
  <si>
    <t>Matthew Lungaro</t>
  </si>
  <si>
    <t>60411 3424</t>
  </si>
  <si>
    <t>708-756-2333</t>
  </si>
  <si>
    <t>Dr. Anthony Pape</t>
  </si>
  <si>
    <t>60453 1694</t>
  </si>
  <si>
    <t>708-422-0121</t>
  </si>
  <si>
    <t>Beth Lind</t>
  </si>
  <si>
    <t>60465 2317</t>
  </si>
  <si>
    <t>708-974-3402</t>
  </si>
  <si>
    <t>Ms. Tammie Ismail</t>
  </si>
  <si>
    <t>60455 2133</t>
  </si>
  <si>
    <t>708-598-2700</t>
  </si>
  <si>
    <t>Southwest Chicago Christian School - TP Campus</t>
  </si>
  <si>
    <t>Philip A Siemer</t>
  </si>
  <si>
    <t>60477 2266</t>
  </si>
  <si>
    <t>708-429-7171</t>
  </si>
  <si>
    <t>Mrs. Nicole Tzoumas</t>
  </si>
  <si>
    <t>60445 2726</t>
  </si>
  <si>
    <t>708-385-8776</t>
  </si>
  <si>
    <t>Trusting Hearts Preschool and Kindergarten</t>
  </si>
  <si>
    <t>Mrs. Kiara Potempa</t>
  </si>
  <si>
    <t>60463 1570</t>
  </si>
  <si>
    <t>708-448-2260</t>
  </si>
  <si>
    <t>Therese Colby</t>
  </si>
  <si>
    <t>60439 4743</t>
  </si>
  <si>
    <t>815-834-0607</t>
  </si>
  <si>
    <t>Dr. Michael D Reynolds</t>
  </si>
  <si>
    <t>60419 1348</t>
  </si>
  <si>
    <t>708-849-2787</t>
  </si>
  <si>
    <t>Mrs. Aminah Murrar</t>
  </si>
  <si>
    <t>60455 2138</t>
  </si>
  <si>
    <t>708-599-4100</t>
  </si>
  <si>
    <t>07016878X110000</t>
  </si>
  <si>
    <t>South Suburban SDA Christian Sch</t>
  </si>
  <si>
    <t>Deirdre Garnett</t>
  </si>
  <si>
    <t>119 Chestnut St</t>
  </si>
  <si>
    <t>Park Forest</t>
  </si>
  <si>
    <t>60466 2139</t>
  </si>
  <si>
    <t>847-770-0926</t>
  </si>
  <si>
    <t>Kimberly Strzelczyk</t>
  </si>
  <si>
    <t>60501 1338</t>
  </si>
  <si>
    <t>708-594-6857</t>
  </si>
  <si>
    <t>Everest Academy of Lemont</t>
  </si>
  <si>
    <t>Candy Hamilton</t>
  </si>
  <si>
    <t>60439 8722</t>
  </si>
  <si>
    <t>630-243-1995</t>
  </si>
  <si>
    <t>Mrs. Elizabeth Heitkamp</t>
  </si>
  <si>
    <t>61032 6021</t>
  </si>
  <si>
    <t>815-235-3154</t>
  </si>
  <si>
    <t>Mr. Nicholas Muench</t>
  </si>
  <si>
    <t>61032 9332</t>
  </si>
  <si>
    <t>815-232-3511</t>
  </si>
  <si>
    <t>Mrs. Wendy Schardt</t>
  </si>
  <si>
    <t>61032 6924</t>
  </si>
  <si>
    <t>815-233-1876</t>
  </si>
  <si>
    <t>Mr. Greg Koerner</t>
  </si>
  <si>
    <t>61820 4808</t>
  </si>
  <si>
    <t>217-356-9521</t>
  </si>
  <si>
    <t>Mrs. Jennifer Fox</t>
  </si>
  <si>
    <t>61866 1843</t>
  </si>
  <si>
    <t>217-892-2011</t>
  </si>
  <si>
    <t>Mrs. Jeanette E Cothron</t>
  </si>
  <si>
    <t>61864 9652</t>
  </si>
  <si>
    <t>217-684-2309</t>
  </si>
  <si>
    <t>Mrs. Michelle Biggs</t>
  </si>
  <si>
    <t>61821 5505</t>
  </si>
  <si>
    <t>217-359-4114</t>
  </si>
  <si>
    <t>Ms. Tami Adams</t>
  </si>
  <si>
    <t>61802 3449</t>
  </si>
  <si>
    <t>217-344-8279</t>
  </si>
  <si>
    <t>Mr. Jordan Conerty</t>
  </si>
  <si>
    <t>61820 7331</t>
  </si>
  <si>
    <t>217-239-6000</t>
  </si>
  <si>
    <t>09010012X230000</t>
  </si>
  <si>
    <t>Hidaya Academy of Champaign-Urbana</t>
  </si>
  <si>
    <t>Mrs. Alaa Barakat</t>
  </si>
  <si>
    <t>2011 Brownfield Rd</t>
  </si>
  <si>
    <t>61802 7849</t>
  </si>
  <si>
    <t>919-272-8563</t>
  </si>
  <si>
    <t>Mr. Jim Moxley</t>
  </si>
  <si>
    <t>61820 2817</t>
  </si>
  <si>
    <t>217-359-1701</t>
  </si>
  <si>
    <t>Mrs. Cheryl Black</t>
  </si>
  <si>
    <t>61821 3630</t>
  </si>
  <si>
    <t>217-359-1714</t>
  </si>
  <si>
    <t>Abigail Frank</t>
  </si>
  <si>
    <t>61802 9550</t>
  </si>
  <si>
    <t>217-836-0247</t>
  </si>
  <si>
    <t>John A Lawrence</t>
  </si>
  <si>
    <t>61821 2905</t>
  </si>
  <si>
    <t>217-356-5164</t>
  </si>
  <si>
    <t>Dr. Alisha Lauren Lewis</t>
  </si>
  <si>
    <t>61820 7453</t>
  </si>
  <si>
    <t>217-333-3996</t>
  </si>
  <si>
    <t>Kerry Rossow</t>
  </si>
  <si>
    <t>61874 9500</t>
  </si>
  <si>
    <t>217-356-1818</t>
  </si>
  <si>
    <t>Mrs. Krystal Young</t>
  </si>
  <si>
    <t>61822 6164</t>
  </si>
  <si>
    <t>217-355-1253</t>
  </si>
  <si>
    <t>The High School of Saint Thomas More</t>
  </si>
  <si>
    <t>Sr. Mary Bridget Martin</t>
  </si>
  <si>
    <t>61822 1001</t>
  </si>
  <si>
    <t>217-352-7210</t>
  </si>
  <si>
    <t>11015022Z060000</t>
  </si>
  <si>
    <t>St Johns Lutheran Parochial School</t>
  </si>
  <si>
    <t>Mr. Curtis Wudtke</t>
  </si>
  <si>
    <t>61938 4512</t>
  </si>
  <si>
    <t>217-234-4911</t>
  </si>
  <si>
    <t>Greg Mast</t>
  </si>
  <si>
    <t>61911 6016</t>
  </si>
  <si>
    <t>217-543-2397</t>
  </si>
  <si>
    <t>Mr. Nicholas B Niemerg</t>
  </si>
  <si>
    <t>62462 0008</t>
  </si>
  <si>
    <t>217-844-2231</t>
  </si>
  <si>
    <t>Mr. Kenny Schwengel</t>
  </si>
  <si>
    <t>62463 1306</t>
  </si>
  <si>
    <t>217-682-3881</t>
  </si>
  <si>
    <t>Mrs. Samantha Allen</t>
  </si>
  <si>
    <t>62431 0300</t>
  </si>
  <si>
    <t>618-428-5620</t>
  </si>
  <si>
    <t>Susan Wassel</t>
  </si>
  <si>
    <t>62454 5217</t>
  </si>
  <si>
    <t>618-544-7619</t>
  </si>
  <si>
    <t>Mrs. Jill Bierman</t>
  </si>
  <si>
    <t>62448 1920</t>
  </si>
  <si>
    <t>618-783-3517</t>
  </si>
  <si>
    <t>Josy S Hart</t>
  </si>
  <si>
    <t>62450 2700</t>
  </si>
  <si>
    <t>618-395-3081</t>
  </si>
  <si>
    <t>Dennis A Litteken</t>
  </si>
  <si>
    <t>62230 1077</t>
  </si>
  <si>
    <t>618-526-7216</t>
  </si>
  <si>
    <t>Mrs. Kahiwalani Goetsch</t>
  </si>
  <si>
    <t>62230 1518</t>
  </si>
  <si>
    <t>618-526-4323</t>
  </si>
  <si>
    <t>Mrs. Beth Boester</t>
  </si>
  <si>
    <t>62250 0200</t>
  </si>
  <si>
    <t>618-495-2246</t>
  </si>
  <si>
    <t>Don W Duensing</t>
  </si>
  <si>
    <t>62801 5833</t>
  </si>
  <si>
    <t>618-226-3315</t>
  </si>
  <si>
    <t>Tim Bain</t>
  </si>
  <si>
    <t>62864 3729</t>
  </si>
  <si>
    <t>618-242-5353</t>
  </si>
  <si>
    <t>Mrs. Maria Pryor</t>
  </si>
  <si>
    <t>62801 3255</t>
  </si>
  <si>
    <t>618-532-3473</t>
  </si>
  <si>
    <t>Mr. Scott Moran</t>
  </si>
  <si>
    <t>62801 3657</t>
  </si>
  <si>
    <t>618-532-5434</t>
  </si>
  <si>
    <t>Mrs. Grace Malekovic</t>
  </si>
  <si>
    <t>62801 6158</t>
  </si>
  <si>
    <t>618-533-6910</t>
  </si>
  <si>
    <t>Mr. Edward Bower</t>
  </si>
  <si>
    <t>62271 2208</t>
  </si>
  <si>
    <t>618-243-6142</t>
  </si>
  <si>
    <t>Mr. John Schaff</t>
  </si>
  <si>
    <t>62803 2003</t>
  </si>
  <si>
    <t>618-493-7754</t>
  </si>
  <si>
    <t>Melanie Cooper</t>
  </si>
  <si>
    <t>62263 1158</t>
  </si>
  <si>
    <t>618-327-8561</t>
  </si>
  <si>
    <t>Mr. Shaka A Rawls</t>
  </si>
  <si>
    <t>60620 2532</t>
  </si>
  <si>
    <t>773-224-9600</t>
  </si>
  <si>
    <t>Adam Fischer</t>
  </si>
  <si>
    <t>60610 1808</t>
  </si>
  <si>
    <t>312-266-3381</t>
  </si>
  <si>
    <t>Mr. John Harrington</t>
  </si>
  <si>
    <t>60634 5107</t>
  </si>
  <si>
    <t>773-282-8844</t>
  </si>
  <si>
    <t>Teresa Coleman</t>
  </si>
  <si>
    <t>60621 1845</t>
  </si>
  <si>
    <t>708-972-2210</t>
  </si>
  <si>
    <t>Mr. Robert J Alberts</t>
  </si>
  <si>
    <t>60655 3356</t>
  </si>
  <si>
    <t>773-429-4300</t>
  </si>
  <si>
    <t>St. Jerome School Santa Lucia Campus</t>
  </si>
  <si>
    <t>Mary Hyland</t>
  </si>
  <si>
    <t>60616 2739</t>
  </si>
  <si>
    <t>312-291-9023</t>
  </si>
  <si>
    <t>Mrs. Judie  Rosa</t>
  </si>
  <si>
    <t>60521 2412</t>
  </si>
  <si>
    <t>630-323-9211</t>
  </si>
  <si>
    <t>Mr. Thomas Schergen</t>
  </si>
  <si>
    <t>312-842-7355</t>
  </si>
  <si>
    <t>Dr. Megan Stanton Anderson</t>
  </si>
  <si>
    <t>60618 5932</t>
  </si>
  <si>
    <t>773-423-5001</t>
  </si>
  <si>
    <t>Ms. Nara Mahone</t>
  </si>
  <si>
    <t>60642 3324</t>
  </si>
  <si>
    <t>773-278-4212</t>
  </si>
  <si>
    <t>Nichole Jackson</t>
  </si>
  <si>
    <t>60622 1850</t>
  </si>
  <si>
    <t>773-276-1261</t>
  </si>
  <si>
    <t>Ms. Tori Jueds</t>
  </si>
  <si>
    <t>60637 1793</t>
  </si>
  <si>
    <t>773-702-9450</t>
  </si>
  <si>
    <t>Ms. Margaret Faller</t>
  </si>
  <si>
    <t>60610 1226</t>
  </si>
  <si>
    <t>312-944-0304</t>
  </si>
  <si>
    <t>Mahdi Dadrass</t>
  </si>
  <si>
    <t>60605 2768</t>
  </si>
  <si>
    <t>312-804-0702</t>
  </si>
  <si>
    <t>Meg Dunneback</t>
  </si>
  <si>
    <t>60655 4306</t>
  </si>
  <si>
    <t>773-881-5300</t>
  </si>
  <si>
    <t>Dr. Kathryn Baal</t>
  </si>
  <si>
    <t>60655 3133</t>
  </si>
  <si>
    <t>773-881-6500</t>
  </si>
  <si>
    <t>Mercedes Z Sheppard</t>
  </si>
  <si>
    <t>60643 3917</t>
  </si>
  <si>
    <t>773-881-6700</t>
  </si>
  <si>
    <t>Sr. Ilse G Aguilar Castillo</t>
  </si>
  <si>
    <t>60617 3120</t>
  </si>
  <si>
    <t>773-375-4674</t>
  </si>
  <si>
    <t>Brendan Conroy</t>
  </si>
  <si>
    <t>60637 3810</t>
  </si>
  <si>
    <t>773-324-1020</t>
  </si>
  <si>
    <t>Karen Carney</t>
  </si>
  <si>
    <t>60660 3348</t>
  </si>
  <si>
    <t>773-442-2371</t>
  </si>
  <si>
    <t>Ms. Caitlyn Solomon</t>
  </si>
  <si>
    <t>60643 1811</t>
  </si>
  <si>
    <t>773-239-8248</t>
  </si>
  <si>
    <t>Dan Wessel</t>
  </si>
  <si>
    <t>60624 2941</t>
  </si>
  <si>
    <t>773-722-4600</t>
  </si>
  <si>
    <t>15016073Z250000</t>
  </si>
  <si>
    <t>Beginners Enrichment Academy</t>
  </si>
  <si>
    <t>Ms. Stephanie Ramsey</t>
  </si>
  <si>
    <t>4258 W Iowa St</t>
  </si>
  <si>
    <t>60651 3521</t>
  </si>
  <si>
    <t>773-697-7475</t>
  </si>
  <si>
    <t>Dr. Elise Matson</t>
  </si>
  <si>
    <t>60631 3705</t>
  </si>
  <si>
    <t>773-775-6616</t>
  </si>
  <si>
    <t>Ms. Kathleen Ingram</t>
  </si>
  <si>
    <t>60623 3425</t>
  </si>
  <si>
    <t>773-522-0023</t>
  </si>
  <si>
    <t>Ms. Roni Nicole Facen</t>
  </si>
  <si>
    <t>60617 6022</t>
  </si>
  <si>
    <t>773-731-7272</t>
  </si>
  <si>
    <t>15016090X140000</t>
  </si>
  <si>
    <t>St Sava Academy</t>
  </si>
  <si>
    <t>Dragan Arsic</t>
  </si>
  <si>
    <t>60631 3318</t>
  </si>
  <si>
    <t>773-714-0299</t>
  </si>
  <si>
    <t>Sterling Brown</t>
  </si>
  <si>
    <t>60608 1531</t>
  </si>
  <si>
    <t>312-421-5900</t>
  </si>
  <si>
    <t>HOPE Excel Reaching the World Acad</t>
  </si>
  <si>
    <t>Mrs. Chrystal Kyles</t>
  </si>
  <si>
    <t>60651 3224</t>
  </si>
  <si>
    <t>773-362-1076</t>
  </si>
  <si>
    <t>Shirley A Allison</t>
  </si>
  <si>
    <t>60651 1436</t>
  </si>
  <si>
    <t>773-921-2800</t>
  </si>
  <si>
    <t>Mr. Joshua Richard Blaszak</t>
  </si>
  <si>
    <t>60620 5820</t>
  </si>
  <si>
    <t>773-925-6600</t>
  </si>
  <si>
    <t>Judy Finkelstein-Taff</t>
  </si>
  <si>
    <t>773-271-2700</t>
  </si>
  <si>
    <t>Mr. Benjamin Hebebrand</t>
  </si>
  <si>
    <t>60613 1348</t>
  </si>
  <si>
    <t>773-880-8812</t>
  </si>
  <si>
    <t>Charisse Parham</t>
  </si>
  <si>
    <t>60712 2515</t>
  </si>
  <si>
    <t>312-719-4907</t>
  </si>
  <si>
    <t>Intercultural Montessori of Chicago</t>
  </si>
  <si>
    <t>60607 2954</t>
  </si>
  <si>
    <t>312-265-1514</t>
  </si>
  <si>
    <t>Mr. Fraser Coffeen</t>
  </si>
  <si>
    <t>60640 2032</t>
  </si>
  <si>
    <t>773-465-2662</t>
  </si>
  <si>
    <t>Rabbi Dovid Jaffe</t>
  </si>
  <si>
    <t>60625 5526</t>
  </si>
  <si>
    <t>773-463-7738</t>
  </si>
  <si>
    <t>Dr. Miriam Pike</t>
  </si>
  <si>
    <t>60622 6256</t>
  </si>
  <si>
    <t>312-610-4900</t>
  </si>
  <si>
    <t>Audrey L Woodley</t>
  </si>
  <si>
    <t>60639 2636</t>
  </si>
  <si>
    <t>773-309-1047</t>
  </si>
  <si>
    <t>Greater Rock Gifted Learning Academy</t>
  </si>
  <si>
    <t>Sonja Bellephant</t>
  </si>
  <si>
    <t>60624 3626</t>
  </si>
  <si>
    <t>773-722-7791</t>
  </si>
  <si>
    <t>John P Heybach</t>
  </si>
  <si>
    <t>60612 3365</t>
  </si>
  <si>
    <t>312-374-3148</t>
  </si>
  <si>
    <t>Ms. Pernicia Smith</t>
  </si>
  <si>
    <t>4650 S Dearborn St</t>
  </si>
  <si>
    <t>60609 4630</t>
  </si>
  <si>
    <t>773-891-5130</t>
  </si>
  <si>
    <t>Emily Page</t>
  </si>
  <si>
    <t>60641 2456</t>
  </si>
  <si>
    <t>773-539-3025</t>
  </si>
  <si>
    <t xml:space="preserve">15016141X020000 </t>
  </si>
  <si>
    <t>Guineivere Thomas</t>
  </si>
  <si>
    <t> 60643 1129</t>
  </si>
  <si>
    <t>773-629-6253</t>
  </si>
  <si>
    <t>Gabriella Gunderson</t>
  </si>
  <si>
    <t>60614 1918</t>
  </si>
  <si>
    <t>224-255-5148</t>
  </si>
  <si>
    <t>Brenda Pious</t>
  </si>
  <si>
    <t>60615 2810</t>
  </si>
  <si>
    <t>773-458-7771</t>
  </si>
  <si>
    <t>Christian S.T.E.M. Scholars Academy</t>
  </si>
  <si>
    <t>Rev. Lonnie Newman</t>
  </si>
  <si>
    <t>60620 1423</t>
  </si>
  <si>
    <t>773-468-1030</t>
  </si>
  <si>
    <t>Mrs. Domonique Ziegler</t>
  </si>
  <si>
    <t>60636 2353</t>
  </si>
  <si>
    <t>773-434-5453</t>
  </si>
  <si>
    <t>Dr. Penny S Visser</t>
  </si>
  <si>
    <t>872-240-2489</t>
  </si>
  <si>
    <t xml:space="preserve">15016157X230000 </t>
  </si>
  <si>
    <t>Manzoor Haq</t>
  </si>
  <si>
    <t>60645 3491</t>
  </si>
  <si>
    <t>773-764-8274 </t>
  </si>
  <si>
    <t>Keeper of the Keys Learning Institute</t>
  </si>
  <si>
    <t>Miavria Rucker</t>
  </si>
  <si>
    <t>60620 4707</t>
  </si>
  <si>
    <t>773-640-2851</t>
  </si>
  <si>
    <t>A.S.B. Educational Institute</t>
  </si>
  <si>
    <t>Ms. Marlene P Murphy</t>
  </si>
  <si>
    <t>60637 2000</t>
  </si>
  <si>
    <t>708-720-4547</t>
  </si>
  <si>
    <t>Dr. Andre Ellis</t>
  </si>
  <si>
    <t>1604 W 63Rd St</t>
  </si>
  <si>
    <t>60636 2211</t>
  </si>
  <si>
    <t>773-982-7204</t>
  </si>
  <si>
    <t>Kristen Ediger</t>
  </si>
  <si>
    <t>60622 2862</t>
  </si>
  <si>
    <t>312-613-7115</t>
  </si>
  <si>
    <t>Dr. Chaim Cember Shaarei Chinuch Day School</t>
  </si>
  <si>
    <t>Daniella Adar</t>
  </si>
  <si>
    <t>2800 W North Shore Ave</t>
  </si>
  <si>
    <t>60645 4312</t>
  </si>
  <si>
    <t>773-382-8406</t>
  </si>
  <si>
    <t>Ms. Carmen P Granados</t>
  </si>
  <si>
    <t>60626 1107</t>
  </si>
  <si>
    <t>773-465-6011</t>
  </si>
  <si>
    <t>Mr. Carlo Giannotta</t>
  </si>
  <si>
    <t>60623 4358</t>
  </si>
  <si>
    <t>773-762-1234</t>
  </si>
  <si>
    <t>Mrs. JoEllen T Hoffmann</t>
  </si>
  <si>
    <t>60647 2348</t>
  </si>
  <si>
    <t>773-342-5854</t>
  </si>
  <si>
    <t>Ms. Carolyn S Fischer</t>
  </si>
  <si>
    <t>60634 3628</t>
  </si>
  <si>
    <t>773-736-1157</t>
  </si>
  <si>
    <t>Ms. Dayo Harris</t>
  </si>
  <si>
    <t>60607 4530</t>
  </si>
  <si>
    <t>312-675-0056</t>
  </si>
  <si>
    <t>Sheri Meyer</t>
  </si>
  <si>
    <t>60614 4305</t>
  </si>
  <si>
    <t>773-525-4990</t>
  </si>
  <si>
    <t>Mrs. Michelle Runge</t>
  </si>
  <si>
    <t>60641 1525</t>
  </si>
  <si>
    <t>773-736-1196</t>
  </si>
  <si>
    <t>Chris Comella</t>
  </si>
  <si>
    <t>60657 3108</t>
  </si>
  <si>
    <t>773-472-3837</t>
  </si>
  <si>
    <t>Rev. Steve Warren</t>
  </si>
  <si>
    <t>773-378-6644</t>
  </si>
  <si>
    <t>Dr. Della Weaver</t>
  </si>
  <si>
    <t>60619 3425</t>
  </si>
  <si>
    <t>773-721-1438</t>
  </si>
  <si>
    <t>Ms. Donna Tennis</t>
  </si>
  <si>
    <t>60659 5104</t>
  </si>
  <si>
    <t>773-561-9830</t>
  </si>
  <si>
    <t>Mrs. Danyale Woods</t>
  </si>
  <si>
    <t>773-629-8790</t>
  </si>
  <si>
    <t>Afreen Juveria</t>
  </si>
  <si>
    <t>60625 5111</t>
  </si>
  <si>
    <t>773-849-6548</t>
  </si>
  <si>
    <t>Mr. Mark Schaetzlein</t>
  </si>
  <si>
    <t>60645 4679</t>
  </si>
  <si>
    <t>773-743-0800</t>
  </si>
  <si>
    <t>Mr. John J Murphy</t>
  </si>
  <si>
    <t>60613 1016</t>
  </si>
  <si>
    <t>773-477-4824</t>
  </si>
  <si>
    <t>Ms. Amy M Ewaldt</t>
  </si>
  <si>
    <t>60622 1710</t>
  </si>
  <si>
    <t>312-971-8064</t>
  </si>
  <si>
    <t>Mrs. Miriam Kass</t>
  </si>
  <si>
    <t>60615 4211</t>
  </si>
  <si>
    <t>773-493-8880</t>
  </si>
  <si>
    <t>Mr. Gary Weisserman</t>
  </si>
  <si>
    <t>60613 4104</t>
  </si>
  <si>
    <t>773-281-1858</t>
  </si>
  <si>
    <t>Mr. Michael Kennedy</t>
  </si>
  <si>
    <t>60661 3519</t>
  </si>
  <si>
    <t>312-466-0700</t>
  </si>
  <si>
    <t>Beata Skorusa</t>
  </si>
  <si>
    <t>60609 1031</t>
  </si>
  <si>
    <t>773-254-5437</t>
  </si>
  <si>
    <t xml:space="preserve">15016214Y050000 </t>
  </si>
  <si>
    <t>Yeshiva Gedola of the Midwest - Yeshiva Eitz Chaim</t>
  </si>
  <si>
    <t>Michael Kerendian</t>
  </si>
  <si>
    <t>60646 5209</t>
  </si>
  <si>
    <t>773-455-1001</t>
  </si>
  <si>
    <t>Mr. Lee Saunders</t>
  </si>
  <si>
    <t>60641 3719</t>
  </si>
  <si>
    <t>773-685-1106</t>
  </si>
  <si>
    <t>Carina Staudte</t>
  </si>
  <si>
    <t>60625 2013</t>
  </si>
  <si>
    <t>773-561-9181</t>
  </si>
  <si>
    <t>Rebecca Sinclair</t>
  </si>
  <si>
    <t>60660 3643</t>
  </si>
  <si>
    <t>773-915-3366</t>
  </si>
  <si>
    <t>Chicago Preparatory Elearning and Elite Sports Academy</t>
  </si>
  <si>
    <t>Doris Spencer Riordan</t>
  </si>
  <si>
    <t>60654 8475</t>
  </si>
  <si>
    <t>773-236-2750</t>
  </si>
  <si>
    <t>Lavonda Winston</t>
  </si>
  <si>
    <t>2324 W 111Th St</t>
  </si>
  <si>
    <t>60643 3933</t>
  </si>
  <si>
    <t>773-226-7906</t>
  </si>
  <si>
    <t>Pathways Academy For Special Education</t>
  </si>
  <si>
    <t>Frayda Cohen</t>
  </si>
  <si>
    <t>60645 2833</t>
  </si>
  <si>
    <t>773-340-1490</t>
  </si>
  <si>
    <t>Ms. Carla Sever</t>
  </si>
  <si>
    <t>60619 1119</t>
  </si>
  <si>
    <t>773-224-3811</t>
  </si>
  <si>
    <t>Teresa Mosley</t>
  </si>
  <si>
    <t>60643 4003</t>
  </si>
  <si>
    <t>773-747-7025</t>
  </si>
  <si>
    <t>Rabbi Nosson Muller</t>
  </si>
  <si>
    <t>60659 2616</t>
  </si>
  <si>
    <t>773-973-6150</t>
  </si>
  <si>
    <t>Joan Dachs Bais Yaakov Elementary School</t>
  </si>
  <si>
    <t>Mrs. Ahuva Wainhaus</t>
  </si>
  <si>
    <t>60659 3622</t>
  </si>
  <si>
    <t>773-583-5329</t>
  </si>
  <si>
    <t xml:space="preserve">15016236X160000 </t>
  </si>
  <si>
    <t>60640 4383Cook</t>
  </si>
  <si>
    <t>773-293-6460</t>
  </si>
  <si>
    <t>Midwest Academy for Gifted Education NFP</t>
  </si>
  <si>
    <t>Irene Gottlieb</t>
  </si>
  <si>
    <t>60610 8100</t>
  </si>
  <si>
    <t>312-600-5571</t>
  </si>
  <si>
    <t>Christ the King Jesuit College Preparatory School</t>
  </si>
  <si>
    <t>Ms. Katie Olson</t>
  </si>
  <si>
    <t>60644 4324</t>
  </si>
  <si>
    <t>773-261-7505</t>
  </si>
  <si>
    <t>Mr. John Novick Jr</t>
  </si>
  <si>
    <t>60618 1713</t>
  </si>
  <si>
    <t>773-327-3144</t>
  </si>
  <si>
    <t>Jeremy Mann</t>
  </si>
  <si>
    <t>60644 1550</t>
  </si>
  <si>
    <t>773-309-8010</t>
  </si>
  <si>
    <t>Ms. Deiija Hamilton</t>
  </si>
  <si>
    <t>60602 1903</t>
  </si>
  <si>
    <t>708-914-8176</t>
  </si>
  <si>
    <t>15016249X010000</t>
  </si>
  <si>
    <t>Candyland for the Sweets</t>
  </si>
  <si>
    <t>Candice Triplett</t>
  </si>
  <si>
    <t>1249 W 63Rd St</t>
  </si>
  <si>
    <t>60636 1947</t>
  </si>
  <si>
    <t>708-273-5525</t>
  </si>
  <si>
    <t>Woodlawn Academy College Preparatory</t>
  </si>
  <si>
    <t>Kentay Duncan</t>
  </si>
  <si>
    <t>60628 5009</t>
  </si>
  <si>
    <t>708-265-5656</t>
  </si>
  <si>
    <t>15016253X100000</t>
  </si>
  <si>
    <t>Immaculate Conception-St. Joseph School</t>
  </si>
  <si>
    <t>Catherine Sullivan</t>
  </si>
  <si>
    <t>363 W Hill St</t>
  </si>
  <si>
    <t>60610 1872</t>
  </si>
  <si>
    <t>Ms. Meg Steele</t>
  </si>
  <si>
    <t>60660 1730</t>
  </si>
  <si>
    <t>773-262-4446</t>
  </si>
  <si>
    <t>St Walter - St. Benedict School  Chicago Campus</t>
  </si>
  <si>
    <t>60643 4731</t>
  </si>
  <si>
    <t>773-445-8850</t>
  </si>
  <si>
    <t>Ms. Nicole Mundt</t>
  </si>
  <si>
    <t>60609 6165</t>
  </si>
  <si>
    <t>773-373-5200</t>
  </si>
  <si>
    <t>Lisa Rieger</t>
  </si>
  <si>
    <t>60641 3913</t>
  </si>
  <si>
    <t>773-545-2173</t>
  </si>
  <si>
    <t>Ms. Lisa Deborah Oi</t>
  </si>
  <si>
    <t>60608 5992</t>
  </si>
  <si>
    <t>312-326-6243</t>
  </si>
  <si>
    <t>Jonathan Stack</t>
  </si>
  <si>
    <t>60643 2097</t>
  </si>
  <si>
    <t>773-445-7711</t>
  </si>
  <si>
    <t>Jacqueline  Reinhart</t>
  </si>
  <si>
    <t>60652 2196</t>
  </si>
  <si>
    <t>773-884-2020</t>
  </si>
  <si>
    <t>Rachel Gemo</t>
  </si>
  <si>
    <t>60618 3810</t>
  </si>
  <si>
    <t>773-463-6797</t>
  </si>
  <si>
    <t>Ms. Clair Zaffaroni</t>
  </si>
  <si>
    <t>60623 4631</t>
  </si>
  <si>
    <t>773-522-0143</t>
  </si>
  <si>
    <t>Sts. Bruno and Richard School</t>
  </si>
  <si>
    <t>Marea Jensen</t>
  </si>
  <si>
    <t>60632 4535</t>
  </si>
  <si>
    <t>773-582-8083</t>
  </si>
  <si>
    <t>Mrs. Michelle Nitsche</t>
  </si>
  <si>
    <t>60655 1351</t>
  </si>
  <si>
    <t>773-474-7820</t>
  </si>
  <si>
    <t>Ms. Patricia Krielaart</t>
  </si>
  <si>
    <t>60623 3414</t>
  </si>
  <si>
    <t>773-522-0024</t>
  </si>
  <si>
    <t>Dr. Ann Marie Riordan</t>
  </si>
  <si>
    <t>60643 6303</t>
  </si>
  <si>
    <t>773-779-3329</t>
  </si>
  <si>
    <t>Mrs. Carrie Spano</t>
  </si>
  <si>
    <t>60655 2735</t>
  </si>
  <si>
    <t>773-445-2969</t>
  </si>
  <si>
    <t>Ms. Kristen Fink</t>
  </si>
  <si>
    <t>60614 2536</t>
  </si>
  <si>
    <t>773-348-8212</t>
  </si>
  <si>
    <t>Eva M Panczyk</t>
  </si>
  <si>
    <t>60630 2026</t>
  </si>
  <si>
    <t>773-283-2311</t>
  </si>
  <si>
    <t>Mr. Anthony Lyen</t>
  </si>
  <si>
    <t>60638 1223</t>
  </si>
  <si>
    <t>773-586-1225</t>
  </si>
  <si>
    <t>Mrs. Sara Lasica</t>
  </si>
  <si>
    <t>60630 4147</t>
  </si>
  <si>
    <t>773-736-9133</t>
  </si>
  <si>
    <t>Scott Ernst</t>
  </si>
  <si>
    <t>60623 3638</t>
  </si>
  <si>
    <t>773-762-1542</t>
  </si>
  <si>
    <t>Dr. Denise Spells</t>
  </si>
  <si>
    <t>60620 4815</t>
  </si>
  <si>
    <t>773-238-1757</t>
  </si>
  <si>
    <t>Ms. Margaret Kinel</t>
  </si>
  <si>
    <t>60656 1651</t>
  </si>
  <si>
    <t>773-763-2235</t>
  </si>
  <si>
    <t>Mrs. Erin Boyle Folino</t>
  </si>
  <si>
    <t>60634 5114</t>
  </si>
  <si>
    <t>773-622-3022</t>
  </si>
  <si>
    <t>Mr. Philip Cahill</t>
  </si>
  <si>
    <t>60632 2504</t>
  </si>
  <si>
    <t>773-523-6161</t>
  </si>
  <si>
    <t>Mrs. Susan Betzolt</t>
  </si>
  <si>
    <t>60634 2927</t>
  </si>
  <si>
    <t>773-589-1000</t>
  </si>
  <si>
    <t>Rabbi Isaac Wolf</t>
  </si>
  <si>
    <t>60645 1205</t>
  </si>
  <si>
    <t>773-465-0863</t>
  </si>
  <si>
    <t>Mrs. Juliann Jurisic</t>
  </si>
  <si>
    <t>60609 3536</t>
  </si>
  <si>
    <t>773-268-6636</t>
  </si>
  <si>
    <t>Laurie Giannoni</t>
  </si>
  <si>
    <t>60629 3125</t>
  </si>
  <si>
    <t>773-737-3454</t>
  </si>
  <si>
    <t>Karen Plichta</t>
  </si>
  <si>
    <t>60639 2500</t>
  </si>
  <si>
    <t>773-237-7131</t>
  </si>
  <si>
    <t>Mrs. Courtney Pileggi</t>
  </si>
  <si>
    <t>60622 4841</t>
  </si>
  <si>
    <t>773-486-1055</t>
  </si>
  <si>
    <t>Mrs. Kathleen Donovan</t>
  </si>
  <si>
    <t>60659 4817</t>
  </si>
  <si>
    <t>773-561-5885</t>
  </si>
  <si>
    <t>Ms. Maria Brown</t>
  </si>
  <si>
    <t>60653 2804</t>
  </si>
  <si>
    <t>773-624-0727</t>
  </si>
  <si>
    <t>Matthew G Lynch</t>
  </si>
  <si>
    <t>773-638-6103</t>
  </si>
  <si>
    <t>Mrs. Bonnie Ho</t>
  </si>
  <si>
    <t>60616 2013</t>
  </si>
  <si>
    <t>312-842-8546</t>
  </si>
  <si>
    <t>Terese Black</t>
  </si>
  <si>
    <t>60660 1808</t>
  </si>
  <si>
    <t>773-743-6277</t>
  </si>
  <si>
    <t>Sue Canzoneri</t>
  </si>
  <si>
    <t>60631 3012</t>
  </si>
  <si>
    <t>773-775-0545</t>
  </si>
  <si>
    <t>15016419X140000</t>
  </si>
  <si>
    <t>Progeny Savant Life Preparatory Academy</t>
  </si>
  <si>
    <t>Dr. Debra Olaolu</t>
  </si>
  <si>
    <t>3045 W 63Rd St</t>
  </si>
  <si>
    <t>60629 2735</t>
  </si>
  <si>
    <t>312-918-6888</t>
  </si>
  <si>
    <t>Christine Boyd</t>
  </si>
  <si>
    <t>60640 1306</t>
  </si>
  <si>
    <t>773-271-8655</t>
  </si>
  <si>
    <t>Sr. Claudia Carrillo</t>
  </si>
  <si>
    <t>60617 7096</t>
  </si>
  <si>
    <t>773-375-5711</t>
  </si>
  <si>
    <t>Ms. Mary McKenna Corrigan</t>
  </si>
  <si>
    <t>60608 2506</t>
  </si>
  <si>
    <t>312-829-4153</t>
  </si>
  <si>
    <t>Mr. Brian Lacey</t>
  </si>
  <si>
    <t>60651 1108</t>
  </si>
  <si>
    <t>773-626-2655</t>
  </si>
  <si>
    <t>Sarah Casavechia</t>
  </si>
  <si>
    <t>60613 3501</t>
  </si>
  <si>
    <t>773-248-2500</t>
  </si>
  <si>
    <t>Gerit McAllister</t>
  </si>
  <si>
    <t>60657 4121</t>
  </si>
  <si>
    <t>773-348-4629</t>
  </si>
  <si>
    <t>Mrs. Deana Dixon</t>
  </si>
  <si>
    <t>60619 7990</t>
  </si>
  <si>
    <t>773-734-1386</t>
  </si>
  <si>
    <t>Dr. Marinel Mullens</t>
  </si>
  <si>
    <t>60614 3175</t>
  </si>
  <si>
    <t>773-549-0909</t>
  </si>
  <si>
    <t>Mrs. Maura Nash</t>
  </si>
  <si>
    <t>60655 1654</t>
  </si>
  <si>
    <t>773-445-4737</t>
  </si>
  <si>
    <t>Margaret Roketenetz</t>
  </si>
  <si>
    <t>60647 1926</t>
  </si>
  <si>
    <t>773-486-1334</t>
  </si>
  <si>
    <t>Mrs. Sarah Sally Santellano</t>
  </si>
  <si>
    <t>60628 2216</t>
  </si>
  <si>
    <t>773-785-2331</t>
  </si>
  <si>
    <t>Ms. Mary Hyland</t>
  </si>
  <si>
    <t>60616 2602</t>
  </si>
  <si>
    <t>312-842-7668</t>
  </si>
  <si>
    <t xml:space="preserve">15016492X100000 </t>
  </si>
  <si>
    <t>Shauntae Davis</t>
  </si>
  <si>
    <t>60643 1490</t>
  </si>
  <si>
    <t>773-238-1088</t>
  </si>
  <si>
    <t>Susan Jolie</t>
  </si>
  <si>
    <t>60612 2236</t>
  </si>
  <si>
    <t>312-733-2252</t>
  </si>
  <si>
    <t>15016507X140000</t>
  </si>
  <si>
    <t>Just For Kids</t>
  </si>
  <si>
    <t>Cassandra Taylor</t>
  </si>
  <si>
    <t>5036 S Blackstone Ave</t>
  </si>
  <si>
    <t>60615 3006</t>
  </si>
  <si>
    <t>773-841-3730</t>
  </si>
  <si>
    <t>Linda M Moscinski</t>
  </si>
  <si>
    <t>60617 5010</t>
  </si>
  <si>
    <t>773-768-3728</t>
  </si>
  <si>
    <t>St Stanislaus Kostka Academy</t>
  </si>
  <si>
    <t>Mrs. Barbara Labotka</t>
  </si>
  <si>
    <t>60642 3336</t>
  </si>
  <si>
    <t>773-278-4560</t>
  </si>
  <si>
    <t>Mrs. Kathleen M Bourneuf</t>
  </si>
  <si>
    <t>60647 2816</t>
  </si>
  <si>
    <t>773-772-5222</t>
  </si>
  <si>
    <t>Dr. Kristine Hillmann</t>
  </si>
  <si>
    <t>60646 5320</t>
  </si>
  <si>
    <t>773-763-7080</t>
  </si>
  <si>
    <t>Lisa Deborah Oi</t>
  </si>
  <si>
    <t>60616 1903</t>
  </si>
  <si>
    <t>312-326-2837</t>
  </si>
  <si>
    <t>Mr. Kenneth Koll</t>
  </si>
  <si>
    <t>60615 5209</t>
  </si>
  <si>
    <t>773-667-1142</t>
  </si>
  <si>
    <t>Catherine Scotkovsky</t>
  </si>
  <si>
    <t>60631 4300</t>
  </si>
  <si>
    <t>773-631-2256</t>
  </si>
  <si>
    <t>Mr. Eli Argamaso</t>
  </si>
  <si>
    <t>60630 3118</t>
  </si>
  <si>
    <t>773-725-5133</t>
  </si>
  <si>
    <t>Tiffany A Brown</t>
  </si>
  <si>
    <t>60620 3758</t>
  </si>
  <si>
    <t>773-483-5000</t>
  </si>
  <si>
    <t>Ms. Christina Cartagena</t>
  </si>
  <si>
    <t>60647 2325</t>
  </si>
  <si>
    <t>773-342-0170</t>
  </si>
  <si>
    <t>Mrs. Bonnie Hall</t>
  </si>
  <si>
    <t>60617 4404</t>
  </si>
  <si>
    <t>773-768-0999</t>
  </si>
  <si>
    <t>Shane P Staszcuk</t>
  </si>
  <si>
    <t>60657 4513</t>
  </si>
  <si>
    <t>773-525-8779</t>
  </si>
  <si>
    <t>Pope Francis Global Academy South Campus</t>
  </si>
  <si>
    <t>Dr. Nilma Osiecki</t>
  </si>
  <si>
    <t>60634 2564</t>
  </si>
  <si>
    <t>773-736-8806</t>
  </si>
  <si>
    <t>April Greer</t>
  </si>
  <si>
    <t>60605 4836</t>
  </si>
  <si>
    <t>312-386-1560</t>
  </si>
  <si>
    <t>Diane T Asberry</t>
  </si>
  <si>
    <t>60649 3010</t>
  </si>
  <si>
    <t>773-288-1138</t>
  </si>
  <si>
    <t>Ms. Melissa Talaber</t>
  </si>
  <si>
    <t>60608 2903</t>
  </si>
  <si>
    <t>312-226-1590</t>
  </si>
  <si>
    <t>Ms. Sheila Doyle</t>
  </si>
  <si>
    <t>60608 2131</t>
  </si>
  <si>
    <t>312-421-5135</t>
  </si>
  <si>
    <t>Mrs. Emily Carlson</t>
  </si>
  <si>
    <t>60646 4910</t>
  </si>
  <si>
    <t>773-736-0567</t>
  </si>
  <si>
    <t>Mr. Thomas Houlihan</t>
  </si>
  <si>
    <t>60625 2117</t>
  </si>
  <si>
    <t>773-769-4211</t>
  </si>
  <si>
    <t>Mr. Stephen Davidson</t>
  </si>
  <si>
    <t>60805 2417</t>
  </si>
  <si>
    <t>708-422-1540</t>
  </si>
  <si>
    <t>Mrs. Linda Kelly</t>
  </si>
  <si>
    <t>60629 4321</t>
  </si>
  <si>
    <t>773-582-4266</t>
  </si>
  <si>
    <t>Jessica Taylor</t>
  </si>
  <si>
    <t>60636 2310</t>
  </si>
  <si>
    <t>773-776-3316</t>
  </si>
  <si>
    <t>Elizabeth Dolack</t>
  </si>
  <si>
    <t>60622 1101</t>
  </si>
  <si>
    <t>773-486-0119</t>
  </si>
  <si>
    <t>Christine M Boyd</t>
  </si>
  <si>
    <t>60613 2009</t>
  </si>
  <si>
    <t>773-281-0018</t>
  </si>
  <si>
    <t>Candice M Usauskas</t>
  </si>
  <si>
    <t>60629 5525</t>
  </si>
  <si>
    <t>773-767-6160</t>
  </si>
  <si>
    <t>Ms. Linda Foley</t>
  </si>
  <si>
    <t>60646 1341</t>
  </si>
  <si>
    <t>773-763-7577</t>
  </si>
  <si>
    <t>Madeline Lewis</t>
  </si>
  <si>
    <t>60651 2105</t>
  </si>
  <si>
    <t>773-227-1140</t>
  </si>
  <si>
    <t>Mrs. Nicole Pacholski</t>
  </si>
  <si>
    <t>60625 1972</t>
  </si>
  <si>
    <t>773-784-0999</t>
  </si>
  <si>
    <t>Dr. Mariagnes Menden</t>
  </si>
  <si>
    <t>60629 4014</t>
  </si>
  <si>
    <t>773-735-0772</t>
  </si>
  <si>
    <t>Ms. Anna Cirilli</t>
  </si>
  <si>
    <t>60622 4811</t>
  </si>
  <si>
    <t>773-384-7243</t>
  </si>
  <si>
    <t>Ms. Kelly Bourrell</t>
  </si>
  <si>
    <t>60609 1643</t>
  </si>
  <si>
    <t>773-376-6223</t>
  </si>
  <si>
    <t>Mr. Wayne Wenzel</t>
  </si>
  <si>
    <t>60656 3601</t>
  </si>
  <si>
    <t>773-631-7880</t>
  </si>
  <si>
    <t>15016686Z110000</t>
  </si>
  <si>
    <t>Chicago S D A Academy</t>
  </si>
  <si>
    <t>Mrs. Deirdre Garnett</t>
  </si>
  <si>
    <t>7008 S Michigan Ave</t>
  </si>
  <si>
    <t>60637 4512</t>
  </si>
  <si>
    <t>773-873-3005</t>
  </si>
  <si>
    <t>Tosha Jackson</t>
  </si>
  <si>
    <t>60605 7805</t>
  </si>
  <si>
    <t>312-791-0001</t>
  </si>
  <si>
    <t>Deana Spencer</t>
  </si>
  <si>
    <t>60624 4104</t>
  </si>
  <si>
    <t>773-265-0550</t>
  </si>
  <si>
    <t>Ms. Erica Lane</t>
  </si>
  <si>
    <t>60656 1116</t>
  </si>
  <si>
    <t>773-714-0646</t>
  </si>
  <si>
    <t>Kelley A Ciraulo</t>
  </si>
  <si>
    <t>60643 1806</t>
  </si>
  <si>
    <t>773-239-7635</t>
  </si>
  <si>
    <t>Ben Blair</t>
  </si>
  <si>
    <t>60640 1002</t>
  </si>
  <si>
    <t>773-271-1700</t>
  </si>
  <si>
    <t>Dr. Daniel B Frank</t>
  </si>
  <si>
    <t>60614 3820</t>
  </si>
  <si>
    <t>773-353-3000</t>
  </si>
  <si>
    <t>Mrs. Geraldine L Brazeal</t>
  </si>
  <si>
    <t>60653 2012</t>
  </si>
  <si>
    <t>773-536-1984</t>
  </si>
  <si>
    <t xml:space="preserve">15016778Z140000 </t>
  </si>
  <si>
    <t>CS Academy </t>
  </si>
  <si>
    <t>Ms. Domonique Dionn Ziegler</t>
  </si>
  <si>
    <t>60636 1918</t>
  </si>
  <si>
    <t>773-778-0818</t>
  </si>
  <si>
    <t>Dr. Thomas Hagerman</t>
  </si>
  <si>
    <t>60610 2472</t>
  </si>
  <si>
    <t>312-582-6014</t>
  </si>
  <si>
    <t>Rabbi Moshe Unger</t>
  </si>
  <si>
    <t>60645 4314</t>
  </si>
  <si>
    <t>773-262-0885</t>
  </si>
  <si>
    <t>60610 1403</t>
  </si>
  <si>
    <t>Mr. Walter Turner</t>
  </si>
  <si>
    <t>60625 3502</t>
  </si>
  <si>
    <t>773-769-0733</t>
  </si>
  <si>
    <t>Moshe Perlstein</t>
  </si>
  <si>
    <t>60645 4519</t>
  </si>
  <si>
    <t>773-262-0430</t>
  </si>
  <si>
    <t>Mr. Jason Patera</t>
  </si>
  <si>
    <t>60642 5414</t>
  </si>
  <si>
    <t>312-421-0202</t>
  </si>
  <si>
    <t>60654 3835</t>
  </si>
  <si>
    <t>Ms. Sawsan Alsawi</t>
  </si>
  <si>
    <t>60634 3924</t>
  </si>
  <si>
    <t>773-637-3755</t>
  </si>
  <si>
    <t>Ather Sultana</t>
  </si>
  <si>
    <t>60659 3519</t>
  </si>
  <si>
    <t>773-267-6167</t>
  </si>
  <si>
    <t>Steven E Kurtz</t>
  </si>
  <si>
    <t>60659 1212</t>
  </si>
  <si>
    <t>773-465-0419</t>
  </si>
  <si>
    <t>Mrs. Raizel Hershkovich</t>
  </si>
  <si>
    <t>60659 1420</t>
  </si>
  <si>
    <t>773-743-7716</t>
  </si>
  <si>
    <t>Jason Karriem</t>
  </si>
  <si>
    <t>60649 3106</t>
  </si>
  <si>
    <t>773-643-0700</t>
  </si>
  <si>
    <t>Mrs. Sara Neuman</t>
  </si>
  <si>
    <t>60659 3504</t>
  </si>
  <si>
    <t>773-267-1494</t>
  </si>
  <si>
    <t>Liz Iverson</t>
  </si>
  <si>
    <t>60615 2023</t>
  </si>
  <si>
    <t>773-924-2356</t>
  </si>
  <si>
    <t>Angela Gibson</t>
  </si>
  <si>
    <t>60612 1024</t>
  </si>
  <si>
    <t>312-563-9044</t>
  </si>
  <si>
    <t>Mrs. Rena Berger</t>
  </si>
  <si>
    <t>60659 1405</t>
  </si>
  <si>
    <t>773-338-9222</t>
  </si>
  <si>
    <t>Dr. Wytress Richardson</t>
  </si>
  <si>
    <t>60620 3680</t>
  </si>
  <si>
    <t>773-779-9440</t>
  </si>
  <si>
    <t>15016895Z140000</t>
  </si>
  <si>
    <t>Carla Mechelle School of Excellence</t>
  </si>
  <si>
    <t>Cloteal Cummings</t>
  </si>
  <si>
    <t>1449 S Michigan Ave # 1099</t>
  </si>
  <si>
    <t>60605 2810</t>
  </si>
  <si>
    <t>312-678-0806</t>
  </si>
  <si>
    <t>Mr. Ike Muzikowski</t>
  </si>
  <si>
    <t>60612 4201</t>
  </si>
  <si>
    <t>312-491-1600</t>
  </si>
  <si>
    <t>Mary J Post</t>
  </si>
  <si>
    <t>60623 1233</t>
  </si>
  <si>
    <t>773-542-0663</t>
  </si>
  <si>
    <t>Angela Garcia</t>
  </si>
  <si>
    <t>60642 3778</t>
  </si>
  <si>
    <t>773-384-1434</t>
  </si>
  <si>
    <t>Kathy Carter</t>
  </si>
  <si>
    <t>60625 1703</t>
  </si>
  <si>
    <t>773-561-6576</t>
  </si>
  <si>
    <t>Mrs. Gwen Ku</t>
  </si>
  <si>
    <t>60646 6717</t>
  </si>
  <si>
    <t>773-509-1296</t>
  </si>
  <si>
    <t>Felicia Clotworthy</t>
  </si>
  <si>
    <t>60612 3742</t>
  </si>
  <si>
    <t>312-243-8186</t>
  </si>
  <si>
    <t>Alison Orbin</t>
  </si>
  <si>
    <t>60609 4101</t>
  </si>
  <si>
    <t>773-890-1481</t>
  </si>
  <si>
    <t>Mrs. Ania Tourlouse</t>
  </si>
  <si>
    <t>773-665-0066</t>
  </si>
  <si>
    <t>Ms. Mayra Gradilla</t>
  </si>
  <si>
    <t>60608 4302</t>
  </si>
  <si>
    <t>773-890-6800</t>
  </si>
  <si>
    <t>James Christopher Dow</t>
  </si>
  <si>
    <t>60657 2922</t>
  </si>
  <si>
    <t>773-327-0900</t>
  </si>
  <si>
    <t>Ms. Patricia Strang</t>
  </si>
  <si>
    <t>60178 2141</t>
  </si>
  <si>
    <t>815-895-5215</t>
  </si>
  <si>
    <t>Ms. Ashley Davis</t>
  </si>
  <si>
    <t>210 E Gurler Rd</t>
  </si>
  <si>
    <t>60115 8683</t>
  </si>
  <si>
    <t>815-756-7905</t>
  </si>
  <si>
    <t>Doug Pierson</t>
  </si>
  <si>
    <t>60511 9707</t>
  </si>
  <si>
    <t>630-556-3202</t>
  </si>
  <si>
    <t>Aurora Christian Schools - Sycamore Campus</t>
  </si>
  <si>
    <t>Dr. Collette House</t>
  </si>
  <si>
    <t>60178 1231</t>
  </si>
  <si>
    <t>815-895-8522</t>
  </si>
  <si>
    <t>Mrs. Karen Jones</t>
  </si>
  <si>
    <t>61764 1932</t>
  </si>
  <si>
    <t>815-844-6585</t>
  </si>
  <si>
    <t>Mrs. Jodi Minnaert</t>
  </si>
  <si>
    <t>60460 9502</t>
  </si>
  <si>
    <t>815-998-2194</t>
  </si>
  <si>
    <t>Tanya Quaritsch</t>
  </si>
  <si>
    <t>61740 9143</t>
  </si>
  <si>
    <t>815-796-4561</t>
  </si>
  <si>
    <t>Mr. Tim Fairchild</t>
  </si>
  <si>
    <t>61764 1208</t>
  </si>
  <si>
    <t>815-419-2030</t>
  </si>
  <si>
    <t>Mr. David Welch</t>
  </si>
  <si>
    <t>62656 2611</t>
  </si>
  <si>
    <t>217-732-7518</t>
  </si>
  <si>
    <t>Ms. Kate Ross</t>
  </si>
  <si>
    <t>62548 1272</t>
  </si>
  <si>
    <t>217-792-5715</t>
  </si>
  <si>
    <t>Dr. Steve Parry</t>
  </si>
  <si>
    <t>62656 9787</t>
  </si>
  <si>
    <t>217-732-3977</t>
  </si>
  <si>
    <t>Jennifer Kamradt</t>
  </si>
  <si>
    <t>61761 3129</t>
  </si>
  <si>
    <t>309-452-3268</t>
  </si>
  <si>
    <t>Adrienne Wilson</t>
  </si>
  <si>
    <t>61701 7131</t>
  </si>
  <si>
    <t>309-662-3712</t>
  </si>
  <si>
    <t>Mr. Christopher McGraw</t>
  </si>
  <si>
    <t>61704 2534</t>
  </si>
  <si>
    <t>309-661-7000</t>
  </si>
  <si>
    <t>Shawn Hoffmann</t>
  </si>
  <si>
    <t>61704 8657</t>
  </si>
  <si>
    <t>309-829-7513</t>
  </si>
  <si>
    <t>Mrs. Jamie L Hartrich</t>
  </si>
  <si>
    <t>61701 4984</t>
  </si>
  <si>
    <t>309-828-5954</t>
  </si>
  <si>
    <t>Ms. Tracey Polson</t>
  </si>
  <si>
    <t>61761 5500</t>
  </si>
  <si>
    <t>309-454-3898</t>
  </si>
  <si>
    <t>Joshua J Horning</t>
  </si>
  <si>
    <t>61747 0235</t>
  </si>
  <si>
    <t>309-449-3346</t>
  </si>
  <si>
    <t>Mr. Tim Abney</t>
  </si>
  <si>
    <t>61761 1255</t>
  </si>
  <si>
    <t>309-452-7912</t>
  </si>
  <si>
    <t>Ms. Shawna Stanley</t>
  </si>
  <si>
    <t>61761 6412</t>
  </si>
  <si>
    <t>309-862-0510</t>
  </si>
  <si>
    <t>Mrs. Elisabeth A Sondgeroth</t>
  </si>
  <si>
    <t>61705 5386</t>
  </si>
  <si>
    <t>309-662-9900</t>
  </si>
  <si>
    <t>Mrs. Erin Dunwell</t>
  </si>
  <si>
    <t>60565 6191</t>
  </si>
  <si>
    <t>630-355-6607</t>
  </si>
  <si>
    <t>Pamela Simon</t>
  </si>
  <si>
    <t>60559 2011</t>
  </si>
  <si>
    <t>630-971-0184</t>
  </si>
  <si>
    <t>Mrs. Heather Estes</t>
  </si>
  <si>
    <t>60126 2461</t>
  </si>
  <si>
    <t>630-832-9302</t>
  </si>
  <si>
    <t>Mr. Scott Francis</t>
  </si>
  <si>
    <t>60143 2130</t>
  </si>
  <si>
    <t>630-773-0509</t>
  </si>
  <si>
    <t>Mrs. Amanda Paul</t>
  </si>
  <si>
    <t>60514 1212</t>
  </si>
  <si>
    <t>630-323-1642</t>
  </si>
  <si>
    <t>Raeann Huhn</t>
  </si>
  <si>
    <t>60187 6085</t>
  </si>
  <si>
    <t>630-668-5800</t>
  </si>
  <si>
    <t>Dr. Kirsty Montgomery</t>
  </si>
  <si>
    <t>60515 4849</t>
  </si>
  <si>
    <t>630-969-0800</t>
  </si>
  <si>
    <t>Mrs. Kim Epting</t>
  </si>
  <si>
    <t>60172 2228</t>
  </si>
  <si>
    <t>630-894-3263</t>
  </si>
  <si>
    <t>Mrs. Danielle Wagner</t>
  </si>
  <si>
    <t>60126 3352</t>
  </si>
  <si>
    <t>630-530-3460</t>
  </si>
  <si>
    <t>Ms. Joanne Mary Policht</t>
  </si>
  <si>
    <t>60190 1244</t>
  </si>
  <si>
    <t>630-668-2625</t>
  </si>
  <si>
    <t>Mr. Thomas C Kalal</t>
  </si>
  <si>
    <t>60148 2511</t>
  </si>
  <si>
    <t>630-932-3196</t>
  </si>
  <si>
    <t>Ms. Beth Cunningham</t>
  </si>
  <si>
    <t>60515 3615</t>
  </si>
  <si>
    <t>630-969-4306</t>
  </si>
  <si>
    <t>Mrs. Michelle Picchione</t>
  </si>
  <si>
    <t>60532 3503</t>
  </si>
  <si>
    <t>630-969-1732</t>
  </si>
  <si>
    <t>Anna Perry</t>
  </si>
  <si>
    <t>60514 1607</t>
  </si>
  <si>
    <t>630-655-1066</t>
  </si>
  <si>
    <t>Ms. Christine Kalal</t>
  </si>
  <si>
    <t>60515 3832</t>
  </si>
  <si>
    <t>630-968-6155</t>
  </si>
  <si>
    <t>Ms. AnnMarie Mahay</t>
  </si>
  <si>
    <t>Glendale Heights,</t>
  </si>
  <si>
    <t>630-858-3112</t>
  </si>
  <si>
    <t>Mr. Adam Ferguson</t>
  </si>
  <si>
    <t>630-665-1454</t>
  </si>
  <si>
    <t>Mrs. Tricia Weis</t>
  </si>
  <si>
    <t>60540 4653</t>
  </si>
  <si>
    <t>630-355-0113</t>
  </si>
  <si>
    <t>Mr. Eric Schmidt</t>
  </si>
  <si>
    <t>60137 4548</t>
  </si>
  <si>
    <t>630-469-5041</t>
  </si>
  <si>
    <t>Mrs. Julie Noonan</t>
  </si>
  <si>
    <t>60101 2161</t>
  </si>
  <si>
    <t>630-543-4130</t>
  </si>
  <si>
    <t>Mr. Dennis Owen</t>
  </si>
  <si>
    <t>60148 3711</t>
  </si>
  <si>
    <t>630-627-2353</t>
  </si>
  <si>
    <t>Mrs. Sheri Costello</t>
  </si>
  <si>
    <t>60532 2393</t>
  </si>
  <si>
    <t>630-719-2782</t>
  </si>
  <si>
    <t>Mrs. Becky Ward</t>
  </si>
  <si>
    <t>60540 7818</t>
  </si>
  <si>
    <t>630-355-1880</t>
  </si>
  <si>
    <t>Ms. Elizabeth Driscoll</t>
  </si>
  <si>
    <t>60517 2922</t>
  </si>
  <si>
    <t>630-985-2515</t>
  </si>
  <si>
    <t>Mrs. Mary Kathryn Warco</t>
  </si>
  <si>
    <t>60172 2157</t>
  </si>
  <si>
    <t>630-529-1721</t>
  </si>
  <si>
    <t>Mr. Brad Mitchell</t>
  </si>
  <si>
    <t>60126 5263</t>
  </si>
  <si>
    <t>630-833-4616</t>
  </si>
  <si>
    <t>Kim Macintyre</t>
  </si>
  <si>
    <t>60563 8948</t>
  </si>
  <si>
    <t>630-637-9622</t>
  </si>
  <si>
    <t>Mrs. Darlene Potenza</t>
  </si>
  <si>
    <t>60126 4456</t>
  </si>
  <si>
    <t>630-834-4931</t>
  </si>
  <si>
    <t>Kori Hockett</t>
  </si>
  <si>
    <t>60185 5136</t>
  </si>
  <si>
    <t>630-562-7500</t>
  </si>
  <si>
    <t>Mr. Jeffrey Brooke</t>
  </si>
  <si>
    <t>60190 1476</t>
  </si>
  <si>
    <t>630-668-1385</t>
  </si>
  <si>
    <t>Mrs. Sharon Meyer</t>
  </si>
  <si>
    <t>60126 3325</t>
  </si>
  <si>
    <t>630-530-3490</t>
  </si>
  <si>
    <t>Mr. Paul Kirk</t>
  </si>
  <si>
    <t>60137 6864</t>
  </si>
  <si>
    <t>630-469-8060</t>
  </si>
  <si>
    <t>Mr. Chris Tiritilli</t>
  </si>
  <si>
    <t>60148 4749</t>
  </si>
  <si>
    <t>630-627-6930</t>
  </si>
  <si>
    <t>Mrs. Corinne Alimento</t>
  </si>
  <si>
    <t>60108 1390</t>
  </si>
  <si>
    <t>630-529-9323</t>
  </si>
  <si>
    <t>Carol Burlinski</t>
  </si>
  <si>
    <t>60521 4035</t>
  </si>
  <si>
    <t>630-323-3244</t>
  </si>
  <si>
    <t>Mr. James Baerenlkau</t>
  </si>
  <si>
    <t>60148 4174</t>
  </si>
  <si>
    <t>630-627-5601</t>
  </si>
  <si>
    <t>Mr. Justin Horne</t>
  </si>
  <si>
    <t>60126 5073</t>
  </si>
  <si>
    <t>630-833-4717</t>
  </si>
  <si>
    <t>Mr. Donald Sherwin</t>
  </si>
  <si>
    <t>60516 4458</t>
  </si>
  <si>
    <t>630-964-5363</t>
  </si>
  <si>
    <t>Anne Castellanos</t>
  </si>
  <si>
    <t>60106 2904</t>
  </si>
  <si>
    <t>630-766-0228</t>
  </si>
  <si>
    <t>Mrs. Margie Marshall</t>
  </si>
  <si>
    <t>60540 6201</t>
  </si>
  <si>
    <t>630-961-6125</t>
  </si>
  <si>
    <t>19022078X060000</t>
  </si>
  <si>
    <t>Good Shepherd Lutheran Academy</t>
  </si>
  <si>
    <t>Barbara Koch</t>
  </si>
  <si>
    <t>525 63rd St</t>
  </si>
  <si>
    <t>60516 2024</t>
  </si>
  <si>
    <t>630-852-5081</t>
  </si>
  <si>
    <t>Mr. Kolby Atchison</t>
  </si>
  <si>
    <t>123 N Scott St</t>
  </si>
  <si>
    <t>60187 5893</t>
  </si>
  <si>
    <t>630-547-5125</t>
  </si>
  <si>
    <t>Ms. Liza Moraitis</t>
  </si>
  <si>
    <t>60187 3151</t>
  </si>
  <si>
    <t>630-690-6000</t>
  </si>
  <si>
    <t>Haleema Syed</t>
  </si>
  <si>
    <t>1255 Bond St Ste 163</t>
  </si>
  <si>
    <t>60563 2076</t>
  </si>
  <si>
    <t>630-544-6164</t>
  </si>
  <si>
    <t>Alice L Lewaniak</t>
  </si>
  <si>
    <t>60137 5035</t>
  </si>
  <si>
    <t>630-790-9030</t>
  </si>
  <si>
    <t>Chesterton Academy of The Holy Family</t>
  </si>
  <si>
    <t>Brenie Bowles</t>
  </si>
  <si>
    <t>60532 2316</t>
  </si>
  <si>
    <t>630-442-1424</t>
  </si>
  <si>
    <t>Aman Alcharbji</t>
  </si>
  <si>
    <t>60189 6902</t>
  </si>
  <si>
    <t>630-949-8232</t>
  </si>
  <si>
    <t>19022103Z010000</t>
  </si>
  <si>
    <t>Gina Curtis</t>
  </si>
  <si>
    <t>60563 4899</t>
  </si>
  <si>
    <t>630-544-7777</t>
  </si>
  <si>
    <t>19022104Z160000</t>
  </si>
  <si>
    <t>Hatem Elagha</t>
  </si>
  <si>
    <t>1736 Middleton Ave</t>
  </si>
  <si>
    <t>60532 1239</t>
  </si>
  <si>
    <t>630-560-4900</t>
  </si>
  <si>
    <t>Ms. Tiffany Robinson</t>
  </si>
  <si>
    <t>60564 9404</t>
  </si>
  <si>
    <t>630-375-8600</t>
  </si>
  <si>
    <t>Rebecca Lingo</t>
  </si>
  <si>
    <t>60187 3072</t>
  </si>
  <si>
    <t>630-653-5100</t>
  </si>
  <si>
    <t>Mrs. Yanina Jimenez</t>
  </si>
  <si>
    <t>60515 4412</t>
  </si>
  <si>
    <t>630-968-8848</t>
  </si>
  <si>
    <t>19022113X230000</t>
  </si>
  <si>
    <t>Islamic Center of Wheaton</t>
  </si>
  <si>
    <t>Saba Gulzar</t>
  </si>
  <si>
    <t>900 E Geneva Rd</t>
  </si>
  <si>
    <t>60187 2810</t>
  </si>
  <si>
    <t>630-601-3365</t>
  </si>
  <si>
    <t>Mrs. Shereen Hussain</t>
  </si>
  <si>
    <t>60181 3165</t>
  </si>
  <si>
    <t>630-941-8800</t>
  </si>
  <si>
    <t>Mrs. Anne Sowinski</t>
  </si>
  <si>
    <t>60181 1917</t>
  </si>
  <si>
    <t>630-279-4101</t>
  </si>
  <si>
    <t>Ms. Joanne Dybas</t>
  </si>
  <si>
    <t>630-369-6899</t>
  </si>
  <si>
    <t>Ms. Samah Elzahdan</t>
  </si>
  <si>
    <t>60148 3217</t>
  </si>
  <si>
    <t>630-889-8000</t>
  </si>
  <si>
    <t>Joanne Dybas</t>
  </si>
  <si>
    <t>60187 3110</t>
  </si>
  <si>
    <t>630-653-1221</t>
  </si>
  <si>
    <t xml:space="preserve">19022143X010000 </t>
  </si>
  <si>
    <t>Waldorf School of DuPage</t>
  </si>
  <si>
    <t>Rebecca Gandy</t>
  </si>
  <si>
    <t>6055 1515</t>
  </si>
  <si>
    <t>630-836-9400</t>
  </si>
  <si>
    <t>Ms. Alexandra LoCascio</t>
  </si>
  <si>
    <t>60561 3974</t>
  </si>
  <si>
    <t>630-887-1411</t>
  </si>
  <si>
    <t>Ms. Eugenia  Angelopoulos</t>
  </si>
  <si>
    <t>60126 1005</t>
  </si>
  <si>
    <t>630-834-0477</t>
  </si>
  <si>
    <t>Inderjit K Singh</t>
  </si>
  <si>
    <t>60101 3194</t>
  </si>
  <si>
    <t>630-628-9000</t>
  </si>
  <si>
    <t>19022185Z010000</t>
  </si>
  <si>
    <t>Hartwell Independent School</t>
  </si>
  <si>
    <t>Seth Stevenson</t>
  </si>
  <si>
    <t>1776 S Naperville Rd Bldg B Ste 105</t>
  </si>
  <si>
    <t>60189 5886</t>
  </si>
  <si>
    <t>630-653-9222</t>
  </si>
  <si>
    <t>New Hope Christian Academy of Southern Illinois</t>
  </si>
  <si>
    <t>Mr. Joshua Blake Bradley</t>
  </si>
  <si>
    <t>540 N Commercial St</t>
  </si>
  <si>
    <t>62946 3360</t>
  </si>
  <si>
    <t>618-205-6707</t>
  </si>
  <si>
    <t>Christopher Lavely</t>
  </si>
  <si>
    <t>62863 1517</t>
  </si>
  <si>
    <t>618-263-3183</t>
  </si>
  <si>
    <t>Ms. Evelyn Hainey</t>
  </si>
  <si>
    <t>PO Box 53</t>
  </si>
  <si>
    <t>62890 1049</t>
  </si>
  <si>
    <t>618-627-2065</t>
  </si>
  <si>
    <t>Denise Wright</t>
  </si>
  <si>
    <t>62896 1344</t>
  </si>
  <si>
    <t>618-937-2017</t>
  </si>
  <si>
    <t>Mr. Jason Swann</t>
  </si>
  <si>
    <t>62948 1721</t>
  </si>
  <si>
    <t>618-942-4484</t>
  </si>
  <si>
    <t>Jean Valdenegro</t>
  </si>
  <si>
    <t>62959 5834</t>
  </si>
  <si>
    <t>618-997-1430</t>
  </si>
  <si>
    <t>Ms. Joyce Williams</t>
  </si>
  <si>
    <t>62933 3569</t>
  </si>
  <si>
    <t>618-942-3802</t>
  </si>
  <si>
    <t>Mr. Seth Knox</t>
  </si>
  <si>
    <t>1409 Landing Dr</t>
  </si>
  <si>
    <t>Carterville</t>
  </si>
  <si>
    <t>62918 3550</t>
  </si>
  <si>
    <t>618-997-9302</t>
  </si>
  <si>
    <t>Stacey Swanson</t>
  </si>
  <si>
    <t>60450 2339</t>
  </si>
  <si>
    <t>815-942-4111</t>
  </si>
  <si>
    <t>Mrs. Miriam Ulrich</t>
  </si>
  <si>
    <t>60560 9751</t>
  </si>
  <si>
    <t>630-553-7861</t>
  </si>
  <si>
    <t>Mr. Joe Scarpino</t>
  </si>
  <si>
    <t>60545 1055</t>
  </si>
  <si>
    <t>630-552-3345</t>
  </si>
  <si>
    <t>Dr. Ray Epperson</t>
  </si>
  <si>
    <t>60560 2013</t>
  </si>
  <si>
    <t>630-553-5158</t>
  </si>
  <si>
    <t>Mr. Aaron Sovern</t>
  </si>
  <si>
    <t>60560 1716</t>
  </si>
  <si>
    <t>630-708-7927</t>
  </si>
  <si>
    <t>Grace Holistic Center for Education</t>
  </si>
  <si>
    <t>Tairi Grace</t>
  </si>
  <si>
    <t>60560 9024</t>
  </si>
  <si>
    <t>331-207-8932</t>
  </si>
  <si>
    <t>Mr. Trevor F Knipe</t>
  </si>
  <si>
    <t>1115 Young St</t>
  </si>
  <si>
    <t>62354 1000</t>
  </si>
  <si>
    <t>217-453-2511</t>
  </si>
  <si>
    <t xml:space="preserve">26062001X100000 </t>
  </si>
  <si>
    <t>Laura Cody</t>
  </si>
  <si>
    <t>61455 2119</t>
  </si>
  <si>
    <t>309-833-2470</t>
  </si>
  <si>
    <t>Dr. Emilye H Fields</t>
  </si>
  <si>
    <t>61455 2439</t>
  </si>
  <si>
    <t>773-425-8685</t>
  </si>
  <si>
    <t>David Murray</t>
  </si>
  <si>
    <t>61440 9296</t>
  </si>
  <si>
    <t>309-731-4016</t>
  </si>
  <si>
    <t>Mrs. Melissa Bosnich</t>
  </si>
  <si>
    <t>61354 2903</t>
  </si>
  <si>
    <t>815-223-3140</t>
  </si>
  <si>
    <t>Devon  Schaaf</t>
  </si>
  <si>
    <t>61254 1145</t>
  </si>
  <si>
    <t>309-944-3230</t>
  </si>
  <si>
    <t>Mr. Wayne Francis Brau</t>
  </si>
  <si>
    <t>61443 2127</t>
  </si>
  <si>
    <t>309-856-7451</t>
  </si>
  <si>
    <t>Mrs. Veronica Manwaring</t>
  </si>
  <si>
    <t>62966 1935</t>
  </si>
  <si>
    <t>618-684-3012</t>
  </si>
  <si>
    <t>Ms. Jenny Martin</t>
  </si>
  <si>
    <t>62966 2667</t>
  </si>
  <si>
    <t>618-687-2013</t>
  </si>
  <si>
    <t>Ms. Kathy Compton</t>
  </si>
  <si>
    <t>62902 6103</t>
  </si>
  <si>
    <t>618-457-4765</t>
  </si>
  <si>
    <t>Phil  Bankester</t>
  </si>
  <si>
    <t>62901 2351</t>
  </si>
  <si>
    <t>618-529-3733</t>
  </si>
  <si>
    <t>Mr. John Smith</t>
  </si>
  <si>
    <t>62274 1126</t>
  </si>
  <si>
    <t>618-357-8276</t>
  </si>
  <si>
    <t>Collette Badgley</t>
  </si>
  <si>
    <t>62941 0111</t>
  </si>
  <si>
    <t>618-634-2541</t>
  </si>
  <si>
    <t>Jennifer Windings</t>
  </si>
  <si>
    <t>62970 2235</t>
  </si>
  <si>
    <t>618-742-8223</t>
  </si>
  <si>
    <t>Mrs. Mavis DeMar</t>
  </si>
  <si>
    <t>60505 8730</t>
  </si>
  <si>
    <t>630-851-4300</t>
  </si>
  <si>
    <t>Paul Druzinsky</t>
  </si>
  <si>
    <t>847-695-0300</t>
  </si>
  <si>
    <t>Tonya Forbes</t>
  </si>
  <si>
    <t>60506 4942</t>
  </si>
  <si>
    <t>630-897-3613</t>
  </si>
  <si>
    <t>Lynor Johnson</t>
  </si>
  <si>
    <t>60506 2022</t>
  </si>
  <si>
    <t>630-896-7557</t>
  </si>
  <si>
    <t>Mr. Kevin Becker</t>
  </si>
  <si>
    <t>60118 2300</t>
  </si>
  <si>
    <t>847-428-1010</t>
  </si>
  <si>
    <t>Mr. Paul Mayer</t>
  </si>
  <si>
    <t>60506 1672</t>
  </si>
  <si>
    <t>630-907-0095</t>
  </si>
  <si>
    <t>Mr. Anthony M Tinerella</t>
  </si>
  <si>
    <t>60502 9705</t>
  </si>
  <si>
    <t>630-897-6936</t>
  </si>
  <si>
    <t>Mr. Gary Urwiler</t>
  </si>
  <si>
    <t>60539 1025</t>
  </si>
  <si>
    <t>630-906-3601</t>
  </si>
  <si>
    <t>Ms. Amy T McMahon</t>
  </si>
  <si>
    <t>60506 1819</t>
  </si>
  <si>
    <t>630-896-0831</t>
  </si>
  <si>
    <t>Mr. William Taylor</t>
  </si>
  <si>
    <t>60118 2050</t>
  </si>
  <si>
    <t>847-426-4808</t>
  </si>
  <si>
    <t>Mrs. Mary Beth Jordan</t>
  </si>
  <si>
    <t>60140 7641</t>
  </si>
  <si>
    <t>847-683-3450</t>
  </si>
  <si>
    <t>Mrs. AnnMarie Dufelmeier</t>
  </si>
  <si>
    <t>60123 6374</t>
  </si>
  <si>
    <t>847-741-7535</t>
  </si>
  <si>
    <t>Mr. Robert Patrick</t>
  </si>
  <si>
    <t>60120 5519</t>
  </si>
  <si>
    <t>847-741-7633</t>
  </si>
  <si>
    <t>Pope St John Paul II Catholic Academy</t>
  </si>
  <si>
    <t>Dr. Marisa Christoffel</t>
  </si>
  <si>
    <t>60505 2232</t>
  </si>
  <si>
    <t>630-844-3781</t>
  </si>
  <si>
    <t>Carol Norman</t>
  </si>
  <si>
    <t>60120 6504</t>
  </si>
  <si>
    <t>847-695-6609</t>
  </si>
  <si>
    <t>Ms. Lisa Brown</t>
  </si>
  <si>
    <t>630-338-8100</t>
  </si>
  <si>
    <t>Mikala Perino</t>
  </si>
  <si>
    <t>60506 4472</t>
  </si>
  <si>
    <t>630-896-3350</t>
  </si>
  <si>
    <t>Mrs. Samantha L Anderson</t>
  </si>
  <si>
    <t>60134 1801</t>
  </si>
  <si>
    <t>630-232-0476</t>
  </si>
  <si>
    <t>Mrs. Heather Baer</t>
  </si>
  <si>
    <t>60506 2108</t>
  </si>
  <si>
    <t>630-892-0200</t>
  </si>
  <si>
    <t>Sonja Keane</t>
  </si>
  <si>
    <t>60123 5137</t>
  </si>
  <si>
    <t>847-742-3959</t>
  </si>
  <si>
    <t>Mr. Cory Harbor</t>
  </si>
  <si>
    <t>60123 7895</t>
  </si>
  <si>
    <t>847-214-3500</t>
  </si>
  <si>
    <t xml:space="preserve">31045043X100000 </t>
  </si>
  <si>
    <t>Mr. Joseph Quinlan</t>
  </si>
  <si>
    <t>60107 1645</t>
  </si>
  <si>
    <t>630-837-6500</t>
  </si>
  <si>
    <t>60506 6206</t>
  </si>
  <si>
    <t>630-892-1551</t>
  </si>
  <si>
    <t>Cathy Ilani</t>
  </si>
  <si>
    <t>60123 1307</t>
  </si>
  <si>
    <t>847-697-3836</t>
  </si>
  <si>
    <t>Terri Kraft</t>
  </si>
  <si>
    <t>60134 2318</t>
  </si>
  <si>
    <t>630-232-6750</t>
  </si>
  <si>
    <t>Mr. Mike Puttin</t>
  </si>
  <si>
    <t>60510 7625</t>
  </si>
  <si>
    <t>630-593-5290</t>
  </si>
  <si>
    <t>Elizabeth Blaetz</t>
  </si>
  <si>
    <t>60510 3151</t>
  </si>
  <si>
    <t>224-213-0087</t>
  </si>
  <si>
    <t>Louise Meyer</t>
  </si>
  <si>
    <t>60119 7906</t>
  </si>
  <si>
    <t>630-457-9178</t>
  </si>
  <si>
    <t>St Edward Catholic Preparatory Academy</t>
  </si>
  <si>
    <t>Dr. Kathleen E Miller</t>
  </si>
  <si>
    <t>60120 5646</t>
  </si>
  <si>
    <t>847-931-2804</t>
  </si>
  <si>
    <t>Mr. Minhaj Arastu</t>
  </si>
  <si>
    <t>491 S Bartlett Rd</t>
  </si>
  <si>
    <t>60107 1307</t>
  </si>
  <si>
    <t>630-793-1301</t>
  </si>
  <si>
    <t>Heart of the Lamb Christian Academy</t>
  </si>
  <si>
    <t>Michelle Harris</t>
  </si>
  <si>
    <t>60506 2535</t>
  </si>
  <si>
    <t>630-340-4661</t>
  </si>
  <si>
    <t>Mrs. Debbie Layne</t>
  </si>
  <si>
    <t>60124 7948</t>
  </si>
  <si>
    <t>847-695-0310</t>
  </si>
  <si>
    <t>Steven Baldwin</t>
  </si>
  <si>
    <t>60123 1572</t>
  </si>
  <si>
    <t>847-468-0490</t>
  </si>
  <si>
    <t>Ms. Donna Laughlin</t>
  </si>
  <si>
    <t>60510 9346</t>
  </si>
  <si>
    <t>630-406-0157</t>
  </si>
  <si>
    <t>Victor LaPorte</t>
  </si>
  <si>
    <t>60133 5340</t>
  </si>
  <si>
    <t>630-830-1675</t>
  </si>
  <si>
    <t>Mrs. Amber Conn</t>
  </si>
  <si>
    <t>60918 7030</t>
  </si>
  <si>
    <t>217-394-2422</t>
  </si>
  <si>
    <t>Mrs. Pam Schippert</t>
  </si>
  <si>
    <t>60953 6252</t>
  </si>
  <si>
    <t>815-889-4209</t>
  </si>
  <si>
    <t>Mrs. Sandra J Spitz</t>
  </si>
  <si>
    <t>60918 7037</t>
  </si>
  <si>
    <t>217-394-2547</t>
  </si>
  <si>
    <t>Mr. Richard C Nordmeyer</t>
  </si>
  <si>
    <t>60914 5176</t>
  </si>
  <si>
    <t>815-932-0312</t>
  </si>
  <si>
    <t>Mrs. Kaelyn A Bess</t>
  </si>
  <si>
    <t>60901 2060</t>
  </si>
  <si>
    <t>815-932-7413</t>
  </si>
  <si>
    <t>Aaron Most</t>
  </si>
  <si>
    <t>60901 5922</t>
  </si>
  <si>
    <t>815-939-4579</t>
  </si>
  <si>
    <t>Pastor Brad Prairie</t>
  </si>
  <si>
    <t>60901 2933</t>
  </si>
  <si>
    <t>815-935-8080</t>
  </si>
  <si>
    <t>32046040Z250000</t>
  </si>
  <si>
    <t>Gospel Assembly Christian Sch</t>
  </si>
  <si>
    <t>Stephen R Wilkinson</t>
  </si>
  <si>
    <t>1706 W State Route 102</t>
  </si>
  <si>
    <t>60914 4354</t>
  </si>
  <si>
    <t>815-939-1511</t>
  </si>
  <si>
    <t>Mrs. Julie Purl</t>
  </si>
  <si>
    <t>61401 1234</t>
  </si>
  <si>
    <t>309-344-3151</t>
  </si>
  <si>
    <t>Mr. Robert Nutzhorn</t>
  </si>
  <si>
    <t>61401 3105</t>
  </si>
  <si>
    <t>309-343-8008</t>
  </si>
  <si>
    <t>Mr. Randy Frakes</t>
  </si>
  <si>
    <t>61462 1664</t>
  </si>
  <si>
    <t>309-734-6037</t>
  </si>
  <si>
    <t>Ann Phillips</t>
  </si>
  <si>
    <t>60048 2149</t>
  </si>
  <si>
    <t>847-281-9911</t>
  </si>
  <si>
    <t>Kathi Kelleher</t>
  </si>
  <si>
    <t>60048 3135</t>
  </si>
  <si>
    <t>847-990-5824</t>
  </si>
  <si>
    <t>Mrs. Hope Allegretti</t>
  </si>
  <si>
    <t>60045 4540</t>
  </si>
  <si>
    <t>847-918-1000</t>
  </si>
  <si>
    <t>847-945-7580</t>
  </si>
  <si>
    <t>847-945-7582</t>
  </si>
  <si>
    <t>Beth Norman</t>
  </si>
  <si>
    <t>1115 Robert Parker Coffin Rd</t>
  </si>
  <si>
    <t>60047 5149</t>
  </si>
  <si>
    <t>847-634-0430</t>
  </si>
  <si>
    <t>Ms. Tammy Zurek</t>
  </si>
  <si>
    <t>60099 3558</t>
  </si>
  <si>
    <t>847-746-3722</t>
  </si>
  <si>
    <t>Mrs. Erica Whitmore</t>
  </si>
  <si>
    <t>60046 8550</t>
  </si>
  <si>
    <t>847-356-6111</t>
  </si>
  <si>
    <t>Robin McAfee</t>
  </si>
  <si>
    <t>60085 1835</t>
  </si>
  <si>
    <t>847-623-8320</t>
  </si>
  <si>
    <t>Mrs. Dawn Kapka</t>
  </si>
  <si>
    <t>60010 3215</t>
  </si>
  <si>
    <t>847-381-0311</t>
  </si>
  <si>
    <t>Lynne Strutzel</t>
  </si>
  <si>
    <t>847-587-5541</t>
  </si>
  <si>
    <t>Mrs. Mary Keller</t>
  </si>
  <si>
    <t>60047 2569</t>
  </si>
  <si>
    <t>847-438-7921</t>
  </si>
  <si>
    <t>Mrs. Kristine Buckley</t>
  </si>
  <si>
    <t>60030 2442</t>
  </si>
  <si>
    <t>847-223-8600</t>
  </si>
  <si>
    <t>Liz Hein</t>
  </si>
  <si>
    <t>60048 2241</t>
  </si>
  <si>
    <t>847-362-0730</t>
  </si>
  <si>
    <t>Mr. Dan Roehrig</t>
  </si>
  <si>
    <t>60085 4251</t>
  </si>
  <si>
    <t>847-623-4110</t>
  </si>
  <si>
    <t>Kathy Thompson</t>
  </si>
  <si>
    <t>60045 1915</t>
  </si>
  <si>
    <t>847-234-0371</t>
  </si>
  <si>
    <t>John Fuja</t>
  </si>
  <si>
    <t>60089 1702</t>
  </si>
  <si>
    <t>847-459-6270</t>
  </si>
  <si>
    <t>Mrs. Mary Vitulli</t>
  </si>
  <si>
    <t>60083 9502</t>
  </si>
  <si>
    <t>847-623-8446</t>
  </si>
  <si>
    <t>Ms. Katrina Baun</t>
  </si>
  <si>
    <t>60031 1910</t>
  </si>
  <si>
    <t>847-623-7773</t>
  </si>
  <si>
    <t>Mr. John Melton</t>
  </si>
  <si>
    <t>60045 3053</t>
  </si>
  <si>
    <t>847-234-2350</t>
  </si>
  <si>
    <t>Rosario Echavez</t>
  </si>
  <si>
    <t>60045 4530</t>
  </si>
  <si>
    <t>847-247-0035</t>
  </si>
  <si>
    <t>Mr. Kurt Flemming</t>
  </si>
  <si>
    <t>60030 2318</t>
  </si>
  <si>
    <t>847-548-6209</t>
  </si>
  <si>
    <t>David  Retzlaff</t>
  </si>
  <si>
    <t>60048 2670</t>
  </si>
  <si>
    <t>847-367-1441</t>
  </si>
  <si>
    <t>Pastor Timothy E Kowach</t>
  </si>
  <si>
    <t>60087 2282</t>
  </si>
  <si>
    <t>847-623-7600</t>
  </si>
  <si>
    <t>Mrs. Lynn Jessen</t>
  </si>
  <si>
    <t>60044 2046</t>
  </si>
  <si>
    <t>847-295-8338</t>
  </si>
  <si>
    <t>Mr. Michael Odiotti</t>
  </si>
  <si>
    <t>60085 6016</t>
  </si>
  <si>
    <t>224-215-9400</t>
  </si>
  <si>
    <t>Mr. Steven Zehnwirth</t>
  </si>
  <si>
    <t>60089 1884</t>
  </si>
  <si>
    <t>847-243-8567</t>
  </si>
  <si>
    <t>Chesterton Academy of the Immaculate Heart</t>
  </si>
  <si>
    <t>Mrs. Mai Wilson</t>
  </si>
  <si>
    <t>60073 9635</t>
  </si>
  <si>
    <t>815-331-8047</t>
  </si>
  <si>
    <t>S.T.U.D.Y.S. Ministries Christian Academy</t>
  </si>
  <si>
    <t>Mrs. Melanie Washington</t>
  </si>
  <si>
    <t>60046 7857</t>
  </si>
  <si>
    <t>224-444-8375</t>
  </si>
  <si>
    <t>Karen Elliott</t>
  </si>
  <si>
    <t>2717 N Mcaree Rd</t>
  </si>
  <si>
    <t>60087 4846</t>
  </si>
  <si>
    <t>224-342-5296</t>
  </si>
  <si>
    <t>Dr. Susan Dempf</t>
  </si>
  <si>
    <t>60045 3263</t>
  </si>
  <si>
    <t>847-234-4300</t>
  </si>
  <si>
    <t>Chris Tennyson</t>
  </si>
  <si>
    <t>60045 1047</t>
  </si>
  <si>
    <t>847-615-3210</t>
  </si>
  <si>
    <t>Mr. Jason Huther</t>
  </si>
  <si>
    <t>60060 2499</t>
  </si>
  <si>
    <t>847-566-3000</t>
  </si>
  <si>
    <t>Ms. Mary Oyoung</t>
  </si>
  <si>
    <t>60031 5307</t>
  </si>
  <si>
    <t>847-244-9352</t>
  </si>
  <si>
    <t>Affirm Leadership Christian Academy</t>
  </si>
  <si>
    <t>Mrs. Tynisha Gardner</t>
  </si>
  <si>
    <t>60087 1516</t>
  </si>
  <si>
    <t>847-263-8147</t>
  </si>
  <si>
    <t>Pastor Jon Tanney</t>
  </si>
  <si>
    <t>60047 1626</t>
  </si>
  <si>
    <t>847-438-4494</t>
  </si>
  <si>
    <t>60035 4539</t>
  </si>
  <si>
    <t>847-433-3383</t>
  </si>
  <si>
    <t>Laurie Ward</t>
  </si>
  <si>
    <t>60035 3704</t>
  </si>
  <si>
    <t>847-831-9393</t>
  </si>
  <si>
    <t>Marla S Thoma</t>
  </si>
  <si>
    <t>60010 7400</t>
  </si>
  <si>
    <t>847-382-2812</t>
  </si>
  <si>
    <t>Dr. Gloria Jean Swopes</t>
  </si>
  <si>
    <t>60085 3861</t>
  </si>
  <si>
    <t>847-360-1054</t>
  </si>
  <si>
    <t>Mr. Daniel Flaherty</t>
  </si>
  <si>
    <t>60084 1832</t>
  </si>
  <si>
    <t>847-526-6311</t>
  </si>
  <si>
    <t>Margarita Shvets</t>
  </si>
  <si>
    <t>60061 1445</t>
  </si>
  <si>
    <t>847-918-0342</t>
  </si>
  <si>
    <t>Patricia Parker</t>
  </si>
  <si>
    <t>60035 2620</t>
  </si>
  <si>
    <t>847-433-5106</t>
  </si>
  <si>
    <t>Mrs. Vasiliki Rosales</t>
  </si>
  <si>
    <t>60015 4024</t>
  </si>
  <si>
    <t>847-317-1063</t>
  </si>
  <si>
    <t>Mrs. Deb Myers</t>
  </si>
  <si>
    <t>61301 2116</t>
  </si>
  <si>
    <t>815-223-8523</t>
  </si>
  <si>
    <t>Mr. Richard Koehler</t>
  </si>
  <si>
    <t>61354 2502</t>
  </si>
  <si>
    <t>815-224-1914</t>
  </si>
  <si>
    <t>Mrs. Emily A Blumenshine</t>
  </si>
  <si>
    <t>61364 2960</t>
  </si>
  <si>
    <t>815-672-3847</t>
  </si>
  <si>
    <t>Nathan Boudreau</t>
  </si>
  <si>
    <t>61348 1219</t>
  </si>
  <si>
    <t>815-883-8916</t>
  </si>
  <si>
    <t>Mr. Michael Struna</t>
  </si>
  <si>
    <t>61342 1550</t>
  </si>
  <si>
    <t>815-539-7003</t>
  </si>
  <si>
    <t>Marquette Academy Elementary Campus</t>
  </si>
  <si>
    <t>Brooke Rick</t>
  </si>
  <si>
    <t>61350 2021</t>
  </si>
  <si>
    <t>815-433-1199</t>
  </si>
  <si>
    <t>Marquette Academy High School Campus</t>
  </si>
  <si>
    <t>61350 2120</t>
  </si>
  <si>
    <t>815-433-0125</t>
  </si>
  <si>
    <t>Bryan Kenney</t>
  </si>
  <si>
    <t>62521 5305</t>
  </si>
  <si>
    <t>217-423-7049</t>
  </si>
  <si>
    <t>Mrs. Jennifer Brummer</t>
  </si>
  <si>
    <t>62526 1755</t>
  </si>
  <si>
    <t>217-877-4408</t>
  </si>
  <si>
    <t>Mrs. Traci Friel</t>
  </si>
  <si>
    <t>62523 1122</t>
  </si>
  <si>
    <t>217-423-4351</t>
  </si>
  <si>
    <t>Mr. Larry Daly</t>
  </si>
  <si>
    <t>62526 4232</t>
  </si>
  <si>
    <t>217-875-2431</t>
  </si>
  <si>
    <t>Mr. Steve Hohm</t>
  </si>
  <si>
    <t>62535 8938</t>
  </si>
  <si>
    <t>217-877-5636</t>
  </si>
  <si>
    <t>Mrs. Theresa J Peterson</t>
  </si>
  <si>
    <t>61856 8120</t>
  </si>
  <si>
    <t>217-762-7240</t>
  </si>
  <si>
    <t>Amber Warmbier</t>
  </si>
  <si>
    <t>61856 1175</t>
  </si>
  <si>
    <t>217-762-3544</t>
  </si>
  <si>
    <t>Mrs. Rebecca Ann Lorts</t>
  </si>
  <si>
    <t>62013 0039</t>
  </si>
  <si>
    <t>618-883-2124</t>
  </si>
  <si>
    <t>Cindy Klocke</t>
  </si>
  <si>
    <t>62047 0620</t>
  </si>
  <si>
    <t>618-576-2514</t>
  </si>
  <si>
    <t>Mrs. Julie Lake</t>
  </si>
  <si>
    <t>62016 1319</t>
  </si>
  <si>
    <t>217-942-6814</t>
  </si>
  <si>
    <t>Dr. Dennis Cramsey</t>
  </si>
  <si>
    <t>62052 2240</t>
  </si>
  <si>
    <t>618-498-4910</t>
  </si>
  <si>
    <t>40042003X160000</t>
  </si>
  <si>
    <t>Childrens Tribe - A Montessori Academy</t>
  </si>
  <si>
    <t>Nicole Smith</t>
  </si>
  <si>
    <t>15416 US Highway 67</t>
  </si>
  <si>
    <t>62035 4236</t>
  </si>
  <si>
    <t>618-466-0399</t>
  </si>
  <si>
    <t>Mrs. Jamie L Crouch</t>
  </si>
  <si>
    <t>62088 1819</t>
  </si>
  <si>
    <t>618-635-3060</t>
  </si>
  <si>
    <t>Mr. Eric Brofford</t>
  </si>
  <si>
    <t>62234 2619</t>
  </si>
  <si>
    <t>618-344-3145</t>
  </si>
  <si>
    <t>Mr. Roderick Connell</t>
  </si>
  <si>
    <t>62035 2426</t>
  </si>
  <si>
    <t>618-467-3154</t>
  </si>
  <si>
    <t>Mr. Timothy Harmon</t>
  </si>
  <si>
    <t>62002 6242</t>
  </si>
  <si>
    <t>618-463-0580</t>
  </si>
  <si>
    <t>Mrs. Haidee Todora</t>
  </si>
  <si>
    <t>62249 1655</t>
  </si>
  <si>
    <t>618-654-7525</t>
  </si>
  <si>
    <t>Kim Knight</t>
  </si>
  <si>
    <t>62010 1327</t>
  </si>
  <si>
    <t>618-377-6401</t>
  </si>
  <si>
    <t>Mr. Robert Baird</t>
  </si>
  <si>
    <t>62035 3335</t>
  </si>
  <si>
    <t>618-466-4216</t>
  </si>
  <si>
    <t>Laura Kretzer</t>
  </si>
  <si>
    <t>62025 1739</t>
  </si>
  <si>
    <t>618-656-6917</t>
  </si>
  <si>
    <t>Ms. Michelle Williams</t>
  </si>
  <si>
    <t>62040 4021</t>
  </si>
  <si>
    <t>618-877-3300</t>
  </si>
  <si>
    <t>Mr. Brian Kamadulski</t>
  </si>
  <si>
    <t>62062 8502</t>
  </si>
  <si>
    <t>618-505-7000</t>
  </si>
  <si>
    <t>Melissa Burns</t>
  </si>
  <si>
    <t>62021 1802</t>
  </si>
  <si>
    <t>618-888-2252</t>
  </si>
  <si>
    <t>Ms. Julie Buehler</t>
  </si>
  <si>
    <t>62234 3423</t>
  </si>
  <si>
    <t>618-344-5450</t>
  </si>
  <si>
    <t>Mr. Kenneth F Krueger</t>
  </si>
  <si>
    <t>62025 1764</t>
  </si>
  <si>
    <t>618-656-7002</t>
  </si>
  <si>
    <t>Mrs. Sarah E Koch</t>
  </si>
  <si>
    <t>62010 1830</t>
  </si>
  <si>
    <t>618-377-5507</t>
  </si>
  <si>
    <t>41057031Z140000</t>
  </si>
  <si>
    <t>Djamildo Graham</t>
  </si>
  <si>
    <t>62040 4355</t>
  </si>
  <si>
    <t>618-501-4141</t>
  </si>
  <si>
    <t>Mrs. Stacy Henke</t>
  </si>
  <si>
    <t>62025 2620</t>
  </si>
  <si>
    <t>618-656-1230</t>
  </si>
  <si>
    <t>Ms. Mary Rivera</t>
  </si>
  <si>
    <t>62002 6301</t>
  </si>
  <si>
    <t>618-465-8523</t>
  </si>
  <si>
    <t>41057035Y100000</t>
  </si>
  <si>
    <t>St. Mary's School</t>
  </si>
  <si>
    <t>1015 Milton Rd</t>
  </si>
  <si>
    <t>62002 3167</t>
  </si>
  <si>
    <t>618-465-9719</t>
  </si>
  <si>
    <t>Ms. Kyra Lakin</t>
  </si>
  <si>
    <t>62040 6412</t>
  </si>
  <si>
    <t>618-931-2508</t>
  </si>
  <si>
    <t>Amanda Macias</t>
  </si>
  <si>
    <t>62035 3344</t>
  </si>
  <si>
    <t>618-466-1599</t>
  </si>
  <si>
    <t>Dr. Jay Krause</t>
  </si>
  <si>
    <t>62025 3317</t>
  </si>
  <si>
    <t>618-656-0043</t>
  </si>
  <si>
    <t>Russ Hart</t>
  </si>
  <si>
    <t>62062 5435</t>
  </si>
  <si>
    <t>618-345-7230</t>
  </si>
  <si>
    <t>Robert Mayhew</t>
  </si>
  <si>
    <t>62234 4373</t>
  </si>
  <si>
    <t>618-344-3153</t>
  </si>
  <si>
    <t>Tanya Brown</t>
  </si>
  <si>
    <t>62002 6468</t>
  </si>
  <si>
    <t>618-463-1845</t>
  </si>
  <si>
    <t>Joseph Lombardi</t>
  </si>
  <si>
    <t>62034 8538</t>
  </si>
  <si>
    <t>618-855-9010</t>
  </si>
  <si>
    <t>44063001X06000</t>
  </si>
  <si>
    <t>Mrs. Carole Fiesman</t>
  </si>
  <si>
    <t>815-459-1444</t>
  </si>
  <si>
    <t>Mr. Nicholas Satterlee</t>
  </si>
  <si>
    <t>60013 2757</t>
  </si>
  <si>
    <t>847-639-3041</t>
  </si>
  <si>
    <t>Mrs. Brenna OHearn</t>
  </si>
  <si>
    <t>60102 2807</t>
  </si>
  <si>
    <t>847-658-5313</t>
  </si>
  <si>
    <t>Mrs. Ashley Gaura</t>
  </si>
  <si>
    <t>60051 5912</t>
  </si>
  <si>
    <t>815-385-3959</t>
  </si>
  <si>
    <t>Ms. Julie Stark</t>
  </si>
  <si>
    <t>60050 1459</t>
  </si>
  <si>
    <t>815-385-1022</t>
  </si>
  <si>
    <t>Patricia Vanderheyden</t>
  </si>
  <si>
    <t>60012 2758</t>
  </si>
  <si>
    <t>815-425-8099</t>
  </si>
  <si>
    <t>Ms. Hillary Russell</t>
  </si>
  <si>
    <t>815-338-3598</t>
  </si>
  <si>
    <t>Ms. Sue Domeier</t>
  </si>
  <si>
    <t>60152 3204</t>
  </si>
  <si>
    <t>815-568-5156</t>
  </si>
  <si>
    <t>Mr. Mike Shukis</t>
  </si>
  <si>
    <t>60098 3035</t>
  </si>
  <si>
    <t>815-338-4220</t>
  </si>
  <si>
    <t>Mrs. Samantha Anderson</t>
  </si>
  <si>
    <t>60014 5739</t>
  </si>
  <si>
    <t>815-459-0496</t>
  </si>
  <si>
    <t>Ms. Gwen Harris</t>
  </si>
  <si>
    <t>60098 8017</t>
  </si>
  <si>
    <t>815-338-0013</t>
  </si>
  <si>
    <t>Alena Baradzina</t>
  </si>
  <si>
    <t>60014 4428</t>
  </si>
  <si>
    <t>815-459-6727</t>
  </si>
  <si>
    <t>Dr. Paul Wrobbel</t>
  </si>
  <si>
    <t>60013 2244</t>
  </si>
  <si>
    <t>847-462-5971</t>
  </si>
  <si>
    <t>David Gregson</t>
  </si>
  <si>
    <t>62236 2647</t>
  </si>
  <si>
    <t>618-281-5353</t>
  </si>
  <si>
    <t>Lori Matzenbacher</t>
  </si>
  <si>
    <t>62298 1344</t>
  </si>
  <si>
    <t>618-939-7217</t>
  </si>
  <si>
    <t>Mrs. Sarah Lanham</t>
  </si>
  <si>
    <t>62298 1030</t>
  </si>
  <si>
    <t>618-939-3883</t>
  </si>
  <si>
    <t>Kaela Powley</t>
  </si>
  <si>
    <t>62233 1308</t>
  </si>
  <si>
    <t>618-826-4345</t>
  </si>
  <si>
    <t>Justin Palm</t>
  </si>
  <si>
    <t>62278 1243</t>
  </si>
  <si>
    <t>618-282-3873</t>
  </si>
  <si>
    <t>Dr. Janet Wicker</t>
  </si>
  <si>
    <t>62288 1433</t>
  </si>
  <si>
    <t>618-965-3838</t>
  </si>
  <si>
    <t>Dr. Robin Booth</t>
  </si>
  <si>
    <t>62278 4611</t>
  </si>
  <si>
    <t>618-282-2881</t>
  </si>
  <si>
    <t>Mrs. Rhonda M Niemeier</t>
  </si>
  <si>
    <t>62278 1241</t>
  </si>
  <si>
    <t>618-282-3215</t>
  </si>
  <si>
    <t>Janelle Robinson</t>
  </si>
  <si>
    <t>62233 1662</t>
  </si>
  <si>
    <t>618-826-3120</t>
  </si>
  <si>
    <t>Sherry Prange</t>
  </si>
  <si>
    <t>62242 0050</t>
  </si>
  <si>
    <t>618-853-7300</t>
  </si>
  <si>
    <t>Talarie Bilharz</t>
  </si>
  <si>
    <t>61021 1234</t>
  </si>
  <si>
    <t>815-288-5619</t>
  </si>
  <si>
    <t>Mr. Lucas Phillips</t>
  </si>
  <si>
    <t>61021 3663</t>
  </si>
  <si>
    <t>815-284-6986</t>
  </si>
  <si>
    <t>Aaron Fassler</t>
  </si>
  <si>
    <t>61021 9448</t>
  </si>
  <si>
    <t>815-652-4806</t>
  </si>
  <si>
    <t>Mr. Steve Hall</t>
  </si>
  <si>
    <t>61068 1233</t>
  </si>
  <si>
    <t>815-562-6323</t>
  </si>
  <si>
    <t>Dr. Jessica Hollewell</t>
  </si>
  <si>
    <t>61252 1265</t>
  </si>
  <si>
    <t>815-589-3912</t>
  </si>
  <si>
    <t>Jennifer Oetting</t>
  </si>
  <si>
    <t>61081 9043</t>
  </si>
  <si>
    <t>815-625-0500</t>
  </si>
  <si>
    <t>Mrs. Kathryn Ann Blakeslee</t>
  </si>
  <si>
    <t>61071 1554</t>
  </si>
  <si>
    <t>815-625-1456</t>
  </si>
  <si>
    <t>Mrs. Melanie Selmi</t>
  </si>
  <si>
    <t>61081 3521</t>
  </si>
  <si>
    <t>815-625-2253</t>
  </si>
  <si>
    <t>Rev. Kevin M Koester</t>
  </si>
  <si>
    <t>61081 1600</t>
  </si>
  <si>
    <t>815-625-3800</t>
  </si>
  <si>
    <t>Mr. Nathaniel Schmidtke</t>
  </si>
  <si>
    <t>61605 3315</t>
  </si>
  <si>
    <t>309-637-1512</t>
  </si>
  <si>
    <t>Mrs. Anastacia M Gianessi</t>
  </si>
  <si>
    <t>61615 4221</t>
  </si>
  <si>
    <t>309-688-2931</t>
  </si>
  <si>
    <t>Dr. Angie Lyons</t>
  </si>
  <si>
    <t>61603 1106</t>
  </si>
  <si>
    <t>309-686-4500</t>
  </si>
  <si>
    <t>Mrs. Susan Zobrist</t>
  </si>
  <si>
    <t>61605 1127</t>
  </si>
  <si>
    <t>309-279-5753</t>
  </si>
  <si>
    <t>Chesterton Academy of the Sacred Heart</t>
  </si>
  <si>
    <t>Joshua Russell</t>
  </si>
  <si>
    <t>61614 6812</t>
  </si>
  <si>
    <t>309-213-3958</t>
  </si>
  <si>
    <t>Garry Finch</t>
  </si>
  <si>
    <t>61523 1511</t>
  </si>
  <si>
    <t>309-274-2994</t>
  </si>
  <si>
    <t>Mr. Tim Dotson</t>
  </si>
  <si>
    <t>61606 2404</t>
  </si>
  <si>
    <t>309-676-7131</t>
  </si>
  <si>
    <t>Mr. Bill Lamb</t>
  </si>
  <si>
    <t>61528 9510</t>
  </si>
  <si>
    <t>309-691-3015</t>
  </si>
  <si>
    <t>Mr. Jack Dippold</t>
  </si>
  <si>
    <t>61604 1446</t>
  </si>
  <si>
    <t>309-685-1208</t>
  </si>
  <si>
    <t>Mrs. Maureen Bentley</t>
  </si>
  <si>
    <t>61616 7640</t>
  </si>
  <si>
    <t>309-685-2533</t>
  </si>
  <si>
    <t>Ms. Sarah Hogan</t>
  </si>
  <si>
    <t>61614 4164</t>
  </si>
  <si>
    <t>309-691-5012</t>
  </si>
  <si>
    <t>Jacqueline Kelly</t>
  </si>
  <si>
    <t>61614 4855</t>
  </si>
  <si>
    <t>309-691-8741</t>
  </si>
  <si>
    <t>Mr. Andrew Monkemeyer</t>
  </si>
  <si>
    <t>61614 4643</t>
  </si>
  <si>
    <t>309-691-8921</t>
  </si>
  <si>
    <t>Mr. John Meredith Cox</t>
  </si>
  <si>
    <t>61616 5350</t>
  </si>
  <si>
    <t>309-685-8995</t>
  </si>
  <si>
    <t>Dr. Curtis L Cochran</t>
  </si>
  <si>
    <t>61523 2247</t>
  </si>
  <si>
    <t>309-274-4343</t>
  </si>
  <si>
    <t>Marissa Draney</t>
  </si>
  <si>
    <t>61614 1116</t>
  </si>
  <si>
    <t>309-692-7570</t>
  </si>
  <si>
    <t>Mr. Michael Saunders</t>
  </si>
  <si>
    <t>61616 7631</t>
  </si>
  <si>
    <t>309-681-0500</t>
  </si>
  <si>
    <t>Mrs. Iram Shaikh Jilani</t>
  </si>
  <si>
    <t>61615 3208</t>
  </si>
  <si>
    <t>309-691-9089</t>
  </si>
  <si>
    <t>Sr. Maria Christi Nelson</t>
  </si>
  <si>
    <t>61615 1114</t>
  </si>
  <si>
    <t>309-243-2493</t>
  </si>
  <si>
    <t>Ms. Jane Barrett</t>
  </si>
  <si>
    <t>61201 3114</t>
  </si>
  <si>
    <t>309-786-7793</t>
  </si>
  <si>
    <t>Jane Barrett</t>
  </si>
  <si>
    <t>61265 3039</t>
  </si>
  <si>
    <t>309-757-5500</t>
  </si>
  <si>
    <t>Victoria McCollum</t>
  </si>
  <si>
    <t>61244 2030</t>
  </si>
  <si>
    <t>309-755-9771</t>
  </si>
  <si>
    <t>49081011Z260000</t>
  </si>
  <si>
    <t>Mr. Jeremy Steiner</t>
  </si>
  <si>
    <t>4000 11Th St</t>
  </si>
  <si>
    <t>61265 6863</t>
  </si>
  <si>
    <t>309-762-3800</t>
  </si>
  <si>
    <t>49081012X260000</t>
  </si>
  <si>
    <t>2305 7Th Ave</t>
  </si>
  <si>
    <t>61265 1546</t>
  </si>
  <si>
    <t>Kelly McLaughlin</t>
  </si>
  <si>
    <t>61201 5310</t>
  </si>
  <si>
    <t>309-793-7366</t>
  </si>
  <si>
    <t>Rev. James R Patrick</t>
  </si>
  <si>
    <t>61244 4406</t>
  </si>
  <si>
    <t>309-796-1485</t>
  </si>
  <si>
    <t>Mrs. Jackye Biehl</t>
  </si>
  <si>
    <t>62269 2823</t>
  </si>
  <si>
    <t>618-726-6040</t>
  </si>
  <si>
    <t>Rev. Aaron Dickerson</t>
  </si>
  <si>
    <t>62204 1866</t>
  </si>
  <si>
    <t>618-874-6605</t>
  </si>
  <si>
    <t>Mrs. Linda Hobbs</t>
  </si>
  <si>
    <t>618-233-6414</t>
  </si>
  <si>
    <t>Michelle Tidwell</t>
  </si>
  <si>
    <t>62223 4222</t>
  </si>
  <si>
    <t>618-234-1206</t>
  </si>
  <si>
    <t>Nicole Green</t>
  </si>
  <si>
    <t>62221 4018</t>
  </si>
  <si>
    <t>618-235-4066</t>
  </si>
  <si>
    <t>Michelle Ruppel</t>
  </si>
  <si>
    <t>62203 1852</t>
  </si>
  <si>
    <t>618-397-0316</t>
  </si>
  <si>
    <t>Mrs. Tanya Ferguson</t>
  </si>
  <si>
    <t>424 Lebanon Ave</t>
  </si>
  <si>
    <t>62220 4127</t>
  </si>
  <si>
    <t>618-416-8181</t>
  </si>
  <si>
    <t>Mrs. Victoria Feldker</t>
  </si>
  <si>
    <t>62208 2159</t>
  </si>
  <si>
    <t>618-628-7395</t>
  </si>
  <si>
    <t>Mrs. Brandy Hildebrand</t>
  </si>
  <si>
    <t>62243 1465</t>
  </si>
  <si>
    <t>618-539-3930</t>
  </si>
  <si>
    <t>Victorious Life International - World Changers Prep Acad</t>
  </si>
  <si>
    <t>Dr. Warletta Brookins</t>
  </si>
  <si>
    <t>62226 2321</t>
  </si>
  <si>
    <t>618-416-5188</t>
  </si>
  <si>
    <t>Mr. Tim Keefe</t>
  </si>
  <si>
    <t>62258 2213</t>
  </si>
  <si>
    <t>618-566-2922</t>
  </si>
  <si>
    <t>Mrs. Kristin Laws</t>
  </si>
  <si>
    <t>62260 1162</t>
  </si>
  <si>
    <t>618-476-3510</t>
  </si>
  <si>
    <t>Mr. Jonathan  Birdsong</t>
  </si>
  <si>
    <t>62226 4734</t>
  </si>
  <si>
    <t>618-235-1100</t>
  </si>
  <si>
    <t>Ms. Destiny Kelley</t>
  </si>
  <si>
    <t>62204 1742</t>
  </si>
  <si>
    <t>618-274-5437</t>
  </si>
  <si>
    <t>Mrs. Monica Ybarra</t>
  </si>
  <si>
    <t>62269 2044</t>
  </si>
  <si>
    <t>618-632-6327</t>
  </si>
  <si>
    <t>Mrs. Ananda Baron</t>
  </si>
  <si>
    <t>62221 6460</t>
  </si>
  <si>
    <t>618-234-0275</t>
  </si>
  <si>
    <t>Mrs. Kim Powers</t>
  </si>
  <si>
    <t>62220 1503</t>
  </si>
  <si>
    <t>618-233-7542</t>
  </si>
  <si>
    <t>Mrs. Nicole Kuhlman</t>
  </si>
  <si>
    <t>62704 3653</t>
  </si>
  <si>
    <t>217-522-7534</t>
  </si>
  <si>
    <t>Mrs. Jill Seaton</t>
  </si>
  <si>
    <t>62704 4113</t>
  </si>
  <si>
    <t>217-546-2159</t>
  </si>
  <si>
    <t>Mr. Jeremiah Auble</t>
  </si>
  <si>
    <t>62702 3303</t>
  </si>
  <si>
    <t>217-698-1933</t>
  </si>
  <si>
    <t xml:space="preserve">51084005X060000 </t>
  </si>
  <si>
    <t>Janet Burmeister</t>
  </si>
  <si>
    <t>62703 4949</t>
  </si>
  <si>
    <t>217-529-3309</t>
  </si>
  <si>
    <t>Zachary Klug</t>
  </si>
  <si>
    <t>5200 6Th Street Frontage Rd E</t>
  </si>
  <si>
    <t>62703 5128</t>
  </si>
  <si>
    <t>217-546-6363</t>
  </si>
  <si>
    <t>Sue Harris</t>
  </si>
  <si>
    <t>62702 1114</t>
  </si>
  <si>
    <t>217-544-7702</t>
  </si>
  <si>
    <t>Mrs. Jennifer Killian</t>
  </si>
  <si>
    <t>62703 4219</t>
  </si>
  <si>
    <t>217-529-4511</t>
  </si>
  <si>
    <t>Rececca Heppe</t>
  </si>
  <si>
    <t>62704 3199</t>
  </si>
  <si>
    <t>217-546-4531</t>
  </si>
  <si>
    <t>Mrs. Jennifer Madiar</t>
  </si>
  <si>
    <t>62702 4770</t>
  </si>
  <si>
    <t>217-787-1595</t>
  </si>
  <si>
    <t>Mrs. Rachel Cunningham</t>
  </si>
  <si>
    <t>62702 4796</t>
  </si>
  <si>
    <t>217-793-1370</t>
  </si>
  <si>
    <t>Ms. Denise Reavis</t>
  </si>
  <si>
    <t>62702 1920</t>
  </si>
  <si>
    <t>217-544-4553</t>
  </si>
  <si>
    <t>Michael Carlson</t>
  </si>
  <si>
    <t>62703 2733</t>
  </si>
  <si>
    <t>217-523-7670</t>
  </si>
  <si>
    <t>Mrs. Alicia Klug</t>
  </si>
  <si>
    <t>62704 1744</t>
  </si>
  <si>
    <t>217-787-2323</t>
  </si>
  <si>
    <t>Dr. Jay Hinckley</t>
  </si>
  <si>
    <t>62702 3510</t>
  </si>
  <si>
    <t>217-546-5987</t>
  </si>
  <si>
    <t>Melissa Zobrist</t>
  </si>
  <si>
    <t>61550 2542</t>
  </si>
  <si>
    <t>309-263-8442</t>
  </si>
  <si>
    <t>Cassi Smith</t>
  </si>
  <si>
    <t>61571 2850</t>
  </si>
  <si>
    <t>309-444-4345</t>
  </si>
  <si>
    <t>Kathy Radovich</t>
  </si>
  <si>
    <t>61554 4222</t>
  </si>
  <si>
    <t>309-347-7194</t>
  </si>
  <si>
    <t>Mr. Chip Herbert</t>
  </si>
  <si>
    <t>61554 5734</t>
  </si>
  <si>
    <t>309-347-6178</t>
  </si>
  <si>
    <t>Mr. Joel Kilgus</t>
  </si>
  <si>
    <t>61554 6208</t>
  </si>
  <si>
    <t>309-347-2020</t>
  </si>
  <si>
    <t>53090023Z060000</t>
  </si>
  <si>
    <t>John Jacob</t>
  </si>
  <si>
    <t>61550 9715</t>
  </si>
  <si>
    <t>309-266-6592</t>
  </si>
  <si>
    <t>Il Central Christian School </t>
  </si>
  <si>
    <t>Brian N Currier</t>
  </si>
  <si>
    <t xml:space="preserve"> 61571 9204</t>
  </si>
  <si>
    <t>309-698-2000</t>
  </si>
  <si>
    <t>Mr. Mike Birdoes</t>
  </si>
  <si>
    <t>61548 8744</t>
  </si>
  <si>
    <t>309-367-2528</t>
  </si>
  <si>
    <t>Ken Seest</t>
  </si>
  <si>
    <t>61832 3050</t>
  </si>
  <si>
    <t>217-442-2434</t>
  </si>
  <si>
    <t>Mrs. Julie R Grott</t>
  </si>
  <si>
    <t>61832 5957</t>
  </si>
  <si>
    <t>217-442-4311</t>
  </si>
  <si>
    <t>Fr. Timothy Sick</t>
  </si>
  <si>
    <t>61846 6154</t>
  </si>
  <si>
    <t>217-662-2127</t>
  </si>
  <si>
    <t>Mrs. Barb Rew</t>
  </si>
  <si>
    <t>61832 2514</t>
  </si>
  <si>
    <t>217-442-3880</t>
  </si>
  <si>
    <t>Rebekah Cronkite</t>
  </si>
  <si>
    <t>61832 4528</t>
  </si>
  <si>
    <t>217-442-1373</t>
  </si>
  <si>
    <t>Ms. Marjorie HIll</t>
  </si>
  <si>
    <t>60435 6028</t>
  </si>
  <si>
    <t>815-722-6626</t>
  </si>
  <si>
    <t>Mr. Anthony Wilkinson</t>
  </si>
  <si>
    <t>60404 6002</t>
  </si>
  <si>
    <t>815-725-8149</t>
  </si>
  <si>
    <t>Providence Catholic Childrens Academy</t>
  </si>
  <si>
    <t>Mrs. Laura McErlean</t>
  </si>
  <si>
    <t>60451 1693</t>
  </si>
  <si>
    <t>815-485-7129</t>
  </si>
  <si>
    <t>Mr. Elias Alonzo</t>
  </si>
  <si>
    <t>60435 6319</t>
  </si>
  <si>
    <t>815-722-8518</t>
  </si>
  <si>
    <t>Queen of Apostles</t>
  </si>
  <si>
    <t>Mr. Bob Tyrell</t>
  </si>
  <si>
    <t>60435 6737</t>
  </si>
  <si>
    <t>815-725-3390</t>
  </si>
  <si>
    <t>Mrs. Carol Albreski</t>
  </si>
  <si>
    <t>60446 1253</t>
  </si>
  <si>
    <t>815-886-5953</t>
  </si>
  <si>
    <t>Saints Dennis and Joseph Catholic Academy</t>
  </si>
  <si>
    <t>Mr. Thomas Newton</t>
  </si>
  <si>
    <t>60441 3569</t>
  </si>
  <si>
    <t>815-838-8173</t>
  </si>
  <si>
    <t>Colleen Domke</t>
  </si>
  <si>
    <t>60442 9835</t>
  </si>
  <si>
    <t>815-478-3951</t>
  </si>
  <si>
    <t>Dr. Michele Engelman</t>
  </si>
  <si>
    <t>60448 1265</t>
  </si>
  <si>
    <t>708-326-9330</t>
  </si>
  <si>
    <t>Mrs. Jennifer Errthum</t>
  </si>
  <si>
    <t>60544 2695</t>
  </si>
  <si>
    <t>815-436-3953</t>
  </si>
  <si>
    <t>Mr. Zach Seeger</t>
  </si>
  <si>
    <t>60417 2942</t>
  </si>
  <si>
    <t>708-672-5969</t>
  </si>
  <si>
    <t>Midwest Christian Montessori Academy</t>
  </si>
  <si>
    <t>Mrs. Heather Thomas</t>
  </si>
  <si>
    <t>60440 3041</t>
  </si>
  <si>
    <t>630-783-8644</t>
  </si>
  <si>
    <t>Mrs. Kathleen Winters</t>
  </si>
  <si>
    <t>60451 1724</t>
  </si>
  <si>
    <t>815-485-2549</t>
  </si>
  <si>
    <t>Mr. Paul Houston</t>
  </si>
  <si>
    <t>815-485-2136</t>
  </si>
  <si>
    <t>Dr. Jeffrey R Budz</t>
  </si>
  <si>
    <t>60435 3777</t>
  </si>
  <si>
    <t>815-741-0500</t>
  </si>
  <si>
    <t>Mr. Matthew Moeller</t>
  </si>
  <si>
    <t>60417 3146</t>
  </si>
  <si>
    <t>708-672-3262</t>
  </si>
  <si>
    <t>Mr. Robert Tyrell</t>
  </si>
  <si>
    <t>60436 1842</t>
  </si>
  <si>
    <t>815-729-0288</t>
  </si>
  <si>
    <t>Tina Davidson</t>
  </si>
  <si>
    <t>815-905-7030</t>
  </si>
  <si>
    <t>Ja Quel April West</t>
  </si>
  <si>
    <t>60432 4046</t>
  </si>
  <si>
    <t>630-885-9166</t>
  </si>
  <si>
    <t>Heidi Geiger</t>
  </si>
  <si>
    <t>60403 1942</t>
  </si>
  <si>
    <t>815-741-4180</t>
  </si>
  <si>
    <t>Mary E Murphy</t>
  </si>
  <si>
    <t>60448 8313</t>
  </si>
  <si>
    <t>708-479-8988</t>
  </si>
  <si>
    <t>Mr. Jon Vugteveen</t>
  </si>
  <si>
    <t>60404 7205</t>
  </si>
  <si>
    <t>815-577-9310</t>
  </si>
  <si>
    <t>Sherry Kunze</t>
  </si>
  <si>
    <t>60446 3802</t>
  </si>
  <si>
    <t>815-886-4898</t>
  </si>
  <si>
    <t>Samiya Zamani</t>
  </si>
  <si>
    <t>60440 3003</t>
  </si>
  <si>
    <t>630-914-5015</t>
  </si>
  <si>
    <t>Mrs. Annie Murray</t>
  </si>
  <si>
    <t>60417 9667</t>
  </si>
  <si>
    <t>708-672-3093</t>
  </si>
  <si>
    <t>56099125X260000</t>
  </si>
  <si>
    <t>Wee Care Christian Academy</t>
  </si>
  <si>
    <t>Kimberly Cooper</t>
  </si>
  <si>
    <t>4854 W Court St</t>
  </si>
  <si>
    <t>Monee</t>
  </si>
  <si>
    <t>60449 8988</t>
  </si>
  <si>
    <t>708-596-7300</t>
  </si>
  <si>
    <t>Mrs. Wanikka Vance-Clark</t>
  </si>
  <si>
    <t>60475 1702</t>
  </si>
  <si>
    <t>708-248-5926</t>
  </si>
  <si>
    <t>Linda Mora</t>
  </si>
  <si>
    <t>60423 1562</t>
  </si>
  <si>
    <t>815-469-3030</t>
  </si>
  <si>
    <t>Year</t>
  </si>
  <si>
    <t>Non-Public School Name</t>
  </si>
  <si>
    <t>Non-Public RCDTS Code</t>
  </si>
  <si>
    <t>Total Pre-K</t>
  </si>
  <si>
    <t>Total Kindergarten</t>
  </si>
  <si>
    <t>Total First Grade</t>
  </si>
  <si>
    <t>Total Second Grade</t>
  </si>
  <si>
    <t>Total Third Grade</t>
  </si>
  <si>
    <t>Total Fourth Grade</t>
  </si>
  <si>
    <t>Total Fifth Grade</t>
  </si>
  <si>
    <t>Total Sixth Grade</t>
  </si>
  <si>
    <t>Total Seventh Grade</t>
  </si>
  <si>
    <t>Total Eighth Grade</t>
  </si>
  <si>
    <t>Total Ninth Grade</t>
  </si>
  <si>
    <t>Total Tenth Grade</t>
  </si>
  <si>
    <t>Total Eleventh Grade</t>
  </si>
  <si>
    <t>Total Twelfth Grade</t>
  </si>
  <si>
    <t>Total Ungraded PK-8</t>
  </si>
  <si>
    <t>Total Ungraded 9-12</t>
  </si>
  <si>
    <t>Total Female</t>
  </si>
  <si>
    <t>Total Male</t>
  </si>
  <si>
    <t>Total Hispanic</t>
  </si>
  <si>
    <t>Total Am. Ind./AK Nat.</t>
  </si>
  <si>
    <t>Total Asian</t>
  </si>
  <si>
    <t>Total Black/Afr. Am.</t>
  </si>
  <si>
    <t>Total Nat. HI/Pac. Isl.</t>
  </si>
  <si>
    <t>Total White</t>
  </si>
  <si>
    <t>Total Two or More Races</t>
  </si>
  <si>
    <t>Total Elementary</t>
  </si>
  <si>
    <t>Total Secondary</t>
  </si>
  <si>
    <t>01-001-002X-06-0000</t>
  </si>
  <si>
    <t>Mr. Nathan L Landskroener</t>
  </si>
  <si>
    <t>217/222-8447</t>
  </si>
  <si>
    <t>—</t>
  </si>
  <si>
    <t>01-001-005X-10-0000</t>
  </si>
  <si>
    <t>Mrs. Susan E Kelley</t>
  </si>
  <si>
    <t>217/224-0041</t>
  </si>
  <si>
    <t>01-001-006X-10-0000</t>
  </si>
  <si>
    <t>Lee Hoffman</t>
  </si>
  <si>
    <t>217/222-4077</t>
  </si>
  <si>
    <t>01-001-007X-10-0000</t>
  </si>
  <si>
    <t>Chris Reichert</t>
  </si>
  <si>
    <t>217/228-1477</t>
  </si>
  <si>
    <t>01-001-009X-10-0000</t>
  </si>
  <si>
    <t>Mrs. Janet Bick</t>
  </si>
  <si>
    <t>217/223-1120</t>
  </si>
  <si>
    <t>01-001-012Y-10-0000</t>
  </si>
  <si>
    <t>217/223-2479</t>
  </si>
  <si>
    <t>Transitions of Western IL</t>
  </si>
  <si>
    <t>01-001-021S-19-0000</t>
  </si>
  <si>
    <t>Mr. J Michael Rein</t>
  </si>
  <si>
    <t>PO Box 3646</t>
  </si>
  <si>
    <t>62305 3646</t>
  </si>
  <si>
    <t>217/223-0413</t>
  </si>
  <si>
    <t>Quincy Christian School</t>
  </si>
  <si>
    <t>01-001-025Z-26-0000</t>
  </si>
  <si>
    <t>Mr. Randy Peterson</t>
  </si>
  <si>
    <t>PO Box 3643</t>
  </si>
  <si>
    <t>62305 3643</t>
  </si>
  <si>
    <t>217/223-5698</t>
  </si>
  <si>
    <t>02-077-002Z-02-0000</t>
  </si>
  <si>
    <t>RR 37 10076</t>
  </si>
  <si>
    <t>618/742-8223</t>
  </si>
  <si>
    <t>03-025-002X-06-0000</t>
  </si>
  <si>
    <t>Gail Ann Traub</t>
  </si>
  <si>
    <t>618/483-6428</t>
  </si>
  <si>
    <t>03-025-003X-10-0000</t>
  </si>
  <si>
    <t>Judy Luchtefeld</t>
  </si>
  <si>
    <t>217/342-4060</t>
  </si>
  <si>
    <t>03-025-004Y-10-0000</t>
  </si>
  <si>
    <t>217/342-6969</t>
  </si>
  <si>
    <t>03-025-007X-10-0000</t>
  </si>
  <si>
    <t>Mrs. Brandi D Borries</t>
  </si>
  <si>
    <t>217/347-0419</t>
  </si>
  <si>
    <t>03-026-003X-06-0000</t>
  </si>
  <si>
    <t>Mr. Mark A Ploss</t>
  </si>
  <si>
    <t>62880 0070</t>
  </si>
  <si>
    <t>618/349-8888</t>
  </si>
  <si>
    <t>03-026-007X-02-0000</t>
  </si>
  <si>
    <t>Rodney L Deem</t>
  </si>
  <si>
    <t>62471 0395</t>
  </si>
  <si>
    <t>618/283-9901</t>
  </si>
  <si>
    <t>04-004-001X-06-0000</t>
  </si>
  <si>
    <t>Judy Schaefer</t>
  </si>
  <si>
    <t>1225 E 2nd St</t>
  </si>
  <si>
    <t>815/547-5346</t>
  </si>
  <si>
    <t>04-004-002X-10-0000</t>
  </si>
  <si>
    <t>Mr. Gregory A Wilhelm</t>
  </si>
  <si>
    <t>320 Logan Ave</t>
  </si>
  <si>
    <t>61008 3727</t>
  </si>
  <si>
    <t>815/547-7633</t>
  </si>
  <si>
    <t>04-101-002Y-10-0000</t>
  </si>
  <si>
    <t>Mr. Jerry Kerrigan</t>
  </si>
  <si>
    <t>815/877-0531</t>
  </si>
  <si>
    <t>04-101-003X-10-0000</t>
  </si>
  <si>
    <t>Mr. Trevor Seivert</t>
  </si>
  <si>
    <t>815/398-5331</t>
  </si>
  <si>
    <t>St Bernadette</t>
  </si>
  <si>
    <t>04-101-007X-10-0000</t>
  </si>
  <si>
    <t>2300 Bell Ave</t>
  </si>
  <si>
    <t>61103 3602</t>
  </si>
  <si>
    <t>815/968-2288</t>
  </si>
  <si>
    <t>04-101-008X-10-0000</t>
  </si>
  <si>
    <t>815/633-8255</t>
  </si>
  <si>
    <t>04-101-009X-10-0000</t>
  </si>
  <si>
    <t>Corine A Gendron</t>
  </si>
  <si>
    <t>3020 11th St</t>
  </si>
  <si>
    <t>61109 1210</t>
  </si>
  <si>
    <t>815/398-2631</t>
  </si>
  <si>
    <t>04-101-010X-10-0000</t>
  </si>
  <si>
    <t>Mr. John Fitzsimmons</t>
  </si>
  <si>
    <t>815/962-8515</t>
  </si>
  <si>
    <t>04-101-013X-06-0000</t>
  </si>
  <si>
    <t>Bruce Volkert</t>
  </si>
  <si>
    <t>61101 6618</t>
  </si>
  <si>
    <t>815/965-3335</t>
  </si>
  <si>
    <t>St Peter Cathedral School</t>
  </si>
  <si>
    <t>04-101-014X-10-0000</t>
  </si>
  <si>
    <t>James Burns</t>
  </si>
  <si>
    <t>1231 N Court St</t>
  </si>
  <si>
    <t>61103 6201</t>
  </si>
  <si>
    <t>815/963-3620</t>
  </si>
  <si>
    <t>04-101-020X-10-0000</t>
  </si>
  <si>
    <t>Patrick Flanagan</t>
  </si>
  <si>
    <t>815/398-3466</t>
  </si>
  <si>
    <t>St Peters School</t>
  </si>
  <si>
    <t>04-101-021X-10-0000</t>
  </si>
  <si>
    <t>Mr. Edward O'Brien</t>
  </si>
  <si>
    <t>320 Elmwood Ave</t>
  </si>
  <si>
    <t>South Beloit</t>
  </si>
  <si>
    <t>61080 1929</t>
  </si>
  <si>
    <t>815/389-3193</t>
  </si>
  <si>
    <t>04-101-022Z-06-0000</t>
  </si>
  <si>
    <t>Donald E Kortze</t>
  </si>
  <si>
    <t>815/877-9551</t>
  </si>
  <si>
    <t>04-101-023Z-26-0000</t>
  </si>
  <si>
    <t>Randy Taylor</t>
  </si>
  <si>
    <t>815/399-3465</t>
  </si>
  <si>
    <t>04-101-027X-01-0000</t>
  </si>
  <si>
    <t>Christine Klekamp</t>
  </si>
  <si>
    <t>2909 N Main St</t>
  </si>
  <si>
    <t>61103 3100</t>
  </si>
  <si>
    <t>815/877-1600</t>
  </si>
  <si>
    <t>04-101-030Z-20-0000</t>
  </si>
  <si>
    <t>Tom Seeley</t>
  </si>
  <si>
    <t>61114 7008</t>
  </si>
  <si>
    <t>815/877-6021</t>
  </si>
  <si>
    <t>04-101-032Z-14-0000</t>
  </si>
  <si>
    <t>Mr. Larry Goodrich</t>
  </si>
  <si>
    <t>815/877-5749</t>
  </si>
  <si>
    <t>St Paul C O G I C Academy</t>
  </si>
  <si>
    <t>04-101-081X-25-0000</t>
  </si>
  <si>
    <t>Ruthella Pettiway</t>
  </si>
  <si>
    <t>1001 Bishop Washington Ave</t>
  </si>
  <si>
    <t>61102 3366</t>
  </si>
  <si>
    <t>815/965-4308</t>
  </si>
  <si>
    <t>04-101-088X-23-0000</t>
  </si>
  <si>
    <t>Ronald Chavez Hassan</t>
  </si>
  <si>
    <t>815/397-6899</t>
  </si>
  <si>
    <t>04-101-094Z-01-0000</t>
  </si>
  <si>
    <t>3218 11th St</t>
  </si>
  <si>
    <t>61109 2204</t>
  </si>
  <si>
    <t>815/399-3021</t>
  </si>
  <si>
    <t>04-101-096X-06-0000</t>
  </si>
  <si>
    <t>Mr. Robert W McVinnie</t>
  </si>
  <si>
    <t>815/227-8894</t>
  </si>
  <si>
    <t>Abounding Grace Christian Acad</t>
  </si>
  <si>
    <t>04-101-100X-25-0000</t>
  </si>
  <si>
    <t>Brenda Burch</t>
  </si>
  <si>
    <t>815/315-3244</t>
  </si>
  <si>
    <t>Yeshiva Netzach Eliyahu</t>
  </si>
  <si>
    <t>05-016-006S-05-0000</t>
  </si>
  <si>
    <t>Gavriel Kark</t>
  </si>
  <si>
    <t>8150 McCormick Blvd</t>
  </si>
  <si>
    <t>60076 2920</t>
  </si>
  <si>
    <t>847/674-0800</t>
  </si>
  <si>
    <t>Sterling Central - Chicago Campus</t>
  </si>
  <si>
    <t>05-016-007Z-14-0000</t>
  </si>
  <si>
    <t>Garth Taylor</t>
  </si>
  <si>
    <t>847/593-4120</t>
  </si>
  <si>
    <t>05-016-008Z-01-0000</t>
  </si>
  <si>
    <t>Tom Doar III</t>
  </si>
  <si>
    <t>847/446-0674</t>
  </si>
  <si>
    <t>05-016-049Y-14-0000</t>
  </si>
  <si>
    <t>847/920-2404</t>
  </si>
  <si>
    <t>05-016-069Y-10-0000</t>
  </si>
  <si>
    <t>847/965-2900</t>
  </si>
  <si>
    <t>05-016-071X-16-0000</t>
  </si>
  <si>
    <t>305 Waukegan Rd</t>
  </si>
  <si>
    <t>847/446-7584</t>
  </si>
  <si>
    <t>05-016-076Y-10-0000</t>
  </si>
  <si>
    <t>Meg Bigane</t>
  </si>
  <si>
    <t>847/256-7660</t>
  </si>
  <si>
    <t>05-016-078X-05-0000</t>
  </si>
  <si>
    <t>Rabbi Ilan Heifetz</t>
  </si>
  <si>
    <t>847/675-6777</t>
  </si>
  <si>
    <t>05-016-102X-06-0000</t>
  </si>
  <si>
    <t>Bruce Rudi</t>
  </si>
  <si>
    <t>847/253-6638</t>
  </si>
  <si>
    <t>05-016-113Y-10-0000</t>
  </si>
  <si>
    <t>Eileen Manno</t>
  </si>
  <si>
    <t>847/392-4050</t>
  </si>
  <si>
    <t>05-016-123Y-05-0000</t>
  </si>
  <si>
    <t>Rabbi Moshe Wender</t>
  </si>
  <si>
    <t>847/982-2500</t>
  </si>
  <si>
    <t>05-016-128X-06-0000</t>
  </si>
  <si>
    <t>Mrs. Gail Spero</t>
  </si>
  <si>
    <t>847/390-0990</t>
  </si>
  <si>
    <t>05-016-130X-01-0000</t>
  </si>
  <si>
    <t>847/864-3215</t>
  </si>
  <si>
    <t>05-016-146X-06-0000</t>
  </si>
  <si>
    <t>Jennifer Heinze</t>
  </si>
  <si>
    <t>847/255-6733</t>
  </si>
  <si>
    <t>05-016-148X-16-0000</t>
  </si>
  <si>
    <t>847/541-8111</t>
  </si>
  <si>
    <t>05-016-154X-06-0000</t>
  </si>
  <si>
    <t>Mr. John Mierow</t>
  </si>
  <si>
    <t>847/359-1936</t>
  </si>
  <si>
    <t>05-016-156X-06-0000</t>
  </si>
  <si>
    <t>Laura Boggs</t>
  </si>
  <si>
    <t>847/823-9308</t>
  </si>
  <si>
    <t>05-016-160X-06-0000</t>
  </si>
  <si>
    <t>Roger A Kirsch</t>
  </si>
  <si>
    <t>847/885-7636</t>
  </si>
  <si>
    <t>05-016-170X-23-0000</t>
  </si>
  <si>
    <t>630/605-3587</t>
  </si>
  <si>
    <t>05-016-171Z-14-0000</t>
  </si>
  <si>
    <t>Dr. Philip Bennett</t>
  </si>
  <si>
    <t>847/259-4444</t>
  </si>
  <si>
    <t>05-016-212X-05-0000</t>
  </si>
  <si>
    <t>847/982-9191</t>
  </si>
  <si>
    <t>Childrens Lrning Path Montessori</t>
  </si>
  <si>
    <t>05-016-213X-16-0000</t>
  </si>
  <si>
    <t>Kanchan Rai</t>
  </si>
  <si>
    <t>1133 Pfingsten Rd</t>
  </si>
  <si>
    <t>60062 4449</t>
  </si>
  <si>
    <t>847/498-1533</t>
  </si>
  <si>
    <t>N Suburban Day Sch</t>
  </si>
  <si>
    <t>05-016-218X-05-0000</t>
  </si>
  <si>
    <t>847/674-6533</t>
  </si>
  <si>
    <t>05-016-222X-17-0000</t>
  </si>
  <si>
    <t>733 Lee St # 110</t>
  </si>
  <si>
    <t>60016 6580</t>
  </si>
  <si>
    <t>847/768-7188</t>
  </si>
  <si>
    <t>05-016-230X-05-0000</t>
  </si>
  <si>
    <t>847/412-5600</t>
  </si>
  <si>
    <t>05-016-244X-16-0000</t>
  </si>
  <si>
    <t>847/470-0370</t>
  </si>
  <si>
    <t>05-016-275X-01-0000</t>
  </si>
  <si>
    <t>Serdar Kartal</t>
  </si>
  <si>
    <t>8350 N Greenwood Ave</t>
  </si>
  <si>
    <t>847/685-0682</t>
  </si>
  <si>
    <t>05-016-276X-10-0000</t>
  </si>
  <si>
    <t>Kathleen Carden</t>
  </si>
  <si>
    <t>847/446-0031</t>
  </si>
  <si>
    <t>05-016-277X-10-0000</t>
  </si>
  <si>
    <t>Mrs. Laura Clark</t>
  </si>
  <si>
    <t>847/256-7870</t>
  </si>
  <si>
    <t>05-016-278X-10-0000</t>
  </si>
  <si>
    <t>Daniel McKenna</t>
  </si>
  <si>
    <t>847/256-0644</t>
  </si>
  <si>
    <t>05-016-287X-01-0000</t>
  </si>
  <si>
    <t>Mr. Dan Schwartz</t>
  </si>
  <si>
    <t>847/425-5869</t>
  </si>
  <si>
    <t>05-016-296X-10-0000</t>
  </si>
  <si>
    <t>Ms. Julie Crawford</t>
  </si>
  <si>
    <t>8140 Niles Center Rd</t>
  </si>
  <si>
    <t>60077 2520</t>
  </si>
  <si>
    <t>847/673-0918</t>
  </si>
  <si>
    <t>St Joan of Arc School-Skokie</t>
  </si>
  <si>
    <t>05-016-298X-10-0000</t>
  </si>
  <si>
    <t>Gail Hulse</t>
  </si>
  <si>
    <t>847/679-0660</t>
  </si>
  <si>
    <t>St Colette School</t>
  </si>
  <si>
    <t>05-016-303X-10-0000</t>
  </si>
  <si>
    <t>Valerie Zemko</t>
  </si>
  <si>
    <t>3900 Pheasant Dr</t>
  </si>
  <si>
    <t>Rolling Meadows</t>
  </si>
  <si>
    <t>60008 2637</t>
  </si>
  <si>
    <t>847/392-4098</t>
  </si>
  <si>
    <t>05-016-309X-10-0000</t>
  </si>
  <si>
    <t>Mr. Fred Muehleman</t>
  </si>
  <si>
    <t>847/255-5538</t>
  </si>
  <si>
    <t>05-016-311X-10-0000</t>
  </si>
  <si>
    <t>Lorelei A Bobroff</t>
  </si>
  <si>
    <t>847/825-6366</t>
  </si>
  <si>
    <t>05-016-312X-10-0000</t>
  </si>
  <si>
    <t>Mr. Joseph Leppert</t>
  </si>
  <si>
    <t>847/825-2500</t>
  </si>
  <si>
    <t>Chicagoland Jewish High School</t>
  </si>
  <si>
    <t>05-016-320Y-05-0000</t>
  </si>
  <si>
    <t>Bruce Scher</t>
  </si>
  <si>
    <t>847/470-6700</t>
  </si>
  <si>
    <t>05-016-380X-17-0000</t>
  </si>
  <si>
    <t>Mrs. Mary Giannetos</t>
  </si>
  <si>
    <t>1085 Lake Cook Rd</t>
  </si>
  <si>
    <t>847/317-1063</t>
  </si>
  <si>
    <t>05-016-419X-10-0000</t>
  </si>
  <si>
    <t>847/359-1820</t>
  </si>
  <si>
    <t>05-016-420X-10-0000</t>
  </si>
  <si>
    <t>John Laroche</t>
  </si>
  <si>
    <t>847/358-2110</t>
  </si>
  <si>
    <t>05-016-469X-10-0000</t>
  </si>
  <si>
    <t>Kimberly Rich</t>
  </si>
  <si>
    <t>847/272-0051</t>
  </si>
  <si>
    <t>05-016-479Z-20-0000</t>
  </si>
  <si>
    <t>Jim Toth</t>
  </si>
  <si>
    <t>847/885-3230</t>
  </si>
  <si>
    <t>05-016-494X-10-0000</t>
  </si>
  <si>
    <t>Dr. Gretchen Ludwig</t>
  </si>
  <si>
    <t>847/907-3452</t>
  </si>
  <si>
    <t>05-016-503X-10-0000</t>
  </si>
  <si>
    <t>Mary Hemmelman</t>
  </si>
  <si>
    <t>847/296-3490</t>
  </si>
  <si>
    <t>05-016-504X-10-0000</t>
  </si>
  <si>
    <t>Ms. Elleen Sullivan</t>
  </si>
  <si>
    <t>847/253-8555</t>
  </si>
  <si>
    <t>05-016-508X-10-0000</t>
  </si>
  <si>
    <t>Robert A Gawlik</t>
  </si>
  <si>
    <t>847/966-3266</t>
  </si>
  <si>
    <t>05-016-512X-10-0000</t>
  </si>
  <si>
    <t>Laurie Konicek</t>
  </si>
  <si>
    <t>847/724-2240</t>
  </si>
  <si>
    <t>05-016-523X-10-0000</t>
  </si>
  <si>
    <t>Mr. Vito C DeFrisco</t>
  </si>
  <si>
    <t>847/885-7702</t>
  </si>
  <si>
    <t>05-016-526X-10-0000</t>
  </si>
  <si>
    <t>Sr. Kathleen Donnelly</t>
  </si>
  <si>
    <t>847/446-0005</t>
  </si>
  <si>
    <t>05-016-553X-10-0000</t>
  </si>
  <si>
    <t>847/437-3322</t>
  </si>
  <si>
    <t>05-016-556X-10-0000</t>
  </si>
  <si>
    <t>Susan Castagna</t>
  </si>
  <si>
    <t>847/864-2650</t>
  </si>
  <si>
    <t>05-016-558X-10-0000</t>
  </si>
  <si>
    <t>Rosalie Musiala</t>
  </si>
  <si>
    <t>847/475-5678</t>
  </si>
  <si>
    <t>Three Oaks Montessori School</t>
  </si>
  <si>
    <t>05-016-574X-16-0000</t>
  </si>
  <si>
    <t>Mrs. Elizabeth C Marton</t>
  </si>
  <si>
    <t>12 S Linden Ave</t>
  </si>
  <si>
    <t>60074 6341</t>
  </si>
  <si>
    <t>847/358-2345</t>
  </si>
  <si>
    <t>NewHope Academy</t>
  </si>
  <si>
    <t>05-016-611S-19-0000</t>
  </si>
  <si>
    <t>Ms. Brandy M Larrance</t>
  </si>
  <si>
    <t>6289 W Howard St</t>
  </si>
  <si>
    <t>60714 3403</t>
  </si>
  <si>
    <t>847/588-0463</t>
  </si>
  <si>
    <t>Our Lady of Destiny</t>
  </si>
  <si>
    <t>05-016-657X-10-0000</t>
  </si>
  <si>
    <t>Linda Chorazy</t>
  </si>
  <si>
    <t>1880 Ash St</t>
  </si>
  <si>
    <t>60018 2343</t>
  </si>
  <si>
    <t>847/827-2900</t>
  </si>
  <si>
    <t>05-016-658X-10-0000</t>
  </si>
  <si>
    <t>Catherine A Determann</t>
  </si>
  <si>
    <t>60016 5702</t>
  </si>
  <si>
    <t>847/437-4022</t>
  </si>
  <si>
    <t>05-016-666X-10-0000</t>
  </si>
  <si>
    <t>Judith M Pappas</t>
  </si>
  <si>
    <t>821 N Arlington Heights Rd</t>
  </si>
  <si>
    <t>60004 5665</t>
  </si>
  <si>
    <t>847/255-6746</t>
  </si>
  <si>
    <t>05-016-667X-10-0000</t>
  </si>
  <si>
    <t>David Wood</t>
  </si>
  <si>
    <t>847/255-0050</t>
  </si>
  <si>
    <t>Arlyn Day School</t>
  </si>
  <si>
    <t>05-016-670S-19-0000</t>
  </si>
  <si>
    <t>Judith F Goldstein</t>
  </si>
  <si>
    <t>3013 Illinois Rd</t>
  </si>
  <si>
    <t>60091 1118</t>
  </si>
  <si>
    <t>847/256-7117</t>
  </si>
  <si>
    <t>05-016-675X-26-0000</t>
  </si>
  <si>
    <t>Dr. David L Roth</t>
  </si>
  <si>
    <t>847/446-5252</t>
  </si>
  <si>
    <t>05-016-679Z-27-0000</t>
  </si>
  <si>
    <t>Erik Synnestvedt</t>
  </si>
  <si>
    <t>847/724-0057</t>
  </si>
  <si>
    <t>05-016-754X-16-0000</t>
  </si>
  <si>
    <t>Ms. Debra Blackburn</t>
  </si>
  <si>
    <t>847/850-5490</t>
  </si>
  <si>
    <t>Poko Loko Nursery School</t>
  </si>
  <si>
    <t>05-016-793X-01-0000</t>
  </si>
  <si>
    <t>Bonnie L Clatch</t>
  </si>
  <si>
    <t>300 Waukegan Rd</t>
  </si>
  <si>
    <t>60025 5161</t>
  </si>
  <si>
    <t>847/729-4433</t>
  </si>
  <si>
    <t>MCC Full Time School</t>
  </si>
  <si>
    <t>05-016-834X-23-0000</t>
  </si>
  <si>
    <t>847/470-8801</t>
  </si>
  <si>
    <t>Jeanine Schultz Memorial School</t>
  </si>
  <si>
    <t>05-016-896S-19-0000</t>
  </si>
  <si>
    <t>Jody Rubin</t>
  </si>
  <si>
    <t>2101 Oakton St</t>
  </si>
  <si>
    <t>60068 1819</t>
  </si>
  <si>
    <t>847/696-3315</t>
  </si>
  <si>
    <t>Dayspring Montessori Sch</t>
  </si>
  <si>
    <t>05-016-904X-16-0000</t>
  </si>
  <si>
    <t>Karis Larson</t>
  </si>
  <si>
    <t>950 Northbrook Ave</t>
  </si>
  <si>
    <t>60062 3940</t>
  </si>
  <si>
    <t>847/714-9002</t>
  </si>
  <si>
    <t>Arlington Montessori Sch</t>
  </si>
  <si>
    <t>05-016-909X-16-0000</t>
  </si>
  <si>
    <t>Afsaneh Karimian</t>
  </si>
  <si>
    <t>431 S Arlington Heights Rd</t>
  </si>
  <si>
    <t>60005 1932</t>
  </si>
  <si>
    <t>847/322-4267</t>
  </si>
  <si>
    <t>05-016-925Z-01-0000</t>
  </si>
  <si>
    <t>Mr. Joseph A Becker</t>
  </si>
  <si>
    <t>847/866-6055</t>
  </si>
  <si>
    <t>05-016-979X-10-0000</t>
  </si>
  <si>
    <t>Amy Mills</t>
  </si>
  <si>
    <t>847/724-6990</t>
  </si>
  <si>
    <t>05-016-982Z-19-0000</t>
  </si>
  <si>
    <t>Mrs. Jeanne Petros</t>
  </si>
  <si>
    <t>847/824-6900</t>
  </si>
  <si>
    <t>05-016-989Z-10-0000</t>
  </si>
  <si>
    <t>Richard T Meyer</t>
  </si>
  <si>
    <t>847/375-0600</t>
  </si>
  <si>
    <t>The Childrens House Montessori</t>
  </si>
  <si>
    <t>06-016-001X-16-0000</t>
  </si>
  <si>
    <t>Jamie N Archer</t>
  </si>
  <si>
    <t>1015 E 31st St</t>
  </si>
  <si>
    <t>60526 1218</t>
  </si>
  <si>
    <t>708/325-8246</t>
  </si>
  <si>
    <t>06-016-002Z-01-0000</t>
  </si>
  <si>
    <t>Peter Tulloch</t>
  </si>
  <si>
    <t>60546 1903</t>
  </si>
  <si>
    <t>708/777-1037</t>
  </si>
  <si>
    <t>06-016-003Y-25-0000</t>
  </si>
  <si>
    <t>Beverly Truman</t>
  </si>
  <si>
    <t>1040 North Blvd</t>
  </si>
  <si>
    <t>60301 1139</t>
  </si>
  <si>
    <t>312/618-1999</t>
  </si>
  <si>
    <t>06-016-028Y-10-0000</t>
  </si>
  <si>
    <t>Peter Groom</t>
  </si>
  <si>
    <t>708/386-0127</t>
  </si>
  <si>
    <t>Guerin College Prep High Sch</t>
  </si>
  <si>
    <t>06-016-063Y-10-0000</t>
  </si>
  <si>
    <t>Karen Booth</t>
  </si>
  <si>
    <t>8001 Belmont Ave</t>
  </si>
  <si>
    <t>River Grove</t>
  </si>
  <si>
    <t>60171 1012</t>
  </si>
  <si>
    <t>708/437-4702</t>
  </si>
  <si>
    <t>St Joseph High School</t>
  </si>
  <si>
    <t>06-016-094Y-10-0000</t>
  </si>
  <si>
    <t>Donna Kiel</t>
  </si>
  <si>
    <t>10900 W Cermak Rd</t>
  </si>
  <si>
    <t>60154 4170</t>
  </si>
  <si>
    <t>708/562-4433</t>
  </si>
  <si>
    <t>06-016-115X-06-0000</t>
  </si>
  <si>
    <t>Doris Knuth</t>
  </si>
  <si>
    <t>60305 1402</t>
  </si>
  <si>
    <t>708/209-3099</t>
  </si>
  <si>
    <t>06-016-119Y-10-0000</t>
  </si>
  <si>
    <t>Michele Whitehead</t>
  </si>
  <si>
    <t>708/771-8383</t>
  </si>
  <si>
    <t>Walther Lutheran High School</t>
  </si>
  <si>
    <t>06-016-121Y-06-0000</t>
  </si>
  <si>
    <t>Mr. James A Craven</t>
  </si>
  <si>
    <t>708/344-0404</t>
  </si>
  <si>
    <t>06-016-133X-06-0000</t>
  </si>
  <si>
    <t>Lana Hahn</t>
  </si>
  <si>
    <t>708/562-5580</t>
  </si>
  <si>
    <t>06-016-134X-06-0000</t>
  </si>
  <si>
    <t>Aaron M Landgrave</t>
  </si>
  <si>
    <t>708/839-1444</t>
  </si>
  <si>
    <t>06-016-136X-06-0000</t>
  </si>
  <si>
    <t>Lynn M Kahl</t>
  </si>
  <si>
    <t>708/354-1690</t>
  </si>
  <si>
    <t>06-016-144X-06-0000</t>
  </si>
  <si>
    <t>Ms. Elaine Boettcher</t>
  </si>
  <si>
    <t>1025 W Lake St</t>
  </si>
  <si>
    <t>60160 4146</t>
  </si>
  <si>
    <t>708/343-5000</t>
  </si>
  <si>
    <t>06-016-157X-06-0000</t>
  </si>
  <si>
    <t>William A Koehne</t>
  </si>
  <si>
    <t>708/366-6900</t>
  </si>
  <si>
    <t>06-016-261X-10-0000</t>
  </si>
  <si>
    <t>Katie Olson</t>
  </si>
  <si>
    <t>708/652-0262</t>
  </si>
  <si>
    <t>06-016-264X-10-0000</t>
  </si>
  <si>
    <t>Ms. Patricia Huizar</t>
  </si>
  <si>
    <t>708/652-2277</t>
  </si>
  <si>
    <t>06-016-280X-10-0000</t>
  </si>
  <si>
    <t>Kathleen Gorman</t>
  </si>
  <si>
    <t>708/246-4454</t>
  </si>
  <si>
    <t>06-016-281X-10-0000</t>
  </si>
  <si>
    <t>Mary Kaspar</t>
  </si>
  <si>
    <t>708/562-2258</t>
  </si>
  <si>
    <t>Divine Infant Jesus School</t>
  </si>
  <si>
    <t>06-016-282X-10-0000</t>
  </si>
  <si>
    <t>Leonard Gramarossa</t>
  </si>
  <si>
    <t>1640 Newcastle Ave</t>
  </si>
  <si>
    <t>60154 4447</t>
  </si>
  <si>
    <t>708/865-0122</t>
  </si>
  <si>
    <t>06-016-283X-10-0000</t>
  </si>
  <si>
    <t>Veronica Skelton Cash</t>
  </si>
  <si>
    <t>708/749-3666</t>
  </si>
  <si>
    <t>06-016-285X-10-0000</t>
  </si>
  <si>
    <t>William Donegan</t>
  </si>
  <si>
    <t>708/484-0755</t>
  </si>
  <si>
    <t>St Maria Goretti School</t>
  </si>
  <si>
    <t>06-016-299X-10-0000</t>
  </si>
  <si>
    <t>Christine Weiner</t>
  </si>
  <si>
    <t>10050 Ivanhoe Ave</t>
  </si>
  <si>
    <t>Schiller Park</t>
  </si>
  <si>
    <t>60176 2008</t>
  </si>
  <si>
    <t>847/678-2560</t>
  </si>
  <si>
    <t>06-016-304X-10-0000</t>
  </si>
  <si>
    <t>Ms. Diane Simonaitis</t>
  </si>
  <si>
    <t>708/447-5747</t>
  </si>
  <si>
    <t>St Cyprian</t>
  </si>
  <si>
    <t>06-016-305X-10-0000</t>
  </si>
  <si>
    <t>Sr. Kathleen Klingen OP</t>
  </si>
  <si>
    <t>2561 Clinton St</t>
  </si>
  <si>
    <t>60171 1703</t>
  </si>
  <si>
    <t>708/453-6300</t>
  </si>
  <si>
    <t>06-016-306X-10-0000</t>
  </si>
  <si>
    <t>Dr. Charles Terry</t>
  </si>
  <si>
    <t>708/771-5905</t>
  </si>
  <si>
    <t>06-016-307X-10-0000</t>
  </si>
  <si>
    <t>Mrs. Therese Craig</t>
  </si>
  <si>
    <t>708/366-8587</t>
  </si>
  <si>
    <t>06-016-315X-10-0000</t>
  </si>
  <si>
    <t>Mary J Bauer</t>
  </si>
  <si>
    <t>773/637-5130</t>
  </si>
  <si>
    <t>06-016-473X-10-0000</t>
  </si>
  <si>
    <t>708/562-1466</t>
  </si>
  <si>
    <t>06-016-482X-10-0000</t>
  </si>
  <si>
    <t>Mary Jo Burns</t>
  </si>
  <si>
    <t>708/386-7282</t>
  </si>
  <si>
    <t>06-016-483X-10-0000</t>
  </si>
  <si>
    <t>Sr. Marion Cypser RSM</t>
  </si>
  <si>
    <t>708/386-5286</t>
  </si>
  <si>
    <t>06-016-485X-10-0000</t>
  </si>
  <si>
    <t>Susan Poetzel</t>
  </si>
  <si>
    <t>708/383-6279</t>
  </si>
  <si>
    <t>06-016-500X-10-0000</t>
  </si>
  <si>
    <t>Barbara J Ciconte</t>
  </si>
  <si>
    <t>815 N 16th Ave</t>
  </si>
  <si>
    <t>60160 3828</t>
  </si>
  <si>
    <t>708/681-0240</t>
  </si>
  <si>
    <t>St Bernardine School</t>
  </si>
  <si>
    <t>06-016-510X-10-0000</t>
  </si>
  <si>
    <t>Ms. Veronica A Skelton Cash</t>
  </si>
  <si>
    <t>815 Elgin Ave</t>
  </si>
  <si>
    <t>Forest Park</t>
  </si>
  <si>
    <t>60130 2056</t>
  </si>
  <si>
    <t>708/366-6890</t>
  </si>
  <si>
    <t>06-016-528X-10-0000</t>
  </si>
  <si>
    <t>Margaret M Hayes</t>
  </si>
  <si>
    <t>708/352-4820</t>
  </si>
  <si>
    <t>06-016-529X-10-0000</t>
  </si>
  <si>
    <t>Debra Rodde</t>
  </si>
  <si>
    <t>708/352-2175</t>
  </si>
  <si>
    <t>St Louise De Marillac School</t>
  </si>
  <si>
    <t>06-016-530X-10-0000</t>
  </si>
  <si>
    <t>Ms. Kelly Zawisza</t>
  </si>
  <si>
    <t>1125 Harrison Ave</t>
  </si>
  <si>
    <t>60526 1334</t>
  </si>
  <si>
    <t>708/352-2202</t>
  </si>
  <si>
    <t>06-016-554X-10-0000</t>
  </si>
  <si>
    <t>Jeanine Rocchi</t>
  </si>
  <si>
    <t>708/453-8234</t>
  </si>
  <si>
    <t>Walther Luth Acad@Forest Park</t>
  </si>
  <si>
    <t>06-016-741X-06-0000</t>
  </si>
  <si>
    <t>Mrs. Kathryn E Craven</t>
  </si>
  <si>
    <t>305 Circle Ave</t>
  </si>
  <si>
    <t>60130 1609</t>
  </si>
  <si>
    <t>708/366-2764</t>
  </si>
  <si>
    <t>06-016-744X-16-0000</t>
  </si>
  <si>
    <t>Shawn Edwards</t>
  </si>
  <si>
    <t>708/366-1882</t>
  </si>
  <si>
    <t>Meca Elementary School</t>
  </si>
  <si>
    <t>06-016-758X-26-0000</t>
  </si>
  <si>
    <t>Mrs. Pam Lawrence</t>
  </si>
  <si>
    <t>425 Bohland Ave</t>
  </si>
  <si>
    <t>Bellwood</t>
  </si>
  <si>
    <t>60104 1833</t>
  </si>
  <si>
    <t>708/547-9980</t>
  </si>
  <si>
    <t>06-016-809Y-10-0000</t>
  </si>
  <si>
    <t>Deborah Tracy</t>
  </si>
  <si>
    <t>708/387-8511</t>
  </si>
  <si>
    <t>Grace Montessori Sch</t>
  </si>
  <si>
    <t>06-016-811X-16-0000</t>
  </si>
  <si>
    <t>Lynette Butuyan</t>
  </si>
  <si>
    <t>1112 N 9th Ave</t>
  </si>
  <si>
    <t>60160 3502</t>
  </si>
  <si>
    <t>708/344-7257</t>
  </si>
  <si>
    <t>06-016-818X-16-0000</t>
  </si>
  <si>
    <t>Edina Mcgivern</t>
  </si>
  <si>
    <t>708/848-6626</t>
  </si>
  <si>
    <t>Hillside Montessori School</t>
  </si>
  <si>
    <t>06-016-856X-16-0000</t>
  </si>
  <si>
    <t>Carol Hofbauer</t>
  </si>
  <si>
    <t>4600 Frontage Rd</t>
  </si>
  <si>
    <t>60162 1761</t>
  </si>
  <si>
    <t>708/547-8909</t>
  </si>
  <si>
    <t>Our Lady Immaculate Academy</t>
  </si>
  <si>
    <t>06-016-938Z-10-0000</t>
  </si>
  <si>
    <t>Fr. Charles Ward</t>
  </si>
  <si>
    <t>410 Washington Blvd</t>
  </si>
  <si>
    <t>60302 4004</t>
  </si>
  <si>
    <t>708/524-2408</t>
  </si>
  <si>
    <t>Keystone Montessori School</t>
  </si>
  <si>
    <t>06-016-943X-16-0000</t>
  </si>
  <si>
    <t>Mrs. Victoria G Shea</t>
  </si>
  <si>
    <t>PO Box 5548</t>
  </si>
  <si>
    <t>60305 5548</t>
  </si>
  <si>
    <t>708/366-1080</t>
  </si>
  <si>
    <t>Creative World Montessori School</t>
  </si>
  <si>
    <t>06-016-969X-16-0000</t>
  </si>
  <si>
    <t>Gudrun Olson</t>
  </si>
  <si>
    <t>1200 W Goodman Ave</t>
  </si>
  <si>
    <t>60525 6124</t>
  </si>
  <si>
    <t>708/354-5255</t>
  </si>
  <si>
    <t>06-016-981X-16-0000</t>
  </si>
  <si>
    <t>708/246-9696</t>
  </si>
  <si>
    <t>JFH Educational Academy Inc</t>
  </si>
  <si>
    <t>06-016-990X-01-0000</t>
  </si>
  <si>
    <t>Georgia Bowie</t>
  </si>
  <si>
    <t>7642 W Irving Park Rd</t>
  </si>
  <si>
    <t>Norridge</t>
  </si>
  <si>
    <t>60706 2108</t>
  </si>
  <si>
    <t>708/456-5512</t>
  </si>
  <si>
    <t>07-016-007Y-03-0000</t>
  </si>
  <si>
    <t>Joel Satterly</t>
  </si>
  <si>
    <t>708/388-7650</t>
  </si>
  <si>
    <t>Immanuel Lutheran Crossroads</t>
  </si>
  <si>
    <t>07-016-012X-06-0000</t>
  </si>
  <si>
    <t>Mrs. Lasea Kusbel</t>
  </si>
  <si>
    <t>4800 Sauk Trl</t>
  </si>
  <si>
    <t>Richton Park</t>
  </si>
  <si>
    <t>60471 1018</t>
  </si>
  <si>
    <t>708/748-7023</t>
  </si>
  <si>
    <t>Jr Achievers Christian Acad</t>
  </si>
  <si>
    <t>07-016-013X-14-0000</t>
  </si>
  <si>
    <t>Mrs. Tyneckia Richards</t>
  </si>
  <si>
    <t>3451 175th St</t>
  </si>
  <si>
    <t>60429 1605</t>
  </si>
  <si>
    <t>708/829-7533</t>
  </si>
  <si>
    <t>07-016-014Z-14-0000</t>
  </si>
  <si>
    <t>LaShawn McCree</t>
  </si>
  <si>
    <t>17504 E Carriageway Dr</t>
  </si>
  <si>
    <t>60429 2087</t>
  </si>
  <si>
    <t>708/991-7281</t>
  </si>
  <si>
    <t>CMECCA School</t>
  </si>
  <si>
    <t>07-016-015X-23-0000</t>
  </si>
  <si>
    <t>Dr. Bambade Shakoor-Abdullah</t>
  </si>
  <si>
    <t>15455 S Park Ave</t>
  </si>
  <si>
    <t>60473 1302</t>
  </si>
  <si>
    <t>708/339-0287</t>
  </si>
  <si>
    <t>07-016-019X-27-0000</t>
  </si>
  <si>
    <t>708/331-8740</t>
  </si>
  <si>
    <t>07-016-020X-02-0000</t>
  </si>
  <si>
    <t>Dr. Herman L Standberry</t>
  </si>
  <si>
    <t>536-538 Sibley Blvd</t>
  </si>
  <si>
    <t>60473 1094</t>
  </si>
  <si>
    <t>708/223-2680</t>
  </si>
  <si>
    <t>07-016-021Y-01-0000</t>
  </si>
  <si>
    <t>234 Main St Bldg 1</t>
  </si>
  <si>
    <t>60466 2098</t>
  </si>
  <si>
    <t>708/238-4234</t>
  </si>
  <si>
    <t>07-016-025Z-01-0000</t>
  </si>
  <si>
    <t>Beverly C Hill</t>
  </si>
  <si>
    <t>60426 2125</t>
  </si>
  <si>
    <t>708/333-2002</t>
  </si>
  <si>
    <t>07-016-026Y-10-0000</t>
  </si>
  <si>
    <t>Marianne B Lynch</t>
  </si>
  <si>
    <t>16100 Seton Dr</t>
  </si>
  <si>
    <t>60473 1863</t>
  </si>
  <si>
    <t>708/333-6300</t>
  </si>
  <si>
    <t>Glenwood School</t>
  </si>
  <si>
    <t>07-016-029X-01-0000</t>
  </si>
  <si>
    <t>Richard Batterham</t>
  </si>
  <si>
    <t>708/756-6101</t>
  </si>
  <si>
    <t>Illiana Christian High School</t>
  </si>
  <si>
    <t>07-016-039Y-03-0000</t>
  </si>
  <si>
    <t>Peter Boonstra</t>
  </si>
  <si>
    <t>2261 Indiana Ave</t>
  </si>
  <si>
    <t>60438 2106</t>
  </si>
  <si>
    <t>708/474-0515</t>
  </si>
  <si>
    <t>07-016-055Y-10-0000</t>
  </si>
  <si>
    <t>Sr. Kathleen Anne Tait</t>
  </si>
  <si>
    <t>708/755-7565</t>
  </si>
  <si>
    <t>Mount Assisi Academy</t>
  </si>
  <si>
    <t>07-016-064Y-10-0000</t>
  </si>
  <si>
    <t>Sr. Mary Francis Werner</t>
  </si>
  <si>
    <t>13860 Main St</t>
  </si>
  <si>
    <t>60439 9122</t>
  </si>
  <si>
    <t>630/257-7844</t>
  </si>
  <si>
    <t>Queen of Peace High School</t>
  </si>
  <si>
    <t>07-016-073Y-10-0000</t>
  </si>
  <si>
    <t>Ms. Mary Kay Nickels</t>
  </si>
  <si>
    <t>7659 Linder Ave</t>
  </si>
  <si>
    <t>60459 1359</t>
  </si>
  <si>
    <t>708/458-7600</t>
  </si>
  <si>
    <t>Jordan Baptist School</t>
  </si>
  <si>
    <t>07-016-081Z-02-0000</t>
  </si>
  <si>
    <t>Thomas Griffin</t>
  </si>
  <si>
    <t>5040 W 87th St</t>
  </si>
  <si>
    <t>60459 2812</t>
  </si>
  <si>
    <t>708/636-8635</t>
  </si>
  <si>
    <t>07-016-095Y-10-0000</t>
  </si>
  <si>
    <t>James Muting</t>
  </si>
  <si>
    <t>708/458-6900</t>
  </si>
  <si>
    <t>07-016-126X-06-0000</t>
  </si>
  <si>
    <t>Dan Green</t>
  </si>
  <si>
    <t>330 W Highland Dr</t>
  </si>
  <si>
    <t>60411 2043</t>
  </si>
  <si>
    <t>708/754-4492</t>
  </si>
  <si>
    <t>07-016-137X-06-0000</t>
  </si>
  <si>
    <t>18100 Wentworth Ave</t>
  </si>
  <si>
    <t>60438 3900</t>
  </si>
  <si>
    <t>708/895-9280</t>
  </si>
  <si>
    <t>07-016-138X-06-0000</t>
  </si>
  <si>
    <t>Richard Segert</t>
  </si>
  <si>
    <t>18144 Glen Ter</t>
  </si>
  <si>
    <t>60438 2152</t>
  </si>
  <si>
    <t>708/474-8539</t>
  </si>
  <si>
    <t>Luther East High School</t>
  </si>
  <si>
    <t>07-016-139Y-06-0000</t>
  </si>
  <si>
    <t>Dale Cooper</t>
  </si>
  <si>
    <t>2750 Glenwood Lansing Rd</t>
  </si>
  <si>
    <t>708/895-8441</t>
  </si>
  <si>
    <t>07-016-142X-06-0000</t>
  </si>
  <si>
    <t>Rev. Dennis Thompson</t>
  </si>
  <si>
    <t>3840 216th St</t>
  </si>
  <si>
    <t>60443 2717</t>
  </si>
  <si>
    <t>708/747-7490</t>
  </si>
  <si>
    <t>07-016-152X-06-0000</t>
  </si>
  <si>
    <t>Mrs. Lana Hahn</t>
  </si>
  <si>
    <t>4660 W 94th St</t>
  </si>
  <si>
    <t>60453 2513</t>
  </si>
  <si>
    <t>708/423-1058</t>
  </si>
  <si>
    <t>07-016-164X-06-0000</t>
  </si>
  <si>
    <t>Steve Stec</t>
  </si>
  <si>
    <t>708/532-3529</t>
  </si>
  <si>
    <t>Gloria Dei Lutheran</t>
  </si>
  <si>
    <t>07-016-173X-06-0000</t>
  </si>
  <si>
    <t>Scott Schilling</t>
  </si>
  <si>
    <t>5259 S Major Ave</t>
  </si>
  <si>
    <t>60638 1503</t>
  </si>
  <si>
    <t>773/581-5259</t>
  </si>
  <si>
    <t>07-016-209X-03-0000</t>
  </si>
  <si>
    <t>708/423-0150</t>
  </si>
  <si>
    <t>07-016-214X-03-0000</t>
  </si>
  <si>
    <t>708/331-5027</t>
  </si>
  <si>
    <t>07-016-216X-03-0000</t>
  </si>
  <si>
    <t>Mr. Jon Postma</t>
  </si>
  <si>
    <t>708/474-1700</t>
  </si>
  <si>
    <t>Pathways to Learning Academy</t>
  </si>
  <si>
    <t>07-016-237X-14-0000</t>
  </si>
  <si>
    <t>Patricia McCracklin</t>
  </si>
  <si>
    <t>15323 Turlington Ave</t>
  </si>
  <si>
    <t>60426 3310</t>
  </si>
  <si>
    <t>708/339-7787</t>
  </si>
  <si>
    <t>07-016-243X-26-0000</t>
  </si>
  <si>
    <t>708/333-5471</t>
  </si>
  <si>
    <t>Beacon Hill Prep Academy</t>
  </si>
  <si>
    <t>07-016-254X-01-0000</t>
  </si>
  <si>
    <t>Pamela Strain</t>
  </si>
  <si>
    <t>14633 Winchester Ave</t>
  </si>
  <si>
    <t>60426 1618</t>
  </si>
  <si>
    <t>708/596-4288</t>
  </si>
  <si>
    <t>Our Lady of the Ridge</t>
  </si>
  <si>
    <t>07-016-268X-10-0000</t>
  </si>
  <si>
    <t>Sr. Stephanie Kondik</t>
  </si>
  <si>
    <t>10859 Ridgeland Ave</t>
  </si>
  <si>
    <t>Chicago Ridge</t>
  </si>
  <si>
    <t>60415 2154</t>
  </si>
  <si>
    <t>708/424-4409</t>
  </si>
  <si>
    <t>St Benedict</t>
  </si>
  <si>
    <t>07-016-286X-10-0000</t>
  </si>
  <si>
    <t>Susan A Rys</t>
  </si>
  <si>
    <t>708/385-2016</t>
  </si>
  <si>
    <t>07-016-290X-10-0000</t>
  </si>
  <si>
    <t>Edward Weston</t>
  </si>
  <si>
    <t>708/532-2626</t>
  </si>
  <si>
    <t>07-016-291X-10-0000</t>
  </si>
  <si>
    <t>Lawrence Manetti</t>
  </si>
  <si>
    <t>5641 S 73rd Ave</t>
  </si>
  <si>
    <t>Summit</t>
  </si>
  <si>
    <t>60501 1363</t>
  </si>
  <si>
    <t>708/458-2927</t>
  </si>
  <si>
    <t>07-016-362X-10-0000</t>
  </si>
  <si>
    <t>Mary Frances Porod</t>
  </si>
  <si>
    <t>773/586-1225</t>
  </si>
  <si>
    <t>St Florian</t>
  </si>
  <si>
    <t>07-016-376X-10-0000</t>
  </si>
  <si>
    <t>Ms. Deborah J Poturalski</t>
  </si>
  <si>
    <t>13110 S Baltimore Ave</t>
  </si>
  <si>
    <t>60633 1396</t>
  </si>
  <si>
    <t>773/646-2868</t>
  </si>
  <si>
    <t>Bobbie Noonans Child Care</t>
  </si>
  <si>
    <t>07-016-426X-01-0000</t>
  </si>
  <si>
    <t>Mary Novosad</t>
  </si>
  <si>
    <t>4951 W 115th St</t>
  </si>
  <si>
    <t>Alsip</t>
  </si>
  <si>
    <t>60803 5144</t>
  </si>
  <si>
    <t>708/385-2288</t>
  </si>
  <si>
    <t>07-016-427X-01-0000</t>
  </si>
  <si>
    <t>Sue Johnson</t>
  </si>
  <si>
    <t>10155 S Roberts Rd</t>
  </si>
  <si>
    <t>60465 1542</t>
  </si>
  <si>
    <t>708/599-0101</t>
  </si>
  <si>
    <t>07-016-429X-01-0000</t>
  </si>
  <si>
    <t>Christine Spiecker</t>
  </si>
  <si>
    <t>17051 Grissom Dr</t>
  </si>
  <si>
    <t>60477 2316</t>
  </si>
  <si>
    <t>708/532-5566</t>
  </si>
  <si>
    <t>Christ Our Savior Catholic School</t>
  </si>
  <si>
    <t>07-016-455X-10-0000</t>
  </si>
  <si>
    <t>Cynthia C Rogers</t>
  </si>
  <si>
    <t>900 E 154th St</t>
  </si>
  <si>
    <t>60473 1106</t>
  </si>
  <si>
    <t>708/333-8173</t>
  </si>
  <si>
    <t>St Jane De Chantal School</t>
  </si>
  <si>
    <t>07-016-466X-10-0000</t>
  </si>
  <si>
    <t>Nancy Ann Andrasco</t>
  </si>
  <si>
    <t>5201 S McVicker Ave</t>
  </si>
  <si>
    <t>60638 1445</t>
  </si>
  <si>
    <t>773/767-1130</t>
  </si>
  <si>
    <t>07-016-475X-10-0000</t>
  </si>
  <si>
    <t>708/687-4230</t>
  </si>
  <si>
    <t>07-016-476X-10-0000</t>
  </si>
  <si>
    <t>Mrs. Marilyn Kurowski</t>
  </si>
  <si>
    <t>708/424-7757</t>
  </si>
  <si>
    <t>07-016-477X-10-0000</t>
  </si>
  <si>
    <t>Catherine Hudson</t>
  </si>
  <si>
    <t>708/425-5547</t>
  </si>
  <si>
    <t>07-016-478X-10-0000</t>
  </si>
  <si>
    <t>Mr. Kevin Reedy</t>
  </si>
  <si>
    <t>708/425-6063</t>
  </si>
  <si>
    <t>07-016-480X-10-0000</t>
  </si>
  <si>
    <t>Dr. Michael Stritch</t>
  </si>
  <si>
    <t>708/425-1656</t>
  </si>
  <si>
    <t>St Louis De Montfort School</t>
  </si>
  <si>
    <t>07-016-481X-10-0000</t>
  </si>
  <si>
    <t>Ms. Holly Gross</t>
  </si>
  <si>
    <t>8840 Ridgeland Ave</t>
  </si>
  <si>
    <t>60453 1003</t>
  </si>
  <si>
    <t>708/599-5781</t>
  </si>
  <si>
    <t>07-016-486X-10-0000</t>
  </si>
  <si>
    <t>Bernadette Cuttone</t>
  </si>
  <si>
    <t>708/349-0068</t>
  </si>
  <si>
    <t>St Ann School</t>
  </si>
  <si>
    <t>07-016-488X-10-0000</t>
  </si>
  <si>
    <t>Donna A Lamoureux</t>
  </si>
  <si>
    <t>3014 Ridge Rd</t>
  </si>
  <si>
    <t>60438 3020</t>
  </si>
  <si>
    <t>708/895-1661</t>
  </si>
  <si>
    <t>St Cyril &amp; Methodius</t>
  </si>
  <si>
    <t>07-016-490X-10-0000</t>
  </si>
  <si>
    <t>630/257-6488</t>
  </si>
  <si>
    <t>07-016-491X-10-0000</t>
  </si>
  <si>
    <t>Renee Payne</t>
  </si>
  <si>
    <t>630/783-2220</t>
  </si>
  <si>
    <t>St Lawrence Otoole School</t>
  </si>
  <si>
    <t>07-016-495X-10-0000</t>
  </si>
  <si>
    <t>Patricia N Hofkamp</t>
  </si>
  <si>
    <t>4101 Saint Lawrence Ave</t>
  </si>
  <si>
    <t>60443 2347</t>
  </si>
  <si>
    <t>708/747-3322</t>
  </si>
  <si>
    <t>07-016-509X-10-0000</t>
  </si>
  <si>
    <t>Daniel G Smith</t>
  </si>
  <si>
    <t>708/799-5200</t>
  </si>
  <si>
    <t>07-016-519X-10-0000</t>
  </si>
  <si>
    <t>Dr. Robert Smith</t>
  </si>
  <si>
    <t>708/598-8200</t>
  </si>
  <si>
    <t>07-016-520X-14-0000</t>
  </si>
  <si>
    <t>Alison Donald</t>
  </si>
  <si>
    <t>708/756-3566</t>
  </si>
  <si>
    <t>07-016-525X-10-0000</t>
  </si>
  <si>
    <t>Mr. Daniel Fleming</t>
  </si>
  <si>
    <t>17949 Dixie Hwy</t>
  </si>
  <si>
    <t>60430 1703</t>
  </si>
  <si>
    <t>708/798-0467</t>
  </si>
  <si>
    <t>07-016-541X-10-0000</t>
  </si>
  <si>
    <t>Ms. Margaret M Kowalczyk</t>
  </si>
  <si>
    <t>773/585-6888</t>
  </si>
  <si>
    <t>07-016-551X-10-0000</t>
  </si>
  <si>
    <t>Mrs. Cathy Biel</t>
  </si>
  <si>
    <t>12600 S 71st Ct</t>
  </si>
  <si>
    <t>60463 1552</t>
  </si>
  <si>
    <t>708/448-0408</t>
  </si>
  <si>
    <t>Incarnation School</t>
  </si>
  <si>
    <t>07-016-552X-10-0000</t>
  </si>
  <si>
    <t>Maria E Hawk</t>
  </si>
  <si>
    <t>5705 W 127th St</t>
  </si>
  <si>
    <t>60463 2402</t>
  </si>
  <si>
    <t>708/385-6250</t>
  </si>
  <si>
    <t>St Bernadette School</t>
  </si>
  <si>
    <t>07-016-559X-10-0000</t>
  </si>
  <si>
    <t>Arlene A Baumann</t>
  </si>
  <si>
    <t>9311 S Francisco Ave</t>
  </si>
  <si>
    <t>60805 2536</t>
  </si>
  <si>
    <t>708/422-6429</t>
  </si>
  <si>
    <t>07-016-560X-10-0000</t>
  </si>
  <si>
    <t>Loretta Conroy</t>
  </si>
  <si>
    <t>708/422-8280</t>
  </si>
  <si>
    <t>07-016-577X-10-0000</t>
  </si>
  <si>
    <t>Mary Iannucilli</t>
  </si>
  <si>
    <t>708/403-6525</t>
  </si>
  <si>
    <t>07-016-582X-10-0000</t>
  </si>
  <si>
    <t>Ms. Joyce Willenborg</t>
  </si>
  <si>
    <t>773/735-4810</t>
  </si>
  <si>
    <t>Homewood Community Academy</t>
  </si>
  <si>
    <t>07-016-589Z-27-0000</t>
  </si>
  <si>
    <t>Mrs. Kristeen Merichko</t>
  </si>
  <si>
    <t>20820 Western Ave</t>
  </si>
  <si>
    <t>Olympia Fields</t>
  </si>
  <si>
    <t>60461 1927</t>
  </si>
  <si>
    <t>708/535-1524</t>
  </si>
  <si>
    <t>St Rene Goupil</t>
  </si>
  <si>
    <t>07-016-609X-10-0000</t>
  </si>
  <si>
    <t>Mrs. Paula Calvert</t>
  </si>
  <si>
    <t>6340 S New England Ave</t>
  </si>
  <si>
    <t>60638 4836</t>
  </si>
  <si>
    <t>773/586-4414</t>
  </si>
  <si>
    <t>Southside Baptist School</t>
  </si>
  <si>
    <t>07-016-629Z-20-0000</t>
  </si>
  <si>
    <t>Robert J Burckart</t>
  </si>
  <si>
    <t>5220 W 105th St</t>
  </si>
  <si>
    <t>60453 4789</t>
  </si>
  <si>
    <t>708/425-3435</t>
  </si>
  <si>
    <t>07-016-641X-10-0000</t>
  </si>
  <si>
    <t>708/756-2333</t>
  </si>
  <si>
    <t>St Kieran School</t>
  </si>
  <si>
    <t>07-016-642X-10-0000</t>
  </si>
  <si>
    <t>Anthony G Simone</t>
  </si>
  <si>
    <t>700 195th St</t>
  </si>
  <si>
    <t>60411 1246</t>
  </si>
  <si>
    <t>708/754-8999</t>
  </si>
  <si>
    <t>07-016-654X-10-0000</t>
  </si>
  <si>
    <t>Mrs. Leanne LaCoco</t>
  </si>
  <si>
    <t>708/422-0121</t>
  </si>
  <si>
    <t>First Step Preschool</t>
  </si>
  <si>
    <t>07-016-659X-01-0000</t>
  </si>
  <si>
    <t>Ms. Marilyn A Seaton</t>
  </si>
  <si>
    <t>PO Box 471</t>
  </si>
  <si>
    <t>60473 0471</t>
  </si>
  <si>
    <t>708/331-9393</t>
  </si>
  <si>
    <t>07-016-683X-17-0000</t>
  </si>
  <si>
    <t>Mary C Zaharis</t>
  </si>
  <si>
    <t>708/974-3402</t>
  </si>
  <si>
    <t>07-016-729Z-23-0000</t>
  </si>
  <si>
    <t>Tammie Ismail</t>
  </si>
  <si>
    <t>708/598-2700</t>
  </si>
  <si>
    <t>Southwest Christian School</t>
  </si>
  <si>
    <t>07-016-732X-03-0000</t>
  </si>
  <si>
    <t>Terry Huizenga</t>
  </si>
  <si>
    <t>708/429-7171</t>
  </si>
  <si>
    <t>07-016-739X-10-0000</t>
  </si>
  <si>
    <t>Michael Johnson</t>
  </si>
  <si>
    <t>708/385-8776</t>
  </si>
  <si>
    <t>Triple R Child Care Inc</t>
  </si>
  <si>
    <t>07-016-768X-01-0000</t>
  </si>
  <si>
    <t>Diane Kirkpatrick</t>
  </si>
  <si>
    <t>5500 147th St</t>
  </si>
  <si>
    <t>60452 1002</t>
  </si>
  <si>
    <t>708/385-7474</t>
  </si>
  <si>
    <t>07-016-790X-16-0000</t>
  </si>
  <si>
    <t>815/834-0607</t>
  </si>
  <si>
    <t>Landmark Christian Academy</t>
  </si>
  <si>
    <t>07-016-829X-14-0000</t>
  </si>
  <si>
    <t>Mr. Ken Darnell</t>
  </si>
  <si>
    <t>6600 W 127th St</t>
  </si>
  <si>
    <t>60463 2252</t>
  </si>
  <si>
    <t>708/623-0332</t>
  </si>
  <si>
    <t>07-016-833Z-23-0000</t>
  </si>
  <si>
    <t>Hanen Abdallah</t>
  </si>
  <si>
    <t>708/599-4100</t>
  </si>
  <si>
    <t>Oak Lawn Montessori School</t>
  </si>
  <si>
    <t>07-016-840X-16-0000</t>
  </si>
  <si>
    <t>Donna Martin</t>
  </si>
  <si>
    <t>4625 W 110th St</t>
  </si>
  <si>
    <t>60453 5605</t>
  </si>
  <si>
    <t>708/499-1574</t>
  </si>
  <si>
    <t>Blue Cap School</t>
  </si>
  <si>
    <t>07-016-860S-19-0000</t>
  </si>
  <si>
    <t>Mr. Tony DiVittorio</t>
  </si>
  <si>
    <t>2155 Broadway St</t>
  </si>
  <si>
    <t>60406 3050</t>
  </si>
  <si>
    <t>708/389-6578</t>
  </si>
  <si>
    <t>Childrens Habilitation Center</t>
  </si>
  <si>
    <t>07-016-872S-19-0000</t>
  </si>
  <si>
    <t>Pamela M Schaetzle</t>
  </si>
  <si>
    <t>121 W 154th St</t>
  </si>
  <si>
    <t>60426 3552</t>
  </si>
  <si>
    <t>708/596-2220</t>
  </si>
  <si>
    <t>Beacon Therapeutic Adolescent Prg</t>
  </si>
  <si>
    <t>07-016-875S-19-0000</t>
  </si>
  <si>
    <t>Dr. Joan Gross</t>
  </si>
  <si>
    <t>12440 S Ada St</t>
  </si>
  <si>
    <t>Calumet Park</t>
  </si>
  <si>
    <t>60827 5802</t>
  </si>
  <si>
    <t>708/388-3183</t>
  </si>
  <si>
    <t>Southwest Suburban Montessori Sch</t>
  </si>
  <si>
    <t>07-016-889X-16-0000</t>
  </si>
  <si>
    <t>Kathy Jo Williams</t>
  </si>
  <si>
    <t>8800 W 119th St</t>
  </si>
  <si>
    <t>60464 1081</t>
  </si>
  <si>
    <t>708/448-5332</t>
  </si>
  <si>
    <t>Lt Joseph P Kennedy Jr School</t>
  </si>
  <si>
    <t>07-016-903S-19-0000</t>
  </si>
  <si>
    <t>Ms. Rosemary Kern</t>
  </si>
  <si>
    <t>18350 Crossing Dr</t>
  </si>
  <si>
    <t>60487 6294</t>
  </si>
  <si>
    <t>708/342-5278</t>
  </si>
  <si>
    <t>Everest Academy Lemont</t>
  </si>
  <si>
    <t>07-016-983X-10-0000</t>
  </si>
  <si>
    <t>Ms. Christine Gamache</t>
  </si>
  <si>
    <t>630/243-1995</t>
  </si>
  <si>
    <t>Misol Montessori Pre-Sch</t>
  </si>
  <si>
    <t>07-016-991X-16-0000</t>
  </si>
  <si>
    <t>Maria Erika Camerena</t>
  </si>
  <si>
    <t>RR 6 11300</t>
  </si>
  <si>
    <t>708/479-9192</t>
  </si>
  <si>
    <t>08-043-001X-10-0000</t>
  </si>
  <si>
    <t>Mrs. Wendi D Kletecka</t>
  </si>
  <si>
    <t>701 IL Route 35 N</t>
  </si>
  <si>
    <t>East Dubuque</t>
  </si>
  <si>
    <t>61025 9604</t>
  </si>
  <si>
    <t>815/747-3010</t>
  </si>
  <si>
    <t>Tri-State Christian School</t>
  </si>
  <si>
    <t>08-043-008Z-26-0000</t>
  </si>
  <si>
    <t>Mr. Tad Nuce</t>
  </si>
  <si>
    <t>11084 W US Highway 20</t>
  </si>
  <si>
    <t>Galena</t>
  </si>
  <si>
    <t>61036 9368</t>
  </si>
  <si>
    <t>815/777-3800</t>
  </si>
  <si>
    <t>Aquin Catholic Jr-Sr High School</t>
  </si>
  <si>
    <t>08-089-001Z-10-0000</t>
  </si>
  <si>
    <t>M Kathleen Runte</t>
  </si>
  <si>
    <t>815/235-3154</t>
  </si>
  <si>
    <t>08-089-002X-06-0000</t>
  </si>
  <si>
    <t>Mr. Michael Welton</t>
  </si>
  <si>
    <t>815/232-3511</t>
  </si>
  <si>
    <t>08-089-004X-10-0000</t>
  </si>
  <si>
    <t>Thomas A Hoffman</t>
  </si>
  <si>
    <t>202 W Pleasant St</t>
  </si>
  <si>
    <t>61032 5526</t>
  </si>
  <si>
    <t>815/232-6416</t>
  </si>
  <si>
    <t>09-010-001X-10-0000</t>
  </si>
  <si>
    <t>Mrs. Christina Ellis</t>
  </si>
  <si>
    <t>217/356-9521</t>
  </si>
  <si>
    <t>09-010-002X-10-0000</t>
  </si>
  <si>
    <t>Mr. James Flaherty</t>
  </si>
  <si>
    <t>217/892-2011</t>
  </si>
  <si>
    <t>09-010-004X-10-0000</t>
  </si>
  <si>
    <t>Mrs. Melissa Reder</t>
  </si>
  <si>
    <t>217/684-2309</t>
  </si>
  <si>
    <t>09-010-006X-10-0000</t>
  </si>
  <si>
    <t>Petrece Klein</t>
  </si>
  <si>
    <t>217/359-4114</t>
  </si>
  <si>
    <t>09-010-007X-01-0000</t>
  </si>
  <si>
    <t>1203 W Green St</t>
  </si>
  <si>
    <t>61801 2905</t>
  </si>
  <si>
    <t>217/344-8279</t>
  </si>
  <si>
    <t>09-010-013Z-26-0000</t>
  </si>
  <si>
    <t>Michael Chitty</t>
  </si>
  <si>
    <t>217/359-1701</t>
  </si>
  <si>
    <t>09-010-014X-06-0000</t>
  </si>
  <si>
    <t>Mr. Joel R Burgener</t>
  </si>
  <si>
    <t>217/359-1714</t>
  </si>
  <si>
    <t>09-010-021S-19-0000</t>
  </si>
  <si>
    <t>2418 W Springfield Ave</t>
  </si>
  <si>
    <t>61821 2812</t>
  </si>
  <si>
    <t>217/398-9270</t>
  </si>
  <si>
    <t>09-010-024X-01-0000</t>
  </si>
  <si>
    <t>Dr. Ali Lewis</t>
  </si>
  <si>
    <t>217/333-3996</t>
  </si>
  <si>
    <t>09-010-029X-01-0000</t>
  </si>
  <si>
    <t>Mrs. Binky Bognar</t>
  </si>
  <si>
    <t>217/355-1253</t>
  </si>
  <si>
    <t>Canaan Academy</t>
  </si>
  <si>
    <t>09-010-034X-26-0000</t>
  </si>
  <si>
    <t>Bryant Tatum</t>
  </si>
  <si>
    <t>207 N Central Ave</t>
  </si>
  <si>
    <t>61801 2605</t>
  </si>
  <si>
    <t>217/367-6590</t>
  </si>
  <si>
    <t>Next Generation</t>
  </si>
  <si>
    <t>09-010-038X-01-0000</t>
  </si>
  <si>
    <t>Mrs. Chris Bronowski</t>
  </si>
  <si>
    <t>2521 Galen Dr</t>
  </si>
  <si>
    <t>61821 7005</t>
  </si>
  <si>
    <t>217/356-6995</t>
  </si>
  <si>
    <t>09-010-043Y-10-0000</t>
  </si>
  <si>
    <t>Mr. Ryan Bustle</t>
  </si>
  <si>
    <t>217/352-7210</t>
  </si>
  <si>
    <t>10-011-001X-10-0000</t>
  </si>
  <si>
    <t>Mrs. Marilyn Buchanan</t>
  </si>
  <si>
    <t>62557 1601</t>
  </si>
  <si>
    <t>217/562-2425</t>
  </si>
  <si>
    <t>10-011-004X-10-0000</t>
  </si>
  <si>
    <t>Cathy Robertson</t>
  </si>
  <si>
    <t>217/824-6501</t>
  </si>
  <si>
    <t>10-011-007X-26-0000</t>
  </si>
  <si>
    <t>Glenna Tolliver</t>
  </si>
  <si>
    <t>217/824-6722</t>
  </si>
  <si>
    <t>10-068-002X-10-0000</t>
  </si>
  <si>
    <t>Mrs. Elaine Wagner</t>
  </si>
  <si>
    <t>217/563-7445</t>
  </si>
  <si>
    <t>10-068-005X-06-0000</t>
  </si>
  <si>
    <t>Sharon Cordani</t>
  </si>
  <si>
    <t>217/324-3166</t>
  </si>
  <si>
    <t>11-015-003X-10-0000</t>
  </si>
  <si>
    <t>Mrs. Nicole Durbin</t>
  </si>
  <si>
    <t>2000 Richmond Ave</t>
  </si>
  <si>
    <t>61938 2846</t>
  </si>
  <si>
    <t>217/235-0431</t>
  </si>
  <si>
    <t>11-015-022X-06-0000</t>
  </si>
  <si>
    <t>Mr. Derek Bohlmann</t>
  </si>
  <si>
    <t>217/234-4911</t>
  </si>
  <si>
    <t>Charleston Christian Acad Elem</t>
  </si>
  <si>
    <t>11-015-026X-26-0000</t>
  </si>
  <si>
    <t>John Best</t>
  </si>
  <si>
    <t>2605 University Dr</t>
  </si>
  <si>
    <t>Charleston</t>
  </si>
  <si>
    <t>61920 9166</t>
  </si>
  <si>
    <t>217/345-4479</t>
  </si>
  <si>
    <t>Charleston Christian Acad H S</t>
  </si>
  <si>
    <t>11-015-027Y-26-0000</t>
  </si>
  <si>
    <t>217/345-4476</t>
  </si>
  <si>
    <t>11-023-001X-10-0000</t>
  </si>
  <si>
    <t>Julie Davidson</t>
  </si>
  <si>
    <t>507 Connelly St</t>
  </si>
  <si>
    <t>Paris</t>
  </si>
  <si>
    <t>61944 1544</t>
  </si>
  <si>
    <t>217/463-3005</t>
  </si>
  <si>
    <t>11-087-002X-10-0000</t>
  </si>
  <si>
    <t>Diane Mette</t>
  </si>
  <si>
    <t>217/844-2231</t>
  </si>
  <si>
    <t>11-087-004X-06-0000</t>
  </si>
  <si>
    <t>Mr. Kent F Rincker</t>
  </si>
  <si>
    <t>62463 0307</t>
  </si>
  <si>
    <t>217/682-3881</t>
  </si>
  <si>
    <t>11-087-006Z-25-0000</t>
  </si>
  <si>
    <t>Mr. Rick Allen</t>
  </si>
  <si>
    <t>618/428-5620</t>
  </si>
  <si>
    <t>12-040-001X-10-0000</t>
  </si>
  <si>
    <t>Mrs. Vicki Wenthe</t>
  </si>
  <si>
    <t>618/783-3517</t>
  </si>
  <si>
    <t>St Francisville Christian Academy</t>
  </si>
  <si>
    <t>12-051-001Z-14-0000</t>
  </si>
  <si>
    <t>Mrs. Pamela Madden</t>
  </si>
  <si>
    <t>PO Box 299</t>
  </si>
  <si>
    <t>Saint Francisville</t>
  </si>
  <si>
    <t>62460 0299</t>
  </si>
  <si>
    <t>618/948-2700</t>
  </si>
  <si>
    <t>12-080-001X-10-0000</t>
  </si>
  <si>
    <t>Carol M Potter</t>
  </si>
  <si>
    <t>618/395-3081</t>
  </si>
  <si>
    <t>13-014-001Y-10-0000</t>
  </si>
  <si>
    <t>618/526-7216</t>
  </si>
  <si>
    <t>13-014-004X-10-0000</t>
  </si>
  <si>
    <t>Robin Booth</t>
  </si>
  <si>
    <t>62230 1518</t>
  </si>
  <si>
    <t>618/526-4323</t>
  </si>
  <si>
    <t>13-014-008X-06-0000</t>
  </si>
  <si>
    <t>Mr. Stephen Burger</t>
  </si>
  <si>
    <t>618/495-2246</t>
  </si>
  <si>
    <t>13-014-011Y-06-0000</t>
  </si>
  <si>
    <t>618/226-3315</t>
  </si>
  <si>
    <t>13-058-002X-10-0000</t>
  </si>
  <si>
    <t>Mrs. Helen Donsbach</t>
  </si>
  <si>
    <t>618/532-3473</t>
  </si>
  <si>
    <t>13-058-004X-06-0000</t>
  </si>
  <si>
    <t>Mr. Dave Klein</t>
  </si>
  <si>
    <t>618/532-5434</t>
  </si>
  <si>
    <t>St Theresa of Avila</t>
  </si>
  <si>
    <t>13-058-010X-10-0000</t>
  </si>
  <si>
    <t>Ms. Marianne Larimer</t>
  </si>
  <si>
    <t>190 N Ohio Ave</t>
  </si>
  <si>
    <t>Salem</t>
  </si>
  <si>
    <t>62881 1316</t>
  </si>
  <si>
    <t>618/548-3492</t>
  </si>
  <si>
    <t>13-095-001X-06-0000</t>
  </si>
  <si>
    <t>Lynn C Lukomski</t>
  </si>
  <si>
    <t>618/243-6142</t>
  </si>
  <si>
    <t>13-095-006X-06-0000</t>
  </si>
  <si>
    <t>Mr. Franklin O Parris</t>
  </si>
  <si>
    <t>62803 0057</t>
  </si>
  <si>
    <t>618/493-7754</t>
  </si>
  <si>
    <t>St Ann Elementary School</t>
  </si>
  <si>
    <t>13-095-008X-10-0000</t>
  </si>
  <si>
    <t>Mrs. Bonnie Paszkiewicz</t>
  </si>
  <si>
    <t>62263 1830</t>
  </si>
  <si>
    <t>618/327-8741</t>
  </si>
  <si>
    <t>13-095-009X-06-0000</t>
  </si>
  <si>
    <t>Rev. Matthew Wietfeldt</t>
  </si>
  <si>
    <t>618/327-8561</t>
  </si>
  <si>
    <t>15-016-003Y-10-0000</t>
  </si>
  <si>
    <t>Philip G Mesina</t>
  </si>
  <si>
    <t>773/224-9600</t>
  </si>
  <si>
    <t>15-016-004X-01-0000</t>
  </si>
  <si>
    <t>Michael B Roberts</t>
  </si>
  <si>
    <t>312/266-3381</t>
  </si>
  <si>
    <t>15-016-005Y-10-0000</t>
  </si>
  <si>
    <t>Joseph G Schmidt</t>
  </si>
  <si>
    <t>773/282-8844</t>
  </si>
  <si>
    <t>15-016-012Z-14-0000</t>
  </si>
  <si>
    <t>2914 W 63rd St</t>
  </si>
  <si>
    <t>60629 3165</t>
  </si>
  <si>
    <t>773/315-2777</t>
  </si>
  <si>
    <t>15-016-016Y-01-0000</t>
  </si>
  <si>
    <t>Alfredo Nambo</t>
  </si>
  <si>
    <t>60608 2486</t>
  </si>
  <si>
    <t>773/648-2130</t>
  </si>
  <si>
    <t>15-016-017Y-10-0000</t>
  </si>
  <si>
    <t>James P Antos</t>
  </si>
  <si>
    <t>773/429-4300</t>
  </si>
  <si>
    <t>Lake View Academy</t>
  </si>
  <si>
    <t>15-016-020Y-08-0000</t>
  </si>
  <si>
    <t>Deborah E Bayly</t>
  </si>
  <si>
    <t>716 W Addison St</t>
  </si>
  <si>
    <t>60613 4416</t>
  </si>
  <si>
    <t>773/281-3065</t>
  </si>
  <si>
    <t>15-016-022Y-05-0000</t>
  </si>
  <si>
    <t>773/973-1450</t>
  </si>
  <si>
    <t>15-016-023Z-11-0000</t>
  </si>
  <si>
    <t>Johanna Seralde</t>
  </si>
  <si>
    <t>630/323-9211</t>
  </si>
  <si>
    <t>15-016-024Y-10-0000</t>
  </si>
  <si>
    <t>James Krygier</t>
  </si>
  <si>
    <t>3455 S Wabash Ave</t>
  </si>
  <si>
    <t>312/842-7355</t>
  </si>
  <si>
    <t>Gordon Tech High School</t>
  </si>
  <si>
    <t>15-016-031Y-10-0000</t>
  </si>
  <si>
    <t>Mr. Paul Chabura</t>
  </si>
  <si>
    <t>3633 N California Ave</t>
  </si>
  <si>
    <t>60618 4602</t>
  </si>
  <si>
    <t>773/539-3600</t>
  </si>
  <si>
    <t>Hales Franciscan High School</t>
  </si>
  <si>
    <t>15-016-032Y-10-0000</t>
  </si>
  <si>
    <t>Fr. David A Jones</t>
  </si>
  <si>
    <t>4930 S Cottage Grove Ave</t>
  </si>
  <si>
    <t>60615 2623</t>
  </si>
  <si>
    <t>773/285-8400</t>
  </si>
  <si>
    <t>Liberty School of Christrian Educ</t>
  </si>
  <si>
    <t>15-016-033Z-02-0000</t>
  </si>
  <si>
    <t>Pastor James C May</t>
  </si>
  <si>
    <t>6207 S University Ave</t>
  </si>
  <si>
    <t>60637 2729</t>
  </si>
  <si>
    <t>773/643-0123</t>
  </si>
  <si>
    <t>15-016-038Y-10-0000</t>
  </si>
  <si>
    <t>Anne Coffey Rog</t>
  </si>
  <si>
    <t>773/278-4212</t>
  </si>
  <si>
    <t>15-016-042Z-10-0000</t>
  </si>
  <si>
    <t>Lourdes Weber</t>
  </si>
  <si>
    <t>773/276-1261</t>
  </si>
  <si>
    <t>15-016-043Z-01-0000</t>
  </si>
  <si>
    <t>Dr. David Magill</t>
  </si>
  <si>
    <t>773/702-9450</t>
  </si>
  <si>
    <t>St Gregory High School</t>
  </si>
  <si>
    <t>15-016-044Y-10-0000</t>
  </si>
  <si>
    <t>Nancy McCabe</t>
  </si>
  <si>
    <t>1677 W Bryn Mawr Ave</t>
  </si>
  <si>
    <t>60660 4106</t>
  </si>
  <si>
    <t>773/907-2100</t>
  </si>
  <si>
    <t>Luther North College Prep</t>
  </si>
  <si>
    <t>15-016-050Z-06-0000</t>
  </si>
  <si>
    <t>Ms. JoAnne Rzadzki</t>
  </si>
  <si>
    <t>5700 W Berteau Ave</t>
  </si>
  <si>
    <t>60634 1717</t>
  </si>
  <si>
    <t>773/286-3600</t>
  </si>
  <si>
    <t>Maria High School</t>
  </si>
  <si>
    <t>15-016-053Y-10-0000</t>
  </si>
  <si>
    <t>Margaret Hayes</t>
  </si>
  <si>
    <t>6727 S California Ave</t>
  </si>
  <si>
    <t>60629 1816</t>
  </si>
  <si>
    <t>773/925-8686</t>
  </si>
  <si>
    <t>15-016-054X-10-0000</t>
  </si>
  <si>
    <t>1431 N Park Ave</t>
  </si>
  <si>
    <t>312/944-0304</t>
  </si>
  <si>
    <t>15-016-055X-16-0000</t>
  </si>
  <si>
    <t>312/804-0702</t>
  </si>
  <si>
    <t>15-016-056Y-10-0000</t>
  </si>
  <si>
    <t>Larry Tucker</t>
  </si>
  <si>
    <t>773/881-5300</t>
  </si>
  <si>
    <t>Tech and Performing Arts Acad</t>
  </si>
  <si>
    <t>15-016-057Z-01-0000</t>
  </si>
  <si>
    <t>Mattie Johnson</t>
  </si>
  <si>
    <t>7859 S Ashland Ave</t>
  </si>
  <si>
    <t>60620 4253</t>
  </si>
  <si>
    <t>312/498-5321</t>
  </si>
  <si>
    <t>Luther High Math Science and Arts</t>
  </si>
  <si>
    <t>15-016-059Y-06-0000</t>
  </si>
  <si>
    <t>Margie Jordan</t>
  </si>
  <si>
    <t>3130 W 87th St</t>
  </si>
  <si>
    <t>60652 3449</t>
  </si>
  <si>
    <t>773/778-8996</t>
  </si>
  <si>
    <t>Mother Mcauley Liberal Arts H S</t>
  </si>
  <si>
    <t>15-016-060Y-10-0000</t>
  </si>
  <si>
    <t>Mrs. Claudia Woodruff</t>
  </si>
  <si>
    <t>773/881-6500</t>
  </si>
  <si>
    <t>15-016-061Z-01-0000</t>
  </si>
  <si>
    <t>Barbara Tubutis</t>
  </si>
  <si>
    <t>773/881-6700</t>
  </si>
  <si>
    <t>15-016-062X-10-0000</t>
  </si>
  <si>
    <t>773/375-4674</t>
  </si>
  <si>
    <t>15-016-065Y-10-0000</t>
  </si>
  <si>
    <t>Fr. Tony Mazurkiewicz</t>
  </si>
  <si>
    <t>773/324-1020</t>
  </si>
  <si>
    <t>15-016-069X-16-0000</t>
  </si>
  <si>
    <t>Jill Stansbury</t>
  </si>
  <si>
    <t>773/239-8248</t>
  </si>
  <si>
    <t>Notre Dame High School for Girls</t>
  </si>
  <si>
    <t>15-016-070Y-10-0000</t>
  </si>
  <si>
    <t>Ms. Irene Heidelbauer</t>
  </si>
  <si>
    <t>3115 N Mason Ave</t>
  </si>
  <si>
    <t>773/622-9494</t>
  </si>
  <si>
    <t>15-016-072Z-01-0000</t>
  </si>
  <si>
    <t>Jeanette Dibella</t>
  </si>
  <si>
    <t>773/722-4600</t>
  </si>
  <si>
    <t>South Central Comm Serv Inc</t>
  </si>
  <si>
    <t>15-016-075S-19-0000</t>
  </si>
  <si>
    <t>Geneva B Reynolds</t>
  </si>
  <si>
    <t>1021 E 83rd St</t>
  </si>
  <si>
    <t>60619 5505</t>
  </si>
  <si>
    <t>773/483-0900</t>
  </si>
  <si>
    <t>15-016-077Y-10-0000</t>
  </si>
  <si>
    <t>Dr. Lynne Saccaro</t>
  </si>
  <si>
    <t>773/775-6616</t>
  </si>
  <si>
    <t>Prologue</t>
  </si>
  <si>
    <t>15-016-079Y-01-0000</t>
  </si>
  <si>
    <t>Mr. Baboucarr Ousman Joof</t>
  </si>
  <si>
    <t>1135 N Cleaver St</t>
  </si>
  <si>
    <t>60642 4002</t>
  </si>
  <si>
    <t>773/935-9925</t>
  </si>
  <si>
    <t>Excellence in Academic Achieve</t>
  </si>
  <si>
    <t>15-016-080X-01-0000</t>
  </si>
  <si>
    <t>Kausar Rahmah</t>
  </si>
  <si>
    <t>9612 S Charles St</t>
  </si>
  <si>
    <t>60643 1216</t>
  </si>
  <si>
    <t>773/443-0006</t>
  </si>
  <si>
    <t>Comm Christian Alternative Acad</t>
  </si>
  <si>
    <t>15-016-082Y-01-0000</t>
  </si>
  <si>
    <t>Myra Sampson</t>
  </si>
  <si>
    <t>1231 S Pulaski Rd</t>
  </si>
  <si>
    <t>60623 1234</t>
  </si>
  <si>
    <t>773/762-2272</t>
  </si>
  <si>
    <t>St Benedict High School</t>
  </si>
  <si>
    <t>15-016-085Y-10-0000</t>
  </si>
  <si>
    <t>Ericka Mickelburgh</t>
  </si>
  <si>
    <t>3900 N Leavitt St</t>
  </si>
  <si>
    <t>773/539-0066</t>
  </si>
  <si>
    <t>15-016-086Y-10-0000</t>
  </si>
  <si>
    <t>Ms. Rebecca Noonan</t>
  </si>
  <si>
    <t>773/522-0023</t>
  </si>
  <si>
    <t>15-016-088Y-10-0000</t>
  </si>
  <si>
    <t>Richard D Hawkins</t>
  </si>
  <si>
    <t>773/731-7272</t>
  </si>
  <si>
    <t>Enliven Christian Academy</t>
  </si>
  <si>
    <t>15-016-089X-25-0000</t>
  </si>
  <si>
    <t>Vivian L Harris</t>
  </si>
  <si>
    <t>4503 W Harrison St</t>
  </si>
  <si>
    <t>60624 3004</t>
  </si>
  <si>
    <t>773/722-1273</t>
  </si>
  <si>
    <t>15-016-090X-14-0000</t>
  </si>
  <si>
    <t>Marko Bojovic</t>
  </si>
  <si>
    <t>5701 N Redwood Dr</t>
  </si>
  <si>
    <t>60631 2933</t>
  </si>
  <si>
    <t>773/693-3366</t>
  </si>
  <si>
    <t>Judah Foundational Comm Sch</t>
  </si>
  <si>
    <t>15-016-091X-25-0000</t>
  </si>
  <si>
    <t>Jeanette Williams</t>
  </si>
  <si>
    <t>856 N Pulaski Rd</t>
  </si>
  <si>
    <t>60651 3608</t>
  </si>
  <si>
    <t>773/844-0194</t>
  </si>
  <si>
    <t>15-016-092Y-10-0000</t>
  </si>
  <si>
    <t>Catherine A Karl</t>
  </si>
  <si>
    <t>312/421-5900</t>
  </si>
  <si>
    <t>Another Chance Learning Center</t>
  </si>
  <si>
    <t>15-016-096Z-14-0000</t>
  </si>
  <si>
    <t>Dietra McKamey</t>
  </si>
  <si>
    <t>1641 W 79th St</t>
  </si>
  <si>
    <t>60620 4212</t>
  </si>
  <si>
    <t>773/998-1641</t>
  </si>
  <si>
    <t>Searcie Smith Learning Academy</t>
  </si>
  <si>
    <t>15-016-099X-01-0000</t>
  </si>
  <si>
    <t>Yolanda Brown</t>
  </si>
  <si>
    <t>5627 W Division St</t>
  </si>
  <si>
    <t>60651 1140</t>
  </si>
  <si>
    <t>773/530-4732</t>
  </si>
  <si>
    <t>Chicago Grammar School</t>
  </si>
  <si>
    <t>15-016-100X-01-0000</t>
  </si>
  <si>
    <t>Phillip D Jackson II</t>
  </si>
  <si>
    <t>900 N Franklin St Ste 104</t>
  </si>
  <si>
    <t>60610 8108</t>
  </si>
  <si>
    <t>312/944-5600</t>
  </si>
  <si>
    <t>15-016-101X-01-0000</t>
  </si>
  <si>
    <t>Chrystal Kyles</t>
  </si>
  <si>
    <t>773/362-1076</t>
  </si>
  <si>
    <t>Philadelphia School of Arts</t>
  </si>
  <si>
    <t>15-016-102X-01-0000</t>
  </si>
  <si>
    <t>Terrell Powell</t>
  </si>
  <si>
    <t>3335 W Washington Blvd</t>
  </si>
  <si>
    <t>60624 2454</t>
  </si>
  <si>
    <t>773/480-1884</t>
  </si>
  <si>
    <t>15-016-108Y-10-0000</t>
  </si>
  <si>
    <t>Brendan J Conroy</t>
  </si>
  <si>
    <t>773/925-6600</t>
  </si>
  <si>
    <t>St Scholastica Academy</t>
  </si>
  <si>
    <t>15-016-109Y-10-0000</t>
  </si>
  <si>
    <t>Ms. Colleen Brewer</t>
  </si>
  <si>
    <t>7416 N Ridge Blvd</t>
  </si>
  <si>
    <t>60645 1919</t>
  </si>
  <si>
    <t>773/764-5715</t>
  </si>
  <si>
    <t>PACTT Learning Center</t>
  </si>
  <si>
    <t>15-016-111S-19-0000</t>
  </si>
  <si>
    <t>Paula Jablonski</t>
  </si>
  <si>
    <t>7101 N Greenview Ave</t>
  </si>
  <si>
    <t>60626 2628</t>
  </si>
  <si>
    <t>773/338-9102</t>
  </si>
  <si>
    <t>15-016-113X-01-0000</t>
  </si>
  <si>
    <t>Dr. Annegret Harnischfeger</t>
  </si>
  <si>
    <t>1447 W Montrose Ave</t>
  </si>
  <si>
    <t>773/880-8812</t>
  </si>
  <si>
    <t>15-016-114X-16-0000</t>
  </si>
  <si>
    <t>1744 E 55th St</t>
  </si>
  <si>
    <t>60615 5966</t>
  </si>
  <si>
    <t>312/719-4907</t>
  </si>
  <si>
    <t>15-016-118Y-05-0000</t>
  </si>
  <si>
    <t>Rabbi Shmuel Adler</t>
  </si>
  <si>
    <t>773/463-7738</t>
  </si>
  <si>
    <t>L L Performing Arts Academy</t>
  </si>
  <si>
    <t>15-016-129X-01-0000</t>
  </si>
  <si>
    <t>Rochella Palmer</t>
  </si>
  <si>
    <t>9901 S Winston Ave</t>
  </si>
  <si>
    <t>60643 1325</t>
  </si>
  <si>
    <t>773/941-5627</t>
  </si>
  <si>
    <t>Grace Lutheran Academy</t>
  </si>
  <si>
    <t>15-016-175X-06-0000</t>
  </si>
  <si>
    <t>773/762-1234</t>
  </si>
  <si>
    <t>Jehovah Lutheran School</t>
  </si>
  <si>
    <t>15-016-178X-06-0000</t>
  </si>
  <si>
    <t>773/342-5854</t>
  </si>
  <si>
    <t>15-016-181X-06-0000</t>
  </si>
  <si>
    <t>Rev. Christopher C Browne</t>
  </si>
  <si>
    <t>773/736-1157</t>
  </si>
  <si>
    <t>15-016-182X-01-0000</t>
  </si>
  <si>
    <t>Mrs. Nakisha Hobbs</t>
  </si>
  <si>
    <t>312/675-0056</t>
  </si>
  <si>
    <t>St Andrew Lutheran</t>
  </si>
  <si>
    <t>15-016-184X-06-0000</t>
  </si>
  <si>
    <t>Michael Deruiter</t>
  </si>
  <si>
    <t>3659 S Honore St</t>
  </si>
  <si>
    <t>60609 1231</t>
  </si>
  <si>
    <t>773/376-5370</t>
  </si>
  <si>
    <t>15-016-185X-06-0000</t>
  </si>
  <si>
    <t>Joy Mullaney</t>
  </si>
  <si>
    <t>773/525-4990</t>
  </si>
  <si>
    <t>15-016-186X-06-0000</t>
  </si>
  <si>
    <t>Mr. Douglas W Markworth</t>
  </si>
  <si>
    <t>773/736-1196</t>
  </si>
  <si>
    <t>15-016-187X-06-0000</t>
  </si>
  <si>
    <t>Donna Beck</t>
  </si>
  <si>
    <t>773/472-3837</t>
  </si>
  <si>
    <t>15-016-189X-06-0000</t>
  </si>
  <si>
    <t>Mr. Glen Kuck</t>
  </si>
  <si>
    <t>60651 2663</t>
  </si>
  <si>
    <t>773/378-6644</t>
  </si>
  <si>
    <t>15-016-190X-06-0000</t>
  </si>
  <si>
    <t>Sara Boedecker-Johnston</t>
  </si>
  <si>
    <t>773/721-1438</t>
  </si>
  <si>
    <t>Lutheran Unity School</t>
  </si>
  <si>
    <t>15-016-192X-06-0000</t>
  </si>
  <si>
    <t>JoEllen Hoffmann</t>
  </si>
  <si>
    <t>708/867-5044</t>
  </si>
  <si>
    <t>15-016-194X-06-0000</t>
  </si>
  <si>
    <t>Mr. Charles Asche</t>
  </si>
  <si>
    <t>773/561-9830</t>
  </si>
  <si>
    <t>15-016-201X-06-0000</t>
  </si>
  <si>
    <t>Ms. Patricia Grunde</t>
  </si>
  <si>
    <t>773/743-0800</t>
  </si>
  <si>
    <t>15-016-203X-06-0000</t>
  </si>
  <si>
    <t>Mrs. Vicki J Helmling</t>
  </si>
  <si>
    <t>60639 1615</t>
  </si>
  <si>
    <t>773/637-2250</t>
  </si>
  <si>
    <t>Hope Lutheran</t>
  </si>
  <si>
    <t>15-016-204X-06-0000</t>
  </si>
  <si>
    <t>Judith Anderson</t>
  </si>
  <si>
    <t>773/776-9849</t>
  </si>
  <si>
    <t>15-016-206X-06-0000</t>
  </si>
  <si>
    <t>Mrs. Elizabeth Ruppe</t>
  </si>
  <si>
    <t>773/477-4824</t>
  </si>
  <si>
    <t>15-016-210X-05-0000</t>
  </si>
  <si>
    <t>Miriam Schiller</t>
  </si>
  <si>
    <t>773/493-8880</t>
  </si>
  <si>
    <t>15-016-211X-05-0000</t>
  </si>
  <si>
    <t>Alyson Horwitz</t>
  </si>
  <si>
    <t>773/281-1858</t>
  </si>
  <si>
    <t>Chicago Christian Academy</t>
  </si>
  <si>
    <t>15-016-215X-25-0000</t>
  </si>
  <si>
    <t>Ms. Robin P Berryhill</t>
  </si>
  <si>
    <t>4301 W Diversey Ave</t>
  </si>
  <si>
    <t>60639 2027</t>
  </si>
  <si>
    <t>773/205-5102</t>
  </si>
  <si>
    <t>15-016-217X-26-0000</t>
  </si>
  <si>
    <t>Vernon Lee</t>
  </si>
  <si>
    <t>773/685-1106</t>
  </si>
  <si>
    <t>Roseland Christian School</t>
  </si>
  <si>
    <t>15-016-226X-03-0000</t>
  </si>
  <si>
    <t>Mr. Mathew James</t>
  </si>
  <si>
    <t>314 W 108th St</t>
  </si>
  <si>
    <t>60628 3332</t>
  </si>
  <si>
    <t>773/264-2174</t>
  </si>
  <si>
    <t>St Columbanus School</t>
  </si>
  <si>
    <t>15-016-228X-10-0000</t>
  </si>
  <si>
    <t>Sandra E Wilson</t>
  </si>
  <si>
    <t>773/224-3811</t>
  </si>
  <si>
    <t>Joan Dachs Bais Yaakov Elem</t>
  </si>
  <si>
    <t>15-016-231X-05-0000</t>
  </si>
  <si>
    <t>Rabbi Yehoshua Pinkus</t>
  </si>
  <si>
    <t>3200 W Peterson Ave</t>
  </si>
  <si>
    <t>773/465-8889</t>
  </si>
  <si>
    <t>Jesuit College Preparatory School</t>
  </si>
  <si>
    <t>15-016-238Y-10-0000</t>
  </si>
  <si>
    <t>Mrs. Temple Payne</t>
  </si>
  <si>
    <t>773/261-7505</t>
  </si>
  <si>
    <t>15-016-241X-01-0000</t>
  </si>
  <si>
    <t>Mrs. Lynn E Lawrence</t>
  </si>
  <si>
    <t>773/327-3144</t>
  </si>
  <si>
    <t>15-016-248Y-05-0000</t>
  </si>
  <si>
    <t>Tsyrl Turen</t>
  </si>
  <si>
    <t>60659 1417</t>
  </si>
  <si>
    <t>773/267-0770</t>
  </si>
  <si>
    <t>Lutheran Day Nursery</t>
  </si>
  <si>
    <t>15-016-270X-06-0000</t>
  </si>
  <si>
    <t>Rev. Bruce Ray</t>
  </si>
  <si>
    <t>1802 N Fairfield Ave</t>
  </si>
  <si>
    <t>60647 4214</t>
  </si>
  <si>
    <t>773/486-4222</t>
  </si>
  <si>
    <t>15-016-271X-10-0000</t>
  </si>
  <si>
    <t>Nat Wilburn</t>
  </si>
  <si>
    <t>773/262-4446</t>
  </si>
  <si>
    <t>Acad of St Benedict the African</t>
  </si>
  <si>
    <t>15-016-302X-10-0000</t>
  </si>
  <si>
    <t>Kurt Wittenberg</t>
  </si>
  <si>
    <t>6547 S Stewart Ave</t>
  </si>
  <si>
    <t>60621 3184</t>
  </si>
  <si>
    <t>773/994-6100</t>
  </si>
  <si>
    <t>15-016-317X-10-0000</t>
  </si>
  <si>
    <t>Laura Kennedy</t>
  </si>
  <si>
    <t>773/445-8850</t>
  </si>
  <si>
    <t>15-016-319X-10-0000</t>
  </si>
  <si>
    <t>Sr. Jean Matijosaitis</t>
  </si>
  <si>
    <t>773/373-5200</t>
  </si>
  <si>
    <t>15-016-321X-10-0000</t>
  </si>
  <si>
    <t>Kathleen Kowalski</t>
  </si>
  <si>
    <t>773/545-2173</t>
  </si>
  <si>
    <t>St Barbara</t>
  </si>
  <si>
    <t>15-016-324X-10-0000</t>
  </si>
  <si>
    <t>Dorene A Hurckes</t>
  </si>
  <si>
    <t>60608 5922</t>
  </si>
  <si>
    <t>312/326-6243</t>
  </si>
  <si>
    <t>15-016-325X-10-0000</t>
  </si>
  <si>
    <t>Lenore Barnes</t>
  </si>
  <si>
    <t>773/445-7711</t>
  </si>
  <si>
    <t>15-016-326X-10-0000</t>
  </si>
  <si>
    <t>Martin Graham-Mchugh</t>
  </si>
  <si>
    <t>60641 3512</t>
  </si>
  <si>
    <t>773/282-9373</t>
  </si>
  <si>
    <t>15-016-328X-10-0000</t>
  </si>
  <si>
    <t>Barbara Rasinski</t>
  </si>
  <si>
    <t>4440 W 83rd St</t>
  </si>
  <si>
    <t>60652 2111</t>
  </si>
  <si>
    <t>773/884-2020</t>
  </si>
  <si>
    <t>15-016-329X-10-0000</t>
  </si>
  <si>
    <t>773/463-6797</t>
  </si>
  <si>
    <t>15-016-331X-10-0000</t>
  </si>
  <si>
    <t>Ms. Kathleen Duffy</t>
  </si>
  <si>
    <t>773/522-0143</t>
  </si>
  <si>
    <t>15-016-339X-10-0000</t>
  </si>
  <si>
    <t>Colleen Schrantz</t>
  </si>
  <si>
    <t>60632 3630</t>
  </si>
  <si>
    <t>773/847-0697</t>
  </si>
  <si>
    <t>15-016-340X-10-0000</t>
  </si>
  <si>
    <t>Terry Reger</t>
  </si>
  <si>
    <t>773/233-8844</t>
  </si>
  <si>
    <t>15-016-344X-10-0000</t>
  </si>
  <si>
    <t>Marylouise Young</t>
  </si>
  <si>
    <t>773/522-0024</t>
  </si>
  <si>
    <t>Evangelical Christian School</t>
  </si>
  <si>
    <t>15-016-347X-27-0000</t>
  </si>
  <si>
    <t>Mrs. Vonita Renee Thomas</t>
  </si>
  <si>
    <t>9130 S Vincennes Ave</t>
  </si>
  <si>
    <t>60620 2701</t>
  </si>
  <si>
    <t>773/881-8008</t>
  </si>
  <si>
    <t>15-016-348X-10-0000</t>
  </si>
  <si>
    <t>773/779-3329</t>
  </si>
  <si>
    <t>15-016-349X-10-0000</t>
  </si>
  <si>
    <t>Mary Stokes</t>
  </si>
  <si>
    <t>773/445-2969</t>
  </si>
  <si>
    <t>Humboldt Comm Christian School</t>
  </si>
  <si>
    <t>15-016-350X-03-0000</t>
  </si>
  <si>
    <t>Mrs. Debra Flores</t>
  </si>
  <si>
    <t>1847 N Humboldt Blvd</t>
  </si>
  <si>
    <t>60647 5003</t>
  </si>
  <si>
    <t>773/278-6330</t>
  </si>
  <si>
    <t>15-016-352X-10-0000</t>
  </si>
  <si>
    <t>Melissa Dan</t>
  </si>
  <si>
    <t>773/348-8212</t>
  </si>
  <si>
    <t>15-016-356X-10-0000</t>
  </si>
  <si>
    <t>773/283-2311</t>
  </si>
  <si>
    <t>St Cornelius</t>
  </si>
  <si>
    <t>15-016-357X-10-0000</t>
  </si>
  <si>
    <t>Christina Bowman</t>
  </si>
  <si>
    <t>5252 N Long Ave</t>
  </si>
  <si>
    <t>60630 1438</t>
  </si>
  <si>
    <t>773/283-2192</t>
  </si>
  <si>
    <t>St Dorothy</t>
  </si>
  <si>
    <t>15-016-365X-10-0000</t>
  </si>
  <si>
    <t>Robert L Anderson</t>
  </si>
  <si>
    <t>60619 2919</t>
  </si>
  <si>
    <t>773/783-0555</t>
  </si>
  <si>
    <t>15-016-366X-10-0000</t>
  </si>
  <si>
    <t>Sr. Marie M Hackett</t>
  </si>
  <si>
    <t>773/736-9133</t>
  </si>
  <si>
    <t>St Elizabeth</t>
  </si>
  <si>
    <t>15-016-367X-10-0000</t>
  </si>
  <si>
    <t>Nakia Garcia</t>
  </si>
  <si>
    <t>4052 S Wabash Ave</t>
  </si>
  <si>
    <t>60653 2121</t>
  </si>
  <si>
    <t>773/548-4100</t>
  </si>
  <si>
    <t>15-016-368X-10-0000</t>
  </si>
  <si>
    <t>David J Burke</t>
  </si>
  <si>
    <t>773/762-1542</t>
  </si>
  <si>
    <t>15-016-369X-10-0000</t>
  </si>
  <si>
    <t>Denise Spells</t>
  </si>
  <si>
    <t>773/238-1757</t>
  </si>
  <si>
    <t>15-016-370X-10-0000</t>
  </si>
  <si>
    <t>Patricia M Brown</t>
  </si>
  <si>
    <t>773/763-2235</t>
  </si>
  <si>
    <t>15-016-372X-10-0000</t>
  </si>
  <si>
    <t>Dr. Lucine Mastelerz</t>
  </si>
  <si>
    <t>773/622-3022</t>
  </si>
  <si>
    <t>15-016-375X-10-0000</t>
  </si>
  <si>
    <t>Mrs. Moira E Benton</t>
  </si>
  <si>
    <t>773/523-6161</t>
  </si>
  <si>
    <t>15-016-378X-10-0000</t>
  </si>
  <si>
    <t>773/589-1000</t>
  </si>
  <si>
    <t>15-016-381X-05-0000</t>
  </si>
  <si>
    <t>773/465-0863</t>
  </si>
  <si>
    <t>15-016-382X-10-0000</t>
  </si>
  <si>
    <t>Mr. Ted Morgan</t>
  </si>
  <si>
    <t>773/268-6636</t>
  </si>
  <si>
    <t>15-016-383X-10-0000</t>
  </si>
  <si>
    <t>Janie Flores</t>
  </si>
  <si>
    <t>773/737-3454</t>
  </si>
  <si>
    <t>15-016-384X-10-0000</t>
  </si>
  <si>
    <t>Marie B Neis</t>
  </si>
  <si>
    <t>773/237-7131</t>
  </si>
  <si>
    <t>15-016-388X-10-0000</t>
  </si>
  <si>
    <t>Debra A Sullivan</t>
  </si>
  <si>
    <t>773/743-6277</t>
  </si>
  <si>
    <t>15-016-392X-10-0000</t>
  </si>
  <si>
    <t>Marianne Johnson</t>
  </si>
  <si>
    <t>773/486-1055</t>
  </si>
  <si>
    <t>St Helena of the Cross</t>
  </si>
  <si>
    <t>15-016-393X-10-0000</t>
  </si>
  <si>
    <t>Olettia Cheers</t>
  </si>
  <si>
    <t>10115 S Parnell Ave</t>
  </si>
  <si>
    <t>60628 1837</t>
  </si>
  <si>
    <t>773/238-5432</t>
  </si>
  <si>
    <t>15-016-395X-10-0000</t>
  </si>
  <si>
    <t>Michael Neis</t>
  </si>
  <si>
    <t>773/561-5885</t>
  </si>
  <si>
    <t>15-016-396X-10-0000</t>
  </si>
  <si>
    <t>Douglas Pearson</t>
  </si>
  <si>
    <t>773/624-0727</t>
  </si>
  <si>
    <t>15-016-397X-10-0000</t>
  </si>
  <si>
    <t>773/638-6103</t>
  </si>
  <si>
    <t>15-016-405X-26-0000</t>
  </si>
  <si>
    <t>312/842-8546</t>
  </si>
  <si>
    <t>St Hyacinth</t>
  </si>
  <si>
    <t>15-016-408X-10-0000</t>
  </si>
  <si>
    <t>Sr. Theresa Marie Czarny</t>
  </si>
  <si>
    <t>3640 W Wolfram St</t>
  </si>
  <si>
    <t>60618 7318</t>
  </si>
  <si>
    <t>773/342-7550</t>
  </si>
  <si>
    <t>Misericordia Mcauley Residence</t>
  </si>
  <si>
    <t>15-016-409S-10-0000</t>
  </si>
  <si>
    <t>Ms. Deborah L Hays</t>
  </si>
  <si>
    <t>2060 W Granville Ave</t>
  </si>
  <si>
    <t>60659 3097</t>
  </si>
  <si>
    <t>773/273-4744</t>
  </si>
  <si>
    <t>15-016-412X-10-0000</t>
  </si>
  <si>
    <t>773/271-2008</t>
  </si>
  <si>
    <t>15-016-417X-10-0000</t>
  </si>
  <si>
    <t>Bernadette Felicione</t>
  </si>
  <si>
    <t>773/775-0545</t>
  </si>
  <si>
    <t>15-016-422X-10-0000</t>
  </si>
  <si>
    <t>4827 N Kenmore Ave</t>
  </si>
  <si>
    <t>60640 3705</t>
  </si>
  <si>
    <t>773/271-8655</t>
  </si>
  <si>
    <t>15-016-434X-10-0000</t>
  </si>
  <si>
    <t>Carol A Miceli</t>
  </si>
  <si>
    <t>773/375-5711</t>
  </si>
  <si>
    <t>15-016-436X-10-0000</t>
  </si>
  <si>
    <t>Mr. Benny Morten</t>
  </si>
  <si>
    <t>312/829-4153</t>
  </si>
  <si>
    <t>15-016-437X-10-0000</t>
  </si>
  <si>
    <t>Geralyn Lawler</t>
  </si>
  <si>
    <t>773/626-2655</t>
  </si>
  <si>
    <t>St Turibius School</t>
  </si>
  <si>
    <t>15-016-438X-10-0000</t>
  </si>
  <si>
    <t>Sharon L Dulewski</t>
  </si>
  <si>
    <t>4120 W 57th St</t>
  </si>
  <si>
    <t>60629 4822</t>
  </si>
  <si>
    <t>773/585-5150</t>
  </si>
  <si>
    <t>15-016-439X-10-0000</t>
  </si>
  <si>
    <t>Allen Ackermann</t>
  </si>
  <si>
    <t>773/248-2500</t>
  </si>
  <si>
    <t>15-016-441X-10-0000</t>
  </si>
  <si>
    <t>Dr. M Stanton-Anderso</t>
  </si>
  <si>
    <t>773/348-4629</t>
  </si>
  <si>
    <t>15-016-445X-10-0000</t>
  </si>
  <si>
    <t>Paul D Houser</t>
  </si>
  <si>
    <t>773/734-1386</t>
  </si>
  <si>
    <t>15-016-453X-10-0000</t>
  </si>
  <si>
    <t>Colleen M Cannon</t>
  </si>
  <si>
    <t>773/549-0909</t>
  </si>
  <si>
    <t>15-016-456X-10-0000</t>
  </si>
  <si>
    <t>Sr. Jean Mcgrath</t>
  </si>
  <si>
    <t>773/445-4737</t>
  </si>
  <si>
    <t>15-016-459X-10-0000</t>
  </si>
  <si>
    <t>773/486-1334</t>
  </si>
  <si>
    <t>15-016-460X-10-0000</t>
  </si>
  <si>
    <t>Charles E Carroll</t>
  </si>
  <si>
    <t>773/785-2331</t>
  </si>
  <si>
    <t>St Jerome School</t>
  </si>
  <si>
    <t>15-016-463X-10-0000</t>
  </si>
  <si>
    <t>Mr. Christopher Caban</t>
  </si>
  <si>
    <t>312/842-7668</t>
  </si>
  <si>
    <t>15-016-492X-10-0000</t>
  </si>
  <si>
    <t>Jihada Green</t>
  </si>
  <si>
    <t>60643 1490</t>
  </si>
  <si>
    <t>773/238-1088</t>
  </si>
  <si>
    <t>St Margaret Mary School</t>
  </si>
  <si>
    <t>15-016-505X-10-0000</t>
  </si>
  <si>
    <t>Margaret Finnegan</t>
  </si>
  <si>
    <t>7318 N Oakley Ave</t>
  </si>
  <si>
    <t>60645 1810</t>
  </si>
  <si>
    <t>773/764-0641</t>
  </si>
  <si>
    <t>15-016-506X-10-0000</t>
  </si>
  <si>
    <t>Ms. Bridgid Miller</t>
  </si>
  <si>
    <t>312/733-2252</t>
  </si>
  <si>
    <t>Santa Lucia</t>
  </si>
  <si>
    <t>15-016-521X-10-0000</t>
  </si>
  <si>
    <t>Geraldine Maratea</t>
  </si>
  <si>
    <t>312/326-1839</t>
  </si>
  <si>
    <t>15-016-535X-10-0000</t>
  </si>
  <si>
    <t>Mr. Steve Adams</t>
  </si>
  <si>
    <t>773/768-3728</t>
  </si>
  <si>
    <t>St Stanislaus Kostka School</t>
  </si>
  <si>
    <t>15-016-539X-10-0000</t>
  </si>
  <si>
    <t>Ms. Marjorie Hill</t>
  </si>
  <si>
    <t>60622 3336</t>
  </si>
  <si>
    <t>773/278-4560</t>
  </si>
  <si>
    <t>St Sylvester School</t>
  </si>
  <si>
    <t>15-016-540X-10-0000</t>
  </si>
  <si>
    <t>Daniel Bennett</t>
  </si>
  <si>
    <t>773/772-5222</t>
  </si>
  <si>
    <t>St Tarcissus School</t>
  </si>
  <si>
    <t>15-016-542X-10-0000</t>
  </si>
  <si>
    <t>Roy Hecker</t>
  </si>
  <si>
    <t>773/763-7080</t>
  </si>
  <si>
    <t>St Thecla</t>
  </si>
  <si>
    <t>15-016-544X-10-0000</t>
  </si>
  <si>
    <t>Mr. Daniel Gargano</t>
  </si>
  <si>
    <t>6323 N Newcastle Ave</t>
  </si>
  <si>
    <t>60631 2026</t>
  </si>
  <si>
    <t>773/763-3380</t>
  </si>
  <si>
    <t>St Therese School</t>
  </si>
  <si>
    <t>15-016-546X-10-0000</t>
  </si>
  <si>
    <t>Phyllis Cavallone Jurek</t>
  </si>
  <si>
    <t>312/326-2837</t>
  </si>
  <si>
    <t>15-016-547X-10-0000</t>
  </si>
  <si>
    <t>Ms. Candace M Scheidt</t>
  </si>
  <si>
    <t>773/667-1142</t>
  </si>
  <si>
    <t>15-016-548X-10-0000</t>
  </si>
  <si>
    <t>Kathleen Barton</t>
  </si>
  <si>
    <t>773/631-2256</t>
  </si>
  <si>
    <t>15-016-561X-10-0000</t>
  </si>
  <si>
    <t>Patricia Adduci</t>
  </si>
  <si>
    <t>773/582-8083</t>
  </si>
  <si>
    <t>15-016-563X-10-0000</t>
  </si>
  <si>
    <t>Carrie A Mijal</t>
  </si>
  <si>
    <t>773/725-5133</t>
  </si>
  <si>
    <t>15-016-567X-10-0000</t>
  </si>
  <si>
    <t>Helen A Dumas</t>
  </si>
  <si>
    <t>773/483-5620</t>
  </si>
  <si>
    <t>15-016-571X-10-0000</t>
  </si>
  <si>
    <t>Sr. Rita Marie Range</t>
  </si>
  <si>
    <t>773/342-0170</t>
  </si>
  <si>
    <t>15-016-572X-10-0000</t>
  </si>
  <si>
    <t>Carl M Ploense</t>
  </si>
  <si>
    <t>773/768-0999</t>
  </si>
  <si>
    <t>15-016-578X-10-0000</t>
  </si>
  <si>
    <t>773/525-8779</t>
  </si>
  <si>
    <t>Our Lady of Victory</t>
  </si>
  <si>
    <t>15-016-585X-10-0000</t>
  </si>
  <si>
    <t>Mrs. Jennifer Hodge</t>
  </si>
  <si>
    <t>4434 N Laramie Ave</t>
  </si>
  <si>
    <t>60630 3740</t>
  </si>
  <si>
    <t>773/283-2229</t>
  </si>
  <si>
    <t>St Pascal School</t>
  </si>
  <si>
    <t>15-016-588X-10-0000</t>
  </si>
  <si>
    <t>Denise Landers</t>
  </si>
  <si>
    <t>773/736-8806</t>
  </si>
  <si>
    <t>Ezzard Charles School</t>
  </si>
  <si>
    <t>15-016-590X-16-0000</t>
  </si>
  <si>
    <t>Eldora Davis</t>
  </si>
  <si>
    <t>7946 S Ashland Ave</t>
  </si>
  <si>
    <t>60620 4335</t>
  </si>
  <si>
    <t>773/487-0227</t>
  </si>
  <si>
    <t>St Paul - Our Lady of Vilna</t>
  </si>
  <si>
    <t>15-016-591X-10-0000</t>
  </si>
  <si>
    <t>Dr. Roy J Pletsch</t>
  </si>
  <si>
    <t>2114 W 22nd Pl</t>
  </si>
  <si>
    <t>60608 4004</t>
  </si>
  <si>
    <t>773/847-6078</t>
  </si>
  <si>
    <t>15-016-595X-10-0000</t>
  </si>
  <si>
    <t>Ms. Julie Kadrich</t>
  </si>
  <si>
    <t>312/386-1560</t>
  </si>
  <si>
    <t>15-016-596X-10-0000</t>
  </si>
  <si>
    <t>Linda Sanders</t>
  </si>
  <si>
    <t>773/288-1138</t>
  </si>
  <si>
    <t>15-016-598X-10-0000</t>
  </si>
  <si>
    <t>Nancy Cullinan Nasko</t>
  </si>
  <si>
    <t>312/226-1590</t>
  </si>
  <si>
    <t>St Agatha Catholic Academy</t>
  </si>
  <si>
    <t>15-016-599X-10-0000</t>
  </si>
  <si>
    <t>Patricia A Williams</t>
  </si>
  <si>
    <t>3151 W Douglas Blvd</t>
  </si>
  <si>
    <t>60623 1816</t>
  </si>
  <si>
    <t>773/762-1809</t>
  </si>
  <si>
    <t>15-016-602X-10-0000</t>
  </si>
  <si>
    <t>Mr. Brian ORourke</t>
  </si>
  <si>
    <t>312/421-5135</t>
  </si>
  <si>
    <t>15-016-604X-10-0000</t>
  </si>
  <si>
    <t>Mr. Peter A Tantillo</t>
  </si>
  <si>
    <t>773/736-0567</t>
  </si>
  <si>
    <t>15-016-605X-10-0000</t>
  </si>
  <si>
    <t>Julia Byrns Kelly</t>
  </si>
  <si>
    <t>773/769-4211</t>
  </si>
  <si>
    <t>15-016-606X-10-0000</t>
  </si>
  <si>
    <t>Michael Krsek</t>
  </si>
  <si>
    <t>60655 2417</t>
  </si>
  <si>
    <t>708/422-1540</t>
  </si>
  <si>
    <t>15-016-607X-10-0000</t>
  </si>
  <si>
    <t>Jessica Lopez</t>
  </si>
  <si>
    <t>773/582-4266</t>
  </si>
  <si>
    <t>15-016-608X-10-0000</t>
  </si>
  <si>
    <t>Patricia A Murphy</t>
  </si>
  <si>
    <t>773/776-3316</t>
  </si>
  <si>
    <t>15-016-613X-10-0000</t>
  </si>
  <si>
    <t>773/486-0119</t>
  </si>
  <si>
    <t>15-016-614X-10-0000</t>
  </si>
  <si>
    <t>773/281-0018</t>
  </si>
  <si>
    <t>15-016-618X-10-0000</t>
  </si>
  <si>
    <t>Evelyn Califfe</t>
  </si>
  <si>
    <t>773/767-6160</t>
  </si>
  <si>
    <t>15-016-619X-10-0000</t>
  </si>
  <si>
    <t>Mrs. Mary Yamoah</t>
  </si>
  <si>
    <t>7033 N Moselle Ave</t>
  </si>
  <si>
    <t>60646 1211</t>
  </si>
  <si>
    <t>773/763-7577</t>
  </si>
  <si>
    <t>15-016-620X-10-0000</t>
  </si>
  <si>
    <t>Mr. Patrick Landry</t>
  </si>
  <si>
    <t>773/227-1140</t>
  </si>
  <si>
    <t>St Matthias/Transfiguration Sch</t>
  </si>
  <si>
    <t>15-016-622X-10-0000</t>
  </si>
  <si>
    <t>Mr. Adam Dufault</t>
  </si>
  <si>
    <t>773/784-0999</t>
  </si>
  <si>
    <t>15-016-624X-10-0000</t>
  </si>
  <si>
    <t>Mariagnes Menden</t>
  </si>
  <si>
    <t>773/735-0772</t>
  </si>
  <si>
    <t>15-016-626X-14-0000</t>
  </si>
  <si>
    <t>Maria Klysh-Finiak</t>
  </si>
  <si>
    <t>773/384-7243</t>
  </si>
  <si>
    <t>15-016-627X-10-0000</t>
  </si>
  <si>
    <t>Ms. Caroline L Wiley</t>
  </si>
  <si>
    <t>773/376-6223</t>
  </si>
  <si>
    <t>15-016-630X-10-0000</t>
  </si>
  <si>
    <t>Mr. Raymond L Coleman</t>
  </si>
  <si>
    <t>773/631-7880</t>
  </si>
  <si>
    <t>15-016-632X-10-0000</t>
  </si>
  <si>
    <t>Mrs. Bridget de la Pena</t>
  </si>
  <si>
    <t>8231 S South Shore Dr</t>
  </si>
  <si>
    <t>60617 2152</t>
  </si>
  <si>
    <t>773/221-0212</t>
  </si>
  <si>
    <t>St Ladislaus</t>
  </si>
  <si>
    <t>15-016-647X-10-0000</t>
  </si>
  <si>
    <t>Linda L Brusky</t>
  </si>
  <si>
    <t>3330 N Lockwood Ave</t>
  </si>
  <si>
    <t>60641 4184</t>
  </si>
  <si>
    <t>773/545-5600</t>
  </si>
  <si>
    <t>15-016-686Z-11-0000</t>
  </si>
  <si>
    <t>Bettye Scott</t>
  </si>
  <si>
    <t>773/873-3005</t>
  </si>
  <si>
    <t>Lake Shore School</t>
  </si>
  <si>
    <t>15-016-692X-01-0000</t>
  </si>
  <si>
    <t>Mrs. Farah Essa</t>
  </si>
  <si>
    <t>5611 N Clark St</t>
  </si>
  <si>
    <t>60660 4108</t>
  </si>
  <si>
    <t>773/561-6707</t>
  </si>
  <si>
    <t>Daystar School</t>
  </si>
  <si>
    <t>15-016-693X-03-0000</t>
  </si>
  <si>
    <t>Mrs. Harriet J Potoka</t>
  </si>
  <si>
    <t>312/791-0001</t>
  </si>
  <si>
    <t>Holy Family Lutheran School</t>
  </si>
  <si>
    <t>15-016-705X-06-0000</t>
  </si>
  <si>
    <t>Cheryl Collins</t>
  </si>
  <si>
    <t>60624 4104</t>
  </si>
  <si>
    <t>773/265-0550</t>
  </si>
  <si>
    <t>15-016-712X-16-0000</t>
  </si>
  <si>
    <t>Deborah Kelley</t>
  </si>
  <si>
    <t>773/714-0646</t>
  </si>
  <si>
    <t>Rush Day School</t>
  </si>
  <si>
    <t>15-016-727S-19-0000</t>
  </si>
  <si>
    <t>Jean Heideman</t>
  </si>
  <si>
    <t>2150 W Harrison St</t>
  </si>
  <si>
    <t>60612 3706</t>
  </si>
  <si>
    <t>312/942-6627</t>
  </si>
  <si>
    <t>15-016-735X-16-0000</t>
  </si>
  <si>
    <t>Linda Budewitz</t>
  </si>
  <si>
    <t>773/239-7635</t>
  </si>
  <si>
    <t>15-016-738X-16-0000</t>
  </si>
  <si>
    <t>Debra Senoff Langford</t>
  </si>
  <si>
    <t>773/271-1700</t>
  </si>
  <si>
    <t>15-016-743Z-01-0000</t>
  </si>
  <si>
    <t>773/353-3000</t>
  </si>
  <si>
    <t>Yeshivas Tiferes T2V1</t>
  </si>
  <si>
    <t>15-016-749X-05-0000</t>
  </si>
  <si>
    <t>Uhlich Academy</t>
  </si>
  <si>
    <t>15-016-757S-14-0000</t>
  </si>
  <si>
    <t>Ms. Cherilyn D Thomas</t>
  </si>
  <si>
    <t>3110 W Grand Ave</t>
  </si>
  <si>
    <t>60622 4324</t>
  </si>
  <si>
    <t>773/722-3097</t>
  </si>
  <si>
    <t>ASPIRA Antonia Pantoja Alt H S</t>
  </si>
  <si>
    <t>15-016-761Y-01-0000</t>
  </si>
  <si>
    <t>Hugo Campuzano</t>
  </si>
  <si>
    <t>3121 N Pulaski Rd</t>
  </si>
  <si>
    <t>60641 5447</t>
  </si>
  <si>
    <t>773/252-0970</t>
  </si>
  <si>
    <t>15-016-763X-06-0000</t>
  </si>
  <si>
    <t>Geraldine L Brazeal</t>
  </si>
  <si>
    <t>773/536-1984</t>
  </si>
  <si>
    <t>So Central Comm Serv-So Shore</t>
  </si>
  <si>
    <t>15-016-770S-19-0000</t>
  </si>
  <si>
    <t>7550 S Phillips Ave</t>
  </si>
  <si>
    <t>60649 3724</t>
  </si>
  <si>
    <t>773/374-2223</t>
  </si>
  <si>
    <t>15-016-778Z-14-0000</t>
  </si>
  <si>
    <t>Mrs. Teresa F Ziegler</t>
  </si>
  <si>
    <t>312/675-8691</t>
  </si>
  <si>
    <t>15-016-780X-01-0000</t>
  </si>
  <si>
    <t>Mr. Randall Dunn</t>
  </si>
  <si>
    <t>312/582-6014</t>
  </si>
  <si>
    <t>Yeshiva Shearis Yisroel</t>
  </si>
  <si>
    <t>15-016-781X-05-0000</t>
  </si>
  <si>
    <t>2620 W Touhy Ave</t>
  </si>
  <si>
    <t>60645 3110</t>
  </si>
  <si>
    <t>773/262-0885</t>
  </si>
  <si>
    <t>15-016-785Y-01-0000</t>
  </si>
  <si>
    <t>15-016-789Z-11-0000</t>
  </si>
  <si>
    <t>Mr. Marshall Merklin</t>
  </si>
  <si>
    <t>773/769-0733</t>
  </si>
  <si>
    <t>15-016-791Y-05-0000</t>
  </si>
  <si>
    <t>773/262-0430</t>
  </si>
  <si>
    <t>15-016-796Y-01-0000</t>
  </si>
  <si>
    <t>Pamela Jordan</t>
  </si>
  <si>
    <t>312/421-0202</t>
  </si>
  <si>
    <t>15-016-806X-10-0000</t>
  </si>
  <si>
    <t>Ms. Mary Reiling</t>
  </si>
  <si>
    <t>312/466-0700</t>
  </si>
  <si>
    <t>15-016-815X-23-0000</t>
  </si>
  <si>
    <t>Dr. Mohamed Elnatour</t>
  </si>
  <si>
    <t>773/637-3755</t>
  </si>
  <si>
    <t>ICC Full Time School</t>
  </si>
  <si>
    <t>15-016-822X-23-0000</t>
  </si>
  <si>
    <t>5933 N Lincoln Ave</t>
  </si>
  <si>
    <t>60659 3728</t>
  </si>
  <si>
    <t>773/989-9330</t>
  </si>
  <si>
    <t>Yeshivas Meor Hatorah</t>
  </si>
  <si>
    <t>15-016-823Y-05-0000</t>
  </si>
  <si>
    <t>773/465-0419</t>
  </si>
  <si>
    <t>15-016-824Y-05-0000</t>
  </si>
  <si>
    <t>Kreindel Pinkus</t>
  </si>
  <si>
    <t>773/743-7716</t>
  </si>
  <si>
    <t>15-016-831Z-23-0000</t>
  </si>
  <si>
    <t>Larry Muhammad</t>
  </si>
  <si>
    <t>773/643-0700</t>
  </si>
  <si>
    <t>15-016-845Y-05-0000</t>
  </si>
  <si>
    <t>Shulamis Keller</t>
  </si>
  <si>
    <t>773/267-1494</t>
  </si>
  <si>
    <t>Ancona School Society Inc</t>
  </si>
  <si>
    <t>15-016-853X-16-0000</t>
  </si>
  <si>
    <t>Bonnie L Wishne</t>
  </si>
  <si>
    <t>773/924-2356</t>
  </si>
  <si>
    <t>Beacon Therapeutic School</t>
  </si>
  <si>
    <t>15-016-858S-19-0000</t>
  </si>
  <si>
    <t>Mr. Lawrence A. Wyrobek</t>
  </si>
  <si>
    <t>10650 S Longwood Dr</t>
  </si>
  <si>
    <t>60643 2617</t>
  </si>
  <si>
    <t>773/881-1005</t>
  </si>
  <si>
    <t>15-016-862Y-01-0000</t>
  </si>
  <si>
    <t>Keisha Davis-Johnson</t>
  </si>
  <si>
    <t>2021 W Fulton St</t>
  </si>
  <si>
    <t>60612 2367</t>
  </si>
  <si>
    <t>312/563-9044</t>
  </si>
  <si>
    <t>15-016-864Y-05-0000</t>
  </si>
  <si>
    <t>Mrs. Tobie Teller</t>
  </si>
  <si>
    <t>773/338-9222</t>
  </si>
  <si>
    <t>Stuart G Ferst School</t>
  </si>
  <si>
    <t>15-016-868S-19-0000</t>
  </si>
  <si>
    <t>Diane Kush</t>
  </si>
  <si>
    <t>6050 N California Ave</t>
  </si>
  <si>
    <t>60659 3916</t>
  </si>
  <si>
    <t>773/761-4651</t>
  </si>
  <si>
    <t>Sanders Academy of Excellence</t>
  </si>
  <si>
    <t>15-016-888X-01-0000</t>
  </si>
  <si>
    <t>Tonisia A Reid</t>
  </si>
  <si>
    <t>11515 S Prairie Ave</t>
  </si>
  <si>
    <t>60628 5611</t>
  </si>
  <si>
    <t>773/568-7240</t>
  </si>
  <si>
    <t>Cardinal Bernardin Center</t>
  </si>
  <si>
    <t>15-016-892X-10-0000</t>
  </si>
  <si>
    <t>Barbara Jean Ciszek</t>
  </si>
  <si>
    <t>1651 W Diversey Pkwy</t>
  </si>
  <si>
    <t>60614 1027</t>
  </si>
  <si>
    <t>773/975-6330</t>
  </si>
  <si>
    <t>15-016-894X-20-0000</t>
  </si>
  <si>
    <t>Delores R Humphries</t>
  </si>
  <si>
    <t>773/779-9440</t>
  </si>
  <si>
    <t>15-016-898Y-26-0000</t>
  </si>
  <si>
    <t>Tina Muzikowski</t>
  </si>
  <si>
    <t>312/491-1600</t>
  </si>
  <si>
    <t>Lawrence Hall Youth Services</t>
  </si>
  <si>
    <t>15-016-899S-19-0000</t>
  </si>
  <si>
    <t>Ms. Victoria Hicks</t>
  </si>
  <si>
    <t>4833 N Francisco Ave</t>
  </si>
  <si>
    <t>60625 3640</t>
  </si>
  <si>
    <t>773/769-3511</t>
  </si>
  <si>
    <t>15-016-900X-03-0000</t>
  </si>
  <si>
    <t>773/542-0663</t>
  </si>
  <si>
    <t>15-016-910X-16-0000</t>
  </si>
  <si>
    <t>Audrey Perrott</t>
  </si>
  <si>
    <t>773/384-1434</t>
  </si>
  <si>
    <t>P L A I D Academy</t>
  </si>
  <si>
    <t>15-016-950X-01-0000</t>
  </si>
  <si>
    <t>Jean Marie Altman</t>
  </si>
  <si>
    <t>2407 W 111th St</t>
  </si>
  <si>
    <t>60655 1309</t>
  </si>
  <si>
    <t>773/238-2603</t>
  </si>
  <si>
    <t>Academy of Scholastic Achievement</t>
  </si>
  <si>
    <t>15-016-957Y-01-0000</t>
  </si>
  <si>
    <t>Gladys Simpson</t>
  </si>
  <si>
    <t>4651 W Madison St</t>
  </si>
  <si>
    <t>60644 3646</t>
  </si>
  <si>
    <t>773/921-1315</t>
  </si>
  <si>
    <t>15-016-962X-10-0000</t>
  </si>
  <si>
    <t>Terri Langellier</t>
  </si>
  <si>
    <t>312/243-8186</t>
  </si>
  <si>
    <t>15-016-970X-10-0000</t>
  </si>
  <si>
    <t>M Anderer-McClelland</t>
  </si>
  <si>
    <t>1949 W 48th St</t>
  </si>
  <si>
    <t>60609 4145</t>
  </si>
  <si>
    <t>773/890-1481</t>
  </si>
  <si>
    <t>Austin Career Education Center</t>
  </si>
  <si>
    <t>15-016-975Y-01-0000</t>
  </si>
  <si>
    <t>Debra Williams</t>
  </si>
  <si>
    <t>5352 W Chicago Ave</t>
  </si>
  <si>
    <t>60651 2857</t>
  </si>
  <si>
    <t>773/626-6988</t>
  </si>
  <si>
    <t>Childrens Center Outreach</t>
  </si>
  <si>
    <t>15-016-984X-01-0000</t>
  </si>
  <si>
    <t>Ms. Olivia R Ramsey</t>
  </si>
  <si>
    <t>12803 S Halsted St</t>
  </si>
  <si>
    <t>60628 7430</t>
  </si>
  <si>
    <t>773/264-5171</t>
  </si>
  <si>
    <t>15-016-985Y-10-0000</t>
  </si>
  <si>
    <t>Ms. Patricia Garrity</t>
  </si>
  <si>
    <t>773/890-6800</t>
  </si>
  <si>
    <t>15-016-994X-01-0000</t>
  </si>
  <si>
    <t>Galeta Kaar Clayton</t>
  </si>
  <si>
    <t>773/327-0900</t>
  </si>
  <si>
    <t>15-016-996X-26-0000</t>
  </si>
  <si>
    <t>Marilyn Keeter</t>
  </si>
  <si>
    <t>7956 S King Dr</t>
  </si>
  <si>
    <t>60619 3702</t>
  </si>
  <si>
    <t>773/224-0439</t>
  </si>
  <si>
    <t>A Place of Hope</t>
  </si>
  <si>
    <t>15-016-999X-01-0000</t>
  </si>
  <si>
    <t>Dr. Donna D Richardson</t>
  </si>
  <si>
    <t>2434 E 87th St</t>
  </si>
  <si>
    <t>60617 2332</t>
  </si>
  <si>
    <t>773/768-7091</t>
  </si>
  <si>
    <t>16-019-001X-10-0000</t>
  </si>
  <si>
    <t>Mr. Ross A Bubolz</t>
  </si>
  <si>
    <t>815/895-5215</t>
  </si>
  <si>
    <t>16-019-003X-10-0000</t>
  </si>
  <si>
    <t>Mrs. Carol S Norman</t>
  </si>
  <si>
    <t>815/756-7905</t>
  </si>
  <si>
    <t>16-019-100Z-26-0000</t>
  </si>
  <si>
    <t>Tom Olmstead</t>
  </si>
  <si>
    <t>815/895-8522</t>
  </si>
  <si>
    <t>17-053-002X-10-0000</t>
  </si>
  <si>
    <t>Richard Morehouse</t>
  </si>
  <si>
    <t>815/844-6585</t>
  </si>
  <si>
    <t>17-053-003X-10-0000</t>
  </si>
  <si>
    <t>Mr. Richard Morehouse</t>
  </si>
  <si>
    <t>815/998-2194</t>
  </si>
  <si>
    <t>Pontiac Christian School</t>
  </si>
  <si>
    <t>17-053-005X-26-0000</t>
  </si>
  <si>
    <t>Mr. Bud Williams</t>
  </si>
  <si>
    <t>18034 N 2100 East Rd</t>
  </si>
  <si>
    <t>61764 3512</t>
  </si>
  <si>
    <t>815/842-1322</t>
  </si>
  <si>
    <t>17-053-029X-01-0000</t>
  </si>
  <si>
    <t>Mr. Jake Krause</t>
  </si>
  <si>
    <t>815/419-2030</t>
  </si>
  <si>
    <t>17-064-001X-10-0000</t>
  </si>
  <si>
    <t>Mike Lootens</t>
  </si>
  <si>
    <t>309/452-3268</t>
  </si>
  <si>
    <t>Holy Trinity Catholic School</t>
  </si>
  <si>
    <t>17-064-002X-10-0000</t>
  </si>
  <si>
    <t>Christina Ellis</t>
  </si>
  <si>
    <t>705 N Roosevelt Ave</t>
  </si>
  <si>
    <t>61701 2931</t>
  </si>
  <si>
    <t>309/828-7151</t>
  </si>
  <si>
    <t>17-064-003Y-10-0000</t>
  </si>
  <si>
    <t>Joy Allen</t>
  </si>
  <si>
    <t>309/826-6677</t>
  </si>
  <si>
    <t>17-064-004X-06-0000</t>
  </si>
  <si>
    <t>309/829-7513</t>
  </si>
  <si>
    <t>17-064-006X-10-0000</t>
  </si>
  <si>
    <t>Mark A Csanda</t>
  </si>
  <si>
    <t>309/828-5954</t>
  </si>
  <si>
    <t>17-064-008Y-01-0000</t>
  </si>
  <si>
    <t>Mrs. Laura Fox</t>
  </si>
  <si>
    <t>309/454-3898</t>
  </si>
  <si>
    <t>17-064-009X-14-0000</t>
  </si>
  <si>
    <t>309/449-3346</t>
  </si>
  <si>
    <t>17-064-011Z-02-0000</t>
  </si>
  <si>
    <t>Mrs. Christel Denault</t>
  </si>
  <si>
    <t>309/452-7912</t>
  </si>
  <si>
    <t>Life Crossings Academy</t>
  </si>
  <si>
    <t>17-064-026Z-14-0000</t>
  </si>
  <si>
    <t>Lyn Mounce</t>
  </si>
  <si>
    <t>18180 US Highway 150</t>
  </si>
  <si>
    <t>61705 5805</t>
  </si>
  <si>
    <t>309/828-3507</t>
  </si>
  <si>
    <t>17-064-027X-26-0000</t>
  </si>
  <si>
    <t>Becky Shamess</t>
  </si>
  <si>
    <t>61702 1608</t>
  </si>
  <si>
    <t>309/662-9900</t>
  </si>
  <si>
    <t>19-022-001X-06-0000</t>
  </si>
  <si>
    <t>Pamela Mueller</t>
  </si>
  <si>
    <t>630/355-6607</t>
  </si>
  <si>
    <t>Christ The King School</t>
  </si>
  <si>
    <t>19-022-002X-10-0000</t>
  </si>
  <si>
    <t>Mrs. Jill Placey</t>
  </si>
  <si>
    <t>115 E 15th St</t>
  </si>
  <si>
    <t>60148 4524</t>
  </si>
  <si>
    <t>630/627-0640</t>
  </si>
  <si>
    <t>19-022-003X-10-0000</t>
  </si>
  <si>
    <t>630/971-0184</t>
  </si>
  <si>
    <t>19-022-004X-06-0000</t>
  </si>
  <si>
    <t>Mr. Paul K Trettin</t>
  </si>
  <si>
    <t>630/832-9302</t>
  </si>
  <si>
    <t>19-022-006X-06-0000</t>
  </si>
  <si>
    <t>Pastor Alex Duff</t>
  </si>
  <si>
    <t>630/773-0396</t>
  </si>
  <si>
    <t>19-022-008X-10-0000</t>
  </si>
  <si>
    <t>Mary Ann Feeney</t>
  </si>
  <si>
    <t>630/323-1642</t>
  </si>
  <si>
    <t>St Alexander</t>
  </si>
  <si>
    <t>19-022-010X-10-0000</t>
  </si>
  <si>
    <t>Glenn F Purpura</t>
  </si>
  <si>
    <t>136 S Cornell Ave</t>
  </si>
  <si>
    <t>60181 2666</t>
  </si>
  <si>
    <t>630/834-3787</t>
  </si>
  <si>
    <t>19-022-012X-10-0000</t>
  </si>
  <si>
    <t>145 E Grand Ave</t>
  </si>
  <si>
    <t>60106 3492</t>
  </si>
  <si>
    <t>630/766-0116</t>
  </si>
  <si>
    <t>19-022-013Y-10-0000</t>
  </si>
  <si>
    <t>630/668-5800</t>
  </si>
  <si>
    <t>19-022-014X-01-0000</t>
  </si>
  <si>
    <t>Paul A Barton</t>
  </si>
  <si>
    <t>630/969-0800</t>
  </si>
  <si>
    <t>19-022-015X-06-0000</t>
  </si>
  <si>
    <t>Edward Bower</t>
  </si>
  <si>
    <t>630/894-3263</t>
  </si>
  <si>
    <t>19-022-016Y-10-0000</t>
  </si>
  <si>
    <t>Pamela M Levar</t>
  </si>
  <si>
    <t>630/530-3460</t>
  </si>
  <si>
    <t>St Irene School</t>
  </si>
  <si>
    <t>19-022-017X-10-0000</t>
  </si>
  <si>
    <t>Maureen T White</t>
  </si>
  <si>
    <t>3S601 Warren Ave</t>
  </si>
  <si>
    <t>60555 3333</t>
  </si>
  <si>
    <t>630/393-9303</t>
  </si>
  <si>
    <t>19-022-019X-10-0000</t>
  </si>
  <si>
    <t>Julie A Tobin</t>
  </si>
  <si>
    <t>0S259 Church</t>
  </si>
  <si>
    <t>630/668-2625</t>
  </si>
  <si>
    <t>19-022-020X-06-0000</t>
  </si>
  <si>
    <t>Mr. John Aurich</t>
  </si>
  <si>
    <t>630/932-3196</t>
  </si>
  <si>
    <t>19-022-023X-10-0000</t>
  </si>
  <si>
    <t>Rita Stasi</t>
  </si>
  <si>
    <t>4824 Highland Ave</t>
  </si>
  <si>
    <t>630/969-4306</t>
  </si>
  <si>
    <t>19-022-024X-10-0000</t>
  </si>
  <si>
    <t>Sr. Carolyn Sieg</t>
  </si>
  <si>
    <t>630/969-1732</t>
  </si>
  <si>
    <t>Seton Little Peoples Montessori</t>
  </si>
  <si>
    <t>19-022-025X-16-0000</t>
  </si>
  <si>
    <t>630/655-1066</t>
  </si>
  <si>
    <t>Our Lady of Peace</t>
  </si>
  <si>
    <t>19-022-027X-10-0000</t>
  </si>
  <si>
    <t>Michelle E Tovey</t>
  </si>
  <si>
    <t>709 Plainfield Rd</t>
  </si>
  <si>
    <t>60561 4213</t>
  </si>
  <si>
    <t>630/325-9220</t>
  </si>
  <si>
    <t>19-022-028X-10-0000</t>
  </si>
  <si>
    <t>Dr. Kathleen Benton</t>
  </si>
  <si>
    <t>630/968-6155</t>
  </si>
  <si>
    <t>19-022-030X-10-0000</t>
  </si>
  <si>
    <t>Regina Pestrak</t>
  </si>
  <si>
    <t>60139 2576</t>
  </si>
  <si>
    <t>630/858-3112</t>
  </si>
  <si>
    <t>19-022-031X-10-0000</t>
  </si>
  <si>
    <t>Marcia M Opal</t>
  </si>
  <si>
    <t>60187 5050</t>
  </si>
  <si>
    <t>630/665-1454</t>
  </si>
  <si>
    <t>19-022-034X-10-0000</t>
  </si>
  <si>
    <t>Mr. Frank A Glowaty</t>
  </si>
  <si>
    <t>630/355-0113</t>
  </si>
  <si>
    <t>19-022-035X-10-0000</t>
  </si>
  <si>
    <t>Dr. Mary Kelly</t>
  </si>
  <si>
    <t>630/469-5041</t>
  </si>
  <si>
    <t>19-022-036X-10-0000</t>
  </si>
  <si>
    <t>Robert Reisenbuechler</t>
  </si>
  <si>
    <t>630/543-4130</t>
  </si>
  <si>
    <t>19-022-037X-10-0000</t>
  </si>
  <si>
    <t>Patricia A Walther</t>
  </si>
  <si>
    <t>601 S Westmore Ave</t>
  </si>
  <si>
    <t>60148 3778</t>
  </si>
  <si>
    <t>630/627-2353</t>
  </si>
  <si>
    <t>19-022-038Y-10-0000</t>
  </si>
  <si>
    <t>Stephen A Marth</t>
  </si>
  <si>
    <t>630/719-2782</t>
  </si>
  <si>
    <t>19-022-039X-10-0000</t>
  </si>
  <si>
    <t>Mary Rehfield</t>
  </si>
  <si>
    <t>630/355-1880</t>
  </si>
  <si>
    <t>19-022-040X-10-0000</t>
  </si>
  <si>
    <t>Gail A Kueper</t>
  </si>
  <si>
    <t>630/985-2515</t>
  </si>
  <si>
    <t>19-022-041X-10-0000</t>
  </si>
  <si>
    <t>Mary C Lloyd</t>
  </si>
  <si>
    <t>630/529-1721</t>
  </si>
  <si>
    <t>19-022-042Y-03-0000</t>
  </si>
  <si>
    <t>630/833-4616</t>
  </si>
  <si>
    <t>19-022-043X-03-0000</t>
  </si>
  <si>
    <t>630/637-9622</t>
  </si>
  <si>
    <t>19-022-046X-10-0000</t>
  </si>
  <si>
    <t>Sr. Thomas Leo Monahan</t>
  </si>
  <si>
    <t>630/834-4931</t>
  </si>
  <si>
    <t>19-022-047Y-26-0000</t>
  </si>
  <si>
    <t>Jon Keith</t>
  </si>
  <si>
    <t>630/562-7500</t>
  </si>
  <si>
    <t>19-022-048X-26-0000</t>
  </si>
  <si>
    <t>Mr. Stephen E Clum</t>
  </si>
  <si>
    <t>630/668-1385</t>
  </si>
  <si>
    <t>19-022-052X-10-0000</t>
  </si>
  <si>
    <t>Dr. Joy Packard-Higgins</t>
  </si>
  <si>
    <t>60148 2415</t>
  </si>
  <si>
    <t>630/629-0536</t>
  </si>
  <si>
    <t>19-022-053X-10-0000</t>
  </si>
  <si>
    <t>Mrs. Cathy Linley</t>
  </si>
  <si>
    <t>630/530-3490</t>
  </si>
  <si>
    <t>19-022-054X-10-0000</t>
  </si>
  <si>
    <t>Constance Schwab</t>
  </si>
  <si>
    <t>630/469-8060</t>
  </si>
  <si>
    <t>19-022-055Y-10-0000</t>
  </si>
  <si>
    <t>Maryann Oneill</t>
  </si>
  <si>
    <t>630/627-6930</t>
  </si>
  <si>
    <t>19-022-057X-10-0000</t>
  </si>
  <si>
    <t>Cynthia Collins</t>
  </si>
  <si>
    <t>630/529-9323</t>
  </si>
  <si>
    <t>Holy Ghost School</t>
  </si>
  <si>
    <t>19-022-058X-10-0000</t>
  </si>
  <si>
    <t>Diana S Mendez</t>
  </si>
  <si>
    <t>260 N Wood Dale Rd</t>
  </si>
  <si>
    <t>Wood Dale</t>
  </si>
  <si>
    <t>60191 2092</t>
  </si>
  <si>
    <t>630/766-4508</t>
  </si>
  <si>
    <t>19-022-060X-10-0000</t>
  </si>
  <si>
    <t>Richard Cronquist</t>
  </si>
  <si>
    <t>630/323-3244</t>
  </si>
  <si>
    <t>19-022-061X-06-0000</t>
  </si>
  <si>
    <t>Mr. Kenneth C Krohse</t>
  </si>
  <si>
    <t>1165 S Westmore</t>
  </si>
  <si>
    <t>630/627-5601</t>
  </si>
  <si>
    <t>19-022-065X-03-0000</t>
  </si>
  <si>
    <t>Tim Hoeksema</t>
  </si>
  <si>
    <t>630/833-4717</t>
  </si>
  <si>
    <t>19-022-066Z-20-0000</t>
  </si>
  <si>
    <t>Mr. Timothy Wampler</t>
  </si>
  <si>
    <t>630/964-5363</t>
  </si>
  <si>
    <t>19-022-070X-06-0000</t>
  </si>
  <si>
    <t>Mr. Kevin Charpentier</t>
  </si>
  <si>
    <t>630/766-0228</t>
  </si>
  <si>
    <t>19-022-071X-10-0000</t>
  </si>
  <si>
    <t>Sandy Renehan</t>
  </si>
  <si>
    <t>630/961-6125</t>
  </si>
  <si>
    <t>Good Shepherd Lutheran Sch</t>
  </si>
  <si>
    <t>19-022-078X-06-0000</t>
  </si>
  <si>
    <t>Scott Schmudlach</t>
  </si>
  <si>
    <t>630/852-5081</t>
  </si>
  <si>
    <t>Little Blossom Montessori School</t>
  </si>
  <si>
    <t>19-022-079X-16-0000</t>
  </si>
  <si>
    <t>SIJI Mathew George</t>
  </si>
  <si>
    <t>3691 Darlene Ct</t>
  </si>
  <si>
    <t>60504 6516</t>
  </si>
  <si>
    <t>630/362-8134</t>
  </si>
  <si>
    <t>19-022-081X-14-0000</t>
  </si>
  <si>
    <t>Mr. Douglas Reynolds</t>
  </si>
  <si>
    <t>60187 0209</t>
  </si>
  <si>
    <t>630/547-5125</t>
  </si>
  <si>
    <t>Maple Tree Academy</t>
  </si>
  <si>
    <t>19-022-082X-16-0000</t>
  </si>
  <si>
    <t>Jean Gottlieb</t>
  </si>
  <si>
    <t>3331 Hobson Rd</t>
  </si>
  <si>
    <t>60517 1694</t>
  </si>
  <si>
    <t>630/699-8733</t>
  </si>
  <si>
    <t>Meher Montessori Academy</t>
  </si>
  <si>
    <t>19-022-083X-16-0000</t>
  </si>
  <si>
    <t>Uma Ivatury</t>
  </si>
  <si>
    <t>1272 Bond St Ste 108</t>
  </si>
  <si>
    <t>60563 2687</t>
  </si>
  <si>
    <t>630/926-6745</t>
  </si>
  <si>
    <t>Shining Stars Early Learning</t>
  </si>
  <si>
    <t>19-022-084X-01-0000</t>
  </si>
  <si>
    <t>Margaret Kusiak</t>
  </si>
  <si>
    <t>4105 Healthway Dr</t>
  </si>
  <si>
    <t>60504 4190</t>
  </si>
  <si>
    <t>630/898-2596</t>
  </si>
  <si>
    <t>Rosehill Montessori School</t>
  </si>
  <si>
    <t>19-022-097X-16-0000</t>
  </si>
  <si>
    <t>Betty Chan</t>
  </si>
  <si>
    <t>1203 Lisle Pl</t>
  </si>
  <si>
    <t>60532 2263</t>
  </si>
  <si>
    <t>630/964-4500</t>
  </si>
  <si>
    <t>Creative Montessori Learning Ctr</t>
  </si>
  <si>
    <t>19-022-107X-16-0000</t>
  </si>
  <si>
    <t>Soumini Pillai</t>
  </si>
  <si>
    <t>550 S Edgewood St</t>
  </si>
  <si>
    <t>60148 2822</t>
  </si>
  <si>
    <t>630/620-5505</t>
  </si>
  <si>
    <t>19-022-109X-26-0000</t>
  </si>
  <si>
    <t>Mr. Emery Risdall</t>
  </si>
  <si>
    <t>630/375-8600</t>
  </si>
  <si>
    <t>19-022-111X-16-0000</t>
  </si>
  <si>
    <t>1970 N Gary Ave</t>
  </si>
  <si>
    <t>630/653-5100</t>
  </si>
  <si>
    <t>19-022-112X-11-0000</t>
  </si>
  <si>
    <t>Patricia C Williams</t>
  </si>
  <si>
    <t>630/968-8848</t>
  </si>
  <si>
    <t>19-022-136Z-23-0000</t>
  </si>
  <si>
    <t>Farhat Siddiqui</t>
  </si>
  <si>
    <t>630/889-8000</t>
  </si>
  <si>
    <t>19-022-151X-01-0000</t>
  </si>
  <si>
    <t>Dr. Madonna Murphy</t>
  </si>
  <si>
    <t>630/887-1411</t>
  </si>
  <si>
    <t>19-022-153X-17-0000</t>
  </si>
  <si>
    <t>Dina Jason</t>
  </si>
  <si>
    <t>630/834-0477</t>
  </si>
  <si>
    <t>Childs Voice School</t>
  </si>
  <si>
    <t>19-022-159S-19-0000</t>
  </si>
  <si>
    <t>Dr. Michele Wilkins</t>
  </si>
  <si>
    <t>180 Hansen Ct</t>
  </si>
  <si>
    <t>60191 1121</t>
  </si>
  <si>
    <t>630/595-8200</t>
  </si>
  <si>
    <t>Discover Montessori Learn Cntr</t>
  </si>
  <si>
    <t>19-022-177X-16-0000</t>
  </si>
  <si>
    <t>Rajya Priyadarshanee</t>
  </si>
  <si>
    <t>2151 Sudbury St</t>
  </si>
  <si>
    <t>60564 8484</t>
  </si>
  <si>
    <t>630/904-7877</t>
  </si>
  <si>
    <t>19-022-180X-16-0000</t>
  </si>
  <si>
    <t>630/628-9000</t>
  </si>
  <si>
    <t>Nurturing Wisdom Academy</t>
  </si>
  <si>
    <t>19-022-184X-01-0000</t>
  </si>
  <si>
    <t>Amanda Vogel</t>
  </si>
  <si>
    <t>125 S Vine St</t>
  </si>
  <si>
    <t>60521 4039</t>
  </si>
  <si>
    <t>630/423-5916</t>
  </si>
  <si>
    <t>Golconda Job Corps Academy</t>
  </si>
  <si>
    <t>20-076-001Y-01-0000</t>
  </si>
  <si>
    <t>David C Floyd</t>
  </si>
  <si>
    <t>345 Job Corps Rd</t>
  </si>
  <si>
    <t>Golconda</t>
  </si>
  <si>
    <t>62938 4158</t>
  </si>
  <si>
    <t>618/285-5206</t>
  </si>
  <si>
    <t>20-093-001X-10-0000</t>
  </si>
  <si>
    <t>Alice Wirth</t>
  </si>
  <si>
    <t>618/263-3183</t>
  </si>
  <si>
    <t>Lancaster Christian School</t>
  </si>
  <si>
    <t>20-093-002X-14-0000</t>
  </si>
  <si>
    <t>Lynn Blythe</t>
  </si>
  <si>
    <t>6484 Highway 11</t>
  </si>
  <si>
    <t>62863 4021</t>
  </si>
  <si>
    <t>618/299-8671</t>
  </si>
  <si>
    <t>21-028-001Z-11-0000</t>
  </si>
  <si>
    <t>Ms. Shondalynn Essig</t>
  </si>
  <si>
    <t>62890 0053</t>
  </si>
  <si>
    <t>618/627-2065</t>
  </si>
  <si>
    <t>21-028-002X-10-0000</t>
  </si>
  <si>
    <t>Kevin Spiller</t>
  </si>
  <si>
    <t>618/937-2017</t>
  </si>
  <si>
    <t>The Nights Shield</t>
  </si>
  <si>
    <t>21-028-012Y-01-0000</t>
  </si>
  <si>
    <t>Judy Davis</t>
  </si>
  <si>
    <t>301 E Garland St</t>
  </si>
  <si>
    <t>62896 3214</t>
  </si>
  <si>
    <t>618/932-6400</t>
  </si>
  <si>
    <t>21-100-001X-10-0000</t>
  </si>
  <si>
    <t>Cheryl Patterson-Dreye</t>
  </si>
  <si>
    <t>300 W Monroe St</t>
  </si>
  <si>
    <t>62948 1720</t>
  </si>
  <si>
    <t>618/942-4484</t>
  </si>
  <si>
    <t>21-100-003X-11-0000</t>
  </si>
  <si>
    <t>Mrs. Elizabeth Miyashiro</t>
  </si>
  <si>
    <t>618/997-1430</t>
  </si>
  <si>
    <t>21-100-011Z-26-0000</t>
  </si>
  <si>
    <t>Mr. David Mishler</t>
  </si>
  <si>
    <t>62933 0310</t>
  </si>
  <si>
    <t>618/942-3802</t>
  </si>
  <si>
    <t>22-029-013Z-02-0000</t>
  </si>
  <si>
    <t>Pastor Greg Ogle</t>
  </si>
  <si>
    <t>20 N Avenue I</t>
  </si>
  <si>
    <t>Canton</t>
  </si>
  <si>
    <t>61520 9536</t>
  </si>
  <si>
    <t>309/647-3444</t>
  </si>
  <si>
    <t>24-032-002X-10-0000</t>
  </si>
  <si>
    <t>Kim Des Lauriers</t>
  </si>
  <si>
    <t>815/942-4111</t>
  </si>
  <si>
    <t>24-047-001X-06-0000</t>
  </si>
  <si>
    <t>Susan W Lopez</t>
  </si>
  <si>
    <t>630/553-7861</t>
  </si>
  <si>
    <t>24-047-002X-10-0000</t>
  </si>
  <si>
    <t>630/552-3345</t>
  </si>
  <si>
    <t>24-047-004X-26-0000</t>
  </si>
  <si>
    <t>Mr. Philip Chapman</t>
  </si>
  <si>
    <t>201 W Center St</t>
  </si>
  <si>
    <t>60560 1320</t>
  </si>
  <si>
    <t>630/553-5158</t>
  </si>
  <si>
    <t>Peaceful Pathways Montessori</t>
  </si>
  <si>
    <t>24-047-006X-16-0000</t>
  </si>
  <si>
    <t>Shawna Watkins</t>
  </si>
  <si>
    <t>8250 State Route 71</t>
  </si>
  <si>
    <t>60560 9202</t>
  </si>
  <si>
    <t>630/553-4263</t>
  </si>
  <si>
    <t>25-041-002X-10-0000</t>
  </si>
  <si>
    <t>Brett Heinzman</t>
  </si>
  <si>
    <t>618/242-5353</t>
  </si>
  <si>
    <t>25-041-006Z-14-0000</t>
  </si>
  <si>
    <t>Denise Olivier</t>
  </si>
  <si>
    <t>62864 2929</t>
  </si>
  <si>
    <t>618/242-3338</t>
  </si>
  <si>
    <t>26-034-002X-10-0000</t>
  </si>
  <si>
    <t>Mrs. Lisa J Gray</t>
  </si>
  <si>
    <t>62354 0160</t>
  </si>
  <si>
    <t>217/453-2511</t>
  </si>
  <si>
    <t>26-062-001X-10-0000</t>
  </si>
  <si>
    <t>Barbara Shrode</t>
  </si>
  <si>
    <t>309/833-2470</t>
  </si>
  <si>
    <t>26-062-005Z-01-0000</t>
  </si>
  <si>
    <t>408 S McArthur St</t>
  </si>
  <si>
    <t>61455 2930</t>
  </si>
  <si>
    <t>773/425-8685</t>
  </si>
  <si>
    <t>27-094-001X-10-0000</t>
  </si>
  <si>
    <t>Mrs. Dawn Steele</t>
  </si>
  <si>
    <t>309/734-6037</t>
  </si>
  <si>
    <t>28-006-001Y-10-0000</t>
  </si>
  <si>
    <t>Michelle A Mershon</t>
  </si>
  <si>
    <t>24 W US Highway 6</t>
  </si>
  <si>
    <t>815/223-3140</t>
  </si>
  <si>
    <t>St Louis Grade School</t>
  </si>
  <si>
    <t>28-006-003X-10-0000</t>
  </si>
  <si>
    <t>Mrs. Mary Paula Schmitt</t>
  </si>
  <si>
    <t>631 Park Ave W</t>
  </si>
  <si>
    <t>61356 1937</t>
  </si>
  <si>
    <t>815/872-8521</t>
  </si>
  <si>
    <t>28-037-004X-10-0000</t>
  </si>
  <si>
    <t>Stan Griffin</t>
  </si>
  <si>
    <t>309/944-3230</t>
  </si>
  <si>
    <t>28-037-007X-10-0000</t>
  </si>
  <si>
    <t>Mrs. Elizabeth Blachincky</t>
  </si>
  <si>
    <t>101 S Lexington Ave</t>
  </si>
  <si>
    <t>309/856-7451</t>
  </si>
  <si>
    <t>30-039-001X-06-0000</t>
  </si>
  <si>
    <t>Mrs. Karen Hall</t>
  </si>
  <si>
    <t>146 W Jacob Rd</t>
  </si>
  <si>
    <t>62950 2719</t>
  </si>
  <si>
    <t>618/763-4664</t>
  </si>
  <si>
    <t>30-039-003X-10-0000</t>
  </si>
  <si>
    <t>Mr. Stephen Dollinger</t>
  </si>
  <si>
    <t>618/687-2013</t>
  </si>
  <si>
    <t>30-039-004X-01-0000</t>
  </si>
  <si>
    <t>Mrs. Amanda Sheridan</t>
  </si>
  <si>
    <t>618/457-4765</t>
  </si>
  <si>
    <t>30-039-007Z-26-0000</t>
  </si>
  <si>
    <t>Paul Plunkett</t>
  </si>
  <si>
    <t>618/529-3733</t>
  </si>
  <si>
    <t>30-073-002X-10-0000</t>
  </si>
  <si>
    <t>Mr. Keith Senior</t>
  </si>
  <si>
    <t>618/357-8276</t>
  </si>
  <si>
    <t>31-045-001X-10-0000</t>
  </si>
  <si>
    <t>Karen L Wollwert</t>
  </si>
  <si>
    <t>630/851-4300</t>
  </si>
  <si>
    <t>31-045-005Z-01-0000</t>
  </si>
  <si>
    <t>Mr. Seth L Hanford</t>
  </si>
  <si>
    <t>60120 4455</t>
  </si>
  <si>
    <t>847/695-0300</t>
  </si>
  <si>
    <t>31-045-008X-10-0000</t>
  </si>
  <si>
    <t>630/897-3613</t>
  </si>
  <si>
    <t>31-045-009X-16-0000</t>
  </si>
  <si>
    <t>Denise Monnier</t>
  </si>
  <si>
    <t>630/896-7557</t>
  </si>
  <si>
    <t>31-045-010X-06-0000</t>
  </si>
  <si>
    <t>Ken Becker</t>
  </si>
  <si>
    <t>847/428-1010</t>
  </si>
  <si>
    <t>31-045-013Y-10-0000</t>
  </si>
  <si>
    <t>Rev. F William Etheredge</t>
  </si>
  <si>
    <t>630/907-0095</t>
  </si>
  <si>
    <t>31-045-014Y-10-0000</t>
  </si>
  <si>
    <t>630/897-6936</t>
  </si>
  <si>
    <t>Our Lady of Good Counsel School</t>
  </si>
  <si>
    <t>31-045-017X-10-0000</t>
  </si>
  <si>
    <t>Mrs. Karen Behrns</t>
  </si>
  <si>
    <t>60505 5220</t>
  </si>
  <si>
    <t>630/851-4400</t>
  </si>
  <si>
    <t>31-045-019Y-10-0000</t>
  </si>
  <si>
    <t>Sr. Ann Brummel</t>
  </si>
  <si>
    <t>630/896-0831</t>
  </si>
  <si>
    <t>31-045-021X-10-0000</t>
  </si>
  <si>
    <t>Mrs. Renee Link</t>
  </si>
  <si>
    <t>847/426-4808</t>
  </si>
  <si>
    <t>31-045-022X-10-0000</t>
  </si>
  <si>
    <t>Mr. Kel Kissamis</t>
  </si>
  <si>
    <t>847/683-3450</t>
  </si>
  <si>
    <t>31-045-023Y-10-0000</t>
  </si>
  <si>
    <t>Rev. David C Finn</t>
  </si>
  <si>
    <t>847/741-7535</t>
  </si>
  <si>
    <t>31-045-024X-06-0000</t>
  </si>
  <si>
    <t>Ms. Janet M Burmeister</t>
  </si>
  <si>
    <t>847/741-7633</t>
  </si>
  <si>
    <t>31-045-025X-10-0000</t>
  </si>
  <si>
    <t>Mr. Rafael Villagomez</t>
  </si>
  <si>
    <t>847/931-2804</t>
  </si>
  <si>
    <t>St Joseph Elementary</t>
  </si>
  <si>
    <t>31-045-026X-10-0000</t>
  </si>
  <si>
    <t>Nancy Coughlin</t>
  </si>
  <si>
    <t>630/844-3781</t>
  </si>
  <si>
    <t>St Laurence School</t>
  </si>
  <si>
    <t>31-045-027X-10-0000</t>
  </si>
  <si>
    <t>Mrs. Tracy Wahl</t>
  </si>
  <si>
    <t>572 Standish St</t>
  </si>
  <si>
    <t>60123 6356</t>
  </si>
  <si>
    <t>847/468-6100</t>
  </si>
  <si>
    <t>31-045-029X-10-0000</t>
  </si>
  <si>
    <t>Ms. Barbara Colandrea</t>
  </si>
  <si>
    <t>847/695-6609</t>
  </si>
  <si>
    <t>31-045-032X-10-0000</t>
  </si>
  <si>
    <t>Mr. Joseph J Battisto</t>
  </si>
  <si>
    <t>630/338-8100</t>
  </si>
  <si>
    <t>St Pauls Lutheran</t>
  </si>
  <si>
    <t>31-045-033X-06-0000</t>
  </si>
  <si>
    <t>Mrs. Diane Katz</t>
  </si>
  <si>
    <t>630/896-3350</t>
  </si>
  <si>
    <t>31-045-034X-10-0000</t>
  </si>
  <si>
    <t>Sr. Kathleen Gallagher</t>
  </si>
  <si>
    <t>915 Sard Ave</t>
  </si>
  <si>
    <t>60506 5945</t>
  </si>
  <si>
    <t>630/892-1283</t>
  </si>
  <si>
    <t>31-045-035X-10-0000</t>
  </si>
  <si>
    <t>Roseann Feldmann</t>
  </si>
  <si>
    <t>630/232-0476</t>
  </si>
  <si>
    <t>31-045-037X-10-0000</t>
  </si>
  <si>
    <t>Mrs. Elizabeth Faxon</t>
  </si>
  <si>
    <t>630/892-0200</t>
  </si>
  <si>
    <t>St Therese of Jesus</t>
  </si>
  <si>
    <t>31-045-038X-10-0000</t>
  </si>
  <si>
    <t>Mr. Michael Neis</t>
  </si>
  <si>
    <t>255 N Farnsworth Ave</t>
  </si>
  <si>
    <t>60505 3066</t>
  </si>
  <si>
    <t>630/898-0620</t>
  </si>
  <si>
    <t>31-045-039X-10-0000</t>
  </si>
  <si>
    <t>Margaret Fabrizius</t>
  </si>
  <si>
    <t>847/742-3959</t>
  </si>
  <si>
    <t>31-045-041X-27-0000</t>
  </si>
  <si>
    <t>Mr. Marc Abbatacola</t>
  </si>
  <si>
    <t>847/214-3500</t>
  </si>
  <si>
    <t>31-045-043X-10-0000</t>
  </si>
  <si>
    <t>Mrs. Mary E Billmeyer</t>
  </si>
  <si>
    <t>630/289-3040</t>
  </si>
  <si>
    <t>31-045-045Z-26-0000</t>
  </si>
  <si>
    <t>Paul House</t>
  </si>
  <si>
    <t>630/892-1551</t>
  </si>
  <si>
    <t>31-045-049X-26-0000</t>
  </si>
  <si>
    <t>Dr. Nina Bissett</t>
  </si>
  <si>
    <t>60506 4318</t>
  </si>
  <si>
    <t>630/801-7955</t>
  </si>
  <si>
    <t>Streamwood Montessori</t>
  </si>
  <si>
    <t>31-045-052X-16-0000</t>
  </si>
  <si>
    <t>Teresa Halvey</t>
  </si>
  <si>
    <t>25 W Streamwood Blvd</t>
  </si>
  <si>
    <t>60107 1344</t>
  </si>
  <si>
    <t>630/233-8567</t>
  </si>
  <si>
    <t>Faith Christian Beginner School</t>
  </si>
  <si>
    <t>31-045-053X-14-0000</t>
  </si>
  <si>
    <t>Sharon Anast</t>
  </si>
  <si>
    <t>1745 Kaneville Rd</t>
  </si>
  <si>
    <t>60134 1800</t>
  </si>
  <si>
    <t>630/232-8533</t>
  </si>
  <si>
    <t>31-045-055X-10-0000</t>
  </si>
  <si>
    <t>Tricia Weis</t>
  </si>
  <si>
    <t>630/593-6290</t>
  </si>
  <si>
    <t>Angel Outreach Inc</t>
  </si>
  <si>
    <t>31-045-057X-01-0000</t>
  </si>
  <si>
    <t>Dr. James Jorgenson</t>
  </si>
  <si>
    <t>106 S Lincolnway Ste F</t>
  </si>
  <si>
    <t>North Aurora</t>
  </si>
  <si>
    <t>60542 1597</t>
  </si>
  <si>
    <t>630/801-1669</t>
  </si>
  <si>
    <t>Shining Stars Early Learning Cntr</t>
  </si>
  <si>
    <t>31-045-058X-01-0000</t>
  </si>
  <si>
    <t>Magdalena Kusiak</t>
  </si>
  <si>
    <t>100 Country Side Dr</t>
  </si>
  <si>
    <t>60102 3972</t>
  </si>
  <si>
    <t>847/458-2595</t>
  </si>
  <si>
    <t>31-045-072Z-26-0000</t>
  </si>
  <si>
    <t>Pastor Elliott Anderson</t>
  </si>
  <si>
    <t>847/695-0310</t>
  </si>
  <si>
    <t>Highland Christian Academy</t>
  </si>
  <si>
    <t>31-045-080X-20-0000</t>
  </si>
  <si>
    <t>Bill Warren</t>
  </si>
  <si>
    <t>2250 W Highland Ave</t>
  </si>
  <si>
    <t>60123 4816</t>
  </si>
  <si>
    <t>847/741-5530</t>
  </si>
  <si>
    <t>Faith Christian Elem/Jr Hi Sch</t>
  </si>
  <si>
    <t>31-045-085X-26-0000</t>
  </si>
  <si>
    <t>Ruth V Clapper</t>
  </si>
  <si>
    <t>630/232-7779</t>
  </si>
  <si>
    <t>31-045-087X-01-0000</t>
  </si>
  <si>
    <t>Mr. Robert B Hansen</t>
  </si>
  <si>
    <t>847/468-0490</t>
  </si>
  <si>
    <t>Bridges Montessori Academy</t>
  </si>
  <si>
    <t>31-045-089X-16-0000</t>
  </si>
  <si>
    <t>Jan Dangles</t>
  </si>
  <si>
    <t>716 Oak St</t>
  </si>
  <si>
    <t>60174 2622</t>
  </si>
  <si>
    <t>630/513-9742</t>
  </si>
  <si>
    <t>Childrens House Montessori School</t>
  </si>
  <si>
    <t>31-045-090X-16-0000</t>
  </si>
  <si>
    <t>Ms. Donna Butcher</t>
  </si>
  <si>
    <t>417 W Main St</t>
  </si>
  <si>
    <t>60118 2055</t>
  </si>
  <si>
    <t>847/426-3570</t>
  </si>
  <si>
    <t>31-045-097X-06-0000</t>
  </si>
  <si>
    <t>Mr. Glenn A Steinbrenner</t>
  </si>
  <si>
    <t>630/406-0157</t>
  </si>
  <si>
    <t>Montessori Childrens Garden</t>
  </si>
  <si>
    <t>31-045-098X-16-0000</t>
  </si>
  <si>
    <t>Mrs. Ricaphel Tumang</t>
  </si>
  <si>
    <t>2300 Montgomery Rd</t>
  </si>
  <si>
    <t>60504 5712</t>
  </si>
  <si>
    <t>630/820-1010</t>
  </si>
  <si>
    <t>Da Vinci Academy</t>
  </si>
  <si>
    <t>31-045-102X-01-0000</t>
  </si>
  <si>
    <t>Jeffrey Stroebel</t>
  </si>
  <si>
    <t>37W080 Hopps Rd</t>
  </si>
  <si>
    <t>60124 8519</t>
  </si>
  <si>
    <t>847/841-7532</t>
  </si>
  <si>
    <t>Griffin Christian School</t>
  </si>
  <si>
    <t>31-045-107Z-02-0000</t>
  </si>
  <si>
    <t>Mrs. Tammy Zilinski</t>
  </si>
  <si>
    <t>16N562 Vista Ln</t>
  </si>
  <si>
    <t>60118 1434</t>
  </si>
  <si>
    <t>847/428-5413</t>
  </si>
  <si>
    <t>Greenbrook Montessori</t>
  </si>
  <si>
    <t>31-045-108X-16-0000</t>
  </si>
  <si>
    <t>630/830-1675</t>
  </si>
  <si>
    <t>32-038-003X-06-0000</t>
  </si>
  <si>
    <t>Rev. Daniel Olson</t>
  </si>
  <si>
    <t>60918 0148</t>
  </si>
  <si>
    <t>217/394-2422</t>
  </si>
  <si>
    <t>32-038-004X-06-0000</t>
  </si>
  <si>
    <t>Daniel Cluver</t>
  </si>
  <si>
    <t>815/889-4209</t>
  </si>
  <si>
    <t>32-038-005X-06-0000</t>
  </si>
  <si>
    <t>Mrs. Carolyn R Ortman</t>
  </si>
  <si>
    <t>160 Concordia Dr</t>
  </si>
  <si>
    <t>Chebanse</t>
  </si>
  <si>
    <t>60922 9761</t>
  </si>
  <si>
    <t>815/697-2212</t>
  </si>
  <si>
    <t>32-038-007Y-06-0000</t>
  </si>
  <si>
    <t>60918 0008</t>
  </si>
  <si>
    <t>217/394-2547</t>
  </si>
  <si>
    <t>Maternity B V M</t>
  </si>
  <si>
    <t>32-046-001X-10-0000</t>
  </si>
  <si>
    <t>Paula Curwick</t>
  </si>
  <si>
    <t>324 E Marsile St</t>
  </si>
  <si>
    <t>60914 1928</t>
  </si>
  <si>
    <t>815/933-7758</t>
  </si>
  <si>
    <t>L W C Academy</t>
  </si>
  <si>
    <t>32-046-003X-01-0000</t>
  </si>
  <si>
    <t>Roger Lane</t>
  </si>
  <si>
    <t>164 E Oak St</t>
  </si>
  <si>
    <t>60901 3827</t>
  </si>
  <si>
    <t>815/573-8826</t>
  </si>
  <si>
    <t>32-046-005X-10-0000</t>
  </si>
  <si>
    <t>Sr. Mary Ann Hettel</t>
  </si>
  <si>
    <t>247 N Center Ave</t>
  </si>
  <si>
    <t>Bradley</t>
  </si>
  <si>
    <t>60915 1603</t>
  </si>
  <si>
    <t>815/933-8013</t>
  </si>
  <si>
    <t>Aquinas Catholic Acad-Hickory</t>
  </si>
  <si>
    <t>32-046-008X-10-0000</t>
  </si>
  <si>
    <t>Sr. Nancy Gannon</t>
  </si>
  <si>
    <t>366 E Hickory St</t>
  </si>
  <si>
    <t>60901 5112</t>
  </si>
  <si>
    <t>815/932-0314</t>
  </si>
  <si>
    <t>32-046-009X-06-0000</t>
  </si>
  <si>
    <t>Laurie Hofman</t>
  </si>
  <si>
    <t>815/932-3241</t>
  </si>
  <si>
    <t>Bishop McNamara High School</t>
  </si>
  <si>
    <t>32-046-014Y-10-0000</t>
  </si>
  <si>
    <t>Terry P Granger</t>
  </si>
  <si>
    <t>815/932-7413</t>
  </si>
  <si>
    <t>32-046-015Z-26-0000</t>
  </si>
  <si>
    <t>Steve Bull</t>
  </si>
  <si>
    <t>815/939-4579</t>
  </si>
  <si>
    <t>32-046-016Z-26-0000</t>
  </si>
  <si>
    <t>815/935-8080</t>
  </si>
  <si>
    <t>32-046-017X-03-0000</t>
  </si>
  <si>
    <t>Mr. Michael Van Someren</t>
  </si>
  <si>
    <t>920 W 2nd St</t>
  </si>
  <si>
    <t>Momence</t>
  </si>
  <si>
    <t>60954 1439</t>
  </si>
  <si>
    <t>815/472-3230</t>
  </si>
  <si>
    <t>33-048-003X-10-0000</t>
  </si>
  <si>
    <t>Jill Marasa</t>
  </si>
  <si>
    <t>309/344-3151</t>
  </si>
  <si>
    <t>33-048-009Z-26-0000</t>
  </si>
  <si>
    <t>Mrs. Michael Kemmer</t>
  </si>
  <si>
    <t>746 Hawkinson Ave</t>
  </si>
  <si>
    <t>61401 2441</t>
  </si>
  <si>
    <t>309/343-8008</t>
  </si>
  <si>
    <t>34-049-003X-16-0000</t>
  </si>
  <si>
    <t>Ms. Ann Jordahl</t>
  </si>
  <si>
    <t>847/918-1000</t>
  </si>
  <si>
    <t>34-049-005X-16-0000</t>
  </si>
  <si>
    <t>760 North Ave</t>
  </si>
  <si>
    <t>60015 2302</t>
  </si>
  <si>
    <t>847/945-7580</t>
  </si>
  <si>
    <t>34-049-006X-10-0000</t>
  </si>
  <si>
    <t>Mrs. Janice DiVincenzo</t>
  </si>
  <si>
    <t>720 Elder Ln</t>
  </si>
  <si>
    <t>60015 3149</t>
  </si>
  <si>
    <t>847/945-0135</t>
  </si>
  <si>
    <t>34-049-009X-16-0000</t>
  </si>
  <si>
    <t>847/945-7582</t>
  </si>
  <si>
    <t>34-049-011X-16-0000</t>
  </si>
  <si>
    <t>Joan M Idstein</t>
  </si>
  <si>
    <t>60048 0654</t>
  </si>
  <si>
    <t>847/362-5170</t>
  </si>
  <si>
    <t>34-049-014X-10-0000</t>
  </si>
  <si>
    <t>Patrick Browne</t>
  </si>
  <si>
    <t>847/746-3722</t>
  </si>
  <si>
    <t>34-049-015X-10-0000</t>
  </si>
  <si>
    <t>Mrs. Elizabeth B Brown</t>
  </si>
  <si>
    <t>847/356-6111</t>
  </si>
  <si>
    <t>34-049-016X-10-0000</t>
  </si>
  <si>
    <t>Lourdes G Mon</t>
  </si>
  <si>
    <t>847/623-8320</t>
  </si>
  <si>
    <t>34-049-017X-10-0000</t>
  </si>
  <si>
    <t>847/381-0311</t>
  </si>
  <si>
    <t>34-049-019X-10-0000</t>
  </si>
  <si>
    <t>Charles Pinto</t>
  </si>
  <si>
    <t>60041 9609</t>
  </si>
  <si>
    <t>847/587-5541</t>
  </si>
  <si>
    <t>34-049-020X-10-0000</t>
  </si>
  <si>
    <t>Mr. Roy J Rash</t>
  </si>
  <si>
    <t>847/438-7921</t>
  </si>
  <si>
    <t>34-049-021X-10-0000</t>
  </si>
  <si>
    <t>Mrs. Alison OConnor</t>
  </si>
  <si>
    <t>847/223-8600</t>
  </si>
  <si>
    <t>St James</t>
  </si>
  <si>
    <t>34-049-022X-10-0000</t>
  </si>
  <si>
    <t>Deborah Dedeo</t>
  </si>
  <si>
    <t>140 North Ave</t>
  </si>
  <si>
    <t>Highwood</t>
  </si>
  <si>
    <t>60040 1531</t>
  </si>
  <si>
    <t>224/765-3047</t>
  </si>
  <si>
    <t>34-049-023X-10-0000</t>
  </si>
  <si>
    <t>Mrs. Barbara Cegielski</t>
  </si>
  <si>
    <t>847/362-0730</t>
  </si>
  <si>
    <t>34-049-024X-10-0000</t>
  </si>
  <si>
    <t>Jeanne Petkus</t>
  </si>
  <si>
    <t>118 Lincoln Ave</t>
  </si>
  <si>
    <t>Round Lake</t>
  </si>
  <si>
    <t>60073 5008</t>
  </si>
  <si>
    <t>847/546-1720</t>
  </si>
  <si>
    <t>34-049-025X-10-0000</t>
  </si>
  <si>
    <t>Sr. Erica Jordan</t>
  </si>
  <si>
    <t>847/623-4110</t>
  </si>
  <si>
    <t>34-049-026X-10-0000</t>
  </si>
  <si>
    <t>Dr. Venette Biancalana</t>
  </si>
  <si>
    <t>847/234-0371</t>
  </si>
  <si>
    <t>St Mary of the Annunciation</t>
  </si>
  <si>
    <t>34-049-027X-10-0000</t>
  </si>
  <si>
    <t>Patricia Strang</t>
  </si>
  <si>
    <t>22277 W Erhart Rd</t>
  </si>
  <si>
    <t>60060 9551</t>
  </si>
  <si>
    <t>847/223-4021</t>
  </si>
  <si>
    <t>34-049-028X-10-0000</t>
  </si>
  <si>
    <t>Nicole Raftery</t>
  </si>
  <si>
    <t>847/459-6270</t>
  </si>
  <si>
    <t>St Matthew Lutheran School</t>
  </si>
  <si>
    <t>34-049-029X-06-0000</t>
  </si>
  <si>
    <t>Grant Seaholm</t>
  </si>
  <si>
    <t>24480 N Old McHenry Rd</t>
  </si>
  <si>
    <t>60047 8400</t>
  </si>
  <si>
    <t>847/438-6103</t>
  </si>
  <si>
    <t>34-049-030X-10-0000</t>
  </si>
  <si>
    <t>Mrs. Elisabeth Dworak</t>
  </si>
  <si>
    <t>847/623-8446</t>
  </si>
  <si>
    <t>34-049-032X-10-0000</t>
  </si>
  <si>
    <t>Christine Mors</t>
  </si>
  <si>
    <t>900 Saint Peter St</t>
  </si>
  <si>
    <t>60002 1200</t>
  </si>
  <si>
    <t>847/395-0037</t>
  </si>
  <si>
    <t>Transfiguration</t>
  </si>
  <si>
    <t>34-049-034X-10-0000</t>
  </si>
  <si>
    <t>Mrs. Tina Vakilynejad</t>
  </si>
  <si>
    <t>847/526-6311</t>
  </si>
  <si>
    <t>Santa Maria Del Popolo</t>
  </si>
  <si>
    <t>34-049-035X-10-0000</t>
  </si>
  <si>
    <t>126 N Lake St</t>
  </si>
  <si>
    <t>60060 2204</t>
  </si>
  <si>
    <t>847/949-2335</t>
  </si>
  <si>
    <t>34-049-039X-06-0000</t>
  </si>
  <si>
    <t>Stephen Schultz</t>
  </si>
  <si>
    <t>60002 2124</t>
  </si>
  <si>
    <t>847/395-1660</t>
  </si>
  <si>
    <t>34-049-041X-10-0000</t>
  </si>
  <si>
    <t>John Calk</t>
  </si>
  <si>
    <t>847/247-0035</t>
  </si>
  <si>
    <t>34-049-042Z-26-0000</t>
  </si>
  <si>
    <t>Jeffrey D Wilcox</t>
  </si>
  <si>
    <t>847/548-6209</t>
  </si>
  <si>
    <t>34-049-045Z-20-0000</t>
  </si>
  <si>
    <t>847/623-7600</t>
  </si>
  <si>
    <t>34-049-046X-26-0000</t>
  </si>
  <si>
    <t>Debra Stackhouse</t>
  </si>
  <si>
    <t>422 10th St</t>
  </si>
  <si>
    <t>60085 7406</t>
  </si>
  <si>
    <t>847/263-8147</t>
  </si>
  <si>
    <t>34-049-055Y-10-0000</t>
  </si>
  <si>
    <t>Mr. Tim Mahon</t>
  </si>
  <si>
    <t>501 S Martin Luther King Jr Ave</t>
  </si>
  <si>
    <t>60085 6502</t>
  </si>
  <si>
    <t>847/623-5500</t>
  </si>
  <si>
    <t>34-049-067Y-10-0000</t>
  </si>
  <si>
    <t>Gerald J Grossman</t>
  </si>
  <si>
    <t>847/234-4300</t>
  </si>
  <si>
    <t>34-049-068Y-01-0000</t>
  </si>
  <si>
    <t>847/615-3210</t>
  </si>
  <si>
    <t>34-049-069Y-10-0000</t>
  </si>
  <si>
    <t>847/566-3000</t>
  </si>
  <si>
    <t>34-049-079Z-27-0000</t>
  </si>
  <si>
    <t>Karen Scudder</t>
  </si>
  <si>
    <t>60 Quentin Rd</t>
  </si>
  <si>
    <t>60047 1668</t>
  </si>
  <si>
    <t>847/438-4494</t>
  </si>
  <si>
    <t>34-049-085X-16-0000</t>
  </si>
  <si>
    <t>Jennifer Fredrick</t>
  </si>
  <si>
    <t>60060 4208</t>
  </si>
  <si>
    <t>847/566-4345</t>
  </si>
  <si>
    <t>Steppingstone Montessori School</t>
  </si>
  <si>
    <t>34-049-087X-16-0000</t>
  </si>
  <si>
    <t>Paula Folinazzo</t>
  </si>
  <si>
    <t>101 S Beck Rd</t>
  </si>
  <si>
    <t>60046 9655</t>
  </si>
  <si>
    <t>847/356-4282</t>
  </si>
  <si>
    <t>Montessori World of Discovery</t>
  </si>
  <si>
    <t>34-049-091X-16-0000</t>
  </si>
  <si>
    <t>1395 N Arlington Heights Rd</t>
  </si>
  <si>
    <t>60089 1258</t>
  </si>
  <si>
    <t>847/415-2021</t>
  </si>
  <si>
    <t>Dfld Montessori Childrens House</t>
  </si>
  <si>
    <t>34-049-092X-16-0000</t>
  </si>
  <si>
    <t>1500 Wilmot Rd</t>
  </si>
  <si>
    <t>60015 2029</t>
  </si>
  <si>
    <t>847/945-7581</t>
  </si>
  <si>
    <t>34-049-098X-16-0000</t>
  </si>
  <si>
    <t>Norma Morley</t>
  </si>
  <si>
    <t>847/831-9393</t>
  </si>
  <si>
    <t>Old School Montessori</t>
  </si>
  <si>
    <t>34-049-104X-16-0000</t>
  </si>
  <si>
    <t>Titina Youtsey</t>
  </si>
  <si>
    <t>144 Commerce Dr</t>
  </si>
  <si>
    <t>60030 7832</t>
  </si>
  <si>
    <t>847/223-9606</t>
  </si>
  <si>
    <t>34-049-106X-16-0000</t>
  </si>
  <si>
    <t>847/382-2812</t>
  </si>
  <si>
    <t>Alta Vista Montessori School</t>
  </si>
  <si>
    <t>34-049-107X-16-0000</t>
  </si>
  <si>
    <t>Sophia McCarthy</t>
  </si>
  <si>
    <t>1850 W Winchester Rd Ste 201</t>
  </si>
  <si>
    <t>60048 5355</t>
  </si>
  <si>
    <t>847/918-1621</t>
  </si>
  <si>
    <t>Childrens House</t>
  </si>
  <si>
    <t>34-049-109X-16-0000</t>
  </si>
  <si>
    <t>Dina Zhang</t>
  </si>
  <si>
    <t>223 W Golf Rd</t>
  </si>
  <si>
    <t>60048 3233</t>
  </si>
  <si>
    <t>847/816-3590</t>
  </si>
  <si>
    <t>Lincolnshire Montessori School</t>
  </si>
  <si>
    <t>34-049-110X-16-0000</t>
  </si>
  <si>
    <t>Mrs. Mina Dadrass</t>
  </si>
  <si>
    <t>1970 Riverwoods Rd</t>
  </si>
  <si>
    <t>Lincolnshire</t>
  </si>
  <si>
    <t>60069 4005</t>
  </si>
  <si>
    <t>847/562-1662</t>
  </si>
  <si>
    <t>Daisys Resource Optional School</t>
  </si>
  <si>
    <t>34-049-113Y-01-0000</t>
  </si>
  <si>
    <t>Casandra Brooks</t>
  </si>
  <si>
    <t>1919 Sherman Ave</t>
  </si>
  <si>
    <t>North Chicago</t>
  </si>
  <si>
    <t>60064 2317</t>
  </si>
  <si>
    <t>847/473-4898</t>
  </si>
  <si>
    <t>34-049-114X-01-0000</t>
  </si>
  <si>
    <t>847/360-1054</t>
  </si>
  <si>
    <t>The Grove Montessori School</t>
  </si>
  <si>
    <t>34-049-119X-16-0000</t>
  </si>
  <si>
    <t>1660 Checker Rd</t>
  </si>
  <si>
    <t>60047 5289</t>
  </si>
  <si>
    <t>Rlapd Child Development Cntr</t>
  </si>
  <si>
    <t>34-049-120X-01-0000</t>
  </si>
  <si>
    <t>Heidi Wodrich</t>
  </si>
  <si>
    <t>814 Hart Rd</t>
  </si>
  <si>
    <t>60073 3719</t>
  </si>
  <si>
    <t>847/546-8558</t>
  </si>
  <si>
    <t>34-049-123X-10-0000</t>
  </si>
  <si>
    <t>Dr. Diane Vida</t>
  </si>
  <si>
    <t>847/487-5600</t>
  </si>
  <si>
    <t>35-050-001X-10-0000</t>
  </si>
  <si>
    <t>Daniel P Schmitt</t>
  </si>
  <si>
    <t>815/223-8523</t>
  </si>
  <si>
    <t>Marquette Elem</t>
  </si>
  <si>
    <t>35-050-005X-10-0000</t>
  </si>
  <si>
    <t>Mrs. Brooke Rick</t>
  </si>
  <si>
    <t>815/433-1199</t>
  </si>
  <si>
    <t>Peru Catholic School System</t>
  </si>
  <si>
    <t>35-050-012X-10-0000</t>
  </si>
  <si>
    <t>Mr. Steven Brockman</t>
  </si>
  <si>
    <t>815/224-1914</t>
  </si>
  <si>
    <t>Marquette High School</t>
  </si>
  <si>
    <t>35-050-022Y-10-0000</t>
  </si>
  <si>
    <t>815/433-0125</t>
  </si>
  <si>
    <t>35-050-024X-10-0000</t>
  </si>
  <si>
    <t>Mrs. Ashley R Davis</t>
  </si>
  <si>
    <t>815/672-3847</t>
  </si>
  <si>
    <t>35-050-025X-10-0000</t>
  </si>
  <si>
    <t>Jyll Jasiek</t>
  </si>
  <si>
    <t>815/883-8916</t>
  </si>
  <si>
    <t>35-050-028X-10-0000</t>
  </si>
  <si>
    <t>Anita Kobilsek</t>
  </si>
  <si>
    <t>815/539-7003</t>
  </si>
  <si>
    <t>Seventh Day Adventist School</t>
  </si>
  <si>
    <t>35-050-057X-11-0000</t>
  </si>
  <si>
    <t>Laura Damon</t>
  </si>
  <si>
    <t>3904 E 2603rd Rd</t>
  </si>
  <si>
    <t>Sheridan</t>
  </si>
  <si>
    <t>60551 9690</t>
  </si>
  <si>
    <t>815/496-2947</t>
  </si>
  <si>
    <t>Childrens Montessori School</t>
  </si>
  <si>
    <t>35-050-058X-16-0000</t>
  </si>
  <si>
    <t>Deb Selner</t>
  </si>
  <si>
    <t>2218 Marquette Rd</t>
  </si>
  <si>
    <t>61354 1538</t>
  </si>
  <si>
    <t>815/223-5382</t>
  </si>
  <si>
    <t>38-054-001X-10-0000</t>
  </si>
  <si>
    <t>217/732-7518</t>
  </si>
  <si>
    <t>Zion Lutheran Grade School</t>
  </si>
  <si>
    <t>38-054-002X-06-0000</t>
  </si>
  <si>
    <t>Mr. Wesley Jones</t>
  </si>
  <si>
    <t>217/792-5715</t>
  </si>
  <si>
    <t>Park Meadows Baptist Academy</t>
  </si>
  <si>
    <t>38-054-003Z-02-0000</t>
  </si>
  <si>
    <t>Tony Bazen</t>
  </si>
  <si>
    <t>800 Memorial Park Rd</t>
  </si>
  <si>
    <t>62656 9112</t>
  </si>
  <si>
    <t>217/732-6900</t>
  </si>
  <si>
    <t>38-054-010X-06-0000</t>
  </si>
  <si>
    <t>Steve Schumacher</t>
  </si>
  <si>
    <t>217/732-3977</t>
  </si>
  <si>
    <t>39-055-001X-10-0000</t>
  </si>
  <si>
    <t>Sister Geraldine</t>
  </si>
  <si>
    <t>217/423-7049</t>
  </si>
  <si>
    <t>39-055-002X-10-0000</t>
  </si>
  <si>
    <t>Mrs. Maryrose Hagenbach</t>
  </si>
  <si>
    <t>217/877-4408</t>
  </si>
  <si>
    <t>39-055-004X-10-0000</t>
  </si>
  <si>
    <t>Mrs. Jan Sweet</t>
  </si>
  <si>
    <t>217/423-4351</t>
  </si>
  <si>
    <t>39-055-006Y-10-0000</t>
  </si>
  <si>
    <t>Dr. Kenneth C Hendriksen</t>
  </si>
  <si>
    <t>217/875-2431</t>
  </si>
  <si>
    <t>Antioch Christian Academy</t>
  </si>
  <si>
    <t>39-055-007X-26-0000</t>
  </si>
  <si>
    <t>Shirley R Shaw</t>
  </si>
  <si>
    <t>3475 N Maple Ave</t>
  </si>
  <si>
    <t>62526 1458</t>
  </si>
  <si>
    <t>217/875-0529</t>
  </si>
  <si>
    <t>39-055-008Z-06-0000</t>
  </si>
  <si>
    <t>Kyle Karsten</t>
  </si>
  <si>
    <t>62526 9305</t>
  </si>
  <si>
    <t>217/233-2001</t>
  </si>
  <si>
    <t>39-055-016Z-26-0000</t>
  </si>
  <si>
    <t>Mr. Randy Grigg</t>
  </si>
  <si>
    <t>217/877-5636</t>
  </si>
  <si>
    <t>Hillside Bethel Tabernacle</t>
  </si>
  <si>
    <t>39-055-023Z-27-0000</t>
  </si>
  <si>
    <t>Vickie Horath</t>
  </si>
  <si>
    <t>3575 E Greenhill Rd</t>
  </si>
  <si>
    <t>62521 4103</t>
  </si>
  <si>
    <t>217/429-5590</t>
  </si>
  <si>
    <t>39-074-004X-14-0000</t>
  </si>
  <si>
    <t>Mrs. Theresa Peterson</t>
  </si>
  <si>
    <t>217/762-7240</t>
  </si>
  <si>
    <t>40-007-002X-10-0000</t>
  </si>
  <si>
    <t>Mrs. Brenda Paynic</t>
  </si>
  <si>
    <t>618/883-2124</t>
  </si>
  <si>
    <t>40-007-003X-10-0000</t>
  </si>
  <si>
    <t>Mrs. Michelle Baalman</t>
  </si>
  <si>
    <t>618/576-2514</t>
  </si>
  <si>
    <t>40-031-001X-10-0000</t>
  </si>
  <si>
    <t>217/942-6814</t>
  </si>
  <si>
    <t>40-042-002X-10-0000</t>
  </si>
  <si>
    <t>Janet Goben</t>
  </si>
  <si>
    <t>618/498-4910</t>
  </si>
  <si>
    <t>40-056-001X-10-0000</t>
  </si>
  <si>
    <t>Mrs. Lori Loveless</t>
  </si>
  <si>
    <t>419 E Main St</t>
  </si>
  <si>
    <t>62088 1559</t>
  </si>
  <si>
    <t>618/635-3210</t>
  </si>
  <si>
    <t>40-056-002X-06-0000</t>
  </si>
  <si>
    <t>David M Manning</t>
  </si>
  <si>
    <t>618/635-3060</t>
  </si>
  <si>
    <t>41-057-002Z-20-0000</t>
  </si>
  <si>
    <t>Jerry Fair</t>
  </si>
  <si>
    <t>62002 4775</t>
  </si>
  <si>
    <t>618/462-1071</t>
  </si>
  <si>
    <t>41-057-003X-06-0000</t>
  </si>
  <si>
    <t>Mrs. Nancy Lochmann</t>
  </si>
  <si>
    <t>618/344-3145</t>
  </si>
  <si>
    <t>41-057-004X-16-0000</t>
  </si>
  <si>
    <t>618/467-3154</t>
  </si>
  <si>
    <t>41-057-005Y-10-0000</t>
  </si>
  <si>
    <t>Mr. Michael E Slaughter</t>
  </si>
  <si>
    <t>618/463-0580</t>
  </si>
  <si>
    <t>41-057-006X-10-0000</t>
  </si>
  <si>
    <t>David Timmerman</t>
  </si>
  <si>
    <t>618/654-7525</t>
  </si>
  <si>
    <t>41-057-007X-10-0000</t>
  </si>
  <si>
    <t>Eve Remiszewski</t>
  </si>
  <si>
    <t>618/377-6401</t>
  </si>
  <si>
    <t>41-057-009X-10-0000</t>
  </si>
  <si>
    <t>Mrs. Catherine McGarrahan</t>
  </si>
  <si>
    <t>618/466-4216</t>
  </si>
  <si>
    <t>41-057-011X-10-0000</t>
  </si>
  <si>
    <t>Sr. Anna Flanigan</t>
  </si>
  <si>
    <t>618/656-6917</t>
  </si>
  <si>
    <t>41-057-012X-10-0000</t>
  </si>
  <si>
    <t>Mrs. Karen Jakich</t>
  </si>
  <si>
    <t>618/877-3300</t>
  </si>
  <si>
    <t>41-057-015X-10-0000</t>
  </si>
  <si>
    <t>Margaret Holland Pennel</t>
  </si>
  <si>
    <t>62040 5047</t>
  </si>
  <si>
    <t>618/877-5500</t>
  </si>
  <si>
    <t>41-057-018X-02-0000</t>
  </si>
  <si>
    <t>618/667-8221</t>
  </si>
  <si>
    <t>41-057-020Z-14-0000</t>
  </si>
  <si>
    <t>Pastor Travis Watkins</t>
  </si>
  <si>
    <t>62040 5913</t>
  </si>
  <si>
    <t>618/797-7933</t>
  </si>
  <si>
    <t>Trinity-St Paul Lutheran School</t>
  </si>
  <si>
    <t>41-057-022X-06-0000</t>
  </si>
  <si>
    <t>Mrs. Lynnette Fredericksen</t>
  </si>
  <si>
    <t>6961 W Frontage Rd</t>
  </si>
  <si>
    <t>Worden</t>
  </si>
  <si>
    <t>62097 2431</t>
  </si>
  <si>
    <t>618/633-2202</t>
  </si>
  <si>
    <t>41-057-023X-06-0000</t>
  </si>
  <si>
    <t>Roger Wittmann</t>
  </si>
  <si>
    <t>112 N Border St</t>
  </si>
  <si>
    <t>Troy</t>
  </si>
  <si>
    <t>62294 1137</t>
  </si>
  <si>
    <t>618/667-6314</t>
  </si>
  <si>
    <t>41-057-024X-06-0000</t>
  </si>
  <si>
    <t>618/888-2252</t>
  </si>
  <si>
    <t>41-057-026X-10-0000</t>
  </si>
  <si>
    <t>Michael Palmer</t>
  </si>
  <si>
    <t>618/344-5450</t>
  </si>
  <si>
    <t>41-057-027X-06-0000</t>
  </si>
  <si>
    <t>Elizabeth Gooden</t>
  </si>
  <si>
    <t>618/656-7002</t>
  </si>
  <si>
    <t>41-057-030X-06-0000</t>
  </si>
  <si>
    <t>Mrs. Sandra Balsters</t>
  </si>
  <si>
    <t>618/377-5507</t>
  </si>
  <si>
    <t>41-057-033X-10-0000</t>
  </si>
  <si>
    <t>Peg Bodinet</t>
  </si>
  <si>
    <t>618/656-1230</t>
  </si>
  <si>
    <t>41-057-035X-10-0000</t>
  </si>
  <si>
    <t>Mrs. Judy Kulp</t>
  </si>
  <si>
    <t>618/465-8523</t>
  </si>
  <si>
    <t>41-057-036X-16-0000</t>
  </si>
  <si>
    <t>Mrs. Mary Beth McGivern</t>
  </si>
  <si>
    <t>618/931-2508</t>
  </si>
  <si>
    <t>Catholic Childrens Home</t>
  </si>
  <si>
    <t>41-057-055S-19-0000</t>
  </si>
  <si>
    <t>Mrs. Candace Hovey</t>
  </si>
  <si>
    <t>1400 State St</t>
  </si>
  <si>
    <t>62002 3410</t>
  </si>
  <si>
    <t>618/465-3594</t>
  </si>
  <si>
    <t>41-057-058X-14-0000</t>
  </si>
  <si>
    <t>Bill Bishop</t>
  </si>
  <si>
    <t>618/466-1599</t>
  </si>
  <si>
    <t>41-057-070Y-06-0000</t>
  </si>
  <si>
    <t>Curtis Wudtke</t>
  </si>
  <si>
    <t>618/656-0043</t>
  </si>
  <si>
    <t>St Peter and Paul School</t>
  </si>
  <si>
    <t>41-057-073X-10-0000</t>
  </si>
  <si>
    <t>Harry Cavanaugh</t>
  </si>
  <si>
    <t>801 State St</t>
  </si>
  <si>
    <t>62002 6162</t>
  </si>
  <si>
    <t>618/465-8711</t>
  </si>
  <si>
    <t>41-057-074X-10-0000</t>
  </si>
  <si>
    <t>Jack Holmes</t>
  </si>
  <si>
    <t>618/345-7230</t>
  </si>
  <si>
    <t>41-057-078X-06-0000</t>
  </si>
  <si>
    <t>618/344-3153</t>
  </si>
  <si>
    <t>Gateway Legacy Christian Academy</t>
  </si>
  <si>
    <t>41-057-099X-26-0000</t>
  </si>
  <si>
    <t>Mrs. Candice Seidler</t>
  </si>
  <si>
    <t>97 Oaklawn Dr</t>
  </si>
  <si>
    <t>62034 4067</t>
  </si>
  <si>
    <t>618/288-0452</t>
  </si>
  <si>
    <t>41-057-100X-25-0000</t>
  </si>
  <si>
    <t>618/463-1845</t>
  </si>
  <si>
    <t>41-057-101Y-10-0000</t>
  </si>
  <si>
    <t>James Michael Scholz</t>
  </si>
  <si>
    <t>618/855-9010</t>
  </si>
  <si>
    <t>43-102-001X-10-0000</t>
  </si>
  <si>
    <t>Mr. Jim Dansart</t>
  </si>
  <si>
    <t>61548 0860</t>
  </si>
  <si>
    <t>309/367-2528</t>
  </si>
  <si>
    <t>44-063-001X-06-0000</t>
  </si>
  <si>
    <t>Mr. Edward R Bower</t>
  </si>
  <si>
    <t>60014 6178</t>
  </si>
  <si>
    <t>815/459-1444</t>
  </si>
  <si>
    <t>Faith Lutheran High School</t>
  </si>
  <si>
    <t>44-063-002Y-06-0000</t>
  </si>
  <si>
    <t>Chris Schoenleb</t>
  </si>
  <si>
    <t>174 S McHenry Ave</t>
  </si>
  <si>
    <t>60014 6007</t>
  </si>
  <si>
    <t>815/338-3547</t>
  </si>
  <si>
    <t>44-063-003X-10-0000</t>
  </si>
  <si>
    <t>Sr. Katrina Lamkin</t>
  </si>
  <si>
    <t>847/639-3041</t>
  </si>
  <si>
    <t>44-063-004X-06-0000</t>
  </si>
  <si>
    <t>Mr. Ralph O Peterson</t>
  </si>
  <si>
    <t>300 Jefferson St</t>
  </si>
  <si>
    <t>60102 2633</t>
  </si>
  <si>
    <t>847/658-9311</t>
  </si>
  <si>
    <t>44-063-005X-10-0000</t>
  </si>
  <si>
    <t>Mrs. Amy D Johnson</t>
  </si>
  <si>
    <t>847/658-5313</t>
  </si>
  <si>
    <t>St Josephs School</t>
  </si>
  <si>
    <t>44-063-008X-10-0000</t>
  </si>
  <si>
    <t>Michael J Shukis</t>
  </si>
  <si>
    <t>201 N Division St</t>
  </si>
  <si>
    <t>Harvard</t>
  </si>
  <si>
    <t>60033 3011</t>
  </si>
  <si>
    <t>815/943-6933</t>
  </si>
  <si>
    <t>44-063-009X-10-0000</t>
  </si>
  <si>
    <t>Maureen C Jackson</t>
  </si>
  <si>
    <t>815/385-3959</t>
  </si>
  <si>
    <t>44-063-010X-10-0000</t>
  </si>
  <si>
    <t>Sheila Murphy</t>
  </si>
  <si>
    <t>815/385-1022</t>
  </si>
  <si>
    <t>44-063-014X-10-0000</t>
  </si>
  <si>
    <t>Frank Shields</t>
  </si>
  <si>
    <t>313 N Tryon St</t>
  </si>
  <si>
    <t>60098 3242</t>
  </si>
  <si>
    <t>815/338-3598</t>
  </si>
  <si>
    <t>44-063-015X-06-0000</t>
  </si>
  <si>
    <t>Mrs. Joanie L Smith</t>
  </si>
  <si>
    <t>815/568-5156</t>
  </si>
  <si>
    <t>44-063-016Y-10-0000</t>
  </si>
  <si>
    <t>Charles D Rakers</t>
  </si>
  <si>
    <t>815/338-4220</t>
  </si>
  <si>
    <t>44-063-017X-10-0000</t>
  </si>
  <si>
    <t>Deanne Roy</t>
  </si>
  <si>
    <t>815/459-0496</t>
  </si>
  <si>
    <t>44-063-032X-16-0000</t>
  </si>
  <si>
    <t>Dr. Pamela C Zirko</t>
  </si>
  <si>
    <t>815/338-0013</t>
  </si>
  <si>
    <t>44-063-034X-06-0000</t>
  </si>
  <si>
    <t>Mr. Joel Moeller</t>
  </si>
  <si>
    <t>815/455-4175</t>
  </si>
  <si>
    <t>44-063-043X-16-0000</t>
  </si>
  <si>
    <t>Karen Riggenbach</t>
  </si>
  <si>
    <t>815/459-6727</t>
  </si>
  <si>
    <t>44-063-045X-26-0000</t>
  </si>
  <si>
    <t>Paul Wrobbel</t>
  </si>
  <si>
    <t>409 1st St</t>
  </si>
  <si>
    <t>60013 2756</t>
  </si>
  <si>
    <t>847/462-5971</t>
  </si>
  <si>
    <t>McHenry Montessori School</t>
  </si>
  <si>
    <t>44-063-046X-16-0000</t>
  </si>
  <si>
    <t>Lori A Lanphier</t>
  </si>
  <si>
    <t>5213 W Elm St</t>
  </si>
  <si>
    <t>Mchenry</t>
  </si>
  <si>
    <t>60050 4026</t>
  </si>
  <si>
    <t>815/344-1015</t>
  </si>
  <si>
    <t>45-067-001X-10-0000</t>
  </si>
  <si>
    <t>Michael L Kish</t>
  </si>
  <si>
    <t>321 S Metter Ave</t>
  </si>
  <si>
    <t>62236 2233</t>
  </si>
  <si>
    <t>618/281-5353</t>
  </si>
  <si>
    <t>45-067-003X-10-0000</t>
  </si>
  <si>
    <t>Lisa Buchheit</t>
  </si>
  <si>
    <t>618/939-7217</t>
  </si>
  <si>
    <t>45-067-004Y-10-0000</t>
  </si>
  <si>
    <t>Russell Hart</t>
  </si>
  <si>
    <t>618/939-3883</t>
  </si>
  <si>
    <t>45-079-002X-06-0000</t>
  </si>
  <si>
    <t>Brenda L Owen</t>
  </si>
  <si>
    <t>618/826-4345</t>
  </si>
  <si>
    <t>45-079-003X-06-0000</t>
  </si>
  <si>
    <t>Deitt Schneider</t>
  </si>
  <si>
    <t>104S E South 6th St</t>
  </si>
  <si>
    <t>618/282-3873</t>
  </si>
  <si>
    <t>45-079-004X-06-0000</t>
  </si>
  <si>
    <t>Mrs. Denise Lynn Ebers</t>
  </si>
  <si>
    <t>618/965-3838</t>
  </si>
  <si>
    <t>45-079-006X-06-0000</t>
  </si>
  <si>
    <t>Mr. Mark Sochowski</t>
  </si>
  <si>
    <t>618/282-2881</t>
  </si>
  <si>
    <t>45-079-009X-10-0000</t>
  </si>
  <si>
    <t>Ms. Kristine S Hill</t>
  </si>
  <si>
    <t>618/282-3215</t>
  </si>
  <si>
    <t>45-079-010X-10-0000</t>
  </si>
  <si>
    <t>618/826-3120</t>
  </si>
  <si>
    <t>45-079-011Y-06-0000</t>
  </si>
  <si>
    <t>John Christman</t>
  </si>
  <si>
    <t>618/853-7300</t>
  </si>
  <si>
    <t>46-005-001X-10-0000</t>
  </si>
  <si>
    <t>Ann Williamson</t>
  </si>
  <si>
    <t>62353 1023</t>
  </si>
  <si>
    <t>217/773-2825</t>
  </si>
  <si>
    <t>46-009-002X-06-0000</t>
  </si>
  <si>
    <t>Judy Roegge</t>
  </si>
  <si>
    <t>62611 0118</t>
  </si>
  <si>
    <t>217/997-5535</t>
  </si>
  <si>
    <t>46-009-003Z-26-0000</t>
  </si>
  <si>
    <t>Karen Underwood</t>
  </si>
  <si>
    <t>217/323-1685</t>
  </si>
  <si>
    <t>46-069-003X-10-0000</t>
  </si>
  <si>
    <t>Rita Carney</t>
  </si>
  <si>
    <t>217/243-8621</t>
  </si>
  <si>
    <t>46-069-004Y-10-0000</t>
  </si>
  <si>
    <t>L Gale Thoroman</t>
  </si>
  <si>
    <t>217/243-8563</t>
  </si>
  <si>
    <t>46-069-005X-06-0000</t>
  </si>
  <si>
    <t>Mrs. Lisa Aring</t>
  </si>
  <si>
    <t>PO Box 1057</t>
  </si>
  <si>
    <t>62651 1057</t>
  </si>
  <si>
    <t>217/243-3419</t>
  </si>
  <si>
    <t>47-052-001X-10-0000</t>
  </si>
  <si>
    <t>Sr. Marcianne Bzdon SSND</t>
  </si>
  <si>
    <t>815/288-5619</t>
  </si>
  <si>
    <t>47-052-003X-10-0000</t>
  </si>
  <si>
    <t>Jean Spohn</t>
  </si>
  <si>
    <t>815/284-6986</t>
  </si>
  <si>
    <t>47-052-006Z-26-0000</t>
  </si>
  <si>
    <t>Linda Foster</t>
  </si>
  <si>
    <t>815/652-4806</t>
  </si>
  <si>
    <t>47-071-003X-06-0000</t>
  </si>
  <si>
    <t>Mr. Daryl Kruse</t>
  </si>
  <si>
    <t>815/562-6323</t>
  </si>
  <si>
    <t>48-072-002X-06-0000</t>
  </si>
  <si>
    <t>Mr. Terry Mooney</t>
  </si>
  <si>
    <t>309/637-1512</t>
  </si>
  <si>
    <t>48-072-003X-10-0000</t>
  </si>
  <si>
    <t>Patricia Kellogg</t>
  </si>
  <si>
    <t>309/688-2931</t>
  </si>
  <si>
    <t>48-072-004Z-26-0000</t>
  </si>
  <si>
    <t>Mrs. Becky Gardner</t>
  </si>
  <si>
    <t>309/686-4500</t>
  </si>
  <si>
    <t>48-072-010X-10-0000</t>
  </si>
  <si>
    <t>John M Meisinger</t>
  </si>
  <si>
    <t>309/274-2994</t>
  </si>
  <si>
    <t>48-072-012X-10-0000</t>
  </si>
  <si>
    <t>Mr. Jimmie M Moore</t>
  </si>
  <si>
    <t>309/676-7131</t>
  </si>
  <si>
    <t>48-072-013X-10-0000</t>
  </si>
  <si>
    <t>Mrs. Gail Hulse</t>
  </si>
  <si>
    <t>309/691-3015</t>
  </si>
  <si>
    <t>48-072-017X-10-0000</t>
  </si>
  <si>
    <t>Mrs. Jodi Peine</t>
  </si>
  <si>
    <t>309/685-1208</t>
  </si>
  <si>
    <t>48-072-018X-10-0000</t>
  </si>
  <si>
    <t>309/685-2533</t>
  </si>
  <si>
    <t>48-072-019X-10-0000</t>
  </si>
  <si>
    <t>Mrs. Jane B Tompkins</t>
  </si>
  <si>
    <t>309/691-5012</t>
  </si>
  <si>
    <t>48-072-020Y-10-0000</t>
  </si>
  <si>
    <t>Charlie Roy</t>
  </si>
  <si>
    <t>309/691-8741</t>
  </si>
  <si>
    <t>48-072-021X-06-0000</t>
  </si>
  <si>
    <t>Mr. Paul Thompson</t>
  </si>
  <si>
    <t>309/691-8921</t>
  </si>
  <si>
    <t>48-072-034X-16-0000</t>
  </si>
  <si>
    <t>3601 N North St</t>
  </si>
  <si>
    <t>61604 1548</t>
  </si>
  <si>
    <t>309/685-8995</t>
  </si>
  <si>
    <t>48-072-095Z-02-0000</t>
  </si>
  <si>
    <t>Melissa Passage</t>
  </si>
  <si>
    <t>309/274-4343</t>
  </si>
  <si>
    <t>48-072-111X-26-0000</t>
  </si>
  <si>
    <t>Mr. Thomas A Schlich</t>
  </si>
  <si>
    <t>309/681-0500</t>
  </si>
  <si>
    <t>48-072-113X-14-0000</t>
  </si>
  <si>
    <t>Ms. Mona Rustom</t>
  </si>
  <si>
    <t>309/691-9089</t>
  </si>
  <si>
    <t>48-072-114X-10-0000</t>
  </si>
  <si>
    <t>Winnifred Pratt</t>
  </si>
  <si>
    <t>10811 N Knoxville Ave</t>
  </si>
  <si>
    <t>61615 1145</t>
  </si>
  <si>
    <t>309/243-7811</t>
  </si>
  <si>
    <t>49-081-001Y-10-0000</t>
  </si>
  <si>
    <t>Colin Letendre</t>
  </si>
  <si>
    <t>309/786-7793</t>
  </si>
  <si>
    <t>49-081-006X-10-0000</t>
  </si>
  <si>
    <t>309/757-5500</t>
  </si>
  <si>
    <t>49-081-007X-06-0000</t>
  </si>
  <si>
    <t>Robert J Pagel</t>
  </si>
  <si>
    <t>61265 3752</t>
  </si>
  <si>
    <t>309/762-4494</t>
  </si>
  <si>
    <t>49-081-008X-16-0000</t>
  </si>
  <si>
    <t>Renee M Detloff</t>
  </si>
  <si>
    <t>61265 8904</t>
  </si>
  <si>
    <t>309/764-7047</t>
  </si>
  <si>
    <t>49-081-009Y-26-0000</t>
  </si>
  <si>
    <t>Mr. David Mark Sullivan</t>
  </si>
  <si>
    <t>309/762-3800</t>
  </si>
  <si>
    <t>49-081-010X-10-0000</t>
  </si>
  <si>
    <t>Mr. Scott Turnipseed</t>
  </si>
  <si>
    <t>309/755-9771</t>
  </si>
  <si>
    <t>49-081-015X-10-0000</t>
  </si>
  <si>
    <t>Mr. Michael Joseph Daly</t>
  </si>
  <si>
    <t>PO Box 3490</t>
  </si>
  <si>
    <t>61204 3490</t>
  </si>
  <si>
    <t>309/793-7350</t>
  </si>
  <si>
    <t>49-081-020Z-26-0000</t>
  </si>
  <si>
    <t>Connie Drumm</t>
  </si>
  <si>
    <t>309/764-1302</t>
  </si>
  <si>
    <t>50-082-001X-02-0000</t>
  </si>
  <si>
    <t>1111 E US Highway 50</t>
  </si>
  <si>
    <t>618/726-6040</t>
  </si>
  <si>
    <t>50-082-003X-10-0000</t>
  </si>
  <si>
    <t>Claire Hatch</t>
  </si>
  <si>
    <t>62223 1705</t>
  </si>
  <si>
    <t>618/397-1111</t>
  </si>
  <si>
    <t>50-082-006X-06-0000</t>
  </si>
  <si>
    <t>618/874-6605</t>
  </si>
  <si>
    <t>St Mary-St Augustine School</t>
  </si>
  <si>
    <t>50-082-007X-10-0000</t>
  </si>
  <si>
    <t>Sandra Baechle</t>
  </si>
  <si>
    <t>1900 W Belle St</t>
  </si>
  <si>
    <t>62226 6114</t>
  </si>
  <si>
    <t>618/234-4958</t>
  </si>
  <si>
    <t>Cathedral Grade School</t>
  </si>
  <si>
    <t>50-082-008X-10-0000</t>
  </si>
  <si>
    <t>200 S 2nd St</t>
  </si>
  <si>
    <t>62220 2005</t>
  </si>
  <si>
    <t>618/233-6414</t>
  </si>
  <si>
    <t>50-082-009X-10-0000</t>
  </si>
  <si>
    <t>Sharon Needham</t>
  </si>
  <si>
    <t>618/234-1206</t>
  </si>
  <si>
    <t>50-082-010X-10-0000</t>
  </si>
  <si>
    <t>Dennis L Grimmer</t>
  </si>
  <si>
    <t>618/235-4066</t>
  </si>
  <si>
    <t>True Vine Christian Center</t>
  </si>
  <si>
    <t>50-082-020X-03-0000</t>
  </si>
  <si>
    <t>Sandra Rhodes</t>
  </si>
  <si>
    <t>2241 Country Rd</t>
  </si>
  <si>
    <t>62221 2577</t>
  </si>
  <si>
    <t>618/257-8783</t>
  </si>
  <si>
    <t>Faith Baptist School</t>
  </si>
  <si>
    <t>50-082-021Z-02-0000</t>
  </si>
  <si>
    <t>Mr. Brandon Ewing</t>
  </si>
  <si>
    <t>413 E Main St</t>
  </si>
  <si>
    <t>62220 1611</t>
  </si>
  <si>
    <t>618/234-3391</t>
  </si>
  <si>
    <t>50-082-024X-10-0000</t>
  </si>
  <si>
    <t>Mary McGeathy</t>
  </si>
  <si>
    <t>618/397-0316</t>
  </si>
  <si>
    <t>50-082-027X-10-0000</t>
  </si>
  <si>
    <t>Michael Oslance</t>
  </si>
  <si>
    <t>618/628-7395</t>
  </si>
  <si>
    <t>50-082-028X-10-0000</t>
  </si>
  <si>
    <t>Tim Queern</t>
  </si>
  <si>
    <t>2 N Alton St</t>
  </si>
  <si>
    <t>618/539-3930</t>
  </si>
  <si>
    <t>50-082-030X-10-0000</t>
  </si>
  <si>
    <t>Ron Karcher</t>
  </si>
  <si>
    <t>618/566-2922</t>
  </si>
  <si>
    <t>50-082-031X-10-0000</t>
  </si>
  <si>
    <t>Sr. Patricia Dalton</t>
  </si>
  <si>
    <t>618/476-3510</t>
  </si>
  <si>
    <t>St Agatha School</t>
  </si>
  <si>
    <t>50-082-032X-10-0000</t>
  </si>
  <si>
    <t>207 S Market St</t>
  </si>
  <si>
    <t>New Athens</t>
  </si>
  <si>
    <t>62264 1423</t>
  </si>
  <si>
    <t>618/475-2170</t>
  </si>
  <si>
    <t>50-082-034X-10-0000</t>
  </si>
  <si>
    <t>Mrs. Clarice McKay</t>
  </si>
  <si>
    <t>62285 1614</t>
  </si>
  <si>
    <t>618/233-0581</t>
  </si>
  <si>
    <t>50-082-036Y-10-0000</t>
  </si>
  <si>
    <t>Mr. David L Harris</t>
  </si>
  <si>
    <t>618/235-1100</t>
  </si>
  <si>
    <t>50-082-041X-10-0000</t>
  </si>
  <si>
    <t>Mrs. Milissa M Faust</t>
  </si>
  <si>
    <t>618/632-6327</t>
  </si>
  <si>
    <t>Childrens Ctr Behavioral Develop</t>
  </si>
  <si>
    <t>50-082-063S-19-0000</t>
  </si>
  <si>
    <t>Carolyn P Birth</t>
  </si>
  <si>
    <t>353 N 88th St</t>
  </si>
  <si>
    <t>Centreville</t>
  </si>
  <si>
    <t>62203 2705</t>
  </si>
  <si>
    <t>618/398-1152</t>
  </si>
  <si>
    <t>50-082-070X-06-0000</t>
  </si>
  <si>
    <t>David Kniepkamp</t>
  </si>
  <si>
    <t>618/234-0275</t>
  </si>
  <si>
    <t>50-082-077Z-01-0000</t>
  </si>
  <si>
    <t>Mr. Phillip Paeltz</t>
  </si>
  <si>
    <t>618/233-7542</t>
  </si>
  <si>
    <t>Legacy Christian Academy</t>
  </si>
  <si>
    <t>50-082-084X-26-0000</t>
  </si>
  <si>
    <t>Anita Gajewski</t>
  </si>
  <si>
    <t>111 S 2nd St</t>
  </si>
  <si>
    <t>Caseyville</t>
  </si>
  <si>
    <t>62232 1519</t>
  </si>
  <si>
    <t>618/345-9571</t>
  </si>
  <si>
    <t>Montessori School</t>
  </si>
  <si>
    <t>50-082-085X-16-0000</t>
  </si>
  <si>
    <t>Lindsay Lakin</t>
  </si>
  <si>
    <t>2360 Country Rd</t>
  </si>
  <si>
    <t>62221 2570</t>
  </si>
  <si>
    <t>618/235-4289</t>
  </si>
  <si>
    <t>51-084-001X-10-0000</t>
  </si>
  <si>
    <t>Kathy Wear</t>
  </si>
  <si>
    <t>217/522-7534</t>
  </si>
  <si>
    <t>Cathedral Elem School</t>
  </si>
  <si>
    <t>51-084-002X-10-0000</t>
  </si>
  <si>
    <t>Mrs. Rita Fuchs</t>
  </si>
  <si>
    <t>815 S 6th St</t>
  </si>
  <si>
    <t>62703 2302</t>
  </si>
  <si>
    <t>217/523-2652</t>
  </si>
  <si>
    <t>51-084-003X-10-0000</t>
  </si>
  <si>
    <t>Jeanine Kolb</t>
  </si>
  <si>
    <t>217/546-2159</t>
  </si>
  <si>
    <t>51-084-004X-26-0000</t>
  </si>
  <si>
    <t>217/698-1933</t>
  </si>
  <si>
    <t>51-084-005X-06-0000</t>
  </si>
  <si>
    <t>Mark A Ploss</t>
  </si>
  <si>
    <t>62703 4949</t>
  </si>
  <si>
    <t>217/529-3309</t>
  </si>
  <si>
    <t>51-084-006Y-06-0000</t>
  </si>
  <si>
    <t>Stephen Zielke</t>
  </si>
  <si>
    <t>62711 7923</t>
  </si>
  <si>
    <t>217/546-6363</t>
  </si>
  <si>
    <t>51-084-008X-16-0000</t>
  </si>
  <si>
    <t>217/544-7702</t>
  </si>
  <si>
    <t>51-084-009X-10-0000</t>
  </si>
  <si>
    <t>Mrs. Stacie Reichensperger</t>
  </si>
  <si>
    <t>217/529-4511</t>
  </si>
  <si>
    <t>51-084-010X-06-0000</t>
  </si>
  <si>
    <t>Jill Gerberding</t>
  </si>
  <si>
    <t>217/546-4531</t>
  </si>
  <si>
    <t>51-084-011Y-10-0000</t>
  </si>
  <si>
    <t>Sr. Margaret J Grueter</t>
  </si>
  <si>
    <t>217/787-1595</t>
  </si>
  <si>
    <t>51-084-013X-10-0000</t>
  </si>
  <si>
    <t>Sr. M Joan Sorge</t>
  </si>
  <si>
    <t>217/793-1370</t>
  </si>
  <si>
    <t>51-084-014X-10-0000</t>
  </si>
  <si>
    <t>Jean M Kennedy</t>
  </si>
  <si>
    <t>217/544-4553</t>
  </si>
  <si>
    <t>51-084-019X-10-0000</t>
  </si>
  <si>
    <t>Mrs. Kimberly Marsaglia</t>
  </si>
  <si>
    <t>217/523-7670</t>
  </si>
  <si>
    <t>Grace Baptist</t>
  </si>
  <si>
    <t>51-084-032Z-20-0000</t>
  </si>
  <si>
    <t>Richard H Brady</t>
  </si>
  <si>
    <t>2812 S Walnut St</t>
  </si>
  <si>
    <t>62704 5138</t>
  </si>
  <si>
    <t>217/522-2881</t>
  </si>
  <si>
    <t>51-084-043Z-14-0000</t>
  </si>
  <si>
    <t>Donna J Squires</t>
  </si>
  <si>
    <t>217/546-9700</t>
  </si>
  <si>
    <t>Montessori School House of Spfld</t>
  </si>
  <si>
    <t>51-084-049X-16-0000</t>
  </si>
  <si>
    <t>Nils Westholm</t>
  </si>
  <si>
    <t>717 Rickard Rd</t>
  </si>
  <si>
    <t>62704 1027</t>
  </si>
  <si>
    <t>217/787-5505</t>
  </si>
  <si>
    <t>53-090-001X-10-0000</t>
  </si>
  <si>
    <t>Mr. Michael Birdoes</t>
  </si>
  <si>
    <t>233 E Greenwood St</t>
  </si>
  <si>
    <t>61550 2553</t>
  </si>
  <si>
    <t>309/263-8442</t>
  </si>
  <si>
    <t>53-090-003X-10-0000</t>
  </si>
  <si>
    <t>Doreen M Shipman</t>
  </si>
  <si>
    <t>309/444-4345</t>
  </si>
  <si>
    <t>53-090-004X-10-0000</t>
  </si>
  <si>
    <t>Mrs. Shannon K Rogers</t>
  </si>
  <si>
    <t>309/347-7194</t>
  </si>
  <si>
    <t>Children Center of Tazewell Cnty</t>
  </si>
  <si>
    <t>53-090-005X-01-0000</t>
  </si>
  <si>
    <t>Sr. Cor Marie</t>
  </si>
  <si>
    <t>210 N Thorncrest Ave</t>
  </si>
  <si>
    <t>Creve Coeur</t>
  </si>
  <si>
    <t>61610 3960</t>
  </si>
  <si>
    <t>309/699-6141</t>
  </si>
  <si>
    <t>53-090-016Z-02-0000</t>
  </si>
  <si>
    <t>Ken A Seest</t>
  </si>
  <si>
    <t>309/347-6178</t>
  </si>
  <si>
    <t>53-090-017X-06-0000</t>
  </si>
  <si>
    <t>309/347-2020</t>
  </si>
  <si>
    <t>New Hope Christian Acacdemy</t>
  </si>
  <si>
    <t>53-090-032Z-14-0000</t>
  </si>
  <si>
    <t>Marsha Stamper</t>
  </si>
  <si>
    <t>1011 Veerman St</t>
  </si>
  <si>
    <t>61554 3065</t>
  </si>
  <si>
    <t>309/346-1776</t>
  </si>
  <si>
    <t>54-092-003Y-10-0000</t>
  </si>
  <si>
    <t>Fr. Michael McMahon</t>
  </si>
  <si>
    <t>217/662-2127</t>
  </si>
  <si>
    <t>54-092-010Z-10-0000</t>
  </si>
  <si>
    <t>Gail Lewis</t>
  </si>
  <si>
    <t>61832 1738</t>
  </si>
  <si>
    <t>217/442-3880</t>
  </si>
  <si>
    <t>54-092-024Z-14-0000</t>
  </si>
  <si>
    <t>Carey D Cundiff</t>
  </si>
  <si>
    <t>217/442-1373</t>
  </si>
  <si>
    <t>Rainbow of Hope</t>
  </si>
  <si>
    <t>54-092-025X-01-0000</t>
  </si>
  <si>
    <t>Ms. Susan Andrews</t>
  </si>
  <si>
    <t>2201 Kickapoo Dr</t>
  </si>
  <si>
    <t>61832 5382</t>
  </si>
  <si>
    <t>217/446-6750</t>
  </si>
  <si>
    <t>55-098-001Z-03-0000</t>
  </si>
  <si>
    <t>Dick Ritzema</t>
  </si>
  <si>
    <t>815/589-3912</t>
  </si>
  <si>
    <t>55-098-002Y-10-0000</t>
  </si>
  <si>
    <t>Andy Edmondson</t>
  </si>
  <si>
    <t>815/625-0500</t>
  </si>
  <si>
    <t>55-098-004X-10-0000</t>
  </si>
  <si>
    <t>Mr. William Lemmer</t>
  </si>
  <si>
    <t>815/625-1456</t>
  </si>
  <si>
    <t>55-098-005X-10-0000</t>
  </si>
  <si>
    <t>Rebecca Schmitt</t>
  </si>
  <si>
    <t>815/625-2253</t>
  </si>
  <si>
    <t>55-098-012X-06-0000</t>
  </si>
  <si>
    <t>Mr. John Kirchhoff</t>
  </si>
  <si>
    <t>815/625-3800</t>
  </si>
  <si>
    <t>56-099-002X-10-0000</t>
  </si>
  <si>
    <t>Dr. Jennifer Groves</t>
  </si>
  <si>
    <t>815/722-6626</t>
  </si>
  <si>
    <t>56-099-005X-10-0000</t>
  </si>
  <si>
    <t>Mrs. Melissa Crisci</t>
  </si>
  <si>
    <t>815/725-8149</t>
  </si>
  <si>
    <t>Joliet SDA School</t>
  </si>
  <si>
    <t>56-099-006X-11-0000</t>
  </si>
  <si>
    <t>Cynthia J Ferguson</t>
  </si>
  <si>
    <t>21514 W Division St</t>
  </si>
  <si>
    <t>60441 6535</t>
  </si>
  <si>
    <t>815/730-0664</t>
  </si>
  <si>
    <t>56-099-012Z-14-0000</t>
  </si>
  <si>
    <t>Catherine Fox</t>
  </si>
  <si>
    <t>60466 3027</t>
  </si>
  <si>
    <t>708/534-7941</t>
  </si>
  <si>
    <t>56-099-013X-10-0000</t>
  </si>
  <si>
    <t>815/485-7129</t>
  </si>
  <si>
    <t>56-099-015X-10-0000</t>
  </si>
  <si>
    <t>Larry White</t>
  </si>
  <si>
    <t>815/722-8518</t>
  </si>
  <si>
    <t>St Paul the Apostle</t>
  </si>
  <si>
    <t>56-099-017X-27-0000</t>
  </si>
  <si>
    <t>Mary K Robbins</t>
  </si>
  <si>
    <t>815/725-3390</t>
  </si>
  <si>
    <t>56-099-020X-10-0000</t>
  </si>
  <si>
    <t>Kathleen Lifka</t>
  </si>
  <si>
    <t>815/886-5953</t>
  </si>
  <si>
    <t>56-099-021X-10-0000</t>
  </si>
  <si>
    <t>Lisa J Smith</t>
  </si>
  <si>
    <t>815/838-4494</t>
  </si>
  <si>
    <t>56-099-022X-10-0000</t>
  </si>
  <si>
    <t>Lynne Scheffler</t>
  </si>
  <si>
    <t>60441 3082</t>
  </si>
  <si>
    <t>815/838-8173</t>
  </si>
  <si>
    <t>56-099-023X-10-0000</t>
  </si>
  <si>
    <t>Eileen Ramsay</t>
  </si>
  <si>
    <t>60442 0070</t>
  </si>
  <si>
    <t>815/478-3951</t>
  </si>
  <si>
    <t>56-099-024X-10-0000</t>
  </si>
  <si>
    <t>Mrs. Beth A Cunningham</t>
  </si>
  <si>
    <t>708/326-9330</t>
  </si>
  <si>
    <t>56-099-025X-10-0000</t>
  </si>
  <si>
    <t>John Garvey</t>
  </si>
  <si>
    <t>815/436-3953</t>
  </si>
  <si>
    <t>St Rose School</t>
  </si>
  <si>
    <t>56-099-027X-10-0000</t>
  </si>
  <si>
    <t>Linda Bland</t>
  </si>
  <si>
    <t>626 S Kankakee St</t>
  </si>
  <si>
    <t>Wilmington</t>
  </si>
  <si>
    <t>60481 1421</t>
  </si>
  <si>
    <t>815/476-6220</t>
  </si>
  <si>
    <t>56-099-028X-06-0000</t>
  </si>
  <si>
    <t>Paul W Eggert</t>
  </si>
  <si>
    <t>60401 0369</t>
  </si>
  <si>
    <t>708/946-2272</t>
  </si>
  <si>
    <t>56-099-029X-06-0000</t>
  </si>
  <si>
    <t>Scott Sievert</t>
  </si>
  <si>
    <t>708/672-5969</t>
  </si>
  <si>
    <t>56-099-030X-16-0000</t>
  </si>
  <si>
    <t>Karen Kruger</t>
  </si>
  <si>
    <t>151 E Briarcliff Rd</t>
  </si>
  <si>
    <t>60440 3070</t>
  </si>
  <si>
    <t>630/783-8644</t>
  </si>
  <si>
    <t>56-099-031X-10-0000</t>
  </si>
  <si>
    <t>Luanne Watson</t>
  </si>
  <si>
    <t>815/485-2549</t>
  </si>
  <si>
    <t>56-099-034Y-10-0000</t>
  </si>
  <si>
    <t>Rev. Richard J McGrath</t>
  </si>
  <si>
    <t>815/485-2136</t>
  </si>
  <si>
    <t>56-099-035Y-10-0000</t>
  </si>
  <si>
    <t>Jeffrey Budz</t>
  </si>
  <si>
    <t>815/741-0500</t>
  </si>
  <si>
    <t>56-099-036Y-06-0000</t>
  </si>
  <si>
    <t>Joe Archer</t>
  </si>
  <si>
    <t>708/672-3262</t>
  </si>
  <si>
    <t>56-099-037X-10-0000</t>
  </si>
  <si>
    <t>Sr. Cecilia J Dulik</t>
  </si>
  <si>
    <t>60436 1842</t>
  </si>
  <si>
    <t>815/729-0288</t>
  </si>
  <si>
    <t>56-099-044X-10-0000</t>
  </si>
  <si>
    <t>Sr. John Agnes Suh</t>
  </si>
  <si>
    <t>60440 3042</t>
  </si>
  <si>
    <t>630/739-1633</t>
  </si>
  <si>
    <t>56-099-047X-06-0000</t>
  </si>
  <si>
    <t>Claudia Pautz</t>
  </si>
  <si>
    <t>310 N Broadway St</t>
  </si>
  <si>
    <t>60435 7169</t>
  </si>
  <si>
    <t>815/722-3567</t>
  </si>
  <si>
    <t>56-099-048X-16-0000</t>
  </si>
  <si>
    <t>Carol Andrew</t>
  </si>
  <si>
    <t>815/741-4180</t>
  </si>
  <si>
    <t>Community Christian School</t>
  </si>
  <si>
    <t>56-099-053Z-02-0000</t>
  </si>
  <si>
    <t>Mrs. Amy Mitchell</t>
  </si>
  <si>
    <t>22811 S Cedar Rd</t>
  </si>
  <si>
    <t>60442 9476</t>
  </si>
  <si>
    <t>815/485-2379</t>
  </si>
  <si>
    <t>UCP of Illinois Prairieland</t>
  </si>
  <si>
    <t>56-099-073S-19-0000</t>
  </si>
  <si>
    <t>Mrs. Susan Knaperek</t>
  </si>
  <si>
    <t>311 S Reed St</t>
  </si>
  <si>
    <t>60436 2050</t>
  </si>
  <si>
    <t>815/744-3500</t>
  </si>
  <si>
    <t>Deer Creek Christian School</t>
  </si>
  <si>
    <t>56-099-093X-26-0000</t>
  </si>
  <si>
    <t>Mrs. Julie Wroughton</t>
  </si>
  <si>
    <t>60484 2783</t>
  </si>
  <si>
    <t>708/672-6200</t>
  </si>
  <si>
    <t>56-099-095X-10-0000</t>
  </si>
  <si>
    <t>Roberta L Noonan</t>
  </si>
  <si>
    <t>708/479-8988</t>
  </si>
  <si>
    <t>56-099-096X-26-0000</t>
  </si>
  <si>
    <t>815/577-9310</t>
  </si>
  <si>
    <t>Heritage Christian School</t>
  </si>
  <si>
    <t>56-099-099Z-20-0000</t>
  </si>
  <si>
    <t>21739 S La Grange Rd</t>
  </si>
  <si>
    <t>60423 7478</t>
  </si>
  <si>
    <t>815/464-9100</t>
  </si>
  <si>
    <t>56-099-110X-01-0000</t>
  </si>
  <si>
    <t>Paula Egan</t>
  </si>
  <si>
    <t>8717 W Lincoln Hwy</t>
  </si>
  <si>
    <t>60423 9422</t>
  </si>
  <si>
    <t>815/469-2627</t>
  </si>
  <si>
    <t>56-099-111X-01-0000</t>
  </si>
  <si>
    <t>Lori Beasley</t>
  </si>
  <si>
    <t>947 E Division St</t>
  </si>
  <si>
    <t>60441 4505</t>
  </si>
  <si>
    <t>815/838-2288</t>
  </si>
  <si>
    <t>56-099-112X-01-0000</t>
  </si>
  <si>
    <t>Ruth Tyrrell</t>
  </si>
  <si>
    <t>2504 Fairway Dr</t>
  </si>
  <si>
    <t>60435 5220</t>
  </si>
  <si>
    <t>815/741-2627</t>
  </si>
  <si>
    <t>56-099-113X-01-0000</t>
  </si>
  <si>
    <t>Linda Wolcott</t>
  </si>
  <si>
    <t>13230 W Cedar Creek Ct</t>
  </si>
  <si>
    <t>Homer Glen</t>
  </si>
  <si>
    <t>60491 6891</t>
  </si>
  <si>
    <t>708/301-3939</t>
  </si>
  <si>
    <t>Garden Gate Montessori School</t>
  </si>
  <si>
    <t>56-099-114X-16-0000</t>
  </si>
  <si>
    <t>Diane Brown</t>
  </si>
  <si>
    <t>4998 Theodore St</t>
  </si>
  <si>
    <t>60586 5779</t>
  </si>
  <si>
    <t>815/254-5012</t>
  </si>
  <si>
    <t>56-099-118X-23-0000</t>
  </si>
  <si>
    <t>Mrs. Haiat Bousmaha</t>
  </si>
  <si>
    <t>630/914-5015</t>
  </si>
  <si>
    <t>Families of Faith Christian Acad</t>
  </si>
  <si>
    <t>56-099-120Z-26-0000</t>
  </si>
  <si>
    <t>Karen Blan</t>
  </si>
  <si>
    <t>25124 S Fryer St Ste A</t>
  </si>
  <si>
    <t>Channahon</t>
  </si>
  <si>
    <t>60410 5247</t>
  </si>
  <si>
    <t>815/521-1381</t>
  </si>
  <si>
    <t>56-099-122X-10-0000</t>
  </si>
  <si>
    <t>Sandra Robertson</t>
  </si>
  <si>
    <t>708/672-3093</t>
  </si>
  <si>
    <t>The Learning Experience</t>
  </si>
  <si>
    <t>56-099-124X-01-0000</t>
  </si>
  <si>
    <t>Lynn Shepka</t>
  </si>
  <si>
    <t>20611 W Renwick Rd</t>
  </si>
  <si>
    <t>60403 9200</t>
  </si>
  <si>
    <t>815/838-6799</t>
  </si>
  <si>
    <t>56-099-729X-14-0000</t>
  </si>
  <si>
    <t>Wanikka Vance</t>
  </si>
  <si>
    <t>708/248-5926</t>
  </si>
  <si>
    <t>Lil Miracles Childrens Center</t>
  </si>
  <si>
    <t>56-099-730X-01-0000</t>
  </si>
  <si>
    <t>Bonnie Hawkins</t>
  </si>
  <si>
    <t>1 Emily Ct</t>
  </si>
  <si>
    <t>60490 4922</t>
  </si>
  <si>
    <t>630/914-5075</t>
  </si>
  <si>
    <t>56-099-731X-16-0000</t>
  </si>
  <si>
    <t>Mari Ann Unger</t>
  </si>
  <si>
    <t>23616 W Main St</t>
  </si>
  <si>
    <t>60544 3152</t>
  </si>
  <si>
    <t>815/254-0136</t>
  </si>
  <si>
    <t>56-099-732X-16-0000</t>
  </si>
  <si>
    <t>12 W Sauk Trl</t>
  </si>
  <si>
    <t>60423 1535</t>
  </si>
  <si>
    <t>815/469-3030</t>
  </si>
  <si>
    <t>Country Creek Montessori Sch</t>
  </si>
  <si>
    <t>56-099-733X-16-0000</t>
  </si>
  <si>
    <t>Linda Crawford</t>
  </si>
  <si>
    <t>893 Country Creek Dr</t>
  </si>
  <si>
    <t>60451 2355</t>
  </si>
  <si>
    <t>815/462-0935</t>
  </si>
  <si>
    <t>TOTALS:</t>
  </si>
  <si>
    <t>Total Ungraded/SE PK-8</t>
  </si>
  <si>
    <t>Total Ungraded/SE  9-12</t>
  </si>
  <si>
    <t>62301-5542</t>
  </si>
  <si>
    <t>217-222-8447</t>
  </si>
  <si>
    <t>62305-4715</t>
  </si>
  <si>
    <t>Ms. Lori L Shepard</t>
  </si>
  <si>
    <t>62301-2641</t>
  </si>
  <si>
    <t>62301-5369</t>
  </si>
  <si>
    <t>62301-4404</t>
  </si>
  <si>
    <t>62301-7252</t>
  </si>
  <si>
    <t>02077002Z020000</t>
  </si>
  <si>
    <t>62970-2235</t>
  </si>
  <si>
    <t>Mr. Carl Benning</t>
  </si>
  <si>
    <t>62411-1203</t>
  </si>
  <si>
    <t>62401-1984</t>
  </si>
  <si>
    <t>62401-3208</t>
  </si>
  <si>
    <t>62401-3351</t>
  </si>
  <si>
    <t>217-347-7129</t>
  </si>
  <si>
    <t>Mr. Dan Yagow</t>
  </si>
  <si>
    <t>62880-1220</t>
  </si>
  <si>
    <t>62471-0395</t>
  </si>
  <si>
    <t>61008-4523</t>
  </si>
  <si>
    <t>04004002X100000</t>
  </si>
  <si>
    <t>61008-3727</t>
  </si>
  <si>
    <t>815-547-7633</t>
  </si>
  <si>
    <t>04101001Z020000</t>
  </si>
  <si>
    <t>Berean Baptist Christian School</t>
  </si>
  <si>
    <t>Douglas E Swanson</t>
  </si>
  <si>
    <t>5626 Safford Rd</t>
  </si>
  <si>
    <t>61101-2259</t>
  </si>
  <si>
    <t>815-962-4841</t>
  </si>
  <si>
    <t>61103-1661</t>
  </si>
  <si>
    <t>61107-1401</t>
  </si>
  <si>
    <t>Mr. Brian Kube</t>
  </si>
  <si>
    <t>61115-2814</t>
  </si>
  <si>
    <t>Dr. Debra Dimke</t>
  </si>
  <si>
    <t>61107-1817</t>
  </si>
  <si>
    <t>04101007X100000</t>
  </si>
  <si>
    <t>61103-3602</t>
  </si>
  <si>
    <t>815-968-2288</t>
  </si>
  <si>
    <t>61111-4698</t>
  </si>
  <si>
    <t>04101009X100000</t>
  </si>
  <si>
    <t>61109-1210</t>
  </si>
  <si>
    <t>815-398-2631</t>
  </si>
  <si>
    <t>Mrs. Julie Olson</t>
  </si>
  <si>
    <t>61107-3903</t>
  </si>
  <si>
    <t>61101-6618</t>
  </si>
  <si>
    <t>815-965-3335</t>
  </si>
  <si>
    <t>04101014X100000</t>
  </si>
  <si>
    <t>61103-6201</t>
  </si>
  <si>
    <t>815-963-3620</t>
  </si>
  <si>
    <t>61109-1825</t>
  </si>
  <si>
    <t>04101021X100000</t>
  </si>
  <si>
    <t>61080-1929</t>
  </si>
  <si>
    <t>779-475-0560</t>
  </si>
  <si>
    <t>61114-4801</t>
  </si>
  <si>
    <t>61107-2872</t>
  </si>
  <si>
    <t>61103-3100</t>
  </si>
  <si>
    <t>Mr. Tony Cotelleso</t>
  </si>
  <si>
    <t>61114-7008</t>
  </si>
  <si>
    <t>815-877-6021</t>
  </si>
  <si>
    <t>61114-6448</t>
  </si>
  <si>
    <t>Mr. Jeffrey Katz</t>
  </si>
  <si>
    <t>61108-4546</t>
  </si>
  <si>
    <t>815-332-8101</t>
  </si>
  <si>
    <t>Dr. Muhammad Ahmed</t>
  </si>
  <si>
    <t>61109-1858</t>
  </si>
  <si>
    <t>60022-1647</t>
  </si>
  <si>
    <t>05016006S050000</t>
  </si>
  <si>
    <t>3050 W Touhy Ave</t>
  </si>
  <si>
    <t>60645-2834</t>
  </si>
  <si>
    <t>773-293-7061</t>
  </si>
  <si>
    <t>60093-4009</t>
  </si>
  <si>
    <t>60091-1021</t>
  </si>
  <si>
    <t>847-920-2404</t>
  </si>
  <si>
    <t>60714-2033</t>
  </si>
  <si>
    <t>60093-2719</t>
  </si>
  <si>
    <t>60091-2217</t>
  </si>
  <si>
    <t>60077-2808</t>
  </si>
  <si>
    <t>60201-4706</t>
  </si>
  <si>
    <t>60004-4766</t>
  </si>
  <si>
    <t>60004-5041</t>
  </si>
  <si>
    <t>60077-3248</t>
  </si>
  <si>
    <t>05016128X060000</t>
  </si>
  <si>
    <t>60016-6408</t>
  </si>
  <si>
    <t>847-390-0990</t>
  </si>
  <si>
    <t>60201-1113</t>
  </si>
  <si>
    <t>60056-3304</t>
  </si>
  <si>
    <t>60089-3707</t>
  </si>
  <si>
    <t>Mr. David Ingwersen</t>
  </si>
  <si>
    <t>60067-5233</t>
  </si>
  <si>
    <t>60068-3376</t>
  </si>
  <si>
    <t>60194-3517</t>
  </si>
  <si>
    <t>847-885-7636</t>
  </si>
  <si>
    <t>60193-5544</t>
  </si>
  <si>
    <t>60004-5402</t>
  </si>
  <si>
    <t>60076-2034</t>
  </si>
  <si>
    <t>05016213X160000</t>
  </si>
  <si>
    <t>60062-4449</t>
  </si>
  <si>
    <t>847-498-1533</t>
  </si>
  <si>
    <t>60077-3445</t>
  </si>
  <si>
    <t>60016-6580</t>
  </si>
  <si>
    <t>60062-2341</t>
  </si>
  <si>
    <t>60714-1110</t>
  </si>
  <si>
    <t>05016246X250000</t>
  </si>
  <si>
    <t>Faith Christian Academy</t>
  </si>
  <si>
    <t>Mrs. Tamara Stewart-Hadaway</t>
  </si>
  <si>
    <t>1932 Dewey Ave</t>
  </si>
  <si>
    <t>60201-3408</t>
  </si>
  <si>
    <t>847-328-3808</t>
  </si>
  <si>
    <t>Guray Taysever</t>
  </si>
  <si>
    <t>60056-7000</t>
  </si>
  <si>
    <t>60093-3839</t>
  </si>
  <si>
    <t>Mr. Laszlo Katona</t>
  </si>
  <si>
    <t>60091-1574</t>
  </si>
  <si>
    <t>Ms. Colleen Barrett</t>
  </si>
  <si>
    <t>60091-2711</t>
  </si>
  <si>
    <t>60091-3452</t>
  </si>
  <si>
    <t>05016296X100000</t>
  </si>
  <si>
    <t>60077-2520</t>
  </si>
  <si>
    <t>847-673-0918</t>
  </si>
  <si>
    <t>Carrie Hampson</t>
  </si>
  <si>
    <t>60203-1508</t>
  </si>
  <si>
    <t>847-679-0660</t>
  </si>
  <si>
    <t>05016303X100000</t>
  </si>
  <si>
    <t>60008-2637</t>
  </si>
  <si>
    <t>847-392-4098</t>
  </si>
  <si>
    <t>60070-1322</t>
  </si>
  <si>
    <t>60068-4253</t>
  </si>
  <si>
    <t>60068-5240</t>
  </si>
  <si>
    <t>60015-5221</t>
  </si>
  <si>
    <t>Mr. Imran Khan</t>
  </si>
  <si>
    <t>435 Springsouth Rd</t>
  </si>
  <si>
    <t>60193-3547</t>
  </si>
  <si>
    <t>05016380X170000</t>
  </si>
  <si>
    <t>05016414X170000</t>
  </si>
  <si>
    <t>Guardian Angel Orthodox Day Sch</t>
  </si>
  <si>
    <t>Sofia Vlahakis</t>
  </si>
  <si>
    <t>2350 E Dempster St</t>
  </si>
  <si>
    <t>60016-4839</t>
  </si>
  <si>
    <t>847-827-5510</t>
  </si>
  <si>
    <t>60067-3501</t>
  </si>
  <si>
    <t>Lisa Ryan</t>
  </si>
  <si>
    <t>60074-4146</t>
  </si>
  <si>
    <t>Rosanne Sikich</t>
  </si>
  <si>
    <t>60062-4534</t>
  </si>
  <si>
    <t>60194-3523</t>
  </si>
  <si>
    <t>60067-4567</t>
  </si>
  <si>
    <t>60056-2650</t>
  </si>
  <si>
    <t>60056-3129</t>
  </si>
  <si>
    <t>Elise Matson</t>
  </si>
  <si>
    <t>60714-2616</t>
  </si>
  <si>
    <t>60026-1555</t>
  </si>
  <si>
    <t>60169-3252</t>
  </si>
  <si>
    <t>60093-1704</t>
  </si>
  <si>
    <t>60007-4262</t>
  </si>
  <si>
    <t>60201-2319</t>
  </si>
  <si>
    <t>60202-1620</t>
  </si>
  <si>
    <t>05016574X160000</t>
  </si>
  <si>
    <t>60074-6341</t>
  </si>
  <si>
    <t>847-358-2345</t>
  </si>
  <si>
    <t>Creative Childrens Academy</t>
  </si>
  <si>
    <t>60067-3564</t>
  </si>
  <si>
    <t>05016657X100000</t>
  </si>
  <si>
    <t>60018-2343</t>
  </si>
  <si>
    <t>847-827-2900</t>
  </si>
  <si>
    <t>60016-5702</t>
  </si>
  <si>
    <t>847-437-4022</t>
  </si>
  <si>
    <t>60004-5665</t>
  </si>
  <si>
    <t>60005-1810</t>
  </si>
  <si>
    <t>Mrs. Rachelle Crawford</t>
  </si>
  <si>
    <t>60192-3302</t>
  </si>
  <si>
    <t>Ms. Wendy Calise</t>
  </si>
  <si>
    <t>60062-5853</t>
  </si>
  <si>
    <t>60053-3049</t>
  </si>
  <si>
    <t>05016904X160000</t>
  </si>
  <si>
    <t>60062-3940</t>
  </si>
  <si>
    <t>847-714-9002</t>
  </si>
  <si>
    <t>05016918S050000</t>
  </si>
  <si>
    <t>Keshet Day School</t>
  </si>
  <si>
    <t>Heather Tratt</t>
  </si>
  <si>
    <t>847-205-0274</t>
  </si>
  <si>
    <t>Mr. Kevin M Smith</t>
  </si>
  <si>
    <t>60201-4118</t>
  </si>
  <si>
    <t>05016942X010000</t>
  </si>
  <si>
    <t>JFH Academy Inc</t>
  </si>
  <si>
    <t>Ms. Georgia G Bowie</t>
  </si>
  <si>
    <t>1001 Oak Ave</t>
  </si>
  <si>
    <t>60070-1072</t>
  </si>
  <si>
    <t>847-541-5577</t>
  </si>
  <si>
    <t>60025-2980</t>
  </si>
  <si>
    <t>Mrs. Cameron Czarnik</t>
  </si>
  <si>
    <t>60016-3345</t>
  </si>
  <si>
    <t>60714-1533</t>
  </si>
  <si>
    <t>06016001X160000</t>
  </si>
  <si>
    <t>60526-1218</t>
  </si>
  <si>
    <t>708-325-8246</t>
  </si>
  <si>
    <t>60546-1903</t>
  </si>
  <si>
    <t>708-777-1037</t>
  </si>
  <si>
    <t>06016004X010000</t>
  </si>
  <si>
    <t>Wilson Christian Academy</t>
  </si>
  <si>
    <t>Mary Wilson</t>
  </si>
  <si>
    <t>2020 S 10th Ave</t>
  </si>
  <si>
    <t>Maywood</t>
  </si>
  <si>
    <t>60153-3106</t>
  </si>
  <si>
    <t>708-344-1458</t>
  </si>
  <si>
    <t>Christina Martin</t>
  </si>
  <si>
    <t>1428 Wesley Ave</t>
  </si>
  <si>
    <t>60402-1219</t>
  </si>
  <si>
    <t>60302-4005</t>
  </si>
  <si>
    <t>06016063Y100000</t>
  </si>
  <si>
    <t>60171-1012</t>
  </si>
  <si>
    <t>708-437-4702</t>
  </si>
  <si>
    <t>06016094Y100000</t>
  </si>
  <si>
    <t>60154-4170</t>
  </si>
  <si>
    <t>708-562-4433</t>
  </si>
  <si>
    <t>60305-1402</t>
  </si>
  <si>
    <t>708-209-3099</t>
  </si>
  <si>
    <t>60305-1153</t>
  </si>
  <si>
    <t>60160-4120</t>
  </si>
  <si>
    <t>06016125X060000</t>
  </si>
  <si>
    <t>Joel A Brondos</t>
  </si>
  <si>
    <t>9035 Grant Ave</t>
  </si>
  <si>
    <t>Brookfield</t>
  </si>
  <si>
    <t>60513-1625</t>
  </si>
  <si>
    <t>708-485-0650</t>
  </si>
  <si>
    <t>60162-2211</t>
  </si>
  <si>
    <t>60527-0831</t>
  </si>
  <si>
    <t>60525-6112</t>
  </si>
  <si>
    <t>60305-1224</t>
  </si>
  <si>
    <t>06016242Z140000</t>
  </si>
  <si>
    <t>Word of God Christian Acad</t>
  </si>
  <si>
    <t>Mr. Valentin Chavez</t>
  </si>
  <si>
    <t>800 N 18th Ave</t>
  </si>
  <si>
    <t>60160-3835</t>
  </si>
  <si>
    <t>708-344-4995</t>
  </si>
  <si>
    <t>60804-4235</t>
  </si>
  <si>
    <t>60804-1004</t>
  </si>
  <si>
    <t>60558-1925</t>
  </si>
  <si>
    <t>60154-5006</t>
  </si>
  <si>
    <t>06016282X100000</t>
  </si>
  <si>
    <t>60154-4447</t>
  </si>
  <si>
    <t>708-865-0122</t>
  </si>
  <si>
    <t>60402-3752</t>
  </si>
  <si>
    <t>60402-2400</t>
  </si>
  <si>
    <t>06016299X100000</t>
  </si>
  <si>
    <t>60176-2008</t>
  </si>
  <si>
    <t>847-678-2560</t>
  </si>
  <si>
    <t>Mrs. Barbara Rasinski</t>
  </si>
  <si>
    <t>60546-2014</t>
  </si>
  <si>
    <t>708-447-5747</t>
  </si>
  <si>
    <t>06016305X100000</t>
  </si>
  <si>
    <t>Marjorie Rosmonowski</t>
  </si>
  <si>
    <t>60171-1703</t>
  </si>
  <si>
    <t>708-453-6300</t>
  </si>
  <si>
    <t>60305-1121</t>
  </si>
  <si>
    <t>60305-1824</t>
  </si>
  <si>
    <t>Peggy Forglone</t>
  </si>
  <si>
    <t>60707-2135</t>
  </si>
  <si>
    <t>60164-1664</t>
  </si>
  <si>
    <t>60304-1310</t>
  </si>
  <si>
    <t>60302-4308</t>
  </si>
  <si>
    <t>06016484X100000</t>
  </si>
  <si>
    <t>St Edmund School</t>
  </si>
  <si>
    <t>Michael Sweeney</t>
  </si>
  <si>
    <t>60302-3202</t>
  </si>
  <si>
    <t>708-386-5131</t>
  </si>
  <si>
    <t>60302-1351</t>
  </si>
  <si>
    <t>06016500X100000</t>
  </si>
  <si>
    <t>60160-3828</t>
  </si>
  <si>
    <t>708-681-0240</t>
  </si>
  <si>
    <t>60525-6612</t>
  </si>
  <si>
    <t>60525-1866</t>
  </si>
  <si>
    <t>06016530X100000</t>
  </si>
  <si>
    <t>60526-1334</t>
  </si>
  <si>
    <t>708-352-2202</t>
  </si>
  <si>
    <t>60707-1110</t>
  </si>
  <si>
    <t>06016700X160000</t>
  </si>
  <si>
    <t>Montessori Language Academy</t>
  </si>
  <si>
    <t>Yoko Avramov</t>
  </si>
  <si>
    <t>314 Circle Ave</t>
  </si>
  <si>
    <t>60130-1610</t>
  </si>
  <si>
    <t>708-771-5030</t>
  </si>
  <si>
    <t>06016741X060000</t>
  </si>
  <si>
    <t>60160-4146</t>
  </si>
  <si>
    <t>708-343-5000</t>
  </si>
  <si>
    <t>60302-2121</t>
  </si>
  <si>
    <t>06016758X260000</t>
  </si>
  <si>
    <t>60104-1833</t>
  </si>
  <si>
    <t>708-547-9980</t>
  </si>
  <si>
    <t>60526-1700</t>
  </si>
  <si>
    <t>708-387-8511</t>
  </si>
  <si>
    <t>60302-3519</t>
  </si>
  <si>
    <t>06016943X160000</t>
  </si>
  <si>
    <t>60305-5548</t>
  </si>
  <si>
    <t>708-366-1080</t>
  </si>
  <si>
    <t>06016969X160000</t>
  </si>
  <si>
    <t>60525-6124</t>
  </si>
  <si>
    <t>708-354-5255</t>
  </si>
  <si>
    <t>60558-1374</t>
  </si>
  <si>
    <t>06016990X010000</t>
  </si>
  <si>
    <t>Mrs. Georgia Gail Bowie</t>
  </si>
  <si>
    <t>7559 W Addison St</t>
  </si>
  <si>
    <t>60634-3234</t>
  </si>
  <si>
    <t>773-637-6115</t>
  </si>
  <si>
    <t>60463-1687</t>
  </si>
  <si>
    <t>07016012X060000</t>
  </si>
  <si>
    <t>60471-1018</t>
  </si>
  <si>
    <t>708-748-7023</t>
  </si>
  <si>
    <t>07016013X140000</t>
  </si>
  <si>
    <t>15536 Canterbury Ln</t>
  </si>
  <si>
    <t>60462-4992</t>
  </si>
  <si>
    <t>708-200-2136</t>
  </si>
  <si>
    <t>07016015X230000</t>
  </si>
  <si>
    <t>60473-1302</t>
  </si>
  <si>
    <t>708-339-0287</t>
  </si>
  <si>
    <t>07016020X020000</t>
  </si>
  <si>
    <t>536 E 147th Pl</t>
  </si>
  <si>
    <t>60426-2523</t>
  </si>
  <si>
    <t>708-223-2680</t>
  </si>
  <si>
    <t>60466-2098</t>
  </si>
  <si>
    <t>708-238-4234</t>
  </si>
  <si>
    <t>60426-2125</t>
  </si>
  <si>
    <t>708-333-2002</t>
  </si>
  <si>
    <t>07016026Y100000</t>
  </si>
  <si>
    <t>Earl McKay</t>
  </si>
  <si>
    <t>60473-1863</t>
  </si>
  <si>
    <t>708-333-6300</t>
  </si>
  <si>
    <t>60425-1317</t>
  </si>
  <si>
    <t>07016039Y030000</t>
  </si>
  <si>
    <t>60438-2106</t>
  </si>
  <si>
    <t>708-474-0515</t>
  </si>
  <si>
    <t>Mr. Steve Tortorello</t>
  </si>
  <si>
    <t>60411-2073</t>
  </si>
  <si>
    <t>07016064Y100000</t>
  </si>
  <si>
    <t>60439-9122</t>
  </si>
  <si>
    <t>630-257-7844</t>
  </si>
  <si>
    <t>07016073Y100000</t>
  </si>
  <si>
    <t>60459-1359</t>
  </si>
  <si>
    <t>708-458-7600</t>
  </si>
  <si>
    <t>07016081Z020000</t>
  </si>
  <si>
    <t>60459-2812</t>
  </si>
  <si>
    <t>708-636-8635</t>
  </si>
  <si>
    <t>60459-1300</t>
  </si>
  <si>
    <t>07016126X060000</t>
  </si>
  <si>
    <t>Mrs. Rachel Sever</t>
  </si>
  <si>
    <t>60411-2043</t>
  </si>
  <si>
    <t>708-754-4492</t>
  </si>
  <si>
    <t>07016137X060000</t>
  </si>
  <si>
    <t>60438-3900</t>
  </si>
  <si>
    <t>708-895-9280</t>
  </si>
  <si>
    <t>07016138X060000</t>
  </si>
  <si>
    <t>Mrs. Myra Graves</t>
  </si>
  <si>
    <t>60438-2152</t>
  </si>
  <si>
    <t>708-474-8539</t>
  </si>
  <si>
    <t>07016142X060000</t>
  </si>
  <si>
    <t>60443-2717</t>
  </si>
  <si>
    <t>708-747-7490</t>
  </si>
  <si>
    <t>07016152X060000</t>
  </si>
  <si>
    <t>60453-2513</t>
  </si>
  <si>
    <t>708-423-1058</t>
  </si>
  <si>
    <t>Mr. Steve Stec</t>
  </si>
  <si>
    <t>60477-2311</t>
  </si>
  <si>
    <t>07016173X060000</t>
  </si>
  <si>
    <t>60638-1503</t>
  </si>
  <si>
    <t>773-581-5259</t>
  </si>
  <si>
    <t>60473-0413</t>
  </si>
  <si>
    <t>708-210-9531</t>
  </si>
  <si>
    <t>07016208X160000</t>
  </si>
  <si>
    <t>Hope Montessori Inc</t>
  </si>
  <si>
    <t>Ms. Patricia A Tyszka</t>
  </si>
  <si>
    <t>17007 Oak Park Ave</t>
  </si>
  <si>
    <t>60477-2721</t>
  </si>
  <si>
    <t>708-614-7577</t>
  </si>
  <si>
    <t>60453-3799</t>
  </si>
  <si>
    <t>708-423-0150</t>
  </si>
  <si>
    <t>60473-1617</t>
  </si>
  <si>
    <t>60438-2406</t>
  </si>
  <si>
    <t>07016237X140000</t>
  </si>
  <si>
    <t>Dr. Patricia McCracklin</t>
  </si>
  <si>
    <t>60426-3310</t>
  </si>
  <si>
    <t>708-339-7787</t>
  </si>
  <si>
    <t>07016254X010000</t>
  </si>
  <si>
    <t>60426-1618</t>
  </si>
  <si>
    <t>708-596-4288</t>
  </si>
  <si>
    <t>07016268X100000</t>
  </si>
  <si>
    <t>60415-2154</t>
  </si>
  <si>
    <t>708-424-4409</t>
  </si>
  <si>
    <t>60406-2402</t>
  </si>
  <si>
    <t>60477-4084</t>
  </si>
  <si>
    <t>07016291X100000</t>
  </si>
  <si>
    <t>60501-1363</t>
  </si>
  <si>
    <t>708-458-2927</t>
  </si>
  <si>
    <t>Mr. Laurence B Beadle</t>
  </si>
  <si>
    <t>60487-5978</t>
  </si>
  <si>
    <t>07016362X100000</t>
  </si>
  <si>
    <t>60638-1223</t>
  </si>
  <si>
    <t>07016376X100000</t>
  </si>
  <si>
    <t>Krista Wilkinson</t>
  </si>
  <si>
    <t>60633-1396</t>
  </si>
  <si>
    <t>773-646-2868</t>
  </si>
  <si>
    <t>07016426X010000</t>
  </si>
  <si>
    <t>Ms. Mary Novosad</t>
  </si>
  <si>
    <t>60803-5144</t>
  </si>
  <si>
    <t>708-385-2288</t>
  </si>
  <si>
    <t>07016427X010000</t>
  </si>
  <si>
    <t>Mrs. Sue Johnson</t>
  </si>
  <si>
    <t>60465-1542</t>
  </si>
  <si>
    <t>708-599-0101</t>
  </si>
  <si>
    <t>Jennifer Mish</t>
  </si>
  <si>
    <t>60430-4027</t>
  </si>
  <si>
    <t>07016429X010000</t>
  </si>
  <si>
    <t>Mrs. Christine Spiecker</t>
  </si>
  <si>
    <t>60477-2316</t>
  </si>
  <si>
    <t>708-532-5566</t>
  </si>
  <si>
    <t>07016446X010000</t>
  </si>
  <si>
    <t>Mrs. Karen Bazant</t>
  </si>
  <si>
    <t>7901 167th St</t>
  </si>
  <si>
    <t>60477-2359</t>
  </si>
  <si>
    <t>708-532-7676</t>
  </si>
  <si>
    <t>07016455X100000</t>
  </si>
  <si>
    <t>Mrs. Karen Brodzik</t>
  </si>
  <si>
    <t>60473-1106</t>
  </si>
  <si>
    <t>708-333-8173</t>
  </si>
  <si>
    <t>07016466X100000</t>
  </si>
  <si>
    <t>60638-1445</t>
  </si>
  <si>
    <t>773-767-1130</t>
  </si>
  <si>
    <t>Terese Maurer</t>
  </si>
  <si>
    <t>60452-3321</t>
  </si>
  <si>
    <t>Terrence K O Rourke</t>
  </si>
  <si>
    <t>60459-2049</t>
  </si>
  <si>
    <t>Ms. Catherine Hudson</t>
  </si>
  <si>
    <t>60453-4927</t>
  </si>
  <si>
    <t>60453-3581</t>
  </si>
  <si>
    <t>60453-4717</t>
  </si>
  <si>
    <t>07016481X100000</t>
  </si>
  <si>
    <t>60453-1003</t>
  </si>
  <si>
    <t>708-599-5781</t>
  </si>
  <si>
    <t>60462-2433</t>
  </si>
  <si>
    <t>07016488X100000</t>
  </si>
  <si>
    <t>60438-3020</t>
  </si>
  <si>
    <t>708-895-1661</t>
  </si>
  <si>
    <t>60439-4049</t>
  </si>
  <si>
    <t>60439-9009</t>
  </si>
  <si>
    <t>07016495X100000</t>
  </si>
  <si>
    <t>60443-2347</t>
  </si>
  <si>
    <t>708-747-3322</t>
  </si>
  <si>
    <t>Ms. Natalie Formica</t>
  </si>
  <si>
    <t>60422-1460</t>
  </si>
  <si>
    <t>Mr. Thomas Clausing</t>
  </si>
  <si>
    <t>60457-1351</t>
  </si>
  <si>
    <t>60412-0009</t>
  </si>
  <si>
    <t>07016525X100000</t>
  </si>
  <si>
    <t>60430-1703</t>
  </si>
  <si>
    <t>708-798-0467</t>
  </si>
  <si>
    <t>Ms. Margaret Mary Kowalczyk</t>
  </si>
  <si>
    <t>60638-4349</t>
  </si>
  <si>
    <t>60463-1552</t>
  </si>
  <si>
    <t>07016552X100000</t>
  </si>
  <si>
    <t>Cynthia Ann Zabilka</t>
  </si>
  <si>
    <t>60463-2402</t>
  </si>
  <si>
    <t>708-385-6250</t>
  </si>
  <si>
    <t>07016559X100000</t>
  </si>
  <si>
    <t>60805-2536</t>
  </si>
  <si>
    <t>708-422-6429</t>
  </si>
  <si>
    <t>60805-2129</t>
  </si>
  <si>
    <t>60487-5933</t>
  </si>
  <si>
    <t>60638-2150</t>
  </si>
  <si>
    <t>07016589Z270000</t>
  </si>
  <si>
    <t>60461-1927</t>
  </si>
  <si>
    <t>708-535-1524</t>
  </si>
  <si>
    <t>07016609X100000</t>
  </si>
  <si>
    <t>Mr. Robert Gawlik</t>
  </si>
  <si>
    <t>60638-4836</t>
  </si>
  <si>
    <t>773-586-4414</t>
  </si>
  <si>
    <t>07016629Z200000</t>
  </si>
  <si>
    <t>60453-4789</t>
  </si>
  <si>
    <t>708-425-3435</t>
  </si>
  <si>
    <t>60411-3424</t>
  </si>
  <si>
    <t>Mr. Al Theis</t>
  </si>
  <si>
    <t>60453-1694</t>
  </si>
  <si>
    <t>07016659X010000</t>
  </si>
  <si>
    <t>60473-0471</t>
  </si>
  <si>
    <t>708-331-9393</t>
  </si>
  <si>
    <t>60465-2317</t>
  </si>
  <si>
    <t>60455-2133</t>
  </si>
  <si>
    <t>60477-2266</t>
  </si>
  <si>
    <t>Maureen Wilson</t>
  </si>
  <si>
    <t>60445-2726</t>
  </si>
  <si>
    <t>07016751Z020000</t>
  </si>
  <si>
    <t>New Covenant Christian Academy</t>
  </si>
  <si>
    <t>Rev. Richard D McCreary</t>
  </si>
  <si>
    <t>15213 5th Ave</t>
  </si>
  <si>
    <t>Phoenix</t>
  </si>
  <si>
    <t>60426-2615</t>
  </si>
  <si>
    <t>708-331-3661</t>
  </si>
  <si>
    <t>60439-4743</t>
  </si>
  <si>
    <t>60419-1348</t>
  </si>
  <si>
    <t>07016829X140000</t>
  </si>
  <si>
    <t>60463-2252</t>
  </si>
  <si>
    <t>708-623-0332</t>
  </si>
  <si>
    <t>Mrs. Hanen Abdallah</t>
  </si>
  <si>
    <t>60455-2138</t>
  </si>
  <si>
    <t>07016840X160000</t>
  </si>
  <si>
    <t>60453-5605</t>
  </si>
  <si>
    <t>708-499-1574</t>
  </si>
  <si>
    <t>07016860S190000</t>
  </si>
  <si>
    <t>60406-3050</t>
  </si>
  <si>
    <t>708-389-6578</t>
  </si>
  <si>
    <t>07016889X160000</t>
  </si>
  <si>
    <t>60464-1081</t>
  </si>
  <si>
    <t>708-448-5332</t>
  </si>
  <si>
    <t>08043001X100000</t>
  </si>
  <si>
    <t>61025-9604</t>
  </si>
  <si>
    <t>815-747-3010</t>
  </si>
  <si>
    <t>08043008Z260000</t>
  </si>
  <si>
    <t>61036-9368</t>
  </si>
  <si>
    <t>815-777-3800</t>
  </si>
  <si>
    <t>61032-6021</t>
  </si>
  <si>
    <t>Mr. Dan Green</t>
  </si>
  <si>
    <t>61032-9332</t>
  </si>
  <si>
    <t>Sr. Therese Boland SP</t>
  </si>
  <si>
    <t>61032-5526</t>
  </si>
  <si>
    <t>815-232-6416</t>
  </si>
  <si>
    <t>61032-6924</t>
  </si>
  <si>
    <t>61820-4808</t>
  </si>
  <si>
    <t>61866-1843</t>
  </si>
  <si>
    <t>61864-9652</t>
  </si>
  <si>
    <t>61821-5505</t>
  </si>
  <si>
    <t>304 S Race St</t>
  </si>
  <si>
    <t>61801-3237</t>
  </si>
  <si>
    <t>61820-2817</t>
  </si>
  <si>
    <t>61821-3630</t>
  </si>
  <si>
    <t>61821-2812</t>
  </si>
  <si>
    <t>217-398-9270</t>
  </si>
  <si>
    <t>61820-7453</t>
  </si>
  <si>
    <t>61822-6164</t>
  </si>
  <si>
    <t>09010034X260000</t>
  </si>
  <si>
    <t>61801-2605</t>
  </si>
  <si>
    <t>217-367-6590</t>
  </si>
  <si>
    <t>09010038X010000</t>
  </si>
  <si>
    <t>61821-7005</t>
  </si>
  <si>
    <t>217-356-6995</t>
  </si>
  <si>
    <t>61822-1001</t>
  </si>
  <si>
    <t>10011001X100000</t>
  </si>
  <si>
    <t>Mrs. Rhoda Dudra</t>
  </si>
  <si>
    <t>62557-1601</t>
  </si>
  <si>
    <t>217-562-2425</t>
  </si>
  <si>
    <t>10011003Z020000</t>
  </si>
  <si>
    <t>First Baptist Christian Academy</t>
  </si>
  <si>
    <t>Larry Gruis</t>
  </si>
  <si>
    <t>114 Maple St</t>
  </si>
  <si>
    <t>62557-1457</t>
  </si>
  <si>
    <t>10011004X100000</t>
  </si>
  <si>
    <t>62568-2562</t>
  </si>
  <si>
    <t>10011007X260000</t>
  </si>
  <si>
    <t>62568-1276</t>
  </si>
  <si>
    <t>10068002X100000</t>
  </si>
  <si>
    <t>62075-1418</t>
  </si>
  <si>
    <t>10068005X060000</t>
  </si>
  <si>
    <t>62056-1105</t>
  </si>
  <si>
    <t>11015003X100000</t>
  </si>
  <si>
    <t>61938-2846</t>
  </si>
  <si>
    <t>217-235-0431</t>
  </si>
  <si>
    <t>Mrs. Lynn Shaffer</t>
  </si>
  <si>
    <t>61938-4512</t>
  </si>
  <si>
    <t>11015026X260000</t>
  </si>
  <si>
    <t>61920-9166</t>
  </si>
  <si>
    <t>217-345-4479</t>
  </si>
  <si>
    <t>11023001X100000</t>
  </si>
  <si>
    <t>61944-1544</t>
  </si>
  <si>
    <t>217-463-3005</t>
  </si>
  <si>
    <t>62462-0008</t>
  </si>
  <si>
    <t>62463-0307</t>
  </si>
  <si>
    <t>62448-1920</t>
  </si>
  <si>
    <t>62450-2700</t>
  </si>
  <si>
    <t>62230-1077</t>
  </si>
  <si>
    <t>62230-1518</t>
  </si>
  <si>
    <t>62250-0200</t>
  </si>
  <si>
    <t>62801-5833</t>
  </si>
  <si>
    <t>62801-3255</t>
  </si>
  <si>
    <t>62801-3657</t>
  </si>
  <si>
    <t>13058010X100000</t>
  </si>
  <si>
    <t>62881-1316</t>
  </si>
  <si>
    <t>618-548-3492</t>
  </si>
  <si>
    <t>62271-2208</t>
  </si>
  <si>
    <t>62803-0057</t>
  </si>
  <si>
    <t>62263-1830</t>
  </si>
  <si>
    <t>618-327-8741</t>
  </si>
  <si>
    <t>62263-1158</t>
  </si>
  <si>
    <t>60620-2532</t>
  </si>
  <si>
    <t>60634-5107</t>
  </si>
  <si>
    <t>60655-3356</t>
  </si>
  <si>
    <t>15016020Y080000</t>
  </si>
  <si>
    <t>60613-4416</t>
  </si>
  <si>
    <t>773-281-3065</t>
  </si>
  <si>
    <t>15016022Y050000</t>
  </si>
  <si>
    <t>60645-4314</t>
  </si>
  <si>
    <t>60521-2412</t>
  </si>
  <si>
    <t>Mr. James Quaid</t>
  </si>
  <si>
    <t>60618-4602</t>
  </si>
  <si>
    <t>773-539-3600</t>
  </si>
  <si>
    <t>15016032Y100000</t>
  </si>
  <si>
    <t>Ms. Nichole M Jackson</t>
  </si>
  <si>
    <t>60615-2616</t>
  </si>
  <si>
    <t>773-285-8400</t>
  </si>
  <si>
    <t>Marianne Lynch</t>
  </si>
  <si>
    <t>60642-3324</t>
  </si>
  <si>
    <t>60622-1850</t>
  </si>
  <si>
    <t>Ms. Robin Appleby</t>
  </si>
  <si>
    <t>60637-1793</t>
  </si>
  <si>
    <t>15016050Z060000</t>
  </si>
  <si>
    <t>60634-1717</t>
  </si>
  <si>
    <t>773-286-3600</t>
  </si>
  <si>
    <t>60610-1226</t>
  </si>
  <si>
    <t>60655-4306</t>
  </si>
  <si>
    <t>15016059Y060000</t>
  </si>
  <si>
    <t>60652-3449</t>
  </si>
  <si>
    <t>773-778-8996</t>
  </si>
  <si>
    <t>Ms. Eileen Boyce</t>
  </si>
  <si>
    <t>60655-3133</t>
  </si>
  <si>
    <t>60643-3917</t>
  </si>
  <si>
    <t>Sr. Katia Alcantar</t>
  </si>
  <si>
    <t>60617-3120</t>
  </si>
  <si>
    <t>60637-3810</t>
  </si>
  <si>
    <t>15016070Y100000</t>
  </si>
  <si>
    <t>60634-5114</t>
  </si>
  <si>
    <t>773-622-9494</t>
  </si>
  <si>
    <t>60624-2941</t>
  </si>
  <si>
    <t>Stephanie Ramsey</t>
  </si>
  <si>
    <t>60651-3521</t>
  </si>
  <si>
    <t>773-814-4103</t>
  </si>
  <si>
    <t>Maria Hawk</t>
  </si>
  <si>
    <t>60631-3705</t>
  </si>
  <si>
    <t>15016079Y010000</t>
  </si>
  <si>
    <t>60642-4002</t>
  </si>
  <si>
    <t>773-935-9925</t>
  </si>
  <si>
    <t>15016082Y010000</t>
  </si>
  <si>
    <t>60623-1234</t>
  </si>
  <si>
    <t>773-762-2272</t>
  </si>
  <si>
    <t>15016085Y100000</t>
  </si>
  <si>
    <t>60618-3810</t>
  </si>
  <si>
    <t>773-539-0066</t>
  </si>
  <si>
    <t>60623-3425</t>
  </si>
  <si>
    <t>Mrs. Janet Cobb</t>
  </si>
  <si>
    <t>60617-6022</t>
  </si>
  <si>
    <t>Mr. Marko Bojovic</t>
  </si>
  <si>
    <t>60631-2933</t>
  </si>
  <si>
    <t>15016091X250000</t>
  </si>
  <si>
    <t>60651-3608</t>
  </si>
  <si>
    <t>773-844-0194</t>
  </si>
  <si>
    <t>Ms. Brianna K Latko</t>
  </si>
  <si>
    <t>60608-1531</t>
  </si>
  <si>
    <t>15016100X010000</t>
  </si>
  <si>
    <t>60610-8108</t>
  </si>
  <si>
    <t>312-944-5600</t>
  </si>
  <si>
    <t>15016102X010000</t>
  </si>
  <si>
    <t>60624-2454</t>
  </si>
  <si>
    <t>773-480-1884</t>
  </si>
  <si>
    <t>60620-5820</t>
  </si>
  <si>
    <t>60613-1348</t>
  </si>
  <si>
    <t>Edina McGivern</t>
  </si>
  <si>
    <t>60607-2954</t>
  </si>
  <si>
    <t>Mr. Leukos Goodwin</t>
  </si>
  <si>
    <t>1300 W Loyola Ave</t>
  </si>
  <si>
    <t>60626-5104</t>
  </si>
  <si>
    <t>60625-5526</t>
  </si>
  <si>
    <t>15016119Z010000</t>
  </si>
  <si>
    <t>Children of the City College Prep</t>
  </si>
  <si>
    <t>Mrs. Curtissa Brown</t>
  </si>
  <si>
    <t>5411 S Halsted St</t>
  </si>
  <si>
    <t>773-668-4447</t>
  </si>
  <si>
    <t>15016120Z250000</t>
  </si>
  <si>
    <t>Tabernacle Christian Academy</t>
  </si>
  <si>
    <t>Eric L Booker</t>
  </si>
  <si>
    <t>1233 W 109th Pl</t>
  </si>
  <si>
    <t>60643-3706</t>
  </si>
  <si>
    <t>773-445-3007</t>
  </si>
  <si>
    <t>15016121X020000</t>
  </si>
  <si>
    <t>Sweet Angels Learning Academy</t>
  </si>
  <si>
    <t>Linn C Williams</t>
  </si>
  <si>
    <t>4247-49 W Division</t>
  </si>
  <si>
    <t>708-299-4483</t>
  </si>
  <si>
    <t>60622-6256</t>
  </si>
  <si>
    <t>2532 W Warren Blvd Fl 2</t>
  </si>
  <si>
    <t>60612-2124</t>
  </si>
  <si>
    <t>708-595-9105</t>
  </si>
  <si>
    <t>15016124X010000</t>
  </si>
  <si>
    <t>Freedom International School</t>
  </si>
  <si>
    <t>Charlotte Rollings</t>
  </si>
  <si>
    <t>208-210 S Cicero</t>
  </si>
  <si>
    <t>773-417-3405</t>
  </si>
  <si>
    <t>15016125X010000</t>
  </si>
  <si>
    <t>Fizer Temple Academy</t>
  </si>
  <si>
    <t>Ladarian Hasley</t>
  </si>
  <si>
    <t>3926 W Roosevelt Rd</t>
  </si>
  <si>
    <t>60624-4233</t>
  </si>
  <si>
    <t>773-302-7978</t>
  </si>
  <si>
    <t>15016126X020000</t>
  </si>
  <si>
    <t>Destiny Child Academy</t>
  </si>
  <si>
    <t>Ms. Laura Bass</t>
  </si>
  <si>
    <t>3555 W Huron St</t>
  </si>
  <si>
    <t>60624-1346</t>
  </si>
  <si>
    <t>773-826-5733</t>
  </si>
  <si>
    <t>15016127X010000</t>
  </si>
  <si>
    <t>Morgan Street Learning Academy</t>
  </si>
  <si>
    <t>Bernice Wilson</t>
  </si>
  <si>
    <t>5524 S Morgan St</t>
  </si>
  <si>
    <t>60621-1534</t>
  </si>
  <si>
    <t>773-458-3597</t>
  </si>
  <si>
    <t>60623-4358</t>
  </si>
  <si>
    <t>60647-2348</t>
  </si>
  <si>
    <t>60634-3628</t>
  </si>
  <si>
    <t>60607-4530</t>
  </si>
  <si>
    <t>15016184X060000</t>
  </si>
  <si>
    <t>60609-1231</t>
  </si>
  <si>
    <t>773-376-5370</t>
  </si>
  <si>
    <t>Warren Gast</t>
  </si>
  <si>
    <t>60614-4305</t>
  </si>
  <si>
    <t>60641-1525</t>
  </si>
  <si>
    <t>60657-3108</t>
  </si>
  <si>
    <t>60651-2663</t>
  </si>
  <si>
    <t>Dr. Robyn Jacks-DuBose</t>
  </si>
  <si>
    <t>60619-3425</t>
  </si>
  <si>
    <t>60631-3318</t>
  </si>
  <si>
    <t>708-867-5044</t>
  </si>
  <si>
    <t>60659-5104</t>
  </si>
  <si>
    <t>60645-4679</t>
  </si>
  <si>
    <t>15016204X060000</t>
  </si>
  <si>
    <t>773-776-9849</t>
  </si>
  <si>
    <t>60613-1016</t>
  </si>
  <si>
    <t>60615-4211</t>
  </si>
  <si>
    <t>60613-4104</t>
  </si>
  <si>
    <t>Mr. Joseph Scifo</t>
  </si>
  <si>
    <t>60641-3719</t>
  </si>
  <si>
    <t>Dachs Bais Tiferes Tvi</t>
  </si>
  <si>
    <t>60659-3622</t>
  </si>
  <si>
    <t>773-465-8889</t>
  </si>
  <si>
    <t>60644-4324</t>
  </si>
  <si>
    <t>60618-1713</t>
  </si>
  <si>
    <t>Mrs. Tsyrl Turen</t>
  </si>
  <si>
    <t>6236 N Sacramento Ave</t>
  </si>
  <si>
    <t>60659-1616</t>
  </si>
  <si>
    <t>847-338-3214</t>
  </si>
  <si>
    <t>15016256Y140000</t>
  </si>
  <si>
    <t>Sullivan House H S</t>
  </si>
  <si>
    <t>Dr. Thomas J Gattuso</t>
  </si>
  <si>
    <t>8164 S South Chicago Ave</t>
  </si>
  <si>
    <t>60617-1041</t>
  </si>
  <si>
    <t>773-978-8680</t>
  </si>
  <si>
    <t>60660-1730</t>
  </si>
  <si>
    <t>15016279Z020000</t>
  </si>
  <si>
    <t>New Life Community Zone Sch</t>
  </si>
  <si>
    <t>Clarence J Smith</t>
  </si>
  <si>
    <t>3540 W Cermak Rd</t>
  </si>
  <si>
    <t>60623-3164</t>
  </si>
  <si>
    <t>773-312-2892</t>
  </si>
  <si>
    <t>15016302X100000</t>
  </si>
  <si>
    <t>60621-3184</t>
  </si>
  <si>
    <t>773-994-6100</t>
  </si>
  <si>
    <t>60643-4731</t>
  </si>
  <si>
    <t>60609-6165</t>
  </si>
  <si>
    <t>60641-3913</t>
  </si>
  <si>
    <t>Dr. Vernita M Williams</t>
  </si>
  <si>
    <t>5946 S Prairie Ave</t>
  </si>
  <si>
    <t>60637-1336</t>
  </si>
  <si>
    <t>773-960-2070</t>
  </si>
  <si>
    <t>60608-5922</t>
  </si>
  <si>
    <t>Elaine Gaffney</t>
  </si>
  <si>
    <t>60643-2097</t>
  </si>
  <si>
    <t>60641-3512</t>
  </si>
  <si>
    <t>773-282-9373</t>
  </si>
  <si>
    <t>Kelly A Johnson</t>
  </si>
  <si>
    <t>60652-2111</t>
  </si>
  <si>
    <t>60623-4631</t>
  </si>
  <si>
    <t>60632-3630</t>
  </si>
  <si>
    <t>773-847-0697</t>
  </si>
  <si>
    <t>60655-1351</t>
  </si>
  <si>
    <t>773-233-8844</t>
  </si>
  <si>
    <t>Mrs. Claudia Miriam Mendez</t>
  </si>
  <si>
    <t>60623-3414</t>
  </si>
  <si>
    <t>15016346X010000</t>
  </si>
  <si>
    <t>Ridge Academy</t>
  </si>
  <si>
    <t>Ken Koll</t>
  </si>
  <si>
    <t>2501 W 103rd St</t>
  </si>
  <si>
    <t>60655-1003</t>
  </si>
  <si>
    <t>773-233-0033</t>
  </si>
  <si>
    <t>15016347X270000</t>
  </si>
  <si>
    <t>60620-2701</t>
  </si>
  <si>
    <t>773-881-8008</t>
  </si>
  <si>
    <t>60643-6303</t>
  </si>
  <si>
    <t>60655-2735</t>
  </si>
  <si>
    <t>15016350X030000</t>
  </si>
  <si>
    <t>60647-5003</t>
  </si>
  <si>
    <t>773-278-6330</t>
  </si>
  <si>
    <t>60614-2536</t>
  </si>
  <si>
    <t>60630-2026</t>
  </si>
  <si>
    <t>15016357X100000</t>
  </si>
  <si>
    <t>60630-1438</t>
  </si>
  <si>
    <t>773-283-2192</t>
  </si>
  <si>
    <t>15016365X100000</t>
  </si>
  <si>
    <t>60619-2919</t>
  </si>
  <si>
    <t>773-783-0555</t>
  </si>
  <si>
    <t>60630-4147</t>
  </si>
  <si>
    <t>15016367X100000</t>
  </si>
  <si>
    <t>60653-2121</t>
  </si>
  <si>
    <t>773-548-4100</t>
  </si>
  <si>
    <t>60623-3638</t>
  </si>
  <si>
    <t>60620-4815</t>
  </si>
  <si>
    <t>60656-1651</t>
  </si>
  <si>
    <t>60632-2504</t>
  </si>
  <si>
    <t>60634-2927</t>
  </si>
  <si>
    <t>60645-1205</t>
  </si>
  <si>
    <t>Mr. John Prevost</t>
  </si>
  <si>
    <t>60609-3536</t>
  </si>
  <si>
    <t>60629-3125</t>
  </si>
  <si>
    <t>Mary McKenna Corrigan</t>
  </si>
  <si>
    <t>60639-2500</t>
  </si>
  <si>
    <t>15016388X100000</t>
  </si>
  <si>
    <t>60660-1808</t>
  </si>
  <si>
    <t>60622-4841</t>
  </si>
  <si>
    <t>60659-4817</t>
  </si>
  <si>
    <t>60653-2804</t>
  </si>
  <si>
    <t>60616-2013</t>
  </si>
  <si>
    <t>15016408X100000</t>
  </si>
  <si>
    <t>60618-7318</t>
  </si>
  <si>
    <t>773-342-7550</t>
  </si>
  <si>
    <t>15016409S100000</t>
  </si>
  <si>
    <t>60659-3097</t>
  </si>
  <si>
    <t>773-273-4744</t>
  </si>
  <si>
    <t>60640-1306</t>
  </si>
  <si>
    <t>773-271-2008</t>
  </si>
  <si>
    <t>60631-3012</t>
  </si>
  <si>
    <t>60640-3705</t>
  </si>
  <si>
    <t>60617-7096</t>
  </si>
  <si>
    <t>60608-2506</t>
  </si>
  <si>
    <t>60651-1108</t>
  </si>
  <si>
    <t>15016438X100000</t>
  </si>
  <si>
    <t>60629-4822</t>
  </si>
  <si>
    <t>773-585-5150</t>
  </si>
  <si>
    <t>60613-3501</t>
  </si>
  <si>
    <t>60657-4121</t>
  </si>
  <si>
    <t>60614-3175</t>
  </si>
  <si>
    <t>60655-1654</t>
  </si>
  <si>
    <t>60647-1926</t>
  </si>
  <si>
    <t>Ms. Kimberly R Burks</t>
  </si>
  <si>
    <t>60628-2216</t>
  </si>
  <si>
    <t>Karen DeNardo</t>
  </si>
  <si>
    <t>60616-2602</t>
  </si>
  <si>
    <t>Mr. Kevin Powers</t>
  </si>
  <si>
    <t>60643-1490</t>
  </si>
  <si>
    <t>15016505X100000</t>
  </si>
  <si>
    <t>Mrs. Laurie Konicek</t>
  </si>
  <si>
    <t>60645-1810</t>
  </si>
  <si>
    <t>773-764-0641</t>
  </si>
  <si>
    <t>60612-2236</t>
  </si>
  <si>
    <t>60615-3006</t>
  </si>
  <si>
    <t>15016521X100000</t>
  </si>
  <si>
    <t>60616-2739</t>
  </si>
  <si>
    <t>312-326-1839</t>
  </si>
  <si>
    <t>60617-5010</t>
  </si>
  <si>
    <t>60642-3336</t>
  </si>
  <si>
    <t>60647-2816</t>
  </si>
  <si>
    <t>60646-5320</t>
  </si>
  <si>
    <t>15016544X100000</t>
  </si>
  <si>
    <t>60631-2026</t>
  </si>
  <si>
    <t>773-763-3380</t>
  </si>
  <si>
    <t>60616-1903</t>
  </si>
  <si>
    <t>60615-5209</t>
  </si>
  <si>
    <t>Katrina McDermott</t>
  </si>
  <si>
    <t>60631-4300</t>
  </si>
  <si>
    <t>Mary Kathryn Warco</t>
  </si>
  <si>
    <t>60632-4535</t>
  </si>
  <si>
    <t>Carrie Ann Mijal</t>
  </si>
  <si>
    <t>60630-3118</t>
  </si>
  <si>
    <t>60620-3758</t>
  </si>
  <si>
    <t>773-483-5620</t>
  </si>
  <si>
    <t>60647-2325</t>
  </si>
  <si>
    <t>60617-4404</t>
  </si>
  <si>
    <t>60657-4513</t>
  </si>
  <si>
    <t>15016585X100000</t>
  </si>
  <si>
    <t>60630-3740</t>
  </si>
  <si>
    <t>773-283-2229</t>
  </si>
  <si>
    <t>60634-2564</t>
  </si>
  <si>
    <t>15016590X160000</t>
  </si>
  <si>
    <t>60620-4335</t>
  </si>
  <si>
    <t>773-487-0227</t>
  </si>
  <si>
    <t>60605-4836</t>
  </si>
  <si>
    <t>60649-3010</t>
  </si>
  <si>
    <t>60608-2903</t>
  </si>
  <si>
    <t>15016599X100000</t>
  </si>
  <si>
    <t>60623-1816</t>
  </si>
  <si>
    <t>773-762-1809</t>
  </si>
  <si>
    <t>60608-2131</t>
  </si>
  <si>
    <t>15016603X010000</t>
  </si>
  <si>
    <t>Just for Kids</t>
  </si>
  <si>
    <t>11024 S Bell Ave</t>
  </si>
  <si>
    <t>60643-3926</t>
  </si>
  <si>
    <t>773-779-9070</t>
  </si>
  <si>
    <t>60646-4910</t>
  </si>
  <si>
    <t>60625-2117</t>
  </si>
  <si>
    <t>Ted Morgan</t>
  </si>
  <si>
    <t>60805-2417</t>
  </si>
  <si>
    <t>60629-4321</t>
  </si>
  <si>
    <t>60636-2310</t>
  </si>
  <si>
    <t>60622-1101</t>
  </si>
  <si>
    <t>60613-2009</t>
  </si>
  <si>
    <t>60629-5525</t>
  </si>
  <si>
    <t>60646-1211</t>
  </si>
  <si>
    <t>60651-2105</t>
  </si>
  <si>
    <t>60625-1972</t>
  </si>
  <si>
    <t>60629-4014</t>
  </si>
  <si>
    <t>Dr. Susan Kurland</t>
  </si>
  <si>
    <t>60622-4811</t>
  </si>
  <si>
    <t>60609-1643</t>
  </si>
  <si>
    <t>60656-3601</t>
  </si>
  <si>
    <t>15016632X100000</t>
  </si>
  <si>
    <t>60617-2152</t>
  </si>
  <si>
    <t>773-221-0212</t>
  </si>
  <si>
    <t>15016647X100000</t>
  </si>
  <si>
    <t>60641-4184</t>
  </si>
  <si>
    <t>773-545-5600</t>
  </si>
  <si>
    <t>15016650Y140000</t>
  </si>
  <si>
    <t>Lydia Urban Academy</t>
  </si>
  <si>
    <t>Amanda Ross</t>
  </si>
  <si>
    <t>4300 W Irving Park Rd</t>
  </si>
  <si>
    <t>60641-2825</t>
  </si>
  <si>
    <t>773-736-1447</t>
  </si>
  <si>
    <t>Ms. Gretchen Jackson</t>
  </si>
  <si>
    <t>60643-2361</t>
  </si>
  <si>
    <t>773-238-2707</t>
  </si>
  <si>
    <t>60637-4512</t>
  </si>
  <si>
    <t>15016687X060000</t>
  </si>
  <si>
    <t>Ashburn Lutheran School</t>
  </si>
  <si>
    <t>Mrs. Megan Cheresnick</t>
  </si>
  <si>
    <t>3345 W 83rd St</t>
  </si>
  <si>
    <t>60652-3314</t>
  </si>
  <si>
    <t>773-737-2156</t>
  </si>
  <si>
    <t>15016692X010000</t>
  </si>
  <si>
    <t>6759 N Greenview Ave</t>
  </si>
  <si>
    <t>60626-4207</t>
  </si>
  <si>
    <t>773-561-6707</t>
  </si>
  <si>
    <t>Mrs. Tami Doig</t>
  </si>
  <si>
    <t>60605-7805</t>
  </si>
  <si>
    <t>Mrs. Cheryl Collins</t>
  </si>
  <si>
    <t>60624-4104</t>
  </si>
  <si>
    <t>60656-1116</t>
  </si>
  <si>
    <t>Kelley Ciraulo</t>
  </si>
  <si>
    <t>60643-1806</t>
  </si>
  <si>
    <t>60640-1002</t>
  </si>
  <si>
    <t>60614-3820</t>
  </si>
  <si>
    <t>15016748X060000</t>
  </si>
  <si>
    <t>Park View Lutheran School</t>
  </si>
  <si>
    <t>Emily Blackwell</t>
  </si>
  <si>
    <t>3919 N Monticello Ave</t>
  </si>
  <si>
    <t>60618-4127</t>
  </si>
  <si>
    <t>773-267-0072</t>
  </si>
  <si>
    <t>15016749X050000</t>
  </si>
  <si>
    <t>60659-2616</t>
  </si>
  <si>
    <t>15016761Y010000</t>
  </si>
  <si>
    <t>60641-5447</t>
  </si>
  <si>
    <t>773-252-0970</t>
  </si>
  <si>
    <t>60653-2012</t>
  </si>
  <si>
    <t>60636-1918</t>
  </si>
  <si>
    <t>60610-2472</t>
  </si>
  <si>
    <t>60645-3110</t>
  </si>
  <si>
    <t>60610-1403</t>
  </si>
  <si>
    <t>60625-3502</t>
  </si>
  <si>
    <t>60642-5414</t>
  </si>
  <si>
    <t>60654-3835</t>
  </si>
  <si>
    <t>60634-3924</t>
  </si>
  <si>
    <t>60659-3728</t>
  </si>
  <si>
    <t>773-989-9330</t>
  </si>
  <si>
    <t>60659-1212</t>
  </si>
  <si>
    <t>Mrs. Kreindel Pinkus</t>
  </si>
  <si>
    <t>60659-1420</t>
  </si>
  <si>
    <t>60649-3106</t>
  </si>
  <si>
    <t>60659-3519</t>
  </si>
  <si>
    <t>60615-2023</t>
  </si>
  <si>
    <t>60659-1405</t>
  </si>
  <si>
    <t>15016868S190000</t>
  </si>
  <si>
    <t>60659-3916</t>
  </si>
  <si>
    <t>773-761-4651</t>
  </si>
  <si>
    <t>15016885X010000</t>
  </si>
  <si>
    <t>Holman Leadership Academy</t>
  </si>
  <si>
    <t>Alisa Scott</t>
  </si>
  <si>
    <t>7100 S South Shore Dr</t>
  </si>
  <si>
    <t>60649-2700</t>
  </si>
  <si>
    <t>773-443-5323</t>
  </si>
  <si>
    <t>15016892X100000</t>
  </si>
  <si>
    <t>60614-1027</t>
  </si>
  <si>
    <t>773-975-6330</t>
  </si>
  <si>
    <t>Brian J Parker</t>
  </si>
  <si>
    <t>60620-3680</t>
  </si>
  <si>
    <t>Ms. Amy Sytsma</t>
  </si>
  <si>
    <t>60612-4201</t>
  </si>
  <si>
    <t>60623-1233</t>
  </si>
  <si>
    <t>60642-3778</t>
  </si>
  <si>
    <t>James T Wilkes</t>
  </si>
  <si>
    <t>1111 N Wells St # 4TH</t>
  </si>
  <si>
    <t>60610-7635</t>
  </si>
  <si>
    <t>312-573-8854</t>
  </si>
  <si>
    <t>15016950X010000</t>
  </si>
  <si>
    <t>60655-1309</t>
  </si>
  <si>
    <t>773-238-2603</t>
  </si>
  <si>
    <t>15016957Y010000</t>
  </si>
  <si>
    <t>60644-3646</t>
  </si>
  <si>
    <t>773-921-1315</t>
  </si>
  <si>
    <t>Clair Zaffaroni</t>
  </si>
  <si>
    <t>60612-3742</t>
  </si>
  <si>
    <t>60609-4145</t>
  </si>
  <si>
    <t>15016975Y010000</t>
  </si>
  <si>
    <t>60651-2857</t>
  </si>
  <si>
    <t>773-626-6988</t>
  </si>
  <si>
    <t>Salem Christian School</t>
  </si>
  <si>
    <t>Mr. Hector Quintana</t>
  </si>
  <si>
    <t>60647-3911</t>
  </si>
  <si>
    <t>773-227-5580</t>
  </si>
  <si>
    <t>60608-4302</t>
  </si>
  <si>
    <t>60657-2922</t>
  </si>
  <si>
    <t>15016999X010000</t>
  </si>
  <si>
    <t>60617-2332</t>
  </si>
  <si>
    <t>773-768-7091</t>
  </si>
  <si>
    <t>Mrs. Patricia J Wackenhut</t>
  </si>
  <si>
    <t>60178-2141</t>
  </si>
  <si>
    <t>16019002X160000</t>
  </si>
  <si>
    <t>International Montessori Acad Inc</t>
  </si>
  <si>
    <t>Mrs. Kimberly A Staffey</t>
  </si>
  <si>
    <t>1815 Mediterranean Dr</t>
  </si>
  <si>
    <t>60178-3144</t>
  </si>
  <si>
    <t>815-758-6822</t>
  </si>
  <si>
    <t>60115-8683</t>
  </si>
  <si>
    <t>16019103X160000</t>
  </si>
  <si>
    <t>Robin Bothe</t>
  </si>
  <si>
    <t>26555 Brickville Rd</t>
  </si>
  <si>
    <t>60178-8602</t>
  </si>
  <si>
    <t>815-895-0303</t>
  </si>
  <si>
    <t>61764-1932</t>
  </si>
  <si>
    <t>60460-9502</t>
  </si>
  <si>
    <t>61764-1208</t>
  </si>
  <si>
    <t>61761-3129</t>
  </si>
  <si>
    <t>Gwendolyn M Roche</t>
  </si>
  <si>
    <t>61701-2931</t>
  </si>
  <si>
    <t>309-828-7115</t>
  </si>
  <si>
    <t>Mr. Sean Foster</t>
  </si>
  <si>
    <t>61704-2534</t>
  </si>
  <si>
    <t>309-826-6677</t>
  </si>
  <si>
    <t>61704-8657</t>
  </si>
  <si>
    <t>61701-4984</t>
  </si>
  <si>
    <t>61761-5500</t>
  </si>
  <si>
    <t>61747-0235</t>
  </si>
  <si>
    <t>Mr. Michael Sturgill</t>
  </si>
  <si>
    <t>61761-1255</t>
  </si>
  <si>
    <t>Mrs. Carol Weisheit</t>
  </si>
  <si>
    <t>61761-6412</t>
  </si>
  <si>
    <t>61702-1608</t>
  </si>
  <si>
    <t>60565-6191</t>
  </si>
  <si>
    <t>19022002X100000</t>
  </si>
  <si>
    <t>60148-4524</t>
  </si>
  <si>
    <t>630-627-0640</t>
  </si>
  <si>
    <t>60559-2011</t>
  </si>
  <si>
    <t>60126-2461</t>
  </si>
  <si>
    <t>60143-2130</t>
  </si>
  <si>
    <t>630-773-0396</t>
  </si>
  <si>
    <t>60514-1212</t>
  </si>
  <si>
    <t>19022010X100000</t>
  </si>
  <si>
    <t>60181-2666</t>
  </si>
  <si>
    <t>630-834-3787</t>
  </si>
  <si>
    <t>19022012X100000</t>
  </si>
  <si>
    <t>Mr. Christopher Tiritilli</t>
  </si>
  <si>
    <t>60106-3492</t>
  </si>
  <si>
    <t>630-766-0116</t>
  </si>
  <si>
    <t>60187-6085</t>
  </si>
  <si>
    <t>60515-4849</t>
  </si>
  <si>
    <t>Dr. Robert J Libka</t>
  </si>
  <si>
    <t>60172-2228</t>
  </si>
  <si>
    <t>60126-3352</t>
  </si>
  <si>
    <t>19022017X100000</t>
  </si>
  <si>
    <t>Margaret Detwiler</t>
  </si>
  <si>
    <t>60555-3333</t>
  </si>
  <si>
    <t>630-393-9303</t>
  </si>
  <si>
    <t>60190-1244</t>
  </si>
  <si>
    <t>60148-2511</t>
  </si>
  <si>
    <t>60515-3615</t>
  </si>
  <si>
    <t>60532-3503</t>
  </si>
  <si>
    <t>60514-1607</t>
  </si>
  <si>
    <t>19022027X100000</t>
  </si>
  <si>
    <t>Marian Stockhausen</t>
  </si>
  <si>
    <t>60561-4213</t>
  </si>
  <si>
    <t>630-325-9220</t>
  </si>
  <si>
    <t>Mr. Richard Cronquist</t>
  </si>
  <si>
    <t>60515-3832</t>
  </si>
  <si>
    <t>60139-2576</t>
  </si>
  <si>
    <t>Lisa Brown</t>
  </si>
  <si>
    <t>60187-5050</t>
  </si>
  <si>
    <t>Mrs. Karen Meskill</t>
  </si>
  <si>
    <t>60540-4653</t>
  </si>
  <si>
    <t>Ms. Maureen Aspell</t>
  </si>
  <si>
    <t>60137-4548</t>
  </si>
  <si>
    <t>60101-2161</t>
  </si>
  <si>
    <t>60148-3711</t>
  </si>
  <si>
    <t>60532-2393</t>
  </si>
  <si>
    <t>60540-7818</t>
  </si>
  <si>
    <t>Mrs. Nikki Kanzia</t>
  </si>
  <si>
    <t>60517-2922</t>
  </si>
  <si>
    <t>60172-2157</t>
  </si>
  <si>
    <t>60126-5263</t>
  </si>
  <si>
    <t>60563-8948</t>
  </si>
  <si>
    <t>Christopher Dransoff</t>
  </si>
  <si>
    <t>60126-4456</t>
  </si>
  <si>
    <t>60185-5136</t>
  </si>
  <si>
    <t>60190-1476</t>
  </si>
  <si>
    <t>60148-2415</t>
  </si>
  <si>
    <t>630-629-0536</t>
  </si>
  <si>
    <t>60126-3325</t>
  </si>
  <si>
    <t>Mrs. Nancy James</t>
  </si>
  <si>
    <t>60137-6864</t>
  </si>
  <si>
    <t>60148-4749</t>
  </si>
  <si>
    <t>60108-1390</t>
  </si>
  <si>
    <t>19022058X100000</t>
  </si>
  <si>
    <t>Lori Broncato</t>
  </si>
  <si>
    <t>60191-2092</t>
  </si>
  <si>
    <t>630-766-4508</t>
  </si>
  <si>
    <t>60521-4035</t>
  </si>
  <si>
    <t>60148-4174</t>
  </si>
  <si>
    <t>60126-5073</t>
  </si>
  <si>
    <t>60516-4458</t>
  </si>
  <si>
    <t>19022069X260000</t>
  </si>
  <si>
    <t>Medinah Christian School</t>
  </si>
  <si>
    <t>Mrs. Beth Jarvis</t>
  </si>
  <si>
    <t>900 Foster Ave</t>
  </si>
  <si>
    <t>Medinah</t>
  </si>
  <si>
    <t>60157-9313</t>
  </si>
  <si>
    <t>630-980-9423</t>
  </si>
  <si>
    <t>60106-2904</t>
  </si>
  <si>
    <t>Dr. Sandy Renehan</t>
  </si>
  <si>
    <t>60540-6201</t>
  </si>
  <si>
    <t>19022079X160000</t>
  </si>
  <si>
    <t>60504-6516</t>
  </si>
  <si>
    <t>630-362-8134</t>
  </si>
  <si>
    <t>60187-0209</t>
  </si>
  <si>
    <t>19022107X160000</t>
  </si>
  <si>
    <t>550 S Edgewood Ave</t>
  </si>
  <si>
    <t>60148-2822</t>
  </si>
  <si>
    <t>630-620-5505</t>
  </si>
  <si>
    <t>19022108X160000</t>
  </si>
  <si>
    <t>New Morning Childrens House</t>
  </si>
  <si>
    <t>Joyce Czerwinskyj</t>
  </si>
  <si>
    <t>400 N Walnut St</t>
  </si>
  <si>
    <t>60143-1735</t>
  </si>
  <si>
    <t>630-773-8390</t>
  </si>
  <si>
    <t>60564-9404</t>
  </si>
  <si>
    <t>60515-4412</t>
  </si>
  <si>
    <t>Omar Qureshi</t>
  </si>
  <si>
    <t>60181-3165</t>
  </si>
  <si>
    <t>Robert Breen</t>
  </si>
  <si>
    <t>24W500 Maple Ave</t>
  </si>
  <si>
    <t>60540-6055</t>
  </si>
  <si>
    <t>Mr. Muhammad Kabir</t>
  </si>
  <si>
    <t>60148-3217</t>
  </si>
  <si>
    <t>19022150X010000</t>
  </si>
  <si>
    <t>Tender Loving Care Mont</t>
  </si>
  <si>
    <t>Mrs. Mona Johnson</t>
  </si>
  <si>
    <t>30 N Park Ave</t>
  </si>
  <si>
    <t>60148-2475</t>
  </si>
  <si>
    <t>630-932-7777</t>
  </si>
  <si>
    <t>Mrs. Bernadette McCarthy</t>
  </si>
  <si>
    <t>60561-3974</t>
  </si>
  <si>
    <t>Mrs. Vicky Frigelis</t>
  </si>
  <si>
    <t>60126-1005</t>
  </si>
  <si>
    <t>19022160X160000</t>
  </si>
  <si>
    <t>Naperville Montessori School</t>
  </si>
  <si>
    <t>Mrs. Denise Plasch</t>
  </si>
  <si>
    <t>2936 Artesian Rd</t>
  </si>
  <si>
    <t>60564-8544</t>
  </si>
  <si>
    <t>630-904-5399</t>
  </si>
  <si>
    <t>19022161X010000</t>
  </si>
  <si>
    <t>Delphi Academy of Chicago</t>
  </si>
  <si>
    <t>Charlene Miller</t>
  </si>
  <si>
    <t>241 E Roosevelt Rd</t>
  </si>
  <si>
    <t>60148-4555</t>
  </si>
  <si>
    <t>630-620-8950</t>
  </si>
  <si>
    <t>19022177X160000</t>
  </si>
  <si>
    <t>60564-8484</t>
  </si>
  <si>
    <t>630-904-7877</t>
  </si>
  <si>
    <t>Nancy Brossman</t>
  </si>
  <si>
    <t>60564-8992</t>
  </si>
  <si>
    <t>630-904-7035</t>
  </si>
  <si>
    <t>60101-3194</t>
  </si>
  <si>
    <t>19022184X010000</t>
  </si>
  <si>
    <t>60521-4039</t>
  </si>
  <si>
    <t>630-423-5916</t>
  </si>
  <si>
    <t>62863-1517</t>
  </si>
  <si>
    <t>62890-0053</t>
  </si>
  <si>
    <t>62896-1344</t>
  </si>
  <si>
    <t>Faye Myatt</t>
  </si>
  <si>
    <t>62948-1720</t>
  </si>
  <si>
    <t>Mr. William McSparin</t>
  </si>
  <si>
    <t>62933-0310</t>
  </si>
  <si>
    <t>62959-6386</t>
  </si>
  <si>
    <t>22029013Z020000</t>
  </si>
  <si>
    <t>61520-9536</t>
  </si>
  <si>
    <t>309-647-3444</t>
  </si>
  <si>
    <t>60450-2339</t>
  </si>
  <si>
    <t>60560-9751</t>
  </si>
  <si>
    <t>60545-1055</t>
  </si>
  <si>
    <t>Ms. Deborah Benson</t>
  </si>
  <si>
    <t>60560-1320</t>
  </si>
  <si>
    <t>24047006X160000</t>
  </si>
  <si>
    <t>60560-9202</t>
  </si>
  <si>
    <t>630-553-4263</t>
  </si>
  <si>
    <t>25041002X100000</t>
  </si>
  <si>
    <t>62864-3729</t>
  </si>
  <si>
    <t>25041006Z140000</t>
  </si>
  <si>
    <t>62864-2929</t>
  </si>
  <si>
    <t>618-242-3338</t>
  </si>
  <si>
    <t>62354-0160</t>
  </si>
  <si>
    <t>61455-2119</t>
  </si>
  <si>
    <t>Dr. Emilye Hunter Fields</t>
  </si>
  <si>
    <t>61455-2930</t>
  </si>
  <si>
    <t>27094001X100000</t>
  </si>
  <si>
    <t>61462-1664</t>
  </si>
  <si>
    <t>61354-2903</t>
  </si>
  <si>
    <t>28006003X100000</t>
  </si>
  <si>
    <t>61356-1937</t>
  </si>
  <si>
    <t>815-872-8521</t>
  </si>
  <si>
    <t>Jack Schlindwein</t>
  </si>
  <si>
    <t>61254-1145</t>
  </si>
  <si>
    <t>Ms. Sheila Cromien</t>
  </si>
  <si>
    <t>61443-2127</t>
  </si>
  <si>
    <t>30039001X060000</t>
  </si>
  <si>
    <t>62950-2719</t>
  </si>
  <si>
    <t>618-763-4664</t>
  </si>
  <si>
    <t>Mr. Brian Rimini</t>
  </si>
  <si>
    <t>62966-1935</t>
  </si>
  <si>
    <t>618-687-3917</t>
  </si>
  <si>
    <t>62966-2667</t>
  </si>
  <si>
    <t>62902-6103</t>
  </si>
  <si>
    <t>62274-1126</t>
  </si>
  <si>
    <t>Mr. Larry Bullock</t>
  </si>
  <si>
    <t>62832-0227</t>
  </si>
  <si>
    <t>618-542-6800</t>
  </si>
  <si>
    <t>Mrs. Nancy Lullo</t>
  </si>
  <si>
    <t>60505-8730</t>
  </si>
  <si>
    <t>60120-4455</t>
  </si>
  <si>
    <t>60506-4942</t>
  </si>
  <si>
    <t>60506-2022</t>
  </si>
  <si>
    <t>Mrs. Sue Domeier</t>
  </si>
  <si>
    <t>60118-2300</t>
  </si>
  <si>
    <t>60506-1672</t>
  </si>
  <si>
    <t>60502-9705</t>
  </si>
  <si>
    <t>60539-1025</t>
  </si>
  <si>
    <t>60505-5220</t>
  </si>
  <si>
    <t>630-851-4400</t>
  </si>
  <si>
    <t>60506-1819</t>
  </si>
  <si>
    <t>60118-2050</t>
  </si>
  <si>
    <t>60140-7641</t>
  </si>
  <si>
    <t>Rev. Matthew M DeBlock</t>
  </si>
  <si>
    <t>60123-6374</t>
  </si>
  <si>
    <t>60120-5519</t>
  </si>
  <si>
    <t>31045025X100000</t>
  </si>
  <si>
    <t>Rocio del Castillo</t>
  </si>
  <si>
    <t>60120-5646</t>
  </si>
  <si>
    <t>60505-2232</t>
  </si>
  <si>
    <t>31045027X100000</t>
  </si>
  <si>
    <t>60123-6356</t>
  </si>
  <si>
    <t>847-468-6100</t>
  </si>
  <si>
    <t>60120-6504</t>
  </si>
  <si>
    <t>Mrs. Melissa A Crisci</t>
  </si>
  <si>
    <t>60506-4472</t>
  </si>
  <si>
    <t>31045034X100000</t>
  </si>
  <si>
    <t>Mr. Robert F Williams</t>
  </si>
  <si>
    <t>60506-5945</t>
  </si>
  <si>
    <t>630-892-1283</t>
  </si>
  <si>
    <t>Mr. Larry Johnson</t>
  </si>
  <si>
    <t>60134-1801</t>
  </si>
  <si>
    <t>60506-2108</t>
  </si>
  <si>
    <t>31045038X100000</t>
  </si>
  <si>
    <t>60505-3066</t>
  </si>
  <si>
    <t>630-898-0620</t>
  </si>
  <si>
    <t>Annise Hawkinson</t>
  </si>
  <si>
    <t>60123-5137</t>
  </si>
  <si>
    <t>60123-7895</t>
  </si>
  <si>
    <t>Mrs. Mary Ellyn Billmeyer</t>
  </si>
  <si>
    <t>60107-1645</t>
  </si>
  <si>
    <t>630-289-3040</t>
  </si>
  <si>
    <t>60506-6206</t>
  </si>
  <si>
    <t>60123-1307</t>
  </si>
  <si>
    <t>31045048X060000</t>
  </si>
  <si>
    <t>Resurrection Lutheran School</t>
  </si>
  <si>
    <t>Mr. Brad Essig</t>
  </si>
  <si>
    <t>2567 W Sullivan Rd</t>
  </si>
  <si>
    <t>60506-1488</t>
  </si>
  <si>
    <t>630-907-1313</t>
  </si>
  <si>
    <t>Mr. Phil Lundquist</t>
  </si>
  <si>
    <t>60506-4318</t>
  </si>
  <si>
    <t>630-801-7955</t>
  </si>
  <si>
    <t>Janet Shanahan</t>
  </si>
  <si>
    <t>60134-2318</t>
  </si>
  <si>
    <t>31045052X160000</t>
  </si>
  <si>
    <t>60107-1344</t>
  </si>
  <si>
    <t>630-233-8567</t>
  </si>
  <si>
    <t>31045053X140000</t>
  </si>
  <si>
    <t>60134-1800</t>
  </si>
  <si>
    <t>630-232-8533</t>
  </si>
  <si>
    <t>60124-7948</t>
  </si>
  <si>
    <t>31045073X160000</t>
  </si>
  <si>
    <t>Montessori Academy</t>
  </si>
  <si>
    <t>Stacie Benjamin</t>
  </si>
  <si>
    <t>595 S River St</t>
  </si>
  <si>
    <t>60510-2602</t>
  </si>
  <si>
    <t>630-879-2586</t>
  </si>
  <si>
    <t>31045080X200000</t>
  </si>
  <si>
    <t>60123-4816</t>
  </si>
  <si>
    <t>847-741-5530</t>
  </si>
  <si>
    <t>31045085X260000</t>
  </si>
  <si>
    <t>630-232-7779</t>
  </si>
  <si>
    <t>31045089X160000</t>
  </si>
  <si>
    <t>60174-2622</t>
  </si>
  <si>
    <t>630-513-9742</t>
  </si>
  <si>
    <t>31045090X160000</t>
  </si>
  <si>
    <t>60118-2055</t>
  </si>
  <si>
    <t>847-426-3570</t>
  </si>
  <si>
    <t>60510-9346</t>
  </si>
  <si>
    <t>31045107Z020000</t>
  </si>
  <si>
    <t>60118-1434</t>
  </si>
  <si>
    <t>847-428-5413</t>
  </si>
  <si>
    <t>60133-5340</t>
  </si>
  <si>
    <t>Mrs. Kara Teske</t>
  </si>
  <si>
    <t>60918-0148</t>
  </si>
  <si>
    <t>Mrs. Karen Borgers</t>
  </si>
  <si>
    <t>60953-6252</t>
  </si>
  <si>
    <t>32038005X060000</t>
  </si>
  <si>
    <t>Mrs. Carolyn Ruth Ortman</t>
  </si>
  <si>
    <t>60922-9761</t>
  </si>
  <si>
    <t>815-697-2212</t>
  </si>
  <si>
    <t>60918-0008</t>
  </si>
  <si>
    <t>32046001X100000</t>
  </si>
  <si>
    <t>60914-1928</t>
  </si>
  <si>
    <t>815-933-7758</t>
  </si>
  <si>
    <t>32046005X100000</t>
  </si>
  <si>
    <t>60915-1603</t>
  </si>
  <si>
    <t>815-933-8013</t>
  </si>
  <si>
    <t>32046008X100000</t>
  </si>
  <si>
    <t>Mrs. Dana Berg</t>
  </si>
  <si>
    <t>60901-5112</t>
  </si>
  <si>
    <t>815-932-8124</t>
  </si>
  <si>
    <t>60914-5176</t>
  </si>
  <si>
    <t>815-932-3241</t>
  </si>
  <si>
    <t>32046014Y100000</t>
  </si>
  <si>
    <t>60901-2060</t>
  </si>
  <si>
    <t>60901-5922</t>
  </si>
  <si>
    <t>60901-2933</t>
  </si>
  <si>
    <t>32046017X030000</t>
  </si>
  <si>
    <t>60954-1439</t>
  </si>
  <si>
    <t>815-472-3230</t>
  </si>
  <si>
    <t>Mr. Steven Eisemann</t>
  </si>
  <si>
    <t>61401-1234</t>
  </si>
  <si>
    <t>61401-2441</t>
  </si>
  <si>
    <t>60045-4540</t>
  </si>
  <si>
    <t>60015-2302</t>
  </si>
  <si>
    <t>34049006X100000</t>
  </si>
  <si>
    <t>60015-3149</t>
  </si>
  <si>
    <t>847-945-0135</t>
  </si>
  <si>
    <t>60015-1669</t>
  </si>
  <si>
    <t>60048-0654</t>
  </si>
  <si>
    <t>847-362-5170</t>
  </si>
  <si>
    <t>Lyn R Pearson</t>
  </si>
  <si>
    <t>60047-9567</t>
  </si>
  <si>
    <t>60099-3558</t>
  </si>
  <si>
    <t>Mrs. Elizabeth Bonnie Brown</t>
  </si>
  <si>
    <t>60046-8550</t>
  </si>
  <si>
    <t>60085-1835</t>
  </si>
  <si>
    <t>60010-3215</t>
  </si>
  <si>
    <t>60041-9609</t>
  </si>
  <si>
    <t>60047-2569</t>
  </si>
  <si>
    <t>Mr. Brian Tekampe</t>
  </si>
  <si>
    <t>60030-2442</t>
  </si>
  <si>
    <t>34049022X100000</t>
  </si>
  <si>
    <t>Mary Vitulli</t>
  </si>
  <si>
    <t>60040-1531</t>
  </si>
  <si>
    <t>847-432-2277</t>
  </si>
  <si>
    <t>Anne Phoenix</t>
  </si>
  <si>
    <t>60048-2241</t>
  </si>
  <si>
    <t>34049024X100000</t>
  </si>
  <si>
    <t>60073-5008</t>
  </si>
  <si>
    <t>847-546-1720</t>
  </si>
  <si>
    <t>60085-4251</t>
  </si>
  <si>
    <t>60045-1915</t>
  </si>
  <si>
    <t>34049027X100000</t>
  </si>
  <si>
    <t>60060-9551</t>
  </si>
  <si>
    <t>847-223-4021</t>
  </si>
  <si>
    <t>60089-1702</t>
  </si>
  <si>
    <t>34049029X060000</t>
  </si>
  <si>
    <t>Mr. Grant Seaholm</t>
  </si>
  <si>
    <t>60047-8400</t>
  </si>
  <si>
    <t>847-438-6103</t>
  </si>
  <si>
    <t>60083-9502</t>
  </si>
  <si>
    <t>34049032X100000</t>
  </si>
  <si>
    <t>60002-1200</t>
  </si>
  <si>
    <t>847-395-0037</t>
  </si>
  <si>
    <t>34049034X100000</t>
  </si>
  <si>
    <t>60084-1832</t>
  </si>
  <si>
    <t>34049035X100000</t>
  </si>
  <si>
    <t>60060-2204</t>
  </si>
  <si>
    <t>847-949-2335</t>
  </si>
  <si>
    <t>Mr. Jared Matthies</t>
  </si>
  <si>
    <t>60099-2347</t>
  </si>
  <si>
    <t>847-872-5922</t>
  </si>
  <si>
    <t>60002-2124</t>
  </si>
  <si>
    <t>847-395-1660</t>
  </si>
  <si>
    <t>Bob Whelan</t>
  </si>
  <si>
    <t>60045-3053</t>
  </si>
  <si>
    <t>60045-4530</t>
  </si>
  <si>
    <t>60030-2318</t>
  </si>
  <si>
    <t>60087-2282</t>
  </si>
  <si>
    <t>60085-6502</t>
  </si>
  <si>
    <t>847-623-5500</t>
  </si>
  <si>
    <t>60045-3263</t>
  </si>
  <si>
    <t>60045-1047</t>
  </si>
  <si>
    <t>Mr. Mark Ostap</t>
  </si>
  <si>
    <t>60060-2499</t>
  </si>
  <si>
    <t>Mary Oyoung</t>
  </si>
  <si>
    <t>60031-5307</t>
  </si>
  <si>
    <t>60047-1668</t>
  </si>
  <si>
    <t>34049087X160000</t>
  </si>
  <si>
    <t>60046-9655</t>
  </si>
  <si>
    <t>847-356-4282</t>
  </si>
  <si>
    <t>34049091X160000</t>
  </si>
  <si>
    <t>60089-1258</t>
  </si>
  <si>
    <t>847-415-2021</t>
  </si>
  <si>
    <t>34049092X160000</t>
  </si>
  <si>
    <t>60015-2029</t>
  </si>
  <si>
    <t>847-945-7581</t>
  </si>
  <si>
    <t>60035-3704</t>
  </si>
  <si>
    <t>34049101X010000</t>
  </si>
  <si>
    <t>Lindenhurst Early Childhood Ctr</t>
  </si>
  <si>
    <t>Frank Davis</t>
  </si>
  <si>
    <t>309 Granada Blvd</t>
  </si>
  <si>
    <t>60046-7738</t>
  </si>
  <si>
    <t>847-356-2288</t>
  </si>
  <si>
    <t>34049104X160000</t>
  </si>
  <si>
    <t>60030-7832</t>
  </si>
  <si>
    <t>847-223-9606</t>
  </si>
  <si>
    <t>34049107X160000</t>
  </si>
  <si>
    <t>60048-5355</t>
  </si>
  <si>
    <t>847-918-1621</t>
  </si>
  <si>
    <t>34049109X160000</t>
  </si>
  <si>
    <t>Angela Tossman</t>
  </si>
  <si>
    <t>60048-3233</t>
  </si>
  <si>
    <t>847-816-3590</t>
  </si>
  <si>
    <t>34049110X160000</t>
  </si>
  <si>
    <t>60069-4005</t>
  </si>
  <si>
    <t>847-562-1662</t>
  </si>
  <si>
    <t>34049111X090000</t>
  </si>
  <si>
    <t>St Marks Day School</t>
  </si>
  <si>
    <t>Jane M Smith</t>
  </si>
  <si>
    <t>337 Ridge Rd</t>
  </si>
  <si>
    <t>60010-2331</t>
  </si>
  <si>
    <t>847-381-9172</t>
  </si>
  <si>
    <t>34049113Y010000</t>
  </si>
  <si>
    <t>60064-2317</t>
  </si>
  <si>
    <t>847-473-4898</t>
  </si>
  <si>
    <t>60085-3861</t>
  </si>
  <si>
    <t>34049119X160000</t>
  </si>
  <si>
    <t>60047-5289</t>
  </si>
  <si>
    <t>34049120X010000</t>
  </si>
  <si>
    <t>60073-3719</t>
  </si>
  <si>
    <t>847-546-8558</t>
  </si>
  <si>
    <t>847-487-5600</t>
  </si>
  <si>
    <t>61301-2116</t>
  </si>
  <si>
    <t>35050002Z260000</t>
  </si>
  <si>
    <t>Rhema Christian Academy</t>
  </si>
  <si>
    <t>Rev. Tom Krieger</t>
  </si>
  <si>
    <t>1634 N IL Route 23</t>
  </si>
  <si>
    <t>61364-9406</t>
  </si>
  <si>
    <t>815-672-5751</t>
  </si>
  <si>
    <t>35050005X100000</t>
  </si>
  <si>
    <t>61350-2021</t>
  </si>
  <si>
    <t>61354-2502</t>
  </si>
  <si>
    <t>35050022Y100000</t>
  </si>
  <si>
    <t>61350-2120</t>
  </si>
  <si>
    <t>61364-2960</t>
  </si>
  <si>
    <t>61348-1219</t>
  </si>
  <si>
    <t>61342-1550</t>
  </si>
  <si>
    <t>35050057X110000</t>
  </si>
  <si>
    <t>60551-9690</t>
  </si>
  <si>
    <t>815-496-2947</t>
  </si>
  <si>
    <t>38054001X100000</t>
  </si>
  <si>
    <t>62656-2611</t>
  </si>
  <si>
    <t>217-651-8419</t>
  </si>
  <si>
    <t>38054002X060000</t>
  </si>
  <si>
    <t>Ms. Amanda Doherty</t>
  </si>
  <si>
    <t>62548-1272</t>
  </si>
  <si>
    <t>38054010X060000</t>
  </si>
  <si>
    <t>62656-9787</t>
  </si>
  <si>
    <t>62521-5305</t>
  </si>
  <si>
    <t>Mr. Chris Uptmor</t>
  </si>
  <si>
    <t>62526-1755</t>
  </si>
  <si>
    <t>62523-1122</t>
  </si>
  <si>
    <t>62526-4232</t>
  </si>
  <si>
    <t>39055007X260000</t>
  </si>
  <si>
    <t>62526-1458</t>
  </si>
  <si>
    <t>217-875-0529</t>
  </si>
  <si>
    <t>Mr. Kyle Karsten</t>
  </si>
  <si>
    <t>62526-9305</t>
  </si>
  <si>
    <t>217-233-2001</t>
  </si>
  <si>
    <t>62535-8938</t>
  </si>
  <si>
    <t>39055023Z270000</t>
  </si>
  <si>
    <t>62521-4103</t>
  </si>
  <si>
    <t>217-429-5590</t>
  </si>
  <si>
    <t>39074003X160000</t>
  </si>
  <si>
    <t>Metamorphosis School</t>
  </si>
  <si>
    <t>Cody Sanantonio</t>
  </si>
  <si>
    <t>1202 1/2 N State St</t>
  </si>
  <si>
    <t>61856-1102</t>
  </si>
  <si>
    <t>217-762-9645</t>
  </si>
  <si>
    <t>61856-8120</t>
  </si>
  <si>
    <t>62013-0039</t>
  </si>
  <si>
    <t>62047-0620</t>
  </si>
  <si>
    <t>62016-1319</t>
  </si>
  <si>
    <t>62052-2240</t>
  </si>
  <si>
    <t>40056001X100000</t>
  </si>
  <si>
    <t>62088-1559</t>
  </si>
  <si>
    <t>618-635-3210</t>
  </si>
  <si>
    <t>62088-1819</t>
  </si>
  <si>
    <t>62002-4775</t>
  </si>
  <si>
    <t>618-462-1071</t>
  </si>
  <si>
    <t>62234-2619</t>
  </si>
  <si>
    <t>62035-2426</t>
  </si>
  <si>
    <t>62002-6242</t>
  </si>
  <si>
    <t>62249-1655</t>
  </si>
  <si>
    <t>62010-1327</t>
  </si>
  <si>
    <t>Ms. Susan Schmidt</t>
  </si>
  <si>
    <t>62035-3335</t>
  </si>
  <si>
    <t>62025-1739</t>
  </si>
  <si>
    <t>62040-4021</t>
  </si>
  <si>
    <t>62040-5047</t>
  </si>
  <si>
    <t>618-877-5500</t>
  </si>
  <si>
    <t>62062-8502</t>
  </si>
  <si>
    <t>618-667-8221</t>
  </si>
  <si>
    <t>41057022X060000</t>
  </si>
  <si>
    <t>62097-2431</t>
  </si>
  <si>
    <t>618-633-2202</t>
  </si>
  <si>
    <t>41057023X060000</t>
  </si>
  <si>
    <t>62294-1137</t>
  </si>
  <si>
    <t>618-667-6314</t>
  </si>
  <si>
    <t>62021-1802</t>
  </si>
  <si>
    <t>62234-3423</t>
  </si>
  <si>
    <t>62025-1764</t>
  </si>
  <si>
    <t>62010-1830</t>
  </si>
  <si>
    <t>62025-2620</t>
  </si>
  <si>
    <t>62002-6301</t>
  </si>
  <si>
    <t>62040-6412</t>
  </si>
  <si>
    <t>41057055S190000</t>
  </si>
  <si>
    <t>62002-3410</t>
  </si>
  <si>
    <t>618-465-3594</t>
  </si>
  <si>
    <t>62035-3344</t>
  </si>
  <si>
    <t>62025-3317</t>
  </si>
  <si>
    <t>41057073X100000</t>
  </si>
  <si>
    <t>62002-6162</t>
  </si>
  <si>
    <t>618-465-8711</t>
  </si>
  <si>
    <t>62062-5435</t>
  </si>
  <si>
    <t>62234-4373</t>
  </si>
  <si>
    <t>41057079Z260000</t>
  </si>
  <si>
    <t>Collinsville Christian Academy</t>
  </si>
  <si>
    <t>Bob Lane</t>
  </si>
  <si>
    <t>1203 Vandalia St</t>
  </si>
  <si>
    <t>62234-4060</t>
  </si>
  <si>
    <t>618-345-4224</t>
  </si>
  <si>
    <t>41057099X260000</t>
  </si>
  <si>
    <t>Pastor Melissa Morrison</t>
  </si>
  <si>
    <t>62034-4067</t>
  </si>
  <si>
    <t>618-288-0452</t>
  </si>
  <si>
    <t>62002-6468</t>
  </si>
  <si>
    <t>Mr. James Michael Scholz</t>
  </si>
  <si>
    <t>43102001X100000</t>
  </si>
  <si>
    <t>61548-0860</t>
  </si>
  <si>
    <t>60014-6178</t>
  </si>
  <si>
    <t>44063002Y060000</t>
  </si>
  <si>
    <t>60014-6007</t>
  </si>
  <si>
    <t>815-338-3547</t>
  </si>
  <si>
    <t>Mrs. Carolyn Strong</t>
  </si>
  <si>
    <t>60013-2757</t>
  </si>
  <si>
    <t>44063004X060000</t>
  </si>
  <si>
    <t>60102-2633</t>
  </si>
  <si>
    <t>847-658-9311</t>
  </si>
  <si>
    <t>60102-2807</t>
  </si>
  <si>
    <t>44063006X160000</t>
  </si>
  <si>
    <t>Foundations Montessori School</t>
  </si>
  <si>
    <t>Susan Baroni</t>
  </si>
  <si>
    <t>2651 W Algonquin Rd</t>
  </si>
  <si>
    <t>60102-9408</t>
  </si>
  <si>
    <t>847-458-3220</t>
  </si>
  <si>
    <t>44063007X140000</t>
  </si>
  <si>
    <t>St Barnabas Christian Prek/K</t>
  </si>
  <si>
    <t>Cheryl D Vaughn</t>
  </si>
  <si>
    <t>8901 Cary Algonquin Rd</t>
  </si>
  <si>
    <t>60013-2405</t>
  </si>
  <si>
    <t>847-516-4171</t>
  </si>
  <si>
    <t>44063008X100000</t>
  </si>
  <si>
    <t>Greg Wilhelm</t>
  </si>
  <si>
    <t>60033-3011</t>
  </si>
  <si>
    <t>815-943-6933</t>
  </si>
  <si>
    <t>60051-5912</t>
  </si>
  <si>
    <t>60050-1459</t>
  </si>
  <si>
    <t>60098-3242</t>
  </si>
  <si>
    <t>60152-3204</t>
  </si>
  <si>
    <t>Barbara Villont</t>
  </si>
  <si>
    <t>60098-3035</t>
  </si>
  <si>
    <t>60014-5739</t>
  </si>
  <si>
    <t>Mrs. Pamela C Zirko</t>
  </si>
  <si>
    <t>60098-8017</t>
  </si>
  <si>
    <t>44063034X060000</t>
  </si>
  <si>
    <t>60012-2758</t>
  </si>
  <si>
    <t>815-455-4175</t>
  </si>
  <si>
    <t>60014-4428</t>
  </si>
  <si>
    <t>60013-2244</t>
  </si>
  <si>
    <t>44063046X160000</t>
  </si>
  <si>
    <t>60050-4026</t>
  </si>
  <si>
    <t>815-344-1015</t>
  </si>
  <si>
    <t>62236-2233</t>
  </si>
  <si>
    <t>62298-1344</t>
  </si>
  <si>
    <t>62298-1030</t>
  </si>
  <si>
    <t>62233-1308</t>
  </si>
  <si>
    <t>104 E South 6th St</t>
  </si>
  <si>
    <t>62278-1746</t>
  </si>
  <si>
    <t>Mr. Larry Allen Luedders</t>
  </si>
  <si>
    <t>62288-1433</t>
  </si>
  <si>
    <t>62278-4611</t>
  </si>
  <si>
    <t>62278-1241</t>
  </si>
  <si>
    <t>62233-1662</t>
  </si>
  <si>
    <t>62242-0050</t>
  </si>
  <si>
    <t>46005001X100000</t>
  </si>
  <si>
    <t>62353-1023</t>
  </si>
  <si>
    <t>46009002X060000</t>
  </si>
  <si>
    <t>62611-0118</t>
  </si>
  <si>
    <t>217-997-5535</t>
  </si>
  <si>
    <t>46069003X100000</t>
  </si>
  <si>
    <t>62650-2125</t>
  </si>
  <si>
    <t>46069004Y100000</t>
  </si>
  <si>
    <t>Mr. Nick W Roscetti</t>
  </si>
  <si>
    <t>62650-2524</t>
  </si>
  <si>
    <t>46069005X060000</t>
  </si>
  <si>
    <t>62651-1057</t>
  </si>
  <si>
    <t>46069007Z020000</t>
  </si>
  <si>
    <t>62650-1702</t>
  </si>
  <si>
    <t>61021-1234</t>
  </si>
  <si>
    <t>61021-3663</t>
  </si>
  <si>
    <t>61021-9448</t>
  </si>
  <si>
    <t>Mr. Bill Steltenpohl</t>
  </si>
  <si>
    <t>61068-1233</t>
  </si>
  <si>
    <t>61605-3315</t>
  </si>
  <si>
    <t>61615-4221</t>
  </si>
  <si>
    <t>61603-1106</t>
  </si>
  <si>
    <t>Mike Domico</t>
  </si>
  <si>
    <t>61523-1511</t>
  </si>
  <si>
    <t>Dr. Noreen Dillon</t>
  </si>
  <si>
    <t>61606-2404</t>
  </si>
  <si>
    <t>Mr. Rick Pantages</t>
  </si>
  <si>
    <t>61528-9510</t>
  </si>
  <si>
    <t>61604-1446</t>
  </si>
  <si>
    <t>61616-7640</t>
  </si>
  <si>
    <t>Mrs. Patsy Santen</t>
  </si>
  <si>
    <t>61614-4164</t>
  </si>
  <si>
    <t>Mr. Randy Simmons</t>
  </si>
  <si>
    <t>61614-4855</t>
  </si>
  <si>
    <t>61614-4643</t>
  </si>
  <si>
    <t>61604-1548</t>
  </si>
  <si>
    <t>48072078X050000</t>
  </si>
  <si>
    <t>Peoria Hebrew Day School</t>
  </si>
  <si>
    <t>Melissa Talbott</t>
  </si>
  <si>
    <t>5614 N University St</t>
  </si>
  <si>
    <t>61614-4157</t>
  </si>
  <si>
    <t>309-692-2821</t>
  </si>
  <si>
    <t>61523-2247</t>
  </si>
  <si>
    <t>48072098Z250000</t>
  </si>
  <si>
    <t>New Life Christian Academy</t>
  </si>
  <si>
    <t>Rev. Jonathan M Lashley</t>
  </si>
  <si>
    <t>3510 W Malone St</t>
  </si>
  <si>
    <t>61605-1261</t>
  </si>
  <si>
    <t>309-637-8359</t>
  </si>
  <si>
    <t>61616-7631</t>
  </si>
  <si>
    <t>61615-3208</t>
  </si>
  <si>
    <t>61615-1145</t>
  </si>
  <si>
    <t>309-243-7811</t>
  </si>
  <si>
    <t>61201-3114</t>
  </si>
  <si>
    <t>61265-3039</t>
  </si>
  <si>
    <t>61265-3752</t>
  </si>
  <si>
    <t>309-762-4494</t>
  </si>
  <si>
    <t>61265-6863</t>
  </si>
  <si>
    <t>61244-2030</t>
  </si>
  <si>
    <t>Ms. Joan Leonard</t>
  </si>
  <si>
    <t>61204-3490</t>
  </si>
  <si>
    <t>309-793-7350</t>
  </si>
  <si>
    <t>61244-4406</t>
  </si>
  <si>
    <t>61265-1546</t>
  </si>
  <si>
    <t>309-764-1302</t>
  </si>
  <si>
    <t>62269-2823</t>
  </si>
  <si>
    <t>62223-1705</t>
  </si>
  <si>
    <t>618-397-1111</t>
  </si>
  <si>
    <t>62204-1866</t>
  </si>
  <si>
    <t>62226-6114</t>
  </si>
  <si>
    <t>618-234-4958</t>
  </si>
  <si>
    <t>50082008X100000</t>
  </si>
  <si>
    <t>62220-2005</t>
  </si>
  <si>
    <t>62223-4222</t>
  </si>
  <si>
    <t>Mr. Skip Birdsong</t>
  </si>
  <si>
    <t>62221-4018</t>
  </si>
  <si>
    <t>50082020X030000</t>
  </si>
  <si>
    <t>62221-2577</t>
  </si>
  <si>
    <t>618-257-8783</t>
  </si>
  <si>
    <t>50082021Z020000</t>
  </si>
  <si>
    <t>62220-1611</t>
  </si>
  <si>
    <t>618-234-3391</t>
  </si>
  <si>
    <t>62203-1852</t>
  </si>
  <si>
    <t>62208-2159</t>
  </si>
  <si>
    <t>62243-1465</t>
  </si>
  <si>
    <t>Mrs. Claudia J Dougherty</t>
  </si>
  <si>
    <t>62258-2213</t>
  </si>
  <si>
    <t>Mr. Steve Kidd</t>
  </si>
  <si>
    <t>62260-1162</t>
  </si>
  <si>
    <t>50082032X100000</t>
  </si>
  <si>
    <t>62264-1423</t>
  </si>
  <si>
    <t>618-475-2170</t>
  </si>
  <si>
    <t>62285-1614</t>
  </si>
  <si>
    <t>618-233-0581</t>
  </si>
  <si>
    <t>Mrs. Susan L. Morford</t>
  </si>
  <si>
    <t>62226-4734</t>
  </si>
  <si>
    <t>62269-2044</t>
  </si>
  <si>
    <t>62221-6460</t>
  </si>
  <si>
    <t>50082074Y010000</t>
  </si>
  <si>
    <t>Vincent Gray Academy</t>
  </si>
  <si>
    <t>Mr. Daniel P Kearns</t>
  </si>
  <si>
    <t>PO Box 428</t>
  </si>
  <si>
    <t>62202-0428</t>
  </si>
  <si>
    <t>618-875-7880</t>
  </si>
  <si>
    <t>62220-1503</t>
  </si>
  <si>
    <t>50082084X260000</t>
  </si>
  <si>
    <t>62232-1519</t>
  </si>
  <si>
    <t>618-345-9571</t>
  </si>
  <si>
    <t>50082085X160000</t>
  </si>
  <si>
    <t>62221-2570</t>
  </si>
  <si>
    <t>618-235-4289</t>
  </si>
  <si>
    <t>62704-3653</t>
  </si>
  <si>
    <t>51084002X100000</t>
  </si>
  <si>
    <t>62703-2302</t>
  </si>
  <si>
    <t>217-523-2652</t>
  </si>
  <si>
    <t>Mrs. Pamela Fahey</t>
  </si>
  <si>
    <t>62704-4113</t>
  </si>
  <si>
    <t>62702-3303</t>
  </si>
  <si>
    <t>62711-7923</t>
  </si>
  <si>
    <t>62702-1114</t>
  </si>
  <si>
    <t>62703-4219</t>
  </si>
  <si>
    <t>62704-3199</t>
  </si>
  <si>
    <t>62702-4770</t>
  </si>
  <si>
    <t>62702-4796</t>
  </si>
  <si>
    <t>62702-1920</t>
  </si>
  <si>
    <t>62703-2733</t>
  </si>
  <si>
    <t>51084032Z200000</t>
  </si>
  <si>
    <t>62704-5138</t>
  </si>
  <si>
    <t>217-522-2881</t>
  </si>
  <si>
    <t>62702-3510</t>
  </si>
  <si>
    <t>217-546-9700</t>
  </si>
  <si>
    <t>61550-2553</t>
  </si>
  <si>
    <t>61571-2850</t>
  </si>
  <si>
    <t>61554-4222</t>
  </si>
  <si>
    <t>53090005X010000</t>
  </si>
  <si>
    <t>61610-3960</t>
  </si>
  <si>
    <t>309-699-6141</t>
  </si>
  <si>
    <t>61554-5734</t>
  </si>
  <si>
    <t>61550-9715</t>
  </si>
  <si>
    <t>53090032Z140000</t>
  </si>
  <si>
    <t>61554-3065</t>
  </si>
  <si>
    <t>309-346-1776</t>
  </si>
  <si>
    <t>Robert Lazzell</t>
  </si>
  <si>
    <t>61832-3050</t>
  </si>
  <si>
    <t>Danville Lutheran School</t>
  </si>
  <si>
    <t>Mr. Lowell H Timm</t>
  </si>
  <si>
    <t>1930 N Bowman Avenue Rd</t>
  </si>
  <si>
    <t>61832-2298</t>
  </si>
  <si>
    <t>217-442-5036</t>
  </si>
  <si>
    <t>61846-6154</t>
  </si>
  <si>
    <t>61832-1738</t>
  </si>
  <si>
    <t>Mr. Carey D Cundiff</t>
  </si>
  <si>
    <t>61832-4528</t>
  </si>
  <si>
    <t>54092025X010000</t>
  </si>
  <si>
    <t>61832-5382</t>
  </si>
  <si>
    <t>217-446-6750</t>
  </si>
  <si>
    <t>55098001Z030000</t>
  </si>
  <si>
    <t>Mr. Christopher Pluister</t>
  </si>
  <si>
    <t>61252-1265</t>
  </si>
  <si>
    <t>55098002Y100000</t>
  </si>
  <si>
    <t>61081-9043</t>
  </si>
  <si>
    <t>55098004X100000</t>
  </si>
  <si>
    <t>61071-1554</t>
  </si>
  <si>
    <t>55098005X100000</t>
  </si>
  <si>
    <t>61081-3521</t>
  </si>
  <si>
    <t>55098012X060000</t>
  </si>
  <si>
    <t>61081-1600</t>
  </si>
  <si>
    <t>60435-6028</t>
  </si>
  <si>
    <t>Mr. Anthony Simone</t>
  </si>
  <si>
    <t>60404-6002</t>
  </si>
  <si>
    <t>56099006X110000</t>
  </si>
  <si>
    <t>60441-6535</t>
  </si>
  <si>
    <t>815-730-0664</t>
  </si>
  <si>
    <t>60451-1693</t>
  </si>
  <si>
    <t>60435-6319</t>
  </si>
  <si>
    <t>56099016X010000</t>
  </si>
  <si>
    <t>Donnas House</t>
  </si>
  <si>
    <t>25450 S Stoney Island Ave</t>
  </si>
  <si>
    <t>60417-8015</t>
  </si>
  <si>
    <t>708-367-1478</t>
  </si>
  <si>
    <t>56099017X270000</t>
  </si>
  <si>
    <t>60435-6737</t>
  </si>
  <si>
    <t>56099019X160000</t>
  </si>
  <si>
    <t>Dr. Wolfes Montessori School</t>
  </si>
  <si>
    <t>Doug Wolfe</t>
  </si>
  <si>
    <t>22955 Folkestone Way</t>
  </si>
  <si>
    <t>60423-1703</t>
  </si>
  <si>
    <t>815-531-7655</t>
  </si>
  <si>
    <t>60446-1253</t>
  </si>
  <si>
    <t>60441-3569</t>
  </si>
  <si>
    <t>815-838-4494</t>
  </si>
  <si>
    <t>60441-3082</t>
  </si>
  <si>
    <t>60442-0070</t>
  </si>
  <si>
    <t>60448-1265</t>
  </si>
  <si>
    <t>Mr. John Garvey</t>
  </si>
  <si>
    <t>60544-2695</t>
  </si>
  <si>
    <t>56099027X100000</t>
  </si>
  <si>
    <t>60481-1421</t>
  </si>
  <si>
    <t>815-476-6220</t>
  </si>
  <si>
    <t>60401-0369</t>
  </si>
  <si>
    <t>708-946-2272</t>
  </si>
  <si>
    <t>60417-2942</t>
  </si>
  <si>
    <t>60440-3070</t>
  </si>
  <si>
    <t>60451-1724</t>
  </si>
  <si>
    <t>60435-3777</t>
  </si>
  <si>
    <t>60417-3146</t>
  </si>
  <si>
    <t>60436-1842</t>
  </si>
  <si>
    <t>Sr. Marie Isaac Staub</t>
  </si>
  <si>
    <t>60440-3042</t>
  </si>
  <si>
    <t>630-739-1633</t>
  </si>
  <si>
    <t>56099047X060000</t>
  </si>
  <si>
    <t>60435-7169</t>
  </si>
  <si>
    <t>815-722-3567</t>
  </si>
  <si>
    <t>56099053Z020000</t>
  </si>
  <si>
    <t>60442-9476</t>
  </si>
  <si>
    <t>815-485-2379</t>
  </si>
  <si>
    <t>56099093X260000</t>
  </si>
  <si>
    <t>60484-2783</t>
  </si>
  <si>
    <t>708-672-6200</t>
  </si>
  <si>
    <t>60448-8313</t>
  </si>
  <si>
    <t>56099098X010000</t>
  </si>
  <si>
    <t>Triple R Child Care</t>
  </si>
  <si>
    <t>Kevin Goodwin</t>
  </si>
  <si>
    <t>9500 W La Porte Rd</t>
  </si>
  <si>
    <t>60448-8365</t>
  </si>
  <si>
    <t>708-479-4646</t>
  </si>
  <si>
    <t>56099099Z200000</t>
  </si>
  <si>
    <t>21739 S LA Grange Rd</t>
  </si>
  <si>
    <t>60423-7478</t>
  </si>
  <si>
    <t>815-464-9100</t>
  </si>
  <si>
    <t>56099110X010000</t>
  </si>
  <si>
    <t>Ms. Paula Egan</t>
  </si>
  <si>
    <t>60423-9422</t>
  </si>
  <si>
    <t>815-469-2627</t>
  </si>
  <si>
    <t>56099111X010000</t>
  </si>
  <si>
    <t>Mrs. Lori Beasley</t>
  </si>
  <si>
    <t>60441-4505</t>
  </si>
  <si>
    <t>815-838-2288</t>
  </si>
  <si>
    <t>56099112X010000</t>
  </si>
  <si>
    <t>Ms. Ruth Tyrrell</t>
  </si>
  <si>
    <t>60435-5220</t>
  </si>
  <si>
    <t>815-741-2627</t>
  </si>
  <si>
    <t>56099113X010000</t>
  </si>
  <si>
    <t>Ms. Tara Heilmann</t>
  </si>
  <si>
    <t>60491-6891</t>
  </si>
  <si>
    <t>708-301-3939</t>
  </si>
  <si>
    <t>56099114X160000</t>
  </si>
  <si>
    <t>60586-5779</t>
  </si>
  <si>
    <t>815-254-5012</t>
  </si>
  <si>
    <t>60440-3003</t>
  </si>
  <si>
    <t>56099120Z260000</t>
  </si>
  <si>
    <t>PO Box 277</t>
  </si>
  <si>
    <t>60410-0277</t>
  </si>
  <si>
    <t>815-521-1381</t>
  </si>
  <si>
    <t>60417-9667</t>
  </si>
  <si>
    <t>56099124X010000</t>
  </si>
  <si>
    <t>60403-9200</t>
  </si>
  <si>
    <t>815-838-6799</t>
  </si>
  <si>
    <t>60544-3152</t>
  </si>
  <si>
    <t>815-254-0136</t>
  </si>
  <si>
    <t>60423-1535</t>
  </si>
  <si>
    <t>Total Administrator FTE</t>
  </si>
  <si>
    <t>Total Teacher FTE</t>
  </si>
  <si>
    <t>Total Ungraded / SE PK-8</t>
  </si>
  <si>
    <t>UngrSec EnrlTotal Ungraded / SE 9-12</t>
  </si>
  <si>
    <t>Total Enrolled</t>
  </si>
  <si>
    <t>Total White Female</t>
  </si>
  <si>
    <t>Total White Male</t>
  </si>
  <si>
    <t>Total Pacific Island</t>
  </si>
  <si>
    <t>Nathan L Landskroener</t>
  </si>
  <si>
    <t>Christie Dickens</t>
  </si>
  <si>
    <t>Martha Hogge</t>
  </si>
  <si>
    <t>Stephanie VanDeVelde</t>
  </si>
  <si>
    <t>Rev. Jim Jacques</t>
  </si>
  <si>
    <t>PO Box 72</t>
  </si>
  <si>
    <t>62363-0072</t>
  </si>
  <si>
    <t>Mrs. Terry Trader</t>
  </si>
  <si>
    <t>618-483-6296</t>
  </si>
  <si>
    <t>Matt Sturgeon</t>
  </si>
  <si>
    <t>Matthew R Philbrick</t>
  </si>
  <si>
    <t>4000 St Francis Dr</t>
  </si>
  <si>
    <t>Elizabeth Heitkamp</t>
  </si>
  <si>
    <t>Pat Wackenhut</t>
  </si>
  <si>
    <t>Tara Jepsen</t>
  </si>
  <si>
    <t>Ms. Marcellyn Baker</t>
  </si>
  <si>
    <t>61107-4905</t>
  </si>
  <si>
    <t>Ms. Erica Schwartz</t>
  </si>
  <si>
    <t>1401 N Bell Sch Rd</t>
  </si>
  <si>
    <t>61103-6808</t>
  </si>
  <si>
    <t>5301 E Riverside Blv</t>
  </si>
  <si>
    <t>Mr. Mark Perry</t>
  </si>
  <si>
    <t>04101094Z010000</t>
  </si>
  <si>
    <t>61109-2204</t>
  </si>
  <si>
    <t>04101095Y140000</t>
  </si>
  <si>
    <t>Lydia Urban Academy-Rockford</t>
  </si>
  <si>
    <t>Mr. Chad Carty</t>
  </si>
  <si>
    <t>223 S Winnebago St</t>
  </si>
  <si>
    <t>61102-2259</t>
  </si>
  <si>
    <t>815-966-0039</t>
  </si>
  <si>
    <t>61108-6553</t>
  </si>
  <si>
    <t>Jeff Bell</t>
  </si>
  <si>
    <t>622 Davis St</t>
  </si>
  <si>
    <t>60201-4491</t>
  </si>
  <si>
    <t>60007-4637</t>
  </si>
  <si>
    <t>60714-4502</t>
  </si>
  <si>
    <t>60076-2102</t>
  </si>
  <si>
    <t>Tamara Stewart Hadaway</t>
  </si>
  <si>
    <t>60201-3021</t>
  </si>
  <si>
    <t>Mrs. Delaine Schiestel</t>
  </si>
  <si>
    <t>Steve Zielke</t>
  </si>
  <si>
    <t>Craig R Scanlon</t>
  </si>
  <si>
    <t>Ms. Linda Chorazy</t>
  </si>
  <si>
    <t>Nell Fisher Agnew</t>
  </si>
  <si>
    <t xml:space="preserve">1352 S Cumberland </t>
  </si>
  <si>
    <t>Irene Robaidek</t>
  </si>
  <si>
    <t>847-827-5519</t>
  </si>
  <si>
    <t>Mary Brinkman</t>
  </si>
  <si>
    <t>Carol McClay</t>
  </si>
  <si>
    <t>Dr. Khalek Kirkland</t>
  </si>
  <si>
    <t>Caroline Forestor</t>
  </si>
  <si>
    <t>821 N Arlington Hts</t>
  </si>
  <si>
    <t>Blythe Silva</t>
  </si>
  <si>
    <t>60091-1431</t>
  </si>
  <si>
    <t>05016681X160000</t>
  </si>
  <si>
    <t>Midwest Montessori School</t>
  </si>
  <si>
    <t>Linda Bechtle</t>
  </si>
  <si>
    <t>926 Noyes St</t>
  </si>
  <si>
    <t>60201-2706</t>
  </si>
  <si>
    <t>847-328-6630</t>
  </si>
  <si>
    <t>Ms. Karla Giese</t>
  </si>
  <si>
    <t>60090-7207</t>
  </si>
  <si>
    <t>Molood N Naghibzadeh</t>
  </si>
  <si>
    <t>60192-1727</t>
  </si>
  <si>
    <t>847-705-1234</t>
  </si>
  <si>
    <t>05016908X160000</t>
  </si>
  <si>
    <t>Montessori Academy of Illinois</t>
  </si>
  <si>
    <t>Charlene Alderete</t>
  </si>
  <si>
    <t>418 W Touhy Ave</t>
  </si>
  <si>
    <t>60068-4207</t>
  </si>
  <si>
    <t>847-292-1229</t>
  </si>
  <si>
    <t>Mr. Hiroyuki Kosuge</t>
  </si>
  <si>
    <t>2550 N Arlington Hts</t>
  </si>
  <si>
    <t>60004-2531</t>
  </si>
  <si>
    <t>Beverly Davis</t>
  </si>
  <si>
    <t>1040 No Blvd Ste250</t>
  </si>
  <si>
    <t>60301-1191</t>
  </si>
  <si>
    <t>708-386-1219</t>
  </si>
  <si>
    <t>Dr. Ronald Hoover</t>
  </si>
  <si>
    <t>Deborah Murphy</t>
  </si>
  <si>
    <t>Mr. Paul A Goffron</t>
  </si>
  <si>
    <t>Mr. Matthew Kamien</t>
  </si>
  <si>
    <t>11503 German Church</t>
  </si>
  <si>
    <t>Mrs. Lynn LeTourneau</t>
  </si>
  <si>
    <t>Mr. Glenn Purpura</t>
  </si>
  <si>
    <t>Mrs. Karen M Foleno</t>
  </si>
  <si>
    <t>Mrs. Claudia Mendez</t>
  </si>
  <si>
    <t>Marjorie Marshall</t>
  </si>
  <si>
    <t>Mr. Timothy Wesley</t>
  </si>
  <si>
    <t>Karen L Rebhan-Csuk</t>
  </si>
  <si>
    <t>Mrs. Nancy M Zver</t>
  </si>
  <si>
    <t>Mr. Tom Chinske</t>
  </si>
  <si>
    <t>Mrs. Sharon Garcia</t>
  </si>
  <si>
    <t>LaDell Jones</t>
  </si>
  <si>
    <t>60411-3005</t>
  </si>
  <si>
    <t>708-833-7691</t>
  </si>
  <si>
    <t>Sue Tameling</t>
  </si>
  <si>
    <t xml:space="preserve">17504 E Carriageway </t>
  </si>
  <si>
    <t>60429-2087</t>
  </si>
  <si>
    <t>2750 Glnwood Lansing</t>
  </si>
  <si>
    <t>60438-3776</t>
  </si>
  <si>
    <t>60426-2952</t>
  </si>
  <si>
    <t>Herman L Standberry</t>
  </si>
  <si>
    <t>536-538 W Sibly Blvd</t>
  </si>
  <si>
    <t>NULL</t>
  </si>
  <si>
    <t>60473-2279</t>
  </si>
  <si>
    <t>708-566-1600</t>
  </si>
  <si>
    <t>07016027X270000</t>
  </si>
  <si>
    <t>Little Scholars Christian Academy</t>
  </si>
  <si>
    <t>Ms. Lisa Mahoney</t>
  </si>
  <si>
    <t>7910 163rd Pl</t>
  </si>
  <si>
    <t>60477-1444</t>
  </si>
  <si>
    <t>708-969-9822</t>
  </si>
  <si>
    <t>07016028X230000</t>
  </si>
  <si>
    <t>Noor Elementary Academy</t>
  </si>
  <si>
    <t>Amena Ramahi</t>
  </si>
  <si>
    <t>7245 W 87th St</t>
  </si>
  <si>
    <t>60455-1821</t>
  </si>
  <si>
    <t>708-598-5018</t>
  </si>
  <si>
    <t>Colleen Conlan-Carter</t>
  </si>
  <si>
    <t>Ms. Hedi Belkaoui</t>
  </si>
  <si>
    <t>Mr. Jared Griesemer</t>
  </si>
  <si>
    <t>Ms. Bethany Wilson</t>
  </si>
  <si>
    <t>Ms. Gretchen Lynch</t>
  </si>
  <si>
    <t>Virginia Terrell</t>
  </si>
  <si>
    <t>60473-2041</t>
  </si>
  <si>
    <t>16511 S Park Ave</t>
  </si>
  <si>
    <t>60473-2257</t>
  </si>
  <si>
    <t>708-596-9999</t>
  </si>
  <si>
    <t>American School</t>
  </si>
  <si>
    <t>Mr. Timothy A Pivarnik</t>
  </si>
  <si>
    <t>60438-1002</t>
  </si>
  <si>
    <t>07016274X010000</t>
  </si>
  <si>
    <t>Altntve Academic Acheivemnt Acad</t>
  </si>
  <si>
    <t>Freda McArthur</t>
  </si>
  <si>
    <t>13801 Chatham St</t>
  </si>
  <si>
    <t>60406-3219</t>
  </si>
  <si>
    <t>708-206-0000</t>
  </si>
  <si>
    <t>Crystal J Grankowski</t>
  </si>
  <si>
    <t>13110 S Baltimore Av</t>
  </si>
  <si>
    <t>5201 S Mcvicker Ave</t>
  </si>
  <si>
    <t>Michelle T Edwards</t>
  </si>
  <si>
    <t>Dr. Margaret M Hayes</t>
  </si>
  <si>
    <t>Mrs. Melissa M Wilson</t>
  </si>
  <si>
    <t>20w145 Davey Rd</t>
  </si>
  <si>
    <t>Mrs. Jamie L Nowinkski</t>
  </si>
  <si>
    <t>Mrs. Bansari Modi</t>
  </si>
  <si>
    <t>60422-1375</t>
  </si>
  <si>
    <t>708-798-4600</t>
  </si>
  <si>
    <t>Ms. Kathy Berry</t>
  </si>
  <si>
    <t>Mrs. Nancy A Harmening</t>
  </si>
  <si>
    <t>07016566X010000</t>
  </si>
  <si>
    <t>Epitome of Excellence</t>
  </si>
  <si>
    <t>Dr. Samuel Hinkle III</t>
  </si>
  <si>
    <t>20401 Western Ave</t>
  </si>
  <si>
    <t>60461-1530</t>
  </si>
  <si>
    <t>708-679-3960</t>
  </si>
  <si>
    <t>4810 S Leamington Av</t>
  </si>
  <si>
    <t>Al Theis</t>
  </si>
  <si>
    <t>Carol Pretkelis</t>
  </si>
  <si>
    <t>6330 W 127th St</t>
  </si>
  <si>
    <t>60463-2300</t>
  </si>
  <si>
    <t>Ms. Lori Broncato</t>
  </si>
  <si>
    <t>60439-8722</t>
  </si>
  <si>
    <t>Ms. Angela Jones</t>
  </si>
  <si>
    <t>11084 W US Hwy 20</t>
  </si>
  <si>
    <t>Rosemarie Brubaker</t>
  </si>
  <si>
    <t>Anastacia Gianessi</t>
  </si>
  <si>
    <t>Mrs. Lisa Doughan</t>
  </si>
  <si>
    <t>09010011Z020000</t>
  </si>
  <si>
    <t>Calvary Baptist Christian Academy</t>
  </si>
  <si>
    <t>Rev. Gary A Gritton</t>
  </si>
  <si>
    <t>2106 E Windsor Ln</t>
  </si>
  <si>
    <t>61802-9572</t>
  </si>
  <si>
    <t>217-367-2262</t>
  </si>
  <si>
    <t>Ms. Faith Block</t>
  </si>
  <si>
    <t>09010032Z070000</t>
  </si>
  <si>
    <t>Kingswood</t>
  </si>
  <si>
    <t>M W Jones</t>
  </si>
  <si>
    <t>PO Box 834</t>
  </si>
  <si>
    <t>61803-0834</t>
  </si>
  <si>
    <t>217-344-5540</t>
  </si>
  <si>
    <t>Mr. Jason Schreder</t>
  </si>
  <si>
    <t>Mr. Trent Duckett</t>
  </si>
  <si>
    <t>1710 State Hwy 133</t>
  </si>
  <si>
    <t>61911-6016</t>
  </si>
  <si>
    <t>62431-0300</t>
  </si>
  <si>
    <t>Bonnie Payne</t>
  </si>
  <si>
    <t>618-241-0427</t>
  </si>
  <si>
    <t>Mrs. Pam Bierbaum</t>
  </si>
  <si>
    <t>Ms. Marcia Stinde</t>
  </si>
  <si>
    <t>Mr. Brett Jones</t>
  </si>
  <si>
    <t>155 N Main St</t>
  </si>
  <si>
    <t>Mr. Pierre Nic Antoine</t>
  </si>
  <si>
    <t>Mrs. Amy Kurtz</t>
  </si>
  <si>
    <t>Dr. Michael Roberts</t>
  </si>
  <si>
    <t>60610-1808</t>
  </si>
  <si>
    <t>60629-3165</t>
  </si>
  <si>
    <t>773-315-2777</t>
  </si>
  <si>
    <t>Dr. Ernest Gonzalez</t>
  </si>
  <si>
    <t>2001 S California</t>
  </si>
  <si>
    <t>60608-2486</t>
  </si>
  <si>
    <t>773-648-2130</t>
  </si>
  <si>
    <t>Diane L Brown</t>
  </si>
  <si>
    <t>Dr. James Quaid</t>
  </si>
  <si>
    <t xml:space="preserve">3633 N California </t>
  </si>
  <si>
    <t>Mr. Anthony Halisi</t>
  </si>
  <si>
    <t>4930 S Cottage Grove</t>
  </si>
  <si>
    <t>Mary Rose Guerin</t>
  </si>
  <si>
    <t>Ms. Beth Harris</t>
  </si>
  <si>
    <t>Mr. Wayne K Wenzel</t>
  </si>
  <si>
    <t>1431 N Nth Park Ave</t>
  </si>
  <si>
    <t>Morgan Z Sheppard</t>
  </si>
  <si>
    <t>60660-3348</t>
  </si>
  <si>
    <t>Quinn Mcavoy</t>
  </si>
  <si>
    <t>60643-1811</t>
  </si>
  <si>
    <t>119 S Cntral Pk Blvd</t>
  </si>
  <si>
    <t>Baboucarr Ousman Joof</t>
  </si>
  <si>
    <t>Dr. Myra Sampson</t>
  </si>
  <si>
    <t>Mr. John Kimec</t>
  </si>
  <si>
    <t>Judy Finkelstein-Taft</t>
  </si>
  <si>
    <t>60660-3643</t>
  </si>
  <si>
    <t>60651-3224</t>
  </si>
  <si>
    <t>Sandra Campbell</t>
  </si>
  <si>
    <t>3335 W Washington Bl</t>
  </si>
  <si>
    <t>Ms. Petra Obritzberger</t>
  </si>
  <si>
    <t>60615-5966</t>
  </si>
  <si>
    <t>114 S Racine Ave Ste</t>
  </si>
  <si>
    <t>718 S Independence B</t>
  </si>
  <si>
    <t>60624-3626</t>
  </si>
  <si>
    <t>15016130X020000</t>
  </si>
  <si>
    <t>Peaceful New Beginings Academy</t>
  </si>
  <si>
    <t>Sharon Thompson</t>
  </si>
  <si>
    <t>345 S Cicero Ave</t>
  </si>
  <si>
    <t>60644-4905</t>
  </si>
  <si>
    <t>773-626-2114</t>
  </si>
  <si>
    <t>15016132Z060000</t>
  </si>
  <si>
    <t>New Hope Lutheran School</t>
  </si>
  <si>
    <t>Judith S Anderson</t>
  </si>
  <si>
    <t>6416 S Washtenaw Ave</t>
  </si>
  <si>
    <t>60629-1734</t>
  </si>
  <si>
    <t>751 S Scaramento</t>
  </si>
  <si>
    <t>60612-3365</t>
  </si>
  <si>
    <t>Shelley Torres Aldeen</t>
  </si>
  <si>
    <t>3748 W Montrose Ave</t>
  </si>
  <si>
    <t>60618-1027</t>
  </si>
  <si>
    <t>15016138X020000</t>
  </si>
  <si>
    <t>Loving Spirit Community Outreach</t>
  </si>
  <si>
    <t>Dr. John H Robinson Jr</t>
  </si>
  <si>
    <t>424 W 103rd St</t>
  </si>
  <si>
    <t>60628-2402</t>
  </si>
  <si>
    <t>773-881-3747</t>
  </si>
  <si>
    <t>1845 W 95th St</t>
  </si>
  <si>
    <t>60643-1103</t>
  </si>
  <si>
    <t>773-779-8146</t>
  </si>
  <si>
    <t>60620-1423</t>
  </si>
  <si>
    <t>15016146X020000</t>
  </si>
  <si>
    <t>Gospel Quartets Academy</t>
  </si>
  <si>
    <t>Mr. Joseph Towe</t>
  </si>
  <si>
    <t>7915 S Halsted St</t>
  </si>
  <si>
    <t>60620-2541</t>
  </si>
  <si>
    <t>872-800-9424</t>
  </si>
  <si>
    <t>Dr. Hayley Gilmore</t>
  </si>
  <si>
    <t>5946 S Prairie 1 S</t>
  </si>
  <si>
    <t>312-513-2122</t>
  </si>
  <si>
    <t>60636-2353</t>
  </si>
  <si>
    <t>15016156X020000</t>
  </si>
  <si>
    <t>Faith Walk Comm Christian Acad</t>
  </si>
  <si>
    <t>Wendy Young</t>
  </si>
  <si>
    <t>8001 S Racine Ave</t>
  </si>
  <si>
    <t>60620-3012</t>
  </si>
  <si>
    <t>773-846-6155</t>
  </si>
  <si>
    <t>15016157X020000</t>
  </si>
  <si>
    <t>Greater New Mt Moriah MBC School</t>
  </si>
  <si>
    <t>Ms. Andrea Abrams</t>
  </si>
  <si>
    <t>5453 W North Ave</t>
  </si>
  <si>
    <t>60639-4346</t>
  </si>
  <si>
    <t>773-793-5193</t>
  </si>
  <si>
    <t>60645-3491</t>
  </si>
  <si>
    <t>773-764-8274</t>
  </si>
  <si>
    <t>Accountax School of Business</t>
  </si>
  <si>
    <t>Ms. Marlene Murphy</t>
  </si>
  <si>
    <t>5726 Stony Island Av</t>
  </si>
  <si>
    <t>60637-2000</t>
  </si>
  <si>
    <t>15016161X140000</t>
  </si>
  <si>
    <t>A Step Ahead Academy</t>
  </si>
  <si>
    <t>Netonia Burrell</t>
  </si>
  <si>
    <t>7955 S Western Ave</t>
  </si>
  <si>
    <t>60620-5941</t>
  </si>
  <si>
    <t>773-392-8845</t>
  </si>
  <si>
    <t>Sholom Rupp</t>
  </si>
  <si>
    <t>3555 W Peterson Ave</t>
  </si>
  <si>
    <t>773-251-6583</t>
  </si>
  <si>
    <t>JoEllen T Hoffmann</t>
  </si>
  <si>
    <t>Christopher Browne</t>
  </si>
  <si>
    <t>7621 S Dorchester</t>
  </si>
  <si>
    <t>Debra Townsend</t>
  </si>
  <si>
    <t>60639-1615</t>
  </si>
  <si>
    <t>773-637-2250</t>
  </si>
  <si>
    <t>Anthony C Comella</t>
  </si>
  <si>
    <t>4300 N Winchester Av</t>
  </si>
  <si>
    <t>Noah Hartman</t>
  </si>
  <si>
    <t>Pamela Edwards Sherley</t>
  </si>
  <si>
    <t>60619-1119</t>
  </si>
  <si>
    <t>JDBY YTT</t>
  </si>
  <si>
    <t>6110 N California</t>
  </si>
  <si>
    <t>Randall S. Needlman</t>
  </si>
  <si>
    <t xml:space="preserve">6236 N Sacramento </t>
  </si>
  <si>
    <t>15016269X160000</t>
  </si>
  <si>
    <t>Sauganash Montessori Sch</t>
  </si>
  <si>
    <t>Kathleen M Higgins</t>
  </si>
  <si>
    <t>5750 N Rogers Ave</t>
  </si>
  <si>
    <t>60646-5955</t>
  </si>
  <si>
    <t>773-330-3353</t>
  </si>
  <si>
    <t>Sharon OToole</t>
  </si>
  <si>
    <t>Colleen Brewer</t>
  </si>
  <si>
    <t>Mrs. Sharon L Dulewski</t>
  </si>
  <si>
    <t>Ms. Kaitlin Kysiak</t>
  </si>
  <si>
    <t>2643 S Central Pk</t>
  </si>
  <si>
    <t>15016333X160000</t>
  </si>
  <si>
    <t>Chicagoland Montessori Academy</t>
  </si>
  <si>
    <t>60646-6717</t>
  </si>
  <si>
    <t>Ann Marie Riordan</t>
  </si>
  <si>
    <t>Ms. Mari Jo Hanson</t>
  </si>
  <si>
    <t>Mrs. Kristina L Reyes</t>
  </si>
  <si>
    <t>Catherine M Scotkovsky</t>
  </si>
  <si>
    <t>Ms. Denise Akana</t>
  </si>
  <si>
    <t>Mrs. Deborah Coffey</t>
  </si>
  <si>
    <t>Angie Lozano</t>
  </si>
  <si>
    <t>Dr. Siobhan Cafferty</t>
  </si>
  <si>
    <t>Mrs. Christine Huzenis</t>
  </si>
  <si>
    <t>Rosanne Hendricks</t>
  </si>
  <si>
    <t>Edward Renas</t>
  </si>
  <si>
    <t>Mr. Kurt Wittenberg</t>
  </si>
  <si>
    <t>Dr. Casimer Badynee</t>
  </si>
  <si>
    <t>1439 W Wellington Av</t>
  </si>
  <si>
    <t>60619-7990</t>
  </si>
  <si>
    <t>10200 S Washtenaw Av</t>
  </si>
  <si>
    <t>Mr. Philip Mesina</t>
  </si>
  <si>
    <t>Mr. John P Segvich</t>
  </si>
  <si>
    <t>2252 W Washington</t>
  </si>
  <si>
    <t xml:space="preserve">5036 S Blackstone </t>
  </si>
  <si>
    <t>PFGA North Campus</t>
  </si>
  <si>
    <t>Mr. Michael ORourke</t>
  </si>
  <si>
    <t>Mr. Timothy Gallo</t>
  </si>
  <si>
    <t>John W Poineau</t>
  </si>
  <si>
    <t>Mary Iacopelli Feeney</t>
  </si>
  <si>
    <t>Mr. Terrence ORourke</t>
  </si>
  <si>
    <t>6143 W Irving Pk</t>
  </si>
  <si>
    <t>Mrs. Julie Martin</t>
  </si>
  <si>
    <t>Mrs. Kristina Reyes</t>
  </si>
  <si>
    <t>Kathleen Tomaszewski</t>
  </si>
  <si>
    <t>Mary F Porod</t>
  </si>
  <si>
    <t>60646-</t>
  </si>
  <si>
    <t>Christina Molina</t>
  </si>
  <si>
    <t>Mrs. Caroline W Koster</t>
  </si>
  <si>
    <t>5115 N Mont Clare Av</t>
  </si>
  <si>
    <t>Mr. Justin F Rees</t>
  </si>
  <si>
    <t xml:space="preserve">8231 S South Shore </t>
  </si>
  <si>
    <t>Gretchen Jackson</t>
  </si>
  <si>
    <t>Mrs. Marie Smith</t>
  </si>
  <si>
    <t>Ms. Peggy Lofgren</t>
  </si>
  <si>
    <t>1220 W Lexington St</t>
  </si>
  <si>
    <t>60607-4111</t>
  </si>
  <si>
    <t>312-733-5337</t>
  </si>
  <si>
    <t>Domonique Dionn Ziegler</t>
  </si>
  <si>
    <t>5220 N California Av</t>
  </si>
  <si>
    <t>60645-4519</t>
  </si>
  <si>
    <t>773-989-9350</t>
  </si>
  <si>
    <t>Mrs. Kreindel A Pinkus</t>
  </si>
  <si>
    <t>7351 S Stony Island</t>
  </si>
  <si>
    <t>15016838X160000</t>
  </si>
  <si>
    <t>Ms. Lila F Jokanovic</t>
  </si>
  <si>
    <t>11030 S Longwood Dr</t>
  </si>
  <si>
    <t>60643-4012</t>
  </si>
  <si>
    <t>773-779-7606</t>
  </si>
  <si>
    <t>60659-3504</t>
  </si>
  <si>
    <t>4770 S Dorchester Av</t>
  </si>
  <si>
    <t>Mrs. Alicia Schutter</t>
  </si>
  <si>
    <t xml:space="preserve">534 N Sacramento </t>
  </si>
  <si>
    <t>60612-1024</t>
  </si>
  <si>
    <t>Michelle Marie Mirecki</t>
  </si>
  <si>
    <t>Ms. Karen L Pyne</t>
  </si>
  <si>
    <t>1111 N Wells St 4th</t>
  </si>
  <si>
    <t>Eric Veteau</t>
  </si>
  <si>
    <t>15016984X010000</t>
  </si>
  <si>
    <t>60628-7430</t>
  </si>
  <si>
    <t>773-264-5171</t>
  </si>
  <si>
    <t>60619-3702</t>
  </si>
  <si>
    <t>773-224-0439</t>
  </si>
  <si>
    <t>Ms. Jan Benson</t>
  </si>
  <si>
    <t>Mrs. Roseann Feldmann</t>
  </si>
  <si>
    <t>17053005X260000</t>
  </si>
  <si>
    <t>Ms. Denise Plenert</t>
  </si>
  <si>
    <t>61764-3512</t>
  </si>
  <si>
    <t>815-842-1322</t>
  </si>
  <si>
    <t>Mr. Terry Benge</t>
  </si>
  <si>
    <t>61740-9143</t>
  </si>
  <si>
    <t>Mrs. Sara McCormick</t>
  </si>
  <si>
    <t>Mrs. Pamela R Fuiten</t>
  </si>
  <si>
    <t>Gwenn M Roche</t>
  </si>
  <si>
    <t>61701-7131</t>
  </si>
  <si>
    <t>Mrs. Kim Walk</t>
  </si>
  <si>
    <t>Doug Pavey</t>
  </si>
  <si>
    <t>Mrs. Linda M Kelly</t>
  </si>
  <si>
    <t xml:space="preserve">217 S Cottage Hill </t>
  </si>
  <si>
    <t>3s601 Warren Ave</t>
  </si>
  <si>
    <t>Chistopher Tiritilli</t>
  </si>
  <si>
    <t>601 S Westmore Rd</t>
  </si>
  <si>
    <t>Mary Conlon Rehfield</t>
  </si>
  <si>
    <t>Mr. David Omar Rashed</t>
  </si>
  <si>
    <t xml:space="preserve">900 Prince Crossing </t>
  </si>
  <si>
    <t>Mary-Kathryn Warco</t>
  </si>
  <si>
    <t>Dr. Tony Jimenez</t>
  </si>
  <si>
    <t>Mr. Mark D Trapp</t>
  </si>
  <si>
    <t>Mrs. Melissa Santos</t>
  </si>
  <si>
    <t>Mrs. Kathy Bailey</t>
  </si>
  <si>
    <t>Ms. Alyssa Maurer</t>
  </si>
  <si>
    <t>60187-3151</t>
  </si>
  <si>
    <t>Islamic Center of Naperville</t>
  </si>
  <si>
    <t>Durdana Rahman</t>
  </si>
  <si>
    <t>60540-0969</t>
  </si>
  <si>
    <t>630-428-3733</t>
  </si>
  <si>
    <t>60137-5035</t>
  </si>
  <si>
    <t>Ms. Mary Beane</t>
  </si>
  <si>
    <t>339 4th St</t>
  </si>
  <si>
    <t>60515-5260</t>
  </si>
  <si>
    <t>19022092X230000</t>
  </si>
  <si>
    <t>Masroor Academy</t>
  </si>
  <si>
    <t>Iqbal Majeed</t>
  </si>
  <si>
    <t>2S510 IL Route 53</t>
  </si>
  <si>
    <t>60137-7176</t>
  </si>
  <si>
    <t>630-790-4100</t>
  </si>
  <si>
    <t>60187-3072</t>
  </si>
  <si>
    <t>19022117X160000</t>
  </si>
  <si>
    <t>Montessori Childrens Academy</t>
  </si>
  <si>
    <t>Lillian Smith</t>
  </si>
  <si>
    <t>706 E Park Blvd</t>
  </si>
  <si>
    <t>60181-2728</t>
  </si>
  <si>
    <t>630-832-4423</t>
  </si>
  <si>
    <t>Dr. Mohammed T Taher</t>
  </si>
  <si>
    <t>Bernadette McCarthy</t>
  </si>
  <si>
    <t>Mrs. Dina Jason</t>
  </si>
  <si>
    <t>Allison Floyd</t>
  </si>
  <si>
    <t>1017 S School St</t>
  </si>
  <si>
    <t>60148-4024</t>
  </si>
  <si>
    <t>Nancy Eble</t>
  </si>
  <si>
    <t>19022179X140000</t>
  </si>
  <si>
    <t>HisGrace Christian Childcare</t>
  </si>
  <si>
    <t>Victoria Omoike</t>
  </si>
  <si>
    <t>1000 N Rhlwing Rd 16</t>
  </si>
  <si>
    <t>60148-1187</t>
  </si>
  <si>
    <t>630-916-6559</t>
  </si>
  <si>
    <t>960 W Army Trail Bld</t>
  </si>
  <si>
    <t>19022182X160000</t>
  </si>
  <si>
    <t>Montessori for Modern Minds</t>
  </si>
  <si>
    <t>Pareesa Farazandeh</t>
  </si>
  <si>
    <t>16W331 63rd St</t>
  </si>
  <si>
    <t>Willowbrook</t>
  </si>
  <si>
    <t>60527-5357</t>
  </si>
  <si>
    <t>630-325-0089</t>
  </si>
  <si>
    <t>Cynthia M Brogan</t>
  </si>
  <si>
    <t>21100002X010000</t>
  </si>
  <si>
    <t>Community Christian Academy</t>
  </si>
  <si>
    <t>Cheryl Smillie</t>
  </si>
  <si>
    <t>901 Prosperity Ave</t>
  </si>
  <si>
    <t>Johnston City</t>
  </si>
  <si>
    <t>62951-1000</t>
  </si>
  <si>
    <t>618-983-3841</t>
  </si>
  <si>
    <t>Ms. Cynthia Ferguson</t>
  </si>
  <si>
    <t>62959-5834</t>
  </si>
  <si>
    <t>21100004X270000</t>
  </si>
  <si>
    <t>Carterville Christian Prep Acad</t>
  </si>
  <si>
    <t>Ms. Diane Taveau</t>
  </si>
  <si>
    <t>PO Box 132</t>
  </si>
  <si>
    <t>62918-0132</t>
  </si>
  <si>
    <t>618-681-2094</t>
  </si>
  <si>
    <t>5208 Meadowland  # A</t>
  </si>
  <si>
    <t>24047003X060000</t>
  </si>
  <si>
    <t>St Lukes Lutheran School</t>
  </si>
  <si>
    <t>Linda King</t>
  </si>
  <si>
    <t>63 Fernwood Rd</t>
  </si>
  <si>
    <t>60538-2009</t>
  </si>
  <si>
    <t>630-892-0310</t>
  </si>
  <si>
    <t>Yorkville Chrisitan High School</t>
  </si>
  <si>
    <t>1213 S Bridge St</t>
  </si>
  <si>
    <t>60560-1716</t>
  </si>
  <si>
    <t>30002005X140000</t>
  </si>
  <si>
    <t>Freedom Outreach School</t>
  </si>
  <si>
    <t>Steve Watkins</t>
  </si>
  <si>
    <t>PO Box 284</t>
  </si>
  <si>
    <t>Vienna</t>
  </si>
  <si>
    <t>62995-0284</t>
  </si>
  <si>
    <t>618-658-2772</t>
  </si>
  <si>
    <t>Mr. Jim Zobel</t>
  </si>
  <si>
    <t>Ms. Carla Watts</t>
  </si>
  <si>
    <t>1302 E Pleasant Hl</t>
  </si>
  <si>
    <t>Chris Hottensen</t>
  </si>
  <si>
    <t>62901-2351</t>
  </si>
  <si>
    <t>Mrs. Brittany Goldman</t>
  </si>
  <si>
    <t>10076 State Hwy 37</t>
  </si>
  <si>
    <t>Ms. Jennifer Wardynski</t>
  </si>
  <si>
    <t>31045002X110000</t>
  </si>
  <si>
    <t>Aurora Seventh-Day Adventist Sch</t>
  </si>
  <si>
    <t>Mrs. Teresa Smith</t>
  </si>
  <si>
    <t>950 Mooseheart Rd</t>
  </si>
  <si>
    <t>60542-6942</t>
  </si>
  <si>
    <t>630-896-5188</t>
  </si>
  <si>
    <t xml:space="preserve">850 N Commonwealth </t>
  </si>
  <si>
    <t>F William Etheredge</t>
  </si>
  <si>
    <t xml:space="preserve">255 W James J Davis </t>
  </si>
  <si>
    <t>Mr. Christ Kalamatas</t>
  </si>
  <si>
    <t>Ms. Barbara Villont</t>
  </si>
  <si>
    <t>Peter Trumblay</t>
  </si>
  <si>
    <t>Wendy Kelly</t>
  </si>
  <si>
    <t>Mrs. Jodi Falotico</t>
  </si>
  <si>
    <t>Ms. Tricia Weis</t>
  </si>
  <si>
    <t>Mrs. M E Billmeyer</t>
  </si>
  <si>
    <t>Geneva Christian School</t>
  </si>
  <si>
    <t>Jodi Hermes</t>
  </si>
  <si>
    <t>60510-7625</t>
  </si>
  <si>
    <t>31045059Z020000</t>
  </si>
  <si>
    <t>Betel Christian School</t>
  </si>
  <si>
    <t>Dr. Elmer Fernandez</t>
  </si>
  <si>
    <t>1315 W Lake St</t>
  </si>
  <si>
    <t>Bartlett</t>
  </si>
  <si>
    <t>60103-1547</t>
  </si>
  <si>
    <t>630-736-7300</t>
  </si>
  <si>
    <t>Mrs. Johanna F White</t>
  </si>
  <si>
    <t>60123-1572</t>
  </si>
  <si>
    <t>Mr. Timothy Oliver</t>
  </si>
  <si>
    <t>Ms. Pam Schippert</t>
  </si>
  <si>
    <t>201 W Lincoln St</t>
  </si>
  <si>
    <t>Terry Granger</t>
  </si>
  <si>
    <t>James F Krupski</t>
  </si>
  <si>
    <t>1780 Career Cntr Rd</t>
  </si>
  <si>
    <t>32046010X160000</t>
  </si>
  <si>
    <t>The Orchard Montessori School</t>
  </si>
  <si>
    <t>Meghan Wallace</t>
  </si>
  <si>
    <t>875 Main St NW</t>
  </si>
  <si>
    <t>60914-2314</t>
  </si>
  <si>
    <t>815-936-1900</t>
  </si>
  <si>
    <t>Mr. Rodney G Miller</t>
  </si>
  <si>
    <t>1706 W St Route 102</t>
  </si>
  <si>
    <t>60914-4354</t>
  </si>
  <si>
    <t>Jacqueline Nieukirk</t>
  </si>
  <si>
    <t>Elizabeth Brown</t>
  </si>
  <si>
    <t>Mrs. Abbie L Miller</t>
  </si>
  <si>
    <t>Mrs. Sandra Anderson</t>
  </si>
  <si>
    <t>Mrs. Tammy A Kleckner</t>
  </si>
  <si>
    <t>50 N Buffalo Grv Rd</t>
  </si>
  <si>
    <t>Mr. Doug Duval</t>
  </si>
  <si>
    <t>24480 N Old McHenry</t>
  </si>
  <si>
    <t>Pastor Jack Kelly</t>
  </si>
  <si>
    <t>Mr. Michael Gonzalez</t>
  </si>
  <si>
    <t>60087-1516</t>
  </si>
  <si>
    <t>501 S M L King Jr Av</t>
  </si>
  <si>
    <t>34049060Y010000</t>
  </si>
  <si>
    <t>G K Chesterton Academy of Chicago</t>
  </si>
  <si>
    <t>Mr. Roy M Postel</t>
  </si>
  <si>
    <t>770 Deerfield Rd</t>
  </si>
  <si>
    <t>60035-3516</t>
  </si>
  <si>
    <t>888-294-9991</t>
  </si>
  <si>
    <t>Christine Grafft</t>
  </si>
  <si>
    <t>60084-3612</t>
  </si>
  <si>
    <t>847-526-1372</t>
  </si>
  <si>
    <t>60089-1884</t>
  </si>
  <si>
    <t>773-771-2613</t>
  </si>
  <si>
    <t>Meg Steele</t>
  </si>
  <si>
    <t>60035-4539</t>
  </si>
  <si>
    <t>60010-7400</t>
  </si>
  <si>
    <t xml:space="preserve">Lions Math &amp; Science Christian </t>
  </si>
  <si>
    <t>21 W Hawthorn Pkwy S</t>
  </si>
  <si>
    <t>60061-1445</t>
  </si>
  <si>
    <t>Mr. Jerry Carls</t>
  </si>
  <si>
    <t>Mrs. Amy Perona</t>
  </si>
  <si>
    <t>35050060Z100000</t>
  </si>
  <si>
    <t>Marquette Academy</t>
  </si>
  <si>
    <t>1110 LA Salle St</t>
  </si>
  <si>
    <t>Debra Alexander</t>
  </si>
  <si>
    <t>2400 S Franklin St</t>
  </si>
  <si>
    <t>Kenneth C Hendriksen</t>
  </si>
  <si>
    <t>39055025X160000</t>
  </si>
  <si>
    <t>Prairie Flower Montessori School</t>
  </si>
  <si>
    <t>Marianne Dunlap</t>
  </si>
  <si>
    <t>3130 Turpin Rd</t>
  </si>
  <si>
    <t>62521-5957</t>
  </si>
  <si>
    <t>217-423-5200</t>
  </si>
  <si>
    <t>Ms. Michele Bertolino</t>
  </si>
  <si>
    <t>Mrs. Kathy L. Sherman</t>
  </si>
  <si>
    <t>Ms. Jean Heil</t>
  </si>
  <si>
    <t>822 Homer Adams Pkwy</t>
  </si>
  <si>
    <t>Dr. Bruce McLaughlin</t>
  </si>
  <si>
    <t>Kingdom Adventure Center</t>
  </si>
  <si>
    <t>2219 Vandalia St</t>
  </si>
  <si>
    <t>62234-4858</t>
  </si>
  <si>
    <t>618-365-6495</t>
  </si>
  <si>
    <t>Wesley D Jones</t>
  </si>
  <si>
    <t>Mr. Joseph M. Snyder</t>
  </si>
  <si>
    <t>Diane Wepking</t>
  </si>
  <si>
    <t>Ms. Bridget McGuire</t>
  </si>
  <si>
    <t>1212 Homer Adams Pkw</t>
  </si>
  <si>
    <t>Deedra L Mager</t>
  </si>
  <si>
    <t>Almeda Lahr-Well</t>
  </si>
  <si>
    <t>62025-1556</t>
  </si>
  <si>
    <t>618-288-8024</t>
  </si>
  <si>
    <t>62034-8538</t>
  </si>
  <si>
    <t>Mr. Roger Kirsch</t>
  </si>
  <si>
    <t>Mrs. Alison Mallo</t>
  </si>
  <si>
    <t>Mr. Frank Shields</t>
  </si>
  <si>
    <t>Brenda Baldassano</t>
  </si>
  <si>
    <t>Dr. Dan J Bertrand</t>
  </si>
  <si>
    <t>Fr. Thomas Doyle</t>
  </si>
  <si>
    <t>1001 Mchenry Ave</t>
  </si>
  <si>
    <t>Ms. Nancy Bauerband</t>
  </si>
  <si>
    <t xml:space="preserve">3013 S Country Club </t>
  </si>
  <si>
    <t>62278-1243</t>
  </si>
  <si>
    <t>Larry Allen Luedders</t>
  </si>
  <si>
    <t>Mrs. Sherry Prange</t>
  </si>
  <si>
    <t>Matthew Foster</t>
  </si>
  <si>
    <t>Mrs. Karen Payan</t>
  </si>
  <si>
    <t>Caroline Toppert</t>
  </si>
  <si>
    <t>Mr. Fred Wren</t>
  </si>
  <si>
    <t>Christopher Pluister</t>
  </si>
  <si>
    <t>Kathleen Howard</t>
  </si>
  <si>
    <t>Mrs. Brandi Spreeman</t>
  </si>
  <si>
    <t>Jill Templin</t>
  </si>
  <si>
    <t xml:space="preserve">2329 W Reservoir Bl </t>
  </si>
  <si>
    <t>3506 N California</t>
  </si>
  <si>
    <t>4125 W Chrtr Oak Rd</t>
  </si>
  <si>
    <t>Maria Christi Nelson</t>
  </si>
  <si>
    <t>10911 N Knoxville Av</t>
  </si>
  <si>
    <t>61615-1114</t>
  </si>
  <si>
    <t>Mr. David Hobin</t>
  </si>
  <si>
    <t>200 S Second St.</t>
  </si>
  <si>
    <t>62220-</t>
  </si>
  <si>
    <t>50082023Z270000</t>
  </si>
  <si>
    <t>Berean Christian School</t>
  </si>
  <si>
    <t>Mr. William Root</t>
  </si>
  <si>
    <t>5100 N Illinois St</t>
  </si>
  <si>
    <t>62208-3412</t>
  </si>
  <si>
    <t>618-825-0609</t>
  </si>
  <si>
    <t>John Correll</t>
  </si>
  <si>
    <t>Claudia J Dougherty</t>
  </si>
  <si>
    <t>Mr. Roy Monti</t>
  </si>
  <si>
    <t>Mrs. Susan L Morford</t>
  </si>
  <si>
    <t>Mrs. Debbie Walch</t>
  </si>
  <si>
    <t>Glenn Rollins</t>
  </si>
  <si>
    <t>Mr. Josh Ebener</t>
  </si>
  <si>
    <t>900 Stevenson Dr</t>
  </si>
  <si>
    <t>2645 Old Jacksonvlle</t>
  </si>
  <si>
    <t>Sr. Katherine OConnor</t>
  </si>
  <si>
    <t>Sr. Joan Sorge</t>
  </si>
  <si>
    <t>Mr. Tom Weir</t>
  </si>
  <si>
    <t>Ms. Lori Loveless</t>
  </si>
  <si>
    <t>1800 S Grand Ave E</t>
  </si>
  <si>
    <t>1206 Arthur St</t>
  </si>
  <si>
    <t>61554-1722</t>
  </si>
  <si>
    <t>309-613-8345</t>
  </si>
  <si>
    <t>Beth Freeman</t>
  </si>
  <si>
    <t>61571-9204</t>
  </si>
  <si>
    <t>Donna Hall</t>
  </si>
  <si>
    <t>246 Derby St</t>
  </si>
  <si>
    <t>61554-5562</t>
  </si>
  <si>
    <t>309-348-3813</t>
  </si>
  <si>
    <t>Mrs. Kimberly K Wright</t>
  </si>
  <si>
    <t>1930 N Bowman Rd</t>
  </si>
  <si>
    <t>Mrs. Bonnie K Pirie</t>
  </si>
  <si>
    <t>56099007Z020000</t>
  </si>
  <si>
    <t>Romeoville Christian Academy</t>
  </si>
  <si>
    <t>Mr. Mark Widmer</t>
  </si>
  <si>
    <t>301 W Normantown Rd</t>
  </si>
  <si>
    <t>60446-1249</t>
  </si>
  <si>
    <t>815-886-4850</t>
  </si>
  <si>
    <t>Corinne Alimento</t>
  </si>
  <si>
    <t>Mr. Henry Foote</t>
  </si>
  <si>
    <t xml:space="preserve">PO Box 369 </t>
  </si>
  <si>
    <t>Eileen K. Contos</t>
  </si>
  <si>
    <t>2204 Mcdonough St</t>
  </si>
  <si>
    <t>Mrs. Carol Andrew</t>
  </si>
  <si>
    <t>60403-1942</t>
  </si>
  <si>
    <t>Sherry Eubanks</t>
  </si>
  <si>
    <t>60446-3802</t>
  </si>
  <si>
    <t>Ms. Wanikka Vance</t>
  </si>
  <si>
    <t>60475-1702</t>
  </si>
  <si>
    <t>Total Ungraded / SE 9-12</t>
  </si>
  <si>
    <t>-</t>
  </si>
  <si>
    <t>04101055S190000</t>
  </si>
  <si>
    <t>Walter Lawson Childrens Home</t>
  </si>
  <si>
    <t>Mrs. Katie J Johnson</t>
  </si>
  <si>
    <t>1820 Walter Lawson Dr</t>
  </si>
  <si>
    <t>61111-2757</t>
  </si>
  <si>
    <t>815-633-6636</t>
  </si>
  <si>
    <t>Rebekah B Russell</t>
  </si>
  <si>
    <t>60025-2721</t>
  </si>
  <si>
    <t>05016734X050000</t>
  </si>
  <si>
    <t>Gesher Hatorah</t>
  </si>
  <si>
    <t>Shana Schuman</t>
  </si>
  <si>
    <t>60077-3474</t>
  </si>
  <si>
    <t>847-674-6740</t>
  </si>
  <si>
    <t>Montessori Sch of North Hoffman</t>
  </si>
  <si>
    <t>1647 Cottage Grove Ave</t>
  </si>
  <si>
    <t>60411-3818</t>
  </si>
  <si>
    <t>07016016X010000</t>
  </si>
  <si>
    <t>Word Made Flesh Academy</t>
  </si>
  <si>
    <t>Gloria Jenkins</t>
  </si>
  <si>
    <t>3709 147th Pl</t>
  </si>
  <si>
    <t>60445-3507</t>
  </si>
  <si>
    <t>708-663-2200</t>
  </si>
  <si>
    <t>07016017Z140000</t>
  </si>
  <si>
    <t>New Directions Empowerment Acad</t>
  </si>
  <si>
    <t>Mrs. Ruby Morris</t>
  </si>
  <si>
    <t>15446 Lexington Ave</t>
  </si>
  <si>
    <t>60426-3611</t>
  </si>
  <si>
    <t>708-785-5088</t>
  </si>
  <si>
    <t>07016040X140000</t>
  </si>
  <si>
    <t>South Suburban Christian Academy</t>
  </si>
  <si>
    <t>Mrs. Carolyn Flowers</t>
  </si>
  <si>
    <t>4200 Maple Ave</t>
  </si>
  <si>
    <t>60443-2812</t>
  </si>
  <si>
    <t>708-748-0327</t>
  </si>
  <si>
    <t>Dr. Kim Sekulich</t>
  </si>
  <si>
    <t>07016991X160000</t>
  </si>
  <si>
    <t>Maria Camarena</t>
  </si>
  <si>
    <t>14249 Wolf Rd</t>
  </si>
  <si>
    <t>60467-1977</t>
  </si>
  <si>
    <t>708-226-9850</t>
  </si>
  <si>
    <t>62454-5217</t>
  </si>
  <si>
    <t>15016080X010000</t>
  </si>
  <si>
    <t>60643-1216</t>
  </si>
  <si>
    <t>773-443-0006</t>
  </si>
  <si>
    <t>15016081Y010000</t>
  </si>
  <si>
    <t>Fresh Anointing Academy</t>
  </si>
  <si>
    <t>Dr. Heidi Ellis</t>
  </si>
  <si>
    <t>6907 S Ashland Ave</t>
  </si>
  <si>
    <t>312-554-5227</t>
  </si>
  <si>
    <t>15016112X140000</t>
  </si>
  <si>
    <t>Masters Academy</t>
  </si>
  <si>
    <t>Delilah Brooks</t>
  </si>
  <si>
    <t>6620 S King Dr</t>
  </si>
  <si>
    <t>60637-3210</t>
  </si>
  <si>
    <t>773-326-4206</t>
  </si>
  <si>
    <t>15016136X140000</t>
  </si>
  <si>
    <t>Anointed Heirs Kingdom Academy</t>
  </si>
  <si>
    <t>Mr. Edward Anderson</t>
  </si>
  <si>
    <t>7601 S Kostner Ave Ste 400</t>
  </si>
  <si>
    <t>60652-1120</t>
  </si>
  <si>
    <t>773-633-3290</t>
  </si>
  <si>
    <t>15016139X020000</t>
  </si>
  <si>
    <t>JLM Academy</t>
  </si>
  <si>
    <t>Rev. Johnny Miller</t>
  </si>
  <si>
    <t>2622 W Jackson Blvd </t>
  </si>
  <si>
    <t>60612-2807</t>
  </si>
  <si>
    <t>773 826-3064</t>
  </si>
  <si>
    <t>15016142Z020000</t>
  </si>
  <si>
    <t>1st Holy Zion Center for Learning</t>
  </si>
  <si>
    <t>Dave A Jordan</t>
  </si>
  <si>
    <t>6110 S Ashland Ave</t>
  </si>
  <si>
    <t>60636-2322</t>
  </si>
  <si>
    <t>773-678-8491</t>
  </si>
  <si>
    <t>Lauren Beitler</t>
  </si>
  <si>
    <t>5480 S Kenwood Ave</t>
  </si>
  <si>
    <t>60615-5313</t>
  </si>
  <si>
    <t>312-375-3673</t>
  </si>
  <si>
    <t>15016144X010000</t>
  </si>
  <si>
    <t>New Dimensions Academy</t>
  </si>
  <si>
    <t>Lamont Smothers</t>
  </si>
  <si>
    <t>6450 S Ashland Ave # 52</t>
  </si>
  <si>
    <t>60636-2717</t>
  </si>
  <si>
    <t>773-367-2304</t>
  </si>
  <si>
    <t>5946 S Prairie Ave Unit 1 </t>
  </si>
  <si>
    <t>15016148X020000</t>
  </si>
  <si>
    <t>Performing Christ Christian Acad</t>
  </si>
  <si>
    <t>Mr. T A Treadwell</t>
  </si>
  <si>
    <t>5209 W Lake St </t>
  </si>
  <si>
    <t>60644-2421</t>
  </si>
  <si>
    <t>708-271-0993</t>
  </si>
  <si>
    <t>15016151X010000</t>
  </si>
  <si>
    <t>Everlasting Love Academy</t>
  </si>
  <si>
    <t>Mr. Larry Tabron</t>
  </si>
  <si>
    <t>124 S Cicero Ave </t>
  </si>
  <si>
    <t>60644-4460</t>
  </si>
  <si>
    <t>708-770-9638</t>
  </si>
  <si>
    <t>Ms. Karen Daiter</t>
  </si>
  <si>
    <t>1100 E Hyde Park Blvd </t>
  </si>
  <si>
    <t>60615-2810</t>
  </si>
  <si>
    <t>847-282-0450</t>
  </si>
  <si>
    <t>15016153X010000</t>
  </si>
  <si>
    <t>City Garden Waldorf School</t>
  </si>
  <si>
    <t>Ms. Jone Hellesoy</t>
  </si>
  <si>
    <t>920 W 19th St Chicago</t>
  </si>
  <si>
    <t>60608-3412</t>
  </si>
  <si>
    <t>312-421-3050</t>
  </si>
  <si>
    <t>15016497Y010000</t>
  </si>
  <si>
    <t>Pnuema Institute</t>
  </si>
  <si>
    <t>Linda Goodwin</t>
  </si>
  <si>
    <t>400 W 76th St Rm 206</t>
  </si>
  <si>
    <t>60620-1640</t>
  </si>
  <si>
    <t>708-494-9801</t>
  </si>
  <si>
    <t>Dave Maring</t>
  </si>
  <si>
    <t>Mrs. Teresa Faye Ziegler</t>
  </si>
  <si>
    <t>312-675-8691</t>
  </si>
  <si>
    <t>Mr. Robert J Meyer</t>
  </si>
  <si>
    <t>15016888X010000</t>
  </si>
  <si>
    <t>60628-5611</t>
  </si>
  <si>
    <t>773-568-7240</t>
  </si>
  <si>
    <t>17064023S070000</t>
  </si>
  <si>
    <t>Hammitt School at the Baby Fold</t>
  </si>
  <si>
    <t>Mrs. Dianne Schultz</t>
  </si>
  <si>
    <t>108 E Willow St</t>
  </si>
  <si>
    <t>61761-1640</t>
  </si>
  <si>
    <t>309-452-1170</t>
  </si>
  <si>
    <t>Bryan Scriver</t>
  </si>
  <si>
    <t>60516-2024</t>
  </si>
  <si>
    <t>2844 W Ogden Ave </t>
  </si>
  <si>
    <t>PO Box 132 </t>
  </si>
  <si>
    <t>Mrs. Sharon Lehner</t>
  </si>
  <si>
    <t>Dr. Alice Marie Crawford</t>
  </si>
  <si>
    <t>26029013Z020000</t>
  </si>
  <si>
    <t>630-593-6290</t>
  </si>
  <si>
    <t>Elmer Fernandez</t>
  </si>
  <si>
    <t>31045093S190000</t>
  </si>
  <si>
    <t>Clarewoods Academy</t>
  </si>
  <si>
    <t>Mr. John Utterback</t>
  </si>
  <si>
    <t>125 E Seminary Ave</t>
  </si>
  <si>
    <t>60187-5308</t>
  </si>
  <si>
    <t>630-289-4221</t>
  </si>
  <si>
    <t>31045098X160000</t>
  </si>
  <si>
    <t>60504-5712</t>
  </si>
  <si>
    <t>630-820-1010</t>
  </si>
  <si>
    <t>31045102X010000</t>
  </si>
  <si>
    <t>Scott R Etters</t>
  </si>
  <si>
    <t>60124-8519</t>
  </si>
  <si>
    <t>847-841-7532</t>
  </si>
  <si>
    <t>60085-7406</t>
  </si>
  <si>
    <t>34049117X160000</t>
  </si>
  <si>
    <t>Montessori and Music Center</t>
  </si>
  <si>
    <t>Celeste Minette De Guzman</t>
  </si>
  <si>
    <t>1200 S Lake St</t>
  </si>
  <si>
    <t>60060-3706</t>
  </si>
  <si>
    <t>847-566-7778</t>
  </si>
  <si>
    <t>Notre Dame Catholic School</t>
  </si>
  <si>
    <t>Anetrise Jones</t>
  </si>
  <si>
    <t>6322 Old Collinsville Rd</t>
  </si>
  <si>
    <t>62208-2226</t>
  </si>
  <si>
    <t>618-628-4769</t>
  </si>
  <si>
    <t>61554-6208</t>
  </si>
  <si>
    <t>56099026Z010000</t>
  </si>
  <si>
    <t>Gods Nation College Preparatory</t>
  </si>
  <si>
    <t>Darrin Johnson</t>
  </si>
  <si>
    <t>515 University Pkwy </t>
  </si>
  <si>
    <t>60484-2714</t>
  </si>
  <si>
    <t>773-675-9164</t>
  </si>
  <si>
    <t>174 Highpoint Dr</t>
  </si>
  <si>
    <t>60446-3801</t>
  </si>
  <si>
    <t>RCDTS</t>
  </si>
  <si>
    <t>EntityName</t>
  </si>
  <si>
    <t>Administrator_Name</t>
  </si>
  <si>
    <t>Address1</t>
  </si>
  <si>
    <t>ZIP_Code</t>
  </si>
  <si>
    <t>PhoneNumber</t>
  </si>
  <si>
    <t>CountyName</t>
  </si>
  <si>
    <t>Total_UngSE_PK8</t>
  </si>
  <si>
    <t>Total_UngSE_Sec</t>
  </si>
  <si>
    <t>Total_AmInd_AKNat</t>
  </si>
  <si>
    <t>Total_Black_AfrAm</t>
  </si>
  <si>
    <t>Total_NatHI_PacIsl</t>
  </si>
  <si>
    <t>Total_Elementary</t>
  </si>
  <si>
    <t>Total_Secondary</t>
  </si>
  <si>
    <t>Total_Enrolled</t>
  </si>
  <si>
    <t>Reported Next Year</t>
  </si>
  <si>
    <t>Mr. Nathan Landskroener</t>
  </si>
  <si>
    <t>2172228267</t>
  </si>
  <si>
    <t>Mrs. Susan Kelley</t>
  </si>
  <si>
    <t>2172240041</t>
  </si>
  <si>
    <t>Ms. Lori Shepard</t>
  </si>
  <si>
    <t>2172224077</t>
  </si>
  <si>
    <t>2172281477</t>
  </si>
  <si>
    <t>2172231120</t>
  </si>
  <si>
    <t>2172232479</t>
  </si>
  <si>
    <t>Susan Woodward</t>
  </si>
  <si>
    <t>2177732825</t>
  </si>
  <si>
    <t>Ms. Lynne Schone</t>
  </si>
  <si>
    <t>2179975535</t>
  </si>
  <si>
    <t>Mr. Jeremy Norton</t>
  </si>
  <si>
    <t>62618-1773</t>
  </si>
  <si>
    <t>2173231685</t>
  </si>
  <si>
    <t>Mrs. Stephanie VanDeVelde</t>
  </si>
  <si>
    <t>2172438621</t>
  </si>
  <si>
    <t>Mr. Nick Roscetti</t>
  </si>
  <si>
    <t>2172438563</t>
  </si>
  <si>
    <t>62650-2513</t>
  </si>
  <si>
    <t>2172433419</t>
  </si>
  <si>
    <t>2172437100</t>
  </si>
  <si>
    <t>2172855722</t>
  </si>
  <si>
    <t>2175622425</t>
  </si>
  <si>
    <t>Caleb Wheeler</t>
  </si>
  <si>
    <t>62083-0011</t>
  </si>
  <si>
    <t>2175625054</t>
  </si>
  <si>
    <t>2178246501</t>
  </si>
  <si>
    <t>Mrs. Glenna Tolliver</t>
  </si>
  <si>
    <t>2178246722</t>
  </si>
  <si>
    <t>6184836296</t>
  </si>
  <si>
    <t>2173424060</t>
  </si>
  <si>
    <t>2173426969</t>
  </si>
  <si>
    <t>2173477129</t>
  </si>
  <si>
    <t>Mr. Larry Urban</t>
  </si>
  <si>
    <t>6183498888</t>
  </si>
  <si>
    <t>Matthew Philbrick</t>
  </si>
  <si>
    <t>6182839901</t>
  </si>
  <si>
    <t>2175637445</t>
  </si>
  <si>
    <t>2173243166</t>
  </si>
  <si>
    <t>8155475346</t>
  </si>
  <si>
    <t>Dr. Kathleen Miller</t>
  </si>
  <si>
    <t>8155477633</t>
  </si>
  <si>
    <t>Douglas Swanson</t>
  </si>
  <si>
    <t>8159624841</t>
  </si>
  <si>
    <t>8158770531</t>
  </si>
  <si>
    <t>Ms. Corine Gendron</t>
  </si>
  <si>
    <t>8153985331</t>
  </si>
  <si>
    <t>Mr. Joel Koehler</t>
  </si>
  <si>
    <t>8156336450</t>
  </si>
  <si>
    <t>Dr. James Norris</t>
  </si>
  <si>
    <t>8153998850</t>
  </si>
  <si>
    <t>Mrs. Renee Payne</t>
  </si>
  <si>
    <t>8159682288</t>
  </si>
  <si>
    <t>Mrs. Mary Toldo</t>
  </si>
  <si>
    <t>8156338255</t>
  </si>
  <si>
    <t>8159628515</t>
  </si>
  <si>
    <t>8159633620</t>
  </si>
  <si>
    <t>8153983466</t>
  </si>
  <si>
    <t>7794750560</t>
  </si>
  <si>
    <t>Donald Kortze</t>
  </si>
  <si>
    <t>8158779551</t>
  </si>
  <si>
    <t>8153993465</t>
  </si>
  <si>
    <t>8159643117</t>
  </si>
  <si>
    <t>Theodora Middleton</t>
  </si>
  <si>
    <t>61107-5029</t>
  </si>
  <si>
    <t>8158771600</t>
  </si>
  <si>
    <t>8158776021</t>
  </si>
  <si>
    <t>Mr. Mike Hoekstra</t>
  </si>
  <si>
    <t>8158775749</t>
  </si>
  <si>
    <t>8153328101</t>
  </si>
  <si>
    <t>Ms. Donna Dooley</t>
  </si>
  <si>
    <t>8153976899</t>
  </si>
  <si>
    <t>8153993021</t>
  </si>
  <si>
    <t>8159660039</t>
  </si>
  <si>
    <t>Mr. Jeff Bell</t>
  </si>
  <si>
    <t>2249991177</t>
  </si>
  <si>
    <t>Yeshiva High School of Chicago</t>
  </si>
  <si>
    <t>7736495353</t>
  </si>
  <si>
    <t>8474460674</t>
  </si>
  <si>
    <t>8479202404</t>
  </si>
  <si>
    <t>8479652900</t>
  </si>
  <si>
    <t>8474467584</t>
  </si>
  <si>
    <t>8472567660</t>
  </si>
  <si>
    <t>8476756777</t>
  </si>
  <si>
    <t>8478642190</t>
  </si>
  <si>
    <t>8472536638</t>
  </si>
  <si>
    <t>8476479456</t>
  </si>
  <si>
    <t>Karen Love</t>
  </si>
  <si>
    <t>8473924050</t>
  </si>
  <si>
    <t>Joji Escanilla</t>
  </si>
  <si>
    <t>8476794614</t>
  </si>
  <si>
    <t>8478643215</t>
  </si>
  <si>
    <t>2242088282</t>
  </si>
  <si>
    <t>Rabbi Matanky</t>
  </si>
  <si>
    <t>60076-2908</t>
  </si>
  <si>
    <t>7739731450</t>
  </si>
  <si>
    <t>8472556733</t>
  </si>
  <si>
    <t>8475418111</t>
  </si>
  <si>
    <t>8473591936</t>
  </si>
  <si>
    <t>8478239308</t>
  </si>
  <si>
    <t>8478857636</t>
  </si>
  <si>
    <t>8472594444</t>
  </si>
  <si>
    <t>8479829191</t>
  </si>
  <si>
    <t>8474981533</t>
  </si>
  <si>
    <t>8476746533</t>
  </si>
  <si>
    <t>8477687188</t>
  </si>
  <si>
    <t>8474125600</t>
  </si>
  <si>
    <t>Rosemary Fish</t>
  </si>
  <si>
    <t>8474700370</t>
  </si>
  <si>
    <t>8472585254</t>
  </si>
  <si>
    <t>8474460031</t>
  </si>
  <si>
    <t>8472567870</t>
  </si>
  <si>
    <t>8472560644</t>
  </si>
  <si>
    <t>Carly Andrews</t>
  </si>
  <si>
    <t>8474255869</t>
  </si>
  <si>
    <t>Craig Scanlon</t>
  </si>
  <si>
    <t>8476790660</t>
  </si>
  <si>
    <t>7 Sheffield Ct</t>
  </si>
  <si>
    <t>60010-6520</t>
  </si>
  <si>
    <t>8473924098</t>
  </si>
  <si>
    <t>8472555538</t>
  </si>
  <si>
    <t>8478256366</t>
  </si>
  <si>
    <t>8478252500</t>
  </si>
  <si>
    <t>8474706700</t>
  </si>
  <si>
    <t>60015-4024</t>
  </si>
  <si>
    <t>8473171063</t>
  </si>
  <si>
    <t>8478275519</t>
  </si>
  <si>
    <t>Ms. Mary Keenley</t>
  </si>
  <si>
    <t>8473591820</t>
  </si>
  <si>
    <t>8473582110</t>
  </si>
  <si>
    <t>8472720051</t>
  </si>
  <si>
    <t>8478853230</t>
  </si>
  <si>
    <t>8479073419</t>
  </si>
  <si>
    <t>8472963490</t>
  </si>
  <si>
    <t>Ms. Mary Ward</t>
  </si>
  <si>
    <t>8472538555</t>
  </si>
  <si>
    <t>8479663266</t>
  </si>
  <si>
    <t>8478857702</t>
  </si>
  <si>
    <t>8474460005</t>
  </si>
  <si>
    <t>8474373322</t>
  </si>
  <si>
    <t>8478642650</t>
  </si>
  <si>
    <t>8472028035</t>
  </si>
  <si>
    <t>8474374022</t>
  </si>
  <si>
    <t>Judith Pappas</t>
  </si>
  <si>
    <t>2243457145</t>
  </si>
  <si>
    <t>8472550050</t>
  </si>
  <si>
    <t>8472562922</t>
  </si>
  <si>
    <t>Dr. Hutz Hertzberg</t>
  </si>
  <si>
    <t>8474465252</t>
  </si>
  <si>
    <t>Mr. Philip Parker</t>
  </si>
  <si>
    <t>8477240057</t>
  </si>
  <si>
    <t>8473286630</t>
  </si>
  <si>
    <t>8476459300</t>
  </si>
  <si>
    <t>8478505490</t>
  </si>
  <si>
    <t>8474981105</t>
  </si>
  <si>
    <t>8474708801</t>
  </si>
  <si>
    <t>Montessori Academy of North Hoffman</t>
  </si>
  <si>
    <t>Sara Motlagh</t>
  </si>
  <si>
    <t>8477051234</t>
  </si>
  <si>
    <t>05016876S190000</t>
  </si>
  <si>
    <t>Cove School</t>
  </si>
  <si>
    <t>Dr. Sally Sover</t>
  </si>
  <si>
    <t>350 Lee Rd</t>
  </si>
  <si>
    <t>60062-1521</t>
  </si>
  <si>
    <t>8475622100</t>
  </si>
  <si>
    <t>8477149002</t>
  </si>
  <si>
    <t>Mr. Timothy Costello</t>
  </si>
  <si>
    <t>60016-4778</t>
  </si>
  <si>
    <t>8478277880</t>
  </si>
  <si>
    <t>8477246990</t>
  </si>
  <si>
    <t>8478246900</t>
  </si>
  <si>
    <t>8475905700</t>
  </si>
  <si>
    <t>8473750600</t>
  </si>
  <si>
    <t>7087771037</t>
  </si>
  <si>
    <t>7084848033</t>
  </si>
  <si>
    <t>7083860127</t>
  </si>
  <si>
    <t>7084374702</t>
  </si>
  <si>
    <t>7085624433</t>
  </si>
  <si>
    <t>Aimee Walsh</t>
  </si>
  <si>
    <t>7082093099</t>
  </si>
  <si>
    <t>Dr. Noreen Powers</t>
  </si>
  <si>
    <t>7087718383</t>
  </si>
  <si>
    <t>7083440404</t>
  </si>
  <si>
    <t>Joel Brondos</t>
  </si>
  <si>
    <t>7084850650</t>
  </si>
  <si>
    <t>7085625580</t>
  </si>
  <si>
    <t>Mr. Andrew DeWitt</t>
  </si>
  <si>
    <t>7088391444</t>
  </si>
  <si>
    <t>7083541690</t>
  </si>
  <si>
    <t>William Koehne</t>
  </si>
  <si>
    <t>7083666900</t>
  </si>
  <si>
    <t>7083444995</t>
  </si>
  <si>
    <t>7086520262</t>
  </si>
  <si>
    <t>7082464454</t>
  </si>
  <si>
    <t>Mrs. Karen Foleno</t>
  </si>
  <si>
    <t>7085622258</t>
  </si>
  <si>
    <t>7088650122</t>
  </si>
  <si>
    <t>Veronica Cash</t>
  </si>
  <si>
    <t>7087493666</t>
  </si>
  <si>
    <t>7084840755</t>
  </si>
  <si>
    <t>8476782560</t>
  </si>
  <si>
    <t>7084425747</t>
  </si>
  <si>
    <t>Joseph Quinlan</t>
  </si>
  <si>
    <t>7084536300</t>
  </si>
  <si>
    <t>Mr. John Glimco</t>
  </si>
  <si>
    <t>7087715905</t>
  </si>
  <si>
    <t>7083668587</t>
  </si>
  <si>
    <t>7736375130</t>
  </si>
  <si>
    <t>7085621466</t>
  </si>
  <si>
    <t>Mary Burns</t>
  </si>
  <si>
    <t>7083867282</t>
  </si>
  <si>
    <t>7083865286</t>
  </si>
  <si>
    <t>Mrs. Nancy Zver</t>
  </si>
  <si>
    <t>7083836279</t>
  </si>
  <si>
    <t>Barbara Ciconte</t>
  </si>
  <si>
    <t>7086810240</t>
  </si>
  <si>
    <t>7083524820</t>
  </si>
  <si>
    <t>7083522175</t>
  </si>
  <si>
    <t>7083522202</t>
  </si>
  <si>
    <t>7084538234</t>
  </si>
  <si>
    <t>7087715030</t>
  </si>
  <si>
    <t>Mr. Charles Novak</t>
  </si>
  <si>
    <t>7083435000</t>
  </si>
  <si>
    <t>7083661882</t>
  </si>
  <si>
    <t>7083878511</t>
  </si>
  <si>
    <t>06016811X160000</t>
  </si>
  <si>
    <t>60160-3502</t>
  </si>
  <si>
    <t>7083447257</t>
  </si>
  <si>
    <t>60305-1648</t>
  </si>
  <si>
    <t>3123510074</t>
  </si>
  <si>
    <t>Mrs. Victoria Shea</t>
  </si>
  <si>
    <t>7083661080</t>
  </si>
  <si>
    <t>7083545255</t>
  </si>
  <si>
    <t>Elizabeth Sorrells</t>
  </si>
  <si>
    <t>7082469696</t>
  </si>
  <si>
    <t>7083006065</t>
  </si>
  <si>
    <t>7083887650</t>
  </si>
  <si>
    <t>7089144456</t>
  </si>
  <si>
    <t>7086632200</t>
  </si>
  <si>
    <t>7084183000</t>
  </si>
  <si>
    <t>7083318740</t>
  </si>
  <si>
    <t>Dr. Herman Standberry</t>
  </si>
  <si>
    <t>7082232680</t>
  </si>
  <si>
    <t>Margaret Williams</t>
  </si>
  <si>
    <t>7085661600</t>
  </si>
  <si>
    <t>7087566101</t>
  </si>
  <si>
    <t>07016030X140000</t>
  </si>
  <si>
    <t>Lighthouse Christian Academy</t>
  </si>
  <si>
    <t>Silvella Strain</t>
  </si>
  <si>
    <t>7084748539</t>
  </si>
  <si>
    <t>Farm and Nature Discovery Preschool</t>
  </si>
  <si>
    <t>Kristin Hale</t>
  </si>
  <si>
    <t>60464-1812</t>
  </si>
  <si>
    <t>7083618933</t>
  </si>
  <si>
    <t>7084740515</t>
  </si>
  <si>
    <t>Ms. Linda Pearson</t>
  </si>
  <si>
    <t>7087480327</t>
  </si>
  <si>
    <t>7087557565</t>
  </si>
  <si>
    <t>Ms. Catherine Klod</t>
  </si>
  <si>
    <t>7084587600</t>
  </si>
  <si>
    <t>7084586900</t>
  </si>
  <si>
    <t>Mr. David Swanson</t>
  </si>
  <si>
    <t>7088959280</t>
  </si>
  <si>
    <t>Angela Schlie</t>
  </si>
  <si>
    <t>7084231058</t>
  </si>
  <si>
    <t>Mrs. Lois Stewart</t>
  </si>
  <si>
    <t>60478-5337</t>
  </si>
  <si>
    <t>7087997491</t>
  </si>
  <si>
    <t>Mr. Gerard Gliege</t>
  </si>
  <si>
    <t>7085323529</t>
  </si>
  <si>
    <t>7735815259</t>
  </si>
  <si>
    <t>7086368550</t>
  </si>
  <si>
    <t>7083315027</t>
  </si>
  <si>
    <t>7084741700</t>
  </si>
  <si>
    <t>Mrs. Karen Pender</t>
  </si>
  <si>
    <t>7083335471</t>
  </si>
  <si>
    <t>7085969999</t>
  </si>
  <si>
    <t>7084244409</t>
  </si>
  <si>
    <t>Ms. Valerie Riley</t>
  </si>
  <si>
    <t>7084182800</t>
  </si>
  <si>
    <t>Mrs. Freda McArthur</t>
  </si>
  <si>
    <t>7082060000</t>
  </si>
  <si>
    <t>Melissa Wilson</t>
  </si>
  <si>
    <t>7083852016</t>
  </si>
  <si>
    <t>Mrs. Charlotte Pratl</t>
  </si>
  <si>
    <t>7085322626</t>
  </si>
  <si>
    <t>7084582927</t>
  </si>
  <si>
    <t>7086478054</t>
  </si>
  <si>
    <t>7083338173</t>
  </si>
  <si>
    <t>Nancy Andrasco</t>
  </si>
  <si>
    <t>7737671130</t>
  </si>
  <si>
    <t>Dr. Marian Stockhausen</t>
  </si>
  <si>
    <t>7086874230</t>
  </si>
  <si>
    <t>Mrs. Jodi McLawhorn</t>
  </si>
  <si>
    <t>7084247757</t>
  </si>
  <si>
    <t>Mrs. Michelle Edwards</t>
  </si>
  <si>
    <t>7084255547</t>
  </si>
  <si>
    <t>7084256063</t>
  </si>
  <si>
    <t>Ms. Margaret Hayes</t>
  </si>
  <si>
    <t>7084251656</t>
  </si>
  <si>
    <t>Mrs. Melissa Wilson</t>
  </si>
  <si>
    <t>7085995781</t>
  </si>
  <si>
    <t>7083490068</t>
  </si>
  <si>
    <t>7088951661</t>
  </si>
  <si>
    <t>Shirley Tkachuk</t>
  </si>
  <si>
    <t>6302576488</t>
  </si>
  <si>
    <t>Robert Priest</t>
  </si>
  <si>
    <t>6307832220</t>
  </si>
  <si>
    <t>7087995200</t>
  </si>
  <si>
    <t>Mrs. Jamie Nowinkski</t>
  </si>
  <si>
    <t>7085988200</t>
  </si>
  <si>
    <t>7087563566</t>
  </si>
  <si>
    <t>7087980467</t>
  </si>
  <si>
    <t>7087984600</t>
  </si>
  <si>
    <t>7735856888</t>
  </si>
  <si>
    <t>7084480408</t>
  </si>
  <si>
    <t>Mrs. Nancy Harmening</t>
  </si>
  <si>
    <t>7084228280</t>
  </si>
  <si>
    <t>7084036525</t>
  </si>
  <si>
    <t>7737354810</t>
  </si>
  <si>
    <t>Mrs. Lannaea Alexander</t>
  </si>
  <si>
    <t>7085351524</t>
  </si>
  <si>
    <t>Robert Burckart</t>
  </si>
  <si>
    <t>7084253435</t>
  </si>
  <si>
    <t>7087562333</t>
  </si>
  <si>
    <t>7084220121</t>
  </si>
  <si>
    <t>Ms. Marilyn Seaton</t>
  </si>
  <si>
    <t>7083319393</t>
  </si>
  <si>
    <t>7089743402</t>
  </si>
  <si>
    <t>7085982700</t>
  </si>
  <si>
    <t>7084297171</t>
  </si>
  <si>
    <t>7083858776</t>
  </si>
  <si>
    <t>Rev. Richard McCreary</t>
  </si>
  <si>
    <t>7083313661</t>
  </si>
  <si>
    <t>8158340607</t>
  </si>
  <si>
    <t>Dr. Michael Reynolds</t>
  </si>
  <si>
    <t>7088492787</t>
  </si>
  <si>
    <t>7086230332</t>
  </si>
  <si>
    <t>7085994100</t>
  </si>
  <si>
    <t>Kathy Williams</t>
  </si>
  <si>
    <t>7084485332</t>
  </si>
  <si>
    <t>6302431995</t>
  </si>
  <si>
    <t>Mi Sol Montessori Pre-Sch</t>
  </si>
  <si>
    <t>7082269850</t>
  </si>
  <si>
    <t>8157473010</t>
  </si>
  <si>
    <t>8157773800</t>
  </si>
  <si>
    <t>Mrs. Rosemarie Brubaker</t>
  </si>
  <si>
    <t>8152353154</t>
  </si>
  <si>
    <t>8152323511</t>
  </si>
  <si>
    <t>8152326416</t>
  </si>
  <si>
    <t>2173569521</t>
  </si>
  <si>
    <t>Mrs. Anastacia Gianessi</t>
  </si>
  <si>
    <t>2178922011</t>
  </si>
  <si>
    <t>2176842309</t>
  </si>
  <si>
    <t>2173594114</t>
  </si>
  <si>
    <t>61802-3449</t>
  </si>
  <si>
    <t>2173448279</t>
  </si>
  <si>
    <t>2173591701</t>
  </si>
  <si>
    <t>2173591714</t>
  </si>
  <si>
    <t>John Lawrence</t>
  </si>
  <si>
    <t>2173989270</t>
  </si>
  <si>
    <t>2173333996</t>
  </si>
  <si>
    <t>George Cook</t>
  </si>
  <si>
    <t>61874-9500</t>
  </si>
  <si>
    <t>2173561818</t>
  </si>
  <si>
    <t>2173551253</t>
  </si>
  <si>
    <t>2173676590</t>
  </si>
  <si>
    <t>2173527210</t>
  </si>
  <si>
    <t>2172350431</t>
  </si>
  <si>
    <t>2172344911</t>
  </si>
  <si>
    <t>11015028S190000</t>
  </si>
  <si>
    <t>Bright Minds Educational Program</t>
  </si>
  <si>
    <t>Vivian Skelley</t>
  </si>
  <si>
    <t>7704 Deerpath Rd</t>
  </si>
  <si>
    <t>61920-8735</t>
  </si>
  <si>
    <t>2175087171</t>
  </si>
  <si>
    <t>Cheryl Zuiker</t>
  </si>
  <si>
    <t>2174633005</t>
  </si>
  <si>
    <t>Edgar</t>
  </si>
  <si>
    <t>2175432397</t>
  </si>
  <si>
    <t>Mr. Nicholas Niemerg</t>
  </si>
  <si>
    <t>2178442231</t>
  </si>
  <si>
    <t>Mr. Kent Rincker</t>
  </si>
  <si>
    <t>2176823881</t>
  </si>
  <si>
    <t>6184285620</t>
  </si>
  <si>
    <t>6187833517</t>
  </si>
  <si>
    <t>Carol Potter</t>
  </si>
  <si>
    <t>6183953081</t>
  </si>
  <si>
    <t>Dennis Litteken</t>
  </si>
  <si>
    <t>6185267216</t>
  </si>
  <si>
    <t>6185264323</t>
  </si>
  <si>
    <t>6184952246</t>
  </si>
  <si>
    <t>Don Duensing</t>
  </si>
  <si>
    <t>6182263315</t>
  </si>
  <si>
    <t>6182425353</t>
  </si>
  <si>
    <t>6182410427</t>
  </si>
  <si>
    <t>6185323473</t>
  </si>
  <si>
    <t>6185325434</t>
  </si>
  <si>
    <t>6185483492</t>
  </si>
  <si>
    <t>Lynn Lukomski</t>
  </si>
  <si>
    <t>6182436142</t>
  </si>
  <si>
    <t>6184937754</t>
  </si>
  <si>
    <t>Mr. Pierre Antoine</t>
  </si>
  <si>
    <t>6183278741</t>
  </si>
  <si>
    <t>6183278561</t>
  </si>
  <si>
    <t>Mr. Shaka Rawls</t>
  </si>
  <si>
    <t>7732249600</t>
  </si>
  <si>
    <t>3122663381</t>
  </si>
  <si>
    <t>Joseph Schmidt</t>
  </si>
  <si>
    <t>7732828844</t>
  </si>
  <si>
    <t>15016009Z010000</t>
  </si>
  <si>
    <t>Stevens Academy of Life</t>
  </si>
  <si>
    <t>Latoya Lenoir</t>
  </si>
  <si>
    <t>8432 S King Dr</t>
  </si>
  <si>
    <t>60619-6034</t>
  </si>
  <si>
    <t>7738708533</t>
  </si>
  <si>
    <t>7733152777</t>
  </si>
  <si>
    <t>Mr. James Hurlburt</t>
  </si>
  <si>
    <t>7736482130</t>
  </si>
  <si>
    <t>James Antos</t>
  </si>
  <si>
    <t>7734294300</t>
  </si>
  <si>
    <t>6303239211</t>
  </si>
  <si>
    <t>60616-3898</t>
  </si>
  <si>
    <t>3128427355</t>
  </si>
  <si>
    <t>7735393600</t>
  </si>
  <si>
    <t>7732784212</t>
  </si>
  <si>
    <t>Mr. Charles Abelmann</t>
  </si>
  <si>
    <t>7737029450</t>
  </si>
  <si>
    <t>7732863600</t>
  </si>
  <si>
    <t>3129440304</t>
  </si>
  <si>
    <t>60605-2768</t>
  </si>
  <si>
    <t>3128040702</t>
  </si>
  <si>
    <t>7738815300</t>
  </si>
  <si>
    <t>7738816500</t>
  </si>
  <si>
    <t>Mercedes Sheppard</t>
  </si>
  <si>
    <t>7738816700</t>
  </si>
  <si>
    <t>7733754674</t>
  </si>
  <si>
    <t>7733241020</t>
  </si>
  <si>
    <t>7734422371</t>
  </si>
  <si>
    <t>Jeanette Butala</t>
  </si>
  <si>
    <t>7737224600</t>
  </si>
  <si>
    <t>15016075S190000</t>
  </si>
  <si>
    <t>Geneva Reynolds</t>
  </si>
  <si>
    <t>60619-5505</t>
  </si>
  <si>
    <t>7734830900</t>
  </si>
  <si>
    <t>7737756616</t>
  </si>
  <si>
    <t>7737622272</t>
  </si>
  <si>
    <t>7735390066</t>
  </si>
  <si>
    <t>Ms. Sharee Onyezia</t>
  </si>
  <si>
    <t>7735220023</t>
  </si>
  <si>
    <t>7737317272</t>
  </si>
  <si>
    <t>7737140299</t>
  </si>
  <si>
    <t>Ms. Brianna Latko</t>
  </si>
  <si>
    <t>3124215900</t>
  </si>
  <si>
    <t>Ms. Judy Finkelstein-Taft</t>
  </si>
  <si>
    <t>7732712700</t>
  </si>
  <si>
    <t>7733621076</t>
  </si>
  <si>
    <t>7739256600</t>
  </si>
  <si>
    <t>15016111S190000</t>
  </si>
  <si>
    <t>60626-2628</t>
  </si>
  <si>
    <t>7733389102</t>
  </si>
  <si>
    <t>7738808812</t>
  </si>
  <si>
    <t>3127194907</t>
  </si>
  <si>
    <t>7734652662</t>
  </si>
  <si>
    <t>7734637738</t>
  </si>
  <si>
    <t>3126104900</t>
  </si>
  <si>
    <t>7737227791</t>
  </si>
  <si>
    <t>7736262114</t>
  </si>
  <si>
    <t>John Heybach</t>
  </si>
  <si>
    <t>3123743148</t>
  </si>
  <si>
    <t>7737798146</t>
  </si>
  <si>
    <t>3123753673</t>
  </si>
  <si>
    <t>3125132122</t>
  </si>
  <si>
    <t>7734345453</t>
  </si>
  <si>
    <t>Ms. Penny Visser</t>
  </si>
  <si>
    <t>8472820450</t>
  </si>
  <si>
    <t>920 W 19th St</t>
  </si>
  <si>
    <t>3124213050</t>
  </si>
  <si>
    <t>15016155Z140000</t>
  </si>
  <si>
    <t>Living Free Center</t>
  </si>
  <si>
    <t>Timothy Wright</t>
  </si>
  <si>
    <t>5467 W Chicago Ave</t>
  </si>
  <si>
    <t>60651-2858</t>
  </si>
  <si>
    <t>7734996941</t>
  </si>
  <si>
    <t>Faith Walk Community Christian Academy</t>
  </si>
  <si>
    <t>7738466155</t>
  </si>
  <si>
    <t>7737648274</t>
  </si>
  <si>
    <t>7087204547</t>
  </si>
  <si>
    <t>7733928845</t>
  </si>
  <si>
    <t>3555 W Peterson Ave Ste 300</t>
  </si>
  <si>
    <t>7732516583</t>
  </si>
  <si>
    <t>Andre Ellis</t>
  </si>
  <si>
    <t>7739 S Halsted St</t>
  </si>
  <si>
    <t>60620-2412</t>
  </si>
  <si>
    <t>7739827204</t>
  </si>
  <si>
    <t>15016168S190000</t>
  </si>
  <si>
    <t>Thresholds Loren Juhl School  YAP</t>
  </si>
  <si>
    <t>Mr. Tom Moore</t>
  </si>
  <si>
    <t>4219 N Lincoln Ave</t>
  </si>
  <si>
    <t>60618-2901</t>
  </si>
  <si>
    <t>7735373029</t>
  </si>
  <si>
    <t>60622-2862</t>
  </si>
  <si>
    <t>3126137115</t>
  </si>
  <si>
    <t>15016170X140000</t>
  </si>
  <si>
    <t>Destiny Christian Elementary School</t>
  </si>
  <si>
    <t>Dr. Aaron Mckenzie</t>
  </si>
  <si>
    <t>8221 S State St</t>
  </si>
  <si>
    <t>60619-4720</t>
  </si>
  <si>
    <t>7734888788</t>
  </si>
  <si>
    <t>2717 W Touhy Ave</t>
  </si>
  <si>
    <t>60645-3007</t>
  </si>
  <si>
    <t>8474778441</t>
  </si>
  <si>
    <t>7737621234</t>
  </si>
  <si>
    <t>Mrs. JoEllen Hoffmann</t>
  </si>
  <si>
    <t>7733425854</t>
  </si>
  <si>
    <t>Rev. Christopher Browne</t>
  </si>
  <si>
    <t>7737361157</t>
  </si>
  <si>
    <t>3126750056</t>
  </si>
  <si>
    <t>7735254990</t>
  </si>
  <si>
    <t>Mr. Douglas Markworth</t>
  </si>
  <si>
    <t>7737361196</t>
  </si>
  <si>
    <t>7734723837</t>
  </si>
  <si>
    <t>7733786644</t>
  </si>
  <si>
    <t>7737211438</t>
  </si>
  <si>
    <t>7088675044</t>
  </si>
  <si>
    <t>7735619830</t>
  </si>
  <si>
    <t>7737430800</t>
  </si>
  <si>
    <t>Mrs. Vicki Helmling</t>
  </si>
  <si>
    <t>7736372250</t>
  </si>
  <si>
    <t>Mr. Anthony Comella</t>
  </si>
  <si>
    <t>7734774824</t>
  </si>
  <si>
    <t>Dr. Eliezer Jones</t>
  </si>
  <si>
    <t>7734938880</t>
  </si>
  <si>
    <t>Mr. Noah Hartman</t>
  </si>
  <si>
    <t>7732811858</t>
  </si>
  <si>
    <t>Mr. Jeremiah Riggs</t>
  </si>
  <si>
    <t>7736851106</t>
  </si>
  <si>
    <t>7739159154</t>
  </si>
  <si>
    <t>Joan Dachs Bais Yaakov Yeshivas Tiferes Tzvi</t>
  </si>
  <si>
    <t>7734658889</t>
  </si>
  <si>
    <t>7732617505</t>
  </si>
  <si>
    <t>Dr. Randall Needlman</t>
  </si>
  <si>
    <t>7733273144</t>
  </si>
  <si>
    <t>8473383214</t>
  </si>
  <si>
    <t>7732624446</t>
  </si>
  <si>
    <t>7734458850</t>
  </si>
  <si>
    <t>7733735200</t>
  </si>
  <si>
    <t>7735452173</t>
  </si>
  <si>
    <t>Dr. Vernita Williams</t>
  </si>
  <si>
    <t>7739602070</t>
  </si>
  <si>
    <t>3123266243</t>
  </si>
  <si>
    <t>Karen Rebhan Csuk</t>
  </si>
  <si>
    <t>7732829373</t>
  </si>
  <si>
    <t>7734636797</t>
  </si>
  <si>
    <t>7735220143</t>
  </si>
  <si>
    <t>7735091296</t>
  </si>
  <si>
    <t>7738470697</t>
  </si>
  <si>
    <t>7734747820</t>
  </si>
  <si>
    <t>7735220024</t>
  </si>
  <si>
    <t>7732330033</t>
  </si>
  <si>
    <t>Ann Riordan</t>
  </si>
  <si>
    <t>7737793329</t>
  </si>
  <si>
    <t>7734452969</t>
  </si>
  <si>
    <t>7732786330</t>
  </si>
  <si>
    <t>Ms. Mari Hanson</t>
  </si>
  <si>
    <t>7733488212</t>
  </si>
  <si>
    <t>Eva Panczyk</t>
  </si>
  <si>
    <t>7732832311</t>
  </si>
  <si>
    <t>Sr. Marie Hackett</t>
  </si>
  <si>
    <t>7737369133</t>
  </si>
  <si>
    <t>7737621542</t>
  </si>
  <si>
    <t>7732381757</t>
  </si>
  <si>
    <t>Ms. Catherine Scotkovsky</t>
  </si>
  <si>
    <t>7737632235</t>
  </si>
  <si>
    <t>7736223022</t>
  </si>
  <si>
    <t>7735236161</t>
  </si>
  <si>
    <t>7735891000</t>
  </si>
  <si>
    <t>7732686636</t>
  </si>
  <si>
    <t>Jacqueline Chiaramonte</t>
  </si>
  <si>
    <t>7737373454</t>
  </si>
  <si>
    <t>7732377131</t>
  </si>
  <si>
    <t>7734861055</t>
  </si>
  <si>
    <t>7735615885</t>
  </si>
  <si>
    <t>Matthew Lynch</t>
  </si>
  <si>
    <t>7736386103</t>
  </si>
  <si>
    <t>3128428546</t>
  </si>
  <si>
    <t>Ms. Deborah Hays</t>
  </si>
  <si>
    <t>7732734744</t>
  </si>
  <si>
    <t>7732712008</t>
  </si>
  <si>
    <t>7737750545</t>
  </si>
  <si>
    <t>7732718655</t>
  </si>
  <si>
    <t>7733755711</t>
  </si>
  <si>
    <t>3128294153</t>
  </si>
  <si>
    <t>7736262655</t>
  </si>
  <si>
    <t>7732482500</t>
  </si>
  <si>
    <t>7733484629</t>
  </si>
  <si>
    <t>Alyssa Mostyn</t>
  </si>
  <si>
    <t>7737341386</t>
  </si>
  <si>
    <t>Mrs. Marinel Mullins</t>
  </si>
  <si>
    <t>7735490909</t>
  </si>
  <si>
    <t>7734454737</t>
  </si>
  <si>
    <t>7734861334</t>
  </si>
  <si>
    <t>Ms. Sarah Santellano</t>
  </si>
  <si>
    <t>7737852331</t>
  </si>
  <si>
    <t>Mr. John Segvich</t>
  </si>
  <si>
    <t>3128427668</t>
  </si>
  <si>
    <t>7732381088</t>
  </si>
  <si>
    <t>3127332252</t>
  </si>
  <si>
    <t>Eileen Sheedy</t>
  </si>
  <si>
    <t>3123261839</t>
  </si>
  <si>
    <t>Dr. Lisa Griffiths</t>
  </si>
  <si>
    <t>7737683728</t>
  </si>
  <si>
    <t>Ms. Michele Alday Engelman</t>
  </si>
  <si>
    <t>7732784560</t>
  </si>
  <si>
    <t>Pope Francis Global Academy North Campus</t>
  </si>
  <si>
    <t>7737637080</t>
  </si>
  <si>
    <t>Ms. Catherine DeFrancesca</t>
  </si>
  <si>
    <t>7737633380</t>
  </si>
  <si>
    <t>Phyllis Jurek</t>
  </si>
  <si>
    <t>3123262837</t>
  </si>
  <si>
    <t>7736671142</t>
  </si>
  <si>
    <t>7736312256</t>
  </si>
  <si>
    <t>Mrs. Michelle Napier</t>
  </si>
  <si>
    <t>7735828083</t>
  </si>
  <si>
    <t>Carrie Mijal</t>
  </si>
  <si>
    <t>7737255133</t>
  </si>
  <si>
    <t>Helen Dumas</t>
  </si>
  <si>
    <t>7734835620</t>
  </si>
  <si>
    <t>Sr. Rita Range</t>
  </si>
  <si>
    <t>7733420170</t>
  </si>
  <si>
    <t>Carl Ploense</t>
  </si>
  <si>
    <t>7737680999</t>
  </si>
  <si>
    <t>Shane Staszcuk</t>
  </si>
  <si>
    <t>7735258779</t>
  </si>
  <si>
    <t>7737368806</t>
  </si>
  <si>
    <t>7734870227</t>
  </si>
  <si>
    <t>3123861560</t>
  </si>
  <si>
    <t>7732881138</t>
  </si>
  <si>
    <t>Nancy Nasko</t>
  </si>
  <si>
    <t>3122261590</t>
  </si>
  <si>
    <t>3124215135</t>
  </si>
  <si>
    <t>7737360567</t>
  </si>
  <si>
    <t>Julia Kelly</t>
  </si>
  <si>
    <t>7737694211</t>
  </si>
  <si>
    <t>7084221540</t>
  </si>
  <si>
    <t>Mary Porod</t>
  </si>
  <si>
    <t>7735824266</t>
  </si>
  <si>
    <t>Patricia Murphy</t>
  </si>
  <si>
    <t>7737763316</t>
  </si>
  <si>
    <t>7734860119</t>
  </si>
  <si>
    <t>7732810018</t>
  </si>
  <si>
    <t>Candice Usauskas</t>
  </si>
  <si>
    <t>7737676160</t>
  </si>
  <si>
    <t>7737637577</t>
  </si>
  <si>
    <t>7732271140</t>
  </si>
  <si>
    <t>7737840999</t>
  </si>
  <si>
    <t>7737350772</t>
  </si>
  <si>
    <t>7733847243</t>
  </si>
  <si>
    <t>Mrs. Caroline Koster</t>
  </si>
  <si>
    <t>7733766223</t>
  </si>
  <si>
    <t>Mr. Raymond Coleman</t>
  </si>
  <si>
    <t>7736317880</t>
  </si>
  <si>
    <t>Ms. Vikki Stokes</t>
  </si>
  <si>
    <t>7732210212</t>
  </si>
  <si>
    <t>7732382707</t>
  </si>
  <si>
    <t>7738733005</t>
  </si>
  <si>
    <t>3127910001</t>
  </si>
  <si>
    <t>7732650550</t>
  </si>
  <si>
    <t>Ms. Cheryl LaCost</t>
  </si>
  <si>
    <t>7737140646</t>
  </si>
  <si>
    <t>3127335337</t>
  </si>
  <si>
    <t>7732397635</t>
  </si>
  <si>
    <t>Debra Langford</t>
  </si>
  <si>
    <t>7732711700</t>
  </si>
  <si>
    <t>Dr. Daniel Frank</t>
  </si>
  <si>
    <t>7733533000</t>
  </si>
  <si>
    <t>Raul Guerra</t>
  </si>
  <si>
    <t>7732520970</t>
  </si>
  <si>
    <t>Mrs. Geraldine Brazeal</t>
  </si>
  <si>
    <t>7735361984</t>
  </si>
  <si>
    <t>15016770S190000</t>
  </si>
  <si>
    <t>60649-3724</t>
  </si>
  <si>
    <t>7733742223</t>
  </si>
  <si>
    <t>Ms. Domonique Ziegler</t>
  </si>
  <si>
    <t>7737780818</t>
  </si>
  <si>
    <t>3125826014</t>
  </si>
  <si>
    <t>7732620885</t>
  </si>
  <si>
    <t>3124210202</t>
  </si>
  <si>
    <t>3124660700</t>
  </si>
  <si>
    <t>7736373755</t>
  </si>
  <si>
    <t>7739899350</t>
  </si>
  <si>
    <t>Steven Kurtz</t>
  </si>
  <si>
    <t>7734650419</t>
  </si>
  <si>
    <t>7737437716</t>
  </si>
  <si>
    <t>7736430700</t>
  </si>
  <si>
    <t>Ms. Lila Jokanovic</t>
  </si>
  <si>
    <t>60406-0175</t>
  </si>
  <si>
    <t>7737797606</t>
  </si>
  <si>
    <t>7732671494</t>
  </si>
  <si>
    <t>Ms. Alicia Schutter</t>
  </si>
  <si>
    <t>3125639044</t>
  </si>
  <si>
    <t>7733389222</t>
  </si>
  <si>
    <t>15016869S190000</t>
  </si>
  <si>
    <t>Chicago Lighthouse Childrens Development Center</t>
  </si>
  <si>
    <t>Ms. Lee Burklund</t>
  </si>
  <si>
    <t>1850 W Roosevelt Rd</t>
  </si>
  <si>
    <t>60608-1200</t>
  </si>
  <si>
    <t>3126661331</t>
  </si>
  <si>
    <t>15016883S190000</t>
  </si>
  <si>
    <t>Esperanza School</t>
  </si>
  <si>
    <t>Cindy Dombkowski</t>
  </si>
  <si>
    <t>520 N Marshfield Ave</t>
  </si>
  <si>
    <t>60622-6731</t>
  </si>
  <si>
    <t>3122436097</t>
  </si>
  <si>
    <t>137 Ash Dr</t>
  </si>
  <si>
    <t>60490-6536</t>
  </si>
  <si>
    <t>7739756330</t>
  </si>
  <si>
    <t>Brian Parker</t>
  </si>
  <si>
    <t>7737799440</t>
  </si>
  <si>
    <t>Mrs. Alyssa Dons</t>
  </si>
  <si>
    <t>3124911600</t>
  </si>
  <si>
    <t>Mary Post</t>
  </si>
  <si>
    <t>7735420665</t>
  </si>
  <si>
    <t>7733841434</t>
  </si>
  <si>
    <t>James Wilkes</t>
  </si>
  <si>
    <t>3125738854</t>
  </si>
  <si>
    <t>Jean Altman</t>
  </si>
  <si>
    <t>2017 W 110th Pl</t>
  </si>
  <si>
    <t>60643-4034</t>
  </si>
  <si>
    <t>7732382603</t>
  </si>
  <si>
    <t>7739211315</t>
  </si>
  <si>
    <t>7738901481</t>
  </si>
  <si>
    <t>7736650066</t>
  </si>
  <si>
    <t>7736266988</t>
  </si>
  <si>
    <t>7732275580</t>
  </si>
  <si>
    <t>7738906800</t>
  </si>
  <si>
    <t>Galeta Clayton</t>
  </si>
  <si>
    <t>7733270900</t>
  </si>
  <si>
    <t>7732240439</t>
  </si>
  <si>
    <t>8158955215</t>
  </si>
  <si>
    <t>International Montessori Academy Inc</t>
  </si>
  <si>
    <t>Mrs. Kimberly Staffey</t>
  </si>
  <si>
    <t>8157586822</t>
  </si>
  <si>
    <t>8157567905</t>
  </si>
  <si>
    <t>60511-9707</t>
  </si>
  <si>
    <t>6305563202</t>
  </si>
  <si>
    <t>Montessori Childrens House of Sycamore &amp; Dekalb</t>
  </si>
  <si>
    <t>8158950303</t>
  </si>
  <si>
    <t>8158446585</t>
  </si>
  <si>
    <t>8159982194</t>
  </si>
  <si>
    <t>8158421322</t>
  </si>
  <si>
    <t>8157964561</t>
  </si>
  <si>
    <t>8154192030</t>
  </si>
  <si>
    <t>2177327518</t>
  </si>
  <si>
    <t>2177925715</t>
  </si>
  <si>
    <t>Mrs. Pamela Fuiten</t>
  </si>
  <si>
    <t>445 Mayfair Dr</t>
  </si>
  <si>
    <t>62656-1338</t>
  </si>
  <si>
    <t>2177323977</t>
  </si>
  <si>
    <t>3094523268</t>
  </si>
  <si>
    <t>Gwenn Roche</t>
  </si>
  <si>
    <t>3096623712</t>
  </si>
  <si>
    <t>3098266677</t>
  </si>
  <si>
    <t>3098297513</t>
  </si>
  <si>
    <t>Mrs. Jamie Hartrich</t>
  </si>
  <si>
    <t>3098285954</t>
  </si>
  <si>
    <t>3094543898</t>
  </si>
  <si>
    <t>Joshua Horning</t>
  </si>
  <si>
    <t>3094493346</t>
  </si>
  <si>
    <t>3094527912</t>
  </si>
  <si>
    <t>3098620510</t>
  </si>
  <si>
    <t>3096629900</t>
  </si>
  <si>
    <t>Neal Kaspar</t>
  </si>
  <si>
    <t>6303556607</t>
  </si>
  <si>
    <t>6309710184</t>
  </si>
  <si>
    <t>Mr. Paul Trettin</t>
  </si>
  <si>
    <t>6308329302</t>
  </si>
  <si>
    <t>6307730509</t>
  </si>
  <si>
    <t>Mary Feeney</t>
  </si>
  <si>
    <t>6303231642</t>
  </si>
  <si>
    <t>6307660116</t>
  </si>
  <si>
    <t>6306685800</t>
  </si>
  <si>
    <t>Mrs. Dawn Koenig</t>
  </si>
  <si>
    <t>6308943263</t>
  </si>
  <si>
    <t>Pamela Levar</t>
  </si>
  <si>
    <t>6305303460</t>
  </si>
  <si>
    <t>6303939303</t>
  </si>
  <si>
    <t>Michelle Tovey</t>
  </si>
  <si>
    <t>6306682625</t>
  </si>
  <si>
    <t>Mr. Aaron Landgrave</t>
  </si>
  <si>
    <t>6309323196</t>
  </si>
  <si>
    <t>6309694306</t>
  </si>
  <si>
    <t>Mr. Michael Sweeney</t>
  </si>
  <si>
    <t>6309691732</t>
  </si>
  <si>
    <t>6306551066</t>
  </si>
  <si>
    <t>6303259220</t>
  </si>
  <si>
    <t>Mr. Chistopher Tiritilli</t>
  </si>
  <si>
    <t>6309686155</t>
  </si>
  <si>
    <t>6308583112</t>
  </si>
  <si>
    <t>6306651454</t>
  </si>
  <si>
    <t>6303550113</t>
  </si>
  <si>
    <t>6304695041</t>
  </si>
  <si>
    <t>6305434130</t>
  </si>
  <si>
    <t>Patricia Walther</t>
  </si>
  <si>
    <t>6306272353</t>
  </si>
  <si>
    <t>Stephen Marth</t>
  </si>
  <si>
    <t>6307192782</t>
  </si>
  <si>
    <t>6303551880</t>
  </si>
  <si>
    <t>6309852515</t>
  </si>
  <si>
    <t>Mary Lloyd</t>
  </si>
  <si>
    <t>6305291721</t>
  </si>
  <si>
    <t>6308334616</t>
  </si>
  <si>
    <t>6306379622</t>
  </si>
  <si>
    <t>6308344931</t>
  </si>
  <si>
    <t>Mr. Steve Bult</t>
  </si>
  <si>
    <t>6305627500</t>
  </si>
  <si>
    <t>Mr. Stephen Clum</t>
  </si>
  <si>
    <t>6306681385</t>
  </si>
  <si>
    <t>6306290536</t>
  </si>
  <si>
    <t>6305303490</t>
  </si>
  <si>
    <t>Mrs. Mary-Kathryn Warco</t>
  </si>
  <si>
    <t>6304698060</t>
  </si>
  <si>
    <t>6306276930</t>
  </si>
  <si>
    <t>6305299323</t>
  </si>
  <si>
    <t>6307664508</t>
  </si>
  <si>
    <t>6303233244</t>
  </si>
  <si>
    <t>6308334717</t>
  </si>
  <si>
    <t>6309645363</t>
  </si>
  <si>
    <t>Mr. Matthew Tuomi</t>
  </si>
  <si>
    <t>6307660228</t>
  </si>
  <si>
    <t>6309616125</t>
  </si>
  <si>
    <t>19022083X160000</t>
  </si>
  <si>
    <t>60563-3086</t>
  </si>
  <si>
    <t>6309266745</t>
  </si>
  <si>
    <t>6306906000</t>
  </si>
  <si>
    <t>Muniba Ali</t>
  </si>
  <si>
    <t>6304283733</t>
  </si>
  <si>
    <t>Alice Lewaniak</t>
  </si>
  <si>
    <t>6307909030</t>
  </si>
  <si>
    <t>6304421424</t>
  </si>
  <si>
    <t>6307904100</t>
  </si>
  <si>
    <t>PO Box 6072</t>
  </si>
  <si>
    <t>60139-6072</t>
  </si>
  <si>
    <t>6304741265</t>
  </si>
  <si>
    <t>19022095X160000</t>
  </si>
  <si>
    <t>Naper Montessori Academy Inc.</t>
  </si>
  <si>
    <t>Te Dora Brown</t>
  </si>
  <si>
    <t>6307551065</t>
  </si>
  <si>
    <t>6306205505</t>
  </si>
  <si>
    <t>6303758600</t>
  </si>
  <si>
    <t>6306535100</t>
  </si>
  <si>
    <t>Patricia Williams</t>
  </si>
  <si>
    <t>6309688848</t>
  </si>
  <si>
    <t>Ms. Khalida Baste</t>
  </si>
  <si>
    <t>6309418800</t>
  </si>
  <si>
    <t>Dr. Mohammed Taher</t>
  </si>
  <si>
    <t>6308898000</t>
  </si>
  <si>
    <t>Mrs. Lilliam Civantos</t>
  </si>
  <si>
    <t>6308871411</t>
  </si>
  <si>
    <t>6308340477</t>
  </si>
  <si>
    <t>29 E. St. Charles Rd</t>
  </si>
  <si>
    <t>6306208950</t>
  </si>
  <si>
    <t>6309047035</t>
  </si>
  <si>
    <t>Inderjit Singh</t>
  </si>
  <si>
    <t>6306289000</t>
  </si>
  <si>
    <t>19022181X160000</t>
  </si>
  <si>
    <t>Montessori Pebbles</t>
  </si>
  <si>
    <t>Sashikala Venkateson</t>
  </si>
  <si>
    <t>7516 S Cass Ave</t>
  </si>
  <si>
    <t>60561-4496</t>
  </si>
  <si>
    <t>6309632294</t>
  </si>
  <si>
    <t>6303250089</t>
  </si>
  <si>
    <t>Cynthia Brogan</t>
  </si>
  <si>
    <t>6182633183</t>
  </si>
  <si>
    <t>6189372017</t>
  </si>
  <si>
    <t>6189424484</t>
  </si>
  <si>
    <t>6189971430</t>
  </si>
  <si>
    <t>Carterville Christian Preparatory Academy</t>
  </si>
  <si>
    <t>6186812094</t>
  </si>
  <si>
    <t>6189423802</t>
  </si>
  <si>
    <t>6189979302</t>
  </si>
  <si>
    <t>Kim Lauriers</t>
  </si>
  <si>
    <t>8159424111</t>
  </si>
  <si>
    <t>Susan Lopez</t>
  </si>
  <si>
    <t>6305537861</t>
  </si>
  <si>
    <t>6305523345</t>
  </si>
  <si>
    <t>6308920310</t>
  </si>
  <si>
    <t>6305535158</t>
  </si>
  <si>
    <t>6307087927</t>
  </si>
  <si>
    <t>210 Beaver St</t>
  </si>
  <si>
    <t>60560-1705</t>
  </si>
  <si>
    <t>3312078932</t>
  </si>
  <si>
    <t>3096473444</t>
  </si>
  <si>
    <t>Mrs. Lisa Gray</t>
  </si>
  <si>
    <t>2174532511</t>
  </si>
  <si>
    <t>3098332470</t>
  </si>
  <si>
    <t>Dr. Emilye Fields</t>
  </si>
  <si>
    <t>7734258685</t>
  </si>
  <si>
    <t>Michelle Mershon</t>
  </si>
  <si>
    <t>8152233140</t>
  </si>
  <si>
    <t>8158728521</t>
  </si>
  <si>
    <t>Heather Francque</t>
  </si>
  <si>
    <t>3099443230</t>
  </si>
  <si>
    <t>3098567451</t>
  </si>
  <si>
    <t>6187634664</t>
  </si>
  <si>
    <t>6186843012</t>
  </si>
  <si>
    <t>6186872013</t>
  </si>
  <si>
    <t>6184574765</t>
  </si>
  <si>
    <t>Dana Castleman</t>
  </si>
  <si>
    <t>6185293733</t>
  </si>
  <si>
    <t>6183578276</t>
  </si>
  <si>
    <t>6185426800</t>
  </si>
  <si>
    <t>6187428223</t>
  </si>
  <si>
    <t>6308514300</t>
  </si>
  <si>
    <t>Mr. Seth Hanford</t>
  </si>
  <si>
    <t>8476950300</t>
  </si>
  <si>
    <t>6308973613</t>
  </si>
  <si>
    <t>6308967557</t>
  </si>
  <si>
    <t>8474281010</t>
  </si>
  <si>
    <t>Rev. F Etheredge</t>
  </si>
  <si>
    <t>6309070095</t>
  </si>
  <si>
    <t>Mr. Anthony Tinerella</t>
  </si>
  <si>
    <t>6308976936</t>
  </si>
  <si>
    <t>6309063646</t>
  </si>
  <si>
    <t>6308514400</t>
  </si>
  <si>
    <t>6308960831</t>
  </si>
  <si>
    <t>Ms. Colleen Cannon</t>
  </si>
  <si>
    <t>8474264808</t>
  </si>
  <si>
    <t>8477417535</t>
  </si>
  <si>
    <t>Mr. Steven Moeller</t>
  </si>
  <si>
    <t>8477417633</t>
  </si>
  <si>
    <t>8479312804</t>
  </si>
  <si>
    <t>6308443781</t>
  </si>
  <si>
    <t>8476956609</t>
  </si>
  <si>
    <t>6303388100</t>
  </si>
  <si>
    <t>6308963350</t>
  </si>
  <si>
    <t>Mr. Robert Williams</t>
  </si>
  <si>
    <t>6308921283</t>
  </si>
  <si>
    <t>6302320476</t>
  </si>
  <si>
    <t>6308920200</t>
  </si>
  <si>
    <t>6308980620</t>
  </si>
  <si>
    <t>8477423959</t>
  </si>
  <si>
    <t>Dr. Ollie Gibbs</t>
  </si>
  <si>
    <t>8472143500</t>
  </si>
  <si>
    <t>Mrs. Mary Billmeyer</t>
  </si>
  <si>
    <t>6302893040</t>
  </si>
  <si>
    <t>Dr. Stacy Beebe</t>
  </si>
  <si>
    <t>6308921551</t>
  </si>
  <si>
    <t>8476973836</t>
  </si>
  <si>
    <t>6309071313</t>
  </si>
  <si>
    <t>6308017955</t>
  </si>
  <si>
    <t>Brittany Smith</t>
  </si>
  <si>
    <t>6302328533</t>
  </si>
  <si>
    <t>6305935290</t>
  </si>
  <si>
    <t>6307367300</t>
  </si>
  <si>
    <t>8476950310</t>
  </si>
  <si>
    <t>6308792586</t>
  </si>
  <si>
    <t>8477415530</t>
  </si>
  <si>
    <t>Mrs. Johanna White</t>
  </si>
  <si>
    <t>8474680490</t>
  </si>
  <si>
    <t>Erin Kaminski</t>
  </si>
  <si>
    <t>1713 Howard St</t>
  </si>
  <si>
    <t>60174-3622</t>
  </si>
  <si>
    <t>6305131686</t>
  </si>
  <si>
    <t>6304060157</t>
  </si>
  <si>
    <t>8474285413</t>
  </si>
  <si>
    <t>6308301675</t>
  </si>
  <si>
    <t>2173942422</t>
  </si>
  <si>
    <t>8158894209</t>
  </si>
  <si>
    <t>Mrs. Sandra Spitz</t>
  </si>
  <si>
    <t>2173942547</t>
  </si>
  <si>
    <t>James Krupski</t>
  </si>
  <si>
    <t>8159323241</t>
  </si>
  <si>
    <t>Mr. Terry Granger</t>
  </si>
  <si>
    <t>8159327413</t>
  </si>
  <si>
    <t>8159358080</t>
  </si>
  <si>
    <t>Ms. Trudy Witvoet</t>
  </si>
  <si>
    <t>8154723230</t>
  </si>
  <si>
    <t>Stephen Wilkinson</t>
  </si>
  <si>
    <t>8159391511</t>
  </si>
  <si>
    <t>Mr. Joe Buresh</t>
  </si>
  <si>
    <t>3093443151</t>
  </si>
  <si>
    <t>3093438008</t>
  </si>
  <si>
    <t>3097346037</t>
  </si>
  <si>
    <t>8479181000</t>
  </si>
  <si>
    <t>8479457580</t>
  </si>
  <si>
    <t>8479450135</t>
  </si>
  <si>
    <t>8479457582</t>
  </si>
  <si>
    <t>Lyn Pearson</t>
  </si>
  <si>
    <t>8476340430</t>
  </si>
  <si>
    <t>8477463722</t>
  </si>
  <si>
    <t>Mrs. Elizabeth Brown</t>
  </si>
  <si>
    <t>8473566111</t>
  </si>
  <si>
    <t>8476238320</t>
  </si>
  <si>
    <t>8473810311</t>
  </si>
  <si>
    <t>8475875541</t>
  </si>
  <si>
    <t>Mr. Roy Rash</t>
  </si>
  <si>
    <t>8474387921</t>
  </si>
  <si>
    <t>8472238600</t>
  </si>
  <si>
    <t>8473620730</t>
  </si>
  <si>
    <t>Mrs. Abbie Miller</t>
  </si>
  <si>
    <t>8475461720</t>
  </si>
  <si>
    <t>8476234110</t>
  </si>
  <si>
    <t>Mr. David Wieters</t>
  </si>
  <si>
    <t>8472340371</t>
  </si>
  <si>
    <t>Mrs. Tammy Kleckner</t>
  </si>
  <si>
    <t>8472234021</t>
  </si>
  <si>
    <t>Dr. Stephanie Stoneberg</t>
  </si>
  <si>
    <t>8474596270</t>
  </si>
  <si>
    <t>8474386103</t>
  </si>
  <si>
    <t>8476238446</t>
  </si>
  <si>
    <t>8475266311</t>
  </si>
  <si>
    <t>8478725922</t>
  </si>
  <si>
    <t>8473951660</t>
  </si>
  <si>
    <t>8472470035</t>
  </si>
  <si>
    <t>Jeffrey Wilcox</t>
  </si>
  <si>
    <t>8475486209</t>
  </si>
  <si>
    <t>Jon Woldt</t>
  </si>
  <si>
    <t>60048-2670</t>
  </si>
  <si>
    <t>8473671441</t>
  </si>
  <si>
    <t>Pastor Timothy Kowach</t>
  </si>
  <si>
    <t>8476237600</t>
  </si>
  <si>
    <t>Mrs. Patti Carlsen</t>
  </si>
  <si>
    <t>8472638147</t>
  </si>
  <si>
    <t>8476235500</t>
  </si>
  <si>
    <t>8475261372</t>
  </si>
  <si>
    <t>7737712613</t>
  </si>
  <si>
    <t>8472344300</t>
  </si>
  <si>
    <t>8476153210</t>
  </si>
  <si>
    <t>8475663000</t>
  </si>
  <si>
    <t>8474384494</t>
  </si>
  <si>
    <t>8474333383</t>
  </si>
  <si>
    <t>8473564282</t>
  </si>
  <si>
    <t>34049097X160000</t>
  </si>
  <si>
    <t>115 Clover Hill Ln</t>
  </si>
  <si>
    <t>N Barrington</t>
  </si>
  <si>
    <t>60010-2187</t>
  </si>
  <si>
    <t>8475500917</t>
  </si>
  <si>
    <t>8478319393</t>
  </si>
  <si>
    <t>8473562288</t>
  </si>
  <si>
    <t>Marla Thoma</t>
  </si>
  <si>
    <t>8473822812</t>
  </si>
  <si>
    <t>Dr. Gloria Swopes</t>
  </si>
  <si>
    <t>8473601054</t>
  </si>
  <si>
    <t>8474875600</t>
  </si>
  <si>
    <t>8152238523</t>
  </si>
  <si>
    <t>8152241914</t>
  </si>
  <si>
    <t>Mrs. Emily Blumenshine</t>
  </si>
  <si>
    <t>8156723847</t>
  </si>
  <si>
    <t>8158838916</t>
  </si>
  <si>
    <t>8155397003</t>
  </si>
  <si>
    <t>8154962947</t>
  </si>
  <si>
    <t>8154330125</t>
  </si>
  <si>
    <t>2174237049</t>
  </si>
  <si>
    <t>2178774408</t>
  </si>
  <si>
    <t>2174234351</t>
  </si>
  <si>
    <t>2178752431</t>
  </si>
  <si>
    <t>Shirley Shaw</t>
  </si>
  <si>
    <t>2178750529</t>
  </si>
  <si>
    <t>Mr. Joel Witt</t>
  </si>
  <si>
    <t>2172332001</t>
  </si>
  <si>
    <t>2178775636</t>
  </si>
  <si>
    <t>2174235200</t>
  </si>
  <si>
    <t>2177627240</t>
  </si>
  <si>
    <t>6188832124</t>
  </si>
  <si>
    <t>Ms. Rachel Baalman Friedel</t>
  </si>
  <si>
    <t>6185762514</t>
  </si>
  <si>
    <t>2179426814</t>
  </si>
  <si>
    <t>6184984910</t>
  </si>
  <si>
    <t>David Manning</t>
  </si>
  <si>
    <t>6186353060</t>
  </si>
  <si>
    <t>Mr. David Schneider</t>
  </si>
  <si>
    <t>6184621071</t>
  </si>
  <si>
    <t>6183443145</t>
  </si>
  <si>
    <t>6184673154</t>
  </si>
  <si>
    <t>Mr. Michael Slaughter</t>
  </si>
  <si>
    <t>6184630580</t>
  </si>
  <si>
    <t>Mrs. Kathy Sherman</t>
  </si>
  <si>
    <t>6186547525</t>
  </si>
  <si>
    <t>6183776401</t>
  </si>
  <si>
    <t>6184664216</t>
  </si>
  <si>
    <t>6186566917</t>
  </si>
  <si>
    <t>6188773348</t>
  </si>
  <si>
    <t>Margaret Pennel</t>
  </si>
  <si>
    <t>6188775500</t>
  </si>
  <si>
    <t>6185057000</t>
  </si>
  <si>
    <t>6186676314</t>
  </si>
  <si>
    <t>6188882252</t>
  </si>
  <si>
    <t>62040-4355</t>
  </si>
  <si>
    <t>6185014141</t>
  </si>
  <si>
    <t>Mrs. Peg Bodinet</t>
  </si>
  <si>
    <t>6183445450</t>
  </si>
  <si>
    <t>Wesley Jones</t>
  </si>
  <si>
    <t>6186567002</t>
  </si>
  <si>
    <t>Mr. Joseph Snyder</t>
  </si>
  <si>
    <t>6183775507</t>
  </si>
  <si>
    <t>6186561230</t>
  </si>
  <si>
    <t>6184658523</t>
  </si>
  <si>
    <t>6189312508</t>
  </si>
  <si>
    <t>Mrs. Kimberly Speidel</t>
  </si>
  <si>
    <t>6184653594</t>
  </si>
  <si>
    <t>6184661599</t>
  </si>
  <si>
    <t>6186560043</t>
  </si>
  <si>
    <t>6184658711</t>
  </si>
  <si>
    <t>6183457230</t>
  </si>
  <si>
    <t>41057077Z200000</t>
  </si>
  <si>
    <t>Bethel Christian Academy</t>
  </si>
  <si>
    <t>Mrs. Ranell Consiglio</t>
  </si>
  <si>
    <t>PO Box 87207</t>
  </si>
  <si>
    <t>South Roxana</t>
  </si>
  <si>
    <t>62087-7207</t>
  </si>
  <si>
    <t>6182540188</t>
  </si>
  <si>
    <t>6183443153</t>
  </si>
  <si>
    <t>6182888024</t>
  </si>
  <si>
    <t>6184631845</t>
  </si>
  <si>
    <t>Joe Lombardi</t>
  </si>
  <si>
    <t>6188559010</t>
  </si>
  <si>
    <t>8154591444</t>
  </si>
  <si>
    <t>8154799305</t>
  </si>
  <si>
    <t>8476393041</t>
  </si>
  <si>
    <t>8476589311</t>
  </si>
  <si>
    <t>8476585313</t>
  </si>
  <si>
    <t>Julie Stark</t>
  </si>
  <si>
    <t>8153853959</t>
  </si>
  <si>
    <t>8153851022</t>
  </si>
  <si>
    <t>Mr. Vincent Sossong</t>
  </si>
  <si>
    <t>8153383598</t>
  </si>
  <si>
    <t>Dr. Dan Bertrand</t>
  </si>
  <si>
    <t>8155685156</t>
  </si>
  <si>
    <t>Mr. Steven Baldwin</t>
  </si>
  <si>
    <t>8153384220</t>
  </si>
  <si>
    <t>8154590496</t>
  </si>
  <si>
    <t>8153380013</t>
  </si>
  <si>
    <t>8154554175</t>
  </si>
  <si>
    <t>8154596727</t>
  </si>
  <si>
    <t>Michael Kish</t>
  </si>
  <si>
    <t>6182815353</t>
  </si>
  <si>
    <t>6189397217</t>
  </si>
  <si>
    <t>6189393883</t>
  </si>
  <si>
    <t>Wendy Lochhead</t>
  </si>
  <si>
    <t>6188264345</t>
  </si>
  <si>
    <t>6182823873</t>
  </si>
  <si>
    <t>Mr. Larry Luedders</t>
  </si>
  <si>
    <t>6189653838</t>
  </si>
  <si>
    <t>Mr. John Bione</t>
  </si>
  <si>
    <t>6182822881</t>
  </si>
  <si>
    <t>Ms. Kristine Hill</t>
  </si>
  <si>
    <t>6182823215</t>
  </si>
  <si>
    <t>6188263120</t>
  </si>
  <si>
    <t>6188537300</t>
  </si>
  <si>
    <t>8152885619</t>
  </si>
  <si>
    <t>8152846986</t>
  </si>
  <si>
    <t>8156524806</t>
  </si>
  <si>
    <t>8155626323</t>
  </si>
  <si>
    <t>8155893912</t>
  </si>
  <si>
    <t>8156250500</t>
  </si>
  <si>
    <t>8156251456</t>
  </si>
  <si>
    <t>8156252253</t>
  </si>
  <si>
    <t>8156253800</t>
  </si>
  <si>
    <t>3096371512</t>
  </si>
  <si>
    <t>3096882931</t>
  </si>
  <si>
    <t>3096864500</t>
  </si>
  <si>
    <t>3092742994</t>
  </si>
  <si>
    <t>3096767131</t>
  </si>
  <si>
    <t>3096913015</t>
  </si>
  <si>
    <t>3096851208</t>
  </si>
  <si>
    <t>3096852533</t>
  </si>
  <si>
    <t>3096915012</t>
  </si>
  <si>
    <t>3096918741</t>
  </si>
  <si>
    <t>3096918921</t>
  </si>
  <si>
    <t>3096858995</t>
  </si>
  <si>
    <t>Kellie Wood</t>
  </si>
  <si>
    <t>3096922821</t>
  </si>
  <si>
    <t>3092744343</t>
  </si>
  <si>
    <t>Mrs. Cheryl Murzyn</t>
  </si>
  <si>
    <t>61614-1116</t>
  </si>
  <si>
    <t>3096927570</t>
  </si>
  <si>
    <t>Mrs. Nermeen Farghaly</t>
  </si>
  <si>
    <t>3096919089</t>
  </si>
  <si>
    <t>3092432493</t>
  </si>
  <si>
    <t>48072115X010000</t>
  </si>
  <si>
    <t>Methodist Family CCC &amp; Kindergarten</t>
  </si>
  <si>
    <t>Lee Ann Mowers</t>
  </si>
  <si>
    <t>415 NE Saint Mark Ct</t>
  </si>
  <si>
    <t>61603-3707</t>
  </si>
  <si>
    <t>3096715153</t>
  </si>
  <si>
    <t>3097867793</t>
  </si>
  <si>
    <t>3097575500</t>
  </si>
  <si>
    <t>Robert Pagel</t>
  </si>
  <si>
    <t>3097624494</t>
  </si>
  <si>
    <t>Mr. John Mutum</t>
  </si>
  <si>
    <t>3097623800</t>
  </si>
  <si>
    <t>3097559771</t>
  </si>
  <si>
    <t>Mr. Jacob Smithers</t>
  </si>
  <si>
    <t>61201-5310</t>
  </si>
  <si>
    <t>3097937350</t>
  </si>
  <si>
    <t>Rev. James Patrick</t>
  </si>
  <si>
    <t>3097961485</t>
  </si>
  <si>
    <t>3097641302</t>
  </si>
  <si>
    <t>6187266040</t>
  </si>
  <si>
    <t>6183971111</t>
  </si>
  <si>
    <t>6188746605</t>
  </si>
  <si>
    <t>6182336414</t>
  </si>
  <si>
    <t>6182341206</t>
  </si>
  <si>
    <t>6182354066</t>
  </si>
  <si>
    <t>6182578783</t>
  </si>
  <si>
    <t>Mrs. Anetrise Jones</t>
  </si>
  <si>
    <t>4510 N Illinois St Ste 5</t>
  </si>
  <si>
    <t>62226-1535</t>
  </si>
  <si>
    <t>6187262022</t>
  </si>
  <si>
    <t>6188250609</t>
  </si>
  <si>
    <t>Mr. Daniel Nickerson</t>
  </si>
  <si>
    <t>6183970316</t>
  </si>
  <si>
    <t>6186287395</t>
  </si>
  <si>
    <t>6185393930</t>
  </si>
  <si>
    <t>Mrs. Claudia Dougherty</t>
  </si>
  <si>
    <t>6185662922</t>
  </si>
  <si>
    <t>6184763510</t>
  </si>
  <si>
    <t>6184752170</t>
  </si>
  <si>
    <t>6182330581</t>
  </si>
  <si>
    <t>Mrs. Susan Morford</t>
  </si>
  <si>
    <t>6182351100</t>
  </si>
  <si>
    <t>6186326327</t>
  </si>
  <si>
    <t>6182340275</t>
  </si>
  <si>
    <t>Mrs. Lillian Grinston</t>
  </si>
  <si>
    <t>6188757880</t>
  </si>
  <si>
    <t>6182337542</t>
  </si>
  <si>
    <t>2175227534</t>
  </si>
  <si>
    <t>Mr. Tony Cerveny</t>
  </si>
  <si>
    <t>2175232652</t>
  </si>
  <si>
    <t>2175462159</t>
  </si>
  <si>
    <t>2176981933</t>
  </si>
  <si>
    <t>62703-4949</t>
  </si>
  <si>
    <t>2175293309</t>
  </si>
  <si>
    <t>2175466363</t>
  </si>
  <si>
    <t>2175294511</t>
  </si>
  <si>
    <t>2175464531</t>
  </si>
  <si>
    <t>Mrs. Kara Rapacz</t>
  </si>
  <si>
    <t>2177871595</t>
  </si>
  <si>
    <t>2177931370</t>
  </si>
  <si>
    <t>2175444553</t>
  </si>
  <si>
    <t>2175237670</t>
  </si>
  <si>
    <t>Pamela Sausaman</t>
  </si>
  <si>
    <t>62704-1744</t>
  </si>
  <si>
    <t>2177872323</t>
  </si>
  <si>
    <t>51084040S190000</t>
  </si>
  <si>
    <t>Hope School</t>
  </si>
  <si>
    <t>Cliff Hathaway</t>
  </si>
  <si>
    <t>15 East Hazel Dell Ln</t>
  </si>
  <si>
    <t>62712-4210</t>
  </si>
  <si>
    <t>2175855122</t>
  </si>
  <si>
    <t>Donna Squires</t>
  </si>
  <si>
    <t>2175469700</t>
  </si>
  <si>
    <t>3092638442</t>
  </si>
  <si>
    <t>Doreen Shipman</t>
  </si>
  <si>
    <t>3094444345</t>
  </si>
  <si>
    <t>Mrs. Shannon Rogers</t>
  </si>
  <si>
    <t>3093477194</t>
  </si>
  <si>
    <t>Mrs. Reva Simpson</t>
  </si>
  <si>
    <t>3093472020</t>
  </si>
  <si>
    <t>3092666592</t>
  </si>
  <si>
    <t>3096138345</t>
  </si>
  <si>
    <t>3096982000</t>
  </si>
  <si>
    <t>Mr. Rich Koehler</t>
  </si>
  <si>
    <t>3093672528</t>
  </si>
  <si>
    <t>2174422434</t>
  </si>
  <si>
    <t>Mrs. Kimberly Wright</t>
  </si>
  <si>
    <t>2174425036</t>
  </si>
  <si>
    <t>2176622127</t>
  </si>
  <si>
    <t>2174423880</t>
  </si>
  <si>
    <t>Mrs. Bonnie Pirie</t>
  </si>
  <si>
    <t>2174421373</t>
  </si>
  <si>
    <t>2174466750</t>
  </si>
  <si>
    <t>8157226626</t>
  </si>
  <si>
    <t>8157258149</t>
  </si>
  <si>
    <t>8154857129</t>
  </si>
  <si>
    <t>8157228518</t>
  </si>
  <si>
    <t>8157253390</t>
  </si>
  <si>
    <t>8158865953</t>
  </si>
  <si>
    <t>Lisa Smith</t>
  </si>
  <si>
    <t>8158384494</t>
  </si>
  <si>
    <t>8158388173</t>
  </si>
  <si>
    <t>8154783951</t>
  </si>
  <si>
    <t>Mrs. Beth Cunningham</t>
  </si>
  <si>
    <t>7083269330</t>
  </si>
  <si>
    <t>8154363953</t>
  </si>
  <si>
    <t>8154766220</t>
  </si>
  <si>
    <t>Rev. Aaron Moldenhauer</t>
  </si>
  <si>
    <t>7089462272</t>
  </si>
  <si>
    <t>7086725969</t>
  </si>
  <si>
    <t>Eileen Contos</t>
  </si>
  <si>
    <t>6307838644</t>
  </si>
  <si>
    <t>8154852549</t>
  </si>
  <si>
    <t>Rev. Richard McGrath</t>
  </si>
  <si>
    <t>8154852136</t>
  </si>
  <si>
    <t>8157410500</t>
  </si>
  <si>
    <t>7086723262</t>
  </si>
  <si>
    <t>Mr. Lucas Stangler</t>
  </si>
  <si>
    <t>8157290288</t>
  </si>
  <si>
    <t>Sr. Marie Staub</t>
  </si>
  <si>
    <t>6307391633</t>
  </si>
  <si>
    <t>8157223567</t>
  </si>
  <si>
    <t>8157414180</t>
  </si>
  <si>
    <t>8154852379</t>
  </si>
  <si>
    <t>Mary Murphy</t>
  </si>
  <si>
    <t>7084798988</t>
  </si>
  <si>
    <t>8158864898</t>
  </si>
  <si>
    <t>6309145015</t>
  </si>
  <si>
    <t>Families of Faith Christian Academy</t>
  </si>
  <si>
    <t>8155211381</t>
  </si>
  <si>
    <t>7086723093</t>
  </si>
  <si>
    <t>7082485926</t>
  </si>
  <si>
    <t>2017-18 Registered NonPublic Schools With Staff and Enrollment Data</t>
  </si>
  <si>
    <t>School Name</t>
  </si>
  <si>
    <t>Street Address</t>
  </si>
  <si>
    <t>Total FTE Administrator</t>
  </si>
  <si>
    <t>Total FTE Teacher (PK-12 and Spec Ed)</t>
  </si>
  <si>
    <t>Total FTE Other Staff</t>
  </si>
  <si>
    <t>Total FTE Staff</t>
  </si>
  <si>
    <t>Total PreK</t>
  </si>
  <si>
    <t>Total PreK Ungraded</t>
  </si>
  <si>
    <t>Total Elem Ungraded</t>
  </si>
  <si>
    <t>Total Sec Ungraded</t>
  </si>
  <si>
    <t>Total SpecEd PreK</t>
  </si>
  <si>
    <t>Total SpecEd Elem</t>
  </si>
  <si>
    <t>Total SpecEd  Sec</t>
  </si>
  <si>
    <t>Total Indian/Native Am</t>
  </si>
  <si>
    <t>Total Black/African Am</t>
  </si>
  <si>
    <t>Total Pacific Islander</t>
  </si>
  <si>
    <t>Total Two or More</t>
  </si>
  <si>
    <t>Ms. Deb Zueck</t>
  </si>
  <si>
    <t xml:space="preserve"> Matt Sturgeon</t>
  </si>
  <si>
    <t>Terri Sutton</t>
  </si>
  <si>
    <t>10 Dandy Lane</t>
  </si>
  <si>
    <t>Jason Miller</t>
  </si>
  <si>
    <t>Pastor Thomas Freeman</t>
  </si>
  <si>
    <t>Mr. Robert McVinnie</t>
  </si>
  <si>
    <t>Solomon Caplan</t>
  </si>
  <si>
    <t>05016003X230000</t>
  </si>
  <si>
    <t>ICCD ACADEMY</t>
  </si>
  <si>
    <t>Syeda Quadri</t>
  </si>
  <si>
    <t>Yoel Caplin</t>
  </si>
  <si>
    <t>Mr. Charles Heintz</t>
  </si>
  <si>
    <t>05016125X010000</t>
  </si>
  <si>
    <t>A Mothers Touch Lrning Center</t>
  </si>
  <si>
    <t>Laurie Gashkoff</t>
  </si>
  <si>
    <t>125 N Dryden Ave</t>
  </si>
  <si>
    <t>733 Lee Street</t>
  </si>
  <si>
    <t>180 Ridge Avenue</t>
  </si>
  <si>
    <t>Mr. Michael Kendrick</t>
  </si>
  <si>
    <t>Marcia Tornatore</t>
  </si>
  <si>
    <t>Mary Lacopelli</t>
  </si>
  <si>
    <t xml:space="preserve"> Mary Brinkman</t>
  </si>
  <si>
    <t xml:space="preserve"> Stephen Schacherer</t>
  </si>
  <si>
    <t>Dr. Mary Maloney</t>
  </si>
  <si>
    <t>Jodi Reuter</t>
  </si>
  <si>
    <t>Mrs. Jacquelyn Negus</t>
  </si>
  <si>
    <t>05016611S190000</t>
  </si>
  <si>
    <t>Ms. Brandy Larrance</t>
  </si>
  <si>
    <t>3250 N Arlington Heights Rd Ste 200</t>
  </si>
  <si>
    <t>Mrs. Lisa Hanretty</t>
  </si>
  <si>
    <t xml:space="preserve"> Sara Motlagh</t>
  </si>
  <si>
    <t>Adrianne Finley Odell</t>
  </si>
  <si>
    <t>Ms. Valerie Winston</t>
  </si>
  <si>
    <t xml:space="preserve"> William Koehne</t>
  </si>
  <si>
    <t xml:space="preserve"> Kathleen Gorman</t>
  </si>
  <si>
    <t xml:space="preserve"> Veronica Cash</t>
  </si>
  <si>
    <t xml:space="preserve"> William Donegan</t>
  </si>
  <si>
    <t xml:space="preserve"> Joseph Quinlan</t>
  </si>
  <si>
    <t xml:space="preserve"> Mary Burns</t>
  </si>
  <si>
    <t>Ms. Kathy Lofgren</t>
  </si>
  <si>
    <t xml:space="preserve"> Barbara Ciconte</t>
  </si>
  <si>
    <t xml:space="preserve"> Yoko Avramov</t>
  </si>
  <si>
    <t xml:space="preserve"> Shawn Edwards</t>
  </si>
  <si>
    <t xml:space="preserve"> Therese Hawkins</t>
  </si>
  <si>
    <t xml:space="preserve"> Edina Mcgivern</t>
  </si>
  <si>
    <t>06016856X160000</t>
  </si>
  <si>
    <t xml:space="preserve"> Carol Hofbauer</t>
  </si>
  <si>
    <t xml:space="preserve"> Maria Carandang-Ramos</t>
  </si>
  <si>
    <t xml:space="preserve"> Gudrun Olson</t>
  </si>
  <si>
    <t xml:space="preserve"> Elizabeth Sorrells</t>
  </si>
  <si>
    <t>06016993Z270000</t>
  </si>
  <si>
    <t>Westchester Christian School</t>
  </si>
  <si>
    <t xml:space="preserve"> Pastor Julian</t>
  </si>
  <si>
    <t>10600 W Cermak Rd</t>
  </si>
  <si>
    <t xml:space="preserve"> LaShawn McCree</t>
  </si>
  <si>
    <t xml:space="preserve"> Medina Bailey</t>
  </si>
  <si>
    <t xml:space="preserve"> Margaret Williams</t>
  </si>
  <si>
    <t xml:space="preserve"> Beverly Hill</t>
  </si>
  <si>
    <t xml:space="preserve"> Amena Ramahi</t>
  </si>
  <si>
    <t>Farm and Nature Discovery Presc</t>
  </si>
  <si>
    <t xml:space="preserve"> Kristin Hale</t>
  </si>
  <si>
    <t>07016033X260000</t>
  </si>
  <si>
    <t xml:space="preserve"> Brian Verwolf</t>
  </si>
  <si>
    <t xml:space="preserve"> Peter Boonstra</t>
  </si>
  <si>
    <t xml:space="preserve"> James Muting</t>
  </si>
  <si>
    <t xml:space="preserve"> Angela Schlie</t>
  </si>
  <si>
    <t xml:space="preserve"> Virginia Terrell</t>
  </si>
  <si>
    <t xml:space="preserve"> Randy Moes</t>
  </si>
  <si>
    <t xml:space="preserve"> Melissa Wilson</t>
  </si>
  <si>
    <t xml:space="preserve"> Lawrence Manetti</t>
  </si>
  <si>
    <t xml:space="preserve"> Jennifer Mish</t>
  </si>
  <si>
    <t xml:space="preserve"> Nancy Andrasco</t>
  </si>
  <si>
    <t xml:space="preserve"> Kelly Rojas</t>
  </si>
  <si>
    <t xml:space="preserve"> Shirley Tkachuk</t>
  </si>
  <si>
    <t xml:space="preserve"> Robert Priest</t>
  </si>
  <si>
    <t xml:space="preserve"> Alison Donald</t>
  </si>
  <si>
    <t xml:space="preserve"> Cynthia Zabilka</t>
  </si>
  <si>
    <t xml:space="preserve"> Mary Iannucilli</t>
  </si>
  <si>
    <t xml:space="preserve"> Robert Burckart</t>
  </si>
  <si>
    <t xml:space="preserve"> Matthew Lungaro</t>
  </si>
  <si>
    <t xml:space="preserve"> Beth Lind</t>
  </si>
  <si>
    <t xml:space="preserve"> Tammie Ismail</t>
  </si>
  <si>
    <t xml:space="preserve"> Terry Huizenga</t>
  </si>
  <si>
    <t xml:space="preserve"> Carol Pretkelis</t>
  </si>
  <si>
    <t xml:space="preserve"> Therese Colby</t>
  </si>
  <si>
    <t xml:space="preserve"> Kathy Williams</t>
  </si>
  <si>
    <t>Mrs. Julie Kohlbauer</t>
  </si>
  <si>
    <t xml:space="preserve"> Michael Chitty</t>
  </si>
  <si>
    <t xml:space="preserve"> John Lawrence</t>
  </si>
  <si>
    <t xml:space="preserve"> George Cook</t>
  </si>
  <si>
    <t>Ms. Binky Bognar</t>
  </si>
  <si>
    <t>4301 W. Kirby Avenue</t>
  </si>
  <si>
    <t xml:space="preserve"> Bryant Tatum</t>
  </si>
  <si>
    <t>11015001Z140000</t>
  </si>
  <si>
    <t>Charis Christian Acadof Il</t>
  </si>
  <si>
    <t>Mr. Michael Loy</t>
  </si>
  <si>
    <t xml:space="preserve"> Vivian Skelley</t>
  </si>
  <si>
    <t xml:space="preserve"> Cheryl Zuiker</t>
  </si>
  <si>
    <t>Mr. Jeffery Wallace</t>
  </si>
  <si>
    <t xml:space="preserve"> Carol Potter</t>
  </si>
  <si>
    <t xml:space="preserve"> Dennis Litteken</t>
  </si>
  <si>
    <t xml:space="preserve"> Robin Booth</t>
  </si>
  <si>
    <t xml:space="preserve"> Don Duensing</t>
  </si>
  <si>
    <t xml:space="preserve"> Brett Heinzman</t>
  </si>
  <si>
    <t xml:space="preserve"> Lynn Lukomski</t>
  </si>
  <si>
    <t>Mr. Chris Dehning</t>
  </si>
  <si>
    <t xml:space="preserve"> Joseph Schmidt</t>
  </si>
  <si>
    <t xml:space="preserve"> Teresa Coleman</t>
  </si>
  <si>
    <t>Mr. Robert Alberts</t>
  </si>
  <si>
    <t xml:space="preserve"> Johanna Seralde</t>
  </si>
  <si>
    <t xml:space="preserve"> Diane Brown</t>
  </si>
  <si>
    <t>Mr. Anthony Daniels Halisi</t>
  </si>
  <si>
    <t xml:space="preserve"> Marianne Lynch</t>
  </si>
  <si>
    <t xml:space="preserve"> Mary Guerin</t>
  </si>
  <si>
    <t xml:space="preserve"> Catherine Sullivan</t>
  </si>
  <si>
    <t xml:space="preserve"> Mahdi Dadrass</t>
  </si>
  <si>
    <t xml:space="preserve"> Larry Tucker</t>
  </si>
  <si>
    <t xml:space="preserve"> Mercedes Sheppard</t>
  </si>
  <si>
    <t xml:space="preserve"> Karen Carney</t>
  </si>
  <si>
    <t xml:space="preserve"> Quinn Mcavoy</t>
  </si>
  <si>
    <t xml:space="preserve"> Jeanette Butala</t>
  </si>
  <si>
    <t xml:space="preserve"> Geneva Reynolds</t>
  </si>
  <si>
    <t xml:space="preserve"> Maria Hawk</t>
  </si>
  <si>
    <t>Ms. Rachel Gemo</t>
  </si>
  <si>
    <t>Rev. Darko Spasojevic</t>
  </si>
  <si>
    <t xml:space="preserve"> Chrystal Kyles</t>
  </si>
  <si>
    <t xml:space="preserve"> Shirley Allison</t>
  </si>
  <si>
    <t xml:space="preserve"> Brendan Conroy</t>
  </si>
  <si>
    <t xml:space="preserve"> Charisse Parham</t>
  </si>
  <si>
    <t xml:space="preserve"> Edina McGivern</t>
  </si>
  <si>
    <t>15016117Y010000</t>
  </si>
  <si>
    <t>Puerto Rican H S - Pedro A Campos</t>
  </si>
  <si>
    <t xml:space="preserve"> Carmen Rodriguez</t>
  </si>
  <si>
    <t>2739 W Division St</t>
  </si>
  <si>
    <t xml:space="preserve"> Sonja Bellephant</t>
  </si>
  <si>
    <t xml:space="preserve"> Sharon Thompson</t>
  </si>
  <si>
    <t xml:space="preserve"> John Heybach</t>
  </si>
  <si>
    <t xml:space="preserve"> Pernicia Smith Johnson</t>
  </si>
  <si>
    <t xml:space="preserve"> Guineivere Thomas</t>
  </si>
  <si>
    <t xml:space="preserve"> Margarita Valbuena</t>
  </si>
  <si>
    <t>Dr. Penny Visser</t>
  </si>
  <si>
    <t xml:space="preserve"> Timothy Wright</t>
  </si>
  <si>
    <t xml:space="preserve"> Wendy Young</t>
  </si>
  <si>
    <t xml:space="preserve"> Miavria Rucker</t>
  </si>
  <si>
    <t>3685 Whiteville New Castle Rd</t>
  </si>
  <si>
    <t>Whiteville</t>
  </si>
  <si>
    <t xml:space="preserve"> Andre Ellis</t>
  </si>
  <si>
    <t>6020 S Halsted St</t>
  </si>
  <si>
    <t>15016171X140000</t>
  </si>
  <si>
    <t>Heart of God Academy</t>
  </si>
  <si>
    <t xml:space="preserve"> Walter Page</t>
  </si>
  <si>
    <t>7422 S Vincennes Ave</t>
  </si>
  <si>
    <t xml:space="preserve"> Sheri Meyer</t>
  </si>
  <si>
    <t xml:space="preserve"> Donna Beck</t>
  </si>
  <si>
    <t>Mrs. Andrea Sumner</t>
  </si>
  <si>
    <t>Dr. Alyson Horwitz</t>
  </si>
  <si>
    <t xml:space="preserve"> Diana Smith</t>
  </si>
  <si>
    <t xml:space="preserve"> Nat Wilburn</t>
  </si>
  <si>
    <t xml:space="preserve"> Sharon OToole</t>
  </si>
  <si>
    <t xml:space="preserve"> Colleen Brewer</t>
  </si>
  <si>
    <t>2859 S Throop St</t>
  </si>
  <si>
    <t xml:space="preserve"> Elaine Gaffney</t>
  </si>
  <si>
    <t xml:space="preserve"> Karen Rebhan Csuk</t>
  </si>
  <si>
    <t xml:space="preserve"> Sherry Stewart</t>
  </si>
  <si>
    <t xml:space="preserve"> Rachel Gemo</t>
  </si>
  <si>
    <t xml:space="preserve"> Colleen Schrantz</t>
  </si>
  <si>
    <t xml:space="preserve"> Ken Koll</t>
  </si>
  <si>
    <t xml:space="preserve"> Ann Riordan</t>
  </si>
  <si>
    <t xml:space="preserve"> Mary Stokes</t>
  </si>
  <si>
    <t xml:space="preserve"> Eva Panczyk</t>
  </si>
  <si>
    <t xml:space="preserve"> Scott Ernst</t>
  </si>
  <si>
    <t xml:space="preserve"> Denise Spells</t>
  </si>
  <si>
    <t xml:space="preserve"> Mary McKenna Corrigan</t>
  </si>
  <si>
    <t xml:space="preserve"> Marianne Johnson</t>
  </si>
  <si>
    <t>Mr. Sean Stalling</t>
  </si>
  <si>
    <t xml:space="preserve"> Matthew Lynch</t>
  </si>
  <si>
    <t xml:space="preserve"> Christine Huzenis</t>
  </si>
  <si>
    <t xml:space="preserve"> Sue Canzoneri</t>
  </si>
  <si>
    <t xml:space="preserve"> Christine Boyd</t>
  </si>
  <si>
    <t xml:space="preserve"> Edward Renas</t>
  </si>
  <si>
    <t>Ms. Connie Calderon</t>
  </si>
  <si>
    <t xml:space="preserve"> Allen Ackermann</t>
  </si>
  <si>
    <t xml:space="preserve"> Alyssa Mostyn</t>
  </si>
  <si>
    <t>Mrs. Marinel Mullens</t>
  </si>
  <si>
    <t xml:space="preserve"> Margaret Roketenetz</t>
  </si>
  <si>
    <t>Mrs. Sarah Santellano</t>
  </si>
  <si>
    <t xml:space="preserve"> Shauntae Davis</t>
  </si>
  <si>
    <t xml:space="preserve"> Cassandra Taylor</t>
  </si>
  <si>
    <t xml:space="preserve"> Eileen Sheedy</t>
  </si>
  <si>
    <t xml:space="preserve"> Allyn Doyle</t>
  </si>
  <si>
    <t>Mr. Timothy OMalley</t>
  </si>
  <si>
    <t xml:space="preserve"> Phyllis Jurek</t>
  </si>
  <si>
    <t xml:space="preserve"> Marjorie Marshall</t>
  </si>
  <si>
    <t xml:space="preserve"> Carrie Mijal</t>
  </si>
  <si>
    <t xml:space="preserve"> Helen Dumas</t>
  </si>
  <si>
    <t xml:space="preserve"> Shane Staszcuk</t>
  </si>
  <si>
    <t xml:space="preserve"> Eldora Davis</t>
  </si>
  <si>
    <t xml:space="preserve"> Linda Sanders</t>
  </si>
  <si>
    <t xml:space="preserve"> Nancy Nasko</t>
  </si>
  <si>
    <t xml:space="preserve"> Julia Kelly</t>
  </si>
  <si>
    <t xml:space="preserve"> Kathleen Tomaszewski</t>
  </si>
  <si>
    <t xml:space="preserve"> Mary Porod</t>
  </si>
  <si>
    <t xml:space="preserve"> Patricia Murphy</t>
  </si>
  <si>
    <t xml:space="preserve"> Elizabeth Dolack</t>
  </si>
  <si>
    <t xml:space="preserve"> Candice Usauskas</t>
  </si>
  <si>
    <t>Mrs. Geralyn Lawler</t>
  </si>
  <si>
    <t xml:space="preserve"> Christina Molina</t>
  </si>
  <si>
    <t>Mrs. Kathleen Carden</t>
  </si>
  <si>
    <t xml:space="preserve"> Mariagnes Menden</t>
  </si>
  <si>
    <t>15016727S190000</t>
  </si>
  <si>
    <t xml:space="preserve"> Jean Heideman</t>
  </si>
  <si>
    <t xml:space="preserve"> Kelley Ciraulo</t>
  </si>
  <si>
    <t xml:space="preserve"> Ben Blair</t>
  </si>
  <si>
    <t xml:space="preserve"> Raul Guerra</t>
  </si>
  <si>
    <t xml:space="preserve"> Moshe Perlstein</t>
  </si>
  <si>
    <t xml:space="preserve"> Ather Sultana</t>
  </si>
  <si>
    <t xml:space="preserve"> Steven Kurtz</t>
  </si>
  <si>
    <t xml:space="preserve"> Shulamis Keller</t>
  </si>
  <si>
    <t>Ms. Kimberly Hansel</t>
  </si>
  <si>
    <t xml:space="preserve"> Mo Buti</t>
  </si>
  <si>
    <t>Chicago Lighthouse CDC</t>
  </si>
  <si>
    <t>Cardinal Bernardin Montssori Acad</t>
  </si>
  <si>
    <t xml:space="preserve"> Brian Parker</t>
  </si>
  <si>
    <t xml:space="preserve"> Mary Post</t>
  </si>
  <si>
    <t xml:space="preserve"> Kate Klein</t>
  </si>
  <si>
    <t>1535 N Dayton St</t>
  </si>
  <si>
    <t xml:space="preserve"> Audrey Perrott</t>
  </si>
  <si>
    <t xml:space="preserve"> Maria Gouin</t>
  </si>
  <si>
    <t xml:space="preserve"> James Wilkes</t>
  </si>
  <si>
    <t xml:space="preserve"> Jean Altman</t>
  </si>
  <si>
    <t xml:space="preserve"> Gladys Simpson</t>
  </si>
  <si>
    <t>Mrs. Carrie Novak</t>
  </si>
  <si>
    <t xml:space="preserve"> Mark Snodgrass</t>
  </si>
  <si>
    <t xml:space="preserve"> Eric Veteau</t>
  </si>
  <si>
    <t xml:space="preserve"> Debra Williams</t>
  </si>
  <si>
    <t xml:space="preserve"> Galeta Clayton</t>
  </si>
  <si>
    <t xml:space="preserve"> Marilyn Keeter</t>
  </si>
  <si>
    <t>Mr. Guy Herrmann</t>
  </si>
  <si>
    <t xml:space="preserve"> Doug Pierson</t>
  </si>
  <si>
    <t xml:space="preserve"> Stacie ODaniell</t>
  </si>
  <si>
    <t>Mr. Benjamin Barth</t>
  </si>
  <si>
    <t>1600 Woodlawn Road</t>
  </si>
  <si>
    <t xml:space="preserve"> Mike Lootens</t>
  </si>
  <si>
    <t xml:space="preserve"> Judy Clark</t>
  </si>
  <si>
    <t xml:space="preserve"> Shawn Hoffmann</t>
  </si>
  <si>
    <t xml:space="preserve"> Joshua Horning</t>
  </si>
  <si>
    <t>Mr. Aaron Whisler</t>
  </si>
  <si>
    <t xml:space="preserve"> Doug Pavey</t>
  </si>
  <si>
    <t xml:space="preserve"> Neal Kaspar</t>
  </si>
  <si>
    <t xml:space="preserve"> Pamela Simon</t>
  </si>
  <si>
    <t>Mrs. Angela Schlie</t>
  </si>
  <si>
    <t>Mrs. Patti Fagalde</t>
  </si>
  <si>
    <t xml:space="preserve"> Mary Feeney</t>
  </si>
  <si>
    <t xml:space="preserve"> Raeann Huhn</t>
  </si>
  <si>
    <t xml:space="preserve"> Pamela Levar</t>
  </si>
  <si>
    <t xml:space="preserve"> Margaret Detwiler</t>
  </si>
  <si>
    <t>Ms. Joanne Policht</t>
  </si>
  <si>
    <t xml:space="preserve"> Rita Stasi</t>
  </si>
  <si>
    <t xml:space="preserve"> Anna Perry</t>
  </si>
  <si>
    <t xml:space="preserve"> Regina Pestrak</t>
  </si>
  <si>
    <t xml:space="preserve"> Patricia Walther</t>
  </si>
  <si>
    <t xml:space="preserve"> Stephen Marth</t>
  </si>
  <si>
    <t>Mrs. Mary Warco</t>
  </si>
  <si>
    <t xml:space="preserve"> Kim Macintyre</t>
  </si>
  <si>
    <t xml:space="preserve"> Christopher Dransoff</t>
  </si>
  <si>
    <t xml:space="preserve"> Maryann Oneill</t>
  </si>
  <si>
    <t xml:space="preserve"> Cynthia Collins</t>
  </si>
  <si>
    <t xml:space="preserve"> Carol Burlinski</t>
  </si>
  <si>
    <t>Mr. Chuck Novak</t>
  </si>
  <si>
    <t xml:space="preserve"> Tim Hoeksema</t>
  </si>
  <si>
    <t xml:space="preserve"> David Roekle</t>
  </si>
  <si>
    <t>19022082X160000</t>
  </si>
  <si>
    <t xml:space="preserve"> Nicole Kibiloski</t>
  </si>
  <si>
    <t xml:space="preserve"> Uma Ivatury</t>
  </si>
  <si>
    <t xml:space="preserve"> Muniba Ali</t>
  </si>
  <si>
    <t xml:space="preserve"> Alice Lewaniak</t>
  </si>
  <si>
    <t>Ms. Maria Zeece</t>
  </si>
  <si>
    <t xml:space="preserve"> Iqbal Majeed</t>
  </si>
  <si>
    <t xml:space="preserve"> Soumini Pillai</t>
  </si>
  <si>
    <t xml:space="preserve"> Rebecca Lingo</t>
  </si>
  <si>
    <t xml:space="preserve"> Patricia Williams</t>
  </si>
  <si>
    <t>19022122X160000</t>
  </si>
  <si>
    <t>Montessori of Woodridge Inc</t>
  </si>
  <si>
    <t xml:space="preserve"> Pat Whyte</t>
  </si>
  <si>
    <t>6953 Woodridge Dr</t>
  </si>
  <si>
    <t>19022131X160000</t>
  </si>
  <si>
    <t xml:space="preserve"> Mary Thornton</t>
  </si>
  <si>
    <t>Four Winds Waldorf School</t>
  </si>
  <si>
    <t xml:space="preserve"> Jocelyne Roy</t>
  </si>
  <si>
    <t>19022166X010000</t>
  </si>
  <si>
    <t>Elmhurst Acad Early Learning</t>
  </si>
  <si>
    <t xml:space="preserve"> Colleen Odegaard</t>
  </si>
  <si>
    <t>212 W Lake St</t>
  </si>
  <si>
    <t xml:space="preserve"> Nancy Eble</t>
  </si>
  <si>
    <t xml:space="preserve"> Inderjit Singh</t>
  </si>
  <si>
    <t xml:space="preserve"> Cynthia Brogan</t>
  </si>
  <si>
    <t>Ms. Stephanie Day</t>
  </si>
  <si>
    <t xml:space="preserve"> Kevin Spiller</t>
  </si>
  <si>
    <t>Ms. Faye Myatt</t>
  </si>
  <si>
    <t xml:space="preserve"> Kim Lauriers</t>
  </si>
  <si>
    <t xml:space="preserve"> Susan Lopez</t>
  </si>
  <si>
    <t xml:space="preserve"> Linda King</t>
  </si>
  <si>
    <t xml:space="preserve"> Tairi Grace</t>
  </si>
  <si>
    <t xml:space="preserve"> Laura Cody</t>
  </si>
  <si>
    <t xml:space="preserve"> Michelle Mershon</t>
  </si>
  <si>
    <t xml:space="preserve"> Heather Francque</t>
  </si>
  <si>
    <t xml:space="preserve"> Steve Watkins</t>
  </si>
  <si>
    <t>Alexander</t>
  </si>
  <si>
    <t xml:space="preserve"> Dana Castleman</t>
  </si>
  <si>
    <t xml:space="preserve"> Jennifer Windings</t>
  </si>
  <si>
    <t xml:space="preserve"> Tonya Forbes</t>
  </si>
  <si>
    <t xml:space="preserve"> Lynor Johnson</t>
  </si>
  <si>
    <t>Sr. Mary Farrelly</t>
  </si>
  <si>
    <t>Ms. Maureen Jackson</t>
  </si>
  <si>
    <t xml:space="preserve"> Peter Trumblay</t>
  </si>
  <si>
    <t xml:space="preserve"> Karen Behrns</t>
  </si>
  <si>
    <t xml:space="preserve"> Wendy Kelly</t>
  </si>
  <si>
    <t xml:space="preserve"> Sonja Keane</t>
  </si>
  <si>
    <t>Mr. Bob Young</t>
  </si>
  <si>
    <t xml:space="preserve"> Cathy Ilani</t>
  </si>
  <si>
    <t xml:space="preserve"> Tonya Hubbartt</t>
  </si>
  <si>
    <t>31045054Z270000</t>
  </si>
  <si>
    <t>Bible Baptist Christian Academy</t>
  </si>
  <si>
    <t>Pastor Robert Jacoby</t>
  </si>
  <si>
    <t>1701 Papoose Rd</t>
  </si>
  <si>
    <t>Carpentersville</t>
  </si>
  <si>
    <t xml:space="preserve"> Elizabeth Blaetz</t>
  </si>
  <si>
    <t xml:space="preserve"> Stacie Benjamin</t>
  </si>
  <si>
    <t xml:space="preserve"> Bill Warren</t>
  </si>
  <si>
    <t xml:space="preserve"> Erin Kaminski</t>
  </si>
  <si>
    <t xml:space="preserve"> James Krupski</t>
  </si>
  <si>
    <t xml:space="preserve"> Steve Bull</t>
  </si>
  <si>
    <t xml:space="preserve"> Joan Idstein</t>
  </si>
  <si>
    <t xml:space="preserve"> Lyn Pearson</t>
  </si>
  <si>
    <t>Ms. Maggie Dolan</t>
  </si>
  <si>
    <t xml:space="preserve"> Patricia Strang</t>
  </si>
  <si>
    <t>Mr. Kyle Schmitt</t>
  </si>
  <si>
    <t xml:space="preserve"> Anne Phoenix</t>
  </si>
  <si>
    <t>Mrs. Kari Rybarczyk</t>
  </si>
  <si>
    <t xml:space="preserve"> Lynne Strutzel</t>
  </si>
  <si>
    <t>34049036X060000</t>
  </si>
  <si>
    <t>Immanuel Evangelical Lutheran</t>
  </si>
  <si>
    <t xml:space="preserve"> Michelle Svehla</t>
  </si>
  <si>
    <t>1310 N Frolic Ave</t>
  </si>
  <si>
    <t xml:space="preserve"> Howard Kamholz</t>
  </si>
  <si>
    <t>Mr. Joy Hurd</t>
  </si>
  <si>
    <t xml:space="preserve"> Rosario Echavez</t>
  </si>
  <si>
    <t xml:space="preserve"> Jeffrey Wilcox</t>
  </si>
  <si>
    <t xml:space="preserve"> Jon Woldt</t>
  </si>
  <si>
    <t xml:space="preserve"> Christine Grafft</t>
  </si>
  <si>
    <t xml:space="preserve"> Meg Steele</t>
  </si>
  <si>
    <t xml:space="preserve"> Chris Tennyson</t>
  </si>
  <si>
    <t xml:space="preserve"> Carol Lee</t>
  </si>
  <si>
    <t>Ms. Carol Hofbauer</t>
  </si>
  <si>
    <t xml:space="preserve"> Paula Folinazzo</t>
  </si>
  <si>
    <t xml:space="preserve"> Norma Morley</t>
  </si>
  <si>
    <t xml:space="preserve"> Frank Davis</t>
  </si>
  <si>
    <t xml:space="preserve"> Marla Thoma</t>
  </si>
  <si>
    <t xml:space="preserve"> Margarita Shvets</t>
  </si>
  <si>
    <t xml:space="preserve"> Jyll Jasiek</t>
  </si>
  <si>
    <t xml:space="preserve"> Anita Kobilsek</t>
  </si>
  <si>
    <t xml:space="preserve"> Laura Damon</t>
  </si>
  <si>
    <t xml:space="preserve"> Brooke Rick</t>
  </si>
  <si>
    <t xml:space="preserve"> Debra Alexander</t>
  </si>
  <si>
    <t xml:space="preserve"> Shirley Shaw</t>
  </si>
  <si>
    <t xml:space="preserve"> Marianne Dunlap</t>
  </si>
  <si>
    <t>Mrs. Rebecca Lorts</t>
  </si>
  <si>
    <t xml:space="preserve"> Steve Menke</t>
  </si>
  <si>
    <t>Childrens Tribe - Montessori Acad</t>
  </si>
  <si>
    <t xml:space="preserve"> Nicole Smith</t>
  </si>
  <si>
    <t xml:space="preserve"> David Manning</t>
  </si>
  <si>
    <t>Mr. Darrin Houck</t>
  </si>
  <si>
    <t xml:space="preserve"> Eve Remiszewski</t>
  </si>
  <si>
    <t xml:space="preserve"> Laura Kretzer</t>
  </si>
  <si>
    <t xml:space="preserve"> Margaret Pennel</t>
  </si>
  <si>
    <t>Ms. Linda Craig</t>
  </si>
  <si>
    <t xml:space="preserve"> Melissa Burns</t>
  </si>
  <si>
    <t xml:space="preserve"> Djamildo Graham</t>
  </si>
  <si>
    <t>Ms. Patricia Kirk</t>
  </si>
  <si>
    <t xml:space="preserve"> Wesley Jones</t>
  </si>
  <si>
    <t xml:space="preserve"> Diane Wepking</t>
  </si>
  <si>
    <t>Mr. Alex Pulido</t>
  </si>
  <si>
    <t xml:space="preserve"> Bill Bishop</t>
  </si>
  <si>
    <t xml:space="preserve"> Harry Cavanaugh</t>
  </si>
  <si>
    <t xml:space="preserve"> David Gregson</t>
  </si>
  <si>
    <t xml:space="preserve"> Tera Brasel</t>
  </si>
  <si>
    <t xml:space="preserve"> Robert Mayhew</t>
  </si>
  <si>
    <t xml:space="preserve"> Almeda Lahr-Well</t>
  </si>
  <si>
    <t xml:space="preserve"> Tanya Brown</t>
  </si>
  <si>
    <t xml:space="preserve"> Joe Lombardi</t>
  </si>
  <si>
    <t xml:space="preserve"> Chris Schoenleb</t>
  </si>
  <si>
    <t xml:space="preserve"> Brenda Baldassano</t>
  </si>
  <si>
    <t>Mr. Vito DeFrisco</t>
  </si>
  <si>
    <t>Mrs. Gina Houston</t>
  </si>
  <si>
    <t>Ms. Michelle Behrens</t>
  </si>
  <si>
    <t xml:space="preserve"> Alena Baradzina</t>
  </si>
  <si>
    <t xml:space="preserve"> Lori Lanphier</t>
  </si>
  <si>
    <t xml:space="preserve"> Michael Kish</t>
  </si>
  <si>
    <t xml:space="preserve"> Lori Matzenbacher</t>
  </si>
  <si>
    <t xml:space="preserve"> Russell Hart</t>
  </si>
  <si>
    <t xml:space="preserve"> Wendy Lochhead</t>
  </si>
  <si>
    <t xml:space="preserve"> Deitt Schneider</t>
  </si>
  <si>
    <t>Ms. Jacqueline Brand</t>
  </si>
  <si>
    <t xml:space="preserve"> Janelle Robinson</t>
  </si>
  <si>
    <t xml:space="preserve"> Matthew Foster</t>
  </si>
  <si>
    <t xml:space="preserve"> Rhonda Jahn</t>
  </si>
  <si>
    <t xml:space="preserve"> Linda Foster</t>
  </si>
  <si>
    <t xml:space="preserve"> Jennifer Oetting</t>
  </si>
  <si>
    <t xml:space="preserve"> Rebecca Schmitt</t>
  </si>
  <si>
    <t xml:space="preserve"> Jill Templin</t>
  </si>
  <si>
    <t xml:space="preserve"> Susan Zobrist</t>
  </si>
  <si>
    <t xml:space="preserve"> Joshua Russell</t>
  </si>
  <si>
    <t xml:space="preserve"> Mike Domico</t>
  </si>
  <si>
    <t xml:space="preserve"> Melissa Passage</t>
  </si>
  <si>
    <t>Rev. Jonathan Lashley</t>
  </si>
  <si>
    <t>48072109X140000</t>
  </si>
  <si>
    <t>1 2 3 You N Me Preschool</t>
  </si>
  <si>
    <t xml:space="preserve"> Lori Flores</t>
  </si>
  <si>
    <t>809 W Detweiller Dr</t>
  </si>
  <si>
    <t>Mr. Mike Vachow</t>
  </si>
  <si>
    <t xml:space="preserve"> Jane Barrett</t>
  </si>
  <si>
    <t xml:space="preserve"> Robert Pagel</t>
  </si>
  <si>
    <t>Ms. Alicia Cummings</t>
  </si>
  <si>
    <t>Ms. Connie Ertel</t>
  </si>
  <si>
    <t xml:space="preserve"> John Mutum</t>
  </si>
  <si>
    <t xml:space="preserve"> Claire Hatch</t>
  </si>
  <si>
    <t xml:space="preserve"> Michelle Tidwell</t>
  </si>
  <si>
    <t xml:space="preserve"> Sandra Rhodes</t>
  </si>
  <si>
    <t>5700 Old Collinsville Rd</t>
  </si>
  <si>
    <t>Mrs. Vi Dam</t>
  </si>
  <si>
    <t>100 Andora Dr Ste 1</t>
  </si>
  <si>
    <t xml:space="preserve"> Michael Oslance</t>
  </si>
  <si>
    <t xml:space="preserve"> John Correll</t>
  </si>
  <si>
    <t>P.O. Box 98</t>
  </si>
  <si>
    <t xml:space="preserve"> Anita Gajewski</t>
  </si>
  <si>
    <t xml:space="preserve"> Dawn Klinner</t>
  </si>
  <si>
    <t xml:space="preserve"> Glenn Rollins</t>
  </si>
  <si>
    <t xml:space="preserve"> Jill Gerberding</t>
  </si>
  <si>
    <t>Mr. Rich Harkins</t>
  </si>
  <si>
    <t>Ms. Erin Tighe</t>
  </si>
  <si>
    <t xml:space="preserve"> Pam Sausaman</t>
  </si>
  <si>
    <t xml:space="preserve"> Donna Squires</t>
  </si>
  <si>
    <t xml:space="preserve"> Doreen Shipman</t>
  </si>
  <si>
    <t xml:space="preserve"> John Jacob</t>
  </si>
  <si>
    <t xml:space="preserve"> Marsha Stamper</t>
  </si>
  <si>
    <t xml:space="preserve"> Beth Freeman</t>
  </si>
  <si>
    <t xml:space="preserve"> Donna Hall</t>
  </si>
  <si>
    <t xml:space="preserve"> Robert Lazzell</t>
  </si>
  <si>
    <t xml:space="preserve"> Gail Lewis</t>
  </si>
  <si>
    <t xml:space="preserve"> Larry White</t>
  </si>
  <si>
    <t xml:space="preserve"> Lisa Smith</t>
  </si>
  <si>
    <t xml:space="preserve"> Lynne Scheffler</t>
  </si>
  <si>
    <t xml:space="preserve"> Colleen Domke</t>
  </si>
  <si>
    <t xml:space="preserve"> Linda Bland</t>
  </si>
  <si>
    <t xml:space="preserve"> Scott Sievert</t>
  </si>
  <si>
    <t xml:space="preserve"> Eileen Contos</t>
  </si>
  <si>
    <t xml:space="preserve"> Jeffrey Budz</t>
  </si>
  <si>
    <t xml:space="preserve"> Joe Archer</t>
  </si>
  <si>
    <t xml:space="preserve"> Mary Murphy</t>
  </si>
  <si>
    <t xml:space="preserve"> Sherry Eubanks</t>
  </si>
  <si>
    <t>Other Staff FTE</t>
  </si>
  <si>
    <t>Total Staff FTE</t>
  </si>
  <si>
    <t>Total Pre K Ungraded</t>
  </si>
  <si>
    <t>Total Spec PreK</t>
  </si>
  <si>
    <t>Total Spec Elem</t>
  </si>
  <si>
    <t>Total Spec Secondary</t>
  </si>
  <si>
    <t>Total American Indian</t>
  </si>
  <si>
    <t>Total Black African American</t>
  </si>
  <si>
    <t>Reported Nextyear</t>
  </si>
  <si>
    <t xml:space="preserve"> Christie Dickens</t>
  </si>
  <si>
    <t xml:space="preserve"> Melissa Obert</t>
  </si>
  <si>
    <t>Mrs. Kimberly Hampton</t>
  </si>
  <si>
    <t xml:space="preserve"> Randy Cooper</t>
  </si>
  <si>
    <t xml:space="preserve"> Caleb Wheeler</t>
  </si>
  <si>
    <t xml:space="preserve"> Cathy Robertson</t>
  </si>
  <si>
    <t xml:space="preserve"> Terri Sutton</t>
  </si>
  <si>
    <t>Elizabeth Williams</t>
  </si>
  <si>
    <t>Ms. Katherine Krause</t>
  </si>
  <si>
    <t>Dr. Robert Willis</t>
  </si>
  <si>
    <t>8153982631</t>
  </si>
  <si>
    <t>Ms. Autumn Hofer</t>
  </si>
  <si>
    <t>8159653335</t>
  </si>
  <si>
    <t>61080</t>
  </si>
  <si>
    <t>8158743883</t>
  </si>
  <si>
    <t>Mrs. Tehmina Ali</t>
  </si>
  <si>
    <t>61102</t>
  </si>
  <si>
    <t>8152278894</t>
  </si>
  <si>
    <t>8479830646</t>
  </si>
  <si>
    <t>2245678256</t>
  </si>
  <si>
    <t>8479202405</t>
  </si>
  <si>
    <t>Jonathan Heinemann</t>
  </si>
  <si>
    <t>Rabbi Dovid Kupchik</t>
  </si>
  <si>
    <t>8479822500</t>
  </si>
  <si>
    <t>Julia Heinz</t>
  </si>
  <si>
    <t>8478853350</t>
  </si>
  <si>
    <t>6306053587</t>
  </si>
  <si>
    <t>60008</t>
  </si>
  <si>
    <t>Mary Iacopelli</t>
  </si>
  <si>
    <t>Dr. Tammy Hussain</t>
  </si>
  <si>
    <t>6302703130</t>
  </si>
  <si>
    <t>Stephen Schacherer</t>
  </si>
  <si>
    <t>8477242240</t>
  </si>
  <si>
    <t>Dr. Molly Cinnamon</t>
  </si>
  <si>
    <t>8474755678</t>
  </si>
  <si>
    <t>Darlene Potenza</t>
  </si>
  <si>
    <t>Michael Kendrick</t>
  </si>
  <si>
    <t>05016670S190000</t>
  </si>
  <si>
    <t>Judith Goldstein</t>
  </si>
  <si>
    <t>2789 Oak St</t>
  </si>
  <si>
    <t>8472567117</t>
  </si>
  <si>
    <t>8475181185</t>
  </si>
  <si>
    <t>7429 N Milwaukee Ave</t>
  </si>
  <si>
    <t>8472921229</t>
  </si>
  <si>
    <t>8478666055</t>
  </si>
  <si>
    <t>7084345811</t>
  </si>
  <si>
    <t>60171</t>
  </si>
  <si>
    <t>Ms. Terri Hanrahan</t>
  </si>
  <si>
    <t>Holly Klotz</t>
  </si>
  <si>
    <t>60513</t>
  </si>
  <si>
    <t>Dr. Anthony Clishem</t>
  </si>
  <si>
    <t>7086522277</t>
  </si>
  <si>
    <t>60176</t>
  </si>
  <si>
    <t>Ms. Julie Martin</t>
  </si>
  <si>
    <t>Maryanne Polega</t>
  </si>
  <si>
    <t>Ms. Christy Schaefer</t>
  </si>
  <si>
    <t>Gina Gleason</t>
  </si>
  <si>
    <t>7083878573</t>
  </si>
  <si>
    <t>7088486626</t>
  </si>
  <si>
    <t>60162</t>
  </si>
  <si>
    <t>7085478909</t>
  </si>
  <si>
    <t>Patricia Eggerding</t>
  </si>
  <si>
    <t>7088482662</t>
  </si>
  <si>
    <t>60429</t>
  </si>
  <si>
    <t>7089917281</t>
  </si>
  <si>
    <t>536 West Sibley Blvd</t>
  </si>
  <si>
    <t>Beverly Hill</t>
  </si>
  <si>
    <t>7083332002</t>
  </si>
  <si>
    <t>7085985018</t>
  </si>
  <si>
    <t>7089269720</t>
  </si>
  <si>
    <t>Brian Verwolf</t>
  </si>
  <si>
    <t>7086726200</t>
  </si>
  <si>
    <t>Loukisha Smart Pennix</t>
  </si>
  <si>
    <t>7089801040</t>
  </si>
  <si>
    <t>7088887076</t>
  </si>
  <si>
    <t>Mrs. Allison Clous</t>
  </si>
  <si>
    <t>Dr. Emily Hanlon</t>
  </si>
  <si>
    <t>7083497166</t>
  </si>
  <si>
    <t>Mrs. Jennifer Miller</t>
  </si>
  <si>
    <t>Kelly Rojas</t>
  </si>
  <si>
    <t>Ms. Charlotte Kelly</t>
  </si>
  <si>
    <t>Mr. James Antos</t>
  </si>
  <si>
    <t>Dr. Michelle Walthers</t>
  </si>
  <si>
    <t>07016872S190000</t>
  </si>
  <si>
    <t>Ms. Jane Lurquin</t>
  </si>
  <si>
    <t>7085962220</t>
  </si>
  <si>
    <t>7085946857</t>
  </si>
  <si>
    <t>Ms. Mary DeRoche</t>
  </si>
  <si>
    <t>60467</t>
  </si>
  <si>
    <t>61025</t>
  </si>
  <si>
    <t>8152331876</t>
  </si>
  <si>
    <t>Mr. Phil Sexton</t>
  </si>
  <si>
    <t>Mr. David Auth</t>
  </si>
  <si>
    <t>Dr. Darren Pascavage</t>
  </si>
  <si>
    <t>2302 Fox Dr</t>
  </si>
  <si>
    <t>2172396000</t>
  </si>
  <si>
    <t>Rev. Gary Gritton</t>
  </si>
  <si>
    <t>2173672262</t>
  </si>
  <si>
    <t>61801</t>
  </si>
  <si>
    <t>119 W State St</t>
  </si>
  <si>
    <t>61920</t>
  </si>
  <si>
    <t>2173452009</t>
  </si>
  <si>
    <t>2175122312</t>
  </si>
  <si>
    <t>11021005X140000</t>
  </si>
  <si>
    <t>Promise Christian Academy</t>
  </si>
  <si>
    <t>Spencer Cleland</t>
  </si>
  <si>
    <t>306 E Southline Rd</t>
  </si>
  <si>
    <t>Tuscola</t>
  </si>
  <si>
    <t>61953</t>
  </si>
  <si>
    <t>2172534400</t>
  </si>
  <si>
    <t>61911</t>
  </si>
  <si>
    <t>Mrs. Sherri Jesgarz</t>
  </si>
  <si>
    <t>Mr. Pierre Atoine</t>
  </si>
  <si>
    <t>Mrs. Beth Tate</t>
  </si>
  <si>
    <t>6185336910</t>
  </si>
  <si>
    <t>Dr. Dennis Fancher</t>
  </si>
  <si>
    <t>Fr. Andy Knopik</t>
  </si>
  <si>
    <t>7732858400</t>
  </si>
  <si>
    <t>7732761261</t>
  </si>
  <si>
    <t>7732398248</t>
  </si>
  <si>
    <t>Ms. Judy Finkelstein-Taff</t>
  </si>
  <si>
    <t>Shirley Allison</t>
  </si>
  <si>
    <t>7739212800</t>
  </si>
  <si>
    <t>Mr. Wes Benak</t>
  </si>
  <si>
    <t>Dr. Nimisha Bhatt</t>
  </si>
  <si>
    <t>3122651514</t>
  </si>
  <si>
    <t>Ms. Pernicia Smith Johnson</t>
  </si>
  <si>
    <t>8772229230</t>
  </si>
  <si>
    <t>Shelley Aldeen</t>
  </si>
  <si>
    <t>7735393025</t>
  </si>
  <si>
    <t>7736296253</t>
  </si>
  <si>
    <t>Margarita Valbuena</t>
  </si>
  <si>
    <t>3123920204</t>
  </si>
  <si>
    <t>8728009424</t>
  </si>
  <si>
    <t>8472402489</t>
  </si>
  <si>
    <t>7736402851</t>
  </si>
  <si>
    <t>Rabbi Sholom Rupp</t>
  </si>
  <si>
    <t>Walter Page</t>
  </si>
  <si>
    <t>1037 W 112Th Pl</t>
  </si>
  <si>
    <t>7737079993</t>
  </si>
  <si>
    <t>Audrey Bland Hampton</t>
  </si>
  <si>
    <t>6620 S Martin Luther King Dr</t>
  </si>
  <si>
    <t>3125855883</t>
  </si>
  <si>
    <t>Mr. Eric Moore</t>
  </si>
  <si>
    <t>Dr. Robyn Jacks DuBose</t>
  </si>
  <si>
    <t>Mrs. Jenna Scifo</t>
  </si>
  <si>
    <t>Nedaa Alwawi</t>
  </si>
  <si>
    <t>7736978410</t>
  </si>
  <si>
    <t>Danyale Woods</t>
  </si>
  <si>
    <t>7087191605</t>
  </si>
  <si>
    <t>Mr. Joseph Dembowski</t>
  </si>
  <si>
    <t>Malika Gujrati</t>
  </si>
  <si>
    <t>3129718064</t>
  </si>
  <si>
    <t>15016208X020000</t>
  </si>
  <si>
    <t>Dolores C Johnson Academy</t>
  </si>
  <si>
    <t>Zanyta Johnston Garrett</t>
  </si>
  <si>
    <t>6615 S Ashland Ave Ste 2</t>
  </si>
  <si>
    <t>7083038654</t>
  </si>
  <si>
    <t>15016209X020000</t>
  </si>
  <si>
    <t>CEO Ascend</t>
  </si>
  <si>
    <t>Mr. William Black</t>
  </si>
  <si>
    <t>829 N California Ave # C1</t>
  </si>
  <si>
    <t>8157972566</t>
  </si>
  <si>
    <t>7732545437</t>
  </si>
  <si>
    <t>Philip Bazile</t>
  </si>
  <si>
    <t>7732243811</t>
  </si>
  <si>
    <t>Kathleen Higgins</t>
  </si>
  <si>
    <t>7733303353</t>
  </si>
  <si>
    <t>Ms. Jennifer Markoff</t>
  </si>
  <si>
    <t>Ms. Lisa Oi</t>
  </si>
  <si>
    <t>7734457711</t>
  </si>
  <si>
    <t>Sherry Stewart</t>
  </si>
  <si>
    <t>7738842020</t>
  </si>
  <si>
    <t>Mr. Bill Taylor</t>
  </si>
  <si>
    <t>Carla Sever</t>
  </si>
  <si>
    <t>Cynthia Zabilka</t>
  </si>
  <si>
    <t>7735861225</t>
  </si>
  <si>
    <t>Mrs. Erin Folino</t>
  </si>
  <si>
    <t>Ms. Caitlin Lee</t>
  </si>
  <si>
    <t>Mrs. Amanda Parker</t>
  </si>
  <si>
    <t>7736240727</t>
  </si>
  <si>
    <t>Christine Huzenis</t>
  </si>
  <si>
    <t>7737436277</t>
  </si>
  <si>
    <t>Kathleen Scully</t>
  </si>
  <si>
    <t>Mr. Thomas Smyth</t>
  </si>
  <si>
    <t>7738413730</t>
  </si>
  <si>
    <t>Mrs. Hether Lytton</t>
  </si>
  <si>
    <t>Mrs. Michele Alday Engelman</t>
  </si>
  <si>
    <t>Allyn Doyle</t>
  </si>
  <si>
    <t>7737725222</t>
  </si>
  <si>
    <t>Margaret Kinel</t>
  </si>
  <si>
    <t>Lisa Oi</t>
  </si>
  <si>
    <t>Mrs. Kaitlin Reichart</t>
  </si>
  <si>
    <t>Ms. Diana Smith</t>
  </si>
  <si>
    <t>Kenneth Koll</t>
  </si>
  <si>
    <t>7737799070</t>
  </si>
  <si>
    <t>Dr. Candace Smith</t>
  </si>
  <si>
    <t>7732676167</t>
  </si>
  <si>
    <t>Nancy Nassr</t>
  </si>
  <si>
    <t>7739242356</t>
  </si>
  <si>
    <t>Ms. Diane Rodriguez</t>
  </si>
  <si>
    <t>Anne Hellmer</t>
  </si>
  <si>
    <t>15016899S190000</t>
  </si>
  <si>
    <t>7737693511</t>
  </si>
  <si>
    <t>7735420663</t>
  </si>
  <si>
    <t>Cabell King</t>
  </si>
  <si>
    <t>3126430991</t>
  </si>
  <si>
    <t>Maria Gouin</t>
  </si>
  <si>
    <t>7735616576</t>
  </si>
  <si>
    <t>Mrs. Lydia Nantwi</t>
  </si>
  <si>
    <t>3122438186</t>
  </si>
  <si>
    <t>Mark Snodgrass</t>
  </si>
  <si>
    <t>Mr. Lucas Schroeder</t>
  </si>
  <si>
    <t>Stacie ODaniell</t>
  </si>
  <si>
    <t>8158958522</t>
  </si>
  <si>
    <t>Melissa Beaty</t>
  </si>
  <si>
    <t>Mrs. Lori Allen</t>
  </si>
  <si>
    <t>Rick Pantages</t>
  </si>
  <si>
    <t>3096617000</t>
  </si>
  <si>
    <t>61747</t>
  </si>
  <si>
    <t>6307730396</t>
  </si>
  <si>
    <t>Mr. Tom Smyth</t>
  </si>
  <si>
    <t>Mr. Tom Schergen</t>
  </si>
  <si>
    <t>Jacob Lafranzo</t>
  </si>
  <si>
    <t>6303932996</t>
  </si>
  <si>
    <t>Fr. Mark Baron</t>
  </si>
  <si>
    <t>Mrs. Toni Miller</t>
  </si>
  <si>
    <t>Mrs. Carrie Mijal</t>
  </si>
  <si>
    <t>6306275601</t>
  </si>
  <si>
    <t>SIJI George</t>
  </si>
  <si>
    <t>758 Shoreline Dr</t>
  </si>
  <si>
    <t>60504</t>
  </si>
  <si>
    <t>6303759140</t>
  </si>
  <si>
    <t>6305475125</t>
  </si>
  <si>
    <t>Mrs. Michelle Ryan</t>
  </si>
  <si>
    <t>PO Box 9268</t>
  </si>
  <si>
    <t>6309498232</t>
  </si>
  <si>
    <t>6305604900</t>
  </si>
  <si>
    <t>Mary Thornton</t>
  </si>
  <si>
    <t>6302794101</t>
  </si>
  <si>
    <t>6303696899</t>
  </si>
  <si>
    <t>6306531221</t>
  </si>
  <si>
    <t>Jocelyne Roy</t>
  </si>
  <si>
    <t>6308369400</t>
  </si>
  <si>
    <t>19022159S190000</t>
  </si>
  <si>
    <t>60191</t>
  </si>
  <si>
    <t>6305958200</t>
  </si>
  <si>
    <t>Colleen Odegaard</t>
  </si>
  <si>
    <t>6302792494</t>
  </si>
  <si>
    <t>Kelley Lemley</t>
  </si>
  <si>
    <t>Vine Academy</t>
  </si>
  <si>
    <t>6304235916</t>
  </si>
  <si>
    <t>20093002X140000</t>
  </si>
  <si>
    <t>Mrs. Lynn Blythe</t>
  </si>
  <si>
    <t>6182998671</t>
  </si>
  <si>
    <t>Mrs. Jacqueline Brand</t>
  </si>
  <si>
    <t>St Lukes Christian Academy</t>
  </si>
  <si>
    <t>60538</t>
  </si>
  <si>
    <t>24047010X140000</t>
  </si>
  <si>
    <t>Child Rd to Success Chrstn Acad</t>
  </si>
  <si>
    <t>Crystal Phillips</t>
  </si>
  <si>
    <t>260 N Merchants Dr</t>
  </si>
  <si>
    <t>Oswego</t>
  </si>
  <si>
    <t>60543</t>
  </si>
  <si>
    <t>8159991556</t>
  </si>
  <si>
    <t>Karen DeBruin</t>
  </si>
  <si>
    <t>3097314016</t>
  </si>
  <si>
    <t>Mr. Wayne Brau</t>
  </si>
  <si>
    <t>62950</t>
  </si>
  <si>
    <t>62902</t>
  </si>
  <si>
    <t>6309063601</t>
  </si>
  <si>
    <t>8476833450</t>
  </si>
  <si>
    <t>Karen Behrns</t>
  </si>
  <si>
    <t>Manuel Cantu</t>
  </si>
  <si>
    <t>8474686100</t>
  </si>
  <si>
    <t>6302326750</t>
  </si>
  <si>
    <t>2242130087</t>
  </si>
  <si>
    <t>Vandana Caruso</t>
  </si>
  <si>
    <t>6304579178</t>
  </si>
  <si>
    <t>60174</t>
  </si>
  <si>
    <t>6302894221</t>
  </si>
  <si>
    <t>6308201010</t>
  </si>
  <si>
    <t>31045106X160000</t>
  </si>
  <si>
    <t>Prairie View Montessori</t>
  </si>
  <si>
    <t>Donna Mishra</t>
  </si>
  <si>
    <t>2624 Ginger Woods Pkwy</t>
  </si>
  <si>
    <t>6309787786</t>
  </si>
  <si>
    <t>Mr. John Britton</t>
  </si>
  <si>
    <t>8159394579</t>
  </si>
  <si>
    <t>60954</t>
  </si>
  <si>
    <t>33066002Y140000</t>
  </si>
  <si>
    <t>L Abris Academy</t>
  </si>
  <si>
    <t>Lynn Pauley</t>
  </si>
  <si>
    <t>221 E Main St Ste 2</t>
  </si>
  <si>
    <t>Aledo</t>
  </si>
  <si>
    <t>61231</t>
  </si>
  <si>
    <t>3093313784</t>
  </si>
  <si>
    <t>Mercer</t>
  </si>
  <si>
    <t>Lynn Hauser</t>
  </si>
  <si>
    <t>8473625170</t>
  </si>
  <si>
    <t>Ms. Carrie Forester</t>
  </si>
  <si>
    <t>Kris Gritzmacher</t>
  </si>
  <si>
    <t>8474328422</t>
  </si>
  <si>
    <t>Amanda Quint</t>
  </si>
  <si>
    <t>8472490011</t>
  </si>
  <si>
    <t>Mr. Craig Breitkreutz</t>
  </si>
  <si>
    <t>8472342350</t>
  </si>
  <si>
    <t>Laura DeReus</t>
  </si>
  <si>
    <t>2242159400</t>
  </si>
  <si>
    <t>8475664345</t>
  </si>
  <si>
    <t>Rebecca McKeon</t>
  </si>
  <si>
    <t>8478163590</t>
  </si>
  <si>
    <t>Mrs. Christina Bennett</t>
  </si>
  <si>
    <t>60551</t>
  </si>
  <si>
    <t>Theresa Bowser</t>
  </si>
  <si>
    <t>2174295590</t>
  </si>
  <si>
    <t>Steve Menke</t>
  </si>
  <si>
    <t>6184660399</t>
  </si>
  <si>
    <t>6188773300</t>
  </si>
  <si>
    <t>Margaret Pennell</t>
  </si>
  <si>
    <t>62294</t>
  </si>
  <si>
    <t>Connect Christian School</t>
  </si>
  <si>
    <t>Greg Gomez III</t>
  </si>
  <si>
    <t>1417 Herbert St</t>
  </si>
  <si>
    <t>62087</t>
  </si>
  <si>
    <t>Ms. Melissa Morrison</t>
  </si>
  <si>
    <t>6182880452</t>
  </si>
  <si>
    <t>Mr. John Meulendyke</t>
  </si>
  <si>
    <t>Mrs. Laurie Mathiesen</t>
  </si>
  <si>
    <t>Mr. Philip DeRuntz</t>
  </si>
  <si>
    <t>60012</t>
  </si>
  <si>
    <t>8474625971</t>
  </si>
  <si>
    <t>Lori Lanphier</t>
  </si>
  <si>
    <t>8153441015</t>
  </si>
  <si>
    <t>Mr. John Hostert</t>
  </si>
  <si>
    <t>Mr. Michael Armato</t>
  </si>
  <si>
    <t>Rhonda Jahn</t>
  </si>
  <si>
    <t>Patricia Wackenhut</t>
  </si>
  <si>
    <t>Mr. Russell Helbig</t>
  </si>
  <si>
    <t>Dr. Becky Gardner</t>
  </si>
  <si>
    <t>Susan Zobrist</t>
  </si>
  <si>
    <t>3092795753</t>
  </si>
  <si>
    <t>3092133958</t>
  </si>
  <si>
    <t>Sr. Sara Kowal</t>
  </si>
  <si>
    <t>Ms. Sara Stroud</t>
  </si>
  <si>
    <t>Renee Detloff</t>
  </si>
  <si>
    <t>3097647047</t>
  </si>
  <si>
    <t>3097937366</t>
  </si>
  <si>
    <t>Laura Stout</t>
  </si>
  <si>
    <t>Sandra Jouglard</t>
  </si>
  <si>
    <t>6186288463</t>
  </si>
  <si>
    <t>Mrs. Julie Anson</t>
  </si>
  <si>
    <t>Tanya Ferguson</t>
  </si>
  <si>
    <t>6184168181</t>
  </si>
  <si>
    <t>Kristina Frawley</t>
  </si>
  <si>
    <t>Kelly Schaaf</t>
  </si>
  <si>
    <t>62264</t>
  </si>
  <si>
    <t>Mr. David Harris</t>
  </si>
  <si>
    <t>62202</t>
  </si>
  <si>
    <t>Ms. Cathy LeGrand</t>
  </si>
  <si>
    <t>62232</t>
  </si>
  <si>
    <t>6183459571</t>
  </si>
  <si>
    <t>Dawn Klinner</t>
  </si>
  <si>
    <t>2175447702</t>
  </si>
  <si>
    <t>Dr. William Moredock</t>
  </si>
  <si>
    <t>Enoch Petersen</t>
  </si>
  <si>
    <t>Jan Williams</t>
  </si>
  <si>
    <t>Mr. Zachary Klug</t>
  </si>
  <si>
    <t>2175465987</t>
  </si>
  <si>
    <t>Mr. Dan Rees</t>
  </si>
  <si>
    <t>3093483813</t>
  </si>
  <si>
    <t>2174424311</t>
  </si>
  <si>
    <t>Mr. Mark Janesky</t>
  </si>
  <si>
    <t>Mrs. Nancy Schwab</t>
  </si>
  <si>
    <t>60481</t>
  </si>
  <si>
    <t>Mrs. JoAnn Hess</t>
  </si>
  <si>
    <t>Jeffrey Falck</t>
  </si>
  <si>
    <t>Dr. John Harper</t>
  </si>
  <si>
    <t>8159057030</t>
  </si>
  <si>
    <t>LeCresha Herring</t>
  </si>
  <si>
    <t>7082791012</t>
  </si>
  <si>
    <t>8155779310</t>
  </si>
  <si>
    <t>60475</t>
  </si>
  <si>
    <t>Totals</t>
  </si>
  <si>
    <t>Nonpublic RCDTS</t>
  </si>
  <si>
    <t>Nonpublic School Name</t>
  </si>
  <si>
    <t>Total_American_Indian</t>
  </si>
  <si>
    <t>Latitude</t>
  </si>
  <si>
    <t>Longitude</t>
  </si>
  <si>
    <t>Accuracy Score</t>
  </si>
  <si>
    <t>Accuracy Type</t>
  </si>
  <si>
    <t>Number</t>
  </si>
  <si>
    <t>Street</t>
  </si>
  <si>
    <t>Unit Type</t>
  </si>
  <si>
    <t>Unit Number</t>
  </si>
  <si>
    <t>Country</t>
  </si>
  <si>
    <t>Source</t>
  </si>
  <si>
    <t>Nathan</t>
  </si>
  <si>
    <t>Landskroener</t>
  </si>
  <si>
    <t>(217) 222-8267</t>
  </si>
  <si>
    <t>rooftop</t>
  </si>
  <si>
    <t>S 17th St</t>
  </si>
  <si>
    <t>Adams County</t>
  </si>
  <si>
    <t>US</t>
  </si>
  <si>
    <t>(217) 224-0041</t>
  </si>
  <si>
    <t>Columbus Rd</t>
  </si>
  <si>
    <t>(217) 222-4077</t>
  </si>
  <si>
    <t>College Ave</t>
  </si>
  <si>
    <t>Christie</t>
  </si>
  <si>
    <t>Dickens</t>
  </si>
  <si>
    <t>(217) 228-1477</t>
  </si>
  <si>
    <t>S 7th St</t>
  </si>
  <si>
    <t>(217) 223-1120</t>
  </si>
  <si>
    <t>Maine St</t>
  </si>
  <si>
    <t>(217) 223-2479</t>
  </si>
  <si>
    <t>S 11th St</t>
  </si>
  <si>
    <t>(217) 773-2825</t>
  </si>
  <si>
    <t>range_interpolation</t>
  </si>
  <si>
    <t>W Washington St</t>
  </si>
  <si>
    <t>Brown County</t>
  </si>
  <si>
    <t>TIGER/LineÂ® dataset from the US Census Bureau</t>
  </si>
  <si>
    <t>(217) 997-5535</t>
  </si>
  <si>
    <t>place</t>
  </si>
  <si>
    <t>PO Box</t>
  </si>
  <si>
    <t>Cass County</t>
  </si>
  <si>
    <t>Lindsay</t>
  </si>
  <si>
    <t>Camfield</t>
  </si>
  <si>
    <t>(217) 323-1685</t>
  </si>
  <si>
    <t>Beard St</t>
  </si>
  <si>
    <t>(217) 243-8621</t>
  </si>
  <si>
    <t>E State St</t>
  </si>
  <si>
    <t>Morgan County</t>
  </si>
  <si>
    <t>Nick</t>
  </si>
  <si>
    <t>Roscetti</t>
  </si>
  <si>
    <t>(217) 243-8563</t>
  </si>
  <si>
    <t>E College Ave</t>
  </si>
  <si>
    <t>Orr</t>
  </si>
  <si>
    <t>(217) 243-3419</t>
  </si>
  <si>
    <t>E Beecher Ave</t>
  </si>
  <si>
    <t>(217) 243-7100</t>
  </si>
  <si>
    <t>Clarke Dr</t>
  </si>
  <si>
    <t>Jacques</t>
  </si>
  <si>
    <t>(217) 285-5722</t>
  </si>
  <si>
    <t>Pike County</t>
  </si>
  <si>
    <t>(217) 562-2425</t>
  </si>
  <si>
    <t>E 4th St</t>
  </si>
  <si>
    <t>Christian County</t>
  </si>
  <si>
    <t>Wheeler</t>
  </si>
  <si>
    <t>(217) 562-5054</t>
  </si>
  <si>
    <t>Robertson</t>
  </si>
  <si>
    <t>(217) 824-6501</t>
  </si>
  <si>
    <t>S Washington St</t>
  </si>
  <si>
    <t>Glenna</t>
  </si>
  <si>
    <t>Tolliver</t>
  </si>
  <si>
    <t>(217) 824-6722</t>
  </si>
  <si>
    <t>N Webster St</t>
  </si>
  <si>
    <t>(618) 483-6428</t>
  </si>
  <si>
    <t>S Edwards St</t>
  </si>
  <si>
    <t>Effingham County</t>
  </si>
  <si>
    <t>Vicki</t>
  </si>
  <si>
    <t>Wenthe</t>
  </si>
  <si>
    <t>(217) 342-4060</t>
  </si>
  <si>
    <t>S Henrietta St</t>
  </si>
  <si>
    <t>(217) 342-6969</t>
  </si>
  <si>
    <t>E Roadway Ave</t>
  </si>
  <si>
    <t>(217) 347-7129</t>
  </si>
  <si>
    <t>N 2nd St</t>
  </si>
  <si>
    <t>(618) 349-8888</t>
  </si>
  <si>
    <t>E 3rd St</t>
  </si>
  <si>
    <t>Fayette County</t>
  </si>
  <si>
    <t>Sutton</t>
  </si>
  <si>
    <t>(618) 283-9901</t>
  </si>
  <si>
    <t>Elaine</t>
  </si>
  <si>
    <t>Wagner</t>
  </si>
  <si>
    <t>(217) 563-7445</t>
  </si>
  <si>
    <t>E Union St</t>
  </si>
  <si>
    <t>Montgomery County</t>
  </si>
  <si>
    <t>(217) 324-3166</t>
  </si>
  <si>
    <t>N State St</t>
  </si>
  <si>
    <t>Schaefer</t>
  </si>
  <si>
    <t>(815) 547-5346</t>
  </si>
  <si>
    <t>E 2nd St</t>
  </si>
  <si>
    <t>Boone County</t>
  </si>
  <si>
    <t>(815) 547-7633</t>
  </si>
  <si>
    <t>Logan Ave</t>
  </si>
  <si>
    <t>(815) 962-4841</t>
  </si>
  <si>
    <t>Safford Rd</t>
  </si>
  <si>
    <t>Winnebago County</t>
  </si>
  <si>
    <t>(815) 877-0531</t>
  </si>
  <si>
    <t>St Francis Dr</t>
  </si>
  <si>
    <t>(815) 398-5331</t>
  </si>
  <si>
    <t>Highcrest Rd</t>
  </si>
  <si>
    <t>Katherine</t>
  </si>
  <si>
    <t>(815) 633-6450</t>
  </si>
  <si>
    <t>(815) 399-8850</t>
  </si>
  <si>
    <t>Jacoby Pl</t>
  </si>
  <si>
    <t>(815) 633-8255</t>
  </si>
  <si>
    <t>Clifford Ave</t>
  </si>
  <si>
    <t>(815) 962-8515</t>
  </si>
  <si>
    <t>N 1st St</t>
  </si>
  <si>
    <t>Autumn</t>
  </si>
  <si>
    <t>Hofer</t>
  </si>
  <si>
    <t>(815) 965-3335</t>
  </si>
  <si>
    <t>Locust St</t>
  </si>
  <si>
    <t>(815) 398-3466</t>
  </si>
  <si>
    <t>Valley Knoll Dr</t>
  </si>
  <si>
    <t>Schwartz</t>
  </si>
  <si>
    <t>(779) 475-0560</t>
  </si>
  <si>
    <t>Elmwood Ave</t>
  </si>
  <si>
    <t>(815) 877-9551</t>
  </si>
  <si>
    <t>N Alpine Rd</t>
  </si>
  <si>
    <t>Brandt</t>
  </si>
  <si>
    <t>(815) 399-3465</t>
  </si>
  <si>
    <t>N Bell School Rd</t>
  </si>
  <si>
    <t>(815) 874-3883</t>
  </si>
  <si>
    <t>35th St</t>
  </si>
  <si>
    <t>(815) 964-3117</t>
  </si>
  <si>
    <t>N Court St</t>
  </si>
  <si>
    <t>(815) 877-1600</t>
  </si>
  <si>
    <t>Turner St</t>
  </si>
  <si>
    <t>Latrica</t>
  </si>
  <si>
    <t>Saygo</t>
  </si>
  <si>
    <t>118 N Main St</t>
  </si>
  <si>
    <t>(815) 703-4712</t>
  </si>
  <si>
    <t>N Main St</t>
  </si>
  <si>
    <t>(815) 877-6021</t>
  </si>
  <si>
    <t>E Riverside Blvd</t>
  </si>
  <si>
    <t>524 Kent St</t>
  </si>
  <si>
    <t>(313) 657-3548</t>
  </si>
  <si>
    <t>Kent St</t>
  </si>
  <si>
    <t>(815) 877-5749</t>
  </si>
  <si>
    <t>Spring Creek Rd</t>
  </si>
  <si>
    <t>Katz</t>
  </si>
  <si>
    <t>(815) 332-8101</t>
  </si>
  <si>
    <t>Sayer Rd</t>
  </si>
  <si>
    <t>Ronald</t>
  </si>
  <si>
    <t>Hassan</t>
  </si>
  <si>
    <t>(815) 397-6899</t>
  </si>
  <si>
    <t>Darlene Dr</t>
  </si>
  <si>
    <t>(815) 399-3021</t>
  </si>
  <si>
    <t>Elmwood Rd</t>
  </si>
  <si>
    <t>Chad</t>
  </si>
  <si>
    <t>Carty</t>
  </si>
  <si>
    <t>(815) 966-0039</t>
  </si>
  <si>
    <t>S Winnebago St</t>
  </si>
  <si>
    <t>McVinnie</t>
  </si>
  <si>
    <t>(815) 227-8894</t>
  </si>
  <si>
    <t>Forest View Ave</t>
  </si>
  <si>
    <t>(224) 999-1177</t>
  </si>
  <si>
    <t>Sherman Ave</t>
  </si>
  <si>
    <t>Cook County</t>
  </si>
  <si>
    <t>City of Evanston</t>
  </si>
  <si>
    <t>(847) 983-0646</t>
  </si>
  <si>
    <t>Crawford Ave</t>
  </si>
  <si>
    <t>Aasia</t>
  </si>
  <si>
    <t>Farooqi</t>
  </si>
  <si>
    <t>480 Potter Rd Fl 2</t>
  </si>
  <si>
    <t>(224) 567-8256</t>
  </si>
  <si>
    <t>Potter Rd</t>
  </si>
  <si>
    <t>Fl</t>
  </si>
  <si>
    <t>Hinda</t>
  </si>
  <si>
    <t>Popper</t>
  </si>
  <si>
    <t>(773) 413-9770</t>
  </si>
  <si>
    <t>Touhy Ave</t>
  </si>
  <si>
    <t>(847) 687-0724</t>
  </si>
  <si>
    <t>Vernon Ave</t>
  </si>
  <si>
    <t>(847) 446-0674</t>
  </si>
  <si>
    <t>Green Bay Rd</t>
  </si>
  <si>
    <t>(224) 534-7638</t>
  </si>
  <si>
    <t>Gross Point Rd</t>
  </si>
  <si>
    <t>(630) 965-2091</t>
  </si>
  <si>
    <t>Lee St</t>
  </si>
  <si>
    <t>(847) 920-2405</t>
  </si>
  <si>
    <t>Laramie Ave</t>
  </si>
  <si>
    <t>(847) 965-2900</t>
  </si>
  <si>
    <t>W Dempster St</t>
  </si>
  <si>
    <t>(847) 446-7584</t>
  </si>
  <si>
    <t>Waukegan Rd</t>
  </si>
  <si>
    <t>(847) 256-7660</t>
  </si>
  <si>
    <t>Locust Rd</t>
  </si>
  <si>
    <t>Ilan</t>
  </si>
  <si>
    <t>Heifetz</t>
  </si>
  <si>
    <t>(847) 675-6777</t>
  </si>
  <si>
    <t>Howard St</t>
  </si>
  <si>
    <t>(847) 864-2190</t>
  </si>
  <si>
    <t>Dempster St</t>
  </si>
  <si>
    <t>(847) 253-6638</t>
  </si>
  <si>
    <t>W Olive St</t>
  </si>
  <si>
    <t>(847) 647-9456</t>
  </si>
  <si>
    <t>N Caldwell Ave</t>
  </si>
  <si>
    <t>Love</t>
  </si>
  <si>
    <t>(847) 392-4050</t>
  </si>
  <si>
    <t>E Oakton St</t>
  </si>
  <si>
    <t>(847) 679-4614</t>
  </si>
  <si>
    <t>Karlov Ave</t>
  </si>
  <si>
    <t>(847) 982-2500</t>
  </si>
  <si>
    <t>Carpenter Rd</t>
  </si>
  <si>
    <t>(847) 864-3215</t>
  </si>
  <si>
    <t>Culver St</t>
  </si>
  <si>
    <t>(224) 208-8282</t>
  </si>
  <si>
    <t>Dewey Ave</t>
  </si>
  <si>
    <t>(773) 973-1450</t>
  </si>
  <si>
    <t>Central Park Ave</t>
  </si>
  <si>
    <t>Julia</t>
  </si>
  <si>
    <t>Heinz</t>
  </si>
  <si>
    <t>(847) 255-6733</t>
  </si>
  <si>
    <t>S School St</t>
  </si>
  <si>
    <t>(847) 541-8111</t>
  </si>
  <si>
    <t>Ellen Dr</t>
  </si>
  <si>
    <t>(847) 359-1936</t>
  </si>
  <si>
    <t>N Plum Grove Rd</t>
  </si>
  <si>
    <t>(847) 823-9308</t>
  </si>
  <si>
    <t>N Northwest Hwy</t>
  </si>
  <si>
    <t>(847) 885-3350</t>
  </si>
  <si>
    <t>E Schaumburg Rd</t>
  </si>
  <si>
    <t>City of Schaumburg</t>
  </si>
  <si>
    <t>(630) 605-3587</t>
  </si>
  <si>
    <t>S Roselle Rd</t>
  </si>
  <si>
    <t>(847) 259-4444</t>
  </si>
  <si>
    <t>W Euclid Ave</t>
  </si>
  <si>
    <t>(847) 982-9191</t>
  </si>
  <si>
    <t>Main St</t>
  </si>
  <si>
    <t>Kanchan</t>
  </si>
  <si>
    <t>Rai</t>
  </si>
  <si>
    <t>(847) 498-1533</t>
  </si>
  <si>
    <t>Pfingsten Rd</t>
  </si>
  <si>
    <t>(847) 674-6533</t>
  </si>
  <si>
    <t>(847) 768-7188</t>
  </si>
  <si>
    <t>(847) 412-5600</t>
  </si>
  <si>
    <t>Dundee Rd</t>
  </si>
  <si>
    <t>(847) 470-0370</t>
  </si>
  <si>
    <t>W Golf Rd</t>
  </si>
  <si>
    <t>(847) 258-5254</t>
  </si>
  <si>
    <t>Midway Dr</t>
  </si>
  <si>
    <t>(847) 446-0031</t>
  </si>
  <si>
    <t>Ridge Ave</t>
  </si>
  <si>
    <t>(847) 256-7870</t>
  </si>
  <si>
    <t>Lake Ave</t>
  </si>
  <si>
    <t>(847) 256-0644</t>
  </si>
  <si>
    <t>Linden Ave</t>
  </si>
  <si>
    <t>Carly</t>
  </si>
  <si>
    <t>Andrews</t>
  </si>
  <si>
    <t>(847) 425-5869</t>
  </si>
  <si>
    <t>Sheridan Rd</t>
  </si>
  <si>
    <t>(847) 679-0660</t>
  </si>
  <si>
    <t>Lawndale Ave</t>
  </si>
  <si>
    <t>Quinlan</t>
  </si>
  <si>
    <t>(847) 392-4098</t>
  </si>
  <si>
    <t>Pheasant Dr</t>
  </si>
  <si>
    <t>Janice</t>
  </si>
  <si>
    <t>DiVincenzo</t>
  </si>
  <si>
    <t>(847) 255-5538</t>
  </si>
  <si>
    <t>N Wheeling Rd</t>
  </si>
  <si>
    <t>(847) 825-6366</t>
  </si>
  <si>
    <t>S Northwest Hwy</t>
  </si>
  <si>
    <t>(847) 825-2500</t>
  </si>
  <si>
    <t>S Cumberland Ave</t>
  </si>
  <si>
    <t>(847) 470-6700</t>
  </si>
  <si>
    <t>Lake Cook Rd</t>
  </si>
  <si>
    <t>Lake County</t>
  </si>
  <si>
    <t>(630) 270-3130</t>
  </si>
  <si>
    <t>Jensen Blvd</t>
  </si>
  <si>
    <t>(847) 359-1820</t>
  </si>
  <si>
    <t>N Benton St</t>
  </si>
  <si>
    <t>Brinkman</t>
  </si>
  <si>
    <t>(847) 358-2110</t>
  </si>
  <si>
    <t>E Anderson Dr</t>
  </si>
  <si>
    <t>Schacherer</t>
  </si>
  <si>
    <t>(847) 272-0051</t>
  </si>
  <si>
    <t>Walters Ave</t>
  </si>
  <si>
    <t>Toth</t>
  </si>
  <si>
    <t>(847) 885-3230</t>
  </si>
  <si>
    <t>N Roselle Rd</t>
  </si>
  <si>
    <t>(847) 907-3419</t>
  </si>
  <si>
    <t>Palatine Rd</t>
  </si>
  <si>
    <t>Pappas</t>
  </si>
  <si>
    <t>(847) 296-3490</t>
  </si>
  <si>
    <t>E Central Rd</t>
  </si>
  <si>
    <t>(847) 253-8555</t>
  </si>
  <si>
    <t>S Elmhurst Ave</t>
  </si>
  <si>
    <t>(847) 966-3266</t>
  </si>
  <si>
    <t>N Harlem Ave</t>
  </si>
  <si>
    <t>(847) 724-2240</t>
  </si>
  <si>
    <t>Thornwood Ave</t>
  </si>
  <si>
    <t>(847) 885-7702</t>
  </si>
  <si>
    <t>Flagstaff Ln</t>
  </si>
  <si>
    <t>(847) 446-0005</t>
  </si>
  <si>
    <t>Gage St</t>
  </si>
  <si>
    <t>(847) 437-3322</t>
  </si>
  <si>
    <t>W Elk Grove Blvd</t>
  </si>
  <si>
    <t>McClay</t>
  </si>
  <si>
    <t>(847) 864-2650</t>
  </si>
  <si>
    <t>Ashland Ave</t>
  </si>
  <si>
    <t>(847) 475-5678</t>
  </si>
  <si>
    <t>Washington St</t>
  </si>
  <si>
    <t>Jacquelyn</t>
  </si>
  <si>
    <t>Negus</t>
  </si>
  <si>
    <t>(847) 202-8035</t>
  </si>
  <si>
    <t>(847) 437-4022</t>
  </si>
  <si>
    <t>W Algonquin Rd</t>
  </si>
  <si>
    <t>(224) 345-7145</t>
  </si>
  <si>
    <t>N Arlington Heights Rd</t>
  </si>
  <si>
    <t>(847) 255-0050</t>
  </si>
  <si>
    <t>S Mitchell Ave</t>
  </si>
  <si>
    <t>(847) 256-2922</t>
  </si>
  <si>
    <t>Hutz</t>
  </si>
  <si>
    <t>Hertzberg</t>
  </si>
  <si>
    <t>(847) 446-5252</t>
  </si>
  <si>
    <t>(847) 724-0057</t>
  </si>
  <si>
    <t>Park Dr</t>
  </si>
  <si>
    <t>Bechtle</t>
  </si>
  <si>
    <t>(847) 328-6630</t>
  </si>
  <si>
    <t>Noyes St</t>
  </si>
  <si>
    <t>(847) 645-9300</t>
  </si>
  <si>
    <t>Beverly Rd</t>
  </si>
  <si>
    <t>(847) 965-4750</t>
  </si>
  <si>
    <t>Capulina Ave</t>
  </si>
  <si>
    <t>Karla</t>
  </si>
  <si>
    <t>Giese</t>
  </si>
  <si>
    <t>(847) 850-5490</t>
  </si>
  <si>
    <t>Capitol Dr</t>
  </si>
  <si>
    <t>(847) 498-1105</t>
  </si>
  <si>
    <t>(847) 518-1185</t>
  </si>
  <si>
    <t>N Greenwood Ave</t>
  </si>
  <si>
    <t>(847) 470-8801</t>
  </si>
  <si>
    <t>Menard Ave</t>
  </si>
  <si>
    <t>(847) 705-1234</t>
  </si>
  <si>
    <t>Freeman Rd</t>
  </si>
  <si>
    <t>Sally</t>
  </si>
  <si>
    <t>Sover</t>
  </si>
  <si>
    <t>(847) 562-2100</t>
  </si>
  <si>
    <t>Lee Rd</t>
  </si>
  <si>
    <t>(847) 827-7880</t>
  </si>
  <si>
    <t>Miner St</t>
  </si>
  <si>
    <t>Charlene</t>
  </si>
  <si>
    <t>Alderete</t>
  </si>
  <si>
    <t>(847) 292-1229</t>
  </si>
  <si>
    <t>N Milwaukee Ave</t>
  </si>
  <si>
    <t>Adrianne</t>
  </si>
  <si>
    <t>Finley Odell</t>
  </si>
  <si>
    <t>(847) 866-6055</t>
  </si>
  <si>
    <t>Davis St</t>
  </si>
  <si>
    <t>(847) 724-6990</t>
  </si>
  <si>
    <t>Church St</t>
  </si>
  <si>
    <t>(847) 824-6900</t>
  </si>
  <si>
    <t>Rose Ave</t>
  </si>
  <si>
    <t>Hiroyuki</t>
  </si>
  <si>
    <t>Kosuge</t>
  </si>
  <si>
    <t>(847) 590-5700</t>
  </si>
  <si>
    <t>(847) 375-0600</t>
  </si>
  <si>
    <t>W Ballard Rd</t>
  </si>
  <si>
    <t>(708) 777-1037</t>
  </si>
  <si>
    <t>Woodside Rd</t>
  </si>
  <si>
    <t>(708) 434-5811</t>
  </si>
  <si>
    <t>Lake St</t>
  </si>
  <si>
    <t>(708) 484-8033</t>
  </si>
  <si>
    <t>S Oak Park Ave</t>
  </si>
  <si>
    <t>(708) 386-0127</t>
  </si>
  <si>
    <t>Washington Blvd</t>
  </si>
  <si>
    <t>(708) 437-4702</t>
  </si>
  <si>
    <t>W Belmont Ave</t>
  </si>
  <si>
    <t>Hotek</t>
  </si>
  <si>
    <t>(708) 562-4433</t>
  </si>
  <si>
    <t>Cermak Rd</t>
  </si>
  <si>
    <t>(708) 771-8383</t>
  </si>
  <si>
    <t>Division St</t>
  </si>
  <si>
    <t>(708) 344-0404</t>
  </si>
  <si>
    <t>Chicago Ave</t>
  </si>
  <si>
    <t>Holly</t>
  </si>
  <si>
    <t>Klotz</t>
  </si>
  <si>
    <t>(708) 485-0650</t>
  </si>
  <si>
    <t>Grant Ave</t>
  </si>
  <si>
    <t>(708) 839-1444</t>
  </si>
  <si>
    <t>German Church Rd</t>
  </si>
  <si>
    <t>(708) 354-1690</t>
  </si>
  <si>
    <t>S Park Rd</t>
  </si>
  <si>
    <t>(708) 366-6900</t>
  </si>
  <si>
    <t>Valentin</t>
  </si>
  <si>
    <t>Chavez</t>
  </si>
  <si>
    <t>(708) 344-4995</t>
  </si>
  <si>
    <t>N 18th Ave</t>
  </si>
  <si>
    <t>(708) 652-0262</t>
  </si>
  <si>
    <t>S 57th Ct</t>
  </si>
  <si>
    <t>Clishem</t>
  </si>
  <si>
    <t>(708) 652-2277</t>
  </si>
  <si>
    <t>S Austin Blvd</t>
  </si>
  <si>
    <t>(708) 246-4454</t>
  </si>
  <si>
    <t>51st St</t>
  </si>
  <si>
    <t>(708) 562-2258</t>
  </si>
  <si>
    <t>Mayfair Ave</t>
  </si>
  <si>
    <t>Cash</t>
  </si>
  <si>
    <t>(708) 749-3666</t>
  </si>
  <si>
    <t>Clarence Ave</t>
  </si>
  <si>
    <t>(708) 484-0755</t>
  </si>
  <si>
    <t>23rd St</t>
  </si>
  <si>
    <t>Mendez</t>
  </si>
  <si>
    <t>(847) 678-2560</t>
  </si>
  <si>
    <t>Ivanhoe Ave</t>
  </si>
  <si>
    <t>(708) 442-5747</t>
  </si>
  <si>
    <t>Herrick Rd</t>
  </si>
  <si>
    <t>(708) 771-5905</t>
  </si>
  <si>
    <t>Lathrop Ave</t>
  </si>
  <si>
    <t>(708) 366-8587</t>
  </si>
  <si>
    <t>(773) 637-5130</t>
  </si>
  <si>
    <t>N Sayre Ave</t>
  </si>
  <si>
    <t>(708) 562-1466</t>
  </si>
  <si>
    <t>N La Vergne Ave</t>
  </si>
  <si>
    <t>(708) 386-7282</t>
  </si>
  <si>
    <t>Van Buren St</t>
  </si>
  <si>
    <t>(708) 386-5286</t>
  </si>
  <si>
    <t>(708) 383-6279</t>
  </si>
  <si>
    <t>Barbara</t>
  </si>
  <si>
    <t>Ciconte</t>
  </si>
  <si>
    <t>(708) 681-0240</t>
  </si>
  <si>
    <t>N 16th Ave</t>
  </si>
  <si>
    <t>(708) 352-4820</t>
  </si>
  <si>
    <t>W 55th St</t>
  </si>
  <si>
    <t>(708) 352-2175</t>
  </si>
  <si>
    <t>N Waiola Ave</t>
  </si>
  <si>
    <t>(708) 352-2202</t>
  </si>
  <si>
    <t>Harrison Ave</t>
  </si>
  <si>
    <t>(708) 453-8234</t>
  </si>
  <si>
    <t>N 77th Ave</t>
  </si>
  <si>
    <t>(708) 366-1882</t>
  </si>
  <si>
    <t>N Oak Park Ave</t>
  </si>
  <si>
    <t>(708) 547-9980</t>
  </si>
  <si>
    <t>Bohland Ave</t>
  </si>
  <si>
    <t>(708) 387-8573</t>
  </si>
  <si>
    <t>W Ogden Ave</t>
  </si>
  <si>
    <t>Nimisha</t>
  </si>
  <si>
    <t>Bhatt</t>
  </si>
  <si>
    <t>(708) 848-6626</t>
  </si>
  <si>
    <t>S Ridgeland Ave</t>
  </si>
  <si>
    <t>(708) 547-8909</t>
  </si>
  <si>
    <t>Frontage Rd</t>
  </si>
  <si>
    <t>(312) 351-0074</t>
  </si>
  <si>
    <t>Gudrun</t>
  </si>
  <si>
    <t>(708) 354-5255</t>
  </si>
  <si>
    <t>W Goodman Ave</t>
  </si>
  <si>
    <t>(708) 246-9696</t>
  </si>
  <si>
    <t>Walker St</t>
  </si>
  <si>
    <t>(708) 300-6065</t>
  </si>
  <si>
    <t>E Lincoln Hwy</t>
  </si>
  <si>
    <t>(708) 388-7650</t>
  </si>
  <si>
    <t>4440 Lincoln Hwy Ste 307</t>
  </si>
  <si>
    <t>(708) 991-7281</t>
  </si>
  <si>
    <t>Lincoln Hwy</t>
  </si>
  <si>
    <t>Ste</t>
  </si>
  <si>
    <t>(708) 418-3000</t>
  </si>
  <si>
    <t>Glenwood-Lansing Rd</t>
  </si>
  <si>
    <t>(708) 331-8740</t>
  </si>
  <si>
    <t>Dixie Hwy</t>
  </si>
  <si>
    <t>(708) 223-2680</t>
  </si>
  <si>
    <t>W Sibley Blvd</t>
  </si>
  <si>
    <t xml:space="preserve">Mrs. </t>
  </si>
  <si>
    <t>(708) 566-1600</t>
  </si>
  <si>
    <t>Mc Kinley Ave</t>
  </si>
  <si>
    <t>(708) 333-2002</t>
  </si>
  <si>
    <t>Amena</t>
  </si>
  <si>
    <t>Ramahi</t>
  </si>
  <si>
    <t>(708) 598-5018</t>
  </si>
  <si>
    <t>W 87th St</t>
  </si>
  <si>
    <t>(708) 756-6101</t>
  </si>
  <si>
    <t>W 187th St</t>
  </si>
  <si>
    <t>(708) 361-8933</t>
  </si>
  <si>
    <t>S Southwest Hwy</t>
  </si>
  <si>
    <t>(708) 926-9720</t>
  </si>
  <si>
    <t>Lannaea</t>
  </si>
  <si>
    <t>(708) 672-6200</t>
  </si>
  <si>
    <t>W Highland Dr</t>
  </si>
  <si>
    <t>Loukisha</t>
  </si>
  <si>
    <t>Smart Pennix</t>
  </si>
  <si>
    <t>(708) 980-1040</t>
  </si>
  <si>
    <t>S Park Ave</t>
  </si>
  <si>
    <t>Mohamed</t>
  </si>
  <si>
    <t>Elnatour</t>
  </si>
  <si>
    <t>(708) 888-7076</t>
  </si>
  <si>
    <t>Wheeler Dr</t>
  </si>
  <si>
    <t>(708) 755-7565</t>
  </si>
  <si>
    <t>Muting</t>
  </si>
  <si>
    <t>(708) 458-6900</t>
  </si>
  <si>
    <t>W 77th St</t>
  </si>
  <si>
    <t>(708) 799-7491</t>
  </si>
  <si>
    <t>183rd St</t>
  </si>
  <si>
    <t>Gerard</t>
  </si>
  <si>
    <t>Gliege</t>
  </si>
  <si>
    <t>(708) 532-3529</t>
  </si>
  <si>
    <t>159th St</t>
  </si>
  <si>
    <t>(708) 636-8550</t>
  </si>
  <si>
    <t>S Central Ave</t>
  </si>
  <si>
    <t>(708) 331-5027</t>
  </si>
  <si>
    <t>E 161st Pl</t>
  </si>
  <si>
    <t>Postma</t>
  </si>
  <si>
    <t>(708) 474-1700</t>
  </si>
  <si>
    <t>Randolph St</t>
  </si>
  <si>
    <t>(708) 333-5471</t>
  </si>
  <si>
    <t>State St</t>
  </si>
  <si>
    <t>(708) 418-2800</t>
  </si>
  <si>
    <t>170th St</t>
  </si>
  <si>
    <t>Freda</t>
  </si>
  <si>
    <t>McArthur</t>
  </si>
  <si>
    <t>(708) 206-0000</t>
  </si>
  <si>
    <t>Chatham St</t>
  </si>
  <si>
    <t>Hanlon</t>
  </si>
  <si>
    <t>(708) 385-2016</t>
  </si>
  <si>
    <t>New St</t>
  </si>
  <si>
    <t>(708) 532-2626</t>
  </si>
  <si>
    <t>176th St</t>
  </si>
  <si>
    <t>Manetti</t>
  </si>
  <si>
    <t>(708) 458-2927</t>
  </si>
  <si>
    <t>S 73rd Ave</t>
  </si>
  <si>
    <t>(708) 349-7166</t>
  </si>
  <si>
    <t>(708) 647-8054</t>
  </si>
  <si>
    <t>Riegel Rd</t>
  </si>
  <si>
    <t>Brodzik</t>
  </si>
  <si>
    <t>(708) 333-8173</t>
  </si>
  <si>
    <t>E 154th St</t>
  </si>
  <si>
    <t>Andrasco</t>
  </si>
  <si>
    <t>(773) 767-1130</t>
  </si>
  <si>
    <t>S McVicker Ave</t>
  </si>
  <si>
    <t>City of Chicago</t>
  </si>
  <si>
    <t>(708) 687-4230</t>
  </si>
  <si>
    <t>155th St</t>
  </si>
  <si>
    <t>(708) 424-7757</t>
  </si>
  <si>
    <t>State Rd</t>
  </si>
  <si>
    <t>(708) 425-5547</t>
  </si>
  <si>
    <t>Kedvale Ave</t>
  </si>
  <si>
    <t>(708) 425-6063</t>
  </si>
  <si>
    <t>S Kolin Ave</t>
  </si>
  <si>
    <t>(708) 425-1656</t>
  </si>
  <si>
    <t>Lawler Ave</t>
  </si>
  <si>
    <t>(708) 349-0068</t>
  </si>
  <si>
    <t>Highland Ave</t>
  </si>
  <si>
    <t>Eliza</t>
  </si>
  <si>
    <t>(708) 895-1661</t>
  </si>
  <si>
    <t>Ridge Rd</t>
  </si>
  <si>
    <t>(630) 257-6488</t>
  </si>
  <si>
    <t>Sobieski St</t>
  </si>
  <si>
    <t>Priest</t>
  </si>
  <si>
    <t>(630) 783-2220</t>
  </si>
  <si>
    <t>nearest_rooftop_match</t>
  </si>
  <si>
    <t>Davis Dr</t>
  </si>
  <si>
    <t>(708) 799-5200</t>
  </si>
  <si>
    <t>Douglas Ave</t>
  </si>
  <si>
    <t>Nowinkski</t>
  </si>
  <si>
    <t>(708) 598-8200</t>
  </si>
  <si>
    <t>S 86th Ave</t>
  </si>
  <si>
    <t>Alison</t>
  </si>
  <si>
    <t>(708) 756-3566</t>
  </si>
  <si>
    <t>(708) 798-4600</t>
  </si>
  <si>
    <t>Western Ave</t>
  </si>
  <si>
    <t>(773) 585-6888</t>
  </si>
  <si>
    <t>S Austin Ave</t>
  </si>
  <si>
    <t>(708) 448-0408</t>
  </si>
  <si>
    <t>S 71st Ct</t>
  </si>
  <si>
    <t>Harmening</t>
  </si>
  <si>
    <t>(708) 422-8280</t>
  </si>
  <si>
    <t>S Millard Ave</t>
  </si>
  <si>
    <t>(708) 403-6525</t>
  </si>
  <si>
    <t>W 167th St</t>
  </si>
  <si>
    <t>Sheedy</t>
  </si>
  <si>
    <t>(773) 735-4810</t>
  </si>
  <si>
    <t>S Leamington Ave</t>
  </si>
  <si>
    <t>(708) 339-4274</t>
  </si>
  <si>
    <t>E 164th St</t>
  </si>
  <si>
    <t>(708) 756-2333</t>
  </si>
  <si>
    <t>Chicago Rd</t>
  </si>
  <si>
    <t>Al</t>
  </si>
  <si>
    <t>Theis</t>
  </si>
  <si>
    <t>(708) 422-0121</t>
  </si>
  <si>
    <t>S 55th Ct</t>
  </si>
  <si>
    <t>(708) 974-3402</t>
  </si>
  <si>
    <t>S Roberts Rd</t>
  </si>
  <si>
    <t>(708) 598-2700</t>
  </si>
  <si>
    <t>W 92nd Pl</t>
  </si>
  <si>
    <t>(708) 429-7171</t>
  </si>
  <si>
    <t>84th Ave</t>
  </si>
  <si>
    <t>(708) 385-8776</t>
  </si>
  <si>
    <t>Keeler Ave</t>
  </si>
  <si>
    <t>McCreary</t>
  </si>
  <si>
    <t>(708) 331-3661</t>
  </si>
  <si>
    <t>5th Ave</t>
  </si>
  <si>
    <t>(815) 834-0607</t>
  </si>
  <si>
    <t>135th St</t>
  </si>
  <si>
    <t>Will County</t>
  </si>
  <si>
    <t>(708) 849-2787</t>
  </si>
  <si>
    <t>Dante Ave</t>
  </si>
  <si>
    <t>Hanen</t>
  </si>
  <si>
    <t>Abdallah</t>
  </si>
  <si>
    <t>(708) 599-4100</t>
  </si>
  <si>
    <t>W 93rd St</t>
  </si>
  <si>
    <t>(708) 448-5332</t>
  </si>
  <si>
    <t>W 119th St</t>
  </si>
  <si>
    <t>(708) 594-6857</t>
  </si>
  <si>
    <t>S Harlem Ave</t>
  </si>
  <si>
    <t>DeRoche</t>
  </si>
  <si>
    <t>(630) 243-1995</t>
  </si>
  <si>
    <t>Bell Rd</t>
  </si>
  <si>
    <t>Camarena</t>
  </si>
  <si>
    <t>(708) 226-9850</t>
  </si>
  <si>
    <t>Wolf Rd</t>
  </si>
  <si>
    <t>Angela</t>
  </si>
  <si>
    <t>(815) 747-3010</t>
  </si>
  <si>
    <t>State Rte 35 N</t>
  </si>
  <si>
    <t>Jo Daviess County</t>
  </si>
  <si>
    <t>(815) 235-3154</t>
  </si>
  <si>
    <t>S Galena Ave</t>
  </si>
  <si>
    <t>Stephenson County</t>
  </si>
  <si>
    <t>(815) 232-3511</t>
  </si>
  <si>
    <t>W Pearl City Rd</t>
  </si>
  <si>
    <t>(815) 232-6416</t>
  </si>
  <si>
    <t>W Pleasant St</t>
  </si>
  <si>
    <t>(815) 233-1876</t>
  </si>
  <si>
    <t>W Loras Dr</t>
  </si>
  <si>
    <t>(217) 356-9521</t>
  </si>
  <si>
    <t>W White St</t>
  </si>
  <si>
    <t>Champaign County</t>
  </si>
  <si>
    <t>Auth</t>
  </si>
  <si>
    <t>(217) 892-2011</t>
  </si>
  <si>
    <t>E Belle Ave</t>
  </si>
  <si>
    <t>Doughan</t>
  </si>
  <si>
    <t>(217) 684-2309</t>
  </si>
  <si>
    <t>E Madison St</t>
  </si>
  <si>
    <t>(217) 359-4114</t>
  </si>
  <si>
    <t>Lincolnshire Dr</t>
  </si>
  <si>
    <t>(217) 344-8279</t>
  </si>
  <si>
    <t>S Webber St</t>
  </si>
  <si>
    <t>Carpenter</t>
  </si>
  <si>
    <t>(217) 239-6000</t>
  </si>
  <si>
    <t>Fox Dr</t>
  </si>
  <si>
    <t>Gritton</t>
  </si>
  <si>
    <t>(217) 367-2262</t>
  </si>
  <si>
    <t>E Windsor Rd</t>
  </si>
  <si>
    <t>Cheryl</t>
  </si>
  <si>
    <t>(217) 359-1701</t>
  </si>
  <si>
    <t>N Prospect Ave</t>
  </si>
  <si>
    <t>Faith</t>
  </si>
  <si>
    <t>Block</t>
  </si>
  <si>
    <t>(217) 359-1714</t>
  </si>
  <si>
    <t>S Mattis Ave</t>
  </si>
  <si>
    <t>(217) 398-9270</t>
  </si>
  <si>
    <t>W Springfield Ave</t>
  </si>
  <si>
    <t>(217) 333-3996</t>
  </si>
  <si>
    <t>Gerty Dr</t>
  </si>
  <si>
    <t>(217) 355-1253</t>
  </si>
  <si>
    <t>W Kirby Ave</t>
  </si>
  <si>
    <t>Bryant</t>
  </si>
  <si>
    <t>Tatum</t>
  </si>
  <si>
    <t>(217) 367-6590</t>
  </si>
  <si>
    <t>N Central Ave</t>
  </si>
  <si>
    <t>(217) 352-7210</t>
  </si>
  <si>
    <t>N Mattis Ave</t>
  </si>
  <si>
    <t>Loy</t>
  </si>
  <si>
    <t>(217) 345-2009</t>
  </si>
  <si>
    <t>W State St</t>
  </si>
  <si>
    <t>Coles County</t>
  </si>
  <si>
    <t>Trent</t>
  </si>
  <si>
    <t>Duckett</t>
  </si>
  <si>
    <t>(217) 234-4911</t>
  </si>
  <si>
    <t>Broadway Ave</t>
  </si>
  <si>
    <t>Vivian</t>
  </si>
  <si>
    <t>Skelley</t>
  </si>
  <si>
    <t>7700 N County Rd 1200 E</t>
  </si>
  <si>
    <t>(217) 512-2312</t>
  </si>
  <si>
    <t>N County Rd 1200 E</t>
  </si>
  <si>
    <t>(217) 543-2397</t>
  </si>
  <si>
    <t>State Hwy 133</t>
  </si>
  <si>
    <t>Moultrie County</t>
  </si>
  <si>
    <t>(217) 844-2231</t>
  </si>
  <si>
    <t>Shelby County</t>
  </si>
  <si>
    <t>Jesgarz</t>
  </si>
  <si>
    <t>(217) 682-3881</t>
  </si>
  <si>
    <t>(618) 428-5620</t>
  </si>
  <si>
    <t>(618) 783-3517</t>
  </si>
  <si>
    <t>W Jourdan St</t>
  </si>
  <si>
    <t>Jasper County</t>
  </si>
  <si>
    <t>(618) 395-3081</t>
  </si>
  <si>
    <t>E Chestnut St</t>
  </si>
  <si>
    <t>Richland County</t>
  </si>
  <si>
    <t>(618) 526-7216</t>
  </si>
  <si>
    <t>street_center</t>
  </si>
  <si>
    <t>Mater Dei Dr</t>
  </si>
  <si>
    <t>Clinton County</t>
  </si>
  <si>
    <t>(618) 526-4323</t>
  </si>
  <si>
    <t>N Clinton St</t>
  </si>
  <si>
    <t>(618) 495-2246</t>
  </si>
  <si>
    <t>(618) 226-3315</t>
  </si>
  <si>
    <t>Shattuc Rd</t>
  </si>
  <si>
    <t>(618) 242-5353</t>
  </si>
  <si>
    <t>Jefferson County</t>
  </si>
  <si>
    <t>(618) 241-0427</t>
  </si>
  <si>
    <t>Broadway St</t>
  </si>
  <si>
    <t>Pierre</t>
  </si>
  <si>
    <t>Antoine</t>
  </si>
  <si>
    <t>(618) 532-3473</t>
  </si>
  <si>
    <t>E Broadway</t>
  </si>
  <si>
    <t>Marion County</t>
  </si>
  <si>
    <t>(618) 532-5434</t>
  </si>
  <si>
    <t>S Pleasant Ave</t>
  </si>
  <si>
    <t>Fancher</t>
  </si>
  <si>
    <t>(618) 243-6142</t>
  </si>
  <si>
    <t>S Hanover St</t>
  </si>
  <si>
    <t>Washington County</t>
  </si>
  <si>
    <t>Dehning</t>
  </si>
  <si>
    <t>(618) 493-7754</t>
  </si>
  <si>
    <t>(618) 327-8741</t>
  </si>
  <si>
    <t>S Mill St</t>
  </si>
  <si>
    <t>(618) 327-8561</t>
  </si>
  <si>
    <t>W Walnut St</t>
  </si>
  <si>
    <t>(773) 224-9600</t>
  </si>
  <si>
    <t>S Sangamon St</t>
  </si>
  <si>
    <t>(312) 266-3381</t>
  </si>
  <si>
    <t>W Schiller St</t>
  </si>
  <si>
    <t>(773) 282-8844</t>
  </si>
  <si>
    <t>(773) 315-2777</t>
  </si>
  <si>
    <t>W 63rd St</t>
  </si>
  <si>
    <t>(773) 648-2130</t>
  </si>
  <si>
    <t>S California Ave</t>
  </si>
  <si>
    <t>(773) 429-4300</t>
  </si>
  <si>
    <t>S Pulaski Rd</t>
  </si>
  <si>
    <t>Johanna</t>
  </si>
  <si>
    <t>Seralde</t>
  </si>
  <si>
    <t>(630) 323-9211</t>
  </si>
  <si>
    <t>E Hickory St</t>
  </si>
  <si>
    <t>(312) 842-7355</t>
  </si>
  <si>
    <t>S Michigan Ave</t>
  </si>
  <si>
    <t>(773) 539-3600</t>
  </si>
  <si>
    <t>N California Ave</t>
  </si>
  <si>
    <t>(773) 287-8121</t>
  </si>
  <si>
    <t>N Cicero Ave</t>
  </si>
  <si>
    <t>Paden</t>
  </si>
  <si>
    <t>(773) 278-4212</t>
  </si>
  <si>
    <t>W Division St</t>
  </si>
  <si>
    <t>(773) 276-1261</t>
  </si>
  <si>
    <t>N Oakley Blvd</t>
  </si>
  <si>
    <t>Magill</t>
  </si>
  <si>
    <t>(773) 702-9450</t>
  </si>
  <si>
    <t>E 59th St</t>
  </si>
  <si>
    <t>(312) 944-0304</t>
  </si>
  <si>
    <t>N North Park Ave</t>
  </si>
  <si>
    <t>(312) 804-0702</t>
  </si>
  <si>
    <t>W Polk St</t>
  </si>
  <si>
    <t>G15</t>
  </si>
  <si>
    <t>(773) 881-5300</t>
  </si>
  <si>
    <t>W 115th St</t>
  </si>
  <si>
    <t>Boyce</t>
  </si>
  <si>
    <t>(773) 881-6500</t>
  </si>
  <si>
    <t>W 99th St</t>
  </si>
  <si>
    <t>(773) 881-6700</t>
  </si>
  <si>
    <t>W 111th St</t>
  </si>
  <si>
    <t>(773) 375-4674</t>
  </si>
  <si>
    <t>S Exchange Ave</t>
  </si>
  <si>
    <t>Mazurkiewicz</t>
  </si>
  <si>
    <t>(773) 324-1020</t>
  </si>
  <si>
    <t>S Dante Ave</t>
  </si>
  <si>
    <t>(773) 442-2371</t>
  </si>
  <si>
    <t>W Thorndale Ave</t>
  </si>
  <si>
    <t>Bellonci</t>
  </si>
  <si>
    <t>(773) 239-8248</t>
  </si>
  <si>
    <t>(773) 722-4600</t>
  </si>
  <si>
    <t>S Central Park Blvd</t>
  </si>
  <si>
    <t>(773) 483-0900</t>
  </si>
  <si>
    <t>E 83rd St</t>
  </si>
  <si>
    <t>Hawk</t>
  </si>
  <si>
    <t>(773) 775-6616</t>
  </si>
  <si>
    <t>W Talcott Ave</t>
  </si>
  <si>
    <t>(773) 522-0023</t>
  </si>
  <si>
    <t>S Whipple St</t>
  </si>
  <si>
    <t>Kimec</t>
  </si>
  <si>
    <t>(773) 731-7272</t>
  </si>
  <si>
    <t>S Ewing Ave</t>
  </si>
  <si>
    <t>Jeanette</t>
  </si>
  <si>
    <t>939 N Pulaski Rd # 41</t>
  </si>
  <si>
    <t>(773) 360-8475</t>
  </si>
  <si>
    <t>N Pulaski Rd</t>
  </si>
  <si>
    <t>#</t>
  </si>
  <si>
    <t>Latko</t>
  </si>
  <si>
    <t>(312) 421-5900</t>
  </si>
  <si>
    <t>W Roosevelt Rd</t>
  </si>
  <si>
    <t>(773) 271-2700</t>
  </si>
  <si>
    <t>(773) 362-1076</t>
  </si>
  <si>
    <t>W Chicago Ave</t>
  </si>
  <si>
    <t>Wes</t>
  </si>
  <si>
    <t>Benak</t>
  </si>
  <si>
    <t>(773) 925-6600</t>
  </si>
  <si>
    <t>S Western Ave</t>
  </si>
  <si>
    <t>Paula</t>
  </si>
  <si>
    <t>Jablonski</t>
  </si>
  <si>
    <t>(773) 338-9102</t>
  </si>
  <si>
    <t>N Greenview Ave</t>
  </si>
  <si>
    <t>Petra</t>
  </si>
  <si>
    <t>Obritzberger</t>
  </si>
  <si>
    <t>(773) 880-8812</t>
  </si>
  <si>
    <t>W Berteau Ave</t>
  </si>
  <si>
    <t>(312) 719-4907</t>
  </si>
  <si>
    <t>S Stony Island Ave</t>
  </si>
  <si>
    <t>(312) 265-1514</t>
  </si>
  <si>
    <t>S Racine Ave</t>
  </si>
  <si>
    <t>Leukos</t>
  </si>
  <si>
    <t>Goodwin</t>
  </si>
  <si>
    <t>(773) 465-2662</t>
  </si>
  <si>
    <t>N Ashland Ave</t>
  </si>
  <si>
    <t>Shmuel</t>
  </si>
  <si>
    <t>Adler</t>
  </si>
  <si>
    <t>(773) 463-7738</t>
  </si>
  <si>
    <t>W Foster Ave</t>
  </si>
  <si>
    <t>(312) 610-4900</t>
  </si>
  <si>
    <t>N Wolcott Ave</t>
  </si>
  <si>
    <t>(708) 595-9105</t>
  </si>
  <si>
    <t>W Warren Blvd</t>
  </si>
  <si>
    <t>(773) 722-7791</t>
  </si>
  <si>
    <t>S Independence Blvd</t>
  </si>
  <si>
    <t>15016131X190000</t>
  </si>
  <si>
    <t>Jack Activity School of Art</t>
  </si>
  <si>
    <t>Jackie</t>
  </si>
  <si>
    <t>3921 W Gladys Ave</t>
  </si>
  <si>
    <t>(312) 761-0149</t>
  </si>
  <si>
    <t>W Gladys Ave</t>
  </si>
  <si>
    <t>(312) 374-3148</t>
  </si>
  <si>
    <t>S Sacramento Blvd</t>
  </si>
  <si>
    <t>(877) 222-9230</t>
  </si>
  <si>
    <t>S King Dr</t>
  </si>
  <si>
    <t>Shelley</t>
  </si>
  <si>
    <t>Aldeen</t>
  </si>
  <si>
    <t>(773) 539-3025</t>
  </si>
  <si>
    <t>(773) 629-6253</t>
  </si>
  <si>
    <t>W 95th St</t>
  </si>
  <si>
    <t>(312) 392-0204</t>
  </si>
  <si>
    <t>E Hyde Park Blvd</t>
  </si>
  <si>
    <t>Towe</t>
  </si>
  <si>
    <t>(872) 800-9424</t>
  </si>
  <si>
    <t>S Halsted St</t>
  </si>
  <si>
    <t>(312) 513-2122</t>
  </si>
  <si>
    <t>S Prairie Ave</t>
  </si>
  <si>
    <t>Apt</t>
  </si>
  <si>
    <t>1S</t>
  </si>
  <si>
    <t>(773) 434-5453</t>
  </si>
  <si>
    <t>(847) 240-2489</t>
  </si>
  <si>
    <t>Jone</t>
  </si>
  <si>
    <t>Hellesoy</t>
  </si>
  <si>
    <t>(312) 421-3050</t>
  </si>
  <si>
    <t>W 19th St</t>
  </si>
  <si>
    <t>(773) 846-6155</t>
  </si>
  <si>
    <t>(773) 640-2851</t>
  </si>
  <si>
    <t>S Ashland Ave</t>
  </si>
  <si>
    <t>(708) 720-4547</t>
  </si>
  <si>
    <t>Netonia</t>
  </si>
  <si>
    <t>Burrell</t>
  </si>
  <si>
    <t>(773) 392-8845</t>
  </si>
  <si>
    <t>(773) 462-4223</t>
  </si>
  <si>
    <t>(773) 251-6583</t>
  </si>
  <si>
    <t>N Drake Ave</t>
  </si>
  <si>
    <t>(773) 982-7204</t>
  </si>
  <si>
    <t>(312) 613-7115</t>
  </si>
  <si>
    <t>N Rockwell St</t>
  </si>
  <si>
    <t>(773) 707-9993</t>
  </si>
  <si>
    <t>W 112th Pl</t>
  </si>
  <si>
    <t>(773) 382-8406</t>
  </si>
  <si>
    <t>W Touhy Ave</t>
  </si>
  <si>
    <t>Bland Hampton</t>
  </si>
  <si>
    <t>(312) 585-5883</t>
  </si>
  <si>
    <t>S Martin Luther King Jr Dr</t>
  </si>
  <si>
    <t>Spence</t>
  </si>
  <si>
    <t>(773) 465-6011</t>
  </si>
  <si>
    <t>N Marshfield Ave</t>
  </si>
  <si>
    <t>(773) 762-1234</t>
  </si>
  <si>
    <t>W 28th St</t>
  </si>
  <si>
    <t>(773) 342-5854</t>
  </si>
  <si>
    <t>W Belden Ave</t>
  </si>
  <si>
    <t>Browne</t>
  </si>
  <si>
    <t>(773) 736-1157</t>
  </si>
  <si>
    <t>W Cornelia Ave</t>
  </si>
  <si>
    <t>(312) 675-0056</t>
  </si>
  <si>
    <t>S Wells St</t>
  </si>
  <si>
    <t>(773) 525-4990</t>
  </si>
  <si>
    <t>N Fremont St</t>
  </si>
  <si>
    <t>(773) 736-1196</t>
  </si>
  <si>
    <t>W Montrose Ave</t>
  </si>
  <si>
    <t>(773) 472-3837</t>
  </si>
  <si>
    <t>(773) 378-6644</t>
  </si>
  <si>
    <t>N Menard Ave</t>
  </si>
  <si>
    <t>(773) 721-1438</t>
  </si>
  <si>
    <t>S Dorchester Ave</t>
  </si>
  <si>
    <t>(708) 867-5044</t>
  </si>
  <si>
    <t>N Canfield Ave</t>
  </si>
  <si>
    <t>(773) 697-8410</t>
  </si>
  <si>
    <t>W Bittersweet Pl</t>
  </si>
  <si>
    <t>(773) 561-9830</t>
  </si>
  <si>
    <t>W Bryn Mawr Ave</t>
  </si>
  <si>
    <t>(773) 629-8790</t>
  </si>
  <si>
    <t>W 112th St</t>
  </si>
  <si>
    <t>Dembowski</t>
  </si>
  <si>
    <t>(773) 743-0800</t>
  </si>
  <si>
    <t>N Campbell Ave</t>
  </si>
  <si>
    <t>(773) 637-2250</t>
  </si>
  <si>
    <t>N Laramie Ave</t>
  </si>
  <si>
    <t>Comella</t>
  </si>
  <si>
    <t>(773) 477-4824</t>
  </si>
  <si>
    <t>N Winchester Ave</t>
  </si>
  <si>
    <t>15016207Z010000</t>
  </si>
  <si>
    <t>AIS Intelligence Project</t>
  </si>
  <si>
    <t>Marcus</t>
  </si>
  <si>
    <t>Kline</t>
  </si>
  <si>
    <t>7415 S East End Ave</t>
  </si>
  <si>
    <t>(773) 891-3282</t>
  </si>
  <si>
    <t>SE End Ave</t>
  </si>
  <si>
    <t>(773) 493-8880</t>
  </si>
  <si>
    <t>S Cornell Ave</t>
  </si>
  <si>
    <t>(773) 281-1858</t>
  </si>
  <si>
    <t>N Broadway St</t>
  </si>
  <si>
    <t>(312) 466-0700</t>
  </si>
  <si>
    <t>S Desplaines St</t>
  </si>
  <si>
    <t>(773) 254-5437</t>
  </si>
  <si>
    <t>W 35th St</t>
  </si>
  <si>
    <t>Yitzchak</t>
  </si>
  <si>
    <t>Lurie</t>
  </si>
  <si>
    <t>(773) 455-1001</t>
  </si>
  <si>
    <t>N Keystone Ave</t>
  </si>
  <si>
    <t>(773) 685-1106</t>
  </si>
  <si>
    <t>Jahnke</t>
  </si>
  <si>
    <t>(773) 224-3811</t>
  </si>
  <si>
    <t>S Calumet Ave</t>
  </si>
  <si>
    <t>(773) 973-6150</t>
  </si>
  <si>
    <t>Temple</t>
  </si>
  <si>
    <t>(773) 261-7505</t>
  </si>
  <si>
    <t>W Jackson Blvd</t>
  </si>
  <si>
    <t>Randall</t>
  </si>
  <si>
    <t>Needlman</t>
  </si>
  <si>
    <t>(773) 327-3144</t>
  </si>
  <si>
    <t>(847) 338-3214</t>
  </si>
  <si>
    <t>N Whipple St</t>
  </si>
  <si>
    <t>(773) 330-3353</t>
  </si>
  <si>
    <t>N Rogers Ave</t>
  </si>
  <si>
    <t>Nat</t>
  </si>
  <si>
    <t>Wilburn</t>
  </si>
  <si>
    <t>(773) 262-4446</t>
  </si>
  <si>
    <t>N Sheridan Rd</t>
  </si>
  <si>
    <t>(773) 445-8850</t>
  </si>
  <si>
    <t>(773) 373-5200</t>
  </si>
  <si>
    <t>W Garfield Blvd</t>
  </si>
  <si>
    <t>(773) 545-2173</t>
  </si>
  <si>
    <t>W Addison St</t>
  </si>
  <si>
    <t>(773) 960-2070</t>
  </si>
  <si>
    <t>(312) 326-6243</t>
  </si>
  <si>
    <t>S Throop St</t>
  </si>
  <si>
    <t>Gaffney</t>
  </si>
  <si>
    <t>(773) 445-7711</t>
  </si>
  <si>
    <t>S Longwood Dr</t>
  </si>
  <si>
    <t>(773) 282-9373</t>
  </si>
  <si>
    <t>W Patterson Ave</t>
  </si>
  <si>
    <t>(773) 884-2020</t>
  </si>
  <si>
    <t>W 83rd St</t>
  </si>
  <si>
    <t>(773) 463-6797</t>
  </si>
  <si>
    <t>N Leavitt St</t>
  </si>
  <si>
    <t>Taylor</t>
  </si>
  <si>
    <t>(773) 522-0143</t>
  </si>
  <si>
    <t>S Central Park Ave</t>
  </si>
  <si>
    <t>(773) 509-1296</t>
  </si>
  <si>
    <t>(773) 847-0697</t>
  </si>
  <si>
    <t>S Harding Ave</t>
  </si>
  <si>
    <t>(773) 474-7820</t>
  </si>
  <si>
    <t>(773) 522-0024</t>
  </si>
  <si>
    <t>S Albany Ave</t>
  </si>
  <si>
    <t>(773) 779-3329</t>
  </si>
  <si>
    <t>S Hoyne Ave</t>
  </si>
  <si>
    <t>(773) 445-2969</t>
  </si>
  <si>
    <t>W 110th St</t>
  </si>
  <si>
    <t>Hanson</t>
  </si>
  <si>
    <t>(773) 348-8212</t>
  </si>
  <si>
    <t>N Orchard St</t>
  </si>
  <si>
    <t>(773) 283-2311</t>
  </si>
  <si>
    <t>W Strong St</t>
  </si>
  <si>
    <t>(773) 586-1225</t>
  </si>
  <si>
    <t>S Natoma Ave</t>
  </si>
  <si>
    <t>(773) 736-9133</t>
  </si>
  <si>
    <t>W Sunnyside Ave</t>
  </si>
  <si>
    <t>(773) 762-1542</t>
  </si>
  <si>
    <t>W 25th St</t>
  </si>
  <si>
    <t>(773) 238-1757</t>
  </si>
  <si>
    <t>S Paulina St</t>
  </si>
  <si>
    <t>(773) 763-2235</t>
  </si>
  <si>
    <t>(773) 622-3022</t>
  </si>
  <si>
    <t>N Mason Ave</t>
  </si>
  <si>
    <t>Griffiths</t>
  </si>
  <si>
    <t>(773) 523-6161</t>
  </si>
  <si>
    <t>S Richmond St</t>
  </si>
  <si>
    <t>(773) 589-1000</t>
  </si>
  <si>
    <t>N Panama Ave</t>
  </si>
  <si>
    <t>(773) 268-6636</t>
  </si>
  <si>
    <t>S Wallace St</t>
  </si>
  <si>
    <t>Caitlin</t>
  </si>
  <si>
    <t>(773) 737-3454</t>
  </si>
  <si>
    <t>S Sawyer Ave</t>
  </si>
  <si>
    <t>(773) 237-7131</t>
  </si>
  <si>
    <t>W Montana St</t>
  </si>
  <si>
    <t>Dana</t>
  </si>
  <si>
    <t>(773) 486-1055</t>
  </si>
  <si>
    <t>W Augusta Blvd</t>
  </si>
  <si>
    <t>(773) 561-5885</t>
  </si>
  <si>
    <t>N Fairfield Ave</t>
  </si>
  <si>
    <t>(773) 624-0727</t>
  </si>
  <si>
    <t>E 40th St</t>
  </si>
  <si>
    <t>(773) 638-6103</t>
  </si>
  <si>
    <t>(312) 842-8546</t>
  </si>
  <si>
    <t>S Wentworth Ave</t>
  </si>
  <si>
    <t>(773) 743-6277</t>
  </si>
  <si>
    <t>N Glenwood Ave</t>
  </si>
  <si>
    <t>(773) 775-0545</t>
  </si>
  <si>
    <t>(773) 271-8655</t>
  </si>
  <si>
    <t>N Magnolia Ave</t>
  </si>
  <si>
    <t>Edward</t>
  </si>
  <si>
    <t>Renas</t>
  </si>
  <si>
    <t>(773) 375-5711</t>
  </si>
  <si>
    <t>E 112th St</t>
  </si>
  <si>
    <t>(312) 829-4153</t>
  </si>
  <si>
    <t>W 18th Pl</t>
  </si>
  <si>
    <t>Kurt</t>
  </si>
  <si>
    <t>Wittenberg</t>
  </si>
  <si>
    <t>(773) 626-2655</t>
  </si>
  <si>
    <t>N Massasoit Ave</t>
  </si>
  <si>
    <t>(773) 248-2500</t>
  </si>
  <si>
    <t>Casimer</t>
  </si>
  <si>
    <t>Badynee</t>
  </si>
  <si>
    <t>(773) 348-4629</t>
  </si>
  <si>
    <t>W Wellington Ave</t>
  </si>
  <si>
    <t>Mostyn</t>
  </si>
  <si>
    <t>(773) 734-1386</t>
  </si>
  <si>
    <t>S Harper Ave</t>
  </si>
  <si>
    <t>(773) 549-0909</t>
  </si>
  <si>
    <t>N Southport Ave</t>
  </si>
  <si>
    <t>(773) 445-4737</t>
  </si>
  <si>
    <t>S Washtenaw Ave</t>
  </si>
  <si>
    <t>(773) 486-1334</t>
  </si>
  <si>
    <t>W Logan Blvd</t>
  </si>
  <si>
    <t>(773) 785-2331</t>
  </si>
  <si>
    <t>S Vernon Ave</t>
  </si>
  <si>
    <t>Dworak</t>
  </si>
  <si>
    <t>(312) 842-7668</t>
  </si>
  <si>
    <t>S Princeton Ave</t>
  </si>
  <si>
    <t>(773) 238-1088</t>
  </si>
  <si>
    <t>Bridgid</t>
  </si>
  <si>
    <t>(312) 733-2252</t>
  </si>
  <si>
    <t>W Washington Blvd</t>
  </si>
  <si>
    <t>(773) 841-3730</t>
  </si>
  <si>
    <t>S Blackstone Ave</t>
  </si>
  <si>
    <t>(773) 768-3728</t>
  </si>
  <si>
    <t>E 96th St</t>
  </si>
  <si>
    <t>Alday Engelman</t>
  </si>
  <si>
    <t>(773) 278-4560</t>
  </si>
  <si>
    <t>N Noble St</t>
  </si>
  <si>
    <t>(773) 772-5222</t>
  </si>
  <si>
    <t>W Palmer Blvd</t>
  </si>
  <si>
    <t>(773) 763-7080</t>
  </si>
  <si>
    <t>W Ardmore Ave</t>
  </si>
  <si>
    <t>Collins</t>
  </si>
  <si>
    <t>(773) 763-3380</t>
  </si>
  <si>
    <t>N Newcastle Ave</t>
  </si>
  <si>
    <t>(312) 326-2837</t>
  </si>
  <si>
    <t>W 23rd St</t>
  </si>
  <si>
    <t>(773) 667-1142</t>
  </si>
  <si>
    <t>S Woodlawn Ave</t>
  </si>
  <si>
    <t>(773) 631-2256</t>
  </si>
  <si>
    <t>Napier</t>
  </si>
  <si>
    <t>(773) 582-8083</t>
  </si>
  <si>
    <t>S Kenneth Ave</t>
  </si>
  <si>
    <t>Deanne</t>
  </si>
  <si>
    <t>Roy</t>
  </si>
  <si>
    <t>(773) 725-5133</t>
  </si>
  <si>
    <t>W Eastwood Ave</t>
  </si>
  <si>
    <t>Wells</t>
  </si>
  <si>
    <t>(773) 483-5620</t>
  </si>
  <si>
    <t>(773) 342-0170</t>
  </si>
  <si>
    <t>N Ridgeway Ave</t>
  </si>
  <si>
    <t>(773) 768-0999</t>
  </si>
  <si>
    <t>S Burley Ave</t>
  </si>
  <si>
    <t>(773) 525-8779</t>
  </si>
  <si>
    <t>(773) 736-8806</t>
  </si>
  <si>
    <t>W Irving Park Rd</t>
  </si>
  <si>
    <t>(312) 386-1560</t>
  </si>
  <si>
    <t>Koll</t>
  </si>
  <si>
    <t>(773) 288-1138</t>
  </si>
  <si>
    <t>E 72nd St</t>
  </si>
  <si>
    <t>(312) 226-1590</t>
  </si>
  <si>
    <t>Bassett</t>
  </si>
  <si>
    <t>(312) 421-5135</t>
  </si>
  <si>
    <t>S Allport St</t>
  </si>
  <si>
    <t>(773) 779-9070</t>
  </si>
  <si>
    <t>S Bell Ave</t>
  </si>
  <si>
    <t>(773) 736-0567</t>
  </si>
  <si>
    <t>N Lemont Ave</t>
  </si>
  <si>
    <t>(773) 769-4211</t>
  </si>
  <si>
    <t>N Western Ave</t>
  </si>
  <si>
    <t>(708) 422-1540</t>
  </si>
  <si>
    <t>W 103rd St</t>
  </si>
  <si>
    <t>(773) 582-4266</t>
  </si>
  <si>
    <t>S Hamlin Ave</t>
  </si>
  <si>
    <t>(773) 776-3316</t>
  </si>
  <si>
    <t>S Laflin St</t>
  </si>
  <si>
    <t>(773) 486-0119</t>
  </si>
  <si>
    <t>N Hermitage Ave</t>
  </si>
  <si>
    <t>(773) 281-0018</t>
  </si>
  <si>
    <t>W Buena Ave</t>
  </si>
  <si>
    <t>(773) 767-6160</t>
  </si>
  <si>
    <t>Geralyn</t>
  </si>
  <si>
    <t>Lawler</t>
  </si>
  <si>
    <t>(773) 763-7577</t>
  </si>
  <si>
    <t>N Hiawatha Ave</t>
  </si>
  <si>
    <t>(773) 227-1140</t>
  </si>
  <si>
    <t>N Lawndale Ave</t>
  </si>
  <si>
    <t>Carden</t>
  </si>
  <si>
    <t>(773) 784-0999</t>
  </si>
  <si>
    <t>N Claremont Ave</t>
  </si>
  <si>
    <t>(773) 735-0772</t>
  </si>
  <si>
    <t>W 62nd St</t>
  </si>
  <si>
    <t>(773) 384-7243</t>
  </si>
  <si>
    <t>W Rice St</t>
  </si>
  <si>
    <t>Caroline</t>
  </si>
  <si>
    <t>Koster</t>
  </si>
  <si>
    <t>(773) 376-6223</t>
  </si>
  <si>
    <t>S Lowe Ave</t>
  </si>
  <si>
    <t>Raymond</t>
  </si>
  <si>
    <t>(773) 631-7880</t>
  </si>
  <si>
    <t>N Montclare Ave</t>
  </si>
  <si>
    <t>(773) 238-2707</t>
  </si>
  <si>
    <t>(312) 791-0001</t>
  </si>
  <si>
    <t>S State St</t>
  </si>
  <si>
    <t>Candace</t>
  </si>
  <si>
    <t>(773) 265-0550</t>
  </si>
  <si>
    <t>W Arthington St</t>
  </si>
  <si>
    <t>LaCost</t>
  </si>
  <si>
    <t>(773) 714-0646</t>
  </si>
  <si>
    <t>W Catalpa Ave</t>
  </si>
  <si>
    <t>Peggy</t>
  </si>
  <si>
    <t>Lofgren</t>
  </si>
  <si>
    <t>(312) 733-5337</t>
  </si>
  <si>
    <t>W Lexington St</t>
  </si>
  <si>
    <t>(773) 239-7635</t>
  </si>
  <si>
    <t>S Walden Pkwy</t>
  </si>
  <si>
    <t>(773) 271-1700</t>
  </si>
  <si>
    <t>W Balmoral Ave</t>
  </si>
  <si>
    <t>(773) 353-3000</t>
  </si>
  <si>
    <t>W Webster Ave</t>
  </si>
  <si>
    <t>Raul</t>
  </si>
  <si>
    <t>Guerra</t>
  </si>
  <si>
    <t>(773) 252-0970</t>
  </si>
  <si>
    <t>(773) 536-1984</t>
  </si>
  <si>
    <t>S Lake Park Ave</t>
  </si>
  <si>
    <t>(773) 374-2223</t>
  </si>
  <si>
    <t>S Phillips Ave</t>
  </si>
  <si>
    <t>(773) 778-0818</t>
  </si>
  <si>
    <t>Dunn</t>
  </si>
  <si>
    <t>(312) 582-6014</t>
  </si>
  <si>
    <t>N Dearborn Pkwy</t>
  </si>
  <si>
    <t>(773) 262-0885</t>
  </si>
  <si>
    <t>W Pratt Blvd</t>
  </si>
  <si>
    <t>W North Blvd</t>
  </si>
  <si>
    <t>Merklin</t>
  </si>
  <si>
    <t>(773) 769-0733</t>
  </si>
  <si>
    <t>(773) 262-0430</t>
  </si>
  <si>
    <t>W Morse Ave</t>
  </si>
  <si>
    <t>(312) 421-0202</t>
  </si>
  <si>
    <t>(773) 637-3755</t>
  </si>
  <si>
    <t>(773) 267-6167</t>
  </si>
  <si>
    <t>W Peterson Ave</t>
  </si>
  <si>
    <t>(773) 465-0419</t>
  </si>
  <si>
    <t>W Devon Ave</t>
  </si>
  <si>
    <t>Dina</t>
  </si>
  <si>
    <t>Romanoff</t>
  </si>
  <si>
    <t>(773) 743-7716</t>
  </si>
  <si>
    <t>(773) 643-0700</t>
  </si>
  <si>
    <t>Shulamis</t>
  </si>
  <si>
    <t>(773) 267-1494</t>
  </si>
  <si>
    <t>N Kimball Ave</t>
  </si>
  <si>
    <t>Nassr</t>
  </si>
  <si>
    <t>(773) 924-2356</t>
  </si>
  <si>
    <t>(312) 563-9044</t>
  </si>
  <si>
    <t>N Sacramento Blvd</t>
  </si>
  <si>
    <t>Tobie</t>
  </si>
  <si>
    <t>Teller</t>
  </si>
  <si>
    <t>(773) 338-9222</t>
  </si>
  <si>
    <t>Hellmer</t>
  </si>
  <si>
    <t>(312) 243-6097</t>
  </si>
  <si>
    <t>Labotka</t>
  </si>
  <si>
    <t>(773) 975-6330</t>
  </si>
  <si>
    <t>W Diversey Pkwy</t>
  </si>
  <si>
    <t>(773) 779-9440</t>
  </si>
  <si>
    <t>S Vincennes Ave</t>
  </si>
  <si>
    <t>(312) 491-1600</t>
  </si>
  <si>
    <t>W Bowler St</t>
  </si>
  <si>
    <t>(773) 542-0663</t>
  </si>
  <si>
    <t>(312) 643-0991</t>
  </si>
  <si>
    <t>N Dayton St</t>
  </si>
  <si>
    <t>Perrott</t>
  </si>
  <si>
    <t>(773) 384-1434</t>
  </si>
  <si>
    <t>Gouin</t>
  </si>
  <si>
    <t>(773) 561-6576</t>
  </si>
  <si>
    <t>N Seeley Ave</t>
  </si>
  <si>
    <t>(312) 573-8854</t>
  </si>
  <si>
    <t>N Wells St</t>
  </si>
  <si>
    <t>(312) 243-8186</t>
  </si>
  <si>
    <t>W Taylor St</t>
  </si>
  <si>
    <t>15016963S190000</t>
  </si>
  <si>
    <t>New Horizon Center for the DD</t>
  </si>
  <si>
    <t>ONeill</t>
  </si>
  <si>
    <t>6737 W Forest Preserve Ave</t>
  </si>
  <si>
    <t>(773) 286-6226</t>
  </si>
  <si>
    <t>W Forest Preserve Ave</t>
  </si>
  <si>
    <t>Snodgrass</t>
  </si>
  <si>
    <t>(773) 890-1481</t>
  </si>
  <si>
    <t>W 48th St</t>
  </si>
  <si>
    <t>Veteau</t>
  </si>
  <si>
    <t>(773) 665-0066</t>
  </si>
  <si>
    <t>W Wilson Ave</t>
  </si>
  <si>
    <t>(773) 626-6988</t>
  </si>
  <si>
    <t>Luz</t>
  </si>
  <si>
    <t>Borges Caraballo</t>
  </si>
  <si>
    <t>(773) 227-5580</t>
  </si>
  <si>
    <t>N Richmond St</t>
  </si>
  <si>
    <t>Schroeder</t>
  </si>
  <si>
    <t>(773) 890-6800</t>
  </si>
  <si>
    <t>W 22nd Pl</t>
  </si>
  <si>
    <t>Galeta</t>
  </si>
  <si>
    <t>Clayton</t>
  </si>
  <si>
    <t>(773) 327-0900</t>
  </si>
  <si>
    <t>W Hawthorne Pl</t>
  </si>
  <si>
    <t>(773) 224-0439</t>
  </si>
  <si>
    <t>S Eberhart Ave</t>
  </si>
  <si>
    <t>(815) 895-5215</t>
  </si>
  <si>
    <t>Waterman St</t>
  </si>
  <si>
    <t>Dekalb County</t>
  </si>
  <si>
    <t>(815) 756-7905</t>
  </si>
  <si>
    <t>Gurler Rd</t>
  </si>
  <si>
    <t>(630) 556-3202</t>
  </si>
  <si>
    <t>US Hwy 30</t>
  </si>
  <si>
    <t>Kane County</t>
  </si>
  <si>
    <t>(815) 895-8522</t>
  </si>
  <si>
    <t>N Cross St</t>
  </si>
  <si>
    <t>(815) 844-6585</t>
  </si>
  <si>
    <t>Livingston County</t>
  </si>
  <si>
    <t>(815) 998-2194</t>
  </si>
  <si>
    <t>(815) 796-4561</t>
  </si>
  <si>
    <t>N 400 East Rd</t>
  </si>
  <si>
    <t>Jake</t>
  </si>
  <si>
    <t>(815) 419-2030</t>
  </si>
  <si>
    <t>E Indiana Ave</t>
  </si>
  <si>
    <t>(217) 732-7518</t>
  </si>
  <si>
    <t>4th St</t>
  </si>
  <si>
    <t>Logan County</t>
  </si>
  <si>
    <t>(217) 792-5715</t>
  </si>
  <si>
    <t>S Vine St</t>
  </si>
  <si>
    <t>Barth</t>
  </si>
  <si>
    <t>(217) 732-3977</t>
  </si>
  <si>
    <t>Woodlawn Rd</t>
  </si>
  <si>
    <t>Lootens</t>
  </si>
  <si>
    <t>(309) 452-3268</t>
  </si>
  <si>
    <t>McLean County</t>
  </si>
  <si>
    <t>Mclean</t>
  </si>
  <si>
    <t>(309) 662-3712</t>
  </si>
  <si>
    <t>E Lincoln St</t>
  </si>
  <si>
    <t>(309) 661-7000</t>
  </si>
  <si>
    <t>Airport Rd</t>
  </si>
  <si>
    <t>(309) 829-7513</t>
  </si>
  <si>
    <t>W Hamilton Rd</t>
  </si>
  <si>
    <t>(309) 828-5954</t>
  </si>
  <si>
    <t>W Jackson St</t>
  </si>
  <si>
    <t>(309) 454-3898</t>
  </si>
  <si>
    <t>Wylie Dr</t>
  </si>
  <si>
    <t>Horning</t>
  </si>
  <si>
    <t>(309) 449-3346</t>
  </si>
  <si>
    <t>Tazewell County</t>
  </si>
  <si>
    <t>Whisler</t>
  </si>
  <si>
    <t>(309) 452-7912</t>
  </si>
  <si>
    <t>N School St</t>
  </si>
  <si>
    <t>(309) 862-0510</t>
  </si>
  <si>
    <t>Douglas St</t>
  </si>
  <si>
    <t>(309) 662-9900</t>
  </si>
  <si>
    <t>Neal</t>
  </si>
  <si>
    <t>Kaspar</t>
  </si>
  <si>
    <t>(630) 355-6607</t>
  </si>
  <si>
    <t>Modaff Rd</t>
  </si>
  <si>
    <t>Dupage County</t>
  </si>
  <si>
    <t>Waco</t>
  </si>
  <si>
    <t>(630) 971-0184</t>
  </si>
  <si>
    <t>S Linden Ave</t>
  </si>
  <si>
    <t>Schlie</t>
  </si>
  <si>
    <t>(630) 832-9302</t>
  </si>
  <si>
    <t>(630) 773-0396</t>
  </si>
  <si>
    <t>S Rush St</t>
  </si>
  <si>
    <t>Smyth</t>
  </si>
  <si>
    <t>(630) 323-1642</t>
  </si>
  <si>
    <t>Norfolk Ave</t>
  </si>
  <si>
    <t>(630) 766-0116</t>
  </si>
  <si>
    <t>E Grand Ave</t>
  </si>
  <si>
    <t>(630) 668-5800</t>
  </si>
  <si>
    <t>(630) 894-3263</t>
  </si>
  <si>
    <t>Rush St</t>
  </si>
  <si>
    <t>(630) 530-3460</t>
  </si>
  <si>
    <t>S Cottage Hill Ave</t>
  </si>
  <si>
    <t>Detwiler</t>
  </si>
  <si>
    <t>(630) 393-9303</t>
  </si>
  <si>
    <t>Warren Ave</t>
  </si>
  <si>
    <t>(630) 668-2625</t>
  </si>
  <si>
    <t>Landgrave</t>
  </si>
  <si>
    <t>(630) 932-3196</t>
  </si>
  <si>
    <t>S Lincoln Ave</t>
  </si>
  <si>
    <t>(630) 969-4306</t>
  </si>
  <si>
    <t>(630) 969-1732</t>
  </si>
  <si>
    <t>Columbia Ave</t>
  </si>
  <si>
    <t>(630) 655-1066</t>
  </si>
  <si>
    <t>Virginia Ave</t>
  </si>
  <si>
    <t>Lloyd</t>
  </si>
  <si>
    <t>(630) 325-9220</t>
  </si>
  <si>
    <t>Plainfield Rd</t>
  </si>
  <si>
    <t>Chistopher</t>
  </si>
  <si>
    <t>Tiritilli</t>
  </si>
  <si>
    <t>(630) 968-6155</t>
  </si>
  <si>
    <t>Prairie Ave</t>
  </si>
  <si>
    <t>(630) 858-3112</t>
  </si>
  <si>
    <t>Glen Ellyn Rd</t>
  </si>
  <si>
    <t>(630) 665-1454</t>
  </si>
  <si>
    <t>W Willow Ave</t>
  </si>
  <si>
    <t>(630) 355-0113</t>
  </si>
  <si>
    <t>E Franklin Ave</t>
  </si>
  <si>
    <t>Aspell</t>
  </si>
  <si>
    <t>(630) 469-5041</t>
  </si>
  <si>
    <t>Prospect Ave</t>
  </si>
  <si>
    <t>(630) 543-4130</t>
  </si>
  <si>
    <t>W Holtz Ave</t>
  </si>
  <si>
    <t>Toni</t>
  </si>
  <si>
    <t>(630) 627-2353</t>
  </si>
  <si>
    <t>Westmore Meyers</t>
  </si>
  <si>
    <t>Marth</t>
  </si>
  <si>
    <t>(630) 719-2782</t>
  </si>
  <si>
    <t>Maple Ave</t>
  </si>
  <si>
    <t>Mavis</t>
  </si>
  <si>
    <t>DeMar</t>
  </si>
  <si>
    <t>(630) 355-1880</t>
  </si>
  <si>
    <t>(630) 985-2515</t>
  </si>
  <si>
    <t>Janes Ave</t>
  </si>
  <si>
    <t>(630) 529-1721</t>
  </si>
  <si>
    <t>W Maple Ave</t>
  </si>
  <si>
    <t>(630) 833-4616</t>
  </si>
  <si>
    <t>S Prospect Ave</t>
  </si>
  <si>
    <t>(630) 637-9622</t>
  </si>
  <si>
    <t>Raymond Dr</t>
  </si>
  <si>
    <t>(630) 834-4931</t>
  </si>
  <si>
    <t>S York St</t>
  </si>
  <si>
    <t>(630) 562-7500</t>
  </si>
  <si>
    <t>Prince Crossing Rd</t>
  </si>
  <si>
    <t>Clum</t>
  </si>
  <si>
    <t>(630) 668-1385</t>
  </si>
  <si>
    <t>1N350</t>
  </si>
  <si>
    <t>Taylor Dr</t>
  </si>
  <si>
    <t>ONeill Nielson</t>
  </si>
  <si>
    <t>(630) 629-0536</t>
  </si>
  <si>
    <t>W Maple St</t>
  </si>
  <si>
    <t>(630) 530-3490</t>
  </si>
  <si>
    <t>Arthur St</t>
  </si>
  <si>
    <t>(630) 469-8060</t>
  </si>
  <si>
    <t>S Park Blvd</t>
  </si>
  <si>
    <t>(630) 627-6930</t>
  </si>
  <si>
    <t>19W070</t>
  </si>
  <si>
    <t>16th St</t>
  </si>
  <si>
    <t>(630) 529-9323</t>
  </si>
  <si>
    <t>W Army Trail Rd</t>
  </si>
  <si>
    <t>(630) 323-3244</t>
  </si>
  <si>
    <t>S Clay St</t>
  </si>
  <si>
    <t>(630) 627-5601</t>
  </si>
  <si>
    <t>Hoeksema</t>
  </si>
  <si>
    <t>(630) 833-4717</t>
  </si>
  <si>
    <t>W Butterfield Rd</t>
  </si>
  <si>
    <t>(630) 964-5363</t>
  </si>
  <si>
    <t>75th St</t>
  </si>
  <si>
    <t>Tuomi</t>
  </si>
  <si>
    <t>(630) 766-0228</t>
  </si>
  <si>
    <t>S Church Rd</t>
  </si>
  <si>
    <t>Santos</t>
  </si>
  <si>
    <t>(630) 961-6125</t>
  </si>
  <si>
    <t>Aurora Ave</t>
  </si>
  <si>
    <t>City of Naperville</t>
  </si>
  <si>
    <t>Roekle</t>
  </si>
  <si>
    <t>(630) 852-5081</t>
  </si>
  <si>
    <t>63rd St</t>
  </si>
  <si>
    <t>(630) 547-5125</t>
  </si>
  <si>
    <t>Uma</t>
  </si>
  <si>
    <t>Ivatury</t>
  </si>
  <si>
    <t>(630) 926-6745</t>
  </si>
  <si>
    <t>Bond St</t>
  </si>
  <si>
    <t>(630) 690-6000</t>
  </si>
  <si>
    <t>(630) 544-6164</t>
  </si>
  <si>
    <t>(630) 790-9030</t>
  </si>
  <si>
    <t>Hillside Ave</t>
  </si>
  <si>
    <t>(630) 442-1424</t>
  </si>
  <si>
    <t>(630) 949-8232</t>
  </si>
  <si>
    <t>Taft Ave</t>
  </si>
  <si>
    <t>(630) 560-4900</t>
  </si>
  <si>
    <t>Cass Ave</t>
  </si>
  <si>
    <t>Soumini</t>
  </si>
  <si>
    <t>Pillai</t>
  </si>
  <si>
    <t>(630) 620-5505</t>
  </si>
  <si>
    <t>S Edgewood Ave</t>
  </si>
  <si>
    <t>Emery</t>
  </si>
  <si>
    <t>Risdall</t>
  </si>
  <si>
    <t>(630) 375-8600</t>
  </si>
  <si>
    <t>State Rte 59</t>
  </si>
  <si>
    <t>(630) 968-8848</t>
  </si>
  <si>
    <t>Lee Ave</t>
  </si>
  <si>
    <t>Bridgett</t>
  </si>
  <si>
    <t>Fifer</t>
  </si>
  <si>
    <t>(630) 941-8800</t>
  </si>
  <si>
    <t>Highridge Rd</t>
  </si>
  <si>
    <t>Thornton</t>
  </si>
  <si>
    <t>(630) 279-4101</t>
  </si>
  <si>
    <t>N Westmore Ave</t>
  </si>
  <si>
    <t>(630) 369-6899</t>
  </si>
  <si>
    <t>E Warrenville Rd</t>
  </si>
  <si>
    <t>Mohammed</t>
  </si>
  <si>
    <t>Taher</t>
  </si>
  <si>
    <t>(630) 889-8000</t>
  </si>
  <si>
    <t>W Madison St</t>
  </si>
  <si>
    <t>Jocelyne</t>
  </si>
  <si>
    <t>(630) 836-9400</t>
  </si>
  <si>
    <t>Calumet Ave W</t>
  </si>
  <si>
    <t>Purpura</t>
  </si>
  <si>
    <t>(630) 887-1411</t>
  </si>
  <si>
    <t>(630) 834-0477</t>
  </si>
  <si>
    <t>N Church Ct</t>
  </si>
  <si>
    <t>Odegaard</t>
  </si>
  <si>
    <t>(630) 279-2494</t>
  </si>
  <si>
    <t>W Lake St</t>
  </si>
  <si>
    <t>(630) 904-7035</t>
  </si>
  <si>
    <t>95th St</t>
  </si>
  <si>
    <t>(630) 628-9000</t>
  </si>
  <si>
    <t>W Army Trail Blvd</t>
  </si>
  <si>
    <t>(618) 205-6707</t>
  </si>
  <si>
    <t>McHaney Rd</t>
  </si>
  <si>
    <t>Saline County</t>
  </si>
  <si>
    <t>Brogan</t>
  </si>
  <si>
    <t>(618) 263-3183</t>
  </si>
  <si>
    <t>N Chestnut St</t>
  </si>
  <si>
    <t>Wabash County</t>
  </si>
  <si>
    <t>(618) 299-8671</t>
  </si>
  <si>
    <t>Debby</t>
  </si>
  <si>
    <t>Powell</t>
  </si>
  <si>
    <t>(618) 937-2017</t>
  </si>
  <si>
    <t>E Poplar St</t>
  </si>
  <si>
    <t>Franklin County</t>
  </si>
  <si>
    <t>(618) 942-4484</t>
  </si>
  <si>
    <t>W Monroe St</t>
  </si>
  <si>
    <t>Williamson County</t>
  </si>
  <si>
    <t>McSparin</t>
  </si>
  <si>
    <t>(618) 942-3802</t>
  </si>
  <si>
    <t>(618) 997-9302</t>
  </si>
  <si>
    <t>Meadowland Pkwy</t>
  </si>
  <si>
    <t>A</t>
  </si>
  <si>
    <t>(815) 942-4111</t>
  </si>
  <si>
    <t>E North St</t>
  </si>
  <si>
    <t>Grundy County</t>
  </si>
  <si>
    <t>Goffron</t>
  </si>
  <si>
    <t>(630) 553-7861</t>
  </si>
  <si>
    <t>State Rte 47</t>
  </si>
  <si>
    <t>Kendall County</t>
  </si>
  <si>
    <t>(630) 552-3345</t>
  </si>
  <si>
    <t>N Center St</t>
  </si>
  <si>
    <t>Sotiroff</t>
  </si>
  <si>
    <t>(630) 892-0310</t>
  </si>
  <si>
    <t>Fernwood Rd</t>
  </si>
  <si>
    <t>Rapinchuk</t>
  </si>
  <si>
    <t>(630) 553-5158</t>
  </si>
  <si>
    <t>W Center St</t>
  </si>
  <si>
    <t>(630) 708-7927</t>
  </si>
  <si>
    <t>Whitekirk Ln</t>
  </si>
  <si>
    <t>(331) 207-8932</t>
  </si>
  <si>
    <t>Beaver St</t>
  </si>
  <si>
    <t>(217) 453-2511</t>
  </si>
  <si>
    <t>Hancock County</t>
  </si>
  <si>
    <t>(309) 833-2470</t>
  </si>
  <si>
    <t>McDonough County</t>
  </si>
  <si>
    <t>Mcdonough</t>
  </si>
  <si>
    <t>(773) 425-8685</t>
  </si>
  <si>
    <t>E Piper St</t>
  </si>
  <si>
    <t>(309) 731-4016</t>
  </si>
  <si>
    <t>E South St</t>
  </si>
  <si>
    <t>Mershon</t>
  </si>
  <si>
    <t>(815) 223-3140</t>
  </si>
  <si>
    <t>W US Hwy 6</t>
  </si>
  <si>
    <t>Lasalle County</t>
  </si>
  <si>
    <t>Francque</t>
  </si>
  <si>
    <t>(309) 944-3230</t>
  </si>
  <si>
    <t>E Ogden Ave</t>
  </si>
  <si>
    <t>Henry County</t>
  </si>
  <si>
    <t>(309) 856-7451</t>
  </si>
  <si>
    <t>S Lexington Ave</t>
  </si>
  <si>
    <t>(618) 763-4664</t>
  </si>
  <si>
    <t>W Jacob Rd</t>
  </si>
  <si>
    <t>Jackson County</t>
  </si>
  <si>
    <t>(618) 684-3012</t>
  </si>
  <si>
    <t>Pine St</t>
  </si>
  <si>
    <t>(618) 687-2013</t>
  </si>
  <si>
    <t>Mulberry St</t>
  </si>
  <si>
    <t>Watts</t>
  </si>
  <si>
    <t>(618) 457-4765</t>
  </si>
  <si>
    <t>E Pleasant Hill Rd</t>
  </si>
  <si>
    <t>(618) 529-3733</t>
  </si>
  <si>
    <t>W Freeman St</t>
  </si>
  <si>
    <t>30039009S190000</t>
  </si>
  <si>
    <t>Brehm Preparatory School</t>
  </si>
  <si>
    <t>950 S Brehm Ln</t>
  </si>
  <si>
    <t>(618) 457-0371</t>
  </si>
  <si>
    <t>S Brehm Ln</t>
  </si>
  <si>
    <t>Brittany</t>
  </si>
  <si>
    <t>Goldman</t>
  </si>
  <si>
    <t>(618) 357-8276</t>
  </si>
  <si>
    <t>N Gordon St</t>
  </si>
  <si>
    <t>Perry County</t>
  </si>
  <si>
    <t>(618) 542-6800</t>
  </si>
  <si>
    <t>Wardynski</t>
  </si>
  <si>
    <t>(630) 851-4300</t>
  </si>
  <si>
    <t>Church Rd</t>
  </si>
  <si>
    <t>City of Aurora</t>
  </si>
  <si>
    <t>(847) 695-0300</t>
  </si>
  <si>
    <t>Park St</t>
  </si>
  <si>
    <t>(630) 897-3613</t>
  </si>
  <si>
    <t>Kensington Pl</t>
  </si>
  <si>
    <t>(630) 896-7557</t>
  </si>
  <si>
    <t>N Commonwealth Ave</t>
  </si>
  <si>
    <t>(847) 428-1010</t>
  </si>
  <si>
    <t>S Van Buren St</t>
  </si>
  <si>
    <t>F</t>
  </si>
  <si>
    <t>Etheredge</t>
  </si>
  <si>
    <t>(630) 907-0095</t>
  </si>
  <si>
    <t>N Edgelawn Dr</t>
  </si>
  <si>
    <t>(630) 897-6936</t>
  </si>
  <si>
    <t>Butterfield Rd</t>
  </si>
  <si>
    <t>(630) 906-3601</t>
  </si>
  <si>
    <t>James J Davis Dr</t>
  </si>
  <si>
    <t>(630) 851-4400</t>
  </si>
  <si>
    <t>Talma St</t>
  </si>
  <si>
    <t>(630) 896-0831</t>
  </si>
  <si>
    <t>(847) 426-4808</t>
  </si>
  <si>
    <t>W Main St</t>
  </si>
  <si>
    <t>Siegmann</t>
  </si>
  <si>
    <t>(847) 683-3450</t>
  </si>
  <si>
    <t>E Jefferson Ave</t>
  </si>
  <si>
    <t>(847) 741-7535</t>
  </si>
  <si>
    <t>(847) 741-7633</t>
  </si>
  <si>
    <t>N Spring St</t>
  </si>
  <si>
    <t>(847) 931-2804</t>
  </si>
  <si>
    <t>(630) 844-3781</t>
  </si>
  <si>
    <t>High St</t>
  </si>
  <si>
    <t>Manuel</t>
  </si>
  <si>
    <t>Cantu</t>
  </si>
  <si>
    <t>(847) 468-6100</t>
  </si>
  <si>
    <t>Standish St</t>
  </si>
  <si>
    <t>Neis</t>
  </si>
  <si>
    <t>(847) 695-6609</t>
  </si>
  <si>
    <t>S Gifford St</t>
  </si>
  <si>
    <t>(630) 338-8100</t>
  </si>
  <si>
    <t>Crane Rd</t>
  </si>
  <si>
    <t>Saint Charles</t>
  </si>
  <si>
    <t>(630) 896-3350</t>
  </si>
  <si>
    <t>S Constitution Dr</t>
  </si>
  <si>
    <t>(630) 232-0476</t>
  </si>
  <si>
    <t>Kaneville Rd</t>
  </si>
  <si>
    <t>Faxon</t>
  </si>
  <si>
    <t>(630) 892-0200</t>
  </si>
  <si>
    <t>Old Indian Trl</t>
  </si>
  <si>
    <t>(847) 742-3959</t>
  </si>
  <si>
    <t>W Highland Ave</t>
  </si>
  <si>
    <t>(847) 214-3500</t>
  </si>
  <si>
    <t>N Randall Rd</t>
  </si>
  <si>
    <t>Billmeyer</t>
  </si>
  <si>
    <t>(630) 289-3040</t>
  </si>
  <si>
    <t>Parkside Cir</t>
  </si>
  <si>
    <t>(630) 892-1551</t>
  </si>
  <si>
    <t>Sullivan Rd</t>
  </si>
  <si>
    <t>(847) 697-3836</t>
  </si>
  <si>
    <t>Davis Rd</t>
  </si>
  <si>
    <t>(630) 801-7955</t>
  </si>
  <si>
    <t>Shanahan</t>
  </si>
  <si>
    <t>(630) 232-6750</t>
  </si>
  <si>
    <t>(630) 593-5290</t>
  </si>
  <si>
    <t>(224) 213-0087</t>
  </si>
  <si>
    <t>E Wilson St</t>
  </si>
  <si>
    <t>(630) 457-9178</t>
  </si>
  <si>
    <t>(847) 695-0310</t>
  </si>
  <si>
    <t>Stacie</t>
  </si>
  <si>
    <t>(630) 879-2586</t>
  </si>
  <si>
    <t>S River St</t>
  </si>
  <si>
    <t>Kaminski</t>
  </si>
  <si>
    <t>(630) 513-1686</t>
  </si>
  <si>
    <t>Utterback</t>
  </si>
  <si>
    <t>(630) 289-4221</t>
  </si>
  <si>
    <t>E Seminary Ave</t>
  </si>
  <si>
    <t>(630) 406-0157</t>
  </si>
  <si>
    <t>Hart Rd</t>
  </si>
  <si>
    <t>Ricaphel</t>
  </si>
  <si>
    <t>Tumang</t>
  </si>
  <si>
    <t>(630) 820-1010</t>
  </si>
  <si>
    <t>Montgomery Rd</t>
  </si>
  <si>
    <t>Mishra</t>
  </si>
  <si>
    <t>(630) 978-7786</t>
  </si>
  <si>
    <t>Ginger Woods Pkwy</t>
  </si>
  <si>
    <t>(630) 830-1675</t>
  </si>
  <si>
    <t>Greenbrook Blvd</t>
  </si>
  <si>
    <t>(217) 394-2422</t>
  </si>
  <si>
    <t>Iroquois County</t>
  </si>
  <si>
    <t>(815) 889-4209</t>
  </si>
  <si>
    <t>N Woodworth Rd</t>
  </si>
  <si>
    <t>(217) 394-2547</t>
  </si>
  <si>
    <t>Krupski</t>
  </si>
  <si>
    <t>(815) 932-3241</t>
  </si>
  <si>
    <t>Career Center Rd</t>
  </si>
  <si>
    <t>Kankakee County</t>
  </si>
  <si>
    <t>(815) 932-7413</t>
  </si>
  <si>
    <t>W Brookmont Blvd</t>
  </si>
  <si>
    <t>(815) 939-4579</t>
  </si>
  <si>
    <t>Waldron Rd</t>
  </si>
  <si>
    <t>(815) 935-8080</t>
  </si>
  <si>
    <t>Butterfield Trl</t>
  </si>
  <si>
    <t>(815) 939-1511</t>
  </si>
  <si>
    <t>W State Rte 102</t>
  </si>
  <si>
    <t>Cratty</t>
  </si>
  <si>
    <t>(309) 344-3151</t>
  </si>
  <si>
    <t>Costa Dr</t>
  </si>
  <si>
    <t>Knox County</t>
  </si>
  <si>
    <t>(309) 343-8008</t>
  </si>
  <si>
    <t>E Fremont St</t>
  </si>
  <si>
    <t>(309) 734-6037</t>
  </si>
  <si>
    <t>N B St</t>
  </si>
  <si>
    <t>Warren County</t>
  </si>
  <si>
    <t>(847) 990-5824</t>
  </si>
  <si>
    <t>Garfield Ave</t>
  </si>
  <si>
    <t>(847) 918-1000</t>
  </si>
  <si>
    <t>W Laurel Dr</t>
  </si>
  <si>
    <t>(847) 945-7580</t>
  </si>
  <si>
    <t>North Ave</t>
  </si>
  <si>
    <t>(847) 945-7582</t>
  </si>
  <si>
    <t>Riverwoods Rd</t>
  </si>
  <si>
    <t>(847) 362-5170</t>
  </si>
  <si>
    <t>Lyn</t>
  </si>
  <si>
    <t>Pearson</t>
  </si>
  <si>
    <t>(847) 634-0430</t>
  </si>
  <si>
    <t>Rfd</t>
  </si>
  <si>
    <t>(847) 746-3722</t>
  </si>
  <si>
    <t>W Wadsworth Rd</t>
  </si>
  <si>
    <t>(847) 356-6111</t>
  </si>
  <si>
    <t>S Milwaukee Ave</t>
  </si>
  <si>
    <t>Akana</t>
  </si>
  <si>
    <t>(847) 623-8320</t>
  </si>
  <si>
    <t>W Glen Flora Ave</t>
  </si>
  <si>
    <t>(847) 381-0311</t>
  </si>
  <si>
    <t>Franklin St</t>
  </si>
  <si>
    <t>Kari</t>
  </si>
  <si>
    <t>Rybarczyk</t>
  </si>
  <si>
    <t>(847) 587-5541</t>
  </si>
  <si>
    <t>N Wilson Rd</t>
  </si>
  <si>
    <t>Kyle</t>
  </si>
  <si>
    <t>Schmitt</t>
  </si>
  <si>
    <t>(847) 438-7921</t>
  </si>
  <si>
    <t>S Buesching Rd</t>
  </si>
  <si>
    <t>(847) 223-8600</t>
  </si>
  <si>
    <t>E Belvidere Rd</t>
  </si>
  <si>
    <t>(847) 362-0730</t>
  </si>
  <si>
    <t>Park Pl</t>
  </si>
  <si>
    <t>(847) 546-1720</t>
  </si>
  <si>
    <t>Lincoln Ave</t>
  </si>
  <si>
    <t>(847) 623-4110</t>
  </si>
  <si>
    <t>Grand Ave</t>
  </si>
  <si>
    <t>(847) 582-2528</t>
  </si>
  <si>
    <t>E Illinois Rd</t>
  </si>
  <si>
    <t>Kris</t>
  </si>
  <si>
    <t>Gritzmacher</t>
  </si>
  <si>
    <t>(847) 432-8422</t>
  </si>
  <si>
    <t>N Buffalo Grove Rd</t>
  </si>
  <si>
    <t>(847) 623-8446</t>
  </si>
  <si>
    <t>(847) 623-7773</t>
  </si>
  <si>
    <t>Fuller Rd</t>
  </si>
  <si>
    <t>Quint</t>
  </si>
  <si>
    <t>(847) 249-0011</t>
  </si>
  <si>
    <t>N Frolic Ave</t>
  </si>
  <si>
    <t>(847) 872-5922</t>
  </si>
  <si>
    <t>(847) 395-1660</t>
  </si>
  <si>
    <t>Hurd</t>
  </si>
  <si>
    <t>(847) 234-2350</t>
  </si>
  <si>
    <t>S Green Bay Rd</t>
  </si>
  <si>
    <t>(847) 247-0035</t>
  </si>
  <si>
    <t>DeReus</t>
  </si>
  <si>
    <t>(847) 548-6209</t>
  </si>
  <si>
    <t>S Lake St</t>
  </si>
  <si>
    <t>Woldt</t>
  </si>
  <si>
    <t>(847) 367-1441</t>
  </si>
  <si>
    <t>W Park Ave</t>
  </si>
  <si>
    <t>(847) 623-7600</t>
  </si>
  <si>
    <t>W York House Rd</t>
  </si>
  <si>
    <t>(847) 263-8147</t>
  </si>
  <si>
    <t>N Lewis Ave</t>
  </si>
  <si>
    <t>(224) 215-9400</t>
  </si>
  <si>
    <t>Belvidere Rd</t>
  </si>
  <si>
    <t>Marianne</t>
  </si>
  <si>
    <t>Fieber</t>
  </si>
  <si>
    <t>(847) 526-1372</t>
  </si>
  <si>
    <t>W Bonner Rd</t>
  </si>
  <si>
    <t>(773) 771-2613</t>
  </si>
  <si>
    <t>Armstrong Dr</t>
  </si>
  <si>
    <t>(847) 234-4300</t>
  </si>
  <si>
    <t>E Westleigh Rd</t>
  </si>
  <si>
    <t>(847) 615-3210</t>
  </si>
  <si>
    <t>W Kennedy Rd</t>
  </si>
  <si>
    <t>(847) 566-3000</t>
  </si>
  <si>
    <t>Carmel Pkwy</t>
  </si>
  <si>
    <t>(847) 438-4494</t>
  </si>
  <si>
    <t>Quentin Rd</t>
  </si>
  <si>
    <t>(847) 433-3383</t>
  </si>
  <si>
    <t>Clavey Rd</t>
  </si>
  <si>
    <t>(847) 566-4345</t>
  </si>
  <si>
    <t>(847) 550-0917</t>
  </si>
  <si>
    <t>Clover Hill Ln</t>
  </si>
  <si>
    <t>Norma</t>
  </si>
  <si>
    <t>Morley</t>
  </si>
  <si>
    <t>(847) 831-9393</t>
  </si>
  <si>
    <t>Deerfield Rd</t>
  </si>
  <si>
    <t>(847) 356-2288</t>
  </si>
  <si>
    <t>Granada Blvd</t>
  </si>
  <si>
    <t>(847) 382-2812</t>
  </si>
  <si>
    <t>S Barrington Rd</t>
  </si>
  <si>
    <t>McKeon</t>
  </si>
  <si>
    <t>(847) 816-3590</t>
  </si>
  <si>
    <t>Gloria</t>
  </si>
  <si>
    <t>(847) 360-1054</t>
  </si>
  <si>
    <t>Porter St</t>
  </si>
  <si>
    <t>(847) 526-6311</t>
  </si>
  <si>
    <t>W Mill St</t>
  </si>
  <si>
    <t>(847) 918-0342</t>
  </si>
  <si>
    <t>W Hawthorn Pkwy</t>
  </si>
  <si>
    <t>(847) 433-5106</t>
  </si>
  <si>
    <t>Laurel Ave</t>
  </si>
  <si>
    <t>(847) 317-1063</t>
  </si>
  <si>
    <t>(815) 223-8523</t>
  </si>
  <si>
    <t>Weberski</t>
  </si>
  <si>
    <t>(815) 224-1914</t>
  </si>
  <si>
    <t>5th St</t>
  </si>
  <si>
    <t>(815) 672-3847</t>
  </si>
  <si>
    <t>S Park St</t>
  </si>
  <si>
    <t>(815) 883-8916</t>
  </si>
  <si>
    <t>Alice Ave</t>
  </si>
  <si>
    <t>Anita</t>
  </si>
  <si>
    <t>Kobilsek</t>
  </si>
  <si>
    <t>(815) 539-7003</t>
  </si>
  <si>
    <t>Jefferson St</t>
  </si>
  <si>
    <t>Damon</t>
  </si>
  <si>
    <t>(815) 496-2947</t>
  </si>
  <si>
    <t>E 2603rd Rd</t>
  </si>
  <si>
    <t>(815) 433-1199</t>
  </si>
  <si>
    <t>La Salle St</t>
  </si>
  <si>
    <t>(815) 433-0125</t>
  </si>
  <si>
    <t>Paul St</t>
  </si>
  <si>
    <t>(217) 423-7049</t>
  </si>
  <si>
    <t>S Franklin Street Rd</t>
  </si>
  <si>
    <t>Macon County</t>
  </si>
  <si>
    <t>Bowser</t>
  </si>
  <si>
    <t>(217) 877-4408</t>
  </si>
  <si>
    <t>Lourdes Dr</t>
  </si>
  <si>
    <t>(217) 423-4351</t>
  </si>
  <si>
    <t>N Jackson St</t>
  </si>
  <si>
    <t>(217) 875-2431</t>
  </si>
  <si>
    <t>N Water St</t>
  </si>
  <si>
    <t>(217) 875-0529</t>
  </si>
  <si>
    <t>N Maple Ave</t>
  </si>
  <si>
    <t>(217) 233-2001</t>
  </si>
  <si>
    <t>E Mound Rd</t>
  </si>
  <si>
    <t>(217) 877-5636</t>
  </si>
  <si>
    <t>S Grant St</t>
  </si>
  <si>
    <t>Dunlap</t>
  </si>
  <si>
    <t>(217) 423-5200</t>
  </si>
  <si>
    <t>Turpin Rd</t>
  </si>
  <si>
    <t>(217) 762-7240</t>
  </si>
  <si>
    <t>Ironhorse Pl</t>
  </si>
  <si>
    <t>Piatt County</t>
  </si>
  <si>
    <t>225 E Livingston St</t>
  </si>
  <si>
    <t>(217) 762-3544</t>
  </si>
  <si>
    <t>E Livingston St</t>
  </si>
  <si>
    <t>(618) 883-2124</t>
  </si>
  <si>
    <t>Calhoun County</t>
  </si>
  <si>
    <t>Baalman Friedel</t>
  </si>
  <si>
    <t>(618) 576-2514</t>
  </si>
  <si>
    <t>Vineyard St</t>
  </si>
  <si>
    <t>(217) 942-6814</t>
  </si>
  <si>
    <t>3rd St</t>
  </si>
  <si>
    <t>Greene County</t>
  </si>
  <si>
    <t>(618) 498-4910</t>
  </si>
  <si>
    <t>Jersey County</t>
  </si>
  <si>
    <t>(618) 466-0399</t>
  </si>
  <si>
    <t>US Hwy 67</t>
  </si>
  <si>
    <t>(618) 635-3060</t>
  </si>
  <si>
    <t>W Henry St</t>
  </si>
  <si>
    <t>Macoupin County</t>
  </si>
  <si>
    <t>(618) 462-1071</t>
  </si>
  <si>
    <t>Seminary St</t>
  </si>
  <si>
    <t>Madison County</t>
  </si>
  <si>
    <t>(618) 344-3145</t>
  </si>
  <si>
    <t>(618) 467-3154</t>
  </si>
  <si>
    <t>Godfrey Rd</t>
  </si>
  <si>
    <t>Slaughter</t>
  </si>
  <si>
    <t>(618) 463-0580</t>
  </si>
  <si>
    <t>Sherman</t>
  </si>
  <si>
    <t>(618) 654-7525</t>
  </si>
  <si>
    <t>Eve</t>
  </si>
  <si>
    <t>Remiszewski</t>
  </si>
  <si>
    <t>(618) 377-6401</t>
  </si>
  <si>
    <t>N Prairie St</t>
  </si>
  <si>
    <t>Wackerly</t>
  </si>
  <si>
    <t>(618) 466-4216</t>
  </si>
  <si>
    <t>Homer M Adams Pkwy</t>
  </si>
  <si>
    <t>(618) 656-6917</t>
  </si>
  <si>
    <t>N Buchanan St</t>
  </si>
  <si>
    <t>(618) 877-3300</t>
  </si>
  <si>
    <t>Pontoon Rd</t>
  </si>
  <si>
    <t>Pennell</t>
  </si>
  <si>
    <t>(618) 877-5500</t>
  </si>
  <si>
    <t>(618) 505-7000</t>
  </si>
  <si>
    <t>State Rte 162</t>
  </si>
  <si>
    <t>Travis</t>
  </si>
  <si>
    <t>(618) 797-7933</t>
  </si>
  <si>
    <t>E 23rd St</t>
  </si>
  <si>
    <t>(618) 667-6314</t>
  </si>
  <si>
    <t>N Border St</t>
  </si>
  <si>
    <t>(618) 888-2252</t>
  </si>
  <si>
    <t>Renken Rd</t>
  </si>
  <si>
    <t>(618) 501-4141</t>
  </si>
  <si>
    <t>Oakmont Dr</t>
  </si>
  <si>
    <t>(618) 344-5450</t>
  </si>
  <si>
    <t>N Morrison Ave</t>
  </si>
  <si>
    <t>Wesley</t>
  </si>
  <si>
    <t>(618) 656-7002</t>
  </si>
  <si>
    <t>Water St</t>
  </si>
  <si>
    <t>41057028X250000</t>
  </si>
  <si>
    <t>Moye Academy</t>
  </si>
  <si>
    <t>Tawnya</t>
  </si>
  <si>
    <t>1007 Village Circle Dr</t>
  </si>
  <si>
    <t>(618) 779-3033</t>
  </si>
  <si>
    <t>Village Circle Dr</t>
  </si>
  <si>
    <t>Snyder</t>
  </si>
  <si>
    <t>(618) 377-5507</t>
  </si>
  <si>
    <t>Church Dr</t>
  </si>
  <si>
    <t>Wepking</t>
  </si>
  <si>
    <t>(618) 656-1230</t>
  </si>
  <si>
    <t>Madison Ave</t>
  </si>
  <si>
    <t>(618) 465-8523</t>
  </si>
  <si>
    <t>(618) 931-2508</t>
  </si>
  <si>
    <t>Speidel</t>
  </si>
  <si>
    <t>(618) 465-3594</t>
  </si>
  <si>
    <t>(618) 466-1599</t>
  </si>
  <si>
    <t>(618) 656-0043</t>
  </si>
  <si>
    <t>Center Grove Rd</t>
  </si>
  <si>
    <t>(618) 345-7230</t>
  </si>
  <si>
    <t>Wilma Dr</t>
  </si>
  <si>
    <t>Gomez III</t>
  </si>
  <si>
    <t>(618) 254-0188</t>
  </si>
  <si>
    <t>Herbert St</t>
  </si>
  <si>
    <t>(618) 344-3153</t>
  </si>
  <si>
    <t>Belt Line Rd</t>
  </si>
  <si>
    <t>Morrison</t>
  </si>
  <si>
    <t>(618) 288-0452</t>
  </si>
  <si>
    <t>Oaklawn Dr</t>
  </si>
  <si>
    <t>(618) 463-1845</t>
  </si>
  <si>
    <t>Spring St</t>
  </si>
  <si>
    <t>(618) 855-9010</t>
  </si>
  <si>
    <t>Bouse Rd</t>
  </si>
  <si>
    <t>(815) 459-1444</t>
  </si>
  <si>
    <t>Pathway Ct</t>
  </si>
  <si>
    <t>McHenry County</t>
  </si>
  <si>
    <t>Strong</t>
  </si>
  <si>
    <t>(847) 639-3041</t>
  </si>
  <si>
    <t>(847) 658-5313</t>
  </si>
  <si>
    <t>S Hubbard St</t>
  </si>
  <si>
    <t>Baldassano</t>
  </si>
  <si>
    <t>(815) 385-3959</t>
  </si>
  <si>
    <t>(815) 385-1022</t>
  </si>
  <si>
    <t>N Richmond Rd</t>
  </si>
  <si>
    <t>Vincent</t>
  </si>
  <si>
    <t>Sossong</t>
  </si>
  <si>
    <t>(815) 338-3598</t>
  </si>
  <si>
    <t>N Tryon St</t>
  </si>
  <si>
    <t>Bertrand</t>
  </si>
  <si>
    <t>(815) 568-5156</t>
  </si>
  <si>
    <t>Jackson St</t>
  </si>
  <si>
    <t>(815) 338-4220</t>
  </si>
  <si>
    <t>McHenry Ave</t>
  </si>
  <si>
    <t>(815) 459-0496</t>
  </si>
  <si>
    <t>King St</t>
  </si>
  <si>
    <t>(815) 338-0013</t>
  </si>
  <si>
    <t>S Country Club Rd</t>
  </si>
  <si>
    <t>(815) 459-6727</t>
  </si>
  <si>
    <t>Illinois St</t>
  </si>
  <si>
    <t>(847) 462-5971</t>
  </si>
  <si>
    <t>Lanphier</t>
  </si>
  <si>
    <t>(815) 344-1015</t>
  </si>
  <si>
    <t>W Elm St</t>
  </si>
  <si>
    <t>Kish</t>
  </si>
  <si>
    <t>(618) 281-5353</t>
  </si>
  <si>
    <t>Palmer Rd</t>
  </si>
  <si>
    <t>Monroe County</t>
  </si>
  <si>
    <t>(618) 939-7217</t>
  </si>
  <si>
    <t>W 3rd St</t>
  </si>
  <si>
    <t>(618) 939-3883</t>
  </si>
  <si>
    <t>(618) 282-3873</t>
  </si>
  <si>
    <t>S Main St</t>
  </si>
  <si>
    <t>Randolph County</t>
  </si>
  <si>
    <t>Lochhead</t>
  </si>
  <si>
    <t>(618) 965-3838</t>
  </si>
  <si>
    <t>N James St</t>
  </si>
  <si>
    <t>Bione</t>
  </si>
  <si>
    <t>(618) 282-2881</t>
  </si>
  <si>
    <t>S Prairie Rd</t>
  </si>
  <si>
    <t>(618) 282-3215</t>
  </si>
  <si>
    <t>Hazel St</t>
  </si>
  <si>
    <t>(618) 826-3120</t>
  </si>
  <si>
    <t>Swanwick St</t>
  </si>
  <si>
    <t>(618) 853-7300</t>
  </si>
  <si>
    <t>Armato</t>
  </si>
  <si>
    <t>(815) 288-5619</t>
  </si>
  <si>
    <t>N Brinton Ave</t>
  </si>
  <si>
    <t>Lee County</t>
  </si>
  <si>
    <t>(815) 284-6986</t>
  </si>
  <si>
    <t>S Peoria Ave</t>
  </si>
  <si>
    <t>(815) 652-4806</t>
  </si>
  <si>
    <t>S Ridge Rd</t>
  </si>
  <si>
    <t>Ogle County</t>
  </si>
  <si>
    <t>(815) 562-6323</t>
  </si>
  <si>
    <t>10th Ave</t>
  </si>
  <si>
    <t>Medendorp</t>
  </si>
  <si>
    <t>(815) 589-3912</t>
  </si>
  <si>
    <t>10th St</t>
  </si>
  <si>
    <t>Whiteside County</t>
  </si>
  <si>
    <t>(815) 625-0500</t>
  </si>
  <si>
    <t>Lemmer</t>
  </si>
  <si>
    <t>(815) 625-1456</t>
  </si>
  <si>
    <t>11th Ave</t>
  </si>
  <si>
    <t>(815) 625-2253</t>
  </si>
  <si>
    <t>W 6th St</t>
  </si>
  <si>
    <t>(815) 625-3800</t>
  </si>
  <si>
    <t>18th Ave</t>
  </si>
  <si>
    <t>(309) 637-1512</t>
  </si>
  <si>
    <t>S Faraday Ave</t>
  </si>
  <si>
    <t>Peoria County</t>
  </si>
  <si>
    <t>City of West Peoria</t>
  </si>
  <si>
    <t>(309) 688-2931</t>
  </si>
  <si>
    <t>W Reservoir Blvd</t>
  </si>
  <si>
    <t>(309) 686-4500</t>
  </si>
  <si>
    <t>(309) 279-5753</t>
  </si>
  <si>
    <t>W Hill St</t>
  </si>
  <si>
    <t>(309) 213-3958</t>
  </si>
  <si>
    <t>N Brandywine Dr</t>
  </si>
  <si>
    <t>(309) 274-2994</t>
  </si>
  <si>
    <t>N 5th St</t>
  </si>
  <si>
    <t>(309) 676-7131</t>
  </si>
  <si>
    <t>N Underhill St</t>
  </si>
  <si>
    <t>(309) 691-3015</t>
  </si>
  <si>
    <t>W Knox St</t>
  </si>
  <si>
    <t>(309) 685-1208</t>
  </si>
  <si>
    <t>N Emery Ave</t>
  </si>
  <si>
    <t>(309) 685-2533</t>
  </si>
  <si>
    <t>N Monroe Ave</t>
  </si>
  <si>
    <t>Patsy</t>
  </si>
  <si>
    <t>Santen</t>
  </si>
  <si>
    <t>(309) 691-5012</t>
  </si>
  <si>
    <t>N University St</t>
  </si>
  <si>
    <t>Kowal</t>
  </si>
  <si>
    <t>(309) 691-8741</t>
  </si>
  <si>
    <t>(309) 691-8921</t>
  </si>
  <si>
    <t>W Glen Ave</t>
  </si>
  <si>
    <t>(309) 685-8995</t>
  </si>
  <si>
    <t>N Prospect Rd</t>
  </si>
  <si>
    <t>Kellie</t>
  </si>
  <si>
    <t>(309) 692-2821</t>
  </si>
  <si>
    <t>(309) 274-4343</t>
  </si>
  <si>
    <t>W Cloverdale Rd</t>
  </si>
  <si>
    <t>Harlow</t>
  </si>
  <si>
    <t>(309) 692-7570</t>
  </si>
  <si>
    <t>W Willow Knolls Dr</t>
  </si>
  <si>
    <t>(309) 681-0500</t>
  </si>
  <si>
    <t>(309) 691-9089</t>
  </si>
  <si>
    <t>W Charter Oak Rd</t>
  </si>
  <si>
    <t>(309) 243-2493</t>
  </si>
  <si>
    <t>N Knoxville Ave</t>
  </si>
  <si>
    <t>Stroud</t>
  </si>
  <si>
    <t>(309) 786-7793</t>
  </si>
  <si>
    <t>40th St</t>
  </si>
  <si>
    <t>Rock Island County</t>
  </si>
  <si>
    <t>(309) 757-5500</t>
  </si>
  <si>
    <t>16th Ave</t>
  </si>
  <si>
    <t>Pagel</t>
  </si>
  <si>
    <t>(309) 762-4494</t>
  </si>
  <si>
    <t>19th Ave</t>
  </si>
  <si>
    <t>(309) 762-3800</t>
  </si>
  <si>
    <t>11th St</t>
  </si>
  <si>
    <t>Caparula</t>
  </si>
  <si>
    <t>(309) 755-9771</t>
  </si>
  <si>
    <t>Smithers</t>
  </si>
  <si>
    <t>(309) 793-7366</t>
  </si>
  <si>
    <t>24th St</t>
  </si>
  <si>
    <t>(309) 796-1485</t>
  </si>
  <si>
    <t>46th Ave</t>
  </si>
  <si>
    <t>(309) 764-1302</t>
  </si>
  <si>
    <t>7th Ave</t>
  </si>
  <si>
    <t>(618) 726-6040</t>
  </si>
  <si>
    <t>E Hwy 50</t>
  </si>
  <si>
    <t>St. Clair County</t>
  </si>
  <si>
    <t>City of Ofallon</t>
  </si>
  <si>
    <t>(618) 397-1111</t>
  </si>
  <si>
    <t>(618) 874-6605</t>
  </si>
  <si>
    <t>N 40th St</t>
  </si>
  <si>
    <t>(618) 233-6414</t>
  </si>
  <si>
    <t>S 2nd St</t>
  </si>
  <si>
    <t>St Clair</t>
  </si>
  <si>
    <t>(618) 234-1206</t>
  </si>
  <si>
    <t>N Belt W</t>
  </si>
  <si>
    <t>Jouglard</t>
  </si>
  <si>
    <t>(618) 235-4066</t>
  </si>
  <si>
    <t>Lebanon Ave</t>
  </si>
  <si>
    <t>Rhodes</t>
  </si>
  <si>
    <t>(618) 628-8463</t>
  </si>
  <si>
    <t>Old Collinsville Rd</t>
  </si>
  <si>
    <t>Nickerson</t>
  </si>
  <si>
    <t>(618) 397-0316</t>
  </si>
  <si>
    <t>Church Ln</t>
  </si>
  <si>
    <t>(618) 416-8181</t>
  </si>
  <si>
    <t>Bellevue Park Plz</t>
  </si>
  <si>
    <t>(618) 628-7395</t>
  </si>
  <si>
    <t>Fountains Pkwy</t>
  </si>
  <si>
    <t>Dougherty</t>
  </si>
  <si>
    <t>(618) 566-2922</t>
  </si>
  <si>
    <t>N John St</t>
  </si>
  <si>
    <t>(618) 476-3510</t>
  </si>
  <si>
    <t>(618) 475-2170</t>
  </si>
  <si>
    <t>S Market St</t>
  </si>
  <si>
    <t>(618) 233-0581</t>
  </si>
  <si>
    <t>S Lincoln St</t>
  </si>
  <si>
    <t>(618) 235-1100</t>
  </si>
  <si>
    <t>Clarice</t>
  </si>
  <si>
    <t>McKay</t>
  </si>
  <si>
    <t>(618) 632-6327</t>
  </si>
  <si>
    <t>(618) 234-0275</t>
  </si>
  <si>
    <t>McClintock Ave</t>
  </si>
  <si>
    <t>Lillian</t>
  </si>
  <si>
    <t>Grinston</t>
  </si>
  <si>
    <t>(618) 875-7880</t>
  </si>
  <si>
    <t>(618) 233-7542</t>
  </si>
  <si>
    <t>Gajewski</t>
  </si>
  <si>
    <t>(618) 345-9571</t>
  </si>
  <si>
    <t>Klinner</t>
  </si>
  <si>
    <t>(217) 522-7534</t>
  </si>
  <si>
    <t>W Laurel St</t>
  </si>
  <si>
    <t>Sangamon County</t>
  </si>
  <si>
    <t>(217) 546-2159</t>
  </si>
  <si>
    <t>Barberry Dr</t>
  </si>
  <si>
    <t>(217) 698-1933</t>
  </si>
  <si>
    <t>Cider Mill Ln</t>
  </si>
  <si>
    <t>(217) 529-3309</t>
  </si>
  <si>
    <t>E Wilshire Rd</t>
  </si>
  <si>
    <t>(217) 546-6363</t>
  </si>
  <si>
    <t>(217) 544-7702</t>
  </si>
  <si>
    <t>Sandhill Rd</t>
  </si>
  <si>
    <t>(217) 529-4511</t>
  </si>
  <si>
    <t>Stevenson Dr</t>
  </si>
  <si>
    <t>Bray</t>
  </si>
  <si>
    <t>(217) 546-4531</t>
  </si>
  <si>
    <t>Old Jacksonville Rd</t>
  </si>
  <si>
    <t>(217) 787-1595</t>
  </si>
  <si>
    <t>(217) 793-1370</t>
  </si>
  <si>
    <t>N Amos Ave</t>
  </si>
  <si>
    <t>(217) 544-4553</t>
  </si>
  <si>
    <t>N 21st St</t>
  </si>
  <si>
    <t>Jan</t>
  </si>
  <si>
    <t>(217) 523-7670</t>
  </si>
  <si>
    <t>S Grand Ave E</t>
  </si>
  <si>
    <t>Zachary</t>
  </si>
  <si>
    <t>(217) 787-2323</t>
  </si>
  <si>
    <t>S Macarthur Blvd</t>
  </si>
  <si>
    <t>Squires</t>
  </si>
  <si>
    <t>(217) 546-5987</t>
  </si>
  <si>
    <t>W Jefferson St</t>
  </si>
  <si>
    <t>51084049X160000</t>
  </si>
  <si>
    <t>Nils</t>
  </si>
  <si>
    <t>Westholm</t>
  </si>
  <si>
    <t>(217) 787-5505</t>
  </si>
  <si>
    <t>Rickard Rd</t>
  </si>
  <si>
    <t>Birdoes</t>
  </si>
  <si>
    <t>(309) 263-8442</t>
  </si>
  <si>
    <t>E Greenwood St</t>
  </si>
  <si>
    <t>(309) 444-4345</t>
  </si>
  <si>
    <t>Harvey St</t>
  </si>
  <si>
    <t>(309) 347-7194</t>
  </si>
  <si>
    <t>S 6th St</t>
  </si>
  <si>
    <t>Collard</t>
  </si>
  <si>
    <t>(309) 347-6178</t>
  </si>
  <si>
    <t>Howard Ct</t>
  </si>
  <si>
    <t>Rees</t>
  </si>
  <si>
    <t>(309) 347-2020</t>
  </si>
  <si>
    <t>Court St</t>
  </si>
  <si>
    <t>(309) 266-6592</t>
  </si>
  <si>
    <t>E Queenwood Rd</t>
  </si>
  <si>
    <t>Marsha</t>
  </si>
  <si>
    <t>Stamper</t>
  </si>
  <si>
    <t>(309) 613-8345</t>
  </si>
  <si>
    <t>(309) 698-2000</t>
  </si>
  <si>
    <t>Grosenbach Rd</t>
  </si>
  <si>
    <t>(309) 348-3813</t>
  </si>
  <si>
    <t>Derby St</t>
  </si>
  <si>
    <t>Rich</t>
  </si>
  <si>
    <t>(309) 367-2528</t>
  </si>
  <si>
    <t>Woodford County</t>
  </si>
  <si>
    <t>Lazzell</t>
  </si>
  <si>
    <t>(217) 442-2434</t>
  </si>
  <si>
    <t>N Vermilion St</t>
  </si>
  <si>
    <t>Vermilion County</t>
  </si>
  <si>
    <t>(217) 442-4311</t>
  </si>
  <si>
    <t>E Main St</t>
  </si>
  <si>
    <t>(217) 662-2127</t>
  </si>
  <si>
    <t>Olivet Rd</t>
  </si>
  <si>
    <t>Janesky</t>
  </si>
  <si>
    <t>(217) 442-3880</t>
  </si>
  <si>
    <t>54092011X060000</t>
  </si>
  <si>
    <t>Gail</t>
  </si>
  <si>
    <t>Garner</t>
  </si>
  <si>
    <t>(217) 442-5036</t>
  </si>
  <si>
    <t>N Bowman Avenue Rd</t>
  </si>
  <si>
    <t>(217) 442-1373</t>
  </si>
  <si>
    <t>N Walnut St</t>
  </si>
  <si>
    <t>(815) 722-6626</t>
  </si>
  <si>
    <t>N Raynor Ave</t>
  </si>
  <si>
    <t>Simone</t>
  </si>
  <si>
    <t>(815) 725-8149</t>
  </si>
  <si>
    <t>Brookforest Ave</t>
  </si>
  <si>
    <t>(815) 485-7129</t>
  </si>
  <si>
    <t>W Lincoln Hwy</t>
  </si>
  <si>
    <t>(815) 722-8518</t>
  </si>
  <si>
    <t>Brodhead</t>
  </si>
  <si>
    <t>(815) 725-3390</t>
  </si>
  <si>
    <t>Woodlawn Ave</t>
  </si>
  <si>
    <t>(815) 886-5953</t>
  </si>
  <si>
    <t>Kingston Dr</t>
  </si>
  <si>
    <t>(815) 838-4494</t>
  </si>
  <si>
    <t>Scheffler</t>
  </si>
  <si>
    <t>(815) 838-8173</t>
  </si>
  <si>
    <t>Madison St</t>
  </si>
  <si>
    <t>(815) 478-3951</t>
  </si>
  <si>
    <t>(708) 326-9330</t>
  </si>
  <si>
    <t>195th St</t>
  </si>
  <si>
    <t>(815) 436-3953</t>
  </si>
  <si>
    <t>S Rt</t>
  </si>
  <si>
    <t>Schwab</t>
  </si>
  <si>
    <t>(815) 476-6220</t>
  </si>
  <si>
    <t>S Kankakee St</t>
  </si>
  <si>
    <t>JoAnn</t>
  </si>
  <si>
    <t>Hess</t>
  </si>
  <si>
    <t>(708) 946-2272</t>
  </si>
  <si>
    <t>Falck</t>
  </si>
  <si>
    <t>(708) 672-5969</t>
  </si>
  <si>
    <t>Cass St</t>
  </si>
  <si>
    <t>Contos</t>
  </si>
  <si>
    <t>(630) 783-8644</t>
  </si>
  <si>
    <t>E Briarcliff Rd</t>
  </si>
  <si>
    <t>(815) 485-2549</t>
  </si>
  <si>
    <t>W 2nd Ave</t>
  </si>
  <si>
    <t>(815) 485-2136</t>
  </si>
  <si>
    <t>(815) 741-0500</t>
  </si>
  <si>
    <t>N Larkin Ave</t>
  </si>
  <si>
    <t>(708) 672-3262</t>
  </si>
  <si>
    <t>(815) 729-0288</t>
  </si>
  <si>
    <t>McDonough St</t>
  </si>
  <si>
    <t>(815) 905-7030</t>
  </si>
  <si>
    <t>(630) 739-1633</t>
  </si>
  <si>
    <t>(815) 741-4180</t>
  </si>
  <si>
    <t>Root St</t>
  </si>
  <si>
    <t>(708) 479-8988</t>
  </si>
  <si>
    <t>Henry Dr</t>
  </si>
  <si>
    <t>(815) 577-9310</t>
  </si>
  <si>
    <t>Shorewood Dr</t>
  </si>
  <si>
    <t>Principe</t>
  </si>
  <si>
    <t>(815) 464-9100</t>
  </si>
  <si>
    <t>S La Grange Rd</t>
  </si>
  <si>
    <t>Eubanks</t>
  </si>
  <si>
    <t>(815) 886-4898</t>
  </si>
  <si>
    <t>S Highpoint Dr</t>
  </si>
  <si>
    <t>Haiat</t>
  </si>
  <si>
    <t>Bousmaha</t>
  </si>
  <si>
    <t>(630) 914-5015</t>
  </si>
  <si>
    <t>Blan</t>
  </si>
  <si>
    <t>(815) 521-1381</t>
  </si>
  <si>
    <t>(708) 672-3093</t>
  </si>
  <si>
    <t>S Kings Rd</t>
  </si>
  <si>
    <t>Vance-Clark</t>
  </si>
  <si>
    <t>(708) 248-5926</t>
  </si>
  <si>
    <t>E 34th St</t>
  </si>
  <si>
    <t>Davenport</t>
  </si>
  <si>
    <t>Weldon</t>
  </si>
  <si>
    <t>3424 N Main St</t>
  </si>
  <si>
    <t>7356 Kishwaukee Rd</t>
  </si>
  <si>
    <t>Stillman Vly</t>
  </si>
  <si>
    <t>Kishwaukee Rd</t>
  </si>
  <si>
    <t>Stillman Valley</t>
  </si>
  <si>
    <t>E Devon Ave</t>
  </si>
  <si>
    <t>Augusta St</t>
  </si>
  <si>
    <t>S Wolf Rd</t>
  </si>
  <si>
    <t>Lynette</t>
  </si>
  <si>
    <t>Butuyan</t>
  </si>
  <si>
    <t>1635 N 37Th Ave</t>
  </si>
  <si>
    <t>N 37th Ave</t>
  </si>
  <si>
    <t>Shea</t>
  </si>
  <si>
    <t>Gerrie</t>
  </si>
  <si>
    <t>Skelton Cash</t>
  </si>
  <si>
    <t>W 126th St</t>
  </si>
  <si>
    <t>Mikus</t>
  </si>
  <si>
    <t>Palos Lutheran School</t>
  </si>
  <si>
    <t>12428 S 71st Ct</t>
  </si>
  <si>
    <t>Kenwood Rd</t>
  </si>
  <si>
    <t>Huang</t>
  </si>
  <si>
    <t>Regency Dr E</t>
  </si>
  <si>
    <t>E 700th Ave</t>
  </si>
  <si>
    <t>Crawford County</t>
  </si>
  <si>
    <t>Greenview Church Rd</t>
  </si>
  <si>
    <t>Bierbaum</t>
  </si>
  <si>
    <t>Ned</t>
  </si>
  <si>
    <t>Hughes</t>
  </si>
  <si>
    <t>Tanisha</t>
  </si>
  <si>
    <t>Ammons Lampley</t>
  </si>
  <si>
    <t>Piwowarski</t>
  </si>
  <si>
    <t>Jannakos</t>
  </si>
  <si>
    <t>N Redwood Dr</t>
  </si>
  <si>
    <t>Sante</t>
  </si>
  <si>
    <t>Iacovelli</t>
  </si>
  <si>
    <t>1228 Cuyler Ave</t>
  </si>
  <si>
    <t>Cuyler Ave</t>
  </si>
  <si>
    <t>15016154X010000</t>
  </si>
  <si>
    <t>Bennett Day School</t>
  </si>
  <si>
    <t>955 W Grand Ave</t>
  </si>
  <si>
    <t>W Grand Ave</t>
  </si>
  <si>
    <t>N Elston Ave</t>
  </si>
  <si>
    <t>9501 S Dorchester Ave</t>
  </si>
  <si>
    <t>Danica</t>
  </si>
  <si>
    <t>Polanski</t>
  </si>
  <si>
    <t>7007 N Glenwood Ave</t>
  </si>
  <si>
    <t>W Huron St</t>
  </si>
  <si>
    <t>W Jarvis Ave</t>
  </si>
  <si>
    <t>Moscinski</t>
  </si>
  <si>
    <t>McIntosh</t>
  </si>
  <si>
    <t>Dwyer</t>
  </si>
  <si>
    <t>Augustyn Napier</t>
  </si>
  <si>
    <t>M</t>
  </si>
  <si>
    <t>Mathius</t>
  </si>
  <si>
    <t>15016788X160000</t>
  </si>
  <si>
    <t>Childrens House of Miss Tammie</t>
  </si>
  <si>
    <t>Crutcher</t>
  </si>
  <si>
    <t>1448 E 53rd St</t>
  </si>
  <si>
    <t>E 53rd St</t>
  </si>
  <si>
    <t>1111 N Wells St Ste 403</t>
  </si>
  <si>
    <t>Hunsley</t>
  </si>
  <si>
    <t>3S238</t>
  </si>
  <si>
    <t>ONeill Nielsen</t>
  </si>
  <si>
    <t>Kingston Ave</t>
  </si>
  <si>
    <t>3539 Eliot Ln</t>
  </si>
  <si>
    <t>Eliot Ln</t>
  </si>
  <si>
    <t>N Gary Ave</t>
  </si>
  <si>
    <t>19022123X160000</t>
  </si>
  <si>
    <t>Montessori Academy of Glen Ellen</t>
  </si>
  <si>
    <t>927 N Main St</t>
  </si>
  <si>
    <t>E Cole Ave</t>
  </si>
  <si>
    <t>20096001Z220000</t>
  </si>
  <si>
    <t>Orchardville Mennonite School</t>
  </si>
  <si>
    <t>Amos</t>
  </si>
  <si>
    <t>Brubaker</t>
  </si>
  <si>
    <t>1046 County Highway 13</t>
  </si>
  <si>
    <t>Keenes</t>
  </si>
  <si>
    <t>County Rd 13</t>
  </si>
  <si>
    <t>808 S Victor St</t>
  </si>
  <si>
    <t>S Victor St</t>
  </si>
  <si>
    <t>Garden St</t>
  </si>
  <si>
    <t>US Hwy 34</t>
  </si>
  <si>
    <t>Bureau County</t>
  </si>
  <si>
    <t>Stanton</t>
  </si>
  <si>
    <t>Old Hwy 37</t>
  </si>
  <si>
    <t>Pulaski County</t>
  </si>
  <si>
    <t>240 W James J Davis Dr</t>
  </si>
  <si>
    <t>W James J Davis Dr</t>
  </si>
  <si>
    <t>Hunt</t>
  </si>
  <si>
    <t>Essig</t>
  </si>
  <si>
    <t>W Sullivan Rd</t>
  </si>
  <si>
    <t>Pauley</t>
  </si>
  <si>
    <t>Mercer County</t>
  </si>
  <si>
    <t>W Church St</t>
  </si>
  <si>
    <t>Caldwell</t>
  </si>
  <si>
    <t>Volo Village Rd</t>
  </si>
  <si>
    <t>N Bridgeport Ter</t>
  </si>
  <si>
    <t>Nichols</t>
  </si>
  <si>
    <t>Vandercar</t>
  </si>
  <si>
    <t>Horath</t>
  </si>
  <si>
    <t>E Greenhill Rd</t>
  </si>
  <si>
    <t>Goode</t>
  </si>
  <si>
    <t>W Holmes St</t>
  </si>
  <si>
    <t>Jessie</t>
  </si>
  <si>
    <t>Kempky</t>
  </si>
  <si>
    <t>48th St</t>
  </si>
  <si>
    <t>Danielle</t>
  </si>
  <si>
    <t>Schnable</t>
  </si>
  <si>
    <t>Andora Dr</t>
  </si>
  <si>
    <t>Executive Dr</t>
  </si>
  <si>
    <t>Chung</t>
  </si>
  <si>
    <t>Mascoutah Ave</t>
  </si>
  <si>
    <t>50082035X010000</t>
  </si>
  <si>
    <t>The Dream School</t>
  </si>
  <si>
    <t>Tabitha</t>
  </si>
  <si>
    <t>Harrell</t>
  </si>
  <si>
    <t>Westrick</t>
  </si>
  <si>
    <t>S 1st Ave</t>
  </si>
  <si>
    <t>Regent Rd</t>
  </si>
  <si>
    <t>Jeanne</t>
  </si>
  <si>
    <t>Wolski</t>
  </si>
  <si>
    <t>W Exchange St</t>
  </si>
  <si>
    <t>70 N Chicago St</t>
  </si>
  <si>
    <t>N Chicago St</t>
  </si>
  <si>
    <t>S Naperville Rd</t>
  </si>
  <si>
    <t>Luther Ln</t>
  </si>
  <si>
    <t xml:space="preserve">2021 NP Registration and Enrollmet Summary: </t>
  </si>
  <si>
    <t xml:space="preserve">Total NP schools registered: 903 </t>
  </si>
  <si>
    <t>Total NP enrollment: 176,944</t>
  </si>
  <si>
    <t>Total NP staff FTE: 24,494.2 (staff FTE converted to 1 decimal place)</t>
  </si>
  <si>
    <t>Pre-K</t>
  </si>
  <si>
    <t>1st Grade</t>
  </si>
  <si>
    <t>2nd Grade</t>
  </si>
  <si>
    <t>3rd Grade</t>
  </si>
  <si>
    <t>4th Grade</t>
  </si>
  <si>
    <t>5th Grade</t>
  </si>
  <si>
    <t>6th Grade</t>
  </si>
  <si>
    <t>7th Grade</t>
  </si>
  <si>
    <t>8th Grade</t>
  </si>
  <si>
    <t>9th Grade</t>
  </si>
  <si>
    <t>10th Grade</t>
  </si>
  <si>
    <t>11th Grade</t>
  </si>
  <si>
    <t>12th Grade</t>
  </si>
  <si>
    <t>Total Elementary &amp; Secondary</t>
  </si>
  <si>
    <t>Grade Level</t>
  </si>
  <si>
    <t>Source: ISBE Annual Report (2017)</t>
  </si>
  <si>
    <t>Source: ISBE annual report (2018)</t>
  </si>
  <si>
    <t>Percent</t>
  </si>
  <si>
    <t>Change</t>
  </si>
  <si>
    <t>SY2020</t>
  </si>
  <si>
    <t>TotalSpecPreK</t>
  </si>
  <si>
    <t>TotalSpecElem</t>
  </si>
  <si>
    <t>TotalSpecSecondary</t>
  </si>
  <si>
    <t>State Total</t>
  </si>
  <si>
    <t>SY2021</t>
  </si>
  <si>
    <t>County Name</t>
  </si>
  <si>
    <t>County Num</t>
  </si>
  <si>
    <t>001</t>
  </si>
  <si>
    <t>005</t>
  </si>
  <si>
    <t>009</t>
  </si>
  <si>
    <t>069</t>
  </si>
  <si>
    <t>075</t>
  </si>
  <si>
    <t>011</t>
  </si>
  <si>
    <t>025</t>
  </si>
  <si>
    <t>026</t>
  </si>
  <si>
    <t>068</t>
  </si>
  <si>
    <t>004</t>
  </si>
  <si>
    <t>101</t>
  </si>
  <si>
    <t>016</t>
  </si>
  <si>
    <t>043</t>
  </si>
  <si>
    <t>089</t>
  </si>
  <si>
    <t>010</t>
  </si>
  <si>
    <t>015</t>
  </si>
  <si>
    <t>070</t>
  </si>
  <si>
    <t>087</t>
  </si>
  <si>
    <t>040</t>
  </si>
  <si>
    <t>080</t>
  </si>
  <si>
    <t>014</t>
  </si>
  <si>
    <t>041</t>
  </si>
  <si>
    <t>058</t>
  </si>
  <si>
    <t>095</t>
  </si>
  <si>
    <t>019</t>
  </si>
  <si>
    <t>053</t>
  </si>
  <si>
    <t>054</t>
  </si>
  <si>
    <t>064</t>
  </si>
  <si>
    <t>022</t>
  </si>
  <si>
    <t>083</t>
  </si>
  <si>
    <t>093</t>
  </si>
  <si>
    <t>028</t>
  </si>
  <si>
    <t>100</t>
  </si>
  <si>
    <t>032</t>
  </si>
  <si>
    <t>047</t>
  </si>
  <si>
    <t>034</t>
  </si>
  <si>
    <t>062</t>
  </si>
  <si>
    <t>085</t>
  </si>
  <si>
    <t>006</t>
  </si>
  <si>
    <t>037</t>
  </si>
  <si>
    <t>039</t>
  </si>
  <si>
    <t>073</t>
  </si>
  <si>
    <t>045</t>
  </si>
  <si>
    <t>038</t>
  </si>
  <si>
    <t>046</t>
  </si>
  <si>
    <t>048</t>
  </si>
  <si>
    <t>094</t>
  </si>
  <si>
    <t>049</t>
  </si>
  <si>
    <t>050</t>
  </si>
  <si>
    <t>055</t>
  </si>
  <si>
    <t>074</t>
  </si>
  <si>
    <t>007</t>
  </si>
  <si>
    <t>031</t>
  </si>
  <si>
    <t>042</t>
  </si>
  <si>
    <t>056</t>
  </si>
  <si>
    <t>057</t>
  </si>
  <si>
    <t>063</t>
  </si>
  <si>
    <t>067</t>
  </si>
  <si>
    <t>079</t>
  </si>
  <si>
    <t>052</t>
  </si>
  <si>
    <t>071</t>
  </si>
  <si>
    <t>098</t>
  </si>
  <si>
    <t>072</t>
  </si>
  <si>
    <t>081</t>
  </si>
  <si>
    <t>082</t>
  </si>
  <si>
    <t>084</t>
  </si>
  <si>
    <t>090</t>
  </si>
  <si>
    <t>102</t>
  </si>
  <si>
    <t>092</t>
  </si>
  <si>
    <t>099</t>
  </si>
  <si>
    <t># Schools reporting</t>
  </si>
  <si>
    <t>% Schools from Prev Year re-reporting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</si>
</sst>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,##0.0"/>
    <numFmt numFmtId="165" formatCode="0.0%"/>
    <numFmt numFmtId="166" formatCode="[&lt;=9999999]###\-####;\(###\)\ ###\-####"/>
    <numFmt numFmtId="167" formatCode="0.0"/>
    <numFmt numFmtId="168" formatCode="_(* #,##0_);_(* \(#,##0\);_(* &quot;-&quot;??_);_(@_)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name val="Arial Bold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555555"/>
      <name val="Arial"/>
      <family val="2"/>
    </font>
    <font>
      <sz val="11"/>
      <color rgb="FF555555"/>
      <name val="Arial"/>
      <family val="2"/>
    </font>
    <font>
      <b/>
      <sz val="11"/>
      <name val="Arial Bold"/>
    </font>
    <font>
      <b/>
      <i/>
      <sz val="11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5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</cellStyleXfs>
  <cellXfs count="227">
    <xf numFmtId="0" fontId="0" fillId="0" borderId="0" xfId="0"/>
    <xf numFmtId="3" fontId="0" fillId="0" borderId="0" xfId="0" applyNumberFormat="1"/>
    <xf numFmtId="0" fontId="3" fillId="2" borderId="0" xfId="0" applyFont="1" applyFill="1" applyAlignment="1">
      <alignment horizontal="center"/>
    </xf>
    <xf numFmtId="3" fontId="3" fillId="3" borderId="0" xfId="0" applyNumberFormat="1" applyFont="1" applyFill="1" applyAlignment="1">
      <alignment horizontal="center"/>
    </xf>
    <xf numFmtId="3" fontId="3" fillId="4" borderId="0" xfId="0" applyNumberFormat="1" applyFont="1" applyFill="1" applyAlignment="1">
      <alignment horizontal="center"/>
    </xf>
    <xf numFmtId="3" fontId="3" fillId="5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right" vertical="center"/>
    </xf>
    <xf numFmtId="3" fontId="3" fillId="3" borderId="0" xfId="0" applyNumberFormat="1" applyFont="1" applyFill="1" applyAlignment="1">
      <alignment horizontal="right" vertical="center"/>
    </xf>
    <xf numFmtId="3" fontId="3" fillId="4" borderId="0" xfId="0" applyNumberFormat="1" applyFont="1" applyFill="1" applyAlignment="1">
      <alignment horizontal="right" vertical="center"/>
    </xf>
    <xf numFmtId="3" fontId="3" fillId="5" borderId="0" xfId="0" applyNumberFormat="1" applyFont="1" applyFill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right" vertical="center"/>
    </xf>
    <xf numFmtId="3" fontId="3" fillId="4" borderId="1" xfId="0" applyNumberFormat="1" applyFont="1" applyFill="1" applyBorder="1" applyAlignment="1">
      <alignment horizontal="right" vertical="center"/>
    </xf>
    <xf numFmtId="3" fontId="3" fillId="5" borderId="1" xfId="0" applyNumberFormat="1" applyFont="1" applyFill="1" applyBorder="1" applyAlignment="1">
      <alignment horizontal="right" vertical="center"/>
    </xf>
    <xf numFmtId="3" fontId="4" fillId="2" borderId="0" xfId="0" applyNumberFormat="1" applyFont="1" applyFill="1"/>
    <xf numFmtId="3" fontId="4" fillId="3" borderId="0" xfId="0" applyNumberFormat="1" applyFont="1" applyFill="1"/>
    <xf numFmtId="3" fontId="4" fillId="4" borderId="0" xfId="0" applyNumberFormat="1" applyFont="1" applyFill="1"/>
    <xf numFmtId="3" fontId="4" fillId="5" borderId="0" xfId="0" applyNumberFormat="1" applyFont="1" applyFill="1"/>
    <xf numFmtId="3" fontId="4" fillId="0" borderId="0" xfId="0" applyNumberFormat="1" applyFont="1"/>
    <xf numFmtId="3" fontId="4" fillId="0" borderId="0" xfId="0" applyNumberFormat="1" applyFont="1" applyAlignment="1">
      <alignment horizontal="right" vertical="center"/>
    </xf>
    <xf numFmtId="3" fontId="4" fillId="0" borderId="0" xfId="0" applyNumberFormat="1" applyFont="1" applyAlignment="1">
      <alignment vertical="center"/>
    </xf>
    <xf numFmtId="0" fontId="4" fillId="0" borderId="0" xfId="1" applyFont="1" applyAlignment="1">
      <alignment horizontal="center" vertical="center" wrapText="1"/>
    </xf>
    <xf numFmtId="0" fontId="4" fillId="6" borderId="0" xfId="1" applyFont="1" applyFill="1" applyAlignment="1">
      <alignment horizontal="center" vertical="center" wrapText="1"/>
    </xf>
    <xf numFmtId="3" fontId="4" fillId="7" borderId="0" xfId="1" applyNumberFormat="1" applyFont="1" applyFill="1" applyAlignment="1">
      <alignment horizontal="center" vertical="center" wrapText="1"/>
    </xf>
    <xf numFmtId="3" fontId="4" fillId="8" borderId="0" xfId="1" applyNumberFormat="1" applyFont="1" applyFill="1" applyAlignment="1">
      <alignment horizontal="center" vertical="center" wrapText="1"/>
    </xf>
    <xf numFmtId="3" fontId="4" fillId="9" borderId="0" xfId="1" applyNumberFormat="1" applyFont="1" applyFill="1" applyAlignment="1">
      <alignment horizontal="center" vertical="center" wrapText="1"/>
    </xf>
    <xf numFmtId="3" fontId="3" fillId="2" borderId="0" xfId="0" applyNumberFormat="1" applyFont="1" applyFill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3" fontId="4" fillId="2" borderId="0" xfId="0" applyNumberFormat="1" applyFont="1" applyFill="1" applyAlignment="1">
      <alignment horizontal="right" vertical="center"/>
    </xf>
    <xf numFmtId="3" fontId="4" fillId="3" borderId="0" xfId="0" applyNumberFormat="1" applyFont="1" applyFill="1" applyAlignment="1">
      <alignment horizontal="right" vertical="center"/>
    </xf>
    <xf numFmtId="3" fontId="4" fillId="4" borderId="0" xfId="0" applyNumberFormat="1" applyFont="1" applyFill="1" applyAlignment="1">
      <alignment horizontal="right" vertical="center"/>
    </xf>
    <xf numFmtId="3" fontId="4" fillId="5" borderId="0" xfId="0" applyNumberFormat="1" applyFont="1" applyFill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0" fillId="10" borderId="0" xfId="0" applyFill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/>
    <xf numFmtId="0" fontId="0" fillId="1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10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49" fontId="0" fillId="0" borderId="0" xfId="0" applyNumberFormat="1"/>
    <xf numFmtId="0" fontId="0" fillId="0" borderId="0" xfId="0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49" fontId="0" fillId="0" borderId="2" xfId="0" applyNumberFormat="1" applyBorder="1"/>
    <xf numFmtId="0" fontId="0" fillId="0" borderId="2" xfId="0" applyBorder="1"/>
    <xf numFmtId="0" fontId="0" fillId="0" borderId="2" xfId="0" applyBorder="1" applyAlignment="1">
      <alignment horizontal="right"/>
    </xf>
    <xf numFmtId="3" fontId="0" fillId="0" borderId="2" xfId="0" applyNumberFormat="1" applyBorder="1" applyAlignment="1">
      <alignment horizontal="right"/>
    </xf>
    <xf numFmtId="49" fontId="1" fillId="0" borderId="0" xfId="0" applyNumberFormat="1" applyFont="1"/>
    <xf numFmtId="164" fontId="0" fillId="0" borderId="0" xfId="0" applyNumberFormat="1"/>
    <xf numFmtId="164" fontId="1" fillId="0" borderId="0" xfId="0" applyNumberFormat="1" applyFont="1"/>
    <xf numFmtId="3" fontId="1" fillId="0" borderId="0" xfId="0" applyNumberFormat="1" applyFont="1"/>
    <xf numFmtId="9" fontId="0" fillId="0" borderId="0" xfId="2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14" borderId="2" xfId="0" applyFill="1" applyBorder="1"/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/>
    <xf numFmtId="0" fontId="0" fillId="14" borderId="0" xfId="0" applyFill="1"/>
    <xf numFmtId="0" fontId="0" fillId="15" borderId="0" xfId="0" applyFill="1"/>
    <xf numFmtId="0" fontId="7" fillId="15" borderId="0" xfId="0" applyFont="1" applyFill="1"/>
    <xf numFmtId="0" fontId="6" fillId="0" borderId="0" xfId="0" applyFont="1"/>
    <xf numFmtId="0" fontId="1" fillId="15" borderId="0" xfId="0" applyFont="1" applyFill="1"/>
    <xf numFmtId="0" fontId="8" fillId="0" borderId="0" xfId="0" applyFont="1"/>
    <xf numFmtId="0" fontId="0" fillId="16" borderId="0" xfId="0" applyFill="1"/>
    <xf numFmtId="0" fontId="0" fillId="17" borderId="0" xfId="0" applyFill="1"/>
    <xf numFmtId="0" fontId="10" fillId="0" borderId="0" xfId="3" applyFont="1"/>
    <xf numFmtId="0" fontId="11" fillId="0" borderId="0" xfId="3" applyFont="1"/>
    <xf numFmtId="3" fontId="11" fillId="0" borderId="0" xfId="3" applyNumberFormat="1" applyFont="1"/>
    <xf numFmtId="0" fontId="12" fillId="0" borderId="0" xfId="0" applyFont="1"/>
    <xf numFmtId="9" fontId="0" fillId="17" borderId="0" xfId="2" applyFont="1" applyFill="1"/>
    <xf numFmtId="16" fontId="0" fillId="17" borderId="0" xfId="0" applyNumberFormat="1" applyFill="1"/>
    <xf numFmtId="0" fontId="12" fillId="17" borderId="0" xfId="0" applyFont="1" applyFill="1"/>
    <xf numFmtId="0" fontId="9" fillId="0" borderId="0" xfId="3"/>
    <xf numFmtId="0" fontId="1" fillId="0" borderId="3" xfId="0" applyFont="1" applyBorder="1" applyAlignment="1">
      <alignment horizontal="center" vertical="center" wrapText="1"/>
    </xf>
    <xf numFmtId="165" fontId="0" fillId="0" borderId="0" xfId="2" applyNumberFormat="1" applyFont="1" applyFill="1"/>
    <xf numFmtId="3" fontId="0" fillId="0" borderId="0" xfId="0" applyNumberFormat="1" applyAlignment="1">
      <alignment horizontal="center"/>
    </xf>
    <xf numFmtId="165" fontId="11" fillId="0" borderId="0" xfId="3" applyNumberFormat="1" applyFont="1"/>
    <xf numFmtId="0" fontId="13" fillId="18" borderId="2" xfId="0" applyFont="1" applyFill="1" applyBorder="1"/>
    <xf numFmtId="0" fontId="13" fillId="18" borderId="2" xfId="0" applyFont="1" applyFill="1" applyBorder="1" applyAlignment="1">
      <alignment horizontal="center"/>
    </xf>
    <xf numFmtId="0" fontId="13" fillId="19" borderId="2" xfId="0" applyFont="1" applyFill="1" applyBorder="1"/>
    <xf numFmtId="0" fontId="14" fillId="0" borderId="2" xfId="0" applyFont="1" applyBorder="1" applyAlignment="1">
      <alignment horizontal="center"/>
    </xf>
    <xf numFmtId="9" fontId="0" fillId="0" borderId="0" xfId="0" applyNumberFormat="1"/>
    <xf numFmtId="1" fontId="0" fillId="0" borderId="0" xfId="2" applyNumberFormat="1" applyFont="1"/>
    <xf numFmtId="1" fontId="0" fillId="0" borderId="0" xfId="0" applyNumberFormat="1"/>
    <xf numFmtId="0" fontId="1" fillId="15" borderId="4" xfId="0" applyFont="1" applyFill="1" applyBorder="1" applyAlignment="1">
      <alignment horizontal="right" vertical="center"/>
    </xf>
    <xf numFmtId="0" fontId="1" fillId="15" borderId="5" xfId="0" applyFont="1" applyFill="1" applyBorder="1" applyAlignment="1">
      <alignment horizontal="right" vertical="center"/>
    </xf>
    <xf numFmtId="0" fontId="1" fillId="20" borderId="6" xfId="0" applyFont="1" applyFill="1" applyBorder="1" applyAlignment="1">
      <alignment horizontal="right" vertical="center" wrapText="1"/>
    </xf>
    <xf numFmtId="0" fontId="1" fillId="21" borderId="5" xfId="0" applyFont="1" applyFill="1" applyBorder="1" applyAlignment="1">
      <alignment horizontal="right" vertical="center"/>
    </xf>
    <xf numFmtId="0" fontId="1" fillId="22" borderId="5" xfId="0" applyFont="1" applyFill="1" applyBorder="1" applyAlignment="1">
      <alignment horizontal="right" vertical="center"/>
    </xf>
    <xf numFmtId="0" fontId="1" fillId="23" borderId="5" xfId="0" applyFont="1" applyFill="1" applyBorder="1" applyAlignment="1">
      <alignment horizontal="right" vertical="center"/>
    </xf>
    <xf numFmtId="0" fontId="1" fillId="3" borderId="5" xfId="0" applyFont="1" applyFill="1" applyBorder="1" applyAlignment="1">
      <alignment horizontal="right" vertical="center"/>
    </xf>
    <xf numFmtId="0" fontId="1" fillId="24" borderId="5" xfId="0" applyFont="1" applyFill="1" applyBorder="1" applyAlignment="1">
      <alignment horizontal="right" vertical="center"/>
    </xf>
    <xf numFmtId="0" fontId="1" fillId="14" borderId="5" xfId="0" applyFont="1" applyFill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2" fontId="0" fillId="0" borderId="7" xfId="0" applyNumberFormat="1" applyBorder="1" applyAlignment="1">
      <alignment horizontal="right"/>
    </xf>
    <xf numFmtId="0" fontId="0" fillId="0" borderId="7" xfId="0" applyBorder="1" applyAlignment="1">
      <alignment horizontal="right"/>
    </xf>
    <xf numFmtId="49" fontId="3" fillId="0" borderId="7" xfId="0" applyNumberFormat="1" applyFont="1" applyBorder="1" applyAlignment="1">
      <alignment horizontal="right"/>
    </xf>
    <xf numFmtId="0" fontId="0" fillId="0" borderId="7" xfId="0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2" fontId="3" fillId="0" borderId="2" xfId="0" applyNumberFormat="1" applyFont="1" applyBorder="1" applyAlignment="1">
      <alignment horizontal="right"/>
    </xf>
    <xf numFmtId="49" fontId="3" fillId="0" borderId="2" xfId="0" applyNumberFormat="1" applyFont="1" applyBorder="1" applyAlignment="1">
      <alignment horizontal="right"/>
    </xf>
    <xf numFmtId="2" fontId="0" fillId="0" borderId="2" xfId="0" applyNumberFormat="1" applyBorder="1" applyAlignment="1">
      <alignment horizontal="right"/>
    </xf>
    <xf numFmtId="2" fontId="12" fillId="0" borderId="2" xfId="0" applyNumberFormat="1" applyFont="1" applyBorder="1" applyAlignment="1">
      <alignment horizontal="right"/>
    </xf>
    <xf numFmtId="49" fontId="0" fillId="0" borderId="2" xfId="0" applyNumberFormat="1" applyBorder="1" applyAlignment="1">
      <alignment horizontal="right"/>
    </xf>
    <xf numFmtId="0" fontId="1" fillId="20" borderId="8" xfId="0" applyFont="1" applyFill="1" applyBorder="1" applyAlignment="1">
      <alignment vertical="center" wrapText="1"/>
    </xf>
    <xf numFmtId="0" fontId="1" fillId="20" borderId="0" xfId="0" applyFont="1" applyFill="1" applyAlignment="1">
      <alignment vertical="center" wrapText="1"/>
    </xf>
    <xf numFmtId="0" fontId="1" fillId="20" borderId="0" xfId="0" applyFont="1" applyFill="1" applyAlignment="1">
      <alignment horizontal="left" vertical="center" wrapText="1"/>
    </xf>
    <xf numFmtId="0" fontId="1" fillId="21" borderId="1" xfId="0" applyFont="1" applyFill="1" applyBorder="1" applyAlignment="1">
      <alignment vertical="center"/>
    </xf>
    <xf numFmtId="0" fontId="1" fillId="17" borderId="1" xfId="0" applyFont="1" applyFill="1" applyBorder="1" applyAlignment="1">
      <alignment horizontal="right" vertical="center"/>
    </xf>
    <xf numFmtId="0" fontId="1" fillId="17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1" fillId="16" borderId="1" xfId="0" applyFont="1" applyFill="1" applyBorder="1" applyAlignment="1">
      <alignment vertical="center"/>
    </xf>
    <xf numFmtId="0" fontId="1" fillId="25" borderId="1" xfId="0" applyFont="1" applyFill="1" applyBorder="1" applyAlignment="1">
      <alignment vertical="center"/>
    </xf>
    <xf numFmtId="0" fontId="1" fillId="14" borderId="1" xfId="0" applyFont="1" applyFill="1" applyBorder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 vertical="center"/>
    </xf>
    <xf numFmtId="0" fontId="1" fillId="20" borderId="1" xfId="0" applyFont="1" applyFill="1" applyBorder="1" applyAlignment="1">
      <alignment vertical="center"/>
    </xf>
    <xf numFmtId="0" fontId="1" fillId="26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166" fontId="0" fillId="0" borderId="0" xfId="0" applyNumberFormat="1"/>
    <xf numFmtId="167" fontId="0" fillId="0" borderId="0" xfId="0" applyNumberFormat="1"/>
    <xf numFmtId="0" fontId="15" fillId="0" borderId="0" xfId="0" applyFont="1"/>
    <xf numFmtId="0" fontId="16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 vertical="center"/>
    </xf>
    <xf numFmtId="2" fontId="1" fillId="0" borderId="2" xfId="0" applyNumberFormat="1" applyFont="1" applyBorder="1" applyAlignment="1">
      <alignment horizontal="right"/>
    </xf>
    <xf numFmtId="49" fontId="1" fillId="0" borderId="2" xfId="0" applyNumberFormat="1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7" fillId="0" borderId="0" xfId="3" applyFont="1"/>
    <xf numFmtId="164" fontId="4" fillId="21" borderId="0" xfId="1" applyNumberFormat="1" applyFont="1" applyFill="1" applyAlignment="1">
      <alignment horizontal="center" vertical="center" wrapText="1"/>
    </xf>
    <xf numFmtId="164" fontId="3" fillId="27" borderId="0" xfId="0" applyNumberFormat="1" applyFont="1" applyFill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3" fillId="5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164" fontId="3" fillId="27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right" vertical="center"/>
    </xf>
    <xf numFmtId="164" fontId="4" fillId="27" borderId="6" xfId="0" applyNumberFormat="1" applyFont="1" applyFill="1" applyBorder="1" applyAlignment="1">
      <alignment horizontal="right" vertical="center"/>
    </xf>
    <xf numFmtId="3" fontId="4" fillId="2" borderId="1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3" fontId="4" fillId="5" borderId="1" xfId="0" applyNumberFormat="1" applyFont="1" applyFill="1" applyBorder="1" applyAlignment="1">
      <alignment horizontal="right" vertical="center"/>
    </xf>
    <xf numFmtId="165" fontId="0" fillId="0" borderId="0" xfId="2" applyNumberFormat="1" applyFont="1"/>
    <xf numFmtId="0" fontId="1" fillId="0" borderId="0" xfId="0" applyFont="1" applyAlignment="1">
      <alignment wrapText="1"/>
    </xf>
    <xf numFmtId="4" fontId="18" fillId="5" borderId="2" xfId="0" applyNumberFormat="1" applyFont="1" applyFill="1" applyBorder="1" applyAlignment="1">
      <alignment horizontal="center" wrapText="1"/>
    </xf>
    <xf numFmtId="4" fontId="0" fillId="0" borderId="3" xfId="0" applyNumberFormat="1" applyBorder="1" applyAlignment="1">
      <alignment horizontal="center" wrapText="1"/>
    </xf>
    <xf numFmtId="0" fontId="18" fillId="0" borderId="2" xfId="0" applyFont="1" applyBorder="1" applyAlignment="1">
      <alignment horizontal="center" wrapText="1"/>
    </xf>
    <xf numFmtId="0" fontId="18" fillId="0" borderId="0" xfId="0" applyFont="1" applyAlignment="1">
      <alignment horizontal="center" wrapText="1"/>
    </xf>
    <xf numFmtId="3" fontId="1" fillId="0" borderId="2" xfId="0" applyNumberFormat="1" applyFon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3" borderId="2" xfId="0" applyNumberFormat="1" applyFill="1" applyBorder="1" applyAlignment="1">
      <alignment horizontal="center"/>
    </xf>
    <xf numFmtId="0" fontId="1" fillId="28" borderId="2" xfId="0" applyFont="1" applyFill="1" applyBorder="1" applyAlignment="1">
      <alignment horizontal="center"/>
    </xf>
    <xf numFmtId="4" fontId="0" fillId="28" borderId="2" xfId="0" applyNumberFormat="1" applyFill="1" applyBorder="1" applyAlignment="1">
      <alignment horizontal="center"/>
    </xf>
    <xf numFmtId="4" fontId="0" fillId="3" borderId="2" xfId="0" applyNumberForma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0" fontId="1" fillId="14" borderId="2" xfId="0" applyFont="1" applyFill="1" applyBorder="1" applyAlignment="1">
      <alignment horizontal="center"/>
    </xf>
    <xf numFmtId="4" fontId="0" fillId="14" borderId="2" xfId="0" applyNumberForma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28" borderId="2" xfId="0" applyNumberFormat="1" applyFill="1" applyBorder="1" applyAlignment="1">
      <alignment horizontal="center"/>
    </xf>
    <xf numFmtId="1" fontId="0" fillId="14" borderId="2" xfId="0" applyNumberFormat="1" applyFill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165" fontId="0" fillId="0" borderId="0" xfId="0" applyNumberFormat="1"/>
    <xf numFmtId="0" fontId="1" fillId="14" borderId="2" xfId="0" applyFont="1" applyFill="1" applyBorder="1" applyAlignment="1">
      <alignment horizontal="left" vertical="center"/>
    </xf>
    <xf numFmtId="0" fontId="1" fillId="14" borderId="2" xfId="0" applyFont="1" applyFill="1" applyBorder="1" applyAlignment="1">
      <alignment horizontal="center" vertical="center"/>
    </xf>
    <xf numFmtId="2" fontId="1" fillId="14" borderId="2" xfId="0" applyNumberFormat="1" applyFont="1" applyFill="1" applyBorder="1" applyAlignment="1">
      <alignment horizontal="center" vertical="center"/>
    </xf>
    <xf numFmtId="0" fontId="1" fillId="14" borderId="0" xfId="0" applyFont="1" applyFill="1"/>
    <xf numFmtId="2" fontId="0" fillId="0" borderId="2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wrapText="1"/>
    </xf>
    <xf numFmtId="0" fontId="0" fillId="0" borderId="0" xfId="0" applyAlignment="1">
      <alignment wrapText="1"/>
    </xf>
    <xf numFmtId="0" fontId="0" fillId="14" borderId="2" xfId="0" applyFill="1" applyBorder="1" applyAlignment="1">
      <alignment horizontal="center"/>
    </xf>
    <xf numFmtId="0" fontId="0" fillId="0" borderId="2" xfId="0" applyBorder="1" applyAlignment="1">
      <alignment horizontal="center" wrapText="1"/>
    </xf>
    <xf numFmtId="4" fontId="0" fillId="0" borderId="2" xfId="0" applyNumberFormat="1" applyBorder="1" applyAlignment="1">
      <alignment horizontal="center" wrapText="1"/>
    </xf>
    <xf numFmtId="4" fontId="0" fillId="14" borderId="2" xfId="0" applyNumberFormat="1" applyFill="1" applyBorder="1" applyAlignment="1">
      <alignment horizontal="center" wrapText="1"/>
    </xf>
    <xf numFmtId="3" fontId="0" fillId="0" borderId="2" xfId="0" applyNumberFormat="1" applyBorder="1" applyAlignment="1">
      <alignment horizontal="center" wrapText="1"/>
    </xf>
    <xf numFmtId="3" fontId="0" fillId="14" borderId="2" xfId="0" applyNumberFormat="1" applyFill="1" applyBorder="1" applyAlignment="1">
      <alignment horizontal="center" wrapText="1"/>
    </xf>
    <xf numFmtId="165" fontId="5" fillId="14" borderId="2" xfId="2" applyNumberFormat="1" applyFont="1" applyFill="1" applyBorder="1" applyAlignment="1">
      <alignment horizontal="center" wrapText="1"/>
    </xf>
    <xf numFmtId="165" fontId="5" fillId="0" borderId="2" xfId="2" applyNumberFormat="1" applyFont="1" applyFill="1" applyBorder="1" applyAlignment="1">
      <alignment horizontal="center" wrapText="1"/>
    </xf>
    <xf numFmtId="1" fontId="0" fillId="0" borderId="2" xfId="0" applyNumberFormat="1" applyBorder="1"/>
    <xf numFmtId="1" fontId="0" fillId="14" borderId="2" xfId="0" applyNumberFormat="1" applyFill="1" applyBorder="1"/>
    <xf numFmtId="165" fontId="0" fillId="0" borderId="2" xfId="0" applyNumberFormat="1" applyBorder="1"/>
    <xf numFmtId="165" fontId="5" fillId="0" borderId="2" xfId="2" applyNumberFormat="1" applyFont="1" applyFill="1" applyBorder="1"/>
    <xf numFmtId="165" fontId="5" fillId="14" borderId="2" xfId="2" applyNumberFormat="1" applyFont="1" applyFill="1" applyBorder="1"/>
    <xf numFmtId="1" fontId="0" fillId="14" borderId="0" xfId="2" applyNumberFormat="1" applyFont="1" applyFill="1"/>
    <xf numFmtId="1" fontId="0" fillId="14" borderId="0" xfId="0" applyNumberFormat="1" applyFill="1"/>
    <xf numFmtId="4" fontId="0" fillId="0" borderId="0" xfId="0" applyNumberFormat="1"/>
    <xf numFmtId="10" fontId="0" fillId="0" borderId="0" xfId="2" applyNumberFormat="1" applyFont="1"/>
    <xf numFmtId="0" fontId="1" fillId="15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21" borderId="0" xfId="0" applyFont="1" applyFill="1" applyAlignment="1">
      <alignment horizontal="center" vertical="center"/>
    </xf>
    <xf numFmtId="0" fontId="0" fillId="21" borderId="0" xfId="0" applyFill="1"/>
    <xf numFmtId="3" fontId="1" fillId="0" borderId="0" xfId="0" applyNumberFormat="1" applyFont="1" applyAlignment="1">
      <alignment wrapText="1"/>
    </xf>
    <xf numFmtId="3" fontId="18" fillId="5" borderId="0" xfId="0" applyNumberFormat="1" applyFont="1" applyFill="1" applyAlignment="1">
      <alignment horizontal="center" wrapText="1"/>
    </xf>
    <xf numFmtId="3" fontId="0" fillId="0" borderId="0" xfId="0" applyNumberFormat="1" applyAlignment="1">
      <alignment horizontal="center" wrapText="1"/>
    </xf>
    <xf numFmtId="168" fontId="0" fillId="0" borderId="0" xfId="4" applyNumberFormat="1" applyFont="1"/>
    <xf numFmtId="0" fontId="1" fillId="21" borderId="0" xfId="0" applyFont="1" applyFill="1" applyAlignment="1">
      <alignment horizontal="center" vertical="center" wrapText="1"/>
    </xf>
    <xf numFmtId="0" fontId="1" fillId="29" borderId="0" xfId="0" applyFont="1" applyFill="1" applyAlignment="1">
      <alignment horizontal="center" vertical="center" wrapText="1"/>
    </xf>
    <xf numFmtId="0" fontId="1" fillId="26" borderId="0" xfId="0" applyFont="1" applyFill="1" applyAlignment="1">
      <alignment horizontal="center" vertical="center" wrapText="1"/>
    </xf>
    <xf numFmtId="0" fontId="0" fillId="30" borderId="0" xfId="0" applyFill="1"/>
    <xf numFmtId="3" fontId="0" fillId="14" borderId="0" xfId="0" applyNumberFormat="1" applyFill="1"/>
    <xf numFmtId="0" fontId="1" fillId="15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21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0" borderId="1" xfId="0" applyFont="1" applyFill="1" applyBorder="1" applyAlignment="1">
      <alignment horizontal="center" vertical="center"/>
    </xf>
    <xf numFmtId="0" fontId="1" fillId="20" borderId="0" xfId="0" applyFont="1" applyFill="1" applyAlignment="1">
      <alignment horizontal="center" vertical="center" wrapText="1"/>
    </xf>
  </cellXfs>
  <cellStyles count="5">
    <cellStyle name="Comma" xfId="4" builtinId="3"/>
    <cellStyle name="Normal" xfId="0" builtinId="0"/>
    <cellStyle name="Normal 2" xfId="1" xr:uid="{00000000-0005-0000-0000-000002000000}"/>
    <cellStyle name="Normal 3" xfId="3" xr:uid="{00000000-0005-0000-0000-000003000000}"/>
    <cellStyle name="Percent" xfId="2" builtinId="5"/>
  </cellStyles>
  <dxfs count="2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751C"/>
      <color rgb="FFAEAEAE"/>
      <color rgb="FF1A3D66"/>
      <color rgb="FF5E75FF"/>
      <color rgb="FFFFB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K-12</a:t>
            </a:r>
            <a:r>
              <a:rPr lang="en-US" baseline="0"/>
              <a:t> Enrollment by Sector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PublicPrivateCombo!$A$35</c:f>
              <c:strCache>
                <c:ptCount val="1"/>
                <c:pt idx="0">
                  <c:v>% K-12 Students in Public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PublicPrivateCombo!$B$34:$J$34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PublicPrivateCombo!$B$35:$J$35</c:f>
              <c:numCache>
                <c:formatCode>0.00%</c:formatCode>
                <c:ptCount val="9"/>
                <c:pt idx="0">
                  <c:v>0.91407640303403381</c:v>
                </c:pt>
                <c:pt idx="1">
                  <c:v>0.92235372404538918</c:v>
                </c:pt>
                <c:pt idx="2">
                  <c:v>0.92227392448674084</c:v>
                </c:pt>
                <c:pt idx="3">
                  <c:v>0.92380316311318311</c:v>
                </c:pt>
                <c:pt idx="4">
                  <c:v>0.92547835389519562</c:v>
                </c:pt>
                <c:pt idx="5">
                  <c:v>0.92036564823222644</c:v>
                </c:pt>
                <c:pt idx="6">
                  <c:v>0.9200668533654307</c:v>
                </c:pt>
                <c:pt idx="7">
                  <c:v>0.91953922172645897</c:v>
                </c:pt>
                <c:pt idx="8">
                  <c:v>0.9205552339519274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A0-4F1F-92C3-C39FB975D0A5}"/>
            </c:ext>
          </c:extLst>
        </c:ser>
        <c:ser>
          <c:idx val="1"/>
          <c:order val="1"/>
          <c:tx>
            <c:strRef>
              <c:f>PublicPrivateCombo!$A$36</c:f>
              <c:strCache>
                <c:ptCount val="1"/>
                <c:pt idx="0">
                  <c:v>% K-12 Students in Non-Public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PublicPrivateCombo!$B$34:$J$34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PublicPrivateCombo!$B$36:$J$36</c:f>
              <c:numCache>
                <c:formatCode>0.00%</c:formatCode>
                <c:ptCount val="9"/>
                <c:pt idx="0">
                  <c:v>8.5923596965966201E-2</c:v>
                </c:pt>
                <c:pt idx="1">
                  <c:v>7.7646275954610794E-2</c:v>
                </c:pt>
                <c:pt idx="2">
                  <c:v>7.7726075513259135E-2</c:v>
                </c:pt>
                <c:pt idx="3">
                  <c:v>7.6196836886816888E-2</c:v>
                </c:pt>
                <c:pt idx="4">
                  <c:v>7.4521646104804426E-2</c:v>
                </c:pt>
                <c:pt idx="5">
                  <c:v>7.9634351767773517E-2</c:v>
                </c:pt>
                <c:pt idx="6">
                  <c:v>7.9933146634569296E-2</c:v>
                </c:pt>
                <c:pt idx="7">
                  <c:v>8.0460778273541089E-2</c:v>
                </c:pt>
                <c:pt idx="8">
                  <c:v>7.9444766048072546E-2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A0-4F1F-92C3-C39FB975D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3346079"/>
        <c:axId val="713345247"/>
      </c:barChart>
      <c:catAx>
        <c:axId val="713346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345247"/>
        <c:crosses val="autoZero"/>
        <c:auto val="1"/>
        <c:lblAlgn val="ctr"/>
        <c:lblOffset val="100"/>
        <c:noMultiLvlLbl val="0"/>
      </c:catAx>
      <c:valAx>
        <c:axId val="71334524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346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PublicPrivateCombo!$AM$29</c:f>
              <c:strCache>
                <c:ptCount val="1"/>
                <c:pt idx="0">
                  <c:v>K-12 Public School Enrollment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PublicPrivateCombo!$AK$30:$AK$37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PublicPrivateCombo!$AM$30:$AM$37</c:f>
              <c:numCache>
                <c:formatCode>_(* #,##0_);_(* \(#,##0\);_(* "-"??_);_(@_)</c:formatCode>
                <c:ptCount val="8"/>
                <c:pt idx="0">
                  <c:v>1946714</c:v>
                </c:pt>
                <c:pt idx="1">
                  <c:v>1932201</c:v>
                </c:pt>
                <c:pt idx="2">
                  <c:v>1920973</c:v>
                </c:pt>
                <c:pt idx="3">
                  <c:v>1900519</c:v>
                </c:pt>
                <c:pt idx="4">
                  <c:v>1878995</c:v>
                </c:pt>
                <c:pt idx="5">
                  <c:v>1804768.1100000003</c:v>
                </c:pt>
                <c:pt idx="6">
                  <c:v>1777306.27</c:v>
                </c:pt>
                <c:pt idx="7">
                  <c:v>1761187.4300000002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5F-4D29-9B3F-948A37D288C8}"/>
            </c:ext>
          </c:extLst>
        </c:ser>
        <c:ser>
          <c:idx val="2"/>
          <c:order val="2"/>
          <c:tx>
            <c:strRef>
              <c:f>PublicPrivateCombo!$AN$29</c:f>
              <c:strCache>
                <c:ptCount val="1"/>
                <c:pt idx="0">
                  <c:v>K-12 Non-Public School Enrollment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PublicPrivateCombo!$AK$30:$AK$37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PublicPrivateCombo!$AN$30:$AN$37</c:f>
              <c:numCache>
                <c:formatCode>_(* #,##0_);_(* \(#,##0\);_(* "-"??_);_(@_)</c:formatCode>
                <c:ptCount val="8"/>
                <c:pt idx="0">
                  <c:v>182992</c:v>
                </c:pt>
                <c:pt idx="1">
                  <c:v>172175</c:v>
                </c:pt>
                <c:pt idx="2">
                  <c:v>171663</c:v>
                </c:pt>
                <c:pt idx="3">
                  <c:v>168217</c:v>
                </c:pt>
                <c:pt idx="4">
                  <c:v>161783</c:v>
                </c:pt>
                <c:pt idx="5">
                  <c:v>156157</c:v>
                </c:pt>
                <c:pt idx="6">
                  <c:v>154408</c:v>
                </c:pt>
                <c:pt idx="7">
                  <c:v>154106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5F-4D29-9B3F-948A37D28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1911759"/>
        <c:axId val="1021901359"/>
      </c:areaChart>
      <c:lineChart>
        <c:grouping val="standard"/>
        <c:varyColors val="0"/>
        <c:ser>
          <c:idx val="0"/>
          <c:order val="0"/>
          <c:tx>
            <c:strRef>
              <c:f>PublicPrivateCombo!$AL$29</c:f>
              <c:strCache>
                <c:ptCount val="1"/>
                <c:pt idx="0">
                  <c:v>School Age Children (5-18)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PublicPrivateCombo!$AK$30:$AK$37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PublicPrivateCombo!$AL$30:$AL$37</c:f>
              <c:numCache>
                <c:formatCode>_(* #,##0_);_(* \(#,##0\);_(* "-"??_);_(@_)</c:formatCode>
                <c:ptCount val="8"/>
                <c:pt idx="0">
                  <c:v>2151810</c:v>
                </c:pt>
                <c:pt idx="1">
                  <c:v>2124906</c:v>
                </c:pt>
                <c:pt idx="2">
                  <c:v>2094718</c:v>
                </c:pt>
                <c:pt idx="3">
                  <c:v>2075638</c:v>
                </c:pt>
                <c:pt idx="4">
                  <c:v>2045576</c:v>
                </c:pt>
                <c:pt idx="5">
                  <c:v>2096310</c:v>
                </c:pt>
                <c:pt idx="6">
                  <c:v>2042390</c:v>
                </c:pt>
                <c:pt idx="7">
                  <c:v>2041910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5F-4D29-9B3F-948A37D28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1911759"/>
        <c:axId val="1021901359"/>
      </c:lineChart>
      <c:catAx>
        <c:axId val="1021911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901359"/>
        <c:crosses val="autoZero"/>
        <c:auto val="1"/>
        <c:lblAlgn val="ctr"/>
        <c:lblOffset val="100"/>
        <c:noMultiLvlLbl val="0"/>
      </c:catAx>
      <c:valAx>
        <c:axId val="1021901359"/>
        <c:scaling>
          <c:orientation val="minMax"/>
          <c:max val="23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911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otham Book" panose="02000604040000020004" pitchFamily="50" charset="0"/>
                <a:ea typeface="+mn-ea"/>
                <a:cs typeface="+mn-cs"/>
              </a:defRPr>
            </a:pPr>
            <a:r>
              <a:rPr lang="en-US"/>
              <a:t>Non-Public Enrollment by 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otham Book" panose="02000604040000020004" pitchFamily="50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Race!$A$8</c:f>
              <c:strCache>
                <c:ptCount val="1"/>
                <c:pt idx="0">
                  <c:v>White</c:v>
                </c:pt>
              </c:strCache>
            </c:strRef>
          </c:tx>
          <c:spPr>
            <a:ln w="28575" cap="rnd">
              <a:solidFill>
                <a:srgbClr val="1A3D6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A3D66"/>
              </a:solidFill>
              <a:ln w="9525">
                <a:solidFill>
                  <a:srgbClr val="1A3D66"/>
                </a:solidFill>
              </a:ln>
              <a:effectLst/>
            </c:spPr>
          </c:marker>
          <c:dLbls>
            <c:numFmt formatCode="#,\ 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rgbClr val="1A3D66"/>
                    </a:solidFill>
                    <a:latin typeface="Gotham Book" panose="02000604040000020004" pitchFamily="50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Race!$B$6:$M$6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Race!$B$8:$M$8</c:f>
              <c:numCache>
                <c:formatCode>#,##0</c:formatCode>
                <c:ptCount val="12"/>
                <c:pt idx="0">
                  <c:v>143124</c:v>
                </c:pt>
                <c:pt idx="1">
                  <c:v>146050</c:v>
                </c:pt>
                <c:pt idx="2">
                  <c:v>139988</c:v>
                </c:pt>
                <c:pt idx="3" formatCode="General">
                  <c:v>142594</c:v>
                </c:pt>
                <c:pt idx="6">
                  <c:v>129279</c:v>
                </c:pt>
                <c:pt idx="7" formatCode="General">
                  <c:v>117982</c:v>
                </c:pt>
                <c:pt idx="8" formatCode="General">
                  <c:v>107446</c:v>
                </c:pt>
                <c:pt idx="9">
                  <c:v>123409</c:v>
                </c:pt>
                <c:pt idx="10">
                  <c:v>123756</c:v>
                </c:pt>
                <c:pt idx="11">
                  <c:v>120542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3F-4698-A28B-2403BC962CE8}"/>
            </c:ext>
          </c:extLst>
        </c:ser>
        <c:ser>
          <c:idx val="2"/>
          <c:order val="1"/>
          <c:tx>
            <c:strRef>
              <c:f>Race!$A$9</c:f>
              <c:strCache>
                <c:ptCount val="1"/>
                <c:pt idx="0">
                  <c:v>Black</c:v>
                </c:pt>
              </c:strCache>
            </c:strRef>
          </c:tx>
          <c:spPr>
            <a:ln w="28575" cap="rnd">
              <a:solidFill>
                <a:srgbClr val="FF751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751C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DF9-4B16-8D3A-BE60288D4FD1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DF9-4B16-8D3A-BE60288D4FD1}"/>
                </c:ext>
              </c:extLst>
            </c:dLbl>
            <c:numFmt formatCode="#,\ 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rgbClr val="FF751C"/>
                    </a:solidFill>
                    <a:latin typeface="Gotham Book" panose="02000604040000020004" pitchFamily="50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Race!$B$6:$M$6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Race!$B$9:$M$9</c:f>
              <c:numCache>
                <c:formatCode>#,##0</c:formatCode>
                <c:ptCount val="12"/>
                <c:pt idx="0">
                  <c:v>21847</c:v>
                </c:pt>
                <c:pt idx="1">
                  <c:v>20919</c:v>
                </c:pt>
                <c:pt idx="2">
                  <c:v>19379</c:v>
                </c:pt>
                <c:pt idx="3" formatCode="General">
                  <c:v>20077</c:v>
                </c:pt>
                <c:pt idx="6">
                  <c:v>18790</c:v>
                </c:pt>
                <c:pt idx="7" formatCode="General">
                  <c:v>15343</c:v>
                </c:pt>
                <c:pt idx="8" formatCode="General">
                  <c:v>13912</c:v>
                </c:pt>
                <c:pt idx="9">
                  <c:v>16035</c:v>
                </c:pt>
                <c:pt idx="10">
                  <c:v>16175</c:v>
                </c:pt>
                <c:pt idx="11">
                  <c:v>15844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3F-4698-A28B-2403BC962CE8}"/>
            </c:ext>
          </c:extLst>
        </c:ser>
        <c:ser>
          <c:idx val="3"/>
          <c:order val="2"/>
          <c:tx>
            <c:strRef>
              <c:f>Race!$A$10</c:f>
              <c:strCache>
                <c:ptCount val="1"/>
                <c:pt idx="0">
                  <c:v>Latinx</c:v>
                </c:pt>
              </c:strCache>
            </c:strRef>
          </c:tx>
          <c:spPr>
            <a:ln w="28575" cap="rnd">
              <a:solidFill>
                <a:srgbClr val="AEAEA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AEAEAE"/>
              </a:solidFill>
              <a:ln w="9525">
                <a:solidFill>
                  <a:srgbClr val="AEAEAE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DF9-4B16-8D3A-BE60288D4FD1}"/>
                </c:ext>
              </c:extLst>
            </c:dLbl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DF9-4B16-8D3A-BE60288D4FD1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DF9-4B16-8D3A-BE60288D4FD1}"/>
                </c:ext>
              </c:extLst>
            </c:dLbl>
            <c:numFmt formatCode="#,\ 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rgbClr val="AEAEAE"/>
                    </a:solidFill>
                    <a:latin typeface="Gotham Book" panose="02000604040000020004" pitchFamily="50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Race!$B$6:$M$6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Race!$B$10:$M$10</c:f>
              <c:numCache>
                <c:formatCode>#,##0</c:formatCode>
                <c:ptCount val="12"/>
                <c:pt idx="0">
                  <c:v>29552</c:v>
                </c:pt>
                <c:pt idx="1">
                  <c:v>27839</c:v>
                </c:pt>
                <c:pt idx="2">
                  <c:v>25547</c:v>
                </c:pt>
                <c:pt idx="3" formatCode="General">
                  <c:v>26857</c:v>
                </c:pt>
                <c:pt idx="6">
                  <c:v>25179</c:v>
                </c:pt>
                <c:pt idx="7" formatCode="General">
                  <c:v>23102</c:v>
                </c:pt>
                <c:pt idx="8" formatCode="General">
                  <c:v>20590</c:v>
                </c:pt>
                <c:pt idx="9">
                  <c:v>23152</c:v>
                </c:pt>
                <c:pt idx="10">
                  <c:v>22415</c:v>
                </c:pt>
                <c:pt idx="11">
                  <c:v>22728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3F-4698-A28B-2403BC962CE8}"/>
            </c:ext>
          </c:extLst>
        </c:ser>
        <c:ser>
          <c:idx val="4"/>
          <c:order val="3"/>
          <c:tx>
            <c:strRef>
              <c:f>Race!$A$11</c:f>
              <c:strCache>
                <c:ptCount val="1"/>
                <c:pt idx="0">
                  <c:v>Asian</c:v>
                </c:pt>
              </c:strCache>
            </c:strRef>
          </c:tx>
          <c:spPr>
            <a:ln w="28575" cap="rnd">
              <a:solidFill>
                <a:srgbClr val="5E75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DF9-4B16-8D3A-BE60288D4FD1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DF9-4B16-8D3A-BE60288D4FD1}"/>
                </c:ext>
              </c:extLst>
            </c:dLbl>
            <c:numFmt formatCode="#,\ 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accent5"/>
                    </a:solidFill>
                    <a:latin typeface="Gotham Book" panose="02000604040000020004" pitchFamily="50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Race!$B$6:$M$6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Race!$B$11:$M$11</c:f>
              <c:numCache>
                <c:formatCode>#,##0</c:formatCode>
                <c:ptCount val="12"/>
                <c:pt idx="0">
                  <c:v>11230</c:v>
                </c:pt>
                <c:pt idx="1">
                  <c:v>12428</c:v>
                </c:pt>
                <c:pt idx="2">
                  <c:v>11415</c:v>
                </c:pt>
                <c:pt idx="3" formatCode="General">
                  <c:v>12605</c:v>
                </c:pt>
                <c:pt idx="6">
                  <c:v>12006</c:v>
                </c:pt>
                <c:pt idx="7" formatCode="General">
                  <c:v>10018</c:v>
                </c:pt>
                <c:pt idx="8" formatCode="General">
                  <c:v>7790</c:v>
                </c:pt>
                <c:pt idx="9">
                  <c:v>10061</c:v>
                </c:pt>
                <c:pt idx="10">
                  <c:v>10311</c:v>
                </c:pt>
                <c:pt idx="11">
                  <c:v>10190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53F-4698-A28B-2403BC962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0717359"/>
        <c:axId val="2120717775"/>
      </c:lineChart>
      <c:catAx>
        <c:axId val="212071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otham Book" panose="02000604040000020004" pitchFamily="50" charset="0"/>
                <a:ea typeface="+mn-ea"/>
                <a:cs typeface="+mn-cs"/>
              </a:defRPr>
            </a:pPr>
            <a:endParaRPr lang="en-US"/>
          </a:p>
        </c:txPr>
        <c:crossAx val="2120717775"/>
        <c:crosses val="autoZero"/>
        <c:auto val="1"/>
        <c:lblAlgn val="ctr"/>
        <c:lblOffset val="100"/>
        <c:noMultiLvlLbl val="0"/>
      </c:catAx>
      <c:valAx>
        <c:axId val="212071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otham Book" panose="02000604040000020004" pitchFamily="50" charset="0"/>
                <a:ea typeface="+mn-ea"/>
                <a:cs typeface="+mn-cs"/>
              </a:defRPr>
            </a:pPr>
            <a:endParaRPr lang="en-US"/>
          </a:p>
        </c:txPr>
        <c:crossAx val="212071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otham Book" panose="02000604040000020004" pitchFamily="50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Gotham Book" panose="02000604040000020004" pitchFamily="50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otham Book" panose="02000604040000020004" pitchFamily="50" charset="0"/>
                <a:ea typeface="+mn-ea"/>
                <a:cs typeface="+mn-cs"/>
              </a:defRPr>
            </a:pPr>
            <a:r>
              <a:rPr lang="en-US"/>
              <a:t>NonPublic</a:t>
            </a:r>
            <a:r>
              <a:rPr lang="en-US" baseline="0"/>
              <a:t> School Enrollment Changes by Race/Ethnicity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otham Book" panose="02000604040000020004" pitchFamily="50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Race!$B$15</c:f>
              <c:strCache>
                <c:ptCount val="1"/>
                <c:pt idx="0">
                  <c:v>2013-2015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otham Book" panose="02000604040000020004" pitchFamily="50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Race!$A$16:$A$20</c:f>
              <c:strCache>
                <c:ptCount val="5"/>
                <c:pt idx="0">
                  <c:v>NonPublic Enrollment</c:v>
                </c:pt>
                <c:pt idx="1">
                  <c:v>White</c:v>
                </c:pt>
                <c:pt idx="2">
                  <c:v>Black</c:v>
                </c:pt>
                <c:pt idx="3">
                  <c:v>Latinx</c:v>
                </c:pt>
                <c:pt idx="4">
                  <c:v>Asian</c:v>
                </c:pt>
              </c:strCache>
            </c:strRef>
          </c:cat>
          <c:val>
            <c:numRef>
              <c:f>Race!$B$16:$B$20</c:f>
              <c:numCache>
                <c:formatCode>0.0%</c:formatCode>
                <c:ptCount val="5"/>
                <c:pt idx="0">
                  <c:v>-1.3138806764970527E-2</c:v>
                </c:pt>
                <c:pt idx="1">
                  <c:v>-2.1911070121013947E-2</c:v>
                </c:pt>
                <c:pt idx="2">
                  <c:v>-0.11296745548587907</c:v>
                </c:pt>
                <c:pt idx="3">
                  <c:v>-0.13552382241472657</c:v>
                </c:pt>
                <c:pt idx="4">
                  <c:v>1.6473731077471059E-2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B9-4241-9C20-7BF1E3B97C7E}"/>
            </c:ext>
          </c:extLst>
        </c:ser>
        <c:ser>
          <c:idx val="1"/>
          <c:order val="1"/>
          <c:tx>
            <c:strRef>
              <c:f>Race!$C$15</c:f>
              <c:strCache>
                <c:ptCount val="1"/>
                <c:pt idx="0">
                  <c:v>2016-2019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otham Book" panose="02000604040000020004" pitchFamily="50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Race!$A$16:$A$20</c:f>
              <c:strCache>
                <c:ptCount val="5"/>
                <c:pt idx="0">
                  <c:v>NonPublic Enrollment</c:v>
                </c:pt>
                <c:pt idx="1">
                  <c:v>White</c:v>
                </c:pt>
                <c:pt idx="2">
                  <c:v>Black</c:v>
                </c:pt>
                <c:pt idx="3">
                  <c:v>Latinx</c:v>
                </c:pt>
                <c:pt idx="4">
                  <c:v>Asian</c:v>
                </c:pt>
              </c:strCache>
            </c:strRef>
          </c:cat>
          <c:val>
            <c:numRef>
              <c:f>Race!$C$16:$C$20</c:f>
              <c:numCache>
                <c:formatCode>0.0%</c:formatCode>
                <c:ptCount val="5"/>
                <c:pt idx="0">
                  <c:v>-7.5932938232092517E-2</c:v>
                </c:pt>
                <c:pt idx="1">
                  <c:v>-9.3377000434800905E-2</c:v>
                </c:pt>
                <c:pt idx="2">
                  <c:v>-6.4103202669721568E-2</c:v>
                </c:pt>
                <c:pt idx="3">
                  <c:v>-6.2479055739658187E-2</c:v>
                </c:pt>
                <c:pt idx="4">
                  <c:v>-4.7520825069416898E-2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B9-4241-9C20-7BF1E3B97C7E}"/>
            </c:ext>
          </c:extLst>
        </c:ser>
        <c:ser>
          <c:idx val="6"/>
          <c:order val="2"/>
          <c:tx>
            <c:strRef>
              <c:f>Race!$H$15</c:f>
              <c:strCache>
                <c:ptCount val="1"/>
                <c:pt idx="0">
                  <c:v>2020-2024</c:v>
                </c:pt>
              </c:strCache>
              <c:extLst xmlns:c15="http://schemas.microsoft.com/office/drawing/2012/chart"/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otham Book" panose="02000604040000020004" pitchFamily="50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Race!$A$16:$A$20</c:f>
              <c:strCache>
                <c:ptCount val="5"/>
                <c:pt idx="0">
                  <c:v>NonPublic Enrollment</c:v>
                </c:pt>
                <c:pt idx="1">
                  <c:v>White</c:v>
                </c:pt>
                <c:pt idx="2">
                  <c:v>Black</c:v>
                </c:pt>
                <c:pt idx="3">
                  <c:v>Latinx</c:v>
                </c:pt>
                <c:pt idx="4">
                  <c:v>Asian</c:v>
                </c:pt>
              </c:strCache>
              <c:extLst xmlns:c15="http://schemas.microsoft.com/office/drawing/2012/chart"/>
            </c:strRef>
          </c:cat>
          <c:val>
            <c:numRef>
              <c:f>Race!$H$16:$H$20</c:f>
              <c:numCache>
                <c:formatCode>0.0%</c:formatCode>
                <c:ptCount val="5"/>
                <c:pt idx="0">
                  <c:v>-3.4132355220333727E-2</c:v>
                </c:pt>
                <c:pt idx="1">
                  <c:v>-2.5970457997996056E-2</c:v>
                </c:pt>
                <c:pt idx="2">
                  <c:v>-2.046367851622875E-2</c:v>
                </c:pt>
                <c:pt idx="3">
                  <c:v>1.3963863484273923E-2</c:v>
                </c:pt>
                <c:pt idx="4">
                  <c:v>-1.1735040248278537E-2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B03A-4D21-8452-FE8C31118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56997248"/>
        <c:axId val="1057016384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Race!$E$15</c15:sqref>
                        </c15:formulaRef>
                      </c:ext>
                    </c:extLst>
                    <c:strCache>
                      <c:ptCount val="1"/>
                      <c:pt idx="0">
                        <c:v>2020-2021</c:v>
                      </c:pt>
                    </c:strCache>
                  </c:strRef>
                </c:tx>
                <c:spPr>
                  <a:solidFill>
                    <a:schemeClr val="accent5">
                      <a:lumMod val="20000"/>
                      <a:lumOff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Gotham Book" panose="02000604040000020004" pitchFamily="50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Race!$A$16:$A$20</c15:sqref>
                        </c15:formulaRef>
                      </c:ext>
                    </c:extLst>
                    <c:strCache>
                      <c:ptCount val="5"/>
                      <c:pt idx="0">
                        <c:v>NonPublic Enrollment</c:v>
                      </c:pt>
                      <c:pt idx="1">
                        <c:v>White</c:v>
                      </c:pt>
                      <c:pt idx="2">
                        <c:v>Black</c:v>
                      </c:pt>
                      <c:pt idx="3">
                        <c:v>Latinx</c:v>
                      </c:pt>
                      <c:pt idx="4">
                        <c:v>Asian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Race!$E$16:$E$20</c15:sqref>
                        </c15:formulaRef>
                      </c:ext>
                    </c:extLst>
                    <c:numCache>
                      <c:formatCode>0.0%</c:formatCode>
                      <c:ptCount val="5"/>
                      <c:pt idx="1">
                        <c:v>-8.9301757895272157E-2</c:v>
                      </c:pt>
                      <c:pt idx="2">
                        <c:v>-9.3267288014078076E-2</c:v>
                      </c:pt>
                      <c:pt idx="3">
                        <c:v>-0.10873517444377111</c:v>
                      </c:pt>
                      <c:pt idx="4">
                        <c:v>-0.22239968057496506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B03A-4D21-8452-FE8C31118922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Race!$F$15</c15:sqref>
                        </c15:formulaRef>
                      </c:ext>
                    </c:extLst>
                    <c:strCache>
                      <c:ptCount val="1"/>
                      <c:pt idx="0">
                        <c:v>2020-2022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Gotham Book" panose="02000604040000020004" pitchFamily="50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Race!$A$16:$A$20</c15:sqref>
                        </c15:formulaRef>
                      </c:ext>
                    </c:extLst>
                    <c:strCache>
                      <c:ptCount val="5"/>
                      <c:pt idx="0">
                        <c:v>NonPublic Enrollment</c:v>
                      </c:pt>
                      <c:pt idx="1">
                        <c:v>White</c:v>
                      </c:pt>
                      <c:pt idx="2">
                        <c:v>Black</c:v>
                      </c:pt>
                      <c:pt idx="3">
                        <c:v>Latinx</c:v>
                      </c:pt>
                      <c:pt idx="4">
                        <c:v>Asian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Race!$F$16:$F$20</c15:sqref>
                        </c15:formulaRef>
                      </c:ext>
                    </c:extLst>
                    <c:numCache>
                      <c:formatCode>0.0%</c:formatCode>
                      <c:ptCount val="5"/>
                      <c:pt idx="1">
                        <c:v>0.14856765258827689</c:v>
                      </c:pt>
                      <c:pt idx="2">
                        <c:v>0.15260207015526164</c:v>
                      </c:pt>
                      <c:pt idx="3">
                        <c:v>0.12442933462846041</c:v>
                      </c:pt>
                      <c:pt idx="4">
                        <c:v>0.29152759948652118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03A-4D21-8452-FE8C31118922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Race!$G$15</c15:sqref>
                        </c15:formulaRef>
                      </c:ext>
                    </c:extLst>
                    <c:strCache>
                      <c:ptCount val="1"/>
                      <c:pt idx="0">
                        <c:v>2020-2023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Gotham Book" panose="02000604040000020004" pitchFamily="50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Race!$A$16:$A$20</c15:sqref>
                        </c15:formulaRef>
                      </c:ext>
                    </c:extLst>
                    <c:strCache>
                      <c:ptCount val="5"/>
                      <c:pt idx="0">
                        <c:v>NonPublic Enrollment</c:v>
                      </c:pt>
                      <c:pt idx="1">
                        <c:v>White</c:v>
                      </c:pt>
                      <c:pt idx="2">
                        <c:v>Black</c:v>
                      </c:pt>
                      <c:pt idx="3">
                        <c:v>Latinx</c:v>
                      </c:pt>
                      <c:pt idx="4">
                        <c:v>Asian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Race!$G$16:$G$20</c15:sqref>
                        </c15:formulaRef>
                      </c:ext>
                    </c:extLst>
                    <c:numCache>
                      <c:formatCode>0.0%</c:formatCode>
                      <c:ptCount val="5"/>
                      <c:pt idx="1">
                        <c:v>2.8117884433064037E-3</c:v>
                      </c:pt>
                      <c:pt idx="2">
                        <c:v>8.7309011537262237E-3</c:v>
                      </c:pt>
                      <c:pt idx="3">
                        <c:v>-3.1833102971665514E-2</c:v>
                      </c:pt>
                      <c:pt idx="4">
                        <c:v>2.4848424609879734E-2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03A-4D21-8452-FE8C31118922}"/>
                  </c:ext>
                </c:extLst>
              </c15:ser>
            </c15:filteredBarSeries>
            <c15:filteredBar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Race!$I$15</c15:sqref>
                        </c15:formulaRef>
                      </c:ext>
                    </c:extLst>
                    <c:strCache>
                      <c:ptCount val="1"/>
                      <c:pt idx="0">
                        <c:v>2019-2024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Gotham Book" panose="02000604040000020004" pitchFamily="50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Race!$A$16:$A$20</c15:sqref>
                        </c15:formulaRef>
                      </c:ext>
                    </c:extLst>
                    <c:strCache>
                      <c:ptCount val="5"/>
                      <c:pt idx="0">
                        <c:v>NonPublic Enrollment</c:v>
                      </c:pt>
                      <c:pt idx="1">
                        <c:v>White</c:v>
                      </c:pt>
                      <c:pt idx="2">
                        <c:v>Black</c:v>
                      </c:pt>
                      <c:pt idx="3">
                        <c:v>Latinx</c:v>
                      </c:pt>
                      <c:pt idx="4">
                        <c:v>Asian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Race!$I$16:$I$20</c15:sqref>
                        </c15:formulaRef>
                      </c:ext>
                    </c:extLst>
                    <c:numCache>
                      <c:formatCode>0.0%</c:formatCode>
                      <c:ptCount val="5"/>
                      <c:pt idx="1">
                        <c:v>-6.7582515335050553E-2</c:v>
                      </c:pt>
                      <c:pt idx="2">
                        <c:v>-0.15678552421500799</c:v>
                      </c:pt>
                      <c:pt idx="3">
                        <c:v>-9.7343023948528534E-2</c:v>
                      </c:pt>
                      <c:pt idx="4">
                        <c:v>-0.1512577044810928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03A-4D21-8452-FE8C31118922}"/>
                  </c:ext>
                </c:extLst>
              </c15:ser>
            </c15:filteredBarSeries>
          </c:ext>
        </c:extLst>
      </c:barChart>
      <c:catAx>
        <c:axId val="105699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otham Book" panose="02000604040000020004" pitchFamily="50" charset="0"/>
                <a:ea typeface="+mn-ea"/>
                <a:cs typeface="+mn-cs"/>
              </a:defRPr>
            </a:pPr>
            <a:endParaRPr lang="en-US"/>
          </a:p>
        </c:txPr>
        <c:crossAx val="1057016384"/>
        <c:crosses val="autoZero"/>
        <c:auto val="1"/>
        <c:lblAlgn val="ctr"/>
        <c:lblOffset val="100"/>
        <c:noMultiLvlLbl val="0"/>
      </c:catAx>
      <c:valAx>
        <c:axId val="1057016384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otham Book" panose="02000604040000020004" pitchFamily="50" charset="0"/>
                <a:ea typeface="+mn-ea"/>
                <a:cs typeface="+mn-cs"/>
              </a:defRPr>
            </a:pPr>
            <a:endParaRPr lang="en-US"/>
          </a:p>
        </c:txPr>
        <c:crossAx val="105699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otham Book" panose="02000604040000020004" pitchFamily="50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Gotham Book" panose="02000604040000020004" pitchFamily="50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Race!$A$33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Gotham Book" panose="02000604040000020004" pitchFamily="50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Race!$B$32:$C$32</c:f>
              <c:strCache>
                <c:ptCount val="2"/>
                <c:pt idx="0">
                  <c:v>Non-Public</c:v>
                </c:pt>
                <c:pt idx="1">
                  <c:v>Public</c:v>
                </c:pt>
              </c:strCache>
            </c:strRef>
          </c:cat>
          <c:val>
            <c:numRef>
              <c:f>Race!$B$33:$C$33</c:f>
              <c:numCache>
                <c:formatCode>0%</c:formatCode>
                <c:ptCount val="2"/>
                <c:pt idx="0" formatCode="0.0%">
                  <c:v>0.64473719399025475</c:v>
                </c:pt>
                <c:pt idx="1">
                  <c:v>0.47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C8-4C54-A27F-3E65BE2735E1}"/>
            </c:ext>
          </c:extLst>
        </c:ser>
        <c:ser>
          <c:idx val="1"/>
          <c:order val="1"/>
          <c:tx>
            <c:strRef>
              <c:f>Race!$A$34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Gotham Book" panose="02000604040000020004" pitchFamily="50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Race!$B$32:$C$32</c:f>
              <c:strCache>
                <c:ptCount val="2"/>
                <c:pt idx="0">
                  <c:v>Non-Public</c:v>
                </c:pt>
                <c:pt idx="1">
                  <c:v>Public</c:v>
                </c:pt>
              </c:strCache>
            </c:strRef>
          </c:cat>
          <c:val>
            <c:numRef>
              <c:f>Race!$B$34:$C$34</c:f>
              <c:numCache>
                <c:formatCode>0%</c:formatCode>
                <c:ptCount val="2"/>
                <c:pt idx="0" formatCode="0.0%">
                  <c:v>8.4744040264651294E-2</c:v>
                </c:pt>
                <c:pt idx="1">
                  <c:v>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083-4963-A8E9-2C1CA67260E8}"/>
            </c:ext>
          </c:extLst>
        </c:ser>
        <c:ser>
          <c:idx val="2"/>
          <c:order val="2"/>
          <c:tx>
            <c:strRef>
              <c:f>Race!$A$35</c:f>
              <c:strCache>
                <c:ptCount val="1"/>
                <c:pt idx="0">
                  <c:v>Latinx</c:v>
                </c:pt>
              </c:strCache>
            </c:strRef>
          </c:tx>
          <c:spPr>
            <a:solidFill>
              <a:srgbClr val="5B9BD5">
                <a:lumMod val="5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Gotham Book" panose="02000604040000020004" pitchFamily="50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Race!$B$32:$C$32</c:f>
              <c:strCache>
                <c:ptCount val="2"/>
                <c:pt idx="0">
                  <c:v>Non-Public</c:v>
                </c:pt>
                <c:pt idx="1">
                  <c:v>Public</c:v>
                </c:pt>
              </c:strCache>
            </c:strRef>
          </c:cat>
          <c:val>
            <c:numRef>
              <c:f>Race!$B$35:$C$35</c:f>
              <c:numCache>
                <c:formatCode>0%</c:formatCode>
                <c:ptCount val="2"/>
                <c:pt idx="0" formatCode="0.0%">
                  <c:v>0.12156415975353412</c:v>
                </c:pt>
                <c:pt idx="1">
                  <c:v>0.27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083-4963-A8E9-2C1CA67260E8}"/>
            </c:ext>
          </c:extLst>
        </c:ser>
        <c:ser>
          <c:idx val="3"/>
          <c:order val="3"/>
          <c:tx>
            <c:strRef>
              <c:f>Race!$A$36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rgbClr val="5B9BD5">
                <a:lumMod val="40000"/>
                <a:lumOff val="60000"/>
              </a:srgbClr>
            </a:solidFill>
            <a:ln>
              <a:noFill/>
            </a:ln>
            <a:effectLst/>
          </c:spPr>
          <c:invertIfNegative val="0"/>
          <c:cat>
            <c:strRef>
              <c:f>Race!$B$32:$C$32</c:f>
              <c:strCache>
                <c:ptCount val="2"/>
                <c:pt idx="0">
                  <c:v>Non-Public</c:v>
                </c:pt>
                <c:pt idx="1">
                  <c:v>Public</c:v>
                </c:pt>
              </c:strCache>
            </c:strRef>
          </c:cat>
          <c:val>
            <c:numRef>
              <c:f>Race!$B$36:$C$36</c:f>
              <c:numCache>
                <c:formatCode>0%</c:formatCode>
                <c:ptCount val="2"/>
                <c:pt idx="0" formatCode="0.0%">
                  <c:v>5.4502762578692042E-2</c:v>
                </c:pt>
                <c:pt idx="1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083-4963-A8E9-2C1CA67260E8}"/>
            </c:ext>
          </c:extLst>
        </c:ser>
        <c:ser>
          <c:idx val="4"/>
          <c:order val="4"/>
          <c:tx>
            <c:strRef>
              <c:f>Race!$A$37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A5A5A5"/>
            </a:solidFill>
            <a:ln>
              <a:noFill/>
            </a:ln>
            <a:effectLst/>
          </c:spPr>
          <c:invertIfNegative val="0"/>
          <c:cat>
            <c:strRef>
              <c:f>Race!$B$32:$C$32</c:f>
              <c:strCache>
                <c:ptCount val="2"/>
                <c:pt idx="0">
                  <c:v>Non-Public</c:v>
                </c:pt>
                <c:pt idx="1">
                  <c:v>Public</c:v>
                </c:pt>
              </c:strCache>
            </c:strRef>
          </c:cat>
          <c:val>
            <c:numRef>
              <c:f>Race!$B$37:$C$37</c:f>
              <c:numCache>
                <c:formatCode>0%</c:formatCode>
                <c:ptCount val="2"/>
                <c:pt idx="0" formatCode="0.0%">
                  <c:v>6.4515438883629386E-2</c:v>
                </c:pt>
                <c:pt idx="1">
                  <c:v>3.0000000000000027E-2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083-4963-A8E9-2C1CA6726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538748464"/>
        <c:axId val="1656834176"/>
      </c:barChart>
      <c:catAx>
        <c:axId val="1538748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otham Book" panose="02000604040000020004" pitchFamily="50" charset="0"/>
                <a:ea typeface="+mn-ea"/>
                <a:cs typeface="+mn-cs"/>
              </a:defRPr>
            </a:pPr>
            <a:endParaRPr lang="en-US"/>
          </a:p>
        </c:txPr>
        <c:crossAx val="1656834176"/>
        <c:crosses val="autoZero"/>
        <c:auto val="1"/>
        <c:lblAlgn val="ctr"/>
        <c:lblOffset val="100"/>
        <c:noMultiLvlLbl val="0"/>
      </c:catAx>
      <c:valAx>
        <c:axId val="165683417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53874846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otham Book" panose="02000604040000020004" pitchFamily="50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Gotham Book" panose="02000604040000020004" pitchFamily="50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K-12</a:t>
            </a:r>
            <a:r>
              <a:rPr lang="en-US" baseline="0"/>
              <a:t> Enrollment at Public and NonPublic Schools by Race/Ethnicity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Race!$O$8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rgbClr val="1A3D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Race!$P$5:$U$6</c:f>
              <c:multiLvlStrCache>
                <c:ptCount val="6"/>
                <c:lvl>
                  <c:pt idx="0">
                    <c:v>2019</c:v>
                  </c:pt>
                  <c:pt idx="1">
                    <c:v>2022</c:v>
                  </c:pt>
                  <c:pt idx="2">
                    <c:v>2024</c:v>
                  </c:pt>
                  <c:pt idx="3">
                    <c:v>2019</c:v>
                  </c:pt>
                  <c:pt idx="4">
                    <c:v>2022</c:v>
                  </c:pt>
                  <c:pt idx="5">
                    <c:v>2024</c:v>
                  </c:pt>
                </c:lvl>
                <c:lvl>
                  <c:pt idx="0">
                    <c:v>Non-Public </c:v>
                  </c:pt>
                  <c:pt idx="3">
                    <c:v>Public</c:v>
                  </c:pt>
                </c:lvl>
              </c:multiLvlStrCache>
            </c:multiLvlStrRef>
          </c:cat>
          <c:val>
            <c:numRef>
              <c:f>Race!$P$8:$U$8</c:f>
              <c:numCache>
                <c:formatCode>0.0%</c:formatCode>
                <c:ptCount val="6"/>
                <c:pt idx="0">
                  <c:v>0.65081075094516294</c:v>
                </c:pt>
                <c:pt idx="1">
                  <c:v>0.6491008452422905</c:v>
                </c:pt>
                <c:pt idx="2">
                  <c:v>0.64473719399025475</c:v>
                </c:pt>
                <c:pt idx="3">
                  <c:v>0.47616122596961785</c:v>
                </c:pt>
                <c:pt idx="4">
                  <c:v>0.46355770130929613</c:v>
                </c:pt>
                <c:pt idx="5">
                  <c:v>0.45262708705821347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AB-4F4C-9657-AF64DC52C07C}"/>
            </c:ext>
          </c:extLst>
        </c:ser>
        <c:ser>
          <c:idx val="2"/>
          <c:order val="2"/>
          <c:tx>
            <c:strRef>
              <c:f>Race!$O$9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rgbClr val="FF751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Race!$P$5:$U$6</c:f>
              <c:multiLvlStrCache>
                <c:ptCount val="6"/>
                <c:lvl>
                  <c:pt idx="0">
                    <c:v>2019</c:v>
                  </c:pt>
                  <c:pt idx="1">
                    <c:v>2022</c:v>
                  </c:pt>
                  <c:pt idx="2">
                    <c:v>2024</c:v>
                  </c:pt>
                  <c:pt idx="3">
                    <c:v>2019</c:v>
                  </c:pt>
                  <c:pt idx="4">
                    <c:v>2022</c:v>
                  </c:pt>
                  <c:pt idx="5">
                    <c:v>2024</c:v>
                  </c:pt>
                </c:lvl>
                <c:lvl>
                  <c:pt idx="0">
                    <c:v>Non-Public </c:v>
                  </c:pt>
                  <c:pt idx="3">
                    <c:v>Public</c:v>
                  </c:pt>
                </c:lvl>
              </c:multiLvlStrCache>
            </c:multiLvlStrRef>
          </c:cat>
          <c:val>
            <c:numRef>
              <c:f>Race!$P$9:$U$9</c:f>
              <c:numCache>
                <c:formatCode>0.0%</c:formatCode>
                <c:ptCount val="6"/>
                <c:pt idx="0">
                  <c:v>9.4591805399636533E-2</c:v>
                </c:pt>
                <c:pt idx="1">
                  <c:v>8.4340137700330844E-2</c:v>
                </c:pt>
                <c:pt idx="2">
                  <c:v>8.4744040264651294E-2</c:v>
                </c:pt>
                <c:pt idx="3">
                  <c:v>0.16721331466214231</c:v>
                </c:pt>
                <c:pt idx="4">
                  <c:v>0.16608347933077447</c:v>
                </c:pt>
                <c:pt idx="5">
                  <c:v>0.1648196662867514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AB-4F4C-9657-AF64DC52C07C}"/>
            </c:ext>
          </c:extLst>
        </c:ser>
        <c:ser>
          <c:idx val="3"/>
          <c:order val="3"/>
          <c:tx>
            <c:strRef>
              <c:f>Race!$O$10</c:f>
              <c:strCache>
                <c:ptCount val="1"/>
                <c:pt idx="0">
                  <c:v>Latinx</c:v>
                </c:pt>
              </c:strCache>
            </c:strRef>
          </c:tx>
          <c:spPr>
            <a:solidFill>
              <a:srgbClr val="AEAEA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Race!$P$5:$U$6</c:f>
              <c:multiLvlStrCache>
                <c:ptCount val="6"/>
                <c:lvl>
                  <c:pt idx="0">
                    <c:v>2019</c:v>
                  </c:pt>
                  <c:pt idx="1">
                    <c:v>2022</c:v>
                  </c:pt>
                  <c:pt idx="2">
                    <c:v>2024</c:v>
                  </c:pt>
                  <c:pt idx="3">
                    <c:v>2019</c:v>
                  </c:pt>
                  <c:pt idx="4">
                    <c:v>2022</c:v>
                  </c:pt>
                  <c:pt idx="5">
                    <c:v>2024</c:v>
                  </c:pt>
                </c:lvl>
                <c:lvl>
                  <c:pt idx="0">
                    <c:v>Non-Public </c:v>
                  </c:pt>
                  <c:pt idx="3">
                    <c:v>Public</c:v>
                  </c:pt>
                </c:lvl>
              </c:multiLvlStrCache>
            </c:multiLvlStrRef>
          </c:cat>
          <c:val>
            <c:numRef>
              <c:f>Race!$P$10:$U$10</c:f>
              <c:numCache>
                <c:formatCode>0.0%</c:formatCode>
                <c:ptCount val="6"/>
                <c:pt idx="0">
                  <c:v>0.12675503289821438</c:v>
                </c:pt>
                <c:pt idx="1">
                  <c:v>0.12177379906691983</c:v>
                </c:pt>
                <c:pt idx="2">
                  <c:v>0.12156415975353412</c:v>
                </c:pt>
                <c:pt idx="3">
                  <c:v>0.26369412436968354</c:v>
                </c:pt>
                <c:pt idx="4">
                  <c:v>0.27204953659743492</c:v>
                </c:pt>
                <c:pt idx="5">
                  <c:v>0.28065619108837619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AB-4F4C-9657-AF64DC52C07C}"/>
            </c:ext>
          </c:extLst>
        </c:ser>
        <c:ser>
          <c:idx val="4"/>
          <c:order val="4"/>
          <c:tx>
            <c:strRef>
              <c:f>Race!$O$11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rgbClr val="5E75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Race!$P$5:$U$6</c:f>
              <c:multiLvlStrCache>
                <c:ptCount val="6"/>
                <c:lvl>
                  <c:pt idx="0">
                    <c:v>2019</c:v>
                  </c:pt>
                  <c:pt idx="1">
                    <c:v>2022</c:v>
                  </c:pt>
                  <c:pt idx="2">
                    <c:v>2024</c:v>
                  </c:pt>
                  <c:pt idx="3">
                    <c:v>2019</c:v>
                  </c:pt>
                  <c:pt idx="4">
                    <c:v>2022</c:v>
                  </c:pt>
                  <c:pt idx="5">
                    <c:v>2024</c:v>
                  </c:pt>
                </c:lvl>
                <c:lvl>
                  <c:pt idx="0">
                    <c:v>Non-Public </c:v>
                  </c:pt>
                  <c:pt idx="3">
                    <c:v>Public</c:v>
                  </c:pt>
                </c:lvl>
              </c:multiLvlStrCache>
            </c:multiLvlStrRef>
          </c:cat>
          <c:val>
            <c:numRef>
              <c:f>Race!$P$11:$U$11</c:f>
              <c:numCache>
                <c:formatCode>0.0%</c:formatCode>
                <c:ptCount val="6"/>
                <c:pt idx="0">
                  <c:v>6.0440085983397354E-2</c:v>
                </c:pt>
                <c:pt idx="1">
                  <c:v>5.2918373894794424E-2</c:v>
                </c:pt>
                <c:pt idx="2">
                  <c:v>5.4502762578692042E-2</c:v>
                </c:pt>
                <c:pt idx="3">
                  <c:v>5.1454785769246857E-2</c:v>
                </c:pt>
                <c:pt idx="4">
                  <c:v>5.3796958795287071E-2</c:v>
                </c:pt>
                <c:pt idx="5">
                  <c:v>5.6089537565697435E-2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AB-4F4C-9657-AF64DC52C07C}"/>
            </c:ext>
          </c:extLst>
        </c:ser>
        <c:ser>
          <c:idx val="5"/>
          <c:order val="5"/>
          <c:tx>
            <c:strRef>
              <c:f>Race!$O$12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B02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Race!$P$5:$U$6</c:f>
              <c:multiLvlStrCache>
                <c:ptCount val="6"/>
                <c:lvl>
                  <c:pt idx="0">
                    <c:v>2019</c:v>
                  </c:pt>
                  <c:pt idx="1">
                    <c:v>2022</c:v>
                  </c:pt>
                  <c:pt idx="2">
                    <c:v>2024</c:v>
                  </c:pt>
                  <c:pt idx="3">
                    <c:v>2019</c:v>
                  </c:pt>
                  <c:pt idx="4">
                    <c:v>2022</c:v>
                  </c:pt>
                  <c:pt idx="5">
                    <c:v>2024</c:v>
                  </c:pt>
                </c:lvl>
                <c:lvl>
                  <c:pt idx="0">
                    <c:v>Non-Public </c:v>
                  </c:pt>
                  <c:pt idx="3">
                    <c:v>Public</c:v>
                  </c:pt>
                </c:lvl>
              </c:multiLvlStrCache>
            </c:multiLvlStrRef>
          </c:cat>
          <c:val>
            <c:numRef>
              <c:f>Race!$P$12:$U$12</c:f>
              <c:numCache>
                <c:formatCode>0.0%</c:formatCode>
                <c:ptCount val="6"/>
                <c:pt idx="0">
                  <c:v>6.7402324773588804E-2</c:v>
                </c:pt>
                <c:pt idx="1">
                  <c:v>6.2096642699725965E-2</c:v>
                </c:pt>
                <c:pt idx="2">
                  <c:v>6.4515438883629386E-2</c:v>
                </c:pt>
                <c:pt idx="3">
                  <c:v>4.172849944999267E-2</c:v>
                </c:pt>
                <c:pt idx="4">
                  <c:v>4.4512323967207418E-2</c:v>
                </c:pt>
                <c:pt idx="5">
                  <c:v>4.5803736853761434E-2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FAB-4F4C-9657-AF64DC52C07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17421679"/>
        <c:axId val="71740961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Race!$O$7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Race!$P$5:$U$6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2019</c:v>
                        </c:pt>
                        <c:pt idx="1">
                          <c:v>2022</c:v>
                        </c:pt>
                        <c:pt idx="2">
                          <c:v>2024</c:v>
                        </c:pt>
                        <c:pt idx="3">
                          <c:v>2019</c:v>
                        </c:pt>
                        <c:pt idx="4">
                          <c:v>2022</c:v>
                        </c:pt>
                        <c:pt idx="5">
                          <c:v>2024</c:v>
                        </c:pt>
                      </c:lvl>
                      <c:lvl>
                        <c:pt idx="0">
                          <c:v>Non-Public </c:v>
                        </c:pt>
                        <c:pt idx="3">
                          <c:v>Public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Race!$P$7:$U$7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FAB-4F4C-9657-AF64DC52C07C}"/>
                  </c:ext>
                </c:extLst>
              </c15:ser>
            </c15:filteredBarSeries>
          </c:ext>
        </c:extLst>
      </c:barChart>
      <c:catAx>
        <c:axId val="717421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409615"/>
        <c:crosses val="autoZero"/>
        <c:auto val="1"/>
        <c:lblAlgn val="ctr"/>
        <c:lblOffset val="100"/>
        <c:noMultiLvlLbl val="0"/>
      </c:catAx>
      <c:valAx>
        <c:axId val="71740961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421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otham Book" panose="02000604040000020004" pitchFamily="50" charset="0"/>
                <a:ea typeface="+mn-ea"/>
                <a:cs typeface="+mn-cs"/>
              </a:defRPr>
            </a:pPr>
            <a:r>
              <a:rPr lang="en-US"/>
              <a:t>Non-Public Enrollment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otham Book" panose="02000604040000020004" pitchFamily="50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Grade!$A$34</c:f>
              <c:strCache>
                <c:ptCount val="1"/>
                <c:pt idx="0">
                  <c:v>Elementary (1-5)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#,\ 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accent1"/>
                    </a:solidFill>
                    <a:latin typeface="Gotham Book" panose="02000604040000020004" pitchFamily="50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Grade!$B$16:$M$16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Grade!$B$34:$M$34</c:f>
              <c:numCache>
                <c:formatCode>General</c:formatCode>
                <c:ptCount val="12"/>
                <c:pt idx="0">
                  <c:v>74811</c:v>
                </c:pt>
                <c:pt idx="1">
                  <c:v>74738</c:v>
                </c:pt>
                <c:pt idx="2">
                  <c:v>74745</c:v>
                </c:pt>
                <c:pt idx="3">
                  <c:v>72064</c:v>
                </c:pt>
                <c:pt idx="4">
                  <c:v>67641</c:v>
                </c:pt>
                <c:pt idx="5">
                  <c:v>67050</c:v>
                </c:pt>
                <c:pt idx="6">
                  <c:v>64457</c:v>
                </c:pt>
                <c:pt idx="7">
                  <c:v>62223</c:v>
                </c:pt>
                <c:pt idx="8">
                  <c:v>60450</c:v>
                </c:pt>
                <c:pt idx="9">
                  <c:v>58569</c:v>
                </c:pt>
                <c:pt idx="10">
                  <c:v>59047</c:v>
                </c:pt>
                <c:pt idx="11">
                  <c:v>58895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31-4EDC-A8F9-B7301640F707}"/>
            </c:ext>
          </c:extLst>
        </c:ser>
        <c:ser>
          <c:idx val="2"/>
          <c:order val="1"/>
          <c:tx>
            <c:strRef>
              <c:f>Grade!$A$36</c:f>
              <c:strCache>
                <c:ptCount val="1"/>
                <c:pt idx="0">
                  <c:v>High (9-12)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numFmt formatCode="#,\ 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accent3"/>
                    </a:solidFill>
                    <a:latin typeface="Gotham Book" panose="02000604040000020004" pitchFamily="50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Grade!$B$16:$M$16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Grade!$B$36:$M$36</c:f>
              <c:numCache>
                <c:formatCode>General</c:formatCode>
                <c:ptCount val="12"/>
                <c:pt idx="0">
                  <c:v>52275</c:v>
                </c:pt>
                <c:pt idx="1">
                  <c:v>51365</c:v>
                </c:pt>
                <c:pt idx="2">
                  <c:v>51386</c:v>
                </c:pt>
                <c:pt idx="3">
                  <c:v>52986</c:v>
                </c:pt>
                <c:pt idx="4">
                  <c:v>49199</c:v>
                </c:pt>
                <c:pt idx="5">
                  <c:v>49237</c:v>
                </c:pt>
                <c:pt idx="6">
                  <c:v>47590</c:v>
                </c:pt>
                <c:pt idx="7">
                  <c:v>46526</c:v>
                </c:pt>
                <c:pt idx="8">
                  <c:v>44794</c:v>
                </c:pt>
                <c:pt idx="9">
                  <c:v>47344</c:v>
                </c:pt>
                <c:pt idx="10">
                  <c:v>46806</c:v>
                </c:pt>
                <c:pt idx="11">
                  <c:v>44914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3A0-4506-80D8-3C452BAE632A}"/>
            </c:ext>
          </c:extLst>
        </c:ser>
        <c:ser>
          <c:idx val="1"/>
          <c:order val="2"/>
          <c:tx>
            <c:strRef>
              <c:f>Grade!$A$35</c:f>
              <c:strCache>
                <c:ptCount val="1"/>
                <c:pt idx="0">
                  <c:v>Middle (6-8)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numFmt formatCode="#,\ 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accent2"/>
                    </a:solidFill>
                    <a:latin typeface="Gotham Book" panose="02000604040000020004" pitchFamily="50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Grade!$B$16:$M$16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Grade!$B$35:$M$35</c:f>
              <c:numCache>
                <c:formatCode>General</c:formatCode>
                <c:ptCount val="12"/>
                <c:pt idx="0">
                  <c:v>43602</c:v>
                </c:pt>
                <c:pt idx="1">
                  <c:v>42797</c:v>
                </c:pt>
                <c:pt idx="2">
                  <c:v>42801</c:v>
                </c:pt>
                <c:pt idx="3">
                  <c:v>41955</c:v>
                </c:pt>
                <c:pt idx="4">
                  <c:v>40364</c:v>
                </c:pt>
                <c:pt idx="5">
                  <c:v>40318</c:v>
                </c:pt>
                <c:pt idx="6">
                  <c:v>39512</c:v>
                </c:pt>
                <c:pt idx="7">
                  <c:v>38586</c:v>
                </c:pt>
                <c:pt idx="8">
                  <c:v>37307</c:v>
                </c:pt>
                <c:pt idx="9">
                  <c:v>34719</c:v>
                </c:pt>
                <c:pt idx="10">
                  <c:v>34718</c:v>
                </c:pt>
                <c:pt idx="11">
                  <c:v>34128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3A0-4506-80D8-3C452BAE632A}"/>
            </c:ext>
          </c:extLst>
        </c:ser>
        <c:ser>
          <c:idx val="3"/>
          <c:order val="3"/>
          <c:tx>
            <c:strRef>
              <c:f>Grade!$A$18</c:f>
              <c:strCache>
                <c:ptCount val="1"/>
                <c:pt idx="0">
                  <c:v>Grade 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numFmt formatCode="#,\ 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accent4"/>
                    </a:solidFill>
                    <a:latin typeface="Gotham Book" panose="02000604040000020004" pitchFamily="50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Grade!$B$16:$M$16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Grade!$B$18:$M$18</c:f>
              <c:numCache>
                <c:formatCode>General</c:formatCode>
                <c:ptCount val="12"/>
                <c:pt idx="0">
                  <c:v>17898</c:v>
                </c:pt>
                <c:pt idx="1">
                  <c:v>17546</c:v>
                </c:pt>
                <c:pt idx="2">
                  <c:v>17558</c:v>
                </c:pt>
                <c:pt idx="3">
                  <c:v>15987</c:v>
                </c:pt>
                <c:pt idx="4">
                  <c:v>14971</c:v>
                </c:pt>
                <c:pt idx="5">
                  <c:v>15058</c:v>
                </c:pt>
                <c:pt idx="6">
                  <c:v>16658</c:v>
                </c:pt>
                <c:pt idx="7">
                  <c:v>14448</c:v>
                </c:pt>
                <c:pt idx="8">
                  <c:v>13606</c:v>
                </c:pt>
                <c:pt idx="9">
                  <c:v>13776</c:v>
                </c:pt>
                <c:pt idx="10">
                  <c:v>13535</c:v>
                </c:pt>
                <c:pt idx="11">
                  <c:v>13308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80-4A94-BD0E-F32D8EDD8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7417583"/>
        <c:axId val="2107417999"/>
      </c:lineChart>
      <c:catAx>
        <c:axId val="210741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otham Book" panose="02000604040000020004" pitchFamily="50" charset="0"/>
                <a:ea typeface="+mn-ea"/>
                <a:cs typeface="+mn-cs"/>
              </a:defRPr>
            </a:pPr>
            <a:endParaRPr lang="en-US"/>
          </a:p>
        </c:txPr>
        <c:crossAx val="2107417999"/>
        <c:crosses val="autoZero"/>
        <c:auto val="1"/>
        <c:lblAlgn val="ctr"/>
        <c:lblOffset val="100"/>
        <c:noMultiLvlLbl val="0"/>
      </c:catAx>
      <c:valAx>
        <c:axId val="2107417999"/>
        <c:scaling>
          <c:orientation val="minMax"/>
        </c:scaling>
        <c:delete val="0"/>
        <c:axPos val="l"/>
        <c:numFmt formatCode="#,\ 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otham Book" panose="02000604040000020004" pitchFamily="50" charset="0"/>
                <a:ea typeface="+mn-ea"/>
                <a:cs typeface="+mn-cs"/>
              </a:defRPr>
            </a:pPr>
            <a:endParaRPr lang="en-US"/>
          </a:p>
        </c:txPr>
        <c:crossAx val="210741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978468983527945"/>
          <c:y val="0.50981765544240598"/>
          <c:w val="0.26021531016472055"/>
          <c:h val="0.269394182163933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otham Book" panose="02000604040000020004" pitchFamily="50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Gotham Book" panose="02000604040000020004" pitchFamily="50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otham Book" panose="02000604040000020004" pitchFamily="50" charset="0"/>
                <a:ea typeface="+mn-ea"/>
                <a:cs typeface="+mn-cs"/>
              </a:defRPr>
            </a:pPr>
            <a:r>
              <a:rPr lang="en-US"/>
              <a:t>Annual</a:t>
            </a:r>
            <a:r>
              <a:rPr lang="en-US" baseline="0"/>
              <a:t> % Change in Enrollment by Grade Band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otham Book" panose="02000604040000020004" pitchFamily="50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Grade!$X$16</c:f>
              <c:strCache>
                <c:ptCount val="1"/>
                <c:pt idx="0">
                  <c:v>2013 to 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Grade!$A$33:$A$36</c:f>
              <c:strCache>
                <c:ptCount val="4"/>
                <c:pt idx="0">
                  <c:v>Kindergarten</c:v>
                </c:pt>
                <c:pt idx="1">
                  <c:v>Elementary (1-5)</c:v>
                </c:pt>
                <c:pt idx="2">
                  <c:v>Middle (6-8)</c:v>
                </c:pt>
                <c:pt idx="3">
                  <c:v>High (9-12)</c:v>
                </c:pt>
              </c:strCache>
            </c:strRef>
          </c:cat>
          <c:val>
            <c:numRef>
              <c:f>Grade!$X$33:$X$36</c:f>
              <c:numCache>
                <c:formatCode>0%</c:formatCode>
                <c:ptCount val="4"/>
                <c:pt idx="0">
                  <c:v>-1.8996535925801767E-2</c:v>
                </c:pt>
                <c:pt idx="1">
                  <c:v>-8.8222320247022495E-4</c:v>
                </c:pt>
                <c:pt idx="2">
                  <c:v>-1.8370716939589925E-2</c:v>
                </c:pt>
                <c:pt idx="3">
                  <c:v>-1.7006217120994739E-2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C6-4572-8A6F-7ED4AE2E88E9}"/>
            </c:ext>
          </c:extLst>
        </c:ser>
        <c:ser>
          <c:idx val="2"/>
          <c:order val="1"/>
          <c:tx>
            <c:strRef>
              <c:f>Grade!$Y$16</c:f>
              <c:strCache>
                <c:ptCount val="1"/>
                <c:pt idx="0">
                  <c:v>2016 to 2019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Grade!$A$33:$A$36</c:f>
              <c:strCache>
                <c:ptCount val="4"/>
                <c:pt idx="0">
                  <c:v>Kindergarten</c:v>
                </c:pt>
                <c:pt idx="1">
                  <c:v>Elementary (1-5)</c:v>
                </c:pt>
                <c:pt idx="2">
                  <c:v>Middle (6-8)</c:v>
                </c:pt>
                <c:pt idx="3">
                  <c:v>High (9-12)</c:v>
                </c:pt>
              </c:strCache>
            </c:strRef>
          </c:cat>
          <c:val>
            <c:numRef>
              <c:f>Grade!$Y$33:$Y$36</c:f>
              <c:numCache>
                <c:formatCode>0%</c:formatCode>
                <c:ptCount val="4"/>
                <c:pt idx="0">
                  <c:v>4.1971601926565336E-2</c:v>
                </c:pt>
                <c:pt idx="1">
                  <c:v>-0.10555894760213144</c:v>
                </c:pt>
                <c:pt idx="2">
                  <c:v>-5.822905493981647E-2</c:v>
                </c:pt>
                <c:pt idx="3">
                  <c:v>-0.10183822141697807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C6-4572-8A6F-7ED4AE2E88E9}"/>
            </c:ext>
          </c:extLst>
        </c:ser>
        <c:ser>
          <c:idx val="3"/>
          <c:order val="2"/>
          <c:tx>
            <c:strRef>
              <c:f>Grade!$Z$16</c:f>
              <c:strCache>
                <c:ptCount val="1"/>
                <c:pt idx="0">
                  <c:v>2020 to 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Grade!$A$33:$A$36</c:f>
              <c:strCache>
                <c:ptCount val="4"/>
                <c:pt idx="0">
                  <c:v>Kindergarten</c:v>
                </c:pt>
                <c:pt idx="1">
                  <c:v>Elementary (1-5)</c:v>
                </c:pt>
                <c:pt idx="2">
                  <c:v>Middle (6-8)</c:v>
                </c:pt>
                <c:pt idx="3">
                  <c:v>High (9-12)</c:v>
                </c:pt>
              </c:strCache>
            </c:strRef>
          </c:cat>
          <c:val>
            <c:numRef>
              <c:f>Grade!$Z$33:$Z$36</c:f>
              <c:numCache>
                <c:formatCode>0%</c:formatCode>
                <c:ptCount val="4"/>
                <c:pt idx="0">
                  <c:v>-7.8903654485049837E-2</c:v>
                </c:pt>
                <c:pt idx="1">
                  <c:v>-5.3485045722642753E-2</c:v>
                </c:pt>
                <c:pt idx="2">
                  <c:v>-0.11553413155030322</c:v>
                </c:pt>
                <c:pt idx="3">
                  <c:v>-3.4647293986158276E-2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C6-4572-8A6F-7ED4AE2E8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9457135"/>
        <c:axId val="309458383"/>
      </c:barChart>
      <c:catAx>
        <c:axId val="30945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otham Book" panose="02000604040000020004" pitchFamily="50" charset="0"/>
                <a:ea typeface="+mn-ea"/>
                <a:cs typeface="+mn-cs"/>
              </a:defRPr>
            </a:pPr>
            <a:endParaRPr lang="en-US"/>
          </a:p>
        </c:txPr>
        <c:crossAx val="309458383"/>
        <c:crosses val="autoZero"/>
        <c:auto val="1"/>
        <c:lblAlgn val="ctr"/>
        <c:lblOffset val="100"/>
        <c:noMultiLvlLbl val="0"/>
      </c:catAx>
      <c:valAx>
        <c:axId val="309458383"/>
        <c:scaling>
          <c:orientation val="minMax"/>
          <c:min val="-0.16000000000000003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otham Book" panose="02000604040000020004" pitchFamily="50" charset="0"/>
                <a:ea typeface="+mn-ea"/>
                <a:cs typeface="+mn-cs"/>
              </a:defRPr>
            </a:pPr>
            <a:endParaRPr lang="en-US"/>
          </a:p>
        </c:txPr>
        <c:crossAx val="30945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otham Book" panose="02000604040000020004" pitchFamily="50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Gotham Book" panose="02000604040000020004" pitchFamily="50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381000</xdr:colOff>
      <xdr:row>36</xdr:row>
      <xdr:rowOff>38100</xdr:rowOff>
    </xdr:from>
    <xdr:to>
      <xdr:col>20</xdr:col>
      <xdr:colOff>327660</xdr:colOff>
      <xdr:row>51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41</xdr:col>
      <xdr:colOff>99060</xdr:colOff>
      <xdr:row>24</xdr:row>
      <xdr:rowOff>114300</xdr:rowOff>
    </xdr:from>
    <xdr:to>
      <xdr:col>48</xdr:col>
      <xdr:colOff>403860</xdr:colOff>
      <xdr:row>39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41</xdr:row>
      <xdr:rowOff>3628</xdr:rowOff>
    </xdr:from>
    <xdr:to>
      <xdr:col>10</xdr:col>
      <xdr:colOff>367553</xdr:colOff>
      <xdr:row>65</xdr:row>
      <xdr:rowOff>17928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410695</xdr:colOff>
      <xdr:row>21</xdr:row>
      <xdr:rowOff>178735</xdr:rowOff>
    </xdr:from>
    <xdr:to>
      <xdr:col>25</xdr:col>
      <xdr:colOff>98611</xdr:colOff>
      <xdr:row>50</xdr:row>
      <xdr:rowOff>53789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  <a:ext uri="{147F2762-F138-4A5C-976F-8EAC2B608ADB}">
              <a16:predDERef xmlns:a16="http://schemas.microsoft.com/office/drawing/2014/main" pre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825047</xdr:colOff>
      <xdr:row>66</xdr:row>
      <xdr:rowOff>114299</xdr:rowOff>
    </xdr:from>
    <xdr:to>
      <xdr:col>4</xdr:col>
      <xdr:colOff>173870</xdr:colOff>
      <xdr:row>83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466164</xdr:colOff>
      <xdr:row>3</xdr:row>
      <xdr:rowOff>125505</xdr:rowOff>
    </xdr:from>
    <xdr:to>
      <xdr:col>31</xdr:col>
      <xdr:colOff>143435</xdr:colOff>
      <xdr:row>22</xdr:row>
      <xdr:rowOff>170329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370549</xdr:colOff>
      <xdr:row>39</xdr:row>
      <xdr:rowOff>63178</xdr:rowOff>
    </xdr:from>
    <xdr:to>
      <xdr:col>13</xdr:col>
      <xdr:colOff>249177</xdr:colOff>
      <xdr:row>60</xdr:row>
      <xdr:rowOff>152722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466725</xdr:colOff>
      <xdr:row>39</xdr:row>
      <xdr:rowOff>9526</xdr:rowOff>
    </xdr:from>
    <xdr:to>
      <xdr:col>22</xdr:col>
      <xdr:colOff>523875</xdr:colOff>
      <xdr:row>60</xdr:row>
      <xdr:rowOff>76201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300-000005000000}"/>
            </a:ext>
            <a:ext uri="{147F2762-F138-4A5C-976F-8EAC2B608ADB}">
              <a16:predDERef xmlns:a16="http://schemas.microsoft.com/office/drawing/2014/main" pred="{00000000-0008-0000-1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2"/>
  <sheetViews>
    <sheetView workbookViewId="0">
      <selection activeCell="R14" sqref="R14"/>
    </sheetView>
  </sheetViews>
  <sheetFormatPr baseColWidth="10" defaultColWidth="8.83203125" defaultRowHeight="15"/>
  <cols>
    <col min="1" max="1" width="28.33203125" customWidth="1"/>
    <col min="3" max="4" width="11.33203125" bestFit="1" customWidth="1"/>
    <col min="5" max="5" width="9.6640625" bestFit="1" customWidth="1"/>
    <col min="7" max="8" width="10.1640625" bestFit="1" customWidth="1"/>
    <col min="9" max="9" width="11.33203125" bestFit="1" customWidth="1"/>
    <col min="10" max="10" width="10" bestFit="1" customWidth="1"/>
    <col min="11" max="11" width="9.6640625" bestFit="1" customWidth="1"/>
    <col min="12" max="12" width="10.1640625" bestFit="1" customWidth="1"/>
    <col min="13" max="13" width="9" bestFit="1" customWidth="1"/>
    <col min="14" max="14" width="9.6640625" bestFit="1" customWidth="1"/>
    <col min="15" max="15" width="10.1640625" bestFit="1" customWidth="1"/>
    <col min="16" max="16" width="9.6640625" bestFit="1" customWidth="1"/>
    <col min="17" max="17" width="10.1640625" bestFit="1" customWidth="1"/>
    <col min="18" max="18" width="9.5" customWidth="1"/>
    <col min="19" max="19" width="9.83203125" customWidth="1"/>
    <col min="20" max="30" width="10.1640625" bestFit="1" customWidth="1"/>
    <col min="31" max="31" width="10.83203125" bestFit="1" customWidth="1"/>
    <col min="32" max="32" width="10" bestFit="1" customWidth="1"/>
  </cols>
  <sheetData>
    <row r="1" spans="1:36" ht="48">
      <c r="A1" s="162" t="s">
        <v>0</v>
      </c>
      <c r="B1" s="163" t="s">
        <v>1</v>
      </c>
      <c r="C1" s="163" t="s">
        <v>2</v>
      </c>
      <c r="D1" s="163" t="s">
        <v>3</v>
      </c>
      <c r="E1" s="163" t="s">
        <v>4</v>
      </c>
      <c r="F1" s="163" t="s">
        <v>5</v>
      </c>
      <c r="G1" s="163" t="s">
        <v>6</v>
      </c>
      <c r="H1" s="163" t="s">
        <v>7</v>
      </c>
      <c r="I1" s="163" t="s">
        <v>8</v>
      </c>
      <c r="J1" s="163"/>
      <c r="K1" s="163" t="s">
        <v>9</v>
      </c>
      <c r="L1" s="163" t="s">
        <v>10</v>
      </c>
      <c r="M1" s="163" t="s">
        <v>11</v>
      </c>
      <c r="N1" s="163" t="s">
        <v>12</v>
      </c>
      <c r="O1" s="163" t="s">
        <v>13</v>
      </c>
      <c r="P1" s="163" t="s">
        <v>14</v>
      </c>
      <c r="Q1" s="163" t="s">
        <v>15</v>
      </c>
      <c r="R1" s="163" t="s">
        <v>16</v>
      </c>
      <c r="S1" s="163" t="s">
        <v>17</v>
      </c>
      <c r="T1" s="163" t="s">
        <v>18</v>
      </c>
      <c r="U1" s="163" t="s">
        <v>19</v>
      </c>
      <c r="V1" s="163" t="s">
        <v>20</v>
      </c>
      <c r="W1" s="163" t="s">
        <v>21</v>
      </c>
      <c r="X1" s="163" t="s">
        <v>22</v>
      </c>
      <c r="Y1" s="163" t="s">
        <v>23</v>
      </c>
      <c r="Z1" s="163" t="s">
        <v>24</v>
      </c>
      <c r="AA1" s="163" t="s">
        <v>25</v>
      </c>
      <c r="AB1" s="163" t="s">
        <v>26</v>
      </c>
      <c r="AC1" s="163" t="s">
        <v>27</v>
      </c>
      <c r="AD1" s="163" t="s">
        <v>28</v>
      </c>
      <c r="AE1" s="163" t="s">
        <v>29</v>
      </c>
      <c r="AF1" s="164" t="s">
        <v>30</v>
      </c>
      <c r="AG1" s="164" t="s">
        <v>31</v>
      </c>
      <c r="AH1" s="164" t="s">
        <v>32</v>
      </c>
    </row>
    <row r="2" spans="1:36" s="1" customFormat="1" ht="16">
      <c r="A2" s="212" t="s">
        <v>33</v>
      </c>
      <c r="B2" s="213"/>
      <c r="C2" s="213">
        <v>1946714</v>
      </c>
      <c r="D2" s="213">
        <v>2033107</v>
      </c>
      <c r="E2" s="213">
        <v>997244</v>
      </c>
      <c r="F2" s="213"/>
      <c r="G2" s="213">
        <v>994335</v>
      </c>
      <c r="H2" s="213">
        <v>989921</v>
      </c>
      <c r="I2" s="213">
        <v>1043186</v>
      </c>
      <c r="J2" s="213"/>
      <c r="K2" s="213">
        <v>519625</v>
      </c>
      <c r="L2" s="213">
        <v>5553</v>
      </c>
      <c r="M2" s="213">
        <v>96060</v>
      </c>
      <c r="N2" s="213">
        <v>351775</v>
      </c>
      <c r="O2" s="213">
        <v>2068</v>
      </c>
      <c r="P2" s="213">
        <v>992327</v>
      </c>
      <c r="Q2" s="213">
        <v>65699</v>
      </c>
      <c r="R2" s="213">
        <v>86393</v>
      </c>
      <c r="S2" s="213">
        <v>135989</v>
      </c>
      <c r="T2" s="213">
        <v>144542</v>
      </c>
      <c r="U2" s="213">
        <v>148965</v>
      </c>
      <c r="V2" s="213">
        <v>152843</v>
      </c>
      <c r="W2" s="213">
        <v>149080</v>
      </c>
      <c r="X2" s="213">
        <v>148805</v>
      </c>
      <c r="Y2" s="213">
        <v>152116</v>
      </c>
      <c r="Z2" s="213">
        <v>150422</v>
      </c>
      <c r="AA2" s="213">
        <v>149553</v>
      </c>
      <c r="AB2" s="213">
        <v>162691</v>
      </c>
      <c r="AC2" s="213">
        <v>158510</v>
      </c>
      <c r="AD2" s="213">
        <v>148074</v>
      </c>
      <c r="AE2" s="213">
        <v>145124</v>
      </c>
      <c r="AF2" s="214">
        <f>SUM(S2:X2)</f>
        <v>880224</v>
      </c>
      <c r="AG2" s="214"/>
      <c r="AH2" s="214"/>
    </row>
    <row r="3" spans="1:36" s="1" customFormat="1" ht="16">
      <c r="A3" s="212" t="s">
        <v>34</v>
      </c>
      <c r="B3" s="213"/>
      <c r="C3" s="213">
        <v>1932204</v>
      </c>
      <c r="D3" s="213">
        <v>2017258</v>
      </c>
      <c r="E3" s="213">
        <v>1012839</v>
      </c>
      <c r="F3" s="213"/>
      <c r="G3" s="213"/>
      <c r="H3" s="213">
        <v>980895</v>
      </c>
      <c r="I3" s="213">
        <v>1036363</v>
      </c>
      <c r="J3" s="213"/>
      <c r="K3" s="213">
        <v>519043</v>
      </c>
      <c r="L3" s="213">
        <v>8374</v>
      </c>
      <c r="M3" s="213">
        <v>98163</v>
      </c>
      <c r="N3" s="213">
        <v>342539</v>
      </c>
      <c r="O3" s="213">
        <v>2131</v>
      </c>
      <c r="P3" s="213">
        <v>977500</v>
      </c>
      <c r="Q3" s="213">
        <v>69508</v>
      </c>
      <c r="R3" s="213">
        <v>85054</v>
      </c>
      <c r="S3" s="213">
        <v>134464</v>
      </c>
      <c r="T3" s="213">
        <v>140170</v>
      </c>
      <c r="U3" s="213">
        <v>146794</v>
      </c>
      <c r="V3" s="213">
        <v>149928</v>
      </c>
      <c r="W3" s="213">
        <v>151334</v>
      </c>
      <c r="X3" s="213">
        <v>148780</v>
      </c>
      <c r="Y3" s="213">
        <v>149139</v>
      </c>
      <c r="Z3" s="213">
        <v>150954</v>
      </c>
      <c r="AA3" s="213">
        <v>149757</v>
      </c>
      <c r="AB3" s="213">
        <v>158692</v>
      </c>
      <c r="AC3" s="213">
        <v>157084</v>
      </c>
      <c r="AD3" s="213">
        <v>149066</v>
      </c>
      <c r="AE3" s="213">
        <v>146039</v>
      </c>
      <c r="AF3" s="214"/>
      <c r="AG3" s="214"/>
      <c r="AH3" s="214"/>
    </row>
    <row r="4" spans="1:36" s="1" customFormat="1" ht="16">
      <c r="A4" s="212" t="s">
        <v>35</v>
      </c>
      <c r="B4" s="213"/>
      <c r="C4" s="213">
        <v>1920989</v>
      </c>
      <c r="D4" s="213">
        <v>2004191</v>
      </c>
      <c r="E4" s="213">
        <v>989961</v>
      </c>
      <c r="F4" s="213"/>
      <c r="G4" s="213"/>
      <c r="H4" s="213">
        <v>974357</v>
      </c>
      <c r="I4" s="213">
        <v>1029834</v>
      </c>
      <c r="J4" s="213"/>
      <c r="K4" s="213">
        <v>524679</v>
      </c>
      <c r="L4" s="213">
        <v>5595</v>
      </c>
      <c r="M4" s="213">
        <v>101617</v>
      </c>
      <c r="N4" s="213">
        <v>337449</v>
      </c>
      <c r="O4" s="213">
        <v>2094</v>
      </c>
      <c r="P4" s="213">
        <v>962075</v>
      </c>
      <c r="Q4" s="213">
        <v>70682</v>
      </c>
      <c r="R4" s="213">
        <v>83202</v>
      </c>
      <c r="S4" s="213">
        <v>132046</v>
      </c>
      <c r="T4" s="213">
        <v>137545</v>
      </c>
      <c r="U4" s="213">
        <v>139957</v>
      </c>
      <c r="V4" s="213">
        <v>145506</v>
      </c>
      <c r="W4" s="213">
        <v>148760</v>
      </c>
      <c r="X4" s="213">
        <v>151302</v>
      </c>
      <c r="Y4" s="213">
        <v>149530</v>
      </c>
      <c r="Z4" s="213">
        <v>149195</v>
      </c>
      <c r="AA4" s="213">
        <v>151146</v>
      </c>
      <c r="AB4" s="213">
        <v>159526</v>
      </c>
      <c r="AC4" s="213">
        <v>155575</v>
      </c>
      <c r="AD4" s="213">
        <v>150940</v>
      </c>
      <c r="AE4" s="213">
        <v>149945</v>
      </c>
      <c r="AF4" s="214"/>
      <c r="AG4" s="214"/>
      <c r="AH4" s="214"/>
    </row>
    <row r="5" spans="1:36">
      <c r="A5" t="s">
        <v>36</v>
      </c>
      <c r="C5">
        <v>1900519</v>
      </c>
      <c r="D5">
        <v>1991289</v>
      </c>
      <c r="E5">
        <v>973633</v>
      </c>
      <c r="F5">
        <v>39898</v>
      </c>
      <c r="G5">
        <v>241276</v>
      </c>
      <c r="H5">
        <v>970060</v>
      </c>
      <c r="I5">
        <v>1028012</v>
      </c>
      <c r="K5">
        <v>526511</v>
      </c>
      <c r="L5">
        <v>5108</v>
      </c>
      <c r="M5">
        <v>102473</v>
      </c>
      <c r="N5">
        <v>334312</v>
      </c>
      <c r="O5">
        <v>2086</v>
      </c>
      <c r="P5">
        <v>950364</v>
      </c>
      <c r="Q5">
        <v>77218</v>
      </c>
      <c r="R5">
        <v>90770</v>
      </c>
      <c r="S5">
        <v>130133</v>
      </c>
      <c r="T5">
        <v>134825</v>
      </c>
      <c r="U5">
        <v>137533</v>
      </c>
      <c r="V5">
        <v>141097</v>
      </c>
      <c r="W5">
        <v>144575</v>
      </c>
      <c r="X5">
        <v>148936</v>
      </c>
      <c r="Y5">
        <v>151744</v>
      </c>
      <c r="Z5">
        <v>149345</v>
      </c>
      <c r="AA5">
        <v>149138</v>
      </c>
      <c r="AB5">
        <v>159869</v>
      </c>
      <c r="AC5">
        <v>155090</v>
      </c>
      <c r="AD5">
        <v>148686</v>
      </c>
      <c r="AE5">
        <v>149548</v>
      </c>
    </row>
    <row r="6" spans="1:36">
      <c r="A6" t="s">
        <v>37</v>
      </c>
      <c r="C6">
        <v>1878995</v>
      </c>
      <c r="D6">
        <v>1962960</v>
      </c>
      <c r="E6">
        <v>950029</v>
      </c>
      <c r="F6">
        <v>38898</v>
      </c>
      <c r="G6">
        <v>245558</v>
      </c>
      <c r="H6">
        <v>953004</v>
      </c>
      <c r="I6">
        <v>1009956</v>
      </c>
      <c r="K6">
        <v>520564</v>
      </c>
      <c r="L6">
        <v>4959</v>
      </c>
      <c r="M6">
        <v>102939</v>
      </c>
      <c r="N6">
        <v>324574</v>
      </c>
      <c r="O6">
        <v>2046</v>
      </c>
      <c r="P6">
        <v>934026</v>
      </c>
      <c r="Q6">
        <v>73852</v>
      </c>
      <c r="R6">
        <v>83965</v>
      </c>
      <c r="S6">
        <v>131071</v>
      </c>
      <c r="T6">
        <v>133108</v>
      </c>
      <c r="U6">
        <v>134591</v>
      </c>
      <c r="V6">
        <v>138193</v>
      </c>
      <c r="W6">
        <v>139843</v>
      </c>
      <c r="X6">
        <v>144369</v>
      </c>
      <c r="Y6">
        <v>149058</v>
      </c>
      <c r="Z6">
        <v>151344</v>
      </c>
      <c r="AA6">
        <v>148698</v>
      </c>
      <c r="AB6">
        <v>156933</v>
      </c>
      <c r="AC6">
        <v>155144</v>
      </c>
      <c r="AD6">
        <v>147835</v>
      </c>
      <c r="AE6">
        <v>148808</v>
      </c>
    </row>
    <row r="8" spans="1:36" ht="48">
      <c r="A8" s="165" t="s">
        <v>38</v>
      </c>
      <c r="B8" s="163" t="s">
        <v>1</v>
      </c>
      <c r="C8" s="163" t="s">
        <v>2</v>
      </c>
      <c r="D8" s="163" t="s">
        <v>3</v>
      </c>
      <c r="E8" s="163" t="s">
        <v>4</v>
      </c>
      <c r="F8" s="163" t="s">
        <v>5</v>
      </c>
      <c r="G8" s="163" t="s">
        <v>6</v>
      </c>
      <c r="H8" s="163" t="s">
        <v>7</v>
      </c>
      <c r="I8" s="163" t="s">
        <v>8</v>
      </c>
      <c r="J8" s="163"/>
      <c r="K8" s="163" t="s">
        <v>9</v>
      </c>
      <c r="L8" s="163" t="s">
        <v>10</v>
      </c>
      <c r="M8" s="163" t="s">
        <v>11</v>
      </c>
      <c r="N8" s="163" t="s">
        <v>12</v>
      </c>
      <c r="O8" s="163" t="s">
        <v>13</v>
      </c>
      <c r="P8" s="163" t="s">
        <v>14</v>
      </c>
      <c r="Q8" s="163" t="s">
        <v>15</v>
      </c>
      <c r="R8" s="163" t="s">
        <v>16</v>
      </c>
      <c r="S8" s="163" t="s">
        <v>17</v>
      </c>
      <c r="T8" s="163" t="s">
        <v>18</v>
      </c>
      <c r="U8" s="163" t="s">
        <v>19</v>
      </c>
      <c r="V8" s="163" t="s">
        <v>20</v>
      </c>
      <c r="W8" s="163" t="s">
        <v>21</v>
      </c>
      <c r="X8" s="163" t="s">
        <v>22</v>
      </c>
      <c r="Y8" s="163" t="s">
        <v>23</v>
      </c>
      <c r="Z8" s="163" t="s">
        <v>24</v>
      </c>
      <c r="AA8" s="163" t="s">
        <v>25</v>
      </c>
      <c r="AB8" s="163" t="s">
        <v>26</v>
      </c>
      <c r="AC8" s="163" t="s">
        <v>27</v>
      </c>
      <c r="AD8" s="163" t="s">
        <v>28</v>
      </c>
      <c r="AE8" s="163" t="s">
        <v>29</v>
      </c>
      <c r="AF8" s="164" t="s">
        <v>30</v>
      </c>
      <c r="AG8" s="164" t="s">
        <v>31</v>
      </c>
      <c r="AH8" s="164" t="s">
        <v>32</v>
      </c>
      <c r="AI8" s="166"/>
      <c r="AJ8" s="166"/>
    </row>
    <row r="9" spans="1:36">
      <c r="A9" s="167" t="s">
        <v>39</v>
      </c>
      <c r="B9" s="168">
        <v>4169</v>
      </c>
      <c r="C9" s="168">
        <v>1824011</v>
      </c>
      <c r="D9" s="169">
        <v>1893663</v>
      </c>
      <c r="E9" s="168">
        <v>908829</v>
      </c>
      <c r="F9" s="168">
        <v>32301</v>
      </c>
      <c r="G9" s="168">
        <v>243343</v>
      </c>
      <c r="H9" s="168">
        <v>920545</v>
      </c>
      <c r="I9" s="168">
        <v>973118</v>
      </c>
      <c r="J9" s="168"/>
      <c r="K9" s="168">
        <v>510991</v>
      </c>
      <c r="L9" s="168">
        <v>4666</v>
      </c>
      <c r="M9" s="168">
        <v>102612</v>
      </c>
      <c r="N9" s="168">
        <v>312925</v>
      </c>
      <c r="O9" s="168">
        <v>1956</v>
      </c>
      <c r="P9" s="168">
        <v>885802</v>
      </c>
      <c r="Q9" s="168">
        <v>74711</v>
      </c>
      <c r="R9" s="168">
        <v>69652</v>
      </c>
      <c r="S9" s="168">
        <v>120470</v>
      </c>
      <c r="T9" s="168">
        <v>128127</v>
      </c>
      <c r="U9" s="168">
        <v>128349</v>
      </c>
      <c r="V9" s="168">
        <v>130736</v>
      </c>
      <c r="W9" s="168">
        <v>134996</v>
      </c>
      <c r="X9" s="168">
        <v>137050</v>
      </c>
      <c r="Y9" s="168">
        <v>141996</v>
      </c>
      <c r="Z9" s="168">
        <v>147257</v>
      </c>
      <c r="AA9" s="168">
        <v>149585</v>
      </c>
      <c r="AB9" s="168">
        <v>153804</v>
      </c>
      <c r="AC9" s="168">
        <v>152787</v>
      </c>
      <c r="AD9" s="168">
        <v>149074</v>
      </c>
      <c r="AE9" s="168">
        <v>149780</v>
      </c>
      <c r="AF9" s="1">
        <f>SUM(T9:X9)</f>
        <v>659258</v>
      </c>
      <c r="AG9" s="1">
        <f>SUM(Y9:AA9)</f>
        <v>438838</v>
      </c>
      <c r="AH9" s="1">
        <f>SUM(AB9:AE9)</f>
        <v>605445</v>
      </c>
      <c r="AI9" s="92"/>
      <c r="AJ9" s="92"/>
    </row>
    <row r="10" spans="1:36">
      <c r="A10" s="170" t="s">
        <v>40</v>
      </c>
      <c r="B10" s="171">
        <v>5548</v>
      </c>
      <c r="C10" s="171">
        <v>1817218.0300000017</v>
      </c>
      <c r="D10" s="172">
        <v>1872445.1000000045</v>
      </c>
      <c r="E10" s="171">
        <v>902126.90000000107</v>
      </c>
      <c r="F10" s="171">
        <v>32082.659999999982</v>
      </c>
      <c r="G10" s="171">
        <v>240577.14000000019</v>
      </c>
      <c r="H10" s="171">
        <v>910796.16999999993</v>
      </c>
      <c r="I10" s="171">
        <v>961648.93000000017</v>
      </c>
      <c r="J10" s="171"/>
      <c r="K10" s="171">
        <v>507151.52000000019</v>
      </c>
      <c r="L10" s="171">
        <v>4607.78</v>
      </c>
      <c r="M10" s="171">
        <v>101138</v>
      </c>
      <c r="N10" s="171">
        <v>311467.99999999983</v>
      </c>
      <c r="O10" s="171">
        <v>1933.9999999999995</v>
      </c>
      <c r="P10" s="171">
        <v>872627.21</v>
      </c>
      <c r="Q10" s="171">
        <v>73518.589999999953</v>
      </c>
      <c r="R10" s="171">
        <v>55227.069999999963</v>
      </c>
      <c r="S10" s="171">
        <v>115030.42999999996</v>
      </c>
      <c r="T10" s="171">
        <v>127792.81999999991</v>
      </c>
      <c r="U10" s="171">
        <v>128095.75</v>
      </c>
      <c r="V10" s="171">
        <v>130669.86999999997</v>
      </c>
      <c r="W10" s="171">
        <v>134942.83000000002</v>
      </c>
      <c r="X10" s="171">
        <v>137221.29000000007</v>
      </c>
      <c r="Y10" s="171">
        <v>141876.84999999998</v>
      </c>
      <c r="Z10" s="171">
        <v>147153.22000000006</v>
      </c>
      <c r="AA10" s="171">
        <v>149463.91999999998</v>
      </c>
      <c r="AB10" s="171">
        <v>153879.93</v>
      </c>
      <c r="AC10" s="171">
        <v>152677.54000000012</v>
      </c>
      <c r="AD10" s="171">
        <v>148928.76999999999</v>
      </c>
      <c r="AE10" s="171">
        <v>149484.81</v>
      </c>
      <c r="AF10" s="1">
        <f t="shared" ref="AF10:AF15" si="0">SUM(T10:X10)</f>
        <v>658722.55999999994</v>
      </c>
      <c r="AG10" s="1">
        <f t="shared" ref="AG10:AG15" si="1">SUM(Y10:AA10)</f>
        <v>438493.99000000005</v>
      </c>
      <c r="AH10" s="1">
        <f t="shared" ref="AH10:AH15" si="2">SUM(AB10:AE10)</f>
        <v>604971.05000000005</v>
      </c>
    </row>
    <row r="11" spans="1:36">
      <c r="A11" s="173" t="s">
        <v>41</v>
      </c>
      <c r="B11" s="174">
        <v>5548</v>
      </c>
      <c r="C11" s="174">
        <v>1817218.0299999979</v>
      </c>
      <c r="D11" s="172">
        <v>1872445.1</v>
      </c>
      <c r="E11" s="174">
        <v>902126.90000000061</v>
      </c>
      <c r="F11" s="174">
        <v>32082.659999999989</v>
      </c>
      <c r="G11" s="174">
        <v>240577.14000000013</v>
      </c>
      <c r="H11" s="174">
        <v>910796.16999999923</v>
      </c>
      <c r="I11" s="174">
        <v>961648.93000000063</v>
      </c>
      <c r="J11" s="174"/>
      <c r="K11" s="174">
        <v>507151.52000000025</v>
      </c>
      <c r="L11" s="174">
        <v>4607.7799999999988</v>
      </c>
      <c r="M11" s="174">
        <v>101138.00000000001</v>
      </c>
      <c r="N11" s="174">
        <v>311467.99999999994</v>
      </c>
      <c r="O11" s="174">
        <v>1933.9999999999998</v>
      </c>
      <c r="P11" s="174">
        <v>872627.21000000008</v>
      </c>
      <c r="Q11" s="174">
        <v>73518.589999999967</v>
      </c>
      <c r="R11" s="174">
        <v>55227.069999999978</v>
      </c>
      <c r="S11" s="174">
        <v>115030.43000000004</v>
      </c>
      <c r="T11" s="174">
        <v>127792.81999999998</v>
      </c>
      <c r="U11" s="174">
        <v>128095.75000000001</v>
      </c>
      <c r="V11" s="174">
        <v>130669.86999999995</v>
      </c>
      <c r="W11" s="174">
        <v>134942.83000000002</v>
      </c>
      <c r="X11" s="174">
        <v>137221.2900000001</v>
      </c>
      <c r="Y11" s="174">
        <v>141876.85</v>
      </c>
      <c r="Z11" s="174">
        <v>147153.22000000003</v>
      </c>
      <c r="AA11" s="174">
        <v>149463.92000000001</v>
      </c>
      <c r="AB11" s="174">
        <v>153879.93000000002</v>
      </c>
      <c r="AC11" s="174">
        <v>152677.5400000001</v>
      </c>
      <c r="AD11" s="174">
        <v>148928.76999999999</v>
      </c>
      <c r="AE11" s="174">
        <v>149484.81</v>
      </c>
      <c r="AF11" s="1">
        <f t="shared" si="0"/>
        <v>658722.56000000006</v>
      </c>
      <c r="AG11" s="1">
        <f t="shared" si="1"/>
        <v>438493.99000000011</v>
      </c>
      <c r="AH11" s="1">
        <f t="shared" si="2"/>
        <v>604971.05000000005</v>
      </c>
    </row>
    <row r="12" spans="1:36">
      <c r="A12" s="170" t="s">
        <v>42</v>
      </c>
      <c r="B12" s="171">
        <v>4396</v>
      </c>
      <c r="C12" s="171">
        <v>1804768.1099999985</v>
      </c>
      <c r="D12" s="172">
        <v>1853498.61</v>
      </c>
      <c r="E12" s="171">
        <v>894931.12000000034</v>
      </c>
      <c r="F12" s="171">
        <v>31808.26999999999</v>
      </c>
      <c r="G12" s="171">
        <v>239354.21000000008</v>
      </c>
      <c r="H12" s="171">
        <v>904094.48999999941</v>
      </c>
      <c r="I12" s="171">
        <v>949404.12000000046</v>
      </c>
      <c r="J12" s="171"/>
      <c r="K12" s="171">
        <v>502887.2600000003</v>
      </c>
      <c r="L12" s="171">
        <v>4562.6499999999996</v>
      </c>
      <c r="M12" s="171">
        <v>100631.96000000004</v>
      </c>
      <c r="N12" s="171">
        <v>306481.54999999993</v>
      </c>
      <c r="O12" s="171">
        <v>1911.7499999999998</v>
      </c>
      <c r="P12" s="171">
        <v>864883.66</v>
      </c>
      <c r="Q12" s="171">
        <v>72139.77999999997</v>
      </c>
      <c r="R12" s="171">
        <v>48730.499999999956</v>
      </c>
      <c r="S12" s="171">
        <v>114752.17000000003</v>
      </c>
      <c r="T12" s="171">
        <v>127315.92</v>
      </c>
      <c r="U12" s="171">
        <v>127551.52000000002</v>
      </c>
      <c r="V12" s="171">
        <v>129996.08999999997</v>
      </c>
      <c r="W12" s="171">
        <v>134189.09</v>
      </c>
      <c r="X12" s="171">
        <v>136417.34000000008</v>
      </c>
      <c r="Y12" s="171">
        <v>141042.63000000003</v>
      </c>
      <c r="Z12" s="171">
        <v>146202.70000000004</v>
      </c>
      <c r="AA12" s="171">
        <v>148424.32000000004</v>
      </c>
      <c r="AB12" s="171">
        <v>152725.42000000001</v>
      </c>
      <c r="AC12" s="171">
        <v>151415.69000000009</v>
      </c>
      <c r="AD12" s="171">
        <v>147685.15999999997</v>
      </c>
      <c r="AE12" s="171">
        <v>147050.06</v>
      </c>
      <c r="AF12" s="1">
        <f t="shared" si="0"/>
        <v>655469.96000000008</v>
      </c>
      <c r="AG12" s="1">
        <f t="shared" si="1"/>
        <v>435669.65000000014</v>
      </c>
      <c r="AH12" s="1">
        <f t="shared" si="2"/>
        <v>598876.33000000007</v>
      </c>
    </row>
    <row r="13" spans="1:36">
      <c r="A13" s="173" t="s">
        <v>43</v>
      </c>
      <c r="B13" s="174">
        <v>1152</v>
      </c>
      <c r="C13" s="174">
        <v>12449.919999999996</v>
      </c>
      <c r="D13" s="172">
        <v>18946.489999999998</v>
      </c>
      <c r="E13" s="174">
        <v>7195.7800000000007</v>
      </c>
      <c r="F13" s="174">
        <v>274.39</v>
      </c>
      <c r="G13" s="174">
        <v>1222.93</v>
      </c>
      <c r="H13" s="174">
        <v>6701.6799999999994</v>
      </c>
      <c r="I13" s="174">
        <v>12244.809999999996</v>
      </c>
      <c r="J13" s="174"/>
      <c r="K13" s="174">
        <v>4264.26</v>
      </c>
      <c r="L13" s="174">
        <v>45.13</v>
      </c>
      <c r="M13" s="174">
        <v>506.03999999999996</v>
      </c>
      <c r="N13" s="174">
        <v>4986.4500000000007</v>
      </c>
      <c r="O13" s="174">
        <v>22.25</v>
      </c>
      <c r="P13" s="174">
        <v>7743.55</v>
      </c>
      <c r="Q13" s="174">
        <v>1378.8100000000002</v>
      </c>
      <c r="R13" s="174">
        <v>6496.5700000000024</v>
      </c>
      <c r="S13" s="174">
        <v>278.26</v>
      </c>
      <c r="T13" s="174">
        <v>476.9</v>
      </c>
      <c r="U13" s="174">
        <v>544.2299999999999</v>
      </c>
      <c r="V13" s="174">
        <v>673.78</v>
      </c>
      <c r="W13" s="174">
        <v>753.7399999999999</v>
      </c>
      <c r="X13" s="174">
        <v>803.95000000000016</v>
      </c>
      <c r="Y13" s="174">
        <v>834.2199999999998</v>
      </c>
      <c r="Z13" s="174">
        <v>950.51999999999987</v>
      </c>
      <c r="AA13" s="174">
        <v>1039.5999999999999</v>
      </c>
      <c r="AB13" s="174">
        <v>1154.5100000000002</v>
      </c>
      <c r="AC13" s="174">
        <v>1261.8500000000001</v>
      </c>
      <c r="AD13" s="174">
        <v>1243.6099999999999</v>
      </c>
      <c r="AE13" s="174">
        <v>2434.7499999999995</v>
      </c>
      <c r="AF13" s="1">
        <f t="shared" si="0"/>
        <v>3252.6</v>
      </c>
      <c r="AG13" s="1">
        <f t="shared" si="1"/>
        <v>2824.3399999999997</v>
      </c>
      <c r="AH13" s="1">
        <f t="shared" si="2"/>
        <v>6094.7199999999993</v>
      </c>
    </row>
    <row r="14" spans="1:36" s="74" customFormat="1">
      <c r="A14" s="175" t="s">
        <v>44</v>
      </c>
      <c r="B14" s="176">
        <v>4396</v>
      </c>
      <c r="C14" s="176">
        <v>1804768.1100000015</v>
      </c>
      <c r="D14" s="176">
        <v>1853498.6100000043</v>
      </c>
      <c r="E14" s="176">
        <v>894931.12000000069</v>
      </c>
      <c r="F14" s="176">
        <v>31808.269999999982</v>
      </c>
      <c r="G14" s="176">
        <v>239354.2100000002</v>
      </c>
      <c r="H14" s="176">
        <v>904094.48999999987</v>
      </c>
      <c r="I14" s="176">
        <v>949404.12</v>
      </c>
      <c r="J14" s="176"/>
      <c r="K14" s="176">
        <v>502887.26000000024</v>
      </c>
      <c r="L14" s="176">
        <v>4562.6499999999996</v>
      </c>
      <c r="M14" s="176">
        <v>100631.96000000002</v>
      </c>
      <c r="N14" s="176">
        <v>306481.54999999981</v>
      </c>
      <c r="O14" s="176">
        <v>1911.7499999999995</v>
      </c>
      <c r="P14" s="176">
        <v>864883.66</v>
      </c>
      <c r="Q14" s="176">
        <v>72139.77999999997</v>
      </c>
      <c r="R14" s="176">
        <v>48730.499999999956</v>
      </c>
      <c r="S14" s="176">
        <v>114752.17000000001</v>
      </c>
      <c r="T14" s="176">
        <v>127315.91999999997</v>
      </c>
      <c r="U14" s="176">
        <v>127551.52</v>
      </c>
      <c r="V14" s="176">
        <v>129996.09</v>
      </c>
      <c r="W14" s="176">
        <v>134189.09000000003</v>
      </c>
      <c r="X14" s="176">
        <v>136417.34000000008</v>
      </c>
      <c r="Y14" s="176">
        <v>141042.63000000003</v>
      </c>
      <c r="Z14" s="176">
        <v>146202.70000000007</v>
      </c>
      <c r="AA14" s="176">
        <v>148424.32000000001</v>
      </c>
      <c r="AB14" s="176">
        <v>152725.41999999998</v>
      </c>
      <c r="AC14" s="176">
        <v>151415.69000000009</v>
      </c>
      <c r="AD14" s="176">
        <v>147685.16</v>
      </c>
      <c r="AE14" s="176">
        <v>147050.06</v>
      </c>
      <c r="AF14" s="1">
        <f t="shared" si="0"/>
        <v>655469.96000000008</v>
      </c>
      <c r="AG14" s="1">
        <f t="shared" si="1"/>
        <v>435669.65000000008</v>
      </c>
      <c r="AH14" s="1">
        <f t="shared" si="2"/>
        <v>598876.33000000007</v>
      </c>
    </row>
    <row r="15" spans="1:36">
      <c r="A15" s="173" t="s">
        <v>45</v>
      </c>
      <c r="B15" s="174">
        <v>1152</v>
      </c>
      <c r="C15" s="174">
        <v>12449.919999999995</v>
      </c>
      <c r="D15" s="172">
        <v>18946.490000000005</v>
      </c>
      <c r="E15" s="174">
        <v>7195.7800000000007</v>
      </c>
      <c r="F15" s="174">
        <v>274.39</v>
      </c>
      <c r="G15" s="174">
        <v>1222.93</v>
      </c>
      <c r="H15" s="174">
        <v>6701.68</v>
      </c>
      <c r="I15" s="174">
        <v>12244.809999999996</v>
      </c>
      <c r="J15" s="174"/>
      <c r="K15" s="174">
        <v>4264.2599999999993</v>
      </c>
      <c r="L15" s="174">
        <v>45.13</v>
      </c>
      <c r="M15" s="174">
        <v>506.03999999999996</v>
      </c>
      <c r="N15" s="174">
        <v>4986.4500000000007</v>
      </c>
      <c r="O15" s="174">
        <v>22.25</v>
      </c>
      <c r="P15" s="174">
        <v>7743.55</v>
      </c>
      <c r="Q15" s="174">
        <v>1378.8099999999997</v>
      </c>
      <c r="R15" s="174">
        <v>6496.5700000000033</v>
      </c>
      <c r="S15" s="174">
        <v>278.25999999999993</v>
      </c>
      <c r="T15" s="174">
        <v>476.9</v>
      </c>
      <c r="U15" s="174">
        <v>544.23000000000013</v>
      </c>
      <c r="V15" s="174">
        <v>673.78</v>
      </c>
      <c r="W15" s="174">
        <v>753.73999999999978</v>
      </c>
      <c r="X15" s="174">
        <v>803.95</v>
      </c>
      <c r="Y15" s="174">
        <v>834.2199999999998</v>
      </c>
      <c r="Z15" s="174">
        <v>950.51999999999975</v>
      </c>
      <c r="AA15" s="174">
        <v>1039.5999999999999</v>
      </c>
      <c r="AB15" s="174">
        <v>1154.51</v>
      </c>
      <c r="AC15" s="174">
        <v>1261.8499999999999</v>
      </c>
      <c r="AD15" s="174">
        <v>1243.6100000000001</v>
      </c>
      <c r="AE15" s="174">
        <v>2434.75</v>
      </c>
      <c r="AF15" s="1">
        <f t="shared" si="0"/>
        <v>3252.5999999999995</v>
      </c>
      <c r="AG15" s="1">
        <f t="shared" si="1"/>
        <v>2824.3399999999992</v>
      </c>
      <c r="AH15" s="1">
        <f t="shared" si="2"/>
        <v>6094.7199999999993</v>
      </c>
    </row>
    <row r="17" spans="1:34" ht="48">
      <c r="A17" s="165" t="s">
        <v>46</v>
      </c>
      <c r="B17" s="163" t="s">
        <v>1</v>
      </c>
      <c r="C17" s="163" t="s">
        <v>2</v>
      </c>
      <c r="D17" s="163" t="s">
        <v>3</v>
      </c>
      <c r="E17" s="163" t="s">
        <v>4</v>
      </c>
      <c r="F17" s="163" t="s">
        <v>5</v>
      </c>
      <c r="G17" s="163" t="s">
        <v>6</v>
      </c>
      <c r="H17" s="163" t="s">
        <v>7</v>
      </c>
      <c r="I17" s="163" t="s">
        <v>8</v>
      </c>
      <c r="J17" s="163" t="s">
        <v>47</v>
      </c>
      <c r="K17" s="163" t="s">
        <v>9</v>
      </c>
      <c r="L17" s="163" t="s">
        <v>48</v>
      </c>
      <c r="M17" s="163" t="s">
        <v>11</v>
      </c>
      <c r="N17" s="163" t="s">
        <v>12</v>
      </c>
      <c r="O17" s="163" t="s">
        <v>13</v>
      </c>
      <c r="P17" s="163" t="s">
        <v>14</v>
      </c>
      <c r="Q17" s="163" t="s">
        <v>15</v>
      </c>
      <c r="R17" s="163" t="s">
        <v>16</v>
      </c>
      <c r="S17" s="163" t="s">
        <v>17</v>
      </c>
      <c r="T17" s="163" t="s">
        <v>18</v>
      </c>
      <c r="U17" s="163" t="s">
        <v>19</v>
      </c>
      <c r="V17" s="163" t="s">
        <v>20</v>
      </c>
      <c r="W17" s="163" t="s">
        <v>21</v>
      </c>
      <c r="X17" s="163" t="s">
        <v>22</v>
      </c>
      <c r="Y17" s="163" t="s">
        <v>23</v>
      </c>
      <c r="Z17" s="163" t="s">
        <v>24</v>
      </c>
      <c r="AA17" s="163" t="s">
        <v>25</v>
      </c>
      <c r="AB17" s="163" t="s">
        <v>26</v>
      </c>
      <c r="AC17" s="163" t="s">
        <v>27</v>
      </c>
      <c r="AD17" s="163" t="s">
        <v>28</v>
      </c>
      <c r="AE17" s="163" t="s">
        <v>29</v>
      </c>
      <c r="AF17" s="164" t="s">
        <v>30</v>
      </c>
      <c r="AG17" s="164" t="s">
        <v>31</v>
      </c>
      <c r="AH17" s="164" t="s">
        <v>32</v>
      </c>
    </row>
    <row r="18" spans="1:34">
      <c r="A18" s="167" t="s">
        <v>39</v>
      </c>
      <c r="B18" s="177">
        <v>4140</v>
      </c>
      <c r="C18" s="177">
        <v>1797266</v>
      </c>
      <c r="D18" s="178">
        <v>1875113</v>
      </c>
      <c r="E18" s="177">
        <v>869607</v>
      </c>
      <c r="F18" s="177">
        <v>36553</v>
      </c>
      <c r="G18" s="177">
        <v>255416</v>
      </c>
      <c r="H18" s="177">
        <v>911376</v>
      </c>
      <c r="I18" s="177">
        <v>963663</v>
      </c>
      <c r="J18" s="177">
        <v>74</v>
      </c>
      <c r="K18" s="177">
        <v>509106</v>
      </c>
      <c r="L18" s="177">
        <v>4765</v>
      </c>
      <c r="M18" s="177">
        <v>100770</v>
      </c>
      <c r="N18" s="177">
        <v>310799</v>
      </c>
      <c r="O18" s="177">
        <v>1865</v>
      </c>
      <c r="P18" s="177">
        <v>870951</v>
      </c>
      <c r="Q18" s="177">
        <v>76857</v>
      </c>
      <c r="R18" s="177">
        <v>77847</v>
      </c>
      <c r="S18" s="177">
        <v>125150</v>
      </c>
      <c r="T18" s="177">
        <v>127207</v>
      </c>
      <c r="U18" s="177">
        <v>127837</v>
      </c>
      <c r="V18" s="177">
        <v>127655</v>
      </c>
      <c r="W18" s="177">
        <v>129739</v>
      </c>
      <c r="X18" s="177">
        <v>134010</v>
      </c>
      <c r="Y18" s="177">
        <v>135734</v>
      </c>
      <c r="Z18" s="177">
        <v>141131</v>
      </c>
      <c r="AA18" s="177">
        <v>145772</v>
      </c>
      <c r="AB18" s="177">
        <v>157289</v>
      </c>
      <c r="AC18" s="177">
        <v>149382</v>
      </c>
      <c r="AD18" s="177">
        <v>146344</v>
      </c>
      <c r="AE18" s="177">
        <v>150016</v>
      </c>
      <c r="AF18" s="1">
        <f>SUM(T18:X18)</f>
        <v>646448</v>
      </c>
      <c r="AG18" s="1">
        <f>SUM(Y18:AA18)</f>
        <v>422637</v>
      </c>
      <c r="AH18" s="1">
        <f>SUM(AB18:AE18)</f>
        <v>603031</v>
      </c>
    </row>
    <row r="19" spans="1:34">
      <c r="A19" s="170" t="s">
        <v>49</v>
      </c>
      <c r="B19" s="179">
        <v>5476</v>
      </c>
      <c r="C19" s="179">
        <v>1788621.7100000002</v>
      </c>
      <c r="D19" s="178">
        <v>1850335.3499999999</v>
      </c>
      <c r="E19" s="179">
        <v>862002.45000000065</v>
      </c>
      <c r="F19" s="179">
        <v>36335.489999999991</v>
      </c>
      <c r="G19" s="179">
        <v>252028.17000000027</v>
      </c>
      <c r="H19" s="179">
        <v>900292.77000000072</v>
      </c>
      <c r="I19" s="179">
        <v>949968.58000000054</v>
      </c>
      <c r="J19" s="179">
        <v>74</v>
      </c>
      <c r="K19" s="179">
        <v>504323.06999999989</v>
      </c>
      <c r="L19" s="179">
        <v>4711.8399999999983</v>
      </c>
      <c r="M19" s="179">
        <v>99059.030000000013</v>
      </c>
      <c r="N19" s="179">
        <v>309061.05000000005</v>
      </c>
      <c r="O19" s="179">
        <v>1842.8699999999997</v>
      </c>
      <c r="P19" s="179">
        <v>855739.96000000124</v>
      </c>
      <c r="Q19" s="179">
        <v>75597.529999999941</v>
      </c>
      <c r="R19" s="179">
        <v>61713.639999999978</v>
      </c>
      <c r="S19" s="179">
        <v>120408.43000000001</v>
      </c>
      <c r="T19" s="179">
        <v>126764.08</v>
      </c>
      <c r="U19" s="179">
        <v>127644.03000000001</v>
      </c>
      <c r="V19" s="179">
        <v>127380.29000000005</v>
      </c>
      <c r="W19" s="179">
        <v>129579.72000000004</v>
      </c>
      <c r="X19" s="179">
        <v>133837.11000000002</v>
      </c>
      <c r="Y19" s="179">
        <v>135593.82000000009</v>
      </c>
      <c r="Z19" s="179">
        <v>141000.91</v>
      </c>
      <c r="AA19" s="179">
        <v>145629.14000000001</v>
      </c>
      <c r="AB19" s="179">
        <v>156819.33999999997</v>
      </c>
      <c r="AC19" s="179">
        <v>148940.91000000003</v>
      </c>
      <c r="AD19" s="179">
        <v>145790.94999999995</v>
      </c>
      <c r="AE19" s="179">
        <v>149232.97999999989</v>
      </c>
      <c r="AF19" s="1">
        <f t="shared" ref="AF19:AF24" si="3">SUM(T19:X19)</f>
        <v>645205.2300000001</v>
      </c>
      <c r="AG19" s="1">
        <f t="shared" ref="AG19:AG24" si="4">SUM(Y19:AA19)</f>
        <v>422223.87000000011</v>
      </c>
      <c r="AH19" s="1">
        <f t="shared" ref="AH19:AH24" si="5">SUM(AB19:AE19)</f>
        <v>600784.17999999982</v>
      </c>
    </row>
    <row r="20" spans="1:34">
      <c r="A20" s="173" t="s">
        <v>50</v>
      </c>
      <c r="B20" s="177">
        <v>4379</v>
      </c>
      <c r="C20" s="177">
        <v>1777306.2700000003</v>
      </c>
      <c r="D20" s="178">
        <v>1833221.08</v>
      </c>
      <c r="E20" s="177">
        <v>855228.72000000067</v>
      </c>
      <c r="F20" s="177">
        <v>36080.909999999989</v>
      </c>
      <c r="G20" s="177">
        <v>250891.13000000021</v>
      </c>
      <c r="H20" s="177">
        <v>894259.56000000064</v>
      </c>
      <c r="I20" s="177">
        <v>938888.52000000037</v>
      </c>
      <c r="J20" s="177">
        <v>73</v>
      </c>
      <c r="K20" s="177">
        <v>500940.13999999996</v>
      </c>
      <c r="L20" s="177">
        <v>4669.5899999999983</v>
      </c>
      <c r="M20" s="177">
        <v>98643.900000000009</v>
      </c>
      <c r="N20" s="177">
        <v>304475.39000000007</v>
      </c>
      <c r="O20" s="177">
        <v>1826.4199999999996</v>
      </c>
      <c r="P20" s="177">
        <v>848644.09000000102</v>
      </c>
      <c r="Q20" s="177">
        <v>74021.549999999959</v>
      </c>
      <c r="R20" s="177">
        <v>55914.809999999976</v>
      </c>
      <c r="S20" s="177">
        <v>120119.65000000001</v>
      </c>
      <c r="T20" s="177">
        <v>126358.47000000002</v>
      </c>
      <c r="U20" s="177">
        <v>127159.84999999999</v>
      </c>
      <c r="V20" s="177">
        <v>126771.79000000004</v>
      </c>
      <c r="W20" s="177">
        <v>128887.29000000004</v>
      </c>
      <c r="X20" s="177">
        <v>133087.07</v>
      </c>
      <c r="Y20" s="177">
        <v>134829.09000000005</v>
      </c>
      <c r="Z20" s="177">
        <v>140164.11000000002</v>
      </c>
      <c r="AA20" s="177">
        <v>144699.51</v>
      </c>
      <c r="AB20" s="177">
        <v>155758.88999999998</v>
      </c>
      <c r="AC20" s="177">
        <v>147873.73000000004</v>
      </c>
      <c r="AD20" s="177">
        <v>144658.89999999997</v>
      </c>
      <c r="AE20" s="177">
        <v>146937.9199999999</v>
      </c>
      <c r="AF20" s="1">
        <f t="shared" si="3"/>
        <v>642264.47000000009</v>
      </c>
      <c r="AG20" s="1">
        <f t="shared" si="4"/>
        <v>419692.71000000008</v>
      </c>
      <c r="AH20" s="1">
        <f t="shared" si="5"/>
        <v>595229.43999999983</v>
      </c>
    </row>
    <row r="21" spans="1:34">
      <c r="A21" s="170" t="s">
        <v>51</v>
      </c>
      <c r="B21" s="179">
        <v>1097</v>
      </c>
      <c r="C21" s="179">
        <v>11315.440000000002</v>
      </c>
      <c r="D21" s="178">
        <v>17114.269999999993</v>
      </c>
      <c r="E21" s="179">
        <v>6773.73</v>
      </c>
      <c r="F21" s="179">
        <v>254.57999999999998</v>
      </c>
      <c r="G21" s="179">
        <v>1137.0400000000002</v>
      </c>
      <c r="H21" s="179">
        <v>6033.2099999999991</v>
      </c>
      <c r="I21" s="179">
        <v>11080.06</v>
      </c>
      <c r="J21" s="179">
        <v>1</v>
      </c>
      <c r="K21" s="179">
        <v>3382.9299999999994</v>
      </c>
      <c r="L21" s="179">
        <v>42.25</v>
      </c>
      <c r="M21" s="179">
        <v>415.13</v>
      </c>
      <c r="N21" s="179">
        <v>4585.6600000000008</v>
      </c>
      <c r="O21" s="179">
        <v>16.45</v>
      </c>
      <c r="P21" s="179">
        <v>7095.8700000000044</v>
      </c>
      <c r="Q21" s="179">
        <v>1575.9799999999998</v>
      </c>
      <c r="R21" s="179">
        <v>5798.83</v>
      </c>
      <c r="S21" s="179">
        <v>288.77999999999997</v>
      </c>
      <c r="T21" s="179">
        <v>405.61</v>
      </c>
      <c r="U21" s="179">
        <v>484.18000000000006</v>
      </c>
      <c r="V21" s="179">
        <v>608.50000000000011</v>
      </c>
      <c r="W21" s="179">
        <v>692.43000000000006</v>
      </c>
      <c r="X21" s="179">
        <v>750.04</v>
      </c>
      <c r="Y21" s="179">
        <v>764.73000000000013</v>
      </c>
      <c r="Z21" s="179">
        <v>836.79999999999973</v>
      </c>
      <c r="AA21" s="179">
        <v>929.63000000000011</v>
      </c>
      <c r="AB21" s="179">
        <v>1060.45</v>
      </c>
      <c r="AC21" s="179">
        <v>1067.1799999999998</v>
      </c>
      <c r="AD21" s="179">
        <v>1132.05</v>
      </c>
      <c r="AE21" s="179">
        <v>2295.0600000000004</v>
      </c>
      <c r="AF21" s="1">
        <f t="shared" si="3"/>
        <v>2940.76</v>
      </c>
      <c r="AG21" s="1">
        <f t="shared" si="4"/>
        <v>2531.16</v>
      </c>
      <c r="AH21" s="1">
        <f t="shared" si="5"/>
        <v>5554.7400000000007</v>
      </c>
    </row>
    <row r="22" spans="1:34">
      <c r="A22" s="173" t="s">
        <v>40</v>
      </c>
      <c r="B22" s="177">
        <v>5476</v>
      </c>
      <c r="C22" s="177">
        <v>1788621.7100000028</v>
      </c>
      <c r="D22" s="178">
        <v>1850335.3500000052</v>
      </c>
      <c r="E22" s="177">
        <v>862002.450000001</v>
      </c>
      <c r="F22" s="177">
        <v>36335.489999999983</v>
      </c>
      <c r="G22" s="177">
        <v>252028.17000000027</v>
      </c>
      <c r="H22" s="177">
        <v>900292.76999999932</v>
      </c>
      <c r="I22" s="177">
        <v>949968.57999999973</v>
      </c>
      <c r="J22" s="177">
        <v>74</v>
      </c>
      <c r="K22" s="177">
        <v>504323.06999999995</v>
      </c>
      <c r="L22" s="177">
        <v>4711.8399999999983</v>
      </c>
      <c r="M22" s="177">
        <v>99059.030000000013</v>
      </c>
      <c r="N22" s="177">
        <v>309061.04999999993</v>
      </c>
      <c r="O22" s="177">
        <v>1842.8699999999997</v>
      </c>
      <c r="P22" s="177">
        <v>855739.96000000008</v>
      </c>
      <c r="Q22" s="177">
        <v>75597.529999999955</v>
      </c>
      <c r="R22" s="177">
        <v>61713.639999999978</v>
      </c>
      <c r="S22" s="177">
        <v>120408.43000000001</v>
      </c>
      <c r="T22" s="177">
        <v>126764.07999999996</v>
      </c>
      <c r="U22" s="177">
        <v>127644.03</v>
      </c>
      <c r="V22" s="177">
        <v>127380.29000000001</v>
      </c>
      <c r="W22" s="177">
        <v>129579.71999999999</v>
      </c>
      <c r="X22" s="177">
        <v>133837.10999999996</v>
      </c>
      <c r="Y22" s="177">
        <v>135593.82000000007</v>
      </c>
      <c r="Z22" s="177">
        <v>141000.91000000006</v>
      </c>
      <c r="AA22" s="177">
        <v>145629.13999999996</v>
      </c>
      <c r="AB22" s="177">
        <v>156819.33999999994</v>
      </c>
      <c r="AC22" s="177">
        <v>148940.91000000006</v>
      </c>
      <c r="AD22" s="177">
        <v>145790.95000000001</v>
      </c>
      <c r="AE22" s="177">
        <v>149232.97999999989</v>
      </c>
      <c r="AF22" s="1">
        <f t="shared" si="3"/>
        <v>645205.22999999986</v>
      </c>
      <c r="AG22" s="1">
        <f t="shared" si="4"/>
        <v>422223.87000000005</v>
      </c>
      <c r="AH22" s="1">
        <f t="shared" si="5"/>
        <v>600784.17999999993</v>
      </c>
    </row>
    <row r="23" spans="1:34" s="74" customFormat="1">
      <c r="A23" s="175" t="s">
        <v>52</v>
      </c>
      <c r="B23" s="180">
        <v>4379</v>
      </c>
      <c r="C23" s="180">
        <v>1777306.2700000028</v>
      </c>
      <c r="D23" s="180">
        <v>1833221.0800000047</v>
      </c>
      <c r="E23" s="180">
        <v>855228.72000000079</v>
      </c>
      <c r="F23" s="180">
        <v>36080.909999999982</v>
      </c>
      <c r="G23" s="180">
        <v>250891.13000000027</v>
      </c>
      <c r="H23" s="180">
        <v>894259.55999999924</v>
      </c>
      <c r="I23" s="180">
        <v>938888.51999999909</v>
      </c>
      <c r="J23" s="180">
        <v>73</v>
      </c>
      <c r="K23" s="180">
        <v>500940.13999999996</v>
      </c>
      <c r="L23" s="180">
        <v>4669.5899999999983</v>
      </c>
      <c r="M23" s="180">
        <v>98643.9</v>
      </c>
      <c r="N23" s="180">
        <v>304475.39000000013</v>
      </c>
      <c r="O23" s="180">
        <v>1826.4199999999996</v>
      </c>
      <c r="P23" s="180">
        <v>848644.09000000008</v>
      </c>
      <c r="Q23" s="180">
        <v>74021.549999999959</v>
      </c>
      <c r="R23" s="180">
        <v>55914.809999999983</v>
      </c>
      <c r="S23" s="180">
        <v>120119.65000000002</v>
      </c>
      <c r="T23" s="180">
        <v>126358.47000000002</v>
      </c>
      <c r="U23" s="180">
        <v>127159.85000000002</v>
      </c>
      <c r="V23" s="180">
        <v>126771.79000000005</v>
      </c>
      <c r="W23" s="180">
        <v>128887.29000000002</v>
      </c>
      <c r="X23" s="180">
        <v>133087.06999999998</v>
      </c>
      <c r="Y23" s="180">
        <v>134829.09000000005</v>
      </c>
      <c r="Z23" s="180">
        <v>140164.11000000004</v>
      </c>
      <c r="AA23" s="180">
        <v>144699.50999999995</v>
      </c>
      <c r="AB23" s="180">
        <v>155758.88999999996</v>
      </c>
      <c r="AC23" s="180">
        <v>147873.73000000004</v>
      </c>
      <c r="AD23" s="180">
        <v>144658.90000000002</v>
      </c>
      <c r="AE23" s="180">
        <v>146937.91999999987</v>
      </c>
      <c r="AF23" s="1">
        <f t="shared" si="3"/>
        <v>642264.47000000009</v>
      </c>
      <c r="AG23" s="1">
        <f t="shared" si="4"/>
        <v>419692.71</v>
      </c>
      <c r="AH23" s="1">
        <f t="shared" si="5"/>
        <v>595229.43999999994</v>
      </c>
    </row>
    <row r="24" spans="1:34">
      <c r="A24" s="173" t="s">
        <v>53</v>
      </c>
      <c r="B24" s="177">
        <v>1097</v>
      </c>
      <c r="C24" s="177">
        <v>11315.440000000006</v>
      </c>
      <c r="D24" s="178">
        <v>17114.27</v>
      </c>
      <c r="E24" s="177">
        <v>6773.7300000000005</v>
      </c>
      <c r="F24" s="177">
        <v>254.57999999999998</v>
      </c>
      <c r="G24" s="177">
        <v>1137.0400000000002</v>
      </c>
      <c r="H24" s="177">
        <v>6033.2099999999991</v>
      </c>
      <c r="I24" s="177">
        <v>11080.059999999996</v>
      </c>
      <c r="J24" s="177">
        <v>1</v>
      </c>
      <c r="K24" s="177">
        <v>3382.9299999999985</v>
      </c>
      <c r="L24" s="177">
        <v>42.25</v>
      </c>
      <c r="M24" s="177">
        <v>415.12999999999994</v>
      </c>
      <c r="N24" s="177">
        <v>4585.6600000000008</v>
      </c>
      <c r="O24" s="177">
        <v>16.45</v>
      </c>
      <c r="P24" s="177">
        <v>7095.8700000000035</v>
      </c>
      <c r="Q24" s="177">
        <v>1575.9799999999996</v>
      </c>
      <c r="R24" s="177">
        <v>5798.8300000000017</v>
      </c>
      <c r="S24" s="177">
        <v>288.77999999999992</v>
      </c>
      <c r="T24" s="177">
        <v>405.61</v>
      </c>
      <c r="U24" s="177">
        <v>484.18</v>
      </c>
      <c r="V24" s="177">
        <v>608.5</v>
      </c>
      <c r="W24" s="177">
        <v>692.42999999999984</v>
      </c>
      <c r="X24" s="177">
        <v>750.03999999999985</v>
      </c>
      <c r="Y24" s="177">
        <v>764.7299999999999</v>
      </c>
      <c r="Z24" s="177">
        <v>836.80000000000007</v>
      </c>
      <c r="AA24" s="177">
        <v>929.62999999999977</v>
      </c>
      <c r="AB24" s="177">
        <v>1060.45</v>
      </c>
      <c r="AC24" s="177">
        <v>1067.1799999999998</v>
      </c>
      <c r="AD24" s="177">
        <v>1132.05</v>
      </c>
      <c r="AE24" s="177">
        <v>2295.0600000000004</v>
      </c>
      <c r="AF24" s="1">
        <f t="shared" si="3"/>
        <v>2940.7599999999998</v>
      </c>
      <c r="AG24" s="1">
        <f t="shared" si="4"/>
        <v>2531.16</v>
      </c>
      <c r="AH24" s="1">
        <f t="shared" si="5"/>
        <v>5554.7400000000007</v>
      </c>
    </row>
    <row r="27" spans="1:34" s="1" customFormat="1"/>
    <row r="28" spans="1:34" ht="48">
      <c r="A28" s="165" t="s">
        <v>54</v>
      </c>
      <c r="B28" s="59" t="s">
        <v>1</v>
      </c>
      <c r="C28" s="59" t="s">
        <v>2</v>
      </c>
      <c r="D28" s="59" t="s">
        <v>3</v>
      </c>
      <c r="E28" s="59" t="s">
        <v>4</v>
      </c>
      <c r="F28" s="59" t="s">
        <v>5</v>
      </c>
      <c r="G28" s="59" t="s">
        <v>6</v>
      </c>
      <c r="H28" s="59" t="s">
        <v>55</v>
      </c>
      <c r="I28" s="59" t="s">
        <v>7</v>
      </c>
      <c r="J28" s="59" t="s">
        <v>8</v>
      </c>
      <c r="K28" s="59" t="s">
        <v>56</v>
      </c>
      <c r="L28" s="59" t="s">
        <v>9</v>
      </c>
      <c r="M28" s="59" t="s">
        <v>10</v>
      </c>
      <c r="N28" s="59" t="s">
        <v>11</v>
      </c>
      <c r="O28" s="59" t="s">
        <v>12</v>
      </c>
      <c r="P28" s="59" t="s">
        <v>13</v>
      </c>
      <c r="Q28" s="59" t="s">
        <v>14</v>
      </c>
      <c r="R28" s="59" t="s">
        <v>15</v>
      </c>
      <c r="S28" s="59" t="s">
        <v>16</v>
      </c>
      <c r="T28" s="59" t="s">
        <v>17</v>
      </c>
      <c r="U28" s="59" t="s">
        <v>18</v>
      </c>
      <c r="V28" s="59" t="s">
        <v>19</v>
      </c>
      <c r="W28" s="59" t="s">
        <v>20</v>
      </c>
      <c r="X28" s="59" t="s">
        <v>21</v>
      </c>
      <c r="Y28" s="59" t="s">
        <v>22</v>
      </c>
      <c r="Z28" s="59" t="s">
        <v>23</v>
      </c>
      <c r="AA28" s="59" t="s">
        <v>24</v>
      </c>
      <c r="AB28" s="59" t="s">
        <v>25</v>
      </c>
      <c r="AC28" s="59" t="s">
        <v>26</v>
      </c>
      <c r="AD28" s="59" t="s">
        <v>27</v>
      </c>
      <c r="AE28" s="59" t="s">
        <v>28</v>
      </c>
      <c r="AF28" s="59" t="s">
        <v>29</v>
      </c>
    </row>
    <row r="29" spans="1:34" s="100" customFormat="1">
      <c r="A29" s="181" t="s">
        <v>57</v>
      </c>
      <c r="B29" s="182">
        <v>4137</v>
      </c>
      <c r="C29" s="182">
        <v>1775941</v>
      </c>
      <c r="D29" s="182">
        <v>1859663</v>
      </c>
      <c r="E29" s="182">
        <v>911064</v>
      </c>
      <c r="F29" s="182">
        <v>42387</v>
      </c>
      <c r="G29" s="182">
        <v>272024</v>
      </c>
      <c r="H29" s="182">
        <v>286852</v>
      </c>
      <c r="I29" s="182">
        <v>902695</v>
      </c>
      <c r="J29" s="182">
        <v>955349</v>
      </c>
      <c r="K29" s="182">
        <v>1619</v>
      </c>
      <c r="L29" s="182">
        <v>511243</v>
      </c>
      <c r="M29" s="182">
        <v>4584</v>
      </c>
      <c r="N29" s="182">
        <v>101849</v>
      </c>
      <c r="O29" s="182">
        <v>307247</v>
      </c>
      <c r="P29" s="182">
        <v>1802</v>
      </c>
      <c r="Q29" s="182">
        <v>854636</v>
      </c>
      <c r="R29" s="182">
        <v>78302</v>
      </c>
      <c r="S29" s="182">
        <v>83722</v>
      </c>
      <c r="T29" s="182">
        <v>121340</v>
      </c>
      <c r="U29" s="182">
        <v>130001</v>
      </c>
      <c r="V29" s="182">
        <v>128492</v>
      </c>
      <c r="W29" s="182">
        <v>129006</v>
      </c>
      <c r="X29" s="182">
        <v>128470</v>
      </c>
      <c r="Y29" s="182">
        <v>130497</v>
      </c>
      <c r="Z29" s="182">
        <v>134563</v>
      </c>
      <c r="AA29" s="182">
        <v>136237</v>
      </c>
      <c r="AB29" s="182">
        <v>141569</v>
      </c>
      <c r="AC29" s="182">
        <v>152917</v>
      </c>
      <c r="AD29" s="182">
        <v>152960</v>
      </c>
      <c r="AE29" s="182">
        <v>143604</v>
      </c>
      <c r="AF29" s="182">
        <v>146285</v>
      </c>
    </row>
    <row r="30" spans="1:34" s="183" customFormat="1">
      <c r="A30" s="181" t="s">
        <v>58</v>
      </c>
      <c r="B30" s="182">
        <v>5268</v>
      </c>
      <c r="C30" s="182">
        <v>1770513.2</v>
      </c>
      <c r="D30" s="182">
        <v>1836256.29</v>
      </c>
      <c r="E30" s="182">
        <v>901920.37</v>
      </c>
      <c r="F30" s="182">
        <v>42062.28</v>
      </c>
      <c r="G30" s="182">
        <v>268185.54000000004</v>
      </c>
      <c r="H30" s="182">
        <v>279260.33999999997</v>
      </c>
      <c r="I30" s="182">
        <v>892291.15</v>
      </c>
      <c r="J30" s="182">
        <v>942347.14</v>
      </c>
      <c r="K30" s="182">
        <v>1618</v>
      </c>
      <c r="L30" s="182">
        <v>506224.56</v>
      </c>
      <c r="M30" s="182">
        <v>4514.88</v>
      </c>
      <c r="N30" s="182">
        <v>100197.40999999999</v>
      </c>
      <c r="O30" s="182">
        <v>305297.72000000003</v>
      </c>
      <c r="P30" s="182">
        <v>1784.53</v>
      </c>
      <c r="Q30" s="182">
        <v>841163.39</v>
      </c>
      <c r="R30" s="182">
        <v>77073.799999999988</v>
      </c>
      <c r="S30" s="182">
        <v>65743.09</v>
      </c>
      <c r="T30" s="182">
        <v>117802.34</v>
      </c>
      <c r="U30" s="182">
        <v>129476.31999999999</v>
      </c>
      <c r="V30" s="182">
        <v>128255</v>
      </c>
      <c r="W30" s="182">
        <v>128947.33</v>
      </c>
      <c r="X30" s="182">
        <v>128415.98999999999</v>
      </c>
      <c r="Y30" s="182">
        <v>130443.81</v>
      </c>
      <c r="Z30" s="182">
        <v>134486.57</v>
      </c>
      <c r="AA30" s="182">
        <v>136181.31999999998</v>
      </c>
      <c r="AB30" s="182">
        <v>141505.94</v>
      </c>
      <c r="AC30" s="182">
        <v>152814.57</v>
      </c>
      <c r="AD30" s="182">
        <v>152816.57999999999</v>
      </c>
      <c r="AE30" s="182">
        <v>143451.07999999999</v>
      </c>
      <c r="AF30" s="182">
        <v>145916.34999999998</v>
      </c>
    </row>
    <row r="31" spans="1:34" s="187" customFormat="1">
      <c r="A31" s="184" t="s">
        <v>59</v>
      </c>
      <c r="B31" s="185">
        <v>4348</v>
      </c>
      <c r="C31" s="186">
        <v>1761187.43</v>
      </c>
      <c r="D31" s="186">
        <v>1820415.94</v>
      </c>
      <c r="E31" s="186">
        <v>894356.44</v>
      </c>
      <c r="F31" s="186">
        <v>41709.9</v>
      </c>
      <c r="G31" s="186">
        <v>266532.39</v>
      </c>
      <c r="H31" s="186">
        <v>270524.37</v>
      </c>
      <c r="I31" s="186">
        <v>886376.78</v>
      </c>
      <c r="J31" s="186">
        <v>932430.16</v>
      </c>
      <c r="K31" s="186">
        <v>1609</v>
      </c>
      <c r="L31" s="186">
        <v>502423.87</v>
      </c>
      <c r="M31" s="186">
        <v>4466.13</v>
      </c>
      <c r="N31" s="186">
        <v>99770.12</v>
      </c>
      <c r="O31" s="186">
        <v>300561.14</v>
      </c>
      <c r="P31" s="186">
        <v>1773.53</v>
      </c>
      <c r="Q31" s="186">
        <v>835615.97</v>
      </c>
      <c r="R31" s="186">
        <v>75805.179999999993</v>
      </c>
      <c r="S31" s="186">
        <v>59228.51</v>
      </c>
      <c r="T31" s="186">
        <v>117697.31</v>
      </c>
      <c r="U31" s="186">
        <v>129206.01</v>
      </c>
      <c r="V31" s="186">
        <v>127904.9</v>
      </c>
      <c r="W31" s="186">
        <v>128562.49</v>
      </c>
      <c r="X31" s="186">
        <v>127976.29</v>
      </c>
      <c r="Y31" s="186">
        <v>129876.45</v>
      </c>
      <c r="Z31" s="186">
        <v>133878.07</v>
      </c>
      <c r="AA31" s="186">
        <v>135476.82999999999</v>
      </c>
      <c r="AB31" s="186">
        <v>140705.44</v>
      </c>
      <c r="AC31" s="186">
        <v>151932.48000000001</v>
      </c>
      <c r="AD31" s="186">
        <v>151732.5</v>
      </c>
      <c r="AE31" s="186">
        <v>142415.29999999999</v>
      </c>
      <c r="AF31" s="186">
        <v>143823.35999999999</v>
      </c>
    </row>
    <row r="32" spans="1:34">
      <c r="A32" s="181" t="s">
        <v>60</v>
      </c>
      <c r="B32" s="182">
        <v>920</v>
      </c>
      <c r="C32" s="188">
        <v>9325.77</v>
      </c>
      <c r="D32" s="188">
        <v>15840.35</v>
      </c>
      <c r="E32" s="188">
        <v>7563.93</v>
      </c>
      <c r="F32" s="188">
        <v>352.38</v>
      </c>
      <c r="G32" s="188">
        <v>1653.15</v>
      </c>
      <c r="H32" s="188">
        <v>8735.9699999999993</v>
      </c>
      <c r="I32" s="188">
        <v>5914.37</v>
      </c>
      <c r="J32" s="188">
        <v>9916.98</v>
      </c>
      <c r="K32" s="188">
        <v>9</v>
      </c>
      <c r="L32" s="188">
        <v>3800.69</v>
      </c>
      <c r="M32" s="188">
        <v>48.75</v>
      </c>
      <c r="N32" s="188">
        <v>427.29</v>
      </c>
      <c r="O32" s="188">
        <v>4736.58</v>
      </c>
      <c r="P32" s="188">
        <v>11</v>
      </c>
      <c r="Q32" s="188">
        <v>5547.42</v>
      </c>
      <c r="R32" s="188">
        <v>1268.6199999999999</v>
      </c>
      <c r="S32" s="188">
        <v>6514.58</v>
      </c>
      <c r="T32" s="188">
        <v>105.03</v>
      </c>
      <c r="U32" s="188">
        <v>270.31</v>
      </c>
      <c r="V32" s="188">
        <v>350.1</v>
      </c>
      <c r="W32" s="188">
        <v>384.84</v>
      </c>
      <c r="X32" s="188">
        <v>439.7</v>
      </c>
      <c r="Y32" s="188">
        <v>567.36</v>
      </c>
      <c r="Z32" s="188">
        <v>608.5</v>
      </c>
      <c r="AA32" s="188">
        <v>704.49</v>
      </c>
      <c r="AB32" s="188">
        <v>800.5</v>
      </c>
      <c r="AC32" s="188">
        <v>882.09</v>
      </c>
      <c r="AD32" s="188">
        <v>1084.08</v>
      </c>
      <c r="AE32" s="188">
        <v>1035.78</v>
      </c>
      <c r="AF32" s="188">
        <v>2092.9899999999998</v>
      </c>
    </row>
    <row r="36" spans="1:35" s="190" customFormat="1" ht="48">
      <c r="A36" s="189" t="s">
        <v>61</v>
      </c>
      <c r="B36" s="189" t="s">
        <v>1</v>
      </c>
      <c r="C36" s="189" t="s">
        <v>2</v>
      </c>
      <c r="D36" s="189" t="s">
        <v>3</v>
      </c>
      <c r="E36" s="189" t="s">
        <v>4</v>
      </c>
      <c r="F36" s="189" t="s">
        <v>5</v>
      </c>
      <c r="G36" s="189" t="s">
        <v>6</v>
      </c>
      <c r="H36" s="189" t="s">
        <v>62</v>
      </c>
      <c r="I36" s="189" t="s">
        <v>63</v>
      </c>
      <c r="J36" s="189" t="s">
        <v>55</v>
      </c>
      <c r="K36" s="189" t="s">
        <v>7</v>
      </c>
      <c r="L36" s="189" t="s">
        <v>8</v>
      </c>
      <c r="M36" s="189" t="s">
        <v>56</v>
      </c>
      <c r="N36" s="189" t="s">
        <v>9</v>
      </c>
      <c r="O36" s="189" t="s">
        <v>64</v>
      </c>
      <c r="P36" s="189" t="s">
        <v>10</v>
      </c>
      <c r="Q36" s="189" t="s">
        <v>11</v>
      </c>
      <c r="R36" s="189" t="s">
        <v>12</v>
      </c>
      <c r="S36" s="189" t="s">
        <v>13</v>
      </c>
      <c r="T36" s="189" t="s">
        <v>14</v>
      </c>
      <c r="U36" s="189" t="s">
        <v>15</v>
      </c>
      <c r="V36" s="189" t="s">
        <v>16</v>
      </c>
      <c r="W36" s="189" t="s">
        <v>17</v>
      </c>
      <c r="X36" s="189" t="s">
        <v>18</v>
      </c>
      <c r="Y36" s="189" t="s">
        <v>19</v>
      </c>
      <c r="Z36" s="189" t="s">
        <v>20</v>
      </c>
      <c r="AA36" s="189" t="s">
        <v>21</v>
      </c>
      <c r="AB36" s="189" t="s">
        <v>22</v>
      </c>
      <c r="AC36" s="189" t="s">
        <v>23</v>
      </c>
      <c r="AD36" s="189" t="s">
        <v>24</v>
      </c>
      <c r="AE36" s="189" t="s">
        <v>25</v>
      </c>
      <c r="AF36" s="189" t="s">
        <v>26</v>
      </c>
      <c r="AG36" s="189" t="s">
        <v>27</v>
      </c>
      <c r="AH36" s="189" t="s">
        <v>28</v>
      </c>
      <c r="AI36" s="189" t="s">
        <v>29</v>
      </c>
    </row>
    <row r="37" spans="1:35">
      <c r="A37" s="70" t="s">
        <v>57</v>
      </c>
      <c r="B37" s="70">
        <v>4121</v>
      </c>
      <c r="C37" s="70">
        <v>1766547</v>
      </c>
      <c r="D37" s="70">
        <v>1853391</v>
      </c>
      <c r="E37" s="70">
        <v>922485</v>
      </c>
      <c r="F37" s="70">
        <v>47238</v>
      </c>
      <c r="G37" s="70">
        <v>303211</v>
      </c>
      <c r="H37" s="70">
        <v>152598</v>
      </c>
      <c r="I37" s="70">
        <v>1397582</v>
      </c>
      <c r="J37" s="70">
        <v>296413</v>
      </c>
      <c r="K37" s="70">
        <v>899956</v>
      </c>
      <c r="L37" s="70">
        <v>952778</v>
      </c>
      <c r="M37" s="70">
        <v>657</v>
      </c>
      <c r="N37" s="70">
        <v>519804</v>
      </c>
      <c r="O37" s="70">
        <v>7</v>
      </c>
      <c r="P37" s="70">
        <v>4583</v>
      </c>
      <c r="Q37" s="70">
        <v>103906</v>
      </c>
      <c r="R37" s="70">
        <v>305229</v>
      </c>
      <c r="S37" s="70">
        <v>1693</v>
      </c>
      <c r="T37" s="70">
        <v>839552</v>
      </c>
      <c r="U37" s="70">
        <v>78617</v>
      </c>
      <c r="V37" s="70">
        <v>86844</v>
      </c>
      <c r="W37" s="70">
        <v>120807</v>
      </c>
      <c r="X37" s="70">
        <v>126078</v>
      </c>
      <c r="Y37" s="70">
        <v>132051</v>
      </c>
      <c r="Z37" s="70">
        <v>130464</v>
      </c>
      <c r="AA37" s="70">
        <v>130476</v>
      </c>
      <c r="AB37" s="70">
        <v>129946</v>
      </c>
      <c r="AC37" s="70">
        <v>132067</v>
      </c>
      <c r="AD37" s="70">
        <v>135801</v>
      </c>
      <c r="AE37" s="70">
        <v>137458</v>
      </c>
      <c r="AF37" s="70">
        <v>149513</v>
      </c>
      <c r="AG37" s="70">
        <v>150383</v>
      </c>
      <c r="AH37" s="70">
        <v>146764</v>
      </c>
      <c r="AI37" s="70">
        <v>144739</v>
      </c>
    </row>
    <row r="38" spans="1:35">
      <c r="A38" s="70" t="s">
        <v>58</v>
      </c>
      <c r="B38" s="70">
        <v>5162</v>
      </c>
      <c r="C38" s="70">
        <v>1761614.59</v>
      </c>
      <c r="D38" s="70">
        <v>1829423.09</v>
      </c>
      <c r="E38" s="70">
        <v>912621.86</v>
      </c>
      <c r="F38" s="70">
        <v>46877.5</v>
      </c>
      <c r="G38" s="70">
        <v>298777.78999999998</v>
      </c>
      <c r="H38" s="70">
        <v>152406.71</v>
      </c>
      <c r="I38" s="70">
        <v>1378238.5899999999</v>
      </c>
      <c r="J38" s="70">
        <v>288441.89</v>
      </c>
      <c r="K38" s="70">
        <v>889350.82</v>
      </c>
      <c r="L38" s="70">
        <v>939416.55</v>
      </c>
      <c r="M38" s="70">
        <v>655.72</v>
      </c>
      <c r="N38" s="70">
        <v>514166.97</v>
      </c>
      <c r="O38" s="70">
        <v>7</v>
      </c>
      <c r="P38" s="70">
        <v>4506.68</v>
      </c>
      <c r="Q38" s="70">
        <v>102226.22</v>
      </c>
      <c r="R38" s="70">
        <v>303247.87</v>
      </c>
      <c r="S38" s="70">
        <v>1669</v>
      </c>
      <c r="T38" s="70">
        <v>826216.88</v>
      </c>
      <c r="U38" s="70">
        <v>77382.47</v>
      </c>
      <c r="V38" s="70">
        <v>67808.5</v>
      </c>
      <c r="W38" s="70">
        <v>117785.59</v>
      </c>
      <c r="X38" s="70">
        <v>125667.87000000001</v>
      </c>
      <c r="Y38" s="70">
        <v>131868.65</v>
      </c>
      <c r="Z38" s="70">
        <v>130337.49</v>
      </c>
      <c r="AA38" s="70">
        <v>130406.1</v>
      </c>
      <c r="AB38" s="70">
        <v>129879.87</v>
      </c>
      <c r="AC38" s="70">
        <v>132000.91999999998</v>
      </c>
      <c r="AD38" s="70">
        <v>135715.76999999999</v>
      </c>
      <c r="AE38" s="70">
        <v>137374.22</v>
      </c>
      <c r="AF38" s="70">
        <v>149412.65</v>
      </c>
      <c r="AG38" s="70">
        <v>150248.27000000002</v>
      </c>
      <c r="AH38" s="70">
        <v>146587.92000000001</v>
      </c>
      <c r="AI38" s="70">
        <v>144329.26999999999</v>
      </c>
    </row>
    <row r="39" spans="1:35" s="74" customFormat="1">
      <c r="A39" s="191" t="s">
        <v>59</v>
      </c>
      <c r="B39" s="191">
        <v>4349</v>
      </c>
      <c r="C39" s="191">
        <v>1752530.51</v>
      </c>
      <c r="D39" s="191">
        <v>1814088.09</v>
      </c>
      <c r="E39" s="191">
        <v>904772.07</v>
      </c>
      <c r="F39" s="191">
        <v>46517.48</v>
      </c>
      <c r="G39" s="191">
        <v>297067.34999999998</v>
      </c>
      <c r="H39" s="191">
        <v>152163.53</v>
      </c>
      <c r="I39" s="191">
        <v>1364857.21</v>
      </c>
      <c r="J39" s="191">
        <v>280066.71000000002</v>
      </c>
      <c r="K39" s="191">
        <v>883648.09</v>
      </c>
      <c r="L39" s="191">
        <v>929796.06</v>
      </c>
      <c r="M39" s="191">
        <v>643.94000000000005</v>
      </c>
      <c r="N39" s="191">
        <v>510557.37</v>
      </c>
      <c r="O39" s="191">
        <v>7</v>
      </c>
      <c r="P39" s="191">
        <v>4453.25</v>
      </c>
      <c r="Q39" s="191">
        <v>101758.52</v>
      </c>
      <c r="R39" s="191">
        <v>298577.08</v>
      </c>
      <c r="S39" s="191">
        <v>1653.33</v>
      </c>
      <c r="T39" s="191">
        <v>820643.64</v>
      </c>
      <c r="U39" s="191">
        <v>76437.899999999994</v>
      </c>
      <c r="V39" s="191">
        <v>61557.58</v>
      </c>
      <c r="W39" s="191">
        <v>117676.17</v>
      </c>
      <c r="X39" s="191">
        <v>125426.21</v>
      </c>
      <c r="Y39" s="191">
        <v>131546.75</v>
      </c>
      <c r="Z39" s="191">
        <v>129962.58</v>
      </c>
      <c r="AA39" s="191">
        <v>130004.3</v>
      </c>
      <c r="AB39" s="191">
        <v>129412.2</v>
      </c>
      <c r="AC39" s="191">
        <v>131419.82999999999</v>
      </c>
      <c r="AD39" s="191">
        <v>135052.99</v>
      </c>
      <c r="AE39" s="191">
        <v>136615.17000000001</v>
      </c>
      <c r="AF39" s="191">
        <v>148480.81</v>
      </c>
      <c r="AG39" s="191">
        <v>149229.07</v>
      </c>
      <c r="AH39" s="191">
        <v>145483.63</v>
      </c>
      <c r="AI39" s="191">
        <v>142220.79999999999</v>
      </c>
    </row>
    <row r="40" spans="1:35">
      <c r="A40" s="70" t="s">
        <v>60</v>
      </c>
      <c r="B40" s="70">
        <v>813</v>
      </c>
      <c r="C40" s="70">
        <v>9084.08</v>
      </c>
      <c r="D40" s="70">
        <v>15335</v>
      </c>
      <c r="E40" s="70">
        <v>7849.79</v>
      </c>
      <c r="F40" s="70">
        <v>360.02</v>
      </c>
      <c r="G40" s="70">
        <v>1710.44</v>
      </c>
      <c r="H40" s="70">
        <v>243.18</v>
      </c>
      <c r="I40" s="70">
        <v>13381.38</v>
      </c>
      <c r="J40" s="70">
        <v>8375.18</v>
      </c>
      <c r="K40" s="70">
        <v>5702.73</v>
      </c>
      <c r="L40" s="70">
        <v>9620.49</v>
      </c>
      <c r="M40" s="70">
        <v>11.78</v>
      </c>
      <c r="N40" s="70">
        <v>3609.6</v>
      </c>
      <c r="O40" s="70">
        <v>0</v>
      </c>
      <c r="P40" s="70">
        <v>53.43</v>
      </c>
      <c r="Q40" s="70">
        <v>467.7</v>
      </c>
      <c r="R40" s="70">
        <v>4670.79</v>
      </c>
      <c r="S40" s="70">
        <v>15.67</v>
      </c>
      <c r="T40" s="70">
        <v>5573.24</v>
      </c>
      <c r="U40" s="70">
        <v>944.57</v>
      </c>
      <c r="V40" s="70">
        <v>6250.92</v>
      </c>
      <c r="W40" s="70">
        <v>109.42</v>
      </c>
      <c r="X40" s="70">
        <v>241.66</v>
      </c>
      <c r="Y40" s="70">
        <v>321.89999999999998</v>
      </c>
      <c r="Z40" s="70">
        <v>374.91</v>
      </c>
      <c r="AA40" s="70">
        <v>401.8</v>
      </c>
      <c r="AB40" s="70">
        <v>467.67</v>
      </c>
      <c r="AC40" s="70">
        <v>581.09</v>
      </c>
      <c r="AD40" s="70">
        <v>662.78</v>
      </c>
      <c r="AE40" s="70">
        <v>759.05</v>
      </c>
      <c r="AF40" s="70">
        <v>931.84</v>
      </c>
      <c r="AG40" s="70">
        <v>1019.2</v>
      </c>
      <c r="AH40" s="70">
        <v>1104.29</v>
      </c>
      <c r="AI40" s="70">
        <v>2108.4699999999998</v>
      </c>
    </row>
    <row r="78" spans="1:34" ht="48">
      <c r="A78" s="192" t="s">
        <v>52</v>
      </c>
      <c r="B78" s="193" t="s">
        <v>1</v>
      </c>
      <c r="C78" s="194" t="s">
        <v>2</v>
      </c>
      <c r="D78" s="193" t="s">
        <v>3</v>
      </c>
      <c r="E78" s="193" t="s">
        <v>4</v>
      </c>
      <c r="F78" s="193" t="s">
        <v>5</v>
      </c>
      <c r="G78" s="193" t="s">
        <v>6</v>
      </c>
      <c r="H78" s="193" t="s">
        <v>7</v>
      </c>
      <c r="I78" s="193" t="s">
        <v>8</v>
      </c>
      <c r="J78" s="193" t="s">
        <v>47</v>
      </c>
      <c r="K78" s="193" t="s">
        <v>9</v>
      </c>
      <c r="L78" s="193" t="s">
        <v>48</v>
      </c>
      <c r="M78" s="193" t="s">
        <v>11</v>
      </c>
      <c r="N78" s="193" t="s">
        <v>12</v>
      </c>
      <c r="O78" s="193" t="s">
        <v>13</v>
      </c>
      <c r="P78" s="193" t="s">
        <v>14</v>
      </c>
      <c r="Q78" s="193" t="s">
        <v>15</v>
      </c>
      <c r="R78" s="193" t="s">
        <v>16</v>
      </c>
      <c r="S78" s="193" t="s">
        <v>17</v>
      </c>
      <c r="T78" s="193" t="s">
        <v>18</v>
      </c>
      <c r="U78" s="193" t="s">
        <v>19</v>
      </c>
      <c r="V78" s="193" t="s">
        <v>20</v>
      </c>
      <c r="W78" s="193" t="s">
        <v>21</v>
      </c>
      <c r="X78" s="193" t="s">
        <v>22</v>
      </c>
      <c r="Y78" s="193" t="s">
        <v>23</v>
      </c>
      <c r="Z78" s="193" t="s">
        <v>24</v>
      </c>
      <c r="AA78" s="193" t="s">
        <v>25</v>
      </c>
      <c r="AB78" s="193" t="s">
        <v>26</v>
      </c>
      <c r="AC78" s="193" t="s">
        <v>27</v>
      </c>
      <c r="AD78" s="193" t="s">
        <v>28</v>
      </c>
      <c r="AE78" s="193" t="s">
        <v>29</v>
      </c>
      <c r="AF78" s="164" t="s">
        <v>30</v>
      </c>
      <c r="AG78" s="164" t="s">
        <v>31</v>
      </c>
      <c r="AH78" s="164" t="s">
        <v>32</v>
      </c>
    </row>
    <row r="79" spans="1:34" ht="16">
      <c r="A79" s="195" t="s">
        <v>65</v>
      </c>
      <c r="B79" s="195"/>
      <c r="C79" s="196">
        <f t="shared" ref="C79:AE79" si="6">C14-C5</f>
        <v>-95750.889999998501</v>
      </c>
      <c r="D79" s="195">
        <f t="shared" si="6"/>
        <v>-137790.38999999571</v>
      </c>
      <c r="E79" s="195">
        <f t="shared" si="6"/>
        <v>-78701.879999999306</v>
      </c>
      <c r="F79" s="195">
        <f t="shared" si="6"/>
        <v>-8089.7300000000178</v>
      </c>
      <c r="G79" s="195">
        <f t="shared" si="6"/>
        <v>-1921.7899999998044</v>
      </c>
      <c r="H79" s="195">
        <f t="shared" si="6"/>
        <v>-65965.510000000126</v>
      </c>
      <c r="I79" s="195">
        <f t="shared" si="6"/>
        <v>-78607.88</v>
      </c>
      <c r="J79" s="195">
        <f t="shared" si="6"/>
        <v>0</v>
      </c>
      <c r="K79" s="195">
        <f t="shared" si="6"/>
        <v>-23623.739999999758</v>
      </c>
      <c r="L79" s="195">
        <f t="shared" si="6"/>
        <v>-545.35000000000036</v>
      </c>
      <c r="M79" s="195">
        <f t="shared" si="6"/>
        <v>-1841.039999999979</v>
      </c>
      <c r="N79" s="195">
        <f t="shared" si="6"/>
        <v>-27830.450000000186</v>
      </c>
      <c r="O79" s="195">
        <f t="shared" si="6"/>
        <v>-174.25000000000045</v>
      </c>
      <c r="P79" s="195">
        <f t="shared" si="6"/>
        <v>-85480.339999999967</v>
      </c>
      <c r="Q79" s="195">
        <f t="shared" si="6"/>
        <v>-5078.2200000000303</v>
      </c>
      <c r="R79" s="195">
        <f t="shared" si="6"/>
        <v>-42039.500000000044</v>
      </c>
      <c r="S79" s="195">
        <f t="shared" si="6"/>
        <v>-15380.829999999987</v>
      </c>
      <c r="T79" s="195">
        <f t="shared" si="6"/>
        <v>-7509.0800000000309</v>
      </c>
      <c r="U79" s="195">
        <f t="shared" si="6"/>
        <v>-9981.4799999999959</v>
      </c>
      <c r="V79" s="195">
        <f t="shared" si="6"/>
        <v>-11100.910000000003</v>
      </c>
      <c r="W79" s="195">
        <f t="shared" si="6"/>
        <v>-10385.909999999974</v>
      </c>
      <c r="X79" s="195">
        <f t="shared" si="6"/>
        <v>-12518.659999999916</v>
      </c>
      <c r="Y79" s="195">
        <f t="shared" si="6"/>
        <v>-10701.369999999966</v>
      </c>
      <c r="Z79" s="195">
        <f t="shared" si="6"/>
        <v>-3142.2999999999302</v>
      </c>
      <c r="AA79" s="195">
        <f t="shared" si="6"/>
        <v>-713.67999999999302</v>
      </c>
      <c r="AB79" s="195">
        <f t="shared" si="6"/>
        <v>-7143.5800000000163</v>
      </c>
      <c r="AC79" s="195">
        <f t="shared" si="6"/>
        <v>-3674.3099999999104</v>
      </c>
      <c r="AD79" s="195">
        <f t="shared" si="6"/>
        <v>-1000.8399999999965</v>
      </c>
      <c r="AE79" s="195">
        <f t="shared" si="6"/>
        <v>-2497.9400000000023</v>
      </c>
      <c r="AF79" s="1">
        <f>SUM(T79:X79)</f>
        <v>-51496.039999999921</v>
      </c>
      <c r="AG79" s="1">
        <f>SUM(Y79:AA79)</f>
        <v>-14557.349999999889</v>
      </c>
      <c r="AH79" s="1">
        <f>SUM(AB79:AE79)</f>
        <v>-14316.669999999925</v>
      </c>
    </row>
    <row r="80" spans="1:34" ht="16">
      <c r="A80" s="192" t="s">
        <v>66</v>
      </c>
      <c r="B80" s="193"/>
      <c r="C80" s="197">
        <f t="shared" ref="C80:AE80" si="7">C79/C14</f>
        <v>-5.3054400434856097E-2</v>
      </c>
      <c r="D80" s="198">
        <f t="shared" si="7"/>
        <v>-7.4340703174304176E-2</v>
      </c>
      <c r="E80" s="198">
        <f t="shared" si="7"/>
        <v>-8.7941829534321309E-2</v>
      </c>
      <c r="F80" s="198">
        <f t="shared" si="7"/>
        <v>-0.25432788391195188</v>
      </c>
      <c r="G80" s="198">
        <f t="shared" si="7"/>
        <v>-8.0290628687909975E-3</v>
      </c>
      <c r="H80" s="198">
        <f t="shared" si="7"/>
        <v>-7.2963070486139273E-2</v>
      </c>
      <c r="I80" s="198">
        <f t="shared" si="7"/>
        <v>-8.2797070651010024E-2</v>
      </c>
      <c r="J80" s="198" t="e">
        <f t="shared" si="7"/>
        <v>#DIV/0!</v>
      </c>
      <c r="K80" s="198">
        <f t="shared" si="7"/>
        <v>-4.6976214907491882E-2</v>
      </c>
      <c r="L80" s="198">
        <f t="shared" si="7"/>
        <v>-0.11952483753958783</v>
      </c>
      <c r="M80" s="198">
        <f t="shared" si="7"/>
        <v>-1.8294784281255961E-2</v>
      </c>
      <c r="N80" s="198">
        <f t="shared" si="7"/>
        <v>-9.0806281813702011E-2</v>
      </c>
      <c r="O80" s="198">
        <f t="shared" si="7"/>
        <v>-9.1146854975807767E-2</v>
      </c>
      <c r="P80" s="198">
        <f t="shared" si="7"/>
        <v>-9.8834495266103148E-2</v>
      </c>
      <c r="Q80" s="198">
        <f t="shared" si="7"/>
        <v>-7.0394170872160031E-2</v>
      </c>
      <c r="R80" s="198">
        <f t="shared" si="7"/>
        <v>-0.86269379546690639</v>
      </c>
      <c r="S80" s="198">
        <f t="shared" si="7"/>
        <v>-0.13403519950864534</v>
      </c>
      <c r="T80" s="198">
        <f t="shared" si="7"/>
        <v>-5.8979898193407647E-2</v>
      </c>
      <c r="U80" s="198">
        <f t="shared" si="7"/>
        <v>-7.825449669278732E-2</v>
      </c>
      <c r="V80" s="198">
        <f t="shared" si="7"/>
        <v>-8.5394183778912156E-2</v>
      </c>
      <c r="W80" s="198">
        <f t="shared" si="7"/>
        <v>-7.7397573826605226E-2</v>
      </c>
      <c r="X80" s="198">
        <f t="shared" si="7"/>
        <v>-9.1767366230714575E-2</v>
      </c>
      <c r="Y80" s="198">
        <f t="shared" si="7"/>
        <v>-7.587330156846879E-2</v>
      </c>
      <c r="Z80" s="198">
        <f t="shared" si="7"/>
        <v>-2.1492763129544998E-2</v>
      </c>
      <c r="AA80" s="198">
        <f t="shared" si="7"/>
        <v>-4.8083764170184038E-3</v>
      </c>
      <c r="AB80" s="198">
        <f t="shared" si="7"/>
        <v>-4.6774007889452962E-2</v>
      </c>
      <c r="AC80" s="198">
        <f t="shared" si="7"/>
        <v>-2.4266375565173651E-2</v>
      </c>
      <c r="AD80" s="198">
        <f t="shared" si="7"/>
        <v>-6.7768488045785811E-3</v>
      </c>
      <c r="AE80" s="198">
        <f t="shared" si="7"/>
        <v>-1.698700428955964E-2</v>
      </c>
      <c r="AF80" s="1"/>
      <c r="AG80" s="1"/>
      <c r="AH80" s="1"/>
    </row>
    <row r="81" spans="1:34">
      <c r="A81" s="177" t="s">
        <v>67</v>
      </c>
      <c r="B81" s="199">
        <f t="shared" ref="B81:AE81" si="8">B23-B14</f>
        <v>-17</v>
      </c>
      <c r="C81" s="200">
        <f t="shared" si="8"/>
        <v>-27461.839999998687</v>
      </c>
      <c r="D81" s="199">
        <f t="shared" si="8"/>
        <v>-20277.529999999562</v>
      </c>
      <c r="E81" s="199">
        <f t="shared" si="8"/>
        <v>-39702.399999999907</v>
      </c>
      <c r="F81" s="199">
        <f t="shared" si="8"/>
        <v>4272.6399999999994</v>
      </c>
      <c r="G81" s="199">
        <f t="shared" si="8"/>
        <v>11536.920000000071</v>
      </c>
      <c r="H81" s="199">
        <f t="shared" si="8"/>
        <v>-9834.9300000006333</v>
      </c>
      <c r="I81" s="199">
        <f t="shared" si="8"/>
        <v>-10515.600000000908</v>
      </c>
      <c r="J81" s="199">
        <f t="shared" si="8"/>
        <v>73</v>
      </c>
      <c r="K81" s="199">
        <f t="shared" si="8"/>
        <v>-1947.1200000002864</v>
      </c>
      <c r="L81" s="199">
        <f t="shared" si="8"/>
        <v>106.93999999999869</v>
      </c>
      <c r="M81" s="199">
        <f t="shared" si="8"/>
        <v>-1988.0600000000268</v>
      </c>
      <c r="N81" s="199">
        <f t="shared" si="8"/>
        <v>-2006.1599999996834</v>
      </c>
      <c r="O81" s="199">
        <f t="shared" si="8"/>
        <v>-85.329999999999927</v>
      </c>
      <c r="P81" s="199">
        <f t="shared" si="8"/>
        <v>-16239.569999999949</v>
      </c>
      <c r="Q81" s="199">
        <f t="shared" si="8"/>
        <v>1881.7699999999895</v>
      </c>
      <c r="R81" s="199">
        <f t="shared" si="8"/>
        <v>7184.3100000000268</v>
      </c>
      <c r="S81" s="199">
        <f t="shared" si="8"/>
        <v>5367.4800000000105</v>
      </c>
      <c r="T81" s="199">
        <f t="shared" si="8"/>
        <v>-957.44999999995343</v>
      </c>
      <c r="U81" s="199">
        <f t="shared" si="8"/>
        <v>-391.6699999999837</v>
      </c>
      <c r="V81" s="199">
        <f t="shared" si="8"/>
        <v>-3224.2999999999447</v>
      </c>
      <c r="W81" s="199">
        <f t="shared" si="8"/>
        <v>-5301.8000000000029</v>
      </c>
      <c r="X81" s="199">
        <f t="shared" si="8"/>
        <v>-3330.2700000001059</v>
      </c>
      <c r="Y81" s="199">
        <f t="shared" si="8"/>
        <v>-6213.539999999979</v>
      </c>
      <c r="Z81" s="199">
        <f t="shared" si="8"/>
        <v>-6038.5900000000256</v>
      </c>
      <c r="AA81" s="199">
        <f t="shared" si="8"/>
        <v>-3724.8100000000559</v>
      </c>
      <c r="AB81" s="199">
        <f t="shared" si="8"/>
        <v>3033.4699999999721</v>
      </c>
      <c r="AC81" s="199">
        <f t="shared" si="8"/>
        <v>-3541.9600000000501</v>
      </c>
      <c r="AD81" s="199">
        <f t="shared" si="8"/>
        <v>-3026.2599999999802</v>
      </c>
      <c r="AE81" s="199">
        <f t="shared" si="8"/>
        <v>-112.14000000013039</v>
      </c>
      <c r="AF81" s="1">
        <f t="shared" ref="AF81" si="9">SUM(T81:X81)</f>
        <v>-13205.489999999991</v>
      </c>
      <c r="AG81" s="1">
        <f t="shared" ref="AG81" si="10">SUM(Y81:AA81)</f>
        <v>-15976.940000000061</v>
      </c>
      <c r="AH81" s="1">
        <f t="shared" ref="AH81" si="11">SUM(AB81:AE81)</f>
        <v>-3646.8900000001886</v>
      </c>
    </row>
    <row r="82" spans="1:34">
      <c r="A82" s="201" t="s">
        <v>68</v>
      </c>
      <c r="B82" s="202">
        <f t="shared" ref="B82:AE82" si="12">B81/B14</f>
        <v>-3.8671519563239307E-3</v>
      </c>
      <c r="C82" s="203">
        <f t="shared" si="12"/>
        <v>-1.5216270637671376E-2</v>
      </c>
      <c r="D82" s="202">
        <f t="shared" si="12"/>
        <v>-1.0940137689123768E-2</v>
      </c>
      <c r="E82" s="202">
        <f t="shared" si="12"/>
        <v>-4.4363637728901277E-2</v>
      </c>
      <c r="F82" s="202">
        <f t="shared" si="12"/>
        <v>0.13432481552753425</v>
      </c>
      <c r="G82" s="202">
        <f t="shared" si="12"/>
        <v>4.820019668757889E-2</v>
      </c>
      <c r="H82" s="202">
        <f t="shared" si="12"/>
        <v>-1.0878210307421114E-2</v>
      </c>
      <c r="I82" s="202">
        <f t="shared" si="12"/>
        <v>-1.1075999965115917E-2</v>
      </c>
      <c r="J82" s="202" t="e">
        <f t="shared" si="12"/>
        <v>#DIV/0!</v>
      </c>
      <c r="K82" s="202">
        <f t="shared" si="12"/>
        <v>-3.8718817414469505E-3</v>
      </c>
      <c r="L82" s="202">
        <f t="shared" si="12"/>
        <v>2.3438133540814813E-2</v>
      </c>
      <c r="M82" s="202">
        <f t="shared" si="12"/>
        <v>-1.9755751552489154E-2</v>
      </c>
      <c r="N82" s="202">
        <f t="shared" si="12"/>
        <v>-6.5457773885562922E-3</v>
      </c>
      <c r="O82" s="202">
        <f t="shared" si="12"/>
        <v>-4.4634497188439884E-2</v>
      </c>
      <c r="P82" s="202">
        <f t="shared" si="12"/>
        <v>-1.8776594761889649E-2</v>
      </c>
      <c r="Q82" s="202">
        <f t="shared" si="12"/>
        <v>2.6085053211972509E-2</v>
      </c>
      <c r="R82" s="202">
        <f t="shared" si="12"/>
        <v>0.14742943331178693</v>
      </c>
      <c r="S82" s="202">
        <f t="shared" si="12"/>
        <v>4.6774540298453703E-2</v>
      </c>
      <c r="T82" s="202">
        <f t="shared" si="12"/>
        <v>-7.5202692640476826E-3</v>
      </c>
      <c r="U82" s="202">
        <f t="shared" si="12"/>
        <v>-3.0706807727574215E-3</v>
      </c>
      <c r="V82" s="202">
        <f t="shared" si="12"/>
        <v>-2.4803053691845229E-2</v>
      </c>
      <c r="W82" s="202">
        <f t="shared" si="12"/>
        <v>-3.950991842928514E-2</v>
      </c>
      <c r="X82" s="202">
        <f t="shared" si="12"/>
        <v>-2.4412365759368303E-2</v>
      </c>
      <c r="Y82" s="202">
        <f t="shared" si="12"/>
        <v>-4.4054340166515452E-2</v>
      </c>
      <c r="Z82" s="202">
        <f t="shared" si="12"/>
        <v>-4.1302862395838261E-2</v>
      </c>
      <c r="AA82" s="202">
        <f t="shared" si="12"/>
        <v>-2.5095685127612885E-2</v>
      </c>
      <c r="AB82" s="202">
        <f t="shared" si="12"/>
        <v>1.9862246900352098E-2</v>
      </c>
      <c r="AC82" s="202">
        <f t="shared" si="12"/>
        <v>-2.3392291776367747E-2</v>
      </c>
      <c r="AD82" s="202">
        <f t="shared" si="12"/>
        <v>-2.0491293776571592E-2</v>
      </c>
      <c r="AE82" s="202">
        <f t="shared" si="12"/>
        <v>-7.6259744470781165E-4</v>
      </c>
      <c r="AF82" s="1"/>
      <c r="AG82" s="1"/>
      <c r="AH82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BD51"/>
  <sheetViews>
    <sheetView topLeftCell="A18" zoomScale="120" zoomScaleNormal="120" workbookViewId="0">
      <selection activeCell="E32" sqref="E32"/>
    </sheetView>
  </sheetViews>
  <sheetFormatPr baseColWidth="10" defaultColWidth="8.83203125" defaultRowHeight="15"/>
  <cols>
    <col min="1" max="1" width="21.83203125" customWidth="1"/>
    <col min="2" max="5" width="10.5" bestFit="1" customWidth="1"/>
    <col min="6" max="6" width="10.1640625" bestFit="1" customWidth="1"/>
    <col min="7" max="10" width="12.6640625" bestFit="1" customWidth="1"/>
    <col min="38" max="39" width="12.5" bestFit="1" customWidth="1"/>
    <col min="40" max="40" width="11.1640625" bestFit="1" customWidth="1"/>
    <col min="52" max="53" width="12.5" bestFit="1" customWidth="1"/>
    <col min="54" max="54" width="12.5" customWidth="1"/>
    <col min="55" max="55" width="12.5" bestFit="1" customWidth="1"/>
    <col min="56" max="56" width="11.1640625" bestFit="1" customWidth="1"/>
  </cols>
  <sheetData>
    <row r="1" spans="1:50" s="75" customFormat="1">
      <c r="A1" s="75" t="s">
        <v>69</v>
      </c>
    </row>
    <row r="2" spans="1:50">
      <c r="A2" t="s">
        <v>70</v>
      </c>
    </row>
    <row r="3" spans="1:50">
      <c r="A3" t="s">
        <v>71</v>
      </c>
    </row>
    <row r="5" spans="1:50" s="75" customFormat="1">
      <c r="A5" s="75" t="s">
        <v>72</v>
      </c>
    </row>
    <row r="6" spans="1:50">
      <c r="A6" s="77"/>
    </row>
    <row r="7" spans="1:50">
      <c r="AK7" t="s">
        <v>73</v>
      </c>
      <c r="AL7" s="221" t="s">
        <v>74</v>
      </c>
      <c r="AM7" s="221"/>
      <c r="AN7" s="221"/>
      <c r="AO7" s="222" t="s">
        <v>75</v>
      </c>
      <c r="AP7" s="222"/>
      <c r="AQ7" s="222"/>
      <c r="AR7" s="223" t="s">
        <v>76</v>
      </c>
      <c r="AS7" s="223"/>
      <c r="AT7" s="223"/>
    </row>
    <row r="8" spans="1:50">
      <c r="B8" s="80" t="s">
        <v>77</v>
      </c>
      <c r="C8" s="80"/>
      <c r="D8" s="80"/>
      <c r="E8" s="80"/>
      <c r="F8" s="80"/>
      <c r="G8" s="80"/>
      <c r="H8" s="80"/>
      <c r="I8" s="80"/>
      <c r="J8" s="80"/>
      <c r="K8" s="81" t="s">
        <v>78</v>
      </c>
      <c r="L8" s="81"/>
      <c r="M8" s="81"/>
      <c r="N8" s="81"/>
      <c r="O8" s="81"/>
      <c r="P8" s="81"/>
      <c r="Q8" s="81"/>
      <c r="R8" s="81"/>
      <c r="S8" s="81"/>
      <c r="T8" s="75" t="s">
        <v>79</v>
      </c>
      <c r="U8" s="75"/>
      <c r="V8" s="75"/>
      <c r="W8" s="75"/>
      <c r="X8" s="75"/>
      <c r="Y8" s="75"/>
      <c r="AL8" s="208" t="s">
        <v>80</v>
      </c>
      <c r="AM8" s="208" t="s">
        <v>81</v>
      </c>
      <c r="AN8" s="208" t="s">
        <v>82</v>
      </c>
      <c r="AO8" s="209" t="s">
        <v>80</v>
      </c>
      <c r="AP8" s="209" t="s">
        <v>83</v>
      </c>
      <c r="AQ8" s="209" t="s">
        <v>82</v>
      </c>
      <c r="AR8" s="210" t="s">
        <v>76</v>
      </c>
      <c r="AS8" s="210" t="s">
        <v>84</v>
      </c>
      <c r="AT8" s="211" t="s">
        <v>82</v>
      </c>
      <c r="AU8" t="s">
        <v>85</v>
      </c>
      <c r="AV8" t="s">
        <v>86</v>
      </c>
    </row>
    <row r="9" spans="1:50">
      <c r="B9">
        <v>2016</v>
      </c>
      <c r="C9">
        <v>2017</v>
      </c>
      <c r="D9">
        <v>2018</v>
      </c>
      <c r="E9">
        <v>2019</v>
      </c>
      <c r="F9">
        <v>2020</v>
      </c>
      <c r="G9">
        <v>2021</v>
      </c>
      <c r="H9">
        <v>2022</v>
      </c>
      <c r="I9">
        <v>2023</v>
      </c>
      <c r="J9">
        <v>2024</v>
      </c>
      <c r="K9">
        <v>2016</v>
      </c>
      <c r="L9">
        <v>2017</v>
      </c>
      <c r="M9">
        <v>2018</v>
      </c>
      <c r="N9">
        <v>2019</v>
      </c>
      <c r="O9">
        <v>2020</v>
      </c>
      <c r="P9">
        <v>2021</v>
      </c>
      <c r="Q9">
        <v>2022</v>
      </c>
      <c r="R9">
        <v>2023</v>
      </c>
      <c r="S9">
        <v>2024</v>
      </c>
      <c r="T9">
        <v>2016</v>
      </c>
      <c r="U9">
        <v>2017</v>
      </c>
      <c r="V9">
        <v>2018</v>
      </c>
      <c r="W9">
        <v>2019</v>
      </c>
      <c r="X9">
        <v>2020</v>
      </c>
      <c r="Y9">
        <v>2021</v>
      </c>
      <c r="Z9">
        <v>2022</v>
      </c>
      <c r="AA9">
        <v>2023</v>
      </c>
      <c r="AB9">
        <v>2024</v>
      </c>
      <c r="AK9">
        <v>2010</v>
      </c>
      <c r="AL9">
        <v>9719409</v>
      </c>
      <c r="AO9">
        <v>1008176</v>
      </c>
      <c r="AR9">
        <v>2290814</v>
      </c>
    </row>
    <row r="10" spans="1:50">
      <c r="A10" t="s">
        <v>87</v>
      </c>
      <c r="B10" s="206">
        <f>'Fall Enrollment Summary SY16-24'!R$2</f>
        <v>86393</v>
      </c>
      <c r="C10" s="206">
        <f>'Fall Enrollment Summary SY16-24'!R$3</f>
        <v>85054</v>
      </c>
      <c r="D10" s="206">
        <f>'Fall Enrollment Summary SY16-24'!R$4</f>
        <v>83202</v>
      </c>
      <c r="E10" s="206">
        <f>'Fall Enrollment Summary SY16-24'!R$5</f>
        <v>90770</v>
      </c>
      <c r="F10" s="206">
        <f>'Fall Enrollment Summary SY16-24'!R$6</f>
        <v>83965</v>
      </c>
      <c r="G10" s="206">
        <f>'Fall Enrollment Summary SY19-24'!R$11</f>
        <v>48730.499999999956</v>
      </c>
      <c r="H10" s="206">
        <f>'Fall Enrollment Summary SY19-24'!R$20</f>
        <v>55914.809999999983</v>
      </c>
      <c r="I10" s="206">
        <f>'Fall Enrollment Summary SY19-24'!S$28</f>
        <v>59228.51</v>
      </c>
      <c r="J10" s="206">
        <f>'Fall Enrollment Summary SY19-24'!V$36</f>
        <v>61557.58</v>
      </c>
      <c r="K10">
        <v>27967</v>
      </c>
      <c r="L10">
        <v>26468</v>
      </c>
      <c r="M10">
        <v>27247</v>
      </c>
      <c r="N10" s="132">
        <v>27032</v>
      </c>
      <c r="O10">
        <v>26854</v>
      </c>
      <c r="P10">
        <v>17876</v>
      </c>
      <c r="Q10">
        <v>23114</v>
      </c>
      <c r="R10">
        <v>23832</v>
      </c>
      <c r="S10">
        <v>23327</v>
      </c>
      <c r="T10">
        <f t="shared" ref="T10:T23" si="0">SUM(B10, K10)</f>
        <v>114360</v>
      </c>
      <c r="U10">
        <f t="shared" ref="U10:U23" si="1">SUM(C10, L10)</f>
        <v>111522</v>
      </c>
      <c r="V10">
        <f t="shared" ref="V10:V23" si="2">SUM(D10, M10)</f>
        <v>110449</v>
      </c>
      <c r="W10">
        <f t="shared" ref="W10:W23" si="3">SUM(E10, N10)</f>
        <v>117802</v>
      </c>
      <c r="X10">
        <f t="shared" ref="X10:X23" si="4">SUM(F10, O10)</f>
        <v>110819</v>
      </c>
      <c r="Y10" s="100">
        <f>SUM(G10, P10)</f>
        <v>66606.499999999956</v>
      </c>
      <c r="Z10" s="100">
        <f>SUM(H10, Q10)</f>
        <v>79028.809999999983</v>
      </c>
      <c r="AA10" s="100">
        <f t="shared" ref="AA10:AB24" si="5">SUM(I10, R10)</f>
        <v>83060.510000000009</v>
      </c>
      <c r="AB10" s="100">
        <f t="shared" si="5"/>
        <v>84884.58</v>
      </c>
      <c r="AK10">
        <v>2011</v>
      </c>
      <c r="AL10">
        <v>9776465</v>
      </c>
      <c r="AM10" s="183">
        <f>(AL10-AL9)/AL9</f>
        <v>5.8703157774305003E-3</v>
      </c>
      <c r="AN10">
        <f>AL10-AL9</f>
        <v>57056</v>
      </c>
      <c r="AO10">
        <v>993595</v>
      </c>
      <c r="AP10" s="183">
        <f>(AO10-AO9)/AO9</f>
        <v>-1.4462752535271619E-2</v>
      </c>
      <c r="AQ10">
        <f>AO10-AO9</f>
        <v>-14581</v>
      </c>
      <c r="AR10">
        <v>2270748</v>
      </c>
      <c r="AS10" s="183">
        <f>(AR10-AR9)/AR9</f>
        <v>-8.7593318357579442E-3</v>
      </c>
      <c r="AT10">
        <f>AR10-AR9</f>
        <v>-20066</v>
      </c>
    </row>
    <row r="11" spans="1:50">
      <c r="A11" t="s">
        <v>88</v>
      </c>
      <c r="B11" s="206">
        <f>'Fall Enrollment Summary SY16-24'!S$2</f>
        <v>135989</v>
      </c>
      <c r="C11" s="206">
        <f>'Fall Enrollment Summary SY16-24'!S$3</f>
        <v>134464</v>
      </c>
      <c r="D11" s="206">
        <f>'Fall Enrollment Summary SY16-24'!S$4</f>
        <v>132046</v>
      </c>
      <c r="E11" s="206">
        <f>'Fall Enrollment Summary SY16-24'!S$5</f>
        <v>130133</v>
      </c>
      <c r="F11" s="206">
        <f>'Fall Enrollment Summary SY16-24'!S$6</f>
        <v>131071</v>
      </c>
      <c r="G11" s="206">
        <f>'Fall Enrollment Summary SY19-24'!S$11</f>
        <v>114752.17000000001</v>
      </c>
      <c r="H11" s="206">
        <f>'Fall Enrollment Summary SY19-24'!S$20</f>
        <v>120119.65000000002</v>
      </c>
      <c r="I11" s="206">
        <f>'Fall Enrollment Summary SY19-24'!T$28</f>
        <v>117697.31</v>
      </c>
      <c r="J11" s="206">
        <f>'Fall Enrollment Summary SY19-24'!W$36</f>
        <v>117676.17</v>
      </c>
      <c r="K11">
        <v>15987</v>
      </c>
      <c r="L11">
        <v>13973</v>
      </c>
      <c r="M11">
        <v>14106</v>
      </c>
      <c r="N11" s="132">
        <v>13610</v>
      </c>
      <c r="O11">
        <v>13382</v>
      </c>
      <c r="P11">
        <v>13606</v>
      </c>
      <c r="Q11">
        <v>13776</v>
      </c>
      <c r="R11">
        <v>13535</v>
      </c>
      <c r="S11">
        <v>13308</v>
      </c>
      <c r="T11">
        <f t="shared" si="0"/>
        <v>151976</v>
      </c>
      <c r="U11">
        <f t="shared" si="1"/>
        <v>148437</v>
      </c>
      <c r="V11">
        <f t="shared" si="2"/>
        <v>146152</v>
      </c>
      <c r="W11">
        <f t="shared" si="3"/>
        <v>143743</v>
      </c>
      <c r="X11">
        <f t="shared" si="4"/>
        <v>144453</v>
      </c>
      <c r="Y11" s="100">
        <f t="shared" ref="Y11:Y23" si="6">SUM(G11, P11)</f>
        <v>128358.17000000001</v>
      </c>
      <c r="Z11" s="100">
        <f t="shared" ref="Z11:Z24" si="7">SUM(H11, Q11)</f>
        <v>133895.65000000002</v>
      </c>
      <c r="AA11" s="100">
        <f t="shared" si="5"/>
        <v>131232.31</v>
      </c>
      <c r="AB11" s="100">
        <f t="shared" si="5"/>
        <v>130984.17</v>
      </c>
      <c r="AK11">
        <v>2012</v>
      </c>
      <c r="AL11">
        <v>9815754</v>
      </c>
      <c r="AM11" s="183">
        <f t="shared" ref="AM11:AM22" si="8">(AL11-AL10)/AL10</f>
        <v>4.0187327423562604E-3</v>
      </c>
      <c r="AN11">
        <f t="shared" ref="AN11:AN22" si="9">AL11-AL10</f>
        <v>39289</v>
      </c>
      <c r="AO11">
        <v>979123</v>
      </c>
      <c r="AP11" s="183">
        <f t="shared" ref="AP11:AP22" si="10">(AO11-AO10)/AO10</f>
        <v>-1.456529068684927E-2</v>
      </c>
      <c r="AQ11">
        <f t="shared" ref="AQ11:AQ22" si="11">AO11-AO10</f>
        <v>-14472</v>
      </c>
      <c r="AR11">
        <v>2250974</v>
      </c>
      <c r="AS11" s="183">
        <f t="shared" ref="AS11:AS22" si="12">(AR11-AR10)/AR10</f>
        <v>-8.7081437482274555E-3</v>
      </c>
      <c r="AT11">
        <f t="shared" ref="AT11:AT22" si="13">AR11-AR10</f>
        <v>-19774</v>
      </c>
    </row>
    <row r="12" spans="1:50">
      <c r="A12" t="s">
        <v>18</v>
      </c>
      <c r="B12" s="206">
        <f>'Fall Enrollment Summary SY16-24'!T$2</f>
        <v>144542</v>
      </c>
      <c r="C12" s="206">
        <f>'Fall Enrollment Summary SY16-24'!T$3</f>
        <v>140170</v>
      </c>
      <c r="D12" s="206">
        <f>'Fall Enrollment Summary SY16-24'!T$4</f>
        <v>137545</v>
      </c>
      <c r="E12" s="206">
        <f>'Fall Enrollment Summary SY16-24'!T$5</f>
        <v>134825</v>
      </c>
      <c r="F12" s="206">
        <f>'Fall Enrollment Summary SY16-24'!T$6</f>
        <v>133108</v>
      </c>
      <c r="G12" s="206">
        <f>'Fall Enrollment Summary SY19-24'!T$11</f>
        <v>127315.91999999997</v>
      </c>
      <c r="H12" s="206">
        <f>'Fall Enrollment Summary SY19-24'!T$20</f>
        <v>126358.47000000002</v>
      </c>
      <c r="I12" s="206">
        <f>'Fall Enrollment Summary SY19-24'!U$28</f>
        <v>129206.01</v>
      </c>
      <c r="J12" s="206">
        <f>'Fall Enrollment Summary SY19-24'!X$36</f>
        <v>125426.21</v>
      </c>
      <c r="K12">
        <v>14803</v>
      </c>
      <c r="L12">
        <v>12568</v>
      </c>
      <c r="M12">
        <v>12308</v>
      </c>
      <c r="N12" s="132">
        <v>12200</v>
      </c>
      <c r="O12">
        <v>11587</v>
      </c>
      <c r="P12">
        <v>12740</v>
      </c>
      <c r="Q12">
        <v>12438</v>
      </c>
      <c r="R12">
        <v>12615</v>
      </c>
      <c r="S12">
        <v>12280</v>
      </c>
      <c r="T12">
        <f t="shared" si="0"/>
        <v>159345</v>
      </c>
      <c r="U12">
        <f t="shared" si="1"/>
        <v>152738</v>
      </c>
      <c r="V12">
        <f t="shared" si="2"/>
        <v>149853</v>
      </c>
      <c r="W12">
        <f t="shared" si="3"/>
        <v>147025</v>
      </c>
      <c r="X12">
        <f t="shared" si="4"/>
        <v>144695</v>
      </c>
      <c r="Y12" s="100">
        <f t="shared" si="6"/>
        <v>140055.91999999998</v>
      </c>
      <c r="Z12" s="100">
        <f t="shared" si="7"/>
        <v>138796.47000000003</v>
      </c>
      <c r="AA12" s="100">
        <f t="shared" si="5"/>
        <v>141821.01</v>
      </c>
      <c r="AB12" s="100">
        <f t="shared" si="5"/>
        <v>137706.21000000002</v>
      </c>
      <c r="AK12">
        <v>2013</v>
      </c>
      <c r="AL12">
        <v>9861196</v>
      </c>
      <c r="AM12" s="183">
        <f t="shared" si="8"/>
        <v>4.6294966234891382E-3</v>
      </c>
      <c r="AN12">
        <f t="shared" si="9"/>
        <v>45442</v>
      </c>
      <c r="AO12">
        <v>955593</v>
      </c>
      <c r="AP12" s="183">
        <f t="shared" si="10"/>
        <v>-2.4031710009876184E-2</v>
      </c>
      <c r="AQ12">
        <f t="shared" si="11"/>
        <v>-23530</v>
      </c>
      <c r="AR12">
        <v>2230644</v>
      </c>
      <c r="AS12" s="183">
        <f t="shared" si="12"/>
        <v>-9.0316458564159343E-3</v>
      </c>
      <c r="AT12">
        <f t="shared" si="13"/>
        <v>-20330</v>
      </c>
    </row>
    <row r="13" spans="1:50">
      <c r="A13" t="s">
        <v>19</v>
      </c>
      <c r="B13" s="206">
        <f>'Fall Enrollment Summary SY16-24'!U$2</f>
        <v>148965</v>
      </c>
      <c r="C13" s="206">
        <f>'Fall Enrollment Summary SY16-24'!U$3</f>
        <v>146794</v>
      </c>
      <c r="D13" s="206">
        <f>'Fall Enrollment Summary SY16-24'!U$4</f>
        <v>139957</v>
      </c>
      <c r="E13" s="206">
        <f>'Fall Enrollment Summary SY16-24'!U$5</f>
        <v>137533</v>
      </c>
      <c r="F13" s="206">
        <f>'Fall Enrollment Summary SY16-24'!U$6</f>
        <v>134591</v>
      </c>
      <c r="G13" s="206">
        <f>'Fall Enrollment Summary SY19-24'!U$11</f>
        <v>127551.52</v>
      </c>
      <c r="H13" s="206">
        <f>'Fall Enrollment Summary SY19-24'!U$20</f>
        <v>127159.85000000002</v>
      </c>
      <c r="I13" s="206">
        <f>'Fall Enrollment Summary SY19-24'!V$28</f>
        <v>127904.9</v>
      </c>
      <c r="J13" s="206">
        <f>'Fall Enrollment Summary SY19-24'!Y$36</f>
        <v>131546.75</v>
      </c>
      <c r="K13">
        <v>14539</v>
      </c>
      <c r="L13">
        <v>12700</v>
      </c>
      <c r="M13">
        <v>12207</v>
      </c>
      <c r="N13" s="132">
        <v>11808</v>
      </c>
      <c r="O13">
        <v>11329</v>
      </c>
      <c r="P13">
        <v>12174</v>
      </c>
      <c r="Q13">
        <v>12109</v>
      </c>
      <c r="R13">
        <v>11869</v>
      </c>
      <c r="S13">
        <v>12025</v>
      </c>
      <c r="T13">
        <f t="shared" si="0"/>
        <v>163504</v>
      </c>
      <c r="U13">
        <f t="shared" si="1"/>
        <v>159494</v>
      </c>
      <c r="V13">
        <f t="shared" si="2"/>
        <v>152164</v>
      </c>
      <c r="W13">
        <f t="shared" si="3"/>
        <v>149341</v>
      </c>
      <c r="X13">
        <f t="shared" si="4"/>
        <v>145920</v>
      </c>
      <c r="Y13" s="100">
        <f t="shared" si="6"/>
        <v>139725.52000000002</v>
      </c>
      <c r="Z13" s="100">
        <f t="shared" si="7"/>
        <v>139268.85000000003</v>
      </c>
      <c r="AA13" s="100">
        <f t="shared" si="5"/>
        <v>139773.9</v>
      </c>
      <c r="AB13" s="100">
        <f t="shared" si="5"/>
        <v>143571.75</v>
      </c>
      <c r="AK13">
        <v>2014</v>
      </c>
      <c r="AL13">
        <v>9899818</v>
      </c>
      <c r="AM13" s="183">
        <f t="shared" si="8"/>
        <v>3.9165634675550507E-3</v>
      </c>
      <c r="AN13">
        <f t="shared" si="9"/>
        <v>38622</v>
      </c>
      <c r="AO13">
        <v>941540</v>
      </c>
      <c r="AP13" s="183">
        <f t="shared" si="10"/>
        <v>-1.4706051634953374E-2</v>
      </c>
      <c r="AQ13">
        <f t="shared" si="11"/>
        <v>-14053</v>
      </c>
      <c r="AR13">
        <v>2198218</v>
      </c>
      <c r="AS13" s="183">
        <f t="shared" si="12"/>
        <v>-1.4536609158610696E-2</v>
      </c>
      <c r="AT13">
        <f t="shared" si="13"/>
        <v>-32426</v>
      </c>
    </row>
    <row r="14" spans="1:50">
      <c r="A14" t="s">
        <v>20</v>
      </c>
      <c r="B14" s="206">
        <f>'Fall Enrollment Summary SY16-24'!V$2</f>
        <v>152843</v>
      </c>
      <c r="C14" s="206">
        <f>'Fall Enrollment Summary SY16-24'!V$3</f>
        <v>149928</v>
      </c>
      <c r="D14" s="206">
        <f>'Fall Enrollment Summary SY16-24'!V$4</f>
        <v>145506</v>
      </c>
      <c r="E14" s="206">
        <f>'Fall Enrollment Summary SY16-24'!V$5</f>
        <v>141097</v>
      </c>
      <c r="F14" s="206">
        <f>'Fall Enrollment Summary SY16-24'!V$6</f>
        <v>138193</v>
      </c>
      <c r="G14" s="206">
        <f>'Fall Enrollment Summary SY19-24'!V$11</f>
        <v>129996.09</v>
      </c>
      <c r="H14" s="206">
        <f>'Fall Enrollment Summary SY19-24'!V$20</f>
        <v>126771.79000000005</v>
      </c>
      <c r="I14" s="206">
        <f>'Fall Enrollment Summary SY19-24'!W$28</f>
        <v>128562.49</v>
      </c>
      <c r="J14" s="206">
        <f>'Fall Enrollment Summary SY19-24'!Z$36</f>
        <v>129962.58</v>
      </c>
      <c r="K14">
        <v>14548</v>
      </c>
      <c r="L14">
        <v>12458</v>
      </c>
      <c r="M14">
        <v>12424</v>
      </c>
      <c r="N14" s="132">
        <v>11664</v>
      </c>
      <c r="O14">
        <v>11015</v>
      </c>
      <c r="P14">
        <v>11885</v>
      </c>
      <c r="Q14">
        <v>11492</v>
      </c>
      <c r="R14">
        <v>11920</v>
      </c>
      <c r="S14">
        <v>11715</v>
      </c>
      <c r="T14">
        <f t="shared" si="0"/>
        <v>167391</v>
      </c>
      <c r="U14">
        <f t="shared" si="1"/>
        <v>162386</v>
      </c>
      <c r="V14">
        <f t="shared" si="2"/>
        <v>157930</v>
      </c>
      <c r="W14">
        <f t="shared" si="3"/>
        <v>152761</v>
      </c>
      <c r="X14">
        <f t="shared" si="4"/>
        <v>149208</v>
      </c>
      <c r="Y14" s="100">
        <f t="shared" si="6"/>
        <v>141881.09</v>
      </c>
      <c r="Z14" s="100">
        <f t="shared" si="7"/>
        <v>138263.79000000004</v>
      </c>
      <c r="AA14" s="100">
        <f t="shared" si="5"/>
        <v>140482.49</v>
      </c>
      <c r="AB14" s="100">
        <f t="shared" si="5"/>
        <v>141677.58000000002</v>
      </c>
      <c r="AK14">
        <v>2015</v>
      </c>
      <c r="AL14">
        <v>9904659</v>
      </c>
      <c r="AM14" s="183">
        <f t="shared" si="8"/>
        <v>4.8899888866643811E-4</v>
      </c>
      <c r="AN14">
        <f t="shared" si="9"/>
        <v>4841</v>
      </c>
      <c r="AO14">
        <v>934911</v>
      </c>
      <c r="AP14" s="183">
        <f t="shared" si="10"/>
        <v>-7.0405930709263546E-3</v>
      </c>
      <c r="AQ14">
        <f t="shared" si="11"/>
        <v>-6629</v>
      </c>
      <c r="AR14">
        <v>2173222</v>
      </c>
      <c r="AS14" s="183">
        <f t="shared" si="12"/>
        <v>-1.1371028715077395E-2</v>
      </c>
      <c r="AT14">
        <f t="shared" si="13"/>
        <v>-24996</v>
      </c>
    </row>
    <row r="15" spans="1:50">
      <c r="A15" t="s">
        <v>21</v>
      </c>
      <c r="B15" s="206">
        <f>'Fall Enrollment Summary SY16-24'!W$2</f>
        <v>149080</v>
      </c>
      <c r="C15" s="206">
        <f>'Fall Enrollment Summary SY16-24'!W$3</f>
        <v>151334</v>
      </c>
      <c r="D15" s="206">
        <f>'Fall Enrollment Summary SY16-24'!W$4</f>
        <v>148760</v>
      </c>
      <c r="E15" s="206">
        <f>'Fall Enrollment Summary SY16-24'!W$5</f>
        <v>144575</v>
      </c>
      <c r="F15" s="206">
        <f>'Fall Enrollment Summary SY16-24'!W$6</f>
        <v>139843</v>
      </c>
      <c r="G15" s="206">
        <f>'Fall Enrollment Summary SY19-24'!W$11</f>
        <v>134189.09000000003</v>
      </c>
      <c r="H15" s="206">
        <f>'Fall Enrollment Summary SY19-24'!W$20</f>
        <v>128887.29000000002</v>
      </c>
      <c r="I15" s="206">
        <f>'Fall Enrollment Summary SY19-24'!X$28</f>
        <v>127976.29</v>
      </c>
      <c r="J15" s="206">
        <f>'Fall Enrollment Summary SY19-24'!AA$36</f>
        <v>130004.3</v>
      </c>
      <c r="K15">
        <v>13985</v>
      </c>
      <c r="L15">
        <v>12680</v>
      </c>
      <c r="M15">
        <v>12285</v>
      </c>
      <c r="N15" s="132">
        <v>11874</v>
      </c>
      <c r="O15">
        <v>11132</v>
      </c>
      <c r="P15">
        <v>11778</v>
      </c>
      <c r="Q15">
        <v>11336</v>
      </c>
      <c r="R15">
        <v>11313</v>
      </c>
      <c r="S15">
        <v>11647</v>
      </c>
      <c r="T15">
        <f t="shared" si="0"/>
        <v>163065</v>
      </c>
      <c r="U15">
        <f t="shared" si="1"/>
        <v>164014</v>
      </c>
      <c r="V15">
        <f t="shared" si="2"/>
        <v>161045</v>
      </c>
      <c r="W15">
        <f t="shared" si="3"/>
        <v>156449</v>
      </c>
      <c r="X15">
        <f t="shared" si="4"/>
        <v>150975</v>
      </c>
      <c r="Y15" s="100">
        <f t="shared" si="6"/>
        <v>145967.09000000003</v>
      </c>
      <c r="Z15" s="100">
        <f t="shared" si="7"/>
        <v>140223.29000000004</v>
      </c>
      <c r="AA15" s="100">
        <f t="shared" si="5"/>
        <v>139289.28999999998</v>
      </c>
      <c r="AB15" s="100">
        <f t="shared" si="5"/>
        <v>141651.29999999999</v>
      </c>
      <c r="AK15">
        <v>2016</v>
      </c>
      <c r="AL15">
        <v>9881135</v>
      </c>
      <c r="AM15" s="183">
        <f t="shared" si="8"/>
        <v>-2.3750439061051977E-3</v>
      </c>
      <c r="AN15">
        <f t="shared" si="9"/>
        <v>-23524</v>
      </c>
      <c r="AO15">
        <v>924640</v>
      </c>
      <c r="AP15" s="183">
        <f t="shared" si="10"/>
        <v>-1.0986072471069438E-2</v>
      </c>
      <c r="AQ15">
        <f t="shared" si="11"/>
        <v>-10271</v>
      </c>
      <c r="AR15">
        <v>2151810</v>
      </c>
      <c r="AS15" s="183">
        <f t="shared" si="12"/>
        <v>-9.8526519610053643E-3</v>
      </c>
      <c r="AT15">
        <f t="shared" si="13"/>
        <v>-21412</v>
      </c>
      <c r="AU15" s="1">
        <f>B$24</f>
        <v>1946714</v>
      </c>
      <c r="AV15">
        <f>K$24</f>
        <v>182992</v>
      </c>
      <c r="AW15" s="1">
        <f>SUM(AU15:AV15)</f>
        <v>2129706</v>
      </c>
      <c r="AX15" s="1">
        <f>AR15-AW15</f>
        <v>22104</v>
      </c>
    </row>
    <row r="16" spans="1:50">
      <c r="A16" t="s">
        <v>22</v>
      </c>
      <c r="B16" s="206">
        <f>'Fall Enrollment Summary SY16-24'!X$2</f>
        <v>148805</v>
      </c>
      <c r="C16" s="206">
        <f>'Fall Enrollment Summary SY16-24'!X$3</f>
        <v>148780</v>
      </c>
      <c r="D16" s="206">
        <f>'Fall Enrollment Summary SY16-24'!X$4</f>
        <v>151302</v>
      </c>
      <c r="E16" s="206">
        <f>'Fall Enrollment Summary SY16-24'!X$5</f>
        <v>148936</v>
      </c>
      <c r="F16" s="206">
        <f>'Fall Enrollment Summary SY16-24'!X$6</f>
        <v>144369</v>
      </c>
      <c r="G16" s="206">
        <f>'Fall Enrollment Summary SY19-24'!X$11</f>
        <v>136417.34000000008</v>
      </c>
      <c r="H16" s="206">
        <f>'Fall Enrollment Summary SY19-24'!X$20</f>
        <v>133087.06999999998</v>
      </c>
      <c r="I16" s="206">
        <f>'Fall Enrollment Summary SY19-24'!Y$28</f>
        <v>129876.45</v>
      </c>
      <c r="J16" s="206">
        <f>'Fall Enrollment Summary SY19-24'!AB$36</f>
        <v>129412.2</v>
      </c>
      <c r="K16">
        <v>14189</v>
      </c>
      <c r="L16">
        <v>12245</v>
      </c>
      <c r="M16">
        <v>12789</v>
      </c>
      <c r="N16" s="132">
        <v>12051</v>
      </c>
      <c r="O16">
        <v>11563</v>
      </c>
      <c r="P16">
        <v>11873</v>
      </c>
      <c r="Q16">
        <v>11194</v>
      </c>
      <c r="R16">
        <v>11330</v>
      </c>
      <c r="S16">
        <v>11228</v>
      </c>
      <c r="T16">
        <f t="shared" si="0"/>
        <v>162994</v>
      </c>
      <c r="U16">
        <f t="shared" si="1"/>
        <v>161025</v>
      </c>
      <c r="V16">
        <f t="shared" si="2"/>
        <v>164091</v>
      </c>
      <c r="W16">
        <f t="shared" si="3"/>
        <v>160987</v>
      </c>
      <c r="X16">
        <f t="shared" si="4"/>
        <v>155932</v>
      </c>
      <c r="Y16" s="100">
        <f t="shared" si="6"/>
        <v>148290.34000000008</v>
      </c>
      <c r="Z16" s="100">
        <f t="shared" si="7"/>
        <v>144281.06999999998</v>
      </c>
      <c r="AA16" s="100">
        <f t="shared" si="5"/>
        <v>141206.45000000001</v>
      </c>
      <c r="AB16" s="100">
        <f t="shared" si="5"/>
        <v>140640.20000000001</v>
      </c>
      <c r="AK16">
        <v>2017</v>
      </c>
      <c r="AL16">
        <v>9910670</v>
      </c>
      <c r="AM16" s="183">
        <f t="shared" si="8"/>
        <v>2.9890290943297504E-3</v>
      </c>
      <c r="AN16">
        <f t="shared" si="9"/>
        <v>29535</v>
      </c>
      <c r="AO16">
        <v>909893</v>
      </c>
      <c r="AP16" s="183">
        <f t="shared" si="10"/>
        <v>-1.5948909845994116E-2</v>
      </c>
      <c r="AQ16">
        <f t="shared" si="11"/>
        <v>-14747</v>
      </c>
      <c r="AR16">
        <v>2124906</v>
      </c>
      <c r="AS16" s="183">
        <f t="shared" si="12"/>
        <v>-1.2502962622164597E-2</v>
      </c>
      <c r="AT16">
        <f t="shared" si="13"/>
        <v>-26904</v>
      </c>
      <c r="AU16" s="1">
        <f>C$24</f>
        <v>1932201</v>
      </c>
      <c r="AV16">
        <f>L$24</f>
        <v>162658</v>
      </c>
      <c r="AW16" s="1">
        <f t="shared" ref="AW16:AW22" si="14">SUM(AU16:AV16)</f>
        <v>2094859</v>
      </c>
      <c r="AX16" s="1">
        <f t="shared" ref="AX16:AX22" si="15">AR16-AW16</f>
        <v>30047</v>
      </c>
    </row>
    <row r="17" spans="1:56">
      <c r="A17" t="s">
        <v>23</v>
      </c>
      <c r="B17" s="206">
        <f>'Fall Enrollment Summary SY16-24'!Y$2</f>
        <v>152116</v>
      </c>
      <c r="C17" s="206">
        <f>'Fall Enrollment Summary SY16-24'!Y$3</f>
        <v>149139</v>
      </c>
      <c r="D17" s="206">
        <f>'Fall Enrollment Summary SY16-24'!Y$4</f>
        <v>149530</v>
      </c>
      <c r="E17" s="206">
        <f>'Fall Enrollment Summary SY16-24'!Y$5</f>
        <v>151744</v>
      </c>
      <c r="F17" s="206">
        <f>'Fall Enrollment Summary SY16-24'!Y$6</f>
        <v>149058</v>
      </c>
      <c r="G17" s="206">
        <f>'Fall Enrollment Summary SY19-24'!Y$11</f>
        <v>141042.63000000003</v>
      </c>
      <c r="H17" s="206">
        <f>'Fall Enrollment Summary SY19-24'!Y$20</f>
        <v>134829.09000000005</v>
      </c>
      <c r="I17" s="206">
        <f>'Fall Enrollment Summary SY19-24'!Z$28</f>
        <v>133878.07</v>
      </c>
      <c r="J17" s="206">
        <f>'Fall Enrollment Summary SY19-24'!AC$36</f>
        <v>131419.82999999999</v>
      </c>
      <c r="K17">
        <v>14310</v>
      </c>
      <c r="L17">
        <v>12727</v>
      </c>
      <c r="M17">
        <v>12275</v>
      </c>
      <c r="N17" s="132">
        <v>12843</v>
      </c>
      <c r="O17">
        <v>11781</v>
      </c>
      <c r="P17">
        <v>12382</v>
      </c>
      <c r="Q17">
        <v>11490</v>
      </c>
      <c r="R17">
        <v>11594</v>
      </c>
      <c r="S17">
        <v>11558</v>
      </c>
      <c r="T17">
        <f t="shared" si="0"/>
        <v>166426</v>
      </c>
      <c r="U17">
        <f t="shared" si="1"/>
        <v>161866</v>
      </c>
      <c r="V17">
        <f t="shared" si="2"/>
        <v>161805</v>
      </c>
      <c r="W17">
        <f t="shared" si="3"/>
        <v>164587</v>
      </c>
      <c r="X17">
        <f t="shared" si="4"/>
        <v>160839</v>
      </c>
      <c r="Y17" s="100">
        <f t="shared" si="6"/>
        <v>153424.63000000003</v>
      </c>
      <c r="Z17" s="100">
        <f t="shared" si="7"/>
        <v>146319.09000000005</v>
      </c>
      <c r="AA17" s="100">
        <f t="shared" si="5"/>
        <v>145472.07</v>
      </c>
      <c r="AB17" s="100">
        <f t="shared" si="5"/>
        <v>142977.82999999999</v>
      </c>
      <c r="AK17">
        <v>2018</v>
      </c>
      <c r="AL17">
        <v>9887744</v>
      </c>
      <c r="AM17" s="183">
        <f t="shared" si="8"/>
        <v>-2.3132643908030438E-3</v>
      </c>
      <c r="AN17">
        <f t="shared" si="9"/>
        <v>-22926</v>
      </c>
      <c r="AO17">
        <v>902146</v>
      </c>
      <c r="AP17" s="183">
        <f t="shared" si="10"/>
        <v>-8.5141879319876081E-3</v>
      </c>
      <c r="AQ17">
        <f t="shared" si="11"/>
        <v>-7747</v>
      </c>
      <c r="AR17">
        <v>2094718</v>
      </c>
      <c r="AS17" s="183">
        <f t="shared" si="12"/>
        <v>-1.420674608665042E-2</v>
      </c>
      <c r="AT17">
        <f t="shared" si="13"/>
        <v>-30188</v>
      </c>
      <c r="AU17" s="1">
        <f>D$24</f>
        <v>1920973</v>
      </c>
      <c r="AV17">
        <f>M$24</f>
        <v>161893</v>
      </c>
      <c r="AW17" s="1">
        <f t="shared" si="14"/>
        <v>2082866</v>
      </c>
      <c r="AX17" s="1">
        <f t="shared" si="15"/>
        <v>11852</v>
      </c>
    </row>
    <row r="18" spans="1:56">
      <c r="A18" t="s">
        <v>24</v>
      </c>
      <c r="B18" s="206">
        <f>'Fall Enrollment Summary SY16-24'!Z$2</f>
        <v>150422</v>
      </c>
      <c r="C18" s="206">
        <f>'Fall Enrollment Summary SY16-24'!Z$3</f>
        <v>150954</v>
      </c>
      <c r="D18" s="206">
        <f>'Fall Enrollment Summary SY16-24'!Z$4</f>
        <v>149195</v>
      </c>
      <c r="E18" s="206">
        <f>'Fall Enrollment Summary SY16-24'!Z$5</f>
        <v>149345</v>
      </c>
      <c r="F18" s="206">
        <f>'Fall Enrollment Summary SY16-24'!Z$6</f>
        <v>151344</v>
      </c>
      <c r="G18" s="206">
        <f>'Fall Enrollment Summary SY19-24'!Z$11</f>
        <v>146202.70000000007</v>
      </c>
      <c r="H18" s="206">
        <f>'Fall Enrollment Summary SY19-24'!Z$20</f>
        <v>140164.11000000004</v>
      </c>
      <c r="I18" s="206">
        <f>'Fall Enrollment Summary SY19-24'!AA$28</f>
        <v>135476.82999999999</v>
      </c>
      <c r="J18" s="206">
        <f>'Fall Enrollment Summary SY19-24'!AD$36</f>
        <v>135052.99</v>
      </c>
      <c r="K18">
        <v>13932</v>
      </c>
      <c r="L18">
        <v>12550</v>
      </c>
      <c r="M18">
        <v>12550</v>
      </c>
      <c r="N18" s="132">
        <v>11788</v>
      </c>
      <c r="O18">
        <v>12179</v>
      </c>
      <c r="P18">
        <v>12160</v>
      </c>
      <c r="Q18">
        <v>11643</v>
      </c>
      <c r="R18">
        <v>11555</v>
      </c>
      <c r="S18">
        <v>11382</v>
      </c>
      <c r="T18">
        <f t="shared" si="0"/>
        <v>164354</v>
      </c>
      <c r="U18">
        <f t="shared" si="1"/>
        <v>163504</v>
      </c>
      <c r="V18">
        <f t="shared" si="2"/>
        <v>161745</v>
      </c>
      <c r="W18">
        <f t="shared" si="3"/>
        <v>161133</v>
      </c>
      <c r="X18">
        <f t="shared" si="4"/>
        <v>163523</v>
      </c>
      <c r="Y18" s="100">
        <f t="shared" si="6"/>
        <v>158362.70000000007</v>
      </c>
      <c r="Z18" s="100">
        <f t="shared" si="7"/>
        <v>151807.11000000004</v>
      </c>
      <c r="AA18" s="100">
        <f t="shared" si="5"/>
        <v>147031.82999999999</v>
      </c>
      <c r="AB18" s="100">
        <f t="shared" si="5"/>
        <v>146434.99</v>
      </c>
      <c r="AK18">
        <v>2019</v>
      </c>
      <c r="AL18">
        <v>9856565</v>
      </c>
      <c r="AM18" s="183">
        <f t="shared" si="8"/>
        <v>-3.1532976581917977E-3</v>
      </c>
      <c r="AN18">
        <f t="shared" si="9"/>
        <v>-31179</v>
      </c>
      <c r="AO18">
        <v>890570</v>
      </c>
      <c r="AP18" s="183">
        <f t="shared" si="10"/>
        <v>-1.2831625923076753E-2</v>
      </c>
      <c r="AQ18">
        <f t="shared" si="11"/>
        <v>-11576</v>
      </c>
      <c r="AR18">
        <v>2075638</v>
      </c>
      <c r="AS18" s="183">
        <f t="shared" si="12"/>
        <v>-9.1086246454176647E-3</v>
      </c>
      <c r="AT18">
        <f t="shared" si="13"/>
        <v>-19080</v>
      </c>
      <c r="AU18" s="1">
        <f>E$24</f>
        <v>1900519</v>
      </c>
      <c r="AV18">
        <f>N$24</f>
        <v>156758</v>
      </c>
      <c r="AW18" s="1">
        <f t="shared" si="14"/>
        <v>2057277</v>
      </c>
      <c r="AX18" s="1">
        <f t="shared" si="15"/>
        <v>18361</v>
      </c>
    </row>
    <row r="19" spans="1:56">
      <c r="A19" t="s">
        <v>25</v>
      </c>
      <c r="B19" s="206">
        <f>'Fall Enrollment Summary SY16-24'!AA$2</f>
        <v>149553</v>
      </c>
      <c r="C19" s="206">
        <f>'Fall Enrollment Summary SY16-24'!AA$3</f>
        <v>149757</v>
      </c>
      <c r="D19" s="206">
        <f>'Fall Enrollment Summary SY16-24'!AA$4</f>
        <v>151146</v>
      </c>
      <c r="E19" s="206">
        <f>'Fall Enrollment Summary SY16-24'!AA$5</f>
        <v>149138</v>
      </c>
      <c r="F19" s="206">
        <f>'Fall Enrollment Summary SY16-24'!AA$6</f>
        <v>148698</v>
      </c>
      <c r="G19" s="206">
        <f>'Fall Enrollment Summary SY19-24'!AA$11</f>
        <v>148424.32000000001</v>
      </c>
      <c r="H19" s="206">
        <f>'Fall Enrollment Summary SY19-24'!AA$20</f>
        <v>144699.50999999995</v>
      </c>
      <c r="I19" s="206">
        <f>'Fall Enrollment Summary SY19-24'!AB$28</f>
        <v>140705.44</v>
      </c>
      <c r="J19" s="206">
        <f>'Fall Enrollment Summary SY19-24'!AE$36</f>
        <v>136615.17000000001</v>
      </c>
      <c r="K19">
        <v>13713</v>
      </c>
      <c r="L19">
        <v>12436</v>
      </c>
      <c r="M19">
        <v>12609</v>
      </c>
      <c r="N19" s="132">
        <v>12318</v>
      </c>
      <c r="O19">
        <v>11799</v>
      </c>
      <c r="P19">
        <v>12765</v>
      </c>
      <c r="Q19">
        <v>11586</v>
      </c>
      <c r="R19">
        <v>11569</v>
      </c>
      <c r="S19">
        <v>11188</v>
      </c>
      <c r="T19">
        <f t="shared" si="0"/>
        <v>163266</v>
      </c>
      <c r="U19">
        <f t="shared" si="1"/>
        <v>162193</v>
      </c>
      <c r="V19">
        <f t="shared" si="2"/>
        <v>163755</v>
      </c>
      <c r="W19">
        <f t="shared" si="3"/>
        <v>161456</v>
      </c>
      <c r="X19">
        <f t="shared" si="4"/>
        <v>160497</v>
      </c>
      <c r="Y19" s="100">
        <f t="shared" si="6"/>
        <v>161189.32</v>
      </c>
      <c r="Z19" s="100">
        <f t="shared" si="7"/>
        <v>156285.50999999995</v>
      </c>
      <c r="AA19" s="100">
        <f t="shared" si="5"/>
        <v>152274.44</v>
      </c>
      <c r="AB19" s="100">
        <f t="shared" si="5"/>
        <v>147803.17000000001</v>
      </c>
      <c r="AK19">
        <v>2020</v>
      </c>
      <c r="AL19">
        <v>9798404</v>
      </c>
      <c r="AM19" s="183">
        <f t="shared" si="8"/>
        <v>-5.900737224377864E-3</v>
      </c>
      <c r="AN19">
        <f t="shared" si="9"/>
        <v>-58161</v>
      </c>
      <c r="AO19">
        <v>863828</v>
      </c>
      <c r="AP19" s="183">
        <f t="shared" si="10"/>
        <v>-3.002795962136609E-2</v>
      </c>
      <c r="AQ19">
        <f t="shared" si="11"/>
        <v>-26742</v>
      </c>
      <c r="AR19">
        <v>2045576</v>
      </c>
      <c r="AS19" s="183">
        <f t="shared" si="12"/>
        <v>-1.4483257677880246E-2</v>
      </c>
      <c r="AT19">
        <f t="shared" si="13"/>
        <v>-30062</v>
      </c>
      <c r="AU19" s="1">
        <f>F$24</f>
        <v>1878995</v>
      </c>
      <c r="AV19">
        <f>O$24</f>
        <v>151301</v>
      </c>
      <c r="AW19" s="1">
        <f t="shared" si="14"/>
        <v>2030296</v>
      </c>
      <c r="AX19" s="1">
        <f t="shared" si="15"/>
        <v>15280</v>
      </c>
    </row>
    <row r="20" spans="1:56">
      <c r="A20" t="s">
        <v>26</v>
      </c>
      <c r="B20" s="206">
        <f>'Fall Enrollment Summary SY16-24'!AB$2</f>
        <v>162691</v>
      </c>
      <c r="C20" s="206">
        <f>'Fall Enrollment Summary SY16-24'!AB$3</f>
        <v>158692</v>
      </c>
      <c r="D20" s="206">
        <f>'Fall Enrollment Summary SY16-24'!AB$4</f>
        <v>159526</v>
      </c>
      <c r="E20" s="206">
        <f>'Fall Enrollment Summary SY16-24'!AB$5</f>
        <v>159869</v>
      </c>
      <c r="F20" s="206">
        <f>'Fall Enrollment Summary SY16-24'!AB$6</f>
        <v>156933</v>
      </c>
      <c r="G20" s="206">
        <f>'Fall Enrollment Summary SY19-24'!AB$11</f>
        <v>152725.41999999998</v>
      </c>
      <c r="H20" s="206">
        <f>'Fall Enrollment Summary SY19-24'!AB$20</f>
        <v>155758.88999999996</v>
      </c>
      <c r="I20" s="206">
        <f>'Fall Enrollment Summary SY19-24'!AC$28</f>
        <v>151932.48000000001</v>
      </c>
      <c r="J20" s="206">
        <f>'Fall Enrollment Summary SY19-24'!AF$36</f>
        <v>148480.81</v>
      </c>
      <c r="K20">
        <v>13349</v>
      </c>
      <c r="L20">
        <v>12537</v>
      </c>
      <c r="M20">
        <v>12466</v>
      </c>
      <c r="N20" s="132">
        <v>12110</v>
      </c>
      <c r="O20">
        <v>11884</v>
      </c>
      <c r="P20">
        <v>11221</v>
      </c>
      <c r="Q20">
        <v>12375</v>
      </c>
      <c r="R20">
        <v>11862</v>
      </c>
      <c r="S20">
        <v>11712</v>
      </c>
      <c r="T20">
        <f t="shared" si="0"/>
        <v>176040</v>
      </c>
      <c r="U20">
        <f t="shared" si="1"/>
        <v>171229</v>
      </c>
      <c r="V20">
        <f t="shared" si="2"/>
        <v>171992</v>
      </c>
      <c r="W20">
        <f t="shared" si="3"/>
        <v>171979</v>
      </c>
      <c r="X20">
        <f t="shared" si="4"/>
        <v>168817</v>
      </c>
      <c r="Y20" s="100">
        <f t="shared" si="6"/>
        <v>163946.41999999998</v>
      </c>
      <c r="Z20" s="100">
        <f t="shared" si="7"/>
        <v>168133.88999999996</v>
      </c>
      <c r="AA20" s="100">
        <f t="shared" si="5"/>
        <v>163794.48000000001</v>
      </c>
      <c r="AB20" s="100">
        <f t="shared" si="5"/>
        <v>160192.81</v>
      </c>
      <c r="AK20">
        <v>2021</v>
      </c>
      <c r="AL20">
        <v>9875562</v>
      </c>
      <c r="AM20" s="183">
        <f t="shared" si="8"/>
        <v>7.8745477324674504E-3</v>
      </c>
      <c r="AN20">
        <f t="shared" si="9"/>
        <v>77158</v>
      </c>
      <c r="AO20">
        <v>848708</v>
      </c>
      <c r="AP20" s="183">
        <f t="shared" si="10"/>
        <v>-1.750348448996791E-2</v>
      </c>
      <c r="AQ20">
        <f t="shared" si="11"/>
        <v>-15120</v>
      </c>
      <c r="AR20">
        <v>2096310</v>
      </c>
      <c r="AS20" s="183">
        <f t="shared" si="12"/>
        <v>2.4801816212157358E-2</v>
      </c>
      <c r="AT20">
        <f t="shared" si="13"/>
        <v>50734</v>
      </c>
      <c r="AU20" s="1">
        <f>G$24</f>
        <v>1804768.1100000003</v>
      </c>
      <c r="AV20">
        <f>P$24</f>
        <v>156157</v>
      </c>
      <c r="AW20" s="1">
        <f t="shared" si="14"/>
        <v>1960925.1100000003</v>
      </c>
      <c r="AX20" s="1">
        <f t="shared" si="15"/>
        <v>135384.88999999966</v>
      </c>
    </row>
    <row r="21" spans="1:56">
      <c r="A21" t="s">
        <v>27</v>
      </c>
      <c r="B21" s="206">
        <f>'Fall Enrollment Summary SY16-24'!AC$2</f>
        <v>158510</v>
      </c>
      <c r="C21" s="206">
        <f>'Fall Enrollment Summary SY16-24'!AC$3</f>
        <v>157084</v>
      </c>
      <c r="D21" s="206">
        <f>'Fall Enrollment Summary SY16-24'!AC$4</f>
        <v>155575</v>
      </c>
      <c r="E21" s="206">
        <f>'Fall Enrollment Summary SY16-24'!AC$5</f>
        <v>155090</v>
      </c>
      <c r="F21" s="206">
        <f>'Fall Enrollment Summary SY16-24'!AC$6</f>
        <v>155144</v>
      </c>
      <c r="G21" s="206">
        <f>'Fall Enrollment Summary SY19-24'!AC$11</f>
        <v>151415.69000000009</v>
      </c>
      <c r="H21" s="206">
        <f>'Fall Enrollment Summary SY19-24'!AC$20</f>
        <v>147873.73000000004</v>
      </c>
      <c r="I21" s="206">
        <f>'Fall Enrollment Summary SY19-24'!AD$28</f>
        <v>151732.5</v>
      </c>
      <c r="J21" s="206">
        <f>'Fall Enrollment Summary SY19-24'!AG$36</f>
        <v>149229.07</v>
      </c>
      <c r="K21">
        <v>13512</v>
      </c>
      <c r="L21">
        <v>12177</v>
      </c>
      <c r="M21">
        <v>11971</v>
      </c>
      <c r="N21" s="132">
        <v>11627</v>
      </c>
      <c r="O21">
        <v>11402</v>
      </c>
      <c r="P21">
        <v>11226</v>
      </c>
      <c r="Q21">
        <v>11409</v>
      </c>
      <c r="R21">
        <v>11414</v>
      </c>
      <c r="S21">
        <v>10998</v>
      </c>
      <c r="T21">
        <f t="shared" si="0"/>
        <v>172022</v>
      </c>
      <c r="U21">
        <f t="shared" si="1"/>
        <v>169261</v>
      </c>
      <c r="V21">
        <f t="shared" si="2"/>
        <v>167546</v>
      </c>
      <c r="W21">
        <f t="shared" si="3"/>
        <v>166717</v>
      </c>
      <c r="X21">
        <f t="shared" si="4"/>
        <v>166546</v>
      </c>
      <c r="Y21" s="100">
        <f t="shared" si="6"/>
        <v>162641.69000000009</v>
      </c>
      <c r="Z21" s="100">
        <f t="shared" si="7"/>
        <v>159282.73000000004</v>
      </c>
      <c r="AA21" s="100">
        <f t="shared" si="5"/>
        <v>163146.5</v>
      </c>
      <c r="AB21" s="100">
        <f t="shared" si="5"/>
        <v>160227.07</v>
      </c>
      <c r="AK21">
        <v>2022</v>
      </c>
      <c r="AL21">
        <v>9868398</v>
      </c>
      <c r="AM21" s="183">
        <f t="shared" si="8"/>
        <v>-7.2542706936577382E-4</v>
      </c>
      <c r="AN21">
        <f t="shared" si="9"/>
        <v>-7164</v>
      </c>
      <c r="AO21">
        <v>812075</v>
      </c>
      <c r="AP21" s="183">
        <f t="shared" si="10"/>
        <v>-4.316325520673777E-2</v>
      </c>
      <c r="AQ21">
        <f t="shared" si="11"/>
        <v>-36633</v>
      </c>
      <c r="AR21">
        <v>2042390</v>
      </c>
      <c r="AS21" s="183">
        <f t="shared" si="12"/>
        <v>-2.5721386626977882E-2</v>
      </c>
      <c r="AT21">
        <f t="shared" si="13"/>
        <v>-53920</v>
      </c>
      <c r="AU21" s="1">
        <f>H$24</f>
        <v>1777306.27</v>
      </c>
      <c r="AV21">
        <f>Q$24</f>
        <v>154408</v>
      </c>
      <c r="AW21" s="1">
        <f t="shared" si="14"/>
        <v>1931714.27</v>
      </c>
      <c r="AX21" s="1">
        <f t="shared" si="15"/>
        <v>110675.72999999998</v>
      </c>
    </row>
    <row r="22" spans="1:56">
      <c r="A22" t="s">
        <v>28</v>
      </c>
      <c r="B22" s="206">
        <f>'Fall Enrollment Summary SY16-24'!AD$2</f>
        <v>148074</v>
      </c>
      <c r="C22" s="206">
        <f>'Fall Enrollment Summary SY16-24'!AD$3</f>
        <v>149066</v>
      </c>
      <c r="D22" s="206">
        <f>'Fall Enrollment Summary SY16-24'!AD$4</f>
        <v>150940</v>
      </c>
      <c r="E22" s="206">
        <f>'Fall Enrollment Summary SY16-24'!AD$5</f>
        <v>148686</v>
      </c>
      <c r="F22" s="206">
        <f>'Fall Enrollment Summary SY16-24'!AD$6</f>
        <v>147835</v>
      </c>
      <c r="G22" s="206">
        <f>'Fall Enrollment Summary SY19-24'!AD$11</f>
        <v>147685.16</v>
      </c>
      <c r="H22" s="206">
        <f>'Fall Enrollment Summary SY19-24'!AD$20</f>
        <v>144658.90000000002</v>
      </c>
      <c r="I22" s="206">
        <f>'Fall Enrollment Summary SY19-24'!AE$28</f>
        <v>142415.29999999999</v>
      </c>
      <c r="J22" s="206">
        <f>'Fall Enrollment Summary SY19-24'!AH$36</f>
        <v>145483.63</v>
      </c>
      <c r="K22">
        <v>13020</v>
      </c>
      <c r="L22">
        <v>11880</v>
      </c>
      <c r="M22">
        <v>11888</v>
      </c>
      <c r="N22" s="132">
        <v>11351</v>
      </c>
      <c r="O22">
        <v>11235</v>
      </c>
      <c r="P22">
        <v>11137</v>
      </c>
      <c r="Q22">
        <v>11489</v>
      </c>
      <c r="R22">
        <v>10853</v>
      </c>
      <c r="S22">
        <v>11069</v>
      </c>
      <c r="T22">
        <f t="shared" si="0"/>
        <v>161094</v>
      </c>
      <c r="U22">
        <f t="shared" si="1"/>
        <v>160946</v>
      </c>
      <c r="V22">
        <f t="shared" si="2"/>
        <v>162828</v>
      </c>
      <c r="W22">
        <f t="shared" si="3"/>
        <v>160037</v>
      </c>
      <c r="X22">
        <f t="shared" si="4"/>
        <v>159070</v>
      </c>
      <c r="Y22" s="100">
        <f t="shared" si="6"/>
        <v>158822.16</v>
      </c>
      <c r="Z22" s="100">
        <f t="shared" si="7"/>
        <v>156147.90000000002</v>
      </c>
      <c r="AA22" s="100">
        <f t="shared" si="5"/>
        <v>153268.29999999999</v>
      </c>
      <c r="AB22" s="100">
        <f t="shared" si="5"/>
        <v>156552.63</v>
      </c>
      <c r="AK22">
        <v>2023</v>
      </c>
      <c r="AL22">
        <v>9852968</v>
      </c>
      <c r="AM22" s="183">
        <f t="shared" si="8"/>
        <v>-1.5635769858491724E-3</v>
      </c>
      <c r="AN22">
        <f t="shared" si="9"/>
        <v>-15430</v>
      </c>
      <c r="AO22">
        <v>797063</v>
      </c>
      <c r="AP22" s="183">
        <f t="shared" si="10"/>
        <v>-1.8485977280423605E-2</v>
      </c>
      <c r="AQ22">
        <f t="shared" si="11"/>
        <v>-15012</v>
      </c>
      <c r="AR22">
        <v>2041910</v>
      </c>
      <c r="AS22" s="183">
        <f t="shared" si="12"/>
        <v>-2.3501877702103907E-4</v>
      </c>
      <c r="AT22">
        <f t="shared" si="13"/>
        <v>-480</v>
      </c>
      <c r="AU22" s="1">
        <f>I$24</f>
        <v>1761187.4300000002</v>
      </c>
      <c r="AV22">
        <f>R$24</f>
        <v>154106</v>
      </c>
      <c r="AW22" s="1">
        <f t="shared" si="14"/>
        <v>1915293.4300000002</v>
      </c>
      <c r="AX22" s="1">
        <f t="shared" si="15"/>
        <v>126616.56999999983</v>
      </c>
    </row>
    <row r="23" spans="1:56">
      <c r="A23" t="s">
        <v>29</v>
      </c>
      <c r="B23" s="206">
        <f>'Fall Enrollment Summary SY16-24'!AE$2</f>
        <v>145124</v>
      </c>
      <c r="C23" s="206">
        <f>'Fall Enrollment Summary SY16-24'!AE$3</f>
        <v>146039</v>
      </c>
      <c r="D23" s="206">
        <f>'Fall Enrollment Summary SY16-24'!AE$4</f>
        <v>149945</v>
      </c>
      <c r="E23" s="206">
        <f>'Fall Enrollment Summary SY16-24'!AE$5</f>
        <v>149548</v>
      </c>
      <c r="F23" s="206">
        <f>'Fall Enrollment Summary SY16-24'!AE$6</f>
        <v>148808</v>
      </c>
      <c r="G23" s="206">
        <f>'Fall Enrollment Summary SY19-24'!AE$11</f>
        <v>147050.06</v>
      </c>
      <c r="H23" s="206">
        <f>'Fall Enrollment Summary SY19-24'!AE$20</f>
        <v>146937.91999999987</v>
      </c>
      <c r="I23" s="206">
        <f>'Fall Enrollment Summary SY19-24'!AF$28</f>
        <v>143823.35999999999</v>
      </c>
      <c r="J23" s="206">
        <f>'Fall Enrollment Summary SY19-24'!AI$36</f>
        <v>142220.79999999999</v>
      </c>
      <c r="K23">
        <v>13105</v>
      </c>
      <c r="L23">
        <v>11727</v>
      </c>
      <c r="M23">
        <v>12015</v>
      </c>
      <c r="N23" s="132">
        <v>11514</v>
      </c>
      <c r="O23">
        <v>11013</v>
      </c>
      <c r="P23">
        <v>11210</v>
      </c>
      <c r="Q23">
        <v>12071</v>
      </c>
      <c r="R23">
        <v>12677</v>
      </c>
      <c r="S23">
        <v>11135</v>
      </c>
      <c r="T23">
        <f t="shared" si="0"/>
        <v>158229</v>
      </c>
      <c r="U23">
        <f t="shared" si="1"/>
        <v>157766</v>
      </c>
      <c r="V23">
        <f t="shared" si="2"/>
        <v>161960</v>
      </c>
      <c r="W23">
        <f t="shared" si="3"/>
        <v>161062</v>
      </c>
      <c r="X23">
        <f t="shared" si="4"/>
        <v>159821</v>
      </c>
      <c r="Y23" s="100">
        <f t="shared" si="6"/>
        <v>158260.06</v>
      </c>
      <c r="Z23" s="100">
        <f t="shared" si="7"/>
        <v>159008.91999999987</v>
      </c>
      <c r="AA23" s="100">
        <f t="shared" si="5"/>
        <v>156500.35999999999</v>
      </c>
      <c r="AB23" s="100">
        <f t="shared" si="5"/>
        <v>153355.79999999999</v>
      </c>
    </row>
    <row r="24" spans="1:56">
      <c r="A24" s="74" t="s">
        <v>2</v>
      </c>
      <c r="B24" s="220">
        <f>SUM(B11:B23)</f>
        <v>1946714</v>
      </c>
      <c r="C24" s="220">
        <f t="shared" ref="C24:Y24" si="16">SUM(C11:C23)</f>
        <v>1932201</v>
      </c>
      <c r="D24" s="220">
        <f t="shared" si="16"/>
        <v>1920973</v>
      </c>
      <c r="E24" s="220">
        <f t="shared" si="16"/>
        <v>1900519</v>
      </c>
      <c r="F24" s="220">
        <f t="shared" si="16"/>
        <v>1878995</v>
      </c>
      <c r="G24" s="220">
        <f>SUM(G11:G23)</f>
        <v>1804768.1100000003</v>
      </c>
      <c r="H24" s="220">
        <f>SUM(H11:H23)</f>
        <v>1777306.27</v>
      </c>
      <c r="I24" s="220">
        <f>SUM(I11:I23)</f>
        <v>1761187.4300000002</v>
      </c>
      <c r="J24" s="220">
        <f>SUM(J11:J23)</f>
        <v>1752530.51</v>
      </c>
      <c r="K24" s="219">
        <f>SUM(K11:K23)</f>
        <v>182992</v>
      </c>
      <c r="L24" s="219">
        <f t="shared" ref="L24:S24" si="17">SUM(L11:L23)</f>
        <v>162658</v>
      </c>
      <c r="M24" s="219">
        <f t="shared" si="17"/>
        <v>161893</v>
      </c>
      <c r="N24" s="219">
        <f t="shared" si="17"/>
        <v>156758</v>
      </c>
      <c r="O24" s="219">
        <f t="shared" si="17"/>
        <v>151301</v>
      </c>
      <c r="P24" s="219">
        <f t="shared" si="17"/>
        <v>156157</v>
      </c>
      <c r="Q24" s="219">
        <f t="shared" si="17"/>
        <v>154408</v>
      </c>
      <c r="R24" s="219">
        <f t="shared" si="17"/>
        <v>154106</v>
      </c>
      <c r="S24" s="219">
        <f t="shared" si="17"/>
        <v>151245</v>
      </c>
      <c r="T24">
        <f t="shared" si="16"/>
        <v>2129706</v>
      </c>
      <c r="U24">
        <f t="shared" si="16"/>
        <v>2094859</v>
      </c>
      <c r="V24">
        <f t="shared" si="16"/>
        <v>2082866</v>
      </c>
      <c r="W24">
        <f t="shared" si="16"/>
        <v>2057277</v>
      </c>
      <c r="X24">
        <f t="shared" si="16"/>
        <v>2030296</v>
      </c>
      <c r="Y24" s="100">
        <f t="shared" si="16"/>
        <v>1960925.1100000003</v>
      </c>
      <c r="Z24" s="100">
        <f t="shared" si="7"/>
        <v>1931714.27</v>
      </c>
      <c r="AA24" s="100">
        <f t="shared" si="5"/>
        <v>1915293.4300000002</v>
      </c>
      <c r="AB24" s="100">
        <f t="shared" si="5"/>
        <v>1903775.51</v>
      </c>
    </row>
    <row r="25" spans="1:56">
      <c r="A25" t="s">
        <v>89</v>
      </c>
      <c r="S25">
        <f>K24-S24</f>
        <v>31747</v>
      </c>
      <c r="T25">
        <v>2151810</v>
      </c>
      <c r="U25">
        <v>2124906</v>
      </c>
      <c r="V25">
        <v>2094718</v>
      </c>
      <c r="W25">
        <v>2075638</v>
      </c>
      <c r="X25">
        <v>2045576</v>
      </c>
      <c r="Y25">
        <v>2096310</v>
      </c>
      <c r="Z25">
        <v>2042390</v>
      </c>
      <c r="AA25">
        <v>204190</v>
      </c>
    </row>
    <row r="26" spans="1:56" ht="64">
      <c r="B26" s="80" t="s">
        <v>90</v>
      </c>
      <c r="C26" s="80"/>
      <c r="D26" s="80"/>
      <c r="E26" s="80"/>
      <c r="F26" s="80"/>
      <c r="G26" s="80"/>
      <c r="H26" s="80"/>
      <c r="I26" s="80"/>
      <c r="J26" s="80"/>
      <c r="K26" s="75" t="s">
        <v>91</v>
      </c>
      <c r="L26" s="75"/>
      <c r="M26" s="75"/>
      <c r="N26" s="75"/>
      <c r="O26" s="75"/>
      <c r="AZ26" s="217" t="s">
        <v>92</v>
      </c>
      <c r="BA26" s="217" t="s">
        <v>93</v>
      </c>
      <c r="BB26" s="217" t="s">
        <v>94</v>
      </c>
      <c r="BC26" s="218" t="s">
        <v>85</v>
      </c>
      <c r="BD26" s="218" t="s">
        <v>95</v>
      </c>
    </row>
    <row r="27" spans="1:56">
      <c r="B27">
        <v>2016</v>
      </c>
      <c r="C27">
        <v>2017</v>
      </c>
      <c r="D27">
        <v>2018</v>
      </c>
      <c r="E27">
        <v>2019</v>
      </c>
      <c r="F27">
        <v>2020</v>
      </c>
      <c r="G27">
        <v>2021</v>
      </c>
      <c r="H27">
        <v>2022</v>
      </c>
      <c r="I27">
        <v>2023</v>
      </c>
      <c r="J27">
        <v>2024</v>
      </c>
      <c r="K27">
        <v>2017</v>
      </c>
      <c r="L27">
        <v>2018</v>
      </c>
      <c r="M27">
        <v>2019</v>
      </c>
      <c r="N27">
        <v>2020</v>
      </c>
      <c r="O27">
        <v>2021</v>
      </c>
      <c r="S27">
        <v>2016</v>
      </c>
      <c r="T27">
        <v>2017</v>
      </c>
      <c r="AY27">
        <v>2016</v>
      </c>
      <c r="AZ27" s="215">
        <v>2151810</v>
      </c>
      <c r="BA27" s="215">
        <f>(BC27+BD27)</f>
        <v>2129706</v>
      </c>
      <c r="BB27" s="161">
        <f>1-(BA27/AZ27)</f>
        <v>1.0272282404115596E-2</v>
      </c>
      <c r="BC27" s="215">
        <v>1946714</v>
      </c>
      <c r="BD27" s="215">
        <v>182992</v>
      </c>
    </row>
    <row r="28" spans="1:56">
      <c r="A28" t="s">
        <v>88</v>
      </c>
      <c r="B28" s="204">
        <f>T11</f>
        <v>151976</v>
      </c>
      <c r="C28" s="204">
        <f t="shared" ref="C28:F28" si="18">U11</f>
        <v>148437</v>
      </c>
      <c r="D28" s="204">
        <f t="shared" si="18"/>
        <v>146152</v>
      </c>
      <c r="E28" s="204">
        <f t="shared" si="18"/>
        <v>143743</v>
      </c>
      <c r="F28" s="204">
        <f t="shared" si="18"/>
        <v>144453</v>
      </c>
      <c r="G28" s="99">
        <f>Y11</f>
        <v>128358.17000000001</v>
      </c>
      <c r="H28" s="99">
        <f>Z11</f>
        <v>133895.65000000002</v>
      </c>
      <c r="I28" s="99">
        <f t="shared" ref="I28:J28" si="19">AA11</f>
        <v>131232.31</v>
      </c>
      <c r="J28" s="99">
        <f t="shared" si="19"/>
        <v>130984.17</v>
      </c>
      <c r="K28" s="68">
        <f t="shared" ref="K28" si="20">(U11-T11)/T11</f>
        <v>-2.3286571563931147E-2</v>
      </c>
      <c r="L28" s="68">
        <f t="shared" ref="L28" si="21">(V11-U11)/U11</f>
        <v>-1.5393736063110949E-2</v>
      </c>
      <c r="M28" s="68">
        <f>(W11-V11)/V11</f>
        <v>-1.6482839783239368E-2</v>
      </c>
      <c r="N28" s="68">
        <f t="shared" ref="N28:O28" si="22">(X11-W11)/W11</f>
        <v>4.9393709606728679E-3</v>
      </c>
      <c r="O28" s="68">
        <f t="shared" si="22"/>
        <v>-0.11141914671207927</v>
      </c>
      <c r="R28" t="s">
        <v>96</v>
      </c>
      <c r="S28">
        <v>1946714</v>
      </c>
      <c r="T28">
        <v>1932201</v>
      </c>
      <c r="AY28">
        <v>2017</v>
      </c>
      <c r="AZ28" s="215">
        <v>2124906</v>
      </c>
      <c r="BA28" s="215">
        <f t="shared" ref="BA28:BA34" si="23">(BC28+BD28)</f>
        <v>2104376</v>
      </c>
      <c r="BB28" s="161">
        <f t="shared" ref="BB28:BB34" si="24">1-(BA28/AZ28)</f>
        <v>9.6616038544763416E-3</v>
      </c>
      <c r="BC28" s="215">
        <v>1932201</v>
      </c>
      <c r="BD28" s="215">
        <v>172175</v>
      </c>
    </row>
    <row r="29" spans="1:56" ht="64">
      <c r="A29" t="s">
        <v>30</v>
      </c>
      <c r="B29" s="204">
        <f>SUM(T12:T16)</f>
        <v>816299</v>
      </c>
      <c r="C29" s="204">
        <f t="shared" ref="C29:G29" si="25">SUM(U12:U16)</f>
        <v>799657</v>
      </c>
      <c r="D29" s="204">
        <f t="shared" si="25"/>
        <v>785083</v>
      </c>
      <c r="E29" s="204">
        <f t="shared" si="25"/>
        <v>766563</v>
      </c>
      <c r="F29" s="204">
        <f t="shared" si="25"/>
        <v>746730</v>
      </c>
      <c r="G29" s="99">
        <f t="shared" si="25"/>
        <v>715919.9600000002</v>
      </c>
      <c r="H29" s="99">
        <f t="shared" ref="H29" si="26">SUM(Z12:Z16)</f>
        <v>700833.47000000009</v>
      </c>
      <c r="I29" s="99">
        <f t="shared" ref="I29" si="27">SUM(AA12:AA16)</f>
        <v>702573.1399999999</v>
      </c>
      <c r="J29" s="99">
        <f t="shared" ref="J29" si="28">SUM(AB12:AB16)</f>
        <v>705247.04</v>
      </c>
      <c r="K29" s="68">
        <f t="shared" ref="K29" si="29">(SUM(U12:U16)-SUM(T12:T16))/SUM(T12:T16)</f>
        <v>-2.0387137556214085E-2</v>
      </c>
      <c r="L29" s="68">
        <f>(SUM(V12:V16)-SUM(U12:U16))/SUM(U12:U16)</f>
        <v>-1.8225314103421843E-2</v>
      </c>
      <c r="M29" s="68">
        <f>(SUM(W12:W16)-SUM(V12:V16))/SUM(V12:V16)</f>
        <v>-2.3589862473139784E-2</v>
      </c>
      <c r="N29" s="68">
        <f t="shared" ref="N29" si="30">(SUM(X12:X16)-SUM(W12:W16))/SUM(W12:W16)</f>
        <v>-2.5872628864163808E-2</v>
      </c>
      <c r="O29" s="68">
        <f>(SUM(Y12:Y16)-SUM(X12:X16))/SUM(X12:X16)</f>
        <v>-4.1259946700949214E-2</v>
      </c>
      <c r="R29" t="s">
        <v>97</v>
      </c>
      <c r="S29">
        <v>182992</v>
      </c>
      <c r="T29">
        <v>172175</v>
      </c>
      <c r="AL29" s="216" t="s">
        <v>76</v>
      </c>
      <c r="AM29" s="162" t="s">
        <v>85</v>
      </c>
      <c r="AN29" s="162" t="s">
        <v>86</v>
      </c>
      <c r="AY29">
        <v>2018</v>
      </c>
      <c r="AZ29" s="215">
        <v>2094718</v>
      </c>
      <c r="BA29" s="215">
        <f t="shared" si="23"/>
        <v>2092636</v>
      </c>
      <c r="BB29" s="161">
        <f t="shared" si="24"/>
        <v>9.9392853835222894E-4</v>
      </c>
      <c r="BC29" s="215">
        <v>1920973</v>
      </c>
      <c r="BD29" s="215">
        <v>171663</v>
      </c>
    </row>
    <row r="30" spans="1:56">
      <c r="A30" t="s">
        <v>31</v>
      </c>
      <c r="B30" s="74">
        <f>SUM(T17:T19)</f>
        <v>494046</v>
      </c>
      <c r="C30" s="74">
        <f t="shared" ref="C30:G30" si="31">SUM(U17:U19)</f>
        <v>487563</v>
      </c>
      <c r="D30" s="74">
        <f t="shared" si="31"/>
        <v>487305</v>
      </c>
      <c r="E30" s="74">
        <f t="shared" si="31"/>
        <v>487176</v>
      </c>
      <c r="F30" s="74">
        <f t="shared" si="31"/>
        <v>484859</v>
      </c>
      <c r="G30">
        <f t="shared" si="31"/>
        <v>472976.65000000008</v>
      </c>
      <c r="H30">
        <f t="shared" ref="H30" si="32">SUM(Z17:Z19)</f>
        <v>454411.71</v>
      </c>
      <c r="I30">
        <f t="shared" ref="I30" si="33">SUM(AA17:AA19)</f>
        <v>444778.34</v>
      </c>
      <c r="J30">
        <f t="shared" ref="J30" si="34">SUM(AB17:AB19)</f>
        <v>437215.99</v>
      </c>
      <c r="K30" s="68">
        <f t="shared" ref="K30" si="35">(SUM(U17:U19)-SUM(T17:T19))/SUM(T17:T19)</f>
        <v>-1.3122259870538371E-2</v>
      </c>
      <c r="L30" s="68">
        <f>(SUM(V17:V19)-SUM(U17:U19))/SUM(U17:U19)</f>
        <v>-5.2916238516868591E-4</v>
      </c>
      <c r="M30" s="68">
        <f>(SUM(W17:W19)-SUM(V17:V19))/SUM(V17:V19)</f>
        <v>-2.6472127312463444E-4</v>
      </c>
      <c r="N30" s="68">
        <f t="shared" ref="N30:O30" si="36">(SUM(X17:X19)-SUM(W17:W19))/SUM(W17:W19)</f>
        <v>-4.7559814112353646E-3</v>
      </c>
      <c r="O30" s="68">
        <f t="shared" si="36"/>
        <v>-2.4506815383441204E-2</v>
      </c>
      <c r="R30" t="s">
        <v>98</v>
      </c>
      <c r="S30">
        <v>2151810</v>
      </c>
      <c r="T30">
        <v>2124906</v>
      </c>
      <c r="W30" s="68"/>
      <c r="X30" s="68"/>
      <c r="AK30">
        <v>2016</v>
      </c>
      <c r="AL30" s="215">
        <v>2151810</v>
      </c>
      <c r="AM30" s="215">
        <v>1946714</v>
      </c>
      <c r="AN30" s="215">
        <v>182992</v>
      </c>
      <c r="AY30">
        <v>2019</v>
      </c>
      <c r="AZ30" s="215">
        <v>2075638</v>
      </c>
      <c r="BA30" s="215">
        <f t="shared" si="23"/>
        <v>2068736</v>
      </c>
      <c r="BB30" s="161">
        <f t="shared" si="24"/>
        <v>3.3252426482844877E-3</v>
      </c>
      <c r="BC30" s="215">
        <v>1900519</v>
      </c>
      <c r="BD30" s="215">
        <v>168217</v>
      </c>
    </row>
    <row r="31" spans="1:56">
      <c r="A31" t="s">
        <v>32</v>
      </c>
      <c r="B31" s="74">
        <f>SUM(T20:T23)</f>
        <v>667385</v>
      </c>
      <c r="C31" s="74">
        <f t="shared" ref="C31:G31" si="37">SUM(U20:U23)</f>
        <v>659202</v>
      </c>
      <c r="D31" s="74">
        <f t="shared" si="37"/>
        <v>664326</v>
      </c>
      <c r="E31" s="74">
        <f t="shared" si="37"/>
        <v>659795</v>
      </c>
      <c r="F31" s="74">
        <f t="shared" si="37"/>
        <v>654254</v>
      </c>
      <c r="G31">
        <f t="shared" si="37"/>
        <v>643670.33000000007</v>
      </c>
      <c r="H31">
        <f t="shared" ref="H31" si="38">SUM(Z20:Z23)</f>
        <v>642573.43999999994</v>
      </c>
      <c r="I31">
        <f t="shared" ref="I31" si="39">SUM(AA20:AA23)</f>
        <v>636709.6399999999</v>
      </c>
      <c r="J31">
        <f t="shared" ref="J31" si="40">SUM(AB20:AB23)</f>
        <v>630328.31000000006</v>
      </c>
      <c r="K31" s="68">
        <f t="shared" ref="K31" si="41">(SUM(U20:U23)-SUM(T20:T23))/SUM(T20:T23)</f>
        <v>-1.2261288461682536E-2</v>
      </c>
      <c r="L31" s="68">
        <f t="shared" ref="L31" si="42">(SUM(V20:V23)-SUM(U20:U23))/SUM(U20:U23)</f>
        <v>7.7730346691909308E-3</v>
      </c>
      <c r="M31" s="68">
        <f>(SUM(W20:W23)-SUM(V20:V23))/SUM(V20:V23)</f>
        <v>-6.8204465879703642E-3</v>
      </c>
      <c r="N31" s="68">
        <f t="shared" ref="N31:O31" si="43">(SUM(X20:X23)-SUM(W20:W23))/SUM(W20:W23)</f>
        <v>-8.3980630347304849E-3</v>
      </c>
      <c r="O31" s="68">
        <f t="shared" si="43"/>
        <v>-1.6176698957896973E-2</v>
      </c>
      <c r="W31" s="68"/>
      <c r="X31" s="68"/>
      <c r="AK31">
        <v>2017</v>
      </c>
      <c r="AL31" s="215">
        <v>2124906</v>
      </c>
      <c r="AM31" s="215">
        <v>1932201</v>
      </c>
      <c r="AN31" s="215">
        <v>172175</v>
      </c>
      <c r="AY31">
        <v>2020</v>
      </c>
      <c r="AZ31" s="215">
        <v>2045576</v>
      </c>
      <c r="BA31" s="215">
        <f t="shared" si="23"/>
        <v>2040778</v>
      </c>
      <c r="BB31" s="161">
        <f t="shared" si="24"/>
        <v>2.345549615365039E-3</v>
      </c>
      <c r="BC31" s="215">
        <v>1878995</v>
      </c>
      <c r="BD31" s="215">
        <v>161783</v>
      </c>
    </row>
    <row r="32" spans="1:56">
      <c r="A32" t="s">
        <v>2</v>
      </c>
      <c r="B32" s="205">
        <f>SUM(B28:B31)</f>
        <v>2129706</v>
      </c>
      <c r="C32" s="205">
        <f t="shared" ref="C32:J32" si="44">SUM(C28:C31)</f>
        <v>2094859</v>
      </c>
      <c r="D32" s="205">
        <f t="shared" si="44"/>
        <v>2082866</v>
      </c>
      <c r="E32" s="205">
        <f t="shared" si="44"/>
        <v>2057277</v>
      </c>
      <c r="F32" s="205">
        <f t="shared" si="44"/>
        <v>2030296</v>
      </c>
      <c r="G32" s="100">
        <f>SUM(G28:G31)</f>
        <v>1960925.1100000003</v>
      </c>
      <c r="H32" s="100">
        <f>SUM(H28:H31)</f>
        <v>1931714.27</v>
      </c>
      <c r="I32" s="100">
        <f t="shared" si="44"/>
        <v>1915293.43</v>
      </c>
      <c r="J32" s="100">
        <f t="shared" si="44"/>
        <v>1903775.5100000002</v>
      </c>
      <c r="K32" s="68">
        <f t="shared" ref="K32" si="45">(SUM(U21:U24)-SUM(T21:T24))/SUM(T21:T24)</f>
        <v>-1.4581555261610705E-2</v>
      </c>
      <c r="L32" s="68">
        <f t="shared" ref="L32" si="46">(SUM(V21:V24)-SUM(U21:U24))/SUM(U21:U24)</f>
        <v>-2.9548960211117099E-3</v>
      </c>
      <c r="M32" s="68">
        <f>(SUM(W21:W24)-SUM(V21:V24))/SUM(V21:V24)</f>
        <v>-1.1691130785958372E-2</v>
      </c>
      <c r="N32" s="68">
        <f t="shared" ref="N32" si="47">(SUM(X21:X24)-SUM(W21:W24))/SUM(W21:W24)</f>
        <v>-1.1535924227523316E-2</v>
      </c>
      <c r="O32" s="68">
        <f t="shared" ref="O32" si="48">(SUM(Y21:Y24)-SUM(X21:X24))/SUM(X21:X24)</f>
        <v>-2.9845766621497398E-2</v>
      </c>
      <c r="AK32">
        <v>2018</v>
      </c>
      <c r="AL32" s="215">
        <v>2094718</v>
      </c>
      <c r="AM32" s="215">
        <v>1920973</v>
      </c>
      <c r="AN32" s="215">
        <v>171663</v>
      </c>
      <c r="AY32">
        <v>2021</v>
      </c>
      <c r="AZ32" s="215">
        <v>2096310</v>
      </c>
      <c r="BA32" s="215">
        <f t="shared" si="23"/>
        <v>1960925.1100000003</v>
      </c>
      <c r="BB32" s="161">
        <f t="shared" si="24"/>
        <v>6.4582475874274126E-2</v>
      </c>
      <c r="BC32" s="215">
        <v>1804768.1100000003</v>
      </c>
      <c r="BD32" s="215">
        <v>156157</v>
      </c>
    </row>
    <row r="33" spans="1:56">
      <c r="B33" s="205"/>
      <c r="C33" s="205"/>
      <c r="D33" s="205"/>
      <c r="E33" s="205"/>
      <c r="F33" s="205"/>
      <c r="G33" s="100"/>
      <c r="H33" s="100"/>
      <c r="I33" s="100"/>
      <c r="J33" s="100"/>
      <c r="K33" s="68"/>
      <c r="L33" s="68"/>
      <c r="M33" s="68"/>
      <c r="N33" s="68"/>
      <c r="O33" s="68"/>
      <c r="AK33">
        <v>2019</v>
      </c>
      <c r="AL33" s="215">
        <v>2075638</v>
      </c>
      <c r="AM33" s="215">
        <v>1900519</v>
      </c>
      <c r="AN33" s="215">
        <v>168217</v>
      </c>
      <c r="AY33">
        <v>2022</v>
      </c>
      <c r="AZ33" s="215">
        <v>2042390</v>
      </c>
      <c r="BA33" s="215">
        <f t="shared" si="23"/>
        <v>1931714.27</v>
      </c>
      <c r="BB33" s="161">
        <f t="shared" si="24"/>
        <v>5.4189322313563992E-2</v>
      </c>
      <c r="BC33" s="215">
        <v>1777306.27</v>
      </c>
      <c r="BD33" s="215">
        <v>154408</v>
      </c>
    </row>
    <row r="34" spans="1:56">
      <c r="B34">
        <v>2016</v>
      </c>
      <c r="C34">
        <v>2017</v>
      </c>
      <c r="D34">
        <v>2018</v>
      </c>
      <c r="E34">
        <v>2019</v>
      </c>
      <c r="F34">
        <v>2020</v>
      </c>
      <c r="G34">
        <v>2021</v>
      </c>
      <c r="H34">
        <v>2022</v>
      </c>
      <c r="I34">
        <v>2023</v>
      </c>
      <c r="J34">
        <v>2024</v>
      </c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AK34">
        <v>2020</v>
      </c>
      <c r="AL34" s="215">
        <v>2045576</v>
      </c>
      <c r="AM34" s="215">
        <v>1878995</v>
      </c>
      <c r="AN34" s="215">
        <v>161783</v>
      </c>
      <c r="AY34">
        <v>2023</v>
      </c>
      <c r="AZ34" s="215">
        <v>2041910</v>
      </c>
      <c r="BA34" s="215">
        <f t="shared" si="23"/>
        <v>1915293.4300000002</v>
      </c>
      <c r="BB34" s="161">
        <f t="shared" si="24"/>
        <v>6.2008888736525991E-2</v>
      </c>
      <c r="BC34" s="215">
        <v>1761187.4300000002</v>
      </c>
      <c r="BD34" s="215">
        <v>154106</v>
      </c>
    </row>
    <row r="35" spans="1:56">
      <c r="A35" t="s">
        <v>99</v>
      </c>
      <c r="B35" s="207">
        <f>SUM(B11:B23)/SUM(T11:T23)</f>
        <v>0.91407640303403381</v>
      </c>
      <c r="C35" s="207">
        <f t="shared" ref="C35:D35" si="49">SUM(C11:C23)/SUM(U11:U23)</f>
        <v>0.92235372404538918</v>
      </c>
      <c r="D35" s="207">
        <f t="shared" si="49"/>
        <v>0.92227392448674084</v>
      </c>
      <c r="E35" s="207">
        <f t="shared" ref="E35:J35" si="50">SUM(E11:E23)/SUM(W11:W23)</f>
        <v>0.92380316311318311</v>
      </c>
      <c r="F35" s="207">
        <f t="shared" si="50"/>
        <v>0.92547835389519562</v>
      </c>
      <c r="G35" s="207">
        <f t="shared" si="50"/>
        <v>0.92036564823222644</v>
      </c>
      <c r="H35" s="207">
        <f t="shared" si="50"/>
        <v>0.9200668533654307</v>
      </c>
      <c r="I35" s="207">
        <f t="shared" si="50"/>
        <v>0.91953922172645897</v>
      </c>
      <c r="J35" s="207">
        <f t="shared" si="50"/>
        <v>0.9205552339519274</v>
      </c>
      <c r="AK35">
        <v>2021</v>
      </c>
      <c r="AL35" s="215">
        <v>2096310</v>
      </c>
      <c r="AM35" s="215">
        <v>1804768.1100000003</v>
      </c>
      <c r="AN35" s="215">
        <v>156157</v>
      </c>
    </row>
    <row r="36" spans="1:56">
      <c r="A36" t="s">
        <v>100</v>
      </c>
      <c r="B36" s="207">
        <f>SUM(K11:K23)/SUM(T11:T23)</f>
        <v>8.5923596965966201E-2</v>
      </c>
      <c r="C36" s="207">
        <f t="shared" ref="C36:D36" si="51">SUM(L11:L23)/SUM(U11:U23)</f>
        <v>7.7646275954610794E-2</v>
      </c>
      <c r="D36" s="207">
        <f t="shared" si="51"/>
        <v>7.7726075513259135E-2</v>
      </c>
      <c r="E36" s="207">
        <f t="shared" ref="E36:J36" si="52">SUM(N11:N23)/SUM(W11:W23)</f>
        <v>7.6196836886816888E-2</v>
      </c>
      <c r="F36" s="207">
        <f t="shared" si="52"/>
        <v>7.4521646104804426E-2</v>
      </c>
      <c r="G36" s="207">
        <f t="shared" si="52"/>
        <v>7.9634351767773517E-2</v>
      </c>
      <c r="H36" s="207">
        <f t="shared" si="52"/>
        <v>7.9933146634569296E-2</v>
      </c>
      <c r="I36" s="207">
        <f t="shared" si="52"/>
        <v>8.0460778273541089E-2</v>
      </c>
      <c r="J36" s="207">
        <f t="shared" si="52"/>
        <v>7.9444766048072546E-2</v>
      </c>
      <c r="AK36">
        <v>2022</v>
      </c>
      <c r="AL36" s="215">
        <v>2042390</v>
      </c>
      <c r="AM36" s="215">
        <v>1777306.27</v>
      </c>
      <c r="AN36" s="215">
        <v>154408</v>
      </c>
    </row>
    <row r="37" spans="1:56">
      <c r="AK37">
        <v>2023</v>
      </c>
      <c r="AL37" s="215">
        <v>2041910</v>
      </c>
      <c r="AM37" s="215">
        <v>1761187.4300000002</v>
      </c>
      <c r="AN37" s="215">
        <v>154106</v>
      </c>
    </row>
    <row r="38" spans="1:56">
      <c r="B38" t="s">
        <v>77</v>
      </c>
      <c r="C38" t="s">
        <v>78</v>
      </c>
    </row>
    <row r="39" spans="1:56">
      <c r="A39" t="s">
        <v>88</v>
      </c>
      <c r="B39" s="68">
        <f t="shared" ref="B39:B51" si="53">G11/SUM(G$11:G$23)</f>
        <v>6.3582777955889291E-2</v>
      </c>
      <c r="C39" s="68">
        <f>P10/SUM(P$10:P$23)</f>
        <v>0.10271615153447909</v>
      </c>
    </row>
    <row r="40" spans="1:56">
      <c r="A40" t="s">
        <v>18</v>
      </c>
      <c r="B40" s="68">
        <f t="shared" si="53"/>
        <v>7.0544198611754025E-2</v>
      </c>
      <c r="C40" s="68">
        <f t="shared" ref="C40:C51" si="54">P11/SUM(P$10:P$23)</f>
        <v>7.8180574948429324E-2</v>
      </c>
    </row>
    <row r="41" spans="1:56">
      <c r="A41" t="s">
        <v>19</v>
      </c>
      <c r="B41" s="68">
        <f t="shared" si="53"/>
        <v>7.0674741698533217E-2</v>
      </c>
      <c r="C41" s="68">
        <f t="shared" si="54"/>
        <v>7.3204507191164891E-2</v>
      </c>
    </row>
    <row r="42" spans="1:56">
      <c r="A42" t="s">
        <v>20</v>
      </c>
      <c r="B42" s="68">
        <f t="shared" si="53"/>
        <v>7.2029248123184078E-2</v>
      </c>
      <c r="C42" s="68">
        <f t="shared" si="54"/>
        <v>6.9952250435262278E-2</v>
      </c>
    </row>
    <row r="43" spans="1:56">
      <c r="A43" t="s">
        <v>21</v>
      </c>
      <c r="B43" s="68">
        <f t="shared" si="53"/>
        <v>7.4352538288146058E-2</v>
      </c>
      <c r="C43" s="68">
        <f t="shared" si="54"/>
        <v>6.829164583728374E-2</v>
      </c>
    </row>
    <row r="44" spans="1:56">
      <c r="A44" t="s">
        <v>22</v>
      </c>
      <c r="B44" s="68">
        <f t="shared" si="53"/>
        <v>7.5587184438891744E-2</v>
      </c>
      <c r="C44" s="68">
        <f t="shared" si="54"/>
        <v>6.7676819913464692E-2</v>
      </c>
    </row>
    <row r="45" spans="1:56">
      <c r="A45" t="s">
        <v>23</v>
      </c>
      <c r="B45" s="68">
        <f t="shared" si="53"/>
        <v>7.8150001220932477E-2</v>
      </c>
      <c r="C45" s="68">
        <f t="shared" si="54"/>
        <v>6.8222693397229264E-2</v>
      </c>
    </row>
    <row r="46" spans="1:56">
      <c r="A46" t="s">
        <v>24</v>
      </c>
      <c r="B46" s="68">
        <f t="shared" si="53"/>
        <v>8.1009133079152223E-2</v>
      </c>
      <c r="C46" s="68">
        <f t="shared" si="54"/>
        <v>7.1147426062873137E-2</v>
      </c>
    </row>
    <row r="47" spans="1:56">
      <c r="A47" t="s">
        <v>25</v>
      </c>
      <c r="B47" s="68">
        <f t="shared" si="53"/>
        <v>8.2240105627752913E-2</v>
      </c>
      <c r="C47" s="68">
        <f t="shared" si="54"/>
        <v>6.9871805921865399E-2</v>
      </c>
    </row>
    <row r="48" spans="1:56">
      <c r="A48" t="s">
        <v>26</v>
      </c>
      <c r="B48" s="68">
        <f t="shared" si="53"/>
        <v>8.4623292684399193E-2</v>
      </c>
      <c r="C48" s="68">
        <f t="shared" si="54"/>
        <v>7.3348158107945038E-2</v>
      </c>
    </row>
    <row r="49" spans="1:3">
      <c r="A49" t="s">
        <v>27</v>
      </c>
      <c r="B49" s="68">
        <f t="shared" si="53"/>
        <v>8.3897587263994849E-2</v>
      </c>
      <c r="C49" s="68">
        <f t="shared" si="54"/>
        <v>6.4476277487602929E-2</v>
      </c>
    </row>
    <row r="50" spans="1:3">
      <c r="A50" t="s">
        <v>28</v>
      </c>
      <c r="B50" s="68">
        <f t="shared" si="53"/>
        <v>8.1830546086056444E-2</v>
      </c>
      <c r="C50" s="68">
        <f t="shared" si="54"/>
        <v>6.4505007670958958E-2</v>
      </c>
    </row>
    <row r="51" spans="1:3">
      <c r="A51" t="s">
        <v>29</v>
      </c>
      <c r="B51" s="68">
        <f t="shared" si="53"/>
        <v>8.1478644921313445E-2</v>
      </c>
      <c r="C51" s="68">
        <f t="shared" si="54"/>
        <v>6.3993610407221624E-2</v>
      </c>
    </row>
  </sheetData>
  <mergeCells count="3">
    <mergeCell ref="AL7:AN7"/>
    <mergeCell ref="AO7:AQ7"/>
    <mergeCell ref="AR7:AT7"/>
  </mergeCells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U38"/>
  <sheetViews>
    <sheetView topLeftCell="B6" zoomScale="85" zoomScaleNormal="85" workbookViewId="0">
      <selection activeCell="B16" sqref="B16"/>
    </sheetView>
  </sheetViews>
  <sheetFormatPr baseColWidth="10" defaultColWidth="8.83203125" defaultRowHeight="15"/>
  <cols>
    <col min="1" max="1" width="27.83203125" bestFit="1" customWidth="1"/>
    <col min="2" max="5" width="9.5" bestFit="1" customWidth="1"/>
  </cols>
  <sheetData>
    <row r="1" spans="1:21" s="75" customFormat="1">
      <c r="A1" s="75" t="s">
        <v>69</v>
      </c>
    </row>
    <row r="4" spans="1:21" s="75" customFormat="1">
      <c r="A4" s="75" t="s">
        <v>72</v>
      </c>
    </row>
    <row r="5" spans="1:21">
      <c r="A5" t="s">
        <v>86</v>
      </c>
      <c r="P5" s="224" t="s">
        <v>101</v>
      </c>
      <c r="Q5" s="224"/>
      <c r="R5" s="224"/>
      <c r="S5" s="224" t="s">
        <v>77</v>
      </c>
      <c r="T5" s="224"/>
      <c r="U5" s="224"/>
    </row>
    <row r="6" spans="1:21">
      <c r="B6">
        <v>2013</v>
      </c>
      <c r="C6">
        <v>2014</v>
      </c>
      <c r="D6">
        <v>2015</v>
      </c>
      <c r="E6">
        <v>2016</v>
      </c>
      <c r="F6">
        <v>2017</v>
      </c>
      <c r="G6">
        <v>2018</v>
      </c>
      <c r="H6">
        <v>2019</v>
      </c>
      <c r="I6">
        <v>2020</v>
      </c>
      <c r="J6">
        <v>2021</v>
      </c>
      <c r="K6">
        <v>2022</v>
      </c>
      <c r="L6">
        <v>2023</v>
      </c>
      <c r="M6">
        <v>2024</v>
      </c>
      <c r="P6">
        <v>2019</v>
      </c>
      <c r="Q6">
        <v>2022</v>
      </c>
      <c r="R6">
        <v>2024</v>
      </c>
      <c r="S6">
        <v>2019</v>
      </c>
      <c r="T6">
        <v>2022</v>
      </c>
      <c r="U6">
        <v>2024</v>
      </c>
    </row>
    <row r="7" spans="1:21">
      <c r="A7" t="s">
        <v>102</v>
      </c>
      <c r="B7">
        <v>217828</v>
      </c>
      <c r="C7">
        <v>219655</v>
      </c>
      <c r="D7" s="1">
        <f>'2015'!AK$875</f>
        <v>208003</v>
      </c>
      <c r="E7">
        <v>214966</v>
      </c>
      <c r="F7">
        <v>205263</v>
      </c>
      <c r="G7">
        <v>203844</v>
      </c>
      <c r="H7">
        <v>198643</v>
      </c>
      <c r="I7">
        <v>193570</v>
      </c>
      <c r="J7">
        <v>176944</v>
      </c>
      <c r="K7" s="1">
        <f>'2022'!AV$847</f>
        <v>190123</v>
      </c>
      <c r="L7" s="1">
        <f>'2023'!AU$870</f>
        <v>190604</v>
      </c>
      <c r="M7" s="1">
        <f>'2024'!AP$854</f>
        <v>186963</v>
      </c>
    </row>
    <row r="8" spans="1:21">
      <c r="A8" s="74" t="s">
        <v>14</v>
      </c>
      <c r="B8" s="1">
        <f>'2013'!AG966</f>
        <v>143124</v>
      </c>
      <c r="C8" s="1">
        <f>'2014'!AG949</f>
        <v>146050</v>
      </c>
      <c r="D8" s="1">
        <f>'2015'!AG$875</f>
        <v>139988</v>
      </c>
      <c r="E8">
        <f>SUM('2016'!AD918, '2016'!AE918)</f>
        <v>142594</v>
      </c>
      <c r="H8" s="1">
        <f>'2019'!AM918</f>
        <v>129279</v>
      </c>
      <c r="I8">
        <f>'2020 State Total'!AC2</f>
        <v>117982</v>
      </c>
      <c r="J8">
        <f>'2021 State Total'!AC2</f>
        <v>107446</v>
      </c>
      <c r="K8" s="1">
        <f>'2022'!AO$847</f>
        <v>123409</v>
      </c>
      <c r="L8" s="1">
        <f>'2023'!AR$870</f>
        <v>123756</v>
      </c>
      <c r="M8" s="1">
        <f>'2024'!AN$854</f>
        <v>120542</v>
      </c>
      <c r="O8" t="s">
        <v>14</v>
      </c>
      <c r="P8" s="161">
        <f>H8/$H$7</f>
        <v>0.65081075094516294</v>
      </c>
      <c r="Q8" s="161">
        <f>K8/$K$7</f>
        <v>0.6491008452422905</v>
      </c>
      <c r="R8" s="161">
        <f>M8/$M$7</f>
        <v>0.64473719399025475</v>
      </c>
      <c r="S8" s="161">
        <f>H25/H24</f>
        <v>0.47616122596961785</v>
      </c>
      <c r="T8" s="161">
        <f>K25/K24</f>
        <v>0.46355770130929613</v>
      </c>
      <c r="U8" s="161">
        <f>M25/M24</f>
        <v>0.45262708705821347</v>
      </c>
    </row>
    <row r="9" spans="1:21">
      <c r="A9" s="74" t="s">
        <v>103</v>
      </c>
      <c r="B9" s="1">
        <f>'2013'!AE966</f>
        <v>21847</v>
      </c>
      <c r="C9" s="1">
        <f>'2014'!AE949</f>
        <v>20919</v>
      </c>
      <c r="D9" s="1">
        <f>'2015'!AE$875</f>
        <v>19379</v>
      </c>
      <c r="E9">
        <f>'2016'!AI918</f>
        <v>20077</v>
      </c>
      <c r="H9" s="1">
        <f>'2019'!AK918</f>
        <v>18790</v>
      </c>
      <c r="I9">
        <f>'2020 State Total'!Z2</f>
        <v>15343</v>
      </c>
      <c r="J9">
        <f>'2021 State Total'!Z2</f>
        <v>13912</v>
      </c>
      <c r="K9" s="1">
        <f>'2022'!AL$847</f>
        <v>16035</v>
      </c>
      <c r="L9" s="1">
        <f>'2023'!AO$870</f>
        <v>16175</v>
      </c>
      <c r="M9" s="1">
        <f>'2024'!AK$854</f>
        <v>15844</v>
      </c>
      <c r="O9" t="s">
        <v>103</v>
      </c>
      <c r="P9" s="161">
        <f>H9/$H$7</f>
        <v>9.4591805399636533E-2</v>
      </c>
      <c r="Q9" s="161">
        <f t="shared" ref="Q9:Q11" si="0">K9/$K$7</f>
        <v>8.4340137700330844E-2</v>
      </c>
      <c r="R9" s="161">
        <f t="shared" ref="R9:R11" si="1">M9/$M$7</f>
        <v>8.4744040264651294E-2</v>
      </c>
      <c r="S9" s="161">
        <f>H26/H24</f>
        <v>0.16721331466214231</v>
      </c>
      <c r="T9" s="161">
        <f>K26/K24</f>
        <v>0.16608347933077447</v>
      </c>
      <c r="U9" s="161">
        <f>M26/M24</f>
        <v>0.1648196662867514</v>
      </c>
    </row>
    <row r="10" spans="1:21">
      <c r="A10" s="74" t="s">
        <v>104</v>
      </c>
      <c r="B10" s="1">
        <f>'2013'!AB966</f>
        <v>29552</v>
      </c>
      <c r="C10" s="1">
        <f>'2014'!AB949</f>
        <v>27839</v>
      </c>
      <c r="D10" s="1">
        <f>'2015'!AB$875</f>
        <v>25547</v>
      </c>
      <c r="E10">
        <f>'2016'!AF918</f>
        <v>26857</v>
      </c>
      <c r="H10" s="1">
        <f>'2019'!AH918</f>
        <v>25179</v>
      </c>
      <c r="I10">
        <f>'2020 State Total'!AA2</f>
        <v>23102</v>
      </c>
      <c r="J10">
        <f>'2021 State Total'!AA2</f>
        <v>20590</v>
      </c>
      <c r="K10" s="1">
        <f>'2022'!AM$847</f>
        <v>23152</v>
      </c>
      <c r="L10" s="1">
        <f>'2023'!AP$870</f>
        <v>22415</v>
      </c>
      <c r="M10" s="1">
        <f>'2024'!AL$854</f>
        <v>22728</v>
      </c>
      <c r="O10" t="s">
        <v>104</v>
      </c>
      <c r="P10" s="161">
        <f>H10/$H$7</f>
        <v>0.12675503289821438</v>
      </c>
      <c r="Q10" s="161">
        <f t="shared" si="0"/>
        <v>0.12177379906691983</v>
      </c>
      <c r="R10" s="161">
        <f t="shared" si="1"/>
        <v>0.12156415975353412</v>
      </c>
      <c r="S10" s="161">
        <f>H27/H24</f>
        <v>0.26369412436968354</v>
      </c>
      <c r="T10" s="161">
        <f>K27/K24</f>
        <v>0.27204953659743492</v>
      </c>
      <c r="U10" s="161">
        <f>M27/M24</f>
        <v>0.28065619108837619</v>
      </c>
    </row>
    <row r="11" spans="1:21">
      <c r="A11" s="74" t="s">
        <v>11</v>
      </c>
      <c r="B11" s="1">
        <f>'2013'!AD966</f>
        <v>11230</v>
      </c>
      <c r="C11" s="1">
        <f>'2014'!AD949</f>
        <v>12428</v>
      </c>
      <c r="D11" s="1">
        <f>'2015'!AD$875</f>
        <v>11415</v>
      </c>
      <c r="E11">
        <f>'2016'!AH918</f>
        <v>12605</v>
      </c>
      <c r="H11" s="1">
        <f>'2019'!AJ918</f>
        <v>12006</v>
      </c>
      <c r="I11">
        <f>'2020 State Total'!Y2</f>
        <v>10018</v>
      </c>
      <c r="J11">
        <f>'2021 State Total'!Y2</f>
        <v>7790</v>
      </c>
      <c r="K11" s="1">
        <f>'2022'!AK$847</f>
        <v>10061</v>
      </c>
      <c r="L11" s="1">
        <f>'2023'!AN$870</f>
        <v>10311</v>
      </c>
      <c r="M11" s="1">
        <f>'2024'!AJ$854</f>
        <v>10190</v>
      </c>
      <c r="O11" t="s">
        <v>11</v>
      </c>
      <c r="P11" s="161">
        <f t="shared" ref="P11" si="2">H11/$H$7</f>
        <v>6.0440085983397354E-2</v>
      </c>
      <c r="Q11" s="161">
        <f t="shared" si="0"/>
        <v>5.2918373894794424E-2</v>
      </c>
      <c r="R11" s="161">
        <f t="shared" si="1"/>
        <v>5.4502762578692042E-2</v>
      </c>
      <c r="S11" s="161">
        <f>H28/H24</f>
        <v>5.1454785769246857E-2</v>
      </c>
      <c r="T11" s="161">
        <f>K28/K24</f>
        <v>5.3796958795287071E-2</v>
      </c>
      <c r="U11" s="161">
        <f>M28/M24</f>
        <v>5.6089537565697435E-2</v>
      </c>
    </row>
    <row r="12" spans="1:21">
      <c r="A12" t="s">
        <v>105</v>
      </c>
      <c r="D12" s="1">
        <f>'2015'!AC$875</f>
        <v>459</v>
      </c>
      <c r="H12" s="1">
        <f>'2019'!AL$918</f>
        <v>486</v>
      </c>
      <c r="I12" s="70">
        <v>475</v>
      </c>
      <c r="J12">
        <f>'2021 State Total'!AB2</f>
        <v>409</v>
      </c>
      <c r="K12" s="1">
        <f>'2022'!AN$847</f>
        <v>152</v>
      </c>
      <c r="L12" s="1">
        <f>'2023'!AQ$870</f>
        <v>109</v>
      </c>
      <c r="M12" s="1">
        <f>'2024'!AM$854</f>
        <v>67</v>
      </c>
      <c r="O12" t="s">
        <v>106</v>
      </c>
      <c r="P12" s="161">
        <f>(H12+H13+H14)/$H$7</f>
        <v>6.7402324773588804E-2</v>
      </c>
      <c r="Q12" s="161">
        <f>(K12+K13+K14)/$K$7</f>
        <v>6.2096642699725965E-2</v>
      </c>
      <c r="R12" s="161">
        <f>(M12+M13+M14)/$M$7</f>
        <v>6.4515438883629386E-2</v>
      </c>
      <c r="S12" s="161">
        <f>(H29+H30+H31)/H24</f>
        <v>4.172849944999267E-2</v>
      </c>
      <c r="T12" s="161">
        <f>(K29+K30+K31)/K24</f>
        <v>4.4512323967207418E-2</v>
      </c>
      <c r="U12" s="161">
        <f>(M29+M30+M31)/M24</f>
        <v>4.5803736853761434E-2</v>
      </c>
    </row>
    <row r="13" spans="1:21">
      <c r="A13" t="s">
        <v>107</v>
      </c>
      <c r="D13" s="1">
        <f>'2015'!AF$875</f>
        <v>569</v>
      </c>
      <c r="H13" s="1">
        <f>'2019'!AI$918</f>
        <v>496</v>
      </c>
      <c r="I13" s="70">
        <v>509</v>
      </c>
      <c r="J13">
        <f>'2021 State Total'!X2</f>
        <v>298</v>
      </c>
      <c r="K13" s="1">
        <f>'2022'!AJ$847</f>
        <v>226</v>
      </c>
      <c r="L13" s="1">
        <f>'2023'!AM$870</f>
        <v>118</v>
      </c>
      <c r="M13" s="1">
        <f>'2024'!AI$854</f>
        <v>140</v>
      </c>
    </row>
    <row r="14" spans="1:21">
      <c r="A14" t="s">
        <v>108</v>
      </c>
      <c r="D14" s="1">
        <f>'2015'!AH$875</f>
        <v>10646</v>
      </c>
      <c r="H14" s="1">
        <f>'2019'!AN$918</f>
        <v>12407</v>
      </c>
      <c r="I14" s="70">
        <v>10908</v>
      </c>
      <c r="J14">
        <f>'2021 State Total'!AD2</f>
        <v>10573</v>
      </c>
      <c r="K14" s="1">
        <f>'2022'!AP$847</f>
        <v>11428</v>
      </c>
      <c r="L14" s="1">
        <f>'2023'!AS$870</f>
        <v>11861</v>
      </c>
      <c r="M14" s="1">
        <f>'2024'!AO$854</f>
        <v>11855</v>
      </c>
    </row>
    <row r="15" spans="1:21"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</row>
    <row r="16" spans="1:21">
      <c r="A16" t="s">
        <v>117</v>
      </c>
      <c r="B16" s="183">
        <f>(E7-B7)/B7</f>
        <v>-1.3138806764970527E-2</v>
      </c>
      <c r="C16" s="183">
        <f>(H7-E7)/E7</f>
        <v>-7.5932938232092517E-2</v>
      </c>
      <c r="H16" s="183">
        <f>(M7-I7)/I7</f>
        <v>-3.4132355220333727E-2</v>
      </c>
    </row>
    <row r="17" spans="1:13">
      <c r="A17" t="s">
        <v>14</v>
      </c>
      <c r="B17" s="91">
        <f>(D8-B8)/B8</f>
        <v>-2.1911070121013947E-2</v>
      </c>
      <c r="C17" s="183">
        <f t="shared" ref="C17:C20" si="3">(H8-E8)/E8</f>
        <v>-9.3377000434800905E-2</v>
      </c>
      <c r="D17" s="91">
        <f>(I8-H8)/H8</f>
        <v>-8.738464870551288E-2</v>
      </c>
      <c r="E17" s="91">
        <f t="shared" ref="D17:E20" si="4">(J8-I8)/I8</f>
        <v>-8.9301757895272157E-2</v>
      </c>
      <c r="F17" s="91">
        <f t="shared" ref="F17:F20" si="5">(K8-J8)/J8</f>
        <v>0.14856765258827689</v>
      </c>
      <c r="G17" s="91">
        <f t="shared" ref="G17:G20" si="6">(L8-K8)/K8</f>
        <v>2.8117884433064037E-3</v>
      </c>
      <c r="H17" s="91">
        <f t="shared" ref="H17:H20" si="7">(M8-L8)/L8</f>
        <v>-2.5970457997996056E-2</v>
      </c>
      <c r="I17" s="91">
        <f>(M8-H8)/H8</f>
        <v>-6.7582515335050553E-2</v>
      </c>
    </row>
    <row r="18" spans="1:13">
      <c r="A18" t="s">
        <v>103</v>
      </c>
      <c r="B18" s="91">
        <f t="shared" ref="B18:B20" si="8">(D9-B9)/B9</f>
        <v>-0.11296745548587907</v>
      </c>
      <c r="C18" s="183">
        <f t="shared" si="3"/>
        <v>-6.4103202669721568E-2</v>
      </c>
      <c r="D18" s="91">
        <f t="shared" si="4"/>
        <v>-0.183448642895157</v>
      </c>
      <c r="E18" s="91">
        <f t="shared" si="4"/>
        <v>-9.3267288014078076E-2</v>
      </c>
      <c r="F18" s="91">
        <f t="shared" si="5"/>
        <v>0.15260207015526164</v>
      </c>
      <c r="G18" s="91">
        <f t="shared" si="6"/>
        <v>8.7309011537262237E-3</v>
      </c>
      <c r="H18" s="91">
        <f t="shared" si="7"/>
        <v>-2.046367851622875E-2</v>
      </c>
      <c r="I18" s="91">
        <f t="shared" ref="I18:I20" si="9">(M9-H9)/H9</f>
        <v>-0.15678552421500799</v>
      </c>
    </row>
    <row r="19" spans="1:13">
      <c r="A19" t="s">
        <v>104</v>
      </c>
      <c r="B19" s="91">
        <f t="shared" si="8"/>
        <v>-0.13552382241472657</v>
      </c>
      <c r="C19" s="183">
        <f t="shared" si="3"/>
        <v>-6.2479055739658187E-2</v>
      </c>
      <c r="D19" s="91">
        <f t="shared" si="4"/>
        <v>-8.248937606735772E-2</v>
      </c>
      <c r="E19" s="91">
        <f>(J10-I10)/I10</f>
        <v>-0.10873517444377111</v>
      </c>
      <c r="F19" s="91">
        <f t="shared" si="5"/>
        <v>0.12442933462846041</v>
      </c>
      <c r="G19" s="91">
        <f t="shared" si="6"/>
        <v>-3.1833102971665514E-2</v>
      </c>
      <c r="H19" s="91">
        <f t="shared" si="7"/>
        <v>1.3963863484273923E-2</v>
      </c>
      <c r="I19" s="91">
        <f t="shared" si="9"/>
        <v>-9.7343023948528534E-2</v>
      </c>
    </row>
    <row r="20" spans="1:13">
      <c r="A20" t="s">
        <v>11</v>
      </c>
      <c r="B20" s="91">
        <f t="shared" si="8"/>
        <v>1.6473731077471059E-2</v>
      </c>
      <c r="C20" s="183">
        <f t="shared" si="3"/>
        <v>-4.7520825069416898E-2</v>
      </c>
      <c r="D20" s="91">
        <f t="shared" si="4"/>
        <v>-0.16558387472930203</v>
      </c>
      <c r="E20" s="91">
        <f>(J11-I11)/I11</f>
        <v>-0.22239968057496506</v>
      </c>
      <c r="F20" s="91">
        <f t="shared" si="5"/>
        <v>0.29152759948652118</v>
      </c>
      <c r="G20" s="91">
        <f t="shared" si="6"/>
        <v>2.4848424609879734E-2</v>
      </c>
      <c r="H20" s="91">
        <f t="shared" si="7"/>
        <v>-1.1735040248278537E-2</v>
      </c>
      <c r="I20" s="91">
        <f t="shared" si="9"/>
        <v>-0.1512577044810928</v>
      </c>
    </row>
    <row r="22" spans="1:13">
      <c r="A22" t="s">
        <v>118</v>
      </c>
    </row>
    <row r="23" spans="1:13">
      <c r="B23">
        <v>2013</v>
      </c>
      <c r="C23">
        <v>2014</v>
      </c>
      <c r="D23">
        <v>2015</v>
      </c>
      <c r="E23">
        <v>2016</v>
      </c>
      <c r="F23">
        <v>2017</v>
      </c>
      <c r="G23">
        <v>2018</v>
      </c>
      <c r="H23">
        <v>2019</v>
      </c>
      <c r="I23">
        <v>2020</v>
      </c>
      <c r="J23">
        <v>2021</v>
      </c>
      <c r="K23">
        <v>2022</v>
      </c>
      <c r="L23">
        <v>2023</v>
      </c>
      <c r="M23">
        <v>2024</v>
      </c>
    </row>
    <row r="24" spans="1:13">
      <c r="A24" t="s">
        <v>102</v>
      </c>
      <c r="D24" s="1"/>
      <c r="H24">
        <v>1984519</v>
      </c>
      <c r="I24">
        <v>1957018</v>
      </c>
      <c r="J24">
        <v>1887316</v>
      </c>
      <c r="K24" s="1">
        <v>1869325</v>
      </c>
      <c r="L24" s="1">
        <v>1857790</v>
      </c>
      <c r="M24" s="1">
        <v>1851290</v>
      </c>
    </row>
    <row r="25" spans="1:13">
      <c r="A25" s="74" t="s">
        <v>14</v>
      </c>
      <c r="B25" s="1"/>
      <c r="C25" s="1"/>
      <c r="D25" s="1"/>
      <c r="H25" s="1">
        <v>944951</v>
      </c>
      <c r="I25">
        <v>929443</v>
      </c>
      <c r="J25">
        <v>880891</v>
      </c>
      <c r="K25" s="1">
        <v>866540</v>
      </c>
      <c r="L25" s="1">
        <v>853165</v>
      </c>
      <c r="M25" s="1">
        <v>837944</v>
      </c>
    </row>
    <row r="26" spans="1:13">
      <c r="A26" s="74" t="s">
        <v>103</v>
      </c>
      <c r="B26" s="1"/>
      <c r="C26" s="1"/>
      <c r="D26" s="1"/>
      <c r="H26" s="1">
        <v>331838</v>
      </c>
      <c r="I26">
        <v>324212</v>
      </c>
      <c r="J26">
        <v>312609</v>
      </c>
      <c r="K26" s="1">
        <v>310464</v>
      </c>
      <c r="L26" s="1">
        <v>307166</v>
      </c>
      <c r="M26" s="1">
        <v>305129</v>
      </c>
    </row>
    <row r="27" spans="1:13">
      <c r="A27" s="74" t="s">
        <v>104</v>
      </c>
      <c r="B27" s="1"/>
      <c r="C27" s="1"/>
      <c r="D27" s="1"/>
      <c r="H27" s="1">
        <v>523306</v>
      </c>
      <c r="I27">
        <v>519982</v>
      </c>
      <c r="J27">
        <v>510387</v>
      </c>
      <c r="K27" s="1">
        <v>508549</v>
      </c>
      <c r="L27" s="1">
        <v>511065</v>
      </c>
      <c r="M27" s="1">
        <v>519576</v>
      </c>
    </row>
    <row r="28" spans="1:13">
      <c r="A28" s="74" t="s">
        <v>11</v>
      </c>
      <c r="B28" s="1"/>
      <c r="C28" s="1"/>
      <c r="D28" s="1"/>
      <c r="H28" s="1">
        <v>102113</v>
      </c>
      <c r="I28">
        <v>102732</v>
      </c>
      <c r="J28">
        <v>102407</v>
      </c>
      <c r="K28" s="1">
        <v>100564</v>
      </c>
      <c r="L28" s="1">
        <v>101782</v>
      </c>
      <c r="M28" s="1">
        <v>103838</v>
      </c>
    </row>
    <row r="29" spans="1:13">
      <c r="A29" t="s">
        <v>105</v>
      </c>
      <c r="D29" s="1"/>
      <c r="H29" s="1">
        <v>2061</v>
      </c>
      <c r="I29" s="70">
        <v>2035</v>
      </c>
      <c r="J29">
        <v>1942</v>
      </c>
      <c r="K29" s="1">
        <v>1851</v>
      </c>
      <c r="L29" s="1">
        <v>1851</v>
      </c>
      <c r="M29" s="1">
        <v>1693</v>
      </c>
    </row>
    <row r="30" spans="1:13">
      <c r="A30" t="s">
        <v>107</v>
      </c>
      <c r="D30" s="1"/>
      <c r="H30" s="1">
        <v>5067</v>
      </c>
      <c r="I30" s="70">
        <v>4936</v>
      </c>
      <c r="J30">
        <v>4650</v>
      </c>
      <c r="K30" s="1">
        <v>4756</v>
      </c>
      <c r="L30" s="1">
        <v>4582</v>
      </c>
      <c r="M30" s="1">
        <v>4580</v>
      </c>
    </row>
    <row r="31" spans="1:13">
      <c r="A31" t="s">
        <v>108</v>
      </c>
      <c r="D31" s="1"/>
      <c r="H31" s="1">
        <v>75683</v>
      </c>
      <c r="I31" s="70">
        <v>73678</v>
      </c>
      <c r="J31">
        <v>74430</v>
      </c>
      <c r="K31" s="1">
        <v>76601</v>
      </c>
      <c r="L31" s="1">
        <v>79229</v>
      </c>
      <c r="M31" s="1">
        <v>78523</v>
      </c>
    </row>
    <row r="32" spans="1:13">
      <c r="B32" t="s">
        <v>78</v>
      </c>
      <c r="C32" t="s">
        <v>77</v>
      </c>
    </row>
    <row r="33" spans="1:10">
      <c r="A33" t="s">
        <v>14</v>
      </c>
      <c r="B33" s="161">
        <v>0.64473719399025475</v>
      </c>
      <c r="C33" s="98">
        <v>0.47</v>
      </c>
    </row>
    <row r="34" spans="1:10">
      <c r="A34" t="s">
        <v>103</v>
      </c>
      <c r="B34" s="161">
        <v>8.4744040264651294E-2</v>
      </c>
      <c r="C34" s="98">
        <v>0.17</v>
      </c>
    </row>
    <row r="35" spans="1:10">
      <c r="A35" t="s">
        <v>104</v>
      </c>
      <c r="B35" s="161">
        <v>0.12156415975353412</v>
      </c>
      <c r="C35" s="98">
        <v>0.27</v>
      </c>
    </row>
    <row r="36" spans="1:10">
      <c r="A36" t="s">
        <v>11</v>
      </c>
      <c r="B36" s="161">
        <v>5.4502762578692042E-2</v>
      </c>
      <c r="C36" s="98">
        <v>0.06</v>
      </c>
    </row>
    <row r="37" spans="1:10">
      <c r="A37" t="s">
        <v>106</v>
      </c>
      <c r="B37" s="161">
        <v>6.4515438883629386E-2</v>
      </c>
      <c r="C37" s="98">
        <f>1-SUM(C33:C36)</f>
        <v>3.0000000000000027E-2</v>
      </c>
    </row>
    <row r="38" spans="1:10">
      <c r="A38" s="78" t="s">
        <v>119</v>
      </c>
      <c r="B38" s="75"/>
      <c r="C38" s="75"/>
      <c r="D38" s="75"/>
      <c r="E38" s="75"/>
      <c r="F38" s="75"/>
      <c r="G38" s="75"/>
      <c r="H38" s="75"/>
      <c r="I38" s="75"/>
      <c r="J38" s="75"/>
    </row>
  </sheetData>
  <mergeCells count="2">
    <mergeCell ref="P5:R5"/>
    <mergeCell ref="S5:U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A1:Z38"/>
  <sheetViews>
    <sheetView topLeftCell="A20" zoomScale="80" zoomScaleNormal="90" workbookViewId="0">
      <selection activeCell="Z19" sqref="Z19"/>
    </sheetView>
  </sheetViews>
  <sheetFormatPr baseColWidth="10" defaultColWidth="8.83203125" defaultRowHeight="15"/>
  <cols>
    <col min="9" max="9" width="10.5" bestFit="1" customWidth="1"/>
    <col min="10" max="10" width="9.5" bestFit="1" customWidth="1"/>
    <col min="11" max="13" width="9.5" customWidth="1"/>
    <col min="19" max="19" width="10.1640625" bestFit="1" customWidth="1"/>
    <col min="20" max="20" width="9.5" bestFit="1" customWidth="1"/>
    <col min="21" max="22" width="9.1640625" bestFit="1" customWidth="1"/>
  </cols>
  <sheetData>
    <row r="1" spans="1:26" s="75" customFormat="1" ht="16">
      <c r="A1" s="76" t="s">
        <v>69</v>
      </c>
    </row>
    <row r="2" spans="1:26" ht="16">
      <c r="A2" s="79" t="s">
        <v>120</v>
      </c>
    </row>
    <row r="3" spans="1:26">
      <c r="A3" t="s">
        <v>121</v>
      </c>
      <c r="G3" s="77"/>
    </row>
    <row r="4" spans="1:26">
      <c r="A4" t="s">
        <v>122</v>
      </c>
    </row>
    <row r="6" spans="1:26" s="75" customFormat="1" ht="16">
      <c r="A6" s="76" t="s">
        <v>72</v>
      </c>
    </row>
    <row r="7" spans="1:26">
      <c r="B7" t="s">
        <v>123</v>
      </c>
      <c r="F7" s="77" t="s">
        <v>124</v>
      </c>
      <c r="G7" s="77"/>
      <c r="H7" s="77"/>
      <c r="I7" s="77"/>
      <c r="J7" s="77"/>
      <c r="K7" s="77"/>
      <c r="L7" s="77"/>
      <c r="M7" s="77"/>
      <c r="O7" t="s">
        <v>83</v>
      </c>
    </row>
    <row r="8" spans="1:26" hidden="1">
      <c r="B8" t="s">
        <v>87</v>
      </c>
      <c r="C8" t="s">
        <v>88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N8" t="s">
        <v>25</v>
      </c>
      <c r="O8" t="s">
        <v>26</v>
      </c>
      <c r="P8" t="s">
        <v>27</v>
      </c>
      <c r="Q8" t="s">
        <v>28</v>
      </c>
      <c r="R8" t="s">
        <v>29</v>
      </c>
    </row>
    <row r="9" spans="1:26" hidden="1">
      <c r="A9">
        <v>2013</v>
      </c>
      <c r="B9" s="1">
        <f>'2013'!J966</f>
        <v>28152</v>
      </c>
      <c r="C9" s="1">
        <f>'2013'!K966</f>
        <v>17898</v>
      </c>
      <c r="D9" s="1">
        <f>'2013'!L966</f>
        <v>15504</v>
      </c>
      <c r="E9" s="1">
        <f>'2013'!M966</f>
        <v>15219</v>
      </c>
      <c r="F9" s="1">
        <f>'2013'!N966</f>
        <v>14925</v>
      </c>
      <c r="G9" s="1">
        <f>'2013'!O966</f>
        <v>14733</v>
      </c>
      <c r="H9" s="1">
        <f>'2013'!P966</f>
        <v>14430</v>
      </c>
      <c r="I9" s="1">
        <f>'2013'!Q966</f>
        <v>14611</v>
      </c>
      <c r="J9" s="1">
        <f>'2013'!R966</f>
        <v>14521</v>
      </c>
      <c r="K9" s="1"/>
      <c r="L9" s="1"/>
      <c r="M9" s="1"/>
      <c r="N9" s="1">
        <f>'2013'!S966</f>
        <v>14470</v>
      </c>
      <c r="O9" s="1">
        <f>'2013'!T966</f>
        <v>13200</v>
      </c>
      <c r="P9" s="1">
        <f>'2013'!U966</f>
        <v>13048</v>
      </c>
      <c r="Q9" s="1">
        <f>'2013'!V966</f>
        <v>12675</v>
      </c>
      <c r="R9" s="1">
        <f>'2013'!W966</f>
        <v>13352</v>
      </c>
    </row>
    <row r="10" spans="1:26" hidden="1">
      <c r="A10">
        <v>2014</v>
      </c>
      <c r="B10" s="1">
        <f>'2014'!J949</f>
        <v>28763</v>
      </c>
      <c r="C10" s="1">
        <f>'2014'!K949</f>
        <v>17546</v>
      </c>
      <c r="D10" s="1">
        <f>'2014'!L949</f>
        <v>15663</v>
      </c>
      <c r="E10" s="1">
        <f>'2014'!M949</f>
        <v>15012</v>
      </c>
      <c r="F10" s="1">
        <f>'2014'!N949</f>
        <v>14838</v>
      </c>
      <c r="G10" s="1">
        <f>'2014'!O949</f>
        <v>14599</v>
      </c>
      <c r="H10" s="1">
        <f>'2014'!P949</f>
        <v>14626</v>
      </c>
      <c r="I10" s="1">
        <f>'2014'!Q949</f>
        <v>14243</v>
      </c>
      <c r="J10" s="1">
        <f>'2014'!R949</f>
        <v>14261</v>
      </c>
      <c r="K10" s="1"/>
      <c r="L10" s="1"/>
      <c r="M10" s="1"/>
      <c r="N10" s="1">
        <f>'2014'!S949</f>
        <v>14293</v>
      </c>
      <c r="O10" s="1">
        <f>'2014'!T949</f>
        <v>13148</v>
      </c>
      <c r="P10" s="1">
        <f>'2014'!U949</f>
        <v>13073</v>
      </c>
      <c r="Q10" s="1">
        <f>'2014'!V949</f>
        <v>12554</v>
      </c>
      <c r="R10" s="1">
        <f>'2014'!W949</f>
        <v>12590</v>
      </c>
    </row>
    <row r="11" spans="1:26" hidden="1">
      <c r="A11">
        <v>2016</v>
      </c>
      <c r="B11">
        <f>'2016'!K918</f>
        <v>27967</v>
      </c>
      <c r="C11">
        <f>'2016'!L918</f>
        <v>15987</v>
      </c>
      <c r="D11">
        <f>'2016'!M918</f>
        <v>14803</v>
      </c>
      <c r="E11">
        <f>'2016'!N918</f>
        <v>14539</v>
      </c>
      <c r="F11">
        <f>'2016'!O918</f>
        <v>14548</v>
      </c>
      <c r="G11">
        <f>'2016'!P918</f>
        <v>13985</v>
      </c>
      <c r="H11">
        <f>'2016'!Q918</f>
        <v>14189</v>
      </c>
      <c r="I11">
        <f>'2016'!R918</f>
        <v>14310</v>
      </c>
      <c r="J11">
        <f>'2016'!S918</f>
        <v>13932</v>
      </c>
      <c r="N11">
        <f>'2016'!T918</f>
        <v>13713</v>
      </c>
      <c r="O11">
        <f>'2016'!U918</f>
        <v>13349</v>
      </c>
      <c r="P11">
        <f>'2016'!V918</f>
        <v>13512</v>
      </c>
      <c r="Q11">
        <f>'2016'!W918</f>
        <v>13020</v>
      </c>
      <c r="R11">
        <f>'2016'!X918</f>
        <v>13105</v>
      </c>
    </row>
    <row r="12" spans="1:26" hidden="1">
      <c r="A12">
        <v>2019</v>
      </c>
      <c r="B12" s="1">
        <f>'2019'!N918</f>
        <v>27364</v>
      </c>
      <c r="C12" s="1">
        <f>'2019'!O918</f>
        <v>14669</v>
      </c>
      <c r="D12" s="1">
        <f>'2019'!P918</f>
        <v>13191</v>
      </c>
      <c r="E12" s="1">
        <f>'2019'!Q918</f>
        <v>12823</v>
      </c>
      <c r="F12" s="1">
        <f>'2019'!R918</f>
        <v>12693</v>
      </c>
      <c r="G12" s="1">
        <f>'2019'!S918</f>
        <v>12951</v>
      </c>
      <c r="H12" s="1">
        <f>'2019'!T918</f>
        <v>12964</v>
      </c>
      <c r="I12" s="1">
        <f>'2019'!U918</f>
        <v>13763</v>
      </c>
      <c r="J12" s="1">
        <f>'2019'!V918</f>
        <v>12736</v>
      </c>
      <c r="K12" s="1"/>
      <c r="L12" s="1"/>
      <c r="M12" s="1"/>
      <c r="N12" s="1">
        <f>'2019'!W918</f>
        <v>13110</v>
      </c>
      <c r="O12" s="1">
        <f>'2019'!X918</f>
        <v>12387</v>
      </c>
      <c r="P12" s="1">
        <f>'2019'!Y918</f>
        <v>11895</v>
      </c>
      <c r="Q12" s="1">
        <f>'2019'!Z918</f>
        <v>11571</v>
      </c>
      <c r="R12" s="1">
        <f>'2019'!AA918</f>
        <v>11740</v>
      </c>
    </row>
    <row r="13" spans="1:26" hidden="1">
      <c r="A13">
        <v>2020</v>
      </c>
      <c r="B13">
        <f>'2020 State Total'!B2</f>
        <v>22174</v>
      </c>
      <c r="C13">
        <f>'2020 State Total'!C2</f>
        <v>12676</v>
      </c>
      <c r="D13">
        <f>'2020 State Total'!D2</f>
        <v>11619</v>
      </c>
      <c r="E13">
        <f>'2020 State Total'!E2</f>
        <v>11468</v>
      </c>
      <c r="F13">
        <f>'2020 State Total'!F2</f>
        <v>11324</v>
      </c>
      <c r="G13">
        <f>'2020 State Total'!G2</f>
        <v>11469</v>
      </c>
      <c r="H13">
        <f>'2020 State Total'!H2</f>
        <v>11850</v>
      </c>
      <c r="I13">
        <f>'2020 State Total'!I2</f>
        <v>12104</v>
      </c>
      <c r="J13">
        <f>'2020 State Total'!J2</f>
        <v>12450</v>
      </c>
      <c r="N13">
        <f>'2020 State Total'!K2</f>
        <v>12060</v>
      </c>
      <c r="O13">
        <f>'2020 State Total'!L2</f>
        <v>11770</v>
      </c>
      <c r="P13">
        <f>'2020 State Total'!M2</f>
        <v>11303</v>
      </c>
      <c r="Q13">
        <f>'2020 State Total'!N2</f>
        <v>11140</v>
      </c>
      <c r="R13">
        <f>'2020 State Total'!O2</f>
        <v>10863</v>
      </c>
    </row>
    <row r="14" spans="1:26" hidden="1">
      <c r="A14">
        <v>2021</v>
      </c>
      <c r="B14" t="e">
        <f>'2021 State Total'!#REF!</f>
        <v>#REF!</v>
      </c>
      <c r="C14" t="e">
        <f>'2021 State Total'!#REF!</f>
        <v>#REF!</v>
      </c>
      <c r="D14" t="e">
        <f>'2021 State Total'!#REF!</f>
        <v>#REF!</v>
      </c>
      <c r="E14" t="e">
        <f>'2021 State Total'!#REF!</f>
        <v>#REF!</v>
      </c>
      <c r="F14" t="e">
        <f>'2021 State Total'!#REF!</f>
        <v>#REF!</v>
      </c>
      <c r="G14" t="e">
        <f>'2021 State Total'!#REF!</f>
        <v>#REF!</v>
      </c>
      <c r="H14" t="e">
        <f>'2021 State Total'!#REF!</f>
        <v>#REF!</v>
      </c>
      <c r="I14" t="e">
        <f>'2021 State Total'!#REF!</f>
        <v>#REF!</v>
      </c>
      <c r="J14" t="e">
        <f>'2021 State Total'!#REF!</f>
        <v>#REF!</v>
      </c>
      <c r="N14" t="e">
        <f>'2021 State Total'!#REF!</f>
        <v>#REF!</v>
      </c>
      <c r="O14" t="e">
        <f>'2021 State Total'!#REF!</f>
        <v>#REF!</v>
      </c>
      <c r="P14" t="e">
        <f>'2021 State Total'!#REF!</f>
        <v>#REF!</v>
      </c>
      <c r="Q14" t="e">
        <f>'2021 State Total'!#REF!</f>
        <v>#REF!</v>
      </c>
      <c r="R14" t="e">
        <f>'2021 State Total'!#REF!</f>
        <v>#REF!</v>
      </c>
    </row>
    <row r="15" spans="1:26" hidden="1"/>
    <row r="16" spans="1:26">
      <c r="B16">
        <v>2013</v>
      </c>
      <c r="C16" s="85">
        <v>2014</v>
      </c>
      <c r="D16" s="85">
        <v>2015</v>
      </c>
      <c r="E16">
        <v>2016</v>
      </c>
      <c r="F16">
        <v>2017</v>
      </c>
      <c r="G16">
        <v>2018</v>
      </c>
      <c r="H16">
        <v>2019</v>
      </c>
      <c r="I16">
        <v>2020</v>
      </c>
      <c r="J16">
        <v>2021</v>
      </c>
      <c r="K16">
        <v>2022</v>
      </c>
      <c r="L16">
        <v>2023</v>
      </c>
      <c r="M16">
        <v>2024</v>
      </c>
      <c r="O16">
        <v>2017</v>
      </c>
      <c r="P16">
        <v>2018</v>
      </c>
      <c r="Q16">
        <v>2019</v>
      </c>
      <c r="R16">
        <v>2020</v>
      </c>
      <c r="S16">
        <v>2021</v>
      </c>
      <c r="T16">
        <v>2022</v>
      </c>
      <c r="U16">
        <v>2023</v>
      </c>
      <c r="V16">
        <v>2024</v>
      </c>
      <c r="X16" t="s">
        <v>125</v>
      </c>
      <c r="Y16" t="s">
        <v>126</v>
      </c>
      <c r="Z16" t="s">
        <v>127</v>
      </c>
    </row>
    <row r="17" spans="1:26">
      <c r="A17" t="s">
        <v>87</v>
      </c>
      <c r="B17">
        <v>28152</v>
      </c>
      <c r="C17" s="85">
        <v>28763</v>
      </c>
      <c r="D17" s="85">
        <v>28858</v>
      </c>
      <c r="E17">
        <v>27967</v>
      </c>
      <c r="F17">
        <v>26837</v>
      </c>
      <c r="G17">
        <v>27726</v>
      </c>
      <c r="H17">
        <v>27720</v>
      </c>
      <c r="I17">
        <v>27202</v>
      </c>
      <c r="J17">
        <v>17876</v>
      </c>
      <c r="K17">
        <f>'2022'!P$847</f>
        <v>23114</v>
      </c>
      <c r="L17">
        <f>'2023'!O$870</f>
        <v>23832</v>
      </c>
      <c r="M17">
        <f>'2024'!N$854</f>
        <v>23327</v>
      </c>
      <c r="O17" s="68">
        <f>(F17-E17)/E17</f>
        <v>-4.0404762756105411E-2</v>
      </c>
      <c r="P17" s="68">
        <f t="shared" ref="P17:S32" si="0">(G17-F17)/F17</f>
        <v>3.3125908260982974E-2</v>
      </c>
      <c r="Q17" s="68">
        <f t="shared" si="0"/>
        <v>-2.1640337589266391E-4</v>
      </c>
      <c r="R17" s="68">
        <f t="shared" si="0"/>
        <v>-1.8686868686868686E-2</v>
      </c>
      <c r="S17" s="68">
        <f>(J17-I17)/I17</f>
        <v>-0.34284243805602527</v>
      </c>
      <c r="T17" s="68">
        <f>(K17-J17)/J17</f>
        <v>0.29301857238755874</v>
      </c>
      <c r="U17" s="68">
        <f t="shared" ref="U17:U36" si="1">(L17-K17)/K17</f>
        <v>3.1063424764212165E-2</v>
      </c>
      <c r="V17" s="68">
        <f t="shared" ref="V17:V36" si="2">(M17-L17)/L17</f>
        <v>-2.1189996643168847E-2</v>
      </c>
      <c r="X17" s="68">
        <f>(D17-B17)/B17</f>
        <v>2.507814720090935E-2</v>
      </c>
      <c r="Y17" s="68">
        <f>(H17-E17)/E17</f>
        <v>-8.8318375227947228E-3</v>
      </c>
      <c r="Z17" s="68">
        <f>(M17-I17)/I17</f>
        <v>-0.14245276082640981</v>
      </c>
    </row>
    <row r="18" spans="1:26">
      <c r="A18" t="s">
        <v>88</v>
      </c>
      <c r="B18">
        <v>17898</v>
      </c>
      <c r="C18" s="85">
        <v>17546</v>
      </c>
      <c r="D18" s="85">
        <v>17558</v>
      </c>
      <c r="E18">
        <v>15987</v>
      </c>
      <c r="F18">
        <v>14971</v>
      </c>
      <c r="G18">
        <v>15058</v>
      </c>
      <c r="H18">
        <v>16658</v>
      </c>
      <c r="I18">
        <v>14448</v>
      </c>
      <c r="J18">
        <v>13606</v>
      </c>
      <c r="K18">
        <f>'2022'!Q$847</f>
        <v>13776</v>
      </c>
      <c r="L18">
        <f>'2023'!P$870</f>
        <v>13535</v>
      </c>
      <c r="M18">
        <f>'2024'!O$854</f>
        <v>13308</v>
      </c>
      <c r="O18" s="68">
        <f t="shared" ref="O18:O36" si="3">(F18-E18)/E18</f>
        <v>-6.3551635704009513E-2</v>
      </c>
      <c r="P18" s="68">
        <f t="shared" si="0"/>
        <v>5.8112350544385809E-3</v>
      </c>
      <c r="Q18" s="68">
        <f t="shared" si="0"/>
        <v>0.10625581086465666</v>
      </c>
      <c r="R18" s="68">
        <f t="shared" si="0"/>
        <v>-0.13266898787369433</v>
      </c>
      <c r="S18" s="68">
        <f t="shared" si="0"/>
        <v>-5.8277962347729792E-2</v>
      </c>
      <c r="T18" s="68">
        <f t="shared" ref="T18:T36" si="4">(K18-J18)/J18</f>
        <v>1.2494487726003234E-2</v>
      </c>
      <c r="U18" s="68">
        <f t="shared" si="1"/>
        <v>-1.7494192799070846E-2</v>
      </c>
      <c r="V18" s="68">
        <f t="shared" si="2"/>
        <v>-1.6771333579608423E-2</v>
      </c>
      <c r="X18" s="68">
        <f t="shared" ref="X18:X36" si="5">(D18-B18)/B18</f>
        <v>-1.8996535925801767E-2</v>
      </c>
      <c r="Y18" s="68">
        <f t="shared" ref="Y18:Y36" si="6">(H18-E18)/E18</f>
        <v>4.1971601926565336E-2</v>
      </c>
      <c r="Z18" s="68">
        <f t="shared" ref="Z18:Z36" si="7">(M18-I18)/I18</f>
        <v>-7.8903654485049837E-2</v>
      </c>
    </row>
    <row r="19" spans="1:26">
      <c r="A19" t="s">
        <v>18</v>
      </c>
      <c r="B19">
        <v>15504</v>
      </c>
      <c r="C19" s="85">
        <v>15663</v>
      </c>
      <c r="D19" s="85">
        <v>15667</v>
      </c>
      <c r="E19">
        <v>14803</v>
      </c>
      <c r="F19">
        <v>13524</v>
      </c>
      <c r="G19">
        <v>13299</v>
      </c>
      <c r="H19">
        <v>13163</v>
      </c>
      <c r="I19">
        <v>12643</v>
      </c>
      <c r="J19">
        <v>12740</v>
      </c>
      <c r="K19">
        <f>'2022'!R$847</f>
        <v>12438</v>
      </c>
      <c r="L19">
        <f>'2023'!Q$870</f>
        <v>12615</v>
      </c>
      <c r="M19">
        <f>'2024'!P$854</f>
        <v>12280</v>
      </c>
      <c r="O19" s="68">
        <f t="shared" si="3"/>
        <v>-8.6401405120583669E-2</v>
      </c>
      <c r="P19" s="68">
        <f t="shared" si="0"/>
        <v>-1.6637089618456079E-2</v>
      </c>
      <c r="Q19" s="68">
        <f t="shared" si="0"/>
        <v>-1.0226332806977968E-2</v>
      </c>
      <c r="R19" s="68">
        <f t="shared" si="0"/>
        <v>-3.9504672187191371E-2</v>
      </c>
      <c r="S19" s="68">
        <f t="shared" si="0"/>
        <v>7.6722296923198612E-3</v>
      </c>
      <c r="T19" s="68">
        <f t="shared" si="4"/>
        <v>-2.370486656200942E-2</v>
      </c>
      <c r="U19" s="68">
        <f t="shared" si="1"/>
        <v>1.4230583695127834E-2</v>
      </c>
      <c r="V19" s="68">
        <f t="shared" si="2"/>
        <v>-2.6555687673404677E-2</v>
      </c>
      <c r="X19" s="68">
        <f t="shared" si="5"/>
        <v>1.0513415892672859E-2</v>
      </c>
      <c r="Y19" s="68">
        <f t="shared" si="6"/>
        <v>-0.11078835371208538</v>
      </c>
      <c r="Z19" s="68">
        <f t="shared" si="7"/>
        <v>-2.8711539982599066E-2</v>
      </c>
    </row>
    <row r="20" spans="1:26">
      <c r="A20" t="s">
        <v>19</v>
      </c>
      <c r="B20">
        <v>15219</v>
      </c>
      <c r="C20" s="85">
        <v>15012</v>
      </c>
      <c r="D20" s="85">
        <v>15014</v>
      </c>
      <c r="E20">
        <v>14539</v>
      </c>
      <c r="F20">
        <v>13677</v>
      </c>
      <c r="G20">
        <v>13194</v>
      </c>
      <c r="H20">
        <v>12794</v>
      </c>
      <c r="I20">
        <v>12399</v>
      </c>
      <c r="J20">
        <v>12174</v>
      </c>
      <c r="K20">
        <f>'2022'!S$847</f>
        <v>12109</v>
      </c>
      <c r="L20">
        <f>'2023'!R$870</f>
        <v>11869</v>
      </c>
      <c r="M20">
        <f>'2024'!Q$854</f>
        <v>12025</v>
      </c>
      <c r="O20" s="68">
        <f t="shared" si="3"/>
        <v>-5.9288809409175323E-2</v>
      </c>
      <c r="P20" s="68">
        <f t="shared" si="0"/>
        <v>-3.5314762009212547E-2</v>
      </c>
      <c r="Q20" s="68">
        <f t="shared" si="0"/>
        <v>-3.0316810671517355E-2</v>
      </c>
      <c r="R20" s="68">
        <f t="shared" si="0"/>
        <v>-3.0873847115835549E-2</v>
      </c>
      <c r="S20" s="68">
        <f t="shared" si="0"/>
        <v>-1.8146624727800629E-2</v>
      </c>
      <c r="T20" s="68">
        <f t="shared" si="4"/>
        <v>-5.339247576803023E-3</v>
      </c>
      <c r="U20" s="68">
        <f t="shared" si="1"/>
        <v>-1.9819968618383022E-2</v>
      </c>
      <c r="V20" s="68">
        <f t="shared" si="2"/>
        <v>1.3143483023001095E-2</v>
      </c>
      <c r="X20" s="68">
        <f t="shared" si="5"/>
        <v>-1.3470004599513766E-2</v>
      </c>
      <c r="Y20" s="68">
        <f t="shared" si="6"/>
        <v>-0.12002200976683403</v>
      </c>
      <c r="Z20" s="68">
        <f t="shared" si="7"/>
        <v>-3.0163722880877489E-2</v>
      </c>
    </row>
    <row r="21" spans="1:26">
      <c r="A21" t="s">
        <v>20</v>
      </c>
      <c r="B21">
        <v>14925</v>
      </c>
      <c r="C21" s="85">
        <v>14838</v>
      </c>
      <c r="D21" s="85">
        <v>14839</v>
      </c>
      <c r="E21">
        <v>14548</v>
      </c>
      <c r="F21">
        <v>13529</v>
      </c>
      <c r="G21">
        <v>13497</v>
      </c>
      <c r="H21">
        <v>12651</v>
      </c>
      <c r="I21">
        <v>12221</v>
      </c>
      <c r="J21">
        <v>11885</v>
      </c>
      <c r="K21">
        <f>'2022'!T$847</f>
        <v>11492</v>
      </c>
      <c r="L21">
        <f>'2023'!S$870</f>
        <v>11920</v>
      </c>
      <c r="M21">
        <f>'2024'!R$854</f>
        <v>11715</v>
      </c>
      <c r="O21" s="68">
        <f t="shared" si="3"/>
        <v>-7.0043992301347266E-2</v>
      </c>
      <c r="P21" s="68">
        <f t="shared" si="0"/>
        <v>-2.3652893783723851E-3</v>
      </c>
      <c r="Q21" s="68">
        <f t="shared" si="0"/>
        <v>-6.2680595687930649E-2</v>
      </c>
      <c r="R21" s="68">
        <f t="shared" si="0"/>
        <v>-3.398940795194056E-2</v>
      </c>
      <c r="S21" s="68">
        <f t="shared" si="0"/>
        <v>-2.7493658456754767E-2</v>
      </c>
      <c r="T21" s="68">
        <f t="shared" si="4"/>
        <v>-3.3066891039124947E-2</v>
      </c>
      <c r="U21" s="68">
        <f t="shared" si="1"/>
        <v>3.7243299686738604E-2</v>
      </c>
      <c r="V21" s="68">
        <f t="shared" si="2"/>
        <v>-1.7197986577181208E-2</v>
      </c>
      <c r="X21" s="68">
        <f t="shared" si="5"/>
        <v>-5.7621440536013398E-3</v>
      </c>
      <c r="Y21" s="68">
        <f t="shared" si="6"/>
        <v>-0.13039593071212538</v>
      </c>
      <c r="Z21" s="68">
        <f t="shared" si="7"/>
        <v>-4.1404140414041404E-2</v>
      </c>
    </row>
    <row r="22" spans="1:26">
      <c r="A22" t="s">
        <v>21</v>
      </c>
      <c r="B22">
        <v>14733</v>
      </c>
      <c r="C22" s="85">
        <v>14599</v>
      </c>
      <c r="D22" s="85">
        <v>14599</v>
      </c>
      <c r="E22">
        <v>13985</v>
      </c>
      <c r="F22">
        <v>13652</v>
      </c>
      <c r="G22">
        <v>13330</v>
      </c>
      <c r="H22">
        <v>12918</v>
      </c>
      <c r="I22">
        <v>12276</v>
      </c>
      <c r="J22">
        <v>11778</v>
      </c>
      <c r="K22">
        <f>'2022'!U$847</f>
        <v>11336</v>
      </c>
      <c r="L22">
        <f>'2023'!T$870</f>
        <v>11313</v>
      </c>
      <c r="M22">
        <f>'2024'!S$854</f>
        <v>11647</v>
      </c>
      <c r="O22" s="68">
        <f t="shared" si="3"/>
        <v>-2.3811226313907759E-2</v>
      </c>
      <c r="P22" s="68">
        <f t="shared" si="0"/>
        <v>-2.3586287723410489E-2</v>
      </c>
      <c r="Q22" s="68">
        <f t="shared" si="0"/>
        <v>-3.0907726931732934E-2</v>
      </c>
      <c r="R22" s="68">
        <f t="shared" si="0"/>
        <v>-4.9698095680445892E-2</v>
      </c>
      <c r="S22" s="68">
        <f t="shared" si="0"/>
        <v>-4.056695992179863E-2</v>
      </c>
      <c r="T22" s="68">
        <f t="shared" si="4"/>
        <v>-3.7527593818984545E-2</v>
      </c>
      <c r="U22" s="68">
        <f t="shared" si="1"/>
        <v>-2.0289343683839098E-3</v>
      </c>
      <c r="V22" s="68">
        <f t="shared" si="2"/>
        <v>2.9523556969857687E-2</v>
      </c>
      <c r="X22" s="68">
        <f t="shared" si="5"/>
        <v>-9.0952283988325524E-3</v>
      </c>
      <c r="Y22" s="68">
        <f t="shared" si="6"/>
        <v>-7.6296031462281019E-2</v>
      </c>
      <c r="Z22" s="68">
        <f t="shared" si="7"/>
        <v>-5.1238188334962527E-2</v>
      </c>
    </row>
    <row r="23" spans="1:26">
      <c r="A23" t="s">
        <v>22</v>
      </c>
      <c r="B23">
        <v>14430</v>
      </c>
      <c r="C23" s="85">
        <v>14626</v>
      </c>
      <c r="D23" s="85">
        <v>14626</v>
      </c>
      <c r="E23">
        <v>14189</v>
      </c>
      <c r="F23">
        <v>13259</v>
      </c>
      <c r="G23">
        <v>13730</v>
      </c>
      <c r="H23">
        <v>12931</v>
      </c>
      <c r="I23">
        <v>12684</v>
      </c>
      <c r="J23">
        <v>11873</v>
      </c>
      <c r="K23">
        <f>'2022'!V$847</f>
        <v>11194</v>
      </c>
      <c r="L23">
        <f>'2023'!U$870</f>
        <v>11330</v>
      </c>
      <c r="M23">
        <f>'2024'!T$854</f>
        <v>11228</v>
      </c>
      <c r="O23" s="68">
        <f t="shared" si="3"/>
        <v>-6.5543731059271262E-2</v>
      </c>
      <c r="P23" s="68">
        <f t="shared" si="0"/>
        <v>3.5523040953314731E-2</v>
      </c>
      <c r="Q23" s="68">
        <f t="shared" si="0"/>
        <v>-5.8193736343772763E-2</v>
      </c>
      <c r="R23" s="68">
        <f t="shared" si="0"/>
        <v>-1.9101384270358054E-2</v>
      </c>
      <c r="S23" s="68">
        <f t="shared" si="0"/>
        <v>-6.3938820561337123E-2</v>
      </c>
      <c r="T23" s="68">
        <f t="shared" si="4"/>
        <v>-5.7188579129116485E-2</v>
      </c>
      <c r="U23" s="68">
        <f t="shared" si="1"/>
        <v>1.2149365731641951E-2</v>
      </c>
      <c r="V23" s="68">
        <f t="shared" si="2"/>
        <v>-9.0026478375992945E-3</v>
      </c>
      <c r="X23" s="68">
        <f t="shared" si="5"/>
        <v>1.3582813582813583E-2</v>
      </c>
      <c r="Y23" s="68">
        <f t="shared" si="6"/>
        <v>-8.8660229755444353E-2</v>
      </c>
      <c r="Z23" s="68">
        <f t="shared" si="7"/>
        <v>-0.11479028697571744</v>
      </c>
    </row>
    <row r="24" spans="1:26">
      <c r="A24" t="s">
        <v>23</v>
      </c>
      <c r="B24">
        <v>14611</v>
      </c>
      <c r="C24" s="85">
        <v>14243</v>
      </c>
      <c r="D24" s="85">
        <v>14243</v>
      </c>
      <c r="E24">
        <v>14310</v>
      </c>
      <c r="F24">
        <v>13670</v>
      </c>
      <c r="G24">
        <v>13303</v>
      </c>
      <c r="H24">
        <v>13731</v>
      </c>
      <c r="I24">
        <v>12793</v>
      </c>
      <c r="J24">
        <v>12382</v>
      </c>
      <c r="K24">
        <f>'2022'!W$847</f>
        <v>11490</v>
      </c>
      <c r="L24">
        <f>'2023'!V$870</f>
        <v>11594</v>
      </c>
      <c r="M24">
        <f>'2024'!U$854</f>
        <v>11558</v>
      </c>
      <c r="O24" s="68">
        <f t="shared" si="3"/>
        <v>-4.4723969252271137E-2</v>
      </c>
      <c r="P24" s="68">
        <f t="shared" si="0"/>
        <v>-2.6847110460863206E-2</v>
      </c>
      <c r="Q24" s="68">
        <f t="shared" si="0"/>
        <v>3.2173194016387283E-2</v>
      </c>
      <c r="R24" s="68">
        <f t="shared" si="0"/>
        <v>-6.8312577379651879E-2</v>
      </c>
      <c r="S24" s="68">
        <f t="shared" si="0"/>
        <v>-3.2126944422731181E-2</v>
      </c>
      <c r="T24" s="68">
        <f t="shared" si="4"/>
        <v>-7.2040058148925862E-2</v>
      </c>
      <c r="U24" s="68">
        <f t="shared" si="1"/>
        <v>9.0513489991296773E-3</v>
      </c>
      <c r="V24" s="68">
        <f t="shared" si="2"/>
        <v>-3.105054338450923E-3</v>
      </c>
      <c r="X24" s="68">
        <f t="shared" si="5"/>
        <v>-2.5186503319416877E-2</v>
      </c>
      <c r="Y24" s="68">
        <f t="shared" si="6"/>
        <v>-4.0461215932914046E-2</v>
      </c>
      <c r="Z24" s="68">
        <f t="shared" si="7"/>
        <v>-9.6537168764167902E-2</v>
      </c>
    </row>
    <row r="25" spans="1:26">
      <c r="A25" t="s">
        <v>24</v>
      </c>
      <c r="B25">
        <v>14521</v>
      </c>
      <c r="C25" s="85">
        <v>14261</v>
      </c>
      <c r="D25" s="85">
        <v>14262</v>
      </c>
      <c r="E25">
        <v>13932</v>
      </c>
      <c r="F25">
        <v>13392</v>
      </c>
      <c r="G25">
        <v>13511</v>
      </c>
      <c r="H25">
        <v>12701</v>
      </c>
      <c r="I25">
        <v>13098</v>
      </c>
      <c r="J25">
        <v>12160</v>
      </c>
      <c r="K25">
        <f>'2022'!X$847</f>
        <v>11643</v>
      </c>
      <c r="L25">
        <f>'2023'!W$870</f>
        <v>11555</v>
      </c>
      <c r="M25">
        <f>'2024'!V$854</f>
        <v>11382</v>
      </c>
      <c r="O25" s="68">
        <f t="shared" si="3"/>
        <v>-3.875968992248062E-2</v>
      </c>
      <c r="P25" s="68">
        <f t="shared" si="0"/>
        <v>8.8859020310633214E-3</v>
      </c>
      <c r="Q25" s="68">
        <f t="shared" si="0"/>
        <v>-5.9951150914070016E-2</v>
      </c>
      <c r="R25" s="68">
        <f t="shared" si="0"/>
        <v>3.1257381308558381E-2</v>
      </c>
      <c r="S25" s="68">
        <f t="shared" si="0"/>
        <v>-7.161398686822415E-2</v>
      </c>
      <c r="T25" s="68">
        <f t="shared" si="4"/>
        <v>-4.2516447368421049E-2</v>
      </c>
      <c r="U25" s="68">
        <f t="shared" si="1"/>
        <v>-7.5581894700678517E-3</v>
      </c>
      <c r="V25" s="68">
        <f t="shared" si="2"/>
        <v>-1.4971873647771528E-2</v>
      </c>
      <c r="X25" s="68">
        <f t="shared" si="5"/>
        <v>-1.7836237173748364E-2</v>
      </c>
      <c r="Y25" s="68">
        <f t="shared" si="6"/>
        <v>-8.8357737582543783E-2</v>
      </c>
      <c r="Z25" s="68">
        <f t="shared" si="7"/>
        <v>-0.13101236830050389</v>
      </c>
    </row>
    <row r="26" spans="1:26">
      <c r="A26" t="s">
        <v>25</v>
      </c>
      <c r="B26">
        <v>14470</v>
      </c>
      <c r="C26" s="85">
        <v>14293</v>
      </c>
      <c r="D26" s="85">
        <v>14296</v>
      </c>
      <c r="E26">
        <v>13713</v>
      </c>
      <c r="F26">
        <v>13302</v>
      </c>
      <c r="G26">
        <v>13504</v>
      </c>
      <c r="H26">
        <v>13080</v>
      </c>
      <c r="I26">
        <v>12695</v>
      </c>
      <c r="J26">
        <v>12765</v>
      </c>
      <c r="K26">
        <f>'2022'!Y$847</f>
        <v>11586</v>
      </c>
      <c r="L26">
        <f>'2023'!X$870</f>
        <v>11569</v>
      </c>
      <c r="M26">
        <f>'2024'!W$854</f>
        <v>11188</v>
      </c>
      <c r="O26" s="68">
        <f t="shared" si="3"/>
        <v>-2.9971559833734413E-2</v>
      </c>
      <c r="P26" s="68">
        <f t="shared" si="0"/>
        <v>1.5185686362952939E-2</v>
      </c>
      <c r="Q26" s="68">
        <f t="shared" si="0"/>
        <v>-3.1398104265402842E-2</v>
      </c>
      <c r="R26" s="68">
        <f t="shared" si="0"/>
        <v>-2.9434250764525993E-2</v>
      </c>
      <c r="S26" s="68">
        <f t="shared" si="0"/>
        <v>5.5139818826309573E-3</v>
      </c>
      <c r="T26" s="68">
        <f t="shared" si="4"/>
        <v>-9.2361927144535838E-2</v>
      </c>
      <c r="U26" s="68">
        <f t="shared" si="1"/>
        <v>-1.4672881063352323E-3</v>
      </c>
      <c r="V26" s="68">
        <f t="shared" si="2"/>
        <v>-3.293283775607226E-2</v>
      </c>
      <c r="X26" s="68">
        <f t="shared" si="5"/>
        <v>-1.2024879060124396E-2</v>
      </c>
      <c r="Y26" s="68">
        <f t="shared" si="6"/>
        <v>-4.6160577554145703E-2</v>
      </c>
      <c r="Z26" s="68">
        <f t="shared" si="7"/>
        <v>-0.11870815281606932</v>
      </c>
    </row>
    <row r="27" spans="1:26">
      <c r="A27" t="s">
        <v>26</v>
      </c>
      <c r="B27">
        <v>13200</v>
      </c>
      <c r="C27" s="85">
        <v>13148</v>
      </c>
      <c r="D27" s="85">
        <v>13150</v>
      </c>
      <c r="E27">
        <v>13349</v>
      </c>
      <c r="F27">
        <v>12737</v>
      </c>
      <c r="G27">
        <v>12724</v>
      </c>
      <c r="H27">
        <v>12387</v>
      </c>
      <c r="I27">
        <v>12163</v>
      </c>
      <c r="J27">
        <v>11221</v>
      </c>
      <c r="K27">
        <f>'2022'!Z$847</f>
        <v>12375</v>
      </c>
      <c r="L27">
        <f>'2023'!Y$870</f>
        <v>11862</v>
      </c>
      <c r="M27">
        <f>'2024'!X$854</f>
        <v>11712</v>
      </c>
      <c r="O27" s="68">
        <f t="shared" si="3"/>
        <v>-4.5846130796314333E-2</v>
      </c>
      <c r="P27" s="68">
        <f t="shared" si="0"/>
        <v>-1.0206485043573841E-3</v>
      </c>
      <c r="Q27" s="68">
        <f t="shared" si="0"/>
        <v>-2.648538195535995E-2</v>
      </c>
      <c r="R27" s="68">
        <f t="shared" si="0"/>
        <v>-1.8083474610478729E-2</v>
      </c>
      <c r="S27" s="68">
        <f t="shared" si="0"/>
        <v>-7.7447998026802592E-2</v>
      </c>
      <c r="T27" s="68">
        <f t="shared" si="4"/>
        <v>0.1028428838784422</v>
      </c>
      <c r="U27" s="68">
        <f t="shared" si="1"/>
        <v>-4.1454545454545452E-2</v>
      </c>
      <c r="V27" s="68">
        <f t="shared" si="2"/>
        <v>-1.2645422357106728E-2</v>
      </c>
      <c r="X27" s="68">
        <f t="shared" si="5"/>
        <v>-3.787878787878788E-3</v>
      </c>
      <c r="Y27" s="68">
        <f t="shared" si="6"/>
        <v>-7.2065323245186899E-2</v>
      </c>
      <c r="Z27" s="68">
        <f t="shared" si="7"/>
        <v>-3.7079667845104004E-2</v>
      </c>
    </row>
    <row r="28" spans="1:26">
      <c r="A28" t="s">
        <v>27</v>
      </c>
      <c r="B28">
        <v>13048</v>
      </c>
      <c r="C28" s="85">
        <v>13073</v>
      </c>
      <c r="D28" s="85">
        <v>13075</v>
      </c>
      <c r="E28">
        <v>13512</v>
      </c>
      <c r="F28">
        <v>12380</v>
      </c>
      <c r="G28">
        <v>12190</v>
      </c>
      <c r="H28">
        <v>11894</v>
      </c>
      <c r="I28">
        <v>11662</v>
      </c>
      <c r="J28">
        <v>11226</v>
      </c>
      <c r="K28">
        <f>'2022'!AA$847</f>
        <v>11409</v>
      </c>
      <c r="L28">
        <f>'2023'!Z$870</f>
        <v>11414</v>
      </c>
      <c r="M28">
        <f>'2024'!Y$854</f>
        <v>10998</v>
      </c>
      <c r="O28" s="68">
        <f t="shared" si="3"/>
        <v>-8.3777383066903494E-2</v>
      </c>
      <c r="P28" s="68">
        <f t="shared" si="0"/>
        <v>-1.5347334410339256E-2</v>
      </c>
      <c r="Q28" s="68">
        <f t="shared" si="0"/>
        <v>-2.428219852337982E-2</v>
      </c>
      <c r="R28" s="68">
        <f t="shared" si="0"/>
        <v>-1.9505633092315452E-2</v>
      </c>
      <c r="S28" s="68">
        <f t="shared" si="0"/>
        <v>-3.7386383124678443E-2</v>
      </c>
      <c r="T28" s="68">
        <f t="shared" si="4"/>
        <v>1.630144307856761E-2</v>
      </c>
      <c r="U28" s="68">
        <f t="shared" si="1"/>
        <v>4.3825050398807957E-4</v>
      </c>
      <c r="V28" s="68">
        <f t="shared" si="2"/>
        <v>-3.644646924829157E-2</v>
      </c>
      <c r="X28" s="68">
        <f t="shared" si="5"/>
        <v>2.0692826486817901E-3</v>
      </c>
      <c r="Y28" s="68">
        <f t="shared" si="6"/>
        <v>-0.11974541148608644</v>
      </c>
      <c r="Z28" s="68">
        <f t="shared" si="7"/>
        <v>-5.6937060538501116E-2</v>
      </c>
    </row>
    <row r="29" spans="1:26">
      <c r="A29" t="s">
        <v>28</v>
      </c>
      <c r="B29">
        <v>12675</v>
      </c>
      <c r="C29" s="85">
        <v>12554</v>
      </c>
      <c r="D29" s="85">
        <v>12560</v>
      </c>
      <c r="E29">
        <v>13020</v>
      </c>
      <c r="F29">
        <v>12119</v>
      </c>
      <c r="G29">
        <v>12080</v>
      </c>
      <c r="H29">
        <v>11570</v>
      </c>
      <c r="I29">
        <v>11499</v>
      </c>
      <c r="J29">
        <v>11137</v>
      </c>
      <c r="K29">
        <f>'2022'!AB$847</f>
        <v>11489</v>
      </c>
      <c r="L29">
        <f>'2023'!AA$870</f>
        <v>10853</v>
      </c>
      <c r="M29">
        <f>'2024'!Z$854</f>
        <v>11069</v>
      </c>
      <c r="O29" s="68">
        <f t="shared" si="3"/>
        <v>-6.9201228878648227E-2</v>
      </c>
      <c r="P29" s="68">
        <f t="shared" si="0"/>
        <v>-3.2180873009324202E-3</v>
      </c>
      <c r="Q29" s="68">
        <f t="shared" si="0"/>
        <v>-4.2218543046357616E-2</v>
      </c>
      <c r="R29" s="68">
        <f t="shared" si="0"/>
        <v>-6.1365600691443388E-3</v>
      </c>
      <c r="S29" s="68">
        <f t="shared" si="0"/>
        <v>-3.1480998347682407E-2</v>
      </c>
      <c r="T29" s="68">
        <f t="shared" si="4"/>
        <v>3.1606357187752537E-2</v>
      </c>
      <c r="U29" s="68">
        <f t="shared" si="1"/>
        <v>-5.5357298285316388E-2</v>
      </c>
      <c r="V29" s="68">
        <f t="shared" si="2"/>
        <v>1.9902331152676679E-2</v>
      </c>
      <c r="X29" s="68">
        <f t="shared" si="5"/>
        <v>-9.0729783037475347E-3</v>
      </c>
      <c r="Y29" s="68">
        <f t="shared" si="6"/>
        <v>-0.11136712749615975</v>
      </c>
      <c r="Z29" s="68">
        <f t="shared" si="7"/>
        <v>-3.7394556048352033E-2</v>
      </c>
    </row>
    <row r="30" spans="1:26">
      <c r="A30" t="s">
        <v>29</v>
      </c>
      <c r="B30">
        <v>13352</v>
      </c>
      <c r="C30" s="85">
        <v>12590</v>
      </c>
      <c r="D30" s="85">
        <v>12601</v>
      </c>
      <c r="E30">
        <v>13105</v>
      </c>
      <c r="F30">
        <v>11963</v>
      </c>
      <c r="G30">
        <v>12243</v>
      </c>
      <c r="H30">
        <v>11739</v>
      </c>
      <c r="I30">
        <v>11202</v>
      </c>
      <c r="J30">
        <v>11210</v>
      </c>
      <c r="K30">
        <f>'2022'!AC$847</f>
        <v>12071</v>
      </c>
      <c r="L30">
        <f>'2023'!AB$870</f>
        <v>12677</v>
      </c>
      <c r="M30">
        <f>'2024'!AA$854</f>
        <v>11135</v>
      </c>
      <c r="O30" s="68">
        <f t="shared" si="3"/>
        <v>-8.7142312094620381E-2</v>
      </c>
      <c r="P30" s="68">
        <f t="shared" si="0"/>
        <v>2.3405500292568753E-2</v>
      </c>
      <c r="Q30" s="68">
        <f t="shared" si="0"/>
        <v>-4.1166380789022301E-2</v>
      </c>
      <c r="R30" s="68">
        <f t="shared" si="0"/>
        <v>-4.5744952721696909E-2</v>
      </c>
      <c r="S30" s="68">
        <f t="shared" si="0"/>
        <v>7.1415818603820741E-4</v>
      </c>
      <c r="T30" s="68">
        <f t="shared" si="4"/>
        <v>7.6806422836752902E-2</v>
      </c>
      <c r="U30" s="68">
        <f t="shared" si="1"/>
        <v>5.0202965785767543E-2</v>
      </c>
      <c r="V30" s="68">
        <f t="shared" si="2"/>
        <v>-0.12163761142226079</v>
      </c>
      <c r="X30" s="68">
        <f t="shared" si="5"/>
        <v>-5.6246255242660276E-2</v>
      </c>
      <c r="Y30" s="68">
        <f t="shared" si="6"/>
        <v>-0.10423502479969478</v>
      </c>
      <c r="Z30" s="68">
        <f t="shared" si="7"/>
        <v>-5.9810748080699871E-3</v>
      </c>
    </row>
    <row r="31" spans="1:26">
      <c r="A31" s="81" t="s">
        <v>128</v>
      </c>
      <c r="B31" s="81">
        <f>SUM(B17:B30)</f>
        <v>216738</v>
      </c>
      <c r="C31" s="81">
        <f t="shared" ref="C31:I31" si="8">SUM(C17:C30)</f>
        <v>215209</v>
      </c>
      <c r="D31" s="81">
        <f t="shared" ref="D31" si="9">SUM(D17:D30)</f>
        <v>215348</v>
      </c>
      <c r="E31" s="81">
        <f t="shared" si="8"/>
        <v>210959</v>
      </c>
      <c r="F31" s="81">
        <f t="shared" si="8"/>
        <v>199012</v>
      </c>
      <c r="G31" s="81">
        <f t="shared" si="8"/>
        <v>199389</v>
      </c>
      <c r="H31" s="81">
        <f t="shared" si="8"/>
        <v>195937</v>
      </c>
      <c r="I31" s="81">
        <f t="shared" si="8"/>
        <v>188985</v>
      </c>
      <c r="J31" s="81">
        <f>SUM(J17:J30)</f>
        <v>174033</v>
      </c>
      <c r="K31" s="81">
        <f>SUM(K17:K30)</f>
        <v>177522</v>
      </c>
      <c r="L31" s="81">
        <f t="shared" ref="L31:M31" si="10">SUM(L17:L30)</f>
        <v>177938</v>
      </c>
      <c r="M31" s="81">
        <f t="shared" si="10"/>
        <v>174572</v>
      </c>
      <c r="N31" s="81"/>
      <c r="O31" s="86">
        <f t="shared" si="3"/>
        <v>-5.6631857375129761E-2</v>
      </c>
      <c r="P31" s="86">
        <f t="shared" si="0"/>
        <v>1.8943581291580407E-3</v>
      </c>
      <c r="Q31" s="86">
        <f t="shared" si="0"/>
        <v>-1.7312890881643422E-2</v>
      </c>
      <c r="R31" s="86">
        <f t="shared" si="0"/>
        <v>-3.5480792295482733E-2</v>
      </c>
      <c r="S31" s="86">
        <f t="shared" si="0"/>
        <v>-7.9117390269068971E-2</v>
      </c>
      <c r="T31" s="86">
        <f t="shared" si="4"/>
        <v>2.0047921945837859E-2</v>
      </c>
      <c r="U31" s="86">
        <f t="shared" si="1"/>
        <v>2.3433715257827198E-3</v>
      </c>
      <c r="V31" s="86">
        <f t="shared" si="2"/>
        <v>-1.8916701322932706E-2</v>
      </c>
      <c r="X31" s="68">
        <f t="shared" si="5"/>
        <v>-6.4132731685260548E-3</v>
      </c>
      <c r="Y31" s="68">
        <f t="shared" si="6"/>
        <v>-7.1208149450841154E-2</v>
      </c>
      <c r="Z31" s="68">
        <f t="shared" si="7"/>
        <v>-7.6265312061803842E-2</v>
      </c>
    </row>
    <row r="32" spans="1:26">
      <c r="A32" s="81" t="s">
        <v>2</v>
      </c>
      <c r="B32" s="81">
        <f>SUM(B18:B30)</f>
        <v>188586</v>
      </c>
      <c r="C32" s="81">
        <f t="shared" ref="C32:M32" si="11">SUM(C18:C30)</f>
        <v>186446</v>
      </c>
      <c r="D32" s="81">
        <f t="shared" ref="D32" si="12">SUM(D18:D30)</f>
        <v>186490</v>
      </c>
      <c r="E32" s="81">
        <f t="shared" si="11"/>
        <v>182992</v>
      </c>
      <c r="F32" s="81">
        <f t="shared" si="11"/>
        <v>172175</v>
      </c>
      <c r="G32" s="81">
        <f t="shared" si="11"/>
        <v>171663</v>
      </c>
      <c r="H32" s="81">
        <f t="shared" si="11"/>
        <v>168217</v>
      </c>
      <c r="I32" s="81">
        <f t="shared" si="11"/>
        <v>161783</v>
      </c>
      <c r="J32" s="81">
        <f t="shared" si="11"/>
        <v>156157</v>
      </c>
      <c r="K32" s="81">
        <f t="shared" si="11"/>
        <v>154408</v>
      </c>
      <c r="L32" s="81">
        <f t="shared" si="11"/>
        <v>154106</v>
      </c>
      <c r="M32" s="81">
        <f t="shared" si="11"/>
        <v>151245</v>
      </c>
      <c r="N32" s="81"/>
      <c r="O32" s="86">
        <f t="shared" si="3"/>
        <v>-5.9111873743114454E-2</v>
      </c>
      <c r="P32" s="86">
        <f t="shared" si="0"/>
        <v>-2.9737186002613621E-3</v>
      </c>
      <c r="Q32" s="86">
        <f t="shared" si="0"/>
        <v>-2.0074215177411557E-2</v>
      </c>
      <c r="R32" s="86">
        <f t="shared" si="0"/>
        <v>-3.8248215103110862E-2</v>
      </c>
      <c r="S32" s="86">
        <f t="shared" si="0"/>
        <v>-3.4774976357219239E-2</v>
      </c>
      <c r="T32" s="86">
        <f t="shared" si="4"/>
        <v>-1.1200266398560423E-2</v>
      </c>
      <c r="U32" s="86">
        <f t="shared" si="1"/>
        <v>-1.9558572094710118E-3</v>
      </c>
      <c r="V32" s="86">
        <f t="shared" si="2"/>
        <v>-1.8565143472674652E-2</v>
      </c>
      <c r="X32" s="68">
        <f t="shared" si="5"/>
        <v>-1.1114292683444158E-2</v>
      </c>
      <c r="Y32" s="68">
        <f t="shared" si="6"/>
        <v>-8.0741234589490257E-2</v>
      </c>
      <c r="Z32" s="68">
        <f t="shared" si="7"/>
        <v>-6.5136633638886651E-2</v>
      </c>
    </row>
    <row r="33" spans="1:26">
      <c r="A33" s="81" t="s">
        <v>129</v>
      </c>
      <c r="B33" s="81">
        <f>B18</f>
        <v>17898</v>
      </c>
      <c r="C33" s="81">
        <f t="shared" ref="C33:M33" si="13">C18</f>
        <v>17546</v>
      </c>
      <c r="D33" s="81">
        <f t="shared" si="13"/>
        <v>17558</v>
      </c>
      <c r="E33" s="81">
        <f t="shared" si="13"/>
        <v>15987</v>
      </c>
      <c r="F33" s="81">
        <f t="shared" si="13"/>
        <v>14971</v>
      </c>
      <c r="G33" s="81">
        <f t="shared" si="13"/>
        <v>15058</v>
      </c>
      <c r="H33" s="81">
        <f t="shared" si="13"/>
        <v>16658</v>
      </c>
      <c r="I33" s="81">
        <f t="shared" si="13"/>
        <v>14448</v>
      </c>
      <c r="J33" s="81">
        <f t="shared" si="13"/>
        <v>13606</v>
      </c>
      <c r="K33" s="81">
        <f t="shared" si="13"/>
        <v>13776</v>
      </c>
      <c r="L33" s="81">
        <f t="shared" si="13"/>
        <v>13535</v>
      </c>
      <c r="M33" s="81">
        <f t="shared" si="13"/>
        <v>13308</v>
      </c>
      <c r="N33" s="81"/>
      <c r="O33" s="86">
        <f>(F33-E33)/E33</f>
        <v>-6.3551635704009513E-2</v>
      </c>
      <c r="P33" s="86">
        <f t="shared" ref="P33" si="14">(G33-F33)/F33</f>
        <v>5.8112350544385809E-3</v>
      </c>
      <c r="Q33" s="86">
        <f t="shared" ref="Q33" si="15">(H33-G33)/G33</f>
        <v>0.10625581086465666</v>
      </c>
      <c r="R33" s="86">
        <f t="shared" ref="R33" si="16">(I33-H33)/H33</f>
        <v>-0.13266898787369433</v>
      </c>
      <c r="S33" s="86">
        <f t="shared" ref="S33" si="17">(J33-I33)/I33</f>
        <v>-5.8277962347729792E-2</v>
      </c>
      <c r="T33" s="86">
        <f t="shared" si="4"/>
        <v>1.2494487726003234E-2</v>
      </c>
      <c r="U33" s="86">
        <f t="shared" si="1"/>
        <v>-1.7494192799070846E-2</v>
      </c>
      <c r="V33" s="86">
        <f t="shared" si="2"/>
        <v>-1.6771333579608423E-2</v>
      </c>
      <c r="X33" s="68">
        <f t="shared" si="5"/>
        <v>-1.8996535925801767E-2</v>
      </c>
      <c r="Y33" s="68">
        <f t="shared" si="6"/>
        <v>4.1971601926565336E-2</v>
      </c>
      <c r="Z33" s="68">
        <f t="shared" si="7"/>
        <v>-7.8903654485049837E-2</v>
      </c>
    </row>
    <row r="34" spans="1:26">
      <c r="A34" s="87" t="s">
        <v>130</v>
      </c>
      <c r="B34" s="81">
        <f>SUM(B19:B23)</f>
        <v>74811</v>
      </c>
      <c r="C34" s="88">
        <f t="shared" ref="C34:M34" si="18">SUM(C19:C23)</f>
        <v>74738</v>
      </c>
      <c r="D34" s="88">
        <f t="shared" ref="D34" si="19">SUM(D19:D23)</f>
        <v>74745</v>
      </c>
      <c r="E34" s="81">
        <f t="shared" si="18"/>
        <v>72064</v>
      </c>
      <c r="F34" s="81">
        <f>SUM(F19:F23)</f>
        <v>67641</v>
      </c>
      <c r="G34" s="81">
        <f>SUM(G19:G23)</f>
        <v>67050</v>
      </c>
      <c r="H34" s="81">
        <f t="shared" si="18"/>
        <v>64457</v>
      </c>
      <c r="I34" s="81">
        <f t="shared" si="18"/>
        <v>62223</v>
      </c>
      <c r="J34" s="81">
        <f t="shared" si="18"/>
        <v>60450</v>
      </c>
      <c r="K34" s="81">
        <f t="shared" si="18"/>
        <v>58569</v>
      </c>
      <c r="L34" s="81">
        <f t="shared" si="18"/>
        <v>59047</v>
      </c>
      <c r="M34" s="81">
        <f t="shared" si="18"/>
        <v>58895</v>
      </c>
      <c r="N34" s="81"/>
      <c r="O34" s="86">
        <f t="shared" si="3"/>
        <v>-6.1375999111900531E-2</v>
      </c>
      <c r="P34" s="86">
        <f t="shared" ref="P34:S36" si="20">(G34-F34)/F34</f>
        <v>-8.7373042976892721E-3</v>
      </c>
      <c r="Q34" s="86">
        <f t="shared" si="20"/>
        <v>-3.8672632363907535E-2</v>
      </c>
      <c r="R34" s="86">
        <f t="shared" si="20"/>
        <v>-3.4658764757900619E-2</v>
      </c>
      <c r="S34" s="86">
        <f t="shared" si="20"/>
        <v>-2.8494286678559376E-2</v>
      </c>
      <c r="T34" s="86">
        <f t="shared" si="4"/>
        <v>-3.1116625310173698E-2</v>
      </c>
      <c r="U34" s="86">
        <f t="shared" si="1"/>
        <v>8.1613140057026756E-3</v>
      </c>
      <c r="V34" s="86">
        <f t="shared" si="2"/>
        <v>-2.5742205361830406E-3</v>
      </c>
      <c r="X34" s="68">
        <f t="shared" si="5"/>
        <v>-8.8222320247022495E-4</v>
      </c>
      <c r="Y34" s="68">
        <f t="shared" si="6"/>
        <v>-0.10555894760213144</v>
      </c>
      <c r="Z34" s="68">
        <f t="shared" si="7"/>
        <v>-5.3485045722642753E-2</v>
      </c>
    </row>
    <row r="35" spans="1:26">
      <c r="A35" s="81" t="s">
        <v>131</v>
      </c>
      <c r="B35" s="81">
        <f>SUM(B24:B26)</f>
        <v>43602</v>
      </c>
      <c r="C35" s="88">
        <f t="shared" ref="C35:M35" si="21">SUM(C24:C26)</f>
        <v>42797</v>
      </c>
      <c r="D35" s="88">
        <f t="shared" ref="D35" si="22">SUM(D24:D26)</f>
        <v>42801</v>
      </c>
      <c r="E35" s="81">
        <f t="shared" si="21"/>
        <v>41955</v>
      </c>
      <c r="F35" s="81">
        <f>SUM(F24:F26)</f>
        <v>40364</v>
      </c>
      <c r="G35" s="81">
        <f>SUM(G24:G26)</f>
        <v>40318</v>
      </c>
      <c r="H35" s="81">
        <f t="shared" si="21"/>
        <v>39512</v>
      </c>
      <c r="I35" s="81">
        <f t="shared" si="21"/>
        <v>38586</v>
      </c>
      <c r="J35" s="81">
        <f t="shared" si="21"/>
        <v>37307</v>
      </c>
      <c r="K35" s="81">
        <f t="shared" si="21"/>
        <v>34719</v>
      </c>
      <c r="L35" s="81">
        <f t="shared" si="21"/>
        <v>34718</v>
      </c>
      <c r="M35" s="81">
        <f t="shared" si="21"/>
        <v>34128</v>
      </c>
      <c r="N35" s="81"/>
      <c r="O35" s="86">
        <f t="shared" si="3"/>
        <v>-3.7921582648075318E-2</v>
      </c>
      <c r="P35" s="86">
        <f t="shared" si="20"/>
        <v>-1.1396293727083541E-3</v>
      </c>
      <c r="Q35" s="86">
        <f t="shared" si="20"/>
        <v>-1.999107098566397E-2</v>
      </c>
      <c r="R35" s="86">
        <f t="shared" si="20"/>
        <v>-2.3435918202065194E-2</v>
      </c>
      <c r="S35" s="86">
        <f t="shared" si="20"/>
        <v>-3.3146737158554915E-2</v>
      </c>
      <c r="T35" s="86">
        <f t="shared" si="4"/>
        <v>-6.9370359449969179E-2</v>
      </c>
      <c r="U35" s="86">
        <f t="shared" si="1"/>
        <v>-2.880267288804401E-5</v>
      </c>
      <c r="V35" s="86">
        <f t="shared" si="2"/>
        <v>-1.6994066478483782E-2</v>
      </c>
      <c r="X35" s="68">
        <f t="shared" si="5"/>
        <v>-1.8370716939589925E-2</v>
      </c>
      <c r="Y35" s="68">
        <f t="shared" si="6"/>
        <v>-5.822905493981647E-2</v>
      </c>
      <c r="Z35" s="68">
        <f t="shared" si="7"/>
        <v>-0.11553413155030322</v>
      </c>
    </row>
    <row r="36" spans="1:26">
      <c r="A36" s="81" t="s">
        <v>132</v>
      </c>
      <c r="B36" s="81">
        <f>SUM(B27:B30)</f>
        <v>52275</v>
      </c>
      <c r="C36" s="88">
        <f t="shared" ref="C36:M36" si="23">SUM(C27:C30)</f>
        <v>51365</v>
      </c>
      <c r="D36" s="88">
        <f t="shared" ref="D36" si="24">SUM(D27:D30)</f>
        <v>51386</v>
      </c>
      <c r="E36" s="81">
        <f t="shared" si="23"/>
        <v>52986</v>
      </c>
      <c r="F36" s="81">
        <f>SUM(F27:F30)</f>
        <v>49199</v>
      </c>
      <c r="G36" s="81">
        <f>SUM(G27:G30)</f>
        <v>49237</v>
      </c>
      <c r="H36" s="81">
        <f t="shared" si="23"/>
        <v>47590</v>
      </c>
      <c r="I36" s="81">
        <f t="shared" si="23"/>
        <v>46526</v>
      </c>
      <c r="J36" s="81">
        <f t="shared" si="23"/>
        <v>44794</v>
      </c>
      <c r="K36" s="81">
        <f t="shared" si="23"/>
        <v>47344</v>
      </c>
      <c r="L36" s="81">
        <f t="shared" si="23"/>
        <v>46806</v>
      </c>
      <c r="M36" s="81">
        <f t="shared" si="23"/>
        <v>44914</v>
      </c>
      <c r="N36" s="81"/>
      <c r="O36" s="86">
        <f t="shared" si="3"/>
        <v>-7.1471709508171971E-2</v>
      </c>
      <c r="P36" s="86">
        <f t="shared" si="20"/>
        <v>7.7237342222402899E-4</v>
      </c>
      <c r="Q36" s="86">
        <f t="shared" si="20"/>
        <v>-3.3450453926924875E-2</v>
      </c>
      <c r="R36" s="86">
        <f t="shared" si="20"/>
        <v>-2.235763815927716E-2</v>
      </c>
      <c r="S36" s="86">
        <f t="shared" si="20"/>
        <v>-3.7226497012423164E-2</v>
      </c>
      <c r="T36" s="86">
        <f t="shared" si="4"/>
        <v>5.6927267044693489E-2</v>
      </c>
      <c r="U36" s="86">
        <f t="shared" si="1"/>
        <v>-1.1363636363636364E-2</v>
      </c>
      <c r="V36" s="86">
        <f t="shared" si="2"/>
        <v>-4.0422168098107079E-2</v>
      </c>
      <c r="X36" s="68">
        <f t="shared" si="5"/>
        <v>-1.7006217120994739E-2</v>
      </c>
      <c r="Y36" s="68">
        <f t="shared" si="6"/>
        <v>-0.10183822141697807</v>
      </c>
      <c r="Z36" s="68">
        <f t="shared" si="7"/>
        <v>-3.4647293986158276E-2</v>
      </c>
    </row>
    <row r="38" spans="1:26" s="75" customFormat="1" ht="16">
      <c r="A38" s="76" t="s">
        <v>119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/>
  </sheetPr>
  <dimension ref="A1:O72"/>
  <sheetViews>
    <sheetView workbookViewId="0">
      <selection activeCell="M2" sqref="M2"/>
    </sheetView>
  </sheetViews>
  <sheetFormatPr baseColWidth="10" defaultColWidth="8.83203125" defaultRowHeight="15"/>
  <cols>
    <col min="1" max="1" width="11.5" bestFit="1" customWidth="1"/>
    <col min="14" max="15" width="8.83203125" style="68"/>
  </cols>
  <sheetData>
    <row r="1" spans="1:15"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 s="68" t="s">
        <v>133</v>
      </c>
      <c r="O1" s="68" t="s">
        <v>134</v>
      </c>
    </row>
    <row r="2" spans="1:15">
      <c r="A2" t="s">
        <v>79</v>
      </c>
      <c r="B2" s="1">
        <f>'2013'!AK966</f>
        <v>217828</v>
      </c>
      <c r="C2" s="1">
        <f>'2014'!AK949</f>
        <v>219655</v>
      </c>
      <c r="D2" s="1">
        <f>'2015'!AK875</f>
        <v>208003</v>
      </c>
      <c r="E2">
        <f>'2016'!AC918</f>
        <v>214966</v>
      </c>
      <c r="F2">
        <f>SUM('2017'!AL:AL)</f>
        <v>0</v>
      </c>
      <c r="G2">
        <f>SUM('2018'!AP:AP)</f>
        <v>203844</v>
      </c>
      <c r="H2" s="1">
        <f>'2019'!AQ918</f>
        <v>198643</v>
      </c>
      <c r="I2" s="1">
        <f>'2020'!AS921</f>
        <v>193574</v>
      </c>
      <c r="J2" s="1">
        <f>'2021'!AV905</f>
        <v>176944</v>
      </c>
      <c r="K2" s="1">
        <f>'2022'!AV847</f>
        <v>190123</v>
      </c>
      <c r="L2" s="1">
        <f>'2023'!AU870</f>
        <v>190604</v>
      </c>
      <c r="M2" s="1">
        <f>'2024'!AP854</f>
        <v>186963</v>
      </c>
      <c r="N2" s="68">
        <f>(M2-B2)/B2</f>
        <v>-0.14169436436087188</v>
      </c>
      <c r="O2" s="68">
        <f>(M2-C2)/C2</f>
        <v>-0.14883339782841273</v>
      </c>
    </row>
    <row r="3" spans="1:15">
      <c r="A3" t="s">
        <v>135</v>
      </c>
      <c r="B3">
        <f>SUMIFS('2013'!AK:AK, '2013'!D:D, A3)</f>
        <v>1622</v>
      </c>
      <c r="C3">
        <f>SUMIFS('2014'!AK:AK, '2014'!I:I, A3)</f>
        <v>1683</v>
      </c>
      <c r="D3">
        <f>SUMIFS('2015'!AL:AL, '2014'!J:J, B3)</f>
        <v>0</v>
      </c>
      <c r="E3">
        <f>SUMIFS('2016'!AC:AC, '2016'!H:H, A3)</f>
        <v>1802</v>
      </c>
      <c r="F3">
        <f>SUMIFS('2017'!AL:AL, '2017'!H:H, A3)</f>
        <v>1815</v>
      </c>
      <c r="G3">
        <f>SUMIFS('2018'!AP:AP, '2018'!H:H, A3)</f>
        <v>1766</v>
      </c>
      <c r="H3">
        <f>SUMIFS('2019'!AQ:AQ, '2019'!I:I, A3)</f>
        <v>1726</v>
      </c>
      <c r="I3">
        <f>SUMIFS('2020'!AS:AS, '2020'!K:K, A3)</f>
        <v>1655</v>
      </c>
      <c r="J3">
        <f>SUMIFS('2021'!AV:AV, '2020'!K:K, A3)</f>
        <v>1556</v>
      </c>
      <c r="K3">
        <f>SUMIFS('2022'!AV:AV, '2022'!K:K, A3)</f>
        <v>1593</v>
      </c>
      <c r="L3">
        <f>SUMIFS('2023'!AU:AU, '2023'!J:J, A3)</f>
        <v>1656</v>
      </c>
      <c r="M3">
        <f>SUMIFS('2024'!AP:AP, '2024'!I:I, A3)</f>
        <v>1614</v>
      </c>
      <c r="N3" s="68">
        <f t="shared" ref="N3:N66" si="0">(M3-B3)/B3</f>
        <v>-4.9321824907521579E-3</v>
      </c>
      <c r="O3" s="68">
        <f t="shared" ref="O3:O66" si="1">(M3-C3)/C3</f>
        <v>-4.0998217468805706E-2</v>
      </c>
    </row>
    <row r="4" spans="1:15">
      <c r="A4" t="s">
        <v>136</v>
      </c>
      <c r="B4">
        <f>SUMIFS('2013'!AK:AK, '2013'!D:D, A4)</f>
        <v>80</v>
      </c>
      <c r="C4">
        <f>SUMIFS('2014'!AK:AK, '2014'!I:I, A4)</f>
        <v>77</v>
      </c>
      <c r="E4">
        <f>SUMIFS('2016'!AC:AC, '2016'!H:H, A4)</f>
        <v>85</v>
      </c>
      <c r="F4">
        <f>SUMIFS('2017'!AL:AL, '2017'!H:H, A4)</f>
        <v>86</v>
      </c>
      <c r="G4">
        <f>SUMIFS('2018'!AP:AP, '2018'!H:H, A4)</f>
        <v>75</v>
      </c>
      <c r="H4">
        <f>SUMIFS('2019'!AQ:AQ, '2019'!I:I, A4)</f>
        <v>83</v>
      </c>
      <c r="I4">
        <f>SUMIFS('2020'!AS:AS, '2020'!K:K, A4)</f>
        <v>79</v>
      </c>
      <c r="J4">
        <f>SUMIFS('2021'!AV:AV, '2020'!K:K, A4)</f>
        <v>99</v>
      </c>
      <c r="K4">
        <f>SUMIFS('2022'!AV:AV, '2022'!K:K, A4)</f>
        <v>126</v>
      </c>
      <c r="L4">
        <f>SUMIFS('2023'!AU:AU, '2023'!J:J, A4)</f>
        <v>125</v>
      </c>
      <c r="M4">
        <f>SUMIFS('2024'!AP:AP, '2024'!I:I, A4)</f>
        <v>131</v>
      </c>
      <c r="N4" s="68">
        <f t="shared" si="0"/>
        <v>0.63749999999999996</v>
      </c>
      <c r="O4" s="68">
        <f t="shared" si="1"/>
        <v>0.70129870129870131</v>
      </c>
    </row>
    <row r="5" spans="1:15">
      <c r="A5" t="s">
        <v>137</v>
      </c>
      <c r="B5">
        <f>SUMIFS('2013'!AK:AK, '2013'!D:D, A5)</f>
        <v>147</v>
      </c>
      <c r="C5">
        <f>SUMIFS('2014'!AK:AK, '2014'!I:I, A5)</f>
        <v>39</v>
      </c>
      <c r="E5">
        <f>SUMIFS('2016'!AC:AC, '2016'!H:H, A5)</f>
        <v>0</v>
      </c>
      <c r="F5">
        <f>SUMIFS('2017'!AL:AL, '2017'!H:H, A5)</f>
        <v>174</v>
      </c>
      <c r="G5">
        <f>SUMIFS('2018'!AP:AP, '2018'!H:H, A5)</f>
        <v>41</v>
      </c>
      <c r="H5">
        <f>SUMIFS('2019'!AQ:AQ, '2019'!I:I, A5)</f>
        <v>166</v>
      </c>
      <c r="I5">
        <f>SUMIFS('2020'!AS:AS, '2020'!K:K, A5)</f>
        <v>163</v>
      </c>
      <c r="J5">
        <f>SUMIFS('2021'!AV:AV, '2020'!K:K, A5)</f>
        <v>467</v>
      </c>
      <c r="K5">
        <f>SUMIFS('2022'!AV:AV, '2022'!K:K, A5)</f>
        <v>224</v>
      </c>
      <c r="L5">
        <f>SUMIFS('2023'!AU:AU, '2023'!J:J, A5)</f>
        <v>154</v>
      </c>
      <c r="M5">
        <f>SUMIFS('2024'!AP:AP, '2024'!I:I, A5)</f>
        <v>136</v>
      </c>
      <c r="N5" s="68">
        <f t="shared" si="0"/>
        <v>-7.4829931972789115E-2</v>
      </c>
      <c r="O5" s="68">
        <f t="shared" si="1"/>
        <v>2.4871794871794872</v>
      </c>
    </row>
    <row r="6" spans="1:15">
      <c r="A6" t="s">
        <v>138</v>
      </c>
      <c r="B6">
        <f>SUMIFS('2013'!AK:AK, '2013'!D:D, A6)</f>
        <v>508</v>
      </c>
      <c r="C6">
        <f>SUMIFS('2014'!AK:AK, '2014'!I:I, A6)</f>
        <v>635</v>
      </c>
      <c r="E6">
        <f>SUMIFS('2016'!AC:AC, '2016'!H:H, A6)</f>
        <v>651</v>
      </c>
      <c r="F6">
        <f>SUMIFS('2017'!AL:AL, '2017'!H:H, A6)</f>
        <v>665</v>
      </c>
      <c r="G6">
        <f>SUMIFS('2018'!AP:AP, '2018'!H:H, A6)</f>
        <v>668</v>
      </c>
      <c r="H6">
        <f>SUMIFS('2019'!AQ:AQ, '2019'!I:I, A6)</f>
        <v>571</v>
      </c>
      <c r="I6">
        <f>SUMIFS('2020'!AS:AS, '2020'!K:K, A6)</f>
        <v>605</v>
      </c>
      <c r="J6">
        <f>SUMIFS('2021'!AV:AV, '2020'!K:K, A6)</f>
        <v>283</v>
      </c>
      <c r="K6">
        <f>SUMIFS('2022'!AV:AV, '2022'!K:K, A6)</f>
        <v>600</v>
      </c>
      <c r="L6">
        <f>SUMIFS('2023'!AU:AU, '2023'!J:J, A6)</f>
        <v>598</v>
      </c>
      <c r="M6">
        <f>SUMIFS('2024'!AP:AP, '2024'!I:I, A6)</f>
        <v>617</v>
      </c>
      <c r="N6" s="68">
        <f t="shared" si="0"/>
        <v>0.21456692913385828</v>
      </c>
      <c r="O6" s="68">
        <f t="shared" si="1"/>
        <v>-2.8346456692913385E-2</v>
      </c>
    </row>
    <row r="7" spans="1:15">
      <c r="A7" t="s">
        <v>139</v>
      </c>
      <c r="B7">
        <f>SUMIFS('2013'!AK:AK, '2013'!D:D, A7)</f>
        <v>0</v>
      </c>
      <c r="C7">
        <f>SUMIFS('2014'!AK:AK, '2014'!I:I, A7)</f>
        <v>0</v>
      </c>
      <c r="E7">
        <f>SUMIFS('2016'!AC:AC, '2016'!H:H, A7)</f>
        <v>17</v>
      </c>
      <c r="F7">
        <f>SUMIFS('2017'!AL:AL, '2017'!H:H, A7)</f>
        <v>35</v>
      </c>
      <c r="G7">
        <f>SUMIFS('2018'!AP:AP, '2018'!H:H, A7)</f>
        <v>35</v>
      </c>
      <c r="H7">
        <f>SUMIFS('2019'!AQ:AQ, '2019'!I:I, A7)</f>
        <v>32</v>
      </c>
      <c r="I7">
        <f>SUMIFS('2020'!AS:AS, '2020'!K:K, A7)</f>
        <v>33</v>
      </c>
      <c r="J7">
        <f>SUMIFS('2021'!AV:AV, '2020'!K:K, A7)</f>
        <v>150</v>
      </c>
      <c r="K7">
        <f>SUMIFS('2022'!AV:AV, '2022'!K:K, A7)</f>
        <v>35</v>
      </c>
      <c r="L7">
        <f>SUMIFS('2023'!AU:AU, '2023'!J:J, A7)</f>
        <v>38</v>
      </c>
      <c r="M7">
        <f>SUMIFS('2024'!AP:AP, '2024'!I:I, A7)</f>
        <v>24</v>
      </c>
      <c r="N7" s="68" t="e">
        <f t="shared" si="0"/>
        <v>#DIV/0!</v>
      </c>
      <c r="O7" s="68" t="e">
        <f t="shared" si="1"/>
        <v>#DIV/0!</v>
      </c>
    </row>
    <row r="8" spans="1:15">
      <c r="A8" t="s">
        <v>140</v>
      </c>
      <c r="B8">
        <f>SUMIFS('2013'!AK:AK, '2013'!D:D, A8)</f>
        <v>500</v>
      </c>
      <c r="C8">
        <f>SUMIFS('2014'!AK:AK, '2014'!I:I, A8)</f>
        <v>567</v>
      </c>
      <c r="E8">
        <f>SUMIFS('2016'!AC:AC, '2016'!H:H, A8)</f>
        <v>556</v>
      </c>
      <c r="F8">
        <f>SUMIFS('2017'!AL:AL, '2017'!H:H, A8)</f>
        <v>573</v>
      </c>
      <c r="G8">
        <f>SUMIFS('2018'!AP:AP, '2018'!H:H, A8)</f>
        <v>558</v>
      </c>
      <c r="H8">
        <f>SUMIFS('2019'!AQ:AQ, '2019'!I:I, A8)</f>
        <v>581</v>
      </c>
      <c r="I8">
        <f>SUMIFS('2020'!AS:AS, '2020'!K:K, A8)</f>
        <v>578</v>
      </c>
      <c r="J8">
        <f>SUMIFS('2021'!AV:AV, '2020'!K:K, A8)</f>
        <v>560</v>
      </c>
      <c r="K8">
        <f>SUMIFS('2022'!AV:AV, '2022'!K:K, A8)</f>
        <v>599</v>
      </c>
      <c r="L8">
        <f>SUMIFS('2023'!AU:AU, '2023'!J:J, A8)</f>
        <v>568</v>
      </c>
      <c r="M8">
        <f>SUMIFS('2024'!AP:AP, '2024'!I:I, A8)</f>
        <v>413</v>
      </c>
      <c r="N8" s="68">
        <f t="shared" si="0"/>
        <v>-0.17399999999999999</v>
      </c>
      <c r="O8" s="68">
        <f t="shared" si="1"/>
        <v>-0.27160493827160492</v>
      </c>
    </row>
    <row r="9" spans="1:15">
      <c r="A9" t="s">
        <v>141</v>
      </c>
      <c r="B9">
        <f>SUMIFS('2013'!AK:AK, '2013'!D:D, A9)</f>
        <v>812</v>
      </c>
      <c r="C9">
        <f>SUMIFS('2014'!AK:AK, '2014'!I:I, A9)</f>
        <v>871</v>
      </c>
      <c r="E9">
        <f>SUMIFS('2016'!AC:AC, '2016'!H:H, A9)</f>
        <v>965</v>
      </c>
      <c r="F9">
        <f>SUMIFS('2017'!AL:AL, '2017'!H:H, A9)</f>
        <v>1038</v>
      </c>
      <c r="G9">
        <f>SUMIFS('2018'!AP:AP, '2018'!H:H, A9)</f>
        <v>1078</v>
      </c>
      <c r="H9">
        <f>SUMIFS('2019'!AQ:AQ, '2019'!I:I, A9)</f>
        <v>1064</v>
      </c>
      <c r="I9">
        <f>SUMIFS('2020'!AS:AS, '2020'!K:K, A9)</f>
        <v>1063</v>
      </c>
      <c r="J9">
        <f>SUMIFS('2021'!AV:AV, '2020'!K:K, A9)</f>
        <v>942</v>
      </c>
      <c r="K9">
        <f>SUMIFS('2022'!AV:AV, '2022'!K:K, A9)</f>
        <v>1090</v>
      </c>
      <c r="L9">
        <f>SUMIFS('2023'!AU:AU, '2023'!J:J, A9)</f>
        <v>1101</v>
      </c>
      <c r="M9">
        <f>SUMIFS('2024'!AP:AP, '2024'!I:I, A9)</f>
        <v>1108</v>
      </c>
      <c r="N9" s="68">
        <f t="shared" si="0"/>
        <v>0.3645320197044335</v>
      </c>
      <c r="O9" s="68">
        <f t="shared" si="1"/>
        <v>0.27210103329506313</v>
      </c>
    </row>
    <row r="10" spans="1:15">
      <c r="A10" t="s">
        <v>142</v>
      </c>
      <c r="B10">
        <f>SUMIFS('2013'!AK:AK, '2013'!D:D, A10)</f>
        <v>101</v>
      </c>
      <c r="C10">
        <f>SUMIFS('2014'!AK:AK, '2014'!I:I, A10)</f>
        <v>105</v>
      </c>
      <c r="E10">
        <f>SUMIFS('2016'!AC:AC, '2016'!H:H, A10)</f>
        <v>141</v>
      </c>
      <c r="F10">
        <f>SUMIFS('2017'!AL:AL, '2017'!H:H, A10)</f>
        <v>155</v>
      </c>
      <c r="G10">
        <f>SUMIFS('2018'!AP:AP, '2018'!H:H, A10)</f>
        <v>68</v>
      </c>
      <c r="H10">
        <f>SUMIFS('2019'!AQ:AQ, '2019'!I:I, A10)</f>
        <v>70</v>
      </c>
      <c r="I10">
        <f>SUMIFS('2020'!AS:AS, '2020'!K:K, A10)</f>
        <v>145</v>
      </c>
      <c r="J10">
        <f>SUMIFS('2021'!AV:AV, '2020'!K:K, A10)</f>
        <v>130</v>
      </c>
      <c r="K10">
        <f>SUMIFS('2022'!AV:AV, '2022'!K:K, A10)</f>
        <v>135</v>
      </c>
      <c r="L10">
        <f>SUMIFS('2023'!AU:AU, '2023'!J:J, A10)</f>
        <v>84</v>
      </c>
      <c r="M10">
        <f>SUMIFS('2024'!AP:AP, '2024'!I:I, A10)</f>
        <v>90</v>
      </c>
      <c r="N10" s="68">
        <f t="shared" si="0"/>
        <v>-0.10891089108910891</v>
      </c>
      <c r="O10" s="68">
        <f t="shared" si="1"/>
        <v>-0.14285714285714285</v>
      </c>
    </row>
    <row r="11" spans="1:15">
      <c r="A11" t="s">
        <v>143</v>
      </c>
      <c r="B11">
        <f>SUMIFS('2013'!AK:AK, '2013'!D:D, A11)</f>
        <v>213</v>
      </c>
      <c r="C11">
        <f>SUMIFS('2014'!AK:AK, '2014'!I:I, A11)</f>
        <v>196</v>
      </c>
      <c r="E11">
        <f>SUMIFS('2016'!AC:AC, '2016'!H:H, A11)</f>
        <v>240</v>
      </c>
      <c r="F11">
        <f>SUMIFS('2017'!AL:AL, '2017'!H:H, A11)</f>
        <v>250</v>
      </c>
      <c r="G11">
        <f>SUMIFS('2018'!AP:AP, '2018'!H:H, A11)</f>
        <v>223</v>
      </c>
      <c r="H11">
        <f>SUMIFS('2019'!AQ:AQ, '2019'!I:I, A11)</f>
        <v>222</v>
      </c>
      <c r="I11">
        <f>SUMIFS('2020'!AS:AS, '2020'!K:K, A11)</f>
        <v>216</v>
      </c>
      <c r="J11">
        <f>SUMIFS('2021'!AV:AV, '2020'!K:K, A11)</f>
        <v>387</v>
      </c>
      <c r="K11">
        <f>SUMIFS('2022'!AV:AV, '2022'!K:K, A11)</f>
        <v>195</v>
      </c>
      <c r="L11">
        <f>SUMIFS('2023'!AU:AU, '2023'!J:J, A11)</f>
        <v>154</v>
      </c>
      <c r="M11">
        <f>SUMIFS('2024'!AP:AP, '2024'!I:I, A11)</f>
        <v>154</v>
      </c>
      <c r="N11" s="68">
        <f t="shared" si="0"/>
        <v>-0.27699530516431925</v>
      </c>
      <c r="O11" s="68">
        <f t="shared" si="1"/>
        <v>-0.21428571428571427</v>
      </c>
    </row>
    <row r="12" spans="1:15">
      <c r="A12" t="s">
        <v>144</v>
      </c>
      <c r="B12">
        <f>SUMIFS('2013'!AK:AK, '2013'!D:D, A12)</f>
        <v>427</v>
      </c>
      <c r="C12">
        <f>SUMIFS('2014'!AK:AK, '2014'!I:I, A12)</f>
        <v>436</v>
      </c>
      <c r="E12">
        <f>SUMIFS('2016'!AC:AC, '2016'!H:H, A12)</f>
        <v>357</v>
      </c>
      <c r="F12">
        <f>SUMIFS('2017'!AL:AL, '2017'!H:H, A12)</f>
        <v>371</v>
      </c>
      <c r="G12">
        <f>SUMIFS('2018'!AP:AP, '2018'!H:H, A12)</f>
        <v>368</v>
      </c>
      <c r="H12">
        <f>SUMIFS('2019'!AQ:AQ, '2019'!I:I, A12)</f>
        <v>360</v>
      </c>
      <c r="I12">
        <f>SUMIFS('2020'!AS:AS, '2020'!K:K, A12)</f>
        <v>328</v>
      </c>
      <c r="J12">
        <f>SUMIFS('2021'!AV:AV, '2020'!K:K, A12)</f>
        <v>1025</v>
      </c>
      <c r="K12">
        <f>SUMIFS('2022'!AV:AV, '2022'!K:K, A12)</f>
        <v>269</v>
      </c>
      <c r="L12">
        <f>SUMIFS('2023'!AU:AU, '2023'!J:J, A12)</f>
        <v>297</v>
      </c>
      <c r="M12">
        <f>SUMIFS('2024'!AP:AP, '2024'!I:I, A12)</f>
        <v>288</v>
      </c>
      <c r="N12" s="68">
        <f t="shared" si="0"/>
        <v>-0.32552693208430911</v>
      </c>
      <c r="O12" s="68">
        <f t="shared" si="1"/>
        <v>-0.33944954128440369</v>
      </c>
    </row>
    <row r="13" spans="1:15">
      <c r="A13" t="s">
        <v>145</v>
      </c>
      <c r="B13">
        <f>SUMIFS('2013'!AK:AK, '2013'!D:D, A13)</f>
        <v>6472</v>
      </c>
      <c r="C13">
        <f>SUMIFS('2014'!AK:AK, '2014'!I:I, A13)</f>
        <v>6999</v>
      </c>
      <c r="E13">
        <f>SUMIFS('2016'!AC:AC, '2016'!H:H, A13)</f>
        <v>6691</v>
      </c>
      <c r="F13">
        <f>SUMIFS('2017'!AL:AL, '2017'!H:H, A13)</f>
        <v>6165</v>
      </c>
      <c r="G13">
        <f>SUMIFS('2018'!AP:AP, '2018'!H:H, A13)</f>
        <v>6134</v>
      </c>
      <c r="H13">
        <f>SUMIFS('2019'!AQ:AQ, '2019'!I:I, A13)</f>
        <v>5786</v>
      </c>
      <c r="I13">
        <f>SUMIFS('2020'!AS:AS, '2020'!K:K, A13)</f>
        <v>5579</v>
      </c>
      <c r="J13">
        <f>SUMIFS('2021'!AV:AV, '2020'!K:K, A13)</f>
        <v>3855</v>
      </c>
      <c r="K13">
        <f>SUMIFS('2022'!AV:AV, '2022'!K:K, A13)</f>
        <v>4749</v>
      </c>
      <c r="L13">
        <f>SUMIFS('2023'!AU:AU, '2023'!J:J, A13)</f>
        <v>4659</v>
      </c>
      <c r="M13">
        <f>SUMIFS('2024'!AP:AP, '2024'!I:I, A13)</f>
        <v>4466</v>
      </c>
      <c r="N13" s="68">
        <f t="shared" si="0"/>
        <v>-0.30995055624227441</v>
      </c>
      <c r="O13" s="68">
        <f t="shared" si="1"/>
        <v>-0.36190884412058866</v>
      </c>
    </row>
    <row r="14" spans="1:15">
      <c r="A14" t="s">
        <v>146</v>
      </c>
      <c r="B14">
        <f>SUMIFS('2013'!AK:AK, '2013'!D:D, A14)</f>
        <v>110035</v>
      </c>
      <c r="C14">
        <f>SUMIFS('2014'!AK:AK, '2014'!I:I, A14)</f>
        <v>110291</v>
      </c>
      <c r="E14">
        <f>SUMIFS('2016'!AC:AC, '2016'!H:H, A14)</f>
        <v>111332</v>
      </c>
      <c r="F14">
        <f>SUMIFS('2017'!AL:AL, '2017'!H:H, A14)</f>
        <v>103866</v>
      </c>
      <c r="G14">
        <f>SUMIFS('2018'!AP:AP, '2018'!H:H, A14)</f>
        <v>104453</v>
      </c>
      <c r="H14">
        <f>SUMIFS('2019'!AQ:AQ, '2019'!I:I, A14)</f>
        <v>102159</v>
      </c>
      <c r="I14">
        <f>SUMIFS('2020'!AS:AS, '2020'!K:K, A14)</f>
        <v>99370</v>
      </c>
      <c r="J14">
        <f>SUMIFS('2021'!AV:AV, '2020'!K:K, A14)</f>
        <v>90215</v>
      </c>
      <c r="K14">
        <f>SUMIFS('2022'!AV:AV, '2022'!K:K, A14)</f>
        <v>98990</v>
      </c>
      <c r="L14">
        <f>SUMIFS('2023'!AU:AU, '2023'!J:J, A14)</f>
        <v>98537</v>
      </c>
      <c r="M14">
        <f>SUMIFS('2024'!AP:AP, '2024'!I:I, A14)</f>
        <v>95961</v>
      </c>
      <c r="N14" s="68">
        <f t="shared" si="0"/>
        <v>-0.12790475757713454</v>
      </c>
      <c r="O14" s="68">
        <f t="shared" si="1"/>
        <v>-0.12992900599323606</v>
      </c>
    </row>
    <row r="15" spans="1:15">
      <c r="A15" t="s">
        <v>147</v>
      </c>
      <c r="B15">
        <f>SUMIFS('2013'!AK:AK, '2013'!D:D, A15)</f>
        <v>223</v>
      </c>
      <c r="C15">
        <f>SUMIFS('2014'!AK:AK, '2014'!I:I, A15)</f>
        <v>204</v>
      </c>
      <c r="E15">
        <f>SUMIFS('2016'!AC:AC, '2016'!H:H, A15)</f>
        <v>183</v>
      </c>
      <c r="F15">
        <f>SUMIFS('2017'!AL:AL, '2017'!H:H, A15)</f>
        <v>160</v>
      </c>
      <c r="G15">
        <f>SUMIFS('2018'!AP:AP, '2018'!H:H, A15)</f>
        <v>156</v>
      </c>
      <c r="H15">
        <f>SUMIFS('2019'!AQ:AQ, '2019'!I:I, A15)</f>
        <v>54</v>
      </c>
      <c r="I15">
        <f>SUMIFS('2020'!AS:AS, '2020'!K:K, A15)</f>
        <v>51</v>
      </c>
      <c r="J15">
        <f>SUMIFS('2021'!AV:AV, '2020'!K:K, A15)</f>
        <v>295</v>
      </c>
      <c r="K15">
        <f>SUMIFS('2022'!AV:AV, '2022'!K:K, A15)</f>
        <v>0</v>
      </c>
      <c r="L15">
        <f>SUMIFS('2023'!AU:AU, '2023'!J:J, A15)</f>
        <v>0</v>
      </c>
      <c r="M15">
        <f>SUMIFS('2024'!AP:AP, '2024'!I:I, A15)</f>
        <v>0</v>
      </c>
      <c r="N15" s="68">
        <f t="shared" si="0"/>
        <v>-1</v>
      </c>
      <c r="O15" s="68">
        <f t="shared" si="1"/>
        <v>-1</v>
      </c>
    </row>
    <row r="16" spans="1:15">
      <c r="A16" t="s">
        <v>148</v>
      </c>
      <c r="B16">
        <f>SUMIFS('2013'!AK:AK, '2013'!D:D, A16)</f>
        <v>496</v>
      </c>
      <c r="C16">
        <f>SUMIFS('2014'!AK:AK, '2014'!I:I, A16)</f>
        <v>604</v>
      </c>
      <c r="E16">
        <f>SUMIFS('2016'!AC:AC, '2016'!H:H, A16)</f>
        <v>537</v>
      </c>
      <c r="F16">
        <f>SUMIFS('2017'!AL:AL, '2017'!H:H, A16)</f>
        <v>379</v>
      </c>
      <c r="G16">
        <f>SUMIFS('2018'!AP:AP, '2018'!H:H, A16)</f>
        <v>501</v>
      </c>
      <c r="H16">
        <f>SUMIFS('2019'!AQ:AQ, '2019'!I:I, A16)</f>
        <v>485</v>
      </c>
      <c r="I16">
        <f>SUMIFS('2020'!AS:AS, '2020'!K:K, A16)</f>
        <v>496</v>
      </c>
      <c r="J16">
        <f>SUMIFS('2021'!AV:AV, '2020'!K:K, A16)</f>
        <v>261</v>
      </c>
      <c r="K16">
        <f>SUMIFS('2022'!AV:AV, '2022'!K:K, A16)</f>
        <v>419</v>
      </c>
      <c r="L16">
        <f>SUMIFS('2023'!AU:AU, '2023'!J:J, A16)</f>
        <v>401</v>
      </c>
      <c r="M16">
        <f>SUMIFS('2024'!AP:AP, '2024'!I:I, A16)</f>
        <v>380</v>
      </c>
      <c r="N16" s="68">
        <f t="shared" si="0"/>
        <v>-0.23387096774193547</v>
      </c>
      <c r="O16" s="68">
        <f t="shared" si="1"/>
        <v>-0.37086092715231789</v>
      </c>
    </row>
    <row r="17" spans="1:15">
      <c r="A17" t="s">
        <v>149</v>
      </c>
      <c r="B17">
        <f>SUMIFS('2013'!AK:AK, '2013'!D:D, A17)</f>
        <v>2462</v>
      </c>
      <c r="C17">
        <f>SUMIFS('2014'!AK:AK, '2014'!I:I, A17)</f>
        <v>2550</v>
      </c>
      <c r="E17">
        <f>SUMIFS('2016'!AC:AC, '2016'!H:H, A17)</f>
        <v>2297</v>
      </c>
      <c r="F17">
        <f>SUMIFS('2017'!AL:AL, '2017'!H:H, A17)</f>
        <v>2347</v>
      </c>
      <c r="G17">
        <f>SUMIFS('2018'!AP:AP, '2018'!H:H, A17)</f>
        <v>2256</v>
      </c>
      <c r="H17">
        <f>SUMIFS('2019'!AQ:AQ, '2019'!I:I, A17)</f>
        <v>1566</v>
      </c>
      <c r="I17">
        <f>SUMIFS('2020'!AS:AS, '2020'!K:K, A17)</f>
        <v>2088</v>
      </c>
      <c r="J17">
        <f>SUMIFS('2021'!AV:AV, '2020'!K:K, A17)</f>
        <v>2573</v>
      </c>
      <c r="K17">
        <f>SUMIFS('2022'!AV:AV, '2022'!K:K, A17)</f>
        <v>2114</v>
      </c>
      <c r="L17">
        <f>SUMIFS('2023'!AU:AU, '2023'!J:J, A17)</f>
        <v>2036</v>
      </c>
      <c r="M17">
        <f>SUMIFS('2024'!AP:AP, '2024'!I:I, A17)</f>
        <v>2185</v>
      </c>
      <c r="N17" s="68">
        <f t="shared" si="0"/>
        <v>-0.11251015434606011</v>
      </c>
      <c r="O17" s="68">
        <f t="shared" si="1"/>
        <v>-0.14313725490196078</v>
      </c>
    </row>
    <row r="18" spans="1:15">
      <c r="A18" t="s">
        <v>150</v>
      </c>
      <c r="B18">
        <f>SUMIFS('2013'!AK:AK, '2013'!D:D, A18)</f>
        <v>441</v>
      </c>
      <c r="C18">
        <f>SUMIFS('2014'!AK:AK, '2014'!I:I, A18)</f>
        <v>397</v>
      </c>
      <c r="E18">
        <f>SUMIFS('2016'!AC:AC, '2016'!H:H, A18)</f>
        <v>327</v>
      </c>
      <c r="F18">
        <f>SUMIFS('2017'!AL:AL, '2017'!H:H, A18)</f>
        <v>317</v>
      </c>
      <c r="G18">
        <f>SUMIFS('2018'!AP:AP, '2018'!H:H, A18)</f>
        <v>346</v>
      </c>
      <c r="H18">
        <f>SUMIFS('2019'!AQ:AQ, '2019'!I:I, A18)</f>
        <v>317</v>
      </c>
      <c r="I18">
        <f>SUMIFS('2020'!AS:AS, '2020'!K:K, A18)</f>
        <v>305</v>
      </c>
      <c r="J18">
        <f>SUMIFS('2021'!AV:AV, '2020'!K:K, A18)</f>
        <v>232</v>
      </c>
      <c r="K18">
        <f>SUMIFS('2022'!AV:AV, '2022'!K:K, A18)</f>
        <v>357</v>
      </c>
      <c r="L18">
        <f>SUMIFS('2023'!AU:AU, '2023'!J:J, A18)</f>
        <v>0</v>
      </c>
      <c r="M18">
        <f>SUMIFS('2024'!AP:AP, '2024'!I:I, A18)</f>
        <v>446</v>
      </c>
      <c r="N18" s="68">
        <f t="shared" si="0"/>
        <v>1.1337868480725623E-2</v>
      </c>
      <c r="O18" s="68">
        <f t="shared" si="1"/>
        <v>0.12342569269521411</v>
      </c>
    </row>
    <row r="19" spans="1:15">
      <c r="A19" t="s">
        <v>151</v>
      </c>
      <c r="B19">
        <f>SUMIFS('2013'!AK:AK, '2013'!D:D, A19)</f>
        <v>0</v>
      </c>
      <c r="C19">
        <f>SUMIFS('2014'!AK:AK, '2014'!I:I, A19)</f>
        <v>0</v>
      </c>
      <c r="E19">
        <f>SUMIFS('2016'!AC:AC, '2016'!H:H, A19)</f>
        <v>76</v>
      </c>
      <c r="F19">
        <f>SUMIFS('2017'!AL:AL, '2017'!H:H, A19)</f>
        <v>59</v>
      </c>
      <c r="G19">
        <f>SUMIFS('2018'!AP:AP, '2018'!H:H, A19)</f>
        <v>0</v>
      </c>
      <c r="H19">
        <f>SUMIFS('2019'!AQ:AQ, '2019'!I:I, A19)</f>
        <v>0</v>
      </c>
      <c r="I19">
        <f>SUMIFS('2020'!AS:AS, '2020'!K:K, A19)</f>
        <v>114</v>
      </c>
      <c r="J19">
        <f>SUMIFS('2021'!AV:AV, '2020'!K:K, A19)</f>
        <v>38</v>
      </c>
      <c r="K19">
        <f>SUMIFS('2022'!AV:AV, '2022'!K:K, A19)</f>
        <v>0</v>
      </c>
      <c r="L19">
        <f>SUMIFS('2023'!AU:AU, '2023'!J:J, A19)</f>
        <v>239</v>
      </c>
      <c r="M19">
        <f>SUMIFS('2024'!AP:AP, '2024'!I:I, A19)</f>
        <v>263</v>
      </c>
      <c r="N19" s="68" t="e">
        <f t="shared" si="0"/>
        <v>#DIV/0!</v>
      </c>
      <c r="O19" s="68" t="e">
        <f t="shared" si="1"/>
        <v>#DIV/0!</v>
      </c>
    </row>
    <row r="20" spans="1:15">
      <c r="A20" t="s">
        <v>152</v>
      </c>
      <c r="B20">
        <f>SUMIFS('2013'!AK:AK, '2013'!D:D, A20)</f>
        <v>240</v>
      </c>
      <c r="C20">
        <f>SUMIFS('2014'!AK:AK, '2014'!I:I, A20)</f>
        <v>195</v>
      </c>
      <c r="E20">
        <f>SUMIFS('2016'!AC:AC, '2016'!H:H, A20)</f>
        <v>321</v>
      </c>
      <c r="F20">
        <f>SUMIFS('2017'!AL:AL, '2017'!H:H, A20)</f>
        <v>332</v>
      </c>
      <c r="G20">
        <f>SUMIFS('2018'!AP:AP, '2018'!H:H, A20)</f>
        <v>362</v>
      </c>
      <c r="H20">
        <f>SUMIFS('2019'!AQ:AQ, '2019'!I:I, A20)</f>
        <v>354</v>
      </c>
      <c r="I20">
        <f>SUMIFS('2020'!AS:AS, '2020'!K:K, A20)</f>
        <v>333</v>
      </c>
      <c r="J20">
        <f>SUMIFS('2021'!AV:AV, '2020'!K:K, A20)</f>
        <v>301</v>
      </c>
      <c r="K20">
        <f>SUMIFS('2022'!AV:AV, '2022'!K:K, A20)</f>
        <v>410</v>
      </c>
      <c r="L20">
        <f>SUMIFS('2023'!AU:AU, '2023'!J:J, A20)</f>
        <v>403</v>
      </c>
      <c r="M20">
        <f>SUMIFS('2024'!AP:AP, '2024'!I:I, A20)</f>
        <v>407</v>
      </c>
      <c r="N20" s="68">
        <f t="shared" si="0"/>
        <v>0.6958333333333333</v>
      </c>
      <c r="O20" s="68">
        <f t="shared" si="1"/>
        <v>1.0871794871794871</v>
      </c>
    </row>
    <row r="21" spans="1:15">
      <c r="A21" t="s">
        <v>153</v>
      </c>
      <c r="B21">
        <f>SUMIFS('2013'!AK:AK, '2013'!D:D, A21)</f>
        <v>125</v>
      </c>
      <c r="C21">
        <f>SUMIFS('2014'!AK:AK, '2014'!I:I, A21)</f>
        <v>132</v>
      </c>
      <c r="E21">
        <f>SUMIFS('2016'!AC:AC, '2016'!H:H, A21)</f>
        <v>156</v>
      </c>
      <c r="F21">
        <f>SUMIFS('2017'!AL:AL, '2017'!H:H, A21)</f>
        <v>149</v>
      </c>
      <c r="G21">
        <f>SUMIFS('2018'!AP:AP, '2018'!H:H, A21)</f>
        <v>152</v>
      </c>
      <c r="H21">
        <f>SUMIFS('2019'!AQ:AQ, '2019'!I:I, A21)</f>
        <v>176</v>
      </c>
      <c r="I21">
        <f>SUMIFS('2020'!AS:AS, '2020'!K:K, A21)</f>
        <v>179</v>
      </c>
      <c r="J21">
        <f>SUMIFS('2021'!AV:AV, '2020'!K:K, A21)</f>
        <v>70</v>
      </c>
      <c r="K21">
        <f>SUMIFS('2022'!AV:AV, '2022'!K:K, A21)</f>
        <v>192</v>
      </c>
      <c r="L21">
        <f>SUMIFS('2023'!AU:AU, '2023'!J:J, A21)</f>
        <v>184</v>
      </c>
      <c r="M21">
        <f>SUMIFS('2024'!AP:AP, '2024'!I:I, A21)</f>
        <v>199</v>
      </c>
      <c r="N21" s="68">
        <f t="shared" si="0"/>
        <v>0.59199999999999997</v>
      </c>
      <c r="O21" s="68">
        <f t="shared" si="1"/>
        <v>0.50757575757575757</v>
      </c>
    </row>
    <row r="22" spans="1:15">
      <c r="A22" t="s">
        <v>154</v>
      </c>
      <c r="B22">
        <f>SUMIFS('2013'!AK:AK, '2013'!D:D, A22)</f>
        <v>186</v>
      </c>
      <c r="C22">
        <f>SUMIFS('2014'!AK:AK, '2014'!I:I, A22)</f>
        <v>216</v>
      </c>
      <c r="E22">
        <f>SUMIFS('2016'!AC:AC, '2016'!H:H, A22)</f>
        <v>250</v>
      </c>
      <c r="F22">
        <f>SUMIFS('2017'!AL:AL, '2017'!H:H, A22)</f>
        <v>250</v>
      </c>
      <c r="G22">
        <f>SUMIFS('2018'!AP:AP, '2018'!H:H, A22)</f>
        <v>251</v>
      </c>
      <c r="H22">
        <f>SUMIFS('2019'!AQ:AQ, '2019'!I:I, A22)</f>
        <v>259</v>
      </c>
      <c r="I22">
        <f>SUMIFS('2020'!AS:AS, '2020'!K:K, A22)</f>
        <v>245</v>
      </c>
      <c r="J22">
        <f>SUMIFS('2021'!AV:AV, '2020'!K:K, A22)</f>
        <v>105</v>
      </c>
      <c r="K22">
        <f>SUMIFS('2022'!AV:AV, '2022'!K:K, A22)</f>
        <v>260</v>
      </c>
      <c r="L22">
        <f>SUMIFS('2023'!AU:AU, '2023'!J:J, A22)</f>
        <v>259</v>
      </c>
      <c r="M22">
        <f>SUMIFS('2024'!AP:AP, '2024'!I:I, A22)</f>
        <v>276</v>
      </c>
      <c r="N22" s="68">
        <f t="shared" si="0"/>
        <v>0.4838709677419355</v>
      </c>
      <c r="O22" s="68">
        <f t="shared" si="1"/>
        <v>0.27777777777777779</v>
      </c>
    </row>
    <row r="23" spans="1:15">
      <c r="A23" t="s">
        <v>155</v>
      </c>
      <c r="B23">
        <f>SUMIFS('2013'!AK:AK, '2013'!D:D, A23)</f>
        <v>925</v>
      </c>
      <c r="C23">
        <f>SUMIFS('2014'!AK:AK, '2014'!I:I, A23)</f>
        <v>891</v>
      </c>
      <c r="E23">
        <f>SUMIFS('2016'!AC:AC, '2016'!H:H, A23)</f>
        <v>871</v>
      </c>
      <c r="F23">
        <f>SUMIFS('2017'!AL:AL, '2017'!H:H, A23)</f>
        <v>911</v>
      </c>
      <c r="G23">
        <f>SUMIFS('2018'!AP:AP, '2018'!H:H, A23)</f>
        <v>886</v>
      </c>
      <c r="H23">
        <f>SUMIFS('2019'!AQ:AQ, '2019'!I:I, A23)</f>
        <v>765</v>
      </c>
      <c r="I23">
        <f>SUMIFS('2020'!AS:AS, '2020'!K:K, A23)</f>
        <v>893</v>
      </c>
      <c r="J23">
        <f>SUMIFS('2021'!AV:AV, '2020'!K:K, A23)</f>
        <v>1300</v>
      </c>
      <c r="K23">
        <f>SUMIFS('2022'!AV:AV, '2022'!K:K, A23)</f>
        <v>895</v>
      </c>
      <c r="L23">
        <f>SUMIFS('2023'!AU:AU, '2023'!J:J, A23)</f>
        <v>887</v>
      </c>
      <c r="M23">
        <f>SUMIFS('2024'!AP:AP, '2024'!I:I, A23)</f>
        <v>896</v>
      </c>
      <c r="N23" s="68">
        <f t="shared" si="0"/>
        <v>-3.135135135135135E-2</v>
      </c>
      <c r="O23" s="68">
        <f t="shared" si="1"/>
        <v>5.6116722783389446E-3</v>
      </c>
    </row>
    <row r="24" spans="1:15">
      <c r="A24" t="s">
        <v>156</v>
      </c>
      <c r="B24">
        <f>SUMIFS('2013'!AK:AK, '2013'!D:D, A24)</f>
        <v>163</v>
      </c>
      <c r="C24">
        <f>SUMIFS('2014'!AK:AK, '2014'!I:I, A24)</f>
        <v>135</v>
      </c>
      <c r="E24">
        <f>SUMIFS('2016'!AC:AC, '2016'!H:H, A24)</f>
        <v>145</v>
      </c>
      <c r="F24">
        <f>SUMIFS('2017'!AL:AL, '2017'!H:H, A24)</f>
        <v>143</v>
      </c>
      <c r="G24">
        <f>SUMIFS('2018'!AP:AP, '2018'!H:H, A24)</f>
        <v>145</v>
      </c>
      <c r="H24">
        <f>SUMIFS('2019'!AQ:AQ, '2019'!I:I, A24)</f>
        <v>166</v>
      </c>
      <c r="I24">
        <f>SUMIFS('2020'!AS:AS, '2020'!K:K, A24)</f>
        <v>152</v>
      </c>
      <c r="J24">
        <f>SUMIFS('2021'!AV:AV, '2020'!K:K, A24)</f>
        <v>699</v>
      </c>
      <c r="K24">
        <f>SUMIFS('2022'!AV:AV, '2022'!K:K, A24)</f>
        <v>116</v>
      </c>
      <c r="L24">
        <f>SUMIFS('2023'!AU:AU, '2023'!J:J, A24)</f>
        <v>106</v>
      </c>
      <c r="M24">
        <f>SUMIFS('2024'!AP:AP, '2024'!I:I, A24)</f>
        <v>115</v>
      </c>
      <c r="N24" s="68">
        <f t="shared" si="0"/>
        <v>-0.29447852760736198</v>
      </c>
      <c r="O24" s="68">
        <f t="shared" si="1"/>
        <v>-0.14814814814814814</v>
      </c>
    </row>
    <row r="25" spans="1:15">
      <c r="A25" t="s">
        <v>157</v>
      </c>
      <c r="B25">
        <f>SUMIFS('2013'!AK:AK, '2013'!D:D, A25)</f>
        <v>258</v>
      </c>
      <c r="C25">
        <f>SUMIFS('2014'!AK:AK, '2014'!I:I, A25)</f>
        <v>288</v>
      </c>
      <c r="E25">
        <f>SUMIFS('2016'!AC:AC, '2016'!H:H, A25)</f>
        <v>264</v>
      </c>
      <c r="F25">
        <f>SUMIFS('2017'!AL:AL, '2017'!H:H, A25)</f>
        <v>239</v>
      </c>
      <c r="G25">
        <f>SUMIFS('2018'!AP:AP, '2018'!H:H, A25)</f>
        <v>104</v>
      </c>
      <c r="H25">
        <f>SUMIFS('2019'!AQ:AQ, '2019'!I:I, A25)</f>
        <v>312</v>
      </c>
      <c r="I25">
        <f>SUMIFS('2020'!AS:AS, '2020'!K:K, A25)</f>
        <v>125</v>
      </c>
      <c r="J25">
        <f>SUMIFS('2021'!AV:AV, '2020'!K:K, A25)</f>
        <v>158</v>
      </c>
      <c r="K25">
        <f>SUMIFS('2022'!AV:AV, '2022'!K:K, A25)</f>
        <v>271</v>
      </c>
      <c r="L25">
        <f>SUMIFS('2023'!AU:AU, '2023'!J:J, A25)</f>
        <v>282</v>
      </c>
      <c r="M25">
        <f>SUMIFS('2024'!AP:AP, '2024'!I:I, A25)</f>
        <v>329</v>
      </c>
      <c r="N25" s="68">
        <f t="shared" si="0"/>
        <v>0.27519379844961239</v>
      </c>
      <c r="O25" s="68">
        <f t="shared" si="1"/>
        <v>0.1423611111111111</v>
      </c>
    </row>
    <row r="26" spans="1:15">
      <c r="A26" t="s">
        <v>158</v>
      </c>
      <c r="B26">
        <f>SUMIFS('2013'!AK:AK, '2013'!D:D, A26)</f>
        <v>396</v>
      </c>
      <c r="C26">
        <f>SUMIFS('2014'!AK:AK, '2014'!I:I, A26)</f>
        <v>357</v>
      </c>
      <c r="E26">
        <f>SUMIFS('2016'!AC:AC, '2016'!H:H, A26)</f>
        <v>359</v>
      </c>
      <c r="F26">
        <f>SUMIFS('2017'!AL:AL, '2017'!H:H, A26)</f>
        <v>356</v>
      </c>
      <c r="G26">
        <f>SUMIFS('2018'!AP:AP, '2018'!H:H, A26)</f>
        <v>337</v>
      </c>
      <c r="H26">
        <f>SUMIFS('2019'!AQ:AQ, '2019'!I:I, A26)</f>
        <v>329</v>
      </c>
      <c r="I26">
        <f>SUMIFS('2020'!AS:AS, '2020'!K:K, A26)</f>
        <v>301</v>
      </c>
      <c r="J26">
        <f>SUMIFS('2021'!AV:AV, '2020'!K:K, A26)</f>
        <v>1775</v>
      </c>
      <c r="K26">
        <f>SUMIFS('2022'!AV:AV, '2022'!K:K, A26)</f>
        <v>351</v>
      </c>
      <c r="L26">
        <f>SUMIFS('2023'!AU:AU, '2023'!J:J, A26)</f>
        <v>350</v>
      </c>
      <c r="M26">
        <f>SUMIFS('2024'!AP:AP, '2024'!I:I, A26)</f>
        <v>272</v>
      </c>
      <c r="N26" s="68">
        <f t="shared" si="0"/>
        <v>-0.31313131313131315</v>
      </c>
      <c r="O26" s="68">
        <f t="shared" si="1"/>
        <v>-0.23809523809523808</v>
      </c>
    </row>
    <row r="27" spans="1:15">
      <c r="A27" t="s">
        <v>159</v>
      </c>
      <c r="B27">
        <f>SUMIFS('2013'!AK:AK, '2013'!D:D, A27)</f>
        <v>751</v>
      </c>
      <c r="C27">
        <f>SUMIFS('2014'!AK:AK, '2014'!I:I, A27)</f>
        <v>515</v>
      </c>
      <c r="E27">
        <f>SUMIFS('2016'!AC:AC, '2016'!H:H, A27)</f>
        <v>389</v>
      </c>
      <c r="F27">
        <f>SUMIFS('2017'!AL:AL, '2017'!H:H, A27)</f>
        <v>476</v>
      </c>
      <c r="G27">
        <f>SUMIFS('2018'!AP:AP, '2018'!H:H, A27)</f>
        <v>692</v>
      </c>
      <c r="H27">
        <f>SUMIFS('2019'!AQ:AQ, '2019'!I:I, A27)</f>
        <v>637</v>
      </c>
      <c r="I27">
        <f>SUMIFS('2020'!AS:AS, '2020'!K:K, A27)</f>
        <v>550</v>
      </c>
      <c r="J27">
        <f>SUMIFS('2021'!AV:AV, '2020'!K:K, A27)</f>
        <v>501</v>
      </c>
      <c r="K27">
        <f>SUMIFS('2022'!AV:AV, '2022'!K:K, A27)</f>
        <v>543</v>
      </c>
      <c r="L27">
        <f>SUMIFS('2023'!AU:AU, '2023'!J:J, A27)</f>
        <v>528</v>
      </c>
      <c r="M27">
        <f>SUMIFS('2024'!AP:AP, '2024'!I:I, A27)</f>
        <v>509</v>
      </c>
      <c r="N27" s="68">
        <f t="shared" si="0"/>
        <v>-0.322237017310253</v>
      </c>
      <c r="O27" s="68">
        <f t="shared" si="1"/>
        <v>-1.1650485436893204E-2</v>
      </c>
    </row>
    <row r="28" spans="1:15">
      <c r="A28" t="s">
        <v>160</v>
      </c>
      <c r="B28">
        <f>SUMIFS('2013'!AK:AK, '2013'!D:D, A28)</f>
        <v>271</v>
      </c>
      <c r="C28">
        <f>SUMIFS('2014'!AK:AK, '2014'!I:I, A28)</f>
        <v>213</v>
      </c>
      <c r="E28">
        <f>SUMIFS('2016'!AC:AC, '2016'!H:H, A28)</f>
        <v>273</v>
      </c>
      <c r="F28">
        <f>SUMIFS('2017'!AL:AL, '2017'!H:H, A28)</f>
        <v>258</v>
      </c>
      <c r="G28">
        <f>SUMIFS('2018'!AP:AP, '2018'!H:H, A28)</f>
        <v>265</v>
      </c>
      <c r="H28">
        <f>SUMIFS('2019'!AQ:AQ, '2019'!I:I, A28)</f>
        <v>250</v>
      </c>
      <c r="I28">
        <f>SUMIFS('2020'!AS:AS, '2020'!K:K, A28)</f>
        <v>239</v>
      </c>
      <c r="J28">
        <f>SUMIFS('2021'!AV:AV, '2020'!K:K, A28)</f>
        <v>764</v>
      </c>
      <c r="K28">
        <f>SUMIFS('2022'!AV:AV, '2022'!K:K, A28)</f>
        <v>260</v>
      </c>
      <c r="L28">
        <f>SUMIFS('2023'!AU:AU, '2023'!J:J, A28)</f>
        <v>266</v>
      </c>
      <c r="M28">
        <f>SUMIFS('2024'!AP:AP, '2024'!I:I, A28)</f>
        <v>260</v>
      </c>
      <c r="N28" s="68">
        <f t="shared" si="0"/>
        <v>-4.0590405904059039E-2</v>
      </c>
      <c r="O28" s="68">
        <f t="shared" si="1"/>
        <v>0.22065727699530516</v>
      </c>
    </row>
    <row r="29" spans="1:15">
      <c r="A29" t="s">
        <v>161</v>
      </c>
      <c r="B29">
        <f>SUMIFS('2013'!AK:AK, '2013'!D:D, A29)</f>
        <v>336</v>
      </c>
      <c r="C29">
        <f>SUMIFS('2014'!AK:AK, '2014'!I:I, A29)</f>
        <v>323</v>
      </c>
      <c r="E29">
        <f>SUMIFS('2016'!AC:AC, '2016'!H:H, A29)</f>
        <v>324</v>
      </c>
      <c r="F29">
        <f>SUMIFS('2017'!AL:AL, '2017'!H:H, A29)</f>
        <v>317</v>
      </c>
      <c r="G29">
        <f>SUMIFS('2018'!AP:AP, '2018'!H:H, A29)</f>
        <v>230</v>
      </c>
      <c r="H29">
        <f>SUMIFS('2019'!AQ:AQ, '2019'!I:I, A29)</f>
        <v>321</v>
      </c>
      <c r="I29">
        <f>SUMIFS('2020'!AS:AS, '2020'!K:K, A29)</f>
        <v>325</v>
      </c>
      <c r="J29">
        <f>SUMIFS('2021'!AV:AV, '2020'!K:K, A29)</f>
        <v>455</v>
      </c>
      <c r="K29">
        <f>SUMIFS('2022'!AV:AV, '2022'!K:K, A29)</f>
        <v>252</v>
      </c>
      <c r="L29">
        <f>SUMIFS('2023'!AU:AU, '2023'!J:J, A29)</f>
        <v>259</v>
      </c>
      <c r="M29">
        <f>SUMIFS('2024'!AP:AP, '2024'!I:I, A29)</f>
        <v>277</v>
      </c>
      <c r="N29" s="68">
        <f t="shared" si="0"/>
        <v>-0.17559523809523808</v>
      </c>
      <c r="O29" s="68">
        <f t="shared" si="1"/>
        <v>-0.14241486068111456</v>
      </c>
    </row>
    <row r="30" spans="1:15">
      <c r="A30" t="s">
        <v>162</v>
      </c>
      <c r="B30">
        <f>SUMIFS('2013'!AK:AK, '2013'!D:D, A30)</f>
        <v>2452</v>
      </c>
      <c r="C30">
        <f>SUMIFS('2014'!AK:AK, '2014'!I:I, A30)</f>
        <v>2471</v>
      </c>
      <c r="E30">
        <f>SUMIFS('2016'!AC:AC, '2016'!H:H, A30)</f>
        <v>2470</v>
      </c>
      <c r="F30">
        <f>SUMIFS('2017'!AL:AL, '2017'!H:H, A30)</f>
        <v>2448</v>
      </c>
      <c r="G30">
        <f>SUMIFS('2018'!AP:AP, '2018'!H:H, A30)</f>
        <v>2509</v>
      </c>
      <c r="H30">
        <f>SUMIFS('2019'!AQ:AQ, '2019'!I:I, A30)</f>
        <v>2425</v>
      </c>
      <c r="I30">
        <f>SUMIFS('2020'!AS:AS, '2020'!K:K, A30)</f>
        <v>2438</v>
      </c>
      <c r="J30">
        <f>SUMIFS('2021'!AV:AV, '2020'!K:K, A30)</f>
        <v>2537</v>
      </c>
      <c r="K30">
        <f>SUMIFS('2022'!AV:AV, '2022'!K:K, A30)</f>
        <v>2435</v>
      </c>
      <c r="L30">
        <f>SUMIFS('2023'!AU:AU, '2023'!J:J, A30)</f>
        <v>2579</v>
      </c>
      <c r="M30">
        <f>SUMIFS('2024'!AP:AP, '2024'!I:I, A30)</f>
        <v>2576</v>
      </c>
      <c r="N30" s="68">
        <f t="shared" si="0"/>
        <v>5.0570962479608482E-2</v>
      </c>
      <c r="O30" s="68">
        <f t="shared" si="1"/>
        <v>4.2492917847025496E-2</v>
      </c>
    </row>
    <row r="31" spans="1:15">
      <c r="A31" t="s">
        <v>163</v>
      </c>
      <c r="B31">
        <f>SUMIFS('2013'!AK:AK, '2013'!D:D, A31)</f>
        <v>19134</v>
      </c>
      <c r="C31">
        <f>SUMIFS('2014'!AK:AK, '2014'!I:I, A31)</f>
        <v>20119</v>
      </c>
      <c r="E31">
        <f>SUMIFS('2016'!AC:AC, '2016'!H:H, A31)</f>
        <v>18451</v>
      </c>
      <c r="F31">
        <f>SUMIFS('2017'!AL:AL, '2017'!H:H, A31)</f>
        <v>17921</v>
      </c>
      <c r="G31">
        <f>SUMIFS('2018'!AP:AP, '2018'!H:H, A31)</f>
        <v>17933</v>
      </c>
      <c r="H31">
        <f>SUMIFS('2019'!AQ:AQ, '2019'!I:I, A31)</f>
        <v>18212</v>
      </c>
      <c r="I31">
        <f>SUMIFS('2020'!AS:AS, '2020'!K:K, A31)</f>
        <v>16898</v>
      </c>
      <c r="J31">
        <f>SUMIFS('2021'!AV:AV, '2020'!K:K, A31)</f>
        <v>14158</v>
      </c>
      <c r="K31">
        <f>SUMIFS('2022'!AV:AV, '2022'!K:K, A31)</f>
        <v>17204</v>
      </c>
      <c r="L31">
        <f>SUMIFS('2023'!AU:AU, '2023'!J:J, A31)</f>
        <v>17880</v>
      </c>
      <c r="M31">
        <f>SUMIFS('2024'!AP:AP, '2024'!I:I, A31)</f>
        <v>17974</v>
      </c>
      <c r="N31" s="68">
        <f t="shared" si="0"/>
        <v>-6.0625065328734191E-2</v>
      </c>
      <c r="O31" s="68">
        <f t="shared" si="1"/>
        <v>-0.10661563696008748</v>
      </c>
    </row>
    <row r="32" spans="1:15">
      <c r="A32" t="s">
        <v>164</v>
      </c>
      <c r="B32">
        <f>SUMIFS('2013'!AK:AK, '2013'!D:D, A32)</f>
        <v>0</v>
      </c>
      <c r="C32">
        <f>SUMIFS('2014'!AK:AK, '2014'!I:I, A32)</f>
        <v>0</v>
      </c>
      <c r="E32">
        <f>SUMIFS('2016'!AC:AC, '2016'!H:H, A32)</f>
        <v>0</v>
      </c>
      <c r="F32">
        <f>SUMIFS('2017'!AL:AL, '2017'!H:H, A32)</f>
        <v>0</v>
      </c>
      <c r="G32">
        <f>SUMIFS('2018'!AP:AP, '2018'!H:H, A32)</f>
        <v>0</v>
      </c>
      <c r="H32">
        <f>SUMIFS('2019'!AQ:AQ, '2019'!I:I, A32)</f>
        <v>0</v>
      </c>
      <c r="I32">
        <f>SUMIFS('2020'!AS:AS, '2020'!K:K, A32)</f>
        <v>93</v>
      </c>
      <c r="J32">
        <f>SUMIFS('2021'!AV:AV, '2020'!K:K, A32)</f>
        <v>28</v>
      </c>
      <c r="K32">
        <f>SUMIFS('2022'!AV:AV, '2022'!K:K, A32)</f>
        <v>116</v>
      </c>
      <c r="L32">
        <f>SUMIFS('2023'!AU:AU, '2023'!J:J, A32)</f>
        <v>123</v>
      </c>
      <c r="M32">
        <f>SUMIFS('2024'!AP:AP, '2024'!I:I, A32)</f>
        <v>111</v>
      </c>
      <c r="N32" s="68" t="e">
        <f t="shared" si="0"/>
        <v>#DIV/0!</v>
      </c>
      <c r="O32" s="68" t="e">
        <f t="shared" si="1"/>
        <v>#DIV/0!</v>
      </c>
    </row>
    <row r="33" spans="1:15">
      <c r="A33" t="s">
        <v>165</v>
      </c>
      <c r="B33">
        <f>SUMIFS('2013'!AK:AK, '2013'!D:D, A33)</f>
        <v>171</v>
      </c>
      <c r="C33">
        <f>SUMIFS('2014'!AK:AK, '2014'!I:I, A33)</f>
        <v>141</v>
      </c>
      <c r="E33">
        <f>SUMIFS('2016'!AC:AC, '2016'!H:H, A33)</f>
        <v>134</v>
      </c>
      <c r="F33">
        <f>SUMIFS('2017'!AL:AL, '2017'!H:H, A33)</f>
        <v>132</v>
      </c>
      <c r="G33">
        <f>SUMIFS('2018'!AP:AP, '2018'!H:H, A33)</f>
        <v>133</v>
      </c>
      <c r="H33">
        <f>SUMIFS('2019'!AQ:AQ, '2019'!I:I, A33)</f>
        <v>173</v>
      </c>
      <c r="I33">
        <f>SUMIFS('2020'!AS:AS, '2020'!K:K, A33)</f>
        <v>140</v>
      </c>
      <c r="J33">
        <f>SUMIFS('2021'!AV:AV, '2020'!K:K, A33)</f>
        <v>196</v>
      </c>
      <c r="K33">
        <f>SUMIFS('2022'!AV:AV, '2022'!K:K, A33)</f>
        <v>105</v>
      </c>
      <c r="L33">
        <f>SUMIFS('2023'!AU:AU, '2023'!J:J, A33)</f>
        <v>94</v>
      </c>
      <c r="M33">
        <f>SUMIFS('2024'!AP:AP, '2024'!I:I, A33)</f>
        <v>104</v>
      </c>
      <c r="N33" s="68">
        <f t="shared" si="0"/>
        <v>-0.391812865497076</v>
      </c>
      <c r="O33" s="68">
        <f t="shared" si="1"/>
        <v>-0.26241134751773049</v>
      </c>
    </row>
    <row r="34" spans="1:15">
      <c r="A34" t="s">
        <v>166</v>
      </c>
      <c r="B34">
        <f>SUMIFS('2013'!AK:AK, '2013'!D:D, A34)</f>
        <v>126</v>
      </c>
      <c r="C34">
        <f>SUMIFS('2014'!AK:AK, '2014'!I:I, A34)</f>
        <v>108</v>
      </c>
      <c r="E34">
        <f>SUMIFS('2016'!AC:AC, '2016'!H:H, A34)</f>
        <v>74</v>
      </c>
      <c r="F34">
        <f>SUMIFS('2017'!AL:AL, '2017'!H:H, A34)</f>
        <v>60</v>
      </c>
      <c r="G34">
        <f>SUMIFS('2018'!AP:AP, '2018'!H:H, A34)</f>
        <v>80</v>
      </c>
      <c r="H34">
        <f>SUMIFS('2019'!AQ:AQ, '2019'!I:I, A34)</f>
        <v>56</v>
      </c>
      <c r="I34">
        <f>SUMIFS('2020'!AS:AS, '2020'!K:K, A34)</f>
        <v>50</v>
      </c>
      <c r="J34">
        <f>SUMIFS('2021'!AV:AV, '2020'!K:K, A34)</f>
        <v>21</v>
      </c>
      <c r="K34">
        <f>SUMIFS('2022'!AV:AV, '2022'!K:K, A34)</f>
        <v>120</v>
      </c>
      <c r="L34">
        <f>SUMIFS('2023'!AU:AU, '2023'!J:J, A34)</f>
        <v>70</v>
      </c>
      <c r="M34">
        <f>SUMIFS('2024'!AP:AP, '2024'!I:I, A34)</f>
        <v>70</v>
      </c>
      <c r="N34" s="68">
        <f t="shared" si="0"/>
        <v>-0.44444444444444442</v>
      </c>
      <c r="O34" s="68">
        <f t="shared" si="1"/>
        <v>-0.35185185185185186</v>
      </c>
    </row>
    <row r="35" spans="1:15">
      <c r="A35" t="s">
        <v>167</v>
      </c>
      <c r="B35">
        <f>SUMIFS('2013'!AK:AK, '2013'!D:D, A35)</f>
        <v>525</v>
      </c>
      <c r="C35">
        <f>SUMIFS('2014'!AK:AK, '2014'!I:I, A35)</f>
        <v>584</v>
      </c>
      <c r="E35">
        <f>SUMIFS('2016'!AC:AC, '2016'!H:H, A35)</f>
        <v>605</v>
      </c>
      <c r="F35">
        <f>SUMIFS('2017'!AL:AL, '2017'!H:H, A35)</f>
        <v>576</v>
      </c>
      <c r="G35">
        <f>SUMIFS('2018'!AP:AP, '2018'!H:H, A35)</f>
        <v>541</v>
      </c>
      <c r="H35">
        <f>SUMIFS('2019'!AQ:AQ, '2019'!I:I, A35)</f>
        <v>567</v>
      </c>
      <c r="I35">
        <f>SUMIFS('2020'!AS:AS, '2020'!K:K, A35)</f>
        <v>562</v>
      </c>
      <c r="J35">
        <f>SUMIFS('2021'!AV:AV, '2020'!K:K, A35)</f>
        <v>436</v>
      </c>
      <c r="K35">
        <f>SUMIFS('2022'!AV:AV, '2022'!K:K, A35)</f>
        <v>549</v>
      </c>
      <c r="L35">
        <f>SUMIFS('2023'!AU:AU, '2023'!J:J, A35)</f>
        <v>558</v>
      </c>
      <c r="M35">
        <f>SUMIFS('2024'!AP:AP, '2024'!I:I, A35)</f>
        <v>531</v>
      </c>
      <c r="N35" s="68">
        <f t="shared" si="0"/>
        <v>1.1428571428571429E-2</v>
      </c>
      <c r="O35" s="68">
        <f t="shared" si="1"/>
        <v>-9.0753424657534248E-2</v>
      </c>
    </row>
    <row r="36" spans="1:15">
      <c r="A36" t="s">
        <v>168</v>
      </c>
      <c r="B36">
        <f>SUMIFS('2013'!AK:AK, '2013'!D:D, A36)</f>
        <v>210</v>
      </c>
      <c r="C36">
        <f>SUMIFS('2014'!AK:AK, '2014'!I:I, A36)</f>
        <v>222</v>
      </c>
      <c r="E36">
        <f>SUMIFS('2016'!AC:AC, '2016'!H:H, A36)</f>
        <v>213</v>
      </c>
      <c r="F36">
        <f>SUMIFS('2017'!AL:AL, '2017'!H:H, A36)</f>
        <v>206</v>
      </c>
      <c r="G36">
        <f>SUMIFS('2018'!AP:AP, '2018'!H:H, A36)</f>
        <v>191</v>
      </c>
      <c r="H36">
        <f>SUMIFS('2019'!AQ:AQ, '2019'!I:I, A36)</f>
        <v>179</v>
      </c>
      <c r="I36">
        <f>SUMIFS('2020'!AS:AS, '2020'!K:K, A36)</f>
        <v>163</v>
      </c>
      <c r="J36">
        <f>SUMIFS('2021'!AV:AV, '2020'!K:K, A36)</f>
        <v>113</v>
      </c>
      <c r="K36">
        <f>SUMIFS('2022'!AV:AV, '2022'!K:K, A36)</f>
        <v>154</v>
      </c>
      <c r="L36">
        <f>SUMIFS('2023'!AU:AU, '2023'!J:J, A36)</f>
        <v>159</v>
      </c>
      <c r="M36">
        <f>SUMIFS('2024'!AP:AP, '2024'!I:I, A36)</f>
        <v>148</v>
      </c>
      <c r="N36" s="68">
        <f t="shared" si="0"/>
        <v>-0.29523809523809524</v>
      </c>
      <c r="O36" s="68">
        <f t="shared" si="1"/>
        <v>-0.33333333333333331</v>
      </c>
    </row>
    <row r="37" spans="1:15">
      <c r="A37" t="s">
        <v>169</v>
      </c>
      <c r="B37">
        <f>SUMIFS('2013'!AK:AK, '2013'!D:D, A37)</f>
        <v>766</v>
      </c>
      <c r="C37">
        <f>SUMIFS('2014'!AK:AK, '2014'!I:I, A37)</f>
        <v>787</v>
      </c>
      <c r="E37">
        <f>SUMIFS('2016'!AC:AC, '2016'!H:H, A37)</f>
        <v>892</v>
      </c>
      <c r="F37">
        <f>SUMIFS('2017'!AL:AL, '2017'!H:H, A37)</f>
        <v>991</v>
      </c>
      <c r="G37">
        <f>SUMIFS('2018'!AP:AP, '2018'!H:H, A37)</f>
        <v>1011</v>
      </c>
      <c r="H37">
        <f>SUMIFS('2019'!AQ:AQ, '2019'!I:I, A37)</f>
        <v>980</v>
      </c>
      <c r="I37">
        <f>SUMIFS('2020'!AS:AS, '2020'!K:K, A37)</f>
        <v>1021</v>
      </c>
      <c r="J37">
        <f>SUMIFS('2021'!AV:AV, '2020'!K:K, A37)</f>
        <v>547</v>
      </c>
      <c r="K37">
        <f>SUMIFS('2022'!AV:AV, '2022'!K:K, A37)</f>
        <v>1102</v>
      </c>
      <c r="L37">
        <f>SUMIFS('2023'!AU:AU, '2023'!J:J, A37)</f>
        <v>1160</v>
      </c>
      <c r="M37">
        <f>SUMIFS('2024'!AP:AP, '2024'!I:I, A37)</f>
        <v>1250</v>
      </c>
      <c r="N37" s="68">
        <f t="shared" si="0"/>
        <v>0.63185378590078334</v>
      </c>
      <c r="O37" s="68">
        <f t="shared" si="1"/>
        <v>0.58831003811944094</v>
      </c>
    </row>
    <row r="38" spans="1:15">
      <c r="A38" t="s">
        <v>170</v>
      </c>
      <c r="B38">
        <f>SUMIFS('2013'!AK:AK, '2013'!D:D, A38)</f>
        <v>58</v>
      </c>
      <c r="C38">
        <f>SUMIFS('2014'!AK:AK, '2014'!I:I, A38)</f>
        <v>71</v>
      </c>
      <c r="E38">
        <f>SUMIFS('2016'!AC:AC, '2016'!H:H, A38)</f>
        <v>84</v>
      </c>
      <c r="F38">
        <f>SUMIFS('2017'!AL:AL, '2017'!H:H, A38)</f>
        <v>91</v>
      </c>
      <c r="G38">
        <f>SUMIFS('2018'!AP:AP, '2018'!H:H, A38)</f>
        <v>85</v>
      </c>
      <c r="H38">
        <f>SUMIFS('2019'!AQ:AQ, '2019'!I:I, A38)</f>
        <v>84</v>
      </c>
      <c r="I38">
        <f>SUMIFS('2020'!AS:AS, '2020'!K:K, A38)</f>
        <v>66</v>
      </c>
      <c r="J38">
        <f>SUMIFS('2021'!AV:AV, '2020'!K:K, A38)</f>
        <v>119</v>
      </c>
      <c r="K38">
        <f>SUMIFS('2022'!AV:AV, '2022'!K:K, A38)</f>
        <v>60</v>
      </c>
      <c r="L38">
        <f>SUMIFS('2023'!AU:AU, '2023'!J:J, A38)</f>
        <v>58</v>
      </c>
      <c r="M38">
        <f>SUMIFS('2024'!AP:AP, '2024'!I:I, A38)</f>
        <v>67</v>
      </c>
      <c r="N38" s="68">
        <f t="shared" si="0"/>
        <v>0.15517241379310345</v>
      </c>
      <c r="O38" s="68">
        <f t="shared" si="1"/>
        <v>-5.6338028169014086E-2</v>
      </c>
    </row>
    <row r="39" spans="1:15">
      <c r="A39" t="s">
        <v>171</v>
      </c>
      <c r="B39">
        <f>SUMIFS('2013'!AK:AK, '2013'!D:D, A39)</f>
        <v>184</v>
      </c>
      <c r="C39">
        <f>SUMIFS('2014'!AK:AK, '2014'!I:I, A39)</f>
        <v>191</v>
      </c>
      <c r="E39">
        <f>SUMIFS('2016'!AC:AC, '2016'!H:H, A39)</f>
        <v>172</v>
      </c>
      <c r="F39">
        <f>SUMIFS('2017'!AL:AL, '2017'!H:H, A39)</f>
        <v>170</v>
      </c>
      <c r="G39">
        <f>SUMIFS('2018'!AP:AP, '2018'!H:H, A39)</f>
        <v>175</v>
      </c>
      <c r="H39">
        <f>SUMIFS('2019'!AQ:AQ, '2019'!I:I, A39)</f>
        <v>228</v>
      </c>
      <c r="I39">
        <f>SUMIFS('2020'!AS:AS, '2020'!K:K, A39)</f>
        <v>152</v>
      </c>
      <c r="J39">
        <f>SUMIFS('2021'!AV:AV, '2020'!K:K, A39)</f>
        <v>94</v>
      </c>
      <c r="K39">
        <f>SUMIFS('2022'!AV:AV, '2022'!K:K, A39)</f>
        <v>160</v>
      </c>
      <c r="L39">
        <f>SUMIFS('2023'!AU:AU, '2023'!J:J, A39)</f>
        <v>169</v>
      </c>
      <c r="M39">
        <f>SUMIFS('2024'!AP:AP, '2024'!I:I, A39)</f>
        <v>188</v>
      </c>
      <c r="N39" s="68">
        <f t="shared" si="0"/>
        <v>2.1739130434782608E-2</v>
      </c>
      <c r="O39" s="68">
        <f t="shared" si="1"/>
        <v>-1.5706806282722512E-2</v>
      </c>
    </row>
    <row r="40" spans="1:15">
      <c r="A40" t="s">
        <v>172</v>
      </c>
      <c r="B40">
        <f>SUMIFS('2013'!AK:AK, '2013'!D:D, A40)</f>
        <v>0</v>
      </c>
      <c r="C40">
        <f>SUMIFS('2014'!AK:AK, '2014'!I:I, A40)</f>
        <v>0</v>
      </c>
      <c r="E40">
        <f>SUMIFS('2016'!AC:AC, '2016'!H:H, A40)</f>
        <v>0</v>
      </c>
      <c r="F40">
        <f>SUMIFS('2017'!AL:AL, '2017'!H:H, A40)</f>
        <v>0</v>
      </c>
      <c r="G40">
        <f>SUMIFS('2018'!AP:AP, '2018'!H:H, A40)</f>
        <v>0</v>
      </c>
      <c r="H40">
        <f>SUMIFS('2019'!AQ:AQ, '2019'!I:I, A40)</f>
        <v>0</v>
      </c>
      <c r="I40">
        <f>SUMIFS('2020'!AS:AS, '2020'!K:K, A40)</f>
        <v>69</v>
      </c>
      <c r="J40">
        <f>SUMIFS('2021'!AV:AV, '2020'!K:K, A40)</f>
        <v>207</v>
      </c>
      <c r="K40">
        <f>SUMIFS('2022'!AV:AV, '2022'!K:K, A40)</f>
        <v>93</v>
      </c>
      <c r="L40">
        <f>SUMIFS('2023'!AU:AU, '2023'!J:J, A40)</f>
        <v>100</v>
      </c>
      <c r="M40">
        <f>SUMIFS('2024'!AP:AP, '2024'!I:I, A40)</f>
        <v>98</v>
      </c>
      <c r="N40" s="68" t="e">
        <f t="shared" si="0"/>
        <v>#DIV/0!</v>
      </c>
      <c r="O40" s="68" t="e">
        <f t="shared" si="1"/>
        <v>#DIV/0!</v>
      </c>
    </row>
    <row r="41" spans="1:15">
      <c r="A41" t="s">
        <v>173</v>
      </c>
      <c r="B41">
        <f>SUMIFS('2013'!AK:AK, '2013'!D:D, A41)</f>
        <v>366</v>
      </c>
      <c r="C41">
        <f>SUMIFS('2014'!AK:AK, '2014'!I:I, A41)</f>
        <v>381</v>
      </c>
      <c r="E41">
        <f>SUMIFS('2016'!AC:AC, '2016'!H:H, A41)</f>
        <v>395</v>
      </c>
      <c r="F41">
        <f>SUMIFS('2017'!AL:AL, '2017'!H:H, A41)</f>
        <v>363</v>
      </c>
      <c r="G41">
        <f>SUMIFS('2018'!AP:AP, '2018'!H:H, A41)</f>
        <v>272</v>
      </c>
      <c r="H41">
        <f>SUMIFS('2019'!AQ:AQ, '2019'!I:I, A41)</f>
        <v>0</v>
      </c>
      <c r="I41">
        <f>SUMIFS('2020'!AS:AS, '2020'!K:K, A41)</f>
        <v>287</v>
      </c>
      <c r="J41">
        <f>SUMIFS('2021'!AV:AV, '2020'!K:K, A41)</f>
        <v>224</v>
      </c>
      <c r="K41">
        <f>SUMIFS('2022'!AV:AV, '2022'!K:K, A41)</f>
        <v>116</v>
      </c>
      <c r="L41">
        <f>SUMIFS('2023'!AU:AU, '2023'!J:J, A41)</f>
        <v>274</v>
      </c>
      <c r="M41">
        <f>SUMIFS('2024'!AP:AP, '2024'!I:I, A41)</f>
        <v>260</v>
      </c>
      <c r="N41" s="68">
        <f t="shared" si="0"/>
        <v>-0.2896174863387978</v>
      </c>
      <c r="O41" s="68">
        <f t="shared" si="1"/>
        <v>-0.31758530183727035</v>
      </c>
    </row>
    <row r="42" spans="1:15">
      <c r="A42" t="s">
        <v>174</v>
      </c>
      <c r="B42">
        <f>SUMIFS('2013'!AK:AK, '2013'!D:D, A42)</f>
        <v>217</v>
      </c>
      <c r="C42">
        <f>SUMIFS('2014'!AK:AK, '2014'!I:I, A42)</f>
        <v>211</v>
      </c>
      <c r="E42">
        <f>SUMIFS('2016'!AC:AC, '2016'!H:H, A42)</f>
        <v>228</v>
      </c>
      <c r="F42">
        <f>SUMIFS('2017'!AL:AL, '2017'!H:H, A42)</f>
        <v>232</v>
      </c>
      <c r="G42">
        <f>SUMIFS('2018'!AP:AP, '2018'!H:H, A42)</f>
        <v>243</v>
      </c>
      <c r="H42">
        <f>SUMIFS('2019'!AQ:AQ, '2019'!I:I, A42)</f>
        <v>267</v>
      </c>
      <c r="I42">
        <f>SUMIFS('2020'!AS:AS, '2020'!K:K, A42)</f>
        <v>266</v>
      </c>
      <c r="J42">
        <f>SUMIFS('2021'!AV:AV, '2020'!K:K, A42)</f>
        <v>409</v>
      </c>
      <c r="K42">
        <f>SUMIFS('2022'!AV:AV, '2022'!K:K, A42)</f>
        <v>259</v>
      </c>
      <c r="L42">
        <f>SUMIFS('2023'!AU:AU, '2023'!J:J, A42)</f>
        <v>259</v>
      </c>
      <c r="M42">
        <f>SUMIFS('2024'!AP:AP, '2024'!I:I, A42)</f>
        <v>211</v>
      </c>
      <c r="N42" s="68">
        <f t="shared" si="0"/>
        <v>-2.7649769585253458E-2</v>
      </c>
      <c r="O42" s="68">
        <f t="shared" si="1"/>
        <v>0</v>
      </c>
    </row>
    <row r="43" spans="1:15">
      <c r="A43" t="s">
        <v>175</v>
      </c>
      <c r="B43">
        <f>SUMIFS('2013'!AK:AK, '2013'!D:D, A43)</f>
        <v>352</v>
      </c>
      <c r="C43">
        <f>SUMIFS('2014'!AK:AK, '2014'!I:I, A43)</f>
        <v>296</v>
      </c>
      <c r="E43">
        <f>SUMIFS('2016'!AC:AC, '2016'!H:H, A43)</f>
        <v>437</v>
      </c>
      <c r="F43">
        <f>SUMIFS('2017'!AL:AL, '2017'!H:H, A43)</f>
        <v>438</v>
      </c>
      <c r="G43">
        <f>SUMIFS('2018'!AP:AP, '2018'!H:H, A43)</f>
        <v>402</v>
      </c>
      <c r="H43">
        <f>SUMIFS('2019'!AQ:AQ, '2019'!I:I, A43)</f>
        <v>419</v>
      </c>
      <c r="I43">
        <f>SUMIFS('2020'!AS:AS, '2020'!K:K, A43)</f>
        <v>386</v>
      </c>
      <c r="J43">
        <f>SUMIFS('2021'!AV:AV, '2020'!K:K, A43)</f>
        <v>1743</v>
      </c>
      <c r="K43">
        <f>SUMIFS('2022'!AV:AV, '2022'!K:K, A43)</f>
        <v>390</v>
      </c>
      <c r="L43">
        <f>SUMIFS('2023'!AU:AU, '2023'!J:J, A43)</f>
        <v>365</v>
      </c>
      <c r="M43">
        <f>SUMIFS('2024'!AP:AP, '2024'!I:I, A43)</f>
        <v>389</v>
      </c>
      <c r="N43" s="68">
        <f t="shared" si="0"/>
        <v>0.10511363636363637</v>
      </c>
      <c r="O43" s="68">
        <f t="shared" si="1"/>
        <v>0.3141891891891892</v>
      </c>
    </row>
    <row r="44" spans="1:15">
      <c r="A44" t="s">
        <v>176</v>
      </c>
      <c r="B44">
        <f>SUMIFS('2013'!AK:AK, '2013'!D:D, A44)</f>
        <v>158</v>
      </c>
      <c r="C44">
        <f>SUMIFS('2014'!AK:AK, '2014'!I:I, A44)</f>
        <v>262</v>
      </c>
      <c r="E44">
        <f>SUMIFS('2016'!AC:AC, '2016'!H:H, A44)</f>
        <v>235</v>
      </c>
      <c r="F44">
        <f>SUMIFS('2017'!AL:AL, '2017'!H:H, A44)</f>
        <v>219</v>
      </c>
      <c r="G44">
        <f>SUMIFS('2018'!AP:AP, '2018'!H:H, A44)</f>
        <v>195</v>
      </c>
      <c r="H44">
        <f>SUMIFS('2019'!AQ:AQ, '2019'!I:I, A44)</f>
        <v>187</v>
      </c>
      <c r="I44">
        <f>SUMIFS('2020'!AS:AS, '2020'!K:K, A44)</f>
        <v>176</v>
      </c>
      <c r="J44">
        <f>SUMIFS('2021'!AV:AV, '2020'!K:K, A44)</f>
        <v>319</v>
      </c>
      <c r="K44">
        <f>SUMIFS('2022'!AV:AV, '2022'!K:K, A44)</f>
        <v>173</v>
      </c>
      <c r="L44">
        <f>SUMIFS('2023'!AU:AU, '2023'!J:J, A44)</f>
        <v>148</v>
      </c>
      <c r="M44">
        <f>SUMIFS('2024'!AP:AP, '2024'!I:I, A44)</f>
        <v>107</v>
      </c>
      <c r="N44" s="68">
        <f t="shared" si="0"/>
        <v>-0.32278481012658228</v>
      </c>
      <c r="O44" s="68">
        <f t="shared" si="1"/>
        <v>-0.59160305343511455</v>
      </c>
    </row>
    <row r="45" spans="1:15">
      <c r="A45" t="s">
        <v>177</v>
      </c>
      <c r="B45">
        <f>SUMIFS('2013'!AK:AK, '2013'!D:D, A45)</f>
        <v>10538</v>
      </c>
      <c r="C45">
        <f>SUMIFS('2014'!AK:AK, '2014'!I:I, A45)</f>
        <v>10299</v>
      </c>
      <c r="E45">
        <f>SUMIFS('2016'!AC:AC, '2016'!H:H, A45)</f>
        <v>10063</v>
      </c>
      <c r="F45">
        <f>SUMIFS('2017'!AL:AL, '2017'!H:H, A45)</f>
        <v>9475</v>
      </c>
      <c r="G45">
        <f>SUMIFS('2018'!AP:AP, '2018'!H:H, A45)</f>
        <v>9148</v>
      </c>
      <c r="H45">
        <f>SUMIFS('2019'!AQ:AQ, '2019'!I:I, A45)</f>
        <v>7848</v>
      </c>
      <c r="I45">
        <f>SUMIFS('2020'!AS:AS, '2020'!K:K, A45)</f>
        <v>8163</v>
      </c>
      <c r="J45">
        <f>SUMIFS('2021'!AV:AV, '2020'!K:K, A45)</f>
        <v>6858</v>
      </c>
      <c r="K45">
        <f>SUMIFS('2022'!AV:AV, '2022'!K:K, A45)</f>
        <v>7464</v>
      </c>
      <c r="L45">
        <f>SUMIFS('2023'!AU:AU, '2023'!J:J, A45)</f>
        <v>7524</v>
      </c>
      <c r="M45">
        <f>SUMIFS('2024'!AP:AP, '2024'!I:I, A45)</f>
        <v>7083</v>
      </c>
      <c r="N45" s="68">
        <f t="shared" si="0"/>
        <v>-0.32786107420762955</v>
      </c>
      <c r="O45" s="68">
        <f t="shared" si="1"/>
        <v>-0.31226332653655697</v>
      </c>
    </row>
    <row r="46" spans="1:15">
      <c r="A46" t="s">
        <v>178</v>
      </c>
      <c r="B46">
        <f>SUMIFS('2013'!AK:AK, '2013'!D:D, A46)</f>
        <v>282</v>
      </c>
      <c r="C46">
        <f>SUMIFS('2014'!AK:AK, '2014'!I:I, A46)</f>
        <v>260</v>
      </c>
      <c r="E46">
        <f>SUMIFS('2016'!AC:AC, '2016'!H:H, A46)</f>
        <v>197</v>
      </c>
      <c r="F46">
        <f>SUMIFS('2017'!AL:AL, '2017'!H:H, A46)</f>
        <v>206</v>
      </c>
      <c r="G46">
        <f>SUMIFS('2018'!AP:AP, '2018'!H:H, A46)</f>
        <v>181</v>
      </c>
      <c r="H46">
        <f>SUMIFS('2019'!AQ:AQ, '2019'!I:I, A46)</f>
        <v>201</v>
      </c>
      <c r="I46">
        <f>SUMIFS('2020'!AS:AS, '2020'!K:K, A46)</f>
        <v>198</v>
      </c>
      <c r="J46">
        <f>SUMIFS('2021'!AV:AV, '2020'!K:K, A46)</f>
        <v>289</v>
      </c>
      <c r="K46">
        <f>SUMIFS('2022'!AV:AV, '2022'!K:K, A46)</f>
        <v>205</v>
      </c>
      <c r="L46">
        <f>SUMIFS('2023'!AU:AU, '2023'!J:J, A46)</f>
        <v>197</v>
      </c>
      <c r="M46">
        <f>SUMIFS('2024'!AP:AP, '2024'!I:I, A46)</f>
        <v>217</v>
      </c>
      <c r="N46" s="68">
        <f t="shared" si="0"/>
        <v>-0.23049645390070922</v>
      </c>
      <c r="O46" s="68">
        <f t="shared" si="1"/>
        <v>-0.16538461538461538</v>
      </c>
    </row>
    <row r="47" spans="1:15">
      <c r="A47" t="s">
        <v>179</v>
      </c>
      <c r="B47">
        <f>SUMIFS('2013'!AK:AK, '2013'!D:D, A47)</f>
        <v>1687</v>
      </c>
      <c r="C47">
        <f>SUMIFS('2014'!AK:AK, '2014'!I:I, A47)</f>
        <v>1685</v>
      </c>
      <c r="E47">
        <f>SUMIFS('2016'!AC:AC, '2016'!H:H, A47)</f>
        <v>1441</v>
      </c>
      <c r="F47">
        <f>SUMIFS('2017'!AL:AL, '2017'!H:H, A47)</f>
        <v>1389</v>
      </c>
      <c r="G47">
        <f>SUMIFS('2018'!AP:AP, '2018'!H:H, A47)</f>
        <v>1604</v>
      </c>
      <c r="H47">
        <f>SUMIFS('2019'!AQ:AQ, '2019'!I:I, A47)</f>
        <v>1623</v>
      </c>
      <c r="I47">
        <f>SUMIFS('2020'!AS:AS, '2020'!K:K, A47)</f>
        <v>1612</v>
      </c>
      <c r="J47">
        <f>SUMIFS('2021'!AV:AV, '2020'!K:K, A47)</f>
        <v>1201</v>
      </c>
      <c r="K47">
        <f>SUMIFS('2022'!AV:AV, '2022'!K:K, A47)</f>
        <v>1660</v>
      </c>
      <c r="L47">
        <f>SUMIFS('2023'!AU:AU, '2023'!J:J, A47)</f>
        <v>1685</v>
      </c>
      <c r="M47">
        <f>SUMIFS('2024'!AP:AP, '2024'!I:I, A47)</f>
        <v>1646</v>
      </c>
      <c r="N47" s="68">
        <f t="shared" si="0"/>
        <v>-2.4303497332542976E-2</v>
      </c>
      <c r="O47" s="68">
        <f t="shared" si="1"/>
        <v>-2.314540059347181E-2</v>
      </c>
    </row>
    <row r="48" spans="1:15">
      <c r="A48" t="s">
        <v>180</v>
      </c>
      <c r="B48">
        <f>SUMIFS('2013'!AK:AK, '2013'!D:D, A48)</f>
        <v>300</v>
      </c>
      <c r="C48">
        <f>SUMIFS('2014'!AK:AK, '2014'!I:I, A48)</f>
        <v>296</v>
      </c>
      <c r="E48">
        <f>SUMIFS('2016'!AC:AC, '2016'!H:H, A48)</f>
        <v>299</v>
      </c>
      <c r="F48">
        <f>SUMIFS('2017'!AL:AL, '2017'!H:H, A48)</f>
        <v>309</v>
      </c>
      <c r="G48">
        <f>SUMIFS('2018'!AP:AP, '2018'!H:H, A48)</f>
        <v>303</v>
      </c>
      <c r="H48">
        <f>SUMIFS('2019'!AQ:AQ, '2019'!I:I, A48)</f>
        <v>338</v>
      </c>
      <c r="I48">
        <f>SUMIFS('2020'!AS:AS, '2020'!K:K, A48)</f>
        <v>344</v>
      </c>
      <c r="J48">
        <f>SUMIFS('2021'!AV:AV, '2020'!K:K, A48)</f>
        <v>681</v>
      </c>
      <c r="K48">
        <f>SUMIFS('2022'!AV:AV, '2022'!K:K, A48)</f>
        <v>410</v>
      </c>
      <c r="L48">
        <f>SUMIFS('2023'!AU:AU, '2023'!J:J, A48)</f>
        <v>424</v>
      </c>
      <c r="M48">
        <f>SUMIFS('2024'!AP:AP, '2024'!I:I, A48)</f>
        <v>416</v>
      </c>
      <c r="N48" s="68">
        <f t="shared" si="0"/>
        <v>0.38666666666666666</v>
      </c>
      <c r="O48" s="68">
        <f t="shared" si="1"/>
        <v>0.40540540540540543</v>
      </c>
    </row>
    <row r="49" spans="1:15">
      <c r="A49" t="s">
        <v>181</v>
      </c>
      <c r="B49">
        <f>SUMIFS('2013'!AK:AK, '2013'!D:D, A49)</f>
        <v>177</v>
      </c>
      <c r="C49">
        <f>SUMIFS('2014'!AK:AK, '2014'!I:I, A49)</f>
        <v>195</v>
      </c>
      <c r="E49">
        <f>SUMIFS('2016'!AC:AC, '2016'!H:H, A49)</f>
        <v>175</v>
      </c>
      <c r="F49">
        <f>SUMIFS('2017'!AL:AL, '2017'!H:H, A49)</f>
        <v>169</v>
      </c>
      <c r="G49">
        <f>SUMIFS('2018'!AP:AP, '2018'!H:H, A49)</f>
        <v>165</v>
      </c>
      <c r="H49">
        <f>SUMIFS('2019'!AQ:AQ, '2019'!I:I, A49)</f>
        <v>166</v>
      </c>
      <c r="I49">
        <f>SUMIFS('2020'!AS:AS, '2020'!K:K, A49)</f>
        <v>152</v>
      </c>
      <c r="J49">
        <f>SUMIFS('2021'!AV:AV, '2020'!K:K, A49)</f>
        <v>167</v>
      </c>
      <c r="K49">
        <f>SUMIFS('2022'!AV:AV, '2022'!K:K, A49)</f>
        <v>173</v>
      </c>
      <c r="L49">
        <f>SUMIFS('2023'!AU:AU, '2023'!J:J, A49)</f>
        <v>181</v>
      </c>
      <c r="M49">
        <f>SUMIFS('2024'!AP:AP, '2024'!I:I, A49)</f>
        <v>173</v>
      </c>
      <c r="N49" s="68">
        <f t="shared" si="0"/>
        <v>-2.2598870056497175E-2</v>
      </c>
      <c r="O49" s="68">
        <f t="shared" si="1"/>
        <v>-0.11282051282051282</v>
      </c>
    </row>
    <row r="50" spans="1:15">
      <c r="A50" t="s">
        <v>182</v>
      </c>
      <c r="B50">
        <f>SUMIFS('2013'!AK:AK, '2013'!D:D, A50)</f>
        <v>9841</v>
      </c>
      <c r="C50">
        <f>SUMIFS('2014'!AK:AK, '2014'!I:I, A50)</f>
        <v>10673</v>
      </c>
      <c r="E50">
        <f>SUMIFS('2016'!AC:AC, '2016'!H:H, A50)</f>
        <v>9440</v>
      </c>
      <c r="F50">
        <f>SUMIFS('2017'!AL:AL, '2017'!H:H, A50)</f>
        <v>8932</v>
      </c>
      <c r="G50">
        <f>SUMIFS('2018'!AP:AP, '2018'!H:H, A50)</f>
        <v>9193</v>
      </c>
      <c r="H50">
        <f>SUMIFS('2019'!AQ:AQ, '2019'!I:I, A50)</f>
        <v>8944</v>
      </c>
      <c r="I50">
        <f>SUMIFS('2020'!AS:AS, '2020'!K:K, A50)</f>
        <v>8585</v>
      </c>
      <c r="J50">
        <f>SUMIFS('2021'!AV:AV, '2020'!K:K, A50)</f>
        <v>7865</v>
      </c>
      <c r="K50">
        <f>SUMIFS('2022'!AV:AV, '2022'!K:K, A50)</f>
        <v>7834</v>
      </c>
      <c r="L50">
        <f>SUMIFS('2023'!AU:AU, '2023'!J:J, A50)</f>
        <v>8498</v>
      </c>
      <c r="M50">
        <f>SUMIFS('2024'!AP:AP, '2024'!I:I, A50)</f>
        <v>8413</v>
      </c>
      <c r="N50" s="68">
        <f t="shared" si="0"/>
        <v>-0.14510720455238288</v>
      </c>
      <c r="O50" s="68">
        <f t="shared" si="1"/>
        <v>-0.21174927386864051</v>
      </c>
    </row>
    <row r="51" spans="1:15">
      <c r="A51" t="s">
        <v>183</v>
      </c>
      <c r="B51">
        <f>SUMIFS('2013'!AK:AK, '2013'!D:D, A51)</f>
        <v>1163</v>
      </c>
      <c r="C51">
        <f>SUMIFS('2014'!AK:AK, '2014'!I:I, A51)</f>
        <v>1171</v>
      </c>
      <c r="E51">
        <f>SUMIFS('2016'!AC:AC, '2016'!H:H, A51)</f>
        <v>1261</v>
      </c>
      <c r="F51">
        <f>SUMIFS('2017'!AL:AL, '2017'!H:H, A51)</f>
        <v>1340</v>
      </c>
      <c r="G51">
        <f>SUMIFS('2018'!AP:AP, '2018'!H:H, A51)</f>
        <v>1372</v>
      </c>
      <c r="H51">
        <f>SUMIFS('2019'!AQ:AQ, '2019'!I:I, A51)</f>
        <v>1588</v>
      </c>
      <c r="I51">
        <f>SUMIFS('2020'!AS:AS, '2020'!K:K, A51)</f>
        <v>1294</v>
      </c>
      <c r="J51">
        <f>SUMIFS('2021'!AV:AV, '2020'!K:K, A51)</f>
        <v>696</v>
      </c>
      <c r="K51">
        <f>SUMIFS('2022'!AV:AV, '2022'!K:K, A51)</f>
        <v>1218</v>
      </c>
      <c r="L51">
        <f>SUMIFS('2023'!AU:AU, '2023'!J:J, A51)</f>
        <v>1203</v>
      </c>
      <c r="M51">
        <f>SUMIFS('2024'!AP:AP, '2024'!I:I, A51)</f>
        <v>1178</v>
      </c>
      <c r="N51" s="68">
        <f t="shared" si="0"/>
        <v>1.2897678417884782E-2</v>
      </c>
      <c r="O51" s="68">
        <f t="shared" si="1"/>
        <v>5.9777967549103327E-3</v>
      </c>
    </row>
    <row r="52" spans="1:15">
      <c r="A52" t="s">
        <v>184</v>
      </c>
      <c r="B52">
        <f>SUMIFS('2013'!AK:AK, '2013'!D:D, A52)</f>
        <v>1775</v>
      </c>
      <c r="C52">
        <f>SUMIFS('2014'!AK:AK, '2014'!I:I, A52)</f>
        <v>1732</v>
      </c>
      <c r="E52">
        <f>SUMIFS('2016'!AC:AC, '2016'!H:H, A52)</f>
        <v>1636</v>
      </c>
      <c r="F52">
        <f>SUMIFS('2017'!AL:AL, '2017'!H:H, A52)</f>
        <v>1552</v>
      </c>
      <c r="G52">
        <f>SUMIFS('2018'!AP:AP, '2018'!H:H, A52)</f>
        <v>1418</v>
      </c>
      <c r="H52">
        <f>SUMIFS('2019'!AQ:AQ, '2019'!I:I, A52)</f>
        <v>1427</v>
      </c>
      <c r="I52">
        <f>SUMIFS('2020'!AS:AS, '2020'!K:K, A52)</f>
        <v>1401</v>
      </c>
      <c r="J52">
        <f>SUMIFS('2021'!AV:AV, '2020'!K:K, A52)</f>
        <v>1652</v>
      </c>
      <c r="K52">
        <f>SUMIFS('2022'!AV:AV, '2022'!K:K, A52)</f>
        <v>1414</v>
      </c>
      <c r="L52">
        <f>SUMIFS('2023'!AU:AU, '2023'!J:J, A52)</f>
        <v>1427</v>
      </c>
      <c r="M52">
        <f>SUMIFS('2024'!AP:AP, '2024'!I:I, A52)</f>
        <v>991</v>
      </c>
      <c r="N52" s="68">
        <f t="shared" si="0"/>
        <v>-0.44169014084507041</v>
      </c>
      <c r="O52" s="68">
        <f t="shared" si="1"/>
        <v>-0.42782909930715934</v>
      </c>
    </row>
    <row r="53" spans="1:15">
      <c r="A53" t="s">
        <v>185</v>
      </c>
      <c r="B53">
        <f>SUMIFS('2013'!AK:AK, '2013'!D:D, A53)</f>
        <v>43</v>
      </c>
      <c r="C53">
        <f>SUMIFS('2014'!AK:AK, '2014'!I:I, A53)</f>
        <v>67</v>
      </c>
      <c r="E53">
        <f>SUMIFS('2016'!AC:AC, '2016'!H:H, A53)</f>
        <v>66</v>
      </c>
      <c r="F53">
        <f>SUMIFS('2017'!AL:AL, '2017'!H:H, A53)</f>
        <v>81</v>
      </c>
      <c r="G53">
        <f>SUMIFS('2018'!AP:AP, '2018'!H:H, A53)</f>
        <v>79</v>
      </c>
      <c r="H53">
        <f>SUMIFS('2019'!AQ:AQ, '2019'!I:I, A53)</f>
        <v>80</v>
      </c>
      <c r="I53">
        <f>SUMIFS('2020'!AS:AS, '2020'!K:K, A53)</f>
        <v>103</v>
      </c>
      <c r="J53">
        <f>SUMIFS('2021'!AV:AV, '2020'!K:K, A53)</f>
        <v>638</v>
      </c>
      <c r="K53">
        <f>SUMIFS('2022'!AV:AV, '2022'!K:K, A53)</f>
        <v>75</v>
      </c>
      <c r="L53">
        <f>SUMIFS('2023'!AU:AU, '2023'!J:J, A53)</f>
        <v>110</v>
      </c>
      <c r="M53">
        <f>SUMIFS('2024'!AP:AP, '2024'!I:I, A53)</f>
        <v>55</v>
      </c>
      <c r="N53" s="68">
        <f t="shared" si="0"/>
        <v>0.27906976744186046</v>
      </c>
      <c r="O53" s="68">
        <f t="shared" si="1"/>
        <v>-0.17910447761194029</v>
      </c>
    </row>
    <row r="54" spans="1:15">
      <c r="A54" t="s">
        <v>186</v>
      </c>
      <c r="B54">
        <f>SUMIFS('2013'!AK:AK, '2013'!D:D, A54)</f>
        <v>151</v>
      </c>
      <c r="C54">
        <f>SUMIFS('2014'!AK:AK, '2014'!I:I, A54)</f>
        <v>179</v>
      </c>
      <c r="E54">
        <f>SUMIFS('2016'!AC:AC, '2016'!H:H, A54)</f>
        <v>173</v>
      </c>
      <c r="F54">
        <f>SUMIFS('2017'!AL:AL, '2017'!H:H, A54)</f>
        <v>170</v>
      </c>
      <c r="G54">
        <f>SUMIFS('2018'!AP:AP, '2018'!H:H, A54)</f>
        <v>159</v>
      </c>
      <c r="H54">
        <f>SUMIFS('2019'!AQ:AQ, '2019'!I:I, A54)</f>
        <v>131</v>
      </c>
      <c r="I54">
        <f>SUMIFS('2020'!AS:AS, '2020'!K:K, A54)</f>
        <v>128</v>
      </c>
      <c r="J54">
        <f>SUMIFS('2021'!AV:AV, '2020'!K:K, A54)</f>
        <v>158</v>
      </c>
      <c r="K54">
        <f>SUMIFS('2022'!AV:AV, '2022'!K:K, A54)</f>
        <v>98</v>
      </c>
      <c r="L54">
        <f>SUMIFS('2023'!AU:AU, '2023'!J:J, A54)</f>
        <v>94</v>
      </c>
      <c r="M54">
        <f>SUMIFS('2024'!AP:AP, '2024'!I:I, A54)</f>
        <v>97</v>
      </c>
      <c r="N54" s="68">
        <f t="shared" si="0"/>
        <v>-0.35761589403973509</v>
      </c>
      <c r="O54" s="68">
        <f t="shared" si="1"/>
        <v>-0.45810055865921789</v>
      </c>
    </row>
    <row r="55" spans="1:15">
      <c r="A55" t="s">
        <v>187</v>
      </c>
      <c r="B55">
        <f>SUMIFS('2013'!AK:AK, '2013'!D:D, A55)</f>
        <v>155</v>
      </c>
      <c r="C55">
        <f>SUMIFS('2014'!AK:AK, '2014'!I:I, A55)</f>
        <v>154</v>
      </c>
      <c r="E55">
        <f>SUMIFS('2016'!AC:AC, '2016'!H:H, A55)</f>
        <v>173</v>
      </c>
      <c r="F55">
        <f>SUMIFS('2017'!AL:AL, '2017'!H:H, A55)</f>
        <v>191</v>
      </c>
      <c r="G55">
        <f>SUMIFS('2018'!AP:AP, '2018'!H:H, A55)</f>
        <v>212</v>
      </c>
      <c r="H55">
        <f>SUMIFS('2019'!AQ:AQ, '2019'!I:I, A55)</f>
        <v>209</v>
      </c>
      <c r="I55">
        <f>SUMIFS('2020'!AS:AS, '2020'!K:K, A55)</f>
        <v>208</v>
      </c>
      <c r="J55">
        <f>SUMIFS('2021'!AV:AV, '2020'!K:K, A55)</f>
        <v>34</v>
      </c>
      <c r="K55">
        <f>SUMIFS('2022'!AV:AV, '2022'!K:K, A55)</f>
        <v>212</v>
      </c>
      <c r="L55">
        <f>SUMIFS('2023'!AU:AU, '2023'!J:J, A55)</f>
        <v>209</v>
      </c>
      <c r="M55">
        <f>SUMIFS('2024'!AP:AP, '2024'!I:I, A55)</f>
        <v>204</v>
      </c>
      <c r="N55" s="68">
        <f t="shared" si="0"/>
        <v>0.31612903225806449</v>
      </c>
      <c r="O55" s="68">
        <f t="shared" si="1"/>
        <v>0.32467532467532467</v>
      </c>
    </row>
    <row r="56" spans="1:15">
      <c r="A56" t="s">
        <v>188</v>
      </c>
      <c r="B56">
        <f>SUMIFS('2013'!AK:AK, '2013'!D:D, A56)</f>
        <v>420</v>
      </c>
      <c r="C56">
        <f>SUMIFS('2014'!AK:AK, '2014'!I:I, A56)</f>
        <v>403</v>
      </c>
      <c r="E56">
        <f>SUMIFS('2016'!AC:AC, '2016'!H:H, A56)</f>
        <v>396</v>
      </c>
      <c r="F56">
        <f>SUMIFS('2017'!AL:AL, '2017'!H:H, A56)</f>
        <v>390</v>
      </c>
      <c r="G56">
        <f>SUMIFS('2018'!AP:AP, '2018'!H:H, A56)</f>
        <v>396</v>
      </c>
      <c r="H56">
        <f>SUMIFS('2019'!AQ:AQ, '2019'!I:I, A56)</f>
        <v>393</v>
      </c>
      <c r="I56">
        <f>SUMIFS('2020'!AS:AS, '2020'!K:K, A56)</f>
        <v>394</v>
      </c>
      <c r="J56">
        <f>SUMIFS('2021'!AV:AV, '2020'!K:K, A56)</f>
        <v>164</v>
      </c>
      <c r="K56">
        <f>SUMIFS('2022'!AV:AV, '2022'!K:K, A56)</f>
        <v>328</v>
      </c>
      <c r="L56">
        <f>SUMIFS('2023'!AU:AU, '2023'!J:J, A56)</f>
        <v>333</v>
      </c>
      <c r="M56">
        <f>SUMIFS('2024'!AP:AP, '2024'!I:I, A56)</f>
        <v>472</v>
      </c>
      <c r="N56" s="68">
        <f t="shared" si="0"/>
        <v>0.12380952380952381</v>
      </c>
      <c r="O56" s="68">
        <f t="shared" si="1"/>
        <v>0.17121588089330025</v>
      </c>
    </row>
    <row r="57" spans="1:15">
      <c r="A57" t="s">
        <v>189</v>
      </c>
      <c r="B57">
        <f>SUMIFS('2013'!AK:AK, '2013'!D:D, A57)</f>
        <v>175</v>
      </c>
      <c r="C57">
        <f>SUMIFS('2014'!AK:AK, '2014'!I:I, A57)</f>
        <v>162</v>
      </c>
      <c r="E57">
        <f>SUMIFS('2016'!AC:AC, '2016'!H:H, A57)</f>
        <v>145</v>
      </c>
      <c r="F57">
        <f>SUMIFS('2017'!AL:AL, '2017'!H:H, A57)</f>
        <v>135</v>
      </c>
      <c r="G57">
        <f>SUMIFS('2018'!AP:AP, '2018'!H:H, A57)</f>
        <v>131</v>
      </c>
      <c r="H57">
        <f>SUMIFS('2019'!AQ:AQ, '2019'!I:I, A57)</f>
        <v>133</v>
      </c>
      <c r="I57">
        <f>SUMIFS('2020'!AS:AS, '2020'!K:K, A57)</f>
        <v>137</v>
      </c>
      <c r="J57">
        <f>SUMIFS('2021'!AV:AV, '2020'!K:K, A57)</f>
        <v>140</v>
      </c>
      <c r="K57">
        <f>SUMIFS('2022'!AV:AV, '2022'!K:K, A57)</f>
        <v>122</v>
      </c>
      <c r="L57">
        <f>SUMIFS('2023'!AU:AU, '2023'!J:J, A57)</f>
        <v>126</v>
      </c>
      <c r="M57">
        <f>SUMIFS('2024'!AP:AP, '2024'!I:I, A57)</f>
        <v>112</v>
      </c>
      <c r="N57" s="68">
        <f t="shared" si="0"/>
        <v>-0.36</v>
      </c>
      <c r="O57" s="68">
        <f t="shared" si="1"/>
        <v>-0.30864197530864196</v>
      </c>
    </row>
    <row r="58" spans="1:15">
      <c r="A58" t="s">
        <v>190</v>
      </c>
      <c r="B58">
        <f>SUMIFS('2013'!AK:AK, '2013'!D:D, A58)</f>
        <v>5242</v>
      </c>
      <c r="C58">
        <f>SUMIFS('2014'!AK:AK, '2014'!I:I, A58)</f>
        <v>5355</v>
      </c>
      <c r="E58">
        <f>SUMIFS('2016'!AC:AC, '2016'!H:H, A58)</f>
        <v>5297</v>
      </c>
      <c r="F58">
        <f>SUMIFS('2017'!AL:AL, '2017'!H:H, A58)</f>
        <v>5400</v>
      </c>
      <c r="G58">
        <f>SUMIFS('2018'!AP:AP, '2018'!H:H, A58)</f>
        <v>5376</v>
      </c>
      <c r="H58">
        <f>SUMIFS('2019'!AQ:AQ, '2019'!I:I, A58)</f>
        <v>4936</v>
      </c>
      <c r="I58">
        <f>SUMIFS('2020'!AS:AS, '2020'!K:K, A58)</f>
        <v>5583</v>
      </c>
      <c r="J58">
        <f>SUMIFS('2021'!AV:AV, '2020'!K:K, A58)</f>
        <v>5576</v>
      </c>
      <c r="K58">
        <f>SUMIFS('2022'!AV:AV, '2022'!K:K, A58)</f>
        <v>5177</v>
      </c>
      <c r="L58">
        <f>SUMIFS('2023'!AU:AU, '2023'!J:J, A58)</f>
        <v>5464</v>
      </c>
      <c r="M58">
        <f>SUMIFS('2024'!AP:AP, '2024'!I:I, A58)</f>
        <v>5139</v>
      </c>
      <c r="N58" s="68">
        <f t="shared" si="0"/>
        <v>-1.9648988935520792E-2</v>
      </c>
      <c r="O58" s="68">
        <f t="shared" si="1"/>
        <v>-4.0336134453781515E-2</v>
      </c>
    </row>
    <row r="59" spans="1:15">
      <c r="A59" t="s">
        <v>191</v>
      </c>
      <c r="B59">
        <f>SUMIFS('2013'!AK:AK, '2013'!D:D, A59)</f>
        <v>4107</v>
      </c>
      <c r="C59">
        <f>SUMIFS('2014'!AK:AK, '2014'!I:I, A59)</f>
        <v>4028</v>
      </c>
      <c r="E59">
        <f>SUMIFS('2016'!AC:AC, '2016'!H:H, A59)</f>
        <v>3710</v>
      </c>
      <c r="F59">
        <f>SUMIFS('2017'!AL:AL, '2017'!H:H, A59)</f>
        <v>3377</v>
      </c>
      <c r="G59">
        <f>SUMIFS('2018'!AP:AP, '2018'!H:H, A59)</f>
        <v>3259</v>
      </c>
      <c r="H59">
        <f>SUMIFS('2019'!AQ:AQ, '2019'!I:I, A59)</f>
        <v>3024</v>
      </c>
      <c r="I59">
        <f>SUMIFS('2020'!AS:AS, '2020'!K:K, A59)</f>
        <v>2632</v>
      </c>
      <c r="J59">
        <f>SUMIFS('2021'!AV:AV, '2020'!K:K, A59)</f>
        <v>1598</v>
      </c>
      <c r="K59">
        <f>SUMIFS('2022'!AV:AV, '2022'!K:K, A59)</f>
        <v>2399</v>
      </c>
      <c r="L59">
        <f>SUMIFS('2023'!AU:AU, '2023'!J:J, A59)</f>
        <v>2559</v>
      </c>
      <c r="M59">
        <f>SUMIFS('2024'!AP:AP, '2024'!I:I, A59)</f>
        <v>2504</v>
      </c>
      <c r="N59" s="68">
        <f t="shared" si="0"/>
        <v>-0.39030922814706598</v>
      </c>
      <c r="O59" s="68">
        <f t="shared" si="1"/>
        <v>-0.37835153922542203</v>
      </c>
    </row>
    <row r="60" spans="1:15">
      <c r="A60" t="s">
        <v>192</v>
      </c>
      <c r="B60">
        <f>SUMIFS('2013'!AK:AK, '2013'!D:D, A60)</f>
        <v>827</v>
      </c>
      <c r="C60">
        <f>SUMIFS('2014'!AK:AK, '2014'!I:I, A60)</f>
        <v>840</v>
      </c>
      <c r="E60">
        <f>SUMIFS('2016'!AC:AC, '2016'!H:H, A60)</f>
        <v>877</v>
      </c>
      <c r="F60">
        <f>SUMIFS('2017'!AL:AL, '2017'!H:H, A60)</f>
        <v>853</v>
      </c>
      <c r="G60">
        <f>SUMIFS('2018'!AP:AP, '2018'!H:H, A60)</f>
        <v>828</v>
      </c>
      <c r="H60">
        <f>SUMIFS('2019'!AQ:AQ, '2019'!I:I, A60)</f>
        <v>473</v>
      </c>
      <c r="I60">
        <f>SUMIFS('2020'!AS:AS, '2020'!K:K, A60)</f>
        <v>825</v>
      </c>
      <c r="J60">
        <f>SUMIFS('2021'!AV:AV, '2020'!K:K, A60)</f>
        <v>594</v>
      </c>
      <c r="K60">
        <f>SUMIFS('2022'!AV:AV, '2022'!K:K, A60)</f>
        <v>786</v>
      </c>
      <c r="L60">
        <f>SUMIFS('2023'!AU:AU, '2023'!J:J, A60)</f>
        <v>830</v>
      </c>
      <c r="M60">
        <f>SUMIFS('2024'!AP:AP, '2024'!I:I, A60)</f>
        <v>834</v>
      </c>
      <c r="N60" s="68">
        <f t="shared" si="0"/>
        <v>8.4643288996372433E-3</v>
      </c>
      <c r="O60" s="68">
        <f t="shared" si="1"/>
        <v>-7.1428571428571426E-3</v>
      </c>
    </row>
    <row r="61" spans="1:15">
      <c r="A61" t="s">
        <v>193</v>
      </c>
      <c r="B61">
        <f>SUMIFS('2013'!AK:AK, '2013'!D:D, A61)</f>
        <v>798</v>
      </c>
      <c r="C61">
        <f>SUMIFS('2014'!AK:AK, '2014'!I:I, A61)</f>
        <v>820</v>
      </c>
      <c r="E61">
        <f>SUMIFS('2016'!AC:AC, '2016'!H:H, A61)</f>
        <v>798</v>
      </c>
      <c r="F61">
        <f>SUMIFS('2017'!AL:AL, '2017'!H:H, A61)</f>
        <v>700</v>
      </c>
      <c r="G61">
        <f>SUMIFS('2018'!AP:AP, '2018'!H:H, A61)</f>
        <v>688</v>
      </c>
      <c r="H61">
        <f>SUMIFS('2019'!AQ:AQ, '2019'!I:I, A61)</f>
        <v>664</v>
      </c>
      <c r="I61">
        <f>SUMIFS('2020'!AS:AS, '2020'!K:K, A61)</f>
        <v>535</v>
      </c>
      <c r="J61">
        <f>SUMIFS('2021'!AV:AV, '2020'!K:K, A61)</f>
        <v>1079</v>
      </c>
      <c r="K61">
        <f>SUMIFS('2022'!AV:AV, '2022'!K:K, A61)</f>
        <v>663</v>
      </c>
      <c r="L61">
        <f>SUMIFS('2023'!AU:AU, '2023'!J:J, A61)</f>
        <v>654</v>
      </c>
      <c r="M61">
        <f>SUMIFS('2024'!AP:AP, '2024'!I:I, A61)</f>
        <v>586</v>
      </c>
      <c r="N61" s="68">
        <f t="shared" si="0"/>
        <v>-0.26566416040100249</v>
      </c>
      <c r="O61" s="68">
        <f t="shared" si="1"/>
        <v>-0.28536585365853656</v>
      </c>
    </row>
    <row r="62" spans="1:15">
      <c r="A62" t="s">
        <v>194</v>
      </c>
      <c r="B62">
        <f>SUMIFS('2013'!AK:AK, '2013'!D:D, A62)</f>
        <v>445</v>
      </c>
      <c r="C62">
        <f>SUMIFS('2014'!AK:AK, '2014'!I:I, A62)</f>
        <v>443</v>
      </c>
      <c r="E62">
        <f>SUMIFS('2016'!AC:AC, '2016'!H:H, A62)</f>
        <v>464</v>
      </c>
      <c r="F62">
        <f>SUMIFS('2017'!AL:AL, '2017'!H:H, A62)</f>
        <v>441</v>
      </c>
      <c r="G62">
        <f>SUMIFS('2018'!AP:AP, '2018'!H:H, A62)</f>
        <v>429</v>
      </c>
      <c r="H62">
        <f>SUMIFS('2019'!AQ:AQ, '2019'!I:I, A62)</f>
        <v>439</v>
      </c>
      <c r="I62">
        <f>SUMIFS('2020'!AS:AS, '2020'!K:K, A62)</f>
        <v>431</v>
      </c>
      <c r="J62">
        <f>SUMIFS('2021'!AV:AV, '2020'!K:K, A62)</f>
        <v>994</v>
      </c>
      <c r="K62">
        <f>SUMIFS('2022'!AV:AV, '2022'!K:K, A62)</f>
        <v>512</v>
      </c>
      <c r="L62">
        <f>SUMIFS('2023'!AU:AU, '2023'!J:J, A62)</f>
        <v>503</v>
      </c>
      <c r="M62">
        <f>SUMIFS('2024'!AP:AP, '2024'!I:I, A62)</f>
        <v>496</v>
      </c>
      <c r="N62" s="68">
        <f t="shared" si="0"/>
        <v>0.1146067415730337</v>
      </c>
      <c r="O62" s="68">
        <f t="shared" si="1"/>
        <v>0.11963882618510158</v>
      </c>
    </row>
    <row r="63" spans="1:15">
      <c r="A63" t="s">
        <v>195</v>
      </c>
      <c r="B63">
        <f>SUMIFS('2013'!AK:AK, '2013'!D:D, A63)</f>
        <v>181</v>
      </c>
      <c r="C63">
        <f>SUMIFS('2014'!AK:AK, '2014'!I:I, A63)</f>
        <v>167</v>
      </c>
      <c r="E63">
        <f>SUMIFS('2016'!AC:AC, '2016'!H:H, A63)</f>
        <v>164</v>
      </c>
      <c r="F63">
        <f>SUMIFS('2017'!AL:AL, '2017'!H:H, A63)</f>
        <v>174</v>
      </c>
      <c r="G63">
        <f>SUMIFS('2018'!AP:AP, '2018'!H:H, A63)</f>
        <v>168</v>
      </c>
      <c r="H63">
        <f>SUMIFS('2019'!AQ:AQ, '2019'!I:I, A63)</f>
        <v>157</v>
      </c>
      <c r="I63">
        <f>SUMIFS('2020'!AS:AS, '2020'!K:K, A63)</f>
        <v>164</v>
      </c>
      <c r="J63">
        <f>SUMIFS('2021'!AV:AV, '2020'!K:K, A63)</f>
        <v>42</v>
      </c>
      <c r="K63">
        <f>SUMIFS('2022'!AV:AV, '2022'!K:K, A63)</f>
        <v>138</v>
      </c>
      <c r="L63">
        <f>SUMIFS('2023'!AU:AU, '2023'!J:J, A63)</f>
        <v>156</v>
      </c>
      <c r="M63">
        <f>SUMIFS('2024'!AP:AP, '2024'!I:I, A63)</f>
        <v>154</v>
      </c>
      <c r="N63" s="68">
        <f t="shared" si="0"/>
        <v>-0.14917127071823205</v>
      </c>
      <c r="O63" s="68">
        <f t="shared" si="1"/>
        <v>-7.7844311377245512E-2</v>
      </c>
    </row>
    <row r="64" spans="1:15">
      <c r="A64" t="s">
        <v>196</v>
      </c>
      <c r="B64">
        <f>SUMIFS('2013'!AK:AK, '2013'!D:D, A64)</f>
        <v>834</v>
      </c>
      <c r="C64">
        <f>SUMIFS('2014'!AK:AK, '2014'!I:I, A64)</f>
        <v>887</v>
      </c>
      <c r="E64">
        <f>SUMIFS('2016'!AC:AC, '2016'!H:H, A64)</f>
        <v>837</v>
      </c>
      <c r="F64">
        <f>SUMIFS('2017'!AL:AL, '2017'!H:H, A64)</f>
        <v>815</v>
      </c>
      <c r="G64">
        <f>SUMIFS('2018'!AP:AP, '2018'!H:H, A64)</f>
        <v>762</v>
      </c>
      <c r="H64">
        <f>SUMIFS('2019'!AQ:AQ, '2019'!I:I, A64)</f>
        <v>738</v>
      </c>
      <c r="I64">
        <f>SUMIFS('2020'!AS:AS, '2020'!K:K, A64)</f>
        <v>713</v>
      </c>
      <c r="J64">
        <f>SUMIFS('2021'!AV:AV, '2020'!K:K, A64)</f>
        <v>506</v>
      </c>
      <c r="K64">
        <f>SUMIFS('2022'!AV:AV, '2022'!K:K, A64)</f>
        <v>696</v>
      </c>
      <c r="L64">
        <f>SUMIFS('2023'!AU:AU, '2023'!J:J, A64)</f>
        <v>688</v>
      </c>
      <c r="M64">
        <f>SUMIFS('2024'!AP:AP, '2024'!I:I, A64)</f>
        <v>672</v>
      </c>
      <c r="N64" s="68">
        <f t="shared" si="0"/>
        <v>-0.19424460431654678</v>
      </c>
      <c r="O64" s="68">
        <f t="shared" si="1"/>
        <v>-0.24239007891770012</v>
      </c>
    </row>
    <row r="65" spans="1:15">
      <c r="A65" t="s">
        <v>197</v>
      </c>
      <c r="B65">
        <f>SUMIFS('2013'!AK:AK, '2013'!D:D, A65)</f>
        <v>4266</v>
      </c>
      <c r="C65">
        <f>SUMIFS('2014'!AK:AK, '2014'!I:I, A65)</f>
        <v>4399</v>
      </c>
      <c r="E65">
        <f>SUMIFS('2016'!AC:AC, '2016'!H:H, A65)</f>
        <v>4191</v>
      </c>
      <c r="F65">
        <f>SUMIFS('2017'!AL:AL, '2017'!H:H, A65)</f>
        <v>4351</v>
      </c>
      <c r="G65">
        <f>SUMIFS('2018'!AP:AP, '2018'!H:H, A65)</f>
        <v>4065</v>
      </c>
      <c r="H65">
        <f>SUMIFS('2019'!AQ:AQ, '2019'!I:I, A65)</f>
        <v>4027</v>
      </c>
      <c r="I65">
        <f>SUMIFS('2020'!AS:AS, '2020'!K:K, A65)</f>
        <v>3943</v>
      </c>
      <c r="J65">
        <f>SUMIFS('2021'!AV:AV, '2020'!K:K, A65)</f>
        <v>3480</v>
      </c>
      <c r="K65">
        <f>SUMIFS('2022'!AV:AV, '2022'!K:K, A65)</f>
        <v>3674</v>
      </c>
      <c r="L65">
        <f>SUMIFS('2023'!AU:AU, '2023'!J:J, A65)</f>
        <v>3578</v>
      </c>
      <c r="M65">
        <f>SUMIFS('2024'!AP:AP, '2024'!I:I, A65)</f>
        <v>3726</v>
      </c>
      <c r="N65" s="68">
        <f t="shared" si="0"/>
        <v>-0.12658227848101267</v>
      </c>
      <c r="O65" s="68">
        <f t="shared" si="1"/>
        <v>-0.15298931575358035</v>
      </c>
    </row>
    <row r="66" spans="1:15">
      <c r="A66" t="s">
        <v>198</v>
      </c>
      <c r="B66">
        <f>SUMIFS('2013'!AK:AK, '2013'!D:D, A66)</f>
        <v>1914</v>
      </c>
      <c r="C66">
        <f>SUMIFS('2014'!AK:AK, '2014'!I:I, A66)</f>
        <v>2253</v>
      </c>
      <c r="E66">
        <f>SUMIFS('2016'!AC:AC, '2016'!H:H, A66)</f>
        <v>2218</v>
      </c>
      <c r="F66">
        <f>SUMIFS('2017'!AL:AL, '2017'!H:H, A66)</f>
        <v>2166</v>
      </c>
      <c r="G66">
        <f>SUMIFS('2018'!AP:AP, '2018'!H:H, A66)</f>
        <v>2135</v>
      </c>
      <c r="H66">
        <f>SUMIFS('2019'!AQ:AQ, '2019'!I:I, A66)</f>
        <v>2126</v>
      </c>
      <c r="I66">
        <f>SUMIFS('2020'!AS:AS, '2020'!K:K, A66)</f>
        <v>2067</v>
      </c>
      <c r="J66">
        <f>SUMIFS('2021'!AV:AV, '2020'!K:K, A66)</f>
        <v>803</v>
      </c>
      <c r="K66">
        <f>SUMIFS('2022'!AV:AV, '2022'!K:K, A66)</f>
        <v>1814</v>
      </c>
      <c r="L66">
        <f>SUMIFS('2023'!AU:AU, '2023'!J:J, A66)</f>
        <v>1392</v>
      </c>
      <c r="M66">
        <f>SUMIFS('2024'!AP:AP, '2024'!I:I, A66)</f>
        <v>1743</v>
      </c>
      <c r="N66" s="68">
        <f t="shared" si="0"/>
        <v>-8.9341692789968646E-2</v>
      </c>
      <c r="O66" s="68">
        <f t="shared" si="1"/>
        <v>-0.22636484687083888</v>
      </c>
    </row>
    <row r="67" spans="1:15">
      <c r="A67" t="s">
        <v>199</v>
      </c>
      <c r="B67">
        <f>SUMIFS('2013'!AK:AK, '2013'!D:D, A67)</f>
        <v>3715</v>
      </c>
      <c r="C67">
        <f>SUMIFS('2014'!AK:AK, '2014'!I:I, A67)</f>
        <v>3943</v>
      </c>
      <c r="E67">
        <f>SUMIFS('2016'!AC:AC, '2016'!H:H, A67)</f>
        <v>3860</v>
      </c>
      <c r="F67">
        <f>SUMIFS('2017'!AL:AL, '2017'!H:H, A67)</f>
        <v>3786</v>
      </c>
      <c r="G67">
        <f>SUMIFS('2018'!AP:AP, '2018'!H:H, A67)</f>
        <v>3742</v>
      </c>
      <c r="H67">
        <f>SUMIFS('2019'!AQ:AQ, '2019'!I:I, A67)</f>
        <v>3493</v>
      </c>
      <c r="I67">
        <f>SUMIFS('2020'!AS:AS, '2020'!K:K, A67)</f>
        <v>3281</v>
      </c>
      <c r="J67">
        <f>SUMIFS('2021'!AV:AV, '2020'!K:K, A67)</f>
        <v>4612</v>
      </c>
      <c r="K67">
        <f>SUMIFS('2022'!AV:AV, '2022'!K:K, A67)</f>
        <v>3222</v>
      </c>
      <c r="L67">
        <f>SUMIFS('2023'!AU:AU, '2023'!J:J, A67)</f>
        <v>3208</v>
      </c>
      <c r="M67">
        <f>SUMIFS('2024'!AP:AP, '2024'!I:I, A67)</f>
        <v>2878</v>
      </c>
      <c r="N67" s="68">
        <f t="shared" ref="N67:N72" si="2">(M67-B67)/B67</f>
        <v>-0.22530282637954241</v>
      </c>
      <c r="O67" s="68">
        <f t="shared" ref="O67:O72" si="3">(M67-C67)/C67</f>
        <v>-0.27009890945980219</v>
      </c>
    </row>
    <row r="68" spans="1:15">
      <c r="A68" t="s">
        <v>200</v>
      </c>
      <c r="B68">
        <f>SUMIFS('2013'!AK:AK, '2013'!D:D, A68)</f>
        <v>3997</v>
      </c>
      <c r="C68">
        <f>SUMIFS('2014'!AK:AK, '2014'!I:I, A68)</f>
        <v>3860</v>
      </c>
      <c r="E68">
        <f>SUMIFS('2016'!AC:AC, '2016'!H:H, A68)</f>
        <v>3604</v>
      </c>
      <c r="F68">
        <f>SUMIFS('2017'!AL:AL, '2017'!H:H, A68)</f>
        <v>3816</v>
      </c>
      <c r="G68">
        <f>SUMIFS('2018'!AP:AP, '2018'!H:H, A68)</f>
        <v>3453</v>
      </c>
      <c r="H68">
        <f>SUMIFS('2019'!AQ:AQ, '2019'!I:I, A68)</f>
        <v>3436</v>
      </c>
      <c r="I68">
        <f>SUMIFS('2020'!AS:AS, '2020'!K:K, A68)</f>
        <v>3484</v>
      </c>
      <c r="J68">
        <f>SUMIFS('2021'!AV:AV, '2020'!K:K, A68)</f>
        <v>1918</v>
      </c>
      <c r="K68">
        <f>SUMIFS('2022'!AV:AV, '2022'!K:K, A68)</f>
        <v>3510</v>
      </c>
      <c r="L68">
        <f>SUMIFS('2023'!AU:AU, '2023'!J:J, A68)</f>
        <v>3420</v>
      </c>
      <c r="M68">
        <f>SUMIFS('2024'!AP:AP, '2024'!I:I, A68)</f>
        <v>3422</v>
      </c>
      <c r="N68" s="68">
        <f t="shared" si="2"/>
        <v>-0.14385789342006505</v>
      </c>
      <c r="O68" s="68">
        <f t="shared" si="3"/>
        <v>-0.11347150259067358</v>
      </c>
    </row>
    <row r="69" spans="1:15">
      <c r="A69" t="s">
        <v>201</v>
      </c>
      <c r="B69">
        <f>SUMIFS('2013'!AK:AK, '2013'!D:D, A69)</f>
        <v>1173</v>
      </c>
      <c r="C69">
        <f>SUMIFS('2014'!AK:AK, '2014'!I:I, A69)</f>
        <v>1283</v>
      </c>
      <c r="E69">
        <f>SUMIFS('2016'!AC:AC, '2016'!H:H, A69)</f>
        <v>1218</v>
      </c>
      <c r="F69">
        <f>SUMIFS('2017'!AL:AL, '2017'!H:H, A69)</f>
        <v>1341</v>
      </c>
      <c r="G69">
        <f>SUMIFS('2018'!AP:AP, '2018'!H:H, A69)</f>
        <v>1156</v>
      </c>
      <c r="H69">
        <f>SUMIFS('2019'!AQ:AQ, '2019'!I:I, A69)</f>
        <v>1360</v>
      </c>
      <c r="I69">
        <f>SUMIFS('2020'!AS:AS, '2020'!K:K, A69)</f>
        <v>1304</v>
      </c>
      <c r="J69">
        <f>SUMIFS('2021'!AV:AV, '2020'!K:K, A69)</f>
        <v>1394</v>
      </c>
      <c r="K69">
        <f>SUMIFS('2022'!AV:AV, '2022'!K:K, A69)</f>
        <v>1252</v>
      </c>
      <c r="L69">
        <f>SUMIFS('2023'!AU:AU, '2023'!J:J, A69)</f>
        <v>1181</v>
      </c>
      <c r="M69">
        <f>SUMIFS('2024'!AP:AP, '2024'!I:I, A69)</f>
        <v>1090</v>
      </c>
      <c r="N69" s="68">
        <f t="shared" si="2"/>
        <v>-7.0758738277919869E-2</v>
      </c>
      <c r="O69" s="68">
        <f t="shared" si="3"/>
        <v>-0.15042868277474669</v>
      </c>
    </row>
    <row r="70" spans="1:15">
      <c r="A70" t="s">
        <v>202</v>
      </c>
      <c r="B70">
        <f>SUMIFS('2013'!AK:AK, '2013'!D:D, A70)</f>
        <v>108</v>
      </c>
      <c r="C70">
        <f>SUMIFS('2014'!AK:AK, '2014'!I:I, A70)</f>
        <v>97</v>
      </c>
      <c r="E70">
        <f>SUMIFS('2016'!AC:AC, '2016'!H:H, A70)</f>
        <v>97</v>
      </c>
      <c r="F70">
        <f>SUMIFS('2017'!AL:AL, '2017'!H:H, A70)</f>
        <v>119</v>
      </c>
      <c r="G70">
        <f>SUMIFS('2018'!AP:AP, '2018'!H:H, A70)</f>
        <v>110</v>
      </c>
      <c r="H70">
        <f>SUMIFS('2019'!AQ:AQ, '2019'!I:I, A70)</f>
        <v>89</v>
      </c>
      <c r="I70">
        <f>SUMIFS('2020'!AS:AS, '2020'!K:K, A70)</f>
        <v>89</v>
      </c>
      <c r="J70">
        <f>SUMIFS('2021'!AV:AV, '2020'!K:K, A70)</f>
        <v>329</v>
      </c>
      <c r="K70">
        <f>SUMIFS('2022'!AV:AV, '2022'!K:K, A70)</f>
        <v>109</v>
      </c>
      <c r="L70">
        <f>SUMIFS('2023'!AU:AU, '2023'!J:J, A70)</f>
        <v>103</v>
      </c>
      <c r="M70">
        <f>SUMIFS('2024'!AP:AP, '2024'!I:I, A70)</f>
        <v>97</v>
      </c>
      <c r="N70" s="68">
        <f t="shared" si="2"/>
        <v>-0.10185185185185185</v>
      </c>
      <c r="O70" s="68">
        <f t="shared" si="3"/>
        <v>0</v>
      </c>
    </row>
    <row r="71" spans="1:15">
      <c r="A71" t="s">
        <v>203</v>
      </c>
      <c r="B71">
        <f>SUMIFS('2013'!AK:AK, '2013'!D:D, A71)</f>
        <v>644</v>
      </c>
      <c r="C71">
        <f>SUMIFS('2014'!AK:AK, '2014'!I:I, A71)</f>
        <v>871</v>
      </c>
      <c r="E71">
        <f>SUMIFS('2016'!AC:AC, '2016'!H:H, A71)</f>
        <v>745</v>
      </c>
      <c r="F71">
        <f>SUMIFS('2017'!AL:AL, '2017'!H:H, A71)</f>
        <v>760</v>
      </c>
      <c r="G71">
        <f>SUMIFS('2018'!AP:AP, '2018'!H:H, A71)</f>
        <v>688</v>
      </c>
      <c r="H71">
        <f>SUMIFS('2019'!AQ:AQ, '2019'!I:I, A71)</f>
        <v>673</v>
      </c>
      <c r="I71">
        <f>SUMIFS('2020'!AS:AS, '2020'!K:K, A71)</f>
        <v>691</v>
      </c>
      <c r="J71">
        <f>SUMIFS('2021'!AV:AV, '2020'!K:K, A71)</f>
        <v>1818</v>
      </c>
      <c r="K71">
        <f>SUMIFS('2022'!AV:AV, '2022'!K:K, A71)</f>
        <v>986</v>
      </c>
      <c r="L71">
        <f>SUMIFS('2023'!AU:AU, '2023'!J:J, A71)</f>
        <v>805</v>
      </c>
      <c r="M71">
        <f>SUMIFS('2024'!AP:AP, '2024'!I:I, A71)</f>
        <v>723</v>
      </c>
      <c r="N71" s="68">
        <f t="shared" si="2"/>
        <v>0.12267080745341614</v>
      </c>
      <c r="O71" s="68">
        <f t="shared" si="3"/>
        <v>-0.16991963260619977</v>
      </c>
    </row>
    <row r="72" spans="1:15">
      <c r="A72" t="s">
        <v>204</v>
      </c>
      <c r="B72">
        <f>SUMIFS('2013'!AK:AK, '2013'!D:D, A72)</f>
        <v>9087</v>
      </c>
      <c r="C72">
        <f>SUMIFS('2014'!AK:AK, '2014'!I:I, A72)</f>
        <v>8103</v>
      </c>
      <c r="E72">
        <f>SUMIFS('2016'!AC:AC, '2016'!H:H, A72)</f>
        <v>7302</v>
      </c>
      <c r="F72">
        <f>SUMIFS('2017'!AL:AL, '2017'!H:H, A72)</f>
        <v>6991</v>
      </c>
      <c r="G72">
        <f>SUMIFS('2018'!AP:AP, '2018'!H:H, A72)</f>
        <v>6617</v>
      </c>
      <c r="H72">
        <f>SUMIFS('2019'!AQ:AQ, '2019'!I:I, A72)</f>
        <v>6673</v>
      </c>
      <c r="I72">
        <f>SUMIFS('2020'!AS:AS, '2020'!K:K, A72)</f>
        <v>6136</v>
      </c>
      <c r="J72">
        <f>SUMIFS('2021'!AV:AV, '2020'!K:K, A72)</f>
        <v>178255</v>
      </c>
      <c r="K72">
        <f>SUMIFS('2022'!AV:AV, '2022'!K:K, A72)</f>
        <v>5731</v>
      </c>
      <c r="L72">
        <f>SUMIFS('2023'!AU:AU, '2023'!J:J, A72)</f>
        <v>5670</v>
      </c>
      <c r="M72">
        <f>SUMIFS('2024'!AP:AP, '2024'!I:I, A72)</f>
        <v>5738</v>
      </c>
      <c r="N72" s="68">
        <f t="shared" si="2"/>
        <v>-0.3685484758446132</v>
      </c>
      <c r="O72" s="68">
        <f t="shared" si="3"/>
        <v>-0.29186720967542884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8"/>
  <sheetViews>
    <sheetView workbookViewId="0">
      <selection activeCell="C10" sqref="C10"/>
    </sheetView>
  </sheetViews>
  <sheetFormatPr baseColWidth="10" defaultColWidth="8.83203125" defaultRowHeight="15"/>
  <cols>
    <col min="2" max="2" width="9.83203125" bestFit="1" customWidth="1"/>
  </cols>
  <sheetData>
    <row r="1" spans="1:3">
      <c r="A1" s="82" t="s">
        <v>205</v>
      </c>
      <c r="B1" s="82" t="s">
        <v>77</v>
      </c>
      <c r="C1" s="82" t="s">
        <v>206</v>
      </c>
    </row>
    <row r="2" spans="1:3">
      <c r="A2" s="82" t="s">
        <v>207</v>
      </c>
      <c r="B2" s="82"/>
      <c r="C2" s="82"/>
    </row>
    <row r="3" spans="1:3">
      <c r="A3" s="82" t="s">
        <v>208</v>
      </c>
      <c r="B3" s="82"/>
      <c r="C3" s="82"/>
    </row>
    <row r="4" spans="1:3">
      <c r="A4" s="82" t="s">
        <v>209</v>
      </c>
      <c r="B4" s="82"/>
      <c r="C4" s="82"/>
    </row>
    <row r="5" spans="1:3">
      <c r="A5" s="82" t="s">
        <v>210</v>
      </c>
      <c r="B5" s="82"/>
      <c r="C5" s="82"/>
    </row>
    <row r="6" spans="1:3">
      <c r="A6" s="82" t="s">
        <v>211</v>
      </c>
      <c r="B6" s="82"/>
      <c r="C6" s="82"/>
    </row>
    <row r="7" spans="1:3">
      <c r="A7" s="146" t="s">
        <v>212</v>
      </c>
      <c r="B7" s="82"/>
      <c r="C7" s="82"/>
    </row>
    <row r="8" spans="1:3">
      <c r="A8" s="83" t="s">
        <v>213</v>
      </c>
      <c r="B8" s="84">
        <v>2005153</v>
      </c>
      <c r="C8" s="84">
        <v>203864</v>
      </c>
    </row>
    <row r="9" spans="1:3">
      <c r="A9" s="83" t="s">
        <v>214</v>
      </c>
      <c r="B9" s="84">
        <v>2028162</v>
      </c>
      <c r="C9" s="84">
        <v>205263</v>
      </c>
    </row>
    <row r="10" spans="1:3">
      <c r="A10" s="83" t="s">
        <v>215</v>
      </c>
      <c r="B10" s="84">
        <v>2041779</v>
      </c>
      <c r="C10" s="84">
        <v>214631</v>
      </c>
    </row>
    <row r="11" spans="1:3">
      <c r="A11" s="83" t="s">
        <v>216</v>
      </c>
      <c r="B11" s="84">
        <v>2057858</v>
      </c>
      <c r="C11" s="84">
        <v>220144</v>
      </c>
    </row>
    <row r="12" spans="1:3">
      <c r="A12" s="83" t="s">
        <v>217</v>
      </c>
      <c r="B12" s="84">
        <v>2073480</v>
      </c>
      <c r="C12" s="84">
        <v>219700</v>
      </c>
    </row>
    <row r="13" spans="1:3">
      <c r="A13" s="83" t="s">
        <v>218</v>
      </c>
      <c r="B13" s="84">
        <v>2054155</v>
      </c>
      <c r="C13" s="84">
        <v>222122</v>
      </c>
    </row>
    <row r="14" spans="1:3">
      <c r="A14" s="83" t="s">
        <v>219</v>
      </c>
      <c r="B14" s="84">
        <v>2087628</v>
      </c>
      <c r="C14" s="84">
        <v>237377</v>
      </c>
    </row>
    <row r="15" spans="1:3">
      <c r="A15" s="83" t="s">
        <v>220</v>
      </c>
      <c r="B15" s="84">
        <v>2074806</v>
      </c>
      <c r="C15" s="84">
        <v>241323</v>
      </c>
    </row>
    <row r="16" spans="1:3">
      <c r="A16" s="83" t="s">
        <v>221</v>
      </c>
      <c r="B16" s="84">
        <v>2105779</v>
      </c>
      <c r="C16" s="84">
        <v>243680</v>
      </c>
    </row>
    <row r="17" spans="1:3">
      <c r="A17" s="83" t="s">
        <v>222</v>
      </c>
      <c r="B17" s="84">
        <v>2112132</v>
      </c>
      <c r="C17" s="84">
        <v>249373</v>
      </c>
    </row>
    <row r="18" spans="1:3">
      <c r="A18" s="83" t="s">
        <v>223</v>
      </c>
      <c r="B18" s="84">
        <v>2113435</v>
      </c>
      <c r="C18" s="84">
        <v>265276</v>
      </c>
    </row>
    <row r="19" spans="1:3">
      <c r="A19" s="83" t="s">
        <v>224</v>
      </c>
      <c r="B19" s="84">
        <v>2118692</v>
      </c>
      <c r="C19" s="84">
        <v>244188</v>
      </c>
    </row>
    <row r="20" spans="1:3">
      <c r="A20" s="83" t="s">
        <v>225</v>
      </c>
      <c r="B20" s="84">
        <v>2111706</v>
      </c>
      <c r="C20" s="84">
        <v>267651</v>
      </c>
    </row>
    <row r="21" spans="1:3">
      <c r="A21" s="83" t="s">
        <v>226</v>
      </c>
      <c r="B21" s="84">
        <v>2097503</v>
      </c>
      <c r="C21" s="84">
        <v>225765</v>
      </c>
    </row>
    <row r="22" spans="1:3">
      <c r="A22" s="83" t="s">
        <v>227</v>
      </c>
      <c r="B22" s="84">
        <v>2100961</v>
      </c>
      <c r="C22" s="84">
        <v>312891</v>
      </c>
    </row>
    <row r="23" spans="1:3">
      <c r="A23" s="83" t="s">
        <v>228</v>
      </c>
      <c r="B23" s="84">
        <v>2084187</v>
      </c>
      <c r="C23" s="84">
        <v>306047</v>
      </c>
    </row>
    <row r="24" spans="1:3">
      <c r="A24" s="83" t="s">
        <v>229</v>
      </c>
      <c r="B24" s="84">
        <v>2071391</v>
      </c>
      <c r="C24" s="84">
        <v>317198</v>
      </c>
    </row>
    <row r="25" spans="1:3">
      <c r="A25" s="83" t="s">
        <v>230</v>
      </c>
      <c r="B25" s="84">
        <v>2051021</v>
      </c>
      <c r="C25" s="84">
        <v>323231</v>
      </c>
    </row>
    <row r="26" spans="1:3">
      <c r="A26" s="83" t="s">
        <v>231</v>
      </c>
      <c r="B26" s="84">
        <v>2018316</v>
      </c>
      <c r="C26" s="84">
        <v>323869</v>
      </c>
    </row>
    <row r="27" spans="1:3">
      <c r="A27" s="83" t="s">
        <v>232</v>
      </c>
      <c r="B27" s="84">
        <v>2011814</v>
      </c>
      <c r="C27" s="84">
        <v>322664</v>
      </c>
    </row>
    <row r="28" spans="1:3">
      <c r="A28" s="83" t="s">
        <v>233</v>
      </c>
      <c r="B28" s="84">
        <v>1996184</v>
      </c>
      <c r="C28" s="84">
        <v>321406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79"/>
  <sheetViews>
    <sheetView topLeftCell="A25" workbookViewId="0">
      <selection activeCell="T6" sqref="T6"/>
    </sheetView>
  </sheetViews>
  <sheetFormatPr baseColWidth="10" defaultColWidth="8.83203125" defaultRowHeight="15"/>
  <cols>
    <col min="1" max="1" width="28.33203125" customWidth="1"/>
    <col min="3" max="3" width="10.33203125" bestFit="1" customWidth="1"/>
    <col min="7" max="10" width="10" bestFit="1" customWidth="1"/>
    <col min="12" max="12" width="10" bestFit="1" customWidth="1"/>
    <col min="15" max="15" width="10" bestFit="1" customWidth="1"/>
    <col min="17" max="17" width="10" bestFit="1" customWidth="1"/>
    <col min="18" max="18" width="9.5" customWidth="1"/>
    <col min="19" max="19" width="9.83203125" customWidth="1"/>
    <col min="20" max="32" width="10" bestFit="1" customWidth="1"/>
  </cols>
  <sheetData>
    <row r="1" spans="1:36" ht="48">
      <c r="A1" s="162" t="s">
        <v>0</v>
      </c>
      <c r="B1" s="163" t="s">
        <v>1</v>
      </c>
      <c r="C1" s="163" t="s">
        <v>2</v>
      </c>
      <c r="D1" s="163" t="s">
        <v>3</v>
      </c>
      <c r="E1" s="163" t="s">
        <v>4</v>
      </c>
      <c r="F1" s="163" t="s">
        <v>5</v>
      </c>
      <c r="G1" s="163" t="s">
        <v>6</v>
      </c>
      <c r="H1" s="163" t="s">
        <v>7</v>
      </c>
      <c r="I1" s="163" t="s">
        <v>8</v>
      </c>
      <c r="J1" s="163"/>
      <c r="K1" s="163" t="s">
        <v>9</v>
      </c>
      <c r="L1" s="163" t="s">
        <v>10</v>
      </c>
      <c r="M1" s="163" t="s">
        <v>11</v>
      </c>
      <c r="N1" s="163" t="s">
        <v>12</v>
      </c>
      <c r="O1" s="163" t="s">
        <v>13</v>
      </c>
      <c r="P1" s="163" t="s">
        <v>14</v>
      </c>
      <c r="Q1" s="163" t="s">
        <v>15</v>
      </c>
      <c r="R1" s="163" t="s">
        <v>16</v>
      </c>
      <c r="S1" s="163" t="s">
        <v>17</v>
      </c>
      <c r="T1" s="163" t="s">
        <v>18</v>
      </c>
      <c r="U1" s="163" t="s">
        <v>19</v>
      </c>
      <c r="V1" s="163" t="s">
        <v>20</v>
      </c>
      <c r="W1" s="163" t="s">
        <v>21</v>
      </c>
      <c r="X1" s="163" t="s">
        <v>22</v>
      </c>
      <c r="Y1" s="163" t="s">
        <v>23</v>
      </c>
      <c r="Z1" s="163" t="s">
        <v>24</v>
      </c>
      <c r="AA1" s="163" t="s">
        <v>25</v>
      </c>
      <c r="AB1" s="163" t="s">
        <v>26</v>
      </c>
      <c r="AC1" s="163" t="s">
        <v>27</v>
      </c>
      <c r="AD1" s="163" t="s">
        <v>28</v>
      </c>
      <c r="AE1" s="163" t="s">
        <v>29</v>
      </c>
      <c r="AF1" s="164" t="s">
        <v>30</v>
      </c>
      <c r="AG1" s="164" t="s">
        <v>31</v>
      </c>
      <c r="AH1" s="164" t="s">
        <v>32</v>
      </c>
    </row>
    <row r="2" spans="1:36">
      <c r="A2" t="s">
        <v>36</v>
      </c>
      <c r="C2">
        <v>1900519</v>
      </c>
      <c r="D2">
        <v>1991289</v>
      </c>
      <c r="E2">
        <v>973633</v>
      </c>
      <c r="F2">
        <v>39898</v>
      </c>
      <c r="G2">
        <v>241276</v>
      </c>
      <c r="H2">
        <v>970060</v>
      </c>
      <c r="I2">
        <v>1028012</v>
      </c>
      <c r="K2">
        <v>526511</v>
      </c>
      <c r="L2">
        <v>5108</v>
      </c>
      <c r="M2">
        <v>102473</v>
      </c>
      <c r="N2">
        <v>334312</v>
      </c>
      <c r="O2">
        <v>2086</v>
      </c>
      <c r="P2">
        <v>950364</v>
      </c>
      <c r="Q2">
        <v>77218</v>
      </c>
      <c r="R2">
        <v>90770</v>
      </c>
      <c r="S2">
        <v>130133</v>
      </c>
      <c r="T2">
        <v>134825</v>
      </c>
      <c r="U2">
        <v>137533</v>
      </c>
      <c r="V2">
        <v>141097</v>
      </c>
      <c r="W2">
        <v>144575</v>
      </c>
      <c r="X2">
        <v>148936</v>
      </c>
      <c r="Y2">
        <v>151744</v>
      </c>
      <c r="Z2">
        <v>149345</v>
      </c>
      <c r="AA2">
        <v>149138</v>
      </c>
      <c r="AB2">
        <v>159869</v>
      </c>
      <c r="AC2">
        <v>155090</v>
      </c>
      <c r="AD2">
        <v>148686</v>
      </c>
      <c r="AE2">
        <v>149548</v>
      </c>
    </row>
    <row r="3" spans="1:36">
      <c r="A3" t="s">
        <v>37</v>
      </c>
      <c r="C3">
        <v>1878995</v>
      </c>
      <c r="D3">
        <v>1962960</v>
      </c>
      <c r="E3">
        <v>950029</v>
      </c>
      <c r="F3">
        <v>38898</v>
      </c>
      <c r="G3">
        <v>245558</v>
      </c>
      <c r="H3">
        <v>953004</v>
      </c>
      <c r="I3">
        <v>1009956</v>
      </c>
      <c r="K3">
        <v>520564</v>
      </c>
      <c r="L3">
        <v>4959</v>
      </c>
      <c r="M3">
        <v>102939</v>
      </c>
      <c r="N3">
        <v>324574</v>
      </c>
      <c r="O3">
        <v>2046</v>
      </c>
      <c r="P3">
        <v>934026</v>
      </c>
      <c r="Q3">
        <v>73852</v>
      </c>
      <c r="R3">
        <v>83965</v>
      </c>
      <c r="S3">
        <v>131071</v>
      </c>
      <c r="T3">
        <v>133108</v>
      </c>
      <c r="U3">
        <v>134591</v>
      </c>
      <c r="V3">
        <v>138193</v>
      </c>
      <c r="W3">
        <v>139843</v>
      </c>
      <c r="X3">
        <v>144369</v>
      </c>
      <c r="Y3">
        <v>149058</v>
      </c>
      <c r="Z3">
        <v>151344</v>
      </c>
      <c r="AA3">
        <v>148698</v>
      </c>
      <c r="AB3">
        <v>156933</v>
      </c>
      <c r="AC3">
        <v>155144</v>
      </c>
      <c r="AD3">
        <v>147835</v>
      </c>
      <c r="AE3">
        <v>148808</v>
      </c>
    </row>
    <row r="5" spans="1:36" ht="48">
      <c r="A5" s="165" t="s">
        <v>38</v>
      </c>
      <c r="B5" s="163" t="s">
        <v>1</v>
      </c>
      <c r="C5" s="163" t="s">
        <v>2</v>
      </c>
      <c r="D5" s="163" t="s">
        <v>3</v>
      </c>
      <c r="E5" s="163" t="s">
        <v>4</v>
      </c>
      <c r="F5" s="163" t="s">
        <v>5</v>
      </c>
      <c r="G5" s="163" t="s">
        <v>6</v>
      </c>
      <c r="H5" s="163" t="s">
        <v>7</v>
      </c>
      <c r="I5" s="163" t="s">
        <v>8</v>
      </c>
      <c r="J5" s="163"/>
      <c r="K5" s="163" t="s">
        <v>9</v>
      </c>
      <c r="L5" s="163" t="s">
        <v>10</v>
      </c>
      <c r="M5" s="163" t="s">
        <v>11</v>
      </c>
      <c r="N5" s="163" t="s">
        <v>12</v>
      </c>
      <c r="O5" s="163" t="s">
        <v>13</v>
      </c>
      <c r="P5" s="163" t="s">
        <v>14</v>
      </c>
      <c r="Q5" s="163" t="s">
        <v>15</v>
      </c>
      <c r="R5" s="163" t="s">
        <v>16</v>
      </c>
      <c r="S5" s="163" t="s">
        <v>17</v>
      </c>
      <c r="T5" s="163" t="s">
        <v>18</v>
      </c>
      <c r="U5" s="163" t="s">
        <v>19</v>
      </c>
      <c r="V5" s="163" t="s">
        <v>20</v>
      </c>
      <c r="W5" s="163" t="s">
        <v>21</v>
      </c>
      <c r="X5" s="163" t="s">
        <v>22</v>
      </c>
      <c r="Y5" s="163" t="s">
        <v>23</v>
      </c>
      <c r="Z5" s="163" t="s">
        <v>24</v>
      </c>
      <c r="AA5" s="163" t="s">
        <v>25</v>
      </c>
      <c r="AB5" s="163" t="s">
        <v>26</v>
      </c>
      <c r="AC5" s="163" t="s">
        <v>27</v>
      </c>
      <c r="AD5" s="163" t="s">
        <v>28</v>
      </c>
      <c r="AE5" s="163" t="s">
        <v>29</v>
      </c>
      <c r="AF5" s="164" t="s">
        <v>30</v>
      </c>
      <c r="AG5" s="164" t="s">
        <v>31</v>
      </c>
      <c r="AH5" s="164" t="s">
        <v>32</v>
      </c>
      <c r="AI5" s="166"/>
      <c r="AJ5" s="166"/>
    </row>
    <row r="6" spans="1:36">
      <c r="A6" s="167" t="s">
        <v>39</v>
      </c>
      <c r="B6" s="168">
        <v>4169</v>
      </c>
      <c r="C6" s="168">
        <v>1824011</v>
      </c>
      <c r="D6" s="169">
        <v>1893663</v>
      </c>
      <c r="E6" s="168">
        <v>908829</v>
      </c>
      <c r="F6" s="168">
        <v>32301</v>
      </c>
      <c r="G6" s="168">
        <v>243343</v>
      </c>
      <c r="H6" s="168">
        <v>920545</v>
      </c>
      <c r="I6" s="168">
        <v>973118</v>
      </c>
      <c r="J6" s="168"/>
      <c r="K6" s="168">
        <v>510991</v>
      </c>
      <c r="L6" s="168">
        <v>4666</v>
      </c>
      <c r="M6" s="168">
        <v>102612</v>
      </c>
      <c r="N6" s="168">
        <v>312925</v>
      </c>
      <c r="O6" s="168">
        <v>1956</v>
      </c>
      <c r="P6" s="168">
        <v>885802</v>
      </c>
      <c r="Q6" s="168">
        <v>74711</v>
      </c>
      <c r="R6" s="168">
        <v>69652</v>
      </c>
      <c r="S6" s="168">
        <v>120470</v>
      </c>
      <c r="T6" s="168">
        <v>128127</v>
      </c>
      <c r="U6" s="168">
        <v>128349</v>
      </c>
      <c r="V6" s="168">
        <v>130736</v>
      </c>
      <c r="W6" s="168">
        <v>134996</v>
      </c>
      <c r="X6" s="168">
        <v>137050</v>
      </c>
      <c r="Y6" s="168">
        <v>141996</v>
      </c>
      <c r="Z6" s="168">
        <v>147257</v>
      </c>
      <c r="AA6" s="168">
        <v>149585</v>
      </c>
      <c r="AB6" s="168">
        <v>153804</v>
      </c>
      <c r="AC6" s="168">
        <v>152787</v>
      </c>
      <c r="AD6" s="168">
        <v>149074</v>
      </c>
      <c r="AE6" s="168">
        <v>149780</v>
      </c>
      <c r="AF6" s="1">
        <f>SUM(T6:X6)</f>
        <v>659258</v>
      </c>
      <c r="AG6" s="1">
        <f>SUM(Y6:AA6)</f>
        <v>438838</v>
      </c>
      <c r="AH6" s="1">
        <f>SUM(AB6:AE6)</f>
        <v>605445</v>
      </c>
      <c r="AI6" s="92"/>
      <c r="AJ6" s="92"/>
    </row>
    <row r="7" spans="1:36">
      <c r="A7" s="170" t="s">
        <v>40</v>
      </c>
      <c r="B7" s="171">
        <v>5548</v>
      </c>
      <c r="C7" s="171">
        <v>1817218.0300000017</v>
      </c>
      <c r="D7" s="172">
        <v>1872445.1000000045</v>
      </c>
      <c r="E7" s="171">
        <v>902126.90000000107</v>
      </c>
      <c r="F7" s="171">
        <v>32082.659999999982</v>
      </c>
      <c r="G7" s="171">
        <v>240577.14000000019</v>
      </c>
      <c r="H7" s="171">
        <v>910796.16999999993</v>
      </c>
      <c r="I7" s="171">
        <v>961648.93000000017</v>
      </c>
      <c r="J7" s="171"/>
      <c r="K7" s="171">
        <v>507151.52000000019</v>
      </c>
      <c r="L7" s="171">
        <v>4607.78</v>
      </c>
      <c r="M7" s="171">
        <v>101138</v>
      </c>
      <c r="N7" s="171">
        <v>311467.99999999983</v>
      </c>
      <c r="O7" s="171">
        <v>1933.9999999999995</v>
      </c>
      <c r="P7" s="171">
        <v>872627.21</v>
      </c>
      <c r="Q7" s="171">
        <v>73518.589999999953</v>
      </c>
      <c r="R7" s="171">
        <v>55227.069999999963</v>
      </c>
      <c r="S7" s="171">
        <v>115030.42999999996</v>
      </c>
      <c r="T7" s="171">
        <v>127792.81999999991</v>
      </c>
      <c r="U7" s="171">
        <v>128095.75</v>
      </c>
      <c r="V7" s="171">
        <v>130669.86999999997</v>
      </c>
      <c r="W7" s="171">
        <v>134942.83000000002</v>
      </c>
      <c r="X7" s="171">
        <v>137221.29000000007</v>
      </c>
      <c r="Y7" s="171">
        <v>141876.84999999998</v>
      </c>
      <c r="Z7" s="171">
        <v>147153.22000000006</v>
      </c>
      <c r="AA7" s="171">
        <v>149463.91999999998</v>
      </c>
      <c r="AB7" s="171">
        <v>153879.93</v>
      </c>
      <c r="AC7" s="171">
        <v>152677.54000000012</v>
      </c>
      <c r="AD7" s="171">
        <v>148928.76999999999</v>
      </c>
      <c r="AE7" s="171">
        <v>149484.81</v>
      </c>
      <c r="AF7" s="1">
        <f t="shared" ref="AF7:AF12" si="0">SUM(T7:X7)</f>
        <v>658722.55999999994</v>
      </c>
      <c r="AG7" s="1">
        <f t="shared" ref="AG7:AG12" si="1">SUM(Y7:AA7)</f>
        <v>438493.99000000005</v>
      </c>
      <c r="AH7" s="1">
        <f t="shared" ref="AH7:AH12" si="2">SUM(AB7:AE7)</f>
        <v>604971.05000000005</v>
      </c>
    </row>
    <row r="8" spans="1:36">
      <c r="A8" s="173" t="s">
        <v>41</v>
      </c>
      <c r="B8" s="174">
        <v>5548</v>
      </c>
      <c r="C8" s="174">
        <v>1817218.0299999979</v>
      </c>
      <c r="D8" s="172">
        <v>1872445.1</v>
      </c>
      <c r="E8" s="174">
        <v>902126.90000000061</v>
      </c>
      <c r="F8" s="174">
        <v>32082.659999999989</v>
      </c>
      <c r="G8" s="174">
        <v>240577.14000000013</v>
      </c>
      <c r="H8" s="174">
        <v>910796.16999999923</v>
      </c>
      <c r="I8" s="174">
        <v>961648.93000000063</v>
      </c>
      <c r="J8" s="174"/>
      <c r="K8" s="174">
        <v>507151.52000000025</v>
      </c>
      <c r="L8" s="174">
        <v>4607.7799999999988</v>
      </c>
      <c r="M8" s="174">
        <v>101138.00000000001</v>
      </c>
      <c r="N8" s="174">
        <v>311467.99999999994</v>
      </c>
      <c r="O8" s="174">
        <v>1933.9999999999998</v>
      </c>
      <c r="P8" s="174">
        <v>872627.21000000008</v>
      </c>
      <c r="Q8" s="174">
        <v>73518.589999999967</v>
      </c>
      <c r="R8" s="174">
        <v>55227.069999999978</v>
      </c>
      <c r="S8" s="174">
        <v>115030.43000000004</v>
      </c>
      <c r="T8" s="174">
        <v>127792.81999999998</v>
      </c>
      <c r="U8" s="174">
        <v>128095.75000000001</v>
      </c>
      <c r="V8" s="174">
        <v>130669.86999999995</v>
      </c>
      <c r="W8" s="174">
        <v>134942.83000000002</v>
      </c>
      <c r="X8" s="174">
        <v>137221.2900000001</v>
      </c>
      <c r="Y8" s="174">
        <v>141876.85</v>
      </c>
      <c r="Z8" s="174">
        <v>147153.22000000003</v>
      </c>
      <c r="AA8" s="174">
        <v>149463.92000000001</v>
      </c>
      <c r="AB8" s="174">
        <v>153879.93000000002</v>
      </c>
      <c r="AC8" s="174">
        <v>152677.5400000001</v>
      </c>
      <c r="AD8" s="174">
        <v>148928.76999999999</v>
      </c>
      <c r="AE8" s="174">
        <v>149484.81</v>
      </c>
      <c r="AF8" s="1">
        <f t="shared" si="0"/>
        <v>658722.56000000006</v>
      </c>
      <c r="AG8" s="1">
        <f t="shared" si="1"/>
        <v>438493.99000000011</v>
      </c>
      <c r="AH8" s="1">
        <f t="shared" si="2"/>
        <v>604971.05000000005</v>
      </c>
    </row>
    <row r="9" spans="1:36">
      <c r="A9" s="170" t="s">
        <v>42</v>
      </c>
      <c r="B9" s="171">
        <v>4396</v>
      </c>
      <c r="C9" s="171">
        <v>1804768.1099999985</v>
      </c>
      <c r="D9" s="172">
        <v>1853498.61</v>
      </c>
      <c r="E9" s="171">
        <v>894931.12000000034</v>
      </c>
      <c r="F9" s="171">
        <v>31808.26999999999</v>
      </c>
      <c r="G9" s="171">
        <v>239354.21000000008</v>
      </c>
      <c r="H9" s="171">
        <v>904094.48999999941</v>
      </c>
      <c r="I9" s="171">
        <v>949404.12000000046</v>
      </c>
      <c r="J9" s="171"/>
      <c r="K9" s="171">
        <v>502887.2600000003</v>
      </c>
      <c r="L9" s="171">
        <v>4562.6499999999996</v>
      </c>
      <c r="M9" s="171">
        <v>100631.96000000004</v>
      </c>
      <c r="N9" s="171">
        <v>306481.54999999993</v>
      </c>
      <c r="O9" s="171">
        <v>1911.7499999999998</v>
      </c>
      <c r="P9" s="171">
        <v>864883.66</v>
      </c>
      <c r="Q9" s="171">
        <v>72139.77999999997</v>
      </c>
      <c r="R9" s="171">
        <v>48730.499999999956</v>
      </c>
      <c r="S9" s="171">
        <v>114752.17000000003</v>
      </c>
      <c r="T9" s="171">
        <v>127315.92</v>
      </c>
      <c r="U9" s="171">
        <v>127551.52000000002</v>
      </c>
      <c r="V9" s="171">
        <v>129996.08999999997</v>
      </c>
      <c r="W9" s="171">
        <v>134189.09</v>
      </c>
      <c r="X9" s="171">
        <v>136417.34000000008</v>
      </c>
      <c r="Y9" s="171">
        <v>141042.63000000003</v>
      </c>
      <c r="Z9" s="171">
        <v>146202.70000000004</v>
      </c>
      <c r="AA9" s="171">
        <v>148424.32000000004</v>
      </c>
      <c r="AB9" s="171">
        <v>152725.42000000001</v>
      </c>
      <c r="AC9" s="171">
        <v>151415.69000000009</v>
      </c>
      <c r="AD9" s="171">
        <v>147685.15999999997</v>
      </c>
      <c r="AE9" s="171">
        <v>147050.06</v>
      </c>
      <c r="AF9" s="1">
        <f t="shared" si="0"/>
        <v>655469.96000000008</v>
      </c>
      <c r="AG9" s="1">
        <f t="shared" si="1"/>
        <v>435669.65000000014</v>
      </c>
      <c r="AH9" s="1">
        <f t="shared" si="2"/>
        <v>598876.33000000007</v>
      </c>
    </row>
    <row r="10" spans="1:36">
      <c r="A10" s="173" t="s">
        <v>43</v>
      </c>
      <c r="B10" s="174">
        <v>1152</v>
      </c>
      <c r="C10" s="174">
        <v>12449.919999999996</v>
      </c>
      <c r="D10" s="172">
        <v>18946.489999999998</v>
      </c>
      <c r="E10" s="174">
        <v>7195.7800000000007</v>
      </c>
      <c r="F10" s="174">
        <v>274.39</v>
      </c>
      <c r="G10" s="174">
        <v>1222.93</v>
      </c>
      <c r="H10" s="174">
        <v>6701.6799999999994</v>
      </c>
      <c r="I10" s="174">
        <v>12244.809999999996</v>
      </c>
      <c r="J10" s="174"/>
      <c r="K10" s="174">
        <v>4264.26</v>
      </c>
      <c r="L10" s="174">
        <v>45.13</v>
      </c>
      <c r="M10" s="174">
        <v>506.03999999999996</v>
      </c>
      <c r="N10" s="174">
        <v>4986.4500000000007</v>
      </c>
      <c r="O10" s="174">
        <v>22.25</v>
      </c>
      <c r="P10" s="174">
        <v>7743.55</v>
      </c>
      <c r="Q10" s="174">
        <v>1378.8100000000002</v>
      </c>
      <c r="R10" s="174">
        <v>6496.5700000000024</v>
      </c>
      <c r="S10" s="174">
        <v>278.26</v>
      </c>
      <c r="T10" s="174">
        <v>476.9</v>
      </c>
      <c r="U10" s="174">
        <v>544.2299999999999</v>
      </c>
      <c r="V10" s="174">
        <v>673.78</v>
      </c>
      <c r="W10" s="174">
        <v>753.7399999999999</v>
      </c>
      <c r="X10" s="174">
        <v>803.95000000000016</v>
      </c>
      <c r="Y10" s="174">
        <v>834.2199999999998</v>
      </c>
      <c r="Z10" s="174">
        <v>950.51999999999987</v>
      </c>
      <c r="AA10" s="174">
        <v>1039.5999999999999</v>
      </c>
      <c r="AB10" s="174">
        <v>1154.5100000000002</v>
      </c>
      <c r="AC10" s="174">
        <v>1261.8500000000001</v>
      </c>
      <c r="AD10" s="174">
        <v>1243.6099999999999</v>
      </c>
      <c r="AE10" s="174">
        <v>2434.7499999999995</v>
      </c>
      <c r="AF10" s="1">
        <f t="shared" si="0"/>
        <v>3252.6</v>
      </c>
      <c r="AG10" s="1">
        <f t="shared" si="1"/>
        <v>2824.3399999999997</v>
      </c>
      <c r="AH10" s="1">
        <f t="shared" si="2"/>
        <v>6094.7199999999993</v>
      </c>
    </row>
    <row r="11" spans="1:36" s="74" customFormat="1">
      <c r="A11" s="175" t="s">
        <v>44</v>
      </c>
      <c r="B11" s="176">
        <v>4396</v>
      </c>
      <c r="C11" s="176">
        <v>1804768.1100000015</v>
      </c>
      <c r="D11" s="176">
        <v>1853498.6100000043</v>
      </c>
      <c r="E11" s="176">
        <v>894931.12000000069</v>
      </c>
      <c r="F11" s="176">
        <v>31808.269999999982</v>
      </c>
      <c r="G11" s="176">
        <v>239354.2100000002</v>
      </c>
      <c r="H11" s="176">
        <v>904094.48999999987</v>
      </c>
      <c r="I11" s="176">
        <v>949404.12</v>
      </c>
      <c r="J11" s="176"/>
      <c r="K11" s="176">
        <v>502887.26000000024</v>
      </c>
      <c r="L11" s="176">
        <v>4562.6499999999996</v>
      </c>
      <c r="M11" s="176">
        <v>100631.96000000002</v>
      </c>
      <c r="N11" s="176">
        <v>306481.54999999981</v>
      </c>
      <c r="O11" s="176">
        <v>1911.7499999999995</v>
      </c>
      <c r="P11" s="176">
        <v>864883.66</v>
      </c>
      <c r="Q11" s="176">
        <v>72139.77999999997</v>
      </c>
      <c r="R11" s="176">
        <v>48730.499999999956</v>
      </c>
      <c r="S11" s="176">
        <v>114752.17000000001</v>
      </c>
      <c r="T11" s="176">
        <v>127315.91999999997</v>
      </c>
      <c r="U11" s="176">
        <v>127551.52</v>
      </c>
      <c r="V11" s="176">
        <v>129996.09</v>
      </c>
      <c r="W11" s="176">
        <v>134189.09000000003</v>
      </c>
      <c r="X11" s="176">
        <v>136417.34000000008</v>
      </c>
      <c r="Y11" s="176">
        <v>141042.63000000003</v>
      </c>
      <c r="Z11" s="176">
        <v>146202.70000000007</v>
      </c>
      <c r="AA11" s="176">
        <v>148424.32000000001</v>
      </c>
      <c r="AB11" s="176">
        <v>152725.41999999998</v>
      </c>
      <c r="AC11" s="176">
        <v>151415.69000000009</v>
      </c>
      <c r="AD11" s="176">
        <v>147685.16</v>
      </c>
      <c r="AE11" s="176">
        <v>147050.06</v>
      </c>
      <c r="AF11" s="1">
        <f t="shared" si="0"/>
        <v>655469.96000000008</v>
      </c>
      <c r="AG11" s="1">
        <f t="shared" si="1"/>
        <v>435669.65000000008</v>
      </c>
      <c r="AH11" s="1">
        <f t="shared" si="2"/>
        <v>598876.33000000007</v>
      </c>
    </row>
    <row r="12" spans="1:36">
      <c r="A12" s="173" t="s">
        <v>45</v>
      </c>
      <c r="B12" s="174">
        <v>1152</v>
      </c>
      <c r="C12" s="174">
        <v>12449.919999999995</v>
      </c>
      <c r="D12" s="172">
        <v>18946.490000000005</v>
      </c>
      <c r="E12" s="174">
        <v>7195.7800000000007</v>
      </c>
      <c r="F12" s="174">
        <v>274.39</v>
      </c>
      <c r="G12" s="174">
        <v>1222.93</v>
      </c>
      <c r="H12" s="174">
        <v>6701.68</v>
      </c>
      <c r="I12" s="174">
        <v>12244.809999999996</v>
      </c>
      <c r="J12" s="174"/>
      <c r="K12" s="174">
        <v>4264.2599999999993</v>
      </c>
      <c r="L12" s="174">
        <v>45.13</v>
      </c>
      <c r="M12" s="174">
        <v>506.03999999999996</v>
      </c>
      <c r="N12" s="174">
        <v>4986.4500000000007</v>
      </c>
      <c r="O12" s="174">
        <v>22.25</v>
      </c>
      <c r="P12" s="174">
        <v>7743.55</v>
      </c>
      <c r="Q12" s="174">
        <v>1378.8099999999997</v>
      </c>
      <c r="R12" s="174">
        <v>6496.5700000000033</v>
      </c>
      <c r="S12" s="174">
        <v>278.25999999999993</v>
      </c>
      <c r="T12" s="174">
        <v>476.9</v>
      </c>
      <c r="U12" s="174">
        <v>544.23000000000013</v>
      </c>
      <c r="V12" s="174">
        <v>673.78</v>
      </c>
      <c r="W12" s="174">
        <v>753.73999999999978</v>
      </c>
      <c r="X12" s="174">
        <v>803.95</v>
      </c>
      <c r="Y12" s="174">
        <v>834.2199999999998</v>
      </c>
      <c r="Z12" s="174">
        <v>950.51999999999975</v>
      </c>
      <c r="AA12" s="174">
        <v>1039.5999999999999</v>
      </c>
      <c r="AB12" s="174">
        <v>1154.51</v>
      </c>
      <c r="AC12" s="174">
        <v>1261.8499999999999</v>
      </c>
      <c r="AD12" s="174">
        <v>1243.6100000000001</v>
      </c>
      <c r="AE12" s="174">
        <v>2434.75</v>
      </c>
      <c r="AF12" s="1">
        <f t="shared" si="0"/>
        <v>3252.5999999999995</v>
      </c>
      <c r="AG12" s="1">
        <f t="shared" si="1"/>
        <v>2824.3399999999992</v>
      </c>
      <c r="AH12" s="1">
        <f t="shared" si="2"/>
        <v>6094.7199999999993</v>
      </c>
    </row>
    <row r="14" spans="1:36" ht="48">
      <c r="A14" s="165" t="s">
        <v>46</v>
      </c>
      <c r="B14" s="163" t="s">
        <v>1</v>
      </c>
      <c r="C14" s="163" t="s">
        <v>2</v>
      </c>
      <c r="D14" s="163" t="s">
        <v>3</v>
      </c>
      <c r="E14" s="163" t="s">
        <v>4</v>
      </c>
      <c r="F14" s="163" t="s">
        <v>5</v>
      </c>
      <c r="G14" s="163" t="s">
        <v>6</v>
      </c>
      <c r="H14" s="163" t="s">
        <v>7</v>
      </c>
      <c r="I14" s="163" t="s">
        <v>8</v>
      </c>
      <c r="J14" s="163" t="s">
        <v>47</v>
      </c>
      <c r="K14" s="163" t="s">
        <v>9</v>
      </c>
      <c r="L14" s="163" t="s">
        <v>48</v>
      </c>
      <c r="M14" s="163" t="s">
        <v>11</v>
      </c>
      <c r="N14" s="163" t="s">
        <v>12</v>
      </c>
      <c r="O14" s="163" t="s">
        <v>13</v>
      </c>
      <c r="P14" s="163" t="s">
        <v>14</v>
      </c>
      <c r="Q14" s="163" t="s">
        <v>15</v>
      </c>
      <c r="R14" s="163" t="s">
        <v>16</v>
      </c>
      <c r="S14" s="163" t="s">
        <v>17</v>
      </c>
      <c r="T14" s="163" t="s">
        <v>18</v>
      </c>
      <c r="U14" s="163" t="s">
        <v>19</v>
      </c>
      <c r="V14" s="163" t="s">
        <v>20</v>
      </c>
      <c r="W14" s="163" t="s">
        <v>21</v>
      </c>
      <c r="X14" s="163" t="s">
        <v>22</v>
      </c>
      <c r="Y14" s="163" t="s">
        <v>23</v>
      </c>
      <c r="Z14" s="163" t="s">
        <v>24</v>
      </c>
      <c r="AA14" s="163" t="s">
        <v>25</v>
      </c>
      <c r="AB14" s="163" t="s">
        <v>26</v>
      </c>
      <c r="AC14" s="163" t="s">
        <v>27</v>
      </c>
      <c r="AD14" s="163" t="s">
        <v>28</v>
      </c>
      <c r="AE14" s="163" t="s">
        <v>29</v>
      </c>
      <c r="AF14" s="164" t="s">
        <v>30</v>
      </c>
      <c r="AG14" s="164" t="s">
        <v>31</v>
      </c>
      <c r="AH14" s="164" t="s">
        <v>32</v>
      </c>
    </row>
    <row r="15" spans="1:36">
      <c r="A15" s="167" t="s">
        <v>39</v>
      </c>
      <c r="B15" s="177">
        <v>4140</v>
      </c>
      <c r="C15" s="177">
        <v>1797266</v>
      </c>
      <c r="D15" s="178">
        <v>1875113</v>
      </c>
      <c r="E15" s="177">
        <v>869607</v>
      </c>
      <c r="F15" s="177">
        <v>36553</v>
      </c>
      <c r="G15" s="177">
        <v>255416</v>
      </c>
      <c r="H15" s="177">
        <v>911376</v>
      </c>
      <c r="I15" s="177">
        <v>963663</v>
      </c>
      <c r="J15" s="177">
        <v>74</v>
      </c>
      <c r="K15" s="177">
        <v>509106</v>
      </c>
      <c r="L15" s="177">
        <v>4765</v>
      </c>
      <c r="M15" s="177">
        <v>100770</v>
      </c>
      <c r="N15" s="177">
        <v>310799</v>
      </c>
      <c r="O15" s="177">
        <v>1865</v>
      </c>
      <c r="P15" s="177">
        <v>870951</v>
      </c>
      <c r="Q15" s="177">
        <v>76857</v>
      </c>
      <c r="R15" s="177">
        <v>77847</v>
      </c>
      <c r="S15" s="177">
        <v>125150</v>
      </c>
      <c r="T15" s="177">
        <v>127207</v>
      </c>
      <c r="U15" s="177">
        <v>127837</v>
      </c>
      <c r="V15" s="177">
        <v>127655</v>
      </c>
      <c r="W15" s="177">
        <v>129739</v>
      </c>
      <c r="X15" s="177">
        <v>134010</v>
      </c>
      <c r="Y15" s="177">
        <v>135734</v>
      </c>
      <c r="Z15" s="177">
        <v>141131</v>
      </c>
      <c r="AA15" s="177">
        <v>145772</v>
      </c>
      <c r="AB15" s="177">
        <v>157289</v>
      </c>
      <c r="AC15" s="177">
        <v>149382</v>
      </c>
      <c r="AD15" s="177">
        <v>146344</v>
      </c>
      <c r="AE15" s="177">
        <v>150016</v>
      </c>
      <c r="AF15" s="1">
        <f>SUM(T15:X15)</f>
        <v>646448</v>
      </c>
      <c r="AG15" s="1">
        <f>SUM(Y15:AA15)</f>
        <v>422637</v>
      </c>
      <c r="AH15" s="1">
        <f>SUM(AB15:AE15)</f>
        <v>603031</v>
      </c>
    </row>
    <row r="16" spans="1:36">
      <c r="A16" s="170" t="s">
        <v>49</v>
      </c>
      <c r="B16" s="179">
        <v>5476</v>
      </c>
      <c r="C16" s="179">
        <v>1788621.7100000002</v>
      </c>
      <c r="D16" s="178">
        <v>1850335.3499999999</v>
      </c>
      <c r="E16" s="179">
        <v>862002.45000000065</v>
      </c>
      <c r="F16" s="179">
        <v>36335.489999999991</v>
      </c>
      <c r="G16" s="179">
        <v>252028.17000000027</v>
      </c>
      <c r="H16" s="179">
        <v>900292.77000000072</v>
      </c>
      <c r="I16" s="179">
        <v>949968.58000000054</v>
      </c>
      <c r="J16" s="179">
        <v>74</v>
      </c>
      <c r="K16" s="179">
        <v>504323.06999999989</v>
      </c>
      <c r="L16" s="179">
        <v>4711.8399999999983</v>
      </c>
      <c r="M16" s="179">
        <v>99059.030000000013</v>
      </c>
      <c r="N16" s="179">
        <v>309061.05000000005</v>
      </c>
      <c r="O16" s="179">
        <v>1842.8699999999997</v>
      </c>
      <c r="P16" s="179">
        <v>855739.96000000124</v>
      </c>
      <c r="Q16" s="179">
        <v>75597.529999999941</v>
      </c>
      <c r="R16" s="179">
        <v>61713.639999999978</v>
      </c>
      <c r="S16" s="179">
        <v>120408.43000000001</v>
      </c>
      <c r="T16" s="179">
        <v>126764.08</v>
      </c>
      <c r="U16" s="179">
        <v>127644.03000000001</v>
      </c>
      <c r="V16" s="179">
        <v>127380.29000000005</v>
      </c>
      <c r="W16" s="179">
        <v>129579.72000000004</v>
      </c>
      <c r="X16" s="179">
        <v>133837.11000000002</v>
      </c>
      <c r="Y16" s="179">
        <v>135593.82000000009</v>
      </c>
      <c r="Z16" s="179">
        <v>141000.91</v>
      </c>
      <c r="AA16" s="179">
        <v>145629.14000000001</v>
      </c>
      <c r="AB16" s="179">
        <v>156819.33999999997</v>
      </c>
      <c r="AC16" s="179">
        <v>148940.91000000003</v>
      </c>
      <c r="AD16" s="179">
        <v>145790.94999999995</v>
      </c>
      <c r="AE16" s="179">
        <v>149232.97999999989</v>
      </c>
      <c r="AF16" s="1">
        <f t="shared" ref="AF16:AF21" si="3">SUM(T16:X16)</f>
        <v>645205.2300000001</v>
      </c>
      <c r="AG16" s="1">
        <f t="shared" ref="AG16:AG21" si="4">SUM(Y16:AA16)</f>
        <v>422223.87000000011</v>
      </c>
      <c r="AH16" s="1">
        <f t="shared" ref="AH16:AH21" si="5">SUM(AB16:AE16)</f>
        <v>600784.17999999982</v>
      </c>
    </row>
    <row r="17" spans="1:34">
      <c r="A17" s="173" t="s">
        <v>50</v>
      </c>
      <c r="B17" s="177">
        <v>4379</v>
      </c>
      <c r="C17" s="177">
        <v>1777306.2700000003</v>
      </c>
      <c r="D17" s="178">
        <v>1833221.08</v>
      </c>
      <c r="E17" s="177">
        <v>855228.72000000067</v>
      </c>
      <c r="F17" s="177">
        <v>36080.909999999989</v>
      </c>
      <c r="G17" s="177">
        <v>250891.13000000021</v>
      </c>
      <c r="H17" s="177">
        <v>894259.56000000064</v>
      </c>
      <c r="I17" s="177">
        <v>938888.52000000037</v>
      </c>
      <c r="J17" s="177">
        <v>73</v>
      </c>
      <c r="K17" s="177">
        <v>500940.13999999996</v>
      </c>
      <c r="L17" s="177">
        <v>4669.5899999999983</v>
      </c>
      <c r="M17" s="177">
        <v>98643.900000000009</v>
      </c>
      <c r="N17" s="177">
        <v>304475.39000000007</v>
      </c>
      <c r="O17" s="177">
        <v>1826.4199999999996</v>
      </c>
      <c r="P17" s="177">
        <v>848644.09000000102</v>
      </c>
      <c r="Q17" s="177">
        <v>74021.549999999959</v>
      </c>
      <c r="R17" s="177">
        <v>55914.809999999976</v>
      </c>
      <c r="S17" s="177">
        <v>120119.65000000001</v>
      </c>
      <c r="T17" s="177">
        <v>126358.47000000002</v>
      </c>
      <c r="U17" s="177">
        <v>127159.84999999999</v>
      </c>
      <c r="V17" s="177">
        <v>126771.79000000004</v>
      </c>
      <c r="W17" s="177">
        <v>128887.29000000004</v>
      </c>
      <c r="X17" s="177">
        <v>133087.07</v>
      </c>
      <c r="Y17" s="177">
        <v>134829.09000000005</v>
      </c>
      <c r="Z17" s="177">
        <v>140164.11000000002</v>
      </c>
      <c r="AA17" s="177">
        <v>144699.51</v>
      </c>
      <c r="AB17" s="177">
        <v>155758.88999999998</v>
      </c>
      <c r="AC17" s="177">
        <v>147873.73000000004</v>
      </c>
      <c r="AD17" s="177">
        <v>144658.89999999997</v>
      </c>
      <c r="AE17" s="177">
        <v>146937.9199999999</v>
      </c>
      <c r="AF17" s="1">
        <f t="shared" si="3"/>
        <v>642264.47000000009</v>
      </c>
      <c r="AG17" s="1">
        <f t="shared" si="4"/>
        <v>419692.71000000008</v>
      </c>
      <c r="AH17" s="1">
        <f t="shared" si="5"/>
        <v>595229.43999999983</v>
      </c>
    </row>
    <row r="18" spans="1:34">
      <c r="A18" s="170" t="s">
        <v>51</v>
      </c>
      <c r="B18" s="179">
        <v>1097</v>
      </c>
      <c r="C18" s="179">
        <v>11315.440000000002</v>
      </c>
      <c r="D18" s="178">
        <v>17114.269999999993</v>
      </c>
      <c r="E18" s="179">
        <v>6773.73</v>
      </c>
      <c r="F18" s="179">
        <v>254.57999999999998</v>
      </c>
      <c r="G18" s="179">
        <v>1137.0400000000002</v>
      </c>
      <c r="H18" s="179">
        <v>6033.2099999999991</v>
      </c>
      <c r="I18" s="179">
        <v>11080.06</v>
      </c>
      <c r="J18" s="179">
        <v>1</v>
      </c>
      <c r="K18" s="179">
        <v>3382.9299999999994</v>
      </c>
      <c r="L18" s="179">
        <v>42.25</v>
      </c>
      <c r="M18" s="179">
        <v>415.13</v>
      </c>
      <c r="N18" s="179">
        <v>4585.6600000000008</v>
      </c>
      <c r="O18" s="179">
        <v>16.45</v>
      </c>
      <c r="P18" s="179">
        <v>7095.8700000000044</v>
      </c>
      <c r="Q18" s="179">
        <v>1575.9799999999998</v>
      </c>
      <c r="R18" s="179">
        <v>5798.83</v>
      </c>
      <c r="S18" s="179">
        <v>288.77999999999997</v>
      </c>
      <c r="T18" s="179">
        <v>405.61</v>
      </c>
      <c r="U18" s="179">
        <v>484.18000000000006</v>
      </c>
      <c r="V18" s="179">
        <v>608.50000000000011</v>
      </c>
      <c r="W18" s="179">
        <v>692.43000000000006</v>
      </c>
      <c r="X18" s="179">
        <v>750.04</v>
      </c>
      <c r="Y18" s="179">
        <v>764.73000000000013</v>
      </c>
      <c r="Z18" s="179">
        <v>836.79999999999973</v>
      </c>
      <c r="AA18" s="179">
        <v>929.63000000000011</v>
      </c>
      <c r="AB18" s="179">
        <v>1060.45</v>
      </c>
      <c r="AC18" s="179">
        <v>1067.1799999999998</v>
      </c>
      <c r="AD18" s="179">
        <v>1132.05</v>
      </c>
      <c r="AE18" s="179">
        <v>2295.0600000000004</v>
      </c>
      <c r="AF18" s="1">
        <f t="shared" si="3"/>
        <v>2940.76</v>
      </c>
      <c r="AG18" s="1">
        <f t="shared" si="4"/>
        <v>2531.16</v>
      </c>
      <c r="AH18" s="1">
        <f t="shared" si="5"/>
        <v>5554.7400000000007</v>
      </c>
    </row>
    <row r="19" spans="1:34">
      <c r="A19" s="173" t="s">
        <v>40</v>
      </c>
      <c r="B19" s="177">
        <v>5476</v>
      </c>
      <c r="C19" s="177">
        <v>1788621.7100000028</v>
      </c>
      <c r="D19" s="178">
        <v>1850335.3500000052</v>
      </c>
      <c r="E19" s="177">
        <v>862002.450000001</v>
      </c>
      <c r="F19" s="177">
        <v>36335.489999999983</v>
      </c>
      <c r="G19" s="177">
        <v>252028.17000000027</v>
      </c>
      <c r="H19" s="177">
        <v>900292.76999999932</v>
      </c>
      <c r="I19" s="177">
        <v>949968.57999999973</v>
      </c>
      <c r="J19" s="177">
        <v>74</v>
      </c>
      <c r="K19" s="177">
        <v>504323.06999999995</v>
      </c>
      <c r="L19" s="177">
        <v>4711.8399999999983</v>
      </c>
      <c r="M19" s="177">
        <v>99059.030000000013</v>
      </c>
      <c r="N19" s="177">
        <v>309061.04999999993</v>
      </c>
      <c r="O19" s="177">
        <v>1842.8699999999997</v>
      </c>
      <c r="P19" s="177">
        <v>855739.96000000008</v>
      </c>
      <c r="Q19" s="177">
        <v>75597.529999999955</v>
      </c>
      <c r="R19" s="177">
        <v>61713.639999999978</v>
      </c>
      <c r="S19" s="177">
        <v>120408.43000000001</v>
      </c>
      <c r="T19" s="177">
        <v>126764.07999999996</v>
      </c>
      <c r="U19" s="177">
        <v>127644.03</v>
      </c>
      <c r="V19" s="177">
        <v>127380.29000000001</v>
      </c>
      <c r="W19" s="177">
        <v>129579.71999999999</v>
      </c>
      <c r="X19" s="177">
        <v>133837.10999999996</v>
      </c>
      <c r="Y19" s="177">
        <v>135593.82000000007</v>
      </c>
      <c r="Z19" s="177">
        <v>141000.91000000006</v>
      </c>
      <c r="AA19" s="177">
        <v>145629.13999999996</v>
      </c>
      <c r="AB19" s="177">
        <v>156819.33999999994</v>
      </c>
      <c r="AC19" s="177">
        <v>148940.91000000006</v>
      </c>
      <c r="AD19" s="177">
        <v>145790.95000000001</v>
      </c>
      <c r="AE19" s="177">
        <v>149232.97999999989</v>
      </c>
      <c r="AF19" s="1">
        <f t="shared" si="3"/>
        <v>645205.22999999986</v>
      </c>
      <c r="AG19" s="1">
        <f t="shared" si="4"/>
        <v>422223.87000000005</v>
      </c>
      <c r="AH19" s="1">
        <f t="shared" si="5"/>
        <v>600784.17999999993</v>
      </c>
    </row>
    <row r="20" spans="1:34" s="74" customFormat="1">
      <c r="A20" s="175" t="s">
        <v>52</v>
      </c>
      <c r="B20" s="180">
        <v>4379</v>
      </c>
      <c r="C20" s="180">
        <v>1777306.2700000028</v>
      </c>
      <c r="D20" s="180">
        <v>1833221.0800000047</v>
      </c>
      <c r="E20" s="180">
        <v>855228.72000000079</v>
      </c>
      <c r="F20" s="180">
        <v>36080.909999999982</v>
      </c>
      <c r="G20" s="180">
        <v>250891.13000000027</v>
      </c>
      <c r="H20" s="180">
        <v>894259.55999999924</v>
      </c>
      <c r="I20" s="180">
        <v>938888.51999999909</v>
      </c>
      <c r="J20" s="180">
        <v>73</v>
      </c>
      <c r="K20" s="180">
        <v>500940.13999999996</v>
      </c>
      <c r="L20" s="180">
        <v>4669.5899999999983</v>
      </c>
      <c r="M20" s="180">
        <v>98643.9</v>
      </c>
      <c r="N20" s="180">
        <v>304475.39000000013</v>
      </c>
      <c r="O20" s="180">
        <v>1826.4199999999996</v>
      </c>
      <c r="P20" s="180">
        <v>848644.09000000008</v>
      </c>
      <c r="Q20" s="180">
        <v>74021.549999999959</v>
      </c>
      <c r="R20" s="180">
        <v>55914.809999999983</v>
      </c>
      <c r="S20" s="180">
        <v>120119.65000000002</v>
      </c>
      <c r="T20" s="180">
        <v>126358.47000000002</v>
      </c>
      <c r="U20" s="180">
        <v>127159.85000000002</v>
      </c>
      <c r="V20" s="180">
        <v>126771.79000000005</v>
      </c>
      <c r="W20" s="180">
        <v>128887.29000000002</v>
      </c>
      <c r="X20" s="180">
        <v>133087.06999999998</v>
      </c>
      <c r="Y20" s="180">
        <v>134829.09000000005</v>
      </c>
      <c r="Z20" s="180">
        <v>140164.11000000004</v>
      </c>
      <c r="AA20" s="180">
        <v>144699.50999999995</v>
      </c>
      <c r="AB20" s="180">
        <v>155758.88999999996</v>
      </c>
      <c r="AC20" s="180">
        <v>147873.73000000004</v>
      </c>
      <c r="AD20" s="180">
        <v>144658.90000000002</v>
      </c>
      <c r="AE20" s="180">
        <v>146937.91999999987</v>
      </c>
      <c r="AF20" s="1">
        <f t="shared" si="3"/>
        <v>642264.47000000009</v>
      </c>
      <c r="AG20" s="1">
        <f t="shared" si="4"/>
        <v>419692.71</v>
      </c>
      <c r="AH20" s="1">
        <f t="shared" si="5"/>
        <v>595229.43999999994</v>
      </c>
    </row>
    <row r="21" spans="1:34">
      <c r="A21" s="173" t="s">
        <v>53</v>
      </c>
      <c r="B21" s="177">
        <v>1097</v>
      </c>
      <c r="C21" s="177">
        <v>11315.440000000006</v>
      </c>
      <c r="D21" s="178">
        <v>17114.27</v>
      </c>
      <c r="E21" s="177">
        <v>6773.7300000000005</v>
      </c>
      <c r="F21" s="177">
        <v>254.57999999999998</v>
      </c>
      <c r="G21" s="177">
        <v>1137.0400000000002</v>
      </c>
      <c r="H21" s="177">
        <v>6033.2099999999991</v>
      </c>
      <c r="I21" s="177">
        <v>11080.059999999996</v>
      </c>
      <c r="J21" s="177">
        <v>1</v>
      </c>
      <c r="K21" s="177">
        <v>3382.9299999999985</v>
      </c>
      <c r="L21" s="177">
        <v>42.25</v>
      </c>
      <c r="M21" s="177">
        <v>415.12999999999994</v>
      </c>
      <c r="N21" s="177">
        <v>4585.6600000000008</v>
      </c>
      <c r="O21" s="177">
        <v>16.45</v>
      </c>
      <c r="P21" s="177">
        <v>7095.8700000000035</v>
      </c>
      <c r="Q21" s="177">
        <v>1575.9799999999996</v>
      </c>
      <c r="R21" s="177">
        <v>5798.8300000000017</v>
      </c>
      <c r="S21" s="177">
        <v>288.77999999999992</v>
      </c>
      <c r="T21" s="177">
        <v>405.61</v>
      </c>
      <c r="U21" s="177">
        <v>484.18</v>
      </c>
      <c r="V21" s="177">
        <v>608.5</v>
      </c>
      <c r="W21" s="177">
        <v>692.42999999999984</v>
      </c>
      <c r="X21" s="177">
        <v>750.03999999999985</v>
      </c>
      <c r="Y21" s="177">
        <v>764.7299999999999</v>
      </c>
      <c r="Z21" s="177">
        <v>836.80000000000007</v>
      </c>
      <c r="AA21" s="177">
        <v>929.62999999999977</v>
      </c>
      <c r="AB21" s="177">
        <v>1060.45</v>
      </c>
      <c r="AC21" s="177">
        <v>1067.1799999999998</v>
      </c>
      <c r="AD21" s="177">
        <v>1132.05</v>
      </c>
      <c r="AE21" s="177">
        <v>2295.0600000000004</v>
      </c>
      <c r="AF21" s="1">
        <f t="shared" si="3"/>
        <v>2940.7599999999998</v>
      </c>
      <c r="AG21" s="1">
        <f t="shared" si="4"/>
        <v>2531.16</v>
      </c>
      <c r="AH21" s="1">
        <f t="shared" si="5"/>
        <v>5554.7400000000007</v>
      </c>
    </row>
    <row r="24" spans="1:34" s="1" customFormat="1"/>
    <row r="25" spans="1:34" ht="48">
      <c r="A25" s="165" t="s">
        <v>54</v>
      </c>
      <c r="B25" s="59" t="s">
        <v>1</v>
      </c>
      <c r="C25" s="59" t="s">
        <v>2</v>
      </c>
      <c r="D25" s="59" t="s">
        <v>3</v>
      </c>
      <c r="E25" s="59" t="s">
        <v>4</v>
      </c>
      <c r="F25" s="59" t="s">
        <v>5</v>
      </c>
      <c r="G25" s="59" t="s">
        <v>6</v>
      </c>
      <c r="H25" s="59" t="s">
        <v>55</v>
      </c>
      <c r="I25" s="59" t="s">
        <v>7</v>
      </c>
      <c r="J25" s="59" t="s">
        <v>8</v>
      </c>
      <c r="K25" s="59" t="s">
        <v>56</v>
      </c>
      <c r="L25" s="59" t="s">
        <v>9</v>
      </c>
      <c r="M25" s="59" t="s">
        <v>10</v>
      </c>
      <c r="N25" s="59" t="s">
        <v>11</v>
      </c>
      <c r="O25" s="59" t="s">
        <v>12</v>
      </c>
      <c r="P25" s="59" t="s">
        <v>13</v>
      </c>
      <c r="Q25" s="59" t="s">
        <v>14</v>
      </c>
      <c r="R25" s="59" t="s">
        <v>15</v>
      </c>
      <c r="S25" s="59" t="s">
        <v>16</v>
      </c>
      <c r="T25" s="59" t="s">
        <v>17</v>
      </c>
      <c r="U25" s="59" t="s">
        <v>18</v>
      </c>
      <c r="V25" s="59" t="s">
        <v>19</v>
      </c>
      <c r="W25" s="59" t="s">
        <v>20</v>
      </c>
      <c r="X25" s="59" t="s">
        <v>21</v>
      </c>
      <c r="Y25" s="59" t="s">
        <v>22</v>
      </c>
      <c r="Z25" s="59" t="s">
        <v>23</v>
      </c>
      <c r="AA25" s="59" t="s">
        <v>24</v>
      </c>
      <c r="AB25" s="59" t="s">
        <v>25</v>
      </c>
      <c r="AC25" s="59" t="s">
        <v>26</v>
      </c>
      <c r="AD25" s="59" t="s">
        <v>27</v>
      </c>
      <c r="AE25" s="59" t="s">
        <v>28</v>
      </c>
      <c r="AF25" s="59" t="s">
        <v>29</v>
      </c>
    </row>
    <row r="26" spans="1:34" s="100" customFormat="1">
      <c r="A26" s="181" t="s">
        <v>57</v>
      </c>
      <c r="B26" s="182">
        <v>4137</v>
      </c>
      <c r="C26" s="182">
        <v>1775941</v>
      </c>
      <c r="D26" s="182">
        <v>1859663</v>
      </c>
      <c r="E26" s="182">
        <v>911064</v>
      </c>
      <c r="F26" s="182">
        <v>42387</v>
      </c>
      <c r="G26" s="182">
        <v>272024</v>
      </c>
      <c r="H26" s="182">
        <v>286852</v>
      </c>
      <c r="I26" s="182">
        <v>902695</v>
      </c>
      <c r="J26" s="182">
        <v>955349</v>
      </c>
      <c r="K26" s="182">
        <v>1619</v>
      </c>
      <c r="L26" s="182">
        <v>511243</v>
      </c>
      <c r="M26" s="182">
        <v>4584</v>
      </c>
      <c r="N26" s="182">
        <v>101849</v>
      </c>
      <c r="O26" s="182">
        <v>307247</v>
      </c>
      <c r="P26" s="182">
        <v>1802</v>
      </c>
      <c r="Q26" s="182">
        <v>854636</v>
      </c>
      <c r="R26" s="182">
        <v>78302</v>
      </c>
      <c r="S26" s="182">
        <v>83722</v>
      </c>
      <c r="T26" s="182">
        <v>121340</v>
      </c>
      <c r="U26" s="182">
        <v>130001</v>
      </c>
      <c r="V26" s="182">
        <v>128492</v>
      </c>
      <c r="W26" s="182">
        <v>129006</v>
      </c>
      <c r="X26" s="182">
        <v>128470</v>
      </c>
      <c r="Y26" s="182">
        <v>130497</v>
      </c>
      <c r="Z26" s="182">
        <v>134563</v>
      </c>
      <c r="AA26" s="182">
        <v>136237</v>
      </c>
      <c r="AB26" s="182">
        <v>141569</v>
      </c>
      <c r="AC26" s="182">
        <v>152917</v>
      </c>
      <c r="AD26" s="182">
        <v>152960</v>
      </c>
      <c r="AE26" s="182">
        <v>143604</v>
      </c>
      <c r="AF26" s="182">
        <v>146285</v>
      </c>
    </row>
    <row r="27" spans="1:34" s="183" customFormat="1">
      <c r="A27" s="181" t="s">
        <v>58</v>
      </c>
      <c r="B27" s="182">
        <v>5268</v>
      </c>
      <c r="C27" s="182">
        <v>1770513.2</v>
      </c>
      <c r="D27" s="182">
        <v>1836256.29</v>
      </c>
      <c r="E27" s="182">
        <v>901920.37</v>
      </c>
      <c r="F27" s="182">
        <v>42062.28</v>
      </c>
      <c r="G27" s="182">
        <v>268185.54000000004</v>
      </c>
      <c r="H27" s="182">
        <v>279260.33999999997</v>
      </c>
      <c r="I27" s="182">
        <v>892291.15</v>
      </c>
      <c r="J27" s="182">
        <v>942347.14</v>
      </c>
      <c r="K27" s="182">
        <v>1618</v>
      </c>
      <c r="L27" s="182">
        <v>506224.56</v>
      </c>
      <c r="M27" s="182">
        <v>4514.88</v>
      </c>
      <c r="N27" s="182">
        <v>100197.40999999999</v>
      </c>
      <c r="O27" s="182">
        <v>305297.72000000003</v>
      </c>
      <c r="P27" s="182">
        <v>1784.53</v>
      </c>
      <c r="Q27" s="182">
        <v>841163.39</v>
      </c>
      <c r="R27" s="182">
        <v>77073.799999999988</v>
      </c>
      <c r="S27" s="182">
        <v>65743.09</v>
      </c>
      <c r="T27" s="182">
        <v>117802.34</v>
      </c>
      <c r="U27" s="182">
        <v>129476.31999999999</v>
      </c>
      <c r="V27" s="182">
        <v>128255</v>
      </c>
      <c r="W27" s="182">
        <v>128947.33</v>
      </c>
      <c r="X27" s="182">
        <v>128415.98999999999</v>
      </c>
      <c r="Y27" s="182">
        <v>130443.81</v>
      </c>
      <c r="Z27" s="182">
        <v>134486.57</v>
      </c>
      <c r="AA27" s="182">
        <v>136181.31999999998</v>
      </c>
      <c r="AB27" s="182">
        <v>141505.94</v>
      </c>
      <c r="AC27" s="182">
        <v>152814.57</v>
      </c>
      <c r="AD27" s="182">
        <v>152816.57999999999</v>
      </c>
      <c r="AE27" s="182">
        <v>143451.07999999999</v>
      </c>
      <c r="AF27" s="182">
        <v>145916.34999999998</v>
      </c>
    </row>
    <row r="28" spans="1:34" s="187" customFormat="1">
      <c r="A28" s="184" t="s">
        <v>59</v>
      </c>
      <c r="B28" s="185">
        <v>4348</v>
      </c>
      <c r="C28" s="186">
        <v>1761187.43</v>
      </c>
      <c r="D28" s="186">
        <v>1820415.94</v>
      </c>
      <c r="E28" s="186">
        <v>894356.44</v>
      </c>
      <c r="F28" s="186">
        <v>41709.9</v>
      </c>
      <c r="G28" s="186">
        <v>266532.39</v>
      </c>
      <c r="H28" s="186">
        <v>270524.37</v>
      </c>
      <c r="I28" s="186">
        <v>886376.78</v>
      </c>
      <c r="J28" s="186">
        <v>932430.16</v>
      </c>
      <c r="K28" s="186">
        <v>1609</v>
      </c>
      <c r="L28" s="186">
        <v>502423.87</v>
      </c>
      <c r="M28" s="186">
        <v>4466.13</v>
      </c>
      <c r="N28" s="186">
        <v>99770.12</v>
      </c>
      <c r="O28" s="186">
        <v>300561.14</v>
      </c>
      <c r="P28" s="186">
        <v>1773.53</v>
      </c>
      <c r="Q28" s="186">
        <v>835615.97</v>
      </c>
      <c r="R28" s="186">
        <v>75805.179999999993</v>
      </c>
      <c r="S28" s="186">
        <v>59228.51</v>
      </c>
      <c r="T28" s="186">
        <v>117697.31</v>
      </c>
      <c r="U28" s="186">
        <v>129206.01</v>
      </c>
      <c r="V28" s="186">
        <v>127904.9</v>
      </c>
      <c r="W28" s="186">
        <v>128562.49</v>
      </c>
      <c r="X28" s="186">
        <v>127976.29</v>
      </c>
      <c r="Y28" s="186">
        <v>129876.45</v>
      </c>
      <c r="Z28" s="186">
        <v>133878.07</v>
      </c>
      <c r="AA28" s="186">
        <v>135476.82999999999</v>
      </c>
      <c r="AB28" s="186">
        <v>140705.44</v>
      </c>
      <c r="AC28" s="186">
        <v>151932.48000000001</v>
      </c>
      <c r="AD28" s="186">
        <v>151732.5</v>
      </c>
      <c r="AE28" s="186">
        <v>142415.29999999999</v>
      </c>
      <c r="AF28" s="186">
        <v>143823.35999999999</v>
      </c>
    </row>
    <row r="29" spans="1:34">
      <c r="A29" s="181" t="s">
        <v>60</v>
      </c>
      <c r="B29" s="182">
        <v>920</v>
      </c>
      <c r="C29" s="188">
        <v>9325.77</v>
      </c>
      <c r="D29" s="188">
        <v>15840.35</v>
      </c>
      <c r="E29" s="188">
        <v>7563.93</v>
      </c>
      <c r="F29" s="188">
        <v>352.38</v>
      </c>
      <c r="G29" s="188">
        <v>1653.15</v>
      </c>
      <c r="H29" s="188">
        <v>8735.9699999999993</v>
      </c>
      <c r="I29" s="188">
        <v>5914.37</v>
      </c>
      <c r="J29" s="188">
        <v>9916.98</v>
      </c>
      <c r="K29" s="188">
        <v>9</v>
      </c>
      <c r="L29" s="188">
        <v>3800.69</v>
      </c>
      <c r="M29" s="188">
        <v>48.75</v>
      </c>
      <c r="N29" s="188">
        <v>427.29</v>
      </c>
      <c r="O29" s="188">
        <v>4736.58</v>
      </c>
      <c r="P29" s="188">
        <v>11</v>
      </c>
      <c r="Q29" s="188">
        <v>5547.42</v>
      </c>
      <c r="R29" s="188">
        <v>1268.6199999999999</v>
      </c>
      <c r="S29" s="188">
        <v>6514.58</v>
      </c>
      <c r="T29" s="188">
        <v>105.03</v>
      </c>
      <c r="U29" s="188">
        <v>270.31</v>
      </c>
      <c r="V29" s="188">
        <v>350.1</v>
      </c>
      <c r="W29" s="188">
        <v>384.84</v>
      </c>
      <c r="X29" s="188">
        <v>439.7</v>
      </c>
      <c r="Y29" s="188">
        <v>567.36</v>
      </c>
      <c r="Z29" s="188">
        <v>608.5</v>
      </c>
      <c r="AA29" s="188">
        <v>704.49</v>
      </c>
      <c r="AB29" s="188">
        <v>800.5</v>
      </c>
      <c r="AC29" s="188">
        <v>882.09</v>
      </c>
      <c r="AD29" s="188">
        <v>1084.08</v>
      </c>
      <c r="AE29" s="188">
        <v>1035.78</v>
      </c>
      <c r="AF29" s="188">
        <v>2092.9899999999998</v>
      </c>
    </row>
    <row r="33" spans="1:35" s="190" customFormat="1" ht="48">
      <c r="A33" s="189" t="s">
        <v>61</v>
      </c>
      <c r="B33" s="189" t="s">
        <v>1</v>
      </c>
      <c r="C33" s="189" t="s">
        <v>2</v>
      </c>
      <c r="D33" s="189" t="s">
        <v>3</v>
      </c>
      <c r="E33" s="189" t="s">
        <v>4</v>
      </c>
      <c r="F33" s="189" t="s">
        <v>5</v>
      </c>
      <c r="G33" s="189" t="s">
        <v>6</v>
      </c>
      <c r="H33" s="189" t="s">
        <v>62</v>
      </c>
      <c r="I33" s="189" t="s">
        <v>63</v>
      </c>
      <c r="J33" s="189" t="s">
        <v>55</v>
      </c>
      <c r="K33" s="189" t="s">
        <v>7</v>
      </c>
      <c r="L33" s="189" t="s">
        <v>8</v>
      </c>
      <c r="M33" s="189" t="s">
        <v>56</v>
      </c>
      <c r="N33" s="189" t="s">
        <v>9</v>
      </c>
      <c r="O33" s="189" t="s">
        <v>64</v>
      </c>
      <c r="P33" s="189" t="s">
        <v>10</v>
      </c>
      <c r="Q33" s="189" t="s">
        <v>11</v>
      </c>
      <c r="R33" s="189" t="s">
        <v>12</v>
      </c>
      <c r="S33" s="189" t="s">
        <v>13</v>
      </c>
      <c r="T33" s="189" t="s">
        <v>14</v>
      </c>
      <c r="U33" s="189" t="s">
        <v>15</v>
      </c>
      <c r="V33" s="189" t="s">
        <v>16</v>
      </c>
      <c r="W33" s="189" t="s">
        <v>17</v>
      </c>
      <c r="X33" s="189" t="s">
        <v>18</v>
      </c>
      <c r="Y33" s="189" t="s">
        <v>19</v>
      </c>
      <c r="Z33" s="189" t="s">
        <v>20</v>
      </c>
      <c r="AA33" s="189" t="s">
        <v>21</v>
      </c>
      <c r="AB33" s="189" t="s">
        <v>22</v>
      </c>
      <c r="AC33" s="189" t="s">
        <v>23</v>
      </c>
      <c r="AD33" s="189" t="s">
        <v>24</v>
      </c>
      <c r="AE33" s="189" t="s">
        <v>25</v>
      </c>
      <c r="AF33" s="189" t="s">
        <v>26</v>
      </c>
      <c r="AG33" s="189" t="s">
        <v>27</v>
      </c>
      <c r="AH33" s="189" t="s">
        <v>28</v>
      </c>
      <c r="AI33" s="189" t="s">
        <v>29</v>
      </c>
    </row>
    <row r="34" spans="1:35">
      <c r="A34" s="70" t="s">
        <v>57</v>
      </c>
      <c r="B34" s="70">
        <v>4121</v>
      </c>
      <c r="C34" s="70">
        <v>1766547</v>
      </c>
      <c r="D34" s="70">
        <v>1853391</v>
      </c>
      <c r="E34" s="70">
        <v>922485</v>
      </c>
      <c r="F34" s="70">
        <v>47238</v>
      </c>
      <c r="G34" s="70">
        <v>303211</v>
      </c>
      <c r="H34" s="70">
        <v>152598</v>
      </c>
      <c r="I34" s="70">
        <v>1397582</v>
      </c>
      <c r="J34" s="70">
        <v>296413</v>
      </c>
      <c r="K34" s="70">
        <v>899956</v>
      </c>
      <c r="L34" s="70">
        <v>952778</v>
      </c>
      <c r="M34" s="70">
        <v>657</v>
      </c>
      <c r="N34" s="70">
        <v>519804</v>
      </c>
      <c r="O34" s="70">
        <v>7</v>
      </c>
      <c r="P34" s="70">
        <v>4583</v>
      </c>
      <c r="Q34" s="70">
        <v>103906</v>
      </c>
      <c r="R34" s="70">
        <v>305229</v>
      </c>
      <c r="S34" s="70">
        <v>1693</v>
      </c>
      <c r="T34" s="70">
        <v>839552</v>
      </c>
      <c r="U34" s="70">
        <v>78617</v>
      </c>
      <c r="V34" s="70">
        <v>86844</v>
      </c>
      <c r="W34" s="70">
        <v>120807</v>
      </c>
      <c r="X34" s="70">
        <v>126078</v>
      </c>
      <c r="Y34" s="70">
        <v>132051</v>
      </c>
      <c r="Z34" s="70">
        <v>130464</v>
      </c>
      <c r="AA34" s="70">
        <v>130476</v>
      </c>
      <c r="AB34" s="70">
        <v>129946</v>
      </c>
      <c r="AC34" s="70">
        <v>132067</v>
      </c>
      <c r="AD34" s="70">
        <v>135801</v>
      </c>
      <c r="AE34" s="70">
        <v>137458</v>
      </c>
      <c r="AF34" s="70">
        <v>149513</v>
      </c>
      <c r="AG34" s="70">
        <v>150383</v>
      </c>
      <c r="AH34" s="70">
        <v>146764</v>
      </c>
      <c r="AI34" s="70">
        <v>144739</v>
      </c>
    </row>
    <row r="35" spans="1:35">
      <c r="A35" s="70" t="s">
        <v>58</v>
      </c>
      <c r="B35" s="70">
        <v>5162</v>
      </c>
      <c r="C35" s="70">
        <v>1761614.59</v>
      </c>
      <c r="D35" s="70">
        <v>1829423.09</v>
      </c>
      <c r="E35" s="70">
        <v>912621.86</v>
      </c>
      <c r="F35" s="70">
        <v>46877.5</v>
      </c>
      <c r="G35" s="70">
        <v>298777.78999999998</v>
      </c>
      <c r="H35" s="70">
        <v>152406.71</v>
      </c>
      <c r="I35" s="70">
        <v>1378238.5899999999</v>
      </c>
      <c r="J35" s="70">
        <v>288441.89</v>
      </c>
      <c r="K35" s="70">
        <v>889350.82</v>
      </c>
      <c r="L35" s="70">
        <v>939416.55</v>
      </c>
      <c r="M35" s="70">
        <v>655.72</v>
      </c>
      <c r="N35" s="70">
        <v>514166.97</v>
      </c>
      <c r="O35" s="70">
        <v>7</v>
      </c>
      <c r="P35" s="70">
        <v>4506.68</v>
      </c>
      <c r="Q35" s="70">
        <v>102226.22</v>
      </c>
      <c r="R35" s="70">
        <v>303247.87</v>
      </c>
      <c r="S35" s="70">
        <v>1669</v>
      </c>
      <c r="T35" s="70">
        <v>826216.88</v>
      </c>
      <c r="U35" s="70">
        <v>77382.47</v>
      </c>
      <c r="V35" s="70">
        <v>67808.5</v>
      </c>
      <c r="W35" s="70">
        <v>117785.59</v>
      </c>
      <c r="X35" s="70">
        <v>125667.87000000001</v>
      </c>
      <c r="Y35" s="70">
        <v>131868.65</v>
      </c>
      <c r="Z35" s="70">
        <v>130337.49</v>
      </c>
      <c r="AA35" s="70">
        <v>130406.1</v>
      </c>
      <c r="AB35" s="70">
        <v>129879.87</v>
      </c>
      <c r="AC35" s="70">
        <v>132000.91999999998</v>
      </c>
      <c r="AD35" s="70">
        <v>135715.76999999999</v>
      </c>
      <c r="AE35" s="70">
        <v>137374.22</v>
      </c>
      <c r="AF35" s="70">
        <v>149412.65</v>
      </c>
      <c r="AG35" s="70">
        <v>150248.27000000002</v>
      </c>
      <c r="AH35" s="70">
        <v>146587.92000000001</v>
      </c>
      <c r="AI35" s="70">
        <v>144329.26999999999</v>
      </c>
    </row>
    <row r="36" spans="1:35" s="74" customFormat="1">
      <c r="A36" s="191" t="s">
        <v>59</v>
      </c>
      <c r="B36" s="191">
        <v>4349</v>
      </c>
      <c r="C36" s="191">
        <v>1752530.51</v>
      </c>
      <c r="D36" s="191">
        <v>1814088.09</v>
      </c>
      <c r="E36" s="191">
        <v>904772.07</v>
      </c>
      <c r="F36" s="191">
        <v>46517.48</v>
      </c>
      <c r="G36" s="191">
        <v>297067.34999999998</v>
      </c>
      <c r="H36" s="191">
        <v>152163.53</v>
      </c>
      <c r="I36" s="191">
        <v>1364857.21</v>
      </c>
      <c r="J36" s="191">
        <v>280066.71000000002</v>
      </c>
      <c r="K36" s="191">
        <v>883648.09</v>
      </c>
      <c r="L36" s="191">
        <v>929796.06</v>
      </c>
      <c r="M36" s="191">
        <v>643.94000000000005</v>
      </c>
      <c r="N36" s="191">
        <v>510557.37</v>
      </c>
      <c r="O36" s="191">
        <v>7</v>
      </c>
      <c r="P36" s="191">
        <v>4453.25</v>
      </c>
      <c r="Q36" s="191">
        <v>101758.52</v>
      </c>
      <c r="R36" s="191">
        <v>298577.08</v>
      </c>
      <c r="S36" s="191">
        <v>1653.33</v>
      </c>
      <c r="T36" s="191">
        <v>820643.64</v>
      </c>
      <c r="U36" s="191">
        <v>76437.899999999994</v>
      </c>
      <c r="V36" s="191">
        <v>61557.58</v>
      </c>
      <c r="W36" s="191">
        <v>117676.17</v>
      </c>
      <c r="X36" s="191">
        <v>125426.21</v>
      </c>
      <c r="Y36" s="191">
        <v>131546.75</v>
      </c>
      <c r="Z36" s="191">
        <v>129962.58</v>
      </c>
      <c r="AA36" s="191">
        <v>130004.3</v>
      </c>
      <c r="AB36" s="191">
        <v>129412.2</v>
      </c>
      <c r="AC36" s="191">
        <v>131419.82999999999</v>
      </c>
      <c r="AD36" s="191">
        <v>135052.99</v>
      </c>
      <c r="AE36" s="191">
        <v>136615.17000000001</v>
      </c>
      <c r="AF36" s="191">
        <v>148480.81</v>
      </c>
      <c r="AG36" s="191">
        <v>149229.07</v>
      </c>
      <c r="AH36" s="191">
        <v>145483.63</v>
      </c>
      <c r="AI36" s="191">
        <v>142220.79999999999</v>
      </c>
    </row>
    <row r="37" spans="1:35">
      <c r="A37" s="70" t="s">
        <v>60</v>
      </c>
      <c r="B37" s="70">
        <v>813</v>
      </c>
      <c r="C37" s="70">
        <v>9084.08</v>
      </c>
      <c r="D37" s="70">
        <v>15335</v>
      </c>
      <c r="E37" s="70">
        <v>7849.79</v>
      </c>
      <c r="F37" s="70">
        <v>360.02</v>
      </c>
      <c r="G37" s="70">
        <v>1710.44</v>
      </c>
      <c r="H37" s="70">
        <v>243.18</v>
      </c>
      <c r="I37" s="70">
        <v>13381.38</v>
      </c>
      <c r="J37" s="70">
        <v>8375.18</v>
      </c>
      <c r="K37" s="70">
        <v>5702.73</v>
      </c>
      <c r="L37" s="70">
        <v>9620.49</v>
      </c>
      <c r="M37" s="70">
        <v>11.78</v>
      </c>
      <c r="N37" s="70">
        <v>3609.6</v>
      </c>
      <c r="O37" s="70">
        <v>0</v>
      </c>
      <c r="P37" s="70">
        <v>53.43</v>
      </c>
      <c r="Q37" s="70">
        <v>467.7</v>
      </c>
      <c r="R37" s="70">
        <v>4670.79</v>
      </c>
      <c r="S37" s="70">
        <v>15.67</v>
      </c>
      <c r="T37" s="70">
        <v>5573.24</v>
      </c>
      <c r="U37" s="70">
        <v>944.57</v>
      </c>
      <c r="V37" s="70">
        <v>6250.92</v>
      </c>
      <c r="W37" s="70">
        <v>109.42</v>
      </c>
      <c r="X37" s="70">
        <v>241.66</v>
      </c>
      <c r="Y37" s="70">
        <v>321.89999999999998</v>
      </c>
      <c r="Z37" s="70">
        <v>374.91</v>
      </c>
      <c r="AA37" s="70">
        <v>401.8</v>
      </c>
      <c r="AB37" s="70">
        <v>467.67</v>
      </c>
      <c r="AC37" s="70">
        <v>581.09</v>
      </c>
      <c r="AD37" s="70">
        <v>662.78</v>
      </c>
      <c r="AE37" s="70">
        <v>759.05</v>
      </c>
      <c r="AF37" s="70">
        <v>931.84</v>
      </c>
      <c r="AG37" s="70">
        <v>1019.2</v>
      </c>
      <c r="AH37" s="70">
        <v>1104.29</v>
      </c>
      <c r="AI37" s="70">
        <v>2108.4699999999998</v>
      </c>
    </row>
    <row r="75" spans="1:34" ht="48">
      <c r="A75" s="192" t="s">
        <v>52</v>
      </c>
      <c r="B75" s="193" t="s">
        <v>1</v>
      </c>
      <c r="C75" s="194" t="s">
        <v>2</v>
      </c>
      <c r="D75" s="193" t="s">
        <v>3</v>
      </c>
      <c r="E75" s="193" t="s">
        <v>4</v>
      </c>
      <c r="F75" s="193" t="s">
        <v>5</v>
      </c>
      <c r="G75" s="193" t="s">
        <v>6</v>
      </c>
      <c r="H75" s="193" t="s">
        <v>7</v>
      </c>
      <c r="I75" s="193" t="s">
        <v>8</v>
      </c>
      <c r="J75" s="193" t="s">
        <v>47</v>
      </c>
      <c r="K75" s="193" t="s">
        <v>9</v>
      </c>
      <c r="L75" s="193" t="s">
        <v>48</v>
      </c>
      <c r="M75" s="193" t="s">
        <v>11</v>
      </c>
      <c r="N75" s="193" t="s">
        <v>12</v>
      </c>
      <c r="O75" s="193" t="s">
        <v>13</v>
      </c>
      <c r="P75" s="193" t="s">
        <v>14</v>
      </c>
      <c r="Q75" s="193" t="s">
        <v>15</v>
      </c>
      <c r="R75" s="193" t="s">
        <v>16</v>
      </c>
      <c r="S75" s="193" t="s">
        <v>17</v>
      </c>
      <c r="T75" s="193" t="s">
        <v>18</v>
      </c>
      <c r="U75" s="193" t="s">
        <v>19</v>
      </c>
      <c r="V75" s="193" t="s">
        <v>20</v>
      </c>
      <c r="W75" s="193" t="s">
        <v>21</v>
      </c>
      <c r="X75" s="193" t="s">
        <v>22</v>
      </c>
      <c r="Y75" s="193" t="s">
        <v>23</v>
      </c>
      <c r="Z75" s="193" t="s">
        <v>24</v>
      </c>
      <c r="AA75" s="193" t="s">
        <v>25</v>
      </c>
      <c r="AB75" s="193" t="s">
        <v>26</v>
      </c>
      <c r="AC75" s="193" t="s">
        <v>27</v>
      </c>
      <c r="AD75" s="193" t="s">
        <v>28</v>
      </c>
      <c r="AE75" s="193" t="s">
        <v>29</v>
      </c>
      <c r="AF75" s="164" t="s">
        <v>30</v>
      </c>
      <c r="AG75" s="164" t="s">
        <v>31</v>
      </c>
      <c r="AH75" s="164" t="s">
        <v>32</v>
      </c>
    </row>
    <row r="76" spans="1:34" ht="16">
      <c r="A76" s="195" t="s">
        <v>65</v>
      </c>
      <c r="B76" s="195"/>
      <c r="C76" s="196">
        <f t="shared" ref="C76:AE76" si="6">C11-C2</f>
        <v>-95750.889999998501</v>
      </c>
      <c r="D76" s="195">
        <f t="shared" si="6"/>
        <v>-137790.38999999571</v>
      </c>
      <c r="E76" s="195">
        <f t="shared" si="6"/>
        <v>-78701.879999999306</v>
      </c>
      <c r="F76" s="195">
        <f t="shared" si="6"/>
        <v>-8089.7300000000178</v>
      </c>
      <c r="G76" s="195">
        <f t="shared" si="6"/>
        <v>-1921.7899999998044</v>
      </c>
      <c r="H76" s="195">
        <f t="shared" si="6"/>
        <v>-65965.510000000126</v>
      </c>
      <c r="I76" s="195">
        <f t="shared" si="6"/>
        <v>-78607.88</v>
      </c>
      <c r="J76" s="195">
        <f t="shared" si="6"/>
        <v>0</v>
      </c>
      <c r="K76" s="195">
        <f t="shared" si="6"/>
        <v>-23623.739999999758</v>
      </c>
      <c r="L76" s="195">
        <f t="shared" si="6"/>
        <v>-545.35000000000036</v>
      </c>
      <c r="M76" s="195">
        <f t="shared" si="6"/>
        <v>-1841.039999999979</v>
      </c>
      <c r="N76" s="195">
        <f t="shared" si="6"/>
        <v>-27830.450000000186</v>
      </c>
      <c r="O76" s="195">
        <f t="shared" si="6"/>
        <v>-174.25000000000045</v>
      </c>
      <c r="P76" s="195">
        <f t="shared" si="6"/>
        <v>-85480.339999999967</v>
      </c>
      <c r="Q76" s="195">
        <f t="shared" si="6"/>
        <v>-5078.2200000000303</v>
      </c>
      <c r="R76" s="195">
        <f t="shared" si="6"/>
        <v>-42039.500000000044</v>
      </c>
      <c r="S76" s="195">
        <f t="shared" si="6"/>
        <v>-15380.829999999987</v>
      </c>
      <c r="T76" s="195">
        <f t="shared" si="6"/>
        <v>-7509.0800000000309</v>
      </c>
      <c r="U76" s="195">
        <f t="shared" si="6"/>
        <v>-9981.4799999999959</v>
      </c>
      <c r="V76" s="195">
        <f t="shared" si="6"/>
        <v>-11100.910000000003</v>
      </c>
      <c r="W76" s="195">
        <f t="shared" si="6"/>
        <v>-10385.909999999974</v>
      </c>
      <c r="X76" s="195">
        <f t="shared" si="6"/>
        <v>-12518.659999999916</v>
      </c>
      <c r="Y76" s="195">
        <f t="shared" si="6"/>
        <v>-10701.369999999966</v>
      </c>
      <c r="Z76" s="195">
        <f t="shared" si="6"/>
        <v>-3142.2999999999302</v>
      </c>
      <c r="AA76" s="195">
        <f t="shared" si="6"/>
        <v>-713.67999999999302</v>
      </c>
      <c r="AB76" s="195">
        <f t="shared" si="6"/>
        <v>-7143.5800000000163</v>
      </c>
      <c r="AC76" s="195">
        <f t="shared" si="6"/>
        <v>-3674.3099999999104</v>
      </c>
      <c r="AD76" s="195">
        <f t="shared" si="6"/>
        <v>-1000.8399999999965</v>
      </c>
      <c r="AE76" s="195">
        <f t="shared" si="6"/>
        <v>-2497.9400000000023</v>
      </c>
      <c r="AF76" s="1">
        <f>SUM(T76:X76)</f>
        <v>-51496.039999999921</v>
      </c>
      <c r="AG76" s="1">
        <f>SUM(Y76:AA76)</f>
        <v>-14557.349999999889</v>
      </c>
      <c r="AH76" s="1">
        <f>SUM(AB76:AE76)</f>
        <v>-14316.669999999925</v>
      </c>
    </row>
    <row r="77" spans="1:34" ht="16">
      <c r="A77" s="192" t="s">
        <v>66</v>
      </c>
      <c r="B77" s="193"/>
      <c r="C77" s="197">
        <f t="shared" ref="C77:AE77" si="7">C76/C11</f>
        <v>-5.3054400434856097E-2</v>
      </c>
      <c r="D77" s="198">
        <f t="shared" si="7"/>
        <v>-7.4340703174304176E-2</v>
      </c>
      <c r="E77" s="198">
        <f t="shared" si="7"/>
        <v>-8.7941829534321309E-2</v>
      </c>
      <c r="F77" s="198">
        <f t="shared" si="7"/>
        <v>-0.25432788391195188</v>
      </c>
      <c r="G77" s="198">
        <f t="shared" si="7"/>
        <v>-8.0290628687909975E-3</v>
      </c>
      <c r="H77" s="198">
        <f t="shared" si="7"/>
        <v>-7.2963070486139273E-2</v>
      </c>
      <c r="I77" s="198">
        <f t="shared" si="7"/>
        <v>-8.2797070651010024E-2</v>
      </c>
      <c r="J77" s="198" t="e">
        <f t="shared" si="7"/>
        <v>#DIV/0!</v>
      </c>
      <c r="K77" s="198">
        <f t="shared" si="7"/>
        <v>-4.6976214907491882E-2</v>
      </c>
      <c r="L77" s="198">
        <f t="shared" si="7"/>
        <v>-0.11952483753958783</v>
      </c>
      <c r="M77" s="198">
        <f t="shared" si="7"/>
        <v>-1.8294784281255961E-2</v>
      </c>
      <c r="N77" s="198">
        <f t="shared" si="7"/>
        <v>-9.0806281813702011E-2</v>
      </c>
      <c r="O77" s="198">
        <f t="shared" si="7"/>
        <v>-9.1146854975807767E-2</v>
      </c>
      <c r="P77" s="198">
        <f t="shared" si="7"/>
        <v>-9.8834495266103148E-2</v>
      </c>
      <c r="Q77" s="198">
        <f t="shared" si="7"/>
        <v>-7.0394170872160031E-2</v>
      </c>
      <c r="R77" s="198">
        <f t="shared" si="7"/>
        <v>-0.86269379546690639</v>
      </c>
      <c r="S77" s="198">
        <f t="shared" si="7"/>
        <v>-0.13403519950864534</v>
      </c>
      <c r="T77" s="198">
        <f t="shared" si="7"/>
        <v>-5.8979898193407647E-2</v>
      </c>
      <c r="U77" s="198">
        <f t="shared" si="7"/>
        <v>-7.825449669278732E-2</v>
      </c>
      <c r="V77" s="198">
        <f t="shared" si="7"/>
        <v>-8.5394183778912156E-2</v>
      </c>
      <c r="W77" s="198">
        <f t="shared" si="7"/>
        <v>-7.7397573826605226E-2</v>
      </c>
      <c r="X77" s="198">
        <f t="shared" si="7"/>
        <v>-9.1767366230714575E-2</v>
      </c>
      <c r="Y77" s="198">
        <f t="shared" si="7"/>
        <v>-7.587330156846879E-2</v>
      </c>
      <c r="Z77" s="198">
        <f t="shared" si="7"/>
        <v>-2.1492763129544998E-2</v>
      </c>
      <c r="AA77" s="198">
        <f t="shared" si="7"/>
        <v>-4.8083764170184038E-3</v>
      </c>
      <c r="AB77" s="198">
        <f t="shared" si="7"/>
        <v>-4.6774007889452962E-2</v>
      </c>
      <c r="AC77" s="198">
        <f t="shared" si="7"/>
        <v>-2.4266375565173651E-2</v>
      </c>
      <c r="AD77" s="198">
        <f t="shared" si="7"/>
        <v>-6.7768488045785811E-3</v>
      </c>
      <c r="AE77" s="198">
        <f t="shared" si="7"/>
        <v>-1.698700428955964E-2</v>
      </c>
      <c r="AF77" s="1"/>
      <c r="AG77" s="1"/>
      <c r="AH77" s="1"/>
    </row>
    <row r="78" spans="1:34">
      <c r="A78" s="177" t="s">
        <v>67</v>
      </c>
      <c r="B78" s="199">
        <f t="shared" ref="B78:AE78" si="8">B20-B11</f>
        <v>-17</v>
      </c>
      <c r="C78" s="200">
        <f t="shared" si="8"/>
        <v>-27461.839999998687</v>
      </c>
      <c r="D78" s="199">
        <f t="shared" si="8"/>
        <v>-20277.529999999562</v>
      </c>
      <c r="E78" s="199">
        <f t="shared" si="8"/>
        <v>-39702.399999999907</v>
      </c>
      <c r="F78" s="199">
        <f t="shared" si="8"/>
        <v>4272.6399999999994</v>
      </c>
      <c r="G78" s="199">
        <f t="shared" si="8"/>
        <v>11536.920000000071</v>
      </c>
      <c r="H78" s="199">
        <f t="shared" si="8"/>
        <v>-9834.9300000006333</v>
      </c>
      <c r="I78" s="199">
        <f t="shared" si="8"/>
        <v>-10515.600000000908</v>
      </c>
      <c r="J78" s="199">
        <f t="shared" si="8"/>
        <v>73</v>
      </c>
      <c r="K78" s="199">
        <f t="shared" si="8"/>
        <v>-1947.1200000002864</v>
      </c>
      <c r="L78" s="199">
        <f t="shared" si="8"/>
        <v>106.93999999999869</v>
      </c>
      <c r="M78" s="199">
        <f t="shared" si="8"/>
        <v>-1988.0600000000268</v>
      </c>
      <c r="N78" s="199">
        <f t="shared" si="8"/>
        <v>-2006.1599999996834</v>
      </c>
      <c r="O78" s="199">
        <f t="shared" si="8"/>
        <v>-85.329999999999927</v>
      </c>
      <c r="P78" s="199">
        <f t="shared" si="8"/>
        <v>-16239.569999999949</v>
      </c>
      <c r="Q78" s="199">
        <f t="shared" si="8"/>
        <v>1881.7699999999895</v>
      </c>
      <c r="R78" s="199">
        <f t="shared" si="8"/>
        <v>7184.3100000000268</v>
      </c>
      <c r="S78" s="199">
        <f t="shared" si="8"/>
        <v>5367.4800000000105</v>
      </c>
      <c r="T78" s="199">
        <f t="shared" si="8"/>
        <v>-957.44999999995343</v>
      </c>
      <c r="U78" s="199">
        <f t="shared" si="8"/>
        <v>-391.6699999999837</v>
      </c>
      <c r="V78" s="199">
        <f t="shared" si="8"/>
        <v>-3224.2999999999447</v>
      </c>
      <c r="W78" s="199">
        <f t="shared" si="8"/>
        <v>-5301.8000000000029</v>
      </c>
      <c r="X78" s="199">
        <f t="shared" si="8"/>
        <v>-3330.2700000001059</v>
      </c>
      <c r="Y78" s="199">
        <f t="shared" si="8"/>
        <v>-6213.539999999979</v>
      </c>
      <c r="Z78" s="199">
        <f t="shared" si="8"/>
        <v>-6038.5900000000256</v>
      </c>
      <c r="AA78" s="199">
        <f t="shared" si="8"/>
        <v>-3724.8100000000559</v>
      </c>
      <c r="AB78" s="199">
        <f t="shared" si="8"/>
        <v>3033.4699999999721</v>
      </c>
      <c r="AC78" s="199">
        <f t="shared" si="8"/>
        <v>-3541.9600000000501</v>
      </c>
      <c r="AD78" s="199">
        <f t="shared" si="8"/>
        <v>-3026.2599999999802</v>
      </c>
      <c r="AE78" s="199">
        <f t="shared" si="8"/>
        <v>-112.14000000013039</v>
      </c>
      <c r="AF78" s="1">
        <f t="shared" ref="AF78" si="9">SUM(T78:X78)</f>
        <v>-13205.489999999991</v>
      </c>
      <c r="AG78" s="1">
        <f t="shared" ref="AG78" si="10">SUM(Y78:AA78)</f>
        <v>-15976.940000000061</v>
      </c>
      <c r="AH78" s="1">
        <f t="shared" ref="AH78" si="11">SUM(AB78:AE78)</f>
        <v>-3646.8900000001886</v>
      </c>
    </row>
    <row r="79" spans="1:34">
      <c r="A79" s="201" t="s">
        <v>68</v>
      </c>
      <c r="B79" s="202">
        <f t="shared" ref="B79:AE79" si="12">B78/B11</f>
        <v>-3.8671519563239307E-3</v>
      </c>
      <c r="C79" s="203">
        <f t="shared" si="12"/>
        <v>-1.5216270637671376E-2</v>
      </c>
      <c r="D79" s="202">
        <f t="shared" si="12"/>
        <v>-1.0940137689123768E-2</v>
      </c>
      <c r="E79" s="202">
        <f t="shared" si="12"/>
        <v>-4.4363637728901277E-2</v>
      </c>
      <c r="F79" s="202">
        <f t="shared" si="12"/>
        <v>0.13432481552753425</v>
      </c>
      <c r="G79" s="202">
        <f t="shared" si="12"/>
        <v>4.820019668757889E-2</v>
      </c>
      <c r="H79" s="202">
        <f t="shared" si="12"/>
        <v>-1.0878210307421114E-2</v>
      </c>
      <c r="I79" s="202">
        <f t="shared" si="12"/>
        <v>-1.1075999965115917E-2</v>
      </c>
      <c r="J79" s="202" t="e">
        <f t="shared" si="12"/>
        <v>#DIV/0!</v>
      </c>
      <c r="K79" s="202">
        <f t="shared" si="12"/>
        <v>-3.8718817414469505E-3</v>
      </c>
      <c r="L79" s="202">
        <f t="shared" si="12"/>
        <v>2.3438133540814813E-2</v>
      </c>
      <c r="M79" s="202">
        <f t="shared" si="12"/>
        <v>-1.9755751552489154E-2</v>
      </c>
      <c r="N79" s="202">
        <f t="shared" si="12"/>
        <v>-6.5457773885562922E-3</v>
      </c>
      <c r="O79" s="202">
        <f t="shared" si="12"/>
        <v>-4.4634497188439884E-2</v>
      </c>
      <c r="P79" s="202">
        <f t="shared" si="12"/>
        <v>-1.8776594761889649E-2</v>
      </c>
      <c r="Q79" s="202">
        <f t="shared" si="12"/>
        <v>2.6085053211972509E-2</v>
      </c>
      <c r="R79" s="202">
        <f t="shared" si="12"/>
        <v>0.14742943331178693</v>
      </c>
      <c r="S79" s="202">
        <f t="shared" si="12"/>
        <v>4.6774540298453703E-2</v>
      </c>
      <c r="T79" s="202">
        <f t="shared" si="12"/>
        <v>-7.5202692640476826E-3</v>
      </c>
      <c r="U79" s="202">
        <f t="shared" si="12"/>
        <v>-3.0706807727574215E-3</v>
      </c>
      <c r="V79" s="202">
        <f t="shared" si="12"/>
        <v>-2.4803053691845229E-2</v>
      </c>
      <c r="W79" s="202">
        <f t="shared" si="12"/>
        <v>-3.950991842928514E-2</v>
      </c>
      <c r="X79" s="202">
        <f t="shared" si="12"/>
        <v>-2.4412365759368303E-2</v>
      </c>
      <c r="Y79" s="202">
        <f t="shared" si="12"/>
        <v>-4.4054340166515452E-2</v>
      </c>
      <c r="Z79" s="202">
        <f t="shared" si="12"/>
        <v>-4.1302862395838261E-2</v>
      </c>
      <c r="AA79" s="202">
        <f t="shared" si="12"/>
        <v>-2.5095685127612885E-2</v>
      </c>
      <c r="AB79" s="202">
        <f t="shared" si="12"/>
        <v>1.9862246900352098E-2</v>
      </c>
      <c r="AC79" s="202">
        <f t="shared" si="12"/>
        <v>-2.3392291776367747E-2</v>
      </c>
      <c r="AD79" s="202">
        <f t="shared" si="12"/>
        <v>-2.0491293776571592E-2</v>
      </c>
      <c r="AE79" s="202">
        <f t="shared" si="12"/>
        <v>-7.6259744470781165E-4</v>
      </c>
      <c r="AF79" s="1"/>
      <c r="AG79" s="1"/>
      <c r="AH79" s="1"/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W851"/>
  <sheetViews>
    <sheetView topLeftCell="M1" workbookViewId="0">
      <pane ySplit="1" topLeftCell="A828" activePane="bottomLeft" state="frozen"/>
      <selection activeCell="E1" sqref="E1"/>
      <selection pane="bottomLeft" activeCell="P847" sqref="P847:AC847"/>
    </sheetView>
  </sheetViews>
  <sheetFormatPr baseColWidth="10" defaultColWidth="8.83203125" defaultRowHeight="15"/>
  <cols>
    <col min="1" max="1" width="16.83203125" bestFit="1" customWidth="1"/>
    <col min="2" max="2" width="32.6640625" customWidth="1"/>
    <col min="3" max="3" width="6.5" customWidth="1"/>
    <col min="4" max="4" width="12.1640625" customWidth="1"/>
    <col min="5" max="5" width="17" customWidth="1"/>
    <col min="6" max="6" width="28" customWidth="1"/>
    <col min="7" max="7" width="16.83203125" customWidth="1"/>
    <col min="8" max="8" width="5.5" customWidth="1"/>
    <col min="9" max="9" width="8.6640625" customWidth="1"/>
    <col min="10" max="10" width="14.5" customWidth="1"/>
    <col min="11" max="11" width="12.5" customWidth="1"/>
    <col min="12" max="12" width="23.1640625" customWidth="1"/>
    <col min="13" max="13" width="17.6640625" customWidth="1"/>
    <col min="14" max="14" width="15.5" customWidth="1"/>
    <col min="15" max="15" width="14.6640625" customWidth="1"/>
    <col min="16" max="16" width="11.5" style="58" bestFit="1" customWidth="1"/>
    <col min="17" max="17" width="18.33203125" bestFit="1" customWidth="1"/>
    <col min="18" max="18" width="16.6640625" bestFit="1" customWidth="1"/>
    <col min="19" max="19" width="19.5" bestFit="1" customWidth="1"/>
    <col min="20" max="20" width="17.5" bestFit="1" customWidth="1"/>
    <col min="21" max="21" width="18.83203125" bestFit="1" customWidth="1"/>
    <col min="22" max="22" width="17" bestFit="1" customWidth="1"/>
    <col min="23" max="23" width="17.5" bestFit="1" customWidth="1"/>
    <col min="24" max="24" width="20.33203125" bestFit="1" customWidth="1"/>
    <col min="25" max="25" width="18.5" bestFit="1" customWidth="1"/>
    <col min="26" max="26" width="18" bestFit="1" customWidth="1"/>
    <col min="27" max="27" width="18.1640625" bestFit="1" customWidth="1"/>
    <col min="28" max="28" width="20.83203125" bestFit="1" customWidth="1"/>
    <col min="29" max="29" width="19.83203125" bestFit="1" customWidth="1"/>
    <col min="30" max="30" width="21.5" bestFit="1" customWidth="1"/>
    <col min="31" max="31" width="20.6640625" bestFit="1" customWidth="1"/>
    <col min="32" max="32" width="19.33203125" bestFit="1" customWidth="1"/>
    <col min="33" max="33" width="15.83203125" bestFit="1" customWidth="1"/>
    <col min="34" max="34" width="16.1640625" bestFit="1" customWidth="1"/>
    <col min="35" max="35" width="21" bestFit="1" customWidth="1"/>
    <col min="36" max="36" width="12" bestFit="1" customWidth="1"/>
    <col min="37" max="37" width="11.33203125" bestFit="1" customWidth="1"/>
    <col min="38" max="38" width="27.33203125" bestFit="1" customWidth="1"/>
    <col min="39" max="39" width="14" bestFit="1" customWidth="1"/>
    <col min="40" max="40" width="20.5" bestFit="1" customWidth="1"/>
    <col min="41" max="41" width="11.83203125" bestFit="1" customWidth="1"/>
    <col min="42" max="42" width="19" bestFit="1" customWidth="1"/>
    <col min="43" max="43" width="13.1640625" bestFit="1" customWidth="1"/>
    <col min="44" max="44" width="10.83203125" bestFit="1" customWidth="1"/>
    <col min="45" max="45" width="18.5" bestFit="1" customWidth="1"/>
    <col min="46" max="46" width="16.1640625" bestFit="1" customWidth="1"/>
    <col min="47" max="47" width="12.1640625" bestFit="1" customWidth="1"/>
    <col min="48" max="48" width="16.5" bestFit="1" customWidth="1"/>
    <col min="49" max="49" width="10.6640625" bestFit="1" customWidth="1"/>
  </cols>
  <sheetData>
    <row r="1" spans="1:49" ht="21.75" customHeight="1" thickBot="1">
      <c r="A1" s="133" t="s">
        <v>234</v>
      </c>
      <c r="B1" s="133" t="s">
        <v>235</v>
      </c>
      <c r="C1" s="225" t="s">
        <v>236</v>
      </c>
      <c r="D1" s="225"/>
      <c r="E1" s="225"/>
      <c r="F1" s="133" t="s">
        <v>237</v>
      </c>
      <c r="G1" s="133" t="s">
        <v>238</v>
      </c>
      <c r="H1" s="133" t="s">
        <v>239</v>
      </c>
      <c r="I1" s="133" t="s">
        <v>240</v>
      </c>
      <c r="J1" s="133" t="s">
        <v>241</v>
      </c>
      <c r="K1" s="133" t="s">
        <v>242</v>
      </c>
      <c r="L1" s="124" t="s">
        <v>243</v>
      </c>
      <c r="M1" s="124" t="s">
        <v>244</v>
      </c>
      <c r="N1" s="124" t="s">
        <v>245</v>
      </c>
      <c r="O1" s="124" t="s">
        <v>246</v>
      </c>
      <c r="P1" s="125" t="s">
        <v>247</v>
      </c>
      <c r="Q1" s="126" t="s">
        <v>248</v>
      </c>
      <c r="R1" s="126" t="s">
        <v>249</v>
      </c>
      <c r="S1" s="126" t="s">
        <v>250</v>
      </c>
      <c r="T1" s="126" t="s">
        <v>251</v>
      </c>
      <c r="U1" s="126" t="s">
        <v>252</v>
      </c>
      <c r="V1" s="126" t="s">
        <v>253</v>
      </c>
      <c r="W1" s="126" t="s">
        <v>254</v>
      </c>
      <c r="X1" s="126" t="s">
        <v>255</v>
      </c>
      <c r="Y1" s="126" t="s">
        <v>256</v>
      </c>
      <c r="Z1" s="126" t="s">
        <v>257</v>
      </c>
      <c r="AA1" s="126" t="s">
        <v>258</v>
      </c>
      <c r="AB1" s="126" t="s">
        <v>259</v>
      </c>
      <c r="AC1" s="126" t="s">
        <v>260</v>
      </c>
      <c r="AD1" s="126" t="s">
        <v>261</v>
      </c>
      <c r="AE1" s="126" t="s">
        <v>262</v>
      </c>
      <c r="AF1" s="126" t="s">
        <v>263</v>
      </c>
      <c r="AG1" s="126" t="s">
        <v>264</v>
      </c>
      <c r="AH1" s="126" t="s">
        <v>265</v>
      </c>
      <c r="AI1" s="126" t="s">
        <v>266</v>
      </c>
      <c r="AJ1" s="128" t="s">
        <v>267</v>
      </c>
      <c r="AK1" s="128" t="s">
        <v>268</v>
      </c>
      <c r="AL1" s="128" t="s">
        <v>269</v>
      </c>
      <c r="AM1" s="128" t="s">
        <v>270</v>
      </c>
      <c r="AN1" s="128" t="s">
        <v>271</v>
      </c>
      <c r="AO1" s="128" t="s">
        <v>272</v>
      </c>
      <c r="AP1" s="128" t="s">
        <v>273</v>
      </c>
      <c r="AQ1" s="127" t="s">
        <v>274</v>
      </c>
      <c r="AR1" s="127" t="s">
        <v>275</v>
      </c>
      <c r="AS1" s="134" t="s">
        <v>276</v>
      </c>
      <c r="AT1" s="134" t="s">
        <v>277</v>
      </c>
      <c r="AU1" s="129" t="s">
        <v>278</v>
      </c>
      <c r="AV1" s="130" t="s">
        <v>279</v>
      </c>
      <c r="AW1" s="135" t="s">
        <v>280</v>
      </c>
    </row>
    <row r="2" spans="1:49">
      <c r="A2" s="57" t="s">
        <v>281</v>
      </c>
      <c r="B2" s="57" t="s">
        <v>282</v>
      </c>
      <c r="C2" s="57" t="s">
        <v>283</v>
      </c>
      <c r="D2" s="57" t="s">
        <v>284</v>
      </c>
      <c r="E2" s="57" t="s">
        <v>285</v>
      </c>
      <c r="F2" s="57" t="s">
        <v>286</v>
      </c>
      <c r="G2" s="57" t="s">
        <v>287</v>
      </c>
      <c r="H2" s="57" t="s">
        <v>288</v>
      </c>
      <c r="I2" s="57" t="s">
        <v>289</v>
      </c>
      <c r="J2" s="136">
        <v>2172228267</v>
      </c>
      <c r="K2" s="57" t="s">
        <v>135</v>
      </c>
      <c r="L2">
        <v>0</v>
      </c>
      <c r="M2">
        <v>8</v>
      </c>
      <c r="N2">
        <v>7</v>
      </c>
      <c r="O2" s="65">
        <v>15</v>
      </c>
      <c r="P2" s="58">
        <v>35</v>
      </c>
      <c r="Q2" s="58">
        <v>12</v>
      </c>
      <c r="R2" s="58">
        <v>23</v>
      </c>
      <c r="S2" s="58">
        <v>10</v>
      </c>
      <c r="T2" s="58" t="s">
        <v>290</v>
      </c>
      <c r="U2" s="58" t="s">
        <v>290</v>
      </c>
      <c r="V2" s="58" t="s">
        <v>290</v>
      </c>
      <c r="W2" s="58">
        <v>13</v>
      </c>
      <c r="X2" s="58" t="s">
        <v>290</v>
      </c>
      <c r="Y2" s="58" t="s">
        <v>290</v>
      </c>
      <c r="Z2" s="58">
        <v>0</v>
      </c>
      <c r="AA2" s="58">
        <v>0</v>
      </c>
      <c r="AB2" s="58">
        <v>0</v>
      </c>
      <c r="AC2" s="58">
        <v>0</v>
      </c>
      <c r="AD2" s="58">
        <v>0</v>
      </c>
      <c r="AE2" s="58">
        <v>0</v>
      </c>
      <c r="AF2" s="58">
        <v>0</v>
      </c>
      <c r="AG2" s="58">
        <v>0</v>
      </c>
      <c r="AH2" s="58">
        <v>0</v>
      </c>
      <c r="AI2" s="58">
        <v>0</v>
      </c>
      <c r="AJ2" s="58">
        <v>0</v>
      </c>
      <c r="AK2" s="58" t="s">
        <v>290</v>
      </c>
      <c r="AL2" s="58" t="s">
        <v>290</v>
      </c>
      <c r="AM2" s="58" t="s">
        <v>290</v>
      </c>
      <c r="AN2" s="58" t="s">
        <v>290</v>
      </c>
      <c r="AO2" s="58">
        <v>115</v>
      </c>
      <c r="AP2" s="58" t="s">
        <v>290</v>
      </c>
      <c r="AQ2" s="58">
        <v>57</v>
      </c>
      <c r="AR2" s="58">
        <v>70</v>
      </c>
      <c r="AS2" s="58">
        <v>0</v>
      </c>
      <c r="AT2" s="58">
        <v>0</v>
      </c>
      <c r="AU2" s="58">
        <v>10</v>
      </c>
      <c r="AV2" s="58">
        <v>127</v>
      </c>
      <c r="AW2" s="57"/>
    </row>
    <row r="3" spans="1:49">
      <c r="A3" s="57" t="s">
        <v>291</v>
      </c>
      <c r="B3" s="57" t="s">
        <v>292</v>
      </c>
      <c r="C3" s="57" t="s">
        <v>283</v>
      </c>
      <c r="D3" s="57" t="s">
        <v>293</v>
      </c>
      <c r="E3" s="57" t="s">
        <v>294</v>
      </c>
      <c r="F3" s="57" t="s">
        <v>295</v>
      </c>
      <c r="G3" s="57" t="s">
        <v>287</v>
      </c>
      <c r="H3" s="57" t="s">
        <v>288</v>
      </c>
      <c r="I3" s="57" t="s">
        <v>296</v>
      </c>
      <c r="J3" s="136">
        <v>2172240041</v>
      </c>
      <c r="K3" s="57" t="s">
        <v>135</v>
      </c>
      <c r="L3">
        <v>1</v>
      </c>
      <c r="M3">
        <v>11.5</v>
      </c>
      <c r="N3">
        <v>9.5</v>
      </c>
      <c r="O3" s="65">
        <v>22</v>
      </c>
      <c r="P3" s="58">
        <v>34</v>
      </c>
      <c r="Q3" s="58">
        <v>18</v>
      </c>
      <c r="R3" s="58">
        <v>14</v>
      </c>
      <c r="S3" s="58">
        <v>21</v>
      </c>
      <c r="T3" s="58">
        <v>12</v>
      </c>
      <c r="U3" s="58">
        <v>15</v>
      </c>
      <c r="V3" s="58">
        <v>21</v>
      </c>
      <c r="W3" s="58">
        <v>21</v>
      </c>
      <c r="X3" s="58">
        <v>15</v>
      </c>
      <c r="Y3" s="58">
        <v>15</v>
      </c>
      <c r="Z3" s="58">
        <v>0</v>
      </c>
      <c r="AA3" s="58">
        <v>0</v>
      </c>
      <c r="AB3" s="58">
        <v>0</v>
      </c>
      <c r="AC3" s="58">
        <v>0</v>
      </c>
      <c r="AD3" s="58">
        <v>0</v>
      </c>
      <c r="AE3" s="58">
        <v>0</v>
      </c>
      <c r="AF3" s="58">
        <v>0</v>
      </c>
      <c r="AG3" s="58">
        <v>0</v>
      </c>
      <c r="AH3" s="58">
        <v>0</v>
      </c>
      <c r="AI3" s="58">
        <v>0</v>
      </c>
      <c r="AJ3" s="58">
        <v>0</v>
      </c>
      <c r="AK3" s="58" t="s">
        <v>290</v>
      </c>
      <c r="AL3" s="58" t="s">
        <v>290</v>
      </c>
      <c r="AM3" s="58" t="s">
        <v>290</v>
      </c>
      <c r="AN3" s="58" t="s">
        <v>290</v>
      </c>
      <c r="AO3" s="58">
        <v>164</v>
      </c>
      <c r="AP3" s="58" t="s">
        <v>290</v>
      </c>
      <c r="AQ3" s="58">
        <v>96</v>
      </c>
      <c r="AR3" s="58">
        <v>90</v>
      </c>
      <c r="AS3" s="58">
        <v>0</v>
      </c>
      <c r="AT3" s="58">
        <v>0</v>
      </c>
      <c r="AU3" s="58">
        <v>24</v>
      </c>
      <c r="AV3" s="58">
        <v>186</v>
      </c>
      <c r="AW3" s="57"/>
    </row>
    <row r="4" spans="1:49">
      <c r="A4" s="57" t="s">
        <v>297</v>
      </c>
      <c r="B4" s="57" t="s">
        <v>298</v>
      </c>
      <c r="C4" s="57" t="s">
        <v>283</v>
      </c>
      <c r="D4" s="57" t="s">
        <v>299</v>
      </c>
      <c r="E4" s="57" t="s">
        <v>300</v>
      </c>
      <c r="F4" s="57" t="s">
        <v>301</v>
      </c>
      <c r="G4" s="57" t="s">
        <v>287</v>
      </c>
      <c r="H4" s="57" t="s">
        <v>288</v>
      </c>
      <c r="I4" s="57" t="s">
        <v>289</v>
      </c>
      <c r="J4" s="136">
        <v>2172224077</v>
      </c>
      <c r="K4" s="57" t="s">
        <v>135</v>
      </c>
      <c r="L4">
        <v>3</v>
      </c>
      <c r="M4">
        <v>28</v>
      </c>
      <c r="N4">
        <v>4</v>
      </c>
      <c r="O4" s="65">
        <v>35</v>
      </c>
      <c r="P4" s="58">
        <v>31</v>
      </c>
      <c r="Q4" s="58">
        <v>33</v>
      </c>
      <c r="R4" s="58">
        <v>31</v>
      </c>
      <c r="S4" s="58">
        <v>21</v>
      </c>
      <c r="T4" s="58">
        <v>25</v>
      </c>
      <c r="U4" s="58">
        <v>30</v>
      </c>
      <c r="V4" s="58">
        <v>30</v>
      </c>
      <c r="W4" s="58">
        <v>16</v>
      </c>
      <c r="X4" s="58">
        <v>21</v>
      </c>
      <c r="Y4" s="58">
        <v>17</v>
      </c>
      <c r="Z4" s="58">
        <v>0</v>
      </c>
      <c r="AA4" s="58">
        <v>0</v>
      </c>
      <c r="AB4" s="58">
        <v>0</v>
      </c>
      <c r="AC4" s="58">
        <v>0</v>
      </c>
      <c r="AD4" s="58">
        <v>0</v>
      </c>
      <c r="AE4" s="58">
        <v>0</v>
      </c>
      <c r="AF4" s="58">
        <v>0</v>
      </c>
      <c r="AG4" s="58">
        <v>0</v>
      </c>
      <c r="AH4" s="58">
        <v>0</v>
      </c>
      <c r="AI4" s="58">
        <v>0</v>
      </c>
      <c r="AJ4" s="58">
        <v>0</v>
      </c>
      <c r="AK4" s="58" t="s">
        <v>290</v>
      </c>
      <c r="AL4" s="58" t="s">
        <v>290</v>
      </c>
      <c r="AM4" s="58">
        <v>0</v>
      </c>
      <c r="AN4" s="58">
        <v>0</v>
      </c>
      <c r="AO4" s="58">
        <v>243</v>
      </c>
      <c r="AP4" s="58" t="s">
        <v>290</v>
      </c>
      <c r="AQ4" s="58">
        <v>122</v>
      </c>
      <c r="AR4" s="58">
        <v>133</v>
      </c>
      <c r="AS4" s="58">
        <v>0</v>
      </c>
      <c r="AT4" s="58">
        <v>0</v>
      </c>
      <c r="AU4" s="58">
        <v>19</v>
      </c>
      <c r="AV4" s="58">
        <v>255</v>
      </c>
      <c r="AW4" s="57"/>
    </row>
    <row r="5" spans="1:49">
      <c r="A5" s="57" t="s">
        <v>302</v>
      </c>
      <c r="B5" s="57" t="s">
        <v>303</v>
      </c>
      <c r="C5" s="57"/>
      <c r="D5" s="57" t="s">
        <v>304</v>
      </c>
      <c r="E5" s="57" t="s">
        <v>305</v>
      </c>
      <c r="F5" s="57" t="s">
        <v>306</v>
      </c>
      <c r="G5" s="57" t="s">
        <v>287</v>
      </c>
      <c r="H5" s="57" t="s">
        <v>288</v>
      </c>
      <c r="I5" s="57" t="s">
        <v>289</v>
      </c>
      <c r="J5" s="136">
        <v>2172281477</v>
      </c>
      <c r="K5" s="57" t="s">
        <v>135</v>
      </c>
      <c r="L5">
        <v>1</v>
      </c>
      <c r="M5">
        <v>11</v>
      </c>
      <c r="N5">
        <v>3</v>
      </c>
      <c r="O5" s="65">
        <v>15</v>
      </c>
      <c r="P5" s="58">
        <v>33</v>
      </c>
      <c r="Q5" s="58">
        <v>20</v>
      </c>
      <c r="R5" s="58">
        <v>23</v>
      </c>
      <c r="S5" s="58">
        <v>19</v>
      </c>
      <c r="T5" s="58">
        <v>18</v>
      </c>
      <c r="U5" s="58">
        <v>16</v>
      </c>
      <c r="V5" s="58">
        <v>25</v>
      </c>
      <c r="W5" s="58">
        <v>16</v>
      </c>
      <c r="X5" s="58">
        <v>24</v>
      </c>
      <c r="Y5" s="58">
        <v>20</v>
      </c>
      <c r="Z5" s="58">
        <v>0</v>
      </c>
      <c r="AA5" s="58">
        <v>0</v>
      </c>
      <c r="AB5" s="58">
        <v>0</v>
      </c>
      <c r="AC5" s="58">
        <v>0</v>
      </c>
      <c r="AD5" s="58">
        <v>0</v>
      </c>
      <c r="AE5" s="58">
        <v>0</v>
      </c>
      <c r="AF5" s="58">
        <v>0</v>
      </c>
      <c r="AG5" s="58">
        <v>0</v>
      </c>
      <c r="AH5" s="58">
        <v>0</v>
      </c>
      <c r="AI5" s="58">
        <v>0</v>
      </c>
      <c r="AJ5" s="58">
        <v>0</v>
      </c>
      <c r="AK5" s="58" t="s">
        <v>290</v>
      </c>
      <c r="AL5" s="58" t="s">
        <v>290</v>
      </c>
      <c r="AM5" s="58" t="s">
        <v>290</v>
      </c>
      <c r="AN5" s="58">
        <v>0</v>
      </c>
      <c r="AO5" s="58">
        <v>209</v>
      </c>
      <c r="AP5" s="58">
        <v>0</v>
      </c>
      <c r="AQ5" s="58">
        <v>122</v>
      </c>
      <c r="AR5" s="58">
        <v>92</v>
      </c>
      <c r="AS5" s="58">
        <v>0</v>
      </c>
      <c r="AT5" s="58">
        <v>0</v>
      </c>
      <c r="AU5" s="58">
        <v>54</v>
      </c>
      <c r="AV5" s="58">
        <v>214</v>
      </c>
      <c r="AW5" s="57"/>
    </row>
    <row r="6" spans="1:49">
      <c r="A6" s="57" t="s">
        <v>307</v>
      </c>
      <c r="B6" s="57" t="s">
        <v>308</v>
      </c>
      <c r="C6" s="57" t="s">
        <v>283</v>
      </c>
      <c r="D6" s="57" t="s">
        <v>309</v>
      </c>
      <c r="E6" s="57" t="s">
        <v>310</v>
      </c>
      <c r="F6" s="57" t="s">
        <v>311</v>
      </c>
      <c r="G6" s="57" t="s">
        <v>287</v>
      </c>
      <c r="H6" s="57" t="s">
        <v>288</v>
      </c>
      <c r="I6" s="57" t="s">
        <v>289</v>
      </c>
      <c r="J6" s="136">
        <v>2172231120</v>
      </c>
      <c r="K6" s="57" t="s">
        <v>135</v>
      </c>
      <c r="L6">
        <v>2</v>
      </c>
      <c r="M6">
        <v>23</v>
      </c>
      <c r="N6">
        <v>18</v>
      </c>
      <c r="O6" s="65">
        <v>43</v>
      </c>
      <c r="P6" s="58">
        <v>59</v>
      </c>
      <c r="Q6" s="58">
        <v>49</v>
      </c>
      <c r="R6" s="58">
        <v>43</v>
      </c>
      <c r="S6" s="58">
        <v>46</v>
      </c>
      <c r="T6" s="58">
        <v>41</v>
      </c>
      <c r="U6" s="58">
        <v>33</v>
      </c>
      <c r="V6" s="58">
        <v>40</v>
      </c>
      <c r="W6" s="58">
        <v>36</v>
      </c>
      <c r="X6" s="58">
        <v>36</v>
      </c>
      <c r="Y6" s="58">
        <v>33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v>0</v>
      </c>
      <c r="AF6" s="58">
        <v>0</v>
      </c>
      <c r="AG6" s="58">
        <v>0</v>
      </c>
      <c r="AH6" s="58">
        <v>0</v>
      </c>
      <c r="AI6" s="58">
        <v>0</v>
      </c>
      <c r="AJ6" s="58">
        <v>0</v>
      </c>
      <c r="AK6" s="58" t="s">
        <v>290</v>
      </c>
      <c r="AL6" s="58" t="s">
        <v>290</v>
      </c>
      <c r="AM6" s="58" t="s">
        <v>290</v>
      </c>
      <c r="AN6" s="58">
        <v>0</v>
      </c>
      <c r="AO6" s="58">
        <v>396</v>
      </c>
      <c r="AP6" s="58">
        <v>12</v>
      </c>
      <c r="AQ6" s="58">
        <v>201</v>
      </c>
      <c r="AR6" s="58">
        <v>215</v>
      </c>
      <c r="AS6" s="58">
        <v>0</v>
      </c>
      <c r="AT6" s="58">
        <v>0</v>
      </c>
      <c r="AU6" s="58">
        <v>41</v>
      </c>
      <c r="AV6" s="58">
        <v>416</v>
      </c>
      <c r="AW6" s="57"/>
    </row>
    <row r="7" spans="1:49">
      <c r="A7" s="57" t="s">
        <v>312</v>
      </c>
      <c r="B7" s="57" t="s">
        <v>313</v>
      </c>
      <c r="C7" s="57" t="s">
        <v>314</v>
      </c>
      <c r="D7" s="57" t="s">
        <v>315</v>
      </c>
      <c r="E7" s="57" t="s">
        <v>316</v>
      </c>
      <c r="F7" s="57" t="s">
        <v>317</v>
      </c>
      <c r="G7" s="57" t="s">
        <v>287</v>
      </c>
      <c r="H7" s="57" t="s">
        <v>288</v>
      </c>
      <c r="I7" s="57" t="s">
        <v>289</v>
      </c>
      <c r="J7" s="136">
        <v>2172232479</v>
      </c>
      <c r="K7" s="57" t="s">
        <v>135</v>
      </c>
      <c r="L7">
        <v>4</v>
      </c>
      <c r="M7">
        <v>23.4</v>
      </c>
      <c r="N7">
        <v>12.1</v>
      </c>
      <c r="O7" s="65">
        <v>39.5</v>
      </c>
      <c r="P7" s="58">
        <v>0</v>
      </c>
      <c r="Q7" s="58">
        <v>0</v>
      </c>
      <c r="R7" s="58">
        <v>0</v>
      </c>
      <c r="S7" s="58">
        <v>0</v>
      </c>
      <c r="T7" s="58">
        <v>0</v>
      </c>
      <c r="U7" s="58">
        <v>0</v>
      </c>
      <c r="V7" s="58">
        <v>0</v>
      </c>
      <c r="W7" s="58">
        <v>0</v>
      </c>
      <c r="X7" s="58">
        <v>0</v>
      </c>
      <c r="Y7" s="58">
        <v>0</v>
      </c>
      <c r="Z7" s="58">
        <v>121</v>
      </c>
      <c r="AA7" s="58">
        <v>79</v>
      </c>
      <c r="AB7" s="58">
        <v>112</v>
      </c>
      <c r="AC7" s="58">
        <v>83</v>
      </c>
      <c r="AD7" s="58">
        <v>0</v>
      </c>
      <c r="AE7" s="58">
        <v>0</v>
      </c>
      <c r="AF7" s="58">
        <v>0</v>
      </c>
      <c r="AG7" s="58">
        <v>0</v>
      </c>
      <c r="AH7" s="58">
        <v>0</v>
      </c>
      <c r="AI7" s="58">
        <v>0</v>
      </c>
      <c r="AJ7" s="58">
        <v>0</v>
      </c>
      <c r="AK7" s="58" t="s">
        <v>290</v>
      </c>
      <c r="AL7" s="58" t="s">
        <v>290</v>
      </c>
      <c r="AM7" s="58" t="s">
        <v>290</v>
      </c>
      <c r="AN7" s="58">
        <v>0</v>
      </c>
      <c r="AO7" s="58">
        <v>371</v>
      </c>
      <c r="AP7" s="58">
        <v>16</v>
      </c>
      <c r="AQ7" s="58">
        <v>182</v>
      </c>
      <c r="AR7" s="58">
        <v>213</v>
      </c>
      <c r="AS7" s="58">
        <v>46</v>
      </c>
      <c r="AT7" s="58">
        <v>40</v>
      </c>
      <c r="AU7" s="58">
        <v>30</v>
      </c>
      <c r="AV7" s="58">
        <v>395</v>
      </c>
      <c r="AW7" s="57"/>
    </row>
    <row r="8" spans="1:49">
      <c r="A8" s="57" t="s">
        <v>318</v>
      </c>
      <c r="B8" s="57" t="s">
        <v>319</v>
      </c>
      <c r="C8" s="57"/>
      <c r="D8" s="57" t="s">
        <v>320</v>
      </c>
      <c r="E8" s="57" t="s">
        <v>321</v>
      </c>
      <c r="F8" s="57" t="s">
        <v>322</v>
      </c>
      <c r="G8" s="57" t="s">
        <v>323</v>
      </c>
      <c r="H8" s="57" t="s">
        <v>288</v>
      </c>
      <c r="I8" s="57" t="s">
        <v>324</v>
      </c>
      <c r="J8" s="136">
        <v>2177732825</v>
      </c>
      <c r="K8" s="57" t="s">
        <v>136</v>
      </c>
      <c r="L8">
        <v>1</v>
      </c>
      <c r="M8">
        <v>9</v>
      </c>
      <c r="N8">
        <v>7</v>
      </c>
      <c r="O8" s="65">
        <v>17</v>
      </c>
      <c r="P8" s="58">
        <v>38</v>
      </c>
      <c r="Q8" s="58">
        <v>15</v>
      </c>
      <c r="R8" s="58">
        <v>12</v>
      </c>
      <c r="S8" s="58" t="s">
        <v>290</v>
      </c>
      <c r="T8" s="58">
        <v>11</v>
      </c>
      <c r="U8" s="58" t="s">
        <v>290</v>
      </c>
      <c r="V8" s="58" t="s">
        <v>290</v>
      </c>
      <c r="W8" s="58" t="s">
        <v>290</v>
      </c>
      <c r="X8" s="58">
        <v>10</v>
      </c>
      <c r="Y8" s="58" t="s">
        <v>290</v>
      </c>
      <c r="Z8" s="58">
        <v>0</v>
      </c>
      <c r="AA8" s="58">
        <v>0</v>
      </c>
      <c r="AB8" s="58">
        <v>0</v>
      </c>
      <c r="AC8" s="58">
        <v>0</v>
      </c>
      <c r="AD8" s="58">
        <v>0</v>
      </c>
      <c r="AE8" s="58">
        <v>0</v>
      </c>
      <c r="AF8" s="58">
        <v>0</v>
      </c>
      <c r="AG8" s="58">
        <v>0</v>
      </c>
      <c r="AH8" s="58">
        <v>0</v>
      </c>
      <c r="AI8" s="58">
        <v>0</v>
      </c>
      <c r="AJ8" s="58">
        <v>0</v>
      </c>
      <c r="AK8" s="58" t="s">
        <v>290</v>
      </c>
      <c r="AL8" s="58" t="s">
        <v>290</v>
      </c>
      <c r="AM8" s="58" t="s">
        <v>290</v>
      </c>
      <c r="AN8" s="58">
        <v>0</v>
      </c>
      <c r="AO8" s="58">
        <v>120</v>
      </c>
      <c r="AP8" s="58" t="s">
        <v>290</v>
      </c>
      <c r="AQ8" s="58">
        <v>65</v>
      </c>
      <c r="AR8" s="58">
        <v>61</v>
      </c>
      <c r="AS8" s="58">
        <v>0</v>
      </c>
      <c r="AT8" s="58">
        <v>0</v>
      </c>
      <c r="AU8" s="58">
        <v>17</v>
      </c>
      <c r="AV8" s="58">
        <v>126</v>
      </c>
      <c r="AW8" s="57"/>
    </row>
    <row r="9" spans="1:49">
      <c r="A9" s="57" t="s">
        <v>325</v>
      </c>
      <c r="B9" s="57" t="s">
        <v>326</v>
      </c>
      <c r="C9" s="57" t="s">
        <v>283</v>
      </c>
      <c r="D9" s="57" t="s">
        <v>327</v>
      </c>
      <c r="E9" s="57" t="s">
        <v>328</v>
      </c>
      <c r="F9" s="57" t="s">
        <v>329</v>
      </c>
      <c r="G9" s="57" t="s">
        <v>330</v>
      </c>
      <c r="H9" s="57" t="s">
        <v>288</v>
      </c>
      <c r="I9" s="57" t="s">
        <v>331</v>
      </c>
      <c r="J9" s="136">
        <v>2179975535</v>
      </c>
      <c r="K9" s="57" t="s">
        <v>137</v>
      </c>
      <c r="L9">
        <v>1</v>
      </c>
      <c r="M9">
        <v>5</v>
      </c>
      <c r="N9">
        <v>0</v>
      </c>
      <c r="O9" s="65">
        <v>6</v>
      </c>
      <c r="P9" s="58">
        <v>25</v>
      </c>
      <c r="Q9" s="58">
        <v>11</v>
      </c>
      <c r="R9" s="58">
        <v>11</v>
      </c>
      <c r="S9" s="58" t="s">
        <v>290</v>
      </c>
      <c r="T9" s="58" t="s">
        <v>290</v>
      </c>
      <c r="U9" s="58" t="s">
        <v>290</v>
      </c>
      <c r="V9" s="58" t="s">
        <v>290</v>
      </c>
      <c r="W9" s="58" t="s">
        <v>290</v>
      </c>
      <c r="X9" s="58">
        <v>0</v>
      </c>
      <c r="Y9" s="58">
        <v>0</v>
      </c>
      <c r="Z9" s="58">
        <v>0</v>
      </c>
      <c r="AA9" s="58">
        <v>0</v>
      </c>
      <c r="AB9" s="58">
        <v>0</v>
      </c>
      <c r="AC9" s="58">
        <v>0</v>
      </c>
      <c r="AD9" s="58">
        <v>0</v>
      </c>
      <c r="AE9" s="58">
        <v>0</v>
      </c>
      <c r="AF9" s="58">
        <v>0</v>
      </c>
      <c r="AG9" s="58">
        <v>0</v>
      </c>
      <c r="AH9" s="58">
        <v>0</v>
      </c>
      <c r="AI9" s="58">
        <v>0</v>
      </c>
      <c r="AJ9" s="58">
        <v>0</v>
      </c>
      <c r="AK9" s="58">
        <v>0</v>
      </c>
      <c r="AL9" s="58" t="s">
        <v>290</v>
      </c>
      <c r="AM9" s="58" t="s">
        <v>290</v>
      </c>
      <c r="AN9" s="58">
        <v>0</v>
      </c>
      <c r="AO9" s="58">
        <v>71</v>
      </c>
      <c r="AP9" s="58" t="s">
        <v>290</v>
      </c>
      <c r="AQ9" s="58">
        <v>44</v>
      </c>
      <c r="AR9" s="58">
        <v>33</v>
      </c>
      <c r="AS9" s="58">
        <v>0</v>
      </c>
      <c r="AT9" s="58">
        <v>0</v>
      </c>
      <c r="AU9" s="58">
        <v>15</v>
      </c>
      <c r="AV9" s="58">
        <v>77</v>
      </c>
      <c r="AW9" s="57"/>
    </row>
    <row r="10" spans="1:49">
      <c r="A10" s="57" t="s">
        <v>332</v>
      </c>
      <c r="B10" s="57" t="s">
        <v>333</v>
      </c>
      <c r="C10" s="57" t="s">
        <v>314</v>
      </c>
      <c r="D10" s="57" t="s">
        <v>334</v>
      </c>
      <c r="E10" s="57" t="s">
        <v>335</v>
      </c>
      <c r="F10" s="57" t="s">
        <v>336</v>
      </c>
      <c r="G10" s="57" t="s">
        <v>337</v>
      </c>
      <c r="H10" s="57" t="s">
        <v>288</v>
      </c>
      <c r="I10" s="57" t="s">
        <v>338</v>
      </c>
      <c r="J10" s="136">
        <v>2173231685</v>
      </c>
      <c r="K10" s="57" t="s">
        <v>137</v>
      </c>
      <c r="L10">
        <v>2</v>
      </c>
      <c r="M10">
        <v>13.5</v>
      </c>
      <c r="N10">
        <v>0</v>
      </c>
      <c r="O10" s="65">
        <v>15.5</v>
      </c>
      <c r="P10" s="58">
        <v>17</v>
      </c>
      <c r="Q10" s="58" t="s">
        <v>290</v>
      </c>
      <c r="R10" s="58">
        <v>15</v>
      </c>
      <c r="S10" s="58">
        <v>10</v>
      </c>
      <c r="T10" s="58">
        <v>12</v>
      </c>
      <c r="U10" s="58">
        <v>13</v>
      </c>
      <c r="V10" s="58">
        <v>17</v>
      </c>
      <c r="W10" s="58">
        <v>12</v>
      </c>
      <c r="X10" s="58">
        <v>13</v>
      </c>
      <c r="Y10" s="58">
        <v>10</v>
      </c>
      <c r="Z10" s="58">
        <v>10</v>
      </c>
      <c r="AA10" s="58" t="s">
        <v>290</v>
      </c>
      <c r="AB10" s="58" t="s">
        <v>290</v>
      </c>
      <c r="AC10" s="58" t="s">
        <v>290</v>
      </c>
      <c r="AD10" s="58">
        <v>0</v>
      </c>
      <c r="AE10" s="58">
        <v>0</v>
      </c>
      <c r="AF10" s="58">
        <v>0</v>
      </c>
      <c r="AG10" s="58">
        <v>0</v>
      </c>
      <c r="AH10" s="58">
        <v>0</v>
      </c>
      <c r="AI10" s="58">
        <v>0</v>
      </c>
      <c r="AJ10" s="58" t="s">
        <v>290</v>
      </c>
      <c r="AK10" s="58" t="s">
        <v>290</v>
      </c>
      <c r="AL10" s="58" t="s">
        <v>290</v>
      </c>
      <c r="AM10" s="58">
        <v>11</v>
      </c>
      <c r="AN10" s="58">
        <v>0</v>
      </c>
      <c r="AO10" s="58">
        <v>106</v>
      </c>
      <c r="AP10" s="58">
        <v>16</v>
      </c>
      <c r="AQ10" s="58">
        <v>72</v>
      </c>
      <c r="AR10" s="58">
        <v>75</v>
      </c>
      <c r="AS10" s="58" t="s">
        <v>290</v>
      </c>
      <c r="AT10" s="58" t="s">
        <v>290</v>
      </c>
      <c r="AU10" s="58">
        <v>17</v>
      </c>
      <c r="AV10" s="58">
        <v>147</v>
      </c>
      <c r="AW10" s="57"/>
    </row>
    <row r="11" spans="1:49">
      <c r="A11" s="57" t="s">
        <v>339</v>
      </c>
      <c r="B11" s="57" t="s">
        <v>340</v>
      </c>
      <c r="C11" s="57" t="s">
        <v>283</v>
      </c>
      <c r="D11" s="57" t="s">
        <v>341</v>
      </c>
      <c r="E11" s="57" t="s">
        <v>342</v>
      </c>
      <c r="F11" s="57" t="s">
        <v>343</v>
      </c>
      <c r="G11" s="57" t="s">
        <v>344</v>
      </c>
      <c r="H11" s="57" t="s">
        <v>288</v>
      </c>
      <c r="I11" s="57" t="s">
        <v>345</v>
      </c>
      <c r="J11" s="136">
        <v>2172438621</v>
      </c>
      <c r="K11" s="57" t="s">
        <v>138</v>
      </c>
      <c r="L11">
        <v>1</v>
      </c>
      <c r="M11">
        <v>23</v>
      </c>
      <c r="N11">
        <v>5.5</v>
      </c>
      <c r="O11" s="65">
        <v>29.5</v>
      </c>
      <c r="P11" s="58">
        <v>52</v>
      </c>
      <c r="Q11" s="58">
        <v>27</v>
      </c>
      <c r="R11" s="58">
        <v>23</v>
      </c>
      <c r="S11" s="58">
        <v>22</v>
      </c>
      <c r="T11" s="58">
        <v>25</v>
      </c>
      <c r="U11" s="58">
        <v>27</v>
      </c>
      <c r="V11" s="58">
        <v>27</v>
      </c>
      <c r="W11" s="58">
        <v>24</v>
      </c>
      <c r="X11" s="58">
        <v>32</v>
      </c>
      <c r="Y11" s="58">
        <v>35</v>
      </c>
      <c r="Z11" s="58">
        <v>0</v>
      </c>
      <c r="AA11" s="58">
        <v>0</v>
      </c>
      <c r="AB11" s="58">
        <v>0</v>
      </c>
      <c r="AC11" s="58">
        <v>0</v>
      </c>
      <c r="AD11" s="58">
        <v>0</v>
      </c>
      <c r="AE11" s="58">
        <v>0</v>
      </c>
      <c r="AF11" s="58">
        <v>0</v>
      </c>
      <c r="AG11" s="58" t="s">
        <v>290</v>
      </c>
      <c r="AH11" s="58">
        <v>25</v>
      </c>
      <c r="AI11" s="58">
        <v>0</v>
      </c>
      <c r="AJ11" s="58">
        <v>0</v>
      </c>
      <c r="AK11" s="58" t="s">
        <v>290</v>
      </c>
      <c r="AL11" s="58" t="s">
        <v>290</v>
      </c>
      <c r="AM11" s="58">
        <v>10</v>
      </c>
      <c r="AN11" s="58">
        <v>0</v>
      </c>
      <c r="AO11" s="58">
        <v>305</v>
      </c>
      <c r="AP11" s="58" t="s">
        <v>290</v>
      </c>
      <c r="AQ11" s="58">
        <v>159</v>
      </c>
      <c r="AR11" s="58">
        <v>163</v>
      </c>
      <c r="AS11" s="58">
        <v>0</v>
      </c>
      <c r="AT11" s="58">
        <v>0</v>
      </c>
      <c r="AU11" s="58">
        <v>35</v>
      </c>
      <c r="AV11" s="58">
        <v>322</v>
      </c>
      <c r="AW11" s="57"/>
    </row>
    <row r="12" spans="1:49">
      <c r="A12" s="57" t="s">
        <v>346</v>
      </c>
      <c r="B12" s="57" t="s">
        <v>347</v>
      </c>
      <c r="C12" s="57" t="s">
        <v>314</v>
      </c>
      <c r="D12" s="57" t="s">
        <v>348</v>
      </c>
      <c r="E12" s="57" t="s">
        <v>349</v>
      </c>
      <c r="F12" s="57" t="s">
        <v>350</v>
      </c>
      <c r="G12" s="57" t="s">
        <v>344</v>
      </c>
      <c r="H12" s="57" t="s">
        <v>288</v>
      </c>
      <c r="I12" s="57" t="s">
        <v>345</v>
      </c>
      <c r="J12" s="136">
        <v>2172438563</v>
      </c>
      <c r="K12" s="57" t="s">
        <v>138</v>
      </c>
      <c r="L12">
        <v>1</v>
      </c>
      <c r="M12">
        <v>16</v>
      </c>
      <c r="N12">
        <v>7</v>
      </c>
      <c r="O12" s="65">
        <v>24</v>
      </c>
      <c r="P12" s="58">
        <v>0</v>
      </c>
      <c r="Q12" s="58">
        <v>0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58">
        <v>0</v>
      </c>
      <c r="Z12" s="58">
        <v>31</v>
      </c>
      <c r="AA12" s="58">
        <v>34</v>
      </c>
      <c r="AB12" s="58">
        <v>33</v>
      </c>
      <c r="AC12" s="58">
        <v>25</v>
      </c>
      <c r="AD12" s="58">
        <v>0</v>
      </c>
      <c r="AE12" s="58">
        <v>0</v>
      </c>
      <c r="AF12" s="58">
        <v>0</v>
      </c>
      <c r="AG12" s="58">
        <v>0</v>
      </c>
      <c r="AH12" s="58">
        <v>0</v>
      </c>
      <c r="AI12" s="58">
        <v>0</v>
      </c>
      <c r="AJ12" s="58" t="s">
        <v>290</v>
      </c>
      <c r="AK12" s="58" t="s">
        <v>290</v>
      </c>
      <c r="AL12" s="58" t="s">
        <v>290</v>
      </c>
      <c r="AM12" s="58" t="s">
        <v>290</v>
      </c>
      <c r="AN12" s="58" t="s">
        <v>290</v>
      </c>
      <c r="AO12" s="58">
        <v>113</v>
      </c>
      <c r="AP12" s="58">
        <v>0</v>
      </c>
      <c r="AQ12" s="58">
        <v>69</v>
      </c>
      <c r="AR12" s="58">
        <v>54</v>
      </c>
      <c r="AS12" s="58">
        <v>19</v>
      </c>
      <c r="AT12" s="58" t="s">
        <v>290</v>
      </c>
      <c r="AU12" s="58">
        <v>0</v>
      </c>
      <c r="AV12" s="58">
        <v>123</v>
      </c>
      <c r="AW12" s="57"/>
    </row>
    <row r="13" spans="1:49">
      <c r="A13" s="57" t="s">
        <v>351</v>
      </c>
      <c r="B13" s="57" t="s">
        <v>352</v>
      </c>
      <c r="C13" s="57" t="s">
        <v>353</v>
      </c>
      <c r="D13" s="57" t="s">
        <v>354</v>
      </c>
      <c r="E13" s="57" t="s">
        <v>355</v>
      </c>
      <c r="F13" s="57" t="s">
        <v>356</v>
      </c>
      <c r="G13" s="57" t="s">
        <v>344</v>
      </c>
      <c r="H13" s="57" t="s">
        <v>288</v>
      </c>
      <c r="I13" s="57" t="s">
        <v>345</v>
      </c>
      <c r="J13" s="136">
        <v>2172433419</v>
      </c>
      <c r="K13" s="57" t="s">
        <v>138</v>
      </c>
      <c r="L13">
        <v>2</v>
      </c>
      <c r="M13">
        <v>5</v>
      </c>
      <c r="N13">
        <v>1.5</v>
      </c>
      <c r="O13" s="65">
        <v>8.5</v>
      </c>
      <c r="P13" s="58">
        <v>26</v>
      </c>
      <c r="Q13" s="58" t="s">
        <v>290</v>
      </c>
      <c r="R13" s="58" t="s">
        <v>290</v>
      </c>
      <c r="S13" s="58" t="s">
        <v>290</v>
      </c>
      <c r="T13" s="58" t="s">
        <v>290</v>
      </c>
      <c r="U13" s="58" t="s">
        <v>290</v>
      </c>
      <c r="V13" s="58" t="s">
        <v>290</v>
      </c>
      <c r="W13" s="58" t="s">
        <v>290</v>
      </c>
      <c r="X13" s="58">
        <v>0</v>
      </c>
      <c r="Y13" s="58" t="s">
        <v>290</v>
      </c>
      <c r="Z13" s="58">
        <v>0</v>
      </c>
      <c r="AA13" s="58">
        <v>0</v>
      </c>
      <c r="AB13" s="58">
        <v>0</v>
      </c>
      <c r="AC13" s="58">
        <v>0</v>
      </c>
      <c r="AD13" s="58">
        <v>0</v>
      </c>
      <c r="AE13" s="58">
        <v>0</v>
      </c>
      <c r="AF13" s="58">
        <v>0</v>
      </c>
      <c r="AG13" s="58">
        <v>0</v>
      </c>
      <c r="AH13" s="58">
        <v>0</v>
      </c>
      <c r="AI13" s="58">
        <v>0</v>
      </c>
      <c r="AJ13" s="58" t="s">
        <v>290</v>
      </c>
      <c r="AK13" s="58">
        <v>0</v>
      </c>
      <c r="AL13" s="58">
        <v>0</v>
      </c>
      <c r="AM13" s="58" t="s">
        <v>290</v>
      </c>
      <c r="AN13" s="58" t="s">
        <v>290</v>
      </c>
      <c r="AO13" s="58">
        <v>40</v>
      </c>
      <c r="AP13" s="58" t="s">
        <v>290</v>
      </c>
      <c r="AQ13" s="58">
        <v>22</v>
      </c>
      <c r="AR13" s="58">
        <v>30</v>
      </c>
      <c r="AS13" s="58">
        <v>0</v>
      </c>
      <c r="AT13" s="58">
        <v>0</v>
      </c>
      <c r="AU13" s="58">
        <v>0</v>
      </c>
      <c r="AV13" s="58">
        <v>52</v>
      </c>
      <c r="AW13" s="57"/>
    </row>
    <row r="14" spans="1:49">
      <c r="A14" s="57" t="s">
        <v>357</v>
      </c>
      <c r="B14" s="57" t="s">
        <v>358</v>
      </c>
      <c r="C14" s="57"/>
      <c r="D14" s="57" t="s">
        <v>359</v>
      </c>
      <c r="E14" s="57" t="s">
        <v>360</v>
      </c>
      <c r="F14" s="57" t="s">
        <v>361</v>
      </c>
      <c r="G14" s="57" t="s">
        <v>344</v>
      </c>
      <c r="H14" s="57" t="s">
        <v>288</v>
      </c>
      <c r="I14" s="57" t="s">
        <v>345</v>
      </c>
      <c r="J14" s="136">
        <v>2172437100</v>
      </c>
      <c r="K14" s="57" t="s">
        <v>138</v>
      </c>
      <c r="L14">
        <v>3</v>
      </c>
      <c r="M14">
        <v>11</v>
      </c>
      <c r="N14">
        <v>0</v>
      </c>
      <c r="O14" s="65">
        <v>14</v>
      </c>
      <c r="P14" s="58">
        <v>23</v>
      </c>
      <c r="Q14" s="58" t="s">
        <v>290</v>
      </c>
      <c r="R14" s="58" t="s">
        <v>290</v>
      </c>
      <c r="S14" s="58" t="s">
        <v>290</v>
      </c>
      <c r="T14" s="58" t="s">
        <v>290</v>
      </c>
      <c r="U14" s="58" t="s">
        <v>290</v>
      </c>
      <c r="V14" s="58" t="s">
        <v>290</v>
      </c>
      <c r="W14" s="58" t="s">
        <v>290</v>
      </c>
      <c r="X14" s="58" t="s">
        <v>290</v>
      </c>
      <c r="Y14" s="58" t="s">
        <v>290</v>
      </c>
      <c r="Z14" s="58" t="s">
        <v>290</v>
      </c>
      <c r="AA14" s="58" t="s">
        <v>290</v>
      </c>
      <c r="AB14" s="58" t="s">
        <v>290</v>
      </c>
      <c r="AC14" s="58" t="s">
        <v>290</v>
      </c>
      <c r="AD14" s="58">
        <v>0</v>
      </c>
      <c r="AE14" s="58">
        <v>0</v>
      </c>
      <c r="AF14" s="58">
        <v>0</v>
      </c>
      <c r="AG14" s="58">
        <v>0</v>
      </c>
      <c r="AH14" s="58">
        <v>0</v>
      </c>
      <c r="AI14" s="58">
        <v>0</v>
      </c>
      <c r="AJ14" s="58">
        <v>0</v>
      </c>
      <c r="AK14" s="58">
        <v>0</v>
      </c>
      <c r="AL14" s="58">
        <v>0</v>
      </c>
      <c r="AM14" s="58" t="s">
        <v>290</v>
      </c>
      <c r="AN14" s="58">
        <v>0</v>
      </c>
      <c r="AO14" s="58">
        <v>100</v>
      </c>
      <c r="AP14" s="58" t="s">
        <v>290</v>
      </c>
      <c r="AQ14" s="58">
        <v>53</v>
      </c>
      <c r="AR14" s="58">
        <v>50</v>
      </c>
      <c r="AS14" s="58" t="s">
        <v>290</v>
      </c>
      <c r="AT14" s="58" t="s">
        <v>290</v>
      </c>
      <c r="AU14" s="58">
        <v>0</v>
      </c>
      <c r="AV14" s="58">
        <v>103</v>
      </c>
      <c r="AW14" s="57"/>
    </row>
    <row r="15" spans="1:49">
      <c r="A15" s="57" t="s">
        <v>362</v>
      </c>
      <c r="B15" s="57" t="s">
        <v>363</v>
      </c>
      <c r="C15" s="57"/>
      <c r="D15" s="57" t="s">
        <v>364</v>
      </c>
      <c r="E15" s="57" t="s">
        <v>174</v>
      </c>
      <c r="F15" s="57" t="s">
        <v>365</v>
      </c>
      <c r="G15" s="57" t="s">
        <v>366</v>
      </c>
      <c r="H15" s="57" t="s">
        <v>288</v>
      </c>
      <c r="I15" s="57" t="s">
        <v>367</v>
      </c>
      <c r="J15" s="136">
        <v>2172855722</v>
      </c>
      <c r="K15" s="57" t="s">
        <v>139</v>
      </c>
      <c r="L15">
        <v>0.5</v>
      </c>
      <c r="M15">
        <v>2.5</v>
      </c>
      <c r="N15">
        <v>2.5</v>
      </c>
      <c r="O15" s="65">
        <v>5.5</v>
      </c>
      <c r="P15" s="58">
        <v>0</v>
      </c>
      <c r="Q15" s="58" t="s">
        <v>290</v>
      </c>
      <c r="R15" s="58">
        <v>0</v>
      </c>
      <c r="S15" s="58" t="s">
        <v>290</v>
      </c>
      <c r="T15" s="58" t="s">
        <v>290</v>
      </c>
      <c r="U15" s="58" t="s">
        <v>290</v>
      </c>
      <c r="V15" s="58" t="s">
        <v>290</v>
      </c>
      <c r="W15" s="58" t="s">
        <v>290</v>
      </c>
      <c r="X15" s="58" t="s">
        <v>290</v>
      </c>
      <c r="Y15" s="58" t="s">
        <v>290</v>
      </c>
      <c r="Z15" s="58" t="s">
        <v>290</v>
      </c>
      <c r="AA15" s="58" t="s">
        <v>290</v>
      </c>
      <c r="AB15" s="58">
        <v>0</v>
      </c>
      <c r="AC15" s="58" t="s">
        <v>290</v>
      </c>
      <c r="AD15" s="58">
        <v>0</v>
      </c>
      <c r="AE15" s="58">
        <v>0</v>
      </c>
      <c r="AF15" s="58">
        <v>0</v>
      </c>
      <c r="AG15" s="58">
        <v>0</v>
      </c>
      <c r="AH15" s="58">
        <v>0</v>
      </c>
      <c r="AI15" s="58">
        <v>0</v>
      </c>
      <c r="AJ15" s="58">
        <v>0</v>
      </c>
      <c r="AK15" s="58">
        <v>0</v>
      </c>
      <c r="AL15" s="58">
        <v>0</v>
      </c>
      <c r="AM15" s="58">
        <v>0</v>
      </c>
      <c r="AN15" s="58">
        <v>0</v>
      </c>
      <c r="AO15" s="58">
        <v>33</v>
      </c>
      <c r="AP15" s="58" t="s">
        <v>290</v>
      </c>
      <c r="AQ15" s="58">
        <v>16</v>
      </c>
      <c r="AR15" s="58">
        <v>19</v>
      </c>
      <c r="AS15" s="58" t="s">
        <v>290</v>
      </c>
      <c r="AT15" s="58" t="s">
        <v>290</v>
      </c>
      <c r="AU15" s="58">
        <v>12</v>
      </c>
      <c r="AV15" s="58">
        <v>35</v>
      </c>
      <c r="AW15" s="57"/>
    </row>
    <row r="16" spans="1:49">
      <c r="A16" s="57" t="s">
        <v>368</v>
      </c>
      <c r="B16" s="57" t="s">
        <v>369</v>
      </c>
      <c r="C16" s="57" t="s">
        <v>353</v>
      </c>
      <c r="D16" s="57" t="s">
        <v>370</v>
      </c>
      <c r="E16" s="57" t="s">
        <v>371</v>
      </c>
      <c r="F16" s="57" t="s">
        <v>372</v>
      </c>
      <c r="G16" s="57" t="s">
        <v>373</v>
      </c>
      <c r="H16" s="57" t="s">
        <v>288</v>
      </c>
      <c r="I16" s="57" t="s">
        <v>374</v>
      </c>
      <c r="J16" s="136">
        <v>2175622425</v>
      </c>
      <c r="K16" s="57" t="s">
        <v>140</v>
      </c>
      <c r="L16">
        <v>2</v>
      </c>
      <c r="M16">
        <v>11</v>
      </c>
      <c r="N16">
        <v>3</v>
      </c>
      <c r="O16" s="65">
        <v>16</v>
      </c>
      <c r="P16" s="58">
        <v>27</v>
      </c>
      <c r="Q16" s="58">
        <v>16</v>
      </c>
      <c r="R16" s="58">
        <v>11</v>
      </c>
      <c r="S16" s="58">
        <v>13</v>
      </c>
      <c r="T16" s="58">
        <v>20</v>
      </c>
      <c r="U16" s="58" t="s">
        <v>290</v>
      </c>
      <c r="V16" s="58">
        <v>13</v>
      </c>
      <c r="W16" s="58">
        <v>16</v>
      </c>
      <c r="X16" s="58">
        <v>14</v>
      </c>
      <c r="Y16" s="58">
        <v>18</v>
      </c>
      <c r="Z16" s="58">
        <v>0</v>
      </c>
      <c r="AA16" s="58">
        <v>0</v>
      </c>
      <c r="AB16" s="58">
        <v>0</v>
      </c>
      <c r="AC16" s="58">
        <v>0</v>
      </c>
      <c r="AD16" s="58">
        <v>0</v>
      </c>
      <c r="AE16" s="58">
        <v>0</v>
      </c>
      <c r="AF16" s="58">
        <v>0</v>
      </c>
      <c r="AG16" s="58">
        <v>0</v>
      </c>
      <c r="AH16" s="58">
        <v>0</v>
      </c>
      <c r="AI16" s="58">
        <v>0</v>
      </c>
      <c r="AJ16" s="58">
        <v>0</v>
      </c>
      <c r="AK16" s="58">
        <v>0</v>
      </c>
      <c r="AL16" s="58">
        <v>0</v>
      </c>
      <c r="AM16" s="58">
        <v>0</v>
      </c>
      <c r="AN16" s="58">
        <v>0</v>
      </c>
      <c r="AO16" s="58">
        <v>157</v>
      </c>
      <c r="AP16" s="58">
        <v>0</v>
      </c>
      <c r="AQ16" s="58">
        <v>74</v>
      </c>
      <c r="AR16" s="58">
        <v>83</v>
      </c>
      <c r="AS16" s="58">
        <v>0</v>
      </c>
      <c r="AT16" s="58">
        <v>0</v>
      </c>
      <c r="AU16" s="58">
        <v>16</v>
      </c>
      <c r="AV16" s="58">
        <v>157</v>
      </c>
      <c r="AW16" s="57"/>
    </row>
    <row r="17" spans="1:49">
      <c r="A17" s="57" t="s">
        <v>375</v>
      </c>
      <c r="B17" s="57" t="s">
        <v>376</v>
      </c>
      <c r="C17" s="57" t="s">
        <v>314</v>
      </c>
      <c r="D17" s="57" t="s">
        <v>377</v>
      </c>
      <c r="E17" s="57" t="s">
        <v>378</v>
      </c>
      <c r="F17" s="57" t="s">
        <v>379</v>
      </c>
      <c r="G17" s="57" t="s">
        <v>380</v>
      </c>
      <c r="H17" s="57" t="s">
        <v>288</v>
      </c>
      <c r="I17" s="57" t="s">
        <v>381</v>
      </c>
      <c r="J17" s="136">
        <v>2175625054</v>
      </c>
      <c r="K17" s="57" t="s">
        <v>140</v>
      </c>
      <c r="L17">
        <v>2</v>
      </c>
      <c r="M17">
        <v>11.1</v>
      </c>
      <c r="N17">
        <v>4.3</v>
      </c>
      <c r="O17" s="65">
        <v>17.399999999999999</v>
      </c>
      <c r="P17" s="58">
        <v>17</v>
      </c>
      <c r="Q17" s="58">
        <v>13</v>
      </c>
      <c r="R17" s="58">
        <v>10</v>
      </c>
      <c r="S17" s="58" t="s">
        <v>290</v>
      </c>
      <c r="T17" s="58">
        <v>11</v>
      </c>
      <c r="U17" s="58" t="s">
        <v>290</v>
      </c>
      <c r="V17" s="58">
        <v>10</v>
      </c>
      <c r="W17" s="58" t="s">
        <v>290</v>
      </c>
      <c r="X17" s="58" t="s">
        <v>290</v>
      </c>
      <c r="Y17" s="58" t="s">
        <v>290</v>
      </c>
      <c r="Z17" s="58">
        <v>13</v>
      </c>
      <c r="AA17" s="58" t="s">
        <v>290</v>
      </c>
      <c r="AB17" s="58" t="s">
        <v>290</v>
      </c>
      <c r="AC17" s="58" t="s">
        <v>290</v>
      </c>
      <c r="AD17" s="58">
        <v>0</v>
      </c>
      <c r="AE17" s="58">
        <v>0</v>
      </c>
      <c r="AF17" s="58">
        <v>0</v>
      </c>
      <c r="AG17" s="58">
        <v>0</v>
      </c>
      <c r="AH17" s="58">
        <v>0</v>
      </c>
      <c r="AI17" s="58">
        <v>0</v>
      </c>
      <c r="AJ17" s="58">
        <v>0</v>
      </c>
      <c r="AK17" s="58" t="s">
        <v>290</v>
      </c>
      <c r="AL17" s="58" t="s">
        <v>290</v>
      </c>
      <c r="AM17" s="58">
        <v>0</v>
      </c>
      <c r="AN17" s="58">
        <v>0</v>
      </c>
      <c r="AO17" s="58">
        <v>110</v>
      </c>
      <c r="AP17" s="58">
        <v>11</v>
      </c>
      <c r="AQ17" s="58">
        <v>69</v>
      </c>
      <c r="AR17" s="58">
        <v>57</v>
      </c>
      <c r="AS17" s="58">
        <v>0</v>
      </c>
      <c r="AT17" s="58" t="s">
        <v>290</v>
      </c>
      <c r="AU17" s="58">
        <v>17</v>
      </c>
      <c r="AV17" s="58">
        <v>126</v>
      </c>
      <c r="AW17" s="57"/>
    </row>
    <row r="18" spans="1:49">
      <c r="A18" s="57" t="s">
        <v>382</v>
      </c>
      <c r="B18" s="57" t="s">
        <v>319</v>
      </c>
      <c r="C18" s="57"/>
      <c r="D18" s="57" t="s">
        <v>383</v>
      </c>
      <c r="E18" s="57" t="s">
        <v>384</v>
      </c>
      <c r="F18" s="57" t="s">
        <v>385</v>
      </c>
      <c r="G18" s="57" t="s">
        <v>386</v>
      </c>
      <c r="H18" s="57" t="s">
        <v>288</v>
      </c>
      <c r="I18" s="57" t="s">
        <v>387</v>
      </c>
      <c r="J18" s="136">
        <v>2178246501</v>
      </c>
      <c r="K18" s="57" t="s">
        <v>140</v>
      </c>
      <c r="L18">
        <v>3</v>
      </c>
      <c r="M18">
        <v>8.6</v>
      </c>
      <c r="N18">
        <v>2.5</v>
      </c>
      <c r="O18" s="65">
        <v>14.1</v>
      </c>
      <c r="P18" s="58">
        <v>0</v>
      </c>
      <c r="Q18" s="58">
        <v>24</v>
      </c>
      <c r="R18" s="58">
        <v>14</v>
      </c>
      <c r="S18" s="58">
        <v>16</v>
      </c>
      <c r="T18" s="58">
        <v>16</v>
      </c>
      <c r="U18" s="58">
        <v>20</v>
      </c>
      <c r="V18" s="58">
        <v>14</v>
      </c>
      <c r="W18" s="58">
        <v>11</v>
      </c>
      <c r="X18" s="58">
        <v>0</v>
      </c>
      <c r="Y18" s="58">
        <v>0</v>
      </c>
      <c r="Z18" s="58">
        <v>0</v>
      </c>
      <c r="AA18" s="58">
        <v>0</v>
      </c>
      <c r="AB18" s="58">
        <v>0</v>
      </c>
      <c r="AC18" s="58">
        <v>0</v>
      </c>
      <c r="AD18" s="58">
        <v>0</v>
      </c>
      <c r="AE18" s="58">
        <v>0</v>
      </c>
      <c r="AF18" s="58">
        <v>0</v>
      </c>
      <c r="AG18" s="58">
        <v>0</v>
      </c>
      <c r="AH18" s="58">
        <v>0</v>
      </c>
      <c r="AI18" s="58">
        <v>0</v>
      </c>
      <c r="AJ18" s="58">
        <v>0</v>
      </c>
      <c r="AK18" s="58">
        <v>0</v>
      </c>
      <c r="AL18" s="58">
        <v>0</v>
      </c>
      <c r="AM18" s="58">
        <v>0</v>
      </c>
      <c r="AN18" s="58">
        <v>0</v>
      </c>
      <c r="AO18" s="58">
        <v>113</v>
      </c>
      <c r="AP18" s="58" t="s">
        <v>290</v>
      </c>
      <c r="AQ18" s="58">
        <v>50</v>
      </c>
      <c r="AR18" s="58">
        <v>65</v>
      </c>
      <c r="AS18" s="58">
        <v>0</v>
      </c>
      <c r="AT18" s="58">
        <v>0</v>
      </c>
      <c r="AU18" s="58">
        <v>25</v>
      </c>
      <c r="AV18" s="58">
        <v>115</v>
      </c>
      <c r="AW18" s="57"/>
    </row>
    <row r="19" spans="1:49">
      <c r="A19" s="57" t="s">
        <v>388</v>
      </c>
      <c r="B19" s="57" t="s">
        <v>389</v>
      </c>
      <c r="C19" s="57" t="s">
        <v>314</v>
      </c>
      <c r="D19" s="57" t="s">
        <v>390</v>
      </c>
      <c r="E19" s="57" t="s">
        <v>391</v>
      </c>
      <c r="F19" s="57" t="s">
        <v>392</v>
      </c>
      <c r="G19" s="57" t="s">
        <v>386</v>
      </c>
      <c r="H19" s="57" t="s">
        <v>288</v>
      </c>
      <c r="I19" s="57" t="s">
        <v>387</v>
      </c>
      <c r="J19" s="136">
        <v>2178246722</v>
      </c>
      <c r="K19" s="57" t="s">
        <v>140</v>
      </c>
      <c r="L19">
        <v>5</v>
      </c>
      <c r="M19">
        <v>15</v>
      </c>
      <c r="N19">
        <v>13</v>
      </c>
      <c r="O19" s="65">
        <v>33</v>
      </c>
      <c r="P19" s="58">
        <v>40</v>
      </c>
      <c r="Q19" s="58">
        <v>23</v>
      </c>
      <c r="R19" s="58">
        <v>25</v>
      </c>
      <c r="S19" s="58">
        <v>20</v>
      </c>
      <c r="T19" s="58">
        <v>22</v>
      </c>
      <c r="U19" s="58">
        <v>15</v>
      </c>
      <c r="V19" s="58">
        <v>24</v>
      </c>
      <c r="W19" s="58" t="s">
        <v>290</v>
      </c>
      <c r="X19" s="58">
        <v>13</v>
      </c>
      <c r="Y19" s="58">
        <v>11</v>
      </c>
      <c r="Z19" s="58">
        <v>0</v>
      </c>
      <c r="AA19" s="58">
        <v>0</v>
      </c>
      <c r="AB19" s="58">
        <v>0</v>
      </c>
      <c r="AC19" s="58">
        <v>0</v>
      </c>
      <c r="AD19" s="58">
        <v>0</v>
      </c>
      <c r="AE19" s="58">
        <v>0</v>
      </c>
      <c r="AF19" s="58">
        <v>0</v>
      </c>
      <c r="AG19" s="58">
        <v>0</v>
      </c>
      <c r="AH19" s="58">
        <v>0</v>
      </c>
      <c r="AI19" s="58">
        <v>0</v>
      </c>
      <c r="AJ19" s="58">
        <v>0</v>
      </c>
      <c r="AK19" s="58" t="s">
        <v>290</v>
      </c>
      <c r="AL19" s="58">
        <v>0</v>
      </c>
      <c r="AM19" s="58">
        <v>0</v>
      </c>
      <c r="AN19" s="58">
        <v>0</v>
      </c>
      <c r="AO19" s="58">
        <v>188</v>
      </c>
      <c r="AP19" s="58">
        <v>11</v>
      </c>
      <c r="AQ19" s="58">
        <v>103</v>
      </c>
      <c r="AR19" s="58">
        <v>98</v>
      </c>
      <c r="AS19" s="58">
        <v>0</v>
      </c>
      <c r="AT19" s="58">
        <v>0</v>
      </c>
      <c r="AU19" s="58">
        <v>11</v>
      </c>
      <c r="AV19" s="58">
        <v>201</v>
      </c>
      <c r="AW19" s="57"/>
    </row>
    <row r="20" spans="1:49">
      <c r="A20" s="57" t="s">
        <v>393</v>
      </c>
      <c r="B20" s="57" t="s">
        <v>394</v>
      </c>
      <c r="C20" s="57" t="s">
        <v>283</v>
      </c>
      <c r="D20" s="57" t="s">
        <v>395</v>
      </c>
      <c r="E20" s="57" t="s">
        <v>396</v>
      </c>
      <c r="F20" s="57" t="s">
        <v>397</v>
      </c>
      <c r="G20" s="57" t="s">
        <v>398</v>
      </c>
      <c r="H20" s="57" t="s">
        <v>288</v>
      </c>
      <c r="I20" s="57" t="s">
        <v>399</v>
      </c>
      <c r="J20" s="136">
        <v>6184836428</v>
      </c>
      <c r="K20" s="57" t="s">
        <v>141</v>
      </c>
      <c r="L20">
        <v>1</v>
      </c>
      <c r="M20">
        <v>14</v>
      </c>
      <c r="N20">
        <v>3</v>
      </c>
      <c r="O20" s="65">
        <v>18</v>
      </c>
      <c r="P20" s="58">
        <v>0</v>
      </c>
      <c r="Q20" s="58">
        <v>19</v>
      </c>
      <c r="R20" s="58">
        <v>17</v>
      </c>
      <c r="S20" s="58">
        <v>24</v>
      </c>
      <c r="T20" s="58">
        <v>20</v>
      </c>
      <c r="U20" s="58">
        <v>20</v>
      </c>
      <c r="V20" s="58">
        <v>17</v>
      </c>
      <c r="W20" s="58">
        <v>20</v>
      </c>
      <c r="X20" s="58">
        <v>21</v>
      </c>
      <c r="Y20" s="58">
        <v>13</v>
      </c>
      <c r="Z20" s="58">
        <v>0</v>
      </c>
      <c r="AA20" s="58">
        <v>0</v>
      </c>
      <c r="AB20" s="58">
        <v>0</v>
      </c>
      <c r="AC20" s="58">
        <v>0</v>
      </c>
      <c r="AD20" s="58">
        <v>0</v>
      </c>
      <c r="AE20" s="58">
        <v>0</v>
      </c>
      <c r="AF20" s="58">
        <v>0</v>
      </c>
      <c r="AG20" s="58">
        <v>0</v>
      </c>
      <c r="AH20" s="58">
        <v>0</v>
      </c>
      <c r="AI20" s="58">
        <v>0</v>
      </c>
      <c r="AJ20" s="58" t="s">
        <v>290</v>
      </c>
      <c r="AK20" s="58">
        <v>0</v>
      </c>
      <c r="AL20" s="58">
        <v>0</v>
      </c>
      <c r="AM20" s="58">
        <v>0</v>
      </c>
      <c r="AN20" s="58">
        <v>0</v>
      </c>
      <c r="AO20" s="58">
        <v>162</v>
      </c>
      <c r="AP20" s="58" t="s">
        <v>290</v>
      </c>
      <c r="AQ20" s="58">
        <v>74</v>
      </c>
      <c r="AR20" s="58">
        <v>97</v>
      </c>
      <c r="AS20" s="58">
        <v>0</v>
      </c>
      <c r="AT20" s="58">
        <v>0</v>
      </c>
      <c r="AU20" s="58">
        <v>16</v>
      </c>
      <c r="AV20" s="58">
        <v>171</v>
      </c>
      <c r="AW20" s="57"/>
    </row>
    <row r="21" spans="1:49">
      <c r="A21" s="57" t="s">
        <v>400</v>
      </c>
      <c r="B21" s="57" t="s">
        <v>401</v>
      </c>
      <c r="C21" s="57" t="s">
        <v>283</v>
      </c>
      <c r="D21" s="57" t="s">
        <v>402</v>
      </c>
      <c r="E21" s="57" t="s">
        <v>403</v>
      </c>
      <c r="F21" s="57" t="s">
        <v>404</v>
      </c>
      <c r="G21" s="57" t="s">
        <v>141</v>
      </c>
      <c r="H21" s="57" t="s">
        <v>288</v>
      </c>
      <c r="I21" s="57" t="s">
        <v>405</v>
      </c>
      <c r="J21" s="136">
        <v>2173424060</v>
      </c>
      <c r="K21" s="57" t="s">
        <v>141</v>
      </c>
      <c r="L21">
        <v>1</v>
      </c>
      <c r="M21">
        <v>15</v>
      </c>
      <c r="N21">
        <v>8</v>
      </c>
      <c r="O21" s="65">
        <v>24</v>
      </c>
      <c r="P21" s="58">
        <v>59</v>
      </c>
      <c r="Q21" s="58">
        <v>15</v>
      </c>
      <c r="R21" s="58">
        <v>18</v>
      </c>
      <c r="S21" s="58">
        <v>16</v>
      </c>
      <c r="T21" s="58">
        <v>10</v>
      </c>
      <c r="U21" s="58">
        <v>20</v>
      </c>
      <c r="V21" s="58">
        <v>14</v>
      </c>
      <c r="W21" s="58">
        <v>18</v>
      </c>
      <c r="X21" s="58">
        <v>15</v>
      </c>
      <c r="Y21" s="58">
        <v>14</v>
      </c>
      <c r="Z21" s="58">
        <v>0</v>
      </c>
      <c r="AA21" s="58">
        <v>0</v>
      </c>
      <c r="AB21" s="58">
        <v>0</v>
      </c>
      <c r="AC21" s="58">
        <v>0</v>
      </c>
      <c r="AD21" s="58">
        <v>0</v>
      </c>
      <c r="AE21" s="58">
        <v>0</v>
      </c>
      <c r="AF21" s="58">
        <v>0</v>
      </c>
      <c r="AG21" s="58">
        <v>0</v>
      </c>
      <c r="AH21" s="58">
        <v>20</v>
      </c>
      <c r="AI21" s="58">
        <v>0</v>
      </c>
      <c r="AJ21" s="58">
        <v>0</v>
      </c>
      <c r="AK21" s="58">
        <v>0</v>
      </c>
      <c r="AL21" s="58">
        <v>0</v>
      </c>
      <c r="AM21" s="58" t="s">
        <v>290</v>
      </c>
      <c r="AN21" s="58">
        <v>0</v>
      </c>
      <c r="AO21" s="58">
        <v>206</v>
      </c>
      <c r="AP21" s="58" t="s">
        <v>290</v>
      </c>
      <c r="AQ21" s="58">
        <v>105</v>
      </c>
      <c r="AR21" s="58">
        <v>114</v>
      </c>
      <c r="AS21" s="58">
        <v>0</v>
      </c>
      <c r="AT21" s="58">
        <v>0</v>
      </c>
      <c r="AU21" s="58">
        <v>19</v>
      </c>
      <c r="AV21" s="58">
        <v>219</v>
      </c>
      <c r="AW21" s="57"/>
    </row>
    <row r="22" spans="1:49">
      <c r="A22" s="57" t="s">
        <v>406</v>
      </c>
      <c r="B22" s="57" t="s">
        <v>407</v>
      </c>
      <c r="C22" s="57" t="s">
        <v>314</v>
      </c>
      <c r="D22" s="57" t="s">
        <v>408</v>
      </c>
      <c r="E22" s="57" t="s">
        <v>409</v>
      </c>
      <c r="F22" s="57" t="s">
        <v>410</v>
      </c>
      <c r="G22" s="57" t="s">
        <v>141</v>
      </c>
      <c r="H22" s="57" t="s">
        <v>288</v>
      </c>
      <c r="I22" s="57" t="s">
        <v>405</v>
      </c>
      <c r="J22" s="136">
        <v>2173426969</v>
      </c>
      <c r="K22" s="57" t="s">
        <v>141</v>
      </c>
      <c r="L22">
        <v>2</v>
      </c>
      <c r="M22">
        <v>16</v>
      </c>
      <c r="N22">
        <v>4.5</v>
      </c>
      <c r="O22" s="65">
        <v>22.5</v>
      </c>
      <c r="P22" s="58">
        <v>0</v>
      </c>
      <c r="Q22" s="58">
        <v>0</v>
      </c>
      <c r="R22" s="58">
        <v>0</v>
      </c>
      <c r="S22" s="58">
        <v>0</v>
      </c>
      <c r="T22" s="58">
        <v>0</v>
      </c>
      <c r="U22" s="58">
        <v>0</v>
      </c>
      <c r="V22" s="58">
        <v>0</v>
      </c>
      <c r="W22" s="58">
        <v>0</v>
      </c>
      <c r="X22" s="58">
        <v>0</v>
      </c>
      <c r="Y22" s="58">
        <v>0</v>
      </c>
      <c r="Z22" s="58">
        <v>48</v>
      </c>
      <c r="AA22" s="58">
        <v>55</v>
      </c>
      <c r="AB22" s="58">
        <v>46</v>
      </c>
      <c r="AC22" s="58">
        <v>51</v>
      </c>
      <c r="AD22" s="58">
        <v>0</v>
      </c>
      <c r="AE22" s="58">
        <v>0</v>
      </c>
      <c r="AF22" s="58">
        <v>0</v>
      </c>
      <c r="AG22" s="58">
        <v>0</v>
      </c>
      <c r="AH22" s="58">
        <v>0</v>
      </c>
      <c r="AI22" s="58">
        <v>0</v>
      </c>
      <c r="AJ22" s="58">
        <v>0</v>
      </c>
      <c r="AK22" s="58">
        <v>0</v>
      </c>
      <c r="AL22" s="58" t="s">
        <v>290</v>
      </c>
      <c r="AM22" s="58" t="s">
        <v>290</v>
      </c>
      <c r="AN22" s="58">
        <v>0</v>
      </c>
      <c r="AO22" s="58">
        <v>188</v>
      </c>
      <c r="AP22" s="58" t="s">
        <v>290</v>
      </c>
      <c r="AQ22" s="58">
        <v>100</v>
      </c>
      <c r="AR22" s="58">
        <v>100</v>
      </c>
      <c r="AS22" s="58">
        <v>24</v>
      </c>
      <c r="AT22" s="58">
        <v>27</v>
      </c>
      <c r="AU22" s="58">
        <v>10</v>
      </c>
      <c r="AV22" s="58">
        <v>200</v>
      </c>
      <c r="AW22" s="57"/>
    </row>
    <row r="23" spans="1:49">
      <c r="A23" s="57" t="s">
        <v>411</v>
      </c>
      <c r="B23" s="57" t="s">
        <v>412</v>
      </c>
      <c r="C23" s="57"/>
      <c r="D23" s="57" t="s">
        <v>413</v>
      </c>
      <c r="E23" s="57" t="s">
        <v>414</v>
      </c>
      <c r="F23" s="57" t="s">
        <v>415</v>
      </c>
      <c r="G23" s="57" t="s">
        <v>141</v>
      </c>
      <c r="H23" s="57" t="s">
        <v>288</v>
      </c>
      <c r="I23" s="57" t="s">
        <v>405</v>
      </c>
      <c r="J23" s="136">
        <v>2173470419</v>
      </c>
      <c r="K23" s="57" t="s">
        <v>141</v>
      </c>
      <c r="L23">
        <v>1</v>
      </c>
      <c r="M23">
        <v>26.5</v>
      </c>
      <c r="N23">
        <v>6.5</v>
      </c>
      <c r="O23" s="65">
        <v>34</v>
      </c>
      <c r="P23" s="58">
        <v>88</v>
      </c>
      <c r="Q23" s="58">
        <v>40</v>
      </c>
      <c r="R23" s="58">
        <v>46</v>
      </c>
      <c r="S23" s="58">
        <v>39</v>
      </c>
      <c r="T23" s="58">
        <v>59</v>
      </c>
      <c r="U23" s="58">
        <v>46</v>
      </c>
      <c r="V23" s="58">
        <v>43</v>
      </c>
      <c r="W23" s="58">
        <v>36</v>
      </c>
      <c r="X23" s="58">
        <v>47</v>
      </c>
      <c r="Y23" s="58">
        <v>38</v>
      </c>
      <c r="Z23" s="58">
        <v>0</v>
      </c>
      <c r="AA23" s="58">
        <v>0</v>
      </c>
      <c r="AB23" s="58">
        <v>0</v>
      </c>
      <c r="AC23" s="58">
        <v>0</v>
      </c>
      <c r="AD23" s="58">
        <v>0</v>
      </c>
      <c r="AE23" s="58">
        <v>0</v>
      </c>
      <c r="AF23" s="58">
        <v>0</v>
      </c>
      <c r="AG23" s="58">
        <v>0</v>
      </c>
      <c r="AH23" s="58">
        <v>18</v>
      </c>
      <c r="AI23" s="58">
        <v>0</v>
      </c>
      <c r="AJ23" s="58">
        <v>0</v>
      </c>
      <c r="AK23" s="58" t="s">
        <v>290</v>
      </c>
      <c r="AL23" s="58" t="s">
        <v>290</v>
      </c>
      <c r="AM23" s="58">
        <v>10</v>
      </c>
      <c r="AN23" s="58">
        <v>0</v>
      </c>
      <c r="AO23" s="58">
        <v>474</v>
      </c>
      <c r="AP23" s="58">
        <v>11</v>
      </c>
      <c r="AQ23" s="58">
        <v>248</v>
      </c>
      <c r="AR23" s="58">
        <v>252</v>
      </c>
      <c r="AS23" s="58">
        <v>0</v>
      </c>
      <c r="AT23" s="58">
        <v>0</v>
      </c>
      <c r="AU23" s="58">
        <v>12</v>
      </c>
      <c r="AV23" s="58">
        <v>500</v>
      </c>
      <c r="AW23" s="57"/>
    </row>
    <row r="24" spans="1:49">
      <c r="A24" s="57" t="s">
        <v>416</v>
      </c>
      <c r="B24" s="57" t="s">
        <v>417</v>
      </c>
      <c r="C24" s="57" t="s">
        <v>418</v>
      </c>
      <c r="D24" s="57" t="s">
        <v>419</v>
      </c>
      <c r="E24" s="57" t="s">
        <v>420</v>
      </c>
      <c r="F24" s="57" t="s">
        <v>421</v>
      </c>
      <c r="G24" s="57" t="s">
        <v>422</v>
      </c>
      <c r="H24" s="57" t="s">
        <v>288</v>
      </c>
      <c r="I24" s="57" t="s">
        <v>423</v>
      </c>
      <c r="J24" s="136">
        <v>6183498888</v>
      </c>
      <c r="K24" s="57" t="s">
        <v>142</v>
      </c>
      <c r="L24">
        <v>1</v>
      </c>
      <c r="M24">
        <v>9</v>
      </c>
      <c r="N24">
        <v>4</v>
      </c>
      <c r="O24" s="65">
        <v>14</v>
      </c>
      <c r="P24" s="58">
        <v>15</v>
      </c>
      <c r="Q24" s="58" t="s">
        <v>290</v>
      </c>
      <c r="R24" s="58">
        <v>10</v>
      </c>
      <c r="S24" s="58" t="s">
        <v>290</v>
      </c>
      <c r="T24" s="58" t="s">
        <v>290</v>
      </c>
      <c r="U24" s="58" t="s">
        <v>290</v>
      </c>
      <c r="V24" s="58" t="s">
        <v>290</v>
      </c>
      <c r="W24" s="58" t="s">
        <v>290</v>
      </c>
      <c r="X24" s="58" t="s">
        <v>290</v>
      </c>
      <c r="Y24" s="58" t="s">
        <v>290</v>
      </c>
      <c r="Z24" s="58">
        <v>0</v>
      </c>
      <c r="AA24" s="58">
        <v>0</v>
      </c>
      <c r="AB24" s="58">
        <v>0</v>
      </c>
      <c r="AC24" s="58">
        <v>0</v>
      </c>
      <c r="AD24" s="58">
        <v>0</v>
      </c>
      <c r="AE24" s="58">
        <v>0</v>
      </c>
      <c r="AF24" s="58">
        <v>0</v>
      </c>
      <c r="AG24" s="58">
        <v>0</v>
      </c>
      <c r="AH24" s="58">
        <v>0</v>
      </c>
      <c r="AI24" s="58">
        <v>0</v>
      </c>
      <c r="AJ24" s="58">
        <v>0</v>
      </c>
      <c r="AK24" s="58">
        <v>0</v>
      </c>
      <c r="AL24" s="58">
        <v>0</v>
      </c>
      <c r="AM24" s="58">
        <v>0</v>
      </c>
      <c r="AN24" s="58">
        <v>0</v>
      </c>
      <c r="AO24" s="58">
        <v>68</v>
      </c>
      <c r="AP24" s="58">
        <v>0</v>
      </c>
      <c r="AQ24" s="58">
        <v>41</v>
      </c>
      <c r="AR24" s="58">
        <v>27</v>
      </c>
      <c r="AS24" s="58">
        <v>0</v>
      </c>
      <c r="AT24" s="58">
        <v>0</v>
      </c>
      <c r="AU24" s="58" t="s">
        <v>290</v>
      </c>
      <c r="AV24" s="58">
        <v>68</v>
      </c>
      <c r="AW24" s="57"/>
    </row>
    <row r="25" spans="1:49">
      <c r="A25" s="57" t="s">
        <v>424</v>
      </c>
      <c r="B25" s="57" t="s">
        <v>425</v>
      </c>
      <c r="C25" s="57" t="s">
        <v>314</v>
      </c>
      <c r="D25" s="57" t="s">
        <v>426</v>
      </c>
      <c r="E25" s="57" t="s">
        <v>427</v>
      </c>
      <c r="F25" s="57" t="s">
        <v>428</v>
      </c>
      <c r="G25" s="57" t="s">
        <v>429</v>
      </c>
      <c r="H25" s="57" t="s">
        <v>288</v>
      </c>
      <c r="I25" s="57" t="s">
        <v>430</v>
      </c>
      <c r="J25" s="136">
        <v>6182839901</v>
      </c>
      <c r="K25" s="57" t="s">
        <v>142</v>
      </c>
      <c r="L25">
        <v>1</v>
      </c>
      <c r="M25">
        <v>6.2</v>
      </c>
      <c r="N25">
        <v>4</v>
      </c>
      <c r="O25" s="65">
        <v>11.2</v>
      </c>
      <c r="P25" s="58">
        <v>10</v>
      </c>
      <c r="Q25" s="58">
        <v>10</v>
      </c>
      <c r="R25" s="58" t="s">
        <v>290</v>
      </c>
      <c r="S25" s="58" t="s">
        <v>290</v>
      </c>
      <c r="T25" s="58" t="s">
        <v>290</v>
      </c>
      <c r="U25" s="58" t="s">
        <v>290</v>
      </c>
      <c r="V25" s="58" t="s">
        <v>290</v>
      </c>
      <c r="W25" s="58" t="s">
        <v>290</v>
      </c>
      <c r="X25" s="58" t="s">
        <v>290</v>
      </c>
      <c r="Y25" s="58" t="s">
        <v>290</v>
      </c>
      <c r="Z25" s="58">
        <v>0</v>
      </c>
      <c r="AA25" s="58">
        <v>0</v>
      </c>
      <c r="AB25" s="58">
        <v>0</v>
      </c>
      <c r="AC25" s="58">
        <v>0</v>
      </c>
      <c r="AD25" s="58">
        <v>0</v>
      </c>
      <c r="AE25" s="58">
        <v>0</v>
      </c>
      <c r="AF25" s="58">
        <v>0</v>
      </c>
      <c r="AG25" s="58">
        <v>0</v>
      </c>
      <c r="AH25" s="58">
        <v>0</v>
      </c>
      <c r="AI25" s="58">
        <v>0</v>
      </c>
      <c r="AJ25" s="58" t="s">
        <v>290</v>
      </c>
      <c r="AK25" s="58">
        <v>0</v>
      </c>
      <c r="AL25" s="58">
        <v>0</v>
      </c>
      <c r="AM25" s="58">
        <v>0</v>
      </c>
      <c r="AN25" s="58">
        <v>0</v>
      </c>
      <c r="AO25" s="58">
        <v>66</v>
      </c>
      <c r="AP25" s="58">
        <v>0</v>
      </c>
      <c r="AQ25" s="58">
        <v>32</v>
      </c>
      <c r="AR25" s="58">
        <v>35</v>
      </c>
      <c r="AS25" s="58">
        <v>0</v>
      </c>
      <c r="AT25" s="58">
        <v>0</v>
      </c>
      <c r="AU25" s="58">
        <v>15</v>
      </c>
      <c r="AV25" s="58">
        <v>67</v>
      </c>
      <c r="AW25" s="57"/>
    </row>
    <row r="26" spans="1:49">
      <c r="A26" s="57" t="s">
        <v>431</v>
      </c>
      <c r="B26" s="57" t="s">
        <v>432</v>
      </c>
      <c r="C26" s="57"/>
      <c r="D26" s="57" t="s">
        <v>433</v>
      </c>
      <c r="E26" s="57" t="s">
        <v>434</v>
      </c>
      <c r="F26" s="57" t="s">
        <v>435</v>
      </c>
      <c r="G26" s="57" t="s">
        <v>436</v>
      </c>
      <c r="H26" s="57" t="s">
        <v>288</v>
      </c>
      <c r="I26" s="57" t="s">
        <v>437</v>
      </c>
      <c r="J26" s="136">
        <v>2175637445</v>
      </c>
      <c r="K26" s="57" t="s">
        <v>143</v>
      </c>
      <c r="L26">
        <v>3</v>
      </c>
      <c r="M26">
        <v>5</v>
      </c>
      <c r="N26">
        <v>8</v>
      </c>
      <c r="O26" s="65">
        <v>16</v>
      </c>
      <c r="P26" s="58">
        <v>12</v>
      </c>
      <c r="Q26" s="58" t="s">
        <v>290</v>
      </c>
      <c r="R26" s="58">
        <v>10</v>
      </c>
      <c r="S26" s="58" t="s">
        <v>290</v>
      </c>
      <c r="T26" s="58" t="s">
        <v>290</v>
      </c>
      <c r="U26" s="58" t="s">
        <v>290</v>
      </c>
      <c r="V26" s="58" t="s">
        <v>290</v>
      </c>
      <c r="W26" s="58" t="s">
        <v>290</v>
      </c>
      <c r="X26" s="58" t="s">
        <v>290</v>
      </c>
      <c r="Y26" s="58">
        <v>10</v>
      </c>
      <c r="Z26" s="58">
        <v>0</v>
      </c>
      <c r="AA26" s="58">
        <v>0</v>
      </c>
      <c r="AB26" s="58">
        <v>0</v>
      </c>
      <c r="AC26" s="58">
        <v>0</v>
      </c>
      <c r="AD26" s="58">
        <v>0</v>
      </c>
      <c r="AE26" s="58">
        <v>0</v>
      </c>
      <c r="AF26" s="58">
        <v>0</v>
      </c>
      <c r="AG26" s="58">
        <v>0</v>
      </c>
      <c r="AH26" s="58">
        <v>0</v>
      </c>
      <c r="AI26" s="58">
        <v>0</v>
      </c>
      <c r="AJ26" s="58">
        <v>0</v>
      </c>
      <c r="AK26" s="58">
        <v>0</v>
      </c>
      <c r="AL26" s="58">
        <v>0</v>
      </c>
      <c r="AM26" s="58" t="s">
        <v>290</v>
      </c>
      <c r="AN26" s="58">
        <v>0</v>
      </c>
      <c r="AO26" s="58">
        <v>68</v>
      </c>
      <c r="AP26" s="58" t="s">
        <v>290</v>
      </c>
      <c r="AQ26" s="58">
        <v>31</v>
      </c>
      <c r="AR26" s="58">
        <v>41</v>
      </c>
      <c r="AS26" s="58">
        <v>0</v>
      </c>
      <c r="AT26" s="58">
        <v>0</v>
      </c>
      <c r="AU26" s="58">
        <v>10</v>
      </c>
      <c r="AV26" s="58">
        <v>72</v>
      </c>
      <c r="AW26" s="57"/>
    </row>
    <row r="27" spans="1:49">
      <c r="A27" s="57" t="s">
        <v>438</v>
      </c>
      <c r="B27" s="57" t="s">
        <v>439</v>
      </c>
      <c r="C27" s="57"/>
      <c r="D27" s="57" t="s">
        <v>440</v>
      </c>
      <c r="E27" s="57" t="s">
        <v>441</v>
      </c>
      <c r="F27" s="57" t="s">
        <v>442</v>
      </c>
      <c r="G27" s="57" t="s">
        <v>443</v>
      </c>
      <c r="H27" s="57" t="s">
        <v>288</v>
      </c>
      <c r="I27" s="57" t="s">
        <v>444</v>
      </c>
      <c r="J27" s="136">
        <v>2173243166</v>
      </c>
      <c r="K27" s="57" t="s">
        <v>143</v>
      </c>
      <c r="L27">
        <v>2</v>
      </c>
      <c r="M27">
        <v>8</v>
      </c>
      <c r="N27">
        <v>3.9</v>
      </c>
      <c r="O27" s="65">
        <v>13.9</v>
      </c>
      <c r="P27" s="58">
        <v>32</v>
      </c>
      <c r="Q27" s="58">
        <v>14</v>
      </c>
      <c r="R27" s="58" t="s">
        <v>290</v>
      </c>
      <c r="S27" s="58" t="s">
        <v>290</v>
      </c>
      <c r="T27" s="58">
        <v>13</v>
      </c>
      <c r="U27" s="58">
        <v>10</v>
      </c>
      <c r="V27" s="58" t="s">
        <v>290</v>
      </c>
      <c r="W27" s="58">
        <v>11</v>
      </c>
      <c r="X27" s="58">
        <v>12</v>
      </c>
      <c r="Y27" s="58" t="s">
        <v>290</v>
      </c>
      <c r="Z27" s="58">
        <v>0</v>
      </c>
      <c r="AA27" s="58">
        <v>0</v>
      </c>
      <c r="AB27" s="58">
        <v>0</v>
      </c>
      <c r="AC27" s="58">
        <v>0</v>
      </c>
      <c r="AD27" s="58">
        <v>0</v>
      </c>
      <c r="AE27" s="58">
        <v>0</v>
      </c>
      <c r="AF27" s="58">
        <v>0</v>
      </c>
      <c r="AG27" s="58">
        <v>0</v>
      </c>
      <c r="AH27" s="58">
        <v>0</v>
      </c>
      <c r="AI27" s="58">
        <v>0</v>
      </c>
      <c r="AJ27" s="58">
        <v>0</v>
      </c>
      <c r="AK27" s="58" t="s">
        <v>290</v>
      </c>
      <c r="AL27" s="58">
        <v>0</v>
      </c>
      <c r="AM27" s="58" t="s">
        <v>290</v>
      </c>
      <c r="AN27" s="58" t="s">
        <v>290</v>
      </c>
      <c r="AO27" s="58">
        <v>110</v>
      </c>
      <c r="AP27" s="58" t="s">
        <v>290</v>
      </c>
      <c r="AQ27" s="58">
        <v>66</v>
      </c>
      <c r="AR27" s="58">
        <v>57</v>
      </c>
      <c r="AS27" s="58">
        <v>0</v>
      </c>
      <c r="AT27" s="58">
        <v>0</v>
      </c>
      <c r="AU27" s="58">
        <v>30</v>
      </c>
      <c r="AV27" s="58">
        <v>123</v>
      </c>
      <c r="AW27" s="57"/>
    </row>
    <row r="28" spans="1:49">
      <c r="A28" s="57" t="s">
        <v>445</v>
      </c>
      <c r="B28" s="57" t="s">
        <v>446</v>
      </c>
      <c r="C28" s="57" t="s">
        <v>283</v>
      </c>
      <c r="D28" s="57" t="s">
        <v>447</v>
      </c>
      <c r="E28" s="57" t="s">
        <v>448</v>
      </c>
      <c r="F28" s="57" t="s">
        <v>449</v>
      </c>
      <c r="G28" s="57" t="s">
        <v>450</v>
      </c>
      <c r="H28" s="57" t="s">
        <v>288</v>
      </c>
      <c r="I28" s="57" t="s">
        <v>451</v>
      </c>
      <c r="J28" s="136">
        <v>8155475346</v>
      </c>
      <c r="K28" s="57" t="s">
        <v>144</v>
      </c>
      <c r="L28">
        <v>2</v>
      </c>
      <c r="M28">
        <v>16</v>
      </c>
      <c r="N28">
        <v>5</v>
      </c>
      <c r="O28" s="65">
        <v>23</v>
      </c>
      <c r="P28" s="58">
        <v>69</v>
      </c>
      <c r="Q28" s="58">
        <v>33</v>
      </c>
      <c r="R28" s="58">
        <v>27</v>
      </c>
      <c r="S28" s="58">
        <v>30</v>
      </c>
      <c r="T28" s="58">
        <v>21</v>
      </c>
      <c r="U28" s="58">
        <v>24</v>
      </c>
      <c r="V28" s="58">
        <v>15</v>
      </c>
      <c r="W28" s="58">
        <v>18</v>
      </c>
      <c r="X28" s="58">
        <v>17</v>
      </c>
      <c r="Y28" s="58">
        <v>15</v>
      </c>
      <c r="Z28" s="58">
        <v>0</v>
      </c>
      <c r="AA28" s="58">
        <v>0</v>
      </c>
      <c r="AB28" s="58">
        <v>0</v>
      </c>
      <c r="AC28" s="58">
        <v>0</v>
      </c>
      <c r="AD28" s="58">
        <v>0</v>
      </c>
      <c r="AE28" s="58">
        <v>0</v>
      </c>
      <c r="AF28" s="58">
        <v>0</v>
      </c>
      <c r="AG28" s="58">
        <v>0</v>
      </c>
      <c r="AH28" s="58">
        <v>0</v>
      </c>
      <c r="AI28" s="58">
        <v>0</v>
      </c>
      <c r="AJ28" s="58" t="s">
        <v>290</v>
      </c>
      <c r="AK28" s="58">
        <v>0</v>
      </c>
      <c r="AL28" s="58" t="s">
        <v>290</v>
      </c>
      <c r="AM28" s="58" t="s">
        <v>290</v>
      </c>
      <c r="AN28" s="58">
        <v>0</v>
      </c>
      <c r="AO28" s="58">
        <v>217</v>
      </c>
      <c r="AP28" s="58">
        <v>38</v>
      </c>
      <c r="AQ28" s="58">
        <v>137</v>
      </c>
      <c r="AR28" s="58">
        <v>132</v>
      </c>
      <c r="AS28" s="58">
        <v>0</v>
      </c>
      <c r="AT28" s="58">
        <v>0</v>
      </c>
      <c r="AU28" s="58">
        <v>20</v>
      </c>
      <c r="AV28" s="58">
        <v>269</v>
      </c>
      <c r="AW28" s="57"/>
    </row>
    <row r="29" spans="1:49">
      <c r="A29" s="57" t="s">
        <v>452</v>
      </c>
      <c r="B29" s="57" t="s">
        <v>453</v>
      </c>
      <c r="C29" s="57" t="s">
        <v>314</v>
      </c>
      <c r="D29" s="57" t="s">
        <v>364</v>
      </c>
      <c r="E29" s="57" t="s">
        <v>454</v>
      </c>
      <c r="F29" s="57" t="s">
        <v>455</v>
      </c>
      <c r="G29" s="57" t="s">
        <v>456</v>
      </c>
      <c r="H29" s="57" t="s">
        <v>288</v>
      </c>
      <c r="I29" s="57" t="s">
        <v>457</v>
      </c>
      <c r="J29" s="136">
        <v>8158770531</v>
      </c>
      <c r="K29" s="57" t="s">
        <v>145</v>
      </c>
      <c r="L29">
        <v>12</v>
      </c>
      <c r="M29">
        <v>56</v>
      </c>
      <c r="N29">
        <v>15</v>
      </c>
      <c r="O29" s="65">
        <v>83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  <c r="X29" s="58">
        <v>0</v>
      </c>
      <c r="Y29" s="58">
        <v>0</v>
      </c>
      <c r="Z29" s="58">
        <v>145</v>
      </c>
      <c r="AA29" s="58">
        <v>169</v>
      </c>
      <c r="AB29" s="58">
        <v>153</v>
      </c>
      <c r="AC29" s="58">
        <v>176</v>
      </c>
      <c r="AD29" s="58">
        <v>0</v>
      </c>
      <c r="AE29" s="58">
        <v>0</v>
      </c>
      <c r="AF29" s="58">
        <v>0</v>
      </c>
      <c r="AG29" s="58">
        <v>0</v>
      </c>
      <c r="AH29" s="58">
        <v>0</v>
      </c>
      <c r="AI29" s="58">
        <v>0</v>
      </c>
      <c r="AJ29" s="58">
        <v>0</v>
      </c>
      <c r="AK29" s="58">
        <v>24</v>
      </c>
      <c r="AL29" s="58">
        <v>18</v>
      </c>
      <c r="AM29" s="58">
        <v>133</v>
      </c>
      <c r="AN29" s="58">
        <v>0</v>
      </c>
      <c r="AO29" s="58">
        <v>424</v>
      </c>
      <c r="AP29" s="58">
        <v>44</v>
      </c>
      <c r="AQ29" s="58">
        <v>318</v>
      </c>
      <c r="AR29" s="58">
        <v>325</v>
      </c>
      <c r="AS29" s="58">
        <v>93</v>
      </c>
      <c r="AT29" s="58">
        <v>89</v>
      </c>
      <c r="AU29" s="58">
        <v>141</v>
      </c>
      <c r="AV29" s="58">
        <v>643</v>
      </c>
      <c r="AW29" s="57"/>
    </row>
    <row r="30" spans="1:49">
      <c r="A30" s="57" t="s">
        <v>458</v>
      </c>
      <c r="B30" s="57" t="s">
        <v>459</v>
      </c>
      <c r="C30" s="57" t="s">
        <v>353</v>
      </c>
      <c r="D30" s="57" t="s">
        <v>460</v>
      </c>
      <c r="E30" s="57" t="s">
        <v>461</v>
      </c>
      <c r="F30" s="57" t="s">
        <v>462</v>
      </c>
      <c r="G30" s="57" t="s">
        <v>456</v>
      </c>
      <c r="H30" s="57" t="s">
        <v>288</v>
      </c>
      <c r="I30" s="57" t="s">
        <v>463</v>
      </c>
      <c r="J30" s="136">
        <v>8153985331</v>
      </c>
      <c r="K30" s="57" t="s">
        <v>145</v>
      </c>
      <c r="L30">
        <v>1.7</v>
      </c>
      <c r="M30">
        <v>27.4</v>
      </c>
      <c r="N30">
        <v>12.3</v>
      </c>
      <c r="O30" s="65">
        <v>41.4</v>
      </c>
      <c r="P30" s="58">
        <v>66</v>
      </c>
      <c r="Q30" s="58">
        <v>41</v>
      </c>
      <c r="R30" s="58">
        <v>28</v>
      </c>
      <c r="S30" s="58">
        <v>30</v>
      </c>
      <c r="T30" s="58">
        <v>26</v>
      </c>
      <c r="U30" s="58">
        <v>33</v>
      </c>
      <c r="V30" s="58">
        <v>24</v>
      </c>
      <c r="W30" s="58">
        <v>36</v>
      </c>
      <c r="X30" s="58">
        <v>37</v>
      </c>
      <c r="Y30" s="58">
        <v>32</v>
      </c>
      <c r="Z30" s="58">
        <v>0</v>
      </c>
      <c r="AA30" s="58">
        <v>0</v>
      </c>
      <c r="AB30" s="58">
        <v>0</v>
      </c>
      <c r="AC30" s="58">
        <v>0</v>
      </c>
      <c r="AD30" s="58">
        <v>0</v>
      </c>
      <c r="AE30" s="58">
        <v>0</v>
      </c>
      <c r="AF30" s="58">
        <v>0</v>
      </c>
      <c r="AG30" s="58">
        <v>0</v>
      </c>
      <c r="AH30" s="58">
        <v>0</v>
      </c>
      <c r="AI30" s="58">
        <v>0</v>
      </c>
      <c r="AJ30" s="58">
        <v>0</v>
      </c>
      <c r="AK30" s="58" t="s">
        <v>290</v>
      </c>
      <c r="AL30" s="58" t="s">
        <v>290</v>
      </c>
      <c r="AM30" s="58">
        <v>76</v>
      </c>
      <c r="AN30" s="58">
        <v>0</v>
      </c>
      <c r="AO30" s="58">
        <v>248</v>
      </c>
      <c r="AP30" s="58">
        <v>18</v>
      </c>
      <c r="AQ30" s="58">
        <v>161</v>
      </c>
      <c r="AR30" s="58">
        <v>192</v>
      </c>
      <c r="AS30" s="58">
        <v>0</v>
      </c>
      <c r="AT30" s="58">
        <v>0</v>
      </c>
      <c r="AU30" s="58">
        <v>24</v>
      </c>
      <c r="AV30" s="58">
        <v>353</v>
      </c>
      <c r="AW30" s="57"/>
    </row>
    <row r="31" spans="1:49">
      <c r="A31" s="57" t="s">
        <v>464</v>
      </c>
      <c r="B31" s="57" t="s">
        <v>465</v>
      </c>
      <c r="C31" s="57" t="s">
        <v>283</v>
      </c>
      <c r="D31" s="57" t="s">
        <v>466</v>
      </c>
      <c r="E31" s="57" t="s">
        <v>467</v>
      </c>
      <c r="F31" s="57" t="s">
        <v>468</v>
      </c>
      <c r="G31" s="57" t="s">
        <v>469</v>
      </c>
      <c r="H31" s="57" t="s">
        <v>288</v>
      </c>
      <c r="I31" s="57" t="s">
        <v>470</v>
      </c>
      <c r="J31" s="136">
        <v>8156336450</v>
      </c>
      <c r="K31" s="57" t="s">
        <v>145</v>
      </c>
      <c r="L31">
        <v>2</v>
      </c>
      <c r="M31">
        <v>8</v>
      </c>
      <c r="N31">
        <v>1</v>
      </c>
      <c r="O31" s="65">
        <v>11</v>
      </c>
      <c r="P31" s="58">
        <v>43</v>
      </c>
      <c r="Q31" s="58" t="s">
        <v>290</v>
      </c>
      <c r="R31" s="58" t="s">
        <v>290</v>
      </c>
      <c r="S31" s="58" t="s">
        <v>290</v>
      </c>
      <c r="T31" s="58" t="s">
        <v>290</v>
      </c>
      <c r="U31" s="58" t="s">
        <v>290</v>
      </c>
      <c r="V31" s="58" t="s">
        <v>290</v>
      </c>
      <c r="W31" s="58">
        <v>0</v>
      </c>
      <c r="X31" s="58">
        <v>0</v>
      </c>
      <c r="Y31" s="58">
        <v>0</v>
      </c>
      <c r="Z31" s="58">
        <v>0</v>
      </c>
      <c r="AA31" s="58">
        <v>0</v>
      </c>
      <c r="AB31" s="58">
        <v>0</v>
      </c>
      <c r="AC31" s="58">
        <v>0</v>
      </c>
      <c r="AD31" s="58">
        <v>0</v>
      </c>
      <c r="AE31" s="58">
        <v>0</v>
      </c>
      <c r="AF31" s="58">
        <v>0</v>
      </c>
      <c r="AG31" s="58">
        <v>0</v>
      </c>
      <c r="AH31" s="58">
        <v>0</v>
      </c>
      <c r="AI31" s="58">
        <v>0</v>
      </c>
      <c r="AJ31" s="58">
        <v>0</v>
      </c>
      <c r="AK31" s="58" t="s">
        <v>290</v>
      </c>
      <c r="AL31" s="58" t="s">
        <v>290</v>
      </c>
      <c r="AM31" s="58" t="s">
        <v>290</v>
      </c>
      <c r="AN31" s="58">
        <v>0</v>
      </c>
      <c r="AO31" s="58">
        <v>62</v>
      </c>
      <c r="AP31" s="58">
        <v>12</v>
      </c>
      <c r="AQ31" s="58">
        <v>38</v>
      </c>
      <c r="AR31" s="58">
        <v>48</v>
      </c>
      <c r="AS31" s="58">
        <v>0</v>
      </c>
      <c r="AT31" s="58">
        <v>0</v>
      </c>
      <c r="AU31" s="58">
        <v>46</v>
      </c>
      <c r="AV31" s="58">
        <v>86</v>
      </c>
      <c r="AW31" s="57"/>
    </row>
    <row r="32" spans="1:49">
      <c r="A32" s="57" t="s">
        <v>471</v>
      </c>
      <c r="B32" s="57" t="s">
        <v>472</v>
      </c>
      <c r="C32" s="57" t="s">
        <v>283</v>
      </c>
      <c r="D32" s="57" t="s">
        <v>473</v>
      </c>
      <c r="E32" s="57" t="s">
        <v>474</v>
      </c>
      <c r="F32" s="57" t="s">
        <v>475</v>
      </c>
      <c r="G32" s="57" t="s">
        <v>456</v>
      </c>
      <c r="H32" s="57" t="s">
        <v>288</v>
      </c>
      <c r="I32" s="57" t="s">
        <v>463</v>
      </c>
      <c r="J32" s="136">
        <v>8153998850</v>
      </c>
      <c r="K32" s="57" t="s">
        <v>145</v>
      </c>
      <c r="L32">
        <v>4</v>
      </c>
      <c r="M32">
        <v>28</v>
      </c>
      <c r="N32">
        <v>11</v>
      </c>
      <c r="O32" s="65">
        <v>43</v>
      </c>
      <c r="P32" s="58">
        <v>30</v>
      </c>
      <c r="Q32" s="58">
        <v>18</v>
      </c>
      <c r="R32" s="58">
        <v>14</v>
      </c>
      <c r="S32" s="58">
        <v>16</v>
      </c>
      <c r="T32" s="58">
        <v>12</v>
      </c>
      <c r="U32" s="58" t="s">
        <v>290</v>
      </c>
      <c r="V32" s="58">
        <v>16</v>
      </c>
      <c r="W32" s="58">
        <v>13</v>
      </c>
      <c r="X32" s="58">
        <v>13</v>
      </c>
      <c r="Y32" s="58">
        <v>21</v>
      </c>
      <c r="Z32" s="58">
        <v>13</v>
      </c>
      <c r="AA32" s="58">
        <v>15</v>
      </c>
      <c r="AB32" s="58">
        <v>10</v>
      </c>
      <c r="AC32" s="58" t="s">
        <v>290</v>
      </c>
      <c r="AD32" s="58">
        <v>0</v>
      </c>
      <c r="AE32" s="58">
        <v>0</v>
      </c>
      <c r="AF32" s="58">
        <v>0</v>
      </c>
      <c r="AG32" s="58">
        <v>0</v>
      </c>
      <c r="AH32" s="58">
        <v>0</v>
      </c>
      <c r="AI32" s="58">
        <v>0</v>
      </c>
      <c r="AJ32" s="58">
        <v>0</v>
      </c>
      <c r="AK32" s="58">
        <v>50</v>
      </c>
      <c r="AL32" s="58">
        <v>15</v>
      </c>
      <c r="AM32" s="58" t="s">
        <v>290</v>
      </c>
      <c r="AN32" s="58" t="s">
        <v>290</v>
      </c>
      <c r="AO32" s="58">
        <v>110</v>
      </c>
      <c r="AP32" s="58">
        <v>22</v>
      </c>
      <c r="AQ32" s="58">
        <v>93</v>
      </c>
      <c r="AR32" s="58">
        <v>110</v>
      </c>
      <c r="AS32" s="58" t="s">
        <v>290</v>
      </c>
      <c r="AT32" s="58" t="s">
        <v>290</v>
      </c>
      <c r="AU32" s="58" t="s">
        <v>290</v>
      </c>
      <c r="AV32" s="58">
        <v>203</v>
      </c>
      <c r="AW32" s="57"/>
    </row>
    <row r="33" spans="1:49">
      <c r="A33" s="57" t="s">
        <v>476</v>
      </c>
      <c r="B33" s="57" t="s">
        <v>477</v>
      </c>
      <c r="C33" s="57" t="s">
        <v>283</v>
      </c>
      <c r="D33" s="57" t="s">
        <v>478</v>
      </c>
      <c r="E33" s="57" t="s">
        <v>479</v>
      </c>
      <c r="F33" s="57" t="s">
        <v>480</v>
      </c>
      <c r="G33" s="57" t="s">
        <v>481</v>
      </c>
      <c r="H33" s="57" t="s">
        <v>288</v>
      </c>
      <c r="I33" s="57" t="s">
        <v>482</v>
      </c>
      <c r="J33" s="136">
        <v>8156338255</v>
      </c>
      <c r="K33" s="57" t="s">
        <v>145</v>
      </c>
      <c r="L33">
        <v>1</v>
      </c>
      <c r="M33">
        <v>22.9</v>
      </c>
      <c r="N33">
        <v>7.7</v>
      </c>
      <c r="O33" s="65">
        <v>31.6</v>
      </c>
      <c r="P33" s="58">
        <v>41</v>
      </c>
      <c r="Q33" s="58">
        <v>37</v>
      </c>
      <c r="R33" s="58">
        <v>37</v>
      </c>
      <c r="S33" s="58">
        <v>42</v>
      </c>
      <c r="T33" s="58">
        <v>36</v>
      </c>
      <c r="U33" s="58">
        <v>43</v>
      </c>
      <c r="V33" s="58">
        <v>32</v>
      </c>
      <c r="W33" s="58">
        <v>37</v>
      </c>
      <c r="X33" s="58">
        <v>41</v>
      </c>
      <c r="Y33" s="58">
        <v>32</v>
      </c>
      <c r="Z33" s="58">
        <v>0</v>
      </c>
      <c r="AA33" s="58">
        <v>0</v>
      </c>
      <c r="AB33" s="58">
        <v>0</v>
      </c>
      <c r="AC33" s="58">
        <v>0</v>
      </c>
      <c r="AD33" s="58">
        <v>0</v>
      </c>
      <c r="AE33" s="58">
        <v>0</v>
      </c>
      <c r="AF33" s="58">
        <v>0</v>
      </c>
      <c r="AG33" s="58" t="s">
        <v>290</v>
      </c>
      <c r="AH33" s="58">
        <v>19</v>
      </c>
      <c r="AI33" s="58">
        <v>0</v>
      </c>
      <c r="AJ33" s="58" t="s">
        <v>290</v>
      </c>
      <c r="AK33" s="58">
        <v>17</v>
      </c>
      <c r="AL33" s="58" t="s">
        <v>290</v>
      </c>
      <c r="AM33" s="58">
        <v>49</v>
      </c>
      <c r="AN33" s="58" t="s">
        <v>290</v>
      </c>
      <c r="AO33" s="58">
        <v>303</v>
      </c>
      <c r="AP33" s="58">
        <v>22</v>
      </c>
      <c r="AQ33" s="58">
        <v>160</v>
      </c>
      <c r="AR33" s="58">
        <v>239</v>
      </c>
      <c r="AS33" s="58">
        <v>0</v>
      </c>
      <c r="AT33" s="58">
        <v>0</v>
      </c>
      <c r="AU33" s="58">
        <v>60</v>
      </c>
      <c r="AV33" s="58">
        <v>399</v>
      </c>
      <c r="AW33" s="57"/>
    </row>
    <row r="34" spans="1:49">
      <c r="A34" s="57" t="s">
        <v>483</v>
      </c>
      <c r="B34" s="57" t="s">
        <v>484</v>
      </c>
      <c r="C34" s="57" t="s">
        <v>314</v>
      </c>
      <c r="D34" s="57" t="s">
        <v>485</v>
      </c>
      <c r="E34" s="57" t="s">
        <v>486</v>
      </c>
      <c r="F34" s="57" t="s">
        <v>487</v>
      </c>
      <c r="G34" s="57" t="s">
        <v>456</v>
      </c>
      <c r="H34" s="57" t="s">
        <v>288</v>
      </c>
      <c r="I34" s="57" t="s">
        <v>463</v>
      </c>
      <c r="J34" s="136">
        <v>8159628515</v>
      </c>
      <c r="K34" s="57" t="s">
        <v>145</v>
      </c>
      <c r="L34">
        <v>1</v>
      </c>
      <c r="M34">
        <v>12.5</v>
      </c>
      <c r="N34">
        <v>4</v>
      </c>
      <c r="O34" s="65">
        <v>17.5</v>
      </c>
      <c r="P34" s="58">
        <v>15</v>
      </c>
      <c r="Q34" s="58">
        <v>17</v>
      </c>
      <c r="R34" s="58" t="s">
        <v>290</v>
      </c>
      <c r="S34" s="58">
        <v>16</v>
      </c>
      <c r="T34" s="58">
        <v>14</v>
      </c>
      <c r="U34" s="58">
        <v>21</v>
      </c>
      <c r="V34" s="58">
        <v>22</v>
      </c>
      <c r="W34" s="58">
        <v>20</v>
      </c>
      <c r="X34" s="58">
        <v>24</v>
      </c>
      <c r="Y34" s="58">
        <v>17</v>
      </c>
      <c r="Z34" s="58">
        <v>0</v>
      </c>
      <c r="AA34" s="58">
        <v>0</v>
      </c>
      <c r="AB34" s="58">
        <v>0</v>
      </c>
      <c r="AC34" s="58">
        <v>0</v>
      </c>
      <c r="AD34" s="58">
        <v>0</v>
      </c>
      <c r="AE34" s="58">
        <v>0</v>
      </c>
      <c r="AF34" s="58">
        <v>0</v>
      </c>
      <c r="AG34" s="58">
        <v>0</v>
      </c>
      <c r="AH34" s="58">
        <v>0</v>
      </c>
      <c r="AI34" s="58">
        <v>0</v>
      </c>
      <c r="AJ34" s="58">
        <v>0</v>
      </c>
      <c r="AK34" s="58" t="s">
        <v>290</v>
      </c>
      <c r="AL34" s="58" t="s">
        <v>290</v>
      </c>
      <c r="AM34" s="58">
        <v>63</v>
      </c>
      <c r="AN34" s="58" t="s">
        <v>290</v>
      </c>
      <c r="AO34" s="58">
        <v>83</v>
      </c>
      <c r="AP34" s="58">
        <v>13</v>
      </c>
      <c r="AQ34" s="58">
        <v>84</v>
      </c>
      <c r="AR34" s="58">
        <v>87</v>
      </c>
      <c r="AS34" s="58">
        <v>0</v>
      </c>
      <c r="AT34" s="58">
        <v>0</v>
      </c>
      <c r="AU34" s="58">
        <v>82</v>
      </c>
      <c r="AV34" s="58">
        <v>171</v>
      </c>
      <c r="AW34" s="57"/>
    </row>
    <row r="35" spans="1:49">
      <c r="A35" s="57" t="s">
        <v>488</v>
      </c>
      <c r="B35" s="57" t="s">
        <v>489</v>
      </c>
      <c r="C35" s="57" t="s">
        <v>353</v>
      </c>
      <c r="D35" s="57" t="s">
        <v>490</v>
      </c>
      <c r="E35" s="57" t="s">
        <v>491</v>
      </c>
      <c r="F35" s="57" t="s">
        <v>492</v>
      </c>
      <c r="G35" s="57" t="s">
        <v>456</v>
      </c>
      <c r="H35" s="57" t="s">
        <v>288</v>
      </c>
      <c r="I35" s="57" t="s">
        <v>493</v>
      </c>
      <c r="J35" s="136">
        <v>8159653335</v>
      </c>
      <c r="K35" s="57" t="s">
        <v>145</v>
      </c>
      <c r="L35">
        <v>1</v>
      </c>
      <c r="M35">
        <v>2</v>
      </c>
      <c r="N35">
        <v>0</v>
      </c>
      <c r="O35" s="65">
        <v>3</v>
      </c>
      <c r="P35" s="58" t="s">
        <v>290</v>
      </c>
      <c r="Q35" s="58">
        <v>0</v>
      </c>
      <c r="R35" s="58">
        <v>0</v>
      </c>
      <c r="S35" s="58">
        <v>0</v>
      </c>
      <c r="T35" s="58">
        <v>0</v>
      </c>
      <c r="U35" s="58">
        <v>0</v>
      </c>
      <c r="V35" s="58">
        <v>0</v>
      </c>
      <c r="W35" s="58">
        <v>0</v>
      </c>
      <c r="X35" s="58">
        <v>0</v>
      </c>
      <c r="Y35" s="58">
        <v>0</v>
      </c>
      <c r="Z35" s="58">
        <v>0</v>
      </c>
      <c r="AA35" s="58">
        <v>0</v>
      </c>
      <c r="AB35" s="58">
        <v>0</v>
      </c>
      <c r="AC35" s="58">
        <v>0</v>
      </c>
      <c r="AD35" s="58">
        <v>0</v>
      </c>
      <c r="AE35" s="58">
        <v>0</v>
      </c>
      <c r="AF35" s="58">
        <v>0</v>
      </c>
      <c r="AG35" s="58">
        <v>0</v>
      </c>
      <c r="AH35" s="58">
        <v>0</v>
      </c>
      <c r="AI35" s="58">
        <v>0</v>
      </c>
      <c r="AJ35" s="58">
        <v>0</v>
      </c>
      <c r="AK35" s="58">
        <v>0</v>
      </c>
      <c r="AL35" s="58" t="s">
        <v>290</v>
      </c>
      <c r="AM35" s="58">
        <v>0</v>
      </c>
      <c r="AN35" s="58">
        <v>0</v>
      </c>
      <c r="AO35" s="58" t="s">
        <v>290</v>
      </c>
      <c r="AP35" s="58" t="s">
        <v>290</v>
      </c>
      <c r="AQ35" s="58" t="s">
        <v>290</v>
      </c>
      <c r="AR35" s="58" t="s">
        <v>290</v>
      </c>
      <c r="AS35" s="58">
        <v>0</v>
      </c>
      <c r="AT35" s="58">
        <v>0</v>
      </c>
      <c r="AU35" s="58" t="s">
        <v>290</v>
      </c>
      <c r="AV35" s="58" t="s">
        <v>290</v>
      </c>
      <c r="AW35" s="57"/>
    </row>
    <row r="36" spans="1:49">
      <c r="A36" s="57" t="s">
        <v>494</v>
      </c>
      <c r="B36" s="57" t="s">
        <v>495</v>
      </c>
      <c r="C36" s="57" t="s">
        <v>353</v>
      </c>
      <c r="D36" s="57" t="s">
        <v>496</v>
      </c>
      <c r="E36" s="57" t="s">
        <v>497</v>
      </c>
      <c r="F36" s="57" t="s">
        <v>498</v>
      </c>
      <c r="G36" s="57" t="s">
        <v>456</v>
      </c>
      <c r="H36" s="57" t="s">
        <v>288</v>
      </c>
      <c r="I36" s="57" t="s">
        <v>463</v>
      </c>
      <c r="J36" s="136">
        <v>8153990880</v>
      </c>
      <c r="K36" s="57" t="s">
        <v>145</v>
      </c>
      <c r="L36">
        <v>0</v>
      </c>
      <c r="M36">
        <v>3</v>
      </c>
      <c r="N36">
        <v>2</v>
      </c>
      <c r="O36" s="65">
        <v>5</v>
      </c>
      <c r="P36" s="58">
        <v>0</v>
      </c>
      <c r="Q36" s="58" t="s">
        <v>290</v>
      </c>
      <c r="R36" s="58" t="s">
        <v>290</v>
      </c>
      <c r="S36" s="58" t="s">
        <v>290</v>
      </c>
      <c r="T36" s="58" t="s">
        <v>290</v>
      </c>
      <c r="U36" s="58" t="s">
        <v>290</v>
      </c>
      <c r="V36" s="58" t="s">
        <v>290</v>
      </c>
      <c r="W36" s="58" t="s">
        <v>290</v>
      </c>
      <c r="X36" s="58" t="s">
        <v>290</v>
      </c>
      <c r="Y36" s="58" t="s">
        <v>290</v>
      </c>
      <c r="Z36" s="58">
        <v>0</v>
      </c>
      <c r="AA36" s="58">
        <v>0</v>
      </c>
      <c r="AB36" s="58">
        <v>0</v>
      </c>
      <c r="AC36" s="58">
        <v>0</v>
      </c>
      <c r="AD36" s="58">
        <v>0</v>
      </c>
      <c r="AE36" s="58">
        <v>0</v>
      </c>
      <c r="AF36" s="58">
        <v>0</v>
      </c>
      <c r="AG36" s="58">
        <v>0</v>
      </c>
      <c r="AH36" s="58">
        <v>0</v>
      </c>
      <c r="AI36" s="58">
        <v>0</v>
      </c>
      <c r="AJ36" s="58">
        <v>0</v>
      </c>
      <c r="AK36" s="58">
        <v>17</v>
      </c>
      <c r="AL36" s="58">
        <v>10</v>
      </c>
      <c r="AM36" s="58">
        <v>12</v>
      </c>
      <c r="AN36" s="58">
        <v>0</v>
      </c>
      <c r="AO36" s="58" t="s">
        <v>290</v>
      </c>
      <c r="AP36" s="58">
        <v>0</v>
      </c>
      <c r="AQ36" s="58">
        <v>19</v>
      </c>
      <c r="AR36" s="58">
        <v>22</v>
      </c>
      <c r="AS36" s="58">
        <v>0</v>
      </c>
      <c r="AT36" s="58">
        <v>0</v>
      </c>
      <c r="AU36" s="58">
        <v>35</v>
      </c>
      <c r="AV36" s="58">
        <v>41</v>
      </c>
      <c r="AW36" s="57"/>
    </row>
    <row r="37" spans="1:49">
      <c r="A37" s="57" t="s">
        <v>499</v>
      </c>
      <c r="B37" s="57" t="s">
        <v>500</v>
      </c>
      <c r="C37" s="57"/>
      <c r="D37" s="57" t="s">
        <v>501</v>
      </c>
      <c r="E37" s="57" t="s">
        <v>502</v>
      </c>
      <c r="F37" s="57" t="s">
        <v>503</v>
      </c>
      <c r="G37" s="57" t="s">
        <v>456</v>
      </c>
      <c r="H37" s="57" t="s">
        <v>288</v>
      </c>
      <c r="I37" s="57" t="s">
        <v>504</v>
      </c>
      <c r="J37" s="136">
        <v>8153983466</v>
      </c>
      <c r="K37" s="57" t="s">
        <v>145</v>
      </c>
      <c r="L37">
        <v>1</v>
      </c>
      <c r="M37">
        <v>14</v>
      </c>
      <c r="N37">
        <v>4</v>
      </c>
      <c r="O37" s="65">
        <v>19</v>
      </c>
      <c r="P37" s="58">
        <v>22</v>
      </c>
      <c r="Q37" s="58">
        <v>25</v>
      </c>
      <c r="R37" s="58">
        <v>19</v>
      </c>
      <c r="S37" s="58">
        <v>21</v>
      </c>
      <c r="T37" s="58">
        <v>25</v>
      </c>
      <c r="U37" s="58">
        <v>31</v>
      </c>
      <c r="V37" s="58">
        <v>20</v>
      </c>
      <c r="W37" s="58">
        <v>29</v>
      </c>
      <c r="X37" s="58">
        <v>25</v>
      </c>
      <c r="Y37" s="58">
        <v>21</v>
      </c>
      <c r="Z37" s="58">
        <v>0</v>
      </c>
      <c r="AA37" s="58">
        <v>0</v>
      </c>
      <c r="AB37" s="58">
        <v>0</v>
      </c>
      <c r="AC37" s="58">
        <v>0</v>
      </c>
      <c r="AD37" s="58">
        <v>0</v>
      </c>
      <c r="AE37" s="58">
        <v>0</v>
      </c>
      <c r="AF37" s="58">
        <v>0</v>
      </c>
      <c r="AG37" s="58">
        <v>0</v>
      </c>
      <c r="AH37" s="58">
        <v>0</v>
      </c>
      <c r="AI37" s="58">
        <v>0</v>
      </c>
      <c r="AJ37" s="58">
        <v>0</v>
      </c>
      <c r="AK37" s="58" t="s">
        <v>290</v>
      </c>
      <c r="AL37" s="58" t="s">
        <v>290</v>
      </c>
      <c r="AM37" s="58">
        <v>46</v>
      </c>
      <c r="AN37" s="58">
        <v>0</v>
      </c>
      <c r="AO37" s="58">
        <v>175</v>
      </c>
      <c r="AP37" s="58" t="s">
        <v>290</v>
      </c>
      <c r="AQ37" s="58">
        <v>125</v>
      </c>
      <c r="AR37" s="58">
        <v>113</v>
      </c>
      <c r="AS37" s="58">
        <v>0</v>
      </c>
      <c r="AT37" s="58">
        <v>0</v>
      </c>
      <c r="AU37" s="58">
        <v>13</v>
      </c>
      <c r="AV37" s="58">
        <v>238</v>
      </c>
      <c r="AW37" s="57"/>
    </row>
    <row r="38" spans="1:49">
      <c r="A38" s="57" t="s">
        <v>505</v>
      </c>
      <c r="B38" s="57" t="s">
        <v>506</v>
      </c>
      <c r="C38" s="57"/>
      <c r="D38" s="57" t="s">
        <v>507</v>
      </c>
      <c r="E38" s="57" t="s">
        <v>508</v>
      </c>
      <c r="F38" s="57" t="s">
        <v>509</v>
      </c>
      <c r="G38" s="57" t="s">
        <v>456</v>
      </c>
      <c r="H38" s="57" t="s">
        <v>288</v>
      </c>
      <c r="I38" s="57" t="s">
        <v>510</v>
      </c>
      <c r="J38" s="136">
        <v>8158779551</v>
      </c>
      <c r="K38" s="57" t="s">
        <v>145</v>
      </c>
      <c r="L38">
        <v>17.2</v>
      </c>
      <c r="M38">
        <v>60.5</v>
      </c>
      <c r="N38">
        <v>18</v>
      </c>
      <c r="O38" s="65">
        <v>95.7</v>
      </c>
      <c r="P38" s="58">
        <v>58</v>
      </c>
      <c r="Q38" s="58">
        <v>41</v>
      </c>
      <c r="R38" s="58">
        <v>46</v>
      </c>
      <c r="S38" s="58">
        <v>30</v>
      </c>
      <c r="T38" s="58">
        <v>35</v>
      </c>
      <c r="U38" s="58">
        <v>43</v>
      </c>
      <c r="V38" s="58">
        <v>32</v>
      </c>
      <c r="W38" s="58">
        <v>51</v>
      </c>
      <c r="X38" s="58">
        <v>48</v>
      </c>
      <c r="Y38" s="58">
        <v>62</v>
      </c>
      <c r="Z38" s="58">
        <v>81</v>
      </c>
      <c r="AA38" s="58">
        <v>64</v>
      </c>
      <c r="AB38" s="58">
        <v>60</v>
      </c>
      <c r="AC38" s="58">
        <v>77</v>
      </c>
      <c r="AD38" s="58">
        <v>0</v>
      </c>
      <c r="AE38" s="58">
        <v>0</v>
      </c>
      <c r="AF38" s="58">
        <v>0</v>
      </c>
      <c r="AG38" s="58">
        <v>0</v>
      </c>
      <c r="AH38" s="58">
        <v>11</v>
      </c>
      <c r="AI38" s="58">
        <v>11</v>
      </c>
      <c r="AJ38" s="58" t="s">
        <v>290</v>
      </c>
      <c r="AK38" s="58">
        <v>20</v>
      </c>
      <c r="AL38" s="58">
        <v>94</v>
      </c>
      <c r="AM38" s="58">
        <v>52</v>
      </c>
      <c r="AN38" s="58">
        <v>0</v>
      </c>
      <c r="AO38" s="58">
        <v>508</v>
      </c>
      <c r="AP38" s="58">
        <v>74</v>
      </c>
      <c r="AQ38" s="58">
        <v>391</v>
      </c>
      <c r="AR38" s="58">
        <v>359</v>
      </c>
      <c r="AS38" s="58">
        <v>36</v>
      </c>
      <c r="AT38" s="58">
        <v>31</v>
      </c>
      <c r="AU38" s="58">
        <v>122</v>
      </c>
      <c r="AV38" s="58">
        <v>750</v>
      </c>
      <c r="AW38" s="57"/>
    </row>
    <row r="39" spans="1:49">
      <c r="A39" s="57" t="s">
        <v>511</v>
      </c>
      <c r="B39" s="57" t="s">
        <v>512</v>
      </c>
      <c r="C39" s="57" t="s">
        <v>283</v>
      </c>
      <c r="D39" s="57" t="s">
        <v>513</v>
      </c>
      <c r="E39" s="57" t="s">
        <v>514</v>
      </c>
      <c r="F39" s="57" t="s">
        <v>515</v>
      </c>
      <c r="G39" s="57" t="s">
        <v>456</v>
      </c>
      <c r="H39" s="57" t="s">
        <v>288</v>
      </c>
      <c r="I39" s="57" t="s">
        <v>463</v>
      </c>
      <c r="J39" s="136">
        <v>8153918000</v>
      </c>
      <c r="K39" s="57" t="s">
        <v>145</v>
      </c>
      <c r="L39">
        <v>5</v>
      </c>
      <c r="M39">
        <v>57.5</v>
      </c>
      <c r="N39">
        <v>38.5</v>
      </c>
      <c r="O39" s="65">
        <v>101</v>
      </c>
      <c r="P39" s="58">
        <v>62</v>
      </c>
      <c r="Q39" s="58">
        <v>50</v>
      </c>
      <c r="R39" s="58">
        <v>32</v>
      </c>
      <c r="S39" s="58">
        <v>43</v>
      </c>
      <c r="T39" s="58">
        <v>41</v>
      </c>
      <c r="U39" s="58">
        <v>47</v>
      </c>
      <c r="V39" s="58">
        <v>42</v>
      </c>
      <c r="W39" s="58">
        <v>41</v>
      </c>
      <c r="X39" s="58">
        <v>42</v>
      </c>
      <c r="Y39" s="58">
        <v>56</v>
      </c>
      <c r="Z39" s="58">
        <v>63</v>
      </c>
      <c r="AA39" s="58">
        <v>65</v>
      </c>
      <c r="AB39" s="58">
        <v>88</v>
      </c>
      <c r="AC39" s="58">
        <v>71</v>
      </c>
      <c r="AD39" s="58">
        <v>0</v>
      </c>
      <c r="AE39" s="58">
        <v>0</v>
      </c>
      <c r="AF39" s="58">
        <v>0</v>
      </c>
      <c r="AG39" s="58">
        <v>0</v>
      </c>
      <c r="AH39" s="58">
        <v>0</v>
      </c>
      <c r="AI39" s="58">
        <v>0</v>
      </c>
      <c r="AJ39" s="58" t="s">
        <v>290</v>
      </c>
      <c r="AK39" s="58">
        <v>25</v>
      </c>
      <c r="AL39" s="58">
        <v>16</v>
      </c>
      <c r="AM39" s="58">
        <v>30</v>
      </c>
      <c r="AN39" s="58">
        <v>0</v>
      </c>
      <c r="AO39" s="58">
        <v>624</v>
      </c>
      <c r="AP39" s="58">
        <v>44</v>
      </c>
      <c r="AQ39" s="58">
        <v>384</v>
      </c>
      <c r="AR39" s="58">
        <v>359</v>
      </c>
      <c r="AS39" s="58">
        <v>41</v>
      </c>
      <c r="AT39" s="58">
        <v>56</v>
      </c>
      <c r="AU39" s="58">
        <v>90</v>
      </c>
      <c r="AV39" s="58">
        <v>743</v>
      </c>
      <c r="AW39" s="57"/>
    </row>
    <row r="40" spans="1:49">
      <c r="A40" s="57" t="s">
        <v>516</v>
      </c>
      <c r="B40" s="57" t="s">
        <v>517</v>
      </c>
      <c r="C40" s="57" t="s">
        <v>518</v>
      </c>
      <c r="D40" s="57" t="s">
        <v>519</v>
      </c>
      <c r="E40" s="57" t="s">
        <v>520</v>
      </c>
      <c r="F40" s="57" t="s">
        <v>521</v>
      </c>
      <c r="G40" s="57" t="s">
        <v>456</v>
      </c>
      <c r="H40" s="57" t="s">
        <v>288</v>
      </c>
      <c r="I40" s="57" t="s">
        <v>504</v>
      </c>
      <c r="J40" s="136">
        <v>8158743883</v>
      </c>
      <c r="K40" s="57" t="s">
        <v>145</v>
      </c>
      <c r="L40">
        <v>2</v>
      </c>
      <c r="M40">
        <v>13.5</v>
      </c>
      <c r="N40">
        <v>2</v>
      </c>
      <c r="O40" s="65">
        <v>17.5</v>
      </c>
      <c r="P40" s="58">
        <v>10</v>
      </c>
      <c r="Q40" s="58">
        <v>16</v>
      </c>
      <c r="R40" s="58" t="s">
        <v>290</v>
      </c>
      <c r="S40" s="58">
        <v>10</v>
      </c>
      <c r="T40" s="58">
        <v>12</v>
      </c>
      <c r="U40" s="58" t="s">
        <v>290</v>
      </c>
      <c r="V40" s="58">
        <v>11</v>
      </c>
      <c r="W40" s="58">
        <v>10</v>
      </c>
      <c r="X40" s="58" t="s">
        <v>290</v>
      </c>
      <c r="Y40" s="58">
        <v>11</v>
      </c>
      <c r="Z40" s="58" t="s">
        <v>290</v>
      </c>
      <c r="AA40" s="58" t="s">
        <v>290</v>
      </c>
      <c r="AB40" s="58" t="s">
        <v>290</v>
      </c>
      <c r="AC40" s="58" t="s">
        <v>290</v>
      </c>
      <c r="AD40" s="58">
        <v>0</v>
      </c>
      <c r="AE40" s="58">
        <v>0</v>
      </c>
      <c r="AF40" s="58">
        <v>0</v>
      </c>
      <c r="AG40" s="58">
        <v>0</v>
      </c>
      <c r="AH40" s="58">
        <v>0</v>
      </c>
      <c r="AI40" s="58">
        <v>0</v>
      </c>
      <c r="AJ40" s="58">
        <v>0</v>
      </c>
      <c r="AK40" s="58" t="s">
        <v>290</v>
      </c>
      <c r="AL40" s="58" t="s">
        <v>290</v>
      </c>
      <c r="AM40" s="58" t="s">
        <v>290</v>
      </c>
      <c r="AN40" s="58">
        <v>0</v>
      </c>
      <c r="AO40" s="58">
        <v>87</v>
      </c>
      <c r="AP40" s="58">
        <v>11</v>
      </c>
      <c r="AQ40" s="58">
        <v>56</v>
      </c>
      <c r="AR40" s="58">
        <v>56</v>
      </c>
      <c r="AS40" s="58" t="s">
        <v>290</v>
      </c>
      <c r="AT40" s="58" t="s">
        <v>290</v>
      </c>
      <c r="AU40" s="58">
        <v>26</v>
      </c>
      <c r="AV40" s="58">
        <v>112</v>
      </c>
      <c r="AW40" s="57"/>
    </row>
    <row r="41" spans="1:49">
      <c r="A41" s="57" t="s">
        <v>522</v>
      </c>
      <c r="B41" s="57" t="s">
        <v>523</v>
      </c>
      <c r="C41" s="57"/>
      <c r="D41" s="57" t="s">
        <v>524</v>
      </c>
      <c r="E41" s="57" t="s">
        <v>136</v>
      </c>
      <c r="F41" s="57" t="s">
        <v>525</v>
      </c>
      <c r="G41" s="57" t="s">
        <v>456</v>
      </c>
      <c r="H41" s="57" t="s">
        <v>288</v>
      </c>
      <c r="I41" s="57" t="s">
        <v>457</v>
      </c>
      <c r="J41" s="136">
        <v>8159643117</v>
      </c>
      <c r="K41" s="57" t="s">
        <v>145</v>
      </c>
      <c r="L41">
        <v>2</v>
      </c>
      <c r="M41">
        <v>2</v>
      </c>
      <c r="N41">
        <v>2</v>
      </c>
      <c r="O41" s="65">
        <v>6</v>
      </c>
      <c r="P41" s="58" t="s">
        <v>290</v>
      </c>
      <c r="Q41" s="58" t="s">
        <v>290</v>
      </c>
      <c r="R41" s="58">
        <v>0</v>
      </c>
      <c r="S41" s="58">
        <v>0</v>
      </c>
      <c r="T41" s="58">
        <v>0</v>
      </c>
      <c r="U41" s="58">
        <v>0</v>
      </c>
      <c r="V41" s="58">
        <v>0</v>
      </c>
      <c r="W41" s="58">
        <v>0</v>
      </c>
      <c r="X41" s="58">
        <v>0</v>
      </c>
      <c r="Y41" s="58">
        <v>0</v>
      </c>
      <c r="Z41" s="58">
        <v>0</v>
      </c>
      <c r="AA41" s="58">
        <v>0</v>
      </c>
      <c r="AB41" s="58">
        <v>0</v>
      </c>
      <c r="AC41" s="58">
        <v>0</v>
      </c>
      <c r="AD41" s="58">
        <v>0</v>
      </c>
      <c r="AE41" s="58">
        <v>0</v>
      </c>
      <c r="AF41" s="58">
        <v>0</v>
      </c>
      <c r="AG41" s="58">
        <v>0</v>
      </c>
      <c r="AH41" s="58">
        <v>0</v>
      </c>
      <c r="AI41" s="58">
        <v>0</v>
      </c>
      <c r="AJ41" s="58">
        <v>0</v>
      </c>
      <c r="AK41" s="58">
        <v>0</v>
      </c>
      <c r="AL41" s="58">
        <v>10</v>
      </c>
      <c r="AM41" s="58">
        <v>0</v>
      </c>
      <c r="AN41" s="58">
        <v>0</v>
      </c>
      <c r="AO41" s="58">
        <v>0</v>
      </c>
      <c r="AP41" s="58">
        <v>0</v>
      </c>
      <c r="AQ41" s="58" t="s">
        <v>290</v>
      </c>
      <c r="AR41" s="58" t="s">
        <v>290</v>
      </c>
      <c r="AS41" s="58" t="s">
        <v>290</v>
      </c>
      <c r="AT41" s="58" t="s">
        <v>290</v>
      </c>
      <c r="AU41" s="58">
        <v>10</v>
      </c>
      <c r="AV41" s="58">
        <v>10</v>
      </c>
      <c r="AW41" s="57"/>
    </row>
    <row r="42" spans="1:49">
      <c r="A42" s="57" t="s">
        <v>526</v>
      </c>
      <c r="B42" s="57" t="s">
        <v>527</v>
      </c>
      <c r="C42" s="57"/>
      <c r="D42" s="57" t="s">
        <v>528</v>
      </c>
      <c r="E42" s="57" t="s">
        <v>529</v>
      </c>
      <c r="F42" s="57" t="s">
        <v>530</v>
      </c>
      <c r="G42" s="57" t="s">
        <v>456</v>
      </c>
      <c r="H42" s="57" t="s">
        <v>288</v>
      </c>
      <c r="I42" s="57" t="s">
        <v>463</v>
      </c>
      <c r="J42" s="136">
        <v>8158771600</v>
      </c>
      <c r="K42" s="57" t="s">
        <v>145</v>
      </c>
      <c r="L42">
        <v>3</v>
      </c>
      <c r="M42">
        <v>7.5</v>
      </c>
      <c r="N42">
        <v>4.7</v>
      </c>
      <c r="O42" s="65">
        <v>15.2</v>
      </c>
      <c r="P42" s="58">
        <v>29</v>
      </c>
      <c r="Q42" s="58" t="s">
        <v>290</v>
      </c>
      <c r="R42" s="58" t="s">
        <v>290</v>
      </c>
      <c r="S42" s="58" t="s">
        <v>290</v>
      </c>
      <c r="T42" s="58" t="s">
        <v>290</v>
      </c>
      <c r="U42" s="58" t="s">
        <v>290</v>
      </c>
      <c r="V42" s="58" t="s">
        <v>290</v>
      </c>
      <c r="W42" s="58" t="s">
        <v>290</v>
      </c>
      <c r="X42" s="58" t="s">
        <v>290</v>
      </c>
      <c r="Y42" s="58" t="s">
        <v>290</v>
      </c>
      <c r="Z42" s="58">
        <v>0</v>
      </c>
      <c r="AA42" s="58">
        <v>0</v>
      </c>
      <c r="AB42" s="58">
        <v>0</v>
      </c>
      <c r="AC42" s="58">
        <v>0</v>
      </c>
      <c r="AD42" s="58">
        <v>0</v>
      </c>
      <c r="AE42" s="58">
        <v>0</v>
      </c>
      <c r="AF42" s="58">
        <v>0</v>
      </c>
      <c r="AG42" s="58">
        <v>0</v>
      </c>
      <c r="AH42" s="58">
        <v>14</v>
      </c>
      <c r="AI42" s="58">
        <v>0</v>
      </c>
      <c r="AJ42" s="58">
        <v>0</v>
      </c>
      <c r="AK42" s="58" t="s">
        <v>290</v>
      </c>
      <c r="AL42" s="58" t="s">
        <v>290</v>
      </c>
      <c r="AM42" s="58" t="s">
        <v>290</v>
      </c>
      <c r="AN42" s="58">
        <v>0</v>
      </c>
      <c r="AO42" s="58">
        <v>69</v>
      </c>
      <c r="AP42" s="58">
        <v>16</v>
      </c>
      <c r="AQ42" s="58">
        <v>41</v>
      </c>
      <c r="AR42" s="58">
        <v>52</v>
      </c>
      <c r="AS42" s="58">
        <v>0</v>
      </c>
      <c r="AT42" s="58">
        <v>0</v>
      </c>
      <c r="AU42" s="58">
        <v>24</v>
      </c>
      <c r="AV42" s="58">
        <v>93</v>
      </c>
      <c r="AW42" s="57"/>
    </row>
    <row r="43" spans="1:49">
      <c r="A43" s="57" t="s">
        <v>531</v>
      </c>
      <c r="B43" s="57" t="s">
        <v>532</v>
      </c>
      <c r="C43" s="57"/>
      <c r="D43" s="57" t="s">
        <v>533</v>
      </c>
      <c r="E43" s="57" t="s">
        <v>534</v>
      </c>
      <c r="F43" s="57" t="s">
        <v>535</v>
      </c>
      <c r="G43" s="57" t="s">
        <v>456</v>
      </c>
      <c r="H43" s="57" t="s">
        <v>288</v>
      </c>
      <c r="I43" s="57" t="s">
        <v>493</v>
      </c>
      <c r="J43" s="136">
        <v>8157087722</v>
      </c>
      <c r="K43" s="57" t="s">
        <v>145</v>
      </c>
      <c r="L43">
        <v>1</v>
      </c>
      <c r="M43">
        <v>2</v>
      </c>
      <c r="N43">
        <v>1</v>
      </c>
      <c r="O43" s="65">
        <v>4</v>
      </c>
      <c r="P43" s="58" t="s">
        <v>290</v>
      </c>
      <c r="Q43" s="58" t="s">
        <v>290</v>
      </c>
      <c r="R43" s="58" t="s">
        <v>290</v>
      </c>
      <c r="S43" s="58" t="s">
        <v>290</v>
      </c>
      <c r="T43" s="58" t="s">
        <v>290</v>
      </c>
      <c r="U43" s="58">
        <v>0</v>
      </c>
      <c r="V43" s="58">
        <v>0</v>
      </c>
      <c r="W43" s="58" t="s">
        <v>290</v>
      </c>
      <c r="X43" s="58" t="s">
        <v>290</v>
      </c>
      <c r="Y43" s="58" t="s">
        <v>290</v>
      </c>
      <c r="Z43" s="58">
        <v>0</v>
      </c>
      <c r="AA43" s="58">
        <v>0</v>
      </c>
      <c r="AB43" s="58">
        <v>0</v>
      </c>
      <c r="AC43" s="58">
        <v>0</v>
      </c>
      <c r="AD43" s="58">
        <v>0</v>
      </c>
      <c r="AE43" s="58">
        <v>0</v>
      </c>
      <c r="AF43" s="58">
        <v>0</v>
      </c>
      <c r="AG43" s="58">
        <v>0</v>
      </c>
      <c r="AH43" s="58">
        <v>0</v>
      </c>
      <c r="AI43" s="58">
        <v>0</v>
      </c>
      <c r="AJ43" s="58">
        <v>0</v>
      </c>
      <c r="AK43" s="58">
        <v>0</v>
      </c>
      <c r="AL43" s="58">
        <v>28</v>
      </c>
      <c r="AM43" s="58">
        <v>0</v>
      </c>
      <c r="AN43" s="58">
        <v>0</v>
      </c>
      <c r="AO43" s="58" t="s">
        <v>290</v>
      </c>
      <c r="AP43" s="58">
        <v>0</v>
      </c>
      <c r="AQ43" s="58">
        <v>20</v>
      </c>
      <c r="AR43" s="58">
        <v>11</v>
      </c>
      <c r="AS43" s="58">
        <v>0</v>
      </c>
      <c r="AT43" s="58">
        <v>0</v>
      </c>
      <c r="AU43" s="58">
        <v>31</v>
      </c>
      <c r="AV43" s="58">
        <v>31</v>
      </c>
      <c r="AW43" s="57"/>
    </row>
    <row r="44" spans="1:49">
      <c r="A44" s="57" t="s">
        <v>536</v>
      </c>
      <c r="B44" s="57" t="s">
        <v>537</v>
      </c>
      <c r="C44" s="57" t="s">
        <v>314</v>
      </c>
      <c r="D44" s="57" t="s">
        <v>538</v>
      </c>
      <c r="E44" s="57" t="s">
        <v>539</v>
      </c>
      <c r="F44" s="57" t="s">
        <v>540</v>
      </c>
      <c r="G44" s="57" t="s">
        <v>456</v>
      </c>
      <c r="H44" s="57" t="s">
        <v>288</v>
      </c>
      <c r="I44" s="57" t="s">
        <v>510</v>
      </c>
      <c r="J44" s="136">
        <v>8158776021</v>
      </c>
      <c r="K44" s="57" t="s">
        <v>145</v>
      </c>
      <c r="L44">
        <v>1</v>
      </c>
      <c r="M44">
        <v>12</v>
      </c>
      <c r="N44">
        <v>3.5</v>
      </c>
      <c r="O44" s="65">
        <v>16.5</v>
      </c>
      <c r="P44" s="58" t="s">
        <v>290</v>
      </c>
      <c r="Q44" s="58" t="s">
        <v>290</v>
      </c>
      <c r="R44" s="58" t="s">
        <v>290</v>
      </c>
      <c r="S44" s="58" t="s">
        <v>290</v>
      </c>
      <c r="T44" s="58" t="s">
        <v>290</v>
      </c>
      <c r="U44" s="58" t="s">
        <v>290</v>
      </c>
      <c r="V44" s="58" t="s">
        <v>290</v>
      </c>
      <c r="W44" s="58" t="s">
        <v>290</v>
      </c>
      <c r="X44" s="58" t="s">
        <v>290</v>
      </c>
      <c r="Y44" s="58" t="s">
        <v>290</v>
      </c>
      <c r="Z44" s="58" t="s">
        <v>290</v>
      </c>
      <c r="AA44" s="58" t="s">
        <v>290</v>
      </c>
      <c r="AB44" s="58" t="s">
        <v>290</v>
      </c>
      <c r="AC44" s="58" t="s">
        <v>290</v>
      </c>
      <c r="AD44" s="58">
        <v>0</v>
      </c>
      <c r="AE44" s="58">
        <v>0</v>
      </c>
      <c r="AF44" s="58">
        <v>0</v>
      </c>
      <c r="AG44" s="58">
        <v>0</v>
      </c>
      <c r="AH44" s="58" t="s">
        <v>290</v>
      </c>
      <c r="AI44" s="58" t="s">
        <v>290</v>
      </c>
      <c r="AJ44" s="58">
        <v>0</v>
      </c>
      <c r="AK44" s="58" t="s">
        <v>290</v>
      </c>
      <c r="AL44" s="58" t="s">
        <v>290</v>
      </c>
      <c r="AM44" s="58" t="s">
        <v>290</v>
      </c>
      <c r="AN44" s="58">
        <v>0</v>
      </c>
      <c r="AO44" s="58">
        <v>52</v>
      </c>
      <c r="AP44" s="58" t="s">
        <v>290</v>
      </c>
      <c r="AQ44" s="58">
        <v>39</v>
      </c>
      <c r="AR44" s="58">
        <v>32</v>
      </c>
      <c r="AS44" s="58" t="s">
        <v>290</v>
      </c>
      <c r="AT44" s="58" t="s">
        <v>290</v>
      </c>
      <c r="AU44" s="58">
        <v>15</v>
      </c>
      <c r="AV44" s="58">
        <v>71</v>
      </c>
      <c r="AW44" s="57"/>
    </row>
    <row r="45" spans="1:49">
      <c r="A45" s="57" t="s">
        <v>541</v>
      </c>
      <c r="B45" s="57" t="s">
        <v>542</v>
      </c>
      <c r="C45" s="57"/>
      <c r="D45" s="57" t="s">
        <v>543</v>
      </c>
      <c r="E45" s="57" t="s">
        <v>167</v>
      </c>
      <c r="F45" s="57" t="s">
        <v>544</v>
      </c>
      <c r="G45" s="57" t="s">
        <v>456</v>
      </c>
      <c r="H45" s="57" t="s">
        <v>288</v>
      </c>
      <c r="I45" s="57" t="s">
        <v>493</v>
      </c>
      <c r="J45" s="136">
        <v>7792329571</v>
      </c>
      <c r="K45" s="57" t="s">
        <v>145</v>
      </c>
      <c r="L45">
        <v>2</v>
      </c>
      <c r="M45">
        <v>10</v>
      </c>
      <c r="N45">
        <v>4</v>
      </c>
      <c r="O45" s="65">
        <v>16</v>
      </c>
      <c r="P45" s="58">
        <v>0</v>
      </c>
      <c r="Q45" s="58">
        <v>11</v>
      </c>
      <c r="R45" s="58" t="s">
        <v>290</v>
      </c>
      <c r="S45" s="58" t="s">
        <v>290</v>
      </c>
      <c r="T45" s="58" t="s">
        <v>290</v>
      </c>
      <c r="U45" s="58">
        <v>0</v>
      </c>
      <c r="V45" s="58" t="s">
        <v>290</v>
      </c>
      <c r="W45" s="58" t="s">
        <v>290</v>
      </c>
      <c r="X45" s="58" t="s">
        <v>290</v>
      </c>
      <c r="Y45" s="58" t="s">
        <v>290</v>
      </c>
      <c r="Z45" s="58" t="s">
        <v>290</v>
      </c>
      <c r="AA45" s="58" t="s">
        <v>290</v>
      </c>
      <c r="AB45" s="58" t="s">
        <v>290</v>
      </c>
      <c r="AC45" s="58">
        <v>0</v>
      </c>
      <c r="AD45" s="58">
        <v>0</v>
      </c>
      <c r="AE45" s="58">
        <v>0</v>
      </c>
      <c r="AF45" s="58">
        <v>0</v>
      </c>
      <c r="AG45" s="58">
        <v>0</v>
      </c>
      <c r="AH45" s="58">
        <v>0</v>
      </c>
      <c r="AI45" s="58">
        <v>0</v>
      </c>
      <c r="AJ45" s="58">
        <v>0</v>
      </c>
      <c r="AK45" s="58">
        <v>0</v>
      </c>
      <c r="AL45" s="58">
        <v>32</v>
      </c>
      <c r="AM45" s="58" t="s">
        <v>290</v>
      </c>
      <c r="AN45" s="58">
        <v>0</v>
      </c>
      <c r="AO45" s="58">
        <v>0</v>
      </c>
      <c r="AP45" s="58" t="s">
        <v>290</v>
      </c>
      <c r="AQ45" s="58">
        <v>23</v>
      </c>
      <c r="AR45" s="58">
        <v>20</v>
      </c>
      <c r="AS45" s="58">
        <v>0</v>
      </c>
      <c r="AT45" s="58">
        <v>0</v>
      </c>
      <c r="AU45" s="58">
        <v>43</v>
      </c>
      <c r="AV45" s="58">
        <v>43</v>
      </c>
      <c r="AW45" s="57"/>
    </row>
    <row r="46" spans="1:49">
      <c r="A46" s="57" t="s">
        <v>545</v>
      </c>
      <c r="B46" s="57" t="s">
        <v>546</v>
      </c>
      <c r="C46" s="57" t="s">
        <v>314</v>
      </c>
      <c r="D46" s="57" t="s">
        <v>485</v>
      </c>
      <c r="E46" s="57" t="s">
        <v>547</v>
      </c>
      <c r="F46" s="57" t="s">
        <v>548</v>
      </c>
      <c r="G46" s="57" t="s">
        <v>456</v>
      </c>
      <c r="H46" s="57" t="s">
        <v>288</v>
      </c>
      <c r="I46" s="57" t="s">
        <v>510</v>
      </c>
      <c r="J46" s="136">
        <v>8158775749</v>
      </c>
      <c r="K46" s="57" t="s">
        <v>145</v>
      </c>
      <c r="L46">
        <v>1.5</v>
      </c>
      <c r="M46">
        <v>20.6</v>
      </c>
      <c r="N46">
        <v>8.5</v>
      </c>
      <c r="O46" s="65">
        <v>30.6</v>
      </c>
      <c r="P46" s="58">
        <v>48</v>
      </c>
      <c r="Q46" s="58">
        <v>21</v>
      </c>
      <c r="R46" s="58">
        <v>31</v>
      </c>
      <c r="S46" s="58">
        <v>19</v>
      </c>
      <c r="T46" s="58">
        <v>22</v>
      </c>
      <c r="U46" s="58">
        <v>21</v>
      </c>
      <c r="V46" s="58">
        <v>18</v>
      </c>
      <c r="W46" s="58">
        <v>19</v>
      </c>
      <c r="X46" s="58">
        <v>23</v>
      </c>
      <c r="Y46" s="58">
        <v>12</v>
      </c>
      <c r="Z46" s="58">
        <v>30</v>
      </c>
      <c r="AA46" s="58">
        <v>25</v>
      </c>
      <c r="AB46" s="58">
        <v>20</v>
      </c>
      <c r="AC46" s="58">
        <v>29</v>
      </c>
      <c r="AD46" s="58">
        <v>0</v>
      </c>
      <c r="AE46" s="58">
        <v>0</v>
      </c>
      <c r="AF46" s="58">
        <v>0</v>
      </c>
      <c r="AG46" s="58">
        <v>0</v>
      </c>
      <c r="AH46" s="58" t="s">
        <v>290</v>
      </c>
      <c r="AI46" s="58" t="s">
        <v>290</v>
      </c>
      <c r="AJ46" s="58" t="s">
        <v>290</v>
      </c>
      <c r="AK46" s="58">
        <v>13</v>
      </c>
      <c r="AL46" s="58">
        <v>26</v>
      </c>
      <c r="AM46" s="58">
        <v>31</v>
      </c>
      <c r="AN46" s="58" t="s">
        <v>290</v>
      </c>
      <c r="AO46" s="58">
        <v>231</v>
      </c>
      <c r="AP46" s="58">
        <v>41</v>
      </c>
      <c r="AQ46" s="58">
        <v>186</v>
      </c>
      <c r="AR46" s="58">
        <v>159</v>
      </c>
      <c r="AS46" s="58" t="s">
        <v>290</v>
      </c>
      <c r="AT46" s="58" t="s">
        <v>290</v>
      </c>
      <c r="AU46" s="58">
        <v>100</v>
      </c>
      <c r="AV46" s="58">
        <v>345</v>
      </c>
      <c r="AW46" s="57"/>
    </row>
    <row r="47" spans="1:49">
      <c r="A47" s="57" t="s">
        <v>549</v>
      </c>
      <c r="B47" s="57" t="s">
        <v>550</v>
      </c>
      <c r="C47" s="57" t="s">
        <v>283</v>
      </c>
      <c r="D47" s="57" t="s">
        <v>551</v>
      </c>
      <c r="E47" s="57" t="s">
        <v>552</v>
      </c>
      <c r="F47" s="57" t="s">
        <v>553</v>
      </c>
      <c r="G47" s="57" t="s">
        <v>456</v>
      </c>
      <c r="H47" s="57" t="s">
        <v>288</v>
      </c>
      <c r="I47" s="57" t="s">
        <v>554</v>
      </c>
      <c r="J47" s="136">
        <v>8153328101</v>
      </c>
      <c r="K47" s="57" t="s">
        <v>145</v>
      </c>
      <c r="L47">
        <v>1</v>
      </c>
      <c r="M47">
        <v>11</v>
      </c>
      <c r="N47">
        <v>6.5</v>
      </c>
      <c r="O47" s="65">
        <v>18.5</v>
      </c>
      <c r="P47" s="58">
        <v>50</v>
      </c>
      <c r="Q47" s="58">
        <v>18</v>
      </c>
      <c r="R47" s="58" t="s">
        <v>290</v>
      </c>
      <c r="S47" s="58" t="s">
        <v>290</v>
      </c>
      <c r="T47" s="58" t="s">
        <v>290</v>
      </c>
      <c r="U47" s="58" t="s">
        <v>290</v>
      </c>
      <c r="V47" s="58" t="s">
        <v>290</v>
      </c>
      <c r="W47" s="58" t="s">
        <v>290</v>
      </c>
      <c r="X47" s="58" t="s">
        <v>290</v>
      </c>
      <c r="Y47" s="58" t="s">
        <v>290</v>
      </c>
      <c r="Z47" s="58">
        <v>0</v>
      </c>
      <c r="AA47" s="58">
        <v>0</v>
      </c>
      <c r="AB47" s="58">
        <v>0</v>
      </c>
      <c r="AC47" s="58">
        <v>0</v>
      </c>
      <c r="AD47" s="58">
        <v>0</v>
      </c>
      <c r="AE47" s="58">
        <v>0</v>
      </c>
      <c r="AF47" s="58">
        <v>0</v>
      </c>
      <c r="AG47" s="58">
        <v>0</v>
      </c>
      <c r="AH47" s="58">
        <v>0</v>
      </c>
      <c r="AI47" s="58">
        <v>0</v>
      </c>
      <c r="AJ47" s="58">
        <v>0</v>
      </c>
      <c r="AK47" s="58">
        <v>17</v>
      </c>
      <c r="AL47" s="58" t="s">
        <v>290</v>
      </c>
      <c r="AM47" s="58" t="s">
        <v>290</v>
      </c>
      <c r="AN47" s="58">
        <v>0</v>
      </c>
      <c r="AO47" s="58">
        <v>91</v>
      </c>
      <c r="AP47" s="58" t="s">
        <v>290</v>
      </c>
      <c r="AQ47" s="58">
        <v>56</v>
      </c>
      <c r="AR47" s="58">
        <v>60</v>
      </c>
      <c r="AS47" s="58">
        <v>0</v>
      </c>
      <c r="AT47" s="58">
        <v>0</v>
      </c>
      <c r="AU47" s="58">
        <v>0</v>
      </c>
      <c r="AV47" s="58">
        <v>116</v>
      </c>
      <c r="AW47" s="57"/>
    </row>
    <row r="48" spans="1:49">
      <c r="A48" s="57" t="s">
        <v>555</v>
      </c>
      <c r="B48" s="57" t="s">
        <v>556</v>
      </c>
      <c r="C48" s="57" t="s">
        <v>283</v>
      </c>
      <c r="D48" s="57" t="s">
        <v>557</v>
      </c>
      <c r="E48" s="57" t="s">
        <v>558</v>
      </c>
      <c r="F48" s="57" t="s">
        <v>559</v>
      </c>
      <c r="G48" s="57" t="s">
        <v>456</v>
      </c>
      <c r="H48" s="57" t="s">
        <v>288</v>
      </c>
      <c r="I48" s="57" t="s">
        <v>504</v>
      </c>
      <c r="J48" s="136">
        <v>8153976899</v>
      </c>
      <c r="K48" s="57" t="s">
        <v>145</v>
      </c>
      <c r="L48">
        <v>2</v>
      </c>
      <c r="M48">
        <v>16</v>
      </c>
      <c r="N48">
        <v>4</v>
      </c>
      <c r="O48" s="65">
        <v>22</v>
      </c>
      <c r="P48" s="58" t="s">
        <v>290</v>
      </c>
      <c r="Q48" s="58">
        <v>16</v>
      </c>
      <c r="R48" s="58">
        <v>17</v>
      </c>
      <c r="S48" s="58">
        <v>10</v>
      </c>
      <c r="T48" s="58" t="s">
        <v>290</v>
      </c>
      <c r="U48" s="58">
        <v>13</v>
      </c>
      <c r="V48" s="58">
        <v>11</v>
      </c>
      <c r="W48" s="58">
        <v>11</v>
      </c>
      <c r="X48" s="58" t="s">
        <v>290</v>
      </c>
      <c r="Y48" s="58" t="s">
        <v>290</v>
      </c>
      <c r="Z48" s="58" t="s">
        <v>290</v>
      </c>
      <c r="AA48" s="58" t="s">
        <v>290</v>
      </c>
      <c r="AB48" s="58">
        <v>0</v>
      </c>
      <c r="AC48" s="58">
        <v>0</v>
      </c>
      <c r="AD48" s="58">
        <v>0</v>
      </c>
      <c r="AE48" s="58">
        <v>0</v>
      </c>
      <c r="AF48" s="58">
        <v>0</v>
      </c>
      <c r="AG48" s="58">
        <v>0</v>
      </c>
      <c r="AH48" s="58">
        <v>0</v>
      </c>
      <c r="AI48" s="58">
        <v>0</v>
      </c>
      <c r="AJ48" s="58">
        <v>0</v>
      </c>
      <c r="AK48" s="58">
        <v>30</v>
      </c>
      <c r="AL48" s="58" t="s">
        <v>290</v>
      </c>
      <c r="AM48" s="58">
        <v>0</v>
      </c>
      <c r="AN48" s="58">
        <v>0</v>
      </c>
      <c r="AO48" s="58">
        <v>65</v>
      </c>
      <c r="AP48" s="58" t="s">
        <v>290</v>
      </c>
      <c r="AQ48" s="58">
        <v>54</v>
      </c>
      <c r="AR48" s="58">
        <v>47</v>
      </c>
      <c r="AS48" s="58" t="s">
        <v>290</v>
      </c>
      <c r="AT48" s="58" t="s">
        <v>290</v>
      </c>
      <c r="AU48" s="58">
        <v>46</v>
      </c>
      <c r="AV48" s="58">
        <v>101</v>
      </c>
      <c r="AW48" s="57"/>
    </row>
    <row r="49" spans="1:49">
      <c r="A49" s="57" t="s">
        <v>560</v>
      </c>
      <c r="B49" s="57" t="s">
        <v>561</v>
      </c>
      <c r="C49" s="57"/>
      <c r="D49" s="57" t="s">
        <v>562</v>
      </c>
      <c r="E49" s="57" t="s">
        <v>563</v>
      </c>
      <c r="F49" s="57" t="s">
        <v>564</v>
      </c>
      <c r="G49" s="57" t="s">
        <v>456</v>
      </c>
      <c r="H49" s="57" t="s">
        <v>288</v>
      </c>
      <c r="I49" s="57" t="s">
        <v>493</v>
      </c>
      <c r="J49" s="136">
        <v>8153993021</v>
      </c>
      <c r="K49" s="57" t="s">
        <v>145</v>
      </c>
      <c r="L49">
        <v>3.5</v>
      </c>
      <c r="M49">
        <v>11.5</v>
      </c>
      <c r="N49">
        <v>0</v>
      </c>
      <c r="O49" s="65">
        <v>15</v>
      </c>
      <c r="P49" s="58">
        <v>10</v>
      </c>
      <c r="Q49" s="58">
        <v>10</v>
      </c>
      <c r="R49" s="58" t="s">
        <v>290</v>
      </c>
      <c r="S49" s="58">
        <v>10</v>
      </c>
      <c r="T49" s="58" t="s">
        <v>290</v>
      </c>
      <c r="U49" s="58" t="s">
        <v>290</v>
      </c>
      <c r="V49" s="58">
        <v>11</v>
      </c>
      <c r="W49" s="58" t="s">
        <v>290</v>
      </c>
      <c r="X49" s="58" t="s">
        <v>290</v>
      </c>
      <c r="Y49" s="58" t="s">
        <v>290</v>
      </c>
      <c r="Z49" s="58" t="s">
        <v>290</v>
      </c>
      <c r="AA49" s="58" t="s">
        <v>290</v>
      </c>
      <c r="AB49" s="58" t="s">
        <v>290</v>
      </c>
      <c r="AC49" s="58" t="s">
        <v>290</v>
      </c>
      <c r="AD49" s="58">
        <v>0</v>
      </c>
      <c r="AE49" s="58">
        <v>0</v>
      </c>
      <c r="AF49" s="58">
        <v>0</v>
      </c>
      <c r="AG49" s="58">
        <v>0</v>
      </c>
      <c r="AH49" s="58">
        <v>0</v>
      </c>
      <c r="AI49" s="58">
        <v>0</v>
      </c>
      <c r="AJ49" s="58">
        <v>0</v>
      </c>
      <c r="AK49" s="58">
        <v>0</v>
      </c>
      <c r="AL49" s="58" t="s">
        <v>290</v>
      </c>
      <c r="AM49" s="58" t="s">
        <v>290</v>
      </c>
      <c r="AN49" s="58">
        <v>0</v>
      </c>
      <c r="AO49" s="58">
        <v>74</v>
      </c>
      <c r="AP49" s="58">
        <v>10</v>
      </c>
      <c r="AQ49" s="58">
        <v>58</v>
      </c>
      <c r="AR49" s="58">
        <v>40</v>
      </c>
      <c r="AS49" s="58" t="s">
        <v>290</v>
      </c>
      <c r="AT49" s="58">
        <v>0</v>
      </c>
      <c r="AU49" s="58">
        <v>38</v>
      </c>
      <c r="AV49" s="58">
        <v>98</v>
      </c>
      <c r="AW49" s="57"/>
    </row>
    <row r="50" spans="1:49">
      <c r="A50" s="57" t="s">
        <v>565</v>
      </c>
      <c r="B50" s="57" t="s">
        <v>566</v>
      </c>
      <c r="C50" s="57" t="s">
        <v>314</v>
      </c>
      <c r="D50" s="57" t="s">
        <v>534</v>
      </c>
      <c r="E50" s="57" t="s">
        <v>567</v>
      </c>
      <c r="F50" s="57" t="s">
        <v>568</v>
      </c>
      <c r="G50" s="57" t="s">
        <v>456</v>
      </c>
      <c r="H50" s="57" t="s">
        <v>288</v>
      </c>
      <c r="I50" s="57" t="s">
        <v>554</v>
      </c>
      <c r="J50" s="136">
        <v>8152278894</v>
      </c>
      <c r="K50" s="57" t="s">
        <v>145</v>
      </c>
      <c r="L50">
        <v>1</v>
      </c>
      <c r="M50">
        <v>10</v>
      </c>
      <c r="N50">
        <v>10</v>
      </c>
      <c r="O50" s="65">
        <v>21</v>
      </c>
      <c r="P50" s="58">
        <v>24</v>
      </c>
      <c r="Q50" s="58">
        <v>12</v>
      </c>
      <c r="R50" s="58">
        <v>13</v>
      </c>
      <c r="S50" s="58">
        <v>14</v>
      </c>
      <c r="T50" s="58">
        <v>15</v>
      </c>
      <c r="U50" s="58">
        <v>11</v>
      </c>
      <c r="V50" s="58">
        <v>11</v>
      </c>
      <c r="W50" s="58" t="s">
        <v>290</v>
      </c>
      <c r="X50" s="58">
        <v>0</v>
      </c>
      <c r="Y50" s="58">
        <v>0</v>
      </c>
      <c r="Z50" s="58">
        <v>0</v>
      </c>
      <c r="AA50" s="58">
        <v>0</v>
      </c>
      <c r="AB50" s="58">
        <v>0</v>
      </c>
      <c r="AC50" s="58">
        <v>0</v>
      </c>
      <c r="AD50" s="58">
        <v>0</v>
      </c>
      <c r="AE50" s="58">
        <v>0</v>
      </c>
      <c r="AF50" s="58">
        <v>0</v>
      </c>
      <c r="AG50" s="58">
        <v>0</v>
      </c>
      <c r="AH50" s="58">
        <v>0</v>
      </c>
      <c r="AI50" s="58">
        <v>0</v>
      </c>
      <c r="AJ50" s="58">
        <v>0</v>
      </c>
      <c r="AK50" s="58">
        <v>0</v>
      </c>
      <c r="AL50" s="58">
        <v>19</v>
      </c>
      <c r="AM50" s="58" t="s">
        <v>290</v>
      </c>
      <c r="AN50" s="58">
        <v>0</v>
      </c>
      <c r="AO50" s="58">
        <v>60</v>
      </c>
      <c r="AP50" s="58">
        <v>16</v>
      </c>
      <c r="AQ50" s="58">
        <v>52</v>
      </c>
      <c r="AR50" s="58">
        <v>50</v>
      </c>
      <c r="AS50" s="58">
        <v>0</v>
      </c>
      <c r="AT50" s="58">
        <v>0</v>
      </c>
      <c r="AU50" s="58">
        <v>75</v>
      </c>
      <c r="AV50" s="58">
        <v>102</v>
      </c>
      <c r="AW50" s="57"/>
    </row>
    <row r="51" spans="1:49">
      <c r="A51" s="57" t="s">
        <v>569</v>
      </c>
      <c r="B51" s="57" t="s">
        <v>570</v>
      </c>
      <c r="C51" s="57" t="s">
        <v>353</v>
      </c>
      <c r="D51" s="57" t="s">
        <v>571</v>
      </c>
      <c r="E51" s="57" t="s">
        <v>572</v>
      </c>
      <c r="F51" s="57" t="s">
        <v>573</v>
      </c>
      <c r="G51" s="57" t="s">
        <v>574</v>
      </c>
      <c r="H51" s="57" t="s">
        <v>288</v>
      </c>
      <c r="I51" s="57" t="s">
        <v>575</v>
      </c>
      <c r="J51" s="136">
        <v>2249991177</v>
      </c>
      <c r="K51" s="57" t="s">
        <v>146</v>
      </c>
      <c r="L51">
        <v>15</v>
      </c>
      <c r="M51">
        <v>27</v>
      </c>
      <c r="N51">
        <v>5</v>
      </c>
      <c r="O51" s="65">
        <v>47</v>
      </c>
      <c r="P51" s="58">
        <v>0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  <c r="X51" s="58">
        <v>0</v>
      </c>
      <c r="Y51" s="58">
        <v>0</v>
      </c>
      <c r="Z51" s="58">
        <v>36</v>
      </c>
      <c r="AA51" s="58">
        <v>43</v>
      </c>
      <c r="AB51" s="58">
        <v>58</v>
      </c>
      <c r="AC51" s="58">
        <v>63</v>
      </c>
      <c r="AD51" s="58">
        <v>0</v>
      </c>
      <c r="AE51" s="58">
        <v>0</v>
      </c>
      <c r="AF51" s="58">
        <v>0</v>
      </c>
      <c r="AG51" s="58">
        <v>0</v>
      </c>
      <c r="AH51" s="58">
        <v>0</v>
      </c>
      <c r="AI51" s="58">
        <v>0</v>
      </c>
      <c r="AJ51" s="58">
        <v>0</v>
      </c>
      <c r="AK51" s="58">
        <v>18</v>
      </c>
      <c r="AL51" s="58">
        <v>13</v>
      </c>
      <c r="AM51" s="58">
        <v>18</v>
      </c>
      <c r="AN51" s="58">
        <v>0</v>
      </c>
      <c r="AO51" s="58">
        <v>136</v>
      </c>
      <c r="AP51" s="58">
        <v>15</v>
      </c>
      <c r="AQ51" s="58">
        <v>110</v>
      </c>
      <c r="AR51" s="58">
        <v>90</v>
      </c>
      <c r="AS51" s="58">
        <v>22</v>
      </c>
      <c r="AT51" s="58">
        <v>21</v>
      </c>
      <c r="AU51" s="58" t="s">
        <v>290</v>
      </c>
      <c r="AV51" s="58">
        <v>200</v>
      </c>
      <c r="AW51" s="57"/>
    </row>
    <row r="52" spans="1:49">
      <c r="A52" s="57" t="s">
        <v>576</v>
      </c>
      <c r="B52" s="57" t="s">
        <v>577</v>
      </c>
      <c r="C52" s="57" t="s">
        <v>578</v>
      </c>
      <c r="D52" s="57" t="s">
        <v>579</v>
      </c>
      <c r="E52" s="57" t="s">
        <v>580</v>
      </c>
      <c r="F52" s="57" t="s">
        <v>581</v>
      </c>
      <c r="G52" s="57" t="s">
        <v>582</v>
      </c>
      <c r="H52" s="57" t="s">
        <v>288</v>
      </c>
      <c r="I52" s="57" t="s">
        <v>583</v>
      </c>
      <c r="J52" s="136">
        <v>8479830646</v>
      </c>
      <c r="K52" s="57" t="s">
        <v>146</v>
      </c>
      <c r="L52">
        <v>3.8</v>
      </c>
      <c r="M52">
        <v>6.1</v>
      </c>
      <c r="N52">
        <v>4.2</v>
      </c>
      <c r="O52" s="65">
        <v>14.1</v>
      </c>
      <c r="P52" s="58">
        <v>0</v>
      </c>
      <c r="Q52" s="58">
        <v>0</v>
      </c>
      <c r="R52" s="58">
        <v>0</v>
      </c>
      <c r="S52" s="58">
        <v>0</v>
      </c>
      <c r="T52" s="58">
        <v>0</v>
      </c>
      <c r="U52" s="58">
        <v>0</v>
      </c>
      <c r="V52" s="58">
        <v>0</v>
      </c>
      <c r="W52" s="58">
        <v>0</v>
      </c>
      <c r="X52" s="58">
        <v>0</v>
      </c>
      <c r="Y52" s="58">
        <v>0</v>
      </c>
      <c r="Z52" s="58" t="s">
        <v>290</v>
      </c>
      <c r="AA52" s="58">
        <v>10</v>
      </c>
      <c r="AB52" s="58" t="s">
        <v>290</v>
      </c>
      <c r="AC52" s="58" t="s">
        <v>290</v>
      </c>
      <c r="AD52" s="58">
        <v>0</v>
      </c>
      <c r="AE52" s="58">
        <v>0</v>
      </c>
      <c r="AF52" s="58">
        <v>0</v>
      </c>
      <c r="AG52" s="58">
        <v>0</v>
      </c>
      <c r="AH52" s="58">
        <v>0</v>
      </c>
      <c r="AI52" s="58">
        <v>0</v>
      </c>
      <c r="AJ52" s="58">
        <v>0</v>
      </c>
      <c r="AK52" s="58">
        <v>0</v>
      </c>
      <c r="AL52" s="58">
        <v>0</v>
      </c>
      <c r="AM52" s="58">
        <v>0</v>
      </c>
      <c r="AN52" s="58">
        <v>0</v>
      </c>
      <c r="AO52" s="58">
        <v>31</v>
      </c>
      <c r="AP52" s="58">
        <v>0</v>
      </c>
      <c r="AQ52" s="58">
        <v>0</v>
      </c>
      <c r="AR52" s="58">
        <v>31</v>
      </c>
      <c r="AS52" s="58">
        <v>0</v>
      </c>
      <c r="AT52" s="58" t="s">
        <v>290</v>
      </c>
      <c r="AU52" s="58">
        <v>15</v>
      </c>
      <c r="AV52" s="58">
        <v>31</v>
      </c>
      <c r="AW52" s="57"/>
    </row>
    <row r="53" spans="1:49">
      <c r="A53" s="57" t="s">
        <v>584</v>
      </c>
      <c r="B53" s="57" t="s">
        <v>585</v>
      </c>
      <c r="C53" s="57" t="s">
        <v>283</v>
      </c>
      <c r="D53" s="57" t="s">
        <v>586</v>
      </c>
      <c r="E53" s="57" t="s">
        <v>587</v>
      </c>
      <c r="F53" s="57" t="s">
        <v>588</v>
      </c>
      <c r="G53" s="57" t="s">
        <v>582</v>
      </c>
      <c r="H53" s="57" t="s">
        <v>288</v>
      </c>
      <c r="I53" s="57" t="s">
        <v>589</v>
      </c>
      <c r="J53" s="136">
        <v>7734139770</v>
      </c>
      <c r="K53" s="57" t="s">
        <v>146</v>
      </c>
      <c r="L53">
        <v>1</v>
      </c>
      <c r="M53">
        <v>5.5</v>
      </c>
      <c r="N53">
        <v>1</v>
      </c>
      <c r="O53" s="65">
        <v>7.5</v>
      </c>
      <c r="P53" s="58">
        <v>0</v>
      </c>
      <c r="Q53" s="58" t="s">
        <v>290</v>
      </c>
      <c r="R53" s="58" t="s">
        <v>290</v>
      </c>
      <c r="S53" s="58" t="s">
        <v>290</v>
      </c>
      <c r="T53" s="58" t="s">
        <v>290</v>
      </c>
      <c r="U53" s="58" t="s">
        <v>290</v>
      </c>
      <c r="V53" s="58" t="s">
        <v>290</v>
      </c>
      <c r="W53" s="58" t="s">
        <v>290</v>
      </c>
      <c r="X53" s="58" t="s">
        <v>290</v>
      </c>
      <c r="Y53" s="58" t="s">
        <v>290</v>
      </c>
      <c r="Z53" s="58">
        <v>0</v>
      </c>
      <c r="AA53" s="58">
        <v>0</v>
      </c>
      <c r="AB53" s="58">
        <v>0</v>
      </c>
      <c r="AC53" s="58">
        <v>0</v>
      </c>
      <c r="AD53" s="58">
        <v>0</v>
      </c>
      <c r="AE53" s="58">
        <v>0</v>
      </c>
      <c r="AF53" s="58">
        <v>0</v>
      </c>
      <c r="AG53" s="58">
        <v>0</v>
      </c>
      <c r="AH53" s="58">
        <v>0</v>
      </c>
      <c r="AI53" s="58">
        <v>0</v>
      </c>
      <c r="AJ53" s="58">
        <v>0</v>
      </c>
      <c r="AK53" s="58">
        <v>0</v>
      </c>
      <c r="AL53" s="58">
        <v>0</v>
      </c>
      <c r="AM53" s="58">
        <v>0</v>
      </c>
      <c r="AN53" s="58">
        <v>0</v>
      </c>
      <c r="AO53" s="58">
        <v>25</v>
      </c>
      <c r="AP53" s="58">
        <v>0</v>
      </c>
      <c r="AQ53" s="58" t="s">
        <v>290</v>
      </c>
      <c r="AR53" s="58">
        <v>21</v>
      </c>
      <c r="AS53" s="58">
        <v>0</v>
      </c>
      <c r="AT53" s="58" t="s">
        <v>290</v>
      </c>
      <c r="AU53" s="58">
        <v>15</v>
      </c>
      <c r="AV53" s="58">
        <v>25</v>
      </c>
      <c r="AW53" s="57"/>
    </row>
    <row r="54" spans="1:49">
      <c r="A54" s="57" t="s">
        <v>590</v>
      </c>
      <c r="B54" s="57" t="s">
        <v>591</v>
      </c>
      <c r="C54" s="57"/>
      <c r="D54" s="57" t="s">
        <v>592</v>
      </c>
      <c r="E54" s="57" t="s">
        <v>593</v>
      </c>
      <c r="F54" s="57" t="s">
        <v>594</v>
      </c>
      <c r="G54" s="57" t="s">
        <v>595</v>
      </c>
      <c r="H54" s="57" t="s">
        <v>288</v>
      </c>
      <c r="I54" s="57" t="s">
        <v>596</v>
      </c>
      <c r="J54" s="136">
        <v>8475934120</v>
      </c>
      <c r="K54" s="57" t="s">
        <v>146</v>
      </c>
      <c r="L54">
        <v>1</v>
      </c>
      <c r="M54">
        <v>4</v>
      </c>
      <c r="N54">
        <v>0</v>
      </c>
      <c r="O54" s="65">
        <v>5</v>
      </c>
      <c r="P54" s="58">
        <v>0</v>
      </c>
      <c r="Q54" s="58">
        <v>0</v>
      </c>
      <c r="R54" s="58">
        <v>0</v>
      </c>
      <c r="S54" s="58">
        <v>0</v>
      </c>
      <c r="T54" s="58" t="s">
        <v>290</v>
      </c>
      <c r="U54" s="58" t="s">
        <v>290</v>
      </c>
      <c r="V54" s="58" t="s">
        <v>290</v>
      </c>
      <c r="W54" s="58" t="s">
        <v>290</v>
      </c>
      <c r="X54" s="58" t="s">
        <v>290</v>
      </c>
      <c r="Y54" s="58" t="s">
        <v>290</v>
      </c>
      <c r="Z54" s="58" t="s">
        <v>290</v>
      </c>
      <c r="AA54" s="58" t="s">
        <v>290</v>
      </c>
      <c r="AB54" s="58" t="s">
        <v>290</v>
      </c>
      <c r="AC54" s="58" t="s">
        <v>290</v>
      </c>
      <c r="AD54" s="58">
        <v>0</v>
      </c>
      <c r="AE54" s="58">
        <v>0</v>
      </c>
      <c r="AF54" s="58">
        <v>0</v>
      </c>
      <c r="AG54" s="58">
        <v>0</v>
      </c>
      <c r="AH54" s="58">
        <v>0</v>
      </c>
      <c r="AI54" s="58">
        <v>0</v>
      </c>
      <c r="AJ54" s="58">
        <v>0</v>
      </c>
      <c r="AK54" s="58">
        <v>0</v>
      </c>
      <c r="AL54" s="58">
        <v>0</v>
      </c>
      <c r="AM54" s="58">
        <v>0</v>
      </c>
      <c r="AN54" s="58">
        <v>0</v>
      </c>
      <c r="AO54" s="58">
        <v>23</v>
      </c>
      <c r="AP54" s="58">
        <v>0</v>
      </c>
      <c r="AQ54" s="58">
        <v>10</v>
      </c>
      <c r="AR54" s="58">
        <v>13</v>
      </c>
      <c r="AS54" s="58" t="s">
        <v>290</v>
      </c>
      <c r="AT54" s="58" t="s">
        <v>290</v>
      </c>
      <c r="AU54" s="58">
        <v>0</v>
      </c>
      <c r="AV54" s="58">
        <v>23</v>
      </c>
      <c r="AW54" s="57"/>
    </row>
    <row r="55" spans="1:49">
      <c r="A55" s="57" t="s">
        <v>597</v>
      </c>
      <c r="B55" s="57" t="s">
        <v>598</v>
      </c>
      <c r="C55" s="57"/>
      <c r="D55" s="57" t="s">
        <v>519</v>
      </c>
      <c r="E55" s="57" t="s">
        <v>599</v>
      </c>
      <c r="F55" s="57" t="s">
        <v>600</v>
      </c>
      <c r="G55" s="57" t="s">
        <v>601</v>
      </c>
      <c r="H55" s="57" t="s">
        <v>288</v>
      </c>
      <c r="I55" s="57" t="s">
        <v>602</v>
      </c>
      <c r="J55" s="136">
        <v>8474460674</v>
      </c>
      <c r="K55" s="57" t="s">
        <v>146</v>
      </c>
      <c r="L55">
        <v>20.8</v>
      </c>
      <c r="M55">
        <v>87</v>
      </c>
      <c r="N55">
        <v>26.5</v>
      </c>
      <c r="O55" s="65">
        <v>134.30000000000001</v>
      </c>
      <c r="P55" s="58">
        <v>14</v>
      </c>
      <c r="Q55" s="58">
        <v>23</v>
      </c>
      <c r="R55" s="58">
        <v>29</v>
      </c>
      <c r="S55" s="58">
        <v>30</v>
      </c>
      <c r="T55" s="58">
        <v>25</v>
      </c>
      <c r="U55" s="58">
        <v>33</v>
      </c>
      <c r="V55" s="58">
        <v>38</v>
      </c>
      <c r="W55" s="58">
        <v>45</v>
      </c>
      <c r="X55" s="58">
        <v>47</v>
      </c>
      <c r="Y55" s="58">
        <v>48</v>
      </c>
      <c r="Z55" s="58">
        <v>50</v>
      </c>
      <c r="AA55" s="58">
        <v>52</v>
      </c>
      <c r="AB55" s="58">
        <v>55</v>
      </c>
      <c r="AC55" s="58">
        <v>54</v>
      </c>
      <c r="AD55" s="58">
        <v>0</v>
      </c>
      <c r="AE55" s="58">
        <v>0</v>
      </c>
      <c r="AF55" s="58">
        <v>0</v>
      </c>
      <c r="AG55" s="58">
        <v>0</v>
      </c>
      <c r="AH55" s="58">
        <v>0</v>
      </c>
      <c r="AI55" s="58">
        <v>0</v>
      </c>
      <c r="AJ55" s="58" t="s">
        <v>290</v>
      </c>
      <c r="AK55" s="58">
        <v>66</v>
      </c>
      <c r="AL55" s="58">
        <v>31</v>
      </c>
      <c r="AM55" s="58">
        <v>34</v>
      </c>
      <c r="AN55" s="58" t="s">
        <v>290</v>
      </c>
      <c r="AO55" s="58">
        <v>355</v>
      </c>
      <c r="AP55" s="58">
        <v>54</v>
      </c>
      <c r="AQ55" s="58">
        <v>261</v>
      </c>
      <c r="AR55" s="58">
        <v>282</v>
      </c>
      <c r="AS55" s="58">
        <v>23</v>
      </c>
      <c r="AT55" s="58">
        <v>27</v>
      </c>
      <c r="AU55" s="58">
        <v>10</v>
      </c>
      <c r="AV55" s="58">
        <v>543</v>
      </c>
      <c r="AW55" s="57"/>
    </row>
    <row r="56" spans="1:49">
      <c r="A56" s="57" t="s">
        <v>603</v>
      </c>
      <c r="B56" s="57" t="s">
        <v>604</v>
      </c>
      <c r="C56" s="57"/>
      <c r="D56" s="57" t="s">
        <v>605</v>
      </c>
      <c r="E56" s="57" t="s">
        <v>606</v>
      </c>
      <c r="F56" s="57" t="s">
        <v>607</v>
      </c>
      <c r="G56" s="57" t="s">
        <v>582</v>
      </c>
      <c r="H56" s="57" t="s">
        <v>288</v>
      </c>
      <c r="I56" s="57" t="s">
        <v>583</v>
      </c>
      <c r="J56" s="136">
        <v>2245347638</v>
      </c>
      <c r="K56" s="57" t="s">
        <v>146</v>
      </c>
      <c r="L56">
        <v>2</v>
      </c>
      <c r="M56">
        <v>48</v>
      </c>
      <c r="N56">
        <v>11</v>
      </c>
      <c r="O56" s="65">
        <v>61</v>
      </c>
      <c r="P56" s="58">
        <v>116</v>
      </c>
      <c r="Q56" s="58">
        <v>78</v>
      </c>
      <c r="R56" s="58">
        <v>72</v>
      </c>
      <c r="S56" s="58">
        <v>52</v>
      </c>
      <c r="T56" s="58">
        <v>59</v>
      </c>
      <c r="U56" s="58">
        <v>56</v>
      </c>
      <c r="V56" s="58">
        <v>49</v>
      </c>
      <c r="W56" s="58">
        <v>0</v>
      </c>
      <c r="X56" s="58">
        <v>0</v>
      </c>
      <c r="Y56" s="58">
        <v>0</v>
      </c>
      <c r="Z56" s="58">
        <v>0</v>
      </c>
      <c r="AA56" s="58">
        <v>0</v>
      </c>
      <c r="AB56" s="58">
        <v>0</v>
      </c>
      <c r="AC56" s="58">
        <v>0</v>
      </c>
      <c r="AD56" s="58">
        <v>0</v>
      </c>
      <c r="AE56" s="58">
        <v>0</v>
      </c>
      <c r="AF56" s="58">
        <v>0</v>
      </c>
      <c r="AG56" s="58">
        <v>0</v>
      </c>
      <c r="AH56" s="58">
        <v>0</v>
      </c>
      <c r="AI56" s="58">
        <v>0</v>
      </c>
      <c r="AJ56" s="58">
        <v>0</v>
      </c>
      <c r="AK56" s="58">
        <v>377</v>
      </c>
      <c r="AL56" s="58">
        <v>10</v>
      </c>
      <c r="AM56" s="58" t="s">
        <v>290</v>
      </c>
      <c r="AN56" s="58">
        <v>0</v>
      </c>
      <c r="AO56" s="58">
        <v>79</v>
      </c>
      <c r="AP56" s="58" t="s">
        <v>290</v>
      </c>
      <c r="AQ56" s="58">
        <v>238</v>
      </c>
      <c r="AR56" s="58">
        <v>244</v>
      </c>
      <c r="AS56" s="58">
        <v>0</v>
      </c>
      <c r="AT56" s="58">
        <v>0</v>
      </c>
      <c r="AU56" s="58">
        <v>58</v>
      </c>
      <c r="AV56" s="58">
        <v>482</v>
      </c>
      <c r="AW56" s="57"/>
    </row>
    <row r="57" spans="1:49">
      <c r="A57" s="57" t="s">
        <v>608</v>
      </c>
      <c r="B57" s="57" t="s">
        <v>609</v>
      </c>
      <c r="C57" s="57"/>
      <c r="D57" s="57" t="s">
        <v>610</v>
      </c>
      <c r="E57" s="57" t="s">
        <v>611</v>
      </c>
      <c r="F57" s="57" t="s">
        <v>612</v>
      </c>
      <c r="G57" s="57" t="s">
        <v>613</v>
      </c>
      <c r="H57" s="57" t="s">
        <v>288</v>
      </c>
      <c r="I57" s="57" t="s">
        <v>614</v>
      </c>
      <c r="J57" s="136">
        <v>6309652091</v>
      </c>
      <c r="K57" s="57" t="s">
        <v>146</v>
      </c>
      <c r="L57">
        <v>1</v>
      </c>
      <c r="M57">
        <v>2</v>
      </c>
      <c r="N57">
        <v>1</v>
      </c>
      <c r="O57" s="65">
        <v>4</v>
      </c>
      <c r="P57" s="58" t="s">
        <v>290</v>
      </c>
      <c r="Q57" s="58" t="s">
        <v>290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  <c r="X57" s="58">
        <v>0</v>
      </c>
      <c r="Y57" s="58">
        <v>0</v>
      </c>
      <c r="Z57" s="58">
        <v>0</v>
      </c>
      <c r="AA57" s="58">
        <v>0</v>
      </c>
      <c r="AB57" s="58">
        <v>0</v>
      </c>
      <c r="AC57" s="58">
        <v>0</v>
      </c>
      <c r="AD57" s="58">
        <v>0</v>
      </c>
      <c r="AE57" s="58">
        <v>0</v>
      </c>
      <c r="AF57" s="58">
        <v>0</v>
      </c>
      <c r="AG57" s="58">
        <v>0</v>
      </c>
      <c r="AH57" s="58">
        <v>0</v>
      </c>
      <c r="AI57" s="58">
        <v>0</v>
      </c>
      <c r="AJ57" s="58">
        <v>0</v>
      </c>
      <c r="AK57" s="58">
        <v>0</v>
      </c>
      <c r="AL57" s="58">
        <v>0</v>
      </c>
      <c r="AM57" s="58">
        <v>0</v>
      </c>
      <c r="AN57" s="58">
        <v>0</v>
      </c>
      <c r="AO57" s="58">
        <v>16</v>
      </c>
      <c r="AP57" s="58">
        <v>0</v>
      </c>
      <c r="AQ57" s="58" t="s">
        <v>290</v>
      </c>
      <c r="AR57" s="58" t="s">
        <v>290</v>
      </c>
      <c r="AS57" s="58">
        <v>0</v>
      </c>
      <c r="AT57" s="58">
        <v>0</v>
      </c>
      <c r="AU57" s="58" t="s">
        <v>290</v>
      </c>
      <c r="AV57" s="58">
        <v>16</v>
      </c>
      <c r="AW57" s="57"/>
    </row>
    <row r="58" spans="1:49">
      <c r="A58" s="57" t="s">
        <v>615</v>
      </c>
      <c r="B58" s="57" t="s">
        <v>616</v>
      </c>
      <c r="C58" s="57"/>
      <c r="D58" s="57" t="s">
        <v>617</v>
      </c>
      <c r="E58" s="57" t="s">
        <v>618</v>
      </c>
      <c r="F58" s="57" t="s">
        <v>619</v>
      </c>
      <c r="G58" s="57" t="s">
        <v>620</v>
      </c>
      <c r="H58" s="57" t="s">
        <v>288</v>
      </c>
      <c r="I58" s="57" t="s">
        <v>621</v>
      </c>
      <c r="J58" s="136">
        <v>8479478804</v>
      </c>
      <c r="K58" s="57" t="s">
        <v>146</v>
      </c>
      <c r="L58">
        <v>2</v>
      </c>
      <c r="M58">
        <v>3</v>
      </c>
      <c r="N58">
        <v>2</v>
      </c>
      <c r="O58" s="65">
        <v>7</v>
      </c>
      <c r="P58" s="58">
        <v>0</v>
      </c>
      <c r="Q58" s="58">
        <v>15</v>
      </c>
      <c r="R58" s="58" t="s">
        <v>290</v>
      </c>
      <c r="S58" s="58" t="s">
        <v>290</v>
      </c>
      <c r="T58" s="58" t="s">
        <v>290</v>
      </c>
      <c r="U58" s="58">
        <v>0</v>
      </c>
      <c r="V58" s="58" t="s">
        <v>290</v>
      </c>
      <c r="W58" s="58">
        <v>0</v>
      </c>
      <c r="X58" s="58">
        <v>0</v>
      </c>
      <c r="Y58" s="58">
        <v>0</v>
      </c>
      <c r="Z58" s="58">
        <v>0</v>
      </c>
      <c r="AA58" s="58">
        <v>0</v>
      </c>
      <c r="AB58" s="58">
        <v>0</v>
      </c>
      <c r="AC58" s="58">
        <v>0</v>
      </c>
      <c r="AD58" s="58">
        <v>0</v>
      </c>
      <c r="AE58" s="58">
        <v>0</v>
      </c>
      <c r="AF58" s="58">
        <v>0</v>
      </c>
      <c r="AG58" s="58">
        <v>0</v>
      </c>
      <c r="AH58" s="58">
        <v>0</v>
      </c>
      <c r="AI58" s="58">
        <v>0</v>
      </c>
      <c r="AJ58" s="58">
        <v>0</v>
      </c>
      <c r="AK58" s="58">
        <v>0</v>
      </c>
      <c r="AL58" s="58">
        <v>0</v>
      </c>
      <c r="AM58" s="58">
        <v>0</v>
      </c>
      <c r="AN58" s="58">
        <v>0</v>
      </c>
      <c r="AO58" s="58">
        <v>24</v>
      </c>
      <c r="AP58" s="58">
        <v>0</v>
      </c>
      <c r="AQ58" s="58">
        <v>10</v>
      </c>
      <c r="AR58" s="58">
        <v>14</v>
      </c>
      <c r="AS58" s="58">
        <v>0</v>
      </c>
      <c r="AT58" s="58">
        <v>0</v>
      </c>
      <c r="AU58" s="58" t="s">
        <v>290</v>
      </c>
      <c r="AV58" s="58">
        <v>24</v>
      </c>
      <c r="AW58" s="57"/>
    </row>
    <row r="59" spans="1:49">
      <c r="A59" s="57" t="s">
        <v>622</v>
      </c>
      <c r="B59" s="57" t="s">
        <v>623</v>
      </c>
      <c r="C59" s="57"/>
      <c r="D59" s="57" t="s">
        <v>624</v>
      </c>
      <c r="E59" s="57" t="s">
        <v>625</v>
      </c>
      <c r="F59" s="57" t="s">
        <v>626</v>
      </c>
      <c r="G59" s="57" t="s">
        <v>627</v>
      </c>
      <c r="H59" s="57" t="s">
        <v>288</v>
      </c>
      <c r="I59" s="57" t="s">
        <v>628</v>
      </c>
      <c r="J59" s="136">
        <v>7735708333</v>
      </c>
      <c r="K59" s="57" t="s">
        <v>146</v>
      </c>
      <c r="L59">
        <v>2</v>
      </c>
      <c r="M59">
        <v>5</v>
      </c>
      <c r="N59">
        <v>1</v>
      </c>
      <c r="O59" s="65">
        <v>8</v>
      </c>
      <c r="P59" s="58">
        <v>0</v>
      </c>
      <c r="Q59" s="58">
        <v>0</v>
      </c>
      <c r="R59" s="58">
        <v>0</v>
      </c>
      <c r="S59" s="58">
        <v>0</v>
      </c>
      <c r="T59" s="58">
        <v>0</v>
      </c>
      <c r="U59" s="58">
        <v>0</v>
      </c>
      <c r="V59" s="58">
        <v>0</v>
      </c>
      <c r="W59" s="58">
        <v>0</v>
      </c>
      <c r="X59" s="58">
        <v>0</v>
      </c>
      <c r="Y59" s="58">
        <v>0</v>
      </c>
      <c r="Z59" s="58">
        <v>16</v>
      </c>
      <c r="AA59" s="58">
        <v>18</v>
      </c>
      <c r="AB59" s="58">
        <v>0</v>
      </c>
      <c r="AC59" s="58">
        <v>0</v>
      </c>
      <c r="AD59" s="58">
        <v>0</v>
      </c>
      <c r="AE59" s="58">
        <v>0</v>
      </c>
      <c r="AF59" s="58">
        <v>0</v>
      </c>
      <c r="AG59" s="58">
        <v>0</v>
      </c>
      <c r="AH59" s="58">
        <v>0</v>
      </c>
      <c r="AI59" s="58">
        <v>0</v>
      </c>
      <c r="AJ59" s="58">
        <v>0</v>
      </c>
      <c r="AK59" s="58">
        <v>0</v>
      </c>
      <c r="AL59" s="58">
        <v>0</v>
      </c>
      <c r="AM59" s="58">
        <v>0</v>
      </c>
      <c r="AN59" s="58">
        <v>0</v>
      </c>
      <c r="AO59" s="58">
        <v>34</v>
      </c>
      <c r="AP59" s="58">
        <v>0</v>
      </c>
      <c r="AQ59" s="58">
        <v>0</v>
      </c>
      <c r="AR59" s="58">
        <v>34</v>
      </c>
      <c r="AS59" s="58">
        <v>0</v>
      </c>
      <c r="AT59" s="58">
        <v>0</v>
      </c>
      <c r="AU59" s="58" t="s">
        <v>290</v>
      </c>
      <c r="AV59" s="58">
        <v>34</v>
      </c>
      <c r="AW59" s="57"/>
    </row>
    <row r="60" spans="1:49">
      <c r="A60" s="57" t="s">
        <v>629</v>
      </c>
      <c r="B60" s="57" t="s">
        <v>630</v>
      </c>
      <c r="C60" s="57" t="s">
        <v>314</v>
      </c>
      <c r="D60" s="57" t="s">
        <v>631</v>
      </c>
      <c r="E60" s="57" t="s">
        <v>632</v>
      </c>
      <c r="F60" s="57" t="s">
        <v>633</v>
      </c>
      <c r="G60" s="57" t="s">
        <v>634</v>
      </c>
      <c r="H60" s="57" t="s">
        <v>288</v>
      </c>
      <c r="I60" s="57" t="s">
        <v>635</v>
      </c>
      <c r="J60" s="136">
        <v>8479202405</v>
      </c>
      <c r="K60" s="57" t="s">
        <v>146</v>
      </c>
      <c r="L60">
        <v>39</v>
      </c>
      <c r="M60">
        <v>164</v>
      </c>
      <c r="N60">
        <v>97</v>
      </c>
      <c r="O60" s="65">
        <v>300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  <c r="X60" s="58">
        <v>0</v>
      </c>
      <c r="Y60" s="58">
        <v>0</v>
      </c>
      <c r="Z60" s="58">
        <v>513</v>
      </c>
      <c r="AA60" s="58">
        <v>476</v>
      </c>
      <c r="AB60" s="58">
        <v>485</v>
      </c>
      <c r="AC60" s="58">
        <v>518</v>
      </c>
      <c r="AD60" s="58">
        <v>0</v>
      </c>
      <c r="AE60" s="58">
        <v>0</v>
      </c>
      <c r="AF60" s="58">
        <v>0</v>
      </c>
      <c r="AG60" s="58">
        <v>0</v>
      </c>
      <c r="AH60" s="58">
        <v>0</v>
      </c>
      <c r="AI60" s="58">
        <v>0</v>
      </c>
      <c r="AJ60" s="58" t="s">
        <v>290</v>
      </c>
      <c r="AK60" s="58">
        <v>40</v>
      </c>
      <c r="AL60" s="58">
        <v>145</v>
      </c>
      <c r="AM60" s="58">
        <v>193</v>
      </c>
      <c r="AN60" s="58">
        <v>43</v>
      </c>
      <c r="AO60" s="58">
        <v>1450</v>
      </c>
      <c r="AP60" s="58">
        <v>117</v>
      </c>
      <c r="AQ60" s="58">
        <v>1011</v>
      </c>
      <c r="AR60" s="58">
        <v>981</v>
      </c>
      <c r="AS60" s="58">
        <v>260</v>
      </c>
      <c r="AT60" s="58">
        <v>219</v>
      </c>
      <c r="AU60" s="58">
        <v>194</v>
      </c>
      <c r="AV60" s="58">
        <v>1992</v>
      </c>
      <c r="AW60" s="57"/>
    </row>
    <row r="61" spans="1:49">
      <c r="A61" s="57" t="s">
        <v>636</v>
      </c>
      <c r="B61" s="57" t="s">
        <v>637</v>
      </c>
      <c r="C61" s="57" t="s">
        <v>314</v>
      </c>
      <c r="D61" s="57" t="s">
        <v>638</v>
      </c>
      <c r="E61" s="57" t="s">
        <v>639</v>
      </c>
      <c r="F61" s="57" t="s">
        <v>640</v>
      </c>
      <c r="G61" s="57" t="s">
        <v>641</v>
      </c>
      <c r="H61" s="57" t="s">
        <v>288</v>
      </c>
      <c r="I61" s="57" t="s">
        <v>642</v>
      </c>
      <c r="J61" s="136">
        <v>8479652900</v>
      </c>
      <c r="K61" s="57" t="s">
        <v>146</v>
      </c>
      <c r="L61">
        <v>5</v>
      </c>
      <c r="M61">
        <v>53</v>
      </c>
      <c r="N61">
        <v>38</v>
      </c>
      <c r="O61" s="65">
        <v>96</v>
      </c>
      <c r="P61" s="58">
        <v>0</v>
      </c>
      <c r="Q61" s="58">
        <v>0</v>
      </c>
      <c r="R61" s="58">
        <v>0</v>
      </c>
      <c r="S61" s="58">
        <v>0</v>
      </c>
      <c r="T61" s="58">
        <v>0</v>
      </c>
      <c r="U61" s="58">
        <v>0</v>
      </c>
      <c r="V61" s="58">
        <v>0</v>
      </c>
      <c r="W61" s="58">
        <v>0</v>
      </c>
      <c r="X61" s="58">
        <v>0</v>
      </c>
      <c r="Y61" s="58">
        <v>0</v>
      </c>
      <c r="Z61" s="58">
        <v>200</v>
      </c>
      <c r="AA61" s="58">
        <v>152</v>
      </c>
      <c r="AB61" s="58">
        <v>140</v>
      </c>
      <c r="AC61" s="58">
        <v>120</v>
      </c>
      <c r="AD61" s="58">
        <v>0</v>
      </c>
      <c r="AE61" s="58">
        <v>0</v>
      </c>
      <c r="AF61" s="58">
        <v>0</v>
      </c>
      <c r="AG61" s="58">
        <v>0</v>
      </c>
      <c r="AH61" s="58">
        <v>0</v>
      </c>
      <c r="AI61" s="58">
        <v>122</v>
      </c>
      <c r="AJ61" s="58" t="s">
        <v>290</v>
      </c>
      <c r="AK61" s="58">
        <v>35</v>
      </c>
      <c r="AL61" s="58">
        <v>27</v>
      </c>
      <c r="AM61" s="58">
        <v>67</v>
      </c>
      <c r="AN61" s="58" t="s">
        <v>290</v>
      </c>
      <c r="AO61" s="58">
        <v>535</v>
      </c>
      <c r="AP61" s="58">
        <v>64</v>
      </c>
      <c r="AQ61" s="58">
        <v>0</v>
      </c>
      <c r="AR61" s="58">
        <v>734</v>
      </c>
      <c r="AS61" s="58">
        <v>0</v>
      </c>
      <c r="AT61" s="58">
        <v>185</v>
      </c>
      <c r="AU61" s="58">
        <v>40</v>
      </c>
      <c r="AV61" s="58">
        <v>734</v>
      </c>
      <c r="AW61" s="57"/>
    </row>
    <row r="62" spans="1:49">
      <c r="A62" s="57" t="s">
        <v>643</v>
      </c>
      <c r="B62" s="57" t="s">
        <v>644</v>
      </c>
      <c r="C62" s="57" t="s">
        <v>314</v>
      </c>
      <c r="D62" s="57" t="s">
        <v>538</v>
      </c>
      <c r="E62" s="57" t="s">
        <v>645</v>
      </c>
      <c r="F62" s="57" t="s">
        <v>646</v>
      </c>
      <c r="G62" s="57" t="s">
        <v>647</v>
      </c>
      <c r="H62" s="57" t="s">
        <v>288</v>
      </c>
      <c r="I62" s="57" t="s">
        <v>648</v>
      </c>
      <c r="J62" s="136">
        <v>8474467584</v>
      </c>
      <c r="K62" s="57" t="s">
        <v>146</v>
      </c>
      <c r="L62">
        <v>1</v>
      </c>
      <c r="M62">
        <v>4</v>
      </c>
      <c r="N62">
        <v>1.5</v>
      </c>
      <c r="O62" s="65">
        <v>6.5</v>
      </c>
      <c r="P62" s="58">
        <v>18</v>
      </c>
      <c r="Q62" s="58" t="s">
        <v>290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  <c r="X62" s="58">
        <v>0</v>
      </c>
      <c r="Y62" s="58">
        <v>0</v>
      </c>
      <c r="Z62" s="58">
        <v>0</v>
      </c>
      <c r="AA62" s="58">
        <v>0</v>
      </c>
      <c r="AB62" s="58">
        <v>0</v>
      </c>
      <c r="AC62" s="58">
        <v>0</v>
      </c>
      <c r="AD62" s="58">
        <v>0</v>
      </c>
      <c r="AE62" s="58">
        <v>0</v>
      </c>
      <c r="AF62" s="58">
        <v>0</v>
      </c>
      <c r="AG62" s="58">
        <v>0</v>
      </c>
      <c r="AH62" s="58">
        <v>0</v>
      </c>
      <c r="AI62" s="58">
        <v>0</v>
      </c>
      <c r="AJ62" s="58">
        <v>0</v>
      </c>
      <c r="AK62" s="58" t="s">
        <v>290</v>
      </c>
      <c r="AL62" s="58">
        <v>0</v>
      </c>
      <c r="AM62" s="58">
        <v>0</v>
      </c>
      <c r="AN62" s="58">
        <v>0</v>
      </c>
      <c r="AO62" s="58">
        <v>13</v>
      </c>
      <c r="AP62" s="58" t="s">
        <v>290</v>
      </c>
      <c r="AQ62" s="58" t="s">
        <v>290</v>
      </c>
      <c r="AR62" s="58">
        <v>13</v>
      </c>
      <c r="AS62" s="58">
        <v>0</v>
      </c>
      <c r="AT62" s="58">
        <v>0</v>
      </c>
      <c r="AU62" s="58">
        <v>0</v>
      </c>
      <c r="AV62" s="58">
        <v>19</v>
      </c>
      <c r="AW62" s="57"/>
    </row>
    <row r="63" spans="1:49">
      <c r="A63" s="57" t="s">
        <v>649</v>
      </c>
      <c r="B63" s="57" t="s">
        <v>650</v>
      </c>
      <c r="C63" s="57" t="s">
        <v>418</v>
      </c>
      <c r="D63" s="57" t="s">
        <v>651</v>
      </c>
      <c r="E63" s="57" t="s">
        <v>652</v>
      </c>
      <c r="F63" s="57" t="s">
        <v>653</v>
      </c>
      <c r="G63" s="57" t="s">
        <v>634</v>
      </c>
      <c r="H63" s="57" t="s">
        <v>288</v>
      </c>
      <c r="I63" s="57" t="s">
        <v>635</v>
      </c>
      <c r="J63" s="136">
        <v>8472567660</v>
      </c>
      <c r="K63" s="57" t="s">
        <v>146</v>
      </c>
      <c r="L63">
        <v>11</v>
      </c>
      <c r="M63">
        <v>26</v>
      </c>
      <c r="N63">
        <v>10.5</v>
      </c>
      <c r="O63" s="65">
        <v>47.5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  <c r="X63" s="58">
        <v>0</v>
      </c>
      <c r="Y63" s="58">
        <v>0</v>
      </c>
      <c r="Z63" s="58">
        <v>43</v>
      </c>
      <c r="AA63" s="58">
        <v>51</v>
      </c>
      <c r="AB63" s="58">
        <v>73</v>
      </c>
      <c r="AC63" s="58">
        <v>48</v>
      </c>
      <c r="AD63" s="58">
        <v>0</v>
      </c>
      <c r="AE63" s="58">
        <v>0</v>
      </c>
      <c r="AF63" s="58">
        <v>0</v>
      </c>
      <c r="AG63" s="58">
        <v>0</v>
      </c>
      <c r="AH63" s="58">
        <v>0</v>
      </c>
      <c r="AI63" s="58">
        <v>0</v>
      </c>
      <c r="AJ63" s="58" t="s">
        <v>290</v>
      </c>
      <c r="AK63" s="58">
        <v>16</v>
      </c>
      <c r="AL63" s="58" t="s">
        <v>290</v>
      </c>
      <c r="AM63" s="58">
        <v>17</v>
      </c>
      <c r="AN63" s="58">
        <v>0</v>
      </c>
      <c r="AO63" s="58">
        <v>156</v>
      </c>
      <c r="AP63" s="58">
        <v>18</v>
      </c>
      <c r="AQ63" s="58">
        <v>215</v>
      </c>
      <c r="AR63" s="58">
        <v>0</v>
      </c>
      <c r="AS63" s="58">
        <v>0</v>
      </c>
      <c r="AT63" s="58">
        <v>0</v>
      </c>
      <c r="AU63" s="58">
        <v>0</v>
      </c>
      <c r="AV63" s="58">
        <v>215</v>
      </c>
      <c r="AW63" s="57"/>
    </row>
    <row r="64" spans="1:49">
      <c r="A64" s="57" t="s">
        <v>654</v>
      </c>
      <c r="B64" s="57" t="s">
        <v>655</v>
      </c>
      <c r="C64" s="57" t="s">
        <v>578</v>
      </c>
      <c r="D64" s="57" t="s">
        <v>656</v>
      </c>
      <c r="E64" s="57" t="s">
        <v>657</v>
      </c>
      <c r="F64" s="57" t="s">
        <v>658</v>
      </c>
      <c r="G64" s="57" t="s">
        <v>582</v>
      </c>
      <c r="H64" s="57" t="s">
        <v>288</v>
      </c>
      <c r="I64" s="57" t="s">
        <v>589</v>
      </c>
      <c r="J64" s="136">
        <v>8476756777</v>
      </c>
      <c r="K64" s="57" t="s">
        <v>146</v>
      </c>
      <c r="L64">
        <v>9</v>
      </c>
      <c r="M64">
        <v>48</v>
      </c>
      <c r="N64">
        <v>4</v>
      </c>
      <c r="O64" s="65">
        <v>61</v>
      </c>
      <c r="P64" s="58">
        <v>42</v>
      </c>
      <c r="Q64" s="58">
        <v>41</v>
      </c>
      <c r="R64" s="58">
        <v>37</v>
      </c>
      <c r="S64" s="58">
        <v>39</v>
      </c>
      <c r="T64" s="58">
        <v>35</v>
      </c>
      <c r="U64" s="58">
        <v>37</v>
      </c>
      <c r="V64" s="58">
        <v>34</v>
      </c>
      <c r="W64" s="58">
        <v>31</v>
      </c>
      <c r="X64" s="58">
        <v>29</v>
      </c>
      <c r="Y64" s="58">
        <v>34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58">
        <v>0</v>
      </c>
      <c r="AF64" s="58">
        <v>0</v>
      </c>
      <c r="AG64" s="58">
        <v>0</v>
      </c>
      <c r="AH64" s="58">
        <v>0</v>
      </c>
      <c r="AI64" s="58">
        <v>0</v>
      </c>
      <c r="AJ64" s="58">
        <v>0</v>
      </c>
      <c r="AK64" s="58">
        <v>0</v>
      </c>
      <c r="AL64" s="58">
        <v>0</v>
      </c>
      <c r="AM64" s="58" t="s">
        <v>290</v>
      </c>
      <c r="AN64" s="58">
        <v>0</v>
      </c>
      <c r="AO64" s="58">
        <v>356</v>
      </c>
      <c r="AP64" s="58">
        <v>0</v>
      </c>
      <c r="AQ64" s="58">
        <v>176</v>
      </c>
      <c r="AR64" s="58">
        <v>183</v>
      </c>
      <c r="AS64" s="58">
        <v>0</v>
      </c>
      <c r="AT64" s="58">
        <v>0</v>
      </c>
      <c r="AU64" s="58">
        <v>279</v>
      </c>
      <c r="AV64" s="58">
        <v>359</v>
      </c>
      <c r="AW64" s="57"/>
    </row>
    <row r="65" spans="1:49">
      <c r="A65" s="57" t="s">
        <v>659</v>
      </c>
      <c r="B65" s="57" t="s">
        <v>660</v>
      </c>
      <c r="C65" s="57"/>
      <c r="D65" s="57" t="s">
        <v>661</v>
      </c>
      <c r="E65" s="57" t="s">
        <v>662</v>
      </c>
      <c r="F65" s="57" t="s">
        <v>663</v>
      </c>
      <c r="G65" s="57" t="s">
        <v>574</v>
      </c>
      <c r="H65" s="57" t="s">
        <v>288</v>
      </c>
      <c r="I65" s="57" t="s">
        <v>575</v>
      </c>
      <c r="J65" s="136">
        <v>8478642190</v>
      </c>
      <c r="K65" s="57" t="s">
        <v>146</v>
      </c>
      <c r="L65">
        <v>5</v>
      </c>
      <c r="M65">
        <v>22</v>
      </c>
      <c r="N65">
        <v>13</v>
      </c>
      <c r="O65" s="65">
        <v>40</v>
      </c>
      <c r="P65" s="58">
        <v>44</v>
      </c>
      <c r="Q65" s="58">
        <v>30</v>
      </c>
      <c r="R65" s="58">
        <v>36</v>
      </c>
      <c r="S65" s="58">
        <v>23</v>
      </c>
      <c r="T65" s="58">
        <v>25</v>
      </c>
      <c r="U65" s="58">
        <v>25</v>
      </c>
      <c r="V65" s="58">
        <v>21</v>
      </c>
      <c r="W65" s="58">
        <v>19</v>
      </c>
      <c r="X65" s="58">
        <v>13</v>
      </c>
      <c r="Y65" s="58">
        <v>23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58">
        <v>0</v>
      </c>
      <c r="AF65" s="58">
        <v>0</v>
      </c>
      <c r="AG65" s="58">
        <v>0</v>
      </c>
      <c r="AH65" s="58">
        <v>0</v>
      </c>
      <c r="AI65" s="58">
        <v>0</v>
      </c>
      <c r="AJ65" s="58" t="s">
        <v>290</v>
      </c>
      <c r="AK65" s="58">
        <v>15</v>
      </c>
      <c r="AL65" s="58">
        <v>15</v>
      </c>
      <c r="AM65" s="58" t="s">
        <v>290</v>
      </c>
      <c r="AN65" s="58">
        <v>0</v>
      </c>
      <c r="AO65" s="58">
        <v>174</v>
      </c>
      <c r="AP65" s="58">
        <v>46</v>
      </c>
      <c r="AQ65" s="58">
        <v>129</v>
      </c>
      <c r="AR65" s="58">
        <v>130</v>
      </c>
      <c r="AS65" s="58">
        <v>0</v>
      </c>
      <c r="AT65" s="58">
        <v>0</v>
      </c>
      <c r="AU65" s="58">
        <v>0</v>
      </c>
      <c r="AV65" s="58">
        <v>259</v>
      </c>
      <c r="AW65" s="57"/>
    </row>
    <row r="66" spans="1:49">
      <c r="A66" s="57" t="s">
        <v>664</v>
      </c>
      <c r="B66" s="57" t="s">
        <v>665</v>
      </c>
      <c r="C66" s="57"/>
      <c r="D66" s="57" t="s">
        <v>666</v>
      </c>
      <c r="E66" s="57" t="s">
        <v>667</v>
      </c>
      <c r="F66" s="57" t="s">
        <v>668</v>
      </c>
      <c r="G66" s="57" t="s">
        <v>669</v>
      </c>
      <c r="H66" s="57" t="s">
        <v>288</v>
      </c>
      <c r="I66" s="57" t="s">
        <v>670</v>
      </c>
      <c r="J66" s="136">
        <v>8472536638</v>
      </c>
      <c r="K66" s="57" t="s">
        <v>146</v>
      </c>
      <c r="L66">
        <v>2</v>
      </c>
      <c r="M66">
        <v>36</v>
      </c>
      <c r="N66">
        <v>0</v>
      </c>
      <c r="O66" s="65">
        <v>38</v>
      </c>
      <c r="P66" s="58">
        <v>256</v>
      </c>
      <c r="Q66" s="58">
        <v>63</v>
      </c>
      <c r="R66" s="58">
        <v>31</v>
      </c>
      <c r="S66" s="58">
        <v>29</v>
      </c>
      <c r="T66" s="58">
        <v>28</v>
      </c>
      <c r="U66" s="58">
        <v>25</v>
      </c>
      <c r="V66" s="58">
        <v>27</v>
      </c>
      <c r="W66" s="58">
        <v>29</v>
      </c>
      <c r="X66" s="58">
        <v>22</v>
      </c>
      <c r="Y66" s="58">
        <v>25</v>
      </c>
      <c r="Z66" s="58">
        <v>0</v>
      </c>
      <c r="AA66" s="58">
        <v>0</v>
      </c>
      <c r="AB66" s="58">
        <v>0</v>
      </c>
      <c r="AC66" s="58">
        <v>0</v>
      </c>
      <c r="AD66" s="58">
        <v>0</v>
      </c>
      <c r="AE66" s="58">
        <v>0</v>
      </c>
      <c r="AF66" s="58">
        <v>0</v>
      </c>
      <c r="AG66" s="58">
        <v>0</v>
      </c>
      <c r="AH66" s="58">
        <v>0</v>
      </c>
      <c r="AI66" s="58">
        <v>0</v>
      </c>
      <c r="AJ66" s="58" t="s">
        <v>290</v>
      </c>
      <c r="AK66" s="58">
        <v>59</v>
      </c>
      <c r="AL66" s="58" t="s">
        <v>290</v>
      </c>
      <c r="AM66" s="58">
        <v>18</v>
      </c>
      <c r="AN66" s="58">
        <v>0</v>
      </c>
      <c r="AO66" s="58">
        <v>396</v>
      </c>
      <c r="AP66" s="58">
        <v>53</v>
      </c>
      <c r="AQ66" s="58">
        <v>287</v>
      </c>
      <c r="AR66" s="58">
        <v>248</v>
      </c>
      <c r="AS66" s="58">
        <v>0</v>
      </c>
      <c r="AT66" s="58">
        <v>0</v>
      </c>
      <c r="AU66" s="58">
        <v>0</v>
      </c>
      <c r="AV66" s="58">
        <v>535</v>
      </c>
      <c r="AW66" s="57"/>
    </row>
    <row r="67" spans="1:49">
      <c r="A67" s="57" t="s">
        <v>671</v>
      </c>
      <c r="B67" s="57" t="s">
        <v>672</v>
      </c>
      <c r="C67" s="57"/>
      <c r="D67" s="57" t="s">
        <v>419</v>
      </c>
      <c r="E67" s="57" t="s">
        <v>673</v>
      </c>
      <c r="F67" s="57" t="s">
        <v>674</v>
      </c>
      <c r="G67" s="57" t="s">
        <v>641</v>
      </c>
      <c r="H67" s="57" t="s">
        <v>288</v>
      </c>
      <c r="I67" s="57" t="s">
        <v>642</v>
      </c>
      <c r="J67" s="136">
        <v>8476479456</v>
      </c>
      <c r="K67" s="57" t="s">
        <v>146</v>
      </c>
      <c r="L67">
        <v>4</v>
      </c>
      <c r="M67">
        <v>30</v>
      </c>
      <c r="N67">
        <v>0</v>
      </c>
      <c r="O67" s="65">
        <v>34</v>
      </c>
      <c r="P67" s="58">
        <v>66</v>
      </c>
      <c r="Q67" s="58">
        <v>28</v>
      </c>
      <c r="R67" s="58">
        <v>26</v>
      </c>
      <c r="S67" s="58">
        <v>18</v>
      </c>
      <c r="T67" s="58">
        <v>23</v>
      </c>
      <c r="U67" s="58">
        <v>19</v>
      </c>
      <c r="V67" s="58">
        <v>23</v>
      </c>
      <c r="W67" s="58">
        <v>15</v>
      </c>
      <c r="X67" s="58">
        <v>15</v>
      </c>
      <c r="Y67" s="58">
        <v>15</v>
      </c>
      <c r="Z67" s="58">
        <v>15</v>
      </c>
      <c r="AA67" s="58">
        <v>11</v>
      </c>
      <c r="AB67" s="58">
        <v>12</v>
      </c>
      <c r="AC67" s="58">
        <v>10</v>
      </c>
      <c r="AD67" s="58">
        <v>0</v>
      </c>
      <c r="AE67" s="58">
        <v>0</v>
      </c>
      <c r="AF67" s="58">
        <v>0</v>
      </c>
      <c r="AG67" s="58">
        <v>0</v>
      </c>
      <c r="AH67" s="58">
        <v>0</v>
      </c>
      <c r="AI67" s="58">
        <v>0</v>
      </c>
      <c r="AJ67" s="58" t="s">
        <v>290</v>
      </c>
      <c r="AK67" s="58" t="s">
        <v>290</v>
      </c>
      <c r="AL67" s="58">
        <v>0</v>
      </c>
      <c r="AM67" s="58" t="s">
        <v>290</v>
      </c>
      <c r="AN67" s="58" t="s">
        <v>290</v>
      </c>
      <c r="AO67" s="58">
        <v>270</v>
      </c>
      <c r="AP67" s="58">
        <v>12</v>
      </c>
      <c r="AQ67" s="58">
        <v>145</v>
      </c>
      <c r="AR67" s="58">
        <v>151</v>
      </c>
      <c r="AS67" s="58" t="s">
        <v>290</v>
      </c>
      <c r="AT67" s="58" t="s">
        <v>290</v>
      </c>
      <c r="AU67" s="58">
        <v>10</v>
      </c>
      <c r="AV67" s="58">
        <v>296</v>
      </c>
      <c r="AW67" s="57"/>
    </row>
    <row r="68" spans="1:49">
      <c r="A68" s="57" t="s">
        <v>675</v>
      </c>
      <c r="B68" s="57" t="s">
        <v>676</v>
      </c>
      <c r="C68" s="57" t="s">
        <v>314</v>
      </c>
      <c r="D68" s="57" t="s">
        <v>677</v>
      </c>
      <c r="E68" s="57" t="s">
        <v>678</v>
      </c>
      <c r="F68" s="57" t="s">
        <v>679</v>
      </c>
      <c r="G68" s="57" t="s">
        <v>669</v>
      </c>
      <c r="H68" s="57" t="s">
        <v>288</v>
      </c>
      <c r="I68" s="57" t="s">
        <v>670</v>
      </c>
      <c r="J68" s="136">
        <v>8473924050</v>
      </c>
      <c r="K68" s="57" t="s">
        <v>146</v>
      </c>
      <c r="L68">
        <v>11</v>
      </c>
      <c r="M68">
        <v>68</v>
      </c>
      <c r="N68">
        <v>33</v>
      </c>
      <c r="O68" s="65">
        <v>112</v>
      </c>
      <c r="P68" s="58">
        <v>0</v>
      </c>
      <c r="Q68" s="58">
        <v>0</v>
      </c>
      <c r="R68" s="58">
        <v>0</v>
      </c>
      <c r="S68" s="58">
        <v>0</v>
      </c>
      <c r="T68" s="58">
        <v>0</v>
      </c>
      <c r="U68" s="58">
        <v>0</v>
      </c>
      <c r="V68" s="58">
        <v>0</v>
      </c>
      <c r="W68" s="58">
        <v>0</v>
      </c>
      <c r="X68" s="58">
        <v>0</v>
      </c>
      <c r="Y68" s="58">
        <v>0</v>
      </c>
      <c r="Z68" s="58">
        <v>184</v>
      </c>
      <c r="AA68" s="58">
        <v>180</v>
      </c>
      <c r="AB68" s="58">
        <v>227</v>
      </c>
      <c r="AC68" s="58">
        <v>224</v>
      </c>
      <c r="AD68" s="58">
        <v>0</v>
      </c>
      <c r="AE68" s="58">
        <v>0</v>
      </c>
      <c r="AF68" s="58">
        <v>0</v>
      </c>
      <c r="AG68" s="58">
        <v>0</v>
      </c>
      <c r="AH68" s="58">
        <v>0</v>
      </c>
      <c r="AI68" s="58">
        <v>0</v>
      </c>
      <c r="AJ68" s="58" t="s">
        <v>290</v>
      </c>
      <c r="AK68" s="58">
        <v>61</v>
      </c>
      <c r="AL68" s="58" t="s">
        <v>290</v>
      </c>
      <c r="AM68" s="58">
        <v>54</v>
      </c>
      <c r="AN68" s="58" t="s">
        <v>290</v>
      </c>
      <c r="AO68" s="58">
        <v>654</v>
      </c>
      <c r="AP68" s="58">
        <v>33</v>
      </c>
      <c r="AQ68" s="58">
        <v>388</v>
      </c>
      <c r="AR68" s="58">
        <v>427</v>
      </c>
      <c r="AS68" s="58">
        <v>100</v>
      </c>
      <c r="AT68" s="58">
        <v>115</v>
      </c>
      <c r="AU68" s="58">
        <v>16</v>
      </c>
      <c r="AV68" s="58">
        <v>815</v>
      </c>
      <c r="AW68" s="57"/>
    </row>
    <row r="69" spans="1:49">
      <c r="A69" s="57" t="s">
        <v>680</v>
      </c>
      <c r="B69" s="57" t="s">
        <v>681</v>
      </c>
      <c r="C69" s="57"/>
      <c r="D69" s="57" t="s">
        <v>682</v>
      </c>
      <c r="E69" s="57" t="s">
        <v>683</v>
      </c>
      <c r="F69" s="57" t="s">
        <v>684</v>
      </c>
      <c r="G69" s="57" t="s">
        <v>582</v>
      </c>
      <c r="H69" s="57" t="s">
        <v>288</v>
      </c>
      <c r="I69" s="57" t="s">
        <v>583</v>
      </c>
      <c r="J69" s="136">
        <v>8476794614</v>
      </c>
      <c r="K69" s="57" t="s">
        <v>146</v>
      </c>
      <c r="L69">
        <v>3</v>
      </c>
      <c r="M69">
        <v>7</v>
      </c>
      <c r="N69">
        <v>0</v>
      </c>
      <c r="O69" s="65">
        <v>10</v>
      </c>
      <c r="P69" s="58">
        <v>12</v>
      </c>
      <c r="Q69" s="58" t="s">
        <v>290</v>
      </c>
      <c r="R69" s="58" t="s">
        <v>290</v>
      </c>
      <c r="S69" s="58" t="s">
        <v>290</v>
      </c>
      <c r="T69" s="58">
        <v>0</v>
      </c>
      <c r="U69" s="58" t="s">
        <v>290</v>
      </c>
      <c r="V69" s="58" t="s">
        <v>290</v>
      </c>
      <c r="W69" s="58">
        <v>0</v>
      </c>
      <c r="X69" s="58">
        <v>0</v>
      </c>
      <c r="Y69" s="58">
        <v>0</v>
      </c>
      <c r="Z69" s="58">
        <v>0</v>
      </c>
      <c r="AA69" s="58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58">
        <v>0</v>
      </c>
      <c r="AH69" s="58">
        <v>0</v>
      </c>
      <c r="AI69" s="58">
        <v>0</v>
      </c>
      <c r="AJ69" s="58">
        <v>0</v>
      </c>
      <c r="AK69" s="58" t="s">
        <v>290</v>
      </c>
      <c r="AL69" s="58" t="s">
        <v>290</v>
      </c>
      <c r="AM69" s="58">
        <v>0</v>
      </c>
      <c r="AN69" s="58" t="s">
        <v>290</v>
      </c>
      <c r="AO69" s="58">
        <v>10</v>
      </c>
      <c r="AP69" s="58" t="s">
        <v>290</v>
      </c>
      <c r="AQ69" s="58">
        <v>14</v>
      </c>
      <c r="AR69" s="58" t="s">
        <v>290</v>
      </c>
      <c r="AS69" s="58">
        <v>0</v>
      </c>
      <c r="AT69" s="58">
        <v>0</v>
      </c>
      <c r="AU69" s="58" t="s">
        <v>290</v>
      </c>
      <c r="AV69" s="58">
        <v>23</v>
      </c>
      <c r="AW69" s="57"/>
    </row>
    <row r="70" spans="1:49">
      <c r="A70" s="57" t="s">
        <v>685</v>
      </c>
      <c r="B70" s="57" t="s">
        <v>686</v>
      </c>
      <c r="C70" s="57" t="s">
        <v>578</v>
      </c>
      <c r="D70" s="57" t="s">
        <v>687</v>
      </c>
      <c r="E70" s="57" t="s">
        <v>688</v>
      </c>
      <c r="F70" s="57" t="s">
        <v>689</v>
      </c>
      <c r="G70" s="57" t="s">
        <v>582</v>
      </c>
      <c r="H70" s="57" t="s">
        <v>288</v>
      </c>
      <c r="I70" s="57" t="s">
        <v>589</v>
      </c>
      <c r="J70" s="136">
        <v>8479822500</v>
      </c>
      <c r="K70" s="57" t="s">
        <v>146</v>
      </c>
      <c r="L70">
        <v>8</v>
      </c>
      <c r="M70">
        <v>22</v>
      </c>
      <c r="N70">
        <v>10</v>
      </c>
      <c r="O70" s="65">
        <v>40</v>
      </c>
      <c r="P70" s="58">
        <v>0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0</v>
      </c>
      <c r="W70" s="58">
        <v>0</v>
      </c>
      <c r="X70" s="58">
        <v>0</v>
      </c>
      <c r="Y70" s="58">
        <v>0</v>
      </c>
      <c r="Z70" s="58">
        <v>25</v>
      </c>
      <c r="AA70" s="58">
        <v>24</v>
      </c>
      <c r="AB70" s="58">
        <v>28</v>
      </c>
      <c r="AC70" s="58">
        <v>29</v>
      </c>
      <c r="AD70" s="58">
        <v>0</v>
      </c>
      <c r="AE70" s="58">
        <v>0</v>
      </c>
      <c r="AF70" s="58">
        <v>0</v>
      </c>
      <c r="AG70" s="58">
        <v>0</v>
      </c>
      <c r="AH70" s="58">
        <v>0</v>
      </c>
      <c r="AI70" s="58">
        <v>0</v>
      </c>
      <c r="AJ70" s="58">
        <v>0</v>
      </c>
      <c r="AK70" s="58">
        <v>0</v>
      </c>
      <c r="AL70" s="58">
        <v>0</v>
      </c>
      <c r="AM70" s="58" t="s">
        <v>290</v>
      </c>
      <c r="AN70" s="58">
        <v>0</v>
      </c>
      <c r="AO70" s="58">
        <v>105</v>
      </c>
      <c r="AP70" s="58">
        <v>0</v>
      </c>
      <c r="AQ70" s="58">
        <v>0</v>
      </c>
      <c r="AR70" s="58">
        <v>106</v>
      </c>
      <c r="AS70" s="58">
        <v>0</v>
      </c>
      <c r="AT70" s="58">
        <v>31</v>
      </c>
      <c r="AU70" s="58">
        <v>25</v>
      </c>
      <c r="AV70" s="58">
        <v>106</v>
      </c>
      <c r="AW70" s="57"/>
    </row>
    <row r="71" spans="1:49">
      <c r="A71" s="57" t="s">
        <v>690</v>
      </c>
      <c r="B71" s="57" t="s">
        <v>691</v>
      </c>
      <c r="C71" s="57" t="s">
        <v>353</v>
      </c>
      <c r="D71" s="57" t="s">
        <v>692</v>
      </c>
      <c r="E71" s="57" t="s">
        <v>693</v>
      </c>
      <c r="F71" s="57" t="s">
        <v>694</v>
      </c>
      <c r="G71" s="57" t="s">
        <v>574</v>
      </c>
      <c r="H71" s="57" t="s">
        <v>288</v>
      </c>
      <c r="I71" s="57" t="s">
        <v>575</v>
      </c>
      <c r="J71" s="136">
        <v>8478643215</v>
      </c>
      <c r="K71" s="57" t="s">
        <v>146</v>
      </c>
      <c r="L71">
        <v>2</v>
      </c>
      <c r="M71">
        <v>10</v>
      </c>
      <c r="N71">
        <v>0.2</v>
      </c>
      <c r="O71" s="65">
        <v>12.2</v>
      </c>
      <c r="P71" s="58">
        <v>39</v>
      </c>
      <c r="Q71" s="58">
        <v>11</v>
      </c>
      <c r="R71" s="58" t="s">
        <v>290</v>
      </c>
      <c r="S71" s="58">
        <v>0</v>
      </c>
      <c r="T71" s="58">
        <v>0</v>
      </c>
      <c r="U71" s="58">
        <v>0</v>
      </c>
      <c r="V71" s="58">
        <v>0</v>
      </c>
      <c r="W71" s="58">
        <v>0</v>
      </c>
      <c r="X71" s="58">
        <v>0</v>
      </c>
      <c r="Y71" s="58">
        <v>0</v>
      </c>
      <c r="Z71" s="58">
        <v>0</v>
      </c>
      <c r="AA71" s="58">
        <v>0</v>
      </c>
      <c r="AB71" s="58">
        <v>0</v>
      </c>
      <c r="AC71" s="58">
        <v>0</v>
      </c>
      <c r="AD71" s="58">
        <v>0</v>
      </c>
      <c r="AE71" s="58">
        <v>0</v>
      </c>
      <c r="AF71" s="58">
        <v>0</v>
      </c>
      <c r="AG71" s="58">
        <v>0</v>
      </c>
      <c r="AH71" s="58">
        <v>0</v>
      </c>
      <c r="AI71" s="58">
        <v>0</v>
      </c>
      <c r="AJ71" s="58">
        <v>0</v>
      </c>
      <c r="AK71" s="58" t="s">
        <v>290</v>
      </c>
      <c r="AL71" s="58" t="s">
        <v>290</v>
      </c>
      <c r="AM71" s="58">
        <v>0</v>
      </c>
      <c r="AN71" s="58">
        <v>0</v>
      </c>
      <c r="AO71" s="58">
        <v>46</v>
      </c>
      <c r="AP71" s="58" t="s">
        <v>290</v>
      </c>
      <c r="AQ71" s="58">
        <v>25</v>
      </c>
      <c r="AR71" s="58">
        <v>26</v>
      </c>
      <c r="AS71" s="58">
        <v>0</v>
      </c>
      <c r="AT71" s="58">
        <v>0</v>
      </c>
      <c r="AU71" s="58" t="s">
        <v>290</v>
      </c>
      <c r="AV71" s="58">
        <v>51</v>
      </c>
      <c r="AW71" s="57"/>
    </row>
    <row r="72" spans="1:49">
      <c r="A72" s="57" t="s">
        <v>695</v>
      </c>
      <c r="B72" s="57" t="s">
        <v>696</v>
      </c>
      <c r="C72" s="57" t="s">
        <v>353</v>
      </c>
      <c r="D72" s="57" t="s">
        <v>697</v>
      </c>
      <c r="E72" s="57" t="s">
        <v>698</v>
      </c>
      <c r="F72" s="57" t="s">
        <v>699</v>
      </c>
      <c r="G72" s="57" t="s">
        <v>574</v>
      </c>
      <c r="H72" s="57" t="s">
        <v>288</v>
      </c>
      <c r="I72" s="57" t="s">
        <v>575</v>
      </c>
      <c r="J72" s="136">
        <v>2242088282</v>
      </c>
      <c r="K72" s="57" t="s">
        <v>146</v>
      </c>
      <c r="L72">
        <v>1</v>
      </c>
      <c r="M72">
        <v>4</v>
      </c>
      <c r="N72">
        <v>1</v>
      </c>
      <c r="O72" s="65">
        <v>6</v>
      </c>
      <c r="P72" s="58">
        <v>16</v>
      </c>
      <c r="Q72" s="58" t="s">
        <v>290</v>
      </c>
      <c r="R72" s="58" t="s">
        <v>290</v>
      </c>
      <c r="S72" s="58" t="s">
        <v>290</v>
      </c>
      <c r="T72" s="58">
        <v>0</v>
      </c>
      <c r="U72" s="58" t="s">
        <v>290</v>
      </c>
      <c r="V72" s="58">
        <v>0</v>
      </c>
      <c r="W72" s="58">
        <v>0</v>
      </c>
      <c r="X72" s="58">
        <v>0</v>
      </c>
      <c r="Y72" s="58">
        <v>0</v>
      </c>
      <c r="Z72" s="58">
        <v>0</v>
      </c>
      <c r="AA72" s="58">
        <v>0</v>
      </c>
      <c r="AB72" s="58">
        <v>0</v>
      </c>
      <c r="AC72" s="58">
        <v>0</v>
      </c>
      <c r="AD72" s="58">
        <v>0</v>
      </c>
      <c r="AE72" s="58">
        <v>0</v>
      </c>
      <c r="AF72" s="58">
        <v>0</v>
      </c>
      <c r="AG72" s="58">
        <v>0</v>
      </c>
      <c r="AH72" s="58">
        <v>0</v>
      </c>
      <c r="AI72" s="58">
        <v>0</v>
      </c>
      <c r="AJ72" s="58">
        <v>0</v>
      </c>
      <c r="AK72" s="58">
        <v>0</v>
      </c>
      <c r="AL72" s="58">
        <v>24</v>
      </c>
      <c r="AM72" s="58">
        <v>0</v>
      </c>
      <c r="AN72" s="58">
        <v>0</v>
      </c>
      <c r="AO72" s="58">
        <v>0</v>
      </c>
      <c r="AP72" s="58" t="s">
        <v>290</v>
      </c>
      <c r="AQ72" s="58">
        <v>10</v>
      </c>
      <c r="AR72" s="58">
        <v>15</v>
      </c>
      <c r="AS72" s="58">
        <v>0</v>
      </c>
      <c r="AT72" s="58">
        <v>0</v>
      </c>
      <c r="AU72" s="58">
        <v>15</v>
      </c>
      <c r="AV72" s="58">
        <v>25</v>
      </c>
      <c r="AW72" s="57"/>
    </row>
    <row r="73" spans="1:49">
      <c r="A73" s="57" t="s">
        <v>700</v>
      </c>
      <c r="B73" s="57" t="s">
        <v>701</v>
      </c>
      <c r="C73" s="57"/>
      <c r="D73" s="57" t="s">
        <v>578</v>
      </c>
      <c r="E73" s="57" t="s">
        <v>702</v>
      </c>
      <c r="F73" s="57" t="s">
        <v>703</v>
      </c>
      <c r="G73" s="57" t="s">
        <v>582</v>
      </c>
      <c r="H73" s="57" t="s">
        <v>288</v>
      </c>
      <c r="I73" s="57" t="s">
        <v>583</v>
      </c>
      <c r="J73" s="136">
        <v>7739731450</v>
      </c>
      <c r="K73" s="57" t="s">
        <v>146</v>
      </c>
      <c r="L73">
        <v>7.5</v>
      </c>
      <c r="M73">
        <v>42.3</v>
      </c>
      <c r="N73">
        <v>14</v>
      </c>
      <c r="O73" s="65">
        <v>63.8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  <c r="X73" s="58">
        <v>0</v>
      </c>
      <c r="Y73" s="58">
        <v>0</v>
      </c>
      <c r="Z73" s="58">
        <v>53</v>
      </c>
      <c r="AA73" s="58">
        <v>57</v>
      </c>
      <c r="AB73" s="58">
        <v>48</v>
      </c>
      <c r="AC73" s="58">
        <v>55</v>
      </c>
      <c r="AD73" s="58">
        <v>0</v>
      </c>
      <c r="AE73" s="58">
        <v>0</v>
      </c>
      <c r="AF73" s="58">
        <v>0</v>
      </c>
      <c r="AG73" s="58">
        <v>0</v>
      </c>
      <c r="AH73" s="58">
        <v>0</v>
      </c>
      <c r="AI73" s="58">
        <v>0</v>
      </c>
      <c r="AJ73" s="58">
        <v>0</v>
      </c>
      <c r="AK73" s="58" t="s">
        <v>290</v>
      </c>
      <c r="AL73" s="58">
        <v>0</v>
      </c>
      <c r="AM73" s="58">
        <v>0</v>
      </c>
      <c r="AN73" s="58">
        <v>0</v>
      </c>
      <c r="AO73" s="58">
        <v>212</v>
      </c>
      <c r="AP73" s="58">
        <v>0</v>
      </c>
      <c r="AQ73" s="58">
        <v>98</v>
      </c>
      <c r="AR73" s="58">
        <v>115</v>
      </c>
      <c r="AS73" s="58">
        <v>23</v>
      </c>
      <c r="AT73" s="58">
        <v>32</v>
      </c>
      <c r="AU73" s="58">
        <v>44</v>
      </c>
      <c r="AV73" s="58">
        <v>213</v>
      </c>
      <c r="AW73" s="57"/>
    </row>
    <row r="74" spans="1:49">
      <c r="A74" s="57" t="s">
        <v>704</v>
      </c>
      <c r="B74" s="57" t="s">
        <v>705</v>
      </c>
      <c r="C74" s="57"/>
      <c r="D74" s="57" t="s">
        <v>706</v>
      </c>
      <c r="E74" s="57" t="s">
        <v>707</v>
      </c>
      <c r="F74" s="57" t="s">
        <v>708</v>
      </c>
      <c r="G74" s="57" t="s">
        <v>709</v>
      </c>
      <c r="H74" s="57" t="s">
        <v>288</v>
      </c>
      <c r="I74" s="57" t="s">
        <v>710</v>
      </c>
      <c r="J74" s="136">
        <v>8472556733</v>
      </c>
      <c r="K74" s="57" t="s">
        <v>146</v>
      </c>
      <c r="L74">
        <v>4</v>
      </c>
      <c r="M74">
        <v>17</v>
      </c>
      <c r="N74">
        <v>6</v>
      </c>
      <c r="O74" s="65">
        <v>27</v>
      </c>
      <c r="P74" s="58">
        <v>89</v>
      </c>
      <c r="Q74" s="58">
        <v>34</v>
      </c>
      <c r="R74" s="58">
        <v>23</v>
      </c>
      <c r="S74" s="58">
        <v>18</v>
      </c>
      <c r="T74" s="58">
        <v>19</v>
      </c>
      <c r="U74" s="58">
        <v>12</v>
      </c>
      <c r="V74" s="58">
        <v>19</v>
      </c>
      <c r="W74" s="58">
        <v>17</v>
      </c>
      <c r="X74" s="58">
        <v>11</v>
      </c>
      <c r="Y74" s="58">
        <v>16</v>
      </c>
      <c r="Z74" s="58">
        <v>0</v>
      </c>
      <c r="AA74" s="58">
        <v>0</v>
      </c>
      <c r="AB74" s="58">
        <v>0</v>
      </c>
      <c r="AC74" s="58">
        <v>0</v>
      </c>
      <c r="AD74" s="58">
        <v>0</v>
      </c>
      <c r="AE74" s="58">
        <v>0</v>
      </c>
      <c r="AF74" s="58">
        <v>0</v>
      </c>
      <c r="AG74" s="58">
        <v>0</v>
      </c>
      <c r="AH74" s="58">
        <v>12</v>
      </c>
      <c r="AI74" s="58">
        <v>0</v>
      </c>
      <c r="AJ74" s="58">
        <v>0</v>
      </c>
      <c r="AK74" s="58">
        <v>15</v>
      </c>
      <c r="AL74" s="58" t="s">
        <v>290</v>
      </c>
      <c r="AM74" s="58">
        <v>17</v>
      </c>
      <c r="AN74" s="58">
        <v>0</v>
      </c>
      <c r="AO74" s="58">
        <v>232</v>
      </c>
      <c r="AP74" s="58" t="s">
        <v>290</v>
      </c>
      <c r="AQ74" s="58">
        <v>136</v>
      </c>
      <c r="AR74" s="58">
        <v>134</v>
      </c>
      <c r="AS74" s="58">
        <v>0</v>
      </c>
      <c r="AT74" s="58">
        <v>0</v>
      </c>
      <c r="AU74" s="58">
        <v>25</v>
      </c>
      <c r="AV74" s="58">
        <v>270</v>
      </c>
      <c r="AW74" s="57"/>
    </row>
    <row r="75" spans="1:49">
      <c r="A75" s="57" t="s">
        <v>711</v>
      </c>
      <c r="B75" s="57" t="s">
        <v>712</v>
      </c>
      <c r="C75" s="57"/>
      <c r="D75" s="57" t="s">
        <v>713</v>
      </c>
      <c r="E75" s="57" t="s">
        <v>714</v>
      </c>
      <c r="F75" s="57" t="s">
        <v>715</v>
      </c>
      <c r="G75" s="57" t="s">
        <v>716</v>
      </c>
      <c r="H75" s="57" t="s">
        <v>288</v>
      </c>
      <c r="I75" s="57" t="s">
        <v>717</v>
      </c>
      <c r="J75" s="136">
        <v>8475418111</v>
      </c>
      <c r="K75" s="57" t="s">
        <v>146</v>
      </c>
      <c r="L75">
        <v>1.5</v>
      </c>
      <c r="M75">
        <v>8</v>
      </c>
      <c r="N75">
        <v>0.5</v>
      </c>
      <c r="O75" s="65">
        <v>10</v>
      </c>
      <c r="P75" s="58">
        <v>58</v>
      </c>
      <c r="Q75" s="58">
        <v>19</v>
      </c>
      <c r="R75" s="58">
        <v>0</v>
      </c>
      <c r="S75" s="58">
        <v>0</v>
      </c>
      <c r="T75" s="58">
        <v>0</v>
      </c>
      <c r="U75" s="58">
        <v>0</v>
      </c>
      <c r="V75" s="58">
        <v>0</v>
      </c>
      <c r="W75" s="58">
        <v>0</v>
      </c>
      <c r="X75" s="58">
        <v>0</v>
      </c>
      <c r="Y75" s="58">
        <v>0</v>
      </c>
      <c r="Z75" s="58">
        <v>0</v>
      </c>
      <c r="AA75" s="58">
        <v>0</v>
      </c>
      <c r="AB75" s="58">
        <v>0</v>
      </c>
      <c r="AC75" s="58">
        <v>0</v>
      </c>
      <c r="AD75" s="58">
        <v>0</v>
      </c>
      <c r="AE75" s="58">
        <v>0</v>
      </c>
      <c r="AF75" s="58">
        <v>0</v>
      </c>
      <c r="AG75" s="58">
        <v>0</v>
      </c>
      <c r="AH75" s="58">
        <v>0</v>
      </c>
      <c r="AI75" s="58">
        <v>0</v>
      </c>
      <c r="AJ75" s="58">
        <v>0</v>
      </c>
      <c r="AK75" s="58">
        <v>23</v>
      </c>
      <c r="AL75" s="58" t="s">
        <v>290</v>
      </c>
      <c r="AM75" s="58">
        <v>0</v>
      </c>
      <c r="AN75" s="58">
        <v>0</v>
      </c>
      <c r="AO75" s="58">
        <v>50</v>
      </c>
      <c r="AP75" s="58" t="s">
        <v>290</v>
      </c>
      <c r="AQ75" s="58">
        <v>37</v>
      </c>
      <c r="AR75" s="58">
        <v>40</v>
      </c>
      <c r="AS75" s="58">
        <v>0</v>
      </c>
      <c r="AT75" s="58">
        <v>0</v>
      </c>
      <c r="AU75" s="58">
        <v>0</v>
      </c>
      <c r="AV75" s="58">
        <v>77</v>
      </c>
      <c r="AW75" s="57"/>
    </row>
    <row r="76" spans="1:49">
      <c r="A76" s="57" t="s">
        <v>718</v>
      </c>
      <c r="B76" s="57" t="s">
        <v>446</v>
      </c>
      <c r="C76" s="57" t="s">
        <v>418</v>
      </c>
      <c r="D76" s="57" t="s">
        <v>354</v>
      </c>
      <c r="E76" s="57" t="s">
        <v>719</v>
      </c>
      <c r="F76" s="57" t="s">
        <v>720</v>
      </c>
      <c r="G76" s="57" t="s">
        <v>721</v>
      </c>
      <c r="H76" s="57" t="s">
        <v>288</v>
      </c>
      <c r="I76" s="57" t="s">
        <v>722</v>
      </c>
      <c r="J76" s="136">
        <v>8473591936</v>
      </c>
      <c r="K76" s="57" t="s">
        <v>146</v>
      </c>
      <c r="L76">
        <v>3.3</v>
      </c>
      <c r="M76">
        <v>15.4</v>
      </c>
      <c r="N76">
        <v>5.3</v>
      </c>
      <c r="O76" s="65">
        <v>24</v>
      </c>
      <c r="P76" s="58">
        <v>100</v>
      </c>
      <c r="Q76" s="58">
        <v>29</v>
      </c>
      <c r="R76" s="58">
        <v>23</v>
      </c>
      <c r="S76" s="58">
        <v>14</v>
      </c>
      <c r="T76" s="58">
        <v>18</v>
      </c>
      <c r="U76" s="58">
        <v>12</v>
      </c>
      <c r="V76" s="58">
        <v>17</v>
      </c>
      <c r="W76" s="58">
        <v>14</v>
      </c>
      <c r="X76" s="58">
        <v>21</v>
      </c>
      <c r="Y76" s="58">
        <v>16</v>
      </c>
      <c r="Z76" s="58">
        <v>0</v>
      </c>
      <c r="AA76" s="58">
        <v>0</v>
      </c>
      <c r="AB76" s="58">
        <v>0</v>
      </c>
      <c r="AC76" s="58">
        <v>0</v>
      </c>
      <c r="AD76" s="58">
        <v>0</v>
      </c>
      <c r="AE76" s="58">
        <v>0</v>
      </c>
      <c r="AF76" s="58">
        <v>0</v>
      </c>
      <c r="AG76" s="58">
        <v>0</v>
      </c>
      <c r="AH76" s="58">
        <v>0</v>
      </c>
      <c r="AI76" s="58">
        <v>0</v>
      </c>
      <c r="AJ76" s="58">
        <v>0</v>
      </c>
      <c r="AK76" s="58">
        <v>21</v>
      </c>
      <c r="AL76" s="58" t="s">
        <v>290</v>
      </c>
      <c r="AM76" s="58">
        <v>14</v>
      </c>
      <c r="AN76" s="58">
        <v>0</v>
      </c>
      <c r="AO76" s="58">
        <v>217</v>
      </c>
      <c r="AP76" s="58" t="s">
        <v>290</v>
      </c>
      <c r="AQ76" s="58">
        <v>135</v>
      </c>
      <c r="AR76" s="58">
        <v>129</v>
      </c>
      <c r="AS76" s="58">
        <v>0</v>
      </c>
      <c r="AT76" s="58">
        <v>0</v>
      </c>
      <c r="AU76" s="58">
        <v>19</v>
      </c>
      <c r="AV76" s="58">
        <v>264</v>
      </c>
      <c r="AW76" s="57"/>
    </row>
    <row r="77" spans="1:49">
      <c r="A77" s="57" t="s">
        <v>723</v>
      </c>
      <c r="B77" s="57" t="s">
        <v>724</v>
      </c>
      <c r="C77" s="57" t="s">
        <v>353</v>
      </c>
      <c r="D77" s="57" t="s">
        <v>725</v>
      </c>
      <c r="E77" s="57" t="s">
        <v>726</v>
      </c>
      <c r="F77" s="57" t="s">
        <v>727</v>
      </c>
      <c r="G77" s="57" t="s">
        <v>728</v>
      </c>
      <c r="H77" s="57" t="s">
        <v>288</v>
      </c>
      <c r="I77" s="57" t="s">
        <v>729</v>
      </c>
      <c r="J77" s="136">
        <v>8478239308</v>
      </c>
      <c r="K77" s="57" t="s">
        <v>146</v>
      </c>
      <c r="L77">
        <v>1.5</v>
      </c>
      <c r="M77">
        <v>14.2</v>
      </c>
      <c r="N77">
        <v>4</v>
      </c>
      <c r="O77" s="65">
        <v>19.7</v>
      </c>
      <c r="P77" s="58">
        <v>65</v>
      </c>
      <c r="Q77" s="58">
        <v>27</v>
      </c>
      <c r="R77" s="58">
        <v>17</v>
      </c>
      <c r="S77" s="58">
        <v>18</v>
      </c>
      <c r="T77" s="58">
        <v>15</v>
      </c>
      <c r="U77" s="58">
        <v>15</v>
      </c>
      <c r="V77" s="58">
        <v>20</v>
      </c>
      <c r="W77" s="58">
        <v>12</v>
      </c>
      <c r="X77" s="58">
        <v>16</v>
      </c>
      <c r="Y77" s="58">
        <v>15</v>
      </c>
      <c r="Z77" s="58">
        <v>0</v>
      </c>
      <c r="AA77" s="58">
        <v>0</v>
      </c>
      <c r="AB77" s="58">
        <v>0</v>
      </c>
      <c r="AC77" s="58">
        <v>0</v>
      </c>
      <c r="AD77" s="58">
        <v>0</v>
      </c>
      <c r="AE77" s="58">
        <v>0</v>
      </c>
      <c r="AF77" s="58">
        <v>0</v>
      </c>
      <c r="AG77" s="58">
        <v>0</v>
      </c>
      <c r="AH77" s="58">
        <v>0</v>
      </c>
      <c r="AI77" s="58">
        <v>0</v>
      </c>
      <c r="AJ77" s="58">
        <v>0</v>
      </c>
      <c r="AK77" s="58">
        <v>12</v>
      </c>
      <c r="AL77" s="58" t="s">
        <v>290</v>
      </c>
      <c r="AM77" s="58">
        <v>14</v>
      </c>
      <c r="AN77" s="58">
        <v>0</v>
      </c>
      <c r="AO77" s="58">
        <v>171</v>
      </c>
      <c r="AP77" s="58">
        <v>22</v>
      </c>
      <c r="AQ77" s="58">
        <v>121</v>
      </c>
      <c r="AR77" s="58">
        <v>99</v>
      </c>
      <c r="AS77" s="58">
        <v>0</v>
      </c>
      <c r="AT77" s="58">
        <v>0</v>
      </c>
      <c r="AU77" s="58">
        <v>0</v>
      </c>
      <c r="AV77" s="58">
        <v>220</v>
      </c>
      <c r="AW77" s="57"/>
    </row>
    <row r="78" spans="1:49">
      <c r="A78" s="57" t="s">
        <v>730</v>
      </c>
      <c r="B78" s="57" t="s">
        <v>665</v>
      </c>
      <c r="C78" s="57"/>
      <c r="D78" s="57" t="s">
        <v>731</v>
      </c>
      <c r="E78" s="57" t="s">
        <v>732</v>
      </c>
      <c r="F78" s="57" t="s">
        <v>733</v>
      </c>
      <c r="G78" s="57" t="s">
        <v>734</v>
      </c>
      <c r="H78" s="57" t="s">
        <v>288</v>
      </c>
      <c r="I78" s="57" t="s">
        <v>735</v>
      </c>
      <c r="J78" s="136">
        <v>8478853350</v>
      </c>
      <c r="K78" s="57" t="s">
        <v>146</v>
      </c>
      <c r="L78">
        <v>1</v>
      </c>
      <c r="M78">
        <v>15</v>
      </c>
      <c r="N78">
        <v>10.5</v>
      </c>
      <c r="O78" s="65">
        <v>26.5</v>
      </c>
      <c r="P78" s="58">
        <v>117</v>
      </c>
      <c r="Q78" s="58">
        <v>20</v>
      </c>
      <c r="R78" s="58">
        <v>14</v>
      </c>
      <c r="S78" s="58">
        <v>11</v>
      </c>
      <c r="T78" s="58">
        <v>22</v>
      </c>
      <c r="U78" s="58" t="s">
        <v>290</v>
      </c>
      <c r="V78" s="58">
        <v>20</v>
      </c>
      <c r="W78" s="58">
        <v>15</v>
      </c>
      <c r="X78" s="58">
        <v>12</v>
      </c>
      <c r="Y78" s="58" t="s">
        <v>290</v>
      </c>
      <c r="Z78" s="58">
        <v>0</v>
      </c>
      <c r="AA78" s="58">
        <v>0</v>
      </c>
      <c r="AB78" s="58">
        <v>0</v>
      </c>
      <c r="AC78" s="58">
        <v>0</v>
      </c>
      <c r="AD78" s="58">
        <v>0</v>
      </c>
      <c r="AE78" s="58">
        <v>0</v>
      </c>
      <c r="AF78" s="58">
        <v>0</v>
      </c>
      <c r="AG78" s="58">
        <v>0</v>
      </c>
      <c r="AH78" s="58">
        <v>0</v>
      </c>
      <c r="AI78" s="58">
        <v>0</v>
      </c>
      <c r="AJ78" s="58">
        <v>0</v>
      </c>
      <c r="AK78" s="58">
        <v>36</v>
      </c>
      <c r="AL78" s="58" t="s">
        <v>290</v>
      </c>
      <c r="AM78" s="58">
        <v>12</v>
      </c>
      <c r="AN78" s="58">
        <v>0</v>
      </c>
      <c r="AO78" s="58">
        <v>170</v>
      </c>
      <c r="AP78" s="58">
        <v>25</v>
      </c>
      <c r="AQ78" s="58">
        <v>119</v>
      </c>
      <c r="AR78" s="58">
        <v>127</v>
      </c>
      <c r="AS78" s="58">
        <v>0</v>
      </c>
      <c r="AT78" s="58">
        <v>0</v>
      </c>
      <c r="AU78" s="58" t="s">
        <v>290</v>
      </c>
      <c r="AV78" s="58">
        <v>246</v>
      </c>
      <c r="AW78" s="57"/>
    </row>
    <row r="79" spans="1:49">
      <c r="A79" s="57" t="s">
        <v>736</v>
      </c>
      <c r="B79" s="57" t="s">
        <v>737</v>
      </c>
      <c r="C79" s="57" t="s">
        <v>353</v>
      </c>
      <c r="D79" s="57" t="s">
        <v>738</v>
      </c>
      <c r="E79" s="57" t="s">
        <v>739</v>
      </c>
      <c r="F79" s="57" t="s">
        <v>740</v>
      </c>
      <c r="G79" s="57" t="s">
        <v>734</v>
      </c>
      <c r="H79" s="57" t="s">
        <v>288</v>
      </c>
      <c r="I79" s="57" t="s">
        <v>741</v>
      </c>
      <c r="J79" s="136">
        <v>6306053587</v>
      </c>
      <c r="K79" s="57" t="s">
        <v>146</v>
      </c>
      <c r="L79">
        <v>3</v>
      </c>
      <c r="M79">
        <v>11</v>
      </c>
      <c r="N79">
        <v>7</v>
      </c>
      <c r="O79" s="65">
        <v>21</v>
      </c>
      <c r="P79" s="58">
        <v>33</v>
      </c>
      <c r="Q79" s="58">
        <v>15</v>
      </c>
      <c r="R79" s="58">
        <v>20</v>
      </c>
      <c r="S79" s="58">
        <v>15</v>
      </c>
      <c r="T79" s="58">
        <v>15</v>
      </c>
      <c r="U79" s="58">
        <v>14</v>
      </c>
      <c r="V79" s="58" t="s">
        <v>290</v>
      </c>
      <c r="W79" s="58" t="s">
        <v>290</v>
      </c>
      <c r="X79" s="58" t="s">
        <v>290</v>
      </c>
      <c r="Y79" s="58" t="s">
        <v>290</v>
      </c>
      <c r="Z79" s="58">
        <v>0</v>
      </c>
      <c r="AA79" s="58">
        <v>0</v>
      </c>
      <c r="AB79" s="58">
        <v>0</v>
      </c>
      <c r="AC79" s="58">
        <v>0</v>
      </c>
      <c r="AD79" s="58">
        <v>0</v>
      </c>
      <c r="AE79" s="58">
        <v>0</v>
      </c>
      <c r="AF79" s="58">
        <v>0</v>
      </c>
      <c r="AG79" s="58">
        <v>0</v>
      </c>
      <c r="AH79" s="58">
        <v>0</v>
      </c>
      <c r="AI79" s="58">
        <v>0</v>
      </c>
      <c r="AJ79" s="58">
        <v>0</v>
      </c>
      <c r="AK79" s="58">
        <v>126</v>
      </c>
      <c r="AL79" s="58" t="s">
        <v>290</v>
      </c>
      <c r="AM79" s="58">
        <v>0</v>
      </c>
      <c r="AN79" s="58">
        <v>0</v>
      </c>
      <c r="AO79" s="58">
        <v>0</v>
      </c>
      <c r="AP79" s="58">
        <v>0</v>
      </c>
      <c r="AQ79" s="58">
        <v>76</v>
      </c>
      <c r="AR79" s="58">
        <v>54</v>
      </c>
      <c r="AS79" s="58">
        <v>0</v>
      </c>
      <c r="AT79" s="58">
        <v>0</v>
      </c>
      <c r="AU79" s="58">
        <v>30</v>
      </c>
      <c r="AV79" s="58">
        <v>130</v>
      </c>
      <c r="AW79" s="57"/>
    </row>
    <row r="80" spans="1:49">
      <c r="A80" s="57" t="s">
        <v>742</v>
      </c>
      <c r="B80" s="57" t="s">
        <v>743</v>
      </c>
      <c r="C80" s="57" t="s">
        <v>314</v>
      </c>
      <c r="D80" s="57" t="s">
        <v>744</v>
      </c>
      <c r="E80" s="57" t="s">
        <v>745</v>
      </c>
      <c r="F80" s="57" t="s">
        <v>746</v>
      </c>
      <c r="G80" s="57" t="s">
        <v>669</v>
      </c>
      <c r="H80" s="57" t="s">
        <v>288</v>
      </c>
      <c r="I80" s="57" t="s">
        <v>670</v>
      </c>
      <c r="J80" s="136">
        <v>8472594444</v>
      </c>
      <c r="K80" s="57" t="s">
        <v>146</v>
      </c>
      <c r="L80">
        <v>2</v>
      </c>
      <c r="M80">
        <v>52</v>
      </c>
      <c r="N80">
        <v>8</v>
      </c>
      <c r="O80" s="65">
        <v>62</v>
      </c>
      <c r="P80" s="58">
        <v>143</v>
      </c>
      <c r="Q80" s="58">
        <v>63</v>
      </c>
      <c r="R80" s="58">
        <v>30</v>
      </c>
      <c r="S80" s="58">
        <v>39</v>
      </c>
      <c r="T80" s="58">
        <v>38</v>
      </c>
      <c r="U80" s="58">
        <v>49</v>
      </c>
      <c r="V80" s="58">
        <v>39</v>
      </c>
      <c r="W80" s="58">
        <v>39</v>
      </c>
      <c r="X80" s="58">
        <v>21</v>
      </c>
      <c r="Y80" s="58">
        <v>30</v>
      </c>
      <c r="Z80" s="58">
        <v>21</v>
      </c>
      <c r="AA80" s="58">
        <v>19</v>
      </c>
      <c r="AB80" s="58">
        <v>14</v>
      </c>
      <c r="AC80" s="58">
        <v>23</v>
      </c>
      <c r="AD80" s="58">
        <v>0</v>
      </c>
      <c r="AE80" s="58">
        <v>0</v>
      </c>
      <c r="AF80" s="58">
        <v>0</v>
      </c>
      <c r="AG80" s="58">
        <v>0</v>
      </c>
      <c r="AH80" s="58">
        <v>0</v>
      </c>
      <c r="AI80" s="58">
        <v>0</v>
      </c>
      <c r="AJ80" s="58">
        <v>0</v>
      </c>
      <c r="AK80" s="58">
        <v>121</v>
      </c>
      <c r="AL80" s="58" t="s">
        <v>290</v>
      </c>
      <c r="AM80" s="58">
        <v>45</v>
      </c>
      <c r="AN80" s="58">
        <v>0</v>
      </c>
      <c r="AO80" s="58">
        <v>347</v>
      </c>
      <c r="AP80" s="58">
        <v>48</v>
      </c>
      <c r="AQ80" s="58">
        <v>272</v>
      </c>
      <c r="AR80" s="58">
        <v>296</v>
      </c>
      <c r="AS80" s="58">
        <v>13</v>
      </c>
      <c r="AT80" s="58">
        <v>10</v>
      </c>
      <c r="AU80" s="58">
        <v>0</v>
      </c>
      <c r="AV80" s="58">
        <v>568</v>
      </c>
      <c r="AW80" s="57"/>
    </row>
    <row r="81" spans="1:49">
      <c r="A81" s="57" t="s">
        <v>747</v>
      </c>
      <c r="B81" s="57" t="s">
        <v>748</v>
      </c>
      <c r="C81" s="57" t="s">
        <v>578</v>
      </c>
      <c r="D81" s="57" t="s">
        <v>749</v>
      </c>
      <c r="E81" s="57" t="s">
        <v>750</v>
      </c>
      <c r="F81" s="57" t="s">
        <v>751</v>
      </c>
      <c r="G81" s="57" t="s">
        <v>582</v>
      </c>
      <c r="H81" s="57" t="s">
        <v>288</v>
      </c>
      <c r="I81" s="57" t="s">
        <v>583</v>
      </c>
      <c r="J81" s="136">
        <v>8479829191</v>
      </c>
      <c r="K81" s="57" t="s">
        <v>146</v>
      </c>
      <c r="L81">
        <v>17.5</v>
      </c>
      <c r="M81">
        <v>119.2</v>
      </c>
      <c r="N81">
        <v>36.5</v>
      </c>
      <c r="O81" s="65">
        <v>173.2</v>
      </c>
      <c r="P81" s="58">
        <v>93</v>
      </c>
      <c r="Q81" s="58">
        <v>75</v>
      </c>
      <c r="R81" s="58">
        <v>56</v>
      </c>
      <c r="S81" s="58">
        <v>32</v>
      </c>
      <c r="T81" s="58">
        <v>42</v>
      </c>
      <c r="U81" s="58">
        <v>47</v>
      </c>
      <c r="V81" s="58">
        <v>27</v>
      </c>
      <c r="W81" s="58">
        <v>41</v>
      </c>
      <c r="X81" s="58">
        <v>52</v>
      </c>
      <c r="Y81" s="58">
        <v>60</v>
      </c>
      <c r="Z81" s="58">
        <v>0</v>
      </c>
      <c r="AA81" s="58">
        <v>0</v>
      </c>
      <c r="AB81" s="58">
        <v>0</v>
      </c>
      <c r="AC81" s="58">
        <v>0</v>
      </c>
      <c r="AD81" s="58">
        <v>0</v>
      </c>
      <c r="AE81" s="58">
        <v>0</v>
      </c>
      <c r="AF81" s="58">
        <v>0</v>
      </c>
      <c r="AG81" s="58">
        <v>0</v>
      </c>
      <c r="AH81" s="58">
        <v>203</v>
      </c>
      <c r="AI81" s="58">
        <v>0</v>
      </c>
      <c r="AJ81" s="58">
        <v>0</v>
      </c>
      <c r="AK81" s="58">
        <v>0</v>
      </c>
      <c r="AL81" s="58">
        <v>0</v>
      </c>
      <c r="AM81" s="58">
        <v>13</v>
      </c>
      <c r="AN81" s="58" t="s">
        <v>290</v>
      </c>
      <c r="AO81" s="58">
        <v>709</v>
      </c>
      <c r="AP81" s="58">
        <v>0</v>
      </c>
      <c r="AQ81" s="58">
        <v>371</v>
      </c>
      <c r="AR81" s="58">
        <v>357</v>
      </c>
      <c r="AS81" s="58">
        <v>0</v>
      </c>
      <c r="AT81" s="58">
        <v>0</v>
      </c>
      <c r="AU81" s="58">
        <v>84</v>
      </c>
      <c r="AV81" s="58">
        <v>728</v>
      </c>
      <c r="AW81" s="57"/>
    </row>
    <row r="82" spans="1:49">
      <c r="A82" s="57" t="s">
        <v>752</v>
      </c>
      <c r="B82" s="57" t="s">
        <v>753</v>
      </c>
      <c r="C82" s="57" t="s">
        <v>578</v>
      </c>
      <c r="D82" s="57" t="s">
        <v>754</v>
      </c>
      <c r="E82" s="57" t="s">
        <v>755</v>
      </c>
      <c r="F82" s="57" t="s">
        <v>756</v>
      </c>
      <c r="G82" s="57" t="s">
        <v>582</v>
      </c>
      <c r="H82" s="57" t="s">
        <v>288</v>
      </c>
      <c r="I82" s="57" t="s">
        <v>589</v>
      </c>
      <c r="J82" s="136">
        <v>8476746533</v>
      </c>
      <c r="K82" s="57" t="s">
        <v>146</v>
      </c>
      <c r="L82">
        <v>7</v>
      </c>
      <c r="M82">
        <v>46</v>
      </c>
      <c r="N82">
        <v>37</v>
      </c>
      <c r="O82" s="65">
        <v>90</v>
      </c>
      <c r="P82" s="58">
        <v>52</v>
      </c>
      <c r="Q82" s="58">
        <v>36</v>
      </c>
      <c r="R82" s="58">
        <v>55</v>
      </c>
      <c r="S82" s="58">
        <v>41</v>
      </c>
      <c r="T82" s="58">
        <v>44</v>
      </c>
      <c r="U82" s="58">
        <v>46</v>
      </c>
      <c r="V82" s="58">
        <v>42</v>
      </c>
      <c r="W82" s="58">
        <v>36</v>
      </c>
      <c r="X82" s="58">
        <v>38</v>
      </c>
      <c r="Y82" s="58">
        <v>36</v>
      </c>
      <c r="Z82" s="58">
        <v>0</v>
      </c>
      <c r="AA82" s="58">
        <v>0</v>
      </c>
      <c r="AB82" s="58">
        <v>0</v>
      </c>
      <c r="AC82" s="58">
        <v>0</v>
      </c>
      <c r="AD82" s="58">
        <v>0</v>
      </c>
      <c r="AE82" s="58">
        <v>0</v>
      </c>
      <c r="AF82" s="58">
        <v>0</v>
      </c>
      <c r="AG82" s="58">
        <v>0</v>
      </c>
      <c r="AH82" s="58">
        <v>0</v>
      </c>
      <c r="AI82" s="58">
        <v>0</v>
      </c>
      <c r="AJ82" s="58">
        <v>0</v>
      </c>
      <c r="AK82" s="58">
        <v>0</v>
      </c>
      <c r="AL82" s="58">
        <v>0</v>
      </c>
      <c r="AM82" s="58">
        <v>0</v>
      </c>
      <c r="AN82" s="58">
        <v>0</v>
      </c>
      <c r="AO82" s="58">
        <v>426</v>
      </c>
      <c r="AP82" s="58">
        <v>0</v>
      </c>
      <c r="AQ82" s="58">
        <v>193</v>
      </c>
      <c r="AR82" s="58">
        <v>233</v>
      </c>
      <c r="AS82" s="58">
        <v>0</v>
      </c>
      <c r="AT82" s="58">
        <v>0</v>
      </c>
      <c r="AU82" s="58">
        <v>75</v>
      </c>
      <c r="AV82" s="58">
        <v>426</v>
      </c>
      <c r="AW82" s="57"/>
    </row>
    <row r="83" spans="1:49">
      <c r="A83" s="57" t="s">
        <v>757</v>
      </c>
      <c r="B83" s="57" t="s">
        <v>758</v>
      </c>
      <c r="C83" s="57" t="s">
        <v>418</v>
      </c>
      <c r="D83" s="57" t="s">
        <v>759</v>
      </c>
      <c r="E83" s="57" t="s">
        <v>760</v>
      </c>
      <c r="F83" s="57" t="s">
        <v>761</v>
      </c>
      <c r="G83" s="57" t="s">
        <v>613</v>
      </c>
      <c r="H83" s="57" t="s">
        <v>288</v>
      </c>
      <c r="I83" s="57" t="s">
        <v>614</v>
      </c>
      <c r="J83" s="136">
        <v>8477687188</v>
      </c>
      <c r="K83" s="57" t="s">
        <v>146</v>
      </c>
      <c r="L83">
        <v>3</v>
      </c>
      <c r="M83">
        <v>10</v>
      </c>
      <c r="N83">
        <v>3</v>
      </c>
      <c r="O83" s="65">
        <v>16</v>
      </c>
      <c r="P83" s="58">
        <v>14</v>
      </c>
      <c r="Q83" s="58">
        <v>17</v>
      </c>
      <c r="R83" s="58">
        <v>15</v>
      </c>
      <c r="S83" s="58" t="s">
        <v>290</v>
      </c>
      <c r="T83" s="58">
        <v>13</v>
      </c>
      <c r="U83" s="58" t="s">
        <v>290</v>
      </c>
      <c r="V83" s="58">
        <v>14</v>
      </c>
      <c r="W83" s="58" t="s">
        <v>290</v>
      </c>
      <c r="X83" s="58" t="s">
        <v>290</v>
      </c>
      <c r="Y83" s="58" t="s">
        <v>290</v>
      </c>
      <c r="Z83" s="58">
        <v>0</v>
      </c>
      <c r="AA83" s="58">
        <v>0</v>
      </c>
      <c r="AB83" s="58">
        <v>0</v>
      </c>
      <c r="AC83" s="58">
        <v>0</v>
      </c>
      <c r="AD83" s="58">
        <v>0</v>
      </c>
      <c r="AE83" s="58">
        <v>0</v>
      </c>
      <c r="AF83" s="58">
        <v>0</v>
      </c>
      <c r="AG83" s="58">
        <v>0</v>
      </c>
      <c r="AH83" s="58">
        <v>0</v>
      </c>
      <c r="AI83" s="58">
        <v>0</v>
      </c>
      <c r="AJ83" s="58">
        <v>0</v>
      </c>
      <c r="AK83" s="58" t="s">
        <v>290</v>
      </c>
      <c r="AL83" s="58">
        <v>0</v>
      </c>
      <c r="AM83" s="58" t="s">
        <v>290</v>
      </c>
      <c r="AN83" s="58">
        <v>0</v>
      </c>
      <c r="AO83" s="58">
        <v>85</v>
      </c>
      <c r="AP83" s="58">
        <v>14</v>
      </c>
      <c r="AQ83" s="58">
        <v>47</v>
      </c>
      <c r="AR83" s="58">
        <v>54</v>
      </c>
      <c r="AS83" s="58">
        <v>0</v>
      </c>
      <c r="AT83" s="58">
        <v>0</v>
      </c>
      <c r="AU83" s="58">
        <v>10</v>
      </c>
      <c r="AV83" s="58">
        <v>101</v>
      </c>
      <c r="AW83" s="57"/>
    </row>
    <row r="84" spans="1:49">
      <c r="A84" s="57" t="s">
        <v>762</v>
      </c>
      <c r="B84" s="57" t="s">
        <v>763</v>
      </c>
      <c r="C84" s="57" t="s">
        <v>418</v>
      </c>
      <c r="D84" s="57" t="s">
        <v>764</v>
      </c>
      <c r="E84" s="57" t="s">
        <v>765</v>
      </c>
      <c r="F84" s="57" t="s">
        <v>766</v>
      </c>
      <c r="G84" s="57" t="s">
        <v>767</v>
      </c>
      <c r="H84" s="57" t="s">
        <v>288</v>
      </c>
      <c r="I84" s="57" t="s">
        <v>768</v>
      </c>
      <c r="J84" s="136">
        <v>8474125600</v>
      </c>
      <c r="K84" s="57" t="s">
        <v>146</v>
      </c>
      <c r="L84">
        <v>10</v>
      </c>
      <c r="M84">
        <v>63</v>
      </c>
      <c r="N84">
        <v>41</v>
      </c>
      <c r="O84" s="65">
        <v>114</v>
      </c>
      <c r="P84" s="58">
        <v>0</v>
      </c>
      <c r="Q84" s="58">
        <v>43</v>
      </c>
      <c r="R84" s="58">
        <v>45</v>
      </c>
      <c r="S84" s="58">
        <v>43</v>
      </c>
      <c r="T84" s="58">
        <v>45</v>
      </c>
      <c r="U84" s="58">
        <v>22</v>
      </c>
      <c r="V84" s="58">
        <v>33</v>
      </c>
      <c r="W84" s="58">
        <v>29</v>
      </c>
      <c r="X84" s="58">
        <v>38</v>
      </c>
      <c r="Y84" s="58">
        <v>16</v>
      </c>
      <c r="Z84" s="58">
        <v>0</v>
      </c>
      <c r="AA84" s="58">
        <v>0</v>
      </c>
      <c r="AB84" s="58">
        <v>0</v>
      </c>
      <c r="AC84" s="58">
        <v>0</v>
      </c>
      <c r="AD84" s="58">
        <v>23</v>
      </c>
      <c r="AE84" s="58">
        <v>0</v>
      </c>
      <c r="AF84" s="58">
        <v>0</v>
      </c>
      <c r="AG84" s="58" t="s">
        <v>290</v>
      </c>
      <c r="AH84" s="58">
        <v>88</v>
      </c>
      <c r="AI84" s="58">
        <v>0</v>
      </c>
      <c r="AJ84" s="58">
        <v>0</v>
      </c>
      <c r="AK84" s="58" t="s">
        <v>290</v>
      </c>
      <c r="AL84" s="58">
        <v>0</v>
      </c>
      <c r="AM84" s="58">
        <v>0</v>
      </c>
      <c r="AN84" s="58">
        <v>0</v>
      </c>
      <c r="AO84" s="58">
        <v>424</v>
      </c>
      <c r="AP84" s="58" t="s">
        <v>290</v>
      </c>
      <c r="AQ84" s="58">
        <v>228</v>
      </c>
      <c r="AR84" s="58">
        <v>198</v>
      </c>
      <c r="AS84" s="58">
        <v>0</v>
      </c>
      <c r="AT84" s="58">
        <v>0</v>
      </c>
      <c r="AU84" s="58">
        <v>31</v>
      </c>
      <c r="AV84" s="58">
        <v>426</v>
      </c>
      <c r="AW84" s="57"/>
    </row>
    <row r="85" spans="1:49">
      <c r="A85" s="57" t="s">
        <v>769</v>
      </c>
      <c r="B85" s="57" t="s">
        <v>770</v>
      </c>
      <c r="C85" s="57"/>
      <c r="D85" s="57" t="s">
        <v>771</v>
      </c>
      <c r="E85" s="57" t="s">
        <v>772</v>
      </c>
      <c r="F85" s="57" t="s">
        <v>773</v>
      </c>
      <c r="G85" s="57" t="s">
        <v>641</v>
      </c>
      <c r="H85" s="57" t="s">
        <v>288</v>
      </c>
      <c r="I85" s="57" t="s">
        <v>642</v>
      </c>
      <c r="J85" s="136">
        <v>8474700370</v>
      </c>
      <c r="K85" s="57" t="s">
        <v>146</v>
      </c>
      <c r="L85">
        <v>2</v>
      </c>
      <c r="M85">
        <v>5</v>
      </c>
      <c r="N85">
        <v>1</v>
      </c>
      <c r="O85" s="65">
        <v>8</v>
      </c>
      <c r="P85" s="58">
        <v>22</v>
      </c>
      <c r="Q85" s="58">
        <v>18</v>
      </c>
      <c r="R85" s="58" t="s">
        <v>290</v>
      </c>
      <c r="S85" s="58" t="s">
        <v>290</v>
      </c>
      <c r="T85" s="58">
        <v>0</v>
      </c>
      <c r="U85" s="58">
        <v>0</v>
      </c>
      <c r="V85" s="58">
        <v>0</v>
      </c>
      <c r="W85" s="58">
        <v>0</v>
      </c>
      <c r="X85" s="58">
        <v>0</v>
      </c>
      <c r="Y85" s="58">
        <v>0</v>
      </c>
      <c r="Z85" s="58">
        <v>0</v>
      </c>
      <c r="AA85" s="58">
        <v>0</v>
      </c>
      <c r="AB85" s="58">
        <v>0</v>
      </c>
      <c r="AC85" s="58">
        <v>0</v>
      </c>
      <c r="AD85" s="58">
        <v>0</v>
      </c>
      <c r="AE85" s="58">
        <v>0</v>
      </c>
      <c r="AF85" s="58">
        <v>0</v>
      </c>
      <c r="AG85" s="58">
        <v>0</v>
      </c>
      <c r="AH85" s="58">
        <v>0</v>
      </c>
      <c r="AI85" s="58">
        <v>0</v>
      </c>
      <c r="AJ85" s="58">
        <v>0</v>
      </c>
      <c r="AK85" s="58">
        <v>31</v>
      </c>
      <c r="AL85" s="58">
        <v>0</v>
      </c>
      <c r="AM85" s="58" t="s">
        <v>290</v>
      </c>
      <c r="AN85" s="58">
        <v>0</v>
      </c>
      <c r="AO85" s="58" t="s">
        <v>290</v>
      </c>
      <c r="AP85" s="58" t="s">
        <v>290</v>
      </c>
      <c r="AQ85" s="58">
        <v>20</v>
      </c>
      <c r="AR85" s="58">
        <v>22</v>
      </c>
      <c r="AS85" s="58">
        <v>0</v>
      </c>
      <c r="AT85" s="58">
        <v>0</v>
      </c>
      <c r="AU85" s="58">
        <v>30</v>
      </c>
      <c r="AV85" s="58">
        <v>42</v>
      </c>
      <c r="AW85" s="57"/>
    </row>
    <row r="86" spans="1:49">
      <c r="A86" s="57" t="s">
        <v>774</v>
      </c>
      <c r="B86" s="57" t="s">
        <v>775</v>
      </c>
      <c r="C86" s="57"/>
      <c r="D86" s="57" t="s">
        <v>776</v>
      </c>
      <c r="E86" s="57" t="s">
        <v>777</v>
      </c>
      <c r="F86" s="57" t="s">
        <v>778</v>
      </c>
      <c r="G86" s="57" t="s">
        <v>779</v>
      </c>
      <c r="H86" s="57" t="s">
        <v>288</v>
      </c>
      <c r="I86" s="57" t="s">
        <v>710</v>
      </c>
      <c r="J86" s="136">
        <v>8472585254</v>
      </c>
      <c r="K86" s="57" t="s">
        <v>146</v>
      </c>
      <c r="L86">
        <v>3</v>
      </c>
      <c r="M86">
        <v>18</v>
      </c>
      <c r="N86">
        <v>4</v>
      </c>
      <c r="O86" s="65">
        <v>25</v>
      </c>
      <c r="P86" s="58">
        <v>74</v>
      </c>
      <c r="Q86" s="58">
        <v>33</v>
      </c>
      <c r="R86" s="58">
        <v>26</v>
      </c>
      <c r="S86" s="58">
        <v>20</v>
      </c>
      <c r="T86" s="58">
        <v>18</v>
      </c>
      <c r="U86" s="58">
        <v>15</v>
      </c>
      <c r="V86" s="58">
        <v>16</v>
      </c>
      <c r="W86" s="58">
        <v>18</v>
      </c>
      <c r="X86" s="58">
        <v>13</v>
      </c>
      <c r="Y86" s="58">
        <v>30</v>
      </c>
      <c r="Z86" s="58">
        <v>0</v>
      </c>
      <c r="AA86" s="58">
        <v>0</v>
      </c>
      <c r="AB86" s="58">
        <v>0</v>
      </c>
      <c r="AC86" s="58">
        <v>0</v>
      </c>
      <c r="AD86" s="58">
        <v>0</v>
      </c>
      <c r="AE86" s="58">
        <v>0</v>
      </c>
      <c r="AF86" s="58">
        <v>0</v>
      </c>
      <c r="AG86" s="58">
        <v>0</v>
      </c>
      <c r="AH86" s="58">
        <v>0</v>
      </c>
      <c r="AI86" s="58">
        <v>0</v>
      </c>
      <c r="AJ86" s="58">
        <v>0</v>
      </c>
      <c r="AK86" s="58">
        <v>135</v>
      </c>
      <c r="AL86" s="58" t="s">
        <v>290</v>
      </c>
      <c r="AM86" s="58" t="s">
        <v>290</v>
      </c>
      <c r="AN86" s="58" t="s">
        <v>290</v>
      </c>
      <c r="AO86" s="58">
        <v>110</v>
      </c>
      <c r="AP86" s="58" t="s">
        <v>290</v>
      </c>
      <c r="AQ86" s="58">
        <v>133</v>
      </c>
      <c r="AR86" s="58">
        <v>130</v>
      </c>
      <c r="AS86" s="58">
        <v>0</v>
      </c>
      <c r="AT86" s="58">
        <v>0</v>
      </c>
      <c r="AU86" s="58">
        <v>0</v>
      </c>
      <c r="AV86" s="58">
        <v>263</v>
      </c>
      <c r="AW86" s="57"/>
    </row>
    <row r="87" spans="1:49">
      <c r="A87" s="57" t="s">
        <v>780</v>
      </c>
      <c r="B87" s="57" t="s">
        <v>781</v>
      </c>
      <c r="C87" s="57" t="s">
        <v>418</v>
      </c>
      <c r="D87" s="57" t="s">
        <v>782</v>
      </c>
      <c r="E87" s="57" t="s">
        <v>783</v>
      </c>
      <c r="F87" s="57" t="s">
        <v>784</v>
      </c>
      <c r="G87" s="57" t="s">
        <v>601</v>
      </c>
      <c r="H87" s="57" t="s">
        <v>288</v>
      </c>
      <c r="I87" s="57" t="s">
        <v>602</v>
      </c>
      <c r="J87" s="136">
        <v>8474460031</v>
      </c>
      <c r="K87" s="57" t="s">
        <v>146</v>
      </c>
      <c r="L87">
        <v>1</v>
      </c>
      <c r="M87">
        <v>31</v>
      </c>
      <c r="N87">
        <v>9</v>
      </c>
      <c r="O87" s="65">
        <v>41</v>
      </c>
      <c r="P87" s="58">
        <v>53</v>
      </c>
      <c r="Q87" s="58">
        <v>23</v>
      </c>
      <c r="R87" s="58">
        <v>15</v>
      </c>
      <c r="S87" s="58">
        <v>27</v>
      </c>
      <c r="T87" s="58">
        <v>22</v>
      </c>
      <c r="U87" s="58">
        <v>25</v>
      </c>
      <c r="V87" s="58">
        <v>27</v>
      </c>
      <c r="W87" s="58">
        <v>31</v>
      </c>
      <c r="X87" s="58">
        <v>33</v>
      </c>
      <c r="Y87" s="58">
        <v>10</v>
      </c>
      <c r="Z87" s="58">
        <v>0</v>
      </c>
      <c r="AA87" s="58">
        <v>0</v>
      </c>
      <c r="AB87" s="58">
        <v>0</v>
      </c>
      <c r="AC87" s="58">
        <v>0</v>
      </c>
      <c r="AD87" s="58">
        <v>0</v>
      </c>
      <c r="AE87" s="58">
        <v>0</v>
      </c>
      <c r="AF87" s="58">
        <v>0</v>
      </c>
      <c r="AG87" s="58">
        <v>0</v>
      </c>
      <c r="AH87" s="58">
        <v>0</v>
      </c>
      <c r="AI87" s="58">
        <v>0</v>
      </c>
      <c r="AJ87" s="58">
        <v>0</v>
      </c>
      <c r="AK87" s="58" t="s">
        <v>290</v>
      </c>
      <c r="AL87" s="58">
        <v>0</v>
      </c>
      <c r="AM87" s="58">
        <v>0</v>
      </c>
      <c r="AN87" s="58">
        <v>0</v>
      </c>
      <c r="AO87" s="58">
        <v>255</v>
      </c>
      <c r="AP87" s="58" t="s">
        <v>290</v>
      </c>
      <c r="AQ87" s="58">
        <v>119</v>
      </c>
      <c r="AR87" s="58">
        <v>147</v>
      </c>
      <c r="AS87" s="58">
        <v>0</v>
      </c>
      <c r="AT87" s="58">
        <v>0</v>
      </c>
      <c r="AU87" s="58">
        <v>0</v>
      </c>
      <c r="AV87" s="58">
        <v>266</v>
      </c>
      <c r="AW87" s="57"/>
    </row>
    <row r="88" spans="1:49">
      <c r="A88" s="57" t="s">
        <v>785</v>
      </c>
      <c r="B88" s="57" t="s">
        <v>786</v>
      </c>
      <c r="C88" s="57" t="s">
        <v>353</v>
      </c>
      <c r="D88" s="57" t="s">
        <v>787</v>
      </c>
      <c r="E88" s="57" t="s">
        <v>788</v>
      </c>
      <c r="F88" s="57" t="s">
        <v>789</v>
      </c>
      <c r="G88" s="57" t="s">
        <v>634</v>
      </c>
      <c r="H88" s="57" t="s">
        <v>288</v>
      </c>
      <c r="I88" s="57" t="s">
        <v>635</v>
      </c>
      <c r="J88" s="136">
        <v>8472567870</v>
      </c>
      <c r="K88" s="57" t="s">
        <v>146</v>
      </c>
      <c r="L88">
        <v>4</v>
      </c>
      <c r="M88">
        <v>11</v>
      </c>
      <c r="N88">
        <v>20</v>
      </c>
      <c r="O88" s="65">
        <v>35</v>
      </c>
      <c r="P88" s="58">
        <v>133</v>
      </c>
      <c r="Q88" s="58">
        <v>0</v>
      </c>
      <c r="R88" s="58">
        <v>0</v>
      </c>
      <c r="S88" s="58">
        <v>0</v>
      </c>
      <c r="T88" s="58">
        <v>0</v>
      </c>
      <c r="U88" s="58">
        <v>0</v>
      </c>
      <c r="V88" s="58">
        <v>0</v>
      </c>
      <c r="W88" s="58">
        <v>0</v>
      </c>
      <c r="X88" s="58">
        <v>0</v>
      </c>
      <c r="Y88" s="58">
        <v>0</v>
      </c>
      <c r="Z88" s="58">
        <v>0</v>
      </c>
      <c r="AA88" s="58">
        <v>0</v>
      </c>
      <c r="AB88" s="58">
        <v>0</v>
      </c>
      <c r="AC88" s="58">
        <v>0</v>
      </c>
      <c r="AD88" s="58">
        <v>0</v>
      </c>
      <c r="AE88" s="58">
        <v>0</v>
      </c>
      <c r="AF88" s="58">
        <v>0</v>
      </c>
      <c r="AG88" s="58">
        <v>0</v>
      </c>
      <c r="AH88" s="58">
        <v>0</v>
      </c>
      <c r="AI88" s="58">
        <v>0</v>
      </c>
      <c r="AJ88" s="58">
        <v>0</v>
      </c>
      <c r="AK88" s="58" t="s">
        <v>290</v>
      </c>
      <c r="AL88" s="58">
        <v>0</v>
      </c>
      <c r="AM88" s="58" t="s">
        <v>290</v>
      </c>
      <c r="AN88" s="58">
        <v>0</v>
      </c>
      <c r="AO88" s="58">
        <v>118</v>
      </c>
      <c r="AP88" s="58" t="s">
        <v>290</v>
      </c>
      <c r="AQ88" s="58">
        <v>67</v>
      </c>
      <c r="AR88" s="58">
        <v>66</v>
      </c>
      <c r="AS88" s="58">
        <v>0</v>
      </c>
      <c r="AT88" s="58">
        <v>0</v>
      </c>
      <c r="AU88" s="58" t="s">
        <v>290</v>
      </c>
      <c r="AV88" s="58">
        <v>133</v>
      </c>
      <c r="AW88" s="57"/>
    </row>
    <row r="89" spans="1:49">
      <c r="A89" s="57" t="s">
        <v>790</v>
      </c>
      <c r="B89" s="57" t="s">
        <v>791</v>
      </c>
      <c r="C89" s="57" t="s">
        <v>353</v>
      </c>
      <c r="D89" s="57" t="s">
        <v>787</v>
      </c>
      <c r="E89" s="57" t="s">
        <v>788</v>
      </c>
      <c r="F89" s="57" t="s">
        <v>792</v>
      </c>
      <c r="G89" s="57" t="s">
        <v>634</v>
      </c>
      <c r="H89" s="57" t="s">
        <v>288</v>
      </c>
      <c r="I89" s="57" t="s">
        <v>635</v>
      </c>
      <c r="J89" s="136">
        <v>8472560644</v>
      </c>
      <c r="K89" s="57" t="s">
        <v>146</v>
      </c>
      <c r="L89">
        <v>4</v>
      </c>
      <c r="M89">
        <v>43</v>
      </c>
      <c r="N89">
        <v>19</v>
      </c>
      <c r="O89" s="65">
        <v>66</v>
      </c>
      <c r="P89" s="58">
        <v>0</v>
      </c>
      <c r="Q89" s="58">
        <v>54</v>
      </c>
      <c r="R89" s="58">
        <v>55</v>
      </c>
      <c r="S89" s="58">
        <v>49</v>
      </c>
      <c r="T89" s="58">
        <v>50</v>
      </c>
      <c r="U89" s="58">
        <v>54</v>
      </c>
      <c r="V89" s="58">
        <v>51</v>
      </c>
      <c r="W89" s="58">
        <v>58</v>
      </c>
      <c r="X89" s="58">
        <v>48</v>
      </c>
      <c r="Y89" s="58">
        <v>59</v>
      </c>
      <c r="Z89" s="58">
        <v>0</v>
      </c>
      <c r="AA89" s="58">
        <v>0</v>
      </c>
      <c r="AB89" s="58">
        <v>0</v>
      </c>
      <c r="AC89" s="58">
        <v>0</v>
      </c>
      <c r="AD89" s="58">
        <v>0</v>
      </c>
      <c r="AE89" s="58">
        <v>0</v>
      </c>
      <c r="AF89" s="58">
        <v>0</v>
      </c>
      <c r="AG89" s="58">
        <v>0</v>
      </c>
      <c r="AH89" s="58">
        <v>0</v>
      </c>
      <c r="AI89" s="58">
        <v>0</v>
      </c>
      <c r="AJ89" s="58">
        <v>0</v>
      </c>
      <c r="AK89" s="58" t="s">
        <v>290</v>
      </c>
      <c r="AL89" s="58" t="s">
        <v>290</v>
      </c>
      <c r="AM89" s="58" t="s">
        <v>290</v>
      </c>
      <c r="AN89" s="58">
        <v>0</v>
      </c>
      <c r="AO89" s="58">
        <v>446</v>
      </c>
      <c r="AP89" s="58">
        <v>24</v>
      </c>
      <c r="AQ89" s="58">
        <v>244</v>
      </c>
      <c r="AR89" s="58">
        <v>234</v>
      </c>
      <c r="AS89" s="58">
        <v>0</v>
      </c>
      <c r="AT89" s="58">
        <v>0</v>
      </c>
      <c r="AU89" s="58" t="s">
        <v>290</v>
      </c>
      <c r="AV89" s="58">
        <v>478</v>
      </c>
      <c r="AW89" s="57"/>
    </row>
    <row r="90" spans="1:49">
      <c r="A90" s="57" t="s">
        <v>793</v>
      </c>
      <c r="B90" s="57" t="s">
        <v>794</v>
      </c>
      <c r="C90" s="57"/>
      <c r="D90" s="57" t="s">
        <v>795</v>
      </c>
      <c r="E90" s="57" t="s">
        <v>796</v>
      </c>
      <c r="F90" s="57" t="s">
        <v>797</v>
      </c>
      <c r="G90" s="57" t="s">
        <v>634</v>
      </c>
      <c r="H90" s="57" t="s">
        <v>288</v>
      </c>
      <c r="I90" s="57" t="s">
        <v>635</v>
      </c>
      <c r="J90" s="136">
        <v>8474255869</v>
      </c>
      <c r="K90" s="57" t="s">
        <v>146</v>
      </c>
      <c r="L90">
        <v>4</v>
      </c>
      <c r="M90">
        <v>34</v>
      </c>
      <c r="N90">
        <v>11</v>
      </c>
      <c r="O90" s="65">
        <v>49</v>
      </c>
      <c r="P90" s="58">
        <v>15</v>
      </c>
      <c r="Q90" s="58">
        <v>15</v>
      </c>
      <c r="R90" s="58">
        <v>16</v>
      </c>
      <c r="S90" s="58" t="s">
        <v>290</v>
      </c>
      <c r="T90" s="58">
        <v>17</v>
      </c>
      <c r="U90" s="58">
        <v>17</v>
      </c>
      <c r="V90" s="58">
        <v>21</v>
      </c>
      <c r="W90" s="58">
        <v>17</v>
      </c>
      <c r="X90" s="58">
        <v>31</v>
      </c>
      <c r="Y90" s="58">
        <v>32</v>
      </c>
      <c r="Z90" s="58">
        <v>0</v>
      </c>
      <c r="AA90" s="58">
        <v>0</v>
      </c>
      <c r="AB90" s="58">
        <v>0</v>
      </c>
      <c r="AC90" s="58">
        <v>0</v>
      </c>
      <c r="AD90" s="58">
        <v>0</v>
      </c>
      <c r="AE90" s="58">
        <v>0</v>
      </c>
      <c r="AF90" s="58">
        <v>0</v>
      </c>
      <c r="AG90" s="58">
        <v>0</v>
      </c>
      <c r="AH90" s="58">
        <v>0</v>
      </c>
      <c r="AI90" s="58">
        <v>0</v>
      </c>
      <c r="AJ90" s="58">
        <v>0</v>
      </c>
      <c r="AK90" s="58">
        <v>13</v>
      </c>
      <c r="AL90" s="58">
        <v>23</v>
      </c>
      <c r="AM90" s="58">
        <v>11</v>
      </c>
      <c r="AN90" s="58">
        <v>0</v>
      </c>
      <c r="AO90" s="58">
        <v>127</v>
      </c>
      <c r="AP90" s="58">
        <v>16</v>
      </c>
      <c r="AQ90" s="58">
        <v>98</v>
      </c>
      <c r="AR90" s="58">
        <v>92</v>
      </c>
      <c r="AS90" s="58">
        <v>0</v>
      </c>
      <c r="AT90" s="58">
        <v>0</v>
      </c>
      <c r="AU90" s="58">
        <v>23</v>
      </c>
      <c r="AV90" s="58">
        <v>190</v>
      </c>
      <c r="AW90" s="57"/>
    </row>
    <row r="91" spans="1:49">
      <c r="A91" s="57" t="s">
        <v>798</v>
      </c>
      <c r="B91" s="57" t="s">
        <v>799</v>
      </c>
      <c r="C91" s="57" t="s">
        <v>353</v>
      </c>
      <c r="D91" s="57" t="s">
        <v>800</v>
      </c>
      <c r="E91" s="57" t="s">
        <v>801</v>
      </c>
      <c r="F91" s="57" t="s">
        <v>802</v>
      </c>
      <c r="G91" s="57" t="s">
        <v>574</v>
      </c>
      <c r="H91" s="57" t="s">
        <v>288</v>
      </c>
      <c r="I91" s="57" t="s">
        <v>803</v>
      </c>
      <c r="J91" s="136">
        <v>8479721003</v>
      </c>
      <c r="K91" s="57" t="s">
        <v>146</v>
      </c>
      <c r="L91">
        <v>4</v>
      </c>
      <c r="M91">
        <v>24</v>
      </c>
      <c r="N91">
        <v>3</v>
      </c>
      <c r="O91" s="65">
        <v>31</v>
      </c>
      <c r="P91" s="58">
        <v>40</v>
      </c>
      <c r="Q91" s="58">
        <v>15</v>
      </c>
      <c r="R91" s="58">
        <v>26</v>
      </c>
      <c r="S91" s="58">
        <v>18</v>
      </c>
      <c r="T91" s="58">
        <v>11</v>
      </c>
      <c r="U91" s="58">
        <v>18</v>
      </c>
      <c r="V91" s="58">
        <v>24</v>
      </c>
      <c r="W91" s="58">
        <v>12</v>
      </c>
      <c r="X91" s="58">
        <v>25</v>
      </c>
      <c r="Y91" s="58">
        <v>16</v>
      </c>
      <c r="Z91" s="58">
        <v>0</v>
      </c>
      <c r="AA91" s="58">
        <v>0</v>
      </c>
      <c r="AB91" s="58">
        <v>0</v>
      </c>
      <c r="AC91" s="58">
        <v>0</v>
      </c>
      <c r="AD91" s="58">
        <v>0</v>
      </c>
      <c r="AE91" s="58">
        <v>0</v>
      </c>
      <c r="AF91" s="58">
        <v>0</v>
      </c>
      <c r="AG91" s="58">
        <v>0</v>
      </c>
      <c r="AH91" s="58">
        <v>27</v>
      </c>
      <c r="AI91" s="58">
        <v>0</v>
      </c>
      <c r="AJ91" s="58">
        <v>0</v>
      </c>
      <c r="AK91" s="58">
        <v>16</v>
      </c>
      <c r="AL91" s="58" t="s">
        <v>290</v>
      </c>
      <c r="AM91" s="58">
        <v>12</v>
      </c>
      <c r="AN91" s="58" t="s">
        <v>290</v>
      </c>
      <c r="AO91" s="58">
        <v>168</v>
      </c>
      <c r="AP91" s="58">
        <v>27</v>
      </c>
      <c r="AQ91" s="58">
        <v>113</v>
      </c>
      <c r="AR91" s="58">
        <v>119</v>
      </c>
      <c r="AS91" s="58">
        <v>0</v>
      </c>
      <c r="AT91" s="58">
        <v>0</v>
      </c>
      <c r="AU91" s="58">
        <v>70</v>
      </c>
      <c r="AV91" s="58">
        <v>232</v>
      </c>
      <c r="AW91" s="57"/>
    </row>
    <row r="92" spans="1:49">
      <c r="A92" s="57" t="s">
        <v>804</v>
      </c>
      <c r="B92" s="57" t="s">
        <v>805</v>
      </c>
      <c r="C92" s="57" t="s">
        <v>418</v>
      </c>
      <c r="D92" s="57" t="s">
        <v>806</v>
      </c>
      <c r="E92" s="57" t="s">
        <v>807</v>
      </c>
      <c r="F92" s="57" t="s">
        <v>808</v>
      </c>
      <c r="G92" s="57" t="s">
        <v>809</v>
      </c>
      <c r="H92" s="57" t="s">
        <v>288</v>
      </c>
      <c r="I92" s="57" t="s">
        <v>810</v>
      </c>
      <c r="J92" s="136">
        <v>8472555538</v>
      </c>
      <c r="K92" s="57" t="s">
        <v>146</v>
      </c>
      <c r="L92">
        <v>1</v>
      </c>
      <c r="M92">
        <v>12</v>
      </c>
      <c r="N92">
        <v>5.3</v>
      </c>
      <c r="O92" s="65">
        <v>18.3</v>
      </c>
      <c r="P92" s="58">
        <v>0</v>
      </c>
      <c r="Q92" s="58">
        <v>11</v>
      </c>
      <c r="R92" s="58">
        <v>19</v>
      </c>
      <c r="S92" s="58">
        <v>19</v>
      </c>
      <c r="T92" s="58">
        <v>21</v>
      </c>
      <c r="U92" s="58">
        <v>11</v>
      </c>
      <c r="V92" s="58">
        <v>16</v>
      </c>
      <c r="W92" s="58" t="s">
        <v>290</v>
      </c>
      <c r="X92" s="58">
        <v>10</v>
      </c>
      <c r="Y92" s="58">
        <v>15</v>
      </c>
      <c r="Z92" s="58">
        <v>0</v>
      </c>
      <c r="AA92" s="58">
        <v>0</v>
      </c>
      <c r="AB92" s="58">
        <v>0</v>
      </c>
      <c r="AC92" s="58">
        <v>0</v>
      </c>
      <c r="AD92" s="58">
        <v>23</v>
      </c>
      <c r="AE92" s="58">
        <v>0</v>
      </c>
      <c r="AF92" s="58">
        <v>0</v>
      </c>
      <c r="AG92" s="58">
        <v>0</v>
      </c>
      <c r="AH92" s="58">
        <v>0</v>
      </c>
      <c r="AI92" s="58">
        <v>0</v>
      </c>
      <c r="AJ92" s="58">
        <v>0</v>
      </c>
      <c r="AK92" s="58">
        <v>12</v>
      </c>
      <c r="AL92" s="58" t="s">
        <v>290</v>
      </c>
      <c r="AM92" s="58">
        <v>16</v>
      </c>
      <c r="AN92" s="58" t="s">
        <v>290</v>
      </c>
      <c r="AO92" s="58">
        <v>122</v>
      </c>
      <c r="AP92" s="58">
        <v>0</v>
      </c>
      <c r="AQ92" s="58">
        <v>78</v>
      </c>
      <c r="AR92" s="58">
        <v>76</v>
      </c>
      <c r="AS92" s="58">
        <v>0</v>
      </c>
      <c r="AT92" s="58">
        <v>0</v>
      </c>
      <c r="AU92" s="58">
        <v>48</v>
      </c>
      <c r="AV92" s="58">
        <v>154</v>
      </c>
      <c r="AW92" s="57"/>
    </row>
    <row r="93" spans="1:49">
      <c r="A93" s="57" t="s">
        <v>811</v>
      </c>
      <c r="B93" s="57" t="s">
        <v>812</v>
      </c>
      <c r="C93" s="57"/>
      <c r="D93" s="57" t="s">
        <v>478</v>
      </c>
      <c r="E93" s="57" t="s">
        <v>813</v>
      </c>
      <c r="F93" s="57" t="s">
        <v>814</v>
      </c>
      <c r="G93" s="57" t="s">
        <v>728</v>
      </c>
      <c r="H93" s="57" t="s">
        <v>288</v>
      </c>
      <c r="I93" s="57" t="s">
        <v>729</v>
      </c>
      <c r="J93" s="136">
        <v>8478256366</v>
      </c>
      <c r="K93" s="57" t="s">
        <v>146</v>
      </c>
      <c r="L93">
        <v>5</v>
      </c>
      <c r="M93">
        <v>38.5</v>
      </c>
      <c r="N93">
        <v>18</v>
      </c>
      <c r="O93" s="65">
        <v>61.5</v>
      </c>
      <c r="P93" s="58">
        <v>130</v>
      </c>
      <c r="Q93" s="58">
        <v>86</v>
      </c>
      <c r="R93" s="58">
        <v>61</v>
      </c>
      <c r="S93" s="58">
        <v>65</v>
      </c>
      <c r="T93" s="58">
        <v>71</v>
      </c>
      <c r="U93" s="58">
        <v>45</v>
      </c>
      <c r="V93" s="58">
        <v>66</v>
      </c>
      <c r="W93" s="58">
        <v>47</v>
      </c>
      <c r="X93" s="58">
        <v>69</v>
      </c>
      <c r="Y93" s="58">
        <v>55</v>
      </c>
      <c r="Z93" s="58">
        <v>0</v>
      </c>
      <c r="AA93" s="58">
        <v>0</v>
      </c>
      <c r="AB93" s="58">
        <v>0</v>
      </c>
      <c r="AC93" s="58">
        <v>0</v>
      </c>
      <c r="AD93" s="58">
        <v>0</v>
      </c>
      <c r="AE93" s="58">
        <v>0</v>
      </c>
      <c r="AF93" s="58">
        <v>0</v>
      </c>
      <c r="AG93" s="58">
        <v>0</v>
      </c>
      <c r="AH93" s="58">
        <v>0</v>
      </c>
      <c r="AI93" s="58">
        <v>0</v>
      </c>
      <c r="AJ93" s="58">
        <v>0</v>
      </c>
      <c r="AK93" s="58">
        <v>15</v>
      </c>
      <c r="AL93" s="58">
        <v>0</v>
      </c>
      <c r="AM93" s="58">
        <v>61</v>
      </c>
      <c r="AN93" s="58" t="s">
        <v>290</v>
      </c>
      <c r="AO93" s="58">
        <v>579</v>
      </c>
      <c r="AP93" s="58">
        <v>36</v>
      </c>
      <c r="AQ93" s="58">
        <v>364</v>
      </c>
      <c r="AR93" s="58">
        <v>331</v>
      </c>
      <c r="AS93" s="58">
        <v>0</v>
      </c>
      <c r="AT93" s="58">
        <v>0</v>
      </c>
      <c r="AU93" s="58">
        <v>0</v>
      </c>
      <c r="AV93" s="58">
        <v>695</v>
      </c>
      <c r="AW93" s="57"/>
    </row>
    <row r="94" spans="1:49">
      <c r="A94" s="57" t="s">
        <v>815</v>
      </c>
      <c r="B94" s="57" t="s">
        <v>816</v>
      </c>
      <c r="C94" s="57"/>
      <c r="D94" s="57" t="s">
        <v>817</v>
      </c>
      <c r="E94" s="57" t="s">
        <v>818</v>
      </c>
      <c r="F94" s="57" t="s">
        <v>819</v>
      </c>
      <c r="G94" s="57" t="s">
        <v>728</v>
      </c>
      <c r="H94" s="57" t="s">
        <v>288</v>
      </c>
      <c r="I94" s="57" t="s">
        <v>729</v>
      </c>
      <c r="J94" s="136">
        <v>8478252500</v>
      </c>
      <c r="K94" s="57" t="s">
        <v>146</v>
      </c>
      <c r="L94">
        <v>7</v>
      </c>
      <c r="M94">
        <v>41</v>
      </c>
      <c r="N94">
        <v>10</v>
      </c>
      <c r="O94" s="65">
        <v>58</v>
      </c>
      <c r="P94" s="58">
        <v>126</v>
      </c>
      <c r="Q94" s="58">
        <v>55</v>
      </c>
      <c r="R94" s="58">
        <v>56</v>
      </c>
      <c r="S94" s="58">
        <v>54</v>
      </c>
      <c r="T94" s="58">
        <v>60</v>
      </c>
      <c r="U94" s="58">
        <v>45</v>
      </c>
      <c r="V94" s="58">
        <v>38</v>
      </c>
      <c r="W94" s="58">
        <v>53</v>
      </c>
      <c r="X94" s="58">
        <v>37</v>
      </c>
      <c r="Y94" s="58">
        <v>64</v>
      </c>
      <c r="Z94" s="58">
        <v>0</v>
      </c>
      <c r="AA94" s="58">
        <v>0</v>
      </c>
      <c r="AB94" s="58">
        <v>0</v>
      </c>
      <c r="AC94" s="58">
        <v>0</v>
      </c>
      <c r="AD94" s="58">
        <v>0</v>
      </c>
      <c r="AE94" s="58">
        <v>0</v>
      </c>
      <c r="AF94" s="58">
        <v>0</v>
      </c>
      <c r="AG94" s="58">
        <v>0</v>
      </c>
      <c r="AH94" s="58">
        <v>0</v>
      </c>
      <c r="AI94" s="58">
        <v>0</v>
      </c>
      <c r="AJ94" s="58" t="s">
        <v>290</v>
      </c>
      <c r="AK94" s="58">
        <v>20</v>
      </c>
      <c r="AL94" s="58" t="s">
        <v>290</v>
      </c>
      <c r="AM94" s="58" t="s">
        <v>290</v>
      </c>
      <c r="AN94" s="58" t="s">
        <v>290</v>
      </c>
      <c r="AO94" s="58">
        <v>520</v>
      </c>
      <c r="AP94" s="58">
        <v>36</v>
      </c>
      <c r="AQ94" s="58">
        <v>294</v>
      </c>
      <c r="AR94" s="58">
        <v>294</v>
      </c>
      <c r="AS94" s="58">
        <v>0</v>
      </c>
      <c r="AT94" s="58">
        <v>0</v>
      </c>
      <c r="AU94" s="58">
        <v>30</v>
      </c>
      <c r="AV94" s="58">
        <v>588</v>
      </c>
      <c r="AW94" s="57"/>
    </row>
    <row r="95" spans="1:49">
      <c r="A95" s="57" t="s">
        <v>820</v>
      </c>
      <c r="B95" s="57" t="s">
        <v>821</v>
      </c>
      <c r="C95" s="57" t="s">
        <v>314</v>
      </c>
      <c r="D95" s="57" t="s">
        <v>822</v>
      </c>
      <c r="E95" s="57" t="s">
        <v>823</v>
      </c>
      <c r="F95" s="57" t="s">
        <v>824</v>
      </c>
      <c r="G95" s="57" t="s">
        <v>825</v>
      </c>
      <c r="H95" s="57" t="s">
        <v>288</v>
      </c>
      <c r="I95" s="57" t="s">
        <v>648</v>
      </c>
      <c r="J95" s="136">
        <v>8474706700</v>
      </c>
      <c r="K95" s="57" t="s">
        <v>146</v>
      </c>
      <c r="L95">
        <v>6.5</v>
      </c>
      <c r="M95">
        <v>22.5</v>
      </c>
      <c r="N95">
        <v>19.5</v>
      </c>
      <c r="O95" s="65">
        <v>48.5</v>
      </c>
      <c r="P95" s="58">
        <v>0</v>
      </c>
      <c r="Q95" s="58">
        <v>0</v>
      </c>
      <c r="R95" s="58">
        <v>0</v>
      </c>
      <c r="S95" s="58">
        <v>0</v>
      </c>
      <c r="T95" s="58">
        <v>0</v>
      </c>
      <c r="U95" s="58">
        <v>0</v>
      </c>
      <c r="V95" s="58">
        <v>0</v>
      </c>
      <c r="W95" s="58">
        <v>0</v>
      </c>
      <c r="X95" s="58">
        <v>0</v>
      </c>
      <c r="Y95" s="58">
        <v>0</v>
      </c>
      <c r="Z95" s="58">
        <v>33</v>
      </c>
      <c r="AA95" s="58">
        <v>37</v>
      </c>
      <c r="AB95" s="58">
        <v>42</v>
      </c>
      <c r="AC95" s="58">
        <v>38</v>
      </c>
      <c r="AD95" s="58">
        <v>0</v>
      </c>
      <c r="AE95" s="58">
        <v>0</v>
      </c>
      <c r="AF95" s="58">
        <v>0</v>
      </c>
      <c r="AG95" s="58">
        <v>0</v>
      </c>
      <c r="AH95" s="58">
        <v>0</v>
      </c>
      <c r="AI95" s="58">
        <v>0</v>
      </c>
      <c r="AJ95" s="58">
        <v>0</v>
      </c>
      <c r="AK95" s="58">
        <v>0</v>
      </c>
      <c r="AL95" s="58" t="s">
        <v>290</v>
      </c>
      <c r="AM95" s="58" t="s">
        <v>290</v>
      </c>
      <c r="AN95" s="58">
        <v>0</v>
      </c>
      <c r="AO95" s="58">
        <v>145</v>
      </c>
      <c r="AP95" s="58" t="s">
        <v>290</v>
      </c>
      <c r="AQ95" s="58">
        <v>66</v>
      </c>
      <c r="AR95" s="58">
        <v>84</v>
      </c>
      <c r="AS95" s="58">
        <v>17</v>
      </c>
      <c r="AT95" s="58">
        <v>21</v>
      </c>
      <c r="AU95" s="58">
        <v>0</v>
      </c>
      <c r="AV95" s="58">
        <v>150</v>
      </c>
      <c r="AW95" s="57"/>
    </row>
    <row r="96" spans="1:49">
      <c r="A96" s="57" t="s">
        <v>826</v>
      </c>
      <c r="B96" s="57" t="s">
        <v>827</v>
      </c>
      <c r="C96" s="57"/>
      <c r="D96" s="57" t="s">
        <v>828</v>
      </c>
      <c r="E96" s="57" t="s">
        <v>829</v>
      </c>
      <c r="F96" s="57" t="s">
        <v>830</v>
      </c>
      <c r="G96" s="57" t="s">
        <v>831</v>
      </c>
      <c r="H96" s="57" t="s">
        <v>288</v>
      </c>
      <c r="I96" s="57" t="s">
        <v>832</v>
      </c>
      <c r="J96" s="136">
        <v>6302703130</v>
      </c>
      <c r="K96" s="57" t="s">
        <v>146</v>
      </c>
      <c r="L96">
        <v>2</v>
      </c>
      <c r="M96">
        <v>10</v>
      </c>
      <c r="N96">
        <v>9</v>
      </c>
      <c r="O96" s="65">
        <v>21</v>
      </c>
      <c r="P96" s="58">
        <v>56</v>
      </c>
      <c r="Q96" s="58">
        <v>32</v>
      </c>
      <c r="R96" s="58">
        <v>20</v>
      </c>
      <c r="S96" s="58">
        <v>16</v>
      </c>
      <c r="T96" s="58" t="s">
        <v>290</v>
      </c>
      <c r="U96" s="58">
        <v>10</v>
      </c>
      <c r="V96" s="58" t="s">
        <v>290</v>
      </c>
      <c r="W96" s="58" t="s">
        <v>290</v>
      </c>
      <c r="X96" s="58">
        <v>0</v>
      </c>
      <c r="Y96" s="58">
        <v>0</v>
      </c>
      <c r="Z96" s="58">
        <v>0</v>
      </c>
      <c r="AA96" s="58">
        <v>0</v>
      </c>
      <c r="AB96" s="58">
        <v>0</v>
      </c>
      <c r="AC96" s="58">
        <v>0</v>
      </c>
      <c r="AD96" s="58">
        <v>0</v>
      </c>
      <c r="AE96" s="58">
        <v>0</v>
      </c>
      <c r="AF96" s="58">
        <v>0</v>
      </c>
      <c r="AG96" s="58">
        <v>0</v>
      </c>
      <c r="AH96" s="58">
        <v>0</v>
      </c>
      <c r="AI96" s="58">
        <v>0</v>
      </c>
      <c r="AJ96" s="58">
        <v>0</v>
      </c>
      <c r="AK96" s="58">
        <v>110</v>
      </c>
      <c r="AL96" s="58" t="s">
        <v>290</v>
      </c>
      <c r="AM96" s="58">
        <v>0</v>
      </c>
      <c r="AN96" s="58">
        <v>0</v>
      </c>
      <c r="AO96" s="58">
        <v>34</v>
      </c>
      <c r="AP96" s="58" t="s">
        <v>290</v>
      </c>
      <c r="AQ96" s="58">
        <v>87</v>
      </c>
      <c r="AR96" s="58">
        <v>62</v>
      </c>
      <c r="AS96" s="58">
        <v>0</v>
      </c>
      <c r="AT96" s="58">
        <v>0</v>
      </c>
      <c r="AU96" s="58">
        <v>0</v>
      </c>
      <c r="AV96" s="58">
        <v>149</v>
      </c>
      <c r="AW96" s="57"/>
    </row>
    <row r="97" spans="1:49">
      <c r="A97" s="57" t="s">
        <v>833</v>
      </c>
      <c r="B97" s="57" t="s">
        <v>834</v>
      </c>
      <c r="C97" s="57" t="s">
        <v>353</v>
      </c>
      <c r="D97" s="57" t="s">
        <v>478</v>
      </c>
      <c r="E97" s="57" t="s">
        <v>835</v>
      </c>
      <c r="F97" s="57" t="s">
        <v>836</v>
      </c>
      <c r="G97" s="57" t="s">
        <v>721</v>
      </c>
      <c r="H97" s="57" t="s">
        <v>288</v>
      </c>
      <c r="I97" s="57" t="s">
        <v>722</v>
      </c>
      <c r="J97" s="136">
        <v>8473591820</v>
      </c>
      <c r="K97" s="57" t="s">
        <v>146</v>
      </c>
      <c r="L97">
        <v>2</v>
      </c>
      <c r="M97">
        <v>30</v>
      </c>
      <c r="N97">
        <v>10.7</v>
      </c>
      <c r="O97" s="65">
        <v>42.7</v>
      </c>
      <c r="P97" s="58">
        <v>85</v>
      </c>
      <c r="Q97" s="58">
        <v>48</v>
      </c>
      <c r="R97" s="58">
        <v>36</v>
      </c>
      <c r="S97" s="58">
        <v>40</v>
      </c>
      <c r="T97" s="58">
        <v>36</v>
      </c>
      <c r="U97" s="58">
        <v>31</v>
      </c>
      <c r="V97" s="58">
        <v>45</v>
      </c>
      <c r="W97" s="58">
        <v>33</v>
      </c>
      <c r="X97" s="58">
        <v>36</v>
      </c>
      <c r="Y97" s="58">
        <v>23</v>
      </c>
      <c r="Z97" s="58">
        <v>0</v>
      </c>
      <c r="AA97" s="58">
        <v>0</v>
      </c>
      <c r="AB97" s="58">
        <v>0</v>
      </c>
      <c r="AC97" s="58">
        <v>0</v>
      </c>
      <c r="AD97" s="58">
        <v>0</v>
      </c>
      <c r="AE97" s="58">
        <v>0</v>
      </c>
      <c r="AF97" s="58">
        <v>0</v>
      </c>
      <c r="AG97" s="58">
        <v>0</v>
      </c>
      <c r="AH97" s="58">
        <v>0</v>
      </c>
      <c r="AI97" s="58">
        <v>0</v>
      </c>
      <c r="AJ97" s="58">
        <v>0</v>
      </c>
      <c r="AK97" s="58">
        <v>23</v>
      </c>
      <c r="AL97" s="58" t="s">
        <v>290</v>
      </c>
      <c r="AM97" s="58">
        <v>32</v>
      </c>
      <c r="AN97" s="58">
        <v>0</v>
      </c>
      <c r="AO97" s="58">
        <v>327</v>
      </c>
      <c r="AP97" s="58">
        <v>24</v>
      </c>
      <c r="AQ97" s="58">
        <v>216</v>
      </c>
      <c r="AR97" s="58">
        <v>197</v>
      </c>
      <c r="AS97" s="58">
        <v>0</v>
      </c>
      <c r="AT97" s="58">
        <v>0</v>
      </c>
      <c r="AU97" s="58">
        <v>38</v>
      </c>
      <c r="AV97" s="58">
        <v>413</v>
      </c>
      <c r="AW97" s="57"/>
    </row>
    <row r="98" spans="1:49">
      <c r="A98" s="57" t="s">
        <v>837</v>
      </c>
      <c r="B98" s="57" t="s">
        <v>838</v>
      </c>
      <c r="C98" s="57" t="s">
        <v>314</v>
      </c>
      <c r="D98" s="57" t="s">
        <v>839</v>
      </c>
      <c r="E98" s="57" t="s">
        <v>840</v>
      </c>
      <c r="F98" s="57" t="s">
        <v>841</v>
      </c>
      <c r="G98" s="57" t="s">
        <v>721</v>
      </c>
      <c r="H98" s="57" t="s">
        <v>288</v>
      </c>
      <c r="I98" s="57" t="s">
        <v>842</v>
      </c>
      <c r="J98" s="136">
        <v>8473582110</v>
      </c>
      <c r="K98" s="57" t="s">
        <v>146</v>
      </c>
      <c r="L98">
        <v>1</v>
      </c>
      <c r="M98">
        <v>17</v>
      </c>
      <c r="N98">
        <v>17</v>
      </c>
      <c r="O98" s="65">
        <v>35</v>
      </c>
      <c r="P98" s="58">
        <v>34</v>
      </c>
      <c r="Q98" s="58">
        <v>23</v>
      </c>
      <c r="R98" s="58">
        <v>18</v>
      </c>
      <c r="S98" s="58">
        <v>17</v>
      </c>
      <c r="T98" s="58">
        <v>15</v>
      </c>
      <c r="U98" s="58">
        <v>18</v>
      </c>
      <c r="V98" s="58">
        <v>11</v>
      </c>
      <c r="W98" s="58">
        <v>20</v>
      </c>
      <c r="X98" s="58">
        <v>24</v>
      </c>
      <c r="Y98" s="58">
        <v>22</v>
      </c>
      <c r="Z98" s="58">
        <v>0</v>
      </c>
      <c r="AA98" s="58">
        <v>0</v>
      </c>
      <c r="AB98" s="58">
        <v>0</v>
      </c>
      <c r="AC98" s="58">
        <v>0</v>
      </c>
      <c r="AD98" s="58">
        <v>0</v>
      </c>
      <c r="AE98" s="58">
        <v>0</v>
      </c>
      <c r="AF98" s="58">
        <v>0</v>
      </c>
      <c r="AG98" s="58">
        <v>0</v>
      </c>
      <c r="AH98" s="58">
        <v>0</v>
      </c>
      <c r="AI98" s="58">
        <v>0</v>
      </c>
      <c r="AJ98" s="58">
        <v>0</v>
      </c>
      <c r="AK98" s="58">
        <v>12</v>
      </c>
      <c r="AL98" s="58" t="s">
        <v>290</v>
      </c>
      <c r="AM98" s="58">
        <v>62</v>
      </c>
      <c r="AN98" s="58">
        <v>0</v>
      </c>
      <c r="AO98" s="58">
        <v>103</v>
      </c>
      <c r="AP98" s="58">
        <v>19</v>
      </c>
      <c r="AQ98" s="58">
        <v>106</v>
      </c>
      <c r="AR98" s="58">
        <v>96</v>
      </c>
      <c r="AS98" s="58">
        <v>0</v>
      </c>
      <c r="AT98" s="58">
        <v>0</v>
      </c>
      <c r="AU98" s="58">
        <v>126</v>
      </c>
      <c r="AV98" s="58">
        <v>202</v>
      </c>
      <c r="AW98" s="57"/>
    </row>
    <row r="99" spans="1:49">
      <c r="A99" s="57" t="s">
        <v>843</v>
      </c>
      <c r="B99" s="57" t="s">
        <v>844</v>
      </c>
      <c r="C99" s="57" t="s">
        <v>314</v>
      </c>
      <c r="D99" s="57" t="s">
        <v>845</v>
      </c>
      <c r="E99" s="57" t="s">
        <v>846</v>
      </c>
      <c r="F99" s="57" t="s">
        <v>847</v>
      </c>
      <c r="G99" s="57" t="s">
        <v>767</v>
      </c>
      <c r="H99" s="57" t="s">
        <v>288</v>
      </c>
      <c r="I99" s="57" t="s">
        <v>768</v>
      </c>
      <c r="J99" s="136">
        <v>8472720051</v>
      </c>
      <c r="K99" s="57" t="s">
        <v>146</v>
      </c>
      <c r="L99">
        <v>2</v>
      </c>
      <c r="M99">
        <v>19.2</v>
      </c>
      <c r="N99">
        <v>5.5</v>
      </c>
      <c r="O99" s="65">
        <v>26.7</v>
      </c>
      <c r="P99" s="58">
        <v>55</v>
      </c>
      <c r="Q99" s="58">
        <v>15</v>
      </c>
      <c r="R99" s="58">
        <v>13</v>
      </c>
      <c r="S99" s="58">
        <v>16</v>
      </c>
      <c r="T99" s="58">
        <v>11</v>
      </c>
      <c r="U99" s="58">
        <v>12</v>
      </c>
      <c r="V99" s="58">
        <v>14</v>
      </c>
      <c r="W99" s="58">
        <v>11</v>
      </c>
      <c r="X99" s="58">
        <v>14</v>
      </c>
      <c r="Y99" s="58">
        <v>16</v>
      </c>
      <c r="Z99" s="58">
        <v>0</v>
      </c>
      <c r="AA99" s="58">
        <v>0</v>
      </c>
      <c r="AB99" s="58">
        <v>0</v>
      </c>
      <c r="AC99" s="58">
        <v>0</v>
      </c>
      <c r="AD99" s="58">
        <v>0</v>
      </c>
      <c r="AE99" s="58">
        <v>0</v>
      </c>
      <c r="AF99" s="58">
        <v>0</v>
      </c>
      <c r="AG99" s="58">
        <v>0</v>
      </c>
      <c r="AH99" s="58">
        <v>0</v>
      </c>
      <c r="AI99" s="58">
        <v>0</v>
      </c>
      <c r="AJ99" s="58">
        <v>0</v>
      </c>
      <c r="AK99" s="58">
        <v>23</v>
      </c>
      <c r="AL99" s="58" t="s">
        <v>290</v>
      </c>
      <c r="AM99" s="58">
        <v>11</v>
      </c>
      <c r="AN99" s="58">
        <v>0</v>
      </c>
      <c r="AO99" s="58">
        <v>140</v>
      </c>
      <c r="AP99" s="58" t="s">
        <v>290</v>
      </c>
      <c r="AQ99" s="58">
        <v>94</v>
      </c>
      <c r="AR99" s="58">
        <v>83</v>
      </c>
      <c r="AS99" s="58">
        <v>0</v>
      </c>
      <c r="AT99" s="58">
        <v>0</v>
      </c>
      <c r="AU99" s="58">
        <v>13</v>
      </c>
      <c r="AV99" s="58">
        <v>177</v>
      </c>
      <c r="AW99" s="57"/>
    </row>
    <row r="100" spans="1:49">
      <c r="A100" s="57" t="s">
        <v>848</v>
      </c>
      <c r="B100" s="57" t="s">
        <v>849</v>
      </c>
      <c r="C100" s="57"/>
      <c r="D100" s="57" t="s">
        <v>850</v>
      </c>
      <c r="E100" s="57" t="s">
        <v>851</v>
      </c>
      <c r="F100" s="57" t="s">
        <v>852</v>
      </c>
      <c r="G100" s="57" t="s">
        <v>734</v>
      </c>
      <c r="H100" s="57" t="s">
        <v>288</v>
      </c>
      <c r="I100" s="57" t="s">
        <v>735</v>
      </c>
      <c r="J100" s="136">
        <v>8478853230</v>
      </c>
      <c r="K100" s="57" t="s">
        <v>146</v>
      </c>
      <c r="L100">
        <v>3</v>
      </c>
      <c r="M100">
        <v>48</v>
      </c>
      <c r="N100">
        <v>22.5</v>
      </c>
      <c r="O100" s="65">
        <v>73.5</v>
      </c>
      <c r="P100" s="58">
        <v>129</v>
      </c>
      <c r="Q100" s="58">
        <v>105</v>
      </c>
      <c r="R100" s="58">
        <v>100</v>
      </c>
      <c r="S100" s="58">
        <v>69</v>
      </c>
      <c r="T100" s="58">
        <v>55</v>
      </c>
      <c r="U100" s="58">
        <v>55</v>
      </c>
      <c r="V100" s="58">
        <v>51</v>
      </c>
      <c r="W100" s="58">
        <v>54</v>
      </c>
      <c r="X100" s="58">
        <v>56</v>
      </c>
      <c r="Y100" s="58">
        <v>52</v>
      </c>
      <c r="Z100" s="58">
        <v>23</v>
      </c>
      <c r="AA100" s="58">
        <v>48</v>
      </c>
      <c r="AB100" s="58">
        <v>31</v>
      </c>
      <c r="AC100" s="58">
        <v>41</v>
      </c>
      <c r="AD100" s="58">
        <v>0</v>
      </c>
      <c r="AE100" s="58">
        <v>0</v>
      </c>
      <c r="AF100" s="58">
        <v>0</v>
      </c>
      <c r="AG100" s="58">
        <v>0</v>
      </c>
      <c r="AH100" s="58">
        <v>0</v>
      </c>
      <c r="AI100" s="58">
        <v>0</v>
      </c>
      <c r="AJ100" s="58" t="s">
        <v>290</v>
      </c>
      <c r="AK100" s="58">
        <v>257</v>
      </c>
      <c r="AL100" s="58">
        <v>75</v>
      </c>
      <c r="AM100" s="58">
        <v>63</v>
      </c>
      <c r="AN100" s="58">
        <v>0</v>
      </c>
      <c r="AO100" s="58">
        <v>385</v>
      </c>
      <c r="AP100" s="58">
        <v>87</v>
      </c>
      <c r="AQ100" s="58">
        <v>431</v>
      </c>
      <c r="AR100" s="58">
        <v>438</v>
      </c>
      <c r="AS100" s="58">
        <v>23</v>
      </c>
      <c r="AT100" s="58">
        <v>19</v>
      </c>
      <c r="AU100" s="58">
        <v>0</v>
      </c>
      <c r="AV100" s="58">
        <v>869</v>
      </c>
      <c r="AW100" s="57"/>
    </row>
    <row r="101" spans="1:49">
      <c r="A101" s="57" t="s">
        <v>853</v>
      </c>
      <c r="B101" s="57" t="s">
        <v>854</v>
      </c>
      <c r="C101" s="57" t="s">
        <v>283</v>
      </c>
      <c r="D101" s="57" t="s">
        <v>855</v>
      </c>
      <c r="E101" s="57" t="s">
        <v>856</v>
      </c>
      <c r="F101" s="57" t="s">
        <v>857</v>
      </c>
      <c r="G101" s="57" t="s">
        <v>858</v>
      </c>
      <c r="H101" s="57" t="s">
        <v>288</v>
      </c>
      <c r="I101" s="57" t="s">
        <v>722</v>
      </c>
      <c r="J101" s="136">
        <v>8479073419</v>
      </c>
      <c r="K101" s="57" t="s">
        <v>146</v>
      </c>
      <c r="L101">
        <v>3.5</v>
      </c>
      <c r="M101">
        <v>23.5</v>
      </c>
      <c r="N101">
        <v>19</v>
      </c>
      <c r="O101" s="65">
        <v>46</v>
      </c>
      <c r="P101" s="58">
        <v>103</v>
      </c>
      <c r="Q101" s="58">
        <v>56</v>
      </c>
      <c r="R101" s="58">
        <v>40</v>
      </c>
      <c r="S101" s="58">
        <v>34</v>
      </c>
      <c r="T101" s="58">
        <v>24</v>
      </c>
      <c r="U101" s="58">
        <v>39</v>
      </c>
      <c r="V101" s="58">
        <v>19</v>
      </c>
      <c r="W101" s="58">
        <v>37</v>
      </c>
      <c r="X101" s="58">
        <v>16</v>
      </c>
      <c r="Y101" s="58">
        <v>18</v>
      </c>
      <c r="Z101" s="58">
        <v>0</v>
      </c>
      <c r="AA101" s="58">
        <v>0</v>
      </c>
      <c r="AB101" s="58">
        <v>0</v>
      </c>
      <c r="AC101" s="58">
        <v>0</v>
      </c>
      <c r="AD101" s="58">
        <v>0</v>
      </c>
      <c r="AE101" s="58">
        <v>0</v>
      </c>
      <c r="AF101" s="58">
        <v>0</v>
      </c>
      <c r="AG101" s="58" t="s">
        <v>290</v>
      </c>
      <c r="AH101" s="58">
        <v>42</v>
      </c>
      <c r="AI101" s="58">
        <v>0</v>
      </c>
      <c r="AJ101" s="58">
        <v>0</v>
      </c>
      <c r="AK101" s="58">
        <v>26</v>
      </c>
      <c r="AL101" s="58" t="s">
        <v>290</v>
      </c>
      <c r="AM101" s="58" t="s">
        <v>290</v>
      </c>
      <c r="AN101" s="58" t="s">
        <v>290</v>
      </c>
      <c r="AO101" s="58">
        <v>362</v>
      </c>
      <c r="AP101" s="58">
        <v>35</v>
      </c>
      <c r="AQ101" s="58">
        <v>215</v>
      </c>
      <c r="AR101" s="58">
        <v>214</v>
      </c>
      <c r="AS101" s="58">
        <v>0</v>
      </c>
      <c r="AT101" s="58">
        <v>0</v>
      </c>
      <c r="AU101" s="58">
        <v>25</v>
      </c>
      <c r="AV101" s="58">
        <v>429</v>
      </c>
      <c r="AW101" s="57"/>
    </row>
    <row r="102" spans="1:49">
      <c r="A102" s="57" t="s">
        <v>859</v>
      </c>
      <c r="B102" s="57" t="s">
        <v>860</v>
      </c>
      <c r="C102" s="57" t="s">
        <v>353</v>
      </c>
      <c r="D102" s="57" t="s">
        <v>861</v>
      </c>
      <c r="E102" s="57" t="s">
        <v>862</v>
      </c>
      <c r="F102" s="57" t="s">
        <v>863</v>
      </c>
      <c r="G102" s="57" t="s">
        <v>709</v>
      </c>
      <c r="H102" s="57" t="s">
        <v>288</v>
      </c>
      <c r="I102" s="57" t="s">
        <v>710</v>
      </c>
      <c r="J102" s="136">
        <v>8472963490</v>
      </c>
      <c r="K102" s="57" t="s">
        <v>146</v>
      </c>
      <c r="L102">
        <v>2</v>
      </c>
      <c r="M102">
        <v>18</v>
      </c>
      <c r="N102">
        <v>2</v>
      </c>
      <c r="O102" s="65">
        <v>22</v>
      </c>
      <c r="P102" s="58">
        <v>60</v>
      </c>
      <c r="Q102" s="58">
        <v>37</v>
      </c>
      <c r="R102" s="58">
        <v>23</v>
      </c>
      <c r="S102" s="58">
        <v>15</v>
      </c>
      <c r="T102" s="58">
        <v>23</v>
      </c>
      <c r="U102" s="58">
        <v>20</v>
      </c>
      <c r="V102" s="58">
        <v>18</v>
      </c>
      <c r="W102" s="58">
        <v>29</v>
      </c>
      <c r="X102" s="58" t="s">
        <v>290</v>
      </c>
      <c r="Y102" s="58">
        <v>28</v>
      </c>
      <c r="Z102" s="58">
        <v>0</v>
      </c>
      <c r="AA102" s="58">
        <v>0</v>
      </c>
      <c r="AB102" s="58">
        <v>0</v>
      </c>
      <c r="AC102" s="58">
        <v>0</v>
      </c>
      <c r="AD102" s="58">
        <v>0</v>
      </c>
      <c r="AE102" s="58">
        <v>0</v>
      </c>
      <c r="AF102" s="58">
        <v>0</v>
      </c>
      <c r="AG102" s="58">
        <v>0</v>
      </c>
      <c r="AH102" s="58">
        <v>0</v>
      </c>
      <c r="AI102" s="58">
        <v>0</v>
      </c>
      <c r="AJ102" s="58">
        <v>0</v>
      </c>
      <c r="AK102" s="58">
        <v>52</v>
      </c>
      <c r="AL102" s="58">
        <v>0</v>
      </c>
      <c r="AM102" s="58" t="s">
        <v>290</v>
      </c>
      <c r="AN102" s="58" t="s">
        <v>290</v>
      </c>
      <c r="AO102" s="58">
        <v>195</v>
      </c>
      <c r="AP102" s="58">
        <v>12</v>
      </c>
      <c r="AQ102" s="58">
        <v>126</v>
      </c>
      <c r="AR102" s="58">
        <v>135</v>
      </c>
      <c r="AS102" s="58">
        <v>0</v>
      </c>
      <c r="AT102" s="58">
        <v>0</v>
      </c>
      <c r="AU102" s="58">
        <v>0</v>
      </c>
      <c r="AV102" s="58">
        <v>261</v>
      </c>
      <c r="AW102" s="57"/>
    </row>
    <row r="103" spans="1:49">
      <c r="A103" s="57" t="s">
        <v>864</v>
      </c>
      <c r="B103" s="57" t="s">
        <v>865</v>
      </c>
      <c r="C103" s="57" t="s">
        <v>353</v>
      </c>
      <c r="D103" s="57" t="s">
        <v>478</v>
      </c>
      <c r="E103" s="57" t="s">
        <v>866</v>
      </c>
      <c r="F103" s="57" t="s">
        <v>867</v>
      </c>
      <c r="G103" s="57" t="s">
        <v>709</v>
      </c>
      <c r="H103" s="57" t="s">
        <v>288</v>
      </c>
      <c r="I103" s="57" t="s">
        <v>710</v>
      </c>
      <c r="J103" s="136">
        <v>8472538555</v>
      </c>
      <c r="K103" s="57" t="s">
        <v>146</v>
      </c>
      <c r="L103">
        <v>2</v>
      </c>
      <c r="M103">
        <v>31.8</v>
      </c>
      <c r="N103">
        <v>12.5</v>
      </c>
      <c r="O103" s="65">
        <v>46.3</v>
      </c>
      <c r="P103" s="58">
        <v>110</v>
      </c>
      <c r="Q103" s="58">
        <v>63</v>
      </c>
      <c r="R103" s="58">
        <v>51</v>
      </c>
      <c r="S103" s="58">
        <v>39</v>
      </c>
      <c r="T103" s="58">
        <v>28</v>
      </c>
      <c r="U103" s="58">
        <v>39</v>
      </c>
      <c r="V103" s="58">
        <v>28</v>
      </c>
      <c r="W103" s="58">
        <v>36</v>
      </c>
      <c r="X103" s="58">
        <v>22</v>
      </c>
      <c r="Y103" s="58">
        <v>20</v>
      </c>
      <c r="Z103" s="58">
        <v>0</v>
      </c>
      <c r="AA103" s="58">
        <v>0</v>
      </c>
      <c r="AB103" s="58">
        <v>0</v>
      </c>
      <c r="AC103" s="58">
        <v>0</v>
      </c>
      <c r="AD103" s="58">
        <v>0</v>
      </c>
      <c r="AE103" s="58">
        <v>0</v>
      </c>
      <c r="AF103" s="58">
        <v>0</v>
      </c>
      <c r="AG103" s="58">
        <v>0</v>
      </c>
      <c r="AH103" s="58">
        <v>31</v>
      </c>
      <c r="AI103" s="58">
        <v>0</v>
      </c>
      <c r="AJ103" s="58">
        <v>0</v>
      </c>
      <c r="AK103" s="58">
        <v>16</v>
      </c>
      <c r="AL103" s="58" t="s">
        <v>290</v>
      </c>
      <c r="AM103" s="58">
        <v>38</v>
      </c>
      <c r="AN103" s="58" t="s">
        <v>290</v>
      </c>
      <c r="AO103" s="58">
        <v>388</v>
      </c>
      <c r="AP103" s="58">
        <v>22</v>
      </c>
      <c r="AQ103" s="58">
        <v>232</v>
      </c>
      <c r="AR103" s="58">
        <v>235</v>
      </c>
      <c r="AS103" s="58">
        <v>0</v>
      </c>
      <c r="AT103" s="58">
        <v>0</v>
      </c>
      <c r="AU103" s="58" t="s">
        <v>290</v>
      </c>
      <c r="AV103" s="58">
        <v>467</v>
      </c>
      <c r="AW103" s="57"/>
    </row>
    <row r="104" spans="1:49">
      <c r="A104" s="57" t="s">
        <v>868</v>
      </c>
      <c r="B104" s="57" t="s">
        <v>869</v>
      </c>
      <c r="C104" s="57" t="s">
        <v>418</v>
      </c>
      <c r="D104" s="57" t="s">
        <v>478</v>
      </c>
      <c r="E104" s="57" t="s">
        <v>870</v>
      </c>
      <c r="F104" s="57" t="s">
        <v>871</v>
      </c>
      <c r="G104" s="57" t="s">
        <v>641</v>
      </c>
      <c r="H104" s="57" t="s">
        <v>288</v>
      </c>
      <c r="I104" s="57" t="s">
        <v>642</v>
      </c>
      <c r="J104" s="136">
        <v>8479663266</v>
      </c>
      <c r="K104" s="57" t="s">
        <v>146</v>
      </c>
      <c r="L104">
        <v>2</v>
      </c>
      <c r="M104">
        <v>17</v>
      </c>
      <c r="N104">
        <v>7</v>
      </c>
      <c r="O104" s="65">
        <v>26</v>
      </c>
      <c r="P104" s="58">
        <v>42</v>
      </c>
      <c r="Q104" s="58">
        <v>28</v>
      </c>
      <c r="R104" s="58">
        <v>20</v>
      </c>
      <c r="S104" s="58">
        <v>15</v>
      </c>
      <c r="T104" s="58">
        <v>30</v>
      </c>
      <c r="U104" s="58">
        <v>21</v>
      </c>
      <c r="V104" s="58">
        <v>19</v>
      </c>
      <c r="W104" s="58">
        <v>29</v>
      </c>
      <c r="X104" s="58">
        <v>24</v>
      </c>
      <c r="Y104" s="58">
        <v>21</v>
      </c>
      <c r="Z104" s="58">
        <v>0</v>
      </c>
      <c r="AA104" s="58">
        <v>0</v>
      </c>
      <c r="AB104" s="58">
        <v>0</v>
      </c>
      <c r="AC104" s="58">
        <v>0</v>
      </c>
      <c r="AD104" s="58">
        <v>0</v>
      </c>
      <c r="AE104" s="58">
        <v>0</v>
      </c>
      <c r="AF104" s="58">
        <v>0</v>
      </c>
      <c r="AG104" s="58">
        <v>0</v>
      </c>
      <c r="AH104" s="58">
        <v>0</v>
      </c>
      <c r="AI104" s="58">
        <v>0</v>
      </c>
      <c r="AJ104" s="58">
        <v>0</v>
      </c>
      <c r="AK104" s="58">
        <v>56</v>
      </c>
      <c r="AL104" s="58" t="s">
        <v>290</v>
      </c>
      <c r="AM104" s="58">
        <v>35</v>
      </c>
      <c r="AN104" s="58" t="s">
        <v>290</v>
      </c>
      <c r="AO104" s="58">
        <v>124</v>
      </c>
      <c r="AP104" s="58">
        <v>28</v>
      </c>
      <c r="AQ104" s="58">
        <v>124</v>
      </c>
      <c r="AR104" s="58">
        <v>125</v>
      </c>
      <c r="AS104" s="58">
        <v>0</v>
      </c>
      <c r="AT104" s="58">
        <v>0</v>
      </c>
      <c r="AU104" s="58">
        <v>20</v>
      </c>
      <c r="AV104" s="58">
        <v>249</v>
      </c>
      <c r="AW104" s="57"/>
    </row>
    <row r="105" spans="1:49">
      <c r="A105" s="57" t="s">
        <v>872</v>
      </c>
      <c r="B105" s="57" t="s">
        <v>873</v>
      </c>
      <c r="C105" s="57"/>
      <c r="D105" s="57" t="s">
        <v>874</v>
      </c>
      <c r="E105" s="57" t="s">
        <v>875</v>
      </c>
      <c r="F105" s="57" t="s">
        <v>876</v>
      </c>
      <c r="G105" s="57" t="s">
        <v>877</v>
      </c>
      <c r="H105" s="57" t="s">
        <v>288</v>
      </c>
      <c r="I105" s="57" t="s">
        <v>878</v>
      </c>
      <c r="J105" s="136">
        <v>8477242240</v>
      </c>
      <c r="K105" s="57" t="s">
        <v>146</v>
      </c>
      <c r="L105">
        <v>2</v>
      </c>
      <c r="M105">
        <v>16</v>
      </c>
      <c r="N105">
        <v>6</v>
      </c>
      <c r="O105" s="65">
        <v>24</v>
      </c>
      <c r="P105" s="58">
        <v>37</v>
      </c>
      <c r="Q105" s="58">
        <v>24</v>
      </c>
      <c r="R105" s="58">
        <v>16</v>
      </c>
      <c r="S105" s="58">
        <v>19</v>
      </c>
      <c r="T105" s="58">
        <v>13</v>
      </c>
      <c r="U105" s="58">
        <v>13</v>
      </c>
      <c r="V105" s="58">
        <v>27</v>
      </c>
      <c r="W105" s="58">
        <v>13</v>
      </c>
      <c r="X105" s="58" t="s">
        <v>290</v>
      </c>
      <c r="Y105" s="58">
        <v>10</v>
      </c>
      <c r="Z105" s="58">
        <v>0</v>
      </c>
      <c r="AA105" s="58">
        <v>0</v>
      </c>
      <c r="AB105" s="58">
        <v>0</v>
      </c>
      <c r="AC105" s="58">
        <v>0</v>
      </c>
      <c r="AD105" s="58">
        <v>0</v>
      </c>
      <c r="AE105" s="58">
        <v>0</v>
      </c>
      <c r="AF105" s="58">
        <v>0</v>
      </c>
      <c r="AG105" s="58">
        <v>0</v>
      </c>
      <c r="AH105" s="58">
        <v>0</v>
      </c>
      <c r="AI105" s="58">
        <v>0</v>
      </c>
      <c r="AJ105" s="58">
        <v>0</v>
      </c>
      <c r="AK105" s="58">
        <v>43</v>
      </c>
      <c r="AL105" s="58" t="s">
        <v>290</v>
      </c>
      <c r="AM105" s="58">
        <v>23</v>
      </c>
      <c r="AN105" s="58">
        <v>0</v>
      </c>
      <c r="AO105" s="58">
        <v>85</v>
      </c>
      <c r="AP105" s="58">
        <v>23</v>
      </c>
      <c r="AQ105" s="58">
        <v>96</v>
      </c>
      <c r="AR105" s="58">
        <v>85</v>
      </c>
      <c r="AS105" s="58">
        <v>0</v>
      </c>
      <c r="AT105" s="58">
        <v>0</v>
      </c>
      <c r="AU105" s="58">
        <v>43</v>
      </c>
      <c r="AV105" s="58">
        <v>181</v>
      </c>
      <c r="AW105" s="57"/>
    </row>
    <row r="106" spans="1:49">
      <c r="A106" s="57" t="s">
        <v>879</v>
      </c>
      <c r="B106" s="57" t="s">
        <v>880</v>
      </c>
      <c r="C106" s="57" t="s">
        <v>353</v>
      </c>
      <c r="D106" s="57" t="s">
        <v>817</v>
      </c>
      <c r="E106" s="57" t="s">
        <v>881</v>
      </c>
      <c r="F106" s="57" t="s">
        <v>882</v>
      </c>
      <c r="G106" s="57" t="s">
        <v>883</v>
      </c>
      <c r="H106" s="57" t="s">
        <v>288</v>
      </c>
      <c r="I106" s="57" t="s">
        <v>884</v>
      </c>
      <c r="J106" s="136">
        <v>8478857702</v>
      </c>
      <c r="K106" s="57" t="s">
        <v>146</v>
      </c>
      <c r="L106">
        <v>2.5</v>
      </c>
      <c r="M106">
        <v>14.5</v>
      </c>
      <c r="N106">
        <v>5</v>
      </c>
      <c r="O106" s="65">
        <v>22</v>
      </c>
      <c r="P106" s="58">
        <v>30</v>
      </c>
      <c r="Q106" s="58">
        <v>18</v>
      </c>
      <c r="R106" s="58">
        <v>25</v>
      </c>
      <c r="S106" s="58">
        <v>21</v>
      </c>
      <c r="T106" s="58">
        <v>21</v>
      </c>
      <c r="U106" s="58">
        <v>21</v>
      </c>
      <c r="V106" s="58">
        <v>17</v>
      </c>
      <c r="W106" s="58">
        <v>14</v>
      </c>
      <c r="X106" s="58">
        <v>19</v>
      </c>
      <c r="Y106" s="58">
        <v>17</v>
      </c>
      <c r="Z106" s="58">
        <v>0</v>
      </c>
      <c r="AA106" s="58">
        <v>0</v>
      </c>
      <c r="AB106" s="58">
        <v>0</v>
      </c>
      <c r="AC106" s="58">
        <v>0</v>
      </c>
      <c r="AD106" s="58">
        <v>0</v>
      </c>
      <c r="AE106" s="58">
        <v>0</v>
      </c>
      <c r="AF106" s="58">
        <v>0</v>
      </c>
      <c r="AG106" s="58">
        <v>0</v>
      </c>
      <c r="AH106" s="58">
        <v>0</v>
      </c>
      <c r="AI106" s="58">
        <v>0</v>
      </c>
      <c r="AJ106" s="58" t="s">
        <v>290</v>
      </c>
      <c r="AK106" s="58">
        <v>22</v>
      </c>
      <c r="AL106" s="58" t="s">
        <v>290</v>
      </c>
      <c r="AM106" s="58">
        <v>22</v>
      </c>
      <c r="AN106" s="58">
        <v>0</v>
      </c>
      <c r="AO106" s="58">
        <v>121</v>
      </c>
      <c r="AP106" s="58">
        <v>30</v>
      </c>
      <c r="AQ106" s="58">
        <v>99</v>
      </c>
      <c r="AR106" s="58">
        <v>104</v>
      </c>
      <c r="AS106" s="58">
        <v>0</v>
      </c>
      <c r="AT106" s="58">
        <v>0</v>
      </c>
      <c r="AU106" s="58">
        <v>33</v>
      </c>
      <c r="AV106" s="58">
        <v>203</v>
      </c>
      <c r="AW106" s="57"/>
    </row>
    <row r="107" spans="1:49">
      <c r="A107" s="57" t="s">
        <v>885</v>
      </c>
      <c r="B107" s="57" t="s">
        <v>401</v>
      </c>
      <c r="C107" s="57" t="s">
        <v>283</v>
      </c>
      <c r="D107" s="57" t="s">
        <v>886</v>
      </c>
      <c r="E107" s="57" t="s">
        <v>887</v>
      </c>
      <c r="F107" s="57" t="s">
        <v>888</v>
      </c>
      <c r="G107" s="57" t="s">
        <v>601</v>
      </c>
      <c r="H107" s="57" t="s">
        <v>288</v>
      </c>
      <c r="I107" s="57" t="s">
        <v>602</v>
      </c>
      <c r="J107" s="136">
        <v>8474460005</v>
      </c>
      <c r="K107" s="57" t="s">
        <v>146</v>
      </c>
      <c r="L107">
        <v>2.5</v>
      </c>
      <c r="M107">
        <v>20</v>
      </c>
      <c r="N107">
        <v>8</v>
      </c>
      <c r="O107" s="65">
        <v>30.5</v>
      </c>
      <c r="P107" s="58">
        <v>78</v>
      </c>
      <c r="Q107" s="58">
        <v>18</v>
      </c>
      <c r="R107" s="58">
        <v>14</v>
      </c>
      <c r="S107" s="58">
        <v>10</v>
      </c>
      <c r="T107" s="58">
        <v>12</v>
      </c>
      <c r="U107" s="58">
        <v>16</v>
      </c>
      <c r="V107" s="58">
        <v>17</v>
      </c>
      <c r="W107" s="58">
        <v>19</v>
      </c>
      <c r="X107" s="58">
        <v>18</v>
      </c>
      <c r="Y107" s="58">
        <v>12</v>
      </c>
      <c r="Z107" s="58">
        <v>0</v>
      </c>
      <c r="AA107" s="58">
        <v>0</v>
      </c>
      <c r="AB107" s="58">
        <v>0</v>
      </c>
      <c r="AC107" s="58">
        <v>0</v>
      </c>
      <c r="AD107" s="58">
        <v>0</v>
      </c>
      <c r="AE107" s="58">
        <v>0</v>
      </c>
      <c r="AF107" s="58">
        <v>0</v>
      </c>
      <c r="AG107" s="58">
        <v>0</v>
      </c>
      <c r="AH107" s="58">
        <v>0</v>
      </c>
      <c r="AI107" s="58">
        <v>0</v>
      </c>
      <c r="AJ107" s="58">
        <v>0</v>
      </c>
      <c r="AK107" s="58" t="s">
        <v>290</v>
      </c>
      <c r="AL107" s="58">
        <v>0</v>
      </c>
      <c r="AM107" s="58" t="s">
        <v>290</v>
      </c>
      <c r="AN107" s="58" t="s">
        <v>290</v>
      </c>
      <c r="AO107" s="58">
        <v>202</v>
      </c>
      <c r="AP107" s="58" t="s">
        <v>290</v>
      </c>
      <c r="AQ107" s="58">
        <v>105</v>
      </c>
      <c r="AR107" s="58">
        <v>109</v>
      </c>
      <c r="AS107" s="58">
        <v>0</v>
      </c>
      <c r="AT107" s="58">
        <v>0</v>
      </c>
      <c r="AU107" s="58">
        <v>0</v>
      </c>
      <c r="AV107" s="58">
        <v>214</v>
      </c>
      <c r="AW107" s="57"/>
    </row>
    <row r="108" spans="1:49">
      <c r="A108" s="57" t="s">
        <v>889</v>
      </c>
      <c r="B108" s="57" t="s">
        <v>890</v>
      </c>
      <c r="C108" s="57"/>
      <c r="D108" s="57" t="s">
        <v>651</v>
      </c>
      <c r="E108" s="57" t="s">
        <v>891</v>
      </c>
      <c r="F108" s="57" t="s">
        <v>892</v>
      </c>
      <c r="G108" s="57" t="s">
        <v>595</v>
      </c>
      <c r="H108" s="57" t="s">
        <v>288</v>
      </c>
      <c r="I108" s="57" t="s">
        <v>596</v>
      </c>
      <c r="J108" s="136">
        <v>8474373322</v>
      </c>
      <c r="K108" s="57" t="s">
        <v>146</v>
      </c>
      <c r="L108">
        <v>1</v>
      </c>
      <c r="M108">
        <v>15</v>
      </c>
      <c r="N108">
        <v>8</v>
      </c>
      <c r="O108" s="65">
        <v>24</v>
      </c>
      <c r="P108" s="58">
        <v>56</v>
      </c>
      <c r="Q108" s="58">
        <v>26</v>
      </c>
      <c r="R108" s="58">
        <v>17</v>
      </c>
      <c r="S108" s="58">
        <v>14</v>
      </c>
      <c r="T108" s="58">
        <v>23</v>
      </c>
      <c r="U108" s="58">
        <v>16</v>
      </c>
      <c r="V108" s="58">
        <v>28</v>
      </c>
      <c r="W108" s="58">
        <v>27</v>
      </c>
      <c r="X108" s="58">
        <v>25</v>
      </c>
      <c r="Y108" s="58">
        <v>20</v>
      </c>
      <c r="Z108" s="58">
        <v>0</v>
      </c>
      <c r="AA108" s="58">
        <v>0</v>
      </c>
      <c r="AB108" s="58">
        <v>0</v>
      </c>
      <c r="AC108" s="58">
        <v>0</v>
      </c>
      <c r="AD108" s="58">
        <v>0</v>
      </c>
      <c r="AE108" s="58">
        <v>0</v>
      </c>
      <c r="AF108" s="58">
        <v>0</v>
      </c>
      <c r="AG108" s="58">
        <v>0</v>
      </c>
      <c r="AH108" s="58">
        <v>0</v>
      </c>
      <c r="AI108" s="58">
        <v>0</v>
      </c>
      <c r="AJ108" s="58" t="s">
        <v>290</v>
      </c>
      <c r="AK108" s="58">
        <v>16</v>
      </c>
      <c r="AL108" s="58" t="s">
        <v>290</v>
      </c>
      <c r="AM108" s="58">
        <v>38</v>
      </c>
      <c r="AN108" s="58" t="s">
        <v>290</v>
      </c>
      <c r="AO108" s="58">
        <v>171</v>
      </c>
      <c r="AP108" s="58">
        <v>16</v>
      </c>
      <c r="AQ108" s="58">
        <v>132</v>
      </c>
      <c r="AR108" s="58">
        <v>120</v>
      </c>
      <c r="AS108" s="58">
        <v>0</v>
      </c>
      <c r="AT108" s="58">
        <v>0</v>
      </c>
      <c r="AU108" s="58" t="s">
        <v>290</v>
      </c>
      <c r="AV108" s="58">
        <v>252</v>
      </c>
      <c r="AW108" s="57"/>
    </row>
    <row r="109" spans="1:49">
      <c r="A109" s="57" t="s">
        <v>893</v>
      </c>
      <c r="B109" s="57" t="s">
        <v>894</v>
      </c>
      <c r="C109" s="57"/>
      <c r="D109" s="57" t="s">
        <v>895</v>
      </c>
      <c r="E109" s="57" t="s">
        <v>896</v>
      </c>
      <c r="F109" s="57" t="s">
        <v>897</v>
      </c>
      <c r="G109" s="57" t="s">
        <v>574</v>
      </c>
      <c r="H109" s="57" t="s">
        <v>288</v>
      </c>
      <c r="I109" s="57" t="s">
        <v>575</v>
      </c>
      <c r="J109" s="136">
        <v>8478642650</v>
      </c>
      <c r="K109" s="57" t="s">
        <v>146</v>
      </c>
      <c r="L109">
        <v>2</v>
      </c>
      <c r="M109">
        <v>27</v>
      </c>
      <c r="N109">
        <v>6</v>
      </c>
      <c r="O109" s="65">
        <v>35</v>
      </c>
      <c r="P109" s="58">
        <v>21</v>
      </c>
      <c r="Q109" s="58">
        <v>20</v>
      </c>
      <c r="R109" s="58">
        <v>22</v>
      </c>
      <c r="S109" s="58">
        <v>24</v>
      </c>
      <c r="T109" s="58">
        <v>24</v>
      </c>
      <c r="U109" s="58">
        <v>28</v>
      </c>
      <c r="V109" s="58">
        <v>32</v>
      </c>
      <c r="W109" s="58">
        <v>33</v>
      </c>
      <c r="X109" s="58">
        <v>38</v>
      </c>
      <c r="Y109" s="58">
        <v>35</v>
      </c>
      <c r="Z109" s="58">
        <v>0</v>
      </c>
      <c r="AA109" s="58">
        <v>0</v>
      </c>
      <c r="AB109" s="58">
        <v>0</v>
      </c>
      <c r="AC109" s="58">
        <v>0</v>
      </c>
      <c r="AD109" s="58">
        <v>0</v>
      </c>
      <c r="AE109" s="58">
        <v>0</v>
      </c>
      <c r="AF109" s="58">
        <v>0</v>
      </c>
      <c r="AG109" s="58">
        <v>0</v>
      </c>
      <c r="AH109" s="58">
        <v>0</v>
      </c>
      <c r="AI109" s="58">
        <v>0</v>
      </c>
      <c r="AJ109" s="58">
        <v>0</v>
      </c>
      <c r="AK109" s="58" t="s">
        <v>290</v>
      </c>
      <c r="AL109" s="58" t="s">
        <v>290</v>
      </c>
      <c r="AM109" s="58" t="s">
        <v>290</v>
      </c>
      <c r="AN109" s="58">
        <v>0</v>
      </c>
      <c r="AO109" s="58">
        <v>227</v>
      </c>
      <c r="AP109" s="58">
        <v>36</v>
      </c>
      <c r="AQ109" s="58">
        <v>136</v>
      </c>
      <c r="AR109" s="58">
        <v>141</v>
      </c>
      <c r="AS109" s="58">
        <v>0</v>
      </c>
      <c r="AT109" s="58">
        <v>0</v>
      </c>
      <c r="AU109" s="58" t="s">
        <v>290</v>
      </c>
      <c r="AV109" s="58">
        <v>277</v>
      </c>
      <c r="AW109" s="57"/>
    </row>
    <row r="110" spans="1:49">
      <c r="A110" s="57" t="s">
        <v>898</v>
      </c>
      <c r="B110" s="57" t="s">
        <v>899</v>
      </c>
      <c r="C110" s="57" t="s">
        <v>418</v>
      </c>
      <c r="D110" s="57" t="s">
        <v>900</v>
      </c>
      <c r="E110" s="57" t="s">
        <v>901</v>
      </c>
      <c r="F110" s="57" t="s">
        <v>902</v>
      </c>
      <c r="G110" s="57" t="s">
        <v>574</v>
      </c>
      <c r="H110" s="57" t="s">
        <v>288</v>
      </c>
      <c r="I110" s="57" t="s">
        <v>903</v>
      </c>
      <c r="J110" s="136">
        <v>8474755678</v>
      </c>
      <c r="K110" s="57" t="s">
        <v>146</v>
      </c>
      <c r="L110">
        <v>3</v>
      </c>
      <c r="M110">
        <v>25</v>
      </c>
      <c r="N110">
        <v>6</v>
      </c>
      <c r="O110" s="65">
        <v>34</v>
      </c>
      <c r="P110" s="58">
        <v>29</v>
      </c>
      <c r="Q110" s="58">
        <v>18</v>
      </c>
      <c r="R110" s="58">
        <v>20</v>
      </c>
      <c r="S110" s="58">
        <v>24</v>
      </c>
      <c r="T110" s="58">
        <v>20</v>
      </c>
      <c r="U110" s="58">
        <v>28</v>
      </c>
      <c r="V110" s="58">
        <v>23</v>
      </c>
      <c r="W110" s="58">
        <v>24</v>
      </c>
      <c r="X110" s="58">
        <v>34</v>
      </c>
      <c r="Y110" s="58">
        <v>12</v>
      </c>
      <c r="Z110" s="58">
        <v>0</v>
      </c>
      <c r="AA110" s="58">
        <v>0</v>
      </c>
      <c r="AB110" s="58">
        <v>0</v>
      </c>
      <c r="AC110" s="58">
        <v>0</v>
      </c>
      <c r="AD110" s="58">
        <v>0</v>
      </c>
      <c r="AE110" s="58">
        <v>0</v>
      </c>
      <c r="AF110" s="58">
        <v>0</v>
      </c>
      <c r="AG110" s="58">
        <v>0</v>
      </c>
      <c r="AH110" s="58">
        <v>0</v>
      </c>
      <c r="AI110" s="58">
        <v>0</v>
      </c>
      <c r="AJ110" s="58" t="s">
        <v>290</v>
      </c>
      <c r="AK110" s="58">
        <v>17</v>
      </c>
      <c r="AL110" s="58">
        <v>24</v>
      </c>
      <c r="AM110" s="58">
        <v>22</v>
      </c>
      <c r="AN110" s="58">
        <v>0</v>
      </c>
      <c r="AO110" s="58">
        <v>133</v>
      </c>
      <c r="AP110" s="58">
        <v>33</v>
      </c>
      <c r="AQ110" s="58">
        <v>101</v>
      </c>
      <c r="AR110" s="58">
        <v>131</v>
      </c>
      <c r="AS110" s="58">
        <v>0</v>
      </c>
      <c r="AT110" s="58">
        <v>0</v>
      </c>
      <c r="AU110" s="58">
        <v>20</v>
      </c>
      <c r="AV110" s="58">
        <v>232</v>
      </c>
      <c r="AW110" s="57"/>
    </row>
    <row r="111" spans="1:49">
      <c r="A111" s="57" t="s">
        <v>904</v>
      </c>
      <c r="B111" s="57" t="s">
        <v>905</v>
      </c>
      <c r="C111" s="57" t="s">
        <v>314</v>
      </c>
      <c r="D111" s="57" t="s">
        <v>906</v>
      </c>
      <c r="E111" s="57" t="s">
        <v>907</v>
      </c>
      <c r="F111" s="57" t="s">
        <v>908</v>
      </c>
      <c r="G111" s="57" t="s">
        <v>721</v>
      </c>
      <c r="H111" s="57" t="s">
        <v>288</v>
      </c>
      <c r="I111" s="57" t="s">
        <v>722</v>
      </c>
      <c r="J111" s="136">
        <v>8472028035</v>
      </c>
      <c r="K111" s="57" t="s">
        <v>146</v>
      </c>
      <c r="L111">
        <v>3</v>
      </c>
      <c r="M111">
        <v>31.5</v>
      </c>
      <c r="N111">
        <v>17</v>
      </c>
      <c r="O111" s="65">
        <v>51.5</v>
      </c>
      <c r="P111" s="58" t="s">
        <v>290</v>
      </c>
      <c r="Q111" s="58">
        <v>16</v>
      </c>
      <c r="R111" s="58">
        <v>32</v>
      </c>
      <c r="S111" s="58">
        <v>29</v>
      </c>
      <c r="T111" s="58">
        <v>22</v>
      </c>
      <c r="U111" s="58">
        <v>38</v>
      </c>
      <c r="V111" s="58">
        <v>18</v>
      </c>
      <c r="W111" s="58">
        <v>33</v>
      </c>
      <c r="X111" s="58">
        <v>23</v>
      </c>
      <c r="Y111" s="58">
        <v>37</v>
      </c>
      <c r="Z111" s="58">
        <v>0</v>
      </c>
      <c r="AA111" s="58">
        <v>0</v>
      </c>
      <c r="AB111" s="58">
        <v>0</v>
      </c>
      <c r="AC111" s="58">
        <v>0</v>
      </c>
      <c r="AD111" s="58">
        <v>11</v>
      </c>
      <c r="AE111" s="58">
        <v>0</v>
      </c>
      <c r="AF111" s="58">
        <v>0</v>
      </c>
      <c r="AG111" s="58">
        <v>0</v>
      </c>
      <c r="AH111" s="58">
        <v>0</v>
      </c>
      <c r="AI111" s="58">
        <v>0</v>
      </c>
      <c r="AJ111" s="58">
        <v>0</v>
      </c>
      <c r="AK111" s="58">
        <v>104</v>
      </c>
      <c r="AL111" s="58" t="s">
        <v>290</v>
      </c>
      <c r="AM111" s="58" t="s">
        <v>290</v>
      </c>
      <c r="AN111" s="58">
        <v>0</v>
      </c>
      <c r="AO111" s="58">
        <v>134</v>
      </c>
      <c r="AP111" s="58">
        <v>22</v>
      </c>
      <c r="AQ111" s="58">
        <v>107</v>
      </c>
      <c r="AR111" s="58">
        <v>159</v>
      </c>
      <c r="AS111" s="58">
        <v>0</v>
      </c>
      <c r="AT111" s="58">
        <v>0</v>
      </c>
      <c r="AU111" s="58">
        <v>0</v>
      </c>
      <c r="AV111" s="58">
        <v>266</v>
      </c>
      <c r="AW111" s="57"/>
    </row>
    <row r="112" spans="1:49">
      <c r="A112" s="57" t="s">
        <v>909</v>
      </c>
      <c r="B112" s="57" t="s">
        <v>910</v>
      </c>
      <c r="C112" s="57"/>
      <c r="D112" s="57" t="s">
        <v>911</v>
      </c>
      <c r="E112" s="57" t="s">
        <v>912</v>
      </c>
      <c r="F112" s="57" t="s">
        <v>913</v>
      </c>
      <c r="G112" s="57" t="s">
        <v>613</v>
      </c>
      <c r="H112" s="57" t="s">
        <v>288</v>
      </c>
      <c r="I112" s="57" t="s">
        <v>614</v>
      </c>
      <c r="J112" s="136">
        <v>8474374022</v>
      </c>
      <c r="K112" s="57" t="s">
        <v>146</v>
      </c>
      <c r="L112">
        <v>1</v>
      </c>
      <c r="M112">
        <v>11</v>
      </c>
      <c r="N112">
        <v>4.5</v>
      </c>
      <c r="O112" s="65">
        <v>16.5</v>
      </c>
      <c r="P112" s="58">
        <v>35</v>
      </c>
      <c r="Q112" s="58">
        <v>12</v>
      </c>
      <c r="R112" s="58">
        <v>10</v>
      </c>
      <c r="S112" s="58">
        <v>19</v>
      </c>
      <c r="T112" s="58">
        <v>13</v>
      </c>
      <c r="U112" s="58" t="s">
        <v>290</v>
      </c>
      <c r="V112" s="58">
        <v>14</v>
      </c>
      <c r="W112" s="58">
        <v>12</v>
      </c>
      <c r="X112" s="58" t="s">
        <v>290</v>
      </c>
      <c r="Y112" s="58" t="s">
        <v>290</v>
      </c>
      <c r="Z112" s="58">
        <v>0</v>
      </c>
      <c r="AA112" s="58">
        <v>0</v>
      </c>
      <c r="AB112" s="58">
        <v>0</v>
      </c>
      <c r="AC112" s="58">
        <v>0</v>
      </c>
      <c r="AD112" s="58">
        <v>0</v>
      </c>
      <c r="AE112" s="58">
        <v>0</v>
      </c>
      <c r="AF112" s="58">
        <v>0</v>
      </c>
      <c r="AG112" s="58">
        <v>0</v>
      </c>
      <c r="AH112" s="58">
        <v>0</v>
      </c>
      <c r="AI112" s="58">
        <v>0</v>
      </c>
      <c r="AJ112" s="58">
        <v>0</v>
      </c>
      <c r="AK112" s="58">
        <v>26</v>
      </c>
      <c r="AL112" s="58" t="s">
        <v>290</v>
      </c>
      <c r="AM112" s="58">
        <v>0</v>
      </c>
      <c r="AN112" s="58">
        <v>0</v>
      </c>
      <c r="AO112" s="58">
        <v>87</v>
      </c>
      <c r="AP112" s="58">
        <v>17</v>
      </c>
      <c r="AQ112" s="58">
        <v>69</v>
      </c>
      <c r="AR112" s="58">
        <v>68</v>
      </c>
      <c r="AS112" s="58">
        <v>0</v>
      </c>
      <c r="AT112" s="58">
        <v>0</v>
      </c>
      <c r="AU112" s="58">
        <v>28</v>
      </c>
      <c r="AV112" s="58">
        <v>137</v>
      </c>
      <c r="AW112" s="57"/>
    </row>
    <row r="113" spans="1:49">
      <c r="A113" s="57" t="s">
        <v>914</v>
      </c>
      <c r="B113" s="57" t="s">
        <v>915</v>
      </c>
      <c r="C113" s="57"/>
      <c r="D113" s="57" t="s">
        <v>916</v>
      </c>
      <c r="E113" s="57" t="s">
        <v>917</v>
      </c>
      <c r="F113" s="57" t="s">
        <v>918</v>
      </c>
      <c r="G113" s="57" t="s">
        <v>919</v>
      </c>
      <c r="H113" s="57" t="s">
        <v>288</v>
      </c>
      <c r="I113" s="57" t="s">
        <v>670</v>
      </c>
      <c r="J113" s="136">
        <v>2243457145</v>
      </c>
      <c r="K113" s="57" t="s">
        <v>146</v>
      </c>
      <c r="L113">
        <v>3</v>
      </c>
      <c r="M113">
        <v>43</v>
      </c>
      <c r="N113">
        <v>19</v>
      </c>
      <c r="O113" s="65">
        <v>65</v>
      </c>
      <c r="P113" s="58">
        <v>92</v>
      </c>
      <c r="Q113" s="58">
        <v>68</v>
      </c>
      <c r="R113" s="58">
        <v>59</v>
      </c>
      <c r="S113" s="58">
        <v>59</v>
      </c>
      <c r="T113" s="58">
        <v>40</v>
      </c>
      <c r="U113" s="58">
        <v>54</v>
      </c>
      <c r="V113" s="58">
        <v>38</v>
      </c>
      <c r="W113" s="58">
        <v>46</v>
      </c>
      <c r="X113" s="58">
        <v>44</v>
      </c>
      <c r="Y113" s="58">
        <v>30</v>
      </c>
      <c r="Z113" s="58">
        <v>0</v>
      </c>
      <c r="AA113" s="58">
        <v>0</v>
      </c>
      <c r="AB113" s="58">
        <v>0</v>
      </c>
      <c r="AC113" s="58">
        <v>0</v>
      </c>
      <c r="AD113" s="58">
        <v>0</v>
      </c>
      <c r="AE113" s="58">
        <v>0</v>
      </c>
      <c r="AF113" s="58">
        <v>0</v>
      </c>
      <c r="AG113" s="58">
        <v>0</v>
      </c>
      <c r="AH113" s="58">
        <v>15</v>
      </c>
      <c r="AI113" s="58">
        <v>0</v>
      </c>
      <c r="AJ113" s="58">
        <v>0</v>
      </c>
      <c r="AK113" s="58">
        <v>22</v>
      </c>
      <c r="AL113" s="58" t="s">
        <v>290</v>
      </c>
      <c r="AM113" s="58">
        <v>0</v>
      </c>
      <c r="AN113" s="58">
        <v>0</v>
      </c>
      <c r="AO113" s="58">
        <v>478</v>
      </c>
      <c r="AP113" s="58">
        <v>36</v>
      </c>
      <c r="AQ113" s="58">
        <v>280</v>
      </c>
      <c r="AR113" s="58">
        <v>265</v>
      </c>
      <c r="AS113" s="58">
        <v>0</v>
      </c>
      <c r="AT113" s="58">
        <v>0</v>
      </c>
      <c r="AU113" s="58">
        <v>20</v>
      </c>
      <c r="AV113" s="58">
        <v>545</v>
      </c>
      <c r="AW113" s="57"/>
    </row>
    <row r="114" spans="1:49">
      <c r="A114" s="57" t="s">
        <v>920</v>
      </c>
      <c r="B114" s="57" t="s">
        <v>921</v>
      </c>
      <c r="C114" s="57"/>
      <c r="D114" s="57" t="s">
        <v>922</v>
      </c>
      <c r="E114" s="57" t="s">
        <v>923</v>
      </c>
      <c r="F114" s="57" t="s">
        <v>924</v>
      </c>
      <c r="G114" s="57" t="s">
        <v>669</v>
      </c>
      <c r="H114" s="57" t="s">
        <v>288</v>
      </c>
      <c r="I114" s="57" t="s">
        <v>925</v>
      </c>
      <c r="J114" s="136">
        <v>8472550050</v>
      </c>
      <c r="K114" s="57" t="s">
        <v>146</v>
      </c>
      <c r="L114">
        <v>3</v>
      </c>
      <c r="M114">
        <v>30</v>
      </c>
      <c r="N114">
        <v>10.5</v>
      </c>
      <c r="O114" s="65">
        <v>43.5</v>
      </c>
      <c r="P114" s="58">
        <v>87</v>
      </c>
      <c r="Q114" s="58">
        <v>36</v>
      </c>
      <c r="R114" s="58">
        <v>34</v>
      </c>
      <c r="S114" s="58">
        <v>27</v>
      </c>
      <c r="T114" s="58">
        <v>28</v>
      </c>
      <c r="U114" s="58">
        <v>30</v>
      </c>
      <c r="V114" s="58">
        <v>34</v>
      </c>
      <c r="W114" s="58">
        <v>35</v>
      </c>
      <c r="X114" s="58">
        <v>36</v>
      </c>
      <c r="Y114" s="58">
        <v>49</v>
      </c>
      <c r="Z114" s="58">
        <v>0</v>
      </c>
      <c r="AA114" s="58">
        <v>0</v>
      </c>
      <c r="AB114" s="58">
        <v>0</v>
      </c>
      <c r="AC114" s="58">
        <v>0</v>
      </c>
      <c r="AD114" s="58">
        <v>0</v>
      </c>
      <c r="AE114" s="58">
        <v>0</v>
      </c>
      <c r="AF114" s="58">
        <v>0</v>
      </c>
      <c r="AG114" s="58">
        <v>0</v>
      </c>
      <c r="AH114" s="58">
        <v>0</v>
      </c>
      <c r="AI114" s="58">
        <v>0</v>
      </c>
      <c r="AJ114" s="58">
        <v>0</v>
      </c>
      <c r="AK114" s="58">
        <v>10</v>
      </c>
      <c r="AL114" s="58" t="s">
        <v>290</v>
      </c>
      <c r="AM114" s="58">
        <v>0</v>
      </c>
      <c r="AN114" s="58">
        <v>0</v>
      </c>
      <c r="AO114" s="58">
        <v>347</v>
      </c>
      <c r="AP114" s="58">
        <v>36</v>
      </c>
      <c r="AQ114" s="58">
        <v>196</v>
      </c>
      <c r="AR114" s="58">
        <v>200</v>
      </c>
      <c r="AS114" s="58">
        <v>0</v>
      </c>
      <c r="AT114" s="58">
        <v>0</v>
      </c>
      <c r="AU114" s="58">
        <v>19</v>
      </c>
      <c r="AV114" s="58">
        <v>396</v>
      </c>
      <c r="AW114" s="57"/>
    </row>
    <row r="115" spans="1:49">
      <c r="A115" s="57" t="s">
        <v>926</v>
      </c>
      <c r="B115" s="57" t="s">
        <v>927</v>
      </c>
      <c r="C115" s="57"/>
      <c r="D115" s="57" t="s">
        <v>928</v>
      </c>
      <c r="E115" s="57" t="s">
        <v>929</v>
      </c>
      <c r="F115" s="57" t="s">
        <v>930</v>
      </c>
      <c r="G115" s="57" t="s">
        <v>634</v>
      </c>
      <c r="H115" s="57" t="s">
        <v>288</v>
      </c>
      <c r="I115">
        <v>60091</v>
      </c>
      <c r="J115" s="136">
        <v>8472562922</v>
      </c>
      <c r="K115" s="57" t="s">
        <v>146</v>
      </c>
      <c r="L115" s="137" t="s">
        <v>931</v>
      </c>
      <c r="M115" s="137">
        <v>6</v>
      </c>
      <c r="N115" s="137">
        <v>15</v>
      </c>
      <c r="O115" s="137">
        <v>21</v>
      </c>
      <c r="P115" s="58">
        <v>68</v>
      </c>
      <c r="Q115">
        <v>12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 s="58" t="s">
        <v>290</v>
      </c>
      <c r="AL115">
        <v>0</v>
      </c>
      <c r="AM115">
        <v>56</v>
      </c>
      <c r="AN115">
        <v>18</v>
      </c>
      <c r="AO115">
        <v>0</v>
      </c>
      <c r="AP115">
        <v>0</v>
      </c>
      <c r="AQ115">
        <v>80</v>
      </c>
      <c r="AR115">
        <v>80</v>
      </c>
      <c r="AS115">
        <v>42</v>
      </c>
      <c r="AT115">
        <v>38</v>
      </c>
      <c r="AU115">
        <v>1</v>
      </c>
      <c r="AV115">
        <v>80</v>
      </c>
    </row>
    <row r="116" spans="1:49">
      <c r="A116" s="57" t="s">
        <v>932</v>
      </c>
      <c r="B116" s="57" t="s">
        <v>933</v>
      </c>
      <c r="C116" s="57" t="s">
        <v>314</v>
      </c>
      <c r="D116" s="57" t="s">
        <v>934</v>
      </c>
      <c r="E116" s="57" t="s">
        <v>935</v>
      </c>
      <c r="F116" s="57" t="s">
        <v>936</v>
      </c>
      <c r="G116" s="57" t="s">
        <v>937</v>
      </c>
      <c r="H116" s="57" t="s">
        <v>288</v>
      </c>
      <c r="I116" s="57" t="s">
        <v>602</v>
      </c>
      <c r="J116" s="136">
        <v>8474465252</v>
      </c>
      <c r="K116" s="57" t="s">
        <v>146</v>
      </c>
      <c r="L116">
        <v>4</v>
      </c>
      <c r="M116">
        <v>38.4</v>
      </c>
      <c r="N116">
        <v>21.5</v>
      </c>
      <c r="O116" s="65">
        <v>63.9</v>
      </c>
      <c r="P116" s="58">
        <v>57</v>
      </c>
      <c r="Q116" s="58">
        <v>38</v>
      </c>
      <c r="R116" s="58">
        <v>31</v>
      </c>
      <c r="S116" s="58">
        <v>41</v>
      </c>
      <c r="T116" s="58">
        <v>28</v>
      </c>
      <c r="U116" s="58">
        <v>21</v>
      </c>
      <c r="V116" s="58">
        <v>19</v>
      </c>
      <c r="W116" s="58">
        <v>25</v>
      </c>
      <c r="X116" s="58">
        <v>36</v>
      </c>
      <c r="Y116" s="58">
        <v>41</v>
      </c>
      <c r="Z116" s="58">
        <v>12</v>
      </c>
      <c r="AA116" s="58">
        <v>28</v>
      </c>
      <c r="AB116" s="58">
        <v>22</v>
      </c>
      <c r="AC116" s="58">
        <v>23</v>
      </c>
      <c r="AD116" s="58">
        <v>0</v>
      </c>
      <c r="AE116" s="58">
        <v>0</v>
      </c>
      <c r="AF116" s="58">
        <v>0</v>
      </c>
      <c r="AG116" s="58">
        <v>0</v>
      </c>
      <c r="AH116" s="58">
        <v>0</v>
      </c>
      <c r="AI116" s="58">
        <v>0</v>
      </c>
      <c r="AJ116" s="58" t="s">
        <v>290</v>
      </c>
      <c r="AK116" s="58">
        <v>131</v>
      </c>
      <c r="AL116" s="58">
        <v>21</v>
      </c>
      <c r="AM116" s="58">
        <v>27</v>
      </c>
      <c r="AN116" s="58">
        <v>0</v>
      </c>
      <c r="AO116" s="58">
        <v>213</v>
      </c>
      <c r="AP116" s="58">
        <v>29</v>
      </c>
      <c r="AQ116" s="58">
        <v>219</v>
      </c>
      <c r="AR116" s="58">
        <v>203</v>
      </c>
      <c r="AS116" s="58" t="s">
        <v>290</v>
      </c>
      <c r="AT116" s="58" t="s">
        <v>290</v>
      </c>
      <c r="AU116" s="58">
        <v>58</v>
      </c>
      <c r="AV116" s="58">
        <v>422</v>
      </c>
      <c r="AW116" s="57"/>
    </row>
    <row r="117" spans="1:49">
      <c r="A117" s="57" t="s">
        <v>938</v>
      </c>
      <c r="B117" s="57" t="s">
        <v>939</v>
      </c>
      <c r="C117" s="57" t="s">
        <v>314</v>
      </c>
      <c r="D117" s="57" t="s">
        <v>940</v>
      </c>
      <c r="E117" s="57" t="s">
        <v>941</v>
      </c>
      <c r="F117" s="57" t="s">
        <v>942</v>
      </c>
      <c r="G117" s="57" t="s">
        <v>877</v>
      </c>
      <c r="H117" s="57" t="s">
        <v>288</v>
      </c>
      <c r="I117" s="57" t="s">
        <v>943</v>
      </c>
      <c r="J117" s="136">
        <v>8477240057</v>
      </c>
      <c r="K117" s="57" t="s">
        <v>146</v>
      </c>
      <c r="L117">
        <v>1.3</v>
      </c>
      <c r="M117">
        <v>6.7</v>
      </c>
      <c r="N117">
        <v>1.5</v>
      </c>
      <c r="O117" s="65">
        <v>9.5</v>
      </c>
      <c r="P117" s="58">
        <v>17</v>
      </c>
      <c r="Q117" s="58" t="s">
        <v>290</v>
      </c>
      <c r="R117" s="58" t="s">
        <v>290</v>
      </c>
      <c r="S117" s="58" t="s">
        <v>290</v>
      </c>
      <c r="T117" s="58" t="s">
        <v>290</v>
      </c>
      <c r="U117" s="58" t="s">
        <v>290</v>
      </c>
      <c r="V117" s="58" t="s">
        <v>290</v>
      </c>
      <c r="W117" s="58" t="s">
        <v>290</v>
      </c>
      <c r="X117" s="58" t="s">
        <v>290</v>
      </c>
      <c r="Y117" s="58" t="s">
        <v>290</v>
      </c>
      <c r="Z117" s="58">
        <v>0</v>
      </c>
      <c r="AA117" s="58">
        <v>0</v>
      </c>
      <c r="AB117" s="58">
        <v>0</v>
      </c>
      <c r="AC117" s="58">
        <v>0</v>
      </c>
      <c r="AD117" s="58">
        <v>0</v>
      </c>
      <c r="AE117" s="58">
        <v>0</v>
      </c>
      <c r="AF117" s="58">
        <v>0</v>
      </c>
      <c r="AG117" s="58">
        <v>0</v>
      </c>
      <c r="AH117" s="58">
        <v>0</v>
      </c>
      <c r="AI117" s="58">
        <v>0</v>
      </c>
      <c r="AJ117" s="58">
        <v>0</v>
      </c>
      <c r="AK117" s="58" t="s">
        <v>290</v>
      </c>
      <c r="AL117" s="58" t="s">
        <v>290</v>
      </c>
      <c r="AM117" s="58" t="s">
        <v>290</v>
      </c>
      <c r="AN117" s="58">
        <v>0</v>
      </c>
      <c r="AO117" s="58">
        <v>37</v>
      </c>
      <c r="AP117" s="58" t="s">
        <v>290</v>
      </c>
      <c r="AQ117" s="58">
        <v>26</v>
      </c>
      <c r="AR117" s="58">
        <v>21</v>
      </c>
      <c r="AS117" s="58">
        <v>0</v>
      </c>
      <c r="AT117" s="58">
        <v>0</v>
      </c>
      <c r="AU117" s="58">
        <v>0</v>
      </c>
      <c r="AV117" s="58">
        <v>47</v>
      </c>
      <c r="AW117" s="57"/>
    </row>
    <row r="118" spans="1:49">
      <c r="A118" s="57" t="s">
        <v>944</v>
      </c>
      <c r="B118" s="57" t="s">
        <v>945</v>
      </c>
      <c r="C118" s="57" t="s">
        <v>283</v>
      </c>
      <c r="D118" s="57" t="s">
        <v>946</v>
      </c>
      <c r="E118" s="57" t="s">
        <v>947</v>
      </c>
      <c r="F118" s="57" t="s">
        <v>948</v>
      </c>
      <c r="G118" s="57" t="s">
        <v>883</v>
      </c>
      <c r="H118" s="57" t="s">
        <v>288</v>
      </c>
      <c r="I118" s="57" t="s">
        <v>949</v>
      </c>
      <c r="J118" s="136">
        <v>8476459300</v>
      </c>
      <c r="K118" s="57" t="s">
        <v>146</v>
      </c>
      <c r="L118">
        <v>2.5</v>
      </c>
      <c r="M118">
        <v>12.5</v>
      </c>
      <c r="N118">
        <v>2</v>
      </c>
      <c r="O118" s="65">
        <v>17</v>
      </c>
      <c r="P118" s="58" t="s">
        <v>290</v>
      </c>
      <c r="Q118" s="58">
        <v>11</v>
      </c>
      <c r="R118" s="58" t="s">
        <v>290</v>
      </c>
      <c r="S118" s="58" t="s">
        <v>290</v>
      </c>
      <c r="T118" s="58">
        <v>11</v>
      </c>
      <c r="U118" s="58">
        <v>10</v>
      </c>
      <c r="V118" s="58" t="s">
        <v>290</v>
      </c>
      <c r="W118" s="58" t="s">
        <v>290</v>
      </c>
      <c r="X118" s="58">
        <v>14</v>
      </c>
      <c r="Y118" s="58" t="s">
        <v>290</v>
      </c>
      <c r="Z118" s="58" t="s">
        <v>290</v>
      </c>
      <c r="AA118" s="58" t="s">
        <v>290</v>
      </c>
      <c r="AB118" s="58" t="s">
        <v>290</v>
      </c>
      <c r="AC118" s="58" t="s">
        <v>290</v>
      </c>
      <c r="AD118" s="58">
        <v>0</v>
      </c>
      <c r="AE118" s="58">
        <v>0</v>
      </c>
      <c r="AF118" s="58">
        <v>0</v>
      </c>
      <c r="AG118" s="58">
        <v>0</v>
      </c>
      <c r="AH118" s="58">
        <v>0</v>
      </c>
      <c r="AI118" s="58">
        <v>0</v>
      </c>
      <c r="AJ118" s="58">
        <v>0</v>
      </c>
      <c r="AK118" s="58" t="s">
        <v>290</v>
      </c>
      <c r="AL118" s="58">
        <v>16</v>
      </c>
      <c r="AM118" s="58">
        <v>29</v>
      </c>
      <c r="AN118" s="58" t="s">
        <v>290</v>
      </c>
      <c r="AO118" s="58">
        <v>40</v>
      </c>
      <c r="AP118" s="58">
        <v>19</v>
      </c>
      <c r="AQ118" s="58">
        <v>52</v>
      </c>
      <c r="AR118" s="58">
        <v>62</v>
      </c>
      <c r="AS118" s="58" t="s">
        <v>290</v>
      </c>
      <c r="AT118" s="58">
        <v>0</v>
      </c>
      <c r="AU118" s="58" t="s">
        <v>290</v>
      </c>
      <c r="AV118" s="58">
        <v>114</v>
      </c>
      <c r="AW118" s="57"/>
    </row>
    <row r="119" spans="1:49">
      <c r="A119" s="57" t="s">
        <v>950</v>
      </c>
      <c r="B119" s="57" t="s">
        <v>951</v>
      </c>
      <c r="C119" s="57"/>
      <c r="D119" s="57" t="s">
        <v>952</v>
      </c>
      <c r="E119" s="57" t="s">
        <v>953</v>
      </c>
      <c r="F119" s="57" t="s">
        <v>954</v>
      </c>
      <c r="G119" s="57" t="s">
        <v>955</v>
      </c>
      <c r="H119" s="57" t="s">
        <v>288</v>
      </c>
      <c r="I119" s="57" t="s">
        <v>956</v>
      </c>
      <c r="J119" s="136">
        <v>8479654750</v>
      </c>
      <c r="K119" s="57" t="s">
        <v>146</v>
      </c>
      <c r="L119">
        <v>2</v>
      </c>
      <c r="M119">
        <v>5</v>
      </c>
      <c r="N119">
        <v>1</v>
      </c>
      <c r="O119" s="65">
        <v>8</v>
      </c>
      <c r="P119" s="58">
        <v>28</v>
      </c>
      <c r="Q119" s="58">
        <v>15</v>
      </c>
      <c r="R119" s="58" t="s">
        <v>290</v>
      </c>
      <c r="S119" s="58" t="s">
        <v>290</v>
      </c>
      <c r="T119" s="58">
        <v>11</v>
      </c>
      <c r="U119" s="58" t="s">
        <v>290</v>
      </c>
      <c r="V119" s="58" t="s">
        <v>290</v>
      </c>
      <c r="W119" s="58" t="s">
        <v>290</v>
      </c>
      <c r="X119" s="58" t="s">
        <v>290</v>
      </c>
      <c r="Y119" s="58" t="s">
        <v>290</v>
      </c>
      <c r="Z119" s="58">
        <v>0</v>
      </c>
      <c r="AA119" s="58">
        <v>0</v>
      </c>
      <c r="AB119" s="58">
        <v>0</v>
      </c>
      <c r="AC119" s="58">
        <v>0</v>
      </c>
      <c r="AD119" s="58">
        <v>0</v>
      </c>
      <c r="AE119" s="58">
        <v>0</v>
      </c>
      <c r="AF119" s="58">
        <v>0</v>
      </c>
      <c r="AG119" s="58">
        <v>0</v>
      </c>
      <c r="AH119" s="58">
        <v>0</v>
      </c>
      <c r="AI119" s="58">
        <v>0</v>
      </c>
      <c r="AJ119" s="58">
        <v>0</v>
      </c>
      <c r="AK119" s="58">
        <v>34</v>
      </c>
      <c r="AL119" s="58" t="s">
        <v>290</v>
      </c>
      <c r="AM119" s="58" t="s">
        <v>290</v>
      </c>
      <c r="AN119" s="58">
        <v>0</v>
      </c>
      <c r="AO119" s="58">
        <v>54</v>
      </c>
      <c r="AP119" s="58" t="s">
        <v>290</v>
      </c>
      <c r="AQ119" s="58">
        <v>63</v>
      </c>
      <c r="AR119" s="58">
        <v>40</v>
      </c>
      <c r="AS119" s="58">
        <v>0</v>
      </c>
      <c r="AT119" s="58">
        <v>0</v>
      </c>
      <c r="AU119" s="58">
        <v>12</v>
      </c>
      <c r="AV119" s="58">
        <v>103</v>
      </c>
      <c r="AW119" s="57"/>
    </row>
    <row r="120" spans="1:49">
      <c r="A120" s="57" t="s">
        <v>957</v>
      </c>
      <c r="B120" s="57" t="s">
        <v>958</v>
      </c>
      <c r="C120" s="57" t="s">
        <v>418</v>
      </c>
      <c r="D120" s="57" t="s">
        <v>959</v>
      </c>
      <c r="E120" s="57" t="s">
        <v>960</v>
      </c>
      <c r="F120" s="57" t="s">
        <v>961</v>
      </c>
      <c r="G120" s="57" t="s">
        <v>620</v>
      </c>
      <c r="H120" s="57" t="s">
        <v>288</v>
      </c>
      <c r="I120" s="57" t="s">
        <v>621</v>
      </c>
      <c r="J120" s="136">
        <v>8478505490</v>
      </c>
      <c r="K120" s="57" t="s">
        <v>146</v>
      </c>
      <c r="L120">
        <v>3</v>
      </c>
      <c r="M120">
        <v>6</v>
      </c>
      <c r="N120">
        <v>4</v>
      </c>
      <c r="O120" s="65">
        <v>13</v>
      </c>
      <c r="P120" s="58">
        <v>0</v>
      </c>
      <c r="Q120" s="58">
        <v>0</v>
      </c>
      <c r="R120" s="58">
        <v>0</v>
      </c>
      <c r="S120" s="58">
        <v>0</v>
      </c>
      <c r="T120" s="58">
        <v>0</v>
      </c>
      <c r="U120" s="58">
        <v>0</v>
      </c>
      <c r="V120" s="58">
        <v>0</v>
      </c>
      <c r="W120" s="58">
        <v>0</v>
      </c>
      <c r="X120" s="58">
        <v>0</v>
      </c>
      <c r="Y120" s="58">
        <v>0</v>
      </c>
      <c r="Z120" s="58">
        <v>0</v>
      </c>
      <c r="AA120" s="58">
        <v>0</v>
      </c>
      <c r="AB120" s="58">
        <v>0</v>
      </c>
      <c r="AC120" s="58">
        <v>0</v>
      </c>
      <c r="AD120" s="58">
        <v>13</v>
      </c>
      <c r="AE120" s="58">
        <v>35</v>
      </c>
      <c r="AF120" s="58">
        <v>0</v>
      </c>
      <c r="AG120" s="58" t="s">
        <v>290</v>
      </c>
      <c r="AH120" s="58" t="s">
        <v>290</v>
      </c>
      <c r="AI120" s="58">
        <v>0</v>
      </c>
      <c r="AJ120" s="58">
        <v>0</v>
      </c>
      <c r="AK120" s="58">
        <v>10</v>
      </c>
      <c r="AL120" s="58" t="s">
        <v>290</v>
      </c>
      <c r="AM120" s="58">
        <v>0</v>
      </c>
      <c r="AN120" s="58">
        <v>0</v>
      </c>
      <c r="AO120" s="58">
        <v>34</v>
      </c>
      <c r="AP120" s="58" t="s">
        <v>290</v>
      </c>
      <c r="AQ120" s="58">
        <v>17</v>
      </c>
      <c r="AR120" s="58">
        <v>37</v>
      </c>
      <c r="AS120" s="58">
        <v>0</v>
      </c>
      <c r="AT120" s="58">
        <v>0</v>
      </c>
      <c r="AU120" s="58">
        <v>0</v>
      </c>
      <c r="AV120" s="58">
        <v>54</v>
      </c>
      <c r="AW120" s="57"/>
    </row>
    <row r="121" spans="1:49">
      <c r="A121" s="57" t="s">
        <v>962</v>
      </c>
      <c r="B121" s="57" t="s">
        <v>963</v>
      </c>
      <c r="C121" s="57" t="s">
        <v>353</v>
      </c>
      <c r="D121" s="57" t="s">
        <v>964</v>
      </c>
      <c r="E121" s="57" t="s">
        <v>965</v>
      </c>
      <c r="F121" s="57" t="s">
        <v>966</v>
      </c>
      <c r="G121" s="57" t="s">
        <v>767</v>
      </c>
      <c r="H121" s="57" t="s">
        <v>288</v>
      </c>
      <c r="I121" s="57" t="s">
        <v>768</v>
      </c>
      <c r="J121" s="136">
        <v>8474981105</v>
      </c>
      <c r="K121" s="57" t="s">
        <v>146</v>
      </c>
      <c r="L121">
        <v>3</v>
      </c>
      <c r="M121">
        <v>18</v>
      </c>
      <c r="N121">
        <v>3</v>
      </c>
      <c r="O121" s="65">
        <v>24</v>
      </c>
      <c r="P121" s="58">
        <v>67</v>
      </c>
      <c r="Q121" s="58">
        <v>16</v>
      </c>
      <c r="R121" s="58">
        <v>14</v>
      </c>
      <c r="S121" s="58">
        <v>13</v>
      </c>
      <c r="T121" s="58">
        <v>12</v>
      </c>
      <c r="U121" s="58">
        <v>12</v>
      </c>
      <c r="V121" s="58" t="s">
        <v>290</v>
      </c>
      <c r="W121" s="58" t="s">
        <v>290</v>
      </c>
      <c r="X121" s="58" t="s">
        <v>290</v>
      </c>
      <c r="Y121" s="58" t="s">
        <v>290</v>
      </c>
      <c r="Z121" s="58">
        <v>0</v>
      </c>
      <c r="AA121" s="58">
        <v>0</v>
      </c>
      <c r="AB121" s="58">
        <v>0</v>
      </c>
      <c r="AC121" s="58">
        <v>0</v>
      </c>
      <c r="AD121" s="58">
        <v>0</v>
      </c>
      <c r="AE121" s="58">
        <v>0</v>
      </c>
      <c r="AF121" s="58">
        <v>0</v>
      </c>
      <c r="AG121" s="58">
        <v>0</v>
      </c>
      <c r="AH121" s="58">
        <v>0</v>
      </c>
      <c r="AI121" s="58">
        <v>0</v>
      </c>
      <c r="AJ121" s="58">
        <v>22</v>
      </c>
      <c r="AK121" s="58">
        <v>12</v>
      </c>
      <c r="AL121" s="58" t="s">
        <v>290</v>
      </c>
      <c r="AM121" s="58" t="s">
        <v>290</v>
      </c>
      <c r="AN121" s="58">
        <v>0</v>
      </c>
      <c r="AO121" s="58">
        <v>99</v>
      </c>
      <c r="AP121" s="58">
        <v>10</v>
      </c>
      <c r="AQ121" s="58">
        <v>70</v>
      </c>
      <c r="AR121" s="58">
        <v>81</v>
      </c>
      <c r="AS121" s="58">
        <v>0</v>
      </c>
      <c r="AT121" s="58">
        <v>0</v>
      </c>
      <c r="AU121" s="58" t="s">
        <v>290</v>
      </c>
      <c r="AV121" s="58">
        <v>151</v>
      </c>
      <c r="AW121" s="57"/>
    </row>
    <row r="122" spans="1:49">
      <c r="A122" s="57" t="s">
        <v>967</v>
      </c>
      <c r="B122" s="57" t="s">
        <v>968</v>
      </c>
      <c r="C122" s="57" t="s">
        <v>283</v>
      </c>
      <c r="D122" s="57" t="s">
        <v>304</v>
      </c>
      <c r="E122" s="57" t="s">
        <v>969</v>
      </c>
      <c r="F122" s="57" t="s">
        <v>970</v>
      </c>
      <c r="G122" s="57" t="s">
        <v>641</v>
      </c>
      <c r="H122" s="57" t="s">
        <v>288</v>
      </c>
      <c r="I122" s="57" t="s">
        <v>642</v>
      </c>
      <c r="J122" s="136">
        <v>8475181185</v>
      </c>
      <c r="K122" s="57" t="s">
        <v>146</v>
      </c>
      <c r="L122">
        <v>4</v>
      </c>
      <c r="M122">
        <v>20</v>
      </c>
      <c r="N122">
        <v>12</v>
      </c>
      <c r="O122" s="65">
        <v>36</v>
      </c>
      <c r="P122" s="58">
        <v>45</v>
      </c>
      <c r="Q122" s="58">
        <v>30</v>
      </c>
      <c r="R122" s="58">
        <v>33</v>
      </c>
      <c r="S122" s="58">
        <v>30</v>
      </c>
      <c r="T122" s="58">
        <v>21</v>
      </c>
      <c r="U122" s="58">
        <v>31</v>
      </c>
      <c r="V122" s="58">
        <v>32</v>
      </c>
      <c r="W122" s="58">
        <v>0</v>
      </c>
      <c r="X122" s="58">
        <v>0</v>
      </c>
      <c r="Y122" s="58">
        <v>0</v>
      </c>
      <c r="Z122" s="58">
        <v>0</v>
      </c>
      <c r="AA122" s="58">
        <v>0</v>
      </c>
      <c r="AB122" s="58">
        <v>0</v>
      </c>
      <c r="AC122" s="58">
        <v>0</v>
      </c>
      <c r="AD122" s="58">
        <v>0</v>
      </c>
      <c r="AE122" s="58">
        <v>0</v>
      </c>
      <c r="AF122" s="58">
        <v>0</v>
      </c>
      <c r="AG122" s="58">
        <v>0</v>
      </c>
      <c r="AH122" s="58">
        <v>0</v>
      </c>
      <c r="AI122" s="58">
        <v>0</v>
      </c>
      <c r="AJ122" s="58">
        <v>0</v>
      </c>
      <c r="AK122" s="58">
        <v>19</v>
      </c>
      <c r="AL122" s="58" t="s">
        <v>290</v>
      </c>
      <c r="AM122" s="58">
        <v>10</v>
      </c>
      <c r="AN122" s="58">
        <v>0</v>
      </c>
      <c r="AO122" s="58">
        <v>153</v>
      </c>
      <c r="AP122" s="58">
        <v>39</v>
      </c>
      <c r="AQ122" s="58">
        <v>115</v>
      </c>
      <c r="AR122" s="58">
        <v>107</v>
      </c>
      <c r="AS122" s="58">
        <v>0</v>
      </c>
      <c r="AT122" s="58">
        <v>0</v>
      </c>
      <c r="AU122" s="58">
        <v>0</v>
      </c>
      <c r="AV122" s="58">
        <v>222</v>
      </c>
      <c r="AW122" s="57"/>
    </row>
    <row r="123" spans="1:49">
      <c r="A123" s="57" t="s">
        <v>971</v>
      </c>
      <c r="B123" s="57" t="s">
        <v>972</v>
      </c>
      <c r="C123" s="57" t="s">
        <v>314</v>
      </c>
      <c r="D123" s="57" t="s">
        <v>605</v>
      </c>
      <c r="E123" s="57" t="s">
        <v>606</v>
      </c>
      <c r="F123" s="57" t="s">
        <v>973</v>
      </c>
      <c r="G123" s="57" t="s">
        <v>955</v>
      </c>
      <c r="H123" s="57" t="s">
        <v>288</v>
      </c>
      <c r="I123" s="57" t="s">
        <v>956</v>
      </c>
      <c r="J123" s="136">
        <v>8474708801</v>
      </c>
      <c r="K123" s="57" t="s">
        <v>146</v>
      </c>
      <c r="L123">
        <v>2</v>
      </c>
      <c r="M123">
        <v>19</v>
      </c>
      <c r="N123">
        <v>4</v>
      </c>
      <c r="O123" s="65">
        <v>25</v>
      </c>
      <c r="P123" s="58">
        <v>0</v>
      </c>
      <c r="Q123" s="58">
        <v>0</v>
      </c>
      <c r="R123" s="58">
        <v>0</v>
      </c>
      <c r="S123" s="58">
        <v>0</v>
      </c>
      <c r="T123" s="58" t="s">
        <v>290</v>
      </c>
      <c r="U123" s="58" t="s">
        <v>290</v>
      </c>
      <c r="V123" s="58">
        <v>10</v>
      </c>
      <c r="W123" s="58">
        <v>65</v>
      </c>
      <c r="X123" s="58">
        <v>61</v>
      </c>
      <c r="Y123" s="58">
        <v>57</v>
      </c>
      <c r="Z123" s="58">
        <v>23</v>
      </c>
      <c r="AA123" s="58">
        <v>16</v>
      </c>
      <c r="AB123" s="58" t="s">
        <v>290</v>
      </c>
      <c r="AC123" s="58">
        <v>11</v>
      </c>
      <c r="AD123" s="58">
        <v>0</v>
      </c>
      <c r="AE123" s="58">
        <v>0</v>
      </c>
      <c r="AF123" s="58">
        <v>0</v>
      </c>
      <c r="AG123" s="58">
        <v>0</v>
      </c>
      <c r="AH123" s="58">
        <v>0</v>
      </c>
      <c r="AI123" s="58">
        <v>0</v>
      </c>
      <c r="AJ123" s="58">
        <v>0</v>
      </c>
      <c r="AK123" s="58">
        <v>198</v>
      </c>
      <c r="AL123" s="58" t="s">
        <v>290</v>
      </c>
      <c r="AM123" s="58">
        <v>10</v>
      </c>
      <c r="AN123" s="58">
        <v>0</v>
      </c>
      <c r="AO123" s="58">
        <v>30</v>
      </c>
      <c r="AP123" s="58">
        <v>17</v>
      </c>
      <c r="AQ123" s="58">
        <v>129</v>
      </c>
      <c r="AR123" s="58">
        <v>130</v>
      </c>
      <c r="AS123" s="58">
        <v>0</v>
      </c>
      <c r="AT123" s="58">
        <v>0</v>
      </c>
      <c r="AU123" s="58">
        <v>20</v>
      </c>
      <c r="AV123" s="58">
        <v>259</v>
      </c>
      <c r="AW123" s="57"/>
    </row>
    <row r="124" spans="1:49">
      <c r="A124" s="57" t="s">
        <v>974</v>
      </c>
      <c r="B124" s="57" t="s">
        <v>975</v>
      </c>
      <c r="C124" s="57"/>
      <c r="D124" s="57" t="s">
        <v>976</v>
      </c>
      <c r="E124" s="57" t="s">
        <v>977</v>
      </c>
      <c r="F124" s="57" t="s">
        <v>978</v>
      </c>
      <c r="G124" s="57" t="s">
        <v>883</v>
      </c>
      <c r="H124" s="57" t="s">
        <v>288</v>
      </c>
      <c r="I124" s="57" t="s">
        <v>949</v>
      </c>
      <c r="J124" s="136">
        <v>8477051234</v>
      </c>
      <c r="K124" s="57" t="s">
        <v>146</v>
      </c>
      <c r="L124">
        <v>2</v>
      </c>
      <c r="M124">
        <v>23</v>
      </c>
      <c r="N124">
        <v>12</v>
      </c>
      <c r="O124" s="65">
        <v>37</v>
      </c>
      <c r="P124" s="58">
        <v>80</v>
      </c>
      <c r="Q124" s="58" t="s">
        <v>290</v>
      </c>
      <c r="R124" s="58">
        <v>12</v>
      </c>
      <c r="S124" s="58">
        <v>10</v>
      </c>
      <c r="T124" s="58">
        <v>13</v>
      </c>
      <c r="U124" s="58" t="s">
        <v>290</v>
      </c>
      <c r="V124" s="58" t="s">
        <v>290</v>
      </c>
      <c r="W124" s="58" t="s">
        <v>290</v>
      </c>
      <c r="X124" s="58" t="s">
        <v>290</v>
      </c>
      <c r="Y124" s="58" t="s">
        <v>290</v>
      </c>
      <c r="Z124" s="58" t="s">
        <v>290</v>
      </c>
      <c r="AA124" s="58" t="s">
        <v>290</v>
      </c>
      <c r="AB124" s="58" t="s">
        <v>290</v>
      </c>
      <c r="AC124" s="58" t="s">
        <v>290</v>
      </c>
      <c r="AD124" s="58">
        <v>0</v>
      </c>
      <c r="AE124" s="58">
        <v>0</v>
      </c>
      <c r="AF124" s="58">
        <v>0</v>
      </c>
      <c r="AG124" s="58">
        <v>0</v>
      </c>
      <c r="AH124" s="58">
        <v>0</v>
      </c>
      <c r="AI124" s="58">
        <v>0</v>
      </c>
      <c r="AJ124" s="58">
        <v>0</v>
      </c>
      <c r="AK124" s="58">
        <v>53</v>
      </c>
      <c r="AL124" s="58" t="s">
        <v>290</v>
      </c>
      <c r="AM124" s="58">
        <v>17</v>
      </c>
      <c r="AN124" s="58">
        <v>0</v>
      </c>
      <c r="AO124" s="58">
        <v>86</v>
      </c>
      <c r="AP124" s="58">
        <v>11</v>
      </c>
      <c r="AQ124" s="58">
        <v>96</v>
      </c>
      <c r="AR124" s="58">
        <v>72</v>
      </c>
      <c r="AS124" s="58">
        <v>0</v>
      </c>
      <c r="AT124" s="58" t="s">
        <v>290</v>
      </c>
      <c r="AU124" s="58">
        <v>10</v>
      </c>
      <c r="AV124" s="58">
        <v>168</v>
      </c>
      <c r="AW124" s="57"/>
    </row>
    <row r="125" spans="1:49">
      <c r="A125" s="57" t="s">
        <v>979</v>
      </c>
      <c r="B125" s="57" t="s">
        <v>980</v>
      </c>
      <c r="C125" s="57" t="s">
        <v>314</v>
      </c>
      <c r="D125" s="57" t="s">
        <v>981</v>
      </c>
      <c r="E125" s="57" t="s">
        <v>982</v>
      </c>
      <c r="F125" s="57" t="s">
        <v>983</v>
      </c>
      <c r="G125" s="57" t="s">
        <v>613</v>
      </c>
      <c r="H125" s="57" t="s">
        <v>288</v>
      </c>
      <c r="I125" s="57" t="s">
        <v>614</v>
      </c>
      <c r="J125" s="136">
        <v>8478277880</v>
      </c>
      <c r="K125" s="57" t="s">
        <v>146</v>
      </c>
      <c r="L125">
        <v>14</v>
      </c>
      <c r="M125">
        <v>40</v>
      </c>
      <c r="N125">
        <v>3</v>
      </c>
      <c r="O125" s="65">
        <v>57</v>
      </c>
      <c r="P125" s="58" t="s">
        <v>290</v>
      </c>
      <c r="Q125" s="58">
        <v>17</v>
      </c>
      <c r="R125" s="58">
        <v>19</v>
      </c>
      <c r="S125" s="58">
        <v>24</v>
      </c>
      <c r="T125" s="58">
        <v>26</v>
      </c>
      <c r="U125" s="58">
        <v>33</v>
      </c>
      <c r="V125" s="58">
        <v>35</v>
      </c>
      <c r="W125" s="58">
        <v>19</v>
      </c>
      <c r="X125" s="58">
        <v>40</v>
      </c>
      <c r="Y125" s="58">
        <v>35</v>
      </c>
      <c r="Z125" s="58">
        <v>0</v>
      </c>
      <c r="AA125" s="58">
        <v>0</v>
      </c>
      <c r="AB125" s="58">
        <v>0</v>
      </c>
      <c r="AC125" s="58">
        <v>0</v>
      </c>
      <c r="AD125" s="58">
        <v>0</v>
      </c>
      <c r="AE125" s="58">
        <v>0</v>
      </c>
      <c r="AF125" s="58">
        <v>0</v>
      </c>
      <c r="AG125" s="58">
        <v>0</v>
      </c>
      <c r="AH125" s="58">
        <v>0</v>
      </c>
      <c r="AI125" s="58">
        <v>0</v>
      </c>
      <c r="AJ125" s="58" t="s">
        <v>290</v>
      </c>
      <c r="AK125" s="58">
        <v>80</v>
      </c>
      <c r="AL125" s="58" t="s">
        <v>290</v>
      </c>
      <c r="AM125" s="58">
        <v>10</v>
      </c>
      <c r="AN125" s="58" t="s">
        <v>290</v>
      </c>
      <c r="AO125" s="58">
        <v>125</v>
      </c>
      <c r="AP125" s="58">
        <v>32</v>
      </c>
      <c r="AQ125" s="58">
        <v>112</v>
      </c>
      <c r="AR125" s="58">
        <v>144</v>
      </c>
      <c r="AS125" s="58">
        <v>0</v>
      </c>
      <c r="AT125" s="58">
        <v>0</v>
      </c>
      <c r="AU125" s="58">
        <v>18</v>
      </c>
      <c r="AV125" s="58">
        <v>256</v>
      </c>
      <c r="AW125" s="57"/>
    </row>
    <row r="126" spans="1:49">
      <c r="A126" s="57" t="s">
        <v>984</v>
      </c>
      <c r="B126" s="57" t="s">
        <v>985</v>
      </c>
      <c r="C126" s="57" t="s">
        <v>314</v>
      </c>
      <c r="D126" s="57" t="s">
        <v>986</v>
      </c>
      <c r="E126" s="57" t="s">
        <v>987</v>
      </c>
      <c r="F126" s="57" t="s">
        <v>988</v>
      </c>
      <c r="G126" s="57" t="s">
        <v>574</v>
      </c>
      <c r="H126" s="57" t="s">
        <v>288</v>
      </c>
      <c r="I126" s="57" t="s">
        <v>575</v>
      </c>
      <c r="J126" s="136">
        <v>8478666055</v>
      </c>
      <c r="K126" s="57" t="s">
        <v>146</v>
      </c>
      <c r="L126">
        <v>9</v>
      </c>
      <c r="M126">
        <v>27</v>
      </c>
      <c r="N126">
        <v>12</v>
      </c>
      <c r="O126" s="65">
        <v>48</v>
      </c>
      <c r="P126" s="58">
        <v>27</v>
      </c>
      <c r="Q126" s="58">
        <v>16</v>
      </c>
      <c r="R126" s="58">
        <v>15</v>
      </c>
      <c r="S126" s="58">
        <v>19</v>
      </c>
      <c r="T126" s="58">
        <v>12</v>
      </c>
      <c r="U126" s="58">
        <v>19</v>
      </c>
      <c r="V126" s="58">
        <v>15</v>
      </c>
      <c r="W126" s="58">
        <v>21</v>
      </c>
      <c r="X126" s="58">
        <v>22</v>
      </c>
      <c r="Y126" s="58">
        <v>18</v>
      </c>
      <c r="Z126" s="58">
        <v>19</v>
      </c>
      <c r="AA126" s="58">
        <v>13</v>
      </c>
      <c r="AB126" s="58">
        <v>13</v>
      </c>
      <c r="AC126" s="58">
        <v>15</v>
      </c>
      <c r="AD126" s="58">
        <v>0</v>
      </c>
      <c r="AE126" s="58">
        <v>0</v>
      </c>
      <c r="AF126" s="58">
        <v>0</v>
      </c>
      <c r="AG126" s="58">
        <v>0</v>
      </c>
      <c r="AH126" s="58">
        <v>0</v>
      </c>
      <c r="AI126" s="58">
        <v>0</v>
      </c>
      <c r="AJ126" s="58" t="s">
        <v>290</v>
      </c>
      <c r="AK126" s="58">
        <v>50</v>
      </c>
      <c r="AL126" s="58">
        <v>30</v>
      </c>
      <c r="AM126" s="58">
        <v>26</v>
      </c>
      <c r="AN126" s="58">
        <v>0</v>
      </c>
      <c r="AO126" s="58">
        <v>121</v>
      </c>
      <c r="AP126" s="58">
        <v>16</v>
      </c>
      <c r="AQ126" s="58">
        <v>118</v>
      </c>
      <c r="AR126" s="58">
        <v>126</v>
      </c>
      <c r="AS126" s="58">
        <v>12</v>
      </c>
      <c r="AT126" s="58">
        <v>13</v>
      </c>
      <c r="AU126" s="58">
        <v>37</v>
      </c>
      <c r="AV126" s="58">
        <v>244</v>
      </c>
      <c r="AW126" s="57"/>
    </row>
    <row r="127" spans="1:49">
      <c r="A127" s="57" t="s">
        <v>989</v>
      </c>
      <c r="B127" s="57" t="s">
        <v>990</v>
      </c>
      <c r="C127" s="57" t="s">
        <v>418</v>
      </c>
      <c r="D127" s="57" t="s">
        <v>991</v>
      </c>
      <c r="E127" s="57" t="s">
        <v>992</v>
      </c>
      <c r="F127" s="57" t="s">
        <v>993</v>
      </c>
      <c r="G127" s="57" t="s">
        <v>877</v>
      </c>
      <c r="H127" s="57" t="s">
        <v>288</v>
      </c>
      <c r="I127" s="57" t="s">
        <v>943</v>
      </c>
      <c r="J127" s="136">
        <v>8477246990</v>
      </c>
      <c r="K127" s="57" t="s">
        <v>146</v>
      </c>
      <c r="L127">
        <v>13</v>
      </c>
      <c r="M127">
        <v>56</v>
      </c>
      <c r="N127">
        <v>14</v>
      </c>
      <c r="O127" s="65">
        <v>83</v>
      </c>
      <c r="P127" s="58">
        <v>41</v>
      </c>
      <c r="Q127" s="58">
        <v>80</v>
      </c>
      <c r="R127" s="58">
        <v>81</v>
      </c>
      <c r="S127" s="58">
        <v>83</v>
      </c>
      <c r="T127" s="58">
        <v>72</v>
      </c>
      <c r="U127" s="58">
        <v>65</v>
      </c>
      <c r="V127" s="58">
        <v>67</v>
      </c>
      <c r="W127" s="58">
        <v>67</v>
      </c>
      <c r="X127" s="58">
        <v>80</v>
      </c>
      <c r="Y127" s="58">
        <v>93</v>
      </c>
      <c r="Z127" s="58">
        <v>0</v>
      </c>
      <c r="AA127" s="58">
        <v>0</v>
      </c>
      <c r="AB127" s="58">
        <v>0</v>
      </c>
      <c r="AC127" s="58">
        <v>0</v>
      </c>
      <c r="AD127" s="58">
        <v>72</v>
      </c>
      <c r="AE127" s="58">
        <v>0</v>
      </c>
      <c r="AF127" s="58">
        <v>0</v>
      </c>
      <c r="AG127" s="58">
        <v>0</v>
      </c>
      <c r="AH127" s="58">
        <v>0</v>
      </c>
      <c r="AI127" s="58">
        <v>0</v>
      </c>
      <c r="AJ127" s="58">
        <v>0</v>
      </c>
      <c r="AK127" s="58">
        <v>24</v>
      </c>
      <c r="AL127" s="58" t="s">
        <v>290</v>
      </c>
      <c r="AM127" s="58">
        <v>20</v>
      </c>
      <c r="AN127" s="58">
        <v>0</v>
      </c>
      <c r="AO127" s="58">
        <v>695</v>
      </c>
      <c r="AP127" s="58">
        <v>59</v>
      </c>
      <c r="AQ127" s="58">
        <v>384</v>
      </c>
      <c r="AR127" s="58">
        <v>417</v>
      </c>
      <c r="AS127" s="58">
        <v>0</v>
      </c>
      <c r="AT127" s="58">
        <v>0</v>
      </c>
      <c r="AU127" s="58" t="s">
        <v>290</v>
      </c>
      <c r="AV127" s="58">
        <v>801</v>
      </c>
      <c r="AW127" s="57"/>
    </row>
    <row r="128" spans="1:49">
      <c r="A128" s="57" t="s">
        <v>994</v>
      </c>
      <c r="B128" s="57" t="s">
        <v>995</v>
      </c>
      <c r="C128" s="57" t="s">
        <v>418</v>
      </c>
      <c r="D128" s="57" t="s">
        <v>996</v>
      </c>
      <c r="E128" s="57" t="s">
        <v>997</v>
      </c>
      <c r="F128" s="57" t="s">
        <v>998</v>
      </c>
      <c r="G128" s="57" t="s">
        <v>613</v>
      </c>
      <c r="H128" s="57" t="s">
        <v>288</v>
      </c>
      <c r="I128" s="57" t="s">
        <v>614</v>
      </c>
      <c r="J128" s="136">
        <v>8478246900</v>
      </c>
      <c r="K128" s="57" t="s">
        <v>146</v>
      </c>
      <c r="L128">
        <v>5</v>
      </c>
      <c r="M128">
        <v>24</v>
      </c>
      <c r="N128">
        <v>10</v>
      </c>
      <c r="O128" s="65">
        <v>39</v>
      </c>
      <c r="P128" s="58">
        <v>0</v>
      </c>
      <c r="Q128" s="58">
        <v>0</v>
      </c>
      <c r="R128" s="58">
        <v>0</v>
      </c>
      <c r="S128" s="58">
        <v>0</v>
      </c>
      <c r="T128" s="58">
        <v>0</v>
      </c>
      <c r="U128" s="58">
        <v>0</v>
      </c>
      <c r="V128" s="58">
        <v>0</v>
      </c>
      <c r="W128" s="58">
        <v>22</v>
      </c>
      <c r="X128" s="58">
        <v>29</v>
      </c>
      <c r="Y128" s="58">
        <v>19</v>
      </c>
      <c r="Z128" s="58">
        <v>42</v>
      </c>
      <c r="AA128" s="58">
        <v>18</v>
      </c>
      <c r="AB128" s="58">
        <v>20</v>
      </c>
      <c r="AC128" s="58">
        <v>31</v>
      </c>
      <c r="AD128" s="58">
        <v>0</v>
      </c>
      <c r="AE128" s="58">
        <v>0</v>
      </c>
      <c r="AF128" s="58">
        <v>0</v>
      </c>
      <c r="AG128" s="58">
        <v>0</v>
      </c>
      <c r="AH128" s="58">
        <v>0</v>
      </c>
      <c r="AI128" s="58">
        <v>0</v>
      </c>
      <c r="AJ128" s="58">
        <v>0</v>
      </c>
      <c r="AK128" s="58">
        <v>13</v>
      </c>
      <c r="AL128" s="58" t="s">
        <v>290</v>
      </c>
      <c r="AM128" s="58">
        <v>45</v>
      </c>
      <c r="AN128" s="58">
        <v>0</v>
      </c>
      <c r="AO128" s="58">
        <v>97</v>
      </c>
      <c r="AP128" s="58">
        <v>24</v>
      </c>
      <c r="AQ128" s="58">
        <v>181</v>
      </c>
      <c r="AR128" s="58">
        <v>0</v>
      </c>
      <c r="AS128" s="58">
        <v>34</v>
      </c>
      <c r="AT128" s="58">
        <v>0</v>
      </c>
      <c r="AU128" s="58">
        <v>11</v>
      </c>
      <c r="AV128" s="58">
        <v>181</v>
      </c>
      <c r="AW128" s="57"/>
    </row>
    <row r="129" spans="1:49">
      <c r="A129" s="57" t="s">
        <v>999</v>
      </c>
      <c r="B129" s="57" t="s">
        <v>1000</v>
      </c>
      <c r="C129" s="57" t="s">
        <v>353</v>
      </c>
      <c r="D129" s="57" t="s">
        <v>1001</v>
      </c>
      <c r="E129" s="57" t="s">
        <v>1002</v>
      </c>
      <c r="F129" s="57" t="s">
        <v>1003</v>
      </c>
      <c r="G129" s="57" t="s">
        <v>669</v>
      </c>
      <c r="H129" s="57" t="s">
        <v>288</v>
      </c>
      <c r="I129" s="57" t="s">
        <v>670</v>
      </c>
      <c r="J129" s="136">
        <v>8475905700</v>
      </c>
      <c r="K129" s="57" t="s">
        <v>146</v>
      </c>
      <c r="L129">
        <v>9</v>
      </c>
      <c r="M129">
        <v>26</v>
      </c>
      <c r="N129">
        <v>4</v>
      </c>
      <c r="O129" s="65">
        <v>39</v>
      </c>
      <c r="P129" s="58">
        <v>20</v>
      </c>
      <c r="Q129" s="58">
        <v>13</v>
      </c>
      <c r="R129" s="58">
        <v>12</v>
      </c>
      <c r="S129" s="58">
        <v>14</v>
      </c>
      <c r="T129" s="58">
        <v>17</v>
      </c>
      <c r="U129" s="58">
        <v>12</v>
      </c>
      <c r="V129" s="58">
        <v>13</v>
      </c>
      <c r="W129" s="58">
        <v>15</v>
      </c>
      <c r="X129" s="58" t="s">
        <v>290</v>
      </c>
      <c r="Y129" s="58" t="s">
        <v>290</v>
      </c>
      <c r="Z129" s="58" t="s">
        <v>290</v>
      </c>
      <c r="AA129" s="58">
        <v>0</v>
      </c>
      <c r="AB129" s="58">
        <v>0</v>
      </c>
      <c r="AC129" s="58">
        <v>0</v>
      </c>
      <c r="AD129" s="58">
        <v>0</v>
      </c>
      <c r="AE129" s="58">
        <v>0</v>
      </c>
      <c r="AF129" s="58">
        <v>0</v>
      </c>
      <c r="AG129" s="58">
        <v>0</v>
      </c>
      <c r="AH129" s="58">
        <v>0</v>
      </c>
      <c r="AI129" s="58">
        <v>0</v>
      </c>
      <c r="AJ129" s="58">
        <v>0</v>
      </c>
      <c r="AK129" s="58">
        <v>130</v>
      </c>
      <c r="AL129" s="58">
        <v>0</v>
      </c>
      <c r="AM129" s="58">
        <v>0</v>
      </c>
      <c r="AN129" s="58">
        <v>0</v>
      </c>
      <c r="AO129" s="58" t="s">
        <v>290</v>
      </c>
      <c r="AP129" s="58" t="s">
        <v>290</v>
      </c>
      <c r="AQ129" s="58">
        <v>68</v>
      </c>
      <c r="AR129" s="58">
        <v>67</v>
      </c>
      <c r="AS129" s="58">
        <v>0</v>
      </c>
      <c r="AT129" s="58">
        <v>0</v>
      </c>
      <c r="AU129" s="58">
        <v>0</v>
      </c>
      <c r="AV129" s="58">
        <v>135</v>
      </c>
      <c r="AW129" s="57"/>
    </row>
    <row r="130" spans="1:49">
      <c r="A130" s="57" t="s">
        <v>1004</v>
      </c>
      <c r="B130" s="57" t="s">
        <v>1005</v>
      </c>
      <c r="C130" s="57" t="s">
        <v>314</v>
      </c>
      <c r="D130" s="57" t="s">
        <v>1006</v>
      </c>
      <c r="E130" s="57" t="s">
        <v>1007</v>
      </c>
      <c r="F130" s="57" t="s">
        <v>1008</v>
      </c>
      <c r="G130" s="57" t="s">
        <v>641</v>
      </c>
      <c r="H130" s="57" t="s">
        <v>288</v>
      </c>
      <c r="I130" s="57" t="s">
        <v>642</v>
      </c>
      <c r="J130" s="136">
        <v>8473750600</v>
      </c>
      <c r="K130" s="57" t="s">
        <v>146</v>
      </c>
      <c r="L130">
        <v>6</v>
      </c>
      <c r="M130">
        <v>28</v>
      </c>
      <c r="N130">
        <v>14</v>
      </c>
      <c r="O130" s="65">
        <v>48</v>
      </c>
      <c r="P130" s="58">
        <v>0</v>
      </c>
      <c r="Q130" s="58">
        <v>0</v>
      </c>
      <c r="R130" s="58">
        <v>0</v>
      </c>
      <c r="S130" s="58">
        <v>0</v>
      </c>
      <c r="T130" s="58">
        <v>0</v>
      </c>
      <c r="U130" s="58">
        <v>0</v>
      </c>
      <c r="V130" s="58">
        <v>0</v>
      </c>
      <c r="W130" s="58">
        <v>41</v>
      </c>
      <c r="X130" s="58">
        <v>43</v>
      </c>
      <c r="Y130" s="58">
        <v>44</v>
      </c>
      <c r="Z130" s="58">
        <v>59</v>
      </c>
      <c r="AA130" s="58">
        <v>47</v>
      </c>
      <c r="AB130" s="58">
        <v>33</v>
      </c>
      <c r="AC130" s="58">
        <v>53</v>
      </c>
      <c r="AD130" s="58">
        <v>0</v>
      </c>
      <c r="AE130" s="58">
        <v>0</v>
      </c>
      <c r="AF130" s="58">
        <v>0</v>
      </c>
      <c r="AG130" s="58">
        <v>0</v>
      </c>
      <c r="AH130" s="58">
        <v>0</v>
      </c>
      <c r="AI130" s="58">
        <v>0</v>
      </c>
      <c r="AJ130" s="58">
        <v>0</v>
      </c>
      <c r="AK130" s="58">
        <v>16</v>
      </c>
      <c r="AL130" s="58" t="s">
        <v>290</v>
      </c>
      <c r="AM130" s="58">
        <v>49</v>
      </c>
      <c r="AN130" s="58">
        <v>22</v>
      </c>
      <c r="AO130" s="58">
        <v>175</v>
      </c>
      <c r="AP130" s="58">
        <v>55</v>
      </c>
      <c r="AQ130" s="58">
        <v>0</v>
      </c>
      <c r="AR130" s="58">
        <v>320</v>
      </c>
      <c r="AS130" s="58">
        <v>0</v>
      </c>
      <c r="AT130" s="58">
        <v>37</v>
      </c>
      <c r="AU130" s="58">
        <v>15</v>
      </c>
      <c r="AV130" s="58">
        <v>320</v>
      </c>
      <c r="AW130" s="57"/>
    </row>
    <row r="131" spans="1:49">
      <c r="A131" s="57" t="s">
        <v>1009</v>
      </c>
      <c r="B131" s="57" t="s">
        <v>1010</v>
      </c>
      <c r="C131" s="57"/>
      <c r="D131" s="57" t="s">
        <v>806</v>
      </c>
      <c r="E131" s="57" t="s">
        <v>1011</v>
      </c>
      <c r="F131" s="57" t="s">
        <v>1012</v>
      </c>
      <c r="G131" s="57" t="s">
        <v>1013</v>
      </c>
      <c r="H131" s="57" t="s">
        <v>288</v>
      </c>
      <c r="I131" s="57" t="s">
        <v>1014</v>
      </c>
      <c r="J131" s="136">
        <v>7087771037</v>
      </c>
      <c r="K131" s="57" t="s">
        <v>146</v>
      </c>
      <c r="L131">
        <v>1</v>
      </c>
      <c r="M131">
        <v>2</v>
      </c>
      <c r="N131">
        <v>0</v>
      </c>
      <c r="O131" s="65">
        <v>3</v>
      </c>
      <c r="P131" s="58">
        <v>0</v>
      </c>
      <c r="Q131" s="58">
        <v>0</v>
      </c>
      <c r="R131" s="58">
        <v>0</v>
      </c>
      <c r="S131" s="58">
        <v>0</v>
      </c>
      <c r="T131" s="58" t="s">
        <v>290</v>
      </c>
      <c r="U131" s="58" t="s">
        <v>290</v>
      </c>
      <c r="V131" s="58" t="s">
        <v>290</v>
      </c>
      <c r="W131" s="58" t="s">
        <v>290</v>
      </c>
      <c r="X131" s="58" t="s">
        <v>290</v>
      </c>
      <c r="Y131" s="58" t="s">
        <v>290</v>
      </c>
      <c r="Z131" s="58" t="s">
        <v>290</v>
      </c>
      <c r="AA131" s="58" t="s">
        <v>290</v>
      </c>
      <c r="AB131" s="58" t="s">
        <v>290</v>
      </c>
      <c r="AC131" s="58">
        <v>0</v>
      </c>
      <c r="AD131" s="58">
        <v>0</v>
      </c>
      <c r="AE131" s="58">
        <v>0</v>
      </c>
      <c r="AF131" s="58">
        <v>0</v>
      </c>
      <c r="AG131" s="58">
        <v>0</v>
      </c>
      <c r="AH131" s="58">
        <v>0</v>
      </c>
      <c r="AI131" s="58">
        <v>0</v>
      </c>
      <c r="AJ131" s="58">
        <v>0</v>
      </c>
      <c r="AK131" s="58">
        <v>0</v>
      </c>
      <c r="AL131" s="58">
        <v>0</v>
      </c>
      <c r="AM131" s="58" t="s">
        <v>290</v>
      </c>
      <c r="AN131" s="58">
        <v>0</v>
      </c>
      <c r="AO131" s="58">
        <v>20</v>
      </c>
      <c r="AP131" s="58" t="s">
        <v>290</v>
      </c>
      <c r="AQ131" s="58">
        <v>12</v>
      </c>
      <c r="AR131" s="58">
        <v>19</v>
      </c>
      <c r="AS131" s="58" t="s">
        <v>290</v>
      </c>
      <c r="AT131" s="58" t="s">
        <v>290</v>
      </c>
      <c r="AU131" s="58">
        <v>10</v>
      </c>
      <c r="AV131" s="58">
        <v>31</v>
      </c>
      <c r="AW131" s="57"/>
    </row>
    <row r="132" spans="1:49">
      <c r="A132" s="57" t="s">
        <v>1015</v>
      </c>
      <c r="B132" s="57" t="s">
        <v>1016</v>
      </c>
      <c r="C132" s="57"/>
      <c r="D132" s="57" t="s">
        <v>1017</v>
      </c>
      <c r="E132" s="57" t="s">
        <v>1018</v>
      </c>
      <c r="F132" s="57" t="s">
        <v>1019</v>
      </c>
      <c r="G132" s="57" t="s">
        <v>1020</v>
      </c>
      <c r="H132" s="57" t="s">
        <v>288</v>
      </c>
      <c r="I132" s="57" t="s">
        <v>1021</v>
      </c>
      <c r="J132" s="136">
        <v>7083861219</v>
      </c>
      <c r="K132" s="57" t="s">
        <v>146</v>
      </c>
      <c r="L132">
        <v>0</v>
      </c>
      <c r="M132">
        <v>1</v>
      </c>
      <c r="N132">
        <v>2</v>
      </c>
      <c r="O132" s="65">
        <v>3</v>
      </c>
      <c r="P132" s="58">
        <v>0</v>
      </c>
      <c r="Q132" s="58">
        <v>0</v>
      </c>
      <c r="R132" s="58">
        <v>0</v>
      </c>
      <c r="S132" s="58">
        <v>0</v>
      </c>
      <c r="T132" s="58">
        <v>0</v>
      </c>
      <c r="U132" s="58">
        <v>0</v>
      </c>
      <c r="V132" s="58">
        <v>0</v>
      </c>
      <c r="W132" s="58">
        <v>0</v>
      </c>
      <c r="X132" s="58">
        <v>0</v>
      </c>
      <c r="Y132" s="58">
        <v>0</v>
      </c>
      <c r="Z132" s="58">
        <v>0</v>
      </c>
      <c r="AA132" s="58">
        <v>0</v>
      </c>
      <c r="AB132" s="58" t="s">
        <v>290</v>
      </c>
      <c r="AC132" s="58" t="s">
        <v>290</v>
      </c>
      <c r="AD132" s="58">
        <v>0</v>
      </c>
      <c r="AE132" s="58">
        <v>0</v>
      </c>
      <c r="AF132" s="58">
        <v>0</v>
      </c>
      <c r="AG132" s="58">
        <v>0</v>
      </c>
      <c r="AH132" s="58">
        <v>0</v>
      </c>
      <c r="AI132" s="58">
        <v>0</v>
      </c>
      <c r="AJ132" s="58">
        <v>0</v>
      </c>
      <c r="AK132" s="58">
        <v>0</v>
      </c>
      <c r="AL132" s="58" t="s">
        <v>290</v>
      </c>
      <c r="AM132" s="58" t="s">
        <v>290</v>
      </c>
      <c r="AN132" s="58">
        <v>0</v>
      </c>
      <c r="AO132" s="58">
        <v>0</v>
      </c>
      <c r="AP132" s="58">
        <v>0</v>
      </c>
      <c r="AQ132" s="58" t="s">
        <v>290</v>
      </c>
      <c r="AR132" s="58" t="s">
        <v>290</v>
      </c>
      <c r="AS132" s="58">
        <v>0</v>
      </c>
      <c r="AT132" s="58" t="s">
        <v>290</v>
      </c>
      <c r="AU132" s="58" t="s">
        <v>290</v>
      </c>
      <c r="AV132" s="58" t="s">
        <v>290</v>
      </c>
      <c r="AW132" s="57"/>
    </row>
    <row r="133" spans="1:49">
      <c r="A133" s="57" t="s">
        <v>1022</v>
      </c>
      <c r="B133" s="57" t="s">
        <v>1023</v>
      </c>
      <c r="C133" s="57"/>
      <c r="D133" s="57" t="s">
        <v>1024</v>
      </c>
      <c r="E133" s="57" t="s">
        <v>1025</v>
      </c>
      <c r="F133" s="57" t="s">
        <v>1026</v>
      </c>
      <c r="G133" s="57" t="s">
        <v>1020</v>
      </c>
      <c r="H133" s="57" t="s">
        <v>288</v>
      </c>
      <c r="I133" s="57" t="s">
        <v>1021</v>
      </c>
      <c r="J133" s="136">
        <v>7084345811</v>
      </c>
      <c r="K133" s="57" t="s">
        <v>146</v>
      </c>
      <c r="L133">
        <v>6</v>
      </c>
      <c r="M133">
        <v>22</v>
      </c>
      <c r="N133">
        <v>5</v>
      </c>
      <c r="O133" s="65">
        <v>33</v>
      </c>
      <c r="P133" s="58">
        <v>34</v>
      </c>
      <c r="Q133" s="58">
        <v>35</v>
      </c>
      <c r="R133" s="58">
        <v>33</v>
      </c>
      <c r="S133" s="58">
        <v>18</v>
      </c>
      <c r="T133" s="58">
        <v>20</v>
      </c>
      <c r="U133" s="58">
        <v>20</v>
      </c>
      <c r="V133" s="58">
        <v>16</v>
      </c>
      <c r="W133" s="58">
        <v>13</v>
      </c>
      <c r="X133" s="58" t="s">
        <v>290</v>
      </c>
      <c r="Y133" s="58" t="s">
        <v>290</v>
      </c>
      <c r="Z133" s="58">
        <v>0</v>
      </c>
      <c r="AA133" s="58">
        <v>0</v>
      </c>
      <c r="AB133" s="58">
        <v>0</v>
      </c>
      <c r="AC133" s="58">
        <v>0</v>
      </c>
      <c r="AD133" s="58">
        <v>0</v>
      </c>
      <c r="AE133" s="58">
        <v>0</v>
      </c>
      <c r="AF133" s="58">
        <v>0</v>
      </c>
      <c r="AG133" s="58">
        <v>0</v>
      </c>
      <c r="AH133" s="58">
        <v>0</v>
      </c>
      <c r="AI133" s="58">
        <v>0</v>
      </c>
      <c r="AJ133" s="58">
        <v>0</v>
      </c>
      <c r="AK133" s="58">
        <v>11</v>
      </c>
      <c r="AL133" s="58">
        <v>60</v>
      </c>
      <c r="AM133" s="58">
        <v>36</v>
      </c>
      <c r="AN133" s="58">
        <v>0</v>
      </c>
      <c r="AO133" s="58">
        <v>74</v>
      </c>
      <c r="AP133" s="58">
        <v>18</v>
      </c>
      <c r="AQ133" s="58">
        <v>101</v>
      </c>
      <c r="AR133" s="58">
        <v>98</v>
      </c>
      <c r="AS133" s="58">
        <v>0</v>
      </c>
      <c r="AT133" s="58">
        <v>0</v>
      </c>
      <c r="AU133" s="58">
        <v>70</v>
      </c>
      <c r="AV133" s="58">
        <v>199</v>
      </c>
      <c r="AW133" s="57"/>
    </row>
    <row r="134" spans="1:49">
      <c r="A134" s="57" t="s">
        <v>1027</v>
      </c>
      <c r="B134" s="57" t="s">
        <v>1028</v>
      </c>
      <c r="C134" s="57"/>
      <c r="D134" s="57" t="s">
        <v>1029</v>
      </c>
      <c r="E134" s="57" t="s">
        <v>881</v>
      </c>
      <c r="F134" s="57" t="s">
        <v>1030</v>
      </c>
      <c r="G134" s="57" t="s">
        <v>1020</v>
      </c>
      <c r="H134" s="57" t="s">
        <v>288</v>
      </c>
      <c r="I134" s="57" t="s">
        <v>1031</v>
      </c>
      <c r="J134" s="136">
        <v>7084848033</v>
      </c>
      <c r="K134" s="57" t="s">
        <v>146</v>
      </c>
      <c r="L134">
        <v>4</v>
      </c>
      <c r="M134">
        <v>20</v>
      </c>
      <c r="N134">
        <v>1</v>
      </c>
      <c r="O134" s="65">
        <v>25</v>
      </c>
      <c r="P134" s="58">
        <v>0</v>
      </c>
      <c r="Q134" s="58">
        <v>15</v>
      </c>
      <c r="R134" s="58">
        <v>10</v>
      </c>
      <c r="S134" s="58">
        <v>19</v>
      </c>
      <c r="T134" s="58">
        <v>15</v>
      </c>
      <c r="U134" s="58" t="s">
        <v>290</v>
      </c>
      <c r="V134" s="58">
        <v>16</v>
      </c>
      <c r="W134" s="58">
        <v>15</v>
      </c>
      <c r="X134" s="58">
        <v>15</v>
      </c>
      <c r="Y134" s="58" t="s">
        <v>290</v>
      </c>
      <c r="Z134" s="58">
        <v>0</v>
      </c>
      <c r="AA134" s="58">
        <v>0</v>
      </c>
      <c r="AB134" s="58">
        <v>0</v>
      </c>
      <c r="AC134" s="58">
        <v>0</v>
      </c>
      <c r="AD134" s="58">
        <v>0</v>
      </c>
      <c r="AE134" s="58">
        <v>0</v>
      </c>
      <c r="AF134" s="58">
        <v>0</v>
      </c>
      <c r="AG134" s="58">
        <v>0</v>
      </c>
      <c r="AH134" s="58">
        <v>0</v>
      </c>
      <c r="AI134" s="58">
        <v>0</v>
      </c>
      <c r="AJ134" s="58">
        <v>0</v>
      </c>
      <c r="AK134" s="58">
        <v>0</v>
      </c>
      <c r="AL134" s="58" t="s">
        <v>290</v>
      </c>
      <c r="AM134" s="58">
        <v>11</v>
      </c>
      <c r="AN134" s="58">
        <v>0</v>
      </c>
      <c r="AO134" s="58">
        <v>77</v>
      </c>
      <c r="AP134" s="58">
        <v>28</v>
      </c>
      <c r="AQ134" s="58">
        <v>54</v>
      </c>
      <c r="AR134" s="58">
        <v>68</v>
      </c>
      <c r="AS134" s="58">
        <v>0</v>
      </c>
      <c r="AT134" s="58">
        <v>0</v>
      </c>
      <c r="AU134" s="58" t="s">
        <v>290</v>
      </c>
      <c r="AV134" s="58">
        <v>122</v>
      </c>
      <c r="AW134" s="57"/>
    </row>
    <row r="135" spans="1:49">
      <c r="A135" s="57" t="s">
        <v>1032</v>
      </c>
      <c r="B135" s="57" t="s">
        <v>1033</v>
      </c>
      <c r="C135" s="57"/>
      <c r="D135" s="57" t="s">
        <v>806</v>
      </c>
      <c r="E135" s="57" t="s">
        <v>1034</v>
      </c>
      <c r="F135" s="57" t="s">
        <v>1035</v>
      </c>
      <c r="G135" s="57" t="s">
        <v>1020</v>
      </c>
      <c r="H135" s="57" t="s">
        <v>288</v>
      </c>
      <c r="I135" s="57" t="s">
        <v>1031</v>
      </c>
      <c r="J135" s="136">
        <v>7083860127</v>
      </c>
      <c r="K135" s="57" t="s">
        <v>146</v>
      </c>
      <c r="L135">
        <v>20</v>
      </c>
      <c r="M135">
        <v>75</v>
      </c>
      <c r="N135">
        <v>32.6</v>
      </c>
      <c r="O135" s="65">
        <v>127.6</v>
      </c>
      <c r="P135" s="58">
        <v>0</v>
      </c>
      <c r="Q135" s="58">
        <v>0</v>
      </c>
      <c r="R135" s="58">
        <v>0</v>
      </c>
      <c r="S135" s="58">
        <v>0</v>
      </c>
      <c r="T135" s="58">
        <v>0</v>
      </c>
      <c r="U135" s="58">
        <v>0</v>
      </c>
      <c r="V135" s="58">
        <v>0</v>
      </c>
      <c r="W135" s="58">
        <v>0</v>
      </c>
      <c r="X135" s="58">
        <v>0</v>
      </c>
      <c r="Y135" s="58">
        <v>0</v>
      </c>
      <c r="Z135" s="58">
        <v>285</v>
      </c>
      <c r="AA135" s="58">
        <v>266</v>
      </c>
      <c r="AB135" s="58">
        <v>272</v>
      </c>
      <c r="AC135" s="58">
        <v>260</v>
      </c>
      <c r="AD135" s="58">
        <v>0</v>
      </c>
      <c r="AE135" s="58">
        <v>0</v>
      </c>
      <c r="AF135" s="58">
        <v>0</v>
      </c>
      <c r="AG135" s="58">
        <v>0</v>
      </c>
      <c r="AH135" s="58">
        <v>0</v>
      </c>
      <c r="AI135" s="58">
        <v>0</v>
      </c>
      <c r="AJ135" s="58" t="s">
        <v>290</v>
      </c>
      <c r="AK135" s="58">
        <v>19</v>
      </c>
      <c r="AL135" s="58">
        <v>74</v>
      </c>
      <c r="AM135" s="58">
        <v>176</v>
      </c>
      <c r="AN135" s="58">
        <v>12</v>
      </c>
      <c r="AO135" s="58">
        <v>733</v>
      </c>
      <c r="AP135" s="58">
        <v>66</v>
      </c>
      <c r="AQ135" s="58">
        <v>510</v>
      </c>
      <c r="AR135" s="58">
        <v>573</v>
      </c>
      <c r="AS135" s="58">
        <v>128</v>
      </c>
      <c r="AT135" s="58">
        <v>162</v>
      </c>
      <c r="AU135" s="58">
        <v>144</v>
      </c>
      <c r="AV135" s="58">
        <v>1083</v>
      </c>
      <c r="AW135" s="57"/>
    </row>
    <row r="136" spans="1:49">
      <c r="A136" s="57" t="s">
        <v>1036</v>
      </c>
      <c r="B136" s="57" t="s">
        <v>1037</v>
      </c>
      <c r="C136" s="57"/>
      <c r="D136" s="57" t="s">
        <v>1038</v>
      </c>
      <c r="E136" s="57" t="s">
        <v>1039</v>
      </c>
      <c r="F136" s="57" t="s">
        <v>1040</v>
      </c>
      <c r="G136" s="57" t="s">
        <v>1041</v>
      </c>
      <c r="H136" s="57" t="s">
        <v>288</v>
      </c>
      <c r="I136" s="57" t="s">
        <v>1042</v>
      </c>
      <c r="J136" s="136">
        <v>7082093099</v>
      </c>
      <c r="K136" s="57" t="s">
        <v>146</v>
      </c>
      <c r="L136">
        <v>1</v>
      </c>
      <c r="M136">
        <v>2</v>
      </c>
      <c r="N136">
        <v>0</v>
      </c>
      <c r="O136" s="65">
        <v>3</v>
      </c>
      <c r="P136" s="58">
        <v>0</v>
      </c>
      <c r="Q136" s="58">
        <v>18</v>
      </c>
      <c r="R136" s="58">
        <v>0</v>
      </c>
      <c r="S136" s="58">
        <v>0</v>
      </c>
      <c r="T136" s="58">
        <v>0</v>
      </c>
      <c r="U136" s="58">
        <v>0</v>
      </c>
      <c r="V136" s="58">
        <v>0</v>
      </c>
      <c r="W136" s="58">
        <v>0</v>
      </c>
      <c r="X136" s="58">
        <v>0</v>
      </c>
      <c r="Y136" s="58">
        <v>0</v>
      </c>
      <c r="Z136" s="58">
        <v>0</v>
      </c>
      <c r="AA136" s="58">
        <v>0</v>
      </c>
      <c r="AB136" s="58">
        <v>0</v>
      </c>
      <c r="AC136" s="58">
        <v>0</v>
      </c>
      <c r="AD136" s="58">
        <v>0</v>
      </c>
      <c r="AE136" s="58">
        <v>0</v>
      </c>
      <c r="AF136" s="58">
        <v>0</v>
      </c>
      <c r="AG136" s="58">
        <v>0</v>
      </c>
      <c r="AH136" s="58">
        <v>0</v>
      </c>
      <c r="AI136" s="58">
        <v>0</v>
      </c>
      <c r="AJ136" s="58">
        <v>0</v>
      </c>
      <c r="AK136" s="58">
        <v>0</v>
      </c>
      <c r="AL136" s="58" t="s">
        <v>290</v>
      </c>
      <c r="AM136" s="58" t="s">
        <v>290</v>
      </c>
      <c r="AN136" s="58">
        <v>0</v>
      </c>
      <c r="AO136" s="58" t="s">
        <v>290</v>
      </c>
      <c r="AP136" s="58" t="s">
        <v>290</v>
      </c>
      <c r="AQ136" s="58">
        <v>11</v>
      </c>
      <c r="AR136" s="58" t="s">
        <v>290</v>
      </c>
      <c r="AS136" s="58">
        <v>0</v>
      </c>
      <c r="AT136" s="58">
        <v>0</v>
      </c>
      <c r="AU136" s="58">
        <v>0</v>
      </c>
      <c r="AV136" s="58">
        <v>18</v>
      </c>
      <c r="AW136" s="57"/>
    </row>
    <row r="137" spans="1:49">
      <c r="A137" s="57" t="s">
        <v>1043</v>
      </c>
      <c r="B137" s="57" t="s">
        <v>1044</v>
      </c>
      <c r="C137" s="57" t="s">
        <v>353</v>
      </c>
      <c r="D137" s="57" t="s">
        <v>886</v>
      </c>
      <c r="E137" s="57" t="s">
        <v>1045</v>
      </c>
      <c r="F137" s="57" t="s">
        <v>1046</v>
      </c>
      <c r="G137" s="57" t="s">
        <v>1041</v>
      </c>
      <c r="H137" s="57" t="s">
        <v>288</v>
      </c>
      <c r="I137" s="57" t="s">
        <v>1042</v>
      </c>
      <c r="J137" s="136">
        <v>7087718383</v>
      </c>
      <c r="K137" s="57" t="s">
        <v>146</v>
      </c>
      <c r="L137">
        <v>6</v>
      </c>
      <c r="M137">
        <v>35</v>
      </c>
      <c r="N137">
        <v>32</v>
      </c>
      <c r="O137" s="65">
        <v>73</v>
      </c>
      <c r="P137" s="58">
        <v>0</v>
      </c>
      <c r="Q137" s="58">
        <v>0</v>
      </c>
      <c r="R137" s="58">
        <v>0</v>
      </c>
      <c r="S137" s="58">
        <v>0</v>
      </c>
      <c r="T137" s="58">
        <v>0</v>
      </c>
      <c r="U137" s="58">
        <v>0</v>
      </c>
      <c r="V137" s="58">
        <v>0</v>
      </c>
      <c r="W137" s="58">
        <v>0</v>
      </c>
      <c r="X137" s="58">
        <v>0</v>
      </c>
      <c r="Y137" s="58">
        <v>0</v>
      </c>
      <c r="Z137" s="58">
        <v>96</v>
      </c>
      <c r="AA137" s="58">
        <v>66</v>
      </c>
      <c r="AB137" s="58">
        <v>77</v>
      </c>
      <c r="AC137" s="58">
        <v>100</v>
      </c>
      <c r="AD137" s="58">
        <v>0</v>
      </c>
      <c r="AE137" s="58">
        <v>0</v>
      </c>
      <c r="AF137" s="58">
        <v>0</v>
      </c>
      <c r="AG137" s="58">
        <v>0</v>
      </c>
      <c r="AH137" s="58">
        <v>0</v>
      </c>
      <c r="AI137" s="58">
        <v>0</v>
      </c>
      <c r="AJ137" s="58" t="s">
        <v>290</v>
      </c>
      <c r="AK137" s="58" t="s">
        <v>290</v>
      </c>
      <c r="AL137" s="58">
        <v>29</v>
      </c>
      <c r="AM137" s="58">
        <v>109</v>
      </c>
      <c r="AN137" s="58">
        <v>0</v>
      </c>
      <c r="AO137" s="58">
        <v>152</v>
      </c>
      <c r="AP137" s="58">
        <v>40</v>
      </c>
      <c r="AQ137" s="58">
        <v>339</v>
      </c>
      <c r="AR137" s="58">
        <v>0</v>
      </c>
      <c r="AS137" s="58">
        <v>116</v>
      </c>
      <c r="AT137" s="58">
        <v>0</v>
      </c>
      <c r="AU137" s="58">
        <v>93</v>
      </c>
      <c r="AV137" s="58">
        <v>339</v>
      </c>
      <c r="AW137" s="57"/>
    </row>
    <row r="138" spans="1:49">
      <c r="A138" s="57" t="s">
        <v>1047</v>
      </c>
      <c r="B138" s="57" t="s">
        <v>1048</v>
      </c>
      <c r="C138" s="57" t="s">
        <v>314</v>
      </c>
      <c r="D138" s="57" t="s">
        <v>1049</v>
      </c>
      <c r="E138" s="57" t="s">
        <v>1050</v>
      </c>
      <c r="F138" s="57" t="s">
        <v>1051</v>
      </c>
      <c r="G138" s="57" t="s">
        <v>1052</v>
      </c>
      <c r="H138" s="57" t="s">
        <v>288</v>
      </c>
      <c r="I138" s="57" t="s">
        <v>1053</v>
      </c>
      <c r="J138" s="136">
        <v>7083440404</v>
      </c>
      <c r="K138" s="57" t="s">
        <v>146</v>
      </c>
      <c r="L138">
        <v>4</v>
      </c>
      <c r="M138">
        <v>21</v>
      </c>
      <c r="N138">
        <v>6.5</v>
      </c>
      <c r="O138" s="65">
        <v>31.5</v>
      </c>
      <c r="P138" s="58">
        <v>0</v>
      </c>
      <c r="Q138" s="58">
        <v>0</v>
      </c>
      <c r="R138" s="58">
        <v>0</v>
      </c>
      <c r="S138" s="58">
        <v>0</v>
      </c>
      <c r="T138" s="58">
        <v>0</v>
      </c>
      <c r="U138" s="58">
        <v>0</v>
      </c>
      <c r="V138" s="58">
        <v>0</v>
      </c>
      <c r="W138" s="58" t="s">
        <v>290</v>
      </c>
      <c r="X138" s="58">
        <v>22</v>
      </c>
      <c r="Y138" s="58">
        <v>18</v>
      </c>
      <c r="Z138" s="58">
        <v>70</v>
      </c>
      <c r="AA138" s="58">
        <v>43</v>
      </c>
      <c r="AB138" s="58">
        <v>62</v>
      </c>
      <c r="AC138" s="58">
        <v>43</v>
      </c>
      <c r="AD138" s="58">
        <v>0</v>
      </c>
      <c r="AE138" s="58">
        <v>0</v>
      </c>
      <c r="AF138" s="58">
        <v>0</v>
      </c>
      <c r="AG138" s="58">
        <v>0</v>
      </c>
      <c r="AH138" s="58">
        <v>0</v>
      </c>
      <c r="AI138" s="58">
        <v>0</v>
      </c>
      <c r="AJ138" s="58">
        <v>0</v>
      </c>
      <c r="AK138" s="58" t="s">
        <v>290</v>
      </c>
      <c r="AL138" s="58">
        <v>112</v>
      </c>
      <c r="AM138" s="58">
        <v>91</v>
      </c>
      <c r="AN138" s="58">
        <v>0</v>
      </c>
      <c r="AO138" s="58">
        <v>54</v>
      </c>
      <c r="AP138" s="58" t="s">
        <v>290</v>
      </c>
      <c r="AQ138" s="58">
        <v>123</v>
      </c>
      <c r="AR138" s="58">
        <v>144</v>
      </c>
      <c r="AS138" s="58">
        <v>19</v>
      </c>
      <c r="AT138" s="58">
        <v>35</v>
      </c>
      <c r="AU138" s="58">
        <v>71</v>
      </c>
      <c r="AV138" s="58">
        <v>267</v>
      </c>
      <c r="AW138" s="57"/>
    </row>
    <row r="139" spans="1:49">
      <c r="A139" s="57" t="s">
        <v>1054</v>
      </c>
      <c r="B139" s="57" t="s">
        <v>326</v>
      </c>
      <c r="C139" s="57" t="s">
        <v>314</v>
      </c>
      <c r="D139" s="57" t="s">
        <v>1055</v>
      </c>
      <c r="E139" s="57" t="s">
        <v>1056</v>
      </c>
      <c r="F139" s="57" t="s">
        <v>1057</v>
      </c>
      <c r="G139" s="57" t="s">
        <v>1058</v>
      </c>
      <c r="H139" s="57" t="s">
        <v>288</v>
      </c>
      <c r="I139" s="57" t="s">
        <v>1059</v>
      </c>
      <c r="J139" s="136">
        <v>7088391444</v>
      </c>
      <c r="K139" s="57" t="s">
        <v>146</v>
      </c>
      <c r="L139">
        <v>1</v>
      </c>
      <c r="M139">
        <v>8</v>
      </c>
      <c r="N139">
        <v>6</v>
      </c>
      <c r="O139" s="65">
        <v>15</v>
      </c>
      <c r="P139" s="58">
        <v>0</v>
      </c>
      <c r="Q139" s="58">
        <v>0</v>
      </c>
      <c r="R139" s="58">
        <v>10</v>
      </c>
      <c r="S139" s="58" t="s">
        <v>290</v>
      </c>
      <c r="T139" s="58" t="s">
        <v>290</v>
      </c>
      <c r="U139" s="58" t="s">
        <v>290</v>
      </c>
      <c r="V139" s="58" t="s">
        <v>290</v>
      </c>
      <c r="W139" s="58">
        <v>0</v>
      </c>
      <c r="X139" s="58" t="s">
        <v>290</v>
      </c>
      <c r="Y139" s="58" t="s">
        <v>290</v>
      </c>
      <c r="Z139" s="58">
        <v>0</v>
      </c>
      <c r="AA139" s="58">
        <v>0</v>
      </c>
      <c r="AB139" s="58">
        <v>0</v>
      </c>
      <c r="AC139" s="58">
        <v>0</v>
      </c>
      <c r="AD139" s="58">
        <v>0</v>
      </c>
      <c r="AE139" s="58">
        <v>0</v>
      </c>
      <c r="AF139" s="58">
        <v>0</v>
      </c>
      <c r="AG139" s="58">
        <v>0</v>
      </c>
      <c r="AH139" s="58">
        <v>0</v>
      </c>
      <c r="AI139" s="58">
        <v>0</v>
      </c>
      <c r="AJ139" s="58">
        <v>0</v>
      </c>
      <c r="AK139" s="58" t="s">
        <v>290</v>
      </c>
      <c r="AL139" s="58">
        <v>0</v>
      </c>
      <c r="AM139" s="58">
        <v>0</v>
      </c>
      <c r="AN139" s="58">
        <v>0</v>
      </c>
      <c r="AO139" s="58">
        <v>39</v>
      </c>
      <c r="AP139" s="58" t="s">
        <v>290</v>
      </c>
      <c r="AQ139" s="58">
        <v>24</v>
      </c>
      <c r="AR139" s="58">
        <v>29</v>
      </c>
      <c r="AS139" s="58">
        <v>0</v>
      </c>
      <c r="AT139" s="58">
        <v>0</v>
      </c>
      <c r="AU139" s="58">
        <v>15</v>
      </c>
      <c r="AV139" s="58">
        <v>53</v>
      </c>
      <c r="AW139" s="57"/>
    </row>
    <row r="140" spans="1:49">
      <c r="A140" s="57" t="s">
        <v>1060</v>
      </c>
      <c r="B140" s="57" t="s">
        <v>1061</v>
      </c>
      <c r="C140" s="57" t="s">
        <v>283</v>
      </c>
      <c r="D140" s="57" t="s">
        <v>1062</v>
      </c>
      <c r="E140" s="57" t="s">
        <v>1063</v>
      </c>
      <c r="F140" s="57" t="s">
        <v>1064</v>
      </c>
      <c r="G140" s="57" t="s">
        <v>1065</v>
      </c>
      <c r="H140" s="57" t="s">
        <v>288</v>
      </c>
      <c r="I140" s="57" t="s">
        <v>1066</v>
      </c>
      <c r="J140" s="136">
        <v>7083541690</v>
      </c>
      <c r="K140" s="57" t="s">
        <v>146</v>
      </c>
      <c r="L140">
        <v>1</v>
      </c>
      <c r="M140">
        <v>12</v>
      </c>
      <c r="N140">
        <v>3</v>
      </c>
      <c r="O140" s="65">
        <v>16</v>
      </c>
      <c r="P140" s="58">
        <v>37</v>
      </c>
      <c r="Q140" s="58">
        <v>13</v>
      </c>
      <c r="R140" s="58">
        <v>10</v>
      </c>
      <c r="S140" s="58">
        <v>17</v>
      </c>
      <c r="T140" s="58" t="s">
        <v>290</v>
      </c>
      <c r="U140" s="58">
        <v>16</v>
      </c>
      <c r="V140" s="58">
        <v>12</v>
      </c>
      <c r="W140" s="58" t="s">
        <v>290</v>
      </c>
      <c r="X140" s="58" t="s">
        <v>290</v>
      </c>
      <c r="Y140" s="58">
        <v>10</v>
      </c>
      <c r="Z140" s="58">
        <v>0</v>
      </c>
      <c r="AA140" s="58">
        <v>0</v>
      </c>
      <c r="AB140" s="58">
        <v>0</v>
      </c>
      <c r="AC140" s="58">
        <v>0</v>
      </c>
      <c r="AD140" s="58">
        <v>0</v>
      </c>
      <c r="AE140" s="58">
        <v>0</v>
      </c>
      <c r="AF140" s="58">
        <v>0</v>
      </c>
      <c r="AG140" s="58">
        <v>0</v>
      </c>
      <c r="AH140" s="58">
        <v>0</v>
      </c>
      <c r="AI140" s="58">
        <v>0</v>
      </c>
      <c r="AJ140" s="58">
        <v>0</v>
      </c>
      <c r="AK140" s="58" t="s">
        <v>290</v>
      </c>
      <c r="AL140" s="58" t="s">
        <v>290</v>
      </c>
      <c r="AM140" s="58">
        <v>46</v>
      </c>
      <c r="AN140" s="58">
        <v>0</v>
      </c>
      <c r="AO140" s="58">
        <v>85</v>
      </c>
      <c r="AP140" s="58" t="s">
        <v>290</v>
      </c>
      <c r="AQ140" s="58">
        <v>75</v>
      </c>
      <c r="AR140" s="58">
        <v>66</v>
      </c>
      <c r="AS140" s="58">
        <v>0</v>
      </c>
      <c r="AT140" s="58">
        <v>0</v>
      </c>
      <c r="AU140" s="58">
        <v>41</v>
      </c>
      <c r="AV140" s="58">
        <v>141</v>
      </c>
      <c r="AW140" s="57"/>
    </row>
    <row r="141" spans="1:49">
      <c r="A141" s="57" t="s">
        <v>1067</v>
      </c>
      <c r="B141" s="57" t="s">
        <v>1068</v>
      </c>
      <c r="C141" s="57"/>
      <c r="D141" s="57" t="s">
        <v>1069</v>
      </c>
      <c r="E141" s="57" t="s">
        <v>1070</v>
      </c>
      <c r="F141" s="57" t="s">
        <v>1071</v>
      </c>
      <c r="G141" s="57" t="s">
        <v>1041</v>
      </c>
      <c r="H141" s="57" t="s">
        <v>288</v>
      </c>
      <c r="I141" s="57" t="s">
        <v>1042</v>
      </c>
      <c r="J141" s="136">
        <v>7083666900</v>
      </c>
      <c r="K141" s="57" t="s">
        <v>146</v>
      </c>
      <c r="L141">
        <v>2</v>
      </c>
      <c r="M141">
        <v>15.3</v>
      </c>
      <c r="N141">
        <v>5.0999999999999996</v>
      </c>
      <c r="O141" s="65">
        <v>22.4</v>
      </c>
      <c r="P141" s="58">
        <v>30</v>
      </c>
      <c r="Q141" s="58">
        <v>19</v>
      </c>
      <c r="R141" s="58">
        <v>15</v>
      </c>
      <c r="S141" s="58">
        <v>18</v>
      </c>
      <c r="T141" s="58">
        <v>12</v>
      </c>
      <c r="U141" s="58">
        <v>16</v>
      </c>
      <c r="V141" s="58">
        <v>16</v>
      </c>
      <c r="W141" s="58">
        <v>21</v>
      </c>
      <c r="X141" s="58">
        <v>18</v>
      </c>
      <c r="Y141" s="58">
        <v>16</v>
      </c>
      <c r="Z141" s="58">
        <v>0</v>
      </c>
      <c r="AA141" s="58">
        <v>0</v>
      </c>
      <c r="AB141" s="58">
        <v>0</v>
      </c>
      <c r="AC141" s="58">
        <v>0</v>
      </c>
      <c r="AD141" s="58">
        <v>0</v>
      </c>
      <c r="AE141" s="58">
        <v>0</v>
      </c>
      <c r="AF141" s="58">
        <v>0</v>
      </c>
      <c r="AG141" s="58">
        <v>0</v>
      </c>
      <c r="AH141" s="58">
        <v>11</v>
      </c>
      <c r="AI141" s="58">
        <v>0</v>
      </c>
      <c r="AJ141" s="58">
        <v>0</v>
      </c>
      <c r="AK141" s="58" t="s">
        <v>290</v>
      </c>
      <c r="AL141" s="58">
        <v>38</v>
      </c>
      <c r="AM141" s="58">
        <v>13</v>
      </c>
      <c r="AN141" s="58">
        <v>0</v>
      </c>
      <c r="AO141" s="58">
        <v>91</v>
      </c>
      <c r="AP141" s="58">
        <v>47</v>
      </c>
      <c r="AQ141" s="58">
        <v>101</v>
      </c>
      <c r="AR141" s="58">
        <v>91</v>
      </c>
      <c r="AS141" s="58">
        <v>0</v>
      </c>
      <c r="AT141" s="58">
        <v>0</v>
      </c>
      <c r="AU141" s="58">
        <v>15</v>
      </c>
      <c r="AV141" s="58">
        <v>192</v>
      </c>
      <c r="AW141" s="57"/>
    </row>
    <row r="142" spans="1:49">
      <c r="A142" s="57" t="s">
        <v>1072</v>
      </c>
      <c r="B142" s="57" t="s">
        <v>1073</v>
      </c>
      <c r="C142" s="57" t="s">
        <v>314</v>
      </c>
      <c r="D142" s="57" t="s">
        <v>907</v>
      </c>
      <c r="E142" s="57" t="s">
        <v>1074</v>
      </c>
      <c r="F142" s="57" t="s">
        <v>1075</v>
      </c>
      <c r="G142" s="57" t="s">
        <v>1076</v>
      </c>
      <c r="H142" s="57" t="s">
        <v>288</v>
      </c>
      <c r="I142" s="57" t="s">
        <v>1077</v>
      </c>
      <c r="J142" s="136">
        <v>7086520262</v>
      </c>
      <c r="K142" s="57" t="s">
        <v>146</v>
      </c>
      <c r="L142">
        <v>1</v>
      </c>
      <c r="M142">
        <v>10</v>
      </c>
      <c r="N142">
        <v>3</v>
      </c>
      <c r="O142" s="65">
        <v>14</v>
      </c>
      <c r="P142" s="58">
        <v>20</v>
      </c>
      <c r="Q142" s="58">
        <v>18</v>
      </c>
      <c r="R142" s="58">
        <v>20</v>
      </c>
      <c r="S142" s="58">
        <v>21</v>
      </c>
      <c r="T142" s="58">
        <v>20</v>
      </c>
      <c r="U142" s="58">
        <v>20</v>
      </c>
      <c r="V142" s="58">
        <v>22</v>
      </c>
      <c r="W142" s="58">
        <v>29</v>
      </c>
      <c r="X142" s="58">
        <v>28</v>
      </c>
      <c r="Y142" s="58">
        <v>32</v>
      </c>
      <c r="Z142" s="58">
        <v>0</v>
      </c>
      <c r="AA142" s="58">
        <v>0</v>
      </c>
      <c r="AB142" s="58">
        <v>0</v>
      </c>
      <c r="AC142" s="58">
        <v>0</v>
      </c>
      <c r="AD142" s="58">
        <v>0</v>
      </c>
      <c r="AE142" s="58">
        <v>0</v>
      </c>
      <c r="AF142" s="58">
        <v>0</v>
      </c>
      <c r="AG142" s="58">
        <v>0</v>
      </c>
      <c r="AH142" s="58">
        <v>0</v>
      </c>
      <c r="AI142" s="58">
        <v>0</v>
      </c>
      <c r="AJ142" s="58" t="s">
        <v>290</v>
      </c>
      <c r="AK142" s="58">
        <v>0</v>
      </c>
      <c r="AL142" s="58">
        <v>0</v>
      </c>
      <c r="AM142" s="58">
        <v>220</v>
      </c>
      <c r="AN142" s="58">
        <v>0</v>
      </c>
      <c r="AO142" s="58" t="s">
        <v>290</v>
      </c>
      <c r="AP142" s="58" t="s">
        <v>290</v>
      </c>
      <c r="AQ142" s="58">
        <v>125</v>
      </c>
      <c r="AR142" s="58">
        <v>105</v>
      </c>
      <c r="AS142" s="58">
        <v>0</v>
      </c>
      <c r="AT142" s="58">
        <v>0</v>
      </c>
      <c r="AU142" s="58">
        <v>230</v>
      </c>
      <c r="AV142" s="58">
        <v>230</v>
      </c>
      <c r="AW142" s="57"/>
    </row>
    <row r="143" spans="1:49">
      <c r="A143" s="57" t="s">
        <v>1078</v>
      </c>
      <c r="B143" s="57" t="s">
        <v>1079</v>
      </c>
      <c r="C143" s="57"/>
      <c r="D143" s="57" t="s">
        <v>895</v>
      </c>
      <c r="E143" s="57" t="s">
        <v>1080</v>
      </c>
      <c r="F143" s="57" t="s">
        <v>1081</v>
      </c>
      <c r="G143" s="57" t="s">
        <v>1076</v>
      </c>
      <c r="H143" s="57" t="s">
        <v>288</v>
      </c>
      <c r="I143" s="57" t="s">
        <v>1077</v>
      </c>
      <c r="J143" s="136">
        <v>7086522277</v>
      </c>
      <c r="K143" s="57" t="s">
        <v>146</v>
      </c>
      <c r="L143">
        <v>2</v>
      </c>
      <c r="M143">
        <v>17</v>
      </c>
      <c r="N143">
        <v>5</v>
      </c>
      <c r="O143" s="65">
        <v>24</v>
      </c>
      <c r="P143" s="58">
        <v>20</v>
      </c>
      <c r="Q143" s="58">
        <v>22</v>
      </c>
      <c r="R143" s="58">
        <v>14</v>
      </c>
      <c r="S143" s="58">
        <v>18</v>
      </c>
      <c r="T143" s="58">
        <v>11</v>
      </c>
      <c r="U143" s="58">
        <v>10</v>
      </c>
      <c r="V143" s="58">
        <v>17</v>
      </c>
      <c r="W143" s="58">
        <v>26</v>
      </c>
      <c r="X143" s="58">
        <v>23</v>
      </c>
      <c r="Y143" s="58">
        <v>26</v>
      </c>
      <c r="Z143" s="58">
        <v>0</v>
      </c>
      <c r="AA143" s="58">
        <v>0</v>
      </c>
      <c r="AB143" s="58">
        <v>0</v>
      </c>
      <c r="AC143" s="58">
        <v>0</v>
      </c>
      <c r="AD143" s="58">
        <v>0</v>
      </c>
      <c r="AE143" s="58">
        <v>0</v>
      </c>
      <c r="AF143" s="58">
        <v>0</v>
      </c>
      <c r="AG143" s="58">
        <v>0</v>
      </c>
      <c r="AH143" s="58">
        <v>0</v>
      </c>
      <c r="AI143" s="58">
        <v>0</v>
      </c>
      <c r="AJ143" s="58">
        <v>0</v>
      </c>
      <c r="AK143" s="58" t="s">
        <v>290</v>
      </c>
      <c r="AL143" s="58">
        <v>0</v>
      </c>
      <c r="AM143" s="58">
        <v>183</v>
      </c>
      <c r="AN143" s="58">
        <v>0</v>
      </c>
      <c r="AO143" s="58" t="s">
        <v>290</v>
      </c>
      <c r="AP143" s="58">
        <v>0</v>
      </c>
      <c r="AQ143" s="58">
        <v>87</v>
      </c>
      <c r="AR143" s="58">
        <v>100</v>
      </c>
      <c r="AS143" s="58">
        <v>0</v>
      </c>
      <c r="AT143" s="58">
        <v>0</v>
      </c>
      <c r="AU143" s="58">
        <v>182</v>
      </c>
      <c r="AV143" s="58">
        <v>187</v>
      </c>
      <c r="AW143" s="57"/>
    </row>
    <row r="144" spans="1:49">
      <c r="A144" s="57" t="s">
        <v>1082</v>
      </c>
      <c r="B144" s="57" t="s">
        <v>1083</v>
      </c>
      <c r="C144" s="57" t="s">
        <v>283</v>
      </c>
      <c r="D144" s="57" t="s">
        <v>478</v>
      </c>
      <c r="E144" s="57" t="s">
        <v>1084</v>
      </c>
      <c r="F144" s="57" t="s">
        <v>1085</v>
      </c>
      <c r="G144" s="57" t="s">
        <v>1086</v>
      </c>
      <c r="H144" s="57" t="s">
        <v>288</v>
      </c>
      <c r="I144" s="57" t="s">
        <v>1087</v>
      </c>
      <c r="J144" s="136">
        <v>7082464454</v>
      </c>
      <c r="K144" s="57" t="s">
        <v>146</v>
      </c>
      <c r="L144">
        <v>2</v>
      </c>
      <c r="M144">
        <v>40.5</v>
      </c>
      <c r="N144">
        <v>18</v>
      </c>
      <c r="O144" s="65">
        <v>60.5</v>
      </c>
      <c r="P144" s="58">
        <v>68</v>
      </c>
      <c r="Q144" s="58">
        <v>55</v>
      </c>
      <c r="R144" s="58">
        <v>45</v>
      </c>
      <c r="S144" s="58">
        <v>63</v>
      </c>
      <c r="T144" s="58">
        <v>53</v>
      </c>
      <c r="U144" s="58">
        <v>55</v>
      </c>
      <c r="V144" s="58">
        <v>67</v>
      </c>
      <c r="W144" s="58">
        <v>69</v>
      </c>
      <c r="X144" s="58">
        <v>56</v>
      </c>
      <c r="Y144" s="58">
        <v>62</v>
      </c>
      <c r="Z144" s="58">
        <v>0</v>
      </c>
      <c r="AA144" s="58">
        <v>0</v>
      </c>
      <c r="AB144" s="58">
        <v>0</v>
      </c>
      <c r="AC144" s="58">
        <v>0</v>
      </c>
      <c r="AD144" s="58">
        <v>0</v>
      </c>
      <c r="AE144" s="58">
        <v>0</v>
      </c>
      <c r="AF144" s="58">
        <v>0</v>
      </c>
      <c r="AG144" s="58" t="s">
        <v>290</v>
      </c>
      <c r="AH144" s="58">
        <v>43</v>
      </c>
      <c r="AI144" s="58">
        <v>0</v>
      </c>
      <c r="AJ144" s="58" t="s">
        <v>290</v>
      </c>
      <c r="AK144" s="58">
        <v>10</v>
      </c>
      <c r="AL144" s="58" t="s">
        <v>290</v>
      </c>
      <c r="AM144" s="58">
        <v>10</v>
      </c>
      <c r="AN144" s="58">
        <v>0</v>
      </c>
      <c r="AO144" s="58">
        <v>588</v>
      </c>
      <c r="AP144" s="58">
        <v>20</v>
      </c>
      <c r="AQ144" s="58">
        <v>330</v>
      </c>
      <c r="AR144" s="58">
        <v>307</v>
      </c>
      <c r="AS144" s="58">
        <v>0</v>
      </c>
      <c r="AT144" s="58">
        <v>0</v>
      </c>
      <c r="AU144" s="58">
        <v>0</v>
      </c>
      <c r="AV144" s="58">
        <v>637</v>
      </c>
      <c r="AW144" s="57"/>
    </row>
    <row r="145" spans="1:49">
      <c r="A145" s="57" t="s">
        <v>1088</v>
      </c>
      <c r="B145" s="57" t="s">
        <v>1089</v>
      </c>
      <c r="C145" s="57" t="s">
        <v>353</v>
      </c>
      <c r="D145" s="57" t="s">
        <v>551</v>
      </c>
      <c r="E145" s="57" t="s">
        <v>1090</v>
      </c>
      <c r="F145" s="57" t="s">
        <v>1091</v>
      </c>
      <c r="G145" s="57" t="s">
        <v>1092</v>
      </c>
      <c r="H145" s="57" t="s">
        <v>288</v>
      </c>
      <c r="I145" s="57" t="s">
        <v>1093</v>
      </c>
      <c r="J145" s="136">
        <v>7085622258</v>
      </c>
      <c r="K145" s="57" t="s">
        <v>146</v>
      </c>
      <c r="L145">
        <v>2</v>
      </c>
      <c r="M145">
        <v>12</v>
      </c>
      <c r="N145">
        <v>5</v>
      </c>
      <c r="O145" s="65">
        <v>19</v>
      </c>
      <c r="P145" s="58">
        <v>40</v>
      </c>
      <c r="Q145" s="58">
        <v>15</v>
      </c>
      <c r="R145" s="58">
        <v>18</v>
      </c>
      <c r="S145" s="58">
        <v>17</v>
      </c>
      <c r="T145" s="58">
        <v>20</v>
      </c>
      <c r="U145" s="58">
        <v>15</v>
      </c>
      <c r="V145" s="58">
        <v>17</v>
      </c>
      <c r="W145" s="58">
        <v>22</v>
      </c>
      <c r="X145" s="58">
        <v>18</v>
      </c>
      <c r="Y145" s="58">
        <v>24</v>
      </c>
      <c r="Z145" s="58">
        <v>0</v>
      </c>
      <c r="AA145" s="58">
        <v>0</v>
      </c>
      <c r="AB145" s="58">
        <v>0</v>
      </c>
      <c r="AC145" s="58">
        <v>0</v>
      </c>
      <c r="AD145" s="58">
        <v>0</v>
      </c>
      <c r="AE145" s="58">
        <v>0</v>
      </c>
      <c r="AF145" s="58">
        <v>0</v>
      </c>
      <c r="AG145" s="58">
        <v>0</v>
      </c>
      <c r="AH145" s="58">
        <v>0</v>
      </c>
      <c r="AI145" s="58">
        <v>0</v>
      </c>
      <c r="AJ145" s="58" t="s">
        <v>290</v>
      </c>
      <c r="AK145" s="58" t="s">
        <v>290</v>
      </c>
      <c r="AL145" s="58">
        <v>18</v>
      </c>
      <c r="AM145" s="58">
        <v>32</v>
      </c>
      <c r="AN145" s="58">
        <v>0</v>
      </c>
      <c r="AO145" s="58">
        <v>115</v>
      </c>
      <c r="AP145" s="58">
        <v>33</v>
      </c>
      <c r="AQ145" s="58">
        <v>106</v>
      </c>
      <c r="AR145" s="58">
        <v>100</v>
      </c>
      <c r="AS145" s="58">
        <v>0</v>
      </c>
      <c r="AT145" s="58">
        <v>0</v>
      </c>
      <c r="AU145" s="58">
        <v>30</v>
      </c>
      <c r="AV145" s="58">
        <v>206</v>
      </c>
      <c r="AW145" s="57"/>
    </row>
    <row r="146" spans="1:49">
      <c r="A146" s="57" t="s">
        <v>1094</v>
      </c>
      <c r="B146" s="57" t="s">
        <v>1095</v>
      </c>
      <c r="C146" s="57"/>
      <c r="D146" s="57" t="s">
        <v>534</v>
      </c>
      <c r="E146" s="57" t="s">
        <v>1096</v>
      </c>
      <c r="F146" s="57" t="s">
        <v>1097</v>
      </c>
      <c r="G146" s="57" t="s">
        <v>1098</v>
      </c>
      <c r="H146" s="57" t="s">
        <v>288</v>
      </c>
      <c r="I146" s="57" t="s">
        <v>1099</v>
      </c>
      <c r="J146" s="136">
        <v>7087493666</v>
      </c>
      <c r="K146" s="57" t="s">
        <v>146</v>
      </c>
      <c r="L146">
        <v>1</v>
      </c>
      <c r="M146">
        <v>10</v>
      </c>
      <c r="N146">
        <v>4</v>
      </c>
      <c r="O146" s="65">
        <v>15</v>
      </c>
      <c r="P146" s="58">
        <v>20</v>
      </c>
      <c r="Q146" s="58">
        <v>23</v>
      </c>
      <c r="R146" s="58">
        <v>26</v>
      </c>
      <c r="S146" s="58">
        <v>23</v>
      </c>
      <c r="T146" s="58">
        <v>17</v>
      </c>
      <c r="U146" s="58">
        <v>20</v>
      </c>
      <c r="V146" s="58">
        <v>15</v>
      </c>
      <c r="W146" s="58">
        <v>18</v>
      </c>
      <c r="X146" s="58">
        <v>19</v>
      </c>
      <c r="Y146" s="58">
        <v>23</v>
      </c>
      <c r="Z146" s="58">
        <v>0</v>
      </c>
      <c r="AA146" s="58">
        <v>0</v>
      </c>
      <c r="AB146" s="58">
        <v>0</v>
      </c>
      <c r="AC146" s="58">
        <v>0</v>
      </c>
      <c r="AD146" s="58">
        <v>0</v>
      </c>
      <c r="AE146" s="58">
        <v>0</v>
      </c>
      <c r="AF146" s="58">
        <v>0</v>
      </c>
      <c r="AG146" s="58">
        <v>0</v>
      </c>
      <c r="AH146" s="58">
        <v>0</v>
      </c>
      <c r="AI146" s="58">
        <v>0</v>
      </c>
      <c r="AJ146" s="58">
        <v>0</v>
      </c>
      <c r="AK146" s="58" t="s">
        <v>290</v>
      </c>
      <c r="AL146" s="58" t="s">
        <v>290</v>
      </c>
      <c r="AM146" s="58">
        <v>144</v>
      </c>
      <c r="AN146" s="58">
        <v>0</v>
      </c>
      <c r="AO146" s="58">
        <v>49</v>
      </c>
      <c r="AP146" s="58">
        <v>0</v>
      </c>
      <c r="AQ146" s="58">
        <v>98</v>
      </c>
      <c r="AR146" s="58">
        <v>106</v>
      </c>
      <c r="AS146" s="58">
        <v>0</v>
      </c>
      <c r="AT146" s="58">
        <v>0</v>
      </c>
      <c r="AU146" s="58">
        <v>85</v>
      </c>
      <c r="AV146" s="58">
        <v>204</v>
      </c>
      <c r="AW146" s="57"/>
    </row>
    <row r="147" spans="1:49">
      <c r="A147" s="57" t="s">
        <v>1100</v>
      </c>
      <c r="B147" s="57" t="s">
        <v>1101</v>
      </c>
      <c r="C147" s="57"/>
      <c r="D147" s="57" t="s">
        <v>1069</v>
      </c>
      <c r="E147" s="57" t="s">
        <v>1102</v>
      </c>
      <c r="F147" s="57" t="s">
        <v>1103</v>
      </c>
      <c r="G147" s="57" t="s">
        <v>1098</v>
      </c>
      <c r="H147" s="57" t="s">
        <v>288</v>
      </c>
      <c r="I147" s="57" t="s">
        <v>1099</v>
      </c>
      <c r="J147" s="136">
        <v>7084840755</v>
      </c>
      <c r="K147" s="57" t="s">
        <v>146</v>
      </c>
      <c r="L147">
        <v>1</v>
      </c>
      <c r="M147">
        <v>12</v>
      </c>
      <c r="N147">
        <v>5</v>
      </c>
      <c r="O147" s="65">
        <v>18</v>
      </c>
      <c r="P147" s="58">
        <v>11</v>
      </c>
      <c r="Q147" s="58">
        <v>21</v>
      </c>
      <c r="R147" s="58">
        <v>18</v>
      </c>
      <c r="S147" s="58">
        <v>17</v>
      </c>
      <c r="T147" s="58">
        <v>17</v>
      </c>
      <c r="U147" s="58">
        <v>17</v>
      </c>
      <c r="V147" s="58">
        <v>19</v>
      </c>
      <c r="W147" s="58">
        <v>17</v>
      </c>
      <c r="X147" s="58">
        <v>17</v>
      </c>
      <c r="Y147" s="58">
        <v>26</v>
      </c>
      <c r="Z147" s="58">
        <v>0</v>
      </c>
      <c r="AA147" s="58">
        <v>0</v>
      </c>
      <c r="AB147" s="58">
        <v>0</v>
      </c>
      <c r="AC147" s="58">
        <v>0</v>
      </c>
      <c r="AD147" s="58">
        <v>0</v>
      </c>
      <c r="AE147" s="58">
        <v>0</v>
      </c>
      <c r="AF147" s="58">
        <v>0</v>
      </c>
      <c r="AG147" s="58">
        <v>0</v>
      </c>
      <c r="AH147" s="58">
        <v>0</v>
      </c>
      <c r="AI147" s="58">
        <v>0</v>
      </c>
      <c r="AJ147" s="58">
        <v>0</v>
      </c>
      <c r="AK147" s="58" t="s">
        <v>290</v>
      </c>
      <c r="AL147" s="58" t="s">
        <v>290</v>
      </c>
      <c r="AM147" s="58">
        <v>157</v>
      </c>
      <c r="AN147" s="58" t="s">
        <v>290</v>
      </c>
      <c r="AO147" s="58" t="s">
        <v>290</v>
      </c>
      <c r="AP147" s="58">
        <v>12</v>
      </c>
      <c r="AQ147" s="58">
        <v>100</v>
      </c>
      <c r="AR147" s="58">
        <v>80</v>
      </c>
      <c r="AS147" s="58">
        <v>0</v>
      </c>
      <c r="AT147" s="58">
        <v>0</v>
      </c>
      <c r="AU147" s="58">
        <v>56</v>
      </c>
      <c r="AV147" s="58">
        <v>180</v>
      </c>
      <c r="AW147" s="57"/>
    </row>
    <row r="148" spans="1:49">
      <c r="A148" s="57" t="s">
        <v>1104</v>
      </c>
      <c r="B148" s="57" t="s">
        <v>319</v>
      </c>
      <c r="C148" s="57" t="s">
        <v>283</v>
      </c>
      <c r="D148" s="57" t="s">
        <v>1105</v>
      </c>
      <c r="E148" s="57" t="s">
        <v>1106</v>
      </c>
      <c r="F148" s="57" t="s">
        <v>1107</v>
      </c>
      <c r="G148" s="57" t="s">
        <v>1013</v>
      </c>
      <c r="H148" s="57" t="s">
        <v>288</v>
      </c>
      <c r="I148" s="57" t="s">
        <v>1014</v>
      </c>
      <c r="J148" s="136">
        <v>7084425747</v>
      </c>
      <c r="K148" s="57" t="s">
        <v>146</v>
      </c>
      <c r="L148">
        <v>4</v>
      </c>
      <c r="M148">
        <v>24</v>
      </c>
      <c r="N148">
        <v>7</v>
      </c>
      <c r="O148" s="65">
        <v>35</v>
      </c>
      <c r="P148" s="58">
        <v>57</v>
      </c>
      <c r="Q148" s="58">
        <v>34</v>
      </c>
      <c r="R148" s="58">
        <v>26</v>
      </c>
      <c r="S148" s="58">
        <v>26</v>
      </c>
      <c r="T148" s="58">
        <v>25</v>
      </c>
      <c r="U148" s="58">
        <v>26</v>
      </c>
      <c r="V148" s="58">
        <v>25</v>
      </c>
      <c r="W148" s="58">
        <v>29</v>
      </c>
      <c r="X148" s="58">
        <v>43</v>
      </c>
      <c r="Y148" s="58">
        <v>49</v>
      </c>
      <c r="Z148" s="58">
        <v>0</v>
      </c>
      <c r="AA148" s="58">
        <v>0</v>
      </c>
      <c r="AB148" s="58">
        <v>0</v>
      </c>
      <c r="AC148" s="58">
        <v>0</v>
      </c>
      <c r="AD148" s="58">
        <v>0</v>
      </c>
      <c r="AE148" s="58">
        <v>0</v>
      </c>
      <c r="AF148" s="58">
        <v>0</v>
      </c>
      <c r="AG148" s="58">
        <v>0</v>
      </c>
      <c r="AH148" s="58">
        <v>0</v>
      </c>
      <c r="AI148" s="58">
        <v>0</v>
      </c>
      <c r="AJ148" s="58" t="s">
        <v>290</v>
      </c>
      <c r="AK148" s="58" t="s">
        <v>290</v>
      </c>
      <c r="AL148" s="58" t="s">
        <v>290</v>
      </c>
      <c r="AM148" s="58">
        <v>96</v>
      </c>
      <c r="AN148" s="58">
        <v>0</v>
      </c>
      <c r="AO148" s="58">
        <v>187</v>
      </c>
      <c r="AP148" s="58">
        <v>39</v>
      </c>
      <c r="AQ148" s="58">
        <v>170</v>
      </c>
      <c r="AR148" s="58">
        <v>170</v>
      </c>
      <c r="AS148" s="58">
        <v>0</v>
      </c>
      <c r="AT148" s="58">
        <v>0</v>
      </c>
      <c r="AU148" s="58">
        <v>35</v>
      </c>
      <c r="AV148" s="58">
        <v>340</v>
      </c>
      <c r="AW148" s="57"/>
    </row>
    <row r="149" spans="1:49">
      <c r="A149" s="57" t="s">
        <v>1108</v>
      </c>
      <c r="B149" s="57" t="s">
        <v>1109</v>
      </c>
      <c r="C149" s="57"/>
      <c r="D149" s="57" t="s">
        <v>1110</v>
      </c>
      <c r="E149" s="57" t="s">
        <v>1111</v>
      </c>
      <c r="F149" s="57" t="s">
        <v>1112</v>
      </c>
      <c r="G149" s="57" t="s">
        <v>1041</v>
      </c>
      <c r="H149" s="57" t="s">
        <v>288</v>
      </c>
      <c r="I149" s="57" t="s">
        <v>1042</v>
      </c>
      <c r="J149" s="136">
        <v>7087715905</v>
      </c>
      <c r="K149" s="57" t="s">
        <v>146</v>
      </c>
      <c r="L149">
        <v>3</v>
      </c>
      <c r="M149">
        <v>16</v>
      </c>
      <c r="N149">
        <v>8</v>
      </c>
      <c r="O149" s="65">
        <v>27</v>
      </c>
      <c r="P149" s="58">
        <v>35</v>
      </c>
      <c r="Q149" s="58">
        <v>25</v>
      </c>
      <c r="R149" s="58">
        <v>25</v>
      </c>
      <c r="S149" s="58">
        <v>19</v>
      </c>
      <c r="T149" s="58">
        <v>29</v>
      </c>
      <c r="U149" s="58">
        <v>18</v>
      </c>
      <c r="V149" s="58">
        <v>26</v>
      </c>
      <c r="W149" s="58">
        <v>20</v>
      </c>
      <c r="X149" s="58">
        <v>26</v>
      </c>
      <c r="Y149" s="58">
        <v>26</v>
      </c>
      <c r="Z149" s="58">
        <v>0</v>
      </c>
      <c r="AA149" s="58">
        <v>0</v>
      </c>
      <c r="AB149" s="58">
        <v>0</v>
      </c>
      <c r="AC149" s="58">
        <v>0</v>
      </c>
      <c r="AD149" s="58">
        <v>0</v>
      </c>
      <c r="AE149" s="58">
        <v>0</v>
      </c>
      <c r="AF149" s="58">
        <v>0</v>
      </c>
      <c r="AG149" s="58">
        <v>0</v>
      </c>
      <c r="AH149" s="58">
        <v>0</v>
      </c>
      <c r="AI149" s="58">
        <v>0</v>
      </c>
      <c r="AJ149" s="58">
        <v>0</v>
      </c>
      <c r="AK149" s="58">
        <v>0</v>
      </c>
      <c r="AL149" s="58">
        <v>10</v>
      </c>
      <c r="AM149" s="58">
        <v>36</v>
      </c>
      <c r="AN149" s="58">
        <v>0</v>
      </c>
      <c r="AO149" s="58">
        <v>139</v>
      </c>
      <c r="AP149" s="58">
        <v>64</v>
      </c>
      <c r="AQ149" s="58">
        <v>130</v>
      </c>
      <c r="AR149" s="58">
        <v>119</v>
      </c>
      <c r="AS149" s="58">
        <v>0</v>
      </c>
      <c r="AT149" s="58">
        <v>0</v>
      </c>
      <c r="AU149" s="58" t="s">
        <v>290</v>
      </c>
      <c r="AV149" s="58">
        <v>249</v>
      </c>
      <c r="AW149" s="57"/>
    </row>
    <row r="150" spans="1:49">
      <c r="A150" s="57" t="s">
        <v>1113</v>
      </c>
      <c r="B150" s="57" t="s">
        <v>1114</v>
      </c>
      <c r="C150" s="57" t="s">
        <v>314</v>
      </c>
      <c r="D150" s="57" t="s">
        <v>1055</v>
      </c>
      <c r="E150" s="57" t="s">
        <v>1115</v>
      </c>
      <c r="F150" s="57" t="s">
        <v>1116</v>
      </c>
      <c r="G150" s="57" t="s">
        <v>1041</v>
      </c>
      <c r="H150" s="57" t="s">
        <v>288</v>
      </c>
      <c r="I150" s="57" t="s">
        <v>1042</v>
      </c>
      <c r="J150" s="136">
        <v>7083668587</v>
      </c>
      <c r="K150" s="57" t="s">
        <v>146</v>
      </c>
      <c r="L150">
        <v>2.5</v>
      </c>
      <c r="M150">
        <v>24.6</v>
      </c>
      <c r="N150">
        <v>3.7</v>
      </c>
      <c r="O150" s="65">
        <v>30.8</v>
      </c>
      <c r="P150" s="58">
        <v>40</v>
      </c>
      <c r="Q150" s="58">
        <v>28</v>
      </c>
      <c r="R150" s="58">
        <v>30</v>
      </c>
      <c r="S150" s="58">
        <v>24</v>
      </c>
      <c r="T150" s="58">
        <v>25</v>
      </c>
      <c r="U150" s="58">
        <v>25</v>
      </c>
      <c r="V150" s="58">
        <v>26</v>
      </c>
      <c r="W150" s="58">
        <v>21</v>
      </c>
      <c r="X150" s="58">
        <v>30</v>
      </c>
      <c r="Y150" s="58">
        <v>40</v>
      </c>
      <c r="Z150" s="58">
        <v>0</v>
      </c>
      <c r="AA150" s="58">
        <v>0</v>
      </c>
      <c r="AB150" s="58">
        <v>0</v>
      </c>
      <c r="AC150" s="58">
        <v>0</v>
      </c>
      <c r="AD150" s="58">
        <v>0</v>
      </c>
      <c r="AE150" s="58">
        <v>0</v>
      </c>
      <c r="AF150" s="58">
        <v>0</v>
      </c>
      <c r="AG150" s="58">
        <v>0</v>
      </c>
      <c r="AH150" s="58">
        <v>0</v>
      </c>
      <c r="AI150" s="58">
        <v>0</v>
      </c>
      <c r="AJ150" s="58" t="s">
        <v>290</v>
      </c>
      <c r="AK150" s="58" t="s">
        <v>290</v>
      </c>
      <c r="AL150" s="58">
        <v>20</v>
      </c>
      <c r="AM150" s="58">
        <v>42</v>
      </c>
      <c r="AN150" s="58">
        <v>0</v>
      </c>
      <c r="AO150" s="58">
        <v>175</v>
      </c>
      <c r="AP150" s="58">
        <v>45</v>
      </c>
      <c r="AQ150" s="58">
        <v>154</v>
      </c>
      <c r="AR150" s="58">
        <v>135</v>
      </c>
      <c r="AS150" s="58">
        <v>0</v>
      </c>
      <c r="AT150" s="58">
        <v>0</v>
      </c>
      <c r="AU150" s="58">
        <v>0</v>
      </c>
      <c r="AV150" s="58">
        <v>289</v>
      </c>
      <c r="AW150" s="57"/>
    </row>
    <row r="151" spans="1:49">
      <c r="A151" s="57" t="s">
        <v>1117</v>
      </c>
      <c r="B151" s="57" t="s">
        <v>1118</v>
      </c>
      <c r="C151" s="57" t="s">
        <v>353</v>
      </c>
      <c r="D151" s="57" t="s">
        <v>1119</v>
      </c>
      <c r="E151" s="57" t="s">
        <v>1120</v>
      </c>
      <c r="F151" s="57" t="s">
        <v>1121</v>
      </c>
      <c r="G151" s="57" t="s">
        <v>1122</v>
      </c>
      <c r="H151" s="57" t="s">
        <v>288</v>
      </c>
      <c r="I151" s="57" t="s">
        <v>1123</v>
      </c>
      <c r="J151" s="136">
        <v>7736375130</v>
      </c>
      <c r="K151" s="57" t="s">
        <v>146</v>
      </c>
      <c r="L151">
        <v>1</v>
      </c>
      <c r="M151">
        <v>16</v>
      </c>
      <c r="N151">
        <v>1</v>
      </c>
      <c r="O151" s="65">
        <v>18</v>
      </c>
      <c r="P151" s="58">
        <v>14</v>
      </c>
      <c r="Q151" s="58">
        <v>12</v>
      </c>
      <c r="R151" s="58">
        <v>12</v>
      </c>
      <c r="S151" s="58">
        <v>16</v>
      </c>
      <c r="T151" s="58">
        <v>12</v>
      </c>
      <c r="U151" s="58">
        <v>20</v>
      </c>
      <c r="V151" s="58">
        <v>12</v>
      </c>
      <c r="W151" s="58">
        <v>14</v>
      </c>
      <c r="X151" s="58">
        <v>19</v>
      </c>
      <c r="Y151" s="58">
        <v>26</v>
      </c>
      <c r="Z151" s="58">
        <v>0</v>
      </c>
      <c r="AA151" s="58">
        <v>0</v>
      </c>
      <c r="AB151" s="58">
        <v>0</v>
      </c>
      <c r="AC151" s="58">
        <v>0</v>
      </c>
      <c r="AD151" s="58">
        <v>0</v>
      </c>
      <c r="AE151" s="58">
        <v>0</v>
      </c>
      <c r="AF151" s="58">
        <v>0</v>
      </c>
      <c r="AG151" s="58">
        <v>0</v>
      </c>
      <c r="AH151" s="58">
        <v>0</v>
      </c>
      <c r="AI151" s="58">
        <v>0</v>
      </c>
      <c r="AJ151" s="58">
        <v>0</v>
      </c>
      <c r="AK151" s="58" t="s">
        <v>290</v>
      </c>
      <c r="AL151" s="58">
        <v>11</v>
      </c>
      <c r="AM151" s="58">
        <v>111</v>
      </c>
      <c r="AN151" s="58">
        <v>0</v>
      </c>
      <c r="AO151" s="58">
        <v>21</v>
      </c>
      <c r="AP151" s="58">
        <v>10</v>
      </c>
      <c r="AQ151" s="58">
        <v>66</v>
      </c>
      <c r="AR151" s="58">
        <v>91</v>
      </c>
      <c r="AS151" s="58">
        <v>0</v>
      </c>
      <c r="AT151" s="58">
        <v>0</v>
      </c>
      <c r="AU151" s="58">
        <v>95</v>
      </c>
      <c r="AV151" s="58">
        <v>157</v>
      </c>
      <c r="AW151" s="57"/>
    </row>
    <row r="152" spans="1:49">
      <c r="A152" s="57" t="s">
        <v>1124</v>
      </c>
      <c r="B152" s="57" t="s">
        <v>1125</v>
      </c>
      <c r="C152" s="57"/>
      <c r="D152" s="57" t="s">
        <v>1126</v>
      </c>
      <c r="E152" s="57" t="s">
        <v>1127</v>
      </c>
      <c r="F152" s="57" t="s">
        <v>1128</v>
      </c>
      <c r="G152" s="57" t="s">
        <v>1129</v>
      </c>
      <c r="H152" s="57" t="s">
        <v>288</v>
      </c>
      <c r="I152" s="57" t="s">
        <v>1130</v>
      </c>
      <c r="J152" s="136">
        <v>7085621466</v>
      </c>
      <c r="K152" s="57" t="s">
        <v>146</v>
      </c>
      <c r="L152">
        <v>1</v>
      </c>
      <c r="M152">
        <v>11</v>
      </c>
      <c r="N152">
        <v>0</v>
      </c>
      <c r="O152" s="65">
        <v>12</v>
      </c>
      <c r="P152" s="58">
        <v>13</v>
      </c>
      <c r="Q152" s="58">
        <v>13</v>
      </c>
      <c r="R152" s="58">
        <v>24</v>
      </c>
      <c r="S152" s="58">
        <v>24</v>
      </c>
      <c r="T152" s="58">
        <v>13</v>
      </c>
      <c r="U152" s="58">
        <v>25</v>
      </c>
      <c r="V152" s="58">
        <v>12</v>
      </c>
      <c r="W152" s="58">
        <v>24</v>
      </c>
      <c r="X152" s="58">
        <v>36</v>
      </c>
      <c r="Y152" s="58">
        <v>23</v>
      </c>
      <c r="Z152" s="58">
        <v>0</v>
      </c>
      <c r="AA152" s="58">
        <v>0</v>
      </c>
      <c r="AB152" s="58">
        <v>0</v>
      </c>
      <c r="AC152" s="58">
        <v>0</v>
      </c>
      <c r="AD152" s="58">
        <v>0</v>
      </c>
      <c r="AE152" s="58">
        <v>0</v>
      </c>
      <c r="AF152" s="58">
        <v>0</v>
      </c>
      <c r="AG152" s="58">
        <v>0</v>
      </c>
      <c r="AH152" s="58">
        <v>0</v>
      </c>
      <c r="AI152" s="58">
        <v>0</v>
      </c>
      <c r="AJ152" s="58">
        <v>0</v>
      </c>
      <c r="AK152" s="58">
        <v>11</v>
      </c>
      <c r="AL152" s="58">
        <v>0</v>
      </c>
      <c r="AM152" s="58">
        <v>161</v>
      </c>
      <c r="AN152" s="58">
        <v>0</v>
      </c>
      <c r="AO152" s="58">
        <v>20</v>
      </c>
      <c r="AP152" s="58">
        <v>15</v>
      </c>
      <c r="AQ152" s="58">
        <v>111</v>
      </c>
      <c r="AR152" s="58">
        <v>96</v>
      </c>
      <c r="AS152" s="58">
        <v>0</v>
      </c>
      <c r="AT152" s="58">
        <v>0</v>
      </c>
      <c r="AU152" s="58">
        <v>89</v>
      </c>
      <c r="AV152" s="58">
        <v>207</v>
      </c>
      <c r="AW152" s="57"/>
    </row>
    <row r="153" spans="1:49">
      <c r="A153" s="57" t="s">
        <v>1131</v>
      </c>
      <c r="B153" s="57" t="s">
        <v>1132</v>
      </c>
      <c r="C153" s="57"/>
      <c r="D153" s="57" t="s">
        <v>1133</v>
      </c>
      <c r="E153" s="57" t="s">
        <v>1134</v>
      </c>
      <c r="F153" s="57" t="s">
        <v>1135</v>
      </c>
      <c r="G153" s="57" t="s">
        <v>1020</v>
      </c>
      <c r="H153" s="57" t="s">
        <v>288</v>
      </c>
      <c r="I153" s="57" t="s">
        <v>1136</v>
      </c>
      <c r="J153" s="136">
        <v>7083867282</v>
      </c>
      <c r="K153" s="57" t="s">
        <v>146</v>
      </c>
      <c r="L153">
        <v>2</v>
      </c>
      <c r="M153">
        <v>26</v>
      </c>
      <c r="N153">
        <v>11</v>
      </c>
      <c r="O153" s="65">
        <v>39</v>
      </c>
      <c r="P153" s="58">
        <v>50</v>
      </c>
      <c r="Q153" s="58">
        <v>26</v>
      </c>
      <c r="R153" s="58">
        <v>35</v>
      </c>
      <c r="S153" s="58">
        <v>30</v>
      </c>
      <c r="T153" s="58">
        <v>29</v>
      </c>
      <c r="U153" s="58">
        <v>34</v>
      </c>
      <c r="V153" s="58">
        <v>40</v>
      </c>
      <c r="W153" s="58">
        <v>44</v>
      </c>
      <c r="X153" s="58">
        <v>36</v>
      </c>
      <c r="Y153" s="58">
        <v>46</v>
      </c>
      <c r="Z153" s="58">
        <v>0</v>
      </c>
      <c r="AA153" s="58">
        <v>0</v>
      </c>
      <c r="AB153" s="58">
        <v>0</v>
      </c>
      <c r="AC153" s="58">
        <v>0</v>
      </c>
      <c r="AD153" s="58">
        <v>0</v>
      </c>
      <c r="AE153" s="58">
        <v>0</v>
      </c>
      <c r="AF153" s="58">
        <v>0</v>
      </c>
      <c r="AG153" s="58">
        <v>0</v>
      </c>
      <c r="AH153" s="58">
        <v>0</v>
      </c>
      <c r="AI153" s="58">
        <v>0</v>
      </c>
      <c r="AJ153" s="58" t="s">
        <v>290</v>
      </c>
      <c r="AK153" s="58">
        <v>21</v>
      </c>
      <c r="AL153" s="58">
        <v>26</v>
      </c>
      <c r="AM153" s="58">
        <v>101</v>
      </c>
      <c r="AN153" s="58">
        <v>0</v>
      </c>
      <c r="AO153" s="58">
        <v>193</v>
      </c>
      <c r="AP153" s="58">
        <v>24</v>
      </c>
      <c r="AQ153" s="58">
        <v>184</v>
      </c>
      <c r="AR153" s="58">
        <v>186</v>
      </c>
      <c r="AS153" s="58">
        <v>0</v>
      </c>
      <c r="AT153" s="58">
        <v>0</v>
      </c>
      <c r="AU153" s="58">
        <v>40</v>
      </c>
      <c r="AV153" s="58">
        <v>370</v>
      </c>
      <c r="AW153" s="57"/>
    </row>
    <row r="154" spans="1:49">
      <c r="A154" s="57" t="s">
        <v>1137</v>
      </c>
      <c r="B154" s="57" t="s">
        <v>1138</v>
      </c>
      <c r="C154" s="57" t="s">
        <v>283</v>
      </c>
      <c r="D154" s="57" t="s">
        <v>1139</v>
      </c>
      <c r="E154" s="57" t="s">
        <v>1140</v>
      </c>
      <c r="F154" s="57" t="s">
        <v>1141</v>
      </c>
      <c r="G154" s="57" t="s">
        <v>1020</v>
      </c>
      <c r="H154" s="57" t="s">
        <v>288</v>
      </c>
      <c r="I154" s="57" t="s">
        <v>1031</v>
      </c>
      <c r="J154" s="136">
        <v>7083865286</v>
      </c>
      <c r="K154" s="57" t="s">
        <v>146</v>
      </c>
      <c r="L154">
        <v>4</v>
      </c>
      <c r="M154">
        <v>11.5</v>
      </c>
      <c r="N154">
        <v>7.5</v>
      </c>
      <c r="O154" s="65">
        <v>23</v>
      </c>
      <c r="P154" s="58">
        <v>25</v>
      </c>
      <c r="Q154" s="58">
        <v>13</v>
      </c>
      <c r="R154" s="58">
        <v>21</v>
      </c>
      <c r="S154" s="58">
        <v>18</v>
      </c>
      <c r="T154" s="58">
        <v>21</v>
      </c>
      <c r="U154" s="58">
        <v>16</v>
      </c>
      <c r="V154" s="58">
        <v>17</v>
      </c>
      <c r="W154" s="58">
        <v>21</v>
      </c>
      <c r="X154" s="58">
        <v>11</v>
      </c>
      <c r="Y154" s="58">
        <v>16</v>
      </c>
      <c r="Z154" s="58">
        <v>0</v>
      </c>
      <c r="AA154" s="58">
        <v>0</v>
      </c>
      <c r="AB154" s="58">
        <v>0</v>
      </c>
      <c r="AC154" s="58">
        <v>0</v>
      </c>
      <c r="AD154" s="58">
        <v>0</v>
      </c>
      <c r="AE154" s="58">
        <v>0</v>
      </c>
      <c r="AF154" s="58">
        <v>0</v>
      </c>
      <c r="AG154" s="58">
        <v>0</v>
      </c>
      <c r="AH154" s="58">
        <v>0</v>
      </c>
      <c r="AI154" s="58">
        <v>0</v>
      </c>
      <c r="AJ154" s="58">
        <v>0</v>
      </c>
      <c r="AK154" s="58">
        <v>0</v>
      </c>
      <c r="AL154" s="58">
        <v>177</v>
      </c>
      <c r="AM154" s="58">
        <v>0</v>
      </c>
      <c r="AN154" s="58">
        <v>0</v>
      </c>
      <c r="AO154" s="58" t="s">
        <v>290</v>
      </c>
      <c r="AP154" s="58" t="s">
        <v>290</v>
      </c>
      <c r="AQ154" s="58">
        <v>104</v>
      </c>
      <c r="AR154" s="58">
        <v>75</v>
      </c>
      <c r="AS154" s="58">
        <v>0</v>
      </c>
      <c r="AT154" s="58">
        <v>0</v>
      </c>
      <c r="AU154" s="58">
        <v>125</v>
      </c>
      <c r="AV154" s="58">
        <v>179</v>
      </c>
      <c r="AW154" s="57"/>
    </row>
    <row r="155" spans="1:49">
      <c r="A155" s="57" t="s">
        <v>1142</v>
      </c>
      <c r="B155" s="57" t="s">
        <v>1143</v>
      </c>
      <c r="C155" s="57" t="s">
        <v>353</v>
      </c>
      <c r="D155" s="57" t="s">
        <v>1144</v>
      </c>
      <c r="E155" s="57" t="s">
        <v>1145</v>
      </c>
      <c r="F155" s="57" t="s">
        <v>1146</v>
      </c>
      <c r="G155" s="57" t="s">
        <v>1020</v>
      </c>
      <c r="H155" s="57" t="s">
        <v>288</v>
      </c>
      <c r="I155" s="57" t="s">
        <v>1031</v>
      </c>
      <c r="J155" s="136">
        <v>7083836279</v>
      </c>
      <c r="K155" s="57" t="s">
        <v>146</v>
      </c>
      <c r="L155">
        <v>3</v>
      </c>
      <c r="M155">
        <v>26</v>
      </c>
      <c r="N155">
        <v>8.5</v>
      </c>
      <c r="O155" s="65">
        <v>37.5</v>
      </c>
      <c r="P155" s="58">
        <v>60</v>
      </c>
      <c r="Q155" s="58">
        <v>21</v>
      </c>
      <c r="R155" s="58">
        <v>28</v>
      </c>
      <c r="S155" s="58">
        <v>32</v>
      </c>
      <c r="T155" s="58">
        <v>32</v>
      </c>
      <c r="U155" s="58">
        <v>39</v>
      </c>
      <c r="V155" s="58">
        <v>36</v>
      </c>
      <c r="W155" s="58">
        <v>33</v>
      </c>
      <c r="X155" s="58">
        <v>30</v>
      </c>
      <c r="Y155" s="58">
        <v>45</v>
      </c>
      <c r="Z155" s="58">
        <v>0</v>
      </c>
      <c r="AA155" s="58">
        <v>0</v>
      </c>
      <c r="AB155" s="58">
        <v>0</v>
      </c>
      <c r="AC155" s="58">
        <v>0</v>
      </c>
      <c r="AD155" s="58">
        <v>0</v>
      </c>
      <c r="AE155" s="58">
        <v>0</v>
      </c>
      <c r="AF155" s="58">
        <v>0</v>
      </c>
      <c r="AG155" s="58">
        <v>0</v>
      </c>
      <c r="AH155" s="58">
        <v>0</v>
      </c>
      <c r="AI155" s="58">
        <v>0</v>
      </c>
      <c r="AJ155" s="58">
        <v>0</v>
      </c>
      <c r="AK155" s="58" t="s">
        <v>290</v>
      </c>
      <c r="AL155" s="58">
        <v>20</v>
      </c>
      <c r="AM155" s="58">
        <v>60</v>
      </c>
      <c r="AN155" s="58">
        <v>0</v>
      </c>
      <c r="AO155" s="58">
        <v>248</v>
      </c>
      <c r="AP155" s="58">
        <v>24</v>
      </c>
      <c r="AQ155" s="58">
        <v>186</v>
      </c>
      <c r="AR155" s="58">
        <v>170</v>
      </c>
      <c r="AS155" s="58">
        <v>0</v>
      </c>
      <c r="AT155" s="58">
        <v>0</v>
      </c>
      <c r="AU155" s="58">
        <v>30</v>
      </c>
      <c r="AV155" s="58">
        <v>356</v>
      </c>
      <c r="AW155" s="57"/>
    </row>
    <row r="156" spans="1:49">
      <c r="A156" s="57" t="s">
        <v>1147</v>
      </c>
      <c r="B156" s="57" t="s">
        <v>1148</v>
      </c>
      <c r="C156" s="57" t="s">
        <v>314</v>
      </c>
      <c r="D156" s="57" t="s">
        <v>1149</v>
      </c>
      <c r="E156" s="57" t="s">
        <v>1150</v>
      </c>
      <c r="F156" s="57" t="s">
        <v>1151</v>
      </c>
      <c r="G156" s="57" t="s">
        <v>1065</v>
      </c>
      <c r="H156" s="57" t="s">
        <v>288</v>
      </c>
      <c r="I156" s="57" t="s">
        <v>1066</v>
      </c>
      <c r="J156" s="136">
        <v>7083524820</v>
      </c>
      <c r="K156" s="57" t="s">
        <v>146</v>
      </c>
      <c r="L156">
        <v>3</v>
      </c>
      <c r="M156">
        <v>21</v>
      </c>
      <c r="N156">
        <v>8</v>
      </c>
      <c r="O156" s="65">
        <v>32</v>
      </c>
      <c r="P156" s="58">
        <v>62</v>
      </c>
      <c r="Q156" s="58">
        <v>26</v>
      </c>
      <c r="R156" s="58">
        <v>36</v>
      </c>
      <c r="S156" s="58">
        <v>26</v>
      </c>
      <c r="T156" s="58">
        <v>25</v>
      </c>
      <c r="U156" s="58">
        <v>36</v>
      </c>
      <c r="V156" s="58">
        <v>27</v>
      </c>
      <c r="W156" s="58">
        <v>25</v>
      </c>
      <c r="X156" s="58">
        <v>24</v>
      </c>
      <c r="Y156" s="58">
        <v>40</v>
      </c>
      <c r="Z156" s="58">
        <v>0</v>
      </c>
      <c r="AA156" s="58">
        <v>0</v>
      </c>
      <c r="AB156" s="58">
        <v>0</v>
      </c>
      <c r="AC156" s="58">
        <v>0</v>
      </c>
      <c r="AD156" s="58">
        <v>0</v>
      </c>
      <c r="AE156" s="58">
        <v>0</v>
      </c>
      <c r="AF156" s="58">
        <v>0</v>
      </c>
      <c r="AG156" s="58">
        <v>0</v>
      </c>
      <c r="AH156" s="58">
        <v>0</v>
      </c>
      <c r="AI156" s="58">
        <v>0</v>
      </c>
      <c r="AJ156" s="58">
        <v>0</v>
      </c>
      <c r="AK156" s="58" t="s">
        <v>290</v>
      </c>
      <c r="AL156" s="58">
        <v>0</v>
      </c>
      <c r="AM156" s="58">
        <v>142</v>
      </c>
      <c r="AN156" s="58">
        <v>0</v>
      </c>
      <c r="AO156" s="58">
        <v>172</v>
      </c>
      <c r="AP156" s="58">
        <v>11</v>
      </c>
      <c r="AQ156" s="58">
        <v>188</v>
      </c>
      <c r="AR156" s="58">
        <v>139</v>
      </c>
      <c r="AS156" s="58">
        <v>0</v>
      </c>
      <c r="AT156" s="58">
        <v>0</v>
      </c>
      <c r="AU156" s="58">
        <v>0</v>
      </c>
      <c r="AV156" s="58">
        <v>327</v>
      </c>
      <c r="AW156" s="57"/>
    </row>
    <row r="157" spans="1:49">
      <c r="A157" s="57" t="s">
        <v>1152</v>
      </c>
      <c r="B157" s="57" t="s">
        <v>791</v>
      </c>
      <c r="C157" s="57" t="s">
        <v>283</v>
      </c>
      <c r="D157" s="57" t="s">
        <v>1139</v>
      </c>
      <c r="E157" s="57" t="s">
        <v>1153</v>
      </c>
      <c r="F157" s="57" t="s">
        <v>1154</v>
      </c>
      <c r="G157" s="57" t="s">
        <v>1065</v>
      </c>
      <c r="H157" s="57" t="s">
        <v>288</v>
      </c>
      <c r="I157" s="57" t="s">
        <v>1066</v>
      </c>
      <c r="J157" s="136">
        <v>7083522175</v>
      </c>
      <c r="K157" s="57" t="s">
        <v>146</v>
      </c>
      <c r="L157">
        <v>4</v>
      </c>
      <c r="M157">
        <v>33.5</v>
      </c>
      <c r="N157">
        <v>7.5</v>
      </c>
      <c r="O157" s="65">
        <v>45</v>
      </c>
      <c r="P157" s="58">
        <v>56</v>
      </c>
      <c r="Q157" s="58">
        <v>44</v>
      </c>
      <c r="R157" s="58">
        <v>32</v>
      </c>
      <c r="S157" s="58">
        <v>48</v>
      </c>
      <c r="T157" s="58">
        <v>41</v>
      </c>
      <c r="U157" s="58">
        <v>35</v>
      </c>
      <c r="V157" s="58">
        <v>53</v>
      </c>
      <c r="W157" s="58">
        <v>46</v>
      </c>
      <c r="X157" s="58">
        <v>38</v>
      </c>
      <c r="Y157" s="58">
        <v>53</v>
      </c>
      <c r="Z157" s="58">
        <v>0</v>
      </c>
      <c r="AA157" s="58">
        <v>0</v>
      </c>
      <c r="AB157" s="58">
        <v>0</v>
      </c>
      <c r="AC157" s="58">
        <v>0</v>
      </c>
      <c r="AD157" s="58">
        <v>0</v>
      </c>
      <c r="AE157" s="58">
        <v>0</v>
      </c>
      <c r="AF157" s="58">
        <v>0</v>
      </c>
      <c r="AG157" s="58">
        <v>0</v>
      </c>
      <c r="AH157" s="58">
        <v>0</v>
      </c>
      <c r="AI157" s="58">
        <v>0</v>
      </c>
      <c r="AJ157" s="58" t="s">
        <v>290</v>
      </c>
      <c r="AK157" s="58" t="s">
        <v>290</v>
      </c>
      <c r="AL157" s="58" t="s">
        <v>290</v>
      </c>
      <c r="AM157" s="58">
        <v>40</v>
      </c>
      <c r="AN157" s="58" t="s">
        <v>290</v>
      </c>
      <c r="AO157" s="58">
        <v>397</v>
      </c>
      <c r="AP157" s="58">
        <v>0</v>
      </c>
      <c r="AQ157" s="58">
        <v>228</v>
      </c>
      <c r="AR157" s="58">
        <v>218</v>
      </c>
      <c r="AS157" s="58">
        <v>0</v>
      </c>
      <c r="AT157" s="58">
        <v>0</v>
      </c>
      <c r="AU157" s="58">
        <v>13</v>
      </c>
      <c r="AV157" s="58">
        <v>446</v>
      </c>
      <c r="AW157" s="57"/>
    </row>
    <row r="158" spans="1:49">
      <c r="A158" s="57" t="s">
        <v>1155</v>
      </c>
      <c r="B158" s="57" t="s">
        <v>1156</v>
      </c>
      <c r="C158" s="57" t="s">
        <v>283</v>
      </c>
      <c r="D158" s="57" t="s">
        <v>1157</v>
      </c>
      <c r="E158" s="57" t="s">
        <v>1158</v>
      </c>
      <c r="F158" s="57" t="s">
        <v>1159</v>
      </c>
      <c r="G158" s="57" t="s">
        <v>1160</v>
      </c>
      <c r="H158" s="57" t="s">
        <v>288</v>
      </c>
      <c r="I158" s="57" t="s">
        <v>1123</v>
      </c>
      <c r="J158" s="136">
        <v>7084538234</v>
      </c>
      <c r="K158" s="57" t="s">
        <v>146</v>
      </c>
      <c r="L158">
        <v>1</v>
      </c>
      <c r="M158">
        <v>23</v>
      </c>
      <c r="N158">
        <v>5</v>
      </c>
      <c r="O158" s="65">
        <v>29</v>
      </c>
      <c r="P158" s="58">
        <v>42</v>
      </c>
      <c r="Q158" s="58">
        <v>32</v>
      </c>
      <c r="R158" s="58">
        <v>42</v>
      </c>
      <c r="S158" s="58">
        <v>37</v>
      </c>
      <c r="T158" s="58">
        <v>33</v>
      </c>
      <c r="U158" s="58">
        <v>37</v>
      </c>
      <c r="V158" s="58">
        <v>38</v>
      </c>
      <c r="W158" s="58">
        <v>43</v>
      </c>
      <c r="X158" s="58">
        <v>34</v>
      </c>
      <c r="Y158" s="58">
        <v>50</v>
      </c>
      <c r="Z158" s="58">
        <v>0</v>
      </c>
      <c r="AA158" s="58">
        <v>0</v>
      </c>
      <c r="AB158" s="58">
        <v>0</v>
      </c>
      <c r="AC158" s="58">
        <v>0</v>
      </c>
      <c r="AD158" s="58">
        <v>0</v>
      </c>
      <c r="AE158" s="58">
        <v>0</v>
      </c>
      <c r="AF158" s="58">
        <v>0</v>
      </c>
      <c r="AG158" s="58">
        <v>0</v>
      </c>
      <c r="AH158" s="58">
        <v>0</v>
      </c>
      <c r="AI158" s="58">
        <v>0</v>
      </c>
      <c r="AJ158" s="58">
        <v>0</v>
      </c>
      <c r="AK158" s="58">
        <v>13</v>
      </c>
      <c r="AL158" s="58" t="s">
        <v>290</v>
      </c>
      <c r="AM158" s="58">
        <v>115</v>
      </c>
      <c r="AN158" s="58">
        <v>0</v>
      </c>
      <c r="AO158" s="58">
        <v>234</v>
      </c>
      <c r="AP158" s="58">
        <v>19</v>
      </c>
      <c r="AQ158" s="58">
        <v>202</v>
      </c>
      <c r="AR158" s="58">
        <v>186</v>
      </c>
      <c r="AS158" s="58">
        <v>0</v>
      </c>
      <c r="AT158" s="58">
        <v>0</v>
      </c>
      <c r="AU158" s="58">
        <v>78</v>
      </c>
      <c r="AV158" s="58">
        <v>388</v>
      </c>
      <c r="AW158" s="57"/>
    </row>
    <row r="159" spans="1:49">
      <c r="A159" s="57" t="s">
        <v>1161</v>
      </c>
      <c r="B159" s="57" t="s">
        <v>1162</v>
      </c>
      <c r="C159" s="57" t="s">
        <v>353</v>
      </c>
      <c r="D159" s="57" t="s">
        <v>1163</v>
      </c>
      <c r="E159" s="57" t="s">
        <v>1164</v>
      </c>
      <c r="F159" s="57" t="s">
        <v>1165</v>
      </c>
      <c r="G159" s="57" t="s">
        <v>1020</v>
      </c>
      <c r="H159" s="57" t="s">
        <v>288</v>
      </c>
      <c r="I159" s="57" t="s">
        <v>1031</v>
      </c>
      <c r="J159" s="136">
        <v>7083661882</v>
      </c>
      <c r="K159" s="57" t="s">
        <v>146</v>
      </c>
      <c r="L159">
        <v>4</v>
      </c>
      <c r="M159">
        <v>9</v>
      </c>
      <c r="N159">
        <v>22</v>
      </c>
      <c r="O159" s="65">
        <v>35</v>
      </c>
      <c r="P159" s="58">
        <v>50</v>
      </c>
      <c r="Q159" s="58">
        <v>18</v>
      </c>
      <c r="R159" s="58">
        <v>13</v>
      </c>
      <c r="S159" s="58">
        <v>13</v>
      </c>
      <c r="T159" s="58" t="s">
        <v>290</v>
      </c>
      <c r="U159" s="58">
        <v>10</v>
      </c>
      <c r="V159" s="58">
        <v>10</v>
      </c>
      <c r="W159" s="58" t="s">
        <v>290</v>
      </c>
      <c r="X159" s="58" t="s">
        <v>290</v>
      </c>
      <c r="Y159" s="58" t="s">
        <v>290</v>
      </c>
      <c r="Z159" s="58">
        <v>0</v>
      </c>
      <c r="AA159" s="58">
        <v>0</v>
      </c>
      <c r="AB159" s="58">
        <v>0</v>
      </c>
      <c r="AC159" s="58">
        <v>0</v>
      </c>
      <c r="AD159" s="58">
        <v>0</v>
      </c>
      <c r="AE159" s="58">
        <v>0</v>
      </c>
      <c r="AF159" s="58">
        <v>0</v>
      </c>
      <c r="AG159" s="58">
        <v>0</v>
      </c>
      <c r="AH159" s="58">
        <v>0</v>
      </c>
      <c r="AI159" s="58">
        <v>0</v>
      </c>
      <c r="AJ159" s="58">
        <v>0</v>
      </c>
      <c r="AK159" s="58" t="s">
        <v>290</v>
      </c>
      <c r="AL159" s="58" t="s">
        <v>290</v>
      </c>
      <c r="AM159" s="58">
        <v>11</v>
      </c>
      <c r="AN159" s="58">
        <v>0</v>
      </c>
      <c r="AO159" s="58">
        <v>90</v>
      </c>
      <c r="AP159" s="58">
        <v>25</v>
      </c>
      <c r="AQ159" s="58">
        <v>76</v>
      </c>
      <c r="AR159" s="58">
        <v>62</v>
      </c>
      <c r="AS159" s="58">
        <v>0</v>
      </c>
      <c r="AT159" s="58">
        <v>0</v>
      </c>
      <c r="AU159" s="58">
        <v>35</v>
      </c>
      <c r="AV159" s="58">
        <v>138</v>
      </c>
      <c r="AW159" s="57"/>
    </row>
    <row r="160" spans="1:49">
      <c r="A160" s="57" t="s">
        <v>1166</v>
      </c>
      <c r="B160" s="57" t="s">
        <v>1167</v>
      </c>
      <c r="C160" s="57"/>
      <c r="D160" s="57" t="s">
        <v>1168</v>
      </c>
      <c r="E160" s="57" t="s">
        <v>1169</v>
      </c>
      <c r="F160" s="57" t="s">
        <v>1170</v>
      </c>
      <c r="G160" s="57" t="s">
        <v>1171</v>
      </c>
      <c r="H160" s="57" t="s">
        <v>288</v>
      </c>
      <c r="I160" s="57" t="s">
        <v>1172</v>
      </c>
      <c r="J160" s="136">
        <v>7083878573</v>
      </c>
      <c r="K160" s="57" t="s">
        <v>146</v>
      </c>
      <c r="L160">
        <v>4</v>
      </c>
      <c r="M160">
        <v>43</v>
      </c>
      <c r="N160">
        <v>42</v>
      </c>
      <c r="O160" s="65">
        <v>89</v>
      </c>
      <c r="P160" s="58">
        <v>0</v>
      </c>
      <c r="Q160" s="58">
        <v>0</v>
      </c>
      <c r="R160" s="58">
        <v>0</v>
      </c>
      <c r="S160" s="58">
        <v>0</v>
      </c>
      <c r="T160" s="58">
        <v>0</v>
      </c>
      <c r="U160" s="58">
        <v>0</v>
      </c>
      <c r="V160" s="58">
        <v>0</v>
      </c>
      <c r="W160" s="58">
        <v>0</v>
      </c>
      <c r="X160" s="58">
        <v>0</v>
      </c>
      <c r="Y160" s="58">
        <v>0</v>
      </c>
      <c r="Z160" s="58">
        <v>186</v>
      </c>
      <c r="AA160" s="58">
        <v>192</v>
      </c>
      <c r="AB160" s="58">
        <v>168</v>
      </c>
      <c r="AC160" s="58">
        <v>164</v>
      </c>
      <c r="AD160" s="58">
        <v>0</v>
      </c>
      <c r="AE160" s="58">
        <v>0</v>
      </c>
      <c r="AF160" s="58">
        <v>0</v>
      </c>
      <c r="AG160" s="58">
        <v>0</v>
      </c>
      <c r="AH160" s="58">
        <v>0</v>
      </c>
      <c r="AI160" s="58">
        <v>0</v>
      </c>
      <c r="AJ160" s="58">
        <v>0</v>
      </c>
      <c r="AK160" s="58">
        <v>22</v>
      </c>
      <c r="AL160" s="58">
        <v>14</v>
      </c>
      <c r="AM160" s="58">
        <v>126</v>
      </c>
      <c r="AN160" s="58">
        <v>0</v>
      </c>
      <c r="AO160" s="58">
        <v>460</v>
      </c>
      <c r="AP160" s="58">
        <v>88</v>
      </c>
      <c r="AQ160" s="58">
        <v>385</v>
      </c>
      <c r="AR160" s="58">
        <v>325</v>
      </c>
      <c r="AS160" s="58">
        <v>99</v>
      </c>
      <c r="AT160" s="58">
        <v>75</v>
      </c>
      <c r="AU160" s="58">
        <v>0</v>
      </c>
      <c r="AV160" s="58">
        <v>710</v>
      </c>
      <c r="AW160" s="57"/>
    </row>
    <row r="161" spans="1:49">
      <c r="A161" s="57" t="s">
        <v>1173</v>
      </c>
      <c r="B161" s="57" t="s">
        <v>1174</v>
      </c>
      <c r="C161" s="57"/>
      <c r="D161" s="57" t="s">
        <v>1175</v>
      </c>
      <c r="E161" s="57" t="s">
        <v>1176</v>
      </c>
      <c r="F161" s="57" t="s">
        <v>1177</v>
      </c>
      <c r="G161" s="57" t="s">
        <v>1020</v>
      </c>
      <c r="H161" s="57" t="s">
        <v>288</v>
      </c>
      <c r="I161" s="57" t="s">
        <v>1031</v>
      </c>
      <c r="J161" s="136">
        <v>7088486626</v>
      </c>
      <c r="K161" s="57" t="s">
        <v>146</v>
      </c>
      <c r="L161">
        <v>3</v>
      </c>
      <c r="M161">
        <v>6</v>
      </c>
      <c r="N161">
        <v>0</v>
      </c>
      <c r="O161" s="65">
        <v>9</v>
      </c>
      <c r="P161" s="58">
        <v>46</v>
      </c>
      <c r="Q161" s="58">
        <v>15</v>
      </c>
      <c r="R161" s="58">
        <v>0</v>
      </c>
      <c r="S161" s="58">
        <v>0</v>
      </c>
      <c r="T161" s="58">
        <v>0</v>
      </c>
      <c r="U161" s="58">
        <v>0</v>
      </c>
      <c r="V161" s="58">
        <v>0</v>
      </c>
      <c r="W161" s="58">
        <v>0</v>
      </c>
      <c r="X161" s="58">
        <v>0</v>
      </c>
      <c r="Y161" s="58">
        <v>0</v>
      </c>
      <c r="Z161" s="58">
        <v>0</v>
      </c>
      <c r="AA161" s="58">
        <v>0</v>
      </c>
      <c r="AB161" s="58">
        <v>0</v>
      </c>
      <c r="AC161" s="58">
        <v>0</v>
      </c>
      <c r="AD161" s="58">
        <v>0</v>
      </c>
      <c r="AE161" s="58">
        <v>0</v>
      </c>
      <c r="AF161" s="58">
        <v>0</v>
      </c>
      <c r="AG161" s="58">
        <v>0</v>
      </c>
      <c r="AH161" s="58">
        <v>0</v>
      </c>
      <c r="AI161" s="58">
        <v>0</v>
      </c>
      <c r="AJ161" s="58">
        <v>0</v>
      </c>
      <c r="AK161" s="58">
        <v>11</v>
      </c>
      <c r="AL161" s="58" t="s">
        <v>290</v>
      </c>
      <c r="AM161" s="58" t="s">
        <v>290</v>
      </c>
      <c r="AN161" s="58">
        <v>0</v>
      </c>
      <c r="AO161" s="58">
        <v>19</v>
      </c>
      <c r="AP161" s="58">
        <v>22</v>
      </c>
      <c r="AQ161" s="58">
        <v>32</v>
      </c>
      <c r="AR161" s="58">
        <v>29</v>
      </c>
      <c r="AS161" s="58">
        <v>0</v>
      </c>
      <c r="AT161" s="58">
        <v>0</v>
      </c>
      <c r="AU161" s="58" t="s">
        <v>290</v>
      </c>
      <c r="AV161" s="58">
        <v>61</v>
      </c>
      <c r="AW161" s="57"/>
    </row>
    <row r="162" spans="1:49">
      <c r="A162" s="57" t="s">
        <v>1178</v>
      </c>
      <c r="B162" s="57" t="s">
        <v>1179</v>
      </c>
      <c r="C162" s="57"/>
      <c r="D162" s="57" t="s">
        <v>1180</v>
      </c>
      <c r="E162" s="57" t="s">
        <v>1181</v>
      </c>
      <c r="F162" s="57" t="s">
        <v>1182</v>
      </c>
      <c r="G162" s="57" t="s">
        <v>1041</v>
      </c>
      <c r="H162" s="57" t="s">
        <v>288</v>
      </c>
      <c r="I162" s="57" t="s">
        <v>1042</v>
      </c>
      <c r="J162" s="136">
        <v>3123510074</v>
      </c>
      <c r="K162" s="57" t="s">
        <v>146</v>
      </c>
      <c r="L162">
        <v>3</v>
      </c>
      <c r="M162">
        <v>10</v>
      </c>
      <c r="N162">
        <v>0</v>
      </c>
      <c r="O162" s="65">
        <v>13</v>
      </c>
      <c r="P162" s="58">
        <v>52</v>
      </c>
      <c r="Q162" s="58" t="s">
        <v>290</v>
      </c>
      <c r="R162" s="58">
        <v>0</v>
      </c>
      <c r="S162" s="58">
        <v>0</v>
      </c>
      <c r="T162" s="58">
        <v>0</v>
      </c>
      <c r="U162" s="58">
        <v>0</v>
      </c>
      <c r="V162" s="58">
        <v>0</v>
      </c>
      <c r="W162" s="58">
        <v>0</v>
      </c>
      <c r="X162" s="58">
        <v>0</v>
      </c>
      <c r="Y162" s="58">
        <v>0</v>
      </c>
      <c r="Z162" s="58">
        <v>0</v>
      </c>
      <c r="AA162" s="58">
        <v>0</v>
      </c>
      <c r="AB162" s="58">
        <v>0</v>
      </c>
      <c r="AC162" s="58">
        <v>0</v>
      </c>
      <c r="AD162" s="58">
        <v>0</v>
      </c>
      <c r="AE162" s="58">
        <v>0</v>
      </c>
      <c r="AF162" s="58">
        <v>0</v>
      </c>
      <c r="AG162" s="58">
        <v>0</v>
      </c>
      <c r="AH162" s="58">
        <v>0</v>
      </c>
      <c r="AI162" s="58">
        <v>0</v>
      </c>
      <c r="AJ162" s="58">
        <v>0</v>
      </c>
      <c r="AK162" s="58" t="s">
        <v>290</v>
      </c>
      <c r="AL162" s="58" t="s">
        <v>290</v>
      </c>
      <c r="AM162" s="58" t="s">
        <v>290</v>
      </c>
      <c r="AN162" s="58">
        <v>0</v>
      </c>
      <c r="AO162" s="58">
        <v>24</v>
      </c>
      <c r="AP162" s="58">
        <v>15</v>
      </c>
      <c r="AQ162" s="58">
        <v>27</v>
      </c>
      <c r="AR162" s="58">
        <v>28</v>
      </c>
      <c r="AS162" s="58">
        <v>0</v>
      </c>
      <c r="AT162" s="58">
        <v>0</v>
      </c>
      <c r="AU162" s="58">
        <v>0</v>
      </c>
      <c r="AV162" s="58">
        <v>55</v>
      </c>
      <c r="AW162" s="57"/>
    </row>
    <row r="163" spans="1:49">
      <c r="A163" s="57" t="s">
        <v>1183</v>
      </c>
      <c r="B163" s="57" t="s">
        <v>1184</v>
      </c>
      <c r="C163" s="57"/>
      <c r="D163" s="57" t="s">
        <v>1185</v>
      </c>
      <c r="E163" s="57" t="s">
        <v>1186</v>
      </c>
      <c r="F163" s="57" t="s">
        <v>1187</v>
      </c>
      <c r="G163" s="57" t="s">
        <v>1086</v>
      </c>
      <c r="H163" s="57" t="s">
        <v>288</v>
      </c>
      <c r="I163" s="57" t="s">
        <v>1087</v>
      </c>
      <c r="J163" s="136">
        <v>7082469696</v>
      </c>
      <c r="K163" s="57" t="s">
        <v>146</v>
      </c>
      <c r="L163">
        <v>0.7</v>
      </c>
      <c r="M163">
        <v>0.8</v>
      </c>
      <c r="N163">
        <v>1.5</v>
      </c>
      <c r="O163" s="65">
        <v>3</v>
      </c>
      <c r="P163" s="58">
        <v>24</v>
      </c>
      <c r="Q163" s="58" t="s">
        <v>290</v>
      </c>
      <c r="R163" s="58">
        <v>0</v>
      </c>
      <c r="S163" s="58">
        <v>0</v>
      </c>
      <c r="T163" s="58">
        <v>0</v>
      </c>
      <c r="U163" s="58">
        <v>0</v>
      </c>
      <c r="V163" s="58">
        <v>0</v>
      </c>
      <c r="W163" s="58">
        <v>0</v>
      </c>
      <c r="X163" s="58">
        <v>0</v>
      </c>
      <c r="Y163" s="58">
        <v>0</v>
      </c>
      <c r="Z163" s="58">
        <v>0</v>
      </c>
      <c r="AA163" s="58">
        <v>0</v>
      </c>
      <c r="AB163" s="58">
        <v>0</v>
      </c>
      <c r="AC163" s="58">
        <v>0</v>
      </c>
      <c r="AD163" s="58">
        <v>0</v>
      </c>
      <c r="AE163" s="58">
        <v>0</v>
      </c>
      <c r="AF163" s="58">
        <v>0</v>
      </c>
      <c r="AG163" s="58">
        <v>0</v>
      </c>
      <c r="AH163" s="58">
        <v>0</v>
      </c>
      <c r="AI163" s="58">
        <v>0</v>
      </c>
      <c r="AJ163" s="58">
        <v>0</v>
      </c>
      <c r="AK163" s="58" t="s">
        <v>290</v>
      </c>
      <c r="AL163" s="58">
        <v>0</v>
      </c>
      <c r="AM163" s="58" t="s">
        <v>290</v>
      </c>
      <c r="AN163" s="58">
        <v>0</v>
      </c>
      <c r="AO163" s="58">
        <v>24</v>
      </c>
      <c r="AP163" s="58" t="s">
        <v>290</v>
      </c>
      <c r="AQ163" s="58">
        <v>15</v>
      </c>
      <c r="AR163" s="58">
        <v>17</v>
      </c>
      <c r="AS163" s="58">
        <v>0</v>
      </c>
      <c r="AT163" s="58">
        <v>0</v>
      </c>
      <c r="AU163" s="58">
        <v>0</v>
      </c>
      <c r="AV163" s="58">
        <v>32</v>
      </c>
      <c r="AW163" s="57"/>
    </row>
    <row r="164" spans="1:49">
      <c r="A164" s="57" t="s">
        <v>1188</v>
      </c>
      <c r="B164" s="57" t="s">
        <v>1189</v>
      </c>
      <c r="C164" s="57"/>
      <c r="D164" s="57" t="s">
        <v>1190</v>
      </c>
      <c r="E164" s="57" t="s">
        <v>1191</v>
      </c>
      <c r="F164" s="57" t="s">
        <v>1192</v>
      </c>
      <c r="G164" s="57" t="s">
        <v>1020</v>
      </c>
      <c r="H164" s="57" t="s">
        <v>288</v>
      </c>
      <c r="I164" s="57" t="s">
        <v>1136</v>
      </c>
      <c r="J164" s="136">
        <v>7088482662</v>
      </c>
      <c r="K164" s="57" t="s">
        <v>146</v>
      </c>
      <c r="L164">
        <v>3</v>
      </c>
      <c r="M164">
        <v>7</v>
      </c>
      <c r="N164">
        <v>10</v>
      </c>
      <c r="O164" s="65">
        <v>20</v>
      </c>
      <c r="P164" s="58">
        <v>57</v>
      </c>
      <c r="Q164" s="58">
        <v>22</v>
      </c>
      <c r="R164" s="58">
        <v>13</v>
      </c>
      <c r="S164" s="58" t="s">
        <v>290</v>
      </c>
      <c r="T164" s="58">
        <v>11</v>
      </c>
      <c r="U164" s="58" t="s">
        <v>290</v>
      </c>
      <c r="V164" s="58" t="s">
        <v>290</v>
      </c>
      <c r="W164" s="58" t="s">
        <v>290</v>
      </c>
      <c r="X164" s="58">
        <v>0</v>
      </c>
      <c r="Y164" s="58">
        <v>0</v>
      </c>
      <c r="Z164" s="58">
        <v>0</v>
      </c>
      <c r="AA164" s="58">
        <v>0</v>
      </c>
      <c r="AB164" s="58">
        <v>0</v>
      </c>
      <c r="AC164" s="58">
        <v>0</v>
      </c>
      <c r="AD164" s="58">
        <v>0</v>
      </c>
      <c r="AE164" s="58">
        <v>0</v>
      </c>
      <c r="AF164" s="58">
        <v>0</v>
      </c>
      <c r="AG164" s="58">
        <v>0</v>
      </c>
      <c r="AH164" s="58">
        <v>0</v>
      </c>
      <c r="AI164" s="58">
        <v>0</v>
      </c>
      <c r="AJ164" s="58">
        <v>0</v>
      </c>
      <c r="AK164" s="58" t="s">
        <v>290</v>
      </c>
      <c r="AL164" s="58">
        <v>12</v>
      </c>
      <c r="AM164" s="58">
        <v>18</v>
      </c>
      <c r="AN164" s="58">
        <v>0</v>
      </c>
      <c r="AO164" s="58">
        <v>76</v>
      </c>
      <c r="AP164" s="58">
        <v>15</v>
      </c>
      <c r="AQ164" s="58">
        <v>72</v>
      </c>
      <c r="AR164" s="58">
        <v>58</v>
      </c>
      <c r="AS164" s="58">
        <v>0</v>
      </c>
      <c r="AT164" s="58">
        <v>0</v>
      </c>
      <c r="AU164" s="58" t="s">
        <v>290</v>
      </c>
      <c r="AV164" s="58">
        <v>130</v>
      </c>
      <c r="AW164" s="57"/>
    </row>
    <row r="165" spans="1:49">
      <c r="A165" s="57" t="s">
        <v>1193</v>
      </c>
      <c r="B165" s="57" t="s">
        <v>1194</v>
      </c>
      <c r="C165" s="57" t="s">
        <v>518</v>
      </c>
      <c r="D165" s="57" t="s">
        <v>1195</v>
      </c>
      <c r="E165" s="57" t="s">
        <v>1196</v>
      </c>
      <c r="F165" s="57" t="s">
        <v>1197</v>
      </c>
      <c r="G165" s="57" t="s">
        <v>1198</v>
      </c>
      <c r="H165" s="57" t="s">
        <v>288</v>
      </c>
      <c r="I165" s="57" t="s">
        <v>1199</v>
      </c>
      <c r="J165" s="136">
        <v>7088338966</v>
      </c>
      <c r="K165" s="57" t="s">
        <v>146</v>
      </c>
      <c r="L165">
        <v>1.5</v>
      </c>
      <c r="M165">
        <v>3.5</v>
      </c>
      <c r="N165">
        <v>1</v>
      </c>
      <c r="O165" s="65">
        <v>6</v>
      </c>
      <c r="P165" s="58" t="s">
        <v>290</v>
      </c>
      <c r="Q165" s="58" t="s">
        <v>290</v>
      </c>
      <c r="R165" s="58" t="s">
        <v>290</v>
      </c>
      <c r="S165" s="58" t="s">
        <v>290</v>
      </c>
      <c r="T165" s="58" t="s">
        <v>290</v>
      </c>
      <c r="U165" s="58" t="s">
        <v>290</v>
      </c>
      <c r="V165" s="58" t="s">
        <v>290</v>
      </c>
      <c r="W165" s="58" t="s">
        <v>290</v>
      </c>
      <c r="X165" s="58" t="s">
        <v>290</v>
      </c>
      <c r="Y165" s="58">
        <v>0</v>
      </c>
      <c r="Z165" s="58">
        <v>0</v>
      </c>
      <c r="AA165" s="58">
        <v>0</v>
      </c>
      <c r="AB165" s="58">
        <v>0</v>
      </c>
      <c r="AC165" s="58">
        <v>0</v>
      </c>
      <c r="AD165" s="58">
        <v>0</v>
      </c>
      <c r="AE165" s="58">
        <v>0</v>
      </c>
      <c r="AF165" s="58">
        <v>0</v>
      </c>
      <c r="AG165" s="58">
        <v>0</v>
      </c>
      <c r="AH165" s="58">
        <v>0</v>
      </c>
      <c r="AI165" s="58">
        <v>0</v>
      </c>
      <c r="AJ165" s="58">
        <v>0</v>
      </c>
      <c r="AK165" s="58">
        <v>0</v>
      </c>
      <c r="AL165" s="58">
        <v>27</v>
      </c>
      <c r="AM165" s="58">
        <v>0</v>
      </c>
      <c r="AN165" s="58">
        <v>0</v>
      </c>
      <c r="AO165" s="58">
        <v>0</v>
      </c>
      <c r="AP165" s="58">
        <v>0</v>
      </c>
      <c r="AQ165" s="58">
        <v>15</v>
      </c>
      <c r="AR165" s="58">
        <v>12</v>
      </c>
      <c r="AS165" s="58">
        <v>0</v>
      </c>
      <c r="AT165" s="58">
        <v>0</v>
      </c>
      <c r="AU165" s="58">
        <v>26</v>
      </c>
      <c r="AV165" s="58">
        <v>27</v>
      </c>
      <c r="AW165" s="57"/>
    </row>
    <row r="166" spans="1:49">
      <c r="A166" s="57" t="s">
        <v>1200</v>
      </c>
      <c r="B166" s="57" t="s">
        <v>1201</v>
      </c>
      <c r="C166" s="57" t="s">
        <v>314</v>
      </c>
      <c r="D166" s="57" t="s">
        <v>485</v>
      </c>
      <c r="E166" s="57" t="s">
        <v>1202</v>
      </c>
      <c r="F166" s="57" t="s">
        <v>1203</v>
      </c>
      <c r="G166" s="57" t="s">
        <v>1204</v>
      </c>
      <c r="H166" s="57" t="s">
        <v>288</v>
      </c>
      <c r="I166" s="57" t="s">
        <v>1205</v>
      </c>
      <c r="J166" s="136">
        <v>7083887650</v>
      </c>
      <c r="K166" s="57" t="s">
        <v>146</v>
      </c>
      <c r="L166">
        <v>0</v>
      </c>
      <c r="M166">
        <v>23.6</v>
      </c>
      <c r="N166">
        <v>10.8</v>
      </c>
      <c r="O166" s="65">
        <v>34.4</v>
      </c>
      <c r="P166" s="58">
        <v>0</v>
      </c>
      <c r="Q166" s="58">
        <v>0</v>
      </c>
      <c r="R166" s="58">
        <v>0</v>
      </c>
      <c r="S166" s="58">
        <v>0</v>
      </c>
      <c r="T166" s="58">
        <v>0</v>
      </c>
      <c r="U166" s="58">
        <v>0</v>
      </c>
      <c r="V166" s="58">
        <v>0</v>
      </c>
      <c r="W166" s="58">
        <v>0</v>
      </c>
      <c r="X166" s="58">
        <v>0</v>
      </c>
      <c r="Y166" s="58">
        <v>0</v>
      </c>
      <c r="Z166" s="58">
        <v>76</v>
      </c>
      <c r="AA166" s="58">
        <v>77</v>
      </c>
      <c r="AB166" s="58">
        <v>79</v>
      </c>
      <c r="AC166" s="58">
        <v>82</v>
      </c>
      <c r="AD166" s="58">
        <v>0</v>
      </c>
      <c r="AE166" s="58">
        <v>0</v>
      </c>
      <c r="AF166" s="58">
        <v>0</v>
      </c>
      <c r="AG166" s="58">
        <v>0</v>
      </c>
      <c r="AH166" s="58">
        <v>0</v>
      </c>
      <c r="AI166" s="58">
        <v>0</v>
      </c>
      <c r="AJ166" s="58">
        <v>0</v>
      </c>
      <c r="AK166" s="58" t="s">
        <v>290</v>
      </c>
      <c r="AL166" s="58">
        <v>63</v>
      </c>
      <c r="AM166" s="58">
        <v>29</v>
      </c>
      <c r="AN166" s="58">
        <v>0</v>
      </c>
      <c r="AO166" s="58">
        <v>201</v>
      </c>
      <c r="AP166" s="58">
        <v>16</v>
      </c>
      <c r="AQ166" s="58">
        <v>151</v>
      </c>
      <c r="AR166" s="58">
        <v>163</v>
      </c>
      <c r="AS166" s="58">
        <v>43</v>
      </c>
      <c r="AT166" s="58">
        <v>38</v>
      </c>
      <c r="AU166" s="58">
        <v>30</v>
      </c>
      <c r="AV166" s="58">
        <v>314</v>
      </c>
      <c r="AW166" s="57"/>
    </row>
    <row r="167" spans="1:49">
      <c r="A167" s="57" t="s">
        <v>1206</v>
      </c>
      <c r="B167" s="57" t="s">
        <v>1207</v>
      </c>
      <c r="C167" s="57"/>
      <c r="D167" s="57" t="s">
        <v>1208</v>
      </c>
      <c r="E167" s="57" t="s">
        <v>194</v>
      </c>
      <c r="F167" s="57" t="s">
        <v>1209</v>
      </c>
      <c r="G167" s="57" t="s">
        <v>1210</v>
      </c>
      <c r="H167" s="57" t="s">
        <v>288</v>
      </c>
      <c r="I167" s="57" t="s">
        <v>1211</v>
      </c>
      <c r="J167" s="136">
        <v>7089917281</v>
      </c>
      <c r="K167" s="57" t="s">
        <v>146</v>
      </c>
      <c r="L167">
        <v>2</v>
      </c>
      <c r="M167">
        <v>6</v>
      </c>
      <c r="N167">
        <v>2</v>
      </c>
      <c r="O167" s="65">
        <v>10</v>
      </c>
      <c r="P167" s="58" t="s">
        <v>290</v>
      </c>
      <c r="Q167" s="58" t="s">
        <v>290</v>
      </c>
      <c r="R167" s="58" t="s">
        <v>290</v>
      </c>
      <c r="S167" s="58" t="s">
        <v>290</v>
      </c>
      <c r="T167" s="58" t="s">
        <v>290</v>
      </c>
      <c r="U167" s="58" t="s">
        <v>290</v>
      </c>
      <c r="V167" s="58" t="s">
        <v>290</v>
      </c>
      <c r="W167" s="58" t="s">
        <v>290</v>
      </c>
      <c r="X167" s="58" t="s">
        <v>290</v>
      </c>
      <c r="Y167" s="58" t="s">
        <v>290</v>
      </c>
      <c r="Z167" s="58" t="s">
        <v>290</v>
      </c>
      <c r="AA167" s="58" t="s">
        <v>290</v>
      </c>
      <c r="AB167" s="58" t="s">
        <v>290</v>
      </c>
      <c r="AC167" s="58" t="s">
        <v>290</v>
      </c>
      <c r="AD167" s="58">
        <v>0</v>
      </c>
      <c r="AE167" s="58">
        <v>0</v>
      </c>
      <c r="AF167" s="58">
        <v>0</v>
      </c>
      <c r="AG167" s="58">
        <v>0</v>
      </c>
      <c r="AH167" s="58">
        <v>0</v>
      </c>
      <c r="AI167" s="58">
        <v>0</v>
      </c>
      <c r="AJ167" s="58">
        <v>0</v>
      </c>
      <c r="AK167" s="58">
        <v>0</v>
      </c>
      <c r="AL167" s="58">
        <v>30</v>
      </c>
      <c r="AM167" s="58">
        <v>13</v>
      </c>
      <c r="AN167" s="58">
        <v>0</v>
      </c>
      <c r="AO167" s="58" t="s">
        <v>290</v>
      </c>
      <c r="AP167" s="58">
        <v>0</v>
      </c>
      <c r="AQ167" s="58">
        <v>24</v>
      </c>
      <c r="AR167" s="58">
        <v>21</v>
      </c>
      <c r="AS167" s="58" t="s">
        <v>290</v>
      </c>
      <c r="AT167" s="58" t="s">
        <v>290</v>
      </c>
      <c r="AU167" s="58">
        <v>39</v>
      </c>
      <c r="AV167" s="58">
        <v>45</v>
      </c>
      <c r="AW167" s="57"/>
    </row>
    <row r="168" spans="1:49">
      <c r="A168" s="57" t="s">
        <v>1212</v>
      </c>
      <c r="B168" s="57" t="s">
        <v>1213</v>
      </c>
      <c r="C168" s="57"/>
      <c r="D168" s="57" t="s">
        <v>1214</v>
      </c>
      <c r="E168" s="57" t="s">
        <v>1215</v>
      </c>
      <c r="F168" s="57" t="s">
        <v>1216</v>
      </c>
      <c r="G168" s="57" t="s">
        <v>1217</v>
      </c>
      <c r="H168" s="57" t="s">
        <v>288</v>
      </c>
      <c r="I168" s="57" t="s">
        <v>1218</v>
      </c>
      <c r="J168" s="136">
        <v>7084183000</v>
      </c>
      <c r="K168" s="57" t="s">
        <v>146</v>
      </c>
      <c r="L168">
        <v>2</v>
      </c>
      <c r="M168">
        <v>9</v>
      </c>
      <c r="N168">
        <v>6</v>
      </c>
      <c r="O168" s="65">
        <v>17</v>
      </c>
      <c r="P168" s="58">
        <v>20</v>
      </c>
      <c r="Q168" s="58">
        <v>20</v>
      </c>
      <c r="R168" s="58">
        <v>20</v>
      </c>
      <c r="S168" s="58">
        <v>21</v>
      </c>
      <c r="T168" s="58">
        <v>13</v>
      </c>
      <c r="U168" s="58">
        <v>15</v>
      </c>
      <c r="V168" s="58">
        <v>10</v>
      </c>
      <c r="W168" s="58" t="s">
        <v>290</v>
      </c>
      <c r="X168" s="58" t="s">
        <v>290</v>
      </c>
      <c r="Y168" s="58" t="s">
        <v>290</v>
      </c>
      <c r="Z168" s="58">
        <v>0</v>
      </c>
      <c r="AA168" s="58">
        <v>0</v>
      </c>
      <c r="AB168" s="58">
        <v>0</v>
      </c>
      <c r="AC168" s="58">
        <v>0</v>
      </c>
      <c r="AD168" s="58">
        <v>11</v>
      </c>
      <c r="AE168" s="58">
        <v>0</v>
      </c>
      <c r="AF168" s="58">
        <v>0</v>
      </c>
      <c r="AG168" s="58">
        <v>0</v>
      </c>
      <c r="AH168" s="58">
        <v>0</v>
      </c>
      <c r="AI168" s="58">
        <v>0</v>
      </c>
      <c r="AJ168" s="58">
        <v>0</v>
      </c>
      <c r="AK168" s="58">
        <v>0</v>
      </c>
      <c r="AL168" s="58">
        <v>137</v>
      </c>
      <c r="AM168" s="58">
        <v>0</v>
      </c>
      <c r="AN168" s="58">
        <v>0</v>
      </c>
      <c r="AO168" s="58" t="s">
        <v>290</v>
      </c>
      <c r="AP168" s="58">
        <v>12</v>
      </c>
      <c r="AQ168" s="58">
        <v>86</v>
      </c>
      <c r="AR168" s="58">
        <v>64</v>
      </c>
      <c r="AS168" s="58">
        <v>0</v>
      </c>
      <c r="AT168" s="58">
        <v>0</v>
      </c>
      <c r="AU168" s="58">
        <v>90</v>
      </c>
      <c r="AV168" s="58">
        <v>150</v>
      </c>
      <c r="AW168" s="57"/>
    </row>
    <row r="169" spans="1:49">
      <c r="A169" s="57" t="s">
        <v>1219</v>
      </c>
      <c r="B169" s="57" t="s">
        <v>1220</v>
      </c>
      <c r="C169" s="57"/>
      <c r="D169" s="57" t="s">
        <v>1221</v>
      </c>
      <c r="E169" s="57" t="s">
        <v>1222</v>
      </c>
      <c r="F169" s="57" t="s">
        <v>1223</v>
      </c>
      <c r="G169" s="57" t="s">
        <v>1224</v>
      </c>
      <c r="H169" s="57" t="s">
        <v>288</v>
      </c>
      <c r="I169" s="57" t="s">
        <v>1225</v>
      </c>
      <c r="J169" s="136">
        <v>7083318740</v>
      </c>
      <c r="K169" s="57" t="s">
        <v>146</v>
      </c>
      <c r="L169">
        <v>3</v>
      </c>
      <c r="M169">
        <v>4</v>
      </c>
      <c r="N169">
        <v>2</v>
      </c>
      <c r="O169" s="65">
        <v>9</v>
      </c>
      <c r="P169" s="58">
        <v>0</v>
      </c>
      <c r="Q169" s="58" t="s">
        <v>290</v>
      </c>
      <c r="R169" s="58">
        <v>0</v>
      </c>
      <c r="S169" s="58" t="s">
        <v>290</v>
      </c>
      <c r="T169" s="58" t="s">
        <v>290</v>
      </c>
      <c r="U169" s="58" t="s">
        <v>290</v>
      </c>
      <c r="V169" s="58" t="s">
        <v>290</v>
      </c>
      <c r="W169" s="58" t="s">
        <v>290</v>
      </c>
      <c r="X169" s="58" t="s">
        <v>290</v>
      </c>
      <c r="Y169" s="58" t="s">
        <v>290</v>
      </c>
      <c r="Z169" s="58">
        <v>0</v>
      </c>
      <c r="AA169" s="58">
        <v>0</v>
      </c>
      <c r="AB169" s="58">
        <v>0</v>
      </c>
      <c r="AC169" s="58">
        <v>0</v>
      </c>
      <c r="AD169" s="58">
        <v>0</v>
      </c>
      <c r="AE169" s="58">
        <v>0</v>
      </c>
      <c r="AF169" s="58">
        <v>0</v>
      </c>
      <c r="AG169" s="58">
        <v>0</v>
      </c>
      <c r="AH169" s="58">
        <v>0</v>
      </c>
      <c r="AI169" s="58">
        <v>0</v>
      </c>
      <c r="AJ169" s="58">
        <v>0</v>
      </c>
      <c r="AK169" s="58">
        <v>0</v>
      </c>
      <c r="AL169" s="58">
        <v>33</v>
      </c>
      <c r="AM169" s="58">
        <v>0</v>
      </c>
      <c r="AN169" s="58">
        <v>0</v>
      </c>
      <c r="AO169" s="58">
        <v>0</v>
      </c>
      <c r="AP169" s="58">
        <v>0</v>
      </c>
      <c r="AQ169" s="58">
        <v>17</v>
      </c>
      <c r="AR169" s="58">
        <v>16</v>
      </c>
      <c r="AS169" s="58">
        <v>0</v>
      </c>
      <c r="AT169" s="58">
        <v>0</v>
      </c>
      <c r="AU169" s="58">
        <v>33</v>
      </c>
      <c r="AV169" s="58">
        <v>33</v>
      </c>
      <c r="AW169" s="57"/>
    </row>
    <row r="170" spans="1:49">
      <c r="A170" s="57" t="s">
        <v>1226</v>
      </c>
      <c r="B170" s="57" t="s">
        <v>1227</v>
      </c>
      <c r="C170" s="57"/>
      <c r="D170" s="57" t="s">
        <v>886</v>
      </c>
      <c r="E170" s="57" t="s">
        <v>1228</v>
      </c>
      <c r="F170" s="57" t="s">
        <v>1229</v>
      </c>
      <c r="G170" s="57" t="s">
        <v>1230</v>
      </c>
      <c r="H170" s="57" t="s">
        <v>288</v>
      </c>
      <c r="I170" s="57" t="s">
        <v>1231</v>
      </c>
      <c r="J170" s="136">
        <v>7088979332</v>
      </c>
      <c r="K170" s="57" t="s">
        <v>146</v>
      </c>
      <c r="L170">
        <v>1</v>
      </c>
      <c r="M170">
        <v>6</v>
      </c>
      <c r="N170">
        <v>0</v>
      </c>
      <c r="O170" s="65">
        <v>7</v>
      </c>
      <c r="P170" s="58">
        <v>33</v>
      </c>
      <c r="Q170" s="58" t="s">
        <v>290</v>
      </c>
      <c r="R170" s="58" t="s">
        <v>290</v>
      </c>
      <c r="S170" s="58" t="s">
        <v>290</v>
      </c>
      <c r="T170" s="58">
        <v>0</v>
      </c>
      <c r="U170" s="58">
        <v>0</v>
      </c>
      <c r="V170" s="58">
        <v>0</v>
      </c>
      <c r="W170" s="58">
        <v>0</v>
      </c>
      <c r="X170" s="58">
        <v>0</v>
      </c>
      <c r="Y170" s="58">
        <v>0</v>
      </c>
      <c r="Z170" s="58">
        <v>0</v>
      </c>
      <c r="AA170" s="58">
        <v>0</v>
      </c>
      <c r="AB170" s="58">
        <v>0</v>
      </c>
      <c r="AC170" s="58">
        <v>0</v>
      </c>
      <c r="AD170" s="58">
        <v>0</v>
      </c>
      <c r="AE170" s="58">
        <v>0</v>
      </c>
      <c r="AF170" s="58">
        <v>0</v>
      </c>
      <c r="AG170" s="58">
        <v>0</v>
      </c>
      <c r="AH170" s="58">
        <v>0</v>
      </c>
      <c r="AI170" s="58">
        <v>0</v>
      </c>
      <c r="AJ170" s="58">
        <v>0</v>
      </c>
      <c r="AK170" s="58">
        <v>0</v>
      </c>
      <c r="AL170" s="58">
        <v>18</v>
      </c>
      <c r="AM170" s="58">
        <v>18</v>
      </c>
      <c r="AN170" s="58">
        <v>0</v>
      </c>
      <c r="AO170" s="58" t="s">
        <v>290</v>
      </c>
      <c r="AP170" s="58" t="s">
        <v>290</v>
      </c>
      <c r="AQ170" s="58">
        <v>23</v>
      </c>
      <c r="AR170" s="58">
        <v>19</v>
      </c>
      <c r="AS170" s="58">
        <v>0</v>
      </c>
      <c r="AT170" s="58">
        <v>0</v>
      </c>
      <c r="AU170" s="58">
        <v>0</v>
      </c>
      <c r="AV170" s="58">
        <v>42</v>
      </c>
      <c r="AW170" s="57"/>
    </row>
    <row r="171" spans="1:49">
      <c r="A171" s="57" t="s">
        <v>1232</v>
      </c>
      <c r="B171" s="57" t="s">
        <v>1233</v>
      </c>
      <c r="C171" s="57"/>
      <c r="D171" s="57" t="s">
        <v>1017</v>
      </c>
      <c r="E171" s="57" t="s">
        <v>1234</v>
      </c>
      <c r="F171" s="57" t="s">
        <v>1235</v>
      </c>
      <c r="G171" s="57" t="s">
        <v>1224</v>
      </c>
      <c r="H171" s="57" t="s">
        <v>288</v>
      </c>
      <c r="I171" s="57" t="s">
        <v>1225</v>
      </c>
      <c r="J171" s="136">
        <v>7083332002</v>
      </c>
      <c r="K171" s="57" t="s">
        <v>146</v>
      </c>
      <c r="L171">
        <v>2</v>
      </c>
      <c r="M171">
        <v>2</v>
      </c>
      <c r="N171">
        <v>0</v>
      </c>
      <c r="O171" s="65">
        <v>4</v>
      </c>
      <c r="P171" s="58" t="s">
        <v>290</v>
      </c>
      <c r="Q171" s="58">
        <v>0</v>
      </c>
      <c r="R171" s="58">
        <v>0</v>
      </c>
      <c r="S171" s="58" t="s">
        <v>290</v>
      </c>
      <c r="T171" s="58" t="s">
        <v>290</v>
      </c>
      <c r="U171" s="58">
        <v>0</v>
      </c>
      <c r="V171" s="58">
        <v>0</v>
      </c>
      <c r="W171" s="58">
        <v>0</v>
      </c>
      <c r="X171" s="58">
        <v>0</v>
      </c>
      <c r="Y171" s="58">
        <v>0</v>
      </c>
      <c r="Z171" s="58">
        <v>0</v>
      </c>
      <c r="AA171" s="58">
        <v>0</v>
      </c>
      <c r="AB171" s="58">
        <v>0</v>
      </c>
      <c r="AC171" s="58">
        <v>0</v>
      </c>
      <c r="AD171" s="58" t="s">
        <v>290</v>
      </c>
      <c r="AE171" s="58">
        <v>0</v>
      </c>
      <c r="AF171" s="58">
        <v>0</v>
      </c>
      <c r="AG171" s="58">
        <v>0</v>
      </c>
      <c r="AH171" s="58">
        <v>0</v>
      </c>
      <c r="AI171" s="58">
        <v>0</v>
      </c>
      <c r="AJ171" s="58">
        <v>0</v>
      </c>
      <c r="AK171" s="58">
        <v>0</v>
      </c>
      <c r="AL171" s="58">
        <v>11</v>
      </c>
      <c r="AM171" s="58">
        <v>0</v>
      </c>
      <c r="AN171" s="58">
        <v>0</v>
      </c>
      <c r="AO171" s="58">
        <v>0</v>
      </c>
      <c r="AP171" s="58">
        <v>0</v>
      </c>
      <c r="AQ171" s="58" t="s">
        <v>290</v>
      </c>
      <c r="AR171" s="58" t="s">
        <v>290</v>
      </c>
      <c r="AS171" s="58">
        <v>0</v>
      </c>
      <c r="AT171" s="58">
        <v>0</v>
      </c>
      <c r="AU171" s="58">
        <v>11</v>
      </c>
      <c r="AV171" s="58">
        <v>11</v>
      </c>
      <c r="AW171" s="57"/>
    </row>
    <row r="172" spans="1:49">
      <c r="A172" s="57" t="s">
        <v>1236</v>
      </c>
      <c r="B172" s="57" t="s">
        <v>1237</v>
      </c>
      <c r="C172" s="57" t="s">
        <v>418</v>
      </c>
      <c r="D172" s="57" t="s">
        <v>787</v>
      </c>
      <c r="E172" s="57" t="s">
        <v>1238</v>
      </c>
      <c r="F172" s="57" t="s">
        <v>1239</v>
      </c>
      <c r="G172" s="57" t="s">
        <v>1240</v>
      </c>
      <c r="H172" s="57" t="s">
        <v>288</v>
      </c>
      <c r="I172" s="57" t="s">
        <v>1241</v>
      </c>
      <c r="J172" s="136">
        <v>7087566101</v>
      </c>
      <c r="K172" s="57" t="s">
        <v>146</v>
      </c>
      <c r="L172">
        <v>1</v>
      </c>
      <c r="M172">
        <v>13</v>
      </c>
      <c r="N172">
        <v>4</v>
      </c>
      <c r="O172" s="65">
        <v>18</v>
      </c>
      <c r="P172" s="58">
        <v>0</v>
      </c>
      <c r="Q172" s="58">
        <v>0</v>
      </c>
      <c r="R172" s="58">
        <v>0</v>
      </c>
      <c r="S172" s="58">
        <v>0</v>
      </c>
      <c r="T172" s="58" t="s">
        <v>290</v>
      </c>
      <c r="U172" s="58" t="s">
        <v>290</v>
      </c>
      <c r="V172" s="58" t="s">
        <v>290</v>
      </c>
      <c r="W172" s="58">
        <v>11</v>
      </c>
      <c r="X172" s="58">
        <v>15</v>
      </c>
      <c r="Y172" s="58" t="s">
        <v>290</v>
      </c>
      <c r="Z172" s="58">
        <v>0</v>
      </c>
      <c r="AA172" s="58">
        <v>0</v>
      </c>
      <c r="AB172" s="58">
        <v>0</v>
      </c>
      <c r="AC172" s="58">
        <v>0</v>
      </c>
      <c r="AD172" s="58">
        <v>0</v>
      </c>
      <c r="AE172" s="58">
        <v>0</v>
      </c>
      <c r="AF172" s="58">
        <v>0</v>
      </c>
      <c r="AG172" s="58">
        <v>0</v>
      </c>
      <c r="AH172" s="58">
        <v>0</v>
      </c>
      <c r="AI172" s="58">
        <v>0</v>
      </c>
      <c r="AJ172" s="58">
        <v>0</v>
      </c>
      <c r="AK172" s="58">
        <v>0</v>
      </c>
      <c r="AL172" s="58">
        <v>45</v>
      </c>
      <c r="AM172" s="58" t="s">
        <v>290</v>
      </c>
      <c r="AN172" s="58">
        <v>0</v>
      </c>
      <c r="AO172" s="58">
        <v>0</v>
      </c>
      <c r="AP172" s="58" t="s">
        <v>290</v>
      </c>
      <c r="AQ172" s="58">
        <v>25</v>
      </c>
      <c r="AR172" s="58">
        <v>29</v>
      </c>
      <c r="AS172" s="58">
        <v>0</v>
      </c>
      <c r="AT172" s="58">
        <v>0</v>
      </c>
      <c r="AU172" s="58">
        <v>0</v>
      </c>
      <c r="AV172" s="58">
        <v>54</v>
      </c>
      <c r="AW172" s="57"/>
    </row>
    <row r="173" spans="1:49">
      <c r="A173" s="57" t="s">
        <v>1242</v>
      </c>
      <c r="B173" s="57" t="s">
        <v>1243</v>
      </c>
      <c r="C173" s="57"/>
      <c r="D173" s="57" t="s">
        <v>1244</v>
      </c>
      <c r="E173" s="57" t="s">
        <v>1245</v>
      </c>
      <c r="F173" s="57" t="s">
        <v>1246</v>
      </c>
      <c r="G173" s="57" t="s">
        <v>1247</v>
      </c>
      <c r="H173" s="57" t="s">
        <v>288</v>
      </c>
      <c r="I173" s="57" t="s">
        <v>1248</v>
      </c>
      <c r="J173" s="136">
        <v>7083618933</v>
      </c>
      <c r="K173" s="57" t="s">
        <v>146</v>
      </c>
      <c r="L173">
        <v>1</v>
      </c>
      <c r="M173">
        <v>1</v>
      </c>
      <c r="N173">
        <v>1</v>
      </c>
      <c r="O173" s="65">
        <v>3</v>
      </c>
      <c r="P173" s="58">
        <v>0</v>
      </c>
      <c r="Q173" s="58">
        <v>17</v>
      </c>
      <c r="R173" s="58" t="s">
        <v>290</v>
      </c>
      <c r="S173" s="58">
        <v>0</v>
      </c>
      <c r="T173" s="58">
        <v>0</v>
      </c>
      <c r="U173" s="58">
        <v>0</v>
      </c>
      <c r="V173" s="58">
        <v>0</v>
      </c>
      <c r="W173" s="58">
        <v>0</v>
      </c>
      <c r="X173" s="58">
        <v>0</v>
      </c>
      <c r="Y173" s="58">
        <v>0</v>
      </c>
      <c r="Z173" s="58">
        <v>0</v>
      </c>
      <c r="AA173" s="58">
        <v>0</v>
      </c>
      <c r="AB173" s="58">
        <v>0</v>
      </c>
      <c r="AC173" s="58">
        <v>0</v>
      </c>
      <c r="AD173" s="58">
        <v>0</v>
      </c>
      <c r="AE173" s="58">
        <v>0</v>
      </c>
      <c r="AF173" s="58">
        <v>0</v>
      </c>
      <c r="AG173" s="58">
        <v>0</v>
      </c>
      <c r="AH173" s="58">
        <v>0</v>
      </c>
      <c r="AI173" s="58">
        <v>0</v>
      </c>
      <c r="AJ173" s="58">
        <v>0</v>
      </c>
      <c r="AK173" s="58">
        <v>0</v>
      </c>
      <c r="AL173" s="58">
        <v>0</v>
      </c>
      <c r="AM173" s="58" t="s">
        <v>290</v>
      </c>
      <c r="AN173" s="58">
        <v>0</v>
      </c>
      <c r="AO173" s="58">
        <v>18</v>
      </c>
      <c r="AP173" s="58">
        <v>0</v>
      </c>
      <c r="AQ173" s="58">
        <v>10</v>
      </c>
      <c r="AR173" s="58">
        <v>10</v>
      </c>
      <c r="AS173" s="58">
        <v>0</v>
      </c>
      <c r="AT173" s="58">
        <v>0</v>
      </c>
      <c r="AU173" s="58">
        <v>0</v>
      </c>
      <c r="AV173" s="58">
        <v>20</v>
      </c>
      <c r="AW173" s="57"/>
    </row>
    <row r="174" spans="1:49">
      <c r="A174" s="57" t="s">
        <v>1249</v>
      </c>
      <c r="B174" s="57" t="s">
        <v>1250</v>
      </c>
      <c r="C174" s="57" t="s">
        <v>353</v>
      </c>
      <c r="D174" s="57" t="s">
        <v>1251</v>
      </c>
      <c r="E174" s="57" t="s">
        <v>1252</v>
      </c>
      <c r="F174" s="57" t="s">
        <v>1253</v>
      </c>
      <c r="G174" s="57" t="s">
        <v>1254</v>
      </c>
      <c r="H174" s="57" t="s">
        <v>288</v>
      </c>
      <c r="I174" s="57" t="s">
        <v>1255</v>
      </c>
      <c r="J174" s="136">
        <v>7089269720</v>
      </c>
      <c r="K174" s="57" t="s">
        <v>146</v>
      </c>
      <c r="L174">
        <v>3</v>
      </c>
      <c r="M174">
        <v>8</v>
      </c>
      <c r="N174">
        <v>3</v>
      </c>
      <c r="O174" s="65">
        <v>14</v>
      </c>
      <c r="P174" s="58">
        <v>14</v>
      </c>
      <c r="Q174" s="58">
        <v>13</v>
      </c>
      <c r="R174" s="58">
        <v>11</v>
      </c>
      <c r="S174" s="58" t="s">
        <v>290</v>
      </c>
      <c r="T174" s="58" t="s">
        <v>290</v>
      </c>
      <c r="U174" s="58" t="s">
        <v>290</v>
      </c>
      <c r="V174" s="58" t="s">
        <v>290</v>
      </c>
      <c r="W174" s="58" t="s">
        <v>290</v>
      </c>
      <c r="X174" s="58" t="s">
        <v>290</v>
      </c>
      <c r="Y174" s="58" t="s">
        <v>290</v>
      </c>
      <c r="Z174" s="58">
        <v>0</v>
      </c>
      <c r="AA174" s="58">
        <v>0</v>
      </c>
      <c r="AB174" s="58">
        <v>0</v>
      </c>
      <c r="AC174" s="58">
        <v>0</v>
      </c>
      <c r="AD174" s="58">
        <v>0</v>
      </c>
      <c r="AE174" s="58">
        <v>0</v>
      </c>
      <c r="AF174" s="58">
        <v>0</v>
      </c>
      <c r="AG174" s="58">
        <v>0</v>
      </c>
      <c r="AH174" s="58">
        <v>0</v>
      </c>
      <c r="AI174" s="58">
        <v>0</v>
      </c>
      <c r="AJ174" s="58">
        <v>0</v>
      </c>
      <c r="AK174" s="58" t="s">
        <v>290</v>
      </c>
      <c r="AL174" s="58">
        <v>17</v>
      </c>
      <c r="AM174" s="58" t="s">
        <v>290</v>
      </c>
      <c r="AN174" s="58">
        <v>0</v>
      </c>
      <c r="AO174" s="58">
        <v>31</v>
      </c>
      <c r="AP174" s="58">
        <v>12</v>
      </c>
      <c r="AQ174" s="58">
        <v>32</v>
      </c>
      <c r="AR174" s="58">
        <v>34</v>
      </c>
      <c r="AS174" s="58">
        <v>0</v>
      </c>
      <c r="AT174" s="58">
        <v>0</v>
      </c>
      <c r="AU174" s="58">
        <v>10</v>
      </c>
      <c r="AV174" s="58">
        <v>66</v>
      </c>
      <c r="AW174" s="57"/>
    </row>
    <row r="175" spans="1:49">
      <c r="A175" s="57" t="s">
        <v>1256</v>
      </c>
      <c r="B175" s="57" t="s">
        <v>1257</v>
      </c>
      <c r="C175" s="57"/>
      <c r="D175" s="57" t="s">
        <v>1258</v>
      </c>
      <c r="E175" s="57" t="s">
        <v>1259</v>
      </c>
      <c r="F175" s="57" t="s">
        <v>1260</v>
      </c>
      <c r="G175" s="57" t="s">
        <v>1261</v>
      </c>
      <c r="H175" s="57" t="s">
        <v>288</v>
      </c>
      <c r="I175" s="57" t="s">
        <v>1262</v>
      </c>
      <c r="J175" s="136">
        <v>7089801040</v>
      </c>
      <c r="K175" s="57" t="s">
        <v>146</v>
      </c>
      <c r="L175">
        <v>3</v>
      </c>
      <c r="M175">
        <v>5</v>
      </c>
      <c r="N175">
        <v>1</v>
      </c>
      <c r="O175" s="65">
        <v>9</v>
      </c>
      <c r="P175" s="58">
        <v>0</v>
      </c>
      <c r="Q175" s="58">
        <v>0</v>
      </c>
      <c r="R175" s="58">
        <v>0</v>
      </c>
      <c r="S175" s="58">
        <v>0</v>
      </c>
      <c r="T175" s="58">
        <v>0</v>
      </c>
      <c r="U175" s="58">
        <v>0</v>
      </c>
      <c r="V175" s="58">
        <v>0</v>
      </c>
      <c r="W175" s="58">
        <v>0</v>
      </c>
      <c r="X175" s="58">
        <v>0</v>
      </c>
      <c r="Y175" s="58">
        <v>0</v>
      </c>
      <c r="Z175" s="58">
        <v>26</v>
      </c>
      <c r="AA175" s="58">
        <v>17</v>
      </c>
      <c r="AB175" s="58">
        <v>25</v>
      </c>
      <c r="AC175" s="58">
        <v>13</v>
      </c>
      <c r="AD175" s="58">
        <v>0</v>
      </c>
      <c r="AE175" s="58">
        <v>0</v>
      </c>
      <c r="AF175" s="58">
        <v>0</v>
      </c>
      <c r="AG175" s="58">
        <v>0</v>
      </c>
      <c r="AH175" s="58">
        <v>0</v>
      </c>
      <c r="AI175" s="58">
        <v>0</v>
      </c>
      <c r="AJ175" s="58">
        <v>0</v>
      </c>
      <c r="AK175" s="58">
        <v>0</v>
      </c>
      <c r="AL175" s="58">
        <v>65</v>
      </c>
      <c r="AM175" s="58" t="s">
        <v>290</v>
      </c>
      <c r="AN175" s="58">
        <v>0</v>
      </c>
      <c r="AO175" s="58">
        <v>11</v>
      </c>
      <c r="AP175" s="58" t="s">
        <v>290</v>
      </c>
      <c r="AQ175" s="58">
        <v>41</v>
      </c>
      <c r="AR175" s="58">
        <v>40</v>
      </c>
      <c r="AS175" s="58">
        <v>0</v>
      </c>
      <c r="AT175" s="58">
        <v>0</v>
      </c>
      <c r="AU175" s="58">
        <v>37</v>
      </c>
      <c r="AV175" s="58">
        <v>81</v>
      </c>
      <c r="AW175" s="57"/>
    </row>
    <row r="176" spans="1:49">
      <c r="A176" s="57" t="s">
        <v>1263</v>
      </c>
      <c r="B176" s="57" t="s">
        <v>1264</v>
      </c>
      <c r="C176" s="57" t="s">
        <v>418</v>
      </c>
      <c r="D176" s="57" t="s">
        <v>1265</v>
      </c>
      <c r="E176" s="57" t="s">
        <v>1266</v>
      </c>
      <c r="F176" s="57" t="s">
        <v>1267</v>
      </c>
      <c r="G176" s="57" t="s">
        <v>1261</v>
      </c>
      <c r="H176" s="57" t="s">
        <v>288</v>
      </c>
      <c r="I176" s="57" t="s">
        <v>1262</v>
      </c>
      <c r="J176" s="136">
        <v>7082701696</v>
      </c>
      <c r="K176" s="57" t="s">
        <v>146</v>
      </c>
      <c r="L176">
        <v>0.5</v>
      </c>
      <c r="M176">
        <v>1</v>
      </c>
      <c r="N176">
        <v>0.5</v>
      </c>
      <c r="O176" s="65">
        <v>2</v>
      </c>
      <c r="P176" s="58">
        <v>0</v>
      </c>
      <c r="Q176" s="58">
        <v>0</v>
      </c>
      <c r="R176" s="58">
        <v>0</v>
      </c>
      <c r="S176" s="58">
        <v>0</v>
      </c>
      <c r="T176" s="58">
        <v>0</v>
      </c>
      <c r="U176" s="58">
        <v>0</v>
      </c>
      <c r="V176" s="58">
        <v>0</v>
      </c>
      <c r="W176" s="58">
        <v>0</v>
      </c>
      <c r="X176" s="58">
        <v>0</v>
      </c>
      <c r="Y176" s="58">
        <v>0</v>
      </c>
      <c r="Z176" s="58">
        <v>0</v>
      </c>
      <c r="AA176" s="58">
        <v>0</v>
      </c>
      <c r="AB176" s="58" t="s">
        <v>290</v>
      </c>
      <c r="AC176" s="58" t="s">
        <v>290</v>
      </c>
      <c r="AD176" s="58">
        <v>0</v>
      </c>
      <c r="AE176" s="58">
        <v>0</v>
      </c>
      <c r="AF176" s="58">
        <v>0</v>
      </c>
      <c r="AG176" s="58">
        <v>0</v>
      </c>
      <c r="AH176" s="58">
        <v>0</v>
      </c>
      <c r="AI176" s="58">
        <v>0</v>
      </c>
      <c r="AJ176" s="58">
        <v>0</v>
      </c>
      <c r="AK176" s="58">
        <v>0</v>
      </c>
      <c r="AL176" s="58" t="s">
        <v>290</v>
      </c>
      <c r="AM176" s="58">
        <v>0</v>
      </c>
      <c r="AN176" s="58">
        <v>0</v>
      </c>
      <c r="AO176" s="58">
        <v>0</v>
      </c>
      <c r="AP176" s="58">
        <v>0</v>
      </c>
      <c r="AQ176" s="58">
        <v>0</v>
      </c>
      <c r="AR176" s="58" t="s">
        <v>290</v>
      </c>
      <c r="AS176" s="58">
        <v>0</v>
      </c>
      <c r="AT176" s="58" t="s">
        <v>290</v>
      </c>
      <c r="AU176" s="58" t="s">
        <v>290</v>
      </c>
      <c r="AV176" s="58" t="s">
        <v>290</v>
      </c>
      <c r="AW176" s="57"/>
    </row>
    <row r="177" spans="1:49">
      <c r="A177" s="57" t="s">
        <v>1268</v>
      </c>
      <c r="B177" s="57" t="s">
        <v>1269</v>
      </c>
      <c r="C177" s="57" t="s">
        <v>314</v>
      </c>
      <c r="D177" s="57" t="s">
        <v>731</v>
      </c>
      <c r="E177" s="57" t="s">
        <v>1270</v>
      </c>
      <c r="F177" s="57" t="s">
        <v>1271</v>
      </c>
      <c r="G177" s="57" t="s">
        <v>1272</v>
      </c>
      <c r="H177" s="57" t="s">
        <v>288</v>
      </c>
      <c r="I177" s="57" t="s">
        <v>1199</v>
      </c>
      <c r="J177" s="136">
        <v>7087557565</v>
      </c>
      <c r="K177" s="57" t="s">
        <v>146</v>
      </c>
      <c r="L177">
        <v>9</v>
      </c>
      <c r="M177">
        <v>92</v>
      </c>
      <c r="N177">
        <v>8</v>
      </c>
      <c r="O177" s="65">
        <v>109</v>
      </c>
      <c r="P177" s="58">
        <v>0</v>
      </c>
      <c r="Q177" s="58">
        <v>0</v>
      </c>
      <c r="R177" s="58">
        <v>0</v>
      </c>
      <c r="S177" s="58">
        <v>0</v>
      </c>
      <c r="T177" s="58">
        <v>0</v>
      </c>
      <c r="U177" s="58">
        <v>0</v>
      </c>
      <c r="V177" s="58">
        <v>0</v>
      </c>
      <c r="W177" s="58">
        <v>0</v>
      </c>
      <c r="X177" s="58">
        <v>0</v>
      </c>
      <c r="Y177" s="58">
        <v>0</v>
      </c>
      <c r="Z177" s="58">
        <v>226</v>
      </c>
      <c r="AA177" s="58">
        <v>205</v>
      </c>
      <c r="AB177" s="58">
        <v>213</v>
      </c>
      <c r="AC177" s="58">
        <v>211</v>
      </c>
      <c r="AD177" s="58">
        <v>0</v>
      </c>
      <c r="AE177" s="58">
        <v>0</v>
      </c>
      <c r="AF177" s="58">
        <v>0</v>
      </c>
      <c r="AG177" s="58">
        <v>0</v>
      </c>
      <c r="AH177" s="58">
        <v>0</v>
      </c>
      <c r="AI177" s="58">
        <v>0</v>
      </c>
      <c r="AJ177" s="58" t="s">
        <v>290</v>
      </c>
      <c r="AK177" s="58">
        <v>22</v>
      </c>
      <c r="AL177" s="58">
        <v>435</v>
      </c>
      <c r="AM177" s="58">
        <v>73</v>
      </c>
      <c r="AN177" s="58" t="s">
        <v>290</v>
      </c>
      <c r="AO177" s="58">
        <v>243</v>
      </c>
      <c r="AP177" s="58">
        <v>80</v>
      </c>
      <c r="AQ177" s="58">
        <v>455</v>
      </c>
      <c r="AR177" s="58">
        <v>400</v>
      </c>
      <c r="AS177" s="58">
        <v>111</v>
      </c>
      <c r="AT177" s="58">
        <v>108</v>
      </c>
      <c r="AU177" s="58">
        <v>215</v>
      </c>
      <c r="AV177" s="58">
        <v>855</v>
      </c>
      <c r="AW177" s="57"/>
    </row>
    <row r="178" spans="1:49">
      <c r="A178" s="57" t="s">
        <v>1273</v>
      </c>
      <c r="B178" s="57" t="s">
        <v>1274</v>
      </c>
      <c r="C178" s="57" t="s">
        <v>353</v>
      </c>
      <c r="D178" s="57" t="s">
        <v>1275</v>
      </c>
      <c r="E178" s="57" t="s">
        <v>177</v>
      </c>
      <c r="F178" s="57" t="s">
        <v>1276</v>
      </c>
      <c r="G178" s="57" t="s">
        <v>1277</v>
      </c>
      <c r="H178" s="57" t="s">
        <v>288</v>
      </c>
      <c r="I178" s="57" t="s">
        <v>1278</v>
      </c>
      <c r="J178" s="136">
        <v>7084586900</v>
      </c>
      <c r="K178" s="57" t="s">
        <v>146</v>
      </c>
      <c r="L178">
        <v>8</v>
      </c>
      <c r="M178">
        <v>51.5</v>
      </c>
      <c r="N178">
        <v>24</v>
      </c>
      <c r="O178" s="65">
        <v>83.5</v>
      </c>
      <c r="P178" s="58">
        <v>0</v>
      </c>
      <c r="Q178" s="58">
        <v>0</v>
      </c>
      <c r="R178" s="58">
        <v>0</v>
      </c>
      <c r="S178" s="58">
        <v>0</v>
      </c>
      <c r="T178" s="58">
        <v>0</v>
      </c>
      <c r="U178" s="58">
        <v>0</v>
      </c>
      <c r="V178" s="58">
        <v>0</v>
      </c>
      <c r="W178" s="58">
        <v>0</v>
      </c>
      <c r="X178" s="58">
        <v>0</v>
      </c>
      <c r="Y178" s="58">
        <v>0</v>
      </c>
      <c r="Z178" s="58">
        <v>253</v>
      </c>
      <c r="AA178" s="58">
        <v>228</v>
      </c>
      <c r="AB178" s="58">
        <v>236</v>
      </c>
      <c r="AC178" s="58">
        <v>193</v>
      </c>
      <c r="AD178" s="58">
        <v>0</v>
      </c>
      <c r="AE178" s="58">
        <v>0</v>
      </c>
      <c r="AF178" s="58">
        <v>0</v>
      </c>
      <c r="AG178" s="58">
        <v>0</v>
      </c>
      <c r="AH178" s="58">
        <v>0</v>
      </c>
      <c r="AI178" s="58">
        <v>0</v>
      </c>
      <c r="AJ178" s="58" t="s">
        <v>290</v>
      </c>
      <c r="AK178" s="58">
        <v>0</v>
      </c>
      <c r="AL178" s="58">
        <v>54</v>
      </c>
      <c r="AM178" s="58">
        <v>403</v>
      </c>
      <c r="AN178" s="58">
        <v>10</v>
      </c>
      <c r="AO178" s="58">
        <v>386</v>
      </c>
      <c r="AP178" s="58">
        <v>55</v>
      </c>
      <c r="AQ178" s="58">
        <v>385</v>
      </c>
      <c r="AR178" s="58">
        <v>525</v>
      </c>
      <c r="AS178" s="58">
        <v>0</v>
      </c>
      <c r="AT178" s="58">
        <v>193</v>
      </c>
      <c r="AU178" s="58">
        <v>391</v>
      </c>
      <c r="AV178" s="58">
        <v>910</v>
      </c>
      <c r="AW178" s="57"/>
    </row>
    <row r="179" spans="1:49">
      <c r="A179" s="57" t="s">
        <v>1279</v>
      </c>
      <c r="B179" s="57" t="s">
        <v>1280</v>
      </c>
      <c r="C179" s="57" t="s">
        <v>314</v>
      </c>
      <c r="D179" s="57" t="s">
        <v>839</v>
      </c>
      <c r="E179" s="57" t="s">
        <v>1281</v>
      </c>
      <c r="F179" s="57" t="s">
        <v>1282</v>
      </c>
      <c r="G179" s="57" t="s">
        <v>1283</v>
      </c>
      <c r="H179" s="57" t="s">
        <v>288</v>
      </c>
      <c r="I179" s="57" t="s">
        <v>1284</v>
      </c>
      <c r="J179" s="136">
        <v>7087997491</v>
      </c>
      <c r="K179" s="57" t="s">
        <v>146</v>
      </c>
      <c r="L179">
        <v>3</v>
      </c>
      <c r="M179">
        <v>7</v>
      </c>
      <c r="N179">
        <v>2</v>
      </c>
      <c r="O179" s="65">
        <v>12</v>
      </c>
      <c r="P179" s="58">
        <v>10</v>
      </c>
      <c r="Q179" s="58" t="s">
        <v>290</v>
      </c>
      <c r="R179" s="58" t="s">
        <v>290</v>
      </c>
      <c r="S179" s="58" t="s">
        <v>290</v>
      </c>
      <c r="T179" s="58" t="s">
        <v>290</v>
      </c>
      <c r="U179" s="58" t="s">
        <v>290</v>
      </c>
      <c r="V179" s="58" t="s">
        <v>290</v>
      </c>
      <c r="W179" s="58">
        <v>10</v>
      </c>
      <c r="X179" s="58" t="s">
        <v>290</v>
      </c>
      <c r="Y179" s="58" t="s">
        <v>290</v>
      </c>
      <c r="Z179" s="58">
        <v>0</v>
      </c>
      <c r="AA179" s="58">
        <v>0</v>
      </c>
      <c r="AB179" s="58">
        <v>0</v>
      </c>
      <c r="AC179" s="58">
        <v>0</v>
      </c>
      <c r="AD179" s="58">
        <v>0</v>
      </c>
      <c r="AE179" s="58">
        <v>0</v>
      </c>
      <c r="AF179" s="58">
        <v>0</v>
      </c>
      <c r="AG179" s="58">
        <v>0</v>
      </c>
      <c r="AH179" s="58">
        <v>0</v>
      </c>
      <c r="AI179" s="58">
        <v>0</v>
      </c>
      <c r="AJ179" s="58">
        <v>0</v>
      </c>
      <c r="AK179" s="58" t="s">
        <v>290</v>
      </c>
      <c r="AL179" s="58">
        <v>55</v>
      </c>
      <c r="AM179" s="58" t="s">
        <v>290</v>
      </c>
      <c r="AN179" s="58" t="s">
        <v>290</v>
      </c>
      <c r="AO179" s="58">
        <v>0</v>
      </c>
      <c r="AP179" s="58" t="s">
        <v>290</v>
      </c>
      <c r="AQ179" s="58">
        <v>25</v>
      </c>
      <c r="AR179" s="58">
        <v>34</v>
      </c>
      <c r="AS179" s="58">
        <v>0</v>
      </c>
      <c r="AT179" s="58">
        <v>0</v>
      </c>
      <c r="AU179" s="58">
        <v>0</v>
      </c>
      <c r="AV179" s="58">
        <v>59</v>
      </c>
      <c r="AW179" s="57"/>
    </row>
    <row r="180" spans="1:49">
      <c r="A180" s="57" t="s">
        <v>1285</v>
      </c>
      <c r="B180" s="57" t="s">
        <v>1286</v>
      </c>
      <c r="C180" s="57" t="s">
        <v>314</v>
      </c>
      <c r="D180" s="57" t="s">
        <v>1287</v>
      </c>
      <c r="E180" s="57" t="s">
        <v>143</v>
      </c>
      <c r="F180" s="57" t="s">
        <v>1288</v>
      </c>
      <c r="G180" s="57" t="s">
        <v>1289</v>
      </c>
      <c r="H180" s="57" t="s">
        <v>288</v>
      </c>
      <c r="I180" s="57" t="s">
        <v>1290</v>
      </c>
      <c r="J180" s="136">
        <v>7085323529</v>
      </c>
      <c r="K180" s="57" t="s">
        <v>146</v>
      </c>
      <c r="L180">
        <v>2</v>
      </c>
      <c r="M180">
        <v>11</v>
      </c>
      <c r="N180">
        <v>11</v>
      </c>
      <c r="O180" s="65">
        <v>24</v>
      </c>
      <c r="P180" s="58">
        <v>43</v>
      </c>
      <c r="Q180" s="58">
        <v>16</v>
      </c>
      <c r="R180" s="58">
        <v>16</v>
      </c>
      <c r="S180" s="58">
        <v>23</v>
      </c>
      <c r="T180" s="58">
        <v>22</v>
      </c>
      <c r="U180" s="58">
        <v>21</v>
      </c>
      <c r="V180" s="58">
        <v>19</v>
      </c>
      <c r="W180" s="58">
        <v>26</v>
      </c>
      <c r="X180" s="58">
        <v>23</v>
      </c>
      <c r="Y180" s="58">
        <v>22</v>
      </c>
      <c r="Z180" s="58">
        <v>0</v>
      </c>
      <c r="AA180" s="58">
        <v>0</v>
      </c>
      <c r="AB180" s="58">
        <v>0</v>
      </c>
      <c r="AC180" s="58">
        <v>0</v>
      </c>
      <c r="AD180" s="58">
        <v>0</v>
      </c>
      <c r="AE180" s="58">
        <v>0</v>
      </c>
      <c r="AF180" s="58">
        <v>0</v>
      </c>
      <c r="AG180" s="58" t="s">
        <v>290</v>
      </c>
      <c r="AH180" s="58" t="s">
        <v>290</v>
      </c>
      <c r="AI180" s="58">
        <v>0</v>
      </c>
      <c r="AJ180" s="58">
        <v>0</v>
      </c>
      <c r="AK180" s="58" t="s">
        <v>290</v>
      </c>
      <c r="AL180" s="58">
        <v>75</v>
      </c>
      <c r="AM180" s="58" t="s">
        <v>290</v>
      </c>
      <c r="AN180" s="58" t="s">
        <v>290</v>
      </c>
      <c r="AO180" s="58">
        <v>128</v>
      </c>
      <c r="AP180" s="58">
        <v>22</v>
      </c>
      <c r="AQ180" s="58">
        <v>122</v>
      </c>
      <c r="AR180" s="58">
        <v>112</v>
      </c>
      <c r="AS180" s="58">
        <v>0</v>
      </c>
      <c r="AT180" s="58">
        <v>0</v>
      </c>
      <c r="AU180" s="58">
        <v>0</v>
      </c>
      <c r="AV180" s="58">
        <v>234</v>
      </c>
      <c r="AW180" s="57"/>
    </row>
    <row r="181" spans="1:49">
      <c r="A181" s="57" t="s">
        <v>1291</v>
      </c>
      <c r="B181" s="57" t="s">
        <v>1292</v>
      </c>
      <c r="C181" s="57" t="s">
        <v>314</v>
      </c>
      <c r="D181" s="57" t="s">
        <v>1293</v>
      </c>
      <c r="E181" s="57" t="s">
        <v>1294</v>
      </c>
      <c r="F181" s="57" t="s">
        <v>1295</v>
      </c>
      <c r="G181" s="57" t="s">
        <v>1296</v>
      </c>
      <c r="H181" s="57" t="s">
        <v>288</v>
      </c>
      <c r="I181" s="57" t="s">
        <v>1297</v>
      </c>
      <c r="J181" s="136">
        <v>7086368550</v>
      </c>
      <c r="K181" s="57" t="s">
        <v>146</v>
      </c>
      <c r="L181">
        <v>1</v>
      </c>
      <c r="M181">
        <v>12.9</v>
      </c>
      <c r="N181">
        <v>10.9</v>
      </c>
      <c r="O181" s="65">
        <v>24.8</v>
      </c>
      <c r="P181" s="58">
        <v>29</v>
      </c>
      <c r="Q181" s="58">
        <v>25</v>
      </c>
      <c r="R181" s="58">
        <v>18</v>
      </c>
      <c r="S181" s="58">
        <v>24</v>
      </c>
      <c r="T181" s="58">
        <v>12</v>
      </c>
      <c r="U181" s="58">
        <v>17</v>
      </c>
      <c r="V181" s="58">
        <v>26</v>
      </c>
      <c r="W181" s="58">
        <v>17</v>
      </c>
      <c r="X181" s="58">
        <v>22</v>
      </c>
      <c r="Y181" s="58">
        <v>28</v>
      </c>
      <c r="Z181" s="58">
        <v>0</v>
      </c>
      <c r="AA181" s="58">
        <v>0</v>
      </c>
      <c r="AB181" s="58">
        <v>0</v>
      </c>
      <c r="AC181" s="58">
        <v>0</v>
      </c>
      <c r="AD181" s="58">
        <v>0</v>
      </c>
      <c r="AE181" s="58">
        <v>0</v>
      </c>
      <c r="AF181" s="58">
        <v>0</v>
      </c>
      <c r="AG181" s="58">
        <v>0</v>
      </c>
      <c r="AH181" s="58">
        <v>0</v>
      </c>
      <c r="AI181" s="58">
        <v>0</v>
      </c>
      <c r="AJ181" s="58">
        <v>0</v>
      </c>
      <c r="AK181" s="58" t="s">
        <v>290</v>
      </c>
      <c r="AL181" s="58">
        <v>53</v>
      </c>
      <c r="AM181" s="58">
        <v>37</v>
      </c>
      <c r="AN181" s="58">
        <v>0</v>
      </c>
      <c r="AO181" s="58">
        <v>122</v>
      </c>
      <c r="AP181" s="58" t="s">
        <v>290</v>
      </c>
      <c r="AQ181" s="58">
        <v>110</v>
      </c>
      <c r="AR181" s="58">
        <v>108</v>
      </c>
      <c r="AS181" s="58">
        <v>0</v>
      </c>
      <c r="AT181" s="58">
        <v>0</v>
      </c>
      <c r="AU181" s="58">
        <v>22</v>
      </c>
      <c r="AV181" s="58">
        <v>218</v>
      </c>
      <c r="AW181" s="57"/>
    </row>
    <row r="182" spans="1:49">
      <c r="A182" s="57" t="s">
        <v>1298</v>
      </c>
      <c r="B182" s="57" t="s">
        <v>1299</v>
      </c>
      <c r="C182" s="57"/>
      <c r="D182" s="57" t="s">
        <v>359</v>
      </c>
      <c r="E182" s="57" t="s">
        <v>1300</v>
      </c>
      <c r="F182" s="57" t="s">
        <v>1301</v>
      </c>
      <c r="G182" s="57" t="s">
        <v>1261</v>
      </c>
      <c r="H182" s="57" t="s">
        <v>288</v>
      </c>
      <c r="I182" s="57" t="s">
        <v>1262</v>
      </c>
      <c r="J182" s="136">
        <v>7083315027</v>
      </c>
      <c r="K182" s="57" t="s">
        <v>146</v>
      </c>
      <c r="L182">
        <v>5.8</v>
      </c>
      <c r="M182">
        <v>15</v>
      </c>
      <c r="N182">
        <v>5.5</v>
      </c>
      <c r="O182" s="65">
        <v>26.3</v>
      </c>
      <c r="P182" s="58">
        <v>13</v>
      </c>
      <c r="Q182" s="58">
        <v>14</v>
      </c>
      <c r="R182" s="58">
        <v>16</v>
      </c>
      <c r="S182" s="58">
        <v>16</v>
      </c>
      <c r="T182" s="58">
        <v>28</v>
      </c>
      <c r="U182" s="58">
        <v>24</v>
      </c>
      <c r="V182" s="58">
        <v>17</v>
      </c>
      <c r="W182" s="58">
        <v>26</v>
      </c>
      <c r="X182" s="58">
        <v>14</v>
      </c>
      <c r="Y182" s="58">
        <v>17</v>
      </c>
      <c r="Z182" s="58">
        <v>0</v>
      </c>
      <c r="AA182" s="58">
        <v>0</v>
      </c>
      <c r="AB182" s="58">
        <v>0</v>
      </c>
      <c r="AC182" s="58">
        <v>0</v>
      </c>
      <c r="AD182" s="58">
        <v>0</v>
      </c>
      <c r="AE182" s="58">
        <v>0</v>
      </c>
      <c r="AF182" s="58">
        <v>0</v>
      </c>
      <c r="AG182" s="58">
        <v>0</v>
      </c>
      <c r="AH182" s="58">
        <v>21</v>
      </c>
      <c r="AI182" s="58">
        <v>0</v>
      </c>
      <c r="AJ182" s="58">
        <v>0</v>
      </c>
      <c r="AK182" s="58" t="s">
        <v>290</v>
      </c>
      <c r="AL182" s="58">
        <v>160</v>
      </c>
      <c r="AM182" s="58" t="s">
        <v>290</v>
      </c>
      <c r="AN182" s="58">
        <v>0</v>
      </c>
      <c r="AO182" s="58">
        <v>29</v>
      </c>
      <c r="AP182" s="58">
        <v>12</v>
      </c>
      <c r="AQ182" s="58">
        <v>106</v>
      </c>
      <c r="AR182" s="58">
        <v>100</v>
      </c>
      <c r="AS182" s="58">
        <v>0</v>
      </c>
      <c r="AT182" s="58">
        <v>0</v>
      </c>
      <c r="AU182" s="58">
        <v>37</v>
      </c>
      <c r="AV182" s="58">
        <v>206</v>
      </c>
      <c r="AW182" s="57"/>
    </row>
    <row r="183" spans="1:49">
      <c r="A183" s="57" t="s">
        <v>1302</v>
      </c>
      <c r="B183" s="57" t="s">
        <v>1303</v>
      </c>
      <c r="C183" s="57"/>
      <c r="D183" s="57" t="s">
        <v>1304</v>
      </c>
      <c r="E183" s="57" t="s">
        <v>1305</v>
      </c>
      <c r="F183" s="57" t="s">
        <v>1306</v>
      </c>
      <c r="G183" s="57" t="s">
        <v>1307</v>
      </c>
      <c r="H183" s="57" t="s">
        <v>288</v>
      </c>
      <c r="I183" s="57" t="s">
        <v>1308</v>
      </c>
      <c r="J183" s="136">
        <v>7084741700</v>
      </c>
      <c r="K183" s="57" t="s">
        <v>146</v>
      </c>
      <c r="L183">
        <v>3.6</v>
      </c>
      <c r="M183">
        <v>18.600000000000001</v>
      </c>
      <c r="N183">
        <v>3.5</v>
      </c>
      <c r="O183" s="65">
        <v>25.7</v>
      </c>
      <c r="P183" s="58">
        <v>19</v>
      </c>
      <c r="Q183" s="58">
        <v>16</v>
      </c>
      <c r="R183" s="58">
        <v>15</v>
      </c>
      <c r="S183" s="58">
        <v>16</v>
      </c>
      <c r="T183" s="58">
        <v>14</v>
      </c>
      <c r="U183" s="58">
        <v>16</v>
      </c>
      <c r="V183" s="58">
        <v>15</v>
      </c>
      <c r="W183" s="58">
        <v>10</v>
      </c>
      <c r="X183" s="58">
        <v>13</v>
      </c>
      <c r="Y183" s="58">
        <v>15</v>
      </c>
      <c r="Z183" s="58">
        <v>0</v>
      </c>
      <c r="AA183" s="58">
        <v>0</v>
      </c>
      <c r="AB183" s="58">
        <v>0</v>
      </c>
      <c r="AC183" s="58">
        <v>0</v>
      </c>
      <c r="AD183" s="58">
        <v>0</v>
      </c>
      <c r="AE183" s="58">
        <v>0</v>
      </c>
      <c r="AF183" s="58">
        <v>0</v>
      </c>
      <c r="AG183" s="58">
        <v>0</v>
      </c>
      <c r="AH183" s="58">
        <v>10</v>
      </c>
      <c r="AI183" s="58">
        <v>0</v>
      </c>
      <c r="AJ183" s="58">
        <v>0</v>
      </c>
      <c r="AK183" s="58">
        <v>0</v>
      </c>
      <c r="AL183" s="58">
        <v>46</v>
      </c>
      <c r="AM183" s="58">
        <v>13</v>
      </c>
      <c r="AN183" s="58">
        <v>0</v>
      </c>
      <c r="AO183" s="58">
        <v>93</v>
      </c>
      <c r="AP183" s="58" t="s">
        <v>290</v>
      </c>
      <c r="AQ183" s="58">
        <v>83</v>
      </c>
      <c r="AR183" s="58">
        <v>76</v>
      </c>
      <c r="AS183" s="58">
        <v>0</v>
      </c>
      <c r="AT183" s="58">
        <v>0</v>
      </c>
      <c r="AU183" s="58">
        <v>15</v>
      </c>
      <c r="AV183" s="58">
        <v>159</v>
      </c>
      <c r="AW183" s="57"/>
    </row>
    <row r="184" spans="1:49">
      <c r="A184" s="57" t="s">
        <v>1309</v>
      </c>
      <c r="B184" s="57" t="s">
        <v>1310</v>
      </c>
      <c r="C184" s="57" t="s">
        <v>283</v>
      </c>
      <c r="D184" s="57" t="s">
        <v>861</v>
      </c>
      <c r="E184" s="57" t="s">
        <v>1311</v>
      </c>
      <c r="F184" s="57" t="s">
        <v>1312</v>
      </c>
      <c r="G184" s="57" t="s">
        <v>1261</v>
      </c>
      <c r="H184" s="57" t="s">
        <v>288</v>
      </c>
      <c r="I184" s="57" t="s">
        <v>1262</v>
      </c>
      <c r="J184" s="136">
        <v>7083335471</v>
      </c>
      <c r="K184" s="57" t="s">
        <v>146</v>
      </c>
      <c r="L184">
        <v>3</v>
      </c>
      <c r="M184">
        <v>21</v>
      </c>
      <c r="N184">
        <v>2</v>
      </c>
      <c r="O184" s="65">
        <v>26</v>
      </c>
      <c r="P184" s="58">
        <v>0</v>
      </c>
      <c r="Q184" s="58">
        <v>33</v>
      </c>
      <c r="R184" s="58">
        <v>32</v>
      </c>
      <c r="S184" s="58">
        <v>30</v>
      </c>
      <c r="T184" s="58">
        <v>32</v>
      </c>
      <c r="U184" s="58">
        <v>43</v>
      </c>
      <c r="V184" s="58">
        <v>24</v>
      </c>
      <c r="W184" s="58">
        <v>30</v>
      </c>
      <c r="X184" s="58">
        <v>25</v>
      </c>
      <c r="Y184" s="58">
        <v>25</v>
      </c>
      <c r="Z184" s="58">
        <v>0</v>
      </c>
      <c r="AA184" s="58">
        <v>0</v>
      </c>
      <c r="AB184" s="58">
        <v>0</v>
      </c>
      <c r="AC184" s="58">
        <v>0</v>
      </c>
      <c r="AD184" s="58">
        <v>0</v>
      </c>
      <c r="AE184" s="58">
        <v>0</v>
      </c>
      <c r="AF184" s="58">
        <v>0</v>
      </c>
      <c r="AG184" s="58">
        <v>0</v>
      </c>
      <c r="AH184" s="58">
        <v>0</v>
      </c>
      <c r="AI184" s="58">
        <v>0</v>
      </c>
      <c r="AJ184" s="58">
        <v>0</v>
      </c>
      <c r="AK184" s="58">
        <v>0</v>
      </c>
      <c r="AL184" s="58">
        <v>255</v>
      </c>
      <c r="AM184" s="58" t="s">
        <v>290</v>
      </c>
      <c r="AN184" s="58">
        <v>0</v>
      </c>
      <c r="AO184" s="58">
        <v>0</v>
      </c>
      <c r="AP184" s="58">
        <v>10</v>
      </c>
      <c r="AQ184" s="58">
        <v>143</v>
      </c>
      <c r="AR184" s="58">
        <v>131</v>
      </c>
      <c r="AS184" s="58">
        <v>0</v>
      </c>
      <c r="AT184" s="58">
        <v>0</v>
      </c>
      <c r="AU184" s="58">
        <v>20</v>
      </c>
      <c r="AV184" s="58">
        <v>274</v>
      </c>
      <c r="AW184" s="57"/>
    </row>
    <row r="185" spans="1:49">
      <c r="A185" s="57" t="s">
        <v>1313</v>
      </c>
      <c r="B185" s="57" t="s">
        <v>1314</v>
      </c>
      <c r="C185" s="57" t="s">
        <v>353</v>
      </c>
      <c r="D185" s="57" t="s">
        <v>1315</v>
      </c>
      <c r="E185" s="57" t="s">
        <v>1316</v>
      </c>
      <c r="F185" s="57" t="s">
        <v>1317</v>
      </c>
      <c r="G185" s="57" t="s">
        <v>1307</v>
      </c>
      <c r="H185" s="57" t="s">
        <v>288</v>
      </c>
      <c r="I185" s="57" t="s">
        <v>1308</v>
      </c>
      <c r="J185" s="136">
        <v>7084182800</v>
      </c>
      <c r="K185" s="57" t="s">
        <v>146</v>
      </c>
      <c r="L185">
        <v>5</v>
      </c>
      <c r="M185">
        <v>72</v>
      </c>
      <c r="N185">
        <v>29</v>
      </c>
      <c r="O185" s="65">
        <v>106</v>
      </c>
      <c r="P185" s="58">
        <v>0</v>
      </c>
      <c r="Q185" s="58">
        <v>0</v>
      </c>
      <c r="R185" s="58">
        <v>0</v>
      </c>
      <c r="S185" s="58">
        <v>0</v>
      </c>
      <c r="T185" s="58">
        <v>0</v>
      </c>
      <c r="U185" s="58">
        <v>0</v>
      </c>
      <c r="V185" s="58">
        <v>0</v>
      </c>
      <c r="W185" s="58">
        <v>227</v>
      </c>
      <c r="X185" s="58">
        <v>240</v>
      </c>
      <c r="Y185" s="58">
        <v>315</v>
      </c>
      <c r="Z185" s="58">
        <v>1139</v>
      </c>
      <c r="AA185" s="58">
        <v>1059</v>
      </c>
      <c r="AB185" s="58">
        <v>1023</v>
      </c>
      <c r="AC185" s="58">
        <v>1800</v>
      </c>
      <c r="AD185" s="58">
        <v>0</v>
      </c>
      <c r="AE185" s="58">
        <v>0</v>
      </c>
      <c r="AF185" s="58">
        <v>0</v>
      </c>
      <c r="AG185" s="58">
        <v>0</v>
      </c>
      <c r="AH185" s="58">
        <v>0</v>
      </c>
      <c r="AI185" s="58">
        <v>0</v>
      </c>
      <c r="AJ185" s="58">
        <v>29</v>
      </c>
      <c r="AK185" s="58">
        <v>292</v>
      </c>
      <c r="AL185" s="58">
        <v>986</v>
      </c>
      <c r="AM185" s="58">
        <v>1403</v>
      </c>
      <c r="AN185" s="58">
        <v>24</v>
      </c>
      <c r="AO185" s="58">
        <v>2588</v>
      </c>
      <c r="AP185" s="58">
        <v>481</v>
      </c>
      <c r="AQ185" s="58">
        <v>2968</v>
      </c>
      <c r="AR185" s="58">
        <v>2835</v>
      </c>
      <c r="AS185" s="58">
        <v>358</v>
      </c>
      <c r="AT185" s="58">
        <v>323</v>
      </c>
      <c r="AU185" s="58">
        <v>0</v>
      </c>
      <c r="AV185" s="58">
        <v>5803</v>
      </c>
      <c r="AW185" s="57"/>
    </row>
    <row r="186" spans="1:49">
      <c r="A186" s="57" t="s">
        <v>1318</v>
      </c>
      <c r="B186" s="57" t="s">
        <v>1319</v>
      </c>
      <c r="C186" s="57"/>
      <c r="D186" s="57" t="s">
        <v>1320</v>
      </c>
      <c r="E186" s="57" t="s">
        <v>1321</v>
      </c>
      <c r="F186" s="57" t="s">
        <v>1322</v>
      </c>
      <c r="G186" s="57" t="s">
        <v>1254</v>
      </c>
      <c r="H186" s="57" t="s">
        <v>288</v>
      </c>
      <c r="I186" s="57" t="s">
        <v>1255</v>
      </c>
      <c r="J186" s="136">
        <v>7083852016</v>
      </c>
      <c r="K186" s="57" t="s">
        <v>146</v>
      </c>
      <c r="L186">
        <v>1</v>
      </c>
      <c r="M186">
        <v>5</v>
      </c>
      <c r="N186">
        <v>5</v>
      </c>
      <c r="O186" s="65">
        <v>11</v>
      </c>
      <c r="P186" s="58">
        <v>0</v>
      </c>
      <c r="Q186" s="58">
        <v>0</v>
      </c>
      <c r="R186" s="58">
        <v>0</v>
      </c>
      <c r="S186" s="58">
        <v>0</v>
      </c>
      <c r="T186" s="58">
        <v>0</v>
      </c>
      <c r="U186" s="58">
        <v>0</v>
      </c>
      <c r="V186" s="58">
        <v>26</v>
      </c>
      <c r="W186" s="58">
        <v>25</v>
      </c>
      <c r="X186" s="58">
        <v>30</v>
      </c>
      <c r="Y186" s="58">
        <v>27</v>
      </c>
      <c r="Z186" s="58">
        <v>0</v>
      </c>
      <c r="AA186" s="58">
        <v>0</v>
      </c>
      <c r="AB186" s="58">
        <v>0</v>
      </c>
      <c r="AC186" s="58">
        <v>0</v>
      </c>
      <c r="AD186" s="58">
        <v>20</v>
      </c>
      <c r="AE186" s="58">
        <v>0</v>
      </c>
      <c r="AF186" s="58">
        <v>0</v>
      </c>
      <c r="AG186" s="58" t="s">
        <v>290</v>
      </c>
      <c r="AH186" s="58">
        <v>14</v>
      </c>
      <c r="AI186" s="58">
        <v>0</v>
      </c>
      <c r="AJ186" s="58" t="s">
        <v>290</v>
      </c>
      <c r="AK186" s="58">
        <v>0</v>
      </c>
      <c r="AL186" s="58">
        <v>54</v>
      </c>
      <c r="AM186" s="58">
        <v>75</v>
      </c>
      <c r="AN186" s="58" t="s">
        <v>290</v>
      </c>
      <c r="AO186" s="58" t="s">
        <v>290</v>
      </c>
      <c r="AP186" s="58" t="s">
        <v>290</v>
      </c>
      <c r="AQ186" s="58">
        <v>84</v>
      </c>
      <c r="AR186" s="58">
        <v>62</v>
      </c>
      <c r="AS186" s="58">
        <v>0</v>
      </c>
      <c r="AT186" s="58">
        <v>0</v>
      </c>
      <c r="AU186" s="58">
        <v>65</v>
      </c>
      <c r="AV186" s="58">
        <v>146</v>
      </c>
      <c r="AW186" s="57"/>
    </row>
    <row r="187" spans="1:49">
      <c r="A187" s="57" t="s">
        <v>1323</v>
      </c>
      <c r="B187" s="57" t="s">
        <v>1324</v>
      </c>
      <c r="C187" s="57" t="s">
        <v>283</v>
      </c>
      <c r="D187" s="57" t="s">
        <v>1325</v>
      </c>
      <c r="E187" s="57" t="s">
        <v>1326</v>
      </c>
      <c r="F187" s="57" t="s">
        <v>1327</v>
      </c>
      <c r="G187" s="57" t="s">
        <v>1289</v>
      </c>
      <c r="H187" s="57" t="s">
        <v>288</v>
      </c>
      <c r="I187" s="57" t="s">
        <v>1290</v>
      </c>
      <c r="J187" s="136">
        <v>7085322626</v>
      </c>
      <c r="K187" s="57" t="s">
        <v>146</v>
      </c>
      <c r="L187">
        <v>1</v>
      </c>
      <c r="M187">
        <v>14</v>
      </c>
      <c r="N187">
        <v>4</v>
      </c>
      <c r="O187" s="65">
        <v>19</v>
      </c>
      <c r="P187" s="58">
        <v>44</v>
      </c>
      <c r="Q187" s="58">
        <v>17</v>
      </c>
      <c r="R187" s="58">
        <v>13</v>
      </c>
      <c r="S187" s="58">
        <v>21</v>
      </c>
      <c r="T187" s="58">
        <v>16</v>
      </c>
      <c r="U187" s="58">
        <v>14</v>
      </c>
      <c r="V187" s="58">
        <v>21</v>
      </c>
      <c r="W187" s="58">
        <v>20</v>
      </c>
      <c r="X187" s="58">
        <v>23</v>
      </c>
      <c r="Y187" s="58">
        <v>23</v>
      </c>
      <c r="Z187" s="58">
        <v>0</v>
      </c>
      <c r="AA187" s="58">
        <v>0</v>
      </c>
      <c r="AB187" s="58">
        <v>0</v>
      </c>
      <c r="AC187" s="58">
        <v>0</v>
      </c>
      <c r="AD187" s="58">
        <v>0</v>
      </c>
      <c r="AE187" s="58">
        <v>0</v>
      </c>
      <c r="AF187" s="58">
        <v>0</v>
      </c>
      <c r="AG187" s="58">
        <v>0</v>
      </c>
      <c r="AH187" s="58">
        <v>0</v>
      </c>
      <c r="AI187" s="58">
        <v>0</v>
      </c>
      <c r="AJ187" s="58">
        <v>0</v>
      </c>
      <c r="AK187" s="58" t="s">
        <v>290</v>
      </c>
      <c r="AL187" s="58">
        <v>64</v>
      </c>
      <c r="AM187" s="58">
        <v>24</v>
      </c>
      <c r="AN187" s="58">
        <v>0</v>
      </c>
      <c r="AO187" s="58">
        <v>113</v>
      </c>
      <c r="AP187" s="58">
        <v>10</v>
      </c>
      <c r="AQ187" s="58">
        <v>107</v>
      </c>
      <c r="AR187" s="58">
        <v>105</v>
      </c>
      <c r="AS187" s="58">
        <v>0</v>
      </c>
      <c r="AT187" s="58">
        <v>0</v>
      </c>
      <c r="AU187" s="58">
        <v>25</v>
      </c>
      <c r="AV187" s="58">
        <v>212</v>
      </c>
      <c r="AW187" s="57"/>
    </row>
    <row r="188" spans="1:49">
      <c r="A188" s="57" t="s">
        <v>1328</v>
      </c>
      <c r="B188" s="57" t="s">
        <v>1329</v>
      </c>
      <c r="C188" s="57" t="s">
        <v>353</v>
      </c>
      <c r="D188" s="57" t="s">
        <v>1330</v>
      </c>
      <c r="E188" s="57" t="s">
        <v>1331</v>
      </c>
      <c r="F188" s="57" t="s">
        <v>1332</v>
      </c>
      <c r="G188" s="57" t="s">
        <v>1333</v>
      </c>
      <c r="H188" s="57" t="s">
        <v>288</v>
      </c>
      <c r="I188" s="57" t="s">
        <v>1334</v>
      </c>
      <c r="J188" s="136">
        <v>7083497166</v>
      </c>
      <c r="K188" s="57" t="s">
        <v>146</v>
      </c>
      <c r="L188">
        <v>2</v>
      </c>
      <c r="M188">
        <v>16.899999999999999</v>
      </c>
      <c r="N188">
        <v>4.5</v>
      </c>
      <c r="O188" s="65">
        <v>23.4</v>
      </c>
      <c r="P188" s="58">
        <v>23</v>
      </c>
      <c r="Q188" s="58">
        <v>27</v>
      </c>
      <c r="R188" s="58">
        <v>24</v>
      </c>
      <c r="S188" s="58">
        <v>18</v>
      </c>
      <c r="T188" s="58">
        <v>29</v>
      </c>
      <c r="U188" s="58">
        <v>17</v>
      </c>
      <c r="V188" s="58">
        <v>16</v>
      </c>
      <c r="W188" s="58">
        <v>15</v>
      </c>
      <c r="X188" s="58" t="s">
        <v>290</v>
      </c>
      <c r="Y188" s="58">
        <v>17</v>
      </c>
      <c r="Z188" s="58">
        <v>0</v>
      </c>
      <c r="AA188" s="58">
        <v>0</v>
      </c>
      <c r="AB188" s="58">
        <v>0</v>
      </c>
      <c r="AC188" s="58">
        <v>0</v>
      </c>
      <c r="AD188" s="58">
        <v>0</v>
      </c>
      <c r="AE188" s="58">
        <v>0</v>
      </c>
      <c r="AF188" s="58">
        <v>0</v>
      </c>
      <c r="AG188" s="58">
        <v>0</v>
      </c>
      <c r="AH188" s="58">
        <v>0</v>
      </c>
      <c r="AI188" s="58">
        <v>0</v>
      </c>
      <c r="AJ188" s="58">
        <v>0</v>
      </c>
      <c r="AK188" s="58" t="s">
        <v>290</v>
      </c>
      <c r="AL188" s="58">
        <v>48</v>
      </c>
      <c r="AM188" s="58" t="s">
        <v>290</v>
      </c>
      <c r="AN188" s="58">
        <v>0</v>
      </c>
      <c r="AO188" s="58">
        <v>112</v>
      </c>
      <c r="AP188" s="58">
        <v>23</v>
      </c>
      <c r="AQ188" s="58">
        <v>93</v>
      </c>
      <c r="AR188" s="58">
        <v>102</v>
      </c>
      <c r="AS188" s="58">
        <v>0</v>
      </c>
      <c r="AT188" s="58">
        <v>0</v>
      </c>
      <c r="AU188" s="58">
        <v>0</v>
      </c>
      <c r="AV188" s="58">
        <v>195</v>
      </c>
      <c r="AW188" s="57"/>
    </row>
    <row r="189" spans="1:49">
      <c r="A189" s="57" t="s">
        <v>1335</v>
      </c>
      <c r="B189" s="57" t="s">
        <v>1336</v>
      </c>
      <c r="C189" s="57"/>
      <c r="D189" s="57" t="s">
        <v>1337</v>
      </c>
      <c r="E189" s="57" t="s">
        <v>1338</v>
      </c>
      <c r="F189" s="57" t="s">
        <v>1339</v>
      </c>
      <c r="G189" s="57" t="s">
        <v>1340</v>
      </c>
      <c r="H189" s="57" t="s">
        <v>288</v>
      </c>
      <c r="I189" s="57" t="s">
        <v>1341</v>
      </c>
      <c r="J189" s="136">
        <v>7086478054</v>
      </c>
      <c r="K189" s="57" t="s">
        <v>146</v>
      </c>
      <c r="L189">
        <v>1</v>
      </c>
      <c r="M189">
        <v>1</v>
      </c>
      <c r="N189">
        <v>1</v>
      </c>
      <c r="O189" s="65">
        <v>3</v>
      </c>
      <c r="P189" s="58">
        <v>11</v>
      </c>
      <c r="Q189" s="58" t="s">
        <v>290</v>
      </c>
      <c r="R189" s="58">
        <v>0</v>
      </c>
      <c r="S189" s="58">
        <v>0</v>
      </c>
      <c r="T189" s="58">
        <v>0</v>
      </c>
      <c r="U189" s="58">
        <v>0</v>
      </c>
      <c r="V189" s="58">
        <v>0</v>
      </c>
      <c r="W189" s="58">
        <v>0</v>
      </c>
      <c r="X189" s="58">
        <v>0</v>
      </c>
      <c r="Y189" s="58">
        <v>0</v>
      </c>
      <c r="Z189" s="58">
        <v>0</v>
      </c>
      <c r="AA189" s="58">
        <v>0</v>
      </c>
      <c r="AB189" s="58">
        <v>0</v>
      </c>
      <c r="AC189" s="58">
        <v>0</v>
      </c>
      <c r="AD189" s="58">
        <v>0</v>
      </c>
      <c r="AE189" s="58">
        <v>0</v>
      </c>
      <c r="AF189" s="58">
        <v>0</v>
      </c>
      <c r="AG189" s="58">
        <v>0</v>
      </c>
      <c r="AH189" s="58">
        <v>0</v>
      </c>
      <c r="AI189" s="58">
        <v>0</v>
      </c>
      <c r="AJ189" s="58">
        <v>0</v>
      </c>
      <c r="AK189" s="58">
        <v>0</v>
      </c>
      <c r="AL189" s="58" t="s">
        <v>290</v>
      </c>
      <c r="AM189" s="58" t="s">
        <v>290</v>
      </c>
      <c r="AN189" s="58">
        <v>0</v>
      </c>
      <c r="AO189" s="58">
        <v>11</v>
      </c>
      <c r="AP189" s="58" t="s">
        <v>290</v>
      </c>
      <c r="AQ189" s="58" t="s">
        <v>290</v>
      </c>
      <c r="AR189" s="58">
        <v>11</v>
      </c>
      <c r="AS189" s="58">
        <v>0</v>
      </c>
      <c r="AT189" s="58">
        <v>0</v>
      </c>
      <c r="AU189" s="58">
        <v>0</v>
      </c>
      <c r="AV189" s="58">
        <v>19</v>
      </c>
      <c r="AW189" s="57"/>
    </row>
    <row r="190" spans="1:49">
      <c r="A190" s="57" t="s">
        <v>1342</v>
      </c>
      <c r="B190" s="57" t="s">
        <v>1343</v>
      </c>
      <c r="C190" s="57" t="s">
        <v>283</v>
      </c>
      <c r="D190" s="57" t="s">
        <v>1119</v>
      </c>
      <c r="E190" s="57" t="s">
        <v>1344</v>
      </c>
      <c r="F190" s="57" t="s">
        <v>1345</v>
      </c>
      <c r="G190" s="57" t="s">
        <v>1346</v>
      </c>
      <c r="H190" s="57" t="s">
        <v>288</v>
      </c>
      <c r="I190" s="57" t="s">
        <v>1347</v>
      </c>
      <c r="J190" s="136">
        <v>7086874230</v>
      </c>
      <c r="K190" s="57" t="s">
        <v>146</v>
      </c>
      <c r="L190">
        <v>1</v>
      </c>
      <c r="M190">
        <v>20</v>
      </c>
      <c r="N190">
        <v>18</v>
      </c>
      <c r="O190" s="65">
        <v>39</v>
      </c>
      <c r="P190" s="58">
        <v>83</v>
      </c>
      <c r="Q190" s="58">
        <v>38</v>
      </c>
      <c r="R190" s="58">
        <v>33</v>
      </c>
      <c r="S190" s="58">
        <v>31</v>
      </c>
      <c r="T190" s="58">
        <v>18</v>
      </c>
      <c r="U190" s="58">
        <v>28</v>
      </c>
      <c r="V190" s="58">
        <v>23</v>
      </c>
      <c r="W190" s="58">
        <v>22</v>
      </c>
      <c r="X190" s="58">
        <v>30</v>
      </c>
      <c r="Y190" s="58">
        <v>31</v>
      </c>
      <c r="Z190" s="58">
        <v>0</v>
      </c>
      <c r="AA190" s="58">
        <v>0</v>
      </c>
      <c r="AB190" s="58">
        <v>0</v>
      </c>
      <c r="AC190" s="58">
        <v>0</v>
      </c>
      <c r="AD190" s="58">
        <v>0</v>
      </c>
      <c r="AE190" s="58">
        <v>0</v>
      </c>
      <c r="AF190" s="58">
        <v>0</v>
      </c>
      <c r="AG190" s="58">
        <v>0</v>
      </c>
      <c r="AH190" s="58">
        <v>0</v>
      </c>
      <c r="AI190" s="58">
        <v>0</v>
      </c>
      <c r="AJ190" s="58" t="s">
        <v>290</v>
      </c>
      <c r="AK190" s="58" t="s">
        <v>290</v>
      </c>
      <c r="AL190" s="58">
        <v>37</v>
      </c>
      <c r="AM190" s="58">
        <v>56</v>
      </c>
      <c r="AN190" s="58" t="s">
        <v>290</v>
      </c>
      <c r="AO190" s="58">
        <v>202</v>
      </c>
      <c r="AP190" s="58">
        <v>32</v>
      </c>
      <c r="AQ190" s="58">
        <v>170</v>
      </c>
      <c r="AR190" s="58">
        <v>167</v>
      </c>
      <c r="AS190" s="58">
        <v>0</v>
      </c>
      <c r="AT190" s="58">
        <v>0</v>
      </c>
      <c r="AU190" s="58">
        <v>33</v>
      </c>
      <c r="AV190" s="58">
        <v>337</v>
      </c>
      <c r="AW190" s="57"/>
    </row>
    <row r="191" spans="1:49">
      <c r="A191" s="57" t="s">
        <v>1348</v>
      </c>
      <c r="B191" s="57" t="s">
        <v>1349</v>
      </c>
      <c r="C191" s="57" t="s">
        <v>283</v>
      </c>
      <c r="D191" s="57" t="s">
        <v>874</v>
      </c>
      <c r="E191" s="57" t="s">
        <v>1350</v>
      </c>
      <c r="F191" s="57" t="s">
        <v>1351</v>
      </c>
      <c r="G191" s="57" t="s">
        <v>1277</v>
      </c>
      <c r="H191" s="57" t="s">
        <v>288</v>
      </c>
      <c r="I191" s="57" t="s">
        <v>1278</v>
      </c>
      <c r="J191" s="136">
        <v>7084247757</v>
      </c>
      <c r="K191" s="57" t="s">
        <v>146</v>
      </c>
      <c r="L191">
        <v>3</v>
      </c>
      <c r="M191">
        <v>15</v>
      </c>
      <c r="N191">
        <v>8</v>
      </c>
      <c r="O191" s="65">
        <v>26</v>
      </c>
      <c r="P191" s="58">
        <v>35</v>
      </c>
      <c r="Q191" s="58">
        <v>21</v>
      </c>
      <c r="R191" s="58">
        <v>29</v>
      </c>
      <c r="S191" s="58">
        <v>20</v>
      </c>
      <c r="T191" s="58">
        <v>19</v>
      </c>
      <c r="U191" s="58">
        <v>18</v>
      </c>
      <c r="V191" s="58">
        <v>25</v>
      </c>
      <c r="W191" s="58">
        <v>20</v>
      </c>
      <c r="X191" s="58">
        <v>12</v>
      </c>
      <c r="Y191" s="58">
        <v>14</v>
      </c>
      <c r="Z191" s="58">
        <v>0</v>
      </c>
      <c r="AA191" s="58">
        <v>0</v>
      </c>
      <c r="AB191" s="58">
        <v>0</v>
      </c>
      <c r="AC191" s="58">
        <v>0</v>
      </c>
      <c r="AD191" s="58">
        <v>0</v>
      </c>
      <c r="AE191" s="58">
        <v>0</v>
      </c>
      <c r="AF191" s="58">
        <v>0</v>
      </c>
      <c r="AG191" s="58">
        <v>0</v>
      </c>
      <c r="AH191" s="58">
        <v>0</v>
      </c>
      <c r="AI191" s="58">
        <v>0</v>
      </c>
      <c r="AJ191" s="58">
        <v>0</v>
      </c>
      <c r="AK191" s="58">
        <v>12</v>
      </c>
      <c r="AL191" s="58" t="s">
        <v>290</v>
      </c>
      <c r="AM191" s="58">
        <v>81</v>
      </c>
      <c r="AN191" s="58">
        <v>0</v>
      </c>
      <c r="AO191" s="58">
        <v>92</v>
      </c>
      <c r="AP191" s="58">
        <v>26</v>
      </c>
      <c r="AQ191" s="58">
        <v>110</v>
      </c>
      <c r="AR191" s="58">
        <v>103</v>
      </c>
      <c r="AS191" s="58">
        <v>0</v>
      </c>
      <c r="AT191" s="58">
        <v>0</v>
      </c>
      <c r="AU191" s="58">
        <v>82</v>
      </c>
      <c r="AV191" s="58">
        <v>213</v>
      </c>
      <c r="AW191" s="57"/>
    </row>
    <row r="192" spans="1:49">
      <c r="A192" s="57" t="s">
        <v>1352</v>
      </c>
      <c r="B192" s="57" t="s">
        <v>1353</v>
      </c>
      <c r="C192" s="57" t="s">
        <v>353</v>
      </c>
      <c r="D192" s="57" t="s">
        <v>1275</v>
      </c>
      <c r="E192" s="57" t="s">
        <v>1354</v>
      </c>
      <c r="F192" s="57" t="s">
        <v>1355</v>
      </c>
      <c r="G192" s="57" t="s">
        <v>1296</v>
      </c>
      <c r="H192" s="57" t="s">
        <v>288</v>
      </c>
      <c r="I192" s="57" t="s">
        <v>1297</v>
      </c>
      <c r="J192" s="136">
        <v>7084255547</v>
      </c>
      <c r="K192" s="57" t="s">
        <v>146</v>
      </c>
      <c r="L192">
        <v>2</v>
      </c>
      <c r="M192">
        <v>33.5</v>
      </c>
      <c r="N192">
        <v>14.9</v>
      </c>
      <c r="O192" s="65">
        <v>50.4</v>
      </c>
      <c r="P192" s="58">
        <v>81</v>
      </c>
      <c r="Q192" s="58">
        <v>44</v>
      </c>
      <c r="R192" s="58">
        <v>46</v>
      </c>
      <c r="S192" s="58">
        <v>49</v>
      </c>
      <c r="T192" s="58">
        <v>37</v>
      </c>
      <c r="U192" s="58">
        <v>50</v>
      </c>
      <c r="V192" s="58">
        <v>47</v>
      </c>
      <c r="W192" s="58">
        <v>44</v>
      </c>
      <c r="X192" s="58">
        <v>45</v>
      </c>
      <c r="Y192" s="58">
        <v>40</v>
      </c>
      <c r="Z192" s="58">
        <v>0</v>
      </c>
      <c r="AA192" s="58">
        <v>0</v>
      </c>
      <c r="AB192" s="58">
        <v>0</v>
      </c>
      <c r="AC192" s="58">
        <v>0</v>
      </c>
      <c r="AD192" s="58">
        <v>0</v>
      </c>
      <c r="AE192" s="58">
        <v>0</v>
      </c>
      <c r="AF192" s="58">
        <v>0</v>
      </c>
      <c r="AG192" s="58">
        <v>0</v>
      </c>
      <c r="AH192" s="58">
        <v>0</v>
      </c>
      <c r="AI192" s="58">
        <v>0</v>
      </c>
      <c r="AJ192" s="58">
        <v>0</v>
      </c>
      <c r="AK192" s="58" t="s">
        <v>290</v>
      </c>
      <c r="AL192" s="58" t="s">
        <v>290</v>
      </c>
      <c r="AM192" s="58">
        <v>24</v>
      </c>
      <c r="AN192" s="58">
        <v>0</v>
      </c>
      <c r="AO192" s="58">
        <v>444</v>
      </c>
      <c r="AP192" s="58">
        <v>10</v>
      </c>
      <c r="AQ192" s="58">
        <v>252</v>
      </c>
      <c r="AR192" s="58">
        <v>231</v>
      </c>
      <c r="AS192" s="58">
        <v>0</v>
      </c>
      <c r="AT192" s="58">
        <v>0</v>
      </c>
      <c r="AU192" s="58">
        <v>10</v>
      </c>
      <c r="AV192" s="58">
        <v>483</v>
      </c>
      <c r="AW192" s="57"/>
    </row>
    <row r="193" spans="1:49">
      <c r="A193" s="57" t="s">
        <v>1356</v>
      </c>
      <c r="B193" s="57" t="s">
        <v>1357</v>
      </c>
      <c r="C193" s="57" t="s">
        <v>314</v>
      </c>
      <c r="D193" s="57" t="s">
        <v>1358</v>
      </c>
      <c r="E193" s="57" t="s">
        <v>1359</v>
      </c>
      <c r="F193" s="57" t="s">
        <v>1360</v>
      </c>
      <c r="G193" s="57" t="s">
        <v>1296</v>
      </c>
      <c r="H193" s="57" t="s">
        <v>288</v>
      </c>
      <c r="I193" s="57" t="s">
        <v>1297</v>
      </c>
      <c r="J193" s="136">
        <v>7084256063</v>
      </c>
      <c r="K193" s="57" t="s">
        <v>146</v>
      </c>
      <c r="L193">
        <v>2</v>
      </c>
      <c r="M193">
        <v>13.2</v>
      </c>
      <c r="N193">
        <v>3.9</v>
      </c>
      <c r="O193" s="65">
        <v>19.100000000000001</v>
      </c>
      <c r="P193" s="58">
        <v>33</v>
      </c>
      <c r="Q193" s="58">
        <v>12</v>
      </c>
      <c r="R193" s="58">
        <v>16</v>
      </c>
      <c r="S193" s="58">
        <v>17</v>
      </c>
      <c r="T193" s="58">
        <v>12</v>
      </c>
      <c r="U193" s="58">
        <v>17</v>
      </c>
      <c r="V193" s="58">
        <v>16</v>
      </c>
      <c r="W193" s="58">
        <v>22</v>
      </c>
      <c r="X193" s="58">
        <v>22</v>
      </c>
      <c r="Y193" s="58">
        <v>24</v>
      </c>
      <c r="Z193" s="58">
        <v>0</v>
      </c>
      <c r="AA193" s="58">
        <v>0</v>
      </c>
      <c r="AB193" s="58">
        <v>0</v>
      </c>
      <c r="AC193" s="58">
        <v>0</v>
      </c>
      <c r="AD193" s="58">
        <v>0</v>
      </c>
      <c r="AE193" s="58">
        <v>0</v>
      </c>
      <c r="AF193" s="58">
        <v>0</v>
      </c>
      <c r="AG193" s="58">
        <v>0</v>
      </c>
      <c r="AH193" s="58">
        <v>0</v>
      </c>
      <c r="AI193" s="58">
        <v>0</v>
      </c>
      <c r="AJ193" s="58">
        <v>0</v>
      </c>
      <c r="AK193" s="58">
        <v>10</v>
      </c>
      <c r="AL193" s="58" t="s">
        <v>290</v>
      </c>
      <c r="AM193" s="58">
        <v>79</v>
      </c>
      <c r="AN193" s="58">
        <v>0</v>
      </c>
      <c r="AO193" s="58">
        <v>86</v>
      </c>
      <c r="AP193" s="58" t="s">
        <v>290</v>
      </c>
      <c r="AQ193" s="58">
        <v>97</v>
      </c>
      <c r="AR193" s="58">
        <v>94</v>
      </c>
      <c r="AS193" s="58">
        <v>0</v>
      </c>
      <c r="AT193" s="58">
        <v>0</v>
      </c>
      <c r="AU193" s="58">
        <v>32</v>
      </c>
      <c r="AV193" s="58">
        <v>191</v>
      </c>
      <c r="AW193" s="57"/>
    </row>
    <row r="194" spans="1:49">
      <c r="A194" s="57" t="s">
        <v>1361</v>
      </c>
      <c r="B194" s="57" t="s">
        <v>1362</v>
      </c>
      <c r="C194" s="57" t="s">
        <v>353</v>
      </c>
      <c r="D194" s="57" t="s">
        <v>886</v>
      </c>
      <c r="E194" s="57" t="s">
        <v>1363</v>
      </c>
      <c r="F194" s="57" t="s">
        <v>1364</v>
      </c>
      <c r="G194" s="57" t="s">
        <v>1296</v>
      </c>
      <c r="H194" s="57" t="s">
        <v>288</v>
      </c>
      <c r="I194" s="57" t="s">
        <v>1297</v>
      </c>
      <c r="J194" s="136">
        <v>7084251656</v>
      </c>
      <c r="K194" s="57" t="s">
        <v>146</v>
      </c>
      <c r="L194">
        <v>1</v>
      </c>
      <c r="M194">
        <v>23</v>
      </c>
      <c r="N194">
        <v>7</v>
      </c>
      <c r="O194" s="65">
        <v>31</v>
      </c>
      <c r="P194" s="58">
        <v>79</v>
      </c>
      <c r="Q194" s="58">
        <v>31</v>
      </c>
      <c r="R194" s="58">
        <v>37</v>
      </c>
      <c r="S194" s="58">
        <v>37</v>
      </c>
      <c r="T194" s="58">
        <v>37</v>
      </c>
      <c r="U194" s="58">
        <v>28</v>
      </c>
      <c r="V194" s="58">
        <v>28</v>
      </c>
      <c r="W194" s="58">
        <v>27</v>
      </c>
      <c r="X194" s="58">
        <v>23</v>
      </c>
      <c r="Y194" s="58">
        <v>31</v>
      </c>
      <c r="Z194" s="58">
        <v>0</v>
      </c>
      <c r="AA194" s="58">
        <v>0</v>
      </c>
      <c r="AB194" s="58">
        <v>0</v>
      </c>
      <c r="AC194" s="58">
        <v>0</v>
      </c>
      <c r="AD194" s="58">
        <v>0</v>
      </c>
      <c r="AE194" s="58">
        <v>0</v>
      </c>
      <c r="AF194" s="58">
        <v>0</v>
      </c>
      <c r="AG194" s="58">
        <v>0</v>
      </c>
      <c r="AH194" s="58">
        <v>0</v>
      </c>
      <c r="AI194" s="58">
        <v>0</v>
      </c>
      <c r="AJ194" s="58">
        <v>0</v>
      </c>
      <c r="AK194" s="58" t="s">
        <v>290</v>
      </c>
      <c r="AL194" s="58" t="s">
        <v>290</v>
      </c>
      <c r="AM194" s="58">
        <v>0</v>
      </c>
      <c r="AN194" s="58">
        <v>0</v>
      </c>
      <c r="AO194" s="58">
        <v>334</v>
      </c>
      <c r="AP194" s="58">
        <v>14</v>
      </c>
      <c r="AQ194" s="58">
        <v>202</v>
      </c>
      <c r="AR194" s="58">
        <v>156</v>
      </c>
      <c r="AS194" s="58">
        <v>0</v>
      </c>
      <c r="AT194" s="58">
        <v>0</v>
      </c>
      <c r="AU194" s="58">
        <v>10</v>
      </c>
      <c r="AV194" s="58">
        <v>358</v>
      </c>
      <c r="AW194" s="57"/>
    </row>
    <row r="195" spans="1:49">
      <c r="A195" s="57" t="s">
        <v>1365</v>
      </c>
      <c r="B195" s="57" t="s">
        <v>1366</v>
      </c>
      <c r="C195" s="57" t="s">
        <v>314</v>
      </c>
      <c r="D195" s="57" t="s">
        <v>1367</v>
      </c>
      <c r="E195" s="57" t="s">
        <v>1368</v>
      </c>
      <c r="F195" s="57" t="s">
        <v>1369</v>
      </c>
      <c r="G195" s="57" t="s">
        <v>1370</v>
      </c>
      <c r="H195" s="57" t="s">
        <v>288</v>
      </c>
      <c r="I195" s="57" t="s">
        <v>1371</v>
      </c>
      <c r="J195" s="136">
        <v>7083490068</v>
      </c>
      <c r="K195" s="57" t="s">
        <v>146</v>
      </c>
      <c r="L195">
        <v>2</v>
      </c>
      <c r="M195">
        <v>35</v>
      </c>
      <c r="N195">
        <v>22</v>
      </c>
      <c r="O195" s="65">
        <v>59</v>
      </c>
      <c r="P195" s="58">
        <v>81</v>
      </c>
      <c r="Q195" s="58">
        <v>49</v>
      </c>
      <c r="R195" s="58">
        <v>62</v>
      </c>
      <c r="S195" s="58">
        <v>49</v>
      </c>
      <c r="T195" s="58">
        <v>55</v>
      </c>
      <c r="U195" s="58">
        <v>41</v>
      </c>
      <c r="V195" s="58">
        <v>52</v>
      </c>
      <c r="W195" s="58">
        <v>50</v>
      </c>
      <c r="X195" s="58">
        <v>54</v>
      </c>
      <c r="Y195" s="58">
        <v>44</v>
      </c>
      <c r="Z195" s="58">
        <v>0</v>
      </c>
      <c r="AA195" s="58">
        <v>0</v>
      </c>
      <c r="AB195" s="58">
        <v>0</v>
      </c>
      <c r="AC195" s="58">
        <v>0</v>
      </c>
      <c r="AD195" s="58">
        <v>0</v>
      </c>
      <c r="AE195" s="58">
        <v>0</v>
      </c>
      <c r="AF195" s="58">
        <v>0</v>
      </c>
      <c r="AG195" s="58">
        <v>0</v>
      </c>
      <c r="AH195" s="58">
        <v>0</v>
      </c>
      <c r="AI195" s="58">
        <v>0</v>
      </c>
      <c r="AJ195" s="58" t="s">
        <v>290</v>
      </c>
      <c r="AK195" s="58">
        <v>16</v>
      </c>
      <c r="AL195" s="58" t="s">
        <v>290</v>
      </c>
      <c r="AM195" s="58" t="s">
        <v>290</v>
      </c>
      <c r="AN195" s="58">
        <v>0</v>
      </c>
      <c r="AO195" s="58">
        <v>499</v>
      </c>
      <c r="AP195" s="58">
        <v>13</v>
      </c>
      <c r="AQ195" s="58">
        <v>276</v>
      </c>
      <c r="AR195" s="58">
        <v>261</v>
      </c>
      <c r="AS195" s="58">
        <v>0</v>
      </c>
      <c r="AT195" s="58">
        <v>0</v>
      </c>
      <c r="AU195" s="58">
        <v>0</v>
      </c>
      <c r="AV195" s="58">
        <v>537</v>
      </c>
      <c r="AW195" s="57"/>
    </row>
    <row r="196" spans="1:49">
      <c r="A196" s="57" t="s">
        <v>1372</v>
      </c>
      <c r="B196" s="57" t="s">
        <v>1373</v>
      </c>
      <c r="C196" s="57"/>
      <c r="D196" s="57" t="s">
        <v>1374</v>
      </c>
      <c r="E196" s="57" t="s">
        <v>1375</v>
      </c>
      <c r="F196" s="57" t="s">
        <v>1376</v>
      </c>
      <c r="G196" s="57" t="s">
        <v>1377</v>
      </c>
      <c r="H196" s="57" t="s">
        <v>288</v>
      </c>
      <c r="I196" s="57" t="s">
        <v>1378</v>
      </c>
      <c r="J196" s="136">
        <v>6302576488</v>
      </c>
      <c r="K196" s="57" t="s">
        <v>146</v>
      </c>
      <c r="L196">
        <v>3</v>
      </c>
      <c r="M196">
        <v>16</v>
      </c>
      <c r="N196">
        <v>3</v>
      </c>
      <c r="O196" s="65">
        <v>22</v>
      </c>
      <c r="P196" s="58">
        <v>24</v>
      </c>
      <c r="Q196" s="58">
        <v>25</v>
      </c>
      <c r="R196" s="58">
        <v>22</v>
      </c>
      <c r="S196" s="58">
        <v>19</v>
      </c>
      <c r="T196" s="58">
        <v>15</v>
      </c>
      <c r="U196" s="58">
        <v>20</v>
      </c>
      <c r="V196" s="58">
        <v>23</v>
      </c>
      <c r="W196" s="58">
        <v>26</v>
      </c>
      <c r="X196" s="58">
        <v>21</v>
      </c>
      <c r="Y196" s="58">
        <v>23</v>
      </c>
      <c r="Z196" s="58">
        <v>0</v>
      </c>
      <c r="AA196" s="58">
        <v>0</v>
      </c>
      <c r="AB196" s="58">
        <v>0</v>
      </c>
      <c r="AC196" s="58">
        <v>0</v>
      </c>
      <c r="AD196" s="58">
        <v>0</v>
      </c>
      <c r="AE196" s="58">
        <v>0</v>
      </c>
      <c r="AF196" s="58">
        <v>0</v>
      </c>
      <c r="AG196" s="58">
        <v>0</v>
      </c>
      <c r="AH196" s="58">
        <v>0</v>
      </c>
      <c r="AI196" s="58">
        <v>0</v>
      </c>
      <c r="AJ196" s="58">
        <v>0</v>
      </c>
      <c r="AK196" s="58">
        <v>0</v>
      </c>
      <c r="AL196" s="58">
        <v>0</v>
      </c>
      <c r="AM196" s="58" t="s">
        <v>290</v>
      </c>
      <c r="AN196" s="58" t="s">
        <v>290</v>
      </c>
      <c r="AO196" s="58">
        <v>204</v>
      </c>
      <c r="AP196" s="58">
        <v>11</v>
      </c>
      <c r="AQ196" s="58">
        <v>107</v>
      </c>
      <c r="AR196" s="58">
        <v>111</v>
      </c>
      <c r="AS196" s="58">
        <v>0</v>
      </c>
      <c r="AT196" s="58">
        <v>0</v>
      </c>
      <c r="AU196" s="58">
        <v>0</v>
      </c>
      <c r="AV196" s="58">
        <v>218</v>
      </c>
      <c r="AW196" s="57"/>
    </row>
    <row r="197" spans="1:49">
      <c r="A197" s="57" t="s">
        <v>1379</v>
      </c>
      <c r="B197" s="57" t="s">
        <v>1380</v>
      </c>
      <c r="C197" s="57"/>
      <c r="D197" s="57" t="s">
        <v>1381</v>
      </c>
      <c r="E197" s="57" t="s">
        <v>1382</v>
      </c>
      <c r="F197" s="57" t="s">
        <v>1383</v>
      </c>
      <c r="G197" s="57" t="s">
        <v>1377</v>
      </c>
      <c r="H197" s="57" t="s">
        <v>288</v>
      </c>
      <c r="I197" s="57" t="s">
        <v>1378</v>
      </c>
      <c r="J197" s="136">
        <v>6307832220</v>
      </c>
      <c r="K197" s="57" t="s">
        <v>146</v>
      </c>
      <c r="L197">
        <v>1</v>
      </c>
      <c r="M197">
        <v>17</v>
      </c>
      <c r="N197">
        <v>6</v>
      </c>
      <c r="O197" s="65">
        <v>24</v>
      </c>
      <c r="P197" s="58">
        <v>29</v>
      </c>
      <c r="Q197" s="58">
        <v>33</v>
      </c>
      <c r="R197" s="58">
        <v>19</v>
      </c>
      <c r="S197" s="58">
        <v>28</v>
      </c>
      <c r="T197" s="58">
        <v>16</v>
      </c>
      <c r="U197" s="58">
        <v>13</v>
      </c>
      <c r="V197" s="58">
        <v>19</v>
      </c>
      <c r="W197" s="58">
        <v>21</v>
      </c>
      <c r="X197" s="58">
        <v>22</v>
      </c>
      <c r="Y197" s="58">
        <v>20</v>
      </c>
      <c r="Z197" s="58">
        <v>0</v>
      </c>
      <c r="AA197" s="58">
        <v>0</v>
      </c>
      <c r="AB197" s="58">
        <v>0</v>
      </c>
      <c r="AC197" s="58">
        <v>0</v>
      </c>
      <c r="AD197" s="58">
        <v>0</v>
      </c>
      <c r="AE197" s="58">
        <v>0</v>
      </c>
      <c r="AF197" s="58">
        <v>0</v>
      </c>
      <c r="AG197" s="58">
        <v>0</v>
      </c>
      <c r="AH197" s="58">
        <v>0</v>
      </c>
      <c r="AI197" s="58">
        <v>0</v>
      </c>
      <c r="AJ197" s="58">
        <v>0</v>
      </c>
      <c r="AK197" s="58" t="s">
        <v>290</v>
      </c>
      <c r="AL197" s="58">
        <v>0</v>
      </c>
      <c r="AM197" s="58">
        <v>10</v>
      </c>
      <c r="AN197" s="58">
        <v>0</v>
      </c>
      <c r="AO197" s="58">
        <v>195</v>
      </c>
      <c r="AP197" s="58">
        <v>10</v>
      </c>
      <c r="AQ197" s="58">
        <v>109</v>
      </c>
      <c r="AR197" s="58">
        <v>111</v>
      </c>
      <c r="AS197" s="58">
        <v>0</v>
      </c>
      <c r="AT197" s="58">
        <v>0</v>
      </c>
      <c r="AU197" s="58" t="s">
        <v>290</v>
      </c>
      <c r="AV197" s="58">
        <v>220</v>
      </c>
      <c r="AW197" s="57"/>
    </row>
    <row r="198" spans="1:49">
      <c r="A198" s="57" t="s">
        <v>1384</v>
      </c>
      <c r="B198" s="57" t="s">
        <v>1385</v>
      </c>
      <c r="C198" s="57" t="s">
        <v>283</v>
      </c>
      <c r="D198" s="57" t="s">
        <v>1325</v>
      </c>
      <c r="E198" s="57" t="s">
        <v>895</v>
      </c>
      <c r="F198" s="57" t="s">
        <v>1386</v>
      </c>
      <c r="G198" s="57" t="s">
        <v>1387</v>
      </c>
      <c r="H198" s="57" t="s">
        <v>288</v>
      </c>
      <c r="I198" s="57" t="s">
        <v>1388</v>
      </c>
      <c r="J198" s="136">
        <v>7087995200</v>
      </c>
      <c r="K198" s="57" t="s">
        <v>146</v>
      </c>
      <c r="L198">
        <v>3</v>
      </c>
      <c r="M198">
        <v>14</v>
      </c>
      <c r="N198">
        <v>6.5</v>
      </c>
      <c r="O198" s="65">
        <v>23.5</v>
      </c>
      <c r="P198" s="58">
        <v>30</v>
      </c>
      <c r="Q198" s="58">
        <v>17</v>
      </c>
      <c r="R198" s="58">
        <v>19</v>
      </c>
      <c r="S198" s="58">
        <v>18</v>
      </c>
      <c r="T198" s="58">
        <v>26</v>
      </c>
      <c r="U198" s="58">
        <v>12</v>
      </c>
      <c r="V198" s="58">
        <v>21</v>
      </c>
      <c r="W198" s="58">
        <v>26</v>
      </c>
      <c r="X198" s="58">
        <v>23</v>
      </c>
      <c r="Y198" s="58">
        <v>36</v>
      </c>
      <c r="Z198" s="58">
        <v>0</v>
      </c>
      <c r="AA198" s="58">
        <v>0</v>
      </c>
      <c r="AB198" s="58">
        <v>0</v>
      </c>
      <c r="AC198" s="58">
        <v>0</v>
      </c>
      <c r="AD198" s="58">
        <v>0</v>
      </c>
      <c r="AE198" s="58">
        <v>0</v>
      </c>
      <c r="AF198" s="58">
        <v>0</v>
      </c>
      <c r="AG198" s="58">
        <v>0</v>
      </c>
      <c r="AH198" s="58">
        <v>0</v>
      </c>
      <c r="AI198" s="58">
        <v>0</v>
      </c>
      <c r="AJ198" s="58">
        <v>0</v>
      </c>
      <c r="AK198" s="58" t="s">
        <v>290</v>
      </c>
      <c r="AL198" s="58">
        <v>150</v>
      </c>
      <c r="AM198" s="58">
        <v>11</v>
      </c>
      <c r="AN198" s="58">
        <v>0</v>
      </c>
      <c r="AO198" s="58">
        <v>38</v>
      </c>
      <c r="AP198" s="58">
        <v>26</v>
      </c>
      <c r="AQ198" s="58">
        <v>131</v>
      </c>
      <c r="AR198" s="58">
        <v>97</v>
      </c>
      <c r="AS198" s="58">
        <v>0</v>
      </c>
      <c r="AT198" s="58">
        <v>0</v>
      </c>
      <c r="AU198" s="58">
        <v>35</v>
      </c>
      <c r="AV198" s="58">
        <v>228</v>
      </c>
      <c r="AW198" s="57"/>
    </row>
    <row r="199" spans="1:49">
      <c r="A199" s="57" t="s">
        <v>1389</v>
      </c>
      <c r="B199" s="57" t="s">
        <v>1390</v>
      </c>
      <c r="C199" s="57"/>
      <c r="D199" s="57" t="s">
        <v>1391</v>
      </c>
      <c r="E199" s="57" t="s">
        <v>1392</v>
      </c>
      <c r="F199" s="57" t="s">
        <v>1393</v>
      </c>
      <c r="G199" s="57" t="s">
        <v>1394</v>
      </c>
      <c r="H199" s="57" t="s">
        <v>288</v>
      </c>
      <c r="I199" s="57" t="s">
        <v>1395</v>
      </c>
      <c r="J199" s="136">
        <v>7085988200</v>
      </c>
      <c r="K199" s="57" t="s">
        <v>146</v>
      </c>
      <c r="L199">
        <v>2</v>
      </c>
      <c r="M199">
        <v>16</v>
      </c>
      <c r="N199">
        <v>6</v>
      </c>
      <c r="O199" s="65">
        <v>24</v>
      </c>
      <c r="P199" s="58">
        <v>19</v>
      </c>
      <c r="Q199" s="58">
        <v>26</v>
      </c>
      <c r="R199" s="58">
        <v>27</v>
      </c>
      <c r="S199" s="58">
        <v>25</v>
      </c>
      <c r="T199" s="58">
        <v>19</v>
      </c>
      <c r="U199" s="58">
        <v>17</v>
      </c>
      <c r="V199" s="58">
        <v>13</v>
      </c>
      <c r="W199" s="58">
        <v>14</v>
      </c>
      <c r="X199" s="58">
        <v>18</v>
      </c>
      <c r="Y199" s="58">
        <v>14</v>
      </c>
      <c r="Z199" s="58">
        <v>0</v>
      </c>
      <c r="AA199" s="58">
        <v>0</v>
      </c>
      <c r="AB199" s="58">
        <v>0</v>
      </c>
      <c r="AC199" s="58">
        <v>0</v>
      </c>
      <c r="AD199" s="58">
        <v>0</v>
      </c>
      <c r="AE199" s="58">
        <v>0</v>
      </c>
      <c r="AF199" s="58">
        <v>0</v>
      </c>
      <c r="AG199" s="58">
        <v>0</v>
      </c>
      <c r="AH199" s="58">
        <v>0</v>
      </c>
      <c r="AI199" s="58">
        <v>0</v>
      </c>
      <c r="AJ199" s="58">
        <v>0</v>
      </c>
      <c r="AK199" s="58" t="s">
        <v>290</v>
      </c>
      <c r="AL199" s="58" t="s">
        <v>290</v>
      </c>
      <c r="AM199" s="58">
        <v>0</v>
      </c>
      <c r="AN199" s="58" t="s">
        <v>290</v>
      </c>
      <c r="AO199" s="58">
        <v>176</v>
      </c>
      <c r="AP199" s="58" t="s">
        <v>290</v>
      </c>
      <c r="AQ199" s="58">
        <v>98</v>
      </c>
      <c r="AR199" s="58">
        <v>94</v>
      </c>
      <c r="AS199" s="58">
        <v>0</v>
      </c>
      <c r="AT199" s="58">
        <v>0</v>
      </c>
      <c r="AU199" s="58">
        <v>25</v>
      </c>
      <c r="AV199" s="58">
        <v>192</v>
      </c>
      <c r="AW199" s="57"/>
    </row>
    <row r="200" spans="1:49">
      <c r="A200" s="57" t="s">
        <v>1396</v>
      </c>
      <c r="B200" s="57" t="s">
        <v>1397</v>
      </c>
      <c r="C200" s="57" t="s">
        <v>353</v>
      </c>
      <c r="D200" s="57" t="s">
        <v>1381</v>
      </c>
      <c r="E200" s="57" t="s">
        <v>146</v>
      </c>
      <c r="F200" s="57" t="s">
        <v>1398</v>
      </c>
      <c r="G200" s="57" t="s">
        <v>1272</v>
      </c>
      <c r="H200" s="57" t="s">
        <v>288</v>
      </c>
      <c r="I200" s="57" t="s">
        <v>1399</v>
      </c>
      <c r="J200" s="136">
        <v>7087563566</v>
      </c>
      <c r="K200" s="57" t="s">
        <v>146</v>
      </c>
      <c r="L200">
        <v>4</v>
      </c>
      <c r="M200">
        <v>15</v>
      </c>
      <c r="N200">
        <v>4.5</v>
      </c>
      <c r="O200" s="65">
        <v>23.5</v>
      </c>
      <c r="P200" s="58">
        <v>0</v>
      </c>
      <c r="Q200" s="58">
        <v>16</v>
      </c>
      <c r="R200" s="58">
        <v>20</v>
      </c>
      <c r="S200" s="58">
        <v>14</v>
      </c>
      <c r="T200" s="58" t="s">
        <v>290</v>
      </c>
      <c r="U200" s="58">
        <v>11</v>
      </c>
      <c r="V200" s="58">
        <v>11</v>
      </c>
      <c r="W200" s="58" t="s">
        <v>290</v>
      </c>
      <c r="X200" s="58">
        <v>13</v>
      </c>
      <c r="Y200" s="58" t="s">
        <v>290</v>
      </c>
      <c r="Z200" s="58">
        <v>0</v>
      </c>
      <c r="AA200" s="58">
        <v>0</v>
      </c>
      <c r="AB200" s="58">
        <v>0</v>
      </c>
      <c r="AC200" s="58">
        <v>0</v>
      </c>
      <c r="AD200" s="58">
        <v>23</v>
      </c>
      <c r="AE200" s="58">
        <v>0</v>
      </c>
      <c r="AF200" s="58">
        <v>0</v>
      </c>
      <c r="AG200" s="58">
        <v>0</v>
      </c>
      <c r="AH200" s="58">
        <v>0</v>
      </c>
      <c r="AI200" s="58">
        <v>0</v>
      </c>
      <c r="AJ200" s="58">
        <v>0</v>
      </c>
      <c r="AK200" s="58">
        <v>0</v>
      </c>
      <c r="AL200" s="58">
        <v>120</v>
      </c>
      <c r="AM200" s="58" t="s">
        <v>290</v>
      </c>
      <c r="AN200" s="58">
        <v>0</v>
      </c>
      <c r="AO200" s="58">
        <v>0</v>
      </c>
      <c r="AP200" s="58" t="s">
        <v>290</v>
      </c>
      <c r="AQ200" s="58">
        <v>74</v>
      </c>
      <c r="AR200" s="58">
        <v>55</v>
      </c>
      <c r="AS200" s="58">
        <v>0</v>
      </c>
      <c r="AT200" s="58">
        <v>0</v>
      </c>
      <c r="AU200" s="58">
        <v>25</v>
      </c>
      <c r="AV200" s="58">
        <v>129</v>
      </c>
      <c r="AW200" s="57"/>
    </row>
    <row r="201" spans="1:49">
      <c r="A201" s="57" t="s">
        <v>1400</v>
      </c>
      <c r="B201" s="57" t="s">
        <v>1401</v>
      </c>
      <c r="C201" s="57" t="s">
        <v>283</v>
      </c>
      <c r="D201" s="57" t="s">
        <v>1402</v>
      </c>
      <c r="E201" s="57" t="s">
        <v>1403</v>
      </c>
      <c r="F201" s="57" t="s">
        <v>1404</v>
      </c>
      <c r="G201" s="57" t="s">
        <v>1387</v>
      </c>
      <c r="H201" s="57" t="s">
        <v>288</v>
      </c>
      <c r="I201" s="57" t="s">
        <v>1388</v>
      </c>
      <c r="J201" s="136">
        <v>7087984600</v>
      </c>
      <c r="K201" s="57" t="s">
        <v>146</v>
      </c>
      <c r="L201">
        <v>2</v>
      </c>
      <c r="M201">
        <v>7</v>
      </c>
      <c r="N201">
        <v>1</v>
      </c>
      <c r="O201" s="65">
        <v>10</v>
      </c>
      <c r="P201" s="58">
        <v>35</v>
      </c>
      <c r="Q201" s="58" t="s">
        <v>290</v>
      </c>
      <c r="R201" s="58">
        <v>0</v>
      </c>
      <c r="S201" s="58">
        <v>0</v>
      </c>
      <c r="T201" s="58">
        <v>0</v>
      </c>
      <c r="U201" s="58">
        <v>0</v>
      </c>
      <c r="V201" s="58">
        <v>0</v>
      </c>
      <c r="W201" s="58">
        <v>0</v>
      </c>
      <c r="X201" s="58">
        <v>0</v>
      </c>
      <c r="Y201" s="58">
        <v>0</v>
      </c>
      <c r="Z201" s="58">
        <v>0</v>
      </c>
      <c r="AA201" s="58">
        <v>0</v>
      </c>
      <c r="AB201" s="58">
        <v>0</v>
      </c>
      <c r="AC201" s="58">
        <v>0</v>
      </c>
      <c r="AD201" s="58">
        <v>0</v>
      </c>
      <c r="AE201" s="58">
        <v>0</v>
      </c>
      <c r="AF201" s="58">
        <v>0</v>
      </c>
      <c r="AG201" s="58">
        <v>0</v>
      </c>
      <c r="AH201" s="58">
        <v>0</v>
      </c>
      <c r="AI201" s="58">
        <v>0</v>
      </c>
      <c r="AJ201" s="58">
        <v>0</v>
      </c>
      <c r="AK201" s="58">
        <v>0</v>
      </c>
      <c r="AL201" s="58">
        <v>22</v>
      </c>
      <c r="AM201" s="58">
        <v>0</v>
      </c>
      <c r="AN201" s="58">
        <v>0</v>
      </c>
      <c r="AO201" s="58" t="s">
        <v>290</v>
      </c>
      <c r="AP201" s="58">
        <v>12</v>
      </c>
      <c r="AQ201" s="58">
        <v>13</v>
      </c>
      <c r="AR201" s="58">
        <v>27</v>
      </c>
      <c r="AS201" s="58">
        <v>0</v>
      </c>
      <c r="AT201" s="58">
        <v>0</v>
      </c>
      <c r="AU201" s="58">
        <v>0</v>
      </c>
      <c r="AV201" s="58">
        <v>40</v>
      </c>
      <c r="AW201" s="57"/>
    </row>
    <row r="202" spans="1:49">
      <c r="A202" s="57" t="s">
        <v>1405</v>
      </c>
      <c r="B202" s="57" t="s">
        <v>1406</v>
      </c>
      <c r="C202" s="57" t="s">
        <v>353</v>
      </c>
      <c r="D202" s="57" t="s">
        <v>1407</v>
      </c>
      <c r="E202" s="57" t="s">
        <v>1408</v>
      </c>
      <c r="F202" s="57" t="s">
        <v>1409</v>
      </c>
      <c r="G202" s="57" t="s">
        <v>1122</v>
      </c>
      <c r="H202" s="57" t="s">
        <v>288</v>
      </c>
      <c r="I202" s="57" t="s">
        <v>1410</v>
      </c>
      <c r="J202" s="136">
        <v>7735856888</v>
      </c>
      <c r="K202" s="57" t="s">
        <v>146</v>
      </c>
      <c r="L202">
        <v>1</v>
      </c>
      <c r="M202">
        <v>12</v>
      </c>
      <c r="N202">
        <v>9</v>
      </c>
      <c r="O202" s="65">
        <v>22</v>
      </c>
      <c r="P202" s="58">
        <v>40</v>
      </c>
      <c r="Q202" s="58">
        <v>28</v>
      </c>
      <c r="R202" s="58">
        <v>23</v>
      </c>
      <c r="S202" s="58">
        <v>23</v>
      </c>
      <c r="T202" s="58">
        <v>15</v>
      </c>
      <c r="U202" s="58">
        <v>19</v>
      </c>
      <c r="V202" s="58">
        <v>19</v>
      </c>
      <c r="W202" s="58">
        <v>16</v>
      </c>
      <c r="X202" s="58">
        <v>16</v>
      </c>
      <c r="Y202" s="58">
        <v>24</v>
      </c>
      <c r="Z202" s="58">
        <v>0</v>
      </c>
      <c r="AA202" s="58">
        <v>0</v>
      </c>
      <c r="AB202" s="58">
        <v>0</v>
      </c>
      <c r="AC202" s="58">
        <v>0</v>
      </c>
      <c r="AD202" s="58">
        <v>0</v>
      </c>
      <c r="AE202" s="58">
        <v>0</v>
      </c>
      <c r="AF202" s="58">
        <v>0</v>
      </c>
      <c r="AG202" s="58">
        <v>0</v>
      </c>
      <c r="AH202" s="58">
        <v>0</v>
      </c>
      <c r="AI202" s="58">
        <v>0</v>
      </c>
      <c r="AJ202" s="58">
        <v>0</v>
      </c>
      <c r="AK202" s="58">
        <v>0</v>
      </c>
      <c r="AL202" s="58">
        <v>0</v>
      </c>
      <c r="AM202" s="58">
        <v>160</v>
      </c>
      <c r="AN202" s="58">
        <v>0</v>
      </c>
      <c r="AO202" s="58">
        <v>55</v>
      </c>
      <c r="AP202" s="58" t="s">
        <v>290</v>
      </c>
      <c r="AQ202" s="58">
        <v>107</v>
      </c>
      <c r="AR202" s="58">
        <v>116</v>
      </c>
      <c r="AS202" s="58">
        <v>0</v>
      </c>
      <c r="AT202" s="58">
        <v>0</v>
      </c>
      <c r="AU202" s="58">
        <v>180</v>
      </c>
      <c r="AV202" s="58">
        <v>223</v>
      </c>
      <c r="AW202" s="57"/>
    </row>
    <row r="203" spans="1:49">
      <c r="A203" s="57" t="s">
        <v>1411</v>
      </c>
      <c r="B203" s="57" t="s">
        <v>1412</v>
      </c>
      <c r="C203" s="57" t="s">
        <v>283</v>
      </c>
      <c r="D203" s="57" t="s">
        <v>1139</v>
      </c>
      <c r="E203" s="57" t="s">
        <v>1413</v>
      </c>
      <c r="F203" s="57" t="s">
        <v>1414</v>
      </c>
      <c r="G203" s="57" t="s">
        <v>1204</v>
      </c>
      <c r="H203" s="57" t="s">
        <v>288</v>
      </c>
      <c r="I203" s="57" t="s">
        <v>1205</v>
      </c>
      <c r="J203" s="136">
        <v>7084480408</v>
      </c>
      <c r="K203" s="57" t="s">
        <v>146</v>
      </c>
      <c r="L203">
        <v>1</v>
      </c>
      <c r="M203">
        <v>14</v>
      </c>
      <c r="N203">
        <v>9.5</v>
      </c>
      <c r="O203" s="65">
        <v>24.5</v>
      </c>
      <c r="P203" s="58">
        <v>32</v>
      </c>
      <c r="Q203" s="58">
        <v>22</v>
      </c>
      <c r="R203" s="58">
        <v>21</v>
      </c>
      <c r="S203" s="58">
        <v>26</v>
      </c>
      <c r="T203" s="58">
        <v>23</v>
      </c>
      <c r="U203" s="58">
        <v>23</v>
      </c>
      <c r="V203" s="58">
        <v>28</v>
      </c>
      <c r="W203" s="58">
        <v>26</v>
      </c>
      <c r="X203" s="58">
        <v>27</v>
      </c>
      <c r="Y203" s="58">
        <v>21</v>
      </c>
      <c r="Z203" s="58">
        <v>0</v>
      </c>
      <c r="AA203" s="58">
        <v>0</v>
      </c>
      <c r="AB203" s="58">
        <v>0</v>
      </c>
      <c r="AC203" s="58">
        <v>0</v>
      </c>
      <c r="AD203" s="58">
        <v>0</v>
      </c>
      <c r="AE203" s="58">
        <v>0</v>
      </c>
      <c r="AF203" s="58">
        <v>0</v>
      </c>
      <c r="AG203" s="58">
        <v>0</v>
      </c>
      <c r="AH203" s="58">
        <v>0</v>
      </c>
      <c r="AI203" s="58">
        <v>0</v>
      </c>
      <c r="AJ203" s="58">
        <v>0</v>
      </c>
      <c r="AK203" s="58" t="s">
        <v>290</v>
      </c>
      <c r="AL203" s="58">
        <v>0</v>
      </c>
      <c r="AM203" s="58">
        <v>0</v>
      </c>
      <c r="AN203" s="58">
        <v>0</v>
      </c>
      <c r="AO203" s="58">
        <v>239</v>
      </c>
      <c r="AP203" s="58" t="s">
        <v>290</v>
      </c>
      <c r="AQ203" s="58">
        <v>125</v>
      </c>
      <c r="AR203" s="58">
        <v>124</v>
      </c>
      <c r="AS203" s="58">
        <v>0</v>
      </c>
      <c r="AT203" s="58">
        <v>0</v>
      </c>
      <c r="AU203" s="58">
        <v>25</v>
      </c>
      <c r="AV203" s="58">
        <v>249</v>
      </c>
      <c r="AW203" s="57"/>
    </row>
    <row r="204" spans="1:49">
      <c r="A204" s="57" t="s">
        <v>1415</v>
      </c>
      <c r="B204" s="57" t="s">
        <v>1416</v>
      </c>
      <c r="C204" s="57" t="s">
        <v>353</v>
      </c>
      <c r="D204" s="57" t="s">
        <v>1417</v>
      </c>
      <c r="E204" s="57" t="s">
        <v>1418</v>
      </c>
      <c r="F204" s="57" t="s">
        <v>1419</v>
      </c>
      <c r="G204" s="57" t="s">
        <v>1420</v>
      </c>
      <c r="H204" s="57" t="s">
        <v>288</v>
      </c>
      <c r="I204" s="57" t="s">
        <v>1421</v>
      </c>
      <c r="J204" s="136">
        <v>7084228280</v>
      </c>
      <c r="K204" s="57" t="s">
        <v>146</v>
      </c>
      <c r="L204">
        <v>3.5</v>
      </c>
      <c r="M204">
        <v>19.5</v>
      </c>
      <c r="N204">
        <v>6</v>
      </c>
      <c r="O204" s="65">
        <v>29</v>
      </c>
      <c r="P204" s="58">
        <v>51</v>
      </c>
      <c r="Q204" s="58">
        <v>18</v>
      </c>
      <c r="R204" s="58">
        <v>21</v>
      </c>
      <c r="S204" s="58">
        <v>28</v>
      </c>
      <c r="T204" s="58">
        <v>32</v>
      </c>
      <c r="U204" s="58">
        <v>32</v>
      </c>
      <c r="V204" s="58">
        <v>31</v>
      </c>
      <c r="W204" s="58">
        <v>44</v>
      </c>
      <c r="X204" s="58">
        <v>33</v>
      </c>
      <c r="Y204" s="58">
        <v>40</v>
      </c>
      <c r="Z204" s="58">
        <v>0</v>
      </c>
      <c r="AA204" s="58">
        <v>0</v>
      </c>
      <c r="AB204" s="58">
        <v>0</v>
      </c>
      <c r="AC204" s="58">
        <v>0</v>
      </c>
      <c r="AD204" s="58">
        <v>0</v>
      </c>
      <c r="AE204" s="58">
        <v>0</v>
      </c>
      <c r="AF204" s="58">
        <v>0</v>
      </c>
      <c r="AG204" s="58">
        <v>0</v>
      </c>
      <c r="AH204" s="58">
        <v>0</v>
      </c>
      <c r="AI204" s="58">
        <v>0</v>
      </c>
      <c r="AJ204" s="58">
        <v>0</v>
      </c>
      <c r="AK204" s="58">
        <v>0</v>
      </c>
      <c r="AL204" s="58" t="s">
        <v>290</v>
      </c>
      <c r="AM204" s="58" t="s">
        <v>290</v>
      </c>
      <c r="AN204" s="58" t="s">
        <v>290</v>
      </c>
      <c r="AO204" s="58">
        <v>311</v>
      </c>
      <c r="AP204" s="58" t="s">
        <v>290</v>
      </c>
      <c r="AQ204" s="58">
        <v>139</v>
      </c>
      <c r="AR204" s="58">
        <v>191</v>
      </c>
      <c r="AS204" s="58">
        <v>0</v>
      </c>
      <c r="AT204" s="58">
        <v>0</v>
      </c>
      <c r="AU204" s="58">
        <v>0</v>
      </c>
      <c r="AV204" s="58">
        <v>330</v>
      </c>
      <c r="AW204" s="57"/>
    </row>
    <row r="205" spans="1:49">
      <c r="A205" s="57" t="s">
        <v>1422</v>
      </c>
      <c r="B205" s="57" t="s">
        <v>1423</v>
      </c>
      <c r="C205" s="57"/>
      <c r="D205" s="57" t="s">
        <v>895</v>
      </c>
      <c r="E205" s="57" t="s">
        <v>1424</v>
      </c>
      <c r="F205" s="57" t="s">
        <v>1425</v>
      </c>
      <c r="G205" s="57" t="s">
        <v>1333</v>
      </c>
      <c r="H205" s="57" t="s">
        <v>288</v>
      </c>
      <c r="I205" s="57" t="s">
        <v>1334</v>
      </c>
      <c r="J205" s="136">
        <v>7084036525</v>
      </c>
      <c r="K205" s="57" t="s">
        <v>146</v>
      </c>
      <c r="L205">
        <v>3.5</v>
      </c>
      <c r="M205">
        <v>27.5</v>
      </c>
      <c r="N205">
        <v>13</v>
      </c>
      <c r="O205" s="65">
        <v>44</v>
      </c>
      <c r="P205" s="58">
        <v>63</v>
      </c>
      <c r="Q205" s="58">
        <v>39</v>
      </c>
      <c r="R205" s="58">
        <v>35</v>
      </c>
      <c r="S205" s="58">
        <v>43</v>
      </c>
      <c r="T205" s="58">
        <v>47</v>
      </c>
      <c r="U205" s="58">
        <v>33</v>
      </c>
      <c r="V205" s="58">
        <v>35</v>
      </c>
      <c r="W205" s="58">
        <v>41</v>
      </c>
      <c r="X205" s="58">
        <v>51</v>
      </c>
      <c r="Y205" s="58">
        <v>44</v>
      </c>
      <c r="Z205" s="58">
        <v>0</v>
      </c>
      <c r="AA205" s="58">
        <v>0</v>
      </c>
      <c r="AB205" s="58">
        <v>0</v>
      </c>
      <c r="AC205" s="58">
        <v>0</v>
      </c>
      <c r="AD205" s="58">
        <v>0</v>
      </c>
      <c r="AE205" s="58">
        <v>0</v>
      </c>
      <c r="AF205" s="58">
        <v>0</v>
      </c>
      <c r="AG205" s="58">
        <v>0</v>
      </c>
      <c r="AH205" s="58">
        <v>36</v>
      </c>
      <c r="AI205" s="58">
        <v>0</v>
      </c>
      <c r="AJ205" s="58">
        <v>0</v>
      </c>
      <c r="AK205" s="58">
        <v>25</v>
      </c>
      <c r="AL205" s="58">
        <v>13</v>
      </c>
      <c r="AM205" s="58">
        <v>64</v>
      </c>
      <c r="AN205" s="58" t="s">
        <v>290</v>
      </c>
      <c r="AO205" s="58">
        <v>359</v>
      </c>
      <c r="AP205" s="58" t="s">
        <v>290</v>
      </c>
      <c r="AQ205" s="58">
        <v>241</v>
      </c>
      <c r="AR205" s="58">
        <v>226</v>
      </c>
      <c r="AS205" s="58">
        <v>0</v>
      </c>
      <c r="AT205" s="58">
        <v>0</v>
      </c>
      <c r="AU205" s="58">
        <v>32</v>
      </c>
      <c r="AV205" s="58">
        <v>467</v>
      </c>
      <c r="AW205" s="57"/>
    </row>
    <row r="206" spans="1:49">
      <c r="A206" s="57" t="s">
        <v>1426</v>
      </c>
      <c r="B206" s="57" t="s">
        <v>1427</v>
      </c>
      <c r="C206" s="57"/>
      <c r="D206" s="57" t="s">
        <v>1029</v>
      </c>
      <c r="E206" s="57" t="s">
        <v>1428</v>
      </c>
      <c r="F206" s="57" t="s">
        <v>1429</v>
      </c>
      <c r="G206" s="57" t="s">
        <v>1122</v>
      </c>
      <c r="H206" s="57" t="s">
        <v>288</v>
      </c>
      <c r="I206" s="57" t="s">
        <v>1410</v>
      </c>
      <c r="J206" s="136">
        <v>7737354810</v>
      </c>
      <c r="K206" s="57" t="s">
        <v>146</v>
      </c>
      <c r="L206">
        <v>3</v>
      </c>
      <c r="M206">
        <v>10</v>
      </c>
      <c r="N206">
        <v>11</v>
      </c>
      <c r="O206" s="65">
        <v>24</v>
      </c>
      <c r="P206" s="58">
        <v>17</v>
      </c>
      <c r="Q206" s="58">
        <v>17</v>
      </c>
      <c r="R206" s="58">
        <v>15</v>
      </c>
      <c r="S206" s="58">
        <v>13</v>
      </c>
      <c r="T206" s="58" t="s">
        <v>290</v>
      </c>
      <c r="U206" s="58">
        <v>15</v>
      </c>
      <c r="V206" s="58">
        <v>18</v>
      </c>
      <c r="W206" s="58">
        <v>20</v>
      </c>
      <c r="X206" s="58">
        <v>12</v>
      </c>
      <c r="Y206" s="58">
        <v>21</v>
      </c>
      <c r="Z206" s="58">
        <v>0</v>
      </c>
      <c r="AA206" s="58">
        <v>0</v>
      </c>
      <c r="AB206" s="58">
        <v>0</v>
      </c>
      <c r="AC206" s="58">
        <v>0</v>
      </c>
      <c r="AD206" s="58">
        <v>0</v>
      </c>
      <c r="AE206" s="58">
        <v>0</v>
      </c>
      <c r="AF206" s="58">
        <v>0</v>
      </c>
      <c r="AG206" s="58">
        <v>0</v>
      </c>
      <c r="AH206" s="58">
        <v>0</v>
      </c>
      <c r="AI206" s="58">
        <v>0</v>
      </c>
      <c r="AJ206" s="58">
        <v>0</v>
      </c>
      <c r="AK206" s="58">
        <v>0</v>
      </c>
      <c r="AL206" s="58" t="s">
        <v>290</v>
      </c>
      <c r="AM206" s="58">
        <v>0</v>
      </c>
      <c r="AN206" s="58">
        <v>0</v>
      </c>
      <c r="AO206" s="58">
        <v>146</v>
      </c>
      <c r="AP206" s="58" t="s">
        <v>290</v>
      </c>
      <c r="AQ206" s="58">
        <v>76</v>
      </c>
      <c r="AR206" s="58">
        <v>80</v>
      </c>
      <c r="AS206" s="58">
        <v>0</v>
      </c>
      <c r="AT206" s="58">
        <v>0</v>
      </c>
      <c r="AU206" s="58">
        <v>90</v>
      </c>
      <c r="AV206" s="58">
        <v>156</v>
      </c>
      <c r="AW206" s="57"/>
    </row>
    <row r="207" spans="1:49">
      <c r="A207" s="57" t="s">
        <v>1430</v>
      </c>
      <c r="B207" s="57" t="s">
        <v>1431</v>
      </c>
      <c r="C207" s="57" t="s">
        <v>353</v>
      </c>
      <c r="D207" s="57" t="s">
        <v>1432</v>
      </c>
      <c r="E207" s="57" t="s">
        <v>1433</v>
      </c>
      <c r="F207" s="57" t="s">
        <v>1434</v>
      </c>
      <c r="G207" s="57" t="s">
        <v>1261</v>
      </c>
      <c r="H207" s="57" t="s">
        <v>288</v>
      </c>
      <c r="I207" s="57" t="s">
        <v>1262</v>
      </c>
      <c r="J207" s="136">
        <v>7083394274</v>
      </c>
      <c r="K207" s="57" t="s">
        <v>146</v>
      </c>
      <c r="L207">
        <v>1</v>
      </c>
      <c r="M207">
        <v>3</v>
      </c>
      <c r="N207">
        <v>0</v>
      </c>
      <c r="O207" s="65">
        <v>4</v>
      </c>
      <c r="P207" s="58">
        <v>28</v>
      </c>
      <c r="Q207" s="58" t="s">
        <v>290</v>
      </c>
      <c r="R207" s="58">
        <v>0</v>
      </c>
      <c r="S207" s="58">
        <v>0</v>
      </c>
      <c r="T207" s="58">
        <v>0</v>
      </c>
      <c r="U207" s="58">
        <v>0</v>
      </c>
      <c r="V207" s="58">
        <v>0</v>
      </c>
      <c r="W207" s="58">
        <v>0</v>
      </c>
      <c r="X207" s="58">
        <v>0</v>
      </c>
      <c r="Y207" s="58">
        <v>0</v>
      </c>
      <c r="Z207" s="58">
        <v>0</v>
      </c>
      <c r="AA207" s="58">
        <v>0</v>
      </c>
      <c r="AB207" s="58">
        <v>0</v>
      </c>
      <c r="AC207" s="58">
        <v>0</v>
      </c>
      <c r="AD207" s="58">
        <v>0</v>
      </c>
      <c r="AE207" s="58">
        <v>0</v>
      </c>
      <c r="AF207" s="58">
        <v>0</v>
      </c>
      <c r="AG207" s="58">
        <v>0</v>
      </c>
      <c r="AH207" s="58">
        <v>0</v>
      </c>
      <c r="AI207" s="58">
        <v>0</v>
      </c>
      <c r="AJ207" s="58">
        <v>0</v>
      </c>
      <c r="AK207" s="58">
        <v>0</v>
      </c>
      <c r="AL207" s="58">
        <v>34</v>
      </c>
      <c r="AM207" s="58" t="s">
        <v>290</v>
      </c>
      <c r="AN207" s="58">
        <v>0</v>
      </c>
      <c r="AO207" s="58">
        <v>0</v>
      </c>
      <c r="AP207" s="58">
        <v>0</v>
      </c>
      <c r="AQ207" s="58">
        <v>19</v>
      </c>
      <c r="AR207" s="58">
        <v>16</v>
      </c>
      <c r="AS207" s="58">
        <v>0</v>
      </c>
      <c r="AT207" s="58">
        <v>0</v>
      </c>
      <c r="AU207" s="58">
        <v>0</v>
      </c>
      <c r="AV207" s="58">
        <v>35</v>
      </c>
      <c r="AW207" s="57"/>
    </row>
    <row r="208" spans="1:49">
      <c r="A208" s="57" t="s">
        <v>1435</v>
      </c>
      <c r="B208" s="57" t="s">
        <v>1436</v>
      </c>
      <c r="C208" s="57"/>
      <c r="D208" s="57" t="s">
        <v>839</v>
      </c>
      <c r="E208" s="57" t="s">
        <v>1437</v>
      </c>
      <c r="F208" s="57" t="s">
        <v>1438</v>
      </c>
      <c r="G208" s="57" t="s">
        <v>1272</v>
      </c>
      <c r="H208" s="57" t="s">
        <v>288</v>
      </c>
      <c r="I208" s="57" t="s">
        <v>1199</v>
      </c>
      <c r="J208" s="136">
        <v>7087562333</v>
      </c>
      <c r="K208" s="57" t="s">
        <v>146</v>
      </c>
      <c r="L208">
        <v>2.6</v>
      </c>
      <c r="M208">
        <v>12.8</v>
      </c>
      <c r="N208">
        <v>4</v>
      </c>
      <c r="O208" s="65">
        <v>19.399999999999999</v>
      </c>
      <c r="P208" s="58">
        <v>19</v>
      </c>
      <c r="Q208" s="58">
        <v>19</v>
      </c>
      <c r="R208" s="58">
        <v>22</v>
      </c>
      <c r="S208" s="58">
        <v>20</v>
      </c>
      <c r="T208" s="58">
        <v>20</v>
      </c>
      <c r="U208" s="58">
        <v>23</v>
      </c>
      <c r="V208" s="58">
        <v>21</v>
      </c>
      <c r="W208" s="58">
        <v>13</v>
      </c>
      <c r="X208" s="58">
        <v>17</v>
      </c>
      <c r="Y208" s="58">
        <v>23</v>
      </c>
      <c r="Z208" s="58">
        <v>0</v>
      </c>
      <c r="AA208" s="58">
        <v>0</v>
      </c>
      <c r="AB208" s="58">
        <v>0</v>
      </c>
      <c r="AC208" s="58">
        <v>0</v>
      </c>
      <c r="AD208" s="58">
        <v>0</v>
      </c>
      <c r="AE208" s="58">
        <v>0</v>
      </c>
      <c r="AF208" s="58">
        <v>0</v>
      </c>
      <c r="AG208" s="58">
        <v>0</v>
      </c>
      <c r="AH208" s="58">
        <v>0</v>
      </c>
      <c r="AI208" s="58">
        <v>0</v>
      </c>
      <c r="AJ208" s="58">
        <v>0</v>
      </c>
      <c r="AK208" s="58" t="s">
        <v>290</v>
      </c>
      <c r="AL208" s="58">
        <v>21</v>
      </c>
      <c r="AM208" s="58">
        <v>129</v>
      </c>
      <c r="AN208" s="58">
        <v>0</v>
      </c>
      <c r="AO208" s="58">
        <v>17</v>
      </c>
      <c r="AP208" s="58">
        <v>29</v>
      </c>
      <c r="AQ208" s="58">
        <v>114</v>
      </c>
      <c r="AR208" s="58">
        <v>83</v>
      </c>
      <c r="AS208" s="58">
        <v>0</v>
      </c>
      <c r="AT208" s="58">
        <v>0</v>
      </c>
      <c r="AU208" s="58">
        <v>127</v>
      </c>
      <c r="AV208" s="58">
        <v>197</v>
      </c>
      <c r="AW208" s="57"/>
    </row>
    <row r="209" spans="1:49">
      <c r="A209" s="57" t="s">
        <v>1439</v>
      </c>
      <c r="B209" s="57" t="s">
        <v>1440</v>
      </c>
      <c r="C209" s="57" t="s">
        <v>283</v>
      </c>
      <c r="D209" s="57" t="s">
        <v>1441</v>
      </c>
      <c r="E209" s="57" t="s">
        <v>1442</v>
      </c>
      <c r="F209" s="57" t="s">
        <v>1443</v>
      </c>
      <c r="G209" s="57" t="s">
        <v>1296</v>
      </c>
      <c r="H209" s="57" t="s">
        <v>288</v>
      </c>
      <c r="I209" s="57" t="s">
        <v>1297</v>
      </c>
      <c r="J209" s="136">
        <v>7084220121</v>
      </c>
      <c r="K209" s="57" t="s">
        <v>146</v>
      </c>
      <c r="L209">
        <v>1</v>
      </c>
      <c r="M209">
        <v>19</v>
      </c>
      <c r="N209">
        <v>6.5</v>
      </c>
      <c r="O209" s="65">
        <v>26.5</v>
      </c>
      <c r="P209" s="58">
        <v>33</v>
      </c>
      <c r="Q209" s="58">
        <v>25</v>
      </c>
      <c r="R209" s="58">
        <v>24</v>
      </c>
      <c r="S209" s="58">
        <v>26</v>
      </c>
      <c r="T209" s="58">
        <v>26</v>
      </c>
      <c r="U209" s="58">
        <v>20</v>
      </c>
      <c r="V209" s="58">
        <v>37</v>
      </c>
      <c r="W209" s="58">
        <v>35</v>
      </c>
      <c r="X209" s="58">
        <v>39</v>
      </c>
      <c r="Y209" s="58">
        <v>41</v>
      </c>
      <c r="Z209" s="58">
        <v>0</v>
      </c>
      <c r="AA209" s="58">
        <v>0</v>
      </c>
      <c r="AB209" s="58">
        <v>0</v>
      </c>
      <c r="AC209" s="58">
        <v>0</v>
      </c>
      <c r="AD209" s="58">
        <v>0</v>
      </c>
      <c r="AE209" s="58">
        <v>0</v>
      </c>
      <c r="AF209" s="58">
        <v>0</v>
      </c>
      <c r="AG209" s="58">
        <v>0</v>
      </c>
      <c r="AH209" s="58">
        <v>0</v>
      </c>
      <c r="AI209" s="58">
        <v>0</v>
      </c>
      <c r="AJ209" s="58">
        <v>0</v>
      </c>
      <c r="AK209" s="58">
        <v>13</v>
      </c>
      <c r="AL209" s="58" t="s">
        <v>290</v>
      </c>
      <c r="AM209" s="58">
        <v>91</v>
      </c>
      <c r="AN209" s="58">
        <v>0</v>
      </c>
      <c r="AO209" s="58">
        <v>181</v>
      </c>
      <c r="AP209" s="58">
        <v>13</v>
      </c>
      <c r="AQ209" s="58">
        <v>158</v>
      </c>
      <c r="AR209" s="58">
        <v>148</v>
      </c>
      <c r="AS209" s="58">
        <v>0</v>
      </c>
      <c r="AT209" s="58">
        <v>0</v>
      </c>
      <c r="AU209" s="58">
        <v>56</v>
      </c>
      <c r="AV209" s="58">
        <v>306</v>
      </c>
      <c r="AW209" s="57"/>
    </row>
    <row r="210" spans="1:49">
      <c r="A210" s="57" t="s">
        <v>1444</v>
      </c>
      <c r="B210" s="57" t="s">
        <v>1445</v>
      </c>
      <c r="C210" s="57"/>
      <c r="D210" s="57" t="s">
        <v>1446</v>
      </c>
      <c r="E210" s="57" t="s">
        <v>1447</v>
      </c>
      <c r="F210" s="57" t="s">
        <v>1448</v>
      </c>
      <c r="G210" s="57" t="s">
        <v>1449</v>
      </c>
      <c r="H210" s="57" t="s">
        <v>288</v>
      </c>
      <c r="I210" s="57" t="s">
        <v>1450</v>
      </c>
      <c r="J210" s="136">
        <v>7089743402</v>
      </c>
      <c r="K210" s="57" t="s">
        <v>146</v>
      </c>
      <c r="L210">
        <v>2</v>
      </c>
      <c r="M210">
        <v>18</v>
      </c>
      <c r="N210">
        <v>5.2</v>
      </c>
      <c r="O210" s="65">
        <v>25.2</v>
      </c>
      <c r="P210" s="58">
        <v>28</v>
      </c>
      <c r="Q210" s="58">
        <v>23</v>
      </c>
      <c r="R210" s="58">
        <v>22</v>
      </c>
      <c r="S210" s="58">
        <v>14</v>
      </c>
      <c r="T210" s="58">
        <v>16</v>
      </c>
      <c r="U210" s="58">
        <v>16</v>
      </c>
      <c r="V210" s="58" t="s">
        <v>290</v>
      </c>
      <c r="W210" s="58">
        <v>15</v>
      </c>
      <c r="X210" s="58">
        <v>11</v>
      </c>
      <c r="Y210" s="58">
        <v>12</v>
      </c>
      <c r="Z210" s="58">
        <v>0</v>
      </c>
      <c r="AA210" s="58">
        <v>0</v>
      </c>
      <c r="AB210" s="58">
        <v>0</v>
      </c>
      <c r="AC210" s="58">
        <v>0</v>
      </c>
      <c r="AD210" s="58">
        <v>0</v>
      </c>
      <c r="AE210" s="58">
        <v>0</v>
      </c>
      <c r="AF210" s="58">
        <v>0</v>
      </c>
      <c r="AG210" s="58">
        <v>0</v>
      </c>
      <c r="AH210" s="58">
        <v>0</v>
      </c>
      <c r="AI210" s="58">
        <v>0</v>
      </c>
      <c r="AJ210" s="58">
        <v>0</v>
      </c>
      <c r="AK210" s="58">
        <v>0</v>
      </c>
      <c r="AL210" s="58">
        <v>0</v>
      </c>
      <c r="AM210" s="58">
        <v>0</v>
      </c>
      <c r="AN210" s="58">
        <v>0</v>
      </c>
      <c r="AO210" s="58">
        <v>162</v>
      </c>
      <c r="AP210" s="58" t="s">
        <v>290</v>
      </c>
      <c r="AQ210" s="58">
        <v>73</v>
      </c>
      <c r="AR210" s="58">
        <v>93</v>
      </c>
      <c r="AS210" s="58">
        <v>0</v>
      </c>
      <c r="AT210" s="58">
        <v>0</v>
      </c>
      <c r="AU210" s="58">
        <v>0</v>
      </c>
      <c r="AV210" s="58">
        <v>166</v>
      </c>
      <c r="AW210" s="57"/>
    </row>
    <row r="211" spans="1:49">
      <c r="A211" s="57" t="s">
        <v>1451</v>
      </c>
      <c r="B211" s="57" t="s">
        <v>1292</v>
      </c>
      <c r="C211" s="57"/>
      <c r="D211" s="57" t="s">
        <v>940</v>
      </c>
      <c r="E211" s="57" t="s">
        <v>1452</v>
      </c>
      <c r="F211" s="57" t="s">
        <v>1453</v>
      </c>
      <c r="G211" s="57" t="s">
        <v>1289</v>
      </c>
      <c r="H211" s="57" t="s">
        <v>288</v>
      </c>
      <c r="I211" s="57" t="s">
        <v>1290</v>
      </c>
      <c r="J211" s="136">
        <v>7084297171</v>
      </c>
      <c r="K211" s="57" t="s">
        <v>146</v>
      </c>
      <c r="L211">
        <v>3.4</v>
      </c>
      <c r="M211">
        <v>19.899999999999999</v>
      </c>
      <c r="N211">
        <v>6.6</v>
      </c>
      <c r="O211" s="65">
        <v>29.9</v>
      </c>
      <c r="P211" s="58">
        <v>36</v>
      </c>
      <c r="Q211" s="58">
        <v>36</v>
      </c>
      <c r="R211" s="58">
        <v>25</v>
      </c>
      <c r="S211" s="58">
        <v>37</v>
      </c>
      <c r="T211" s="58">
        <v>19</v>
      </c>
      <c r="U211" s="58">
        <v>34</v>
      </c>
      <c r="V211" s="58">
        <v>28</v>
      </c>
      <c r="W211" s="58">
        <v>24</v>
      </c>
      <c r="X211" s="58">
        <v>36</v>
      </c>
      <c r="Y211" s="58">
        <v>24</v>
      </c>
      <c r="Z211" s="58">
        <v>0</v>
      </c>
      <c r="AA211" s="58">
        <v>0</v>
      </c>
      <c r="AB211" s="58">
        <v>0</v>
      </c>
      <c r="AC211" s="58">
        <v>0</v>
      </c>
      <c r="AD211" s="58">
        <v>0</v>
      </c>
      <c r="AE211" s="58">
        <v>0</v>
      </c>
      <c r="AF211" s="58">
        <v>0</v>
      </c>
      <c r="AG211" s="58">
        <v>0</v>
      </c>
      <c r="AH211" s="58">
        <v>0</v>
      </c>
      <c r="AI211" s="58">
        <v>0</v>
      </c>
      <c r="AJ211" s="58" t="s">
        <v>290</v>
      </c>
      <c r="AK211" s="58">
        <v>0</v>
      </c>
      <c r="AL211" s="58">
        <v>32</v>
      </c>
      <c r="AM211" s="58">
        <v>12</v>
      </c>
      <c r="AN211" s="58">
        <v>0</v>
      </c>
      <c r="AO211" s="58">
        <v>251</v>
      </c>
      <c r="AP211" s="58" t="s">
        <v>290</v>
      </c>
      <c r="AQ211" s="58">
        <v>147</v>
      </c>
      <c r="AR211" s="58">
        <v>152</v>
      </c>
      <c r="AS211" s="58">
        <v>0</v>
      </c>
      <c r="AT211" s="58">
        <v>0</v>
      </c>
      <c r="AU211" s="58">
        <v>20</v>
      </c>
      <c r="AV211" s="58">
        <v>299</v>
      </c>
      <c r="AW211" s="57"/>
    </row>
    <row r="212" spans="1:49">
      <c r="A212" s="57" t="s">
        <v>1454</v>
      </c>
      <c r="B212" s="57" t="s">
        <v>1455</v>
      </c>
      <c r="C212" s="57" t="s">
        <v>418</v>
      </c>
      <c r="D212" s="57" t="s">
        <v>1381</v>
      </c>
      <c r="E212" s="57" t="s">
        <v>1456</v>
      </c>
      <c r="F212" s="57" t="s">
        <v>1457</v>
      </c>
      <c r="G212" s="57" t="s">
        <v>1458</v>
      </c>
      <c r="H212" s="57" t="s">
        <v>288</v>
      </c>
      <c r="I212" s="57" t="s">
        <v>1459</v>
      </c>
      <c r="J212" s="136">
        <v>7083858776</v>
      </c>
      <c r="K212" s="57" t="s">
        <v>146</v>
      </c>
      <c r="L212">
        <v>1</v>
      </c>
      <c r="M212">
        <v>14</v>
      </c>
      <c r="N212">
        <v>6</v>
      </c>
      <c r="O212" s="65">
        <v>21</v>
      </c>
      <c r="P212" s="58">
        <v>20</v>
      </c>
      <c r="Q212" s="58">
        <v>30</v>
      </c>
      <c r="R212" s="58">
        <v>33</v>
      </c>
      <c r="S212" s="58">
        <v>24</v>
      </c>
      <c r="T212" s="58">
        <v>18</v>
      </c>
      <c r="U212" s="58">
        <v>19</v>
      </c>
      <c r="V212" s="58">
        <v>23</v>
      </c>
      <c r="W212" s="58">
        <v>25</v>
      </c>
      <c r="X212" s="58">
        <v>27</v>
      </c>
      <c r="Y212" s="58">
        <v>24</v>
      </c>
      <c r="Z212" s="58">
        <v>0</v>
      </c>
      <c r="AA212" s="58">
        <v>0</v>
      </c>
      <c r="AB212" s="58">
        <v>0</v>
      </c>
      <c r="AC212" s="58">
        <v>0</v>
      </c>
      <c r="AD212" s="58">
        <v>0</v>
      </c>
      <c r="AE212" s="58">
        <v>0</v>
      </c>
      <c r="AF212" s="58">
        <v>0</v>
      </c>
      <c r="AG212" s="58">
        <v>0</v>
      </c>
      <c r="AH212" s="58">
        <v>0</v>
      </c>
      <c r="AI212" s="58">
        <v>0</v>
      </c>
      <c r="AJ212" s="58">
        <v>0</v>
      </c>
      <c r="AK212" s="58" t="s">
        <v>290</v>
      </c>
      <c r="AL212" s="58">
        <v>85</v>
      </c>
      <c r="AM212" s="58">
        <v>96</v>
      </c>
      <c r="AN212" s="58">
        <v>0</v>
      </c>
      <c r="AO212" s="58">
        <v>45</v>
      </c>
      <c r="AP212" s="58">
        <v>14</v>
      </c>
      <c r="AQ212" s="58">
        <v>126</v>
      </c>
      <c r="AR212" s="58">
        <v>117</v>
      </c>
      <c r="AS212" s="58">
        <v>0</v>
      </c>
      <c r="AT212" s="58">
        <v>0</v>
      </c>
      <c r="AU212" s="58">
        <v>140</v>
      </c>
      <c r="AV212" s="58">
        <v>243</v>
      </c>
      <c r="AW212" s="57"/>
    </row>
    <row r="213" spans="1:49">
      <c r="A213" s="57" t="s">
        <v>1460</v>
      </c>
      <c r="B213" s="57" t="s">
        <v>1461</v>
      </c>
      <c r="C213" s="57"/>
      <c r="D213" s="57" t="s">
        <v>1168</v>
      </c>
      <c r="E213" s="57" t="s">
        <v>1462</v>
      </c>
      <c r="F213" s="57" t="s">
        <v>1463</v>
      </c>
      <c r="G213" s="57" t="s">
        <v>1377</v>
      </c>
      <c r="H213" s="57" t="s">
        <v>288</v>
      </c>
      <c r="I213" s="57" t="s">
        <v>1378</v>
      </c>
      <c r="J213" s="136">
        <v>8158340607</v>
      </c>
      <c r="K213" s="57" t="s">
        <v>146</v>
      </c>
      <c r="L213">
        <v>3</v>
      </c>
      <c r="M213">
        <v>9.5</v>
      </c>
      <c r="N213">
        <v>5</v>
      </c>
      <c r="O213" s="65">
        <v>17.5</v>
      </c>
      <c r="P213" s="58">
        <v>39</v>
      </c>
      <c r="Q213" s="58">
        <v>20</v>
      </c>
      <c r="R213" s="58">
        <v>11</v>
      </c>
      <c r="S213" s="58">
        <v>13</v>
      </c>
      <c r="T213" s="58" t="s">
        <v>290</v>
      </c>
      <c r="U213" s="58">
        <v>13</v>
      </c>
      <c r="V213" s="58" t="s">
        <v>290</v>
      </c>
      <c r="W213" s="58" t="s">
        <v>290</v>
      </c>
      <c r="X213" s="58" t="s">
        <v>290</v>
      </c>
      <c r="Y213" s="58" t="s">
        <v>290</v>
      </c>
      <c r="Z213" s="58" t="s">
        <v>290</v>
      </c>
      <c r="AA213" s="58">
        <v>0</v>
      </c>
      <c r="AB213" s="58">
        <v>0</v>
      </c>
      <c r="AC213" s="58">
        <v>0</v>
      </c>
      <c r="AD213" s="58">
        <v>0</v>
      </c>
      <c r="AE213" s="58">
        <v>0</v>
      </c>
      <c r="AF213" s="58">
        <v>0</v>
      </c>
      <c r="AG213" s="58">
        <v>0</v>
      </c>
      <c r="AH213" s="58">
        <v>0</v>
      </c>
      <c r="AI213" s="58">
        <v>0</v>
      </c>
      <c r="AJ213" s="58">
        <v>0</v>
      </c>
      <c r="AK213" s="58" t="s">
        <v>290</v>
      </c>
      <c r="AL213" s="58" t="s">
        <v>290</v>
      </c>
      <c r="AM213" s="58">
        <v>10</v>
      </c>
      <c r="AN213" s="58" t="s">
        <v>290</v>
      </c>
      <c r="AO213" s="58">
        <v>99</v>
      </c>
      <c r="AP213" s="58">
        <v>18</v>
      </c>
      <c r="AQ213" s="58">
        <v>68</v>
      </c>
      <c r="AR213" s="58">
        <v>67</v>
      </c>
      <c r="AS213" s="58">
        <v>0</v>
      </c>
      <c r="AT213" s="58">
        <v>0</v>
      </c>
      <c r="AU213" s="58">
        <v>0</v>
      </c>
      <c r="AV213" s="58">
        <v>135</v>
      </c>
      <c r="AW213" s="57"/>
    </row>
    <row r="214" spans="1:49">
      <c r="A214" s="57" t="s">
        <v>1464</v>
      </c>
      <c r="B214" s="57" t="s">
        <v>1465</v>
      </c>
      <c r="C214" s="57" t="s">
        <v>418</v>
      </c>
      <c r="D214" s="57" t="s">
        <v>916</v>
      </c>
      <c r="E214" s="57" t="s">
        <v>1466</v>
      </c>
      <c r="F214" s="57" t="s">
        <v>1467</v>
      </c>
      <c r="G214" s="57" t="s">
        <v>1468</v>
      </c>
      <c r="H214" s="57" t="s">
        <v>288</v>
      </c>
      <c r="I214" s="57" t="s">
        <v>1469</v>
      </c>
      <c r="J214" s="136">
        <v>7088492787</v>
      </c>
      <c r="K214" s="57" t="s">
        <v>146</v>
      </c>
      <c r="L214">
        <v>2</v>
      </c>
      <c r="M214">
        <v>9</v>
      </c>
      <c r="N214">
        <v>2</v>
      </c>
      <c r="O214" s="65">
        <v>13</v>
      </c>
      <c r="P214" s="58" t="s">
        <v>290</v>
      </c>
      <c r="Q214" s="58" t="s">
        <v>290</v>
      </c>
      <c r="R214" s="58" t="s">
        <v>290</v>
      </c>
      <c r="S214" s="58" t="s">
        <v>290</v>
      </c>
      <c r="T214" s="58" t="s">
        <v>290</v>
      </c>
      <c r="U214" s="58" t="s">
        <v>290</v>
      </c>
      <c r="V214" s="58" t="s">
        <v>290</v>
      </c>
      <c r="W214" s="58" t="s">
        <v>290</v>
      </c>
      <c r="X214" s="58" t="s">
        <v>290</v>
      </c>
      <c r="Y214" s="58" t="s">
        <v>290</v>
      </c>
      <c r="Z214" s="58">
        <v>0</v>
      </c>
      <c r="AA214" s="58">
        <v>0</v>
      </c>
      <c r="AB214" s="58">
        <v>0</v>
      </c>
      <c r="AC214" s="58">
        <v>0</v>
      </c>
      <c r="AD214" s="58">
        <v>0</v>
      </c>
      <c r="AE214" s="58">
        <v>0</v>
      </c>
      <c r="AF214" s="58">
        <v>0</v>
      </c>
      <c r="AG214" s="58">
        <v>0</v>
      </c>
      <c r="AH214" s="58">
        <v>0</v>
      </c>
      <c r="AI214" s="58">
        <v>0</v>
      </c>
      <c r="AJ214" s="58">
        <v>0</v>
      </c>
      <c r="AK214" s="58">
        <v>0</v>
      </c>
      <c r="AL214" s="58">
        <v>46</v>
      </c>
      <c r="AM214" s="58">
        <v>0</v>
      </c>
      <c r="AN214" s="58">
        <v>0</v>
      </c>
      <c r="AO214" s="58">
        <v>0</v>
      </c>
      <c r="AP214" s="58">
        <v>0</v>
      </c>
      <c r="AQ214" s="58">
        <v>25</v>
      </c>
      <c r="AR214" s="58">
        <v>21</v>
      </c>
      <c r="AS214" s="58">
        <v>0</v>
      </c>
      <c r="AT214" s="58">
        <v>0</v>
      </c>
      <c r="AU214" s="58">
        <v>41</v>
      </c>
      <c r="AV214" s="58">
        <v>46</v>
      </c>
      <c r="AW214" s="57"/>
    </row>
    <row r="215" spans="1:49">
      <c r="A215" s="57" t="s">
        <v>1470</v>
      </c>
      <c r="B215" s="57" t="s">
        <v>1471</v>
      </c>
      <c r="C215" s="57" t="s">
        <v>283</v>
      </c>
      <c r="D215" s="57" t="s">
        <v>1472</v>
      </c>
      <c r="E215" s="57" t="s">
        <v>1473</v>
      </c>
      <c r="F215" s="57" t="s">
        <v>1474</v>
      </c>
      <c r="G215" s="57" t="s">
        <v>1475</v>
      </c>
      <c r="H215" s="57" t="s">
        <v>288</v>
      </c>
      <c r="I215" s="57" t="s">
        <v>1476</v>
      </c>
      <c r="J215" s="136">
        <v>7085994100</v>
      </c>
      <c r="K215" s="57" t="s">
        <v>146</v>
      </c>
      <c r="L215">
        <v>6.3</v>
      </c>
      <c r="M215">
        <v>54.7</v>
      </c>
      <c r="N215">
        <v>22.2</v>
      </c>
      <c r="O215" s="65">
        <v>83.2</v>
      </c>
      <c r="P215" s="58">
        <v>43</v>
      </c>
      <c r="Q215" s="58">
        <v>58</v>
      </c>
      <c r="R215" s="58">
        <v>50</v>
      </c>
      <c r="S215" s="58">
        <v>46</v>
      </c>
      <c r="T215" s="58">
        <v>52</v>
      </c>
      <c r="U215" s="58">
        <v>45</v>
      </c>
      <c r="V215" s="58">
        <v>35</v>
      </c>
      <c r="W215" s="58">
        <v>56</v>
      </c>
      <c r="X215" s="58">
        <v>55</v>
      </c>
      <c r="Y215" s="58">
        <v>52</v>
      </c>
      <c r="Z215" s="58">
        <v>74</v>
      </c>
      <c r="AA215" s="58">
        <v>50</v>
      </c>
      <c r="AB215" s="58">
        <v>50</v>
      </c>
      <c r="AC215" s="58">
        <v>43</v>
      </c>
      <c r="AD215" s="58">
        <v>0</v>
      </c>
      <c r="AE215" s="58">
        <v>0</v>
      </c>
      <c r="AF215" s="58">
        <v>0</v>
      </c>
      <c r="AG215" s="58">
        <v>0</v>
      </c>
      <c r="AH215" s="58">
        <v>0</v>
      </c>
      <c r="AI215" s="58">
        <v>0</v>
      </c>
      <c r="AJ215" s="58">
        <v>0</v>
      </c>
      <c r="AK215" s="58">
        <v>31</v>
      </c>
      <c r="AL215" s="58" t="s">
        <v>290</v>
      </c>
      <c r="AM215" s="58">
        <v>0</v>
      </c>
      <c r="AN215" s="58">
        <v>0</v>
      </c>
      <c r="AO215" s="58">
        <v>635</v>
      </c>
      <c r="AP215" s="58">
        <v>35</v>
      </c>
      <c r="AQ215" s="58">
        <v>372</v>
      </c>
      <c r="AR215" s="58">
        <v>337</v>
      </c>
      <c r="AS215" s="58">
        <v>24</v>
      </c>
      <c r="AT215" s="58">
        <v>26</v>
      </c>
      <c r="AU215" s="58">
        <v>227</v>
      </c>
      <c r="AV215" s="58">
        <v>709</v>
      </c>
      <c r="AW215" s="57"/>
    </row>
    <row r="216" spans="1:49">
      <c r="A216" s="57" t="s">
        <v>1477</v>
      </c>
      <c r="B216" s="57" t="s">
        <v>1478</v>
      </c>
      <c r="C216" s="57"/>
      <c r="D216" s="57" t="s">
        <v>1320</v>
      </c>
      <c r="E216" s="57" t="s">
        <v>1479</v>
      </c>
      <c r="F216" s="57" t="s">
        <v>1480</v>
      </c>
      <c r="G216" s="57" t="s">
        <v>1481</v>
      </c>
      <c r="H216" s="57" t="s">
        <v>288</v>
      </c>
      <c r="I216" s="57" t="s">
        <v>1482</v>
      </c>
      <c r="J216" s="136">
        <v>7085946857</v>
      </c>
      <c r="K216" s="57" t="s">
        <v>146</v>
      </c>
      <c r="L216">
        <v>0.5</v>
      </c>
      <c r="M216">
        <v>5.5</v>
      </c>
      <c r="N216">
        <v>0</v>
      </c>
      <c r="O216" s="65">
        <v>6</v>
      </c>
      <c r="P216" s="58">
        <v>13</v>
      </c>
      <c r="Q216" s="58" t="s">
        <v>290</v>
      </c>
      <c r="R216" s="58" t="s">
        <v>290</v>
      </c>
      <c r="S216" s="58" t="s">
        <v>290</v>
      </c>
      <c r="T216" s="58" t="s">
        <v>290</v>
      </c>
      <c r="U216" s="58" t="s">
        <v>290</v>
      </c>
      <c r="V216" s="58" t="s">
        <v>290</v>
      </c>
      <c r="W216" s="58" t="s">
        <v>290</v>
      </c>
      <c r="X216" s="58" t="s">
        <v>290</v>
      </c>
      <c r="Y216" s="58" t="s">
        <v>290</v>
      </c>
      <c r="Z216" s="58">
        <v>0</v>
      </c>
      <c r="AA216" s="58">
        <v>0</v>
      </c>
      <c r="AB216" s="58">
        <v>0</v>
      </c>
      <c r="AC216" s="58">
        <v>0</v>
      </c>
      <c r="AD216" s="58">
        <v>0</v>
      </c>
      <c r="AE216" s="58">
        <v>0</v>
      </c>
      <c r="AF216" s="58">
        <v>0</v>
      </c>
      <c r="AG216" s="58">
        <v>0</v>
      </c>
      <c r="AH216" s="58">
        <v>0</v>
      </c>
      <c r="AI216" s="58">
        <v>0</v>
      </c>
      <c r="AJ216" s="58">
        <v>0</v>
      </c>
      <c r="AK216" s="58">
        <v>0</v>
      </c>
      <c r="AL216" s="58" t="s">
        <v>290</v>
      </c>
      <c r="AM216" s="58">
        <v>27</v>
      </c>
      <c r="AN216" s="58">
        <v>0</v>
      </c>
      <c r="AO216" s="58">
        <v>31</v>
      </c>
      <c r="AP216" s="58">
        <v>11</v>
      </c>
      <c r="AQ216" s="58">
        <v>43</v>
      </c>
      <c r="AR216" s="58">
        <v>27</v>
      </c>
      <c r="AS216" s="58">
        <v>0</v>
      </c>
      <c r="AT216" s="58">
        <v>0</v>
      </c>
      <c r="AU216" s="58" t="s">
        <v>290</v>
      </c>
      <c r="AV216" s="58">
        <v>70</v>
      </c>
      <c r="AW216" s="57"/>
    </row>
    <row r="217" spans="1:49">
      <c r="A217" s="57" t="s">
        <v>1483</v>
      </c>
      <c r="B217" s="57" t="s">
        <v>1484</v>
      </c>
      <c r="C217" s="57"/>
      <c r="D217" s="57" t="s">
        <v>1485</v>
      </c>
      <c r="E217" s="57" t="s">
        <v>1486</v>
      </c>
      <c r="F217" s="57" t="s">
        <v>1487</v>
      </c>
      <c r="G217" s="57" t="s">
        <v>1377</v>
      </c>
      <c r="H217" s="57" t="s">
        <v>288</v>
      </c>
      <c r="I217" s="57" t="s">
        <v>1378</v>
      </c>
      <c r="J217" s="136">
        <v>6302431995</v>
      </c>
      <c r="K217" s="57" t="s">
        <v>146</v>
      </c>
      <c r="L217">
        <v>8</v>
      </c>
      <c r="M217">
        <v>17</v>
      </c>
      <c r="N217">
        <v>8</v>
      </c>
      <c r="O217" s="65">
        <v>33</v>
      </c>
      <c r="P217" s="58">
        <v>26</v>
      </c>
      <c r="Q217" s="58">
        <v>21</v>
      </c>
      <c r="R217" s="58">
        <v>17</v>
      </c>
      <c r="S217" s="58">
        <v>19</v>
      </c>
      <c r="T217" s="58">
        <v>22</v>
      </c>
      <c r="U217" s="58">
        <v>21</v>
      </c>
      <c r="V217" s="58">
        <v>23</v>
      </c>
      <c r="W217" s="58">
        <v>15</v>
      </c>
      <c r="X217" s="58">
        <v>19</v>
      </c>
      <c r="Y217" s="58">
        <v>11</v>
      </c>
      <c r="Z217" s="58">
        <v>0</v>
      </c>
      <c r="AA217" s="58">
        <v>0</v>
      </c>
      <c r="AB217" s="58">
        <v>0</v>
      </c>
      <c r="AC217" s="58">
        <v>0</v>
      </c>
      <c r="AD217" s="58">
        <v>0</v>
      </c>
      <c r="AE217" s="58">
        <v>0</v>
      </c>
      <c r="AF217" s="58">
        <v>0</v>
      </c>
      <c r="AG217" s="58">
        <v>0</v>
      </c>
      <c r="AH217" s="58">
        <v>0</v>
      </c>
      <c r="AI217" s="58">
        <v>0</v>
      </c>
      <c r="AJ217" s="58">
        <v>0</v>
      </c>
      <c r="AK217" s="58" t="s">
        <v>290</v>
      </c>
      <c r="AL217" s="58" t="s">
        <v>290</v>
      </c>
      <c r="AM217" s="58">
        <v>19</v>
      </c>
      <c r="AN217" s="58">
        <v>0</v>
      </c>
      <c r="AO217" s="58">
        <v>154</v>
      </c>
      <c r="AP217" s="58">
        <v>15</v>
      </c>
      <c r="AQ217" s="58">
        <v>95</v>
      </c>
      <c r="AR217" s="58">
        <v>99</v>
      </c>
      <c r="AS217" s="58">
        <v>0</v>
      </c>
      <c r="AT217" s="58">
        <v>0</v>
      </c>
      <c r="AU217" s="58">
        <v>0</v>
      </c>
      <c r="AV217" s="58">
        <v>194</v>
      </c>
      <c r="AW217" s="57"/>
    </row>
    <row r="218" spans="1:49">
      <c r="A218" s="57" t="s">
        <v>1488</v>
      </c>
      <c r="B218" s="57" t="s">
        <v>1489</v>
      </c>
      <c r="C218" s="57" t="s">
        <v>283</v>
      </c>
      <c r="D218" s="57" t="s">
        <v>1185</v>
      </c>
      <c r="E218" s="57" t="s">
        <v>1490</v>
      </c>
      <c r="F218" s="57" t="s">
        <v>1491</v>
      </c>
      <c r="G218" s="57" t="s">
        <v>1492</v>
      </c>
      <c r="H218" s="57" t="s">
        <v>288</v>
      </c>
      <c r="I218" s="57" t="s">
        <v>1493</v>
      </c>
      <c r="J218" s="136">
        <v>8152353154</v>
      </c>
      <c r="K218" s="57" t="s">
        <v>148</v>
      </c>
      <c r="L218">
        <v>1</v>
      </c>
      <c r="M218">
        <v>11.5</v>
      </c>
      <c r="N218">
        <v>5.5</v>
      </c>
      <c r="O218" s="65">
        <v>18</v>
      </c>
      <c r="P218" s="58">
        <v>0</v>
      </c>
      <c r="Q218" s="58">
        <v>0</v>
      </c>
      <c r="R218" s="58">
        <v>0</v>
      </c>
      <c r="S218" s="58">
        <v>0</v>
      </c>
      <c r="T218" s="58">
        <v>0</v>
      </c>
      <c r="U218" s="58">
        <v>0</v>
      </c>
      <c r="V218" s="58">
        <v>0</v>
      </c>
      <c r="W218" s="58">
        <v>0</v>
      </c>
      <c r="X218" s="58" t="s">
        <v>290</v>
      </c>
      <c r="Y218" s="58">
        <v>15</v>
      </c>
      <c r="Z218" s="58">
        <v>22</v>
      </c>
      <c r="AA218" s="58">
        <v>19</v>
      </c>
      <c r="AB218" s="58">
        <v>20</v>
      </c>
      <c r="AC218" s="58">
        <v>17</v>
      </c>
      <c r="AD218" s="58">
        <v>0</v>
      </c>
      <c r="AE218" s="58">
        <v>0</v>
      </c>
      <c r="AF218" s="58">
        <v>0</v>
      </c>
      <c r="AG218" s="58">
        <v>0</v>
      </c>
      <c r="AH218" s="58">
        <v>0</v>
      </c>
      <c r="AI218" s="58">
        <v>0</v>
      </c>
      <c r="AJ218" s="58">
        <v>0</v>
      </c>
      <c r="AK218" s="58" t="s">
        <v>290</v>
      </c>
      <c r="AL218" s="58" t="s">
        <v>290</v>
      </c>
      <c r="AM218" s="58" t="s">
        <v>290</v>
      </c>
      <c r="AN218" s="58">
        <v>0</v>
      </c>
      <c r="AO218" s="58">
        <v>81</v>
      </c>
      <c r="AP218" s="58">
        <v>10</v>
      </c>
      <c r="AQ218" s="58">
        <v>52</v>
      </c>
      <c r="AR218" s="58">
        <v>50</v>
      </c>
      <c r="AS218" s="58">
        <v>12</v>
      </c>
      <c r="AT218" s="58">
        <v>14</v>
      </c>
      <c r="AU218" s="58">
        <v>15</v>
      </c>
      <c r="AV218" s="58">
        <v>102</v>
      </c>
      <c r="AW218" s="57"/>
    </row>
    <row r="219" spans="1:49">
      <c r="A219" s="57" t="s">
        <v>1494</v>
      </c>
      <c r="B219" s="57" t="s">
        <v>446</v>
      </c>
      <c r="C219" s="57" t="s">
        <v>314</v>
      </c>
      <c r="D219" s="57" t="s">
        <v>1495</v>
      </c>
      <c r="E219" s="57" t="s">
        <v>1496</v>
      </c>
      <c r="F219" s="57" t="s">
        <v>1497</v>
      </c>
      <c r="G219" s="57" t="s">
        <v>1492</v>
      </c>
      <c r="H219" s="57" t="s">
        <v>288</v>
      </c>
      <c r="I219" s="57" t="s">
        <v>1493</v>
      </c>
      <c r="J219" s="136">
        <v>8152323511</v>
      </c>
      <c r="K219" s="57" t="s">
        <v>148</v>
      </c>
      <c r="L219">
        <v>1</v>
      </c>
      <c r="M219">
        <v>8</v>
      </c>
      <c r="N219">
        <v>1.5</v>
      </c>
      <c r="O219" s="65">
        <v>10.5</v>
      </c>
      <c r="P219" s="58">
        <v>20</v>
      </c>
      <c r="Q219" s="58">
        <v>12</v>
      </c>
      <c r="R219" s="58">
        <v>13</v>
      </c>
      <c r="S219" s="58">
        <v>10</v>
      </c>
      <c r="T219" s="58" t="s">
        <v>290</v>
      </c>
      <c r="U219" s="58" t="s">
        <v>290</v>
      </c>
      <c r="V219" s="58" t="s">
        <v>290</v>
      </c>
      <c r="W219" s="58">
        <v>14</v>
      </c>
      <c r="X219" s="58">
        <v>11</v>
      </c>
      <c r="Y219" s="58">
        <v>12</v>
      </c>
      <c r="Z219" s="58">
        <v>0</v>
      </c>
      <c r="AA219" s="58">
        <v>0</v>
      </c>
      <c r="AB219" s="58">
        <v>0</v>
      </c>
      <c r="AC219" s="58">
        <v>0</v>
      </c>
      <c r="AD219" s="58">
        <v>0</v>
      </c>
      <c r="AE219" s="58">
        <v>0</v>
      </c>
      <c r="AF219" s="58">
        <v>0</v>
      </c>
      <c r="AG219" s="58">
        <v>0</v>
      </c>
      <c r="AH219" s="58">
        <v>0</v>
      </c>
      <c r="AI219" s="58">
        <v>0</v>
      </c>
      <c r="AJ219" s="58">
        <v>0</v>
      </c>
      <c r="AK219" s="58" t="s">
        <v>290</v>
      </c>
      <c r="AL219" s="58" t="s">
        <v>290</v>
      </c>
      <c r="AM219" s="58">
        <v>0</v>
      </c>
      <c r="AN219" s="58">
        <v>0</v>
      </c>
      <c r="AO219" s="58">
        <v>91</v>
      </c>
      <c r="AP219" s="58">
        <v>16</v>
      </c>
      <c r="AQ219" s="58">
        <v>62</v>
      </c>
      <c r="AR219" s="58">
        <v>53</v>
      </c>
      <c r="AS219" s="58">
        <v>0</v>
      </c>
      <c r="AT219" s="58">
        <v>0</v>
      </c>
      <c r="AU219" s="58">
        <v>15</v>
      </c>
      <c r="AV219" s="58">
        <v>115</v>
      </c>
      <c r="AW219" s="57"/>
    </row>
    <row r="220" spans="1:49">
      <c r="A220" s="57" t="s">
        <v>1498</v>
      </c>
      <c r="B220" s="57" t="s">
        <v>1499</v>
      </c>
      <c r="C220" s="57" t="s">
        <v>283</v>
      </c>
      <c r="D220" s="57" t="s">
        <v>1185</v>
      </c>
      <c r="E220" s="57" t="s">
        <v>1490</v>
      </c>
      <c r="F220" s="57" t="s">
        <v>1491</v>
      </c>
      <c r="G220" s="57" t="s">
        <v>1492</v>
      </c>
      <c r="H220" s="57" t="s">
        <v>288</v>
      </c>
      <c r="I220" s="57" t="s">
        <v>1493</v>
      </c>
      <c r="J220" s="136">
        <v>8152353154</v>
      </c>
      <c r="K220" s="57" t="s">
        <v>148</v>
      </c>
      <c r="L220">
        <v>1</v>
      </c>
      <c r="M220">
        <v>9</v>
      </c>
      <c r="N220">
        <v>3</v>
      </c>
      <c r="O220" s="65">
        <v>13</v>
      </c>
      <c r="P220" s="58">
        <v>20</v>
      </c>
      <c r="Q220" s="58">
        <v>10</v>
      </c>
      <c r="R220" s="58">
        <v>14</v>
      </c>
      <c r="S220" s="58">
        <v>10</v>
      </c>
      <c r="T220" s="58">
        <v>12</v>
      </c>
      <c r="U220" s="58" t="s">
        <v>290</v>
      </c>
      <c r="V220" s="58">
        <v>18</v>
      </c>
      <c r="W220" s="58" t="s">
        <v>290</v>
      </c>
      <c r="X220" s="58">
        <v>0</v>
      </c>
      <c r="Y220" s="58">
        <v>0</v>
      </c>
      <c r="Z220" s="58">
        <v>0</v>
      </c>
      <c r="AA220" s="58">
        <v>0</v>
      </c>
      <c r="AB220" s="58">
        <v>0</v>
      </c>
      <c r="AC220" s="58">
        <v>0</v>
      </c>
      <c r="AD220" s="58">
        <v>0</v>
      </c>
      <c r="AE220" s="58">
        <v>0</v>
      </c>
      <c r="AF220" s="58">
        <v>0</v>
      </c>
      <c r="AG220" s="58">
        <v>0</v>
      </c>
      <c r="AH220" s="58" t="s">
        <v>290</v>
      </c>
      <c r="AI220" s="58">
        <v>0</v>
      </c>
      <c r="AJ220" s="58">
        <v>0</v>
      </c>
      <c r="AK220" s="58">
        <v>0</v>
      </c>
      <c r="AL220" s="58" t="s">
        <v>290</v>
      </c>
      <c r="AM220" s="58" t="s">
        <v>290</v>
      </c>
      <c r="AN220" s="58">
        <v>0</v>
      </c>
      <c r="AO220" s="58">
        <v>81</v>
      </c>
      <c r="AP220" s="58">
        <v>11</v>
      </c>
      <c r="AQ220" s="58">
        <v>47</v>
      </c>
      <c r="AR220" s="58">
        <v>51</v>
      </c>
      <c r="AS220" s="58">
        <v>0</v>
      </c>
      <c r="AT220" s="58">
        <v>0</v>
      </c>
      <c r="AU220" s="58">
        <v>0</v>
      </c>
      <c r="AV220" s="58">
        <v>98</v>
      </c>
      <c r="AW220" s="57"/>
    </row>
    <row r="221" spans="1:49">
      <c r="A221" s="57" t="s">
        <v>1500</v>
      </c>
      <c r="B221" s="57" t="s">
        <v>1501</v>
      </c>
      <c r="C221" s="57" t="s">
        <v>283</v>
      </c>
      <c r="D221" s="57" t="s">
        <v>964</v>
      </c>
      <c r="E221" s="57" t="s">
        <v>1502</v>
      </c>
      <c r="F221" s="57" t="s">
        <v>1503</v>
      </c>
      <c r="G221" s="57" t="s">
        <v>1492</v>
      </c>
      <c r="H221" s="57" t="s">
        <v>288</v>
      </c>
      <c r="I221" s="57" t="s">
        <v>1493</v>
      </c>
      <c r="J221" s="136">
        <v>8152331876</v>
      </c>
      <c r="K221" s="57" t="s">
        <v>148</v>
      </c>
      <c r="L221">
        <v>2</v>
      </c>
      <c r="M221">
        <v>11.5</v>
      </c>
      <c r="N221">
        <v>6.2</v>
      </c>
      <c r="O221" s="65">
        <v>19.7</v>
      </c>
      <c r="P221" s="58">
        <v>11</v>
      </c>
      <c r="Q221" s="58" t="s">
        <v>290</v>
      </c>
      <c r="R221" s="58" t="s">
        <v>290</v>
      </c>
      <c r="S221" s="58">
        <v>12</v>
      </c>
      <c r="T221" s="58">
        <v>10</v>
      </c>
      <c r="U221" s="58">
        <v>11</v>
      </c>
      <c r="V221" s="58">
        <v>13</v>
      </c>
      <c r="W221" s="58">
        <v>10</v>
      </c>
      <c r="X221" s="58">
        <v>16</v>
      </c>
      <c r="Y221" s="58" t="s">
        <v>290</v>
      </c>
      <c r="Z221" s="58">
        <v>0</v>
      </c>
      <c r="AA221" s="58">
        <v>0</v>
      </c>
      <c r="AB221" s="58">
        <v>0</v>
      </c>
      <c r="AC221" s="58">
        <v>0</v>
      </c>
      <c r="AD221" s="58">
        <v>0</v>
      </c>
      <c r="AE221" s="58">
        <v>0</v>
      </c>
      <c r="AF221" s="58">
        <v>0</v>
      </c>
      <c r="AG221" s="58">
        <v>0</v>
      </c>
      <c r="AH221" s="58">
        <v>0</v>
      </c>
      <c r="AI221" s="58">
        <v>0</v>
      </c>
      <c r="AJ221" s="58">
        <v>0</v>
      </c>
      <c r="AK221" s="58">
        <v>0</v>
      </c>
      <c r="AL221" s="58" t="s">
        <v>290</v>
      </c>
      <c r="AM221" s="58" t="s">
        <v>290</v>
      </c>
      <c r="AN221" s="58">
        <v>0</v>
      </c>
      <c r="AO221" s="58">
        <v>80</v>
      </c>
      <c r="AP221" s="58">
        <v>16</v>
      </c>
      <c r="AQ221" s="58">
        <v>54</v>
      </c>
      <c r="AR221" s="58">
        <v>50</v>
      </c>
      <c r="AS221" s="58">
        <v>0</v>
      </c>
      <c r="AT221" s="58">
        <v>0</v>
      </c>
      <c r="AU221" s="58">
        <v>20</v>
      </c>
      <c r="AV221" s="58">
        <v>104</v>
      </c>
      <c r="AW221" s="57"/>
    </row>
    <row r="222" spans="1:49">
      <c r="A222" s="57" t="s">
        <v>1504</v>
      </c>
      <c r="B222" s="57" t="s">
        <v>1505</v>
      </c>
      <c r="C222" s="57" t="s">
        <v>314</v>
      </c>
      <c r="D222" s="57" t="s">
        <v>408</v>
      </c>
      <c r="E222" s="57" t="s">
        <v>1506</v>
      </c>
      <c r="F222" s="57" t="s">
        <v>1507</v>
      </c>
      <c r="G222" s="57" t="s">
        <v>149</v>
      </c>
      <c r="H222" s="57" t="s">
        <v>288</v>
      </c>
      <c r="I222" s="57" t="s">
        <v>1508</v>
      </c>
      <c r="J222" s="136">
        <v>2173569521</v>
      </c>
      <c r="K222" s="57" t="s">
        <v>149</v>
      </c>
      <c r="L222">
        <v>2</v>
      </c>
      <c r="M222">
        <v>16.5</v>
      </c>
      <c r="N222">
        <v>5.3</v>
      </c>
      <c r="O222" s="65">
        <v>23.8</v>
      </c>
      <c r="P222" s="58">
        <v>30</v>
      </c>
      <c r="Q222" s="58">
        <v>19</v>
      </c>
      <c r="R222" s="58">
        <v>16</v>
      </c>
      <c r="S222" s="58">
        <v>17</v>
      </c>
      <c r="T222" s="58">
        <v>16</v>
      </c>
      <c r="U222" s="58">
        <v>22</v>
      </c>
      <c r="V222" s="58">
        <v>22</v>
      </c>
      <c r="W222" s="58">
        <v>15</v>
      </c>
      <c r="X222" s="58">
        <v>26</v>
      </c>
      <c r="Y222" s="58">
        <v>24</v>
      </c>
      <c r="Z222" s="58">
        <v>0</v>
      </c>
      <c r="AA222" s="58">
        <v>0</v>
      </c>
      <c r="AB222" s="58">
        <v>0</v>
      </c>
      <c r="AC222" s="58">
        <v>0</v>
      </c>
      <c r="AD222" s="58">
        <v>0</v>
      </c>
      <c r="AE222" s="58">
        <v>0</v>
      </c>
      <c r="AF222" s="58">
        <v>0</v>
      </c>
      <c r="AG222" s="58">
        <v>0</v>
      </c>
      <c r="AH222" s="58">
        <v>10</v>
      </c>
      <c r="AI222" s="58">
        <v>0</v>
      </c>
      <c r="AJ222" s="58">
        <v>0</v>
      </c>
      <c r="AK222" s="58" t="s">
        <v>290</v>
      </c>
      <c r="AL222" s="58">
        <v>27</v>
      </c>
      <c r="AM222" s="58">
        <v>0</v>
      </c>
      <c r="AN222" s="58">
        <v>0</v>
      </c>
      <c r="AO222" s="58">
        <v>169</v>
      </c>
      <c r="AP222" s="58">
        <v>14</v>
      </c>
      <c r="AQ222" s="58">
        <v>109</v>
      </c>
      <c r="AR222" s="58">
        <v>108</v>
      </c>
      <c r="AS222" s="58">
        <v>0</v>
      </c>
      <c r="AT222" s="58">
        <v>0</v>
      </c>
      <c r="AU222" s="58">
        <v>40</v>
      </c>
      <c r="AV222" s="58">
        <v>217</v>
      </c>
      <c r="AW222" s="57"/>
    </row>
    <row r="223" spans="1:49">
      <c r="A223" s="57" t="s">
        <v>1509</v>
      </c>
      <c r="B223" s="57" t="s">
        <v>1510</v>
      </c>
      <c r="C223" s="57" t="s">
        <v>283</v>
      </c>
      <c r="D223" s="57" t="s">
        <v>1511</v>
      </c>
      <c r="E223" s="57" t="s">
        <v>1018</v>
      </c>
      <c r="F223" s="57" t="s">
        <v>1512</v>
      </c>
      <c r="G223" s="57" t="s">
        <v>1513</v>
      </c>
      <c r="H223" s="57" t="s">
        <v>288</v>
      </c>
      <c r="I223" s="57" t="s">
        <v>1514</v>
      </c>
      <c r="J223" s="136">
        <v>2178922011</v>
      </c>
      <c r="K223" s="57" t="s">
        <v>149</v>
      </c>
      <c r="L223">
        <v>1.5</v>
      </c>
      <c r="M223">
        <v>12</v>
      </c>
      <c r="N223">
        <v>4.5</v>
      </c>
      <c r="O223" s="65">
        <v>18</v>
      </c>
      <c r="P223" s="58">
        <v>22</v>
      </c>
      <c r="Q223" s="58">
        <v>19</v>
      </c>
      <c r="R223" s="58">
        <v>15</v>
      </c>
      <c r="S223" s="58">
        <v>17</v>
      </c>
      <c r="T223" s="58">
        <v>17</v>
      </c>
      <c r="U223" s="58">
        <v>16</v>
      </c>
      <c r="V223" s="58">
        <v>18</v>
      </c>
      <c r="W223" s="58">
        <v>18</v>
      </c>
      <c r="X223" s="58">
        <v>14</v>
      </c>
      <c r="Y223" s="58">
        <v>10</v>
      </c>
      <c r="Z223" s="58">
        <v>0</v>
      </c>
      <c r="AA223" s="58">
        <v>0</v>
      </c>
      <c r="AB223" s="58">
        <v>0</v>
      </c>
      <c r="AC223" s="58">
        <v>0</v>
      </c>
      <c r="AD223" s="58">
        <v>0</v>
      </c>
      <c r="AE223" s="58">
        <v>0</v>
      </c>
      <c r="AF223" s="58">
        <v>0</v>
      </c>
      <c r="AG223" s="58">
        <v>0</v>
      </c>
      <c r="AH223" s="58">
        <v>10</v>
      </c>
      <c r="AI223" s="58">
        <v>0</v>
      </c>
      <c r="AJ223" s="58">
        <v>0</v>
      </c>
      <c r="AK223" s="58">
        <v>0</v>
      </c>
      <c r="AL223" s="58">
        <v>15</v>
      </c>
      <c r="AM223" s="58">
        <v>38</v>
      </c>
      <c r="AN223" s="58">
        <v>0</v>
      </c>
      <c r="AO223" s="58">
        <v>105</v>
      </c>
      <c r="AP223" s="58">
        <v>18</v>
      </c>
      <c r="AQ223" s="58">
        <v>94</v>
      </c>
      <c r="AR223" s="58">
        <v>82</v>
      </c>
      <c r="AS223" s="58">
        <v>0</v>
      </c>
      <c r="AT223" s="58">
        <v>0</v>
      </c>
      <c r="AU223" s="58">
        <v>67</v>
      </c>
      <c r="AV223" s="58">
        <v>176</v>
      </c>
      <c r="AW223" s="57"/>
    </row>
    <row r="224" spans="1:49">
      <c r="A224" s="57" t="s">
        <v>1515</v>
      </c>
      <c r="B224" s="57" t="s">
        <v>1516</v>
      </c>
      <c r="C224" s="57" t="s">
        <v>353</v>
      </c>
      <c r="D224" s="57" t="s">
        <v>1517</v>
      </c>
      <c r="E224" s="57" t="s">
        <v>1518</v>
      </c>
      <c r="F224" s="57" t="s">
        <v>1519</v>
      </c>
      <c r="G224" s="57" t="s">
        <v>1520</v>
      </c>
      <c r="H224" s="57" t="s">
        <v>288</v>
      </c>
      <c r="I224" s="57" t="s">
        <v>1521</v>
      </c>
      <c r="J224" s="136">
        <v>2176842309</v>
      </c>
      <c r="K224" s="57" t="s">
        <v>149</v>
      </c>
      <c r="L224">
        <v>4.3</v>
      </c>
      <c r="M224">
        <v>14</v>
      </c>
      <c r="N224">
        <v>6</v>
      </c>
      <c r="O224" s="65">
        <v>24.3</v>
      </c>
      <c r="P224" s="58">
        <v>41</v>
      </c>
      <c r="Q224" s="58">
        <v>18</v>
      </c>
      <c r="R224" s="58">
        <v>14</v>
      </c>
      <c r="S224" s="58">
        <v>15</v>
      </c>
      <c r="T224" s="58">
        <v>14</v>
      </c>
      <c r="U224" s="58">
        <v>14</v>
      </c>
      <c r="V224" s="58">
        <v>16</v>
      </c>
      <c r="W224" s="58" t="s">
        <v>290</v>
      </c>
      <c r="X224" s="58">
        <v>13</v>
      </c>
      <c r="Y224" s="58" t="s">
        <v>290</v>
      </c>
      <c r="Z224" s="58">
        <v>0</v>
      </c>
      <c r="AA224" s="58">
        <v>0</v>
      </c>
      <c r="AB224" s="58">
        <v>0</v>
      </c>
      <c r="AC224" s="58">
        <v>0</v>
      </c>
      <c r="AD224" s="58">
        <v>0</v>
      </c>
      <c r="AE224" s="58">
        <v>0</v>
      </c>
      <c r="AF224" s="58">
        <v>0</v>
      </c>
      <c r="AG224" s="58">
        <v>0</v>
      </c>
      <c r="AH224" s="58">
        <v>0</v>
      </c>
      <c r="AI224" s="58">
        <v>0</v>
      </c>
      <c r="AJ224" s="58">
        <v>0</v>
      </c>
      <c r="AK224" s="58">
        <v>0</v>
      </c>
      <c r="AL224" s="58" t="s">
        <v>290</v>
      </c>
      <c r="AM224" s="58" t="s">
        <v>290</v>
      </c>
      <c r="AN224" s="58">
        <v>0</v>
      </c>
      <c r="AO224" s="58">
        <v>151</v>
      </c>
      <c r="AP224" s="58" t="s">
        <v>290</v>
      </c>
      <c r="AQ224" s="58">
        <v>83</v>
      </c>
      <c r="AR224" s="58">
        <v>80</v>
      </c>
      <c r="AS224" s="58">
        <v>0</v>
      </c>
      <c r="AT224" s="58">
        <v>0</v>
      </c>
      <c r="AU224" s="58" t="s">
        <v>290</v>
      </c>
      <c r="AV224" s="58">
        <v>163</v>
      </c>
      <c r="AW224" s="57"/>
    </row>
    <row r="225" spans="1:49">
      <c r="A225" s="57" t="s">
        <v>1522</v>
      </c>
      <c r="B225" s="57" t="s">
        <v>1523</v>
      </c>
      <c r="C225" s="57" t="s">
        <v>283</v>
      </c>
      <c r="D225" s="57" t="s">
        <v>1381</v>
      </c>
      <c r="E225" s="57" t="s">
        <v>1524</v>
      </c>
      <c r="F225" s="57" t="s">
        <v>1525</v>
      </c>
      <c r="G225" s="57" t="s">
        <v>149</v>
      </c>
      <c r="H225" s="57" t="s">
        <v>288</v>
      </c>
      <c r="I225" s="57" t="s">
        <v>1526</v>
      </c>
      <c r="J225" s="136">
        <v>2173594114</v>
      </c>
      <c r="K225" s="57" t="s">
        <v>149</v>
      </c>
      <c r="L225">
        <v>1</v>
      </c>
      <c r="M225">
        <v>27</v>
      </c>
      <c r="N225">
        <v>16</v>
      </c>
      <c r="O225" s="65">
        <v>44</v>
      </c>
      <c r="P225" s="58">
        <v>38</v>
      </c>
      <c r="Q225" s="58">
        <v>41</v>
      </c>
      <c r="R225" s="58">
        <v>38</v>
      </c>
      <c r="S225" s="58">
        <v>40</v>
      </c>
      <c r="T225" s="58">
        <v>40</v>
      </c>
      <c r="U225" s="58">
        <v>35</v>
      </c>
      <c r="V225" s="58">
        <v>42</v>
      </c>
      <c r="W225" s="58">
        <v>40</v>
      </c>
      <c r="X225" s="58">
        <v>37</v>
      </c>
      <c r="Y225" s="58">
        <v>41</v>
      </c>
      <c r="Z225" s="58">
        <v>0</v>
      </c>
      <c r="AA225" s="58">
        <v>0</v>
      </c>
      <c r="AB225" s="58">
        <v>0</v>
      </c>
      <c r="AC225" s="58">
        <v>0</v>
      </c>
      <c r="AD225" s="58">
        <v>0</v>
      </c>
      <c r="AE225" s="58">
        <v>0</v>
      </c>
      <c r="AF225" s="58">
        <v>0</v>
      </c>
      <c r="AG225" s="58">
        <v>0</v>
      </c>
      <c r="AH225" s="58" t="s">
        <v>290</v>
      </c>
      <c r="AI225" s="58">
        <v>0</v>
      </c>
      <c r="AJ225" s="58">
        <v>0</v>
      </c>
      <c r="AK225" s="58">
        <v>18</v>
      </c>
      <c r="AL225" s="58">
        <v>14</v>
      </c>
      <c r="AM225" s="58">
        <v>12</v>
      </c>
      <c r="AN225" s="58">
        <v>0</v>
      </c>
      <c r="AO225" s="58">
        <v>325</v>
      </c>
      <c r="AP225" s="58">
        <v>26</v>
      </c>
      <c r="AQ225" s="58">
        <v>194</v>
      </c>
      <c r="AR225" s="58">
        <v>201</v>
      </c>
      <c r="AS225" s="58">
        <v>0</v>
      </c>
      <c r="AT225" s="58">
        <v>0</v>
      </c>
      <c r="AU225" s="58">
        <v>30</v>
      </c>
      <c r="AV225" s="58">
        <v>395</v>
      </c>
      <c r="AW225" s="57"/>
    </row>
    <row r="226" spans="1:49">
      <c r="A226" s="57" t="s">
        <v>1527</v>
      </c>
      <c r="B226" s="57" t="s">
        <v>1528</v>
      </c>
      <c r="C226" s="57" t="s">
        <v>353</v>
      </c>
      <c r="D226" s="57" t="s">
        <v>1529</v>
      </c>
      <c r="E226" s="57" t="s">
        <v>135</v>
      </c>
      <c r="F226" s="57" t="s">
        <v>1530</v>
      </c>
      <c r="G226" s="57" t="s">
        <v>1531</v>
      </c>
      <c r="H226" s="57" t="s">
        <v>288</v>
      </c>
      <c r="I226" s="57" t="s">
        <v>1532</v>
      </c>
      <c r="J226" s="136">
        <v>2173448279</v>
      </c>
      <c r="K226" s="57" t="s">
        <v>149</v>
      </c>
      <c r="L226">
        <v>1.5</v>
      </c>
      <c r="M226">
        <v>3.3</v>
      </c>
      <c r="N226">
        <v>1.3</v>
      </c>
      <c r="O226" s="65">
        <v>6.1</v>
      </c>
      <c r="P226" s="58">
        <v>0</v>
      </c>
      <c r="Q226" s="58">
        <v>0</v>
      </c>
      <c r="R226" s="58">
        <v>0</v>
      </c>
      <c r="S226" s="58">
        <v>0</v>
      </c>
      <c r="T226" s="58">
        <v>0</v>
      </c>
      <c r="U226" s="58">
        <v>0</v>
      </c>
      <c r="V226" s="58">
        <v>0</v>
      </c>
      <c r="W226" s="58">
        <v>13</v>
      </c>
      <c r="X226" s="58">
        <v>15</v>
      </c>
      <c r="Y226" s="58">
        <v>11</v>
      </c>
      <c r="Z226" s="58">
        <v>0</v>
      </c>
      <c r="AA226" s="58">
        <v>0</v>
      </c>
      <c r="AB226" s="58">
        <v>0</v>
      </c>
      <c r="AC226" s="58">
        <v>0</v>
      </c>
      <c r="AD226" s="58">
        <v>0</v>
      </c>
      <c r="AE226" s="58">
        <v>0</v>
      </c>
      <c r="AF226" s="58">
        <v>0</v>
      </c>
      <c r="AG226" s="58">
        <v>0</v>
      </c>
      <c r="AH226" s="58">
        <v>0</v>
      </c>
      <c r="AI226" s="58">
        <v>0</v>
      </c>
      <c r="AJ226" s="58">
        <v>0</v>
      </c>
      <c r="AK226" s="58" t="s">
        <v>290</v>
      </c>
      <c r="AL226" s="58" t="s">
        <v>290</v>
      </c>
      <c r="AM226" s="58" t="s">
        <v>290</v>
      </c>
      <c r="AN226" s="58">
        <v>0</v>
      </c>
      <c r="AO226" s="58">
        <v>24</v>
      </c>
      <c r="AP226" s="58" t="s">
        <v>290</v>
      </c>
      <c r="AQ226" s="58">
        <v>39</v>
      </c>
      <c r="AR226" s="58">
        <v>0</v>
      </c>
      <c r="AS226" s="58">
        <v>0</v>
      </c>
      <c r="AT226" s="58">
        <v>0</v>
      </c>
      <c r="AU226" s="58" t="s">
        <v>290</v>
      </c>
      <c r="AV226" s="58">
        <v>39</v>
      </c>
      <c r="AW226" s="57"/>
    </row>
    <row r="227" spans="1:49">
      <c r="A227" s="57" t="s">
        <v>1533</v>
      </c>
      <c r="B227" s="57" t="s">
        <v>1534</v>
      </c>
      <c r="C227" s="57" t="s">
        <v>314</v>
      </c>
      <c r="D227" s="57" t="s">
        <v>1535</v>
      </c>
      <c r="E227" s="57" t="s">
        <v>1536</v>
      </c>
      <c r="F227" s="57" t="s">
        <v>1537</v>
      </c>
      <c r="G227" s="57" t="s">
        <v>149</v>
      </c>
      <c r="H227" s="57" t="s">
        <v>288</v>
      </c>
      <c r="I227" s="57" t="s">
        <v>1508</v>
      </c>
      <c r="J227" s="136">
        <v>2172396000</v>
      </c>
      <c r="K227" s="57" t="s">
        <v>149</v>
      </c>
      <c r="L227">
        <v>1</v>
      </c>
      <c r="M227">
        <v>7</v>
      </c>
      <c r="N227">
        <v>0</v>
      </c>
      <c r="O227" s="65">
        <v>8</v>
      </c>
      <c r="P227" s="58">
        <v>0</v>
      </c>
      <c r="Q227" s="58">
        <v>0</v>
      </c>
      <c r="R227" s="58">
        <v>0</v>
      </c>
      <c r="S227" s="58">
        <v>0</v>
      </c>
      <c r="T227" s="58">
        <v>0</v>
      </c>
      <c r="U227" s="58">
        <v>0</v>
      </c>
      <c r="V227" s="58">
        <v>0</v>
      </c>
      <c r="W227" s="58">
        <v>0</v>
      </c>
      <c r="X227" s="58">
        <v>0</v>
      </c>
      <c r="Y227" s="58">
        <v>0</v>
      </c>
      <c r="Z227" s="58">
        <v>15</v>
      </c>
      <c r="AA227" s="58">
        <v>20</v>
      </c>
      <c r="AB227" s="58">
        <v>14</v>
      </c>
      <c r="AC227" s="58">
        <v>11</v>
      </c>
      <c r="AD227" s="58">
        <v>0</v>
      </c>
      <c r="AE227" s="58">
        <v>0</v>
      </c>
      <c r="AF227" s="58">
        <v>0</v>
      </c>
      <c r="AG227" s="58">
        <v>0</v>
      </c>
      <c r="AH227" s="58">
        <v>0</v>
      </c>
      <c r="AI227" s="58">
        <v>0</v>
      </c>
      <c r="AJ227" s="58">
        <v>0</v>
      </c>
      <c r="AK227" s="58" t="s">
        <v>290</v>
      </c>
      <c r="AL227" s="58" t="s">
        <v>290</v>
      </c>
      <c r="AM227" s="58" t="s">
        <v>290</v>
      </c>
      <c r="AN227" s="58">
        <v>0</v>
      </c>
      <c r="AO227" s="58">
        <v>36</v>
      </c>
      <c r="AP227" s="58" t="s">
        <v>290</v>
      </c>
      <c r="AQ227" s="58">
        <v>26</v>
      </c>
      <c r="AR227" s="58">
        <v>34</v>
      </c>
      <c r="AS227" s="58" t="s">
        <v>290</v>
      </c>
      <c r="AT227" s="58" t="s">
        <v>290</v>
      </c>
      <c r="AU227" s="58" t="s">
        <v>290</v>
      </c>
      <c r="AV227" s="58">
        <v>60</v>
      </c>
      <c r="AW227" s="57"/>
    </row>
    <row r="228" spans="1:49">
      <c r="A228" s="57" t="s">
        <v>1538</v>
      </c>
      <c r="B228" s="57" t="s">
        <v>1539</v>
      </c>
      <c r="C228" s="57" t="s">
        <v>418</v>
      </c>
      <c r="D228" s="57" t="s">
        <v>1540</v>
      </c>
      <c r="E228" s="57" t="s">
        <v>1541</v>
      </c>
      <c r="F228" s="57" t="s">
        <v>1542</v>
      </c>
      <c r="G228" s="57" t="s">
        <v>149</v>
      </c>
      <c r="H228" s="57" t="s">
        <v>288</v>
      </c>
      <c r="I228" s="57" t="s">
        <v>1508</v>
      </c>
      <c r="J228" s="136">
        <v>2173591701</v>
      </c>
      <c r="K228" s="57" t="s">
        <v>149</v>
      </c>
      <c r="L228">
        <v>4</v>
      </c>
      <c r="M228">
        <v>30.4</v>
      </c>
      <c r="N228">
        <v>13.9</v>
      </c>
      <c r="O228" s="65">
        <v>48.3</v>
      </c>
      <c r="P228" s="58">
        <v>29</v>
      </c>
      <c r="Q228" s="58">
        <v>23</v>
      </c>
      <c r="R228" s="58">
        <v>23</v>
      </c>
      <c r="S228" s="58">
        <v>19</v>
      </c>
      <c r="T228" s="58">
        <v>22</v>
      </c>
      <c r="U228" s="58">
        <v>24</v>
      </c>
      <c r="V228" s="58">
        <v>25</v>
      </c>
      <c r="W228" s="58">
        <v>24</v>
      </c>
      <c r="X228" s="58">
        <v>29</v>
      </c>
      <c r="Y228" s="58">
        <v>24</v>
      </c>
      <c r="Z228" s="58">
        <v>30</v>
      </c>
      <c r="AA228" s="58">
        <v>27</v>
      </c>
      <c r="AB228" s="58">
        <v>22</v>
      </c>
      <c r="AC228" s="58">
        <v>33</v>
      </c>
      <c r="AD228" s="58">
        <v>0</v>
      </c>
      <c r="AE228" s="58">
        <v>0</v>
      </c>
      <c r="AF228" s="58">
        <v>0</v>
      </c>
      <c r="AG228" s="58">
        <v>0</v>
      </c>
      <c r="AH228" s="58">
        <v>0</v>
      </c>
      <c r="AI228" s="58">
        <v>0</v>
      </c>
      <c r="AJ228" s="58">
        <v>0</v>
      </c>
      <c r="AK228" s="58">
        <v>31</v>
      </c>
      <c r="AL228" s="58">
        <v>57</v>
      </c>
      <c r="AM228" s="58" t="s">
        <v>290</v>
      </c>
      <c r="AN228" s="58" t="s">
        <v>290</v>
      </c>
      <c r="AO228" s="58">
        <v>231</v>
      </c>
      <c r="AP228" s="58">
        <v>30</v>
      </c>
      <c r="AQ228" s="58">
        <v>186</v>
      </c>
      <c r="AR228" s="58">
        <v>168</v>
      </c>
      <c r="AS228" s="58">
        <v>19</v>
      </c>
      <c r="AT228" s="58">
        <v>13</v>
      </c>
      <c r="AU228" s="58">
        <v>75</v>
      </c>
      <c r="AV228" s="58">
        <v>354</v>
      </c>
      <c r="AW228" s="57"/>
    </row>
    <row r="229" spans="1:49">
      <c r="A229" s="57" t="s">
        <v>1543</v>
      </c>
      <c r="B229" s="57" t="s">
        <v>1544</v>
      </c>
      <c r="C229" s="57" t="s">
        <v>314</v>
      </c>
      <c r="D229" s="57" t="s">
        <v>1049</v>
      </c>
      <c r="E229" s="57" t="s">
        <v>1545</v>
      </c>
      <c r="F229" s="57" t="s">
        <v>1546</v>
      </c>
      <c r="G229" s="57" t="s">
        <v>149</v>
      </c>
      <c r="H229" s="57" t="s">
        <v>288</v>
      </c>
      <c r="I229" s="57" t="s">
        <v>1526</v>
      </c>
      <c r="J229" s="136">
        <v>2173591714</v>
      </c>
      <c r="K229" s="57" t="s">
        <v>149</v>
      </c>
      <c r="L229">
        <v>3</v>
      </c>
      <c r="M229">
        <v>11</v>
      </c>
      <c r="N229">
        <v>1.5</v>
      </c>
      <c r="O229" s="65">
        <v>15.5</v>
      </c>
      <c r="P229" s="58">
        <v>36</v>
      </c>
      <c r="Q229" s="58" t="s">
        <v>290</v>
      </c>
      <c r="R229" s="58">
        <v>12</v>
      </c>
      <c r="S229" s="58">
        <v>10</v>
      </c>
      <c r="T229" s="58" t="s">
        <v>290</v>
      </c>
      <c r="U229" s="58" t="s">
        <v>290</v>
      </c>
      <c r="V229" s="58" t="s">
        <v>290</v>
      </c>
      <c r="W229" s="58" t="s">
        <v>290</v>
      </c>
      <c r="X229" s="58" t="s">
        <v>290</v>
      </c>
      <c r="Y229" s="58" t="s">
        <v>290</v>
      </c>
      <c r="Z229" s="58">
        <v>0</v>
      </c>
      <c r="AA229" s="58">
        <v>0</v>
      </c>
      <c r="AB229" s="58">
        <v>0</v>
      </c>
      <c r="AC229" s="58">
        <v>0</v>
      </c>
      <c r="AD229" s="58">
        <v>0</v>
      </c>
      <c r="AE229" s="58">
        <v>0</v>
      </c>
      <c r="AF229" s="58">
        <v>0</v>
      </c>
      <c r="AG229" s="58">
        <v>0</v>
      </c>
      <c r="AH229" s="58">
        <v>0</v>
      </c>
      <c r="AI229" s="58">
        <v>0</v>
      </c>
      <c r="AJ229" s="58">
        <v>0</v>
      </c>
      <c r="AK229" s="58" t="s">
        <v>290</v>
      </c>
      <c r="AL229" s="58">
        <v>12</v>
      </c>
      <c r="AM229" s="58" t="s">
        <v>290</v>
      </c>
      <c r="AN229" s="58">
        <v>0</v>
      </c>
      <c r="AO229" s="58">
        <v>72</v>
      </c>
      <c r="AP229" s="58" t="s">
        <v>290</v>
      </c>
      <c r="AQ229" s="58">
        <v>52</v>
      </c>
      <c r="AR229" s="58">
        <v>52</v>
      </c>
      <c r="AS229" s="58">
        <v>0</v>
      </c>
      <c r="AT229" s="58">
        <v>0</v>
      </c>
      <c r="AU229" s="58" t="s">
        <v>290</v>
      </c>
      <c r="AV229" s="58">
        <v>104</v>
      </c>
      <c r="AW229" s="57"/>
    </row>
    <row r="230" spans="1:49">
      <c r="A230" s="57" t="s">
        <v>1547</v>
      </c>
      <c r="B230" s="57" t="s">
        <v>1548</v>
      </c>
      <c r="C230" s="57"/>
      <c r="D230" s="57" t="s">
        <v>390</v>
      </c>
      <c r="E230" s="57" t="s">
        <v>426</v>
      </c>
      <c r="F230" s="57" t="s">
        <v>1549</v>
      </c>
      <c r="G230" s="57" t="s">
        <v>149</v>
      </c>
      <c r="H230" s="57" t="s">
        <v>288</v>
      </c>
      <c r="I230" s="57" t="s">
        <v>1526</v>
      </c>
      <c r="J230" s="136">
        <v>2173565164</v>
      </c>
      <c r="K230" s="57" t="s">
        <v>149</v>
      </c>
      <c r="L230">
        <v>0.6</v>
      </c>
      <c r="M230">
        <v>4</v>
      </c>
      <c r="N230">
        <v>7.5</v>
      </c>
      <c r="O230" s="65">
        <v>12.1</v>
      </c>
      <c r="P230" s="58">
        <v>0</v>
      </c>
      <c r="Q230" s="58">
        <v>0</v>
      </c>
      <c r="R230" s="58">
        <v>0</v>
      </c>
      <c r="S230" s="58">
        <v>0</v>
      </c>
      <c r="T230" s="58">
        <v>0</v>
      </c>
      <c r="U230" s="58">
        <v>0</v>
      </c>
      <c r="V230" s="58">
        <v>0</v>
      </c>
      <c r="W230" s="58">
        <v>0</v>
      </c>
      <c r="X230" s="58">
        <v>0</v>
      </c>
      <c r="Y230" s="58">
        <v>0</v>
      </c>
      <c r="Z230" s="58">
        <v>0</v>
      </c>
      <c r="AA230" s="58">
        <v>0</v>
      </c>
      <c r="AB230" s="58">
        <v>0</v>
      </c>
      <c r="AC230" s="58">
        <v>0</v>
      </c>
      <c r="AD230" s="58">
        <v>0</v>
      </c>
      <c r="AE230" s="58">
        <v>0</v>
      </c>
      <c r="AF230" s="58">
        <v>0</v>
      </c>
      <c r="AG230" s="58" t="s">
        <v>290</v>
      </c>
      <c r="AH230" s="58" t="s">
        <v>290</v>
      </c>
      <c r="AI230" s="58" t="s">
        <v>290</v>
      </c>
      <c r="AJ230" s="58">
        <v>0</v>
      </c>
      <c r="AK230" s="58">
        <v>0</v>
      </c>
      <c r="AL230" s="58" t="s">
        <v>290</v>
      </c>
      <c r="AM230" s="58" t="s">
        <v>290</v>
      </c>
      <c r="AN230" s="58">
        <v>0</v>
      </c>
      <c r="AO230" s="58" t="s">
        <v>290</v>
      </c>
      <c r="AP230" s="58" t="s">
        <v>290</v>
      </c>
      <c r="AQ230" s="58" t="s">
        <v>290</v>
      </c>
      <c r="AR230" s="58" t="s">
        <v>290</v>
      </c>
      <c r="AS230" s="58">
        <v>0</v>
      </c>
      <c r="AT230" s="58">
        <v>0</v>
      </c>
      <c r="AU230" s="58" t="s">
        <v>290</v>
      </c>
      <c r="AV230" s="58">
        <v>15</v>
      </c>
      <c r="AW230" s="57"/>
    </row>
    <row r="231" spans="1:49">
      <c r="A231" s="57" t="s">
        <v>1550</v>
      </c>
      <c r="B231" s="57" t="s">
        <v>1551</v>
      </c>
      <c r="C231" s="57" t="s">
        <v>418</v>
      </c>
      <c r="D231" s="57" t="s">
        <v>1552</v>
      </c>
      <c r="E231" s="57" t="s">
        <v>1553</v>
      </c>
      <c r="F231" s="57" t="s">
        <v>1554</v>
      </c>
      <c r="G231" s="57" t="s">
        <v>149</v>
      </c>
      <c r="H231" s="57" t="s">
        <v>288</v>
      </c>
      <c r="I231" s="57" t="s">
        <v>1508</v>
      </c>
      <c r="J231" s="136">
        <v>2173333996</v>
      </c>
      <c r="K231" s="57" t="s">
        <v>149</v>
      </c>
      <c r="L231">
        <v>0.8</v>
      </c>
      <c r="M231">
        <v>9.1999999999999993</v>
      </c>
      <c r="N231">
        <v>1</v>
      </c>
      <c r="O231" s="65">
        <v>11</v>
      </c>
      <c r="P231" s="58">
        <v>22</v>
      </c>
      <c r="Q231" s="58">
        <v>14</v>
      </c>
      <c r="R231" s="58" t="s">
        <v>290</v>
      </c>
      <c r="S231" s="58">
        <v>11</v>
      </c>
      <c r="T231" s="58" t="s">
        <v>290</v>
      </c>
      <c r="U231" s="58" t="s">
        <v>290</v>
      </c>
      <c r="V231" s="58">
        <v>14</v>
      </c>
      <c r="W231" s="58">
        <v>0</v>
      </c>
      <c r="X231" s="58">
        <v>0</v>
      </c>
      <c r="Y231" s="58">
        <v>0</v>
      </c>
      <c r="Z231" s="58">
        <v>0</v>
      </c>
      <c r="AA231" s="58">
        <v>0</v>
      </c>
      <c r="AB231" s="58">
        <v>0</v>
      </c>
      <c r="AC231" s="58">
        <v>0</v>
      </c>
      <c r="AD231" s="58">
        <v>0</v>
      </c>
      <c r="AE231" s="58">
        <v>0</v>
      </c>
      <c r="AF231" s="58">
        <v>0</v>
      </c>
      <c r="AG231" s="58">
        <v>0</v>
      </c>
      <c r="AH231" s="58" t="s">
        <v>290</v>
      </c>
      <c r="AI231" s="58">
        <v>0</v>
      </c>
      <c r="AJ231" s="58">
        <v>0</v>
      </c>
      <c r="AK231" s="58">
        <v>12</v>
      </c>
      <c r="AL231" s="58" t="s">
        <v>290</v>
      </c>
      <c r="AM231" s="58" t="s">
        <v>290</v>
      </c>
      <c r="AN231" s="58">
        <v>0</v>
      </c>
      <c r="AO231" s="58">
        <v>49</v>
      </c>
      <c r="AP231" s="58">
        <v>13</v>
      </c>
      <c r="AQ231" s="58">
        <v>46</v>
      </c>
      <c r="AR231" s="58">
        <v>42</v>
      </c>
      <c r="AS231" s="58">
        <v>0</v>
      </c>
      <c r="AT231" s="58">
        <v>0</v>
      </c>
      <c r="AU231" s="58">
        <v>12</v>
      </c>
      <c r="AV231" s="58">
        <v>88</v>
      </c>
      <c r="AW231" s="57"/>
    </row>
    <row r="232" spans="1:49">
      <c r="A232" s="57" t="s">
        <v>1555</v>
      </c>
      <c r="B232" s="57" t="s">
        <v>1556</v>
      </c>
      <c r="C232" s="57"/>
      <c r="D232" s="57" t="s">
        <v>1557</v>
      </c>
      <c r="E232" s="57" t="s">
        <v>1558</v>
      </c>
      <c r="F232" s="57" t="s">
        <v>1559</v>
      </c>
      <c r="G232" s="57" t="s">
        <v>1560</v>
      </c>
      <c r="H232" s="57" t="s">
        <v>288</v>
      </c>
      <c r="I232" s="57" t="s">
        <v>1561</v>
      </c>
      <c r="J232" s="136">
        <v>2173561818</v>
      </c>
      <c r="K232" s="57" t="s">
        <v>149</v>
      </c>
      <c r="L232">
        <v>4</v>
      </c>
      <c r="M232">
        <v>11.5</v>
      </c>
      <c r="N232">
        <v>11.5</v>
      </c>
      <c r="O232" s="65">
        <v>27</v>
      </c>
      <c r="P232" s="58">
        <v>0</v>
      </c>
      <c r="Q232" s="58">
        <v>17</v>
      </c>
      <c r="R232" s="58">
        <v>19</v>
      </c>
      <c r="S232" s="58">
        <v>11</v>
      </c>
      <c r="T232" s="58">
        <v>16</v>
      </c>
      <c r="U232" s="58" t="s">
        <v>290</v>
      </c>
      <c r="V232" s="58" t="s">
        <v>290</v>
      </c>
      <c r="W232" s="58" t="s">
        <v>290</v>
      </c>
      <c r="X232" s="58" t="s">
        <v>290</v>
      </c>
      <c r="Y232" s="58" t="s">
        <v>290</v>
      </c>
      <c r="Z232" s="58">
        <v>0</v>
      </c>
      <c r="AA232" s="58">
        <v>0</v>
      </c>
      <c r="AB232" s="58">
        <v>0</v>
      </c>
      <c r="AC232" s="58">
        <v>0</v>
      </c>
      <c r="AD232" s="58">
        <v>57</v>
      </c>
      <c r="AE232" s="58">
        <v>0</v>
      </c>
      <c r="AF232" s="58">
        <v>0</v>
      </c>
      <c r="AG232" s="58">
        <v>0</v>
      </c>
      <c r="AH232" s="58">
        <v>0</v>
      </c>
      <c r="AI232" s="58">
        <v>0</v>
      </c>
      <c r="AJ232" s="58" t="s">
        <v>290</v>
      </c>
      <c r="AK232" s="58">
        <v>30</v>
      </c>
      <c r="AL232" s="58" t="s">
        <v>290</v>
      </c>
      <c r="AM232" s="58" t="s">
        <v>290</v>
      </c>
      <c r="AN232" s="58">
        <v>0</v>
      </c>
      <c r="AO232" s="58">
        <v>74</v>
      </c>
      <c r="AP232" s="58">
        <v>20</v>
      </c>
      <c r="AQ232" s="58">
        <v>71</v>
      </c>
      <c r="AR232" s="58">
        <v>64</v>
      </c>
      <c r="AS232" s="58">
        <v>0</v>
      </c>
      <c r="AT232" s="58">
        <v>0</v>
      </c>
      <c r="AU232" s="58">
        <v>10</v>
      </c>
      <c r="AV232" s="58">
        <v>135</v>
      </c>
      <c r="AW232" s="57"/>
    </row>
    <row r="233" spans="1:49">
      <c r="A233" s="57" t="s">
        <v>1562</v>
      </c>
      <c r="B233" s="57" t="s">
        <v>1563</v>
      </c>
      <c r="C233" s="57" t="s">
        <v>283</v>
      </c>
      <c r="D233" s="57" t="s">
        <v>1564</v>
      </c>
      <c r="E233" s="57" t="s">
        <v>1565</v>
      </c>
      <c r="F233" s="57" t="s">
        <v>1566</v>
      </c>
      <c r="G233" s="57" t="s">
        <v>149</v>
      </c>
      <c r="H233" s="57" t="s">
        <v>288</v>
      </c>
      <c r="I233" s="57" t="s">
        <v>1567</v>
      </c>
      <c r="J233" s="136">
        <v>2173551253</v>
      </c>
      <c r="K233" s="57" t="s">
        <v>149</v>
      </c>
      <c r="L233">
        <v>5.5</v>
      </c>
      <c r="M233">
        <v>13.9</v>
      </c>
      <c r="N233">
        <v>1.2</v>
      </c>
      <c r="O233" s="65">
        <v>20.6</v>
      </c>
      <c r="P233" s="58">
        <v>0</v>
      </c>
      <c r="Q233" s="58">
        <v>13</v>
      </c>
      <c r="R233" s="58">
        <v>14</v>
      </c>
      <c r="S233" s="58">
        <v>16</v>
      </c>
      <c r="T233" s="58">
        <v>16</v>
      </c>
      <c r="U233" s="58">
        <v>16</v>
      </c>
      <c r="V233" s="58">
        <v>17</v>
      </c>
      <c r="W233" s="58">
        <v>23</v>
      </c>
      <c r="X233" s="58">
        <v>23</v>
      </c>
      <c r="Y233" s="58">
        <v>17</v>
      </c>
      <c r="Z233" s="58">
        <v>0</v>
      </c>
      <c r="AA233" s="58">
        <v>0</v>
      </c>
      <c r="AB233" s="58">
        <v>0</v>
      </c>
      <c r="AC233" s="58">
        <v>0</v>
      </c>
      <c r="AD233" s="58">
        <v>0</v>
      </c>
      <c r="AE233" s="58">
        <v>0</v>
      </c>
      <c r="AF233" s="58">
        <v>0</v>
      </c>
      <c r="AG233" s="58">
        <v>0</v>
      </c>
      <c r="AH233" s="58">
        <v>0</v>
      </c>
      <c r="AI233" s="58">
        <v>0</v>
      </c>
      <c r="AJ233" s="58">
        <v>0</v>
      </c>
      <c r="AK233" s="58">
        <v>52</v>
      </c>
      <c r="AL233" s="58">
        <v>14</v>
      </c>
      <c r="AM233" s="58" t="s">
        <v>290</v>
      </c>
      <c r="AN233" s="58">
        <v>0</v>
      </c>
      <c r="AO233" s="58">
        <v>66</v>
      </c>
      <c r="AP233" s="58">
        <v>17</v>
      </c>
      <c r="AQ233" s="58">
        <v>83</v>
      </c>
      <c r="AR233" s="58">
        <v>72</v>
      </c>
      <c r="AS233" s="58">
        <v>0</v>
      </c>
      <c r="AT233" s="58">
        <v>0</v>
      </c>
      <c r="AU233" s="58">
        <v>0</v>
      </c>
      <c r="AV233" s="58">
        <v>155</v>
      </c>
      <c r="AW233" s="57"/>
    </row>
    <row r="234" spans="1:49">
      <c r="A234" s="57" t="s">
        <v>1568</v>
      </c>
      <c r="B234" s="57" t="s">
        <v>1569</v>
      </c>
      <c r="C234" s="57" t="s">
        <v>1570</v>
      </c>
      <c r="D234" s="57" t="s">
        <v>478</v>
      </c>
      <c r="E234" s="57" t="s">
        <v>881</v>
      </c>
      <c r="F234" s="57" t="s">
        <v>1571</v>
      </c>
      <c r="G234" s="57" t="s">
        <v>149</v>
      </c>
      <c r="H234" s="57" t="s">
        <v>288</v>
      </c>
      <c r="I234" s="57" t="s">
        <v>1567</v>
      </c>
      <c r="J234" s="136">
        <v>2173527210</v>
      </c>
      <c r="K234" s="57" t="s">
        <v>149</v>
      </c>
      <c r="L234">
        <v>6</v>
      </c>
      <c r="M234">
        <v>21</v>
      </c>
      <c r="N234">
        <v>8.5</v>
      </c>
      <c r="O234" s="65">
        <v>35.5</v>
      </c>
      <c r="P234" s="58">
        <v>0</v>
      </c>
      <c r="Q234" s="58">
        <v>0</v>
      </c>
      <c r="R234" s="58">
        <v>0</v>
      </c>
      <c r="S234" s="58">
        <v>0</v>
      </c>
      <c r="T234" s="58">
        <v>0</v>
      </c>
      <c r="U234" s="58">
        <v>0</v>
      </c>
      <c r="V234" s="58">
        <v>0</v>
      </c>
      <c r="W234" s="58">
        <v>0</v>
      </c>
      <c r="X234" s="58">
        <v>0</v>
      </c>
      <c r="Y234" s="58">
        <v>0</v>
      </c>
      <c r="Z234" s="58">
        <v>50</v>
      </c>
      <c r="AA234" s="58">
        <v>45</v>
      </c>
      <c r="AB234" s="58">
        <v>61</v>
      </c>
      <c r="AC234" s="58">
        <v>57</v>
      </c>
      <c r="AD234" s="58">
        <v>0</v>
      </c>
      <c r="AE234" s="58">
        <v>0</v>
      </c>
      <c r="AF234" s="58">
        <v>0</v>
      </c>
      <c r="AG234" s="58">
        <v>0</v>
      </c>
      <c r="AH234" s="58">
        <v>0</v>
      </c>
      <c r="AI234" s="58">
        <v>0</v>
      </c>
      <c r="AJ234" s="58">
        <v>0</v>
      </c>
      <c r="AK234" s="58">
        <v>11</v>
      </c>
      <c r="AL234" s="58">
        <v>22</v>
      </c>
      <c r="AM234" s="58">
        <v>17</v>
      </c>
      <c r="AN234" s="58" t="s">
        <v>290</v>
      </c>
      <c r="AO234" s="58">
        <v>157</v>
      </c>
      <c r="AP234" s="58" t="s">
        <v>290</v>
      </c>
      <c r="AQ234" s="58">
        <v>105</v>
      </c>
      <c r="AR234" s="58">
        <v>108</v>
      </c>
      <c r="AS234" s="58">
        <v>33</v>
      </c>
      <c r="AT234" s="58">
        <v>11</v>
      </c>
      <c r="AU234" s="58">
        <v>64</v>
      </c>
      <c r="AV234" s="58">
        <v>213</v>
      </c>
      <c r="AW234" s="57"/>
    </row>
    <row r="235" spans="1:49">
      <c r="A235" s="57" t="s">
        <v>1572</v>
      </c>
      <c r="B235" s="57" t="s">
        <v>1573</v>
      </c>
      <c r="C235" s="57" t="s">
        <v>314</v>
      </c>
      <c r="D235" s="57" t="s">
        <v>1574</v>
      </c>
      <c r="E235" s="57" t="s">
        <v>1575</v>
      </c>
      <c r="F235" s="57" t="s">
        <v>1576</v>
      </c>
      <c r="G235" s="57" t="s">
        <v>1577</v>
      </c>
      <c r="H235" s="57" t="s">
        <v>288</v>
      </c>
      <c r="I235" s="57" t="s">
        <v>1578</v>
      </c>
      <c r="J235" s="136">
        <v>2172344911</v>
      </c>
      <c r="K235" s="57" t="s">
        <v>150</v>
      </c>
      <c r="L235">
        <v>1</v>
      </c>
      <c r="M235">
        <v>23</v>
      </c>
      <c r="N235">
        <v>16</v>
      </c>
      <c r="O235" s="65">
        <v>40</v>
      </c>
      <c r="P235" s="58">
        <v>79</v>
      </c>
      <c r="Q235" s="58">
        <v>42</v>
      </c>
      <c r="R235" s="58">
        <v>40</v>
      </c>
      <c r="S235" s="58">
        <v>35</v>
      </c>
      <c r="T235" s="58">
        <v>35</v>
      </c>
      <c r="U235" s="58">
        <v>41</v>
      </c>
      <c r="V235" s="58">
        <v>25</v>
      </c>
      <c r="W235" s="58">
        <v>24</v>
      </c>
      <c r="X235" s="58">
        <v>22</v>
      </c>
      <c r="Y235" s="58">
        <v>14</v>
      </c>
      <c r="Z235" s="58">
        <v>0</v>
      </c>
      <c r="AA235" s="58">
        <v>0</v>
      </c>
      <c r="AB235" s="58">
        <v>0</v>
      </c>
      <c r="AC235" s="58">
        <v>0</v>
      </c>
      <c r="AD235" s="58">
        <v>0</v>
      </c>
      <c r="AE235" s="58">
        <v>0</v>
      </c>
      <c r="AF235" s="58">
        <v>0</v>
      </c>
      <c r="AG235" s="58">
        <v>0</v>
      </c>
      <c r="AH235" s="58">
        <v>0</v>
      </c>
      <c r="AI235" s="58">
        <v>0</v>
      </c>
      <c r="AJ235" s="58">
        <v>0</v>
      </c>
      <c r="AK235" s="58" t="s">
        <v>290</v>
      </c>
      <c r="AL235" s="58" t="s">
        <v>290</v>
      </c>
      <c r="AM235" s="58">
        <v>16</v>
      </c>
      <c r="AN235" s="58">
        <v>0</v>
      </c>
      <c r="AO235" s="58">
        <v>315</v>
      </c>
      <c r="AP235" s="58">
        <v>19</v>
      </c>
      <c r="AQ235" s="58">
        <v>175</v>
      </c>
      <c r="AR235" s="58">
        <v>182</v>
      </c>
      <c r="AS235" s="58">
        <v>0</v>
      </c>
      <c r="AT235" s="58">
        <v>0</v>
      </c>
      <c r="AU235" s="58">
        <v>53</v>
      </c>
      <c r="AV235" s="58">
        <v>357</v>
      </c>
      <c r="AW235" s="57"/>
    </row>
    <row r="236" spans="1:49">
      <c r="A236" s="57" t="s">
        <v>1579</v>
      </c>
      <c r="B236" s="57" t="s">
        <v>1366</v>
      </c>
      <c r="C236" s="57" t="s">
        <v>314</v>
      </c>
      <c r="D236" s="57" t="s">
        <v>1495</v>
      </c>
      <c r="E236" s="57" t="s">
        <v>1580</v>
      </c>
      <c r="F236" s="57" t="s">
        <v>1581</v>
      </c>
      <c r="G236" s="57" t="s">
        <v>1582</v>
      </c>
      <c r="H236" s="57" t="s">
        <v>288</v>
      </c>
      <c r="I236" s="57" t="s">
        <v>1583</v>
      </c>
      <c r="J236" s="136">
        <v>2178442231</v>
      </c>
      <c r="K236" s="57" t="s">
        <v>152</v>
      </c>
      <c r="L236">
        <v>1</v>
      </c>
      <c r="M236">
        <v>11</v>
      </c>
      <c r="N236">
        <v>2</v>
      </c>
      <c r="O236" s="65">
        <v>14</v>
      </c>
      <c r="P236" s="58">
        <v>32</v>
      </c>
      <c r="Q236" s="58">
        <v>24</v>
      </c>
      <c r="R236" s="58">
        <v>24</v>
      </c>
      <c r="S236" s="58">
        <v>15</v>
      </c>
      <c r="T236" s="58">
        <v>22</v>
      </c>
      <c r="U236" s="58">
        <v>17</v>
      </c>
      <c r="V236" s="58">
        <v>20</v>
      </c>
      <c r="W236" s="58">
        <v>16</v>
      </c>
      <c r="X236" s="58">
        <v>19</v>
      </c>
      <c r="Y236" s="58">
        <v>14</v>
      </c>
      <c r="Z236" s="58">
        <v>0</v>
      </c>
      <c r="AA236" s="58">
        <v>0</v>
      </c>
      <c r="AB236" s="58">
        <v>0</v>
      </c>
      <c r="AC236" s="58">
        <v>0</v>
      </c>
      <c r="AD236" s="58">
        <v>0</v>
      </c>
      <c r="AE236" s="58">
        <v>0</v>
      </c>
      <c r="AF236" s="58">
        <v>0</v>
      </c>
      <c r="AG236" s="58">
        <v>0</v>
      </c>
      <c r="AH236" s="58">
        <v>0</v>
      </c>
      <c r="AI236" s="58">
        <v>0</v>
      </c>
      <c r="AJ236" s="58">
        <v>0</v>
      </c>
      <c r="AK236" s="58">
        <v>0</v>
      </c>
      <c r="AL236" s="58" t="s">
        <v>290</v>
      </c>
      <c r="AM236" s="58" t="s">
        <v>290</v>
      </c>
      <c r="AN236" s="58">
        <v>0</v>
      </c>
      <c r="AO236" s="58">
        <v>197</v>
      </c>
      <c r="AP236" s="58">
        <v>0</v>
      </c>
      <c r="AQ236" s="58">
        <v>101</v>
      </c>
      <c r="AR236" s="58">
        <v>102</v>
      </c>
      <c r="AS236" s="58">
        <v>0</v>
      </c>
      <c r="AT236" s="58">
        <v>0</v>
      </c>
      <c r="AU236" s="58" t="s">
        <v>290</v>
      </c>
      <c r="AV236" s="58">
        <v>203</v>
      </c>
      <c r="AW236" s="57"/>
    </row>
    <row r="237" spans="1:49">
      <c r="A237" s="57" t="s">
        <v>1584</v>
      </c>
      <c r="B237" s="57" t="s">
        <v>1585</v>
      </c>
      <c r="C237" s="57" t="s">
        <v>314</v>
      </c>
      <c r="D237" s="57" t="s">
        <v>986</v>
      </c>
      <c r="E237" s="57" t="s">
        <v>1586</v>
      </c>
      <c r="F237" s="57" t="s">
        <v>1587</v>
      </c>
      <c r="G237" s="57" t="s">
        <v>1588</v>
      </c>
      <c r="H237" s="57" t="s">
        <v>288</v>
      </c>
      <c r="I237" s="57" t="s">
        <v>1589</v>
      </c>
      <c r="J237" s="136">
        <v>2176823881</v>
      </c>
      <c r="K237" s="57" t="s">
        <v>152</v>
      </c>
      <c r="L237">
        <v>2</v>
      </c>
      <c r="M237">
        <v>6</v>
      </c>
      <c r="N237">
        <v>1</v>
      </c>
      <c r="O237" s="65">
        <v>9</v>
      </c>
      <c r="P237" s="58">
        <v>17</v>
      </c>
      <c r="Q237" s="58">
        <v>13</v>
      </c>
      <c r="R237" s="58">
        <v>11</v>
      </c>
      <c r="S237" s="58" t="s">
        <v>290</v>
      </c>
      <c r="T237" s="58" t="s">
        <v>290</v>
      </c>
      <c r="U237" s="58">
        <v>17</v>
      </c>
      <c r="V237" s="58">
        <v>10</v>
      </c>
      <c r="W237" s="58">
        <v>14</v>
      </c>
      <c r="X237" s="58">
        <v>11</v>
      </c>
      <c r="Y237" s="58" t="s">
        <v>290</v>
      </c>
      <c r="Z237" s="58">
        <v>0</v>
      </c>
      <c r="AA237" s="58">
        <v>0</v>
      </c>
      <c r="AB237" s="58">
        <v>0</v>
      </c>
      <c r="AC237" s="58">
        <v>0</v>
      </c>
      <c r="AD237" s="58">
        <v>0</v>
      </c>
      <c r="AE237" s="58">
        <v>0</v>
      </c>
      <c r="AF237" s="58">
        <v>0</v>
      </c>
      <c r="AG237" s="58">
        <v>0</v>
      </c>
      <c r="AH237" s="58">
        <v>0</v>
      </c>
      <c r="AI237" s="58">
        <v>0</v>
      </c>
      <c r="AJ237" s="58">
        <v>0</v>
      </c>
      <c r="AK237" s="58">
        <v>0</v>
      </c>
      <c r="AL237" s="58">
        <v>0</v>
      </c>
      <c r="AM237" s="58">
        <v>0</v>
      </c>
      <c r="AN237" s="58">
        <v>0</v>
      </c>
      <c r="AO237" s="58">
        <v>116</v>
      </c>
      <c r="AP237" s="58">
        <v>0</v>
      </c>
      <c r="AQ237" s="58">
        <v>56</v>
      </c>
      <c r="AR237" s="58">
        <v>60</v>
      </c>
      <c r="AS237" s="58">
        <v>0</v>
      </c>
      <c r="AT237" s="58">
        <v>0</v>
      </c>
      <c r="AU237" s="58" t="s">
        <v>290</v>
      </c>
      <c r="AV237" s="58">
        <v>116</v>
      </c>
      <c r="AW237" s="57"/>
    </row>
    <row r="238" spans="1:49">
      <c r="A238" s="57" t="s">
        <v>1590</v>
      </c>
      <c r="B238" s="57" t="s">
        <v>1591</v>
      </c>
      <c r="C238" s="57" t="s">
        <v>314</v>
      </c>
      <c r="D238" s="57" t="s">
        <v>1592</v>
      </c>
      <c r="E238" s="57" t="s">
        <v>1593</v>
      </c>
      <c r="F238" s="57" t="s">
        <v>1594</v>
      </c>
      <c r="G238" s="57" t="s">
        <v>1595</v>
      </c>
      <c r="H238" s="57" t="s">
        <v>288</v>
      </c>
      <c r="I238" s="57" t="s">
        <v>1596</v>
      </c>
      <c r="J238" s="136">
        <v>6184285620</v>
      </c>
      <c r="K238" s="57" t="s">
        <v>152</v>
      </c>
      <c r="L238">
        <v>1</v>
      </c>
      <c r="M238">
        <v>7</v>
      </c>
      <c r="N238">
        <v>2</v>
      </c>
      <c r="O238" s="65">
        <v>10</v>
      </c>
      <c r="P238" s="58">
        <v>0</v>
      </c>
      <c r="Q238" s="58" t="s">
        <v>290</v>
      </c>
      <c r="R238" s="58" t="s">
        <v>290</v>
      </c>
      <c r="S238" s="58">
        <v>11</v>
      </c>
      <c r="T238" s="58" t="s">
        <v>290</v>
      </c>
      <c r="U238" s="58" t="s">
        <v>290</v>
      </c>
      <c r="V238" s="58">
        <v>11</v>
      </c>
      <c r="W238" s="58" t="s">
        <v>290</v>
      </c>
      <c r="X238" s="58" t="s">
        <v>290</v>
      </c>
      <c r="Y238" s="58" t="s">
        <v>290</v>
      </c>
      <c r="Z238" s="58" t="s">
        <v>290</v>
      </c>
      <c r="AA238" s="58" t="s">
        <v>290</v>
      </c>
      <c r="AB238" s="58" t="s">
        <v>290</v>
      </c>
      <c r="AC238" s="58" t="s">
        <v>290</v>
      </c>
      <c r="AD238" s="58">
        <v>0</v>
      </c>
      <c r="AE238" s="58">
        <v>0</v>
      </c>
      <c r="AF238" s="58">
        <v>0</v>
      </c>
      <c r="AG238" s="58">
        <v>0</v>
      </c>
      <c r="AH238" s="58">
        <v>0</v>
      </c>
      <c r="AI238" s="58">
        <v>0</v>
      </c>
      <c r="AJ238" s="58">
        <v>0</v>
      </c>
      <c r="AK238" s="58" t="s">
        <v>290</v>
      </c>
      <c r="AL238" s="58" t="s">
        <v>290</v>
      </c>
      <c r="AM238" s="58" t="s">
        <v>290</v>
      </c>
      <c r="AN238" s="58">
        <v>0</v>
      </c>
      <c r="AO238" s="58">
        <v>77</v>
      </c>
      <c r="AP238" s="58">
        <v>0</v>
      </c>
      <c r="AQ238" s="58">
        <v>47</v>
      </c>
      <c r="AR238" s="58">
        <v>44</v>
      </c>
      <c r="AS238" s="58">
        <v>0</v>
      </c>
      <c r="AT238" s="58" t="s">
        <v>290</v>
      </c>
      <c r="AU238" s="58">
        <v>25</v>
      </c>
      <c r="AV238" s="58">
        <v>91</v>
      </c>
      <c r="AW238" s="57"/>
    </row>
    <row r="239" spans="1:49">
      <c r="A239" s="57" t="s">
        <v>1597</v>
      </c>
      <c r="B239" s="57" t="s">
        <v>1598</v>
      </c>
      <c r="C239" s="57"/>
      <c r="D239" s="57" t="s">
        <v>1417</v>
      </c>
      <c r="E239" s="57" t="s">
        <v>1599</v>
      </c>
      <c r="F239" s="57" t="s">
        <v>1600</v>
      </c>
      <c r="G239" s="57" t="s">
        <v>1601</v>
      </c>
      <c r="H239" s="57" t="s">
        <v>288</v>
      </c>
      <c r="I239" s="57" t="s">
        <v>1602</v>
      </c>
      <c r="J239" s="136">
        <v>6185447619</v>
      </c>
      <c r="K239" s="57" t="s">
        <v>1603</v>
      </c>
      <c r="L239">
        <v>2</v>
      </c>
      <c r="M239">
        <v>10</v>
      </c>
      <c r="N239">
        <v>3</v>
      </c>
      <c r="O239" s="65">
        <v>15</v>
      </c>
      <c r="P239" s="58">
        <v>14</v>
      </c>
      <c r="Q239" s="58">
        <v>17</v>
      </c>
      <c r="R239" s="58">
        <v>14</v>
      </c>
      <c r="S239" s="58">
        <v>13</v>
      </c>
      <c r="T239" s="58">
        <v>12</v>
      </c>
      <c r="U239" s="58" t="s">
        <v>290</v>
      </c>
      <c r="V239" s="58">
        <v>13</v>
      </c>
      <c r="W239" s="58" t="s">
        <v>290</v>
      </c>
      <c r="X239" s="58">
        <v>13</v>
      </c>
      <c r="Y239" s="58">
        <v>11</v>
      </c>
      <c r="Z239" s="58">
        <v>0</v>
      </c>
      <c r="AA239" s="58">
        <v>0</v>
      </c>
      <c r="AB239" s="58">
        <v>0</v>
      </c>
      <c r="AC239" s="58">
        <v>0</v>
      </c>
      <c r="AD239" s="58">
        <v>0</v>
      </c>
      <c r="AE239" s="58">
        <v>0</v>
      </c>
      <c r="AF239" s="58">
        <v>0</v>
      </c>
      <c r="AG239" s="58">
        <v>0</v>
      </c>
      <c r="AH239" s="58">
        <v>0</v>
      </c>
      <c r="AI239" s="58">
        <v>0</v>
      </c>
      <c r="AJ239" s="58">
        <v>0</v>
      </c>
      <c r="AK239" s="58" t="s">
        <v>290</v>
      </c>
      <c r="AL239" s="58">
        <v>0</v>
      </c>
      <c r="AM239" s="58" t="s">
        <v>290</v>
      </c>
      <c r="AN239" s="58">
        <v>0</v>
      </c>
      <c r="AO239" s="58">
        <v>112</v>
      </c>
      <c r="AP239" s="58" t="s">
        <v>290</v>
      </c>
      <c r="AQ239" s="58">
        <v>66</v>
      </c>
      <c r="AR239" s="58">
        <v>55</v>
      </c>
      <c r="AS239" s="58">
        <v>0</v>
      </c>
      <c r="AT239" s="58">
        <v>0</v>
      </c>
      <c r="AU239" s="58">
        <v>0</v>
      </c>
      <c r="AV239" s="58">
        <v>121</v>
      </c>
      <c r="AW239" s="57"/>
    </row>
    <row r="240" spans="1:49">
      <c r="A240" s="57" t="s">
        <v>1604</v>
      </c>
      <c r="B240" s="57" t="s">
        <v>1605</v>
      </c>
      <c r="C240" s="57" t="s">
        <v>283</v>
      </c>
      <c r="D240" s="57" t="s">
        <v>1606</v>
      </c>
      <c r="E240" s="57" t="s">
        <v>1607</v>
      </c>
      <c r="F240" s="57" t="s">
        <v>1608</v>
      </c>
      <c r="G240" s="57" t="s">
        <v>1609</v>
      </c>
      <c r="H240" s="57" t="s">
        <v>288</v>
      </c>
      <c r="I240" s="57" t="s">
        <v>1610</v>
      </c>
      <c r="J240" s="136">
        <v>6187833517</v>
      </c>
      <c r="K240" s="57" t="s">
        <v>153</v>
      </c>
      <c r="L240">
        <v>1</v>
      </c>
      <c r="M240">
        <v>9</v>
      </c>
      <c r="N240">
        <v>4.5</v>
      </c>
      <c r="O240" s="65">
        <v>14.5</v>
      </c>
      <c r="P240" s="58">
        <v>0</v>
      </c>
      <c r="Q240" s="58">
        <v>26</v>
      </c>
      <c r="R240" s="58">
        <v>28</v>
      </c>
      <c r="S240" s="58">
        <v>11</v>
      </c>
      <c r="T240" s="58">
        <v>27</v>
      </c>
      <c r="U240" s="58">
        <v>20</v>
      </c>
      <c r="V240" s="58">
        <v>23</v>
      </c>
      <c r="W240" s="58">
        <v>25</v>
      </c>
      <c r="X240" s="58">
        <v>12</v>
      </c>
      <c r="Y240" s="58">
        <v>20</v>
      </c>
      <c r="Z240" s="58">
        <v>0</v>
      </c>
      <c r="AA240" s="58">
        <v>0</v>
      </c>
      <c r="AB240" s="58">
        <v>0</v>
      </c>
      <c r="AC240" s="58">
        <v>0</v>
      </c>
      <c r="AD240" s="58">
        <v>0</v>
      </c>
      <c r="AE240" s="58">
        <v>0</v>
      </c>
      <c r="AF240" s="58">
        <v>0</v>
      </c>
      <c r="AG240" s="58">
        <v>0</v>
      </c>
      <c r="AH240" s="58">
        <v>0</v>
      </c>
      <c r="AI240" s="58">
        <v>0</v>
      </c>
      <c r="AJ240" s="58">
        <v>0</v>
      </c>
      <c r="AK240" s="58">
        <v>0</v>
      </c>
      <c r="AL240" s="58" t="s">
        <v>290</v>
      </c>
      <c r="AM240" s="58">
        <v>0</v>
      </c>
      <c r="AN240" s="58">
        <v>0</v>
      </c>
      <c r="AO240" s="58">
        <v>188</v>
      </c>
      <c r="AP240" s="58">
        <v>0</v>
      </c>
      <c r="AQ240" s="58">
        <v>97</v>
      </c>
      <c r="AR240" s="58">
        <v>95</v>
      </c>
      <c r="AS240" s="58">
        <v>0</v>
      </c>
      <c r="AT240" s="58">
        <v>0</v>
      </c>
      <c r="AU240" s="58">
        <v>13</v>
      </c>
      <c r="AV240" s="58">
        <v>192</v>
      </c>
      <c r="AW240" s="57"/>
    </row>
    <row r="241" spans="1:49">
      <c r="A241" s="57" t="s">
        <v>1611</v>
      </c>
      <c r="B241" s="57" t="s">
        <v>1612</v>
      </c>
      <c r="C241" s="57"/>
      <c r="D241" s="57" t="s">
        <v>293</v>
      </c>
      <c r="E241" s="57" t="s">
        <v>1613</v>
      </c>
      <c r="F241" s="57" t="s">
        <v>1614</v>
      </c>
      <c r="G241" s="57" t="s">
        <v>1615</v>
      </c>
      <c r="H241" s="57" t="s">
        <v>288</v>
      </c>
      <c r="I241" s="57" t="s">
        <v>1616</v>
      </c>
      <c r="J241" s="136">
        <v>6183953081</v>
      </c>
      <c r="K241" s="57" t="s">
        <v>154</v>
      </c>
      <c r="L241">
        <v>2.5</v>
      </c>
      <c r="M241">
        <v>14.9</v>
      </c>
      <c r="N241">
        <v>5</v>
      </c>
      <c r="O241" s="65">
        <v>22.4</v>
      </c>
      <c r="P241" s="58">
        <v>40</v>
      </c>
      <c r="Q241" s="58">
        <v>27</v>
      </c>
      <c r="R241" s="58">
        <v>21</v>
      </c>
      <c r="S241" s="58">
        <v>28</v>
      </c>
      <c r="T241" s="58">
        <v>16</v>
      </c>
      <c r="U241" s="58">
        <v>20</v>
      </c>
      <c r="V241" s="58">
        <v>25</v>
      </c>
      <c r="W241" s="58">
        <v>24</v>
      </c>
      <c r="X241" s="58">
        <v>24</v>
      </c>
      <c r="Y241" s="58">
        <v>25</v>
      </c>
      <c r="Z241" s="58">
        <v>0</v>
      </c>
      <c r="AA241" s="58">
        <v>0</v>
      </c>
      <c r="AB241" s="58">
        <v>0</v>
      </c>
      <c r="AC241" s="58">
        <v>0</v>
      </c>
      <c r="AD241" s="58">
        <v>0</v>
      </c>
      <c r="AE241" s="58">
        <v>0</v>
      </c>
      <c r="AF241" s="58">
        <v>0</v>
      </c>
      <c r="AG241" s="58" t="s">
        <v>290</v>
      </c>
      <c r="AH241" s="58" t="s">
        <v>290</v>
      </c>
      <c r="AI241" s="58">
        <v>0</v>
      </c>
      <c r="AJ241" s="58">
        <v>0</v>
      </c>
      <c r="AK241" s="58" t="s">
        <v>290</v>
      </c>
      <c r="AL241" s="58" t="s">
        <v>290</v>
      </c>
      <c r="AM241" s="58">
        <v>0</v>
      </c>
      <c r="AN241" s="58">
        <v>0</v>
      </c>
      <c r="AO241" s="58">
        <v>244</v>
      </c>
      <c r="AP241" s="58">
        <v>12</v>
      </c>
      <c r="AQ241" s="58">
        <v>124</v>
      </c>
      <c r="AR241" s="58">
        <v>136</v>
      </c>
      <c r="AS241" s="58">
        <v>0</v>
      </c>
      <c r="AT241" s="58">
        <v>0</v>
      </c>
      <c r="AU241" s="58">
        <v>19</v>
      </c>
      <c r="AV241" s="58">
        <v>260</v>
      </c>
      <c r="AW241" s="57"/>
    </row>
    <row r="242" spans="1:49">
      <c r="A242" s="57" t="s">
        <v>1617</v>
      </c>
      <c r="B242" s="57" t="s">
        <v>1618</v>
      </c>
      <c r="C242" s="57"/>
      <c r="D242" s="57" t="s">
        <v>1619</v>
      </c>
      <c r="E242" s="57" t="s">
        <v>1620</v>
      </c>
      <c r="F242" s="57" t="s">
        <v>1621</v>
      </c>
      <c r="G242" s="57" t="s">
        <v>1622</v>
      </c>
      <c r="H242" s="57" t="s">
        <v>288</v>
      </c>
      <c r="I242" s="57" t="s">
        <v>1623</v>
      </c>
      <c r="J242" s="136">
        <v>6185267216</v>
      </c>
      <c r="K242" s="57" t="s">
        <v>155</v>
      </c>
      <c r="L242">
        <v>2.8</v>
      </c>
      <c r="M242">
        <v>25.7</v>
      </c>
      <c r="N242">
        <v>10.8</v>
      </c>
      <c r="O242" s="65">
        <v>39.299999999999997</v>
      </c>
      <c r="P242" s="58">
        <v>0</v>
      </c>
      <c r="Q242" s="58">
        <v>0</v>
      </c>
      <c r="R242" s="58">
        <v>0</v>
      </c>
      <c r="S242" s="58">
        <v>0</v>
      </c>
      <c r="T242" s="58">
        <v>0</v>
      </c>
      <c r="U242" s="58">
        <v>0</v>
      </c>
      <c r="V242" s="58">
        <v>0</v>
      </c>
      <c r="W242" s="58">
        <v>0</v>
      </c>
      <c r="X242" s="58">
        <v>0</v>
      </c>
      <c r="Y242" s="58">
        <v>0</v>
      </c>
      <c r="Z242" s="58">
        <v>103</v>
      </c>
      <c r="AA242" s="58">
        <v>85</v>
      </c>
      <c r="AB242" s="58">
        <v>90</v>
      </c>
      <c r="AC242" s="58">
        <v>104</v>
      </c>
      <c r="AD242" s="58">
        <v>0</v>
      </c>
      <c r="AE242" s="58">
        <v>0</v>
      </c>
      <c r="AF242" s="58">
        <v>0</v>
      </c>
      <c r="AG242" s="58">
        <v>0</v>
      </c>
      <c r="AH242" s="58">
        <v>0</v>
      </c>
      <c r="AI242" s="58">
        <v>0</v>
      </c>
      <c r="AJ242" s="58" t="s">
        <v>290</v>
      </c>
      <c r="AK242" s="58" t="s">
        <v>290</v>
      </c>
      <c r="AL242" s="58">
        <v>0</v>
      </c>
      <c r="AM242" s="58">
        <v>21</v>
      </c>
      <c r="AN242" s="58">
        <v>0</v>
      </c>
      <c r="AO242" s="58">
        <v>338</v>
      </c>
      <c r="AP242" s="58" t="s">
        <v>290</v>
      </c>
      <c r="AQ242" s="58">
        <v>181</v>
      </c>
      <c r="AR242" s="58">
        <v>201</v>
      </c>
      <c r="AS242" s="58">
        <v>45</v>
      </c>
      <c r="AT242" s="58">
        <v>60</v>
      </c>
      <c r="AU242" s="58">
        <v>0</v>
      </c>
      <c r="AV242" s="58">
        <v>382</v>
      </c>
      <c r="AW242" s="57"/>
    </row>
    <row r="243" spans="1:49">
      <c r="A243" s="57" t="s">
        <v>1624</v>
      </c>
      <c r="B243" s="57" t="s">
        <v>1625</v>
      </c>
      <c r="C243" s="57" t="s">
        <v>283</v>
      </c>
      <c r="D243" s="57" t="s">
        <v>1626</v>
      </c>
      <c r="E243" s="57" t="s">
        <v>1627</v>
      </c>
      <c r="F243" s="57" t="s">
        <v>1628</v>
      </c>
      <c r="G243" s="57" t="s">
        <v>1622</v>
      </c>
      <c r="H243" s="57" t="s">
        <v>288</v>
      </c>
      <c r="I243" s="57" t="s">
        <v>1623</v>
      </c>
      <c r="J243" s="136">
        <v>6185264323</v>
      </c>
      <c r="K243" s="57" t="s">
        <v>155</v>
      </c>
      <c r="L243">
        <v>3</v>
      </c>
      <c r="M243">
        <v>20</v>
      </c>
      <c r="N243">
        <v>9</v>
      </c>
      <c r="O243" s="65">
        <v>32</v>
      </c>
      <c r="P243" s="58">
        <v>64</v>
      </c>
      <c r="Q243" s="58">
        <v>35</v>
      </c>
      <c r="R243" s="58">
        <v>48</v>
      </c>
      <c r="S243" s="58">
        <v>34</v>
      </c>
      <c r="T243" s="58">
        <v>35</v>
      </c>
      <c r="U243" s="58">
        <v>30</v>
      </c>
      <c r="V243" s="58">
        <v>41</v>
      </c>
      <c r="W243" s="58">
        <v>19</v>
      </c>
      <c r="X243" s="58">
        <v>27</v>
      </c>
      <c r="Y243" s="58">
        <v>10</v>
      </c>
      <c r="Z243" s="58">
        <v>0</v>
      </c>
      <c r="AA243" s="58">
        <v>0</v>
      </c>
      <c r="AB243" s="58">
        <v>0</v>
      </c>
      <c r="AC243" s="58">
        <v>0</v>
      </c>
      <c r="AD243" s="58">
        <v>0</v>
      </c>
      <c r="AE243" s="58">
        <v>0</v>
      </c>
      <c r="AF243" s="58">
        <v>0</v>
      </c>
      <c r="AG243" s="58">
        <v>0</v>
      </c>
      <c r="AH243" s="58">
        <v>0</v>
      </c>
      <c r="AI243" s="58">
        <v>0</v>
      </c>
      <c r="AJ243" s="58">
        <v>0</v>
      </c>
      <c r="AK243" s="58">
        <v>0</v>
      </c>
      <c r="AL243" s="58" t="s">
        <v>290</v>
      </c>
      <c r="AM243" s="58" t="s">
        <v>290</v>
      </c>
      <c r="AN243" s="58">
        <v>0</v>
      </c>
      <c r="AO243" s="58">
        <v>332</v>
      </c>
      <c r="AP243" s="58" t="s">
        <v>290</v>
      </c>
      <c r="AQ243" s="58">
        <v>176</v>
      </c>
      <c r="AR243" s="58">
        <v>167</v>
      </c>
      <c r="AS243" s="58">
        <v>0</v>
      </c>
      <c r="AT243" s="58">
        <v>0</v>
      </c>
      <c r="AU243" s="58" t="s">
        <v>290</v>
      </c>
      <c r="AV243" s="58">
        <v>343</v>
      </c>
      <c r="AW243" s="57"/>
    </row>
    <row r="244" spans="1:49">
      <c r="A244" s="57" t="s">
        <v>1629</v>
      </c>
      <c r="B244" s="57" t="s">
        <v>1585</v>
      </c>
      <c r="C244" s="57" t="s">
        <v>283</v>
      </c>
      <c r="D244" s="57" t="s">
        <v>1446</v>
      </c>
      <c r="E244" s="57" t="s">
        <v>1630</v>
      </c>
      <c r="F244" s="57" t="s">
        <v>1631</v>
      </c>
      <c r="G244" s="57" t="s">
        <v>1632</v>
      </c>
      <c r="H244" s="57" t="s">
        <v>288</v>
      </c>
      <c r="I244" s="57" t="s">
        <v>1633</v>
      </c>
      <c r="J244" s="136">
        <v>6184952246</v>
      </c>
      <c r="K244" s="57" t="s">
        <v>155</v>
      </c>
      <c r="L244">
        <v>1</v>
      </c>
      <c r="M244">
        <v>5.5</v>
      </c>
      <c r="N244">
        <v>3.5</v>
      </c>
      <c r="O244" s="65">
        <v>10</v>
      </c>
      <c r="P244" s="58" t="s">
        <v>290</v>
      </c>
      <c r="Q244" s="58" t="s">
        <v>290</v>
      </c>
      <c r="R244" s="58" t="s">
        <v>290</v>
      </c>
      <c r="S244" s="58" t="s">
        <v>290</v>
      </c>
      <c r="T244" s="58" t="s">
        <v>290</v>
      </c>
      <c r="U244" s="58" t="s">
        <v>290</v>
      </c>
      <c r="V244" s="58" t="s">
        <v>290</v>
      </c>
      <c r="W244" s="58" t="s">
        <v>290</v>
      </c>
      <c r="X244" s="58" t="s">
        <v>290</v>
      </c>
      <c r="Y244" s="58">
        <v>11</v>
      </c>
      <c r="Z244" s="58">
        <v>0</v>
      </c>
      <c r="AA244" s="58">
        <v>0</v>
      </c>
      <c r="AB244" s="58">
        <v>0</v>
      </c>
      <c r="AC244" s="58">
        <v>0</v>
      </c>
      <c r="AD244" s="58">
        <v>0</v>
      </c>
      <c r="AE244" s="58">
        <v>0</v>
      </c>
      <c r="AF244" s="58">
        <v>0</v>
      </c>
      <c r="AG244" s="58">
        <v>0</v>
      </c>
      <c r="AH244" s="58">
        <v>0</v>
      </c>
      <c r="AI244" s="58">
        <v>0</v>
      </c>
      <c r="AJ244" s="58">
        <v>0</v>
      </c>
      <c r="AK244" s="58">
        <v>0</v>
      </c>
      <c r="AL244" s="58" t="s">
        <v>290</v>
      </c>
      <c r="AM244" s="58">
        <v>0</v>
      </c>
      <c r="AN244" s="58">
        <v>0</v>
      </c>
      <c r="AO244" s="58">
        <v>64</v>
      </c>
      <c r="AP244" s="58" t="s">
        <v>290</v>
      </c>
      <c r="AQ244" s="58">
        <v>23</v>
      </c>
      <c r="AR244" s="58">
        <v>46</v>
      </c>
      <c r="AS244" s="58">
        <v>0</v>
      </c>
      <c r="AT244" s="58">
        <v>0</v>
      </c>
      <c r="AU244" s="58">
        <v>12</v>
      </c>
      <c r="AV244" s="58">
        <v>69</v>
      </c>
      <c r="AW244" s="57"/>
    </row>
    <row r="245" spans="1:49">
      <c r="A245" s="57" t="s">
        <v>1634</v>
      </c>
      <c r="B245" s="57" t="s">
        <v>1635</v>
      </c>
      <c r="C245" s="57"/>
      <c r="D245" s="57" t="s">
        <v>1636</v>
      </c>
      <c r="E245" s="57" t="s">
        <v>1637</v>
      </c>
      <c r="F245" s="57" t="s">
        <v>1638</v>
      </c>
      <c r="G245" s="57" t="s">
        <v>1639</v>
      </c>
      <c r="H245" s="57" t="s">
        <v>288</v>
      </c>
      <c r="I245" s="57" t="s">
        <v>1640</v>
      </c>
      <c r="J245" s="136">
        <v>6182263315</v>
      </c>
      <c r="K245" s="57" t="s">
        <v>155</v>
      </c>
      <c r="L245">
        <v>2</v>
      </c>
      <c r="M245">
        <v>9</v>
      </c>
      <c r="N245">
        <v>3</v>
      </c>
      <c r="O245" s="65">
        <v>14</v>
      </c>
      <c r="P245" s="58">
        <v>0</v>
      </c>
      <c r="Q245" s="58">
        <v>0</v>
      </c>
      <c r="R245" s="58">
        <v>0</v>
      </c>
      <c r="S245" s="58">
        <v>0</v>
      </c>
      <c r="T245" s="58">
        <v>0</v>
      </c>
      <c r="U245" s="58">
        <v>0</v>
      </c>
      <c r="V245" s="58">
        <v>0</v>
      </c>
      <c r="W245" s="58">
        <v>0</v>
      </c>
      <c r="X245" s="58">
        <v>0</v>
      </c>
      <c r="Y245" s="58">
        <v>0</v>
      </c>
      <c r="Z245" s="58">
        <v>29</v>
      </c>
      <c r="AA245" s="58">
        <v>20</v>
      </c>
      <c r="AB245" s="58">
        <v>27</v>
      </c>
      <c r="AC245" s="58">
        <v>25</v>
      </c>
      <c r="AD245" s="58">
        <v>0</v>
      </c>
      <c r="AE245" s="58">
        <v>0</v>
      </c>
      <c r="AF245" s="58">
        <v>0</v>
      </c>
      <c r="AG245" s="58">
        <v>0</v>
      </c>
      <c r="AH245" s="58">
        <v>0</v>
      </c>
      <c r="AI245" s="58">
        <v>0</v>
      </c>
      <c r="AJ245" s="58">
        <v>0</v>
      </c>
      <c r="AK245" s="58">
        <v>0</v>
      </c>
      <c r="AL245" s="58" t="s">
        <v>290</v>
      </c>
      <c r="AM245" s="58" t="s">
        <v>290</v>
      </c>
      <c r="AN245" s="58">
        <v>0</v>
      </c>
      <c r="AO245" s="58">
        <v>89</v>
      </c>
      <c r="AP245" s="58" t="s">
        <v>290</v>
      </c>
      <c r="AQ245" s="58">
        <v>54</v>
      </c>
      <c r="AR245" s="58">
        <v>47</v>
      </c>
      <c r="AS245" s="58">
        <v>15</v>
      </c>
      <c r="AT245" s="58">
        <v>10</v>
      </c>
      <c r="AU245" s="58">
        <v>12</v>
      </c>
      <c r="AV245" s="58">
        <v>101</v>
      </c>
      <c r="AW245" s="57"/>
    </row>
    <row r="246" spans="1:49">
      <c r="A246" s="57" t="s">
        <v>1641</v>
      </c>
      <c r="B246" s="57" t="s">
        <v>1642</v>
      </c>
      <c r="C246" s="57"/>
      <c r="D246" s="57" t="s">
        <v>1643</v>
      </c>
      <c r="E246" s="57" t="s">
        <v>1644</v>
      </c>
      <c r="F246" s="57" t="s">
        <v>1645</v>
      </c>
      <c r="G246" s="57" t="s">
        <v>1646</v>
      </c>
      <c r="H246" s="57" t="s">
        <v>288</v>
      </c>
      <c r="I246" s="57" t="s">
        <v>1647</v>
      </c>
      <c r="J246" s="136">
        <v>6182425353</v>
      </c>
      <c r="K246" s="57" t="s">
        <v>156</v>
      </c>
      <c r="L246">
        <v>1</v>
      </c>
      <c r="M246">
        <v>12</v>
      </c>
      <c r="N246">
        <v>3</v>
      </c>
      <c r="O246" s="65">
        <v>16</v>
      </c>
      <c r="P246" s="58">
        <v>18</v>
      </c>
      <c r="Q246" s="58">
        <v>12</v>
      </c>
      <c r="R246" s="58" t="s">
        <v>290</v>
      </c>
      <c r="S246" s="58">
        <v>13</v>
      </c>
      <c r="T246" s="58">
        <v>14</v>
      </c>
      <c r="U246" s="58">
        <v>14</v>
      </c>
      <c r="V246" s="58">
        <v>11</v>
      </c>
      <c r="W246" s="58">
        <v>10</v>
      </c>
      <c r="X246" s="58" t="s">
        <v>290</v>
      </c>
      <c r="Y246" s="58">
        <v>11</v>
      </c>
      <c r="Z246" s="58">
        <v>0</v>
      </c>
      <c r="AA246" s="58">
        <v>0</v>
      </c>
      <c r="AB246" s="58">
        <v>0</v>
      </c>
      <c r="AC246" s="58">
        <v>0</v>
      </c>
      <c r="AD246" s="58">
        <v>0</v>
      </c>
      <c r="AE246" s="58">
        <v>0</v>
      </c>
      <c r="AF246" s="58">
        <v>0</v>
      </c>
      <c r="AG246" s="58">
        <v>0</v>
      </c>
      <c r="AH246" s="58">
        <v>0</v>
      </c>
      <c r="AI246" s="58">
        <v>0</v>
      </c>
      <c r="AJ246" s="58">
        <v>0</v>
      </c>
      <c r="AK246" s="58" t="s">
        <v>290</v>
      </c>
      <c r="AL246" s="58" t="s">
        <v>290</v>
      </c>
      <c r="AM246" s="58" t="s">
        <v>290</v>
      </c>
      <c r="AN246" s="58">
        <v>0</v>
      </c>
      <c r="AO246" s="58">
        <v>98</v>
      </c>
      <c r="AP246" s="58" t="s">
        <v>290</v>
      </c>
      <c r="AQ246" s="58">
        <v>61</v>
      </c>
      <c r="AR246" s="58">
        <v>55</v>
      </c>
      <c r="AS246" s="58">
        <v>0</v>
      </c>
      <c r="AT246" s="58">
        <v>0</v>
      </c>
      <c r="AU246" s="58">
        <v>11</v>
      </c>
      <c r="AV246" s="58">
        <v>116</v>
      </c>
      <c r="AW246" s="57"/>
    </row>
    <row r="247" spans="1:49">
      <c r="A247" s="57" t="s">
        <v>1648</v>
      </c>
      <c r="B247" s="57" t="s">
        <v>1649</v>
      </c>
      <c r="C247" s="57"/>
      <c r="D247" s="57" t="s">
        <v>1650</v>
      </c>
      <c r="E247" s="57" t="s">
        <v>1651</v>
      </c>
      <c r="F247" s="57" t="s">
        <v>1652</v>
      </c>
      <c r="G247" s="57" t="s">
        <v>1646</v>
      </c>
      <c r="H247" s="57" t="s">
        <v>288</v>
      </c>
      <c r="I247" s="57" t="s">
        <v>1647</v>
      </c>
      <c r="J247" s="136">
        <v>6182410427</v>
      </c>
      <c r="K247" s="57" t="s">
        <v>156</v>
      </c>
      <c r="L247">
        <v>0</v>
      </c>
      <c r="M247">
        <v>2.5</v>
      </c>
      <c r="N247">
        <v>0</v>
      </c>
      <c r="O247" s="65">
        <v>2.5</v>
      </c>
      <c r="P247" s="58">
        <v>0</v>
      </c>
      <c r="Q247" s="58">
        <v>0</v>
      </c>
      <c r="R247" s="58">
        <v>0</v>
      </c>
      <c r="S247" s="58">
        <v>0</v>
      </c>
      <c r="T247" s="58" t="s">
        <v>290</v>
      </c>
      <c r="U247" s="58" t="s">
        <v>290</v>
      </c>
      <c r="V247" s="58">
        <v>0</v>
      </c>
      <c r="W247" s="58" t="s">
        <v>290</v>
      </c>
      <c r="X247" s="58" t="s">
        <v>290</v>
      </c>
      <c r="Y247" s="58">
        <v>0</v>
      </c>
      <c r="Z247" s="58" t="s">
        <v>290</v>
      </c>
      <c r="AA247" s="58">
        <v>0</v>
      </c>
      <c r="AB247" s="58">
        <v>0</v>
      </c>
      <c r="AC247" s="58">
        <v>0</v>
      </c>
      <c r="AD247" s="58">
        <v>0</v>
      </c>
      <c r="AE247" s="58">
        <v>0</v>
      </c>
      <c r="AF247" s="58">
        <v>0</v>
      </c>
      <c r="AG247" s="58">
        <v>0</v>
      </c>
      <c r="AH247" s="58">
        <v>0</v>
      </c>
      <c r="AI247" s="58">
        <v>0</v>
      </c>
      <c r="AJ247" s="58">
        <v>0</v>
      </c>
      <c r="AK247" s="58">
        <v>0</v>
      </c>
      <c r="AL247" s="58">
        <v>0</v>
      </c>
      <c r="AM247" s="58">
        <v>0</v>
      </c>
      <c r="AN247" s="58">
        <v>0</v>
      </c>
      <c r="AO247" s="58" t="s">
        <v>290</v>
      </c>
      <c r="AP247" s="58">
        <v>0</v>
      </c>
      <c r="AQ247" s="58" t="s">
        <v>290</v>
      </c>
      <c r="AR247" s="58" t="s">
        <v>290</v>
      </c>
      <c r="AS247" s="58">
        <v>0</v>
      </c>
      <c r="AT247" s="58">
        <v>0</v>
      </c>
      <c r="AU247" s="58" t="s">
        <v>290</v>
      </c>
      <c r="AV247" s="58" t="s">
        <v>290</v>
      </c>
      <c r="AW247" s="57"/>
    </row>
    <row r="248" spans="1:49">
      <c r="A248" s="57" t="s">
        <v>1653</v>
      </c>
      <c r="B248" s="57" t="s">
        <v>319</v>
      </c>
      <c r="C248" s="57" t="s">
        <v>283</v>
      </c>
      <c r="D248" s="57" t="s">
        <v>1180</v>
      </c>
      <c r="E248" s="57" t="s">
        <v>441</v>
      </c>
      <c r="F248" s="57" t="s">
        <v>1654</v>
      </c>
      <c r="G248" s="57" t="s">
        <v>1639</v>
      </c>
      <c r="H248" s="57" t="s">
        <v>288</v>
      </c>
      <c r="I248" s="57" t="s">
        <v>1640</v>
      </c>
      <c r="J248" s="136">
        <v>6185323473</v>
      </c>
      <c r="K248" s="57" t="s">
        <v>157</v>
      </c>
      <c r="L248">
        <v>2</v>
      </c>
      <c r="M248">
        <v>6</v>
      </c>
      <c r="N248">
        <v>0.5</v>
      </c>
      <c r="O248" s="65">
        <v>8.5</v>
      </c>
      <c r="P248" s="58">
        <v>18</v>
      </c>
      <c r="Q248" s="58">
        <v>11</v>
      </c>
      <c r="R248" s="58">
        <v>11</v>
      </c>
      <c r="S248" s="58" t="s">
        <v>290</v>
      </c>
      <c r="T248" s="58" t="s">
        <v>290</v>
      </c>
      <c r="U248" s="58">
        <v>11</v>
      </c>
      <c r="V248" s="58" t="s">
        <v>290</v>
      </c>
      <c r="W248" s="58" t="s">
        <v>290</v>
      </c>
      <c r="X248" s="58">
        <v>11</v>
      </c>
      <c r="Y248" s="58" t="s">
        <v>290</v>
      </c>
      <c r="Z248" s="58">
        <v>0</v>
      </c>
      <c r="AA248" s="58">
        <v>0</v>
      </c>
      <c r="AB248" s="58">
        <v>0</v>
      </c>
      <c r="AC248" s="58">
        <v>0</v>
      </c>
      <c r="AD248" s="58">
        <v>0</v>
      </c>
      <c r="AE248" s="58">
        <v>0</v>
      </c>
      <c r="AF248" s="58">
        <v>0</v>
      </c>
      <c r="AG248" s="58">
        <v>0</v>
      </c>
      <c r="AH248" s="58">
        <v>0</v>
      </c>
      <c r="AI248" s="58">
        <v>0</v>
      </c>
      <c r="AJ248" s="58">
        <v>0</v>
      </c>
      <c r="AK248" s="58" t="s">
        <v>290</v>
      </c>
      <c r="AL248" s="58" t="s">
        <v>290</v>
      </c>
      <c r="AM248" s="58" t="s">
        <v>290</v>
      </c>
      <c r="AN248" s="58">
        <v>0</v>
      </c>
      <c r="AO248" s="58">
        <v>86</v>
      </c>
      <c r="AP248" s="58">
        <v>0</v>
      </c>
      <c r="AQ248" s="58">
        <v>44</v>
      </c>
      <c r="AR248" s="58">
        <v>50</v>
      </c>
      <c r="AS248" s="58">
        <v>0</v>
      </c>
      <c r="AT248" s="58">
        <v>0</v>
      </c>
      <c r="AU248" s="58">
        <v>15</v>
      </c>
      <c r="AV248" s="58">
        <v>94</v>
      </c>
      <c r="AW248" s="57"/>
    </row>
    <row r="249" spans="1:49">
      <c r="A249" s="57" t="s">
        <v>1655</v>
      </c>
      <c r="B249" s="57" t="s">
        <v>1585</v>
      </c>
      <c r="C249" s="57"/>
      <c r="D249" s="57" t="s">
        <v>1029</v>
      </c>
      <c r="E249" s="57" t="s">
        <v>1656</v>
      </c>
      <c r="F249" s="57" t="s">
        <v>1657</v>
      </c>
      <c r="G249" s="57" t="s">
        <v>1639</v>
      </c>
      <c r="H249" s="57" t="s">
        <v>288</v>
      </c>
      <c r="I249" s="57" t="s">
        <v>1640</v>
      </c>
      <c r="J249" s="136">
        <v>6185325434</v>
      </c>
      <c r="K249" s="57" t="s">
        <v>157</v>
      </c>
      <c r="L249">
        <v>0.5</v>
      </c>
      <c r="M249">
        <v>6</v>
      </c>
      <c r="N249">
        <v>2.7</v>
      </c>
      <c r="O249" s="65">
        <v>9.1999999999999993</v>
      </c>
      <c r="P249" s="58" t="s">
        <v>290</v>
      </c>
      <c r="Q249" s="58" t="s">
        <v>290</v>
      </c>
      <c r="R249" s="58" t="s">
        <v>290</v>
      </c>
      <c r="S249" s="58" t="s">
        <v>290</v>
      </c>
      <c r="T249" s="58" t="s">
        <v>290</v>
      </c>
      <c r="U249" s="58" t="s">
        <v>290</v>
      </c>
      <c r="V249" s="58" t="s">
        <v>290</v>
      </c>
      <c r="W249" s="58" t="s">
        <v>290</v>
      </c>
      <c r="X249" s="58" t="s">
        <v>290</v>
      </c>
      <c r="Y249" s="58" t="s">
        <v>290</v>
      </c>
      <c r="Z249" s="58">
        <v>0</v>
      </c>
      <c r="AA249" s="58">
        <v>0</v>
      </c>
      <c r="AB249" s="58">
        <v>0</v>
      </c>
      <c r="AC249" s="58">
        <v>0</v>
      </c>
      <c r="AD249" s="58">
        <v>0</v>
      </c>
      <c r="AE249" s="58">
        <v>0</v>
      </c>
      <c r="AF249" s="58">
        <v>0</v>
      </c>
      <c r="AG249" s="58">
        <v>0</v>
      </c>
      <c r="AH249" s="58">
        <v>0</v>
      </c>
      <c r="AI249" s="58">
        <v>0</v>
      </c>
      <c r="AJ249" s="58">
        <v>0</v>
      </c>
      <c r="AK249" s="58">
        <v>0</v>
      </c>
      <c r="AL249" s="58">
        <v>0</v>
      </c>
      <c r="AM249" s="58">
        <v>0</v>
      </c>
      <c r="AN249" s="58">
        <v>0</v>
      </c>
      <c r="AO249" s="58">
        <v>30</v>
      </c>
      <c r="AP249" s="58" t="s">
        <v>290</v>
      </c>
      <c r="AQ249" s="58">
        <v>16</v>
      </c>
      <c r="AR249" s="58">
        <v>15</v>
      </c>
      <c r="AS249" s="58">
        <v>0</v>
      </c>
      <c r="AT249" s="58">
        <v>0</v>
      </c>
      <c r="AU249" s="58">
        <v>0</v>
      </c>
      <c r="AV249" s="58">
        <v>31</v>
      </c>
      <c r="AW249" s="57"/>
    </row>
    <row r="250" spans="1:49">
      <c r="A250" s="57" t="s">
        <v>1658</v>
      </c>
      <c r="B250" s="57" t="s">
        <v>1659</v>
      </c>
      <c r="C250" s="57" t="s">
        <v>283</v>
      </c>
      <c r="D250" s="57" t="s">
        <v>946</v>
      </c>
      <c r="E250" s="57" t="s">
        <v>1660</v>
      </c>
      <c r="F250" s="57" t="s">
        <v>1661</v>
      </c>
      <c r="G250" s="57" t="s">
        <v>1639</v>
      </c>
      <c r="H250" s="57" t="s">
        <v>288</v>
      </c>
      <c r="I250" s="57" t="s">
        <v>1640</v>
      </c>
      <c r="J250" s="136">
        <v>6185336910</v>
      </c>
      <c r="K250" s="57" t="s">
        <v>157</v>
      </c>
      <c r="L250">
        <v>1</v>
      </c>
      <c r="M250">
        <v>11</v>
      </c>
      <c r="N250">
        <v>4</v>
      </c>
      <c r="O250" s="65">
        <v>16</v>
      </c>
      <c r="P250" s="58">
        <v>0</v>
      </c>
      <c r="Q250" s="58" t="s">
        <v>290</v>
      </c>
      <c r="R250" s="58">
        <v>15</v>
      </c>
      <c r="S250" s="58">
        <v>17</v>
      </c>
      <c r="T250" s="58">
        <v>15</v>
      </c>
      <c r="U250" s="58">
        <v>20</v>
      </c>
      <c r="V250" s="58">
        <v>18</v>
      </c>
      <c r="W250" s="58">
        <v>18</v>
      </c>
      <c r="X250" s="58">
        <v>13</v>
      </c>
      <c r="Y250" s="58">
        <v>22</v>
      </c>
      <c r="Z250" s="58">
        <v>0</v>
      </c>
      <c r="AA250" s="58">
        <v>0</v>
      </c>
      <c r="AB250" s="58">
        <v>0</v>
      </c>
      <c r="AC250" s="58">
        <v>0</v>
      </c>
      <c r="AD250" s="58">
        <v>0</v>
      </c>
      <c r="AE250" s="58">
        <v>0</v>
      </c>
      <c r="AF250" s="58">
        <v>0</v>
      </c>
      <c r="AG250" s="58">
        <v>0</v>
      </c>
      <c r="AH250" s="58">
        <v>0</v>
      </c>
      <c r="AI250" s="58">
        <v>0</v>
      </c>
      <c r="AJ250" s="58">
        <v>0</v>
      </c>
      <c r="AK250" s="58">
        <v>0</v>
      </c>
      <c r="AL250" s="58" t="s">
        <v>290</v>
      </c>
      <c r="AM250" s="58">
        <v>0</v>
      </c>
      <c r="AN250" s="58" t="s">
        <v>290</v>
      </c>
      <c r="AO250" s="58">
        <v>130</v>
      </c>
      <c r="AP250" s="58" t="s">
        <v>290</v>
      </c>
      <c r="AQ250" s="58">
        <v>76</v>
      </c>
      <c r="AR250" s="58">
        <v>70</v>
      </c>
      <c r="AS250" s="58">
        <v>0</v>
      </c>
      <c r="AT250" s="58">
        <v>0</v>
      </c>
      <c r="AU250" s="58">
        <v>15</v>
      </c>
      <c r="AV250" s="58">
        <v>146</v>
      </c>
      <c r="AW250" s="57"/>
    </row>
    <row r="251" spans="1:49">
      <c r="A251" s="57" t="s">
        <v>1662</v>
      </c>
      <c r="B251" s="57" t="s">
        <v>1663</v>
      </c>
      <c r="C251" s="57" t="s">
        <v>283</v>
      </c>
      <c r="D251" s="57" t="s">
        <v>1664</v>
      </c>
      <c r="E251" s="57" t="s">
        <v>1665</v>
      </c>
      <c r="F251" s="57" t="s">
        <v>1666</v>
      </c>
      <c r="G251" s="57" t="s">
        <v>1667</v>
      </c>
      <c r="H251" s="57" t="s">
        <v>288</v>
      </c>
      <c r="I251" s="57" t="s">
        <v>1668</v>
      </c>
      <c r="J251" s="136">
        <v>6182436142</v>
      </c>
      <c r="K251" s="57" t="s">
        <v>158</v>
      </c>
      <c r="L251">
        <v>1</v>
      </c>
      <c r="M251">
        <v>6</v>
      </c>
      <c r="N251">
        <v>4</v>
      </c>
      <c r="O251" s="65">
        <v>11</v>
      </c>
      <c r="P251" s="58">
        <v>37</v>
      </c>
      <c r="Q251" s="58" t="s">
        <v>290</v>
      </c>
      <c r="R251" s="58" t="s">
        <v>290</v>
      </c>
      <c r="S251" s="58" t="s">
        <v>290</v>
      </c>
      <c r="T251" s="58" t="s">
        <v>290</v>
      </c>
      <c r="U251" s="58" t="s">
        <v>290</v>
      </c>
      <c r="V251" s="58" t="s">
        <v>290</v>
      </c>
      <c r="W251" s="58" t="s">
        <v>290</v>
      </c>
      <c r="X251" s="58" t="s">
        <v>290</v>
      </c>
      <c r="Y251" s="58" t="s">
        <v>290</v>
      </c>
      <c r="Z251" s="58">
        <v>0</v>
      </c>
      <c r="AA251" s="58">
        <v>0</v>
      </c>
      <c r="AB251" s="58">
        <v>0</v>
      </c>
      <c r="AC251" s="58">
        <v>0</v>
      </c>
      <c r="AD251" s="58">
        <v>0</v>
      </c>
      <c r="AE251" s="58">
        <v>0</v>
      </c>
      <c r="AF251" s="58">
        <v>0</v>
      </c>
      <c r="AG251" s="58">
        <v>0</v>
      </c>
      <c r="AH251" s="58">
        <v>0</v>
      </c>
      <c r="AI251" s="58">
        <v>0</v>
      </c>
      <c r="AJ251" s="58">
        <v>0</v>
      </c>
      <c r="AK251" s="58">
        <v>0</v>
      </c>
      <c r="AL251" s="58">
        <v>0</v>
      </c>
      <c r="AM251" s="58">
        <v>0</v>
      </c>
      <c r="AN251" s="58">
        <v>0</v>
      </c>
      <c r="AO251" s="58">
        <v>84</v>
      </c>
      <c r="AP251" s="58">
        <v>0</v>
      </c>
      <c r="AQ251" s="58">
        <v>39</v>
      </c>
      <c r="AR251" s="58">
        <v>45</v>
      </c>
      <c r="AS251" s="58">
        <v>0</v>
      </c>
      <c r="AT251" s="58">
        <v>0</v>
      </c>
      <c r="AU251" s="58" t="s">
        <v>290</v>
      </c>
      <c r="AV251" s="58">
        <v>84</v>
      </c>
      <c r="AW251" s="57"/>
    </row>
    <row r="252" spans="1:49">
      <c r="A252" s="57" t="s">
        <v>1669</v>
      </c>
      <c r="B252" s="57" t="s">
        <v>326</v>
      </c>
      <c r="C252" s="57" t="s">
        <v>314</v>
      </c>
      <c r="D252" s="57" t="s">
        <v>390</v>
      </c>
      <c r="E252" s="57" t="s">
        <v>1670</v>
      </c>
      <c r="F252" s="57" t="s">
        <v>1671</v>
      </c>
      <c r="G252" s="57" t="s">
        <v>1672</v>
      </c>
      <c r="H252" s="57" t="s">
        <v>288</v>
      </c>
      <c r="I252" s="57" t="s">
        <v>1673</v>
      </c>
      <c r="J252" s="136">
        <v>6184937754</v>
      </c>
      <c r="K252" s="57" t="s">
        <v>158</v>
      </c>
      <c r="L252">
        <v>1</v>
      </c>
      <c r="M252">
        <v>6</v>
      </c>
      <c r="N252">
        <v>1</v>
      </c>
      <c r="O252" s="65">
        <v>8</v>
      </c>
      <c r="P252" s="58">
        <v>14</v>
      </c>
      <c r="Q252" s="58" t="s">
        <v>290</v>
      </c>
      <c r="R252" s="58" t="s">
        <v>290</v>
      </c>
      <c r="S252" s="58">
        <v>12</v>
      </c>
      <c r="T252" s="58">
        <v>12</v>
      </c>
      <c r="U252" s="58">
        <v>11</v>
      </c>
      <c r="V252" s="58" t="s">
        <v>290</v>
      </c>
      <c r="W252" s="58" t="s">
        <v>290</v>
      </c>
      <c r="X252" s="58" t="s">
        <v>290</v>
      </c>
      <c r="Y252" s="58" t="s">
        <v>290</v>
      </c>
      <c r="Z252" s="58">
        <v>0</v>
      </c>
      <c r="AA252" s="58">
        <v>0</v>
      </c>
      <c r="AB252" s="58">
        <v>0</v>
      </c>
      <c r="AC252" s="58">
        <v>0</v>
      </c>
      <c r="AD252" s="58">
        <v>0</v>
      </c>
      <c r="AE252" s="58">
        <v>0</v>
      </c>
      <c r="AF252" s="58">
        <v>0</v>
      </c>
      <c r="AG252" s="58">
        <v>0</v>
      </c>
      <c r="AH252" s="58">
        <v>0</v>
      </c>
      <c r="AI252" s="58">
        <v>0</v>
      </c>
      <c r="AJ252" s="58">
        <v>0</v>
      </c>
      <c r="AK252" s="58">
        <v>0</v>
      </c>
      <c r="AL252" s="58">
        <v>0</v>
      </c>
      <c r="AM252" s="58">
        <v>0</v>
      </c>
      <c r="AN252" s="58">
        <v>0</v>
      </c>
      <c r="AO252" s="58">
        <v>76</v>
      </c>
      <c r="AP252" s="58" t="s">
        <v>290</v>
      </c>
      <c r="AQ252" s="58">
        <v>38</v>
      </c>
      <c r="AR252" s="58">
        <v>44</v>
      </c>
      <c r="AS252" s="58">
        <v>0</v>
      </c>
      <c r="AT252" s="58">
        <v>0</v>
      </c>
      <c r="AU252" s="58">
        <v>82</v>
      </c>
      <c r="AV252" s="58">
        <v>82</v>
      </c>
      <c r="AW252" s="57"/>
    </row>
    <row r="253" spans="1:49">
      <c r="A253" s="57" t="s">
        <v>1674</v>
      </c>
      <c r="B253" s="57" t="s">
        <v>1675</v>
      </c>
      <c r="C253" s="57" t="s">
        <v>314</v>
      </c>
      <c r="D253" s="57" t="s">
        <v>1676</v>
      </c>
      <c r="E253" s="57" t="s">
        <v>1677</v>
      </c>
      <c r="F253" s="57" t="s">
        <v>1678</v>
      </c>
      <c r="G253" s="57" t="s">
        <v>1679</v>
      </c>
      <c r="H253" s="57" t="s">
        <v>288</v>
      </c>
      <c r="I253" s="57" t="s">
        <v>1680</v>
      </c>
      <c r="J253" s="136">
        <v>6183278741</v>
      </c>
      <c r="K253" s="57" t="s">
        <v>158</v>
      </c>
      <c r="L253">
        <v>2</v>
      </c>
      <c r="M253">
        <v>7</v>
      </c>
      <c r="N253">
        <v>2.5</v>
      </c>
      <c r="O253" s="65">
        <v>11.5</v>
      </c>
      <c r="P253" s="58">
        <v>24</v>
      </c>
      <c r="Q253" s="58" t="s">
        <v>290</v>
      </c>
      <c r="R253" s="58" t="s">
        <v>290</v>
      </c>
      <c r="S253" s="58" t="s">
        <v>290</v>
      </c>
      <c r="T253" s="58" t="s">
        <v>290</v>
      </c>
      <c r="U253" s="58" t="s">
        <v>290</v>
      </c>
      <c r="V253" s="58" t="s">
        <v>290</v>
      </c>
      <c r="W253" s="58" t="s">
        <v>290</v>
      </c>
      <c r="X253" s="58" t="s">
        <v>290</v>
      </c>
      <c r="Y253" s="58" t="s">
        <v>290</v>
      </c>
      <c r="Z253" s="58">
        <v>0</v>
      </c>
      <c r="AA253" s="58">
        <v>0</v>
      </c>
      <c r="AB253" s="58">
        <v>0</v>
      </c>
      <c r="AC253" s="58">
        <v>0</v>
      </c>
      <c r="AD253" s="58">
        <v>0</v>
      </c>
      <c r="AE253" s="58">
        <v>0</v>
      </c>
      <c r="AF253" s="58">
        <v>0</v>
      </c>
      <c r="AG253" s="58">
        <v>0</v>
      </c>
      <c r="AH253" s="58" t="s">
        <v>290</v>
      </c>
      <c r="AI253" s="58">
        <v>0</v>
      </c>
      <c r="AJ253" s="58">
        <v>0</v>
      </c>
      <c r="AK253" s="58">
        <v>0</v>
      </c>
      <c r="AL253" s="58">
        <v>0</v>
      </c>
      <c r="AM253" s="58">
        <v>0</v>
      </c>
      <c r="AN253" s="58">
        <v>0</v>
      </c>
      <c r="AO253" s="58">
        <v>66</v>
      </c>
      <c r="AP253" s="58">
        <v>0</v>
      </c>
      <c r="AQ253" s="58">
        <v>34</v>
      </c>
      <c r="AR253" s="58">
        <v>32</v>
      </c>
      <c r="AS253" s="58">
        <v>0</v>
      </c>
      <c r="AT253" s="58">
        <v>0</v>
      </c>
      <c r="AU253" s="58" t="s">
        <v>290</v>
      </c>
      <c r="AV253" s="58">
        <v>66</v>
      </c>
      <c r="AW253" s="57"/>
    </row>
    <row r="254" spans="1:49">
      <c r="A254" s="57" t="s">
        <v>1681</v>
      </c>
      <c r="B254" s="57" t="s">
        <v>1682</v>
      </c>
      <c r="C254" s="57" t="s">
        <v>283</v>
      </c>
      <c r="D254" s="57" t="s">
        <v>991</v>
      </c>
      <c r="E254" s="57" t="s">
        <v>693</v>
      </c>
      <c r="F254" s="57" t="s">
        <v>1683</v>
      </c>
      <c r="G254" s="57" t="s">
        <v>1679</v>
      </c>
      <c r="H254" s="57" t="s">
        <v>288</v>
      </c>
      <c r="I254" s="57" t="s">
        <v>1680</v>
      </c>
      <c r="J254" s="136">
        <v>6183278561</v>
      </c>
      <c r="K254" s="57" t="s">
        <v>158</v>
      </c>
      <c r="L254">
        <v>1.6</v>
      </c>
      <c r="M254">
        <v>7.5</v>
      </c>
      <c r="N254">
        <v>1</v>
      </c>
      <c r="O254" s="65">
        <v>10.1</v>
      </c>
      <c r="P254" s="58">
        <v>26</v>
      </c>
      <c r="Q254" s="58">
        <v>12</v>
      </c>
      <c r="R254" s="58">
        <v>11</v>
      </c>
      <c r="S254" s="58">
        <v>11</v>
      </c>
      <c r="T254" s="58" t="s">
        <v>290</v>
      </c>
      <c r="U254" s="58" t="s">
        <v>290</v>
      </c>
      <c r="V254" s="58">
        <v>11</v>
      </c>
      <c r="W254" s="58" t="s">
        <v>290</v>
      </c>
      <c r="X254" s="58">
        <v>17</v>
      </c>
      <c r="Y254" s="58" t="s">
        <v>290</v>
      </c>
      <c r="Z254" s="58">
        <v>0</v>
      </c>
      <c r="AA254" s="58">
        <v>0</v>
      </c>
      <c r="AB254" s="58">
        <v>0</v>
      </c>
      <c r="AC254" s="58">
        <v>0</v>
      </c>
      <c r="AD254" s="58">
        <v>0</v>
      </c>
      <c r="AE254" s="58">
        <v>0</v>
      </c>
      <c r="AF254" s="58">
        <v>0</v>
      </c>
      <c r="AG254" s="58">
        <v>0</v>
      </c>
      <c r="AH254" s="58">
        <v>0</v>
      </c>
      <c r="AI254" s="58">
        <v>0</v>
      </c>
      <c r="AJ254" s="58">
        <v>0</v>
      </c>
      <c r="AK254" s="58" t="s">
        <v>290</v>
      </c>
      <c r="AL254" s="58">
        <v>0</v>
      </c>
      <c r="AM254" s="58">
        <v>0</v>
      </c>
      <c r="AN254" s="58">
        <v>0</v>
      </c>
      <c r="AO254" s="58">
        <v>114</v>
      </c>
      <c r="AP254" s="58" t="s">
        <v>290</v>
      </c>
      <c r="AQ254" s="58">
        <v>58</v>
      </c>
      <c r="AR254" s="58">
        <v>61</v>
      </c>
      <c r="AS254" s="58">
        <v>0</v>
      </c>
      <c r="AT254" s="58">
        <v>0</v>
      </c>
      <c r="AU254" s="58" t="s">
        <v>290</v>
      </c>
      <c r="AV254" s="58">
        <v>119</v>
      </c>
      <c r="AW254" s="57"/>
    </row>
    <row r="255" spans="1:49">
      <c r="A255" s="57" t="s">
        <v>1684</v>
      </c>
      <c r="B255" s="57" t="s">
        <v>1685</v>
      </c>
      <c r="C255" s="57" t="s">
        <v>314</v>
      </c>
      <c r="D255" s="57" t="s">
        <v>1686</v>
      </c>
      <c r="E255" s="57" t="s">
        <v>1687</v>
      </c>
      <c r="F255" s="57" t="s">
        <v>1688</v>
      </c>
      <c r="G255" s="57" t="s">
        <v>1122</v>
      </c>
      <c r="H255" s="57" t="s">
        <v>288</v>
      </c>
      <c r="I255" s="57" t="s">
        <v>1689</v>
      </c>
      <c r="J255" s="136">
        <v>7732249600</v>
      </c>
      <c r="K255" s="57" t="s">
        <v>146</v>
      </c>
      <c r="L255">
        <v>5</v>
      </c>
      <c r="M255">
        <v>13</v>
      </c>
      <c r="N255">
        <v>9</v>
      </c>
      <c r="O255" s="65">
        <v>27</v>
      </c>
      <c r="P255" s="58">
        <v>0</v>
      </c>
      <c r="Q255" s="58">
        <v>0</v>
      </c>
      <c r="R255" s="58">
        <v>0</v>
      </c>
      <c r="S255" s="58">
        <v>0</v>
      </c>
      <c r="T255" s="58">
        <v>0</v>
      </c>
      <c r="U255" s="58">
        <v>0</v>
      </c>
      <c r="V255" s="58">
        <v>0</v>
      </c>
      <c r="W255" s="58">
        <v>0</v>
      </c>
      <c r="X255" s="58">
        <v>0</v>
      </c>
      <c r="Y255" s="58">
        <v>0</v>
      </c>
      <c r="Z255" s="58">
        <v>52</v>
      </c>
      <c r="AA255" s="58">
        <v>37</v>
      </c>
      <c r="AB255" s="58">
        <v>41</v>
      </c>
      <c r="AC255" s="58">
        <v>32</v>
      </c>
      <c r="AD255" s="58">
        <v>0</v>
      </c>
      <c r="AE255" s="58">
        <v>0</v>
      </c>
      <c r="AF255" s="58">
        <v>0</v>
      </c>
      <c r="AG255" s="58">
        <v>0</v>
      </c>
      <c r="AH255" s="58">
        <v>0</v>
      </c>
      <c r="AI255" s="58">
        <v>39</v>
      </c>
      <c r="AJ255" s="58">
        <v>0</v>
      </c>
      <c r="AK255" s="58" t="s">
        <v>290</v>
      </c>
      <c r="AL255" s="58">
        <v>188</v>
      </c>
      <c r="AM255" s="58" t="s">
        <v>290</v>
      </c>
      <c r="AN255" s="58">
        <v>0</v>
      </c>
      <c r="AO255" s="58" t="s">
        <v>290</v>
      </c>
      <c r="AP255" s="58" t="s">
        <v>290</v>
      </c>
      <c r="AQ255" s="58">
        <v>0</v>
      </c>
      <c r="AR255" s="58">
        <v>201</v>
      </c>
      <c r="AS255" s="58">
        <v>0</v>
      </c>
      <c r="AT255" s="58">
        <v>28</v>
      </c>
      <c r="AU255" s="58">
        <v>201</v>
      </c>
      <c r="AV255" s="58">
        <v>201</v>
      </c>
      <c r="AW255" s="57"/>
    </row>
    <row r="256" spans="1:49">
      <c r="A256" s="57" t="s">
        <v>1690</v>
      </c>
      <c r="B256" s="57" t="s">
        <v>1691</v>
      </c>
      <c r="C256" s="57" t="s">
        <v>418</v>
      </c>
      <c r="D256" s="57" t="s">
        <v>1692</v>
      </c>
      <c r="E256" s="57" t="s">
        <v>1693</v>
      </c>
      <c r="F256" s="57" t="s">
        <v>1694</v>
      </c>
      <c r="G256" s="57" t="s">
        <v>1122</v>
      </c>
      <c r="H256" s="57" t="s">
        <v>288</v>
      </c>
      <c r="I256" s="57" t="s">
        <v>1695</v>
      </c>
      <c r="J256" s="136">
        <v>3122663381</v>
      </c>
      <c r="K256" s="57" t="s">
        <v>146</v>
      </c>
      <c r="L256">
        <v>15.5</v>
      </c>
      <c r="M256">
        <v>59</v>
      </c>
      <c r="N256">
        <v>40.5</v>
      </c>
      <c r="O256" s="65">
        <v>115</v>
      </c>
      <c r="P256" s="58">
        <v>63</v>
      </c>
      <c r="Q256" s="58">
        <v>49</v>
      </c>
      <c r="R256" s="58">
        <v>45</v>
      </c>
      <c r="S256" s="58">
        <v>60</v>
      </c>
      <c r="T256" s="58">
        <v>41</v>
      </c>
      <c r="U256" s="58">
        <v>38</v>
      </c>
      <c r="V256" s="58">
        <v>39</v>
      </c>
      <c r="W256" s="58">
        <v>51</v>
      </c>
      <c r="X256" s="58">
        <v>48</v>
      </c>
      <c r="Y256" s="58">
        <v>47</v>
      </c>
      <c r="Z256" s="58">
        <v>0</v>
      </c>
      <c r="AA256" s="58">
        <v>0</v>
      </c>
      <c r="AB256" s="58">
        <v>0</v>
      </c>
      <c r="AC256" s="58">
        <v>0</v>
      </c>
      <c r="AD256" s="58">
        <v>0</v>
      </c>
      <c r="AE256" s="58">
        <v>0</v>
      </c>
      <c r="AF256" s="58">
        <v>0</v>
      </c>
      <c r="AG256" s="58">
        <v>0</v>
      </c>
      <c r="AH256" s="58">
        <v>0</v>
      </c>
      <c r="AI256" s="58">
        <v>0</v>
      </c>
      <c r="AJ256" s="58" t="s">
        <v>290</v>
      </c>
      <c r="AK256" s="58">
        <v>39</v>
      </c>
      <c r="AL256" s="58">
        <v>11</v>
      </c>
      <c r="AM256" s="58">
        <v>13</v>
      </c>
      <c r="AN256" s="58" t="s">
        <v>290</v>
      </c>
      <c r="AO256" s="58">
        <v>357</v>
      </c>
      <c r="AP256" s="58">
        <v>59</v>
      </c>
      <c r="AQ256" s="58">
        <v>236</v>
      </c>
      <c r="AR256" s="58">
        <v>245</v>
      </c>
      <c r="AS256" s="58">
        <v>0</v>
      </c>
      <c r="AT256" s="58">
        <v>0</v>
      </c>
      <c r="AU256" s="58" t="s">
        <v>290</v>
      </c>
      <c r="AV256" s="58">
        <v>481</v>
      </c>
      <c r="AW256" s="57"/>
    </row>
    <row r="257" spans="1:49">
      <c r="A257" s="57" t="s">
        <v>1696</v>
      </c>
      <c r="B257" s="57" t="s">
        <v>1697</v>
      </c>
      <c r="C257" s="57" t="s">
        <v>314</v>
      </c>
      <c r="D257" s="57" t="s">
        <v>677</v>
      </c>
      <c r="E257" s="57" t="s">
        <v>678</v>
      </c>
      <c r="F257" s="57" t="s">
        <v>1698</v>
      </c>
      <c r="G257" s="57" t="s">
        <v>1122</v>
      </c>
      <c r="H257" s="57" t="s">
        <v>288</v>
      </c>
      <c r="I257" s="57" t="s">
        <v>1699</v>
      </c>
      <c r="J257" s="136">
        <v>7732828844</v>
      </c>
      <c r="K257" s="57" t="s">
        <v>146</v>
      </c>
      <c r="L257">
        <v>11</v>
      </c>
      <c r="M257">
        <v>37</v>
      </c>
      <c r="N257">
        <v>24</v>
      </c>
      <c r="O257" s="65">
        <v>72</v>
      </c>
      <c r="P257" s="58">
        <v>0</v>
      </c>
      <c r="Q257" s="58">
        <v>0</v>
      </c>
      <c r="R257" s="58">
        <v>0</v>
      </c>
      <c r="S257" s="58">
        <v>0</v>
      </c>
      <c r="T257" s="58">
        <v>0</v>
      </c>
      <c r="U257" s="58">
        <v>0</v>
      </c>
      <c r="V257" s="58">
        <v>0</v>
      </c>
      <c r="W257" s="58">
        <v>0</v>
      </c>
      <c r="X257" s="58">
        <v>0</v>
      </c>
      <c r="Y257" s="58">
        <v>0</v>
      </c>
      <c r="Z257" s="58">
        <v>100</v>
      </c>
      <c r="AA257" s="58">
        <v>98</v>
      </c>
      <c r="AB257" s="58">
        <v>109</v>
      </c>
      <c r="AC257" s="58">
        <v>154</v>
      </c>
      <c r="AD257" s="58">
        <v>0</v>
      </c>
      <c r="AE257" s="58">
        <v>0</v>
      </c>
      <c r="AF257" s="58">
        <v>0</v>
      </c>
      <c r="AG257" s="58">
        <v>0</v>
      </c>
      <c r="AH257" s="58">
        <v>0</v>
      </c>
      <c r="AI257" s="58">
        <v>0</v>
      </c>
      <c r="AJ257" s="58" t="s">
        <v>290</v>
      </c>
      <c r="AK257" s="58">
        <v>18</v>
      </c>
      <c r="AL257" s="58">
        <v>18</v>
      </c>
      <c r="AM257" s="58">
        <v>168</v>
      </c>
      <c r="AN257" s="58">
        <v>0</v>
      </c>
      <c r="AO257" s="58">
        <v>231</v>
      </c>
      <c r="AP257" s="58">
        <v>25</v>
      </c>
      <c r="AQ257" s="58">
        <v>0</v>
      </c>
      <c r="AR257" s="58">
        <v>461</v>
      </c>
      <c r="AS257" s="58">
        <v>0</v>
      </c>
      <c r="AT257" s="58">
        <v>0</v>
      </c>
      <c r="AU257" s="58">
        <v>95</v>
      </c>
      <c r="AV257" s="58">
        <v>461</v>
      </c>
      <c r="AW257" s="57"/>
    </row>
    <row r="258" spans="1:49">
      <c r="A258" s="57" t="s">
        <v>1700</v>
      </c>
      <c r="B258" s="57" t="s">
        <v>1701</v>
      </c>
      <c r="C258" s="57"/>
      <c r="D258" s="57" t="s">
        <v>1702</v>
      </c>
      <c r="E258" s="57" t="s">
        <v>1703</v>
      </c>
      <c r="F258" s="57" t="s">
        <v>1704</v>
      </c>
      <c r="G258" s="57" t="s">
        <v>1122</v>
      </c>
      <c r="H258" s="57" t="s">
        <v>288</v>
      </c>
      <c r="I258" s="57" t="s">
        <v>1705</v>
      </c>
      <c r="J258" s="136">
        <v>7089722210</v>
      </c>
      <c r="K258" s="57" t="s">
        <v>146</v>
      </c>
      <c r="L258">
        <v>0</v>
      </c>
      <c r="M258">
        <v>2</v>
      </c>
      <c r="N258">
        <v>0</v>
      </c>
      <c r="O258" s="65">
        <v>2</v>
      </c>
      <c r="P258" s="58">
        <v>0</v>
      </c>
      <c r="Q258" s="58">
        <v>20</v>
      </c>
      <c r="R258" s="58">
        <v>20</v>
      </c>
      <c r="S258" s="58">
        <v>0</v>
      </c>
      <c r="T258" s="58">
        <v>0</v>
      </c>
      <c r="U258" s="58">
        <v>0</v>
      </c>
      <c r="V258" s="58">
        <v>0</v>
      </c>
      <c r="W258" s="58">
        <v>0</v>
      </c>
      <c r="X258" s="58">
        <v>0</v>
      </c>
      <c r="Y258" s="58">
        <v>0</v>
      </c>
      <c r="Z258" s="58">
        <v>0</v>
      </c>
      <c r="AA258" s="58">
        <v>0</v>
      </c>
      <c r="AB258" s="58">
        <v>0</v>
      </c>
      <c r="AC258" s="58">
        <v>0</v>
      </c>
      <c r="AD258" s="58">
        <v>0</v>
      </c>
      <c r="AE258" s="58">
        <v>0</v>
      </c>
      <c r="AF258" s="58">
        <v>0</v>
      </c>
      <c r="AG258" s="58">
        <v>0</v>
      </c>
      <c r="AH258" s="58">
        <v>0</v>
      </c>
      <c r="AI258" s="58">
        <v>0</v>
      </c>
      <c r="AJ258" s="58">
        <v>0</v>
      </c>
      <c r="AK258" s="58">
        <v>0</v>
      </c>
      <c r="AL258" s="58">
        <v>40</v>
      </c>
      <c r="AM258" s="58">
        <v>0</v>
      </c>
      <c r="AN258" s="58">
        <v>0</v>
      </c>
      <c r="AO258" s="58">
        <v>0</v>
      </c>
      <c r="AP258" s="58">
        <v>0</v>
      </c>
      <c r="AQ258" s="58">
        <v>16</v>
      </c>
      <c r="AR258" s="58">
        <v>24</v>
      </c>
      <c r="AS258" s="58">
        <v>0</v>
      </c>
      <c r="AT258" s="58">
        <v>0</v>
      </c>
      <c r="AU258" s="58">
        <v>40</v>
      </c>
      <c r="AV258" s="58">
        <v>40</v>
      </c>
      <c r="AW258" s="57"/>
    </row>
    <row r="259" spans="1:49">
      <c r="A259" s="57" t="s">
        <v>1706</v>
      </c>
      <c r="B259" s="57" t="s">
        <v>1707</v>
      </c>
      <c r="C259" s="57" t="s">
        <v>314</v>
      </c>
      <c r="D259" s="57" t="s">
        <v>1708</v>
      </c>
      <c r="E259" s="57" t="s">
        <v>1709</v>
      </c>
      <c r="F259" s="57" t="s">
        <v>1710</v>
      </c>
      <c r="G259" s="57" t="s">
        <v>1122</v>
      </c>
      <c r="H259" s="57" t="s">
        <v>288</v>
      </c>
      <c r="I259" s="57" t="s">
        <v>1711</v>
      </c>
      <c r="J259" s="136">
        <v>7736482130</v>
      </c>
      <c r="K259" s="57" t="s">
        <v>146</v>
      </c>
      <c r="L259">
        <v>1</v>
      </c>
      <c r="M259">
        <v>10</v>
      </c>
      <c r="N259">
        <v>12</v>
      </c>
      <c r="O259" s="65">
        <v>23</v>
      </c>
      <c r="P259" s="58">
        <v>0</v>
      </c>
      <c r="Q259" s="58">
        <v>0</v>
      </c>
      <c r="R259" s="58">
        <v>0</v>
      </c>
      <c r="S259" s="58">
        <v>0</v>
      </c>
      <c r="T259" s="58">
        <v>0</v>
      </c>
      <c r="U259" s="58">
        <v>0</v>
      </c>
      <c r="V259" s="58">
        <v>0</v>
      </c>
      <c r="W259" s="58">
        <v>0</v>
      </c>
      <c r="X259" s="58">
        <v>0</v>
      </c>
      <c r="Y259" s="58">
        <v>0</v>
      </c>
      <c r="Z259" s="58">
        <v>0</v>
      </c>
      <c r="AA259" s="58">
        <v>0</v>
      </c>
      <c r="AB259" s="58">
        <v>0</v>
      </c>
      <c r="AC259" s="58">
        <v>0</v>
      </c>
      <c r="AD259" s="58">
        <v>0</v>
      </c>
      <c r="AE259" s="58">
        <v>0</v>
      </c>
      <c r="AF259" s="58">
        <v>0</v>
      </c>
      <c r="AG259" s="58">
        <v>0</v>
      </c>
      <c r="AH259" s="58">
        <v>0</v>
      </c>
      <c r="AI259" s="58">
        <v>0</v>
      </c>
      <c r="AJ259" s="58">
        <v>0</v>
      </c>
      <c r="AK259" s="58">
        <v>0</v>
      </c>
      <c r="AL259" s="58">
        <v>0</v>
      </c>
      <c r="AM259" s="58">
        <v>0</v>
      </c>
      <c r="AN259" s="58">
        <v>0</v>
      </c>
      <c r="AO259" s="58">
        <v>0</v>
      </c>
      <c r="AP259" s="58">
        <v>0</v>
      </c>
      <c r="AQ259" s="58">
        <v>0</v>
      </c>
      <c r="AR259" s="58">
        <v>0</v>
      </c>
      <c r="AS259" s="58">
        <v>0</v>
      </c>
      <c r="AT259" s="58">
        <v>0</v>
      </c>
      <c r="AU259" s="58">
        <v>0</v>
      </c>
      <c r="AV259" s="58">
        <v>0</v>
      </c>
      <c r="AW259" s="57"/>
    </row>
    <row r="260" spans="1:49">
      <c r="A260" s="57" t="s">
        <v>1712</v>
      </c>
      <c r="B260" s="57" t="s">
        <v>1713</v>
      </c>
      <c r="C260" s="57" t="s">
        <v>314</v>
      </c>
      <c r="D260" s="57" t="s">
        <v>1714</v>
      </c>
      <c r="E260" s="57" t="s">
        <v>1715</v>
      </c>
      <c r="F260" s="57" t="s">
        <v>1716</v>
      </c>
      <c r="G260" s="57" t="s">
        <v>1122</v>
      </c>
      <c r="H260" s="57" t="s">
        <v>288</v>
      </c>
      <c r="I260" s="57" t="s">
        <v>1717</v>
      </c>
      <c r="J260" s="136">
        <v>7734294300</v>
      </c>
      <c r="K260" s="57" t="s">
        <v>146</v>
      </c>
      <c r="L260">
        <v>7</v>
      </c>
      <c r="M260">
        <v>39</v>
      </c>
      <c r="N260">
        <v>33</v>
      </c>
      <c r="O260" s="65">
        <v>79</v>
      </c>
      <c r="P260" s="58">
        <v>0</v>
      </c>
      <c r="Q260" s="58">
        <v>0</v>
      </c>
      <c r="R260" s="58">
        <v>0</v>
      </c>
      <c r="S260" s="58">
        <v>0</v>
      </c>
      <c r="T260" s="58">
        <v>0</v>
      </c>
      <c r="U260" s="58">
        <v>0</v>
      </c>
      <c r="V260" s="58">
        <v>0</v>
      </c>
      <c r="W260" s="58">
        <v>0</v>
      </c>
      <c r="X260" s="58">
        <v>0</v>
      </c>
      <c r="Y260" s="58">
        <v>0</v>
      </c>
      <c r="Z260" s="58">
        <v>168</v>
      </c>
      <c r="AA260" s="58">
        <v>153</v>
      </c>
      <c r="AB260" s="58">
        <v>185</v>
      </c>
      <c r="AC260" s="58">
        <v>143</v>
      </c>
      <c r="AD260" s="58">
        <v>0</v>
      </c>
      <c r="AE260" s="58">
        <v>0</v>
      </c>
      <c r="AF260" s="58">
        <v>0</v>
      </c>
      <c r="AG260" s="58">
        <v>0</v>
      </c>
      <c r="AH260" s="58">
        <v>0</v>
      </c>
      <c r="AI260" s="58">
        <v>0</v>
      </c>
      <c r="AJ260" s="58" t="s">
        <v>290</v>
      </c>
      <c r="AK260" s="58" t="s">
        <v>290</v>
      </c>
      <c r="AL260" s="58">
        <v>68</v>
      </c>
      <c r="AM260" s="58">
        <v>101</v>
      </c>
      <c r="AN260" s="58">
        <v>0</v>
      </c>
      <c r="AO260" s="58">
        <v>452</v>
      </c>
      <c r="AP260" s="58">
        <v>25</v>
      </c>
      <c r="AQ260" s="58">
        <v>0</v>
      </c>
      <c r="AR260" s="58">
        <v>649</v>
      </c>
      <c r="AS260" s="58">
        <v>0</v>
      </c>
      <c r="AT260" s="58">
        <v>170</v>
      </c>
      <c r="AU260" s="58">
        <v>400</v>
      </c>
      <c r="AV260" s="58">
        <v>649</v>
      </c>
      <c r="AW260" s="57"/>
    </row>
    <row r="261" spans="1:49">
      <c r="A261" s="57" t="s">
        <v>1718</v>
      </c>
      <c r="B261" s="57" t="s">
        <v>1719</v>
      </c>
      <c r="C261" s="57"/>
      <c r="D261" s="57" t="s">
        <v>478</v>
      </c>
      <c r="E261" s="57" t="s">
        <v>1720</v>
      </c>
      <c r="F261" s="57" t="s">
        <v>1721</v>
      </c>
      <c r="G261" s="57" t="s">
        <v>1122</v>
      </c>
      <c r="H261" s="57" t="s">
        <v>288</v>
      </c>
      <c r="I261" s="57" t="s">
        <v>1722</v>
      </c>
      <c r="J261" s="136">
        <v>3122919023</v>
      </c>
      <c r="K261" s="57" t="s">
        <v>146</v>
      </c>
      <c r="L261">
        <v>1</v>
      </c>
      <c r="M261">
        <v>4</v>
      </c>
      <c r="N261">
        <v>1</v>
      </c>
      <c r="O261" s="65">
        <v>6</v>
      </c>
      <c r="P261" s="58">
        <v>18</v>
      </c>
      <c r="Q261" s="58" t="s">
        <v>290</v>
      </c>
      <c r="R261" s="58" t="s">
        <v>290</v>
      </c>
      <c r="S261" s="58">
        <v>12</v>
      </c>
      <c r="T261" s="58">
        <v>0</v>
      </c>
      <c r="U261" s="58">
        <v>0</v>
      </c>
      <c r="V261" s="58">
        <v>0</v>
      </c>
      <c r="W261" s="58">
        <v>0</v>
      </c>
      <c r="X261" s="58">
        <v>0</v>
      </c>
      <c r="Y261" s="58">
        <v>0</v>
      </c>
      <c r="Z261" s="58">
        <v>0</v>
      </c>
      <c r="AA261" s="58">
        <v>0</v>
      </c>
      <c r="AB261" s="58">
        <v>0</v>
      </c>
      <c r="AC261" s="58">
        <v>0</v>
      </c>
      <c r="AD261" s="58">
        <v>0</v>
      </c>
      <c r="AE261" s="58">
        <v>0</v>
      </c>
      <c r="AF261" s="58">
        <v>0</v>
      </c>
      <c r="AG261" s="58">
        <v>0</v>
      </c>
      <c r="AH261" s="58">
        <v>0</v>
      </c>
      <c r="AI261" s="58">
        <v>0</v>
      </c>
      <c r="AJ261" s="58">
        <v>0</v>
      </c>
      <c r="AK261" s="58" t="s">
        <v>290</v>
      </c>
      <c r="AL261" s="58">
        <v>0</v>
      </c>
      <c r="AM261" s="58" t="s">
        <v>290</v>
      </c>
      <c r="AN261" s="58">
        <v>0</v>
      </c>
      <c r="AO261" s="58">
        <v>33</v>
      </c>
      <c r="AP261" s="58" t="s">
        <v>290</v>
      </c>
      <c r="AQ261" s="58">
        <v>19</v>
      </c>
      <c r="AR261" s="58">
        <v>28</v>
      </c>
      <c r="AS261" s="58">
        <v>0</v>
      </c>
      <c r="AT261" s="58">
        <v>0</v>
      </c>
      <c r="AU261" s="58" t="s">
        <v>290</v>
      </c>
      <c r="AV261" s="58">
        <v>47</v>
      </c>
      <c r="AW261" s="57"/>
    </row>
    <row r="262" spans="1:49">
      <c r="A262" s="57" t="s">
        <v>1723</v>
      </c>
      <c r="B262" s="57" t="s">
        <v>1724</v>
      </c>
      <c r="C262" s="57"/>
      <c r="D262" s="57" t="s">
        <v>1725</v>
      </c>
      <c r="E262" s="57" t="s">
        <v>941</v>
      </c>
      <c r="F262" s="57" t="s">
        <v>1726</v>
      </c>
      <c r="G262" s="57" t="s">
        <v>1727</v>
      </c>
      <c r="H262" s="57" t="s">
        <v>288</v>
      </c>
      <c r="I262" s="57" t="s">
        <v>1728</v>
      </c>
      <c r="J262" s="136">
        <v>6303239211</v>
      </c>
      <c r="K262" s="57" t="s">
        <v>146</v>
      </c>
      <c r="L262">
        <v>2</v>
      </c>
      <c r="M262">
        <v>17.5</v>
      </c>
      <c r="N262">
        <v>2.5</v>
      </c>
      <c r="O262" s="65">
        <v>22</v>
      </c>
      <c r="P262" s="58">
        <v>16</v>
      </c>
      <c r="Q262" s="58">
        <v>14</v>
      </c>
      <c r="R262" s="58" t="s">
        <v>290</v>
      </c>
      <c r="S262" s="58" t="s">
        <v>290</v>
      </c>
      <c r="T262" s="58" t="s">
        <v>290</v>
      </c>
      <c r="U262" s="58" t="s">
        <v>290</v>
      </c>
      <c r="V262" s="58">
        <v>10</v>
      </c>
      <c r="W262" s="58" t="s">
        <v>290</v>
      </c>
      <c r="X262" s="58" t="s">
        <v>290</v>
      </c>
      <c r="Y262" s="58" t="s">
        <v>290</v>
      </c>
      <c r="Z262" s="58" t="s">
        <v>290</v>
      </c>
      <c r="AA262" s="58">
        <v>15</v>
      </c>
      <c r="AB262" s="58">
        <v>15</v>
      </c>
      <c r="AC262" s="58">
        <v>15</v>
      </c>
      <c r="AD262" s="58">
        <v>19</v>
      </c>
      <c r="AE262" s="58">
        <v>0</v>
      </c>
      <c r="AF262" s="58">
        <v>0</v>
      </c>
      <c r="AG262" s="58">
        <v>0</v>
      </c>
      <c r="AH262" s="58">
        <v>0</v>
      </c>
      <c r="AI262" s="58">
        <v>0</v>
      </c>
      <c r="AJ262" s="58">
        <v>0</v>
      </c>
      <c r="AK262" s="58">
        <v>25</v>
      </c>
      <c r="AL262" s="58">
        <v>22</v>
      </c>
      <c r="AM262" s="58">
        <v>55</v>
      </c>
      <c r="AN262" s="58">
        <v>0</v>
      </c>
      <c r="AO262" s="58">
        <v>31</v>
      </c>
      <c r="AP262" s="58">
        <v>35</v>
      </c>
      <c r="AQ262" s="58">
        <v>87</v>
      </c>
      <c r="AR262" s="58">
        <v>81</v>
      </c>
      <c r="AS262" s="58" t="s">
        <v>290</v>
      </c>
      <c r="AT262" s="58" t="s">
        <v>290</v>
      </c>
      <c r="AU262" s="58">
        <v>55</v>
      </c>
      <c r="AV262" s="58">
        <v>168</v>
      </c>
      <c r="AW262" s="57"/>
    </row>
    <row r="263" spans="1:49">
      <c r="A263" s="57" t="s">
        <v>1729</v>
      </c>
      <c r="B263" s="57" t="s">
        <v>1730</v>
      </c>
      <c r="C263" s="57" t="s">
        <v>314</v>
      </c>
      <c r="D263" s="57" t="s">
        <v>519</v>
      </c>
      <c r="E263" s="57" t="s">
        <v>1731</v>
      </c>
      <c r="F263" s="57" t="s">
        <v>1732</v>
      </c>
      <c r="G263" s="57" t="s">
        <v>1122</v>
      </c>
      <c r="H263" s="57" t="s">
        <v>288</v>
      </c>
      <c r="I263" s="57" t="s">
        <v>1722</v>
      </c>
      <c r="J263" s="136">
        <v>3128427355</v>
      </c>
      <c r="K263" s="57" t="s">
        <v>146</v>
      </c>
      <c r="L263">
        <v>7</v>
      </c>
      <c r="M263">
        <v>61</v>
      </c>
      <c r="N263">
        <v>12</v>
      </c>
      <c r="O263" s="65">
        <v>80</v>
      </c>
      <c r="P263" s="58">
        <v>0</v>
      </c>
      <c r="Q263" s="58">
        <v>0</v>
      </c>
      <c r="R263" s="58">
        <v>0</v>
      </c>
      <c r="S263" s="58">
        <v>0</v>
      </c>
      <c r="T263" s="58">
        <v>0</v>
      </c>
      <c r="U263" s="58">
        <v>0</v>
      </c>
      <c r="V263" s="58">
        <v>0</v>
      </c>
      <c r="W263" s="58">
        <v>0</v>
      </c>
      <c r="X263" s="58">
        <v>0</v>
      </c>
      <c r="Y263" s="58">
        <v>0</v>
      </c>
      <c r="Z263" s="58">
        <v>199</v>
      </c>
      <c r="AA263" s="58">
        <v>166</v>
      </c>
      <c r="AB263" s="58">
        <v>180</v>
      </c>
      <c r="AC263" s="58">
        <v>151</v>
      </c>
      <c r="AD263" s="58">
        <v>0</v>
      </c>
      <c r="AE263" s="58">
        <v>0</v>
      </c>
      <c r="AF263" s="58">
        <v>0</v>
      </c>
      <c r="AG263" s="58">
        <v>0</v>
      </c>
      <c r="AH263" s="58">
        <v>0</v>
      </c>
      <c r="AI263" s="58">
        <v>0</v>
      </c>
      <c r="AJ263" s="58">
        <v>0</v>
      </c>
      <c r="AK263" s="58">
        <v>22</v>
      </c>
      <c r="AL263" s="58">
        <v>283</v>
      </c>
      <c r="AM263" s="58">
        <v>250</v>
      </c>
      <c r="AN263" s="58">
        <v>0</v>
      </c>
      <c r="AO263" s="58">
        <v>137</v>
      </c>
      <c r="AP263" s="58" t="s">
        <v>290</v>
      </c>
      <c r="AQ263" s="58">
        <v>327</v>
      </c>
      <c r="AR263" s="58">
        <v>369</v>
      </c>
      <c r="AS263" s="58">
        <v>69</v>
      </c>
      <c r="AT263" s="58">
        <v>82</v>
      </c>
      <c r="AU263" s="58">
        <v>480</v>
      </c>
      <c r="AV263" s="58">
        <v>696</v>
      </c>
      <c r="AW263" s="57"/>
    </row>
    <row r="264" spans="1:49">
      <c r="A264" s="57" t="s">
        <v>1733</v>
      </c>
      <c r="B264" s="57" t="s">
        <v>1734</v>
      </c>
      <c r="C264" s="57" t="s">
        <v>418</v>
      </c>
      <c r="D264" s="57" t="s">
        <v>1735</v>
      </c>
      <c r="E264" s="57" t="s">
        <v>1736</v>
      </c>
      <c r="F264" s="57" t="s">
        <v>1737</v>
      </c>
      <c r="G264" s="57" t="s">
        <v>1122</v>
      </c>
      <c r="H264" s="57" t="s">
        <v>288</v>
      </c>
      <c r="I264" s="57" t="s">
        <v>1738</v>
      </c>
      <c r="J264" s="136">
        <v>7734235001</v>
      </c>
      <c r="K264" s="57" t="s">
        <v>146</v>
      </c>
      <c r="L264">
        <v>20</v>
      </c>
      <c r="M264">
        <v>84</v>
      </c>
      <c r="N264">
        <v>21</v>
      </c>
      <c r="O264" s="65">
        <v>125</v>
      </c>
      <c r="P264" s="58">
        <v>0</v>
      </c>
      <c r="Q264" s="58">
        <v>0</v>
      </c>
      <c r="R264" s="58">
        <v>0</v>
      </c>
      <c r="S264" s="58">
        <v>0</v>
      </c>
      <c r="T264" s="58">
        <v>0</v>
      </c>
      <c r="U264" s="58">
        <v>0</v>
      </c>
      <c r="V264" s="58">
        <v>0</v>
      </c>
      <c r="W264" s="58">
        <v>0</v>
      </c>
      <c r="X264" s="58">
        <v>0</v>
      </c>
      <c r="Y264" s="58">
        <v>0</v>
      </c>
      <c r="Z264" s="58">
        <v>363</v>
      </c>
      <c r="AA264" s="58">
        <v>246</v>
      </c>
      <c r="AB264" s="58">
        <v>180</v>
      </c>
      <c r="AC264" s="58">
        <v>154</v>
      </c>
      <c r="AD264" s="58">
        <v>0</v>
      </c>
      <c r="AE264" s="58">
        <v>0</v>
      </c>
      <c r="AF264" s="58">
        <v>0</v>
      </c>
      <c r="AG264" s="58">
        <v>0</v>
      </c>
      <c r="AH264" s="58">
        <v>0</v>
      </c>
      <c r="AI264" s="58">
        <v>0</v>
      </c>
      <c r="AJ264" s="58" t="s">
        <v>290</v>
      </c>
      <c r="AK264" s="58">
        <v>46</v>
      </c>
      <c r="AL264" s="58">
        <v>70</v>
      </c>
      <c r="AM264" s="58">
        <v>191</v>
      </c>
      <c r="AN264" s="58" t="s">
        <v>290</v>
      </c>
      <c r="AO264" s="58">
        <v>609</v>
      </c>
      <c r="AP264" s="58">
        <v>24</v>
      </c>
      <c r="AQ264" s="58">
        <v>435</v>
      </c>
      <c r="AR264" s="58">
        <v>508</v>
      </c>
      <c r="AS264" s="58">
        <v>55</v>
      </c>
      <c r="AT264" s="58">
        <v>75</v>
      </c>
      <c r="AU264" s="58">
        <v>72</v>
      </c>
      <c r="AV264" s="58">
        <v>943</v>
      </c>
      <c r="AW264" s="57"/>
    </row>
    <row r="265" spans="1:49">
      <c r="A265" s="57" t="s">
        <v>1739</v>
      </c>
      <c r="B265" s="57" t="s">
        <v>1740</v>
      </c>
      <c r="C265" s="57"/>
      <c r="D265" s="57" t="s">
        <v>1741</v>
      </c>
      <c r="E265" s="57" t="s">
        <v>881</v>
      </c>
      <c r="F265" s="57" t="s">
        <v>1742</v>
      </c>
      <c r="G265" s="57" t="s">
        <v>1122</v>
      </c>
      <c r="H265" s="57" t="s">
        <v>288</v>
      </c>
      <c r="I265" s="57" t="s">
        <v>1743</v>
      </c>
      <c r="J265" s="136">
        <v>7733867778</v>
      </c>
      <c r="K265" s="57" t="s">
        <v>146</v>
      </c>
      <c r="L265">
        <v>9</v>
      </c>
      <c r="M265">
        <v>16</v>
      </c>
      <c r="N265">
        <v>14</v>
      </c>
      <c r="O265" s="65">
        <v>39</v>
      </c>
      <c r="P265" s="58">
        <v>15</v>
      </c>
      <c r="Q265" s="58" t="s">
        <v>290</v>
      </c>
      <c r="R265" s="58">
        <v>0</v>
      </c>
      <c r="S265" s="58">
        <v>0</v>
      </c>
      <c r="T265" s="58">
        <v>0</v>
      </c>
      <c r="U265" s="58">
        <v>0</v>
      </c>
      <c r="V265" s="58">
        <v>0</v>
      </c>
      <c r="W265" s="58">
        <v>0</v>
      </c>
      <c r="X265" s="58">
        <v>0</v>
      </c>
      <c r="Y265" s="58">
        <v>0</v>
      </c>
      <c r="Z265" s="58">
        <v>0</v>
      </c>
      <c r="AA265" s="58">
        <v>0</v>
      </c>
      <c r="AB265" s="58">
        <v>0</v>
      </c>
      <c r="AC265" s="58">
        <v>0</v>
      </c>
      <c r="AD265" s="58">
        <v>0</v>
      </c>
      <c r="AE265" s="58">
        <v>0</v>
      </c>
      <c r="AF265" s="58">
        <v>0</v>
      </c>
      <c r="AG265" s="58">
        <v>0</v>
      </c>
      <c r="AH265" s="58">
        <v>0</v>
      </c>
      <c r="AI265" s="58">
        <v>0</v>
      </c>
      <c r="AJ265" s="58">
        <v>0</v>
      </c>
      <c r="AK265" s="58">
        <v>0</v>
      </c>
      <c r="AL265" s="58">
        <v>19</v>
      </c>
      <c r="AM265" s="58">
        <v>0</v>
      </c>
      <c r="AN265" s="58">
        <v>0</v>
      </c>
      <c r="AO265" s="58">
        <v>0</v>
      </c>
      <c r="AP265" s="58">
        <v>0</v>
      </c>
      <c r="AQ265" s="58" t="s">
        <v>290</v>
      </c>
      <c r="AR265" s="58">
        <v>12</v>
      </c>
      <c r="AS265" s="58">
        <v>0</v>
      </c>
      <c r="AT265" s="58">
        <v>0</v>
      </c>
      <c r="AU265" s="58">
        <v>19</v>
      </c>
      <c r="AV265" s="58">
        <v>19</v>
      </c>
      <c r="AW265" s="57"/>
    </row>
    <row r="266" spans="1:49">
      <c r="A266" s="57" t="s">
        <v>1744</v>
      </c>
      <c r="B266" s="57" t="s">
        <v>1745</v>
      </c>
      <c r="C266" s="57" t="s">
        <v>353</v>
      </c>
      <c r="D266" s="57" t="s">
        <v>1746</v>
      </c>
      <c r="E266" s="57" t="s">
        <v>1747</v>
      </c>
      <c r="F266" s="57" t="s">
        <v>1748</v>
      </c>
      <c r="G266" s="57" t="s">
        <v>1122</v>
      </c>
      <c r="H266" s="57" t="s">
        <v>288</v>
      </c>
      <c r="I266" s="57" t="s">
        <v>1749</v>
      </c>
      <c r="J266" s="136">
        <v>7732784212</v>
      </c>
      <c r="K266" s="57" t="s">
        <v>146</v>
      </c>
      <c r="L266">
        <v>4</v>
      </c>
      <c r="M266">
        <v>26</v>
      </c>
      <c r="N266">
        <v>14</v>
      </c>
      <c r="O266" s="65">
        <v>44</v>
      </c>
      <c r="P266" s="58">
        <v>0</v>
      </c>
      <c r="Q266" s="58">
        <v>0</v>
      </c>
      <c r="R266" s="58">
        <v>0</v>
      </c>
      <c r="S266" s="58">
        <v>0</v>
      </c>
      <c r="T266" s="58">
        <v>0</v>
      </c>
      <c r="U266" s="58">
        <v>0</v>
      </c>
      <c r="V266" s="58">
        <v>0</v>
      </c>
      <c r="W266" s="58">
        <v>0</v>
      </c>
      <c r="X266" s="58">
        <v>0</v>
      </c>
      <c r="Y266" s="58">
        <v>0</v>
      </c>
      <c r="Z266" s="58">
        <v>74</v>
      </c>
      <c r="AA266" s="58">
        <v>70</v>
      </c>
      <c r="AB266" s="58">
        <v>81</v>
      </c>
      <c r="AC266" s="58">
        <v>91</v>
      </c>
      <c r="AD266" s="58">
        <v>0</v>
      </c>
      <c r="AE266" s="58">
        <v>0</v>
      </c>
      <c r="AF266" s="58">
        <v>0</v>
      </c>
      <c r="AG266" s="58">
        <v>0</v>
      </c>
      <c r="AH266" s="58">
        <v>0</v>
      </c>
      <c r="AI266" s="58">
        <v>0</v>
      </c>
      <c r="AJ266" s="58">
        <v>0</v>
      </c>
      <c r="AK266" s="58">
        <v>17</v>
      </c>
      <c r="AL266" s="58">
        <v>102</v>
      </c>
      <c r="AM266" s="58">
        <v>173</v>
      </c>
      <c r="AN266" s="58">
        <v>0</v>
      </c>
      <c r="AO266" s="58">
        <v>18</v>
      </c>
      <c r="AP266" s="58" t="s">
        <v>290</v>
      </c>
      <c r="AQ266" s="58">
        <v>161</v>
      </c>
      <c r="AR266" s="58">
        <v>155</v>
      </c>
      <c r="AS266" s="58">
        <v>46</v>
      </c>
      <c r="AT266" s="58">
        <v>43</v>
      </c>
      <c r="AU266" s="58">
        <v>0</v>
      </c>
      <c r="AV266" s="58">
        <v>316</v>
      </c>
      <c r="AW266" s="57"/>
    </row>
    <row r="267" spans="1:49">
      <c r="A267" s="57" t="s">
        <v>1750</v>
      </c>
      <c r="B267" s="57" t="s">
        <v>1751</v>
      </c>
      <c r="C267" s="57"/>
      <c r="D267" s="57" t="s">
        <v>787</v>
      </c>
      <c r="E267" s="57" t="s">
        <v>1752</v>
      </c>
      <c r="F267" s="57" t="s">
        <v>1753</v>
      </c>
      <c r="G267" s="57" t="s">
        <v>1122</v>
      </c>
      <c r="H267" s="57" t="s">
        <v>288</v>
      </c>
      <c r="I267" s="57" t="s">
        <v>1754</v>
      </c>
      <c r="J267" s="136">
        <v>7732761261</v>
      </c>
      <c r="K267" s="57" t="s">
        <v>146</v>
      </c>
      <c r="L267">
        <v>2</v>
      </c>
      <c r="M267">
        <v>26</v>
      </c>
      <c r="N267">
        <v>19</v>
      </c>
      <c r="O267" s="65">
        <v>47</v>
      </c>
      <c r="P267" s="58">
        <v>0</v>
      </c>
      <c r="Q267" s="58">
        <v>0</v>
      </c>
      <c r="R267" s="58">
        <v>0</v>
      </c>
      <c r="S267" s="58">
        <v>0</v>
      </c>
      <c r="T267" s="58">
        <v>0</v>
      </c>
      <c r="U267" s="58">
        <v>0</v>
      </c>
      <c r="V267" s="58">
        <v>0</v>
      </c>
      <c r="W267" s="58">
        <v>0</v>
      </c>
      <c r="X267" s="58">
        <v>0</v>
      </c>
      <c r="Y267" s="58">
        <v>0</v>
      </c>
      <c r="Z267" s="58">
        <v>34</v>
      </c>
      <c r="AA267" s="58">
        <v>26</v>
      </c>
      <c r="AB267" s="58">
        <v>30</v>
      </c>
      <c r="AC267" s="58">
        <v>43</v>
      </c>
      <c r="AD267" s="58">
        <v>0</v>
      </c>
      <c r="AE267" s="58">
        <v>0</v>
      </c>
      <c r="AF267" s="58">
        <v>0</v>
      </c>
      <c r="AG267" s="58">
        <v>0</v>
      </c>
      <c r="AH267" s="58">
        <v>0</v>
      </c>
      <c r="AI267" s="58">
        <v>0</v>
      </c>
      <c r="AJ267" s="58" t="s">
        <v>290</v>
      </c>
      <c r="AK267" s="58" t="s">
        <v>290</v>
      </c>
      <c r="AL267" s="58">
        <v>46</v>
      </c>
      <c r="AM267" s="58">
        <v>61</v>
      </c>
      <c r="AN267" s="58" t="s">
        <v>290</v>
      </c>
      <c r="AO267" s="58">
        <v>10</v>
      </c>
      <c r="AP267" s="58">
        <v>12</v>
      </c>
      <c r="AQ267" s="58">
        <v>133</v>
      </c>
      <c r="AR267" s="58">
        <v>0</v>
      </c>
      <c r="AS267" s="58">
        <v>36</v>
      </c>
      <c r="AT267" s="58">
        <v>0</v>
      </c>
      <c r="AU267" s="58">
        <v>113</v>
      </c>
      <c r="AV267" s="58">
        <v>133</v>
      </c>
      <c r="AW267" s="57"/>
    </row>
    <row r="268" spans="1:49">
      <c r="A268" s="57" t="s">
        <v>1755</v>
      </c>
      <c r="B268" s="57" t="s">
        <v>1756</v>
      </c>
      <c r="C268" s="57" t="s">
        <v>353</v>
      </c>
      <c r="D268" s="57" t="s">
        <v>1757</v>
      </c>
      <c r="E268" s="57" t="s">
        <v>1758</v>
      </c>
      <c r="F268" s="57" t="s">
        <v>1759</v>
      </c>
      <c r="G268" s="57" t="s">
        <v>1122</v>
      </c>
      <c r="H268" s="57" t="s">
        <v>288</v>
      </c>
      <c r="I268" s="57" t="s">
        <v>1760</v>
      </c>
      <c r="J268" s="136">
        <v>7737029450</v>
      </c>
      <c r="K268" s="57" t="s">
        <v>146</v>
      </c>
      <c r="L268">
        <v>15</v>
      </c>
      <c r="M268">
        <v>253</v>
      </c>
      <c r="N268">
        <v>119</v>
      </c>
      <c r="O268" s="65">
        <v>387</v>
      </c>
      <c r="P268" s="58">
        <v>268</v>
      </c>
      <c r="Q268" s="58">
        <v>144</v>
      </c>
      <c r="R268" s="58">
        <v>137</v>
      </c>
      <c r="S268" s="58">
        <v>143</v>
      </c>
      <c r="T268" s="58">
        <v>139</v>
      </c>
      <c r="U268" s="58">
        <v>143</v>
      </c>
      <c r="V268" s="58">
        <v>140</v>
      </c>
      <c r="W268" s="58">
        <v>150</v>
      </c>
      <c r="X268" s="58">
        <v>153</v>
      </c>
      <c r="Y268" s="58">
        <v>155</v>
      </c>
      <c r="Z268" s="58">
        <v>155</v>
      </c>
      <c r="AA268" s="58">
        <v>154</v>
      </c>
      <c r="AB268" s="58">
        <v>159</v>
      </c>
      <c r="AC268" s="58">
        <v>158</v>
      </c>
      <c r="AD268" s="58">
        <v>0</v>
      </c>
      <c r="AE268" s="58">
        <v>0</v>
      </c>
      <c r="AF268" s="58">
        <v>0</v>
      </c>
      <c r="AG268" s="58">
        <v>0</v>
      </c>
      <c r="AH268" s="58">
        <v>0</v>
      </c>
      <c r="AI268" s="58">
        <v>0</v>
      </c>
      <c r="AJ268" s="58" t="s">
        <v>290</v>
      </c>
      <c r="AK268" s="58">
        <v>780</v>
      </c>
      <c r="AL268" s="58">
        <v>196</v>
      </c>
      <c r="AM268" s="58">
        <v>154</v>
      </c>
      <c r="AN268" s="58" t="s">
        <v>290</v>
      </c>
      <c r="AO268" s="58">
        <v>899</v>
      </c>
      <c r="AP268" s="58">
        <v>164</v>
      </c>
      <c r="AQ268" s="58">
        <v>1135</v>
      </c>
      <c r="AR268" s="58">
        <v>1063</v>
      </c>
      <c r="AS268" s="58">
        <v>90</v>
      </c>
      <c r="AT268" s="58">
        <v>64</v>
      </c>
      <c r="AU268" s="58">
        <v>35</v>
      </c>
      <c r="AV268" s="58">
        <v>2198</v>
      </c>
      <c r="AW268" s="57"/>
    </row>
    <row r="269" spans="1:49">
      <c r="A269" s="57" t="s">
        <v>1761</v>
      </c>
      <c r="B269" s="57" t="s">
        <v>1762</v>
      </c>
      <c r="C269" s="57"/>
      <c r="D269" s="57" t="s">
        <v>1038</v>
      </c>
      <c r="E269" s="57" t="s">
        <v>1763</v>
      </c>
      <c r="F269" s="57" t="s">
        <v>1764</v>
      </c>
      <c r="G269" s="57" t="s">
        <v>1122</v>
      </c>
      <c r="H269" s="57" t="s">
        <v>288</v>
      </c>
      <c r="I269" s="57" t="s">
        <v>1695</v>
      </c>
      <c r="J269" s="136">
        <v>3129440304</v>
      </c>
      <c r="K269" s="57" t="s">
        <v>146</v>
      </c>
      <c r="L269">
        <v>8.5</v>
      </c>
      <c r="M269">
        <v>42</v>
      </c>
      <c r="N269">
        <v>13</v>
      </c>
      <c r="O269" s="65">
        <v>63.5</v>
      </c>
      <c r="P269" s="58">
        <v>37</v>
      </c>
      <c r="Q269" s="58">
        <v>33</v>
      </c>
      <c r="R269" s="58">
        <v>26</v>
      </c>
      <c r="S269" s="58">
        <v>38</v>
      </c>
      <c r="T269" s="58">
        <v>33</v>
      </c>
      <c r="U269" s="58">
        <v>41</v>
      </c>
      <c r="V269" s="58">
        <v>46</v>
      </c>
      <c r="W269" s="58">
        <v>38</v>
      </c>
      <c r="X269" s="58">
        <v>44</v>
      </c>
      <c r="Y269" s="58">
        <v>38</v>
      </c>
      <c r="Z269" s="58">
        <v>0</v>
      </c>
      <c r="AA269" s="58">
        <v>0</v>
      </c>
      <c r="AB269" s="58">
        <v>0</v>
      </c>
      <c r="AC269" s="58">
        <v>0</v>
      </c>
      <c r="AD269" s="58">
        <v>0</v>
      </c>
      <c r="AE269" s="58">
        <v>0</v>
      </c>
      <c r="AF269" s="58">
        <v>0</v>
      </c>
      <c r="AG269" s="58">
        <v>0</v>
      </c>
      <c r="AH269" s="58">
        <v>0</v>
      </c>
      <c r="AI269" s="58">
        <v>0</v>
      </c>
      <c r="AJ269" s="58">
        <v>0</v>
      </c>
      <c r="AK269" s="58">
        <v>17</v>
      </c>
      <c r="AL269" s="58" t="s">
        <v>290</v>
      </c>
      <c r="AM269" s="58">
        <v>61</v>
      </c>
      <c r="AN269" s="58">
        <v>0</v>
      </c>
      <c r="AO269" s="58">
        <v>266</v>
      </c>
      <c r="AP269" s="58">
        <v>29</v>
      </c>
      <c r="AQ269" s="58">
        <v>193</v>
      </c>
      <c r="AR269" s="58">
        <v>181</v>
      </c>
      <c r="AS269" s="58">
        <v>0</v>
      </c>
      <c r="AT269" s="58">
        <v>0</v>
      </c>
      <c r="AU269" s="58" t="s">
        <v>290</v>
      </c>
      <c r="AV269" s="58">
        <v>374</v>
      </c>
      <c r="AW269" s="57"/>
    </row>
    <row r="270" spans="1:49">
      <c r="A270" s="57" t="s">
        <v>1765</v>
      </c>
      <c r="B270" s="57" t="s">
        <v>1766</v>
      </c>
      <c r="C270" s="57"/>
      <c r="D270" s="57" t="s">
        <v>1767</v>
      </c>
      <c r="E270" s="57" t="s">
        <v>1768</v>
      </c>
      <c r="F270" s="57" t="s">
        <v>1769</v>
      </c>
      <c r="G270" s="57" t="s">
        <v>1122</v>
      </c>
      <c r="H270" s="57" t="s">
        <v>288</v>
      </c>
      <c r="I270" s="57" t="s">
        <v>1770</v>
      </c>
      <c r="J270" s="136">
        <v>3128040702</v>
      </c>
      <c r="K270" s="57" t="s">
        <v>146</v>
      </c>
      <c r="L270">
        <v>8</v>
      </c>
      <c r="M270">
        <v>21</v>
      </c>
      <c r="N270">
        <v>3</v>
      </c>
      <c r="O270" s="65">
        <v>32</v>
      </c>
      <c r="P270" s="58">
        <v>60</v>
      </c>
      <c r="Q270" s="58">
        <v>20</v>
      </c>
      <c r="R270" s="58">
        <v>12</v>
      </c>
      <c r="S270" s="58" t="s">
        <v>290</v>
      </c>
      <c r="T270" s="58" t="s">
        <v>290</v>
      </c>
      <c r="U270" s="58">
        <v>0</v>
      </c>
      <c r="V270" s="58">
        <v>0</v>
      </c>
      <c r="W270" s="58">
        <v>0</v>
      </c>
      <c r="X270" s="58">
        <v>0</v>
      </c>
      <c r="Y270" s="58">
        <v>0</v>
      </c>
      <c r="Z270" s="58">
        <v>0</v>
      </c>
      <c r="AA270" s="58">
        <v>0</v>
      </c>
      <c r="AB270" s="58">
        <v>0</v>
      </c>
      <c r="AC270" s="58">
        <v>0</v>
      </c>
      <c r="AD270" s="58">
        <v>0</v>
      </c>
      <c r="AE270" s="58">
        <v>0</v>
      </c>
      <c r="AF270" s="58">
        <v>0</v>
      </c>
      <c r="AG270" s="58">
        <v>0</v>
      </c>
      <c r="AH270" s="58">
        <v>0</v>
      </c>
      <c r="AI270" s="58">
        <v>0</v>
      </c>
      <c r="AJ270" s="58">
        <v>0</v>
      </c>
      <c r="AK270" s="58">
        <v>26</v>
      </c>
      <c r="AL270" s="58">
        <v>11</v>
      </c>
      <c r="AM270" s="58">
        <v>10</v>
      </c>
      <c r="AN270" s="58" t="s">
        <v>290</v>
      </c>
      <c r="AO270" s="58">
        <v>32</v>
      </c>
      <c r="AP270" s="58">
        <v>21</v>
      </c>
      <c r="AQ270" s="58">
        <v>53</v>
      </c>
      <c r="AR270" s="58">
        <v>50</v>
      </c>
      <c r="AS270" s="58">
        <v>0</v>
      </c>
      <c r="AT270" s="58">
        <v>0</v>
      </c>
      <c r="AU270" s="58">
        <v>0</v>
      </c>
      <c r="AV270" s="58">
        <v>103</v>
      </c>
      <c r="AW270" s="57"/>
    </row>
    <row r="271" spans="1:49">
      <c r="A271" s="57" t="s">
        <v>1771</v>
      </c>
      <c r="B271" s="57" t="s">
        <v>1772</v>
      </c>
      <c r="C271" s="57"/>
      <c r="D271" s="57" t="s">
        <v>419</v>
      </c>
      <c r="E271" s="57" t="s">
        <v>1773</v>
      </c>
      <c r="F271" s="57" t="s">
        <v>1774</v>
      </c>
      <c r="G271" s="57" t="s">
        <v>1122</v>
      </c>
      <c r="H271" s="57" t="s">
        <v>288</v>
      </c>
      <c r="I271" s="57" t="s">
        <v>1717</v>
      </c>
      <c r="J271" s="136">
        <v>7738815300</v>
      </c>
      <c r="K271" s="57" t="s">
        <v>146</v>
      </c>
      <c r="L271">
        <v>14</v>
      </c>
      <c r="M271">
        <v>104</v>
      </c>
      <c r="N271">
        <v>48</v>
      </c>
      <c r="O271" s="65">
        <v>166</v>
      </c>
      <c r="P271" s="58">
        <v>0</v>
      </c>
      <c r="Q271" s="58">
        <v>0</v>
      </c>
      <c r="R271" s="58">
        <v>0</v>
      </c>
      <c r="S271" s="58">
        <v>0</v>
      </c>
      <c r="T271" s="58">
        <v>0</v>
      </c>
      <c r="U271" s="58">
        <v>0</v>
      </c>
      <c r="V271" s="58">
        <v>0</v>
      </c>
      <c r="W271" s="58">
        <v>0</v>
      </c>
      <c r="X271" s="58">
        <v>0</v>
      </c>
      <c r="Y271" s="58">
        <v>0</v>
      </c>
      <c r="Z271" s="58">
        <v>413</v>
      </c>
      <c r="AA271" s="58">
        <v>413</v>
      </c>
      <c r="AB271" s="58">
        <v>396</v>
      </c>
      <c r="AC271" s="58">
        <v>400</v>
      </c>
      <c r="AD271" s="58">
        <v>0</v>
      </c>
      <c r="AE271" s="58">
        <v>0</v>
      </c>
      <c r="AF271" s="58">
        <v>0</v>
      </c>
      <c r="AG271" s="58">
        <v>0</v>
      </c>
      <c r="AH271" s="58">
        <v>0</v>
      </c>
      <c r="AI271" s="58">
        <v>0</v>
      </c>
      <c r="AJ271" s="58" t="s">
        <v>290</v>
      </c>
      <c r="AK271" s="58">
        <v>17</v>
      </c>
      <c r="AL271" s="58">
        <v>161</v>
      </c>
      <c r="AM271" s="58">
        <v>284</v>
      </c>
      <c r="AN271" s="58" t="s">
        <v>290</v>
      </c>
      <c r="AO271" s="58">
        <v>1156</v>
      </c>
      <c r="AP271" s="58">
        <v>0</v>
      </c>
      <c r="AQ271" s="58">
        <v>842</v>
      </c>
      <c r="AR271" s="58">
        <v>780</v>
      </c>
      <c r="AS271" s="58">
        <v>162</v>
      </c>
      <c r="AT271" s="58">
        <v>145</v>
      </c>
      <c r="AU271" s="58">
        <v>0</v>
      </c>
      <c r="AV271" s="58">
        <v>1622</v>
      </c>
      <c r="AW271" s="57"/>
    </row>
    <row r="272" spans="1:49">
      <c r="A272" s="57" t="s">
        <v>1775</v>
      </c>
      <c r="B272" s="57" t="s">
        <v>1776</v>
      </c>
      <c r="C272" s="57" t="s">
        <v>353</v>
      </c>
      <c r="D272" s="57" t="s">
        <v>1777</v>
      </c>
      <c r="E272" s="57" t="s">
        <v>1778</v>
      </c>
      <c r="F272" s="57" t="s">
        <v>1779</v>
      </c>
      <c r="G272" s="57" t="s">
        <v>1122</v>
      </c>
      <c r="H272" s="57" t="s">
        <v>288</v>
      </c>
      <c r="I272" s="57" t="s">
        <v>1717</v>
      </c>
      <c r="J272" s="136">
        <v>7738816500</v>
      </c>
      <c r="K272" s="57" t="s">
        <v>146</v>
      </c>
      <c r="L272">
        <v>14</v>
      </c>
      <c r="M272">
        <v>59</v>
      </c>
      <c r="N272">
        <v>35</v>
      </c>
      <c r="O272" s="65">
        <v>108</v>
      </c>
      <c r="P272" s="58">
        <v>0</v>
      </c>
      <c r="Q272" s="58">
        <v>0</v>
      </c>
      <c r="R272" s="58">
        <v>0</v>
      </c>
      <c r="S272" s="58">
        <v>0</v>
      </c>
      <c r="T272" s="58">
        <v>0</v>
      </c>
      <c r="U272" s="58">
        <v>0</v>
      </c>
      <c r="V272" s="58">
        <v>0</v>
      </c>
      <c r="W272" s="58">
        <v>0</v>
      </c>
      <c r="X272" s="58">
        <v>0</v>
      </c>
      <c r="Y272" s="58">
        <v>0</v>
      </c>
      <c r="Z272" s="58">
        <v>202</v>
      </c>
      <c r="AA272" s="58">
        <v>216</v>
      </c>
      <c r="AB272" s="58">
        <v>207</v>
      </c>
      <c r="AC272" s="58">
        <v>209</v>
      </c>
      <c r="AD272" s="58">
        <v>0</v>
      </c>
      <c r="AE272" s="58">
        <v>0</v>
      </c>
      <c r="AF272" s="58">
        <v>0</v>
      </c>
      <c r="AG272" s="58">
        <v>0</v>
      </c>
      <c r="AH272" s="58">
        <v>0</v>
      </c>
      <c r="AI272" s="58">
        <v>0</v>
      </c>
      <c r="AJ272" s="58" t="s">
        <v>290</v>
      </c>
      <c r="AK272" s="58" t="s">
        <v>290</v>
      </c>
      <c r="AL272" s="58">
        <v>100</v>
      </c>
      <c r="AM272" s="58">
        <v>115</v>
      </c>
      <c r="AN272" s="58" t="s">
        <v>290</v>
      </c>
      <c r="AO272" s="58">
        <v>574</v>
      </c>
      <c r="AP272" s="58">
        <v>33</v>
      </c>
      <c r="AQ272" s="58">
        <v>834</v>
      </c>
      <c r="AR272" s="58">
        <v>0</v>
      </c>
      <c r="AS272" s="58">
        <v>213</v>
      </c>
      <c r="AT272" s="58">
        <v>0</v>
      </c>
      <c r="AU272" s="58">
        <v>36</v>
      </c>
      <c r="AV272" s="58">
        <v>834</v>
      </c>
      <c r="AW272" s="57"/>
    </row>
    <row r="273" spans="1:49">
      <c r="A273" s="57" t="s">
        <v>1780</v>
      </c>
      <c r="B273" s="57" t="s">
        <v>1781</v>
      </c>
      <c r="C273" s="57"/>
      <c r="D273" s="57" t="s">
        <v>1782</v>
      </c>
      <c r="E273" s="57" t="s">
        <v>1783</v>
      </c>
      <c r="F273" s="57" t="s">
        <v>1784</v>
      </c>
      <c r="G273" s="57" t="s">
        <v>1122</v>
      </c>
      <c r="H273" s="57" t="s">
        <v>288</v>
      </c>
      <c r="I273" s="57" t="s">
        <v>1785</v>
      </c>
      <c r="J273" s="136">
        <v>7738816700</v>
      </c>
      <c r="K273" s="57" t="s">
        <v>146</v>
      </c>
      <c r="L273">
        <v>10</v>
      </c>
      <c r="M273">
        <v>52</v>
      </c>
      <c r="N273">
        <v>12</v>
      </c>
      <c r="O273" s="65">
        <v>74</v>
      </c>
      <c r="P273" s="58">
        <v>33</v>
      </c>
      <c r="Q273" s="58">
        <v>45</v>
      </c>
      <c r="R273" s="58">
        <v>39</v>
      </c>
      <c r="S273" s="58">
        <v>32</v>
      </c>
      <c r="T273" s="58">
        <v>34</v>
      </c>
      <c r="U273" s="58">
        <v>28</v>
      </c>
      <c r="V273" s="58">
        <v>33</v>
      </c>
      <c r="W273" s="58">
        <v>34</v>
      </c>
      <c r="X273" s="58">
        <v>38</v>
      </c>
      <c r="Y273" s="58">
        <v>39</v>
      </c>
      <c r="Z273" s="58">
        <v>32</v>
      </c>
      <c r="AA273" s="58">
        <v>32</v>
      </c>
      <c r="AB273" s="58">
        <v>37</v>
      </c>
      <c r="AC273" s="58">
        <v>30</v>
      </c>
      <c r="AD273" s="58">
        <v>0</v>
      </c>
      <c r="AE273" s="58">
        <v>0</v>
      </c>
      <c r="AF273" s="58">
        <v>0</v>
      </c>
      <c r="AG273" s="58">
        <v>0</v>
      </c>
      <c r="AH273" s="58">
        <v>0</v>
      </c>
      <c r="AI273" s="58">
        <v>0</v>
      </c>
      <c r="AJ273" s="58">
        <v>0</v>
      </c>
      <c r="AK273" s="58">
        <v>22</v>
      </c>
      <c r="AL273" s="58">
        <v>323</v>
      </c>
      <c r="AM273" s="58">
        <v>31</v>
      </c>
      <c r="AN273" s="58">
        <v>0</v>
      </c>
      <c r="AO273" s="58">
        <v>72</v>
      </c>
      <c r="AP273" s="58">
        <v>38</v>
      </c>
      <c r="AQ273" s="58">
        <v>264</v>
      </c>
      <c r="AR273" s="58">
        <v>222</v>
      </c>
      <c r="AS273" s="58">
        <v>17</v>
      </c>
      <c r="AT273" s="58">
        <v>13</v>
      </c>
      <c r="AU273" s="58">
        <v>0</v>
      </c>
      <c r="AV273" s="58">
        <v>486</v>
      </c>
      <c r="AW273" s="57"/>
    </row>
    <row r="274" spans="1:49">
      <c r="A274" s="57" t="s">
        <v>1786</v>
      </c>
      <c r="B274" s="57" t="s">
        <v>1762</v>
      </c>
      <c r="C274" s="57" t="s">
        <v>1570</v>
      </c>
      <c r="D274" s="57" t="s">
        <v>1787</v>
      </c>
      <c r="E274" s="57" t="s">
        <v>1788</v>
      </c>
      <c r="F274" s="57" t="s">
        <v>1789</v>
      </c>
      <c r="G274" s="57" t="s">
        <v>1122</v>
      </c>
      <c r="H274" s="57" t="s">
        <v>288</v>
      </c>
      <c r="I274" s="57" t="s">
        <v>1790</v>
      </c>
      <c r="J274" s="136">
        <v>7733754674</v>
      </c>
      <c r="K274" s="57" t="s">
        <v>146</v>
      </c>
      <c r="L274">
        <v>2</v>
      </c>
      <c r="M274">
        <v>10</v>
      </c>
      <c r="N274">
        <v>7</v>
      </c>
      <c r="O274" s="65">
        <v>19</v>
      </c>
      <c r="P274" s="58">
        <v>16</v>
      </c>
      <c r="Q274" s="58">
        <v>15</v>
      </c>
      <c r="R274" s="58" t="s">
        <v>290</v>
      </c>
      <c r="S274" s="58">
        <v>14</v>
      </c>
      <c r="T274" s="58">
        <v>19</v>
      </c>
      <c r="U274" s="58">
        <v>17</v>
      </c>
      <c r="V274" s="58">
        <v>18</v>
      </c>
      <c r="W274" s="58">
        <v>17</v>
      </c>
      <c r="X274" s="58">
        <v>20</v>
      </c>
      <c r="Y274" s="58">
        <v>20</v>
      </c>
      <c r="Z274" s="58">
        <v>0</v>
      </c>
      <c r="AA274" s="58">
        <v>0</v>
      </c>
      <c r="AB274" s="58">
        <v>0</v>
      </c>
      <c r="AC274" s="58">
        <v>0</v>
      </c>
      <c r="AD274" s="58">
        <v>16</v>
      </c>
      <c r="AE274" s="58">
        <v>0</v>
      </c>
      <c r="AF274" s="58">
        <v>0</v>
      </c>
      <c r="AG274" s="58">
        <v>0</v>
      </c>
      <c r="AH274" s="58">
        <v>0</v>
      </c>
      <c r="AI274" s="58">
        <v>0</v>
      </c>
      <c r="AJ274" s="58">
        <v>0</v>
      </c>
      <c r="AK274" s="58">
        <v>0</v>
      </c>
      <c r="AL274" s="58">
        <v>51</v>
      </c>
      <c r="AM274" s="58">
        <v>118</v>
      </c>
      <c r="AN274" s="58" t="s">
        <v>290</v>
      </c>
      <c r="AO274" s="58" t="s">
        <v>290</v>
      </c>
      <c r="AP274" s="58" t="s">
        <v>290</v>
      </c>
      <c r="AQ274" s="58">
        <v>87</v>
      </c>
      <c r="AR274" s="58">
        <v>94</v>
      </c>
      <c r="AS274" s="58">
        <v>0</v>
      </c>
      <c r="AT274" s="58">
        <v>0</v>
      </c>
      <c r="AU274" s="58">
        <v>150</v>
      </c>
      <c r="AV274" s="58">
        <v>181</v>
      </c>
      <c r="AW274" s="57"/>
    </row>
    <row r="275" spans="1:49">
      <c r="A275" s="57" t="s">
        <v>1791</v>
      </c>
      <c r="B275" s="57" t="s">
        <v>1792</v>
      </c>
      <c r="C275" s="57"/>
      <c r="D275" s="57" t="s">
        <v>1793</v>
      </c>
      <c r="E275" s="57" t="s">
        <v>1794</v>
      </c>
      <c r="F275" s="57" t="s">
        <v>1795</v>
      </c>
      <c r="G275" s="57" t="s">
        <v>1122</v>
      </c>
      <c r="H275" s="57" t="s">
        <v>288</v>
      </c>
      <c r="I275" s="57" t="s">
        <v>1760</v>
      </c>
      <c r="J275" s="136">
        <v>7733241020</v>
      </c>
      <c r="K275" s="57" t="s">
        <v>146</v>
      </c>
      <c r="L275">
        <v>5.4</v>
      </c>
      <c r="M275">
        <v>41.2</v>
      </c>
      <c r="N275">
        <v>27.8</v>
      </c>
      <c r="O275" s="65">
        <v>74.400000000000006</v>
      </c>
      <c r="P275" s="58">
        <v>0</v>
      </c>
      <c r="Q275" s="58">
        <v>0</v>
      </c>
      <c r="R275" s="58">
        <v>0</v>
      </c>
      <c r="S275" s="58">
        <v>0</v>
      </c>
      <c r="T275" s="58">
        <v>0</v>
      </c>
      <c r="U275" s="58">
        <v>0</v>
      </c>
      <c r="V275" s="58">
        <v>0</v>
      </c>
      <c r="W275" s="58">
        <v>0</v>
      </c>
      <c r="X275" s="58">
        <v>0</v>
      </c>
      <c r="Y275" s="58">
        <v>0</v>
      </c>
      <c r="Z275" s="58">
        <v>157</v>
      </c>
      <c r="AA275" s="58">
        <v>154</v>
      </c>
      <c r="AB275" s="58">
        <v>139</v>
      </c>
      <c r="AC275" s="58">
        <v>132</v>
      </c>
      <c r="AD275" s="58">
        <v>0</v>
      </c>
      <c r="AE275" s="58">
        <v>0</v>
      </c>
      <c r="AF275" s="58">
        <v>0</v>
      </c>
      <c r="AG275" s="58">
        <v>0</v>
      </c>
      <c r="AH275" s="58">
        <v>0</v>
      </c>
      <c r="AI275" s="58">
        <v>0</v>
      </c>
      <c r="AJ275" s="58">
        <v>0</v>
      </c>
      <c r="AK275" s="58" t="s">
        <v>290</v>
      </c>
      <c r="AL275" s="58">
        <v>155</v>
      </c>
      <c r="AM275" s="58">
        <v>123</v>
      </c>
      <c r="AN275" s="58" t="s">
        <v>290</v>
      </c>
      <c r="AO275" s="58">
        <v>270</v>
      </c>
      <c r="AP275" s="58">
        <v>29</v>
      </c>
      <c r="AQ275" s="58">
        <v>0</v>
      </c>
      <c r="AR275" s="58">
        <v>582</v>
      </c>
      <c r="AS275" s="58">
        <v>0</v>
      </c>
      <c r="AT275" s="58">
        <v>152</v>
      </c>
      <c r="AU275" s="58">
        <v>134</v>
      </c>
      <c r="AV275" s="58">
        <v>582</v>
      </c>
      <c r="AW275" s="57"/>
    </row>
    <row r="276" spans="1:49">
      <c r="A276" s="57" t="s">
        <v>1796</v>
      </c>
      <c r="B276" s="57" t="s">
        <v>1797</v>
      </c>
      <c r="C276" s="57"/>
      <c r="D276" s="57" t="s">
        <v>981</v>
      </c>
      <c r="E276" s="57" t="s">
        <v>1798</v>
      </c>
      <c r="F276" s="57" t="s">
        <v>1799</v>
      </c>
      <c r="G276" s="57" t="s">
        <v>1122</v>
      </c>
      <c r="H276" s="57" t="s">
        <v>288</v>
      </c>
      <c r="I276" s="57" t="s">
        <v>1800</v>
      </c>
      <c r="J276" s="136">
        <v>7737224600</v>
      </c>
      <c r="K276" s="57" t="s">
        <v>146</v>
      </c>
      <c r="L276">
        <v>3.6</v>
      </c>
      <c r="M276">
        <v>19.8</v>
      </c>
      <c r="N276">
        <v>8.6</v>
      </c>
      <c r="O276" s="65">
        <v>32</v>
      </c>
      <c r="P276" s="58">
        <v>15</v>
      </c>
      <c r="Q276" s="58">
        <v>20</v>
      </c>
      <c r="R276" s="58">
        <v>17</v>
      </c>
      <c r="S276" s="58">
        <v>20</v>
      </c>
      <c r="T276" s="58">
        <v>24</v>
      </c>
      <c r="U276" s="58">
        <v>18</v>
      </c>
      <c r="V276" s="58">
        <v>14</v>
      </c>
      <c r="W276" s="58">
        <v>13</v>
      </c>
      <c r="X276" s="58">
        <v>20</v>
      </c>
      <c r="Y276" s="58">
        <v>11</v>
      </c>
      <c r="Z276" s="58">
        <v>34</v>
      </c>
      <c r="AA276" s="58">
        <v>24</v>
      </c>
      <c r="AB276" s="58">
        <v>34</v>
      </c>
      <c r="AC276" s="58">
        <v>12</v>
      </c>
      <c r="AD276" s="58">
        <v>0</v>
      </c>
      <c r="AE276" s="58">
        <v>0</v>
      </c>
      <c r="AF276" s="58">
        <v>0</v>
      </c>
      <c r="AG276" s="58">
        <v>0</v>
      </c>
      <c r="AH276" s="58">
        <v>0</v>
      </c>
      <c r="AI276" s="58">
        <v>0</v>
      </c>
      <c r="AJ276" s="58">
        <v>0</v>
      </c>
      <c r="AK276" s="58">
        <v>0</v>
      </c>
      <c r="AL276" s="58">
        <v>273</v>
      </c>
      <c r="AM276" s="58" t="s">
        <v>290</v>
      </c>
      <c r="AN276" s="58">
        <v>0</v>
      </c>
      <c r="AO276" s="58" t="s">
        <v>290</v>
      </c>
      <c r="AP276" s="58" t="s">
        <v>290</v>
      </c>
      <c r="AQ276" s="58">
        <v>137</v>
      </c>
      <c r="AR276" s="58">
        <v>139</v>
      </c>
      <c r="AS276" s="58" t="s">
        <v>290</v>
      </c>
      <c r="AT276" s="58" t="s">
        <v>290</v>
      </c>
      <c r="AU276" s="58">
        <v>150</v>
      </c>
      <c r="AV276" s="58">
        <v>276</v>
      </c>
      <c r="AW276" s="57"/>
    </row>
    <row r="277" spans="1:49">
      <c r="A277" s="57" t="s">
        <v>1801</v>
      </c>
      <c r="B277" s="57" t="s">
        <v>1802</v>
      </c>
      <c r="C277" s="57"/>
      <c r="D277" s="57" t="s">
        <v>787</v>
      </c>
      <c r="E277" s="57" t="s">
        <v>1803</v>
      </c>
      <c r="F277" s="57" t="s">
        <v>1804</v>
      </c>
      <c r="G277" s="57" t="s">
        <v>1122</v>
      </c>
      <c r="H277" s="57" t="s">
        <v>288</v>
      </c>
      <c r="I277" s="57" t="s">
        <v>1805</v>
      </c>
      <c r="J277" s="136">
        <v>7737756616</v>
      </c>
      <c r="K277" s="57" t="s">
        <v>146</v>
      </c>
      <c r="L277">
        <v>8</v>
      </c>
      <c r="M277">
        <v>34.5</v>
      </c>
      <c r="N277">
        <v>16</v>
      </c>
      <c r="O277" s="65">
        <v>58.5</v>
      </c>
      <c r="P277" s="58">
        <v>0</v>
      </c>
      <c r="Q277" s="58">
        <v>0</v>
      </c>
      <c r="R277" s="58">
        <v>0</v>
      </c>
      <c r="S277" s="58">
        <v>0</v>
      </c>
      <c r="T277" s="58">
        <v>0</v>
      </c>
      <c r="U277" s="58">
        <v>0</v>
      </c>
      <c r="V277" s="58">
        <v>0</v>
      </c>
      <c r="W277" s="58">
        <v>0</v>
      </c>
      <c r="X277" s="58">
        <v>0</v>
      </c>
      <c r="Y277" s="58">
        <v>0</v>
      </c>
      <c r="Z277" s="58">
        <v>131</v>
      </c>
      <c r="AA277" s="58">
        <v>103</v>
      </c>
      <c r="AB277" s="58">
        <v>121</v>
      </c>
      <c r="AC277" s="58">
        <v>105</v>
      </c>
      <c r="AD277" s="58">
        <v>0</v>
      </c>
      <c r="AE277" s="58">
        <v>0</v>
      </c>
      <c r="AF277" s="58">
        <v>0</v>
      </c>
      <c r="AG277" s="58">
        <v>0</v>
      </c>
      <c r="AH277" s="58">
        <v>0</v>
      </c>
      <c r="AI277" s="58">
        <v>0</v>
      </c>
      <c r="AJ277" s="58" t="s">
        <v>290</v>
      </c>
      <c r="AK277" s="58">
        <v>10</v>
      </c>
      <c r="AL277" s="58" t="s">
        <v>290</v>
      </c>
      <c r="AM277" s="58">
        <v>65</v>
      </c>
      <c r="AN277" s="58">
        <v>0</v>
      </c>
      <c r="AO277" s="58">
        <v>362</v>
      </c>
      <c r="AP277" s="58">
        <v>19</v>
      </c>
      <c r="AQ277" s="58">
        <v>460</v>
      </c>
      <c r="AR277" s="58">
        <v>0</v>
      </c>
      <c r="AS277" s="58">
        <v>119</v>
      </c>
      <c r="AT277" s="58">
        <v>0</v>
      </c>
      <c r="AU277" s="58">
        <v>0</v>
      </c>
      <c r="AV277" s="58">
        <v>460</v>
      </c>
      <c r="AW277" s="57"/>
    </row>
    <row r="278" spans="1:49">
      <c r="A278" s="57" t="s">
        <v>1806</v>
      </c>
      <c r="B278" s="57" t="s">
        <v>1807</v>
      </c>
      <c r="C278" s="57" t="s">
        <v>353</v>
      </c>
      <c r="D278" s="57" t="s">
        <v>651</v>
      </c>
      <c r="E278" s="57" t="s">
        <v>1808</v>
      </c>
      <c r="F278" s="57" t="s">
        <v>1809</v>
      </c>
      <c r="G278" s="57" t="s">
        <v>1122</v>
      </c>
      <c r="H278" s="57" t="s">
        <v>288</v>
      </c>
      <c r="I278" s="57" t="s">
        <v>1810</v>
      </c>
      <c r="J278" s="136">
        <v>7735220023</v>
      </c>
      <c r="K278" s="57" t="s">
        <v>146</v>
      </c>
      <c r="L278">
        <v>5</v>
      </c>
      <c r="M278">
        <v>11</v>
      </c>
      <c r="N278">
        <v>5</v>
      </c>
      <c r="O278" s="65">
        <v>21</v>
      </c>
      <c r="P278" s="58">
        <v>0</v>
      </c>
      <c r="Q278" s="58">
        <v>0</v>
      </c>
      <c r="R278" s="58">
        <v>0</v>
      </c>
      <c r="S278" s="58">
        <v>0</v>
      </c>
      <c r="T278" s="58">
        <v>0</v>
      </c>
      <c r="U278" s="58">
        <v>0</v>
      </c>
      <c r="V278" s="58">
        <v>0</v>
      </c>
      <c r="W278" s="58">
        <v>0</v>
      </c>
      <c r="X278" s="58">
        <v>0</v>
      </c>
      <c r="Y278" s="58">
        <v>0</v>
      </c>
      <c r="Z278" s="58">
        <v>44</v>
      </c>
      <c r="AA278" s="58">
        <v>36</v>
      </c>
      <c r="AB278" s="58">
        <v>33</v>
      </c>
      <c r="AC278" s="58">
        <v>37</v>
      </c>
      <c r="AD278" s="58">
        <v>0</v>
      </c>
      <c r="AE278" s="58">
        <v>0</v>
      </c>
      <c r="AF278" s="58">
        <v>0</v>
      </c>
      <c r="AG278" s="58">
        <v>0</v>
      </c>
      <c r="AH278" s="58">
        <v>0</v>
      </c>
      <c r="AI278" s="58">
        <v>0</v>
      </c>
      <c r="AJ278" s="58" t="s">
        <v>290</v>
      </c>
      <c r="AK278" s="58">
        <v>0</v>
      </c>
      <c r="AL278" s="58">
        <v>11</v>
      </c>
      <c r="AM278" s="58">
        <v>110</v>
      </c>
      <c r="AN278" s="58">
        <v>0</v>
      </c>
      <c r="AO278" s="58">
        <v>0</v>
      </c>
      <c r="AP278" s="58">
        <v>23</v>
      </c>
      <c r="AQ278" s="58">
        <v>150</v>
      </c>
      <c r="AR278" s="58">
        <v>0</v>
      </c>
      <c r="AS278" s="58">
        <v>33</v>
      </c>
      <c r="AT278" s="58">
        <v>0</v>
      </c>
      <c r="AU278" s="58">
        <v>130</v>
      </c>
      <c r="AV278" s="58">
        <v>150</v>
      </c>
      <c r="AW278" s="57"/>
    </row>
    <row r="279" spans="1:49">
      <c r="A279" s="57" t="s">
        <v>1811</v>
      </c>
      <c r="B279" s="57" t="s">
        <v>1812</v>
      </c>
      <c r="C279" s="57" t="s">
        <v>353</v>
      </c>
      <c r="D279" s="57" t="s">
        <v>1813</v>
      </c>
      <c r="E279" s="57" t="s">
        <v>1814</v>
      </c>
      <c r="F279" s="57" t="s">
        <v>1815</v>
      </c>
      <c r="G279" s="57" t="s">
        <v>1122</v>
      </c>
      <c r="H279" s="57" t="s">
        <v>288</v>
      </c>
      <c r="I279" s="57" t="s">
        <v>1790</v>
      </c>
      <c r="J279" s="136">
        <v>7737317272</v>
      </c>
      <c r="K279" s="57" t="s">
        <v>146</v>
      </c>
      <c r="L279">
        <v>5</v>
      </c>
      <c r="M279">
        <v>11</v>
      </c>
      <c r="N279">
        <v>4</v>
      </c>
      <c r="O279" s="65">
        <v>20</v>
      </c>
      <c r="P279" s="58">
        <v>0</v>
      </c>
      <c r="Q279" s="58">
        <v>0</v>
      </c>
      <c r="R279" s="58">
        <v>0</v>
      </c>
      <c r="S279" s="58">
        <v>0</v>
      </c>
      <c r="T279" s="58">
        <v>0</v>
      </c>
      <c r="U279" s="58">
        <v>0</v>
      </c>
      <c r="V279" s="58">
        <v>0</v>
      </c>
      <c r="W279" s="58">
        <v>0</v>
      </c>
      <c r="X279" s="58">
        <v>0</v>
      </c>
      <c r="Y279" s="58">
        <v>0</v>
      </c>
      <c r="Z279" s="58">
        <v>46</v>
      </c>
      <c r="AA279" s="58">
        <v>35</v>
      </c>
      <c r="AB279" s="58">
        <v>26</v>
      </c>
      <c r="AC279" s="58">
        <v>32</v>
      </c>
      <c r="AD279" s="58">
        <v>0</v>
      </c>
      <c r="AE279" s="58">
        <v>0</v>
      </c>
      <c r="AF279" s="58">
        <v>0</v>
      </c>
      <c r="AG279" s="58">
        <v>0</v>
      </c>
      <c r="AH279" s="58">
        <v>0</v>
      </c>
      <c r="AI279" s="58">
        <v>0</v>
      </c>
      <c r="AJ279" s="58">
        <v>0</v>
      </c>
      <c r="AK279" s="58">
        <v>0</v>
      </c>
      <c r="AL279" s="58">
        <v>66</v>
      </c>
      <c r="AM279" s="58">
        <v>71</v>
      </c>
      <c r="AN279" s="58">
        <v>0</v>
      </c>
      <c r="AO279" s="58" t="s">
        <v>290</v>
      </c>
      <c r="AP279" s="58">
        <v>0</v>
      </c>
      <c r="AQ279" s="58">
        <v>73</v>
      </c>
      <c r="AR279" s="58">
        <v>66</v>
      </c>
      <c r="AS279" s="58" t="s">
        <v>290</v>
      </c>
      <c r="AT279" s="58">
        <v>10</v>
      </c>
      <c r="AU279" s="58">
        <v>130</v>
      </c>
      <c r="AV279" s="58">
        <v>139</v>
      </c>
      <c r="AW279" s="57"/>
    </row>
    <row r="280" spans="1:49">
      <c r="A280" s="57" t="s">
        <v>1816</v>
      </c>
      <c r="B280" s="57" t="s">
        <v>1817</v>
      </c>
      <c r="C280" s="57"/>
      <c r="D280" s="57" t="s">
        <v>1818</v>
      </c>
      <c r="E280" s="57" t="s">
        <v>136</v>
      </c>
      <c r="F280" s="57" t="s">
        <v>1819</v>
      </c>
      <c r="G280" s="57" t="s">
        <v>1122</v>
      </c>
      <c r="H280" s="57" t="s">
        <v>288</v>
      </c>
      <c r="I280" s="57" t="s">
        <v>1711</v>
      </c>
      <c r="J280" s="136">
        <v>3124215900</v>
      </c>
      <c r="K280" s="57" t="s">
        <v>146</v>
      </c>
      <c r="L280">
        <v>6</v>
      </c>
      <c r="M280">
        <v>136</v>
      </c>
      <c r="N280">
        <v>117</v>
      </c>
      <c r="O280" s="65">
        <v>259</v>
      </c>
      <c r="P280" s="58">
        <v>0</v>
      </c>
      <c r="Q280" s="58">
        <v>0</v>
      </c>
      <c r="R280" s="58">
        <v>0</v>
      </c>
      <c r="S280" s="58">
        <v>0</v>
      </c>
      <c r="T280" s="58">
        <v>0</v>
      </c>
      <c r="U280" s="58">
        <v>0</v>
      </c>
      <c r="V280" s="58">
        <v>0</v>
      </c>
      <c r="W280" s="58">
        <v>0</v>
      </c>
      <c r="X280" s="58">
        <v>0</v>
      </c>
      <c r="Y280" s="58">
        <v>0</v>
      </c>
      <c r="Z280" s="58">
        <v>382</v>
      </c>
      <c r="AA280" s="58">
        <v>337</v>
      </c>
      <c r="AB280" s="58">
        <v>378</v>
      </c>
      <c r="AC280" s="58">
        <v>349</v>
      </c>
      <c r="AD280" s="58">
        <v>0</v>
      </c>
      <c r="AE280" s="58">
        <v>0</v>
      </c>
      <c r="AF280" s="58">
        <v>0</v>
      </c>
      <c r="AG280" s="58">
        <v>0</v>
      </c>
      <c r="AH280" s="58">
        <v>0</v>
      </c>
      <c r="AI280" s="58">
        <v>0</v>
      </c>
      <c r="AJ280" s="58" t="s">
        <v>290</v>
      </c>
      <c r="AK280" s="58">
        <v>55</v>
      </c>
      <c r="AL280" s="58">
        <v>126</v>
      </c>
      <c r="AM280" s="58">
        <v>213</v>
      </c>
      <c r="AN280" s="58">
        <v>0</v>
      </c>
      <c r="AO280" s="58">
        <v>933</v>
      </c>
      <c r="AP280" s="58">
        <v>117</v>
      </c>
      <c r="AQ280" s="58">
        <v>744</v>
      </c>
      <c r="AR280" s="58">
        <v>702</v>
      </c>
      <c r="AS280" s="58">
        <v>186</v>
      </c>
      <c r="AT280" s="58">
        <v>187</v>
      </c>
      <c r="AU280" s="58">
        <v>345</v>
      </c>
      <c r="AV280" s="58">
        <v>1446</v>
      </c>
      <c r="AW280" s="57"/>
    </row>
    <row r="281" spans="1:49">
      <c r="A281" s="57" t="s">
        <v>1820</v>
      </c>
      <c r="B281" s="57" t="s">
        <v>1821</v>
      </c>
      <c r="C281" s="57" t="s">
        <v>353</v>
      </c>
      <c r="D281" s="57" t="s">
        <v>1822</v>
      </c>
      <c r="E281" s="57" t="s">
        <v>1823</v>
      </c>
      <c r="F281" s="57" t="s">
        <v>1824</v>
      </c>
      <c r="G281" s="57" t="s">
        <v>1122</v>
      </c>
      <c r="H281" s="57" t="s">
        <v>288</v>
      </c>
      <c r="I281" s="57" t="s">
        <v>1738</v>
      </c>
      <c r="J281" s="136">
        <v>7732712700</v>
      </c>
      <c r="K281" s="57" t="s">
        <v>146</v>
      </c>
      <c r="L281">
        <v>16</v>
      </c>
      <c r="M281">
        <v>36</v>
      </c>
      <c r="N281">
        <v>13</v>
      </c>
      <c r="O281" s="65">
        <v>65</v>
      </c>
      <c r="P281" s="58">
        <v>26</v>
      </c>
      <c r="Q281" s="58">
        <v>31</v>
      </c>
      <c r="R281" s="58">
        <v>28</v>
      </c>
      <c r="S281" s="58">
        <v>17</v>
      </c>
      <c r="T281" s="58">
        <v>28</v>
      </c>
      <c r="U281" s="58">
        <v>21</v>
      </c>
      <c r="V281" s="58">
        <v>24</v>
      </c>
      <c r="W281" s="58">
        <v>22</v>
      </c>
      <c r="X281" s="58">
        <v>28</v>
      </c>
      <c r="Y281" s="58">
        <v>18</v>
      </c>
      <c r="Z281" s="58">
        <v>0</v>
      </c>
      <c r="AA281" s="58">
        <v>0</v>
      </c>
      <c r="AB281" s="58">
        <v>0</v>
      </c>
      <c r="AC281" s="58">
        <v>0</v>
      </c>
      <c r="AD281" s="58">
        <v>0</v>
      </c>
      <c r="AE281" s="58">
        <v>0</v>
      </c>
      <c r="AF281" s="58">
        <v>0</v>
      </c>
      <c r="AG281" s="58">
        <v>0</v>
      </c>
      <c r="AH281" s="58">
        <v>0</v>
      </c>
      <c r="AI281" s="58">
        <v>0</v>
      </c>
      <c r="AJ281" s="58">
        <v>0</v>
      </c>
      <c r="AK281" s="58" t="s">
        <v>290</v>
      </c>
      <c r="AL281" s="58" t="s">
        <v>290</v>
      </c>
      <c r="AM281" s="58" t="s">
        <v>290</v>
      </c>
      <c r="AN281" s="58">
        <v>0</v>
      </c>
      <c r="AO281" s="58">
        <v>229</v>
      </c>
      <c r="AP281" s="58" t="s">
        <v>290</v>
      </c>
      <c r="AQ281" s="58">
        <v>115</v>
      </c>
      <c r="AR281" s="58">
        <v>128</v>
      </c>
      <c r="AS281" s="58">
        <v>0</v>
      </c>
      <c r="AT281" s="58">
        <v>0</v>
      </c>
      <c r="AU281" s="58">
        <v>16</v>
      </c>
      <c r="AV281" s="58">
        <v>243</v>
      </c>
      <c r="AW281" s="57"/>
    </row>
    <row r="282" spans="1:49">
      <c r="A282" s="57" t="s">
        <v>1825</v>
      </c>
      <c r="B282" s="57" t="s">
        <v>1826</v>
      </c>
      <c r="C282" s="57" t="s">
        <v>283</v>
      </c>
      <c r="D282" s="57" t="s">
        <v>1827</v>
      </c>
      <c r="E282" s="57" t="s">
        <v>1828</v>
      </c>
      <c r="F282" s="57" t="s">
        <v>1829</v>
      </c>
      <c r="G282" s="57" t="s">
        <v>1122</v>
      </c>
      <c r="H282" s="57" t="s">
        <v>288</v>
      </c>
      <c r="I282" s="57" t="s">
        <v>1830</v>
      </c>
      <c r="J282" s="136">
        <v>7733621076</v>
      </c>
      <c r="K282" s="57" t="s">
        <v>146</v>
      </c>
      <c r="L282">
        <v>0.5</v>
      </c>
      <c r="M282">
        <v>1.5</v>
      </c>
      <c r="N282">
        <v>2</v>
      </c>
      <c r="O282" s="65">
        <v>4</v>
      </c>
      <c r="P282" s="58">
        <v>12</v>
      </c>
      <c r="Q282" s="58" t="s">
        <v>290</v>
      </c>
      <c r="R282" s="58">
        <v>0</v>
      </c>
      <c r="S282" s="58">
        <v>0</v>
      </c>
      <c r="T282" s="58">
        <v>0</v>
      </c>
      <c r="U282" s="58">
        <v>0</v>
      </c>
      <c r="V282" s="58">
        <v>0</v>
      </c>
      <c r="W282" s="58">
        <v>0</v>
      </c>
      <c r="X282" s="58">
        <v>0</v>
      </c>
      <c r="Y282" s="58">
        <v>0</v>
      </c>
      <c r="Z282" s="58">
        <v>0</v>
      </c>
      <c r="AA282" s="58">
        <v>0</v>
      </c>
      <c r="AB282" s="58">
        <v>0</v>
      </c>
      <c r="AC282" s="58">
        <v>0</v>
      </c>
      <c r="AD282" s="58">
        <v>0</v>
      </c>
      <c r="AE282" s="58">
        <v>0</v>
      </c>
      <c r="AF282" s="58">
        <v>0</v>
      </c>
      <c r="AG282" s="58">
        <v>0</v>
      </c>
      <c r="AH282" s="58">
        <v>0</v>
      </c>
      <c r="AI282" s="58">
        <v>0</v>
      </c>
      <c r="AJ282" s="58">
        <v>0</v>
      </c>
      <c r="AK282" s="58">
        <v>0</v>
      </c>
      <c r="AL282" s="58">
        <v>19</v>
      </c>
      <c r="AM282" s="58">
        <v>0</v>
      </c>
      <c r="AN282" s="58">
        <v>0</v>
      </c>
      <c r="AO282" s="58">
        <v>0</v>
      </c>
      <c r="AP282" s="58">
        <v>0</v>
      </c>
      <c r="AQ282" s="58">
        <v>10</v>
      </c>
      <c r="AR282" s="58" t="s">
        <v>290</v>
      </c>
      <c r="AS282" s="58">
        <v>0</v>
      </c>
      <c r="AT282" s="58">
        <v>0</v>
      </c>
      <c r="AU282" s="58">
        <v>19</v>
      </c>
      <c r="AV282" s="58">
        <v>19</v>
      </c>
      <c r="AW282" s="57"/>
    </row>
    <row r="283" spans="1:49">
      <c r="A283" s="57" t="s">
        <v>1831</v>
      </c>
      <c r="B283" s="57" t="s">
        <v>1832</v>
      </c>
      <c r="C283" s="57"/>
      <c r="D283" s="57" t="s">
        <v>1374</v>
      </c>
      <c r="E283" s="57" t="s">
        <v>1833</v>
      </c>
      <c r="F283" s="57" t="s">
        <v>1834</v>
      </c>
      <c r="G283" s="57" t="s">
        <v>1122</v>
      </c>
      <c r="H283" s="57" t="s">
        <v>288</v>
      </c>
      <c r="I283" s="57" t="s">
        <v>1830</v>
      </c>
      <c r="J283" s="136">
        <v>7739212800</v>
      </c>
      <c r="K283" s="57" t="s">
        <v>146</v>
      </c>
      <c r="L283">
        <v>2</v>
      </c>
      <c r="M283">
        <v>7</v>
      </c>
      <c r="N283">
        <v>8</v>
      </c>
      <c r="O283" s="65">
        <v>17</v>
      </c>
      <c r="P283" s="58">
        <v>26</v>
      </c>
      <c r="Q283" s="58" t="s">
        <v>290</v>
      </c>
      <c r="R283" s="58" t="s">
        <v>290</v>
      </c>
      <c r="S283" s="58" t="s">
        <v>290</v>
      </c>
      <c r="T283" s="58" t="s">
        <v>290</v>
      </c>
      <c r="U283" s="58" t="s">
        <v>290</v>
      </c>
      <c r="V283" s="58" t="s">
        <v>290</v>
      </c>
      <c r="W283" s="58" t="s">
        <v>290</v>
      </c>
      <c r="X283" s="58" t="s">
        <v>290</v>
      </c>
      <c r="Y283" s="58" t="s">
        <v>290</v>
      </c>
      <c r="Z283" s="58">
        <v>0</v>
      </c>
      <c r="AA283" s="58">
        <v>0</v>
      </c>
      <c r="AB283" s="58">
        <v>0</v>
      </c>
      <c r="AC283" s="58">
        <v>0</v>
      </c>
      <c r="AD283" s="58">
        <v>0</v>
      </c>
      <c r="AE283" s="58">
        <v>0</v>
      </c>
      <c r="AF283" s="58">
        <v>0</v>
      </c>
      <c r="AG283" s="58">
        <v>0</v>
      </c>
      <c r="AH283" s="58">
        <v>0</v>
      </c>
      <c r="AI283" s="58">
        <v>0</v>
      </c>
      <c r="AJ283" s="58">
        <v>0</v>
      </c>
      <c r="AK283" s="58">
        <v>0</v>
      </c>
      <c r="AL283" s="58">
        <v>69</v>
      </c>
      <c r="AM283" s="58">
        <v>0</v>
      </c>
      <c r="AN283" s="58">
        <v>0</v>
      </c>
      <c r="AO283" s="58">
        <v>0</v>
      </c>
      <c r="AP283" s="58" t="s">
        <v>290</v>
      </c>
      <c r="AQ283" s="58">
        <v>40</v>
      </c>
      <c r="AR283" s="58">
        <v>32</v>
      </c>
      <c r="AS283" s="58">
        <v>0</v>
      </c>
      <c r="AT283" s="58">
        <v>0</v>
      </c>
      <c r="AU283" s="58">
        <v>69</v>
      </c>
      <c r="AV283" s="58">
        <v>72</v>
      </c>
      <c r="AW283" s="57"/>
    </row>
    <row r="284" spans="1:49">
      <c r="A284" s="57" t="s">
        <v>1835</v>
      </c>
      <c r="B284" s="57" t="s">
        <v>1836</v>
      </c>
      <c r="C284" s="57" t="s">
        <v>314</v>
      </c>
      <c r="D284" s="57" t="s">
        <v>1837</v>
      </c>
      <c r="E284" s="57" t="s">
        <v>1838</v>
      </c>
      <c r="F284" s="57" t="s">
        <v>1839</v>
      </c>
      <c r="G284" s="57" t="s">
        <v>1122</v>
      </c>
      <c r="H284" s="57" t="s">
        <v>288</v>
      </c>
      <c r="I284" s="57" t="s">
        <v>1689</v>
      </c>
      <c r="J284" s="136">
        <v>7739256600</v>
      </c>
      <c r="K284" s="57" t="s">
        <v>146</v>
      </c>
      <c r="L284">
        <v>8</v>
      </c>
      <c r="M284">
        <v>26.5</v>
      </c>
      <c r="N284">
        <v>14.5</v>
      </c>
      <c r="O284" s="65">
        <v>49</v>
      </c>
      <c r="P284" s="58">
        <v>0</v>
      </c>
      <c r="Q284" s="58">
        <v>0</v>
      </c>
      <c r="R284" s="58">
        <v>0</v>
      </c>
      <c r="S284" s="58">
        <v>0</v>
      </c>
      <c r="T284" s="58">
        <v>0</v>
      </c>
      <c r="U284" s="58">
        <v>0</v>
      </c>
      <c r="V284" s="58">
        <v>0</v>
      </c>
      <c r="W284" s="58">
        <v>0</v>
      </c>
      <c r="X284" s="58">
        <v>0</v>
      </c>
      <c r="Y284" s="58">
        <v>0</v>
      </c>
      <c r="Z284" s="58">
        <v>111</v>
      </c>
      <c r="AA284" s="58">
        <v>107</v>
      </c>
      <c r="AB284" s="58">
        <v>114</v>
      </c>
      <c r="AC284" s="58">
        <v>135</v>
      </c>
      <c r="AD284" s="58">
        <v>0</v>
      </c>
      <c r="AE284" s="58">
        <v>0</v>
      </c>
      <c r="AF284" s="58">
        <v>0</v>
      </c>
      <c r="AG284" s="58">
        <v>0</v>
      </c>
      <c r="AH284" s="58">
        <v>0</v>
      </c>
      <c r="AI284" s="58">
        <v>0</v>
      </c>
      <c r="AJ284" s="58" t="s">
        <v>290</v>
      </c>
      <c r="AK284" s="58" t="s">
        <v>290</v>
      </c>
      <c r="AL284" s="58">
        <v>86</v>
      </c>
      <c r="AM284" s="58">
        <v>84</v>
      </c>
      <c r="AN284" s="58" t="s">
        <v>290</v>
      </c>
      <c r="AO284" s="58">
        <v>285</v>
      </c>
      <c r="AP284" s="58" t="s">
        <v>290</v>
      </c>
      <c r="AQ284" s="58">
        <v>0</v>
      </c>
      <c r="AR284" s="58">
        <v>467</v>
      </c>
      <c r="AS284" s="58">
        <v>0</v>
      </c>
      <c r="AT284" s="58">
        <v>129</v>
      </c>
      <c r="AU284" s="58">
        <v>158</v>
      </c>
      <c r="AV284" s="58">
        <v>467</v>
      </c>
      <c r="AW284" s="57"/>
    </row>
    <row r="285" spans="1:49">
      <c r="A285" s="57" t="s">
        <v>1840</v>
      </c>
      <c r="B285" s="57" t="s">
        <v>1841</v>
      </c>
      <c r="C285" s="57" t="s">
        <v>314</v>
      </c>
      <c r="D285" s="57" t="s">
        <v>1842</v>
      </c>
      <c r="E285" s="57" t="s">
        <v>1843</v>
      </c>
      <c r="F285" s="57" t="s">
        <v>1844</v>
      </c>
      <c r="G285" s="57" t="s">
        <v>1122</v>
      </c>
      <c r="H285" s="57" t="s">
        <v>288</v>
      </c>
      <c r="I285" s="57" t="s">
        <v>1845</v>
      </c>
      <c r="J285" s="136">
        <v>7738808812</v>
      </c>
      <c r="K285" s="57" t="s">
        <v>146</v>
      </c>
      <c r="L285">
        <v>7</v>
      </c>
      <c r="M285">
        <v>24</v>
      </c>
      <c r="N285">
        <v>5</v>
      </c>
      <c r="O285" s="65">
        <v>36</v>
      </c>
      <c r="P285" s="58">
        <v>45</v>
      </c>
      <c r="Q285" s="58">
        <v>25</v>
      </c>
      <c r="R285" s="58">
        <v>18</v>
      </c>
      <c r="S285" s="58">
        <v>18</v>
      </c>
      <c r="T285" s="58">
        <v>18</v>
      </c>
      <c r="U285" s="58">
        <v>13</v>
      </c>
      <c r="V285" s="58" t="s">
        <v>290</v>
      </c>
      <c r="W285" s="58">
        <v>10</v>
      </c>
      <c r="X285" s="58" t="s">
        <v>290</v>
      </c>
      <c r="Y285" s="58" t="s">
        <v>290</v>
      </c>
      <c r="Z285" s="58">
        <v>0</v>
      </c>
      <c r="AA285" s="58">
        <v>0</v>
      </c>
      <c r="AB285" s="58">
        <v>0</v>
      </c>
      <c r="AC285" s="58">
        <v>0</v>
      </c>
      <c r="AD285" s="58">
        <v>0</v>
      </c>
      <c r="AE285" s="58">
        <v>0</v>
      </c>
      <c r="AF285" s="58">
        <v>0</v>
      </c>
      <c r="AG285" s="58">
        <v>0</v>
      </c>
      <c r="AH285" s="58">
        <v>0</v>
      </c>
      <c r="AI285" s="58">
        <v>0</v>
      </c>
      <c r="AJ285" s="58">
        <v>0</v>
      </c>
      <c r="AK285" s="58">
        <v>0</v>
      </c>
      <c r="AL285" s="58" t="s">
        <v>290</v>
      </c>
      <c r="AM285" s="58">
        <v>0</v>
      </c>
      <c r="AN285" s="58">
        <v>0</v>
      </c>
      <c r="AO285" s="58">
        <v>100</v>
      </c>
      <c r="AP285" s="58">
        <v>63</v>
      </c>
      <c r="AQ285" s="58">
        <v>95</v>
      </c>
      <c r="AR285" s="58">
        <v>69</v>
      </c>
      <c r="AS285" s="58">
        <v>0</v>
      </c>
      <c r="AT285" s="58">
        <v>0</v>
      </c>
      <c r="AU285" s="58">
        <v>0</v>
      </c>
      <c r="AV285" s="58">
        <v>164</v>
      </c>
      <c r="AW285" s="57"/>
    </row>
    <row r="286" spans="1:49">
      <c r="A286" s="57" t="s">
        <v>1846</v>
      </c>
      <c r="B286" s="57" t="s">
        <v>1847</v>
      </c>
      <c r="C286" s="57"/>
      <c r="D286" s="57" t="s">
        <v>1848</v>
      </c>
      <c r="E286" s="57" t="s">
        <v>1849</v>
      </c>
      <c r="F286" s="57" t="s">
        <v>1850</v>
      </c>
      <c r="G286" s="57" t="s">
        <v>627</v>
      </c>
      <c r="H286" s="57" t="s">
        <v>288</v>
      </c>
      <c r="I286" s="57" t="s">
        <v>628</v>
      </c>
      <c r="J286" s="136">
        <v>3127194907</v>
      </c>
      <c r="K286" s="57" t="s">
        <v>146</v>
      </c>
      <c r="L286">
        <v>1</v>
      </c>
      <c r="M286">
        <v>0</v>
      </c>
      <c r="N286">
        <v>0</v>
      </c>
      <c r="O286" s="65">
        <v>1</v>
      </c>
      <c r="P286" s="58">
        <v>0</v>
      </c>
      <c r="Q286" s="58">
        <v>0</v>
      </c>
      <c r="R286" s="58">
        <v>0</v>
      </c>
      <c r="S286" s="58" t="s">
        <v>290</v>
      </c>
      <c r="T286" s="58" t="s">
        <v>290</v>
      </c>
      <c r="U286" s="58" t="s">
        <v>290</v>
      </c>
      <c r="V286" s="58" t="s">
        <v>290</v>
      </c>
      <c r="W286" s="58" t="s">
        <v>290</v>
      </c>
      <c r="X286" s="58">
        <v>0</v>
      </c>
      <c r="Y286" s="58" t="s">
        <v>290</v>
      </c>
      <c r="Z286" s="58">
        <v>0</v>
      </c>
      <c r="AA286" s="58">
        <v>0</v>
      </c>
      <c r="AB286" s="58">
        <v>0</v>
      </c>
      <c r="AC286" s="58">
        <v>0</v>
      </c>
      <c r="AD286" s="58">
        <v>0</v>
      </c>
      <c r="AE286" s="58">
        <v>0</v>
      </c>
      <c r="AF286" s="58">
        <v>0</v>
      </c>
      <c r="AG286" s="58">
        <v>0</v>
      </c>
      <c r="AH286" s="58">
        <v>0</v>
      </c>
      <c r="AI286" s="58">
        <v>0</v>
      </c>
      <c r="AJ286" s="58">
        <v>0</v>
      </c>
      <c r="AK286" s="58">
        <v>0</v>
      </c>
      <c r="AL286" s="58" t="s">
        <v>290</v>
      </c>
      <c r="AM286" s="58" t="s">
        <v>290</v>
      </c>
      <c r="AN286" s="58" t="s">
        <v>290</v>
      </c>
      <c r="AO286" s="58">
        <v>0</v>
      </c>
      <c r="AP286" s="58" t="s">
        <v>290</v>
      </c>
      <c r="AQ286" s="58" t="s">
        <v>290</v>
      </c>
      <c r="AR286" s="58" t="s">
        <v>290</v>
      </c>
      <c r="AS286" s="58">
        <v>0</v>
      </c>
      <c r="AT286" s="58">
        <v>0</v>
      </c>
      <c r="AU286" s="58">
        <v>10</v>
      </c>
      <c r="AV286" s="58">
        <v>10</v>
      </c>
      <c r="AW286" s="57"/>
    </row>
    <row r="287" spans="1:49">
      <c r="A287" s="57" t="s">
        <v>1851</v>
      </c>
      <c r="B287" s="57" t="s">
        <v>1852</v>
      </c>
      <c r="C287" s="57"/>
      <c r="D287" s="57" t="s">
        <v>1175</v>
      </c>
      <c r="E287" s="57" t="s">
        <v>1176</v>
      </c>
      <c r="F287" s="57" t="s">
        <v>1853</v>
      </c>
      <c r="G287" s="57" t="s">
        <v>1122</v>
      </c>
      <c r="H287" s="57" t="s">
        <v>288</v>
      </c>
      <c r="I287" s="57" t="s">
        <v>1854</v>
      </c>
      <c r="J287" s="136">
        <v>3122651514</v>
      </c>
      <c r="K287" s="57" t="s">
        <v>146</v>
      </c>
      <c r="L287">
        <v>16</v>
      </c>
      <c r="M287">
        <v>27</v>
      </c>
      <c r="N287">
        <v>9</v>
      </c>
      <c r="O287" s="65">
        <v>52</v>
      </c>
      <c r="P287" s="58">
        <v>76</v>
      </c>
      <c r="Q287" s="58">
        <v>32</v>
      </c>
      <c r="R287" s="58">
        <v>21</v>
      </c>
      <c r="S287" s="58">
        <v>11</v>
      </c>
      <c r="T287" s="58">
        <v>14</v>
      </c>
      <c r="U287" s="58">
        <v>13</v>
      </c>
      <c r="V287" s="58">
        <v>13</v>
      </c>
      <c r="W287" s="58" t="s">
        <v>290</v>
      </c>
      <c r="X287" s="58" t="s">
        <v>290</v>
      </c>
      <c r="Y287" s="58" t="s">
        <v>290</v>
      </c>
      <c r="Z287" s="58">
        <v>0</v>
      </c>
      <c r="AA287" s="58">
        <v>0</v>
      </c>
      <c r="AB287" s="58">
        <v>0</v>
      </c>
      <c r="AC287" s="58">
        <v>0</v>
      </c>
      <c r="AD287" s="58">
        <v>0</v>
      </c>
      <c r="AE287" s="58">
        <v>0</v>
      </c>
      <c r="AF287" s="58">
        <v>0</v>
      </c>
      <c r="AG287" s="58">
        <v>0</v>
      </c>
      <c r="AH287" s="58">
        <v>0</v>
      </c>
      <c r="AI287" s="58">
        <v>0</v>
      </c>
      <c r="AJ287" s="58">
        <v>0</v>
      </c>
      <c r="AK287" s="58">
        <v>34</v>
      </c>
      <c r="AL287" s="58" t="s">
        <v>290</v>
      </c>
      <c r="AM287" s="58">
        <v>22</v>
      </c>
      <c r="AN287" s="58">
        <v>0</v>
      </c>
      <c r="AO287" s="58">
        <v>61</v>
      </c>
      <c r="AP287" s="58">
        <v>72</v>
      </c>
      <c r="AQ287" s="58">
        <v>95</v>
      </c>
      <c r="AR287" s="58">
        <v>102</v>
      </c>
      <c r="AS287" s="58">
        <v>0</v>
      </c>
      <c r="AT287" s="58">
        <v>0</v>
      </c>
      <c r="AU287" s="58" t="s">
        <v>290</v>
      </c>
      <c r="AV287" s="58">
        <v>197</v>
      </c>
      <c r="AW287" s="57"/>
    </row>
    <row r="288" spans="1:49">
      <c r="A288" s="57" t="s">
        <v>1855</v>
      </c>
      <c r="B288" s="57" t="s">
        <v>1856</v>
      </c>
      <c r="C288" s="57" t="s">
        <v>353</v>
      </c>
      <c r="D288" s="57" t="s">
        <v>725</v>
      </c>
      <c r="E288" s="57" t="s">
        <v>1857</v>
      </c>
      <c r="F288" s="57" t="s">
        <v>1858</v>
      </c>
      <c r="G288" s="57" t="s">
        <v>1122</v>
      </c>
      <c r="H288" s="57" t="s">
        <v>288</v>
      </c>
      <c r="I288" s="57" t="s">
        <v>1859</v>
      </c>
      <c r="J288" s="136">
        <v>7734652662</v>
      </c>
      <c r="K288" s="57" t="s">
        <v>146</v>
      </c>
      <c r="L288">
        <v>8</v>
      </c>
      <c r="M288">
        <v>23</v>
      </c>
      <c r="N288">
        <v>13</v>
      </c>
      <c r="O288" s="65">
        <v>44</v>
      </c>
      <c r="P288" s="58">
        <v>0</v>
      </c>
      <c r="Q288" s="58">
        <v>58</v>
      </c>
      <c r="R288" s="58">
        <v>18</v>
      </c>
      <c r="S288" s="58">
        <v>16</v>
      </c>
      <c r="T288" s="58">
        <v>21</v>
      </c>
      <c r="U288" s="58">
        <v>28</v>
      </c>
      <c r="V288" s="58">
        <v>21</v>
      </c>
      <c r="W288" s="58">
        <v>17</v>
      </c>
      <c r="X288" s="58">
        <v>18</v>
      </c>
      <c r="Y288" s="58">
        <v>19</v>
      </c>
      <c r="Z288" s="58">
        <v>12</v>
      </c>
      <c r="AA288" s="58">
        <v>17</v>
      </c>
      <c r="AB288" s="58">
        <v>20</v>
      </c>
      <c r="AC288" s="58">
        <v>18</v>
      </c>
      <c r="AD288" s="58">
        <v>0</v>
      </c>
      <c r="AE288" s="58">
        <v>0</v>
      </c>
      <c r="AF288" s="58">
        <v>0</v>
      </c>
      <c r="AG288" s="58">
        <v>0</v>
      </c>
      <c r="AH288" s="58">
        <v>0</v>
      </c>
      <c r="AI288" s="58">
        <v>0</v>
      </c>
      <c r="AJ288" s="58" t="s">
        <v>290</v>
      </c>
      <c r="AK288" s="58">
        <v>11</v>
      </c>
      <c r="AL288" s="58">
        <v>19</v>
      </c>
      <c r="AM288" s="58">
        <v>23</v>
      </c>
      <c r="AN288" s="58">
        <v>0</v>
      </c>
      <c r="AO288" s="58">
        <v>161</v>
      </c>
      <c r="AP288" s="58">
        <v>67</v>
      </c>
      <c r="AQ288" s="58">
        <v>157</v>
      </c>
      <c r="AR288" s="58">
        <v>126</v>
      </c>
      <c r="AS288" s="58">
        <v>12</v>
      </c>
      <c r="AT288" s="58" t="s">
        <v>290</v>
      </c>
      <c r="AU288" s="58">
        <v>43</v>
      </c>
      <c r="AV288" s="58">
        <v>283</v>
      </c>
      <c r="AW288" s="57"/>
    </row>
    <row r="289" spans="1:49">
      <c r="A289" s="57" t="s">
        <v>1860</v>
      </c>
      <c r="B289" s="57" t="s">
        <v>1861</v>
      </c>
      <c r="C289" s="57" t="s">
        <v>578</v>
      </c>
      <c r="D289" s="57" t="s">
        <v>1862</v>
      </c>
      <c r="E289" s="57" t="s">
        <v>1863</v>
      </c>
      <c r="F289" s="57" t="s">
        <v>1864</v>
      </c>
      <c r="G289" s="57" t="s">
        <v>1122</v>
      </c>
      <c r="H289" s="57" t="s">
        <v>288</v>
      </c>
      <c r="I289" s="57" t="s">
        <v>1865</v>
      </c>
      <c r="J289" s="136">
        <v>7734637738</v>
      </c>
      <c r="K289" s="57" t="s">
        <v>146</v>
      </c>
      <c r="L289">
        <v>10</v>
      </c>
      <c r="M289">
        <v>12</v>
      </c>
      <c r="N289">
        <v>11</v>
      </c>
      <c r="O289" s="65">
        <v>33</v>
      </c>
      <c r="P289" s="58">
        <v>0</v>
      </c>
      <c r="Q289" s="58">
        <v>0</v>
      </c>
      <c r="R289" s="58">
        <v>0</v>
      </c>
      <c r="S289" s="58">
        <v>0</v>
      </c>
      <c r="T289" s="58">
        <v>0</v>
      </c>
      <c r="U289" s="58">
        <v>0</v>
      </c>
      <c r="V289" s="58">
        <v>0</v>
      </c>
      <c r="W289" s="58">
        <v>0</v>
      </c>
      <c r="X289" s="58">
        <v>0</v>
      </c>
      <c r="Y289" s="58">
        <v>0</v>
      </c>
      <c r="Z289" s="58">
        <v>36</v>
      </c>
      <c r="AA289" s="58">
        <v>35</v>
      </c>
      <c r="AB289" s="58">
        <v>28</v>
      </c>
      <c r="AC289" s="58">
        <v>43</v>
      </c>
      <c r="AD289" s="58">
        <v>0</v>
      </c>
      <c r="AE289" s="58">
        <v>0</v>
      </c>
      <c r="AF289" s="58">
        <v>0</v>
      </c>
      <c r="AG289" s="58">
        <v>0</v>
      </c>
      <c r="AH289" s="58">
        <v>0</v>
      </c>
      <c r="AI289" s="58">
        <v>0</v>
      </c>
      <c r="AJ289" s="58">
        <v>0</v>
      </c>
      <c r="AK289" s="58">
        <v>0</v>
      </c>
      <c r="AL289" s="58">
        <v>0</v>
      </c>
      <c r="AM289" s="58">
        <v>0</v>
      </c>
      <c r="AN289" s="58">
        <v>0</v>
      </c>
      <c r="AO289" s="58">
        <v>142</v>
      </c>
      <c r="AP289" s="58">
        <v>0</v>
      </c>
      <c r="AQ289" s="58">
        <v>0</v>
      </c>
      <c r="AR289" s="58">
        <v>142</v>
      </c>
      <c r="AS289" s="58">
        <v>0</v>
      </c>
      <c r="AT289" s="58">
        <v>19</v>
      </c>
      <c r="AU289" s="58">
        <v>110</v>
      </c>
      <c r="AV289" s="58">
        <v>142</v>
      </c>
      <c r="AW289" s="57"/>
    </row>
    <row r="290" spans="1:49">
      <c r="A290" s="57" t="s">
        <v>1866</v>
      </c>
      <c r="B290" s="57" t="s">
        <v>1867</v>
      </c>
      <c r="C290" s="57" t="s">
        <v>418</v>
      </c>
      <c r="D290" s="57" t="s">
        <v>1868</v>
      </c>
      <c r="E290" s="57" t="s">
        <v>139</v>
      </c>
      <c r="F290" s="57" t="s">
        <v>1869</v>
      </c>
      <c r="G290" s="57" t="s">
        <v>1122</v>
      </c>
      <c r="H290" s="57" t="s">
        <v>288</v>
      </c>
      <c r="I290" s="57" t="s">
        <v>1754</v>
      </c>
      <c r="J290" s="136">
        <v>3126104900</v>
      </c>
      <c r="K290" s="57" t="s">
        <v>146</v>
      </c>
      <c r="L290">
        <v>6.3</v>
      </c>
      <c r="M290">
        <v>30.2</v>
      </c>
      <c r="N290">
        <v>18</v>
      </c>
      <c r="O290" s="65">
        <v>54.5</v>
      </c>
      <c r="P290" s="58">
        <v>0</v>
      </c>
      <c r="Q290" s="58">
        <v>0</v>
      </c>
      <c r="R290" s="58">
        <v>0</v>
      </c>
      <c r="S290" s="58">
        <v>0</v>
      </c>
      <c r="T290" s="58">
        <v>0</v>
      </c>
      <c r="U290" s="58">
        <v>0</v>
      </c>
      <c r="V290" s="58">
        <v>0</v>
      </c>
      <c r="W290" s="58">
        <v>0</v>
      </c>
      <c r="X290" s="58">
        <v>0</v>
      </c>
      <c r="Y290" s="58">
        <v>0</v>
      </c>
      <c r="Z290" s="58">
        <v>36</v>
      </c>
      <c r="AA290" s="58">
        <v>37</v>
      </c>
      <c r="AB290" s="58">
        <v>42</v>
      </c>
      <c r="AC290" s="58">
        <v>29</v>
      </c>
      <c r="AD290" s="58">
        <v>0</v>
      </c>
      <c r="AE290" s="58">
        <v>0</v>
      </c>
      <c r="AF290" s="58">
        <v>0</v>
      </c>
      <c r="AG290" s="58">
        <v>0</v>
      </c>
      <c r="AH290" s="58">
        <v>0</v>
      </c>
      <c r="AI290" s="58">
        <v>0</v>
      </c>
      <c r="AJ290" s="58">
        <v>0</v>
      </c>
      <c r="AK290" s="58" t="s">
        <v>290</v>
      </c>
      <c r="AL290" s="58">
        <v>15</v>
      </c>
      <c r="AM290" s="58">
        <v>11</v>
      </c>
      <c r="AN290" s="58">
        <v>0</v>
      </c>
      <c r="AO290" s="58">
        <v>97</v>
      </c>
      <c r="AP290" s="58">
        <v>15</v>
      </c>
      <c r="AQ290" s="58">
        <v>60</v>
      </c>
      <c r="AR290" s="58">
        <v>84</v>
      </c>
      <c r="AS290" s="58" t="s">
        <v>290</v>
      </c>
      <c r="AT290" s="58">
        <v>18</v>
      </c>
      <c r="AU290" s="58">
        <v>11</v>
      </c>
      <c r="AV290" s="58">
        <v>144</v>
      </c>
      <c r="AW290" s="57"/>
    </row>
    <row r="291" spans="1:49">
      <c r="A291" s="57" t="s">
        <v>1870</v>
      </c>
      <c r="B291" s="57" t="s">
        <v>1871</v>
      </c>
      <c r="C291" s="57"/>
      <c r="D291" s="57" t="s">
        <v>1872</v>
      </c>
      <c r="E291" s="57" t="s">
        <v>1873</v>
      </c>
      <c r="F291" s="57" t="s">
        <v>1874</v>
      </c>
      <c r="G291" s="57" t="s">
        <v>1122</v>
      </c>
      <c r="H291" s="57" t="s">
        <v>288</v>
      </c>
      <c r="I291" s="57" t="s">
        <v>1875</v>
      </c>
      <c r="J291" s="136">
        <v>7733091047</v>
      </c>
      <c r="K291" s="57" t="s">
        <v>146</v>
      </c>
      <c r="L291">
        <v>1</v>
      </c>
      <c r="M291">
        <v>2</v>
      </c>
      <c r="N291">
        <v>2</v>
      </c>
      <c r="O291" s="65">
        <v>5</v>
      </c>
      <c r="P291" s="58">
        <v>0</v>
      </c>
      <c r="Q291" s="58">
        <v>0</v>
      </c>
      <c r="R291" s="58">
        <v>0</v>
      </c>
      <c r="S291" s="58">
        <v>0</v>
      </c>
      <c r="T291" s="58">
        <v>0</v>
      </c>
      <c r="U291" s="58">
        <v>0</v>
      </c>
      <c r="V291" s="58" t="s">
        <v>290</v>
      </c>
      <c r="W291" s="58" t="s">
        <v>290</v>
      </c>
      <c r="X291" s="58">
        <v>0</v>
      </c>
      <c r="Y291" s="58">
        <v>0</v>
      </c>
      <c r="Z291" s="58">
        <v>0</v>
      </c>
      <c r="AA291" s="58">
        <v>0</v>
      </c>
      <c r="AB291" s="58">
        <v>0</v>
      </c>
      <c r="AC291" s="58">
        <v>0</v>
      </c>
      <c r="AD291" s="58">
        <v>0</v>
      </c>
      <c r="AE291" s="58">
        <v>0</v>
      </c>
      <c r="AF291" s="58">
        <v>17</v>
      </c>
      <c r="AG291" s="58">
        <v>0</v>
      </c>
      <c r="AH291" s="58">
        <v>0</v>
      </c>
      <c r="AI291" s="58">
        <v>0</v>
      </c>
      <c r="AJ291" s="58">
        <v>0</v>
      </c>
      <c r="AK291" s="58">
        <v>0</v>
      </c>
      <c r="AL291" s="58">
        <v>22</v>
      </c>
      <c r="AM291" s="58" t="s">
        <v>290</v>
      </c>
      <c r="AN291" s="58">
        <v>0</v>
      </c>
      <c r="AO291" s="58">
        <v>0</v>
      </c>
      <c r="AP291" s="58">
        <v>0</v>
      </c>
      <c r="AQ291" s="58">
        <v>17</v>
      </c>
      <c r="AR291" s="58" t="s">
        <v>290</v>
      </c>
      <c r="AS291" s="58">
        <v>0</v>
      </c>
      <c r="AT291" s="58">
        <v>0</v>
      </c>
      <c r="AU291" s="58">
        <v>24</v>
      </c>
      <c r="AV291" s="58">
        <v>24</v>
      </c>
      <c r="AW291" s="57"/>
    </row>
    <row r="292" spans="1:49">
      <c r="A292" s="57" t="s">
        <v>1876</v>
      </c>
      <c r="B292" s="57" t="s">
        <v>1877</v>
      </c>
      <c r="C292" s="57"/>
      <c r="D292" s="57" t="s">
        <v>1878</v>
      </c>
      <c r="E292" s="57" t="s">
        <v>1879</v>
      </c>
      <c r="F292" s="57" t="s">
        <v>1880</v>
      </c>
      <c r="G292" s="57" t="s">
        <v>1122</v>
      </c>
      <c r="H292" s="57" t="s">
        <v>288</v>
      </c>
      <c r="I292" s="57" t="s">
        <v>1800</v>
      </c>
      <c r="J292" s="136">
        <v>7737227791</v>
      </c>
      <c r="K292" s="57" t="s">
        <v>146</v>
      </c>
      <c r="L292">
        <v>1</v>
      </c>
      <c r="M292">
        <v>3</v>
      </c>
      <c r="N292">
        <v>3</v>
      </c>
      <c r="O292" s="65">
        <v>7</v>
      </c>
      <c r="P292" s="58">
        <v>17</v>
      </c>
      <c r="Q292" s="58" t="s">
        <v>290</v>
      </c>
      <c r="R292" s="58">
        <v>0</v>
      </c>
      <c r="S292" s="58">
        <v>0</v>
      </c>
      <c r="T292" s="58">
        <v>0</v>
      </c>
      <c r="U292" s="58">
        <v>0</v>
      </c>
      <c r="V292" s="58">
        <v>0</v>
      </c>
      <c r="W292" s="58">
        <v>0</v>
      </c>
      <c r="X292" s="58">
        <v>0</v>
      </c>
      <c r="Y292" s="58">
        <v>0</v>
      </c>
      <c r="Z292" s="58">
        <v>0</v>
      </c>
      <c r="AA292" s="58">
        <v>0</v>
      </c>
      <c r="AB292" s="58">
        <v>0</v>
      </c>
      <c r="AC292" s="58">
        <v>0</v>
      </c>
      <c r="AD292" s="58">
        <v>0</v>
      </c>
      <c r="AE292" s="58">
        <v>0</v>
      </c>
      <c r="AF292" s="58">
        <v>0</v>
      </c>
      <c r="AG292" s="58">
        <v>0</v>
      </c>
      <c r="AH292" s="58">
        <v>0</v>
      </c>
      <c r="AI292" s="58">
        <v>0</v>
      </c>
      <c r="AJ292" s="58">
        <v>0</v>
      </c>
      <c r="AK292" s="58">
        <v>0</v>
      </c>
      <c r="AL292" s="58">
        <v>25</v>
      </c>
      <c r="AM292" s="58">
        <v>0</v>
      </c>
      <c r="AN292" s="58">
        <v>0</v>
      </c>
      <c r="AO292" s="58">
        <v>0</v>
      </c>
      <c r="AP292" s="58">
        <v>0</v>
      </c>
      <c r="AQ292" s="58">
        <v>14</v>
      </c>
      <c r="AR292" s="58">
        <v>11</v>
      </c>
      <c r="AS292" s="58">
        <v>0</v>
      </c>
      <c r="AT292" s="58">
        <v>0</v>
      </c>
      <c r="AU292" s="58">
        <v>24</v>
      </c>
      <c r="AV292" s="58">
        <v>25</v>
      </c>
      <c r="AW292" s="57"/>
    </row>
    <row r="293" spans="1:49">
      <c r="A293" s="57" t="s">
        <v>1881</v>
      </c>
      <c r="B293" s="57" t="s">
        <v>1882</v>
      </c>
      <c r="C293" s="57"/>
      <c r="D293" s="57" t="s">
        <v>390</v>
      </c>
      <c r="E293" s="57" t="s">
        <v>1883</v>
      </c>
      <c r="F293" s="57" t="s">
        <v>1884</v>
      </c>
      <c r="G293" s="57" t="s">
        <v>1122</v>
      </c>
      <c r="H293" s="57" t="s">
        <v>288</v>
      </c>
      <c r="I293" s="57" t="s">
        <v>1885</v>
      </c>
      <c r="J293" s="136">
        <v>3123743148</v>
      </c>
      <c r="K293" s="57" t="s">
        <v>146</v>
      </c>
      <c r="L293">
        <v>3</v>
      </c>
      <c r="M293">
        <v>8</v>
      </c>
      <c r="N293">
        <v>1</v>
      </c>
      <c r="O293" s="65">
        <v>12</v>
      </c>
      <c r="P293" s="58">
        <v>0</v>
      </c>
      <c r="Q293" s="58">
        <v>0</v>
      </c>
      <c r="R293" s="58" t="s">
        <v>290</v>
      </c>
      <c r="S293" s="58" t="s">
        <v>290</v>
      </c>
      <c r="T293" s="58" t="s">
        <v>290</v>
      </c>
      <c r="U293" s="58" t="s">
        <v>290</v>
      </c>
      <c r="V293" s="58" t="s">
        <v>290</v>
      </c>
      <c r="W293" s="58">
        <v>10</v>
      </c>
      <c r="X293" s="58" t="s">
        <v>290</v>
      </c>
      <c r="Y293" s="58" t="s">
        <v>290</v>
      </c>
      <c r="Z293" s="58">
        <v>0</v>
      </c>
      <c r="AA293" s="58">
        <v>0</v>
      </c>
      <c r="AB293" s="58">
        <v>0</v>
      </c>
      <c r="AC293" s="58">
        <v>0</v>
      </c>
      <c r="AD293" s="58">
        <v>0</v>
      </c>
      <c r="AE293" s="58">
        <v>0</v>
      </c>
      <c r="AF293" s="58">
        <v>0</v>
      </c>
      <c r="AG293" s="58">
        <v>0</v>
      </c>
      <c r="AH293" s="58">
        <v>0</v>
      </c>
      <c r="AI293" s="58">
        <v>0</v>
      </c>
      <c r="AJ293" s="58">
        <v>0</v>
      </c>
      <c r="AK293" s="58">
        <v>0</v>
      </c>
      <c r="AL293" s="58">
        <v>22</v>
      </c>
      <c r="AM293" s="58">
        <v>33</v>
      </c>
      <c r="AN293" s="58">
        <v>0</v>
      </c>
      <c r="AO293" s="58">
        <v>0</v>
      </c>
      <c r="AP293" s="58" t="s">
        <v>290</v>
      </c>
      <c r="AQ293" s="58">
        <v>29</v>
      </c>
      <c r="AR293" s="58">
        <v>28</v>
      </c>
      <c r="AS293" s="58">
        <v>0</v>
      </c>
      <c r="AT293" s="58">
        <v>0</v>
      </c>
      <c r="AU293" s="58">
        <v>57</v>
      </c>
      <c r="AV293" s="58">
        <v>57</v>
      </c>
      <c r="AW293" s="57"/>
    </row>
    <row r="294" spans="1:49">
      <c r="A294" s="57" t="s">
        <v>1886</v>
      </c>
      <c r="B294" s="57" t="s">
        <v>1887</v>
      </c>
      <c r="C294" s="57" t="s">
        <v>353</v>
      </c>
      <c r="D294" s="57" t="s">
        <v>1888</v>
      </c>
      <c r="E294" s="57" t="s">
        <v>1889</v>
      </c>
      <c r="F294" s="57" t="s">
        <v>1890</v>
      </c>
      <c r="G294" s="57" t="s">
        <v>1122</v>
      </c>
      <c r="H294" s="57" t="s">
        <v>288</v>
      </c>
      <c r="I294" s="57" t="s">
        <v>1891</v>
      </c>
      <c r="J294" s="136">
        <v>8772229230</v>
      </c>
      <c r="K294" s="57" t="s">
        <v>146</v>
      </c>
      <c r="L294">
        <v>2</v>
      </c>
      <c r="M294">
        <v>6</v>
      </c>
      <c r="N294">
        <v>0</v>
      </c>
      <c r="O294" s="65">
        <v>8</v>
      </c>
      <c r="P294" s="58" t="s">
        <v>290</v>
      </c>
      <c r="Q294" s="58" t="s">
        <v>290</v>
      </c>
      <c r="R294" s="58" t="s">
        <v>290</v>
      </c>
      <c r="S294" s="58" t="s">
        <v>290</v>
      </c>
      <c r="T294" s="58" t="s">
        <v>290</v>
      </c>
      <c r="U294" s="58" t="s">
        <v>290</v>
      </c>
      <c r="V294" s="58" t="s">
        <v>290</v>
      </c>
      <c r="W294" s="58" t="s">
        <v>290</v>
      </c>
      <c r="X294" s="58" t="s">
        <v>290</v>
      </c>
      <c r="Y294" s="58" t="s">
        <v>290</v>
      </c>
      <c r="Z294" s="58">
        <v>0</v>
      </c>
      <c r="AA294" s="58">
        <v>0</v>
      </c>
      <c r="AB294" s="58">
        <v>0</v>
      </c>
      <c r="AC294" s="58">
        <v>0</v>
      </c>
      <c r="AD294" s="58">
        <v>0</v>
      </c>
      <c r="AE294" s="58">
        <v>0</v>
      </c>
      <c r="AF294" s="58">
        <v>0</v>
      </c>
      <c r="AG294" s="58">
        <v>0</v>
      </c>
      <c r="AH294" s="58">
        <v>0</v>
      </c>
      <c r="AI294" s="58">
        <v>0</v>
      </c>
      <c r="AJ294" s="58">
        <v>0</v>
      </c>
      <c r="AK294" s="58">
        <v>0</v>
      </c>
      <c r="AL294" s="58">
        <v>48</v>
      </c>
      <c r="AM294" s="58">
        <v>0</v>
      </c>
      <c r="AN294" s="58">
        <v>0</v>
      </c>
      <c r="AO294" s="58" t="s">
        <v>290</v>
      </c>
      <c r="AP294" s="58">
        <v>0</v>
      </c>
      <c r="AQ294" s="58">
        <v>23</v>
      </c>
      <c r="AR294" s="58">
        <v>26</v>
      </c>
      <c r="AS294" s="58">
        <v>0</v>
      </c>
      <c r="AT294" s="58">
        <v>0</v>
      </c>
      <c r="AU294" s="58">
        <v>35</v>
      </c>
      <c r="AV294" s="58">
        <v>49</v>
      </c>
      <c r="AW294" s="57"/>
    </row>
    <row r="295" spans="1:49">
      <c r="A295" s="57" t="s">
        <v>1892</v>
      </c>
      <c r="B295" s="57" t="s">
        <v>1893</v>
      </c>
      <c r="C295" s="57"/>
      <c r="D295" s="57" t="s">
        <v>1894</v>
      </c>
      <c r="E295" s="57" t="s">
        <v>519</v>
      </c>
      <c r="F295" s="57" t="s">
        <v>1895</v>
      </c>
      <c r="G295" s="57" t="s">
        <v>1122</v>
      </c>
      <c r="H295" s="57" t="s">
        <v>288</v>
      </c>
      <c r="I295" s="57" t="s">
        <v>1785</v>
      </c>
      <c r="J295" s="136">
        <v>7736296253</v>
      </c>
      <c r="K295" s="57" t="s">
        <v>146</v>
      </c>
      <c r="L295">
        <v>1</v>
      </c>
      <c r="M295">
        <v>5</v>
      </c>
      <c r="N295">
        <v>0</v>
      </c>
      <c r="O295" s="65">
        <v>6</v>
      </c>
      <c r="P295" s="58" t="s">
        <v>290</v>
      </c>
      <c r="Q295" s="58" t="s">
        <v>290</v>
      </c>
      <c r="R295" s="58" t="s">
        <v>290</v>
      </c>
      <c r="S295" s="58">
        <v>0</v>
      </c>
      <c r="T295" s="58" t="s">
        <v>290</v>
      </c>
      <c r="U295" s="58" t="s">
        <v>290</v>
      </c>
      <c r="V295" s="58" t="s">
        <v>290</v>
      </c>
      <c r="W295" s="58">
        <v>0</v>
      </c>
      <c r="X295" s="58" t="s">
        <v>290</v>
      </c>
      <c r="Y295" s="58" t="s">
        <v>290</v>
      </c>
      <c r="Z295" s="58">
        <v>0</v>
      </c>
      <c r="AA295" s="58">
        <v>0</v>
      </c>
      <c r="AB295" s="58">
        <v>0</v>
      </c>
      <c r="AC295" s="58">
        <v>0</v>
      </c>
      <c r="AD295" s="58">
        <v>0</v>
      </c>
      <c r="AE295" s="58">
        <v>0</v>
      </c>
      <c r="AF295" s="58">
        <v>0</v>
      </c>
      <c r="AG295" s="58">
        <v>0</v>
      </c>
      <c r="AH295" s="58">
        <v>0</v>
      </c>
      <c r="AI295" s="58">
        <v>0</v>
      </c>
      <c r="AJ295" s="58">
        <v>0</v>
      </c>
      <c r="AK295" s="58">
        <v>0</v>
      </c>
      <c r="AL295" s="58">
        <v>22</v>
      </c>
      <c r="AM295" s="58">
        <v>0</v>
      </c>
      <c r="AN295" s="58">
        <v>0</v>
      </c>
      <c r="AO295" s="58">
        <v>0</v>
      </c>
      <c r="AP295" s="58">
        <v>0</v>
      </c>
      <c r="AQ295" s="58">
        <v>12</v>
      </c>
      <c r="AR295" s="58">
        <v>10</v>
      </c>
      <c r="AS295" s="58">
        <v>0</v>
      </c>
      <c r="AT295" s="58">
        <v>0</v>
      </c>
      <c r="AU295" s="58">
        <v>19</v>
      </c>
      <c r="AV295" s="58">
        <v>22</v>
      </c>
      <c r="AW295" s="57"/>
    </row>
    <row r="296" spans="1:49">
      <c r="A296" s="57" t="s">
        <v>1896</v>
      </c>
      <c r="B296" s="57" t="s">
        <v>1897</v>
      </c>
      <c r="C296" s="57"/>
      <c r="D296" s="57" t="s">
        <v>1898</v>
      </c>
      <c r="E296" s="57" t="s">
        <v>1899</v>
      </c>
      <c r="F296" s="57" t="s">
        <v>1900</v>
      </c>
      <c r="G296" s="57" t="s">
        <v>1122</v>
      </c>
      <c r="H296" s="57" t="s">
        <v>288</v>
      </c>
      <c r="I296" s="57" t="s">
        <v>1901</v>
      </c>
      <c r="J296" s="136">
        <v>2242555148</v>
      </c>
      <c r="K296" s="57" t="s">
        <v>146</v>
      </c>
      <c r="L296">
        <v>1</v>
      </c>
      <c r="M296">
        <v>4</v>
      </c>
      <c r="N296">
        <v>4</v>
      </c>
      <c r="O296" s="65">
        <v>9</v>
      </c>
      <c r="P296" s="58">
        <v>0</v>
      </c>
      <c r="Q296" s="58" t="s">
        <v>290</v>
      </c>
      <c r="R296" s="58" t="s">
        <v>290</v>
      </c>
      <c r="S296" s="58" t="s">
        <v>290</v>
      </c>
      <c r="T296" s="58" t="s">
        <v>290</v>
      </c>
      <c r="U296" s="58" t="s">
        <v>290</v>
      </c>
      <c r="V296" s="58" t="s">
        <v>290</v>
      </c>
      <c r="W296" s="58" t="s">
        <v>290</v>
      </c>
      <c r="X296" s="58" t="s">
        <v>290</v>
      </c>
      <c r="Y296" s="58" t="s">
        <v>290</v>
      </c>
      <c r="Z296" s="58" t="s">
        <v>290</v>
      </c>
      <c r="AA296" s="58" t="s">
        <v>290</v>
      </c>
      <c r="AB296" s="58">
        <v>0</v>
      </c>
      <c r="AC296" s="58">
        <v>0</v>
      </c>
      <c r="AD296" s="58">
        <v>0</v>
      </c>
      <c r="AE296" s="58">
        <v>0</v>
      </c>
      <c r="AF296" s="58">
        <v>0</v>
      </c>
      <c r="AG296" s="58">
        <v>0</v>
      </c>
      <c r="AH296" s="58">
        <v>0</v>
      </c>
      <c r="AI296" s="58">
        <v>0</v>
      </c>
      <c r="AJ296" s="58">
        <v>0</v>
      </c>
      <c r="AK296" s="58" t="s">
        <v>290</v>
      </c>
      <c r="AL296" s="58" t="s">
        <v>290</v>
      </c>
      <c r="AM296" s="58" t="s">
        <v>290</v>
      </c>
      <c r="AN296" s="58">
        <v>0</v>
      </c>
      <c r="AO296" s="58">
        <v>22</v>
      </c>
      <c r="AP296" s="58">
        <v>0</v>
      </c>
      <c r="AQ296" s="58" t="s">
        <v>290</v>
      </c>
      <c r="AR296" s="58">
        <v>19</v>
      </c>
      <c r="AS296" s="58">
        <v>0</v>
      </c>
      <c r="AT296" s="58">
        <v>0</v>
      </c>
      <c r="AU296" s="58">
        <v>0</v>
      </c>
      <c r="AV296" s="58">
        <v>26</v>
      </c>
      <c r="AW296" s="57"/>
    </row>
    <row r="297" spans="1:49">
      <c r="A297" s="57" t="s">
        <v>1902</v>
      </c>
      <c r="B297" s="57" t="s">
        <v>1903</v>
      </c>
      <c r="C297" s="57"/>
      <c r="D297" s="57" t="s">
        <v>1904</v>
      </c>
      <c r="E297" s="57" t="s">
        <v>1905</v>
      </c>
      <c r="F297" s="57" t="s">
        <v>1906</v>
      </c>
      <c r="G297" s="57" t="s">
        <v>1122</v>
      </c>
      <c r="H297" s="57" t="s">
        <v>288</v>
      </c>
      <c r="I297" s="57" t="s">
        <v>1907</v>
      </c>
      <c r="J297" s="136">
        <v>3123920204</v>
      </c>
      <c r="K297" s="57" t="s">
        <v>146</v>
      </c>
      <c r="L297">
        <v>1.5</v>
      </c>
      <c r="M297">
        <v>7</v>
      </c>
      <c r="N297">
        <v>3.5</v>
      </c>
      <c r="O297" s="65">
        <v>12</v>
      </c>
      <c r="P297" s="58">
        <v>16</v>
      </c>
      <c r="Q297" s="58" t="s">
        <v>290</v>
      </c>
      <c r="R297" s="58" t="s">
        <v>290</v>
      </c>
      <c r="S297" s="58" t="s">
        <v>290</v>
      </c>
      <c r="T297" s="58" t="s">
        <v>290</v>
      </c>
      <c r="U297" s="58" t="s">
        <v>290</v>
      </c>
      <c r="V297" s="58" t="s">
        <v>290</v>
      </c>
      <c r="W297" s="58" t="s">
        <v>290</v>
      </c>
      <c r="X297" s="58" t="s">
        <v>290</v>
      </c>
      <c r="Y297" s="58">
        <v>0</v>
      </c>
      <c r="Z297" s="58">
        <v>0</v>
      </c>
      <c r="AA297" s="58">
        <v>0</v>
      </c>
      <c r="AB297" s="58">
        <v>0</v>
      </c>
      <c r="AC297" s="58">
        <v>0</v>
      </c>
      <c r="AD297" s="58">
        <v>0</v>
      </c>
      <c r="AE297" s="58">
        <v>0</v>
      </c>
      <c r="AF297" s="58">
        <v>0</v>
      </c>
      <c r="AG297" s="58">
        <v>0</v>
      </c>
      <c r="AH297" s="58">
        <v>0</v>
      </c>
      <c r="AI297" s="58">
        <v>0</v>
      </c>
      <c r="AJ297" s="58">
        <v>0</v>
      </c>
      <c r="AK297" s="58" t="s">
        <v>290</v>
      </c>
      <c r="AL297" s="58">
        <v>17</v>
      </c>
      <c r="AM297" s="58" t="s">
        <v>290</v>
      </c>
      <c r="AN297" s="58">
        <v>0</v>
      </c>
      <c r="AO297" s="58">
        <v>36</v>
      </c>
      <c r="AP297" s="58">
        <v>17</v>
      </c>
      <c r="AQ297" s="58">
        <v>39</v>
      </c>
      <c r="AR297" s="58">
        <v>37</v>
      </c>
      <c r="AS297" s="58">
        <v>0</v>
      </c>
      <c r="AT297" s="58">
        <v>0</v>
      </c>
      <c r="AU297" s="58">
        <v>28</v>
      </c>
      <c r="AV297" s="58">
        <v>76</v>
      </c>
      <c r="AW297" s="57"/>
    </row>
    <row r="298" spans="1:49">
      <c r="A298" s="57" t="s">
        <v>1908</v>
      </c>
      <c r="B298" s="57" t="s">
        <v>1909</v>
      </c>
      <c r="C298" s="57" t="s">
        <v>283</v>
      </c>
      <c r="D298" s="57" t="s">
        <v>1910</v>
      </c>
      <c r="E298" s="57" t="s">
        <v>1911</v>
      </c>
      <c r="F298" s="57" t="s">
        <v>1912</v>
      </c>
      <c r="G298" s="57" t="s">
        <v>1122</v>
      </c>
      <c r="H298" s="57" t="s">
        <v>288</v>
      </c>
      <c r="I298" s="57" t="s">
        <v>1913</v>
      </c>
      <c r="J298" s="136">
        <v>7734345453</v>
      </c>
      <c r="K298" s="57" t="s">
        <v>146</v>
      </c>
      <c r="L298">
        <v>2</v>
      </c>
      <c r="M298">
        <v>4</v>
      </c>
      <c r="N298">
        <v>2</v>
      </c>
      <c r="O298" s="65">
        <v>8</v>
      </c>
      <c r="P298" s="58" t="s">
        <v>290</v>
      </c>
      <c r="Q298" s="58" t="s">
        <v>290</v>
      </c>
      <c r="R298" s="58" t="s">
        <v>290</v>
      </c>
      <c r="S298" s="58">
        <v>0</v>
      </c>
      <c r="T298" s="58">
        <v>0</v>
      </c>
      <c r="U298" s="58">
        <v>0</v>
      </c>
      <c r="V298" s="58">
        <v>0</v>
      </c>
      <c r="W298" s="58">
        <v>0</v>
      </c>
      <c r="X298" s="58">
        <v>0</v>
      </c>
      <c r="Y298" s="58">
        <v>0</v>
      </c>
      <c r="Z298" s="58">
        <v>0</v>
      </c>
      <c r="AA298" s="58">
        <v>0</v>
      </c>
      <c r="AB298" s="58">
        <v>0</v>
      </c>
      <c r="AC298" s="58">
        <v>0</v>
      </c>
      <c r="AD298" s="58">
        <v>0</v>
      </c>
      <c r="AE298" s="58">
        <v>0</v>
      </c>
      <c r="AF298" s="58">
        <v>0</v>
      </c>
      <c r="AG298" s="58">
        <v>0</v>
      </c>
      <c r="AH298" s="58">
        <v>0</v>
      </c>
      <c r="AI298" s="58">
        <v>0</v>
      </c>
      <c r="AJ298" s="58">
        <v>0</v>
      </c>
      <c r="AK298" s="58">
        <v>0</v>
      </c>
      <c r="AL298" s="58">
        <v>12</v>
      </c>
      <c r="AM298" s="58" t="s">
        <v>290</v>
      </c>
      <c r="AN298" s="58">
        <v>0</v>
      </c>
      <c r="AO298" s="58">
        <v>0</v>
      </c>
      <c r="AP298" s="58">
        <v>0</v>
      </c>
      <c r="AQ298" s="58" t="s">
        <v>290</v>
      </c>
      <c r="AR298" s="58" t="s">
        <v>290</v>
      </c>
      <c r="AS298" s="58">
        <v>0</v>
      </c>
      <c r="AT298" s="58">
        <v>0</v>
      </c>
      <c r="AU298" s="58">
        <v>16</v>
      </c>
      <c r="AV298" s="58">
        <v>16</v>
      </c>
      <c r="AW298" s="57"/>
    </row>
    <row r="299" spans="1:49">
      <c r="A299" s="57" t="s">
        <v>1914</v>
      </c>
      <c r="B299" s="57" t="s">
        <v>1915</v>
      </c>
      <c r="C299" s="57" t="s">
        <v>418</v>
      </c>
      <c r="D299" s="57" t="s">
        <v>1916</v>
      </c>
      <c r="E299" s="57" t="s">
        <v>1917</v>
      </c>
      <c r="F299" s="57" t="s">
        <v>1906</v>
      </c>
      <c r="G299" s="57" t="s">
        <v>1122</v>
      </c>
      <c r="H299" s="57" t="s">
        <v>288</v>
      </c>
      <c r="I299" s="57" t="s">
        <v>1907</v>
      </c>
      <c r="J299" s="136">
        <v>8472402489</v>
      </c>
      <c r="K299" s="57" t="s">
        <v>146</v>
      </c>
      <c r="L299">
        <v>2</v>
      </c>
      <c r="M299">
        <v>3</v>
      </c>
      <c r="N299">
        <v>3</v>
      </c>
      <c r="O299" s="65">
        <v>8</v>
      </c>
      <c r="P299" s="58">
        <v>0</v>
      </c>
      <c r="Q299" s="58" t="s">
        <v>290</v>
      </c>
      <c r="R299" s="58">
        <v>0</v>
      </c>
      <c r="S299" s="58" t="s">
        <v>290</v>
      </c>
      <c r="T299" s="58" t="s">
        <v>290</v>
      </c>
      <c r="U299" s="58" t="s">
        <v>290</v>
      </c>
      <c r="V299" s="58" t="s">
        <v>290</v>
      </c>
      <c r="W299" s="58" t="s">
        <v>290</v>
      </c>
      <c r="X299" s="58" t="s">
        <v>290</v>
      </c>
      <c r="Y299" s="58" t="s">
        <v>290</v>
      </c>
      <c r="Z299" s="58">
        <v>0</v>
      </c>
      <c r="AA299" s="58">
        <v>0</v>
      </c>
      <c r="AB299" s="58">
        <v>0</v>
      </c>
      <c r="AC299" s="58">
        <v>0</v>
      </c>
      <c r="AD299" s="58">
        <v>0</v>
      </c>
      <c r="AE299" s="58">
        <v>0</v>
      </c>
      <c r="AF299" s="58">
        <v>0</v>
      </c>
      <c r="AG299" s="58">
        <v>0</v>
      </c>
      <c r="AH299" s="58">
        <v>0</v>
      </c>
      <c r="AI299" s="58">
        <v>0</v>
      </c>
      <c r="AJ299" s="58">
        <v>0</v>
      </c>
      <c r="AK299" s="58" t="s">
        <v>290</v>
      </c>
      <c r="AL299" s="58" t="s">
        <v>290</v>
      </c>
      <c r="AM299" s="58">
        <v>0</v>
      </c>
      <c r="AN299" s="58">
        <v>0</v>
      </c>
      <c r="AO299" s="58" t="s">
        <v>290</v>
      </c>
      <c r="AP299" s="58" t="s">
        <v>290</v>
      </c>
      <c r="AQ299" s="58" t="s">
        <v>290</v>
      </c>
      <c r="AR299" s="58">
        <v>12</v>
      </c>
      <c r="AS299" s="58">
        <v>0</v>
      </c>
      <c r="AT299" s="58">
        <v>0</v>
      </c>
      <c r="AU299" s="58" t="s">
        <v>290</v>
      </c>
      <c r="AV299" s="58">
        <v>16</v>
      </c>
      <c r="AW299" s="57"/>
    </row>
    <row r="300" spans="1:49">
      <c r="A300" s="57" t="s">
        <v>1918</v>
      </c>
      <c r="B300" s="57" t="s">
        <v>1919</v>
      </c>
      <c r="C300" s="57"/>
      <c r="D300" s="57" t="s">
        <v>1920</v>
      </c>
      <c r="E300" s="57" t="s">
        <v>1921</v>
      </c>
      <c r="F300" s="57" t="s">
        <v>1922</v>
      </c>
      <c r="G300" s="57" t="s">
        <v>1122</v>
      </c>
      <c r="H300" s="57" t="s">
        <v>288</v>
      </c>
      <c r="I300" s="57" t="s">
        <v>1923</v>
      </c>
      <c r="J300" s="136">
        <v>7737648274</v>
      </c>
      <c r="K300" s="57" t="s">
        <v>146</v>
      </c>
      <c r="L300">
        <v>2</v>
      </c>
      <c r="M300">
        <v>10</v>
      </c>
      <c r="N300">
        <v>3</v>
      </c>
      <c r="O300" s="65">
        <v>15</v>
      </c>
      <c r="P300" s="58">
        <v>18</v>
      </c>
      <c r="Q300" s="58">
        <v>17</v>
      </c>
      <c r="R300" s="58">
        <v>23</v>
      </c>
      <c r="S300" s="58">
        <v>11</v>
      </c>
      <c r="T300" s="58">
        <v>15</v>
      </c>
      <c r="U300" s="58">
        <v>13</v>
      </c>
      <c r="V300" s="58" t="s">
        <v>290</v>
      </c>
      <c r="W300" s="58" t="s">
        <v>290</v>
      </c>
      <c r="X300" s="58" t="s">
        <v>290</v>
      </c>
      <c r="Y300" s="58">
        <v>0</v>
      </c>
      <c r="Z300" s="58">
        <v>0</v>
      </c>
      <c r="AA300" s="58">
        <v>0</v>
      </c>
      <c r="AB300" s="58">
        <v>0</v>
      </c>
      <c r="AC300" s="58">
        <v>0</v>
      </c>
      <c r="AD300" s="58">
        <v>0</v>
      </c>
      <c r="AE300" s="58">
        <v>0</v>
      </c>
      <c r="AF300" s="58">
        <v>0</v>
      </c>
      <c r="AG300" s="58">
        <v>0</v>
      </c>
      <c r="AH300" s="58">
        <v>0</v>
      </c>
      <c r="AI300" s="58">
        <v>0</v>
      </c>
      <c r="AJ300" s="58">
        <v>0</v>
      </c>
      <c r="AK300" s="58">
        <v>80</v>
      </c>
      <c r="AL300" s="58">
        <v>32</v>
      </c>
      <c r="AM300" s="58">
        <v>0</v>
      </c>
      <c r="AN300" s="58">
        <v>0</v>
      </c>
      <c r="AO300" s="58">
        <v>0</v>
      </c>
      <c r="AP300" s="58">
        <v>0</v>
      </c>
      <c r="AQ300" s="58">
        <v>63</v>
      </c>
      <c r="AR300" s="58">
        <v>49</v>
      </c>
      <c r="AS300" s="58">
        <v>0</v>
      </c>
      <c r="AT300" s="58">
        <v>0</v>
      </c>
      <c r="AU300" s="58">
        <v>65</v>
      </c>
      <c r="AV300" s="58">
        <v>112</v>
      </c>
      <c r="AW300" s="57"/>
    </row>
    <row r="301" spans="1:49">
      <c r="A301" s="57" t="s">
        <v>1924</v>
      </c>
      <c r="B301" s="57" t="s">
        <v>1925</v>
      </c>
      <c r="C301" s="57"/>
      <c r="D301" s="57" t="s">
        <v>1926</v>
      </c>
      <c r="E301" s="57" t="s">
        <v>1927</v>
      </c>
      <c r="F301" s="57" t="s">
        <v>1928</v>
      </c>
      <c r="G301" s="57" t="s">
        <v>1122</v>
      </c>
      <c r="H301" s="57" t="s">
        <v>288</v>
      </c>
      <c r="I301" s="57" t="s">
        <v>1689</v>
      </c>
      <c r="J301" s="136">
        <v>7736402851</v>
      </c>
      <c r="K301" s="57" t="s">
        <v>146</v>
      </c>
      <c r="L301">
        <v>1</v>
      </c>
      <c r="M301">
        <v>1</v>
      </c>
      <c r="N301">
        <v>1</v>
      </c>
      <c r="O301" s="65">
        <v>3</v>
      </c>
      <c r="P301" s="58">
        <v>0</v>
      </c>
      <c r="Q301" s="58" t="s">
        <v>290</v>
      </c>
      <c r="R301" s="58">
        <v>0</v>
      </c>
      <c r="S301" s="58" t="s">
        <v>290</v>
      </c>
      <c r="T301" s="58">
        <v>0</v>
      </c>
      <c r="U301" s="58">
        <v>0</v>
      </c>
      <c r="V301" s="58" t="s">
        <v>290</v>
      </c>
      <c r="W301" s="58">
        <v>0</v>
      </c>
      <c r="X301" s="58">
        <v>0</v>
      </c>
      <c r="Y301" s="58">
        <v>0</v>
      </c>
      <c r="Z301" s="58">
        <v>0</v>
      </c>
      <c r="AA301" s="58">
        <v>0</v>
      </c>
      <c r="AB301" s="58">
        <v>0</v>
      </c>
      <c r="AC301" s="58">
        <v>0</v>
      </c>
      <c r="AD301" s="58">
        <v>0</v>
      </c>
      <c r="AE301" s="58">
        <v>0</v>
      </c>
      <c r="AF301" s="58">
        <v>0</v>
      </c>
      <c r="AG301" s="58">
        <v>0</v>
      </c>
      <c r="AH301" s="58">
        <v>0</v>
      </c>
      <c r="AI301" s="58">
        <v>0</v>
      </c>
      <c r="AJ301" s="58">
        <v>0</v>
      </c>
      <c r="AK301" s="58">
        <v>0</v>
      </c>
      <c r="AL301" s="58" t="s">
        <v>290</v>
      </c>
      <c r="AM301" s="58">
        <v>0</v>
      </c>
      <c r="AN301" s="58">
        <v>0</v>
      </c>
      <c r="AO301" s="58">
        <v>0</v>
      </c>
      <c r="AP301" s="58">
        <v>0</v>
      </c>
      <c r="AQ301" s="58" t="s">
        <v>290</v>
      </c>
      <c r="AR301" s="58" t="s">
        <v>290</v>
      </c>
      <c r="AS301" s="58">
        <v>0</v>
      </c>
      <c r="AT301" s="58">
        <v>0</v>
      </c>
      <c r="AU301" s="58" t="s">
        <v>290</v>
      </c>
      <c r="AV301" s="58" t="s">
        <v>290</v>
      </c>
      <c r="AW301" s="57"/>
    </row>
    <row r="302" spans="1:49">
      <c r="A302" s="57" t="s">
        <v>1929</v>
      </c>
      <c r="B302" s="57" t="s">
        <v>1930</v>
      </c>
      <c r="C302" s="57" t="s">
        <v>353</v>
      </c>
      <c r="D302" s="57" t="s">
        <v>1931</v>
      </c>
      <c r="E302" s="57" t="s">
        <v>1932</v>
      </c>
      <c r="F302" s="57" t="s">
        <v>1933</v>
      </c>
      <c r="G302" s="57" t="s">
        <v>1122</v>
      </c>
      <c r="H302" s="57" t="s">
        <v>288</v>
      </c>
      <c r="I302" s="57" t="s">
        <v>1760</v>
      </c>
      <c r="J302" s="136">
        <v>7087204547</v>
      </c>
      <c r="K302" s="57" t="s">
        <v>146</v>
      </c>
      <c r="L302">
        <v>0</v>
      </c>
      <c r="M302">
        <v>2</v>
      </c>
      <c r="N302">
        <v>0</v>
      </c>
      <c r="O302" s="65">
        <v>2</v>
      </c>
      <c r="P302" s="58">
        <v>0</v>
      </c>
      <c r="Q302" s="58">
        <v>0</v>
      </c>
      <c r="R302" s="58">
        <v>0</v>
      </c>
      <c r="S302" s="58">
        <v>0</v>
      </c>
      <c r="T302" s="58">
        <v>0</v>
      </c>
      <c r="U302" s="58">
        <v>0</v>
      </c>
      <c r="V302" s="58">
        <v>0</v>
      </c>
      <c r="W302" s="58">
        <v>0</v>
      </c>
      <c r="X302" s="58">
        <v>0</v>
      </c>
      <c r="Y302" s="58">
        <v>0</v>
      </c>
      <c r="Z302" s="58">
        <v>0</v>
      </c>
      <c r="AA302" s="58" t="s">
        <v>290</v>
      </c>
      <c r="AB302" s="58" t="s">
        <v>290</v>
      </c>
      <c r="AC302" s="58" t="s">
        <v>290</v>
      </c>
      <c r="AD302" s="58">
        <v>0</v>
      </c>
      <c r="AE302" s="58">
        <v>0</v>
      </c>
      <c r="AF302" s="58">
        <v>0</v>
      </c>
      <c r="AG302" s="58">
        <v>0</v>
      </c>
      <c r="AH302" s="58">
        <v>0</v>
      </c>
      <c r="AI302" s="58">
        <v>0</v>
      </c>
      <c r="AJ302" s="58">
        <v>0</v>
      </c>
      <c r="AK302" s="58">
        <v>0</v>
      </c>
      <c r="AL302" s="58" t="s">
        <v>290</v>
      </c>
      <c r="AM302" s="58" t="s">
        <v>290</v>
      </c>
      <c r="AN302" s="58">
        <v>0</v>
      </c>
      <c r="AO302" s="58">
        <v>0</v>
      </c>
      <c r="AP302" s="58">
        <v>0</v>
      </c>
      <c r="AQ302" s="58" t="s">
        <v>290</v>
      </c>
      <c r="AR302" s="58" t="s">
        <v>290</v>
      </c>
      <c r="AS302" s="58" t="s">
        <v>290</v>
      </c>
      <c r="AT302" s="58" t="s">
        <v>290</v>
      </c>
      <c r="AU302" s="58" t="s">
        <v>290</v>
      </c>
      <c r="AV302" s="58" t="s">
        <v>290</v>
      </c>
      <c r="AW302" s="57"/>
    </row>
    <row r="303" spans="1:49">
      <c r="A303" s="57" t="s">
        <v>1934</v>
      </c>
      <c r="B303" s="57" t="s">
        <v>1935</v>
      </c>
      <c r="C303" s="57" t="s">
        <v>578</v>
      </c>
      <c r="D303" s="57" t="s">
        <v>1936</v>
      </c>
      <c r="E303" s="57" t="s">
        <v>1937</v>
      </c>
      <c r="F303" s="57" t="s">
        <v>1938</v>
      </c>
      <c r="G303" s="57" t="s">
        <v>1122</v>
      </c>
      <c r="H303" s="57" t="s">
        <v>288</v>
      </c>
      <c r="I303" s="57" t="s">
        <v>1939</v>
      </c>
      <c r="J303" s="136">
        <v>7732516583</v>
      </c>
      <c r="K303" s="57" t="s">
        <v>146</v>
      </c>
      <c r="L303">
        <v>1</v>
      </c>
      <c r="M303">
        <v>5</v>
      </c>
      <c r="N303">
        <v>1</v>
      </c>
      <c r="O303" s="65">
        <v>7</v>
      </c>
      <c r="P303" s="58">
        <v>0</v>
      </c>
      <c r="Q303" s="58">
        <v>0</v>
      </c>
      <c r="R303" s="58">
        <v>0</v>
      </c>
      <c r="S303" s="58">
        <v>0</v>
      </c>
      <c r="T303" s="58">
        <v>0</v>
      </c>
      <c r="U303" s="58">
        <v>0</v>
      </c>
      <c r="V303" s="58">
        <v>0</v>
      </c>
      <c r="W303" s="58">
        <v>0</v>
      </c>
      <c r="X303" s="58">
        <v>0</v>
      </c>
      <c r="Y303" s="58">
        <v>0</v>
      </c>
      <c r="Z303" s="58">
        <v>0</v>
      </c>
      <c r="AA303" s="58" t="s">
        <v>290</v>
      </c>
      <c r="AB303" s="58" t="s">
        <v>290</v>
      </c>
      <c r="AC303" s="58" t="s">
        <v>290</v>
      </c>
      <c r="AD303" s="58">
        <v>0</v>
      </c>
      <c r="AE303" s="58">
        <v>0</v>
      </c>
      <c r="AF303" s="58">
        <v>0</v>
      </c>
      <c r="AG303" s="58">
        <v>0</v>
      </c>
      <c r="AH303" s="58">
        <v>0</v>
      </c>
      <c r="AI303" s="58">
        <v>0</v>
      </c>
      <c r="AJ303" s="58">
        <v>0</v>
      </c>
      <c r="AK303" s="58">
        <v>0</v>
      </c>
      <c r="AL303" s="58">
        <v>0</v>
      </c>
      <c r="AM303" s="58">
        <v>0</v>
      </c>
      <c r="AN303" s="58">
        <v>0</v>
      </c>
      <c r="AO303" s="58">
        <v>19</v>
      </c>
      <c r="AP303" s="58">
        <v>0</v>
      </c>
      <c r="AQ303" s="58">
        <v>0</v>
      </c>
      <c r="AR303" s="58">
        <v>19</v>
      </c>
      <c r="AS303" s="58">
        <v>0</v>
      </c>
      <c r="AT303" s="58" t="s">
        <v>290</v>
      </c>
      <c r="AU303" s="58">
        <v>10</v>
      </c>
      <c r="AV303" s="58">
        <v>19</v>
      </c>
      <c r="AW303" s="57"/>
    </row>
    <row r="304" spans="1:49">
      <c r="A304" s="57" t="s">
        <v>1940</v>
      </c>
      <c r="B304" s="57" t="s">
        <v>1941</v>
      </c>
      <c r="C304" s="57" t="s">
        <v>418</v>
      </c>
      <c r="D304" s="57" t="s">
        <v>1942</v>
      </c>
      <c r="E304" s="57" t="s">
        <v>1943</v>
      </c>
      <c r="F304" s="57" t="s">
        <v>1944</v>
      </c>
      <c r="G304" s="57" t="s">
        <v>1122</v>
      </c>
      <c r="H304" s="57" t="s">
        <v>288</v>
      </c>
      <c r="I304" s="57" t="s">
        <v>1913</v>
      </c>
      <c r="J304" s="136">
        <v>7739827204</v>
      </c>
      <c r="K304" s="57" t="s">
        <v>146</v>
      </c>
      <c r="L304">
        <v>3</v>
      </c>
      <c r="M304">
        <v>3</v>
      </c>
      <c r="N304">
        <v>1</v>
      </c>
      <c r="O304" s="65">
        <v>7</v>
      </c>
      <c r="P304" s="58">
        <v>0</v>
      </c>
      <c r="Q304" s="58">
        <v>0</v>
      </c>
      <c r="R304" s="58">
        <v>0</v>
      </c>
      <c r="S304" s="58">
        <v>0</v>
      </c>
      <c r="T304" s="58">
        <v>0</v>
      </c>
      <c r="U304" s="58">
        <v>0</v>
      </c>
      <c r="V304" s="58">
        <v>0</v>
      </c>
      <c r="W304" s="58">
        <v>0</v>
      </c>
      <c r="X304" s="58">
        <v>0</v>
      </c>
      <c r="Y304" s="58">
        <v>0</v>
      </c>
      <c r="Z304" s="58">
        <v>0</v>
      </c>
      <c r="AA304" s="58">
        <v>0</v>
      </c>
      <c r="AB304" s="58" t="s">
        <v>290</v>
      </c>
      <c r="AC304" s="58">
        <v>10</v>
      </c>
      <c r="AD304" s="58">
        <v>0</v>
      </c>
      <c r="AE304" s="58">
        <v>0</v>
      </c>
      <c r="AF304" s="58">
        <v>0</v>
      </c>
      <c r="AG304" s="58">
        <v>0</v>
      </c>
      <c r="AH304" s="58">
        <v>0</v>
      </c>
      <c r="AI304" s="58">
        <v>0</v>
      </c>
      <c r="AJ304" s="58">
        <v>0</v>
      </c>
      <c r="AK304" s="58">
        <v>0</v>
      </c>
      <c r="AL304" s="58" t="s">
        <v>290</v>
      </c>
      <c r="AM304" s="58" t="s">
        <v>290</v>
      </c>
      <c r="AN304" s="58">
        <v>0</v>
      </c>
      <c r="AO304" s="58">
        <v>0</v>
      </c>
      <c r="AP304" s="58">
        <v>0</v>
      </c>
      <c r="AQ304" s="58" t="s">
        <v>290</v>
      </c>
      <c r="AR304" s="58" t="s">
        <v>290</v>
      </c>
      <c r="AS304" s="58" t="s">
        <v>290</v>
      </c>
      <c r="AT304" s="58" t="s">
        <v>290</v>
      </c>
      <c r="AU304" s="58">
        <v>12</v>
      </c>
      <c r="AV304" s="58">
        <v>12</v>
      </c>
      <c r="AW304" s="57"/>
    </row>
    <row r="305" spans="1:49">
      <c r="A305" s="57" t="s">
        <v>1945</v>
      </c>
      <c r="B305" s="57" t="s">
        <v>1946</v>
      </c>
      <c r="C305" s="57"/>
      <c r="D305" s="57" t="s">
        <v>1947</v>
      </c>
      <c r="E305" s="57" t="s">
        <v>1948</v>
      </c>
      <c r="F305" s="57" t="s">
        <v>1949</v>
      </c>
      <c r="G305" s="57" t="s">
        <v>1122</v>
      </c>
      <c r="H305" s="57" t="s">
        <v>288</v>
      </c>
      <c r="I305" s="57" t="s">
        <v>1754</v>
      </c>
      <c r="J305" s="136">
        <v>3126137115</v>
      </c>
      <c r="K305" s="57" t="s">
        <v>146</v>
      </c>
      <c r="L305">
        <v>2</v>
      </c>
      <c r="M305">
        <v>4</v>
      </c>
      <c r="N305">
        <v>6</v>
      </c>
      <c r="O305" s="65">
        <v>12</v>
      </c>
      <c r="P305" s="58">
        <v>23</v>
      </c>
      <c r="Q305" s="58">
        <v>10</v>
      </c>
      <c r="R305" s="58" t="s">
        <v>290</v>
      </c>
      <c r="S305" s="58" t="s">
        <v>290</v>
      </c>
      <c r="T305" s="58" t="s">
        <v>290</v>
      </c>
      <c r="U305" s="58" t="s">
        <v>290</v>
      </c>
      <c r="V305" s="58" t="s">
        <v>290</v>
      </c>
      <c r="W305" s="58" t="s">
        <v>290</v>
      </c>
      <c r="X305" s="58">
        <v>0</v>
      </c>
      <c r="Y305" s="58">
        <v>0</v>
      </c>
      <c r="Z305" s="58">
        <v>0</v>
      </c>
      <c r="AA305" s="58">
        <v>0</v>
      </c>
      <c r="AB305" s="58">
        <v>0</v>
      </c>
      <c r="AC305" s="58">
        <v>0</v>
      </c>
      <c r="AD305" s="58">
        <v>0</v>
      </c>
      <c r="AE305" s="58">
        <v>0</v>
      </c>
      <c r="AF305" s="58">
        <v>0</v>
      </c>
      <c r="AG305" s="58">
        <v>0</v>
      </c>
      <c r="AH305" s="58">
        <v>0</v>
      </c>
      <c r="AI305" s="58">
        <v>0</v>
      </c>
      <c r="AJ305" s="58">
        <v>0</v>
      </c>
      <c r="AK305" s="58" t="s">
        <v>290</v>
      </c>
      <c r="AL305" s="58" t="s">
        <v>290</v>
      </c>
      <c r="AM305" s="58" t="s">
        <v>290</v>
      </c>
      <c r="AN305" s="58">
        <v>0</v>
      </c>
      <c r="AO305" s="58">
        <v>24</v>
      </c>
      <c r="AP305" s="58">
        <v>17</v>
      </c>
      <c r="AQ305" s="58">
        <v>27</v>
      </c>
      <c r="AR305" s="58">
        <v>28</v>
      </c>
      <c r="AS305" s="58">
        <v>0</v>
      </c>
      <c r="AT305" s="58">
        <v>0</v>
      </c>
      <c r="AU305" s="58">
        <v>12</v>
      </c>
      <c r="AV305" s="58">
        <v>55</v>
      </c>
      <c r="AW305" s="57"/>
    </row>
    <row r="306" spans="1:49">
      <c r="A306" s="57" t="s">
        <v>1950</v>
      </c>
      <c r="B306" s="57" t="s">
        <v>1951</v>
      </c>
      <c r="C306" s="57"/>
      <c r="D306" s="57" t="s">
        <v>1952</v>
      </c>
      <c r="E306" s="57" t="s">
        <v>1953</v>
      </c>
      <c r="F306" s="57" t="s">
        <v>1954</v>
      </c>
      <c r="G306" s="57" t="s">
        <v>1122</v>
      </c>
      <c r="H306" s="57" t="s">
        <v>288</v>
      </c>
      <c r="I306" s="57" t="s">
        <v>1923</v>
      </c>
      <c r="J306" s="136">
        <v>7733828406</v>
      </c>
      <c r="K306" s="57" t="s">
        <v>146</v>
      </c>
      <c r="L306">
        <v>1</v>
      </c>
      <c r="M306">
        <v>6.5</v>
      </c>
      <c r="N306">
        <v>0.5</v>
      </c>
      <c r="O306" s="65">
        <v>8</v>
      </c>
      <c r="P306" s="58">
        <v>18</v>
      </c>
      <c r="Q306" s="58">
        <v>11</v>
      </c>
      <c r="R306" s="58" t="s">
        <v>290</v>
      </c>
      <c r="S306" s="58" t="s">
        <v>290</v>
      </c>
      <c r="T306" s="58" t="s">
        <v>290</v>
      </c>
      <c r="U306" s="58">
        <v>0</v>
      </c>
      <c r="V306" s="58" t="s">
        <v>290</v>
      </c>
      <c r="W306" s="58">
        <v>0</v>
      </c>
      <c r="X306" s="58">
        <v>0</v>
      </c>
      <c r="Y306" s="58">
        <v>0</v>
      </c>
      <c r="Z306" s="58">
        <v>0</v>
      </c>
      <c r="AA306" s="58">
        <v>0</v>
      </c>
      <c r="AB306" s="58">
        <v>0</v>
      </c>
      <c r="AC306" s="58">
        <v>0</v>
      </c>
      <c r="AD306" s="58">
        <v>0</v>
      </c>
      <c r="AE306" s="58">
        <v>0</v>
      </c>
      <c r="AF306" s="58">
        <v>0</v>
      </c>
      <c r="AG306" s="58">
        <v>0</v>
      </c>
      <c r="AH306" s="58">
        <v>0</v>
      </c>
      <c r="AI306" s="58">
        <v>0</v>
      </c>
      <c r="AJ306" s="58">
        <v>0</v>
      </c>
      <c r="AK306" s="58">
        <v>0</v>
      </c>
      <c r="AL306" s="58">
        <v>0</v>
      </c>
      <c r="AM306" s="58" t="s">
        <v>290</v>
      </c>
      <c r="AN306" s="58">
        <v>0</v>
      </c>
      <c r="AO306" s="58">
        <v>36</v>
      </c>
      <c r="AP306" s="58" t="s">
        <v>290</v>
      </c>
      <c r="AQ306" s="58">
        <v>16</v>
      </c>
      <c r="AR306" s="58">
        <v>24</v>
      </c>
      <c r="AS306" s="58">
        <v>0</v>
      </c>
      <c r="AT306" s="58">
        <v>0</v>
      </c>
      <c r="AU306" s="58">
        <v>10</v>
      </c>
      <c r="AV306" s="58">
        <v>40</v>
      </c>
      <c r="AW306" s="57"/>
    </row>
    <row r="307" spans="1:49">
      <c r="A307" s="57" t="s">
        <v>1955</v>
      </c>
      <c r="B307" s="57" t="s">
        <v>1956</v>
      </c>
      <c r="C307" s="57"/>
      <c r="D307" s="57" t="s">
        <v>861</v>
      </c>
      <c r="E307" s="57" t="s">
        <v>1957</v>
      </c>
      <c r="F307" s="57" t="s">
        <v>1958</v>
      </c>
      <c r="G307" s="57" t="s">
        <v>1122</v>
      </c>
      <c r="H307" s="57" t="s">
        <v>288</v>
      </c>
      <c r="I307" s="57" t="s">
        <v>1770</v>
      </c>
      <c r="J307" s="136">
        <v>3125855883</v>
      </c>
      <c r="K307" s="57" t="s">
        <v>146</v>
      </c>
      <c r="L307">
        <v>1</v>
      </c>
      <c r="M307">
        <v>2</v>
      </c>
      <c r="N307">
        <v>1</v>
      </c>
      <c r="O307" s="65">
        <v>4</v>
      </c>
      <c r="P307" s="58">
        <v>0</v>
      </c>
      <c r="Q307" s="58">
        <v>0</v>
      </c>
      <c r="R307" s="58">
        <v>0</v>
      </c>
      <c r="S307" s="58">
        <v>0</v>
      </c>
      <c r="T307" s="58">
        <v>0</v>
      </c>
      <c r="U307" s="58">
        <v>0</v>
      </c>
      <c r="V307" s="58">
        <v>0</v>
      </c>
      <c r="W307" s="58">
        <v>0</v>
      </c>
      <c r="X307" s="58" t="s">
        <v>290</v>
      </c>
      <c r="Y307" s="58" t="s">
        <v>290</v>
      </c>
      <c r="Z307" s="58" t="s">
        <v>290</v>
      </c>
      <c r="AA307" s="58" t="s">
        <v>290</v>
      </c>
      <c r="AB307" s="58">
        <v>0</v>
      </c>
      <c r="AC307" s="58">
        <v>0</v>
      </c>
      <c r="AD307" s="58">
        <v>0</v>
      </c>
      <c r="AE307" s="58">
        <v>0</v>
      </c>
      <c r="AF307" s="58">
        <v>0</v>
      </c>
      <c r="AG307" s="58">
        <v>0</v>
      </c>
      <c r="AH307" s="58">
        <v>0</v>
      </c>
      <c r="AI307" s="58">
        <v>0</v>
      </c>
      <c r="AJ307" s="58">
        <v>0</v>
      </c>
      <c r="AK307" s="58">
        <v>0</v>
      </c>
      <c r="AL307" s="58">
        <v>17</v>
      </c>
      <c r="AM307" s="58" t="s">
        <v>290</v>
      </c>
      <c r="AN307" s="58">
        <v>0</v>
      </c>
      <c r="AO307" s="58">
        <v>0</v>
      </c>
      <c r="AP307" s="58" t="s">
        <v>290</v>
      </c>
      <c r="AQ307" s="58" t="s">
        <v>290</v>
      </c>
      <c r="AR307" s="58">
        <v>14</v>
      </c>
      <c r="AS307" s="58">
        <v>0</v>
      </c>
      <c r="AT307" s="58">
        <v>0</v>
      </c>
      <c r="AU307" s="58">
        <v>14</v>
      </c>
      <c r="AV307" s="58">
        <v>19</v>
      </c>
      <c r="AW307" s="57"/>
    </row>
    <row r="308" spans="1:49">
      <c r="A308" s="57" t="s">
        <v>1959</v>
      </c>
      <c r="B308" s="57" t="s">
        <v>1960</v>
      </c>
      <c r="C308" s="57" t="s">
        <v>353</v>
      </c>
      <c r="D308" s="57" t="s">
        <v>490</v>
      </c>
      <c r="E308" s="57" t="s">
        <v>1961</v>
      </c>
      <c r="F308" s="57" t="s">
        <v>1962</v>
      </c>
      <c r="G308" s="57" t="s">
        <v>1122</v>
      </c>
      <c r="H308" s="57" t="s">
        <v>288</v>
      </c>
      <c r="I308" s="57" t="s">
        <v>1963</v>
      </c>
      <c r="J308" s="136">
        <v>7734656011</v>
      </c>
      <c r="K308" s="57" t="s">
        <v>146</v>
      </c>
      <c r="L308">
        <v>1</v>
      </c>
      <c r="M308">
        <v>2</v>
      </c>
      <c r="N308">
        <v>0.5</v>
      </c>
      <c r="O308" s="65">
        <v>3.5</v>
      </c>
      <c r="P308" s="58">
        <v>0</v>
      </c>
      <c r="Q308" s="58" t="s">
        <v>290</v>
      </c>
      <c r="R308" s="58" t="s">
        <v>290</v>
      </c>
      <c r="S308" s="58" t="s">
        <v>290</v>
      </c>
      <c r="T308" s="58" t="s">
        <v>290</v>
      </c>
      <c r="U308" s="58">
        <v>0</v>
      </c>
      <c r="V308" s="58">
        <v>0</v>
      </c>
      <c r="W308" s="58">
        <v>0</v>
      </c>
      <c r="X308" s="58">
        <v>0</v>
      </c>
      <c r="Y308" s="58">
        <v>0</v>
      </c>
      <c r="Z308" s="58">
        <v>0</v>
      </c>
      <c r="AA308" s="58">
        <v>0</v>
      </c>
      <c r="AB308" s="58">
        <v>0</v>
      </c>
      <c r="AC308" s="58">
        <v>0</v>
      </c>
      <c r="AD308" s="58">
        <v>0</v>
      </c>
      <c r="AE308" s="58">
        <v>0</v>
      </c>
      <c r="AF308" s="58">
        <v>0</v>
      </c>
      <c r="AG308" s="58">
        <v>0</v>
      </c>
      <c r="AH308" s="58">
        <v>0</v>
      </c>
      <c r="AI308" s="58">
        <v>0</v>
      </c>
      <c r="AJ308" s="58">
        <v>0</v>
      </c>
      <c r="AK308" s="58">
        <v>0</v>
      </c>
      <c r="AL308" s="58">
        <v>17</v>
      </c>
      <c r="AM308" s="58">
        <v>0</v>
      </c>
      <c r="AN308" s="58">
        <v>0</v>
      </c>
      <c r="AO308" s="58">
        <v>0</v>
      </c>
      <c r="AP308" s="58">
        <v>0</v>
      </c>
      <c r="AQ308" s="58">
        <v>11</v>
      </c>
      <c r="AR308" s="58" t="s">
        <v>290</v>
      </c>
      <c r="AS308" s="58">
        <v>0</v>
      </c>
      <c r="AT308" s="58">
        <v>0</v>
      </c>
      <c r="AU308" s="58">
        <v>17</v>
      </c>
      <c r="AV308" s="58">
        <v>17</v>
      </c>
      <c r="AW308" s="57"/>
    </row>
    <row r="309" spans="1:49">
      <c r="A309" s="57" t="s">
        <v>1964</v>
      </c>
      <c r="B309" s="57" t="s">
        <v>1965</v>
      </c>
      <c r="C309" s="57" t="s">
        <v>314</v>
      </c>
      <c r="D309" s="57" t="s">
        <v>1966</v>
      </c>
      <c r="E309" s="57" t="s">
        <v>1967</v>
      </c>
      <c r="F309" s="57" t="s">
        <v>1968</v>
      </c>
      <c r="G309" s="57" t="s">
        <v>1122</v>
      </c>
      <c r="H309" s="57" t="s">
        <v>288</v>
      </c>
      <c r="I309" s="57" t="s">
        <v>1810</v>
      </c>
      <c r="J309" s="136">
        <v>7737621234</v>
      </c>
      <c r="K309" s="57" t="s">
        <v>146</v>
      </c>
      <c r="L309">
        <v>2</v>
      </c>
      <c r="M309">
        <v>8</v>
      </c>
      <c r="N309">
        <v>6</v>
      </c>
      <c r="O309" s="65">
        <v>16</v>
      </c>
      <c r="P309" s="58">
        <v>12</v>
      </c>
      <c r="Q309" s="58">
        <v>12</v>
      </c>
      <c r="R309" s="58">
        <v>11</v>
      </c>
      <c r="S309" s="58">
        <v>12</v>
      </c>
      <c r="T309" s="58">
        <v>13</v>
      </c>
      <c r="U309" s="58" t="s">
        <v>290</v>
      </c>
      <c r="V309" s="58">
        <v>11</v>
      </c>
      <c r="W309" s="58" t="s">
        <v>290</v>
      </c>
      <c r="X309" s="58" t="s">
        <v>290</v>
      </c>
      <c r="Y309" s="58" t="s">
        <v>290</v>
      </c>
      <c r="Z309" s="58">
        <v>0</v>
      </c>
      <c r="AA309" s="58">
        <v>0</v>
      </c>
      <c r="AB309" s="58">
        <v>0</v>
      </c>
      <c r="AC309" s="58">
        <v>0</v>
      </c>
      <c r="AD309" s="58">
        <v>0</v>
      </c>
      <c r="AE309" s="58">
        <v>0</v>
      </c>
      <c r="AF309" s="58">
        <v>0</v>
      </c>
      <c r="AG309" s="58">
        <v>0</v>
      </c>
      <c r="AH309" s="58">
        <v>0</v>
      </c>
      <c r="AI309" s="58">
        <v>0</v>
      </c>
      <c r="AJ309" s="58">
        <v>0</v>
      </c>
      <c r="AK309" s="58">
        <v>0</v>
      </c>
      <c r="AL309" s="58">
        <v>0</v>
      </c>
      <c r="AM309" s="58">
        <v>95</v>
      </c>
      <c r="AN309" s="58">
        <v>0</v>
      </c>
      <c r="AO309" s="58" t="s">
        <v>290</v>
      </c>
      <c r="AP309" s="58" t="s">
        <v>290</v>
      </c>
      <c r="AQ309" s="58">
        <v>44</v>
      </c>
      <c r="AR309" s="58">
        <v>57</v>
      </c>
      <c r="AS309" s="58">
        <v>0</v>
      </c>
      <c r="AT309" s="58">
        <v>0</v>
      </c>
      <c r="AU309" s="58">
        <v>93</v>
      </c>
      <c r="AV309" s="58">
        <v>101</v>
      </c>
      <c r="AW309" s="57"/>
    </row>
    <row r="310" spans="1:49">
      <c r="A310" s="57" t="s">
        <v>1969</v>
      </c>
      <c r="B310" s="57" t="s">
        <v>1970</v>
      </c>
      <c r="C310" s="57"/>
      <c r="D310" s="57" t="s">
        <v>1971</v>
      </c>
      <c r="E310" s="57" t="s">
        <v>1972</v>
      </c>
      <c r="F310" s="57" t="s">
        <v>1973</v>
      </c>
      <c r="G310" s="57" t="s">
        <v>1122</v>
      </c>
      <c r="H310" s="57" t="s">
        <v>288</v>
      </c>
      <c r="I310" s="57" t="s">
        <v>1738</v>
      </c>
      <c r="J310" s="136">
        <v>8722087295</v>
      </c>
      <c r="K310" s="57" t="s">
        <v>146</v>
      </c>
      <c r="L310">
        <v>2</v>
      </c>
      <c r="M310">
        <v>3</v>
      </c>
      <c r="N310">
        <v>1</v>
      </c>
      <c r="O310" s="65">
        <v>6</v>
      </c>
      <c r="P310" s="58">
        <v>0</v>
      </c>
      <c r="Q310" s="58" t="s">
        <v>290</v>
      </c>
      <c r="R310" s="58" t="s">
        <v>290</v>
      </c>
      <c r="S310" s="58" t="s">
        <v>290</v>
      </c>
      <c r="T310" s="58" t="s">
        <v>290</v>
      </c>
      <c r="U310" s="58" t="s">
        <v>290</v>
      </c>
      <c r="V310" s="58" t="s">
        <v>290</v>
      </c>
      <c r="W310" s="58" t="s">
        <v>290</v>
      </c>
      <c r="X310" s="58" t="s">
        <v>290</v>
      </c>
      <c r="Y310" s="58" t="s">
        <v>290</v>
      </c>
      <c r="Z310" s="58">
        <v>0</v>
      </c>
      <c r="AA310" s="58" t="s">
        <v>290</v>
      </c>
      <c r="AB310" s="58">
        <v>0</v>
      </c>
      <c r="AC310" s="58" t="s">
        <v>290</v>
      </c>
      <c r="AD310" s="58">
        <v>0</v>
      </c>
      <c r="AE310" s="58">
        <v>0</v>
      </c>
      <c r="AF310" s="58">
        <v>0</v>
      </c>
      <c r="AG310" s="58">
        <v>0</v>
      </c>
      <c r="AH310" s="58">
        <v>0</v>
      </c>
      <c r="AI310" s="58">
        <v>0</v>
      </c>
      <c r="AJ310" s="58">
        <v>0</v>
      </c>
      <c r="AK310" s="58" t="s">
        <v>290</v>
      </c>
      <c r="AL310" s="58" t="s">
        <v>290</v>
      </c>
      <c r="AM310" s="58" t="s">
        <v>290</v>
      </c>
      <c r="AN310" s="58">
        <v>0</v>
      </c>
      <c r="AO310" s="58">
        <v>17</v>
      </c>
      <c r="AP310" s="58" t="s">
        <v>290</v>
      </c>
      <c r="AQ310" s="58">
        <v>15</v>
      </c>
      <c r="AR310" s="58">
        <v>14</v>
      </c>
      <c r="AS310" s="58">
        <v>0</v>
      </c>
      <c r="AT310" s="58">
        <v>0</v>
      </c>
      <c r="AU310" s="58" t="s">
        <v>290</v>
      </c>
      <c r="AV310" s="58">
        <v>29</v>
      </c>
      <c r="AW310" s="57" t="s">
        <v>1974</v>
      </c>
    </row>
    <row r="311" spans="1:49">
      <c r="A311" s="57" t="s">
        <v>1975</v>
      </c>
      <c r="B311" s="57" t="s">
        <v>1976</v>
      </c>
      <c r="C311" s="57" t="s">
        <v>283</v>
      </c>
      <c r="D311" s="57" t="s">
        <v>1977</v>
      </c>
      <c r="E311" s="57" t="s">
        <v>1978</v>
      </c>
      <c r="F311" s="57" t="s">
        <v>1979</v>
      </c>
      <c r="G311" s="57" t="s">
        <v>1122</v>
      </c>
      <c r="H311" s="57" t="s">
        <v>288</v>
      </c>
      <c r="I311" s="57" t="s">
        <v>1980</v>
      </c>
      <c r="J311" s="136">
        <v>7733425854</v>
      </c>
      <c r="K311" s="57" t="s">
        <v>146</v>
      </c>
      <c r="L311">
        <v>1</v>
      </c>
      <c r="M311">
        <v>4</v>
      </c>
      <c r="N311">
        <v>2</v>
      </c>
      <c r="O311" s="65">
        <v>7</v>
      </c>
      <c r="P311" s="58" t="s">
        <v>290</v>
      </c>
      <c r="Q311" s="58" t="s">
        <v>290</v>
      </c>
      <c r="R311" s="58" t="s">
        <v>290</v>
      </c>
      <c r="S311" s="58" t="s">
        <v>290</v>
      </c>
      <c r="T311" s="58" t="s">
        <v>290</v>
      </c>
      <c r="U311" s="58" t="s">
        <v>290</v>
      </c>
      <c r="V311" s="58" t="s">
        <v>290</v>
      </c>
      <c r="W311" s="58" t="s">
        <v>290</v>
      </c>
      <c r="X311" s="58" t="s">
        <v>290</v>
      </c>
      <c r="Y311" s="58" t="s">
        <v>290</v>
      </c>
      <c r="Z311" s="58">
        <v>0</v>
      </c>
      <c r="AA311" s="58">
        <v>0</v>
      </c>
      <c r="AB311" s="58">
        <v>0</v>
      </c>
      <c r="AC311" s="58">
        <v>0</v>
      </c>
      <c r="AD311" s="58">
        <v>0</v>
      </c>
      <c r="AE311" s="58">
        <v>0</v>
      </c>
      <c r="AF311" s="58">
        <v>0</v>
      </c>
      <c r="AG311" s="58">
        <v>0</v>
      </c>
      <c r="AH311" s="58">
        <v>0</v>
      </c>
      <c r="AI311" s="58">
        <v>0</v>
      </c>
      <c r="AJ311" s="58">
        <v>0</v>
      </c>
      <c r="AK311" s="58">
        <v>0</v>
      </c>
      <c r="AL311" s="58">
        <v>0</v>
      </c>
      <c r="AM311" s="58">
        <v>38</v>
      </c>
      <c r="AN311" s="58">
        <v>0</v>
      </c>
      <c r="AO311" s="58">
        <v>0</v>
      </c>
      <c r="AP311" s="58" t="s">
        <v>290</v>
      </c>
      <c r="AQ311" s="58">
        <v>27</v>
      </c>
      <c r="AR311" s="58">
        <v>14</v>
      </c>
      <c r="AS311" s="58">
        <v>0</v>
      </c>
      <c r="AT311" s="58">
        <v>0</v>
      </c>
      <c r="AU311" s="58">
        <v>34</v>
      </c>
      <c r="AV311" s="58">
        <v>41</v>
      </c>
      <c r="AW311" s="57"/>
    </row>
    <row r="312" spans="1:49">
      <c r="A312" s="57" t="s">
        <v>1981</v>
      </c>
      <c r="B312" s="57" t="s">
        <v>1982</v>
      </c>
      <c r="C312" s="57" t="s">
        <v>353</v>
      </c>
      <c r="D312" s="57" t="s">
        <v>1983</v>
      </c>
      <c r="E312" s="57" t="s">
        <v>1984</v>
      </c>
      <c r="F312" s="57" t="s">
        <v>1985</v>
      </c>
      <c r="G312" s="57" t="s">
        <v>1122</v>
      </c>
      <c r="H312" s="57" t="s">
        <v>288</v>
      </c>
      <c r="I312" s="57" t="s">
        <v>1699</v>
      </c>
      <c r="J312" s="136">
        <v>7737361157</v>
      </c>
      <c r="K312" s="57" t="s">
        <v>146</v>
      </c>
      <c r="L312">
        <v>0</v>
      </c>
      <c r="M312">
        <v>3</v>
      </c>
      <c r="N312">
        <v>2.8</v>
      </c>
      <c r="O312" s="65">
        <v>5.8</v>
      </c>
      <c r="P312" s="58">
        <v>21</v>
      </c>
      <c r="Q312" s="58" t="s">
        <v>290</v>
      </c>
      <c r="R312" s="58">
        <v>0</v>
      </c>
      <c r="S312" s="58">
        <v>0</v>
      </c>
      <c r="T312" s="58">
        <v>0</v>
      </c>
      <c r="U312" s="58">
        <v>0</v>
      </c>
      <c r="V312" s="58">
        <v>0</v>
      </c>
      <c r="W312" s="58">
        <v>0</v>
      </c>
      <c r="X312" s="58">
        <v>0</v>
      </c>
      <c r="Y312" s="58">
        <v>0</v>
      </c>
      <c r="Z312" s="58">
        <v>0</v>
      </c>
      <c r="AA312" s="58">
        <v>0</v>
      </c>
      <c r="AB312" s="58">
        <v>0</v>
      </c>
      <c r="AC312" s="58">
        <v>0</v>
      </c>
      <c r="AD312" s="58">
        <v>0</v>
      </c>
      <c r="AE312" s="58">
        <v>0</v>
      </c>
      <c r="AF312" s="58">
        <v>0</v>
      </c>
      <c r="AG312" s="58">
        <v>0</v>
      </c>
      <c r="AH312" s="58">
        <v>0</v>
      </c>
      <c r="AI312" s="58">
        <v>0</v>
      </c>
      <c r="AJ312" s="58">
        <v>0</v>
      </c>
      <c r="AK312" s="58">
        <v>0</v>
      </c>
      <c r="AL312" s="58">
        <v>0</v>
      </c>
      <c r="AM312" s="58" t="s">
        <v>290</v>
      </c>
      <c r="AN312" s="58">
        <v>0</v>
      </c>
      <c r="AO312" s="58">
        <v>23</v>
      </c>
      <c r="AP312" s="58">
        <v>0</v>
      </c>
      <c r="AQ312" s="58">
        <v>18</v>
      </c>
      <c r="AR312" s="58" t="s">
        <v>290</v>
      </c>
      <c r="AS312" s="58">
        <v>0</v>
      </c>
      <c r="AT312" s="58">
        <v>0</v>
      </c>
      <c r="AU312" s="58">
        <v>0</v>
      </c>
      <c r="AV312" s="58">
        <v>27</v>
      </c>
      <c r="AW312" s="57"/>
    </row>
    <row r="313" spans="1:49">
      <c r="A313" s="57" t="s">
        <v>1986</v>
      </c>
      <c r="B313" s="57" t="s">
        <v>1987</v>
      </c>
      <c r="C313" s="57" t="s">
        <v>353</v>
      </c>
      <c r="D313" s="57" t="s">
        <v>1988</v>
      </c>
      <c r="E313" s="57" t="s">
        <v>1989</v>
      </c>
      <c r="F313" s="57" t="s">
        <v>1990</v>
      </c>
      <c r="G313" s="57" t="s">
        <v>1122</v>
      </c>
      <c r="H313" s="57" t="s">
        <v>288</v>
      </c>
      <c r="I313" s="57" t="s">
        <v>1854</v>
      </c>
      <c r="J313" s="136">
        <v>3126750056</v>
      </c>
      <c r="K313" s="57" t="s">
        <v>146</v>
      </c>
      <c r="L313">
        <v>4</v>
      </c>
      <c r="M313">
        <v>16</v>
      </c>
      <c r="N313">
        <v>10</v>
      </c>
      <c r="O313" s="65">
        <v>30</v>
      </c>
      <c r="P313" s="58">
        <v>0</v>
      </c>
      <c r="Q313" s="58">
        <v>33</v>
      </c>
      <c r="R313" s="58">
        <v>18</v>
      </c>
      <c r="S313" s="58">
        <v>23</v>
      </c>
      <c r="T313" s="58">
        <v>13</v>
      </c>
      <c r="U313" s="58">
        <v>34</v>
      </c>
      <c r="V313" s="58">
        <v>22</v>
      </c>
      <c r="W313" s="58">
        <v>19</v>
      </c>
      <c r="X313" s="58">
        <v>13</v>
      </c>
      <c r="Y313" s="58">
        <v>15</v>
      </c>
      <c r="Z313" s="58">
        <v>0</v>
      </c>
      <c r="AA313" s="58">
        <v>0</v>
      </c>
      <c r="AB313" s="58">
        <v>0</v>
      </c>
      <c r="AC313" s="58">
        <v>0</v>
      </c>
      <c r="AD313" s="58">
        <v>0</v>
      </c>
      <c r="AE313" s="58">
        <v>0</v>
      </c>
      <c r="AF313" s="58">
        <v>0</v>
      </c>
      <c r="AG313" s="58">
        <v>0</v>
      </c>
      <c r="AH313" s="58">
        <v>0</v>
      </c>
      <c r="AI313" s="58">
        <v>0</v>
      </c>
      <c r="AJ313" s="58">
        <v>0</v>
      </c>
      <c r="AK313" s="58" t="s">
        <v>290</v>
      </c>
      <c r="AL313" s="58">
        <v>172</v>
      </c>
      <c r="AM313" s="58">
        <v>12</v>
      </c>
      <c r="AN313" s="58">
        <v>0</v>
      </c>
      <c r="AO313" s="58">
        <v>0</v>
      </c>
      <c r="AP313" s="58" t="s">
        <v>290</v>
      </c>
      <c r="AQ313" s="58">
        <v>100</v>
      </c>
      <c r="AR313" s="58">
        <v>90</v>
      </c>
      <c r="AS313" s="58">
        <v>0</v>
      </c>
      <c r="AT313" s="58">
        <v>0</v>
      </c>
      <c r="AU313" s="58">
        <v>145</v>
      </c>
      <c r="AV313" s="58">
        <v>190</v>
      </c>
      <c r="AW313" s="57"/>
    </row>
    <row r="314" spans="1:49">
      <c r="A314" s="57" t="s">
        <v>1991</v>
      </c>
      <c r="B314" s="57" t="s">
        <v>282</v>
      </c>
      <c r="C314" s="57"/>
      <c r="D314" s="57" t="s">
        <v>1992</v>
      </c>
      <c r="E314" s="57" t="s">
        <v>1993</v>
      </c>
      <c r="F314" s="57" t="s">
        <v>1994</v>
      </c>
      <c r="G314" s="57" t="s">
        <v>1122</v>
      </c>
      <c r="H314" s="57" t="s">
        <v>288</v>
      </c>
      <c r="I314" s="57" t="s">
        <v>1901</v>
      </c>
      <c r="J314" s="136">
        <v>7735254990</v>
      </c>
      <c r="K314" s="57" t="s">
        <v>146</v>
      </c>
      <c r="L314">
        <v>2</v>
      </c>
      <c r="M314">
        <v>14</v>
      </c>
      <c r="N314">
        <v>1</v>
      </c>
      <c r="O314" s="65">
        <v>17</v>
      </c>
      <c r="P314" s="58">
        <v>64</v>
      </c>
      <c r="Q314" s="58">
        <v>25</v>
      </c>
      <c r="R314" s="58">
        <v>21</v>
      </c>
      <c r="S314" s="58">
        <v>21</v>
      </c>
      <c r="T314" s="58">
        <v>16</v>
      </c>
      <c r="U314" s="58" t="s">
        <v>290</v>
      </c>
      <c r="V314" s="58">
        <v>14</v>
      </c>
      <c r="W314" s="58">
        <v>13</v>
      </c>
      <c r="X314" s="58">
        <v>11</v>
      </c>
      <c r="Y314" s="58">
        <v>14</v>
      </c>
      <c r="Z314" s="58">
        <v>0</v>
      </c>
      <c r="AA314" s="58">
        <v>0</v>
      </c>
      <c r="AB314" s="58">
        <v>0</v>
      </c>
      <c r="AC314" s="58">
        <v>0</v>
      </c>
      <c r="AD314" s="58">
        <v>0</v>
      </c>
      <c r="AE314" s="58">
        <v>0</v>
      </c>
      <c r="AF314" s="58">
        <v>0</v>
      </c>
      <c r="AG314" s="58">
        <v>0</v>
      </c>
      <c r="AH314" s="58">
        <v>0</v>
      </c>
      <c r="AI314" s="58">
        <v>0</v>
      </c>
      <c r="AJ314" s="58">
        <v>0</v>
      </c>
      <c r="AK314" s="58" t="s">
        <v>290</v>
      </c>
      <c r="AL314" s="58" t="s">
        <v>290</v>
      </c>
      <c r="AM314" s="58" t="s">
        <v>290</v>
      </c>
      <c r="AN314" s="58">
        <v>0</v>
      </c>
      <c r="AO314" s="58">
        <v>166</v>
      </c>
      <c r="AP314" s="58">
        <v>22</v>
      </c>
      <c r="AQ314" s="58">
        <v>106</v>
      </c>
      <c r="AR314" s="58">
        <v>101</v>
      </c>
      <c r="AS314" s="58">
        <v>0</v>
      </c>
      <c r="AT314" s="58">
        <v>0</v>
      </c>
      <c r="AU314" s="58" t="s">
        <v>290</v>
      </c>
      <c r="AV314" s="58">
        <v>207</v>
      </c>
      <c r="AW314" s="57"/>
    </row>
    <row r="315" spans="1:49">
      <c r="A315" s="57" t="s">
        <v>1995</v>
      </c>
      <c r="B315" s="57" t="s">
        <v>1996</v>
      </c>
      <c r="C315" s="57" t="s">
        <v>314</v>
      </c>
      <c r="D315" s="57" t="s">
        <v>348</v>
      </c>
      <c r="E315" s="57" t="s">
        <v>1997</v>
      </c>
      <c r="F315" s="57" t="s">
        <v>1998</v>
      </c>
      <c r="G315" s="57" t="s">
        <v>1122</v>
      </c>
      <c r="H315" s="57" t="s">
        <v>288</v>
      </c>
      <c r="I315" s="57" t="s">
        <v>1999</v>
      </c>
      <c r="J315" s="136">
        <v>7737361196</v>
      </c>
      <c r="K315" s="57" t="s">
        <v>146</v>
      </c>
      <c r="L315">
        <v>1</v>
      </c>
      <c r="M315">
        <v>11</v>
      </c>
      <c r="N315">
        <v>7</v>
      </c>
      <c r="O315" s="65">
        <v>19</v>
      </c>
      <c r="P315" s="58">
        <v>28</v>
      </c>
      <c r="Q315" s="58">
        <v>18</v>
      </c>
      <c r="R315" s="58">
        <v>11</v>
      </c>
      <c r="S315" s="58">
        <v>16</v>
      </c>
      <c r="T315" s="58">
        <v>13</v>
      </c>
      <c r="U315" s="58">
        <v>11</v>
      </c>
      <c r="V315" s="58">
        <v>10</v>
      </c>
      <c r="W315" s="58">
        <v>19</v>
      </c>
      <c r="X315" s="58" t="s">
        <v>290</v>
      </c>
      <c r="Y315" s="58">
        <v>17</v>
      </c>
      <c r="Z315" s="58">
        <v>0</v>
      </c>
      <c r="AA315" s="58">
        <v>0</v>
      </c>
      <c r="AB315" s="58">
        <v>0</v>
      </c>
      <c r="AC315" s="58">
        <v>0</v>
      </c>
      <c r="AD315" s="58">
        <v>0</v>
      </c>
      <c r="AE315" s="58">
        <v>0</v>
      </c>
      <c r="AF315" s="58">
        <v>0</v>
      </c>
      <c r="AG315" s="58">
        <v>0</v>
      </c>
      <c r="AH315" s="58">
        <v>0</v>
      </c>
      <c r="AI315" s="58">
        <v>0</v>
      </c>
      <c r="AJ315" s="58">
        <v>0</v>
      </c>
      <c r="AK315" s="58" t="s">
        <v>290</v>
      </c>
      <c r="AL315" s="58" t="s">
        <v>290</v>
      </c>
      <c r="AM315" s="58">
        <v>46</v>
      </c>
      <c r="AN315" s="58">
        <v>0</v>
      </c>
      <c r="AO315" s="58">
        <v>84</v>
      </c>
      <c r="AP315" s="58">
        <v>15</v>
      </c>
      <c r="AQ315" s="58">
        <v>75</v>
      </c>
      <c r="AR315" s="58">
        <v>77</v>
      </c>
      <c r="AS315" s="58">
        <v>0</v>
      </c>
      <c r="AT315" s="58">
        <v>0</v>
      </c>
      <c r="AU315" s="58">
        <v>38</v>
      </c>
      <c r="AV315" s="58">
        <v>152</v>
      </c>
      <c r="AW315" s="57"/>
    </row>
    <row r="316" spans="1:49">
      <c r="A316" s="57" t="s">
        <v>2000</v>
      </c>
      <c r="B316" s="57" t="s">
        <v>2001</v>
      </c>
      <c r="C316" s="57"/>
      <c r="D316" s="57" t="s">
        <v>2002</v>
      </c>
      <c r="E316" s="57" t="s">
        <v>2003</v>
      </c>
      <c r="F316" s="57" t="s">
        <v>2004</v>
      </c>
      <c r="G316" s="57" t="s">
        <v>1122</v>
      </c>
      <c r="H316" s="57" t="s">
        <v>288</v>
      </c>
      <c r="I316" s="57" t="s">
        <v>2005</v>
      </c>
      <c r="J316" s="136">
        <v>7734723837</v>
      </c>
      <c r="K316" s="57" t="s">
        <v>146</v>
      </c>
      <c r="L316">
        <v>0</v>
      </c>
      <c r="M316">
        <v>9</v>
      </c>
      <c r="N316">
        <v>1.5</v>
      </c>
      <c r="O316" s="65">
        <v>10.5</v>
      </c>
      <c r="P316" s="58">
        <v>39</v>
      </c>
      <c r="Q316" s="58">
        <v>10</v>
      </c>
      <c r="R316" s="58">
        <v>10</v>
      </c>
      <c r="S316" s="58">
        <v>0</v>
      </c>
      <c r="T316" s="58" t="s">
        <v>290</v>
      </c>
      <c r="U316" s="58">
        <v>0</v>
      </c>
      <c r="V316" s="58">
        <v>0</v>
      </c>
      <c r="W316" s="58">
        <v>0</v>
      </c>
      <c r="X316" s="58">
        <v>0</v>
      </c>
      <c r="Y316" s="58">
        <v>0</v>
      </c>
      <c r="Z316" s="58">
        <v>0</v>
      </c>
      <c r="AA316" s="58">
        <v>0</v>
      </c>
      <c r="AB316" s="58">
        <v>0</v>
      </c>
      <c r="AC316" s="58">
        <v>0</v>
      </c>
      <c r="AD316" s="58">
        <v>0</v>
      </c>
      <c r="AE316" s="58">
        <v>0</v>
      </c>
      <c r="AF316" s="58">
        <v>0</v>
      </c>
      <c r="AG316" s="58">
        <v>0</v>
      </c>
      <c r="AH316" s="58">
        <v>0</v>
      </c>
      <c r="AI316" s="58">
        <v>0</v>
      </c>
      <c r="AJ316" s="58">
        <v>0</v>
      </c>
      <c r="AK316" s="58">
        <v>11</v>
      </c>
      <c r="AL316" s="58" t="s">
        <v>290</v>
      </c>
      <c r="AM316" s="58" t="s">
        <v>290</v>
      </c>
      <c r="AN316" s="58" t="s">
        <v>290</v>
      </c>
      <c r="AO316" s="58">
        <v>45</v>
      </c>
      <c r="AP316" s="58" t="s">
        <v>290</v>
      </c>
      <c r="AQ316" s="58">
        <v>24</v>
      </c>
      <c r="AR316" s="58">
        <v>40</v>
      </c>
      <c r="AS316" s="58">
        <v>0</v>
      </c>
      <c r="AT316" s="58">
        <v>0</v>
      </c>
      <c r="AU316" s="58" t="s">
        <v>290</v>
      </c>
      <c r="AV316" s="58">
        <v>64</v>
      </c>
      <c r="AW316" s="57"/>
    </row>
    <row r="317" spans="1:49">
      <c r="A317" s="57" t="s">
        <v>2006</v>
      </c>
      <c r="B317" s="57" t="s">
        <v>705</v>
      </c>
      <c r="C317" s="57" t="s">
        <v>314</v>
      </c>
      <c r="D317" s="57" t="s">
        <v>315</v>
      </c>
      <c r="E317" s="57" t="s">
        <v>2007</v>
      </c>
      <c r="F317" s="57" t="s">
        <v>2008</v>
      </c>
      <c r="G317" s="57" t="s">
        <v>1122</v>
      </c>
      <c r="H317" s="57" t="s">
        <v>288</v>
      </c>
      <c r="I317" s="57" t="s">
        <v>1830</v>
      </c>
      <c r="J317" s="136">
        <v>7733786644</v>
      </c>
      <c r="K317" s="57" t="s">
        <v>146</v>
      </c>
      <c r="L317">
        <v>1</v>
      </c>
      <c r="M317">
        <v>5</v>
      </c>
      <c r="N317">
        <v>0</v>
      </c>
      <c r="O317" s="65">
        <v>6</v>
      </c>
      <c r="P317" s="58" t="s">
        <v>290</v>
      </c>
      <c r="Q317" s="58" t="s">
        <v>290</v>
      </c>
      <c r="R317" s="58" t="s">
        <v>290</v>
      </c>
      <c r="S317" s="58">
        <v>10</v>
      </c>
      <c r="T317" s="58" t="s">
        <v>290</v>
      </c>
      <c r="U317" s="58" t="s">
        <v>290</v>
      </c>
      <c r="V317" s="58" t="s">
        <v>290</v>
      </c>
      <c r="W317" s="58" t="s">
        <v>290</v>
      </c>
      <c r="X317" s="58" t="s">
        <v>290</v>
      </c>
      <c r="Y317" s="58" t="s">
        <v>290</v>
      </c>
      <c r="Z317" s="58">
        <v>0</v>
      </c>
      <c r="AA317" s="58">
        <v>0</v>
      </c>
      <c r="AB317" s="58">
        <v>0</v>
      </c>
      <c r="AC317" s="58">
        <v>0</v>
      </c>
      <c r="AD317" s="58">
        <v>0</v>
      </c>
      <c r="AE317" s="58">
        <v>0</v>
      </c>
      <c r="AF317" s="58">
        <v>0</v>
      </c>
      <c r="AG317" s="58">
        <v>0</v>
      </c>
      <c r="AH317" s="58">
        <v>0</v>
      </c>
      <c r="AI317" s="58">
        <v>0</v>
      </c>
      <c r="AJ317" s="58">
        <v>0</v>
      </c>
      <c r="AK317" s="58">
        <v>0</v>
      </c>
      <c r="AL317" s="58">
        <v>47</v>
      </c>
      <c r="AM317" s="58">
        <v>0</v>
      </c>
      <c r="AN317" s="58">
        <v>0</v>
      </c>
      <c r="AO317" s="58">
        <v>0</v>
      </c>
      <c r="AP317" s="58" t="s">
        <v>290</v>
      </c>
      <c r="AQ317" s="58">
        <v>27</v>
      </c>
      <c r="AR317" s="58">
        <v>24</v>
      </c>
      <c r="AS317" s="58">
        <v>0</v>
      </c>
      <c r="AT317" s="58">
        <v>0</v>
      </c>
      <c r="AU317" s="58">
        <v>30</v>
      </c>
      <c r="AV317" s="58">
        <v>51</v>
      </c>
      <c r="AW317" s="57"/>
    </row>
    <row r="318" spans="1:49">
      <c r="A318" s="57" t="s">
        <v>2009</v>
      </c>
      <c r="B318" s="57" t="s">
        <v>705</v>
      </c>
      <c r="C318" s="57" t="s">
        <v>418</v>
      </c>
      <c r="D318" s="57" t="s">
        <v>661</v>
      </c>
      <c r="E318" s="57" t="s">
        <v>2010</v>
      </c>
      <c r="F318" s="57" t="s">
        <v>2011</v>
      </c>
      <c r="G318" s="57" t="s">
        <v>1122</v>
      </c>
      <c r="H318" s="57" t="s">
        <v>288</v>
      </c>
      <c r="I318" s="57" t="s">
        <v>2012</v>
      </c>
      <c r="J318" s="136">
        <v>7737211438</v>
      </c>
      <c r="K318" s="57" t="s">
        <v>146</v>
      </c>
      <c r="L318">
        <v>2</v>
      </c>
      <c r="M318">
        <v>5</v>
      </c>
      <c r="N318">
        <v>4</v>
      </c>
      <c r="O318" s="65">
        <v>11</v>
      </c>
      <c r="P318" s="58">
        <v>13</v>
      </c>
      <c r="Q318" s="58" t="s">
        <v>290</v>
      </c>
      <c r="R318" s="58">
        <v>12</v>
      </c>
      <c r="S318" s="58">
        <v>13</v>
      </c>
      <c r="T318" s="58" t="s">
        <v>290</v>
      </c>
      <c r="U318" s="58" t="s">
        <v>290</v>
      </c>
      <c r="V318" s="58" t="s">
        <v>290</v>
      </c>
      <c r="W318" s="58" t="s">
        <v>290</v>
      </c>
      <c r="X318" s="58" t="s">
        <v>290</v>
      </c>
      <c r="Y318" s="58" t="s">
        <v>290</v>
      </c>
      <c r="Z318" s="58">
        <v>0</v>
      </c>
      <c r="AA318" s="58">
        <v>0</v>
      </c>
      <c r="AB318" s="58">
        <v>0</v>
      </c>
      <c r="AC318" s="58">
        <v>0</v>
      </c>
      <c r="AD318" s="58">
        <v>0</v>
      </c>
      <c r="AE318" s="58">
        <v>0</v>
      </c>
      <c r="AF318" s="58">
        <v>0</v>
      </c>
      <c r="AG318" s="58">
        <v>0</v>
      </c>
      <c r="AH318" s="58">
        <v>0</v>
      </c>
      <c r="AI318" s="58">
        <v>0</v>
      </c>
      <c r="AJ318" s="58">
        <v>0</v>
      </c>
      <c r="AK318" s="58">
        <v>0</v>
      </c>
      <c r="AL318" s="58">
        <v>81</v>
      </c>
      <c r="AM318" s="58">
        <v>0</v>
      </c>
      <c r="AN318" s="58">
        <v>0</v>
      </c>
      <c r="AO318" s="58">
        <v>0</v>
      </c>
      <c r="AP318" s="58" t="s">
        <v>290</v>
      </c>
      <c r="AQ318" s="58">
        <v>33</v>
      </c>
      <c r="AR318" s="58">
        <v>54</v>
      </c>
      <c r="AS318" s="58">
        <v>0</v>
      </c>
      <c r="AT318" s="58">
        <v>0</v>
      </c>
      <c r="AU318" s="58">
        <v>80</v>
      </c>
      <c r="AV318" s="58">
        <v>87</v>
      </c>
      <c r="AW318" s="57"/>
    </row>
    <row r="319" spans="1:49">
      <c r="A319" s="57" t="s">
        <v>2013</v>
      </c>
      <c r="B319" s="57" t="s">
        <v>2014</v>
      </c>
      <c r="C319" s="57" t="s">
        <v>283</v>
      </c>
      <c r="D319" s="57" t="s">
        <v>2015</v>
      </c>
      <c r="E319" s="57" t="s">
        <v>2016</v>
      </c>
      <c r="F319" s="57" t="s">
        <v>2017</v>
      </c>
      <c r="G319" s="57" t="s">
        <v>1122</v>
      </c>
      <c r="H319" s="57" t="s">
        <v>288</v>
      </c>
      <c r="I319" s="57" t="s">
        <v>1805</v>
      </c>
      <c r="J319" s="136">
        <v>7088675044</v>
      </c>
      <c r="K319" s="57" t="s">
        <v>146</v>
      </c>
      <c r="L319">
        <v>2</v>
      </c>
      <c r="M319">
        <v>4</v>
      </c>
      <c r="N319">
        <v>3</v>
      </c>
      <c r="O319" s="65">
        <v>9</v>
      </c>
      <c r="P319" s="58">
        <v>29</v>
      </c>
      <c r="Q319" s="58">
        <v>12</v>
      </c>
      <c r="R319" s="58" t="s">
        <v>290</v>
      </c>
      <c r="S319" s="58">
        <v>0</v>
      </c>
      <c r="T319" s="58">
        <v>0</v>
      </c>
      <c r="U319" s="58">
        <v>0</v>
      </c>
      <c r="V319" s="58">
        <v>0</v>
      </c>
      <c r="W319" s="58">
        <v>0</v>
      </c>
      <c r="X319" s="58">
        <v>0</v>
      </c>
      <c r="Y319" s="58">
        <v>0</v>
      </c>
      <c r="Z319" s="58">
        <v>0</v>
      </c>
      <c r="AA319" s="58">
        <v>0</v>
      </c>
      <c r="AB319" s="58">
        <v>0</v>
      </c>
      <c r="AC319" s="58">
        <v>0</v>
      </c>
      <c r="AD319" s="58">
        <v>0</v>
      </c>
      <c r="AE319" s="58">
        <v>0</v>
      </c>
      <c r="AF319" s="58">
        <v>0</v>
      </c>
      <c r="AG319" s="58">
        <v>0</v>
      </c>
      <c r="AH319" s="58">
        <v>0</v>
      </c>
      <c r="AI319" s="58">
        <v>0</v>
      </c>
      <c r="AJ319" s="58">
        <v>0</v>
      </c>
      <c r="AK319" s="58" t="s">
        <v>290</v>
      </c>
      <c r="AL319" s="58">
        <v>0</v>
      </c>
      <c r="AM319" s="58" t="s">
        <v>290</v>
      </c>
      <c r="AN319" s="58">
        <v>0</v>
      </c>
      <c r="AO319" s="58">
        <v>31</v>
      </c>
      <c r="AP319" s="58">
        <v>0</v>
      </c>
      <c r="AQ319" s="58">
        <v>29</v>
      </c>
      <c r="AR319" s="58">
        <v>16</v>
      </c>
      <c r="AS319" s="58">
        <v>0</v>
      </c>
      <c r="AT319" s="58">
        <v>0</v>
      </c>
      <c r="AU319" s="58" t="s">
        <v>290</v>
      </c>
      <c r="AV319" s="58">
        <v>45</v>
      </c>
      <c r="AW319" s="57"/>
    </row>
    <row r="320" spans="1:49">
      <c r="A320" s="57" t="s">
        <v>2018</v>
      </c>
      <c r="B320" s="57" t="s">
        <v>2019</v>
      </c>
      <c r="C320" s="57"/>
      <c r="D320" s="57" t="s">
        <v>2020</v>
      </c>
      <c r="E320" s="57" t="s">
        <v>2021</v>
      </c>
      <c r="F320" s="57" t="s">
        <v>2022</v>
      </c>
      <c r="G320" s="57" t="s">
        <v>1122</v>
      </c>
      <c r="H320" s="57" t="s">
        <v>288</v>
      </c>
      <c r="I320" s="57" t="s">
        <v>1845</v>
      </c>
      <c r="J320" s="136">
        <v>7736978410</v>
      </c>
      <c r="K320" s="57" t="s">
        <v>146</v>
      </c>
      <c r="L320">
        <v>1</v>
      </c>
      <c r="M320">
        <v>5</v>
      </c>
      <c r="N320">
        <v>0</v>
      </c>
      <c r="O320" s="65">
        <v>6</v>
      </c>
      <c r="P320" s="58">
        <v>11</v>
      </c>
      <c r="Q320" s="58" t="s">
        <v>290</v>
      </c>
      <c r="R320" s="58" t="s">
        <v>290</v>
      </c>
      <c r="S320" s="58" t="s">
        <v>290</v>
      </c>
      <c r="T320" s="58">
        <v>0</v>
      </c>
      <c r="U320" s="58">
        <v>0</v>
      </c>
      <c r="V320" s="58">
        <v>0</v>
      </c>
      <c r="W320" s="58">
        <v>0</v>
      </c>
      <c r="X320" s="58">
        <v>0</v>
      </c>
      <c r="Y320" s="58">
        <v>0</v>
      </c>
      <c r="Z320" s="58">
        <v>0</v>
      </c>
      <c r="AA320" s="58">
        <v>0</v>
      </c>
      <c r="AB320" s="58">
        <v>0</v>
      </c>
      <c r="AC320" s="58">
        <v>0</v>
      </c>
      <c r="AD320" s="58">
        <v>0</v>
      </c>
      <c r="AE320" s="58">
        <v>0</v>
      </c>
      <c r="AF320" s="58">
        <v>0</v>
      </c>
      <c r="AG320" s="58">
        <v>0</v>
      </c>
      <c r="AH320" s="58">
        <v>0</v>
      </c>
      <c r="AI320" s="58">
        <v>0</v>
      </c>
      <c r="AJ320" s="58">
        <v>0</v>
      </c>
      <c r="AK320" s="58">
        <v>16</v>
      </c>
      <c r="AL320" s="58">
        <v>0</v>
      </c>
      <c r="AM320" s="58">
        <v>0</v>
      </c>
      <c r="AN320" s="58">
        <v>0</v>
      </c>
      <c r="AO320" s="58" t="s">
        <v>290</v>
      </c>
      <c r="AP320" s="58" t="s">
        <v>290</v>
      </c>
      <c r="AQ320" s="58" t="s">
        <v>290</v>
      </c>
      <c r="AR320" s="58">
        <v>11</v>
      </c>
      <c r="AS320" s="58">
        <v>0</v>
      </c>
      <c r="AT320" s="58">
        <v>0</v>
      </c>
      <c r="AU320" s="58" t="s">
        <v>290</v>
      </c>
      <c r="AV320" s="58">
        <v>19</v>
      </c>
      <c r="AW320" s="57"/>
    </row>
    <row r="321" spans="1:49">
      <c r="A321" s="57" t="s">
        <v>2023</v>
      </c>
      <c r="B321" s="57" t="s">
        <v>2024</v>
      </c>
      <c r="C321" s="57" t="s">
        <v>353</v>
      </c>
      <c r="D321" s="57" t="s">
        <v>2002</v>
      </c>
      <c r="E321" s="57" t="s">
        <v>2025</v>
      </c>
      <c r="F321" s="57" t="s">
        <v>2026</v>
      </c>
      <c r="G321" s="57" t="s">
        <v>1122</v>
      </c>
      <c r="H321" s="57" t="s">
        <v>288</v>
      </c>
      <c r="I321" s="57" t="s">
        <v>1939</v>
      </c>
      <c r="J321" s="136">
        <v>7735619830</v>
      </c>
      <c r="K321" s="57" t="s">
        <v>146</v>
      </c>
      <c r="L321">
        <v>1</v>
      </c>
      <c r="M321">
        <v>8.5</v>
      </c>
      <c r="N321">
        <v>2</v>
      </c>
      <c r="O321" s="65">
        <v>11.5</v>
      </c>
      <c r="P321" s="58">
        <v>16</v>
      </c>
      <c r="Q321" s="58" t="s">
        <v>290</v>
      </c>
      <c r="R321" s="58" t="s">
        <v>290</v>
      </c>
      <c r="S321" s="58" t="s">
        <v>290</v>
      </c>
      <c r="T321" s="58" t="s">
        <v>290</v>
      </c>
      <c r="U321" s="58" t="s">
        <v>290</v>
      </c>
      <c r="V321" s="58" t="s">
        <v>290</v>
      </c>
      <c r="W321" s="58" t="s">
        <v>290</v>
      </c>
      <c r="X321" s="58" t="s">
        <v>290</v>
      </c>
      <c r="Y321" s="58" t="s">
        <v>290</v>
      </c>
      <c r="Z321" s="58">
        <v>0</v>
      </c>
      <c r="AA321" s="58">
        <v>0</v>
      </c>
      <c r="AB321" s="58">
        <v>0</v>
      </c>
      <c r="AC321" s="58">
        <v>0</v>
      </c>
      <c r="AD321" s="58">
        <v>0</v>
      </c>
      <c r="AE321" s="58">
        <v>0</v>
      </c>
      <c r="AF321" s="58">
        <v>0</v>
      </c>
      <c r="AG321" s="58">
        <v>0</v>
      </c>
      <c r="AH321" s="58">
        <v>0</v>
      </c>
      <c r="AI321" s="58">
        <v>0</v>
      </c>
      <c r="AJ321" s="58">
        <v>0</v>
      </c>
      <c r="AK321" s="58" t="s">
        <v>290</v>
      </c>
      <c r="AL321" s="58" t="s">
        <v>290</v>
      </c>
      <c r="AM321" s="58" t="s">
        <v>290</v>
      </c>
      <c r="AN321" s="58">
        <v>0</v>
      </c>
      <c r="AO321" s="58">
        <v>26</v>
      </c>
      <c r="AP321" s="58">
        <v>15</v>
      </c>
      <c r="AQ321" s="58">
        <v>28</v>
      </c>
      <c r="AR321" s="58">
        <v>25</v>
      </c>
      <c r="AS321" s="58">
        <v>0</v>
      </c>
      <c r="AT321" s="58">
        <v>0</v>
      </c>
      <c r="AU321" s="58">
        <v>0</v>
      </c>
      <c r="AV321" s="58">
        <v>53</v>
      </c>
      <c r="AW321" s="57"/>
    </row>
    <row r="322" spans="1:49">
      <c r="A322" s="57" t="s">
        <v>2027</v>
      </c>
      <c r="B322" s="57" t="s">
        <v>2028</v>
      </c>
      <c r="C322" s="57" t="s">
        <v>283</v>
      </c>
      <c r="D322" s="57" t="s">
        <v>2029</v>
      </c>
      <c r="E322" s="57" t="s">
        <v>2030</v>
      </c>
      <c r="F322" s="57" t="s">
        <v>2031</v>
      </c>
      <c r="G322" s="57" t="s">
        <v>1122</v>
      </c>
      <c r="H322" s="57" t="s">
        <v>288</v>
      </c>
      <c r="I322" s="57" t="s">
        <v>1785</v>
      </c>
      <c r="J322" s="136">
        <v>7736298790</v>
      </c>
      <c r="K322" s="57" t="s">
        <v>146</v>
      </c>
      <c r="L322">
        <v>3</v>
      </c>
      <c r="M322">
        <v>8</v>
      </c>
      <c r="N322">
        <v>3</v>
      </c>
      <c r="O322" s="65">
        <v>14</v>
      </c>
      <c r="P322" s="58" t="s">
        <v>290</v>
      </c>
      <c r="Q322" s="58" t="s">
        <v>290</v>
      </c>
      <c r="R322" s="58" t="s">
        <v>290</v>
      </c>
      <c r="S322" s="58" t="s">
        <v>290</v>
      </c>
      <c r="T322" s="58" t="s">
        <v>290</v>
      </c>
      <c r="U322" s="58" t="s">
        <v>290</v>
      </c>
      <c r="V322" s="58" t="s">
        <v>290</v>
      </c>
      <c r="W322" s="58" t="s">
        <v>290</v>
      </c>
      <c r="X322" s="58" t="s">
        <v>290</v>
      </c>
      <c r="Y322" s="58" t="s">
        <v>290</v>
      </c>
      <c r="Z322" s="58">
        <v>0</v>
      </c>
      <c r="AA322" s="58">
        <v>0</v>
      </c>
      <c r="AB322" s="58">
        <v>0</v>
      </c>
      <c r="AC322" s="58">
        <v>0</v>
      </c>
      <c r="AD322" s="58">
        <v>0</v>
      </c>
      <c r="AE322" s="58">
        <v>0</v>
      </c>
      <c r="AF322" s="58">
        <v>0</v>
      </c>
      <c r="AG322" s="58">
        <v>0</v>
      </c>
      <c r="AH322" s="58">
        <v>0</v>
      </c>
      <c r="AI322" s="58">
        <v>0</v>
      </c>
      <c r="AJ322" s="58">
        <v>0</v>
      </c>
      <c r="AK322" s="58">
        <v>0</v>
      </c>
      <c r="AL322" s="58">
        <v>67</v>
      </c>
      <c r="AM322" s="58">
        <v>0</v>
      </c>
      <c r="AN322" s="58">
        <v>0</v>
      </c>
      <c r="AO322" s="58">
        <v>0</v>
      </c>
      <c r="AP322" s="58">
        <v>0</v>
      </c>
      <c r="AQ322" s="58">
        <v>34</v>
      </c>
      <c r="AR322" s="58">
        <v>33</v>
      </c>
      <c r="AS322" s="58">
        <v>0</v>
      </c>
      <c r="AT322" s="58">
        <v>0</v>
      </c>
      <c r="AU322" s="58">
        <v>35</v>
      </c>
      <c r="AV322" s="58">
        <v>67</v>
      </c>
      <c r="AW322" s="57"/>
    </row>
    <row r="323" spans="1:49">
      <c r="A323" s="57" t="s">
        <v>2032</v>
      </c>
      <c r="B323" s="57" t="s">
        <v>2033</v>
      </c>
      <c r="C323" s="57"/>
      <c r="D323" s="57" t="s">
        <v>2034</v>
      </c>
      <c r="E323" s="57" t="s">
        <v>2035</v>
      </c>
      <c r="F323" s="57" t="s">
        <v>2036</v>
      </c>
      <c r="G323" s="57" t="s">
        <v>1122</v>
      </c>
      <c r="H323" s="57" t="s">
        <v>288</v>
      </c>
      <c r="I323" s="57" t="s">
        <v>1865</v>
      </c>
      <c r="J323" s="136">
        <v>7738496548</v>
      </c>
      <c r="K323" s="57" t="s">
        <v>146</v>
      </c>
      <c r="L323">
        <v>0.8</v>
      </c>
      <c r="M323">
        <v>6.3</v>
      </c>
      <c r="N323">
        <v>1</v>
      </c>
      <c r="O323" s="65">
        <v>8.1</v>
      </c>
      <c r="P323" s="58" t="s">
        <v>290</v>
      </c>
      <c r="Q323" s="58">
        <v>11</v>
      </c>
      <c r="R323" s="58" t="s">
        <v>290</v>
      </c>
      <c r="S323" s="58" t="s">
        <v>290</v>
      </c>
      <c r="T323" s="58">
        <v>10</v>
      </c>
      <c r="U323" s="58" t="s">
        <v>290</v>
      </c>
      <c r="V323" s="58" t="s">
        <v>290</v>
      </c>
      <c r="W323" s="58">
        <v>0</v>
      </c>
      <c r="X323" s="58">
        <v>0</v>
      </c>
      <c r="Y323" s="58">
        <v>0</v>
      </c>
      <c r="Z323" s="58">
        <v>0</v>
      </c>
      <c r="AA323" s="58">
        <v>0</v>
      </c>
      <c r="AB323" s="58">
        <v>0</v>
      </c>
      <c r="AC323" s="58">
        <v>0</v>
      </c>
      <c r="AD323" s="58">
        <v>0</v>
      </c>
      <c r="AE323" s="58">
        <v>0</v>
      </c>
      <c r="AF323" s="58">
        <v>0</v>
      </c>
      <c r="AG323" s="58">
        <v>0</v>
      </c>
      <c r="AH323" s="58">
        <v>0</v>
      </c>
      <c r="AI323" s="58">
        <v>0</v>
      </c>
      <c r="AJ323" s="58">
        <v>0</v>
      </c>
      <c r="AK323" s="58">
        <v>21</v>
      </c>
      <c r="AL323" s="58">
        <v>19</v>
      </c>
      <c r="AM323" s="58">
        <v>0</v>
      </c>
      <c r="AN323" s="58">
        <v>0</v>
      </c>
      <c r="AO323" s="58" t="s">
        <v>290</v>
      </c>
      <c r="AP323" s="58" t="s">
        <v>290</v>
      </c>
      <c r="AQ323" s="58">
        <v>21</v>
      </c>
      <c r="AR323" s="58">
        <v>28</v>
      </c>
      <c r="AS323" s="58">
        <v>0</v>
      </c>
      <c r="AT323" s="58">
        <v>0</v>
      </c>
      <c r="AU323" s="58">
        <v>20</v>
      </c>
      <c r="AV323" s="58">
        <v>49</v>
      </c>
      <c r="AW323" s="57"/>
    </row>
    <row r="324" spans="1:49">
      <c r="A324" s="57" t="s">
        <v>2037</v>
      </c>
      <c r="B324" s="57" t="s">
        <v>2038</v>
      </c>
      <c r="C324" s="57" t="s">
        <v>283</v>
      </c>
      <c r="D324" s="57" t="s">
        <v>2039</v>
      </c>
      <c r="E324" s="57" t="s">
        <v>2040</v>
      </c>
      <c r="F324" s="57" t="s">
        <v>2041</v>
      </c>
      <c r="G324" s="57" t="s">
        <v>1122</v>
      </c>
      <c r="H324" s="57" t="s">
        <v>288</v>
      </c>
      <c r="I324" s="57" t="s">
        <v>1923</v>
      </c>
      <c r="J324" s="136">
        <v>7737430800</v>
      </c>
      <c r="K324" s="57" t="s">
        <v>146</v>
      </c>
      <c r="L324">
        <v>1</v>
      </c>
      <c r="M324">
        <v>8</v>
      </c>
      <c r="N324">
        <v>1</v>
      </c>
      <c r="O324" s="65">
        <v>10</v>
      </c>
      <c r="P324" s="58">
        <v>27</v>
      </c>
      <c r="Q324" s="58" t="s">
        <v>290</v>
      </c>
      <c r="R324" s="58" t="s">
        <v>290</v>
      </c>
      <c r="S324" s="58" t="s">
        <v>290</v>
      </c>
      <c r="T324" s="58" t="s">
        <v>290</v>
      </c>
      <c r="U324" s="58" t="s">
        <v>290</v>
      </c>
      <c r="V324" s="58" t="s">
        <v>290</v>
      </c>
      <c r="W324" s="58" t="s">
        <v>290</v>
      </c>
      <c r="X324" s="58" t="s">
        <v>290</v>
      </c>
      <c r="Y324" s="58" t="s">
        <v>290</v>
      </c>
      <c r="Z324" s="58">
        <v>0</v>
      </c>
      <c r="AA324" s="58">
        <v>0</v>
      </c>
      <c r="AB324" s="58">
        <v>0</v>
      </c>
      <c r="AC324" s="58">
        <v>0</v>
      </c>
      <c r="AD324" s="58">
        <v>0</v>
      </c>
      <c r="AE324" s="58">
        <v>0</v>
      </c>
      <c r="AF324" s="58">
        <v>0</v>
      </c>
      <c r="AG324" s="58">
        <v>0</v>
      </c>
      <c r="AH324" s="58">
        <v>0</v>
      </c>
      <c r="AI324" s="58">
        <v>0</v>
      </c>
      <c r="AJ324" s="58">
        <v>0</v>
      </c>
      <c r="AK324" s="58" t="s">
        <v>290</v>
      </c>
      <c r="AL324" s="58">
        <v>23</v>
      </c>
      <c r="AM324" s="58">
        <v>15</v>
      </c>
      <c r="AN324" s="58">
        <v>0</v>
      </c>
      <c r="AO324" s="58">
        <v>29</v>
      </c>
      <c r="AP324" s="58" t="s">
        <v>290</v>
      </c>
      <c r="AQ324" s="58">
        <v>43</v>
      </c>
      <c r="AR324" s="58">
        <v>35</v>
      </c>
      <c r="AS324" s="58">
        <v>0</v>
      </c>
      <c r="AT324" s="58">
        <v>0</v>
      </c>
      <c r="AU324" s="58">
        <v>14</v>
      </c>
      <c r="AV324" s="58">
        <v>78</v>
      </c>
      <c r="AW324" s="57"/>
    </row>
    <row r="325" spans="1:49">
      <c r="A325" s="57" t="s">
        <v>2042</v>
      </c>
      <c r="B325" s="57" t="s">
        <v>2043</v>
      </c>
      <c r="C325" s="57" t="s">
        <v>314</v>
      </c>
      <c r="D325" s="57" t="s">
        <v>2044</v>
      </c>
      <c r="E325" s="57" t="s">
        <v>2045</v>
      </c>
      <c r="F325" s="57" t="s">
        <v>2046</v>
      </c>
      <c r="G325" s="57" t="s">
        <v>1122</v>
      </c>
      <c r="H325" s="57" t="s">
        <v>288</v>
      </c>
      <c r="I325" s="57" t="s">
        <v>1875</v>
      </c>
      <c r="J325" s="136">
        <v>7736372250</v>
      </c>
      <c r="K325" s="57" t="s">
        <v>146</v>
      </c>
      <c r="L325">
        <v>0.2</v>
      </c>
      <c r="M325">
        <v>2</v>
      </c>
      <c r="N325">
        <v>1.4</v>
      </c>
      <c r="O325" s="65">
        <v>3.6</v>
      </c>
      <c r="P325" s="58" t="s">
        <v>290</v>
      </c>
      <c r="Q325" s="58" t="s">
        <v>290</v>
      </c>
      <c r="R325" s="58" t="s">
        <v>290</v>
      </c>
      <c r="S325" s="58" t="s">
        <v>290</v>
      </c>
      <c r="T325" s="58" t="s">
        <v>290</v>
      </c>
      <c r="U325" s="58" t="s">
        <v>290</v>
      </c>
      <c r="V325" s="58">
        <v>0</v>
      </c>
      <c r="W325" s="58" t="s">
        <v>290</v>
      </c>
      <c r="X325" s="58" t="s">
        <v>290</v>
      </c>
      <c r="Y325" s="58" t="s">
        <v>290</v>
      </c>
      <c r="Z325" s="58">
        <v>0</v>
      </c>
      <c r="AA325" s="58">
        <v>0</v>
      </c>
      <c r="AB325" s="58">
        <v>0</v>
      </c>
      <c r="AC325" s="58">
        <v>0</v>
      </c>
      <c r="AD325" s="58">
        <v>0</v>
      </c>
      <c r="AE325" s="58">
        <v>0</v>
      </c>
      <c r="AF325" s="58">
        <v>0</v>
      </c>
      <c r="AG325" s="58">
        <v>0</v>
      </c>
      <c r="AH325" s="58" t="s">
        <v>290</v>
      </c>
      <c r="AI325" s="58">
        <v>0</v>
      </c>
      <c r="AJ325" s="58">
        <v>0</v>
      </c>
      <c r="AK325" s="58">
        <v>0</v>
      </c>
      <c r="AL325" s="58">
        <v>0</v>
      </c>
      <c r="AM325" s="58">
        <v>14</v>
      </c>
      <c r="AN325" s="58">
        <v>0</v>
      </c>
      <c r="AO325" s="58" t="s">
        <v>290</v>
      </c>
      <c r="AP325" s="58" t="s">
        <v>290</v>
      </c>
      <c r="AQ325" s="58">
        <v>10</v>
      </c>
      <c r="AR325" s="58" t="s">
        <v>290</v>
      </c>
      <c r="AS325" s="58">
        <v>0</v>
      </c>
      <c r="AT325" s="58">
        <v>0</v>
      </c>
      <c r="AU325" s="58">
        <v>0</v>
      </c>
      <c r="AV325" s="58">
        <v>18</v>
      </c>
      <c r="AW325" s="57"/>
    </row>
    <row r="326" spans="1:49">
      <c r="A326" s="57" t="s">
        <v>2047</v>
      </c>
      <c r="B326" s="57" t="s">
        <v>2048</v>
      </c>
      <c r="C326" s="57" t="s">
        <v>418</v>
      </c>
      <c r="D326" s="57" t="s">
        <v>2049</v>
      </c>
      <c r="E326" s="57" t="s">
        <v>2050</v>
      </c>
      <c r="F326" s="57" t="s">
        <v>2051</v>
      </c>
      <c r="G326" s="57" t="s">
        <v>1122</v>
      </c>
      <c r="H326" s="57" t="s">
        <v>288</v>
      </c>
      <c r="I326" s="57" t="s">
        <v>1845</v>
      </c>
      <c r="J326" s="136">
        <v>7734774824</v>
      </c>
      <c r="K326" s="57" t="s">
        <v>146</v>
      </c>
      <c r="L326">
        <v>2</v>
      </c>
      <c r="M326">
        <v>9.6</v>
      </c>
      <c r="N326">
        <v>4</v>
      </c>
      <c r="O326" s="65">
        <v>15.6</v>
      </c>
      <c r="P326" s="58">
        <v>14</v>
      </c>
      <c r="Q326" s="58">
        <v>19</v>
      </c>
      <c r="R326" s="58" t="s">
        <v>290</v>
      </c>
      <c r="S326" s="58">
        <v>11</v>
      </c>
      <c r="T326" s="58">
        <v>13</v>
      </c>
      <c r="U326" s="58">
        <v>12</v>
      </c>
      <c r="V326" s="58" t="s">
        <v>290</v>
      </c>
      <c r="W326" s="58">
        <v>16</v>
      </c>
      <c r="X326" s="58">
        <v>17</v>
      </c>
      <c r="Y326" s="58">
        <v>13</v>
      </c>
      <c r="Z326" s="58">
        <v>0</v>
      </c>
      <c r="AA326" s="58">
        <v>0</v>
      </c>
      <c r="AB326" s="58">
        <v>0</v>
      </c>
      <c r="AC326" s="58">
        <v>0</v>
      </c>
      <c r="AD326" s="58">
        <v>0</v>
      </c>
      <c r="AE326" s="58">
        <v>0</v>
      </c>
      <c r="AF326" s="58">
        <v>0</v>
      </c>
      <c r="AG326" s="58" t="s">
        <v>290</v>
      </c>
      <c r="AH326" s="58">
        <v>15</v>
      </c>
      <c r="AI326" s="58">
        <v>0</v>
      </c>
      <c r="AJ326" s="58">
        <v>0</v>
      </c>
      <c r="AK326" s="58" t="s">
        <v>290</v>
      </c>
      <c r="AL326" s="58" t="s">
        <v>290</v>
      </c>
      <c r="AM326" s="58" t="s">
        <v>290</v>
      </c>
      <c r="AN326" s="58">
        <v>0</v>
      </c>
      <c r="AO326" s="58">
        <v>109</v>
      </c>
      <c r="AP326" s="58">
        <v>25</v>
      </c>
      <c r="AQ326" s="58">
        <v>60</v>
      </c>
      <c r="AR326" s="58">
        <v>88</v>
      </c>
      <c r="AS326" s="58">
        <v>0</v>
      </c>
      <c r="AT326" s="58">
        <v>0</v>
      </c>
      <c r="AU326" s="58">
        <v>11</v>
      </c>
      <c r="AV326" s="58">
        <v>148</v>
      </c>
      <c r="AW326" s="57"/>
    </row>
    <row r="327" spans="1:49">
      <c r="A327" s="57" t="s">
        <v>2052</v>
      </c>
      <c r="B327" s="57" t="s">
        <v>2053</v>
      </c>
      <c r="C327" s="57" t="s">
        <v>353</v>
      </c>
      <c r="D327" s="57" t="s">
        <v>991</v>
      </c>
      <c r="E327" s="57" t="s">
        <v>2054</v>
      </c>
      <c r="F327" s="57" t="s">
        <v>2055</v>
      </c>
      <c r="G327" s="57" t="s">
        <v>1122</v>
      </c>
      <c r="H327" s="57" t="s">
        <v>288</v>
      </c>
      <c r="I327" s="57" t="s">
        <v>1754</v>
      </c>
      <c r="J327" s="136">
        <v>3129718064</v>
      </c>
      <c r="K327" s="57" t="s">
        <v>146</v>
      </c>
      <c r="L327">
        <v>2</v>
      </c>
      <c r="M327">
        <v>6</v>
      </c>
      <c r="N327">
        <v>3</v>
      </c>
      <c r="O327" s="65">
        <v>11</v>
      </c>
      <c r="P327" s="58">
        <v>24</v>
      </c>
      <c r="Q327" s="58" t="s">
        <v>290</v>
      </c>
      <c r="R327" s="58">
        <v>0</v>
      </c>
      <c r="S327" s="58">
        <v>0</v>
      </c>
      <c r="T327" s="58">
        <v>0</v>
      </c>
      <c r="U327" s="58">
        <v>0</v>
      </c>
      <c r="V327" s="58">
        <v>0</v>
      </c>
      <c r="W327" s="58">
        <v>0</v>
      </c>
      <c r="X327" s="58">
        <v>0</v>
      </c>
      <c r="Y327" s="58">
        <v>0</v>
      </c>
      <c r="Z327" s="58">
        <v>0</v>
      </c>
      <c r="AA327" s="58">
        <v>0</v>
      </c>
      <c r="AB327" s="58">
        <v>0</v>
      </c>
      <c r="AC327" s="58">
        <v>0</v>
      </c>
      <c r="AD327" s="58">
        <v>0</v>
      </c>
      <c r="AE327" s="58">
        <v>0</v>
      </c>
      <c r="AF327" s="58">
        <v>0</v>
      </c>
      <c r="AG327" s="58">
        <v>0</v>
      </c>
      <c r="AH327" s="58">
        <v>0</v>
      </c>
      <c r="AI327" s="58">
        <v>0</v>
      </c>
      <c r="AJ327" s="58">
        <v>0</v>
      </c>
      <c r="AK327" s="58">
        <v>0</v>
      </c>
      <c r="AL327" s="58">
        <v>0</v>
      </c>
      <c r="AM327" s="58">
        <v>0</v>
      </c>
      <c r="AN327" s="58">
        <v>0</v>
      </c>
      <c r="AO327" s="58">
        <v>29</v>
      </c>
      <c r="AP327" s="58">
        <v>0</v>
      </c>
      <c r="AQ327" s="58">
        <v>15</v>
      </c>
      <c r="AR327" s="58">
        <v>14</v>
      </c>
      <c r="AS327" s="58">
        <v>0</v>
      </c>
      <c r="AT327" s="58">
        <v>0</v>
      </c>
      <c r="AU327" s="58">
        <v>0</v>
      </c>
      <c r="AV327" s="58">
        <v>29</v>
      </c>
      <c r="AW327" s="57"/>
    </row>
    <row r="328" spans="1:49">
      <c r="A328" s="57" t="s">
        <v>2056</v>
      </c>
      <c r="B328" s="57" t="s">
        <v>2057</v>
      </c>
      <c r="C328" s="57" t="s">
        <v>283</v>
      </c>
      <c r="D328" s="57" t="s">
        <v>1868</v>
      </c>
      <c r="E328" s="57" t="s">
        <v>2058</v>
      </c>
      <c r="F328" s="57" t="s">
        <v>2059</v>
      </c>
      <c r="G328" s="57" t="s">
        <v>1122</v>
      </c>
      <c r="H328" s="57" t="s">
        <v>288</v>
      </c>
      <c r="I328" s="57" t="s">
        <v>1907</v>
      </c>
      <c r="J328" s="136">
        <v>7734938880</v>
      </c>
      <c r="K328" s="57" t="s">
        <v>146</v>
      </c>
      <c r="L328">
        <v>5.5</v>
      </c>
      <c r="M328">
        <v>27</v>
      </c>
      <c r="N328">
        <v>4</v>
      </c>
      <c r="O328" s="65">
        <v>36.5</v>
      </c>
      <c r="P328" s="58">
        <v>47</v>
      </c>
      <c r="Q328" s="58">
        <v>13</v>
      </c>
      <c r="R328" s="58" t="s">
        <v>290</v>
      </c>
      <c r="S328" s="58">
        <v>11</v>
      </c>
      <c r="T328" s="58" t="s">
        <v>290</v>
      </c>
      <c r="U328" s="58">
        <v>14</v>
      </c>
      <c r="V328" s="58" t="s">
        <v>290</v>
      </c>
      <c r="W328" s="58">
        <v>10</v>
      </c>
      <c r="X328" s="58">
        <v>13</v>
      </c>
      <c r="Y328" s="58">
        <v>10</v>
      </c>
      <c r="Z328" s="58">
        <v>0</v>
      </c>
      <c r="AA328" s="58">
        <v>0</v>
      </c>
      <c r="AB328" s="58">
        <v>0</v>
      </c>
      <c r="AC328" s="58">
        <v>0</v>
      </c>
      <c r="AD328" s="58">
        <v>0</v>
      </c>
      <c r="AE328" s="58">
        <v>0</v>
      </c>
      <c r="AF328" s="58">
        <v>0</v>
      </c>
      <c r="AG328" s="58">
        <v>0</v>
      </c>
      <c r="AH328" s="58">
        <v>0</v>
      </c>
      <c r="AI328" s="58">
        <v>0</v>
      </c>
      <c r="AJ328" s="58">
        <v>0</v>
      </c>
      <c r="AK328" s="58">
        <v>12</v>
      </c>
      <c r="AL328" s="58" t="s">
        <v>290</v>
      </c>
      <c r="AM328" s="58" t="s">
        <v>290</v>
      </c>
      <c r="AN328" s="58">
        <v>0</v>
      </c>
      <c r="AO328" s="58">
        <v>112</v>
      </c>
      <c r="AP328" s="58" t="s">
        <v>290</v>
      </c>
      <c r="AQ328" s="58">
        <v>68</v>
      </c>
      <c r="AR328" s="58">
        <v>72</v>
      </c>
      <c r="AS328" s="58">
        <v>0</v>
      </c>
      <c r="AT328" s="58">
        <v>0</v>
      </c>
      <c r="AU328" s="58">
        <v>18</v>
      </c>
      <c r="AV328" s="58">
        <v>140</v>
      </c>
      <c r="AW328" s="57"/>
    </row>
    <row r="329" spans="1:49">
      <c r="A329" s="57" t="s">
        <v>2060</v>
      </c>
      <c r="B329" s="57" t="s">
        <v>2061</v>
      </c>
      <c r="C329" s="57" t="s">
        <v>314</v>
      </c>
      <c r="D329" s="57" t="s">
        <v>916</v>
      </c>
      <c r="E329" s="57" t="s">
        <v>1084</v>
      </c>
      <c r="F329" s="57" t="s">
        <v>2062</v>
      </c>
      <c r="G329" s="57" t="s">
        <v>1122</v>
      </c>
      <c r="H329" s="57" t="s">
        <v>288</v>
      </c>
      <c r="I329" s="57" t="s">
        <v>2063</v>
      </c>
      <c r="J329" s="136">
        <v>3124660700</v>
      </c>
      <c r="K329" s="57" t="s">
        <v>146</v>
      </c>
      <c r="L329">
        <v>5</v>
      </c>
      <c r="M329">
        <v>52.4</v>
      </c>
      <c r="N329">
        <v>22.6</v>
      </c>
      <c r="O329" s="65">
        <v>80</v>
      </c>
      <c r="P329" s="58">
        <v>148</v>
      </c>
      <c r="Q329" s="58">
        <v>77</v>
      </c>
      <c r="R329" s="58">
        <v>83</v>
      </c>
      <c r="S329" s="58">
        <v>84</v>
      </c>
      <c r="T329" s="58">
        <v>73</v>
      </c>
      <c r="U329" s="58">
        <v>0</v>
      </c>
      <c r="V329" s="58">
        <v>0</v>
      </c>
      <c r="W329" s="58">
        <v>0</v>
      </c>
      <c r="X329" s="58">
        <v>0</v>
      </c>
      <c r="Y329" s="58">
        <v>0</v>
      </c>
      <c r="Z329" s="58">
        <v>0</v>
      </c>
      <c r="AA329" s="58">
        <v>0</v>
      </c>
      <c r="AB329" s="58">
        <v>0</v>
      </c>
      <c r="AC329" s="58">
        <v>0</v>
      </c>
      <c r="AD329" s="58">
        <v>0</v>
      </c>
      <c r="AE329" s="58">
        <v>0</v>
      </c>
      <c r="AF329" s="58">
        <v>0</v>
      </c>
      <c r="AG329" s="58" t="s">
        <v>290</v>
      </c>
      <c r="AH329" s="58">
        <v>10</v>
      </c>
      <c r="AI329" s="58">
        <v>0</v>
      </c>
      <c r="AJ329" s="58" t="s">
        <v>290</v>
      </c>
      <c r="AK329" s="58">
        <v>68</v>
      </c>
      <c r="AL329" s="58">
        <v>63</v>
      </c>
      <c r="AM329" s="58">
        <v>31</v>
      </c>
      <c r="AN329" s="58">
        <v>0</v>
      </c>
      <c r="AO329" s="58">
        <v>223</v>
      </c>
      <c r="AP329" s="58">
        <v>91</v>
      </c>
      <c r="AQ329" s="58">
        <v>261</v>
      </c>
      <c r="AR329" s="58">
        <v>216</v>
      </c>
      <c r="AS329" s="58">
        <v>0</v>
      </c>
      <c r="AT329" s="58">
        <v>0</v>
      </c>
      <c r="AU329" s="58">
        <v>10</v>
      </c>
      <c r="AV329" s="58">
        <v>477</v>
      </c>
      <c r="AW329" s="57"/>
    </row>
    <row r="330" spans="1:49">
      <c r="A330" s="57" t="s">
        <v>2064</v>
      </c>
      <c r="B330" s="57" t="s">
        <v>2065</v>
      </c>
      <c r="C330" s="57"/>
      <c r="D330" s="57" t="s">
        <v>2066</v>
      </c>
      <c r="E330" s="57" t="s">
        <v>2067</v>
      </c>
      <c r="F330" s="57" t="s">
        <v>2068</v>
      </c>
      <c r="G330" s="57" t="s">
        <v>1122</v>
      </c>
      <c r="H330" s="57" t="s">
        <v>288</v>
      </c>
      <c r="I330" s="57" t="s">
        <v>2069</v>
      </c>
      <c r="J330" s="136">
        <v>7732545437</v>
      </c>
      <c r="K330" s="57" t="s">
        <v>146</v>
      </c>
      <c r="L330">
        <v>2</v>
      </c>
      <c r="M330">
        <v>9</v>
      </c>
      <c r="N330">
        <v>2</v>
      </c>
      <c r="O330" s="65">
        <v>13</v>
      </c>
      <c r="P330" s="58">
        <v>32</v>
      </c>
      <c r="Q330" s="58">
        <v>12</v>
      </c>
      <c r="R330" s="58" t="s">
        <v>290</v>
      </c>
      <c r="S330" s="58" t="s">
        <v>290</v>
      </c>
      <c r="T330" s="58" t="s">
        <v>290</v>
      </c>
      <c r="U330" s="58" t="s">
        <v>290</v>
      </c>
      <c r="V330" s="58" t="s">
        <v>290</v>
      </c>
      <c r="W330" s="58" t="s">
        <v>290</v>
      </c>
      <c r="X330" s="58">
        <v>0</v>
      </c>
      <c r="Y330" s="58">
        <v>0</v>
      </c>
      <c r="Z330" s="58">
        <v>0</v>
      </c>
      <c r="AA330" s="58">
        <v>0</v>
      </c>
      <c r="AB330" s="58">
        <v>0</v>
      </c>
      <c r="AC330" s="58">
        <v>0</v>
      </c>
      <c r="AD330" s="58">
        <v>0</v>
      </c>
      <c r="AE330" s="58">
        <v>0</v>
      </c>
      <c r="AF330" s="58">
        <v>0</v>
      </c>
      <c r="AG330" s="58">
        <v>0</v>
      </c>
      <c r="AH330" s="58">
        <v>0</v>
      </c>
      <c r="AI330" s="58">
        <v>0</v>
      </c>
      <c r="AJ330" s="58">
        <v>0</v>
      </c>
      <c r="AK330" s="58">
        <v>11</v>
      </c>
      <c r="AL330" s="58" t="s">
        <v>290</v>
      </c>
      <c r="AM330" s="58">
        <v>28</v>
      </c>
      <c r="AN330" s="58" t="s">
        <v>290</v>
      </c>
      <c r="AO330" s="58">
        <v>13</v>
      </c>
      <c r="AP330" s="58">
        <v>10</v>
      </c>
      <c r="AQ330" s="58">
        <v>38</v>
      </c>
      <c r="AR330" s="58">
        <v>31</v>
      </c>
      <c r="AS330" s="58">
        <v>0</v>
      </c>
      <c r="AT330" s="58">
        <v>0</v>
      </c>
      <c r="AU330" s="58">
        <v>27</v>
      </c>
      <c r="AV330" s="58">
        <v>69</v>
      </c>
      <c r="AW330" s="57"/>
    </row>
    <row r="331" spans="1:49">
      <c r="A331" s="57" t="s">
        <v>2070</v>
      </c>
      <c r="B331" s="57" t="s">
        <v>2071</v>
      </c>
      <c r="C331" s="57"/>
      <c r="D331" s="57" t="s">
        <v>916</v>
      </c>
      <c r="E331" s="57" t="s">
        <v>2072</v>
      </c>
      <c r="F331" s="57" t="s">
        <v>2073</v>
      </c>
      <c r="G331" s="57" t="s">
        <v>1122</v>
      </c>
      <c r="H331" s="57" t="s">
        <v>288</v>
      </c>
      <c r="I331" s="57" t="s">
        <v>2074</v>
      </c>
      <c r="J331" s="136">
        <v>7734551001</v>
      </c>
      <c r="K331" s="57" t="s">
        <v>146</v>
      </c>
      <c r="L331">
        <v>2.5</v>
      </c>
      <c r="M331">
        <v>7.5</v>
      </c>
      <c r="N331">
        <v>1.5</v>
      </c>
      <c r="O331" s="65">
        <v>11.5</v>
      </c>
      <c r="P331" s="58">
        <v>0</v>
      </c>
      <c r="Q331" s="58">
        <v>0</v>
      </c>
      <c r="R331" s="58">
        <v>0</v>
      </c>
      <c r="S331" s="58">
        <v>0</v>
      </c>
      <c r="T331" s="58">
        <v>0</v>
      </c>
      <c r="U331" s="58">
        <v>0</v>
      </c>
      <c r="V331" s="58">
        <v>0</v>
      </c>
      <c r="W331" s="58">
        <v>0</v>
      </c>
      <c r="X331" s="58">
        <v>0</v>
      </c>
      <c r="Y331" s="58">
        <v>0</v>
      </c>
      <c r="Z331" s="58">
        <v>19</v>
      </c>
      <c r="AA331" s="58">
        <v>13</v>
      </c>
      <c r="AB331" s="58">
        <v>11</v>
      </c>
      <c r="AC331" s="58">
        <v>0</v>
      </c>
      <c r="AD331" s="58">
        <v>0</v>
      </c>
      <c r="AE331" s="58">
        <v>0</v>
      </c>
      <c r="AF331" s="58">
        <v>0</v>
      </c>
      <c r="AG331" s="58">
        <v>0</v>
      </c>
      <c r="AH331" s="58">
        <v>0</v>
      </c>
      <c r="AI331" s="58">
        <v>0</v>
      </c>
      <c r="AJ331" s="58">
        <v>0</v>
      </c>
      <c r="AK331" s="58">
        <v>0</v>
      </c>
      <c r="AL331" s="58">
        <v>0</v>
      </c>
      <c r="AM331" s="58">
        <v>0</v>
      </c>
      <c r="AN331" s="58">
        <v>0</v>
      </c>
      <c r="AO331" s="58">
        <v>43</v>
      </c>
      <c r="AP331" s="58">
        <v>0</v>
      </c>
      <c r="AQ331" s="58">
        <v>0</v>
      </c>
      <c r="AR331" s="58">
        <v>43</v>
      </c>
      <c r="AS331" s="58">
        <v>0</v>
      </c>
      <c r="AT331" s="58">
        <v>0</v>
      </c>
      <c r="AU331" s="58">
        <v>32</v>
      </c>
      <c r="AV331" s="58">
        <v>43</v>
      </c>
      <c r="AW331" s="57"/>
    </row>
    <row r="332" spans="1:49">
      <c r="A332" s="57" t="s">
        <v>2075</v>
      </c>
      <c r="B332" s="57" t="s">
        <v>2076</v>
      </c>
      <c r="C332" s="57" t="s">
        <v>314</v>
      </c>
      <c r="D332" s="57" t="s">
        <v>194</v>
      </c>
      <c r="E332" s="57" t="s">
        <v>2077</v>
      </c>
      <c r="F332" s="57" t="s">
        <v>2078</v>
      </c>
      <c r="G332" s="57" t="s">
        <v>1122</v>
      </c>
      <c r="H332" s="57" t="s">
        <v>288</v>
      </c>
      <c r="I332" s="57" t="s">
        <v>1999</v>
      </c>
      <c r="J332" s="136">
        <v>7736851106</v>
      </c>
      <c r="K332" s="57" t="s">
        <v>146</v>
      </c>
      <c r="L332">
        <v>3</v>
      </c>
      <c r="M332">
        <v>16</v>
      </c>
      <c r="N332">
        <v>4</v>
      </c>
      <c r="O332" s="65">
        <v>23</v>
      </c>
      <c r="P332" s="58">
        <v>24</v>
      </c>
      <c r="Q332" s="58">
        <v>30</v>
      </c>
      <c r="R332" s="58">
        <v>12</v>
      </c>
      <c r="S332" s="58">
        <v>25</v>
      </c>
      <c r="T332" s="58">
        <v>18</v>
      </c>
      <c r="U332" s="58">
        <v>18</v>
      </c>
      <c r="V332" s="58">
        <v>11</v>
      </c>
      <c r="W332" s="58" t="s">
        <v>290</v>
      </c>
      <c r="X332" s="58">
        <v>12</v>
      </c>
      <c r="Y332" s="58">
        <v>14</v>
      </c>
      <c r="Z332" s="58">
        <v>0</v>
      </c>
      <c r="AA332" s="58">
        <v>0</v>
      </c>
      <c r="AB332" s="58">
        <v>0</v>
      </c>
      <c r="AC332" s="58">
        <v>0</v>
      </c>
      <c r="AD332" s="58">
        <v>0</v>
      </c>
      <c r="AE332" s="58">
        <v>0</v>
      </c>
      <c r="AF332" s="58">
        <v>0</v>
      </c>
      <c r="AG332" s="58">
        <v>0</v>
      </c>
      <c r="AH332" s="58">
        <v>0</v>
      </c>
      <c r="AI332" s="58">
        <v>0</v>
      </c>
      <c r="AJ332" s="58">
        <v>0</v>
      </c>
      <c r="AK332" s="58">
        <v>12</v>
      </c>
      <c r="AL332" s="58" t="s">
        <v>290</v>
      </c>
      <c r="AM332" s="58">
        <v>139</v>
      </c>
      <c r="AN332" s="58">
        <v>0</v>
      </c>
      <c r="AO332" s="58">
        <v>13</v>
      </c>
      <c r="AP332" s="58">
        <v>0</v>
      </c>
      <c r="AQ332" s="58">
        <v>87</v>
      </c>
      <c r="AR332" s="58">
        <v>86</v>
      </c>
      <c r="AS332" s="58">
        <v>0</v>
      </c>
      <c r="AT332" s="58">
        <v>0</v>
      </c>
      <c r="AU332" s="58">
        <v>10</v>
      </c>
      <c r="AV332" s="58">
        <v>173</v>
      </c>
      <c r="AW332" s="57"/>
    </row>
    <row r="333" spans="1:49">
      <c r="A333" s="57" t="s">
        <v>2079</v>
      </c>
      <c r="B333" s="57" t="s">
        <v>2080</v>
      </c>
      <c r="C333" s="57"/>
      <c r="D333" s="57" t="s">
        <v>2081</v>
      </c>
      <c r="E333" s="57" t="s">
        <v>2082</v>
      </c>
      <c r="F333" s="57" t="s">
        <v>2083</v>
      </c>
      <c r="G333" s="57" t="s">
        <v>1122</v>
      </c>
      <c r="H333" s="57" t="s">
        <v>288</v>
      </c>
      <c r="I333" s="57" t="s">
        <v>1865</v>
      </c>
      <c r="J333" s="136">
        <v>7735619181</v>
      </c>
      <c r="K333" s="57" t="s">
        <v>146</v>
      </c>
      <c r="L333">
        <v>1</v>
      </c>
      <c r="M333">
        <v>2.5</v>
      </c>
      <c r="N333">
        <v>0</v>
      </c>
      <c r="O333" s="65">
        <v>3.5</v>
      </c>
      <c r="P333" s="58" t="s">
        <v>290</v>
      </c>
      <c r="Q333" s="58" t="s">
        <v>290</v>
      </c>
      <c r="R333" s="58" t="s">
        <v>290</v>
      </c>
      <c r="S333" s="58">
        <v>0</v>
      </c>
      <c r="T333" s="58">
        <v>0</v>
      </c>
      <c r="U333" s="58">
        <v>0</v>
      </c>
      <c r="V333" s="58">
        <v>0</v>
      </c>
      <c r="W333" s="58">
        <v>0</v>
      </c>
      <c r="X333" s="58">
        <v>0</v>
      </c>
      <c r="Y333" s="58">
        <v>0</v>
      </c>
      <c r="Z333" s="58">
        <v>0</v>
      </c>
      <c r="AA333" s="58">
        <v>0</v>
      </c>
      <c r="AB333" s="58">
        <v>0</v>
      </c>
      <c r="AC333" s="58">
        <v>0</v>
      </c>
      <c r="AD333" s="58">
        <v>0</v>
      </c>
      <c r="AE333" s="58">
        <v>0</v>
      </c>
      <c r="AF333" s="58">
        <v>0</v>
      </c>
      <c r="AG333" s="58">
        <v>0</v>
      </c>
      <c r="AH333" s="58">
        <v>0</v>
      </c>
      <c r="AI333" s="58">
        <v>0</v>
      </c>
      <c r="AJ333" s="58">
        <v>0</v>
      </c>
      <c r="AK333" s="58">
        <v>0</v>
      </c>
      <c r="AL333" s="58">
        <v>0</v>
      </c>
      <c r="AM333" s="58">
        <v>0</v>
      </c>
      <c r="AN333" s="58">
        <v>0</v>
      </c>
      <c r="AO333" s="58">
        <v>10</v>
      </c>
      <c r="AP333" s="58">
        <v>0</v>
      </c>
      <c r="AQ333" s="58" t="s">
        <v>290</v>
      </c>
      <c r="AR333" s="58" t="s">
        <v>290</v>
      </c>
      <c r="AS333" s="58">
        <v>0</v>
      </c>
      <c r="AT333" s="58">
        <v>0</v>
      </c>
      <c r="AU333" s="58">
        <v>0</v>
      </c>
      <c r="AV333" s="58">
        <v>10</v>
      </c>
      <c r="AW333" s="57"/>
    </row>
    <row r="334" spans="1:49">
      <c r="A334" s="57" t="s">
        <v>2084</v>
      </c>
      <c r="B334" s="57" t="s">
        <v>2085</v>
      </c>
      <c r="C334" s="57"/>
      <c r="D334" s="57" t="s">
        <v>2086</v>
      </c>
      <c r="E334" s="57" t="s">
        <v>2087</v>
      </c>
      <c r="F334" s="57" t="s">
        <v>2088</v>
      </c>
      <c r="G334" s="57" t="s">
        <v>1122</v>
      </c>
      <c r="H334" s="57" t="s">
        <v>288</v>
      </c>
      <c r="I334" s="57" t="s">
        <v>2089</v>
      </c>
      <c r="J334" s="136">
        <v>7732362750</v>
      </c>
      <c r="K334" s="57" t="s">
        <v>146</v>
      </c>
      <c r="L334">
        <v>1.5</v>
      </c>
      <c r="M334">
        <v>0</v>
      </c>
      <c r="N334">
        <v>4.5</v>
      </c>
      <c r="O334" s="65">
        <v>6</v>
      </c>
      <c r="P334" s="58">
        <v>0</v>
      </c>
      <c r="Q334" s="58">
        <v>0</v>
      </c>
      <c r="R334" s="58">
        <v>0</v>
      </c>
      <c r="S334" s="58">
        <v>0</v>
      </c>
      <c r="T334" s="58">
        <v>0</v>
      </c>
      <c r="U334" s="58">
        <v>0</v>
      </c>
      <c r="V334" s="58">
        <v>0</v>
      </c>
      <c r="W334" s="58">
        <v>0</v>
      </c>
      <c r="X334" s="58">
        <v>0</v>
      </c>
      <c r="Y334" s="58">
        <v>0</v>
      </c>
      <c r="Z334" s="58">
        <v>0</v>
      </c>
      <c r="AA334" s="58" t="s">
        <v>290</v>
      </c>
      <c r="AB334" s="58" t="s">
        <v>290</v>
      </c>
      <c r="AC334" s="58" t="s">
        <v>290</v>
      </c>
      <c r="AD334" s="58">
        <v>0</v>
      </c>
      <c r="AE334" s="58">
        <v>0</v>
      </c>
      <c r="AF334" s="58">
        <v>0</v>
      </c>
      <c r="AG334" s="58">
        <v>0</v>
      </c>
      <c r="AH334" s="58">
        <v>0</v>
      </c>
      <c r="AI334" s="58">
        <v>0</v>
      </c>
      <c r="AJ334" s="58">
        <v>0</v>
      </c>
      <c r="AK334" s="58">
        <v>0</v>
      </c>
      <c r="AL334" s="58" t="s">
        <v>290</v>
      </c>
      <c r="AM334" s="58" t="s">
        <v>290</v>
      </c>
      <c r="AN334" s="58">
        <v>0</v>
      </c>
      <c r="AO334" s="58" t="s">
        <v>290</v>
      </c>
      <c r="AP334" s="58">
        <v>0</v>
      </c>
      <c r="AQ334" s="58">
        <v>0</v>
      </c>
      <c r="AR334" s="58" t="s">
        <v>290</v>
      </c>
      <c r="AS334" s="58">
        <v>0</v>
      </c>
      <c r="AT334" s="58" t="s">
        <v>290</v>
      </c>
      <c r="AU334" s="58" t="s">
        <v>290</v>
      </c>
      <c r="AV334" s="58" t="s">
        <v>290</v>
      </c>
      <c r="AW334" s="57"/>
    </row>
    <row r="335" spans="1:49">
      <c r="A335" s="57" t="s">
        <v>2090</v>
      </c>
      <c r="B335" s="57" t="s">
        <v>2091</v>
      </c>
      <c r="C335" s="57"/>
      <c r="D335" s="57" t="s">
        <v>2092</v>
      </c>
      <c r="E335" s="57" t="s">
        <v>2093</v>
      </c>
      <c r="F335" s="57" t="s">
        <v>2094</v>
      </c>
      <c r="G335" s="57" t="s">
        <v>1122</v>
      </c>
      <c r="H335" s="57" t="s">
        <v>288</v>
      </c>
      <c r="I335" s="57" t="s">
        <v>1785</v>
      </c>
      <c r="J335" s="136">
        <v>7738403713</v>
      </c>
      <c r="K335" s="57" t="s">
        <v>146</v>
      </c>
      <c r="L335">
        <v>0</v>
      </c>
      <c r="M335">
        <v>2</v>
      </c>
      <c r="N335">
        <v>1</v>
      </c>
      <c r="O335" s="65">
        <v>3</v>
      </c>
      <c r="P335" s="58" t="s">
        <v>290</v>
      </c>
      <c r="Q335" s="58" t="s">
        <v>290</v>
      </c>
      <c r="R335" s="58">
        <v>0</v>
      </c>
      <c r="S335" s="58">
        <v>0</v>
      </c>
      <c r="T335" s="58">
        <v>0</v>
      </c>
      <c r="U335" s="58">
        <v>0</v>
      </c>
      <c r="V335" s="58">
        <v>0</v>
      </c>
      <c r="W335" s="58">
        <v>0</v>
      </c>
      <c r="X335" s="58">
        <v>0</v>
      </c>
      <c r="Y335" s="58">
        <v>0</v>
      </c>
      <c r="Z335" s="58">
        <v>0</v>
      </c>
      <c r="AA335" s="58">
        <v>0</v>
      </c>
      <c r="AB335" s="58">
        <v>0</v>
      </c>
      <c r="AC335" s="58">
        <v>0</v>
      </c>
      <c r="AD335" s="58">
        <v>0</v>
      </c>
      <c r="AE335" s="58">
        <v>0</v>
      </c>
      <c r="AF335" s="58">
        <v>0</v>
      </c>
      <c r="AG335" s="58">
        <v>0</v>
      </c>
      <c r="AH335" s="58">
        <v>0</v>
      </c>
      <c r="AI335" s="58">
        <v>0</v>
      </c>
      <c r="AJ335" s="58">
        <v>0</v>
      </c>
      <c r="AK335" s="58">
        <v>0</v>
      </c>
      <c r="AL335" s="58" t="s">
        <v>290</v>
      </c>
      <c r="AM335" s="58">
        <v>0</v>
      </c>
      <c r="AN335" s="58">
        <v>0</v>
      </c>
      <c r="AO335" s="58">
        <v>0</v>
      </c>
      <c r="AP335" s="58">
        <v>0</v>
      </c>
      <c r="AQ335" s="58" t="s">
        <v>290</v>
      </c>
      <c r="AR335" s="58" t="s">
        <v>290</v>
      </c>
      <c r="AS335" s="58">
        <v>0</v>
      </c>
      <c r="AT335" s="58">
        <v>0</v>
      </c>
      <c r="AU335" s="58" t="s">
        <v>290</v>
      </c>
      <c r="AV335" s="58" t="s">
        <v>290</v>
      </c>
      <c r="AW335" s="57"/>
    </row>
    <row r="336" spans="1:49">
      <c r="A336" s="57" t="s">
        <v>2095</v>
      </c>
      <c r="B336" s="57" t="s">
        <v>2096</v>
      </c>
      <c r="C336" s="57"/>
      <c r="D336" s="57" t="s">
        <v>2097</v>
      </c>
      <c r="E336" s="57" t="s">
        <v>2098</v>
      </c>
      <c r="F336" s="57" t="s">
        <v>2099</v>
      </c>
      <c r="G336" s="57" t="s">
        <v>1122</v>
      </c>
      <c r="H336" s="57" t="s">
        <v>288</v>
      </c>
      <c r="I336" s="57" t="s">
        <v>1939</v>
      </c>
      <c r="J336" s="136">
        <v>7733401490</v>
      </c>
      <c r="K336" s="57" t="s">
        <v>146</v>
      </c>
      <c r="L336">
        <v>2</v>
      </c>
      <c r="M336">
        <v>3</v>
      </c>
      <c r="N336">
        <v>1</v>
      </c>
      <c r="O336" s="65">
        <v>6</v>
      </c>
      <c r="P336" s="58">
        <v>0</v>
      </c>
      <c r="Q336" s="58">
        <v>0</v>
      </c>
      <c r="R336" s="58">
        <v>0</v>
      </c>
      <c r="S336" s="58">
        <v>0</v>
      </c>
      <c r="T336" s="58">
        <v>0</v>
      </c>
      <c r="U336" s="58">
        <v>0</v>
      </c>
      <c r="V336" s="58">
        <v>0</v>
      </c>
      <c r="W336" s="58">
        <v>0</v>
      </c>
      <c r="X336" s="58">
        <v>0</v>
      </c>
      <c r="Y336" s="58">
        <v>0</v>
      </c>
      <c r="Z336" s="58" t="s">
        <v>290</v>
      </c>
      <c r="AA336" s="58" t="s">
        <v>290</v>
      </c>
      <c r="AB336" s="58">
        <v>0</v>
      </c>
      <c r="AC336" s="58">
        <v>0</v>
      </c>
      <c r="AD336" s="58">
        <v>0</v>
      </c>
      <c r="AE336" s="58">
        <v>0</v>
      </c>
      <c r="AF336" s="58">
        <v>0</v>
      </c>
      <c r="AG336" s="58">
        <v>0</v>
      </c>
      <c r="AH336" s="58">
        <v>0</v>
      </c>
      <c r="AI336" s="58">
        <v>0</v>
      </c>
      <c r="AJ336" s="58">
        <v>0</v>
      </c>
      <c r="AK336" s="58">
        <v>0</v>
      </c>
      <c r="AL336" s="58">
        <v>0</v>
      </c>
      <c r="AM336" s="58">
        <v>0</v>
      </c>
      <c r="AN336" s="58">
        <v>0</v>
      </c>
      <c r="AO336" s="58" t="s">
        <v>290</v>
      </c>
      <c r="AP336" s="58">
        <v>0</v>
      </c>
      <c r="AQ336" s="58">
        <v>0</v>
      </c>
      <c r="AR336" s="58" t="s">
        <v>290</v>
      </c>
      <c r="AS336" s="58">
        <v>0</v>
      </c>
      <c r="AT336" s="58">
        <v>0</v>
      </c>
      <c r="AU336" s="58" t="s">
        <v>290</v>
      </c>
      <c r="AV336" s="58" t="s">
        <v>290</v>
      </c>
      <c r="AW336" s="57"/>
    </row>
    <row r="337" spans="1:49">
      <c r="A337" s="57" t="s">
        <v>2100</v>
      </c>
      <c r="B337" s="57" t="s">
        <v>2101</v>
      </c>
      <c r="C337" s="57" t="s">
        <v>418</v>
      </c>
      <c r="D337" s="57" t="s">
        <v>2102</v>
      </c>
      <c r="E337" s="57" t="s">
        <v>2103</v>
      </c>
      <c r="F337" s="57" t="s">
        <v>2104</v>
      </c>
      <c r="G337" s="57" t="s">
        <v>1122</v>
      </c>
      <c r="H337" s="57" t="s">
        <v>288</v>
      </c>
      <c r="I337" s="57" t="s">
        <v>2105</v>
      </c>
      <c r="J337" s="136">
        <v>7735109774</v>
      </c>
      <c r="K337" s="57" t="s">
        <v>146</v>
      </c>
      <c r="L337">
        <v>1</v>
      </c>
      <c r="M337">
        <v>3</v>
      </c>
      <c r="N337">
        <v>1</v>
      </c>
      <c r="O337" s="65">
        <v>5</v>
      </c>
      <c r="P337" s="58" t="s">
        <v>290</v>
      </c>
      <c r="Q337" s="58" t="s">
        <v>290</v>
      </c>
      <c r="R337" s="58" t="s">
        <v>290</v>
      </c>
      <c r="S337" s="58">
        <v>0</v>
      </c>
      <c r="T337" s="58" t="s">
        <v>290</v>
      </c>
      <c r="U337" s="58" t="s">
        <v>290</v>
      </c>
      <c r="V337" s="58">
        <v>0</v>
      </c>
      <c r="W337" s="58" t="s">
        <v>290</v>
      </c>
      <c r="X337" s="58">
        <v>0</v>
      </c>
      <c r="Y337" s="58" t="s">
        <v>290</v>
      </c>
      <c r="Z337" s="58">
        <v>0</v>
      </c>
      <c r="AA337" s="58">
        <v>0</v>
      </c>
      <c r="AB337" s="58" t="s">
        <v>290</v>
      </c>
      <c r="AC337" s="58">
        <v>0</v>
      </c>
      <c r="AD337" s="58">
        <v>0</v>
      </c>
      <c r="AE337" s="58">
        <v>0</v>
      </c>
      <c r="AF337" s="58">
        <v>0</v>
      </c>
      <c r="AG337" s="58">
        <v>0</v>
      </c>
      <c r="AH337" s="58">
        <v>0</v>
      </c>
      <c r="AI337" s="58">
        <v>0</v>
      </c>
      <c r="AJ337" s="58">
        <v>0</v>
      </c>
      <c r="AK337" s="58">
        <v>0</v>
      </c>
      <c r="AL337" s="58" t="s">
        <v>290</v>
      </c>
      <c r="AM337" s="58">
        <v>0</v>
      </c>
      <c r="AN337" s="58">
        <v>0</v>
      </c>
      <c r="AO337" s="58">
        <v>0</v>
      </c>
      <c r="AP337" s="58">
        <v>0</v>
      </c>
      <c r="AQ337" s="58" t="s">
        <v>290</v>
      </c>
      <c r="AR337" s="58" t="s">
        <v>290</v>
      </c>
      <c r="AS337" s="58">
        <v>0</v>
      </c>
      <c r="AT337" s="58">
        <v>0</v>
      </c>
      <c r="AU337" s="58" t="s">
        <v>290</v>
      </c>
      <c r="AV337" s="58" t="s">
        <v>290</v>
      </c>
      <c r="AW337" s="57"/>
    </row>
    <row r="338" spans="1:49">
      <c r="A338" s="57" t="s">
        <v>2106</v>
      </c>
      <c r="B338" s="57" t="s">
        <v>2107</v>
      </c>
      <c r="C338" s="57"/>
      <c r="D338" s="57" t="s">
        <v>2108</v>
      </c>
      <c r="E338" s="57" t="s">
        <v>2109</v>
      </c>
      <c r="F338" s="57" t="s">
        <v>2110</v>
      </c>
      <c r="G338" s="57" t="s">
        <v>1122</v>
      </c>
      <c r="H338" s="57" t="s">
        <v>288</v>
      </c>
      <c r="I338" s="57" t="s">
        <v>1695</v>
      </c>
      <c r="J338" s="136">
        <v>3126005571</v>
      </c>
      <c r="K338" s="57" t="s">
        <v>146</v>
      </c>
      <c r="L338">
        <v>0</v>
      </c>
      <c r="M338">
        <v>3</v>
      </c>
      <c r="N338">
        <v>2.7</v>
      </c>
      <c r="O338" s="65">
        <v>5.7</v>
      </c>
      <c r="P338" s="58">
        <v>0</v>
      </c>
      <c r="Q338" s="58" t="s">
        <v>290</v>
      </c>
      <c r="R338" s="58" t="s">
        <v>290</v>
      </c>
      <c r="S338" s="58" t="s">
        <v>290</v>
      </c>
      <c r="T338" s="58" t="s">
        <v>290</v>
      </c>
      <c r="U338" s="58" t="s">
        <v>290</v>
      </c>
      <c r="V338" s="58" t="s">
        <v>290</v>
      </c>
      <c r="W338" s="58">
        <v>0</v>
      </c>
      <c r="X338" s="58">
        <v>0</v>
      </c>
      <c r="Y338" s="58">
        <v>0</v>
      </c>
      <c r="Z338" s="58">
        <v>0</v>
      </c>
      <c r="AA338" s="58">
        <v>0</v>
      </c>
      <c r="AB338" s="58">
        <v>0</v>
      </c>
      <c r="AC338" s="58">
        <v>0</v>
      </c>
      <c r="AD338" s="58">
        <v>0</v>
      </c>
      <c r="AE338" s="58">
        <v>0</v>
      </c>
      <c r="AF338" s="58">
        <v>0</v>
      </c>
      <c r="AG338" s="58">
        <v>0</v>
      </c>
      <c r="AH338" s="58">
        <v>0</v>
      </c>
      <c r="AI338" s="58">
        <v>0</v>
      </c>
      <c r="AJ338" s="58" t="s">
        <v>290</v>
      </c>
      <c r="AK338" s="58" t="s">
        <v>290</v>
      </c>
      <c r="AL338" s="58">
        <v>0</v>
      </c>
      <c r="AM338" s="58" t="s">
        <v>290</v>
      </c>
      <c r="AN338" s="58">
        <v>0</v>
      </c>
      <c r="AO338" s="58" t="s">
        <v>290</v>
      </c>
      <c r="AP338" s="58" t="s">
        <v>290</v>
      </c>
      <c r="AQ338" s="58" t="s">
        <v>290</v>
      </c>
      <c r="AR338" s="58">
        <v>12</v>
      </c>
      <c r="AS338" s="58">
        <v>0</v>
      </c>
      <c r="AT338" s="58">
        <v>0</v>
      </c>
      <c r="AU338" s="58" t="s">
        <v>290</v>
      </c>
      <c r="AV338" s="58">
        <v>21</v>
      </c>
      <c r="AW338" s="57" t="s">
        <v>2111</v>
      </c>
    </row>
    <row r="339" spans="1:49">
      <c r="A339" s="57" t="s">
        <v>2112</v>
      </c>
      <c r="B339" s="57" t="s">
        <v>2113</v>
      </c>
      <c r="C339" s="57" t="s">
        <v>353</v>
      </c>
      <c r="D339" s="57" t="s">
        <v>2114</v>
      </c>
      <c r="E339" s="57" t="s">
        <v>2115</v>
      </c>
      <c r="F339" s="57" t="s">
        <v>2116</v>
      </c>
      <c r="G339" s="57" t="s">
        <v>1122</v>
      </c>
      <c r="H339" s="57" t="s">
        <v>288</v>
      </c>
      <c r="I339" s="57" t="s">
        <v>2012</v>
      </c>
      <c r="J339" s="136">
        <v>7732243811</v>
      </c>
      <c r="K339" s="57" t="s">
        <v>146</v>
      </c>
      <c r="L339">
        <v>2</v>
      </c>
      <c r="M339">
        <v>9</v>
      </c>
      <c r="N339">
        <v>4</v>
      </c>
      <c r="O339" s="65">
        <v>15</v>
      </c>
      <c r="P339" s="58">
        <v>24</v>
      </c>
      <c r="Q339" s="58">
        <v>16</v>
      </c>
      <c r="R339" s="58">
        <v>15</v>
      </c>
      <c r="S339" s="58">
        <v>18</v>
      </c>
      <c r="T339" s="58">
        <v>11</v>
      </c>
      <c r="U339" s="58" t="s">
        <v>290</v>
      </c>
      <c r="V339" s="58" t="s">
        <v>290</v>
      </c>
      <c r="W339" s="58">
        <v>12</v>
      </c>
      <c r="X339" s="58">
        <v>12</v>
      </c>
      <c r="Y339" s="58" t="s">
        <v>290</v>
      </c>
      <c r="Z339" s="58">
        <v>0</v>
      </c>
      <c r="AA339" s="58">
        <v>0</v>
      </c>
      <c r="AB339" s="58">
        <v>0</v>
      </c>
      <c r="AC339" s="58">
        <v>0</v>
      </c>
      <c r="AD339" s="58">
        <v>0</v>
      </c>
      <c r="AE339" s="58">
        <v>0</v>
      </c>
      <c r="AF339" s="58">
        <v>0</v>
      </c>
      <c r="AG339" s="58">
        <v>0</v>
      </c>
      <c r="AH339" s="58">
        <v>0</v>
      </c>
      <c r="AI339" s="58">
        <v>0</v>
      </c>
      <c r="AJ339" s="58">
        <v>0</v>
      </c>
      <c r="AK339" s="58">
        <v>0</v>
      </c>
      <c r="AL339" s="58">
        <v>129</v>
      </c>
      <c r="AM339" s="58" t="s">
        <v>290</v>
      </c>
      <c r="AN339" s="58">
        <v>0</v>
      </c>
      <c r="AO339" s="58">
        <v>0</v>
      </c>
      <c r="AP339" s="58">
        <v>0</v>
      </c>
      <c r="AQ339" s="58">
        <v>64</v>
      </c>
      <c r="AR339" s="58">
        <v>66</v>
      </c>
      <c r="AS339" s="58">
        <v>0</v>
      </c>
      <c r="AT339" s="58">
        <v>0</v>
      </c>
      <c r="AU339" s="58">
        <v>109</v>
      </c>
      <c r="AV339" s="58">
        <v>130</v>
      </c>
      <c r="AW339" s="57"/>
    </row>
    <row r="340" spans="1:49">
      <c r="A340" t="s">
        <v>2117</v>
      </c>
      <c r="B340" t="s">
        <v>2118</v>
      </c>
      <c r="C340" s="57"/>
      <c r="D340" s="138" t="s">
        <v>2119</v>
      </c>
      <c r="E340" s="139" t="s">
        <v>2120</v>
      </c>
      <c r="F340" s="139" t="s">
        <v>2121</v>
      </c>
      <c r="G340" s="57" t="s">
        <v>1122</v>
      </c>
      <c r="H340" s="57" t="s">
        <v>288</v>
      </c>
      <c r="I340" s="57" t="s">
        <v>1785</v>
      </c>
      <c r="J340" s="139" t="s">
        <v>2122</v>
      </c>
      <c r="K340" s="57" t="s">
        <v>146</v>
      </c>
      <c r="L340" s="57" t="s">
        <v>2123</v>
      </c>
      <c r="M340">
        <v>2</v>
      </c>
      <c r="N340">
        <v>11</v>
      </c>
      <c r="O340" s="65">
        <v>13</v>
      </c>
      <c r="P340" s="58" t="s">
        <v>290</v>
      </c>
      <c r="Q340" s="58" t="s">
        <v>290</v>
      </c>
      <c r="R340" s="58" t="s">
        <v>290</v>
      </c>
      <c r="S340" s="58" t="s">
        <v>290</v>
      </c>
      <c r="T340" s="58" t="s">
        <v>290</v>
      </c>
      <c r="U340" s="58">
        <v>0</v>
      </c>
      <c r="V340" s="58">
        <v>0</v>
      </c>
      <c r="W340" s="58" t="s">
        <v>290</v>
      </c>
      <c r="X340" s="58" t="s">
        <v>290</v>
      </c>
      <c r="Y340" s="58" t="s">
        <v>290</v>
      </c>
      <c r="Z340" s="58" t="s">
        <v>290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19</v>
      </c>
      <c r="AK340" s="58" t="s">
        <v>290</v>
      </c>
      <c r="AL340">
        <v>0</v>
      </c>
      <c r="AM340">
        <v>0</v>
      </c>
      <c r="AN340">
        <v>0</v>
      </c>
      <c r="AO340">
        <v>0</v>
      </c>
      <c r="AP340">
        <v>0</v>
      </c>
      <c r="AQ340" s="58">
        <v>26</v>
      </c>
      <c r="AR340" s="58">
        <v>26</v>
      </c>
      <c r="AS340" s="58">
        <v>11</v>
      </c>
      <c r="AT340" s="58">
        <v>15</v>
      </c>
      <c r="AU340" s="58" t="s">
        <v>290</v>
      </c>
      <c r="AV340" s="58">
        <v>26</v>
      </c>
      <c r="AW340" s="57"/>
    </row>
    <row r="341" spans="1:49">
      <c r="A341" s="57" t="s">
        <v>2124</v>
      </c>
      <c r="B341" s="57" t="s">
        <v>2125</v>
      </c>
      <c r="C341" s="57"/>
      <c r="D341" s="57" t="s">
        <v>2126</v>
      </c>
      <c r="E341" s="57" t="s">
        <v>534</v>
      </c>
      <c r="F341" s="57" t="s">
        <v>2127</v>
      </c>
      <c r="G341" s="57" t="s">
        <v>1122</v>
      </c>
      <c r="H341" s="57" t="s">
        <v>288</v>
      </c>
      <c r="I341" s="57" t="s">
        <v>1689</v>
      </c>
      <c r="J341" s="136">
        <v>7737194468</v>
      </c>
      <c r="K341" s="57" t="s">
        <v>146</v>
      </c>
      <c r="L341">
        <v>3</v>
      </c>
      <c r="M341">
        <v>0</v>
      </c>
      <c r="N341">
        <v>0</v>
      </c>
      <c r="O341" s="65">
        <v>3</v>
      </c>
      <c r="P341" s="58" t="s">
        <v>290</v>
      </c>
      <c r="Q341" s="58" t="s">
        <v>290</v>
      </c>
      <c r="R341" s="58" t="s">
        <v>290</v>
      </c>
      <c r="S341" s="58" t="s">
        <v>290</v>
      </c>
      <c r="T341" s="58" t="s">
        <v>290</v>
      </c>
      <c r="U341" s="58" t="s">
        <v>290</v>
      </c>
      <c r="V341" s="58" t="s">
        <v>290</v>
      </c>
      <c r="W341" s="58" t="s">
        <v>290</v>
      </c>
      <c r="X341" s="58" t="s">
        <v>290</v>
      </c>
      <c r="Y341" s="58" t="s">
        <v>290</v>
      </c>
      <c r="Z341" s="58">
        <v>0</v>
      </c>
      <c r="AA341" s="58">
        <v>0</v>
      </c>
      <c r="AB341" s="58">
        <v>0</v>
      </c>
      <c r="AC341" s="58">
        <v>0</v>
      </c>
      <c r="AD341" s="58">
        <v>0</v>
      </c>
      <c r="AE341" s="58">
        <v>0</v>
      </c>
      <c r="AF341" s="58">
        <v>0</v>
      </c>
      <c r="AG341" s="58">
        <v>0</v>
      </c>
      <c r="AH341" s="58">
        <v>0</v>
      </c>
      <c r="AI341" s="58">
        <v>0</v>
      </c>
      <c r="AJ341" s="58">
        <v>0</v>
      </c>
      <c r="AK341" s="58">
        <v>0</v>
      </c>
      <c r="AL341" s="58">
        <v>50</v>
      </c>
      <c r="AM341" s="58">
        <v>0</v>
      </c>
      <c r="AN341" s="58">
        <v>0</v>
      </c>
      <c r="AO341" s="58">
        <v>0</v>
      </c>
      <c r="AP341" s="58">
        <v>0</v>
      </c>
      <c r="AQ341" s="58">
        <v>20</v>
      </c>
      <c r="AR341" s="58">
        <v>30</v>
      </c>
      <c r="AS341" s="58" t="s">
        <v>290</v>
      </c>
      <c r="AT341" s="58" t="s">
        <v>290</v>
      </c>
      <c r="AU341" s="58">
        <v>38</v>
      </c>
      <c r="AV341" s="58">
        <v>50</v>
      </c>
      <c r="AW341" s="57"/>
    </row>
    <row r="342" spans="1:49">
      <c r="A342" s="57" t="s">
        <v>2128</v>
      </c>
      <c r="B342" s="57" t="s">
        <v>2129</v>
      </c>
      <c r="C342" s="57" t="s">
        <v>578</v>
      </c>
      <c r="D342" s="57" t="s">
        <v>2130</v>
      </c>
      <c r="E342" s="57" t="s">
        <v>2131</v>
      </c>
      <c r="F342" s="57" t="s">
        <v>2132</v>
      </c>
      <c r="G342" s="57" t="s">
        <v>1122</v>
      </c>
      <c r="H342" s="57" t="s">
        <v>288</v>
      </c>
      <c r="I342" s="57" t="s">
        <v>1939</v>
      </c>
      <c r="J342" s="136">
        <v>7739736150</v>
      </c>
      <c r="K342" s="57" t="s">
        <v>146</v>
      </c>
      <c r="L342">
        <v>7.6</v>
      </c>
      <c r="M342">
        <v>53.3</v>
      </c>
      <c r="N342">
        <v>50.7</v>
      </c>
      <c r="O342" s="65">
        <v>111.6</v>
      </c>
      <c r="P342" s="58">
        <v>0</v>
      </c>
      <c r="Q342" s="58">
        <v>73</v>
      </c>
      <c r="R342" s="58">
        <v>62</v>
      </c>
      <c r="S342" s="58">
        <v>81</v>
      </c>
      <c r="T342" s="58">
        <v>46</v>
      </c>
      <c r="U342" s="58">
        <v>63</v>
      </c>
      <c r="V342" s="58">
        <v>56</v>
      </c>
      <c r="W342" s="58">
        <v>53</v>
      </c>
      <c r="X342" s="58">
        <v>67</v>
      </c>
      <c r="Y342" s="58">
        <v>42</v>
      </c>
      <c r="Z342" s="58">
        <v>0</v>
      </c>
      <c r="AA342" s="58">
        <v>0</v>
      </c>
      <c r="AB342" s="58">
        <v>0</v>
      </c>
      <c r="AC342" s="58">
        <v>0</v>
      </c>
      <c r="AD342" s="58">
        <v>0</v>
      </c>
      <c r="AE342" s="58">
        <v>0</v>
      </c>
      <c r="AF342" s="58">
        <v>0</v>
      </c>
      <c r="AG342" s="58">
        <v>0</v>
      </c>
      <c r="AH342" s="58">
        <v>0</v>
      </c>
      <c r="AI342" s="58">
        <v>0</v>
      </c>
      <c r="AJ342" s="58">
        <v>0</v>
      </c>
      <c r="AK342" s="58">
        <v>0</v>
      </c>
      <c r="AL342" s="58">
        <v>0</v>
      </c>
      <c r="AM342" s="58">
        <v>0</v>
      </c>
      <c r="AN342" s="58">
        <v>0</v>
      </c>
      <c r="AO342" s="58">
        <v>543</v>
      </c>
      <c r="AP342" s="58">
        <v>0</v>
      </c>
      <c r="AQ342" s="58">
        <v>0</v>
      </c>
      <c r="AR342" s="58">
        <v>543</v>
      </c>
      <c r="AS342" s="58">
        <v>0</v>
      </c>
      <c r="AT342" s="58">
        <v>0</v>
      </c>
      <c r="AU342" s="58">
        <v>160</v>
      </c>
      <c r="AV342" s="58">
        <v>543</v>
      </c>
      <c r="AW342" s="57"/>
    </row>
    <row r="343" spans="1:49">
      <c r="A343" s="57" t="s">
        <v>2133</v>
      </c>
      <c r="B343" s="57" t="s">
        <v>2134</v>
      </c>
      <c r="C343" s="57" t="s">
        <v>283</v>
      </c>
      <c r="D343" s="57" t="s">
        <v>2135</v>
      </c>
      <c r="E343" s="57" t="s">
        <v>2136</v>
      </c>
      <c r="F343" s="57" t="s">
        <v>2132</v>
      </c>
      <c r="G343" s="57" t="s">
        <v>1122</v>
      </c>
      <c r="H343" s="57" t="s">
        <v>288</v>
      </c>
      <c r="I343" s="57" t="s">
        <v>1939</v>
      </c>
      <c r="J343" s="136">
        <v>7735835329</v>
      </c>
      <c r="K343" s="57" t="s">
        <v>146</v>
      </c>
      <c r="L343">
        <v>11.6</v>
      </c>
      <c r="M343">
        <v>84.3</v>
      </c>
      <c r="N343">
        <v>66.400000000000006</v>
      </c>
      <c r="O343" s="65">
        <v>162.30000000000001</v>
      </c>
      <c r="P343" s="58">
        <v>113</v>
      </c>
      <c r="Q343" s="58">
        <v>104</v>
      </c>
      <c r="R343" s="58">
        <v>89</v>
      </c>
      <c r="S343" s="58">
        <v>95</v>
      </c>
      <c r="T343" s="58">
        <v>81</v>
      </c>
      <c r="U343" s="58">
        <v>91</v>
      </c>
      <c r="V343" s="58">
        <v>91</v>
      </c>
      <c r="W343" s="58">
        <v>81</v>
      </c>
      <c r="X343" s="58">
        <v>66</v>
      </c>
      <c r="Y343" s="58">
        <v>47</v>
      </c>
      <c r="Z343" s="58">
        <v>0</v>
      </c>
      <c r="AA343" s="58">
        <v>0</v>
      </c>
      <c r="AB343" s="58">
        <v>0</v>
      </c>
      <c r="AC343" s="58">
        <v>0</v>
      </c>
      <c r="AD343" s="58">
        <v>0</v>
      </c>
      <c r="AE343" s="58">
        <v>0</v>
      </c>
      <c r="AF343" s="58">
        <v>0</v>
      </c>
      <c r="AG343" s="58">
        <v>0</v>
      </c>
      <c r="AH343" s="58">
        <v>0</v>
      </c>
      <c r="AI343" s="58">
        <v>0</v>
      </c>
      <c r="AJ343" s="58">
        <v>0</v>
      </c>
      <c r="AK343" s="58">
        <v>0</v>
      </c>
      <c r="AL343" s="58">
        <v>0</v>
      </c>
      <c r="AM343" s="58">
        <v>0</v>
      </c>
      <c r="AN343" s="58">
        <v>0</v>
      </c>
      <c r="AO343" s="58">
        <v>858</v>
      </c>
      <c r="AP343" s="58">
        <v>0</v>
      </c>
      <c r="AQ343" s="58">
        <v>804</v>
      </c>
      <c r="AR343" s="58">
        <v>54</v>
      </c>
      <c r="AS343" s="58">
        <v>0</v>
      </c>
      <c r="AT343" s="58">
        <v>0</v>
      </c>
      <c r="AU343" s="58">
        <v>366</v>
      </c>
      <c r="AV343" s="58">
        <v>858</v>
      </c>
      <c r="AW343" s="57"/>
    </row>
    <row r="344" spans="1:49">
      <c r="A344" s="57" t="s">
        <v>2137</v>
      </c>
      <c r="B344" s="57" t="s">
        <v>2138</v>
      </c>
      <c r="C344" s="57"/>
      <c r="D344" s="57" t="s">
        <v>1767</v>
      </c>
      <c r="E344" s="57" t="s">
        <v>1768</v>
      </c>
      <c r="F344" s="57" t="s">
        <v>2139</v>
      </c>
      <c r="G344" s="57" t="s">
        <v>1122</v>
      </c>
      <c r="H344" s="57" t="s">
        <v>288</v>
      </c>
      <c r="I344" s="57" t="s">
        <v>1859</v>
      </c>
      <c r="J344" s="136">
        <v>7732936460</v>
      </c>
      <c r="K344" s="57" t="s">
        <v>146</v>
      </c>
      <c r="L344">
        <v>5</v>
      </c>
      <c r="M344">
        <v>12</v>
      </c>
      <c r="N344">
        <v>0</v>
      </c>
      <c r="O344" s="65">
        <v>17</v>
      </c>
      <c r="P344" s="58">
        <v>41</v>
      </c>
      <c r="Q344" s="58">
        <v>26</v>
      </c>
      <c r="R344" s="58">
        <v>0</v>
      </c>
      <c r="S344" s="58">
        <v>0</v>
      </c>
      <c r="T344" s="58">
        <v>0</v>
      </c>
      <c r="U344" s="58">
        <v>0</v>
      </c>
      <c r="V344" s="58">
        <v>0</v>
      </c>
      <c r="W344" s="58">
        <v>0</v>
      </c>
      <c r="X344" s="58">
        <v>0</v>
      </c>
      <c r="Y344" s="58">
        <v>0</v>
      </c>
      <c r="Z344" s="58">
        <v>0</v>
      </c>
      <c r="AA344" s="58">
        <v>0</v>
      </c>
      <c r="AB344" s="58">
        <v>0</v>
      </c>
      <c r="AC344" s="58">
        <v>0</v>
      </c>
      <c r="AD344" s="58">
        <v>0</v>
      </c>
      <c r="AE344" s="58">
        <v>0</v>
      </c>
      <c r="AF344" s="58">
        <v>0</v>
      </c>
      <c r="AG344" s="58">
        <v>0</v>
      </c>
      <c r="AH344" s="58">
        <v>0</v>
      </c>
      <c r="AI344" s="58">
        <v>0</v>
      </c>
      <c r="AJ344" s="58">
        <v>0</v>
      </c>
      <c r="AK344" s="58">
        <v>18</v>
      </c>
      <c r="AL344" s="58" t="s">
        <v>290</v>
      </c>
      <c r="AM344" s="58" t="s">
        <v>290</v>
      </c>
      <c r="AN344" s="58" t="s">
        <v>290</v>
      </c>
      <c r="AO344" s="58">
        <v>15</v>
      </c>
      <c r="AP344" s="58">
        <v>19</v>
      </c>
      <c r="AQ344" s="58">
        <v>36</v>
      </c>
      <c r="AR344" s="58">
        <v>31</v>
      </c>
      <c r="AS344" s="58">
        <v>0</v>
      </c>
      <c r="AT344" s="58">
        <v>0</v>
      </c>
      <c r="AU344" s="58">
        <v>0</v>
      </c>
      <c r="AV344" s="58">
        <v>67</v>
      </c>
      <c r="AW344" s="57"/>
    </row>
    <row r="345" spans="1:49">
      <c r="A345" s="57" t="s">
        <v>2140</v>
      </c>
      <c r="B345" s="57" t="s">
        <v>2141</v>
      </c>
      <c r="C345" s="57" t="s">
        <v>353</v>
      </c>
      <c r="D345" s="57" t="s">
        <v>1110</v>
      </c>
      <c r="E345" s="57" t="s">
        <v>2142</v>
      </c>
      <c r="F345" s="57" t="s">
        <v>2143</v>
      </c>
      <c r="G345" s="57" t="s">
        <v>1122</v>
      </c>
      <c r="H345" s="57" t="s">
        <v>288</v>
      </c>
      <c r="I345" s="57" t="s">
        <v>1743</v>
      </c>
      <c r="J345" s="136">
        <v>7732617505</v>
      </c>
      <c r="K345" s="57" t="s">
        <v>146</v>
      </c>
      <c r="L345">
        <v>10</v>
      </c>
      <c r="M345">
        <v>24</v>
      </c>
      <c r="N345">
        <v>29</v>
      </c>
      <c r="O345" s="65">
        <v>63</v>
      </c>
      <c r="P345" s="58">
        <v>0</v>
      </c>
      <c r="Q345" s="58">
        <v>0</v>
      </c>
      <c r="R345" s="58">
        <v>0</v>
      </c>
      <c r="S345" s="58">
        <v>0</v>
      </c>
      <c r="T345" s="58">
        <v>0</v>
      </c>
      <c r="U345" s="58">
        <v>0</v>
      </c>
      <c r="V345" s="58">
        <v>0</v>
      </c>
      <c r="W345" s="58">
        <v>0</v>
      </c>
      <c r="X345" s="58">
        <v>0</v>
      </c>
      <c r="Y345" s="58">
        <v>0</v>
      </c>
      <c r="Z345" s="58">
        <v>97</v>
      </c>
      <c r="AA345" s="58">
        <v>82</v>
      </c>
      <c r="AB345" s="58">
        <v>95</v>
      </c>
      <c r="AC345" s="58">
        <v>92</v>
      </c>
      <c r="AD345" s="58">
        <v>0</v>
      </c>
      <c r="AE345" s="58">
        <v>0</v>
      </c>
      <c r="AF345" s="58">
        <v>0</v>
      </c>
      <c r="AG345" s="58">
        <v>0</v>
      </c>
      <c r="AH345" s="58">
        <v>0</v>
      </c>
      <c r="AI345" s="58">
        <v>0</v>
      </c>
      <c r="AJ345" s="58" t="s">
        <v>290</v>
      </c>
      <c r="AK345" s="58">
        <v>0</v>
      </c>
      <c r="AL345" s="58">
        <v>311</v>
      </c>
      <c r="AM345" s="58">
        <v>20</v>
      </c>
      <c r="AN345" s="58">
        <v>0</v>
      </c>
      <c r="AO345" s="58">
        <v>0</v>
      </c>
      <c r="AP345" s="58">
        <v>34</v>
      </c>
      <c r="AQ345" s="58">
        <v>206</v>
      </c>
      <c r="AR345" s="58">
        <v>160</v>
      </c>
      <c r="AS345" s="58">
        <v>47</v>
      </c>
      <c r="AT345" s="58">
        <v>30</v>
      </c>
      <c r="AU345" s="58">
        <v>366</v>
      </c>
      <c r="AV345" s="58">
        <v>366</v>
      </c>
      <c r="AW345" s="57"/>
    </row>
    <row r="346" spans="1:49">
      <c r="A346" s="57" t="s">
        <v>2144</v>
      </c>
      <c r="B346" s="57" t="s">
        <v>2145</v>
      </c>
      <c r="C346" s="57"/>
      <c r="D346" s="57" t="s">
        <v>2039</v>
      </c>
      <c r="E346" s="57" t="s">
        <v>2146</v>
      </c>
      <c r="F346" s="57" t="s">
        <v>2147</v>
      </c>
      <c r="G346" s="57" t="s">
        <v>1122</v>
      </c>
      <c r="H346" s="57" t="s">
        <v>288</v>
      </c>
      <c r="I346" s="57" t="s">
        <v>1913</v>
      </c>
      <c r="J346" s="136">
        <v>3128230497</v>
      </c>
      <c r="K346" s="57" t="s">
        <v>146</v>
      </c>
      <c r="L346">
        <v>1</v>
      </c>
      <c r="M346">
        <v>5</v>
      </c>
      <c r="N346">
        <v>1</v>
      </c>
      <c r="O346" s="65">
        <v>7</v>
      </c>
      <c r="P346" s="58" t="s">
        <v>290</v>
      </c>
      <c r="Q346" s="58" t="s">
        <v>290</v>
      </c>
      <c r="R346" s="58" t="s">
        <v>290</v>
      </c>
      <c r="S346" s="58" t="s">
        <v>290</v>
      </c>
      <c r="T346" s="58" t="s">
        <v>290</v>
      </c>
      <c r="U346" s="58" t="s">
        <v>290</v>
      </c>
      <c r="V346" s="58" t="s">
        <v>290</v>
      </c>
      <c r="W346" s="58" t="s">
        <v>290</v>
      </c>
      <c r="X346" s="58" t="s">
        <v>290</v>
      </c>
      <c r="Y346" s="58" t="s">
        <v>290</v>
      </c>
      <c r="Z346" s="58" t="s">
        <v>290</v>
      </c>
      <c r="AA346" s="58" t="s">
        <v>290</v>
      </c>
      <c r="AB346" s="58" t="s">
        <v>290</v>
      </c>
      <c r="AC346" s="58">
        <v>0</v>
      </c>
      <c r="AD346" s="58" t="s">
        <v>290</v>
      </c>
      <c r="AE346" s="58">
        <v>0</v>
      </c>
      <c r="AF346" s="58">
        <v>0</v>
      </c>
      <c r="AG346" s="58">
        <v>0</v>
      </c>
      <c r="AH346" s="58">
        <v>0</v>
      </c>
      <c r="AI346" s="58">
        <v>0</v>
      </c>
      <c r="AJ346" s="58">
        <v>0</v>
      </c>
      <c r="AK346" s="58">
        <v>0</v>
      </c>
      <c r="AL346" s="58">
        <v>35</v>
      </c>
      <c r="AM346" s="58">
        <v>0</v>
      </c>
      <c r="AN346" s="58">
        <v>0</v>
      </c>
      <c r="AO346" s="58">
        <v>0</v>
      </c>
      <c r="AP346" s="58">
        <v>0</v>
      </c>
      <c r="AQ346" s="58">
        <v>16</v>
      </c>
      <c r="AR346" s="58">
        <v>19</v>
      </c>
      <c r="AS346" s="58">
        <v>0</v>
      </c>
      <c r="AT346" s="58">
        <v>0</v>
      </c>
      <c r="AU346" s="58">
        <v>42</v>
      </c>
      <c r="AV346" s="58">
        <v>35</v>
      </c>
      <c r="AW346" s="57"/>
    </row>
    <row r="347" spans="1:49">
      <c r="A347" s="57" t="s">
        <v>2148</v>
      </c>
      <c r="B347" s="57" t="s">
        <v>2149</v>
      </c>
      <c r="C347" s="57" t="s">
        <v>314</v>
      </c>
      <c r="D347" s="57" t="s">
        <v>390</v>
      </c>
      <c r="E347" s="57" t="s">
        <v>2150</v>
      </c>
      <c r="F347" s="57" t="s">
        <v>2151</v>
      </c>
      <c r="G347" s="57" t="s">
        <v>1122</v>
      </c>
      <c r="H347" s="57" t="s">
        <v>288</v>
      </c>
      <c r="I347" s="57" t="s">
        <v>1738</v>
      </c>
      <c r="J347" s="136">
        <v>7733273144</v>
      </c>
      <c r="K347" s="57" t="s">
        <v>146</v>
      </c>
      <c r="L347">
        <v>7</v>
      </c>
      <c r="M347">
        <v>24</v>
      </c>
      <c r="N347">
        <v>8</v>
      </c>
      <c r="O347" s="65">
        <v>39</v>
      </c>
      <c r="P347" s="58">
        <v>42</v>
      </c>
      <c r="Q347" s="58">
        <v>23</v>
      </c>
      <c r="R347" s="58">
        <v>24</v>
      </c>
      <c r="S347" s="58">
        <v>24</v>
      </c>
      <c r="T347" s="58">
        <v>19</v>
      </c>
      <c r="U347" s="58">
        <v>24</v>
      </c>
      <c r="V347" s="58">
        <v>22</v>
      </c>
      <c r="W347" s="58">
        <v>24</v>
      </c>
      <c r="X347" s="58">
        <v>21</v>
      </c>
      <c r="Y347" s="58">
        <v>24</v>
      </c>
      <c r="Z347" s="58">
        <v>0</v>
      </c>
      <c r="AA347" s="58">
        <v>0</v>
      </c>
      <c r="AB347" s="58">
        <v>0</v>
      </c>
      <c r="AC347" s="58">
        <v>0</v>
      </c>
      <c r="AD347" s="58">
        <v>0</v>
      </c>
      <c r="AE347" s="58">
        <v>0</v>
      </c>
      <c r="AF347" s="58">
        <v>0</v>
      </c>
      <c r="AG347" s="58">
        <v>0</v>
      </c>
      <c r="AH347" s="58">
        <v>0</v>
      </c>
      <c r="AI347" s="58">
        <v>0</v>
      </c>
      <c r="AJ347" s="58" t="s">
        <v>290</v>
      </c>
      <c r="AK347" s="58">
        <v>20</v>
      </c>
      <c r="AL347" s="58" t="s">
        <v>290</v>
      </c>
      <c r="AM347" s="58" t="s">
        <v>290</v>
      </c>
      <c r="AN347" s="58">
        <v>0</v>
      </c>
      <c r="AO347" s="58">
        <v>192</v>
      </c>
      <c r="AP347" s="58">
        <v>26</v>
      </c>
      <c r="AQ347" s="58">
        <v>124</v>
      </c>
      <c r="AR347" s="58">
        <v>123</v>
      </c>
      <c r="AS347" s="58">
        <v>0</v>
      </c>
      <c r="AT347" s="58">
        <v>0</v>
      </c>
      <c r="AU347" s="58">
        <v>0</v>
      </c>
      <c r="AV347" s="58">
        <v>247</v>
      </c>
      <c r="AW347" s="57"/>
    </row>
    <row r="348" spans="1:49">
      <c r="A348" s="57" t="s">
        <v>2152</v>
      </c>
      <c r="B348" s="57" t="s">
        <v>2153</v>
      </c>
      <c r="C348" s="57" t="s">
        <v>283</v>
      </c>
      <c r="D348" s="57" t="s">
        <v>2154</v>
      </c>
      <c r="E348" s="57" t="s">
        <v>2155</v>
      </c>
      <c r="F348" s="57" t="s">
        <v>2156</v>
      </c>
      <c r="G348" s="57" t="s">
        <v>1122</v>
      </c>
      <c r="H348" s="57" t="s">
        <v>288</v>
      </c>
      <c r="I348" s="57" t="s">
        <v>1939</v>
      </c>
      <c r="J348" s="136">
        <v>8473383214</v>
      </c>
      <c r="K348" s="57" t="s">
        <v>146</v>
      </c>
      <c r="L348">
        <v>2</v>
      </c>
      <c r="M348">
        <v>2</v>
      </c>
      <c r="N348">
        <v>0</v>
      </c>
      <c r="O348" s="65">
        <v>4</v>
      </c>
      <c r="P348" s="58">
        <v>0</v>
      </c>
      <c r="Q348" s="58">
        <v>0</v>
      </c>
      <c r="R348" s="58">
        <v>0</v>
      </c>
      <c r="S348" s="58">
        <v>0</v>
      </c>
      <c r="T348" s="58">
        <v>0</v>
      </c>
      <c r="U348" s="58">
        <v>0</v>
      </c>
      <c r="V348" s="58">
        <v>0</v>
      </c>
      <c r="W348" s="58">
        <v>0</v>
      </c>
      <c r="X348" s="58">
        <v>0</v>
      </c>
      <c r="Y348" s="58">
        <v>0</v>
      </c>
      <c r="Z348" s="58" t="s">
        <v>290</v>
      </c>
      <c r="AA348" s="58" t="s">
        <v>290</v>
      </c>
      <c r="AB348" s="58">
        <v>0</v>
      </c>
      <c r="AC348" s="58">
        <v>0</v>
      </c>
      <c r="AD348" s="58">
        <v>0</v>
      </c>
      <c r="AE348" s="58">
        <v>0</v>
      </c>
      <c r="AF348" s="58">
        <v>0</v>
      </c>
      <c r="AG348" s="58">
        <v>0</v>
      </c>
      <c r="AH348" s="58">
        <v>0</v>
      </c>
      <c r="AI348" s="58">
        <v>0</v>
      </c>
      <c r="AJ348" s="58">
        <v>0</v>
      </c>
      <c r="AK348" s="58">
        <v>0</v>
      </c>
      <c r="AL348" s="58">
        <v>0</v>
      </c>
      <c r="AM348" s="58">
        <v>0</v>
      </c>
      <c r="AN348" s="58">
        <v>0</v>
      </c>
      <c r="AO348" s="58" t="s">
        <v>290</v>
      </c>
      <c r="AP348" s="58">
        <v>0</v>
      </c>
      <c r="AQ348" s="58" t="s">
        <v>290</v>
      </c>
      <c r="AR348" s="58">
        <v>0</v>
      </c>
      <c r="AS348" s="58">
        <v>0</v>
      </c>
      <c r="AT348" s="58">
        <v>0</v>
      </c>
      <c r="AU348" s="58" t="s">
        <v>290</v>
      </c>
      <c r="AV348" s="58" t="s">
        <v>290</v>
      </c>
      <c r="AW348" s="57"/>
    </row>
    <row r="349" spans="1:49">
      <c r="A349" s="57" t="s">
        <v>2157</v>
      </c>
      <c r="B349" s="57" t="s">
        <v>2158</v>
      </c>
      <c r="C349" s="57" t="s">
        <v>353</v>
      </c>
      <c r="D349" s="57" t="s">
        <v>1144</v>
      </c>
      <c r="E349" s="57" t="s">
        <v>2159</v>
      </c>
      <c r="F349" s="57" t="s">
        <v>2160</v>
      </c>
      <c r="G349" s="57" t="s">
        <v>1122</v>
      </c>
      <c r="H349" s="57" t="s">
        <v>288</v>
      </c>
      <c r="I349" s="57" t="s">
        <v>2161</v>
      </c>
      <c r="J349" s="136">
        <v>7732624446</v>
      </c>
      <c r="K349" s="57" t="s">
        <v>146</v>
      </c>
      <c r="L349">
        <v>10</v>
      </c>
      <c r="M349">
        <v>65</v>
      </c>
      <c r="N349">
        <v>70</v>
      </c>
      <c r="O349" s="65">
        <v>145</v>
      </c>
      <c r="P349" s="58">
        <v>30</v>
      </c>
      <c r="Q349" s="58">
        <v>62</v>
      </c>
      <c r="R349" s="58">
        <v>52</v>
      </c>
      <c r="S349" s="58">
        <v>75</v>
      </c>
      <c r="T349" s="58">
        <v>61</v>
      </c>
      <c r="U349" s="58">
        <v>71</v>
      </c>
      <c r="V349" s="58">
        <v>73</v>
      </c>
      <c r="W349" s="58">
        <v>74</v>
      </c>
      <c r="X349" s="58">
        <v>67</v>
      </c>
      <c r="Y349" s="58">
        <v>73</v>
      </c>
      <c r="Z349" s="58">
        <v>0</v>
      </c>
      <c r="AA349" s="58">
        <v>0</v>
      </c>
      <c r="AB349" s="58">
        <v>0</v>
      </c>
      <c r="AC349" s="58">
        <v>0</v>
      </c>
      <c r="AD349" s="58">
        <v>0</v>
      </c>
      <c r="AE349" s="58">
        <v>0</v>
      </c>
      <c r="AF349" s="58">
        <v>0</v>
      </c>
      <c r="AG349" s="58">
        <v>0</v>
      </c>
      <c r="AH349" s="58">
        <v>0</v>
      </c>
      <c r="AI349" s="58">
        <v>0</v>
      </c>
      <c r="AJ349" s="58">
        <v>0</v>
      </c>
      <c r="AK349" s="58">
        <v>34</v>
      </c>
      <c r="AL349" s="58">
        <v>83</v>
      </c>
      <c r="AM349" s="58">
        <v>19</v>
      </c>
      <c r="AN349" s="58">
        <v>0</v>
      </c>
      <c r="AO349" s="58">
        <v>424</v>
      </c>
      <c r="AP349" s="58">
        <v>78</v>
      </c>
      <c r="AQ349" s="58">
        <v>323</v>
      </c>
      <c r="AR349" s="58">
        <v>315</v>
      </c>
      <c r="AS349" s="58">
        <v>0</v>
      </c>
      <c r="AT349" s="58">
        <v>0</v>
      </c>
      <c r="AU349" s="58">
        <v>0</v>
      </c>
      <c r="AV349" s="58">
        <v>638</v>
      </c>
      <c r="AW349" s="57"/>
    </row>
    <row r="350" spans="1:49">
      <c r="A350" s="57" t="s">
        <v>2162</v>
      </c>
      <c r="B350" s="57" t="s">
        <v>2163</v>
      </c>
      <c r="C350" s="57"/>
      <c r="D350" s="57" t="s">
        <v>1320</v>
      </c>
      <c r="E350" s="57" t="s">
        <v>1321</v>
      </c>
      <c r="F350" s="57" t="s">
        <v>2164</v>
      </c>
      <c r="G350" s="57" t="s">
        <v>1122</v>
      </c>
      <c r="H350" s="57" t="s">
        <v>288</v>
      </c>
      <c r="I350" s="57" t="s">
        <v>1785</v>
      </c>
      <c r="J350" s="136">
        <v>7734458850</v>
      </c>
      <c r="K350" s="57" t="s">
        <v>146</v>
      </c>
      <c r="L350">
        <v>1</v>
      </c>
      <c r="M350">
        <v>6</v>
      </c>
      <c r="N350">
        <v>6</v>
      </c>
      <c r="O350" s="65">
        <v>13</v>
      </c>
      <c r="P350" s="58">
        <v>16</v>
      </c>
      <c r="Q350" s="58">
        <v>20</v>
      </c>
      <c r="R350" s="58">
        <v>24</v>
      </c>
      <c r="S350" s="58">
        <v>25</v>
      </c>
      <c r="T350" s="58">
        <v>26</v>
      </c>
      <c r="U350" s="58">
        <v>19</v>
      </c>
      <c r="V350" s="58">
        <v>0</v>
      </c>
      <c r="W350" s="58">
        <v>0</v>
      </c>
      <c r="X350" s="58">
        <v>0</v>
      </c>
      <c r="Y350" s="58">
        <v>0</v>
      </c>
      <c r="Z350" s="58">
        <v>0</v>
      </c>
      <c r="AA350" s="58">
        <v>0</v>
      </c>
      <c r="AB350" s="58">
        <v>0</v>
      </c>
      <c r="AC350" s="58">
        <v>0</v>
      </c>
      <c r="AD350" s="58">
        <v>0</v>
      </c>
      <c r="AE350" s="58">
        <v>0</v>
      </c>
      <c r="AF350" s="58">
        <v>0</v>
      </c>
      <c r="AG350" s="58" t="s">
        <v>290</v>
      </c>
      <c r="AH350" s="58">
        <v>13</v>
      </c>
      <c r="AI350" s="58">
        <v>0</v>
      </c>
      <c r="AJ350" s="58">
        <v>0</v>
      </c>
      <c r="AK350" s="58">
        <v>0</v>
      </c>
      <c r="AL350" s="58">
        <v>39</v>
      </c>
      <c r="AM350" s="58">
        <v>61</v>
      </c>
      <c r="AN350" s="58">
        <v>0</v>
      </c>
      <c r="AO350" s="58">
        <v>10</v>
      </c>
      <c r="AP350" s="58">
        <v>34</v>
      </c>
      <c r="AQ350" s="58">
        <v>78</v>
      </c>
      <c r="AR350" s="58">
        <v>66</v>
      </c>
      <c r="AS350" s="58">
        <v>0</v>
      </c>
      <c r="AT350" s="58">
        <v>0</v>
      </c>
      <c r="AU350" s="58">
        <v>80</v>
      </c>
      <c r="AV350" s="58">
        <v>144</v>
      </c>
      <c r="AW350" s="57"/>
    </row>
    <row r="351" spans="1:49">
      <c r="A351" s="57" t="s">
        <v>2165</v>
      </c>
      <c r="B351" s="57" t="s">
        <v>2166</v>
      </c>
      <c r="C351" s="57" t="s">
        <v>353</v>
      </c>
      <c r="D351" s="57" t="s">
        <v>1119</v>
      </c>
      <c r="E351" s="57" t="s">
        <v>2167</v>
      </c>
      <c r="F351" s="57" t="s">
        <v>2168</v>
      </c>
      <c r="G351" s="57" t="s">
        <v>1122</v>
      </c>
      <c r="H351" s="57" t="s">
        <v>288</v>
      </c>
      <c r="I351" s="57" t="s">
        <v>2069</v>
      </c>
      <c r="J351" s="136">
        <v>7733735200</v>
      </c>
      <c r="K351" s="57" t="s">
        <v>146</v>
      </c>
      <c r="L351">
        <v>1</v>
      </c>
      <c r="M351">
        <v>13</v>
      </c>
      <c r="N351">
        <v>2</v>
      </c>
      <c r="O351" s="65">
        <v>16</v>
      </c>
      <c r="P351" s="58">
        <v>15</v>
      </c>
      <c r="Q351" s="58" t="s">
        <v>290</v>
      </c>
      <c r="R351" s="58">
        <v>10</v>
      </c>
      <c r="S351" s="58">
        <v>17</v>
      </c>
      <c r="T351" s="58">
        <v>14</v>
      </c>
      <c r="U351" s="58">
        <v>18</v>
      </c>
      <c r="V351" s="58">
        <v>13</v>
      </c>
      <c r="W351" s="58">
        <v>13</v>
      </c>
      <c r="X351" s="58">
        <v>12</v>
      </c>
      <c r="Y351" s="58">
        <v>12</v>
      </c>
      <c r="Z351" s="58">
        <v>0</v>
      </c>
      <c r="AA351" s="58">
        <v>0</v>
      </c>
      <c r="AB351" s="58">
        <v>0</v>
      </c>
      <c r="AC351" s="58">
        <v>0</v>
      </c>
      <c r="AD351" s="58">
        <v>0</v>
      </c>
      <c r="AE351" s="58">
        <v>0</v>
      </c>
      <c r="AF351" s="58">
        <v>0</v>
      </c>
      <c r="AG351" s="58">
        <v>0</v>
      </c>
      <c r="AH351" s="58">
        <v>0</v>
      </c>
      <c r="AI351" s="58">
        <v>0</v>
      </c>
      <c r="AJ351" s="58">
        <v>0</v>
      </c>
      <c r="AK351" s="58">
        <v>0</v>
      </c>
      <c r="AL351" s="58">
        <v>108</v>
      </c>
      <c r="AM351" s="58">
        <v>11</v>
      </c>
      <c r="AN351" s="58">
        <v>0</v>
      </c>
      <c r="AO351" s="58">
        <v>0</v>
      </c>
      <c r="AP351" s="58">
        <v>11</v>
      </c>
      <c r="AQ351" s="58">
        <v>63</v>
      </c>
      <c r="AR351" s="58">
        <v>67</v>
      </c>
      <c r="AS351" s="58">
        <v>0</v>
      </c>
      <c r="AT351" s="58">
        <v>0</v>
      </c>
      <c r="AU351" s="58">
        <v>130</v>
      </c>
      <c r="AV351" s="58">
        <v>130</v>
      </c>
      <c r="AW351" s="57"/>
    </row>
    <row r="352" spans="1:49">
      <c r="A352" s="57" t="s">
        <v>2169</v>
      </c>
      <c r="B352" s="57" t="s">
        <v>2170</v>
      </c>
      <c r="C352" s="57"/>
      <c r="D352" s="57" t="s">
        <v>304</v>
      </c>
      <c r="E352" s="57" t="s">
        <v>2171</v>
      </c>
      <c r="F352" s="57" t="s">
        <v>2172</v>
      </c>
      <c r="G352" s="57" t="s">
        <v>1122</v>
      </c>
      <c r="H352" s="57" t="s">
        <v>288</v>
      </c>
      <c r="I352" s="57" t="s">
        <v>1999</v>
      </c>
      <c r="J352" s="136">
        <v>7735452173</v>
      </c>
      <c r="K352" s="57" t="s">
        <v>146</v>
      </c>
      <c r="L352">
        <v>2</v>
      </c>
      <c r="M352">
        <v>21.5</v>
      </c>
      <c r="N352">
        <v>8.5</v>
      </c>
      <c r="O352" s="65">
        <v>32</v>
      </c>
      <c r="P352" s="58">
        <v>52</v>
      </c>
      <c r="Q352" s="58">
        <v>25</v>
      </c>
      <c r="R352" s="58">
        <v>25</v>
      </c>
      <c r="S352" s="58">
        <v>24</v>
      </c>
      <c r="T352" s="58">
        <v>27</v>
      </c>
      <c r="U352" s="58">
        <v>28</v>
      </c>
      <c r="V352" s="58">
        <v>21</v>
      </c>
      <c r="W352" s="58">
        <v>26</v>
      </c>
      <c r="X352" s="58">
        <v>24</v>
      </c>
      <c r="Y352" s="58">
        <v>17</v>
      </c>
      <c r="Z352" s="58">
        <v>0</v>
      </c>
      <c r="AA352" s="58">
        <v>0</v>
      </c>
      <c r="AB352" s="58">
        <v>0</v>
      </c>
      <c r="AC352" s="58">
        <v>0</v>
      </c>
      <c r="AD352" s="58">
        <v>0</v>
      </c>
      <c r="AE352" s="58">
        <v>0</v>
      </c>
      <c r="AF352" s="58">
        <v>0</v>
      </c>
      <c r="AG352" s="58">
        <v>0</v>
      </c>
      <c r="AH352" s="58">
        <v>0</v>
      </c>
      <c r="AI352" s="58">
        <v>0</v>
      </c>
      <c r="AJ352" s="58">
        <v>0</v>
      </c>
      <c r="AK352" s="58">
        <v>10</v>
      </c>
      <c r="AL352" s="58" t="s">
        <v>290</v>
      </c>
      <c r="AM352" s="58">
        <v>77</v>
      </c>
      <c r="AN352" s="58">
        <v>0</v>
      </c>
      <c r="AO352" s="58">
        <v>144</v>
      </c>
      <c r="AP352" s="58">
        <v>34</v>
      </c>
      <c r="AQ352" s="58">
        <v>140</v>
      </c>
      <c r="AR352" s="58">
        <v>129</v>
      </c>
      <c r="AS352" s="58">
        <v>0</v>
      </c>
      <c r="AT352" s="58">
        <v>0</v>
      </c>
      <c r="AU352" s="58">
        <v>40</v>
      </c>
      <c r="AV352" s="58">
        <v>269</v>
      </c>
      <c r="AW352" s="57"/>
    </row>
    <row r="353" spans="1:49">
      <c r="A353" s="57" t="s">
        <v>2173</v>
      </c>
      <c r="B353" s="57" t="s">
        <v>2174</v>
      </c>
      <c r="C353" s="57" t="s">
        <v>353</v>
      </c>
      <c r="D353" s="57" t="s">
        <v>304</v>
      </c>
      <c r="E353" s="57" t="s">
        <v>2175</v>
      </c>
      <c r="F353" s="57" t="s">
        <v>2176</v>
      </c>
      <c r="G353" s="57" t="s">
        <v>1122</v>
      </c>
      <c r="H353" s="57" t="s">
        <v>288</v>
      </c>
      <c r="I353" s="57" t="s">
        <v>1711</v>
      </c>
      <c r="J353" s="136">
        <v>3123266243</v>
      </c>
      <c r="K353" s="57" t="s">
        <v>146</v>
      </c>
      <c r="L353">
        <v>2</v>
      </c>
      <c r="M353">
        <v>8</v>
      </c>
      <c r="N353">
        <v>7</v>
      </c>
      <c r="O353" s="65">
        <v>17</v>
      </c>
      <c r="P353" s="58">
        <v>0</v>
      </c>
      <c r="Q353" s="58">
        <v>0</v>
      </c>
      <c r="R353" s="58">
        <v>0</v>
      </c>
      <c r="S353" s="58">
        <v>0</v>
      </c>
      <c r="T353" s="58">
        <v>0</v>
      </c>
      <c r="U353" s="58">
        <v>0</v>
      </c>
      <c r="V353" s="58">
        <v>0</v>
      </c>
      <c r="W353" s="58">
        <v>30</v>
      </c>
      <c r="X353" s="58">
        <v>33</v>
      </c>
      <c r="Y353" s="58">
        <v>36</v>
      </c>
      <c r="Z353" s="58">
        <v>0</v>
      </c>
      <c r="AA353" s="58">
        <v>0</v>
      </c>
      <c r="AB353" s="58">
        <v>0</v>
      </c>
      <c r="AC353" s="58">
        <v>0</v>
      </c>
      <c r="AD353" s="58">
        <v>0</v>
      </c>
      <c r="AE353" s="58">
        <v>0</v>
      </c>
      <c r="AF353" s="58">
        <v>0</v>
      </c>
      <c r="AG353" s="58">
        <v>0</v>
      </c>
      <c r="AH353" s="58">
        <v>0</v>
      </c>
      <c r="AI353" s="58">
        <v>0</v>
      </c>
      <c r="AJ353" s="58">
        <v>0</v>
      </c>
      <c r="AK353" s="58">
        <v>62</v>
      </c>
      <c r="AL353" s="58" t="s">
        <v>290</v>
      </c>
      <c r="AM353" s="58" t="s">
        <v>290</v>
      </c>
      <c r="AN353" s="58" t="s">
        <v>290</v>
      </c>
      <c r="AO353" s="58">
        <v>14</v>
      </c>
      <c r="AP353" s="58">
        <v>15</v>
      </c>
      <c r="AQ353" s="58">
        <v>54</v>
      </c>
      <c r="AR353" s="58">
        <v>45</v>
      </c>
      <c r="AS353" s="58">
        <v>0</v>
      </c>
      <c r="AT353" s="58">
        <v>0</v>
      </c>
      <c r="AU353" s="58">
        <v>20</v>
      </c>
      <c r="AV353" s="58">
        <v>99</v>
      </c>
      <c r="AW353" s="57"/>
    </row>
    <row r="354" spans="1:49">
      <c r="A354" s="57" t="s">
        <v>2177</v>
      </c>
      <c r="B354" s="57" t="s">
        <v>2178</v>
      </c>
      <c r="C354" s="57"/>
      <c r="D354" s="57" t="s">
        <v>666</v>
      </c>
      <c r="E354" s="57" t="s">
        <v>2179</v>
      </c>
      <c r="F354" s="57" t="s">
        <v>2180</v>
      </c>
      <c r="G354" s="57" t="s">
        <v>1122</v>
      </c>
      <c r="H354" s="57" t="s">
        <v>288</v>
      </c>
      <c r="I354" s="57" t="s">
        <v>1785</v>
      </c>
      <c r="J354" s="136">
        <v>7734457711</v>
      </c>
      <c r="K354" s="57" t="s">
        <v>146</v>
      </c>
      <c r="L354">
        <v>6</v>
      </c>
      <c r="M354">
        <v>35</v>
      </c>
      <c r="N354">
        <v>10.5</v>
      </c>
      <c r="O354" s="65">
        <v>51.5</v>
      </c>
      <c r="P354" s="58">
        <v>42</v>
      </c>
      <c r="Q354" s="58">
        <v>39</v>
      </c>
      <c r="R354" s="58">
        <v>43</v>
      </c>
      <c r="S354" s="58">
        <v>53</v>
      </c>
      <c r="T354" s="58">
        <v>49</v>
      </c>
      <c r="U354" s="58">
        <v>59</v>
      </c>
      <c r="V354" s="58">
        <v>62</v>
      </c>
      <c r="W354" s="58">
        <v>55</v>
      </c>
      <c r="X354" s="58">
        <v>54</v>
      </c>
      <c r="Y354" s="58">
        <v>74</v>
      </c>
      <c r="Z354" s="58">
        <v>0</v>
      </c>
      <c r="AA354" s="58">
        <v>0</v>
      </c>
      <c r="AB354" s="58">
        <v>0</v>
      </c>
      <c r="AC354" s="58">
        <v>0</v>
      </c>
      <c r="AD354" s="58">
        <v>0</v>
      </c>
      <c r="AE354" s="58">
        <v>0</v>
      </c>
      <c r="AF354" s="58">
        <v>0</v>
      </c>
      <c r="AG354" s="58">
        <v>0</v>
      </c>
      <c r="AH354" s="58">
        <v>0</v>
      </c>
      <c r="AI354" s="58">
        <v>0</v>
      </c>
      <c r="AJ354" s="58">
        <v>0</v>
      </c>
      <c r="AK354" s="58" t="s">
        <v>290</v>
      </c>
      <c r="AL354" s="58">
        <v>83</v>
      </c>
      <c r="AM354" s="58">
        <v>57</v>
      </c>
      <c r="AN354" s="58">
        <v>0</v>
      </c>
      <c r="AO354" s="58">
        <v>378</v>
      </c>
      <c r="AP354" s="58">
        <v>11</v>
      </c>
      <c r="AQ354" s="58">
        <v>269</v>
      </c>
      <c r="AR354" s="58">
        <v>261</v>
      </c>
      <c r="AS354" s="58">
        <v>0</v>
      </c>
      <c r="AT354" s="58">
        <v>0</v>
      </c>
      <c r="AU354" s="58">
        <v>0</v>
      </c>
      <c r="AV354" s="58">
        <v>530</v>
      </c>
      <c r="AW354" s="57"/>
    </row>
    <row r="355" spans="1:49">
      <c r="A355" s="57" t="s">
        <v>2181</v>
      </c>
      <c r="B355" s="57" t="s">
        <v>2182</v>
      </c>
      <c r="C355" s="57"/>
      <c r="D355" s="57" t="s">
        <v>2183</v>
      </c>
      <c r="E355" s="57" t="s">
        <v>2184</v>
      </c>
      <c r="F355" s="57" t="s">
        <v>2185</v>
      </c>
      <c r="G355" s="57" t="s">
        <v>1122</v>
      </c>
      <c r="H355" s="57" t="s">
        <v>288</v>
      </c>
      <c r="I355" s="57" t="s">
        <v>1999</v>
      </c>
      <c r="J355" s="136">
        <v>7732829373</v>
      </c>
      <c r="K355" s="57" t="s">
        <v>146</v>
      </c>
      <c r="L355">
        <v>1</v>
      </c>
      <c r="M355">
        <v>12</v>
      </c>
      <c r="N355">
        <v>8</v>
      </c>
      <c r="O355" s="65">
        <v>21</v>
      </c>
      <c r="P355" s="58">
        <v>23</v>
      </c>
      <c r="Q355" s="58" t="s">
        <v>290</v>
      </c>
      <c r="R355" s="58">
        <v>10</v>
      </c>
      <c r="S355" s="58">
        <v>12</v>
      </c>
      <c r="T355" s="58">
        <v>12</v>
      </c>
      <c r="U355" s="58">
        <v>13</v>
      </c>
      <c r="V355" s="58">
        <v>13</v>
      </c>
      <c r="W355" s="58">
        <v>17</v>
      </c>
      <c r="X355" s="58">
        <v>19</v>
      </c>
      <c r="Y355" s="58">
        <v>26</v>
      </c>
      <c r="Z355" s="58">
        <v>0</v>
      </c>
      <c r="AA355" s="58">
        <v>0</v>
      </c>
      <c r="AB355" s="58">
        <v>0</v>
      </c>
      <c r="AC355" s="58">
        <v>0</v>
      </c>
      <c r="AD355" s="58">
        <v>0</v>
      </c>
      <c r="AE355" s="58">
        <v>0</v>
      </c>
      <c r="AF355" s="58">
        <v>0</v>
      </c>
      <c r="AG355" s="58">
        <v>0</v>
      </c>
      <c r="AH355" s="58">
        <v>0</v>
      </c>
      <c r="AI355" s="58">
        <v>0</v>
      </c>
      <c r="AJ355" s="58" t="s">
        <v>290</v>
      </c>
      <c r="AK355" s="58" t="s">
        <v>290</v>
      </c>
      <c r="AL355" s="58" t="s">
        <v>290</v>
      </c>
      <c r="AM355" s="58">
        <v>87</v>
      </c>
      <c r="AN355" s="58">
        <v>0</v>
      </c>
      <c r="AO355" s="58">
        <v>37</v>
      </c>
      <c r="AP355" s="58">
        <v>11</v>
      </c>
      <c r="AQ355" s="58">
        <v>73</v>
      </c>
      <c r="AR355" s="58">
        <v>79</v>
      </c>
      <c r="AS355" s="58">
        <v>0</v>
      </c>
      <c r="AT355" s="58">
        <v>0</v>
      </c>
      <c r="AU355" s="58">
        <v>95</v>
      </c>
      <c r="AV355" s="58">
        <v>152</v>
      </c>
      <c r="AW355" s="57"/>
    </row>
    <row r="356" spans="1:49">
      <c r="A356" s="57" t="s">
        <v>2186</v>
      </c>
      <c r="B356" s="57" t="s">
        <v>2187</v>
      </c>
      <c r="C356" s="57"/>
      <c r="D356" s="57" t="s">
        <v>2188</v>
      </c>
      <c r="E356" s="57" t="s">
        <v>2189</v>
      </c>
      <c r="F356" s="57" t="s">
        <v>2190</v>
      </c>
      <c r="G356" s="57" t="s">
        <v>1122</v>
      </c>
      <c r="H356" s="57" t="s">
        <v>288</v>
      </c>
      <c r="I356" s="57" t="s">
        <v>2191</v>
      </c>
      <c r="J356" s="136">
        <v>7738842020</v>
      </c>
      <c r="K356" s="57" t="s">
        <v>146</v>
      </c>
      <c r="L356">
        <v>2</v>
      </c>
      <c r="M356">
        <v>12</v>
      </c>
      <c r="N356">
        <v>8</v>
      </c>
      <c r="O356" s="65">
        <v>22</v>
      </c>
      <c r="P356" s="58">
        <v>20</v>
      </c>
      <c r="Q356" s="58">
        <v>25</v>
      </c>
      <c r="R356" s="58">
        <v>25</v>
      </c>
      <c r="S356" s="58">
        <v>19</v>
      </c>
      <c r="T356" s="58">
        <v>19</v>
      </c>
      <c r="U356" s="58">
        <v>21</v>
      </c>
      <c r="V356" s="58">
        <v>18</v>
      </c>
      <c r="W356" s="58">
        <v>22</v>
      </c>
      <c r="X356" s="58">
        <v>20</v>
      </c>
      <c r="Y356" s="58">
        <v>24</v>
      </c>
      <c r="Z356" s="58">
        <v>0</v>
      </c>
      <c r="AA356" s="58">
        <v>0</v>
      </c>
      <c r="AB356" s="58">
        <v>0</v>
      </c>
      <c r="AC356" s="58">
        <v>0</v>
      </c>
      <c r="AD356" s="58">
        <v>0</v>
      </c>
      <c r="AE356" s="58">
        <v>0</v>
      </c>
      <c r="AF356" s="58">
        <v>0</v>
      </c>
      <c r="AG356" s="58">
        <v>0</v>
      </c>
      <c r="AH356" s="58">
        <v>0</v>
      </c>
      <c r="AI356" s="58">
        <v>0</v>
      </c>
      <c r="AJ356" s="58">
        <v>0</v>
      </c>
      <c r="AK356" s="58">
        <v>0</v>
      </c>
      <c r="AL356" s="58">
        <v>33</v>
      </c>
      <c r="AM356" s="58">
        <v>140</v>
      </c>
      <c r="AN356" s="58">
        <v>0</v>
      </c>
      <c r="AO356" s="58">
        <v>12</v>
      </c>
      <c r="AP356" s="58">
        <v>28</v>
      </c>
      <c r="AQ356" s="58">
        <v>103</v>
      </c>
      <c r="AR356" s="58">
        <v>110</v>
      </c>
      <c r="AS356" s="58">
        <v>0</v>
      </c>
      <c r="AT356" s="58">
        <v>0</v>
      </c>
      <c r="AU356" s="58">
        <v>108</v>
      </c>
      <c r="AV356" s="58">
        <v>213</v>
      </c>
      <c r="AW356" s="57"/>
    </row>
    <row r="357" spans="1:49">
      <c r="A357" s="57" t="s">
        <v>2192</v>
      </c>
      <c r="B357" s="57" t="s">
        <v>2193</v>
      </c>
      <c r="C357" s="57"/>
      <c r="D357" s="57" t="s">
        <v>2194</v>
      </c>
      <c r="E357" s="57" t="s">
        <v>2195</v>
      </c>
      <c r="F357" s="57" t="s">
        <v>2196</v>
      </c>
      <c r="G357" s="57" t="s">
        <v>1122</v>
      </c>
      <c r="H357" s="57" t="s">
        <v>288</v>
      </c>
      <c r="I357" s="57" t="s">
        <v>1738</v>
      </c>
      <c r="J357" s="136">
        <v>7734636797</v>
      </c>
      <c r="K357" s="57" t="s">
        <v>146</v>
      </c>
      <c r="L357">
        <v>5</v>
      </c>
      <c r="M357">
        <v>56</v>
      </c>
      <c r="N357">
        <v>20</v>
      </c>
      <c r="O357" s="65">
        <v>81</v>
      </c>
      <c r="P357" s="58">
        <v>117</v>
      </c>
      <c r="Q357" s="58">
        <v>61</v>
      </c>
      <c r="R357" s="58">
        <v>62</v>
      </c>
      <c r="S357" s="58">
        <v>58</v>
      </c>
      <c r="T357" s="58">
        <v>51</v>
      </c>
      <c r="U357" s="58">
        <v>57</v>
      </c>
      <c r="V357" s="58">
        <v>64</v>
      </c>
      <c r="W357" s="58">
        <v>76</v>
      </c>
      <c r="X357" s="58">
        <v>74</v>
      </c>
      <c r="Y357" s="58">
        <v>76</v>
      </c>
      <c r="Z357" s="58">
        <v>0</v>
      </c>
      <c r="AA357" s="58">
        <v>0</v>
      </c>
      <c r="AB357" s="58">
        <v>0</v>
      </c>
      <c r="AC357" s="58">
        <v>0</v>
      </c>
      <c r="AD357" s="58">
        <v>0</v>
      </c>
      <c r="AE357" s="58">
        <v>0</v>
      </c>
      <c r="AF357" s="58">
        <v>0</v>
      </c>
      <c r="AG357" s="58">
        <v>0</v>
      </c>
      <c r="AH357" s="58">
        <v>0</v>
      </c>
      <c r="AI357" s="58">
        <v>0</v>
      </c>
      <c r="AJ357" s="58" t="s">
        <v>290</v>
      </c>
      <c r="AK357" s="58">
        <v>14</v>
      </c>
      <c r="AL357" s="58">
        <v>10</v>
      </c>
      <c r="AM357" s="58">
        <v>51</v>
      </c>
      <c r="AN357" s="58" t="s">
        <v>290</v>
      </c>
      <c r="AO357" s="58">
        <v>511</v>
      </c>
      <c r="AP357" s="58">
        <v>106</v>
      </c>
      <c r="AQ357" s="58">
        <v>343</v>
      </c>
      <c r="AR357" s="58">
        <v>353</v>
      </c>
      <c r="AS357" s="58">
        <v>0</v>
      </c>
      <c r="AT357" s="58">
        <v>0</v>
      </c>
      <c r="AU357" s="58">
        <v>21</v>
      </c>
      <c r="AV357" s="58">
        <v>696</v>
      </c>
      <c r="AW357" s="57"/>
    </row>
    <row r="358" spans="1:49">
      <c r="A358" s="57" t="s">
        <v>2197</v>
      </c>
      <c r="B358" s="57" t="s">
        <v>2198</v>
      </c>
      <c r="C358" s="57" t="s">
        <v>353</v>
      </c>
      <c r="D358" s="57" t="s">
        <v>2199</v>
      </c>
      <c r="E358" s="57" t="s">
        <v>2200</v>
      </c>
      <c r="F358" s="57" t="s">
        <v>2201</v>
      </c>
      <c r="G358" s="57" t="s">
        <v>1122</v>
      </c>
      <c r="H358" s="57" t="s">
        <v>288</v>
      </c>
      <c r="I358" s="57" t="s">
        <v>1810</v>
      </c>
      <c r="J358" s="136">
        <v>7735220143</v>
      </c>
      <c r="K358" s="57" t="s">
        <v>146</v>
      </c>
      <c r="L358">
        <v>2</v>
      </c>
      <c r="M358">
        <v>18</v>
      </c>
      <c r="N358">
        <v>7</v>
      </c>
      <c r="O358" s="65">
        <v>27</v>
      </c>
      <c r="P358" s="58">
        <v>19</v>
      </c>
      <c r="Q358" s="58">
        <v>39</v>
      </c>
      <c r="R358" s="58">
        <v>28</v>
      </c>
      <c r="S358" s="58">
        <v>30</v>
      </c>
      <c r="T358" s="58">
        <v>39</v>
      </c>
      <c r="U358" s="58">
        <v>30</v>
      </c>
      <c r="V358" s="58">
        <v>29</v>
      </c>
      <c r="W358" s="58">
        <v>38</v>
      </c>
      <c r="X358" s="58">
        <v>39</v>
      </c>
      <c r="Y358" s="58">
        <v>43</v>
      </c>
      <c r="Z358" s="58">
        <v>0</v>
      </c>
      <c r="AA358" s="58">
        <v>0</v>
      </c>
      <c r="AB358" s="58">
        <v>0</v>
      </c>
      <c r="AC358" s="58">
        <v>0</v>
      </c>
      <c r="AD358" s="58">
        <v>0</v>
      </c>
      <c r="AE358" s="58">
        <v>0</v>
      </c>
      <c r="AF358" s="58">
        <v>0</v>
      </c>
      <c r="AG358" s="58">
        <v>0</v>
      </c>
      <c r="AH358" s="58">
        <v>0</v>
      </c>
      <c r="AI358" s="58">
        <v>0</v>
      </c>
      <c r="AJ358" s="58">
        <v>0</v>
      </c>
      <c r="AK358" s="58">
        <v>0</v>
      </c>
      <c r="AL358" s="58" t="s">
        <v>290</v>
      </c>
      <c r="AM358" s="58">
        <v>326</v>
      </c>
      <c r="AN358" s="58">
        <v>0</v>
      </c>
      <c r="AO358" s="58" t="s">
        <v>290</v>
      </c>
      <c r="AP358" s="58">
        <v>0</v>
      </c>
      <c r="AQ358" s="58">
        <v>188</v>
      </c>
      <c r="AR358" s="58">
        <v>146</v>
      </c>
      <c r="AS358" s="58">
        <v>0</v>
      </c>
      <c r="AT358" s="58">
        <v>0</v>
      </c>
      <c r="AU358" s="58">
        <v>300</v>
      </c>
      <c r="AV358" s="58">
        <v>334</v>
      </c>
      <c r="AW358" s="57"/>
    </row>
    <row r="359" spans="1:49">
      <c r="A359" s="57" t="s">
        <v>2202</v>
      </c>
      <c r="B359" s="57" t="s">
        <v>2203</v>
      </c>
      <c r="C359" s="57"/>
      <c r="D359" s="57" t="s">
        <v>2204</v>
      </c>
      <c r="E359" s="57" t="s">
        <v>2205</v>
      </c>
      <c r="F359" s="57" t="s">
        <v>2206</v>
      </c>
      <c r="G359" s="57" t="s">
        <v>1122</v>
      </c>
      <c r="H359" s="57" t="s">
        <v>288</v>
      </c>
      <c r="I359" s="57" t="s">
        <v>2207</v>
      </c>
      <c r="J359" s="136">
        <v>7738470697</v>
      </c>
      <c r="K359" s="57" t="s">
        <v>146</v>
      </c>
      <c r="L359">
        <v>1</v>
      </c>
      <c r="M359">
        <v>13</v>
      </c>
      <c r="N359">
        <v>8</v>
      </c>
      <c r="O359" s="65">
        <v>22</v>
      </c>
      <c r="P359" s="58">
        <v>20</v>
      </c>
      <c r="Q359" s="58">
        <v>17</v>
      </c>
      <c r="R359" s="58">
        <v>16</v>
      </c>
      <c r="S359" s="58">
        <v>17</v>
      </c>
      <c r="T359" s="58">
        <v>11</v>
      </c>
      <c r="U359" s="58">
        <v>13</v>
      </c>
      <c r="V359" s="58" t="s">
        <v>290</v>
      </c>
      <c r="W359" s="58">
        <v>21</v>
      </c>
      <c r="X359" s="58">
        <v>15</v>
      </c>
      <c r="Y359" s="58">
        <v>15</v>
      </c>
      <c r="Z359" s="58">
        <v>0</v>
      </c>
      <c r="AA359" s="58">
        <v>0</v>
      </c>
      <c r="AB359" s="58">
        <v>0</v>
      </c>
      <c r="AC359" s="58">
        <v>0</v>
      </c>
      <c r="AD359" s="58">
        <v>0</v>
      </c>
      <c r="AE359" s="58">
        <v>0</v>
      </c>
      <c r="AF359" s="58">
        <v>0</v>
      </c>
      <c r="AG359" s="58">
        <v>0</v>
      </c>
      <c r="AH359" s="58" t="s">
        <v>290</v>
      </c>
      <c r="AI359" s="58">
        <v>0</v>
      </c>
      <c r="AJ359" s="58">
        <v>0</v>
      </c>
      <c r="AK359" s="58" t="s">
        <v>290</v>
      </c>
      <c r="AL359" s="58" t="s">
        <v>290</v>
      </c>
      <c r="AM359" s="58">
        <v>153</v>
      </c>
      <c r="AN359" s="58">
        <v>0</v>
      </c>
      <c r="AO359" s="58" t="s">
        <v>290</v>
      </c>
      <c r="AP359" s="58" t="s">
        <v>290</v>
      </c>
      <c r="AQ359" s="58">
        <v>70</v>
      </c>
      <c r="AR359" s="58">
        <v>90</v>
      </c>
      <c r="AS359" s="58">
        <v>0</v>
      </c>
      <c r="AT359" s="58">
        <v>0</v>
      </c>
      <c r="AU359" s="58">
        <v>120</v>
      </c>
      <c r="AV359" s="58">
        <v>160</v>
      </c>
      <c r="AW359" s="57"/>
    </row>
    <row r="360" spans="1:49">
      <c r="A360" s="57" t="s">
        <v>2208</v>
      </c>
      <c r="B360" s="57" t="s">
        <v>2209</v>
      </c>
      <c r="C360" s="57" t="s">
        <v>283</v>
      </c>
      <c r="D360" s="57" t="s">
        <v>1381</v>
      </c>
      <c r="E360" s="57" t="s">
        <v>2210</v>
      </c>
      <c r="F360" s="57" t="s">
        <v>2211</v>
      </c>
      <c r="G360" s="57" t="s">
        <v>1122</v>
      </c>
      <c r="H360" s="57" t="s">
        <v>288</v>
      </c>
      <c r="I360" s="57" t="s">
        <v>1717</v>
      </c>
      <c r="J360" s="136">
        <v>7734747820</v>
      </c>
      <c r="K360" s="57" t="s">
        <v>146</v>
      </c>
      <c r="L360">
        <v>2</v>
      </c>
      <c r="M360">
        <v>24</v>
      </c>
      <c r="N360">
        <v>6.5</v>
      </c>
      <c r="O360" s="65">
        <v>32.5</v>
      </c>
      <c r="P360" s="58">
        <v>61</v>
      </c>
      <c r="Q360" s="58">
        <v>44</v>
      </c>
      <c r="R360" s="58">
        <v>34</v>
      </c>
      <c r="S360" s="58">
        <v>49</v>
      </c>
      <c r="T360" s="58">
        <v>42</v>
      </c>
      <c r="U360" s="58">
        <v>29</v>
      </c>
      <c r="V360" s="58">
        <v>37</v>
      </c>
      <c r="W360" s="58">
        <v>40</v>
      </c>
      <c r="X360" s="58">
        <v>48</v>
      </c>
      <c r="Y360" s="58">
        <v>34</v>
      </c>
      <c r="Z360" s="58">
        <v>0</v>
      </c>
      <c r="AA360" s="58">
        <v>0</v>
      </c>
      <c r="AB360" s="58">
        <v>0</v>
      </c>
      <c r="AC360" s="58">
        <v>0</v>
      </c>
      <c r="AD360" s="58">
        <v>0</v>
      </c>
      <c r="AE360" s="58">
        <v>0</v>
      </c>
      <c r="AF360" s="58">
        <v>0</v>
      </c>
      <c r="AG360" s="58">
        <v>0</v>
      </c>
      <c r="AH360" s="58">
        <v>0</v>
      </c>
      <c r="AI360" s="58">
        <v>0</v>
      </c>
      <c r="AJ360" s="58">
        <v>0</v>
      </c>
      <c r="AK360" s="58" t="s">
        <v>290</v>
      </c>
      <c r="AL360" s="58" t="s">
        <v>290</v>
      </c>
      <c r="AM360" s="58">
        <v>0</v>
      </c>
      <c r="AN360" s="58" t="s">
        <v>290</v>
      </c>
      <c r="AO360" s="58">
        <v>391</v>
      </c>
      <c r="AP360" s="58">
        <v>19</v>
      </c>
      <c r="AQ360" s="58">
        <v>234</v>
      </c>
      <c r="AR360" s="58">
        <v>184</v>
      </c>
      <c r="AS360" s="58">
        <v>0</v>
      </c>
      <c r="AT360" s="58">
        <v>0</v>
      </c>
      <c r="AU360" s="58">
        <v>0</v>
      </c>
      <c r="AV360" s="58">
        <v>418</v>
      </c>
      <c r="AW360" s="57"/>
    </row>
    <row r="361" spans="1:49">
      <c r="A361" s="57" t="s">
        <v>2212</v>
      </c>
      <c r="B361" s="57" t="s">
        <v>2213</v>
      </c>
      <c r="C361" s="57" t="s">
        <v>353</v>
      </c>
      <c r="D361" s="57" t="s">
        <v>1190</v>
      </c>
      <c r="E361" s="57" t="s">
        <v>2214</v>
      </c>
      <c r="F361" s="57" t="s">
        <v>2215</v>
      </c>
      <c r="G361" s="57" t="s">
        <v>1122</v>
      </c>
      <c r="H361" s="57" t="s">
        <v>288</v>
      </c>
      <c r="I361" s="57" t="s">
        <v>1810</v>
      </c>
      <c r="J361" s="136">
        <v>7735220024</v>
      </c>
      <c r="K361" s="57" t="s">
        <v>146</v>
      </c>
      <c r="L361">
        <v>1</v>
      </c>
      <c r="M361">
        <v>11</v>
      </c>
      <c r="N361">
        <v>4</v>
      </c>
      <c r="O361" s="65">
        <v>16</v>
      </c>
      <c r="P361" s="58">
        <v>16</v>
      </c>
      <c r="Q361" s="58">
        <v>14</v>
      </c>
      <c r="R361" s="58">
        <v>17</v>
      </c>
      <c r="S361" s="58">
        <v>20</v>
      </c>
      <c r="T361" s="58">
        <v>18</v>
      </c>
      <c r="U361" s="58">
        <v>15</v>
      </c>
      <c r="V361" s="58">
        <v>15</v>
      </c>
      <c r="W361" s="58">
        <v>23</v>
      </c>
      <c r="X361" s="58">
        <v>21</v>
      </c>
      <c r="Y361" s="58">
        <v>21</v>
      </c>
      <c r="Z361" s="58">
        <v>0</v>
      </c>
      <c r="AA361" s="58">
        <v>0</v>
      </c>
      <c r="AB361" s="58">
        <v>0</v>
      </c>
      <c r="AC361" s="58">
        <v>0</v>
      </c>
      <c r="AD361" s="58">
        <v>0</v>
      </c>
      <c r="AE361" s="58">
        <v>0</v>
      </c>
      <c r="AF361" s="58">
        <v>0</v>
      </c>
      <c r="AG361" s="58">
        <v>0</v>
      </c>
      <c r="AH361" s="58">
        <v>0</v>
      </c>
      <c r="AI361" s="58">
        <v>0</v>
      </c>
      <c r="AJ361" s="58">
        <v>0</v>
      </c>
      <c r="AK361" s="58">
        <v>0</v>
      </c>
      <c r="AL361" s="58" t="s">
        <v>290</v>
      </c>
      <c r="AM361" s="58">
        <v>173</v>
      </c>
      <c r="AN361" s="58">
        <v>0</v>
      </c>
      <c r="AO361" s="58" t="s">
        <v>290</v>
      </c>
      <c r="AP361" s="58" t="s">
        <v>290</v>
      </c>
      <c r="AQ361" s="58">
        <v>94</v>
      </c>
      <c r="AR361" s="58">
        <v>86</v>
      </c>
      <c r="AS361" s="58">
        <v>0</v>
      </c>
      <c r="AT361" s="58">
        <v>0</v>
      </c>
      <c r="AU361" s="58">
        <v>174</v>
      </c>
      <c r="AV361" s="58">
        <v>180</v>
      </c>
      <c r="AW361" s="57"/>
    </row>
    <row r="362" spans="1:49">
      <c r="A362" s="57" t="s">
        <v>2216</v>
      </c>
      <c r="B362" s="57" t="s">
        <v>2217</v>
      </c>
      <c r="C362" s="57"/>
      <c r="D362" s="57" t="s">
        <v>2218</v>
      </c>
      <c r="E362" s="57" t="s">
        <v>2219</v>
      </c>
      <c r="F362" s="57" t="s">
        <v>2220</v>
      </c>
      <c r="G362" s="57" t="s">
        <v>1122</v>
      </c>
      <c r="H362" s="57" t="s">
        <v>288</v>
      </c>
      <c r="I362" s="57" t="s">
        <v>1785</v>
      </c>
      <c r="J362" s="136">
        <v>7737793329</v>
      </c>
      <c r="K362" s="57" t="s">
        <v>146</v>
      </c>
      <c r="L362">
        <v>1</v>
      </c>
      <c r="M362">
        <v>29.5</v>
      </c>
      <c r="N362">
        <v>5.5</v>
      </c>
      <c r="O362" s="65">
        <v>36</v>
      </c>
      <c r="P362" s="58">
        <v>62</v>
      </c>
      <c r="Q362" s="58">
        <v>41</v>
      </c>
      <c r="R362" s="58">
        <v>38</v>
      </c>
      <c r="S362" s="58">
        <v>32</v>
      </c>
      <c r="T362" s="58">
        <v>34</v>
      </c>
      <c r="U362" s="58">
        <v>32</v>
      </c>
      <c r="V362" s="58">
        <v>37</v>
      </c>
      <c r="W362" s="58">
        <v>32</v>
      </c>
      <c r="X362" s="58">
        <v>39</v>
      </c>
      <c r="Y362" s="58">
        <v>31</v>
      </c>
      <c r="Z362" s="58">
        <v>0</v>
      </c>
      <c r="AA362" s="58">
        <v>0</v>
      </c>
      <c r="AB362" s="58">
        <v>0</v>
      </c>
      <c r="AC362" s="58">
        <v>0</v>
      </c>
      <c r="AD362" s="58">
        <v>0</v>
      </c>
      <c r="AE362" s="58">
        <v>0</v>
      </c>
      <c r="AF362" s="58">
        <v>0</v>
      </c>
      <c r="AG362" s="58">
        <v>0</v>
      </c>
      <c r="AH362" s="58">
        <v>0</v>
      </c>
      <c r="AI362" s="58">
        <v>0</v>
      </c>
      <c r="AJ362" s="58">
        <v>0</v>
      </c>
      <c r="AK362" s="58">
        <v>0</v>
      </c>
      <c r="AL362" s="58">
        <v>60</v>
      </c>
      <c r="AM362" s="58">
        <v>16</v>
      </c>
      <c r="AN362" s="58">
        <v>0</v>
      </c>
      <c r="AO362" s="58">
        <v>279</v>
      </c>
      <c r="AP362" s="58">
        <v>23</v>
      </c>
      <c r="AQ362" s="58">
        <v>194</v>
      </c>
      <c r="AR362" s="58">
        <v>184</v>
      </c>
      <c r="AS362" s="58">
        <v>0</v>
      </c>
      <c r="AT362" s="58">
        <v>0</v>
      </c>
      <c r="AU362" s="58" t="s">
        <v>290</v>
      </c>
      <c r="AV362" s="58">
        <v>378</v>
      </c>
      <c r="AW362" s="57"/>
    </row>
    <row r="363" spans="1:49">
      <c r="A363" s="57" t="s">
        <v>2221</v>
      </c>
      <c r="B363" s="57" t="s">
        <v>2222</v>
      </c>
      <c r="C363" s="57" t="s">
        <v>283</v>
      </c>
      <c r="D363" s="57" t="s">
        <v>861</v>
      </c>
      <c r="E363" s="57" t="s">
        <v>2223</v>
      </c>
      <c r="F363" s="57" t="s">
        <v>2224</v>
      </c>
      <c r="G363" s="57" t="s">
        <v>1122</v>
      </c>
      <c r="H363" s="57" t="s">
        <v>288</v>
      </c>
      <c r="I363" s="57" t="s">
        <v>1717</v>
      </c>
      <c r="J363" s="136">
        <v>7734452969</v>
      </c>
      <c r="K363" s="57" t="s">
        <v>146</v>
      </c>
      <c r="L363">
        <v>1</v>
      </c>
      <c r="M363">
        <v>25</v>
      </c>
      <c r="N363">
        <v>7.5</v>
      </c>
      <c r="O363" s="65">
        <v>33.5</v>
      </c>
      <c r="P363" s="58">
        <v>72</v>
      </c>
      <c r="Q363" s="58">
        <v>41</v>
      </c>
      <c r="R363" s="58">
        <v>48</v>
      </c>
      <c r="S363" s="58">
        <v>49</v>
      </c>
      <c r="T363" s="58">
        <v>49</v>
      </c>
      <c r="U363" s="58">
        <v>42</v>
      </c>
      <c r="V363" s="58">
        <v>47</v>
      </c>
      <c r="W363" s="58">
        <v>40</v>
      </c>
      <c r="X363" s="58">
        <v>42</v>
      </c>
      <c r="Y363" s="58">
        <v>42</v>
      </c>
      <c r="Z363" s="58">
        <v>0</v>
      </c>
      <c r="AA363" s="58">
        <v>0</v>
      </c>
      <c r="AB363" s="58">
        <v>0</v>
      </c>
      <c r="AC363" s="58">
        <v>0</v>
      </c>
      <c r="AD363" s="58">
        <v>0</v>
      </c>
      <c r="AE363" s="58">
        <v>0</v>
      </c>
      <c r="AF363" s="58">
        <v>0</v>
      </c>
      <c r="AG363" s="58">
        <v>0</v>
      </c>
      <c r="AH363" s="58">
        <v>0</v>
      </c>
      <c r="AI363" s="58">
        <v>0</v>
      </c>
      <c r="AJ363" s="58">
        <v>0</v>
      </c>
      <c r="AK363" s="58">
        <v>0</v>
      </c>
      <c r="AL363" s="58">
        <v>0</v>
      </c>
      <c r="AM363" s="58">
        <v>11</v>
      </c>
      <c r="AN363" s="58">
        <v>0</v>
      </c>
      <c r="AO363" s="58">
        <v>449</v>
      </c>
      <c r="AP363" s="58">
        <v>12</v>
      </c>
      <c r="AQ363" s="58">
        <v>238</v>
      </c>
      <c r="AR363" s="58">
        <v>234</v>
      </c>
      <c r="AS363" s="58">
        <v>0</v>
      </c>
      <c r="AT363" s="58">
        <v>0</v>
      </c>
      <c r="AU363" s="58">
        <v>18</v>
      </c>
      <c r="AV363" s="58">
        <v>472</v>
      </c>
      <c r="AW363" s="57"/>
    </row>
    <row r="364" spans="1:49">
      <c r="A364" s="57" t="s">
        <v>2225</v>
      </c>
      <c r="B364" s="57" t="s">
        <v>2226</v>
      </c>
      <c r="C364" s="57" t="s">
        <v>353</v>
      </c>
      <c r="D364" s="57" t="s">
        <v>1947</v>
      </c>
      <c r="E364" s="57" t="s">
        <v>2227</v>
      </c>
      <c r="F364" s="57" t="s">
        <v>2228</v>
      </c>
      <c r="G364" s="57" t="s">
        <v>1122</v>
      </c>
      <c r="H364" s="57" t="s">
        <v>288</v>
      </c>
      <c r="I364" s="57" t="s">
        <v>1901</v>
      </c>
      <c r="J364" s="136">
        <v>7733488212</v>
      </c>
      <c r="K364" s="57" t="s">
        <v>146</v>
      </c>
      <c r="L364">
        <v>4</v>
      </c>
      <c r="M364">
        <v>41</v>
      </c>
      <c r="N364">
        <v>13</v>
      </c>
      <c r="O364" s="65">
        <v>58</v>
      </c>
      <c r="P364" s="58">
        <v>90</v>
      </c>
      <c r="Q364" s="58">
        <v>50</v>
      </c>
      <c r="R364" s="58">
        <v>33</v>
      </c>
      <c r="S364" s="58">
        <v>47</v>
      </c>
      <c r="T364" s="58">
        <v>40</v>
      </c>
      <c r="U364" s="58">
        <v>44</v>
      </c>
      <c r="V364" s="58">
        <v>42</v>
      </c>
      <c r="W364" s="58">
        <v>41</v>
      </c>
      <c r="X364" s="58">
        <v>41</v>
      </c>
      <c r="Y364" s="58">
        <v>34</v>
      </c>
      <c r="Z364" s="58">
        <v>0</v>
      </c>
      <c r="AA364" s="58">
        <v>0</v>
      </c>
      <c r="AB364" s="58">
        <v>0</v>
      </c>
      <c r="AC364" s="58">
        <v>0</v>
      </c>
      <c r="AD364" s="58">
        <v>0</v>
      </c>
      <c r="AE364" s="58">
        <v>0</v>
      </c>
      <c r="AF364" s="58">
        <v>0</v>
      </c>
      <c r="AG364" s="58">
        <v>0</v>
      </c>
      <c r="AH364" s="58" t="s">
        <v>290</v>
      </c>
      <c r="AI364" s="58">
        <v>0</v>
      </c>
      <c r="AJ364" s="58">
        <v>0</v>
      </c>
      <c r="AK364" s="58">
        <v>18</v>
      </c>
      <c r="AL364" s="58" t="s">
        <v>290</v>
      </c>
      <c r="AM364" s="58">
        <v>32</v>
      </c>
      <c r="AN364" s="58">
        <v>0</v>
      </c>
      <c r="AO364" s="58">
        <v>398</v>
      </c>
      <c r="AP364" s="58">
        <v>15</v>
      </c>
      <c r="AQ364" s="58">
        <v>244</v>
      </c>
      <c r="AR364" s="58">
        <v>222</v>
      </c>
      <c r="AS364" s="58">
        <v>0</v>
      </c>
      <c r="AT364" s="58">
        <v>0</v>
      </c>
      <c r="AU364" s="58">
        <v>0</v>
      </c>
      <c r="AV364" s="58">
        <v>466</v>
      </c>
      <c r="AW364" s="57"/>
    </row>
    <row r="365" spans="1:49">
      <c r="A365" s="57" t="s">
        <v>2229</v>
      </c>
      <c r="B365" s="57" t="s">
        <v>2230</v>
      </c>
      <c r="C365" s="57"/>
      <c r="D365" s="57" t="s">
        <v>2231</v>
      </c>
      <c r="E365" s="57" t="s">
        <v>2232</v>
      </c>
      <c r="F365" s="57" t="s">
        <v>2233</v>
      </c>
      <c r="G365" s="57" t="s">
        <v>1122</v>
      </c>
      <c r="H365" s="57" t="s">
        <v>288</v>
      </c>
      <c r="I365" s="57" t="s">
        <v>2234</v>
      </c>
      <c r="J365" s="136">
        <v>7732832311</v>
      </c>
      <c r="K365" s="57" t="s">
        <v>146</v>
      </c>
      <c r="L365">
        <v>2</v>
      </c>
      <c r="M365">
        <v>13</v>
      </c>
      <c r="N365">
        <v>3</v>
      </c>
      <c r="O365" s="65">
        <v>18</v>
      </c>
      <c r="P365" s="58">
        <v>13</v>
      </c>
      <c r="Q365" s="58">
        <v>18</v>
      </c>
      <c r="R365" s="58">
        <v>11</v>
      </c>
      <c r="S365" s="58">
        <v>15</v>
      </c>
      <c r="T365" s="58">
        <v>16</v>
      </c>
      <c r="U365" s="58" t="s">
        <v>290</v>
      </c>
      <c r="V365" s="58" t="s">
        <v>290</v>
      </c>
      <c r="W365" s="58">
        <v>14</v>
      </c>
      <c r="X365" s="58">
        <v>11</v>
      </c>
      <c r="Y365" s="58" t="s">
        <v>290</v>
      </c>
      <c r="Z365" s="58">
        <v>0</v>
      </c>
      <c r="AA365" s="58">
        <v>0</v>
      </c>
      <c r="AB365" s="58">
        <v>0</v>
      </c>
      <c r="AC365" s="58">
        <v>0</v>
      </c>
      <c r="AD365" s="58">
        <v>0</v>
      </c>
      <c r="AE365" s="58">
        <v>0</v>
      </c>
      <c r="AF365" s="58">
        <v>0</v>
      </c>
      <c r="AG365" s="58">
        <v>0</v>
      </c>
      <c r="AH365" s="58">
        <v>0</v>
      </c>
      <c r="AI365" s="58">
        <v>0</v>
      </c>
      <c r="AJ365" s="58">
        <v>0</v>
      </c>
      <c r="AK365" s="58">
        <v>11</v>
      </c>
      <c r="AL365" s="58">
        <v>0</v>
      </c>
      <c r="AM365" s="58">
        <v>21</v>
      </c>
      <c r="AN365" s="58">
        <v>0</v>
      </c>
      <c r="AO365" s="58">
        <v>71</v>
      </c>
      <c r="AP365" s="58">
        <v>16</v>
      </c>
      <c r="AQ365" s="58">
        <v>57</v>
      </c>
      <c r="AR365" s="58">
        <v>62</v>
      </c>
      <c r="AS365" s="58">
        <v>0</v>
      </c>
      <c r="AT365" s="58">
        <v>0</v>
      </c>
      <c r="AU365" s="58">
        <v>50</v>
      </c>
      <c r="AV365" s="58">
        <v>119</v>
      </c>
      <c r="AW365" s="57"/>
    </row>
    <row r="366" spans="1:49">
      <c r="A366" s="57" t="s">
        <v>2235</v>
      </c>
      <c r="B366" s="57" t="s">
        <v>2236</v>
      </c>
      <c r="C366" s="57"/>
      <c r="D366" s="57" t="s">
        <v>2237</v>
      </c>
      <c r="E366" s="57" t="s">
        <v>2238</v>
      </c>
      <c r="F366" s="57" t="s">
        <v>2239</v>
      </c>
      <c r="G366" s="57" t="s">
        <v>1122</v>
      </c>
      <c r="H366" s="57" t="s">
        <v>288</v>
      </c>
      <c r="I366" s="57" t="s">
        <v>1410</v>
      </c>
      <c r="J366" s="136">
        <v>7735861225</v>
      </c>
      <c r="K366" s="57" t="s">
        <v>146</v>
      </c>
      <c r="L366">
        <v>2</v>
      </c>
      <c r="M366">
        <v>26.2</v>
      </c>
      <c r="N366">
        <v>9.8000000000000007</v>
      </c>
      <c r="O366" s="65">
        <v>38</v>
      </c>
      <c r="P366" s="58">
        <v>50</v>
      </c>
      <c r="Q366" s="58">
        <v>41</v>
      </c>
      <c r="R366" s="58">
        <v>47</v>
      </c>
      <c r="S366" s="58">
        <v>54</v>
      </c>
      <c r="T366" s="58">
        <v>50</v>
      </c>
      <c r="U366" s="58">
        <v>59</v>
      </c>
      <c r="V366" s="58">
        <v>48</v>
      </c>
      <c r="W366" s="58">
        <v>72</v>
      </c>
      <c r="X366" s="58">
        <v>79</v>
      </c>
      <c r="Y366" s="58">
        <v>64</v>
      </c>
      <c r="Z366" s="58">
        <v>0</v>
      </c>
      <c r="AA366" s="58">
        <v>0</v>
      </c>
      <c r="AB366" s="58">
        <v>0</v>
      </c>
      <c r="AC366" s="58">
        <v>0</v>
      </c>
      <c r="AD366" s="58">
        <v>0</v>
      </c>
      <c r="AE366" s="58">
        <v>0</v>
      </c>
      <c r="AF366" s="58">
        <v>0</v>
      </c>
      <c r="AG366" s="58" t="s">
        <v>290</v>
      </c>
      <c r="AH366" s="58">
        <v>22</v>
      </c>
      <c r="AI366" s="58">
        <v>0</v>
      </c>
      <c r="AJ366" s="58">
        <v>0</v>
      </c>
      <c r="AK366" s="58" t="s">
        <v>290</v>
      </c>
      <c r="AL366" s="58">
        <v>0</v>
      </c>
      <c r="AM366" s="58">
        <v>264</v>
      </c>
      <c r="AN366" s="58" t="s">
        <v>290</v>
      </c>
      <c r="AO366" s="58">
        <v>307</v>
      </c>
      <c r="AP366" s="58">
        <v>10</v>
      </c>
      <c r="AQ366" s="58">
        <v>301</v>
      </c>
      <c r="AR366" s="58">
        <v>286</v>
      </c>
      <c r="AS366" s="58">
        <v>0</v>
      </c>
      <c r="AT366" s="58">
        <v>0</v>
      </c>
      <c r="AU366" s="58">
        <v>55</v>
      </c>
      <c r="AV366" s="58">
        <v>587</v>
      </c>
      <c r="AW366" s="57"/>
    </row>
    <row r="367" spans="1:49">
      <c r="A367" s="57" t="s">
        <v>2240</v>
      </c>
      <c r="B367" s="57" t="s">
        <v>2241</v>
      </c>
      <c r="C367" s="57" t="s">
        <v>283</v>
      </c>
      <c r="D367" s="57" t="s">
        <v>976</v>
      </c>
      <c r="E367" s="57" t="s">
        <v>2242</v>
      </c>
      <c r="F367" s="57" t="s">
        <v>2243</v>
      </c>
      <c r="G367" s="57" t="s">
        <v>1122</v>
      </c>
      <c r="H367" s="57" t="s">
        <v>288</v>
      </c>
      <c r="I367" s="57" t="s">
        <v>2234</v>
      </c>
      <c r="J367" s="136">
        <v>7737369133</v>
      </c>
      <c r="K367" s="57" t="s">
        <v>146</v>
      </c>
      <c r="L367">
        <v>1</v>
      </c>
      <c r="M367">
        <v>21</v>
      </c>
      <c r="N367">
        <v>5</v>
      </c>
      <c r="O367" s="65">
        <v>27</v>
      </c>
      <c r="P367" s="58">
        <v>50</v>
      </c>
      <c r="Q367" s="58">
        <v>33</v>
      </c>
      <c r="R367" s="58">
        <v>32</v>
      </c>
      <c r="S367" s="58">
        <v>16</v>
      </c>
      <c r="T367" s="58">
        <v>20</v>
      </c>
      <c r="U367" s="58">
        <v>14</v>
      </c>
      <c r="V367" s="58">
        <v>32</v>
      </c>
      <c r="W367" s="58">
        <v>28</v>
      </c>
      <c r="X367" s="58">
        <v>36</v>
      </c>
      <c r="Y367" s="58">
        <v>27</v>
      </c>
      <c r="Z367" s="58">
        <v>0</v>
      </c>
      <c r="AA367" s="58">
        <v>0</v>
      </c>
      <c r="AB367" s="58">
        <v>0</v>
      </c>
      <c r="AC367" s="58">
        <v>0</v>
      </c>
      <c r="AD367" s="58">
        <v>0</v>
      </c>
      <c r="AE367" s="58">
        <v>0</v>
      </c>
      <c r="AF367" s="58">
        <v>0</v>
      </c>
      <c r="AG367" s="58">
        <v>0</v>
      </c>
      <c r="AH367" s="58">
        <v>16</v>
      </c>
      <c r="AI367" s="58">
        <v>0</v>
      </c>
      <c r="AJ367" s="58">
        <v>0</v>
      </c>
      <c r="AK367" s="58">
        <v>14</v>
      </c>
      <c r="AL367" s="58" t="s">
        <v>290</v>
      </c>
      <c r="AM367" s="58">
        <v>25</v>
      </c>
      <c r="AN367" s="58">
        <v>0</v>
      </c>
      <c r="AO367" s="58">
        <v>203</v>
      </c>
      <c r="AP367" s="58">
        <v>61</v>
      </c>
      <c r="AQ367" s="58">
        <v>151</v>
      </c>
      <c r="AR367" s="58">
        <v>153</v>
      </c>
      <c r="AS367" s="58">
        <v>0</v>
      </c>
      <c r="AT367" s="58">
        <v>0</v>
      </c>
      <c r="AU367" s="58">
        <v>60</v>
      </c>
      <c r="AV367" s="58">
        <v>304</v>
      </c>
      <c r="AW367" s="57"/>
    </row>
    <row r="368" spans="1:49">
      <c r="A368" s="57" t="s">
        <v>2244</v>
      </c>
      <c r="B368" s="57" t="s">
        <v>2245</v>
      </c>
      <c r="C368" s="57"/>
      <c r="D368" s="57" t="s">
        <v>534</v>
      </c>
      <c r="E368" s="57" t="s">
        <v>2246</v>
      </c>
      <c r="F368" s="57" t="s">
        <v>2247</v>
      </c>
      <c r="G368" s="57" t="s">
        <v>1122</v>
      </c>
      <c r="H368" s="57" t="s">
        <v>288</v>
      </c>
      <c r="I368" s="57" t="s">
        <v>1810</v>
      </c>
      <c r="J368" s="136">
        <v>7737621542</v>
      </c>
      <c r="K368" s="57" t="s">
        <v>146</v>
      </c>
      <c r="L368">
        <v>2.5</v>
      </c>
      <c r="M368">
        <v>15.5</v>
      </c>
      <c r="N368">
        <v>6</v>
      </c>
      <c r="O368" s="65">
        <v>24</v>
      </c>
      <c r="P368" s="58">
        <v>30</v>
      </c>
      <c r="Q368" s="58">
        <v>30</v>
      </c>
      <c r="R368" s="58">
        <v>27</v>
      </c>
      <c r="S368" s="58">
        <v>27</v>
      </c>
      <c r="T368" s="58">
        <v>22</v>
      </c>
      <c r="U368" s="58">
        <v>29</v>
      </c>
      <c r="V368" s="58">
        <v>22</v>
      </c>
      <c r="W368" s="58">
        <v>19</v>
      </c>
      <c r="X368" s="58">
        <v>16</v>
      </c>
      <c r="Y368" s="58">
        <v>28</v>
      </c>
      <c r="Z368" s="58">
        <v>0</v>
      </c>
      <c r="AA368" s="58">
        <v>0</v>
      </c>
      <c r="AB368" s="58">
        <v>0</v>
      </c>
      <c r="AC368" s="58">
        <v>0</v>
      </c>
      <c r="AD368" s="58">
        <v>0</v>
      </c>
      <c r="AE368" s="58">
        <v>0</v>
      </c>
      <c r="AF368" s="58">
        <v>0</v>
      </c>
      <c r="AG368" s="58">
        <v>0</v>
      </c>
      <c r="AH368" s="58">
        <v>0</v>
      </c>
      <c r="AI368" s="58">
        <v>0</v>
      </c>
      <c r="AJ368" s="58">
        <v>0</v>
      </c>
      <c r="AK368" s="58">
        <v>0</v>
      </c>
      <c r="AL368" s="58" t="s">
        <v>290</v>
      </c>
      <c r="AM368" s="58">
        <v>245</v>
      </c>
      <c r="AN368" s="58">
        <v>0</v>
      </c>
      <c r="AO368" s="58" t="s">
        <v>290</v>
      </c>
      <c r="AP368" s="58" t="s">
        <v>290</v>
      </c>
      <c r="AQ368" s="58">
        <v>130</v>
      </c>
      <c r="AR368" s="58">
        <v>120</v>
      </c>
      <c r="AS368" s="58">
        <v>0</v>
      </c>
      <c r="AT368" s="58">
        <v>0</v>
      </c>
      <c r="AU368" s="58">
        <v>235</v>
      </c>
      <c r="AV368" s="58">
        <v>250</v>
      </c>
      <c r="AW368" s="57"/>
    </row>
    <row r="369" spans="1:49">
      <c r="A369" s="57" t="s">
        <v>2248</v>
      </c>
      <c r="B369" s="57" t="s">
        <v>2249</v>
      </c>
      <c r="C369" s="57" t="s">
        <v>418</v>
      </c>
      <c r="D369" s="57" t="s">
        <v>2250</v>
      </c>
      <c r="E369" s="57" t="s">
        <v>2251</v>
      </c>
      <c r="F369" s="57" t="s">
        <v>2252</v>
      </c>
      <c r="G369" s="57" t="s">
        <v>1122</v>
      </c>
      <c r="H369" s="57" t="s">
        <v>288</v>
      </c>
      <c r="I369" s="57" t="s">
        <v>1689</v>
      </c>
      <c r="J369" s="136">
        <v>7732381757</v>
      </c>
      <c r="K369" s="57" t="s">
        <v>146</v>
      </c>
      <c r="L369">
        <v>2</v>
      </c>
      <c r="M369">
        <v>13</v>
      </c>
      <c r="N369">
        <v>11</v>
      </c>
      <c r="O369" s="65">
        <v>26</v>
      </c>
      <c r="P369" s="58">
        <v>40</v>
      </c>
      <c r="Q369" s="58">
        <v>30</v>
      </c>
      <c r="R369" s="58">
        <v>33</v>
      </c>
      <c r="S369" s="58">
        <v>21</v>
      </c>
      <c r="T369" s="58">
        <v>17</v>
      </c>
      <c r="U369" s="58">
        <v>17</v>
      </c>
      <c r="V369" s="58">
        <v>14</v>
      </c>
      <c r="W369" s="58">
        <v>20</v>
      </c>
      <c r="X369" s="58">
        <v>18</v>
      </c>
      <c r="Y369" s="58">
        <v>21</v>
      </c>
      <c r="Z369" s="58">
        <v>0</v>
      </c>
      <c r="AA369" s="58">
        <v>0</v>
      </c>
      <c r="AB369" s="58">
        <v>0</v>
      </c>
      <c r="AC369" s="58">
        <v>0</v>
      </c>
      <c r="AD369" s="58">
        <v>0</v>
      </c>
      <c r="AE369" s="58">
        <v>0</v>
      </c>
      <c r="AF369" s="58">
        <v>0</v>
      </c>
      <c r="AG369" s="58">
        <v>0</v>
      </c>
      <c r="AH369" s="58">
        <v>0</v>
      </c>
      <c r="AI369" s="58">
        <v>0</v>
      </c>
      <c r="AJ369" s="58">
        <v>0</v>
      </c>
      <c r="AK369" s="58">
        <v>0</v>
      </c>
      <c r="AL369" s="58">
        <v>231</v>
      </c>
      <c r="AM369" s="58">
        <v>0</v>
      </c>
      <c r="AN369" s="58">
        <v>0</v>
      </c>
      <c r="AO369" s="58">
        <v>0</v>
      </c>
      <c r="AP369" s="58">
        <v>0</v>
      </c>
      <c r="AQ369" s="58">
        <v>117</v>
      </c>
      <c r="AR369" s="58">
        <v>114</v>
      </c>
      <c r="AS369" s="58">
        <v>0</v>
      </c>
      <c r="AT369" s="58">
        <v>0</v>
      </c>
      <c r="AU369" s="58">
        <v>200</v>
      </c>
      <c r="AV369" s="58">
        <v>231</v>
      </c>
      <c r="AW369" s="57"/>
    </row>
    <row r="370" spans="1:49">
      <c r="A370" s="57" t="s">
        <v>2253</v>
      </c>
      <c r="B370" s="57" t="s">
        <v>2254</v>
      </c>
      <c r="C370" s="57" t="s">
        <v>353</v>
      </c>
      <c r="D370" s="57" t="s">
        <v>886</v>
      </c>
      <c r="E370" s="57" t="s">
        <v>2255</v>
      </c>
      <c r="F370" s="57" t="s">
        <v>2256</v>
      </c>
      <c r="G370" s="57" t="s">
        <v>1122</v>
      </c>
      <c r="H370" s="57" t="s">
        <v>288</v>
      </c>
      <c r="I370" s="57" t="s">
        <v>2257</v>
      </c>
      <c r="J370" s="136">
        <v>7737632235</v>
      </c>
      <c r="K370" s="57" t="s">
        <v>146</v>
      </c>
      <c r="L370">
        <v>1</v>
      </c>
      <c r="M370">
        <v>12.5</v>
      </c>
      <c r="N370">
        <v>6</v>
      </c>
      <c r="O370" s="65">
        <v>19.5</v>
      </c>
      <c r="P370" s="58">
        <v>41</v>
      </c>
      <c r="Q370" s="58">
        <v>23</v>
      </c>
      <c r="R370" s="58">
        <v>32</v>
      </c>
      <c r="S370" s="58">
        <v>19</v>
      </c>
      <c r="T370" s="58">
        <v>16</v>
      </c>
      <c r="U370" s="58">
        <v>27</v>
      </c>
      <c r="V370" s="58">
        <v>16</v>
      </c>
      <c r="W370" s="58">
        <v>19</v>
      </c>
      <c r="X370" s="58">
        <v>32</v>
      </c>
      <c r="Y370" s="58">
        <v>14</v>
      </c>
      <c r="Z370" s="58">
        <v>0</v>
      </c>
      <c r="AA370" s="58">
        <v>0</v>
      </c>
      <c r="AB370" s="58">
        <v>0</v>
      </c>
      <c r="AC370" s="58">
        <v>0</v>
      </c>
      <c r="AD370" s="58">
        <v>0</v>
      </c>
      <c r="AE370" s="58">
        <v>0</v>
      </c>
      <c r="AF370" s="58">
        <v>0</v>
      </c>
      <c r="AG370" s="58">
        <v>0</v>
      </c>
      <c r="AH370" s="58">
        <v>0</v>
      </c>
      <c r="AI370" s="58">
        <v>0</v>
      </c>
      <c r="AJ370" s="58">
        <v>0</v>
      </c>
      <c r="AK370" s="58">
        <v>11</v>
      </c>
      <c r="AL370" s="58">
        <v>0</v>
      </c>
      <c r="AM370" s="58">
        <v>35</v>
      </c>
      <c r="AN370" s="58">
        <v>0</v>
      </c>
      <c r="AO370" s="58">
        <v>166</v>
      </c>
      <c r="AP370" s="58">
        <v>27</v>
      </c>
      <c r="AQ370" s="58">
        <v>122</v>
      </c>
      <c r="AR370" s="58">
        <v>117</v>
      </c>
      <c r="AS370" s="58">
        <v>0</v>
      </c>
      <c r="AT370" s="58">
        <v>0</v>
      </c>
      <c r="AU370" s="58">
        <v>12</v>
      </c>
      <c r="AV370" s="58">
        <v>239</v>
      </c>
      <c r="AW370" s="57"/>
    </row>
    <row r="371" spans="1:49">
      <c r="A371" s="57" t="s">
        <v>2258</v>
      </c>
      <c r="B371" s="57" t="s">
        <v>2259</v>
      </c>
      <c r="C371" s="57" t="s">
        <v>283</v>
      </c>
      <c r="D371" s="57" t="s">
        <v>2260</v>
      </c>
      <c r="E371" s="57" t="s">
        <v>2261</v>
      </c>
      <c r="F371" s="57" t="s">
        <v>2262</v>
      </c>
      <c r="G371" s="57" t="s">
        <v>1122</v>
      </c>
      <c r="H371" s="57" t="s">
        <v>288</v>
      </c>
      <c r="I371" s="57" t="s">
        <v>1699</v>
      </c>
      <c r="J371" s="136">
        <v>7736223022</v>
      </c>
      <c r="K371" s="57" t="s">
        <v>146</v>
      </c>
      <c r="L371">
        <v>2</v>
      </c>
      <c r="M371">
        <v>11.5</v>
      </c>
      <c r="N371">
        <v>3</v>
      </c>
      <c r="O371" s="65">
        <v>16.5</v>
      </c>
      <c r="P371" s="58">
        <v>19</v>
      </c>
      <c r="Q371" s="58">
        <v>20</v>
      </c>
      <c r="R371" s="58">
        <v>17</v>
      </c>
      <c r="S371" s="58">
        <v>17</v>
      </c>
      <c r="T371" s="58">
        <v>19</v>
      </c>
      <c r="U371" s="58">
        <v>21</v>
      </c>
      <c r="V371" s="58">
        <v>25</v>
      </c>
      <c r="W371" s="58">
        <v>17</v>
      </c>
      <c r="X371" s="58">
        <v>16</v>
      </c>
      <c r="Y371" s="58">
        <v>13</v>
      </c>
      <c r="Z371" s="58">
        <v>0</v>
      </c>
      <c r="AA371" s="58">
        <v>0</v>
      </c>
      <c r="AB371" s="58">
        <v>0</v>
      </c>
      <c r="AC371" s="58">
        <v>0</v>
      </c>
      <c r="AD371" s="58">
        <v>0</v>
      </c>
      <c r="AE371" s="58">
        <v>0</v>
      </c>
      <c r="AF371" s="58">
        <v>0</v>
      </c>
      <c r="AG371" s="58">
        <v>0</v>
      </c>
      <c r="AH371" s="58">
        <v>0</v>
      </c>
      <c r="AI371" s="58">
        <v>0</v>
      </c>
      <c r="AJ371" s="58">
        <v>0</v>
      </c>
      <c r="AK371" s="58">
        <v>10</v>
      </c>
      <c r="AL371" s="58" t="s">
        <v>290</v>
      </c>
      <c r="AM371" s="58">
        <v>100</v>
      </c>
      <c r="AN371" s="58">
        <v>0</v>
      </c>
      <c r="AO371" s="58">
        <v>56</v>
      </c>
      <c r="AP371" s="58">
        <v>14</v>
      </c>
      <c r="AQ371" s="58">
        <v>98</v>
      </c>
      <c r="AR371" s="58">
        <v>86</v>
      </c>
      <c r="AS371" s="58">
        <v>0</v>
      </c>
      <c r="AT371" s="58">
        <v>0</v>
      </c>
      <c r="AU371" s="58">
        <v>119</v>
      </c>
      <c r="AV371" s="58">
        <v>184</v>
      </c>
      <c r="AW371" s="57"/>
    </row>
    <row r="372" spans="1:49">
      <c r="A372" s="57" t="s">
        <v>2263</v>
      </c>
      <c r="B372" s="57" t="s">
        <v>2264</v>
      </c>
      <c r="C372" s="57" t="s">
        <v>314</v>
      </c>
      <c r="D372" s="57" t="s">
        <v>940</v>
      </c>
      <c r="E372" s="57" t="s">
        <v>1111</v>
      </c>
      <c r="F372" s="57" t="s">
        <v>2265</v>
      </c>
      <c r="G372" s="57" t="s">
        <v>1122</v>
      </c>
      <c r="H372" s="57" t="s">
        <v>288</v>
      </c>
      <c r="I372" s="57" t="s">
        <v>2207</v>
      </c>
      <c r="J372" s="136">
        <v>7735236161</v>
      </c>
      <c r="K372" s="57" t="s">
        <v>146</v>
      </c>
      <c r="L372">
        <v>3</v>
      </c>
      <c r="M372">
        <v>9</v>
      </c>
      <c r="N372">
        <v>3</v>
      </c>
      <c r="O372" s="65">
        <v>15</v>
      </c>
      <c r="P372" s="58">
        <v>18</v>
      </c>
      <c r="Q372" s="58">
        <v>14</v>
      </c>
      <c r="R372" s="58">
        <v>11</v>
      </c>
      <c r="S372" s="58">
        <v>19</v>
      </c>
      <c r="T372" s="58">
        <v>15</v>
      </c>
      <c r="U372" s="58">
        <v>11</v>
      </c>
      <c r="V372" s="58" t="s">
        <v>290</v>
      </c>
      <c r="W372" s="58">
        <v>10</v>
      </c>
      <c r="X372" s="58">
        <v>20</v>
      </c>
      <c r="Y372" s="58">
        <v>17</v>
      </c>
      <c r="Z372" s="58">
        <v>0</v>
      </c>
      <c r="AA372" s="58">
        <v>0</v>
      </c>
      <c r="AB372" s="58">
        <v>0</v>
      </c>
      <c r="AC372" s="58">
        <v>0</v>
      </c>
      <c r="AD372" s="58">
        <v>0</v>
      </c>
      <c r="AE372" s="58">
        <v>0</v>
      </c>
      <c r="AF372" s="58">
        <v>0</v>
      </c>
      <c r="AG372" s="58">
        <v>0</v>
      </c>
      <c r="AH372" s="58">
        <v>0</v>
      </c>
      <c r="AI372" s="58">
        <v>0</v>
      </c>
      <c r="AJ372" s="58" t="s">
        <v>290</v>
      </c>
      <c r="AK372" s="58" t="s">
        <v>290</v>
      </c>
      <c r="AL372" s="58" t="s">
        <v>290</v>
      </c>
      <c r="AM372" s="58" t="s">
        <v>290</v>
      </c>
      <c r="AN372" s="58">
        <v>0</v>
      </c>
      <c r="AO372" s="58">
        <v>118</v>
      </c>
      <c r="AP372" s="58">
        <v>12</v>
      </c>
      <c r="AQ372" s="58">
        <v>73</v>
      </c>
      <c r="AR372" s="58">
        <v>70</v>
      </c>
      <c r="AS372" s="58">
        <v>0</v>
      </c>
      <c r="AT372" s="58">
        <v>0</v>
      </c>
      <c r="AU372" s="58">
        <v>143</v>
      </c>
      <c r="AV372" s="58">
        <v>143</v>
      </c>
      <c r="AW372" s="57"/>
    </row>
    <row r="373" spans="1:49">
      <c r="A373" s="57" t="s">
        <v>2266</v>
      </c>
      <c r="B373" s="57" t="s">
        <v>2267</v>
      </c>
      <c r="C373" s="57" t="s">
        <v>283</v>
      </c>
      <c r="D373" s="57" t="s">
        <v>1417</v>
      </c>
      <c r="E373" s="57" t="s">
        <v>2268</v>
      </c>
      <c r="F373" s="57" t="s">
        <v>2269</v>
      </c>
      <c r="G373" s="57" t="s">
        <v>1122</v>
      </c>
      <c r="H373" s="57" t="s">
        <v>288</v>
      </c>
      <c r="I373" s="57" t="s">
        <v>1699</v>
      </c>
      <c r="J373" s="136">
        <v>7735891000</v>
      </c>
      <c r="K373" s="57" t="s">
        <v>146</v>
      </c>
      <c r="L373">
        <v>2.5</v>
      </c>
      <c r="M373">
        <v>11.2</v>
      </c>
      <c r="N373">
        <v>3.5</v>
      </c>
      <c r="O373" s="65">
        <v>17.2</v>
      </c>
      <c r="P373" s="58">
        <v>20</v>
      </c>
      <c r="Q373" s="58">
        <v>13</v>
      </c>
      <c r="R373" s="58">
        <v>23</v>
      </c>
      <c r="S373" s="58">
        <v>18</v>
      </c>
      <c r="T373" s="58">
        <v>14</v>
      </c>
      <c r="U373" s="58">
        <v>23</v>
      </c>
      <c r="V373" s="58">
        <v>11</v>
      </c>
      <c r="W373" s="58">
        <v>14</v>
      </c>
      <c r="X373" s="58">
        <v>21</v>
      </c>
      <c r="Y373" s="58" t="s">
        <v>290</v>
      </c>
      <c r="Z373" s="58">
        <v>0</v>
      </c>
      <c r="AA373" s="58">
        <v>0</v>
      </c>
      <c r="AB373" s="58">
        <v>0</v>
      </c>
      <c r="AC373" s="58">
        <v>0</v>
      </c>
      <c r="AD373" s="58">
        <v>0</v>
      </c>
      <c r="AE373" s="58">
        <v>0</v>
      </c>
      <c r="AF373" s="58">
        <v>0</v>
      </c>
      <c r="AG373" s="58">
        <v>0</v>
      </c>
      <c r="AH373" s="58">
        <v>0</v>
      </c>
      <c r="AI373" s="58">
        <v>0</v>
      </c>
      <c r="AJ373" s="58">
        <v>0</v>
      </c>
      <c r="AK373" s="58" t="s">
        <v>290</v>
      </c>
      <c r="AL373" s="58" t="s">
        <v>290</v>
      </c>
      <c r="AM373" s="58">
        <v>53</v>
      </c>
      <c r="AN373" s="58">
        <v>0</v>
      </c>
      <c r="AO373" s="58">
        <v>102</v>
      </c>
      <c r="AP373" s="58" t="s">
        <v>290</v>
      </c>
      <c r="AQ373" s="58">
        <v>93</v>
      </c>
      <c r="AR373" s="58">
        <v>73</v>
      </c>
      <c r="AS373" s="58">
        <v>0</v>
      </c>
      <c r="AT373" s="58">
        <v>0</v>
      </c>
      <c r="AU373" s="58">
        <v>27</v>
      </c>
      <c r="AV373" s="58">
        <v>166</v>
      </c>
      <c r="AW373" s="57"/>
    </row>
    <row r="374" spans="1:49">
      <c r="A374" s="57" t="s">
        <v>2270</v>
      </c>
      <c r="B374" s="57" t="s">
        <v>2271</v>
      </c>
      <c r="C374" s="57" t="s">
        <v>314</v>
      </c>
      <c r="D374" s="57" t="s">
        <v>638</v>
      </c>
      <c r="E374" s="57" t="s">
        <v>2272</v>
      </c>
      <c r="F374" s="57" t="s">
        <v>2273</v>
      </c>
      <c r="G374" s="57" t="s">
        <v>1122</v>
      </c>
      <c r="H374" s="57" t="s">
        <v>288</v>
      </c>
      <c r="I374" s="57" t="s">
        <v>2069</v>
      </c>
      <c r="J374" s="136">
        <v>7732686636</v>
      </c>
      <c r="K374" s="57" t="s">
        <v>146</v>
      </c>
      <c r="L374">
        <v>3</v>
      </c>
      <c r="M374">
        <v>11</v>
      </c>
      <c r="N374">
        <v>0</v>
      </c>
      <c r="O374" s="65">
        <v>14</v>
      </c>
      <c r="P374" s="58">
        <v>25</v>
      </c>
      <c r="Q374" s="58">
        <v>18</v>
      </c>
      <c r="R374" s="58">
        <v>10</v>
      </c>
      <c r="S374" s="58">
        <v>16</v>
      </c>
      <c r="T374" s="58">
        <v>18</v>
      </c>
      <c r="U374" s="58">
        <v>16</v>
      </c>
      <c r="V374" s="58">
        <v>15</v>
      </c>
      <c r="W374" s="58">
        <v>25</v>
      </c>
      <c r="X374" s="58">
        <v>18</v>
      </c>
      <c r="Y374" s="58">
        <v>21</v>
      </c>
      <c r="Z374" s="58">
        <v>0</v>
      </c>
      <c r="AA374" s="58">
        <v>0</v>
      </c>
      <c r="AB374" s="58">
        <v>0</v>
      </c>
      <c r="AC374" s="58">
        <v>0</v>
      </c>
      <c r="AD374" s="58">
        <v>0</v>
      </c>
      <c r="AE374" s="58">
        <v>0</v>
      </c>
      <c r="AF374" s="58">
        <v>0</v>
      </c>
      <c r="AG374" s="58">
        <v>0</v>
      </c>
      <c r="AH374" s="58">
        <v>0</v>
      </c>
      <c r="AI374" s="58">
        <v>0</v>
      </c>
      <c r="AJ374" s="58" t="s">
        <v>290</v>
      </c>
      <c r="AK374" s="58">
        <v>0</v>
      </c>
      <c r="AL374" s="58">
        <v>11</v>
      </c>
      <c r="AM374" s="58">
        <v>23</v>
      </c>
      <c r="AN374" s="58">
        <v>0</v>
      </c>
      <c r="AO374" s="58">
        <v>128</v>
      </c>
      <c r="AP374" s="58">
        <v>17</v>
      </c>
      <c r="AQ374" s="58">
        <v>92</v>
      </c>
      <c r="AR374" s="58">
        <v>90</v>
      </c>
      <c r="AS374" s="58">
        <v>0</v>
      </c>
      <c r="AT374" s="58">
        <v>0</v>
      </c>
      <c r="AU374" s="58">
        <v>15</v>
      </c>
      <c r="AV374" s="58">
        <v>182</v>
      </c>
      <c r="AW374" s="57"/>
    </row>
    <row r="375" spans="1:49">
      <c r="A375" s="57" t="s">
        <v>2274</v>
      </c>
      <c r="B375" s="57" t="s">
        <v>2275</v>
      </c>
      <c r="C375" s="57" t="s">
        <v>314</v>
      </c>
      <c r="D375" s="57" t="s">
        <v>519</v>
      </c>
      <c r="E375" s="57" t="s">
        <v>2276</v>
      </c>
      <c r="F375" s="57" t="s">
        <v>2277</v>
      </c>
      <c r="G375" s="57" t="s">
        <v>1122</v>
      </c>
      <c r="H375" s="57" t="s">
        <v>288</v>
      </c>
      <c r="I375" s="57" t="s">
        <v>2105</v>
      </c>
      <c r="J375" s="136">
        <v>7737373454</v>
      </c>
      <c r="K375" s="57" t="s">
        <v>146</v>
      </c>
      <c r="L375">
        <v>3</v>
      </c>
      <c r="M375">
        <v>13</v>
      </c>
      <c r="N375">
        <v>10</v>
      </c>
      <c r="O375" s="65">
        <v>26</v>
      </c>
      <c r="P375" s="58">
        <v>19</v>
      </c>
      <c r="Q375" s="58">
        <v>15</v>
      </c>
      <c r="R375" s="58">
        <v>22</v>
      </c>
      <c r="S375" s="58">
        <v>23</v>
      </c>
      <c r="T375" s="58">
        <v>22</v>
      </c>
      <c r="U375" s="58">
        <v>17</v>
      </c>
      <c r="V375" s="58">
        <v>24</v>
      </c>
      <c r="W375" s="58">
        <v>16</v>
      </c>
      <c r="X375" s="58">
        <v>23</v>
      </c>
      <c r="Y375" s="58">
        <v>23</v>
      </c>
      <c r="Z375" s="58">
        <v>0</v>
      </c>
      <c r="AA375" s="58">
        <v>0</v>
      </c>
      <c r="AB375" s="58">
        <v>0</v>
      </c>
      <c r="AC375" s="58">
        <v>0</v>
      </c>
      <c r="AD375" s="58">
        <v>0</v>
      </c>
      <c r="AE375" s="58">
        <v>0</v>
      </c>
      <c r="AF375" s="58">
        <v>0</v>
      </c>
      <c r="AG375" s="58">
        <v>0</v>
      </c>
      <c r="AH375" s="58">
        <v>0</v>
      </c>
      <c r="AI375" s="58">
        <v>0</v>
      </c>
      <c r="AJ375" s="58">
        <v>0</v>
      </c>
      <c r="AK375" s="58">
        <v>0</v>
      </c>
      <c r="AL375" s="58" t="s">
        <v>290</v>
      </c>
      <c r="AM375" s="58">
        <v>195</v>
      </c>
      <c r="AN375" s="58">
        <v>0</v>
      </c>
      <c r="AO375" s="58" t="s">
        <v>290</v>
      </c>
      <c r="AP375" s="58" t="s">
        <v>290</v>
      </c>
      <c r="AQ375" s="58">
        <v>110</v>
      </c>
      <c r="AR375" s="58">
        <v>94</v>
      </c>
      <c r="AS375" s="58">
        <v>0</v>
      </c>
      <c r="AT375" s="58">
        <v>0</v>
      </c>
      <c r="AU375" s="58">
        <v>183</v>
      </c>
      <c r="AV375" s="58">
        <v>204</v>
      </c>
      <c r="AW375" s="57"/>
    </row>
    <row r="376" spans="1:49">
      <c r="A376" s="57" t="s">
        <v>2278</v>
      </c>
      <c r="B376" s="57" t="s">
        <v>2279</v>
      </c>
      <c r="C376" s="57" t="s">
        <v>283</v>
      </c>
      <c r="D376" s="57" t="s">
        <v>592</v>
      </c>
      <c r="E376" s="57" t="s">
        <v>941</v>
      </c>
      <c r="F376" s="57" t="s">
        <v>2280</v>
      </c>
      <c r="G376" s="57" t="s">
        <v>1122</v>
      </c>
      <c r="H376" s="57" t="s">
        <v>288</v>
      </c>
      <c r="I376" s="57" t="s">
        <v>1875</v>
      </c>
      <c r="J376" s="136">
        <v>7732377131</v>
      </c>
      <c r="K376" s="57" t="s">
        <v>146</v>
      </c>
      <c r="L376">
        <v>2</v>
      </c>
      <c r="M376">
        <v>14</v>
      </c>
      <c r="N376">
        <v>5</v>
      </c>
      <c r="O376" s="65">
        <v>21</v>
      </c>
      <c r="P376" s="58">
        <v>31</v>
      </c>
      <c r="Q376" s="58">
        <v>21</v>
      </c>
      <c r="R376" s="58">
        <v>23</v>
      </c>
      <c r="S376" s="58">
        <v>22</v>
      </c>
      <c r="T376" s="58">
        <v>19</v>
      </c>
      <c r="U376" s="58">
        <v>19</v>
      </c>
      <c r="V376" s="58">
        <v>17</v>
      </c>
      <c r="W376" s="58">
        <v>23</v>
      </c>
      <c r="X376" s="58">
        <v>26</v>
      </c>
      <c r="Y376" s="58">
        <v>22</v>
      </c>
      <c r="Z376" s="58">
        <v>0</v>
      </c>
      <c r="AA376" s="58">
        <v>0</v>
      </c>
      <c r="AB376" s="58">
        <v>0</v>
      </c>
      <c r="AC376" s="58">
        <v>0</v>
      </c>
      <c r="AD376" s="58">
        <v>0</v>
      </c>
      <c r="AE376" s="58">
        <v>0</v>
      </c>
      <c r="AF376" s="58">
        <v>0</v>
      </c>
      <c r="AG376" s="58">
        <v>0</v>
      </c>
      <c r="AH376" s="58">
        <v>0</v>
      </c>
      <c r="AI376" s="58">
        <v>0</v>
      </c>
      <c r="AJ376" s="58">
        <v>0</v>
      </c>
      <c r="AK376" s="58">
        <v>0</v>
      </c>
      <c r="AL376" s="58">
        <v>0</v>
      </c>
      <c r="AM376" s="58">
        <v>216</v>
      </c>
      <c r="AN376" s="58">
        <v>0</v>
      </c>
      <c r="AO376" s="58" t="s">
        <v>290</v>
      </c>
      <c r="AP376" s="58" t="s">
        <v>290</v>
      </c>
      <c r="AQ376" s="58">
        <v>122</v>
      </c>
      <c r="AR376" s="58">
        <v>101</v>
      </c>
      <c r="AS376" s="58">
        <v>0</v>
      </c>
      <c r="AT376" s="58">
        <v>0</v>
      </c>
      <c r="AU376" s="58">
        <v>223</v>
      </c>
      <c r="AV376" s="58">
        <v>223</v>
      </c>
      <c r="AW376" s="57"/>
    </row>
    <row r="377" spans="1:49">
      <c r="A377" s="57" t="s">
        <v>2281</v>
      </c>
      <c r="B377" s="57" t="s">
        <v>2282</v>
      </c>
      <c r="C377" s="57" t="s">
        <v>353</v>
      </c>
      <c r="D377" s="57" t="s">
        <v>2283</v>
      </c>
      <c r="E377" s="57" t="s">
        <v>2284</v>
      </c>
      <c r="F377" s="57" t="s">
        <v>2285</v>
      </c>
      <c r="G377" s="57" t="s">
        <v>1122</v>
      </c>
      <c r="H377" s="57" t="s">
        <v>288</v>
      </c>
      <c r="I377" s="57" t="s">
        <v>1754</v>
      </c>
      <c r="J377" s="136">
        <v>7734861055</v>
      </c>
      <c r="K377" s="57" t="s">
        <v>146</v>
      </c>
      <c r="L377">
        <v>1</v>
      </c>
      <c r="M377">
        <v>20</v>
      </c>
      <c r="N377">
        <v>9</v>
      </c>
      <c r="O377" s="65">
        <v>30</v>
      </c>
      <c r="P377" s="58">
        <v>62</v>
      </c>
      <c r="Q377" s="58">
        <v>31</v>
      </c>
      <c r="R377" s="58">
        <v>23</v>
      </c>
      <c r="S377" s="58">
        <v>28</v>
      </c>
      <c r="T377" s="58">
        <v>30</v>
      </c>
      <c r="U377" s="58">
        <v>28</v>
      </c>
      <c r="V377" s="58">
        <v>26</v>
      </c>
      <c r="W377" s="58">
        <v>19</v>
      </c>
      <c r="X377" s="58">
        <v>21</v>
      </c>
      <c r="Y377" s="58">
        <v>17</v>
      </c>
      <c r="Z377" s="58">
        <v>0</v>
      </c>
      <c r="AA377" s="58">
        <v>0</v>
      </c>
      <c r="AB377" s="58">
        <v>0</v>
      </c>
      <c r="AC377" s="58">
        <v>0</v>
      </c>
      <c r="AD377" s="58">
        <v>0</v>
      </c>
      <c r="AE377" s="58">
        <v>0</v>
      </c>
      <c r="AF377" s="58">
        <v>0</v>
      </c>
      <c r="AG377" s="58">
        <v>0</v>
      </c>
      <c r="AH377" s="58">
        <v>0</v>
      </c>
      <c r="AI377" s="58">
        <v>0</v>
      </c>
      <c r="AJ377" s="58">
        <v>0</v>
      </c>
      <c r="AK377" s="58">
        <v>19</v>
      </c>
      <c r="AL377" s="58" t="s">
        <v>290</v>
      </c>
      <c r="AM377" s="58">
        <v>36</v>
      </c>
      <c r="AN377" s="58">
        <v>0</v>
      </c>
      <c r="AO377" s="58">
        <v>206</v>
      </c>
      <c r="AP377" s="58">
        <v>18</v>
      </c>
      <c r="AQ377" s="58">
        <v>146</v>
      </c>
      <c r="AR377" s="58">
        <v>139</v>
      </c>
      <c r="AS377" s="58">
        <v>0</v>
      </c>
      <c r="AT377" s="58">
        <v>0</v>
      </c>
      <c r="AU377" s="58">
        <v>0</v>
      </c>
      <c r="AV377" s="58">
        <v>285</v>
      </c>
      <c r="AW377" s="57"/>
    </row>
    <row r="378" spans="1:49">
      <c r="A378" s="57" t="s">
        <v>2286</v>
      </c>
      <c r="B378" s="57" t="s">
        <v>2287</v>
      </c>
      <c r="C378" s="57" t="s">
        <v>283</v>
      </c>
      <c r="D378" s="57" t="s">
        <v>651</v>
      </c>
      <c r="E378" s="57" t="s">
        <v>2288</v>
      </c>
      <c r="F378" s="57" t="s">
        <v>2289</v>
      </c>
      <c r="G378" s="57" t="s">
        <v>1122</v>
      </c>
      <c r="H378" s="57" t="s">
        <v>288</v>
      </c>
      <c r="I378" s="57" t="s">
        <v>1939</v>
      </c>
      <c r="J378" s="136">
        <v>7735615885</v>
      </c>
      <c r="K378" s="57" t="s">
        <v>146</v>
      </c>
      <c r="L378">
        <v>3</v>
      </c>
      <c r="M378">
        <v>14.5</v>
      </c>
      <c r="N378">
        <v>4</v>
      </c>
      <c r="O378" s="65">
        <v>21.5</v>
      </c>
      <c r="P378" s="58">
        <v>13</v>
      </c>
      <c r="Q378" s="58">
        <v>11</v>
      </c>
      <c r="R378" s="58">
        <v>12</v>
      </c>
      <c r="S378" s="58">
        <v>11</v>
      </c>
      <c r="T378" s="58">
        <v>10</v>
      </c>
      <c r="U378" s="58">
        <v>12</v>
      </c>
      <c r="V378" s="58">
        <v>20</v>
      </c>
      <c r="W378" s="58">
        <v>17</v>
      </c>
      <c r="X378" s="58">
        <v>17</v>
      </c>
      <c r="Y378" s="58">
        <v>19</v>
      </c>
      <c r="Z378" s="58">
        <v>0</v>
      </c>
      <c r="AA378" s="58">
        <v>0</v>
      </c>
      <c r="AB378" s="58">
        <v>0</v>
      </c>
      <c r="AC378" s="58">
        <v>0</v>
      </c>
      <c r="AD378" s="58">
        <v>0</v>
      </c>
      <c r="AE378" s="58">
        <v>0</v>
      </c>
      <c r="AF378" s="58">
        <v>0</v>
      </c>
      <c r="AG378" s="58">
        <v>0</v>
      </c>
      <c r="AH378" s="58">
        <v>0</v>
      </c>
      <c r="AI378" s="58">
        <v>0</v>
      </c>
      <c r="AJ378" s="58">
        <v>0</v>
      </c>
      <c r="AK378" s="58">
        <v>44</v>
      </c>
      <c r="AL378" s="58" t="s">
        <v>290</v>
      </c>
      <c r="AM378" s="58">
        <v>26</v>
      </c>
      <c r="AN378" s="58">
        <v>0</v>
      </c>
      <c r="AO378" s="58">
        <v>30</v>
      </c>
      <c r="AP378" s="58">
        <v>37</v>
      </c>
      <c r="AQ378" s="58">
        <v>66</v>
      </c>
      <c r="AR378" s="58">
        <v>76</v>
      </c>
      <c r="AS378" s="58">
        <v>0</v>
      </c>
      <c r="AT378" s="58">
        <v>0</v>
      </c>
      <c r="AU378" s="58">
        <v>48</v>
      </c>
      <c r="AV378" s="58">
        <v>142</v>
      </c>
      <c r="AW378" s="57"/>
    </row>
    <row r="379" spans="1:49">
      <c r="A379" s="57" t="s">
        <v>2290</v>
      </c>
      <c r="B379" s="57" t="s">
        <v>2291</v>
      </c>
      <c r="C379" s="57" t="s">
        <v>353</v>
      </c>
      <c r="D379" s="57" t="s">
        <v>1105</v>
      </c>
      <c r="E379" s="57" t="s">
        <v>2292</v>
      </c>
      <c r="F379" s="57" t="s">
        <v>2293</v>
      </c>
      <c r="G379" s="57" t="s">
        <v>1122</v>
      </c>
      <c r="H379" s="57" t="s">
        <v>288</v>
      </c>
      <c r="I379" s="57" t="s">
        <v>1891</v>
      </c>
      <c r="J379" s="136">
        <v>7736240727</v>
      </c>
      <c r="K379" s="57" t="s">
        <v>146</v>
      </c>
      <c r="L379">
        <v>4</v>
      </c>
      <c r="M379">
        <v>12</v>
      </c>
      <c r="N379">
        <v>7</v>
      </c>
      <c r="O379" s="65">
        <v>23</v>
      </c>
      <c r="P379" s="58">
        <v>24</v>
      </c>
      <c r="Q379" s="58">
        <v>22</v>
      </c>
      <c r="R379" s="58">
        <v>18</v>
      </c>
      <c r="S379" s="58">
        <v>21</v>
      </c>
      <c r="T379" s="58">
        <v>15</v>
      </c>
      <c r="U379" s="58">
        <v>13</v>
      </c>
      <c r="V379" s="58">
        <v>18</v>
      </c>
      <c r="W379" s="58">
        <v>14</v>
      </c>
      <c r="X379" s="58">
        <v>16</v>
      </c>
      <c r="Y379" s="58">
        <v>16</v>
      </c>
      <c r="Z379" s="58">
        <v>0</v>
      </c>
      <c r="AA379" s="58">
        <v>0</v>
      </c>
      <c r="AB379" s="58">
        <v>0</v>
      </c>
      <c r="AC379" s="58">
        <v>0</v>
      </c>
      <c r="AD379" s="58">
        <v>0</v>
      </c>
      <c r="AE379" s="58">
        <v>0</v>
      </c>
      <c r="AF379" s="58">
        <v>0</v>
      </c>
      <c r="AG379" s="58">
        <v>0</v>
      </c>
      <c r="AH379" s="58">
        <v>0</v>
      </c>
      <c r="AI379" s="58">
        <v>0</v>
      </c>
      <c r="AJ379" s="58">
        <v>0</v>
      </c>
      <c r="AK379" s="58">
        <v>0</v>
      </c>
      <c r="AL379" s="58">
        <v>170</v>
      </c>
      <c r="AM379" s="58">
        <v>0</v>
      </c>
      <c r="AN379" s="58">
        <v>0</v>
      </c>
      <c r="AO379" s="58" t="s">
        <v>290</v>
      </c>
      <c r="AP379" s="58" t="s">
        <v>290</v>
      </c>
      <c r="AQ379" s="58">
        <v>86</v>
      </c>
      <c r="AR379" s="58">
        <v>91</v>
      </c>
      <c r="AS379" s="58">
        <v>0</v>
      </c>
      <c r="AT379" s="58">
        <v>0</v>
      </c>
      <c r="AU379" s="58">
        <v>125</v>
      </c>
      <c r="AV379" s="58">
        <v>177</v>
      </c>
      <c r="AW379" s="57"/>
    </row>
    <row r="380" spans="1:49">
      <c r="A380" s="57" t="s">
        <v>2294</v>
      </c>
      <c r="B380" s="57" t="s">
        <v>2295</v>
      </c>
      <c r="C380" s="57"/>
      <c r="D380" s="57" t="s">
        <v>839</v>
      </c>
      <c r="E380" s="57" t="s">
        <v>2296</v>
      </c>
      <c r="F380" s="57" t="s">
        <v>2297</v>
      </c>
      <c r="G380" s="57" t="s">
        <v>1122</v>
      </c>
      <c r="H380" s="57" t="s">
        <v>288</v>
      </c>
      <c r="I380" s="57" t="s">
        <v>1743</v>
      </c>
      <c r="J380" s="136">
        <v>7736386103</v>
      </c>
      <c r="K380" s="57" t="s">
        <v>146</v>
      </c>
      <c r="L380">
        <v>7</v>
      </c>
      <c r="M380">
        <v>33</v>
      </c>
      <c r="N380">
        <v>32.5</v>
      </c>
      <c r="O380" s="65">
        <v>72.5</v>
      </c>
      <c r="P380" s="58">
        <v>0</v>
      </c>
      <c r="Q380" s="58">
        <v>0</v>
      </c>
      <c r="R380" s="58">
        <v>0</v>
      </c>
      <c r="S380" s="58">
        <v>0</v>
      </c>
      <c r="T380" s="58">
        <v>13</v>
      </c>
      <c r="U380" s="58">
        <v>26</v>
      </c>
      <c r="V380" s="58">
        <v>28</v>
      </c>
      <c r="W380" s="58">
        <v>31</v>
      </c>
      <c r="X380" s="58">
        <v>36</v>
      </c>
      <c r="Y380" s="58">
        <v>36</v>
      </c>
      <c r="Z380" s="58">
        <v>0</v>
      </c>
      <c r="AA380" s="58">
        <v>0</v>
      </c>
      <c r="AB380" s="58">
        <v>0</v>
      </c>
      <c r="AC380" s="58">
        <v>0</v>
      </c>
      <c r="AD380" s="58">
        <v>0</v>
      </c>
      <c r="AE380" s="58">
        <v>0</v>
      </c>
      <c r="AF380" s="58">
        <v>0</v>
      </c>
      <c r="AG380" s="58">
        <v>0</v>
      </c>
      <c r="AH380" s="58">
        <v>0</v>
      </c>
      <c r="AI380" s="58">
        <v>0</v>
      </c>
      <c r="AJ380" s="58">
        <v>0</v>
      </c>
      <c r="AK380" s="58" t="s">
        <v>290</v>
      </c>
      <c r="AL380" s="58">
        <v>137</v>
      </c>
      <c r="AM380" s="58">
        <v>23</v>
      </c>
      <c r="AN380" s="58">
        <v>0</v>
      </c>
      <c r="AO380" s="58">
        <v>0</v>
      </c>
      <c r="AP380" s="58" t="s">
        <v>290</v>
      </c>
      <c r="AQ380" s="58">
        <v>0</v>
      </c>
      <c r="AR380" s="58">
        <v>170</v>
      </c>
      <c r="AS380" s="58">
        <v>0</v>
      </c>
      <c r="AT380" s="58">
        <v>0</v>
      </c>
      <c r="AU380" s="58">
        <v>108</v>
      </c>
      <c r="AV380" s="58">
        <v>170</v>
      </c>
      <c r="AW380" s="57"/>
    </row>
    <row r="381" spans="1:49">
      <c r="A381" s="57" t="s">
        <v>2298</v>
      </c>
      <c r="B381" s="57" t="s">
        <v>2299</v>
      </c>
      <c r="C381" s="57" t="s">
        <v>283</v>
      </c>
      <c r="D381" s="57" t="s">
        <v>1650</v>
      </c>
      <c r="E381" s="57" t="s">
        <v>2300</v>
      </c>
      <c r="F381" s="57" t="s">
        <v>2301</v>
      </c>
      <c r="G381" s="57" t="s">
        <v>1122</v>
      </c>
      <c r="H381" s="57" t="s">
        <v>288</v>
      </c>
      <c r="I381" s="57" t="s">
        <v>1722</v>
      </c>
      <c r="J381" s="136">
        <v>3128428546</v>
      </c>
      <c r="K381" s="57" t="s">
        <v>146</v>
      </c>
      <c r="L381">
        <v>6</v>
      </c>
      <c r="M381">
        <v>16</v>
      </c>
      <c r="N381">
        <v>0</v>
      </c>
      <c r="O381" s="65">
        <v>22</v>
      </c>
      <c r="P381" s="58">
        <v>61</v>
      </c>
      <c r="Q381" s="58">
        <v>14</v>
      </c>
      <c r="R381" s="58" t="s">
        <v>290</v>
      </c>
      <c r="S381" s="58">
        <v>13</v>
      </c>
      <c r="T381" s="58" t="s">
        <v>290</v>
      </c>
      <c r="U381" s="58" t="s">
        <v>290</v>
      </c>
      <c r="V381" s="58">
        <v>10</v>
      </c>
      <c r="W381" s="58" t="s">
        <v>290</v>
      </c>
      <c r="X381" s="58" t="s">
        <v>290</v>
      </c>
      <c r="Y381" s="58" t="s">
        <v>290</v>
      </c>
      <c r="Z381" s="58">
        <v>0</v>
      </c>
      <c r="AA381" s="58">
        <v>0</v>
      </c>
      <c r="AB381" s="58">
        <v>0</v>
      </c>
      <c r="AC381" s="58">
        <v>0</v>
      </c>
      <c r="AD381" s="58">
        <v>0</v>
      </c>
      <c r="AE381" s="58">
        <v>0</v>
      </c>
      <c r="AF381" s="58">
        <v>0</v>
      </c>
      <c r="AG381" s="58" t="s">
        <v>290</v>
      </c>
      <c r="AH381" s="58" t="s">
        <v>290</v>
      </c>
      <c r="AI381" s="58">
        <v>0</v>
      </c>
      <c r="AJ381" s="58">
        <v>0</v>
      </c>
      <c r="AK381" s="58">
        <v>112</v>
      </c>
      <c r="AL381" s="58">
        <v>15</v>
      </c>
      <c r="AM381" s="58" t="s">
        <v>290</v>
      </c>
      <c r="AN381" s="58">
        <v>0</v>
      </c>
      <c r="AO381" s="58" t="s">
        <v>290</v>
      </c>
      <c r="AP381" s="58">
        <v>10</v>
      </c>
      <c r="AQ381" s="58">
        <v>63</v>
      </c>
      <c r="AR381" s="58">
        <v>81</v>
      </c>
      <c r="AS381" s="58">
        <v>0</v>
      </c>
      <c r="AT381" s="58">
        <v>0</v>
      </c>
      <c r="AU381" s="58">
        <v>21</v>
      </c>
      <c r="AV381" s="58">
        <v>144</v>
      </c>
      <c r="AW381" s="57"/>
    </row>
    <row r="382" spans="1:49">
      <c r="A382" s="57" t="s">
        <v>2302</v>
      </c>
      <c r="B382" s="57" t="s">
        <v>2303</v>
      </c>
      <c r="C382" s="57"/>
      <c r="D382" s="57" t="s">
        <v>2304</v>
      </c>
      <c r="E382" s="57" t="s">
        <v>2305</v>
      </c>
      <c r="F382" s="57" t="s">
        <v>2306</v>
      </c>
      <c r="G382" s="57" t="s">
        <v>1122</v>
      </c>
      <c r="H382" s="57" t="s">
        <v>288</v>
      </c>
      <c r="I382" s="57" t="s">
        <v>2161</v>
      </c>
      <c r="J382" s="136">
        <v>7737436277</v>
      </c>
      <c r="K382" s="57" t="s">
        <v>146</v>
      </c>
      <c r="L382">
        <v>4</v>
      </c>
      <c r="M382">
        <v>33</v>
      </c>
      <c r="N382">
        <v>6</v>
      </c>
      <c r="O382" s="65">
        <v>43</v>
      </c>
      <c r="P382" s="58">
        <v>50</v>
      </c>
      <c r="Q382" s="58">
        <v>41</v>
      </c>
      <c r="R382" s="58">
        <v>22</v>
      </c>
      <c r="S382" s="58">
        <v>29</v>
      </c>
      <c r="T382" s="58">
        <v>25</v>
      </c>
      <c r="U382" s="58">
        <v>37</v>
      </c>
      <c r="V382" s="58">
        <v>31</v>
      </c>
      <c r="W382" s="58">
        <v>29</v>
      </c>
      <c r="X382" s="58">
        <v>38</v>
      </c>
      <c r="Y382" s="58">
        <v>32</v>
      </c>
      <c r="Z382" s="58">
        <v>0</v>
      </c>
      <c r="AA382" s="58">
        <v>0</v>
      </c>
      <c r="AB382" s="58">
        <v>0</v>
      </c>
      <c r="AC382" s="58">
        <v>0</v>
      </c>
      <c r="AD382" s="58">
        <v>0</v>
      </c>
      <c r="AE382" s="58">
        <v>0</v>
      </c>
      <c r="AF382" s="58">
        <v>0</v>
      </c>
      <c r="AG382" s="58">
        <v>0</v>
      </c>
      <c r="AH382" s="58">
        <v>0</v>
      </c>
      <c r="AI382" s="58">
        <v>0</v>
      </c>
      <c r="AJ382" s="58" t="s">
        <v>290</v>
      </c>
      <c r="AK382" s="58">
        <v>22</v>
      </c>
      <c r="AL382" s="58">
        <v>54</v>
      </c>
      <c r="AM382" s="58">
        <v>33</v>
      </c>
      <c r="AN382" s="58">
        <v>0</v>
      </c>
      <c r="AO382" s="58">
        <v>182</v>
      </c>
      <c r="AP382" s="58">
        <v>42</v>
      </c>
      <c r="AQ382" s="58">
        <v>168</v>
      </c>
      <c r="AR382" s="58">
        <v>166</v>
      </c>
      <c r="AS382" s="58">
        <v>0</v>
      </c>
      <c r="AT382" s="58">
        <v>0</v>
      </c>
      <c r="AU382" s="58">
        <v>56</v>
      </c>
      <c r="AV382" s="58">
        <v>334</v>
      </c>
      <c r="AW382" s="57"/>
    </row>
    <row r="383" spans="1:49">
      <c r="A383" s="57" t="s">
        <v>2307</v>
      </c>
      <c r="B383" s="57" t="s">
        <v>2308</v>
      </c>
      <c r="C383" s="57"/>
      <c r="D383" s="57" t="s">
        <v>2309</v>
      </c>
      <c r="E383" s="57" t="s">
        <v>2310</v>
      </c>
      <c r="F383" s="57" t="s">
        <v>2311</v>
      </c>
      <c r="G383" s="57" t="s">
        <v>1122</v>
      </c>
      <c r="H383" s="57" t="s">
        <v>288</v>
      </c>
      <c r="I383" s="57" t="s">
        <v>1805</v>
      </c>
      <c r="J383" s="136">
        <v>7737750545</v>
      </c>
      <c r="K383" s="57" t="s">
        <v>146</v>
      </c>
      <c r="L383">
        <v>2</v>
      </c>
      <c r="M383">
        <v>37</v>
      </c>
      <c r="N383">
        <v>12</v>
      </c>
      <c r="O383" s="65">
        <v>51</v>
      </c>
      <c r="P383" s="58">
        <v>106</v>
      </c>
      <c r="Q383" s="58">
        <v>59</v>
      </c>
      <c r="R383" s="58">
        <v>44</v>
      </c>
      <c r="S383" s="58">
        <v>54</v>
      </c>
      <c r="T383" s="58">
        <v>46</v>
      </c>
      <c r="U383" s="58">
        <v>49</v>
      </c>
      <c r="V383" s="58">
        <v>52</v>
      </c>
      <c r="W383" s="58">
        <v>41</v>
      </c>
      <c r="X383" s="58">
        <v>42</v>
      </c>
      <c r="Y383" s="58">
        <v>43</v>
      </c>
      <c r="Z383" s="58">
        <v>0</v>
      </c>
      <c r="AA383" s="58">
        <v>0</v>
      </c>
      <c r="AB383" s="58">
        <v>0</v>
      </c>
      <c r="AC383" s="58">
        <v>0</v>
      </c>
      <c r="AD383" s="58">
        <v>0</v>
      </c>
      <c r="AE383" s="58">
        <v>0</v>
      </c>
      <c r="AF383" s="58">
        <v>0</v>
      </c>
      <c r="AG383" s="58">
        <v>0</v>
      </c>
      <c r="AH383" s="58">
        <v>0</v>
      </c>
      <c r="AI383" s="58">
        <v>0</v>
      </c>
      <c r="AJ383" s="58">
        <v>0</v>
      </c>
      <c r="AK383" s="58" t="s">
        <v>290</v>
      </c>
      <c r="AL383" s="58">
        <v>0</v>
      </c>
      <c r="AM383" s="58">
        <v>28</v>
      </c>
      <c r="AN383" s="58">
        <v>0</v>
      </c>
      <c r="AO383" s="58">
        <v>483</v>
      </c>
      <c r="AP383" s="58">
        <v>16</v>
      </c>
      <c r="AQ383" s="58">
        <v>279</v>
      </c>
      <c r="AR383" s="58">
        <v>257</v>
      </c>
      <c r="AS383" s="58">
        <v>0</v>
      </c>
      <c r="AT383" s="58">
        <v>0</v>
      </c>
      <c r="AU383" s="58">
        <v>0</v>
      </c>
      <c r="AV383" s="58">
        <v>536</v>
      </c>
      <c r="AW383" s="57"/>
    </row>
    <row r="384" spans="1:49">
      <c r="A384" s="57" t="s">
        <v>2312</v>
      </c>
      <c r="B384" s="57" t="s">
        <v>2313</v>
      </c>
      <c r="C384" s="57"/>
      <c r="D384" s="57" t="s">
        <v>2304</v>
      </c>
      <c r="E384" s="57" t="s">
        <v>2314</v>
      </c>
      <c r="F384" s="57" t="s">
        <v>2315</v>
      </c>
      <c r="G384" s="57" t="s">
        <v>1122</v>
      </c>
      <c r="H384" s="57" t="s">
        <v>288</v>
      </c>
      <c r="I384" s="57" t="s">
        <v>1859</v>
      </c>
      <c r="J384" s="136">
        <v>7732718655</v>
      </c>
      <c r="K384" s="57" t="s">
        <v>146</v>
      </c>
      <c r="L384">
        <v>2</v>
      </c>
      <c r="M384">
        <v>10</v>
      </c>
      <c r="N384">
        <v>4</v>
      </c>
      <c r="O384" s="65">
        <v>16</v>
      </c>
      <c r="P384" s="58">
        <v>22</v>
      </c>
      <c r="Q384" s="58">
        <v>15</v>
      </c>
      <c r="R384" s="58">
        <v>15</v>
      </c>
      <c r="S384" s="58">
        <v>15</v>
      </c>
      <c r="T384" s="58">
        <v>14</v>
      </c>
      <c r="U384" s="58">
        <v>21</v>
      </c>
      <c r="V384" s="58">
        <v>21</v>
      </c>
      <c r="W384" s="58">
        <v>20</v>
      </c>
      <c r="X384" s="58">
        <v>21</v>
      </c>
      <c r="Y384" s="58">
        <v>22</v>
      </c>
      <c r="Z384" s="58">
        <v>0</v>
      </c>
      <c r="AA384" s="58">
        <v>0</v>
      </c>
      <c r="AB384" s="58">
        <v>0</v>
      </c>
      <c r="AC384" s="58">
        <v>0</v>
      </c>
      <c r="AD384" s="58">
        <v>0</v>
      </c>
      <c r="AE384" s="58">
        <v>0</v>
      </c>
      <c r="AF384" s="58">
        <v>0</v>
      </c>
      <c r="AG384" s="58">
        <v>0</v>
      </c>
      <c r="AH384" s="58">
        <v>0</v>
      </c>
      <c r="AI384" s="58">
        <v>0</v>
      </c>
      <c r="AJ384" s="58">
        <v>0</v>
      </c>
      <c r="AK384" s="58">
        <v>17</v>
      </c>
      <c r="AL384" s="58">
        <v>165</v>
      </c>
      <c r="AM384" s="58" t="s">
        <v>290</v>
      </c>
      <c r="AN384" s="58">
        <v>0</v>
      </c>
      <c r="AO384" s="58">
        <v>0</v>
      </c>
      <c r="AP384" s="58">
        <v>0</v>
      </c>
      <c r="AQ384" s="58">
        <v>95</v>
      </c>
      <c r="AR384" s="58">
        <v>91</v>
      </c>
      <c r="AS384" s="58">
        <v>0</v>
      </c>
      <c r="AT384" s="58">
        <v>0</v>
      </c>
      <c r="AU384" s="58">
        <v>186</v>
      </c>
      <c r="AV384" s="58">
        <v>186</v>
      </c>
      <c r="AW384" s="57"/>
    </row>
    <row r="385" spans="1:49">
      <c r="A385" s="57" t="s">
        <v>2316</v>
      </c>
      <c r="B385" s="57" t="s">
        <v>2317</v>
      </c>
      <c r="C385" s="57" t="s">
        <v>1570</v>
      </c>
      <c r="D385" s="57" t="s">
        <v>2318</v>
      </c>
      <c r="E385" s="57" t="s">
        <v>2319</v>
      </c>
      <c r="F385" s="57" t="s">
        <v>2320</v>
      </c>
      <c r="G385" s="57" t="s">
        <v>1122</v>
      </c>
      <c r="H385" s="57" t="s">
        <v>288</v>
      </c>
      <c r="I385" s="57" t="s">
        <v>1790</v>
      </c>
      <c r="J385" s="136">
        <v>7733755711</v>
      </c>
      <c r="K385" s="57" t="s">
        <v>146</v>
      </c>
      <c r="L385">
        <v>1</v>
      </c>
      <c r="M385">
        <v>9</v>
      </c>
      <c r="N385">
        <v>5</v>
      </c>
      <c r="O385" s="65">
        <v>15</v>
      </c>
      <c r="P385" s="58">
        <v>21</v>
      </c>
      <c r="Q385" s="58">
        <v>21</v>
      </c>
      <c r="R385" s="58" t="s">
        <v>290</v>
      </c>
      <c r="S385" s="58">
        <v>18</v>
      </c>
      <c r="T385" s="58">
        <v>23</v>
      </c>
      <c r="U385" s="58">
        <v>14</v>
      </c>
      <c r="V385" s="58">
        <v>14</v>
      </c>
      <c r="W385" s="58">
        <v>12</v>
      </c>
      <c r="X385" s="58">
        <v>11</v>
      </c>
      <c r="Y385" s="58">
        <v>17</v>
      </c>
      <c r="Z385" s="58">
        <v>0</v>
      </c>
      <c r="AA385" s="58">
        <v>0</v>
      </c>
      <c r="AB385" s="58">
        <v>0</v>
      </c>
      <c r="AC385" s="58">
        <v>0</v>
      </c>
      <c r="AD385" s="58">
        <v>0</v>
      </c>
      <c r="AE385" s="58">
        <v>0</v>
      </c>
      <c r="AF385" s="58">
        <v>0</v>
      </c>
      <c r="AG385" s="58">
        <v>0</v>
      </c>
      <c r="AH385" s="58">
        <v>0</v>
      </c>
      <c r="AI385" s="58">
        <v>0</v>
      </c>
      <c r="AJ385" s="58">
        <v>0</v>
      </c>
      <c r="AK385" s="58">
        <v>0</v>
      </c>
      <c r="AL385" s="58" t="s">
        <v>290</v>
      </c>
      <c r="AM385" s="58">
        <v>140</v>
      </c>
      <c r="AN385" s="58">
        <v>0</v>
      </c>
      <c r="AO385" s="58">
        <v>14</v>
      </c>
      <c r="AP385" s="58" t="s">
        <v>290</v>
      </c>
      <c r="AQ385" s="58">
        <v>93</v>
      </c>
      <c r="AR385" s="58">
        <v>67</v>
      </c>
      <c r="AS385" s="58">
        <v>0</v>
      </c>
      <c r="AT385" s="58">
        <v>0</v>
      </c>
      <c r="AU385" s="58">
        <v>80</v>
      </c>
      <c r="AV385" s="58">
        <v>160</v>
      </c>
      <c r="AW385" s="57"/>
    </row>
    <row r="386" spans="1:49">
      <c r="A386" s="57" t="s">
        <v>2321</v>
      </c>
      <c r="B386" s="57" t="s">
        <v>2322</v>
      </c>
      <c r="C386" s="57" t="s">
        <v>353</v>
      </c>
      <c r="D386" s="57" t="s">
        <v>478</v>
      </c>
      <c r="E386" s="57" t="s">
        <v>2323</v>
      </c>
      <c r="F386" s="57" t="s">
        <v>2324</v>
      </c>
      <c r="G386" s="57" t="s">
        <v>1122</v>
      </c>
      <c r="H386" s="57" t="s">
        <v>288</v>
      </c>
      <c r="I386" s="57" t="s">
        <v>1711</v>
      </c>
      <c r="J386" s="136">
        <v>3128294153</v>
      </c>
      <c r="K386" s="57" t="s">
        <v>146</v>
      </c>
      <c r="L386">
        <v>3</v>
      </c>
      <c r="M386">
        <v>14</v>
      </c>
      <c r="N386">
        <v>5</v>
      </c>
      <c r="O386" s="65">
        <v>22</v>
      </c>
      <c r="P386" s="58">
        <v>21</v>
      </c>
      <c r="Q386" s="58">
        <v>15</v>
      </c>
      <c r="R386" s="58">
        <v>17</v>
      </c>
      <c r="S386" s="58">
        <v>20</v>
      </c>
      <c r="T386" s="58">
        <v>16</v>
      </c>
      <c r="U386" s="58">
        <v>18</v>
      </c>
      <c r="V386" s="58">
        <v>21</v>
      </c>
      <c r="W386" s="58">
        <v>18</v>
      </c>
      <c r="X386" s="58">
        <v>12</v>
      </c>
      <c r="Y386" s="58">
        <v>23</v>
      </c>
      <c r="Z386" s="58">
        <v>0</v>
      </c>
      <c r="AA386" s="58">
        <v>0</v>
      </c>
      <c r="AB386" s="58">
        <v>0</v>
      </c>
      <c r="AC386" s="58">
        <v>0</v>
      </c>
      <c r="AD386" s="58">
        <v>0</v>
      </c>
      <c r="AE386" s="58">
        <v>0</v>
      </c>
      <c r="AF386" s="58">
        <v>0</v>
      </c>
      <c r="AG386" s="58">
        <v>0</v>
      </c>
      <c r="AH386" s="58">
        <v>0</v>
      </c>
      <c r="AI386" s="58">
        <v>0</v>
      </c>
      <c r="AJ386" s="58">
        <v>0</v>
      </c>
      <c r="AK386" s="58">
        <v>0</v>
      </c>
      <c r="AL386" s="58" t="s">
        <v>290</v>
      </c>
      <c r="AM386" s="58">
        <v>153</v>
      </c>
      <c r="AN386" s="58">
        <v>0</v>
      </c>
      <c r="AO386" s="58" t="s">
        <v>290</v>
      </c>
      <c r="AP386" s="58">
        <v>14</v>
      </c>
      <c r="AQ386" s="58">
        <v>99</v>
      </c>
      <c r="AR386" s="58">
        <v>82</v>
      </c>
      <c r="AS386" s="58">
        <v>0</v>
      </c>
      <c r="AT386" s="58">
        <v>0</v>
      </c>
      <c r="AU386" s="58">
        <v>167</v>
      </c>
      <c r="AV386" s="58">
        <v>181</v>
      </c>
      <c r="AW386" s="57"/>
    </row>
    <row r="387" spans="1:49">
      <c r="A387" s="57" t="s">
        <v>2325</v>
      </c>
      <c r="B387" s="57" t="s">
        <v>2326</v>
      </c>
      <c r="C387" s="57" t="s">
        <v>314</v>
      </c>
      <c r="D387" s="57" t="s">
        <v>2327</v>
      </c>
      <c r="E387" s="57" t="s">
        <v>2328</v>
      </c>
      <c r="F387" s="57" t="s">
        <v>2329</v>
      </c>
      <c r="G387" s="57" t="s">
        <v>1122</v>
      </c>
      <c r="H387" s="57" t="s">
        <v>288</v>
      </c>
      <c r="I387" s="57" t="s">
        <v>1830</v>
      </c>
      <c r="J387" s="136">
        <v>7736262655</v>
      </c>
      <c r="K387" s="57" t="s">
        <v>146</v>
      </c>
      <c r="L387">
        <v>3.5</v>
      </c>
      <c r="M387">
        <v>11</v>
      </c>
      <c r="N387">
        <v>3.5</v>
      </c>
      <c r="O387" s="65">
        <v>18</v>
      </c>
      <c r="P387" s="58">
        <v>30</v>
      </c>
      <c r="Q387" s="58">
        <v>20</v>
      </c>
      <c r="R387" s="58">
        <v>13</v>
      </c>
      <c r="S387" s="58">
        <v>21</v>
      </c>
      <c r="T387" s="58">
        <v>17</v>
      </c>
      <c r="U387" s="58">
        <v>19</v>
      </c>
      <c r="V387" s="58">
        <v>18</v>
      </c>
      <c r="W387" s="58">
        <v>20</v>
      </c>
      <c r="X387" s="58">
        <v>17</v>
      </c>
      <c r="Y387" s="58">
        <v>19</v>
      </c>
      <c r="Z387" s="58">
        <v>0</v>
      </c>
      <c r="AA387" s="58">
        <v>0</v>
      </c>
      <c r="AB387" s="58">
        <v>0</v>
      </c>
      <c r="AC387" s="58">
        <v>0</v>
      </c>
      <c r="AD387" s="58">
        <v>0</v>
      </c>
      <c r="AE387" s="58">
        <v>0</v>
      </c>
      <c r="AF387" s="58">
        <v>0</v>
      </c>
      <c r="AG387" s="58">
        <v>0</v>
      </c>
      <c r="AH387" s="58">
        <v>0</v>
      </c>
      <c r="AI387" s="58">
        <v>0</v>
      </c>
      <c r="AJ387" s="58">
        <v>0</v>
      </c>
      <c r="AK387" s="58">
        <v>0</v>
      </c>
      <c r="AL387" s="58">
        <v>193</v>
      </c>
      <c r="AM387" s="58">
        <v>0</v>
      </c>
      <c r="AN387" s="58">
        <v>0</v>
      </c>
      <c r="AO387" s="58" t="s">
        <v>290</v>
      </c>
      <c r="AP387" s="58">
        <v>0</v>
      </c>
      <c r="AQ387" s="58">
        <v>102</v>
      </c>
      <c r="AR387" s="58">
        <v>92</v>
      </c>
      <c r="AS387" s="58">
        <v>0</v>
      </c>
      <c r="AT387" s="58">
        <v>0</v>
      </c>
      <c r="AU387" s="58">
        <v>194</v>
      </c>
      <c r="AV387" s="58">
        <v>194</v>
      </c>
      <c r="AW387" s="57"/>
    </row>
    <row r="388" spans="1:49">
      <c r="A388" s="57" t="s">
        <v>2330</v>
      </c>
      <c r="B388" s="57" t="s">
        <v>2331</v>
      </c>
      <c r="C388" s="57"/>
      <c r="D388" s="57" t="s">
        <v>1593</v>
      </c>
      <c r="E388" s="57" t="s">
        <v>2332</v>
      </c>
      <c r="F388" s="57" t="s">
        <v>2333</v>
      </c>
      <c r="G388" s="57" t="s">
        <v>1122</v>
      </c>
      <c r="H388" s="57" t="s">
        <v>288</v>
      </c>
      <c r="I388" s="57" t="s">
        <v>1845</v>
      </c>
      <c r="J388" s="136">
        <v>7732482500</v>
      </c>
      <c r="K388" s="57" t="s">
        <v>146</v>
      </c>
      <c r="L388">
        <v>4.5</v>
      </c>
      <c r="M388">
        <v>33.200000000000003</v>
      </c>
      <c r="N388">
        <v>17.2</v>
      </c>
      <c r="O388" s="65">
        <v>54.9</v>
      </c>
      <c r="P388" s="58">
        <v>62</v>
      </c>
      <c r="Q388" s="58">
        <v>30</v>
      </c>
      <c r="R388" s="58">
        <v>40</v>
      </c>
      <c r="S388" s="58">
        <v>40</v>
      </c>
      <c r="T388" s="58">
        <v>30</v>
      </c>
      <c r="U388" s="58">
        <v>34</v>
      </c>
      <c r="V388" s="58">
        <v>41</v>
      </c>
      <c r="W388" s="58">
        <v>43</v>
      </c>
      <c r="X388" s="58">
        <v>39</v>
      </c>
      <c r="Y388" s="58">
        <v>41</v>
      </c>
      <c r="Z388" s="58">
        <v>0</v>
      </c>
      <c r="AA388" s="58">
        <v>0</v>
      </c>
      <c r="AB388" s="58">
        <v>0</v>
      </c>
      <c r="AC388" s="58">
        <v>0</v>
      </c>
      <c r="AD388" s="58">
        <v>0</v>
      </c>
      <c r="AE388" s="58">
        <v>0</v>
      </c>
      <c r="AF388" s="58">
        <v>0</v>
      </c>
      <c r="AG388" s="58" t="s">
        <v>290</v>
      </c>
      <c r="AH388" s="58">
        <v>15</v>
      </c>
      <c r="AI388" s="58">
        <v>0</v>
      </c>
      <c r="AJ388" s="58">
        <v>0</v>
      </c>
      <c r="AK388" s="58">
        <v>13</v>
      </c>
      <c r="AL388" s="58">
        <v>0</v>
      </c>
      <c r="AM388" s="58">
        <v>35</v>
      </c>
      <c r="AN388" s="58">
        <v>0</v>
      </c>
      <c r="AO388" s="58">
        <v>361</v>
      </c>
      <c r="AP388" s="58" t="s">
        <v>290</v>
      </c>
      <c r="AQ388" s="58">
        <v>233</v>
      </c>
      <c r="AR388" s="58">
        <v>184</v>
      </c>
      <c r="AS388" s="58">
        <v>0</v>
      </c>
      <c r="AT388" s="58">
        <v>0</v>
      </c>
      <c r="AU388" s="58" t="s">
        <v>290</v>
      </c>
      <c r="AV388" s="58">
        <v>417</v>
      </c>
      <c r="AW388" s="57"/>
    </row>
    <row r="389" spans="1:49">
      <c r="A389" s="57" t="s">
        <v>2334</v>
      </c>
      <c r="B389" s="57" t="s">
        <v>2335</v>
      </c>
      <c r="C389" s="57"/>
      <c r="D389" s="57" t="s">
        <v>2336</v>
      </c>
      <c r="E389" s="57" t="s">
        <v>2337</v>
      </c>
      <c r="F389" s="57" t="s">
        <v>2338</v>
      </c>
      <c r="G389" s="57" t="s">
        <v>1122</v>
      </c>
      <c r="H389" s="57" t="s">
        <v>288</v>
      </c>
      <c r="I389" s="57" t="s">
        <v>2005</v>
      </c>
      <c r="J389" s="136">
        <v>7733484629</v>
      </c>
      <c r="K389" s="57" t="s">
        <v>146</v>
      </c>
      <c r="L389">
        <v>5</v>
      </c>
      <c r="M389">
        <v>25</v>
      </c>
      <c r="N389">
        <v>22</v>
      </c>
      <c r="O389" s="65">
        <v>52</v>
      </c>
      <c r="P389" s="58">
        <v>101</v>
      </c>
      <c r="Q389" s="58">
        <v>48</v>
      </c>
      <c r="R389" s="58">
        <v>52</v>
      </c>
      <c r="S389" s="58">
        <v>48</v>
      </c>
      <c r="T389" s="58">
        <v>50</v>
      </c>
      <c r="U389" s="58">
        <v>45</v>
      </c>
      <c r="V389" s="58">
        <v>47</v>
      </c>
      <c r="W389" s="58">
        <v>43</v>
      </c>
      <c r="X389" s="58">
        <v>50</v>
      </c>
      <c r="Y389" s="58">
        <v>44</v>
      </c>
      <c r="Z389" s="58">
        <v>0</v>
      </c>
      <c r="AA389" s="58">
        <v>0</v>
      </c>
      <c r="AB389" s="58">
        <v>0</v>
      </c>
      <c r="AC389" s="58">
        <v>0</v>
      </c>
      <c r="AD389" s="58">
        <v>0</v>
      </c>
      <c r="AE389" s="58">
        <v>0</v>
      </c>
      <c r="AF389" s="58">
        <v>0</v>
      </c>
      <c r="AG389" s="58">
        <v>0</v>
      </c>
      <c r="AH389" s="58">
        <v>0</v>
      </c>
      <c r="AI389" s="58">
        <v>0</v>
      </c>
      <c r="AJ389" s="58">
        <v>0</v>
      </c>
      <c r="AK389" s="58">
        <v>15</v>
      </c>
      <c r="AL389" s="58" t="s">
        <v>290</v>
      </c>
      <c r="AM389" s="58">
        <v>14</v>
      </c>
      <c r="AN389" s="58" t="s">
        <v>290</v>
      </c>
      <c r="AO389" s="58">
        <v>478</v>
      </c>
      <c r="AP389" s="58">
        <v>19</v>
      </c>
      <c r="AQ389" s="58">
        <v>243</v>
      </c>
      <c r="AR389" s="58">
        <v>285</v>
      </c>
      <c r="AS389" s="58">
        <v>0</v>
      </c>
      <c r="AT389" s="58">
        <v>0</v>
      </c>
      <c r="AU389" s="58">
        <v>0</v>
      </c>
      <c r="AV389" s="58">
        <v>528</v>
      </c>
      <c r="AW389" s="57"/>
    </row>
    <row r="390" spans="1:49">
      <c r="A390" s="57" t="s">
        <v>2339</v>
      </c>
      <c r="B390" s="57" t="s">
        <v>2340</v>
      </c>
      <c r="C390" s="57" t="s">
        <v>418</v>
      </c>
      <c r="D390" s="57" t="s">
        <v>2341</v>
      </c>
      <c r="E390" s="57" t="s">
        <v>1018</v>
      </c>
      <c r="F390" s="57" t="s">
        <v>2342</v>
      </c>
      <c r="G390" s="57" t="s">
        <v>1122</v>
      </c>
      <c r="H390" s="57" t="s">
        <v>288</v>
      </c>
      <c r="I390" s="57" t="s">
        <v>2012</v>
      </c>
      <c r="J390" s="136">
        <v>7737341386</v>
      </c>
      <c r="K390" s="57" t="s">
        <v>146</v>
      </c>
      <c r="L390">
        <v>1</v>
      </c>
      <c r="M390">
        <v>10</v>
      </c>
      <c r="N390">
        <v>4</v>
      </c>
      <c r="O390" s="65">
        <v>15</v>
      </c>
      <c r="P390" s="58">
        <v>18</v>
      </c>
      <c r="Q390" s="58">
        <v>16</v>
      </c>
      <c r="R390" s="58">
        <v>16</v>
      </c>
      <c r="S390" s="58">
        <v>12</v>
      </c>
      <c r="T390" s="58">
        <v>15</v>
      </c>
      <c r="U390" s="58" t="s">
        <v>290</v>
      </c>
      <c r="V390" s="58" t="s">
        <v>290</v>
      </c>
      <c r="W390" s="58">
        <v>17</v>
      </c>
      <c r="X390" s="58">
        <v>12</v>
      </c>
      <c r="Y390" s="58">
        <v>10</v>
      </c>
      <c r="Z390" s="58">
        <v>0</v>
      </c>
      <c r="AA390" s="58">
        <v>0</v>
      </c>
      <c r="AB390" s="58">
        <v>0</v>
      </c>
      <c r="AC390" s="58">
        <v>0</v>
      </c>
      <c r="AD390" s="58">
        <v>0</v>
      </c>
      <c r="AE390" s="58">
        <v>0</v>
      </c>
      <c r="AF390" s="58">
        <v>0</v>
      </c>
      <c r="AG390" s="58">
        <v>0</v>
      </c>
      <c r="AH390" s="58">
        <v>0</v>
      </c>
      <c r="AI390" s="58">
        <v>0</v>
      </c>
      <c r="AJ390" s="58">
        <v>0</v>
      </c>
      <c r="AK390" s="58">
        <v>0</v>
      </c>
      <c r="AL390" s="58">
        <v>113</v>
      </c>
      <c r="AM390" s="58">
        <v>0</v>
      </c>
      <c r="AN390" s="58">
        <v>0</v>
      </c>
      <c r="AO390" s="58">
        <v>0</v>
      </c>
      <c r="AP390" s="58">
        <v>20</v>
      </c>
      <c r="AQ390" s="58">
        <v>77</v>
      </c>
      <c r="AR390" s="58">
        <v>56</v>
      </c>
      <c r="AS390" s="58">
        <v>0</v>
      </c>
      <c r="AT390" s="58">
        <v>0</v>
      </c>
      <c r="AU390" s="58">
        <v>108</v>
      </c>
      <c r="AV390" s="58">
        <v>133</v>
      </c>
      <c r="AW390" s="57"/>
    </row>
    <row r="391" spans="1:49">
      <c r="A391" s="57" t="s">
        <v>2343</v>
      </c>
      <c r="B391" s="57" t="s">
        <v>2344</v>
      </c>
      <c r="C391" s="57" t="s">
        <v>418</v>
      </c>
      <c r="D391" s="57" t="s">
        <v>2345</v>
      </c>
      <c r="E391" s="57" t="s">
        <v>2346</v>
      </c>
      <c r="F391" s="57" t="s">
        <v>2347</v>
      </c>
      <c r="G391" s="57" t="s">
        <v>1122</v>
      </c>
      <c r="H391" s="57" t="s">
        <v>288</v>
      </c>
      <c r="I391" s="57" t="s">
        <v>1901</v>
      </c>
      <c r="J391" s="136">
        <v>7735490909</v>
      </c>
      <c r="K391" s="57" t="s">
        <v>146</v>
      </c>
      <c r="L391">
        <v>3</v>
      </c>
      <c r="M391">
        <v>27</v>
      </c>
      <c r="N391">
        <v>8.5</v>
      </c>
      <c r="O391" s="65">
        <v>38.5</v>
      </c>
      <c r="P391" s="58">
        <v>61</v>
      </c>
      <c r="Q391" s="58">
        <v>32</v>
      </c>
      <c r="R391" s="58">
        <v>37</v>
      </c>
      <c r="S391" s="58">
        <v>38</v>
      </c>
      <c r="T391" s="58">
        <v>37</v>
      </c>
      <c r="U391" s="58">
        <v>28</v>
      </c>
      <c r="V391" s="58">
        <v>33</v>
      </c>
      <c r="W391" s="58">
        <v>36</v>
      </c>
      <c r="X391" s="58">
        <v>38</v>
      </c>
      <c r="Y391" s="58">
        <v>31</v>
      </c>
      <c r="Z391" s="58">
        <v>0</v>
      </c>
      <c r="AA391" s="58">
        <v>0</v>
      </c>
      <c r="AB391" s="58">
        <v>0</v>
      </c>
      <c r="AC391" s="58">
        <v>0</v>
      </c>
      <c r="AD391" s="58" t="s">
        <v>290</v>
      </c>
      <c r="AE391" s="58">
        <v>0</v>
      </c>
      <c r="AF391" s="58">
        <v>0</v>
      </c>
      <c r="AG391" s="58">
        <v>0</v>
      </c>
      <c r="AH391" s="58">
        <v>0</v>
      </c>
      <c r="AI391" s="58">
        <v>0</v>
      </c>
      <c r="AJ391" s="58" t="s">
        <v>290</v>
      </c>
      <c r="AK391" s="58" t="s">
        <v>290</v>
      </c>
      <c r="AL391" s="58">
        <v>0</v>
      </c>
      <c r="AM391" s="58" t="s">
        <v>290</v>
      </c>
      <c r="AN391" s="58">
        <v>0</v>
      </c>
      <c r="AO391" s="58">
        <v>340</v>
      </c>
      <c r="AP391" s="58">
        <v>21</v>
      </c>
      <c r="AQ391" s="58">
        <v>187</v>
      </c>
      <c r="AR391" s="58">
        <v>185</v>
      </c>
      <c r="AS391" s="58">
        <v>0</v>
      </c>
      <c r="AT391" s="58">
        <v>0</v>
      </c>
      <c r="AU391" s="58">
        <v>0</v>
      </c>
      <c r="AV391" s="58">
        <v>372</v>
      </c>
      <c r="AW391" s="57"/>
    </row>
    <row r="392" spans="1:49">
      <c r="A392" s="57" t="s">
        <v>2348</v>
      </c>
      <c r="B392" s="57" t="s">
        <v>2349</v>
      </c>
      <c r="C392" s="57" t="s">
        <v>283</v>
      </c>
      <c r="D392" s="57" t="s">
        <v>2350</v>
      </c>
      <c r="E392" s="57" t="s">
        <v>2351</v>
      </c>
      <c r="F392" s="57" t="s">
        <v>2352</v>
      </c>
      <c r="G392" s="57" t="s">
        <v>1122</v>
      </c>
      <c r="H392" s="57" t="s">
        <v>288</v>
      </c>
      <c r="I392" s="57" t="s">
        <v>1717</v>
      </c>
      <c r="J392" s="136">
        <v>7734454737</v>
      </c>
      <c r="K392" s="57" t="s">
        <v>146</v>
      </c>
      <c r="L392">
        <v>3</v>
      </c>
      <c r="M392">
        <v>46</v>
      </c>
      <c r="N392">
        <v>4</v>
      </c>
      <c r="O392" s="65">
        <v>53</v>
      </c>
      <c r="P392" s="58">
        <v>67</v>
      </c>
      <c r="Q392" s="58">
        <v>44</v>
      </c>
      <c r="R392" s="58">
        <v>45</v>
      </c>
      <c r="S392" s="58">
        <v>40</v>
      </c>
      <c r="T392" s="58">
        <v>56</v>
      </c>
      <c r="U392" s="58">
        <v>68</v>
      </c>
      <c r="V392" s="58">
        <v>55</v>
      </c>
      <c r="W392" s="58">
        <v>59</v>
      </c>
      <c r="X392" s="58">
        <v>61</v>
      </c>
      <c r="Y392" s="58">
        <v>62</v>
      </c>
      <c r="Z392" s="58">
        <v>0</v>
      </c>
      <c r="AA392" s="58">
        <v>0</v>
      </c>
      <c r="AB392" s="58">
        <v>0</v>
      </c>
      <c r="AC392" s="58">
        <v>0</v>
      </c>
      <c r="AD392" s="58">
        <v>0</v>
      </c>
      <c r="AE392" s="58">
        <v>0</v>
      </c>
      <c r="AF392" s="58">
        <v>0</v>
      </c>
      <c r="AG392" s="58">
        <v>0</v>
      </c>
      <c r="AH392" s="58">
        <v>0</v>
      </c>
      <c r="AI392" s="58">
        <v>0</v>
      </c>
      <c r="AJ392" s="58">
        <v>0</v>
      </c>
      <c r="AK392" s="58">
        <v>0</v>
      </c>
      <c r="AL392" s="58" t="s">
        <v>290</v>
      </c>
      <c r="AM392" s="58">
        <v>28</v>
      </c>
      <c r="AN392" s="58">
        <v>0</v>
      </c>
      <c r="AO392" s="58">
        <v>522</v>
      </c>
      <c r="AP392" s="58" t="s">
        <v>290</v>
      </c>
      <c r="AQ392" s="58">
        <v>266</v>
      </c>
      <c r="AR392" s="58">
        <v>291</v>
      </c>
      <c r="AS392" s="58">
        <v>0</v>
      </c>
      <c r="AT392" s="58">
        <v>0</v>
      </c>
      <c r="AU392" s="58">
        <v>0</v>
      </c>
      <c r="AV392" s="58">
        <v>557</v>
      </c>
      <c r="AW392" s="57"/>
    </row>
    <row r="393" spans="1:49">
      <c r="A393" s="57" t="s">
        <v>2353</v>
      </c>
      <c r="B393" s="57" t="s">
        <v>2354</v>
      </c>
      <c r="C393" s="57"/>
      <c r="D393" s="57" t="s">
        <v>886</v>
      </c>
      <c r="E393" s="57" t="s">
        <v>2355</v>
      </c>
      <c r="F393" s="57" t="s">
        <v>2356</v>
      </c>
      <c r="G393" s="57" t="s">
        <v>1122</v>
      </c>
      <c r="H393" s="57" t="s">
        <v>288</v>
      </c>
      <c r="I393" s="57" t="s">
        <v>1980</v>
      </c>
      <c r="J393" s="136">
        <v>7734861334</v>
      </c>
      <c r="K393" s="57" t="s">
        <v>146</v>
      </c>
      <c r="L393">
        <v>1</v>
      </c>
      <c r="M393">
        <v>23.5</v>
      </c>
      <c r="N393">
        <v>14</v>
      </c>
      <c r="O393" s="65">
        <v>38.5</v>
      </c>
      <c r="P393" s="58">
        <v>80</v>
      </c>
      <c r="Q393" s="58">
        <v>31</v>
      </c>
      <c r="R393" s="58">
        <v>27</v>
      </c>
      <c r="S393" s="58">
        <v>23</v>
      </c>
      <c r="T393" s="58">
        <v>14</v>
      </c>
      <c r="U393" s="58">
        <v>18</v>
      </c>
      <c r="V393" s="58">
        <v>20</v>
      </c>
      <c r="W393" s="58">
        <v>10</v>
      </c>
      <c r="X393" s="58">
        <v>21</v>
      </c>
      <c r="Y393" s="58">
        <v>12</v>
      </c>
      <c r="Z393" s="58">
        <v>0</v>
      </c>
      <c r="AA393" s="58">
        <v>0</v>
      </c>
      <c r="AB393" s="58">
        <v>0</v>
      </c>
      <c r="AC393" s="58">
        <v>0</v>
      </c>
      <c r="AD393" s="58">
        <v>0</v>
      </c>
      <c r="AE393" s="58">
        <v>0</v>
      </c>
      <c r="AF393" s="58">
        <v>0</v>
      </c>
      <c r="AG393" s="58">
        <v>0</v>
      </c>
      <c r="AH393" s="58">
        <v>0</v>
      </c>
      <c r="AI393" s="58">
        <v>0</v>
      </c>
      <c r="AJ393" s="58">
        <v>0</v>
      </c>
      <c r="AK393" s="58" t="s">
        <v>290</v>
      </c>
      <c r="AL393" s="58" t="s">
        <v>290</v>
      </c>
      <c r="AM393" s="58">
        <v>69</v>
      </c>
      <c r="AN393" s="58">
        <v>0</v>
      </c>
      <c r="AO393" s="58">
        <v>140</v>
      </c>
      <c r="AP393" s="58">
        <v>38</v>
      </c>
      <c r="AQ393" s="58">
        <v>124</v>
      </c>
      <c r="AR393" s="58">
        <v>132</v>
      </c>
      <c r="AS393" s="58">
        <v>0</v>
      </c>
      <c r="AT393" s="58">
        <v>0</v>
      </c>
      <c r="AU393" s="58">
        <v>53</v>
      </c>
      <c r="AV393" s="58">
        <v>256</v>
      </c>
      <c r="AW393" s="57"/>
    </row>
    <row r="394" spans="1:49">
      <c r="A394" s="57" t="s">
        <v>2357</v>
      </c>
      <c r="B394" s="57" t="s">
        <v>2358</v>
      </c>
      <c r="C394" s="57" t="s">
        <v>283</v>
      </c>
      <c r="D394" s="57" t="s">
        <v>2359</v>
      </c>
      <c r="E394" s="57" t="s">
        <v>2360</v>
      </c>
      <c r="F394" s="57" t="s">
        <v>2361</v>
      </c>
      <c r="G394" s="57" t="s">
        <v>1122</v>
      </c>
      <c r="H394" s="57" t="s">
        <v>288</v>
      </c>
      <c r="I394" s="57" t="s">
        <v>2362</v>
      </c>
      <c r="J394" s="136">
        <v>7737852331</v>
      </c>
      <c r="K394" s="57" t="s">
        <v>146</v>
      </c>
      <c r="L394">
        <v>1</v>
      </c>
      <c r="M394">
        <v>7</v>
      </c>
      <c r="N394">
        <v>6</v>
      </c>
      <c r="O394" s="65">
        <v>14</v>
      </c>
      <c r="P394" s="58">
        <v>21</v>
      </c>
      <c r="Q394" s="58">
        <v>24</v>
      </c>
      <c r="R394" s="58">
        <v>13</v>
      </c>
      <c r="S394" s="58">
        <v>19</v>
      </c>
      <c r="T394" s="58" t="s">
        <v>290</v>
      </c>
      <c r="U394" s="58">
        <v>10</v>
      </c>
      <c r="V394" s="58" t="s">
        <v>290</v>
      </c>
      <c r="W394" s="58">
        <v>17</v>
      </c>
      <c r="X394" s="58" t="s">
        <v>290</v>
      </c>
      <c r="Y394" s="58">
        <v>12</v>
      </c>
      <c r="Z394" s="58">
        <v>0</v>
      </c>
      <c r="AA394" s="58">
        <v>0</v>
      </c>
      <c r="AB394" s="58">
        <v>0</v>
      </c>
      <c r="AC394" s="58">
        <v>0</v>
      </c>
      <c r="AD394" s="58">
        <v>0</v>
      </c>
      <c r="AE394" s="58">
        <v>0</v>
      </c>
      <c r="AF394" s="58">
        <v>0</v>
      </c>
      <c r="AG394" s="58">
        <v>0</v>
      </c>
      <c r="AH394" s="58">
        <v>0</v>
      </c>
      <c r="AI394" s="58">
        <v>0</v>
      </c>
      <c r="AJ394" s="58">
        <v>0</v>
      </c>
      <c r="AK394" s="58">
        <v>0</v>
      </c>
      <c r="AL394" s="58">
        <v>135</v>
      </c>
      <c r="AM394" s="58">
        <v>0</v>
      </c>
      <c r="AN394" s="58">
        <v>0</v>
      </c>
      <c r="AO394" s="58">
        <v>0</v>
      </c>
      <c r="AP394" s="58" t="s">
        <v>290</v>
      </c>
      <c r="AQ394" s="58">
        <v>74</v>
      </c>
      <c r="AR394" s="58">
        <v>63</v>
      </c>
      <c r="AS394" s="58">
        <v>0</v>
      </c>
      <c r="AT394" s="58">
        <v>0</v>
      </c>
      <c r="AU394" s="58">
        <v>103</v>
      </c>
      <c r="AV394" s="58">
        <v>137</v>
      </c>
      <c r="AW394" s="57"/>
    </row>
    <row r="395" spans="1:49">
      <c r="A395" s="57" t="s">
        <v>2363</v>
      </c>
      <c r="B395" s="57" t="s">
        <v>2364</v>
      </c>
      <c r="C395" s="57" t="s">
        <v>353</v>
      </c>
      <c r="D395" s="57" t="s">
        <v>478</v>
      </c>
      <c r="E395" s="57" t="s">
        <v>1720</v>
      </c>
      <c r="F395" s="57" t="s">
        <v>2365</v>
      </c>
      <c r="G395" s="57" t="s">
        <v>1122</v>
      </c>
      <c r="H395" s="57" t="s">
        <v>288</v>
      </c>
      <c r="I395" s="57" t="s">
        <v>1722</v>
      </c>
      <c r="J395" s="136">
        <v>3128427668</v>
      </c>
      <c r="K395" s="57" t="s">
        <v>146</v>
      </c>
      <c r="L395">
        <v>1</v>
      </c>
      <c r="M395">
        <v>6</v>
      </c>
      <c r="N395">
        <v>1</v>
      </c>
      <c r="O395" s="65">
        <v>8</v>
      </c>
      <c r="P395" s="58">
        <v>0</v>
      </c>
      <c r="Q395" s="58">
        <v>0</v>
      </c>
      <c r="R395" s="58">
        <v>0</v>
      </c>
      <c r="S395" s="58">
        <v>0</v>
      </c>
      <c r="T395" s="58">
        <v>15</v>
      </c>
      <c r="U395" s="58">
        <v>14</v>
      </c>
      <c r="V395" s="58">
        <v>16</v>
      </c>
      <c r="W395" s="58">
        <v>14</v>
      </c>
      <c r="X395" s="58">
        <v>16</v>
      </c>
      <c r="Y395" s="58">
        <v>10</v>
      </c>
      <c r="Z395" s="58">
        <v>0</v>
      </c>
      <c r="AA395" s="58">
        <v>0</v>
      </c>
      <c r="AB395" s="58">
        <v>0</v>
      </c>
      <c r="AC395" s="58">
        <v>0</v>
      </c>
      <c r="AD395" s="58">
        <v>0</v>
      </c>
      <c r="AE395" s="58">
        <v>0</v>
      </c>
      <c r="AF395" s="58">
        <v>0</v>
      </c>
      <c r="AG395" s="58">
        <v>0</v>
      </c>
      <c r="AH395" s="58">
        <v>0</v>
      </c>
      <c r="AI395" s="58">
        <v>0</v>
      </c>
      <c r="AJ395" s="58">
        <v>0</v>
      </c>
      <c r="AK395" s="58" t="s">
        <v>290</v>
      </c>
      <c r="AL395" s="58" t="s">
        <v>290</v>
      </c>
      <c r="AM395" s="58">
        <v>15</v>
      </c>
      <c r="AN395" s="58">
        <v>0</v>
      </c>
      <c r="AO395" s="58">
        <v>53</v>
      </c>
      <c r="AP395" s="58">
        <v>10</v>
      </c>
      <c r="AQ395" s="58">
        <v>32</v>
      </c>
      <c r="AR395" s="58">
        <v>53</v>
      </c>
      <c r="AS395" s="58">
        <v>0</v>
      </c>
      <c r="AT395" s="58">
        <v>0</v>
      </c>
      <c r="AU395" s="58" t="s">
        <v>290</v>
      </c>
      <c r="AV395" s="58">
        <v>85</v>
      </c>
      <c r="AW395" s="57"/>
    </row>
    <row r="396" spans="1:49">
      <c r="A396" s="57" t="s">
        <v>2366</v>
      </c>
      <c r="B396" s="57" t="s">
        <v>2367</v>
      </c>
      <c r="C396" s="57"/>
      <c r="D396" s="57" t="s">
        <v>2341</v>
      </c>
      <c r="E396" s="57" t="s">
        <v>1018</v>
      </c>
      <c r="F396" s="57" t="s">
        <v>2368</v>
      </c>
      <c r="G396" s="57" t="s">
        <v>1122</v>
      </c>
      <c r="H396" s="57" t="s">
        <v>288</v>
      </c>
      <c r="I396" s="57" t="s">
        <v>1785</v>
      </c>
      <c r="J396" s="136">
        <v>7732381088</v>
      </c>
      <c r="K396" s="57" t="s">
        <v>146</v>
      </c>
      <c r="L396">
        <v>3</v>
      </c>
      <c r="M396">
        <v>12</v>
      </c>
      <c r="N396">
        <v>8</v>
      </c>
      <c r="O396" s="65">
        <v>23</v>
      </c>
      <c r="P396" s="58">
        <v>24</v>
      </c>
      <c r="Q396" s="58">
        <v>16</v>
      </c>
      <c r="R396" s="58">
        <v>24</v>
      </c>
      <c r="S396" s="58">
        <v>16</v>
      </c>
      <c r="T396" s="58">
        <v>25</v>
      </c>
      <c r="U396" s="58">
        <v>18</v>
      </c>
      <c r="V396" s="58">
        <v>18</v>
      </c>
      <c r="W396" s="58">
        <v>26</v>
      </c>
      <c r="X396" s="58">
        <v>22</v>
      </c>
      <c r="Y396" s="58">
        <v>18</v>
      </c>
      <c r="Z396" s="58">
        <v>0</v>
      </c>
      <c r="AA396" s="58">
        <v>0</v>
      </c>
      <c r="AB396" s="58">
        <v>0</v>
      </c>
      <c r="AC396" s="58">
        <v>0</v>
      </c>
      <c r="AD396" s="58">
        <v>0</v>
      </c>
      <c r="AE396" s="58">
        <v>0</v>
      </c>
      <c r="AF396" s="58">
        <v>0</v>
      </c>
      <c r="AG396" s="58">
        <v>0</v>
      </c>
      <c r="AH396" s="58">
        <v>0</v>
      </c>
      <c r="AI396" s="58">
        <v>0</v>
      </c>
      <c r="AJ396" s="58">
        <v>0</v>
      </c>
      <c r="AK396" s="58">
        <v>0</v>
      </c>
      <c r="AL396" s="58">
        <v>202</v>
      </c>
      <c r="AM396" s="58">
        <v>0</v>
      </c>
      <c r="AN396" s="58">
        <v>0</v>
      </c>
      <c r="AO396" s="58">
        <v>0</v>
      </c>
      <c r="AP396" s="58" t="s">
        <v>290</v>
      </c>
      <c r="AQ396" s="58">
        <v>92</v>
      </c>
      <c r="AR396" s="58">
        <v>115</v>
      </c>
      <c r="AS396" s="58">
        <v>0</v>
      </c>
      <c r="AT396" s="58">
        <v>0</v>
      </c>
      <c r="AU396" s="58">
        <v>90</v>
      </c>
      <c r="AV396" s="58">
        <v>207</v>
      </c>
      <c r="AW396" s="57"/>
    </row>
    <row r="397" spans="1:49">
      <c r="A397" s="57" t="s">
        <v>2369</v>
      </c>
      <c r="B397" s="57" t="s">
        <v>2370</v>
      </c>
      <c r="C397" s="57"/>
      <c r="D397" s="57" t="s">
        <v>2371</v>
      </c>
      <c r="E397" s="57" t="s">
        <v>2372</v>
      </c>
      <c r="F397" s="57" t="s">
        <v>2373</v>
      </c>
      <c r="G397" s="57" t="s">
        <v>1122</v>
      </c>
      <c r="H397" s="57" t="s">
        <v>288</v>
      </c>
      <c r="I397" s="57" t="s">
        <v>1885</v>
      </c>
      <c r="J397" s="136">
        <v>3127332252</v>
      </c>
      <c r="K397" s="57" t="s">
        <v>146</v>
      </c>
      <c r="L397">
        <v>4.5</v>
      </c>
      <c r="M397">
        <v>16</v>
      </c>
      <c r="N397">
        <v>10.5</v>
      </c>
      <c r="O397" s="65">
        <v>31</v>
      </c>
      <c r="P397" s="58">
        <v>31</v>
      </c>
      <c r="Q397" s="58">
        <v>18</v>
      </c>
      <c r="R397" s="58">
        <v>19</v>
      </c>
      <c r="S397" s="58">
        <v>19</v>
      </c>
      <c r="T397" s="58">
        <v>23</v>
      </c>
      <c r="U397" s="58">
        <v>18</v>
      </c>
      <c r="V397" s="58">
        <v>20</v>
      </c>
      <c r="W397" s="58">
        <v>21</v>
      </c>
      <c r="X397" s="58">
        <v>16</v>
      </c>
      <c r="Y397" s="58">
        <v>26</v>
      </c>
      <c r="Z397" s="58">
        <v>0</v>
      </c>
      <c r="AA397" s="58">
        <v>0</v>
      </c>
      <c r="AB397" s="58">
        <v>0</v>
      </c>
      <c r="AC397" s="58">
        <v>0</v>
      </c>
      <c r="AD397" s="58">
        <v>0</v>
      </c>
      <c r="AE397" s="58">
        <v>0</v>
      </c>
      <c r="AF397" s="58">
        <v>0</v>
      </c>
      <c r="AG397" s="58">
        <v>0</v>
      </c>
      <c r="AH397" s="58">
        <v>0</v>
      </c>
      <c r="AI397" s="58">
        <v>0</v>
      </c>
      <c r="AJ397" s="58" t="s">
        <v>290</v>
      </c>
      <c r="AK397" s="58">
        <v>0</v>
      </c>
      <c r="AL397" s="58">
        <v>195</v>
      </c>
      <c r="AM397" s="58" t="s">
        <v>290</v>
      </c>
      <c r="AN397" s="58">
        <v>0</v>
      </c>
      <c r="AO397" s="58">
        <v>0</v>
      </c>
      <c r="AP397" s="58">
        <v>11</v>
      </c>
      <c r="AQ397" s="58">
        <v>106</v>
      </c>
      <c r="AR397" s="58">
        <v>105</v>
      </c>
      <c r="AS397" s="58">
        <v>0</v>
      </c>
      <c r="AT397" s="58">
        <v>0</v>
      </c>
      <c r="AU397" s="58">
        <v>198</v>
      </c>
      <c r="AV397" s="58">
        <v>211</v>
      </c>
      <c r="AW397" s="57"/>
    </row>
    <row r="398" spans="1:49">
      <c r="A398" s="57" t="s">
        <v>2374</v>
      </c>
      <c r="B398" s="57" t="s">
        <v>401</v>
      </c>
      <c r="C398" s="57" t="s">
        <v>283</v>
      </c>
      <c r="D398" s="57" t="s">
        <v>651</v>
      </c>
      <c r="E398" s="57" t="s">
        <v>2375</v>
      </c>
      <c r="F398" s="57" t="s">
        <v>2376</v>
      </c>
      <c r="G398" s="57" t="s">
        <v>1122</v>
      </c>
      <c r="H398" s="57" t="s">
        <v>288</v>
      </c>
      <c r="I398" s="57" t="s">
        <v>1790</v>
      </c>
      <c r="J398" s="136">
        <v>7737683728</v>
      </c>
      <c r="K398" s="57" t="s">
        <v>146</v>
      </c>
      <c r="L398">
        <v>3</v>
      </c>
      <c r="M398">
        <v>21</v>
      </c>
      <c r="N398">
        <v>3</v>
      </c>
      <c r="O398" s="65">
        <v>27</v>
      </c>
      <c r="P398" s="58">
        <v>19</v>
      </c>
      <c r="Q398" s="58">
        <v>10</v>
      </c>
      <c r="R398" s="58">
        <v>15</v>
      </c>
      <c r="S398" s="58">
        <v>16</v>
      </c>
      <c r="T398" s="58">
        <v>17</v>
      </c>
      <c r="U398" s="58">
        <v>18</v>
      </c>
      <c r="V398" s="58">
        <v>17</v>
      </c>
      <c r="W398" s="58">
        <v>13</v>
      </c>
      <c r="X398" s="58">
        <v>13</v>
      </c>
      <c r="Y398" s="58">
        <v>21</v>
      </c>
      <c r="Z398" s="58">
        <v>0</v>
      </c>
      <c r="AA398" s="58">
        <v>0</v>
      </c>
      <c r="AB398" s="58">
        <v>0</v>
      </c>
      <c r="AC398" s="58">
        <v>0</v>
      </c>
      <c r="AD398" s="58">
        <v>0</v>
      </c>
      <c r="AE398" s="58">
        <v>0</v>
      </c>
      <c r="AF398" s="58">
        <v>0</v>
      </c>
      <c r="AG398" s="58">
        <v>0</v>
      </c>
      <c r="AH398" s="58">
        <v>0</v>
      </c>
      <c r="AI398" s="58">
        <v>0</v>
      </c>
      <c r="AJ398" s="58">
        <v>0</v>
      </c>
      <c r="AK398" s="58">
        <v>0</v>
      </c>
      <c r="AL398" s="58">
        <v>23</v>
      </c>
      <c r="AM398" s="58">
        <v>122</v>
      </c>
      <c r="AN398" s="58">
        <v>0</v>
      </c>
      <c r="AO398" s="58">
        <v>13</v>
      </c>
      <c r="AP398" s="58" t="s">
        <v>290</v>
      </c>
      <c r="AQ398" s="58">
        <v>93</v>
      </c>
      <c r="AR398" s="58">
        <v>66</v>
      </c>
      <c r="AS398" s="58">
        <v>0</v>
      </c>
      <c r="AT398" s="58">
        <v>0</v>
      </c>
      <c r="AU398" s="58">
        <v>136</v>
      </c>
      <c r="AV398" s="58">
        <v>159</v>
      </c>
      <c r="AW398" s="57"/>
    </row>
    <row r="399" spans="1:49">
      <c r="A399" s="57" t="s">
        <v>2377</v>
      </c>
      <c r="B399" s="57" t="s">
        <v>2378</v>
      </c>
      <c r="C399" s="57" t="s">
        <v>314</v>
      </c>
      <c r="D399" s="57" t="s">
        <v>1714</v>
      </c>
      <c r="E399" s="57" t="s">
        <v>2379</v>
      </c>
      <c r="F399" s="57" t="s">
        <v>2380</v>
      </c>
      <c r="G399" s="57" t="s">
        <v>1122</v>
      </c>
      <c r="H399" s="57" t="s">
        <v>288</v>
      </c>
      <c r="I399" s="57" t="s">
        <v>1749</v>
      </c>
      <c r="J399" s="136">
        <v>7732784560</v>
      </c>
      <c r="K399" s="57" t="s">
        <v>146</v>
      </c>
      <c r="L399">
        <v>2</v>
      </c>
      <c r="M399">
        <v>11</v>
      </c>
      <c r="N399">
        <v>4</v>
      </c>
      <c r="O399" s="65">
        <v>17</v>
      </c>
      <c r="P399" s="58">
        <v>36</v>
      </c>
      <c r="Q399" s="58">
        <v>15</v>
      </c>
      <c r="R399" s="58">
        <v>23</v>
      </c>
      <c r="S399" s="58">
        <v>12</v>
      </c>
      <c r="T399" s="58">
        <v>17</v>
      </c>
      <c r="U399" s="58">
        <v>12</v>
      </c>
      <c r="V399" s="58">
        <v>11</v>
      </c>
      <c r="W399" s="58">
        <v>12</v>
      </c>
      <c r="X399" s="58">
        <v>18</v>
      </c>
      <c r="Y399" s="58">
        <v>13</v>
      </c>
      <c r="Z399" s="58">
        <v>0</v>
      </c>
      <c r="AA399" s="58">
        <v>0</v>
      </c>
      <c r="AB399" s="58">
        <v>0</v>
      </c>
      <c r="AC399" s="58">
        <v>0</v>
      </c>
      <c r="AD399" s="58">
        <v>0</v>
      </c>
      <c r="AE399" s="58">
        <v>0</v>
      </c>
      <c r="AF399" s="58">
        <v>0</v>
      </c>
      <c r="AG399" s="58">
        <v>0</v>
      </c>
      <c r="AH399" s="58">
        <v>0</v>
      </c>
      <c r="AI399" s="58">
        <v>0</v>
      </c>
      <c r="AJ399" s="58">
        <v>0</v>
      </c>
      <c r="AK399" s="58" t="s">
        <v>290</v>
      </c>
      <c r="AL399" s="58">
        <v>22</v>
      </c>
      <c r="AM399" s="58">
        <v>85</v>
      </c>
      <c r="AN399" s="58">
        <v>0</v>
      </c>
      <c r="AO399" s="58">
        <v>29</v>
      </c>
      <c r="AP399" s="58">
        <v>29</v>
      </c>
      <c r="AQ399" s="58">
        <v>85</v>
      </c>
      <c r="AR399" s="58">
        <v>84</v>
      </c>
      <c r="AS399" s="58">
        <v>0</v>
      </c>
      <c r="AT399" s="58">
        <v>0</v>
      </c>
      <c r="AU399" s="58">
        <v>100</v>
      </c>
      <c r="AV399" s="58">
        <v>169</v>
      </c>
      <c r="AW399" s="57"/>
    </row>
    <row r="400" spans="1:49">
      <c r="A400" s="57" t="s">
        <v>2381</v>
      </c>
      <c r="B400" s="57" t="s">
        <v>2382</v>
      </c>
      <c r="C400" s="57"/>
      <c r="D400" s="57" t="s">
        <v>2383</v>
      </c>
      <c r="E400" s="57" t="s">
        <v>2384</v>
      </c>
      <c r="F400" s="57" t="s">
        <v>2385</v>
      </c>
      <c r="G400" s="57" t="s">
        <v>1122</v>
      </c>
      <c r="H400" s="57" t="s">
        <v>288</v>
      </c>
      <c r="I400" s="57" t="s">
        <v>1980</v>
      </c>
      <c r="J400" s="136">
        <v>7737725222</v>
      </c>
      <c r="K400" s="57" t="s">
        <v>146</v>
      </c>
      <c r="L400">
        <v>2</v>
      </c>
      <c r="M400">
        <v>15</v>
      </c>
      <c r="N400">
        <v>8</v>
      </c>
      <c r="O400" s="65">
        <v>25</v>
      </c>
      <c r="P400" s="58">
        <v>34</v>
      </c>
      <c r="Q400" s="58">
        <v>24</v>
      </c>
      <c r="R400" s="58">
        <v>19</v>
      </c>
      <c r="S400" s="58">
        <v>22</v>
      </c>
      <c r="T400" s="58">
        <v>20</v>
      </c>
      <c r="U400" s="58">
        <v>20</v>
      </c>
      <c r="V400" s="58">
        <v>13</v>
      </c>
      <c r="W400" s="58">
        <v>18</v>
      </c>
      <c r="X400" s="58">
        <v>20</v>
      </c>
      <c r="Y400" s="58">
        <v>17</v>
      </c>
      <c r="Z400" s="58">
        <v>0</v>
      </c>
      <c r="AA400" s="58">
        <v>0</v>
      </c>
      <c r="AB400" s="58">
        <v>0</v>
      </c>
      <c r="AC400" s="58">
        <v>0</v>
      </c>
      <c r="AD400" s="58">
        <v>0</v>
      </c>
      <c r="AE400" s="58">
        <v>0</v>
      </c>
      <c r="AF400" s="58">
        <v>0</v>
      </c>
      <c r="AG400" s="58">
        <v>0</v>
      </c>
      <c r="AH400" s="58">
        <v>0</v>
      </c>
      <c r="AI400" s="58">
        <v>0</v>
      </c>
      <c r="AJ400" s="58">
        <v>0</v>
      </c>
      <c r="AK400" s="58" t="s">
        <v>290</v>
      </c>
      <c r="AL400" s="58">
        <v>18</v>
      </c>
      <c r="AM400" s="58">
        <v>134</v>
      </c>
      <c r="AN400" s="58">
        <v>0</v>
      </c>
      <c r="AO400" s="58">
        <v>20</v>
      </c>
      <c r="AP400" s="58">
        <v>33</v>
      </c>
      <c r="AQ400" s="58">
        <v>110</v>
      </c>
      <c r="AR400" s="58">
        <v>97</v>
      </c>
      <c r="AS400" s="58">
        <v>0</v>
      </c>
      <c r="AT400" s="58">
        <v>0</v>
      </c>
      <c r="AU400" s="58">
        <v>67</v>
      </c>
      <c r="AV400" s="58">
        <v>207</v>
      </c>
      <c r="AW400" s="57"/>
    </row>
    <row r="401" spans="1:49">
      <c r="A401" s="57" t="s">
        <v>2386</v>
      </c>
      <c r="B401" s="57" t="s">
        <v>2387</v>
      </c>
      <c r="C401" s="57" t="s">
        <v>418</v>
      </c>
      <c r="D401" s="57" t="s">
        <v>1275</v>
      </c>
      <c r="E401" s="57" t="s">
        <v>2388</v>
      </c>
      <c r="F401" s="57" t="s">
        <v>2389</v>
      </c>
      <c r="G401" s="57" t="s">
        <v>1122</v>
      </c>
      <c r="H401" s="57" t="s">
        <v>288</v>
      </c>
      <c r="I401" s="57" t="s">
        <v>2074</v>
      </c>
      <c r="J401" s="136">
        <v>7737637080</v>
      </c>
      <c r="K401" s="57" t="s">
        <v>146</v>
      </c>
      <c r="L401">
        <v>2</v>
      </c>
      <c r="M401">
        <v>14.5</v>
      </c>
      <c r="N401">
        <v>5</v>
      </c>
      <c r="O401" s="65">
        <v>21.5</v>
      </c>
      <c r="P401" s="58">
        <v>25</v>
      </c>
      <c r="Q401" s="58">
        <v>21</v>
      </c>
      <c r="R401" s="58">
        <v>21</v>
      </c>
      <c r="S401" s="58">
        <v>24</v>
      </c>
      <c r="T401" s="58">
        <v>15</v>
      </c>
      <c r="U401" s="58">
        <v>21</v>
      </c>
      <c r="V401" s="58">
        <v>16</v>
      </c>
      <c r="W401" s="58" t="s">
        <v>290</v>
      </c>
      <c r="X401" s="58">
        <v>19</v>
      </c>
      <c r="Y401" s="58">
        <v>22</v>
      </c>
      <c r="Z401" s="58">
        <v>0</v>
      </c>
      <c r="AA401" s="58">
        <v>0</v>
      </c>
      <c r="AB401" s="58">
        <v>0</v>
      </c>
      <c r="AC401" s="58">
        <v>0</v>
      </c>
      <c r="AD401" s="58">
        <v>0</v>
      </c>
      <c r="AE401" s="58">
        <v>0</v>
      </c>
      <c r="AF401" s="58">
        <v>0</v>
      </c>
      <c r="AG401" s="58" t="s">
        <v>290</v>
      </c>
      <c r="AH401" s="58">
        <v>20</v>
      </c>
      <c r="AI401" s="58">
        <v>0</v>
      </c>
      <c r="AJ401" s="58" t="s">
        <v>290</v>
      </c>
      <c r="AK401" s="58" t="s">
        <v>290</v>
      </c>
      <c r="AL401" s="58">
        <v>0</v>
      </c>
      <c r="AM401" s="58">
        <v>0</v>
      </c>
      <c r="AN401" s="58">
        <v>0</v>
      </c>
      <c r="AO401" s="58">
        <v>186</v>
      </c>
      <c r="AP401" s="58">
        <v>20</v>
      </c>
      <c r="AQ401" s="58">
        <v>102</v>
      </c>
      <c r="AR401" s="58">
        <v>112</v>
      </c>
      <c r="AS401" s="58">
        <v>0</v>
      </c>
      <c r="AT401" s="58">
        <v>0</v>
      </c>
      <c r="AU401" s="58">
        <v>15</v>
      </c>
      <c r="AV401" s="58">
        <v>214</v>
      </c>
      <c r="AW401" s="57"/>
    </row>
    <row r="402" spans="1:49">
      <c r="A402" s="57" t="s">
        <v>2390</v>
      </c>
      <c r="B402" s="57" t="s">
        <v>2391</v>
      </c>
      <c r="C402" s="57"/>
      <c r="D402" s="57" t="s">
        <v>304</v>
      </c>
      <c r="E402" s="57" t="s">
        <v>2175</v>
      </c>
      <c r="F402" s="57" t="s">
        <v>2392</v>
      </c>
      <c r="G402" s="57" t="s">
        <v>1122</v>
      </c>
      <c r="H402" s="57" t="s">
        <v>288</v>
      </c>
      <c r="I402" s="57" t="s">
        <v>1722</v>
      </c>
      <c r="J402" s="136">
        <v>3123262837</v>
      </c>
      <c r="K402" s="57" t="s">
        <v>146</v>
      </c>
      <c r="L402">
        <v>2</v>
      </c>
      <c r="M402">
        <v>14</v>
      </c>
      <c r="N402">
        <v>12</v>
      </c>
      <c r="O402" s="65">
        <v>28</v>
      </c>
      <c r="P402" s="58">
        <v>55</v>
      </c>
      <c r="Q402" s="58">
        <v>40</v>
      </c>
      <c r="R402" s="58">
        <v>34</v>
      </c>
      <c r="S402" s="58">
        <v>33</v>
      </c>
      <c r="T402" s="58">
        <v>32</v>
      </c>
      <c r="U402" s="58">
        <v>34</v>
      </c>
      <c r="V402" s="58">
        <v>23</v>
      </c>
      <c r="W402" s="58">
        <v>0</v>
      </c>
      <c r="X402" s="58">
        <v>0</v>
      </c>
      <c r="Y402" s="58">
        <v>0</v>
      </c>
      <c r="Z402" s="58">
        <v>0</v>
      </c>
      <c r="AA402" s="58">
        <v>0</v>
      </c>
      <c r="AB402" s="58">
        <v>0</v>
      </c>
      <c r="AC402" s="58">
        <v>0</v>
      </c>
      <c r="AD402" s="58">
        <v>0</v>
      </c>
      <c r="AE402" s="58">
        <v>0</v>
      </c>
      <c r="AF402" s="58">
        <v>0</v>
      </c>
      <c r="AG402" s="58">
        <v>0</v>
      </c>
      <c r="AH402" s="58">
        <v>0</v>
      </c>
      <c r="AI402" s="58">
        <v>0</v>
      </c>
      <c r="AJ402" s="58">
        <v>0</v>
      </c>
      <c r="AK402" s="58">
        <v>205</v>
      </c>
      <c r="AL402" s="58" t="s">
        <v>290</v>
      </c>
      <c r="AM402" s="58" t="s">
        <v>290</v>
      </c>
      <c r="AN402" s="58">
        <v>0</v>
      </c>
      <c r="AO402" s="58">
        <v>22</v>
      </c>
      <c r="AP402" s="58">
        <v>18</v>
      </c>
      <c r="AQ402" s="58">
        <v>131</v>
      </c>
      <c r="AR402" s="58">
        <v>120</v>
      </c>
      <c r="AS402" s="58">
        <v>0</v>
      </c>
      <c r="AT402" s="58">
        <v>0</v>
      </c>
      <c r="AU402" s="58">
        <v>88</v>
      </c>
      <c r="AV402" s="58">
        <v>251</v>
      </c>
      <c r="AW402" s="57"/>
    </row>
    <row r="403" spans="1:49">
      <c r="A403" s="57" t="s">
        <v>2393</v>
      </c>
      <c r="B403" s="57" t="s">
        <v>2394</v>
      </c>
      <c r="C403" s="57" t="s">
        <v>353</v>
      </c>
      <c r="D403" s="57" t="s">
        <v>2260</v>
      </c>
      <c r="E403" s="57" t="s">
        <v>2395</v>
      </c>
      <c r="F403" s="57" t="s">
        <v>2396</v>
      </c>
      <c r="G403" s="57" t="s">
        <v>1122</v>
      </c>
      <c r="H403" s="57" t="s">
        <v>288</v>
      </c>
      <c r="I403" s="57" t="s">
        <v>1907</v>
      </c>
      <c r="J403" s="136">
        <v>7736671142</v>
      </c>
      <c r="K403" s="57" t="s">
        <v>146</v>
      </c>
      <c r="L403">
        <v>3</v>
      </c>
      <c r="M403">
        <v>22</v>
      </c>
      <c r="N403">
        <v>7</v>
      </c>
      <c r="O403" s="65">
        <v>32</v>
      </c>
      <c r="P403" s="58">
        <v>57</v>
      </c>
      <c r="Q403" s="58">
        <v>36</v>
      </c>
      <c r="R403" s="58">
        <v>37</v>
      </c>
      <c r="S403" s="58">
        <v>34</v>
      </c>
      <c r="T403" s="58">
        <v>25</v>
      </c>
      <c r="U403" s="58">
        <v>32</v>
      </c>
      <c r="V403" s="58">
        <v>26</v>
      </c>
      <c r="W403" s="58">
        <v>25</v>
      </c>
      <c r="X403" s="58">
        <v>34</v>
      </c>
      <c r="Y403" s="58">
        <v>14</v>
      </c>
      <c r="Z403" s="58">
        <v>0</v>
      </c>
      <c r="AA403" s="58">
        <v>0</v>
      </c>
      <c r="AB403" s="58">
        <v>0</v>
      </c>
      <c r="AC403" s="58">
        <v>0</v>
      </c>
      <c r="AD403" s="58">
        <v>0</v>
      </c>
      <c r="AE403" s="58">
        <v>0</v>
      </c>
      <c r="AF403" s="58">
        <v>0</v>
      </c>
      <c r="AG403" s="58">
        <v>0</v>
      </c>
      <c r="AH403" s="58">
        <v>0</v>
      </c>
      <c r="AI403" s="58">
        <v>0</v>
      </c>
      <c r="AJ403" s="58">
        <v>0</v>
      </c>
      <c r="AK403" s="58">
        <v>0</v>
      </c>
      <c r="AL403" s="58">
        <v>240</v>
      </c>
      <c r="AM403" s="58" t="s">
        <v>290</v>
      </c>
      <c r="AN403" s="58">
        <v>0</v>
      </c>
      <c r="AO403" s="58">
        <v>26</v>
      </c>
      <c r="AP403" s="58">
        <v>45</v>
      </c>
      <c r="AQ403" s="58">
        <v>175</v>
      </c>
      <c r="AR403" s="58">
        <v>145</v>
      </c>
      <c r="AS403" s="58">
        <v>0</v>
      </c>
      <c r="AT403" s="58">
        <v>0</v>
      </c>
      <c r="AU403" s="58">
        <v>84</v>
      </c>
      <c r="AV403" s="58">
        <v>320</v>
      </c>
      <c r="AW403" s="57"/>
    </row>
    <row r="404" spans="1:49">
      <c r="A404" s="57" t="s">
        <v>2397</v>
      </c>
      <c r="B404" s="57" t="s">
        <v>2398</v>
      </c>
      <c r="C404" s="57"/>
      <c r="D404" s="57" t="s">
        <v>1038</v>
      </c>
      <c r="E404" s="57" t="s">
        <v>2399</v>
      </c>
      <c r="F404" s="57" t="s">
        <v>2400</v>
      </c>
      <c r="G404" s="57" t="s">
        <v>1122</v>
      </c>
      <c r="H404" s="57" t="s">
        <v>288</v>
      </c>
      <c r="I404" s="57" t="s">
        <v>1805</v>
      </c>
      <c r="J404" s="136">
        <v>7736312256</v>
      </c>
      <c r="K404" s="57" t="s">
        <v>146</v>
      </c>
      <c r="L404">
        <v>2</v>
      </c>
      <c r="M404">
        <v>25</v>
      </c>
      <c r="N404">
        <v>4</v>
      </c>
      <c r="O404" s="65">
        <v>31</v>
      </c>
      <c r="P404" s="58">
        <v>42</v>
      </c>
      <c r="Q404" s="58">
        <v>58</v>
      </c>
      <c r="R404" s="58">
        <v>52</v>
      </c>
      <c r="S404" s="58">
        <v>51</v>
      </c>
      <c r="T404" s="58">
        <v>59</v>
      </c>
      <c r="U404" s="58">
        <v>46</v>
      </c>
      <c r="V404" s="58">
        <v>44</v>
      </c>
      <c r="W404" s="58">
        <v>40</v>
      </c>
      <c r="X404" s="58">
        <v>49</v>
      </c>
      <c r="Y404" s="58">
        <v>53</v>
      </c>
      <c r="Z404" s="58">
        <v>0</v>
      </c>
      <c r="AA404" s="58">
        <v>0</v>
      </c>
      <c r="AB404" s="58">
        <v>0</v>
      </c>
      <c r="AC404" s="58">
        <v>0</v>
      </c>
      <c r="AD404" s="58">
        <v>0</v>
      </c>
      <c r="AE404" s="58">
        <v>0</v>
      </c>
      <c r="AF404" s="58">
        <v>0</v>
      </c>
      <c r="AG404" s="58">
        <v>0</v>
      </c>
      <c r="AH404" s="58">
        <v>0</v>
      </c>
      <c r="AI404" s="58">
        <v>0</v>
      </c>
      <c r="AJ404" s="58">
        <v>0</v>
      </c>
      <c r="AK404" s="58" t="s">
        <v>290</v>
      </c>
      <c r="AL404" s="58">
        <v>0</v>
      </c>
      <c r="AM404" s="58" t="s">
        <v>290</v>
      </c>
      <c r="AN404" s="58" t="s">
        <v>290</v>
      </c>
      <c r="AO404" s="58">
        <v>459</v>
      </c>
      <c r="AP404" s="58">
        <v>20</v>
      </c>
      <c r="AQ404" s="58">
        <v>237</v>
      </c>
      <c r="AR404" s="58">
        <v>257</v>
      </c>
      <c r="AS404" s="58">
        <v>0</v>
      </c>
      <c r="AT404" s="58">
        <v>0</v>
      </c>
      <c r="AU404" s="58" t="s">
        <v>290</v>
      </c>
      <c r="AV404" s="58">
        <v>494</v>
      </c>
      <c r="AW404" s="57"/>
    </row>
    <row r="405" spans="1:49">
      <c r="A405" s="57" t="s">
        <v>2401</v>
      </c>
      <c r="B405" s="57" t="s">
        <v>2402</v>
      </c>
      <c r="C405" s="57" t="s">
        <v>283</v>
      </c>
      <c r="D405" s="57" t="s">
        <v>2204</v>
      </c>
      <c r="E405" s="57" t="s">
        <v>2403</v>
      </c>
      <c r="F405" s="57" t="s">
        <v>2404</v>
      </c>
      <c r="G405" s="57" t="s">
        <v>1122</v>
      </c>
      <c r="H405" s="57" t="s">
        <v>288</v>
      </c>
      <c r="I405" s="57" t="s">
        <v>2207</v>
      </c>
      <c r="J405" s="136">
        <v>7735828083</v>
      </c>
      <c r="K405" s="57" t="s">
        <v>146</v>
      </c>
      <c r="L405">
        <v>1</v>
      </c>
      <c r="M405">
        <v>10</v>
      </c>
      <c r="N405">
        <v>4</v>
      </c>
      <c r="O405" s="65">
        <v>15</v>
      </c>
      <c r="P405" s="58">
        <v>21</v>
      </c>
      <c r="Q405" s="58">
        <v>19</v>
      </c>
      <c r="R405" s="58">
        <v>18</v>
      </c>
      <c r="S405" s="58">
        <v>17</v>
      </c>
      <c r="T405" s="58">
        <v>10</v>
      </c>
      <c r="U405" s="58">
        <v>19</v>
      </c>
      <c r="V405" s="58">
        <v>17</v>
      </c>
      <c r="W405" s="58">
        <v>19</v>
      </c>
      <c r="X405" s="58">
        <v>26</v>
      </c>
      <c r="Y405" s="58">
        <v>17</v>
      </c>
      <c r="Z405" s="58">
        <v>0</v>
      </c>
      <c r="AA405" s="58">
        <v>0</v>
      </c>
      <c r="AB405" s="58">
        <v>0</v>
      </c>
      <c r="AC405" s="58">
        <v>0</v>
      </c>
      <c r="AD405" s="58">
        <v>0</v>
      </c>
      <c r="AE405" s="58">
        <v>0</v>
      </c>
      <c r="AF405" s="58">
        <v>0</v>
      </c>
      <c r="AG405" s="58">
        <v>0</v>
      </c>
      <c r="AH405" s="58">
        <v>0</v>
      </c>
      <c r="AI405" s="58">
        <v>0</v>
      </c>
      <c r="AJ405" s="58">
        <v>0</v>
      </c>
      <c r="AK405" s="58" t="s">
        <v>290</v>
      </c>
      <c r="AL405" s="58" t="s">
        <v>290</v>
      </c>
      <c r="AM405" s="58">
        <v>145</v>
      </c>
      <c r="AN405" s="58">
        <v>0</v>
      </c>
      <c r="AO405" s="58" t="s">
        <v>290</v>
      </c>
      <c r="AP405" s="58">
        <v>29</v>
      </c>
      <c r="AQ405" s="58">
        <v>95</v>
      </c>
      <c r="AR405" s="58">
        <v>88</v>
      </c>
      <c r="AS405" s="58">
        <v>0</v>
      </c>
      <c r="AT405" s="58">
        <v>0</v>
      </c>
      <c r="AU405" s="58">
        <v>115</v>
      </c>
      <c r="AV405" s="58">
        <v>183</v>
      </c>
      <c r="AW405" s="57"/>
    </row>
    <row r="406" spans="1:49">
      <c r="A406" s="57" t="s">
        <v>2405</v>
      </c>
      <c r="B406" s="57" t="s">
        <v>2406</v>
      </c>
      <c r="C406" s="57"/>
      <c r="D406" s="57" t="s">
        <v>1038</v>
      </c>
      <c r="E406" s="57" t="s">
        <v>2407</v>
      </c>
      <c r="F406" s="57" t="s">
        <v>2408</v>
      </c>
      <c r="G406" s="57" t="s">
        <v>1122</v>
      </c>
      <c r="H406" s="57" t="s">
        <v>288</v>
      </c>
      <c r="I406" s="57" t="s">
        <v>2234</v>
      </c>
      <c r="J406" s="136">
        <v>7737255133</v>
      </c>
      <c r="K406" s="57" t="s">
        <v>146</v>
      </c>
      <c r="L406">
        <v>1</v>
      </c>
      <c r="M406">
        <v>17</v>
      </c>
      <c r="N406">
        <v>10</v>
      </c>
      <c r="O406" s="65">
        <v>28</v>
      </c>
      <c r="P406" s="58">
        <v>43</v>
      </c>
      <c r="Q406" s="58">
        <v>22</v>
      </c>
      <c r="R406" s="58">
        <v>24</v>
      </c>
      <c r="S406" s="58">
        <v>25</v>
      </c>
      <c r="T406" s="58">
        <v>22</v>
      </c>
      <c r="U406" s="58">
        <v>19</v>
      </c>
      <c r="V406" s="58">
        <v>25</v>
      </c>
      <c r="W406" s="58">
        <v>24</v>
      </c>
      <c r="X406" s="58">
        <v>27</v>
      </c>
      <c r="Y406" s="58">
        <v>26</v>
      </c>
      <c r="Z406" s="58">
        <v>0</v>
      </c>
      <c r="AA406" s="58">
        <v>0</v>
      </c>
      <c r="AB406" s="58">
        <v>0</v>
      </c>
      <c r="AC406" s="58">
        <v>0</v>
      </c>
      <c r="AD406" s="58">
        <v>0</v>
      </c>
      <c r="AE406" s="58">
        <v>0</v>
      </c>
      <c r="AF406" s="58">
        <v>0</v>
      </c>
      <c r="AG406" s="58">
        <v>0</v>
      </c>
      <c r="AH406" s="58">
        <v>0</v>
      </c>
      <c r="AI406" s="58">
        <v>0</v>
      </c>
      <c r="AJ406" s="58">
        <v>0</v>
      </c>
      <c r="AK406" s="58">
        <v>13</v>
      </c>
      <c r="AL406" s="58">
        <v>0</v>
      </c>
      <c r="AM406" s="58">
        <v>11</v>
      </c>
      <c r="AN406" s="58" t="s">
        <v>290</v>
      </c>
      <c r="AO406" s="58">
        <v>185</v>
      </c>
      <c r="AP406" s="58">
        <v>47</v>
      </c>
      <c r="AQ406" s="58">
        <v>112</v>
      </c>
      <c r="AR406" s="58">
        <v>145</v>
      </c>
      <c r="AS406" s="58">
        <v>0</v>
      </c>
      <c r="AT406" s="58">
        <v>0</v>
      </c>
      <c r="AU406" s="58">
        <v>10</v>
      </c>
      <c r="AV406" s="58">
        <v>257</v>
      </c>
      <c r="AW406" s="57"/>
    </row>
    <row r="407" spans="1:49">
      <c r="A407" s="57" t="s">
        <v>2409</v>
      </c>
      <c r="B407" s="57" t="s">
        <v>2410</v>
      </c>
      <c r="C407" s="57"/>
      <c r="D407" s="57" t="s">
        <v>2411</v>
      </c>
      <c r="E407" s="57" t="s">
        <v>136</v>
      </c>
      <c r="F407" s="57" t="s">
        <v>2412</v>
      </c>
      <c r="G407" s="57" t="s">
        <v>1122</v>
      </c>
      <c r="H407" s="57" t="s">
        <v>288</v>
      </c>
      <c r="I407" s="57" t="s">
        <v>1689</v>
      </c>
      <c r="J407" s="136">
        <v>7734835000</v>
      </c>
      <c r="K407" s="57" t="s">
        <v>146</v>
      </c>
      <c r="L407">
        <v>6</v>
      </c>
      <c r="M407">
        <v>11</v>
      </c>
      <c r="N407">
        <v>0</v>
      </c>
      <c r="O407" s="65">
        <v>17</v>
      </c>
      <c r="P407" s="58" t="s">
        <v>290</v>
      </c>
      <c r="Q407" s="58">
        <v>18</v>
      </c>
      <c r="R407" s="58">
        <v>11</v>
      </c>
      <c r="S407" s="58">
        <v>17</v>
      </c>
      <c r="T407" s="58">
        <v>15</v>
      </c>
      <c r="U407" s="58">
        <v>18</v>
      </c>
      <c r="V407" s="58">
        <v>12</v>
      </c>
      <c r="W407" s="58">
        <v>15</v>
      </c>
      <c r="X407" s="58">
        <v>21</v>
      </c>
      <c r="Y407" s="58">
        <v>15</v>
      </c>
      <c r="Z407" s="58">
        <v>0</v>
      </c>
      <c r="AA407" s="58">
        <v>0</v>
      </c>
      <c r="AB407" s="58">
        <v>0</v>
      </c>
      <c r="AC407" s="58">
        <v>0</v>
      </c>
      <c r="AD407" s="58">
        <v>0</v>
      </c>
      <c r="AE407" s="58">
        <v>0</v>
      </c>
      <c r="AF407" s="58">
        <v>0</v>
      </c>
      <c r="AG407" s="58">
        <v>0</v>
      </c>
      <c r="AH407" s="58" t="s">
        <v>290</v>
      </c>
      <c r="AI407" s="58">
        <v>0</v>
      </c>
      <c r="AJ407" s="58">
        <v>0</v>
      </c>
      <c r="AK407" s="58">
        <v>0</v>
      </c>
      <c r="AL407" s="58">
        <v>157</v>
      </c>
      <c r="AM407" s="58">
        <v>0</v>
      </c>
      <c r="AN407" s="58">
        <v>0</v>
      </c>
      <c r="AO407" s="58">
        <v>0</v>
      </c>
      <c r="AP407" s="58">
        <v>0</v>
      </c>
      <c r="AQ407" s="58">
        <v>85</v>
      </c>
      <c r="AR407" s="58">
        <v>72</v>
      </c>
      <c r="AS407" s="58">
        <v>0</v>
      </c>
      <c r="AT407" s="58">
        <v>0</v>
      </c>
      <c r="AU407" s="58">
        <v>157</v>
      </c>
      <c r="AV407" s="58">
        <v>157</v>
      </c>
      <c r="AW407" s="57"/>
    </row>
    <row r="408" spans="1:49">
      <c r="A408" s="57" t="s">
        <v>2413</v>
      </c>
      <c r="B408" s="57" t="s">
        <v>2414</v>
      </c>
      <c r="C408" s="57" t="s">
        <v>283</v>
      </c>
      <c r="D408" s="57" t="s">
        <v>2415</v>
      </c>
      <c r="E408" s="57" t="s">
        <v>2416</v>
      </c>
      <c r="F408" s="57" t="s">
        <v>2417</v>
      </c>
      <c r="G408" s="57" t="s">
        <v>1122</v>
      </c>
      <c r="H408" s="57" t="s">
        <v>288</v>
      </c>
      <c r="I408" s="57" t="s">
        <v>1980</v>
      </c>
      <c r="J408" s="136">
        <v>7733420170</v>
      </c>
      <c r="K408" s="57" t="s">
        <v>146</v>
      </c>
      <c r="L408">
        <v>2</v>
      </c>
      <c r="M408">
        <v>12</v>
      </c>
      <c r="N408">
        <v>4</v>
      </c>
      <c r="O408" s="65">
        <v>18</v>
      </c>
      <c r="P408" s="58">
        <v>19</v>
      </c>
      <c r="Q408" s="58">
        <v>14</v>
      </c>
      <c r="R408" s="58">
        <v>16</v>
      </c>
      <c r="S408" s="58">
        <v>14</v>
      </c>
      <c r="T408" s="58">
        <v>21</v>
      </c>
      <c r="U408" s="58">
        <v>15</v>
      </c>
      <c r="V408" s="58">
        <v>12</v>
      </c>
      <c r="W408" s="58">
        <v>12</v>
      </c>
      <c r="X408" s="58">
        <v>12</v>
      </c>
      <c r="Y408" s="58">
        <v>14</v>
      </c>
      <c r="Z408" s="58">
        <v>0</v>
      </c>
      <c r="AA408" s="58">
        <v>0</v>
      </c>
      <c r="AB408" s="58">
        <v>0</v>
      </c>
      <c r="AC408" s="58">
        <v>0</v>
      </c>
      <c r="AD408" s="58">
        <v>0</v>
      </c>
      <c r="AE408" s="58">
        <v>0</v>
      </c>
      <c r="AF408" s="58">
        <v>0</v>
      </c>
      <c r="AG408" s="58">
        <v>0</v>
      </c>
      <c r="AH408" s="58">
        <v>0</v>
      </c>
      <c r="AI408" s="58">
        <v>0</v>
      </c>
      <c r="AJ408" s="58">
        <v>0</v>
      </c>
      <c r="AK408" s="58">
        <v>0</v>
      </c>
      <c r="AL408" s="58" t="s">
        <v>290</v>
      </c>
      <c r="AM408" s="58">
        <v>139</v>
      </c>
      <c r="AN408" s="58">
        <v>0</v>
      </c>
      <c r="AO408" s="58">
        <v>0</v>
      </c>
      <c r="AP408" s="58" t="s">
        <v>290</v>
      </c>
      <c r="AQ408" s="58">
        <v>87</v>
      </c>
      <c r="AR408" s="58">
        <v>62</v>
      </c>
      <c r="AS408" s="58">
        <v>0</v>
      </c>
      <c r="AT408" s="58">
        <v>0</v>
      </c>
      <c r="AU408" s="58">
        <v>149</v>
      </c>
      <c r="AV408" s="58">
        <v>149</v>
      </c>
      <c r="AW408" s="57"/>
    </row>
    <row r="409" spans="1:49">
      <c r="A409" s="57" t="s">
        <v>2418</v>
      </c>
      <c r="B409" s="57" t="s">
        <v>2419</v>
      </c>
      <c r="C409" s="57" t="s">
        <v>283</v>
      </c>
      <c r="D409" s="57" t="s">
        <v>1650</v>
      </c>
      <c r="E409" s="57" t="s">
        <v>2420</v>
      </c>
      <c r="F409" s="57" t="s">
        <v>2421</v>
      </c>
      <c r="G409" s="57" t="s">
        <v>1122</v>
      </c>
      <c r="H409" s="57" t="s">
        <v>288</v>
      </c>
      <c r="I409" s="57" t="s">
        <v>1790</v>
      </c>
      <c r="J409" s="136">
        <v>7737680999</v>
      </c>
      <c r="K409" s="57" t="s">
        <v>146</v>
      </c>
      <c r="L409">
        <v>1</v>
      </c>
      <c r="M409">
        <v>11</v>
      </c>
      <c r="N409">
        <v>13</v>
      </c>
      <c r="O409" s="65">
        <v>25</v>
      </c>
      <c r="P409" s="58">
        <v>19</v>
      </c>
      <c r="Q409" s="58">
        <v>18</v>
      </c>
      <c r="R409" s="58">
        <v>15</v>
      </c>
      <c r="S409" s="58">
        <v>14</v>
      </c>
      <c r="T409" s="58">
        <v>17</v>
      </c>
      <c r="U409" s="58">
        <v>12</v>
      </c>
      <c r="V409" s="58">
        <v>10</v>
      </c>
      <c r="W409" s="58">
        <v>23</v>
      </c>
      <c r="X409" s="58">
        <v>12</v>
      </c>
      <c r="Y409" s="58">
        <v>13</v>
      </c>
      <c r="Z409" s="58">
        <v>0</v>
      </c>
      <c r="AA409" s="58">
        <v>0</v>
      </c>
      <c r="AB409" s="58">
        <v>0</v>
      </c>
      <c r="AC409" s="58">
        <v>0</v>
      </c>
      <c r="AD409" s="58">
        <v>0</v>
      </c>
      <c r="AE409" s="58">
        <v>0</v>
      </c>
      <c r="AF409" s="58">
        <v>0</v>
      </c>
      <c r="AG409" s="58">
        <v>0</v>
      </c>
      <c r="AH409" s="58">
        <v>0</v>
      </c>
      <c r="AI409" s="58">
        <v>0</v>
      </c>
      <c r="AJ409" s="58">
        <v>0</v>
      </c>
      <c r="AK409" s="58">
        <v>0</v>
      </c>
      <c r="AL409" s="58" t="s">
        <v>290</v>
      </c>
      <c r="AM409" s="58">
        <v>124</v>
      </c>
      <c r="AN409" s="58">
        <v>0</v>
      </c>
      <c r="AO409" s="58" t="s">
        <v>290</v>
      </c>
      <c r="AP409" s="58">
        <v>18</v>
      </c>
      <c r="AQ409" s="58">
        <v>85</v>
      </c>
      <c r="AR409" s="58">
        <v>68</v>
      </c>
      <c r="AS409" s="58">
        <v>0</v>
      </c>
      <c r="AT409" s="58">
        <v>0</v>
      </c>
      <c r="AU409" s="58">
        <v>153</v>
      </c>
      <c r="AV409" s="58">
        <v>153</v>
      </c>
      <c r="AW409" s="57"/>
    </row>
    <row r="410" spans="1:49">
      <c r="A410" s="57" t="s">
        <v>2422</v>
      </c>
      <c r="B410" s="57" t="s">
        <v>2423</v>
      </c>
      <c r="C410" s="57"/>
      <c r="D410" s="57" t="s">
        <v>2424</v>
      </c>
      <c r="E410" s="57" t="s">
        <v>2425</v>
      </c>
      <c r="F410" s="57" t="s">
        <v>2426</v>
      </c>
      <c r="G410" s="57" t="s">
        <v>1122</v>
      </c>
      <c r="H410" s="57" t="s">
        <v>288</v>
      </c>
      <c r="I410" s="57" t="s">
        <v>2005</v>
      </c>
      <c r="J410" s="136">
        <v>7735258779</v>
      </c>
      <c r="K410" s="57" t="s">
        <v>146</v>
      </c>
      <c r="L410">
        <v>4</v>
      </c>
      <c r="M410">
        <v>20</v>
      </c>
      <c r="N410">
        <v>8.5</v>
      </c>
      <c r="O410" s="65">
        <v>32.5</v>
      </c>
      <c r="P410" s="58">
        <v>39</v>
      </c>
      <c r="Q410" s="58">
        <v>25</v>
      </c>
      <c r="R410" s="58">
        <v>18</v>
      </c>
      <c r="S410" s="58">
        <v>23</v>
      </c>
      <c r="T410" s="58">
        <v>17</v>
      </c>
      <c r="U410" s="58">
        <v>15</v>
      </c>
      <c r="V410" s="58">
        <v>27</v>
      </c>
      <c r="W410" s="58">
        <v>18</v>
      </c>
      <c r="X410" s="58">
        <v>22</v>
      </c>
      <c r="Y410" s="58">
        <v>16</v>
      </c>
      <c r="Z410" s="58">
        <v>0</v>
      </c>
      <c r="AA410" s="58">
        <v>0</v>
      </c>
      <c r="AB410" s="58">
        <v>0</v>
      </c>
      <c r="AC410" s="58">
        <v>0</v>
      </c>
      <c r="AD410" s="58">
        <v>0</v>
      </c>
      <c r="AE410" s="58">
        <v>0</v>
      </c>
      <c r="AF410" s="58">
        <v>0</v>
      </c>
      <c r="AG410" s="58" t="s">
        <v>290</v>
      </c>
      <c r="AH410" s="58">
        <v>24</v>
      </c>
      <c r="AI410" s="58">
        <v>0</v>
      </c>
      <c r="AJ410" s="58">
        <v>0</v>
      </c>
      <c r="AK410" s="58">
        <v>15</v>
      </c>
      <c r="AL410" s="58" t="s">
        <v>290</v>
      </c>
      <c r="AM410" s="58">
        <v>22</v>
      </c>
      <c r="AN410" s="58">
        <v>0</v>
      </c>
      <c r="AO410" s="58">
        <v>157</v>
      </c>
      <c r="AP410" s="58">
        <v>49</v>
      </c>
      <c r="AQ410" s="58">
        <v>136</v>
      </c>
      <c r="AR410" s="58">
        <v>111</v>
      </c>
      <c r="AS410" s="58">
        <v>0</v>
      </c>
      <c r="AT410" s="58">
        <v>0</v>
      </c>
      <c r="AU410" s="58">
        <v>25</v>
      </c>
      <c r="AV410" s="58">
        <v>247</v>
      </c>
      <c r="AW410" s="57"/>
    </row>
    <row r="411" spans="1:49">
      <c r="A411" s="57" t="s">
        <v>2427</v>
      </c>
      <c r="B411" s="57" t="s">
        <v>2428</v>
      </c>
      <c r="C411" s="57"/>
      <c r="D411" s="57" t="s">
        <v>749</v>
      </c>
      <c r="E411" s="57" t="s">
        <v>2429</v>
      </c>
      <c r="F411" s="57" t="s">
        <v>2430</v>
      </c>
      <c r="G411" s="57" t="s">
        <v>1122</v>
      </c>
      <c r="H411" s="57" t="s">
        <v>288</v>
      </c>
      <c r="I411" s="57" t="s">
        <v>1699</v>
      </c>
      <c r="J411" s="136">
        <v>7737368806</v>
      </c>
      <c r="K411" s="57" t="s">
        <v>146</v>
      </c>
      <c r="L411">
        <v>4</v>
      </c>
      <c r="M411">
        <v>13</v>
      </c>
      <c r="N411">
        <v>3</v>
      </c>
      <c r="O411" s="65">
        <v>20</v>
      </c>
      <c r="P411" s="58">
        <v>21</v>
      </c>
      <c r="Q411" s="58">
        <v>16</v>
      </c>
      <c r="R411" s="58">
        <v>22</v>
      </c>
      <c r="S411" s="58">
        <v>25</v>
      </c>
      <c r="T411" s="58">
        <v>16</v>
      </c>
      <c r="U411" s="58">
        <v>16</v>
      </c>
      <c r="V411" s="58">
        <v>19</v>
      </c>
      <c r="W411" s="58">
        <v>11</v>
      </c>
      <c r="X411" s="58">
        <v>19</v>
      </c>
      <c r="Y411" s="58">
        <v>25</v>
      </c>
      <c r="Z411" s="58">
        <v>0</v>
      </c>
      <c r="AA411" s="58">
        <v>0</v>
      </c>
      <c r="AB411" s="58">
        <v>0</v>
      </c>
      <c r="AC411" s="58">
        <v>0</v>
      </c>
      <c r="AD411" s="58">
        <v>0</v>
      </c>
      <c r="AE411" s="58">
        <v>0</v>
      </c>
      <c r="AF411" s="58">
        <v>0</v>
      </c>
      <c r="AG411" s="58">
        <v>0</v>
      </c>
      <c r="AH411" s="58">
        <v>0</v>
      </c>
      <c r="AI411" s="58">
        <v>0</v>
      </c>
      <c r="AJ411" s="58">
        <v>0</v>
      </c>
      <c r="AK411" s="58">
        <v>16</v>
      </c>
      <c r="AL411" s="58" t="s">
        <v>290</v>
      </c>
      <c r="AM411" s="58">
        <v>69</v>
      </c>
      <c r="AN411" s="58">
        <v>0</v>
      </c>
      <c r="AO411" s="58">
        <v>78</v>
      </c>
      <c r="AP411" s="58">
        <v>24</v>
      </c>
      <c r="AQ411" s="58">
        <v>105</v>
      </c>
      <c r="AR411" s="58">
        <v>85</v>
      </c>
      <c r="AS411" s="58">
        <v>0</v>
      </c>
      <c r="AT411" s="58">
        <v>0</v>
      </c>
      <c r="AU411" s="58">
        <v>33</v>
      </c>
      <c r="AV411" s="58">
        <v>190</v>
      </c>
      <c r="AW411" s="57"/>
    </row>
    <row r="412" spans="1:49">
      <c r="A412" s="57" t="s">
        <v>2431</v>
      </c>
      <c r="B412" s="57" t="s">
        <v>2432</v>
      </c>
      <c r="C412" s="57" t="s">
        <v>353</v>
      </c>
      <c r="D412" s="57" t="s">
        <v>2433</v>
      </c>
      <c r="E412" s="57" t="s">
        <v>1368</v>
      </c>
      <c r="F412" s="57" t="s">
        <v>2434</v>
      </c>
      <c r="G412" s="57" t="s">
        <v>1122</v>
      </c>
      <c r="H412" s="57" t="s">
        <v>288</v>
      </c>
      <c r="I412" s="57" t="s">
        <v>1770</v>
      </c>
      <c r="J412" s="136">
        <v>3123861560</v>
      </c>
      <c r="K412" s="57" t="s">
        <v>146</v>
      </c>
      <c r="L412">
        <v>6</v>
      </c>
      <c r="M412">
        <v>44.2</v>
      </c>
      <c r="N412">
        <v>5</v>
      </c>
      <c r="O412" s="65">
        <v>55.2</v>
      </c>
      <c r="P412" s="58">
        <v>77</v>
      </c>
      <c r="Q412" s="58">
        <v>41</v>
      </c>
      <c r="R412" s="58">
        <v>55</v>
      </c>
      <c r="S412" s="58">
        <v>39</v>
      </c>
      <c r="T412" s="58">
        <v>50</v>
      </c>
      <c r="U412" s="58">
        <v>32</v>
      </c>
      <c r="V412" s="58">
        <v>37</v>
      </c>
      <c r="W412" s="58">
        <v>50</v>
      </c>
      <c r="X412" s="58">
        <v>41</v>
      </c>
      <c r="Y412" s="58">
        <v>50</v>
      </c>
      <c r="Z412" s="58">
        <v>0</v>
      </c>
      <c r="AA412" s="58">
        <v>0</v>
      </c>
      <c r="AB412" s="58">
        <v>0</v>
      </c>
      <c r="AC412" s="58">
        <v>0</v>
      </c>
      <c r="AD412" s="58">
        <v>0</v>
      </c>
      <c r="AE412" s="58">
        <v>0</v>
      </c>
      <c r="AF412" s="58">
        <v>0</v>
      </c>
      <c r="AG412" s="58">
        <v>0</v>
      </c>
      <c r="AH412" s="58">
        <v>22</v>
      </c>
      <c r="AI412" s="58">
        <v>0</v>
      </c>
      <c r="AJ412" s="58">
        <v>0</v>
      </c>
      <c r="AK412" s="58">
        <v>49</v>
      </c>
      <c r="AL412" s="58">
        <v>42</v>
      </c>
      <c r="AM412" s="58">
        <v>99</v>
      </c>
      <c r="AN412" s="58" t="s">
        <v>290</v>
      </c>
      <c r="AO412" s="58">
        <v>254</v>
      </c>
      <c r="AP412" s="58">
        <v>49</v>
      </c>
      <c r="AQ412" s="58">
        <v>268</v>
      </c>
      <c r="AR412" s="58">
        <v>226</v>
      </c>
      <c r="AS412" s="58">
        <v>0</v>
      </c>
      <c r="AT412" s="58">
        <v>0</v>
      </c>
      <c r="AU412" s="58">
        <v>29</v>
      </c>
      <c r="AV412" s="58">
        <v>494</v>
      </c>
      <c r="AW412" s="57"/>
    </row>
    <row r="413" spans="1:49">
      <c r="A413" s="57" t="s">
        <v>2435</v>
      </c>
      <c r="B413" s="57" t="s">
        <v>2436</v>
      </c>
      <c r="C413" s="57"/>
      <c r="D413" s="57" t="s">
        <v>2437</v>
      </c>
      <c r="E413" s="57" t="s">
        <v>2438</v>
      </c>
      <c r="F413" s="57" t="s">
        <v>2439</v>
      </c>
      <c r="G413" s="57" t="s">
        <v>1122</v>
      </c>
      <c r="H413" s="57" t="s">
        <v>288</v>
      </c>
      <c r="I413" s="57" t="s">
        <v>2440</v>
      </c>
      <c r="J413" s="136">
        <v>7732881138</v>
      </c>
      <c r="K413" s="57" t="s">
        <v>146</v>
      </c>
      <c r="L413">
        <v>1.5</v>
      </c>
      <c r="M413">
        <v>8.5</v>
      </c>
      <c r="N413">
        <v>4</v>
      </c>
      <c r="O413" s="65">
        <v>14</v>
      </c>
      <c r="P413" s="58">
        <v>16</v>
      </c>
      <c r="Q413" s="58" t="s">
        <v>290</v>
      </c>
      <c r="R413" s="58">
        <v>10</v>
      </c>
      <c r="S413" s="58">
        <v>11</v>
      </c>
      <c r="T413" s="58">
        <v>10</v>
      </c>
      <c r="U413" s="58" t="s">
        <v>290</v>
      </c>
      <c r="V413" s="58" t="s">
        <v>290</v>
      </c>
      <c r="W413" s="58" t="s">
        <v>290</v>
      </c>
      <c r="X413" s="58">
        <v>11</v>
      </c>
      <c r="Y413" s="58" t="s">
        <v>290</v>
      </c>
      <c r="Z413" s="58">
        <v>0</v>
      </c>
      <c r="AA413" s="58">
        <v>0</v>
      </c>
      <c r="AB413" s="58">
        <v>0</v>
      </c>
      <c r="AC413" s="58">
        <v>0</v>
      </c>
      <c r="AD413" s="58">
        <v>0</v>
      </c>
      <c r="AE413" s="58">
        <v>0</v>
      </c>
      <c r="AF413" s="58">
        <v>0</v>
      </c>
      <c r="AG413" s="58">
        <v>0</v>
      </c>
      <c r="AH413" s="58">
        <v>0</v>
      </c>
      <c r="AI413" s="58">
        <v>0</v>
      </c>
      <c r="AJ413" s="58">
        <v>0</v>
      </c>
      <c r="AK413" s="58">
        <v>0</v>
      </c>
      <c r="AL413" s="58">
        <v>92</v>
      </c>
      <c r="AM413" s="58">
        <v>0</v>
      </c>
      <c r="AN413" s="58">
        <v>0</v>
      </c>
      <c r="AO413" s="58">
        <v>0</v>
      </c>
      <c r="AP413" s="58" t="s">
        <v>290</v>
      </c>
      <c r="AQ413" s="58">
        <v>52</v>
      </c>
      <c r="AR413" s="58">
        <v>42</v>
      </c>
      <c r="AS413" s="58">
        <v>0</v>
      </c>
      <c r="AT413" s="58">
        <v>0</v>
      </c>
      <c r="AU413" s="58">
        <v>91</v>
      </c>
      <c r="AV413" s="58">
        <v>94</v>
      </c>
      <c r="AW413" s="57"/>
    </row>
    <row r="414" spans="1:49">
      <c r="A414" s="57" t="s">
        <v>2441</v>
      </c>
      <c r="B414" s="57" t="s">
        <v>2442</v>
      </c>
      <c r="C414" s="57" t="s">
        <v>353</v>
      </c>
      <c r="D414" s="57" t="s">
        <v>320</v>
      </c>
      <c r="E414" s="57" t="s">
        <v>2443</v>
      </c>
      <c r="F414" s="57" t="s">
        <v>2444</v>
      </c>
      <c r="G414" s="57" t="s">
        <v>1122</v>
      </c>
      <c r="H414" s="57" t="s">
        <v>288</v>
      </c>
      <c r="I414" s="57" t="s">
        <v>1711</v>
      </c>
      <c r="J414" s="136">
        <v>3122261590</v>
      </c>
      <c r="K414" s="57" t="s">
        <v>146</v>
      </c>
      <c r="L414">
        <v>4</v>
      </c>
      <c r="M414">
        <v>10.5</v>
      </c>
      <c r="N414">
        <v>0.5</v>
      </c>
      <c r="O414" s="65">
        <v>15</v>
      </c>
      <c r="P414" s="58" t="s">
        <v>290</v>
      </c>
      <c r="Q414" s="58">
        <v>11</v>
      </c>
      <c r="R414" s="58">
        <v>13</v>
      </c>
      <c r="S414" s="58">
        <v>14</v>
      </c>
      <c r="T414" s="58">
        <v>13</v>
      </c>
      <c r="U414" s="58">
        <v>17</v>
      </c>
      <c r="V414" s="58">
        <v>19</v>
      </c>
      <c r="W414" s="58">
        <v>14</v>
      </c>
      <c r="X414" s="58">
        <v>18</v>
      </c>
      <c r="Y414" s="58">
        <v>15</v>
      </c>
      <c r="Z414" s="58">
        <v>0</v>
      </c>
      <c r="AA414" s="58">
        <v>0</v>
      </c>
      <c r="AB414" s="58">
        <v>0</v>
      </c>
      <c r="AC414" s="58">
        <v>0</v>
      </c>
      <c r="AD414" s="58">
        <v>0</v>
      </c>
      <c r="AE414" s="58">
        <v>0</v>
      </c>
      <c r="AF414" s="58">
        <v>0</v>
      </c>
      <c r="AG414" s="58">
        <v>0</v>
      </c>
      <c r="AH414" s="58">
        <v>0</v>
      </c>
      <c r="AI414" s="58">
        <v>0</v>
      </c>
      <c r="AJ414" s="58">
        <v>106</v>
      </c>
      <c r="AK414" s="58">
        <v>0</v>
      </c>
      <c r="AL414" s="58">
        <v>0</v>
      </c>
      <c r="AM414" s="58" t="s">
        <v>290</v>
      </c>
      <c r="AN414" s="58">
        <v>0</v>
      </c>
      <c r="AO414" s="58">
        <v>13</v>
      </c>
      <c r="AP414" s="58">
        <v>13</v>
      </c>
      <c r="AQ414" s="58">
        <v>69</v>
      </c>
      <c r="AR414" s="58">
        <v>69</v>
      </c>
      <c r="AS414" s="58">
        <v>0</v>
      </c>
      <c r="AT414" s="58">
        <v>0</v>
      </c>
      <c r="AU414" s="58">
        <v>118</v>
      </c>
      <c r="AV414" s="58">
        <v>138</v>
      </c>
      <c r="AW414" s="57"/>
    </row>
    <row r="415" spans="1:49">
      <c r="A415" s="57" t="s">
        <v>2445</v>
      </c>
      <c r="B415" s="57" t="s">
        <v>2446</v>
      </c>
      <c r="C415" s="57" t="s">
        <v>418</v>
      </c>
      <c r="D415" s="57" t="s">
        <v>1714</v>
      </c>
      <c r="E415" s="57" t="s">
        <v>2447</v>
      </c>
      <c r="F415" s="57" t="s">
        <v>2448</v>
      </c>
      <c r="G415" s="57" t="s">
        <v>1122</v>
      </c>
      <c r="H415" s="57" t="s">
        <v>288</v>
      </c>
      <c r="I415" s="57" t="s">
        <v>1711</v>
      </c>
      <c r="J415" s="136">
        <v>3124215135</v>
      </c>
      <c r="K415" s="57" t="s">
        <v>146</v>
      </c>
      <c r="L415">
        <v>3</v>
      </c>
      <c r="M415">
        <v>12</v>
      </c>
      <c r="N415">
        <v>6.5</v>
      </c>
      <c r="O415" s="65">
        <v>21.5</v>
      </c>
      <c r="P415" s="58">
        <v>34</v>
      </c>
      <c r="Q415" s="58">
        <v>25</v>
      </c>
      <c r="R415" s="58">
        <v>17</v>
      </c>
      <c r="S415" s="58">
        <v>20</v>
      </c>
      <c r="T415" s="58">
        <v>16</v>
      </c>
      <c r="U415" s="58">
        <v>14</v>
      </c>
      <c r="V415" s="58">
        <v>17</v>
      </c>
      <c r="W415" s="58">
        <v>15</v>
      </c>
      <c r="X415" s="58" t="s">
        <v>290</v>
      </c>
      <c r="Y415" s="58">
        <v>11</v>
      </c>
      <c r="Z415" s="58">
        <v>0</v>
      </c>
      <c r="AA415" s="58">
        <v>0</v>
      </c>
      <c r="AB415" s="58">
        <v>0</v>
      </c>
      <c r="AC415" s="58">
        <v>0</v>
      </c>
      <c r="AD415" s="58">
        <v>0</v>
      </c>
      <c r="AE415" s="58">
        <v>0</v>
      </c>
      <c r="AF415" s="58">
        <v>0</v>
      </c>
      <c r="AG415" s="58">
        <v>0</v>
      </c>
      <c r="AH415" s="58">
        <v>0</v>
      </c>
      <c r="AI415" s="58">
        <v>0</v>
      </c>
      <c r="AJ415" s="58">
        <v>0</v>
      </c>
      <c r="AK415" s="58">
        <v>0</v>
      </c>
      <c r="AL415" s="58" t="s">
        <v>290</v>
      </c>
      <c r="AM415" s="58">
        <v>152</v>
      </c>
      <c r="AN415" s="58">
        <v>0</v>
      </c>
      <c r="AO415" s="58">
        <v>13</v>
      </c>
      <c r="AP415" s="58" t="s">
        <v>290</v>
      </c>
      <c r="AQ415" s="58">
        <v>88</v>
      </c>
      <c r="AR415" s="58">
        <v>89</v>
      </c>
      <c r="AS415" s="58">
        <v>0</v>
      </c>
      <c r="AT415" s="58">
        <v>0</v>
      </c>
      <c r="AU415" s="58">
        <v>75</v>
      </c>
      <c r="AV415" s="58">
        <v>177</v>
      </c>
      <c r="AW415" s="57"/>
    </row>
    <row r="416" spans="1:49">
      <c r="A416" s="57" t="s">
        <v>2449</v>
      </c>
      <c r="B416" s="57" t="s">
        <v>2450</v>
      </c>
      <c r="C416" s="57" t="s">
        <v>283</v>
      </c>
      <c r="D416" s="57" t="s">
        <v>2451</v>
      </c>
      <c r="E416" s="57" t="s">
        <v>2452</v>
      </c>
      <c r="F416" s="57" t="s">
        <v>2453</v>
      </c>
      <c r="G416" s="57" t="s">
        <v>1122</v>
      </c>
      <c r="H416" s="57" t="s">
        <v>288</v>
      </c>
      <c r="I416" s="57" t="s">
        <v>2074</v>
      </c>
      <c r="J416" s="136">
        <v>7737360567</v>
      </c>
      <c r="K416" s="57" t="s">
        <v>146</v>
      </c>
      <c r="L416">
        <v>5.5</v>
      </c>
      <c r="M416">
        <v>35.5</v>
      </c>
      <c r="N416">
        <v>9.5</v>
      </c>
      <c r="O416" s="65">
        <v>50.5</v>
      </c>
      <c r="P416" s="58">
        <v>74</v>
      </c>
      <c r="Q416" s="58">
        <v>55</v>
      </c>
      <c r="R416" s="58">
        <v>47</v>
      </c>
      <c r="S416" s="58">
        <v>63</v>
      </c>
      <c r="T416" s="58">
        <v>44</v>
      </c>
      <c r="U416" s="58">
        <v>60</v>
      </c>
      <c r="V416" s="58">
        <v>73</v>
      </c>
      <c r="W416" s="58">
        <v>39</v>
      </c>
      <c r="X416" s="58">
        <v>61</v>
      </c>
      <c r="Y416" s="58">
        <v>60</v>
      </c>
      <c r="Z416" s="58">
        <v>0</v>
      </c>
      <c r="AA416" s="58">
        <v>0</v>
      </c>
      <c r="AB416" s="58">
        <v>0</v>
      </c>
      <c r="AC416" s="58">
        <v>0</v>
      </c>
      <c r="AD416" s="58">
        <v>0</v>
      </c>
      <c r="AE416" s="58">
        <v>0</v>
      </c>
      <c r="AF416" s="58">
        <v>0</v>
      </c>
      <c r="AG416" s="58">
        <v>0</v>
      </c>
      <c r="AH416" s="58">
        <v>0</v>
      </c>
      <c r="AI416" s="58">
        <v>0</v>
      </c>
      <c r="AJ416" s="58" t="s">
        <v>290</v>
      </c>
      <c r="AK416" s="58">
        <v>33</v>
      </c>
      <c r="AL416" s="58">
        <v>0</v>
      </c>
      <c r="AM416" s="58">
        <v>34</v>
      </c>
      <c r="AN416" s="58" t="s">
        <v>290</v>
      </c>
      <c r="AO416" s="58">
        <v>461</v>
      </c>
      <c r="AP416" s="58">
        <v>43</v>
      </c>
      <c r="AQ416" s="58">
        <v>288</v>
      </c>
      <c r="AR416" s="58">
        <v>288</v>
      </c>
      <c r="AS416" s="58">
        <v>0</v>
      </c>
      <c r="AT416" s="58">
        <v>0</v>
      </c>
      <c r="AU416" s="58">
        <v>49</v>
      </c>
      <c r="AV416" s="58">
        <v>576</v>
      </c>
      <c r="AW416" s="57"/>
    </row>
    <row r="417" spans="1:49">
      <c r="A417" s="57" t="s">
        <v>2454</v>
      </c>
      <c r="B417" s="57" t="s">
        <v>2455</v>
      </c>
      <c r="C417" s="57"/>
      <c r="D417" s="57" t="s">
        <v>2456</v>
      </c>
      <c r="E417" s="57" t="s">
        <v>2457</v>
      </c>
      <c r="F417" s="57" t="s">
        <v>2458</v>
      </c>
      <c r="G417" s="57" t="s">
        <v>1122</v>
      </c>
      <c r="H417" s="57" t="s">
        <v>288</v>
      </c>
      <c r="I417" s="57" t="s">
        <v>1865</v>
      </c>
      <c r="J417" s="136">
        <v>7737694211</v>
      </c>
      <c r="K417" s="57" t="s">
        <v>146</v>
      </c>
      <c r="L417">
        <v>2</v>
      </c>
      <c r="M417">
        <v>30</v>
      </c>
      <c r="N417">
        <v>7</v>
      </c>
      <c r="O417" s="65">
        <v>39</v>
      </c>
      <c r="P417" s="58">
        <v>57</v>
      </c>
      <c r="Q417" s="58">
        <v>24</v>
      </c>
      <c r="R417" s="58">
        <v>33</v>
      </c>
      <c r="S417" s="58">
        <v>38</v>
      </c>
      <c r="T417" s="58">
        <v>33</v>
      </c>
      <c r="U417" s="58">
        <v>32</v>
      </c>
      <c r="V417" s="58">
        <v>36</v>
      </c>
      <c r="W417" s="58">
        <v>30</v>
      </c>
      <c r="X417" s="58">
        <v>35</v>
      </c>
      <c r="Y417" s="58">
        <v>22</v>
      </c>
      <c r="Z417" s="58">
        <v>0</v>
      </c>
      <c r="AA417" s="58">
        <v>0</v>
      </c>
      <c r="AB417" s="58">
        <v>0</v>
      </c>
      <c r="AC417" s="58">
        <v>0</v>
      </c>
      <c r="AD417" s="58">
        <v>0</v>
      </c>
      <c r="AE417" s="58">
        <v>0</v>
      </c>
      <c r="AF417" s="58">
        <v>0</v>
      </c>
      <c r="AG417" s="58">
        <v>0</v>
      </c>
      <c r="AH417" s="58">
        <v>0</v>
      </c>
      <c r="AI417" s="58">
        <v>0</v>
      </c>
      <c r="AJ417" s="58" t="s">
        <v>290</v>
      </c>
      <c r="AK417" s="58" t="s">
        <v>290</v>
      </c>
      <c r="AL417" s="58">
        <v>0</v>
      </c>
      <c r="AM417" s="58">
        <v>61</v>
      </c>
      <c r="AN417" s="58" t="s">
        <v>290</v>
      </c>
      <c r="AO417" s="58">
        <v>239</v>
      </c>
      <c r="AP417" s="58">
        <v>26</v>
      </c>
      <c r="AQ417" s="58">
        <v>167</v>
      </c>
      <c r="AR417" s="58">
        <v>173</v>
      </c>
      <c r="AS417" s="58">
        <v>0</v>
      </c>
      <c r="AT417" s="58">
        <v>0</v>
      </c>
      <c r="AU417" s="58">
        <v>10</v>
      </c>
      <c r="AV417" s="58">
        <v>340</v>
      </c>
      <c r="AW417" s="57"/>
    </row>
    <row r="418" spans="1:49">
      <c r="A418" s="57" t="s">
        <v>2459</v>
      </c>
      <c r="B418" s="57" t="s">
        <v>2460</v>
      </c>
      <c r="C418" s="57"/>
      <c r="D418" s="57" t="s">
        <v>916</v>
      </c>
      <c r="E418" s="57" t="s">
        <v>2461</v>
      </c>
      <c r="F418" s="57" t="s">
        <v>2462</v>
      </c>
      <c r="G418" s="57" t="s">
        <v>1420</v>
      </c>
      <c r="H418" s="57" t="s">
        <v>288</v>
      </c>
      <c r="I418" s="57" t="s">
        <v>1421</v>
      </c>
      <c r="J418" s="136">
        <v>7084221540</v>
      </c>
      <c r="K418" s="57" t="s">
        <v>146</v>
      </c>
      <c r="L418">
        <v>3</v>
      </c>
      <c r="M418">
        <v>13.5</v>
      </c>
      <c r="N418">
        <v>5.2</v>
      </c>
      <c r="O418" s="65">
        <v>21.7</v>
      </c>
      <c r="P418" s="58">
        <v>48</v>
      </c>
      <c r="Q418" s="58">
        <v>25</v>
      </c>
      <c r="R418" s="58">
        <v>13</v>
      </c>
      <c r="S418" s="58">
        <v>20</v>
      </c>
      <c r="T418" s="58">
        <v>13</v>
      </c>
      <c r="U418" s="58">
        <v>26</v>
      </c>
      <c r="V418" s="58">
        <v>24</v>
      </c>
      <c r="W418" s="58">
        <v>28</v>
      </c>
      <c r="X418" s="58">
        <v>26</v>
      </c>
      <c r="Y418" s="58">
        <v>22</v>
      </c>
      <c r="Z418" s="58">
        <v>0</v>
      </c>
      <c r="AA418" s="58">
        <v>0</v>
      </c>
      <c r="AB418" s="58">
        <v>0</v>
      </c>
      <c r="AC418" s="58">
        <v>0</v>
      </c>
      <c r="AD418" s="58">
        <v>0</v>
      </c>
      <c r="AE418" s="58">
        <v>0</v>
      </c>
      <c r="AF418" s="58">
        <v>0</v>
      </c>
      <c r="AG418" s="58">
        <v>0</v>
      </c>
      <c r="AH418" s="58">
        <v>0</v>
      </c>
      <c r="AI418" s="58">
        <v>0</v>
      </c>
      <c r="AJ418" s="58">
        <v>0</v>
      </c>
      <c r="AK418" s="58" t="s">
        <v>290</v>
      </c>
      <c r="AL418" s="58">
        <v>18</v>
      </c>
      <c r="AM418" s="58">
        <v>35</v>
      </c>
      <c r="AN418" s="58">
        <v>0</v>
      </c>
      <c r="AO418" s="58">
        <v>182</v>
      </c>
      <c r="AP418" s="58" t="s">
        <v>290</v>
      </c>
      <c r="AQ418" s="58">
        <v>130</v>
      </c>
      <c r="AR418" s="58">
        <v>115</v>
      </c>
      <c r="AS418" s="58">
        <v>0</v>
      </c>
      <c r="AT418" s="58">
        <v>0</v>
      </c>
      <c r="AU418" s="58">
        <v>26</v>
      </c>
      <c r="AV418" s="58">
        <v>245</v>
      </c>
      <c r="AW418" s="57"/>
    </row>
    <row r="419" spans="1:49">
      <c r="A419" s="57" t="s">
        <v>2463</v>
      </c>
      <c r="B419" s="57" t="s">
        <v>2464</v>
      </c>
      <c r="C419" s="57" t="s">
        <v>283</v>
      </c>
      <c r="D419" s="57" t="s">
        <v>2465</v>
      </c>
      <c r="E419" s="57" t="s">
        <v>895</v>
      </c>
      <c r="F419" s="57" t="s">
        <v>2466</v>
      </c>
      <c r="G419" s="57" t="s">
        <v>1122</v>
      </c>
      <c r="H419" s="57" t="s">
        <v>288</v>
      </c>
      <c r="I419" s="57" t="s">
        <v>2105</v>
      </c>
      <c r="J419" s="136">
        <v>7735824266</v>
      </c>
      <c r="K419" s="57" t="s">
        <v>146</v>
      </c>
      <c r="L419">
        <v>3</v>
      </c>
      <c r="M419">
        <v>11</v>
      </c>
      <c r="N419">
        <v>10</v>
      </c>
      <c r="O419" s="65">
        <v>24</v>
      </c>
      <c r="P419" s="58">
        <v>28</v>
      </c>
      <c r="Q419" s="58">
        <v>18</v>
      </c>
      <c r="R419" s="58">
        <v>24</v>
      </c>
      <c r="S419" s="58">
        <v>23</v>
      </c>
      <c r="T419" s="58">
        <v>14</v>
      </c>
      <c r="U419" s="58">
        <v>17</v>
      </c>
      <c r="V419" s="58">
        <v>20</v>
      </c>
      <c r="W419" s="58">
        <v>12</v>
      </c>
      <c r="X419" s="58">
        <v>16</v>
      </c>
      <c r="Y419" s="58">
        <v>18</v>
      </c>
      <c r="Z419" s="58">
        <v>0</v>
      </c>
      <c r="AA419" s="58">
        <v>0</v>
      </c>
      <c r="AB419" s="58">
        <v>0</v>
      </c>
      <c r="AC419" s="58">
        <v>0</v>
      </c>
      <c r="AD419" s="58">
        <v>0</v>
      </c>
      <c r="AE419" s="58">
        <v>0</v>
      </c>
      <c r="AF419" s="58">
        <v>0</v>
      </c>
      <c r="AG419" s="58">
        <v>0</v>
      </c>
      <c r="AH419" s="58">
        <v>0</v>
      </c>
      <c r="AI419" s="58">
        <v>0</v>
      </c>
      <c r="AJ419" s="58">
        <v>0</v>
      </c>
      <c r="AK419" s="58">
        <v>0</v>
      </c>
      <c r="AL419" s="58" t="s">
        <v>290</v>
      </c>
      <c r="AM419" s="58">
        <v>168</v>
      </c>
      <c r="AN419" s="58">
        <v>0</v>
      </c>
      <c r="AO419" s="58">
        <v>0</v>
      </c>
      <c r="AP419" s="58">
        <v>18</v>
      </c>
      <c r="AQ419" s="58">
        <v>90</v>
      </c>
      <c r="AR419" s="58">
        <v>100</v>
      </c>
      <c r="AS419" s="58">
        <v>0</v>
      </c>
      <c r="AT419" s="58">
        <v>0</v>
      </c>
      <c r="AU419" s="58">
        <v>0</v>
      </c>
      <c r="AV419" s="58">
        <v>190</v>
      </c>
      <c r="AW419" s="57"/>
    </row>
    <row r="420" spans="1:49">
      <c r="A420" s="57" t="s">
        <v>2467</v>
      </c>
      <c r="B420" s="57" t="s">
        <v>2468</v>
      </c>
      <c r="C420" s="57"/>
      <c r="D420" s="57" t="s">
        <v>1119</v>
      </c>
      <c r="E420" s="57" t="s">
        <v>2469</v>
      </c>
      <c r="F420" s="57" t="s">
        <v>2470</v>
      </c>
      <c r="G420" s="57" t="s">
        <v>1122</v>
      </c>
      <c r="H420" s="57" t="s">
        <v>288</v>
      </c>
      <c r="I420" s="57" t="s">
        <v>1913</v>
      </c>
      <c r="J420" s="136">
        <v>7737763316</v>
      </c>
      <c r="K420" s="57" t="s">
        <v>146</v>
      </c>
      <c r="L420">
        <v>2</v>
      </c>
      <c r="M420">
        <v>12</v>
      </c>
      <c r="N420">
        <v>10</v>
      </c>
      <c r="O420" s="65">
        <v>24</v>
      </c>
      <c r="P420" s="58">
        <v>33</v>
      </c>
      <c r="Q420" s="58">
        <v>23</v>
      </c>
      <c r="R420" s="58">
        <v>24</v>
      </c>
      <c r="S420" s="58">
        <v>21</v>
      </c>
      <c r="T420" s="58">
        <v>19</v>
      </c>
      <c r="U420" s="58">
        <v>24</v>
      </c>
      <c r="V420" s="58">
        <v>15</v>
      </c>
      <c r="W420" s="58">
        <v>22</v>
      </c>
      <c r="X420" s="58">
        <v>13</v>
      </c>
      <c r="Y420" s="58">
        <v>22</v>
      </c>
      <c r="Z420" s="58">
        <v>0</v>
      </c>
      <c r="AA420" s="58">
        <v>0</v>
      </c>
      <c r="AB420" s="58">
        <v>0</v>
      </c>
      <c r="AC420" s="58">
        <v>0</v>
      </c>
      <c r="AD420" s="58">
        <v>0</v>
      </c>
      <c r="AE420" s="58">
        <v>0</v>
      </c>
      <c r="AF420" s="58">
        <v>0</v>
      </c>
      <c r="AG420" s="58">
        <v>0</v>
      </c>
      <c r="AH420" s="58">
        <v>11</v>
      </c>
      <c r="AI420" s="58">
        <v>0</v>
      </c>
      <c r="AJ420" s="58">
        <v>0</v>
      </c>
      <c r="AK420" s="58">
        <v>0</v>
      </c>
      <c r="AL420" s="58">
        <v>209</v>
      </c>
      <c r="AM420" s="58">
        <v>0</v>
      </c>
      <c r="AN420" s="58">
        <v>0</v>
      </c>
      <c r="AO420" s="58" t="s">
        <v>290</v>
      </c>
      <c r="AP420" s="58">
        <v>15</v>
      </c>
      <c r="AQ420" s="58">
        <v>121</v>
      </c>
      <c r="AR420" s="58">
        <v>106</v>
      </c>
      <c r="AS420" s="58">
        <v>0</v>
      </c>
      <c r="AT420" s="58">
        <v>0</v>
      </c>
      <c r="AU420" s="58">
        <v>95</v>
      </c>
      <c r="AV420" s="58">
        <v>227</v>
      </c>
      <c r="AW420" s="57"/>
    </row>
    <row r="421" spans="1:49">
      <c r="A421" s="57" t="s">
        <v>2471</v>
      </c>
      <c r="B421" s="57" t="s">
        <v>2472</v>
      </c>
      <c r="C421" s="57"/>
      <c r="D421" s="57" t="s">
        <v>1185</v>
      </c>
      <c r="E421" s="57" t="s">
        <v>2473</v>
      </c>
      <c r="F421" s="57" t="s">
        <v>2474</v>
      </c>
      <c r="G421" s="57" t="s">
        <v>1122</v>
      </c>
      <c r="H421" s="57" t="s">
        <v>288</v>
      </c>
      <c r="I421" s="57" t="s">
        <v>1754</v>
      </c>
      <c r="J421" s="136">
        <v>7734860119</v>
      </c>
      <c r="K421" s="57" t="s">
        <v>146</v>
      </c>
      <c r="L421">
        <v>2</v>
      </c>
      <c r="M421">
        <v>18</v>
      </c>
      <c r="N421">
        <v>13</v>
      </c>
      <c r="O421" s="65">
        <v>33</v>
      </c>
      <c r="P421" s="58">
        <v>84</v>
      </c>
      <c r="Q421" s="58">
        <v>34</v>
      </c>
      <c r="R421" s="58">
        <v>25</v>
      </c>
      <c r="S421" s="58">
        <v>16</v>
      </c>
      <c r="T421" s="58">
        <v>23</v>
      </c>
      <c r="U421" s="58">
        <v>12</v>
      </c>
      <c r="V421" s="58">
        <v>15</v>
      </c>
      <c r="W421" s="58">
        <v>16</v>
      </c>
      <c r="X421" s="58">
        <v>21</v>
      </c>
      <c r="Y421" s="58">
        <v>24</v>
      </c>
      <c r="Z421" s="58">
        <v>0</v>
      </c>
      <c r="AA421" s="58">
        <v>0</v>
      </c>
      <c r="AB421" s="58">
        <v>0</v>
      </c>
      <c r="AC421" s="58">
        <v>0</v>
      </c>
      <c r="AD421" s="58">
        <v>0</v>
      </c>
      <c r="AE421" s="58">
        <v>0</v>
      </c>
      <c r="AF421" s="58">
        <v>0</v>
      </c>
      <c r="AG421" s="58">
        <v>0</v>
      </c>
      <c r="AH421" s="58">
        <v>0</v>
      </c>
      <c r="AI421" s="58">
        <v>0</v>
      </c>
      <c r="AJ421" s="58">
        <v>0</v>
      </c>
      <c r="AK421" s="58" t="s">
        <v>290</v>
      </c>
      <c r="AL421" s="58" t="s">
        <v>290</v>
      </c>
      <c r="AM421" s="58">
        <v>62</v>
      </c>
      <c r="AN421" s="58">
        <v>0</v>
      </c>
      <c r="AO421" s="58">
        <v>149</v>
      </c>
      <c r="AP421" s="58">
        <v>48</v>
      </c>
      <c r="AQ421" s="58">
        <v>136</v>
      </c>
      <c r="AR421" s="58">
        <v>134</v>
      </c>
      <c r="AS421" s="58">
        <v>0</v>
      </c>
      <c r="AT421" s="58">
        <v>0</v>
      </c>
      <c r="AU421" s="58">
        <v>65</v>
      </c>
      <c r="AV421" s="58">
        <v>270</v>
      </c>
      <c r="AW421" s="57"/>
    </row>
    <row r="422" spans="1:49">
      <c r="A422" s="57" t="s">
        <v>2475</v>
      </c>
      <c r="B422" s="57" t="s">
        <v>2476</v>
      </c>
      <c r="C422" s="57"/>
      <c r="D422" s="57" t="s">
        <v>2304</v>
      </c>
      <c r="E422" s="57" t="s">
        <v>2314</v>
      </c>
      <c r="F422" s="57" t="s">
        <v>2477</v>
      </c>
      <c r="G422" s="57" t="s">
        <v>1122</v>
      </c>
      <c r="H422" s="57" t="s">
        <v>288</v>
      </c>
      <c r="I422" s="57" t="s">
        <v>1845</v>
      </c>
      <c r="J422" s="136">
        <v>7732810018</v>
      </c>
      <c r="K422" s="57" t="s">
        <v>146</v>
      </c>
      <c r="L422">
        <v>2</v>
      </c>
      <c r="M422">
        <v>12</v>
      </c>
      <c r="N422">
        <v>3</v>
      </c>
      <c r="O422" s="65">
        <v>17</v>
      </c>
      <c r="P422" s="58">
        <v>23</v>
      </c>
      <c r="Q422" s="58">
        <v>20</v>
      </c>
      <c r="R422" s="58">
        <v>16</v>
      </c>
      <c r="S422" s="58">
        <v>17</v>
      </c>
      <c r="T422" s="58">
        <v>11</v>
      </c>
      <c r="U422" s="58">
        <v>17</v>
      </c>
      <c r="V422" s="58">
        <v>11</v>
      </c>
      <c r="W422" s="58">
        <v>16</v>
      </c>
      <c r="X422" s="58">
        <v>13</v>
      </c>
      <c r="Y422" s="58">
        <v>16</v>
      </c>
      <c r="Z422" s="58">
        <v>0</v>
      </c>
      <c r="AA422" s="58">
        <v>0</v>
      </c>
      <c r="AB422" s="58">
        <v>0</v>
      </c>
      <c r="AC422" s="58">
        <v>0</v>
      </c>
      <c r="AD422" s="58">
        <v>0</v>
      </c>
      <c r="AE422" s="58">
        <v>0</v>
      </c>
      <c r="AF422" s="58">
        <v>0</v>
      </c>
      <c r="AG422" s="58">
        <v>0</v>
      </c>
      <c r="AH422" s="58">
        <v>0</v>
      </c>
      <c r="AI422" s="58">
        <v>0</v>
      </c>
      <c r="AJ422" s="58">
        <v>0</v>
      </c>
      <c r="AK422" s="58">
        <v>0</v>
      </c>
      <c r="AL422" s="58">
        <v>147</v>
      </c>
      <c r="AM422" s="58">
        <v>13</v>
      </c>
      <c r="AN422" s="58">
        <v>0</v>
      </c>
      <c r="AO422" s="58">
        <v>0</v>
      </c>
      <c r="AP422" s="58">
        <v>0</v>
      </c>
      <c r="AQ422" s="58">
        <v>92</v>
      </c>
      <c r="AR422" s="58">
        <v>68</v>
      </c>
      <c r="AS422" s="58">
        <v>0</v>
      </c>
      <c r="AT422" s="58">
        <v>0</v>
      </c>
      <c r="AU422" s="58">
        <v>160</v>
      </c>
      <c r="AV422" s="58">
        <v>160</v>
      </c>
      <c r="AW422" s="57"/>
    </row>
    <row r="423" spans="1:49">
      <c r="A423" s="57" t="s">
        <v>2478</v>
      </c>
      <c r="B423" s="57" t="s">
        <v>2479</v>
      </c>
      <c r="C423" s="57"/>
      <c r="D423" s="57" t="s">
        <v>2480</v>
      </c>
      <c r="E423" s="57" t="s">
        <v>2481</v>
      </c>
      <c r="F423" s="57" t="s">
        <v>2482</v>
      </c>
      <c r="G423" s="57" t="s">
        <v>1122</v>
      </c>
      <c r="H423" s="57" t="s">
        <v>288</v>
      </c>
      <c r="I423" s="57" t="s">
        <v>2105</v>
      </c>
      <c r="J423" s="136">
        <v>7737676160</v>
      </c>
      <c r="K423" s="57" t="s">
        <v>146</v>
      </c>
      <c r="L423">
        <v>2</v>
      </c>
      <c r="M423">
        <v>11</v>
      </c>
      <c r="N423">
        <v>7.5</v>
      </c>
      <c r="O423" s="65">
        <v>20.5</v>
      </c>
      <c r="P423" s="58">
        <v>21</v>
      </c>
      <c r="Q423" s="58">
        <v>12</v>
      </c>
      <c r="R423" s="58">
        <v>16</v>
      </c>
      <c r="S423" s="58">
        <v>21</v>
      </c>
      <c r="T423" s="58">
        <v>18</v>
      </c>
      <c r="U423" s="58">
        <v>15</v>
      </c>
      <c r="V423" s="58">
        <v>28</v>
      </c>
      <c r="W423" s="58">
        <v>18</v>
      </c>
      <c r="X423" s="58">
        <v>31</v>
      </c>
      <c r="Y423" s="58">
        <v>22</v>
      </c>
      <c r="Z423" s="58">
        <v>0</v>
      </c>
      <c r="AA423" s="58">
        <v>0</v>
      </c>
      <c r="AB423" s="58">
        <v>0</v>
      </c>
      <c r="AC423" s="58">
        <v>0</v>
      </c>
      <c r="AD423" s="58">
        <v>0</v>
      </c>
      <c r="AE423" s="58">
        <v>0</v>
      </c>
      <c r="AF423" s="58">
        <v>0</v>
      </c>
      <c r="AG423" s="58">
        <v>0</v>
      </c>
      <c r="AH423" s="58">
        <v>0</v>
      </c>
      <c r="AI423" s="58">
        <v>0</v>
      </c>
      <c r="AJ423" s="58" t="s">
        <v>290</v>
      </c>
      <c r="AK423" s="58" t="s">
        <v>290</v>
      </c>
      <c r="AL423" s="58" t="s">
        <v>290</v>
      </c>
      <c r="AM423" s="58">
        <v>190</v>
      </c>
      <c r="AN423" s="58" t="s">
        <v>290</v>
      </c>
      <c r="AO423" s="58" t="s">
        <v>290</v>
      </c>
      <c r="AP423" s="58" t="s">
        <v>290</v>
      </c>
      <c r="AQ423" s="58">
        <v>114</v>
      </c>
      <c r="AR423" s="58">
        <v>88</v>
      </c>
      <c r="AS423" s="58">
        <v>0</v>
      </c>
      <c r="AT423" s="58">
        <v>0</v>
      </c>
      <c r="AU423" s="58">
        <v>146</v>
      </c>
      <c r="AV423" s="58">
        <v>202</v>
      </c>
      <c r="AW423" s="57"/>
    </row>
    <row r="424" spans="1:49">
      <c r="A424" s="57" t="s">
        <v>2483</v>
      </c>
      <c r="B424" s="57" t="s">
        <v>2484</v>
      </c>
      <c r="C424" s="57" t="s">
        <v>283</v>
      </c>
      <c r="D424" s="57" t="s">
        <v>651</v>
      </c>
      <c r="E424" s="57" t="s">
        <v>2485</v>
      </c>
      <c r="F424" s="57" t="s">
        <v>2486</v>
      </c>
      <c r="G424" s="57" t="s">
        <v>1122</v>
      </c>
      <c r="H424" s="57" t="s">
        <v>288</v>
      </c>
      <c r="I424" s="57" t="s">
        <v>2074</v>
      </c>
      <c r="J424" s="136">
        <v>7737637577</v>
      </c>
      <c r="K424" s="57" t="s">
        <v>146</v>
      </c>
      <c r="L424">
        <v>1</v>
      </c>
      <c r="M424">
        <v>26</v>
      </c>
      <c r="N424">
        <v>11</v>
      </c>
      <c r="O424" s="65">
        <v>38</v>
      </c>
      <c r="P424" s="58">
        <v>67</v>
      </c>
      <c r="Q424" s="58">
        <v>37</v>
      </c>
      <c r="R424" s="58">
        <v>40</v>
      </c>
      <c r="S424" s="58">
        <v>32</v>
      </c>
      <c r="T424" s="58">
        <v>39</v>
      </c>
      <c r="U424" s="58">
        <v>34</v>
      </c>
      <c r="V424" s="58">
        <v>39</v>
      </c>
      <c r="W424" s="58">
        <v>25</v>
      </c>
      <c r="X424" s="58">
        <v>28</v>
      </c>
      <c r="Y424" s="58">
        <v>31</v>
      </c>
      <c r="Z424" s="58">
        <v>0</v>
      </c>
      <c r="AA424" s="58">
        <v>0</v>
      </c>
      <c r="AB424" s="58">
        <v>0</v>
      </c>
      <c r="AC424" s="58">
        <v>0</v>
      </c>
      <c r="AD424" s="58">
        <v>0</v>
      </c>
      <c r="AE424" s="58">
        <v>0</v>
      </c>
      <c r="AF424" s="58">
        <v>0</v>
      </c>
      <c r="AG424" s="58">
        <v>0</v>
      </c>
      <c r="AH424" s="58">
        <v>0</v>
      </c>
      <c r="AI424" s="58">
        <v>0</v>
      </c>
      <c r="AJ424" s="58">
        <v>0</v>
      </c>
      <c r="AK424" s="58">
        <v>0</v>
      </c>
      <c r="AL424" s="58">
        <v>0</v>
      </c>
      <c r="AM424" s="58">
        <v>55</v>
      </c>
      <c r="AN424" s="58">
        <v>0</v>
      </c>
      <c r="AO424" s="58">
        <v>317</v>
      </c>
      <c r="AP424" s="58">
        <v>0</v>
      </c>
      <c r="AQ424" s="58">
        <v>194</v>
      </c>
      <c r="AR424" s="58">
        <v>178</v>
      </c>
      <c r="AS424" s="58">
        <v>0</v>
      </c>
      <c r="AT424" s="58">
        <v>0</v>
      </c>
      <c r="AU424" s="58">
        <v>0</v>
      </c>
      <c r="AV424" s="58">
        <v>372</v>
      </c>
      <c r="AW424" s="57"/>
    </row>
    <row r="425" spans="1:49">
      <c r="A425" s="57" t="s">
        <v>2487</v>
      </c>
      <c r="B425" s="57" t="s">
        <v>2488</v>
      </c>
      <c r="C425" s="57"/>
      <c r="D425" s="57" t="s">
        <v>2304</v>
      </c>
      <c r="E425" s="57" t="s">
        <v>2489</v>
      </c>
      <c r="F425" s="57" t="s">
        <v>2490</v>
      </c>
      <c r="G425" s="57" t="s">
        <v>1122</v>
      </c>
      <c r="H425" s="57" t="s">
        <v>288</v>
      </c>
      <c r="I425" s="57" t="s">
        <v>1830</v>
      </c>
      <c r="J425" s="136">
        <v>7732271140</v>
      </c>
      <c r="K425" s="57" t="s">
        <v>146</v>
      </c>
      <c r="L425">
        <v>2</v>
      </c>
      <c r="M425">
        <v>10</v>
      </c>
      <c r="N425">
        <v>2</v>
      </c>
      <c r="O425" s="65">
        <v>14</v>
      </c>
      <c r="P425" s="58">
        <v>16</v>
      </c>
      <c r="Q425" s="58">
        <v>17</v>
      </c>
      <c r="R425" s="58">
        <v>18</v>
      </c>
      <c r="S425" s="58">
        <v>12</v>
      </c>
      <c r="T425" s="58">
        <v>13</v>
      </c>
      <c r="U425" s="58">
        <v>12</v>
      </c>
      <c r="V425" s="58">
        <v>19</v>
      </c>
      <c r="W425" s="58">
        <v>14</v>
      </c>
      <c r="X425" s="58">
        <v>22</v>
      </c>
      <c r="Y425" s="58">
        <v>12</v>
      </c>
      <c r="Z425" s="58">
        <v>0</v>
      </c>
      <c r="AA425" s="58">
        <v>0</v>
      </c>
      <c r="AB425" s="58">
        <v>0</v>
      </c>
      <c r="AC425" s="58">
        <v>0</v>
      </c>
      <c r="AD425" s="58">
        <v>0</v>
      </c>
      <c r="AE425" s="58">
        <v>0</v>
      </c>
      <c r="AF425" s="58">
        <v>0</v>
      </c>
      <c r="AG425" s="58">
        <v>0</v>
      </c>
      <c r="AH425" s="58">
        <v>0</v>
      </c>
      <c r="AI425" s="58">
        <v>0</v>
      </c>
      <c r="AJ425" s="58">
        <v>0</v>
      </c>
      <c r="AK425" s="58">
        <v>0</v>
      </c>
      <c r="AL425" s="58" t="s">
        <v>290</v>
      </c>
      <c r="AM425" s="58">
        <v>149</v>
      </c>
      <c r="AN425" s="58">
        <v>0</v>
      </c>
      <c r="AO425" s="58">
        <v>0</v>
      </c>
      <c r="AP425" s="58" t="s">
        <v>290</v>
      </c>
      <c r="AQ425" s="58">
        <v>80</v>
      </c>
      <c r="AR425" s="58">
        <v>75</v>
      </c>
      <c r="AS425" s="58">
        <v>0</v>
      </c>
      <c r="AT425" s="58">
        <v>0</v>
      </c>
      <c r="AU425" s="58">
        <v>155</v>
      </c>
      <c r="AV425" s="58">
        <v>155</v>
      </c>
      <c r="AW425" s="57"/>
    </row>
    <row r="426" spans="1:49">
      <c r="A426" s="57" t="s">
        <v>2491</v>
      </c>
      <c r="B426" s="57" t="s">
        <v>2492</v>
      </c>
      <c r="C426" s="57" t="s">
        <v>283</v>
      </c>
      <c r="D426" s="57" t="s">
        <v>1105</v>
      </c>
      <c r="E426" s="57" t="s">
        <v>2493</v>
      </c>
      <c r="F426" s="57" t="s">
        <v>2494</v>
      </c>
      <c r="G426" s="57" t="s">
        <v>1122</v>
      </c>
      <c r="H426" s="57" t="s">
        <v>288</v>
      </c>
      <c r="I426" s="57" t="s">
        <v>1865</v>
      </c>
      <c r="J426" s="136">
        <v>7737840999</v>
      </c>
      <c r="K426" s="57" t="s">
        <v>146</v>
      </c>
      <c r="L426">
        <v>2</v>
      </c>
      <c r="M426">
        <v>22</v>
      </c>
      <c r="N426">
        <v>9</v>
      </c>
      <c r="O426" s="65">
        <v>33</v>
      </c>
      <c r="P426" s="58">
        <v>53</v>
      </c>
      <c r="Q426" s="58">
        <v>22</v>
      </c>
      <c r="R426" s="58">
        <v>23</v>
      </c>
      <c r="S426" s="58">
        <v>23</v>
      </c>
      <c r="T426" s="58">
        <v>39</v>
      </c>
      <c r="U426" s="58">
        <v>17</v>
      </c>
      <c r="V426" s="58">
        <v>24</v>
      </c>
      <c r="W426" s="58">
        <v>29</v>
      </c>
      <c r="X426" s="58">
        <v>22</v>
      </c>
      <c r="Y426" s="58">
        <v>32</v>
      </c>
      <c r="Z426" s="58">
        <v>0</v>
      </c>
      <c r="AA426" s="58">
        <v>0</v>
      </c>
      <c r="AB426" s="58">
        <v>0</v>
      </c>
      <c r="AC426" s="58">
        <v>0</v>
      </c>
      <c r="AD426" s="58">
        <v>0</v>
      </c>
      <c r="AE426" s="58">
        <v>0</v>
      </c>
      <c r="AF426" s="58">
        <v>0</v>
      </c>
      <c r="AG426" s="58" t="s">
        <v>290</v>
      </c>
      <c r="AH426" s="58">
        <v>24</v>
      </c>
      <c r="AI426" s="58">
        <v>0</v>
      </c>
      <c r="AJ426" s="58">
        <v>0</v>
      </c>
      <c r="AK426" s="58">
        <v>16</v>
      </c>
      <c r="AL426" s="58">
        <v>12</v>
      </c>
      <c r="AM426" s="58">
        <v>71</v>
      </c>
      <c r="AN426" s="58">
        <v>0</v>
      </c>
      <c r="AO426" s="58">
        <v>200</v>
      </c>
      <c r="AP426" s="58">
        <v>10</v>
      </c>
      <c r="AQ426" s="58">
        <v>165</v>
      </c>
      <c r="AR426" s="58">
        <v>144</v>
      </c>
      <c r="AS426" s="58">
        <v>0</v>
      </c>
      <c r="AT426" s="58">
        <v>0</v>
      </c>
      <c r="AU426" s="58">
        <v>45</v>
      </c>
      <c r="AV426" s="58">
        <v>309</v>
      </c>
      <c r="AW426" s="57"/>
    </row>
    <row r="427" spans="1:49">
      <c r="A427" s="57" t="s">
        <v>2495</v>
      </c>
      <c r="B427" s="57" t="s">
        <v>2496</v>
      </c>
      <c r="C427" s="57" t="s">
        <v>418</v>
      </c>
      <c r="D427" s="57" t="s">
        <v>2497</v>
      </c>
      <c r="E427" s="57" t="s">
        <v>2498</v>
      </c>
      <c r="F427" s="57" t="s">
        <v>2499</v>
      </c>
      <c r="G427" s="57" t="s">
        <v>1122</v>
      </c>
      <c r="H427" s="57" t="s">
        <v>288</v>
      </c>
      <c r="I427" s="57" t="s">
        <v>2105</v>
      </c>
      <c r="J427" s="136">
        <v>7737350772</v>
      </c>
      <c r="K427" s="57" t="s">
        <v>146</v>
      </c>
      <c r="L427">
        <v>2</v>
      </c>
      <c r="M427">
        <v>19</v>
      </c>
      <c r="N427">
        <v>19</v>
      </c>
      <c r="O427" s="65">
        <v>40</v>
      </c>
      <c r="P427" s="58">
        <v>41</v>
      </c>
      <c r="Q427" s="58">
        <v>43</v>
      </c>
      <c r="R427" s="58">
        <v>52</v>
      </c>
      <c r="S427" s="58">
        <v>48</v>
      </c>
      <c r="T427" s="58">
        <v>45</v>
      </c>
      <c r="U427" s="58">
        <v>25</v>
      </c>
      <c r="V427" s="58">
        <v>45</v>
      </c>
      <c r="W427" s="58">
        <v>35</v>
      </c>
      <c r="X427" s="58">
        <v>42</v>
      </c>
      <c r="Y427" s="58">
        <v>45</v>
      </c>
      <c r="Z427" s="58">
        <v>0</v>
      </c>
      <c r="AA427" s="58">
        <v>0</v>
      </c>
      <c r="AB427" s="58">
        <v>0</v>
      </c>
      <c r="AC427" s="58">
        <v>0</v>
      </c>
      <c r="AD427" s="58">
        <v>0</v>
      </c>
      <c r="AE427" s="58">
        <v>0</v>
      </c>
      <c r="AF427" s="58">
        <v>0</v>
      </c>
      <c r="AG427" s="58">
        <v>0</v>
      </c>
      <c r="AH427" s="58">
        <v>0</v>
      </c>
      <c r="AI427" s="58">
        <v>0</v>
      </c>
      <c r="AJ427" s="58">
        <v>0</v>
      </c>
      <c r="AK427" s="58">
        <v>0</v>
      </c>
      <c r="AL427" s="58" t="s">
        <v>290</v>
      </c>
      <c r="AM427" s="58">
        <v>411</v>
      </c>
      <c r="AN427" s="58">
        <v>0</v>
      </c>
      <c r="AO427" s="58" t="s">
        <v>290</v>
      </c>
      <c r="AP427" s="58" t="s">
        <v>290</v>
      </c>
      <c r="AQ427" s="58">
        <v>207</v>
      </c>
      <c r="AR427" s="58">
        <v>214</v>
      </c>
      <c r="AS427" s="58">
        <v>0</v>
      </c>
      <c r="AT427" s="58">
        <v>0</v>
      </c>
      <c r="AU427" s="58">
        <v>400</v>
      </c>
      <c r="AV427" s="58">
        <v>421</v>
      </c>
      <c r="AW427" s="57"/>
    </row>
    <row r="428" spans="1:49">
      <c r="A428" s="57" t="s">
        <v>2500</v>
      </c>
      <c r="B428" s="57" t="s">
        <v>2501</v>
      </c>
      <c r="C428" s="57" t="s">
        <v>353</v>
      </c>
      <c r="D428" s="57" t="s">
        <v>2502</v>
      </c>
      <c r="E428" s="57" t="s">
        <v>2503</v>
      </c>
      <c r="F428" s="57" t="s">
        <v>2504</v>
      </c>
      <c r="G428" s="57" t="s">
        <v>1122</v>
      </c>
      <c r="H428" s="57" t="s">
        <v>288</v>
      </c>
      <c r="I428" s="57" t="s">
        <v>1754</v>
      </c>
      <c r="J428" s="136">
        <v>7733847243</v>
      </c>
      <c r="K428" s="57" t="s">
        <v>146</v>
      </c>
      <c r="L428">
        <v>2</v>
      </c>
      <c r="M428">
        <v>10</v>
      </c>
      <c r="N428">
        <v>11</v>
      </c>
      <c r="O428" s="65">
        <v>23</v>
      </c>
      <c r="P428" s="58">
        <v>25</v>
      </c>
      <c r="Q428" s="58">
        <v>20</v>
      </c>
      <c r="R428" s="58" t="s">
        <v>290</v>
      </c>
      <c r="S428" s="58">
        <v>20</v>
      </c>
      <c r="T428" s="58">
        <v>12</v>
      </c>
      <c r="U428" s="58">
        <v>18</v>
      </c>
      <c r="V428" s="58">
        <v>16</v>
      </c>
      <c r="W428" s="58" t="s">
        <v>290</v>
      </c>
      <c r="X428" s="58">
        <v>17</v>
      </c>
      <c r="Y428" s="58">
        <v>16</v>
      </c>
      <c r="Z428" s="58">
        <v>0</v>
      </c>
      <c r="AA428" s="58">
        <v>0</v>
      </c>
      <c r="AB428" s="58">
        <v>0</v>
      </c>
      <c r="AC428" s="58">
        <v>0</v>
      </c>
      <c r="AD428" s="58">
        <v>0</v>
      </c>
      <c r="AE428" s="58">
        <v>0</v>
      </c>
      <c r="AF428" s="58">
        <v>0</v>
      </c>
      <c r="AG428" s="58">
        <v>0</v>
      </c>
      <c r="AH428" s="58">
        <v>0</v>
      </c>
      <c r="AI428" s="58">
        <v>0</v>
      </c>
      <c r="AJ428" s="58">
        <v>0</v>
      </c>
      <c r="AK428" s="58">
        <v>0</v>
      </c>
      <c r="AL428" s="58">
        <v>0</v>
      </c>
      <c r="AM428" s="58" t="s">
        <v>290</v>
      </c>
      <c r="AN428" s="58">
        <v>0</v>
      </c>
      <c r="AO428" s="58">
        <v>141</v>
      </c>
      <c r="AP428" s="58" t="s">
        <v>290</v>
      </c>
      <c r="AQ428" s="58">
        <v>78</v>
      </c>
      <c r="AR428" s="58">
        <v>81</v>
      </c>
      <c r="AS428" s="58">
        <v>0</v>
      </c>
      <c r="AT428" s="58">
        <v>0</v>
      </c>
      <c r="AU428" s="58">
        <v>102</v>
      </c>
      <c r="AV428" s="58">
        <v>159</v>
      </c>
      <c r="AW428" s="57"/>
    </row>
    <row r="429" spans="1:49">
      <c r="A429" s="57" t="s">
        <v>2505</v>
      </c>
      <c r="B429" s="57" t="s">
        <v>2506</v>
      </c>
      <c r="C429" s="57" t="s">
        <v>314</v>
      </c>
      <c r="D429" s="57" t="s">
        <v>638</v>
      </c>
      <c r="E429" s="57" t="s">
        <v>2272</v>
      </c>
      <c r="F429" s="57" t="s">
        <v>2507</v>
      </c>
      <c r="G429" s="57" t="s">
        <v>1122</v>
      </c>
      <c r="H429" s="57" t="s">
        <v>288</v>
      </c>
      <c r="I429" s="57" t="s">
        <v>2069</v>
      </c>
      <c r="J429" s="136">
        <v>7733766223</v>
      </c>
      <c r="K429" s="57" t="s">
        <v>146</v>
      </c>
      <c r="L429">
        <v>2</v>
      </c>
      <c r="M429">
        <v>11</v>
      </c>
      <c r="N429">
        <v>12</v>
      </c>
      <c r="O429" s="65">
        <v>25</v>
      </c>
      <c r="P429" s="58">
        <v>35</v>
      </c>
      <c r="Q429" s="58">
        <v>21</v>
      </c>
      <c r="R429" s="58">
        <v>24</v>
      </c>
      <c r="S429" s="58">
        <v>23</v>
      </c>
      <c r="T429" s="58">
        <v>22</v>
      </c>
      <c r="U429" s="58">
        <v>26</v>
      </c>
      <c r="V429" s="58">
        <v>27</v>
      </c>
      <c r="W429" s="58">
        <v>21</v>
      </c>
      <c r="X429" s="58">
        <v>22</v>
      </c>
      <c r="Y429" s="58">
        <v>20</v>
      </c>
      <c r="Z429" s="58">
        <v>0</v>
      </c>
      <c r="AA429" s="58">
        <v>0</v>
      </c>
      <c r="AB429" s="58">
        <v>0</v>
      </c>
      <c r="AC429" s="58">
        <v>0</v>
      </c>
      <c r="AD429" s="58">
        <v>0</v>
      </c>
      <c r="AE429" s="58">
        <v>0</v>
      </c>
      <c r="AF429" s="58">
        <v>0</v>
      </c>
      <c r="AG429" s="58">
        <v>0</v>
      </c>
      <c r="AH429" s="58">
        <v>0</v>
      </c>
      <c r="AI429" s="58">
        <v>0</v>
      </c>
      <c r="AJ429" s="58">
        <v>0</v>
      </c>
      <c r="AK429" s="58">
        <v>12</v>
      </c>
      <c r="AL429" s="58" t="s">
        <v>290</v>
      </c>
      <c r="AM429" s="58">
        <v>55</v>
      </c>
      <c r="AN429" s="58">
        <v>0</v>
      </c>
      <c r="AO429" s="58">
        <v>172</v>
      </c>
      <c r="AP429" s="58" t="s">
        <v>290</v>
      </c>
      <c r="AQ429" s="58">
        <v>110</v>
      </c>
      <c r="AR429" s="58">
        <v>131</v>
      </c>
      <c r="AS429" s="58">
        <v>0</v>
      </c>
      <c r="AT429" s="58">
        <v>0</v>
      </c>
      <c r="AU429" s="58">
        <v>15</v>
      </c>
      <c r="AV429" s="58">
        <v>241</v>
      </c>
      <c r="AW429" s="57"/>
    </row>
    <row r="430" spans="1:49">
      <c r="A430" s="57" t="s">
        <v>2508</v>
      </c>
      <c r="B430" s="57" t="s">
        <v>2509</v>
      </c>
      <c r="C430" s="57" t="s">
        <v>283</v>
      </c>
      <c r="D430" s="57" t="s">
        <v>2510</v>
      </c>
      <c r="E430" s="57" t="s">
        <v>2511</v>
      </c>
      <c r="F430" s="57" t="s">
        <v>2512</v>
      </c>
      <c r="G430" s="57" t="s">
        <v>1122</v>
      </c>
      <c r="H430" s="57" t="s">
        <v>288</v>
      </c>
      <c r="I430" s="57" t="s">
        <v>2257</v>
      </c>
      <c r="J430" s="136">
        <v>7736317880</v>
      </c>
      <c r="K430" s="57" t="s">
        <v>146</v>
      </c>
      <c r="L430">
        <v>1</v>
      </c>
      <c r="M430">
        <v>18</v>
      </c>
      <c r="N430">
        <v>8</v>
      </c>
      <c r="O430" s="65">
        <v>27</v>
      </c>
      <c r="P430" s="58">
        <v>65</v>
      </c>
      <c r="Q430" s="58">
        <v>24</v>
      </c>
      <c r="R430" s="58">
        <v>22</v>
      </c>
      <c r="S430" s="58">
        <v>22</v>
      </c>
      <c r="T430" s="58">
        <v>20</v>
      </c>
      <c r="U430" s="58">
        <v>16</v>
      </c>
      <c r="V430" s="58">
        <v>21</v>
      </c>
      <c r="W430" s="58">
        <v>28</v>
      </c>
      <c r="X430" s="58">
        <v>20</v>
      </c>
      <c r="Y430" s="58">
        <v>26</v>
      </c>
      <c r="Z430" s="58">
        <v>0</v>
      </c>
      <c r="AA430" s="58">
        <v>0</v>
      </c>
      <c r="AB430" s="58">
        <v>0</v>
      </c>
      <c r="AC430" s="58">
        <v>0</v>
      </c>
      <c r="AD430" s="58">
        <v>0</v>
      </c>
      <c r="AE430" s="58">
        <v>0</v>
      </c>
      <c r="AF430" s="58">
        <v>0</v>
      </c>
      <c r="AG430" s="58">
        <v>0</v>
      </c>
      <c r="AH430" s="58">
        <v>0</v>
      </c>
      <c r="AI430" s="58">
        <v>0</v>
      </c>
      <c r="AJ430" s="58" t="s">
        <v>290</v>
      </c>
      <c r="AK430" s="58">
        <v>29</v>
      </c>
      <c r="AL430" s="58" t="s">
        <v>290</v>
      </c>
      <c r="AM430" s="58">
        <v>81</v>
      </c>
      <c r="AN430" s="58" t="s">
        <v>290</v>
      </c>
      <c r="AO430" s="58">
        <v>145</v>
      </c>
      <c r="AP430" s="58" t="s">
        <v>290</v>
      </c>
      <c r="AQ430" s="58">
        <v>139</v>
      </c>
      <c r="AR430" s="58">
        <v>125</v>
      </c>
      <c r="AS430" s="58">
        <v>0</v>
      </c>
      <c r="AT430" s="58">
        <v>0</v>
      </c>
      <c r="AU430" s="58">
        <v>23</v>
      </c>
      <c r="AV430" s="58">
        <v>264</v>
      </c>
      <c r="AW430" s="57"/>
    </row>
    <row r="431" spans="1:49">
      <c r="A431" s="57" t="s">
        <v>2513</v>
      </c>
      <c r="B431" s="57" t="s">
        <v>2514</v>
      </c>
      <c r="C431" s="57" t="s">
        <v>353</v>
      </c>
      <c r="D431" s="57" t="s">
        <v>2515</v>
      </c>
      <c r="E431" s="57" t="s">
        <v>175</v>
      </c>
      <c r="F431" s="57" t="s">
        <v>2516</v>
      </c>
      <c r="G431" s="57" t="s">
        <v>1122</v>
      </c>
      <c r="H431" s="57" t="s">
        <v>288</v>
      </c>
      <c r="I431" s="57" t="s">
        <v>1785</v>
      </c>
      <c r="J431" s="136">
        <v>7732382707</v>
      </c>
      <c r="K431" s="57" t="s">
        <v>146</v>
      </c>
      <c r="L431">
        <v>1</v>
      </c>
      <c r="M431">
        <v>6</v>
      </c>
      <c r="N431">
        <v>0</v>
      </c>
      <c r="O431" s="65">
        <v>7</v>
      </c>
      <c r="P431" s="58">
        <v>14</v>
      </c>
      <c r="Q431" s="58" t="s">
        <v>290</v>
      </c>
      <c r="R431" s="58" t="s">
        <v>290</v>
      </c>
      <c r="S431" s="58">
        <v>0</v>
      </c>
      <c r="T431" s="58" t="s">
        <v>290</v>
      </c>
      <c r="U431" s="58">
        <v>0</v>
      </c>
      <c r="V431" s="58" t="s">
        <v>290</v>
      </c>
      <c r="W431" s="58">
        <v>0</v>
      </c>
      <c r="X431" s="58" t="s">
        <v>290</v>
      </c>
      <c r="Y431" s="58" t="s">
        <v>290</v>
      </c>
      <c r="Z431" s="58">
        <v>0</v>
      </c>
      <c r="AA431" s="58">
        <v>0</v>
      </c>
      <c r="AB431" s="58">
        <v>0</v>
      </c>
      <c r="AC431" s="58">
        <v>0</v>
      </c>
      <c r="AD431" s="58">
        <v>0</v>
      </c>
      <c r="AE431" s="58">
        <v>0</v>
      </c>
      <c r="AF431" s="58">
        <v>0</v>
      </c>
      <c r="AG431" s="58">
        <v>0</v>
      </c>
      <c r="AH431" s="58">
        <v>0</v>
      </c>
      <c r="AI431" s="58">
        <v>0</v>
      </c>
      <c r="AJ431" s="58">
        <v>0</v>
      </c>
      <c r="AK431" s="58">
        <v>0</v>
      </c>
      <c r="AL431" s="58">
        <v>26</v>
      </c>
      <c r="AM431" s="58">
        <v>0</v>
      </c>
      <c r="AN431" s="58">
        <v>0</v>
      </c>
      <c r="AO431" s="58">
        <v>0</v>
      </c>
      <c r="AP431" s="58">
        <v>0</v>
      </c>
      <c r="AQ431" s="58">
        <v>13</v>
      </c>
      <c r="AR431" s="58">
        <v>13</v>
      </c>
      <c r="AS431" s="58">
        <v>0</v>
      </c>
      <c r="AT431" s="58">
        <v>0</v>
      </c>
      <c r="AU431" s="58">
        <v>25</v>
      </c>
      <c r="AV431" s="58">
        <v>26</v>
      </c>
      <c r="AW431" s="57"/>
    </row>
    <row r="432" spans="1:49">
      <c r="A432" s="57" t="s">
        <v>2517</v>
      </c>
      <c r="B432" s="57" t="s">
        <v>2518</v>
      </c>
      <c r="C432" s="57" t="s">
        <v>283</v>
      </c>
      <c r="D432" s="57" t="s">
        <v>1529</v>
      </c>
      <c r="E432" s="57" t="s">
        <v>2519</v>
      </c>
      <c r="F432" s="57" t="s">
        <v>2520</v>
      </c>
      <c r="G432" s="57" t="s">
        <v>1122</v>
      </c>
      <c r="H432" s="57" t="s">
        <v>288</v>
      </c>
      <c r="I432" s="57" t="s">
        <v>1770</v>
      </c>
      <c r="J432" s="136">
        <v>3127910001</v>
      </c>
      <c r="K432" s="57" t="s">
        <v>146</v>
      </c>
      <c r="L432">
        <v>3.5</v>
      </c>
      <c r="M432">
        <v>31.5</v>
      </c>
      <c r="N432">
        <v>10.5</v>
      </c>
      <c r="O432" s="65">
        <v>45.5</v>
      </c>
      <c r="P432" s="58">
        <v>35</v>
      </c>
      <c r="Q432" s="58">
        <v>38</v>
      </c>
      <c r="R432" s="58">
        <v>36</v>
      </c>
      <c r="S432" s="58">
        <v>18</v>
      </c>
      <c r="T432" s="58">
        <v>36</v>
      </c>
      <c r="U432" s="58">
        <v>30</v>
      </c>
      <c r="V432" s="58">
        <v>26</v>
      </c>
      <c r="W432" s="58">
        <v>23</v>
      </c>
      <c r="X432" s="58">
        <v>31</v>
      </c>
      <c r="Y432" s="58">
        <v>15</v>
      </c>
      <c r="Z432" s="58">
        <v>15</v>
      </c>
      <c r="AA432" s="58">
        <v>11</v>
      </c>
      <c r="AB432" s="58" t="s">
        <v>290</v>
      </c>
      <c r="AC432" s="58">
        <v>0</v>
      </c>
      <c r="AD432" s="58">
        <v>0</v>
      </c>
      <c r="AE432" s="58">
        <v>0</v>
      </c>
      <c r="AF432" s="58">
        <v>0</v>
      </c>
      <c r="AG432" s="58">
        <v>0</v>
      </c>
      <c r="AH432" s="58">
        <v>0</v>
      </c>
      <c r="AI432" s="58">
        <v>0</v>
      </c>
      <c r="AJ432" s="58">
        <v>0</v>
      </c>
      <c r="AK432" s="58">
        <v>37</v>
      </c>
      <c r="AL432" s="58">
        <v>104</v>
      </c>
      <c r="AM432" s="58">
        <v>15</v>
      </c>
      <c r="AN432" s="58">
        <v>0</v>
      </c>
      <c r="AO432" s="58">
        <v>118</v>
      </c>
      <c r="AP432" s="58">
        <v>49</v>
      </c>
      <c r="AQ432" s="58">
        <v>171</v>
      </c>
      <c r="AR432" s="58">
        <v>152</v>
      </c>
      <c r="AS432" s="58">
        <v>0</v>
      </c>
      <c r="AT432" s="58">
        <v>0</v>
      </c>
      <c r="AU432" s="58">
        <v>36</v>
      </c>
      <c r="AV432" s="58">
        <v>323</v>
      </c>
      <c r="AW432" s="57"/>
    </row>
    <row r="433" spans="1:49">
      <c r="A433" s="57" t="s">
        <v>2521</v>
      </c>
      <c r="B433" s="57" t="s">
        <v>459</v>
      </c>
      <c r="C433" s="57" t="s">
        <v>353</v>
      </c>
      <c r="D433" s="57" t="s">
        <v>2522</v>
      </c>
      <c r="E433" s="57" t="s">
        <v>2523</v>
      </c>
      <c r="F433" s="57" t="s">
        <v>2524</v>
      </c>
      <c r="G433" s="57" t="s">
        <v>1122</v>
      </c>
      <c r="H433" s="57" t="s">
        <v>288</v>
      </c>
      <c r="I433" s="57" t="s">
        <v>1800</v>
      </c>
      <c r="J433" s="136">
        <v>7732650550</v>
      </c>
      <c r="K433" s="57" t="s">
        <v>146</v>
      </c>
      <c r="L433">
        <v>5</v>
      </c>
      <c r="M433">
        <v>29</v>
      </c>
      <c r="N433">
        <v>6</v>
      </c>
      <c r="O433" s="65">
        <v>40</v>
      </c>
      <c r="P433" s="58">
        <v>68</v>
      </c>
      <c r="Q433" s="58">
        <v>33</v>
      </c>
      <c r="R433" s="58">
        <v>34</v>
      </c>
      <c r="S433" s="58">
        <v>24</v>
      </c>
      <c r="T433" s="58">
        <v>20</v>
      </c>
      <c r="U433" s="58">
        <v>16</v>
      </c>
      <c r="V433" s="58">
        <v>20</v>
      </c>
      <c r="W433" s="58">
        <v>21</v>
      </c>
      <c r="X433" s="58">
        <v>22</v>
      </c>
      <c r="Y433" s="58">
        <v>30</v>
      </c>
      <c r="Z433" s="58">
        <v>0</v>
      </c>
      <c r="AA433" s="58">
        <v>0</v>
      </c>
      <c r="AB433" s="58">
        <v>0</v>
      </c>
      <c r="AC433" s="58">
        <v>0</v>
      </c>
      <c r="AD433" s="58">
        <v>0</v>
      </c>
      <c r="AE433" s="58">
        <v>0</v>
      </c>
      <c r="AF433" s="58">
        <v>0</v>
      </c>
      <c r="AG433" s="58">
        <v>0</v>
      </c>
      <c r="AH433" s="58">
        <v>0</v>
      </c>
      <c r="AI433" s="58">
        <v>0</v>
      </c>
      <c r="AJ433" s="58">
        <v>0</v>
      </c>
      <c r="AK433" s="58">
        <v>0</v>
      </c>
      <c r="AL433" s="58">
        <v>286</v>
      </c>
      <c r="AM433" s="58" t="s">
        <v>290</v>
      </c>
      <c r="AN433" s="58">
        <v>0</v>
      </c>
      <c r="AO433" s="58">
        <v>0</v>
      </c>
      <c r="AP433" s="58">
        <v>0</v>
      </c>
      <c r="AQ433" s="58">
        <v>163</v>
      </c>
      <c r="AR433" s="58">
        <v>125</v>
      </c>
      <c r="AS433" s="58">
        <v>0</v>
      </c>
      <c r="AT433" s="58">
        <v>0</v>
      </c>
      <c r="AU433" s="58">
        <v>200</v>
      </c>
      <c r="AV433" s="58">
        <v>288</v>
      </c>
      <c r="AW433" s="57"/>
    </row>
    <row r="434" spans="1:49">
      <c r="A434" s="57" t="s">
        <v>2525</v>
      </c>
      <c r="B434" s="57" t="s">
        <v>2526</v>
      </c>
      <c r="C434" s="57" t="s">
        <v>353</v>
      </c>
      <c r="D434" s="57" t="s">
        <v>2527</v>
      </c>
      <c r="E434" s="57" t="s">
        <v>2528</v>
      </c>
      <c r="F434" s="57" t="s">
        <v>2529</v>
      </c>
      <c r="G434" s="57" t="s">
        <v>1122</v>
      </c>
      <c r="H434" s="57" t="s">
        <v>288</v>
      </c>
      <c r="I434" s="57" t="s">
        <v>2257</v>
      </c>
      <c r="J434" s="136">
        <v>7737140646</v>
      </c>
      <c r="K434" s="57" t="s">
        <v>146</v>
      </c>
      <c r="L434">
        <v>4.5</v>
      </c>
      <c r="M434">
        <v>10</v>
      </c>
      <c r="N434">
        <v>9</v>
      </c>
      <c r="O434" s="65">
        <v>23.5</v>
      </c>
      <c r="P434" s="58">
        <v>55</v>
      </c>
      <c r="Q434" s="58" t="s">
        <v>290</v>
      </c>
      <c r="R434" s="58" t="s">
        <v>290</v>
      </c>
      <c r="S434" s="58" t="s">
        <v>290</v>
      </c>
      <c r="T434" s="58" t="s">
        <v>290</v>
      </c>
      <c r="U434" s="58" t="s">
        <v>290</v>
      </c>
      <c r="V434" s="58" t="s">
        <v>290</v>
      </c>
      <c r="W434" s="58" t="s">
        <v>290</v>
      </c>
      <c r="X434" s="58" t="s">
        <v>290</v>
      </c>
      <c r="Y434" s="58" t="s">
        <v>290</v>
      </c>
      <c r="Z434" s="58">
        <v>0</v>
      </c>
      <c r="AA434" s="58">
        <v>0</v>
      </c>
      <c r="AB434" s="58">
        <v>0</v>
      </c>
      <c r="AC434" s="58">
        <v>0</v>
      </c>
      <c r="AD434" s="58">
        <v>0</v>
      </c>
      <c r="AE434" s="58">
        <v>0</v>
      </c>
      <c r="AF434" s="58">
        <v>0</v>
      </c>
      <c r="AG434" s="58">
        <v>0</v>
      </c>
      <c r="AH434" s="58">
        <v>0</v>
      </c>
      <c r="AI434" s="58">
        <v>0</v>
      </c>
      <c r="AJ434" s="58">
        <v>0</v>
      </c>
      <c r="AK434" s="58">
        <v>11</v>
      </c>
      <c r="AL434" s="58">
        <v>0</v>
      </c>
      <c r="AM434" s="58" t="s">
        <v>290</v>
      </c>
      <c r="AN434" s="58">
        <v>0</v>
      </c>
      <c r="AO434" s="58">
        <v>65</v>
      </c>
      <c r="AP434" s="58">
        <v>15</v>
      </c>
      <c r="AQ434" s="58">
        <v>50</v>
      </c>
      <c r="AR434" s="58">
        <v>48</v>
      </c>
      <c r="AS434" s="58">
        <v>0</v>
      </c>
      <c r="AT434" s="58">
        <v>0</v>
      </c>
      <c r="AU434" s="58" t="s">
        <v>290</v>
      </c>
      <c r="AV434" s="58">
        <v>98</v>
      </c>
      <c r="AW434" s="57"/>
    </row>
    <row r="435" spans="1:49">
      <c r="A435" s="57" t="s">
        <v>2530</v>
      </c>
      <c r="B435" s="57" t="s">
        <v>2531</v>
      </c>
      <c r="C435" s="57" t="s">
        <v>314</v>
      </c>
      <c r="D435" s="57" t="s">
        <v>2532</v>
      </c>
      <c r="E435" s="57" t="s">
        <v>194</v>
      </c>
      <c r="F435" s="57" t="s">
        <v>2533</v>
      </c>
      <c r="G435" s="57" t="s">
        <v>1122</v>
      </c>
      <c r="H435" s="57" t="s">
        <v>288</v>
      </c>
      <c r="I435" s="57" t="s">
        <v>1711</v>
      </c>
      <c r="J435" s="136">
        <v>3127335337</v>
      </c>
      <c r="K435" s="57" t="s">
        <v>146</v>
      </c>
      <c r="L435">
        <v>6</v>
      </c>
      <c r="M435">
        <v>19</v>
      </c>
      <c r="N435">
        <v>2.2000000000000002</v>
      </c>
      <c r="O435" s="65">
        <v>27.2</v>
      </c>
      <c r="P435" s="58">
        <v>33</v>
      </c>
      <c r="Q435" s="58" t="s">
        <v>290</v>
      </c>
      <c r="R435" s="58">
        <v>14</v>
      </c>
      <c r="S435" s="58">
        <v>15</v>
      </c>
      <c r="T435" s="58">
        <v>16</v>
      </c>
      <c r="U435" s="58" t="s">
        <v>290</v>
      </c>
      <c r="V435" s="58">
        <v>13</v>
      </c>
      <c r="W435" s="58">
        <v>20</v>
      </c>
      <c r="X435" s="58">
        <v>20</v>
      </c>
      <c r="Y435" s="58">
        <v>12</v>
      </c>
      <c r="Z435" s="58">
        <v>0</v>
      </c>
      <c r="AA435" s="58">
        <v>0</v>
      </c>
      <c r="AB435" s="58">
        <v>0</v>
      </c>
      <c r="AC435" s="58">
        <v>0</v>
      </c>
      <c r="AD435" s="58">
        <v>0</v>
      </c>
      <c r="AE435" s="58">
        <v>0</v>
      </c>
      <c r="AF435" s="58">
        <v>0</v>
      </c>
      <c r="AG435" s="58">
        <v>0</v>
      </c>
      <c r="AH435" s="58">
        <v>0</v>
      </c>
      <c r="AI435" s="58">
        <v>0</v>
      </c>
      <c r="AJ435" s="58">
        <v>0</v>
      </c>
      <c r="AK435" s="58" t="s">
        <v>290</v>
      </c>
      <c r="AL435" s="58">
        <v>10</v>
      </c>
      <c r="AM435" s="58">
        <v>20</v>
      </c>
      <c r="AN435" s="58">
        <v>0</v>
      </c>
      <c r="AO435" s="58">
        <v>84</v>
      </c>
      <c r="AP435" s="58">
        <v>38</v>
      </c>
      <c r="AQ435" s="58">
        <v>71</v>
      </c>
      <c r="AR435" s="58">
        <v>88</v>
      </c>
      <c r="AS435" s="58">
        <v>0</v>
      </c>
      <c r="AT435" s="58">
        <v>0</v>
      </c>
      <c r="AU435" s="58">
        <v>0</v>
      </c>
      <c r="AV435" s="58">
        <v>159</v>
      </c>
      <c r="AW435" s="57"/>
    </row>
    <row r="436" spans="1:49">
      <c r="A436" s="57" t="s">
        <v>2534</v>
      </c>
      <c r="B436" s="57" t="s">
        <v>2535</v>
      </c>
      <c r="C436" s="57"/>
      <c r="D436" s="57" t="s">
        <v>2536</v>
      </c>
      <c r="E436" s="57" t="s">
        <v>2537</v>
      </c>
      <c r="F436" s="57" t="s">
        <v>2538</v>
      </c>
      <c r="G436" s="57" t="s">
        <v>1122</v>
      </c>
      <c r="H436" s="57" t="s">
        <v>288</v>
      </c>
      <c r="I436" s="57" t="s">
        <v>1785</v>
      </c>
      <c r="J436" s="136">
        <v>7732397635</v>
      </c>
      <c r="K436" s="57" t="s">
        <v>146</v>
      </c>
      <c r="L436">
        <v>2</v>
      </c>
      <c r="M436">
        <v>4.0999999999999996</v>
      </c>
      <c r="N436">
        <v>3.2</v>
      </c>
      <c r="O436" s="65">
        <v>9.3000000000000007</v>
      </c>
      <c r="P436" s="58">
        <v>47</v>
      </c>
      <c r="Q436" s="58">
        <v>15</v>
      </c>
      <c r="R436" s="58">
        <v>0</v>
      </c>
      <c r="S436" s="58">
        <v>0</v>
      </c>
      <c r="T436" s="58">
        <v>0</v>
      </c>
      <c r="U436" s="58">
        <v>0</v>
      </c>
      <c r="V436" s="58">
        <v>0</v>
      </c>
      <c r="W436" s="58">
        <v>0</v>
      </c>
      <c r="X436" s="58">
        <v>0</v>
      </c>
      <c r="Y436" s="58">
        <v>0</v>
      </c>
      <c r="Z436" s="58">
        <v>0</v>
      </c>
      <c r="AA436" s="58">
        <v>0</v>
      </c>
      <c r="AB436" s="58">
        <v>0</v>
      </c>
      <c r="AC436" s="58">
        <v>0</v>
      </c>
      <c r="AD436" s="58">
        <v>0</v>
      </c>
      <c r="AE436" s="58">
        <v>0</v>
      </c>
      <c r="AF436" s="58">
        <v>0</v>
      </c>
      <c r="AG436" s="58">
        <v>0</v>
      </c>
      <c r="AH436" s="58">
        <v>0</v>
      </c>
      <c r="AI436" s="58">
        <v>0</v>
      </c>
      <c r="AJ436" s="58">
        <v>0</v>
      </c>
      <c r="AK436" s="58">
        <v>0</v>
      </c>
      <c r="AL436" s="58" t="s">
        <v>290</v>
      </c>
      <c r="AM436" s="58" t="s">
        <v>290</v>
      </c>
      <c r="AN436" s="58">
        <v>0</v>
      </c>
      <c r="AO436" s="58">
        <v>47</v>
      </c>
      <c r="AP436" s="58" t="s">
        <v>290</v>
      </c>
      <c r="AQ436" s="58">
        <v>37</v>
      </c>
      <c r="AR436" s="58">
        <v>25</v>
      </c>
      <c r="AS436" s="58">
        <v>0</v>
      </c>
      <c r="AT436" s="58">
        <v>0</v>
      </c>
      <c r="AU436" s="58">
        <v>0</v>
      </c>
      <c r="AV436" s="58">
        <v>62</v>
      </c>
      <c r="AW436" s="57"/>
    </row>
    <row r="437" spans="1:49">
      <c r="A437" s="57" t="s">
        <v>2539</v>
      </c>
      <c r="B437" s="57" t="s">
        <v>2540</v>
      </c>
      <c r="C437" s="57"/>
      <c r="D437" s="57" t="s">
        <v>624</v>
      </c>
      <c r="E437" s="57" t="s">
        <v>2541</v>
      </c>
      <c r="F437" s="57" t="s">
        <v>2542</v>
      </c>
      <c r="G437" s="57" t="s">
        <v>1122</v>
      </c>
      <c r="H437" s="57" t="s">
        <v>288</v>
      </c>
      <c r="I437" s="57" t="s">
        <v>1859</v>
      </c>
      <c r="J437" s="136">
        <v>7732711700</v>
      </c>
      <c r="K437" s="57" t="s">
        <v>146</v>
      </c>
      <c r="L437">
        <v>9</v>
      </c>
      <c r="M437">
        <v>32</v>
      </c>
      <c r="N437">
        <v>43</v>
      </c>
      <c r="O437" s="65">
        <v>84</v>
      </c>
      <c r="P437" s="58">
        <v>59</v>
      </c>
      <c r="Q437" s="58">
        <v>38</v>
      </c>
      <c r="R437" s="58">
        <v>35</v>
      </c>
      <c r="S437" s="58">
        <v>35</v>
      </c>
      <c r="T437" s="58">
        <v>30</v>
      </c>
      <c r="U437" s="58">
        <v>31</v>
      </c>
      <c r="V437" s="58">
        <v>30</v>
      </c>
      <c r="W437" s="58">
        <v>21</v>
      </c>
      <c r="X437" s="58">
        <v>31</v>
      </c>
      <c r="Y437" s="58">
        <v>25</v>
      </c>
      <c r="Z437" s="58">
        <v>0</v>
      </c>
      <c r="AA437" s="58">
        <v>0</v>
      </c>
      <c r="AB437" s="58">
        <v>0</v>
      </c>
      <c r="AC437" s="58">
        <v>0</v>
      </c>
      <c r="AD437" s="58">
        <v>0</v>
      </c>
      <c r="AE437" s="58">
        <v>0</v>
      </c>
      <c r="AF437" s="58">
        <v>0</v>
      </c>
      <c r="AG437" s="58">
        <v>0</v>
      </c>
      <c r="AH437" s="58">
        <v>0</v>
      </c>
      <c r="AI437" s="58">
        <v>0</v>
      </c>
      <c r="AJ437" s="58">
        <v>0</v>
      </c>
      <c r="AK437" s="58">
        <v>39</v>
      </c>
      <c r="AL437" s="58" t="s">
        <v>290</v>
      </c>
      <c r="AM437" s="58">
        <v>30</v>
      </c>
      <c r="AN437" s="58">
        <v>0</v>
      </c>
      <c r="AO437" s="58">
        <v>252</v>
      </c>
      <c r="AP437" s="58" t="s">
        <v>290</v>
      </c>
      <c r="AQ437" s="58">
        <v>145</v>
      </c>
      <c r="AR437" s="58">
        <v>190</v>
      </c>
      <c r="AS437" s="58">
        <v>0</v>
      </c>
      <c r="AT437" s="58">
        <v>0</v>
      </c>
      <c r="AU437" s="58">
        <v>0</v>
      </c>
      <c r="AV437" s="58">
        <v>335</v>
      </c>
      <c r="AW437" s="57"/>
    </row>
    <row r="438" spans="1:49">
      <c r="A438" s="57" t="s">
        <v>2543</v>
      </c>
      <c r="B438" s="57" t="s">
        <v>2544</v>
      </c>
      <c r="C438" s="57" t="s">
        <v>418</v>
      </c>
      <c r="D438" s="57" t="s">
        <v>638</v>
      </c>
      <c r="E438" s="57" t="s">
        <v>907</v>
      </c>
      <c r="F438" s="57" t="s">
        <v>2545</v>
      </c>
      <c r="G438" s="57" t="s">
        <v>1122</v>
      </c>
      <c r="H438" s="57" t="s">
        <v>288</v>
      </c>
      <c r="I438" s="57" t="s">
        <v>1901</v>
      </c>
      <c r="J438" s="136">
        <v>7733533000</v>
      </c>
      <c r="K438" s="57" t="s">
        <v>146</v>
      </c>
      <c r="L438">
        <v>21</v>
      </c>
      <c r="M438">
        <v>112.4</v>
      </c>
      <c r="N438">
        <v>79.2</v>
      </c>
      <c r="O438" s="65">
        <v>212.6</v>
      </c>
      <c r="P438" s="58">
        <v>60</v>
      </c>
      <c r="Q438" s="58">
        <v>57</v>
      </c>
      <c r="R438" s="58">
        <v>57</v>
      </c>
      <c r="S438" s="58">
        <v>56</v>
      </c>
      <c r="T438" s="58">
        <v>58</v>
      </c>
      <c r="U438" s="58">
        <v>57</v>
      </c>
      <c r="V438" s="58">
        <v>57</v>
      </c>
      <c r="W438" s="58">
        <v>71</v>
      </c>
      <c r="X438" s="58">
        <v>72</v>
      </c>
      <c r="Y438" s="58">
        <v>72</v>
      </c>
      <c r="Z438" s="58">
        <v>82</v>
      </c>
      <c r="AA438" s="58">
        <v>86</v>
      </c>
      <c r="AB438" s="58">
        <v>81</v>
      </c>
      <c r="AC438" s="58">
        <v>80</v>
      </c>
      <c r="AD438" s="58">
        <v>0</v>
      </c>
      <c r="AE438" s="58">
        <v>0</v>
      </c>
      <c r="AF438" s="58">
        <v>0</v>
      </c>
      <c r="AG438" s="58">
        <v>0</v>
      </c>
      <c r="AH438" s="58">
        <v>0</v>
      </c>
      <c r="AI438" s="58">
        <v>0</v>
      </c>
      <c r="AJ438" s="58">
        <v>0</v>
      </c>
      <c r="AK438" s="58">
        <v>80</v>
      </c>
      <c r="AL438" s="58">
        <v>86</v>
      </c>
      <c r="AM438" s="58">
        <v>62</v>
      </c>
      <c r="AN438" s="58">
        <v>0</v>
      </c>
      <c r="AO438" s="58">
        <v>488</v>
      </c>
      <c r="AP438" s="58">
        <v>230</v>
      </c>
      <c r="AQ438" s="58">
        <v>484</v>
      </c>
      <c r="AR438" s="58">
        <v>462</v>
      </c>
      <c r="AS438" s="58">
        <v>36</v>
      </c>
      <c r="AT438" s="58">
        <v>39</v>
      </c>
      <c r="AU438" s="58">
        <v>49</v>
      </c>
      <c r="AV438" s="58">
        <v>946</v>
      </c>
      <c r="AW438" s="57"/>
    </row>
    <row r="439" spans="1:49">
      <c r="A439" s="57" t="s">
        <v>2546</v>
      </c>
      <c r="B439" s="57" t="s">
        <v>2547</v>
      </c>
      <c r="C439" s="57" t="s">
        <v>283</v>
      </c>
      <c r="D439" s="57" t="s">
        <v>2548</v>
      </c>
      <c r="E439" s="57" t="s">
        <v>2549</v>
      </c>
      <c r="F439" s="57" t="s">
        <v>2550</v>
      </c>
      <c r="G439" s="57" t="s">
        <v>1122</v>
      </c>
      <c r="H439" s="57" t="s">
        <v>288</v>
      </c>
      <c r="I439" s="57" t="s">
        <v>1891</v>
      </c>
      <c r="J439" s="136">
        <v>7735361984</v>
      </c>
      <c r="K439" s="57" t="s">
        <v>146</v>
      </c>
      <c r="L439">
        <v>1</v>
      </c>
      <c r="M439">
        <v>4.5</v>
      </c>
      <c r="N439">
        <v>0</v>
      </c>
      <c r="O439" s="65">
        <v>5.5</v>
      </c>
      <c r="P439" s="58">
        <v>0</v>
      </c>
      <c r="Q439" s="58">
        <v>0</v>
      </c>
      <c r="R439" s="58">
        <v>0</v>
      </c>
      <c r="S439" s="58">
        <v>0</v>
      </c>
      <c r="T439" s="58">
        <v>0</v>
      </c>
      <c r="U439" s="58">
        <v>0</v>
      </c>
      <c r="V439" s="58">
        <v>0</v>
      </c>
      <c r="W439" s="58">
        <v>0</v>
      </c>
      <c r="X439" s="58">
        <v>0</v>
      </c>
      <c r="Y439" s="58">
        <v>0</v>
      </c>
      <c r="Z439" s="58">
        <v>0</v>
      </c>
      <c r="AA439" s="58">
        <v>0</v>
      </c>
      <c r="AB439" s="58">
        <v>0</v>
      </c>
      <c r="AC439" s="58">
        <v>0</v>
      </c>
      <c r="AD439" s="58" t="s">
        <v>290</v>
      </c>
      <c r="AE439" s="58">
        <v>14</v>
      </c>
      <c r="AF439" s="58">
        <v>0</v>
      </c>
      <c r="AG439" s="58">
        <v>0</v>
      </c>
      <c r="AH439" s="58">
        <v>0</v>
      </c>
      <c r="AI439" s="58">
        <v>0</v>
      </c>
      <c r="AJ439" s="58">
        <v>0</v>
      </c>
      <c r="AK439" s="58">
        <v>0</v>
      </c>
      <c r="AL439" s="58">
        <v>17</v>
      </c>
      <c r="AM439" s="58">
        <v>0</v>
      </c>
      <c r="AN439" s="58">
        <v>0</v>
      </c>
      <c r="AO439" s="58">
        <v>0</v>
      </c>
      <c r="AP439" s="58">
        <v>0</v>
      </c>
      <c r="AQ439" s="58" t="s">
        <v>290</v>
      </c>
      <c r="AR439" s="58">
        <v>10</v>
      </c>
      <c r="AS439" s="58">
        <v>0</v>
      </c>
      <c r="AT439" s="58">
        <v>0</v>
      </c>
      <c r="AU439" s="58">
        <v>15</v>
      </c>
      <c r="AV439" s="58">
        <v>17</v>
      </c>
      <c r="AW439" s="57"/>
    </row>
    <row r="440" spans="1:49">
      <c r="A440" s="57" t="s">
        <v>2551</v>
      </c>
      <c r="B440" s="57" t="s">
        <v>2552</v>
      </c>
      <c r="C440" s="57" t="s">
        <v>353</v>
      </c>
      <c r="D440" s="57" t="s">
        <v>1910</v>
      </c>
      <c r="E440" s="57" t="s">
        <v>1911</v>
      </c>
      <c r="F440" s="57" t="s">
        <v>2553</v>
      </c>
      <c r="G440" s="57" t="s">
        <v>1122</v>
      </c>
      <c r="H440" s="57" t="s">
        <v>288</v>
      </c>
      <c r="I440" s="57" t="s">
        <v>1913</v>
      </c>
      <c r="J440" s="136">
        <v>7737780818</v>
      </c>
      <c r="K440" s="57" t="s">
        <v>146</v>
      </c>
      <c r="L440">
        <v>2</v>
      </c>
      <c r="M440">
        <v>6</v>
      </c>
      <c r="N440">
        <v>4</v>
      </c>
      <c r="O440" s="65">
        <v>12</v>
      </c>
      <c r="P440" s="58" t="s">
        <v>290</v>
      </c>
      <c r="Q440" s="58" t="s">
        <v>290</v>
      </c>
      <c r="R440" s="58" t="s">
        <v>290</v>
      </c>
      <c r="S440" s="58" t="s">
        <v>290</v>
      </c>
      <c r="T440" s="58" t="s">
        <v>290</v>
      </c>
      <c r="U440" s="58" t="s">
        <v>290</v>
      </c>
      <c r="V440" s="58" t="s">
        <v>290</v>
      </c>
      <c r="W440" s="58" t="s">
        <v>290</v>
      </c>
      <c r="X440" s="58" t="s">
        <v>290</v>
      </c>
      <c r="Y440" s="58" t="s">
        <v>290</v>
      </c>
      <c r="Z440" s="58">
        <v>0</v>
      </c>
      <c r="AA440" s="58">
        <v>0</v>
      </c>
      <c r="AB440" s="58">
        <v>0</v>
      </c>
      <c r="AC440" s="58">
        <v>0</v>
      </c>
      <c r="AD440" s="58" t="s">
        <v>290</v>
      </c>
      <c r="AE440" s="58">
        <v>0</v>
      </c>
      <c r="AF440" s="58">
        <v>0</v>
      </c>
      <c r="AG440" s="58">
        <v>0</v>
      </c>
      <c r="AH440" s="58">
        <v>0</v>
      </c>
      <c r="AI440" s="58">
        <v>0</v>
      </c>
      <c r="AJ440" s="58">
        <v>0</v>
      </c>
      <c r="AK440" s="58">
        <v>0</v>
      </c>
      <c r="AL440" s="58">
        <v>39</v>
      </c>
      <c r="AM440" s="58" t="s">
        <v>290</v>
      </c>
      <c r="AN440" s="58">
        <v>0</v>
      </c>
      <c r="AO440" s="58">
        <v>0</v>
      </c>
      <c r="AP440" s="58">
        <v>0</v>
      </c>
      <c r="AQ440" s="58">
        <v>24</v>
      </c>
      <c r="AR440" s="58">
        <v>17</v>
      </c>
      <c r="AS440" s="58">
        <v>0</v>
      </c>
      <c r="AT440" s="58">
        <v>0</v>
      </c>
      <c r="AU440" s="58">
        <v>38</v>
      </c>
      <c r="AV440" s="58">
        <v>41</v>
      </c>
      <c r="AW440" s="57"/>
    </row>
    <row r="441" spans="1:49">
      <c r="A441" s="57" t="s">
        <v>2554</v>
      </c>
      <c r="B441" s="57" t="s">
        <v>2555</v>
      </c>
      <c r="C441" s="57" t="s">
        <v>314</v>
      </c>
      <c r="D441" s="57" t="s">
        <v>519</v>
      </c>
      <c r="E441" s="57" t="s">
        <v>2556</v>
      </c>
      <c r="F441" s="57" t="s">
        <v>2557</v>
      </c>
      <c r="G441" s="57" t="s">
        <v>1122</v>
      </c>
      <c r="H441" s="57" t="s">
        <v>288</v>
      </c>
      <c r="I441" s="57" t="s">
        <v>1695</v>
      </c>
      <c r="J441" s="136">
        <v>3125826014</v>
      </c>
      <c r="K441" s="57" t="s">
        <v>146</v>
      </c>
      <c r="L441">
        <v>22</v>
      </c>
      <c r="M441">
        <v>147.30000000000001</v>
      </c>
      <c r="N441">
        <v>79</v>
      </c>
      <c r="O441" s="65">
        <v>248.3</v>
      </c>
      <c r="P441" s="58">
        <v>63</v>
      </c>
      <c r="Q441" s="58">
        <v>63</v>
      </c>
      <c r="R441" s="58">
        <v>63</v>
      </c>
      <c r="S441" s="58">
        <v>62</v>
      </c>
      <c r="T441" s="58">
        <v>64</v>
      </c>
      <c r="U441" s="58">
        <v>64</v>
      </c>
      <c r="V441" s="58">
        <v>0</v>
      </c>
      <c r="W441" s="58">
        <v>0</v>
      </c>
      <c r="X441" s="58">
        <v>0</v>
      </c>
      <c r="Y441" s="58">
        <v>0</v>
      </c>
      <c r="Z441" s="58">
        <v>0</v>
      </c>
      <c r="AA441" s="58">
        <v>0</v>
      </c>
      <c r="AB441" s="58">
        <v>0</v>
      </c>
      <c r="AC441" s="58">
        <v>0</v>
      </c>
      <c r="AD441" s="58">
        <v>0</v>
      </c>
      <c r="AE441" s="58">
        <v>0</v>
      </c>
      <c r="AF441" s="58">
        <v>0</v>
      </c>
      <c r="AG441" s="58">
        <v>0</v>
      </c>
      <c r="AH441" s="58">
        <v>0</v>
      </c>
      <c r="AI441" s="58">
        <v>0</v>
      </c>
      <c r="AJ441" s="58">
        <v>0</v>
      </c>
      <c r="AK441" s="58">
        <v>62</v>
      </c>
      <c r="AL441" s="58">
        <v>16</v>
      </c>
      <c r="AM441" s="58">
        <v>29</v>
      </c>
      <c r="AN441" s="58" t="s">
        <v>290</v>
      </c>
      <c r="AO441" s="58">
        <v>194</v>
      </c>
      <c r="AP441" s="58">
        <v>69</v>
      </c>
      <c r="AQ441" s="58">
        <v>195</v>
      </c>
      <c r="AR441" s="58">
        <v>184</v>
      </c>
      <c r="AS441" s="58">
        <v>68</v>
      </c>
      <c r="AT441" s="58">
        <v>63</v>
      </c>
      <c r="AU441" s="58">
        <v>24</v>
      </c>
      <c r="AV441" s="58">
        <v>379</v>
      </c>
      <c r="AW441" s="57"/>
    </row>
    <row r="442" spans="1:49">
      <c r="A442" s="57" t="s">
        <v>2558</v>
      </c>
      <c r="B442" s="57" t="s">
        <v>2559</v>
      </c>
      <c r="C442" s="57" t="s">
        <v>578</v>
      </c>
      <c r="D442" s="57" t="s">
        <v>2560</v>
      </c>
      <c r="E442" s="57" t="s">
        <v>2561</v>
      </c>
      <c r="F442" s="57" t="s">
        <v>2562</v>
      </c>
      <c r="G442" s="57" t="s">
        <v>1122</v>
      </c>
      <c r="H442" s="57" t="s">
        <v>288</v>
      </c>
      <c r="I442" s="57" t="s">
        <v>1923</v>
      </c>
      <c r="J442" s="136">
        <v>7732620885</v>
      </c>
      <c r="K442" s="57" t="s">
        <v>146</v>
      </c>
      <c r="L442">
        <v>7.5</v>
      </c>
      <c r="M442">
        <v>22</v>
      </c>
      <c r="N442">
        <v>9</v>
      </c>
      <c r="O442" s="65">
        <v>38.5</v>
      </c>
      <c r="P442" s="58">
        <v>22</v>
      </c>
      <c r="Q442" s="58">
        <v>45</v>
      </c>
      <c r="R442" s="58">
        <v>27</v>
      </c>
      <c r="S442" s="58">
        <v>30</v>
      </c>
      <c r="T442" s="58">
        <v>34</v>
      </c>
      <c r="U442" s="58">
        <v>32</v>
      </c>
      <c r="V442" s="58">
        <v>32</v>
      </c>
      <c r="W442" s="58">
        <v>23</v>
      </c>
      <c r="X442" s="58">
        <v>31</v>
      </c>
      <c r="Y442" s="58">
        <v>23</v>
      </c>
      <c r="Z442" s="58">
        <v>0</v>
      </c>
      <c r="AA442" s="58">
        <v>0</v>
      </c>
      <c r="AB442" s="58">
        <v>0</v>
      </c>
      <c r="AC442" s="58">
        <v>0</v>
      </c>
      <c r="AD442" s="58">
        <v>0</v>
      </c>
      <c r="AE442" s="58">
        <v>0</v>
      </c>
      <c r="AF442" s="58">
        <v>0</v>
      </c>
      <c r="AG442" s="58">
        <v>0</v>
      </c>
      <c r="AH442" s="58">
        <v>0</v>
      </c>
      <c r="AI442" s="58">
        <v>0</v>
      </c>
      <c r="AJ442" s="58">
        <v>0</v>
      </c>
      <c r="AK442" s="58">
        <v>0</v>
      </c>
      <c r="AL442" s="58">
        <v>0</v>
      </c>
      <c r="AM442" s="58">
        <v>0</v>
      </c>
      <c r="AN442" s="58">
        <v>0</v>
      </c>
      <c r="AO442" s="58">
        <v>299</v>
      </c>
      <c r="AP442" s="58">
        <v>0</v>
      </c>
      <c r="AQ442" s="58">
        <v>0</v>
      </c>
      <c r="AR442" s="58">
        <v>299</v>
      </c>
      <c r="AS442" s="58">
        <v>0</v>
      </c>
      <c r="AT442" s="58">
        <v>0</v>
      </c>
      <c r="AU442" s="58">
        <v>220</v>
      </c>
      <c r="AV442" s="58">
        <v>299</v>
      </c>
      <c r="AW442" s="57"/>
    </row>
    <row r="443" spans="1:49">
      <c r="A443" s="57" t="s">
        <v>2563</v>
      </c>
      <c r="B443" s="57" t="s">
        <v>2564</v>
      </c>
      <c r="C443" s="57" t="s">
        <v>314</v>
      </c>
      <c r="D443" s="57" t="s">
        <v>519</v>
      </c>
      <c r="E443" s="57" t="s">
        <v>2556</v>
      </c>
      <c r="F443" s="57" t="s">
        <v>2565</v>
      </c>
      <c r="G443" s="57" t="s">
        <v>1122</v>
      </c>
      <c r="H443" s="57" t="s">
        <v>288</v>
      </c>
      <c r="I443" s="57" t="s">
        <v>1695</v>
      </c>
      <c r="J443" s="136">
        <v>3125826014</v>
      </c>
      <c r="K443" s="57" t="s">
        <v>146</v>
      </c>
      <c r="L443">
        <v>22</v>
      </c>
      <c r="M443">
        <v>147.30000000000001</v>
      </c>
      <c r="N443">
        <v>79</v>
      </c>
      <c r="O443" s="65">
        <v>248.3</v>
      </c>
      <c r="P443" s="58">
        <v>0</v>
      </c>
      <c r="Q443" s="58">
        <v>0</v>
      </c>
      <c r="R443" s="58">
        <v>0</v>
      </c>
      <c r="S443" s="58">
        <v>0</v>
      </c>
      <c r="T443" s="58">
        <v>0</v>
      </c>
      <c r="U443" s="58">
        <v>0</v>
      </c>
      <c r="V443" s="58">
        <v>69</v>
      </c>
      <c r="W443" s="58">
        <v>73</v>
      </c>
      <c r="X443" s="58">
        <v>76</v>
      </c>
      <c r="Y443" s="58">
        <v>75</v>
      </c>
      <c r="Z443" s="58">
        <v>128</v>
      </c>
      <c r="AA443" s="58">
        <v>125</v>
      </c>
      <c r="AB443" s="58">
        <v>119</v>
      </c>
      <c r="AC443" s="58">
        <v>127</v>
      </c>
      <c r="AD443" s="58">
        <v>0</v>
      </c>
      <c r="AE443" s="58">
        <v>0</v>
      </c>
      <c r="AF443" s="58">
        <v>0</v>
      </c>
      <c r="AG443" s="58">
        <v>0</v>
      </c>
      <c r="AH443" s="58">
        <v>0</v>
      </c>
      <c r="AI443" s="58">
        <v>0</v>
      </c>
      <c r="AJ443" s="58" t="s">
        <v>290</v>
      </c>
      <c r="AK443" s="58">
        <v>96</v>
      </c>
      <c r="AL443" s="58">
        <v>54</v>
      </c>
      <c r="AM443" s="58">
        <v>70</v>
      </c>
      <c r="AN443" s="58" t="s">
        <v>290</v>
      </c>
      <c r="AO443" s="58">
        <v>482</v>
      </c>
      <c r="AP443" s="58">
        <v>80</v>
      </c>
      <c r="AQ443" s="58">
        <v>405</v>
      </c>
      <c r="AR443" s="58">
        <v>387</v>
      </c>
      <c r="AS443" s="58">
        <v>68</v>
      </c>
      <c r="AT443" s="58">
        <v>63</v>
      </c>
      <c r="AU443" s="58">
        <v>24</v>
      </c>
      <c r="AV443" s="58">
        <v>792</v>
      </c>
      <c r="AW443" s="57"/>
    </row>
    <row r="444" spans="1:49">
      <c r="A444" s="57" t="s">
        <v>2566</v>
      </c>
      <c r="B444" s="57" t="s">
        <v>2567</v>
      </c>
      <c r="C444" s="57" t="s">
        <v>314</v>
      </c>
      <c r="D444" s="57" t="s">
        <v>2568</v>
      </c>
      <c r="E444" s="57" t="s">
        <v>2569</v>
      </c>
      <c r="F444" s="57" t="s">
        <v>2570</v>
      </c>
      <c r="G444" s="57" t="s">
        <v>1122</v>
      </c>
      <c r="H444" s="57" t="s">
        <v>288</v>
      </c>
      <c r="I444" s="57" t="s">
        <v>1865</v>
      </c>
      <c r="J444" s="136">
        <v>7737690733</v>
      </c>
      <c r="K444" s="57" t="s">
        <v>146</v>
      </c>
      <c r="L444">
        <v>1.5</v>
      </c>
      <c r="M444">
        <v>4.5</v>
      </c>
      <c r="N444">
        <v>0.5</v>
      </c>
      <c r="O444" s="65">
        <v>6.5</v>
      </c>
      <c r="P444" s="58" t="s">
        <v>290</v>
      </c>
      <c r="Q444" s="58" t="s">
        <v>290</v>
      </c>
      <c r="R444" s="58" t="s">
        <v>290</v>
      </c>
      <c r="S444" s="58" t="s">
        <v>290</v>
      </c>
      <c r="T444" s="58">
        <v>11</v>
      </c>
      <c r="U444" s="58" t="s">
        <v>290</v>
      </c>
      <c r="V444" s="58" t="s">
        <v>290</v>
      </c>
      <c r="W444" s="58" t="s">
        <v>290</v>
      </c>
      <c r="X444" s="58">
        <v>10</v>
      </c>
      <c r="Y444" s="58" t="s">
        <v>290</v>
      </c>
      <c r="Z444" s="58">
        <v>0</v>
      </c>
      <c r="AA444" s="58">
        <v>0</v>
      </c>
      <c r="AB444" s="58">
        <v>0</v>
      </c>
      <c r="AC444" s="58">
        <v>0</v>
      </c>
      <c r="AD444" s="58">
        <v>0</v>
      </c>
      <c r="AE444" s="58">
        <v>0</v>
      </c>
      <c r="AF444" s="58">
        <v>0</v>
      </c>
      <c r="AG444" s="58">
        <v>0</v>
      </c>
      <c r="AH444" s="58">
        <v>0</v>
      </c>
      <c r="AI444" s="58">
        <v>0</v>
      </c>
      <c r="AJ444" s="58">
        <v>0</v>
      </c>
      <c r="AK444" s="58" t="s">
        <v>290</v>
      </c>
      <c r="AL444" s="58">
        <v>10</v>
      </c>
      <c r="AM444" s="58">
        <v>23</v>
      </c>
      <c r="AN444" s="58">
        <v>13</v>
      </c>
      <c r="AO444" s="58">
        <v>0</v>
      </c>
      <c r="AP444" s="58">
        <v>10</v>
      </c>
      <c r="AQ444" s="58">
        <v>26</v>
      </c>
      <c r="AR444" s="58">
        <v>36</v>
      </c>
      <c r="AS444" s="58">
        <v>0</v>
      </c>
      <c r="AT444" s="58">
        <v>0</v>
      </c>
      <c r="AU444" s="58">
        <v>30</v>
      </c>
      <c r="AV444" s="58">
        <v>62</v>
      </c>
      <c r="AW444" s="57"/>
    </row>
    <row r="445" spans="1:49">
      <c r="A445" s="57" t="s">
        <v>2571</v>
      </c>
      <c r="B445" s="57" t="s">
        <v>2572</v>
      </c>
      <c r="C445" s="57"/>
      <c r="D445" s="57" t="s">
        <v>2560</v>
      </c>
      <c r="E445" s="57" t="s">
        <v>2573</v>
      </c>
      <c r="F445" s="57" t="s">
        <v>2574</v>
      </c>
      <c r="G445" s="57" t="s">
        <v>1122</v>
      </c>
      <c r="H445" s="57" t="s">
        <v>288</v>
      </c>
      <c r="I445" s="57" t="s">
        <v>1923</v>
      </c>
      <c r="J445" s="136">
        <v>7732620430</v>
      </c>
      <c r="K445" s="57" t="s">
        <v>146</v>
      </c>
      <c r="L445">
        <v>5</v>
      </c>
      <c r="M445">
        <v>14</v>
      </c>
      <c r="N445">
        <v>0</v>
      </c>
      <c r="O445" s="65">
        <v>19</v>
      </c>
      <c r="P445" s="58">
        <v>0</v>
      </c>
      <c r="Q445" s="58">
        <v>0</v>
      </c>
      <c r="R445" s="58">
        <v>0</v>
      </c>
      <c r="S445" s="58">
        <v>0</v>
      </c>
      <c r="T445" s="58">
        <v>0</v>
      </c>
      <c r="U445" s="58">
        <v>0</v>
      </c>
      <c r="V445" s="58">
        <v>0</v>
      </c>
      <c r="W445" s="58">
        <v>0</v>
      </c>
      <c r="X445" s="58">
        <v>0</v>
      </c>
      <c r="Y445" s="58">
        <v>0</v>
      </c>
      <c r="Z445" s="58">
        <v>46</v>
      </c>
      <c r="AA445" s="58">
        <v>44</v>
      </c>
      <c r="AB445" s="58">
        <v>42</v>
      </c>
      <c r="AC445" s="58">
        <v>0</v>
      </c>
      <c r="AD445" s="58">
        <v>0</v>
      </c>
      <c r="AE445" s="58">
        <v>0</v>
      </c>
      <c r="AF445" s="58">
        <v>15</v>
      </c>
      <c r="AG445" s="58">
        <v>0</v>
      </c>
      <c r="AH445" s="58">
        <v>0</v>
      </c>
      <c r="AI445" s="58">
        <v>0</v>
      </c>
      <c r="AJ445" s="58">
        <v>0</v>
      </c>
      <c r="AK445" s="58">
        <v>0</v>
      </c>
      <c r="AL445" s="58">
        <v>0</v>
      </c>
      <c r="AM445" s="58">
        <v>0</v>
      </c>
      <c r="AN445" s="58">
        <v>0</v>
      </c>
      <c r="AO445" s="58">
        <v>147</v>
      </c>
      <c r="AP445" s="58">
        <v>0</v>
      </c>
      <c r="AQ445" s="58">
        <v>0</v>
      </c>
      <c r="AR445" s="58">
        <v>147</v>
      </c>
      <c r="AS445" s="58">
        <v>0</v>
      </c>
      <c r="AT445" s="58">
        <v>0</v>
      </c>
      <c r="AU445" s="58">
        <v>120</v>
      </c>
      <c r="AV445" s="58">
        <v>147</v>
      </c>
      <c r="AW445" s="57"/>
    </row>
    <row r="446" spans="1:49">
      <c r="A446" s="57" t="s">
        <v>2575</v>
      </c>
      <c r="B446" s="57" t="s">
        <v>2576</v>
      </c>
      <c r="C446" s="57" t="s">
        <v>314</v>
      </c>
      <c r="D446" s="57" t="s">
        <v>822</v>
      </c>
      <c r="E446" s="57" t="s">
        <v>2577</v>
      </c>
      <c r="F446" s="57" t="s">
        <v>2578</v>
      </c>
      <c r="G446" s="57" t="s">
        <v>1122</v>
      </c>
      <c r="H446" s="57" t="s">
        <v>288</v>
      </c>
      <c r="I446" s="57" t="s">
        <v>1749</v>
      </c>
      <c r="J446" s="136">
        <v>3124210202</v>
      </c>
      <c r="K446" s="57" t="s">
        <v>146</v>
      </c>
      <c r="L446">
        <v>9.6999999999999993</v>
      </c>
      <c r="M446">
        <v>36.200000000000003</v>
      </c>
      <c r="N446">
        <v>11.6</v>
      </c>
      <c r="O446" s="65">
        <v>57.5</v>
      </c>
      <c r="P446" s="58">
        <v>0</v>
      </c>
      <c r="Q446" s="58">
        <v>0</v>
      </c>
      <c r="R446" s="58">
        <v>0</v>
      </c>
      <c r="S446" s="58">
        <v>0</v>
      </c>
      <c r="T446" s="58">
        <v>0</v>
      </c>
      <c r="U446" s="58">
        <v>0</v>
      </c>
      <c r="V446" s="58">
        <v>0</v>
      </c>
      <c r="W446" s="58">
        <v>0</v>
      </c>
      <c r="X446" s="58">
        <v>0</v>
      </c>
      <c r="Y446" s="58">
        <v>0</v>
      </c>
      <c r="Z446" s="58">
        <v>25</v>
      </c>
      <c r="AA446" s="58">
        <v>32</v>
      </c>
      <c r="AB446" s="58">
        <v>29</v>
      </c>
      <c r="AC446" s="58">
        <v>30</v>
      </c>
      <c r="AD446" s="58">
        <v>0</v>
      </c>
      <c r="AE446" s="58">
        <v>0</v>
      </c>
      <c r="AF446" s="58">
        <v>0</v>
      </c>
      <c r="AG446" s="58">
        <v>0</v>
      </c>
      <c r="AH446" s="58">
        <v>0</v>
      </c>
      <c r="AI446" s="58">
        <v>0</v>
      </c>
      <c r="AJ446" s="58">
        <v>0</v>
      </c>
      <c r="AK446" s="58" t="s">
        <v>290</v>
      </c>
      <c r="AL446" s="58">
        <v>21</v>
      </c>
      <c r="AM446" s="58">
        <v>10</v>
      </c>
      <c r="AN446" s="58" t="s">
        <v>290</v>
      </c>
      <c r="AO446" s="58">
        <v>64</v>
      </c>
      <c r="AP446" s="58">
        <v>12</v>
      </c>
      <c r="AQ446" s="58">
        <v>81</v>
      </c>
      <c r="AR446" s="58">
        <v>35</v>
      </c>
      <c r="AS446" s="58">
        <v>23</v>
      </c>
      <c r="AT446" s="58">
        <v>11</v>
      </c>
      <c r="AU446" s="58">
        <v>20</v>
      </c>
      <c r="AV446" s="58">
        <v>116</v>
      </c>
      <c r="AW446" s="57"/>
    </row>
    <row r="447" spans="1:49">
      <c r="A447" s="57" t="s">
        <v>2579</v>
      </c>
      <c r="B447" s="57" t="s">
        <v>2580</v>
      </c>
      <c r="C447" s="57" t="s">
        <v>314</v>
      </c>
      <c r="D447" s="57" t="s">
        <v>916</v>
      </c>
      <c r="E447" s="57" t="s">
        <v>1084</v>
      </c>
      <c r="F447" s="57" t="s">
        <v>2581</v>
      </c>
      <c r="G447" s="57" t="s">
        <v>1122</v>
      </c>
      <c r="H447" s="57" t="s">
        <v>288</v>
      </c>
      <c r="I447" s="57" t="s">
        <v>2089</v>
      </c>
      <c r="J447" s="136">
        <v>3124660700</v>
      </c>
      <c r="K447" s="57" t="s">
        <v>146</v>
      </c>
      <c r="L447">
        <v>6</v>
      </c>
      <c r="M447">
        <v>42.2</v>
      </c>
      <c r="N447">
        <v>16.399999999999999</v>
      </c>
      <c r="O447" s="65">
        <v>64.599999999999994</v>
      </c>
      <c r="P447" s="58">
        <v>0</v>
      </c>
      <c r="Q447" s="58">
        <v>0</v>
      </c>
      <c r="R447" s="58">
        <v>0</v>
      </c>
      <c r="S447" s="58">
        <v>0</v>
      </c>
      <c r="T447" s="58">
        <v>0</v>
      </c>
      <c r="U447" s="58">
        <v>68</v>
      </c>
      <c r="V447" s="58">
        <v>76</v>
      </c>
      <c r="W447" s="58">
        <v>64</v>
      </c>
      <c r="X447" s="58">
        <v>59</v>
      </c>
      <c r="Y447" s="58">
        <v>72</v>
      </c>
      <c r="Z447" s="58">
        <v>0</v>
      </c>
      <c r="AA447" s="58">
        <v>0</v>
      </c>
      <c r="AB447" s="58">
        <v>0</v>
      </c>
      <c r="AC447" s="58">
        <v>0</v>
      </c>
      <c r="AD447" s="58">
        <v>0</v>
      </c>
      <c r="AE447" s="58">
        <v>0</v>
      </c>
      <c r="AF447" s="58">
        <v>0</v>
      </c>
      <c r="AG447" s="58">
        <v>0</v>
      </c>
      <c r="AH447" s="58">
        <v>101</v>
      </c>
      <c r="AI447" s="58">
        <v>0</v>
      </c>
      <c r="AJ447" s="58">
        <v>0</v>
      </c>
      <c r="AK447" s="58">
        <v>58</v>
      </c>
      <c r="AL447" s="58">
        <v>58</v>
      </c>
      <c r="AM447" s="58">
        <v>27</v>
      </c>
      <c r="AN447" s="58">
        <v>0</v>
      </c>
      <c r="AO447" s="58">
        <v>215</v>
      </c>
      <c r="AP447" s="58">
        <v>82</v>
      </c>
      <c r="AQ447" s="58">
        <v>241</v>
      </c>
      <c r="AR447" s="58">
        <v>199</v>
      </c>
      <c r="AS447" s="58">
        <v>0</v>
      </c>
      <c r="AT447" s="58">
        <v>0</v>
      </c>
      <c r="AU447" s="58">
        <v>11</v>
      </c>
      <c r="AV447" s="58">
        <v>440</v>
      </c>
      <c r="AW447" s="57"/>
    </row>
    <row r="448" spans="1:49">
      <c r="A448" s="57" t="s">
        <v>2582</v>
      </c>
      <c r="B448" s="57" t="s">
        <v>2583</v>
      </c>
      <c r="C448" s="57" t="s">
        <v>353</v>
      </c>
      <c r="D448" s="57" t="s">
        <v>2584</v>
      </c>
      <c r="E448" s="57" t="s">
        <v>2585</v>
      </c>
      <c r="F448" s="57" t="s">
        <v>2586</v>
      </c>
      <c r="G448" s="57" t="s">
        <v>1122</v>
      </c>
      <c r="H448" s="57" t="s">
        <v>288</v>
      </c>
      <c r="I448" s="57" t="s">
        <v>1699</v>
      </c>
      <c r="J448" s="136">
        <v>7736373755</v>
      </c>
      <c r="K448" s="57" t="s">
        <v>146</v>
      </c>
      <c r="L448">
        <v>2</v>
      </c>
      <c r="M448">
        <v>11</v>
      </c>
      <c r="N448">
        <v>0</v>
      </c>
      <c r="O448" s="65">
        <v>13</v>
      </c>
      <c r="P448" s="58">
        <v>13</v>
      </c>
      <c r="Q448" s="58">
        <v>13</v>
      </c>
      <c r="R448" s="58" t="s">
        <v>290</v>
      </c>
      <c r="S448" s="58" t="s">
        <v>290</v>
      </c>
      <c r="T448" s="58" t="s">
        <v>290</v>
      </c>
      <c r="U448" s="58">
        <v>12</v>
      </c>
      <c r="V448" s="58" t="s">
        <v>290</v>
      </c>
      <c r="W448" s="58" t="s">
        <v>290</v>
      </c>
      <c r="X448" s="58" t="s">
        <v>290</v>
      </c>
      <c r="Y448" s="58" t="s">
        <v>290</v>
      </c>
      <c r="Z448" s="58">
        <v>0</v>
      </c>
      <c r="AA448" s="58">
        <v>0</v>
      </c>
      <c r="AB448" s="58">
        <v>0</v>
      </c>
      <c r="AC448" s="58">
        <v>0</v>
      </c>
      <c r="AD448" s="58">
        <v>0</v>
      </c>
      <c r="AE448" s="58">
        <v>0</v>
      </c>
      <c r="AF448" s="58">
        <v>0</v>
      </c>
      <c r="AG448" s="58">
        <v>0</v>
      </c>
      <c r="AH448" s="58">
        <v>0</v>
      </c>
      <c r="AI448" s="58">
        <v>0</v>
      </c>
      <c r="AJ448" s="58">
        <v>0</v>
      </c>
      <c r="AK448" s="58">
        <v>0</v>
      </c>
      <c r="AL448" s="58" t="s">
        <v>290</v>
      </c>
      <c r="AM448" s="58">
        <v>0</v>
      </c>
      <c r="AN448" s="58">
        <v>0</v>
      </c>
      <c r="AO448" s="58">
        <v>88</v>
      </c>
      <c r="AP448" s="58" t="s">
        <v>290</v>
      </c>
      <c r="AQ448" s="58">
        <v>44</v>
      </c>
      <c r="AR448" s="58">
        <v>48</v>
      </c>
      <c r="AS448" s="58">
        <v>0</v>
      </c>
      <c r="AT448" s="58">
        <v>0</v>
      </c>
      <c r="AU448" s="58">
        <v>33</v>
      </c>
      <c r="AV448" s="58">
        <v>92</v>
      </c>
      <c r="AW448" s="57"/>
    </row>
    <row r="449" spans="1:49">
      <c r="A449" s="57" t="s">
        <v>2587</v>
      </c>
      <c r="B449" s="57" t="s">
        <v>2588</v>
      </c>
      <c r="C449" s="57"/>
      <c r="D449" s="57" t="s">
        <v>2589</v>
      </c>
      <c r="E449" s="57" t="s">
        <v>2590</v>
      </c>
      <c r="F449" s="57" t="s">
        <v>2591</v>
      </c>
      <c r="G449" s="57" t="s">
        <v>1122</v>
      </c>
      <c r="H449" s="57" t="s">
        <v>288</v>
      </c>
      <c r="I449" s="57" t="s">
        <v>1939</v>
      </c>
      <c r="J449" s="136">
        <v>7732676167</v>
      </c>
      <c r="K449" s="57" t="s">
        <v>146</v>
      </c>
      <c r="L449">
        <v>2</v>
      </c>
      <c r="M449">
        <v>12</v>
      </c>
      <c r="N449">
        <v>2</v>
      </c>
      <c r="O449" s="65">
        <v>16</v>
      </c>
      <c r="P449" s="58">
        <v>21</v>
      </c>
      <c r="Q449" s="58">
        <v>11</v>
      </c>
      <c r="R449" s="58">
        <v>20</v>
      </c>
      <c r="S449" s="58">
        <v>11</v>
      </c>
      <c r="T449" s="58">
        <v>14</v>
      </c>
      <c r="U449" s="58" t="s">
        <v>290</v>
      </c>
      <c r="V449" s="58">
        <v>12</v>
      </c>
      <c r="W449" s="58" t="s">
        <v>290</v>
      </c>
      <c r="X449" s="58">
        <v>12</v>
      </c>
      <c r="Y449" s="58" t="s">
        <v>290</v>
      </c>
      <c r="Z449" s="58">
        <v>0</v>
      </c>
      <c r="AA449" s="58">
        <v>0</v>
      </c>
      <c r="AB449" s="58">
        <v>0</v>
      </c>
      <c r="AC449" s="58">
        <v>0</v>
      </c>
      <c r="AD449" s="58">
        <v>0</v>
      </c>
      <c r="AE449" s="58">
        <v>0</v>
      </c>
      <c r="AF449" s="58">
        <v>0</v>
      </c>
      <c r="AG449" s="58">
        <v>0</v>
      </c>
      <c r="AH449" s="58">
        <v>0</v>
      </c>
      <c r="AI449" s="58">
        <v>0</v>
      </c>
      <c r="AJ449" s="58">
        <v>0</v>
      </c>
      <c r="AK449" s="58">
        <v>46</v>
      </c>
      <c r="AL449" s="58">
        <v>39</v>
      </c>
      <c r="AM449" s="58">
        <v>0</v>
      </c>
      <c r="AN449" s="58">
        <v>0</v>
      </c>
      <c r="AO449" s="58">
        <v>29</v>
      </c>
      <c r="AP449" s="58" t="s">
        <v>290</v>
      </c>
      <c r="AQ449" s="58">
        <v>59</v>
      </c>
      <c r="AR449" s="58">
        <v>57</v>
      </c>
      <c r="AS449" s="58">
        <v>0</v>
      </c>
      <c r="AT449" s="58">
        <v>0</v>
      </c>
      <c r="AU449" s="58">
        <v>70</v>
      </c>
      <c r="AV449" s="58">
        <v>116</v>
      </c>
      <c r="AW449" s="57"/>
    </row>
    <row r="450" spans="1:49">
      <c r="A450" s="57" t="s">
        <v>2592</v>
      </c>
      <c r="B450" s="57" t="s">
        <v>2593</v>
      </c>
      <c r="C450" s="57"/>
      <c r="D450" s="57" t="s">
        <v>2594</v>
      </c>
      <c r="E450" s="57" t="s">
        <v>693</v>
      </c>
      <c r="F450" s="57" t="s">
        <v>2595</v>
      </c>
      <c r="G450" s="57" t="s">
        <v>1122</v>
      </c>
      <c r="H450" s="57" t="s">
        <v>288</v>
      </c>
      <c r="I450" s="57" t="s">
        <v>1939</v>
      </c>
      <c r="J450" s="136">
        <v>7734650419</v>
      </c>
      <c r="K450" s="57" t="s">
        <v>146</v>
      </c>
      <c r="L450">
        <v>6.5</v>
      </c>
      <c r="M450">
        <v>9</v>
      </c>
      <c r="N450">
        <v>6.5</v>
      </c>
      <c r="O450" s="65">
        <v>22</v>
      </c>
      <c r="P450" s="58">
        <v>0</v>
      </c>
      <c r="Q450" s="58">
        <v>0</v>
      </c>
      <c r="R450" s="58">
        <v>0</v>
      </c>
      <c r="S450" s="58">
        <v>0</v>
      </c>
      <c r="T450" s="58">
        <v>0</v>
      </c>
      <c r="U450" s="58">
        <v>0</v>
      </c>
      <c r="V450" s="58">
        <v>0</v>
      </c>
      <c r="W450" s="58">
        <v>0</v>
      </c>
      <c r="X450" s="58">
        <v>0</v>
      </c>
      <c r="Y450" s="58">
        <v>0</v>
      </c>
      <c r="Z450" s="58">
        <v>23</v>
      </c>
      <c r="AA450" s="58">
        <v>16</v>
      </c>
      <c r="AB450" s="58">
        <v>11</v>
      </c>
      <c r="AC450" s="58">
        <v>19</v>
      </c>
      <c r="AD450" s="58">
        <v>0</v>
      </c>
      <c r="AE450" s="58">
        <v>0</v>
      </c>
      <c r="AF450" s="58">
        <v>0</v>
      </c>
      <c r="AG450" s="58">
        <v>0</v>
      </c>
      <c r="AH450" s="58">
        <v>0</v>
      </c>
      <c r="AI450" s="58">
        <v>0</v>
      </c>
      <c r="AJ450" s="58">
        <v>0</v>
      </c>
      <c r="AK450" s="58">
        <v>0</v>
      </c>
      <c r="AL450" s="58">
        <v>0</v>
      </c>
      <c r="AM450" s="58">
        <v>0</v>
      </c>
      <c r="AN450" s="58">
        <v>0</v>
      </c>
      <c r="AO450" s="58">
        <v>69</v>
      </c>
      <c r="AP450" s="58">
        <v>0</v>
      </c>
      <c r="AQ450" s="58">
        <v>0</v>
      </c>
      <c r="AR450" s="58">
        <v>69</v>
      </c>
      <c r="AS450" s="58">
        <v>0</v>
      </c>
      <c r="AT450" s="58">
        <v>10</v>
      </c>
      <c r="AU450" s="58">
        <v>40</v>
      </c>
      <c r="AV450" s="58">
        <v>69</v>
      </c>
      <c r="AW450" s="57"/>
    </row>
    <row r="451" spans="1:49">
      <c r="A451" s="57" t="s">
        <v>2596</v>
      </c>
      <c r="B451" s="57" t="s">
        <v>2597</v>
      </c>
      <c r="C451" s="57" t="s">
        <v>283</v>
      </c>
      <c r="D451" s="57" t="s">
        <v>861</v>
      </c>
      <c r="E451" s="57" t="s">
        <v>2598</v>
      </c>
      <c r="F451" s="57" t="s">
        <v>2599</v>
      </c>
      <c r="G451" s="57" t="s">
        <v>1122</v>
      </c>
      <c r="H451" s="57" t="s">
        <v>288</v>
      </c>
      <c r="I451" s="57" t="s">
        <v>1939</v>
      </c>
      <c r="J451" s="136">
        <v>7737437716</v>
      </c>
      <c r="K451" s="57" t="s">
        <v>146</v>
      </c>
      <c r="L451">
        <v>6</v>
      </c>
      <c r="M451">
        <v>15.5</v>
      </c>
      <c r="N451">
        <v>12.5</v>
      </c>
      <c r="O451" s="65">
        <v>34</v>
      </c>
      <c r="P451" s="58">
        <v>0</v>
      </c>
      <c r="Q451" s="58">
        <v>0</v>
      </c>
      <c r="R451" s="58">
        <v>0</v>
      </c>
      <c r="S451" s="58">
        <v>0</v>
      </c>
      <c r="T451" s="58">
        <v>0</v>
      </c>
      <c r="U451" s="58">
        <v>0</v>
      </c>
      <c r="V451" s="58">
        <v>0</v>
      </c>
      <c r="W451" s="58">
        <v>0</v>
      </c>
      <c r="X451" s="58">
        <v>0</v>
      </c>
      <c r="Y451" s="58">
        <v>0</v>
      </c>
      <c r="Z451" s="58">
        <v>27</v>
      </c>
      <c r="AA451" s="58">
        <v>30</v>
      </c>
      <c r="AB451" s="58">
        <v>29</v>
      </c>
      <c r="AC451" s="58">
        <v>29</v>
      </c>
      <c r="AD451" s="58">
        <v>0</v>
      </c>
      <c r="AE451" s="58">
        <v>0</v>
      </c>
      <c r="AF451" s="58">
        <v>0</v>
      </c>
      <c r="AG451" s="58">
        <v>0</v>
      </c>
      <c r="AH451" s="58">
        <v>0</v>
      </c>
      <c r="AI451" s="58">
        <v>0</v>
      </c>
      <c r="AJ451" s="58">
        <v>0</v>
      </c>
      <c r="AK451" s="58">
        <v>0</v>
      </c>
      <c r="AL451" s="58">
        <v>0</v>
      </c>
      <c r="AM451" s="58">
        <v>0</v>
      </c>
      <c r="AN451" s="58">
        <v>0</v>
      </c>
      <c r="AO451" s="58">
        <v>113</v>
      </c>
      <c r="AP451" s="58" t="s">
        <v>290</v>
      </c>
      <c r="AQ451" s="58">
        <v>115</v>
      </c>
      <c r="AR451" s="58">
        <v>0</v>
      </c>
      <c r="AS451" s="58">
        <v>27</v>
      </c>
      <c r="AT451" s="58">
        <v>0</v>
      </c>
      <c r="AU451" s="58">
        <v>74</v>
      </c>
      <c r="AV451" s="58">
        <v>115</v>
      </c>
      <c r="AW451" s="57"/>
    </row>
    <row r="452" spans="1:49">
      <c r="A452" s="57" t="s">
        <v>2600</v>
      </c>
      <c r="B452" s="57" t="s">
        <v>2601</v>
      </c>
      <c r="C452" s="57"/>
      <c r="D452" s="57" t="s">
        <v>822</v>
      </c>
      <c r="E452" s="57" t="s">
        <v>2602</v>
      </c>
      <c r="F452" s="57" t="s">
        <v>2603</v>
      </c>
      <c r="G452" s="57" t="s">
        <v>1122</v>
      </c>
      <c r="H452" s="57" t="s">
        <v>288</v>
      </c>
      <c r="I452" s="57" t="s">
        <v>2440</v>
      </c>
      <c r="J452" s="136">
        <v>7736430700</v>
      </c>
      <c r="K452" s="57" t="s">
        <v>146</v>
      </c>
      <c r="L452">
        <v>1</v>
      </c>
      <c r="M452">
        <v>11</v>
      </c>
      <c r="N452">
        <v>8</v>
      </c>
      <c r="O452" s="65">
        <v>20</v>
      </c>
      <c r="P452" s="58">
        <v>0</v>
      </c>
      <c r="Q452" s="58" t="s">
        <v>290</v>
      </c>
      <c r="R452" s="58" t="s">
        <v>290</v>
      </c>
      <c r="S452" s="58" t="s">
        <v>290</v>
      </c>
      <c r="T452" s="58" t="s">
        <v>290</v>
      </c>
      <c r="U452" s="58" t="s">
        <v>290</v>
      </c>
      <c r="V452" s="58" t="s">
        <v>290</v>
      </c>
      <c r="W452" s="58" t="s">
        <v>290</v>
      </c>
      <c r="X452" s="58" t="s">
        <v>290</v>
      </c>
      <c r="Y452" s="58" t="s">
        <v>290</v>
      </c>
      <c r="Z452" s="58">
        <v>14</v>
      </c>
      <c r="AA452" s="58" t="s">
        <v>290</v>
      </c>
      <c r="AB452" s="58" t="s">
        <v>290</v>
      </c>
      <c r="AC452" s="58" t="s">
        <v>290</v>
      </c>
      <c r="AD452" s="58">
        <v>0</v>
      </c>
      <c r="AE452" s="58">
        <v>0</v>
      </c>
      <c r="AF452" s="58">
        <v>0</v>
      </c>
      <c r="AG452" s="58">
        <v>0</v>
      </c>
      <c r="AH452" s="58">
        <v>0</v>
      </c>
      <c r="AI452" s="58">
        <v>0</v>
      </c>
      <c r="AJ452" s="58">
        <v>0</v>
      </c>
      <c r="AK452" s="58">
        <v>0</v>
      </c>
      <c r="AL452" s="58">
        <v>69</v>
      </c>
      <c r="AM452" s="58">
        <v>0</v>
      </c>
      <c r="AN452" s="58">
        <v>0</v>
      </c>
      <c r="AO452" s="58">
        <v>0</v>
      </c>
      <c r="AP452" s="58">
        <v>0</v>
      </c>
      <c r="AQ452" s="58">
        <v>35</v>
      </c>
      <c r="AR452" s="58">
        <v>34</v>
      </c>
      <c r="AS452" s="58" t="s">
        <v>290</v>
      </c>
      <c r="AT452" s="58" t="s">
        <v>290</v>
      </c>
      <c r="AU452" s="58">
        <v>60</v>
      </c>
      <c r="AV452" s="58">
        <v>69</v>
      </c>
      <c r="AW452" s="57"/>
    </row>
    <row r="453" spans="1:49">
      <c r="A453" s="57" t="s">
        <v>2604</v>
      </c>
      <c r="B453" s="57" t="s">
        <v>2605</v>
      </c>
      <c r="C453" s="57" t="s">
        <v>283</v>
      </c>
      <c r="D453" s="57" t="s">
        <v>976</v>
      </c>
      <c r="E453" s="57" t="s">
        <v>2606</v>
      </c>
      <c r="F453" s="57" t="s">
        <v>2607</v>
      </c>
      <c r="G453" s="57" t="s">
        <v>1122</v>
      </c>
      <c r="H453" s="57" t="s">
        <v>288</v>
      </c>
      <c r="I453" s="57" t="s">
        <v>1939</v>
      </c>
      <c r="J453" s="136">
        <v>7732671494</v>
      </c>
      <c r="K453" s="57" t="s">
        <v>146</v>
      </c>
      <c r="L453">
        <v>3</v>
      </c>
      <c r="M453">
        <v>18</v>
      </c>
      <c r="N453">
        <v>9.6999999999999993</v>
      </c>
      <c r="O453" s="65">
        <v>30.7</v>
      </c>
      <c r="P453" s="58">
        <v>0</v>
      </c>
      <c r="Q453" s="58">
        <v>0</v>
      </c>
      <c r="R453" s="58">
        <v>0</v>
      </c>
      <c r="S453" s="58">
        <v>0</v>
      </c>
      <c r="T453" s="58">
        <v>0</v>
      </c>
      <c r="U453" s="58">
        <v>0</v>
      </c>
      <c r="V453" s="58">
        <v>0</v>
      </c>
      <c r="W453" s="58">
        <v>0</v>
      </c>
      <c r="X453" s="58">
        <v>0</v>
      </c>
      <c r="Y453" s="58">
        <v>0</v>
      </c>
      <c r="Z453" s="58">
        <v>64</v>
      </c>
      <c r="AA453" s="58">
        <v>64</v>
      </c>
      <c r="AB453" s="58">
        <v>52</v>
      </c>
      <c r="AC453" s="58">
        <v>49</v>
      </c>
      <c r="AD453" s="58">
        <v>0</v>
      </c>
      <c r="AE453" s="58">
        <v>0</v>
      </c>
      <c r="AF453" s="58">
        <v>0</v>
      </c>
      <c r="AG453" s="58">
        <v>0</v>
      </c>
      <c r="AH453" s="58">
        <v>0</v>
      </c>
      <c r="AI453" s="58">
        <v>16</v>
      </c>
      <c r="AJ453" s="58">
        <v>0</v>
      </c>
      <c r="AK453" s="58">
        <v>0</v>
      </c>
      <c r="AL453" s="58">
        <v>0</v>
      </c>
      <c r="AM453" s="58">
        <v>0</v>
      </c>
      <c r="AN453" s="58">
        <v>0</v>
      </c>
      <c r="AO453" s="58">
        <v>245</v>
      </c>
      <c r="AP453" s="58">
        <v>0</v>
      </c>
      <c r="AQ453" s="58">
        <v>245</v>
      </c>
      <c r="AR453" s="58">
        <v>0</v>
      </c>
      <c r="AS453" s="58">
        <v>54</v>
      </c>
      <c r="AT453" s="58">
        <v>0</v>
      </c>
      <c r="AU453" s="58">
        <v>96</v>
      </c>
      <c r="AV453" s="58">
        <v>245</v>
      </c>
      <c r="AW453" s="57"/>
    </row>
    <row r="454" spans="1:49">
      <c r="A454" s="57" t="s">
        <v>2608</v>
      </c>
      <c r="B454" s="57" t="s">
        <v>2609</v>
      </c>
      <c r="C454" s="57"/>
      <c r="D454" s="57" t="s">
        <v>2610</v>
      </c>
      <c r="E454" s="57" t="s">
        <v>2611</v>
      </c>
      <c r="F454" s="57" t="s">
        <v>2612</v>
      </c>
      <c r="G454" s="57" t="s">
        <v>1122</v>
      </c>
      <c r="H454" s="57" t="s">
        <v>288</v>
      </c>
      <c r="I454" s="57" t="s">
        <v>1907</v>
      </c>
      <c r="J454" s="136">
        <v>7739242356</v>
      </c>
      <c r="K454" s="57" t="s">
        <v>146</v>
      </c>
      <c r="L454">
        <v>10</v>
      </c>
      <c r="M454">
        <v>30</v>
      </c>
      <c r="N454">
        <v>6</v>
      </c>
      <c r="O454" s="65">
        <v>46</v>
      </c>
      <c r="P454" s="58">
        <v>39</v>
      </c>
      <c r="Q454" s="58">
        <v>21</v>
      </c>
      <c r="R454" s="58">
        <v>24</v>
      </c>
      <c r="S454" s="58">
        <v>22</v>
      </c>
      <c r="T454" s="58">
        <v>15</v>
      </c>
      <c r="U454" s="58">
        <v>20</v>
      </c>
      <c r="V454" s="58">
        <v>17</v>
      </c>
      <c r="W454" s="58">
        <v>17</v>
      </c>
      <c r="X454" s="58">
        <v>11</v>
      </c>
      <c r="Y454" s="58">
        <v>20</v>
      </c>
      <c r="Z454" s="58">
        <v>0</v>
      </c>
      <c r="AA454" s="58">
        <v>0</v>
      </c>
      <c r="AB454" s="58">
        <v>0</v>
      </c>
      <c r="AC454" s="58">
        <v>0</v>
      </c>
      <c r="AD454" s="58">
        <v>0</v>
      </c>
      <c r="AE454" s="58">
        <v>0</v>
      </c>
      <c r="AF454" s="58">
        <v>0</v>
      </c>
      <c r="AG454" s="58">
        <v>0</v>
      </c>
      <c r="AH454" s="58">
        <v>0</v>
      </c>
      <c r="AI454" s="58">
        <v>0</v>
      </c>
      <c r="AJ454" s="58">
        <v>0</v>
      </c>
      <c r="AK454" s="58">
        <v>25</v>
      </c>
      <c r="AL454" s="58">
        <v>90</v>
      </c>
      <c r="AM454" s="58">
        <v>11</v>
      </c>
      <c r="AN454" s="58">
        <v>0</v>
      </c>
      <c r="AO454" s="58">
        <v>63</v>
      </c>
      <c r="AP454" s="58">
        <v>17</v>
      </c>
      <c r="AQ454" s="58">
        <v>103</v>
      </c>
      <c r="AR454" s="58">
        <v>103</v>
      </c>
      <c r="AS454" s="58">
        <v>0</v>
      </c>
      <c r="AT454" s="58">
        <v>0</v>
      </c>
      <c r="AU454" s="58">
        <v>0</v>
      </c>
      <c r="AV454" s="58">
        <v>206</v>
      </c>
      <c r="AW454" s="57"/>
    </row>
    <row r="455" spans="1:49">
      <c r="A455" s="57" t="s">
        <v>2613</v>
      </c>
      <c r="B455" s="57" t="s">
        <v>2614</v>
      </c>
      <c r="C455" s="57" t="s">
        <v>353</v>
      </c>
      <c r="D455" s="57" t="s">
        <v>2437</v>
      </c>
      <c r="E455" s="57" t="s">
        <v>2615</v>
      </c>
      <c r="F455" s="57" t="s">
        <v>2616</v>
      </c>
      <c r="G455" s="57" t="s">
        <v>1122</v>
      </c>
      <c r="H455" s="57" t="s">
        <v>288</v>
      </c>
      <c r="I455" s="57" t="s">
        <v>1885</v>
      </c>
      <c r="J455" s="136">
        <v>3125639044</v>
      </c>
      <c r="K455" s="57" t="s">
        <v>146</v>
      </c>
      <c r="L455">
        <v>2</v>
      </c>
      <c r="M455">
        <v>10</v>
      </c>
      <c r="N455">
        <v>9</v>
      </c>
      <c r="O455" s="65">
        <v>21</v>
      </c>
      <c r="P455" s="58">
        <v>0</v>
      </c>
      <c r="Q455" s="58">
        <v>0</v>
      </c>
      <c r="R455" s="58">
        <v>0</v>
      </c>
      <c r="S455" s="58">
        <v>0</v>
      </c>
      <c r="T455" s="58">
        <v>0</v>
      </c>
      <c r="U455" s="58">
        <v>0</v>
      </c>
      <c r="V455" s="58">
        <v>0</v>
      </c>
      <c r="W455" s="58">
        <v>0</v>
      </c>
      <c r="X455" s="58">
        <v>0</v>
      </c>
      <c r="Y455" s="58">
        <v>0</v>
      </c>
      <c r="Z455" s="58">
        <v>0</v>
      </c>
      <c r="AA455" s="58">
        <v>14</v>
      </c>
      <c r="AB455" s="58">
        <v>19</v>
      </c>
      <c r="AC455" s="58">
        <v>27</v>
      </c>
      <c r="AD455" s="58">
        <v>0</v>
      </c>
      <c r="AE455" s="58">
        <v>0</v>
      </c>
      <c r="AF455" s="58">
        <v>0</v>
      </c>
      <c r="AG455" s="58">
        <v>0</v>
      </c>
      <c r="AH455" s="58">
        <v>0</v>
      </c>
      <c r="AI455" s="58">
        <v>33</v>
      </c>
      <c r="AJ455" s="58">
        <v>0</v>
      </c>
      <c r="AK455" s="58">
        <v>0</v>
      </c>
      <c r="AL455" s="58">
        <v>62</v>
      </c>
      <c r="AM455" s="58">
        <v>31</v>
      </c>
      <c r="AN455" s="58">
        <v>0</v>
      </c>
      <c r="AO455" s="58">
        <v>0</v>
      </c>
      <c r="AP455" s="58">
        <v>0</v>
      </c>
      <c r="AQ455" s="58">
        <v>41</v>
      </c>
      <c r="AR455" s="58">
        <v>52</v>
      </c>
      <c r="AS455" s="58">
        <v>15</v>
      </c>
      <c r="AT455" s="58">
        <v>13</v>
      </c>
      <c r="AU455" s="58">
        <v>90</v>
      </c>
      <c r="AV455" s="58">
        <v>93</v>
      </c>
      <c r="AW455" s="57"/>
    </row>
    <row r="456" spans="1:49">
      <c r="A456" s="57" t="s">
        <v>2617</v>
      </c>
      <c r="B456" s="57" t="s">
        <v>2618</v>
      </c>
      <c r="C456" s="57" t="s">
        <v>283</v>
      </c>
      <c r="D456" s="57" t="s">
        <v>2619</v>
      </c>
      <c r="E456" s="57" t="s">
        <v>2620</v>
      </c>
      <c r="F456" s="57" t="s">
        <v>2621</v>
      </c>
      <c r="G456" s="57" t="s">
        <v>1122</v>
      </c>
      <c r="H456" s="57" t="s">
        <v>288</v>
      </c>
      <c r="I456" s="57" t="s">
        <v>1939</v>
      </c>
      <c r="J456" s="136">
        <v>7733389222</v>
      </c>
      <c r="K456" s="57" t="s">
        <v>146</v>
      </c>
      <c r="L456">
        <v>2.8</v>
      </c>
      <c r="M456">
        <v>14.5</v>
      </c>
      <c r="N456">
        <v>5.6</v>
      </c>
      <c r="O456" s="65">
        <v>22.9</v>
      </c>
      <c r="P456" s="58">
        <v>0</v>
      </c>
      <c r="Q456" s="58">
        <v>0</v>
      </c>
      <c r="R456" s="58">
        <v>0</v>
      </c>
      <c r="S456" s="58">
        <v>0</v>
      </c>
      <c r="T456" s="58">
        <v>0</v>
      </c>
      <c r="U456" s="58">
        <v>0</v>
      </c>
      <c r="V456" s="58">
        <v>0</v>
      </c>
      <c r="W456" s="58">
        <v>0</v>
      </c>
      <c r="X456" s="58">
        <v>0</v>
      </c>
      <c r="Y456" s="58">
        <v>0</v>
      </c>
      <c r="Z456" s="58">
        <v>19</v>
      </c>
      <c r="AA456" s="58">
        <v>25</v>
      </c>
      <c r="AB456" s="58">
        <v>24</v>
      </c>
      <c r="AC456" s="58">
        <v>20</v>
      </c>
      <c r="AD456" s="58">
        <v>0</v>
      </c>
      <c r="AE456" s="58">
        <v>0</v>
      </c>
      <c r="AF456" s="58">
        <v>0</v>
      </c>
      <c r="AG456" s="58">
        <v>0</v>
      </c>
      <c r="AH456" s="58">
        <v>0</v>
      </c>
      <c r="AI456" s="58">
        <v>30</v>
      </c>
      <c r="AJ456" s="58">
        <v>0</v>
      </c>
      <c r="AK456" s="58">
        <v>0</v>
      </c>
      <c r="AL456" s="58">
        <v>0</v>
      </c>
      <c r="AM456" s="58" t="s">
        <v>290</v>
      </c>
      <c r="AN456" s="58">
        <v>0</v>
      </c>
      <c r="AO456" s="58">
        <v>117</v>
      </c>
      <c r="AP456" s="58">
        <v>0</v>
      </c>
      <c r="AQ456" s="58">
        <v>118</v>
      </c>
      <c r="AR456" s="58">
        <v>0</v>
      </c>
      <c r="AS456" s="58">
        <v>22</v>
      </c>
      <c r="AT456" s="58">
        <v>0</v>
      </c>
      <c r="AU456" s="58">
        <v>12</v>
      </c>
      <c r="AV456" s="58">
        <v>118</v>
      </c>
      <c r="AW456" s="57"/>
    </row>
    <row r="457" spans="1:49">
      <c r="A457" s="57" t="s">
        <v>2622</v>
      </c>
      <c r="B457" s="57" t="s">
        <v>2623</v>
      </c>
      <c r="C457" s="57" t="s">
        <v>418</v>
      </c>
      <c r="D457" s="57" t="s">
        <v>2624</v>
      </c>
      <c r="E457" s="57" t="s">
        <v>2625</v>
      </c>
      <c r="F457" s="57" t="s">
        <v>2626</v>
      </c>
      <c r="G457" s="57" t="s">
        <v>1122</v>
      </c>
      <c r="H457" s="57" t="s">
        <v>288</v>
      </c>
      <c r="I457" s="57" t="s">
        <v>1689</v>
      </c>
      <c r="J457" s="136">
        <v>7737799440</v>
      </c>
      <c r="K457" s="57" t="s">
        <v>146</v>
      </c>
      <c r="L457">
        <v>3</v>
      </c>
      <c r="M457">
        <v>10</v>
      </c>
      <c r="N457">
        <v>12</v>
      </c>
      <c r="O457" s="65">
        <v>25</v>
      </c>
      <c r="P457" s="58">
        <v>28</v>
      </c>
      <c r="Q457" s="58">
        <v>15</v>
      </c>
      <c r="R457" s="58">
        <v>10</v>
      </c>
      <c r="S457" s="58">
        <v>10</v>
      </c>
      <c r="T457" s="58" t="s">
        <v>290</v>
      </c>
      <c r="U457" s="58" t="s">
        <v>290</v>
      </c>
      <c r="V457" s="58" t="s">
        <v>290</v>
      </c>
      <c r="W457" s="58">
        <v>13</v>
      </c>
      <c r="X457" s="58">
        <v>10</v>
      </c>
      <c r="Y457" s="58">
        <v>12</v>
      </c>
      <c r="Z457" s="58">
        <v>0</v>
      </c>
      <c r="AA457" s="58">
        <v>0</v>
      </c>
      <c r="AB457" s="58">
        <v>0</v>
      </c>
      <c r="AC457" s="58">
        <v>0</v>
      </c>
      <c r="AD457" s="58">
        <v>0</v>
      </c>
      <c r="AE457" s="58">
        <v>0</v>
      </c>
      <c r="AF457" s="58">
        <v>0</v>
      </c>
      <c r="AG457" s="58">
        <v>0</v>
      </c>
      <c r="AH457" s="58">
        <v>0</v>
      </c>
      <c r="AI457" s="58">
        <v>0</v>
      </c>
      <c r="AJ457" s="58">
        <v>0</v>
      </c>
      <c r="AK457" s="58">
        <v>0</v>
      </c>
      <c r="AL457" s="58">
        <v>120</v>
      </c>
      <c r="AM457" s="58">
        <v>0</v>
      </c>
      <c r="AN457" s="58">
        <v>0</v>
      </c>
      <c r="AO457" s="58" t="s">
        <v>290</v>
      </c>
      <c r="AP457" s="58">
        <v>0</v>
      </c>
      <c r="AQ457" s="58">
        <v>59</v>
      </c>
      <c r="AR457" s="58">
        <v>62</v>
      </c>
      <c r="AS457" s="58">
        <v>0</v>
      </c>
      <c r="AT457" s="58">
        <v>0</v>
      </c>
      <c r="AU457" s="58">
        <v>50</v>
      </c>
      <c r="AV457" s="58">
        <v>121</v>
      </c>
      <c r="AW457" s="57"/>
    </row>
    <row r="458" spans="1:49">
      <c r="A458" s="57" t="s">
        <v>2627</v>
      </c>
      <c r="B458" s="57" t="s">
        <v>2628</v>
      </c>
      <c r="C458" s="57" t="s">
        <v>314</v>
      </c>
      <c r="D458" s="57" t="s">
        <v>2629</v>
      </c>
      <c r="E458" s="57" t="s">
        <v>2630</v>
      </c>
      <c r="F458" s="57" t="s">
        <v>2631</v>
      </c>
      <c r="G458" s="57" t="s">
        <v>1122</v>
      </c>
      <c r="H458" s="57" t="s">
        <v>288</v>
      </c>
      <c r="I458" s="57" t="s">
        <v>1885</v>
      </c>
      <c r="J458" s="136">
        <v>3124911600</v>
      </c>
      <c r="K458" s="57" t="s">
        <v>146</v>
      </c>
      <c r="L458">
        <v>7</v>
      </c>
      <c r="M458">
        <v>21.5</v>
      </c>
      <c r="N458">
        <v>8</v>
      </c>
      <c r="O458" s="65">
        <v>36.5</v>
      </c>
      <c r="P458" s="58">
        <v>0</v>
      </c>
      <c r="Q458" s="58">
        <v>0</v>
      </c>
      <c r="R458" s="58">
        <v>0</v>
      </c>
      <c r="S458" s="58">
        <v>0</v>
      </c>
      <c r="T458" s="58">
        <v>0</v>
      </c>
      <c r="U458" s="58">
        <v>0</v>
      </c>
      <c r="V458" s="58">
        <v>0</v>
      </c>
      <c r="W458" s="58">
        <v>0</v>
      </c>
      <c r="X458" s="58">
        <v>0</v>
      </c>
      <c r="Y458" s="58">
        <v>0</v>
      </c>
      <c r="Z458" s="58">
        <v>77</v>
      </c>
      <c r="AA458" s="58">
        <v>67</v>
      </c>
      <c r="AB458" s="58">
        <v>70</v>
      </c>
      <c r="AC458" s="58">
        <v>63</v>
      </c>
      <c r="AD458" s="58">
        <v>0</v>
      </c>
      <c r="AE458" s="58">
        <v>0</v>
      </c>
      <c r="AF458" s="58">
        <v>0</v>
      </c>
      <c r="AG458" s="58">
        <v>0</v>
      </c>
      <c r="AH458" s="58">
        <v>0</v>
      </c>
      <c r="AI458" s="58">
        <v>0</v>
      </c>
      <c r="AJ458" s="58" t="s">
        <v>290</v>
      </c>
      <c r="AK458" s="58">
        <v>0</v>
      </c>
      <c r="AL458" s="58">
        <v>124</v>
      </c>
      <c r="AM458" s="58">
        <v>140</v>
      </c>
      <c r="AN458" s="58" t="s">
        <v>290</v>
      </c>
      <c r="AO458" s="58" t="s">
        <v>290</v>
      </c>
      <c r="AP458" s="58">
        <v>0</v>
      </c>
      <c r="AQ458" s="58">
        <v>115</v>
      </c>
      <c r="AR458" s="58">
        <v>162</v>
      </c>
      <c r="AS458" s="58">
        <v>34</v>
      </c>
      <c r="AT458" s="58">
        <v>29</v>
      </c>
      <c r="AU458" s="58">
        <v>220</v>
      </c>
      <c r="AV458" s="58">
        <v>277</v>
      </c>
      <c r="AW458" s="57"/>
    </row>
    <row r="459" spans="1:49">
      <c r="A459" s="57" t="s">
        <v>2632</v>
      </c>
      <c r="B459" s="57" t="s">
        <v>2633</v>
      </c>
      <c r="C459" s="57"/>
      <c r="D459" s="57" t="s">
        <v>478</v>
      </c>
      <c r="E459" s="57" t="s">
        <v>2634</v>
      </c>
      <c r="F459" s="57" t="s">
        <v>2635</v>
      </c>
      <c r="G459" s="57" t="s">
        <v>1122</v>
      </c>
      <c r="H459" s="57" t="s">
        <v>288</v>
      </c>
      <c r="I459" s="57" t="s">
        <v>1810</v>
      </c>
      <c r="J459" s="136">
        <v>7735420663</v>
      </c>
      <c r="K459" s="57" t="s">
        <v>146</v>
      </c>
      <c r="L459">
        <v>3</v>
      </c>
      <c r="M459">
        <v>13.2</v>
      </c>
      <c r="N459">
        <v>5.2</v>
      </c>
      <c r="O459" s="65">
        <v>21.4</v>
      </c>
      <c r="P459" s="58">
        <v>10</v>
      </c>
      <c r="Q459" s="58">
        <v>19</v>
      </c>
      <c r="R459" s="58">
        <v>18</v>
      </c>
      <c r="S459" s="58">
        <v>12</v>
      </c>
      <c r="T459" s="58">
        <v>14</v>
      </c>
      <c r="U459" s="58">
        <v>13</v>
      </c>
      <c r="V459" s="58">
        <v>16</v>
      </c>
      <c r="W459" s="58">
        <v>15</v>
      </c>
      <c r="X459" s="58">
        <v>20</v>
      </c>
      <c r="Y459" s="58">
        <v>17</v>
      </c>
      <c r="Z459" s="58">
        <v>0</v>
      </c>
      <c r="AA459" s="58">
        <v>0</v>
      </c>
      <c r="AB459" s="58">
        <v>0</v>
      </c>
      <c r="AC459" s="58">
        <v>0</v>
      </c>
      <c r="AD459" s="58">
        <v>0</v>
      </c>
      <c r="AE459" s="58">
        <v>0</v>
      </c>
      <c r="AF459" s="58">
        <v>0</v>
      </c>
      <c r="AG459" s="58">
        <v>0</v>
      </c>
      <c r="AH459" s="58">
        <v>0</v>
      </c>
      <c r="AI459" s="58">
        <v>0</v>
      </c>
      <c r="AJ459" s="58">
        <v>0</v>
      </c>
      <c r="AK459" s="58">
        <v>0</v>
      </c>
      <c r="AL459" s="58">
        <v>124</v>
      </c>
      <c r="AM459" s="58" t="s">
        <v>290</v>
      </c>
      <c r="AN459" s="58">
        <v>0</v>
      </c>
      <c r="AO459" s="58">
        <v>19</v>
      </c>
      <c r="AP459" s="58" t="s">
        <v>290</v>
      </c>
      <c r="AQ459" s="58">
        <v>93</v>
      </c>
      <c r="AR459" s="58">
        <v>61</v>
      </c>
      <c r="AS459" s="58">
        <v>0</v>
      </c>
      <c r="AT459" s="58">
        <v>0</v>
      </c>
      <c r="AU459" s="58">
        <v>95</v>
      </c>
      <c r="AV459" s="58">
        <v>154</v>
      </c>
      <c r="AW459" s="57"/>
    </row>
    <row r="460" spans="1:49">
      <c r="A460" s="57" t="s">
        <v>2636</v>
      </c>
      <c r="B460" s="57" t="s">
        <v>2637</v>
      </c>
      <c r="C460" s="57"/>
      <c r="D460" s="57" t="s">
        <v>2638</v>
      </c>
      <c r="E460" s="57" t="s">
        <v>2639</v>
      </c>
      <c r="F460" s="57" t="s">
        <v>2640</v>
      </c>
      <c r="G460" s="57" t="s">
        <v>1122</v>
      </c>
      <c r="H460" s="57" t="s">
        <v>288</v>
      </c>
      <c r="I460" s="57" t="s">
        <v>2641</v>
      </c>
      <c r="J460" s="136">
        <v>3126430991</v>
      </c>
      <c r="K460" s="57" t="s">
        <v>146</v>
      </c>
      <c r="L460">
        <v>4</v>
      </c>
      <c r="M460">
        <v>5.2</v>
      </c>
      <c r="N460">
        <v>6.9</v>
      </c>
      <c r="O460" s="65">
        <v>16.100000000000001</v>
      </c>
      <c r="P460" s="58">
        <v>0</v>
      </c>
      <c r="Q460" s="58">
        <v>0</v>
      </c>
      <c r="R460" s="58">
        <v>0</v>
      </c>
      <c r="S460" s="58">
        <v>0</v>
      </c>
      <c r="T460" s="58">
        <v>0</v>
      </c>
      <c r="U460" s="58">
        <v>0</v>
      </c>
      <c r="V460" s="58">
        <v>0</v>
      </c>
      <c r="W460" s="58">
        <v>0</v>
      </c>
      <c r="X460" s="58">
        <v>0</v>
      </c>
      <c r="Y460" s="58">
        <v>0</v>
      </c>
      <c r="Z460" s="58">
        <v>13</v>
      </c>
      <c r="AA460" s="58">
        <v>12</v>
      </c>
      <c r="AB460" s="58">
        <v>13</v>
      </c>
      <c r="AC460" s="58">
        <v>10</v>
      </c>
      <c r="AD460" s="58">
        <v>0</v>
      </c>
      <c r="AE460" s="58">
        <v>0</v>
      </c>
      <c r="AF460" s="58">
        <v>0</v>
      </c>
      <c r="AG460" s="58">
        <v>0</v>
      </c>
      <c r="AH460" s="58">
        <v>0</v>
      </c>
      <c r="AI460" s="58">
        <v>0</v>
      </c>
      <c r="AJ460" s="58">
        <v>0</v>
      </c>
      <c r="AK460" s="58" t="s">
        <v>290</v>
      </c>
      <c r="AL460" s="58">
        <v>10</v>
      </c>
      <c r="AM460" s="58">
        <v>11</v>
      </c>
      <c r="AN460" s="58">
        <v>0</v>
      </c>
      <c r="AO460" s="58">
        <v>20</v>
      </c>
      <c r="AP460" s="58" t="s">
        <v>290</v>
      </c>
      <c r="AQ460" s="58">
        <v>22</v>
      </c>
      <c r="AR460" s="58">
        <v>26</v>
      </c>
      <c r="AS460" s="58">
        <v>11</v>
      </c>
      <c r="AT460" s="58" t="s">
        <v>290</v>
      </c>
      <c r="AU460" s="58">
        <v>14</v>
      </c>
      <c r="AV460" s="58">
        <v>48</v>
      </c>
      <c r="AW460" s="57"/>
    </row>
    <row r="461" spans="1:49">
      <c r="A461" s="57" t="s">
        <v>2642</v>
      </c>
      <c r="B461" s="57" t="s">
        <v>2643</v>
      </c>
      <c r="C461" s="57"/>
      <c r="D461" s="57" t="s">
        <v>906</v>
      </c>
      <c r="E461" s="57" t="s">
        <v>2644</v>
      </c>
      <c r="F461" s="57" t="s">
        <v>2645</v>
      </c>
      <c r="G461" s="57" t="s">
        <v>1122</v>
      </c>
      <c r="H461" s="57" t="s">
        <v>288</v>
      </c>
      <c r="I461" s="57" t="s">
        <v>1749</v>
      </c>
      <c r="J461" s="136">
        <v>7733841434</v>
      </c>
      <c r="K461" s="57" t="s">
        <v>146</v>
      </c>
      <c r="L461">
        <v>14.1</v>
      </c>
      <c r="M461">
        <v>78.099999999999994</v>
      </c>
      <c r="N461">
        <v>25.8</v>
      </c>
      <c r="O461" s="65">
        <v>118</v>
      </c>
      <c r="P461" s="58">
        <v>102</v>
      </c>
      <c r="Q461" s="58">
        <v>44</v>
      </c>
      <c r="R461" s="58">
        <v>42</v>
      </c>
      <c r="S461" s="58">
        <v>34</v>
      </c>
      <c r="T461" s="58">
        <v>39</v>
      </c>
      <c r="U461" s="58">
        <v>38</v>
      </c>
      <c r="V461" s="58">
        <v>32</v>
      </c>
      <c r="W461" s="58">
        <v>29</v>
      </c>
      <c r="X461" s="58">
        <v>32</v>
      </c>
      <c r="Y461" s="58">
        <v>32</v>
      </c>
      <c r="Z461" s="58">
        <v>0</v>
      </c>
      <c r="AA461" s="58">
        <v>0</v>
      </c>
      <c r="AB461" s="58">
        <v>0</v>
      </c>
      <c r="AC461" s="58">
        <v>0</v>
      </c>
      <c r="AD461" s="58">
        <v>0</v>
      </c>
      <c r="AE461" s="58">
        <v>0</v>
      </c>
      <c r="AF461" s="58">
        <v>0</v>
      </c>
      <c r="AG461" s="58">
        <v>23</v>
      </c>
      <c r="AH461" s="58">
        <v>60</v>
      </c>
      <c r="AI461" s="58">
        <v>0</v>
      </c>
      <c r="AJ461" s="58" t="s">
        <v>290</v>
      </c>
      <c r="AK461" s="58">
        <v>60</v>
      </c>
      <c r="AL461" s="58">
        <v>42</v>
      </c>
      <c r="AM461" s="58">
        <v>28</v>
      </c>
      <c r="AN461" s="58" t="s">
        <v>290</v>
      </c>
      <c r="AO461" s="58">
        <v>244</v>
      </c>
      <c r="AP461" s="58">
        <v>128</v>
      </c>
      <c r="AQ461" s="58">
        <v>278</v>
      </c>
      <c r="AR461" s="58">
        <v>229</v>
      </c>
      <c r="AS461" s="58">
        <v>0</v>
      </c>
      <c r="AT461" s="58">
        <v>0</v>
      </c>
      <c r="AU461" s="58">
        <v>0</v>
      </c>
      <c r="AV461" s="58">
        <v>507</v>
      </c>
      <c r="AW461" s="57"/>
    </row>
    <row r="462" spans="1:49">
      <c r="A462" s="57" t="s">
        <v>2646</v>
      </c>
      <c r="B462" s="57" t="s">
        <v>2647</v>
      </c>
      <c r="C462" s="57"/>
      <c r="D462" s="57" t="s">
        <v>1407</v>
      </c>
      <c r="E462" s="57" t="s">
        <v>2648</v>
      </c>
      <c r="F462" s="57" t="s">
        <v>2649</v>
      </c>
      <c r="G462" s="57" t="s">
        <v>1122</v>
      </c>
      <c r="H462" s="57" t="s">
        <v>288</v>
      </c>
      <c r="I462" s="57" t="s">
        <v>1865</v>
      </c>
      <c r="J462" s="136">
        <v>7735616576</v>
      </c>
      <c r="K462" s="57" t="s">
        <v>146</v>
      </c>
      <c r="L462">
        <v>0.5</v>
      </c>
      <c r="M462">
        <v>8</v>
      </c>
      <c r="N462">
        <v>1.5</v>
      </c>
      <c r="O462" s="65">
        <v>10</v>
      </c>
      <c r="P462" s="58">
        <v>13</v>
      </c>
      <c r="Q462" s="58" t="s">
        <v>290</v>
      </c>
      <c r="R462" s="58" t="s">
        <v>290</v>
      </c>
      <c r="S462" s="58" t="s">
        <v>290</v>
      </c>
      <c r="T462" s="58" t="s">
        <v>290</v>
      </c>
      <c r="U462" s="58" t="s">
        <v>290</v>
      </c>
      <c r="V462" s="58" t="s">
        <v>290</v>
      </c>
      <c r="W462" s="58" t="s">
        <v>290</v>
      </c>
      <c r="X462" s="58" t="s">
        <v>290</v>
      </c>
      <c r="Y462" s="58" t="s">
        <v>290</v>
      </c>
      <c r="Z462" s="58" t="s">
        <v>290</v>
      </c>
      <c r="AA462" s="58" t="s">
        <v>290</v>
      </c>
      <c r="AB462" s="58" t="s">
        <v>290</v>
      </c>
      <c r="AC462" s="58">
        <v>0</v>
      </c>
      <c r="AD462" s="58">
        <v>0</v>
      </c>
      <c r="AE462" s="58">
        <v>0</v>
      </c>
      <c r="AF462" s="58">
        <v>0</v>
      </c>
      <c r="AG462" s="58">
        <v>0</v>
      </c>
      <c r="AH462" s="58">
        <v>0</v>
      </c>
      <c r="AI462" s="58">
        <v>0</v>
      </c>
      <c r="AJ462" s="58">
        <v>0</v>
      </c>
      <c r="AK462" s="58" t="s">
        <v>290</v>
      </c>
      <c r="AL462" s="58" t="s">
        <v>290</v>
      </c>
      <c r="AM462" s="58" t="s">
        <v>290</v>
      </c>
      <c r="AN462" s="58" t="s">
        <v>290</v>
      </c>
      <c r="AO462" s="58">
        <v>20</v>
      </c>
      <c r="AP462" s="58" t="s">
        <v>290</v>
      </c>
      <c r="AQ462" s="58">
        <v>30</v>
      </c>
      <c r="AR462" s="58">
        <v>16</v>
      </c>
      <c r="AS462" s="58">
        <v>0</v>
      </c>
      <c r="AT462" s="58">
        <v>0</v>
      </c>
      <c r="AU462" s="58">
        <v>15</v>
      </c>
      <c r="AV462" s="58">
        <v>46</v>
      </c>
      <c r="AW462" s="57"/>
    </row>
    <row r="463" spans="1:49">
      <c r="A463" s="57" t="s">
        <v>2650</v>
      </c>
      <c r="B463" s="57" t="s">
        <v>2651</v>
      </c>
      <c r="C463" s="57" t="s">
        <v>283</v>
      </c>
      <c r="D463" s="57" t="s">
        <v>2652</v>
      </c>
      <c r="E463" s="57" t="s">
        <v>2653</v>
      </c>
      <c r="F463" s="57" t="s">
        <v>2654</v>
      </c>
      <c r="G463" s="57" t="s">
        <v>1122</v>
      </c>
      <c r="H463" s="57" t="s">
        <v>288</v>
      </c>
      <c r="I463" s="57" t="s">
        <v>2074</v>
      </c>
      <c r="J463" s="136">
        <v>7735091296</v>
      </c>
      <c r="K463" s="57" t="s">
        <v>146</v>
      </c>
      <c r="L463">
        <v>4</v>
      </c>
      <c r="M463">
        <v>5</v>
      </c>
      <c r="N463">
        <v>11</v>
      </c>
      <c r="O463" s="65">
        <v>20</v>
      </c>
      <c r="P463" s="58">
        <v>32</v>
      </c>
      <c r="Q463" s="58">
        <v>14</v>
      </c>
      <c r="R463" s="58" t="s">
        <v>290</v>
      </c>
      <c r="S463" s="58" t="s">
        <v>290</v>
      </c>
      <c r="T463" s="58">
        <v>0</v>
      </c>
      <c r="U463" s="58">
        <v>0</v>
      </c>
      <c r="V463" s="58">
        <v>0</v>
      </c>
      <c r="W463" s="58">
        <v>0</v>
      </c>
      <c r="X463" s="58">
        <v>0</v>
      </c>
      <c r="Y463" s="58">
        <v>0</v>
      </c>
      <c r="Z463" s="58">
        <v>0</v>
      </c>
      <c r="AA463" s="58">
        <v>0</v>
      </c>
      <c r="AB463" s="58">
        <v>0</v>
      </c>
      <c r="AC463" s="58">
        <v>0</v>
      </c>
      <c r="AD463" s="58">
        <v>0</v>
      </c>
      <c r="AE463" s="58">
        <v>0</v>
      </c>
      <c r="AF463" s="58">
        <v>0</v>
      </c>
      <c r="AG463" s="58">
        <v>0</v>
      </c>
      <c r="AH463" s="58">
        <v>0</v>
      </c>
      <c r="AI463" s="58">
        <v>0</v>
      </c>
      <c r="AJ463" s="58">
        <v>0</v>
      </c>
      <c r="AK463" s="58">
        <v>12</v>
      </c>
      <c r="AL463" s="58" t="s">
        <v>290</v>
      </c>
      <c r="AM463" s="58" t="s">
        <v>290</v>
      </c>
      <c r="AN463" s="58">
        <v>0</v>
      </c>
      <c r="AO463" s="58">
        <v>23</v>
      </c>
      <c r="AP463" s="58" t="s">
        <v>290</v>
      </c>
      <c r="AQ463" s="58">
        <v>29</v>
      </c>
      <c r="AR463" s="58">
        <v>23</v>
      </c>
      <c r="AS463" s="58">
        <v>0</v>
      </c>
      <c r="AT463" s="58">
        <v>0</v>
      </c>
      <c r="AU463" s="58">
        <v>0</v>
      </c>
      <c r="AV463" s="58">
        <v>52</v>
      </c>
      <c r="AW463" s="57"/>
    </row>
    <row r="464" spans="1:49">
      <c r="A464" s="57" t="s">
        <v>2655</v>
      </c>
      <c r="B464" s="57" t="s">
        <v>2656</v>
      </c>
      <c r="C464" s="57"/>
      <c r="D464" s="57" t="s">
        <v>1708</v>
      </c>
      <c r="E464" s="57" t="s">
        <v>2657</v>
      </c>
      <c r="F464" s="57" t="s">
        <v>2658</v>
      </c>
      <c r="G464" s="57" t="s">
        <v>1020</v>
      </c>
      <c r="H464" s="57" t="s">
        <v>288</v>
      </c>
      <c r="I464" s="57" t="s">
        <v>1136</v>
      </c>
      <c r="J464" s="136">
        <v>3126000953</v>
      </c>
      <c r="K464" s="57" t="s">
        <v>146</v>
      </c>
      <c r="L464">
        <v>0.5</v>
      </c>
      <c r="M464">
        <v>3.6</v>
      </c>
      <c r="N464">
        <v>0.8</v>
      </c>
      <c r="O464" s="65">
        <v>4.9000000000000004</v>
      </c>
      <c r="P464" s="58">
        <v>0</v>
      </c>
      <c r="Q464" s="58">
        <v>0</v>
      </c>
      <c r="R464" s="58">
        <v>0</v>
      </c>
      <c r="S464" s="58">
        <v>0</v>
      </c>
      <c r="T464" s="58">
        <v>0</v>
      </c>
      <c r="U464" s="58">
        <v>0</v>
      </c>
      <c r="V464" s="58">
        <v>0</v>
      </c>
      <c r="W464" s="58">
        <v>0</v>
      </c>
      <c r="X464" s="58">
        <v>0</v>
      </c>
      <c r="Y464" s="58">
        <v>0</v>
      </c>
      <c r="Z464" s="58" t="s">
        <v>290</v>
      </c>
      <c r="AA464" s="58" t="s">
        <v>290</v>
      </c>
      <c r="AB464" s="58" t="s">
        <v>290</v>
      </c>
      <c r="AC464" s="58" t="s">
        <v>290</v>
      </c>
      <c r="AD464" s="58">
        <v>0</v>
      </c>
      <c r="AE464" s="58">
        <v>0</v>
      </c>
      <c r="AF464" s="58">
        <v>0</v>
      </c>
      <c r="AG464" s="58">
        <v>0</v>
      </c>
      <c r="AH464" s="58">
        <v>0</v>
      </c>
      <c r="AI464" s="58">
        <v>0</v>
      </c>
      <c r="AJ464" s="58">
        <v>0</v>
      </c>
      <c r="AK464" s="58">
        <v>0</v>
      </c>
      <c r="AL464" s="58" t="s">
        <v>290</v>
      </c>
      <c r="AM464" s="58" t="s">
        <v>290</v>
      </c>
      <c r="AN464" s="58">
        <v>0</v>
      </c>
      <c r="AO464" s="58" t="s">
        <v>290</v>
      </c>
      <c r="AP464" s="58">
        <v>0</v>
      </c>
      <c r="AQ464" s="58" t="s">
        <v>290</v>
      </c>
      <c r="AR464" s="58" t="s">
        <v>290</v>
      </c>
      <c r="AS464" s="58" t="s">
        <v>290</v>
      </c>
      <c r="AT464" s="58" t="s">
        <v>290</v>
      </c>
      <c r="AU464" s="58">
        <v>14</v>
      </c>
      <c r="AV464" s="58">
        <v>17</v>
      </c>
      <c r="AW464" s="57"/>
    </row>
    <row r="465" spans="1:49">
      <c r="A465" s="57" t="s">
        <v>2659</v>
      </c>
      <c r="B465" s="57" t="s">
        <v>2660</v>
      </c>
      <c r="C465" s="57" t="s">
        <v>283</v>
      </c>
      <c r="D465" s="57" t="s">
        <v>2661</v>
      </c>
      <c r="E465" s="57" t="s">
        <v>2662</v>
      </c>
      <c r="F465" s="57" t="s">
        <v>2663</v>
      </c>
      <c r="G465" s="57" t="s">
        <v>1122</v>
      </c>
      <c r="H465" s="57" t="s">
        <v>288</v>
      </c>
      <c r="I465" s="57" t="s">
        <v>1885</v>
      </c>
      <c r="J465" s="136">
        <v>3122438186</v>
      </c>
      <c r="K465" s="57" t="s">
        <v>146</v>
      </c>
      <c r="L465">
        <v>1</v>
      </c>
      <c r="M465">
        <v>11</v>
      </c>
      <c r="N465">
        <v>8</v>
      </c>
      <c r="O465" s="65">
        <v>20</v>
      </c>
      <c r="P465" s="58">
        <v>22</v>
      </c>
      <c r="Q465" s="58">
        <v>12</v>
      </c>
      <c r="R465" s="58">
        <v>13</v>
      </c>
      <c r="S465" s="58" t="s">
        <v>290</v>
      </c>
      <c r="T465" s="58" t="s">
        <v>290</v>
      </c>
      <c r="U465" s="58" t="s">
        <v>290</v>
      </c>
      <c r="V465" s="58" t="s">
        <v>290</v>
      </c>
      <c r="W465" s="58">
        <v>11</v>
      </c>
      <c r="X465" s="58" t="s">
        <v>290</v>
      </c>
      <c r="Y465" s="58">
        <v>12</v>
      </c>
      <c r="Z465" s="58">
        <v>0</v>
      </c>
      <c r="AA465" s="58">
        <v>0</v>
      </c>
      <c r="AB465" s="58">
        <v>0</v>
      </c>
      <c r="AC465" s="58">
        <v>0</v>
      </c>
      <c r="AD465" s="58">
        <v>0</v>
      </c>
      <c r="AE465" s="58">
        <v>0</v>
      </c>
      <c r="AF465" s="58">
        <v>0</v>
      </c>
      <c r="AG465" s="58">
        <v>0</v>
      </c>
      <c r="AH465" s="58">
        <v>14</v>
      </c>
      <c r="AI465" s="58">
        <v>0</v>
      </c>
      <c r="AJ465" s="58">
        <v>0</v>
      </c>
      <c r="AK465" s="58" t="s">
        <v>290</v>
      </c>
      <c r="AL465" s="58">
        <v>65</v>
      </c>
      <c r="AM465" s="58">
        <v>24</v>
      </c>
      <c r="AN465" s="58">
        <v>0</v>
      </c>
      <c r="AO465" s="58" t="s">
        <v>290</v>
      </c>
      <c r="AP465" s="58">
        <v>12</v>
      </c>
      <c r="AQ465" s="58">
        <v>61</v>
      </c>
      <c r="AR465" s="58">
        <v>55</v>
      </c>
      <c r="AS465" s="58">
        <v>0</v>
      </c>
      <c r="AT465" s="58">
        <v>0</v>
      </c>
      <c r="AU465" s="58">
        <v>60</v>
      </c>
      <c r="AV465" s="58">
        <v>116</v>
      </c>
      <c r="AW465" s="57"/>
    </row>
    <row r="466" spans="1:49">
      <c r="A466" s="57" t="s">
        <v>2664</v>
      </c>
      <c r="B466" s="57" t="s">
        <v>2665</v>
      </c>
      <c r="C466" s="57"/>
      <c r="D466" s="57" t="s">
        <v>2666</v>
      </c>
      <c r="E466" s="57" t="s">
        <v>2667</v>
      </c>
      <c r="F466" s="57" t="s">
        <v>2668</v>
      </c>
      <c r="G466" s="57" t="s">
        <v>1122</v>
      </c>
      <c r="H466" s="57" t="s">
        <v>288</v>
      </c>
      <c r="I466" s="57" t="s">
        <v>2069</v>
      </c>
      <c r="J466" s="136">
        <v>7738908310</v>
      </c>
      <c r="K466" s="57" t="s">
        <v>146</v>
      </c>
      <c r="L466">
        <v>1.5</v>
      </c>
      <c r="M466">
        <v>5.8</v>
      </c>
      <c r="N466">
        <v>6.2</v>
      </c>
      <c r="O466" s="65">
        <v>13.5</v>
      </c>
      <c r="P466" s="58">
        <v>0</v>
      </c>
      <c r="Q466" s="58">
        <v>0</v>
      </c>
      <c r="R466" s="58">
        <v>0</v>
      </c>
      <c r="S466" s="58">
        <v>0</v>
      </c>
      <c r="T466" s="58">
        <v>0</v>
      </c>
      <c r="U466" s="58">
        <v>0</v>
      </c>
      <c r="V466" s="58">
        <v>0</v>
      </c>
      <c r="W466" s="58">
        <v>22</v>
      </c>
      <c r="X466" s="58">
        <v>25</v>
      </c>
      <c r="Y466" s="58">
        <v>30</v>
      </c>
      <c r="Z466" s="58">
        <v>0</v>
      </c>
      <c r="AA466" s="58">
        <v>0</v>
      </c>
      <c r="AB466" s="58">
        <v>0</v>
      </c>
      <c r="AC466" s="58">
        <v>0</v>
      </c>
      <c r="AD466" s="58">
        <v>0</v>
      </c>
      <c r="AE466" s="58">
        <v>0</v>
      </c>
      <c r="AF466" s="58">
        <v>0</v>
      </c>
      <c r="AG466" s="58">
        <v>0</v>
      </c>
      <c r="AH466" s="58">
        <v>0</v>
      </c>
      <c r="AI466" s="58">
        <v>0</v>
      </c>
      <c r="AJ466" s="58">
        <v>0</v>
      </c>
      <c r="AK466" s="58">
        <v>0</v>
      </c>
      <c r="AL466" s="58">
        <v>0</v>
      </c>
      <c r="AM466" s="58">
        <v>77</v>
      </c>
      <c r="AN466" s="58">
        <v>0</v>
      </c>
      <c r="AO466" s="58">
        <v>0</v>
      </c>
      <c r="AP466" s="58">
        <v>0</v>
      </c>
      <c r="AQ466" s="58">
        <v>29</v>
      </c>
      <c r="AR466" s="58">
        <v>48</v>
      </c>
      <c r="AS466" s="58">
        <v>0</v>
      </c>
      <c r="AT466" s="58">
        <v>0</v>
      </c>
      <c r="AU466" s="58">
        <v>73</v>
      </c>
      <c r="AV466" s="58">
        <v>77</v>
      </c>
      <c r="AW466" s="57"/>
    </row>
    <row r="467" spans="1:49">
      <c r="A467" s="57" t="s">
        <v>2669</v>
      </c>
      <c r="B467" s="57" t="s">
        <v>2670</v>
      </c>
      <c r="C467" s="57" t="s">
        <v>283</v>
      </c>
      <c r="D467" s="57" t="s">
        <v>2671</v>
      </c>
      <c r="E467" s="57" t="s">
        <v>2672</v>
      </c>
      <c r="F467" s="57" t="s">
        <v>2673</v>
      </c>
      <c r="G467" s="57" t="s">
        <v>1122</v>
      </c>
      <c r="H467" s="57" t="s">
        <v>288</v>
      </c>
      <c r="I467" s="57" t="s">
        <v>1859</v>
      </c>
      <c r="J467" s="136">
        <v>7736650066</v>
      </c>
      <c r="K467" s="57" t="s">
        <v>146</v>
      </c>
      <c r="L467">
        <v>30</v>
      </c>
      <c r="M467">
        <v>130</v>
      </c>
      <c r="N467">
        <v>19</v>
      </c>
      <c r="O467" s="65">
        <v>179</v>
      </c>
      <c r="P467" s="58">
        <v>47</v>
      </c>
      <c r="Q467" s="58">
        <v>46</v>
      </c>
      <c r="R467" s="58">
        <v>63</v>
      </c>
      <c r="S467" s="58">
        <v>46</v>
      </c>
      <c r="T467" s="58">
        <v>56</v>
      </c>
      <c r="U467" s="58">
        <v>51</v>
      </c>
      <c r="V467" s="58">
        <v>53</v>
      </c>
      <c r="W467" s="58">
        <v>60</v>
      </c>
      <c r="X467" s="58">
        <v>42</v>
      </c>
      <c r="Y467" s="58">
        <v>52</v>
      </c>
      <c r="Z467" s="58">
        <v>51</v>
      </c>
      <c r="AA467" s="58">
        <v>53</v>
      </c>
      <c r="AB467" s="58">
        <v>48</v>
      </c>
      <c r="AC467" s="58">
        <v>49</v>
      </c>
      <c r="AD467" s="58">
        <v>0</v>
      </c>
      <c r="AE467" s="58">
        <v>0</v>
      </c>
      <c r="AF467" s="58">
        <v>0</v>
      </c>
      <c r="AG467" s="58">
        <v>0</v>
      </c>
      <c r="AH467" s="58">
        <v>0</v>
      </c>
      <c r="AI467" s="58">
        <v>0</v>
      </c>
      <c r="AJ467" s="58">
        <v>0</v>
      </c>
      <c r="AK467" s="58">
        <v>28</v>
      </c>
      <c r="AL467" s="58">
        <v>34</v>
      </c>
      <c r="AM467" s="58">
        <v>18</v>
      </c>
      <c r="AN467" s="58">
        <v>0</v>
      </c>
      <c r="AO467" s="58">
        <v>492</v>
      </c>
      <c r="AP467" s="58">
        <v>145</v>
      </c>
      <c r="AQ467" s="58">
        <v>381</v>
      </c>
      <c r="AR467" s="58">
        <v>336</v>
      </c>
      <c r="AS467" s="58">
        <v>28</v>
      </c>
      <c r="AT467" s="58">
        <v>22</v>
      </c>
      <c r="AU467" s="58">
        <v>70</v>
      </c>
      <c r="AV467" s="58">
        <v>717</v>
      </c>
      <c r="AW467" s="57"/>
    </row>
    <row r="468" spans="1:49">
      <c r="A468" s="57" t="s">
        <v>2674</v>
      </c>
      <c r="B468" s="57" t="s">
        <v>2675</v>
      </c>
      <c r="C468" s="57" t="s">
        <v>518</v>
      </c>
      <c r="D468" s="57" t="s">
        <v>2676</v>
      </c>
      <c r="E468" s="57" t="s">
        <v>2677</v>
      </c>
      <c r="F468" s="57" t="s">
        <v>2678</v>
      </c>
      <c r="G468" s="57" t="s">
        <v>1122</v>
      </c>
      <c r="H468" s="57" t="s">
        <v>288</v>
      </c>
      <c r="I468" s="57" t="s">
        <v>1980</v>
      </c>
      <c r="J468" s="136">
        <v>7732275580</v>
      </c>
      <c r="K468" s="57" t="s">
        <v>146</v>
      </c>
      <c r="L468">
        <v>1</v>
      </c>
      <c r="M468">
        <v>5</v>
      </c>
      <c r="N468">
        <v>1</v>
      </c>
      <c r="O468" s="65">
        <v>7</v>
      </c>
      <c r="P468" s="58" t="s">
        <v>290</v>
      </c>
      <c r="Q468" s="58" t="s">
        <v>290</v>
      </c>
      <c r="R468" s="58" t="s">
        <v>290</v>
      </c>
      <c r="S468" s="58" t="s">
        <v>290</v>
      </c>
      <c r="T468" s="58" t="s">
        <v>290</v>
      </c>
      <c r="U468" s="58" t="s">
        <v>290</v>
      </c>
      <c r="V468" s="58">
        <v>0</v>
      </c>
      <c r="W468" s="58">
        <v>0</v>
      </c>
      <c r="X468" s="58">
        <v>0</v>
      </c>
      <c r="Y468" s="58">
        <v>0</v>
      </c>
      <c r="Z468" s="58">
        <v>0</v>
      </c>
      <c r="AA468" s="58">
        <v>0</v>
      </c>
      <c r="AB468" s="58">
        <v>0</v>
      </c>
      <c r="AC468" s="58">
        <v>0</v>
      </c>
      <c r="AD468" s="58">
        <v>0</v>
      </c>
      <c r="AE468" s="58">
        <v>0</v>
      </c>
      <c r="AF468" s="58">
        <v>0</v>
      </c>
      <c r="AG468" s="58">
        <v>0</v>
      </c>
      <c r="AH468" s="58">
        <v>0</v>
      </c>
      <c r="AI468" s="58">
        <v>0</v>
      </c>
      <c r="AJ468" s="58">
        <v>0</v>
      </c>
      <c r="AK468" s="58">
        <v>0</v>
      </c>
      <c r="AL468" s="58">
        <v>0</v>
      </c>
      <c r="AM468" s="58">
        <v>23</v>
      </c>
      <c r="AN468" s="58">
        <v>0</v>
      </c>
      <c r="AO468" s="58" t="s">
        <v>290</v>
      </c>
      <c r="AP468" s="58" t="s">
        <v>290</v>
      </c>
      <c r="AQ468" s="58">
        <v>10</v>
      </c>
      <c r="AR468" s="58">
        <v>20</v>
      </c>
      <c r="AS468" s="58">
        <v>0</v>
      </c>
      <c r="AT468" s="58">
        <v>0</v>
      </c>
      <c r="AU468" s="58">
        <v>15</v>
      </c>
      <c r="AV468" s="58">
        <v>30</v>
      </c>
      <c r="AW468" s="57"/>
    </row>
    <row r="469" spans="1:49">
      <c r="A469" s="57" t="s">
        <v>2679</v>
      </c>
      <c r="B469" s="57" t="s">
        <v>2680</v>
      </c>
      <c r="C469" s="57" t="s">
        <v>353</v>
      </c>
      <c r="D469" s="57" t="s">
        <v>2681</v>
      </c>
      <c r="E469" s="57" t="s">
        <v>2682</v>
      </c>
      <c r="F469" s="57" t="s">
        <v>2683</v>
      </c>
      <c r="G469" s="57" t="s">
        <v>1122</v>
      </c>
      <c r="H469" s="57" t="s">
        <v>288</v>
      </c>
      <c r="I469" s="57" t="s">
        <v>1711</v>
      </c>
      <c r="J469" s="136">
        <v>7738906800</v>
      </c>
      <c r="K469" s="57" t="s">
        <v>146</v>
      </c>
      <c r="L469">
        <v>10</v>
      </c>
      <c r="M469">
        <v>26</v>
      </c>
      <c r="N469">
        <v>25</v>
      </c>
      <c r="O469" s="65">
        <v>61</v>
      </c>
      <c r="P469" s="58">
        <v>0</v>
      </c>
      <c r="Q469" s="58">
        <v>0</v>
      </c>
      <c r="R469" s="58">
        <v>0</v>
      </c>
      <c r="S469" s="58">
        <v>0</v>
      </c>
      <c r="T469" s="58">
        <v>0</v>
      </c>
      <c r="U469" s="58">
        <v>0</v>
      </c>
      <c r="V469" s="58">
        <v>0</v>
      </c>
      <c r="W469" s="58">
        <v>0</v>
      </c>
      <c r="X469" s="58">
        <v>0</v>
      </c>
      <c r="Y469" s="58">
        <v>0</v>
      </c>
      <c r="Z469" s="58">
        <v>157</v>
      </c>
      <c r="AA469" s="58">
        <v>127</v>
      </c>
      <c r="AB469" s="58">
        <v>125</v>
      </c>
      <c r="AC469" s="58">
        <v>131</v>
      </c>
      <c r="AD469" s="58">
        <v>0</v>
      </c>
      <c r="AE469" s="58">
        <v>0</v>
      </c>
      <c r="AF469" s="58">
        <v>0</v>
      </c>
      <c r="AG469" s="58">
        <v>0</v>
      </c>
      <c r="AH469" s="58">
        <v>0</v>
      </c>
      <c r="AI469" s="58">
        <v>0</v>
      </c>
      <c r="AJ469" s="58">
        <v>0</v>
      </c>
      <c r="AK469" s="58">
        <v>0</v>
      </c>
      <c r="AL469" s="58">
        <v>0</v>
      </c>
      <c r="AM469" s="58">
        <v>529</v>
      </c>
      <c r="AN469" s="58">
        <v>0</v>
      </c>
      <c r="AO469" s="58" t="s">
        <v>290</v>
      </c>
      <c r="AP469" s="58" t="s">
        <v>290</v>
      </c>
      <c r="AQ469" s="58">
        <v>316</v>
      </c>
      <c r="AR469" s="58">
        <v>224</v>
      </c>
      <c r="AS469" s="58">
        <v>84</v>
      </c>
      <c r="AT469" s="58">
        <v>45</v>
      </c>
      <c r="AU469" s="58">
        <v>540</v>
      </c>
      <c r="AV469" s="58">
        <v>540</v>
      </c>
      <c r="AW469" s="57"/>
    </row>
    <row r="470" spans="1:49">
      <c r="A470" s="57" t="s">
        <v>2684</v>
      </c>
      <c r="B470" s="57" t="s">
        <v>2685</v>
      </c>
      <c r="C470" s="57"/>
      <c r="D470" s="57" t="s">
        <v>1708</v>
      </c>
      <c r="E470" s="57" t="s">
        <v>2686</v>
      </c>
      <c r="F470" s="57" t="s">
        <v>2687</v>
      </c>
      <c r="G470" s="57" t="s">
        <v>1122</v>
      </c>
      <c r="H470" s="57" t="s">
        <v>288</v>
      </c>
      <c r="I470" s="57" t="s">
        <v>2005</v>
      </c>
      <c r="J470" s="136">
        <v>7733270900</v>
      </c>
      <c r="K470" s="57" t="s">
        <v>146</v>
      </c>
      <c r="L470">
        <v>9</v>
      </c>
      <c r="M470">
        <v>27</v>
      </c>
      <c r="N470">
        <v>6</v>
      </c>
      <c r="O470" s="65">
        <v>42</v>
      </c>
      <c r="P470" s="58" t="s">
        <v>290</v>
      </c>
      <c r="Q470" s="58">
        <v>11</v>
      </c>
      <c r="R470" s="58">
        <v>16</v>
      </c>
      <c r="S470" s="58">
        <v>19</v>
      </c>
      <c r="T470" s="58" t="s">
        <v>290</v>
      </c>
      <c r="U470" s="58">
        <v>12</v>
      </c>
      <c r="V470" s="58">
        <v>11</v>
      </c>
      <c r="W470" s="58" t="s">
        <v>290</v>
      </c>
      <c r="X470" s="58">
        <v>11</v>
      </c>
      <c r="Y470" s="58">
        <v>14</v>
      </c>
      <c r="Z470" s="58">
        <v>0</v>
      </c>
      <c r="AA470" s="58">
        <v>0</v>
      </c>
      <c r="AB470" s="58">
        <v>0</v>
      </c>
      <c r="AC470" s="58">
        <v>0</v>
      </c>
      <c r="AD470" s="58">
        <v>0</v>
      </c>
      <c r="AE470" s="58">
        <v>0</v>
      </c>
      <c r="AF470" s="58">
        <v>0</v>
      </c>
      <c r="AG470" s="58">
        <v>0</v>
      </c>
      <c r="AH470" s="58">
        <v>0</v>
      </c>
      <c r="AI470" s="58">
        <v>0</v>
      </c>
      <c r="AJ470" s="58" t="s">
        <v>290</v>
      </c>
      <c r="AK470" s="58" t="s">
        <v>290</v>
      </c>
      <c r="AL470" s="58" t="s">
        <v>290</v>
      </c>
      <c r="AM470" s="58">
        <v>14</v>
      </c>
      <c r="AN470" s="58">
        <v>0</v>
      </c>
      <c r="AO470" s="58">
        <v>83</v>
      </c>
      <c r="AP470" s="58" t="s">
        <v>290</v>
      </c>
      <c r="AQ470" s="58">
        <v>60</v>
      </c>
      <c r="AR470" s="58">
        <v>57</v>
      </c>
      <c r="AS470" s="58">
        <v>0</v>
      </c>
      <c r="AT470" s="58">
        <v>0</v>
      </c>
      <c r="AU470" s="58">
        <v>0</v>
      </c>
      <c r="AV470" s="58">
        <v>117</v>
      </c>
      <c r="AW470" s="57"/>
    </row>
    <row r="471" spans="1:49">
      <c r="A471" s="57" t="s">
        <v>2688</v>
      </c>
      <c r="B471" s="57" t="s">
        <v>2689</v>
      </c>
      <c r="C471" s="57"/>
      <c r="D471" s="57" t="s">
        <v>2690</v>
      </c>
      <c r="E471" s="57" t="s">
        <v>2691</v>
      </c>
      <c r="F471" s="57" t="s">
        <v>2692</v>
      </c>
      <c r="G471" s="57" t="s">
        <v>1122</v>
      </c>
      <c r="H471" s="57" t="s">
        <v>288</v>
      </c>
      <c r="I471" s="57" t="s">
        <v>2012</v>
      </c>
      <c r="J471" s="136">
        <v>7087905582</v>
      </c>
      <c r="K471" s="57" t="s">
        <v>146</v>
      </c>
      <c r="L471">
        <v>0.5</v>
      </c>
      <c r="M471">
        <v>0.5</v>
      </c>
      <c r="N471">
        <v>0</v>
      </c>
      <c r="O471" s="65">
        <v>1</v>
      </c>
      <c r="P471" s="58" t="s">
        <v>290</v>
      </c>
      <c r="Q471" s="58">
        <v>0</v>
      </c>
      <c r="R471" s="58">
        <v>0</v>
      </c>
      <c r="S471" s="58">
        <v>0</v>
      </c>
      <c r="T471" s="58" t="s">
        <v>290</v>
      </c>
      <c r="U471" s="58">
        <v>0</v>
      </c>
      <c r="V471" s="58">
        <v>0</v>
      </c>
      <c r="W471" s="58">
        <v>0</v>
      </c>
      <c r="X471" s="58">
        <v>0</v>
      </c>
      <c r="Y471" s="58">
        <v>0</v>
      </c>
      <c r="Z471" s="58">
        <v>0</v>
      </c>
      <c r="AA471" s="58">
        <v>0</v>
      </c>
      <c r="AB471" s="58">
        <v>0</v>
      </c>
      <c r="AC471" s="58">
        <v>0</v>
      </c>
      <c r="AD471" s="58">
        <v>0</v>
      </c>
      <c r="AE471" s="58">
        <v>0</v>
      </c>
      <c r="AF471" s="58">
        <v>0</v>
      </c>
      <c r="AG471" s="58">
        <v>0</v>
      </c>
      <c r="AH471" s="58">
        <v>0</v>
      </c>
      <c r="AI471" s="58">
        <v>0</v>
      </c>
      <c r="AJ471" s="58">
        <v>0</v>
      </c>
      <c r="AK471" s="58">
        <v>0</v>
      </c>
      <c r="AL471" s="58" t="s">
        <v>290</v>
      </c>
      <c r="AM471" s="58">
        <v>0</v>
      </c>
      <c r="AN471" s="58">
        <v>0</v>
      </c>
      <c r="AO471" s="58">
        <v>0</v>
      </c>
      <c r="AP471" s="58">
        <v>0</v>
      </c>
      <c r="AQ471" s="58" t="s">
        <v>290</v>
      </c>
      <c r="AR471" s="58">
        <v>0</v>
      </c>
      <c r="AS471" s="58">
        <v>0</v>
      </c>
      <c r="AT471" s="58">
        <v>0</v>
      </c>
      <c r="AU471" s="58" t="s">
        <v>290</v>
      </c>
      <c r="AV471" s="58" t="s">
        <v>290</v>
      </c>
      <c r="AW471" s="57"/>
    </row>
    <row r="472" spans="1:49">
      <c r="A472" s="57" t="s">
        <v>2693</v>
      </c>
      <c r="B472" s="57" t="s">
        <v>319</v>
      </c>
      <c r="C472" s="57" t="s">
        <v>353</v>
      </c>
      <c r="D472" s="57" t="s">
        <v>1190</v>
      </c>
      <c r="E472" s="57" t="s">
        <v>2694</v>
      </c>
      <c r="F472" s="57" t="s">
        <v>2695</v>
      </c>
      <c r="G472" s="57" t="s">
        <v>2696</v>
      </c>
      <c r="H472" s="57" t="s">
        <v>288</v>
      </c>
      <c r="I472" s="57" t="s">
        <v>2697</v>
      </c>
      <c r="J472" s="136">
        <v>8158955215</v>
      </c>
      <c r="K472" s="57" t="s">
        <v>159</v>
      </c>
      <c r="L472">
        <v>2</v>
      </c>
      <c r="M472">
        <v>11.5</v>
      </c>
      <c r="N472">
        <v>3.5</v>
      </c>
      <c r="O472" s="65">
        <v>17</v>
      </c>
      <c r="P472" s="58">
        <v>31</v>
      </c>
      <c r="Q472" s="58">
        <v>19</v>
      </c>
      <c r="R472" s="58">
        <v>13</v>
      </c>
      <c r="S472" s="58">
        <v>23</v>
      </c>
      <c r="T472" s="58">
        <v>19</v>
      </c>
      <c r="U472" s="58">
        <v>10</v>
      </c>
      <c r="V472" s="58">
        <v>18</v>
      </c>
      <c r="W472" s="58" t="s">
        <v>290</v>
      </c>
      <c r="X472" s="58" t="s">
        <v>290</v>
      </c>
      <c r="Y472" s="58" t="s">
        <v>290</v>
      </c>
      <c r="Z472" s="58">
        <v>0</v>
      </c>
      <c r="AA472" s="58">
        <v>0</v>
      </c>
      <c r="AB472" s="58">
        <v>0</v>
      </c>
      <c r="AC472" s="58">
        <v>0</v>
      </c>
      <c r="AD472" s="58">
        <v>0</v>
      </c>
      <c r="AE472" s="58">
        <v>0</v>
      </c>
      <c r="AF472" s="58">
        <v>0</v>
      </c>
      <c r="AG472" s="58">
        <v>0</v>
      </c>
      <c r="AH472" s="58">
        <v>0</v>
      </c>
      <c r="AI472" s="58">
        <v>0</v>
      </c>
      <c r="AJ472" s="58">
        <v>0</v>
      </c>
      <c r="AK472" s="58" t="s">
        <v>290</v>
      </c>
      <c r="AL472" s="58" t="s">
        <v>290</v>
      </c>
      <c r="AM472" s="58">
        <v>15</v>
      </c>
      <c r="AN472" s="58">
        <v>0</v>
      </c>
      <c r="AO472" s="58">
        <v>112</v>
      </c>
      <c r="AP472" s="58">
        <v>10</v>
      </c>
      <c r="AQ472" s="58">
        <v>80</v>
      </c>
      <c r="AR472" s="58">
        <v>64</v>
      </c>
      <c r="AS472" s="58">
        <v>0</v>
      </c>
      <c r="AT472" s="58">
        <v>0</v>
      </c>
      <c r="AU472" s="58">
        <v>20</v>
      </c>
      <c r="AV472" s="58">
        <v>144</v>
      </c>
      <c r="AW472" s="57"/>
    </row>
    <row r="473" spans="1:49">
      <c r="A473" s="57" t="s">
        <v>2698</v>
      </c>
      <c r="B473" s="57" t="s">
        <v>2699</v>
      </c>
      <c r="C473" s="57" t="s">
        <v>353</v>
      </c>
      <c r="D473" s="57" t="s">
        <v>2700</v>
      </c>
      <c r="E473" s="57" t="s">
        <v>1018</v>
      </c>
      <c r="F473" s="57" t="s">
        <v>2701</v>
      </c>
      <c r="G473" s="57" t="s">
        <v>2702</v>
      </c>
      <c r="H473" s="57" t="s">
        <v>288</v>
      </c>
      <c r="I473" s="57" t="s">
        <v>2703</v>
      </c>
      <c r="J473" s="136">
        <v>8157567905</v>
      </c>
      <c r="K473" s="57" t="s">
        <v>159</v>
      </c>
      <c r="L473">
        <v>1</v>
      </c>
      <c r="M473">
        <v>18</v>
      </c>
      <c r="N473">
        <v>5</v>
      </c>
      <c r="O473" s="65">
        <v>24</v>
      </c>
      <c r="P473" s="58">
        <v>20</v>
      </c>
      <c r="Q473" s="58">
        <v>24</v>
      </c>
      <c r="R473" s="58">
        <v>26</v>
      </c>
      <c r="S473" s="58">
        <v>24</v>
      </c>
      <c r="T473" s="58">
        <v>23</v>
      </c>
      <c r="U473" s="58">
        <v>22</v>
      </c>
      <c r="V473" s="58">
        <v>17</v>
      </c>
      <c r="W473" s="58">
        <v>19</v>
      </c>
      <c r="X473" s="58">
        <v>15</v>
      </c>
      <c r="Y473" s="58">
        <v>20</v>
      </c>
      <c r="Z473" s="58">
        <v>0</v>
      </c>
      <c r="AA473" s="58">
        <v>0</v>
      </c>
      <c r="AB473" s="58">
        <v>0</v>
      </c>
      <c r="AC473" s="58">
        <v>0</v>
      </c>
      <c r="AD473" s="58">
        <v>0</v>
      </c>
      <c r="AE473" s="58">
        <v>0</v>
      </c>
      <c r="AF473" s="58">
        <v>0</v>
      </c>
      <c r="AG473" s="58">
        <v>0</v>
      </c>
      <c r="AH473" s="58">
        <v>0</v>
      </c>
      <c r="AI473" s="58">
        <v>0</v>
      </c>
      <c r="AJ473" s="58">
        <v>0</v>
      </c>
      <c r="AK473" s="58" t="s">
        <v>290</v>
      </c>
      <c r="AL473" s="58" t="s">
        <v>290</v>
      </c>
      <c r="AM473" s="58">
        <v>27</v>
      </c>
      <c r="AN473" s="58">
        <v>0</v>
      </c>
      <c r="AO473" s="58">
        <v>159</v>
      </c>
      <c r="AP473" s="58">
        <v>12</v>
      </c>
      <c r="AQ473" s="58">
        <v>94</v>
      </c>
      <c r="AR473" s="58">
        <v>116</v>
      </c>
      <c r="AS473" s="58">
        <v>0</v>
      </c>
      <c r="AT473" s="58">
        <v>0</v>
      </c>
      <c r="AU473" s="58">
        <v>55</v>
      </c>
      <c r="AV473" s="58">
        <v>210</v>
      </c>
      <c r="AW473" s="57"/>
    </row>
    <row r="474" spans="1:49">
      <c r="A474" s="57" t="s">
        <v>2704</v>
      </c>
      <c r="B474" s="57" t="s">
        <v>2705</v>
      </c>
      <c r="C474" s="57"/>
      <c r="D474" s="57" t="s">
        <v>2706</v>
      </c>
      <c r="E474" s="57" t="s">
        <v>2707</v>
      </c>
      <c r="F474" s="57" t="s">
        <v>2708</v>
      </c>
      <c r="G474" s="57" t="s">
        <v>2709</v>
      </c>
      <c r="H474" s="57" t="s">
        <v>288</v>
      </c>
      <c r="I474" s="57" t="s">
        <v>2710</v>
      </c>
      <c r="J474" s="136">
        <v>6305563202</v>
      </c>
      <c r="K474" s="57" t="s">
        <v>159</v>
      </c>
      <c r="L474">
        <v>1</v>
      </c>
      <c r="M474">
        <v>1</v>
      </c>
      <c r="N474">
        <v>0</v>
      </c>
      <c r="O474" s="65">
        <v>2</v>
      </c>
      <c r="P474" s="58">
        <v>0</v>
      </c>
      <c r="Q474" s="58">
        <v>0</v>
      </c>
      <c r="R474" s="58">
        <v>0</v>
      </c>
      <c r="S474" s="58">
        <v>0</v>
      </c>
      <c r="T474" s="58">
        <v>0</v>
      </c>
      <c r="U474" s="58">
        <v>0</v>
      </c>
      <c r="V474" s="58">
        <v>0</v>
      </c>
      <c r="W474" s="58">
        <v>0</v>
      </c>
      <c r="X474" s="58">
        <v>0</v>
      </c>
      <c r="Y474" s="58">
        <v>0</v>
      </c>
      <c r="Z474" s="58">
        <v>0</v>
      </c>
      <c r="AA474" s="58">
        <v>0</v>
      </c>
      <c r="AB474" s="58" t="s">
        <v>290</v>
      </c>
      <c r="AC474" s="58">
        <v>0</v>
      </c>
      <c r="AD474" s="58">
        <v>0</v>
      </c>
      <c r="AE474" s="58">
        <v>0</v>
      </c>
      <c r="AF474" s="58">
        <v>0</v>
      </c>
      <c r="AG474" s="58">
        <v>0</v>
      </c>
      <c r="AH474" s="58">
        <v>0</v>
      </c>
      <c r="AI474" s="58">
        <v>0</v>
      </c>
      <c r="AJ474" s="58">
        <v>0</v>
      </c>
      <c r="AK474" s="58">
        <v>0</v>
      </c>
      <c r="AL474" s="58">
        <v>0</v>
      </c>
      <c r="AM474" s="58">
        <v>0</v>
      </c>
      <c r="AN474" s="58">
        <v>0</v>
      </c>
      <c r="AO474" s="58" t="s">
        <v>290</v>
      </c>
      <c r="AP474" s="58">
        <v>0</v>
      </c>
      <c r="AQ474" s="58" t="s">
        <v>290</v>
      </c>
      <c r="AR474" s="58">
        <v>0</v>
      </c>
      <c r="AS474" s="58">
        <v>0</v>
      </c>
      <c r="AT474" s="58">
        <v>0</v>
      </c>
      <c r="AU474" s="58">
        <v>0</v>
      </c>
      <c r="AV474" s="58" t="s">
        <v>290</v>
      </c>
      <c r="AW474" s="57"/>
    </row>
    <row r="475" spans="1:49">
      <c r="A475" s="57" t="s">
        <v>2711</v>
      </c>
      <c r="B475" s="57" t="s">
        <v>2712</v>
      </c>
      <c r="C475" s="57" t="s">
        <v>418</v>
      </c>
      <c r="D475" s="57" t="s">
        <v>2713</v>
      </c>
      <c r="E475" s="57" t="s">
        <v>2714</v>
      </c>
      <c r="F475" s="57" t="s">
        <v>2715</v>
      </c>
      <c r="G475" s="57" t="s">
        <v>2696</v>
      </c>
      <c r="H475" s="57" t="s">
        <v>288</v>
      </c>
      <c r="I475" s="57" t="s">
        <v>2697</v>
      </c>
      <c r="J475" s="136">
        <v>8158958522</v>
      </c>
      <c r="K475" s="57" t="s">
        <v>159</v>
      </c>
      <c r="L475">
        <v>3</v>
      </c>
      <c r="M475">
        <v>17</v>
      </c>
      <c r="N475">
        <v>13</v>
      </c>
      <c r="O475" s="65">
        <v>33</v>
      </c>
      <c r="P475" s="58">
        <v>0</v>
      </c>
      <c r="Q475" s="58">
        <v>25</v>
      </c>
      <c r="R475" s="58">
        <v>26</v>
      </c>
      <c r="S475" s="58">
        <v>18</v>
      </c>
      <c r="T475" s="58">
        <v>24</v>
      </c>
      <c r="U475" s="58" t="s">
        <v>290</v>
      </c>
      <c r="V475" s="58">
        <v>16</v>
      </c>
      <c r="W475" s="58">
        <v>13</v>
      </c>
      <c r="X475" s="58" t="s">
        <v>290</v>
      </c>
      <c r="Y475" s="58">
        <v>10</v>
      </c>
      <c r="Z475" s="58">
        <v>0</v>
      </c>
      <c r="AA475" s="58">
        <v>0</v>
      </c>
      <c r="AB475" s="58">
        <v>0</v>
      </c>
      <c r="AC475" s="58">
        <v>0</v>
      </c>
      <c r="AD475" s="58">
        <v>40</v>
      </c>
      <c r="AE475" s="58">
        <v>0</v>
      </c>
      <c r="AF475" s="58">
        <v>0</v>
      </c>
      <c r="AG475" s="58">
        <v>0</v>
      </c>
      <c r="AH475" s="58">
        <v>0</v>
      </c>
      <c r="AI475" s="58">
        <v>0</v>
      </c>
      <c r="AJ475" s="58">
        <v>0</v>
      </c>
      <c r="AK475" s="58" t="s">
        <v>290</v>
      </c>
      <c r="AL475" s="58" t="s">
        <v>290</v>
      </c>
      <c r="AM475" s="58">
        <v>11</v>
      </c>
      <c r="AN475" s="58">
        <v>0</v>
      </c>
      <c r="AO475" s="58">
        <v>153</v>
      </c>
      <c r="AP475" s="58">
        <v>14</v>
      </c>
      <c r="AQ475" s="58">
        <v>108</v>
      </c>
      <c r="AR475" s="58">
        <v>81</v>
      </c>
      <c r="AS475" s="58">
        <v>0</v>
      </c>
      <c r="AT475" s="58">
        <v>0</v>
      </c>
      <c r="AU475" s="58">
        <v>0</v>
      </c>
      <c r="AV475" s="58">
        <v>189</v>
      </c>
      <c r="AW475" s="57"/>
    </row>
    <row r="476" spans="1:49">
      <c r="A476" s="57" t="s">
        <v>2716</v>
      </c>
      <c r="B476" s="57" t="s">
        <v>319</v>
      </c>
      <c r="C476" s="57" t="s">
        <v>283</v>
      </c>
      <c r="D476" s="57" t="s">
        <v>861</v>
      </c>
      <c r="E476" s="57" t="s">
        <v>1196</v>
      </c>
      <c r="F476" s="57" t="s">
        <v>2717</v>
      </c>
      <c r="G476" s="57" t="s">
        <v>2718</v>
      </c>
      <c r="H476" s="57" t="s">
        <v>288</v>
      </c>
      <c r="I476" s="57" t="s">
        <v>2719</v>
      </c>
      <c r="J476" s="136">
        <v>8158446585</v>
      </c>
      <c r="K476" s="57" t="s">
        <v>160</v>
      </c>
      <c r="L476">
        <v>1</v>
      </c>
      <c r="M476">
        <v>13</v>
      </c>
      <c r="N476">
        <v>5.5</v>
      </c>
      <c r="O476" s="65">
        <v>19.5</v>
      </c>
      <c r="P476" s="58">
        <v>18</v>
      </c>
      <c r="Q476" s="58">
        <v>16</v>
      </c>
      <c r="R476" s="58">
        <v>16</v>
      </c>
      <c r="S476" s="58">
        <v>12</v>
      </c>
      <c r="T476" s="58">
        <v>14</v>
      </c>
      <c r="U476" s="58">
        <v>20</v>
      </c>
      <c r="V476" s="58" t="s">
        <v>290</v>
      </c>
      <c r="W476" s="58">
        <v>16</v>
      </c>
      <c r="X476" s="58">
        <v>14</v>
      </c>
      <c r="Y476" s="58">
        <v>12</v>
      </c>
      <c r="Z476" s="58">
        <v>0</v>
      </c>
      <c r="AA476" s="58">
        <v>0</v>
      </c>
      <c r="AB476" s="58">
        <v>0</v>
      </c>
      <c r="AC476" s="58">
        <v>0</v>
      </c>
      <c r="AD476" s="58">
        <v>0</v>
      </c>
      <c r="AE476" s="58">
        <v>0</v>
      </c>
      <c r="AF476" s="58">
        <v>0</v>
      </c>
      <c r="AG476" s="58">
        <v>0</v>
      </c>
      <c r="AH476" s="58">
        <v>0</v>
      </c>
      <c r="AI476" s="58">
        <v>0</v>
      </c>
      <c r="AJ476" s="58">
        <v>0</v>
      </c>
      <c r="AK476" s="58">
        <v>0</v>
      </c>
      <c r="AL476" s="58">
        <v>0</v>
      </c>
      <c r="AM476" s="58" t="s">
        <v>290</v>
      </c>
      <c r="AN476" s="58">
        <v>0</v>
      </c>
      <c r="AO476" s="58">
        <v>127</v>
      </c>
      <c r="AP476" s="58">
        <v>19</v>
      </c>
      <c r="AQ476" s="58">
        <v>71</v>
      </c>
      <c r="AR476" s="58">
        <v>76</v>
      </c>
      <c r="AS476" s="58">
        <v>0</v>
      </c>
      <c r="AT476" s="58">
        <v>0</v>
      </c>
      <c r="AU476" s="58">
        <v>13</v>
      </c>
      <c r="AV476" s="58">
        <v>147</v>
      </c>
      <c r="AW476" s="57"/>
    </row>
    <row r="477" spans="1:49">
      <c r="A477" s="57" t="s">
        <v>2720</v>
      </c>
      <c r="B477" s="57" t="s">
        <v>2721</v>
      </c>
      <c r="C477" s="57" t="s">
        <v>314</v>
      </c>
      <c r="D477" s="57" t="s">
        <v>2722</v>
      </c>
      <c r="E477" s="57" t="s">
        <v>2723</v>
      </c>
      <c r="F477" s="57" t="s">
        <v>2724</v>
      </c>
      <c r="G477" s="57" t="s">
        <v>2725</v>
      </c>
      <c r="H477" s="57" t="s">
        <v>288</v>
      </c>
      <c r="I477" s="57" t="s">
        <v>2726</v>
      </c>
      <c r="J477" s="136">
        <v>8159982194</v>
      </c>
      <c r="K477" s="57" t="s">
        <v>160</v>
      </c>
      <c r="L477">
        <v>1</v>
      </c>
      <c r="M477">
        <v>5</v>
      </c>
      <c r="N477">
        <v>3</v>
      </c>
      <c r="O477" s="65">
        <v>9</v>
      </c>
      <c r="P477" s="58">
        <v>14</v>
      </c>
      <c r="Q477" s="58" t="s">
        <v>290</v>
      </c>
      <c r="R477" s="58" t="s">
        <v>290</v>
      </c>
      <c r="S477" s="58" t="s">
        <v>290</v>
      </c>
      <c r="T477" s="58" t="s">
        <v>290</v>
      </c>
      <c r="U477" s="58" t="s">
        <v>290</v>
      </c>
      <c r="V477" s="58" t="s">
        <v>290</v>
      </c>
      <c r="W477" s="58" t="s">
        <v>290</v>
      </c>
      <c r="X477" s="58" t="s">
        <v>290</v>
      </c>
      <c r="Y477" s="58" t="s">
        <v>290</v>
      </c>
      <c r="Z477" s="58">
        <v>0</v>
      </c>
      <c r="AA477" s="58">
        <v>0</v>
      </c>
      <c r="AB477" s="58">
        <v>0</v>
      </c>
      <c r="AC477" s="58">
        <v>0</v>
      </c>
      <c r="AD477" s="58">
        <v>0</v>
      </c>
      <c r="AE477" s="58">
        <v>0</v>
      </c>
      <c r="AF477" s="58">
        <v>0</v>
      </c>
      <c r="AG477" s="58">
        <v>0</v>
      </c>
      <c r="AH477" s="58">
        <v>0</v>
      </c>
      <c r="AI477" s="58">
        <v>0</v>
      </c>
      <c r="AJ477" s="58">
        <v>0</v>
      </c>
      <c r="AK477" s="58">
        <v>0</v>
      </c>
      <c r="AL477" s="58">
        <v>0</v>
      </c>
      <c r="AM477" s="58">
        <v>0</v>
      </c>
      <c r="AN477" s="58">
        <v>0</v>
      </c>
      <c r="AO477" s="58">
        <v>58</v>
      </c>
      <c r="AP477" s="58" t="s">
        <v>290</v>
      </c>
      <c r="AQ477" s="58">
        <v>29</v>
      </c>
      <c r="AR477" s="58">
        <v>31</v>
      </c>
      <c r="AS477" s="58">
        <v>0</v>
      </c>
      <c r="AT477" s="58">
        <v>0</v>
      </c>
      <c r="AU477" s="58" t="s">
        <v>290</v>
      </c>
      <c r="AV477" s="58">
        <v>60</v>
      </c>
      <c r="AW477" s="57"/>
    </row>
    <row r="478" spans="1:49">
      <c r="A478" s="57" t="s">
        <v>2727</v>
      </c>
      <c r="B478" s="57" t="s">
        <v>2728</v>
      </c>
      <c r="C478" s="57" t="s">
        <v>314</v>
      </c>
      <c r="D478" s="57" t="s">
        <v>2729</v>
      </c>
      <c r="E478" s="57" t="s">
        <v>2730</v>
      </c>
      <c r="F478" s="57" t="s">
        <v>2731</v>
      </c>
      <c r="G478" s="57" t="s">
        <v>502</v>
      </c>
      <c r="H478" s="57" t="s">
        <v>288</v>
      </c>
      <c r="I478" s="57" t="s">
        <v>2732</v>
      </c>
      <c r="J478" s="136">
        <v>8157964561</v>
      </c>
      <c r="K478" s="57" t="s">
        <v>160</v>
      </c>
      <c r="L478">
        <v>2</v>
      </c>
      <c r="M478">
        <v>2</v>
      </c>
      <c r="N478">
        <v>1</v>
      </c>
      <c r="O478" s="65">
        <v>5</v>
      </c>
      <c r="P478" s="58">
        <v>0</v>
      </c>
      <c r="Q478" s="58">
        <v>0</v>
      </c>
      <c r="R478" s="58">
        <v>0</v>
      </c>
      <c r="S478" s="58">
        <v>0</v>
      </c>
      <c r="T478" s="58">
        <v>0</v>
      </c>
      <c r="U478" s="58">
        <v>0</v>
      </c>
      <c r="V478" s="58">
        <v>0</v>
      </c>
      <c r="W478" s="58">
        <v>0</v>
      </c>
      <c r="X478" s="58">
        <v>0</v>
      </c>
      <c r="Y478" s="58">
        <v>0</v>
      </c>
      <c r="Z478" s="58" t="s">
        <v>290</v>
      </c>
      <c r="AA478" s="58" t="s">
        <v>290</v>
      </c>
      <c r="AB478" s="58" t="s">
        <v>290</v>
      </c>
      <c r="AC478" s="58">
        <v>0</v>
      </c>
      <c r="AD478" s="58">
        <v>0</v>
      </c>
      <c r="AE478" s="58">
        <v>0</v>
      </c>
      <c r="AF478" s="58">
        <v>0</v>
      </c>
      <c r="AG478" s="58">
        <v>0</v>
      </c>
      <c r="AH478" s="58">
        <v>0</v>
      </c>
      <c r="AI478" s="58">
        <v>0</v>
      </c>
      <c r="AJ478" s="58">
        <v>0</v>
      </c>
      <c r="AK478" s="58">
        <v>0</v>
      </c>
      <c r="AL478" s="58">
        <v>0</v>
      </c>
      <c r="AM478" s="58">
        <v>0</v>
      </c>
      <c r="AN478" s="58">
        <v>0</v>
      </c>
      <c r="AO478" s="58" t="s">
        <v>290</v>
      </c>
      <c r="AP478" s="58" t="s">
        <v>290</v>
      </c>
      <c r="AQ478" s="58">
        <v>0</v>
      </c>
      <c r="AR478" s="58">
        <v>11</v>
      </c>
      <c r="AS478" s="58">
        <v>0</v>
      </c>
      <c r="AT478" s="58" t="s">
        <v>290</v>
      </c>
      <c r="AU478" s="58" t="s">
        <v>290</v>
      </c>
      <c r="AV478" s="58">
        <v>11</v>
      </c>
      <c r="AW478" s="57"/>
    </row>
    <row r="479" spans="1:49">
      <c r="A479" s="57" t="s">
        <v>2733</v>
      </c>
      <c r="B479" s="57" t="s">
        <v>2734</v>
      </c>
      <c r="C479" s="57" t="s">
        <v>314</v>
      </c>
      <c r="D479" s="57" t="s">
        <v>1049</v>
      </c>
      <c r="E479" s="57" t="s">
        <v>2735</v>
      </c>
      <c r="F479" s="57" t="s">
        <v>2736</v>
      </c>
      <c r="G479" s="57" t="s">
        <v>2718</v>
      </c>
      <c r="H479" s="57" t="s">
        <v>288</v>
      </c>
      <c r="I479" s="57" t="s">
        <v>2719</v>
      </c>
      <c r="J479" s="136">
        <v>8154192030</v>
      </c>
      <c r="K479" s="57" t="s">
        <v>160</v>
      </c>
      <c r="L479">
        <v>1</v>
      </c>
      <c r="M479">
        <v>5</v>
      </c>
      <c r="N479">
        <v>2</v>
      </c>
      <c r="O479" s="65">
        <v>8</v>
      </c>
      <c r="P479" s="58" t="s">
        <v>290</v>
      </c>
      <c r="Q479" s="58" t="s">
        <v>290</v>
      </c>
      <c r="R479" s="58" t="s">
        <v>290</v>
      </c>
      <c r="S479" s="58" t="s">
        <v>290</v>
      </c>
      <c r="T479" s="58" t="s">
        <v>290</v>
      </c>
      <c r="U479" s="58" t="s">
        <v>290</v>
      </c>
      <c r="V479" s="58" t="s">
        <v>290</v>
      </c>
      <c r="W479" s="58" t="s">
        <v>290</v>
      </c>
      <c r="X479" s="58" t="s">
        <v>290</v>
      </c>
      <c r="Y479" s="58" t="s">
        <v>290</v>
      </c>
      <c r="Z479" s="58">
        <v>0</v>
      </c>
      <c r="AA479" s="58">
        <v>0</v>
      </c>
      <c r="AB479" s="58">
        <v>0</v>
      </c>
      <c r="AC479" s="58">
        <v>0</v>
      </c>
      <c r="AD479" s="58">
        <v>0</v>
      </c>
      <c r="AE479" s="58">
        <v>0</v>
      </c>
      <c r="AF479" s="58">
        <v>0</v>
      </c>
      <c r="AG479" s="58">
        <v>0</v>
      </c>
      <c r="AH479" s="58">
        <v>0</v>
      </c>
      <c r="AI479" s="58">
        <v>0</v>
      </c>
      <c r="AJ479" s="58">
        <v>0</v>
      </c>
      <c r="AK479" s="58">
        <v>0</v>
      </c>
      <c r="AL479" s="58" t="s">
        <v>290</v>
      </c>
      <c r="AM479" s="58" t="s">
        <v>290</v>
      </c>
      <c r="AN479" s="58">
        <v>0</v>
      </c>
      <c r="AO479" s="58">
        <v>37</v>
      </c>
      <c r="AP479" s="58">
        <v>0</v>
      </c>
      <c r="AQ479" s="58">
        <v>19</v>
      </c>
      <c r="AR479" s="58">
        <v>23</v>
      </c>
      <c r="AS479" s="58">
        <v>0</v>
      </c>
      <c r="AT479" s="58">
        <v>0</v>
      </c>
      <c r="AU479" s="58" t="s">
        <v>290</v>
      </c>
      <c r="AV479" s="58">
        <v>42</v>
      </c>
      <c r="AW479" s="57"/>
    </row>
    <row r="480" spans="1:49">
      <c r="A480" s="57" t="s">
        <v>2737</v>
      </c>
      <c r="B480" s="57" t="s">
        <v>2738</v>
      </c>
      <c r="C480" s="57" t="s">
        <v>314</v>
      </c>
      <c r="D480" s="57" t="s">
        <v>922</v>
      </c>
      <c r="E480" s="57" t="s">
        <v>2739</v>
      </c>
      <c r="F480" s="57" t="s">
        <v>2740</v>
      </c>
      <c r="G480" s="57" t="s">
        <v>2741</v>
      </c>
      <c r="H480" s="57" t="s">
        <v>288</v>
      </c>
      <c r="I480" s="57" t="s">
        <v>2742</v>
      </c>
      <c r="J480" s="136">
        <v>2177327518</v>
      </c>
      <c r="K480" s="57" t="s">
        <v>161</v>
      </c>
      <c r="L480">
        <v>1</v>
      </c>
      <c r="M480">
        <v>10</v>
      </c>
      <c r="N480">
        <v>4</v>
      </c>
      <c r="O480" s="65">
        <v>15</v>
      </c>
      <c r="P480" s="58">
        <v>22</v>
      </c>
      <c r="Q480" s="58">
        <v>11</v>
      </c>
      <c r="R480" s="58">
        <v>11</v>
      </c>
      <c r="S480" s="58">
        <v>14</v>
      </c>
      <c r="T480" s="58" t="s">
        <v>290</v>
      </c>
      <c r="U480" s="58">
        <v>13</v>
      </c>
      <c r="V480" s="58">
        <v>12</v>
      </c>
      <c r="W480" s="58" t="s">
        <v>290</v>
      </c>
      <c r="X480" s="58" t="s">
        <v>290</v>
      </c>
      <c r="Y480" s="58">
        <v>12</v>
      </c>
      <c r="Z480" s="58">
        <v>0</v>
      </c>
      <c r="AA480" s="58">
        <v>0</v>
      </c>
      <c r="AB480" s="58">
        <v>0</v>
      </c>
      <c r="AC480" s="58">
        <v>0</v>
      </c>
      <c r="AD480" s="58">
        <v>0</v>
      </c>
      <c r="AE480" s="58">
        <v>0</v>
      </c>
      <c r="AF480" s="58">
        <v>0</v>
      </c>
      <c r="AG480" s="58">
        <v>0</v>
      </c>
      <c r="AH480" s="58">
        <v>0</v>
      </c>
      <c r="AI480" s="58">
        <v>0</v>
      </c>
      <c r="AJ480" s="58">
        <v>0</v>
      </c>
      <c r="AK480" s="58">
        <v>0</v>
      </c>
      <c r="AL480" s="58">
        <v>0</v>
      </c>
      <c r="AM480" s="58" t="s">
        <v>290</v>
      </c>
      <c r="AN480" s="58">
        <v>0</v>
      </c>
      <c r="AO480" s="58">
        <v>113</v>
      </c>
      <c r="AP480" s="58" t="s">
        <v>290</v>
      </c>
      <c r="AQ480" s="58">
        <v>70</v>
      </c>
      <c r="AR480" s="58">
        <v>48</v>
      </c>
      <c r="AS480" s="58">
        <v>0</v>
      </c>
      <c r="AT480" s="58">
        <v>0</v>
      </c>
      <c r="AU480" s="58">
        <v>30</v>
      </c>
      <c r="AV480" s="58">
        <v>118</v>
      </c>
      <c r="AW480" s="57"/>
    </row>
    <row r="481" spans="1:49">
      <c r="A481" s="57" t="s">
        <v>2743</v>
      </c>
      <c r="B481" s="57" t="s">
        <v>439</v>
      </c>
      <c r="C481" s="57" t="s">
        <v>353</v>
      </c>
      <c r="D481" s="57" t="s">
        <v>855</v>
      </c>
      <c r="E481" s="57" t="s">
        <v>2744</v>
      </c>
      <c r="F481" s="57" t="s">
        <v>2745</v>
      </c>
      <c r="G481" s="57" t="s">
        <v>2746</v>
      </c>
      <c r="H481" s="57" t="s">
        <v>288</v>
      </c>
      <c r="I481" s="57" t="s">
        <v>2747</v>
      </c>
      <c r="J481" s="136">
        <v>2177925715</v>
      </c>
      <c r="K481" s="57" t="s">
        <v>161</v>
      </c>
      <c r="L481">
        <v>1</v>
      </c>
      <c r="M481">
        <v>7</v>
      </c>
      <c r="N481">
        <v>1.5</v>
      </c>
      <c r="O481" s="65">
        <v>9.5</v>
      </c>
      <c r="P481" s="58">
        <v>26</v>
      </c>
      <c r="Q481" s="58" t="s">
        <v>290</v>
      </c>
      <c r="R481" s="58" t="s">
        <v>290</v>
      </c>
      <c r="S481" s="58" t="s">
        <v>290</v>
      </c>
      <c r="T481" s="58" t="s">
        <v>290</v>
      </c>
      <c r="U481" s="58" t="s">
        <v>290</v>
      </c>
      <c r="V481" s="58" t="s">
        <v>290</v>
      </c>
      <c r="W481" s="58" t="s">
        <v>290</v>
      </c>
      <c r="X481" s="58" t="s">
        <v>290</v>
      </c>
      <c r="Y481" s="58" t="s">
        <v>290</v>
      </c>
      <c r="Z481" s="58">
        <v>0</v>
      </c>
      <c r="AA481" s="58">
        <v>0</v>
      </c>
      <c r="AB481" s="58">
        <v>0</v>
      </c>
      <c r="AC481" s="58">
        <v>0</v>
      </c>
      <c r="AD481" s="58">
        <v>0</v>
      </c>
      <c r="AE481" s="58">
        <v>0</v>
      </c>
      <c r="AF481" s="58">
        <v>0</v>
      </c>
      <c r="AG481" s="58" t="s">
        <v>290</v>
      </c>
      <c r="AH481" s="58" t="s">
        <v>290</v>
      </c>
      <c r="AI481" s="58">
        <v>0</v>
      </c>
      <c r="AJ481" s="58">
        <v>0</v>
      </c>
      <c r="AK481" s="58">
        <v>0</v>
      </c>
      <c r="AL481" s="58">
        <v>0</v>
      </c>
      <c r="AM481" s="58" t="s">
        <v>290</v>
      </c>
      <c r="AN481" s="58">
        <v>0</v>
      </c>
      <c r="AO481" s="58">
        <v>82</v>
      </c>
      <c r="AP481" s="58">
        <v>0</v>
      </c>
      <c r="AQ481" s="58">
        <v>41</v>
      </c>
      <c r="AR481" s="58">
        <v>42</v>
      </c>
      <c r="AS481" s="58">
        <v>0</v>
      </c>
      <c r="AT481" s="58">
        <v>0</v>
      </c>
      <c r="AU481" s="58">
        <v>16</v>
      </c>
      <c r="AV481" s="58">
        <v>83</v>
      </c>
      <c r="AW481" s="57"/>
    </row>
    <row r="482" spans="1:49">
      <c r="A482" s="57" t="s">
        <v>2748</v>
      </c>
      <c r="B482" s="57" t="s">
        <v>439</v>
      </c>
      <c r="C482" s="57"/>
      <c r="D482" s="57" t="s">
        <v>2218</v>
      </c>
      <c r="E482" s="57" t="s">
        <v>2749</v>
      </c>
      <c r="F482" s="57" t="s">
        <v>2750</v>
      </c>
      <c r="G482" s="57" t="s">
        <v>2741</v>
      </c>
      <c r="H482" s="57" t="s">
        <v>288</v>
      </c>
      <c r="I482" s="57" t="s">
        <v>2742</v>
      </c>
      <c r="J482" s="136">
        <v>2177323977</v>
      </c>
      <c r="K482" s="57" t="s">
        <v>161</v>
      </c>
      <c r="L482">
        <v>1.6</v>
      </c>
      <c r="M482">
        <v>6.4</v>
      </c>
      <c r="N482">
        <v>1.8</v>
      </c>
      <c r="O482" s="65">
        <v>9.8000000000000007</v>
      </c>
      <c r="P482" s="58" t="s">
        <v>290</v>
      </c>
      <c r="Q482" s="58" t="s">
        <v>290</v>
      </c>
      <c r="R482" s="58" t="s">
        <v>290</v>
      </c>
      <c r="S482" s="58" t="s">
        <v>290</v>
      </c>
      <c r="T482" s="58" t="s">
        <v>290</v>
      </c>
      <c r="U482" s="58" t="s">
        <v>290</v>
      </c>
      <c r="V482" s="58" t="s">
        <v>290</v>
      </c>
      <c r="W482" s="58" t="s">
        <v>290</v>
      </c>
      <c r="X482" s="58" t="s">
        <v>290</v>
      </c>
      <c r="Y482" s="58" t="s">
        <v>290</v>
      </c>
      <c r="Z482" s="58">
        <v>0</v>
      </c>
      <c r="AA482" s="58">
        <v>0</v>
      </c>
      <c r="AB482" s="58">
        <v>0</v>
      </c>
      <c r="AC482" s="58">
        <v>0</v>
      </c>
      <c r="AD482" s="58">
        <v>0</v>
      </c>
      <c r="AE482" s="58">
        <v>0</v>
      </c>
      <c r="AF482" s="58">
        <v>0</v>
      </c>
      <c r="AG482" s="58">
        <v>0</v>
      </c>
      <c r="AH482" s="58">
        <v>0</v>
      </c>
      <c r="AI482" s="58">
        <v>0</v>
      </c>
      <c r="AJ482" s="58">
        <v>0</v>
      </c>
      <c r="AK482" s="58">
        <v>0</v>
      </c>
      <c r="AL482" s="58">
        <v>0</v>
      </c>
      <c r="AM482" s="58">
        <v>0</v>
      </c>
      <c r="AN482" s="58">
        <v>0</v>
      </c>
      <c r="AO482" s="58">
        <v>49</v>
      </c>
      <c r="AP482" s="58" t="s">
        <v>290</v>
      </c>
      <c r="AQ482" s="58">
        <v>30</v>
      </c>
      <c r="AR482" s="58">
        <v>21</v>
      </c>
      <c r="AS482" s="58">
        <v>0</v>
      </c>
      <c r="AT482" s="58">
        <v>0</v>
      </c>
      <c r="AU482" s="58" t="s">
        <v>290</v>
      </c>
      <c r="AV482" s="58">
        <v>51</v>
      </c>
      <c r="AW482" s="57"/>
    </row>
    <row r="483" spans="1:49">
      <c r="A483" s="57" t="s">
        <v>2751</v>
      </c>
      <c r="B483" s="57" t="s">
        <v>2245</v>
      </c>
      <c r="C483" s="57"/>
      <c r="D483" s="57" t="s">
        <v>1119</v>
      </c>
      <c r="E483" s="57" t="s">
        <v>2752</v>
      </c>
      <c r="F483" s="57" t="s">
        <v>2753</v>
      </c>
      <c r="G483" s="57" t="s">
        <v>2754</v>
      </c>
      <c r="H483" s="57" t="s">
        <v>288</v>
      </c>
      <c r="I483" s="57" t="s">
        <v>2755</v>
      </c>
      <c r="J483" s="136">
        <v>3094523268</v>
      </c>
      <c r="K483" s="57" t="s">
        <v>162</v>
      </c>
      <c r="L483">
        <v>1</v>
      </c>
      <c r="M483">
        <v>24.5</v>
      </c>
      <c r="N483">
        <v>7</v>
      </c>
      <c r="O483" s="65">
        <v>32.5</v>
      </c>
      <c r="P483" s="58">
        <v>0</v>
      </c>
      <c r="Q483" s="58">
        <v>36</v>
      </c>
      <c r="R483" s="58">
        <v>32</v>
      </c>
      <c r="S483" s="58">
        <v>34</v>
      </c>
      <c r="T483" s="58">
        <v>30</v>
      </c>
      <c r="U483" s="58">
        <v>46</v>
      </c>
      <c r="V483" s="58">
        <v>33</v>
      </c>
      <c r="W483" s="58">
        <v>23</v>
      </c>
      <c r="X483" s="58">
        <v>32</v>
      </c>
      <c r="Y483" s="58">
        <v>22</v>
      </c>
      <c r="Z483" s="58">
        <v>0</v>
      </c>
      <c r="AA483" s="58">
        <v>0</v>
      </c>
      <c r="AB483" s="58">
        <v>0</v>
      </c>
      <c r="AC483" s="58">
        <v>0</v>
      </c>
      <c r="AD483" s="58">
        <v>70</v>
      </c>
      <c r="AE483" s="58">
        <v>0</v>
      </c>
      <c r="AF483" s="58">
        <v>0</v>
      </c>
      <c r="AG483" s="58">
        <v>0</v>
      </c>
      <c r="AH483" s="58">
        <v>0</v>
      </c>
      <c r="AI483" s="58">
        <v>0</v>
      </c>
      <c r="AJ483" s="58">
        <v>0</v>
      </c>
      <c r="AK483" s="58" t="s">
        <v>290</v>
      </c>
      <c r="AL483" s="58">
        <v>14</v>
      </c>
      <c r="AM483" s="58">
        <v>0</v>
      </c>
      <c r="AN483" s="58">
        <v>0</v>
      </c>
      <c r="AO483" s="58">
        <v>324</v>
      </c>
      <c r="AP483" s="58">
        <v>12</v>
      </c>
      <c r="AQ483" s="58">
        <v>358</v>
      </c>
      <c r="AR483" s="58">
        <v>0</v>
      </c>
      <c r="AS483" s="58">
        <v>0</v>
      </c>
      <c r="AT483" s="58">
        <v>0</v>
      </c>
      <c r="AU483" s="58" t="s">
        <v>290</v>
      </c>
      <c r="AV483" s="58">
        <v>358</v>
      </c>
      <c r="AW483" s="57"/>
    </row>
    <row r="484" spans="1:49">
      <c r="A484" s="57" t="s">
        <v>2756</v>
      </c>
      <c r="B484" s="57" t="s">
        <v>2757</v>
      </c>
      <c r="C484" s="57"/>
      <c r="D484" s="57" t="s">
        <v>2758</v>
      </c>
      <c r="E484" s="57" t="s">
        <v>2759</v>
      </c>
      <c r="F484" s="57" t="s">
        <v>2760</v>
      </c>
      <c r="G484" s="57" t="s">
        <v>2761</v>
      </c>
      <c r="H484" s="57" t="s">
        <v>288</v>
      </c>
      <c r="I484" s="57" t="s">
        <v>2762</v>
      </c>
      <c r="J484" s="136">
        <v>3096623712</v>
      </c>
      <c r="K484" s="57" t="s">
        <v>162</v>
      </c>
      <c r="L484">
        <v>3</v>
      </c>
      <c r="M484">
        <v>29</v>
      </c>
      <c r="N484">
        <v>19</v>
      </c>
      <c r="O484" s="65">
        <v>51</v>
      </c>
      <c r="P484" s="58">
        <v>83</v>
      </c>
      <c r="Q484" s="58">
        <v>34</v>
      </c>
      <c r="R484" s="58">
        <v>33</v>
      </c>
      <c r="S484" s="58">
        <v>46</v>
      </c>
      <c r="T484" s="58">
        <v>45</v>
      </c>
      <c r="U484" s="58">
        <v>42</v>
      </c>
      <c r="V484" s="58">
        <v>41</v>
      </c>
      <c r="W484" s="58">
        <v>41</v>
      </c>
      <c r="X484" s="58">
        <v>35</v>
      </c>
      <c r="Y484" s="58">
        <v>33</v>
      </c>
      <c r="Z484" s="58">
        <v>0</v>
      </c>
      <c r="AA484" s="58">
        <v>0</v>
      </c>
      <c r="AB484" s="58">
        <v>0</v>
      </c>
      <c r="AC484" s="58">
        <v>0</v>
      </c>
      <c r="AD484" s="58">
        <v>0</v>
      </c>
      <c r="AE484" s="58">
        <v>0</v>
      </c>
      <c r="AF484" s="58">
        <v>0</v>
      </c>
      <c r="AG484" s="58">
        <v>0</v>
      </c>
      <c r="AH484" s="58">
        <v>20</v>
      </c>
      <c r="AI484" s="58">
        <v>0</v>
      </c>
      <c r="AJ484" s="58" t="s">
        <v>290</v>
      </c>
      <c r="AK484" s="58">
        <v>13</v>
      </c>
      <c r="AL484" s="58" t="s">
        <v>290</v>
      </c>
      <c r="AM484" s="58">
        <v>25</v>
      </c>
      <c r="AN484" s="58">
        <v>0</v>
      </c>
      <c r="AO484" s="58">
        <v>397</v>
      </c>
      <c r="AP484" s="58">
        <v>14</v>
      </c>
      <c r="AQ484" s="58">
        <v>228</v>
      </c>
      <c r="AR484" s="58">
        <v>225</v>
      </c>
      <c r="AS484" s="58">
        <v>0</v>
      </c>
      <c r="AT484" s="58">
        <v>0</v>
      </c>
      <c r="AU484" s="58">
        <v>27</v>
      </c>
      <c r="AV484" s="58">
        <v>453</v>
      </c>
      <c r="AW484" s="57"/>
    </row>
    <row r="485" spans="1:49">
      <c r="A485" s="57" t="s">
        <v>2763</v>
      </c>
      <c r="B485" s="57" t="s">
        <v>2764</v>
      </c>
      <c r="C485" s="57" t="s">
        <v>314</v>
      </c>
      <c r="D485" s="57" t="s">
        <v>2765</v>
      </c>
      <c r="E485" s="57" t="s">
        <v>2766</v>
      </c>
      <c r="F485" s="57" t="s">
        <v>2767</v>
      </c>
      <c r="G485" s="57" t="s">
        <v>2761</v>
      </c>
      <c r="H485" s="57" t="s">
        <v>288</v>
      </c>
      <c r="I485" s="57" t="s">
        <v>2768</v>
      </c>
      <c r="J485" s="136">
        <v>3096617000</v>
      </c>
      <c r="K485" s="57" t="s">
        <v>162</v>
      </c>
      <c r="L485">
        <v>9</v>
      </c>
      <c r="M485">
        <v>23.5</v>
      </c>
      <c r="N485">
        <v>12.5</v>
      </c>
      <c r="O485" s="65">
        <v>45</v>
      </c>
      <c r="P485" s="58">
        <v>0</v>
      </c>
      <c r="Q485" s="58">
        <v>0</v>
      </c>
      <c r="R485" s="58">
        <v>0</v>
      </c>
      <c r="S485" s="58">
        <v>0</v>
      </c>
      <c r="T485" s="58">
        <v>0</v>
      </c>
      <c r="U485" s="58">
        <v>0</v>
      </c>
      <c r="V485" s="58">
        <v>0</v>
      </c>
      <c r="W485" s="58">
        <v>0</v>
      </c>
      <c r="X485" s="58">
        <v>0</v>
      </c>
      <c r="Y485" s="58">
        <v>0</v>
      </c>
      <c r="Z485" s="58">
        <v>66</v>
      </c>
      <c r="AA485" s="58">
        <v>73</v>
      </c>
      <c r="AB485" s="58">
        <v>76</v>
      </c>
      <c r="AC485" s="58">
        <v>70</v>
      </c>
      <c r="AD485" s="58">
        <v>0</v>
      </c>
      <c r="AE485" s="58">
        <v>0</v>
      </c>
      <c r="AF485" s="58">
        <v>0</v>
      </c>
      <c r="AG485" s="58">
        <v>0</v>
      </c>
      <c r="AH485" s="58">
        <v>0</v>
      </c>
      <c r="AI485" s="58" t="s">
        <v>290</v>
      </c>
      <c r="AJ485" s="58">
        <v>0</v>
      </c>
      <c r="AK485" s="58" t="s">
        <v>290</v>
      </c>
      <c r="AL485" s="58" t="s">
        <v>290</v>
      </c>
      <c r="AM485" s="58">
        <v>23</v>
      </c>
      <c r="AN485" s="58">
        <v>0</v>
      </c>
      <c r="AO485" s="58">
        <v>247</v>
      </c>
      <c r="AP485" s="58">
        <v>12</v>
      </c>
      <c r="AQ485" s="58">
        <v>135</v>
      </c>
      <c r="AR485" s="58">
        <v>155</v>
      </c>
      <c r="AS485" s="58">
        <v>39</v>
      </c>
      <c r="AT485" s="58">
        <v>52</v>
      </c>
      <c r="AU485" s="58">
        <v>17</v>
      </c>
      <c r="AV485" s="58">
        <v>290</v>
      </c>
      <c r="AW485" s="57"/>
    </row>
    <row r="486" spans="1:49">
      <c r="A486" s="57" t="s">
        <v>2769</v>
      </c>
      <c r="B486" s="57" t="s">
        <v>326</v>
      </c>
      <c r="C486" s="57"/>
      <c r="D486" s="57" t="s">
        <v>2770</v>
      </c>
      <c r="E486" s="57" t="s">
        <v>1978</v>
      </c>
      <c r="F486" s="57" t="s">
        <v>2771</v>
      </c>
      <c r="G486" s="57" t="s">
        <v>2761</v>
      </c>
      <c r="H486" s="57" t="s">
        <v>288</v>
      </c>
      <c r="I486" s="57" t="s">
        <v>2768</v>
      </c>
      <c r="J486" s="136">
        <v>3098297513</v>
      </c>
      <c r="K486" s="57" t="s">
        <v>162</v>
      </c>
      <c r="L486">
        <v>4</v>
      </c>
      <c r="M486">
        <v>24</v>
      </c>
      <c r="N486">
        <v>4.5</v>
      </c>
      <c r="O486" s="65">
        <v>32.5</v>
      </c>
      <c r="P486" s="58">
        <v>69</v>
      </c>
      <c r="Q486" s="58">
        <v>49</v>
      </c>
      <c r="R486" s="58">
        <v>46</v>
      </c>
      <c r="S486" s="58">
        <v>41</v>
      </c>
      <c r="T486" s="58">
        <v>28</v>
      </c>
      <c r="U486" s="58">
        <v>41</v>
      </c>
      <c r="V486" s="58">
        <v>38</v>
      </c>
      <c r="W486" s="58">
        <v>31</v>
      </c>
      <c r="X486" s="58">
        <v>37</v>
      </c>
      <c r="Y486" s="58">
        <v>21</v>
      </c>
      <c r="Z486" s="58">
        <v>0</v>
      </c>
      <c r="AA486" s="58">
        <v>0</v>
      </c>
      <c r="AB486" s="58">
        <v>0</v>
      </c>
      <c r="AC486" s="58">
        <v>0</v>
      </c>
      <c r="AD486" s="58">
        <v>0</v>
      </c>
      <c r="AE486" s="58">
        <v>0</v>
      </c>
      <c r="AF486" s="58">
        <v>0</v>
      </c>
      <c r="AG486" s="58">
        <v>0</v>
      </c>
      <c r="AH486" s="58">
        <v>0</v>
      </c>
      <c r="AI486" s="58">
        <v>0</v>
      </c>
      <c r="AJ486" s="58" t="s">
        <v>290</v>
      </c>
      <c r="AK486" s="58" t="s">
        <v>290</v>
      </c>
      <c r="AL486" s="58">
        <v>16</v>
      </c>
      <c r="AM486" s="58" t="s">
        <v>290</v>
      </c>
      <c r="AN486" s="58">
        <v>0</v>
      </c>
      <c r="AO486" s="58">
        <v>353</v>
      </c>
      <c r="AP486" s="58">
        <v>20</v>
      </c>
      <c r="AQ486" s="58">
        <v>218</v>
      </c>
      <c r="AR486" s="58">
        <v>183</v>
      </c>
      <c r="AS486" s="58">
        <v>0</v>
      </c>
      <c r="AT486" s="58">
        <v>0</v>
      </c>
      <c r="AU486" s="58">
        <v>46</v>
      </c>
      <c r="AV486" s="58">
        <v>401</v>
      </c>
      <c r="AW486" s="57"/>
    </row>
    <row r="487" spans="1:49">
      <c r="A487" s="57" t="s">
        <v>2772</v>
      </c>
      <c r="B487" s="57" t="s">
        <v>319</v>
      </c>
      <c r="C487" s="57" t="s">
        <v>283</v>
      </c>
      <c r="D487" s="57" t="s">
        <v>2773</v>
      </c>
      <c r="E487" s="57" t="s">
        <v>2774</v>
      </c>
      <c r="F487" s="57" t="s">
        <v>2775</v>
      </c>
      <c r="G487" s="57" t="s">
        <v>2761</v>
      </c>
      <c r="H487" s="57" t="s">
        <v>288</v>
      </c>
      <c r="I487" s="57" t="s">
        <v>2762</v>
      </c>
      <c r="J487" s="136">
        <v>3098285954</v>
      </c>
      <c r="K487" s="57" t="s">
        <v>162</v>
      </c>
      <c r="L487">
        <v>1</v>
      </c>
      <c r="M487">
        <v>15</v>
      </c>
      <c r="N487">
        <v>10</v>
      </c>
      <c r="O487" s="65">
        <v>26</v>
      </c>
      <c r="P487" s="58">
        <v>20</v>
      </c>
      <c r="Q487" s="58">
        <v>10</v>
      </c>
      <c r="R487" s="58">
        <v>14</v>
      </c>
      <c r="S487" s="58">
        <v>10</v>
      </c>
      <c r="T487" s="58">
        <v>16</v>
      </c>
      <c r="U487" s="58">
        <v>20</v>
      </c>
      <c r="V487" s="58">
        <v>14</v>
      </c>
      <c r="W487" s="58">
        <v>12</v>
      </c>
      <c r="X487" s="58">
        <v>16</v>
      </c>
      <c r="Y487" s="58">
        <v>14</v>
      </c>
      <c r="Z487" s="58">
        <v>0</v>
      </c>
      <c r="AA487" s="58">
        <v>0</v>
      </c>
      <c r="AB487" s="58">
        <v>0</v>
      </c>
      <c r="AC487" s="58">
        <v>0</v>
      </c>
      <c r="AD487" s="58">
        <v>0</v>
      </c>
      <c r="AE487" s="58">
        <v>0</v>
      </c>
      <c r="AF487" s="58">
        <v>0</v>
      </c>
      <c r="AG487" s="58">
        <v>0</v>
      </c>
      <c r="AH487" s="58" t="s">
        <v>290</v>
      </c>
      <c r="AI487" s="58">
        <v>0</v>
      </c>
      <c r="AJ487" s="58">
        <v>0</v>
      </c>
      <c r="AK487" s="58">
        <v>0</v>
      </c>
      <c r="AL487" s="58">
        <v>0</v>
      </c>
      <c r="AM487" s="58">
        <v>61</v>
      </c>
      <c r="AN487" s="58">
        <v>0</v>
      </c>
      <c r="AO487" s="58">
        <v>78</v>
      </c>
      <c r="AP487" s="58" t="s">
        <v>290</v>
      </c>
      <c r="AQ487" s="58">
        <v>86</v>
      </c>
      <c r="AR487" s="58">
        <v>62</v>
      </c>
      <c r="AS487" s="58">
        <v>0</v>
      </c>
      <c r="AT487" s="58">
        <v>0</v>
      </c>
      <c r="AU487" s="58">
        <v>32</v>
      </c>
      <c r="AV487" s="58">
        <v>148</v>
      </c>
      <c r="AW487" s="57"/>
    </row>
    <row r="488" spans="1:49">
      <c r="A488" s="57" t="s">
        <v>2776</v>
      </c>
      <c r="B488" s="57" t="s">
        <v>2777</v>
      </c>
      <c r="C488" s="57" t="s">
        <v>353</v>
      </c>
      <c r="D488" s="57" t="s">
        <v>2778</v>
      </c>
      <c r="E488" s="57" t="s">
        <v>2779</v>
      </c>
      <c r="F488" s="57" t="s">
        <v>2780</v>
      </c>
      <c r="G488" s="57" t="s">
        <v>2754</v>
      </c>
      <c r="H488" s="57" t="s">
        <v>288</v>
      </c>
      <c r="I488" s="57" t="s">
        <v>2755</v>
      </c>
      <c r="J488" s="136">
        <v>3094543898</v>
      </c>
      <c r="K488" s="57" t="s">
        <v>162</v>
      </c>
      <c r="L488">
        <v>1</v>
      </c>
      <c r="M488">
        <v>5</v>
      </c>
      <c r="N488">
        <v>11</v>
      </c>
      <c r="O488" s="65">
        <v>17</v>
      </c>
      <c r="P488" s="58">
        <v>0</v>
      </c>
      <c r="Q488" s="58">
        <v>0</v>
      </c>
      <c r="R488" s="58">
        <v>0</v>
      </c>
      <c r="S488" s="58">
        <v>0</v>
      </c>
      <c r="T488" s="58">
        <v>0</v>
      </c>
      <c r="U488" s="58">
        <v>0</v>
      </c>
      <c r="V488" s="58">
        <v>0</v>
      </c>
      <c r="W488" s="58">
        <v>0</v>
      </c>
      <c r="X488" s="58">
        <v>0</v>
      </c>
      <c r="Y488" s="58">
        <v>0</v>
      </c>
      <c r="Z488" s="58">
        <v>0</v>
      </c>
      <c r="AA488" s="58">
        <v>0</v>
      </c>
      <c r="AB488" s="58">
        <v>11</v>
      </c>
      <c r="AC488" s="58" t="s">
        <v>290</v>
      </c>
      <c r="AD488" s="58">
        <v>0</v>
      </c>
      <c r="AE488" s="58">
        <v>0</v>
      </c>
      <c r="AF488" s="58">
        <v>0</v>
      </c>
      <c r="AG488" s="58">
        <v>0</v>
      </c>
      <c r="AH488" s="58">
        <v>0</v>
      </c>
      <c r="AI488" s="58">
        <v>0</v>
      </c>
      <c r="AJ488" s="58">
        <v>0</v>
      </c>
      <c r="AK488" s="58" t="s">
        <v>290</v>
      </c>
      <c r="AL488" s="58" t="s">
        <v>290</v>
      </c>
      <c r="AM488" s="58">
        <v>0</v>
      </c>
      <c r="AN488" s="58">
        <v>0</v>
      </c>
      <c r="AO488" s="58" t="s">
        <v>290</v>
      </c>
      <c r="AP488" s="58" t="s">
        <v>290</v>
      </c>
      <c r="AQ488" s="58" t="s">
        <v>290</v>
      </c>
      <c r="AR488" s="58" t="s">
        <v>290</v>
      </c>
      <c r="AS488" s="58" t="s">
        <v>290</v>
      </c>
      <c r="AT488" s="58">
        <v>0</v>
      </c>
      <c r="AU488" s="58">
        <v>14</v>
      </c>
      <c r="AV488" s="58">
        <v>16</v>
      </c>
      <c r="AW488" s="57"/>
    </row>
    <row r="489" spans="1:49">
      <c r="A489" s="57" t="s">
        <v>2781</v>
      </c>
      <c r="B489" s="57" t="s">
        <v>2782</v>
      </c>
      <c r="C489" s="57" t="s">
        <v>314</v>
      </c>
      <c r="D489" s="57" t="s">
        <v>2783</v>
      </c>
      <c r="E489" s="57" t="s">
        <v>2784</v>
      </c>
      <c r="F489" s="57" t="s">
        <v>2785</v>
      </c>
      <c r="G489" s="57" t="s">
        <v>2754</v>
      </c>
      <c r="H489" s="57" t="s">
        <v>288</v>
      </c>
      <c r="I489" s="57" t="s">
        <v>2755</v>
      </c>
      <c r="J489" s="136">
        <v>3094527912</v>
      </c>
      <c r="K489" s="57" t="s">
        <v>162</v>
      </c>
      <c r="L489">
        <v>3.8</v>
      </c>
      <c r="M489">
        <v>18.8</v>
      </c>
      <c r="N489">
        <v>7.9</v>
      </c>
      <c r="O489" s="65">
        <v>30.5</v>
      </c>
      <c r="P489" s="58">
        <v>50</v>
      </c>
      <c r="Q489" s="58">
        <v>14</v>
      </c>
      <c r="R489" s="58">
        <v>22</v>
      </c>
      <c r="S489" s="58">
        <v>19</v>
      </c>
      <c r="T489" s="58">
        <v>19</v>
      </c>
      <c r="U489" s="58">
        <v>17</v>
      </c>
      <c r="V489" s="58">
        <v>17</v>
      </c>
      <c r="W489" s="58">
        <v>11</v>
      </c>
      <c r="X489" s="58">
        <v>10</v>
      </c>
      <c r="Y489" s="58">
        <v>18</v>
      </c>
      <c r="Z489" s="58">
        <v>14</v>
      </c>
      <c r="AA489" s="58" t="s">
        <v>290</v>
      </c>
      <c r="AB489" s="58">
        <v>19</v>
      </c>
      <c r="AC489" s="58">
        <v>10</v>
      </c>
      <c r="AD489" s="58">
        <v>0</v>
      </c>
      <c r="AE489" s="58">
        <v>0</v>
      </c>
      <c r="AF489" s="58">
        <v>0</v>
      </c>
      <c r="AG489" s="58">
        <v>0</v>
      </c>
      <c r="AH489" s="58">
        <v>0</v>
      </c>
      <c r="AI489" s="58">
        <v>0</v>
      </c>
      <c r="AJ489" s="58">
        <v>0</v>
      </c>
      <c r="AK489" s="58" t="s">
        <v>290</v>
      </c>
      <c r="AL489" s="58">
        <v>11</v>
      </c>
      <c r="AM489" s="58" t="s">
        <v>290</v>
      </c>
      <c r="AN489" s="58">
        <v>0</v>
      </c>
      <c r="AO489" s="58">
        <v>207</v>
      </c>
      <c r="AP489" s="58">
        <v>14</v>
      </c>
      <c r="AQ489" s="58">
        <v>122</v>
      </c>
      <c r="AR489" s="58">
        <v>125</v>
      </c>
      <c r="AS489" s="58" t="s">
        <v>290</v>
      </c>
      <c r="AT489" s="58" t="s">
        <v>290</v>
      </c>
      <c r="AU489" s="58">
        <v>10</v>
      </c>
      <c r="AV489" s="58">
        <v>247</v>
      </c>
      <c r="AW489" s="57"/>
    </row>
    <row r="490" spans="1:49">
      <c r="A490" s="57" t="s">
        <v>2786</v>
      </c>
      <c r="B490" s="57" t="s">
        <v>2787</v>
      </c>
      <c r="C490" s="57" t="s">
        <v>353</v>
      </c>
      <c r="D490" s="57" t="s">
        <v>2788</v>
      </c>
      <c r="E490" s="57" t="s">
        <v>2789</v>
      </c>
      <c r="F490" s="57" t="s">
        <v>2790</v>
      </c>
      <c r="G490" s="57" t="s">
        <v>2754</v>
      </c>
      <c r="H490" s="57" t="s">
        <v>288</v>
      </c>
      <c r="I490" s="57" t="s">
        <v>2755</v>
      </c>
      <c r="J490" s="136">
        <v>3098620510</v>
      </c>
      <c r="K490" s="57" t="s">
        <v>162</v>
      </c>
      <c r="L490">
        <v>1</v>
      </c>
      <c r="M490">
        <v>10</v>
      </c>
      <c r="N490">
        <v>6</v>
      </c>
      <c r="O490" s="65">
        <v>17</v>
      </c>
      <c r="P490" s="58">
        <v>42</v>
      </c>
      <c r="Q490" s="58" t="s">
        <v>290</v>
      </c>
      <c r="R490" s="58" t="s">
        <v>290</v>
      </c>
      <c r="S490" s="58" t="s">
        <v>290</v>
      </c>
      <c r="T490" s="58" t="s">
        <v>290</v>
      </c>
      <c r="U490" s="58">
        <v>0</v>
      </c>
      <c r="V490" s="58">
        <v>0</v>
      </c>
      <c r="W490" s="58">
        <v>0</v>
      </c>
      <c r="X490" s="58">
        <v>0</v>
      </c>
      <c r="Y490" s="58">
        <v>0</v>
      </c>
      <c r="Z490" s="58">
        <v>0</v>
      </c>
      <c r="AA490" s="58">
        <v>0</v>
      </c>
      <c r="AB490" s="58">
        <v>0</v>
      </c>
      <c r="AC490" s="58">
        <v>0</v>
      </c>
      <c r="AD490" s="58">
        <v>0</v>
      </c>
      <c r="AE490" s="58">
        <v>0</v>
      </c>
      <c r="AF490" s="58">
        <v>0</v>
      </c>
      <c r="AG490" s="58">
        <v>0</v>
      </c>
      <c r="AH490" s="58">
        <v>0</v>
      </c>
      <c r="AI490" s="58">
        <v>0</v>
      </c>
      <c r="AJ490" s="58">
        <v>0</v>
      </c>
      <c r="AK490" s="58" t="s">
        <v>290</v>
      </c>
      <c r="AL490" s="58" t="s">
        <v>290</v>
      </c>
      <c r="AM490" s="58">
        <v>0</v>
      </c>
      <c r="AN490" s="58">
        <v>0</v>
      </c>
      <c r="AO490" s="58">
        <v>51</v>
      </c>
      <c r="AP490" s="58" t="s">
        <v>290</v>
      </c>
      <c r="AQ490" s="58">
        <v>30</v>
      </c>
      <c r="AR490" s="58">
        <v>30</v>
      </c>
      <c r="AS490" s="58">
        <v>0</v>
      </c>
      <c r="AT490" s="58">
        <v>0</v>
      </c>
      <c r="AU490" s="58" t="s">
        <v>290</v>
      </c>
      <c r="AV490" s="58">
        <v>60</v>
      </c>
      <c r="AW490" s="57"/>
    </row>
    <row r="491" spans="1:49">
      <c r="A491" s="57" t="s">
        <v>2791</v>
      </c>
      <c r="B491" s="57" t="s">
        <v>2792</v>
      </c>
      <c r="C491" s="57" t="s">
        <v>283</v>
      </c>
      <c r="D491" s="57" t="s">
        <v>2793</v>
      </c>
      <c r="E491" s="57" t="s">
        <v>2794</v>
      </c>
      <c r="F491" s="57" t="s">
        <v>2795</v>
      </c>
      <c r="G491" s="57" t="s">
        <v>2761</v>
      </c>
      <c r="H491" s="57" t="s">
        <v>288</v>
      </c>
      <c r="I491" s="57" t="s">
        <v>2796</v>
      </c>
      <c r="J491" s="136">
        <v>3096629900</v>
      </c>
      <c r="K491" s="57" t="s">
        <v>162</v>
      </c>
      <c r="L491">
        <v>6</v>
      </c>
      <c r="M491">
        <v>44</v>
      </c>
      <c r="N491">
        <v>13</v>
      </c>
      <c r="O491" s="65">
        <v>63</v>
      </c>
      <c r="P491" s="58">
        <v>70</v>
      </c>
      <c r="Q491" s="58">
        <v>25</v>
      </c>
      <c r="R491" s="58">
        <v>25</v>
      </c>
      <c r="S491" s="58">
        <v>26</v>
      </c>
      <c r="T491" s="58">
        <v>33</v>
      </c>
      <c r="U491" s="58">
        <v>27</v>
      </c>
      <c r="V491" s="58">
        <v>31</v>
      </c>
      <c r="W491" s="58">
        <v>36</v>
      </c>
      <c r="X491" s="58">
        <v>31</v>
      </c>
      <c r="Y491" s="58">
        <v>27</v>
      </c>
      <c r="Z491" s="58">
        <v>44</v>
      </c>
      <c r="AA491" s="58">
        <v>30</v>
      </c>
      <c r="AB491" s="58">
        <v>36</v>
      </c>
      <c r="AC491" s="58">
        <v>21</v>
      </c>
      <c r="AD491" s="58">
        <v>0</v>
      </c>
      <c r="AE491" s="58">
        <v>0</v>
      </c>
      <c r="AF491" s="58">
        <v>0</v>
      </c>
      <c r="AG491" s="58">
        <v>0</v>
      </c>
      <c r="AH491" s="58">
        <v>0</v>
      </c>
      <c r="AI491" s="58">
        <v>0</v>
      </c>
      <c r="AJ491" s="58">
        <v>0</v>
      </c>
      <c r="AK491" s="58">
        <v>43</v>
      </c>
      <c r="AL491" s="58">
        <v>22</v>
      </c>
      <c r="AM491" s="58" t="s">
        <v>290</v>
      </c>
      <c r="AN491" s="58">
        <v>0</v>
      </c>
      <c r="AO491" s="58">
        <v>349</v>
      </c>
      <c r="AP491" s="58">
        <v>40</v>
      </c>
      <c r="AQ491" s="58">
        <v>237</v>
      </c>
      <c r="AR491" s="58">
        <v>225</v>
      </c>
      <c r="AS491" s="58">
        <v>13</v>
      </c>
      <c r="AT491" s="58">
        <v>16</v>
      </c>
      <c r="AU491" s="58">
        <v>62</v>
      </c>
      <c r="AV491" s="58">
        <v>462</v>
      </c>
      <c r="AW491" s="57"/>
    </row>
    <row r="492" spans="1:49">
      <c r="A492" s="57" t="s">
        <v>2797</v>
      </c>
      <c r="B492" s="57" t="s">
        <v>2798</v>
      </c>
      <c r="C492" s="57" t="s">
        <v>283</v>
      </c>
      <c r="D492" s="57" t="s">
        <v>2260</v>
      </c>
      <c r="E492" s="57" t="s">
        <v>2799</v>
      </c>
      <c r="F492" s="57" t="s">
        <v>2800</v>
      </c>
      <c r="G492" s="57" t="s">
        <v>2801</v>
      </c>
      <c r="H492" s="57" t="s">
        <v>288</v>
      </c>
      <c r="I492" s="57" t="s">
        <v>2802</v>
      </c>
      <c r="J492" s="136">
        <v>6303556607</v>
      </c>
      <c r="K492" s="57" t="s">
        <v>163</v>
      </c>
      <c r="L492">
        <v>3</v>
      </c>
      <c r="M492">
        <v>21</v>
      </c>
      <c r="N492">
        <v>4</v>
      </c>
      <c r="O492" s="65">
        <v>28</v>
      </c>
      <c r="P492" s="58">
        <v>72</v>
      </c>
      <c r="Q492" s="58">
        <v>32</v>
      </c>
      <c r="R492" s="58">
        <v>18</v>
      </c>
      <c r="S492" s="58">
        <v>22</v>
      </c>
      <c r="T492" s="58">
        <v>21</v>
      </c>
      <c r="U492" s="58">
        <v>20</v>
      </c>
      <c r="V492" s="58">
        <v>13</v>
      </c>
      <c r="W492" s="58" t="s">
        <v>290</v>
      </c>
      <c r="X492" s="58" t="s">
        <v>290</v>
      </c>
      <c r="Y492" s="58">
        <v>11</v>
      </c>
      <c r="Z492" s="58">
        <v>0</v>
      </c>
      <c r="AA492" s="58">
        <v>0</v>
      </c>
      <c r="AB492" s="58">
        <v>0</v>
      </c>
      <c r="AC492" s="58">
        <v>0</v>
      </c>
      <c r="AD492" s="58">
        <v>0</v>
      </c>
      <c r="AE492" s="58">
        <v>0</v>
      </c>
      <c r="AF492" s="58">
        <v>0</v>
      </c>
      <c r="AG492" s="58">
        <v>0</v>
      </c>
      <c r="AH492" s="58">
        <v>0</v>
      </c>
      <c r="AI492" s="58">
        <v>0</v>
      </c>
      <c r="AJ492" s="58">
        <v>0</v>
      </c>
      <c r="AK492" s="58" t="s">
        <v>290</v>
      </c>
      <c r="AL492" s="58" t="s">
        <v>290</v>
      </c>
      <c r="AM492" s="58" t="s">
        <v>290</v>
      </c>
      <c r="AN492" s="58">
        <v>0</v>
      </c>
      <c r="AO492" s="58">
        <v>193</v>
      </c>
      <c r="AP492" s="58">
        <v>25</v>
      </c>
      <c r="AQ492" s="58">
        <v>118</v>
      </c>
      <c r="AR492" s="58">
        <v>109</v>
      </c>
      <c r="AS492" s="58">
        <v>0</v>
      </c>
      <c r="AT492" s="58">
        <v>0</v>
      </c>
      <c r="AU492" s="58">
        <v>0</v>
      </c>
      <c r="AV492" s="58">
        <v>227</v>
      </c>
      <c r="AW492" s="57"/>
    </row>
    <row r="493" spans="1:49">
      <c r="A493" s="57" t="s">
        <v>2803</v>
      </c>
      <c r="B493" s="57" t="s">
        <v>2804</v>
      </c>
      <c r="C493" s="57"/>
      <c r="D493" s="57" t="s">
        <v>490</v>
      </c>
      <c r="E493" s="57" t="s">
        <v>2805</v>
      </c>
      <c r="F493" s="57" t="s">
        <v>2806</v>
      </c>
      <c r="G493" s="57" t="s">
        <v>2807</v>
      </c>
      <c r="H493" s="57" t="s">
        <v>288</v>
      </c>
      <c r="I493" s="57" t="s">
        <v>2808</v>
      </c>
      <c r="J493" s="136">
        <v>6309710184</v>
      </c>
      <c r="K493" s="57" t="s">
        <v>163</v>
      </c>
      <c r="L493">
        <v>1</v>
      </c>
      <c r="M493">
        <v>12.6</v>
      </c>
      <c r="N493">
        <v>3.4</v>
      </c>
      <c r="O493" s="65">
        <v>17</v>
      </c>
      <c r="P493" s="58">
        <v>0</v>
      </c>
      <c r="Q493" s="58">
        <v>15</v>
      </c>
      <c r="R493" s="58">
        <v>18</v>
      </c>
      <c r="S493" s="58">
        <v>19</v>
      </c>
      <c r="T493" s="58">
        <v>11</v>
      </c>
      <c r="U493" s="58">
        <v>15</v>
      </c>
      <c r="V493" s="58">
        <v>10</v>
      </c>
      <c r="W493" s="58">
        <v>11</v>
      </c>
      <c r="X493" s="58">
        <v>22</v>
      </c>
      <c r="Y493" s="58">
        <v>11</v>
      </c>
      <c r="Z493" s="58">
        <v>0</v>
      </c>
      <c r="AA493" s="58">
        <v>0</v>
      </c>
      <c r="AB493" s="58">
        <v>0</v>
      </c>
      <c r="AC493" s="58">
        <v>0</v>
      </c>
      <c r="AD493" s="58">
        <v>29</v>
      </c>
      <c r="AE493" s="58">
        <v>0</v>
      </c>
      <c r="AF493" s="58">
        <v>0</v>
      </c>
      <c r="AG493" s="58">
        <v>0</v>
      </c>
      <c r="AH493" s="58" t="s">
        <v>290</v>
      </c>
      <c r="AI493" s="58">
        <v>0</v>
      </c>
      <c r="AJ493" s="58">
        <v>0</v>
      </c>
      <c r="AK493" s="58">
        <v>18</v>
      </c>
      <c r="AL493" s="58" t="s">
        <v>290</v>
      </c>
      <c r="AM493" s="58" t="s">
        <v>290</v>
      </c>
      <c r="AN493" s="58">
        <v>0</v>
      </c>
      <c r="AO493" s="58">
        <v>114</v>
      </c>
      <c r="AP493" s="58">
        <v>20</v>
      </c>
      <c r="AQ493" s="58">
        <v>85</v>
      </c>
      <c r="AR493" s="58">
        <v>80</v>
      </c>
      <c r="AS493" s="58">
        <v>0</v>
      </c>
      <c r="AT493" s="58">
        <v>0</v>
      </c>
      <c r="AU493" s="58">
        <v>24</v>
      </c>
      <c r="AV493" s="58">
        <v>165</v>
      </c>
      <c r="AW493" s="57"/>
    </row>
    <row r="494" spans="1:49">
      <c r="A494" s="57" t="s">
        <v>2809</v>
      </c>
      <c r="B494" s="57" t="s">
        <v>2810</v>
      </c>
      <c r="C494" s="57" t="s">
        <v>283</v>
      </c>
      <c r="D494" s="57" t="s">
        <v>2811</v>
      </c>
      <c r="E494" s="57" t="s">
        <v>2812</v>
      </c>
      <c r="F494" s="57" t="s">
        <v>2813</v>
      </c>
      <c r="G494" s="57" t="s">
        <v>2814</v>
      </c>
      <c r="H494" s="57" t="s">
        <v>288</v>
      </c>
      <c r="I494" s="57" t="s">
        <v>2815</v>
      </c>
      <c r="J494" s="136">
        <v>6307730396</v>
      </c>
      <c r="K494" s="57" t="s">
        <v>163</v>
      </c>
      <c r="L494">
        <v>3</v>
      </c>
      <c r="M494">
        <v>7</v>
      </c>
      <c r="N494">
        <v>2</v>
      </c>
      <c r="O494" s="65">
        <v>12</v>
      </c>
      <c r="P494" s="58">
        <v>30</v>
      </c>
      <c r="Q494" s="58">
        <v>17</v>
      </c>
      <c r="R494" s="58" t="s">
        <v>290</v>
      </c>
      <c r="S494" s="58">
        <v>13</v>
      </c>
      <c r="T494" s="58">
        <v>12</v>
      </c>
      <c r="U494" s="58" t="s">
        <v>290</v>
      </c>
      <c r="V494" s="58" t="s">
        <v>290</v>
      </c>
      <c r="W494" s="58" t="s">
        <v>290</v>
      </c>
      <c r="X494" s="58">
        <v>0</v>
      </c>
      <c r="Y494" s="58">
        <v>0</v>
      </c>
      <c r="Z494" s="58">
        <v>0</v>
      </c>
      <c r="AA494" s="58">
        <v>0</v>
      </c>
      <c r="AB494" s="58">
        <v>0</v>
      </c>
      <c r="AC494" s="58">
        <v>0</v>
      </c>
      <c r="AD494" s="58">
        <v>0</v>
      </c>
      <c r="AE494" s="58">
        <v>0</v>
      </c>
      <c r="AF494" s="58">
        <v>0</v>
      </c>
      <c r="AG494" s="58">
        <v>0</v>
      </c>
      <c r="AH494" s="58">
        <v>0</v>
      </c>
      <c r="AI494" s="58">
        <v>0</v>
      </c>
      <c r="AJ494" s="58">
        <v>0</v>
      </c>
      <c r="AK494" s="58" t="s">
        <v>290</v>
      </c>
      <c r="AL494" s="58">
        <v>0</v>
      </c>
      <c r="AM494" s="58" t="s">
        <v>290</v>
      </c>
      <c r="AN494" s="58">
        <v>0</v>
      </c>
      <c r="AO494" s="58">
        <v>86</v>
      </c>
      <c r="AP494" s="58" t="s">
        <v>290</v>
      </c>
      <c r="AQ494" s="58">
        <v>47</v>
      </c>
      <c r="AR494" s="58">
        <v>47</v>
      </c>
      <c r="AS494" s="58">
        <v>0</v>
      </c>
      <c r="AT494" s="58">
        <v>0</v>
      </c>
      <c r="AU494" s="58">
        <v>0</v>
      </c>
      <c r="AV494" s="58">
        <v>94</v>
      </c>
      <c r="AW494" s="57"/>
    </row>
    <row r="495" spans="1:49">
      <c r="A495" s="57" t="s">
        <v>2816</v>
      </c>
      <c r="B495" s="57" t="s">
        <v>2817</v>
      </c>
      <c r="C495" s="57" t="s">
        <v>283</v>
      </c>
      <c r="D495" s="57" t="s">
        <v>592</v>
      </c>
      <c r="E495" s="57" t="s">
        <v>1367</v>
      </c>
      <c r="F495" s="57" t="s">
        <v>2818</v>
      </c>
      <c r="G495" s="57" t="s">
        <v>2819</v>
      </c>
      <c r="H495" s="57" t="s">
        <v>288</v>
      </c>
      <c r="I495" s="57" t="s">
        <v>2820</v>
      </c>
      <c r="J495" s="136">
        <v>6303231642</v>
      </c>
      <c r="K495" s="57" t="s">
        <v>163</v>
      </c>
      <c r="L495">
        <v>2</v>
      </c>
      <c r="M495">
        <v>22</v>
      </c>
      <c r="N495">
        <v>4</v>
      </c>
      <c r="O495" s="65">
        <v>28</v>
      </c>
      <c r="P495" s="58">
        <v>39</v>
      </c>
      <c r="Q495" s="58">
        <v>22</v>
      </c>
      <c r="R495" s="58">
        <v>16</v>
      </c>
      <c r="S495" s="58">
        <v>19</v>
      </c>
      <c r="T495" s="58">
        <v>14</v>
      </c>
      <c r="U495" s="58" t="s">
        <v>290</v>
      </c>
      <c r="V495" s="58">
        <v>14</v>
      </c>
      <c r="W495" s="58">
        <v>20</v>
      </c>
      <c r="X495" s="58">
        <v>13</v>
      </c>
      <c r="Y495" s="58">
        <v>23</v>
      </c>
      <c r="Z495" s="58">
        <v>0</v>
      </c>
      <c r="AA495" s="58">
        <v>0</v>
      </c>
      <c r="AB495" s="58">
        <v>0</v>
      </c>
      <c r="AC495" s="58">
        <v>0</v>
      </c>
      <c r="AD495" s="58">
        <v>0</v>
      </c>
      <c r="AE495" s="58">
        <v>0</v>
      </c>
      <c r="AF495" s="58">
        <v>0</v>
      </c>
      <c r="AG495" s="58">
        <v>0</v>
      </c>
      <c r="AH495" s="58">
        <v>0</v>
      </c>
      <c r="AI495" s="58">
        <v>0</v>
      </c>
      <c r="AJ495" s="58">
        <v>0</v>
      </c>
      <c r="AK495" s="58">
        <v>0</v>
      </c>
      <c r="AL495" s="58">
        <v>0</v>
      </c>
      <c r="AM495" s="58">
        <v>0</v>
      </c>
      <c r="AN495" s="58">
        <v>0</v>
      </c>
      <c r="AO495" s="58">
        <v>187</v>
      </c>
      <c r="AP495" s="58">
        <v>0</v>
      </c>
      <c r="AQ495" s="58">
        <v>100</v>
      </c>
      <c r="AR495" s="58">
        <v>87</v>
      </c>
      <c r="AS495" s="58">
        <v>0</v>
      </c>
      <c r="AT495" s="58">
        <v>0</v>
      </c>
      <c r="AU495" s="58" t="s">
        <v>290</v>
      </c>
      <c r="AV495" s="58">
        <v>187</v>
      </c>
      <c r="AW495" s="57"/>
    </row>
    <row r="496" spans="1:49">
      <c r="A496" s="57" t="s">
        <v>2821</v>
      </c>
      <c r="B496" s="57" t="s">
        <v>2822</v>
      </c>
      <c r="C496" s="57"/>
      <c r="D496" s="57" t="s">
        <v>2823</v>
      </c>
      <c r="E496" s="57" t="s">
        <v>2824</v>
      </c>
      <c r="F496" s="57" t="s">
        <v>2825</v>
      </c>
      <c r="G496" s="57" t="s">
        <v>2826</v>
      </c>
      <c r="H496" s="57" t="s">
        <v>288</v>
      </c>
      <c r="I496" s="57" t="s">
        <v>2827</v>
      </c>
      <c r="J496" s="136">
        <v>6306685800</v>
      </c>
      <c r="K496" s="57" t="s">
        <v>163</v>
      </c>
      <c r="L496">
        <v>5</v>
      </c>
      <c r="M496">
        <v>45.9</v>
      </c>
      <c r="N496">
        <v>26</v>
      </c>
      <c r="O496" s="65">
        <v>76.900000000000006</v>
      </c>
      <c r="P496" s="58">
        <v>0</v>
      </c>
      <c r="Q496" s="58">
        <v>0</v>
      </c>
      <c r="R496" s="58">
        <v>0</v>
      </c>
      <c r="S496" s="58">
        <v>0</v>
      </c>
      <c r="T496" s="58">
        <v>0</v>
      </c>
      <c r="U496" s="58">
        <v>0</v>
      </c>
      <c r="V496" s="58">
        <v>0</v>
      </c>
      <c r="W496" s="58">
        <v>0</v>
      </c>
      <c r="X496" s="58">
        <v>0</v>
      </c>
      <c r="Y496" s="58">
        <v>0</v>
      </c>
      <c r="Z496" s="58">
        <v>183</v>
      </c>
      <c r="AA496" s="58">
        <v>170</v>
      </c>
      <c r="AB496" s="58">
        <v>165</v>
      </c>
      <c r="AC496" s="58">
        <v>180</v>
      </c>
      <c r="AD496" s="58">
        <v>0</v>
      </c>
      <c r="AE496" s="58">
        <v>0</v>
      </c>
      <c r="AF496" s="58">
        <v>0</v>
      </c>
      <c r="AG496" s="58">
        <v>0</v>
      </c>
      <c r="AH496" s="58">
        <v>0</v>
      </c>
      <c r="AI496" s="58">
        <v>0</v>
      </c>
      <c r="AJ496" s="58">
        <v>0</v>
      </c>
      <c r="AK496" s="58">
        <v>27</v>
      </c>
      <c r="AL496" s="58">
        <v>13</v>
      </c>
      <c r="AM496" s="58">
        <v>70</v>
      </c>
      <c r="AN496" s="58" t="s">
        <v>290</v>
      </c>
      <c r="AO496" s="58">
        <v>565</v>
      </c>
      <c r="AP496" s="58">
        <v>21</v>
      </c>
      <c r="AQ496" s="58">
        <v>348</v>
      </c>
      <c r="AR496" s="58">
        <v>350</v>
      </c>
      <c r="AS496" s="58">
        <v>0</v>
      </c>
      <c r="AT496" s="58">
        <v>0</v>
      </c>
      <c r="AU496" s="58">
        <v>11</v>
      </c>
      <c r="AV496" s="58">
        <v>698</v>
      </c>
      <c r="AW496" s="57"/>
    </row>
    <row r="497" spans="1:49">
      <c r="A497" s="57" t="s">
        <v>2828</v>
      </c>
      <c r="B497" s="57" t="s">
        <v>1585</v>
      </c>
      <c r="C497" s="57" t="s">
        <v>283</v>
      </c>
      <c r="D497" s="57" t="s">
        <v>2829</v>
      </c>
      <c r="E497" s="57" t="s">
        <v>2830</v>
      </c>
      <c r="F497" s="57" t="s">
        <v>2831</v>
      </c>
      <c r="G497" s="57" t="s">
        <v>2832</v>
      </c>
      <c r="H497" s="57" t="s">
        <v>288</v>
      </c>
      <c r="I497" s="57" t="s">
        <v>2833</v>
      </c>
      <c r="J497" s="136">
        <v>6308943263</v>
      </c>
      <c r="K497" s="57" t="s">
        <v>163</v>
      </c>
      <c r="L497">
        <v>1</v>
      </c>
      <c r="M497">
        <v>22</v>
      </c>
      <c r="N497">
        <v>2</v>
      </c>
      <c r="O497" s="65">
        <v>25</v>
      </c>
      <c r="P497" s="58">
        <v>53</v>
      </c>
      <c r="Q497" s="58">
        <v>18</v>
      </c>
      <c r="R497" s="58">
        <v>16</v>
      </c>
      <c r="S497" s="58">
        <v>17</v>
      </c>
      <c r="T497" s="58">
        <v>13</v>
      </c>
      <c r="U497" s="58">
        <v>15</v>
      </c>
      <c r="V497" s="58">
        <v>16</v>
      </c>
      <c r="W497" s="58">
        <v>18</v>
      </c>
      <c r="X497" s="58">
        <v>11</v>
      </c>
      <c r="Y497" s="58">
        <v>17</v>
      </c>
      <c r="Z497" s="58">
        <v>0</v>
      </c>
      <c r="AA497" s="58">
        <v>0</v>
      </c>
      <c r="AB497" s="58">
        <v>0</v>
      </c>
      <c r="AC497" s="58">
        <v>0</v>
      </c>
      <c r="AD497" s="58">
        <v>0</v>
      </c>
      <c r="AE497" s="58">
        <v>0</v>
      </c>
      <c r="AF497" s="58">
        <v>0</v>
      </c>
      <c r="AG497" s="58">
        <v>0</v>
      </c>
      <c r="AH497" s="58">
        <v>0</v>
      </c>
      <c r="AI497" s="58">
        <v>0</v>
      </c>
      <c r="AJ497" s="58">
        <v>0</v>
      </c>
      <c r="AK497" s="58" t="s">
        <v>290</v>
      </c>
      <c r="AL497" s="58" t="s">
        <v>290</v>
      </c>
      <c r="AM497" s="58" t="s">
        <v>290</v>
      </c>
      <c r="AN497" s="58" t="s">
        <v>290</v>
      </c>
      <c r="AO497" s="58">
        <v>157</v>
      </c>
      <c r="AP497" s="58">
        <v>14</v>
      </c>
      <c r="AQ497" s="58">
        <v>95</v>
      </c>
      <c r="AR497" s="58">
        <v>99</v>
      </c>
      <c r="AS497" s="58">
        <v>0</v>
      </c>
      <c r="AT497" s="58">
        <v>0</v>
      </c>
      <c r="AU497" s="58" t="s">
        <v>290</v>
      </c>
      <c r="AV497" s="58">
        <v>194</v>
      </c>
      <c r="AW497" s="57"/>
    </row>
    <row r="498" spans="1:49">
      <c r="A498" s="57" t="s">
        <v>2834</v>
      </c>
      <c r="B498" s="57" t="s">
        <v>2835</v>
      </c>
      <c r="C498" s="57" t="s">
        <v>314</v>
      </c>
      <c r="D498" s="57" t="s">
        <v>2836</v>
      </c>
      <c r="E498" s="57" t="s">
        <v>2837</v>
      </c>
      <c r="F498" s="57" t="s">
        <v>2838</v>
      </c>
      <c r="G498" s="57" t="s">
        <v>2839</v>
      </c>
      <c r="H498" s="57" t="s">
        <v>288</v>
      </c>
      <c r="I498" s="57" t="s">
        <v>2840</v>
      </c>
      <c r="J498" s="136">
        <v>6305303460</v>
      </c>
      <c r="K498" s="57" t="s">
        <v>163</v>
      </c>
      <c r="L498">
        <v>7.5</v>
      </c>
      <c r="M498">
        <v>30</v>
      </c>
      <c r="N498">
        <v>8.5</v>
      </c>
      <c r="O498" s="65">
        <v>46</v>
      </c>
      <c r="P498" s="58">
        <v>0</v>
      </c>
      <c r="Q498" s="58">
        <v>0</v>
      </c>
      <c r="R498" s="58">
        <v>0</v>
      </c>
      <c r="S498" s="58">
        <v>0</v>
      </c>
      <c r="T498" s="58">
        <v>0</v>
      </c>
      <c r="U498" s="58">
        <v>0</v>
      </c>
      <c r="V498" s="58">
        <v>0</v>
      </c>
      <c r="W498" s="58">
        <v>0</v>
      </c>
      <c r="X498" s="58">
        <v>0</v>
      </c>
      <c r="Y498" s="58">
        <v>0</v>
      </c>
      <c r="Z498" s="58">
        <v>92</v>
      </c>
      <c r="AA498" s="58">
        <v>108</v>
      </c>
      <c r="AB498" s="58">
        <v>90</v>
      </c>
      <c r="AC498" s="58">
        <v>82</v>
      </c>
      <c r="AD498" s="58">
        <v>0</v>
      </c>
      <c r="AE498" s="58">
        <v>0</v>
      </c>
      <c r="AF498" s="58">
        <v>0</v>
      </c>
      <c r="AG498" s="58">
        <v>0</v>
      </c>
      <c r="AH498" s="58">
        <v>0</v>
      </c>
      <c r="AI498" s="58">
        <v>0</v>
      </c>
      <c r="AJ498" s="58">
        <v>10</v>
      </c>
      <c r="AK498" s="58" t="s">
        <v>290</v>
      </c>
      <c r="AL498" s="58">
        <v>34</v>
      </c>
      <c r="AM498" s="58">
        <v>81</v>
      </c>
      <c r="AN498" s="58" t="s">
        <v>290</v>
      </c>
      <c r="AO498" s="58">
        <v>214</v>
      </c>
      <c r="AP498" s="58">
        <v>22</v>
      </c>
      <c r="AQ498" s="58">
        <v>168</v>
      </c>
      <c r="AR498" s="58">
        <v>204</v>
      </c>
      <c r="AS498" s="58">
        <v>42</v>
      </c>
      <c r="AT498" s="58">
        <v>40</v>
      </c>
      <c r="AU498" s="58">
        <v>25</v>
      </c>
      <c r="AV498" s="58">
        <v>372</v>
      </c>
      <c r="AW498" s="57"/>
    </row>
    <row r="499" spans="1:49">
      <c r="A499" s="57" t="s">
        <v>2841</v>
      </c>
      <c r="B499" s="57" t="s">
        <v>2842</v>
      </c>
      <c r="C499" s="57" t="s">
        <v>353</v>
      </c>
      <c r="D499" s="57" t="s">
        <v>383</v>
      </c>
      <c r="E499" s="57" t="s">
        <v>2843</v>
      </c>
      <c r="F499" s="57" t="s">
        <v>2844</v>
      </c>
      <c r="G499" s="57" t="s">
        <v>2845</v>
      </c>
      <c r="H499" s="57" t="s">
        <v>288</v>
      </c>
      <c r="I499" s="57" t="s">
        <v>2846</v>
      </c>
      <c r="J499" s="136">
        <v>6306682625</v>
      </c>
      <c r="K499" s="57" t="s">
        <v>163</v>
      </c>
      <c r="L499">
        <v>1</v>
      </c>
      <c r="M499">
        <v>13.4</v>
      </c>
      <c r="N499">
        <v>2.4</v>
      </c>
      <c r="O499" s="65">
        <v>16.8</v>
      </c>
      <c r="P499" s="58">
        <v>45</v>
      </c>
      <c r="Q499" s="58">
        <v>17</v>
      </c>
      <c r="R499" s="58">
        <v>18</v>
      </c>
      <c r="S499" s="58">
        <v>22</v>
      </c>
      <c r="T499" s="58">
        <v>15</v>
      </c>
      <c r="U499" s="58">
        <v>16</v>
      </c>
      <c r="V499" s="58">
        <v>20</v>
      </c>
      <c r="W499" s="58">
        <v>16</v>
      </c>
      <c r="X499" s="58">
        <v>21</v>
      </c>
      <c r="Y499" s="58" t="s">
        <v>290</v>
      </c>
      <c r="Z499" s="58">
        <v>0</v>
      </c>
      <c r="AA499" s="58">
        <v>0</v>
      </c>
      <c r="AB499" s="58">
        <v>0</v>
      </c>
      <c r="AC499" s="58">
        <v>0</v>
      </c>
      <c r="AD499" s="58">
        <v>0</v>
      </c>
      <c r="AE499" s="58">
        <v>0</v>
      </c>
      <c r="AF499" s="58">
        <v>0</v>
      </c>
      <c r="AG499" s="58">
        <v>0</v>
      </c>
      <c r="AH499" s="58">
        <v>0</v>
      </c>
      <c r="AI499" s="58">
        <v>0</v>
      </c>
      <c r="AJ499" s="58">
        <v>0</v>
      </c>
      <c r="AK499" s="58">
        <v>17</v>
      </c>
      <c r="AL499" s="58" t="s">
        <v>290</v>
      </c>
      <c r="AM499" s="58">
        <v>31</v>
      </c>
      <c r="AN499" s="58">
        <v>0</v>
      </c>
      <c r="AO499" s="58">
        <v>117</v>
      </c>
      <c r="AP499" s="58">
        <v>32</v>
      </c>
      <c r="AQ499" s="58">
        <v>111</v>
      </c>
      <c r="AR499" s="58">
        <v>87</v>
      </c>
      <c r="AS499" s="58">
        <v>0</v>
      </c>
      <c r="AT499" s="58">
        <v>0</v>
      </c>
      <c r="AU499" s="58">
        <v>28</v>
      </c>
      <c r="AV499" s="58">
        <v>198</v>
      </c>
      <c r="AW499" s="57"/>
    </row>
    <row r="500" spans="1:49">
      <c r="A500" s="57" t="s">
        <v>2847</v>
      </c>
      <c r="B500" s="57" t="s">
        <v>2848</v>
      </c>
      <c r="C500" s="57" t="s">
        <v>314</v>
      </c>
      <c r="D500" s="57" t="s">
        <v>519</v>
      </c>
      <c r="E500" s="57" t="s">
        <v>2849</v>
      </c>
      <c r="F500" s="57" t="s">
        <v>2850</v>
      </c>
      <c r="G500" s="57" t="s">
        <v>2851</v>
      </c>
      <c r="H500" s="57" t="s">
        <v>288</v>
      </c>
      <c r="I500" s="57" t="s">
        <v>2852</v>
      </c>
      <c r="J500" s="136">
        <v>6309323196</v>
      </c>
      <c r="K500" s="57" t="s">
        <v>163</v>
      </c>
      <c r="L500">
        <v>3</v>
      </c>
      <c r="M500">
        <v>13</v>
      </c>
      <c r="N500">
        <v>8</v>
      </c>
      <c r="O500" s="65">
        <v>24</v>
      </c>
      <c r="P500" s="58">
        <v>58</v>
      </c>
      <c r="Q500" s="58">
        <v>32</v>
      </c>
      <c r="R500" s="58">
        <v>24</v>
      </c>
      <c r="S500" s="58">
        <v>22</v>
      </c>
      <c r="T500" s="58">
        <v>24</v>
      </c>
      <c r="U500" s="58">
        <v>18</v>
      </c>
      <c r="V500" s="58">
        <v>15</v>
      </c>
      <c r="W500" s="58">
        <v>15</v>
      </c>
      <c r="X500" s="58">
        <v>13</v>
      </c>
      <c r="Y500" s="58">
        <v>15</v>
      </c>
      <c r="Z500" s="58">
        <v>0</v>
      </c>
      <c r="AA500" s="58">
        <v>0</v>
      </c>
      <c r="AB500" s="58">
        <v>0</v>
      </c>
      <c r="AC500" s="58">
        <v>0</v>
      </c>
      <c r="AD500" s="58">
        <v>0</v>
      </c>
      <c r="AE500" s="58">
        <v>0</v>
      </c>
      <c r="AF500" s="58">
        <v>0</v>
      </c>
      <c r="AG500" s="58">
        <v>0</v>
      </c>
      <c r="AH500" s="58">
        <v>0</v>
      </c>
      <c r="AI500" s="58">
        <v>0</v>
      </c>
      <c r="AJ500" s="58">
        <v>0</v>
      </c>
      <c r="AK500" s="58" t="s">
        <v>290</v>
      </c>
      <c r="AL500" s="58" t="s">
        <v>290</v>
      </c>
      <c r="AM500" s="58" t="s">
        <v>290</v>
      </c>
      <c r="AN500" s="58">
        <v>0</v>
      </c>
      <c r="AO500" s="58">
        <v>220</v>
      </c>
      <c r="AP500" s="58" t="s">
        <v>290</v>
      </c>
      <c r="AQ500" s="58">
        <v>131</v>
      </c>
      <c r="AR500" s="58">
        <v>105</v>
      </c>
      <c r="AS500" s="58">
        <v>0</v>
      </c>
      <c r="AT500" s="58">
        <v>0</v>
      </c>
      <c r="AU500" s="58">
        <v>0</v>
      </c>
      <c r="AV500" s="58">
        <v>236</v>
      </c>
      <c r="AW500" s="57"/>
    </row>
    <row r="501" spans="1:49">
      <c r="A501" s="57" t="s">
        <v>2853</v>
      </c>
      <c r="B501" s="57" t="s">
        <v>786</v>
      </c>
      <c r="C501" s="57" t="s">
        <v>314</v>
      </c>
      <c r="D501" s="57" t="s">
        <v>2854</v>
      </c>
      <c r="E501" s="57" t="s">
        <v>1392</v>
      </c>
      <c r="F501" s="57" t="s">
        <v>2855</v>
      </c>
      <c r="G501" s="57" t="s">
        <v>2856</v>
      </c>
      <c r="H501" s="57" t="s">
        <v>288</v>
      </c>
      <c r="I501" s="57" t="s">
        <v>2857</v>
      </c>
      <c r="J501" s="136">
        <v>6309694306</v>
      </c>
      <c r="K501" s="57" t="s">
        <v>163</v>
      </c>
      <c r="L501">
        <v>2</v>
      </c>
      <c r="M501">
        <v>22</v>
      </c>
      <c r="N501">
        <v>12</v>
      </c>
      <c r="O501" s="65">
        <v>36</v>
      </c>
      <c r="P501" s="58">
        <v>74</v>
      </c>
      <c r="Q501" s="58">
        <v>45</v>
      </c>
      <c r="R501" s="58">
        <v>47</v>
      </c>
      <c r="S501" s="58">
        <v>38</v>
      </c>
      <c r="T501" s="58">
        <v>32</v>
      </c>
      <c r="U501" s="58">
        <v>40</v>
      </c>
      <c r="V501" s="58">
        <v>45</v>
      </c>
      <c r="W501" s="58">
        <v>38</v>
      </c>
      <c r="X501" s="58">
        <v>39</v>
      </c>
      <c r="Y501" s="58">
        <v>31</v>
      </c>
      <c r="Z501" s="58">
        <v>0</v>
      </c>
      <c r="AA501" s="58">
        <v>0</v>
      </c>
      <c r="AB501" s="58">
        <v>0</v>
      </c>
      <c r="AC501" s="58">
        <v>0</v>
      </c>
      <c r="AD501" s="58">
        <v>0</v>
      </c>
      <c r="AE501" s="58">
        <v>0</v>
      </c>
      <c r="AF501" s="58">
        <v>0</v>
      </c>
      <c r="AG501" s="58">
        <v>0</v>
      </c>
      <c r="AH501" s="58">
        <v>0</v>
      </c>
      <c r="AI501" s="58">
        <v>0</v>
      </c>
      <c r="AJ501" s="58" t="s">
        <v>290</v>
      </c>
      <c r="AK501" s="58">
        <v>14</v>
      </c>
      <c r="AL501" s="58" t="s">
        <v>290</v>
      </c>
      <c r="AM501" s="58">
        <v>0</v>
      </c>
      <c r="AN501" s="58">
        <v>0</v>
      </c>
      <c r="AO501" s="58">
        <v>386</v>
      </c>
      <c r="AP501" s="58">
        <v>26</v>
      </c>
      <c r="AQ501" s="58">
        <v>232</v>
      </c>
      <c r="AR501" s="58">
        <v>197</v>
      </c>
      <c r="AS501" s="58">
        <v>0</v>
      </c>
      <c r="AT501" s="58">
        <v>0</v>
      </c>
      <c r="AU501" s="58">
        <v>0</v>
      </c>
      <c r="AV501" s="58">
        <v>429</v>
      </c>
      <c r="AW501" s="57"/>
    </row>
    <row r="502" spans="1:49">
      <c r="A502" s="57" t="s">
        <v>2858</v>
      </c>
      <c r="B502" s="57" t="s">
        <v>2859</v>
      </c>
      <c r="C502" s="57" t="s">
        <v>283</v>
      </c>
      <c r="D502" s="57" t="s">
        <v>1381</v>
      </c>
      <c r="E502" s="57" t="s">
        <v>2860</v>
      </c>
      <c r="F502" s="57" t="s">
        <v>2861</v>
      </c>
      <c r="G502" s="57" t="s">
        <v>2862</v>
      </c>
      <c r="H502" s="57" t="s">
        <v>288</v>
      </c>
      <c r="I502" s="57" t="s">
        <v>2863</v>
      </c>
      <c r="J502" s="136">
        <v>6309691732</v>
      </c>
      <c r="K502" s="57" t="s">
        <v>163</v>
      </c>
      <c r="L502">
        <v>2</v>
      </c>
      <c r="M502">
        <v>22.5</v>
      </c>
      <c r="N502">
        <v>9.5</v>
      </c>
      <c r="O502" s="65">
        <v>34</v>
      </c>
      <c r="P502" s="58">
        <v>58</v>
      </c>
      <c r="Q502" s="58">
        <v>38</v>
      </c>
      <c r="R502" s="58">
        <v>24</v>
      </c>
      <c r="S502" s="58">
        <v>35</v>
      </c>
      <c r="T502" s="58">
        <v>24</v>
      </c>
      <c r="U502" s="58">
        <v>29</v>
      </c>
      <c r="V502" s="58">
        <v>36</v>
      </c>
      <c r="W502" s="58">
        <v>33</v>
      </c>
      <c r="X502" s="58">
        <v>26</v>
      </c>
      <c r="Y502" s="58">
        <v>26</v>
      </c>
      <c r="Z502" s="58">
        <v>0</v>
      </c>
      <c r="AA502" s="58">
        <v>0</v>
      </c>
      <c r="AB502" s="58">
        <v>0</v>
      </c>
      <c r="AC502" s="58">
        <v>0</v>
      </c>
      <c r="AD502" s="58">
        <v>0</v>
      </c>
      <c r="AE502" s="58">
        <v>0</v>
      </c>
      <c r="AF502" s="58">
        <v>0</v>
      </c>
      <c r="AG502" s="58">
        <v>0</v>
      </c>
      <c r="AH502" s="58">
        <v>0</v>
      </c>
      <c r="AI502" s="58">
        <v>0</v>
      </c>
      <c r="AJ502" s="58" t="s">
        <v>290</v>
      </c>
      <c r="AK502" s="58">
        <v>10</v>
      </c>
      <c r="AL502" s="58" t="s">
        <v>290</v>
      </c>
      <c r="AM502" s="58">
        <v>20</v>
      </c>
      <c r="AN502" s="58">
        <v>0</v>
      </c>
      <c r="AO502" s="58">
        <v>274</v>
      </c>
      <c r="AP502" s="58">
        <v>23</v>
      </c>
      <c r="AQ502" s="58">
        <v>179</v>
      </c>
      <c r="AR502" s="58">
        <v>150</v>
      </c>
      <c r="AS502" s="58">
        <v>0</v>
      </c>
      <c r="AT502" s="58">
        <v>0</v>
      </c>
      <c r="AU502" s="58" t="s">
        <v>290</v>
      </c>
      <c r="AV502" s="58">
        <v>329</v>
      </c>
      <c r="AW502" s="57"/>
    </row>
    <row r="503" spans="1:49">
      <c r="A503" s="57" t="s">
        <v>2864</v>
      </c>
      <c r="B503" s="57" t="s">
        <v>2865</v>
      </c>
      <c r="C503" s="57"/>
      <c r="D503" s="57" t="s">
        <v>2502</v>
      </c>
      <c r="E503" s="57" t="s">
        <v>176</v>
      </c>
      <c r="F503" s="57" t="s">
        <v>2866</v>
      </c>
      <c r="G503" s="57" t="s">
        <v>2819</v>
      </c>
      <c r="H503" s="57" t="s">
        <v>288</v>
      </c>
      <c r="I503" s="57" t="s">
        <v>2820</v>
      </c>
      <c r="J503" s="136">
        <v>6306551066</v>
      </c>
      <c r="K503" s="57" t="s">
        <v>163</v>
      </c>
      <c r="L503">
        <v>4</v>
      </c>
      <c r="M503">
        <v>14</v>
      </c>
      <c r="N503">
        <v>1.5</v>
      </c>
      <c r="O503" s="65">
        <v>19.5</v>
      </c>
      <c r="P503" s="58">
        <v>75</v>
      </c>
      <c r="Q503" s="58">
        <v>23</v>
      </c>
      <c r="R503" s="58">
        <v>12</v>
      </c>
      <c r="S503" s="58">
        <v>10</v>
      </c>
      <c r="T503" s="58" t="s">
        <v>290</v>
      </c>
      <c r="U503" s="58" t="s">
        <v>290</v>
      </c>
      <c r="V503" s="58" t="s">
        <v>290</v>
      </c>
      <c r="W503" s="58" t="s">
        <v>290</v>
      </c>
      <c r="X503" s="58">
        <v>0</v>
      </c>
      <c r="Y503" s="58">
        <v>0</v>
      </c>
      <c r="Z503" s="58">
        <v>0</v>
      </c>
      <c r="AA503" s="58">
        <v>0</v>
      </c>
      <c r="AB503" s="58">
        <v>0</v>
      </c>
      <c r="AC503" s="58">
        <v>0</v>
      </c>
      <c r="AD503" s="58">
        <v>0</v>
      </c>
      <c r="AE503" s="58">
        <v>0</v>
      </c>
      <c r="AF503" s="58">
        <v>0</v>
      </c>
      <c r="AG503" s="58">
        <v>0</v>
      </c>
      <c r="AH503" s="58">
        <v>0</v>
      </c>
      <c r="AI503" s="58">
        <v>0</v>
      </c>
      <c r="AJ503" s="58">
        <v>0</v>
      </c>
      <c r="AK503" s="58">
        <v>28</v>
      </c>
      <c r="AL503" s="58" t="s">
        <v>290</v>
      </c>
      <c r="AM503" s="58" t="s">
        <v>290</v>
      </c>
      <c r="AN503" s="58">
        <v>0</v>
      </c>
      <c r="AO503" s="58">
        <v>75</v>
      </c>
      <c r="AP503" s="58">
        <v>26</v>
      </c>
      <c r="AQ503" s="58">
        <v>71</v>
      </c>
      <c r="AR503" s="58">
        <v>66</v>
      </c>
      <c r="AS503" s="58">
        <v>0</v>
      </c>
      <c r="AT503" s="58">
        <v>0</v>
      </c>
      <c r="AU503" s="58">
        <v>0</v>
      </c>
      <c r="AV503" s="58">
        <v>137</v>
      </c>
      <c r="AW503" s="57"/>
    </row>
    <row r="504" spans="1:49">
      <c r="A504" s="57" t="s">
        <v>2867</v>
      </c>
      <c r="B504" s="57" t="s">
        <v>2868</v>
      </c>
      <c r="C504" s="57" t="s">
        <v>353</v>
      </c>
      <c r="D504" s="57" t="s">
        <v>2304</v>
      </c>
      <c r="E504" s="57" t="s">
        <v>2849</v>
      </c>
      <c r="F504" s="57" t="s">
        <v>2869</v>
      </c>
      <c r="G504" s="57" t="s">
        <v>2856</v>
      </c>
      <c r="H504" s="57" t="s">
        <v>288</v>
      </c>
      <c r="I504" s="57" t="s">
        <v>2857</v>
      </c>
      <c r="J504" s="136">
        <v>6309686155</v>
      </c>
      <c r="K504" s="57" t="s">
        <v>163</v>
      </c>
      <c r="L504">
        <v>3</v>
      </c>
      <c r="M504">
        <v>29</v>
      </c>
      <c r="N504">
        <v>17</v>
      </c>
      <c r="O504" s="65">
        <v>49</v>
      </c>
      <c r="P504" s="58">
        <v>68</v>
      </c>
      <c r="Q504" s="58">
        <v>40</v>
      </c>
      <c r="R504" s="58">
        <v>47</v>
      </c>
      <c r="S504" s="58">
        <v>46</v>
      </c>
      <c r="T504" s="58">
        <v>45</v>
      </c>
      <c r="U504" s="58">
        <v>46</v>
      </c>
      <c r="V504" s="58">
        <v>43</v>
      </c>
      <c r="W504" s="58">
        <v>37</v>
      </c>
      <c r="X504" s="58">
        <v>45</v>
      </c>
      <c r="Y504" s="58">
        <v>52</v>
      </c>
      <c r="Z504" s="58">
        <v>0</v>
      </c>
      <c r="AA504" s="58">
        <v>0</v>
      </c>
      <c r="AB504" s="58">
        <v>0</v>
      </c>
      <c r="AC504" s="58">
        <v>0</v>
      </c>
      <c r="AD504" s="58">
        <v>0</v>
      </c>
      <c r="AE504" s="58">
        <v>0</v>
      </c>
      <c r="AF504" s="58">
        <v>0</v>
      </c>
      <c r="AG504" s="58">
        <v>0</v>
      </c>
      <c r="AH504" s="58">
        <v>0</v>
      </c>
      <c r="AI504" s="58">
        <v>0</v>
      </c>
      <c r="AJ504" s="58">
        <v>0</v>
      </c>
      <c r="AK504" s="58">
        <v>24</v>
      </c>
      <c r="AL504" s="58" t="s">
        <v>290</v>
      </c>
      <c r="AM504" s="58">
        <v>32</v>
      </c>
      <c r="AN504" s="58" t="s">
        <v>290</v>
      </c>
      <c r="AO504" s="58">
        <v>381</v>
      </c>
      <c r="AP504" s="58">
        <v>30</v>
      </c>
      <c r="AQ504" s="58">
        <v>215</v>
      </c>
      <c r="AR504" s="58">
        <v>254</v>
      </c>
      <c r="AS504" s="58">
        <v>0</v>
      </c>
      <c r="AT504" s="58">
        <v>0</v>
      </c>
      <c r="AU504" s="58">
        <v>0</v>
      </c>
      <c r="AV504" s="58">
        <v>469</v>
      </c>
      <c r="AW504" s="57"/>
    </row>
    <row r="505" spans="1:49">
      <c r="A505" s="57" t="s">
        <v>2870</v>
      </c>
      <c r="B505" s="57" t="s">
        <v>2871</v>
      </c>
      <c r="C505" s="57" t="s">
        <v>353</v>
      </c>
      <c r="D505" s="57" t="s">
        <v>2872</v>
      </c>
      <c r="E505" s="57" t="s">
        <v>2873</v>
      </c>
      <c r="F505" s="57" t="s">
        <v>2874</v>
      </c>
      <c r="G505" s="57" t="s">
        <v>2875</v>
      </c>
      <c r="H505" s="57" t="s">
        <v>288</v>
      </c>
      <c r="I505" s="57" t="s">
        <v>2876</v>
      </c>
      <c r="J505" s="136">
        <v>6308583112</v>
      </c>
      <c r="K505" s="57" t="s">
        <v>163</v>
      </c>
      <c r="L505">
        <v>1</v>
      </c>
      <c r="M505">
        <v>10</v>
      </c>
      <c r="N505">
        <v>7</v>
      </c>
      <c r="O505" s="65">
        <v>18</v>
      </c>
      <c r="P505" s="58">
        <v>20</v>
      </c>
      <c r="Q505" s="58">
        <v>14</v>
      </c>
      <c r="R505" s="58">
        <v>14</v>
      </c>
      <c r="S505" s="58">
        <v>16</v>
      </c>
      <c r="T505" s="58">
        <v>12</v>
      </c>
      <c r="U505" s="58">
        <v>12</v>
      </c>
      <c r="V505" s="58">
        <v>16</v>
      </c>
      <c r="W505" s="58">
        <v>10</v>
      </c>
      <c r="X505" s="58">
        <v>11</v>
      </c>
      <c r="Y505" s="58">
        <v>17</v>
      </c>
      <c r="Z505" s="58">
        <v>0</v>
      </c>
      <c r="AA505" s="58">
        <v>0</v>
      </c>
      <c r="AB505" s="58">
        <v>0</v>
      </c>
      <c r="AC505" s="58">
        <v>0</v>
      </c>
      <c r="AD505" s="58">
        <v>0</v>
      </c>
      <c r="AE505" s="58">
        <v>0</v>
      </c>
      <c r="AF505" s="58">
        <v>0</v>
      </c>
      <c r="AG505" s="58">
        <v>0</v>
      </c>
      <c r="AH505" s="58">
        <v>0</v>
      </c>
      <c r="AI505" s="58">
        <v>0</v>
      </c>
      <c r="AJ505" s="58" t="s">
        <v>290</v>
      </c>
      <c r="AK505" s="58">
        <v>25</v>
      </c>
      <c r="AL505" s="58" t="s">
        <v>290</v>
      </c>
      <c r="AM505" s="58">
        <v>35</v>
      </c>
      <c r="AN505" s="58">
        <v>0</v>
      </c>
      <c r="AO505" s="58">
        <v>55</v>
      </c>
      <c r="AP505" s="58">
        <v>23</v>
      </c>
      <c r="AQ505" s="58">
        <v>72</v>
      </c>
      <c r="AR505" s="58">
        <v>70</v>
      </c>
      <c r="AS505" s="58">
        <v>0</v>
      </c>
      <c r="AT505" s="58">
        <v>0</v>
      </c>
      <c r="AU505" s="58">
        <v>40</v>
      </c>
      <c r="AV505" s="58">
        <v>142</v>
      </c>
      <c r="AW505" s="57"/>
    </row>
    <row r="506" spans="1:49">
      <c r="A506" s="57" t="s">
        <v>2877</v>
      </c>
      <c r="B506" s="57" t="s">
        <v>2878</v>
      </c>
      <c r="C506" s="57" t="s">
        <v>314</v>
      </c>
      <c r="D506" s="57" t="s">
        <v>2879</v>
      </c>
      <c r="E506" s="57" t="s">
        <v>2880</v>
      </c>
      <c r="F506" s="57" t="s">
        <v>2881</v>
      </c>
      <c r="G506" s="57" t="s">
        <v>2826</v>
      </c>
      <c r="H506" s="57" t="s">
        <v>288</v>
      </c>
      <c r="I506" s="57" t="s">
        <v>2827</v>
      </c>
      <c r="J506" s="136">
        <v>6306651454</v>
      </c>
      <c r="K506" s="57" t="s">
        <v>163</v>
      </c>
      <c r="L506">
        <v>2</v>
      </c>
      <c r="M506">
        <v>28</v>
      </c>
      <c r="N506">
        <v>12</v>
      </c>
      <c r="O506" s="65">
        <v>42</v>
      </c>
      <c r="P506" s="58">
        <v>77</v>
      </c>
      <c r="Q506" s="58">
        <v>47</v>
      </c>
      <c r="R506" s="58">
        <v>55</v>
      </c>
      <c r="S506" s="58">
        <v>52</v>
      </c>
      <c r="T506" s="58">
        <v>44</v>
      </c>
      <c r="U506" s="58">
        <v>55</v>
      </c>
      <c r="V506" s="58">
        <v>52</v>
      </c>
      <c r="W506" s="58">
        <v>55</v>
      </c>
      <c r="X506" s="58">
        <v>57</v>
      </c>
      <c r="Y506" s="58">
        <v>57</v>
      </c>
      <c r="Z506" s="58">
        <v>0</v>
      </c>
      <c r="AA506" s="58">
        <v>0</v>
      </c>
      <c r="AB506" s="58">
        <v>0</v>
      </c>
      <c r="AC506" s="58">
        <v>0</v>
      </c>
      <c r="AD506" s="58">
        <v>0</v>
      </c>
      <c r="AE506" s="58">
        <v>0</v>
      </c>
      <c r="AF506" s="58">
        <v>0</v>
      </c>
      <c r="AG506" s="58">
        <v>0</v>
      </c>
      <c r="AH506" s="58">
        <v>36</v>
      </c>
      <c r="AI506" s="58">
        <v>0</v>
      </c>
      <c r="AJ506" s="58" t="s">
        <v>290</v>
      </c>
      <c r="AK506" s="58">
        <v>32</v>
      </c>
      <c r="AL506" s="58" t="s">
        <v>290</v>
      </c>
      <c r="AM506" s="58" t="s">
        <v>290</v>
      </c>
      <c r="AN506" s="58">
        <v>0</v>
      </c>
      <c r="AO506" s="58">
        <v>531</v>
      </c>
      <c r="AP506" s="58">
        <v>11</v>
      </c>
      <c r="AQ506" s="58">
        <v>296</v>
      </c>
      <c r="AR506" s="58">
        <v>291</v>
      </c>
      <c r="AS506" s="58">
        <v>0</v>
      </c>
      <c r="AT506" s="58">
        <v>0</v>
      </c>
      <c r="AU506" s="58">
        <v>11</v>
      </c>
      <c r="AV506" s="58">
        <v>587</v>
      </c>
      <c r="AW506" s="57"/>
    </row>
    <row r="507" spans="1:49">
      <c r="A507" s="57" t="s">
        <v>2882</v>
      </c>
      <c r="B507" s="57" t="s">
        <v>2883</v>
      </c>
      <c r="C507" s="57" t="s">
        <v>283</v>
      </c>
      <c r="D507" s="57" t="s">
        <v>2884</v>
      </c>
      <c r="E507" s="57" t="s">
        <v>2885</v>
      </c>
      <c r="F507" s="57" t="s">
        <v>2886</v>
      </c>
      <c r="G507" s="57" t="s">
        <v>2801</v>
      </c>
      <c r="H507" s="57" t="s">
        <v>288</v>
      </c>
      <c r="I507" s="57" t="s">
        <v>2887</v>
      </c>
      <c r="J507" s="136">
        <v>6303550113</v>
      </c>
      <c r="K507" s="57" t="s">
        <v>163</v>
      </c>
      <c r="L507">
        <v>5</v>
      </c>
      <c r="M507">
        <v>31</v>
      </c>
      <c r="N507">
        <v>11</v>
      </c>
      <c r="O507" s="65">
        <v>47</v>
      </c>
      <c r="P507" s="58">
        <v>56</v>
      </c>
      <c r="Q507" s="58">
        <v>55</v>
      </c>
      <c r="R507" s="58">
        <v>49</v>
      </c>
      <c r="S507" s="58">
        <v>47</v>
      </c>
      <c r="T507" s="58">
        <v>48</v>
      </c>
      <c r="U507" s="58">
        <v>39</v>
      </c>
      <c r="V507" s="58">
        <v>44</v>
      </c>
      <c r="W507" s="58">
        <v>48</v>
      </c>
      <c r="X507" s="58">
        <v>40</v>
      </c>
      <c r="Y507" s="58">
        <v>50</v>
      </c>
      <c r="Z507" s="58">
        <v>0</v>
      </c>
      <c r="AA507" s="58">
        <v>0</v>
      </c>
      <c r="AB507" s="58">
        <v>0</v>
      </c>
      <c r="AC507" s="58">
        <v>0</v>
      </c>
      <c r="AD507" s="58">
        <v>0</v>
      </c>
      <c r="AE507" s="58">
        <v>0</v>
      </c>
      <c r="AF507" s="58">
        <v>0</v>
      </c>
      <c r="AG507" s="58" t="s">
        <v>290</v>
      </c>
      <c r="AH507" s="58">
        <v>35</v>
      </c>
      <c r="AI507" s="58">
        <v>0</v>
      </c>
      <c r="AJ507" s="58" t="s">
        <v>290</v>
      </c>
      <c r="AK507" s="58">
        <v>14</v>
      </c>
      <c r="AL507" s="58" t="s">
        <v>290</v>
      </c>
      <c r="AM507" s="58">
        <v>31</v>
      </c>
      <c r="AN507" s="58">
        <v>0</v>
      </c>
      <c r="AO507" s="58">
        <v>443</v>
      </c>
      <c r="AP507" s="58">
        <v>23</v>
      </c>
      <c r="AQ507" s="58">
        <v>257</v>
      </c>
      <c r="AR507" s="58">
        <v>258</v>
      </c>
      <c r="AS507" s="58">
        <v>0</v>
      </c>
      <c r="AT507" s="58">
        <v>0</v>
      </c>
      <c r="AU507" s="58">
        <v>15</v>
      </c>
      <c r="AV507" s="58">
        <v>515</v>
      </c>
      <c r="AW507" s="57"/>
    </row>
    <row r="508" spans="1:49">
      <c r="A508" s="57" t="s">
        <v>2888</v>
      </c>
      <c r="B508" s="57" t="s">
        <v>2889</v>
      </c>
      <c r="C508" s="57" t="s">
        <v>314</v>
      </c>
      <c r="D508" s="57" t="s">
        <v>845</v>
      </c>
      <c r="E508" s="57" t="s">
        <v>2890</v>
      </c>
      <c r="F508" s="57" t="s">
        <v>2891</v>
      </c>
      <c r="G508" s="57" t="s">
        <v>2892</v>
      </c>
      <c r="H508" s="57" t="s">
        <v>288</v>
      </c>
      <c r="I508" s="57" t="s">
        <v>2893</v>
      </c>
      <c r="J508" s="136">
        <v>6304695041</v>
      </c>
      <c r="K508" s="57" t="s">
        <v>163</v>
      </c>
      <c r="L508">
        <v>3</v>
      </c>
      <c r="M508">
        <v>31</v>
      </c>
      <c r="N508">
        <v>12</v>
      </c>
      <c r="O508" s="65">
        <v>46</v>
      </c>
      <c r="P508" s="58">
        <v>34</v>
      </c>
      <c r="Q508" s="58">
        <v>56</v>
      </c>
      <c r="R508" s="58">
        <v>51</v>
      </c>
      <c r="S508" s="58">
        <v>48</v>
      </c>
      <c r="T508" s="58">
        <v>58</v>
      </c>
      <c r="U508" s="58">
        <v>58</v>
      </c>
      <c r="V508" s="58">
        <v>34</v>
      </c>
      <c r="W508" s="58">
        <v>48</v>
      </c>
      <c r="X508" s="58">
        <v>49</v>
      </c>
      <c r="Y508" s="58">
        <v>47</v>
      </c>
      <c r="Z508" s="58">
        <v>0</v>
      </c>
      <c r="AA508" s="58">
        <v>0</v>
      </c>
      <c r="AB508" s="58">
        <v>0</v>
      </c>
      <c r="AC508" s="58">
        <v>0</v>
      </c>
      <c r="AD508" s="58">
        <v>0</v>
      </c>
      <c r="AE508" s="58">
        <v>0</v>
      </c>
      <c r="AF508" s="58">
        <v>0</v>
      </c>
      <c r="AG508" s="58">
        <v>0</v>
      </c>
      <c r="AH508" s="58">
        <v>0</v>
      </c>
      <c r="AI508" s="58">
        <v>0</v>
      </c>
      <c r="AJ508" s="58">
        <v>0</v>
      </c>
      <c r="AK508" s="58" t="s">
        <v>290</v>
      </c>
      <c r="AL508" s="58" t="s">
        <v>290</v>
      </c>
      <c r="AM508" s="58">
        <v>21</v>
      </c>
      <c r="AN508" s="58">
        <v>0</v>
      </c>
      <c r="AO508" s="58">
        <v>422</v>
      </c>
      <c r="AP508" s="58">
        <v>24</v>
      </c>
      <c r="AQ508" s="58">
        <v>256</v>
      </c>
      <c r="AR508" s="58">
        <v>227</v>
      </c>
      <c r="AS508" s="58">
        <v>0</v>
      </c>
      <c r="AT508" s="58">
        <v>0</v>
      </c>
      <c r="AU508" s="58">
        <v>12</v>
      </c>
      <c r="AV508" s="58">
        <v>483</v>
      </c>
      <c r="AW508" s="57"/>
    </row>
    <row r="509" spans="1:49">
      <c r="A509" s="57" t="s">
        <v>2894</v>
      </c>
      <c r="B509" s="57" t="s">
        <v>2895</v>
      </c>
      <c r="C509" s="57" t="s">
        <v>283</v>
      </c>
      <c r="D509" s="57" t="s">
        <v>817</v>
      </c>
      <c r="E509" s="57" t="s">
        <v>2896</v>
      </c>
      <c r="F509" s="57" t="s">
        <v>2897</v>
      </c>
      <c r="G509" s="57" t="s">
        <v>2898</v>
      </c>
      <c r="H509" s="57" t="s">
        <v>288</v>
      </c>
      <c r="I509" s="57" t="s">
        <v>2899</v>
      </c>
      <c r="J509" s="136">
        <v>6305434130</v>
      </c>
      <c r="K509" s="57" t="s">
        <v>163</v>
      </c>
      <c r="L509">
        <v>1</v>
      </c>
      <c r="M509">
        <v>14.1</v>
      </c>
      <c r="N509">
        <v>5.6</v>
      </c>
      <c r="O509" s="65">
        <v>20.7</v>
      </c>
      <c r="P509" s="58">
        <v>37</v>
      </c>
      <c r="Q509" s="58">
        <v>27</v>
      </c>
      <c r="R509" s="58">
        <v>20</v>
      </c>
      <c r="S509" s="58">
        <v>19</v>
      </c>
      <c r="T509" s="58">
        <v>22</v>
      </c>
      <c r="U509" s="58">
        <v>13</v>
      </c>
      <c r="V509" s="58">
        <v>26</v>
      </c>
      <c r="W509" s="58">
        <v>20</v>
      </c>
      <c r="X509" s="58">
        <v>23</v>
      </c>
      <c r="Y509" s="58">
        <v>15</v>
      </c>
      <c r="Z509" s="58">
        <v>0</v>
      </c>
      <c r="AA509" s="58">
        <v>0</v>
      </c>
      <c r="AB509" s="58">
        <v>0</v>
      </c>
      <c r="AC509" s="58">
        <v>0</v>
      </c>
      <c r="AD509" s="58">
        <v>0</v>
      </c>
      <c r="AE509" s="58">
        <v>0</v>
      </c>
      <c r="AF509" s="58">
        <v>0</v>
      </c>
      <c r="AG509" s="58" t="s">
        <v>290</v>
      </c>
      <c r="AH509" s="58">
        <v>12</v>
      </c>
      <c r="AI509" s="58">
        <v>0</v>
      </c>
      <c r="AJ509" s="58" t="s">
        <v>290</v>
      </c>
      <c r="AK509" s="58">
        <v>14</v>
      </c>
      <c r="AL509" s="58">
        <v>0</v>
      </c>
      <c r="AM509" s="58">
        <v>48</v>
      </c>
      <c r="AN509" s="58" t="s">
        <v>290</v>
      </c>
      <c r="AO509" s="58">
        <v>157</v>
      </c>
      <c r="AP509" s="58">
        <v>13</v>
      </c>
      <c r="AQ509" s="58">
        <v>124</v>
      </c>
      <c r="AR509" s="58">
        <v>111</v>
      </c>
      <c r="AS509" s="58">
        <v>0</v>
      </c>
      <c r="AT509" s="58">
        <v>0</v>
      </c>
      <c r="AU509" s="58">
        <v>27</v>
      </c>
      <c r="AV509" s="58">
        <v>235</v>
      </c>
      <c r="AW509" s="57"/>
    </row>
    <row r="510" spans="1:49">
      <c r="A510" s="57" t="s">
        <v>2900</v>
      </c>
      <c r="B510" s="57" t="s">
        <v>2901</v>
      </c>
      <c r="C510" s="57" t="s">
        <v>283</v>
      </c>
      <c r="D510" s="57" t="s">
        <v>2902</v>
      </c>
      <c r="E510" s="57" t="s">
        <v>2903</v>
      </c>
      <c r="F510" s="57" t="s">
        <v>2904</v>
      </c>
      <c r="G510" s="57" t="s">
        <v>2851</v>
      </c>
      <c r="H510" s="57" t="s">
        <v>288</v>
      </c>
      <c r="I510" s="57" t="s">
        <v>2852</v>
      </c>
      <c r="J510" s="136">
        <v>6306272353</v>
      </c>
      <c r="K510" s="57" t="s">
        <v>163</v>
      </c>
      <c r="L510">
        <v>2</v>
      </c>
      <c r="M510">
        <v>20</v>
      </c>
      <c r="N510">
        <v>9</v>
      </c>
      <c r="O510" s="65">
        <v>31</v>
      </c>
      <c r="P510" s="58">
        <v>49</v>
      </c>
      <c r="Q510" s="58">
        <v>41</v>
      </c>
      <c r="R510" s="58">
        <v>17</v>
      </c>
      <c r="S510" s="58">
        <v>31</v>
      </c>
      <c r="T510" s="58">
        <v>24</v>
      </c>
      <c r="U510" s="58">
        <v>33</v>
      </c>
      <c r="V510" s="58">
        <v>32</v>
      </c>
      <c r="W510" s="58">
        <v>46</v>
      </c>
      <c r="X510" s="58">
        <v>36</v>
      </c>
      <c r="Y510" s="58">
        <v>45</v>
      </c>
      <c r="Z510" s="58">
        <v>0</v>
      </c>
      <c r="AA510" s="58">
        <v>0</v>
      </c>
      <c r="AB510" s="58">
        <v>0</v>
      </c>
      <c r="AC510" s="58">
        <v>0</v>
      </c>
      <c r="AD510" s="58">
        <v>0</v>
      </c>
      <c r="AE510" s="58">
        <v>0</v>
      </c>
      <c r="AF510" s="58">
        <v>0</v>
      </c>
      <c r="AG510" s="58">
        <v>0</v>
      </c>
      <c r="AH510" s="58">
        <v>0</v>
      </c>
      <c r="AI510" s="58">
        <v>0</v>
      </c>
      <c r="AJ510" s="58">
        <v>0</v>
      </c>
      <c r="AK510" s="58">
        <v>12</v>
      </c>
      <c r="AL510" s="58" t="s">
        <v>290</v>
      </c>
      <c r="AM510" s="58">
        <v>24</v>
      </c>
      <c r="AN510" s="58">
        <v>0</v>
      </c>
      <c r="AO510" s="58">
        <v>276</v>
      </c>
      <c r="AP510" s="58">
        <v>36</v>
      </c>
      <c r="AQ510" s="58">
        <v>178</v>
      </c>
      <c r="AR510" s="58">
        <v>176</v>
      </c>
      <c r="AS510" s="58">
        <v>0</v>
      </c>
      <c r="AT510" s="58">
        <v>0</v>
      </c>
      <c r="AU510" s="58">
        <v>15</v>
      </c>
      <c r="AV510" s="58">
        <v>354</v>
      </c>
      <c r="AW510" s="57"/>
    </row>
    <row r="511" spans="1:49">
      <c r="A511" s="57" t="s">
        <v>2905</v>
      </c>
      <c r="B511" s="57" t="s">
        <v>2906</v>
      </c>
      <c r="C511" s="57" t="s">
        <v>314</v>
      </c>
      <c r="D511" s="57" t="s">
        <v>1069</v>
      </c>
      <c r="E511" s="57" t="s">
        <v>2907</v>
      </c>
      <c r="F511" s="57" t="s">
        <v>2908</v>
      </c>
      <c r="G511" s="57" t="s">
        <v>2862</v>
      </c>
      <c r="H511" s="57" t="s">
        <v>288</v>
      </c>
      <c r="I511" s="57" t="s">
        <v>2863</v>
      </c>
      <c r="J511" s="136">
        <v>6307192782</v>
      </c>
      <c r="K511" s="57" t="s">
        <v>163</v>
      </c>
      <c r="L511">
        <v>4.8</v>
      </c>
      <c r="M511">
        <v>68.400000000000006</v>
      </c>
      <c r="N511">
        <v>34.200000000000003</v>
      </c>
      <c r="O511" s="65">
        <v>107.4</v>
      </c>
      <c r="P511" s="58">
        <v>0</v>
      </c>
      <c r="Q511" s="58">
        <v>0</v>
      </c>
      <c r="R511" s="58">
        <v>0</v>
      </c>
      <c r="S511" s="58">
        <v>0</v>
      </c>
      <c r="T511" s="58">
        <v>0</v>
      </c>
      <c r="U511" s="58">
        <v>0</v>
      </c>
      <c r="V511" s="58">
        <v>0</v>
      </c>
      <c r="W511" s="58">
        <v>0</v>
      </c>
      <c r="X511" s="58">
        <v>0</v>
      </c>
      <c r="Y511" s="58">
        <v>0</v>
      </c>
      <c r="Z511" s="58">
        <v>343</v>
      </c>
      <c r="AA511" s="58">
        <v>304</v>
      </c>
      <c r="AB511" s="58">
        <v>304</v>
      </c>
      <c r="AC511" s="58">
        <v>315</v>
      </c>
      <c r="AD511" s="58">
        <v>0</v>
      </c>
      <c r="AE511" s="58">
        <v>0</v>
      </c>
      <c r="AF511" s="58">
        <v>0</v>
      </c>
      <c r="AG511" s="58">
        <v>0</v>
      </c>
      <c r="AH511" s="58">
        <v>0</v>
      </c>
      <c r="AI511" s="58">
        <v>0</v>
      </c>
      <c r="AJ511" s="58" t="s">
        <v>290</v>
      </c>
      <c r="AK511" s="58">
        <v>90</v>
      </c>
      <c r="AL511" s="58" t="s">
        <v>290</v>
      </c>
      <c r="AM511" s="58">
        <v>47</v>
      </c>
      <c r="AN511" s="58" t="s">
        <v>290</v>
      </c>
      <c r="AO511" s="58">
        <v>1006</v>
      </c>
      <c r="AP511" s="58">
        <v>112</v>
      </c>
      <c r="AQ511" s="58">
        <v>638</v>
      </c>
      <c r="AR511" s="58">
        <v>628</v>
      </c>
      <c r="AS511" s="58">
        <v>182</v>
      </c>
      <c r="AT511" s="58">
        <v>153</v>
      </c>
      <c r="AU511" s="58">
        <v>15</v>
      </c>
      <c r="AV511" s="58">
        <v>1266</v>
      </c>
      <c r="AW511" s="57"/>
    </row>
    <row r="512" spans="1:49">
      <c r="A512" s="57" t="s">
        <v>2909</v>
      </c>
      <c r="B512" s="57" t="s">
        <v>2910</v>
      </c>
      <c r="C512" s="57" t="s">
        <v>283</v>
      </c>
      <c r="D512" s="57" t="s">
        <v>1540</v>
      </c>
      <c r="E512" s="57" t="s">
        <v>866</v>
      </c>
      <c r="F512" s="57" t="s">
        <v>2911</v>
      </c>
      <c r="G512" s="57" t="s">
        <v>2801</v>
      </c>
      <c r="H512" s="57" t="s">
        <v>288</v>
      </c>
      <c r="I512" s="57" t="s">
        <v>2887</v>
      </c>
      <c r="J512" s="136">
        <v>6303551880</v>
      </c>
      <c r="K512" s="57" t="s">
        <v>163</v>
      </c>
      <c r="L512">
        <v>2</v>
      </c>
      <c r="M512">
        <v>24.5</v>
      </c>
      <c r="N512">
        <v>6.5</v>
      </c>
      <c r="O512" s="65">
        <v>33</v>
      </c>
      <c r="P512" s="58">
        <v>51</v>
      </c>
      <c r="Q512" s="58">
        <v>36</v>
      </c>
      <c r="R512" s="58">
        <v>20</v>
      </c>
      <c r="S512" s="58">
        <v>27</v>
      </c>
      <c r="T512" s="58">
        <v>20</v>
      </c>
      <c r="U512" s="58">
        <v>27</v>
      </c>
      <c r="V512" s="58">
        <v>26</v>
      </c>
      <c r="W512" s="58">
        <v>29</v>
      </c>
      <c r="X512" s="58">
        <v>27</v>
      </c>
      <c r="Y512" s="58">
        <v>27</v>
      </c>
      <c r="Z512" s="58">
        <v>0</v>
      </c>
      <c r="AA512" s="58">
        <v>0</v>
      </c>
      <c r="AB512" s="58">
        <v>0</v>
      </c>
      <c r="AC512" s="58">
        <v>0</v>
      </c>
      <c r="AD512" s="58">
        <v>0</v>
      </c>
      <c r="AE512" s="58">
        <v>0</v>
      </c>
      <c r="AF512" s="58">
        <v>0</v>
      </c>
      <c r="AG512" s="58">
        <v>0</v>
      </c>
      <c r="AH512" s="58">
        <v>0</v>
      </c>
      <c r="AI512" s="58">
        <v>0</v>
      </c>
      <c r="AJ512" s="58">
        <v>0</v>
      </c>
      <c r="AK512" s="58">
        <v>26</v>
      </c>
      <c r="AL512" s="58" t="s">
        <v>290</v>
      </c>
      <c r="AM512" s="58">
        <v>28</v>
      </c>
      <c r="AN512" s="58">
        <v>0</v>
      </c>
      <c r="AO512" s="58">
        <v>218</v>
      </c>
      <c r="AP512" s="58">
        <v>14</v>
      </c>
      <c r="AQ512" s="58">
        <v>137</v>
      </c>
      <c r="AR512" s="58">
        <v>153</v>
      </c>
      <c r="AS512" s="58">
        <v>0</v>
      </c>
      <c r="AT512" s="58">
        <v>0</v>
      </c>
      <c r="AU512" s="58">
        <v>0</v>
      </c>
      <c r="AV512" s="58">
        <v>290</v>
      </c>
      <c r="AW512" s="57"/>
    </row>
    <row r="513" spans="1:49">
      <c r="A513" s="57" t="s">
        <v>2912</v>
      </c>
      <c r="B513" s="57" t="s">
        <v>2913</v>
      </c>
      <c r="C513" s="57" t="s">
        <v>353</v>
      </c>
      <c r="D513" s="57" t="s">
        <v>1185</v>
      </c>
      <c r="E513" s="57" t="s">
        <v>2914</v>
      </c>
      <c r="F513" s="57" t="s">
        <v>2915</v>
      </c>
      <c r="G513" s="57" t="s">
        <v>2916</v>
      </c>
      <c r="H513" s="57" t="s">
        <v>288</v>
      </c>
      <c r="I513" s="57" t="s">
        <v>2917</v>
      </c>
      <c r="J513" s="136">
        <v>6309852515</v>
      </c>
      <c r="K513" s="57" t="s">
        <v>163</v>
      </c>
      <c r="L513">
        <v>1</v>
      </c>
      <c r="M513">
        <v>12.7</v>
      </c>
      <c r="N513">
        <v>3.5</v>
      </c>
      <c r="O513" s="65">
        <v>17.2</v>
      </c>
      <c r="P513" s="58">
        <v>0</v>
      </c>
      <c r="Q513" s="58">
        <v>18</v>
      </c>
      <c r="R513" s="58">
        <v>13</v>
      </c>
      <c r="S513" s="58">
        <v>18</v>
      </c>
      <c r="T513" s="58">
        <v>21</v>
      </c>
      <c r="U513" s="58">
        <v>14</v>
      </c>
      <c r="V513" s="58">
        <v>17</v>
      </c>
      <c r="W513" s="58">
        <v>16</v>
      </c>
      <c r="X513" s="58">
        <v>18</v>
      </c>
      <c r="Y513" s="58">
        <v>27</v>
      </c>
      <c r="Z513" s="58">
        <v>0</v>
      </c>
      <c r="AA513" s="58">
        <v>0</v>
      </c>
      <c r="AB513" s="58">
        <v>0</v>
      </c>
      <c r="AC513" s="58">
        <v>0</v>
      </c>
      <c r="AD513" s="58">
        <v>0</v>
      </c>
      <c r="AE513" s="58">
        <v>0</v>
      </c>
      <c r="AF513" s="58">
        <v>0</v>
      </c>
      <c r="AG513" s="58">
        <v>0</v>
      </c>
      <c r="AH513" s="58">
        <v>0</v>
      </c>
      <c r="AI513" s="58">
        <v>0</v>
      </c>
      <c r="AJ513" s="58">
        <v>0</v>
      </c>
      <c r="AK513" s="58">
        <v>25</v>
      </c>
      <c r="AL513" s="58" t="s">
        <v>290</v>
      </c>
      <c r="AM513" s="58">
        <v>15</v>
      </c>
      <c r="AN513" s="58" t="s">
        <v>290</v>
      </c>
      <c r="AO513" s="58">
        <v>96</v>
      </c>
      <c r="AP513" s="58">
        <v>15</v>
      </c>
      <c r="AQ513" s="58">
        <v>84</v>
      </c>
      <c r="AR513" s="58">
        <v>78</v>
      </c>
      <c r="AS513" s="58">
        <v>0</v>
      </c>
      <c r="AT513" s="58">
        <v>0</v>
      </c>
      <c r="AU513" s="58">
        <v>10</v>
      </c>
      <c r="AV513" s="58">
        <v>162</v>
      </c>
      <c r="AW513" s="57"/>
    </row>
    <row r="514" spans="1:49">
      <c r="A514" s="57" t="s">
        <v>2918</v>
      </c>
      <c r="B514" s="57" t="s">
        <v>2919</v>
      </c>
      <c r="C514" s="57" t="s">
        <v>283</v>
      </c>
      <c r="D514" s="57" t="s">
        <v>478</v>
      </c>
      <c r="E514" s="57" t="s">
        <v>2920</v>
      </c>
      <c r="F514" s="57" t="s">
        <v>2921</v>
      </c>
      <c r="G514" s="57" t="s">
        <v>2832</v>
      </c>
      <c r="H514" s="57" t="s">
        <v>288</v>
      </c>
      <c r="I514" s="57" t="s">
        <v>2833</v>
      </c>
      <c r="J514" s="136">
        <v>6305291721</v>
      </c>
      <c r="K514" s="57" t="s">
        <v>163</v>
      </c>
      <c r="L514">
        <v>1</v>
      </c>
      <c r="M514">
        <v>26</v>
      </c>
      <c r="N514">
        <v>27</v>
      </c>
      <c r="O514" s="65">
        <v>54</v>
      </c>
      <c r="P514" s="58">
        <v>65</v>
      </c>
      <c r="Q514" s="58">
        <v>29</v>
      </c>
      <c r="R514" s="58">
        <v>38</v>
      </c>
      <c r="S514" s="58">
        <v>31</v>
      </c>
      <c r="T514" s="58">
        <v>32</v>
      </c>
      <c r="U514" s="58">
        <v>34</v>
      </c>
      <c r="V514" s="58">
        <v>43</v>
      </c>
      <c r="W514" s="58">
        <v>26</v>
      </c>
      <c r="X514" s="58">
        <v>55</v>
      </c>
      <c r="Y514" s="58">
        <v>52</v>
      </c>
      <c r="Z514" s="58">
        <v>0</v>
      </c>
      <c r="AA514" s="58">
        <v>0</v>
      </c>
      <c r="AB514" s="58">
        <v>0</v>
      </c>
      <c r="AC514" s="58">
        <v>0</v>
      </c>
      <c r="AD514" s="58" t="s">
        <v>290</v>
      </c>
      <c r="AE514" s="58">
        <v>0</v>
      </c>
      <c r="AF514" s="58">
        <v>0</v>
      </c>
      <c r="AG514" s="58">
        <v>0</v>
      </c>
      <c r="AH514" s="58">
        <v>0</v>
      </c>
      <c r="AI514" s="58">
        <v>0</v>
      </c>
      <c r="AJ514" s="58">
        <v>0</v>
      </c>
      <c r="AK514" s="58">
        <v>22</v>
      </c>
      <c r="AL514" s="58">
        <v>0</v>
      </c>
      <c r="AM514" s="58" t="s">
        <v>290</v>
      </c>
      <c r="AN514" s="58">
        <v>0</v>
      </c>
      <c r="AO514" s="58">
        <v>333</v>
      </c>
      <c r="AP514" s="58">
        <v>47</v>
      </c>
      <c r="AQ514" s="58">
        <v>213</v>
      </c>
      <c r="AR514" s="58">
        <v>193</v>
      </c>
      <c r="AS514" s="58">
        <v>0</v>
      </c>
      <c r="AT514" s="58">
        <v>0</v>
      </c>
      <c r="AU514" s="58" t="s">
        <v>290</v>
      </c>
      <c r="AV514" s="58">
        <v>406</v>
      </c>
      <c r="AW514" s="57"/>
    </row>
    <row r="515" spans="1:49">
      <c r="A515" s="57" t="s">
        <v>2922</v>
      </c>
      <c r="B515" s="57" t="s">
        <v>2923</v>
      </c>
      <c r="C515" s="57" t="s">
        <v>314</v>
      </c>
      <c r="D515" s="57" t="s">
        <v>2924</v>
      </c>
      <c r="E515" s="57" t="s">
        <v>2925</v>
      </c>
      <c r="F515" s="57" t="s">
        <v>2926</v>
      </c>
      <c r="G515" s="57" t="s">
        <v>2839</v>
      </c>
      <c r="H515" s="57" t="s">
        <v>288</v>
      </c>
      <c r="I515" s="57" t="s">
        <v>2840</v>
      </c>
      <c r="J515" s="136">
        <v>6308334616</v>
      </c>
      <c r="K515" s="57" t="s">
        <v>163</v>
      </c>
      <c r="L515">
        <v>5</v>
      </c>
      <c r="M515">
        <v>28.5</v>
      </c>
      <c r="N515">
        <v>10.5</v>
      </c>
      <c r="O515" s="65">
        <v>44</v>
      </c>
      <c r="P515" s="58">
        <v>0</v>
      </c>
      <c r="Q515" s="58">
        <v>0</v>
      </c>
      <c r="R515" s="58">
        <v>0</v>
      </c>
      <c r="S515" s="58">
        <v>0</v>
      </c>
      <c r="T515" s="58">
        <v>0</v>
      </c>
      <c r="U515" s="58">
        <v>0</v>
      </c>
      <c r="V515" s="58">
        <v>0</v>
      </c>
      <c r="W515" s="58">
        <v>0</v>
      </c>
      <c r="X515" s="58">
        <v>0</v>
      </c>
      <c r="Y515" s="58">
        <v>0</v>
      </c>
      <c r="Z515" s="58">
        <v>116</v>
      </c>
      <c r="AA515" s="58">
        <v>105</v>
      </c>
      <c r="AB515" s="58">
        <v>86</v>
      </c>
      <c r="AC515" s="58">
        <v>89</v>
      </c>
      <c r="AD515" s="58">
        <v>0</v>
      </c>
      <c r="AE515" s="58">
        <v>0</v>
      </c>
      <c r="AF515" s="58">
        <v>0</v>
      </c>
      <c r="AG515" s="58">
        <v>0</v>
      </c>
      <c r="AH515" s="58">
        <v>0</v>
      </c>
      <c r="AI515" s="58">
        <v>14</v>
      </c>
      <c r="AJ515" s="58">
        <v>0</v>
      </c>
      <c r="AK515" s="58">
        <v>32</v>
      </c>
      <c r="AL515" s="58">
        <v>44</v>
      </c>
      <c r="AM515" s="58">
        <v>42</v>
      </c>
      <c r="AN515" s="58">
        <v>0</v>
      </c>
      <c r="AO515" s="58">
        <v>282</v>
      </c>
      <c r="AP515" s="58">
        <v>10</v>
      </c>
      <c r="AQ515" s="58">
        <v>210</v>
      </c>
      <c r="AR515" s="58">
        <v>200</v>
      </c>
      <c r="AS515" s="58">
        <v>60</v>
      </c>
      <c r="AT515" s="58">
        <v>47</v>
      </c>
      <c r="AU515" s="58">
        <v>28</v>
      </c>
      <c r="AV515" s="58">
        <v>410</v>
      </c>
      <c r="AW515" s="57"/>
    </row>
    <row r="516" spans="1:49">
      <c r="A516" s="57" t="s">
        <v>2927</v>
      </c>
      <c r="B516" s="57" t="s">
        <v>2928</v>
      </c>
      <c r="C516" s="57" t="s">
        <v>283</v>
      </c>
      <c r="D516" s="57" t="s">
        <v>2902</v>
      </c>
      <c r="E516" s="57" t="s">
        <v>2929</v>
      </c>
      <c r="F516" s="57" t="s">
        <v>2930</v>
      </c>
      <c r="G516" s="57" t="s">
        <v>2839</v>
      </c>
      <c r="H516" s="57" t="s">
        <v>288</v>
      </c>
      <c r="I516" s="57" t="s">
        <v>2840</v>
      </c>
      <c r="J516" s="136">
        <v>6308344931</v>
      </c>
      <c r="K516" s="57" t="s">
        <v>163</v>
      </c>
      <c r="L516">
        <v>2</v>
      </c>
      <c r="M516">
        <v>28</v>
      </c>
      <c r="N516">
        <v>11</v>
      </c>
      <c r="O516" s="65">
        <v>41</v>
      </c>
      <c r="P516" s="58">
        <v>101</v>
      </c>
      <c r="Q516" s="58">
        <v>46</v>
      </c>
      <c r="R516" s="58">
        <v>27</v>
      </c>
      <c r="S516" s="58">
        <v>42</v>
      </c>
      <c r="T516" s="58">
        <v>39</v>
      </c>
      <c r="U516" s="58">
        <v>31</v>
      </c>
      <c r="V516" s="58">
        <v>45</v>
      </c>
      <c r="W516" s="58">
        <v>42</v>
      </c>
      <c r="X516" s="58">
        <v>49</v>
      </c>
      <c r="Y516" s="58">
        <v>31</v>
      </c>
      <c r="Z516" s="58">
        <v>0</v>
      </c>
      <c r="AA516" s="58">
        <v>0</v>
      </c>
      <c r="AB516" s="58">
        <v>0</v>
      </c>
      <c r="AC516" s="58">
        <v>0</v>
      </c>
      <c r="AD516" s="58">
        <v>0</v>
      </c>
      <c r="AE516" s="58">
        <v>0</v>
      </c>
      <c r="AF516" s="58">
        <v>0</v>
      </c>
      <c r="AG516" s="58">
        <v>0</v>
      </c>
      <c r="AH516" s="58">
        <v>0</v>
      </c>
      <c r="AI516" s="58">
        <v>0</v>
      </c>
      <c r="AJ516" s="58">
        <v>0</v>
      </c>
      <c r="AK516" s="58" t="s">
        <v>290</v>
      </c>
      <c r="AL516" s="58" t="s">
        <v>290</v>
      </c>
      <c r="AM516" s="58">
        <v>47</v>
      </c>
      <c r="AN516" s="58">
        <v>0</v>
      </c>
      <c r="AO516" s="58">
        <v>361</v>
      </c>
      <c r="AP516" s="58">
        <v>32</v>
      </c>
      <c r="AQ516" s="58">
        <v>228</v>
      </c>
      <c r="AR516" s="58">
        <v>225</v>
      </c>
      <c r="AS516" s="58">
        <v>0</v>
      </c>
      <c r="AT516" s="58">
        <v>0</v>
      </c>
      <c r="AU516" s="58">
        <v>10</v>
      </c>
      <c r="AV516" s="58">
        <v>453</v>
      </c>
      <c r="AW516" s="57"/>
    </row>
    <row r="517" spans="1:49">
      <c r="A517" s="57" t="s">
        <v>2931</v>
      </c>
      <c r="B517" s="57" t="s">
        <v>2932</v>
      </c>
      <c r="C517" s="57"/>
      <c r="D517" s="57" t="s">
        <v>2933</v>
      </c>
      <c r="E517" s="57" t="s">
        <v>2934</v>
      </c>
      <c r="F517" s="57" t="s">
        <v>2935</v>
      </c>
      <c r="G517" s="57" t="s">
        <v>2936</v>
      </c>
      <c r="H517" s="57" t="s">
        <v>288</v>
      </c>
      <c r="I517" s="57" t="s">
        <v>2937</v>
      </c>
      <c r="J517" s="136">
        <v>6305627500</v>
      </c>
      <c r="K517" s="57" t="s">
        <v>163</v>
      </c>
      <c r="L517">
        <v>14.9</v>
      </c>
      <c r="M517">
        <v>47.9</v>
      </c>
      <c r="N517">
        <v>36.299999999999997</v>
      </c>
      <c r="O517" s="65">
        <v>99.1</v>
      </c>
      <c r="P517" s="58">
        <v>0</v>
      </c>
      <c r="Q517" s="58">
        <v>0</v>
      </c>
      <c r="R517" s="58">
        <v>0</v>
      </c>
      <c r="S517" s="58">
        <v>0</v>
      </c>
      <c r="T517" s="58">
        <v>0</v>
      </c>
      <c r="U517" s="58">
        <v>0</v>
      </c>
      <c r="V517" s="58">
        <v>0</v>
      </c>
      <c r="W517" s="58">
        <v>0</v>
      </c>
      <c r="X517" s="58">
        <v>0</v>
      </c>
      <c r="Y517" s="58">
        <v>0</v>
      </c>
      <c r="Z517" s="58">
        <v>159</v>
      </c>
      <c r="AA517" s="58">
        <v>153</v>
      </c>
      <c r="AB517" s="58">
        <v>150</v>
      </c>
      <c r="AC517" s="58">
        <v>162</v>
      </c>
      <c r="AD517" s="58">
        <v>0</v>
      </c>
      <c r="AE517" s="58">
        <v>0</v>
      </c>
      <c r="AF517" s="58">
        <v>0</v>
      </c>
      <c r="AG517" s="58">
        <v>0</v>
      </c>
      <c r="AH517" s="58">
        <v>0</v>
      </c>
      <c r="AI517" s="58">
        <v>56</v>
      </c>
      <c r="AJ517" s="58">
        <v>0</v>
      </c>
      <c r="AK517" s="58">
        <v>75</v>
      </c>
      <c r="AL517" s="58">
        <v>32</v>
      </c>
      <c r="AM517" s="58">
        <v>45</v>
      </c>
      <c r="AN517" s="58" t="s">
        <v>290</v>
      </c>
      <c r="AO517" s="58">
        <v>484</v>
      </c>
      <c r="AP517" s="58">
        <v>43</v>
      </c>
      <c r="AQ517" s="58">
        <v>323</v>
      </c>
      <c r="AR517" s="58">
        <v>357</v>
      </c>
      <c r="AS517" s="58">
        <v>81</v>
      </c>
      <c r="AT517" s="58">
        <v>84</v>
      </c>
      <c r="AU517" s="58">
        <v>50</v>
      </c>
      <c r="AV517" s="58">
        <v>680</v>
      </c>
      <c r="AW517" s="57"/>
    </row>
    <row r="518" spans="1:49">
      <c r="A518" s="57" t="s">
        <v>2938</v>
      </c>
      <c r="B518" s="57" t="s">
        <v>2939</v>
      </c>
      <c r="C518" s="57" t="s">
        <v>314</v>
      </c>
      <c r="D518" s="57" t="s">
        <v>2940</v>
      </c>
      <c r="E518" s="57" t="s">
        <v>2941</v>
      </c>
      <c r="F518" s="57" t="s">
        <v>2942</v>
      </c>
      <c r="G518" s="57" t="s">
        <v>2845</v>
      </c>
      <c r="H518" s="57" t="s">
        <v>288</v>
      </c>
      <c r="I518" s="57" t="s">
        <v>2846</v>
      </c>
      <c r="J518" s="136">
        <v>6306681385</v>
      </c>
      <c r="K518" s="57" t="s">
        <v>163</v>
      </c>
      <c r="L518">
        <v>4</v>
      </c>
      <c r="M518">
        <v>39.299999999999997</v>
      </c>
      <c r="N518">
        <v>13.8</v>
      </c>
      <c r="O518" s="65">
        <v>57.1</v>
      </c>
      <c r="P518" s="58">
        <v>0</v>
      </c>
      <c r="Q518" s="58">
        <v>59</v>
      </c>
      <c r="R518" s="58">
        <v>62</v>
      </c>
      <c r="S518" s="58">
        <v>55</v>
      </c>
      <c r="T518" s="58">
        <v>51</v>
      </c>
      <c r="U518" s="58">
        <v>59</v>
      </c>
      <c r="V518" s="58">
        <v>56</v>
      </c>
      <c r="W518" s="58">
        <v>63</v>
      </c>
      <c r="X518" s="58">
        <v>68</v>
      </c>
      <c r="Y518" s="58">
        <v>67</v>
      </c>
      <c r="Z518" s="58">
        <v>0</v>
      </c>
      <c r="AA518" s="58">
        <v>0</v>
      </c>
      <c r="AB518" s="58">
        <v>0</v>
      </c>
      <c r="AC518" s="58">
        <v>0</v>
      </c>
      <c r="AD518" s="58">
        <v>0</v>
      </c>
      <c r="AE518" s="58">
        <v>0</v>
      </c>
      <c r="AF518" s="58">
        <v>0</v>
      </c>
      <c r="AG518" s="58">
        <v>0</v>
      </c>
      <c r="AH518" s="58">
        <v>0</v>
      </c>
      <c r="AI518" s="58">
        <v>0</v>
      </c>
      <c r="AJ518" s="58" t="s">
        <v>290</v>
      </c>
      <c r="AK518" s="58">
        <v>28</v>
      </c>
      <c r="AL518" s="58">
        <v>17</v>
      </c>
      <c r="AM518" s="58">
        <v>16</v>
      </c>
      <c r="AN518" s="58" t="s">
        <v>290</v>
      </c>
      <c r="AO518" s="58">
        <v>430</v>
      </c>
      <c r="AP518" s="58">
        <v>44</v>
      </c>
      <c r="AQ518" s="58">
        <v>270</v>
      </c>
      <c r="AR518" s="58">
        <v>270</v>
      </c>
      <c r="AS518" s="58">
        <v>0</v>
      </c>
      <c r="AT518" s="58">
        <v>0</v>
      </c>
      <c r="AU518" s="58">
        <v>0</v>
      </c>
      <c r="AV518" s="58">
        <v>540</v>
      </c>
      <c r="AW518" s="57"/>
    </row>
    <row r="519" spans="1:49">
      <c r="A519" s="57" t="s">
        <v>2943</v>
      </c>
      <c r="B519" s="57" t="s">
        <v>369</v>
      </c>
      <c r="C519" s="57" t="s">
        <v>283</v>
      </c>
      <c r="D519" s="57" t="s">
        <v>2944</v>
      </c>
      <c r="E519" s="57" t="s">
        <v>2945</v>
      </c>
      <c r="F519" s="57" t="s">
        <v>2946</v>
      </c>
      <c r="G519" s="57" t="s">
        <v>2851</v>
      </c>
      <c r="H519" s="57" t="s">
        <v>288</v>
      </c>
      <c r="I519" s="57" t="s">
        <v>2852</v>
      </c>
      <c r="J519" s="136">
        <v>6306290536</v>
      </c>
      <c r="K519" s="57" t="s">
        <v>163</v>
      </c>
      <c r="L519">
        <v>2</v>
      </c>
      <c r="M519">
        <v>15.5</v>
      </c>
      <c r="N519">
        <v>2.5</v>
      </c>
      <c r="O519" s="65">
        <v>20</v>
      </c>
      <c r="P519" s="58">
        <v>48</v>
      </c>
      <c r="Q519" s="58">
        <v>28</v>
      </c>
      <c r="R519" s="58">
        <v>18</v>
      </c>
      <c r="S519" s="58">
        <v>18</v>
      </c>
      <c r="T519" s="58">
        <v>16</v>
      </c>
      <c r="U519" s="58">
        <v>16</v>
      </c>
      <c r="V519" s="58">
        <v>14</v>
      </c>
      <c r="W519" s="58">
        <v>12</v>
      </c>
      <c r="X519" s="58" t="s">
        <v>290</v>
      </c>
      <c r="Y519" s="58">
        <v>18</v>
      </c>
      <c r="Z519" s="58">
        <v>0</v>
      </c>
      <c r="AA519" s="58">
        <v>0</v>
      </c>
      <c r="AB519" s="58">
        <v>0</v>
      </c>
      <c r="AC519" s="58">
        <v>0</v>
      </c>
      <c r="AD519" s="58">
        <v>0</v>
      </c>
      <c r="AE519" s="58">
        <v>0</v>
      </c>
      <c r="AF519" s="58">
        <v>0</v>
      </c>
      <c r="AG519" s="58">
        <v>0</v>
      </c>
      <c r="AH519" s="58">
        <v>0</v>
      </c>
      <c r="AI519" s="58">
        <v>0</v>
      </c>
      <c r="AJ519" s="58">
        <v>0</v>
      </c>
      <c r="AK519" s="58">
        <v>12</v>
      </c>
      <c r="AL519" s="58" t="s">
        <v>290</v>
      </c>
      <c r="AM519" s="58">
        <v>25</v>
      </c>
      <c r="AN519" s="58" t="s">
        <v>290</v>
      </c>
      <c r="AO519" s="58">
        <v>140</v>
      </c>
      <c r="AP519" s="58">
        <v>15</v>
      </c>
      <c r="AQ519" s="58">
        <v>93</v>
      </c>
      <c r="AR519" s="58">
        <v>103</v>
      </c>
      <c r="AS519" s="58">
        <v>0</v>
      </c>
      <c r="AT519" s="58">
        <v>0</v>
      </c>
      <c r="AU519" s="58">
        <v>12</v>
      </c>
      <c r="AV519" s="58">
        <v>196</v>
      </c>
      <c r="AW519" s="57"/>
    </row>
    <row r="520" spans="1:49">
      <c r="A520" s="57" t="s">
        <v>2947</v>
      </c>
      <c r="B520" s="57" t="s">
        <v>2948</v>
      </c>
      <c r="C520" s="57" t="s">
        <v>283</v>
      </c>
      <c r="D520" s="57" t="s">
        <v>692</v>
      </c>
      <c r="E520" s="57" t="s">
        <v>2949</v>
      </c>
      <c r="F520" s="57" t="s">
        <v>2950</v>
      </c>
      <c r="G520" s="57" t="s">
        <v>2839</v>
      </c>
      <c r="H520" s="57" t="s">
        <v>288</v>
      </c>
      <c r="I520" s="57" t="s">
        <v>2840</v>
      </c>
      <c r="J520" s="136">
        <v>6305303490</v>
      </c>
      <c r="K520" s="57" t="s">
        <v>163</v>
      </c>
      <c r="L520">
        <v>3.5</v>
      </c>
      <c r="M520">
        <v>31</v>
      </c>
      <c r="N520">
        <v>10.8</v>
      </c>
      <c r="O520" s="65">
        <v>45.3</v>
      </c>
      <c r="P520" s="58">
        <v>64</v>
      </c>
      <c r="Q520" s="58">
        <v>44</v>
      </c>
      <c r="R520" s="58">
        <v>37</v>
      </c>
      <c r="S520" s="58">
        <v>53</v>
      </c>
      <c r="T520" s="58">
        <v>53</v>
      </c>
      <c r="U520" s="58">
        <v>50</v>
      </c>
      <c r="V520" s="58">
        <v>47</v>
      </c>
      <c r="W520" s="58">
        <v>42</v>
      </c>
      <c r="X520" s="58">
        <v>41</v>
      </c>
      <c r="Y520" s="58">
        <v>42</v>
      </c>
      <c r="Z520" s="58">
        <v>0</v>
      </c>
      <c r="AA520" s="58">
        <v>0</v>
      </c>
      <c r="AB520" s="58">
        <v>0</v>
      </c>
      <c r="AC520" s="58">
        <v>0</v>
      </c>
      <c r="AD520" s="58">
        <v>0</v>
      </c>
      <c r="AE520" s="58">
        <v>0</v>
      </c>
      <c r="AF520" s="58">
        <v>0</v>
      </c>
      <c r="AG520" s="58">
        <v>0</v>
      </c>
      <c r="AH520" s="58">
        <v>48</v>
      </c>
      <c r="AI520" s="58">
        <v>0</v>
      </c>
      <c r="AJ520" s="58">
        <v>0</v>
      </c>
      <c r="AK520" s="58">
        <v>19</v>
      </c>
      <c r="AL520" s="58" t="s">
        <v>290</v>
      </c>
      <c r="AM520" s="58">
        <v>67</v>
      </c>
      <c r="AN520" s="58" t="s">
        <v>290</v>
      </c>
      <c r="AO520" s="58">
        <v>401</v>
      </c>
      <c r="AP520" s="58">
        <v>25</v>
      </c>
      <c r="AQ520" s="58">
        <v>231</v>
      </c>
      <c r="AR520" s="58">
        <v>290</v>
      </c>
      <c r="AS520" s="58">
        <v>0</v>
      </c>
      <c r="AT520" s="58">
        <v>0</v>
      </c>
      <c r="AU520" s="58">
        <v>0</v>
      </c>
      <c r="AV520" s="58">
        <v>521</v>
      </c>
      <c r="AW520" s="57"/>
    </row>
    <row r="521" spans="1:49">
      <c r="A521" s="57" t="s">
        <v>2951</v>
      </c>
      <c r="B521" s="57" t="s">
        <v>2952</v>
      </c>
      <c r="C521" s="57" t="s">
        <v>314</v>
      </c>
      <c r="D521" s="57" t="s">
        <v>1367</v>
      </c>
      <c r="E521" s="57" t="s">
        <v>2953</v>
      </c>
      <c r="F521" s="57" t="s">
        <v>2954</v>
      </c>
      <c r="G521" s="57" t="s">
        <v>2892</v>
      </c>
      <c r="H521" s="57" t="s">
        <v>288</v>
      </c>
      <c r="I521" s="57" t="s">
        <v>2893</v>
      </c>
      <c r="J521" s="136">
        <v>6304698060</v>
      </c>
      <c r="K521" s="57" t="s">
        <v>163</v>
      </c>
      <c r="L521">
        <v>1</v>
      </c>
      <c r="M521">
        <v>13</v>
      </c>
      <c r="N521">
        <v>2</v>
      </c>
      <c r="O521" s="65">
        <v>16</v>
      </c>
      <c r="P521" s="58">
        <v>53</v>
      </c>
      <c r="Q521" s="58">
        <v>18</v>
      </c>
      <c r="R521" s="58">
        <v>16</v>
      </c>
      <c r="S521" s="58">
        <v>20</v>
      </c>
      <c r="T521" s="58">
        <v>22</v>
      </c>
      <c r="U521" s="58">
        <v>21</v>
      </c>
      <c r="V521" s="58">
        <v>24</v>
      </c>
      <c r="W521" s="58">
        <v>17</v>
      </c>
      <c r="X521" s="58">
        <v>15</v>
      </c>
      <c r="Y521" s="58">
        <v>24</v>
      </c>
      <c r="Z521" s="58">
        <v>0</v>
      </c>
      <c r="AA521" s="58">
        <v>0</v>
      </c>
      <c r="AB521" s="58">
        <v>0</v>
      </c>
      <c r="AC521" s="58">
        <v>0</v>
      </c>
      <c r="AD521" s="58">
        <v>0</v>
      </c>
      <c r="AE521" s="58">
        <v>0</v>
      </c>
      <c r="AF521" s="58">
        <v>0</v>
      </c>
      <c r="AG521" s="58">
        <v>0</v>
      </c>
      <c r="AH521" s="58">
        <v>0</v>
      </c>
      <c r="AI521" s="58">
        <v>0</v>
      </c>
      <c r="AJ521" s="58">
        <v>0</v>
      </c>
      <c r="AK521" s="58">
        <v>14</v>
      </c>
      <c r="AL521" s="58">
        <v>0</v>
      </c>
      <c r="AM521" s="58">
        <v>20</v>
      </c>
      <c r="AN521" s="58">
        <v>0</v>
      </c>
      <c r="AO521" s="58">
        <v>196</v>
      </c>
      <c r="AP521" s="58">
        <v>0</v>
      </c>
      <c r="AQ521" s="58">
        <v>124</v>
      </c>
      <c r="AR521" s="58">
        <v>106</v>
      </c>
      <c r="AS521" s="58">
        <v>0</v>
      </c>
      <c r="AT521" s="58">
        <v>0</v>
      </c>
      <c r="AU521" s="58">
        <v>16</v>
      </c>
      <c r="AV521" s="58">
        <v>230</v>
      </c>
      <c r="AW521" s="57"/>
    </row>
    <row r="522" spans="1:49">
      <c r="A522" s="57" t="s">
        <v>2955</v>
      </c>
      <c r="B522" s="57" t="s">
        <v>2956</v>
      </c>
      <c r="C522" s="57" t="s">
        <v>314</v>
      </c>
      <c r="D522" s="57" t="s">
        <v>1358</v>
      </c>
      <c r="E522" s="57" t="s">
        <v>2957</v>
      </c>
      <c r="F522" s="57" t="s">
        <v>2958</v>
      </c>
      <c r="G522" s="57" t="s">
        <v>2851</v>
      </c>
      <c r="H522" s="57" t="s">
        <v>288</v>
      </c>
      <c r="I522" s="57" t="s">
        <v>2852</v>
      </c>
      <c r="J522" s="136">
        <v>6306276930</v>
      </c>
      <c r="K522" s="57" t="s">
        <v>163</v>
      </c>
      <c r="L522">
        <v>7.5</v>
      </c>
      <c r="M522">
        <v>36.200000000000003</v>
      </c>
      <c r="N522">
        <v>24</v>
      </c>
      <c r="O522" s="65">
        <v>67.7</v>
      </c>
      <c r="P522" s="58">
        <v>0</v>
      </c>
      <c r="Q522" s="58">
        <v>0</v>
      </c>
      <c r="R522" s="58">
        <v>0</v>
      </c>
      <c r="S522" s="58">
        <v>0</v>
      </c>
      <c r="T522" s="58">
        <v>0</v>
      </c>
      <c r="U522" s="58">
        <v>0</v>
      </c>
      <c r="V522" s="58">
        <v>0</v>
      </c>
      <c r="W522" s="58">
        <v>0</v>
      </c>
      <c r="X522" s="58">
        <v>0</v>
      </c>
      <c r="Y522" s="58">
        <v>0</v>
      </c>
      <c r="Z522" s="58">
        <v>154</v>
      </c>
      <c r="AA522" s="58">
        <v>112</v>
      </c>
      <c r="AB522" s="58">
        <v>124</v>
      </c>
      <c r="AC522" s="58">
        <v>119</v>
      </c>
      <c r="AD522" s="58">
        <v>0</v>
      </c>
      <c r="AE522" s="58">
        <v>0</v>
      </c>
      <c r="AF522" s="58">
        <v>0</v>
      </c>
      <c r="AG522" s="58">
        <v>0</v>
      </c>
      <c r="AH522" s="58">
        <v>0</v>
      </c>
      <c r="AI522" s="58">
        <v>0</v>
      </c>
      <c r="AJ522" s="58" t="s">
        <v>290</v>
      </c>
      <c r="AK522" s="58">
        <v>30</v>
      </c>
      <c r="AL522" s="58">
        <v>74</v>
      </c>
      <c r="AM522" s="58">
        <v>31</v>
      </c>
      <c r="AN522" s="58" t="s">
        <v>290</v>
      </c>
      <c r="AO522" s="58">
        <v>299</v>
      </c>
      <c r="AP522" s="58">
        <v>72</v>
      </c>
      <c r="AQ522" s="58">
        <v>219</v>
      </c>
      <c r="AR522" s="58">
        <v>290</v>
      </c>
      <c r="AS522" s="58">
        <v>53</v>
      </c>
      <c r="AT522" s="58">
        <v>70</v>
      </c>
      <c r="AU522" s="58">
        <v>97</v>
      </c>
      <c r="AV522" s="58">
        <v>509</v>
      </c>
      <c r="AW522" s="57"/>
    </row>
    <row r="523" spans="1:49">
      <c r="A523" s="57" t="s">
        <v>2959</v>
      </c>
      <c r="B523" s="57" t="s">
        <v>2960</v>
      </c>
      <c r="C523" s="57" t="s">
        <v>283</v>
      </c>
      <c r="D523" s="57" t="s">
        <v>2961</v>
      </c>
      <c r="E523" s="57" t="s">
        <v>2962</v>
      </c>
      <c r="F523" s="57" t="s">
        <v>2963</v>
      </c>
      <c r="G523" s="57" t="s">
        <v>2964</v>
      </c>
      <c r="H523" s="57" t="s">
        <v>288</v>
      </c>
      <c r="I523" s="57" t="s">
        <v>2965</v>
      </c>
      <c r="J523" s="136">
        <v>6305299323</v>
      </c>
      <c r="K523" s="57" t="s">
        <v>163</v>
      </c>
      <c r="L523">
        <v>2.5</v>
      </c>
      <c r="M523">
        <v>16</v>
      </c>
      <c r="N523">
        <v>6</v>
      </c>
      <c r="O523" s="65">
        <v>24.5</v>
      </c>
      <c r="P523" s="58">
        <v>21</v>
      </c>
      <c r="Q523" s="58">
        <v>19</v>
      </c>
      <c r="R523" s="58">
        <v>18</v>
      </c>
      <c r="S523" s="58">
        <v>19</v>
      </c>
      <c r="T523" s="58">
        <v>24</v>
      </c>
      <c r="U523" s="58">
        <v>17</v>
      </c>
      <c r="V523" s="58">
        <v>18</v>
      </c>
      <c r="W523" s="58">
        <v>21</v>
      </c>
      <c r="X523" s="58">
        <v>16</v>
      </c>
      <c r="Y523" s="58">
        <v>19</v>
      </c>
      <c r="Z523" s="58">
        <v>0</v>
      </c>
      <c r="AA523" s="58">
        <v>0</v>
      </c>
      <c r="AB523" s="58">
        <v>0</v>
      </c>
      <c r="AC523" s="58">
        <v>0</v>
      </c>
      <c r="AD523" s="58">
        <v>20</v>
      </c>
      <c r="AE523" s="58">
        <v>0</v>
      </c>
      <c r="AF523" s="58">
        <v>0</v>
      </c>
      <c r="AG523" s="58">
        <v>0</v>
      </c>
      <c r="AH523" s="58">
        <v>0</v>
      </c>
      <c r="AI523" s="58">
        <v>0</v>
      </c>
      <c r="AJ523" s="58">
        <v>0</v>
      </c>
      <c r="AK523" s="58">
        <v>24</v>
      </c>
      <c r="AL523" s="58">
        <v>0</v>
      </c>
      <c r="AM523" s="58">
        <v>43</v>
      </c>
      <c r="AN523" s="58">
        <v>0</v>
      </c>
      <c r="AO523" s="58">
        <v>122</v>
      </c>
      <c r="AP523" s="58">
        <v>23</v>
      </c>
      <c r="AQ523" s="58">
        <v>118</v>
      </c>
      <c r="AR523" s="58">
        <v>94</v>
      </c>
      <c r="AS523" s="58">
        <v>0</v>
      </c>
      <c r="AT523" s="58">
        <v>0</v>
      </c>
      <c r="AU523" s="58">
        <v>13</v>
      </c>
      <c r="AV523" s="58">
        <v>212</v>
      </c>
      <c r="AW523" s="57"/>
    </row>
    <row r="524" spans="1:49">
      <c r="A524" s="57" t="s">
        <v>2966</v>
      </c>
      <c r="B524" s="57" t="s">
        <v>2967</v>
      </c>
      <c r="C524" s="57"/>
      <c r="D524" s="57" t="s">
        <v>293</v>
      </c>
      <c r="E524" s="57" t="s">
        <v>2968</v>
      </c>
      <c r="F524" s="57" t="s">
        <v>2969</v>
      </c>
      <c r="G524" s="57" t="s">
        <v>1727</v>
      </c>
      <c r="H524" s="57" t="s">
        <v>288</v>
      </c>
      <c r="I524" s="57" t="s">
        <v>1728</v>
      </c>
      <c r="J524" s="136">
        <v>6303233244</v>
      </c>
      <c r="K524" s="57" t="s">
        <v>163</v>
      </c>
      <c r="L524">
        <v>3</v>
      </c>
      <c r="M524">
        <v>31.2</v>
      </c>
      <c r="N524">
        <v>11.7</v>
      </c>
      <c r="O524" s="65">
        <v>45.9</v>
      </c>
      <c r="P524" s="58">
        <v>83</v>
      </c>
      <c r="Q524" s="58">
        <v>52</v>
      </c>
      <c r="R524" s="58">
        <v>29</v>
      </c>
      <c r="S524" s="58">
        <v>48</v>
      </c>
      <c r="T524" s="58">
        <v>41</v>
      </c>
      <c r="U524" s="58">
        <v>38</v>
      </c>
      <c r="V524" s="58">
        <v>47</v>
      </c>
      <c r="W524" s="58">
        <v>42</v>
      </c>
      <c r="X524" s="58">
        <v>37</v>
      </c>
      <c r="Y524" s="58">
        <v>46</v>
      </c>
      <c r="Z524" s="58">
        <v>0</v>
      </c>
      <c r="AA524" s="58">
        <v>0</v>
      </c>
      <c r="AB524" s="58">
        <v>0</v>
      </c>
      <c r="AC524" s="58">
        <v>0</v>
      </c>
      <c r="AD524" s="58">
        <v>0</v>
      </c>
      <c r="AE524" s="58">
        <v>0</v>
      </c>
      <c r="AF524" s="58">
        <v>0</v>
      </c>
      <c r="AG524" s="58" t="s">
        <v>290</v>
      </c>
      <c r="AH524" s="58">
        <v>10</v>
      </c>
      <c r="AI524" s="58">
        <v>0</v>
      </c>
      <c r="AJ524" s="58">
        <v>0</v>
      </c>
      <c r="AK524" s="58">
        <v>15</v>
      </c>
      <c r="AL524" s="58" t="s">
        <v>290</v>
      </c>
      <c r="AM524" s="58">
        <v>26</v>
      </c>
      <c r="AN524" s="58">
        <v>0</v>
      </c>
      <c r="AO524" s="58">
        <v>411</v>
      </c>
      <c r="AP524" s="58">
        <v>20</v>
      </c>
      <c r="AQ524" s="58">
        <v>224</v>
      </c>
      <c r="AR524" s="58">
        <v>250</v>
      </c>
      <c r="AS524" s="58">
        <v>0</v>
      </c>
      <c r="AT524" s="58">
        <v>0</v>
      </c>
      <c r="AU524" s="58">
        <v>0</v>
      </c>
      <c r="AV524" s="58">
        <v>474</v>
      </c>
      <c r="AW524" s="57"/>
    </row>
    <row r="525" spans="1:49">
      <c r="A525" s="57" t="s">
        <v>2970</v>
      </c>
      <c r="B525" s="57" t="s">
        <v>1585</v>
      </c>
      <c r="C525" s="57" t="s">
        <v>283</v>
      </c>
      <c r="D525" s="57" t="s">
        <v>817</v>
      </c>
      <c r="E525" s="57" t="s">
        <v>2971</v>
      </c>
      <c r="F525" s="57" t="s">
        <v>2972</v>
      </c>
      <c r="G525" s="57" t="s">
        <v>2851</v>
      </c>
      <c r="H525" s="57" t="s">
        <v>288</v>
      </c>
      <c r="I525" s="57" t="s">
        <v>2852</v>
      </c>
      <c r="J525" s="136">
        <v>6306275601</v>
      </c>
      <c r="K525" s="57" t="s">
        <v>163</v>
      </c>
      <c r="L525">
        <v>1</v>
      </c>
      <c r="M525">
        <v>7</v>
      </c>
      <c r="N525">
        <v>1</v>
      </c>
      <c r="O525" s="65">
        <v>9</v>
      </c>
      <c r="P525" s="58">
        <v>25</v>
      </c>
      <c r="Q525" s="58" t="s">
        <v>290</v>
      </c>
      <c r="R525" s="58" t="s">
        <v>290</v>
      </c>
      <c r="S525" s="58" t="s">
        <v>290</v>
      </c>
      <c r="T525" s="58" t="s">
        <v>290</v>
      </c>
      <c r="U525" s="58" t="s">
        <v>290</v>
      </c>
      <c r="V525" s="58" t="s">
        <v>290</v>
      </c>
      <c r="W525" s="58" t="s">
        <v>290</v>
      </c>
      <c r="X525" s="58" t="s">
        <v>290</v>
      </c>
      <c r="Y525" s="58" t="s">
        <v>290</v>
      </c>
      <c r="Z525" s="58">
        <v>0</v>
      </c>
      <c r="AA525" s="58">
        <v>0</v>
      </c>
      <c r="AB525" s="58">
        <v>0</v>
      </c>
      <c r="AC525" s="58">
        <v>0</v>
      </c>
      <c r="AD525" s="58">
        <v>0</v>
      </c>
      <c r="AE525" s="58">
        <v>0</v>
      </c>
      <c r="AF525" s="58">
        <v>0</v>
      </c>
      <c r="AG525" s="58">
        <v>0</v>
      </c>
      <c r="AH525" s="58">
        <v>0</v>
      </c>
      <c r="AI525" s="58">
        <v>0</v>
      </c>
      <c r="AJ525" s="58">
        <v>0</v>
      </c>
      <c r="AK525" s="58" t="s">
        <v>290</v>
      </c>
      <c r="AL525" s="58">
        <v>10</v>
      </c>
      <c r="AM525" s="58" t="s">
        <v>290</v>
      </c>
      <c r="AN525" s="58">
        <v>0</v>
      </c>
      <c r="AO525" s="58">
        <v>39</v>
      </c>
      <c r="AP525" s="58">
        <v>20</v>
      </c>
      <c r="AQ525" s="58">
        <v>43</v>
      </c>
      <c r="AR525" s="58">
        <v>29</v>
      </c>
      <c r="AS525" s="58">
        <v>0</v>
      </c>
      <c r="AT525" s="58">
        <v>0</v>
      </c>
      <c r="AU525" s="58">
        <v>10</v>
      </c>
      <c r="AV525" s="58">
        <v>72</v>
      </c>
      <c r="AW525" s="57"/>
    </row>
    <row r="526" spans="1:49">
      <c r="A526" s="57" t="s">
        <v>2973</v>
      </c>
      <c r="B526" s="57" t="s">
        <v>2974</v>
      </c>
      <c r="C526" s="57" t="s">
        <v>314</v>
      </c>
      <c r="D526" s="57" t="s">
        <v>2975</v>
      </c>
      <c r="E526" s="57" t="s">
        <v>2976</v>
      </c>
      <c r="F526" s="57" t="s">
        <v>2977</v>
      </c>
      <c r="G526" s="57" t="s">
        <v>2839</v>
      </c>
      <c r="H526" s="57" t="s">
        <v>288</v>
      </c>
      <c r="I526" s="57" t="s">
        <v>2840</v>
      </c>
      <c r="J526" s="136">
        <v>6308334717</v>
      </c>
      <c r="K526" s="57" t="s">
        <v>163</v>
      </c>
      <c r="L526">
        <v>11</v>
      </c>
      <c r="M526">
        <v>40.5</v>
      </c>
      <c r="N526">
        <v>11.5</v>
      </c>
      <c r="O526" s="65">
        <v>63</v>
      </c>
      <c r="P526" s="58">
        <v>99</v>
      </c>
      <c r="Q526" s="58">
        <v>65</v>
      </c>
      <c r="R526" s="58">
        <v>71</v>
      </c>
      <c r="S526" s="58">
        <v>75</v>
      </c>
      <c r="T526" s="58">
        <v>73</v>
      </c>
      <c r="U526" s="58">
        <v>79</v>
      </c>
      <c r="V526" s="58">
        <v>79</v>
      </c>
      <c r="W526" s="58">
        <v>104</v>
      </c>
      <c r="X526" s="58">
        <v>104</v>
      </c>
      <c r="Y526" s="58">
        <v>101</v>
      </c>
      <c r="Z526" s="58">
        <v>0</v>
      </c>
      <c r="AA526" s="58">
        <v>0</v>
      </c>
      <c r="AB526" s="58">
        <v>0</v>
      </c>
      <c r="AC526" s="58">
        <v>0</v>
      </c>
      <c r="AD526" s="58">
        <v>0</v>
      </c>
      <c r="AE526" s="58">
        <v>0</v>
      </c>
      <c r="AF526" s="58">
        <v>0</v>
      </c>
      <c r="AG526" s="58">
        <v>0</v>
      </c>
      <c r="AH526" s="58">
        <v>0</v>
      </c>
      <c r="AI526" s="58">
        <v>0</v>
      </c>
      <c r="AJ526" s="58">
        <v>0</v>
      </c>
      <c r="AK526" s="58">
        <v>47</v>
      </c>
      <c r="AL526" s="58">
        <v>84</v>
      </c>
      <c r="AM526" s="58">
        <v>49</v>
      </c>
      <c r="AN526" s="58">
        <v>0</v>
      </c>
      <c r="AO526" s="58">
        <v>670</v>
      </c>
      <c r="AP526" s="58">
        <v>0</v>
      </c>
      <c r="AQ526" s="58">
        <v>450</v>
      </c>
      <c r="AR526" s="58">
        <v>400</v>
      </c>
      <c r="AS526" s="58">
        <v>0</v>
      </c>
      <c r="AT526" s="58">
        <v>0</v>
      </c>
      <c r="AU526" s="58">
        <v>15</v>
      </c>
      <c r="AV526" s="58">
        <v>850</v>
      </c>
      <c r="AW526" s="57"/>
    </row>
    <row r="527" spans="1:49">
      <c r="A527" s="57" t="s">
        <v>2978</v>
      </c>
      <c r="B527" s="57" t="s">
        <v>2979</v>
      </c>
      <c r="C527" s="57" t="s">
        <v>314</v>
      </c>
      <c r="D527" s="57" t="s">
        <v>507</v>
      </c>
      <c r="E527" s="57" t="s">
        <v>2980</v>
      </c>
      <c r="F527" s="57" t="s">
        <v>2981</v>
      </c>
      <c r="G527" s="57" t="s">
        <v>2856</v>
      </c>
      <c r="H527" s="57" t="s">
        <v>288</v>
      </c>
      <c r="I527" s="57" t="s">
        <v>2982</v>
      </c>
      <c r="J527" s="136">
        <v>6309645363</v>
      </c>
      <c r="K527" s="57" t="s">
        <v>163</v>
      </c>
      <c r="L527">
        <v>4</v>
      </c>
      <c r="M527">
        <v>17</v>
      </c>
      <c r="N527">
        <v>2</v>
      </c>
      <c r="O527" s="65">
        <v>23</v>
      </c>
      <c r="P527" s="58">
        <v>31</v>
      </c>
      <c r="Q527" s="58">
        <v>11</v>
      </c>
      <c r="R527" s="58" t="s">
        <v>290</v>
      </c>
      <c r="S527" s="58">
        <v>10</v>
      </c>
      <c r="T527" s="58">
        <v>10</v>
      </c>
      <c r="U527" s="58">
        <v>12</v>
      </c>
      <c r="V527" s="58">
        <v>10</v>
      </c>
      <c r="W527" s="58">
        <v>10</v>
      </c>
      <c r="X527" s="58" t="s">
        <v>290</v>
      </c>
      <c r="Y527" s="58">
        <v>18</v>
      </c>
      <c r="Z527" s="58">
        <v>0</v>
      </c>
      <c r="AA527" s="58">
        <v>0</v>
      </c>
      <c r="AB527" s="58">
        <v>0</v>
      </c>
      <c r="AC527" s="58">
        <v>0</v>
      </c>
      <c r="AD527" s="58">
        <v>0</v>
      </c>
      <c r="AE527" s="58">
        <v>0</v>
      </c>
      <c r="AF527" s="58">
        <v>0</v>
      </c>
      <c r="AG527" s="58">
        <v>0</v>
      </c>
      <c r="AH527" s="58">
        <v>0</v>
      </c>
      <c r="AI527" s="58">
        <v>0</v>
      </c>
      <c r="AJ527" s="58">
        <v>0</v>
      </c>
      <c r="AK527" s="58">
        <v>27</v>
      </c>
      <c r="AL527" s="58">
        <v>11</v>
      </c>
      <c r="AM527" s="58" t="s">
        <v>290</v>
      </c>
      <c r="AN527" s="58" t="s">
        <v>290</v>
      </c>
      <c r="AO527" s="58">
        <v>73</v>
      </c>
      <c r="AP527" s="58" t="s">
        <v>290</v>
      </c>
      <c r="AQ527" s="58">
        <v>75</v>
      </c>
      <c r="AR527" s="58">
        <v>52</v>
      </c>
      <c r="AS527" s="58" t="s">
        <v>290</v>
      </c>
      <c r="AT527" s="58" t="s">
        <v>290</v>
      </c>
      <c r="AU527" s="58">
        <v>0</v>
      </c>
      <c r="AV527" s="58">
        <v>127</v>
      </c>
      <c r="AW527" s="57"/>
    </row>
    <row r="528" spans="1:49">
      <c r="A528" s="57" t="s">
        <v>2983</v>
      </c>
      <c r="B528" s="57" t="s">
        <v>2984</v>
      </c>
      <c r="C528" s="57" t="s">
        <v>314</v>
      </c>
      <c r="D528" s="57" t="s">
        <v>1367</v>
      </c>
      <c r="E528" s="57" t="s">
        <v>2985</v>
      </c>
      <c r="F528" s="57" t="s">
        <v>2986</v>
      </c>
      <c r="G528" s="57" t="s">
        <v>2987</v>
      </c>
      <c r="H528" s="57" t="s">
        <v>288</v>
      </c>
      <c r="I528" s="57" t="s">
        <v>2988</v>
      </c>
      <c r="J528" s="136">
        <v>6307660228</v>
      </c>
      <c r="K528" s="57" t="s">
        <v>163</v>
      </c>
      <c r="L528">
        <v>1.5</v>
      </c>
      <c r="M528">
        <v>6.5</v>
      </c>
      <c r="N528">
        <v>4.3</v>
      </c>
      <c r="O528" s="65">
        <v>12.3</v>
      </c>
      <c r="P528" s="58">
        <v>19</v>
      </c>
      <c r="Q528" s="58" t="s">
        <v>290</v>
      </c>
      <c r="R528" s="58">
        <v>18</v>
      </c>
      <c r="S528" s="58">
        <v>13</v>
      </c>
      <c r="T528" s="58" t="s">
        <v>290</v>
      </c>
      <c r="U528" s="58" t="s">
        <v>290</v>
      </c>
      <c r="V528" s="58" t="s">
        <v>290</v>
      </c>
      <c r="W528" s="58" t="s">
        <v>290</v>
      </c>
      <c r="X528" s="58" t="s">
        <v>290</v>
      </c>
      <c r="Y528" s="58" t="s">
        <v>290</v>
      </c>
      <c r="Z528" s="58">
        <v>0</v>
      </c>
      <c r="AA528" s="58">
        <v>0</v>
      </c>
      <c r="AB528" s="58">
        <v>0</v>
      </c>
      <c r="AC528" s="58">
        <v>0</v>
      </c>
      <c r="AD528" s="58">
        <v>0</v>
      </c>
      <c r="AE528" s="58">
        <v>0</v>
      </c>
      <c r="AF528" s="58">
        <v>0</v>
      </c>
      <c r="AG528" s="58">
        <v>0</v>
      </c>
      <c r="AH528" s="58">
        <v>0</v>
      </c>
      <c r="AI528" s="58">
        <v>0</v>
      </c>
      <c r="AJ528" s="58">
        <v>0</v>
      </c>
      <c r="AK528" s="58" t="s">
        <v>290</v>
      </c>
      <c r="AL528" s="58">
        <v>10</v>
      </c>
      <c r="AM528" s="58">
        <v>12</v>
      </c>
      <c r="AN528" s="58">
        <v>0</v>
      </c>
      <c r="AO528" s="58">
        <v>52</v>
      </c>
      <c r="AP528" s="58" t="s">
        <v>290</v>
      </c>
      <c r="AQ528" s="58">
        <v>37</v>
      </c>
      <c r="AR528" s="58">
        <v>47</v>
      </c>
      <c r="AS528" s="58">
        <v>0</v>
      </c>
      <c r="AT528" s="58">
        <v>0</v>
      </c>
      <c r="AU528" s="58" t="s">
        <v>290</v>
      </c>
      <c r="AV528" s="58">
        <v>84</v>
      </c>
      <c r="AW528" s="57"/>
    </row>
    <row r="529" spans="1:49">
      <c r="A529" s="57" t="s">
        <v>2989</v>
      </c>
      <c r="B529" s="57" t="s">
        <v>484</v>
      </c>
      <c r="C529" s="57" t="s">
        <v>283</v>
      </c>
      <c r="D529" s="57" t="s">
        <v>2990</v>
      </c>
      <c r="E529" s="57" t="s">
        <v>2991</v>
      </c>
      <c r="F529" s="57" t="s">
        <v>2992</v>
      </c>
      <c r="G529" s="57" t="s">
        <v>2801</v>
      </c>
      <c r="H529" s="57" t="s">
        <v>288</v>
      </c>
      <c r="I529" s="57" t="s">
        <v>2887</v>
      </c>
      <c r="J529" s="136">
        <v>6309616125</v>
      </c>
      <c r="K529" s="57" t="s">
        <v>163</v>
      </c>
      <c r="L529">
        <v>5</v>
      </c>
      <c r="M529">
        <v>32.4</v>
      </c>
      <c r="N529">
        <v>5.8</v>
      </c>
      <c r="O529" s="65">
        <v>43.2</v>
      </c>
      <c r="P529" s="58">
        <v>49</v>
      </c>
      <c r="Q529" s="58">
        <v>40</v>
      </c>
      <c r="R529" s="58">
        <v>40</v>
      </c>
      <c r="S529" s="58">
        <v>51</v>
      </c>
      <c r="T529" s="58">
        <v>38</v>
      </c>
      <c r="U529" s="58">
        <v>49</v>
      </c>
      <c r="V529" s="58">
        <v>40</v>
      </c>
      <c r="W529" s="58">
        <v>51</v>
      </c>
      <c r="X529" s="58">
        <v>60</v>
      </c>
      <c r="Y529" s="58">
        <v>60</v>
      </c>
      <c r="Z529" s="58">
        <v>0</v>
      </c>
      <c r="AA529" s="58">
        <v>0</v>
      </c>
      <c r="AB529" s="58">
        <v>0</v>
      </c>
      <c r="AC529" s="58">
        <v>0</v>
      </c>
      <c r="AD529" s="58">
        <v>0</v>
      </c>
      <c r="AE529" s="58">
        <v>0</v>
      </c>
      <c r="AF529" s="58">
        <v>0</v>
      </c>
      <c r="AG529" s="58">
        <v>0</v>
      </c>
      <c r="AH529" s="58">
        <v>0</v>
      </c>
      <c r="AI529" s="58">
        <v>0</v>
      </c>
      <c r="AJ529" s="58">
        <v>0</v>
      </c>
      <c r="AK529" s="58">
        <v>35</v>
      </c>
      <c r="AL529" s="58">
        <v>18</v>
      </c>
      <c r="AM529" s="58">
        <v>85</v>
      </c>
      <c r="AN529" s="58">
        <v>0</v>
      </c>
      <c r="AO529" s="58">
        <v>321</v>
      </c>
      <c r="AP529" s="58">
        <v>19</v>
      </c>
      <c r="AQ529" s="58">
        <v>245</v>
      </c>
      <c r="AR529" s="58">
        <v>233</v>
      </c>
      <c r="AS529" s="58">
        <v>0</v>
      </c>
      <c r="AT529" s="58">
        <v>0</v>
      </c>
      <c r="AU529" s="58">
        <v>25</v>
      </c>
      <c r="AV529" s="58">
        <v>478</v>
      </c>
      <c r="AW529" s="57"/>
    </row>
    <row r="530" spans="1:49">
      <c r="A530" s="57" t="s">
        <v>2993</v>
      </c>
      <c r="B530" s="57" t="s">
        <v>2994</v>
      </c>
      <c r="C530" s="57" t="s">
        <v>418</v>
      </c>
      <c r="D530" s="57" t="s">
        <v>501</v>
      </c>
      <c r="E530" s="57" t="s">
        <v>2995</v>
      </c>
      <c r="F530" s="57" t="s">
        <v>2996</v>
      </c>
      <c r="G530" s="57" t="s">
        <v>2826</v>
      </c>
      <c r="H530" s="57" t="s">
        <v>288</v>
      </c>
      <c r="I530" s="57" t="s">
        <v>2827</v>
      </c>
      <c r="J530" s="136">
        <v>6305475125</v>
      </c>
      <c r="K530" s="57" t="s">
        <v>163</v>
      </c>
      <c r="L530">
        <v>4</v>
      </c>
      <c r="M530">
        <v>15</v>
      </c>
      <c r="N530">
        <v>3</v>
      </c>
      <c r="O530" s="65">
        <v>22</v>
      </c>
      <c r="P530" s="58" t="s">
        <v>290</v>
      </c>
      <c r="Q530" s="58">
        <v>10</v>
      </c>
      <c r="R530" s="58" t="s">
        <v>290</v>
      </c>
      <c r="S530" s="58" t="s">
        <v>290</v>
      </c>
      <c r="T530" s="58">
        <v>11</v>
      </c>
      <c r="U530" s="58" t="s">
        <v>290</v>
      </c>
      <c r="V530" s="58" t="s">
        <v>290</v>
      </c>
      <c r="W530" s="58">
        <v>11</v>
      </c>
      <c r="X530" s="58">
        <v>10</v>
      </c>
      <c r="Y530" s="58">
        <v>10</v>
      </c>
      <c r="Z530" s="58">
        <v>10</v>
      </c>
      <c r="AA530" s="58" t="s">
        <v>290</v>
      </c>
      <c r="AB530" s="58" t="s">
        <v>290</v>
      </c>
      <c r="AC530" s="58" t="s">
        <v>290</v>
      </c>
      <c r="AD530" s="58">
        <v>0</v>
      </c>
      <c r="AE530" s="58">
        <v>0</v>
      </c>
      <c r="AF530" s="58">
        <v>0</v>
      </c>
      <c r="AG530" s="58">
        <v>0</v>
      </c>
      <c r="AH530" s="58">
        <v>0</v>
      </c>
      <c r="AI530" s="58">
        <v>0</v>
      </c>
      <c r="AJ530" s="58">
        <v>0</v>
      </c>
      <c r="AK530" s="58">
        <v>13</v>
      </c>
      <c r="AL530" s="58" t="s">
        <v>290</v>
      </c>
      <c r="AM530" s="58">
        <v>10</v>
      </c>
      <c r="AN530" s="58">
        <v>0</v>
      </c>
      <c r="AO530" s="58">
        <v>88</v>
      </c>
      <c r="AP530" s="58">
        <v>0</v>
      </c>
      <c r="AQ530" s="58">
        <v>63</v>
      </c>
      <c r="AR530" s="58">
        <v>50</v>
      </c>
      <c r="AS530" s="58" t="s">
        <v>290</v>
      </c>
      <c r="AT530" s="58" t="s">
        <v>290</v>
      </c>
      <c r="AU530" s="58">
        <v>0</v>
      </c>
      <c r="AV530" s="58">
        <v>113</v>
      </c>
      <c r="AW530" s="57"/>
    </row>
    <row r="531" spans="1:49">
      <c r="A531" s="57" t="s">
        <v>2997</v>
      </c>
      <c r="B531" s="57" t="s">
        <v>2998</v>
      </c>
      <c r="C531" s="57" t="s">
        <v>353</v>
      </c>
      <c r="D531" s="57" t="s">
        <v>2999</v>
      </c>
      <c r="E531" s="57" t="s">
        <v>3000</v>
      </c>
      <c r="F531" s="57" t="s">
        <v>3001</v>
      </c>
      <c r="G531" s="57" t="s">
        <v>2826</v>
      </c>
      <c r="H531" s="57" t="s">
        <v>288</v>
      </c>
      <c r="I531" s="57" t="s">
        <v>2827</v>
      </c>
      <c r="J531" s="136">
        <v>6306906000</v>
      </c>
      <c r="K531" s="57" t="s">
        <v>163</v>
      </c>
      <c r="L531">
        <v>4</v>
      </c>
      <c r="M531">
        <v>10</v>
      </c>
      <c r="N531">
        <v>6</v>
      </c>
      <c r="O531" s="65">
        <v>20</v>
      </c>
      <c r="P531" s="58">
        <v>33</v>
      </c>
      <c r="Q531" s="58">
        <v>12</v>
      </c>
      <c r="R531" s="58">
        <v>11</v>
      </c>
      <c r="S531" s="58">
        <v>13</v>
      </c>
      <c r="T531" s="58" t="s">
        <v>290</v>
      </c>
      <c r="U531" s="58" t="s">
        <v>290</v>
      </c>
      <c r="V531" s="58" t="s">
        <v>290</v>
      </c>
      <c r="W531" s="58" t="s">
        <v>290</v>
      </c>
      <c r="X531" s="58" t="s">
        <v>290</v>
      </c>
      <c r="Y531" s="58" t="s">
        <v>290</v>
      </c>
      <c r="Z531" s="58">
        <v>0</v>
      </c>
      <c r="AA531" s="58">
        <v>0</v>
      </c>
      <c r="AB531" s="58">
        <v>0</v>
      </c>
      <c r="AC531" s="58">
        <v>0</v>
      </c>
      <c r="AD531" s="58">
        <v>0</v>
      </c>
      <c r="AE531" s="58">
        <v>0</v>
      </c>
      <c r="AF531" s="58">
        <v>0</v>
      </c>
      <c r="AG531" s="58">
        <v>0</v>
      </c>
      <c r="AH531" s="58">
        <v>0</v>
      </c>
      <c r="AI531" s="58">
        <v>0</v>
      </c>
      <c r="AJ531" s="58">
        <v>0</v>
      </c>
      <c r="AK531" s="58" t="s">
        <v>290</v>
      </c>
      <c r="AL531" s="58">
        <v>0</v>
      </c>
      <c r="AM531" s="58" t="s">
        <v>290</v>
      </c>
      <c r="AN531" s="58">
        <v>0</v>
      </c>
      <c r="AO531" s="58">
        <v>84</v>
      </c>
      <c r="AP531" s="58">
        <v>0</v>
      </c>
      <c r="AQ531" s="58">
        <v>42</v>
      </c>
      <c r="AR531" s="58">
        <v>52</v>
      </c>
      <c r="AS531" s="58">
        <v>0</v>
      </c>
      <c r="AT531" s="58">
        <v>0</v>
      </c>
      <c r="AU531" s="58" t="s">
        <v>290</v>
      </c>
      <c r="AV531" s="58">
        <v>94</v>
      </c>
      <c r="AW531" s="57"/>
    </row>
    <row r="532" spans="1:49">
      <c r="A532" s="57" t="s">
        <v>3002</v>
      </c>
      <c r="B532" s="57" t="s">
        <v>3003</v>
      </c>
      <c r="C532" s="57"/>
      <c r="D532" s="57" t="s">
        <v>3004</v>
      </c>
      <c r="E532" s="57" t="s">
        <v>3005</v>
      </c>
      <c r="F532" s="57" t="s">
        <v>3006</v>
      </c>
      <c r="G532" s="57" t="s">
        <v>2801</v>
      </c>
      <c r="H532" s="57" t="s">
        <v>288</v>
      </c>
      <c r="I532" s="57" t="s">
        <v>2887</v>
      </c>
      <c r="J532" s="136">
        <v>6305446164</v>
      </c>
      <c r="K532" s="57" t="s">
        <v>163</v>
      </c>
      <c r="L532">
        <v>2</v>
      </c>
      <c r="M532">
        <v>14</v>
      </c>
      <c r="N532">
        <v>0</v>
      </c>
      <c r="O532" s="65">
        <v>16</v>
      </c>
      <c r="P532" s="58">
        <v>25</v>
      </c>
      <c r="Q532" s="58">
        <v>19</v>
      </c>
      <c r="R532" s="58">
        <v>18</v>
      </c>
      <c r="S532" s="58" t="s">
        <v>290</v>
      </c>
      <c r="T532" s="58" t="s">
        <v>290</v>
      </c>
      <c r="U532" s="58">
        <v>0</v>
      </c>
      <c r="V532" s="58">
        <v>0</v>
      </c>
      <c r="W532" s="58">
        <v>0</v>
      </c>
      <c r="X532" s="58">
        <v>0</v>
      </c>
      <c r="Y532" s="58">
        <v>0</v>
      </c>
      <c r="Z532" s="58">
        <v>0</v>
      </c>
      <c r="AA532" s="58">
        <v>0</v>
      </c>
      <c r="AB532" s="58">
        <v>0</v>
      </c>
      <c r="AC532" s="58">
        <v>0</v>
      </c>
      <c r="AD532" s="58">
        <v>0</v>
      </c>
      <c r="AE532" s="58">
        <v>0</v>
      </c>
      <c r="AF532" s="58">
        <v>0</v>
      </c>
      <c r="AG532" s="58">
        <v>0</v>
      </c>
      <c r="AH532" s="58">
        <v>0</v>
      </c>
      <c r="AI532" s="58">
        <v>0</v>
      </c>
      <c r="AJ532" s="58">
        <v>0</v>
      </c>
      <c r="AK532" s="58">
        <v>65</v>
      </c>
      <c r="AL532" s="58">
        <v>0</v>
      </c>
      <c r="AM532" s="58">
        <v>0</v>
      </c>
      <c r="AN532" s="58">
        <v>0</v>
      </c>
      <c r="AO532" s="58">
        <v>0</v>
      </c>
      <c r="AP532" s="58" t="s">
        <v>290</v>
      </c>
      <c r="AQ532" s="58">
        <v>48</v>
      </c>
      <c r="AR532" s="58">
        <v>26</v>
      </c>
      <c r="AS532" s="58">
        <v>0</v>
      </c>
      <c r="AT532" s="58">
        <v>0</v>
      </c>
      <c r="AU532" s="58" t="s">
        <v>290</v>
      </c>
      <c r="AV532" s="58">
        <v>74</v>
      </c>
      <c r="AW532" s="57"/>
    </row>
    <row r="533" spans="1:49">
      <c r="A533" s="57" t="s">
        <v>3007</v>
      </c>
      <c r="B533" s="57" t="s">
        <v>3008</v>
      </c>
      <c r="C533" s="57"/>
      <c r="D533" s="57" t="s">
        <v>3009</v>
      </c>
      <c r="E533" s="57" t="s">
        <v>3010</v>
      </c>
      <c r="F533" s="57" t="s">
        <v>3011</v>
      </c>
      <c r="G533" s="57" t="s">
        <v>2892</v>
      </c>
      <c r="H533" s="57" t="s">
        <v>288</v>
      </c>
      <c r="I533" s="57" t="s">
        <v>2893</v>
      </c>
      <c r="J533" s="136">
        <v>6307909030</v>
      </c>
      <c r="K533" s="57" t="s">
        <v>163</v>
      </c>
      <c r="L533">
        <v>1</v>
      </c>
      <c r="M533">
        <v>5</v>
      </c>
      <c r="N533">
        <v>0</v>
      </c>
      <c r="O533" s="65">
        <v>6</v>
      </c>
      <c r="P533" s="58">
        <v>46</v>
      </c>
      <c r="Q533" s="58">
        <v>10</v>
      </c>
      <c r="R533" s="58">
        <v>0</v>
      </c>
      <c r="S533" s="58">
        <v>0</v>
      </c>
      <c r="T533" s="58">
        <v>0</v>
      </c>
      <c r="U533" s="58">
        <v>0</v>
      </c>
      <c r="V533" s="58">
        <v>0</v>
      </c>
      <c r="W533" s="58">
        <v>0</v>
      </c>
      <c r="X533" s="58">
        <v>0</v>
      </c>
      <c r="Y533" s="58">
        <v>0</v>
      </c>
      <c r="Z533" s="58">
        <v>0</v>
      </c>
      <c r="AA533" s="58">
        <v>0</v>
      </c>
      <c r="AB533" s="58">
        <v>0</v>
      </c>
      <c r="AC533" s="58">
        <v>0</v>
      </c>
      <c r="AD533" s="58">
        <v>0</v>
      </c>
      <c r="AE533" s="58">
        <v>0</v>
      </c>
      <c r="AF533" s="58">
        <v>0</v>
      </c>
      <c r="AG533" s="58">
        <v>0</v>
      </c>
      <c r="AH533" s="58">
        <v>0</v>
      </c>
      <c r="AI533" s="58">
        <v>0</v>
      </c>
      <c r="AJ533" s="58">
        <v>0</v>
      </c>
      <c r="AK533" s="58" t="s">
        <v>290</v>
      </c>
      <c r="AL533" s="58">
        <v>0</v>
      </c>
      <c r="AM533" s="58">
        <v>0</v>
      </c>
      <c r="AN533" s="58">
        <v>0</v>
      </c>
      <c r="AO533" s="58">
        <v>50</v>
      </c>
      <c r="AP533" s="58" t="s">
        <v>290</v>
      </c>
      <c r="AQ533" s="58">
        <v>27</v>
      </c>
      <c r="AR533" s="58">
        <v>29</v>
      </c>
      <c r="AS533" s="58">
        <v>0</v>
      </c>
      <c r="AT533" s="58">
        <v>0</v>
      </c>
      <c r="AU533" s="58">
        <v>0</v>
      </c>
      <c r="AV533" s="58">
        <v>56</v>
      </c>
      <c r="AW533" s="57"/>
    </row>
    <row r="534" spans="1:49">
      <c r="A534" s="57" t="s">
        <v>3012</v>
      </c>
      <c r="B534" s="57" t="s">
        <v>3013</v>
      </c>
      <c r="C534" s="57" t="s">
        <v>283</v>
      </c>
      <c r="D534" s="57" t="s">
        <v>1381</v>
      </c>
      <c r="E534" s="57" t="s">
        <v>3014</v>
      </c>
      <c r="F534" s="57" t="s">
        <v>3015</v>
      </c>
      <c r="G534" s="57" t="s">
        <v>2862</v>
      </c>
      <c r="H534" s="57" t="s">
        <v>288</v>
      </c>
      <c r="I534" s="57" t="s">
        <v>2863</v>
      </c>
      <c r="J534" s="136">
        <v>6304421424</v>
      </c>
      <c r="K534" s="57" t="s">
        <v>163</v>
      </c>
      <c r="L534">
        <v>0</v>
      </c>
      <c r="M534">
        <v>13</v>
      </c>
      <c r="N534">
        <v>7.5</v>
      </c>
      <c r="O534" s="65">
        <v>20.5</v>
      </c>
      <c r="P534" s="58">
        <v>0</v>
      </c>
      <c r="Q534" s="58">
        <v>0</v>
      </c>
      <c r="R534" s="58">
        <v>0</v>
      </c>
      <c r="S534" s="58">
        <v>0</v>
      </c>
      <c r="T534" s="58">
        <v>0</v>
      </c>
      <c r="U534" s="58">
        <v>0</v>
      </c>
      <c r="V534" s="58">
        <v>0</v>
      </c>
      <c r="W534" s="58">
        <v>0</v>
      </c>
      <c r="X534" s="58">
        <v>0</v>
      </c>
      <c r="Y534" s="58">
        <v>0</v>
      </c>
      <c r="Z534" s="58">
        <v>38</v>
      </c>
      <c r="AA534" s="58">
        <v>39</v>
      </c>
      <c r="AB534" s="58">
        <v>37</v>
      </c>
      <c r="AC534" s="58">
        <v>22</v>
      </c>
      <c r="AD534" s="58">
        <v>0</v>
      </c>
      <c r="AE534" s="58">
        <v>0</v>
      </c>
      <c r="AF534" s="58">
        <v>0</v>
      </c>
      <c r="AG534" s="58">
        <v>0</v>
      </c>
      <c r="AH534" s="58">
        <v>0</v>
      </c>
      <c r="AI534" s="58">
        <v>0</v>
      </c>
      <c r="AJ534" s="58">
        <v>0</v>
      </c>
      <c r="AK534" s="58">
        <v>0</v>
      </c>
      <c r="AL534" s="58">
        <v>0</v>
      </c>
      <c r="AM534" s="58">
        <v>12</v>
      </c>
      <c r="AN534" s="58">
        <v>0</v>
      </c>
      <c r="AO534" s="58">
        <v>118</v>
      </c>
      <c r="AP534" s="58" t="s">
        <v>290</v>
      </c>
      <c r="AQ534" s="58">
        <v>68</v>
      </c>
      <c r="AR534" s="58">
        <v>68</v>
      </c>
      <c r="AS534" s="58" t="s">
        <v>290</v>
      </c>
      <c r="AT534" s="58" t="s">
        <v>290</v>
      </c>
      <c r="AU534" s="58">
        <v>0</v>
      </c>
      <c r="AV534" s="58">
        <v>136</v>
      </c>
      <c r="AW534" s="57"/>
    </row>
    <row r="535" spans="1:49">
      <c r="A535" s="57" t="s">
        <v>3016</v>
      </c>
      <c r="B535" s="57" t="s">
        <v>3017</v>
      </c>
      <c r="C535" s="57"/>
      <c r="D535" s="57" t="s">
        <v>3018</v>
      </c>
      <c r="E535" s="57" t="s">
        <v>3019</v>
      </c>
      <c r="F535" s="57" t="s">
        <v>3020</v>
      </c>
      <c r="G535" s="57" t="s">
        <v>2826</v>
      </c>
      <c r="H535" s="57" t="s">
        <v>288</v>
      </c>
      <c r="I535" s="57" t="s">
        <v>3021</v>
      </c>
      <c r="J535" s="136">
        <v>6309498232</v>
      </c>
      <c r="K535" s="57" t="s">
        <v>163</v>
      </c>
      <c r="L535">
        <v>2</v>
      </c>
      <c r="M535">
        <v>16</v>
      </c>
      <c r="N535">
        <v>4</v>
      </c>
      <c r="O535" s="65">
        <v>22</v>
      </c>
      <c r="P535" s="58">
        <v>18</v>
      </c>
      <c r="Q535" s="58">
        <v>17</v>
      </c>
      <c r="R535" s="58">
        <v>15</v>
      </c>
      <c r="S535" s="58">
        <v>15</v>
      </c>
      <c r="T535" s="58">
        <v>11</v>
      </c>
      <c r="U535" s="58">
        <v>10</v>
      </c>
      <c r="V535" s="58" t="s">
        <v>290</v>
      </c>
      <c r="W535" s="58" t="s">
        <v>290</v>
      </c>
      <c r="X535" s="58">
        <v>0</v>
      </c>
      <c r="Y535" s="58">
        <v>0</v>
      </c>
      <c r="Z535" s="58">
        <v>0</v>
      </c>
      <c r="AA535" s="58">
        <v>0</v>
      </c>
      <c r="AB535" s="58">
        <v>0</v>
      </c>
      <c r="AC535" s="58">
        <v>0</v>
      </c>
      <c r="AD535" s="58">
        <v>0</v>
      </c>
      <c r="AE535" s="58">
        <v>0</v>
      </c>
      <c r="AF535" s="58">
        <v>0</v>
      </c>
      <c r="AG535" s="58">
        <v>0</v>
      </c>
      <c r="AH535" s="58">
        <v>0</v>
      </c>
      <c r="AI535" s="58">
        <v>0</v>
      </c>
      <c r="AJ535" s="58">
        <v>0</v>
      </c>
      <c r="AK535" s="58">
        <v>74</v>
      </c>
      <c r="AL535" s="58" t="s">
        <v>290</v>
      </c>
      <c r="AM535" s="58">
        <v>0</v>
      </c>
      <c r="AN535" s="58">
        <v>0</v>
      </c>
      <c r="AO535" s="58">
        <v>11</v>
      </c>
      <c r="AP535" s="58">
        <v>13</v>
      </c>
      <c r="AQ535" s="58">
        <v>58</v>
      </c>
      <c r="AR535" s="58">
        <v>42</v>
      </c>
      <c r="AS535" s="58">
        <v>0</v>
      </c>
      <c r="AT535" s="58">
        <v>0</v>
      </c>
      <c r="AU535" s="58">
        <v>15</v>
      </c>
      <c r="AV535" s="58">
        <v>100</v>
      </c>
      <c r="AW535" s="57"/>
    </row>
    <row r="536" spans="1:49">
      <c r="A536" s="57" t="s">
        <v>3022</v>
      </c>
      <c r="B536" s="57" t="s">
        <v>3023</v>
      </c>
      <c r="C536" s="57"/>
      <c r="D536" s="57" t="s">
        <v>806</v>
      </c>
      <c r="E536" s="57" t="s">
        <v>136</v>
      </c>
      <c r="F536" s="57" t="s">
        <v>3024</v>
      </c>
      <c r="G536" s="57" t="s">
        <v>2856</v>
      </c>
      <c r="H536" s="57" t="s">
        <v>288</v>
      </c>
      <c r="I536" s="57" t="s">
        <v>2857</v>
      </c>
      <c r="J536" s="136">
        <v>6309690800</v>
      </c>
      <c r="K536" s="57" t="s">
        <v>163</v>
      </c>
      <c r="L536">
        <v>9</v>
      </c>
      <c r="M536">
        <v>33</v>
      </c>
      <c r="N536">
        <v>21.2</v>
      </c>
      <c r="O536" s="65">
        <v>63.2</v>
      </c>
      <c r="P536" s="58">
        <v>41</v>
      </c>
      <c r="Q536" s="58">
        <v>26</v>
      </c>
      <c r="R536" s="58">
        <v>28</v>
      </c>
      <c r="S536" s="58">
        <v>34</v>
      </c>
      <c r="T536" s="58">
        <v>31</v>
      </c>
      <c r="U536" s="58">
        <v>34</v>
      </c>
      <c r="V536" s="58">
        <v>25</v>
      </c>
      <c r="W536" s="58">
        <v>34</v>
      </c>
      <c r="X536" s="58">
        <v>35</v>
      </c>
      <c r="Y536" s="58">
        <v>34</v>
      </c>
      <c r="Z536" s="58">
        <v>0</v>
      </c>
      <c r="AA536" s="58">
        <v>0</v>
      </c>
      <c r="AB536" s="58">
        <v>0</v>
      </c>
      <c r="AC536" s="58">
        <v>0</v>
      </c>
      <c r="AD536" s="58">
        <v>0</v>
      </c>
      <c r="AE536" s="58">
        <v>0</v>
      </c>
      <c r="AF536" s="58">
        <v>0</v>
      </c>
      <c r="AG536" s="58">
        <v>0</v>
      </c>
      <c r="AH536" s="58">
        <v>0</v>
      </c>
      <c r="AI536" s="58">
        <v>0</v>
      </c>
      <c r="AJ536" s="58">
        <v>0</v>
      </c>
      <c r="AK536" s="58">
        <v>106</v>
      </c>
      <c r="AL536" s="58" t="s">
        <v>290</v>
      </c>
      <c r="AM536" s="58" t="s">
        <v>290</v>
      </c>
      <c r="AN536" s="58">
        <v>0</v>
      </c>
      <c r="AO536" s="58">
        <v>141</v>
      </c>
      <c r="AP536" s="58">
        <v>66</v>
      </c>
      <c r="AQ536" s="58">
        <v>167</v>
      </c>
      <c r="AR536" s="58">
        <v>155</v>
      </c>
      <c r="AS536" s="58">
        <v>0</v>
      </c>
      <c r="AT536" s="58">
        <v>0</v>
      </c>
      <c r="AU536" s="58">
        <v>0</v>
      </c>
      <c r="AV536" s="58">
        <v>322</v>
      </c>
      <c r="AW536" s="57"/>
    </row>
    <row r="537" spans="1:49">
      <c r="A537" s="57" t="s">
        <v>3025</v>
      </c>
      <c r="B537" s="57" t="s">
        <v>3026</v>
      </c>
      <c r="C537" s="57"/>
      <c r="D537" s="57" t="s">
        <v>3027</v>
      </c>
      <c r="E537" s="57" t="s">
        <v>3028</v>
      </c>
      <c r="F537" s="57" t="s">
        <v>3029</v>
      </c>
      <c r="G537" s="57" t="s">
        <v>3030</v>
      </c>
      <c r="H537" s="57" t="s">
        <v>288</v>
      </c>
      <c r="I537" s="57" t="s">
        <v>3031</v>
      </c>
      <c r="J537" s="136">
        <v>6305604900</v>
      </c>
      <c r="K537" s="57" t="s">
        <v>163</v>
      </c>
      <c r="L537">
        <v>2</v>
      </c>
      <c r="M537">
        <v>17</v>
      </c>
      <c r="N537">
        <v>5</v>
      </c>
      <c r="O537" s="65">
        <v>24</v>
      </c>
      <c r="P537" s="58">
        <v>24</v>
      </c>
      <c r="Q537" s="58">
        <v>19</v>
      </c>
      <c r="R537" s="58">
        <v>31</v>
      </c>
      <c r="S537" s="58">
        <v>11</v>
      </c>
      <c r="T537" s="58">
        <v>24</v>
      </c>
      <c r="U537" s="58">
        <v>12</v>
      </c>
      <c r="V537" s="58">
        <v>12</v>
      </c>
      <c r="W537" s="58">
        <v>12</v>
      </c>
      <c r="X537" s="58" t="s">
        <v>290</v>
      </c>
      <c r="Y537" s="58" t="s">
        <v>290</v>
      </c>
      <c r="Z537" s="58">
        <v>0</v>
      </c>
      <c r="AA537" s="58">
        <v>0</v>
      </c>
      <c r="AB537" s="58">
        <v>0</v>
      </c>
      <c r="AC537" s="58">
        <v>0</v>
      </c>
      <c r="AD537" s="58">
        <v>0</v>
      </c>
      <c r="AE537" s="58">
        <v>0</v>
      </c>
      <c r="AF537" s="58">
        <v>0</v>
      </c>
      <c r="AG537" s="58">
        <v>0</v>
      </c>
      <c r="AH537" s="58">
        <v>0</v>
      </c>
      <c r="AI537" s="58">
        <v>0</v>
      </c>
      <c r="AJ537" s="58">
        <v>0</v>
      </c>
      <c r="AK537" s="58">
        <v>102</v>
      </c>
      <c r="AL537" s="58">
        <v>0</v>
      </c>
      <c r="AM537" s="58" t="s">
        <v>290</v>
      </c>
      <c r="AN537" s="58">
        <v>0</v>
      </c>
      <c r="AO537" s="58">
        <v>44</v>
      </c>
      <c r="AP537" s="58" t="s">
        <v>290</v>
      </c>
      <c r="AQ537" s="58">
        <v>82</v>
      </c>
      <c r="AR537" s="58">
        <v>75</v>
      </c>
      <c r="AS537" s="58" t="s">
        <v>290</v>
      </c>
      <c r="AT537" s="58" t="s">
        <v>290</v>
      </c>
      <c r="AU537" s="58">
        <v>11</v>
      </c>
      <c r="AV537" s="58">
        <v>157</v>
      </c>
      <c r="AW537" s="57"/>
    </row>
    <row r="538" spans="1:49">
      <c r="A538" s="57" t="s">
        <v>3032</v>
      </c>
      <c r="B538" s="57" t="s">
        <v>3033</v>
      </c>
      <c r="C538" s="57"/>
      <c r="D538" s="57" t="s">
        <v>1163</v>
      </c>
      <c r="E538" s="57" t="s">
        <v>1574</v>
      </c>
      <c r="F538" s="57" t="s">
        <v>3034</v>
      </c>
      <c r="G538" s="57" t="s">
        <v>2801</v>
      </c>
      <c r="H538" s="57" t="s">
        <v>288</v>
      </c>
      <c r="I538" s="57" t="s">
        <v>3035</v>
      </c>
      <c r="J538" s="136">
        <v>6305447777</v>
      </c>
      <c r="K538" s="57" t="s">
        <v>163</v>
      </c>
      <c r="L538">
        <v>1</v>
      </c>
      <c r="M538">
        <v>2</v>
      </c>
      <c r="N538">
        <v>0</v>
      </c>
      <c r="O538" s="65">
        <v>3</v>
      </c>
      <c r="P538" s="58" t="s">
        <v>290</v>
      </c>
      <c r="Q538" s="58" t="s">
        <v>290</v>
      </c>
      <c r="R538" s="58" t="s">
        <v>290</v>
      </c>
      <c r="S538" s="58" t="s">
        <v>290</v>
      </c>
      <c r="T538" s="58" t="s">
        <v>290</v>
      </c>
      <c r="U538" s="58" t="s">
        <v>290</v>
      </c>
      <c r="V538" s="58">
        <v>0</v>
      </c>
      <c r="W538" s="58" t="s">
        <v>290</v>
      </c>
      <c r="X538" s="58" t="s">
        <v>290</v>
      </c>
      <c r="Y538" s="58">
        <v>0</v>
      </c>
      <c r="Z538" s="58">
        <v>0</v>
      </c>
      <c r="AA538" s="58">
        <v>0</v>
      </c>
      <c r="AB538" s="58">
        <v>0</v>
      </c>
      <c r="AC538" s="58">
        <v>0</v>
      </c>
      <c r="AD538" s="58">
        <v>0</v>
      </c>
      <c r="AE538" s="58">
        <v>0</v>
      </c>
      <c r="AF538" s="58">
        <v>0</v>
      </c>
      <c r="AG538" s="58">
        <v>0</v>
      </c>
      <c r="AH538" s="58">
        <v>0</v>
      </c>
      <c r="AI538" s="58">
        <v>0</v>
      </c>
      <c r="AJ538" s="58">
        <v>0</v>
      </c>
      <c r="AK538" s="58" t="s">
        <v>290</v>
      </c>
      <c r="AL538" s="58" t="s">
        <v>290</v>
      </c>
      <c r="AM538" s="58">
        <v>0</v>
      </c>
      <c r="AN538" s="58">
        <v>0</v>
      </c>
      <c r="AO538" s="58">
        <v>15</v>
      </c>
      <c r="AP538" s="58" t="s">
        <v>290</v>
      </c>
      <c r="AQ538" s="58">
        <v>12</v>
      </c>
      <c r="AR538" s="58" t="s">
        <v>290</v>
      </c>
      <c r="AS538" s="58">
        <v>0</v>
      </c>
      <c r="AT538" s="58">
        <v>0</v>
      </c>
      <c r="AU538" s="58" t="s">
        <v>290</v>
      </c>
      <c r="AV538" s="58">
        <v>18</v>
      </c>
      <c r="AW538" s="57"/>
    </row>
    <row r="539" spans="1:49">
      <c r="A539" s="57" t="s">
        <v>3036</v>
      </c>
      <c r="B539" s="57" t="s">
        <v>3037</v>
      </c>
      <c r="C539" s="57" t="s">
        <v>353</v>
      </c>
      <c r="D539" s="57" t="s">
        <v>1381</v>
      </c>
      <c r="E539" s="57" t="s">
        <v>3038</v>
      </c>
      <c r="F539" s="57" t="s">
        <v>3039</v>
      </c>
      <c r="G539" s="57" t="s">
        <v>2801</v>
      </c>
      <c r="H539" s="57" t="s">
        <v>288</v>
      </c>
      <c r="I539" s="57" t="s">
        <v>3040</v>
      </c>
      <c r="J539" s="136">
        <v>6303758600</v>
      </c>
      <c r="K539" s="57" t="s">
        <v>163</v>
      </c>
      <c r="L539">
        <v>4</v>
      </c>
      <c r="M539">
        <v>24</v>
      </c>
      <c r="N539">
        <v>8</v>
      </c>
      <c r="O539" s="65">
        <v>36</v>
      </c>
      <c r="P539" s="58">
        <v>14</v>
      </c>
      <c r="Q539" s="58">
        <v>27</v>
      </c>
      <c r="R539" s="58">
        <v>34</v>
      </c>
      <c r="S539" s="58">
        <v>20</v>
      </c>
      <c r="T539" s="58">
        <v>33</v>
      </c>
      <c r="U539" s="58">
        <v>20</v>
      </c>
      <c r="V539" s="58">
        <v>21</v>
      </c>
      <c r="W539" s="58">
        <v>22</v>
      </c>
      <c r="X539" s="58">
        <v>29</v>
      </c>
      <c r="Y539" s="58">
        <v>24</v>
      </c>
      <c r="Z539" s="58">
        <v>0</v>
      </c>
      <c r="AA539" s="58">
        <v>0</v>
      </c>
      <c r="AB539" s="58">
        <v>0</v>
      </c>
      <c r="AC539" s="58">
        <v>0</v>
      </c>
      <c r="AD539" s="58">
        <v>0</v>
      </c>
      <c r="AE539" s="58">
        <v>0</v>
      </c>
      <c r="AF539" s="58">
        <v>0</v>
      </c>
      <c r="AG539" s="58">
        <v>0</v>
      </c>
      <c r="AH539" s="58">
        <v>0</v>
      </c>
      <c r="AI539" s="58">
        <v>0</v>
      </c>
      <c r="AJ539" s="58">
        <v>0</v>
      </c>
      <c r="AK539" s="58" t="s">
        <v>290</v>
      </c>
      <c r="AL539" s="58">
        <v>44</v>
      </c>
      <c r="AM539" s="58">
        <v>34</v>
      </c>
      <c r="AN539" s="58" t="s">
        <v>290</v>
      </c>
      <c r="AO539" s="58">
        <v>130</v>
      </c>
      <c r="AP539" s="58">
        <v>26</v>
      </c>
      <c r="AQ539" s="58">
        <v>112</v>
      </c>
      <c r="AR539" s="58">
        <v>132</v>
      </c>
      <c r="AS539" s="58">
        <v>0</v>
      </c>
      <c r="AT539" s="58">
        <v>0</v>
      </c>
      <c r="AU539" s="58">
        <v>57</v>
      </c>
      <c r="AV539" s="58">
        <v>244</v>
      </c>
      <c r="AW539" s="57"/>
    </row>
    <row r="540" spans="1:49">
      <c r="A540" s="57" t="s">
        <v>3041</v>
      </c>
      <c r="B540" s="57" t="s">
        <v>3042</v>
      </c>
      <c r="C540" s="57"/>
      <c r="D540" s="57" t="s">
        <v>3043</v>
      </c>
      <c r="E540" s="57" t="s">
        <v>3044</v>
      </c>
      <c r="F540" s="57" t="s">
        <v>3045</v>
      </c>
      <c r="G540" s="57" t="s">
        <v>2826</v>
      </c>
      <c r="H540" s="57" t="s">
        <v>288</v>
      </c>
      <c r="I540" s="57" t="s">
        <v>2827</v>
      </c>
      <c r="J540" s="136">
        <v>6306535100</v>
      </c>
      <c r="K540" s="57" t="s">
        <v>163</v>
      </c>
      <c r="L540">
        <v>3</v>
      </c>
      <c r="M540">
        <v>10</v>
      </c>
      <c r="N540">
        <v>8</v>
      </c>
      <c r="O540" s="65">
        <v>21</v>
      </c>
      <c r="P540" s="58">
        <v>28</v>
      </c>
      <c r="Q540" s="58">
        <v>31</v>
      </c>
      <c r="R540" s="58">
        <v>20</v>
      </c>
      <c r="S540" s="58">
        <v>12</v>
      </c>
      <c r="T540" s="58">
        <v>17</v>
      </c>
      <c r="U540" s="58">
        <v>10</v>
      </c>
      <c r="V540" s="58" t="s">
        <v>290</v>
      </c>
      <c r="W540" s="58" t="s">
        <v>290</v>
      </c>
      <c r="X540" s="58" t="s">
        <v>290</v>
      </c>
      <c r="Y540" s="58" t="s">
        <v>290</v>
      </c>
      <c r="Z540" s="58" t="s">
        <v>290</v>
      </c>
      <c r="AA540" s="58">
        <v>0</v>
      </c>
      <c r="AB540" s="58">
        <v>0</v>
      </c>
      <c r="AC540" s="58">
        <v>0</v>
      </c>
      <c r="AD540" s="58">
        <v>44</v>
      </c>
      <c r="AE540" s="58">
        <v>0</v>
      </c>
      <c r="AF540" s="58">
        <v>0</v>
      </c>
      <c r="AG540" s="58">
        <v>0</v>
      </c>
      <c r="AH540" s="58">
        <v>0</v>
      </c>
      <c r="AI540" s="58">
        <v>0</v>
      </c>
      <c r="AJ540" s="58">
        <v>0</v>
      </c>
      <c r="AK540" s="58">
        <v>47</v>
      </c>
      <c r="AL540" s="58" t="s">
        <v>290</v>
      </c>
      <c r="AM540" s="58">
        <v>15</v>
      </c>
      <c r="AN540" s="58" t="s">
        <v>290</v>
      </c>
      <c r="AO540" s="58">
        <v>108</v>
      </c>
      <c r="AP540" s="58">
        <v>11</v>
      </c>
      <c r="AQ540" s="58">
        <v>92</v>
      </c>
      <c r="AR540" s="58">
        <v>97</v>
      </c>
      <c r="AS540" s="58">
        <v>0</v>
      </c>
      <c r="AT540" s="58">
        <v>0</v>
      </c>
      <c r="AU540" s="58" t="s">
        <v>290</v>
      </c>
      <c r="AV540" s="58">
        <v>189</v>
      </c>
      <c r="AW540" s="57"/>
    </row>
    <row r="541" spans="1:49">
      <c r="A541" s="57" t="s">
        <v>3046</v>
      </c>
      <c r="B541" s="57" t="s">
        <v>3047</v>
      </c>
      <c r="C541" s="57" t="s">
        <v>353</v>
      </c>
      <c r="D541" s="57" t="s">
        <v>3048</v>
      </c>
      <c r="E541" s="57" t="s">
        <v>881</v>
      </c>
      <c r="F541" s="57" t="s">
        <v>3049</v>
      </c>
      <c r="G541" s="57" t="s">
        <v>2856</v>
      </c>
      <c r="H541" s="57" t="s">
        <v>288</v>
      </c>
      <c r="I541" s="57" t="s">
        <v>2857</v>
      </c>
      <c r="J541" s="136">
        <v>6309688848</v>
      </c>
      <c r="K541" s="57" t="s">
        <v>163</v>
      </c>
      <c r="L541">
        <v>0.2</v>
      </c>
      <c r="M541">
        <v>2.8</v>
      </c>
      <c r="N541">
        <v>1.3</v>
      </c>
      <c r="O541" s="65">
        <v>4.3</v>
      </c>
      <c r="P541" s="58" t="s">
        <v>290</v>
      </c>
      <c r="Q541" s="58" t="s">
        <v>290</v>
      </c>
      <c r="R541" s="58" t="s">
        <v>290</v>
      </c>
      <c r="S541" s="58" t="s">
        <v>290</v>
      </c>
      <c r="T541" s="58" t="s">
        <v>290</v>
      </c>
      <c r="U541" s="58" t="s">
        <v>290</v>
      </c>
      <c r="V541" s="58" t="s">
        <v>290</v>
      </c>
      <c r="W541" s="58" t="s">
        <v>290</v>
      </c>
      <c r="X541" s="58" t="s">
        <v>290</v>
      </c>
      <c r="Y541" s="58" t="s">
        <v>290</v>
      </c>
      <c r="Z541" s="58">
        <v>0</v>
      </c>
      <c r="AA541" s="58">
        <v>0</v>
      </c>
      <c r="AB541" s="58">
        <v>0</v>
      </c>
      <c r="AC541" s="58">
        <v>0</v>
      </c>
      <c r="AD541" s="58">
        <v>0</v>
      </c>
      <c r="AE541" s="58">
        <v>0</v>
      </c>
      <c r="AF541" s="58">
        <v>0</v>
      </c>
      <c r="AG541" s="58">
        <v>0</v>
      </c>
      <c r="AH541" s="58">
        <v>0</v>
      </c>
      <c r="AI541" s="58">
        <v>0</v>
      </c>
      <c r="AJ541" s="58">
        <v>0</v>
      </c>
      <c r="AK541" s="58">
        <v>0</v>
      </c>
      <c r="AL541" s="58" t="s">
        <v>290</v>
      </c>
      <c r="AM541" s="58" t="s">
        <v>290</v>
      </c>
      <c r="AN541" s="58" t="s">
        <v>290</v>
      </c>
      <c r="AO541" s="58" t="s">
        <v>290</v>
      </c>
      <c r="AP541" s="58" t="s">
        <v>290</v>
      </c>
      <c r="AQ541" s="58">
        <v>16</v>
      </c>
      <c r="AR541" s="58">
        <v>10</v>
      </c>
      <c r="AS541" s="58">
        <v>0</v>
      </c>
      <c r="AT541" s="58">
        <v>0</v>
      </c>
      <c r="AU541" s="58">
        <v>14</v>
      </c>
      <c r="AV541" s="58">
        <v>26</v>
      </c>
      <c r="AW541" s="57"/>
    </row>
    <row r="542" spans="1:49">
      <c r="A542" s="57" t="s">
        <v>3050</v>
      </c>
      <c r="B542" s="57" t="s">
        <v>3051</v>
      </c>
      <c r="C542" s="57"/>
      <c r="D542" s="57" t="s">
        <v>3052</v>
      </c>
      <c r="E542" s="57" t="s">
        <v>3053</v>
      </c>
      <c r="F542" s="57" t="s">
        <v>3054</v>
      </c>
      <c r="G542" s="57" t="s">
        <v>3055</v>
      </c>
      <c r="H542" s="57" t="s">
        <v>288</v>
      </c>
      <c r="I542" s="57" t="s">
        <v>3056</v>
      </c>
      <c r="J542" s="136">
        <v>6309418800</v>
      </c>
      <c r="K542" s="57" t="s">
        <v>163</v>
      </c>
      <c r="L542">
        <v>6</v>
      </c>
      <c r="M542">
        <v>40.5</v>
      </c>
      <c r="N542">
        <v>17.2</v>
      </c>
      <c r="O542" s="65">
        <v>63.7</v>
      </c>
      <c r="P542" s="58">
        <v>32</v>
      </c>
      <c r="Q542" s="58">
        <v>36</v>
      </c>
      <c r="R542" s="58">
        <v>36</v>
      </c>
      <c r="S542" s="58">
        <v>30</v>
      </c>
      <c r="T542" s="58">
        <v>31</v>
      </c>
      <c r="U542" s="58">
        <v>34</v>
      </c>
      <c r="V542" s="58">
        <v>33</v>
      </c>
      <c r="W542" s="58">
        <v>31</v>
      </c>
      <c r="X542" s="58">
        <v>28</v>
      </c>
      <c r="Y542" s="58">
        <v>31</v>
      </c>
      <c r="Z542" s="58">
        <v>18</v>
      </c>
      <c r="AA542" s="58">
        <v>27</v>
      </c>
      <c r="AB542" s="58">
        <v>36</v>
      </c>
      <c r="AC542" s="58">
        <v>19</v>
      </c>
      <c r="AD542" s="58">
        <v>0</v>
      </c>
      <c r="AE542" s="58" t="s">
        <v>290</v>
      </c>
      <c r="AF542" s="58">
        <v>0</v>
      </c>
      <c r="AG542" s="58">
        <v>0</v>
      </c>
      <c r="AH542" s="58">
        <v>0</v>
      </c>
      <c r="AI542" s="58">
        <v>0</v>
      </c>
      <c r="AJ542" s="58">
        <v>0</v>
      </c>
      <c r="AK542" s="58">
        <v>289</v>
      </c>
      <c r="AL542" s="58">
        <v>12</v>
      </c>
      <c r="AM542" s="58">
        <v>0</v>
      </c>
      <c r="AN542" s="58">
        <v>0</v>
      </c>
      <c r="AO542" s="58">
        <v>103</v>
      </c>
      <c r="AP542" s="58">
        <v>24</v>
      </c>
      <c r="AQ542" s="58">
        <v>227</v>
      </c>
      <c r="AR542" s="58">
        <v>201</v>
      </c>
      <c r="AS542" s="58">
        <v>12</v>
      </c>
      <c r="AT542" s="58" t="s">
        <v>290</v>
      </c>
      <c r="AU542" s="58">
        <v>87</v>
      </c>
      <c r="AV542" s="58">
        <v>428</v>
      </c>
      <c r="AW542" s="57"/>
    </row>
    <row r="543" spans="1:49">
      <c r="A543" s="57" t="s">
        <v>3057</v>
      </c>
      <c r="B543" s="57" t="s">
        <v>3058</v>
      </c>
      <c r="C543" s="57" t="s">
        <v>283</v>
      </c>
      <c r="D543" s="57" t="s">
        <v>3059</v>
      </c>
      <c r="E543" s="57" t="s">
        <v>3060</v>
      </c>
      <c r="F543" s="57" t="s">
        <v>3061</v>
      </c>
      <c r="G543" s="57" t="s">
        <v>3055</v>
      </c>
      <c r="H543" s="57" t="s">
        <v>288</v>
      </c>
      <c r="I543" s="57" t="s">
        <v>3056</v>
      </c>
      <c r="J543" s="136">
        <v>6302794101</v>
      </c>
      <c r="K543" s="57" t="s">
        <v>163</v>
      </c>
      <c r="L543">
        <v>1</v>
      </c>
      <c r="M543">
        <v>3</v>
      </c>
      <c r="N543">
        <v>3</v>
      </c>
      <c r="O543" s="65">
        <v>7</v>
      </c>
      <c r="P543" s="58" t="s">
        <v>290</v>
      </c>
      <c r="Q543" s="58" t="s">
        <v>290</v>
      </c>
      <c r="R543" s="58" t="s">
        <v>290</v>
      </c>
      <c r="S543" s="58" t="s">
        <v>290</v>
      </c>
      <c r="T543" s="58" t="s">
        <v>290</v>
      </c>
      <c r="U543" s="58" t="s">
        <v>290</v>
      </c>
      <c r="V543" s="58" t="s">
        <v>290</v>
      </c>
      <c r="W543" s="58" t="s">
        <v>290</v>
      </c>
      <c r="X543" s="58">
        <v>0</v>
      </c>
      <c r="Y543" s="58">
        <v>0</v>
      </c>
      <c r="Z543" s="58">
        <v>0</v>
      </c>
      <c r="AA543" s="58">
        <v>0</v>
      </c>
      <c r="AB543" s="58">
        <v>0</v>
      </c>
      <c r="AC543" s="58">
        <v>0</v>
      </c>
      <c r="AD543" s="58">
        <v>0</v>
      </c>
      <c r="AE543" s="58">
        <v>0</v>
      </c>
      <c r="AF543" s="58">
        <v>0</v>
      </c>
      <c r="AG543" s="58">
        <v>0</v>
      </c>
      <c r="AH543" s="58">
        <v>0</v>
      </c>
      <c r="AI543" s="58">
        <v>0</v>
      </c>
      <c r="AJ543" s="58">
        <v>0</v>
      </c>
      <c r="AK543" s="58">
        <v>0</v>
      </c>
      <c r="AL543" s="58">
        <v>0</v>
      </c>
      <c r="AM543" s="58">
        <v>0</v>
      </c>
      <c r="AN543" s="58">
        <v>0</v>
      </c>
      <c r="AO543" s="58">
        <v>31</v>
      </c>
      <c r="AP543" s="58" t="s">
        <v>290</v>
      </c>
      <c r="AQ543" s="58">
        <v>20</v>
      </c>
      <c r="AR543" s="58">
        <v>17</v>
      </c>
      <c r="AS543" s="58">
        <v>0</v>
      </c>
      <c r="AT543" s="58">
        <v>0</v>
      </c>
      <c r="AU543" s="58">
        <v>0</v>
      </c>
      <c r="AV543" s="58">
        <v>37</v>
      </c>
      <c r="AW543" s="57"/>
    </row>
    <row r="544" spans="1:49">
      <c r="A544" s="57" t="s">
        <v>3062</v>
      </c>
      <c r="B544" s="57" t="s">
        <v>3063</v>
      </c>
      <c r="C544" s="57" t="s">
        <v>353</v>
      </c>
      <c r="D544" s="57" t="s">
        <v>383</v>
      </c>
      <c r="E544" s="57" t="s">
        <v>3064</v>
      </c>
      <c r="F544" s="57" t="s">
        <v>3065</v>
      </c>
      <c r="G544" s="57" t="s">
        <v>2801</v>
      </c>
      <c r="H544" s="57" t="s">
        <v>288</v>
      </c>
      <c r="I544" s="57" t="s">
        <v>3035</v>
      </c>
      <c r="J544" s="136">
        <v>6303696899</v>
      </c>
      <c r="K544" s="57" t="s">
        <v>163</v>
      </c>
      <c r="L544">
        <v>3</v>
      </c>
      <c r="M544">
        <v>20</v>
      </c>
      <c r="N544">
        <v>6</v>
      </c>
      <c r="O544" s="65">
        <v>29</v>
      </c>
      <c r="P544" s="58">
        <v>71</v>
      </c>
      <c r="Q544" s="58">
        <v>19</v>
      </c>
      <c r="R544" s="58">
        <v>24</v>
      </c>
      <c r="S544" s="58">
        <v>19</v>
      </c>
      <c r="T544" s="58">
        <v>12</v>
      </c>
      <c r="U544" s="58" t="s">
        <v>290</v>
      </c>
      <c r="V544" s="58">
        <v>10</v>
      </c>
      <c r="W544" s="58" t="s">
        <v>290</v>
      </c>
      <c r="X544" s="58" t="s">
        <v>290</v>
      </c>
      <c r="Y544" s="58" t="s">
        <v>290</v>
      </c>
      <c r="Z544" s="58">
        <v>0</v>
      </c>
      <c r="AA544" s="58">
        <v>0</v>
      </c>
      <c r="AB544" s="58">
        <v>0</v>
      </c>
      <c r="AC544" s="58">
        <v>0</v>
      </c>
      <c r="AD544" s="58">
        <v>0</v>
      </c>
      <c r="AE544" s="58">
        <v>0</v>
      </c>
      <c r="AF544" s="58">
        <v>0</v>
      </c>
      <c r="AG544" s="58">
        <v>0</v>
      </c>
      <c r="AH544" s="58">
        <v>0</v>
      </c>
      <c r="AI544" s="58">
        <v>0</v>
      </c>
      <c r="AJ544" s="58">
        <v>0</v>
      </c>
      <c r="AK544" s="58">
        <v>66</v>
      </c>
      <c r="AL544" s="58" t="s">
        <v>290</v>
      </c>
      <c r="AM544" s="58" t="s">
        <v>290</v>
      </c>
      <c r="AN544" s="58">
        <v>0</v>
      </c>
      <c r="AO544" s="58">
        <v>91</v>
      </c>
      <c r="AP544" s="58">
        <v>19</v>
      </c>
      <c r="AQ544" s="58">
        <v>88</v>
      </c>
      <c r="AR544" s="58">
        <v>96</v>
      </c>
      <c r="AS544" s="58">
        <v>0</v>
      </c>
      <c r="AT544" s="58">
        <v>0</v>
      </c>
      <c r="AU544" s="58" t="s">
        <v>290</v>
      </c>
      <c r="AV544" s="58">
        <v>184</v>
      </c>
      <c r="AW544" s="57"/>
    </row>
    <row r="545" spans="1:49">
      <c r="A545" s="57" t="s">
        <v>3066</v>
      </c>
      <c r="B545" s="57" t="s">
        <v>3067</v>
      </c>
      <c r="C545" s="57" t="s">
        <v>353</v>
      </c>
      <c r="D545" s="57" t="s">
        <v>3068</v>
      </c>
      <c r="E545" s="57" t="s">
        <v>3069</v>
      </c>
      <c r="F545" s="57" t="s">
        <v>3070</v>
      </c>
      <c r="G545" s="57" t="s">
        <v>2851</v>
      </c>
      <c r="H545" s="57" t="s">
        <v>288</v>
      </c>
      <c r="I545" s="57" t="s">
        <v>2852</v>
      </c>
      <c r="J545" s="136">
        <v>6308898000</v>
      </c>
      <c r="K545" s="57" t="s">
        <v>163</v>
      </c>
      <c r="L545">
        <v>7</v>
      </c>
      <c r="M545">
        <v>40</v>
      </c>
      <c r="N545">
        <v>12</v>
      </c>
      <c r="O545" s="65">
        <v>59</v>
      </c>
      <c r="P545" s="58">
        <v>31</v>
      </c>
      <c r="Q545" s="58">
        <v>34</v>
      </c>
      <c r="R545" s="58">
        <v>39</v>
      </c>
      <c r="S545" s="58">
        <v>35</v>
      </c>
      <c r="T545" s="58">
        <v>57</v>
      </c>
      <c r="U545" s="58">
        <v>50</v>
      </c>
      <c r="V545" s="58">
        <v>29</v>
      </c>
      <c r="W545" s="58">
        <v>44</v>
      </c>
      <c r="X545" s="58">
        <v>43</v>
      </c>
      <c r="Y545" s="58">
        <v>48</v>
      </c>
      <c r="Z545" s="58">
        <v>39</v>
      </c>
      <c r="AA545" s="58">
        <v>43</v>
      </c>
      <c r="AB545" s="58">
        <v>30</v>
      </c>
      <c r="AC545" s="58">
        <v>35</v>
      </c>
      <c r="AD545" s="58">
        <v>0</v>
      </c>
      <c r="AE545" s="58">
        <v>0</v>
      </c>
      <c r="AF545" s="58">
        <v>0</v>
      </c>
      <c r="AG545" s="58">
        <v>0</v>
      </c>
      <c r="AH545" s="58">
        <v>0</v>
      </c>
      <c r="AI545" s="58">
        <v>0</v>
      </c>
      <c r="AJ545" s="58">
        <v>0</v>
      </c>
      <c r="AK545" s="58">
        <v>502</v>
      </c>
      <c r="AL545" s="58" t="s">
        <v>290</v>
      </c>
      <c r="AM545" s="58">
        <v>0</v>
      </c>
      <c r="AN545" s="58">
        <v>0</v>
      </c>
      <c r="AO545" s="58">
        <v>32</v>
      </c>
      <c r="AP545" s="58">
        <v>17</v>
      </c>
      <c r="AQ545" s="58">
        <v>287</v>
      </c>
      <c r="AR545" s="58">
        <v>270</v>
      </c>
      <c r="AS545" s="58">
        <v>18</v>
      </c>
      <c r="AT545" s="58">
        <v>17</v>
      </c>
      <c r="AU545" s="58">
        <v>40</v>
      </c>
      <c r="AV545" s="58">
        <v>557</v>
      </c>
      <c r="AW545" s="57"/>
    </row>
    <row r="546" spans="1:49">
      <c r="A546" s="57" t="s">
        <v>3071</v>
      </c>
      <c r="B546" s="57" t="s">
        <v>3072</v>
      </c>
      <c r="C546" s="57" t="s">
        <v>353</v>
      </c>
      <c r="D546" s="57" t="s">
        <v>3073</v>
      </c>
      <c r="E546" s="57" t="s">
        <v>3074</v>
      </c>
      <c r="F546" s="57" t="s">
        <v>3075</v>
      </c>
      <c r="G546" s="57" t="s">
        <v>2826</v>
      </c>
      <c r="H546" s="57" t="s">
        <v>288</v>
      </c>
      <c r="I546" s="57" t="s">
        <v>2827</v>
      </c>
      <c r="J546" s="136">
        <v>6306531221</v>
      </c>
      <c r="K546" s="57" t="s">
        <v>163</v>
      </c>
      <c r="L546">
        <v>1</v>
      </c>
      <c r="M546">
        <v>5</v>
      </c>
      <c r="N546">
        <v>5.5</v>
      </c>
      <c r="O546" s="65">
        <v>11.5</v>
      </c>
      <c r="P546" s="58">
        <v>0</v>
      </c>
      <c r="Q546" s="58">
        <v>0</v>
      </c>
      <c r="R546" s="58">
        <v>0</v>
      </c>
      <c r="S546" s="58">
        <v>0</v>
      </c>
      <c r="T546" s="58">
        <v>0</v>
      </c>
      <c r="U546" s="58">
        <v>0</v>
      </c>
      <c r="V546" s="58">
        <v>0</v>
      </c>
      <c r="W546" s="58">
        <v>0</v>
      </c>
      <c r="X546" s="58">
        <v>0</v>
      </c>
      <c r="Y546" s="58">
        <v>0</v>
      </c>
      <c r="Z546" s="58">
        <v>0</v>
      </c>
      <c r="AA546" s="58">
        <v>0</v>
      </c>
      <c r="AB546" s="58">
        <v>0</v>
      </c>
      <c r="AC546" s="58">
        <v>0</v>
      </c>
      <c r="AD546" s="58">
        <v>63</v>
      </c>
      <c r="AE546" s="58" t="s">
        <v>290</v>
      </c>
      <c r="AF546" s="58">
        <v>0</v>
      </c>
      <c r="AG546" s="58">
        <v>0</v>
      </c>
      <c r="AH546" s="58">
        <v>0</v>
      </c>
      <c r="AI546" s="58">
        <v>0</v>
      </c>
      <c r="AJ546" s="58">
        <v>0</v>
      </c>
      <c r="AK546" s="58">
        <v>16</v>
      </c>
      <c r="AL546" s="58" t="s">
        <v>290</v>
      </c>
      <c r="AM546" s="58" t="s">
        <v>290</v>
      </c>
      <c r="AN546" s="58">
        <v>0</v>
      </c>
      <c r="AO546" s="58">
        <v>46</v>
      </c>
      <c r="AP546" s="58" t="s">
        <v>290</v>
      </c>
      <c r="AQ546" s="58">
        <v>30</v>
      </c>
      <c r="AR546" s="58">
        <v>40</v>
      </c>
      <c r="AS546" s="58">
        <v>0</v>
      </c>
      <c r="AT546" s="58">
        <v>0</v>
      </c>
      <c r="AU546" s="58">
        <v>0</v>
      </c>
      <c r="AV546" s="58">
        <v>70</v>
      </c>
      <c r="AW546" s="57"/>
    </row>
    <row r="547" spans="1:49">
      <c r="A547" s="57" t="s">
        <v>3076</v>
      </c>
      <c r="B547" s="57" t="s">
        <v>3077</v>
      </c>
      <c r="C547" s="57"/>
      <c r="D547" s="57" t="s">
        <v>3043</v>
      </c>
      <c r="E547" s="57" t="s">
        <v>3078</v>
      </c>
      <c r="F547" s="57" t="s">
        <v>3079</v>
      </c>
      <c r="G547" s="57" t="s">
        <v>3080</v>
      </c>
      <c r="H547" s="57" t="s">
        <v>288</v>
      </c>
      <c r="I547" s="57" t="s">
        <v>3081</v>
      </c>
      <c r="J547" s="136">
        <v>6308369400</v>
      </c>
      <c r="K547" s="57" t="s">
        <v>163</v>
      </c>
      <c r="L547">
        <v>2</v>
      </c>
      <c r="M547">
        <v>16.8</v>
      </c>
      <c r="N547">
        <v>1.3</v>
      </c>
      <c r="O547" s="65">
        <v>20.100000000000001</v>
      </c>
      <c r="P547" s="58">
        <v>11</v>
      </c>
      <c r="Q547" s="58">
        <v>10</v>
      </c>
      <c r="R547" s="58">
        <v>12</v>
      </c>
      <c r="S547" s="58">
        <v>12</v>
      </c>
      <c r="T547" s="58" t="s">
        <v>290</v>
      </c>
      <c r="U547" s="58" t="s">
        <v>290</v>
      </c>
      <c r="V547" s="58" t="s">
        <v>290</v>
      </c>
      <c r="W547" s="58" t="s">
        <v>290</v>
      </c>
      <c r="X547" s="58" t="s">
        <v>290</v>
      </c>
      <c r="Y547" s="58">
        <v>0</v>
      </c>
      <c r="Z547" s="58">
        <v>0</v>
      </c>
      <c r="AA547" s="58">
        <v>0</v>
      </c>
      <c r="AB547" s="58">
        <v>0</v>
      </c>
      <c r="AC547" s="58">
        <v>0</v>
      </c>
      <c r="AD547" s="58">
        <v>0</v>
      </c>
      <c r="AE547" s="58">
        <v>0</v>
      </c>
      <c r="AF547" s="58">
        <v>0</v>
      </c>
      <c r="AG547" s="58">
        <v>0</v>
      </c>
      <c r="AH547" s="58">
        <v>0</v>
      </c>
      <c r="AI547" s="58">
        <v>0</v>
      </c>
      <c r="AJ547" s="58">
        <v>0</v>
      </c>
      <c r="AK547" s="58" t="s">
        <v>290</v>
      </c>
      <c r="AL547" s="58" t="s">
        <v>290</v>
      </c>
      <c r="AM547" s="58">
        <v>12</v>
      </c>
      <c r="AN547" s="58">
        <v>0</v>
      </c>
      <c r="AO547" s="58">
        <v>56</v>
      </c>
      <c r="AP547" s="58">
        <v>0</v>
      </c>
      <c r="AQ547" s="58">
        <v>39</v>
      </c>
      <c r="AR547" s="58">
        <v>33</v>
      </c>
      <c r="AS547" s="58">
        <v>0</v>
      </c>
      <c r="AT547" s="58">
        <v>0</v>
      </c>
      <c r="AU547" s="58">
        <v>18</v>
      </c>
      <c r="AV547" s="58">
        <v>72</v>
      </c>
      <c r="AW547" s="57"/>
    </row>
    <row r="548" spans="1:49">
      <c r="A548" s="57" t="s">
        <v>3082</v>
      </c>
      <c r="B548" s="57" t="s">
        <v>3083</v>
      </c>
      <c r="C548" s="57" t="s">
        <v>353</v>
      </c>
      <c r="D548" s="57" t="s">
        <v>3084</v>
      </c>
      <c r="E548" s="57" t="s">
        <v>3085</v>
      </c>
      <c r="F548" s="57" t="s">
        <v>3086</v>
      </c>
      <c r="G548" s="57" t="s">
        <v>3030</v>
      </c>
      <c r="H548" s="57" t="s">
        <v>288</v>
      </c>
      <c r="I548" s="57" t="s">
        <v>3031</v>
      </c>
      <c r="J548" s="136">
        <v>6308871411</v>
      </c>
      <c r="K548" s="57" t="s">
        <v>163</v>
      </c>
      <c r="L548">
        <v>1</v>
      </c>
      <c r="M548">
        <v>11</v>
      </c>
      <c r="N548">
        <v>8</v>
      </c>
      <c r="O548" s="65">
        <v>20</v>
      </c>
      <c r="P548" s="58">
        <v>17</v>
      </c>
      <c r="Q548" s="58">
        <v>17</v>
      </c>
      <c r="R548" s="58">
        <v>17</v>
      </c>
      <c r="S548" s="58">
        <v>20</v>
      </c>
      <c r="T548" s="58">
        <v>12</v>
      </c>
      <c r="U548" s="58" t="s">
        <v>290</v>
      </c>
      <c r="V548" s="58">
        <v>14</v>
      </c>
      <c r="W548" s="58">
        <v>18</v>
      </c>
      <c r="X548" s="58">
        <v>12</v>
      </c>
      <c r="Y548" s="58" t="s">
        <v>290</v>
      </c>
      <c r="Z548" s="58">
        <v>0</v>
      </c>
      <c r="AA548" s="58">
        <v>0</v>
      </c>
      <c r="AB548" s="58">
        <v>0</v>
      </c>
      <c r="AC548" s="58">
        <v>0</v>
      </c>
      <c r="AD548" s="58">
        <v>0</v>
      </c>
      <c r="AE548" s="58">
        <v>0</v>
      </c>
      <c r="AF548" s="58">
        <v>0</v>
      </c>
      <c r="AG548" s="58">
        <v>0</v>
      </c>
      <c r="AH548" s="58">
        <v>0</v>
      </c>
      <c r="AI548" s="58">
        <v>0</v>
      </c>
      <c r="AJ548" s="58">
        <v>0</v>
      </c>
      <c r="AK548" s="58">
        <v>0</v>
      </c>
      <c r="AL548" s="58" t="s">
        <v>290</v>
      </c>
      <c r="AM548" s="58">
        <v>22</v>
      </c>
      <c r="AN548" s="58">
        <v>0</v>
      </c>
      <c r="AO548" s="58">
        <v>95</v>
      </c>
      <c r="AP548" s="58">
        <v>22</v>
      </c>
      <c r="AQ548" s="58">
        <v>67</v>
      </c>
      <c r="AR548" s="58">
        <v>75</v>
      </c>
      <c r="AS548" s="58">
        <v>0</v>
      </c>
      <c r="AT548" s="58">
        <v>0</v>
      </c>
      <c r="AU548" s="58">
        <v>25</v>
      </c>
      <c r="AV548" s="58">
        <v>142</v>
      </c>
      <c r="AW548" s="57"/>
    </row>
    <row r="549" spans="1:49">
      <c r="A549" s="57" t="s">
        <v>3087</v>
      </c>
      <c r="B549" s="57" t="s">
        <v>3088</v>
      </c>
      <c r="C549" s="57" t="s">
        <v>353</v>
      </c>
      <c r="D549" s="57" t="s">
        <v>3089</v>
      </c>
      <c r="E549" s="57" t="s">
        <v>3090</v>
      </c>
      <c r="F549" s="57" t="s">
        <v>3091</v>
      </c>
      <c r="G549" s="57" t="s">
        <v>2839</v>
      </c>
      <c r="H549" s="57" t="s">
        <v>288</v>
      </c>
      <c r="I549" s="57" t="s">
        <v>2840</v>
      </c>
      <c r="J549" s="136">
        <v>6308340477</v>
      </c>
      <c r="K549" s="57" t="s">
        <v>163</v>
      </c>
      <c r="L549">
        <v>1</v>
      </c>
      <c r="M549">
        <v>10</v>
      </c>
      <c r="N549">
        <v>1</v>
      </c>
      <c r="O549" s="65">
        <v>12</v>
      </c>
      <c r="P549" s="58">
        <v>28</v>
      </c>
      <c r="Q549" s="58">
        <v>18</v>
      </c>
      <c r="R549" s="58" t="s">
        <v>290</v>
      </c>
      <c r="S549" s="58" t="s">
        <v>290</v>
      </c>
      <c r="T549" s="58" t="s">
        <v>290</v>
      </c>
      <c r="U549" s="58">
        <v>0</v>
      </c>
      <c r="V549" s="58">
        <v>0</v>
      </c>
      <c r="W549" s="58">
        <v>0</v>
      </c>
      <c r="X549" s="58">
        <v>0</v>
      </c>
      <c r="Y549" s="58">
        <v>0</v>
      </c>
      <c r="Z549" s="58">
        <v>0</v>
      </c>
      <c r="AA549" s="58">
        <v>0</v>
      </c>
      <c r="AB549" s="58">
        <v>0</v>
      </c>
      <c r="AC549" s="58">
        <v>0</v>
      </c>
      <c r="AD549" s="58">
        <v>0</v>
      </c>
      <c r="AE549" s="58">
        <v>0</v>
      </c>
      <c r="AF549" s="58">
        <v>0</v>
      </c>
      <c r="AG549" s="58">
        <v>0</v>
      </c>
      <c r="AH549" s="58">
        <v>0</v>
      </c>
      <c r="AI549" s="58">
        <v>0</v>
      </c>
      <c r="AJ549" s="58">
        <v>0</v>
      </c>
      <c r="AK549" s="58">
        <v>0</v>
      </c>
      <c r="AL549" s="58">
        <v>0</v>
      </c>
      <c r="AM549" s="58" t="s">
        <v>290</v>
      </c>
      <c r="AN549" s="58">
        <v>0</v>
      </c>
      <c r="AO549" s="58">
        <v>61</v>
      </c>
      <c r="AP549" s="58">
        <v>0</v>
      </c>
      <c r="AQ549" s="58">
        <v>32</v>
      </c>
      <c r="AR549" s="58">
        <v>31</v>
      </c>
      <c r="AS549" s="58">
        <v>0</v>
      </c>
      <c r="AT549" s="58">
        <v>0</v>
      </c>
      <c r="AU549" s="58">
        <v>0</v>
      </c>
      <c r="AV549" s="58">
        <v>63</v>
      </c>
      <c r="AW549" s="57"/>
    </row>
    <row r="550" spans="1:49">
      <c r="A550" s="57" t="s">
        <v>3092</v>
      </c>
      <c r="B550" s="57" t="s">
        <v>3093</v>
      </c>
      <c r="C550" s="57"/>
      <c r="D550" s="57" t="s">
        <v>2536</v>
      </c>
      <c r="E550" s="57" t="s">
        <v>3094</v>
      </c>
      <c r="F550" s="57" t="s">
        <v>3095</v>
      </c>
      <c r="G550" s="57" t="s">
        <v>2801</v>
      </c>
      <c r="H550" s="57" t="s">
        <v>288</v>
      </c>
      <c r="I550" s="57" t="s">
        <v>3040</v>
      </c>
      <c r="J550" s="136">
        <v>6309047035</v>
      </c>
      <c r="K550" s="57" t="s">
        <v>163</v>
      </c>
      <c r="L550">
        <v>3</v>
      </c>
      <c r="M550">
        <v>13</v>
      </c>
      <c r="N550">
        <v>0</v>
      </c>
      <c r="O550" s="65">
        <v>16</v>
      </c>
      <c r="P550" s="58">
        <v>87</v>
      </c>
      <c r="Q550" s="58">
        <v>11</v>
      </c>
      <c r="R550" s="58">
        <v>0</v>
      </c>
      <c r="S550" s="58">
        <v>0</v>
      </c>
      <c r="T550" s="58">
        <v>0</v>
      </c>
      <c r="U550" s="58">
        <v>0</v>
      </c>
      <c r="V550" s="58">
        <v>0</v>
      </c>
      <c r="W550" s="58">
        <v>0</v>
      </c>
      <c r="X550" s="58">
        <v>0</v>
      </c>
      <c r="Y550" s="58">
        <v>0</v>
      </c>
      <c r="Z550" s="58">
        <v>0</v>
      </c>
      <c r="AA550" s="58">
        <v>0</v>
      </c>
      <c r="AB550" s="58">
        <v>0</v>
      </c>
      <c r="AC550" s="58">
        <v>0</v>
      </c>
      <c r="AD550" s="58">
        <v>0</v>
      </c>
      <c r="AE550" s="58">
        <v>0</v>
      </c>
      <c r="AF550" s="58">
        <v>0</v>
      </c>
      <c r="AG550" s="58">
        <v>0</v>
      </c>
      <c r="AH550" s="58">
        <v>0</v>
      </c>
      <c r="AI550" s="58">
        <v>0</v>
      </c>
      <c r="AJ550" s="58">
        <v>0</v>
      </c>
      <c r="AK550" s="58">
        <v>27</v>
      </c>
      <c r="AL550" s="58" t="s">
        <v>290</v>
      </c>
      <c r="AM550" s="58">
        <v>10</v>
      </c>
      <c r="AN550" s="58">
        <v>0</v>
      </c>
      <c r="AO550" s="58">
        <v>58</v>
      </c>
      <c r="AP550" s="58" t="s">
        <v>290</v>
      </c>
      <c r="AQ550" s="58">
        <v>50</v>
      </c>
      <c r="AR550" s="58">
        <v>48</v>
      </c>
      <c r="AS550" s="58">
        <v>0</v>
      </c>
      <c r="AT550" s="58">
        <v>0</v>
      </c>
      <c r="AU550" s="58" t="s">
        <v>290</v>
      </c>
      <c r="AV550" s="58">
        <v>98</v>
      </c>
      <c r="AW550" s="57" t="s">
        <v>1974</v>
      </c>
    </row>
    <row r="551" spans="1:49">
      <c r="A551" s="57" t="s">
        <v>3096</v>
      </c>
      <c r="B551" s="57" t="s">
        <v>3097</v>
      </c>
      <c r="C551" s="57"/>
      <c r="D551" s="57" t="s">
        <v>3098</v>
      </c>
      <c r="E551" s="57" t="s">
        <v>3099</v>
      </c>
      <c r="F551" s="57" t="s">
        <v>3100</v>
      </c>
      <c r="G551" s="57" t="s">
        <v>2898</v>
      </c>
      <c r="H551" s="57" t="s">
        <v>288</v>
      </c>
      <c r="I551">
        <v>60101</v>
      </c>
      <c r="J551" s="136">
        <v>6306289000</v>
      </c>
      <c r="K551" s="57" t="s">
        <v>163</v>
      </c>
      <c r="L551" s="137">
        <v>0</v>
      </c>
      <c r="M551" s="137">
        <v>2</v>
      </c>
      <c r="N551" s="137">
        <v>0</v>
      </c>
      <c r="O551" s="137">
        <v>2</v>
      </c>
      <c r="P551" s="58">
        <v>11</v>
      </c>
      <c r="Q551" s="58" t="s">
        <v>290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 s="58">
        <v>0</v>
      </c>
      <c r="AJ551">
        <v>0</v>
      </c>
      <c r="AK551" s="58" t="s">
        <v>290</v>
      </c>
      <c r="AL551">
        <v>0</v>
      </c>
      <c r="AM551" s="58" t="s">
        <v>290</v>
      </c>
      <c r="AN551">
        <v>0</v>
      </c>
      <c r="AO551" s="58" t="s">
        <v>290</v>
      </c>
      <c r="AP551" s="58" t="s">
        <v>290</v>
      </c>
      <c r="AQ551" s="58" t="s">
        <v>290</v>
      </c>
      <c r="AR551" s="58" t="s">
        <v>290</v>
      </c>
      <c r="AS551">
        <v>0</v>
      </c>
      <c r="AT551">
        <v>0</v>
      </c>
      <c r="AU551">
        <v>0</v>
      </c>
      <c r="AV551">
        <v>13</v>
      </c>
    </row>
    <row r="552" spans="1:49">
      <c r="A552" s="57" t="s">
        <v>3101</v>
      </c>
      <c r="B552" s="57" t="s">
        <v>3102</v>
      </c>
      <c r="C552" s="57" t="s">
        <v>314</v>
      </c>
      <c r="D552" s="57" t="s">
        <v>408</v>
      </c>
      <c r="E552" s="57" t="s">
        <v>1632</v>
      </c>
      <c r="F552" s="57" t="s">
        <v>3103</v>
      </c>
      <c r="G552" s="57" t="s">
        <v>3104</v>
      </c>
      <c r="H552" s="57" t="s">
        <v>288</v>
      </c>
      <c r="I552" s="57" t="s">
        <v>3105</v>
      </c>
      <c r="J552" s="136">
        <v>6182056707</v>
      </c>
      <c r="K552" s="57" t="s">
        <v>164</v>
      </c>
      <c r="L552">
        <v>1</v>
      </c>
      <c r="M552">
        <v>9</v>
      </c>
      <c r="N552">
        <v>2</v>
      </c>
      <c r="O552" s="65">
        <v>12</v>
      </c>
      <c r="P552" s="58">
        <v>52</v>
      </c>
      <c r="Q552" s="58">
        <v>11</v>
      </c>
      <c r="R552" s="58">
        <v>13</v>
      </c>
      <c r="S552" s="58" t="s">
        <v>290</v>
      </c>
      <c r="T552" s="58" t="s">
        <v>290</v>
      </c>
      <c r="U552" s="58" t="s">
        <v>290</v>
      </c>
      <c r="V552" s="58" t="s">
        <v>290</v>
      </c>
      <c r="W552" s="58" t="s">
        <v>290</v>
      </c>
      <c r="X552" s="58" t="s">
        <v>290</v>
      </c>
      <c r="Y552" s="58" t="s">
        <v>290</v>
      </c>
      <c r="Z552" s="58">
        <v>0</v>
      </c>
      <c r="AA552" s="58">
        <v>0</v>
      </c>
      <c r="AB552" s="58">
        <v>0</v>
      </c>
      <c r="AC552" s="58">
        <v>0</v>
      </c>
      <c r="AD552" s="58">
        <v>0</v>
      </c>
      <c r="AE552" s="58">
        <v>0</v>
      </c>
      <c r="AF552" s="58">
        <v>0</v>
      </c>
      <c r="AG552" s="58">
        <v>0</v>
      </c>
      <c r="AH552" s="58">
        <v>0</v>
      </c>
      <c r="AI552" s="58">
        <v>0</v>
      </c>
      <c r="AJ552" s="58">
        <v>0</v>
      </c>
      <c r="AK552" s="58" t="s">
        <v>290</v>
      </c>
      <c r="AL552" s="58" t="s">
        <v>290</v>
      </c>
      <c r="AM552" s="58" t="s">
        <v>290</v>
      </c>
      <c r="AN552" s="58">
        <v>0</v>
      </c>
      <c r="AO552" s="58">
        <v>110</v>
      </c>
      <c r="AP552" s="58">
        <v>0</v>
      </c>
      <c r="AQ552" s="58">
        <v>63</v>
      </c>
      <c r="AR552" s="58">
        <v>53</v>
      </c>
      <c r="AS552" s="58">
        <v>0</v>
      </c>
      <c r="AT552" s="58">
        <v>0</v>
      </c>
      <c r="AU552" s="58">
        <v>0</v>
      </c>
      <c r="AV552" s="58">
        <v>116</v>
      </c>
      <c r="AW552" s="57"/>
    </row>
    <row r="553" spans="1:49">
      <c r="A553" s="57" t="s">
        <v>3106</v>
      </c>
      <c r="B553" s="57" t="s">
        <v>319</v>
      </c>
      <c r="C553" s="57"/>
      <c r="D553" s="57" t="s">
        <v>986</v>
      </c>
      <c r="E553" s="57" t="s">
        <v>3107</v>
      </c>
      <c r="F553" s="57" t="s">
        <v>3108</v>
      </c>
      <c r="G553" s="57" t="s">
        <v>3109</v>
      </c>
      <c r="H553" s="57" t="s">
        <v>288</v>
      </c>
      <c r="I553" s="57" t="s">
        <v>3110</v>
      </c>
      <c r="J553" s="136">
        <v>6182633183</v>
      </c>
      <c r="K553" s="57" t="s">
        <v>165</v>
      </c>
      <c r="L553">
        <v>1</v>
      </c>
      <c r="M553">
        <v>13</v>
      </c>
      <c r="N553">
        <v>5</v>
      </c>
      <c r="O553" s="65">
        <v>19</v>
      </c>
      <c r="P553" s="58">
        <v>14</v>
      </c>
      <c r="Q553" s="58">
        <v>11</v>
      </c>
      <c r="R553" s="58">
        <v>11</v>
      </c>
      <c r="S553" s="58">
        <v>10</v>
      </c>
      <c r="T553" s="58">
        <v>13</v>
      </c>
      <c r="U553" s="58">
        <v>11</v>
      </c>
      <c r="V553" s="58" t="s">
        <v>290</v>
      </c>
      <c r="W553" s="58" t="s">
        <v>290</v>
      </c>
      <c r="X553" s="58" t="s">
        <v>290</v>
      </c>
      <c r="Y553" s="58">
        <v>12</v>
      </c>
      <c r="Z553" s="58">
        <v>0</v>
      </c>
      <c r="AA553" s="58">
        <v>0</v>
      </c>
      <c r="AB553" s="58">
        <v>0</v>
      </c>
      <c r="AC553" s="58">
        <v>0</v>
      </c>
      <c r="AD553" s="58">
        <v>0</v>
      </c>
      <c r="AE553" s="58">
        <v>0</v>
      </c>
      <c r="AF553" s="58">
        <v>0</v>
      </c>
      <c r="AG553" s="58">
        <v>0</v>
      </c>
      <c r="AH553" s="58">
        <v>0</v>
      </c>
      <c r="AI553" s="58">
        <v>0</v>
      </c>
      <c r="AJ553" s="58">
        <v>0</v>
      </c>
      <c r="AK553" s="58">
        <v>0</v>
      </c>
      <c r="AL553" s="58">
        <v>0</v>
      </c>
      <c r="AM553" s="58">
        <v>0</v>
      </c>
      <c r="AN553" s="58" t="s">
        <v>290</v>
      </c>
      <c r="AO553" s="58">
        <v>99</v>
      </c>
      <c r="AP553" s="58" t="s">
        <v>290</v>
      </c>
      <c r="AQ553" s="58">
        <v>59</v>
      </c>
      <c r="AR553" s="58">
        <v>46</v>
      </c>
      <c r="AS553" s="58">
        <v>0</v>
      </c>
      <c r="AT553" s="58">
        <v>0</v>
      </c>
      <c r="AU553" s="58" t="s">
        <v>290</v>
      </c>
      <c r="AV553" s="58">
        <v>105</v>
      </c>
      <c r="AW553" s="57"/>
    </row>
    <row r="554" spans="1:49">
      <c r="A554" s="57" t="s">
        <v>3111</v>
      </c>
      <c r="B554" s="57" t="s">
        <v>3112</v>
      </c>
      <c r="C554" s="57" t="s">
        <v>283</v>
      </c>
      <c r="D554" s="57" t="s">
        <v>3113</v>
      </c>
      <c r="E554" s="57" t="s">
        <v>3114</v>
      </c>
      <c r="F554" s="57" t="s">
        <v>3115</v>
      </c>
      <c r="G554" s="57" t="s">
        <v>3116</v>
      </c>
      <c r="H554" s="57" t="s">
        <v>288</v>
      </c>
      <c r="I554" s="57" t="s">
        <v>3117</v>
      </c>
      <c r="J554" s="136">
        <v>6189372017</v>
      </c>
      <c r="K554" s="57" t="s">
        <v>166</v>
      </c>
      <c r="L554">
        <v>2.5</v>
      </c>
      <c r="M554">
        <v>6.5</v>
      </c>
      <c r="N554">
        <v>3</v>
      </c>
      <c r="O554" s="65">
        <v>12</v>
      </c>
      <c r="P554" s="58">
        <v>23</v>
      </c>
      <c r="Q554" s="58" t="s">
        <v>290</v>
      </c>
      <c r="R554" s="58" t="s">
        <v>290</v>
      </c>
      <c r="S554" s="58">
        <v>11</v>
      </c>
      <c r="T554" s="58" t="s">
        <v>290</v>
      </c>
      <c r="U554" s="58" t="s">
        <v>290</v>
      </c>
      <c r="V554" s="58" t="s">
        <v>290</v>
      </c>
      <c r="W554" s="58" t="s">
        <v>290</v>
      </c>
      <c r="X554" s="58">
        <v>0</v>
      </c>
      <c r="Y554" s="58">
        <v>0</v>
      </c>
      <c r="Z554" s="58">
        <v>0</v>
      </c>
      <c r="AA554" s="58">
        <v>0</v>
      </c>
      <c r="AB554" s="58">
        <v>0</v>
      </c>
      <c r="AC554" s="58">
        <v>0</v>
      </c>
      <c r="AD554" s="58">
        <v>0</v>
      </c>
      <c r="AE554" s="58">
        <v>0</v>
      </c>
      <c r="AF554" s="58">
        <v>0</v>
      </c>
      <c r="AG554" s="58">
        <v>0</v>
      </c>
      <c r="AH554" s="58">
        <v>0</v>
      </c>
      <c r="AI554" s="58">
        <v>0</v>
      </c>
      <c r="AJ554" s="58">
        <v>0</v>
      </c>
      <c r="AK554" s="58" t="s">
        <v>290</v>
      </c>
      <c r="AL554" s="58">
        <v>0</v>
      </c>
      <c r="AM554" s="58">
        <v>0</v>
      </c>
      <c r="AN554" s="58">
        <v>0</v>
      </c>
      <c r="AO554" s="58">
        <v>66</v>
      </c>
      <c r="AP554" s="58" t="s">
        <v>290</v>
      </c>
      <c r="AQ554" s="58">
        <v>28</v>
      </c>
      <c r="AR554" s="58">
        <v>42</v>
      </c>
      <c r="AS554" s="58">
        <v>0</v>
      </c>
      <c r="AT554" s="58">
        <v>0</v>
      </c>
      <c r="AU554" s="58">
        <v>36</v>
      </c>
      <c r="AV554" s="58">
        <v>70</v>
      </c>
      <c r="AW554" s="57"/>
    </row>
    <row r="555" spans="1:49">
      <c r="A555" s="57" t="s">
        <v>3118</v>
      </c>
      <c r="B555" s="57" t="s">
        <v>3119</v>
      </c>
      <c r="C555" s="57"/>
      <c r="D555" s="57" t="s">
        <v>2773</v>
      </c>
      <c r="E555" s="57" t="s">
        <v>870</v>
      </c>
      <c r="F555" s="57" t="s">
        <v>3120</v>
      </c>
      <c r="G555" s="57" t="s">
        <v>3121</v>
      </c>
      <c r="H555" s="57" t="s">
        <v>288</v>
      </c>
      <c r="I555" s="57" t="s">
        <v>3117</v>
      </c>
      <c r="J555" s="136">
        <v>7279005186</v>
      </c>
      <c r="K555" s="57" t="s">
        <v>166</v>
      </c>
      <c r="L555">
        <v>5</v>
      </c>
      <c r="M555">
        <v>4</v>
      </c>
      <c r="N555">
        <v>4</v>
      </c>
      <c r="O555" s="65">
        <v>13</v>
      </c>
      <c r="P555" s="58">
        <v>0</v>
      </c>
      <c r="Q555" s="58" t="s">
        <v>290</v>
      </c>
      <c r="R555" s="58" t="s">
        <v>290</v>
      </c>
      <c r="S555" s="58" t="s">
        <v>290</v>
      </c>
      <c r="T555" s="58" t="s">
        <v>290</v>
      </c>
      <c r="U555" s="58" t="s">
        <v>290</v>
      </c>
      <c r="V555" s="58" t="s">
        <v>290</v>
      </c>
      <c r="W555" s="58" t="s">
        <v>290</v>
      </c>
      <c r="X555" s="58" t="s">
        <v>290</v>
      </c>
      <c r="Y555" s="58" t="s">
        <v>290</v>
      </c>
      <c r="Z555" s="58" t="s">
        <v>290</v>
      </c>
      <c r="AA555" s="58" t="s">
        <v>290</v>
      </c>
      <c r="AB555" s="58" t="s">
        <v>290</v>
      </c>
      <c r="AC555" s="58" t="s">
        <v>290</v>
      </c>
      <c r="AD555" s="58">
        <v>0</v>
      </c>
      <c r="AE555" s="58">
        <v>0</v>
      </c>
      <c r="AF555" s="58">
        <v>0</v>
      </c>
      <c r="AG555" s="58">
        <v>0</v>
      </c>
      <c r="AH555" s="58">
        <v>0</v>
      </c>
      <c r="AI555" s="58">
        <v>0</v>
      </c>
      <c r="AJ555" s="58">
        <v>0</v>
      </c>
      <c r="AK555" s="58">
        <v>0</v>
      </c>
      <c r="AL555" s="58" t="s">
        <v>290</v>
      </c>
      <c r="AM555" s="58" t="s">
        <v>290</v>
      </c>
      <c r="AN555" s="58">
        <v>0</v>
      </c>
      <c r="AO555" s="58">
        <v>43</v>
      </c>
      <c r="AP555" s="58">
        <v>0</v>
      </c>
      <c r="AQ555" s="58">
        <v>25</v>
      </c>
      <c r="AR555" s="58">
        <v>25</v>
      </c>
      <c r="AS555" s="58">
        <v>0</v>
      </c>
      <c r="AT555" s="58">
        <v>0</v>
      </c>
      <c r="AU555" s="58">
        <v>45</v>
      </c>
      <c r="AV555" s="58">
        <v>50</v>
      </c>
      <c r="AW555" s="57"/>
    </row>
    <row r="556" spans="1:49">
      <c r="A556" s="57" t="s">
        <v>3122</v>
      </c>
      <c r="B556" s="57" t="s">
        <v>3123</v>
      </c>
      <c r="C556" s="57" t="s">
        <v>314</v>
      </c>
      <c r="D556" s="57" t="s">
        <v>822</v>
      </c>
      <c r="E556" s="57" t="s">
        <v>3124</v>
      </c>
      <c r="F556" s="57" t="s">
        <v>3125</v>
      </c>
      <c r="G556" s="57" t="s">
        <v>3126</v>
      </c>
      <c r="H556" s="57" t="s">
        <v>288</v>
      </c>
      <c r="I556" s="57" t="s">
        <v>3127</v>
      </c>
      <c r="J556" s="136">
        <v>6189424484</v>
      </c>
      <c r="K556" s="57" t="s">
        <v>167</v>
      </c>
      <c r="L556">
        <v>4</v>
      </c>
      <c r="M556">
        <v>19</v>
      </c>
      <c r="N556">
        <v>12</v>
      </c>
      <c r="O556" s="65">
        <v>35</v>
      </c>
      <c r="P556" s="58">
        <v>31</v>
      </c>
      <c r="Q556" s="58">
        <v>29</v>
      </c>
      <c r="R556" s="58">
        <v>30</v>
      </c>
      <c r="S556" s="58">
        <v>38</v>
      </c>
      <c r="T556" s="58">
        <v>18</v>
      </c>
      <c r="U556" s="58">
        <v>18</v>
      </c>
      <c r="V556" s="58">
        <v>31</v>
      </c>
      <c r="W556" s="58">
        <v>24</v>
      </c>
      <c r="X556" s="58">
        <v>19</v>
      </c>
      <c r="Y556" s="58">
        <v>17</v>
      </c>
      <c r="Z556" s="58">
        <v>0</v>
      </c>
      <c r="AA556" s="58">
        <v>0</v>
      </c>
      <c r="AB556" s="58">
        <v>0</v>
      </c>
      <c r="AC556" s="58">
        <v>0</v>
      </c>
      <c r="AD556" s="58">
        <v>0</v>
      </c>
      <c r="AE556" s="58">
        <v>0</v>
      </c>
      <c r="AF556" s="58">
        <v>0</v>
      </c>
      <c r="AG556" s="58">
        <v>0</v>
      </c>
      <c r="AH556" s="58">
        <v>0</v>
      </c>
      <c r="AI556" s="58">
        <v>0</v>
      </c>
      <c r="AJ556" s="58">
        <v>0</v>
      </c>
      <c r="AK556" s="58" t="s">
        <v>290</v>
      </c>
      <c r="AL556" s="58">
        <v>0</v>
      </c>
      <c r="AM556" s="58">
        <v>10</v>
      </c>
      <c r="AN556" s="58">
        <v>0</v>
      </c>
      <c r="AO556" s="58">
        <v>215</v>
      </c>
      <c r="AP556" s="58">
        <v>24</v>
      </c>
      <c r="AQ556" s="58">
        <v>121</v>
      </c>
      <c r="AR556" s="58">
        <v>134</v>
      </c>
      <c r="AS556" s="58">
        <v>0</v>
      </c>
      <c r="AT556" s="58">
        <v>0</v>
      </c>
      <c r="AU556" s="58">
        <v>29</v>
      </c>
      <c r="AV556" s="58">
        <v>255</v>
      </c>
      <c r="AW556" s="57"/>
    </row>
    <row r="557" spans="1:49">
      <c r="A557" s="57" t="s">
        <v>3128</v>
      </c>
      <c r="B557" s="57" t="s">
        <v>3129</v>
      </c>
      <c r="C557" s="57" t="s">
        <v>353</v>
      </c>
      <c r="D557" s="57" t="s">
        <v>3130</v>
      </c>
      <c r="E557" s="57" t="s">
        <v>1228</v>
      </c>
      <c r="F557" s="57" t="s">
        <v>3131</v>
      </c>
      <c r="G557" s="57" t="s">
        <v>3132</v>
      </c>
      <c r="H557" s="57" t="s">
        <v>288</v>
      </c>
      <c r="I557" s="57" t="s">
        <v>3133</v>
      </c>
      <c r="J557" s="136">
        <v>6189423802</v>
      </c>
      <c r="K557" s="57" t="s">
        <v>167</v>
      </c>
      <c r="L557">
        <v>4.5</v>
      </c>
      <c r="M557">
        <v>24</v>
      </c>
      <c r="N557">
        <v>8</v>
      </c>
      <c r="O557" s="65">
        <v>36.5</v>
      </c>
      <c r="P557" s="58">
        <v>51</v>
      </c>
      <c r="Q557" s="58">
        <v>21</v>
      </c>
      <c r="R557" s="58">
        <v>20</v>
      </c>
      <c r="S557" s="58">
        <v>21</v>
      </c>
      <c r="T557" s="58">
        <v>14</v>
      </c>
      <c r="U557" s="58">
        <v>18</v>
      </c>
      <c r="V557" s="58">
        <v>22</v>
      </c>
      <c r="W557" s="58">
        <v>24</v>
      </c>
      <c r="X557" s="58">
        <v>13</v>
      </c>
      <c r="Y557" s="58">
        <v>15</v>
      </c>
      <c r="Z557" s="58">
        <v>0</v>
      </c>
      <c r="AA557" s="58">
        <v>0</v>
      </c>
      <c r="AB557" s="58">
        <v>0</v>
      </c>
      <c r="AC557" s="58">
        <v>0</v>
      </c>
      <c r="AD557" s="58">
        <v>0</v>
      </c>
      <c r="AE557" s="58">
        <v>0</v>
      </c>
      <c r="AF557" s="58">
        <v>0</v>
      </c>
      <c r="AG557" s="58">
        <v>0</v>
      </c>
      <c r="AH557" s="58">
        <v>0</v>
      </c>
      <c r="AI557" s="58">
        <v>0</v>
      </c>
      <c r="AJ557" s="58">
        <v>0</v>
      </c>
      <c r="AK557" s="58" t="s">
        <v>290</v>
      </c>
      <c r="AL557" s="58" t="s">
        <v>290</v>
      </c>
      <c r="AM557" s="58" t="s">
        <v>290</v>
      </c>
      <c r="AN557" s="58">
        <v>0</v>
      </c>
      <c r="AO557" s="58">
        <v>192</v>
      </c>
      <c r="AP557" s="58">
        <v>12</v>
      </c>
      <c r="AQ557" s="58">
        <v>109</v>
      </c>
      <c r="AR557" s="58">
        <v>110</v>
      </c>
      <c r="AS557" s="58">
        <v>0</v>
      </c>
      <c r="AT557" s="58">
        <v>0</v>
      </c>
      <c r="AU557" s="58">
        <v>35</v>
      </c>
      <c r="AV557" s="58">
        <v>219</v>
      </c>
      <c r="AW557" s="57"/>
    </row>
    <row r="558" spans="1:49">
      <c r="A558" s="57" t="s">
        <v>3134</v>
      </c>
      <c r="B558" s="57" t="s">
        <v>3135</v>
      </c>
      <c r="C558" s="57" t="s">
        <v>314</v>
      </c>
      <c r="D558" s="57" t="s">
        <v>3136</v>
      </c>
      <c r="E558" s="57" t="s">
        <v>180</v>
      </c>
      <c r="F558" s="57" t="s">
        <v>3137</v>
      </c>
      <c r="G558" s="57" t="s">
        <v>157</v>
      </c>
      <c r="H558" s="57" t="s">
        <v>288</v>
      </c>
      <c r="I558" s="57" t="s">
        <v>3138</v>
      </c>
      <c r="J558" s="136">
        <v>6189979302</v>
      </c>
      <c r="K558" s="57" t="s">
        <v>167</v>
      </c>
      <c r="L558">
        <v>2</v>
      </c>
      <c r="M558">
        <v>8</v>
      </c>
      <c r="N558">
        <v>3.5</v>
      </c>
      <c r="O558" s="65">
        <v>13.5</v>
      </c>
      <c r="P558" s="58">
        <v>0</v>
      </c>
      <c r="Q558" s="58">
        <v>0</v>
      </c>
      <c r="R558" s="58">
        <v>0</v>
      </c>
      <c r="S558" s="58">
        <v>0</v>
      </c>
      <c r="T558" s="58">
        <v>0</v>
      </c>
      <c r="U558" s="58">
        <v>0</v>
      </c>
      <c r="V558" s="58">
        <v>0</v>
      </c>
      <c r="W558" s="58">
        <v>0</v>
      </c>
      <c r="X558" s="58">
        <v>0</v>
      </c>
      <c r="Y558" s="58">
        <v>0</v>
      </c>
      <c r="Z558" s="58">
        <v>19</v>
      </c>
      <c r="AA558" s="58">
        <v>15</v>
      </c>
      <c r="AB558" s="58">
        <v>23</v>
      </c>
      <c r="AC558" s="58">
        <v>18</v>
      </c>
      <c r="AD558" s="58">
        <v>0</v>
      </c>
      <c r="AE558" s="58">
        <v>0</v>
      </c>
      <c r="AF558" s="58">
        <v>0</v>
      </c>
      <c r="AG558" s="58">
        <v>0</v>
      </c>
      <c r="AH558" s="58">
        <v>0</v>
      </c>
      <c r="AI558" s="58">
        <v>0</v>
      </c>
      <c r="AJ558" s="58">
        <v>0</v>
      </c>
      <c r="AK558" s="58" t="s">
        <v>290</v>
      </c>
      <c r="AL558" s="58" t="s">
        <v>290</v>
      </c>
      <c r="AM558" s="58" t="s">
        <v>290</v>
      </c>
      <c r="AN558" s="58">
        <v>0</v>
      </c>
      <c r="AO558" s="58">
        <v>66</v>
      </c>
      <c r="AP558" s="58" t="s">
        <v>290</v>
      </c>
      <c r="AQ558" s="58">
        <v>36</v>
      </c>
      <c r="AR558" s="58">
        <v>39</v>
      </c>
      <c r="AS558" s="58">
        <v>10</v>
      </c>
      <c r="AT558" s="58" t="s">
        <v>290</v>
      </c>
      <c r="AU558" s="58" t="s">
        <v>290</v>
      </c>
      <c r="AV558" s="58">
        <v>75</v>
      </c>
      <c r="AW558" s="57"/>
    </row>
    <row r="559" spans="1:49">
      <c r="A559" s="57" t="s">
        <v>3139</v>
      </c>
      <c r="B559" s="57" t="s">
        <v>1762</v>
      </c>
      <c r="C559" s="57"/>
      <c r="D559" s="57" t="s">
        <v>3140</v>
      </c>
      <c r="E559" s="57" t="s">
        <v>3141</v>
      </c>
      <c r="F559" s="57" t="s">
        <v>3142</v>
      </c>
      <c r="G559" s="57" t="s">
        <v>3143</v>
      </c>
      <c r="H559" s="57" t="s">
        <v>288</v>
      </c>
      <c r="I559" s="57" t="s">
        <v>3144</v>
      </c>
      <c r="J559" s="136">
        <v>8159424111</v>
      </c>
      <c r="K559" s="57" t="s">
        <v>168</v>
      </c>
      <c r="L559">
        <v>1</v>
      </c>
      <c r="M559">
        <v>12</v>
      </c>
      <c r="N559">
        <v>1</v>
      </c>
      <c r="O559" s="65">
        <v>14</v>
      </c>
      <c r="P559" s="58">
        <v>24</v>
      </c>
      <c r="Q559" s="58">
        <v>12</v>
      </c>
      <c r="R559" s="58">
        <v>13</v>
      </c>
      <c r="S559" s="58">
        <v>17</v>
      </c>
      <c r="T559" s="58">
        <v>13</v>
      </c>
      <c r="U559" s="58">
        <v>11</v>
      </c>
      <c r="V559" s="58">
        <v>20</v>
      </c>
      <c r="W559" s="58">
        <v>13</v>
      </c>
      <c r="X559" s="58">
        <v>20</v>
      </c>
      <c r="Y559" s="58">
        <v>11</v>
      </c>
      <c r="Z559" s="58">
        <v>0</v>
      </c>
      <c r="AA559" s="58">
        <v>0</v>
      </c>
      <c r="AB559" s="58">
        <v>0</v>
      </c>
      <c r="AC559" s="58">
        <v>0</v>
      </c>
      <c r="AD559" s="58">
        <v>0</v>
      </c>
      <c r="AE559" s="58">
        <v>0</v>
      </c>
      <c r="AF559" s="58">
        <v>0</v>
      </c>
      <c r="AG559" s="58">
        <v>0</v>
      </c>
      <c r="AH559" s="58">
        <v>0</v>
      </c>
      <c r="AI559" s="58">
        <v>0</v>
      </c>
      <c r="AJ559" s="58">
        <v>0</v>
      </c>
      <c r="AK559" s="58" t="s">
        <v>290</v>
      </c>
      <c r="AL559" s="58">
        <v>0</v>
      </c>
      <c r="AM559" s="58">
        <v>21</v>
      </c>
      <c r="AN559" s="58">
        <v>0</v>
      </c>
      <c r="AO559" s="58">
        <v>131</v>
      </c>
      <c r="AP559" s="58" t="s">
        <v>290</v>
      </c>
      <c r="AQ559" s="58">
        <v>68</v>
      </c>
      <c r="AR559" s="58">
        <v>86</v>
      </c>
      <c r="AS559" s="58">
        <v>0</v>
      </c>
      <c r="AT559" s="58">
        <v>0</v>
      </c>
      <c r="AU559" s="58">
        <v>15</v>
      </c>
      <c r="AV559" s="58">
        <v>154</v>
      </c>
      <c r="AW559" s="57"/>
    </row>
    <row r="560" spans="1:49">
      <c r="A560" s="57" t="s">
        <v>3145</v>
      </c>
      <c r="B560" s="57" t="s">
        <v>3146</v>
      </c>
      <c r="C560" s="57" t="s">
        <v>314</v>
      </c>
      <c r="D560" s="57" t="s">
        <v>334</v>
      </c>
      <c r="E560" s="57" t="s">
        <v>3147</v>
      </c>
      <c r="F560" s="57" t="s">
        <v>3148</v>
      </c>
      <c r="G560" s="57" t="s">
        <v>3149</v>
      </c>
      <c r="H560" s="57" t="s">
        <v>288</v>
      </c>
      <c r="I560" s="57" t="s">
        <v>3150</v>
      </c>
      <c r="J560" s="136">
        <v>6305537861</v>
      </c>
      <c r="K560" s="57" t="s">
        <v>169</v>
      </c>
      <c r="L560">
        <v>1.5</v>
      </c>
      <c r="M560">
        <v>15.5</v>
      </c>
      <c r="N560">
        <v>12</v>
      </c>
      <c r="O560" s="65">
        <v>29</v>
      </c>
      <c r="P560" s="58">
        <v>108</v>
      </c>
      <c r="Q560" s="58">
        <v>39</v>
      </c>
      <c r="R560" s="58">
        <v>15</v>
      </c>
      <c r="S560" s="58">
        <v>34</v>
      </c>
      <c r="T560" s="58">
        <v>20</v>
      </c>
      <c r="U560" s="58">
        <v>26</v>
      </c>
      <c r="V560" s="58">
        <v>23</v>
      </c>
      <c r="W560" s="58">
        <v>20</v>
      </c>
      <c r="X560" s="58">
        <v>18</v>
      </c>
      <c r="Y560" s="58">
        <v>23</v>
      </c>
      <c r="Z560" s="58">
        <v>0</v>
      </c>
      <c r="AA560" s="58">
        <v>0</v>
      </c>
      <c r="AB560" s="58">
        <v>0</v>
      </c>
      <c r="AC560" s="58">
        <v>0</v>
      </c>
      <c r="AD560" s="58">
        <v>0</v>
      </c>
      <c r="AE560" s="58">
        <v>0</v>
      </c>
      <c r="AF560" s="58">
        <v>0</v>
      </c>
      <c r="AG560" s="58">
        <v>0</v>
      </c>
      <c r="AH560" s="58">
        <v>19</v>
      </c>
      <c r="AI560" s="58">
        <v>0</v>
      </c>
      <c r="AJ560" s="58">
        <v>0</v>
      </c>
      <c r="AK560" s="58" t="s">
        <v>290</v>
      </c>
      <c r="AL560" s="58" t="s">
        <v>290</v>
      </c>
      <c r="AM560" s="58" t="s">
        <v>290</v>
      </c>
      <c r="AN560" s="58">
        <v>0</v>
      </c>
      <c r="AO560" s="58">
        <v>327</v>
      </c>
      <c r="AP560" s="58" t="s">
        <v>290</v>
      </c>
      <c r="AQ560" s="58">
        <v>190</v>
      </c>
      <c r="AR560" s="58">
        <v>155</v>
      </c>
      <c r="AS560" s="58">
        <v>0</v>
      </c>
      <c r="AT560" s="58">
        <v>0</v>
      </c>
      <c r="AU560" s="58">
        <v>0</v>
      </c>
      <c r="AV560" s="58">
        <v>345</v>
      </c>
      <c r="AW560" s="57"/>
    </row>
    <row r="561" spans="1:49">
      <c r="A561" s="57" t="s">
        <v>3151</v>
      </c>
      <c r="B561" s="57" t="s">
        <v>319</v>
      </c>
      <c r="C561" s="57" t="s">
        <v>314</v>
      </c>
      <c r="D561" s="57" t="s">
        <v>3152</v>
      </c>
      <c r="E561" s="57" t="s">
        <v>3153</v>
      </c>
      <c r="F561" s="57" t="s">
        <v>3154</v>
      </c>
      <c r="G561" s="57" t="s">
        <v>3155</v>
      </c>
      <c r="H561" s="57" t="s">
        <v>288</v>
      </c>
      <c r="I561" s="57" t="s">
        <v>3156</v>
      </c>
      <c r="J561" s="136">
        <v>6305523345</v>
      </c>
      <c r="K561" s="57" t="s">
        <v>169</v>
      </c>
      <c r="L561">
        <v>1</v>
      </c>
      <c r="M561">
        <v>9.5</v>
      </c>
      <c r="N561">
        <v>2.5</v>
      </c>
      <c r="O561" s="65">
        <v>13</v>
      </c>
      <c r="P561" s="58">
        <v>0</v>
      </c>
      <c r="Q561" s="58">
        <v>16</v>
      </c>
      <c r="R561" s="58">
        <v>15</v>
      </c>
      <c r="S561" s="58">
        <v>15</v>
      </c>
      <c r="T561" s="58">
        <v>15</v>
      </c>
      <c r="U561" s="58">
        <v>21</v>
      </c>
      <c r="V561" s="58">
        <v>25</v>
      </c>
      <c r="W561" s="58">
        <v>19</v>
      </c>
      <c r="X561" s="58">
        <v>12</v>
      </c>
      <c r="Y561" s="58">
        <v>17</v>
      </c>
      <c r="Z561" s="58">
        <v>0</v>
      </c>
      <c r="AA561" s="58">
        <v>0</v>
      </c>
      <c r="AB561" s="58">
        <v>0</v>
      </c>
      <c r="AC561" s="58">
        <v>0</v>
      </c>
      <c r="AD561" s="58">
        <v>0</v>
      </c>
      <c r="AE561" s="58">
        <v>0</v>
      </c>
      <c r="AF561" s="58">
        <v>0</v>
      </c>
      <c r="AG561" s="58">
        <v>0</v>
      </c>
      <c r="AH561" s="58">
        <v>0</v>
      </c>
      <c r="AI561" s="58">
        <v>0</v>
      </c>
      <c r="AJ561" s="58">
        <v>0</v>
      </c>
      <c r="AK561" s="58" t="s">
        <v>290</v>
      </c>
      <c r="AL561" s="58">
        <v>0</v>
      </c>
      <c r="AM561" s="58">
        <v>59</v>
      </c>
      <c r="AN561" s="58">
        <v>0</v>
      </c>
      <c r="AO561" s="58">
        <v>93</v>
      </c>
      <c r="AP561" s="58" t="s">
        <v>290</v>
      </c>
      <c r="AQ561" s="58">
        <v>89</v>
      </c>
      <c r="AR561" s="58">
        <v>66</v>
      </c>
      <c r="AS561" s="58">
        <v>0</v>
      </c>
      <c r="AT561" s="58">
        <v>0</v>
      </c>
      <c r="AU561" s="58">
        <v>30</v>
      </c>
      <c r="AV561" s="58">
        <v>155</v>
      </c>
      <c r="AW561" s="57"/>
    </row>
    <row r="562" spans="1:49">
      <c r="A562" s="57" t="s">
        <v>3157</v>
      </c>
      <c r="B562" s="57" t="s">
        <v>3158</v>
      </c>
      <c r="C562" s="57" t="s">
        <v>418</v>
      </c>
      <c r="D562" s="57" t="s">
        <v>3159</v>
      </c>
      <c r="E562" s="57" t="s">
        <v>3160</v>
      </c>
      <c r="F562" s="57" t="s">
        <v>3161</v>
      </c>
      <c r="G562" s="57" t="s">
        <v>3149</v>
      </c>
      <c r="H562" s="57" t="s">
        <v>288</v>
      </c>
      <c r="I562" s="57" t="s">
        <v>3150</v>
      </c>
      <c r="J562" s="136">
        <v>6305535158</v>
      </c>
      <c r="K562" s="57" t="s">
        <v>169</v>
      </c>
      <c r="L562">
        <v>2</v>
      </c>
      <c r="M562">
        <v>29.1</v>
      </c>
      <c r="N562">
        <v>14.5</v>
      </c>
      <c r="O562" s="65">
        <v>45.6</v>
      </c>
      <c r="P562" s="58">
        <v>37</v>
      </c>
      <c r="Q562" s="58">
        <v>33</v>
      </c>
      <c r="R562" s="58">
        <v>25</v>
      </c>
      <c r="S562" s="58">
        <v>34</v>
      </c>
      <c r="T562" s="58">
        <v>28</v>
      </c>
      <c r="U562" s="58">
        <v>26</v>
      </c>
      <c r="V562" s="58">
        <v>22</v>
      </c>
      <c r="W562" s="58">
        <v>25</v>
      </c>
      <c r="X562" s="58">
        <v>22</v>
      </c>
      <c r="Y562" s="58">
        <v>27</v>
      </c>
      <c r="Z562" s="58">
        <v>17</v>
      </c>
      <c r="AA562" s="58">
        <v>28</v>
      </c>
      <c r="AB562" s="58">
        <v>19</v>
      </c>
      <c r="AC562" s="58" t="s">
        <v>290</v>
      </c>
      <c r="AD562" s="58">
        <v>0</v>
      </c>
      <c r="AE562" s="58">
        <v>0</v>
      </c>
      <c r="AF562" s="58">
        <v>0</v>
      </c>
      <c r="AG562" s="58" t="s">
        <v>290</v>
      </c>
      <c r="AH562" s="58">
        <v>24</v>
      </c>
      <c r="AI562" s="58">
        <v>10</v>
      </c>
      <c r="AJ562" s="58" t="s">
        <v>290</v>
      </c>
      <c r="AK562" s="58" t="s">
        <v>290</v>
      </c>
      <c r="AL562" s="58">
        <v>13</v>
      </c>
      <c r="AM562" s="58">
        <v>19</v>
      </c>
      <c r="AN562" s="58">
        <v>0</v>
      </c>
      <c r="AO562" s="58">
        <v>327</v>
      </c>
      <c r="AP562" s="58">
        <v>24</v>
      </c>
      <c r="AQ562" s="58">
        <v>194</v>
      </c>
      <c r="AR562" s="58">
        <v>193</v>
      </c>
      <c r="AS562" s="58" t="s">
        <v>290</v>
      </c>
      <c r="AT562" s="58" t="s">
        <v>290</v>
      </c>
      <c r="AU562" s="58">
        <v>15</v>
      </c>
      <c r="AV562" s="58">
        <v>387</v>
      </c>
      <c r="AW562" s="57"/>
    </row>
    <row r="563" spans="1:49">
      <c r="A563" s="57" t="s">
        <v>3162</v>
      </c>
      <c r="B563" s="57" t="s">
        <v>3163</v>
      </c>
      <c r="C563" s="57" t="s">
        <v>314</v>
      </c>
      <c r="D563" s="57" t="s">
        <v>3164</v>
      </c>
      <c r="E563" s="57" t="s">
        <v>3165</v>
      </c>
      <c r="F563" s="57" t="s">
        <v>3166</v>
      </c>
      <c r="G563" s="57" t="s">
        <v>3149</v>
      </c>
      <c r="H563" s="57" t="s">
        <v>288</v>
      </c>
      <c r="I563" s="57" t="s">
        <v>3150</v>
      </c>
      <c r="J563" s="136">
        <v>6307087927</v>
      </c>
      <c r="K563" s="57" t="s">
        <v>169</v>
      </c>
      <c r="L563">
        <v>4</v>
      </c>
      <c r="M563">
        <v>11</v>
      </c>
      <c r="N563">
        <v>3</v>
      </c>
      <c r="O563" s="65">
        <v>18</v>
      </c>
      <c r="P563" s="58">
        <v>0</v>
      </c>
      <c r="Q563" s="58">
        <v>0</v>
      </c>
      <c r="R563" s="58">
        <v>0</v>
      </c>
      <c r="S563" s="58">
        <v>0</v>
      </c>
      <c r="T563" s="58">
        <v>0</v>
      </c>
      <c r="U563" s="58">
        <v>0</v>
      </c>
      <c r="V563" s="58">
        <v>0</v>
      </c>
      <c r="W563" s="58">
        <v>0</v>
      </c>
      <c r="X563" s="58">
        <v>0</v>
      </c>
      <c r="Y563" s="58">
        <v>0</v>
      </c>
      <c r="Z563" s="58">
        <v>49</v>
      </c>
      <c r="AA563" s="58">
        <v>33</v>
      </c>
      <c r="AB563" s="58">
        <v>37</v>
      </c>
      <c r="AC563" s="58">
        <v>40</v>
      </c>
      <c r="AD563" s="58">
        <v>0</v>
      </c>
      <c r="AE563" s="58">
        <v>0</v>
      </c>
      <c r="AF563" s="58">
        <v>0</v>
      </c>
      <c r="AG563" s="58">
        <v>0</v>
      </c>
      <c r="AH563" s="58">
        <v>0</v>
      </c>
      <c r="AI563" s="58">
        <v>0</v>
      </c>
      <c r="AJ563" s="58">
        <v>0</v>
      </c>
      <c r="AK563" s="58" t="s">
        <v>290</v>
      </c>
      <c r="AL563" s="58">
        <v>12</v>
      </c>
      <c r="AM563" s="58" t="s">
        <v>290</v>
      </c>
      <c r="AN563" s="58">
        <v>0</v>
      </c>
      <c r="AO563" s="58">
        <v>132</v>
      </c>
      <c r="AP563" s="58" t="s">
        <v>290</v>
      </c>
      <c r="AQ563" s="58">
        <v>64</v>
      </c>
      <c r="AR563" s="58">
        <v>95</v>
      </c>
      <c r="AS563" s="58" t="s">
        <v>290</v>
      </c>
      <c r="AT563" s="58" t="s">
        <v>290</v>
      </c>
      <c r="AU563" s="58" t="s">
        <v>290</v>
      </c>
      <c r="AV563" s="58">
        <v>159</v>
      </c>
      <c r="AW563" s="57"/>
    </row>
    <row r="564" spans="1:49">
      <c r="A564" s="57" t="s">
        <v>3167</v>
      </c>
      <c r="B564" s="57" t="s">
        <v>3168</v>
      </c>
      <c r="C564" s="57"/>
      <c r="D564" s="57" t="s">
        <v>3169</v>
      </c>
      <c r="E564" s="57" t="s">
        <v>946</v>
      </c>
      <c r="F564" s="57" t="s">
        <v>3170</v>
      </c>
      <c r="G564" s="57" t="s">
        <v>3149</v>
      </c>
      <c r="H564" s="57" t="s">
        <v>288</v>
      </c>
      <c r="I564" s="57" t="s">
        <v>3150</v>
      </c>
      <c r="J564" s="136">
        <v>3312078932</v>
      </c>
      <c r="K564" s="57" t="s">
        <v>169</v>
      </c>
      <c r="L564">
        <v>1</v>
      </c>
      <c r="M564">
        <v>9</v>
      </c>
      <c r="N564">
        <v>4</v>
      </c>
      <c r="O564" s="65">
        <v>14</v>
      </c>
      <c r="P564" s="58">
        <v>0</v>
      </c>
      <c r="Q564" s="58" t="s">
        <v>290</v>
      </c>
      <c r="R564" s="58" t="s">
        <v>290</v>
      </c>
      <c r="S564" s="58" t="s">
        <v>290</v>
      </c>
      <c r="T564" s="58" t="s">
        <v>290</v>
      </c>
      <c r="U564" s="58" t="s">
        <v>290</v>
      </c>
      <c r="V564" s="58" t="s">
        <v>290</v>
      </c>
      <c r="W564" s="58" t="s">
        <v>290</v>
      </c>
      <c r="X564" s="58" t="s">
        <v>290</v>
      </c>
      <c r="Y564" s="58" t="s">
        <v>290</v>
      </c>
      <c r="Z564" s="58" t="s">
        <v>290</v>
      </c>
      <c r="AA564" s="58" t="s">
        <v>290</v>
      </c>
      <c r="AB564" s="58" t="s">
        <v>290</v>
      </c>
      <c r="AC564" s="58" t="s">
        <v>290</v>
      </c>
      <c r="AD564" s="58">
        <v>0</v>
      </c>
      <c r="AE564" s="58">
        <v>0</v>
      </c>
      <c r="AF564" s="58">
        <v>0</v>
      </c>
      <c r="AG564" s="58">
        <v>0</v>
      </c>
      <c r="AH564" s="58">
        <v>0</v>
      </c>
      <c r="AI564" s="58">
        <v>0</v>
      </c>
      <c r="AJ564" s="58">
        <v>0</v>
      </c>
      <c r="AK564" s="58">
        <v>0</v>
      </c>
      <c r="AL564" s="58" t="s">
        <v>290</v>
      </c>
      <c r="AM564" s="58">
        <v>0</v>
      </c>
      <c r="AN564" s="58">
        <v>0</v>
      </c>
      <c r="AO564" s="58">
        <v>46</v>
      </c>
      <c r="AP564" s="58" t="s">
        <v>290</v>
      </c>
      <c r="AQ564" s="58">
        <v>31</v>
      </c>
      <c r="AR564" s="58">
        <v>25</v>
      </c>
      <c r="AS564" s="58" t="s">
        <v>290</v>
      </c>
      <c r="AT564" s="58" t="s">
        <v>290</v>
      </c>
      <c r="AU564" s="58">
        <v>15</v>
      </c>
      <c r="AV564" s="58">
        <v>56</v>
      </c>
      <c r="AW564" s="57"/>
    </row>
    <row r="565" spans="1:49">
      <c r="A565" s="57" t="s">
        <v>3171</v>
      </c>
      <c r="B565" s="57" t="s">
        <v>3172</v>
      </c>
      <c r="C565" s="57" t="s">
        <v>283</v>
      </c>
      <c r="D565" s="57" t="s">
        <v>304</v>
      </c>
      <c r="E565" s="57" t="s">
        <v>3173</v>
      </c>
      <c r="F565" s="57" t="s">
        <v>3174</v>
      </c>
      <c r="G565" s="57" t="s">
        <v>3175</v>
      </c>
      <c r="H565" s="57" t="s">
        <v>288</v>
      </c>
      <c r="I565" s="57" t="s">
        <v>3176</v>
      </c>
      <c r="J565" s="136">
        <v>2174532511</v>
      </c>
      <c r="K565" s="57" t="s">
        <v>170</v>
      </c>
      <c r="L565">
        <v>2</v>
      </c>
      <c r="M565">
        <v>6</v>
      </c>
      <c r="N565">
        <v>4</v>
      </c>
      <c r="O565" s="65">
        <v>12</v>
      </c>
      <c r="P565" s="58">
        <v>10</v>
      </c>
      <c r="Q565" s="58" t="s">
        <v>290</v>
      </c>
      <c r="R565" s="58">
        <v>11</v>
      </c>
      <c r="S565" s="58" t="s">
        <v>290</v>
      </c>
      <c r="T565" s="58" t="s">
        <v>290</v>
      </c>
      <c r="U565" s="58">
        <v>10</v>
      </c>
      <c r="V565" s="58" t="s">
        <v>290</v>
      </c>
      <c r="W565" s="58" t="s">
        <v>290</v>
      </c>
      <c r="X565" s="58">
        <v>0</v>
      </c>
      <c r="Y565" s="58">
        <v>0</v>
      </c>
      <c r="Z565" s="58">
        <v>0</v>
      </c>
      <c r="AA565" s="58">
        <v>0</v>
      </c>
      <c r="AB565" s="58">
        <v>0</v>
      </c>
      <c r="AC565" s="58">
        <v>0</v>
      </c>
      <c r="AD565" s="58">
        <v>0</v>
      </c>
      <c r="AE565" s="58">
        <v>0</v>
      </c>
      <c r="AF565" s="58">
        <v>0</v>
      </c>
      <c r="AG565" s="58">
        <v>0</v>
      </c>
      <c r="AH565" s="58">
        <v>0</v>
      </c>
      <c r="AI565" s="58">
        <v>0</v>
      </c>
      <c r="AJ565" s="58">
        <v>0</v>
      </c>
      <c r="AK565" s="58">
        <v>0</v>
      </c>
      <c r="AL565" s="58">
        <v>0</v>
      </c>
      <c r="AM565" s="58">
        <v>0</v>
      </c>
      <c r="AN565" s="58">
        <v>0</v>
      </c>
      <c r="AO565" s="58">
        <v>60</v>
      </c>
      <c r="AP565" s="58">
        <v>0</v>
      </c>
      <c r="AQ565" s="58">
        <v>34</v>
      </c>
      <c r="AR565" s="58">
        <v>26</v>
      </c>
      <c r="AS565" s="58">
        <v>0</v>
      </c>
      <c r="AT565" s="58">
        <v>0</v>
      </c>
      <c r="AU565" s="58">
        <v>10</v>
      </c>
      <c r="AV565" s="58">
        <v>60</v>
      </c>
      <c r="AW565" s="57"/>
    </row>
    <row r="566" spans="1:49">
      <c r="A566" s="57" t="s">
        <v>3177</v>
      </c>
      <c r="B566" s="57" t="s">
        <v>2721</v>
      </c>
      <c r="C566" s="57"/>
      <c r="D566" s="57" t="s">
        <v>725</v>
      </c>
      <c r="E566" s="57" t="s">
        <v>413</v>
      </c>
      <c r="F566" s="57" t="s">
        <v>3178</v>
      </c>
      <c r="G566" s="57" t="s">
        <v>3179</v>
      </c>
      <c r="H566" s="57" t="s">
        <v>288</v>
      </c>
      <c r="I566" s="57" t="s">
        <v>3180</v>
      </c>
      <c r="J566" s="136">
        <v>3098332470</v>
      </c>
      <c r="K566" s="57" t="s">
        <v>171</v>
      </c>
      <c r="L566">
        <v>3</v>
      </c>
      <c r="M566">
        <v>10.5</v>
      </c>
      <c r="N566">
        <v>4</v>
      </c>
      <c r="O566" s="65">
        <v>17.5</v>
      </c>
      <c r="P566" s="58">
        <v>19</v>
      </c>
      <c r="Q566" s="58">
        <v>24</v>
      </c>
      <c r="R566" s="58">
        <v>20</v>
      </c>
      <c r="S566" s="58">
        <v>21</v>
      </c>
      <c r="T566" s="58">
        <v>20</v>
      </c>
      <c r="U566" s="58">
        <v>13</v>
      </c>
      <c r="V566" s="58">
        <v>10</v>
      </c>
      <c r="W566" s="58">
        <v>12</v>
      </c>
      <c r="X566" s="58">
        <v>0</v>
      </c>
      <c r="Y566" s="58">
        <v>0</v>
      </c>
      <c r="Z566" s="58">
        <v>0</v>
      </c>
      <c r="AA566" s="58">
        <v>0</v>
      </c>
      <c r="AB566" s="58">
        <v>0</v>
      </c>
      <c r="AC566" s="58">
        <v>0</v>
      </c>
      <c r="AD566" s="58">
        <v>0</v>
      </c>
      <c r="AE566" s="58">
        <v>0</v>
      </c>
      <c r="AF566" s="58">
        <v>0</v>
      </c>
      <c r="AG566" s="58">
        <v>0</v>
      </c>
      <c r="AH566" s="58">
        <v>0</v>
      </c>
      <c r="AI566" s="58">
        <v>0</v>
      </c>
      <c r="AJ566" s="58">
        <v>0</v>
      </c>
      <c r="AK566" s="58" t="s">
        <v>290</v>
      </c>
      <c r="AL566" s="58" t="s">
        <v>290</v>
      </c>
      <c r="AM566" s="58" t="s">
        <v>290</v>
      </c>
      <c r="AN566" s="58">
        <v>0</v>
      </c>
      <c r="AO566" s="58">
        <v>97</v>
      </c>
      <c r="AP566" s="58">
        <v>31</v>
      </c>
      <c r="AQ566" s="58">
        <v>65</v>
      </c>
      <c r="AR566" s="58">
        <v>74</v>
      </c>
      <c r="AS566" s="58">
        <v>0</v>
      </c>
      <c r="AT566" s="58">
        <v>0</v>
      </c>
      <c r="AU566" s="58">
        <v>20</v>
      </c>
      <c r="AV566" s="58">
        <v>139</v>
      </c>
      <c r="AW566" s="57"/>
    </row>
    <row r="567" spans="1:49">
      <c r="A567" s="57" t="s">
        <v>3181</v>
      </c>
      <c r="B567" s="57" t="s">
        <v>3182</v>
      </c>
      <c r="C567" s="57" t="s">
        <v>418</v>
      </c>
      <c r="D567" s="57" t="s">
        <v>3183</v>
      </c>
      <c r="E567" s="57" t="s">
        <v>3184</v>
      </c>
      <c r="F567" s="57" t="s">
        <v>3185</v>
      </c>
      <c r="G567" s="57" t="s">
        <v>3179</v>
      </c>
      <c r="H567" s="57" t="s">
        <v>288</v>
      </c>
      <c r="I567" s="57" t="s">
        <v>3180</v>
      </c>
      <c r="J567" s="136">
        <v>7734258685</v>
      </c>
      <c r="K567" s="57" t="s">
        <v>171</v>
      </c>
      <c r="L567">
        <v>2</v>
      </c>
      <c r="M567">
        <v>3</v>
      </c>
      <c r="N567">
        <v>0</v>
      </c>
      <c r="O567" s="65">
        <v>5</v>
      </c>
      <c r="P567" s="58">
        <v>0</v>
      </c>
      <c r="Q567" s="58">
        <v>0</v>
      </c>
      <c r="R567" s="58">
        <v>0</v>
      </c>
      <c r="S567" s="58">
        <v>0</v>
      </c>
      <c r="T567" s="58">
        <v>0</v>
      </c>
      <c r="U567" s="58">
        <v>0</v>
      </c>
      <c r="V567" s="58">
        <v>0</v>
      </c>
      <c r="W567" s="58">
        <v>0</v>
      </c>
      <c r="X567" s="58">
        <v>0</v>
      </c>
      <c r="Y567" s="58">
        <v>0</v>
      </c>
      <c r="Z567" s="58">
        <v>0</v>
      </c>
      <c r="AA567" s="58">
        <v>0</v>
      </c>
      <c r="AB567" s="58">
        <v>0</v>
      </c>
      <c r="AC567" s="58">
        <v>21</v>
      </c>
      <c r="AD567" s="58">
        <v>0</v>
      </c>
      <c r="AE567" s="58">
        <v>0</v>
      </c>
      <c r="AF567" s="58">
        <v>0</v>
      </c>
      <c r="AG567" s="58">
        <v>0</v>
      </c>
      <c r="AH567" s="58">
        <v>0</v>
      </c>
      <c r="AI567" s="58">
        <v>0</v>
      </c>
      <c r="AJ567" s="58">
        <v>0</v>
      </c>
      <c r="AK567" s="58">
        <v>0</v>
      </c>
      <c r="AL567" s="58">
        <v>10</v>
      </c>
      <c r="AM567" s="58">
        <v>11</v>
      </c>
      <c r="AN567" s="58">
        <v>0</v>
      </c>
      <c r="AO567" s="58">
        <v>0</v>
      </c>
      <c r="AP567" s="58">
        <v>0</v>
      </c>
      <c r="AQ567" s="58">
        <v>11</v>
      </c>
      <c r="AR567" s="58">
        <v>10</v>
      </c>
      <c r="AS567" s="58">
        <v>42</v>
      </c>
      <c r="AT567" s="58">
        <v>24</v>
      </c>
      <c r="AU567" s="58">
        <v>21</v>
      </c>
      <c r="AV567" s="58">
        <v>21</v>
      </c>
      <c r="AW567" s="57"/>
    </row>
    <row r="568" spans="1:49">
      <c r="A568" s="57" t="s">
        <v>3186</v>
      </c>
      <c r="B568" s="57" t="s">
        <v>3187</v>
      </c>
      <c r="C568" s="57"/>
      <c r="D568" s="57" t="s">
        <v>922</v>
      </c>
      <c r="E568" s="57" t="s">
        <v>3188</v>
      </c>
      <c r="F568" s="57" t="s">
        <v>3189</v>
      </c>
      <c r="G568" s="57" t="s">
        <v>3190</v>
      </c>
      <c r="H568" s="57" t="s">
        <v>288</v>
      </c>
      <c r="I568" s="57" t="s">
        <v>3191</v>
      </c>
      <c r="J568" s="136">
        <v>3097314016</v>
      </c>
      <c r="K568" s="57" t="s">
        <v>172</v>
      </c>
      <c r="L568">
        <v>1</v>
      </c>
      <c r="M568">
        <v>14.5</v>
      </c>
      <c r="N568">
        <v>1</v>
      </c>
      <c r="O568" s="65">
        <v>16.5</v>
      </c>
      <c r="P568" s="58" t="s">
        <v>290</v>
      </c>
      <c r="Q568" s="58">
        <v>11</v>
      </c>
      <c r="R568" s="58">
        <v>11</v>
      </c>
      <c r="S568" s="58">
        <v>10</v>
      </c>
      <c r="T568" s="58">
        <v>12</v>
      </c>
      <c r="U568" s="58" t="s">
        <v>290</v>
      </c>
      <c r="V568" s="58" t="s">
        <v>290</v>
      </c>
      <c r="W568" s="58" t="s">
        <v>290</v>
      </c>
      <c r="X568" s="58" t="s">
        <v>290</v>
      </c>
      <c r="Y568" s="58" t="s">
        <v>290</v>
      </c>
      <c r="Z568" s="58" t="s">
        <v>290</v>
      </c>
      <c r="AA568" s="58" t="s">
        <v>290</v>
      </c>
      <c r="AB568" s="58" t="s">
        <v>290</v>
      </c>
      <c r="AC568" s="58">
        <v>0</v>
      </c>
      <c r="AD568" s="58">
        <v>0</v>
      </c>
      <c r="AE568" s="58">
        <v>0</v>
      </c>
      <c r="AF568" s="58">
        <v>0</v>
      </c>
      <c r="AG568" s="58">
        <v>0</v>
      </c>
      <c r="AH568" s="58">
        <v>0</v>
      </c>
      <c r="AI568" s="58">
        <v>0</v>
      </c>
      <c r="AJ568" s="58">
        <v>0</v>
      </c>
      <c r="AK568" s="58" t="s">
        <v>290</v>
      </c>
      <c r="AL568" s="58">
        <v>0</v>
      </c>
      <c r="AM568" s="58">
        <v>0</v>
      </c>
      <c r="AN568" s="58">
        <v>0</v>
      </c>
      <c r="AO568" s="58">
        <v>89</v>
      </c>
      <c r="AP568" s="58" t="s">
        <v>290</v>
      </c>
      <c r="AQ568" s="58">
        <v>52</v>
      </c>
      <c r="AR568" s="58">
        <v>41</v>
      </c>
      <c r="AS568" s="58">
        <v>0</v>
      </c>
      <c r="AT568" s="58">
        <v>0</v>
      </c>
      <c r="AU568" s="58" t="s">
        <v>290</v>
      </c>
      <c r="AV568" s="58">
        <v>93</v>
      </c>
      <c r="AW568" s="57"/>
    </row>
    <row r="569" spans="1:49">
      <c r="A569" s="57" t="s">
        <v>3192</v>
      </c>
      <c r="B569" s="57" t="s">
        <v>3193</v>
      </c>
      <c r="C569" s="57" t="s">
        <v>314</v>
      </c>
      <c r="D569" s="57" t="s">
        <v>782</v>
      </c>
      <c r="E569" s="57" t="s">
        <v>2725</v>
      </c>
      <c r="F569" s="57" t="s">
        <v>3194</v>
      </c>
      <c r="G569" s="57" t="s">
        <v>3195</v>
      </c>
      <c r="H569" s="57" t="s">
        <v>288</v>
      </c>
      <c r="I569" s="57" t="s">
        <v>3196</v>
      </c>
      <c r="J569" s="136">
        <v>8158752933</v>
      </c>
      <c r="K569" s="57" t="s">
        <v>173</v>
      </c>
      <c r="L569">
        <v>2</v>
      </c>
      <c r="M569">
        <v>15</v>
      </c>
      <c r="N569">
        <v>0</v>
      </c>
      <c r="O569" s="65">
        <v>17</v>
      </c>
      <c r="P569" s="58">
        <v>12</v>
      </c>
      <c r="Q569" s="58">
        <v>10</v>
      </c>
      <c r="R569" s="58">
        <v>11</v>
      </c>
      <c r="S569" s="58" t="s">
        <v>290</v>
      </c>
      <c r="T569" s="58">
        <v>10</v>
      </c>
      <c r="U569" s="58">
        <v>11</v>
      </c>
      <c r="V569" s="58">
        <v>14</v>
      </c>
      <c r="W569" s="58">
        <v>16</v>
      </c>
      <c r="X569" s="58">
        <v>10</v>
      </c>
      <c r="Y569" s="58" t="s">
        <v>290</v>
      </c>
      <c r="Z569" s="58" t="s">
        <v>290</v>
      </c>
      <c r="AA569" s="58" t="s">
        <v>290</v>
      </c>
      <c r="AB569" s="58">
        <v>0</v>
      </c>
      <c r="AC569" s="58">
        <v>0</v>
      </c>
      <c r="AD569" s="58">
        <v>0</v>
      </c>
      <c r="AE569" s="58">
        <v>0</v>
      </c>
      <c r="AF569" s="58">
        <v>0</v>
      </c>
      <c r="AG569" s="58">
        <v>0</v>
      </c>
      <c r="AH569" s="58">
        <v>0</v>
      </c>
      <c r="AI569" s="58">
        <v>0</v>
      </c>
      <c r="AJ569" s="58">
        <v>0</v>
      </c>
      <c r="AK569" s="58">
        <v>0</v>
      </c>
      <c r="AL569" s="58">
        <v>0</v>
      </c>
      <c r="AM569" s="58" t="s">
        <v>290</v>
      </c>
      <c r="AN569" s="58">
        <v>0</v>
      </c>
      <c r="AO569" s="58">
        <v>109</v>
      </c>
      <c r="AP569" s="58" t="s">
        <v>290</v>
      </c>
      <c r="AQ569" s="58">
        <v>59</v>
      </c>
      <c r="AR569" s="58">
        <v>57</v>
      </c>
      <c r="AS569" s="58">
        <v>0</v>
      </c>
      <c r="AT569" s="58">
        <v>0</v>
      </c>
      <c r="AU569" s="58">
        <v>16</v>
      </c>
      <c r="AV569" s="58">
        <v>116</v>
      </c>
      <c r="AW569" s="57"/>
    </row>
    <row r="570" spans="1:49">
      <c r="A570" s="57" t="s">
        <v>3197</v>
      </c>
      <c r="B570" s="57" t="s">
        <v>2370</v>
      </c>
      <c r="C570" s="57"/>
      <c r="D570" s="57" t="s">
        <v>1049</v>
      </c>
      <c r="E570" s="57" t="s">
        <v>1368</v>
      </c>
      <c r="F570" s="57" t="s">
        <v>3198</v>
      </c>
      <c r="G570" s="57" t="s">
        <v>3199</v>
      </c>
      <c r="H570" s="57" t="s">
        <v>288</v>
      </c>
      <c r="I570" s="57" t="s">
        <v>3200</v>
      </c>
      <c r="J570" s="136">
        <v>3099443230</v>
      </c>
      <c r="K570" s="57" t="s">
        <v>174</v>
      </c>
      <c r="L570">
        <v>1</v>
      </c>
      <c r="M570">
        <v>9.5</v>
      </c>
      <c r="N570">
        <v>0</v>
      </c>
      <c r="O570" s="65">
        <v>10.5</v>
      </c>
      <c r="P570" s="58">
        <v>0</v>
      </c>
      <c r="Q570" s="58">
        <v>15</v>
      </c>
      <c r="R570" s="58">
        <v>25</v>
      </c>
      <c r="S570" s="58">
        <v>16</v>
      </c>
      <c r="T570" s="58">
        <v>20</v>
      </c>
      <c r="U570" s="58">
        <v>17</v>
      </c>
      <c r="V570" s="58">
        <v>10</v>
      </c>
      <c r="W570" s="58" t="s">
        <v>290</v>
      </c>
      <c r="X570" s="58">
        <v>0</v>
      </c>
      <c r="Y570" s="58">
        <v>0</v>
      </c>
      <c r="Z570" s="58">
        <v>0</v>
      </c>
      <c r="AA570" s="58">
        <v>0</v>
      </c>
      <c r="AB570" s="58">
        <v>0</v>
      </c>
      <c r="AC570" s="58">
        <v>0</v>
      </c>
      <c r="AD570" s="58">
        <v>0</v>
      </c>
      <c r="AE570" s="58">
        <v>0</v>
      </c>
      <c r="AF570" s="58">
        <v>0</v>
      </c>
      <c r="AG570" s="58">
        <v>0</v>
      </c>
      <c r="AH570" s="58">
        <v>0</v>
      </c>
      <c r="AI570" s="58">
        <v>0</v>
      </c>
      <c r="AJ570" s="58">
        <v>0</v>
      </c>
      <c r="AK570" s="58">
        <v>0</v>
      </c>
      <c r="AL570" s="58">
        <v>0</v>
      </c>
      <c r="AM570" s="58" t="s">
        <v>290</v>
      </c>
      <c r="AN570" s="58">
        <v>0</v>
      </c>
      <c r="AO570" s="58">
        <v>107</v>
      </c>
      <c r="AP570" s="58">
        <v>0</v>
      </c>
      <c r="AQ570" s="58">
        <v>49</v>
      </c>
      <c r="AR570" s="58">
        <v>60</v>
      </c>
      <c r="AS570" s="58">
        <v>0</v>
      </c>
      <c r="AT570" s="58">
        <v>0</v>
      </c>
      <c r="AU570" s="58">
        <v>10</v>
      </c>
      <c r="AV570" s="58">
        <v>109</v>
      </c>
      <c r="AW570" s="57"/>
    </row>
    <row r="571" spans="1:49">
      <c r="A571" s="57" t="s">
        <v>3201</v>
      </c>
      <c r="B571" s="57" t="s">
        <v>2928</v>
      </c>
      <c r="C571" s="57" t="s">
        <v>314</v>
      </c>
      <c r="D571" s="57" t="s">
        <v>3202</v>
      </c>
      <c r="E571" s="57" t="s">
        <v>3203</v>
      </c>
      <c r="F571" s="57" t="s">
        <v>3204</v>
      </c>
      <c r="G571" s="57" t="s">
        <v>3205</v>
      </c>
      <c r="H571" s="57" t="s">
        <v>288</v>
      </c>
      <c r="I571" s="57" t="s">
        <v>3206</v>
      </c>
      <c r="J571" s="136">
        <v>3098567451</v>
      </c>
      <c r="K571" s="57" t="s">
        <v>174</v>
      </c>
      <c r="L571">
        <v>1</v>
      </c>
      <c r="M571">
        <v>11.3</v>
      </c>
      <c r="N571">
        <v>4.2</v>
      </c>
      <c r="O571" s="65">
        <v>16.5</v>
      </c>
      <c r="P571" s="58">
        <v>28</v>
      </c>
      <c r="Q571" s="58">
        <v>10</v>
      </c>
      <c r="R571" s="58">
        <v>18</v>
      </c>
      <c r="S571" s="58">
        <v>16</v>
      </c>
      <c r="T571" s="58">
        <v>10</v>
      </c>
      <c r="U571" s="58">
        <v>11</v>
      </c>
      <c r="V571" s="58">
        <v>15</v>
      </c>
      <c r="W571" s="58">
        <v>16</v>
      </c>
      <c r="X571" s="58">
        <v>17</v>
      </c>
      <c r="Y571" s="58" t="s">
        <v>290</v>
      </c>
      <c r="Z571" s="58">
        <v>0</v>
      </c>
      <c r="AA571" s="58">
        <v>0</v>
      </c>
      <c r="AB571" s="58">
        <v>0</v>
      </c>
      <c r="AC571" s="58">
        <v>0</v>
      </c>
      <c r="AD571" s="58">
        <v>0</v>
      </c>
      <c r="AE571" s="58">
        <v>0</v>
      </c>
      <c r="AF571" s="58">
        <v>0</v>
      </c>
      <c r="AG571" s="58">
        <v>0</v>
      </c>
      <c r="AH571" s="58">
        <v>0</v>
      </c>
      <c r="AI571" s="58">
        <v>0</v>
      </c>
      <c r="AJ571" s="58">
        <v>0</v>
      </c>
      <c r="AK571" s="58">
        <v>0</v>
      </c>
      <c r="AL571" s="58" t="s">
        <v>290</v>
      </c>
      <c r="AM571" s="58">
        <v>32</v>
      </c>
      <c r="AN571" s="58">
        <v>0</v>
      </c>
      <c r="AO571" s="58">
        <v>108</v>
      </c>
      <c r="AP571" s="58" t="s">
        <v>290</v>
      </c>
      <c r="AQ571" s="58">
        <v>73</v>
      </c>
      <c r="AR571" s="58">
        <v>77</v>
      </c>
      <c r="AS571" s="58">
        <v>0</v>
      </c>
      <c r="AT571" s="58">
        <v>0</v>
      </c>
      <c r="AU571" s="58">
        <v>25</v>
      </c>
      <c r="AV571" s="58">
        <v>150</v>
      </c>
      <c r="AW571" s="57"/>
    </row>
    <row r="572" spans="1:49">
      <c r="A572" s="57" t="s">
        <v>3207</v>
      </c>
      <c r="B572" s="57" t="s">
        <v>446</v>
      </c>
      <c r="C572" s="57" t="s">
        <v>283</v>
      </c>
      <c r="D572" s="57" t="s">
        <v>3208</v>
      </c>
      <c r="E572" s="57" t="s">
        <v>3209</v>
      </c>
      <c r="F572" s="57" t="s">
        <v>3210</v>
      </c>
      <c r="G572" s="57" t="s">
        <v>3211</v>
      </c>
      <c r="H572" s="57" t="s">
        <v>288</v>
      </c>
      <c r="I572" s="57" t="s">
        <v>3212</v>
      </c>
      <c r="J572" s="136">
        <v>6186843012</v>
      </c>
      <c r="K572" s="57" t="s">
        <v>175</v>
      </c>
      <c r="L572">
        <v>2</v>
      </c>
      <c r="M572">
        <v>7</v>
      </c>
      <c r="N572">
        <v>5</v>
      </c>
      <c r="O572" s="65">
        <v>14</v>
      </c>
      <c r="P572" s="58">
        <v>39</v>
      </c>
      <c r="Q572" s="58">
        <v>11</v>
      </c>
      <c r="R572" s="58" t="s">
        <v>290</v>
      </c>
      <c r="S572" s="58">
        <v>12</v>
      </c>
      <c r="T572" s="58" t="s">
        <v>290</v>
      </c>
      <c r="U572" s="58" t="s">
        <v>290</v>
      </c>
      <c r="V572" s="58" t="s">
        <v>290</v>
      </c>
      <c r="W572" s="58" t="s">
        <v>290</v>
      </c>
      <c r="X572" s="58" t="s">
        <v>290</v>
      </c>
      <c r="Y572" s="58" t="s">
        <v>290</v>
      </c>
      <c r="Z572" s="58">
        <v>0</v>
      </c>
      <c r="AA572" s="58">
        <v>0</v>
      </c>
      <c r="AB572" s="58">
        <v>0</v>
      </c>
      <c r="AC572" s="58">
        <v>0</v>
      </c>
      <c r="AD572" s="58">
        <v>0</v>
      </c>
      <c r="AE572" s="58">
        <v>0</v>
      </c>
      <c r="AF572" s="58">
        <v>0</v>
      </c>
      <c r="AG572" s="58">
        <v>0</v>
      </c>
      <c r="AH572" s="58">
        <v>0</v>
      </c>
      <c r="AI572" s="58">
        <v>0</v>
      </c>
      <c r="AJ572" s="58">
        <v>0</v>
      </c>
      <c r="AK572" s="58">
        <v>0</v>
      </c>
      <c r="AL572" s="58">
        <v>0</v>
      </c>
      <c r="AM572" s="58" t="s">
        <v>290</v>
      </c>
      <c r="AN572" s="58">
        <v>0</v>
      </c>
      <c r="AO572" s="58">
        <v>86</v>
      </c>
      <c r="AP572" s="58" t="s">
        <v>290</v>
      </c>
      <c r="AQ572" s="58">
        <v>42</v>
      </c>
      <c r="AR572" s="58">
        <v>53</v>
      </c>
      <c r="AS572" s="58">
        <v>0</v>
      </c>
      <c r="AT572" s="58">
        <v>0</v>
      </c>
      <c r="AU572" s="58">
        <v>16</v>
      </c>
      <c r="AV572" s="58">
        <v>95</v>
      </c>
      <c r="AW572" s="57"/>
    </row>
    <row r="573" spans="1:49">
      <c r="A573" s="57" t="s">
        <v>3213</v>
      </c>
      <c r="B573" s="57" t="s">
        <v>3214</v>
      </c>
      <c r="C573" s="57" t="s">
        <v>353</v>
      </c>
      <c r="D573" s="57" t="s">
        <v>3215</v>
      </c>
      <c r="E573" s="57" t="s">
        <v>881</v>
      </c>
      <c r="F573" s="57" t="s">
        <v>3216</v>
      </c>
      <c r="G573" s="57" t="s">
        <v>3211</v>
      </c>
      <c r="H573" s="57" t="s">
        <v>288</v>
      </c>
      <c r="I573" s="57" t="s">
        <v>3212</v>
      </c>
      <c r="J573" s="136">
        <v>6186872013</v>
      </c>
      <c r="K573" s="57" t="s">
        <v>175</v>
      </c>
      <c r="L573">
        <v>2</v>
      </c>
      <c r="M573">
        <v>11</v>
      </c>
      <c r="N573">
        <v>6</v>
      </c>
      <c r="O573" s="65">
        <v>19</v>
      </c>
      <c r="P573" s="58">
        <v>0</v>
      </c>
      <c r="Q573" s="58">
        <v>16</v>
      </c>
      <c r="R573" s="58">
        <v>17</v>
      </c>
      <c r="S573" s="58">
        <v>20</v>
      </c>
      <c r="T573" s="58">
        <v>13</v>
      </c>
      <c r="U573" s="58">
        <v>18</v>
      </c>
      <c r="V573" s="58">
        <v>22</v>
      </c>
      <c r="W573" s="58">
        <v>13</v>
      </c>
      <c r="X573" s="58">
        <v>18</v>
      </c>
      <c r="Y573" s="58">
        <v>13</v>
      </c>
      <c r="Z573" s="58">
        <v>0</v>
      </c>
      <c r="AA573" s="58">
        <v>0</v>
      </c>
      <c r="AB573" s="58">
        <v>0</v>
      </c>
      <c r="AC573" s="58">
        <v>0</v>
      </c>
      <c r="AD573" s="58">
        <v>28</v>
      </c>
      <c r="AE573" s="58">
        <v>0</v>
      </c>
      <c r="AF573" s="58">
        <v>0</v>
      </c>
      <c r="AG573" s="58">
        <v>0</v>
      </c>
      <c r="AH573" s="58">
        <v>0</v>
      </c>
      <c r="AI573" s="58">
        <v>0</v>
      </c>
      <c r="AJ573" s="58" t="s">
        <v>290</v>
      </c>
      <c r="AK573" s="58" t="s">
        <v>290</v>
      </c>
      <c r="AL573" s="58" t="s">
        <v>290</v>
      </c>
      <c r="AM573" s="58">
        <v>15</v>
      </c>
      <c r="AN573" s="58" t="s">
        <v>290</v>
      </c>
      <c r="AO573" s="58">
        <v>135</v>
      </c>
      <c r="AP573" s="58">
        <v>11</v>
      </c>
      <c r="AQ573" s="58">
        <v>95</v>
      </c>
      <c r="AR573" s="58">
        <v>83</v>
      </c>
      <c r="AS573" s="58">
        <v>0</v>
      </c>
      <c r="AT573" s="58">
        <v>0</v>
      </c>
      <c r="AU573" s="58">
        <v>22</v>
      </c>
      <c r="AV573" s="58">
        <v>178</v>
      </c>
      <c r="AW573" s="57"/>
    </row>
    <row r="574" spans="1:49">
      <c r="A574" s="57" t="s">
        <v>3217</v>
      </c>
      <c r="B574" s="57" t="s">
        <v>3218</v>
      </c>
      <c r="C574" s="57"/>
      <c r="D574" s="57" t="s">
        <v>3219</v>
      </c>
      <c r="E574" s="57" t="s">
        <v>3220</v>
      </c>
      <c r="F574" s="57" t="s">
        <v>3221</v>
      </c>
      <c r="G574" s="57" t="s">
        <v>3222</v>
      </c>
      <c r="H574" s="57" t="s">
        <v>288</v>
      </c>
      <c r="I574" s="57" t="s">
        <v>3223</v>
      </c>
      <c r="J574" s="136">
        <v>6185293733</v>
      </c>
      <c r="K574" s="57" t="s">
        <v>175</v>
      </c>
      <c r="L574">
        <v>1</v>
      </c>
      <c r="M574">
        <v>13</v>
      </c>
      <c r="N574">
        <v>9</v>
      </c>
      <c r="O574" s="65">
        <v>23</v>
      </c>
      <c r="P574" s="58">
        <v>13</v>
      </c>
      <c r="Q574" s="58">
        <v>13</v>
      </c>
      <c r="R574" s="58">
        <v>13</v>
      </c>
      <c r="S574" s="58" t="s">
        <v>290</v>
      </c>
      <c r="T574" s="58">
        <v>10</v>
      </c>
      <c r="U574" s="58">
        <v>14</v>
      </c>
      <c r="V574" s="58" t="s">
        <v>290</v>
      </c>
      <c r="W574" s="58" t="s">
        <v>290</v>
      </c>
      <c r="X574" s="58">
        <v>11</v>
      </c>
      <c r="Y574" s="58" t="s">
        <v>290</v>
      </c>
      <c r="Z574" s="58" t="s">
        <v>290</v>
      </c>
      <c r="AA574" s="58" t="s">
        <v>290</v>
      </c>
      <c r="AB574" s="58" t="s">
        <v>290</v>
      </c>
      <c r="AC574" s="58">
        <v>0</v>
      </c>
      <c r="AD574" s="58" t="s">
        <v>290</v>
      </c>
      <c r="AE574" s="58">
        <v>0</v>
      </c>
      <c r="AF574" s="58">
        <v>0</v>
      </c>
      <c r="AG574" s="58">
        <v>0</v>
      </c>
      <c r="AH574" s="58">
        <v>0</v>
      </c>
      <c r="AI574" s="58">
        <v>0</v>
      </c>
      <c r="AJ574" s="58">
        <v>0</v>
      </c>
      <c r="AK574" s="58" t="s">
        <v>290</v>
      </c>
      <c r="AL574" s="58" t="s">
        <v>290</v>
      </c>
      <c r="AM574" s="58" t="s">
        <v>290</v>
      </c>
      <c r="AN574" s="58">
        <v>0</v>
      </c>
      <c r="AO574" s="58">
        <v>98</v>
      </c>
      <c r="AP574" s="58">
        <v>0</v>
      </c>
      <c r="AQ574" s="58">
        <v>71</v>
      </c>
      <c r="AR574" s="58">
        <v>46</v>
      </c>
      <c r="AS574" s="58" t="s">
        <v>290</v>
      </c>
      <c r="AT574" s="58" t="s">
        <v>290</v>
      </c>
      <c r="AU574" s="58">
        <v>14</v>
      </c>
      <c r="AV574" s="58">
        <v>117</v>
      </c>
      <c r="AW574" s="57"/>
    </row>
    <row r="575" spans="1:49">
      <c r="A575" s="57" t="s">
        <v>3224</v>
      </c>
      <c r="B575" s="57" t="s">
        <v>3225</v>
      </c>
      <c r="C575" s="57" t="s">
        <v>3226</v>
      </c>
      <c r="D575" s="57" t="s">
        <v>3227</v>
      </c>
      <c r="E575" s="57" t="s">
        <v>3228</v>
      </c>
      <c r="F575" s="57" t="s">
        <v>3229</v>
      </c>
      <c r="G575" s="57" t="s">
        <v>3230</v>
      </c>
      <c r="H575" s="57" t="s">
        <v>288</v>
      </c>
      <c r="I575" s="57" t="s">
        <v>3231</v>
      </c>
      <c r="J575" s="136">
        <v>6183578276</v>
      </c>
      <c r="K575" s="57" t="s">
        <v>176</v>
      </c>
      <c r="L575">
        <v>1</v>
      </c>
      <c r="M575">
        <v>11.5</v>
      </c>
      <c r="N575">
        <v>3</v>
      </c>
      <c r="O575" s="65">
        <v>15.5</v>
      </c>
      <c r="P575" s="58">
        <v>29</v>
      </c>
      <c r="Q575" s="58">
        <v>18</v>
      </c>
      <c r="R575" s="58">
        <v>11</v>
      </c>
      <c r="S575" s="58" t="s">
        <v>290</v>
      </c>
      <c r="T575" s="58" t="s">
        <v>290</v>
      </c>
      <c r="U575" s="58" t="s">
        <v>290</v>
      </c>
      <c r="V575" s="58">
        <v>10</v>
      </c>
      <c r="W575" s="58" t="s">
        <v>290</v>
      </c>
      <c r="X575" s="58" t="s">
        <v>290</v>
      </c>
      <c r="Y575" s="58" t="s">
        <v>290</v>
      </c>
      <c r="Z575" s="58">
        <v>0</v>
      </c>
      <c r="AA575" s="58">
        <v>0</v>
      </c>
      <c r="AB575" s="58">
        <v>0</v>
      </c>
      <c r="AC575" s="58">
        <v>0</v>
      </c>
      <c r="AD575" s="58">
        <v>0</v>
      </c>
      <c r="AE575" s="58">
        <v>0</v>
      </c>
      <c r="AF575" s="58">
        <v>0</v>
      </c>
      <c r="AG575" s="58">
        <v>0</v>
      </c>
      <c r="AH575" s="58">
        <v>0</v>
      </c>
      <c r="AI575" s="58">
        <v>0</v>
      </c>
      <c r="AJ575" s="58">
        <v>0</v>
      </c>
      <c r="AK575" s="58" t="s">
        <v>290</v>
      </c>
      <c r="AL575" s="58">
        <v>0</v>
      </c>
      <c r="AM575" s="58">
        <v>0</v>
      </c>
      <c r="AN575" s="58">
        <v>0</v>
      </c>
      <c r="AO575" s="58">
        <v>108</v>
      </c>
      <c r="AP575" s="58" t="s">
        <v>290</v>
      </c>
      <c r="AQ575" s="58">
        <v>54</v>
      </c>
      <c r="AR575" s="58">
        <v>57</v>
      </c>
      <c r="AS575" s="58">
        <v>0</v>
      </c>
      <c r="AT575" s="58">
        <v>0</v>
      </c>
      <c r="AU575" s="58">
        <v>18</v>
      </c>
      <c r="AV575" s="58">
        <v>111</v>
      </c>
      <c r="AW575" s="57"/>
    </row>
    <row r="576" spans="1:49">
      <c r="A576" s="57" t="s">
        <v>3232</v>
      </c>
      <c r="B576" s="57" t="s">
        <v>3233</v>
      </c>
      <c r="C576" s="57" t="s">
        <v>314</v>
      </c>
      <c r="D576" s="57" t="s">
        <v>419</v>
      </c>
      <c r="E576" s="57" t="s">
        <v>3234</v>
      </c>
      <c r="F576" s="57" t="s">
        <v>3235</v>
      </c>
      <c r="G576" s="57" t="s">
        <v>3236</v>
      </c>
      <c r="H576" s="57" t="s">
        <v>288</v>
      </c>
      <c r="I576" s="57" t="s">
        <v>3237</v>
      </c>
      <c r="J576" s="136">
        <v>6185426800</v>
      </c>
      <c r="K576" s="57" t="s">
        <v>176</v>
      </c>
      <c r="L576">
        <v>0.5</v>
      </c>
      <c r="M576">
        <v>5.5</v>
      </c>
      <c r="N576">
        <v>1</v>
      </c>
      <c r="O576" s="65">
        <v>7</v>
      </c>
      <c r="P576" s="58">
        <v>22</v>
      </c>
      <c r="Q576" s="58" t="s">
        <v>290</v>
      </c>
      <c r="R576" s="58" t="s">
        <v>290</v>
      </c>
      <c r="S576" s="58" t="s">
        <v>290</v>
      </c>
      <c r="T576" s="58" t="s">
        <v>290</v>
      </c>
      <c r="U576" s="58">
        <v>0</v>
      </c>
      <c r="V576" s="58" t="s">
        <v>290</v>
      </c>
      <c r="W576" s="58" t="s">
        <v>290</v>
      </c>
      <c r="X576" s="58" t="s">
        <v>290</v>
      </c>
      <c r="Y576" s="58" t="s">
        <v>290</v>
      </c>
      <c r="Z576" s="58" t="s">
        <v>290</v>
      </c>
      <c r="AA576" s="58">
        <v>0</v>
      </c>
      <c r="AB576" s="58" t="s">
        <v>290</v>
      </c>
      <c r="AC576" s="58" t="s">
        <v>290</v>
      </c>
      <c r="AD576" s="58">
        <v>0</v>
      </c>
      <c r="AE576" s="58">
        <v>0</v>
      </c>
      <c r="AF576" s="58">
        <v>0</v>
      </c>
      <c r="AG576" s="58">
        <v>0</v>
      </c>
      <c r="AH576" s="58">
        <v>0</v>
      </c>
      <c r="AI576" s="58">
        <v>0</v>
      </c>
      <c r="AJ576" s="58">
        <v>0</v>
      </c>
      <c r="AK576" s="58" t="s">
        <v>290</v>
      </c>
      <c r="AL576" s="58" t="s">
        <v>290</v>
      </c>
      <c r="AM576" s="58">
        <v>0</v>
      </c>
      <c r="AN576" s="58">
        <v>0</v>
      </c>
      <c r="AO576" s="58">
        <v>55</v>
      </c>
      <c r="AP576" s="58" t="s">
        <v>290</v>
      </c>
      <c r="AQ576" s="58">
        <v>37</v>
      </c>
      <c r="AR576" s="58">
        <v>25</v>
      </c>
      <c r="AS576" s="58">
        <v>0</v>
      </c>
      <c r="AT576" s="58" t="s">
        <v>290</v>
      </c>
      <c r="AU576" s="58">
        <v>0</v>
      </c>
      <c r="AV576" s="58">
        <v>62</v>
      </c>
      <c r="AW576" s="57"/>
    </row>
    <row r="577" spans="1:49">
      <c r="A577" s="57" t="s">
        <v>3238</v>
      </c>
      <c r="B577" s="57" t="s">
        <v>3239</v>
      </c>
      <c r="C577" s="57"/>
      <c r="D577" s="57" t="s">
        <v>2713</v>
      </c>
      <c r="E577" s="57" t="s">
        <v>3240</v>
      </c>
      <c r="F577" s="57" t="s">
        <v>3241</v>
      </c>
      <c r="G577" s="57" t="s">
        <v>3242</v>
      </c>
      <c r="H577" s="57" t="s">
        <v>288</v>
      </c>
      <c r="I577" s="57" t="s">
        <v>3243</v>
      </c>
      <c r="J577" s="136">
        <v>6186342541</v>
      </c>
      <c r="K577" s="57" t="s">
        <v>3244</v>
      </c>
      <c r="L577">
        <v>1</v>
      </c>
      <c r="M577">
        <v>4</v>
      </c>
      <c r="N577">
        <v>2</v>
      </c>
      <c r="O577" s="65">
        <v>7</v>
      </c>
      <c r="P577" s="58">
        <v>0</v>
      </c>
      <c r="Q577" s="58" t="s">
        <v>290</v>
      </c>
      <c r="R577" s="58" t="s">
        <v>290</v>
      </c>
      <c r="S577" s="58" t="s">
        <v>290</v>
      </c>
      <c r="T577" s="58">
        <v>0</v>
      </c>
      <c r="U577" s="58">
        <v>0</v>
      </c>
      <c r="V577" s="58" t="s">
        <v>290</v>
      </c>
      <c r="W577" s="58" t="s">
        <v>290</v>
      </c>
      <c r="X577" s="58">
        <v>0</v>
      </c>
      <c r="Y577" s="58" t="s">
        <v>290</v>
      </c>
      <c r="Z577" s="58" t="s">
        <v>290</v>
      </c>
      <c r="AA577" s="58">
        <v>0</v>
      </c>
      <c r="AB577" s="58" t="s">
        <v>290</v>
      </c>
      <c r="AC577" s="58" t="s">
        <v>290</v>
      </c>
      <c r="AD577" s="58">
        <v>0</v>
      </c>
      <c r="AE577" s="58">
        <v>0</v>
      </c>
      <c r="AF577" s="58">
        <v>0</v>
      </c>
      <c r="AG577" s="58">
        <v>0</v>
      </c>
      <c r="AH577" s="58">
        <v>0</v>
      </c>
      <c r="AI577" s="58">
        <v>0</v>
      </c>
      <c r="AJ577" s="58">
        <v>0</v>
      </c>
      <c r="AK577" s="58">
        <v>0</v>
      </c>
      <c r="AL577" s="58">
        <v>0</v>
      </c>
      <c r="AM577" s="58">
        <v>0</v>
      </c>
      <c r="AN577" s="58">
        <v>0</v>
      </c>
      <c r="AO577" s="58">
        <v>11</v>
      </c>
      <c r="AP577" s="58" t="s">
        <v>290</v>
      </c>
      <c r="AQ577" s="58">
        <v>10</v>
      </c>
      <c r="AR577" s="58" t="s">
        <v>290</v>
      </c>
      <c r="AS577" s="58">
        <v>0</v>
      </c>
      <c r="AT577" s="58" t="s">
        <v>290</v>
      </c>
      <c r="AU577" s="58" t="s">
        <v>290</v>
      </c>
      <c r="AV577" s="58">
        <v>15</v>
      </c>
      <c r="AW577" s="57"/>
    </row>
    <row r="578" spans="1:49">
      <c r="A578" s="57" t="s">
        <v>3245</v>
      </c>
      <c r="B578" s="57" t="s">
        <v>3246</v>
      </c>
      <c r="C578" s="57"/>
      <c r="D578" s="57" t="s">
        <v>1119</v>
      </c>
      <c r="E578" s="57" t="s">
        <v>3247</v>
      </c>
      <c r="F578" s="57" t="s">
        <v>3248</v>
      </c>
      <c r="G578" s="57" t="s">
        <v>3249</v>
      </c>
      <c r="H578" s="57" t="s">
        <v>288</v>
      </c>
      <c r="I578" s="57" t="s">
        <v>3250</v>
      </c>
      <c r="J578" s="136">
        <v>6187428223</v>
      </c>
      <c r="K578" s="57" t="s">
        <v>3244</v>
      </c>
      <c r="L578">
        <v>0.5</v>
      </c>
      <c r="M578">
        <v>2.5</v>
      </c>
      <c r="N578">
        <v>0</v>
      </c>
      <c r="O578" s="65">
        <v>3</v>
      </c>
      <c r="P578" s="58">
        <v>0</v>
      </c>
      <c r="Q578" s="58">
        <v>0</v>
      </c>
      <c r="R578" s="58" t="s">
        <v>290</v>
      </c>
      <c r="S578" s="58" t="s">
        <v>290</v>
      </c>
      <c r="T578" s="58" t="s">
        <v>290</v>
      </c>
      <c r="U578" s="58" t="s">
        <v>290</v>
      </c>
      <c r="V578" s="58" t="s">
        <v>290</v>
      </c>
      <c r="W578" s="58" t="s">
        <v>290</v>
      </c>
      <c r="X578" s="58" t="s">
        <v>290</v>
      </c>
      <c r="Y578" s="58" t="s">
        <v>290</v>
      </c>
      <c r="Z578" s="58" t="s">
        <v>290</v>
      </c>
      <c r="AA578" s="58">
        <v>0</v>
      </c>
      <c r="AB578" s="58" t="s">
        <v>290</v>
      </c>
      <c r="AC578" s="58">
        <v>0</v>
      </c>
      <c r="AD578" s="58">
        <v>0</v>
      </c>
      <c r="AE578" s="58">
        <v>0</v>
      </c>
      <c r="AF578" s="58">
        <v>0</v>
      </c>
      <c r="AG578" s="58">
        <v>0</v>
      </c>
      <c r="AH578" s="58">
        <v>0</v>
      </c>
      <c r="AI578" s="58">
        <v>0</v>
      </c>
      <c r="AJ578" s="58">
        <v>0</v>
      </c>
      <c r="AK578" s="58">
        <v>0</v>
      </c>
      <c r="AL578" s="58" t="s">
        <v>290</v>
      </c>
      <c r="AM578" s="58">
        <v>0</v>
      </c>
      <c r="AN578" s="58">
        <v>0</v>
      </c>
      <c r="AO578" s="58">
        <v>21</v>
      </c>
      <c r="AP578" s="58">
        <v>0</v>
      </c>
      <c r="AQ578" s="58">
        <v>13</v>
      </c>
      <c r="AR578" s="58">
        <v>11</v>
      </c>
      <c r="AS578" s="58">
        <v>0</v>
      </c>
      <c r="AT578" s="58">
        <v>0</v>
      </c>
      <c r="AU578" s="58">
        <v>15</v>
      </c>
      <c r="AV578" s="58">
        <v>24</v>
      </c>
      <c r="AW578" s="57"/>
    </row>
    <row r="579" spans="1:49">
      <c r="A579" s="57" t="s">
        <v>3251</v>
      </c>
      <c r="B579" s="57" t="s">
        <v>3252</v>
      </c>
      <c r="C579" s="57" t="s">
        <v>353</v>
      </c>
      <c r="D579" s="57" t="s">
        <v>3253</v>
      </c>
      <c r="E579" s="57" t="s">
        <v>3254</v>
      </c>
      <c r="F579" s="57" t="s">
        <v>3255</v>
      </c>
      <c r="G579" s="57" t="s">
        <v>3256</v>
      </c>
      <c r="H579" s="57" t="s">
        <v>288</v>
      </c>
      <c r="I579" s="57" t="s">
        <v>3257</v>
      </c>
      <c r="J579" s="136">
        <v>6308514300</v>
      </c>
      <c r="K579" s="57" t="s">
        <v>177</v>
      </c>
      <c r="L579">
        <v>1</v>
      </c>
      <c r="M579">
        <v>10</v>
      </c>
      <c r="N579">
        <v>12</v>
      </c>
      <c r="O579" s="65">
        <v>23</v>
      </c>
      <c r="P579" s="58">
        <v>18</v>
      </c>
      <c r="Q579" s="58">
        <v>18</v>
      </c>
      <c r="R579" s="58">
        <v>16</v>
      </c>
      <c r="S579" s="58">
        <v>19</v>
      </c>
      <c r="T579" s="58">
        <v>19</v>
      </c>
      <c r="U579" s="58">
        <v>11</v>
      </c>
      <c r="V579" s="58">
        <v>26</v>
      </c>
      <c r="W579" s="58">
        <v>31</v>
      </c>
      <c r="X579" s="58">
        <v>28</v>
      </c>
      <c r="Y579" s="58">
        <v>20</v>
      </c>
      <c r="Z579" s="58">
        <v>0</v>
      </c>
      <c r="AA579" s="58">
        <v>0</v>
      </c>
      <c r="AB579" s="58">
        <v>0</v>
      </c>
      <c r="AC579" s="58">
        <v>0</v>
      </c>
      <c r="AD579" s="58">
        <v>0</v>
      </c>
      <c r="AE579" s="58">
        <v>0</v>
      </c>
      <c r="AF579" s="58">
        <v>0</v>
      </c>
      <c r="AG579" s="58">
        <v>0</v>
      </c>
      <c r="AH579" s="58">
        <v>0</v>
      </c>
      <c r="AI579" s="58">
        <v>0</v>
      </c>
      <c r="AJ579" s="58">
        <v>0</v>
      </c>
      <c r="AK579" s="58">
        <v>0</v>
      </c>
      <c r="AL579" s="58">
        <v>0</v>
      </c>
      <c r="AM579" s="58">
        <v>76</v>
      </c>
      <c r="AN579" s="58">
        <v>0</v>
      </c>
      <c r="AO579" s="58">
        <v>116</v>
      </c>
      <c r="AP579" s="58">
        <v>14</v>
      </c>
      <c r="AQ579" s="58">
        <v>102</v>
      </c>
      <c r="AR579" s="58">
        <v>104</v>
      </c>
      <c r="AS579" s="58">
        <v>0</v>
      </c>
      <c r="AT579" s="58">
        <v>0</v>
      </c>
      <c r="AU579" s="58">
        <v>12</v>
      </c>
      <c r="AV579" s="58">
        <v>206</v>
      </c>
      <c r="AW579" s="57"/>
    </row>
    <row r="580" spans="1:49">
      <c r="A580" s="57" t="s">
        <v>3258</v>
      </c>
      <c r="B580" s="57" t="s">
        <v>3259</v>
      </c>
      <c r="C580" s="57" t="s">
        <v>314</v>
      </c>
      <c r="D580" s="57" t="s">
        <v>3136</v>
      </c>
      <c r="E580" s="57" t="s">
        <v>3260</v>
      </c>
      <c r="F580" s="57" t="s">
        <v>3261</v>
      </c>
      <c r="G580" s="57" t="s">
        <v>3262</v>
      </c>
      <c r="H580" s="57" t="s">
        <v>288</v>
      </c>
      <c r="I580" s="57" t="s">
        <v>3263</v>
      </c>
      <c r="J580" s="136">
        <v>8476950300</v>
      </c>
      <c r="K580" s="57" t="s">
        <v>177</v>
      </c>
      <c r="L580">
        <v>5</v>
      </c>
      <c r="M580">
        <v>29.6</v>
      </c>
      <c r="N580">
        <v>16.600000000000001</v>
      </c>
      <c r="O580" s="65">
        <v>51.2</v>
      </c>
      <c r="P580" s="58">
        <v>15</v>
      </c>
      <c r="Q580" s="58">
        <v>17</v>
      </c>
      <c r="R580" s="58" t="s">
        <v>290</v>
      </c>
      <c r="S580" s="58" t="s">
        <v>290</v>
      </c>
      <c r="T580" s="58" t="s">
        <v>290</v>
      </c>
      <c r="U580" s="58">
        <v>16</v>
      </c>
      <c r="V580" s="58">
        <v>11</v>
      </c>
      <c r="W580" s="58">
        <v>19</v>
      </c>
      <c r="X580" s="58">
        <v>17</v>
      </c>
      <c r="Y580" s="58">
        <v>10</v>
      </c>
      <c r="Z580" s="58">
        <v>23</v>
      </c>
      <c r="AA580" s="58">
        <v>26</v>
      </c>
      <c r="AB580" s="58">
        <v>24</v>
      </c>
      <c r="AC580" s="58">
        <v>25</v>
      </c>
      <c r="AD580" s="58">
        <v>0</v>
      </c>
      <c r="AE580" s="58">
        <v>0</v>
      </c>
      <c r="AF580" s="58">
        <v>0</v>
      </c>
      <c r="AG580" s="58">
        <v>0</v>
      </c>
      <c r="AH580" s="58">
        <v>0</v>
      </c>
      <c r="AI580" s="58">
        <v>0</v>
      </c>
      <c r="AJ580" s="58">
        <v>0</v>
      </c>
      <c r="AK580" s="58">
        <v>41</v>
      </c>
      <c r="AL580" s="58">
        <v>23</v>
      </c>
      <c r="AM580" s="58">
        <v>17</v>
      </c>
      <c r="AN580" s="58">
        <v>0</v>
      </c>
      <c r="AO580" s="58">
        <v>116</v>
      </c>
      <c r="AP580" s="58">
        <v>27</v>
      </c>
      <c r="AQ580" s="58">
        <v>110</v>
      </c>
      <c r="AR580" s="58">
        <v>114</v>
      </c>
      <c r="AS580" s="58">
        <v>15</v>
      </c>
      <c r="AT580" s="58">
        <v>16</v>
      </c>
      <c r="AU580" s="58">
        <v>0</v>
      </c>
      <c r="AV580" s="58">
        <v>224</v>
      </c>
      <c r="AW580" s="57"/>
    </row>
    <row r="581" spans="1:49">
      <c r="A581" s="57" t="s">
        <v>3264</v>
      </c>
      <c r="B581" s="57" t="s">
        <v>3265</v>
      </c>
      <c r="C581" s="57"/>
      <c r="D581" s="57" t="s">
        <v>3266</v>
      </c>
      <c r="E581" s="57" t="s">
        <v>3267</v>
      </c>
      <c r="F581" s="57" t="s">
        <v>3268</v>
      </c>
      <c r="G581" s="57" t="s">
        <v>3256</v>
      </c>
      <c r="H581" s="57" t="s">
        <v>288</v>
      </c>
      <c r="I581" s="57" t="s">
        <v>3269</v>
      </c>
      <c r="J581" s="136">
        <v>6308973613</v>
      </c>
      <c r="K581" s="57" t="s">
        <v>177</v>
      </c>
      <c r="L581">
        <v>2</v>
      </c>
      <c r="M581">
        <v>25</v>
      </c>
      <c r="N581">
        <v>8</v>
      </c>
      <c r="O581" s="65">
        <v>35</v>
      </c>
      <c r="P581" s="58">
        <v>30</v>
      </c>
      <c r="Q581" s="58">
        <v>28</v>
      </c>
      <c r="R581" s="58">
        <v>30</v>
      </c>
      <c r="S581" s="58">
        <v>33</v>
      </c>
      <c r="T581" s="58">
        <v>36</v>
      </c>
      <c r="U581" s="58">
        <v>39</v>
      </c>
      <c r="V581" s="58">
        <v>47</v>
      </c>
      <c r="W581" s="58">
        <v>45</v>
      </c>
      <c r="X581" s="58">
        <v>43</v>
      </c>
      <c r="Y581" s="58">
        <v>55</v>
      </c>
      <c r="Z581" s="58">
        <v>0</v>
      </c>
      <c r="AA581" s="58">
        <v>0</v>
      </c>
      <c r="AB581" s="58">
        <v>0</v>
      </c>
      <c r="AC581" s="58">
        <v>0</v>
      </c>
      <c r="AD581" s="58">
        <v>17</v>
      </c>
      <c r="AE581" s="58">
        <v>0</v>
      </c>
      <c r="AF581" s="58">
        <v>0</v>
      </c>
      <c r="AG581" s="58">
        <v>0</v>
      </c>
      <c r="AH581" s="58">
        <v>0</v>
      </c>
      <c r="AI581" s="58">
        <v>0</v>
      </c>
      <c r="AJ581" s="58">
        <v>0</v>
      </c>
      <c r="AK581" s="58">
        <v>10</v>
      </c>
      <c r="AL581" s="58">
        <v>0</v>
      </c>
      <c r="AM581" s="58">
        <v>84</v>
      </c>
      <c r="AN581" s="58">
        <v>0</v>
      </c>
      <c r="AO581" s="58">
        <v>257</v>
      </c>
      <c r="AP581" s="58">
        <v>52</v>
      </c>
      <c r="AQ581" s="58">
        <v>205</v>
      </c>
      <c r="AR581" s="58">
        <v>198</v>
      </c>
      <c r="AS581" s="58">
        <v>0</v>
      </c>
      <c r="AT581" s="58">
        <v>0</v>
      </c>
      <c r="AU581" s="58" t="s">
        <v>290</v>
      </c>
      <c r="AV581" s="58">
        <v>403</v>
      </c>
      <c r="AW581" s="57"/>
    </row>
    <row r="582" spans="1:49">
      <c r="A582" s="57" t="s">
        <v>3270</v>
      </c>
      <c r="B582" s="57" t="s">
        <v>3271</v>
      </c>
      <c r="C582" s="57"/>
      <c r="D582" s="57" t="s">
        <v>3272</v>
      </c>
      <c r="E582" s="57" t="s">
        <v>2461</v>
      </c>
      <c r="F582" s="57" t="s">
        <v>3273</v>
      </c>
      <c r="G582" s="57" t="s">
        <v>3256</v>
      </c>
      <c r="H582" s="57" t="s">
        <v>288</v>
      </c>
      <c r="I582" s="57" t="s">
        <v>3269</v>
      </c>
      <c r="J582" s="136">
        <v>6308967557</v>
      </c>
      <c r="K582" s="57" t="s">
        <v>177</v>
      </c>
      <c r="L582">
        <v>2</v>
      </c>
      <c r="M582">
        <v>6</v>
      </c>
      <c r="N582">
        <v>0</v>
      </c>
      <c r="O582" s="65">
        <v>8</v>
      </c>
      <c r="P582" s="58">
        <v>11</v>
      </c>
      <c r="Q582" s="58">
        <v>10</v>
      </c>
      <c r="R582" s="58" t="s">
        <v>290</v>
      </c>
      <c r="S582" s="58" t="s">
        <v>290</v>
      </c>
      <c r="T582" s="58" t="s">
        <v>290</v>
      </c>
      <c r="U582" s="58" t="s">
        <v>290</v>
      </c>
      <c r="V582" s="58" t="s">
        <v>290</v>
      </c>
      <c r="W582" s="58" t="s">
        <v>290</v>
      </c>
      <c r="X582" s="58">
        <v>0</v>
      </c>
      <c r="Y582" s="58">
        <v>0</v>
      </c>
      <c r="Z582" s="58">
        <v>0</v>
      </c>
      <c r="AA582" s="58">
        <v>0</v>
      </c>
      <c r="AB582" s="58">
        <v>0</v>
      </c>
      <c r="AC582" s="58">
        <v>0</v>
      </c>
      <c r="AD582" s="58">
        <v>0</v>
      </c>
      <c r="AE582" s="58">
        <v>0</v>
      </c>
      <c r="AF582" s="58">
        <v>0</v>
      </c>
      <c r="AG582" s="58">
        <v>0</v>
      </c>
      <c r="AH582" s="58">
        <v>0</v>
      </c>
      <c r="AI582" s="58">
        <v>0</v>
      </c>
      <c r="AJ582" s="58">
        <v>0</v>
      </c>
      <c r="AK582" s="58">
        <v>0</v>
      </c>
      <c r="AL582" s="58" t="s">
        <v>290</v>
      </c>
      <c r="AM582" s="58" t="s">
        <v>290</v>
      </c>
      <c r="AN582" s="58">
        <v>0</v>
      </c>
      <c r="AO582" s="58">
        <v>26</v>
      </c>
      <c r="AP582" s="58" t="s">
        <v>290</v>
      </c>
      <c r="AQ582" s="58">
        <v>23</v>
      </c>
      <c r="AR582" s="58">
        <v>17</v>
      </c>
      <c r="AS582" s="58">
        <v>0</v>
      </c>
      <c r="AT582" s="58">
        <v>0</v>
      </c>
      <c r="AU582" s="58" t="s">
        <v>290</v>
      </c>
      <c r="AV582" s="58">
        <v>40</v>
      </c>
      <c r="AW582" s="57"/>
    </row>
    <row r="583" spans="1:49">
      <c r="A583" s="57" t="s">
        <v>3274</v>
      </c>
      <c r="B583" s="57" t="s">
        <v>446</v>
      </c>
      <c r="C583" s="57" t="s">
        <v>283</v>
      </c>
      <c r="D583" s="57" t="s">
        <v>2309</v>
      </c>
      <c r="E583" s="57" t="s">
        <v>3275</v>
      </c>
      <c r="F583" s="57" t="s">
        <v>3276</v>
      </c>
      <c r="G583" s="57" t="s">
        <v>3277</v>
      </c>
      <c r="H583" s="57" t="s">
        <v>288</v>
      </c>
      <c r="I583" s="57" t="s">
        <v>3278</v>
      </c>
      <c r="J583" s="136">
        <v>8474281010</v>
      </c>
      <c r="K583" s="57" t="s">
        <v>177</v>
      </c>
      <c r="L583">
        <v>1</v>
      </c>
      <c r="M583">
        <v>14</v>
      </c>
      <c r="N583">
        <v>10</v>
      </c>
      <c r="O583" s="65">
        <v>25</v>
      </c>
      <c r="P583" s="58">
        <v>48</v>
      </c>
      <c r="Q583" s="58">
        <v>16</v>
      </c>
      <c r="R583" s="58">
        <v>16</v>
      </c>
      <c r="S583" s="58">
        <v>24</v>
      </c>
      <c r="T583" s="58">
        <v>29</v>
      </c>
      <c r="U583" s="58">
        <v>26</v>
      </c>
      <c r="V583" s="58">
        <v>32</v>
      </c>
      <c r="W583" s="58">
        <v>24</v>
      </c>
      <c r="X583" s="58">
        <v>30</v>
      </c>
      <c r="Y583" s="58">
        <v>24</v>
      </c>
      <c r="Z583" s="58">
        <v>0</v>
      </c>
      <c r="AA583" s="58">
        <v>0</v>
      </c>
      <c r="AB583" s="58">
        <v>0</v>
      </c>
      <c r="AC583" s="58">
        <v>0</v>
      </c>
      <c r="AD583" s="58">
        <v>0</v>
      </c>
      <c r="AE583" s="58">
        <v>0</v>
      </c>
      <c r="AF583" s="58">
        <v>0</v>
      </c>
      <c r="AG583" s="58">
        <v>0</v>
      </c>
      <c r="AH583" s="58">
        <v>0</v>
      </c>
      <c r="AI583" s="58">
        <v>0</v>
      </c>
      <c r="AJ583" s="58">
        <v>0</v>
      </c>
      <c r="AK583" s="58" t="s">
        <v>290</v>
      </c>
      <c r="AL583" s="58" t="s">
        <v>290</v>
      </c>
      <c r="AM583" s="58">
        <v>11</v>
      </c>
      <c r="AN583" s="58">
        <v>0</v>
      </c>
      <c r="AO583" s="58">
        <v>234</v>
      </c>
      <c r="AP583" s="58">
        <v>16</v>
      </c>
      <c r="AQ583" s="58">
        <v>136</v>
      </c>
      <c r="AR583" s="58">
        <v>133</v>
      </c>
      <c r="AS583" s="58">
        <v>0</v>
      </c>
      <c r="AT583" s="58">
        <v>0</v>
      </c>
      <c r="AU583" s="58" t="s">
        <v>290</v>
      </c>
      <c r="AV583" s="58">
        <v>269</v>
      </c>
      <c r="AW583" s="57"/>
    </row>
    <row r="584" spans="1:49">
      <c r="A584" s="57" t="s">
        <v>3279</v>
      </c>
      <c r="B584" s="57" t="s">
        <v>3280</v>
      </c>
      <c r="C584" s="57" t="s">
        <v>314</v>
      </c>
      <c r="D584" s="57" t="s">
        <v>1367</v>
      </c>
      <c r="E584" s="57" t="s">
        <v>3281</v>
      </c>
      <c r="F584" s="57" t="s">
        <v>3282</v>
      </c>
      <c r="G584" s="57" t="s">
        <v>3256</v>
      </c>
      <c r="H584" s="57" t="s">
        <v>288</v>
      </c>
      <c r="I584" s="57" t="s">
        <v>3269</v>
      </c>
      <c r="J584" s="136">
        <v>6309070095</v>
      </c>
      <c r="K584" s="57" t="s">
        <v>177</v>
      </c>
      <c r="L584">
        <v>5</v>
      </c>
      <c r="M584">
        <v>35</v>
      </c>
      <c r="N584">
        <v>8</v>
      </c>
      <c r="O584" s="65">
        <v>48</v>
      </c>
      <c r="P584" s="58">
        <v>0</v>
      </c>
      <c r="Q584" s="58">
        <v>0</v>
      </c>
      <c r="R584" s="58">
        <v>0</v>
      </c>
      <c r="S584" s="58">
        <v>0</v>
      </c>
      <c r="T584" s="58">
        <v>0</v>
      </c>
      <c r="U584" s="58">
        <v>0</v>
      </c>
      <c r="V584" s="58">
        <v>0</v>
      </c>
      <c r="W584" s="58">
        <v>0</v>
      </c>
      <c r="X584" s="58">
        <v>0</v>
      </c>
      <c r="Y584" s="58">
        <v>0</v>
      </c>
      <c r="Z584" s="58">
        <v>134</v>
      </c>
      <c r="AA584" s="58">
        <v>127</v>
      </c>
      <c r="AB584" s="58">
        <v>97</v>
      </c>
      <c r="AC584" s="58">
        <v>120</v>
      </c>
      <c r="AD584" s="58">
        <v>0</v>
      </c>
      <c r="AE584" s="58">
        <v>0</v>
      </c>
      <c r="AF584" s="58">
        <v>0</v>
      </c>
      <c r="AG584" s="58">
        <v>0</v>
      </c>
      <c r="AH584" s="58">
        <v>0</v>
      </c>
      <c r="AI584" s="58">
        <v>0</v>
      </c>
      <c r="AJ584" s="58">
        <v>0</v>
      </c>
      <c r="AK584" s="58">
        <v>19</v>
      </c>
      <c r="AL584" s="58" t="s">
        <v>290</v>
      </c>
      <c r="AM584" s="58">
        <v>133</v>
      </c>
      <c r="AN584" s="58">
        <v>0</v>
      </c>
      <c r="AO584" s="58">
        <v>279</v>
      </c>
      <c r="AP584" s="58">
        <v>42</v>
      </c>
      <c r="AQ584" s="58">
        <v>281</v>
      </c>
      <c r="AR584" s="58">
        <v>197</v>
      </c>
      <c r="AS584" s="58">
        <v>70</v>
      </c>
      <c r="AT584" s="58">
        <v>59</v>
      </c>
      <c r="AU584" s="58">
        <v>140</v>
      </c>
      <c r="AV584" s="58">
        <v>478</v>
      </c>
      <c r="AW584" s="57"/>
    </row>
    <row r="585" spans="1:49">
      <c r="A585" s="57" t="s">
        <v>3283</v>
      </c>
      <c r="B585" s="57" t="s">
        <v>3284</v>
      </c>
      <c r="C585" s="57" t="s">
        <v>314</v>
      </c>
      <c r="D585" s="57" t="s">
        <v>1676</v>
      </c>
      <c r="E585" s="57" t="s">
        <v>3285</v>
      </c>
      <c r="F585" s="57" t="s">
        <v>3286</v>
      </c>
      <c r="G585" s="57" t="s">
        <v>3256</v>
      </c>
      <c r="H585" s="57" t="s">
        <v>288</v>
      </c>
      <c r="I585" s="57" t="s">
        <v>3287</v>
      </c>
      <c r="J585" s="136">
        <v>6308976936</v>
      </c>
      <c r="K585" s="57" t="s">
        <v>177</v>
      </c>
      <c r="L585">
        <v>6.2</v>
      </c>
      <c r="M585">
        <v>38.1</v>
      </c>
      <c r="N585">
        <v>39</v>
      </c>
      <c r="O585" s="65">
        <v>83.3</v>
      </c>
      <c r="P585" s="58">
        <v>0</v>
      </c>
      <c r="Q585" s="58">
        <v>0</v>
      </c>
      <c r="R585" s="58">
        <v>0</v>
      </c>
      <c r="S585" s="58">
        <v>0</v>
      </c>
      <c r="T585" s="58">
        <v>0</v>
      </c>
      <c r="U585" s="58">
        <v>0</v>
      </c>
      <c r="V585" s="58">
        <v>0</v>
      </c>
      <c r="W585" s="58">
        <v>0</v>
      </c>
      <c r="X585" s="58">
        <v>0</v>
      </c>
      <c r="Y585" s="58">
        <v>0</v>
      </c>
      <c r="Z585" s="58">
        <v>119</v>
      </c>
      <c r="AA585" s="58">
        <v>129</v>
      </c>
      <c r="AB585" s="58">
        <v>136</v>
      </c>
      <c r="AC585" s="58">
        <v>127</v>
      </c>
      <c r="AD585" s="58">
        <v>0</v>
      </c>
      <c r="AE585" s="58">
        <v>0</v>
      </c>
      <c r="AF585" s="58">
        <v>0</v>
      </c>
      <c r="AG585" s="58">
        <v>0</v>
      </c>
      <c r="AH585" s="58">
        <v>0</v>
      </c>
      <c r="AI585" s="58">
        <v>0</v>
      </c>
      <c r="AJ585" s="58" t="s">
        <v>290</v>
      </c>
      <c r="AK585" s="58">
        <v>17</v>
      </c>
      <c r="AL585" s="58" t="s">
        <v>290</v>
      </c>
      <c r="AM585" s="58">
        <v>88</v>
      </c>
      <c r="AN585" s="58">
        <v>0</v>
      </c>
      <c r="AO585" s="58">
        <v>381</v>
      </c>
      <c r="AP585" s="58">
        <v>17</v>
      </c>
      <c r="AQ585" s="58">
        <v>0</v>
      </c>
      <c r="AR585" s="58">
        <v>511</v>
      </c>
      <c r="AS585" s="58">
        <v>0</v>
      </c>
      <c r="AT585" s="58">
        <v>129</v>
      </c>
      <c r="AU585" s="58">
        <v>39</v>
      </c>
      <c r="AV585" s="58">
        <v>511</v>
      </c>
      <c r="AW585" s="57"/>
    </row>
    <row r="586" spans="1:49">
      <c r="A586" s="57" t="s">
        <v>3288</v>
      </c>
      <c r="B586" s="57" t="s">
        <v>3289</v>
      </c>
      <c r="C586" s="57" t="s">
        <v>314</v>
      </c>
      <c r="D586" s="57" t="s">
        <v>3290</v>
      </c>
      <c r="E586" s="57" t="s">
        <v>3291</v>
      </c>
      <c r="F586" s="57" t="s">
        <v>3292</v>
      </c>
      <c r="G586" s="57" t="s">
        <v>3293</v>
      </c>
      <c r="H586" s="57" t="s">
        <v>288</v>
      </c>
      <c r="I586" s="57" t="s">
        <v>3294</v>
      </c>
      <c r="J586" s="136">
        <v>6309063601</v>
      </c>
      <c r="K586" s="57" t="s">
        <v>177</v>
      </c>
      <c r="L586">
        <v>1.5</v>
      </c>
      <c r="M586">
        <v>24</v>
      </c>
      <c r="N586">
        <v>5.5</v>
      </c>
      <c r="O586" s="65">
        <v>31</v>
      </c>
      <c r="P586" s="58" t="s">
        <v>290</v>
      </c>
      <c r="Q586" s="58" t="s">
        <v>290</v>
      </c>
      <c r="R586" s="58" t="s">
        <v>290</v>
      </c>
      <c r="S586" s="58" t="s">
        <v>290</v>
      </c>
      <c r="T586" s="58" t="s">
        <v>290</v>
      </c>
      <c r="U586" s="58" t="s">
        <v>290</v>
      </c>
      <c r="V586" s="58" t="s">
        <v>290</v>
      </c>
      <c r="W586" s="58" t="s">
        <v>290</v>
      </c>
      <c r="X586" s="58">
        <v>12</v>
      </c>
      <c r="Y586" s="58" t="s">
        <v>290</v>
      </c>
      <c r="Z586" s="58">
        <v>15</v>
      </c>
      <c r="AA586" s="58">
        <v>17</v>
      </c>
      <c r="AB586" s="58">
        <v>13</v>
      </c>
      <c r="AC586" s="58">
        <v>14</v>
      </c>
      <c r="AD586" s="58">
        <v>0</v>
      </c>
      <c r="AE586" s="58">
        <v>0</v>
      </c>
      <c r="AF586" s="58">
        <v>0</v>
      </c>
      <c r="AG586" s="58">
        <v>0</v>
      </c>
      <c r="AH586" s="58">
        <v>0</v>
      </c>
      <c r="AI586" s="58">
        <v>0</v>
      </c>
      <c r="AJ586" s="58">
        <v>0</v>
      </c>
      <c r="AK586" s="58">
        <v>0</v>
      </c>
      <c r="AL586" s="58">
        <v>57</v>
      </c>
      <c r="AM586" s="58">
        <v>16</v>
      </c>
      <c r="AN586" s="58" t="s">
        <v>290</v>
      </c>
      <c r="AO586" s="58">
        <v>36</v>
      </c>
      <c r="AP586" s="58">
        <v>0</v>
      </c>
      <c r="AQ586" s="58">
        <v>53</v>
      </c>
      <c r="AR586" s="58">
        <v>59</v>
      </c>
      <c r="AS586" s="58" t="s">
        <v>290</v>
      </c>
      <c r="AT586" s="58" t="s">
        <v>290</v>
      </c>
      <c r="AU586" s="58">
        <v>111</v>
      </c>
      <c r="AV586" s="58">
        <v>112</v>
      </c>
      <c r="AW586" s="57"/>
    </row>
    <row r="587" spans="1:49">
      <c r="A587" s="57" t="s">
        <v>3295</v>
      </c>
      <c r="B587" s="57" t="s">
        <v>3296</v>
      </c>
      <c r="C587" s="57" t="s">
        <v>1570</v>
      </c>
      <c r="D587" s="57" t="s">
        <v>2218</v>
      </c>
      <c r="E587" s="57" t="s">
        <v>3297</v>
      </c>
      <c r="F587" s="57" t="s">
        <v>3298</v>
      </c>
      <c r="G587" s="57" t="s">
        <v>3256</v>
      </c>
      <c r="H587" s="57" t="s">
        <v>288</v>
      </c>
      <c r="I587" s="57" t="s">
        <v>3257</v>
      </c>
      <c r="J587" s="136">
        <v>6308514400</v>
      </c>
      <c r="K587" s="57" t="s">
        <v>177</v>
      </c>
      <c r="L587">
        <v>2</v>
      </c>
      <c r="M587">
        <v>6</v>
      </c>
      <c r="N587">
        <v>1.5</v>
      </c>
      <c r="O587" s="65">
        <v>9.5</v>
      </c>
      <c r="P587" s="58">
        <v>0</v>
      </c>
      <c r="Q587" s="58" t="s">
        <v>290</v>
      </c>
      <c r="R587" s="58" t="s">
        <v>290</v>
      </c>
      <c r="S587" s="58" t="s">
        <v>290</v>
      </c>
      <c r="T587" s="58">
        <v>10</v>
      </c>
      <c r="U587" s="58" t="s">
        <v>290</v>
      </c>
      <c r="V587" s="58" t="s">
        <v>290</v>
      </c>
      <c r="W587" s="58">
        <v>15</v>
      </c>
      <c r="X587" s="58" t="s">
        <v>290</v>
      </c>
      <c r="Y587" s="58" t="s">
        <v>290</v>
      </c>
      <c r="Z587" s="58">
        <v>0</v>
      </c>
      <c r="AA587" s="58">
        <v>0</v>
      </c>
      <c r="AB587" s="58">
        <v>0</v>
      </c>
      <c r="AC587" s="58">
        <v>0</v>
      </c>
      <c r="AD587" s="58">
        <v>0</v>
      </c>
      <c r="AE587" s="58">
        <v>0</v>
      </c>
      <c r="AF587" s="58">
        <v>0</v>
      </c>
      <c r="AG587" s="58">
        <v>0</v>
      </c>
      <c r="AH587" s="58">
        <v>0</v>
      </c>
      <c r="AI587" s="58">
        <v>0</v>
      </c>
      <c r="AJ587" s="58">
        <v>0</v>
      </c>
      <c r="AK587" s="58">
        <v>0</v>
      </c>
      <c r="AL587" s="58" t="s">
        <v>290</v>
      </c>
      <c r="AM587" s="58">
        <v>64</v>
      </c>
      <c r="AN587" s="58">
        <v>0</v>
      </c>
      <c r="AO587" s="58" t="s">
        <v>290</v>
      </c>
      <c r="AP587" s="58" t="s">
        <v>290</v>
      </c>
      <c r="AQ587" s="58">
        <v>33</v>
      </c>
      <c r="AR587" s="58">
        <v>43</v>
      </c>
      <c r="AS587" s="58">
        <v>0</v>
      </c>
      <c r="AT587" s="58">
        <v>0</v>
      </c>
      <c r="AU587" s="58">
        <v>40</v>
      </c>
      <c r="AV587" s="58">
        <v>76</v>
      </c>
      <c r="AW587" s="57"/>
    </row>
    <row r="588" spans="1:49">
      <c r="A588" s="57" t="s">
        <v>3299</v>
      </c>
      <c r="B588" s="57" t="s">
        <v>3300</v>
      </c>
      <c r="C588" s="57" t="s">
        <v>353</v>
      </c>
      <c r="D588" s="57" t="s">
        <v>991</v>
      </c>
      <c r="E588" s="57" t="s">
        <v>3301</v>
      </c>
      <c r="F588" s="57" t="s">
        <v>3302</v>
      </c>
      <c r="G588" s="57" t="s">
        <v>3256</v>
      </c>
      <c r="H588" s="57" t="s">
        <v>288</v>
      </c>
      <c r="I588" s="57" t="s">
        <v>3269</v>
      </c>
      <c r="J588" s="136">
        <v>6308960831</v>
      </c>
      <c r="K588" s="57" t="s">
        <v>177</v>
      </c>
      <c r="L588">
        <v>4</v>
      </c>
      <c r="M588">
        <v>22</v>
      </c>
      <c r="N588">
        <v>8</v>
      </c>
      <c r="O588" s="65">
        <v>34</v>
      </c>
      <c r="P588" s="58">
        <v>0</v>
      </c>
      <c r="Q588" s="58">
        <v>0</v>
      </c>
      <c r="R588" s="58">
        <v>0</v>
      </c>
      <c r="S588" s="58">
        <v>0</v>
      </c>
      <c r="T588" s="58">
        <v>0</v>
      </c>
      <c r="U588" s="58">
        <v>0</v>
      </c>
      <c r="V588" s="58">
        <v>0</v>
      </c>
      <c r="W588" s="58">
        <v>0</v>
      </c>
      <c r="X588" s="58">
        <v>0</v>
      </c>
      <c r="Y588" s="58">
        <v>0</v>
      </c>
      <c r="Z588" s="58">
        <v>68</v>
      </c>
      <c r="AA588" s="58">
        <v>60</v>
      </c>
      <c r="AB588" s="58">
        <v>63</v>
      </c>
      <c r="AC588" s="58">
        <v>73</v>
      </c>
      <c r="AD588" s="58">
        <v>0</v>
      </c>
      <c r="AE588" s="58">
        <v>0</v>
      </c>
      <c r="AF588" s="58">
        <v>0</v>
      </c>
      <c r="AG588" s="58">
        <v>0</v>
      </c>
      <c r="AH588" s="58">
        <v>0</v>
      </c>
      <c r="AI588" s="58">
        <v>0</v>
      </c>
      <c r="AJ588" s="58" t="s">
        <v>290</v>
      </c>
      <c r="AK588" s="58">
        <v>15</v>
      </c>
      <c r="AL588" s="58" t="s">
        <v>290</v>
      </c>
      <c r="AM588" s="58">
        <v>53</v>
      </c>
      <c r="AN588" s="58" t="s">
        <v>290</v>
      </c>
      <c r="AO588" s="58">
        <v>188</v>
      </c>
      <c r="AP588" s="58">
        <v>0</v>
      </c>
      <c r="AQ588" s="58">
        <v>264</v>
      </c>
      <c r="AR588" s="58">
        <v>0</v>
      </c>
      <c r="AS588" s="58">
        <v>73</v>
      </c>
      <c r="AT588" s="58">
        <v>0</v>
      </c>
      <c r="AU588" s="58">
        <v>80</v>
      </c>
      <c r="AV588" s="58">
        <v>264</v>
      </c>
      <c r="AW588" s="57"/>
    </row>
    <row r="589" spans="1:49">
      <c r="A589" s="57" t="s">
        <v>3303</v>
      </c>
      <c r="B589" s="57" t="s">
        <v>3304</v>
      </c>
      <c r="C589" s="57" t="s">
        <v>353</v>
      </c>
      <c r="D589" s="57" t="s">
        <v>787</v>
      </c>
      <c r="E589" s="57" t="s">
        <v>3305</v>
      </c>
      <c r="F589" s="57" t="s">
        <v>3306</v>
      </c>
      <c r="G589" s="57" t="s">
        <v>3307</v>
      </c>
      <c r="H589" s="57" t="s">
        <v>288</v>
      </c>
      <c r="I589" s="57" t="s">
        <v>3278</v>
      </c>
      <c r="J589" s="136">
        <v>8474264808</v>
      </c>
      <c r="K589" s="57" t="s">
        <v>177</v>
      </c>
      <c r="L589">
        <v>1.5</v>
      </c>
      <c r="M589">
        <v>11.5</v>
      </c>
      <c r="N589">
        <v>3.7</v>
      </c>
      <c r="O589" s="65">
        <v>16.7</v>
      </c>
      <c r="P589" s="58">
        <v>20</v>
      </c>
      <c r="Q589" s="58">
        <v>19</v>
      </c>
      <c r="R589" s="58">
        <v>23</v>
      </c>
      <c r="S589" s="58">
        <v>15</v>
      </c>
      <c r="T589" s="58">
        <v>17</v>
      </c>
      <c r="U589" s="58">
        <v>21</v>
      </c>
      <c r="V589" s="58">
        <v>18</v>
      </c>
      <c r="W589" s="58">
        <v>14</v>
      </c>
      <c r="X589" s="58">
        <v>23</v>
      </c>
      <c r="Y589" s="58">
        <v>18</v>
      </c>
      <c r="Z589" s="58">
        <v>0</v>
      </c>
      <c r="AA589" s="58">
        <v>0</v>
      </c>
      <c r="AB589" s="58">
        <v>0</v>
      </c>
      <c r="AC589" s="58">
        <v>0</v>
      </c>
      <c r="AD589" s="58">
        <v>0</v>
      </c>
      <c r="AE589" s="58">
        <v>0</v>
      </c>
      <c r="AF589" s="58">
        <v>0</v>
      </c>
      <c r="AG589" s="58">
        <v>0</v>
      </c>
      <c r="AH589" s="58">
        <v>0</v>
      </c>
      <c r="AI589" s="58">
        <v>0</v>
      </c>
      <c r="AJ589" s="58">
        <v>0</v>
      </c>
      <c r="AK589" s="58" t="s">
        <v>290</v>
      </c>
      <c r="AL589" s="58" t="s">
        <v>290</v>
      </c>
      <c r="AM589" s="58">
        <v>34</v>
      </c>
      <c r="AN589" s="58">
        <v>0</v>
      </c>
      <c r="AO589" s="58">
        <v>128</v>
      </c>
      <c r="AP589" s="58">
        <v>14</v>
      </c>
      <c r="AQ589" s="58">
        <v>96</v>
      </c>
      <c r="AR589" s="58">
        <v>92</v>
      </c>
      <c r="AS589" s="58">
        <v>0</v>
      </c>
      <c r="AT589" s="58">
        <v>0</v>
      </c>
      <c r="AU589" s="58">
        <v>0</v>
      </c>
      <c r="AV589" s="58">
        <v>188</v>
      </c>
      <c r="AW589" s="57"/>
    </row>
    <row r="590" spans="1:49">
      <c r="A590" s="57" t="s">
        <v>3308</v>
      </c>
      <c r="B590" s="57" t="s">
        <v>3309</v>
      </c>
      <c r="C590" s="57" t="s">
        <v>418</v>
      </c>
      <c r="D590" s="57" t="s">
        <v>806</v>
      </c>
      <c r="E590" s="57" t="s">
        <v>807</v>
      </c>
      <c r="F590" s="57" t="s">
        <v>3310</v>
      </c>
      <c r="G590" s="57" t="s">
        <v>3311</v>
      </c>
      <c r="H590" s="57" t="s">
        <v>288</v>
      </c>
      <c r="I590" s="57" t="s">
        <v>3312</v>
      </c>
      <c r="J590" s="136">
        <v>8476833450</v>
      </c>
      <c r="K590" s="57" t="s">
        <v>177</v>
      </c>
      <c r="L590">
        <v>3</v>
      </c>
      <c r="M590">
        <v>13</v>
      </c>
      <c r="N590">
        <v>6</v>
      </c>
      <c r="O590" s="65">
        <v>22</v>
      </c>
      <c r="P590" s="58">
        <v>18</v>
      </c>
      <c r="Q590" s="58">
        <v>12</v>
      </c>
      <c r="R590" s="58">
        <v>11</v>
      </c>
      <c r="S590" s="58">
        <v>10</v>
      </c>
      <c r="T590" s="58">
        <v>20</v>
      </c>
      <c r="U590" s="58">
        <v>13</v>
      </c>
      <c r="V590" s="58">
        <v>14</v>
      </c>
      <c r="W590" s="58" t="s">
        <v>290</v>
      </c>
      <c r="X590" s="58" t="s">
        <v>290</v>
      </c>
      <c r="Y590" s="58" t="s">
        <v>290</v>
      </c>
      <c r="Z590" s="58">
        <v>0</v>
      </c>
      <c r="AA590" s="58">
        <v>0</v>
      </c>
      <c r="AB590" s="58">
        <v>0</v>
      </c>
      <c r="AC590" s="58">
        <v>0</v>
      </c>
      <c r="AD590" s="58">
        <v>0</v>
      </c>
      <c r="AE590" s="58">
        <v>0</v>
      </c>
      <c r="AF590" s="58">
        <v>0</v>
      </c>
      <c r="AG590" s="58">
        <v>0</v>
      </c>
      <c r="AH590" s="58">
        <v>0</v>
      </c>
      <c r="AI590" s="58">
        <v>0</v>
      </c>
      <c r="AJ590" s="58">
        <v>0</v>
      </c>
      <c r="AK590" s="58" t="s">
        <v>290</v>
      </c>
      <c r="AL590" s="58">
        <v>0</v>
      </c>
      <c r="AM590" s="58">
        <v>22</v>
      </c>
      <c r="AN590" s="58" t="s">
        <v>290</v>
      </c>
      <c r="AO590" s="58">
        <v>89</v>
      </c>
      <c r="AP590" s="58" t="s">
        <v>290</v>
      </c>
      <c r="AQ590" s="58">
        <v>61</v>
      </c>
      <c r="AR590" s="58">
        <v>60</v>
      </c>
      <c r="AS590" s="58">
        <v>0</v>
      </c>
      <c r="AT590" s="58">
        <v>0</v>
      </c>
      <c r="AU590" s="58">
        <v>25</v>
      </c>
      <c r="AV590" s="58">
        <v>121</v>
      </c>
      <c r="AW590" s="57"/>
    </row>
    <row r="591" spans="1:49">
      <c r="A591" s="57" t="s">
        <v>3313</v>
      </c>
      <c r="B591" s="57" t="s">
        <v>3314</v>
      </c>
      <c r="C591" s="57" t="s">
        <v>314</v>
      </c>
      <c r="D591" s="57" t="s">
        <v>906</v>
      </c>
      <c r="E591" s="57" t="s">
        <v>3315</v>
      </c>
      <c r="F591" s="57" t="s">
        <v>3316</v>
      </c>
      <c r="G591" s="57" t="s">
        <v>3262</v>
      </c>
      <c r="H591" s="57" t="s">
        <v>288</v>
      </c>
      <c r="I591" s="57" t="s">
        <v>3317</v>
      </c>
      <c r="J591" s="136">
        <v>8477417535</v>
      </c>
      <c r="K591" s="57" t="s">
        <v>177</v>
      </c>
      <c r="L591">
        <v>3</v>
      </c>
      <c r="M591">
        <v>19</v>
      </c>
      <c r="N591">
        <v>7</v>
      </c>
      <c r="O591" s="65">
        <v>29</v>
      </c>
      <c r="P591" s="58">
        <v>0</v>
      </c>
      <c r="Q591" s="58">
        <v>0</v>
      </c>
      <c r="R591" s="58">
        <v>0</v>
      </c>
      <c r="S591" s="58">
        <v>0</v>
      </c>
      <c r="T591" s="58">
        <v>0</v>
      </c>
      <c r="U591" s="58">
        <v>0</v>
      </c>
      <c r="V591" s="58">
        <v>0</v>
      </c>
      <c r="W591" s="58">
        <v>0</v>
      </c>
      <c r="X591" s="58">
        <v>0</v>
      </c>
      <c r="Y591" s="58">
        <v>0</v>
      </c>
      <c r="Z591" s="58">
        <v>57</v>
      </c>
      <c r="AA591" s="58">
        <v>60</v>
      </c>
      <c r="AB591" s="58">
        <v>67</v>
      </c>
      <c r="AC591" s="58">
        <v>64</v>
      </c>
      <c r="AD591" s="58">
        <v>0</v>
      </c>
      <c r="AE591" s="58">
        <v>0</v>
      </c>
      <c r="AF591" s="58">
        <v>0</v>
      </c>
      <c r="AG591" s="58">
        <v>0</v>
      </c>
      <c r="AH591" s="58">
        <v>0</v>
      </c>
      <c r="AI591" s="58">
        <v>0</v>
      </c>
      <c r="AJ591" s="58" t="s">
        <v>290</v>
      </c>
      <c r="AK591" s="58">
        <v>15</v>
      </c>
      <c r="AL591" s="58" t="s">
        <v>290</v>
      </c>
      <c r="AM591" s="58">
        <v>62</v>
      </c>
      <c r="AN591" s="58" t="s">
        <v>290</v>
      </c>
      <c r="AO591" s="58">
        <v>161</v>
      </c>
      <c r="AP591" s="58" t="s">
        <v>290</v>
      </c>
      <c r="AQ591" s="58">
        <v>115</v>
      </c>
      <c r="AR591" s="58">
        <v>133</v>
      </c>
      <c r="AS591" s="58">
        <v>37</v>
      </c>
      <c r="AT591" s="58">
        <v>49</v>
      </c>
      <c r="AU591" s="58">
        <v>0</v>
      </c>
      <c r="AV591" s="58">
        <v>248</v>
      </c>
      <c r="AW591" s="57"/>
    </row>
    <row r="592" spans="1:49">
      <c r="A592" s="57" t="s">
        <v>3318</v>
      </c>
      <c r="B592" s="57" t="s">
        <v>1061</v>
      </c>
      <c r="C592" s="57" t="s">
        <v>314</v>
      </c>
      <c r="D592" s="57" t="s">
        <v>1714</v>
      </c>
      <c r="E592" s="57" t="s">
        <v>501</v>
      </c>
      <c r="F592" s="57" t="s">
        <v>3319</v>
      </c>
      <c r="G592" s="57" t="s">
        <v>3262</v>
      </c>
      <c r="H592" s="57" t="s">
        <v>288</v>
      </c>
      <c r="I592" s="57" t="s">
        <v>3263</v>
      </c>
      <c r="J592" s="136">
        <v>8477417633</v>
      </c>
      <c r="K592" s="57" t="s">
        <v>177</v>
      </c>
      <c r="L592">
        <v>1</v>
      </c>
      <c r="M592">
        <v>7.5</v>
      </c>
      <c r="N592">
        <v>2</v>
      </c>
      <c r="O592" s="65">
        <v>10.5</v>
      </c>
      <c r="P592" s="58">
        <v>14</v>
      </c>
      <c r="Q592" s="58" t="s">
        <v>290</v>
      </c>
      <c r="R592" s="58" t="s">
        <v>290</v>
      </c>
      <c r="S592" s="58" t="s">
        <v>290</v>
      </c>
      <c r="T592" s="58" t="s">
        <v>290</v>
      </c>
      <c r="U592" s="58" t="s">
        <v>290</v>
      </c>
      <c r="V592" s="58" t="s">
        <v>290</v>
      </c>
      <c r="W592" s="58" t="s">
        <v>290</v>
      </c>
      <c r="X592" s="58" t="s">
        <v>290</v>
      </c>
      <c r="Y592" s="58" t="s">
        <v>290</v>
      </c>
      <c r="Z592" s="58">
        <v>0</v>
      </c>
      <c r="AA592" s="58">
        <v>0</v>
      </c>
      <c r="AB592" s="58">
        <v>0</v>
      </c>
      <c r="AC592" s="58">
        <v>0</v>
      </c>
      <c r="AD592" s="58">
        <v>0</v>
      </c>
      <c r="AE592" s="58">
        <v>0</v>
      </c>
      <c r="AF592" s="58">
        <v>0</v>
      </c>
      <c r="AG592" s="58">
        <v>0</v>
      </c>
      <c r="AH592" s="58">
        <v>0</v>
      </c>
      <c r="AI592" s="58">
        <v>0</v>
      </c>
      <c r="AJ592" s="58">
        <v>0</v>
      </c>
      <c r="AK592" s="58">
        <v>0</v>
      </c>
      <c r="AL592" s="58" t="s">
        <v>290</v>
      </c>
      <c r="AM592" s="58">
        <v>10</v>
      </c>
      <c r="AN592" s="58">
        <v>0</v>
      </c>
      <c r="AO592" s="58">
        <v>39</v>
      </c>
      <c r="AP592" s="58">
        <v>14</v>
      </c>
      <c r="AQ592" s="58">
        <v>33</v>
      </c>
      <c r="AR592" s="58">
        <v>33</v>
      </c>
      <c r="AS592" s="58">
        <v>0</v>
      </c>
      <c r="AT592" s="58">
        <v>0</v>
      </c>
      <c r="AU592" s="58" t="s">
        <v>290</v>
      </c>
      <c r="AV592" s="58">
        <v>66</v>
      </c>
      <c r="AW592" s="57"/>
    </row>
    <row r="593" spans="1:49">
      <c r="A593" s="57" t="s">
        <v>3320</v>
      </c>
      <c r="B593" s="57" t="s">
        <v>3321</v>
      </c>
      <c r="C593" s="57" t="s">
        <v>1570</v>
      </c>
      <c r="D593" s="57" t="s">
        <v>2218</v>
      </c>
      <c r="E593" s="57" t="s">
        <v>3297</v>
      </c>
      <c r="F593" s="57" t="s">
        <v>3322</v>
      </c>
      <c r="G593" s="57" t="s">
        <v>3256</v>
      </c>
      <c r="H593" s="57" t="s">
        <v>288</v>
      </c>
      <c r="I593" s="57" t="s">
        <v>3257</v>
      </c>
      <c r="J593" s="136">
        <v>6308443781</v>
      </c>
      <c r="K593" s="57" t="s">
        <v>177</v>
      </c>
      <c r="L593">
        <v>3</v>
      </c>
      <c r="M593">
        <v>11</v>
      </c>
      <c r="N593">
        <v>1</v>
      </c>
      <c r="O593" s="65">
        <v>15</v>
      </c>
      <c r="P593" s="58">
        <v>19</v>
      </c>
      <c r="Q593" s="58">
        <v>15</v>
      </c>
      <c r="R593" s="58">
        <v>14</v>
      </c>
      <c r="S593" s="58">
        <v>16</v>
      </c>
      <c r="T593" s="58">
        <v>11</v>
      </c>
      <c r="U593" s="58">
        <v>14</v>
      </c>
      <c r="V593" s="58">
        <v>17</v>
      </c>
      <c r="W593" s="58">
        <v>14</v>
      </c>
      <c r="X593" s="58">
        <v>15</v>
      </c>
      <c r="Y593" s="58" t="s">
        <v>290</v>
      </c>
      <c r="Z593" s="58">
        <v>0</v>
      </c>
      <c r="AA593" s="58">
        <v>0</v>
      </c>
      <c r="AB593" s="58">
        <v>0</v>
      </c>
      <c r="AC593" s="58">
        <v>0</v>
      </c>
      <c r="AD593" s="58">
        <v>0</v>
      </c>
      <c r="AE593" s="58">
        <v>0</v>
      </c>
      <c r="AF593" s="58">
        <v>0</v>
      </c>
      <c r="AG593" s="58">
        <v>0</v>
      </c>
      <c r="AH593" s="58">
        <v>0</v>
      </c>
      <c r="AI593" s="58">
        <v>0</v>
      </c>
      <c r="AJ593" s="58">
        <v>0</v>
      </c>
      <c r="AK593" s="58" t="s">
        <v>290</v>
      </c>
      <c r="AL593" s="58" t="s">
        <v>290</v>
      </c>
      <c r="AM593" s="58">
        <v>105</v>
      </c>
      <c r="AN593" s="58">
        <v>0</v>
      </c>
      <c r="AO593" s="58">
        <v>11</v>
      </c>
      <c r="AP593" s="58">
        <v>22</v>
      </c>
      <c r="AQ593" s="58">
        <v>67</v>
      </c>
      <c r="AR593" s="58">
        <v>75</v>
      </c>
      <c r="AS593" s="58">
        <v>0</v>
      </c>
      <c r="AT593" s="58">
        <v>0</v>
      </c>
      <c r="AU593" s="58">
        <v>62</v>
      </c>
      <c r="AV593" s="58">
        <v>142</v>
      </c>
      <c r="AW593" s="57"/>
    </row>
    <row r="594" spans="1:49">
      <c r="A594" s="57" t="s">
        <v>3323</v>
      </c>
      <c r="B594" s="57" t="s">
        <v>3324</v>
      </c>
      <c r="C594" s="57" t="s">
        <v>353</v>
      </c>
      <c r="D594" s="57" t="s">
        <v>304</v>
      </c>
      <c r="E594" s="57" t="s">
        <v>136</v>
      </c>
      <c r="F594" s="57" t="s">
        <v>3325</v>
      </c>
      <c r="G594" s="57" t="s">
        <v>3326</v>
      </c>
      <c r="H594" s="57" t="s">
        <v>288</v>
      </c>
      <c r="I594" s="57" t="s">
        <v>3327</v>
      </c>
      <c r="J594" s="136">
        <v>6303388100</v>
      </c>
      <c r="K594" s="57" t="s">
        <v>177</v>
      </c>
      <c r="L594">
        <v>2</v>
      </c>
      <c r="M594">
        <v>29</v>
      </c>
      <c r="N594">
        <v>17.5</v>
      </c>
      <c r="O594" s="65">
        <v>48.5</v>
      </c>
      <c r="P594" s="58">
        <v>162</v>
      </c>
      <c r="Q594" s="58">
        <v>58</v>
      </c>
      <c r="R594" s="58">
        <v>50</v>
      </c>
      <c r="S594" s="58">
        <v>49</v>
      </c>
      <c r="T594" s="58">
        <v>48</v>
      </c>
      <c r="U594" s="58">
        <v>42</v>
      </c>
      <c r="V594" s="58">
        <v>31</v>
      </c>
      <c r="W594" s="58">
        <v>48</v>
      </c>
      <c r="X594" s="58">
        <v>38</v>
      </c>
      <c r="Y594" s="58">
        <v>41</v>
      </c>
      <c r="Z594" s="58">
        <v>0</v>
      </c>
      <c r="AA594" s="58">
        <v>0</v>
      </c>
      <c r="AB594" s="58">
        <v>0</v>
      </c>
      <c r="AC594" s="58">
        <v>0</v>
      </c>
      <c r="AD594" s="58">
        <v>0</v>
      </c>
      <c r="AE594" s="58">
        <v>0</v>
      </c>
      <c r="AF594" s="58">
        <v>0</v>
      </c>
      <c r="AG594" s="58">
        <v>0</v>
      </c>
      <c r="AH594" s="58">
        <v>0</v>
      </c>
      <c r="AI594" s="58">
        <v>0</v>
      </c>
      <c r="AJ594" s="58">
        <v>0</v>
      </c>
      <c r="AK594" s="58">
        <v>17</v>
      </c>
      <c r="AL594" s="58" t="s">
        <v>290</v>
      </c>
      <c r="AM594" s="58">
        <v>72</v>
      </c>
      <c r="AN594" s="58">
        <v>0</v>
      </c>
      <c r="AO594" s="58">
        <v>460</v>
      </c>
      <c r="AP594" s="58">
        <v>16</v>
      </c>
      <c r="AQ594" s="58">
        <v>312</v>
      </c>
      <c r="AR594" s="58">
        <v>255</v>
      </c>
      <c r="AS594" s="58">
        <v>0</v>
      </c>
      <c r="AT594" s="58">
        <v>0</v>
      </c>
      <c r="AU594" s="58">
        <v>30</v>
      </c>
      <c r="AV594" s="58">
        <v>567</v>
      </c>
      <c r="AW594" s="57"/>
    </row>
    <row r="595" spans="1:49">
      <c r="A595" s="57" t="s">
        <v>3328</v>
      </c>
      <c r="B595" s="57" t="s">
        <v>3329</v>
      </c>
      <c r="C595" s="57" t="s">
        <v>314</v>
      </c>
      <c r="D595" s="57" t="s">
        <v>845</v>
      </c>
      <c r="E595" s="57" t="s">
        <v>3330</v>
      </c>
      <c r="F595" s="57" t="s">
        <v>3331</v>
      </c>
      <c r="G595" s="57" t="s">
        <v>3256</v>
      </c>
      <c r="H595" s="57" t="s">
        <v>288</v>
      </c>
      <c r="I595" s="57" t="s">
        <v>3269</v>
      </c>
      <c r="J595" s="136">
        <v>6308963350</v>
      </c>
      <c r="K595" s="57" t="s">
        <v>177</v>
      </c>
      <c r="L595">
        <v>2.5</v>
      </c>
      <c r="M595">
        <v>10.5</v>
      </c>
      <c r="N595">
        <v>3</v>
      </c>
      <c r="O595" s="65">
        <v>16</v>
      </c>
      <c r="P595" s="58">
        <v>41</v>
      </c>
      <c r="Q595" s="58">
        <v>20</v>
      </c>
      <c r="R595" s="58">
        <v>14</v>
      </c>
      <c r="S595" s="58">
        <v>16</v>
      </c>
      <c r="T595" s="58">
        <v>12</v>
      </c>
      <c r="U595" s="58">
        <v>16</v>
      </c>
      <c r="V595" s="58">
        <v>12</v>
      </c>
      <c r="W595" s="58" t="s">
        <v>290</v>
      </c>
      <c r="X595" s="58">
        <v>16</v>
      </c>
      <c r="Y595" s="58" t="s">
        <v>290</v>
      </c>
      <c r="Z595" s="58">
        <v>0</v>
      </c>
      <c r="AA595" s="58">
        <v>0</v>
      </c>
      <c r="AB595" s="58">
        <v>0</v>
      </c>
      <c r="AC595" s="58">
        <v>0</v>
      </c>
      <c r="AD595" s="58">
        <v>0</v>
      </c>
      <c r="AE595" s="58">
        <v>0</v>
      </c>
      <c r="AF595" s="58">
        <v>0</v>
      </c>
      <c r="AG595" s="58">
        <v>0</v>
      </c>
      <c r="AH595" s="58">
        <v>0</v>
      </c>
      <c r="AI595" s="58">
        <v>0</v>
      </c>
      <c r="AJ595" s="58" t="s">
        <v>290</v>
      </c>
      <c r="AK595" s="58" t="s">
        <v>290</v>
      </c>
      <c r="AL595" s="58">
        <v>13</v>
      </c>
      <c r="AM595" s="58">
        <v>18</v>
      </c>
      <c r="AN595" s="58">
        <v>0</v>
      </c>
      <c r="AO595" s="58">
        <v>96</v>
      </c>
      <c r="AP595" s="58">
        <v>31</v>
      </c>
      <c r="AQ595" s="58">
        <v>73</v>
      </c>
      <c r="AR595" s="58">
        <v>89</v>
      </c>
      <c r="AS595" s="58">
        <v>0</v>
      </c>
      <c r="AT595" s="58">
        <v>0</v>
      </c>
      <c r="AU595" s="58">
        <v>10</v>
      </c>
      <c r="AV595" s="58">
        <v>162</v>
      </c>
      <c r="AW595" s="57"/>
    </row>
    <row r="596" spans="1:49">
      <c r="A596" s="57" t="s">
        <v>3332</v>
      </c>
      <c r="B596" s="57" t="s">
        <v>3333</v>
      </c>
      <c r="C596" s="57" t="s">
        <v>283</v>
      </c>
      <c r="D596" s="57" t="s">
        <v>3334</v>
      </c>
      <c r="E596" s="57" t="s">
        <v>3335</v>
      </c>
      <c r="F596" s="57" t="s">
        <v>3336</v>
      </c>
      <c r="G596" s="57" t="s">
        <v>3337</v>
      </c>
      <c r="H596" s="57" t="s">
        <v>288</v>
      </c>
      <c r="I596" s="57" t="s">
        <v>3338</v>
      </c>
      <c r="J596" s="136">
        <v>6302320476</v>
      </c>
      <c r="K596" s="57" t="s">
        <v>177</v>
      </c>
      <c r="L596">
        <v>1</v>
      </c>
      <c r="M596">
        <v>20</v>
      </c>
      <c r="N596">
        <v>2</v>
      </c>
      <c r="O596" s="65">
        <v>23</v>
      </c>
      <c r="P596" s="58">
        <v>50</v>
      </c>
      <c r="Q596" s="58">
        <v>30</v>
      </c>
      <c r="R596" s="58">
        <v>29</v>
      </c>
      <c r="S596" s="58">
        <v>30</v>
      </c>
      <c r="T596" s="58">
        <v>29</v>
      </c>
      <c r="U596" s="58">
        <v>28</v>
      </c>
      <c r="V596" s="58">
        <v>32</v>
      </c>
      <c r="W596" s="58">
        <v>25</v>
      </c>
      <c r="X596" s="58">
        <v>19</v>
      </c>
      <c r="Y596" s="58">
        <v>14</v>
      </c>
      <c r="Z596" s="58">
        <v>0</v>
      </c>
      <c r="AA596" s="58">
        <v>0</v>
      </c>
      <c r="AB596" s="58">
        <v>0</v>
      </c>
      <c r="AC596" s="58">
        <v>0</v>
      </c>
      <c r="AD596" s="58">
        <v>0</v>
      </c>
      <c r="AE596" s="58">
        <v>0</v>
      </c>
      <c r="AF596" s="58">
        <v>0</v>
      </c>
      <c r="AG596" s="58">
        <v>0</v>
      </c>
      <c r="AH596" s="58">
        <v>0</v>
      </c>
      <c r="AI596" s="58">
        <v>0</v>
      </c>
      <c r="AJ596" s="58" t="s">
        <v>290</v>
      </c>
      <c r="AK596" s="58" t="s">
        <v>290</v>
      </c>
      <c r="AL596" s="58" t="s">
        <v>290</v>
      </c>
      <c r="AM596" s="58">
        <v>21</v>
      </c>
      <c r="AN596" s="58">
        <v>0</v>
      </c>
      <c r="AO596" s="58">
        <v>240</v>
      </c>
      <c r="AP596" s="58">
        <v>16</v>
      </c>
      <c r="AQ596" s="58">
        <v>141</v>
      </c>
      <c r="AR596" s="58">
        <v>145</v>
      </c>
      <c r="AS596" s="58">
        <v>0</v>
      </c>
      <c r="AT596" s="58">
        <v>0</v>
      </c>
      <c r="AU596" s="58">
        <v>34</v>
      </c>
      <c r="AV596" s="58">
        <v>286</v>
      </c>
      <c r="AW596" s="57"/>
    </row>
    <row r="597" spans="1:49">
      <c r="A597" s="57" t="s">
        <v>3339</v>
      </c>
      <c r="B597" s="57" t="s">
        <v>3340</v>
      </c>
      <c r="C597" s="57" t="s">
        <v>283</v>
      </c>
      <c r="D597" s="57" t="s">
        <v>3253</v>
      </c>
      <c r="E597" s="57" t="s">
        <v>3341</v>
      </c>
      <c r="F597" s="57" t="s">
        <v>3342</v>
      </c>
      <c r="G597" s="57" t="s">
        <v>3256</v>
      </c>
      <c r="H597" s="57" t="s">
        <v>288</v>
      </c>
      <c r="I597" s="57" t="s">
        <v>3269</v>
      </c>
      <c r="J597" s="136">
        <v>6308920200</v>
      </c>
      <c r="K597" s="57" t="s">
        <v>177</v>
      </c>
      <c r="L597">
        <v>1</v>
      </c>
      <c r="M597">
        <v>12</v>
      </c>
      <c r="N597">
        <v>9</v>
      </c>
      <c r="O597" s="65">
        <v>22</v>
      </c>
      <c r="P597" s="58">
        <v>15</v>
      </c>
      <c r="Q597" s="58">
        <v>16</v>
      </c>
      <c r="R597" s="58">
        <v>22</v>
      </c>
      <c r="S597" s="58">
        <v>19</v>
      </c>
      <c r="T597" s="58">
        <v>15</v>
      </c>
      <c r="U597" s="58">
        <v>20</v>
      </c>
      <c r="V597" s="58">
        <v>16</v>
      </c>
      <c r="W597" s="58">
        <v>21</v>
      </c>
      <c r="X597" s="58">
        <v>28</v>
      </c>
      <c r="Y597" s="58">
        <v>26</v>
      </c>
      <c r="Z597" s="58">
        <v>0</v>
      </c>
      <c r="AA597" s="58">
        <v>0</v>
      </c>
      <c r="AB597" s="58">
        <v>0</v>
      </c>
      <c r="AC597" s="58">
        <v>0</v>
      </c>
      <c r="AD597" s="58">
        <v>0</v>
      </c>
      <c r="AE597" s="58">
        <v>0</v>
      </c>
      <c r="AF597" s="58">
        <v>0</v>
      </c>
      <c r="AG597" s="58">
        <v>0</v>
      </c>
      <c r="AH597" s="58">
        <v>0</v>
      </c>
      <c r="AI597" s="58">
        <v>0</v>
      </c>
      <c r="AJ597" s="58">
        <v>0</v>
      </c>
      <c r="AK597" s="58" t="s">
        <v>290</v>
      </c>
      <c r="AL597" s="58" t="s">
        <v>290</v>
      </c>
      <c r="AM597" s="58">
        <v>162</v>
      </c>
      <c r="AN597" s="58">
        <v>0</v>
      </c>
      <c r="AO597" s="58">
        <v>25</v>
      </c>
      <c r="AP597" s="58" t="s">
        <v>290</v>
      </c>
      <c r="AQ597" s="58">
        <v>95</v>
      </c>
      <c r="AR597" s="58">
        <v>103</v>
      </c>
      <c r="AS597" s="58">
        <v>0</v>
      </c>
      <c r="AT597" s="58">
        <v>0</v>
      </c>
      <c r="AU597" s="58">
        <v>38</v>
      </c>
      <c r="AV597" s="58">
        <v>198</v>
      </c>
      <c r="AW597" s="57"/>
    </row>
    <row r="598" spans="1:49">
      <c r="A598" s="57" t="s">
        <v>3343</v>
      </c>
      <c r="B598" s="57" t="s">
        <v>3344</v>
      </c>
      <c r="C598" s="57"/>
      <c r="D598" s="57" t="s">
        <v>1878</v>
      </c>
      <c r="E598" s="57" t="s">
        <v>3345</v>
      </c>
      <c r="F598" s="57" t="s">
        <v>3346</v>
      </c>
      <c r="G598" s="57" t="s">
        <v>3262</v>
      </c>
      <c r="H598" s="57" t="s">
        <v>288</v>
      </c>
      <c r="I598" s="57" t="s">
        <v>3317</v>
      </c>
      <c r="J598" s="136">
        <v>8477423959</v>
      </c>
      <c r="K598" s="57" t="s">
        <v>177</v>
      </c>
      <c r="L598">
        <v>2</v>
      </c>
      <c r="M598">
        <v>16</v>
      </c>
      <c r="N598">
        <v>4</v>
      </c>
      <c r="O598" s="65">
        <v>22</v>
      </c>
      <c r="P598" s="58">
        <v>22</v>
      </c>
      <c r="Q598" s="58">
        <v>14</v>
      </c>
      <c r="R598" s="58">
        <v>15</v>
      </c>
      <c r="S598" s="58">
        <v>14</v>
      </c>
      <c r="T598" s="58">
        <v>22</v>
      </c>
      <c r="U598" s="58">
        <v>21</v>
      </c>
      <c r="V598" s="58">
        <v>16</v>
      </c>
      <c r="W598" s="58">
        <v>17</v>
      </c>
      <c r="X598" s="58">
        <v>20</v>
      </c>
      <c r="Y598" s="58">
        <v>23</v>
      </c>
      <c r="Z598" s="58">
        <v>0</v>
      </c>
      <c r="AA598" s="58">
        <v>0</v>
      </c>
      <c r="AB598" s="58">
        <v>0</v>
      </c>
      <c r="AC598" s="58">
        <v>0</v>
      </c>
      <c r="AD598" s="58">
        <v>0</v>
      </c>
      <c r="AE598" s="58">
        <v>0</v>
      </c>
      <c r="AF598" s="58">
        <v>0</v>
      </c>
      <c r="AG598" s="58">
        <v>0</v>
      </c>
      <c r="AH598" s="58">
        <v>0</v>
      </c>
      <c r="AI598" s="58">
        <v>0</v>
      </c>
      <c r="AJ598" s="58">
        <v>0</v>
      </c>
      <c r="AK598" s="58" t="s">
        <v>290</v>
      </c>
      <c r="AL598" s="58" t="s">
        <v>290</v>
      </c>
      <c r="AM598" s="58">
        <v>11</v>
      </c>
      <c r="AN598" s="58" t="s">
        <v>290</v>
      </c>
      <c r="AO598" s="58">
        <v>108</v>
      </c>
      <c r="AP598" s="58">
        <v>50</v>
      </c>
      <c r="AQ598" s="58">
        <v>103</v>
      </c>
      <c r="AR598" s="58">
        <v>81</v>
      </c>
      <c r="AS598" s="58">
        <v>0</v>
      </c>
      <c r="AT598" s="58">
        <v>0</v>
      </c>
      <c r="AU598" s="58">
        <v>30</v>
      </c>
      <c r="AV598" s="58">
        <v>184</v>
      </c>
      <c r="AW598" s="57"/>
    </row>
    <row r="599" spans="1:49">
      <c r="A599" s="57" t="s">
        <v>3347</v>
      </c>
      <c r="B599" s="57" t="s">
        <v>3348</v>
      </c>
      <c r="C599" s="57" t="s">
        <v>314</v>
      </c>
      <c r="D599" s="57" t="s">
        <v>3349</v>
      </c>
      <c r="E599" s="57" t="s">
        <v>1565</v>
      </c>
      <c r="F599" s="57" t="s">
        <v>3350</v>
      </c>
      <c r="G599" s="57" t="s">
        <v>3262</v>
      </c>
      <c r="H599" s="57" t="s">
        <v>288</v>
      </c>
      <c r="I599" s="57" t="s">
        <v>3317</v>
      </c>
      <c r="J599" s="136">
        <v>8472143500</v>
      </c>
      <c r="K599" s="57" t="s">
        <v>177</v>
      </c>
      <c r="L599">
        <v>6</v>
      </c>
      <c r="M599">
        <v>38</v>
      </c>
      <c r="N599">
        <v>19.5</v>
      </c>
      <c r="O599" s="65">
        <v>63.5</v>
      </c>
      <c r="P599" s="58">
        <v>40</v>
      </c>
      <c r="Q599" s="58">
        <v>34</v>
      </c>
      <c r="R599" s="58">
        <v>26</v>
      </c>
      <c r="S599" s="58">
        <v>27</v>
      </c>
      <c r="T599" s="58">
        <v>33</v>
      </c>
      <c r="U599" s="58">
        <v>31</v>
      </c>
      <c r="V599" s="58">
        <v>28</v>
      </c>
      <c r="W599" s="58">
        <v>33</v>
      </c>
      <c r="X599" s="58">
        <v>35</v>
      </c>
      <c r="Y599" s="58">
        <v>28</v>
      </c>
      <c r="Z599" s="58">
        <v>39</v>
      </c>
      <c r="AA599" s="58">
        <v>40</v>
      </c>
      <c r="AB599" s="58">
        <v>31</v>
      </c>
      <c r="AC599" s="58">
        <v>22</v>
      </c>
      <c r="AD599" s="58">
        <v>27</v>
      </c>
      <c r="AE599" s="58">
        <v>0</v>
      </c>
      <c r="AF599" s="58">
        <v>0</v>
      </c>
      <c r="AG599" s="58">
        <v>0</v>
      </c>
      <c r="AH599" s="58">
        <v>13</v>
      </c>
      <c r="AI599" s="58">
        <v>19</v>
      </c>
      <c r="AJ599" s="58" t="s">
        <v>290</v>
      </c>
      <c r="AK599" s="58">
        <v>15</v>
      </c>
      <c r="AL599" s="58">
        <v>22</v>
      </c>
      <c r="AM599" s="58">
        <v>57</v>
      </c>
      <c r="AN599" s="58">
        <v>0</v>
      </c>
      <c r="AO599" s="58">
        <v>393</v>
      </c>
      <c r="AP599" s="58">
        <v>18</v>
      </c>
      <c r="AQ599" s="58">
        <v>233</v>
      </c>
      <c r="AR599" s="58">
        <v>273</v>
      </c>
      <c r="AS599" s="58">
        <v>18</v>
      </c>
      <c r="AT599" s="58">
        <v>20</v>
      </c>
      <c r="AU599" s="58">
        <v>11</v>
      </c>
      <c r="AV599" s="58">
        <v>506</v>
      </c>
      <c r="AW599" s="57"/>
    </row>
    <row r="600" spans="1:49">
      <c r="A600" s="57" t="s">
        <v>3351</v>
      </c>
      <c r="B600" s="57" t="s">
        <v>3352</v>
      </c>
      <c r="C600" s="57" t="s">
        <v>353</v>
      </c>
      <c r="D600" s="57" t="s">
        <v>1446</v>
      </c>
      <c r="E600" s="57" t="s">
        <v>3353</v>
      </c>
      <c r="F600" s="57" t="s">
        <v>3354</v>
      </c>
      <c r="G600" s="57" t="s">
        <v>3355</v>
      </c>
      <c r="H600" s="57" t="s">
        <v>288</v>
      </c>
      <c r="I600" s="57" t="s">
        <v>3356</v>
      </c>
      <c r="J600" s="136">
        <v>6308376500</v>
      </c>
      <c r="K600" s="57" t="s">
        <v>177</v>
      </c>
      <c r="L600">
        <v>1</v>
      </c>
      <c r="M600">
        <v>13</v>
      </c>
      <c r="N600">
        <v>3.2</v>
      </c>
      <c r="O600" s="65">
        <v>17.2</v>
      </c>
      <c r="P600" s="58">
        <v>27</v>
      </c>
      <c r="Q600" s="58">
        <v>13</v>
      </c>
      <c r="R600" s="58">
        <v>31</v>
      </c>
      <c r="S600" s="58">
        <v>11</v>
      </c>
      <c r="T600" s="58">
        <v>23</v>
      </c>
      <c r="U600" s="58">
        <v>18</v>
      </c>
      <c r="V600" s="58">
        <v>25</v>
      </c>
      <c r="W600" s="58">
        <v>24</v>
      </c>
      <c r="X600" s="58">
        <v>28</v>
      </c>
      <c r="Y600" s="58">
        <v>21</v>
      </c>
      <c r="Z600" s="58">
        <v>0</v>
      </c>
      <c r="AA600" s="58">
        <v>0</v>
      </c>
      <c r="AB600" s="58">
        <v>0</v>
      </c>
      <c r="AC600" s="58">
        <v>0</v>
      </c>
      <c r="AD600" s="58">
        <v>0</v>
      </c>
      <c r="AE600" s="58">
        <v>0</v>
      </c>
      <c r="AF600" s="58">
        <v>0</v>
      </c>
      <c r="AG600" s="58">
        <v>0</v>
      </c>
      <c r="AH600" s="58">
        <v>0</v>
      </c>
      <c r="AI600" s="58">
        <v>0</v>
      </c>
      <c r="AJ600" s="58" t="s">
        <v>290</v>
      </c>
      <c r="AK600" s="58">
        <v>27</v>
      </c>
      <c r="AL600" s="58" t="s">
        <v>290</v>
      </c>
      <c r="AM600" s="58" t="s">
        <v>290</v>
      </c>
      <c r="AN600" s="58">
        <v>0</v>
      </c>
      <c r="AO600" s="58">
        <v>148</v>
      </c>
      <c r="AP600" s="58">
        <v>37</v>
      </c>
      <c r="AQ600" s="58">
        <v>125</v>
      </c>
      <c r="AR600" s="58">
        <v>96</v>
      </c>
      <c r="AS600" s="58">
        <v>0</v>
      </c>
      <c r="AT600" s="58">
        <v>0</v>
      </c>
      <c r="AU600" s="58">
        <v>50</v>
      </c>
      <c r="AV600" s="58">
        <v>221</v>
      </c>
      <c r="AW600" s="57"/>
    </row>
    <row r="601" spans="1:49">
      <c r="A601" s="57" t="s">
        <v>3357</v>
      </c>
      <c r="B601" s="57" t="s">
        <v>3358</v>
      </c>
      <c r="C601" s="57" t="s">
        <v>418</v>
      </c>
      <c r="D601" s="57" t="s">
        <v>2713</v>
      </c>
      <c r="E601" s="57" t="s">
        <v>2714</v>
      </c>
      <c r="F601" s="57" t="s">
        <v>3359</v>
      </c>
      <c r="G601" s="57" t="s">
        <v>3256</v>
      </c>
      <c r="H601" s="57" t="s">
        <v>288</v>
      </c>
      <c r="I601" s="57" t="s">
        <v>3269</v>
      </c>
      <c r="J601" s="136">
        <v>6308921551</v>
      </c>
      <c r="K601" s="57" t="s">
        <v>177</v>
      </c>
      <c r="L601">
        <v>9</v>
      </c>
      <c r="M601">
        <v>43.6</v>
      </c>
      <c r="N601">
        <v>10.8</v>
      </c>
      <c r="O601" s="65">
        <v>63.4</v>
      </c>
      <c r="P601" s="58">
        <v>0</v>
      </c>
      <c r="Q601" s="58">
        <v>40</v>
      </c>
      <c r="R601" s="58">
        <v>41</v>
      </c>
      <c r="S601" s="58">
        <v>40</v>
      </c>
      <c r="T601" s="58">
        <v>36</v>
      </c>
      <c r="U601" s="58">
        <v>34</v>
      </c>
      <c r="V601" s="58">
        <v>25</v>
      </c>
      <c r="W601" s="58">
        <v>31</v>
      </c>
      <c r="X601" s="58">
        <v>38</v>
      </c>
      <c r="Y601" s="58">
        <v>46</v>
      </c>
      <c r="Z601" s="58">
        <v>48</v>
      </c>
      <c r="AA601" s="58">
        <v>46</v>
      </c>
      <c r="AB601" s="58">
        <v>50</v>
      </c>
      <c r="AC601" s="58">
        <v>56</v>
      </c>
      <c r="AD601" s="58">
        <v>54</v>
      </c>
      <c r="AE601" s="58">
        <v>0</v>
      </c>
      <c r="AF601" s="58">
        <v>0</v>
      </c>
      <c r="AG601" s="58">
        <v>0</v>
      </c>
      <c r="AH601" s="58">
        <v>0</v>
      </c>
      <c r="AI601" s="58">
        <v>0</v>
      </c>
      <c r="AJ601" s="58">
        <v>0</v>
      </c>
      <c r="AK601" s="58" t="s">
        <v>290</v>
      </c>
      <c r="AL601" s="58">
        <v>60</v>
      </c>
      <c r="AM601" s="58">
        <v>68</v>
      </c>
      <c r="AN601" s="58" t="s">
        <v>290</v>
      </c>
      <c r="AO601" s="58">
        <v>384</v>
      </c>
      <c r="AP601" s="58">
        <v>62</v>
      </c>
      <c r="AQ601" s="58">
        <v>275</v>
      </c>
      <c r="AR601" s="58">
        <v>310</v>
      </c>
      <c r="AS601" s="58">
        <v>0</v>
      </c>
      <c r="AT601" s="58">
        <v>0</v>
      </c>
      <c r="AU601" s="58">
        <v>0</v>
      </c>
      <c r="AV601" s="58">
        <v>585</v>
      </c>
      <c r="AW601" s="57"/>
    </row>
    <row r="602" spans="1:49">
      <c r="A602" s="57" t="s">
        <v>3360</v>
      </c>
      <c r="B602" s="57" t="s">
        <v>3361</v>
      </c>
      <c r="C602" s="57"/>
      <c r="D602" s="57" t="s">
        <v>692</v>
      </c>
      <c r="E602" s="57" t="s">
        <v>3362</v>
      </c>
      <c r="F602" s="57" t="s">
        <v>3363</v>
      </c>
      <c r="G602" s="57" t="s">
        <v>3262</v>
      </c>
      <c r="H602" s="57" t="s">
        <v>288</v>
      </c>
      <c r="I602" s="57" t="s">
        <v>3317</v>
      </c>
      <c r="J602" s="136">
        <v>8476973836</v>
      </c>
      <c r="K602" s="57" t="s">
        <v>177</v>
      </c>
      <c r="L602">
        <v>3</v>
      </c>
      <c r="M602">
        <v>11</v>
      </c>
      <c r="N602">
        <v>8</v>
      </c>
      <c r="O602" s="65">
        <v>22</v>
      </c>
      <c r="P602" s="58" t="s">
        <v>290</v>
      </c>
      <c r="Q602" s="58" t="s">
        <v>290</v>
      </c>
      <c r="R602" s="58" t="s">
        <v>290</v>
      </c>
      <c r="S602" s="58" t="s">
        <v>290</v>
      </c>
      <c r="T602" s="58" t="s">
        <v>290</v>
      </c>
      <c r="U602" s="58" t="s">
        <v>290</v>
      </c>
      <c r="V602" s="58" t="s">
        <v>290</v>
      </c>
      <c r="W602" s="58" t="s">
        <v>290</v>
      </c>
      <c r="X602" s="58" t="s">
        <v>290</v>
      </c>
      <c r="Y602" s="58" t="s">
        <v>290</v>
      </c>
      <c r="Z602" s="58">
        <v>11</v>
      </c>
      <c r="AA602" s="58" t="s">
        <v>290</v>
      </c>
      <c r="AB602" s="58" t="s">
        <v>290</v>
      </c>
      <c r="AC602" s="58" t="s">
        <v>290</v>
      </c>
      <c r="AD602" s="58">
        <v>0</v>
      </c>
      <c r="AE602" s="58">
        <v>0</v>
      </c>
      <c r="AF602" s="58">
        <v>0</v>
      </c>
      <c r="AG602" s="58">
        <v>0</v>
      </c>
      <c r="AH602" s="58">
        <v>0</v>
      </c>
      <c r="AI602" s="58">
        <v>0</v>
      </c>
      <c r="AJ602" s="58">
        <v>0</v>
      </c>
      <c r="AK602" s="58" t="s">
        <v>290</v>
      </c>
      <c r="AL602" s="58" t="s">
        <v>290</v>
      </c>
      <c r="AM602" s="58" t="s">
        <v>290</v>
      </c>
      <c r="AN602" s="58">
        <v>0</v>
      </c>
      <c r="AO602" s="58">
        <v>40</v>
      </c>
      <c r="AP602" s="58">
        <v>10</v>
      </c>
      <c r="AQ602" s="58">
        <v>34</v>
      </c>
      <c r="AR602" s="58">
        <v>38</v>
      </c>
      <c r="AS602" s="58" t="s">
        <v>290</v>
      </c>
      <c r="AT602" s="58" t="s">
        <v>290</v>
      </c>
      <c r="AU602" s="58">
        <v>18</v>
      </c>
      <c r="AV602" s="58">
        <v>72</v>
      </c>
      <c r="AW602" s="57"/>
    </row>
    <row r="603" spans="1:49">
      <c r="A603" s="57" t="s">
        <v>3364</v>
      </c>
      <c r="B603" s="57" t="s">
        <v>3365</v>
      </c>
      <c r="C603" s="57" t="s">
        <v>314</v>
      </c>
      <c r="D603" s="57" t="s">
        <v>3219</v>
      </c>
      <c r="E603" s="57" t="s">
        <v>3366</v>
      </c>
      <c r="F603" s="57" t="s">
        <v>3367</v>
      </c>
      <c r="G603" s="57" t="s">
        <v>3256</v>
      </c>
      <c r="H603" s="57" t="s">
        <v>288</v>
      </c>
      <c r="I603" s="57" t="s">
        <v>3269</v>
      </c>
      <c r="J603" s="136">
        <v>6308017955</v>
      </c>
      <c r="K603" s="57" t="s">
        <v>177</v>
      </c>
      <c r="L603">
        <v>1</v>
      </c>
      <c r="M603">
        <v>8.5</v>
      </c>
      <c r="N603">
        <v>3</v>
      </c>
      <c r="O603" s="65">
        <v>12.5</v>
      </c>
      <c r="P603" s="58">
        <v>16</v>
      </c>
      <c r="Q603" s="58">
        <v>11</v>
      </c>
      <c r="R603" s="58">
        <v>12</v>
      </c>
      <c r="S603" s="58" t="s">
        <v>290</v>
      </c>
      <c r="T603" s="58">
        <v>11</v>
      </c>
      <c r="U603" s="58" t="s">
        <v>290</v>
      </c>
      <c r="V603" s="58">
        <v>10</v>
      </c>
      <c r="W603" s="58" t="s">
        <v>290</v>
      </c>
      <c r="X603" s="58" t="s">
        <v>290</v>
      </c>
      <c r="Y603" s="58" t="s">
        <v>290</v>
      </c>
      <c r="Z603" s="58">
        <v>0</v>
      </c>
      <c r="AA603" s="58">
        <v>0</v>
      </c>
      <c r="AB603" s="58">
        <v>0</v>
      </c>
      <c r="AC603" s="58">
        <v>0</v>
      </c>
      <c r="AD603" s="58">
        <v>0</v>
      </c>
      <c r="AE603" s="58">
        <v>0</v>
      </c>
      <c r="AF603" s="58">
        <v>0</v>
      </c>
      <c r="AG603" s="58">
        <v>0</v>
      </c>
      <c r="AH603" s="58">
        <v>0</v>
      </c>
      <c r="AI603" s="58">
        <v>0</v>
      </c>
      <c r="AJ603" s="58">
        <v>0</v>
      </c>
      <c r="AK603" s="58" t="s">
        <v>290</v>
      </c>
      <c r="AL603" s="58">
        <v>21</v>
      </c>
      <c r="AM603" s="58">
        <v>25</v>
      </c>
      <c r="AN603" s="58">
        <v>0</v>
      </c>
      <c r="AO603" s="58">
        <v>25</v>
      </c>
      <c r="AP603" s="58">
        <v>19</v>
      </c>
      <c r="AQ603" s="58">
        <v>51</v>
      </c>
      <c r="AR603" s="58">
        <v>42</v>
      </c>
      <c r="AS603" s="58">
        <v>0</v>
      </c>
      <c r="AT603" s="58">
        <v>0</v>
      </c>
      <c r="AU603" s="58">
        <v>58</v>
      </c>
      <c r="AV603" s="58">
        <v>93</v>
      </c>
      <c r="AW603" s="57"/>
    </row>
    <row r="604" spans="1:49">
      <c r="A604" s="57" t="s">
        <v>3368</v>
      </c>
      <c r="B604" s="57" t="s">
        <v>3369</v>
      </c>
      <c r="C604" s="57" t="s">
        <v>314</v>
      </c>
      <c r="D604" s="57" t="s">
        <v>485</v>
      </c>
      <c r="E604" s="57" t="s">
        <v>3370</v>
      </c>
      <c r="F604" s="57" t="s">
        <v>3371</v>
      </c>
      <c r="G604" s="57" t="s">
        <v>3372</v>
      </c>
      <c r="H604" s="57" t="s">
        <v>288</v>
      </c>
      <c r="I604" s="57" t="s">
        <v>3373</v>
      </c>
      <c r="J604" s="136">
        <v>6305935290</v>
      </c>
      <c r="K604" s="57" t="s">
        <v>177</v>
      </c>
      <c r="L604">
        <v>2.5</v>
      </c>
      <c r="M604">
        <v>22.5</v>
      </c>
      <c r="N604">
        <v>4</v>
      </c>
      <c r="O604" s="65">
        <v>29</v>
      </c>
      <c r="P604" s="58">
        <v>24</v>
      </c>
      <c r="Q604" s="58">
        <v>34</v>
      </c>
      <c r="R604" s="58">
        <v>39</v>
      </c>
      <c r="S604" s="58">
        <v>38</v>
      </c>
      <c r="T604" s="58">
        <v>40</v>
      </c>
      <c r="U604" s="58">
        <v>28</v>
      </c>
      <c r="V604" s="58">
        <v>38</v>
      </c>
      <c r="W604" s="58">
        <v>39</v>
      </c>
      <c r="X604" s="58">
        <v>42</v>
      </c>
      <c r="Y604" s="58">
        <v>38</v>
      </c>
      <c r="Z604" s="58">
        <v>0</v>
      </c>
      <c r="AA604" s="58">
        <v>0</v>
      </c>
      <c r="AB604" s="58">
        <v>0</v>
      </c>
      <c r="AC604" s="58">
        <v>0</v>
      </c>
      <c r="AD604" s="58">
        <v>23</v>
      </c>
      <c r="AE604" s="58">
        <v>0</v>
      </c>
      <c r="AF604" s="58">
        <v>0</v>
      </c>
      <c r="AG604" s="58">
        <v>0</v>
      </c>
      <c r="AH604" s="58">
        <v>0</v>
      </c>
      <c r="AI604" s="58">
        <v>0</v>
      </c>
      <c r="AJ604" s="58">
        <v>0</v>
      </c>
      <c r="AK604" s="58" t="s">
        <v>290</v>
      </c>
      <c r="AL604" s="58">
        <v>0</v>
      </c>
      <c r="AM604" s="58">
        <v>38</v>
      </c>
      <c r="AN604" s="58">
        <v>0</v>
      </c>
      <c r="AO604" s="58">
        <v>324</v>
      </c>
      <c r="AP604" s="58">
        <v>18</v>
      </c>
      <c r="AQ604" s="58">
        <v>215</v>
      </c>
      <c r="AR604" s="58">
        <v>168</v>
      </c>
      <c r="AS604" s="58">
        <v>0</v>
      </c>
      <c r="AT604" s="58">
        <v>0</v>
      </c>
      <c r="AU604" s="58">
        <v>0</v>
      </c>
      <c r="AV604" s="58">
        <v>383</v>
      </c>
      <c r="AW604" s="57"/>
    </row>
    <row r="605" spans="1:49">
      <c r="A605" s="57" t="s">
        <v>3374</v>
      </c>
      <c r="B605" s="57" t="s">
        <v>3375</v>
      </c>
      <c r="C605" s="57"/>
      <c r="D605" s="57" t="s">
        <v>1185</v>
      </c>
      <c r="E605" s="57" t="s">
        <v>3376</v>
      </c>
      <c r="F605" s="57" t="s">
        <v>3377</v>
      </c>
      <c r="G605" s="57" t="s">
        <v>3372</v>
      </c>
      <c r="H605" s="57" t="s">
        <v>288</v>
      </c>
      <c r="I605" s="57" t="s">
        <v>3373</v>
      </c>
      <c r="J605" s="136">
        <v>2242130087</v>
      </c>
      <c r="K605" s="57" t="s">
        <v>177</v>
      </c>
      <c r="L605">
        <v>1</v>
      </c>
      <c r="M605">
        <v>4</v>
      </c>
      <c r="N605">
        <v>0</v>
      </c>
      <c r="O605" s="65">
        <v>5</v>
      </c>
      <c r="P605" s="58">
        <v>0</v>
      </c>
      <c r="Q605" s="58" t="s">
        <v>290</v>
      </c>
      <c r="R605" s="58" t="s">
        <v>290</v>
      </c>
      <c r="S605" s="58" t="s">
        <v>290</v>
      </c>
      <c r="T605" s="58" t="s">
        <v>290</v>
      </c>
      <c r="U605" s="58" t="s">
        <v>290</v>
      </c>
      <c r="V605" s="58" t="s">
        <v>290</v>
      </c>
      <c r="W605" s="58">
        <v>0</v>
      </c>
      <c r="X605" s="58">
        <v>0</v>
      </c>
      <c r="Y605" s="58">
        <v>0</v>
      </c>
      <c r="Z605" s="58">
        <v>0</v>
      </c>
      <c r="AA605" s="58">
        <v>0</v>
      </c>
      <c r="AB605" s="58">
        <v>0</v>
      </c>
      <c r="AC605" s="58">
        <v>0</v>
      </c>
      <c r="AD605" s="58">
        <v>0</v>
      </c>
      <c r="AE605" s="58">
        <v>0</v>
      </c>
      <c r="AF605" s="58">
        <v>0</v>
      </c>
      <c r="AG605" s="58">
        <v>0</v>
      </c>
      <c r="AH605" s="58">
        <v>0</v>
      </c>
      <c r="AI605" s="58">
        <v>0</v>
      </c>
      <c r="AJ605" s="58">
        <v>0</v>
      </c>
      <c r="AK605" s="58" t="s">
        <v>290</v>
      </c>
      <c r="AL605" s="58" t="s">
        <v>290</v>
      </c>
      <c r="AM605" s="58">
        <v>0</v>
      </c>
      <c r="AN605" s="58">
        <v>0</v>
      </c>
      <c r="AO605" s="58">
        <v>16</v>
      </c>
      <c r="AP605" s="58">
        <v>0</v>
      </c>
      <c r="AQ605" s="58" t="s">
        <v>290</v>
      </c>
      <c r="AR605" s="58">
        <v>19</v>
      </c>
      <c r="AS605" s="58">
        <v>0</v>
      </c>
      <c r="AT605" s="58">
        <v>0</v>
      </c>
      <c r="AU605" s="58">
        <v>0</v>
      </c>
      <c r="AV605" s="58">
        <v>23</v>
      </c>
      <c r="AW605" s="57"/>
    </row>
    <row r="606" spans="1:49">
      <c r="A606" s="57" t="s">
        <v>3378</v>
      </c>
      <c r="B606" s="57" t="s">
        <v>3379</v>
      </c>
      <c r="C606" s="57"/>
      <c r="D606" s="57" t="s">
        <v>3380</v>
      </c>
      <c r="E606" s="57" t="s">
        <v>3381</v>
      </c>
      <c r="F606" s="57" t="s">
        <v>3382</v>
      </c>
      <c r="G606" s="57" t="s">
        <v>3383</v>
      </c>
      <c r="H606" s="57" t="s">
        <v>288</v>
      </c>
      <c r="I606" s="57" t="s">
        <v>3384</v>
      </c>
      <c r="J606" s="136">
        <v>6304579178</v>
      </c>
      <c r="K606" s="57" t="s">
        <v>177</v>
      </c>
      <c r="L606">
        <v>1</v>
      </c>
      <c r="M606">
        <v>4</v>
      </c>
      <c r="N606">
        <v>0</v>
      </c>
      <c r="O606" s="65">
        <v>5</v>
      </c>
      <c r="P606" s="58">
        <v>18</v>
      </c>
      <c r="Q606" s="58" t="s">
        <v>290</v>
      </c>
      <c r="R606" s="58" t="s">
        <v>290</v>
      </c>
      <c r="S606" s="58" t="s">
        <v>290</v>
      </c>
      <c r="T606" s="58" t="s">
        <v>290</v>
      </c>
      <c r="U606" s="58">
        <v>0</v>
      </c>
      <c r="V606" s="58">
        <v>0</v>
      </c>
      <c r="W606" s="58">
        <v>0</v>
      </c>
      <c r="X606" s="58">
        <v>0</v>
      </c>
      <c r="Y606" s="58">
        <v>0</v>
      </c>
      <c r="Z606" s="58">
        <v>0</v>
      </c>
      <c r="AA606" s="58">
        <v>0</v>
      </c>
      <c r="AB606" s="58">
        <v>0</v>
      </c>
      <c r="AC606" s="58">
        <v>0</v>
      </c>
      <c r="AD606" s="58">
        <v>0</v>
      </c>
      <c r="AE606" s="58">
        <v>0</v>
      </c>
      <c r="AF606" s="58">
        <v>0</v>
      </c>
      <c r="AG606" s="58">
        <v>0</v>
      </c>
      <c r="AH606" s="58">
        <v>0</v>
      </c>
      <c r="AI606" s="58">
        <v>0</v>
      </c>
      <c r="AJ606" s="58">
        <v>0</v>
      </c>
      <c r="AK606" s="58" t="s">
        <v>290</v>
      </c>
      <c r="AL606" s="58">
        <v>0</v>
      </c>
      <c r="AM606" s="58" t="s">
        <v>290</v>
      </c>
      <c r="AN606" s="58">
        <v>0</v>
      </c>
      <c r="AO606" s="58">
        <v>34</v>
      </c>
      <c r="AP606" s="58">
        <v>0</v>
      </c>
      <c r="AQ606" s="58">
        <v>20</v>
      </c>
      <c r="AR606" s="58">
        <v>19</v>
      </c>
      <c r="AS606" s="58">
        <v>0</v>
      </c>
      <c r="AT606" s="58">
        <v>0</v>
      </c>
      <c r="AU606" s="58">
        <v>0</v>
      </c>
      <c r="AV606" s="58">
        <v>39</v>
      </c>
      <c r="AW606" s="57"/>
    </row>
    <row r="607" spans="1:49">
      <c r="A607" s="57" t="s">
        <v>3385</v>
      </c>
      <c r="B607" s="57" t="s">
        <v>3386</v>
      </c>
      <c r="C607" s="57" t="s">
        <v>418</v>
      </c>
      <c r="D607" s="57" t="s">
        <v>651</v>
      </c>
      <c r="E607" s="57" t="s">
        <v>1344</v>
      </c>
      <c r="F607" s="57" t="s">
        <v>3387</v>
      </c>
      <c r="G607" s="57" t="s">
        <v>3262</v>
      </c>
      <c r="H607" s="57" t="s">
        <v>288</v>
      </c>
      <c r="I607" s="57" t="s">
        <v>3263</v>
      </c>
      <c r="J607" s="136">
        <v>8479312804</v>
      </c>
      <c r="K607" s="57" t="s">
        <v>177</v>
      </c>
      <c r="L607">
        <v>1</v>
      </c>
      <c r="M607">
        <v>9</v>
      </c>
      <c r="N607">
        <v>4</v>
      </c>
      <c r="O607" s="65">
        <v>14</v>
      </c>
      <c r="P607" s="58">
        <v>14</v>
      </c>
      <c r="Q607" s="58">
        <v>15</v>
      </c>
      <c r="R607" s="58">
        <v>10</v>
      </c>
      <c r="S607" s="58" t="s">
        <v>290</v>
      </c>
      <c r="T607" s="58">
        <v>11</v>
      </c>
      <c r="U607" s="58">
        <v>10</v>
      </c>
      <c r="V607" s="58" t="s">
        <v>290</v>
      </c>
      <c r="W607" s="58" t="s">
        <v>290</v>
      </c>
      <c r="X607" s="58" t="s">
        <v>290</v>
      </c>
      <c r="Y607" s="58" t="s">
        <v>290</v>
      </c>
      <c r="Z607" s="58">
        <v>0</v>
      </c>
      <c r="AA607" s="58">
        <v>0</v>
      </c>
      <c r="AB607" s="58">
        <v>0</v>
      </c>
      <c r="AC607" s="58">
        <v>0</v>
      </c>
      <c r="AD607" s="58" t="s">
        <v>290</v>
      </c>
      <c r="AE607" s="58">
        <v>0</v>
      </c>
      <c r="AF607" s="58">
        <v>0</v>
      </c>
      <c r="AG607" s="58">
        <v>0</v>
      </c>
      <c r="AH607" s="58">
        <v>0</v>
      </c>
      <c r="AI607" s="58">
        <v>0</v>
      </c>
      <c r="AJ607" s="58">
        <v>0</v>
      </c>
      <c r="AK607" s="58">
        <v>0</v>
      </c>
      <c r="AL607" s="58" t="s">
        <v>290</v>
      </c>
      <c r="AM607" s="58">
        <v>89</v>
      </c>
      <c r="AN607" s="58">
        <v>0</v>
      </c>
      <c r="AO607" s="58" t="s">
        <v>290</v>
      </c>
      <c r="AP607" s="58" t="s">
        <v>290</v>
      </c>
      <c r="AQ607" s="58">
        <v>55</v>
      </c>
      <c r="AR607" s="58">
        <v>48</v>
      </c>
      <c r="AS607" s="58">
        <v>0</v>
      </c>
      <c r="AT607" s="58">
        <v>0</v>
      </c>
      <c r="AU607" s="58">
        <v>10</v>
      </c>
      <c r="AV607" s="58">
        <v>103</v>
      </c>
      <c r="AW607" s="57"/>
    </row>
    <row r="608" spans="1:49">
      <c r="A608" s="57" t="s">
        <v>3388</v>
      </c>
      <c r="B608" s="57" t="s">
        <v>3389</v>
      </c>
      <c r="C608" s="57"/>
      <c r="D608" s="57" t="s">
        <v>3390</v>
      </c>
      <c r="E608" s="57" t="s">
        <v>3391</v>
      </c>
      <c r="F608" s="57" t="s">
        <v>3392</v>
      </c>
      <c r="G608" s="57" t="s">
        <v>3355</v>
      </c>
      <c r="H608" s="57" t="s">
        <v>288</v>
      </c>
      <c r="I608" s="57" t="s">
        <v>3356</v>
      </c>
      <c r="J608" s="136">
        <v>6307931301</v>
      </c>
      <c r="K608" s="57" t="s">
        <v>177</v>
      </c>
      <c r="L608">
        <v>1</v>
      </c>
      <c r="M608">
        <v>2.5</v>
      </c>
      <c r="N608">
        <v>1</v>
      </c>
      <c r="O608" s="65">
        <v>4.5</v>
      </c>
      <c r="P608" s="58">
        <v>14</v>
      </c>
      <c r="Q608" s="58" t="s">
        <v>290</v>
      </c>
      <c r="R608" s="58">
        <v>0</v>
      </c>
      <c r="S608" s="58">
        <v>0</v>
      </c>
      <c r="T608" s="58">
        <v>0</v>
      </c>
      <c r="U608" s="58">
        <v>0</v>
      </c>
      <c r="V608" s="58">
        <v>0</v>
      </c>
      <c r="W608" s="58">
        <v>0</v>
      </c>
      <c r="X608" s="58">
        <v>0</v>
      </c>
      <c r="Y608" s="58">
        <v>0</v>
      </c>
      <c r="Z608" s="58">
        <v>0</v>
      </c>
      <c r="AA608" s="58">
        <v>0</v>
      </c>
      <c r="AB608" s="58">
        <v>0</v>
      </c>
      <c r="AC608" s="58">
        <v>0</v>
      </c>
      <c r="AD608" s="58">
        <v>0</v>
      </c>
      <c r="AE608" s="58">
        <v>0</v>
      </c>
      <c r="AF608" s="58">
        <v>0</v>
      </c>
      <c r="AG608" s="58">
        <v>0</v>
      </c>
      <c r="AH608" s="58">
        <v>0</v>
      </c>
      <c r="AI608" s="58">
        <v>0</v>
      </c>
      <c r="AJ608" s="58">
        <v>0</v>
      </c>
      <c r="AK608" s="58">
        <v>17</v>
      </c>
      <c r="AL608" s="58">
        <v>0</v>
      </c>
      <c r="AM608" s="58">
        <v>0</v>
      </c>
      <c r="AN608" s="58">
        <v>0</v>
      </c>
      <c r="AO608" s="58" t="s">
        <v>290</v>
      </c>
      <c r="AP608" s="58">
        <v>0</v>
      </c>
      <c r="AQ608" s="58" t="s">
        <v>290</v>
      </c>
      <c r="AR608" s="58">
        <v>11</v>
      </c>
      <c r="AS608" s="58">
        <v>0</v>
      </c>
      <c r="AT608" s="58">
        <v>0</v>
      </c>
      <c r="AU608" s="58">
        <v>0</v>
      </c>
      <c r="AV608" s="58">
        <v>20</v>
      </c>
      <c r="AW608" s="57"/>
    </row>
    <row r="609" spans="1:49">
      <c r="A609" s="57" t="s">
        <v>3393</v>
      </c>
      <c r="B609" s="57" t="s">
        <v>3394</v>
      </c>
      <c r="C609" s="57" t="s">
        <v>283</v>
      </c>
      <c r="D609" s="57" t="s">
        <v>3395</v>
      </c>
      <c r="E609" s="57" t="s">
        <v>3396</v>
      </c>
      <c r="F609" s="57" t="s">
        <v>3397</v>
      </c>
      <c r="G609" s="57" t="s">
        <v>3262</v>
      </c>
      <c r="H609" s="57" t="s">
        <v>288</v>
      </c>
      <c r="I609" s="57" t="s">
        <v>3398</v>
      </c>
      <c r="J609" s="136">
        <v>8476950310</v>
      </c>
      <c r="K609" s="57" t="s">
        <v>177</v>
      </c>
      <c r="L609">
        <v>3</v>
      </c>
      <c r="M609">
        <v>22</v>
      </c>
      <c r="N609">
        <v>13.6</v>
      </c>
      <c r="O609" s="65">
        <v>38.6</v>
      </c>
      <c r="P609" s="58">
        <v>31</v>
      </c>
      <c r="Q609" s="58">
        <v>31</v>
      </c>
      <c r="R609" s="58">
        <v>22</v>
      </c>
      <c r="S609" s="58">
        <v>24</v>
      </c>
      <c r="T609" s="58">
        <v>19</v>
      </c>
      <c r="U609" s="58">
        <v>19</v>
      </c>
      <c r="V609" s="58">
        <v>17</v>
      </c>
      <c r="W609" s="58">
        <v>26</v>
      </c>
      <c r="X609" s="58">
        <v>18</v>
      </c>
      <c r="Y609" s="58">
        <v>28</v>
      </c>
      <c r="Z609" s="58">
        <v>22</v>
      </c>
      <c r="AA609" s="58">
        <v>18</v>
      </c>
      <c r="AB609" s="58">
        <v>22</v>
      </c>
      <c r="AC609" s="58">
        <v>30</v>
      </c>
      <c r="AD609" s="58">
        <v>0</v>
      </c>
      <c r="AE609" s="58">
        <v>0</v>
      </c>
      <c r="AF609" s="58">
        <v>0</v>
      </c>
      <c r="AG609" s="58">
        <v>0</v>
      </c>
      <c r="AH609" s="58" t="s">
        <v>290</v>
      </c>
      <c r="AI609" s="58" t="s">
        <v>290</v>
      </c>
      <c r="AJ609" s="58">
        <v>0</v>
      </c>
      <c r="AK609" s="58" t="s">
        <v>290</v>
      </c>
      <c r="AL609" s="58">
        <v>12</v>
      </c>
      <c r="AM609" s="58">
        <v>24</v>
      </c>
      <c r="AN609" s="58">
        <v>0</v>
      </c>
      <c r="AO609" s="58">
        <v>239</v>
      </c>
      <c r="AP609" s="58">
        <v>56</v>
      </c>
      <c r="AQ609" s="58">
        <v>168</v>
      </c>
      <c r="AR609" s="58">
        <v>167</v>
      </c>
      <c r="AS609" s="58">
        <v>14</v>
      </c>
      <c r="AT609" s="58" t="s">
        <v>290</v>
      </c>
      <c r="AU609" s="58">
        <v>0</v>
      </c>
      <c r="AV609" s="58">
        <v>335</v>
      </c>
      <c r="AW609" s="57"/>
    </row>
    <row r="610" spans="1:49">
      <c r="A610" s="57" t="s">
        <v>3399</v>
      </c>
      <c r="B610" s="57" t="s">
        <v>446</v>
      </c>
      <c r="C610" s="57" t="s">
        <v>353</v>
      </c>
      <c r="D610" s="57" t="s">
        <v>2002</v>
      </c>
      <c r="E610" s="57" t="s">
        <v>3400</v>
      </c>
      <c r="F610" s="57" t="s">
        <v>3401</v>
      </c>
      <c r="G610" s="57" t="s">
        <v>3372</v>
      </c>
      <c r="H610" s="57" t="s">
        <v>288</v>
      </c>
      <c r="I610" s="57" t="s">
        <v>3373</v>
      </c>
      <c r="J610" s="136">
        <v>6304060157</v>
      </c>
      <c r="K610" s="57" t="s">
        <v>177</v>
      </c>
      <c r="L610">
        <v>1</v>
      </c>
      <c r="M610">
        <v>15</v>
      </c>
      <c r="N610">
        <v>6.4</v>
      </c>
      <c r="O610" s="65">
        <v>22.4</v>
      </c>
      <c r="P610" s="58">
        <v>89</v>
      </c>
      <c r="Q610" s="58">
        <v>19</v>
      </c>
      <c r="R610" s="58">
        <v>21</v>
      </c>
      <c r="S610" s="58">
        <v>15</v>
      </c>
      <c r="T610" s="58">
        <v>17</v>
      </c>
      <c r="U610" s="58">
        <v>20</v>
      </c>
      <c r="V610" s="58">
        <v>21</v>
      </c>
      <c r="W610" s="58">
        <v>14</v>
      </c>
      <c r="X610" s="58">
        <v>14</v>
      </c>
      <c r="Y610" s="58">
        <v>17</v>
      </c>
      <c r="Z610" s="58">
        <v>0</v>
      </c>
      <c r="AA610" s="58">
        <v>0</v>
      </c>
      <c r="AB610" s="58">
        <v>0</v>
      </c>
      <c r="AC610" s="58">
        <v>0</v>
      </c>
      <c r="AD610" s="58">
        <v>0</v>
      </c>
      <c r="AE610" s="58">
        <v>0</v>
      </c>
      <c r="AF610" s="58">
        <v>0</v>
      </c>
      <c r="AG610" s="58">
        <v>0</v>
      </c>
      <c r="AH610" s="58">
        <v>0</v>
      </c>
      <c r="AI610" s="58">
        <v>0</v>
      </c>
      <c r="AJ610" s="58">
        <v>0</v>
      </c>
      <c r="AK610" s="58" t="s">
        <v>290</v>
      </c>
      <c r="AL610" s="58" t="s">
        <v>290</v>
      </c>
      <c r="AM610" s="58">
        <v>12</v>
      </c>
      <c r="AN610" s="58" t="s">
        <v>290</v>
      </c>
      <c r="AO610" s="58">
        <v>208</v>
      </c>
      <c r="AP610" s="58">
        <v>15</v>
      </c>
      <c r="AQ610" s="58">
        <v>123</v>
      </c>
      <c r="AR610" s="58">
        <v>124</v>
      </c>
      <c r="AS610" s="58">
        <v>0</v>
      </c>
      <c r="AT610" s="58">
        <v>0</v>
      </c>
      <c r="AU610" s="58" t="s">
        <v>290</v>
      </c>
      <c r="AV610" s="58">
        <v>247</v>
      </c>
      <c r="AW610" s="57"/>
    </row>
    <row r="611" spans="1:49">
      <c r="A611" s="57" t="s">
        <v>3402</v>
      </c>
      <c r="B611" s="57" t="s">
        <v>3403</v>
      </c>
      <c r="C611" s="57"/>
      <c r="D611" s="57" t="s">
        <v>3404</v>
      </c>
      <c r="E611" s="57" t="s">
        <v>3405</v>
      </c>
      <c r="F611" s="57" t="s">
        <v>3406</v>
      </c>
      <c r="G611" s="57" t="s">
        <v>831</v>
      </c>
      <c r="H611" s="57" t="s">
        <v>288</v>
      </c>
      <c r="I611" s="57" t="s">
        <v>832</v>
      </c>
      <c r="J611" s="136">
        <v>6308301675</v>
      </c>
      <c r="K611" s="57" t="s">
        <v>177</v>
      </c>
      <c r="L611">
        <v>2</v>
      </c>
      <c r="M611">
        <v>8</v>
      </c>
      <c r="N611">
        <v>1</v>
      </c>
      <c r="O611" s="65">
        <v>11</v>
      </c>
      <c r="P611" s="58">
        <v>86</v>
      </c>
      <c r="Q611" s="58" t="s">
        <v>290</v>
      </c>
      <c r="R611" s="58">
        <v>0</v>
      </c>
      <c r="S611" s="58">
        <v>0</v>
      </c>
      <c r="T611" s="58">
        <v>0</v>
      </c>
      <c r="U611" s="58">
        <v>0</v>
      </c>
      <c r="V611" s="58">
        <v>0</v>
      </c>
      <c r="W611" s="58">
        <v>0</v>
      </c>
      <c r="X611" s="58">
        <v>0</v>
      </c>
      <c r="Y611" s="58">
        <v>0</v>
      </c>
      <c r="Z611" s="58">
        <v>0</v>
      </c>
      <c r="AA611" s="58">
        <v>0</v>
      </c>
      <c r="AB611" s="58">
        <v>0</v>
      </c>
      <c r="AC611" s="58">
        <v>0</v>
      </c>
      <c r="AD611" s="58">
        <v>0</v>
      </c>
      <c r="AE611" s="58">
        <v>0</v>
      </c>
      <c r="AF611" s="58">
        <v>0</v>
      </c>
      <c r="AG611" s="58">
        <v>0</v>
      </c>
      <c r="AH611" s="58">
        <v>0</v>
      </c>
      <c r="AI611" s="58">
        <v>0</v>
      </c>
      <c r="AJ611" s="58">
        <v>0</v>
      </c>
      <c r="AK611" s="58">
        <v>49</v>
      </c>
      <c r="AL611" s="58">
        <v>0</v>
      </c>
      <c r="AM611" s="58" t="s">
        <v>290</v>
      </c>
      <c r="AN611" s="58">
        <v>0</v>
      </c>
      <c r="AO611" s="58">
        <v>27</v>
      </c>
      <c r="AP611" s="58">
        <v>11</v>
      </c>
      <c r="AQ611" s="58">
        <v>41</v>
      </c>
      <c r="AR611" s="58">
        <v>51</v>
      </c>
      <c r="AS611" s="58">
        <v>0</v>
      </c>
      <c r="AT611" s="58">
        <v>0</v>
      </c>
      <c r="AU611" s="58">
        <v>0</v>
      </c>
      <c r="AV611" s="58">
        <v>92</v>
      </c>
      <c r="AW611" s="57"/>
    </row>
    <row r="612" spans="1:49">
      <c r="A612" s="57" t="s">
        <v>3407</v>
      </c>
      <c r="B612" s="57" t="s">
        <v>1061</v>
      </c>
      <c r="C612" s="57" t="s">
        <v>418</v>
      </c>
      <c r="D612" s="57" t="s">
        <v>731</v>
      </c>
      <c r="E612" s="57" t="s">
        <v>3408</v>
      </c>
      <c r="F612" s="57" t="s">
        <v>3409</v>
      </c>
      <c r="G612" s="57" t="s">
        <v>3410</v>
      </c>
      <c r="H612" s="57" t="s">
        <v>288</v>
      </c>
      <c r="I612" s="57" t="s">
        <v>3411</v>
      </c>
      <c r="J612" s="136">
        <v>2173942422</v>
      </c>
      <c r="K612" s="57" t="s">
        <v>178</v>
      </c>
      <c r="L612">
        <v>1</v>
      </c>
      <c r="M612">
        <v>7</v>
      </c>
      <c r="N612">
        <v>1</v>
      </c>
      <c r="O612" s="65">
        <v>9</v>
      </c>
      <c r="P612" s="58">
        <v>28</v>
      </c>
      <c r="Q612" s="58">
        <v>10</v>
      </c>
      <c r="R612" s="58">
        <v>10</v>
      </c>
      <c r="S612" s="58" t="s">
        <v>290</v>
      </c>
      <c r="T612" s="58">
        <v>10</v>
      </c>
      <c r="U612" s="58" t="s">
        <v>290</v>
      </c>
      <c r="V612" s="58" t="s">
        <v>290</v>
      </c>
      <c r="W612" s="58" t="s">
        <v>290</v>
      </c>
      <c r="X612" s="58" t="s">
        <v>290</v>
      </c>
      <c r="Y612" s="58">
        <v>11</v>
      </c>
      <c r="Z612" s="58">
        <v>0</v>
      </c>
      <c r="AA612" s="58">
        <v>0</v>
      </c>
      <c r="AB612" s="58">
        <v>0</v>
      </c>
      <c r="AC612" s="58">
        <v>0</v>
      </c>
      <c r="AD612" s="58">
        <v>0</v>
      </c>
      <c r="AE612" s="58">
        <v>0</v>
      </c>
      <c r="AF612" s="58">
        <v>0</v>
      </c>
      <c r="AG612" s="58">
        <v>0</v>
      </c>
      <c r="AH612" s="58">
        <v>0</v>
      </c>
      <c r="AI612" s="58">
        <v>0</v>
      </c>
      <c r="AJ612" s="58">
        <v>0</v>
      </c>
      <c r="AK612" s="58">
        <v>0</v>
      </c>
      <c r="AL612" s="58">
        <v>0</v>
      </c>
      <c r="AM612" s="58" t="s">
        <v>290</v>
      </c>
      <c r="AN612" s="58">
        <v>0</v>
      </c>
      <c r="AO612" s="58">
        <v>101</v>
      </c>
      <c r="AP612" s="58">
        <v>0</v>
      </c>
      <c r="AQ612" s="58">
        <v>46</v>
      </c>
      <c r="AR612" s="58">
        <v>58</v>
      </c>
      <c r="AS612" s="58">
        <v>0</v>
      </c>
      <c r="AT612" s="58">
        <v>0</v>
      </c>
      <c r="AU612" s="58">
        <v>10</v>
      </c>
      <c r="AV612" s="58">
        <v>104</v>
      </c>
      <c r="AW612" s="57"/>
    </row>
    <row r="613" spans="1:49">
      <c r="A613" s="57" t="s">
        <v>3412</v>
      </c>
      <c r="B613" s="57" t="s">
        <v>3413</v>
      </c>
      <c r="C613" s="57" t="s">
        <v>283</v>
      </c>
      <c r="D613" s="57" t="s">
        <v>3414</v>
      </c>
      <c r="E613" s="57" t="s">
        <v>3415</v>
      </c>
      <c r="F613" s="57" t="s">
        <v>3416</v>
      </c>
      <c r="G613" s="57" t="s">
        <v>3417</v>
      </c>
      <c r="H613" s="57" t="s">
        <v>288</v>
      </c>
      <c r="I613" s="57" t="s">
        <v>3418</v>
      </c>
      <c r="J613" s="136">
        <v>8158894209</v>
      </c>
      <c r="K613" s="57" t="s">
        <v>178</v>
      </c>
      <c r="L613">
        <v>1.5</v>
      </c>
      <c r="M613">
        <v>6</v>
      </c>
      <c r="N613">
        <v>2.7</v>
      </c>
      <c r="O613" s="65">
        <v>10.199999999999999</v>
      </c>
      <c r="P613" s="58">
        <v>31</v>
      </c>
      <c r="Q613" s="58" t="s">
        <v>290</v>
      </c>
      <c r="R613" s="58" t="s">
        <v>290</v>
      </c>
      <c r="S613" s="58">
        <v>12</v>
      </c>
      <c r="T613" s="58" t="s">
        <v>290</v>
      </c>
      <c r="U613" s="58" t="s">
        <v>290</v>
      </c>
      <c r="V613" s="58" t="s">
        <v>290</v>
      </c>
      <c r="W613" s="58" t="s">
        <v>290</v>
      </c>
      <c r="X613" s="58" t="s">
        <v>290</v>
      </c>
      <c r="Y613" s="58" t="s">
        <v>290</v>
      </c>
      <c r="Z613" s="58">
        <v>0</v>
      </c>
      <c r="AA613" s="58">
        <v>0</v>
      </c>
      <c r="AB613" s="58">
        <v>0</v>
      </c>
      <c r="AC613" s="58">
        <v>0</v>
      </c>
      <c r="AD613" s="58">
        <v>0</v>
      </c>
      <c r="AE613" s="58">
        <v>0</v>
      </c>
      <c r="AF613" s="58">
        <v>0</v>
      </c>
      <c r="AG613" s="58">
        <v>0</v>
      </c>
      <c r="AH613" s="58">
        <v>0</v>
      </c>
      <c r="AI613" s="58">
        <v>0</v>
      </c>
      <c r="AJ613" s="58" t="s">
        <v>290</v>
      </c>
      <c r="AK613" s="58" t="s">
        <v>290</v>
      </c>
      <c r="AL613" s="58" t="s">
        <v>290</v>
      </c>
      <c r="AM613" s="58" t="s">
        <v>290</v>
      </c>
      <c r="AN613" s="58">
        <v>0</v>
      </c>
      <c r="AO613" s="58">
        <v>80</v>
      </c>
      <c r="AP613" s="58">
        <v>0</v>
      </c>
      <c r="AQ613" s="58">
        <v>43</v>
      </c>
      <c r="AR613" s="58">
        <v>43</v>
      </c>
      <c r="AS613" s="58">
        <v>0</v>
      </c>
      <c r="AT613" s="58">
        <v>0</v>
      </c>
      <c r="AU613" s="58">
        <v>16</v>
      </c>
      <c r="AV613" s="58">
        <v>86</v>
      </c>
      <c r="AW613" s="57"/>
    </row>
    <row r="614" spans="1:49">
      <c r="A614" s="57" t="s">
        <v>3419</v>
      </c>
      <c r="B614" s="57" t="s">
        <v>3420</v>
      </c>
      <c r="C614" s="57" t="s">
        <v>283</v>
      </c>
      <c r="D614" s="57" t="s">
        <v>3421</v>
      </c>
      <c r="E614" s="57" t="s">
        <v>3422</v>
      </c>
      <c r="F614" s="57" t="s">
        <v>1581</v>
      </c>
      <c r="G614" s="57" t="s">
        <v>3410</v>
      </c>
      <c r="H614" s="57" t="s">
        <v>288</v>
      </c>
      <c r="I614" s="57" t="s">
        <v>3411</v>
      </c>
      <c r="J614" s="136">
        <v>2173942547</v>
      </c>
      <c r="K614" s="57" t="s">
        <v>178</v>
      </c>
      <c r="L614">
        <v>2</v>
      </c>
      <c r="M614">
        <v>4</v>
      </c>
      <c r="N614">
        <v>2</v>
      </c>
      <c r="O614" s="65">
        <v>8</v>
      </c>
      <c r="P614" s="58">
        <v>0</v>
      </c>
      <c r="Q614" s="58">
        <v>0</v>
      </c>
      <c r="R614" s="58">
        <v>0</v>
      </c>
      <c r="S614" s="58">
        <v>0</v>
      </c>
      <c r="T614" s="58">
        <v>0</v>
      </c>
      <c r="U614" s="58">
        <v>0</v>
      </c>
      <c r="V614" s="58">
        <v>0</v>
      </c>
      <c r="W614" s="58">
        <v>0</v>
      </c>
      <c r="X614" s="58">
        <v>0</v>
      </c>
      <c r="Y614" s="58">
        <v>0</v>
      </c>
      <c r="Z614" s="58" t="s">
        <v>290</v>
      </c>
      <c r="AA614" s="58" t="s">
        <v>290</v>
      </c>
      <c r="AB614" s="58" t="s">
        <v>290</v>
      </c>
      <c r="AC614" s="58" t="s">
        <v>290</v>
      </c>
      <c r="AD614" s="58">
        <v>0</v>
      </c>
      <c r="AE614" s="58">
        <v>0</v>
      </c>
      <c r="AF614" s="58">
        <v>0</v>
      </c>
      <c r="AG614" s="58">
        <v>0</v>
      </c>
      <c r="AH614" s="58">
        <v>0</v>
      </c>
      <c r="AI614" s="58">
        <v>0</v>
      </c>
      <c r="AJ614" s="58">
        <v>0</v>
      </c>
      <c r="AK614" s="58">
        <v>0</v>
      </c>
      <c r="AL614" s="58">
        <v>0</v>
      </c>
      <c r="AM614" s="58">
        <v>0</v>
      </c>
      <c r="AN614" s="58">
        <v>0</v>
      </c>
      <c r="AO614" s="58">
        <v>15</v>
      </c>
      <c r="AP614" s="58">
        <v>0</v>
      </c>
      <c r="AQ614" s="58" t="s">
        <v>290</v>
      </c>
      <c r="AR614" s="58">
        <v>10</v>
      </c>
      <c r="AS614" s="58" t="s">
        <v>290</v>
      </c>
      <c r="AT614" s="58" t="s">
        <v>290</v>
      </c>
      <c r="AU614" s="58">
        <v>0</v>
      </c>
      <c r="AV614" s="58">
        <v>15</v>
      </c>
      <c r="AW614" s="57"/>
    </row>
    <row r="615" spans="1:49">
      <c r="A615" s="57" t="s">
        <v>3423</v>
      </c>
      <c r="B615" s="57" t="s">
        <v>3413</v>
      </c>
      <c r="C615" s="57"/>
      <c r="D615" s="57" t="s">
        <v>2773</v>
      </c>
      <c r="E615" s="57" t="s">
        <v>3424</v>
      </c>
      <c r="F615" s="57" t="s">
        <v>3425</v>
      </c>
      <c r="G615" s="57" t="s">
        <v>3426</v>
      </c>
      <c r="H615" s="57" t="s">
        <v>288</v>
      </c>
      <c r="I615" s="57" t="s">
        <v>3427</v>
      </c>
      <c r="J615" s="136">
        <v>8159320312</v>
      </c>
      <c r="K615" s="57" t="s">
        <v>179</v>
      </c>
      <c r="L615">
        <v>2</v>
      </c>
      <c r="M615">
        <v>13</v>
      </c>
      <c r="N615">
        <v>0</v>
      </c>
      <c r="O615" s="65">
        <v>15</v>
      </c>
      <c r="P615" s="58">
        <v>48</v>
      </c>
      <c r="Q615" s="58">
        <v>22</v>
      </c>
      <c r="R615" s="58">
        <v>15</v>
      </c>
      <c r="S615" s="58">
        <v>22</v>
      </c>
      <c r="T615" s="58">
        <v>23</v>
      </c>
      <c r="U615" s="58">
        <v>15</v>
      </c>
      <c r="V615" s="58">
        <v>20</v>
      </c>
      <c r="W615" s="58">
        <v>20</v>
      </c>
      <c r="X615" s="58">
        <v>17</v>
      </c>
      <c r="Y615" s="58">
        <v>10</v>
      </c>
      <c r="Z615" s="58">
        <v>0</v>
      </c>
      <c r="AA615" s="58">
        <v>0</v>
      </c>
      <c r="AB615" s="58">
        <v>0</v>
      </c>
      <c r="AC615" s="58">
        <v>0</v>
      </c>
      <c r="AD615" s="58">
        <v>0</v>
      </c>
      <c r="AE615" s="58">
        <v>0</v>
      </c>
      <c r="AF615" s="58">
        <v>0</v>
      </c>
      <c r="AG615" s="58">
        <v>0</v>
      </c>
      <c r="AH615" s="58">
        <v>0</v>
      </c>
      <c r="AI615" s="58">
        <v>0</v>
      </c>
      <c r="AJ615" s="58">
        <v>0</v>
      </c>
      <c r="AK615" s="58" t="s">
        <v>290</v>
      </c>
      <c r="AL615" s="58" t="s">
        <v>290</v>
      </c>
      <c r="AM615" s="58" t="s">
        <v>290</v>
      </c>
      <c r="AN615" s="58">
        <v>0</v>
      </c>
      <c r="AO615" s="58">
        <v>197</v>
      </c>
      <c r="AP615" s="58">
        <v>0</v>
      </c>
      <c r="AQ615" s="58">
        <v>93</v>
      </c>
      <c r="AR615" s="58">
        <v>119</v>
      </c>
      <c r="AS615" s="58">
        <v>0</v>
      </c>
      <c r="AT615" s="58">
        <v>0</v>
      </c>
      <c r="AU615" s="58">
        <v>40</v>
      </c>
      <c r="AV615" s="58">
        <v>212</v>
      </c>
      <c r="AW615" s="57"/>
    </row>
    <row r="616" spans="1:49">
      <c r="A616" s="57" t="s">
        <v>3428</v>
      </c>
      <c r="B616" s="57" t="s">
        <v>3429</v>
      </c>
      <c r="C616" s="57" t="s">
        <v>314</v>
      </c>
      <c r="D616" s="57" t="s">
        <v>2729</v>
      </c>
      <c r="E616" s="57" t="s">
        <v>3430</v>
      </c>
      <c r="F616" s="57" t="s">
        <v>3431</v>
      </c>
      <c r="G616" s="57" t="s">
        <v>179</v>
      </c>
      <c r="H616" s="57" t="s">
        <v>288</v>
      </c>
      <c r="I616" s="57" t="s">
        <v>3432</v>
      </c>
      <c r="J616" s="136">
        <v>8159327413</v>
      </c>
      <c r="K616" s="57" t="s">
        <v>179</v>
      </c>
      <c r="L616">
        <v>6.5</v>
      </c>
      <c r="M616">
        <v>44</v>
      </c>
      <c r="N616">
        <v>19</v>
      </c>
      <c r="O616" s="65">
        <v>69.5</v>
      </c>
      <c r="P616" s="58">
        <v>75</v>
      </c>
      <c r="Q616" s="58">
        <v>50</v>
      </c>
      <c r="R616" s="58">
        <v>36</v>
      </c>
      <c r="S616" s="58">
        <v>42</v>
      </c>
      <c r="T616" s="58">
        <v>37</v>
      </c>
      <c r="U616" s="58">
        <v>48</v>
      </c>
      <c r="V616" s="58">
        <v>40</v>
      </c>
      <c r="W616" s="58">
        <v>65</v>
      </c>
      <c r="X616" s="58">
        <v>45</v>
      </c>
      <c r="Y616" s="58">
        <v>66</v>
      </c>
      <c r="Z616" s="58">
        <v>70</v>
      </c>
      <c r="AA616" s="58">
        <v>80</v>
      </c>
      <c r="AB616" s="58">
        <v>62</v>
      </c>
      <c r="AC616" s="58">
        <v>81</v>
      </c>
      <c r="AD616" s="58">
        <v>0</v>
      </c>
      <c r="AE616" s="58">
        <v>0</v>
      </c>
      <c r="AF616" s="58">
        <v>0</v>
      </c>
      <c r="AG616" s="58" t="s">
        <v>290</v>
      </c>
      <c r="AH616" s="58">
        <v>30</v>
      </c>
      <c r="AI616" s="58">
        <v>20</v>
      </c>
      <c r="AJ616" s="58">
        <v>0</v>
      </c>
      <c r="AK616" s="58">
        <v>10</v>
      </c>
      <c r="AL616" s="58">
        <v>50</v>
      </c>
      <c r="AM616" s="58">
        <v>187</v>
      </c>
      <c r="AN616" s="58" t="s">
        <v>290</v>
      </c>
      <c r="AO616" s="58">
        <v>573</v>
      </c>
      <c r="AP616" s="58">
        <v>33</v>
      </c>
      <c r="AQ616" s="58">
        <v>426</v>
      </c>
      <c r="AR616" s="58">
        <v>428</v>
      </c>
      <c r="AS616" s="58">
        <v>47</v>
      </c>
      <c r="AT616" s="58">
        <v>41</v>
      </c>
      <c r="AU616" s="58">
        <v>96</v>
      </c>
      <c r="AV616" s="58">
        <v>854</v>
      </c>
      <c r="AW616" s="57"/>
    </row>
    <row r="617" spans="1:49">
      <c r="A617" s="57" t="s">
        <v>3433</v>
      </c>
      <c r="B617" s="57" t="s">
        <v>1965</v>
      </c>
      <c r="C617" s="57"/>
      <c r="D617" s="57" t="s">
        <v>3164</v>
      </c>
      <c r="E617" s="57" t="s">
        <v>3434</v>
      </c>
      <c r="F617" s="57" t="s">
        <v>3435</v>
      </c>
      <c r="G617" s="57" t="s">
        <v>179</v>
      </c>
      <c r="H617" s="57" t="s">
        <v>288</v>
      </c>
      <c r="I617" s="57" t="s">
        <v>3432</v>
      </c>
      <c r="J617" s="136">
        <v>8159394579</v>
      </c>
      <c r="K617" s="57" t="s">
        <v>179</v>
      </c>
      <c r="L617">
        <v>3.5</v>
      </c>
      <c r="M617">
        <v>19.5</v>
      </c>
      <c r="N617">
        <v>4</v>
      </c>
      <c r="O617" s="65">
        <v>27</v>
      </c>
      <c r="P617" s="58">
        <v>33</v>
      </c>
      <c r="Q617" s="58">
        <v>17</v>
      </c>
      <c r="R617" s="58">
        <v>17</v>
      </c>
      <c r="S617" s="58">
        <v>19</v>
      </c>
      <c r="T617" s="58">
        <v>12</v>
      </c>
      <c r="U617" s="58">
        <v>11</v>
      </c>
      <c r="V617" s="58">
        <v>13</v>
      </c>
      <c r="W617" s="58">
        <v>10</v>
      </c>
      <c r="X617" s="58">
        <v>12</v>
      </c>
      <c r="Y617" s="58">
        <v>17</v>
      </c>
      <c r="Z617" s="58">
        <v>23</v>
      </c>
      <c r="AA617" s="58">
        <v>16</v>
      </c>
      <c r="AB617" s="58">
        <v>13</v>
      </c>
      <c r="AC617" s="58">
        <v>18</v>
      </c>
      <c r="AD617" s="58">
        <v>0</v>
      </c>
      <c r="AE617" s="58">
        <v>0</v>
      </c>
      <c r="AF617" s="58">
        <v>0</v>
      </c>
      <c r="AG617" s="58">
        <v>0</v>
      </c>
      <c r="AH617" s="58">
        <v>0</v>
      </c>
      <c r="AI617" s="58">
        <v>0</v>
      </c>
      <c r="AJ617" s="58">
        <v>0</v>
      </c>
      <c r="AK617" s="58" t="s">
        <v>290</v>
      </c>
      <c r="AL617" s="58">
        <v>10</v>
      </c>
      <c r="AM617" s="58" t="s">
        <v>290</v>
      </c>
      <c r="AN617" s="58">
        <v>0</v>
      </c>
      <c r="AO617" s="58">
        <v>181</v>
      </c>
      <c r="AP617" s="58">
        <v>29</v>
      </c>
      <c r="AQ617" s="58">
        <v>126</v>
      </c>
      <c r="AR617" s="58">
        <v>105</v>
      </c>
      <c r="AS617" s="58" t="s">
        <v>290</v>
      </c>
      <c r="AT617" s="58" t="s">
        <v>290</v>
      </c>
      <c r="AU617" s="58">
        <v>28</v>
      </c>
      <c r="AV617" s="58">
        <v>231</v>
      </c>
      <c r="AW617" s="57"/>
    </row>
    <row r="618" spans="1:49">
      <c r="A618" s="57" t="s">
        <v>3436</v>
      </c>
      <c r="B618" s="57" t="s">
        <v>3437</v>
      </c>
      <c r="C618" s="57" t="s">
        <v>518</v>
      </c>
      <c r="D618" s="57" t="s">
        <v>2924</v>
      </c>
      <c r="E618" s="57" t="s">
        <v>3438</v>
      </c>
      <c r="F618" s="57" t="s">
        <v>3439</v>
      </c>
      <c r="G618" s="57" t="s">
        <v>179</v>
      </c>
      <c r="H618" s="57" t="s">
        <v>288</v>
      </c>
      <c r="I618" s="57" t="s">
        <v>3432</v>
      </c>
      <c r="J618" s="136">
        <v>8159358080</v>
      </c>
      <c r="K618" s="57" t="s">
        <v>179</v>
      </c>
      <c r="L618">
        <v>0</v>
      </c>
      <c r="M618">
        <v>0</v>
      </c>
      <c r="N618">
        <v>0</v>
      </c>
      <c r="O618" s="65">
        <v>0</v>
      </c>
      <c r="P618" s="58">
        <v>62</v>
      </c>
      <c r="Q618" s="58">
        <v>27</v>
      </c>
      <c r="R618" s="58">
        <v>20</v>
      </c>
      <c r="S618" s="58">
        <v>21</v>
      </c>
      <c r="T618" s="58">
        <v>19</v>
      </c>
      <c r="U618" s="58">
        <v>23</v>
      </c>
      <c r="V618" s="58">
        <v>20</v>
      </c>
      <c r="W618" s="58">
        <v>23</v>
      </c>
      <c r="X618" s="58">
        <v>20</v>
      </c>
      <c r="Y618" s="58">
        <v>27</v>
      </c>
      <c r="Z618" s="58">
        <v>28</v>
      </c>
      <c r="AA618" s="58">
        <v>22</v>
      </c>
      <c r="AB618" s="58">
        <v>27</v>
      </c>
      <c r="AC618" s="58">
        <v>24</v>
      </c>
      <c r="AD618" s="58">
        <v>0</v>
      </c>
      <c r="AE618" s="58">
        <v>0</v>
      </c>
      <c r="AF618" s="58">
        <v>0</v>
      </c>
      <c r="AG618" s="58">
        <v>0</v>
      </c>
      <c r="AH618" s="58">
        <v>0</v>
      </c>
      <c r="AI618" s="58">
        <v>0</v>
      </c>
      <c r="AJ618" s="58">
        <v>0</v>
      </c>
      <c r="AK618" s="58">
        <v>15</v>
      </c>
      <c r="AL618" s="58">
        <v>20</v>
      </c>
      <c r="AM618" s="58">
        <v>26</v>
      </c>
      <c r="AN618" s="58">
        <v>0</v>
      </c>
      <c r="AO618" s="58">
        <v>295</v>
      </c>
      <c r="AP618" s="58" t="s">
        <v>290</v>
      </c>
      <c r="AQ618" s="58">
        <v>189</v>
      </c>
      <c r="AR618" s="58">
        <v>174</v>
      </c>
      <c r="AS618" s="58" t="s">
        <v>290</v>
      </c>
      <c r="AT618" s="58" t="s">
        <v>290</v>
      </c>
      <c r="AU618" s="58">
        <v>35</v>
      </c>
      <c r="AV618" s="58">
        <v>363</v>
      </c>
      <c r="AW618" s="57"/>
    </row>
    <row r="619" spans="1:49">
      <c r="A619" s="57" t="s">
        <v>3440</v>
      </c>
      <c r="B619" s="57" t="s">
        <v>3441</v>
      </c>
      <c r="C619" s="57" t="s">
        <v>283</v>
      </c>
      <c r="D619" s="57" t="s">
        <v>3442</v>
      </c>
      <c r="E619" s="57" t="s">
        <v>3443</v>
      </c>
      <c r="F619" s="57" t="s">
        <v>3444</v>
      </c>
      <c r="G619" s="57" t="s">
        <v>3445</v>
      </c>
      <c r="H619" s="57" t="s">
        <v>288</v>
      </c>
      <c r="I619" s="57" t="s">
        <v>3446</v>
      </c>
      <c r="J619" s="136">
        <v>3093443151</v>
      </c>
      <c r="K619" s="57" t="s">
        <v>180</v>
      </c>
      <c r="L619">
        <v>1</v>
      </c>
      <c r="M619">
        <v>11</v>
      </c>
      <c r="N619">
        <v>3</v>
      </c>
      <c r="O619" s="65">
        <v>15</v>
      </c>
      <c r="P619" s="58">
        <v>20</v>
      </c>
      <c r="Q619" s="58">
        <v>17</v>
      </c>
      <c r="R619" s="58">
        <v>18</v>
      </c>
      <c r="S619" s="58">
        <v>16</v>
      </c>
      <c r="T619" s="58">
        <v>16</v>
      </c>
      <c r="U619" s="58">
        <v>15</v>
      </c>
      <c r="V619" s="58">
        <v>21</v>
      </c>
      <c r="W619" s="58">
        <v>10</v>
      </c>
      <c r="X619" s="58">
        <v>10</v>
      </c>
      <c r="Y619" s="58">
        <v>23</v>
      </c>
      <c r="Z619" s="58">
        <v>0</v>
      </c>
      <c r="AA619" s="58">
        <v>0</v>
      </c>
      <c r="AB619" s="58">
        <v>0</v>
      </c>
      <c r="AC619" s="58">
        <v>0</v>
      </c>
      <c r="AD619" s="58">
        <v>0</v>
      </c>
      <c r="AE619" s="58">
        <v>0</v>
      </c>
      <c r="AF619" s="58">
        <v>0</v>
      </c>
      <c r="AG619" s="58">
        <v>0</v>
      </c>
      <c r="AH619" s="58">
        <v>0</v>
      </c>
      <c r="AI619" s="58">
        <v>0</v>
      </c>
      <c r="AJ619" s="58">
        <v>0</v>
      </c>
      <c r="AK619" s="58" t="s">
        <v>290</v>
      </c>
      <c r="AL619" s="58">
        <v>16</v>
      </c>
      <c r="AM619" s="58">
        <v>0</v>
      </c>
      <c r="AN619" s="58">
        <v>0</v>
      </c>
      <c r="AO619" s="58">
        <v>133</v>
      </c>
      <c r="AP619" s="58">
        <v>12</v>
      </c>
      <c r="AQ619" s="58">
        <v>95</v>
      </c>
      <c r="AR619" s="58">
        <v>71</v>
      </c>
      <c r="AS619" s="58">
        <v>0</v>
      </c>
      <c r="AT619" s="58">
        <v>0</v>
      </c>
      <c r="AU619" s="58">
        <v>30</v>
      </c>
      <c r="AV619" s="58">
        <v>166</v>
      </c>
      <c r="AW619" s="57"/>
    </row>
    <row r="620" spans="1:49">
      <c r="A620" s="57" t="s">
        <v>3447</v>
      </c>
      <c r="B620" s="57" t="s">
        <v>3448</v>
      </c>
      <c r="C620" s="57" t="s">
        <v>314</v>
      </c>
      <c r="D620" s="57" t="s">
        <v>1714</v>
      </c>
      <c r="E620" s="57" t="s">
        <v>3449</v>
      </c>
      <c r="F620" s="57" t="s">
        <v>3450</v>
      </c>
      <c r="G620" s="57" t="s">
        <v>3445</v>
      </c>
      <c r="H620" s="57" t="s">
        <v>288</v>
      </c>
      <c r="I620" s="57" t="s">
        <v>3446</v>
      </c>
      <c r="J620" s="136">
        <v>3093438008</v>
      </c>
      <c r="K620" s="57" t="s">
        <v>180</v>
      </c>
      <c r="L620">
        <v>4</v>
      </c>
      <c r="M620">
        <v>19</v>
      </c>
      <c r="N620">
        <v>4</v>
      </c>
      <c r="O620" s="65">
        <v>27</v>
      </c>
      <c r="P620" s="58">
        <v>59</v>
      </c>
      <c r="Q620" s="58">
        <v>28</v>
      </c>
      <c r="R620" s="58">
        <v>26</v>
      </c>
      <c r="S620" s="58">
        <v>23</v>
      </c>
      <c r="T620" s="58">
        <v>17</v>
      </c>
      <c r="U620" s="58">
        <v>18</v>
      </c>
      <c r="V620" s="58">
        <v>10</v>
      </c>
      <c r="W620" s="58">
        <v>13</v>
      </c>
      <c r="X620" s="58">
        <v>15</v>
      </c>
      <c r="Y620" s="58">
        <v>13</v>
      </c>
      <c r="Z620" s="58" t="s">
        <v>290</v>
      </c>
      <c r="AA620" s="58" t="s">
        <v>290</v>
      </c>
      <c r="AB620" s="58" t="s">
        <v>290</v>
      </c>
      <c r="AC620" s="58" t="s">
        <v>290</v>
      </c>
      <c r="AD620" s="58">
        <v>0</v>
      </c>
      <c r="AE620" s="58">
        <v>0</v>
      </c>
      <c r="AF620" s="58">
        <v>0</v>
      </c>
      <c r="AG620" s="58">
        <v>0</v>
      </c>
      <c r="AH620" s="58">
        <v>0</v>
      </c>
      <c r="AI620" s="58">
        <v>0</v>
      </c>
      <c r="AJ620" s="58" t="s">
        <v>290</v>
      </c>
      <c r="AK620" s="58" t="s">
        <v>290</v>
      </c>
      <c r="AL620" s="58" t="s">
        <v>290</v>
      </c>
      <c r="AM620" s="58" t="s">
        <v>290</v>
      </c>
      <c r="AN620" s="58" t="s">
        <v>290</v>
      </c>
      <c r="AO620" s="58">
        <v>222</v>
      </c>
      <c r="AP620" s="58" t="s">
        <v>290</v>
      </c>
      <c r="AQ620" s="58">
        <v>114</v>
      </c>
      <c r="AR620" s="58">
        <v>130</v>
      </c>
      <c r="AS620" s="58">
        <v>0</v>
      </c>
      <c r="AT620" s="58" t="s">
        <v>290</v>
      </c>
      <c r="AU620" s="58">
        <v>35</v>
      </c>
      <c r="AV620" s="58">
        <v>244</v>
      </c>
      <c r="AW620" s="57"/>
    </row>
    <row r="621" spans="1:49">
      <c r="A621" s="57" t="s">
        <v>3451</v>
      </c>
      <c r="B621" s="57" t="s">
        <v>2308</v>
      </c>
      <c r="C621" s="57" t="s">
        <v>314</v>
      </c>
      <c r="D621" s="57" t="s">
        <v>359</v>
      </c>
      <c r="E621" s="57" t="s">
        <v>3443</v>
      </c>
      <c r="F621" s="57" t="s">
        <v>3452</v>
      </c>
      <c r="G621" s="57" t="s">
        <v>3453</v>
      </c>
      <c r="H621" s="57" t="s">
        <v>288</v>
      </c>
      <c r="I621" s="57" t="s">
        <v>3454</v>
      </c>
      <c r="J621" s="136">
        <v>3097346037</v>
      </c>
      <c r="K621" s="57" t="s">
        <v>181</v>
      </c>
      <c r="L621">
        <v>2</v>
      </c>
      <c r="M621">
        <v>13</v>
      </c>
      <c r="N621">
        <v>2</v>
      </c>
      <c r="O621" s="65">
        <v>17</v>
      </c>
      <c r="P621" s="58">
        <v>29</v>
      </c>
      <c r="Q621" s="58">
        <v>20</v>
      </c>
      <c r="R621" s="58">
        <v>18</v>
      </c>
      <c r="S621" s="58">
        <v>13</v>
      </c>
      <c r="T621" s="58">
        <v>14</v>
      </c>
      <c r="U621" s="58">
        <v>18</v>
      </c>
      <c r="V621" s="58">
        <v>10</v>
      </c>
      <c r="W621" s="58">
        <v>20</v>
      </c>
      <c r="X621" s="58">
        <v>15</v>
      </c>
      <c r="Y621" s="58">
        <v>16</v>
      </c>
      <c r="Z621" s="58">
        <v>0</v>
      </c>
      <c r="AA621" s="58">
        <v>0</v>
      </c>
      <c r="AB621" s="58">
        <v>0</v>
      </c>
      <c r="AC621" s="58">
        <v>0</v>
      </c>
      <c r="AD621" s="58">
        <v>0</v>
      </c>
      <c r="AE621" s="58">
        <v>0</v>
      </c>
      <c r="AF621" s="58">
        <v>0</v>
      </c>
      <c r="AG621" s="58">
        <v>0</v>
      </c>
      <c r="AH621" s="58">
        <v>0</v>
      </c>
      <c r="AI621" s="58">
        <v>0</v>
      </c>
      <c r="AJ621" s="58">
        <v>0</v>
      </c>
      <c r="AK621" s="58" t="s">
        <v>290</v>
      </c>
      <c r="AL621" s="58" t="s">
        <v>290</v>
      </c>
      <c r="AM621" s="58">
        <v>22</v>
      </c>
      <c r="AN621" s="58">
        <v>0</v>
      </c>
      <c r="AO621" s="58">
        <v>131</v>
      </c>
      <c r="AP621" s="58">
        <v>10</v>
      </c>
      <c r="AQ621" s="58">
        <v>84</v>
      </c>
      <c r="AR621" s="58">
        <v>89</v>
      </c>
      <c r="AS621" s="58">
        <v>0</v>
      </c>
      <c r="AT621" s="58">
        <v>0</v>
      </c>
      <c r="AU621" s="58">
        <v>55</v>
      </c>
      <c r="AV621" s="58">
        <v>173</v>
      </c>
      <c r="AW621" s="57"/>
    </row>
    <row r="622" spans="1:49">
      <c r="A622" s="57" t="s">
        <v>3455</v>
      </c>
      <c r="B622" s="57" t="s">
        <v>3456</v>
      </c>
      <c r="C622" s="57"/>
      <c r="D622" s="57" t="s">
        <v>3457</v>
      </c>
      <c r="E622" s="57" t="s">
        <v>3458</v>
      </c>
      <c r="F622" s="57" t="s">
        <v>3459</v>
      </c>
      <c r="G622" s="57" t="s">
        <v>3460</v>
      </c>
      <c r="H622" s="57" t="s">
        <v>288</v>
      </c>
      <c r="I622" s="57" t="s">
        <v>3461</v>
      </c>
      <c r="J622" s="136">
        <v>8479905824</v>
      </c>
      <c r="K622" s="57" t="s">
        <v>182</v>
      </c>
      <c r="L622">
        <v>3</v>
      </c>
      <c r="M622">
        <v>12</v>
      </c>
      <c r="N622">
        <v>0</v>
      </c>
      <c r="O622" s="65">
        <v>15</v>
      </c>
      <c r="P622" s="58">
        <v>56</v>
      </c>
      <c r="Q622" s="58">
        <v>20</v>
      </c>
      <c r="R622" s="58">
        <v>0</v>
      </c>
      <c r="S622" s="58">
        <v>0</v>
      </c>
      <c r="T622" s="58">
        <v>0</v>
      </c>
      <c r="U622" s="58">
        <v>0</v>
      </c>
      <c r="V622" s="58">
        <v>0</v>
      </c>
      <c r="W622" s="58">
        <v>0</v>
      </c>
      <c r="X622" s="58">
        <v>0</v>
      </c>
      <c r="Y622" s="58">
        <v>0</v>
      </c>
      <c r="Z622" s="58">
        <v>0</v>
      </c>
      <c r="AA622" s="58">
        <v>0</v>
      </c>
      <c r="AB622" s="58">
        <v>0</v>
      </c>
      <c r="AC622" s="58">
        <v>0</v>
      </c>
      <c r="AD622" s="58">
        <v>0</v>
      </c>
      <c r="AE622" s="58">
        <v>0</v>
      </c>
      <c r="AF622" s="58">
        <v>0</v>
      </c>
      <c r="AG622" s="58">
        <v>0</v>
      </c>
      <c r="AH622" s="58">
        <v>0</v>
      </c>
      <c r="AI622" s="58">
        <v>0</v>
      </c>
      <c r="AJ622" s="58">
        <v>0</v>
      </c>
      <c r="AK622" s="58">
        <v>0</v>
      </c>
      <c r="AL622" s="58" t="s">
        <v>290</v>
      </c>
      <c r="AM622" s="58">
        <v>0</v>
      </c>
      <c r="AN622" s="58">
        <v>0</v>
      </c>
      <c r="AO622" s="58">
        <v>72</v>
      </c>
      <c r="AP622" s="58">
        <v>0</v>
      </c>
      <c r="AQ622" s="58">
        <v>36</v>
      </c>
      <c r="AR622" s="58">
        <v>40</v>
      </c>
      <c r="AS622" s="58">
        <v>0</v>
      </c>
      <c r="AT622" s="58">
        <v>0</v>
      </c>
      <c r="AU622" s="58" t="s">
        <v>290</v>
      </c>
      <c r="AV622" s="58">
        <v>76</v>
      </c>
      <c r="AW622" s="57"/>
    </row>
    <row r="623" spans="1:49">
      <c r="A623" s="57" t="s">
        <v>3462</v>
      </c>
      <c r="B623" s="57" t="s">
        <v>3463</v>
      </c>
      <c r="C623" s="57" t="s">
        <v>283</v>
      </c>
      <c r="D623" s="57" t="s">
        <v>3464</v>
      </c>
      <c r="E623" s="57" t="s">
        <v>3465</v>
      </c>
      <c r="F623" s="57" t="s">
        <v>3466</v>
      </c>
      <c r="G623" s="57" t="s">
        <v>3467</v>
      </c>
      <c r="H623" s="57" t="s">
        <v>288</v>
      </c>
      <c r="I623" s="57" t="s">
        <v>3468</v>
      </c>
      <c r="J623" s="136">
        <v>8479181000</v>
      </c>
      <c r="K623" s="57" t="s">
        <v>182</v>
      </c>
      <c r="L623">
        <v>4</v>
      </c>
      <c r="M623">
        <v>8</v>
      </c>
      <c r="N623">
        <v>23</v>
      </c>
      <c r="O623" s="65">
        <v>35</v>
      </c>
      <c r="P623" s="58">
        <v>85</v>
      </c>
      <c r="Q623" s="58">
        <v>13</v>
      </c>
      <c r="R623" s="58">
        <v>13</v>
      </c>
      <c r="S623" s="58">
        <v>10</v>
      </c>
      <c r="T623" s="58" t="s">
        <v>290</v>
      </c>
      <c r="U623" s="58" t="s">
        <v>290</v>
      </c>
      <c r="V623" s="58" t="s">
        <v>290</v>
      </c>
      <c r="W623" s="58" t="s">
        <v>290</v>
      </c>
      <c r="X623" s="58" t="s">
        <v>290</v>
      </c>
      <c r="Y623" s="58" t="s">
        <v>290</v>
      </c>
      <c r="Z623" s="58">
        <v>0</v>
      </c>
      <c r="AA623" s="58">
        <v>0</v>
      </c>
      <c r="AB623" s="58">
        <v>0</v>
      </c>
      <c r="AC623" s="58">
        <v>0</v>
      </c>
      <c r="AD623" s="58">
        <v>0</v>
      </c>
      <c r="AE623" s="58">
        <v>0</v>
      </c>
      <c r="AF623" s="58">
        <v>0</v>
      </c>
      <c r="AG623" s="58">
        <v>0</v>
      </c>
      <c r="AH623" s="58">
        <v>0</v>
      </c>
      <c r="AI623" s="58">
        <v>0</v>
      </c>
      <c r="AJ623" s="58">
        <v>0</v>
      </c>
      <c r="AK623" s="58">
        <v>26</v>
      </c>
      <c r="AL623" s="58" t="s">
        <v>290</v>
      </c>
      <c r="AM623" s="58">
        <v>16</v>
      </c>
      <c r="AN623" s="58">
        <v>0</v>
      </c>
      <c r="AO623" s="58">
        <v>98</v>
      </c>
      <c r="AP623" s="58">
        <v>11</v>
      </c>
      <c r="AQ623" s="58">
        <v>79</v>
      </c>
      <c r="AR623" s="58">
        <v>74</v>
      </c>
      <c r="AS623" s="58">
        <v>0</v>
      </c>
      <c r="AT623" s="58">
        <v>0</v>
      </c>
      <c r="AU623" s="58">
        <v>0</v>
      </c>
      <c r="AV623" s="58">
        <v>153</v>
      </c>
      <c r="AW623" s="57"/>
    </row>
    <row r="624" spans="1:49">
      <c r="A624" s="57" t="s">
        <v>3469</v>
      </c>
      <c r="B624" s="57" t="s">
        <v>3470</v>
      </c>
      <c r="C624" s="57" t="s">
        <v>314</v>
      </c>
      <c r="D624" s="57" t="s">
        <v>538</v>
      </c>
      <c r="E624" s="57" t="s">
        <v>645</v>
      </c>
      <c r="F624" s="57" t="s">
        <v>646</v>
      </c>
      <c r="G624" s="57" t="s">
        <v>647</v>
      </c>
      <c r="H624" s="57" t="s">
        <v>288</v>
      </c>
      <c r="I624" s="57" t="s">
        <v>648</v>
      </c>
      <c r="J624" s="136">
        <v>8479457580</v>
      </c>
      <c r="K624" s="57" t="s">
        <v>182</v>
      </c>
      <c r="L624">
        <v>1.5</v>
      </c>
      <c r="M624">
        <v>5</v>
      </c>
      <c r="N624">
        <v>2.5</v>
      </c>
      <c r="O624" s="65">
        <v>9</v>
      </c>
      <c r="P624" s="58">
        <v>18</v>
      </c>
      <c r="Q624" s="58">
        <v>0</v>
      </c>
      <c r="R624" s="58">
        <v>0</v>
      </c>
      <c r="S624" s="58">
        <v>0</v>
      </c>
      <c r="T624" s="58">
        <v>0</v>
      </c>
      <c r="U624" s="58">
        <v>0</v>
      </c>
      <c r="V624" s="58">
        <v>0</v>
      </c>
      <c r="W624" s="58">
        <v>0</v>
      </c>
      <c r="X624" s="58">
        <v>0</v>
      </c>
      <c r="Y624" s="58">
        <v>0</v>
      </c>
      <c r="Z624" s="58">
        <v>0</v>
      </c>
      <c r="AA624" s="58">
        <v>0</v>
      </c>
      <c r="AB624" s="58">
        <v>0</v>
      </c>
      <c r="AC624" s="58">
        <v>0</v>
      </c>
      <c r="AD624" s="58">
        <v>0</v>
      </c>
      <c r="AE624" s="58">
        <v>0</v>
      </c>
      <c r="AF624" s="58">
        <v>0</v>
      </c>
      <c r="AG624" s="58">
        <v>0</v>
      </c>
      <c r="AH624" s="58">
        <v>0</v>
      </c>
      <c r="AI624" s="58">
        <v>0</v>
      </c>
      <c r="AJ624" s="58">
        <v>0</v>
      </c>
      <c r="AK624" s="58" t="s">
        <v>290</v>
      </c>
      <c r="AL624" s="58">
        <v>0</v>
      </c>
      <c r="AM624" s="58">
        <v>0</v>
      </c>
      <c r="AN624" s="58">
        <v>0</v>
      </c>
      <c r="AO624" s="58">
        <v>15</v>
      </c>
      <c r="AP624" s="58" t="s">
        <v>290</v>
      </c>
      <c r="AQ624" s="58">
        <v>10</v>
      </c>
      <c r="AR624" s="58" t="s">
        <v>290</v>
      </c>
      <c r="AS624" s="58">
        <v>0</v>
      </c>
      <c r="AT624" s="58">
        <v>0</v>
      </c>
      <c r="AU624" s="58">
        <v>0</v>
      </c>
      <c r="AV624" s="58">
        <v>18</v>
      </c>
      <c r="AW624" s="57"/>
    </row>
    <row r="625" spans="1:49">
      <c r="A625" s="57" t="s">
        <v>3471</v>
      </c>
      <c r="B625" s="57" t="s">
        <v>3472</v>
      </c>
      <c r="C625" s="57" t="s">
        <v>314</v>
      </c>
      <c r="D625" s="57" t="s">
        <v>538</v>
      </c>
      <c r="E625" s="57" t="s">
        <v>645</v>
      </c>
      <c r="F625" s="57" t="s">
        <v>646</v>
      </c>
      <c r="G625" s="57" t="s">
        <v>647</v>
      </c>
      <c r="H625" s="57" t="s">
        <v>288</v>
      </c>
      <c r="I625" s="57" t="s">
        <v>648</v>
      </c>
      <c r="J625" s="136">
        <v>8479457582</v>
      </c>
      <c r="K625" s="57" t="s">
        <v>182</v>
      </c>
      <c r="L625">
        <v>3</v>
      </c>
      <c r="M625">
        <v>15.5</v>
      </c>
      <c r="N625">
        <v>3.5</v>
      </c>
      <c r="O625" s="65">
        <v>22</v>
      </c>
      <c r="P625" s="58">
        <v>48</v>
      </c>
      <c r="Q625" s="58" t="s">
        <v>290</v>
      </c>
      <c r="R625" s="58" t="s">
        <v>290</v>
      </c>
      <c r="S625" s="58" t="s">
        <v>290</v>
      </c>
      <c r="T625" s="58" t="s">
        <v>290</v>
      </c>
      <c r="U625" s="58" t="s">
        <v>290</v>
      </c>
      <c r="V625" s="58" t="s">
        <v>290</v>
      </c>
      <c r="W625" s="58">
        <v>0</v>
      </c>
      <c r="X625" s="58">
        <v>0</v>
      </c>
      <c r="Y625" s="58">
        <v>0</v>
      </c>
      <c r="Z625" s="58">
        <v>0</v>
      </c>
      <c r="AA625" s="58">
        <v>0</v>
      </c>
      <c r="AB625" s="58">
        <v>0</v>
      </c>
      <c r="AC625" s="58">
        <v>0</v>
      </c>
      <c r="AD625" s="58">
        <v>0</v>
      </c>
      <c r="AE625" s="58">
        <v>0</v>
      </c>
      <c r="AF625" s="58">
        <v>0</v>
      </c>
      <c r="AG625" s="58">
        <v>0</v>
      </c>
      <c r="AH625" s="58">
        <v>0</v>
      </c>
      <c r="AI625" s="58">
        <v>0</v>
      </c>
      <c r="AJ625" s="58">
        <v>0</v>
      </c>
      <c r="AK625" s="58">
        <v>32</v>
      </c>
      <c r="AL625" s="58" t="s">
        <v>290</v>
      </c>
      <c r="AM625" s="58" t="s">
        <v>290</v>
      </c>
      <c r="AN625" s="58">
        <v>0</v>
      </c>
      <c r="AO625" s="58">
        <v>32</v>
      </c>
      <c r="AP625" s="58" t="s">
        <v>290</v>
      </c>
      <c r="AQ625" s="58">
        <v>30</v>
      </c>
      <c r="AR625" s="58">
        <v>42</v>
      </c>
      <c r="AS625" s="58">
        <v>0</v>
      </c>
      <c r="AT625" s="58">
        <v>0</v>
      </c>
      <c r="AU625" s="58">
        <v>0</v>
      </c>
      <c r="AV625" s="58">
        <v>72</v>
      </c>
      <c r="AW625" s="57"/>
    </row>
    <row r="626" spans="1:49">
      <c r="A626" s="57" t="s">
        <v>3473</v>
      </c>
      <c r="B626" s="57" t="s">
        <v>3474</v>
      </c>
      <c r="C626" s="57"/>
      <c r="D626" s="57" t="s">
        <v>551</v>
      </c>
      <c r="E626" s="57" t="s">
        <v>3475</v>
      </c>
      <c r="F626" s="57" t="s">
        <v>3476</v>
      </c>
      <c r="G626" s="57" t="s">
        <v>3460</v>
      </c>
      <c r="H626" s="57" t="s">
        <v>288</v>
      </c>
      <c r="I626" s="57" t="s">
        <v>3461</v>
      </c>
      <c r="J626" s="136">
        <v>8473625170</v>
      </c>
      <c r="K626" s="57" t="s">
        <v>182</v>
      </c>
      <c r="L626">
        <v>1</v>
      </c>
      <c r="M626">
        <v>3</v>
      </c>
      <c r="N626">
        <v>0</v>
      </c>
      <c r="O626" s="65">
        <v>4</v>
      </c>
      <c r="P626" s="58">
        <v>26</v>
      </c>
      <c r="Q626" s="58">
        <v>0</v>
      </c>
      <c r="R626" s="58">
        <v>0</v>
      </c>
      <c r="S626" s="58">
        <v>0</v>
      </c>
      <c r="T626" s="58">
        <v>0</v>
      </c>
      <c r="U626" s="58">
        <v>0</v>
      </c>
      <c r="V626" s="58">
        <v>0</v>
      </c>
      <c r="W626" s="58">
        <v>0</v>
      </c>
      <c r="X626" s="58">
        <v>0</v>
      </c>
      <c r="Y626" s="58">
        <v>0</v>
      </c>
      <c r="Z626" s="58">
        <v>0</v>
      </c>
      <c r="AA626" s="58">
        <v>0</v>
      </c>
      <c r="AB626" s="58">
        <v>0</v>
      </c>
      <c r="AC626" s="58">
        <v>0</v>
      </c>
      <c r="AD626" s="58">
        <v>0</v>
      </c>
      <c r="AE626" s="58">
        <v>0</v>
      </c>
      <c r="AF626" s="58">
        <v>0</v>
      </c>
      <c r="AG626" s="58">
        <v>0</v>
      </c>
      <c r="AH626" s="58">
        <v>0</v>
      </c>
      <c r="AI626" s="58">
        <v>0</v>
      </c>
      <c r="AJ626" s="58">
        <v>15</v>
      </c>
      <c r="AK626" s="58">
        <v>0</v>
      </c>
      <c r="AL626" s="58" t="s">
        <v>290</v>
      </c>
      <c r="AM626" s="58" t="s">
        <v>290</v>
      </c>
      <c r="AN626" s="58">
        <v>0</v>
      </c>
      <c r="AO626" s="58" t="s">
        <v>290</v>
      </c>
      <c r="AP626" s="58">
        <v>0</v>
      </c>
      <c r="AQ626" s="58">
        <v>12</v>
      </c>
      <c r="AR626" s="58">
        <v>14</v>
      </c>
      <c r="AS626" s="58">
        <v>0</v>
      </c>
      <c r="AT626" s="58">
        <v>0</v>
      </c>
      <c r="AU626" s="58">
        <v>0</v>
      </c>
      <c r="AV626" s="58">
        <v>26</v>
      </c>
      <c r="AW626" s="57"/>
    </row>
    <row r="627" spans="1:49">
      <c r="A627" s="57" t="s">
        <v>3477</v>
      </c>
      <c r="B627" s="57" t="s">
        <v>3478</v>
      </c>
      <c r="C627" s="57" t="s">
        <v>353</v>
      </c>
      <c r="D627" s="57" t="s">
        <v>3479</v>
      </c>
      <c r="E627" s="57" t="s">
        <v>3480</v>
      </c>
      <c r="F627" s="57" t="s">
        <v>3481</v>
      </c>
      <c r="G627" s="57" t="s">
        <v>3482</v>
      </c>
      <c r="H627" s="57" t="s">
        <v>288</v>
      </c>
      <c r="I627" s="57" t="s">
        <v>3483</v>
      </c>
      <c r="J627" s="136">
        <v>8477463722</v>
      </c>
      <c r="K627" s="57" t="s">
        <v>182</v>
      </c>
      <c r="L627">
        <v>1.5</v>
      </c>
      <c r="M627">
        <v>16</v>
      </c>
      <c r="N627">
        <v>8.5</v>
      </c>
      <c r="O627" s="65">
        <v>26</v>
      </c>
      <c r="P627" s="58">
        <v>26</v>
      </c>
      <c r="Q627" s="58">
        <v>19</v>
      </c>
      <c r="R627" s="58">
        <v>18</v>
      </c>
      <c r="S627" s="58">
        <v>21</v>
      </c>
      <c r="T627" s="58">
        <v>17</v>
      </c>
      <c r="U627" s="58">
        <v>23</v>
      </c>
      <c r="V627" s="58">
        <v>19</v>
      </c>
      <c r="W627" s="58">
        <v>23</v>
      </c>
      <c r="X627" s="58">
        <v>15</v>
      </c>
      <c r="Y627" s="58">
        <v>24</v>
      </c>
      <c r="Z627" s="58">
        <v>0</v>
      </c>
      <c r="AA627" s="58">
        <v>0</v>
      </c>
      <c r="AB627" s="58">
        <v>0</v>
      </c>
      <c r="AC627" s="58">
        <v>0</v>
      </c>
      <c r="AD627" s="58">
        <v>0</v>
      </c>
      <c r="AE627" s="58">
        <v>0</v>
      </c>
      <c r="AF627" s="58">
        <v>0</v>
      </c>
      <c r="AG627" s="58">
        <v>0</v>
      </c>
      <c r="AH627" s="58">
        <v>0</v>
      </c>
      <c r="AI627" s="58">
        <v>0</v>
      </c>
      <c r="AJ627" s="58" t="s">
        <v>290</v>
      </c>
      <c r="AK627" s="58" t="s">
        <v>290</v>
      </c>
      <c r="AL627" s="58">
        <v>20</v>
      </c>
      <c r="AM627" s="58">
        <v>85</v>
      </c>
      <c r="AN627" s="58" t="s">
        <v>290</v>
      </c>
      <c r="AO627" s="58">
        <v>56</v>
      </c>
      <c r="AP627" s="58">
        <v>32</v>
      </c>
      <c r="AQ627" s="58">
        <v>93</v>
      </c>
      <c r="AR627" s="58">
        <v>112</v>
      </c>
      <c r="AS627" s="58">
        <v>0</v>
      </c>
      <c r="AT627" s="58">
        <v>0</v>
      </c>
      <c r="AU627" s="58">
        <v>60</v>
      </c>
      <c r="AV627" s="58">
        <v>205</v>
      </c>
      <c r="AW627" s="57"/>
    </row>
    <row r="628" spans="1:49">
      <c r="A628" s="57" t="s">
        <v>3484</v>
      </c>
      <c r="B628" s="57" t="s">
        <v>3485</v>
      </c>
      <c r="C628" s="57" t="s">
        <v>418</v>
      </c>
      <c r="D628" s="57" t="s">
        <v>341</v>
      </c>
      <c r="E628" s="57" t="s">
        <v>3486</v>
      </c>
      <c r="F628" s="57" t="s">
        <v>3487</v>
      </c>
      <c r="G628" s="57" t="s">
        <v>3488</v>
      </c>
      <c r="H628" s="57" t="s">
        <v>288</v>
      </c>
      <c r="I628" s="57" t="s">
        <v>3489</v>
      </c>
      <c r="J628" s="136">
        <v>8473566111</v>
      </c>
      <c r="K628" s="57" t="s">
        <v>182</v>
      </c>
      <c r="L628">
        <v>2</v>
      </c>
      <c r="M628">
        <v>17</v>
      </c>
      <c r="N628">
        <v>5</v>
      </c>
      <c r="O628" s="65">
        <v>24</v>
      </c>
      <c r="P628" s="58">
        <v>27</v>
      </c>
      <c r="Q628" s="58">
        <v>23</v>
      </c>
      <c r="R628" s="58">
        <v>24</v>
      </c>
      <c r="S628" s="58">
        <v>28</v>
      </c>
      <c r="T628" s="58">
        <v>24</v>
      </c>
      <c r="U628" s="58">
        <v>29</v>
      </c>
      <c r="V628" s="58">
        <v>25</v>
      </c>
      <c r="W628" s="58">
        <v>29</v>
      </c>
      <c r="X628" s="58">
        <v>23</v>
      </c>
      <c r="Y628" s="58">
        <v>30</v>
      </c>
      <c r="Z628" s="58">
        <v>0</v>
      </c>
      <c r="AA628" s="58">
        <v>0</v>
      </c>
      <c r="AB628" s="58">
        <v>0</v>
      </c>
      <c r="AC628" s="58">
        <v>0</v>
      </c>
      <c r="AD628" s="58">
        <v>0</v>
      </c>
      <c r="AE628" s="58">
        <v>0</v>
      </c>
      <c r="AF628" s="58">
        <v>0</v>
      </c>
      <c r="AG628" s="58">
        <v>0</v>
      </c>
      <c r="AH628" s="58">
        <v>0</v>
      </c>
      <c r="AI628" s="58">
        <v>0</v>
      </c>
      <c r="AJ628" s="58">
        <v>0</v>
      </c>
      <c r="AK628" s="58">
        <v>10</v>
      </c>
      <c r="AL628" s="58" t="s">
        <v>290</v>
      </c>
      <c r="AM628" s="58">
        <v>10</v>
      </c>
      <c r="AN628" s="58">
        <v>0</v>
      </c>
      <c r="AO628" s="58">
        <v>222</v>
      </c>
      <c r="AP628" s="58">
        <v>15</v>
      </c>
      <c r="AQ628" s="58">
        <v>128</v>
      </c>
      <c r="AR628" s="58">
        <v>134</v>
      </c>
      <c r="AS628" s="58">
        <v>0</v>
      </c>
      <c r="AT628" s="58">
        <v>0</v>
      </c>
      <c r="AU628" s="58">
        <v>12</v>
      </c>
      <c r="AV628" s="58">
        <v>262</v>
      </c>
      <c r="AW628" s="57"/>
    </row>
    <row r="629" spans="1:49">
      <c r="A629" s="57" t="s">
        <v>3490</v>
      </c>
      <c r="B629" s="57" t="s">
        <v>3491</v>
      </c>
      <c r="C629" s="57"/>
      <c r="D629" s="57" t="s">
        <v>3492</v>
      </c>
      <c r="E629" s="57" t="s">
        <v>3493</v>
      </c>
      <c r="F629" s="57" t="s">
        <v>3494</v>
      </c>
      <c r="G629" s="57" t="s">
        <v>3495</v>
      </c>
      <c r="H629" s="57" t="s">
        <v>288</v>
      </c>
      <c r="I629" s="57" t="s">
        <v>3496</v>
      </c>
      <c r="J629" s="136">
        <v>8476238320</v>
      </c>
      <c r="K629" s="57" t="s">
        <v>182</v>
      </c>
      <c r="L629">
        <v>2</v>
      </c>
      <c r="M629">
        <v>13</v>
      </c>
      <c r="N629">
        <v>6</v>
      </c>
      <c r="O629" s="65">
        <v>21</v>
      </c>
      <c r="P629" s="58">
        <v>11</v>
      </c>
      <c r="Q629" s="58">
        <v>25</v>
      </c>
      <c r="R629" s="58">
        <v>23</v>
      </c>
      <c r="S629" s="58">
        <v>17</v>
      </c>
      <c r="T629" s="58">
        <v>13</v>
      </c>
      <c r="U629" s="58">
        <v>14</v>
      </c>
      <c r="V629" s="58">
        <v>20</v>
      </c>
      <c r="W629" s="58">
        <v>22</v>
      </c>
      <c r="X629" s="58">
        <v>23</v>
      </c>
      <c r="Y629" s="58">
        <v>24</v>
      </c>
      <c r="Z629" s="58">
        <v>0</v>
      </c>
      <c r="AA629" s="58">
        <v>0</v>
      </c>
      <c r="AB629" s="58">
        <v>0</v>
      </c>
      <c r="AC629" s="58">
        <v>0</v>
      </c>
      <c r="AD629" s="58">
        <v>0</v>
      </c>
      <c r="AE629" s="58">
        <v>0</v>
      </c>
      <c r="AF629" s="58">
        <v>0</v>
      </c>
      <c r="AG629" s="58">
        <v>0</v>
      </c>
      <c r="AH629" s="58">
        <v>0</v>
      </c>
      <c r="AI629" s="58">
        <v>0</v>
      </c>
      <c r="AJ629" s="58">
        <v>0</v>
      </c>
      <c r="AK629" s="58" t="s">
        <v>290</v>
      </c>
      <c r="AL629" s="58">
        <v>11</v>
      </c>
      <c r="AM629" s="58">
        <v>143</v>
      </c>
      <c r="AN629" s="58">
        <v>0</v>
      </c>
      <c r="AO629" s="58">
        <v>14</v>
      </c>
      <c r="AP629" s="58">
        <v>19</v>
      </c>
      <c r="AQ629" s="58">
        <v>109</v>
      </c>
      <c r="AR629" s="58">
        <v>83</v>
      </c>
      <c r="AS629" s="58">
        <v>0</v>
      </c>
      <c r="AT629" s="58">
        <v>0</v>
      </c>
      <c r="AU629" s="58">
        <v>170</v>
      </c>
      <c r="AV629" s="58">
        <v>192</v>
      </c>
      <c r="AW629" s="57"/>
    </row>
    <row r="630" spans="1:49">
      <c r="A630" s="57" t="s">
        <v>3497</v>
      </c>
      <c r="B630" s="57" t="s">
        <v>3498</v>
      </c>
      <c r="C630" s="57" t="s">
        <v>283</v>
      </c>
      <c r="D630" s="57" t="s">
        <v>706</v>
      </c>
      <c r="E630" s="57" t="s">
        <v>3499</v>
      </c>
      <c r="F630" s="57" t="s">
        <v>3500</v>
      </c>
      <c r="G630" s="57" t="s">
        <v>3501</v>
      </c>
      <c r="H630" s="57" t="s">
        <v>288</v>
      </c>
      <c r="I630" s="57" t="s">
        <v>3502</v>
      </c>
      <c r="J630" s="136">
        <v>8473810311</v>
      </c>
      <c r="K630" s="57" t="s">
        <v>182</v>
      </c>
      <c r="L630">
        <v>2</v>
      </c>
      <c r="M630">
        <v>16.5</v>
      </c>
      <c r="N630">
        <v>8</v>
      </c>
      <c r="O630" s="65">
        <v>26.5</v>
      </c>
      <c r="P630" s="58">
        <v>60</v>
      </c>
      <c r="Q630" s="58">
        <v>29</v>
      </c>
      <c r="R630" s="58">
        <v>22</v>
      </c>
      <c r="S630" s="58">
        <v>32</v>
      </c>
      <c r="T630" s="58">
        <v>23</v>
      </c>
      <c r="U630" s="58">
        <v>19</v>
      </c>
      <c r="V630" s="58">
        <v>21</v>
      </c>
      <c r="W630" s="58">
        <v>19</v>
      </c>
      <c r="X630" s="58">
        <v>16</v>
      </c>
      <c r="Y630" s="58">
        <v>13</v>
      </c>
      <c r="Z630" s="58">
        <v>0</v>
      </c>
      <c r="AA630" s="58">
        <v>0</v>
      </c>
      <c r="AB630" s="58">
        <v>0</v>
      </c>
      <c r="AC630" s="58">
        <v>0</v>
      </c>
      <c r="AD630" s="58">
        <v>0</v>
      </c>
      <c r="AE630" s="58">
        <v>0</v>
      </c>
      <c r="AF630" s="58">
        <v>0</v>
      </c>
      <c r="AG630" s="58">
        <v>0</v>
      </c>
      <c r="AH630" s="58">
        <v>0</v>
      </c>
      <c r="AI630" s="58">
        <v>0</v>
      </c>
      <c r="AJ630" s="58">
        <v>0</v>
      </c>
      <c r="AK630" s="58">
        <v>10</v>
      </c>
      <c r="AL630" s="58" t="s">
        <v>290</v>
      </c>
      <c r="AM630" s="58">
        <v>19</v>
      </c>
      <c r="AN630" s="58">
        <v>0</v>
      </c>
      <c r="AO630" s="58">
        <v>201</v>
      </c>
      <c r="AP630" s="58">
        <v>18</v>
      </c>
      <c r="AQ630" s="58">
        <v>129</v>
      </c>
      <c r="AR630" s="58">
        <v>125</v>
      </c>
      <c r="AS630" s="58">
        <v>0</v>
      </c>
      <c r="AT630" s="58">
        <v>0</v>
      </c>
      <c r="AU630" s="58">
        <v>15</v>
      </c>
      <c r="AV630" s="58">
        <v>254</v>
      </c>
      <c r="AW630" s="57"/>
    </row>
    <row r="631" spans="1:49">
      <c r="A631" s="57" t="s">
        <v>3503</v>
      </c>
      <c r="B631" s="57" t="s">
        <v>3504</v>
      </c>
      <c r="C631" s="57" t="s">
        <v>314</v>
      </c>
      <c r="D631" s="57" t="s">
        <v>922</v>
      </c>
      <c r="E631" s="57" t="s">
        <v>3505</v>
      </c>
      <c r="F631" s="57" t="s">
        <v>3506</v>
      </c>
      <c r="G631" s="57" t="s">
        <v>3507</v>
      </c>
      <c r="H631" s="57" t="s">
        <v>288</v>
      </c>
      <c r="I631" s="57" t="s">
        <v>3508</v>
      </c>
      <c r="J631" s="136">
        <v>8475875541</v>
      </c>
      <c r="K631" s="57" t="s">
        <v>182</v>
      </c>
      <c r="L631">
        <v>2</v>
      </c>
      <c r="M631">
        <v>11.6</v>
      </c>
      <c r="N631">
        <v>8</v>
      </c>
      <c r="O631" s="65">
        <v>21.6</v>
      </c>
      <c r="P631" s="58">
        <v>21</v>
      </c>
      <c r="Q631" s="58">
        <v>15</v>
      </c>
      <c r="R631" s="58">
        <v>19</v>
      </c>
      <c r="S631" s="58">
        <v>22</v>
      </c>
      <c r="T631" s="58">
        <v>22</v>
      </c>
      <c r="U631" s="58">
        <v>14</v>
      </c>
      <c r="V631" s="58">
        <v>26</v>
      </c>
      <c r="W631" s="58">
        <v>27</v>
      </c>
      <c r="X631" s="58">
        <v>18</v>
      </c>
      <c r="Y631" s="58">
        <v>27</v>
      </c>
      <c r="Z631" s="58">
        <v>0</v>
      </c>
      <c r="AA631" s="58">
        <v>0</v>
      </c>
      <c r="AB631" s="58">
        <v>0</v>
      </c>
      <c r="AC631" s="58">
        <v>0</v>
      </c>
      <c r="AD631" s="58">
        <v>0</v>
      </c>
      <c r="AE631" s="58">
        <v>0</v>
      </c>
      <c r="AF631" s="58">
        <v>0</v>
      </c>
      <c r="AG631" s="58">
        <v>0</v>
      </c>
      <c r="AH631" s="58">
        <v>0</v>
      </c>
      <c r="AI631" s="58">
        <v>0</v>
      </c>
      <c r="AJ631" s="58">
        <v>14</v>
      </c>
      <c r="AK631" s="58" t="s">
        <v>290</v>
      </c>
      <c r="AL631" s="58" t="s">
        <v>290</v>
      </c>
      <c r="AM631" s="58">
        <v>66</v>
      </c>
      <c r="AN631" s="58" t="s">
        <v>290</v>
      </c>
      <c r="AO631" s="58">
        <v>112</v>
      </c>
      <c r="AP631" s="58" t="s">
        <v>290</v>
      </c>
      <c r="AQ631" s="58">
        <v>112</v>
      </c>
      <c r="AR631" s="58">
        <v>99</v>
      </c>
      <c r="AS631" s="58">
        <v>0</v>
      </c>
      <c r="AT631" s="58">
        <v>0</v>
      </c>
      <c r="AU631" s="58">
        <v>59</v>
      </c>
      <c r="AV631" s="58">
        <v>211</v>
      </c>
      <c r="AW631" s="57"/>
    </row>
    <row r="632" spans="1:49">
      <c r="A632" s="57" t="s">
        <v>3509</v>
      </c>
      <c r="B632" s="57" t="s">
        <v>3510</v>
      </c>
      <c r="C632" s="57" t="s">
        <v>283</v>
      </c>
      <c r="D632" s="57" t="s">
        <v>478</v>
      </c>
      <c r="E632" s="57" t="s">
        <v>3511</v>
      </c>
      <c r="F632" s="57" t="s">
        <v>3512</v>
      </c>
      <c r="G632" s="57" t="s">
        <v>3513</v>
      </c>
      <c r="H632" s="57" t="s">
        <v>288</v>
      </c>
      <c r="I632" s="57" t="s">
        <v>3514</v>
      </c>
      <c r="J632" s="136">
        <v>8474387921</v>
      </c>
      <c r="K632" s="57" t="s">
        <v>182</v>
      </c>
      <c r="L632">
        <v>3</v>
      </c>
      <c r="M632">
        <v>22.5</v>
      </c>
      <c r="N632">
        <v>6.5</v>
      </c>
      <c r="O632" s="65">
        <v>32</v>
      </c>
      <c r="P632" s="58">
        <v>56</v>
      </c>
      <c r="Q632" s="58">
        <v>32</v>
      </c>
      <c r="R632" s="58">
        <v>30</v>
      </c>
      <c r="S632" s="58">
        <v>35</v>
      </c>
      <c r="T632" s="58">
        <v>22</v>
      </c>
      <c r="U632" s="58">
        <v>26</v>
      </c>
      <c r="V632" s="58">
        <v>28</v>
      </c>
      <c r="W632" s="58">
        <v>26</v>
      </c>
      <c r="X632" s="58">
        <v>41</v>
      </c>
      <c r="Y632" s="58">
        <v>28</v>
      </c>
      <c r="Z632" s="58">
        <v>0</v>
      </c>
      <c r="AA632" s="58">
        <v>0</v>
      </c>
      <c r="AB632" s="58">
        <v>0</v>
      </c>
      <c r="AC632" s="58">
        <v>0</v>
      </c>
      <c r="AD632" s="58">
        <v>0</v>
      </c>
      <c r="AE632" s="58">
        <v>0</v>
      </c>
      <c r="AF632" s="58">
        <v>0</v>
      </c>
      <c r="AG632" s="58">
        <v>0</v>
      </c>
      <c r="AH632" s="58">
        <v>0</v>
      </c>
      <c r="AI632" s="58">
        <v>0</v>
      </c>
      <c r="AJ632" s="58">
        <v>0</v>
      </c>
      <c r="AK632" s="58">
        <v>20</v>
      </c>
      <c r="AL632" s="58" t="s">
        <v>290</v>
      </c>
      <c r="AM632" s="58">
        <v>27</v>
      </c>
      <c r="AN632" s="58" t="s">
        <v>290</v>
      </c>
      <c r="AO632" s="58">
        <v>243</v>
      </c>
      <c r="AP632" s="58">
        <v>28</v>
      </c>
      <c r="AQ632" s="58">
        <v>169</v>
      </c>
      <c r="AR632" s="58">
        <v>155</v>
      </c>
      <c r="AS632" s="58">
        <v>0</v>
      </c>
      <c r="AT632" s="58">
        <v>0</v>
      </c>
      <c r="AU632" s="58">
        <v>11</v>
      </c>
      <c r="AV632" s="58">
        <v>324</v>
      </c>
      <c r="AW632" s="57"/>
    </row>
    <row r="633" spans="1:49">
      <c r="A633" s="57" t="s">
        <v>3515</v>
      </c>
      <c r="B633" s="57" t="s">
        <v>3516</v>
      </c>
      <c r="C633" s="57" t="s">
        <v>283</v>
      </c>
      <c r="D633" s="57" t="s">
        <v>1275</v>
      </c>
      <c r="E633" s="57" t="s">
        <v>3410</v>
      </c>
      <c r="F633" s="57" t="s">
        <v>3517</v>
      </c>
      <c r="G633" s="57" t="s">
        <v>3518</v>
      </c>
      <c r="H633" s="57" t="s">
        <v>288</v>
      </c>
      <c r="I633" s="57" t="s">
        <v>3519</v>
      </c>
      <c r="J633" s="136">
        <v>8472238600</v>
      </c>
      <c r="K633" s="57" t="s">
        <v>182</v>
      </c>
      <c r="L633">
        <v>1</v>
      </c>
      <c r="M633">
        <v>20</v>
      </c>
      <c r="N633">
        <v>9</v>
      </c>
      <c r="O633" s="65">
        <v>30</v>
      </c>
      <c r="P633" s="58">
        <v>42</v>
      </c>
      <c r="Q633" s="58">
        <v>26</v>
      </c>
      <c r="R633" s="58">
        <v>24</v>
      </c>
      <c r="S633" s="58">
        <v>31</v>
      </c>
      <c r="T633" s="58">
        <v>35</v>
      </c>
      <c r="U633" s="58">
        <v>29</v>
      </c>
      <c r="V633" s="58">
        <v>39</v>
      </c>
      <c r="W633" s="58">
        <v>35</v>
      </c>
      <c r="X633" s="58">
        <v>29</v>
      </c>
      <c r="Y633" s="58">
        <v>41</v>
      </c>
      <c r="Z633" s="58">
        <v>0</v>
      </c>
      <c r="AA633" s="58">
        <v>0</v>
      </c>
      <c r="AB633" s="58">
        <v>0</v>
      </c>
      <c r="AC633" s="58">
        <v>0</v>
      </c>
      <c r="AD633" s="58">
        <v>0</v>
      </c>
      <c r="AE633" s="58">
        <v>0</v>
      </c>
      <c r="AF633" s="58">
        <v>0</v>
      </c>
      <c r="AG633" s="58">
        <v>0</v>
      </c>
      <c r="AH633" s="58">
        <v>0</v>
      </c>
      <c r="AI633" s="58">
        <v>0</v>
      </c>
      <c r="AJ633" s="58">
        <v>0</v>
      </c>
      <c r="AK633" s="58">
        <v>24</v>
      </c>
      <c r="AL633" s="58" t="s">
        <v>290</v>
      </c>
      <c r="AM633" s="58">
        <v>27</v>
      </c>
      <c r="AN633" s="58" t="s">
        <v>290</v>
      </c>
      <c r="AO633" s="58">
        <v>248</v>
      </c>
      <c r="AP633" s="58">
        <v>22</v>
      </c>
      <c r="AQ633" s="58">
        <v>159</v>
      </c>
      <c r="AR633" s="58">
        <v>172</v>
      </c>
      <c r="AS633" s="58">
        <v>0</v>
      </c>
      <c r="AT633" s="58">
        <v>0</v>
      </c>
      <c r="AU633" s="58">
        <v>18</v>
      </c>
      <c r="AV633" s="58">
        <v>331</v>
      </c>
      <c r="AW633" s="57"/>
    </row>
    <row r="634" spans="1:49">
      <c r="A634" s="57" t="s">
        <v>3520</v>
      </c>
      <c r="B634" s="57" t="s">
        <v>786</v>
      </c>
      <c r="C634" s="57"/>
      <c r="D634" s="57" t="s">
        <v>2610</v>
      </c>
      <c r="E634" s="57" t="s">
        <v>3521</v>
      </c>
      <c r="F634" s="57" t="s">
        <v>3522</v>
      </c>
      <c r="G634" s="57" t="s">
        <v>3460</v>
      </c>
      <c r="H634" s="57" t="s">
        <v>288</v>
      </c>
      <c r="I634" s="57" t="s">
        <v>3461</v>
      </c>
      <c r="J634" s="136">
        <v>8473620730</v>
      </c>
      <c r="K634" s="57" t="s">
        <v>182</v>
      </c>
      <c r="L634">
        <v>3</v>
      </c>
      <c r="M634">
        <v>26</v>
      </c>
      <c r="N634">
        <v>17</v>
      </c>
      <c r="O634" s="65">
        <v>46</v>
      </c>
      <c r="P634" s="58">
        <v>47</v>
      </c>
      <c r="Q634" s="58">
        <v>38</v>
      </c>
      <c r="R634" s="58">
        <v>29</v>
      </c>
      <c r="S634" s="58">
        <v>35</v>
      </c>
      <c r="T634" s="58">
        <v>41</v>
      </c>
      <c r="U634" s="58">
        <v>47</v>
      </c>
      <c r="V634" s="58">
        <v>30</v>
      </c>
      <c r="W634" s="58">
        <v>48</v>
      </c>
      <c r="X634" s="58">
        <v>45</v>
      </c>
      <c r="Y634" s="58">
        <v>45</v>
      </c>
      <c r="Z634" s="58">
        <v>0</v>
      </c>
      <c r="AA634" s="58">
        <v>0</v>
      </c>
      <c r="AB634" s="58">
        <v>0</v>
      </c>
      <c r="AC634" s="58">
        <v>0</v>
      </c>
      <c r="AD634" s="58">
        <v>0</v>
      </c>
      <c r="AE634" s="58">
        <v>0</v>
      </c>
      <c r="AF634" s="58">
        <v>0</v>
      </c>
      <c r="AG634" s="58">
        <v>0</v>
      </c>
      <c r="AH634" s="58">
        <v>0</v>
      </c>
      <c r="AI634" s="58">
        <v>0</v>
      </c>
      <c r="AJ634" s="58">
        <v>0</v>
      </c>
      <c r="AK634" s="58">
        <v>18</v>
      </c>
      <c r="AL634" s="58" t="s">
        <v>290</v>
      </c>
      <c r="AM634" s="58">
        <v>59</v>
      </c>
      <c r="AN634" s="58">
        <v>0</v>
      </c>
      <c r="AO634" s="58">
        <v>316</v>
      </c>
      <c r="AP634" s="58" t="s">
        <v>290</v>
      </c>
      <c r="AQ634" s="58">
        <v>204</v>
      </c>
      <c r="AR634" s="58">
        <v>201</v>
      </c>
      <c r="AS634" s="58">
        <v>0</v>
      </c>
      <c r="AT634" s="58">
        <v>0</v>
      </c>
      <c r="AU634" s="58">
        <v>27</v>
      </c>
      <c r="AV634" s="58">
        <v>405</v>
      </c>
      <c r="AW634" s="57"/>
    </row>
    <row r="635" spans="1:49">
      <c r="A635" s="57" t="s">
        <v>3523</v>
      </c>
      <c r="B635" s="57" t="s">
        <v>3524</v>
      </c>
      <c r="C635" s="57" t="s">
        <v>418</v>
      </c>
      <c r="D635" s="57" t="s">
        <v>3525</v>
      </c>
      <c r="E635" s="57" t="s">
        <v>3526</v>
      </c>
      <c r="F635" s="57" t="s">
        <v>3527</v>
      </c>
      <c r="G635" s="57" t="s">
        <v>3495</v>
      </c>
      <c r="H635" s="57" t="s">
        <v>288</v>
      </c>
      <c r="I635" s="57" t="s">
        <v>3496</v>
      </c>
      <c r="J635" s="136">
        <v>8476234110</v>
      </c>
      <c r="K635" s="57" t="s">
        <v>182</v>
      </c>
      <c r="L635">
        <v>1</v>
      </c>
      <c r="M635">
        <v>12</v>
      </c>
      <c r="N635">
        <v>7</v>
      </c>
      <c r="O635" s="65">
        <v>20</v>
      </c>
      <c r="P635" s="58" t="s">
        <v>290</v>
      </c>
      <c r="Q635" s="58">
        <v>16</v>
      </c>
      <c r="R635" s="58">
        <v>17</v>
      </c>
      <c r="S635" s="58">
        <v>17</v>
      </c>
      <c r="T635" s="58">
        <v>11</v>
      </c>
      <c r="U635" s="58">
        <v>14</v>
      </c>
      <c r="V635" s="58">
        <v>23</v>
      </c>
      <c r="W635" s="58">
        <v>28</v>
      </c>
      <c r="X635" s="58">
        <v>26</v>
      </c>
      <c r="Y635" s="58">
        <v>23</v>
      </c>
      <c r="Z635" s="58">
        <v>0</v>
      </c>
      <c r="AA635" s="58">
        <v>0</v>
      </c>
      <c r="AB635" s="58">
        <v>0</v>
      </c>
      <c r="AC635" s="58">
        <v>0</v>
      </c>
      <c r="AD635" s="58">
        <v>0</v>
      </c>
      <c r="AE635" s="58">
        <v>0</v>
      </c>
      <c r="AF635" s="58">
        <v>0</v>
      </c>
      <c r="AG635" s="58">
        <v>0</v>
      </c>
      <c r="AH635" s="58">
        <v>0</v>
      </c>
      <c r="AI635" s="58">
        <v>0</v>
      </c>
      <c r="AJ635" s="58" t="s">
        <v>290</v>
      </c>
      <c r="AK635" s="58" t="s">
        <v>290</v>
      </c>
      <c r="AL635" s="58">
        <v>0</v>
      </c>
      <c r="AM635" s="58">
        <v>174</v>
      </c>
      <c r="AN635" s="58">
        <v>0</v>
      </c>
      <c r="AO635" s="58">
        <v>0</v>
      </c>
      <c r="AP635" s="58" t="s">
        <v>290</v>
      </c>
      <c r="AQ635" s="58">
        <v>97</v>
      </c>
      <c r="AR635" s="58">
        <v>87</v>
      </c>
      <c r="AS635" s="58">
        <v>0</v>
      </c>
      <c r="AT635" s="58">
        <v>0</v>
      </c>
      <c r="AU635" s="58">
        <v>96</v>
      </c>
      <c r="AV635" s="58">
        <v>184</v>
      </c>
      <c r="AW635" s="57"/>
    </row>
    <row r="636" spans="1:49">
      <c r="A636" s="57" t="s">
        <v>3528</v>
      </c>
      <c r="B636" s="57" t="s">
        <v>3529</v>
      </c>
      <c r="C636" s="57" t="s">
        <v>418</v>
      </c>
      <c r="D636" s="57" t="s">
        <v>817</v>
      </c>
      <c r="E636" s="57" t="s">
        <v>3530</v>
      </c>
      <c r="F636" s="57" t="s">
        <v>3531</v>
      </c>
      <c r="G636" s="57" t="s">
        <v>3467</v>
      </c>
      <c r="H636" s="57" t="s">
        <v>288</v>
      </c>
      <c r="I636" s="57" t="s">
        <v>3468</v>
      </c>
      <c r="J636" s="136">
        <v>8478230371</v>
      </c>
      <c r="K636" s="57" t="s">
        <v>182</v>
      </c>
      <c r="L636">
        <v>6.8</v>
      </c>
      <c r="M636">
        <v>30.3</v>
      </c>
      <c r="N636">
        <v>16.3</v>
      </c>
      <c r="O636" s="65">
        <v>53.4</v>
      </c>
      <c r="P636" s="58">
        <v>86</v>
      </c>
      <c r="Q636" s="58">
        <v>39</v>
      </c>
      <c r="R636" s="58">
        <v>39</v>
      </c>
      <c r="S636" s="58">
        <v>28</v>
      </c>
      <c r="T636" s="58">
        <v>35</v>
      </c>
      <c r="U636" s="58">
        <v>24</v>
      </c>
      <c r="V636" s="58">
        <v>33</v>
      </c>
      <c r="W636" s="58">
        <v>32</v>
      </c>
      <c r="X636" s="58">
        <v>21</v>
      </c>
      <c r="Y636" s="58">
        <v>27</v>
      </c>
      <c r="Z636" s="58">
        <v>0</v>
      </c>
      <c r="AA636" s="58">
        <v>0</v>
      </c>
      <c r="AB636" s="58">
        <v>0</v>
      </c>
      <c r="AC636" s="58">
        <v>0</v>
      </c>
      <c r="AD636" s="58">
        <v>0</v>
      </c>
      <c r="AE636" s="58">
        <v>0</v>
      </c>
      <c r="AF636" s="58">
        <v>0</v>
      </c>
      <c r="AG636" s="58">
        <v>0</v>
      </c>
      <c r="AH636" s="58">
        <v>59</v>
      </c>
      <c r="AI636" s="58">
        <v>0</v>
      </c>
      <c r="AJ636" s="58" t="s">
        <v>290</v>
      </c>
      <c r="AK636" s="58">
        <v>14</v>
      </c>
      <c r="AL636" s="58" t="s">
        <v>290</v>
      </c>
      <c r="AM636" s="58">
        <v>0</v>
      </c>
      <c r="AN636" s="58">
        <v>0</v>
      </c>
      <c r="AO636" s="58">
        <v>371</v>
      </c>
      <c r="AP636" s="58">
        <v>26</v>
      </c>
      <c r="AQ636" s="58">
        <v>214</v>
      </c>
      <c r="AR636" s="58">
        <v>209</v>
      </c>
      <c r="AS636" s="58">
        <v>0</v>
      </c>
      <c r="AT636" s="58">
        <v>0</v>
      </c>
      <c r="AU636" s="58" t="s">
        <v>290</v>
      </c>
      <c r="AV636" s="58">
        <v>423</v>
      </c>
      <c r="AW636" s="57"/>
    </row>
    <row r="637" spans="1:49">
      <c r="A637" s="57" t="s">
        <v>3532</v>
      </c>
      <c r="B637" s="57" t="s">
        <v>2699</v>
      </c>
      <c r="C637" s="57"/>
      <c r="D637" s="57" t="s">
        <v>390</v>
      </c>
      <c r="E637" s="57" t="s">
        <v>3533</v>
      </c>
      <c r="F637" s="57" t="s">
        <v>3534</v>
      </c>
      <c r="G637" s="57" t="s">
        <v>716</v>
      </c>
      <c r="H637" s="57" t="s">
        <v>288</v>
      </c>
      <c r="I637" s="57" t="s">
        <v>717</v>
      </c>
      <c r="J637" s="136">
        <v>8474596270</v>
      </c>
      <c r="K637" s="57" t="s">
        <v>182</v>
      </c>
      <c r="L637">
        <v>3.5</v>
      </c>
      <c r="M637">
        <v>16.8</v>
      </c>
      <c r="N637">
        <v>4.5999999999999996</v>
      </c>
      <c r="O637" s="65">
        <v>24.9</v>
      </c>
      <c r="P637" s="58">
        <v>34</v>
      </c>
      <c r="Q637" s="58">
        <v>12</v>
      </c>
      <c r="R637" s="58">
        <v>19</v>
      </c>
      <c r="S637" s="58">
        <v>28</v>
      </c>
      <c r="T637" s="58">
        <v>28</v>
      </c>
      <c r="U637" s="58">
        <v>21</v>
      </c>
      <c r="V637" s="58">
        <v>15</v>
      </c>
      <c r="W637" s="58">
        <v>22</v>
      </c>
      <c r="X637" s="58">
        <v>26</v>
      </c>
      <c r="Y637" s="58">
        <v>16</v>
      </c>
      <c r="Z637" s="58">
        <v>0</v>
      </c>
      <c r="AA637" s="58">
        <v>0</v>
      </c>
      <c r="AB637" s="58">
        <v>0</v>
      </c>
      <c r="AC637" s="58">
        <v>0</v>
      </c>
      <c r="AD637" s="58">
        <v>0</v>
      </c>
      <c r="AE637" s="58">
        <v>0</v>
      </c>
      <c r="AF637" s="58">
        <v>0</v>
      </c>
      <c r="AG637" s="58">
        <v>0</v>
      </c>
      <c r="AH637" s="58">
        <v>25</v>
      </c>
      <c r="AI637" s="58">
        <v>0</v>
      </c>
      <c r="AJ637" s="58">
        <v>0</v>
      </c>
      <c r="AK637" s="58">
        <v>48</v>
      </c>
      <c r="AL637" s="58" t="s">
        <v>290</v>
      </c>
      <c r="AM637" s="58" t="s">
        <v>290</v>
      </c>
      <c r="AN637" s="58" t="s">
        <v>290</v>
      </c>
      <c r="AO637" s="58">
        <v>158</v>
      </c>
      <c r="AP637" s="58">
        <v>35</v>
      </c>
      <c r="AQ637" s="58">
        <v>136</v>
      </c>
      <c r="AR637" s="58">
        <v>110</v>
      </c>
      <c r="AS637" s="58">
        <v>0</v>
      </c>
      <c r="AT637" s="58">
        <v>0</v>
      </c>
      <c r="AU637" s="58">
        <v>0</v>
      </c>
      <c r="AV637" s="58">
        <v>246</v>
      </c>
      <c r="AW637" s="57"/>
    </row>
    <row r="638" spans="1:49">
      <c r="A638" s="57" t="s">
        <v>3535</v>
      </c>
      <c r="B638" s="57" t="s">
        <v>3536</v>
      </c>
      <c r="C638" s="57" t="s">
        <v>283</v>
      </c>
      <c r="D638" s="57" t="s">
        <v>478</v>
      </c>
      <c r="E638" s="57" t="s">
        <v>3537</v>
      </c>
      <c r="F638" s="57" t="s">
        <v>3538</v>
      </c>
      <c r="G638" s="57" t="s">
        <v>3539</v>
      </c>
      <c r="H638" s="57" t="s">
        <v>288</v>
      </c>
      <c r="I638" s="57" t="s">
        <v>3540</v>
      </c>
      <c r="J638" s="136">
        <v>8476238446</v>
      </c>
      <c r="K638" s="57" t="s">
        <v>182</v>
      </c>
      <c r="L638">
        <v>3</v>
      </c>
      <c r="M638">
        <v>36</v>
      </c>
      <c r="N638">
        <v>5</v>
      </c>
      <c r="O638" s="65">
        <v>44</v>
      </c>
      <c r="P638" s="58">
        <v>40</v>
      </c>
      <c r="Q638" s="58">
        <v>34</v>
      </c>
      <c r="R638" s="58">
        <v>39</v>
      </c>
      <c r="S638" s="58">
        <v>30</v>
      </c>
      <c r="T638" s="58">
        <v>27</v>
      </c>
      <c r="U638" s="58">
        <v>41</v>
      </c>
      <c r="V638" s="58">
        <v>39</v>
      </c>
      <c r="W638" s="58">
        <v>53</v>
      </c>
      <c r="X638" s="58">
        <v>46</v>
      </c>
      <c r="Y638" s="58">
        <v>41</v>
      </c>
      <c r="Z638" s="58">
        <v>0</v>
      </c>
      <c r="AA638" s="58">
        <v>0</v>
      </c>
      <c r="AB638" s="58">
        <v>0</v>
      </c>
      <c r="AC638" s="58">
        <v>0</v>
      </c>
      <c r="AD638" s="58">
        <v>0</v>
      </c>
      <c r="AE638" s="58">
        <v>0</v>
      </c>
      <c r="AF638" s="58">
        <v>0</v>
      </c>
      <c r="AG638" s="58">
        <v>0</v>
      </c>
      <c r="AH638" s="58">
        <v>0</v>
      </c>
      <c r="AI638" s="58">
        <v>0</v>
      </c>
      <c r="AJ638" s="58" t="s">
        <v>290</v>
      </c>
      <c r="AK638" s="58">
        <v>20</v>
      </c>
      <c r="AL638" s="58">
        <v>13</v>
      </c>
      <c r="AM638" s="58">
        <v>118</v>
      </c>
      <c r="AN638" s="58" t="s">
        <v>290</v>
      </c>
      <c r="AO638" s="58">
        <v>207</v>
      </c>
      <c r="AP638" s="58">
        <v>28</v>
      </c>
      <c r="AQ638" s="58">
        <v>190</v>
      </c>
      <c r="AR638" s="58">
        <v>200</v>
      </c>
      <c r="AS638" s="58">
        <v>0</v>
      </c>
      <c r="AT638" s="58">
        <v>0</v>
      </c>
      <c r="AU638" s="58">
        <v>24</v>
      </c>
      <c r="AV638" s="58">
        <v>390</v>
      </c>
      <c r="AW638" s="57"/>
    </row>
    <row r="639" spans="1:49">
      <c r="A639" s="57" t="s">
        <v>3541</v>
      </c>
      <c r="B639" s="57" t="s">
        <v>3542</v>
      </c>
      <c r="C639" s="57" t="s">
        <v>353</v>
      </c>
      <c r="D639" s="57" t="s">
        <v>3543</v>
      </c>
      <c r="E639" s="57" t="s">
        <v>3544</v>
      </c>
      <c r="F639" s="57" t="s">
        <v>3545</v>
      </c>
      <c r="G639" s="57" t="s">
        <v>3546</v>
      </c>
      <c r="H639" s="57" t="s">
        <v>288</v>
      </c>
      <c r="I639" s="57" t="s">
        <v>3547</v>
      </c>
      <c r="J639" s="136">
        <v>8476237773</v>
      </c>
      <c r="K639" s="57" t="s">
        <v>182</v>
      </c>
      <c r="L639">
        <v>0.5</v>
      </c>
      <c r="M639">
        <v>6.5</v>
      </c>
      <c r="N639">
        <v>4.2</v>
      </c>
      <c r="O639" s="65">
        <v>11.2</v>
      </c>
      <c r="P639" s="58" t="s">
        <v>290</v>
      </c>
      <c r="Q639" s="58">
        <v>11</v>
      </c>
      <c r="R639" s="58">
        <v>10</v>
      </c>
      <c r="S639" s="58" t="s">
        <v>290</v>
      </c>
      <c r="T639" s="58" t="s">
        <v>290</v>
      </c>
      <c r="U639" s="58" t="s">
        <v>290</v>
      </c>
      <c r="V639" s="58" t="s">
        <v>290</v>
      </c>
      <c r="W639" s="58" t="s">
        <v>290</v>
      </c>
      <c r="X639" s="58">
        <v>10</v>
      </c>
      <c r="Y639" s="58" t="s">
        <v>290</v>
      </c>
      <c r="Z639" s="58">
        <v>0</v>
      </c>
      <c r="AA639" s="58">
        <v>0</v>
      </c>
      <c r="AB639" s="58">
        <v>0</v>
      </c>
      <c r="AC639" s="58">
        <v>0</v>
      </c>
      <c r="AD639" s="58">
        <v>0</v>
      </c>
      <c r="AE639" s="58">
        <v>0</v>
      </c>
      <c r="AF639" s="58">
        <v>0</v>
      </c>
      <c r="AG639" s="58">
        <v>0</v>
      </c>
      <c r="AH639" s="58">
        <v>0</v>
      </c>
      <c r="AI639" s="58">
        <v>0</v>
      </c>
      <c r="AJ639" s="58" t="s">
        <v>290</v>
      </c>
      <c r="AK639" s="58" t="s">
        <v>290</v>
      </c>
      <c r="AL639" s="58">
        <v>15</v>
      </c>
      <c r="AM639" s="58">
        <v>45</v>
      </c>
      <c r="AN639" s="58">
        <v>0</v>
      </c>
      <c r="AO639" s="58" t="s">
        <v>290</v>
      </c>
      <c r="AP639" s="58" t="s">
        <v>290</v>
      </c>
      <c r="AQ639" s="58">
        <v>33</v>
      </c>
      <c r="AR639" s="58">
        <v>44</v>
      </c>
      <c r="AS639" s="58">
        <v>0</v>
      </c>
      <c r="AT639" s="58">
        <v>0</v>
      </c>
      <c r="AU639" s="58">
        <v>68</v>
      </c>
      <c r="AV639" s="58">
        <v>77</v>
      </c>
      <c r="AW639" s="57"/>
    </row>
    <row r="640" spans="1:49">
      <c r="A640" s="57" t="s">
        <v>3548</v>
      </c>
      <c r="B640" s="57" t="s">
        <v>3549</v>
      </c>
      <c r="C640" s="57" t="s">
        <v>518</v>
      </c>
      <c r="D640" s="57" t="s">
        <v>3550</v>
      </c>
      <c r="E640" s="57" t="s">
        <v>3551</v>
      </c>
      <c r="F640" s="57" t="s">
        <v>3552</v>
      </c>
      <c r="G640" s="57" t="s">
        <v>3553</v>
      </c>
      <c r="H640" s="57" t="s">
        <v>288</v>
      </c>
      <c r="I640" s="57" t="s">
        <v>3483</v>
      </c>
      <c r="J640" s="136">
        <v>8478725922</v>
      </c>
      <c r="K640" s="57" t="s">
        <v>182</v>
      </c>
      <c r="L640">
        <v>1</v>
      </c>
      <c r="M640">
        <v>4</v>
      </c>
      <c r="N640">
        <v>1</v>
      </c>
      <c r="O640" s="65">
        <v>6</v>
      </c>
      <c r="P640" s="58" t="s">
        <v>290</v>
      </c>
      <c r="Q640" s="58" t="s">
        <v>290</v>
      </c>
      <c r="R640" s="58" t="s">
        <v>290</v>
      </c>
      <c r="S640" s="58" t="s">
        <v>290</v>
      </c>
      <c r="T640" s="58" t="s">
        <v>290</v>
      </c>
      <c r="U640" s="58" t="s">
        <v>290</v>
      </c>
      <c r="V640" s="58" t="s">
        <v>290</v>
      </c>
      <c r="W640" s="58" t="s">
        <v>290</v>
      </c>
      <c r="X640" s="58" t="s">
        <v>290</v>
      </c>
      <c r="Y640" s="58" t="s">
        <v>290</v>
      </c>
      <c r="Z640" s="58">
        <v>0</v>
      </c>
      <c r="AA640" s="58">
        <v>0</v>
      </c>
      <c r="AB640" s="58">
        <v>0</v>
      </c>
      <c r="AC640" s="58">
        <v>0</v>
      </c>
      <c r="AD640" s="58">
        <v>0</v>
      </c>
      <c r="AE640" s="58">
        <v>0</v>
      </c>
      <c r="AF640" s="58">
        <v>0</v>
      </c>
      <c r="AG640" s="58">
        <v>0</v>
      </c>
      <c r="AH640" s="58">
        <v>0</v>
      </c>
      <c r="AI640" s="58">
        <v>0</v>
      </c>
      <c r="AJ640" s="58">
        <v>0</v>
      </c>
      <c r="AK640" s="58">
        <v>0</v>
      </c>
      <c r="AL640" s="58" t="s">
        <v>290</v>
      </c>
      <c r="AM640" s="58" t="s">
        <v>290</v>
      </c>
      <c r="AN640" s="58">
        <v>0</v>
      </c>
      <c r="AO640" s="58">
        <v>26</v>
      </c>
      <c r="AP640" s="58" t="s">
        <v>290</v>
      </c>
      <c r="AQ640" s="58">
        <v>22</v>
      </c>
      <c r="AR640" s="58">
        <v>25</v>
      </c>
      <c r="AS640" s="58">
        <v>0</v>
      </c>
      <c r="AT640" s="58">
        <v>0</v>
      </c>
      <c r="AU640" s="58">
        <v>35</v>
      </c>
      <c r="AV640" s="58">
        <v>47</v>
      </c>
      <c r="AW640" s="57" t="s">
        <v>1974</v>
      </c>
    </row>
    <row r="641" spans="1:49">
      <c r="A641" s="57" t="s">
        <v>3554</v>
      </c>
      <c r="B641" s="57" t="s">
        <v>3555</v>
      </c>
      <c r="C641" s="57" t="s">
        <v>314</v>
      </c>
      <c r="D641" s="57" t="s">
        <v>3556</v>
      </c>
      <c r="E641" s="57" t="s">
        <v>3557</v>
      </c>
      <c r="F641" s="57" t="s">
        <v>3558</v>
      </c>
      <c r="G641" s="57" t="s">
        <v>3559</v>
      </c>
      <c r="H641" s="57" t="s">
        <v>288</v>
      </c>
      <c r="I641" s="57" t="s">
        <v>3560</v>
      </c>
      <c r="J641" s="136">
        <v>8473951660</v>
      </c>
      <c r="K641" s="57" t="s">
        <v>182</v>
      </c>
      <c r="L641">
        <v>1</v>
      </c>
      <c r="M641">
        <v>8</v>
      </c>
      <c r="N641">
        <v>0.5</v>
      </c>
      <c r="O641" s="65">
        <v>9.5</v>
      </c>
      <c r="P641" s="58">
        <v>27</v>
      </c>
      <c r="Q641" s="58" t="s">
        <v>290</v>
      </c>
      <c r="R641" s="58" t="s">
        <v>290</v>
      </c>
      <c r="S641" s="58" t="s">
        <v>290</v>
      </c>
      <c r="T641" s="58" t="s">
        <v>290</v>
      </c>
      <c r="U641" s="58" t="s">
        <v>290</v>
      </c>
      <c r="V641" s="58" t="s">
        <v>290</v>
      </c>
      <c r="W641" s="58" t="s">
        <v>290</v>
      </c>
      <c r="X641" s="58" t="s">
        <v>290</v>
      </c>
      <c r="Y641" s="58">
        <v>11</v>
      </c>
      <c r="Z641" s="58">
        <v>0</v>
      </c>
      <c r="AA641" s="58">
        <v>0</v>
      </c>
      <c r="AB641" s="58">
        <v>0</v>
      </c>
      <c r="AC641" s="58">
        <v>0</v>
      </c>
      <c r="AD641" s="58">
        <v>0</v>
      </c>
      <c r="AE641" s="58">
        <v>0</v>
      </c>
      <c r="AF641" s="58">
        <v>0</v>
      </c>
      <c r="AG641" s="58">
        <v>0</v>
      </c>
      <c r="AH641" s="58">
        <v>0</v>
      </c>
      <c r="AI641" s="58">
        <v>0</v>
      </c>
      <c r="AJ641" s="58">
        <v>0</v>
      </c>
      <c r="AK641" s="58">
        <v>0</v>
      </c>
      <c r="AL641" s="58">
        <v>0</v>
      </c>
      <c r="AM641" s="58" t="s">
        <v>290</v>
      </c>
      <c r="AN641" s="58">
        <v>0</v>
      </c>
      <c r="AO641" s="58">
        <v>71</v>
      </c>
      <c r="AP641" s="58" t="s">
        <v>290</v>
      </c>
      <c r="AQ641" s="58">
        <v>39</v>
      </c>
      <c r="AR641" s="58">
        <v>38</v>
      </c>
      <c r="AS641" s="58">
        <v>0</v>
      </c>
      <c r="AT641" s="58">
        <v>0</v>
      </c>
      <c r="AU641" s="58" t="s">
        <v>290</v>
      </c>
      <c r="AV641" s="58">
        <v>77</v>
      </c>
      <c r="AW641" s="57"/>
    </row>
    <row r="642" spans="1:49">
      <c r="A642" s="57" t="s">
        <v>3561</v>
      </c>
      <c r="B642" s="57" t="s">
        <v>3562</v>
      </c>
      <c r="C642" s="57" t="s">
        <v>314</v>
      </c>
      <c r="D642" s="57" t="s">
        <v>390</v>
      </c>
      <c r="E642" s="57" t="s">
        <v>3563</v>
      </c>
      <c r="F642" s="57" t="s">
        <v>3564</v>
      </c>
      <c r="G642" s="57" t="s">
        <v>3467</v>
      </c>
      <c r="H642" s="57" t="s">
        <v>288</v>
      </c>
      <c r="I642" s="57" t="s">
        <v>3468</v>
      </c>
      <c r="J642" s="136">
        <v>8472342350</v>
      </c>
      <c r="K642" s="57" t="s">
        <v>182</v>
      </c>
      <c r="L642">
        <v>15.8</v>
      </c>
      <c r="M642">
        <v>53.6</v>
      </c>
      <c r="N642">
        <v>18.100000000000001</v>
      </c>
      <c r="O642" s="65">
        <v>87.5</v>
      </c>
      <c r="P642" s="58">
        <v>44</v>
      </c>
      <c r="Q642" s="58">
        <v>21</v>
      </c>
      <c r="R642" s="58">
        <v>29</v>
      </c>
      <c r="S642" s="58">
        <v>29</v>
      </c>
      <c r="T642" s="58">
        <v>39</v>
      </c>
      <c r="U642" s="58">
        <v>31</v>
      </c>
      <c r="V642" s="58">
        <v>50</v>
      </c>
      <c r="W642" s="58">
        <v>46</v>
      </c>
      <c r="X642" s="58">
        <v>50</v>
      </c>
      <c r="Y642" s="58">
        <v>51</v>
      </c>
      <c r="Z642" s="58">
        <v>0</v>
      </c>
      <c r="AA642" s="58">
        <v>0</v>
      </c>
      <c r="AB642" s="58">
        <v>0</v>
      </c>
      <c r="AC642" s="58">
        <v>0</v>
      </c>
      <c r="AD642" s="58">
        <v>0</v>
      </c>
      <c r="AE642" s="58">
        <v>0</v>
      </c>
      <c r="AF642" s="58">
        <v>0</v>
      </c>
      <c r="AG642" s="58">
        <v>0</v>
      </c>
      <c r="AH642" s="58">
        <v>0</v>
      </c>
      <c r="AI642" s="58">
        <v>0</v>
      </c>
      <c r="AJ642" s="58">
        <v>0</v>
      </c>
      <c r="AK642" s="58">
        <v>20</v>
      </c>
      <c r="AL642" s="58" t="s">
        <v>290</v>
      </c>
      <c r="AM642" s="58" t="s">
        <v>290</v>
      </c>
      <c r="AN642" s="58">
        <v>0</v>
      </c>
      <c r="AO642" s="58">
        <v>319</v>
      </c>
      <c r="AP642" s="58">
        <v>37</v>
      </c>
      <c r="AQ642" s="58">
        <v>194</v>
      </c>
      <c r="AR642" s="58">
        <v>196</v>
      </c>
      <c r="AS642" s="58">
        <v>0</v>
      </c>
      <c r="AT642" s="58">
        <v>0</v>
      </c>
      <c r="AU642" s="58">
        <v>0</v>
      </c>
      <c r="AV642" s="58">
        <v>390</v>
      </c>
      <c r="AW642" s="57"/>
    </row>
    <row r="643" spans="1:49">
      <c r="A643" s="57" t="s">
        <v>3565</v>
      </c>
      <c r="B643" s="57" t="s">
        <v>3566</v>
      </c>
      <c r="C643" s="57"/>
      <c r="D643" s="57" t="s">
        <v>3567</v>
      </c>
      <c r="E643" s="57" t="s">
        <v>3568</v>
      </c>
      <c r="F643" s="57" t="s">
        <v>3569</v>
      </c>
      <c r="G643" s="57" t="s">
        <v>3467</v>
      </c>
      <c r="H643" s="57" t="s">
        <v>288</v>
      </c>
      <c r="I643" s="57" t="s">
        <v>3468</v>
      </c>
      <c r="J643" s="136">
        <v>8472470035</v>
      </c>
      <c r="K643" s="57" t="s">
        <v>182</v>
      </c>
      <c r="L643">
        <v>2</v>
      </c>
      <c r="M643">
        <v>19</v>
      </c>
      <c r="N643">
        <v>3</v>
      </c>
      <c r="O643" s="65">
        <v>24</v>
      </c>
      <c r="P643" s="58">
        <v>23</v>
      </c>
      <c r="Q643" s="58">
        <v>15</v>
      </c>
      <c r="R643" s="58">
        <v>21</v>
      </c>
      <c r="S643" s="58">
        <v>15</v>
      </c>
      <c r="T643" s="58">
        <v>13</v>
      </c>
      <c r="U643" s="58">
        <v>16</v>
      </c>
      <c r="V643" s="58">
        <v>13</v>
      </c>
      <c r="W643" s="58">
        <v>16</v>
      </c>
      <c r="X643" s="58" t="s">
        <v>290</v>
      </c>
      <c r="Y643" s="58">
        <v>14</v>
      </c>
      <c r="Z643" s="58">
        <v>0</v>
      </c>
      <c r="AA643" s="58">
        <v>0</v>
      </c>
      <c r="AB643" s="58">
        <v>0</v>
      </c>
      <c r="AC643" s="58">
        <v>0</v>
      </c>
      <c r="AD643" s="58">
        <v>0</v>
      </c>
      <c r="AE643" s="58">
        <v>0</v>
      </c>
      <c r="AF643" s="58">
        <v>0</v>
      </c>
      <c r="AG643" s="58">
        <v>0</v>
      </c>
      <c r="AH643" s="58">
        <v>0</v>
      </c>
      <c r="AI643" s="58">
        <v>0</v>
      </c>
      <c r="AJ643" s="58">
        <v>0</v>
      </c>
      <c r="AK643" s="58">
        <v>10</v>
      </c>
      <c r="AL643" s="58" t="s">
        <v>290</v>
      </c>
      <c r="AM643" s="58" t="s">
        <v>290</v>
      </c>
      <c r="AN643" s="58" t="s">
        <v>290</v>
      </c>
      <c r="AO643" s="58">
        <v>89</v>
      </c>
      <c r="AP643" s="58">
        <v>31</v>
      </c>
      <c r="AQ643" s="58">
        <v>83</v>
      </c>
      <c r="AR643" s="58">
        <v>69</v>
      </c>
      <c r="AS643" s="58">
        <v>0</v>
      </c>
      <c r="AT643" s="58">
        <v>0</v>
      </c>
      <c r="AU643" s="58">
        <v>0</v>
      </c>
      <c r="AV643" s="58">
        <v>152</v>
      </c>
      <c r="AW643" s="57"/>
    </row>
    <row r="644" spans="1:49">
      <c r="A644" s="57" t="s">
        <v>3570</v>
      </c>
      <c r="B644" s="57" t="s">
        <v>3571</v>
      </c>
      <c r="C644" s="57" t="s">
        <v>418</v>
      </c>
      <c r="D644" s="57" t="s">
        <v>934</v>
      </c>
      <c r="E644" s="57" t="s">
        <v>2016</v>
      </c>
      <c r="F644" s="57" t="s">
        <v>3572</v>
      </c>
      <c r="G644" s="57" t="s">
        <v>3518</v>
      </c>
      <c r="H644" s="57" t="s">
        <v>288</v>
      </c>
      <c r="I644" s="57" t="s">
        <v>3519</v>
      </c>
      <c r="J644" s="136">
        <v>8475486209</v>
      </c>
      <c r="K644" s="57" t="s">
        <v>182</v>
      </c>
      <c r="L644">
        <v>3</v>
      </c>
      <c r="M644">
        <v>18.600000000000001</v>
      </c>
      <c r="N644">
        <v>9.3000000000000007</v>
      </c>
      <c r="O644" s="65">
        <v>30.9</v>
      </c>
      <c r="P644" s="58">
        <v>0</v>
      </c>
      <c r="Q644" s="58">
        <v>18</v>
      </c>
      <c r="R644" s="58">
        <v>23</v>
      </c>
      <c r="S644" s="58">
        <v>16</v>
      </c>
      <c r="T644" s="58">
        <v>15</v>
      </c>
      <c r="U644" s="58">
        <v>17</v>
      </c>
      <c r="V644" s="58">
        <v>15</v>
      </c>
      <c r="W644" s="58">
        <v>15</v>
      </c>
      <c r="X644" s="58">
        <v>13</v>
      </c>
      <c r="Y644" s="58">
        <v>13</v>
      </c>
      <c r="Z644" s="58">
        <v>10</v>
      </c>
      <c r="AA644" s="58">
        <v>10</v>
      </c>
      <c r="AB644" s="58">
        <v>10</v>
      </c>
      <c r="AC644" s="58" t="s">
        <v>290</v>
      </c>
      <c r="AD644" s="58">
        <v>0</v>
      </c>
      <c r="AE644" s="58">
        <v>0</v>
      </c>
      <c r="AF644" s="58">
        <v>0</v>
      </c>
      <c r="AG644" s="58">
        <v>28</v>
      </c>
      <c r="AH644" s="58">
        <v>25</v>
      </c>
      <c r="AI644" s="58">
        <v>11</v>
      </c>
      <c r="AJ644" s="58">
        <v>0</v>
      </c>
      <c r="AK644" s="58">
        <v>18</v>
      </c>
      <c r="AL644" s="58">
        <v>14</v>
      </c>
      <c r="AM644" s="58">
        <v>28</v>
      </c>
      <c r="AN644" s="58">
        <v>0</v>
      </c>
      <c r="AO644" s="58">
        <v>177</v>
      </c>
      <c r="AP644" s="58">
        <v>11</v>
      </c>
      <c r="AQ644" s="58">
        <v>128</v>
      </c>
      <c r="AR644" s="58">
        <v>120</v>
      </c>
      <c r="AS644" s="58" t="s">
        <v>290</v>
      </c>
      <c r="AT644" s="58" t="s">
        <v>290</v>
      </c>
      <c r="AU644" s="58">
        <v>30</v>
      </c>
      <c r="AV644" s="58">
        <v>248</v>
      </c>
      <c r="AW644" s="57"/>
    </row>
    <row r="645" spans="1:49">
      <c r="A645" s="57" t="s">
        <v>3573</v>
      </c>
      <c r="B645" s="57" t="s">
        <v>1061</v>
      </c>
      <c r="C645" s="57"/>
      <c r="D645" s="57" t="s">
        <v>1358</v>
      </c>
      <c r="E645" s="57" t="s">
        <v>3574</v>
      </c>
      <c r="F645" s="57" t="s">
        <v>3575</v>
      </c>
      <c r="G645" s="57" t="s">
        <v>3460</v>
      </c>
      <c r="H645" s="57" t="s">
        <v>288</v>
      </c>
      <c r="I645" s="57" t="s">
        <v>3461</v>
      </c>
      <c r="J645" s="136">
        <v>8473671441</v>
      </c>
      <c r="K645" s="57" t="s">
        <v>182</v>
      </c>
      <c r="L645">
        <v>2.5</v>
      </c>
      <c r="M645">
        <v>7</v>
      </c>
      <c r="N645">
        <v>0.7</v>
      </c>
      <c r="O645" s="65">
        <v>10.199999999999999</v>
      </c>
      <c r="P645" s="58">
        <v>22</v>
      </c>
      <c r="Q645" s="58" t="s">
        <v>290</v>
      </c>
      <c r="R645" s="58">
        <v>11</v>
      </c>
      <c r="S645" s="58">
        <v>14</v>
      </c>
      <c r="T645" s="58" t="s">
        <v>290</v>
      </c>
      <c r="U645" s="58" t="s">
        <v>290</v>
      </c>
      <c r="V645" s="58">
        <v>11</v>
      </c>
      <c r="W645" s="58" t="s">
        <v>290</v>
      </c>
      <c r="X645" s="58" t="s">
        <v>290</v>
      </c>
      <c r="Y645" s="58" t="s">
        <v>290</v>
      </c>
      <c r="Z645" s="58">
        <v>0</v>
      </c>
      <c r="AA645" s="58">
        <v>0</v>
      </c>
      <c r="AB645" s="58">
        <v>0</v>
      </c>
      <c r="AC645" s="58">
        <v>0</v>
      </c>
      <c r="AD645" s="58">
        <v>0</v>
      </c>
      <c r="AE645" s="58">
        <v>0</v>
      </c>
      <c r="AF645" s="58">
        <v>0</v>
      </c>
      <c r="AG645" s="58">
        <v>0</v>
      </c>
      <c r="AH645" s="58">
        <v>0</v>
      </c>
      <c r="AI645" s="58">
        <v>0</v>
      </c>
      <c r="AJ645" s="58">
        <v>0</v>
      </c>
      <c r="AK645" s="58" t="s">
        <v>290</v>
      </c>
      <c r="AL645" s="58">
        <v>0</v>
      </c>
      <c r="AM645" s="58" t="s">
        <v>290</v>
      </c>
      <c r="AN645" s="58" t="s">
        <v>290</v>
      </c>
      <c r="AO645" s="58">
        <v>73</v>
      </c>
      <c r="AP645" s="58">
        <v>17</v>
      </c>
      <c r="AQ645" s="58">
        <v>53</v>
      </c>
      <c r="AR645" s="58">
        <v>49</v>
      </c>
      <c r="AS645" s="58">
        <v>0</v>
      </c>
      <c r="AT645" s="58">
        <v>0</v>
      </c>
      <c r="AU645" s="58">
        <v>23</v>
      </c>
      <c r="AV645" s="58">
        <v>102</v>
      </c>
      <c r="AW645" s="57"/>
    </row>
    <row r="646" spans="1:49">
      <c r="A646" s="57" t="s">
        <v>3576</v>
      </c>
      <c r="B646" s="57" t="s">
        <v>3577</v>
      </c>
      <c r="C646" s="57" t="s">
        <v>518</v>
      </c>
      <c r="D646" s="57" t="s">
        <v>981</v>
      </c>
      <c r="E646" s="57" t="s">
        <v>3578</v>
      </c>
      <c r="F646" s="57" t="s">
        <v>3579</v>
      </c>
      <c r="G646" s="57" t="s">
        <v>3495</v>
      </c>
      <c r="H646" s="57" t="s">
        <v>288</v>
      </c>
      <c r="I646" s="57" t="s">
        <v>3580</v>
      </c>
      <c r="J646" s="136">
        <v>8476237600</v>
      </c>
      <c r="K646" s="57" t="s">
        <v>182</v>
      </c>
      <c r="L646">
        <v>1.3</v>
      </c>
      <c r="M646">
        <v>13.6</v>
      </c>
      <c r="N646">
        <v>3.5</v>
      </c>
      <c r="O646" s="65">
        <v>18.399999999999999</v>
      </c>
      <c r="P646" s="58">
        <v>14</v>
      </c>
      <c r="Q646" s="58" t="s">
        <v>290</v>
      </c>
      <c r="R646" s="58">
        <v>17</v>
      </c>
      <c r="S646" s="58">
        <v>12</v>
      </c>
      <c r="T646" s="58" t="s">
        <v>290</v>
      </c>
      <c r="U646" s="58">
        <v>10</v>
      </c>
      <c r="V646" s="58" t="s">
        <v>290</v>
      </c>
      <c r="W646" s="58" t="s">
        <v>290</v>
      </c>
      <c r="X646" s="58">
        <v>14</v>
      </c>
      <c r="Y646" s="58" t="s">
        <v>290</v>
      </c>
      <c r="Z646" s="58">
        <v>11</v>
      </c>
      <c r="AA646" s="58" t="s">
        <v>290</v>
      </c>
      <c r="AB646" s="58" t="s">
        <v>290</v>
      </c>
      <c r="AC646" s="58">
        <v>13</v>
      </c>
      <c r="AD646" s="58">
        <v>0</v>
      </c>
      <c r="AE646" s="58">
        <v>0</v>
      </c>
      <c r="AF646" s="58">
        <v>0</v>
      </c>
      <c r="AG646" s="58">
        <v>0</v>
      </c>
      <c r="AH646" s="58">
        <v>0</v>
      </c>
      <c r="AI646" s="58">
        <v>0</v>
      </c>
      <c r="AJ646" s="58">
        <v>0</v>
      </c>
      <c r="AK646" s="58">
        <v>10</v>
      </c>
      <c r="AL646" s="58">
        <v>51</v>
      </c>
      <c r="AM646" s="58">
        <v>45</v>
      </c>
      <c r="AN646" s="58">
        <v>0</v>
      </c>
      <c r="AO646" s="58">
        <v>23</v>
      </c>
      <c r="AP646" s="58">
        <v>20</v>
      </c>
      <c r="AQ646" s="58">
        <v>64</v>
      </c>
      <c r="AR646" s="58">
        <v>85</v>
      </c>
      <c r="AS646" s="58" t="s">
        <v>290</v>
      </c>
      <c r="AT646" s="58" t="s">
        <v>290</v>
      </c>
      <c r="AU646" s="58">
        <v>50</v>
      </c>
      <c r="AV646" s="58">
        <v>149</v>
      </c>
      <c r="AW646" s="57"/>
    </row>
    <row r="647" spans="1:49">
      <c r="A647" s="57" t="s">
        <v>3581</v>
      </c>
      <c r="B647" s="57" t="s">
        <v>3582</v>
      </c>
      <c r="C647" s="57" t="s">
        <v>283</v>
      </c>
      <c r="D647" s="57" t="s">
        <v>3583</v>
      </c>
      <c r="E647" s="57" t="s">
        <v>1541</v>
      </c>
      <c r="F647" s="57" t="s">
        <v>3584</v>
      </c>
      <c r="G647" s="57" t="s">
        <v>3495</v>
      </c>
      <c r="H647" s="57" t="s">
        <v>288</v>
      </c>
      <c r="I647" s="57" t="s">
        <v>3580</v>
      </c>
      <c r="J647" s="136">
        <v>8472638147</v>
      </c>
      <c r="K647" s="57" t="s">
        <v>182</v>
      </c>
      <c r="L647">
        <v>3</v>
      </c>
      <c r="M647">
        <v>4</v>
      </c>
      <c r="N647">
        <v>1</v>
      </c>
      <c r="O647" s="65">
        <v>8</v>
      </c>
      <c r="P647" s="58" t="s">
        <v>290</v>
      </c>
      <c r="Q647" s="58" t="s">
        <v>290</v>
      </c>
      <c r="R647" s="58" t="s">
        <v>290</v>
      </c>
      <c r="S647" s="58" t="s">
        <v>290</v>
      </c>
      <c r="T647" s="58" t="s">
        <v>290</v>
      </c>
      <c r="U647" s="58" t="s">
        <v>290</v>
      </c>
      <c r="V647" s="58" t="s">
        <v>290</v>
      </c>
      <c r="W647" s="58" t="s">
        <v>290</v>
      </c>
      <c r="X647" s="58">
        <v>0</v>
      </c>
      <c r="Y647" s="58">
        <v>0</v>
      </c>
      <c r="Z647" s="58">
        <v>0</v>
      </c>
      <c r="AA647" s="58">
        <v>0</v>
      </c>
      <c r="AB647" s="58">
        <v>0</v>
      </c>
      <c r="AC647" s="58">
        <v>0</v>
      </c>
      <c r="AD647" s="58">
        <v>0</v>
      </c>
      <c r="AE647" s="58">
        <v>0</v>
      </c>
      <c r="AF647" s="58">
        <v>0</v>
      </c>
      <c r="AG647" s="58">
        <v>0</v>
      </c>
      <c r="AH647" s="58">
        <v>0</v>
      </c>
      <c r="AI647" s="58">
        <v>0</v>
      </c>
      <c r="AJ647" s="58">
        <v>0</v>
      </c>
      <c r="AK647" s="58">
        <v>0</v>
      </c>
      <c r="AL647" s="58">
        <v>18</v>
      </c>
      <c r="AM647" s="58" t="s">
        <v>290</v>
      </c>
      <c r="AN647" s="58">
        <v>0</v>
      </c>
      <c r="AO647" s="58">
        <v>0</v>
      </c>
      <c r="AP647" s="58" t="s">
        <v>290</v>
      </c>
      <c r="AQ647" s="58">
        <v>28</v>
      </c>
      <c r="AR647" s="58">
        <v>0</v>
      </c>
      <c r="AS647" s="58">
        <v>0</v>
      </c>
      <c r="AT647" s="58">
        <v>0</v>
      </c>
      <c r="AU647" s="58">
        <v>0</v>
      </c>
      <c r="AV647" s="58">
        <v>28</v>
      </c>
      <c r="AW647" s="57" t="s">
        <v>2111</v>
      </c>
    </row>
    <row r="648" spans="1:49">
      <c r="A648" s="57" t="s">
        <v>3585</v>
      </c>
      <c r="B648" s="57" t="s">
        <v>3586</v>
      </c>
      <c r="C648" s="57" t="s">
        <v>314</v>
      </c>
      <c r="D648" s="57" t="s">
        <v>916</v>
      </c>
      <c r="E648" s="57" t="s">
        <v>3587</v>
      </c>
      <c r="F648" s="57" t="s">
        <v>3588</v>
      </c>
      <c r="G648" s="57" t="s">
        <v>3495</v>
      </c>
      <c r="H648" s="57" t="s">
        <v>288</v>
      </c>
      <c r="I648" s="57" t="s">
        <v>3496</v>
      </c>
      <c r="J648" s="136">
        <v>2242159400</v>
      </c>
      <c r="K648" s="57" t="s">
        <v>182</v>
      </c>
      <c r="L648">
        <v>13</v>
      </c>
      <c r="M648">
        <v>27</v>
      </c>
      <c r="N648">
        <v>40</v>
      </c>
      <c r="O648" s="65">
        <v>80</v>
      </c>
      <c r="P648" s="58">
        <v>0</v>
      </c>
      <c r="Q648" s="58">
        <v>0</v>
      </c>
      <c r="R648" s="58">
        <v>0</v>
      </c>
      <c r="S648" s="58">
        <v>0</v>
      </c>
      <c r="T648" s="58">
        <v>0</v>
      </c>
      <c r="U648" s="58">
        <v>0</v>
      </c>
      <c r="V648" s="58">
        <v>0</v>
      </c>
      <c r="W648" s="58">
        <v>0</v>
      </c>
      <c r="X648" s="58">
        <v>0</v>
      </c>
      <c r="Y648" s="58">
        <v>0</v>
      </c>
      <c r="Z648" s="58">
        <v>100</v>
      </c>
      <c r="AA648" s="58">
        <v>98</v>
      </c>
      <c r="AB648" s="58">
        <v>101</v>
      </c>
      <c r="AC648" s="58">
        <v>101</v>
      </c>
      <c r="AD648" s="58">
        <v>0</v>
      </c>
      <c r="AE648" s="58">
        <v>0</v>
      </c>
      <c r="AF648" s="58">
        <v>0</v>
      </c>
      <c r="AG648" s="58">
        <v>0</v>
      </c>
      <c r="AH648" s="58">
        <v>0</v>
      </c>
      <c r="AI648" s="58">
        <v>0</v>
      </c>
      <c r="AJ648" s="58">
        <v>0</v>
      </c>
      <c r="AK648" s="58" t="s">
        <v>290</v>
      </c>
      <c r="AL648" s="58">
        <v>12</v>
      </c>
      <c r="AM648" s="58">
        <v>382</v>
      </c>
      <c r="AN648" s="58">
        <v>0</v>
      </c>
      <c r="AO648" s="58" t="s">
        <v>290</v>
      </c>
      <c r="AP648" s="58" t="s">
        <v>290</v>
      </c>
      <c r="AQ648" s="58">
        <v>229</v>
      </c>
      <c r="AR648" s="58">
        <v>171</v>
      </c>
      <c r="AS648" s="58">
        <v>40</v>
      </c>
      <c r="AT648" s="58">
        <v>42</v>
      </c>
      <c r="AU648" s="58">
        <v>335</v>
      </c>
      <c r="AV648" s="58">
        <v>400</v>
      </c>
      <c r="AW648" s="57"/>
    </row>
    <row r="649" spans="1:49">
      <c r="A649" s="57" t="s">
        <v>3589</v>
      </c>
      <c r="B649" s="57" t="s">
        <v>3590</v>
      </c>
      <c r="C649" s="57" t="s">
        <v>314</v>
      </c>
      <c r="D649" s="57" t="s">
        <v>2594</v>
      </c>
      <c r="E649" s="57" t="s">
        <v>3591</v>
      </c>
      <c r="F649" s="57" t="s">
        <v>3592</v>
      </c>
      <c r="G649" s="57" t="s">
        <v>716</v>
      </c>
      <c r="H649" s="57" t="s">
        <v>288</v>
      </c>
      <c r="I649" s="57" t="s">
        <v>717</v>
      </c>
      <c r="J649" s="136">
        <v>7737712613</v>
      </c>
      <c r="K649" s="57" t="s">
        <v>182</v>
      </c>
      <c r="L649">
        <v>4</v>
      </c>
      <c r="M649">
        <v>7</v>
      </c>
      <c r="N649">
        <v>0</v>
      </c>
      <c r="O649" s="65">
        <v>11</v>
      </c>
      <c r="P649" s="58" t="s">
        <v>290</v>
      </c>
      <c r="Q649" s="58" t="s">
        <v>290</v>
      </c>
      <c r="R649" s="58" t="s">
        <v>290</v>
      </c>
      <c r="S649" s="58" t="s">
        <v>290</v>
      </c>
      <c r="T649" s="58" t="s">
        <v>290</v>
      </c>
      <c r="U649" s="58" t="s">
        <v>290</v>
      </c>
      <c r="V649" s="58" t="s">
        <v>290</v>
      </c>
      <c r="W649" s="58" t="s">
        <v>290</v>
      </c>
      <c r="X649" s="58" t="s">
        <v>290</v>
      </c>
      <c r="Y649" s="58">
        <v>0</v>
      </c>
      <c r="Z649" s="58">
        <v>0</v>
      </c>
      <c r="AA649" s="58">
        <v>0</v>
      </c>
      <c r="AB649" s="58">
        <v>0</v>
      </c>
      <c r="AC649" s="58">
        <v>0</v>
      </c>
      <c r="AD649" s="58">
        <v>0</v>
      </c>
      <c r="AE649" s="58">
        <v>0</v>
      </c>
      <c r="AF649" s="58">
        <v>0</v>
      </c>
      <c r="AG649" s="58">
        <v>0</v>
      </c>
      <c r="AH649" s="58">
        <v>0</v>
      </c>
      <c r="AI649" s="58">
        <v>0</v>
      </c>
      <c r="AJ649" s="58">
        <v>0</v>
      </c>
      <c r="AK649" s="58">
        <v>0</v>
      </c>
      <c r="AL649" s="58">
        <v>0</v>
      </c>
      <c r="AM649" s="58" t="s">
        <v>290</v>
      </c>
      <c r="AN649" s="58">
        <v>0</v>
      </c>
      <c r="AO649" s="58">
        <v>26</v>
      </c>
      <c r="AP649" s="58">
        <v>0</v>
      </c>
      <c r="AQ649" s="58">
        <v>18</v>
      </c>
      <c r="AR649" s="58" t="s">
        <v>290</v>
      </c>
      <c r="AS649" s="58">
        <v>0</v>
      </c>
      <c r="AT649" s="58">
        <v>0</v>
      </c>
      <c r="AU649" s="58" t="s">
        <v>290</v>
      </c>
      <c r="AV649" s="58">
        <v>27</v>
      </c>
      <c r="AW649" s="57"/>
    </row>
    <row r="650" spans="1:49">
      <c r="A650" s="57" t="s">
        <v>3593</v>
      </c>
      <c r="B650" s="57" t="s">
        <v>3594</v>
      </c>
      <c r="C650" s="57" t="s">
        <v>283</v>
      </c>
      <c r="D650" s="57" t="s">
        <v>3595</v>
      </c>
      <c r="E650" s="57" t="s">
        <v>2759</v>
      </c>
      <c r="F650" s="57" t="s">
        <v>3596</v>
      </c>
      <c r="G650" s="57" t="s">
        <v>3597</v>
      </c>
      <c r="H650" s="57" t="s">
        <v>288</v>
      </c>
      <c r="I650" s="57" t="s">
        <v>3598</v>
      </c>
      <c r="J650" s="136">
        <v>8153318047</v>
      </c>
      <c r="K650" s="57" t="s">
        <v>182</v>
      </c>
      <c r="L650">
        <v>0.5</v>
      </c>
      <c r="M650">
        <v>5</v>
      </c>
      <c r="N650">
        <v>0</v>
      </c>
      <c r="O650" s="65">
        <v>5.5</v>
      </c>
      <c r="P650" s="58">
        <v>0</v>
      </c>
      <c r="Q650" s="58">
        <v>0</v>
      </c>
      <c r="R650" s="58">
        <v>0</v>
      </c>
      <c r="S650" s="58">
        <v>0</v>
      </c>
      <c r="T650" s="58">
        <v>0</v>
      </c>
      <c r="U650" s="58">
        <v>0</v>
      </c>
      <c r="V650" s="58">
        <v>0</v>
      </c>
      <c r="W650" s="58">
        <v>0</v>
      </c>
      <c r="X650" s="58">
        <v>0</v>
      </c>
      <c r="Y650" s="58">
        <v>0</v>
      </c>
      <c r="Z650" s="58">
        <v>14</v>
      </c>
      <c r="AA650" s="58" t="s">
        <v>290</v>
      </c>
      <c r="AB650" s="58" t="s">
        <v>290</v>
      </c>
      <c r="AC650" s="58" t="s">
        <v>290</v>
      </c>
      <c r="AD650" s="58">
        <v>0</v>
      </c>
      <c r="AE650" s="58">
        <v>0</v>
      </c>
      <c r="AF650" s="58">
        <v>0</v>
      </c>
      <c r="AG650" s="58">
        <v>0</v>
      </c>
      <c r="AH650" s="58">
        <v>0</v>
      </c>
      <c r="AI650" s="58">
        <v>0</v>
      </c>
      <c r="AJ650" s="58">
        <v>0</v>
      </c>
      <c r="AK650" s="58">
        <v>0</v>
      </c>
      <c r="AL650" s="58">
        <v>0</v>
      </c>
      <c r="AM650" s="58">
        <v>0</v>
      </c>
      <c r="AN650" s="58">
        <v>0</v>
      </c>
      <c r="AO650" s="58">
        <v>25</v>
      </c>
      <c r="AP650" s="58" t="s">
        <v>290</v>
      </c>
      <c r="AQ650" s="58">
        <v>16</v>
      </c>
      <c r="AR650" s="58">
        <v>11</v>
      </c>
      <c r="AS650" s="58" t="s">
        <v>290</v>
      </c>
      <c r="AT650" s="58">
        <v>0</v>
      </c>
      <c r="AU650" s="58" t="s">
        <v>290</v>
      </c>
      <c r="AV650" s="58">
        <v>27</v>
      </c>
      <c r="AW650" s="57"/>
    </row>
    <row r="651" spans="1:49">
      <c r="A651" s="57" t="s">
        <v>3599</v>
      </c>
      <c r="B651" s="57" t="s">
        <v>3600</v>
      </c>
      <c r="C651" s="57" t="s">
        <v>418</v>
      </c>
      <c r="D651" s="57" t="s">
        <v>490</v>
      </c>
      <c r="E651" s="57" t="s">
        <v>3601</v>
      </c>
      <c r="F651" s="57" t="s">
        <v>3602</v>
      </c>
      <c r="G651" s="57" t="s">
        <v>3603</v>
      </c>
      <c r="H651" s="57" t="s">
        <v>288</v>
      </c>
      <c r="I651" s="57" t="s">
        <v>3489</v>
      </c>
      <c r="J651" s="136">
        <v>2244458375</v>
      </c>
      <c r="K651" s="57" t="s">
        <v>182</v>
      </c>
      <c r="L651">
        <v>4</v>
      </c>
      <c r="M651">
        <v>6</v>
      </c>
      <c r="N651">
        <v>3</v>
      </c>
      <c r="O651" s="65">
        <v>13</v>
      </c>
      <c r="P651" s="58" t="s">
        <v>290</v>
      </c>
      <c r="Q651" s="58" t="s">
        <v>290</v>
      </c>
      <c r="R651" s="58" t="s">
        <v>290</v>
      </c>
      <c r="S651" s="58" t="s">
        <v>290</v>
      </c>
      <c r="T651" s="58" t="s">
        <v>290</v>
      </c>
      <c r="U651" s="58" t="s">
        <v>290</v>
      </c>
      <c r="V651" s="58" t="s">
        <v>290</v>
      </c>
      <c r="W651" s="58" t="s">
        <v>290</v>
      </c>
      <c r="X651" s="58" t="s">
        <v>290</v>
      </c>
      <c r="Y651" s="58" t="s">
        <v>290</v>
      </c>
      <c r="Z651" s="58" t="s">
        <v>290</v>
      </c>
      <c r="AA651" s="58" t="s">
        <v>290</v>
      </c>
      <c r="AB651" s="58">
        <v>0</v>
      </c>
      <c r="AC651" s="58">
        <v>0</v>
      </c>
      <c r="AD651" s="58">
        <v>0</v>
      </c>
      <c r="AE651" s="58">
        <v>0</v>
      </c>
      <c r="AF651" s="58">
        <v>0</v>
      </c>
      <c r="AG651" s="58">
        <v>0</v>
      </c>
      <c r="AH651" s="58">
        <v>0</v>
      </c>
      <c r="AI651" s="58">
        <v>0</v>
      </c>
      <c r="AJ651" s="58">
        <v>0</v>
      </c>
      <c r="AK651" s="58">
        <v>0</v>
      </c>
      <c r="AL651" s="58">
        <v>29</v>
      </c>
      <c r="AM651" s="58" t="s">
        <v>290</v>
      </c>
      <c r="AN651" s="58">
        <v>0</v>
      </c>
      <c r="AO651" s="58" t="s">
        <v>290</v>
      </c>
      <c r="AP651" s="58">
        <v>0</v>
      </c>
      <c r="AQ651" s="58">
        <v>23</v>
      </c>
      <c r="AR651" s="58">
        <v>16</v>
      </c>
      <c r="AS651" s="58">
        <v>0</v>
      </c>
      <c r="AT651" s="58">
        <v>0</v>
      </c>
      <c r="AU651" s="58">
        <v>26</v>
      </c>
      <c r="AV651" s="58">
        <v>39</v>
      </c>
      <c r="AW651" s="57"/>
    </row>
    <row r="652" spans="1:49">
      <c r="A652" s="57" t="s">
        <v>3604</v>
      </c>
      <c r="B652" s="57" t="s">
        <v>3605</v>
      </c>
      <c r="C652" s="57"/>
      <c r="D652" s="57" t="s">
        <v>861</v>
      </c>
      <c r="E652" s="57" t="s">
        <v>3606</v>
      </c>
      <c r="F652" s="57" t="s">
        <v>3607</v>
      </c>
      <c r="G652" s="57" t="s">
        <v>3495</v>
      </c>
      <c r="H652" s="57" t="s">
        <v>288</v>
      </c>
      <c r="I652" s="57" t="s">
        <v>3496</v>
      </c>
      <c r="J652" s="136">
        <v>2247728331</v>
      </c>
      <c r="K652" s="57" t="s">
        <v>182</v>
      </c>
      <c r="L652">
        <v>2</v>
      </c>
      <c r="M652">
        <v>3</v>
      </c>
      <c r="N652">
        <v>1</v>
      </c>
      <c r="O652" s="65">
        <v>6</v>
      </c>
      <c r="P652" s="58" t="s">
        <v>290</v>
      </c>
      <c r="Q652" s="58">
        <v>0</v>
      </c>
      <c r="R652" s="58" t="s">
        <v>290</v>
      </c>
      <c r="S652" s="58" t="s">
        <v>290</v>
      </c>
      <c r="T652" s="58">
        <v>0</v>
      </c>
      <c r="U652" s="58" t="s">
        <v>290</v>
      </c>
      <c r="V652" s="58" t="s">
        <v>290</v>
      </c>
      <c r="W652" s="58">
        <v>0</v>
      </c>
      <c r="X652" s="58" t="s">
        <v>290</v>
      </c>
      <c r="Y652" s="58" t="s">
        <v>290</v>
      </c>
      <c r="Z652" s="58">
        <v>0</v>
      </c>
      <c r="AA652" s="58">
        <v>0</v>
      </c>
      <c r="AB652" s="58">
        <v>0</v>
      </c>
      <c r="AC652" s="58">
        <v>0</v>
      </c>
      <c r="AD652" s="58">
        <v>0</v>
      </c>
      <c r="AE652" s="58">
        <v>0</v>
      </c>
      <c r="AF652" s="58">
        <v>0</v>
      </c>
      <c r="AG652" s="58">
        <v>0</v>
      </c>
      <c r="AH652" s="58">
        <v>0</v>
      </c>
      <c r="AI652" s="58">
        <v>0</v>
      </c>
      <c r="AJ652" s="58" t="s">
        <v>290</v>
      </c>
      <c r="AK652" s="58">
        <v>0</v>
      </c>
      <c r="AL652" s="58" t="s">
        <v>290</v>
      </c>
      <c r="AM652" s="58" t="s">
        <v>290</v>
      </c>
      <c r="AN652" s="58">
        <v>0</v>
      </c>
      <c r="AO652" s="58">
        <v>0</v>
      </c>
      <c r="AP652" s="58">
        <v>0</v>
      </c>
      <c r="AQ652" s="58" t="s">
        <v>290</v>
      </c>
      <c r="AR652" s="58">
        <v>10</v>
      </c>
      <c r="AS652" s="58">
        <v>0</v>
      </c>
      <c r="AT652" s="58">
        <v>0</v>
      </c>
      <c r="AU652" s="58">
        <v>12</v>
      </c>
      <c r="AV652" s="58">
        <v>18</v>
      </c>
      <c r="AW652" s="57"/>
    </row>
    <row r="653" spans="1:49">
      <c r="A653" s="57" t="s">
        <v>3608</v>
      </c>
      <c r="B653" s="57" t="s">
        <v>3609</v>
      </c>
      <c r="C653" s="57" t="s">
        <v>418</v>
      </c>
      <c r="D653" s="57" t="s">
        <v>1417</v>
      </c>
      <c r="E653" s="57" t="s">
        <v>3610</v>
      </c>
      <c r="F653" s="57" t="s">
        <v>3611</v>
      </c>
      <c r="G653" s="57" t="s">
        <v>3467</v>
      </c>
      <c r="H653" s="57" t="s">
        <v>288</v>
      </c>
      <c r="I653" s="57" t="s">
        <v>3468</v>
      </c>
      <c r="J653" s="136">
        <v>8472344300</v>
      </c>
      <c r="K653" s="57" t="s">
        <v>182</v>
      </c>
      <c r="L653">
        <v>7</v>
      </c>
      <c r="M653">
        <v>25.6</v>
      </c>
      <c r="N653">
        <v>17.8</v>
      </c>
      <c r="O653" s="65">
        <v>50.4</v>
      </c>
      <c r="P653" s="58">
        <v>0</v>
      </c>
      <c r="Q653" s="58">
        <v>0</v>
      </c>
      <c r="R653" s="58">
        <v>0</v>
      </c>
      <c r="S653" s="58">
        <v>0</v>
      </c>
      <c r="T653" s="58">
        <v>0</v>
      </c>
      <c r="U653" s="58">
        <v>0</v>
      </c>
      <c r="V653" s="58">
        <v>0</v>
      </c>
      <c r="W653" s="58">
        <v>0</v>
      </c>
      <c r="X653" s="58">
        <v>0</v>
      </c>
      <c r="Y653" s="58">
        <v>0</v>
      </c>
      <c r="Z653" s="58">
        <v>32</v>
      </c>
      <c r="AA653" s="58">
        <v>33</v>
      </c>
      <c r="AB653" s="58">
        <v>31</v>
      </c>
      <c r="AC653" s="58">
        <v>26</v>
      </c>
      <c r="AD653" s="58">
        <v>0</v>
      </c>
      <c r="AE653" s="58">
        <v>0</v>
      </c>
      <c r="AF653" s="58">
        <v>0</v>
      </c>
      <c r="AG653" s="58">
        <v>0</v>
      </c>
      <c r="AH653" s="58">
        <v>0</v>
      </c>
      <c r="AI653" s="58">
        <v>0</v>
      </c>
      <c r="AJ653" s="58">
        <v>0</v>
      </c>
      <c r="AK653" s="58">
        <v>11</v>
      </c>
      <c r="AL653" s="58" t="s">
        <v>290</v>
      </c>
      <c r="AM653" s="58">
        <v>20</v>
      </c>
      <c r="AN653" s="58">
        <v>0</v>
      </c>
      <c r="AO653" s="58">
        <v>78</v>
      </c>
      <c r="AP653" s="58" t="s">
        <v>290</v>
      </c>
      <c r="AQ653" s="58">
        <v>122</v>
      </c>
      <c r="AR653" s="58">
        <v>0</v>
      </c>
      <c r="AS653" s="58">
        <v>0</v>
      </c>
      <c r="AT653" s="58">
        <v>0</v>
      </c>
      <c r="AU653" s="58">
        <v>10</v>
      </c>
      <c r="AV653" s="58">
        <v>122</v>
      </c>
      <c r="AW653" s="57"/>
    </row>
    <row r="654" spans="1:49">
      <c r="A654" s="57" t="s">
        <v>3612</v>
      </c>
      <c r="B654" s="57" t="s">
        <v>3613</v>
      </c>
      <c r="C654" s="57"/>
      <c r="D654" s="57" t="s">
        <v>364</v>
      </c>
      <c r="E654" s="57" t="s">
        <v>3614</v>
      </c>
      <c r="F654" s="57" t="s">
        <v>3615</v>
      </c>
      <c r="G654" s="57" t="s">
        <v>3467</v>
      </c>
      <c r="H654" s="57" t="s">
        <v>288</v>
      </c>
      <c r="I654" s="57" t="s">
        <v>3468</v>
      </c>
      <c r="J654" s="136">
        <v>8476153210</v>
      </c>
      <c r="K654" s="57" t="s">
        <v>182</v>
      </c>
      <c r="L654">
        <v>0</v>
      </c>
      <c r="M654">
        <v>97</v>
      </c>
      <c r="N654">
        <v>19</v>
      </c>
      <c r="O654" s="65">
        <v>116</v>
      </c>
      <c r="P654" s="58">
        <v>0</v>
      </c>
      <c r="Q654" s="58">
        <v>0</v>
      </c>
      <c r="R654" s="58">
        <v>0</v>
      </c>
      <c r="S654" s="58">
        <v>0</v>
      </c>
      <c r="T654" s="58">
        <v>0</v>
      </c>
      <c r="U654" s="58">
        <v>0</v>
      </c>
      <c r="V654" s="58">
        <v>0</v>
      </c>
      <c r="W654" s="58">
        <v>0</v>
      </c>
      <c r="X654" s="58">
        <v>0</v>
      </c>
      <c r="Y654" s="58">
        <v>0</v>
      </c>
      <c r="Z654" s="58">
        <v>90</v>
      </c>
      <c r="AA654" s="58">
        <v>104</v>
      </c>
      <c r="AB654" s="58">
        <v>118</v>
      </c>
      <c r="AC654" s="58">
        <v>125</v>
      </c>
      <c r="AD654" s="58">
        <v>0</v>
      </c>
      <c r="AE654" s="58">
        <v>0</v>
      </c>
      <c r="AF654" s="58">
        <v>0</v>
      </c>
      <c r="AG654" s="58">
        <v>0</v>
      </c>
      <c r="AH654" s="58">
        <v>0</v>
      </c>
      <c r="AI654" s="58">
        <v>0</v>
      </c>
      <c r="AJ654" s="58">
        <v>0</v>
      </c>
      <c r="AK654" s="58">
        <v>152</v>
      </c>
      <c r="AL654" s="58">
        <v>28</v>
      </c>
      <c r="AM654" s="58">
        <v>28</v>
      </c>
      <c r="AN654" s="58">
        <v>0</v>
      </c>
      <c r="AO654" s="58">
        <v>183</v>
      </c>
      <c r="AP654" s="58">
        <v>46</v>
      </c>
      <c r="AQ654" s="58">
        <v>198</v>
      </c>
      <c r="AR654" s="58">
        <v>239</v>
      </c>
      <c r="AS654" s="58">
        <v>52</v>
      </c>
      <c r="AT654" s="58">
        <v>50</v>
      </c>
      <c r="AU654" s="58">
        <v>30</v>
      </c>
      <c r="AV654" s="58">
        <v>437</v>
      </c>
      <c r="AW654" s="57"/>
    </row>
    <row r="655" spans="1:49">
      <c r="A655" s="57" t="s">
        <v>3616</v>
      </c>
      <c r="B655" s="57" t="s">
        <v>3617</v>
      </c>
      <c r="C655" s="57" t="s">
        <v>314</v>
      </c>
      <c r="D655" s="57" t="s">
        <v>822</v>
      </c>
      <c r="E655" s="57" t="s">
        <v>3618</v>
      </c>
      <c r="F655" s="57" t="s">
        <v>3619</v>
      </c>
      <c r="G655" s="57" t="s">
        <v>3620</v>
      </c>
      <c r="H655" s="57" t="s">
        <v>288</v>
      </c>
      <c r="I655" s="57" t="s">
        <v>3621</v>
      </c>
      <c r="J655" s="136">
        <v>8475663000</v>
      </c>
      <c r="K655" s="57" t="s">
        <v>182</v>
      </c>
      <c r="L655">
        <v>9</v>
      </c>
      <c r="M655">
        <v>73.599999999999994</v>
      </c>
      <c r="N655">
        <v>47.9</v>
      </c>
      <c r="O655" s="65">
        <v>130.5</v>
      </c>
      <c r="P655" s="58">
        <v>0</v>
      </c>
      <c r="Q655" s="58">
        <v>0</v>
      </c>
      <c r="R655" s="58">
        <v>0</v>
      </c>
      <c r="S655" s="58">
        <v>0</v>
      </c>
      <c r="T655" s="58">
        <v>0</v>
      </c>
      <c r="U655" s="58">
        <v>0</v>
      </c>
      <c r="V655" s="58">
        <v>0</v>
      </c>
      <c r="W655" s="58">
        <v>0</v>
      </c>
      <c r="X655" s="58">
        <v>0</v>
      </c>
      <c r="Y655" s="58">
        <v>0</v>
      </c>
      <c r="Z655" s="58">
        <v>238</v>
      </c>
      <c r="AA655" s="58">
        <v>246</v>
      </c>
      <c r="AB655" s="58">
        <v>203</v>
      </c>
      <c r="AC655" s="58">
        <v>246</v>
      </c>
      <c r="AD655" s="58">
        <v>0</v>
      </c>
      <c r="AE655" s="58">
        <v>0</v>
      </c>
      <c r="AF655" s="58">
        <v>0</v>
      </c>
      <c r="AG655" s="58">
        <v>0</v>
      </c>
      <c r="AH655" s="58">
        <v>0</v>
      </c>
      <c r="AI655" s="58">
        <v>141</v>
      </c>
      <c r="AJ655" s="58">
        <v>0</v>
      </c>
      <c r="AK655" s="58">
        <v>50</v>
      </c>
      <c r="AL655" s="58">
        <v>55</v>
      </c>
      <c r="AM655" s="58">
        <v>232</v>
      </c>
      <c r="AN655" s="58" t="s">
        <v>290</v>
      </c>
      <c r="AO655" s="58">
        <v>653</v>
      </c>
      <c r="AP655" s="58">
        <v>79</v>
      </c>
      <c r="AQ655" s="58">
        <v>513</v>
      </c>
      <c r="AR655" s="58">
        <v>561</v>
      </c>
      <c r="AS655" s="58">
        <v>146</v>
      </c>
      <c r="AT655" s="58">
        <v>106</v>
      </c>
      <c r="AU655" s="58">
        <v>72</v>
      </c>
      <c r="AV655" s="58">
        <v>1074</v>
      </c>
      <c r="AW655" s="57"/>
    </row>
    <row r="656" spans="1:49">
      <c r="A656" s="57" t="s">
        <v>3622</v>
      </c>
      <c r="B656" s="57" t="s">
        <v>3623</v>
      </c>
      <c r="C656" s="57" t="s">
        <v>518</v>
      </c>
      <c r="D656" s="57" t="s">
        <v>677</v>
      </c>
      <c r="E656" s="57" t="s">
        <v>3624</v>
      </c>
      <c r="F656" s="57" t="s">
        <v>3625</v>
      </c>
      <c r="G656" s="57" t="s">
        <v>3513</v>
      </c>
      <c r="H656" s="57" t="s">
        <v>288</v>
      </c>
      <c r="I656" s="57" t="s">
        <v>3514</v>
      </c>
      <c r="J656" s="136">
        <v>8474384494</v>
      </c>
      <c r="K656" s="57" t="s">
        <v>182</v>
      </c>
      <c r="L656">
        <v>3</v>
      </c>
      <c r="M656">
        <v>32</v>
      </c>
      <c r="N656">
        <v>19</v>
      </c>
      <c r="O656" s="65">
        <v>54</v>
      </c>
      <c r="P656" s="58">
        <v>0</v>
      </c>
      <c r="Q656" s="58">
        <v>49</v>
      </c>
      <c r="R656" s="58">
        <v>23</v>
      </c>
      <c r="S656" s="58">
        <v>14</v>
      </c>
      <c r="T656" s="58">
        <v>19</v>
      </c>
      <c r="U656" s="58">
        <v>10</v>
      </c>
      <c r="V656" s="58" t="s">
        <v>290</v>
      </c>
      <c r="W656" s="58" t="s">
        <v>290</v>
      </c>
      <c r="X656" s="58" t="s">
        <v>290</v>
      </c>
      <c r="Y656" s="58" t="s">
        <v>290</v>
      </c>
      <c r="Z656" s="58" t="s">
        <v>290</v>
      </c>
      <c r="AA656" s="58">
        <v>10</v>
      </c>
      <c r="AB656" s="58" t="s">
        <v>290</v>
      </c>
      <c r="AC656" s="58" t="s">
        <v>290</v>
      </c>
      <c r="AD656" s="58">
        <v>0</v>
      </c>
      <c r="AE656" s="58">
        <v>0</v>
      </c>
      <c r="AF656" s="58">
        <v>0</v>
      </c>
      <c r="AG656" s="58">
        <v>0</v>
      </c>
      <c r="AH656" s="58">
        <v>0</v>
      </c>
      <c r="AI656" s="58">
        <v>0</v>
      </c>
      <c r="AJ656" s="58">
        <v>0</v>
      </c>
      <c r="AK656" s="58">
        <v>10</v>
      </c>
      <c r="AL656" s="58" t="s">
        <v>290</v>
      </c>
      <c r="AM656" s="58">
        <v>15</v>
      </c>
      <c r="AN656" s="58">
        <v>0</v>
      </c>
      <c r="AO656" s="58">
        <v>115</v>
      </c>
      <c r="AP656" s="58">
        <v>19</v>
      </c>
      <c r="AQ656" s="58">
        <v>68</v>
      </c>
      <c r="AR656" s="58">
        <v>98</v>
      </c>
      <c r="AS656" s="58" t="s">
        <v>290</v>
      </c>
      <c r="AT656" s="58" t="s">
        <v>290</v>
      </c>
      <c r="AU656" s="58">
        <v>0</v>
      </c>
      <c r="AV656" s="58">
        <v>166</v>
      </c>
      <c r="AW656" s="57"/>
    </row>
    <row r="657" spans="1:49">
      <c r="A657" s="57" t="s">
        <v>3626</v>
      </c>
      <c r="B657" s="57" t="s">
        <v>3627</v>
      </c>
      <c r="C657" s="57" t="s">
        <v>353</v>
      </c>
      <c r="D657" s="57" t="s">
        <v>293</v>
      </c>
      <c r="E657" s="57" t="s">
        <v>3628</v>
      </c>
      <c r="F657" s="57" t="s">
        <v>3629</v>
      </c>
      <c r="G657" s="57" t="s">
        <v>3620</v>
      </c>
      <c r="H657" s="57" t="s">
        <v>288</v>
      </c>
      <c r="I657" s="57" t="s">
        <v>3621</v>
      </c>
      <c r="J657" s="136">
        <v>8475664345</v>
      </c>
      <c r="K657" s="57" t="s">
        <v>182</v>
      </c>
      <c r="L657">
        <v>2</v>
      </c>
      <c r="M657">
        <v>3</v>
      </c>
      <c r="N657">
        <v>0</v>
      </c>
      <c r="O657" s="65">
        <v>5</v>
      </c>
      <c r="P657" s="58">
        <v>10</v>
      </c>
      <c r="Q657" s="58" t="s">
        <v>290</v>
      </c>
      <c r="R657" s="58">
        <v>0</v>
      </c>
      <c r="S657" s="58">
        <v>0</v>
      </c>
      <c r="T657" s="58">
        <v>0</v>
      </c>
      <c r="U657" s="58">
        <v>0</v>
      </c>
      <c r="V657" s="58">
        <v>0</v>
      </c>
      <c r="W657" s="58">
        <v>0</v>
      </c>
      <c r="X657" s="58">
        <v>0</v>
      </c>
      <c r="Y657" s="58">
        <v>0</v>
      </c>
      <c r="Z657" s="58">
        <v>0</v>
      </c>
      <c r="AA657" s="58">
        <v>0</v>
      </c>
      <c r="AB657" s="58">
        <v>0</v>
      </c>
      <c r="AC657" s="58">
        <v>0</v>
      </c>
      <c r="AD657" s="58">
        <v>0</v>
      </c>
      <c r="AE657" s="58">
        <v>0</v>
      </c>
      <c r="AF657" s="58">
        <v>0</v>
      </c>
      <c r="AG657" s="58">
        <v>0</v>
      </c>
      <c r="AH657" s="58">
        <v>0</v>
      </c>
      <c r="AI657" s="58">
        <v>0</v>
      </c>
      <c r="AJ657" s="58">
        <v>0</v>
      </c>
      <c r="AK657" s="58" t="s">
        <v>290</v>
      </c>
      <c r="AL657" s="58">
        <v>0</v>
      </c>
      <c r="AM657" s="58" t="s">
        <v>290</v>
      </c>
      <c r="AN657" s="58">
        <v>0</v>
      </c>
      <c r="AO657" s="58" t="s">
        <v>290</v>
      </c>
      <c r="AP657" s="58" t="s">
        <v>290</v>
      </c>
      <c r="AQ657" s="58" t="s">
        <v>290</v>
      </c>
      <c r="AR657" s="58" t="s">
        <v>290</v>
      </c>
      <c r="AS657" s="58">
        <v>0</v>
      </c>
      <c r="AT657" s="58">
        <v>0</v>
      </c>
      <c r="AU657" s="58">
        <v>12</v>
      </c>
      <c r="AV657" s="58">
        <v>13</v>
      </c>
      <c r="AW657" s="57"/>
    </row>
    <row r="658" spans="1:49">
      <c r="A658" s="57" t="s">
        <v>3630</v>
      </c>
      <c r="B658" s="57" t="s">
        <v>3631</v>
      </c>
      <c r="C658" s="57"/>
      <c r="D658" s="57" t="s">
        <v>3632</v>
      </c>
      <c r="E658" s="57" t="s">
        <v>866</v>
      </c>
      <c r="F658" s="57" t="s">
        <v>3633</v>
      </c>
      <c r="G658" s="57" t="s">
        <v>3634</v>
      </c>
      <c r="H658" s="57" t="s">
        <v>288</v>
      </c>
      <c r="I658" s="57" t="s">
        <v>3635</v>
      </c>
      <c r="J658" s="136">
        <v>8478319393</v>
      </c>
      <c r="K658" s="57" t="s">
        <v>182</v>
      </c>
      <c r="L658">
        <v>2.5</v>
      </c>
      <c r="M658">
        <v>8.5</v>
      </c>
      <c r="N658">
        <v>0</v>
      </c>
      <c r="O658" s="65">
        <v>11</v>
      </c>
      <c r="P658" s="58">
        <v>44</v>
      </c>
      <c r="Q658" s="58" t="s">
        <v>290</v>
      </c>
      <c r="R658" s="58">
        <v>0</v>
      </c>
      <c r="S658" s="58">
        <v>0</v>
      </c>
      <c r="T658" s="58">
        <v>0</v>
      </c>
      <c r="U658" s="58">
        <v>0</v>
      </c>
      <c r="V658" s="58">
        <v>0</v>
      </c>
      <c r="W658" s="58">
        <v>0</v>
      </c>
      <c r="X658" s="58">
        <v>0</v>
      </c>
      <c r="Y658" s="58">
        <v>0</v>
      </c>
      <c r="Z658" s="58">
        <v>0</v>
      </c>
      <c r="AA658" s="58">
        <v>0</v>
      </c>
      <c r="AB658" s="58">
        <v>0</v>
      </c>
      <c r="AC658" s="58">
        <v>0</v>
      </c>
      <c r="AD658" s="58">
        <v>0</v>
      </c>
      <c r="AE658" s="58">
        <v>0</v>
      </c>
      <c r="AF658" s="58">
        <v>0</v>
      </c>
      <c r="AG658" s="58">
        <v>0</v>
      </c>
      <c r="AH658" s="58">
        <v>0</v>
      </c>
      <c r="AI658" s="58">
        <v>0</v>
      </c>
      <c r="AJ658" s="58" t="s">
        <v>290</v>
      </c>
      <c r="AK658" s="58" t="s">
        <v>290</v>
      </c>
      <c r="AL658" s="58">
        <v>0</v>
      </c>
      <c r="AM658" s="58" t="s">
        <v>290</v>
      </c>
      <c r="AN658" s="58">
        <v>0</v>
      </c>
      <c r="AO658" s="58">
        <v>37</v>
      </c>
      <c r="AP658" s="58" t="s">
        <v>290</v>
      </c>
      <c r="AQ658" s="58">
        <v>27</v>
      </c>
      <c r="AR658" s="58">
        <v>24</v>
      </c>
      <c r="AS658" s="58">
        <v>0</v>
      </c>
      <c r="AT658" s="58">
        <v>0</v>
      </c>
      <c r="AU658" s="58">
        <v>0</v>
      </c>
      <c r="AV658" s="58">
        <v>51</v>
      </c>
      <c r="AW658" s="57"/>
    </row>
    <row r="659" spans="1:49">
      <c r="A659" s="57" t="s">
        <v>3636</v>
      </c>
      <c r="B659" s="57" t="s">
        <v>3637</v>
      </c>
      <c r="C659" s="57"/>
      <c r="D659" s="57" t="s">
        <v>3638</v>
      </c>
      <c r="E659" s="57" t="s">
        <v>3639</v>
      </c>
      <c r="F659" s="57" t="s">
        <v>3640</v>
      </c>
      <c r="G659" s="57" t="s">
        <v>3501</v>
      </c>
      <c r="H659" s="57" t="s">
        <v>288</v>
      </c>
      <c r="I659" s="57" t="s">
        <v>3502</v>
      </c>
      <c r="J659" s="136">
        <v>8473822812</v>
      </c>
      <c r="K659" s="57" t="s">
        <v>182</v>
      </c>
      <c r="L659">
        <v>2</v>
      </c>
      <c r="M659">
        <v>5</v>
      </c>
      <c r="N659">
        <v>2</v>
      </c>
      <c r="O659" s="65">
        <v>9</v>
      </c>
      <c r="P659" s="58">
        <v>0</v>
      </c>
      <c r="Q659" s="58" t="s">
        <v>290</v>
      </c>
      <c r="R659" s="58" t="s">
        <v>290</v>
      </c>
      <c r="S659" s="58" t="s">
        <v>290</v>
      </c>
      <c r="T659" s="58" t="s">
        <v>290</v>
      </c>
      <c r="U659" s="58" t="s">
        <v>290</v>
      </c>
      <c r="V659" s="58">
        <v>0</v>
      </c>
      <c r="W659" s="58">
        <v>0</v>
      </c>
      <c r="X659" s="58">
        <v>0</v>
      </c>
      <c r="Y659" s="58">
        <v>0</v>
      </c>
      <c r="Z659" s="58">
        <v>0</v>
      </c>
      <c r="AA659" s="58">
        <v>0</v>
      </c>
      <c r="AB659" s="58">
        <v>0</v>
      </c>
      <c r="AC659" s="58">
        <v>0</v>
      </c>
      <c r="AD659" s="58">
        <v>0</v>
      </c>
      <c r="AE659" s="58">
        <v>0</v>
      </c>
      <c r="AF659" s="58">
        <v>0</v>
      </c>
      <c r="AG659" s="58">
        <v>0</v>
      </c>
      <c r="AH659" s="58">
        <v>0</v>
      </c>
      <c r="AI659" s="58">
        <v>0</v>
      </c>
      <c r="AJ659" s="58">
        <v>0</v>
      </c>
      <c r="AK659" s="58" t="s">
        <v>290</v>
      </c>
      <c r="AL659" s="58">
        <v>0</v>
      </c>
      <c r="AM659" s="58">
        <v>0</v>
      </c>
      <c r="AN659" s="58">
        <v>0</v>
      </c>
      <c r="AO659" s="58" t="s">
        <v>290</v>
      </c>
      <c r="AP659" s="58" t="s">
        <v>290</v>
      </c>
      <c r="AQ659" s="58" t="s">
        <v>290</v>
      </c>
      <c r="AR659" s="58" t="s">
        <v>290</v>
      </c>
      <c r="AS659" s="58">
        <v>0</v>
      </c>
      <c r="AT659" s="58">
        <v>0</v>
      </c>
      <c r="AU659" s="58">
        <v>0</v>
      </c>
      <c r="AV659" s="58">
        <v>12</v>
      </c>
      <c r="AW659" s="57"/>
    </row>
    <row r="660" spans="1:49">
      <c r="A660" s="57" t="s">
        <v>3641</v>
      </c>
      <c r="B660" s="57" t="s">
        <v>3642</v>
      </c>
      <c r="C660" s="57" t="s">
        <v>283</v>
      </c>
      <c r="D660" s="57" t="s">
        <v>3643</v>
      </c>
      <c r="E660" s="57" t="s">
        <v>3644</v>
      </c>
      <c r="F660" s="57" t="s">
        <v>3645</v>
      </c>
      <c r="G660" s="57" t="s">
        <v>3646</v>
      </c>
      <c r="H660" s="57" t="s">
        <v>288</v>
      </c>
      <c r="I660" s="57" t="s">
        <v>3647</v>
      </c>
      <c r="J660" s="136">
        <v>8475266311</v>
      </c>
      <c r="K660" s="57" t="s">
        <v>182</v>
      </c>
      <c r="L660">
        <v>1</v>
      </c>
      <c r="M660">
        <v>14.5</v>
      </c>
      <c r="N660">
        <v>3</v>
      </c>
      <c r="O660" s="65">
        <v>18.5</v>
      </c>
      <c r="P660" s="58">
        <v>44</v>
      </c>
      <c r="Q660" s="58">
        <v>33</v>
      </c>
      <c r="R660" s="58">
        <v>18</v>
      </c>
      <c r="S660" s="58">
        <v>19</v>
      </c>
      <c r="T660" s="58">
        <v>30</v>
      </c>
      <c r="U660" s="58">
        <v>15</v>
      </c>
      <c r="V660" s="58">
        <v>17</v>
      </c>
      <c r="W660" s="58">
        <v>21</v>
      </c>
      <c r="X660" s="58">
        <v>23</v>
      </c>
      <c r="Y660" s="58">
        <v>21</v>
      </c>
      <c r="Z660" s="58">
        <v>0</v>
      </c>
      <c r="AA660" s="58">
        <v>0</v>
      </c>
      <c r="AB660" s="58">
        <v>0</v>
      </c>
      <c r="AC660" s="58">
        <v>0</v>
      </c>
      <c r="AD660" s="58">
        <v>0</v>
      </c>
      <c r="AE660" s="58">
        <v>0</v>
      </c>
      <c r="AF660" s="58">
        <v>0</v>
      </c>
      <c r="AG660" s="58">
        <v>0</v>
      </c>
      <c r="AH660" s="58">
        <v>0</v>
      </c>
      <c r="AI660" s="58">
        <v>0</v>
      </c>
      <c r="AJ660" s="58">
        <v>0</v>
      </c>
      <c r="AK660" s="58" t="s">
        <v>290</v>
      </c>
      <c r="AL660" s="58" t="s">
        <v>290</v>
      </c>
      <c r="AM660" s="58">
        <v>49</v>
      </c>
      <c r="AN660" s="58" t="s">
        <v>290</v>
      </c>
      <c r="AO660" s="58">
        <v>151</v>
      </c>
      <c r="AP660" s="58">
        <v>32</v>
      </c>
      <c r="AQ660" s="58">
        <v>108</v>
      </c>
      <c r="AR660" s="58">
        <v>133</v>
      </c>
      <c r="AS660" s="58">
        <v>0</v>
      </c>
      <c r="AT660" s="58">
        <v>0</v>
      </c>
      <c r="AU660" s="58">
        <v>22</v>
      </c>
      <c r="AV660" s="58">
        <v>241</v>
      </c>
      <c r="AW660" s="57"/>
    </row>
    <row r="661" spans="1:49">
      <c r="A661" s="57" t="s">
        <v>3648</v>
      </c>
      <c r="B661" s="57" t="s">
        <v>3649</v>
      </c>
      <c r="C661" s="57"/>
      <c r="D661" s="57" t="s">
        <v>1190</v>
      </c>
      <c r="E661" s="57" t="s">
        <v>941</v>
      </c>
      <c r="F661" s="57" t="s">
        <v>3650</v>
      </c>
      <c r="G661" s="57" t="s">
        <v>3634</v>
      </c>
      <c r="H661" s="57" t="s">
        <v>288</v>
      </c>
      <c r="I661" s="57" t="s">
        <v>3635</v>
      </c>
      <c r="J661" s="136">
        <v>8474335106</v>
      </c>
      <c r="K661" s="57" t="s">
        <v>182</v>
      </c>
      <c r="L661">
        <v>2</v>
      </c>
      <c r="M661">
        <v>5.5</v>
      </c>
      <c r="N661">
        <v>0</v>
      </c>
      <c r="O661" s="65">
        <v>7.5</v>
      </c>
      <c r="P661" s="58">
        <v>29</v>
      </c>
      <c r="Q661" s="58" t="s">
        <v>290</v>
      </c>
      <c r="R661" s="58">
        <v>0</v>
      </c>
      <c r="S661" s="58">
        <v>0</v>
      </c>
      <c r="T661" s="58">
        <v>0</v>
      </c>
      <c r="U661" s="58">
        <v>0</v>
      </c>
      <c r="V661" s="58">
        <v>0</v>
      </c>
      <c r="W661" s="58">
        <v>0</v>
      </c>
      <c r="X661" s="58">
        <v>0</v>
      </c>
      <c r="Y661" s="58">
        <v>0</v>
      </c>
      <c r="Z661" s="58">
        <v>0</v>
      </c>
      <c r="AA661" s="58">
        <v>0</v>
      </c>
      <c r="AB661" s="58">
        <v>0</v>
      </c>
      <c r="AC661" s="58">
        <v>0</v>
      </c>
      <c r="AD661" s="58">
        <v>0</v>
      </c>
      <c r="AE661" s="58">
        <v>0</v>
      </c>
      <c r="AF661" s="58">
        <v>0</v>
      </c>
      <c r="AG661" s="58">
        <v>0</v>
      </c>
      <c r="AH661" s="58">
        <v>0</v>
      </c>
      <c r="AI661" s="58">
        <v>0</v>
      </c>
      <c r="AJ661" s="58">
        <v>0</v>
      </c>
      <c r="AK661" s="58">
        <v>0</v>
      </c>
      <c r="AL661" s="58">
        <v>0</v>
      </c>
      <c r="AM661" s="58" t="s">
        <v>290</v>
      </c>
      <c r="AN661" s="58">
        <v>0</v>
      </c>
      <c r="AO661" s="58">
        <v>30</v>
      </c>
      <c r="AP661" s="58" t="s">
        <v>290</v>
      </c>
      <c r="AQ661" s="58">
        <v>13</v>
      </c>
      <c r="AR661" s="58">
        <v>20</v>
      </c>
      <c r="AS661" s="58">
        <v>0</v>
      </c>
      <c r="AT661" s="58">
        <v>0</v>
      </c>
      <c r="AU661" s="58">
        <v>0</v>
      </c>
      <c r="AV661" s="58">
        <v>33</v>
      </c>
      <c r="AW661" s="57"/>
    </row>
    <row r="662" spans="1:49">
      <c r="A662" s="57" t="s">
        <v>3651</v>
      </c>
      <c r="B662" s="57" t="s">
        <v>3652</v>
      </c>
      <c r="C662" s="57" t="s">
        <v>283</v>
      </c>
      <c r="D662" s="57" t="s">
        <v>1029</v>
      </c>
      <c r="E662" s="57" t="s">
        <v>745</v>
      </c>
      <c r="F662" s="57" t="s">
        <v>3653</v>
      </c>
      <c r="G662" s="57" t="s">
        <v>825</v>
      </c>
      <c r="H662" s="57" t="s">
        <v>288</v>
      </c>
      <c r="I662" s="57" t="s">
        <v>648</v>
      </c>
      <c r="J662" s="136">
        <v>8473171063</v>
      </c>
      <c r="K662" s="57" t="s">
        <v>182</v>
      </c>
      <c r="L662">
        <v>3</v>
      </c>
      <c r="M662">
        <v>16.5</v>
      </c>
      <c r="N662">
        <v>7</v>
      </c>
      <c r="O662" s="65">
        <v>26.5</v>
      </c>
      <c r="P662" s="58">
        <v>0</v>
      </c>
      <c r="Q662" s="58">
        <v>25</v>
      </c>
      <c r="R662" s="58">
        <v>19</v>
      </c>
      <c r="S662" s="58">
        <v>25</v>
      </c>
      <c r="T662" s="58" t="s">
        <v>290</v>
      </c>
      <c r="U662" s="58">
        <v>13</v>
      </c>
      <c r="V662" s="58">
        <v>13</v>
      </c>
      <c r="W662" s="58">
        <v>11</v>
      </c>
      <c r="X662" s="58">
        <v>12</v>
      </c>
      <c r="Y662" s="58" t="s">
        <v>290</v>
      </c>
      <c r="Z662" s="58">
        <v>0</v>
      </c>
      <c r="AA662" s="58">
        <v>0</v>
      </c>
      <c r="AB662" s="58">
        <v>0</v>
      </c>
      <c r="AC662" s="58">
        <v>0</v>
      </c>
      <c r="AD662" s="58">
        <v>0</v>
      </c>
      <c r="AE662" s="58">
        <v>0</v>
      </c>
      <c r="AF662" s="58">
        <v>0</v>
      </c>
      <c r="AG662" s="58">
        <v>0</v>
      </c>
      <c r="AH662" s="58">
        <v>0</v>
      </c>
      <c r="AI662" s="58">
        <v>0</v>
      </c>
      <c r="AJ662" s="58">
        <v>0</v>
      </c>
      <c r="AK662" s="58">
        <v>0</v>
      </c>
      <c r="AL662" s="58">
        <v>0</v>
      </c>
      <c r="AM662" s="58">
        <v>0</v>
      </c>
      <c r="AN662" s="58">
        <v>0</v>
      </c>
      <c r="AO662" s="58">
        <v>129</v>
      </c>
      <c r="AP662" s="58" t="s">
        <v>290</v>
      </c>
      <c r="AQ662" s="58">
        <v>77</v>
      </c>
      <c r="AR662" s="58">
        <v>55</v>
      </c>
      <c r="AS662" s="58">
        <v>0</v>
      </c>
      <c r="AT662" s="58">
        <v>0</v>
      </c>
      <c r="AU662" s="58">
        <v>14</v>
      </c>
      <c r="AV662" s="58">
        <v>132</v>
      </c>
      <c r="AW662" s="57"/>
    </row>
    <row r="663" spans="1:49">
      <c r="A663" s="57" t="s">
        <v>3654</v>
      </c>
      <c r="B663" s="57" t="s">
        <v>3655</v>
      </c>
      <c r="C663" s="57" t="s">
        <v>283</v>
      </c>
      <c r="D663" s="57" t="s">
        <v>370</v>
      </c>
      <c r="E663" s="57" t="s">
        <v>2907</v>
      </c>
      <c r="F663" s="57" t="s">
        <v>3656</v>
      </c>
      <c r="G663" s="57" t="s">
        <v>183</v>
      </c>
      <c r="H663" s="57" t="s">
        <v>288</v>
      </c>
      <c r="I663" s="57" t="s">
        <v>3657</v>
      </c>
      <c r="J663" s="136">
        <v>8152238523</v>
      </c>
      <c r="K663" s="57" t="s">
        <v>183</v>
      </c>
      <c r="L663">
        <v>1</v>
      </c>
      <c r="M663">
        <v>14</v>
      </c>
      <c r="N663">
        <v>6</v>
      </c>
      <c r="O663" s="65">
        <v>21</v>
      </c>
      <c r="P663" s="58">
        <v>20</v>
      </c>
      <c r="Q663" s="58" t="s">
        <v>290</v>
      </c>
      <c r="R663" s="58" t="s">
        <v>290</v>
      </c>
      <c r="S663" s="58">
        <v>15</v>
      </c>
      <c r="T663" s="58">
        <v>13</v>
      </c>
      <c r="U663" s="58">
        <v>12</v>
      </c>
      <c r="V663" s="58">
        <v>21</v>
      </c>
      <c r="W663" s="58">
        <v>15</v>
      </c>
      <c r="X663" s="58">
        <v>17</v>
      </c>
      <c r="Y663" s="58">
        <v>22</v>
      </c>
      <c r="Z663" s="58">
        <v>0</v>
      </c>
      <c r="AA663" s="58">
        <v>0</v>
      </c>
      <c r="AB663" s="58">
        <v>0</v>
      </c>
      <c r="AC663" s="58">
        <v>0</v>
      </c>
      <c r="AD663" s="58">
        <v>0</v>
      </c>
      <c r="AE663" s="58">
        <v>0</v>
      </c>
      <c r="AF663" s="58">
        <v>0</v>
      </c>
      <c r="AG663" s="58">
        <v>0</v>
      </c>
      <c r="AH663" s="58">
        <v>0</v>
      </c>
      <c r="AI663" s="58">
        <v>0</v>
      </c>
      <c r="AJ663" s="58">
        <v>0</v>
      </c>
      <c r="AK663" s="58" t="s">
        <v>290</v>
      </c>
      <c r="AL663" s="58" t="s">
        <v>290</v>
      </c>
      <c r="AM663" s="58">
        <v>35</v>
      </c>
      <c r="AN663" s="58">
        <v>0</v>
      </c>
      <c r="AO663" s="58">
        <v>98</v>
      </c>
      <c r="AP663" s="58">
        <v>13</v>
      </c>
      <c r="AQ663" s="58">
        <v>72</v>
      </c>
      <c r="AR663" s="58">
        <v>78</v>
      </c>
      <c r="AS663" s="58">
        <v>0</v>
      </c>
      <c r="AT663" s="58">
        <v>0</v>
      </c>
      <c r="AU663" s="58">
        <v>10</v>
      </c>
      <c r="AV663" s="58">
        <v>150</v>
      </c>
      <c r="AW663" s="57"/>
    </row>
    <row r="664" spans="1:49">
      <c r="A664" s="57" t="s">
        <v>3658</v>
      </c>
      <c r="B664" s="57" t="s">
        <v>3659</v>
      </c>
      <c r="C664" s="57" t="s">
        <v>314</v>
      </c>
      <c r="D664" s="57" t="s">
        <v>2722</v>
      </c>
      <c r="E664" s="57" t="s">
        <v>3660</v>
      </c>
      <c r="F664" s="57" t="s">
        <v>3661</v>
      </c>
      <c r="G664" s="57" t="s">
        <v>3662</v>
      </c>
      <c r="H664" s="57" t="s">
        <v>288</v>
      </c>
      <c r="I664" s="57" t="s">
        <v>3663</v>
      </c>
      <c r="J664" s="136">
        <v>8152241914</v>
      </c>
      <c r="K664" s="57" t="s">
        <v>183</v>
      </c>
      <c r="L664">
        <v>2</v>
      </c>
      <c r="M664">
        <v>14.2</v>
      </c>
      <c r="N664">
        <v>3.5</v>
      </c>
      <c r="O664" s="65">
        <v>19.7</v>
      </c>
      <c r="P664" s="58">
        <v>30</v>
      </c>
      <c r="Q664" s="58">
        <v>12</v>
      </c>
      <c r="R664" s="58" t="s">
        <v>290</v>
      </c>
      <c r="S664" s="58">
        <v>15</v>
      </c>
      <c r="T664" s="58" t="s">
        <v>290</v>
      </c>
      <c r="U664" s="58">
        <v>14</v>
      </c>
      <c r="V664" s="58">
        <v>14</v>
      </c>
      <c r="W664" s="58">
        <v>15</v>
      </c>
      <c r="X664" s="58">
        <v>22</v>
      </c>
      <c r="Y664" s="58">
        <v>20</v>
      </c>
      <c r="Z664" s="58">
        <v>0</v>
      </c>
      <c r="AA664" s="58">
        <v>0</v>
      </c>
      <c r="AB664" s="58">
        <v>0</v>
      </c>
      <c r="AC664" s="58">
        <v>0</v>
      </c>
      <c r="AD664" s="58">
        <v>0</v>
      </c>
      <c r="AE664" s="58">
        <v>0</v>
      </c>
      <c r="AF664" s="58">
        <v>0</v>
      </c>
      <c r="AG664" s="58">
        <v>0</v>
      </c>
      <c r="AH664" s="58">
        <v>0</v>
      </c>
      <c r="AI664" s="58">
        <v>0</v>
      </c>
      <c r="AJ664" s="58">
        <v>0</v>
      </c>
      <c r="AK664" s="58" t="s">
        <v>290</v>
      </c>
      <c r="AL664" s="58" t="s">
        <v>290</v>
      </c>
      <c r="AM664" s="58" t="s">
        <v>290</v>
      </c>
      <c r="AN664" s="58" t="s">
        <v>290</v>
      </c>
      <c r="AO664" s="58">
        <v>137</v>
      </c>
      <c r="AP664" s="58" t="s">
        <v>290</v>
      </c>
      <c r="AQ664" s="58">
        <v>82</v>
      </c>
      <c r="AR664" s="58">
        <v>75</v>
      </c>
      <c r="AS664" s="58">
        <v>0</v>
      </c>
      <c r="AT664" s="58">
        <v>0</v>
      </c>
      <c r="AU664" s="58">
        <v>13</v>
      </c>
      <c r="AV664" s="58">
        <v>157</v>
      </c>
      <c r="AW664" s="57"/>
    </row>
    <row r="665" spans="1:49">
      <c r="A665" s="57" t="s">
        <v>3664</v>
      </c>
      <c r="B665" s="57" t="s">
        <v>3665</v>
      </c>
      <c r="C665" s="57" t="s">
        <v>283</v>
      </c>
      <c r="D665" s="57" t="s">
        <v>2451</v>
      </c>
      <c r="E665" s="57" t="s">
        <v>3666</v>
      </c>
      <c r="F665" s="57" t="s">
        <v>3667</v>
      </c>
      <c r="G665" s="57" t="s">
        <v>3668</v>
      </c>
      <c r="H665" s="57" t="s">
        <v>288</v>
      </c>
      <c r="I665" s="57" t="s">
        <v>3669</v>
      </c>
      <c r="J665" s="136">
        <v>8156723847</v>
      </c>
      <c r="K665" s="57" t="s">
        <v>183</v>
      </c>
      <c r="L665">
        <v>1</v>
      </c>
      <c r="M665">
        <v>10.5</v>
      </c>
      <c r="N665">
        <v>7</v>
      </c>
      <c r="O665" s="65">
        <v>18.5</v>
      </c>
      <c r="P665" s="58">
        <v>26</v>
      </c>
      <c r="Q665" s="58">
        <v>16</v>
      </c>
      <c r="R665" s="58">
        <v>20</v>
      </c>
      <c r="S665" s="58">
        <v>15</v>
      </c>
      <c r="T665" s="58">
        <v>19</v>
      </c>
      <c r="U665" s="58">
        <v>13</v>
      </c>
      <c r="V665" s="58">
        <v>20</v>
      </c>
      <c r="W665" s="58">
        <v>17</v>
      </c>
      <c r="X665" s="58">
        <v>13</v>
      </c>
      <c r="Y665" s="58">
        <v>14</v>
      </c>
      <c r="Z665" s="58">
        <v>0</v>
      </c>
      <c r="AA665" s="58">
        <v>0</v>
      </c>
      <c r="AB665" s="58">
        <v>0</v>
      </c>
      <c r="AC665" s="58">
        <v>0</v>
      </c>
      <c r="AD665" s="58">
        <v>0</v>
      </c>
      <c r="AE665" s="58">
        <v>0</v>
      </c>
      <c r="AF665" s="58">
        <v>0</v>
      </c>
      <c r="AG665" s="58">
        <v>0</v>
      </c>
      <c r="AH665" s="58">
        <v>0</v>
      </c>
      <c r="AI665" s="58">
        <v>0</v>
      </c>
      <c r="AJ665" s="58">
        <v>0</v>
      </c>
      <c r="AK665" s="58" t="s">
        <v>290</v>
      </c>
      <c r="AL665" s="58" t="s">
        <v>290</v>
      </c>
      <c r="AM665" s="58">
        <v>29</v>
      </c>
      <c r="AN665" s="58" t="s">
        <v>290</v>
      </c>
      <c r="AO665" s="58">
        <v>131</v>
      </c>
      <c r="AP665" s="58">
        <v>10</v>
      </c>
      <c r="AQ665" s="58">
        <v>83</v>
      </c>
      <c r="AR665" s="58">
        <v>90</v>
      </c>
      <c r="AS665" s="58">
        <v>0</v>
      </c>
      <c r="AT665" s="58">
        <v>0</v>
      </c>
      <c r="AU665" s="58">
        <v>31</v>
      </c>
      <c r="AV665" s="58">
        <v>173</v>
      </c>
      <c r="AW665" s="57"/>
    </row>
    <row r="666" spans="1:49">
      <c r="A666" s="57" t="s">
        <v>3670</v>
      </c>
      <c r="B666" s="57" t="s">
        <v>3671</v>
      </c>
      <c r="C666" s="57"/>
      <c r="D666" s="57" t="s">
        <v>3672</v>
      </c>
      <c r="E666" s="57" t="s">
        <v>3673</v>
      </c>
      <c r="F666" s="57" t="s">
        <v>3674</v>
      </c>
      <c r="G666" s="57" t="s">
        <v>3675</v>
      </c>
      <c r="H666" s="57" t="s">
        <v>288</v>
      </c>
      <c r="I666" s="57" t="s">
        <v>3676</v>
      </c>
      <c r="J666" s="136">
        <v>8158838916</v>
      </c>
      <c r="K666" s="57" t="s">
        <v>183</v>
      </c>
      <c r="L666">
        <v>2</v>
      </c>
      <c r="M666">
        <v>10</v>
      </c>
      <c r="N666">
        <v>1</v>
      </c>
      <c r="O666" s="65">
        <v>13</v>
      </c>
      <c r="P666" s="58">
        <v>22</v>
      </c>
      <c r="Q666" s="58">
        <v>21</v>
      </c>
      <c r="R666" s="58" t="s">
        <v>290</v>
      </c>
      <c r="S666" s="58">
        <v>16</v>
      </c>
      <c r="T666" s="58">
        <v>13</v>
      </c>
      <c r="U666" s="58">
        <v>14</v>
      </c>
      <c r="V666" s="58">
        <v>17</v>
      </c>
      <c r="W666" s="58">
        <v>20</v>
      </c>
      <c r="X666" s="58">
        <v>15</v>
      </c>
      <c r="Y666" s="58">
        <v>21</v>
      </c>
      <c r="Z666" s="58">
        <v>0</v>
      </c>
      <c r="AA666" s="58">
        <v>0</v>
      </c>
      <c r="AB666" s="58">
        <v>0</v>
      </c>
      <c r="AC666" s="58">
        <v>0</v>
      </c>
      <c r="AD666" s="58">
        <v>0</v>
      </c>
      <c r="AE666" s="58">
        <v>0</v>
      </c>
      <c r="AF666" s="58">
        <v>0</v>
      </c>
      <c r="AG666" s="58">
        <v>0</v>
      </c>
      <c r="AH666" s="58">
        <v>0</v>
      </c>
      <c r="AI666" s="58">
        <v>0</v>
      </c>
      <c r="AJ666" s="58">
        <v>0</v>
      </c>
      <c r="AK666" s="58" t="s">
        <v>290</v>
      </c>
      <c r="AL666" s="58" t="s">
        <v>290</v>
      </c>
      <c r="AM666" s="58">
        <v>11</v>
      </c>
      <c r="AN666" s="58">
        <v>0</v>
      </c>
      <c r="AO666" s="58">
        <v>149</v>
      </c>
      <c r="AP666" s="58" t="s">
        <v>290</v>
      </c>
      <c r="AQ666" s="58">
        <v>82</v>
      </c>
      <c r="AR666" s="58">
        <v>86</v>
      </c>
      <c r="AS666" s="58">
        <v>0</v>
      </c>
      <c r="AT666" s="58">
        <v>0</v>
      </c>
      <c r="AU666" s="58">
        <v>17</v>
      </c>
      <c r="AV666" s="58">
        <v>168</v>
      </c>
      <c r="AW666" s="57"/>
    </row>
    <row r="667" spans="1:49">
      <c r="A667" s="57" t="s">
        <v>3677</v>
      </c>
      <c r="B667" s="57" t="s">
        <v>3678</v>
      </c>
      <c r="C667" s="57" t="s">
        <v>314</v>
      </c>
      <c r="D667" s="57" t="s">
        <v>916</v>
      </c>
      <c r="E667" s="57" t="s">
        <v>3679</v>
      </c>
      <c r="F667" s="57" t="s">
        <v>3680</v>
      </c>
      <c r="G667" s="57" t="s">
        <v>3681</v>
      </c>
      <c r="H667" s="57" t="s">
        <v>288</v>
      </c>
      <c r="I667" s="57" t="s">
        <v>3682</v>
      </c>
      <c r="J667" s="136">
        <v>8155397003</v>
      </c>
      <c r="K667" s="57" t="s">
        <v>183</v>
      </c>
      <c r="L667">
        <v>4</v>
      </c>
      <c r="M667">
        <v>14</v>
      </c>
      <c r="N667">
        <v>3</v>
      </c>
      <c r="O667" s="65">
        <v>21</v>
      </c>
      <c r="P667" s="58">
        <v>48</v>
      </c>
      <c r="Q667" s="58" t="s">
        <v>290</v>
      </c>
      <c r="R667" s="58">
        <v>17</v>
      </c>
      <c r="S667" s="58">
        <v>11</v>
      </c>
      <c r="T667" s="58">
        <v>16</v>
      </c>
      <c r="U667" s="58">
        <v>11</v>
      </c>
      <c r="V667" s="58">
        <v>14</v>
      </c>
      <c r="W667" s="58">
        <v>22</v>
      </c>
      <c r="X667" s="58">
        <v>10</v>
      </c>
      <c r="Y667" s="58">
        <v>21</v>
      </c>
      <c r="Z667" s="58">
        <v>0</v>
      </c>
      <c r="AA667" s="58">
        <v>0</v>
      </c>
      <c r="AB667" s="58">
        <v>0</v>
      </c>
      <c r="AC667" s="58">
        <v>0</v>
      </c>
      <c r="AD667" s="58">
        <v>0</v>
      </c>
      <c r="AE667" s="58">
        <v>0</v>
      </c>
      <c r="AF667" s="58">
        <v>0</v>
      </c>
      <c r="AG667" s="58">
        <v>0</v>
      </c>
      <c r="AH667" s="58">
        <v>0</v>
      </c>
      <c r="AI667" s="58">
        <v>0</v>
      </c>
      <c r="AJ667" s="58">
        <v>0</v>
      </c>
      <c r="AK667" s="58" t="s">
        <v>290</v>
      </c>
      <c r="AL667" s="58" t="s">
        <v>290</v>
      </c>
      <c r="AM667" s="58">
        <v>32</v>
      </c>
      <c r="AN667" s="58" t="s">
        <v>290</v>
      </c>
      <c r="AO667" s="58">
        <v>142</v>
      </c>
      <c r="AP667" s="58">
        <v>0</v>
      </c>
      <c r="AQ667" s="58">
        <v>96</v>
      </c>
      <c r="AR667" s="58">
        <v>82</v>
      </c>
      <c r="AS667" s="58">
        <v>0</v>
      </c>
      <c r="AT667" s="58">
        <v>0</v>
      </c>
      <c r="AU667" s="58" t="s">
        <v>290</v>
      </c>
      <c r="AV667" s="58">
        <v>178</v>
      </c>
      <c r="AW667" s="57"/>
    </row>
    <row r="668" spans="1:49">
      <c r="A668" s="57" t="s">
        <v>3683</v>
      </c>
      <c r="B668" s="57" t="s">
        <v>3684</v>
      </c>
      <c r="C668" s="57"/>
      <c r="D668" s="57" t="s">
        <v>2941</v>
      </c>
      <c r="E668" s="57" t="s">
        <v>1592</v>
      </c>
      <c r="F668" s="57" t="s">
        <v>3685</v>
      </c>
      <c r="G668" s="57" t="s">
        <v>3686</v>
      </c>
      <c r="H668" s="57" t="s">
        <v>288</v>
      </c>
      <c r="I668" s="57" t="s">
        <v>3687</v>
      </c>
      <c r="J668" s="136">
        <v>8154331199</v>
      </c>
      <c r="K668" s="57" t="s">
        <v>183</v>
      </c>
      <c r="L668">
        <v>1</v>
      </c>
      <c r="M668">
        <v>17</v>
      </c>
      <c r="N668">
        <v>9.5</v>
      </c>
      <c r="O668" s="65">
        <v>27.5</v>
      </c>
      <c r="P668" s="58">
        <v>53</v>
      </c>
      <c r="Q668" s="58">
        <v>20</v>
      </c>
      <c r="R668" s="58">
        <v>23</v>
      </c>
      <c r="S668" s="58">
        <v>22</v>
      </c>
      <c r="T668" s="58">
        <v>23</v>
      </c>
      <c r="U668" s="58">
        <v>19</v>
      </c>
      <c r="V668" s="58">
        <v>18</v>
      </c>
      <c r="W668" s="58">
        <v>25</v>
      </c>
      <c r="X668" s="58">
        <v>18</v>
      </c>
      <c r="Y668" s="58">
        <v>19</v>
      </c>
      <c r="Z668" s="58">
        <v>0</v>
      </c>
      <c r="AA668" s="58">
        <v>0</v>
      </c>
      <c r="AB668" s="58">
        <v>0</v>
      </c>
      <c r="AC668" s="58">
        <v>0</v>
      </c>
      <c r="AD668" s="58">
        <v>0</v>
      </c>
      <c r="AE668" s="58">
        <v>0</v>
      </c>
      <c r="AF668" s="58">
        <v>0</v>
      </c>
      <c r="AG668" s="58">
        <v>0</v>
      </c>
      <c r="AH668" s="58">
        <v>0</v>
      </c>
      <c r="AI668" s="58">
        <v>0</v>
      </c>
      <c r="AJ668" s="58">
        <v>0</v>
      </c>
      <c r="AK668" s="58" t="s">
        <v>290</v>
      </c>
      <c r="AL668" s="58" t="s">
        <v>290</v>
      </c>
      <c r="AM668" s="58" t="s">
        <v>290</v>
      </c>
      <c r="AN668" s="58">
        <v>0</v>
      </c>
      <c r="AO668" s="58">
        <v>208</v>
      </c>
      <c r="AP668" s="58">
        <v>23</v>
      </c>
      <c r="AQ668" s="58">
        <v>118</v>
      </c>
      <c r="AR668" s="58">
        <v>122</v>
      </c>
      <c r="AS668" s="58">
        <v>0</v>
      </c>
      <c r="AT668" s="58">
        <v>0</v>
      </c>
      <c r="AU668" s="58">
        <v>30</v>
      </c>
      <c r="AV668" s="58">
        <v>240</v>
      </c>
      <c r="AW668" s="57"/>
    </row>
    <row r="669" spans="1:49">
      <c r="A669" s="57" t="s">
        <v>3688</v>
      </c>
      <c r="B669" s="57" t="s">
        <v>3689</v>
      </c>
      <c r="C669" s="57"/>
      <c r="D669" s="57" t="s">
        <v>2941</v>
      </c>
      <c r="E669" s="57" t="s">
        <v>1592</v>
      </c>
      <c r="F669" s="57" t="s">
        <v>3690</v>
      </c>
      <c r="G669" s="57" t="s">
        <v>3686</v>
      </c>
      <c r="H669" s="57" t="s">
        <v>288</v>
      </c>
      <c r="I669" s="57" t="s">
        <v>3687</v>
      </c>
      <c r="J669" s="136">
        <v>8154330125</v>
      </c>
      <c r="K669" s="57" t="s">
        <v>183</v>
      </c>
      <c r="L669">
        <v>2.5</v>
      </c>
      <c r="M669">
        <v>15</v>
      </c>
      <c r="N669">
        <v>8.5</v>
      </c>
      <c r="O669" s="65">
        <v>26</v>
      </c>
      <c r="P669" s="58">
        <v>0</v>
      </c>
      <c r="Q669" s="58">
        <v>0</v>
      </c>
      <c r="R669" s="58">
        <v>0</v>
      </c>
      <c r="S669" s="58">
        <v>0</v>
      </c>
      <c r="T669" s="58">
        <v>0</v>
      </c>
      <c r="U669" s="58">
        <v>0</v>
      </c>
      <c r="V669" s="58">
        <v>0</v>
      </c>
      <c r="W669" s="58">
        <v>0</v>
      </c>
      <c r="X669" s="58">
        <v>0</v>
      </c>
      <c r="Y669" s="58">
        <v>0</v>
      </c>
      <c r="Z669" s="58">
        <v>38</v>
      </c>
      <c r="AA669" s="58">
        <v>37</v>
      </c>
      <c r="AB669" s="58">
        <v>40</v>
      </c>
      <c r="AC669" s="58">
        <v>37</v>
      </c>
      <c r="AD669" s="58">
        <v>0</v>
      </c>
      <c r="AE669" s="58">
        <v>0</v>
      </c>
      <c r="AF669" s="58">
        <v>0</v>
      </c>
      <c r="AG669" s="58">
        <v>0</v>
      </c>
      <c r="AH669" s="58">
        <v>0</v>
      </c>
      <c r="AI669" s="58">
        <v>0</v>
      </c>
      <c r="AJ669" s="58">
        <v>0</v>
      </c>
      <c r="AK669" s="58" t="s">
        <v>290</v>
      </c>
      <c r="AL669" s="58" t="s">
        <v>290</v>
      </c>
      <c r="AM669" s="58" t="s">
        <v>290</v>
      </c>
      <c r="AN669" s="58" t="s">
        <v>290</v>
      </c>
      <c r="AO669" s="58">
        <v>124</v>
      </c>
      <c r="AP669" s="58">
        <v>12</v>
      </c>
      <c r="AQ669" s="58">
        <v>68</v>
      </c>
      <c r="AR669" s="58">
        <v>84</v>
      </c>
      <c r="AS669" s="58">
        <v>15</v>
      </c>
      <c r="AT669" s="58">
        <v>22</v>
      </c>
      <c r="AU669" s="58">
        <v>21</v>
      </c>
      <c r="AV669" s="58">
        <v>152</v>
      </c>
      <c r="AW669" s="57"/>
    </row>
    <row r="670" spans="1:49">
      <c r="A670" s="57" t="s">
        <v>3691</v>
      </c>
      <c r="B670" s="57" t="s">
        <v>459</v>
      </c>
      <c r="C670" s="57"/>
      <c r="D670" s="57" t="s">
        <v>3692</v>
      </c>
      <c r="E670" s="57" t="s">
        <v>3693</v>
      </c>
      <c r="F670" s="57" t="s">
        <v>3694</v>
      </c>
      <c r="G670" s="57" t="s">
        <v>3695</v>
      </c>
      <c r="H670" s="57" t="s">
        <v>288</v>
      </c>
      <c r="I670" s="57" t="s">
        <v>3696</v>
      </c>
      <c r="J670" s="136">
        <v>2174237049</v>
      </c>
      <c r="K670" s="57" t="s">
        <v>184</v>
      </c>
      <c r="L670">
        <v>2</v>
      </c>
      <c r="M670">
        <v>13.5</v>
      </c>
      <c r="N670">
        <v>7.5</v>
      </c>
      <c r="O670" s="65">
        <v>23</v>
      </c>
      <c r="P670" s="58">
        <v>50</v>
      </c>
      <c r="Q670" s="58">
        <v>28</v>
      </c>
      <c r="R670" s="58">
        <v>23</v>
      </c>
      <c r="S670" s="58">
        <v>28</v>
      </c>
      <c r="T670" s="58">
        <v>28</v>
      </c>
      <c r="U670" s="58">
        <v>24</v>
      </c>
      <c r="V670" s="58">
        <v>19</v>
      </c>
      <c r="W670" s="58">
        <v>19</v>
      </c>
      <c r="X670" s="58">
        <v>17</v>
      </c>
      <c r="Y670" s="58">
        <v>13</v>
      </c>
      <c r="Z670" s="58">
        <v>0</v>
      </c>
      <c r="AA670" s="58">
        <v>0</v>
      </c>
      <c r="AB670" s="58">
        <v>0</v>
      </c>
      <c r="AC670" s="58">
        <v>0</v>
      </c>
      <c r="AD670" s="58">
        <v>0</v>
      </c>
      <c r="AE670" s="58">
        <v>0</v>
      </c>
      <c r="AF670" s="58">
        <v>0</v>
      </c>
      <c r="AG670" s="58">
        <v>0</v>
      </c>
      <c r="AH670" s="58">
        <v>0</v>
      </c>
      <c r="AI670" s="58">
        <v>0</v>
      </c>
      <c r="AJ670" s="58">
        <v>0</v>
      </c>
      <c r="AK670" s="58">
        <v>0</v>
      </c>
      <c r="AL670" s="58" t="s">
        <v>290</v>
      </c>
      <c r="AM670" s="58" t="s">
        <v>290</v>
      </c>
      <c r="AN670" s="58">
        <v>0</v>
      </c>
      <c r="AO670" s="58">
        <v>224</v>
      </c>
      <c r="AP670" s="58">
        <v>21</v>
      </c>
      <c r="AQ670" s="58">
        <v>129</v>
      </c>
      <c r="AR670" s="58">
        <v>120</v>
      </c>
      <c r="AS670" s="58">
        <v>0</v>
      </c>
      <c r="AT670" s="58">
        <v>0</v>
      </c>
      <c r="AU670" s="58">
        <v>20</v>
      </c>
      <c r="AV670" s="58">
        <v>249</v>
      </c>
      <c r="AW670" s="57"/>
    </row>
    <row r="671" spans="1:49">
      <c r="A671" s="57" t="s">
        <v>3697</v>
      </c>
      <c r="B671" s="57" t="s">
        <v>3698</v>
      </c>
      <c r="C671" s="57" t="s">
        <v>283</v>
      </c>
      <c r="D671" s="57" t="s">
        <v>1119</v>
      </c>
      <c r="E671" s="57" t="s">
        <v>3699</v>
      </c>
      <c r="F671" s="57" t="s">
        <v>3700</v>
      </c>
      <c r="G671" s="57" t="s">
        <v>3695</v>
      </c>
      <c r="H671" s="57" t="s">
        <v>288</v>
      </c>
      <c r="I671" s="57" t="s">
        <v>3701</v>
      </c>
      <c r="J671" s="136">
        <v>2178774408</v>
      </c>
      <c r="K671" s="57" t="s">
        <v>184</v>
      </c>
      <c r="L671">
        <v>1</v>
      </c>
      <c r="M671">
        <v>12.5</v>
      </c>
      <c r="N671">
        <v>4.5</v>
      </c>
      <c r="O671" s="65">
        <v>18</v>
      </c>
      <c r="P671" s="58">
        <v>41</v>
      </c>
      <c r="Q671" s="58">
        <v>25</v>
      </c>
      <c r="R671" s="58">
        <v>23</v>
      </c>
      <c r="S671" s="58">
        <v>23</v>
      </c>
      <c r="T671" s="58">
        <v>14</v>
      </c>
      <c r="U671" s="58">
        <v>15</v>
      </c>
      <c r="V671" s="58">
        <v>16</v>
      </c>
      <c r="W671" s="58">
        <v>22</v>
      </c>
      <c r="X671" s="58">
        <v>21</v>
      </c>
      <c r="Y671" s="58">
        <v>18</v>
      </c>
      <c r="Z671" s="58">
        <v>0</v>
      </c>
      <c r="AA671" s="58">
        <v>0</v>
      </c>
      <c r="AB671" s="58">
        <v>0</v>
      </c>
      <c r="AC671" s="58">
        <v>0</v>
      </c>
      <c r="AD671" s="58">
        <v>0</v>
      </c>
      <c r="AE671" s="58">
        <v>0</v>
      </c>
      <c r="AF671" s="58">
        <v>0</v>
      </c>
      <c r="AG671" s="58">
        <v>0</v>
      </c>
      <c r="AH671" s="58">
        <v>0</v>
      </c>
      <c r="AI671" s="58">
        <v>0</v>
      </c>
      <c r="AJ671" s="58" t="s">
        <v>290</v>
      </c>
      <c r="AK671" s="58" t="s">
        <v>290</v>
      </c>
      <c r="AL671" s="58">
        <v>15</v>
      </c>
      <c r="AM671" s="58" t="s">
        <v>290</v>
      </c>
      <c r="AN671" s="58">
        <v>0</v>
      </c>
      <c r="AO671" s="58">
        <v>175</v>
      </c>
      <c r="AP671" s="58">
        <v>15</v>
      </c>
      <c r="AQ671" s="58">
        <v>105</v>
      </c>
      <c r="AR671" s="58">
        <v>113</v>
      </c>
      <c r="AS671" s="58">
        <v>0</v>
      </c>
      <c r="AT671" s="58">
        <v>0</v>
      </c>
      <c r="AU671" s="58">
        <v>22</v>
      </c>
      <c r="AV671" s="58">
        <v>218</v>
      </c>
      <c r="AW671" s="57"/>
    </row>
    <row r="672" spans="1:49">
      <c r="A672" s="57" t="s">
        <v>3702</v>
      </c>
      <c r="B672" s="57" t="s">
        <v>3703</v>
      </c>
      <c r="C672" s="57" t="s">
        <v>314</v>
      </c>
      <c r="D672" s="57" t="s">
        <v>1495</v>
      </c>
      <c r="E672" s="57" t="s">
        <v>3704</v>
      </c>
      <c r="F672" s="57" t="s">
        <v>3705</v>
      </c>
      <c r="G672" s="57" t="s">
        <v>3695</v>
      </c>
      <c r="H672" s="57" t="s">
        <v>288</v>
      </c>
      <c r="I672" s="57" t="s">
        <v>3706</v>
      </c>
      <c r="J672" s="136">
        <v>2174234351</v>
      </c>
      <c r="K672" s="57" t="s">
        <v>184</v>
      </c>
      <c r="L672">
        <v>1</v>
      </c>
      <c r="M672">
        <v>12</v>
      </c>
      <c r="N672">
        <v>5</v>
      </c>
      <c r="O672" s="65">
        <v>18</v>
      </c>
      <c r="P672" s="58">
        <v>32</v>
      </c>
      <c r="Q672" s="58">
        <v>14</v>
      </c>
      <c r="R672" s="58">
        <v>15</v>
      </c>
      <c r="S672" s="58">
        <v>15</v>
      </c>
      <c r="T672" s="58">
        <v>18</v>
      </c>
      <c r="U672" s="58">
        <v>16</v>
      </c>
      <c r="V672" s="58">
        <v>16</v>
      </c>
      <c r="W672" s="58">
        <v>11</v>
      </c>
      <c r="X672" s="58">
        <v>17</v>
      </c>
      <c r="Y672" s="58">
        <v>11</v>
      </c>
      <c r="Z672" s="58">
        <v>0</v>
      </c>
      <c r="AA672" s="58">
        <v>0</v>
      </c>
      <c r="AB672" s="58">
        <v>0</v>
      </c>
      <c r="AC672" s="58">
        <v>0</v>
      </c>
      <c r="AD672" s="58">
        <v>0</v>
      </c>
      <c r="AE672" s="58">
        <v>0</v>
      </c>
      <c r="AF672" s="58">
        <v>0</v>
      </c>
      <c r="AG672" s="58">
        <v>0</v>
      </c>
      <c r="AH672" s="58">
        <v>0</v>
      </c>
      <c r="AI672" s="58">
        <v>0</v>
      </c>
      <c r="AJ672" s="58">
        <v>0</v>
      </c>
      <c r="AK672" s="58" t="s">
        <v>290</v>
      </c>
      <c r="AL672" s="58">
        <v>14</v>
      </c>
      <c r="AM672" s="58" t="s">
        <v>290</v>
      </c>
      <c r="AN672" s="58" t="s">
        <v>290</v>
      </c>
      <c r="AO672" s="58">
        <v>116</v>
      </c>
      <c r="AP672" s="58">
        <v>19</v>
      </c>
      <c r="AQ672" s="58">
        <v>76</v>
      </c>
      <c r="AR672" s="58">
        <v>89</v>
      </c>
      <c r="AS672" s="58">
        <v>0</v>
      </c>
      <c r="AT672" s="58">
        <v>0</v>
      </c>
      <c r="AU672" s="58">
        <v>45</v>
      </c>
      <c r="AV672" s="58">
        <v>165</v>
      </c>
      <c r="AW672" s="57"/>
    </row>
    <row r="673" spans="1:49">
      <c r="A673" s="57" t="s">
        <v>3707</v>
      </c>
      <c r="B673" s="57" t="s">
        <v>3708</v>
      </c>
      <c r="C673" s="57" t="s">
        <v>314</v>
      </c>
      <c r="D673" s="57" t="s">
        <v>419</v>
      </c>
      <c r="E673" s="57" t="s">
        <v>3709</v>
      </c>
      <c r="F673" s="57" t="s">
        <v>3710</v>
      </c>
      <c r="G673" s="57" t="s">
        <v>3695</v>
      </c>
      <c r="H673" s="57" t="s">
        <v>288</v>
      </c>
      <c r="I673" s="57" t="s">
        <v>3701</v>
      </c>
      <c r="J673" s="136">
        <v>2178752431</v>
      </c>
      <c r="K673" s="57" t="s">
        <v>184</v>
      </c>
      <c r="L673">
        <v>4</v>
      </c>
      <c r="M673">
        <v>21.5</v>
      </c>
      <c r="N673">
        <v>5</v>
      </c>
      <c r="O673" s="65">
        <v>30.5</v>
      </c>
      <c r="P673" s="58">
        <v>0</v>
      </c>
      <c r="Q673" s="58">
        <v>0</v>
      </c>
      <c r="R673" s="58">
        <v>0</v>
      </c>
      <c r="S673" s="58">
        <v>0</v>
      </c>
      <c r="T673" s="58">
        <v>0</v>
      </c>
      <c r="U673" s="58">
        <v>0</v>
      </c>
      <c r="V673" s="58">
        <v>0</v>
      </c>
      <c r="W673" s="58">
        <v>0</v>
      </c>
      <c r="X673" s="58">
        <v>0</v>
      </c>
      <c r="Y673" s="58">
        <v>0</v>
      </c>
      <c r="Z673" s="58">
        <v>66</v>
      </c>
      <c r="AA673" s="58">
        <v>56</v>
      </c>
      <c r="AB673" s="58">
        <v>64</v>
      </c>
      <c r="AC673" s="58">
        <v>49</v>
      </c>
      <c r="AD673" s="58">
        <v>0</v>
      </c>
      <c r="AE673" s="58">
        <v>0</v>
      </c>
      <c r="AF673" s="58">
        <v>0</v>
      </c>
      <c r="AG673" s="58">
        <v>0</v>
      </c>
      <c r="AH673" s="58">
        <v>0</v>
      </c>
      <c r="AI673" s="58" t="s">
        <v>290</v>
      </c>
      <c r="AJ673" s="58">
        <v>0</v>
      </c>
      <c r="AK673" s="58" t="s">
        <v>290</v>
      </c>
      <c r="AL673" s="58">
        <v>42</v>
      </c>
      <c r="AM673" s="58">
        <v>11</v>
      </c>
      <c r="AN673" s="58" t="s">
        <v>290</v>
      </c>
      <c r="AO673" s="58">
        <v>159</v>
      </c>
      <c r="AP673" s="58">
        <v>21</v>
      </c>
      <c r="AQ673" s="58">
        <v>114</v>
      </c>
      <c r="AR673" s="58">
        <v>128</v>
      </c>
      <c r="AS673" s="58">
        <v>15</v>
      </c>
      <c r="AT673" s="58">
        <v>27</v>
      </c>
      <c r="AU673" s="58">
        <v>50</v>
      </c>
      <c r="AV673" s="58">
        <v>242</v>
      </c>
      <c r="AW673" s="57"/>
    </row>
    <row r="674" spans="1:49">
      <c r="A674" s="57" t="s">
        <v>3711</v>
      </c>
      <c r="B674" s="57" t="s">
        <v>3712</v>
      </c>
      <c r="C674" s="57" t="s">
        <v>314</v>
      </c>
      <c r="D674" s="57" t="s">
        <v>3713</v>
      </c>
      <c r="E674" s="57" t="s">
        <v>3714</v>
      </c>
      <c r="F674" s="57" t="s">
        <v>3715</v>
      </c>
      <c r="G674" s="57" t="s">
        <v>3695</v>
      </c>
      <c r="H674" s="57" t="s">
        <v>288</v>
      </c>
      <c r="I674" s="57" t="s">
        <v>3701</v>
      </c>
      <c r="J674" s="136">
        <v>2172332001</v>
      </c>
      <c r="K674" s="57" t="s">
        <v>184</v>
      </c>
      <c r="L674">
        <v>4.5</v>
      </c>
      <c r="M674">
        <v>26.5</v>
      </c>
      <c r="N674">
        <v>7.7</v>
      </c>
      <c r="O674" s="65">
        <v>38.700000000000003</v>
      </c>
      <c r="P674" s="58">
        <v>17</v>
      </c>
      <c r="Q674" s="58">
        <v>22</v>
      </c>
      <c r="R674" s="58">
        <v>21</v>
      </c>
      <c r="S674" s="58">
        <v>24</v>
      </c>
      <c r="T674" s="58">
        <v>18</v>
      </c>
      <c r="U674" s="58">
        <v>21</v>
      </c>
      <c r="V674" s="58">
        <v>25</v>
      </c>
      <c r="W674" s="58">
        <v>34</v>
      </c>
      <c r="X674" s="58">
        <v>27</v>
      </c>
      <c r="Y674" s="58">
        <v>27</v>
      </c>
      <c r="Z674" s="58">
        <v>33</v>
      </c>
      <c r="AA674" s="58">
        <v>28</v>
      </c>
      <c r="AB674" s="58">
        <v>36</v>
      </c>
      <c r="AC674" s="58">
        <v>15</v>
      </c>
      <c r="AD674" s="58">
        <v>0</v>
      </c>
      <c r="AE674" s="58">
        <v>0</v>
      </c>
      <c r="AF674" s="58">
        <v>0</v>
      </c>
      <c r="AG674" s="58">
        <v>0</v>
      </c>
      <c r="AH674" s="58">
        <v>0</v>
      </c>
      <c r="AI674" s="58">
        <v>0</v>
      </c>
      <c r="AJ674" s="58" t="s">
        <v>290</v>
      </c>
      <c r="AK674" s="58" t="s">
        <v>290</v>
      </c>
      <c r="AL674" s="58">
        <v>33</v>
      </c>
      <c r="AM674" s="58" t="s">
        <v>290</v>
      </c>
      <c r="AN674" s="58" t="s">
        <v>290</v>
      </c>
      <c r="AO674" s="58">
        <v>268</v>
      </c>
      <c r="AP674" s="58">
        <v>36</v>
      </c>
      <c r="AQ674" s="58">
        <v>194</v>
      </c>
      <c r="AR674" s="58">
        <v>154</v>
      </c>
      <c r="AS674" s="58">
        <v>10</v>
      </c>
      <c r="AT674" s="58">
        <v>18</v>
      </c>
      <c r="AU674" s="58">
        <v>80</v>
      </c>
      <c r="AV674" s="58">
        <v>348</v>
      </c>
      <c r="AW674" s="57"/>
    </row>
    <row r="675" spans="1:49">
      <c r="A675" s="57" t="s">
        <v>3716</v>
      </c>
      <c r="B675" s="57" t="s">
        <v>3717</v>
      </c>
      <c r="C675" s="57" t="s">
        <v>314</v>
      </c>
      <c r="D675" s="57" t="s">
        <v>731</v>
      </c>
      <c r="E675" s="57" t="s">
        <v>3718</v>
      </c>
      <c r="F675" s="57" t="s">
        <v>3719</v>
      </c>
      <c r="G675" s="57" t="s">
        <v>3720</v>
      </c>
      <c r="H675" s="57" t="s">
        <v>288</v>
      </c>
      <c r="I675" s="57" t="s">
        <v>3721</v>
      </c>
      <c r="J675" s="136">
        <v>2178775636</v>
      </c>
      <c r="K675" s="57" t="s">
        <v>184</v>
      </c>
      <c r="L675">
        <v>3.3</v>
      </c>
      <c r="M675">
        <v>16</v>
      </c>
      <c r="N675">
        <v>3.5</v>
      </c>
      <c r="O675" s="65">
        <v>22.8</v>
      </c>
      <c r="P675" s="58">
        <v>33</v>
      </c>
      <c r="Q675" s="58">
        <v>10</v>
      </c>
      <c r="R675" s="58">
        <v>17</v>
      </c>
      <c r="S675" s="58">
        <v>13</v>
      </c>
      <c r="T675" s="58">
        <v>14</v>
      </c>
      <c r="U675" s="58">
        <v>13</v>
      </c>
      <c r="V675" s="58" t="s">
        <v>290</v>
      </c>
      <c r="W675" s="58">
        <v>14</v>
      </c>
      <c r="X675" s="58">
        <v>11</v>
      </c>
      <c r="Y675" s="58">
        <v>11</v>
      </c>
      <c r="Z675" s="58">
        <v>16</v>
      </c>
      <c r="AA675" s="58" t="s">
        <v>290</v>
      </c>
      <c r="AB675" s="58">
        <v>11</v>
      </c>
      <c r="AC675" s="58">
        <v>15</v>
      </c>
      <c r="AD675" s="58">
        <v>0</v>
      </c>
      <c r="AE675" s="58">
        <v>0</v>
      </c>
      <c r="AF675" s="58">
        <v>0</v>
      </c>
      <c r="AG675" s="58">
        <v>0</v>
      </c>
      <c r="AH675" s="58">
        <v>0</v>
      </c>
      <c r="AI675" s="58">
        <v>0</v>
      </c>
      <c r="AJ675" s="58" t="s">
        <v>290</v>
      </c>
      <c r="AK675" s="58" t="s">
        <v>290</v>
      </c>
      <c r="AL675" s="58" t="s">
        <v>290</v>
      </c>
      <c r="AM675" s="58" t="s">
        <v>290</v>
      </c>
      <c r="AN675" s="58" t="s">
        <v>290</v>
      </c>
      <c r="AO675" s="58">
        <v>163</v>
      </c>
      <c r="AP675" s="58">
        <v>12</v>
      </c>
      <c r="AQ675" s="58">
        <v>94</v>
      </c>
      <c r="AR675" s="58">
        <v>98</v>
      </c>
      <c r="AS675" s="58" t="s">
        <v>290</v>
      </c>
      <c r="AT675" s="58" t="s">
        <v>290</v>
      </c>
      <c r="AU675" s="58">
        <v>13</v>
      </c>
      <c r="AV675" s="58">
        <v>192</v>
      </c>
      <c r="AW675" s="57"/>
    </row>
    <row r="676" spans="1:49">
      <c r="A676" s="57" t="s">
        <v>3722</v>
      </c>
      <c r="B676" s="57" t="s">
        <v>3723</v>
      </c>
      <c r="C676" s="57" t="s">
        <v>283</v>
      </c>
      <c r="D676" s="57" t="s">
        <v>3724</v>
      </c>
      <c r="E676" s="57" t="s">
        <v>3725</v>
      </c>
      <c r="F676" s="57" t="s">
        <v>3726</v>
      </c>
      <c r="G676" s="57" t="s">
        <v>3727</v>
      </c>
      <c r="H676" s="57" t="s">
        <v>288</v>
      </c>
      <c r="I676" s="57" t="s">
        <v>3728</v>
      </c>
      <c r="J676" s="136">
        <v>2177627240</v>
      </c>
      <c r="K676" s="57" t="s">
        <v>185</v>
      </c>
      <c r="L676">
        <v>1</v>
      </c>
      <c r="M676">
        <v>8</v>
      </c>
      <c r="N676">
        <v>0</v>
      </c>
      <c r="O676" s="65">
        <v>9</v>
      </c>
      <c r="P676" s="58">
        <v>51</v>
      </c>
      <c r="Q676" s="58">
        <v>13</v>
      </c>
      <c r="R676" s="58">
        <v>11</v>
      </c>
      <c r="S676" s="58">
        <v>0</v>
      </c>
      <c r="T676" s="58">
        <v>0</v>
      </c>
      <c r="U676" s="58">
        <v>0</v>
      </c>
      <c r="V676" s="58">
        <v>0</v>
      </c>
      <c r="W676" s="58">
        <v>0</v>
      </c>
      <c r="X676" s="58">
        <v>0</v>
      </c>
      <c r="Y676" s="58">
        <v>0</v>
      </c>
      <c r="Z676" s="58">
        <v>0</v>
      </c>
      <c r="AA676" s="58">
        <v>0</v>
      </c>
      <c r="AB676" s="58">
        <v>0</v>
      </c>
      <c r="AC676" s="58">
        <v>0</v>
      </c>
      <c r="AD676" s="58">
        <v>0</v>
      </c>
      <c r="AE676" s="58">
        <v>0</v>
      </c>
      <c r="AF676" s="58">
        <v>0</v>
      </c>
      <c r="AG676" s="58">
        <v>0</v>
      </c>
      <c r="AH676" s="58">
        <v>0</v>
      </c>
      <c r="AI676" s="58">
        <v>0</v>
      </c>
      <c r="AJ676" s="58">
        <v>0</v>
      </c>
      <c r="AK676" s="58" t="s">
        <v>290</v>
      </c>
      <c r="AL676" s="58">
        <v>0</v>
      </c>
      <c r="AM676" s="58">
        <v>0</v>
      </c>
      <c r="AN676" s="58">
        <v>0</v>
      </c>
      <c r="AO676" s="58">
        <v>74</v>
      </c>
      <c r="AP676" s="58">
        <v>0</v>
      </c>
      <c r="AQ676" s="58">
        <v>40</v>
      </c>
      <c r="AR676" s="58">
        <v>35</v>
      </c>
      <c r="AS676" s="58">
        <v>0</v>
      </c>
      <c r="AT676" s="58">
        <v>0</v>
      </c>
      <c r="AU676" s="58">
        <v>0</v>
      </c>
      <c r="AV676" s="58">
        <v>75</v>
      </c>
      <c r="AW676" s="57"/>
    </row>
    <row r="677" spans="1:49">
      <c r="A677" s="57" t="s">
        <v>3729</v>
      </c>
      <c r="B677" s="57" t="s">
        <v>319</v>
      </c>
      <c r="C677" s="57" t="s">
        <v>283</v>
      </c>
      <c r="D677" s="57" t="s">
        <v>3043</v>
      </c>
      <c r="E677" s="57" t="s">
        <v>3730</v>
      </c>
      <c r="F677" s="57" t="s">
        <v>3731</v>
      </c>
      <c r="G677" s="57" t="s">
        <v>3732</v>
      </c>
      <c r="H677" s="57" t="s">
        <v>288</v>
      </c>
      <c r="I677" s="57" t="s">
        <v>3733</v>
      </c>
      <c r="J677" s="136">
        <v>6188832124</v>
      </c>
      <c r="K677" s="57" t="s">
        <v>186</v>
      </c>
      <c r="L677">
        <v>0.3</v>
      </c>
      <c r="M677">
        <v>4.3</v>
      </c>
      <c r="N677">
        <v>1.5</v>
      </c>
      <c r="O677" s="65">
        <v>6.1</v>
      </c>
      <c r="P677" s="58">
        <v>11</v>
      </c>
      <c r="Q677" s="58">
        <v>0</v>
      </c>
      <c r="R677" s="58" t="s">
        <v>290</v>
      </c>
      <c r="S677" s="58" t="s">
        <v>290</v>
      </c>
      <c r="T677" s="58" t="s">
        <v>290</v>
      </c>
      <c r="U677" s="58" t="s">
        <v>290</v>
      </c>
      <c r="V677" s="58" t="s">
        <v>290</v>
      </c>
      <c r="W677" s="58" t="s">
        <v>290</v>
      </c>
      <c r="X677" s="58" t="s">
        <v>290</v>
      </c>
      <c r="Y677" s="58" t="s">
        <v>290</v>
      </c>
      <c r="Z677" s="58">
        <v>0</v>
      </c>
      <c r="AA677" s="58">
        <v>0</v>
      </c>
      <c r="AB677" s="58">
        <v>0</v>
      </c>
      <c r="AC677" s="58">
        <v>0</v>
      </c>
      <c r="AD677" s="58">
        <v>0</v>
      </c>
      <c r="AE677" s="58">
        <v>0</v>
      </c>
      <c r="AF677" s="58">
        <v>0</v>
      </c>
      <c r="AG677" s="58">
        <v>0</v>
      </c>
      <c r="AH677" s="58">
        <v>0</v>
      </c>
      <c r="AI677" s="58">
        <v>0</v>
      </c>
      <c r="AJ677" s="58">
        <v>0</v>
      </c>
      <c r="AK677" s="58">
        <v>0</v>
      </c>
      <c r="AL677" s="58">
        <v>0</v>
      </c>
      <c r="AM677" s="58">
        <v>0</v>
      </c>
      <c r="AN677" s="58">
        <v>0</v>
      </c>
      <c r="AO677" s="58">
        <v>39</v>
      </c>
      <c r="AP677" s="58">
        <v>0</v>
      </c>
      <c r="AQ677" s="58">
        <v>20</v>
      </c>
      <c r="AR677" s="58">
        <v>19</v>
      </c>
      <c r="AS677" s="58">
        <v>0</v>
      </c>
      <c r="AT677" s="58">
        <v>0</v>
      </c>
      <c r="AU677" s="58" t="s">
        <v>290</v>
      </c>
      <c r="AV677" s="58">
        <v>39</v>
      </c>
      <c r="AW677" s="57"/>
    </row>
    <row r="678" spans="1:49">
      <c r="A678" s="57" t="s">
        <v>3734</v>
      </c>
      <c r="B678" s="57" t="s">
        <v>844</v>
      </c>
      <c r="C678" s="57"/>
      <c r="D678" s="57" t="s">
        <v>2652</v>
      </c>
      <c r="E678" s="57" t="s">
        <v>3735</v>
      </c>
      <c r="F678" s="57" t="s">
        <v>3736</v>
      </c>
      <c r="G678" s="57" t="s">
        <v>3737</v>
      </c>
      <c r="H678" s="57" t="s">
        <v>288</v>
      </c>
      <c r="I678" s="57" t="s">
        <v>3738</v>
      </c>
      <c r="J678" s="136">
        <v>6185762514</v>
      </c>
      <c r="K678" s="57" t="s">
        <v>186</v>
      </c>
      <c r="L678">
        <v>1</v>
      </c>
      <c r="M678">
        <v>4</v>
      </c>
      <c r="N678">
        <v>0</v>
      </c>
      <c r="O678" s="65">
        <v>5</v>
      </c>
      <c r="P678" s="58">
        <v>0</v>
      </c>
      <c r="Q678" s="58" t="s">
        <v>290</v>
      </c>
      <c r="R678" s="58" t="s">
        <v>290</v>
      </c>
      <c r="S678" s="58">
        <v>14</v>
      </c>
      <c r="T678" s="58" t="s">
        <v>290</v>
      </c>
      <c r="U678" s="58" t="s">
        <v>290</v>
      </c>
      <c r="V678" s="58" t="s">
        <v>290</v>
      </c>
      <c r="W678" s="58" t="s">
        <v>290</v>
      </c>
      <c r="X678" s="58" t="s">
        <v>290</v>
      </c>
      <c r="Y678" s="58" t="s">
        <v>290</v>
      </c>
      <c r="Z678" s="58">
        <v>0</v>
      </c>
      <c r="AA678" s="58">
        <v>0</v>
      </c>
      <c r="AB678" s="58">
        <v>0</v>
      </c>
      <c r="AC678" s="58">
        <v>0</v>
      </c>
      <c r="AD678" s="58">
        <v>0</v>
      </c>
      <c r="AE678" s="58">
        <v>0</v>
      </c>
      <c r="AF678" s="58">
        <v>0</v>
      </c>
      <c r="AG678" s="58">
        <v>0</v>
      </c>
      <c r="AH678" s="58">
        <v>0</v>
      </c>
      <c r="AI678" s="58">
        <v>0</v>
      </c>
      <c r="AJ678" s="58">
        <v>0</v>
      </c>
      <c r="AK678" s="58">
        <v>0</v>
      </c>
      <c r="AL678" s="58">
        <v>0</v>
      </c>
      <c r="AM678" s="58">
        <v>0</v>
      </c>
      <c r="AN678" s="58">
        <v>0</v>
      </c>
      <c r="AO678" s="58">
        <v>59</v>
      </c>
      <c r="AP678" s="58">
        <v>0</v>
      </c>
      <c r="AQ678" s="58">
        <v>33</v>
      </c>
      <c r="AR678" s="58">
        <v>26</v>
      </c>
      <c r="AS678" s="58">
        <v>0</v>
      </c>
      <c r="AT678" s="58">
        <v>0</v>
      </c>
      <c r="AU678" s="58">
        <v>12</v>
      </c>
      <c r="AV678" s="58">
        <v>59</v>
      </c>
      <c r="AW678" s="57"/>
    </row>
    <row r="679" spans="1:49">
      <c r="A679" s="57" t="s">
        <v>3739</v>
      </c>
      <c r="B679" s="57" t="s">
        <v>3740</v>
      </c>
      <c r="C679" s="57" t="s">
        <v>283</v>
      </c>
      <c r="D679" s="57" t="s">
        <v>817</v>
      </c>
      <c r="E679" s="57" t="s">
        <v>182</v>
      </c>
      <c r="F679" s="57" t="s">
        <v>3741</v>
      </c>
      <c r="G679" s="57" t="s">
        <v>3742</v>
      </c>
      <c r="H679" s="57" t="s">
        <v>288</v>
      </c>
      <c r="I679" s="57" t="s">
        <v>3743</v>
      </c>
      <c r="J679" s="136">
        <v>2179426814</v>
      </c>
      <c r="K679" s="57" t="s">
        <v>187</v>
      </c>
      <c r="L679">
        <v>1</v>
      </c>
      <c r="M679">
        <v>12</v>
      </c>
      <c r="N679">
        <v>5.0999999999999996</v>
      </c>
      <c r="O679" s="65">
        <v>18.100000000000001</v>
      </c>
      <c r="P679" s="58">
        <v>42</v>
      </c>
      <c r="Q679" s="58">
        <v>20</v>
      </c>
      <c r="R679" s="58">
        <v>21</v>
      </c>
      <c r="S679" s="58">
        <v>21</v>
      </c>
      <c r="T679" s="58">
        <v>20</v>
      </c>
      <c r="U679" s="58">
        <v>17</v>
      </c>
      <c r="V679" s="58">
        <v>19</v>
      </c>
      <c r="W679" s="58">
        <v>19</v>
      </c>
      <c r="X679" s="58">
        <v>17</v>
      </c>
      <c r="Y679" s="58">
        <v>16</v>
      </c>
      <c r="Z679" s="58">
        <v>0</v>
      </c>
      <c r="AA679" s="58">
        <v>0</v>
      </c>
      <c r="AB679" s="58">
        <v>0</v>
      </c>
      <c r="AC679" s="58">
        <v>0</v>
      </c>
      <c r="AD679" s="58">
        <v>0</v>
      </c>
      <c r="AE679" s="58">
        <v>0</v>
      </c>
      <c r="AF679" s="58">
        <v>0</v>
      </c>
      <c r="AG679" s="58">
        <v>0</v>
      </c>
      <c r="AH679" s="58">
        <v>0</v>
      </c>
      <c r="AI679" s="58">
        <v>0</v>
      </c>
      <c r="AJ679" s="58">
        <v>0</v>
      </c>
      <c r="AK679" s="58" t="s">
        <v>290</v>
      </c>
      <c r="AL679" s="58">
        <v>0</v>
      </c>
      <c r="AM679" s="58" t="s">
        <v>290</v>
      </c>
      <c r="AN679" s="58">
        <v>0</v>
      </c>
      <c r="AO679" s="58">
        <v>210</v>
      </c>
      <c r="AP679" s="58">
        <v>0</v>
      </c>
      <c r="AQ679" s="58">
        <v>112</v>
      </c>
      <c r="AR679" s="58">
        <v>100</v>
      </c>
      <c r="AS679" s="58">
        <v>0</v>
      </c>
      <c r="AT679" s="58">
        <v>0</v>
      </c>
      <c r="AU679" s="58">
        <v>16</v>
      </c>
      <c r="AV679" s="58">
        <v>212</v>
      </c>
      <c r="AW679" s="57"/>
    </row>
    <row r="680" spans="1:49">
      <c r="A680" s="57" t="s">
        <v>3744</v>
      </c>
      <c r="B680" s="57" t="s">
        <v>3745</v>
      </c>
      <c r="C680" s="57" t="s">
        <v>314</v>
      </c>
      <c r="D680" s="57" t="s">
        <v>1619</v>
      </c>
      <c r="E680" s="57" t="s">
        <v>3746</v>
      </c>
      <c r="F680" s="57" t="s">
        <v>3747</v>
      </c>
      <c r="G680" s="57" t="s">
        <v>3748</v>
      </c>
      <c r="H680" s="57" t="s">
        <v>288</v>
      </c>
      <c r="I680" s="57" t="s">
        <v>3749</v>
      </c>
      <c r="J680" s="136">
        <v>6184984910</v>
      </c>
      <c r="K680" s="57" t="s">
        <v>188</v>
      </c>
      <c r="L680">
        <v>1</v>
      </c>
      <c r="M680">
        <v>22</v>
      </c>
      <c r="N680">
        <v>9.5</v>
      </c>
      <c r="O680" s="65">
        <v>32.5</v>
      </c>
      <c r="P680" s="58">
        <v>40</v>
      </c>
      <c r="Q680" s="58">
        <v>33</v>
      </c>
      <c r="R680" s="58">
        <v>34</v>
      </c>
      <c r="S680" s="58">
        <v>35</v>
      </c>
      <c r="T680" s="58">
        <v>34</v>
      </c>
      <c r="U680" s="58">
        <v>30</v>
      </c>
      <c r="V680" s="58">
        <v>27</v>
      </c>
      <c r="W680" s="58">
        <v>32</v>
      </c>
      <c r="X680" s="58">
        <v>32</v>
      </c>
      <c r="Y680" s="58">
        <v>31</v>
      </c>
      <c r="Z680" s="58">
        <v>0</v>
      </c>
      <c r="AA680" s="58">
        <v>0</v>
      </c>
      <c r="AB680" s="58">
        <v>0</v>
      </c>
      <c r="AC680" s="58">
        <v>0</v>
      </c>
      <c r="AD680" s="58">
        <v>0</v>
      </c>
      <c r="AE680" s="58">
        <v>0</v>
      </c>
      <c r="AF680" s="58">
        <v>0</v>
      </c>
      <c r="AG680" s="58">
        <v>0</v>
      </c>
      <c r="AH680" s="58">
        <v>0</v>
      </c>
      <c r="AI680" s="58">
        <v>0</v>
      </c>
      <c r="AJ680" s="58">
        <v>0</v>
      </c>
      <c r="AK680" s="58" t="s">
        <v>290</v>
      </c>
      <c r="AL680" s="58">
        <v>0</v>
      </c>
      <c r="AM680" s="58" t="s">
        <v>290</v>
      </c>
      <c r="AN680" s="58">
        <v>0</v>
      </c>
      <c r="AO680" s="58">
        <v>318</v>
      </c>
      <c r="AP680" s="58" t="s">
        <v>290</v>
      </c>
      <c r="AQ680" s="58">
        <v>159</v>
      </c>
      <c r="AR680" s="58">
        <v>169</v>
      </c>
      <c r="AS680" s="58">
        <v>0</v>
      </c>
      <c r="AT680" s="58">
        <v>0</v>
      </c>
      <c r="AU680" s="58">
        <v>12</v>
      </c>
      <c r="AV680" s="58">
        <v>328</v>
      </c>
      <c r="AW680" s="57"/>
    </row>
    <row r="681" spans="1:49">
      <c r="A681" s="57" t="s">
        <v>3750</v>
      </c>
      <c r="B681" s="57" t="s">
        <v>439</v>
      </c>
      <c r="C681" s="57" t="s">
        <v>283</v>
      </c>
      <c r="D681" s="57" t="s">
        <v>2773</v>
      </c>
      <c r="E681" s="57" t="s">
        <v>3751</v>
      </c>
      <c r="F681" s="57" t="s">
        <v>3752</v>
      </c>
      <c r="G681" s="57" t="s">
        <v>3753</v>
      </c>
      <c r="H681" s="57" t="s">
        <v>288</v>
      </c>
      <c r="I681" s="57" t="s">
        <v>3754</v>
      </c>
      <c r="J681" s="136">
        <v>6186353060</v>
      </c>
      <c r="K681" s="57" t="s">
        <v>189</v>
      </c>
      <c r="L681">
        <v>2</v>
      </c>
      <c r="M681">
        <v>7</v>
      </c>
      <c r="N681">
        <v>5</v>
      </c>
      <c r="O681" s="65">
        <v>14</v>
      </c>
      <c r="P681" s="58">
        <v>42</v>
      </c>
      <c r="Q681" s="58" t="s">
        <v>290</v>
      </c>
      <c r="R681" s="58">
        <v>11</v>
      </c>
      <c r="S681" s="58">
        <v>15</v>
      </c>
      <c r="T681" s="58" t="s">
        <v>290</v>
      </c>
      <c r="U681" s="58">
        <v>14</v>
      </c>
      <c r="V681" s="58" t="s">
        <v>290</v>
      </c>
      <c r="W681" s="58" t="s">
        <v>290</v>
      </c>
      <c r="X681" s="58" t="s">
        <v>290</v>
      </c>
      <c r="Y681" s="58" t="s">
        <v>290</v>
      </c>
      <c r="Z681" s="58">
        <v>0</v>
      </c>
      <c r="AA681" s="58">
        <v>0</v>
      </c>
      <c r="AB681" s="58">
        <v>0</v>
      </c>
      <c r="AC681" s="58">
        <v>0</v>
      </c>
      <c r="AD681" s="58">
        <v>0</v>
      </c>
      <c r="AE681" s="58">
        <v>0</v>
      </c>
      <c r="AF681" s="58">
        <v>0</v>
      </c>
      <c r="AG681" s="58">
        <v>0</v>
      </c>
      <c r="AH681" s="58">
        <v>0</v>
      </c>
      <c r="AI681" s="58">
        <v>0</v>
      </c>
      <c r="AJ681" s="58">
        <v>0</v>
      </c>
      <c r="AK681" s="58">
        <v>0</v>
      </c>
      <c r="AL681" s="58">
        <v>0</v>
      </c>
      <c r="AM681" s="58">
        <v>0</v>
      </c>
      <c r="AN681" s="58">
        <v>0</v>
      </c>
      <c r="AO681" s="58">
        <v>119</v>
      </c>
      <c r="AP681" s="58" t="s">
        <v>290</v>
      </c>
      <c r="AQ681" s="58">
        <v>56</v>
      </c>
      <c r="AR681" s="58">
        <v>66</v>
      </c>
      <c r="AS681" s="58">
        <v>0</v>
      </c>
      <c r="AT681" s="58">
        <v>0</v>
      </c>
      <c r="AU681" s="58">
        <v>18</v>
      </c>
      <c r="AV681" s="58">
        <v>122</v>
      </c>
      <c r="AW681" s="57"/>
    </row>
    <row r="682" spans="1:49">
      <c r="A682" s="57" t="s">
        <v>3755</v>
      </c>
      <c r="B682" s="57" t="s">
        <v>3756</v>
      </c>
      <c r="C682" s="57" t="s">
        <v>314</v>
      </c>
      <c r="D682" s="57" t="s">
        <v>922</v>
      </c>
      <c r="E682" s="57" t="s">
        <v>3757</v>
      </c>
      <c r="F682" s="57" t="s">
        <v>3758</v>
      </c>
      <c r="G682" s="57" t="s">
        <v>3759</v>
      </c>
      <c r="H682" s="57" t="s">
        <v>288</v>
      </c>
      <c r="I682" s="57" t="s">
        <v>3760</v>
      </c>
      <c r="J682" s="136">
        <v>6184621071</v>
      </c>
      <c r="K682" s="57" t="s">
        <v>190</v>
      </c>
      <c r="L682">
        <v>3</v>
      </c>
      <c r="M682">
        <v>11</v>
      </c>
      <c r="N682">
        <v>3</v>
      </c>
      <c r="O682" s="65">
        <v>17</v>
      </c>
      <c r="P682" s="58" t="s">
        <v>290</v>
      </c>
      <c r="Q682" s="58">
        <v>10</v>
      </c>
      <c r="R682" s="58" t="s">
        <v>290</v>
      </c>
      <c r="S682" s="58" t="s">
        <v>290</v>
      </c>
      <c r="T682" s="58" t="s">
        <v>290</v>
      </c>
      <c r="U682" s="58" t="s">
        <v>290</v>
      </c>
      <c r="V682" s="58" t="s">
        <v>290</v>
      </c>
      <c r="W682" s="58" t="s">
        <v>290</v>
      </c>
      <c r="X682" s="58" t="s">
        <v>290</v>
      </c>
      <c r="Y682" s="58" t="s">
        <v>290</v>
      </c>
      <c r="Z682" s="58" t="s">
        <v>290</v>
      </c>
      <c r="AA682" s="58" t="s">
        <v>290</v>
      </c>
      <c r="AB682" s="58" t="s">
        <v>290</v>
      </c>
      <c r="AC682" s="58" t="s">
        <v>290</v>
      </c>
      <c r="AD682" s="58">
        <v>0</v>
      </c>
      <c r="AE682" s="58">
        <v>0</v>
      </c>
      <c r="AF682" s="58">
        <v>0</v>
      </c>
      <c r="AG682" s="58">
        <v>0</v>
      </c>
      <c r="AH682" s="58">
        <v>0</v>
      </c>
      <c r="AI682" s="58">
        <v>0</v>
      </c>
      <c r="AJ682" s="58">
        <v>0</v>
      </c>
      <c r="AK682" s="58" t="s">
        <v>290</v>
      </c>
      <c r="AL682" s="58" t="s">
        <v>290</v>
      </c>
      <c r="AM682" s="58">
        <v>0</v>
      </c>
      <c r="AN682" s="58">
        <v>0</v>
      </c>
      <c r="AO682" s="58">
        <v>75</v>
      </c>
      <c r="AP682" s="58">
        <v>10</v>
      </c>
      <c r="AQ682" s="58">
        <v>50</v>
      </c>
      <c r="AR682" s="58">
        <v>41</v>
      </c>
      <c r="AS682" s="58" t="s">
        <v>290</v>
      </c>
      <c r="AT682" s="58" t="s">
        <v>290</v>
      </c>
      <c r="AU682" s="58">
        <v>0</v>
      </c>
      <c r="AV682" s="58">
        <v>91</v>
      </c>
      <c r="AW682" s="57"/>
    </row>
    <row r="683" spans="1:49">
      <c r="A683" s="57" t="s">
        <v>3761</v>
      </c>
      <c r="B683" s="57" t="s">
        <v>3762</v>
      </c>
      <c r="C683" s="57" t="s">
        <v>314</v>
      </c>
      <c r="D683" s="57" t="s">
        <v>3763</v>
      </c>
      <c r="E683" s="57" t="s">
        <v>3764</v>
      </c>
      <c r="F683" s="57" t="s">
        <v>3765</v>
      </c>
      <c r="G683" s="57" t="s">
        <v>3766</v>
      </c>
      <c r="H683" s="57" t="s">
        <v>288</v>
      </c>
      <c r="I683" s="57" t="s">
        <v>3767</v>
      </c>
      <c r="J683" s="136">
        <v>6183443145</v>
      </c>
      <c r="K683" s="57" t="s">
        <v>190</v>
      </c>
      <c r="L683">
        <v>2</v>
      </c>
      <c r="M683">
        <v>11</v>
      </c>
      <c r="N683">
        <v>7</v>
      </c>
      <c r="O683" s="65">
        <v>20</v>
      </c>
      <c r="P683" s="58">
        <v>27</v>
      </c>
      <c r="Q683" s="58">
        <v>16</v>
      </c>
      <c r="R683" s="58">
        <v>21</v>
      </c>
      <c r="S683" s="58">
        <v>17</v>
      </c>
      <c r="T683" s="58">
        <v>19</v>
      </c>
      <c r="U683" s="58">
        <v>24</v>
      </c>
      <c r="V683" s="58">
        <v>22</v>
      </c>
      <c r="W683" s="58">
        <v>17</v>
      </c>
      <c r="X683" s="58">
        <v>15</v>
      </c>
      <c r="Y683" s="58">
        <v>11</v>
      </c>
      <c r="Z683" s="58">
        <v>0</v>
      </c>
      <c r="AA683" s="58">
        <v>0</v>
      </c>
      <c r="AB683" s="58">
        <v>0</v>
      </c>
      <c r="AC683" s="58">
        <v>0</v>
      </c>
      <c r="AD683" s="58">
        <v>0</v>
      </c>
      <c r="AE683" s="58">
        <v>0</v>
      </c>
      <c r="AF683" s="58">
        <v>0</v>
      </c>
      <c r="AG683" s="58">
        <v>0</v>
      </c>
      <c r="AH683" s="58">
        <v>0</v>
      </c>
      <c r="AI683" s="58">
        <v>0</v>
      </c>
      <c r="AJ683" s="58">
        <v>0</v>
      </c>
      <c r="AK683" s="58">
        <v>0</v>
      </c>
      <c r="AL683" s="58" t="s">
        <v>290</v>
      </c>
      <c r="AM683" s="58">
        <v>0</v>
      </c>
      <c r="AN683" s="58">
        <v>0</v>
      </c>
      <c r="AO683" s="58">
        <v>176</v>
      </c>
      <c r="AP683" s="58" t="s">
        <v>290</v>
      </c>
      <c r="AQ683" s="58">
        <v>92</v>
      </c>
      <c r="AR683" s="58">
        <v>97</v>
      </c>
      <c r="AS683" s="58">
        <v>0</v>
      </c>
      <c r="AT683" s="58">
        <v>0</v>
      </c>
      <c r="AU683" s="58">
        <v>10</v>
      </c>
      <c r="AV683" s="58">
        <v>189</v>
      </c>
      <c r="AW683" s="57"/>
    </row>
    <row r="684" spans="1:49">
      <c r="A684" s="57" t="s">
        <v>3768</v>
      </c>
      <c r="B684" s="57" t="s">
        <v>3769</v>
      </c>
      <c r="C684" s="57" t="s">
        <v>314</v>
      </c>
      <c r="D684" s="57" t="s">
        <v>1175</v>
      </c>
      <c r="E684" s="57" t="s">
        <v>3770</v>
      </c>
      <c r="F684" s="57" t="s">
        <v>3771</v>
      </c>
      <c r="G684" s="57" t="s">
        <v>3772</v>
      </c>
      <c r="H684" s="57" t="s">
        <v>288</v>
      </c>
      <c r="I684" s="57" t="s">
        <v>3773</v>
      </c>
      <c r="J684" s="136">
        <v>6184673154</v>
      </c>
      <c r="K684" s="57" t="s">
        <v>190</v>
      </c>
      <c r="L684">
        <v>3</v>
      </c>
      <c r="M684">
        <v>8</v>
      </c>
      <c r="N684">
        <v>2</v>
      </c>
      <c r="O684" s="65">
        <v>13</v>
      </c>
      <c r="P684" s="58">
        <v>35</v>
      </c>
      <c r="Q684" s="58">
        <v>14</v>
      </c>
      <c r="R684" s="58">
        <v>13</v>
      </c>
      <c r="S684" s="58" t="s">
        <v>290</v>
      </c>
      <c r="T684" s="58" t="s">
        <v>290</v>
      </c>
      <c r="U684" s="58" t="s">
        <v>290</v>
      </c>
      <c r="V684" s="58" t="s">
        <v>290</v>
      </c>
      <c r="W684" s="58" t="s">
        <v>290</v>
      </c>
      <c r="X684" s="58" t="s">
        <v>290</v>
      </c>
      <c r="Y684" s="58" t="s">
        <v>290</v>
      </c>
      <c r="Z684" s="58">
        <v>0</v>
      </c>
      <c r="AA684" s="58">
        <v>0</v>
      </c>
      <c r="AB684" s="58">
        <v>0</v>
      </c>
      <c r="AC684" s="58">
        <v>0</v>
      </c>
      <c r="AD684" s="58">
        <v>0</v>
      </c>
      <c r="AE684" s="58">
        <v>0</v>
      </c>
      <c r="AF684" s="58">
        <v>0</v>
      </c>
      <c r="AG684" s="58">
        <v>0</v>
      </c>
      <c r="AH684" s="58">
        <v>0</v>
      </c>
      <c r="AI684" s="58">
        <v>0</v>
      </c>
      <c r="AJ684" s="58">
        <v>0</v>
      </c>
      <c r="AK684" s="58">
        <v>0</v>
      </c>
      <c r="AL684" s="58" t="s">
        <v>290</v>
      </c>
      <c r="AM684" s="58">
        <v>0</v>
      </c>
      <c r="AN684" s="58">
        <v>0</v>
      </c>
      <c r="AO684" s="58">
        <v>73</v>
      </c>
      <c r="AP684" s="58">
        <v>14</v>
      </c>
      <c r="AQ684" s="58">
        <v>44</v>
      </c>
      <c r="AR684" s="58">
        <v>49</v>
      </c>
      <c r="AS684" s="58">
        <v>0</v>
      </c>
      <c r="AT684" s="58">
        <v>0</v>
      </c>
      <c r="AU684" s="58" t="s">
        <v>290</v>
      </c>
      <c r="AV684" s="58">
        <v>93</v>
      </c>
      <c r="AW684" s="57"/>
    </row>
    <row r="685" spans="1:49">
      <c r="A685" s="57" t="s">
        <v>3774</v>
      </c>
      <c r="B685" s="57" t="s">
        <v>3775</v>
      </c>
      <c r="C685" s="57" t="s">
        <v>314</v>
      </c>
      <c r="D685" s="57" t="s">
        <v>981</v>
      </c>
      <c r="E685" s="57" t="s">
        <v>3776</v>
      </c>
      <c r="F685" s="57" t="s">
        <v>3777</v>
      </c>
      <c r="G685" s="57" t="s">
        <v>3759</v>
      </c>
      <c r="H685" s="57" t="s">
        <v>288</v>
      </c>
      <c r="I685" s="57" t="s">
        <v>3760</v>
      </c>
      <c r="J685" s="136">
        <v>6184630580</v>
      </c>
      <c r="K685" s="57" t="s">
        <v>190</v>
      </c>
      <c r="L685">
        <v>7</v>
      </c>
      <c r="M685">
        <v>33</v>
      </c>
      <c r="N685">
        <v>6</v>
      </c>
      <c r="O685" s="65">
        <v>46</v>
      </c>
      <c r="P685" s="58">
        <v>0</v>
      </c>
      <c r="Q685" s="58">
        <v>0</v>
      </c>
      <c r="R685" s="58">
        <v>0</v>
      </c>
      <c r="S685" s="58">
        <v>0</v>
      </c>
      <c r="T685" s="58">
        <v>0</v>
      </c>
      <c r="U685" s="58">
        <v>0</v>
      </c>
      <c r="V685" s="58">
        <v>0</v>
      </c>
      <c r="W685" s="58">
        <v>0</v>
      </c>
      <c r="X685" s="58">
        <v>0</v>
      </c>
      <c r="Y685" s="58">
        <v>0</v>
      </c>
      <c r="Z685" s="58">
        <v>95</v>
      </c>
      <c r="AA685" s="58">
        <v>92</v>
      </c>
      <c r="AB685" s="58">
        <v>123</v>
      </c>
      <c r="AC685" s="58">
        <v>106</v>
      </c>
      <c r="AD685" s="58">
        <v>0</v>
      </c>
      <c r="AE685" s="58">
        <v>0</v>
      </c>
      <c r="AF685" s="58">
        <v>0</v>
      </c>
      <c r="AG685" s="58">
        <v>0</v>
      </c>
      <c r="AH685" s="58">
        <v>0</v>
      </c>
      <c r="AI685" s="58">
        <v>0</v>
      </c>
      <c r="AJ685" s="58" t="s">
        <v>290</v>
      </c>
      <c r="AK685" s="58" t="s">
        <v>290</v>
      </c>
      <c r="AL685" s="58">
        <v>65</v>
      </c>
      <c r="AM685" s="58">
        <v>14</v>
      </c>
      <c r="AN685" s="58">
        <v>0</v>
      </c>
      <c r="AO685" s="58">
        <v>192</v>
      </c>
      <c r="AP685" s="58">
        <v>140</v>
      </c>
      <c r="AQ685" s="58">
        <v>228</v>
      </c>
      <c r="AR685" s="58">
        <v>188</v>
      </c>
      <c r="AS685" s="58">
        <v>48</v>
      </c>
      <c r="AT685" s="58">
        <v>53</v>
      </c>
      <c r="AU685" s="58">
        <v>57</v>
      </c>
      <c r="AV685" s="58">
        <v>416</v>
      </c>
      <c r="AW685" s="57"/>
    </row>
    <row r="686" spans="1:49">
      <c r="A686" s="57" t="s">
        <v>3778</v>
      </c>
      <c r="B686" s="57" t="s">
        <v>3779</v>
      </c>
      <c r="C686" s="57" t="s">
        <v>283</v>
      </c>
      <c r="D686" s="57" t="s">
        <v>3780</v>
      </c>
      <c r="E686" s="57" t="s">
        <v>3781</v>
      </c>
      <c r="F686" s="57" t="s">
        <v>1645</v>
      </c>
      <c r="G686" s="57" t="s">
        <v>3782</v>
      </c>
      <c r="H686" s="57" t="s">
        <v>288</v>
      </c>
      <c r="I686" s="57" t="s">
        <v>3783</v>
      </c>
      <c r="J686" s="136">
        <v>6186547525</v>
      </c>
      <c r="K686" s="57" t="s">
        <v>190</v>
      </c>
      <c r="L686">
        <v>3</v>
      </c>
      <c r="M686">
        <v>15.5</v>
      </c>
      <c r="N686">
        <v>5</v>
      </c>
      <c r="O686" s="65">
        <v>23.5</v>
      </c>
      <c r="P686" s="58">
        <v>69</v>
      </c>
      <c r="Q686" s="58">
        <v>19</v>
      </c>
      <c r="R686" s="58">
        <v>24</v>
      </c>
      <c r="S686" s="58">
        <v>20</v>
      </c>
      <c r="T686" s="58">
        <v>23</v>
      </c>
      <c r="U686" s="58">
        <v>24</v>
      </c>
      <c r="V686" s="58">
        <v>17</v>
      </c>
      <c r="W686" s="58">
        <v>14</v>
      </c>
      <c r="X686" s="58">
        <v>12</v>
      </c>
      <c r="Y686" s="58">
        <v>15</v>
      </c>
      <c r="Z686" s="58">
        <v>0</v>
      </c>
      <c r="AA686" s="58">
        <v>0</v>
      </c>
      <c r="AB686" s="58">
        <v>0</v>
      </c>
      <c r="AC686" s="58">
        <v>0</v>
      </c>
      <c r="AD686" s="58">
        <v>0</v>
      </c>
      <c r="AE686" s="58">
        <v>0</v>
      </c>
      <c r="AF686" s="58">
        <v>0</v>
      </c>
      <c r="AG686" s="58">
        <v>0</v>
      </c>
      <c r="AH686" s="58">
        <v>0</v>
      </c>
      <c r="AI686" s="58">
        <v>0</v>
      </c>
      <c r="AJ686" s="58">
        <v>0</v>
      </c>
      <c r="AK686" s="58" t="s">
        <v>290</v>
      </c>
      <c r="AL686" s="58">
        <v>0</v>
      </c>
      <c r="AM686" s="58" t="s">
        <v>290</v>
      </c>
      <c r="AN686" s="58">
        <v>0</v>
      </c>
      <c r="AO686" s="58">
        <v>227</v>
      </c>
      <c r="AP686" s="58" t="s">
        <v>290</v>
      </c>
      <c r="AQ686" s="58">
        <v>131</v>
      </c>
      <c r="AR686" s="58">
        <v>106</v>
      </c>
      <c r="AS686" s="58">
        <v>0</v>
      </c>
      <c r="AT686" s="58">
        <v>0</v>
      </c>
      <c r="AU686" s="58">
        <v>10</v>
      </c>
      <c r="AV686" s="58">
        <v>237</v>
      </c>
      <c r="AW686" s="57"/>
    </row>
    <row r="687" spans="1:49">
      <c r="A687" s="57" t="s">
        <v>3784</v>
      </c>
      <c r="B687" s="57" t="s">
        <v>3785</v>
      </c>
      <c r="C687" s="57"/>
      <c r="D687" s="57" t="s">
        <v>731</v>
      </c>
      <c r="E687" s="57" t="s">
        <v>3786</v>
      </c>
      <c r="F687" s="57" t="s">
        <v>3787</v>
      </c>
      <c r="G687" s="57" t="s">
        <v>3788</v>
      </c>
      <c r="H687" s="57" t="s">
        <v>288</v>
      </c>
      <c r="I687" s="57" t="s">
        <v>3789</v>
      </c>
      <c r="J687" s="136">
        <v>6183776401</v>
      </c>
      <c r="K687" s="57" t="s">
        <v>190</v>
      </c>
      <c r="L687">
        <v>2</v>
      </c>
      <c r="M687">
        <v>10</v>
      </c>
      <c r="N687">
        <v>3</v>
      </c>
      <c r="O687" s="65">
        <v>15</v>
      </c>
      <c r="P687" s="58">
        <v>28</v>
      </c>
      <c r="Q687" s="58">
        <v>12</v>
      </c>
      <c r="R687" s="58">
        <v>11</v>
      </c>
      <c r="S687" s="58" t="s">
        <v>290</v>
      </c>
      <c r="T687" s="58">
        <v>14</v>
      </c>
      <c r="U687" s="58" t="s">
        <v>290</v>
      </c>
      <c r="V687" s="58" t="s">
        <v>290</v>
      </c>
      <c r="W687" s="58">
        <v>0</v>
      </c>
      <c r="X687" s="58" t="s">
        <v>290</v>
      </c>
      <c r="Y687" s="58" t="s">
        <v>290</v>
      </c>
      <c r="Z687" s="58">
        <v>0</v>
      </c>
      <c r="AA687" s="58">
        <v>0</v>
      </c>
      <c r="AB687" s="58">
        <v>0</v>
      </c>
      <c r="AC687" s="58">
        <v>0</v>
      </c>
      <c r="AD687" s="58">
        <v>0</v>
      </c>
      <c r="AE687" s="58">
        <v>0</v>
      </c>
      <c r="AF687" s="58">
        <v>0</v>
      </c>
      <c r="AG687" s="58">
        <v>0</v>
      </c>
      <c r="AH687" s="58">
        <v>0</v>
      </c>
      <c r="AI687" s="58">
        <v>0</v>
      </c>
      <c r="AJ687" s="58">
        <v>0</v>
      </c>
      <c r="AK687" s="58">
        <v>0</v>
      </c>
      <c r="AL687" s="58">
        <v>0</v>
      </c>
      <c r="AM687" s="58">
        <v>0</v>
      </c>
      <c r="AN687" s="58">
        <v>0</v>
      </c>
      <c r="AO687" s="58">
        <v>100</v>
      </c>
      <c r="AP687" s="58">
        <v>0</v>
      </c>
      <c r="AQ687" s="58">
        <v>61</v>
      </c>
      <c r="AR687" s="58">
        <v>39</v>
      </c>
      <c r="AS687" s="58">
        <v>0</v>
      </c>
      <c r="AT687" s="58">
        <v>0</v>
      </c>
      <c r="AU687" s="58">
        <v>0</v>
      </c>
      <c r="AV687" s="58">
        <v>100</v>
      </c>
      <c r="AW687" s="57"/>
    </row>
    <row r="688" spans="1:49">
      <c r="A688" s="57" t="s">
        <v>3790</v>
      </c>
      <c r="B688" s="57" t="s">
        <v>3791</v>
      </c>
      <c r="C688" s="57" t="s">
        <v>314</v>
      </c>
      <c r="D688" s="57" t="s">
        <v>1714</v>
      </c>
      <c r="E688" s="57" t="s">
        <v>3792</v>
      </c>
      <c r="F688" s="57" t="s">
        <v>3793</v>
      </c>
      <c r="G688" s="57" t="s">
        <v>3772</v>
      </c>
      <c r="H688" s="57" t="s">
        <v>288</v>
      </c>
      <c r="I688" s="57" t="s">
        <v>3773</v>
      </c>
      <c r="J688" s="136">
        <v>6184664216</v>
      </c>
      <c r="K688" s="57" t="s">
        <v>190</v>
      </c>
      <c r="L688">
        <v>2</v>
      </c>
      <c r="M688">
        <v>20</v>
      </c>
      <c r="N688">
        <v>10</v>
      </c>
      <c r="O688" s="65">
        <v>32</v>
      </c>
      <c r="P688" s="58">
        <v>38</v>
      </c>
      <c r="Q688" s="58">
        <v>26</v>
      </c>
      <c r="R688" s="58">
        <v>15</v>
      </c>
      <c r="S688" s="58">
        <v>18</v>
      </c>
      <c r="T688" s="58">
        <v>32</v>
      </c>
      <c r="U688" s="58">
        <v>27</v>
      </c>
      <c r="V688" s="58">
        <v>17</v>
      </c>
      <c r="W688" s="58">
        <v>29</v>
      </c>
      <c r="X688" s="58">
        <v>29</v>
      </c>
      <c r="Y688" s="58">
        <v>14</v>
      </c>
      <c r="Z688" s="58">
        <v>0</v>
      </c>
      <c r="AA688" s="58">
        <v>0</v>
      </c>
      <c r="AB688" s="58">
        <v>0</v>
      </c>
      <c r="AC688" s="58">
        <v>0</v>
      </c>
      <c r="AD688" s="58">
        <v>0</v>
      </c>
      <c r="AE688" s="58">
        <v>0</v>
      </c>
      <c r="AF688" s="58">
        <v>0</v>
      </c>
      <c r="AG688" s="58">
        <v>0</v>
      </c>
      <c r="AH688" s="58">
        <v>0</v>
      </c>
      <c r="AI688" s="58">
        <v>0</v>
      </c>
      <c r="AJ688" s="58">
        <v>0</v>
      </c>
      <c r="AK688" s="58" t="s">
        <v>290</v>
      </c>
      <c r="AL688" s="58" t="s">
        <v>290</v>
      </c>
      <c r="AM688" s="58" t="s">
        <v>290</v>
      </c>
      <c r="AN688" s="58" t="s">
        <v>290</v>
      </c>
      <c r="AO688" s="58">
        <v>227</v>
      </c>
      <c r="AP688" s="58">
        <v>11</v>
      </c>
      <c r="AQ688" s="58">
        <v>130</v>
      </c>
      <c r="AR688" s="58">
        <v>115</v>
      </c>
      <c r="AS688" s="58">
        <v>0</v>
      </c>
      <c r="AT688" s="58">
        <v>0</v>
      </c>
      <c r="AU688" s="58">
        <v>16</v>
      </c>
      <c r="AV688" s="58">
        <v>245</v>
      </c>
      <c r="AW688" s="57"/>
    </row>
    <row r="689" spans="1:49">
      <c r="A689" s="57" t="s">
        <v>3794</v>
      </c>
      <c r="B689" s="57" t="s">
        <v>3795</v>
      </c>
      <c r="C689" s="57"/>
      <c r="D689" s="57" t="s">
        <v>725</v>
      </c>
      <c r="E689" s="57" t="s">
        <v>3796</v>
      </c>
      <c r="F689" s="57" t="s">
        <v>3797</v>
      </c>
      <c r="G689" s="57" t="s">
        <v>3798</v>
      </c>
      <c r="H689" s="57" t="s">
        <v>288</v>
      </c>
      <c r="I689" s="57" t="s">
        <v>3799</v>
      </c>
      <c r="J689" s="136">
        <v>6186566917</v>
      </c>
      <c r="K689" s="57" t="s">
        <v>190</v>
      </c>
      <c r="L689">
        <v>1</v>
      </c>
      <c r="M689">
        <v>15</v>
      </c>
      <c r="N689">
        <v>7</v>
      </c>
      <c r="O689" s="65">
        <v>23</v>
      </c>
      <c r="P689" s="58">
        <v>26</v>
      </c>
      <c r="Q689" s="58">
        <v>28</v>
      </c>
      <c r="R689" s="58">
        <v>26</v>
      </c>
      <c r="S689" s="58">
        <v>21</v>
      </c>
      <c r="T689" s="58">
        <v>30</v>
      </c>
      <c r="U689" s="58">
        <v>26</v>
      </c>
      <c r="V689" s="58">
        <v>21</v>
      </c>
      <c r="W689" s="58">
        <v>20</v>
      </c>
      <c r="X689" s="58">
        <v>21</v>
      </c>
      <c r="Y689" s="58">
        <v>26</v>
      </c>
      <c r="Z689" s="58">
        <v>0</v>
      </c>
      <c r="AA689" s="58">
        <v>0</v>
      </c>
      <c r="AB689" s="58">
        <v>0</v>
      </c>
      <c r="AC689" s="58">
        <v>0</v>
      </c>
      <c r="AD689" s="58">
        <v>0</v>
      </c>
      <c r="AE689" s="58">
        <v>0</v>
      </c>
      <c r="AF689" s="58">
        <v>0</v>
      </c>
      <c r="AG689" s="58">
        <v>0</v>
      </c>
      <c r="AH689" s="58">
        <v>0</v>
      </c>
      <c r="AI689" s="58">
        <v>0</v>
      </c>
      <c r="AJ689" s="58">
        <v>0</v>
      </c>
      <c r="AK689" s="58" t="s">
        <v>290</v>
      </c>
      <c r="AL689" s="58" t="s">
        <v>290</v>
      </c>
      <c r="AM689" s="58" t="s">
        <v>290</v>
      </c>
      <c r="AN689" s="58">
        <v>0</v>
      </c>
      <c r="AO689" s="58">
        <v>238</v>
      </c>
      <c r="AP689" s="58" t="s">
        <v>290</v>
      </c>
      <c r="AQ689" s="58">
        <v>153</v>
      </c>
      <c r="AR689" s="58">
        <v>92</v>
      </c>
      <c r="AS689" s="58">
        <v>0</v>
      </c>
      <c r="AT689" s="58">
        <v>0</v>
      </c>
      <c r="AU689" s="58">
        <v>12</v>
      </c>
      <c r="AV689" s="58">
        <v>245</v>
      </c>
      <c r="AW689" s="57"/>
    </row>
    <row r="690" spans="1:49">
      <c r="A690" s="57" t="s">
        <v>3800</v>
      </c>
      <c r="B690" s="57" t="s">
        <v>3801</v>
      </c>
      <c r="C690" s="57" t="s">
        <v>353</v>
      </c>
      <c r="D690" s="57" t="s">
        <v>1381</v>
      </c>
      <c r="E690" s="57" t="s">
        <v>1228</v>
      </c>
      <c r="F690" s="57" t="s">
        <v>3802</v>
      </c>
      <c r="G690" s="57" t="s">
        <v>3803</v>
      </c>
      <c r="H690" s="57" t="s">
        <v>288</v>
      </c>
      <c r="I690" s="57" t="s">
        <v>3804</v>
      </c>
      <c r="J690" s="136">
        <v>6188773300</v>
      </c>
      <c r="K690" s="57" t="s">
        <v>190</v>
      </c>
      <c r="L690">
        <v>1</v>
      </c>
      <c r="M690">
        <v>11</v>
      </c>
      <c r="N690">
        <v>10</v>
      </c>
      <c r="O690" s="65">
        <v>22</v>
      </c>
      <c r="P690" s="58">
        <v>39</v>
      </c>
      <c r="Q690" s="58">
        <v>11</v>
      </c>
      <c r="R690" s="58">
        <v>21</v>
      </c>
      <c r="S690" s="58">
        <v>15</v>
      </c>
      <c r="T690" s="58">
        <v>14</v>
      </c>
      <c r="U690" s="58">
        <v>25</v>
      </c>
      <c r="V690" s="58">
        <v>25</v>
      </c>
      <c r="W690" s="58">
        <v>16</v>
      </c>
      <c r="X690" s="58">
        <v>15</v>
      </c>
      <c r="Y690" s="58">
        <v>18</v>
      </c>
      <c r="Z690" s="58">
        <v>0</v>
      </c>
      <c r="AA690" s="58">
        <v>0</v>
      </c>
      <c r="AB690" s="58">
        <v>0</v>
      </c>
      <c r="AC690" s="58">
        <v>0</v>
      </c>
      <c r="AD690" s="58">
        <v>0</v>
      </c>
      <c r="AE690" s="58">
        <v>0</v>
      </c>
      <c r="AF690" s="58">
        <v>0</v>
      </c>
      <c r="AG690" s="58">
        <v>0</v>
      </c>
      <c r="AH690" s="58">
        <v>0</v>
      </c>
      <c r="AI690" s="58">
        <v>0</v>
      </c>
      <c r="AJ690" s="58">
        <v>0</v>
      </c>
      <c r="AK690" s="58" t="s">
        <v>290</v>
      </c>
      <c r="AL690" s="58" t="s">
        <v>290</v>
      </c>
      <c r="AM690" s="58" t="s">
        <v>290</v>
      </c>
      <c r="AN690" s="58">
        <v>0</v>
      </c>
      <c r="AO690" s="58">
        <v>166</v>
      </c>
      <c r="AP690" s="58">
        <v>16</v>
      </c>
      <c r="AQ690" s="58">
        <v>108</v>
      </c>
      <c r="AR690" s="58">
        <v>91</v>
      </c>
      <c r="AS690" s="58">
        <v>0</v>
      </c>
      <c r="AT690" s="58">
        <v>0</v>
      </c>
      <c r="AU690" s="58">
        <v>18</v>
      </c>
      <c r="AV690" s="58">
        <v>199</v>
      </c>
      <c r="AW690" s="57"/>
    </row>
    <row r="691" spans="1:49">
      <c r="A691" s="57" t="s">
        <v>3805</v>
      </c>
      <c r="B691" s="57" t="s">
        <v>3806</v>
      </c>
      <c r="C691" s="57"/>
      <c r="D691" s="57" t="s">
        <v>2941</v>
      </c>
      <c r="E691" s="57" t="s">
        <v>3807</v>
      </c>
      <c r="F691" s="57" t="s">
        <v>3808</v>
      </c>
      <c r="G691" s="57" t="s">
        <v>3803</v>
      </c>
      <c r="H691" s="57" t="s">
        <v>288</v>
      </c>
      <c r="I691" s="57" t="s">
        <v>3804</v>
      </c>
      <c r="J691" s="136">
        <v>6188775500</v>
      </c>
      <c r="K691" s="57" t="s">
        <v>190</v>
      </c>
      <c r="L691">
        <v>2</v>
      </c>
      <c r="M691">
        <v>15.5</v>
      </c>
      <c r="N691">
        <v>1.5</v>
      </c>
      <c r="O691" s="65">
        <v>19</v>
      </c>
      <c r="P691" s="58">
        <v>21</v>
      </c>
      <c r="Q691" s="58">
        <v>20</v>
      </c>
      <c r="R691" s="58">
        <v>13</v>
      </c>
      <c r="S691" s="58">
        <v>14</v>
      </c>
      <c r="T691" s="58">
        <v>15</v>
      </c>
      <c r="U691" s="58">
        <v>17</v>
      </c>
      <c r="V691" s="58">
        <v>18</v>
      </c>
      <c r="W691" s="58">
        <v>19</v>
      </c>
      <c r="X691" s="58">
        <v>21</v>
      </c>
      <c r="Y691" s="58">
        <v>12</v>
      </c>
      <c r="Z691" s="58">
        <v>0</v>
      </c>
      <c r="AA691" s="58">
        <v>0</v>
      </c>
      <c r="AB691" s="58">
        <v>0</v>
      </c>
      <c r="AC691" s="58">
        <v>0</v>
      </c>
      <c r="AD691" s="58">
        <v>0</v>
      </c>
      <c r="AE691" s="58">
        <v>0</v>
      </c>
      <c r="AF691" s="58">
        <v>0</v>
      </c>
      <c r="AG691" s="58">
        <v>0</v>
      </c>
      <c r="AH691" s="58">
        <v>0</v>
      </c>
      <c r="AI691" s="58">
        <v>0</v>
      </c>
      <c r="AJ691" s="58">
        <v>0</v>
      </c>
      <c r="AK691" s="58">
        <v>0</v>
      </c>
      <c r="AL691" s="58" t="s">
        <v>290</v>
      </c>
      <c r="AM691" s="58">
        <v>12</v>
      </c>
      <c r="AN691" s="58">
        <v>0</v>
      </c>
      <c r="AO691" s="58">
        <v>143</v>
      </c>
      <c r="AP691" s="58">
        <v>10</v>
      </c>
      <c r="AQ691" s="58">
        <v>79</v>
      </c>
      <c r="AR691" s="58">
        <v>91</v>
      </c>
      <c r="AS691" s="58">
        <v>0</v>
      </c>
      <c r="AT691" s="58">
        <v>0</v>
      </c>
      <c r="AU691" s="58">
        <v>24</v>
      </c>
      <c r="AV691" s="58">
        <v>170</v>
      </c>
      <c r="AW691" s="57"/>
    </row>
    <row r="692" spans="1:49">
      <c r="A692" s="57" t="s">
        <v>3809</v>
      </c>
      <c r="B692" s="57" t="s">
        <v>3810</v>
      </c>
      <c r="C692" s="57" t="s">
        <v>314</v>
      </c>
      <c r="D692" s="57" t="s">
        <v>906</v>
      </c>
      <c r="E692" s="57" t="s">
        <v>3811</v>
      </c>
      <c r="F692" s="57" t="s">
        <v>3812</v>
      </c>
      <c r="G692" s="57" t="s">
        <v>3813</v>
      </c>
      <c r="H692" s="57" t="s">
        <v>288</v>
      </c>
      <c r="I692" s="57" t="s">
        <v>3814</v>
      </c>
      <c r="J692" s="136">
        <v>6185057000</v>
      </c>
      <c r="K692" s="57" t="s">
        <v>190</v>
      </c>
      <c r="L692">
        <v>3</v>
      </c>
      <c r="M692">
        <v>44.3</v>
      </c>
      <c r="N692">
        <v>15.1</v>
      </c>
      <c r="O692" s="65">
        <v>62.4</v>
      </c>
      <c r="P692" s="58">
        <v>0</v>
      </c>
      <c r="Q692" s="58">
        <v>48</v>
      </c>
      <c r="R692" s="58">
        <v>45</v>
      </c>
      <c r="S692" s="58">
        <v>50</v>
      </c>
      <c r="T692" s="58">
        <v>48</v>
      </c>
      <c r="U692" s="58">
        <v>47</v>
      </c>
      <c r="V692" s="58">
        <v>49</v>
      </c>
      <c r="W692" s="58">
        <v>48</v>
      </c>
      <c r="X692" s="58">
        <v>47</v>
      </c>
      <c r="Y692" s="58">
        <v>48</v>
      </c>
      <c r="Z692" s="58">
        <v>28</v>
      </c>
      <c r="AA692" s="58">
        <v>17</v>
      </c>
      <c r="AB692" s="58">
        <v>29</v>
      </c>
      <c r="AC692" s="58">
        <v>27</v>
      </c>
      <c r="AD692" s="58">
        <v>0</v>
      </c>
      <c r="AE692" s="58">
        <v>0</v>
      </c>
      <c r="AF692" s="58">
        <v>0</v>
      </c>
      <c r="AG692" s="58">
        <v>0</v>
      </c>
      <c r="AH692" s="58">
        <v>0</v>
      </c>
      <c r="AI692" s="58">
        <v>0</v>
      </c>
      <c r="AJ692" s="58">
        <v>0</v>
      </c>
      <c r="AK692" s="58" t="s">
        <v>290</v>
      </c>
      <c r="AL692" s="58">
        <v>11</v>
      </c>
      <c r="AM692" s="58">
        <v>13</v>
      </c>
      <c r="AN692" s="58">
        <v>0</v>
      </c>
      <c r="AO692" s="58">
        <v>480</v>
      </c>
      <c r="AP692" s="58">
        <v>26</v>
      </c>
      <c r="AQ692" s="58">
        <v>260</v>
      </c>
      <c r="AR692" s="58">
        <v>271</v>
      </c>
      <c r="AS692" s="58">
        <v>10</v>
      </c>
      <c r="AT692" s="58" t="s">
        <v>290</v>
      </c>
      <c r="AU692" s="58">
        <v>0</v>
      </c>
      <c r="AV692" s="58">
        <v>531</v>
      </c>
      <c r="AW692" s="57"/>
    </row>
    <row r="693" spans="1:49">
      <c r="A693" s="57" t="s">
        <v>3815</v>
      </c>
      <c r="B693" s="57" t="s">
        <v>665</v>
      </c>
      <c r="C693" s="57"/>
      <c r="D693" s="57" t="s">
        <v>320</v>
      </c>
      <c r="E693" s="57" t="s">
        <v>3816</v>
      </c>
      <c r="F693" s="57" t="s">
        <v>3817</v>
      </c>
      <c r="G693" s="57" t="s">
        <v>3818</v>
      </c>
      <c r="H693" s="57" t="s">
        <v>288</v>
      </c>
      <c r="I693" s="57" t="s">
        <v>3819</v>
      </c>
      <c r="J693" s="136">
        <v>6188882252</v>
      </c>
      <c r="K693" s="57" t="s">
        <v>190</v>
      </c>
      <c r="L693">
        <v>0.5</v>
      </c>
      <c r="M693">
        <v>3</v>
      </c>
      <c r="N693">
        <v>0.5</v>
      </c>
      <c r="O693" s="65">
        <v>4</v>
      </c>
      <c r="P693" s="58">
        <v>10</v>
      </c>
      <c r="Q693" s="58" t="s">
        <v>290</v>
      </c>
      <c r="R693" s="58" t="s">
        <v>290</v>
      </c>
      <c r="S693" s="58" t="s">
        <v>290</v>
      </c>
      <c r="T693" s="58" t="s">
        <v>290</v>
      </c>
      <c r="U693" s="58" t="s">
        <v>290</v>
      </c>
      <c r="V693" s="58" t="s">
        <v>290</v>
      </c>
      <c r="W693" s="58" t="s">
        <v>290</v>
      </c>
      <c r="X693" s="58" t="s">
        <v>290</v>
      </c>
      <c r="Y693" s="58" t="s">
        <v>290</v>
      </c>
      <c r="Z693" s="58">
        <v>0</v>
      </c>
      <c r="AA693" s="58">
        <v>0</v>
      </c>
      <c r="AB693" s="58">
        <v>0</v>
      </c>
      <c r="AC693" s="58">
        <v>0</v>
      </c>
      <c r="AD693" s="58">
        <v>0</v>
      </c>
      <c r="AE693" s="58">
        <v>0</v>
      </c>
      <c r="AF693" s="58">
        <v>0</v>
      </c>
      <c r="AG693" s="58">
        <v>0</v>
      </c>
      <c r="AH693" s="58">
        <v>0</v>
      </c>
      <c r="AI693" s="58">
        <v>0</v>
      </c>
      <c r="AJ693" s="58">
        <v>0</v>
      </c>
      <c r="AK693" s="58">
        <v>0</v>
      </c>
      <c r="AL693" s="58">
        <v>0</v>
      </c>
      <c r="AM693" s="58">
        <v>0</v>
      </c>
      <c r="AN693" s="58">
        <v>0</v>
      </c>
      <c r="AO693" s="58">
        <v>43</v>
      </c>
      <c r="AP693" s="58">
        <v>0</v>
      </c>
      <c r="AQ693" s="58">
        <v>23</v>
      </c>
      <c r="AR693" s="58">
        <v>20</v>
      </c>
      <c r="AS693" s="58">
        <v>0</v>
      </c>
      <c r="AT693" s="58">
        <v>0</v>
      </c>
      <c r="AU693" s="58" t="s">
        <v>290</v>
      </c>
      <c r="AV693" s="58">
        <v>43</v>
      </c>
      <c r="AW693" s="57"/>
    </row>
    <row r="694" spans="1:49">
      <c r="A694" s="57" t="s">
        <v>3820</v>
      </c>
      <c r="B694" s="57" t="s">
        <v>3821</v>
      </c>
      <c r="C694" s="57"/>
      <c r="D694" s="57" t="s">
        <v>3822</v>
      </c>
      <c r="E694" s="57" t="s">
        <v>3823</v>
      </c>
      <c r="F694" s="57" t="s">
        <v>3824</v>
      </c>
      <c r="G694" s="57" t="s">
        <v>3825</v>
      </c>
      <c r="H694" s="57" t="s">
        <v>288</v>
      </c>
      <c r="I694" s="57" t="s">
        <v>3804</v>
      </c>
      <c r="J694" s="136">
        <v>6185014141</v>
      </c>
      <c r="K694" s="57" t="s">
        <v>190</v>
      </c>
      <c r="L694">
        <v>2</v>
      </c>
      <c r="M694">
        <v>5</v>
      </c>
      <c r="N694">
        <v>3</v>
      </c>
      <c r="O694" s="65">
        <v>10</v>
      </c>
      <c r="P694" s="58">
        <v>45</v>
      </c>
      <c r="Q694" s="58" t="s">
        <v>290</v>
      </c>
      <c r="R694" s="58" t="s">
        <v>290</v>
      </c>
      <c r="S694" s="58" t="s">
        <v>290</v>
      </c>
      <c r="T694" s="58" t="s">
        <v>290</v>
      </c>
      <c r="U694" s="58" t="s">
        <v>290</v>
      </c>
      <c r="V694" s="58">
        <v>0</v>
      </c>
      <c r="W694" s="58" t="s">
        <v>290</v>
      </c>
      <c r="X694" s="58" t="s">
        <v>290</v>
      </c>
      <c r="Y694" s="58">
        <v>0</v>
      </c>
      <c r="Z694" s="58">
        <v>0</v>
      </c>
      <c r="AA694" s="58">
        <v>0</v>
      </c>
      <c r="AB694" s="58">
        <v>0</v>
      </c>
      <c r="AC694" s="58">
        <v>0</v>
      </c>
      <c r="AD694" s="58">
        <v>0</v>
      </c>
      <c r="AE694" s="58">
        <v>0</v>
      </c>
      <c r="AF694" s="58">
        <v>0</v>
      </c>
      <c r="AG694" s="58">
        <v>0</v>
      </c>
      <c r="AH694" s="58">
        <v>0</v>
      </c>
      <c r="AI694" s="58">
        <v>0</v>
      </c>
      <c r="AJ694" s="58">
        <v>0</v>
      </c>
      <c r="AK694" s="58" t="s">
        <v>290</v>
      </c>
      <c r="AL694" s="58">
        <v>37</v>
      </c>
      <c r="AM694" s="58">
        <v>16</v>
      </c>
      <c r="AN694" s="58">
        <v>0</v>
      </c>
      <c r="AO694" s="58" t="s">
        <v>290</v>
      </c>
      <c r="AP694" s="58" t="s">
        <v>290</v>
      </c>
      <c r="AQ694" s="58">
        <v>38</v>
      </c>
      <c r="AR694" s="58">
        <v>32</v>
      </c>
      <c r="AS694" s="58">
        <v>0</v>
      </c>
      <c r="AT694" s="58">
        <v>0</v>
      </c>
      <c r="AU694" s="58">
        <v>63</v>
      </c>
      <c r="AV694" s="58">
        <v>70</v>
      </c>
      <c r="AW694" s="57"/>
    </row>
    <row r="695" spans="1:49">
      <c r="A695" s="57" t="s">
        <v>3826</v>
      </c>
      <c r="B695" s="57" t="s">
        <v>2883</v>
      </c>
      <c r="C695" s="57" t="s">
        <v>353</v>
      </c>
      <c r="D695" s="57" t="s">
        <v>817</v>
      </c>
      <c r="E695" s="57" t="s">
        <v>3827</v>
      </c>
      <c r="F695" s="57" t="s">
        <v>3828</v>
      </c>
      <c r="G695" s="57" t="s">
        <v>3766</v>
      </c>
      <c r="H695" s="57" t="s">
        <v>288</v>
      </c>
      <c r="I695" s="57" t="s">
        <v>3767</v>
      </c>
      <c r="J695" s="136">
        <v>6183445450</v>
      </c>
      <c r="K695" s="57" t="s">
        <v>190</v>
      </c>
      <c r="L695">
        <v>1</v>
      </c>
      <c r="M695">
        <v>13.5</v>
      </c>
      <c r="N695">
        <v>7</v>
      </c>
      <c r="O695" s="65">
        <v>21.5</v>
      </c>
      <c r="P695" s="58">
        <v>20</v>
      </c>
      <c r="Q695" s="58">
        <v>13</v>
      </c>
      <c r="R695" s="58">
        <v>15</v>
      </c>
      <c r="S695" s="58">
        <v>10</v>
      </c>
      <c r="T695" s="58">
        <v>12</v>
      </c>
      <c r="U695" s="58">
        <v>14</v>
      </c>
      <c r="V695" s="58">
        <v>15</v>
      </c>
      <c r="W695" s="58">
        <v>18</v>
      </c>
      <c r="X695" s="58">
        <v>16</v>
      </c>
      <c r="Y695" s="58">
        <v>21</v>
      </c>
      <c r="Z695" s="58">
        <v>0</v>
      </c>
      <c r="AA695" s="58">
        <v>0</v>
      </c>
      <c r="AB695" s="58">
        <v>0</v>
      </c>
      <c r="AC695" s="58">
        <v>0</v>
      </c>
      <c r="AD695" s="58">
        <v>0</v>
      </c>
      <c r="AE695" s="58">
        <v>0</v>
      </c>
      <c r="AF695" s="58">
        <v>0</v>
      </c>
      <c r="AG695" s="58">
        <v>0</v>
      </c>
      <c r="AH695" s="58">
        <v>0</v>
      </c>
      <c r="AI695" s="58">
        <v>0</v>
      </c>
      <c r="AJ695" s="58">
        <v>0</v>
      </c>
      <c r="AK695" s="58" t="s">
        <v>290</v>
      </c>
      <c r="AL695" s="58" t="s">
        <v>290</v>
      </c>
      <c r="AM695" s="58">
        <v>26</v>
      </c>
      <c r="AN695" s="58">
        <v>0</v>
      </c>
      <c r="AO695" s="58">
        <v>112</v>
      </c>
      <c r="AP695" s="58" t="s">
        <v>290</v>
      </c>
      <c r="AQ695" s="58">
        <v>84</v>
      </c>
      <c r="AR695" s="58">
        <v>70</v>
      </c>
      <c r="AS695" s="58">
        <v>0</v>
      </c>
      <c r="AT695" s="58">
        <v>0</v>
      </c>
      <c r="AU695" s="58">
        <v>26</v>
      </c>
      <c r="AV695" s="58">
        <v>154</v>
      </c>
      <c r="AW695" s="57"/>
    </row>
    <row r="696" spans="1:49">
      <c r="A696" s="57" t="s">
        <v>3829</v>
      </c>
      <c r="B696" s="57" t="s">
        <v>326</v>
      </c>
      <c r="C696" s="57" t="s">
        <v>314</v>
      </c>
      <c r="D696" s="57" t="s">
        <v>3830</v>
      </c>
      <c r="E696" s="57" t="s">
        <v>3831</v>
      </c>
      <c r="F696" s="57" t="s">
        <v>3832</v>
      </c>
      <c r="G696" s="57" t="s">
        <v>3798</v>
      </c>
      <c r="H696" s="57" t="s">
        <v>288</v>
      </c>
      <c r="I696" s="57" t="s">
        <v>3799</v>
      </c>
      <c r="J696" s="136">
        <v>6186567002</v>
      </c>
      <c r="K696" s="57" t="s">
        <v>190</v>
      </c>
      <c r="L696">
        <v>1</v>
      </c>
      <c r="M696">
        <v>9.5</v>
      </c>
      <c r="N696">
        <v>1.5</v>
      </c>
      <c r="O696" s="65">
        <v>12</v>
      </c>
      <c r="P696" s="58">
        <v>20</v>
      </c>
      <c r="Q696" s="58">
        <v>24</v>
      </c>
      <c r="R696" s="58">
        <v>21</v>
      </c>
      <c r="S696" s="58">
        <v>20</v>
      </c>
      <c r="T696" s="58">
        <v>21</v>
      </c>
      <c r="U696" s="58">
        <v>16</v>
      </c>
      <c r="V696" s="58">
        <v>12</v>
      </c>
      <c r="W696" s="58">
        <v>16</v>
      </c>
      <c r="X696" s="58" t="s">
        <v>290</v>
      </c>
      <c r="Y696" s="58">
        <v>14</v>
      </c>
      <c r="Z696" s="58">
        <v>0</v>
      </c>
      <c r="AA696" s="58">
        <v>0</v>
      </c>
      <c r="AB696" s="58">
        <v>0</v>
      </c>
      <c r="AC696" s="58">
        <v>0</v>
      </c>
      <c r="AD696" s="58">
        <v>0</v>
      </c>
      <c r="AE696" s="58">
        <v>0</v>
      </c>
      <c r="AF696" s="58">
        <v>0</v>
      </c>
      <c r="AG696" s="58">
        <v>0</v>
      </c>
      <c r="AH696" s="58">
        <v>0</v>
      </c>
      <c r="AI696" s="58">
        <v>0</v>
      </c>
      <c r="AJ696" s="58">
        <v>0</v>
      </c>
      <c r="AK696" s="58">
        <v>0</v>
      </c>
      <c r="AL696" s="58" t="s">
        <v>290</v>
      </c>
      <c r="AM696" s="58">
        <v>0</v>
      </c>
      <c r="AN696" s="58">
        <v>0</v>
      </c>
      <c r="AO696" s="58">
        <v>163</v>
      </c>
      <c r="AP696" s="58" t="s">
        <v>290</v>
      </c>
      <c r="AQ696" s="58">
        <v>85</v>
      </c>
      <c r="AR696" s="58">
        <v>87</v>
      </c>
      <c r="AS696" s="58">
        <v>0</v>
      </c>
      <c r="AT696" s="58">
        <v>0</v>
      </c>
      <c r="AU696" s="58">
        <v>13</v>
      </c>
      <c r="AV696" s="58">
        <v>172</v>
      </c>
      <c r="AW696" s="57"/>
    </row>
    <row r="697" spans="1:49">
      <c r="A697" s="57" t="s">
        <v>3833</v>
      </c>
      <c r="B697" s="57" t="s">
        <v>3834</v>
      </c>
      <c r="C697" s="57" t="s">
        <v>314</v>
      </c>
      <c r="D697" s="57" t="s">
        <v>3830</v>
      </c>
      <c r="E697" s="57" t="s">
        <v>3835</v>
      </c>
      <c r="F697" s="57" t="s">
        <v>3836</v>
      </c>
      <c r="G697" s="57" t="s">
        <v>3759</v>
      </c>
      <c r="H697" s="57" t="s">
        <v>288</v>
      </c>
      <c r="I697" s="57" t="s">
        <v>3760</v>
      </c>
      <c r="J697" s="136">
        <v>6184681068</v>
      </c>
      <c r="K697" s="57" t="s">
        <v>190</v>
      </c>
      <c r="L697">
        <v>1</v>
      </c>
      <c r="M697">
        <v>4</v>
      </c>
      <c r="N697">
        <v>0</v>
      </c>
      <c r="O697" s="65">
        <v>5</v>
      </c>
      <c r="P697" s="58">
        <v>0</v>
      </c>
      <c r="Q697" s="58" t="s">
        <v>290</v>
      </c>
      <c r="R697" s="58" t="s">
        <v>290</v>
      </c>
      <c r="S697" s="58">
        <v>0</v>
      </c>
      <c r="T697" s="58">
        <v>0</v>
      </c>
      <c r="U697" s="58">
        <v>0</v>
      </c>
      <c r="V697" s="58" t="s">
        <v>290</v>
      </c>
      <c r="W697" s="58">
        <v>0</v>
      </c>
      <c r="X697" s="58">
        <v>0</v>
      </c>
      <c r="Y697" s="58" t="s">
        <v>290</v>
      </c>
      <c r="Z697" s="58">
        <v>0</v>
      </c>
      <c r="AA697" s="58" t="s">
        <v>290</v>
      </c>
      <c r="AB697" s="58">
        <v>0</v>
      </c>
      <c r="AC697" s="58">
        <v>0</v>
      </c>
      <c r="AD697" s="58">
        <v>0</v>
      </c>
      <c r="AE697" s="58">
        <v>0</v>
      </c>
      <c r="AF697" s="58">
        <v>0</v>
      </c>
      <c r="AG697" s="58">
        <v>0</v>
      </c>
      <c r="AH697" s="58">
        <v>0</v>
      </c>
      <c r="AI697" s="58">
        <v>0</v>
      </c>
      <c r="AJ697" s="58">
        <v>0</v>
      </c>
      <c r="AK697" s="58">
        <v>0</v>
      </c>
      <c r="AL697" s="58">
        <v>20</v>
      </c>
      <c r="AM697" s="58">
        <v>0</v>
      </c>
      <c r="AN697" s="58">
        <v>0</v>
      </c>
      <c r="AO697" s="58" t="s">
        <v>290</v>
      </c>
      <c r="AP697" s="58">
        <v>0</v>
      </c>
      <c r="AQ697" s="58">
        <v>16</v>
      </c>
      <c r="AR697" s="58" t="s">
        <v>290</v>
      </c>
      <c r="AS697" s="58">
        <v>0</v>
      </c>
      <c r="AT697" s="58">
        <v>0</v>
      </c>
      <c r="AU697" s="58">
        <v>21</v>
      </c>
      <c r="AV697" s="58">
        <v>24</v>
      </c>
      <c r="AW697" s="57"/>
    </row>
    <row r="698" spans="1:49">
      <c r="A698" s="57" t="s">
        <v>3837</v>
      </c>
      <c r="B698" s="57" t="s">
        <v>439</v>
      </c>
      <c r="C698" s="57" t="s">
        <v>283</v>
      </c>
      <c r="D698" s="57" t="s">
        <v>2359</v>
      </c>
      <c r="E698" s="57" t="s">
        <v>3838</v>
      </c>
      <c r="F698" s="57" t="s">
        <v>3839</v>
      </c>
      <c r="G698" s="57" t="s">
        <v>3788</v>
      </c>
      <c r="H698" s="57" t="s">
        <v>288</v>
      </c>
      <c r="I698" s="57" t="s">
        <v>3789</v>
      </c>
      <c r="J698" s="136">
        <v>6183775507</v>
      </c>
      <c r="K698" s="57" t="s">
        <v>190</v>
      </c>
      <c r="L698">
        <v>2</v>
      </c>
      <c r="M698">
        <v>16</v>
      </c>
      <c r="N698">
        <v>8.5</v>
      </c>
      <c r="O698" s="65">
        <v>26.5</v>
      </c>
      <c r="P698" s="58">
        <v>117</v>
      </c>
      <c r="Q698" s="58">
        <v>26</v>
      </c>
      <c r="R698" s="58">
        <v>24</v>
      </c>
      <c r="S698" s="58">
        <v>20</v>
      </c>
      <c r="T698" s="58">
        <v>20</v>
      </c>
      <c r="U698" s="58">
        <v>20</v>
      </c>
      <c r="V698" s="58">
        <v>11</v>
      </c>
      <c r="W698" s="58">
        <v>14</v>
      </c>
      <c r="X698" s="58">
        <v>11</v>
      </c>
      <c r="Y698" s="58" t="s">
        <v>290</v>
      </c>
      <c r="Z698" s="58">
        <v>0</v>
      </c>
      <c r="AA698" s="58">
        <v>0</v>
      </c>
      <c r="AB698" s="58">
        <v>0</v>
      </c>
      <c r="AC698" s="58">
        <v>0</v>
      </c>
      <c r="AD698" s="58">
        <v>0</v>
      </c>
      <c r="AE698" s="58">
        <v>0</v>
      </c>
      <c r="AF698" s="58">
        <v>0</v>
      </c>
      <c r="AG698" s="58">
        <v>0</v>
      </c>
      <c r="AH698" s="58">
        <v>0</v>
      </c>
      <c r="AI698" s="58">
        <v>0</v>
      </c>
      <c r="AJ698" s="58">
        <v>0</v>
      </c>
      <c r="AK698" s="58" t="s">
        <v>290</v>
      </c>
      <c r="AL698" s="58" t="s">
        <v>290</v>
      </c>
      <c r="AM698" s="58" t="s">
        <v>290</v>
      </c>
      <c r="AN698" s="58">
        <v>0</v>
      </c>
      <c r="AO698" s="58">
        <v>253</v>
      </c>
      <c r="AP698" s="58">
        <v>11</v>
      </c>
      <c r="AQ698" s="58">
        <v>132</v>
      </c>
      <c r="AR698" s="58">
        <v>139</v>
      </c>
      <c r="AS698" s="58">
        <v>0</v>
      </c>
      <c r="AT698" s="58">
        <v>0</v>
      </c>
      <c r="AU698" s="58">
        <v>23</v>
      </c>
      <c r="AV698" s="58">
        <v>271</v>
      </c>
      <c r="AW698" s="57"/>
    </row>
    <row r="699" spans="1:49">
      <c r="A699" s="57" t="s">
        <v>3840</v>
      </c>
      <c r="B699" s="57" t="s">
        <v>3841</v>
      </c>
      <c r="C699" s="57" t="s">
        <v>283</v>
      </c>
      <c r="D699" s="57" t="s">
        <v>3842</v>
      </c>
      <c r="E699" s="57" t="s">
        <v>3843</v>
      </c>
      <c r="F699" s="57" t="s">
        <v>3844</v>
      </c>
      <c r="G699" s="57" t="s">
        <v>3798</v>
      </c>
      <c r="H699" s="57" t="s">
        <v>288</v>
      </c>
      <c r="I699" s="57" t="s">
        <v>3799</v>
      </c>
      <c r="J699" s="136">
        <v>6186561230</v>
      </c>
      <c r="K699" s="57" t="s">
        <v>190</v>
      </c>
      <c r="L699">
        <v>0</v>
      </c>
      <c r="M699">
        <v>13.5</v>
      </c>
      <c r="N699">
        <v>3.5</v>
      </c>
      <c r="O699" s="65">
        <v>17</v>
      </c>
      <c r="P699" s="58">
        <v>21</v>
      </c>
      <c r="Q699" s="58">
        <v>17</v>
      </c>
      <c r="R699" s="58">
        <v>18</v>
      </c>
      <c r="S699" s="58">
        <v>17</v>
      </c>
      <c r="T699" s="58">
        <v>19</v>
      </c>
      <c r="U699" s="58">
        <v>18</v>
      </c>
      <c r="V699" s="58">
        <v>22</v>
      </c>
      <c r="W699" s="58">
        <v>19</v>
      </c>
      <c r="X699" s="58">
        <v>22</v>
      </c>
      <c r="Y699" s="58">
        <v>19</v>
      </c>
      <c r="Z699" s="58">
        <v>0</v>
      </c>
      <c r="AA699" s="58">
        <v>0</v>
      </c>
      <c r="AB699" s="58">
        <v>0</v>
      </c>
      <c r="AC699" s="58">
        <v>0</v>
      </c>
      <c r="AD699" s="58">
        <v>18</v>
      </c>
      <c r="AE699" s="58">
        <v>0</v>
      </c>
      <c r="AF699" s="58">
        <v>0</v>
      </c>
      <c r="AG699" s="58">
        <v>0</v>
      </c>
      <c r="AH699" s="58">
        <v>0</v>
      </c>
      <c r="AI699" s="58">
        <v>0</v>
      </c>
      <c r="AJ699" s="58">
        <v>0</v>
      </c>
      <c r="AK699" s="58" t="s">
        <v>290</v>
      </c>
      <c r="AL699" s="58" t="s">
        <v>290</v>
      </c>
      <c r="AM699" s="58" t="s">
        <v>290</v>
      </c>
      <c r="AN699" s="58">
        <v>0</v>
      </c>
      <c r="AO699" s="58">
        <v>181</v>
      </c>
      <c r="AP699" s="58">
        <v>19</v>
      </c>
      <c r="AQ699" s="58">
        <v>119</v>
      </c>
      <c r="AR699" s="58">
        <v>91</v>
      </c>
      <c r="AS699" s="58">
        <v>0</v>
      </c>
      <c r="AT699" s="58">
        <v>0</v>
      </c>
      <c r="AU699" s="58" t="s">
        <v>290</v>
      </c>
      <c r="AV699" s="58">
        <v>210</v>
      </c>
      <c r="AW699" s="57"/>
    </row>
    <row r="700" spans="1:49">
      <c r="A700" s="57" t="s">
        <v>3845</v>
      </c>
      <c r="B700" s="57" t="s">
        <v>2699</v>
      </c>
      <c r="C700" s="57" t="s">
        <v>314</v>
      </c>
      <c r="D700" s="57" t="s">
        <v>3846</v>
      </c>
      <c r="E700" s="57" t="s">
        <v>3847</v>
      </c>
      <c r="F700" s="57" t="s">
        <v>3848</v>
      </c>
      <c r="G700" s="57" t="s">
        <v>3759</v>
      </c>
      <c r="H700" s="57" t="s">
        <v>288</v>
      </c>
      <c r="I700" s="57" t="s">
        <v>3760</v>
      </c>
      <c r="J700" s="136">
        <v>6184658523</v>
      </c>
      <c r="K700" s="57" t="s">
        <v>190</v>
      </c>
      <c r="L700">
        <v>1</v>
      </c>
      <c r="M700">
        <v>24.6</v>
      </c>
      <c r="N700">
        <v>8.4</v>
      </c>
      <c r="O700" s="65">
        <v>34</v>
      </c>
      <c r="P700" s="58">
        <v>44</v>
      </c>
      <c r="Q700" s="58">
        <v>31</v>
      </c>
      <c r="R700" s="58">
        <v>33</v>
      </c>
      <c r="S700" s="58">
        <v>27</v>
      </c>
      <c r="T700" s="58">
        <v>27</v>
      </c>
      <c r="U700" s="58">
        <v>37</v>
      </c>
      <c r="V700" s="58">
        <v>32</v>
      </c>
      <c r="W700" s="58">
        <v>31</v>
      </c>
      <c r="X700" s="58">
        <v>36</v>
      </c>
      <c r="Y700" s="58">
        <v>30</v>
      </c>
      <c r="Z700" s="58">
        <v>0</v>
      </c>
      <c r="AA700" s="58">
        <v>0</v>
      </c>
      <c r="AB700" s="58">
        <v>0</v>
      </c>
      <c r="AC700" s="58">
        <v>0</v>
      </c>
      <c r="AD700" s="58">
        <v>0</v>
      </c>
      <c r="AE700" s="58">
        <v>0</v>
      </c>
      <c r="AF700" s="58">
        <v>0</v>
      </c>
      <c r="AG700" s="58">
        <v>0</v>
      </c>
      <c r="AH700" s="58">
        <v>0</v>
      </c>
      <c r="AI700" s="58">
        <v>0</v>
      </c>
      <c r="AJ700" s="58">
        <v>0</v>
      </c>
      <c r="AK700" s="58" t="s">
        <v>290</v>
      </c>
      <c r="AL700" s="58" t="s">
        <v>290</v>
      </c>
      <c r="AM700" s="58">
        <v>0</v>
      </c>
      <c r="AN700" s="58">
        <v>0</v>
      </c>
      <c r="AO700" s="58">
        <v>314</v>
      </c>
      <c r="AP700" s="58">
        <v>11</v>
      </c>
      <c r="AQ700" s="58">
        <v>159</v>
      </c>
      <c r="AR700" s="58">
        <v>169</v>
      </c>
      <c r="AS700" s="58">
        <v>0</v>
      </c>
      <c r="AT700" s="58">
        <v>0</v>
      </c>
      <c r="AU700" s="58">
        <v>15</v>
      </c>
      <c r="AV700" s="58">
        <v>328</v>
      </c>
      <c r="AW700" s="57"/>
    </row>
    <row r="701" spans="1:49">
      <c r="A701" s="57" t="s">
        <v>3849</v>
      </c>
      <c r="B701" s="57" t="s">
        <v>3850</v>
      </c>
      <c r="C701" s="57" t="s">
        <v>353</v>
      </c>
      <c r="D701" s="57" t="s">
        <v>3851</v>
      </c>
      <c r="E701" s="57" t="s">
        <v>3852</v>
      </c>
      <c r="F701" s="57" t="s">
        <v>3853</v>
      </c>
      <c r="G701" s="57" t="s">
        <v>3803</v>
      </c>
      <c r="H701" s="57" t="s">
        <v>288</v>
      </c>
      <c r="I701" s="57" t="s">
        <v>3804</v>
      </c>
      <c r="J701" s="136">
        <v>6189312508</v>
      </c>
      <c r="K701" s="57" t="s">
        <v>190</v>
      </c>
      <c r="L701">
        <v>1</v>
      </c>
      <c r="M701">
        <v>3</v>
      </c>
      <c r="N701">
        <v>4</v>
      </c>
      <c r="O701" s="65">
        <v>8</v>
      </c>
      <c r="P701" s="58">
        <v>19</v>
      </c>
      <c r="Q701" s="58" t="s">
        <v>290</v>
      </c>
      <c r="R701" s="58" t="s">
        <v>290</v>
      </c>
      <c r="S701" s="58" t="s">
        <v>290</v>
      </c>
      <c r="T701" s="58" t="s">
        <v>290</v>
      </c>
      <c r="U701" s="58" t="s">
        <v>290</v>
      </c>
      <c r="V701" s="58">
        <v>0</v>
      </c>
      <c r="W701" s="58" t="s">
        <v>290</v>
      </c>
      <c r="X701" s="58">
        <v>0</v>
      </c>
      <c r="Y701" s="58">
        <v>0</v>
      </c>
      <c r="Z701" s="58">
        <v>0</v>
      </c>
      <c r="AA701" s="58">
        <v>0</v>
      </c>
      <c r="AB701" s="58">
        <v>0</v>
      </c>
      <c r="AC701" s="58">
        <v>0</v>
      </c>
      <c r="AD701" s="58">
        <v>0</v>
      </c>
      <c r="AE701" s="58">
        <v>0</v>
      </c>
      <c r="AF701" s="58">
        <v>0</v>
      </c>
      <c r="AG701" s="58">
        <v>0</v>
      </c>
      <c r="AH701" s="58">
        <v>0</v>
      </c>
      <c r="AI701" s="58">
        <v>0</v>
      </c>
      <c r="AJ701" s="58">
        <v>0</v>
      </c>
      <c r="AK701" s="58" t="s">
        <v>290</v>
      </c>
      <c r="AL701" s="58" t="s">
        <v>290</v>
      </c>
      <c r="AM701" s="58" t="s">
        <v>290</v>
      </c>
      <c r="AN701" s="58">
        <v>0</v>
      </c>
      <c r="AO701" s="58">
        <v>28</v>
      </c>
      <c r="AP701" s="58">
        <v>0</v>
      </c>
      <c r="AQ701" s="58">
        <v>23</v>
      </c>
      <c r="AR701" s="58">
        <v>14</v>
      </c>
      <c r="AS701" s="58">
        <v>23</v>
      </c>
      <c r="AT701" s="58">
        <v>14</v>
      </c>
      <c r="AU701" s="58">
        <v>0</v>
      </c>
      <c r="AV701" s="58">
        <v>37</v>
      </c>
      <c r="AW701" s="57"/>
    </row>
    <row r="702" spans="1:49">
      <c r="A702" s="57" t="s">
        <v>3854</v>
      </c>
      <c r="B702" s="57" t="s">
        <v>3855</v>
      </c>
      <c r="C702" s="57"/>
      <c r="D702" s="57" t="s">
        <v>1180</v>
      </c>
      <c r="E702" s="57" t="s">
        <v>3856</v>
      </c>
      <c r="F702" s="57" t="s">
        <v>3857</v>
      </c>
      <c r="G702" s="57" t="s">
        <v>3772</v>
      </c>
      <c r="H702" s="57" t="s">
        <v>288</v>
      </c>
      <c r="I702" s="57" t="s">
        <v>3773</v>
      </c>
      <c r="J702" s="136">
        <v>6184661599</v>
      </c>
      <c r="K702" s="57" t="s">
        <v>190</v>
      </c>
      <c r="L702">
        <v>1</v>
      </c>
      <c r="M702">
        <v>24</v>
      </c>
      <c r="N702">
        <v>13</v>
      </c>
      <c r="O702" s="65">
        <v>38</v>
      </c>
      <c r="P702" s="58">
        <v>74</v>
      </c>
      <c r="Q702" s="58">
        <v>37</v>
      </c>
      <c r="R702" s="58">
        <v>30</v>
      </c>
      <c r="S702" s="58">
        <v>28</v>
      </c>
      <c r="T702" s="58">
        <v>25</v>
      </c>
      <c r="U702" s="58">
        <v>28</v>
      </c>
      <c r="V702" s="58">
        <v>34</v>
      </c>
      <c r="W702" s="58">
        <v>19</v>
      </c>
      <c r="X702" s="58">
        <v>29</v>
      </c>
      <c r="Y702" s="58">
        <v>22</v>
      </c>
      <c r="Z702" s="58">
        <v>0</v>
      </c>
      <c r="AA702" s="58">
        <v>0</v>
      </c>
      <c r="AB702" s="58">
        <v>0</v>
      </c>
      <c r="AC702" s="58">
        <v>0</v>
      </c>
      <c r="AD702" s="58">
        <v>0</v>
      </c>
      <c r="AE702" s="58">
        <v>0</v>
      </c>
      <c r="AF702" s="58">
        <v>0</v>
      </c>
      <c r="AG702" s="58">
        <v>0</v>
      </c>
      <c r="AH702" s="58">
        <v>0</v>
      </c>
      <c r="AI702" s="58">
        <v>0</v>
      </c>
      <c r="AJ702" s="58">
        <v>0</v>
      </c>
      <c r="AK702" s="58" t="s">
        <v>290</v>
      </c>
      <c r="AL702" s="58" t="s">
        <v>290</v>
      </c>
      <c r="AM702" s="58" t="s">
        <v>290</v>
      </c>
      <c r="AN702" s="58" t="s">
        <v>290</v>
      </c>
      <c r="AO702" s="58">
        <v>311</v>
      </c>
      <c r="AP702" s="58" t="s">
        <v>290</v>
      </c>
      <c r="AQ702" s="58">
        <v>174</v>
      </c>
      <c r="AR702" s="58">
        <v>152</v>
      </c>
      <c r="AS702" s="58">
        <v>0</v>
      </c>
      <c r="AT702" s="58">
        <v>0</v>
      </c>
      <c r="AU702" s="58">
        <v>0</v>
      </c>
      <c r="AV702" s="58">
        <v>326</v>
      </c>
      <c r="AW702" s="57"/>
    </row>
    <row r="703" spans="1:49">
      <c r="A703" s="57" t="s">
        <v>3858</v>
      </c>
      <c r="B703" s="57" t="s">
        <v>3859</v>
      </c>
      <c r="C703" s="57" t="s">
        <v>418</v>
      </c>
      <c r="D703" s="57" t="s">
        <v>3860</v>
      </c>
      <c r="E703" s="57" t="s">
        <v>3861</v>
      </c>
      <c r="F703" s="57" t="s">
        <v>3862</v>
      </c>
      <c r="G703" s="57" t="s">
        <v>3798</v>
      </c>
      <c r="H703" s="57" t="s">
        <v>288</v>
      </c>
      <c r="I703" s="57" t="s">
        <v>3799</v>
      </c>
      <c r="J703" s="136">
        <v>6186560043</v>
      </c>
      <c r="K703" s="57" t="s">
        <v>190</v>
      </c>
      <c r="L703">
        <v>3.5</v>
      </c>
      <c r="M703">
        <v>12.5</v>
      </c>
      <c r="N703">
        <v>4</v>
      </c>
      <c r="O703" s="65">
        <v>20</v>
      </c>
      <c r="P703" s="58">
        <v>0</v>
      </c>
      <c r="Q703" s="58">
        <v>0</v>
      </c>
      <c r="R703" s="58">
        <v>0</v>
      </c>
      <c r="S703" s="58">
        <v>0</v>
      </c>
      <c r="T703" s="58">
        <v>0</v>
      </c>
      <c r="U703" s="58">
        <v>0</v>
      </c>
      <c r="V703" s="58">
        <v>0</v>
      </c>
      <c r="W703" s="58">
        <v>0</v>
      </c>
      <c r="X703" s="58">
        <v>0</v>
      </c>
      <c r="Y703" s="58">
        <v>0</v>
      </c>
      <c r="Z703" s="58">
        <v>53</v>
      </c>
      <c r="AA703" s="58">
        <v>52</v>
      </c>
      <c r="AB703" s="58">
        <v>55</v>
      </c>
      <c r="AC703" s="58">
        <v>36</v>
      </c>
      <c r="AD703" s="58">
        <v>0</v>
      </c>
      <c r="AE703" s="58">
        <v>0</v>
      </c>
      <c r="AF703" s="58">
        <v>0</v>
      </c>
      <c r="AG703" s="58">
        <v>0</v>
      </c>
      <c r="AH703" s="58">
        <v>0</v>
      </c>
      <c r="AI703" s="58">
        <v>0</v>
      </c>
      <c r="AJ703" s="58">
        <v>0</v>
      </c>
      <c r="AK703" s="58" t="s">
        <v>290</v>
      </c>
      <c r="AL703" s="58">
        <v>23</v>
      </c>
      <c r="AM703" s="58" t="s">
        <v>290</v>
      </c>
      <c r="AN703" s="58">
        <v>0</v>
      </c>
      <c r="AO703" s="58">
        <v>154</v>
      </c>
      <c r="AP703" s="58">
        <v>14</v>
      </c>
      <c r="AQ703" s="58">
        <v>88</v>
      </c>
      <c r="AR703" s="58">
        <v>108</v>
      </c>
      <c r="AS703" s="58">
        <v>24</v>
      </c>
      <c r="AT703" s="58">
        <v>21</v>
      </c>
      <c r="AU703" s="58">
        <v>30</v>
      </c>
      <c r="AV703" s="58">
        <v>196</v>
      </c>
      <c r="AW703" s="57"/>
    </row>
    <row r="704" spans="1:49">
      <c r="A704" s="57" t="s">
        <v>3863</v>
      </c>
      <c r="B704" s="57" t="s">
        <v>3864</v>
      </c>
      <c r="C704" s="57"/>
      <c r="D704" s="57" t="s">
        <v>3865</v>
      </c>
      <c r="E704" s="57" t="s">
        <v>3866</v>
      </c>
      <c r="F704" s="57" t="s">
        <v>3867</v>
      </c>
      <c r="G704" s="57" t="s">
        <v>3813</v>
      </c>
      <c r="H704" s="57" t="s">
        <v>288</v>
      </c>
      <c r="I704" s="57" t="s">
        <v>3814</v>
      </c>
      <c r="J704" s="136">
        <v>6183457230</v>
      </c>
      <c r="K704" s="57" t="s">
        <v>190</v>
      </c>
      <c r="L704">
        <v>1</v>
      </c>
      <c r="M704">
        <v>13</v>
      </c>
      <c r="N704">
        <v>11</v>
      </c>
      <c r="O704" s="65">
        <v>25</v>
      </c>
      <c r="P704" s="58">
        <v>21</v>
      </c>
      <c r="Q704" s="58">
        <v>20</v>
      </c>
      <c r="R704" s="58">
        <v>24</v>
      </c>
      <c r="S704" s="58">
        <v>26</v>
      </c>
      <c r="T704" s="58">
        <v>23</v>
      </c>
      <c r="U704" s="58">
        <v>20</v>
      </c>
      <c r="V704" s="58">
        <v>33</v>
      </c>
      <c r="W704" s="58">
        <v>16</v>
      </c>
      <c r="X704" s="58">
        <v>19</v>
      </c>
      <c r="Y704" s="58">
        <v>20</v>
      </c>
      <c r="Z704" s="58">
        <v>0</v>
      </c>
      <c r="AA704" s="58">
        <v>0</v>
      </c>
      <c r="AB704" s="58">
        <v>0</v>
      </c>
      <c r="AC704" s="58">
        <v>0</v>
      </c>
      <c r="AD704" s="58">
        <v>20</v>
      </c>
      <c r="AE704" s="58">
        <v>0</v>
      </c>
      <c r="AF704" s="58">
        <v>0</v>
      </c>
      <c r="AG704" s="58">
        <v>0</v>
      </c>
      <c r="AH704" s="58">
        <v>0</v>
      </c>
      <c r="AI704" s="58">
        <v>0</v>
      </c>
      <c r="AJ704" s="58">
        <v>0</v>
      </c>
      <c r="AK704" s="58" t="s">
        <v>290</v>
      </c>
      <c r="AL704" s="58">
        <v>0</v>
      </c>
      <c r="AM704" s="58">
        <v>12</v>
      </c>
      <c r="AN704" s="58" t="s">
        <v>290</v>
      </c>
      <c r="AO704" s="58">
        <v>216</v>
      </c>
      <c r="AP704" s="58">
        <v>10</v>
      </c>
      <c r="AQ704" s="58">
        <v>119</v>
      </c>
      <c r="AR704" s="58">
        <v>123</v>
      </c>
      <c r="AS704" s="58">
        <v>0</v>
      </c>
      <c r="AT704" s="58">
        <v>0</v>
      </c>
      <c r="AU704" s="58">
        <v>0</v>
      </c>
      <c r="AV704" s="58">
        <v>242</v>
      </c>
      <c r="AW704" s="57"/>
    </row>
    <row r="705" spans="1:49">
      <c r="A705" s="57" t="s">
        <v>3868</v>
      </c>
      <c r="B705" s="57" t="s">
        <v>3869</v>
      </c>
      <c r="C705" s="57"/>
      <c r="D705" s="57" t="s">
        <v>1714</v>
      </c>
      <c r="E705" s="57" t="s">
        <v>3870</v>
      </c>
      <c r="F705" s="57" t="s">
        <v>3871</v>
      </c>
      <c r="G705" s="57" t="s">
        <v>3766</v>
      </c>
      <c r="H705" s="57" t="s">
        <v>288</v>
      </c>
      <c r="I705" s="57" t="s">
        <v>3767</v>
      </c>
      <c r="J705" s="136">
        <v>6183443153</v>
      </c>
      <c r="K705" s="57" t="s">
        <v>190</v>
      </c>
      <c r="L705">
        <v>2</v>
      </c>
      <c r="M705">
        <v>18.100000000000001</v>
      </c>
      <c r="N705">
        <v>10</v>
      </c>
      <c r="O705" s="65">
        <v>30.1</v>
      </c>
      <c r="P705" s="58">
        <v>86</v>
      </c>
      <c r="Q705" s="58">
        <v>29</v>
      </c>
      <c r="R705" s="58">
        <v>25</v>
      </c>
      <c r="S705" s="58">
        <v>25</v>
      </c>
      <c r="T705" s="58">
        <v>35</v>
      </c>
      <c r="U705" s="58">
        <v>36</v>
      </c>
      <c r="V705" s="58">
        <v>26</v>
      </c>
      <c r="W705" s="58">
        <v>17</v>
      </c>
      <c r="X705" s="58">
        <v>22</v>
      </c>
      <c r="Y705" s="58">
        <v>16</v>
      </c>
      <c r="Z705" s="58">
        <v>0</v>
      </c>
      <c r="AA705" s="58">
        <v>0</v>
      </c>
      <c r="AB705" s="58">
        <v>0</v>
      </c>
      <c r="AC705" s="58">
        <v>0</v>
      </c>
      <c r="AD705" s="58">
        <v>0</v>
      </c>
      <c r="AE705" s="58">
        <v>0</v>
      </c>
      <c r="AF705" s="58">
        <v>0</v>
      </c>
      <c r="AG705" s="58">
        <v>0</v>
      </c>
      <c r="AH705" s="58">
        <v>0</v>
      </c>
      <c r="AI705" s="58">
        <v>0</v>
      </c>
      <c r="AJ705" s="58" t="s">
        <v>290</v>
      </c>
      <c r="AK705" s="58">
        <v>11</v>
      </c>
      <c r="AL705" s="58">
        <v>11</v>
      </c>
      <c r="AM705" s="58">
        <v>13</v>
      </c>
      <c r="AN705" s="58">
        <v>0</v>
      </c>
      <c r="AO705" s="58">
        <v>279</v>
      </c>
      <c r="AP705" s="58">
        <v>0</v>
      </c>
      <c r="AQ705" s="58">
        <v>161</v>
      </c>
      <c r="AR705" s="58">
        <v>156</v>
      </c>
      <c r="AS705" s="58">
        <v>0</v>
      </c>
      <c r="AT705" s="58">
        <v>0</v>
      </c>
      <c r="AU705" s="58">
        <v>20</v>
      </c>
      <c r="AV705" s="58">
        <v>317</v>
      </c>
      <c r="AW705" s="57"/>
    </row>
    <row r="706" spans="1:49">
      <c r="A706" s="57" t="s">
        <v>3872</v>
      </c>
      <c r="B706" s="57" t="s">
        <v>3873</v>
      </c>
      <c r="C706" s="57"/>
      <c r="D706" s="57" t="s">
        <v>3874</v>
      </c>
      <c r="E706" s="57" t="s">
        <v>136</v>
      </c>
      <c r="F706" s="57" t="s">
        <v>3875</v>
      </c>
      <c r="G706" s="57" t="s">
        <v>3759</v>
      </c>
      <c r="H706" s="57" t="s">
        <v>288</v>
      </c>
      <c r="I706" s="57" t="s">
        <v>3760</v>
      </c>
      <c r="J706" s="136">
        <v>6184631845</v>
      </c>
      <c r="K706" s="57" t="s">
        <v>190</v>
      </c>
      <c r="L706">
        <v>1</v>
      </c>
      <c r="M706">
        <v>1</v>
      </c>
      <c r="N706">
        <v>0.5</v>
      </c>
      <c r="O706" s="65">
        <v>2.5</v>
      </c>
      <c r="P706" s="58">
        <v>0</v>
      </c>
      <c r="Q706" s="58">
        <v>0</v>
      </c>
      <c r="R706" s="58" t="s">
        <v>290</v>
      </c>
      <c r="S706" s="58">
        <v>0</v>
      </c>
      <c r="T706" s="58" t="s">
        <v>290</v>
      </c>
      <c r="U706" s="58" t="s">
        <v>290</v>
      </c>
      <c r="V706" s="58" t="s">
        <v>290</v>
      </c>
      <c r="W706" s="58">
        <v>0</v>
      </c>
      <c r="X706" s="58" t="s">
        <v>290</v>
      </c>
      <c r="Y706" s="58" t="s">
        <v>290</v>
      </c>
      <c r="Z706" s="58">
        <v>0</v>
      </c>
      <c r="AA706" s="58">
        <v>0</v>
      </c>
      <c r="AB706" s="58">
        <v>0</v>
      </c>
      <c r="AC706" s="58">
        <v>0</v>
      </c>
      <c r="AD706" s="58">
        <v>0</v>
      </c>
      <c r="AE706" s="58">
        <v>0</v>
      </c>
      <c r="AF706" s="58">
        <v>0</v>
      </c>
      <c r="AG706" s="58">
        <v>0</v>
      </c>
      <c r="AH706" s="58">
        <v>0</v>
      </c>
      <c r="AI706" s="58">
        <v>0</v>
      </c>
      <c r="AJ706" s="58">
        <v>0</v>
      </c>
      <c r="AK706" s="58">
        <v>0</v>
      </c>
      <c r="AL706" s="58">
        <v>10</v>
      </c>
      <c r="AM706" s="58">
        <v>0</v>
      </c>
      <c r="AN706" s="58">
        <v>0</v>
      </c>
      <c r="AO706" s="58">
        <v>0</v>
      </c>
      <c r="AP706" s="58">
        <v>0</v>
      </c>
      <c r="AQ706" s="58" t="s">
        <v>290</v>
      </c>
      <c r="AR706" s="58" t="s">
        <v>290</v>
      </c>
      <c r="AS706" s="58">
        <v>0</v>
      </c>
      <c r="AT706" s="58">
        <v>0</v>
      </c>
      <c r="AU706" s="58" t="s">
        <v>290</v>
      </c>
      <c r="AV706" s="58">
        <v>10</v>
      </c>
      <c r="AW706" s="57"/>
    </row>
    <row r="707" spans="1:49">
      <c r="A707" s="57" t="s">
        <v>3876</v>
      </c>
      <c r="B707" s="57" t="s">
        <v>3877</v>
      </c>
      <c r="C707" s="57"/>
      <c r="D707" s="57" t="s">
        <v>934</v>
      </c>
      <c r="E707" s="57" t="s">
        <v>3878</v>
      </c>
      <c r="F707" s="57" t="s">
        <v>3879</v>
      </c>
      <c r="G707" s="57" t="s">
        <v>3880</v>
      </c>
      <c r="H707" s="57" t="s">
        <v>288</v>
      </c>
      <c r="I707" s="57" t="s">
        <v>3881</v>
      </c>
      <c r="J707" s="136">
        <v>6188559010</v>
      </c>
      <c r="K707" s="57" t="s">
        <v>190</v>
      </c>
      <c r="L707">
        <v>2</v>
      </c>
      <c r="M707">
        <v>18</v>
      </c>
      <c r="N707">
        <v>9</v>
      </c>
      <c r="O707" s="65">
        <v>29</v>
      </c>
      <c r="P707" s="58">
        <v>0</v>
      </c>
      <c r="Q707" s="58">
        <v>0</v>
      </c>
      <c r="R707" s="58">
        <v>0</v>
      </c>
      <c r="S707" s="58">
        <v>0</v>
      </c>
      <c r="T707" s="58">
        <v>0</v>
      </c>
      <c r="U707" s="58">
        <v>0</v>
      </c>
      <c r="V707" s="58">
        <v>0</v>
      </c>
      <c r="W707" s="58">
        <v>0</v>
      </c>
      <c r="X707" s="58">
        <v>0</v>
      </c>
      <c r="Y707" s="58">
        <v>0</v>
      </c>
      <c r="Z707" s="58">
        <v>76</v>
      </c>
      <c r="AA707" s="58">
        <v>65</v>
      </c>
      <c r="AB707" s="58">
        <v>73</v>
      </c>
      <c r="AC707" s="58">
        <v>47</v>
      </c>
      <c r="AD707" s="58">
        <v>0</v>
      </c>
      <c r="AE707" s="58">
        <v>0</v>
      </c>
      <c r="AF707" s="58">
        <v>0</v>
      </c>
      <c r="AG707" s="58">
        <v>0</v>
      </c>
      <c r="AH707" s="58">
        <v>0</v>
      </c>
      <c r="AI707" s="58">
        <v>0</v>
      </c>
      <c r="AJ707" s="58" t="s">
        <v>290</v>
      </c>
      <c r="AK707" s="58" t="s">
        <v>290</v>
      </c>
      <c r="AL707" s="58" t="s">
        <v>290</v>
      </c>
      <c r="AM707" s="58">
        <v>0</v>
      </c>
      <c r="AN707" s="58">
        <v>0</v>
      </c>
      <c r="AO707" s="58">
        <v>248</v>
      </c>
      <c r="AP707" s="58">
        <v>0</v>
      </c>
      <c r="AQ707" s="58">
        <v>140</v>
      </c>
      <c r="AR707" s="58">
        <v>121</v>
      </c>
      <c r="AS707" s="58">
        <v>23</v>
      </c>
      <c r="AT707" s="58">
        <v>33</v>
      </c>
      <c r="AU707" s="58">
        <v>20</v>
      </c>
      <c r="AV707" s="58">
        <v>261</v>
      </c>
      <c r="AW707" s="57"/>
    </row>
    <row r="708" spans="1:49">
      <c r="A708" s="57" t="s">
        <v>3882</v>
      </c>
      <c r="B708" s="57" t="s">
        <v>446</v>
      </c>
      <c r="C708" s="57" t="s">
        <v>314</v>
      </c>
      <c r="D708" s="57" t="s">
        <v>390</v>
      </c>
      <c r="E708" s="57" t="s">
        <v>3883</v>
      </c>
      <c r="F708" s="57" t="s">
        <v>3884</v>
      </c>
      <c r="G708" s="57" t="s">
        <v>3885</v>
      </c>
      <c r="H708" s="57" t="s">
        <v>288</v>
      </c>
      <c r="I708" s="57" t="s">
        <v>3886</v>
      </c>
      <c r="J708" s="136">
        <v>8154591444</v>
      </c>
      <c r="K708" s="57" t="s">
        <v>191</v>
      </c>
      <c r="L708">
        <v>2</v>
      </c>
      <c r="M708">
        <v>14</v>
      </c>
      <c r="N708">
        <v>8.5</v>
      </c>
      <c r="O708" s="65">
        <v>24.5</v>
      </c>
      <c r="P708" s="58">
        <v>53</v>
      </c>
      <c r="Q708" s="58">
        <v>25</v>
      </c>
      <c r="R708" s="58">
        <v>22</v>
      </c>
      <c r="S708" s="58">
        <v>25</v>
      </c>
      <c r="T708" s="58">
        <v>22</v>
      </c>
      <c r="U708" s="58">
        <v>28</v>
      </c>
      <c r="V708" s="58">
        <v>26</v>
      </c>
      <c r="W708" s="58">
        <v>20</v>
      </c>
      <c r="X708" s="58">
        <v>19</v>
      </c>
      <c r="Y708" s="58">
        <v>18</v>
      </c>
      <c r="Z708" s="58">
        <v>0</v>
      </c>
      <c r="AA708" s="58">
        <v>0</v>
      </c>
      <c r="AB708" s="58">
        <v>0</v>
      </c>
      <c r="AC708" s="58">
        <v>0</v>
      </c>
      <c r="AD708" s="58">
        <v>0</v>
      </c>
      <c r="AE708" s="58">
        <v>0</v>
      </c>
      <c r="AF708" s="58">
        <v>0</v>
      </c>
      <c r="AG708" s="58">
        <v>0</v>
      </c>
      <c r="AH708" s="58">
        <v>0</v>
      </c>
      <c r="AI708" s="58">
        <v>0</v>
      </c>
      <c r="AJ708" s="58">
        <v>0</v>
      </c>
      <c r="AK708" s="58" t="s">
        <v>290</v>
      </c>
      <c r="AL708" s="58" t="s">
        <v>290</v>
      </c>
      <c r="AM708" s="58" t="s">
        <v>290</v>
      </c>
      <c r="AN708" s="58">
        <v>0</v>
      </c>
      <c r="AO708" s="58">
        <v>243</v>
      </c>
      <c r="AP708" s="58" t="s">
        <v>290</v>
      </c>
      <c r="AQ708" s="58">
        <v>131</v>
      </c>
      <c r="AR708" s="58">
        <v>127</v>
      </c>
      <c r="AS708" s="58">
        <v>0</v>
      </c>
      <c r="AT708" s="58">
        <v>0</v>
      </c>
      <c r="AU708" s="58">
        <v>12</v>
      </c>
      <c r="AV708" s="58">
        <v>258</v>
      </c>
      <c r="AW708" s="57"/>
    </row>
    <row r="709" spans="1:49">
      <c r="A709" s="57" t="s">
        <v>3887</v>
      </c>
      <c r="B709" s="57" t="s">
        <v>3172</v>
      </c>
      <c r="C709" s="57" t="s">
        <v>314</v>
      </c>
      <c r="D709" s="57" t="s">
        <v>1495</v>
      </c>
      <c r="E709" s="57" t="s">
        <v>3888</v>
      </c>
      <c r="F709" s="57" t="s">
        <v>3889</v>
      </c>
      <c r="G709" s="57" t="s">
        <v>3890</v>
      </c>
      <c r="H709" s="57" t="s">
        <v>288</v>
      </c>
      <c r="I709" s="57" t="s">
        <v>3891</v>
      </c>
      <c r="J709" s="136">
        <v>8476393041</v>
      </c>
      <c r="K709" s="57" t="s">
        <v>191</v>
      </c>
      <c r="L709">
        <v>2</v>
      </c>
      <c r="M709">
        <v>18</v>
      </c>
      <c r="N709">
        <v>7.5</v>
      </c>
      <c r="O709" s="65">
        <v>27.5</v>
      </c>
      <c r="P709" s="58">
        <v>50</v>
      </c>
      <c r="Q709" s="58">
        <v>22</v>
      </c>
      <c r="R709" s="58">
        <v>20</v>
      </c>
      <c r="S709" s="58">
        <v>17</v>
      </c>
      <c r="T709" s="58">
        <v>15</v>
      </c>
      <c r="U709" s="58">
        <v>21</v>
      </c>
      <c r="V709" s="58">
        <v>16</v>
      </c>
      <c r="W709" s="58">
        <v>22</v>
      </c>
      <c r="X709" s="58">
        <v>23</v>
      </c>
      <c r="Y709" s="58">
        <v>20</v>
      </c>
      <c r="Z709" s="58">
        <v>0</v>
      </c>
      <c r="AA709" s="58">
        <v>0</v>
      </c>
      <c r="AB709" s="58">
        <v>0</v>
      </c>
      <c r="AC709" s="58">
        <v>0</v>
      </c>
      <c r="AD709" s="58">
        <v>0</v>
      </c>
      <c r="AE709" s="58">
        <v>0</v>
      </c>
      <c r="AF709" s="58">
        <v>0</v>
      </c>
      <c r="AG709" s="58">
        <v>0</v>
      </c>
      <c r="AH709" s="58">
        <v>0</v>
      </c>
      <c r="AI709" s="58">
        <v>0</v>
      </c>
      <c r="AJ709" s="58">
        <v>0</v>
      </c>
      <c r="AK709" s="58" t="s">
        <v>290</v>
      </c>
      <c r="AL709" s="58">
        <v>0</v>
      </c>
      <c r="AM709" s="58">
        <v>30</v>
      </c>
      <c r="AN709" s="58">
        <v>0</v>
      </c>
      <c r="AO709" s="58">
        <v>188</v>
      </c>
      <c r="AP709" s="58" t="s">
        <v>290</v>
      </c>
      <c r="AQ709" s="58">
        <v>121</v>
      </c>
      <c r="AR709" s="58">
        <v>105</v>
      </c>
      <c r="AS709" s="58">
        <v>0</v>
      </c>
      <c r="AT709" s="58">
        <v>0</v>
      </c>
      <c r="AU709" s="58">
        <v>16</v>
      </c>
      <c r="AV709" s="58">
        <v>226</v>
      </c>
      <c r="AW709" s="57"/>
    </row>
    <row r="710" spans="1:49">
      <c r="A710" s="57" t="s">
        <v>3892</v>
      </c>
      <c r="B710" s="57" t="s">
        <v>3893</v>
      </c>
      <c r="C710" s="57" t="s">
        <v>283</v>
      </c>
      <c r="D710" s="57" t="s">
        <v>3894</v>
      </c>
      <c r="E710" s="57" t="s">
        <v>3895</v>
      </c>
      <c r="F710" s="57" t="s">
        <v>3896</v>
      </c>
      <c r="G710" s="57" t="s">
        <v>3897</v>
      </c>
      <c r="H710" s="57" t="s">
        <v>288</v>
      </c>
      <c r="I710" s="57" t="s">
        <v>3898</v>
      </c>
      <c r="J710" s="136">
        <v>8476585313</v>
      </c>
      <c r="K710" s="57" t="s">
        <v>191</v>
      </c>
      <c r="L710">
        <v>1</v>
      </c>
      <c r="M710">
        <v>11</v>
      </c>
      <c r="N710">
        <v>8</v>
      </c>
      <c r="O710" s="65">
        <v>20</v>
      </c>
      <c r="P710" s="58">
        <v>39</v>
      </c>
      <c r="Q710" s="58">
        <v>18</v>
      </c>
      <c r="R710" s="58">
        <v>23</v>
      </c>
      <c r="S710" s="58">
        <v>15</v>
      </c>
      <c r="T710" s="58">
        <v>19</v>
      </c>
      <c r="U710" s="58">
        <v>17</v>
      </c>
      <c r="V710" s="58">
        <v>15</v>
      </c>
      <c r="W710" s="58">
        <v>20</v>
      </c>
      <c r="X710" s="58">
        <v>19</v>
      </c>
      <c r="Y710" s="58">
        <v>23</v>
      </c>
      <c r="Z710" s="58">
        <v>0</v>
      </c>
      <c r="AA710" s="58">
        <v>0</v>
      </c>
      <c r="AB710" s="58">
        <v>0</v>
      </c>
      <c r="AC710" s="58">
        <v>0</v>
      </c>
      <c r="AD710" s="58">
        <v>0</v>
      </c>
      <c r="AE710" s="58">
        <v>0</v>
      </c>
      <c r="AF710" s="58">
        <v>0</v>
      </c>
      <c r="AG710" s="58">
        <v>0</v>
      </c>
      <c r="AH710" s="58">
        <v>0</v>
      </c>
      <c r="AI710" s="58">
        <v>0</v>
      </c>
      <c r="AJ710" s="58">
        <v>0</v>
      </c>
      <c r="AK710" s="58">
        <v>15</v>
      </c>
      <c r="AL710" s="58" t="s">
        <v>290</v>
      </c>
      <c r="AM710" s="58" t="s">
        <v>290</v>
      </c>
      <c r="AN710" s="58" t="s">
        <v>290</v>
      </c>
      <c r="AO710" s="58">
        <v>173</v>
      </c>
      <c r="AP710" s="58">
        <v>14</v>
      </c>
      <c r="AQ710" s="58">
        <v>105</v>
      </c>
      <c r="AR710" s="58">
        <v>103</v>
      </c>
      <c r="AS710" s="58">
        <v>0</v>
      </c>
      <c r="AT710" s="58">
        <v>0</v>
      </c>
      <c r="AU710" s="58">
        <v>20</v>
      </c>
      <c r="AV710" s="58">
        <v>208</v>
      </c>
      <c r="AW710" s="57"/>
    </row>
    <row r="711" spans="1:49">
      <c r="A711" s="57" t="s">
        <v>3899</v>
      </c>
      <c r="B711" s="57" t="s">
        <v>3900</v>
      </c>
      <c r="C711" s="57"/>
      <c r="D711" s="57" t="s">
        <v>692</v>
      </c>
      <c r="E711" s="57" t="s">
        <v>3901</v>
      </c>
      <c r="F711" s="57" t="s">
        <v>3902</v>
      </c>
      <c r="G711" s="57" t="s">
        <v>3903</v>
      </c>
      <c r="H711" s="57" t="s">
        <v>288</v>
      </c>
      <c r="I711" s="57" t="s">
        <v>3904</v>
      </c>
      <c r="J711" s="136">
        <v>8153853959</v>
      </c>
      <c r="K711" s="57" t="s">
        <v>191</v>
      </c>
      <c r="L711">
        <v>2</v>
      </c>
      <c r="M711">
        <v>7</v>
      </c>
      <c r="N711">
        <v>1</v>
      </c>
      <c r="O711" s="65">
        <v>10</v>
      </c>
      <c r="P711" s="58">
        <v>18</v>
      </c>
      <c r="Q711" s="58" t="s">
        <v>290</v>
      </c>
      <c r="R711" s="58" t="s">
        <v>290</v>
      </c>
      <c r="S711" s="58">
        <v>10</v>
      </c>
      <c r="T711" s="58">
        <v>12</v>
      </c>
      <c r="U711" s="58" t="s">
        <v>290</v>
      </c>
      <c r="V711" s="58" t="s">
        <v>290</v>
      </c>
      <c r="W711" s="58" t="s">
        <v>290</v>
      </c>
      <c r="X711" s="58" t="s">
        <v>290</v>
      </c>
      <c r="Y711" s="58" t="s">
        <v>290</v>
      </c>
      <c r="Z711" s="58">
        <v>0</v>
      </c>
      <c r="AA711" s="58">
        <v>0</v>
      </c>
      <c r="AB711" s="58">
        <v>0</v>
      </c>
      <c r="AC711" s="58">
        <v>0</v>
      </c>
      <c r="AD711" s="58">
        <v>0</v>
      </c>
      <c r="AE711" s="58">
        <v>0</v>
      </c>
      <c r="AF711" s="58">
        <v>0</v>
      </c>
      <c r="AG711" s="58">
        <v>0</v>
      </c>
      <c r="AH711" s="58">
        <v>0</v>
      </c>
      <c r="AI711" s="58">
        <v>0</v>
      </c>
      <c r="AJ711" s="58">
        <v>0</v>
      </c>
      <c r="AK711" s="58">
        <v>0</v>
      </c>
      <c r="AL711" s="58">
        <v>0</v>
      </c>
      <c r="AM711" s="58" t="s">
        <v>290</v>
      </c>
      <c r="AN711" s="58">
        <v>0</v>
      </c>
      <c r="AO711" s="58">
        <v>69</v>
      </c>
      <c r="AP711" s="58" t="s">
        <v>290</v>
      </c>
      <c r="AQ711" s="58">
        <v>36</v>
      </c>
      <c r="AR711" s="58">
        <v>43</v>
      </c>
      <c r="AS711" s="58">
        <v>0</v>
      </c>
      <c r="AT711" s="58">
        <v>0</v>
      </c>
      <c r="AU711" s="58">
        <v>18</v>
      </c>
      <c r="AV711" s="58">
        <v>79</v>
      </c>
      <c r="AW711" s="57"/>
    </row>
    <row r="712" spans="1:49">
      <c r="A712" s="57" t="s">
        <v>3905</v>
      </c>
      <c r="B712" s="57" t="s">
        <v>3906</v>
      </c>
      <c r="C712" s="57" t="s">
        <v>353</v>
      </c>
      <c r="D712" s="57" t="s">
        <v>817</v>
      </c>
      <c r="E712" s="57" t="s">
        <v>3907</v>
      </c>
      <c r="F712" s="57" t="s">
        <v>3908</v>
      </c>
      <c r="G712" s="57" t="s">
        <v>191</v>
      </c>
      <c r="H712" s="57" t="s">
        <v>288</v>
      </c>
      <c r="I712" s="57" t="s">
        <v>3909</v>
      </c>
      <c r="J712" s="136">
        <v>8153851022</v>
      </c>
      <c r="K712" s="57" t="s">
        <v>191</v>
      </c>
      <c r="L712">
        <v>2</v>
      </c>
      <c r="M712">
        <v>12.5</v>
      </c>
      <c r="N712">
        <v>3</v>
      </c>
      <c r="O712" s="65">
        <v>17.5</v>
      </c>
      <c r="P712" s="58">
        <v>35</v>
      </c>
      <c r="Q712" s="58">
        <v>23</v>
      </c>
      <c r="R712" s="58">
        <v>19</v>
      </c>
      <c r="S712" s="58">
        <v>19</v>
      </c>
      <c r="T712" s="58">
        <v>17</v>
      </c>
      <c r="U712" s="58">
        <v>23</v>
      </c>
      <c r="V712" s="58">
        <v>20</v>
      </c>
      <c r="W712" s="58">
        <v>26</v>
      </c>
      <c r="X712" s="58">
        <v>21</v>
      </c>
      <c r="Y712" s="58">
        <v>22</v>
      </c>
      <c r="Z712" s="58">
        <v>0</v>
      </c>
      <c r="AA712" s="58">
        <v>0</v>
      </c>
      <c r="AB712" s="58">
        <v>0</v>
      </c>
      <c r="AC712" s="58">
        <v>0</v>
      </c>
      <c r="AD712" s="58">
        <v>0</v>
      </c>
      <c r="AE712" s="58">
        <v>0</v>
      </c>
      <c r="AF712" s="58">
        <v>0</v>
      </c>
      <c r="AG712" s="58">
        <v>0</v>
      </c>
      <c r="AH712" s="58">
        <v>0</v>
      </c>
      <c r="AI712" s="58">
        <v>0</v>
      </c>
      <c r="AJ712" s="58">
        <v>0</v>
      </c>
      <c r="AK712" s="58" t="s">
        <v>290</v>
      </c>
      <c r="AL712" s="58" t="s">
        <v>290</v>
      </c>
      <c r="AM712" s="58">
        <v>22</v>
      </c>
      <c r="AN712" s="58">
        <v>0</v>
      </c>
      <c r="AO712" s="58">
        <v>180</v>
      </c>
      <c r="AP712" s="58">
        <v>18</v>
      </c>
      <c r="AQ712" s="58">
        <v>127</v>
      </c>
      <c r="AR712" s="58">
        <v>98</v>
      </c>
      <c r="AS712" s="58">
        <v>0</v>
      </c>
      <c r="AT712" s="58">
        <v>0</v>
      </c>
      <c r="AU712" s="58">
        <v>43</v>
      </c>
      <c r="AV712" s="58">
        <v>225</v>
      </c>
      <c r="AW712" s="57"/>
    </row>
    <row r="713" spans="1:49">
      <c r="A713" s="57" t="s">
        <v>3910</v>
      </c>
      <c r="B713" s="57" t="s">
        <v>319</v>
      </c>
      <c r="C713" s="57" t="s">
        <v>353</v>
      </c>
      <c r="D713" s="57" t="s">
        <v>3911</v>
      </c>
      <c r="E713" s="57" t="s">
        <v>3912</v>
      </c>
      <c r="F713" s="57" t="s">
        <v>3913</v>
      </c>
      <c r="G713" s="57" t="s">
        <v>3914</v>
      </c>
      <c r="H713" s="57" t="s">
        <v>288</v>
      </c>
      <c r="I713" s="57" t="s">
        <v>3915</v>
      </c>
      <c r="J713" s="136">
        <v>8153383598</v>
      </c>
      <c r="K713" s="57" t="s">
        <v>191</v>
      </c>
      <c r="L713">
        <v>2</v>
      </c>
      <c r="M713">
        <v>13.2</v>
      </c>
      <c r="N713">
        <v>4</v>
      </c>
      <c r="O713" s="65">
        <v>19.2</v>
      </c>
      <c r="P713" s="58">
        <v>26</v>
      </c>
      <c r="Q713" s="58">
        <v>18</v>
      </c>
      <c r="R713" s="58">
        <v>11</v>
      </c>
      <c r="S713" s="58">
        <v>13</v>
      </c>
      <c r="T713" s="58">
        <v>18</v>
      </c>
      <c r="U713" s="58">
        <v>12</v>
      </c>
      <c r="V713" s="58">
        <v>10</v>
      </c>
      <c r="W713" s="58">
        <v>19</v>
      </c>
      <c r="X713" s="58">
        <v>20</v>
      </c>
      <c r="Y713" s="58">
        <v>14</v>
      </c>
      <c r="Z713" s="58">
        <v>0</v>
      </c>
      <c r="AA713" s="58">
        <v>0</v>
      </c>
      <c r="AB713" s="58">
        <v>0</v>
      </c>
      <c r="AC713" s="58">
        <v>0</v>
      </c>
      <c r="AD713" s="58">
        <v>0</v>
      </c>
      <c r="AE713" s="58">
        <v>0</v>
      </c>
      <c r="AF713" s="58">
        <v>0</v>
      </c>
      <c r="AG713" s="58">
        <v>0</v>
      </c>
      <c r="AH713" s="58">
        <v>0</v>
      </c>
      <c r="AI713" s="58">
        <v>0</v>
      </c>
      <c r="AJ713" s="58">
        <v>0</v>
      </c>
      <c r="AK713" s="58">
        <v>0</v>
      </c>
      <c r="AL713" s="58">
        <v>0</v>
      </c>
      <c r="AM713" s="58">
        <v>34</v>
      </c>
      <c r="AN713" s="58" t="s">
        <v>290</v>
      </c>
      <c r="AO713" s="58">
        <v>121</v>
      </c>
      <c r="AP713" s="58" t="s">
        <v>290</v>
      </c>
      <c r="AQ713" s="58">
        <v>83</v>
      </c>
      <c r="AR713" s="58">
        <v>78</v>
      </c>
      <c r="AS713" s="58">
        <v>0</v>
      </c>
      <c r="AT713" s="58">
        <v>0</v>
      </c>
      <c r="AU713" s="58">
        <v>25</v>
      </c>
      <c r="AV713" s="58">
        <v>161</v>
      </c>
      <c r="AW713" s="57"/>
    </row>
    <row r="714" spans="1:49">
      <c r="A714" s="57" t="s">
        <v>3916</v>
      </c>
      <c r="B714" s="57" t="s">
        <v>439</v>
      </c>
      <c r="C714" s="57" t="s">
        <v>353</v>
      </c>
      <c r="D714" s="57" t="s">
        <v>2309</v>
      </c>
      <c r="E714" s="57" t="s">
        <v>3275</v>
      </c>
      <c r="F714" s="57" t="s">
        <v>3917</v>
      </c>
      <c r="G714" s="57" t="s">
        <v>3918</v>
      </c>
      <c r="H714" s="57" t="s">
        <v>288</v>
      </c>
      <c r="I714" s="57" t="s">
        <v>3919</v>
      </c>
      <c r="J714" s="136">
        <v>8155685156</v>
      </c>
      <c r="K714" s="57" t="s">
        <v>191</v>
      </c>
      <c r="L714">
        <v>1</v>
      </c>
      <c r="M714">
        <v>12</v>
      </c>
      <c r="N714">
        <v>4</v>
      </c>
      <c r="O714" s="65">
        <v>17</v>
      </c>
      <c r="P714" s="58">
        <v>0</v>
      </c>
      <c r="Q714" s="58">
        <v>23</v>
      </c>
      <c r="R714" s="58">
        <v>36</v>
      </c>
      <c r="S714" s="58">
        <v>19</v>
      </c>
      <c r="T714" s="58">
        <v>20</v>
      </c>
      <c r="U714" s="58">
        <v>16</v>
      </c>
      <c r="V714" s="58">
        <v>19</v>
      </c>
      <c r="W714" s="58">
        <v>19</v>
      </c>
      <c r="X714" s="58">
        <v>23</v>
      </c>
      <c r="Y714" s="58">
        <v>18</v>
      </c>
      <c r="Z714" s="58">
        <v>0</v>
      </c>
      <c r="AA714" s="58">
        <v>0</v>
      </c>
      <c r="AB714" s="58">
        <v>0</v>
      </c>
      <c r="AC714" s="58">
        <v>0</v>
      </c>
      <c r="AD714" s="58">
        <v>0</v>
      </c>
      <c r="AE714" s="58">
        <v>0</v>
      </c>
      <c r="AF714" s="58">
        <v>0</v>
      </c>
      <c r="AG714" s="58">
        <v>0</v>
      </c>
      <c r="AH714" s="58">
        <v>0</v>
      </c>
      <c r="AI714" s="58">
        <v>0</v>
      </c>
      <c r="AJ714" s="58">
        <v>0</v>
      </c>
      <c r="AK714" s="58" t="s">
        <v>290</v>
      </c>
      <c r="AL714" s="58" t="s">
        <v>290</v>
      </c>
      <c r="AM714" s="58">
        <v>19</v>
      </c>
      <c r="AN714" s="58">
        <v>0</v>
      </c>
      <c r="AO714" s="58">
        <v>168</v>
      </c>
      <c r="AP714" s="58">
        <v>0</v>
      </c>
      <c r="AQ714" s="58">
        <v>97</v>
      </c>
      <c r="AR714" s="58">
        <v>96</v>
      </c>
      <c r="AS714" s="58">
        <v>0</v>
      </c>
      <c r="AT714" s="58">
        <v>0</v>
      </c>
      <c r="AU714" s="58">
        <v>50</v>
      </c>
      <c r="AV714" s="58">
        <v>193</v>
      </c>
      <c r="AW714" s="57"/>
    </row>
    <row r="715" spans="1:49">
      <c r="A715" s="57" t="s">
        <v>3920</v>
      </c>
      <c r="B715" s="57" t="s">
        <v>3921</v>
      </c>
      <c r="C715" s="57" t="s">
        <v>314</v>
      </c>
      <c r="D715" s="57" t="s">
        <v>485</v>
      </c>
      <c r="E715" s="57" t="s">
        <v>3922</v>
      </c>
      <c r="F715" s="57" t="s">
        <v>3923</v>
      </c>
      <c r="G715" s="57" t="s">
        <v>3914</v>
      </c>
      <c r="H715" s="57" t="s">
        <v>288</v>
      </c>
      <c r="I715" s="57" t="s">
        <v>3915</v>
      </c>
      <c r="J715" s="136">
        <v>8153384220</v>
      </c>
      <c r="K715" s="57" t="s">
        <v>191</v>
      </c>
      <c r="L715">
        <v>5</v>
      </c>
      <c r="M715">
        <v>24</v>
      </c>
      <c r="N715">
        <v>16.5</v>
      </c>
      <c r="O715" s="65">
        <v>45.5</v>
      </c>
      <c r="P715" s="58">
        <v>0</v>
      </c>
      <c r="Q715" s="58">
        <v>0</v>
      </c>
      <c r="R715" s="58">
        <v>0</v>
      </c>
      <c r="S715" s="58">
        <v>0</v>
      </c>
      <c r="T715" s="58">
        <v>0</v>
      </c>
      <c r="U715" s="58">
        <v>0</v>
      </c>
      <c r="V715" s="58">
        <v>0</v>
      </c>
      <c r="W715" s="58">
        <v>0</v>
      </c>
      <c r="X715" s="58">
        <v>0</v>
      </c>
      <c r="Y715" s="58">
        <v>0</v>
      </c>
      <c r="Z715" s="58">
        <v>81</v>
      </c>
      <c r="AA715" s="58">
        <v>71</v>
      </c>
      <c r="AB715" s="58">
        <v>82</v>
      </c>
      <c r="AC715" s="58">
        <v>82</v>
      </c>
      <c r="AD715" s="58">
        <v>0</v>
      </c>
      <c r="AE715" s="58">
        <v>0</v>
      </c>
      <c r="AF715" s="58">
        <v>0</v>
      </c>
      <c r="AG715" s="58">
        <v>0</v>
      </c>
      <c r="AH715" s="58">
        <v>0</v>
      </c>
      <c r="AI715" s="58">
        <v>33</v>
      </c>
      <c r="AJ715" s="58" t="s">
        <v>290</v>
      </c>
      <c r="AK715" s="58">
        <v>15</v>
      </c>
      <c r="AL715" s="58" t="s">
        <v>290</v>
      </c>
      <c r="AM715" s="58">
        <v>25</v>
      </c>
      <c r="AN715" s="58">
        <v>0</v>
      </c>
      <c r="AO715" s="58">
        <v>290</v>
      </c>
      <c r="AP715" s="58">
        <v>14</v>
      </c>
      <c r="AQ715" s="58">
        <v>153</v>
      </c>
      <c r="AR715" s="58">
        <v>196</v>
      </c>
      <c r="AS715" s="58">
        <v>60</v>
      </c>
      <c r="AT715" s="58">
        <v>77</v>
      </c>
      <c r="AU715" s="58">
        <v>16</v>
      </c>
      <c r="AV715" s="58">
        <v>349</v>
      </c>
      <c r="AW715" s="57"/>
    </row>
    <row r="716" spans="1:49">
      <c r="A716" s="57" t="s">
        <v>3924</v>
      </c>
      <c r="B716" s="57" t="s">
        <v>3925</v>
      </c>
      <c r="C716" s="57" t="s">
        <v>283</v>
      </c>
      <c r="D716" s="57" t="s">
        <v>1163</v>
      </c>
      <c r="E716" s="57" t="s">
        <v>3926</v>
      </c>
      <c r="F716" s="57" t="s">
        <v>3927</v>
      </c>
      <c r="G716" s="57" t="s">
        <v>3885</v>
      </c>
      <c r="H716" s="57" t="s">
        <v>288</v>
      </c>
      <c r="I716" s="57" t="s">
        <v>3886</v>
      </c>
      <c r="J716" s="136">
        <v>8154590496</v>
      </c>
      <c r="K716" s="57" t="s">
        <v>191</v>
      </c>
      <c r="L716">
        <v>1.5</v>
      </c>
      <c r="M716">
        <v>16.2</v>
      </c>
      <c r="N716">
        <v>4.0999999999999996</v>
      </c>
      <c r="O716" s="65">
        <v>21.8</v>
      </c>
      <c r="P716" s="58">
        <v>30</v>
      </c>
      <c r="Q716" s="58">
        <v>19</v>
      </c>
      <c r="R716" s="58">
        <v>23</v>
      </c>
      <c r="S716" s="58">
        <v>18</v>
      </c>
      <c r="T716" s="58">
        <v>21</v>
      </c>
      <c r="U716" s="58">
        <v>20</v>
      </c>
      <c r="V716" s="58">
        <v>20</v>
      </c>
      <c r="W716" s="58">
        <v>28</v>
      </c>
      <c r="X716" s="58">
        <v>17</v>
      </c>
      <c r="Y716" s="58">
        <v>22</v>
      </c>
      <c r="Z716" s="58">
        <v>0</v>
      </c>
      <c r="AA716" s="58">
        <v>0</v>
      </c>
      <c r="AB716" s="58">
        <v>0</v>
      </c>
      <c r="AC716" s="58">
        <v>0</v>
      </c>
      <c r="AD716" s="58">
        <v>0</v>
      </c>
      <c r="AE716" s="58">
        <v>0</v>
      </c>
      <c r="AF716" s="58">
        <v>0</v>
      </c>
      <c r="AG716" s="58">
        <v>0</v>
      </c>
      <c r="AH716" s="58">
        <v>0</v>
      </c>
      <c r="AI716" s="58">
        <v>0</v>
      </c>
      <c r="AJ716" s="58">
        <v>0</v>
      </c>
      <c r="AK716" s="58" t="s">
        <v>290</v>
      </c>
      <c r="AL716" s="58" t="s">
        <v>290</v>
      </c>
      <c r="AM716" s="58">
        <v>29</v>
      </c>
      <c r="AN716" s="58">
        <v>0</v>
      </c>
      <c r="AO716" s="58">
        <v>177</v>
      </c>
      <c r="AP716" s="58" t="s">
        <v>290</v>
      </c>
      <c r="AQ716" s="58">
        <v>89</v>
      </c>
      <c r="AR716" s="58">
        <v>129</v>
      </c>
      <c r="AS716" s="58">
        <v>0</v>
      </c>
      <c r="AT716" s="58">
        <v>0</v>
      </c>
      <c r="AU716" s="58">
        <v>35</v>
      </c>
      <c r="AV716" s="58">
        <v>218</v>
      </c>
      <c r="AW716" s="57"/>
    </row>
    <row r="717" spans="1:49">
      <c r="A717" s="57" t="s">
        <v>3928</v>
      </c>
      <c r="B717" s="57" t="s">
        <v>3929</v>
      </c>
      <c r="C717" s="57" t="s">
        <v>353</v>
      </c>
      <c r="D717" s="57" t="s">
        <v>2510</v>
      </c>
      <c r="E717" s="57" t="s">
        <v>3930</v>
      </c>
      <c r="F717" s="57" t="s">
        <v>3931</v>
      </c>
      <c r="G717" s="57" t="s">
        <v>3914</v>
      </c>
      <c r="H717" s="57" t="s">
        <v>288</v>
      </c>
      <c r="I717" s="57" t="s">
        <v>3915</v>
      </c>
      <c r="J717" s="136">
        <v>8153380013</v>
      </c>
      <c r="K717" s="57" t="s">
        <v>191</v>
      </c>
      <c r="L717">
        <v>4</v>
      </c>
      <c r="M717">
        <v>26</v>
      </c>
      <c r="N717">
        <v>6</v>
      </c>
      <c r="O717" s="65">
        <v>36</v>
      </c>
      <c r="P717" s="58">
        <v>68</v>
      </c>
      <c r="Q717" s="58">
        <v>31</v>
      </c>
      <c r="R717" s="58">
        <v>13</v>
      </c>
      <c r="S717" s="58">
        <v>11</v>
      </c>
      <c r="T717" s="58" t="s">
        <v>290</v>
      </c>
      <c r="U717" s="58" t="s">
        <v>290</v>
      </c>
      <c r="V717" s="58" t="s">
        <v>290</v>
      </c>
      <c r="W717" s="58" t="s">
        <v>290</v>
      </c>
      <c r="X717" s="58" t="s">
        <v>290</v>
      </c>
      <c r="Y717" s="58" t="s">
        <v>290</v>
      </c>
      <c r="Z717" s="58">
        <v>0</v>
      </c>
      <c r="AA717" s="58">
        <v>0</v>
      </c>
      <c r="AB717" s="58">
        <v>0</v>
      </c>
      <c r="AC717" s="58">
        <v>0</v>
      </c>
      <c r="AD717" s="58">
        <v>0</v>
      </c>
      <c r="AE717" s="58">
        <v>0</v>
      </c>
      <c r="AF717" s="58">
        <v>0</v>
      </c>
      <c r="AG717" s="58">
        <v>0</v>
      </c>
      <c r="AH717" s="58">
        <v>0</v>
      </c>
      <c r="AI717" s="58">
        <v>0</v>
      </c>
      <c r="AJ717" s="58" t="s">
        <v>290</v>
      </c>
      <c r="AK717" s="58" t="s">
        <v>290</v>
      </c>
      <c r="AL717" s="58" t="s">
        <v>290</v>
      </c>
      <c r="AM717" s="58" t="s">
        <v>290</v>
      </c>
      <c r="AN717" s="58">
        <v>0</v>
      </c>
      <c r="AO717" s="58">
        <v>133</v>
      </c>
      <c r="AP717" s="58">
        <v>24</v>
      </c>
      <c r="AQ717" s="58">
        <v>91</v>
      </c>
      <c r="AR717" s="58">
        <v>83</v>
      </c>
      <c r="AS717" s="58">
        <v>0</v>
      </c>
      <c r="AT717" s="58">
        <v>0</v>
      </c>
      <c r="AU717" s="58" t="s">
        <v>290</v>
      </c>
      <c r="AV717" s="58">
        <v>174</v>
      </c>
      <c r="AW717" s="57"/>
    </row>
    <row r="718" spans="1:49">
      <c r="A718" s="57" t="s">
        <v>3932</v>
      </c>
      <c r="B718" s="57" t="s">
        <v>3933</v>
      </c>
      <c r="C718" s="57"/>
      <c r="D718" s="57" t="s">
        <v>3934</v>
      </c>
      <c r="E718" s="57" t="s">
        <v>3935</v>
      </c>
      <c r="F718" s="57" t="s">
        <v>3936</v>
      </c>
      <c r="G718" s="57" t="s">
        <v>3885</v>
      </c>
      <c r="H718" s="57" t="s">
        <v>288</v>
      </c>
      <c r="I718" s="57" t="s">
        <v>3886</v>
      </c>
      <c r="J718" s="136">
        <v>8154596727</v>
      </c>
      <c r="K718" s="57" t="s">
        <v>191</v>
      </c>
      <c r="L718">
        <v>1</v>
      </c>
      <c r="M718">
        <v>5</v>
      </c>
      <c r="N718">
        <v>1</v>
      </c>
      <c r="O718" s="65">
        <v>7</v>
      </c>
      <c r="P718" s="58">
        <v>42</v>
      </c>
      <c r="Q718" s="58" t="s">
        <v>290</v>
      </c>
      <c r="R718" s="58" t="s">
        <v>290</v>
      </c>
      <c r="S718" s="58" t="s">
        <v>290</v>
      </c>
      <c r="T718" s="58" t="s">
        <v>290</v>
      </c>
      <c r="U718" s="58" t="s">
        <v>290</v>
      </c>
      <c r="V718" s="58" t="s">
        <v>290</v>
      </c>
      <c r="W718" s="58" t="s">
        <v>290</v>
      </c>
      <c r="X718" s="58">
        <v>0</v>
      </c>
      <c r="Y718" s="58">
        <v>0</v>
      </c>
      <c r="Z718" s="58">
        <v>0</v>
      </c>
      <c r="AA718" s="58">
        <v>0</v>
      </c>
      <c r="AB718" s="58">
        <v>0</v>
      </c>
      <c r="AC718" s="58">
        <v>0</v>
      </c>
      <c r="AD718" s="58">
        <v>0</v>
      </c>
      <c r="AE718" s="58">
        <v>0</v>
      </c>
      <c r="AF718" s="58">
        <v>0</v>
      </c>
      <c r="AG718" s="58">
        <v>0</v>
      </c>
      <c r="AH718" s="58">
        <v>0</v>
      </c>
      <c r="AI718" s="58">
        <v>0</v>
      </c>
      <c r="AJ718" s="58">
        <v>0</v>
      </c>
      <c r="AK718" s="58" t="s">
        <v>290</v>
      </c>
      <c r="AL718" s="58">
        <v>0</v>
      </c>
      <c r="AM718" s="58" t="s">
        <v>290</v>
      </c>
      <c r="AN718" s="58">
        <v>0</v>
      </c>
      <c r="AO718" s="58">
        <v>51</v>
      </c>
      <c r="AP718" s="58" t="s">
        <v>290</v>
      </c>
      <c r="AQ718" s="58">
        <v>24</v>
      </c>
      <c r="AR718" s="58">
        <v>37</v>
      </c>
      <c r="AS718" s="58">
        <v>0</v>
      </c>
      <c r="AT718" s="58">
        <v>0</v>
      </c>
      <c r="AU718" s="58">
        <v>0</v>
      </c>
      <c r="AV718" s="58">
        <v>61</v>
      </c>
      <c r="AW718" s="57"/>
    </row>
    <row r="719" spans="1:49">
      <c r="A719" s="57" t="s">
        <v>3937</v>
      </c>
      <c r="B719" s="57" t="s">
        <v>3938</v>
      </c>
      <c r="C719" s="57" t="s">
        <v>418</v>
      </c>
      <c r="D719" s="57" t="s">
        <v>1367</v>
      </c>
      <c r="E719" s="57" t="s">
        <v>3939</v>
      </c>
      <c r="F719" s="57" t="s">
        <v>3940</v>
      </c>
      <c r="G719" s="57" t="s">
        <v>3890</v>
      </c>
      <c r="H719" s="57" t="s">
        <v>288</v>
      </c>
      <c r="I719" s="57" t="s">
        <v>3891</v>
      </c>
      <c r="J719" s="136">
        <v>8474625971</v>
      </c>
      <c r="K719" s="57" t="s">
        <v>191</v>
      </c>
      <c r="L719">
        <v>1.8</v>
      </c>
      <c r="M719">
        <v>14.4</v>
      </c>
      <c r="N719">
        <v>3.4</v>
      </c>
      <c r="O719" s="65">
        <v>19.600000000000001</v>
      </c>
      <c r="P719" s="58">
        <v>19</v>
      </c>
      <c r="Q719" s="58">
        <v>23</v>
      </c>
      <c r="R719" s="58">
        <v>25</v>
      </c>
      <c r="S719" s="58">
        <v>25</v>
      </c>
      <c r="T719" s="58">
        <v>23</v>
      </c>
      <c r="U719" s="58">
        <v>21</v>
      </c>
      <c r="V719" s="58">
        <v>20</v>
      </c>
      <c r="W719" s="58">
        <v>17</v>
      </c>
      <c r="X719" s="58">
        <v>20</v>
      </c>
      <c r="Y719" s="58">
        <v>19</v>
      </c>
      <c r="Z719" s="58" t="s">
        <v>290</v>
      </c>
      <c r="AA719" s="58">
        <v>12</v>
      </c>
      <c r="AB719" s="58" t="s">
        <v>290</v>
      </c>
      <c r="AC719" s="58" t="s">
        <v>290</v>
      </c>
      <c r="AD719" s="58">
        <v>0</v>
      </c>
      <c r="AE719" s="58">
        <v>0</v>
      </c>
      <c r="AF719" s="58">
        <v>0</v>
      </c>
      <c r="AG719" s="58">
        <v>0</v>
      </c>
      <c r="AH719" s="58">
        <v>0</v>
      </c>
      <c r="AI719" s="58">
        <v>0</v>
      </c>
      <c r="AJ719" s="58">
        <v>0</v>
      </c>
      <c r="AK719" s="58" t="s">
        <v>290</v>
      </c>
      <c r="AL719" s="58" t="s">
        <v>290</v>
      </c>
      <c r="AM719" s="58">
        <v>12</v>
      </c>
      <c r="AN719" s="58">
        <v>0</v>
      </c>
      <c r="AO719" s="58">
        <v>212</v>
      </c>
      <c r="AP719" s="58">
        <v>14</v>
      </c>
      <c r="AQ719" s="58">
        <v>123</v>
      </c>
      <c r="AR719" s="58">
        <v>124</v>
      </c>
      <c r="AS719" s="58" t="s">
        <v>290</v>
      </c>
      <c r="AT719" s="58" t="s">
        <v>290</v>
      </c>
      <c r="AU719" s="58">
        <v>0</v>
      </c>
      <c r="AV719" s="58">
        <v>247</v>
      </c>
      <c r="AW719" s="57"/>
    </row>
    <row r="720" spans="1:49">
      <c r="A720" s="57" t="s">
        <v>3941</v>
      </c>
      <c r="B720" s="57" t="s">
        <v>1762</v>
      </c>
      <c r="C720" s="57"/>
      <c r="D720" s="57" t="s">
        <v>922</v>
      </c>
      <c r="E720" s="57" t="s">
        <v>3942</v>
      </c>
      <c r="F720" s="57" t="s">
        <v>3943</v>
      </c>
      <c r="G720" s="57" t="s">
        <v>3944</v>
      </c>
      <c r="H720" s="57" t="s">
        <v>288</v>
      </c>
      <c r="I720" s="57" t="s">
        <v>3945</v>
      </c>
      <c r="J720" s="136">
        <v>6182815353</v>
      </c>
      <c r="K720" s="57" t="s">
        <v>192</v>
      </c>
      <c r="L720">
        <v>1</v>
      </c>
      <c r="M720">
        <v>22</v>
      </c>
      <c r="N720">
        <v>9</v>
      </c>
      <c r="O720" s="65">
        <v>32</v>
      </c>
      <c r="P720" s="58">
        <v>30</v>
      </c>
      <c r="Q720" s="58">
        <v>46</v>
      </c>
      <c r="R720" s="58">
        <v>42</v>
      </c>
      <c r="S720" s="58">
        <v>38</v>
      </c>
      <c r="T720" s="58">
        <v>33</v>
      </c>
      <c r="U720" s="58">
        <v>43</v>
      </c>
      <c r="V720" s="58">
        <v>31</v>
      </c>
      <c r="W720" s="58">
        <v>37</v>
      </c>
      <c r="X720" s="58">
        <v>37</v>
      </c>
      <c r="Y720" s="58">
        <v>34</v>
      </c>
      <c r="Z720" s="58">
        <v>0</v>
      </c>
      <c r="AA720" s="58">
        <v>0</v>
      </c>
      <c r="AB720" s="58">
        <v>0</v>
      </c>
      <c r="AC720" s="58">
        <v>0</v>
      </c>
      <c r="AD720" s="58">
        <v>0</v>
      </c>
      <c r="AE720" s="58">
        <v>0</v>
      </c>
      <c r="AF720" s="58">
        <v>0</v>
      </c>
      <c r="AG720" s="58">
        <v>0</v>
      </c>
      <c r="AH720" s="58">
        <v>0</v>
      </c>
      <c r="AI720" s="58">
        <v>0</v>
      </c>
      <c r="AJ720" s="58">
        <v>0</v>
      </c>
      <c r="AK720" s="58" t="s">
        <v>290</v>
      </c>
      <c r="AL720" s="58" t="s">
        <v>290</v>
      </c>
      <c r="AM720" s="58" t="s">
        <v>290</v>
      </c>
      <c r="AN720" s="58" t="s">
        <v>290</v>
      </c>
      <c r="AO720" s="58">
        <v>356</v>
      </c>
      <c r="AP720" s="58" t="s">
        <v>290</v>
      </c>
      <c r="AQ720" s="58">
        <v>173</v>
      </c>
      <c r="AR720" s="58">
        <v>198</v>
      </c>
      <c r="AS720" s="58">
        <v>0</v>
      </c>
      <c r="AT720" s="58">
        <v>0</v>
      </c>
      <c r="AU720" s="58">
        <v>0</v>
      </c>
      <c r="AV720" s="58">
        <v>371</v>
      </c>
      <c r="AW720" s="57"/>
    </row>
    <row r="721" spans="1:49">
      <c r="A721" s="57" t="s">
        <v>3946</v>
      </c>
      <c r="B721" s="57" t="s">
        <v>2883</v>
      </c>
      <c r="C721" s="57"/>
      <c r="D721" s="57" t="s">
        <v>3947</v>
      </c>
      <c r="E721" s="57" t="s">
        <v>3948</v>
      </c>
      <c r="F721" s="57" t="s">
        <v>3949</v>
      </c>
      <c r="G721" s="57" t="s">
        <v>3950</v>
      </c>
      <c r="H721" s="57" t="s">
        <v>288</v>
      </c>
      <c r="I721" s="57" t="s">
        <v>3951</v>
      </c>
      <c r="J721" s="136">
        <v>6189397217</v>
      </c>
      <c r="K721" s="57" t="s">
        <v>192</v>
      </c>
      <c r="L721">
        <v>3</v>
      </c>
      <c r="M721">
        <v>17</v>
      </c>
      <c r="N721">
        <v>15</v>
      </c>
      <c r="O721" s="65">
        <v>35</v>
      </c>
      <c r="P721" s="58">
        <v>53</v>
      </c>
      <c r="Q721" s="58">
        <v>20</v>
      </c>
      <c r="R721" s="58">
        <v>27</v>
      </c>
      <c r="S721" s="58">
        <v>17</v>
      </c>
      <c r="T721" s="58">
        <v>21</v>
      </c>
      <c r="U721" s="58">
        <v>15</v>
      </c>
      <c r="V721" s="58">
        <v>19</v>
      </c>
      <c r="W721" s="58">
        <v>24</v>
      </c>
      <c r="X721" s="58">
        <v>22</v>
      </c>
      <c r="Y721" s="58">
        <v>19</v>
      </c>
      <c r="Z721" s="58">
        <v>0</v>
      </c>
      <c r="AA721" s="58">
        <v>0</v>
      </c>
      <c r="AB721" s="58">
        <v>0</v>
      </c>
      <c r="AC721" s="58">
        <v>0</v>
      </c>
      <c r="AD721" s="58">
        <v>0</v>
      </c>
      <c r="AE721" s="58">
        <v>0</v>
      </c>
      <c r="AF721" s="58">
        <v>0</v>
      </c>
      <c r="AG721" s="58">
        <v>0</v>
      </c>
      <c r="AH721" s="58">
        <v>0</v>
      </c>
      <c r="AI721" s="58">
        <v>0</v>
      </c>
      <c r="AJ721" s="58">
        <v>0</v>
      </c>
      <c r="AK721" s="58" t="s">
        <v>290</v>
      </c>
      <c r="AL721" s="58" t="s">
        <v>290</v>
      </c>
      <c r="AM721" s="58" t="s">
        <v>290</v>
      </c>
      <c r="AN721" s="58">
        <v>0</v>
      </c>
      <c r="AO721" s="58">
        <v>226</v>
      </c>
      <c r="AP721" s="58" t="s">
        <v>290</v>
      </c>
      <c r="AQ721" s="58">
        <v>102</v>
      </c>
      <c r="AR721" s="58">
        <v>135</v>
      </c>
      <c r="AS721" s="58">
        <v>0</v>
      </c>
      <c r="AT721" s="58">
        <v>0</v>
      </c>
      <c r="AU721" s="58">
        <v>23</v>
      </c>
      <c r="AV721" s="58">
        <v>237</v>
      </c>
      <c r="AW721" s="57"/>
    </row>
    <row r="722" spans="1:49">
      <c r="A722" s="57" t="s">
        <v>3952</v>
      </c>
      <c r="B722" s="57" t="s">
        <v>3953</v>
      </c>
      <c r="C722" s="57" t="s">
        <v>314</v>
      </c>
      <c r="D722" s="57" t="s">
        <v>731</v>
      </c>
      <c r="E722" s="57" t="s">
        <v>3954</v>
      </c>
      <c r="F722" s="57" t="s">
        <v>3955</v>
      </c>
      <c r="G722" s="57" t="s">
        <v>3950</v>
      </c>
      <c r="H722" s="57" t="s">
        <v>288</v>
      </c>
      <c r="I722" s="57" t="s">
        <v>3951</v>
      </c>
      <c r="J722" s="136">
        <v>6189393883</v>
      </c>
      <c r="K722" s="57" t="s">
        <v>192</v>
      </c>
      <c r="L722">
        <v>3</v>
      </c>
      <c r="M722">
        <v>18.7</v>
      </c>
      <c r="N722">
        <v>11.4</v>
      </c>
      <c r="O722" s="65">
        <v>33.1</v>
      </c>
      <c r="P722" s="58">
        <v>0</v>
      </c>
      <c r="Q722" s="58">
        <v>0</v>
      </c>
      <c r="R722" s="58">
        <v>0</v>
      </c>
      <c r="S722" s="58">
        <v>0</v>
      </c>
      <c r="T722" s="58">
        <v>0</v>
      </c>
      <c r="U722" s="58">
        <v>0</v>
      </c>
      <c r="V722" s="58">
        <v>0</v>
      </c>
      <c r="W722" s="58">
        <v>0</v>
      </c>
      <c r="X722" s="58">
        <v>0</v>
      </c>
      <c r="Y722" s="58">
        <v>0</v>
      </c>
      <c r="Z722" s="58">
        <v>54</v>
      </c>
      <c r="AA722" s="58">
        <v>47</v>
      </c>
      <c r="AB722" s="58">
        <v>40</v>
      </c>
      <c r="AC722" s="58">
        <v>37</v>
      </c>
      <c r="AD722" s="58">
        <v>0</v>
      </c>
      <c r="AE722" s="58">
        <v>0</v>
      </c>
      <c r="AF722" s="58">
        <v>0</v>
      </c>
      <c r="AG722" s="58">
        <v>0</v>
      </c>
      <c r="AH722" s="58">
        <v>0</v>
      </c>
      <c r="AI722" s="58">
        <v>0</v>
      </c>
      <c r="AJ722" s="58" t="s">
        <v>290</v>
      </c>
      <c r="AK722" s="58" t="s">
        <v>290</v>
      </c>
      <c r="AL722" s="58" t="s">
        <v>290</v>
      </c>
      <c r="AM722" s="58" t="s">
        <v>290</v>
      </c>
      <c r="AN722" s="58">
        <v>0</v>
      </c>
      <c r="AO722" s="58">
        <v>152</v>
      </c>
      <c r="AP722" s="58" t="s">
        <v>290</v>
      </c>
      <c r="AQ722" s="58">
        <v>79</v>
      </c>
      <c r="AR722" s="58">
        <v>99</v>
      </c>
      <c r="AS722" s="58">
        <v>28</v>
      </c>
      <c r="AT722" s="58">
        <v>22</v>
      </c>
      <c r="AU722" s="58">
        <v>34</v>
      </c>
      <c r="AV722" s="58">
        <v>178</v>
      </c>
      <c r="AW722" s="57"/>
    </row>
    <row r="723" spans="1:49">
      <c r="A723" s="57" t="s">
        <v>3956</v>
      </c>
      <c r="B723" s="57" t="s">
        <v>1544</v>
      </c>
      <c r="C723" s="57"/>
      <c r="D723" s="57" t="s">
        <v>3957</v>
      </c>
      <c r="E723" s="57" t="s">
        <v>3958</v>
      </c>
      <c r="F723" s="57" t="s">
        <v>3959</v>
      </c>
      <c r="G723" s="57" t="s">
        <v>3960</v>
      </c>
      <c r="H723" s="57" t="s">
        <v>288</v>
      </c>
      <c r="I723" s="57" t="s">
        <v>3961</v>
      </c>
      <c r="J723" s="136">
        <v>6188264345</v>
      </c>
      <c r="K723" s="57" t="s">
        <v>193</v>
      </c>
      <c r="L723">
        <v>0.5</v>
      </c>
      <c r="M723">
        <v>11</v>
      </c>
      <c r="N723">
        <v>3</v>
      </c>
      <c r="O723" s="65">
        <v>14.5</v>
      </c>
      <c r="P723" s="58">
        <v>25</v>
      </c>
      <c r="Q723" s="58" t="s">
        <v>290</v>
      </c>
      <c r="R723" s="58">
        <v>11</v>
      </c>
      <c r="S723" s="58" t="s">
        <v>290</v>
      </c>
      <c r="T723" s="58">
        <v>12</v>
      </c>
      <c r="U723" s="58">
        <v>10</v>
      </c>
      <c r="V723" s="58" t="s">
        <v>290</v>
      </c>
      <c r="W723" s="58">
        <v>14</v>
      </c>
      <c r="X723" s="58">
        <v>14</v>
      </c>
      <c r="Y723" s="58">
        <v>11</v>
      </c>
      <c r="Z723" s="58">
        <v>0</v>
      </c>
      <c r="AA723" s="58">
        <v>0</v>
      </c>
      <c r="AB723" s="58">
        <v>0</v>
      </c>
      <c r="AC723" s="58">
        <v>0</v>
      </c>
      <c r="AD723" s="58">
        <v>0</v>
      </c>
      <c r="AE723" s="58">
        <v>0</v>
      </c>
      <c r="AF723" s="58">
        <v>0</v>
      </c>
      <c r="AG723" s="58">
        <v>0</v>
      </c>
      <c r="AH723" s="58">
        <v>0</v>
      </c>
      <c r="AI723" s="58">
        <v>0</v>
      </c>
      <c r="AJ723" s="58">
        <v>0</v>
      </c>
      <c r="AK723" s="58">
        <v>0</v>
      </c>
      <c r="AL723" s="58">
        <v>0</v>
      </c>
      <c r="AM723" s="58" t="s">
        <v>290</v>
      </c>
      <c r="AN723" s="58">
        <v>0</v>
      </c>
      <c r="AO723" s="58">
        <v>117</v>
      </c>
      <c r="AP723" s="58" t="s">
        <v>290</v>
      </c>
      <c r="AQ723" s="58">
        <v>68</v>
      </c>
      <c r="AR723" s="58">
        <v>52</v>
      </c>
      <c r="AS723" s="58">
        <v>0</v>
      </c>
      <c r="AT723" s="58">
        <v>0</v>
      </c>
      <c r="AU723" s="58">
        <v>17</v>
      </c>
      <c r="AV723" s="58">
        <v>120</v>
      </c>
      <c r="AW723" s="57"/>
    </row>
    <row r="724" spans="1:49">
      <c r="A724" s="57" t="s">
        <v>3962</v>
      </c>
      <c r="B724" s="57" t="s">
        <v>1061</v>
      </c>
      <c r="C724" s="57"/>
      <c r="D724" s="57" t="s">
        <v>3963</v>
      </c>
      <c r="E724" s="57" t="s">
        <v>3757</v>
      </c>
      <c r="F724" s="57" t="s">
        <v>3964</v>
      </c>
      <c r="G724" s="57" t="s">
        <v>3965</v>
      </c>
      <c r="H724" s="57" t="s">
        <v>288</v>
      </c>
      <c r="I724" s="57" t="s">
        <v>3966</v>
      </c>
      <c r="J724" s="136">
        <v>6182823873</v>
      </c>
      <c r="K724" s="57" t="s">
        <v>193</v>
      </c>
      <c r="L724">
        <v>1</v>
      </c>
      <c r="M724">
        <v>15</v>
      </c>
      <c r="N724">
        <v>6</v>
      </c>
      <c r="O724" s="65">
        <v>22</v>
      </c>
      <c r="P724" s="58">
        <v>26</v>
      </c>
      <c r="Q724" s="58">
        <v>15</v>
      </c>
      <c r="R724" s="58">
        <v>21</v>
      </c>
      <c r="S724" s="58">
        <v>13</v>
      </c>
      <c r="T724" s="58">
        <v>22</v>
      </c>
      <c r="U724" s="58">
        <v>22</v>
      </c>
      <c r="V724" s="58">
        <v>11</v>
      </c>
      <c r="W724" s="58">
        <v>15</v>
      </c>
      <c r="X724" s="58">
        <v>25</v>
      </c>
      <c r="Y724" s="58">
        <v>17</v>
      </c>
      <c r="Z724" s="58">
        <v>0</v>
      </c>
      <c r="AA724" s="58">
        <v>0</v>
      </c>
      <c r="AB724" s="58">
        <v>0</v>
      </c>
      <c r="AC724" s="58">
        <v>0</v>
      </c>
      <c r="AD724" s="58">
        <v>0</v>
      </c>
      <c r="AE724" s="58">
        <v>0</v>
      </c>
      <c r="AF724" s="58">
        <v>0</v>
      </c>
      <c r="AG724" s="58">
        <v>0</v>
      </c>
      <c r="AH724" s="58">
        <v>0</v>
      </c>
      <c r="AI724" s="58">
        <v>0</v>
      </c>
      <c r="AJ724" s="58">
        <v>0</v>
      </c>
      <c r="AK724" s="58">
        <v>0</v>
      </c>
      <c r="AL724" s="58">
        <v>0</v>
      </c>
      <c r="AM724" s="58" t="s">
        <v>290</v>
      </c>
      <c r="AN724" s="58">
        <v>0</v>
      </c>
      <c r="AO724" s="58">
        <v>186</v>
      </c>
      <c r="AP724" s="58">
        <v>0</v>
      </c>
      <c r="AQ724" s="58">
        <v>101</v>
      </c>
      <c r="AR724" s="58">
        <v>86</v>
      </c>
      <c r="AS724" s="58">
        <v>0</v>
      </c>
      <c r="AT724" s="58">
        <v>0</v>
      </c>
      <c r="AU724" s="58">
        <v>12</v>
      </c>
      <c r="AV724" s="58">
        <v>187</v>
      </c>
      <c r="AW724" s="57"/>
    </row>
    <row r="725" spans="1:49">
      <c r="A725" s="57" t="s">
        <v>3967</v>
      </c>
      <c r="B725" s="57" t="s">
        <v>3968</v>
      </c>
      <c r="C725" s="57" t="s">
        <v>314</v>
      </c>
      <c r="D725" s="57" t="s">
        <v>981</v>
      </c>
      <c r="E725" s="57" t="s">
        <v>3969</v>
      </c>
      <c r="F725" s="57" t="s">
        <v>3970</v>
      </c>
      <c r="G725" s="57" t="s">
        <v>3971</v>
      </c>
      <c r="H725" s="57" t="s">
        <v>288</v>
      </c>
      <c r="I725" s="57" t="s">
        <v>3972</v>
      </c>
      <c r="J725" s="136">
        <v>6189653838</v>
      </c>
      <c r="K725" s="57" t="s">
        <v>193</v>
      </c>
      <c r="L725">
        <v>1.5</v>
      </c>
      <c r="M725">
        <v>9</v>
      </c>
      <c r="N725">
        <v>2.5</v>
      </c>
      <c r="O725" s="65">
        <v>13</v>
      </c>
      <c r="P725" s="58">
        <v>42</v>
      </c>
      <c r="Q725" s="58">
        <v>13</v>
      </c>
      <c r="R725" s="58" t="s">
        <v>290</v>
      </c>
      <c r="S725" s="58">
        <v>11</v>
      </c>
      <c r="T725" s="58">
        <v>15</v>
      </c>
      <c r="U725" s="58" t="s">
        <v>290</v>
      </c>
      <c r="V725" s="58" t="s">
        <v>290</v>
      </c>
      <c r="W725" s="58" t="s">
        <v>290</v>
      </c>
      <c r="X725" s="58" t="s">
        <v>290</v>
      </c>
      <c r="Y725" s="58" t="s">
        <v>290</v>
      </c>
      <c r="Z725" s="58">
        <v>0</v>
      </c>
      <c r="AA725" s="58">
        <v>0</v>
      </c>
      <c r="AB725" s="58">
        <v>0</v>
      </c>
      <c r="AC725" s="58">
        <v>0</v>
      </c>
      <c r="AD725" s="58">
        <v>0</v>
      </c>
      <c r="AE725" s="58">
        <v>0</v>
      </c>
      <c r="AF725" s="58">
        <v>0</v>
      </c>
      <c r="AG725" s="58">
        <v>0</v>
      </c>
      <c r="AH725" s="58">
        <v>0</v>
      </c>
      <c r="AI725" s="58">
        <v>0</v>
      </c>
      <c r="AJ725" s="58">
        <v>0</v>
      </c>
      <c r="AK725" s="58" t="s">
        <v>290</v>
      </c>
      <c r="AL725" s="58">
        <v>0</v>
      </c>
      <c r="AM725" s="58" t="s">
        <v>290</v>
      </c>
      <c r="AN725" s="58">
        <v>0</v>
      </c>
      <c r="AO725" s="58">
        <v>121</v>
      </c>
      <c r="AP725" s="58">
        <v>0</v>
      </c>
      <c r="AQ725" s="58">
        <v>71</v>
      </c>
      <c r="AR725" s="58">
        <v>53</v>
      </c>
      <c r="AS725" s="58">
        <v>0</v>
      </c>
      <c r="AT725" s="58">
        <v>0</v>
      </c>
      <c r="AU725" s="58">
        <v>14</v>
      </c>
      <c r="AV725" s="58">
        <v>124</v>
      </c>
      <c r="AW725" s="57"/>
    </row>
    <row r="726" spans="1:49">
      <c r="A726" s="57" t="s">
        <v>3973</v>
      </c>
      <c r="B726" s="57" t="s">
        <v>1585</v>
      </c>
      <c r="C726" s="57" t="s">
        <v>418</v>
      </c>
      <c r="D726" s="57" t="s">
        <v>3492</v>
      </c>
      <c r="E726" s="57" t="s">
        <v>862</v>
      </c>
      <c r="F726" s="57" t="s">
        <v>3974</v>
      </c>
      <c r="G726" s="57" t="s">
        <v>3965</v>
      </c>
      <c r="H726" s="57" t="s">
        <v>288</v>
      </c>
      <c r="I726" s="57" t="s">
        <v>3966</v>
      </c>
      <c r="J726" s="136">
        <v>6182822881</v>
      </c>
      <c r="K726" s="57" t="s">
        <v>193</v>
      </c>
      <c r="L726">
        <v>1</v>
      </c>
      <c r="M726">
        <v>5</v>
      </c>
      <c r="N726">
        <v>2</v>
      </c>
      <c r="O726" s="65">
        <v>8</v>
      </c>
      <c r="P726" s="58">
        <v>13</v>
      </c>
      <c r="Q726" s="58" t="s">
        <v>290</v>
      </c>
      <c r="R726" s="58">
        <v>0</v>
      </c>
      <c r="S726" s="58" t="s">
        <v>290</v>
      </c>
      <c r="T726" s="58" t="s">
        <v>290</v>
      </c>
      <c r="U726" s="58" t="s">
        <v>290</v>
      </c>
      <c r="V726" s="58" t="s">
        <v>290</v>
      </c>
      <c r="W726" s="58" t="s">
        <v>290</v>
      </c>
      <c r="X726" s="58" t="s">
        <v>290</v>
      </c>
      <c r="Y726" s="58" t="s">
        <v>290</v>
      </c>
      <c r="Z726" s="58">
        <v>0</v>
      </c>
      <c r="AA726" s="58">
        <v>0</v>
      </c>
      <c r="AB726" s="58">
        <v>0</v>
      </c>
      <c r="AC726" s="58">
        <v>0</v>
      </c>
      <c r="AD726" s="58">
        <v>0</v>
      </c>
      <c r="AE726" s="58">
        <v>0</v>
      </c>
      <c r="AF726" s="58">
        <v>0</v>
      </c>
      <c r="AG726" s="58">
        <v>0</v>
      </c>
      <c r="AH726" s="58">
        <v>0</v>
      </c>
      <c r="AI726" s="58">
        <v>0</v>
      </c>
      <c r="AJ726" s="58">
        <v>0</v>
      </c>
      <c r="AK726" s="58">
        <v>0</v>
      </c>
      <c r="AL726" s="58">
        <v>0</v>
      </c>
      <c r="AM726" s="58">
        <v>0</v>
      </c>
      <c r="AN726" s="58">
        <v>0</v>
      </c>
      <c r="AO726" s="58">
        <v>39</v>
      </c>
      <c r="AP726" s="58">
        <v>0</v>
      </c>
      <c r="AQ726" s="58">
        <v>22</v>
      </c>
      <c r="AR726" s="58">
        <v>17</v>
      </c>
      <c r="AS726" s="58">
        <v>0</v>
      </c>
      <c r="AT726" s="58">
        <v>0</v>
      </c>
      <c r="AU726" s="58" t="s">
        <v>290</v>
      </c>
      <c r="AV726" s="58">
        <v>39</v>
      </c>
      <c r="AW726" s="57"/>
    </row>
    <row r="727" spans="1:49">
      <c r="A727" s="57" t="s">
        <v>3975</v>
      </c>
      <c r="B727" s="57" t="s">
        <v>3112</v>
      </c>
      <c r="C727" s="57" t="s">
        <v>353</v>
      </c>
      <c r="D727" s="57" t="s">
        <v>1275</v>
      </c>
      <c r="E727" s="57" t="s">
        <v>1234</v>
      </c>
      <c r="F727" s="57" t="s">
        <v>3976</v>
      </c>
      <c r="G727" s="57" t="s">
        <v>3965</v>
      </c>
      <c r="H727" s="57" t="s">
        <v>288</v>
      </c>
      <c r="I727" s="57" t="s">
        <v>3966</v>
      </c>
      <c r="J727" s="136">
        <v>6182823215</v>
      </c>
      <c r="K727" s="57" t="s">
        <v>193</v>
      </c>
      <c r="L727">
        <v>1</v>
      </c>
      <c r="M727">
        <v>9.5</v>
      </c>
      <c r="N727">
        <v>3.5</v>
      </c>
      <c r="O727" s="65">
        <v>14</v>
      </c>
      <c r="P727" s="58">
        <v>14</v>
      </c>
      <c r="Q727" s="58" t="s">
        <v>290</v>
      </c>
      <c r="R727" s="58" t="s">
        <v>290</v>
      </c>
      <c r="S727" s="58" t="s">
        <v>290</v>
      </c>
      <c r="T727" s="58" t="s">
        <v>290</v>
      </c>
      <c r="U727" s="58">
        <v>13</v>
      </c>
      <c r="V727" s="58" t="s">
        <v>290</v>
      </c>
      <c r="W727" s="58" t="s">
        <v>290</v>
      </c>
      <c r="X727" s="58">
        <v>10</v>
      </c>
      <c r="Y727" s="58" t="s">
        <v>290</v>
      </c>
      <c r="Z727" s="58">
        <v>0</v>
      </c>
      <c r="AA727" s="58">
        <v>0</v>
      </c>
      <c r="AB727" s="58">
        <v>0</v>
      </c>
      <c r="AC727" s="58">
        <v>0</v>
      </c>
      <c r="AD727" s="58">
        <v>0</v>
      </c>
      <c r="AE727" s="58">
        <v>0</v>
      </c>
      <c r="AF727" s="58">
        <v>0</v>
      </c>
      <c r="AG727" s="58">
        <v>0</v>
      </c>
      <c r="AH727" s="58">
        <v>0</v>
      </c>
      <c r="AI727" s="58">
        <v>0</v>
      </c>
      <c r="AJ727" s="58">
        <v>0</v>
      </c>
      <c r="AK727" s="58" t="s">
        <v>290</v>
      </c>
      <c r="AL727" s="58">
        <v>0</v>
      </c>
      <c r="AM727" s="58">
        <v>0</v>
      </c>
      <c r="AN727" s="58">
        <v>0</v>
      </c>
      <c r="AO727" s="58">
        <v>79</v>
      </c>
      <c r="AP727" s="58">
        <v>0</v>
      </c>
      <c r="AQ727" s="58">
        <v>37</v>
      </c>
      <c r="AR727" s="58">
        <v>43</v>
      </c>
      <c r="AS727" s="58">
        <v>0</v>
      </c>
      <c r="AT727" s="58">
        <v>0</v>
      </c>
      <c r="AU727" s="58" t="s">
        <v>290</v>
      </c>
      <c r="AV727" s="58">
        <v>80</v>
      </c>
      <c r="AW727" s="57"/>
    </row>
    <row r="728" spans="1:49">
      <c r="A728" s="57" t="s">
        <v>3977</v>
      </c>
      <c r="B728" s="57" t="s">
        <v>319</v>
      </c>
      <c r="C728" s="57"/>
      <c r="D728" s="57" t="s">
        <v>3978</v>
      </c>
      <c r="E728" s="57" t="s">
        <v>1601</v>
      </c>
      <c r="F728" s="57" t="s">
        <v>3979</v>
      </c>
      <c r="G728" s="57" t="s">
        <v>3960</v>
      </c>
      <c r="H728" s="57" t="s">
        <v>288</v>
      </c>
      <c r="I728" s="57" t="s">
        <v>3961</v>
      </c>
      <c r="J728" s="136">
        <v>6188263120</v>
      </c>
      <c r="K728" s="57" t="s">
        <v>193</v>
      </c>
      <c r="L728">
        <v>1</v>
      </c>
      <c r="M728">
        <v>8.5</v>
      </c>
      <c r="N728">
        <v>3</v>
      </c>
      <c r="O728" s="65">
        <v>12.5</v>
      </c>
      <c r="P728" s="58">
        <v>34</v>
      </c>
      <c r="Q728" s="58" t="s">
        <v>290</v>
      </c>
      <c r="R728" s="58" t="s">
        <v>290</v>
      </c>
      <c r="S728" s="58" t="s">
        <v>290</v>
      </c>
      <c r="T728" s="58" t="s">
        <v>290</v>
      </c>
      <c r="U728" s="58" t="s">
        <v>290</v>
      </c>
      <c r="V728" s="58" t="s">
        <v>290</v>
      </c>
      <c r="W728" s="58" t="s">
        <v>290</v>
      </c>
      <c r="X728" s="58" t="s">
        <v>290</v>
      </c>
      <c r="Y728" s="58" t="s">
        <v>290</v>
      </c>
      <c r="Z728" s="58">
        <v>0</v>
      </c>
      <c r="AA728" s="58">
        <v>0</v>
      </c>
      <c r="AB728" s="58">
        <v>0</v>
      </c>
      <c r="AC728" s="58">
        <v>0</v>
      </c>
      <c r="AD728" s="58">
        <v>0</v>
      </c>
      <c r="AE728" s="58">
        <v>0</v>
      </c>
      <c r="AF728" s="58">
        <v>0</v>
      </c>
      <c r="AG728" s="58" t="s">
        <v>290</v>
      </c>
      <c r="AH728" s="58" t="s">
        <v>290</v>
      </c>
      <c r="AI728" s="58">
        <v>0</v>
      </c>
      <c r="AJ728" s="58">
        <v>0</v>
      </c>
      <c r="AK728" s="58">
        <v>0</v>
      </c>
      <c r="AL728" s="58">
        <v>0</v>
      </c>
      <c r="AM728" s="58">
        <v>0</v>
      </c>
      <c r="AN728" s="58">
        <v>0</v>
      </c>
      <c r="AO728" s="58">
        <v>94</v>
      </c>
      <c r="AP728" s="58">
        <v>0</v>
      </c>
      <c r="AQ728" s="58">
        <v>49</v>
      </c>
      <c r="AR728" s="58">
        <v>45</v>
      </c>
      <c r="AS728" s="58">
        <v>0</v>
      </c>
      <c r="AT728" s="58">
        <v>0</v>
      </c>
      <c r="AU728" s="58">
        <v>10</v>
      </c>
      <c r="AV728" s="58">
        <v>94</v>
      </c>
      <c r="AW728" s="57"/>
    </row>
    <row r="729" spans="1:49">
      <c r="A729" s="57" t="s">
        <v>3980</v>
      </c>
      <c r="B729" s="57" t="s">
        <v>3981</v>
      </c>
      <c r="C729" s="57"/>
      <c r="D729" s="57" t="s">
        <v>839</v>
      </c>
      <c r="E729" s="57" t="s">
        <v>2766</v>
      </c>
      <c r="F729" s="57" t="s">
        <v>3982</v>
      </c>
      <c r="G729" s="57" t="s">
        <v>3983</v>
      </c>
      <c r="H729" s="57" t="s">
        <v>288</v>
      </c>
      <c r="I729" s="57" t="s">
        <v>3984</v>
      </c>
      <c r="J729" s="136">
        <v>6188537300</v>
      </c>
      <c r="K729" s="57" t="s">
        <v>193</v>
      </c>
      <c r="L729">
        <v>2</v>
      </c>
      <c r="M729">
        <v>3</v>
      </c>
      <c r="N729">
        <v>0.5</v>
      </c>
      <c r="O729" s="65">
        <v>5.5</v>
      </c>
      <c r="P729" s="58">
        <v>0</v>
      </c>
      <c r="Q729" s="58">
        <v>0</v>
      </c>
      <c r="R729" s="58">
        <v>0</v>
      </c>
      <c r="S729" s="58">
        <v>0</v>
      </c>
      <c r="T729" s="58">
        <v>0</v>
      </c>
      <c r="U729" s="58">
        <v>0</v>
      </c>
      <c r="V729" s="58">
        <v>0</v>
      </c>
      <c r="W729" s="58">
        <v>0</v>
      </c>
      <c r="X729" s="58">
        <v>0</v>
      </c>
      <c r="Y729" s="58">
        <v>0</v>
      </c>
      <c r="Z729" s="58" t="s">
        <v>290</v>
      </c>
      <c r="AA729" s="58" t="s">
        <v>290</v>
      </c>
      <c r="AB729" s="58" t="s">
        <v>290</v>
      </c>
      <c r="AC729" s="58" t="s">
        <v>290</v>
      </c>
      <c r="AD729" s="58">
        <v>0</v>
      </c>
      <c r="AE729" s="58">
        <v>0</v>
      </c>
      <c r="AF729" s="58">
        <v>0</v>
      </c>
      <c r="AG729" s="58">
        <v>0</v>
      </c>
      <c r="AH729" s="58">
        <v>0</v>
      </c>
      <c r="AI729" s="58">
        <v>0</v>
      </c>
      <c r="AJ729" s="58">
        <v>0</v>
      </c>
      <c r="AK729" s="58">
        <v>0</v>
      </c>
      <c r="AL729" s="58">
        <v>0</v>
      </c>
      <c r="AM729" s="58">
        <v>0</v>
      </c>
      <c r="AN729" s="58">
        <v>0</v>
      </c>
      <c r="AO729" s="58">
        <v>18</v>
      </c>
      <c r="AP729" s="58" t="s">
        <v>290</v>
      </c>
      <c r="AQ729" s="58" t="s">
        <v>290</v>
      </c>
      <c r="AR729" s="58">
        <v>11</v>
      </c>
      <c r="AS729" s="58" t="s">
        <v>290</v>
      </c>
      <c r="AT729" s="58" t="s">
        <v>290</v>
      </c>
      <c r="AU729" s="58" t="s">
        <v>290</v>
      </c>
      <c r="AV729" s="58">
        <v>19</v>
      </c>
      <c r="AW729" s="57"/>
    </row>
    <row r="730" spans="1:49">
      <c r="A730" s="57" t="s">
        <v>3985</v>
      </c>
      <c r="B730" s="57" t="s">
        <v>3986</v>
      </c>
      <c r="C730" s="57"/>
      <c r="D730" s="57" t="s">
        <v>3987</v>
      </c>
      <c r="E730" s="57" t="s">
        <v>3988</v>
      </c>
      <c r="F730" s="57" t="s">
        <v>3989</v>
      </c>
      <c r="G730" s="57" t="s">
        <v>3990</v>
      </c>
      <c r="H730" s="57" t="s">
        <v>288</v>
      </c>
      <c r="I730" s="57" t="s">
        <v>3991</v>
      </c>
      <c r="J730" s="136">
        <v>8152885619</v>
      </c>
      <c r="K730" s="57" t="s">
        <v>194</v>
      </c>
      <c r="L730">
        <v>1</v>
      </c>
      <c r="M730">
        <v>16</v>
      </c>
      <c r="N730">
        <v>4</v>
      </c>
      <c r="O730" s="65">
        <v>21</v>
      </c>
      <c r="P730" s="58">
        <v>34</v>
      </c>
      <c r="Q730" s="58">
        <v>11</v>
      </c>
      <c r="R730" s="58">
        <v>12</v>
      </c>
      <c r="S730" s="58">
        <v>17</v>
      </c>
      <c r="T730" s="58">
        <v>12</v>
      </c>
      <c r="U730" s="58">
        <v>10</v>
      </c>
      <c r="V730" s="58" t="s">
        <v>290</v>
      </c>
      <c r="W730" s="58" t="s">
        <v>290</v>
      </c>
      <c r="X730" s="58" t="s">
        <v>290</v>
      </c>
      <c r="Y730" s="58" t="s">
        <v>290</v>
      </c>
      <c r="Z730" s="58">
        <v>0</v>
      </c>
      <c r="AA730" s="58">
        <v>0</v>
      </c>
      <c r="AB730" s="58">
        <v>0</v>
      </c>
      <c r="AC730" s="58">
        <v>0</v>
      </c>
      <c r="AD730" s="58">
        <v>0</v>
      </c>
      <c r="AE730" s="58">
        <v>0</v>
      </c>
      <c r="AF730" s="58">
        <v>0</v>
      </c>
      <c r="AG730" s="58">
        <v>0</v>
      </c>
      <c r="AH730" s="58">
        <v>0</v>
      </c>
      <c r="AI730" s="58">
        <v>0</v>
      </c>
      <c r="AJ730" s="58">
        <v>0</v>
      </c>
      <c r="AK730" s="58">
        <v>0</v>
      </c>
      <c r="AL730" s="58" t="s">
        <v>290</v>
      </c>
      <c r="AM730" s="58" t="s">
        <v>290</v>
      </c>
      <c r="AN730" s="58">
        <v>0</v>
      </c>
      <c r="AO730" s="58">
        <v>107</v>
      </c>
      <c r="AP730" s="58" t="s">
        <v>290</v>
      </c>
      <c r="AQ730" s="58">
        <v>55</v>
      </c>
      <c r="AR730" s="58">
        <v>65</v>
      </c>
      <c r="AS730" s="58">
        <v>0</v>
      </c>
      <c r="AT730" s="58">
        <v>0</v>
      </c>
      <c r="AU730" s="58">
        <v>15</v>
      </c>
      <c r="AV730" s="58">
        <v>120</v>
      </c>
      <c r="AW730" s="57"/>
    </row>
    <row r="731" spans="1:49">
      <c r="A731" s="57" t="s">
        <v>3992</v>
      </c>
      <c r="B731" s="57" t="s">
        <v>3993</v>
      </c>
      <c r="C731" s="57"/>
      <c r="D731" s="57" t="s">
        <v>1517</v>
      </c>
      <c r="E731" s="57" t="s">
        <v>3994</v>
      </c>
      <c r="F731" s="57" t="s">
        <v>3995</v>
      </c>
      <c r="G731" s="57" t="s">
        <v>3990</v>
      </c>
      <c r="H731" s="57" t="s">
        <v>288</v>
      </c>
      <c r="I731" s="57" t="s">
        <v>3991</v>
      </c>
      <c r="J731" s="136">
        <v>8152846986</v>
      </c>
      <c r="K731" s="57" t="s">
        <v>194</v>
      </c>
      <c r="L731">
        <v>2.5</v>
      </c>
      <c r="M731">
        <v>13</v>
      </c>
      <c r="N731">
        <v>3.5</v>
      </c>
      <c r="O731" s="65">
        <v>19</v>
      </c>
      <c r="P731" s="58">
        <v>20</v>
      </c>
      <c r="Q731" s="58">
        <v>16</v>
      </c>
      <c r="R731" s="58">
        <v>15</v>
      </c>
      <c r="S731" s="58">
        <v>12</v>
      </c>
      <c r="T731" s="58">
        <v>24</v>
      </c>
      <c r="U731" s="58">
        <v>21</v>
      </c>
      <c r="V731" s="58">
        <v>13</v>
      </c>
      <c r="W731" s="58">
        <v>23</v>
      </c>
      <c r="X731" s="58">
        <v>16</v>
      </c>
      <c r="Y731" s="58">
        <v>20</v>
      </c>
      <c r="Z731" s="58">
        <v>0</v>
      </c>
      <c r="AA731" s="58">
        <v>0</v>
      </c>
      <c r="AB731" s="58">
        <v>0</v>
      </c>
      <c r="AC731" s="58">
        <v>0</v>
      </c>
      <c r="AD731" s="58">
        <v>17</v>
      </c>
      <c r="AE731" s="58">
        <v>0</v>
      </c>
      <c r="AF731" s="58">
        <v>0</v>
      </c>
      <c r="AG731" s="58">
        <v>0</v>
      </c>
      <c r="AH731" s="58">
        <v>0</v>
      </c>
      <c r="AI731" s="58">
        <v>0</v>
      </c>
      <c r="AJ731" s="58">
        <v>0</v>
      </c>
      <c r="AK731" s="58">
        <v>0</v>
      </c>
      <c r="AL731" s="58">
        <v>0</v>
      </c>
      <c r="AM731" s="58">
        <v>28</v>
      </c>
      <c r="AN731" s="58">
        <v>0</v>
      </c>
      <c r="AO731" s="58">
        <v>160</v>
      </c>
      <c r="AP731" s="58" t="s">
        <v>290</v>
      </c>
      <c r="AQ731" s="58">
        <v>99</v>
      </c>
      <c r="AR731" s="58">
        <v>98</v>
      </c>
      <c r="AS731" s="58">
        <v>0</v>
      </c>
      <c r="AT731" s="58">
        <v>0</v>
      </c>
      <c r="AU731" s="58">
        <v>19</v>
      </c>
      <c r="AV731" s="58">
        <v>197</v>
      </c>
      <c r="AW731" s="57"/>
    </row>
    <row r="732" spans="1:49">
      <c r="A732" s="57" t="s">
        <v>3996</v>
      </c>
      <c r="B732" s="57" t="s">
        <v>3723</v>
      </c>
      <c r="C732" s="57"/>
      <c r="D732" s="57" t="s">
        <v>3164</v>
      </c>
      <c r="E732" s="57" t="s">
        <v>3997</v>
      </c>
      <c r="F732" s="57" t="s">
        <v>3998</v>
      </c>
      <c r="G732" s="57" t="s">
        <v>3990</v>
      </c>
      <c r="H732" s="57" t="s">
        <v>288</v>
      </c>
      <c r="I732" s="57" t="s">
        <v>3991</v>
      </c>
      <c r="J732" s="136">
        <v>8156524806</v>
      </c>
      <c r="K732" s="57" t="s">
        <v>194</v>
      </c>
      <c r="L732">
        <v>3</v>
      </c>
      <c r="M732">
        <v>15.1</v>
      </c>
      <c r="N732">
        <v>1.9</v>
      </c>
      <c r="O732" s="65">
        <v>20</v>
      </c>
      <c r="P732" s="58">
        <v>21</v>
      </c>
      <c r="Q732" s="58">
        <v>14</v>
      </c>
      <c r="R732" s="58">
        <v>11</v>
      </c>
      <c r="S732" s="58">
        <v>14</v>
      </c>
      <c r="T732" s="58">
        <v>15</v>
      </c>
      <c r="U732" s="58">
        <v>15</v>
      </c>
      <c r="V732" s="58">
        <v>14</v>
      </c>
      <c r="W732" s="58">
        <v>13</v>
      </c>
      <c r="X732" s="58">
        <v>18</v>
      </c>
      <c r="Y732" s="58">
        <v>15</v>
      </c>
      <c r="Z732" s="58">
        <v>15</v>
      </c>
      <c r="AA732" s="58">
        <v>18</v>
      </c>
      <c r="AB732" s="58" t="s">
        <v>290</v>
      </c>
      <c r="AC732" s="58" t="s">
        <v>290</v>
      </c>
      <c r="AD732" s="58">
        <v>0</v>
      </c>
      <c r="AE732" s="58">
        <v>0</v>
      </c>
      <c r="AF732" s="58">
        <v>0</v>
      </c>
      <c r="AG732" s="58">
        <v>0</v>
      </c>
      <c r="AH732" s="58">
        <v>0</v>
      </c>
      <c r="AI732" s="58">
        <v>0</v>
      </c>
      <c r="AJ732" s="58">
        <v>0</v>
      </c>
      <c r="AK732" s="58">
        <v>0</v>
      </c>
      <c r="AL732" s="58" t="s">
        <v>290</v>
      </c>
      <c r="AM732" s="58">
        <v>14</v>
      </c>
      <c r="AN732" s="58" t="s">
        <v>290</v>
      </c>
      <c r="AO732" s="58">
        <v>174</v>
      </c>
      <c r="AP732" s="58" t="s">
        <v>290</v>
      </c>
      <c r="AQ732" s="58">
        <v>107</v>
      </c>
      <c r="AR732" s="58">
        <v>88</v>
      </c>
      <c r="AS732" s="58" t="s">
        <v>290</v>
      </c>
      <c r="AT732" s="58" t="s">
        <v>290</v>
      </c>
      <c r="AU732" s="58">
        <v>22</v>
      </c>
      <c r="AV732" s="58">
        <v>195</v>
      </c>
      <c r="AW732" s="57"/>
    </row>
    <row r="733" spans="1:49">
      <c r="A733" s="57" t="s">
        <v>3999</v>
      </c>
      <c r="B733" s="57" t="s">
        <v>705</v>
      </c>
      <c r="C733" s="57" t="s">
        <v>314</v>
      </c>
      <c r="D733" s="57" t="s">
        <v>731</v>
      </c>
      <c r="E733" s="57" t="s">
        <v>2420</v>
      </c>
      <c r="F733" s="57" t="s">
        <v>4000</v>
      </c>
      <c r="G733" s="57" t="s">
        <v>4001</v>
      </c>
      <c r="H733" s="57" t="s">
        <v>288</v>
      </c>
      <c r="I733" s="57" t="s">
        <v>4002</v>
      </c>
      <c r="J733" s="136">
        <v>8155626323</v>
      </c>
      <c r="K733" s="57" t="s">
        <v>195</v>
      </c>
      <c r="L733">
        <v>1</v>
      </c>
      <c r="M733">
        <v>12</v>
      </c>
      <c r="N733">
        <v>2</v>
      </c>
      <c r="O733" s="65">
        <v>15</v>
      </c>
      <c r="P733" s="58">
        <v>29</v>
      </c>
      <c r="Q733" s="58">
        <v>12</v>
      </c>
      <c r="R733" s="58">
        <v>11</v>
      </c>
      <c r="S733" s="58">
        <v>13</v>
      </c>
      <c r="T733" s="58">
        <v>17</v>
      </c>
      <c r="U733" s="58">
        <v>10</v>
      </c>
      <c r="V733" s="58">
        <v>16</v>
      </c>
      <c r="W733" s="58">
        <v>11</v>
      </c>
      <c r="X733" s="58" t="s">
        <v>290</v>
      </c>
      <c r="Y733" s="58">
        <v>11</v>
      </c>
      <c r="Z733" s="58">
        <v>0</v>
      </c>
      <c r="AA733" s="58">
        <v>0</v>
      </c>
      <c r="AB733" s="58">
        <v>0</v>
      </c>
      <c r="AC733" s="58">
        <v>0</v>
      </c>
      <c r="AD733" s="58">
        <v>0</v>
      </c>
      <c r="AE733" s="58">
        <v>0</v>
      </c>
      <c r="AF733" s="58">
        <v>0</v>
      </c>
      <c r="AG733" s="58">
        <v>0</v>
      </c>
      <c r="AH733" s="58">
        <v>0</v>
      </c>
      <c r="AI733" s="58">
        <v>0</v>
      </c>
      <c r="AJ733" s="58">
        <v>0</v>
      </c>
      <c r="AK733" s="58" t="s">
        <v>290</v>
      </c>
      <c r="AL733" s="58" t="s">
        <v>290</v>
      </c>
      <c r="AM733" s="58" t="s">
        <v>290</v>
      </c>
      <c r="AN733" s="58" t="s">
        <v>290</v>
      </c>
      <c r="AO733" s="58">
        <v>127</v>
      </c>
      <c r="AP733" s="58" t="s">
        <v>290</v>
      </c>
      <c r="AQ733" s="58">
        <v>61</v>
      </c>
      <c r="AR733" s="58">
        <v>77</v>
      </c>
      <c r="AS733" s="58">
        <v>0</v>
      </c>
      <c r="AT733" s="58">
        <v>0</v>
      </c>
      <c r="AU733" s="58">
        <v>0</v>
      </c>
      <c r="AV733" s="58">
        <v>138</v>
      </c>
      <c r="AW733" s="57"/>
    </row>
    <row r="734" spans="1:49">
      <c r="A734" s="57" t="s">
        <v>4003</v>
      </c>
      <c r="B734" s="57" t="s">
        <v>3129</v>
      </c>
      <c r="C734" s="57" t="s">
        <v>283</v>
      </c>
      <c r="D734" s="57" t="s">
        <v>4004</v>
      </c>
      <c r="E734" s="57" t="s">
        <v>4005</v>
      </c>
      <c r="F734" s="57" t="s">
        <v>4006</v>
      </c>
      <c r="G734" s="57" t="s">
        <v>4007</v>
      </c>
      <c r="H734" s="57" t="s">
        <v>288</v>
      </c>
      <c r="I734" s="57" t="s">
        <v>4008</v>
      </c>
      <c r="J734" s="136">
        <v>8155893912</v>
      </c>
      <c r="K734" s="57" t="s">
        <v>196</v>
      </c>
      <c r="L734">
        <v>2.5</v>
      </c>
      <c r="M734">
        <v>13.6</v>
      </c>
      <c r="N734">
        <v>6.1</v>
      </c>
      <c r="O734" s="65">
        <v>22.2</v>
      </c>
      <c r="P734" s="58">
        <v>26</v>
      </c>
      <c r="Q734" s="58" t="s">
        <v>290</v>
      </c>
      <c r="R734" s="58">
        <v>14</v>
      </c>
      <c r="S734" s="58" t="s">
        <v>290</v>
      </c>
      <c r="T734" s="58" t="s">
        <v>290</v>
      </c>
      <c r="U734" s="58">
        <v>12</v>
      </c>
      <c r="V734" s="58">
        <v>17</v>
      </c>
      <c r="W734" s="58">
        <v>16</v>
      </c>
      <c r="X734" s="58">
        <v>15</v>
      </c>
      <c r="Y734" s="58">
        <v>10</v>
      </c>
      <c r="Z734" s="58">
        <v>11</v>
      </c>
      <c r="AA734" s="58" t="s">
        <v>290</v>
      </c>
      <c r="AB734" s="58">
        <v>13</v>
      </c>
      <c r="AC734" s="58" t="s">
        <v>290</v>
      </c>
      <c r="AD734" s="58">
        <v>0</v>
      </c>
      <c r="AE734" s="58">
        <v>0</v>
      </c>
      <c r="AF734" s="58">
        <v>0</v>
      </c>
      <c r="AG734" s="58">
        <v>0</v>
      </c>
      <c r="AH734" s="58">
        <v>0</v>
      </c>
      <c r="AI734" s="58">
        <v>0</v>
      </c>
      <c r="AJ734" s="58">
        <v>0</v>
      </c>
      <c r="AK734" s="58" t="s">
        <v>290</v>
      </c>
      <c r="AL734" s="58" t="s">
        <v>290</v>
      </c>
      <c r="AM734" s="58" t="s">
        <v>290</v>
      </c>
      <c r="AN734" s="58">
        <v>0</v>
      </c>
      <c r="AO734" s="58">
        <v>155</v>
      </c>
      <c r="AP734" s="58">
        <v>0</v>
      </c>
      <c r="AQ734" s="58">
        <v>77</v>
      </c>
      <c r="AR734" s="58">
        <v>93</v>
      </c>
      <c r="AS734" s="58" t="s">
        <v>290</v>
      </c>
      <c r="AT734" s="58" t="s">
        <v>290</v>
      </c>
      <c r="AU734" s="58">
        <v>21</v>
      </c>
      <c r="AV734" s="58">
        <v>170</v>
      </c>
      <c r="AW734" s="57"/>
    </row>
    <row r="735" spans="1:49">
      <c r="A735" s="57" t="s">
        <v>4009</v>
      </c>
      <c r="B735" s="57" t="s">
        <v>4010</v>
      </c>
      <c r="C735" s="57"/>
      <c r="D735" s="57" t="s">
        <v>1119</v>
      </c>
      <c r="E735" s="57" t="s">
        <v>4011</v>
      </c>
      <c r="F735" s="57" t="s">
        <v>4012</v>
      </c>
      <c r="G735" s="57" t="s">
        <v>1818</v>
      </c>
      <c r="H735" s="57" t="s">
        <v>288</v>
      </c>
      <c r="I735" s="57" t="s">
        <v>4013</v>
      </c>
      <c r="J735" s="136">
        <v>8156250500</v>
      </c>
      <c r="K735" s="57" t="s">
        <v>196</v>
      </c>
      <c r="L735">
        <v>4</v>
      </c>
      <c r="M735">
        <v>19</v>
      </c>
      <c r="N735">
        <v>4</v>
      </c>
      <c r="O735" s="65">
        <v>27</v>
      </c>
      <c r="P735" s="58">
        <v>0</v>
      </c>
      <c r="Q735" s="58">
        <v>0</v>
      </c>
      <c r="R735" s="58">
        <v>0</v>
      </c>
      <c r="S735" s="58">
        <v>0</v>
      </c>
      <c r="T735" s="58">
        <v>0</v>
      </c>
      <c r="U735" s="58">
        <v>0</v>
      </c>
      <c r="V735" s="58">
        <v>0</v>
      </c>
      <c r="W735" s="58">
        <v>0</v>
      </c>
      <c r="X735" s="58">
        <v>0</v>
      </c>
      <c r="Y735" s="58">
        <v>0</v>
      </c>
      <c r="Z735" s="58">
        <v>41</v>
      </c>
      <c r="AA735" s="58">
        <v>54</v>
      </c>
      <c r="AB735" s="58">
        <v>42</v>
      </c>
      <c r="AC735" s="58">
        <v>52</v>
      </c>
      <c r="AD735" s="58">
        <v>0</v>
      </c>
      <c r="AE735" s="58">
        <v>0</v>
      </c>
      <c r="AF735" s="58">
        <v>0</v>
      </c>
      <c r="AG735" s="58">
        <v>0</v>
      </c>
      <c r="AH735" s="58">
        <v>0</v>
      </c>
      <c r="AI735" s="58">
        <v>12</v>
      </c>
      <c r="AJ735" s="58">
        <v>0</v>
      </c>
      <c r="AK735" s="58" t="s">
        <v>290</v>
      </c>
      <c r="AL735" s="58" t="s">
        <v>290</v>
      </c>
      <c r="AM735" s="58">
        <v>0</v>
      </c>
      <c r="AN735" s="58">
        <v>0</v>
      </c>
      <c r="AO735" s="58">
        <v>155</v>
      </c>
      <c r="AP735" s="58">
        <v>38</v>
      </c>
      <c r="AQ735" s="58">
        <v>83</v>
      </c>
      <c r="AR735" s="58">
        <v>118</v>
      </c>
      <c r="AS735" s="58">
        <v>20</v>
      </c>
      <c r="AT735" s="58">
        <v>27</v>
      </c>
      <c r="AU735" s="58" t="s">
        <v>290</v>
      </c>
      <c r="AV735" s="58">
        <v>201</v>
      </c>
      <c r="AW735" s="57"/>
    </row>
    <row r="736" spans="1:49">
      <c r="A736" s="57" t="s">
        <v>4014</v>
      </c>
      <c r="B736" s="57" t="s">
        <v>4015</v>
      </c>
      <c r="C736" s="57" t="s">
        <v>283</v>
      </c>
      <c r="D736" s="57" t="s">
        <v>3442</v>
      </c>
      <c r="E736" s="57" t="s">
        <v>4016</v>
      </c>
      <c r="F736" s="57" t="s">
        <v>4017</v>
      </c>
      <c r="G736" s="57" t="s">
        <v>4018</v>
      </c>
      <c r="H736" s="57" t="s">
        <v>288</v>
      </c>
      <c r="I736" s="57" t="s">
        <v>4019</v>
      </c>
      <c r="J736" s="136">
        <v>8156251456</v>
      </c>
      <c r="K736" s="57" t="s">
        <v>196</v>
      </c>
      <c r="L736">
        <v>3</v>
      </c>
      <c r="M736">
        <v>10</v>
      </c>
      <c r="N736">
        <v>4</v>
      </c>
      <c r="O736" s="65">
        <v>17</v>
      </c>
      <c r="P736" s="58">
        <v>10</v>
      </c>
      <c r="Q736" s="58" t="s">
        <v>290</v>
      </c>
      <c r="R736" s="58">
        <v>13</v>
      </c>
      <c r="S736" s="58" t="s">
        <v>290</v>
      </c>
      <c r="T736" s="58" t="s">
        <v>290</v>
      </c>
      <c r="U736" s="58" t="s">
        <v>290</v>
      </c>
      <c r="V736" s="58" t="s">
        <v>290</v>
      </c>
      <c r="W736" s="58">
        <v>10</v>
      </c>
      <c r="X736" s="58">
        <v>10</v>
      </c>
      <c r="Y736" s="58" t="s">
        <v>290</v>
      </c>
      <c r="Z736" s="58">
        <v>0</v>
      </c>
      <c r="AA736" s="58">
        <v>0</v>
      </c>
      <c r="AB736" s="58">
        <v>0</v>
      </c>
      <c r="AC736" s="58">
        <v>0</v>
      </c>
      <c r="AD736" s="58">
        <v>0</v>
      </c>
      <c r="AE736" s="58">
        <v>0</v>
      </c>
      <c r="AF736" s="58">
        <v>0</v>
      </c>
      <c r="AG736" s="58">
        <v>0</v>
      </c>
      <c r="AH736" s="58">
        <v>0</v>
      </c>
      <c r="AI736" s="58">
        <v>0</v>
      </c>
      <c r="AJ736" s="58">
        <v>0</v>
      </c>
      <c r="AK736" s="58" t="s">
        <v>290</v>
      </c>
      <c r="AL736" s="58" t="s">
        <v>290</v>
      </c>
      <c r="AM736" s="58" t="s">
        <v>290</v>
      </c>
      <c r="AN736" s="58">
        <v>0</v>
      </c>
      <c r="AO736" s="58">
        <v>67</v>
      </c>
      <c r="AP736" s="58">
        <v>18</v>
      </c>
      <c r="AQ736" s="58">
        <v>47</v>
      </c>
      <c r="AR736" s="58">
        <v>44</v>
      </c>
      <c r="AS736" s="58">
        <v>0</v>
      </c>
      <c r="AT736" s="58">
        <v>0</v>
      </c>
      <c r="AU736" s="58">
        <v>39</v>
      </c>
      <c r="AV736" s="58">
        <v>91</v>
      </c>
      <c r="AW736" s="57"/>
    </row>
    <row r="737" spans="1:49">
      <c r="A737" s="57" t="s">
        <v>4020</v>
      </c>
      <c r="B737" s="57" t="s">
        <v>2699</v>
      </c>
      <c r="C737" s="57" t="s">
        <v>283</v>
      </c>
      <c r="D737" s="57" t="s">
        <v>4021</v>
      </c>
      <c r="E737" s="57" t="s">
        <v>4022</v>
      </c>
      <c r="F737" s="57" t="s">
        <v>4023</v>
      </c>
      <c r="G737" s="57" t="s">
        <v>1818</v>
      </c>
      <c r="H737" s="57" t="s">
        <v>288</v>
      </c>
      <c r="I737" s="57" t="s">
        <v>4013</v>
      </c>
      <c r="J737" s="136">
        <v>8156252253</v>
      </c>
      <c r="K737" s="57" t="s">
        <v>196</v>
      </c>
      <c r="L737">
        <v>2</v>
      </c>
      <c r="M737">
        <v>14</v>
      </c>
      <c r="N737">
        <v>3.5</v>
      </c>
      <c r="O737" s="65">
        <v>19.5</v>
      </c>
      <c r="P737" s="58">
        <v>32</v>
      </c>
      <c r="Q737" s="58">
        <v>21</v>
      </c>
      <c r="R737" s="58">
        <v>14</v>
      </c>
      <c r="S737" s="58">
        <v>13</v>
      </c>
      <c r="T737" s="58">
        <v>14</v>
      </c>
      <c r="U737" s="58">
        <v>15</v>
      </c>
      <c r="V737" s="58">
        <v>15</v>
      </c>
      <c r="W737" s="58">
        <v>10</v>
      </c>
      <c r="X737" s="58">
        <v>14</v>
      </c>
      <c r="Y737" s="58">
        <v>13</v>
      </c>
      <c r="Z737" s="58">
        <v>0</v>
      </c>
      <c r="AA737" s="58">
        <v>0</v>
      </c>
      <c r="AB737" s="58">
        <v>0</v>
      </c>
      <c r="AC737" s="58">
        <v>0</v>
      </c>
      <c r="AD737" s="58">
        <v>0</v>
      </c>
      <c r="AE737" s="58">
        <v>0</v>
      </c>
      <c r="AF737" s="58">
        <v>0</v>
      </c>
      <c r="AG737" s="58">
        <v>0</v>
      </c>
      <c r="AH737" s="58" t="s">
        <v>290</v>
      </c>
      <c r="AI737" s="58">
        <v>0</v>
      </c>
      <c r="AJ737" s="58">
        <v>0</v>
      </c>
      <c r="AK737" s="58" t="s">
        <v>290</v>
      </c>
      <c r="AL737" s="58">
        <v>0</v>
      </c>
      <c r="AM737" s="58">
        <v>0</v>
      </c>
      <c r="AN737" s="58">
        <v>0</v>
      </c>
      <c r="AO737" s="58">
        <v>142</v>
      </c>
      <c r="AP737" s="58">
        <v>22</v>
      </c>
      <c r="AQ737" s="58">
        <v>96</v>
      </c>
      <c r="AR737" s="58">
        <v>74</v>
      </c>
      <c r="AS737" s="58">
        <v>0</v>
      </c>
      <c r="AT737" s="58">
        <v>0</v>
      </c>
      <c r="AU737" s="58">
        <v>10</v>
      </c>
      <c r="AV737" s="58">
        <v>170</v>
      </c>
      <c r="AW737" s="57"/>
    </row>
    <row r="738" spans="1:49">
      <c r="A738" s="57" t="s">
        <v>4024</v>
      </c>
      <c r="B738" s="57" t="s">
        <v>4025</v>
      </c>
      <c r="C738" s="57" t="s">
        <v>314</v>
      </c>
      <c r="D738" s="57" t="s">
        <v>3912</v>
      </c>
      <c r="E738" s="57" t="s">
        <v>4026</v>
      </c>
      <c r="F738" s="57" t="s">
        <v>4027</v>
      </c>
      <c r="G738" s="57" t="s">
        <v>1818</v>
      </c>
      <c r="H738" s="57" t="s">
        <v>288</v>
      </c>
      <c r="I738" s="57" t="s">
        <v>4013</v>
      </c>
      <c r="J738" s="136">
        <v>8156253800</v>
      </c>
      <c r="K738" s="57" t="s">
        <v>196</v>
      </c>
      <c r="L738">
        <v>2</v>
      </c>
      <c r="M738">
        <v>6</v>
      </c>
      <c r="N738">
        <v>2</v>
      </c>
      <c r="O738" s="65">
        <v>10</v>
      </c>
      <c r="P738" s="58">
        <v>20</v>
      </c>
      <c r="Q738" s="58" t="s">
        <v>290</v>
      </c>
      <c r="R738" s="58" t="s">
        <v>290</v>
      </c>
      <c r="S738" s="58" t="s">
        <v>290</v>
      </c>
      <c r="T738" s="58">
        <v>10</v>
      </c>
      <c r="U738" s="58" t="s">
        <v>290</v>
      </c>
      <c r="V738" s="58" t="s">
        <v>290</v>
      </c>
      <c r="W738" s="58">
        <v>0</v>
      </c>
      <c r="X738" s="58">
        <v>0</v>
      </c>
      <c r="Y738" s="58">
        <v>0</v>
      </c>
      <c r="Z738" s="58">
        <v>0</v>
      </c>
      <c r="AA738" s="58">
        <v>0</v>
      </c>
      <c r="AB738" s="58">
        <v>0</v>
      </c>
      <c r="AC738" s="58">
        <v>0</v>
      </c>
      <c r="AD738" s="58">
        <v>0</v>
      </c>
      <c r="AE738" s="58">
        <v>0</v>
      </c>
      <c r="AF738" s="58">
        <v>0</v>
      </c>
      <c r="AG738" s="58">
        <v>0</v>
      </c>
      <c r="AH738" s="58">
        <v>0</v>
      </c>
      <c r="AI738" s="58">
        <v>0</v>
      </c>
      <c r="AJ738" s="58">
        <v>0</v>
      </c>
      <c r="AK738" s="58" t="s">
        <v>290</v>
      </c>
      <c r="AL738" s="58" t="s">
        <v>290</v>
      </c>
      <c r="AM738" s="58" t="s">
        <v>290</v>
      </c>
      <c r="AN738" s="58">
        <v>0</v>
      </c>
      <c r="AO738" s="58">
        <v>52</v>
      </c>
      <c r="AP738" s="58" t="s">
        <v>290</v>
      </c>
      <c r="AQ738" s="58">
        <v>21</v>
      </c>
      <c r="AR738" s="58">
        <v>43</v>
      </c>
      <c r="AS738" s="58">
        <v>0</v>
      </c>
      <c r="AT738" s="58">
        <v>0</v>
      </c>
      <c r="AU738" s="58">
        <v>12</v>
      </c>
      <c r="AV738" s="58">
        <v>64</v>
      </c>
      <c r="AW738" s="57"/>
    </row>
    <row r="739" spans="1:49">
      <c r="A739" s="57" t="s">
        <v>4028</v>
      </c>
      <c r="B739" s="57" t="s">
        <v>4025</v>
      </c>
      <c r="C739" s="57" t="s">
        <v>314</v>
      </c>
      <c r="D739" s="57" t="s">
        <v>2729</v>
      </c>
      <c r="E739" s="57" t="s">
        <v>4029</v>
      </c>
      <c r="F739" s="57" t="s">
        <v>4030</v>
      </c>
      <c r="G739" s="57" t="s">
        <v>197</v>
      </c>
      <c r="H739" s="57" t="s">
        <v>288</v>
      </c>
      <c r="I739" s="57" t="s">
        <v>4031</v>
      </c>
      <c r="J739" s="136">
        <v>3096371512</v>
      </c>
      <c r="K739" s="57" t="s">
        <v>197</v>
      </c>
      <c r="L739">
        <v>2</v>
      </c>
      <c r="M739">
        <v>9</v>
      </c>
      <c r="N739">
        <v>0</v>
      </c>
      <c r="O739" s="65">
        <v>11</v>
      </c>
      <c r="P739" s="58">
        <v>0</v>
      </c>
      <c r="Q739" s="58">
        <v>23</v>
      </c>
      <c r="R739" s="58">
        <v>18</v>
      </c>
      <c r="S739" s="58">
        <v>18</v>
      </c>
      <c r="T739" s="58">
        <v>22</v>
      </c>
      <c r="U739" s="58">
        <v>12</v>
      </c>
      <c r="V739" s="58">
        <v>19</v>
      </c>
      <c r="W739" s="58">
        <v>15</v>
      </c>
      <c r="X739" s="58">
        <v>13</v>
      </c>
      <c r="Y739" s="58">
        <v>15</v>
      </c>
      <c r="Z739" s="58">
        <v>0</v>
      </c>
      <c r="AA739" s="58">
        <v>0</v>
      </c>
      <c r="AB739" s="58">
        <v>0</v>
      </c>
      <c r="AC739" s="58">
        <v>0</v>
      </c>
      <c r="AD739" s="58">
        <v>0</v>
      </c>
      <c r="AE739" s="58">
        <v>0</v>
      </c>
      <c r="AF739" s="58">
        <v>0</v>
      </c>
      <c r="AG739" s="58">
        <v>0</v>
      </c>
      <c r="AH739" s="58">
        <v>0</v>
      </c>
      <c r="AI739" s="58">
        <v>0</v>
      </c>
      <c r="AJ739" s="58">
        <v>0</v>
      </c>
      <c r="AK739" s="58">
        <v>0</v>
      </c>
      <c r="AL739" s="58">
        <v>122</v>
      </c>
      <c r="AM739" s="58">
        <v>0</v>
      </c>
      <c r="AN739" s="58" t="s">
        <v>290</v>
      </c>
      <c r="AO739" s="58">
        <v>23</v>
      </c>
      <c r="AP739" s="58" t="s">
        <v>290</v>
      </c>
      <c r="AQ739" s="58">
        <v>81</v>
      </c>
      <c r="AR739" s="58">
        <v>74</v>
      </c>
      <c r="AS739" s="58">
        <v>0</v>
      </c>
      <c r="AT739" s="58">
        <v>0</v>
      </c>
      <c r="AU739" s="58">
        <v>102</v>
      </c>
      <c r="AV739" s="58">
        <v>155</v>
      </c>
      <c r="AW739" s="57"/>
    </row>
    <row r="740" spans="1:49">
      <c r="A740" s="57" t="s">
        <v>4032</v>
      </c>
      <c r="B740" s="57" t="s">
        <v>4033</v>
      </c>
      <c r="C740" s="57" t="s">
        <v>283</v>
      </c>
      <c r="D740" s="57" t="s">
        <v>4034</v>
      </c>
      <c r="E740" s="57" t="s">
        <v>4035</v>
      </c>
      <c r="F740" s="57" t="s">
        <v>4036</v>
      </c>
      <c r="G740" s="57" t="s">
        <v>197</v>
      </c>
      <c r="H740" s="57" t="s">
        <v>288</v>
      </c>
      <c r="I740" s="57" t="s">
        <v>4037</v>
      </c>
      <c r="J740" s="136">
        <v>3096882931</v>
      </c>
      <c r="K740" s="57" t="s">
        <v>197</v>
      </c>
      <c r="L740">
        <v>1</v>
      </c>
      <c r="M740">
        <v>12.5</v>
      </c>
      <c r="N740">
        <v>7</v>
      </c>
      <c r="O740" s="65">
        <v>20.5</v>
      </c>
      <c r="P740" s="58">
        <v>22</v>
      </c>
      <c r="Q740" s="58">
        <v>14</v>
      </c>
      <c r="R740" s="58">
        <v>17</v>
      </c>
      <c r="S740" s="58">
        <v>18</v>
      </c>
      <c r="T740" s="58" t="s">
        <v>290</v>
      </c>
      <c r="U740" s="58">
        <v>12</v>
      </c>
      <c r="V740" s="58" t="s">
        <v>290</v>
      </c>
      <c r="W740" s="58">
        <v>16</v>
      </c>
      <c r="X740" s="58" t="s">
        <v>290</v>
      </c>
      <c r="Y740" s="58">
        <v>17</v>
      </c>
      <c r="Z740" s="58">
        <v>0</v>
      </c>
      <c r="AA740" s="58">
        <v>0</v>
      </c>
      <c r="AB740" s="58">
        <v>0</v>
      </c>
      <c r="AC740" s="58">
        <v>0</v>
      </c>
      <c r="AD740" s="58">
        <v>0</v>
      </c>
      <c r="AE740" s="58">
        <v>0</v>
      </c>
      <c r="AF740" s="58">
        <v>0</v>
      </c>
      <c r="AG740" s="58">
        <v>0</v>
      </c>
      <c r="AH740" s="58">
        <v>0</v>
      </c>
      <c r="AI740" s="58">
        <v>0</v>
      </c>
      <c r="AJ740" s="58" t="s">
        <v>290</v>
      </c>
      <c r="AK740" s="58" t="s">
        <v>290</v>
      </c>
      <c r="AL740" s="58">
        <v>17</v>
      </c>
      <c r="AM740" s="58">
        <v>22</v>
      </c>
      <c r="AN740" s="58">
        <v>0</v>
      </c>
      <c r="AO740" s="58">
        <v>69</v>
      </c>
      <c r="AP740" s="58">
        <v>26</v>
      </c>
      <c r="AQ740" s="58">
        <v>80</v>
      </c>
      <c r="AR740" s="58">
        <v>62</v>
      </c>
      <c r="AS740" s="58">
        <v>0</v>
      </c>
      <c r="AT740" s="58">
        <v>0</v>
      </c>
      <c r="AU740" s="58">
        <v>77</v>
      </c>
      <c r="AV740" s="58">
        <v>142</v>
      </c>
      <c r="AW740" s="57"/>
    </row>
    <row r="741" spans="1:49">
      <c r="A741" s="57" t="s">
        <v>4038</v>
      </c>
      <c r="B741" s="57" t="s">
        <v>4039</v>
      </c>
      <c r="C741" s="57" t="s">
        <v>418</v>
      </c>
      <c r="D741" s="57" t="s">
        <v>402</v>
      </c>
      <c r="E741" s="57" t="s">
        <v>4040</v>
      </c>
      <c r="F741" s="57" t="s">
        <v>4041</v>
      </c>
      <c r="G741" s="57" t="s">
        <v>197</v>
      </c>
      <c r="H741" s="57" t="s">
        <v>288</v>
      </c>
      <c r="I741" s="57" t="s">
        <v>4042</v>
      </c>
      <c r="J741" s="136">
        <v>3096864500</v>
      </c>
      <c r="K741" s="57" t="s">
        <v>197</v>
      </c>
      <c r="L741">
        <v>7</v>
      </c>
      <c r="M741">
        <v>38.5</v>
      </c>
      <c r="N741">
        <v>13</v>
      </c>
      <c r="O741" s="65">
        <v>58.5</v>
      </c>
      <c r="P741" s="58">
        <v>32</v>
      </c>
      <c r="Q741" s="58">
        <v>46</v>
      </c>
      <c r="R741" s="58">
        <v>43</v>
      </c>
      <c r="S741" s="58">
        <v>47</v>
      </c>
      <c r="T741" s="58">
        <v>44</v>
      </c>
      <c r="U741" s="58">
        <v>26</v>
      </c>
      <c r="V741" s="58">
        <v>0</v>
      </c>
      <c r="W741" s="58">
        <v>0</v>
      </c>
      <c r="X741" s="58">
        <v>0</v>
      </c>
      <c r="Y741" s="58">
        <v>0</v>
      </c>
      <c r="Z741" s="58">
        <v>53</v>
      </c>
      <c r="AA741" s="58">
        <v>52</v>
      </c>
      <c r="AB741" s="58">
        <v>51</v>
      </c>
      <c r="AC741" s="58">
        <v>52</v>
      </c>
      <c r="AD741" s="58">
        <v>0</v>
      </c>
      <c r="AE741" s="58">
        <v>0</v>
      </c>
      <c r="AF741" s="58">
        <v>0</v>
      </c>
      <c r="AG741" s="58">
        <v>0</v>
      </c>
      <c r="AH741" s="58">
        <v>0</v>
      </c>
      <c r="AI741" s="58">
        <v>0</v>
      </c>
      <c r="AJ741" s="58">
        <v>0</v>
      </c>
      <c r="AK741" s="58">
        <v>27</v>
      </c>
      <c r="AL741" s="58">
        <v>44</v>
      </c>
      <c r="AM741" s="58">
        <v>17</v>
      </c>
      <c r="AN741" s="58">
        <v>0</v>
      </c>
      <c r="AO741" s="58">
        <v>320</v>
      </c>
      <c r="AP741" s="58">
        <v>38</v>
      </c>
      <c r="AQ741" s="58">
        <v>222</v>
      </c>
      <c r="AR741" s="58">
        <v>224</v>
      </c>
      <c r="AS741" s="58">
        <v>20</v>
      </c>
      <c r="AT741" s="58">
        <v>32</v>
      </c>
      <c r="AU741" s="58">
        <v>88</v>
      </c>
      <c r="AV741" s="58">
        <v>446</v>
      </c>
      <c r="AW741" s="57"/>
    </row>
    <row r="742" spans="1:49">
      <c r="A742" s="57" t="s">
        <v>4043</v>
      </c>
      <c r="B742" s="57" t="s">
        <v>4044</v>
      </c>
      <c r="C742" s="57" t="s">
        <v>283</v>
      </c>
      <c r="D742" s="57" t="s">
        <v>1417</v>
      </c>
      <c r="E742" s="57" t="s">
        <v>4045</v>
      </c>
      <c r="F742" s="57" t="s">
        <v>4046</v>
      </c>
      <c r="G742" s="57" t="s">
        <v>197</v>
      </c>
      <c r="H742" s="57" t="s">
        <v>288</v>
      </c>
      <c r="I742" s="57" t="s">
        <v>4031</v>
      </c>
      <c r="J742" s="136">
        <v>3092795753</v>
      </c>
      <c r="K742" s="57" t="s">
        <v>197</v>
      </c>
      <c r="L742">
        <v>1</v>
      </c>
      <c r="M742">
        <v>5</v>
      </c>
      <c r="N742">
        <v>0</v>
      </c>
      <c r="O742" s="65">
        <v>6</v>
      </c>
      <c r="P742" s="58">
        <v>0</v>
      </c>
      <c r="Q742" s="58">
        <v>14</v>
      </c>
      <c r="R742" s="58">
        <v>14</v>
      </c>
      <c r="S742" s="58">
        <v>13</v>
      </c>
      <c r="T742" s="58">
        <v>13</v>
      </c>
      <c r="U742" s="58">
        <v>14</v>
      </c>
      <c r="V742" s="58" t="s">
        <v>290</v>
      </c>
      <c r="W742" s="58">
        <v>0</v>
      </c>
      <c r="X742" s="58">
        <v>0</v>
      </c>
      <c r="Y742" s="58">
        <v>0</v>
      </c>
      <c r="Z742" s="58">
        <v>0</v>
      </c>
      <c r="AA742" s="58">
        <v>0</v>
      </c>
      <c r="AB742" s="58">
        <v>0</v>
      </c>
      <c r="AC742" s="58">
        <v>0</v>
      </c>
      <c r="AD742" s="58">
        <v>0</v>
      </c>
      <c r="AE742" s="58">
        <v>0</v>
      </c>
      <c r="AF742" s="58">
        <v>0</v>
      </c>
      <c r="AG742" s="58">
        <v>0</v>
      </c>
      <c r="AH742" s="58">
        <v>0</v>
      </c>
      <c r="AI742" s="58">
        <v>0</v>
      </c>
      <c r="AJ742" s="58">
        <v>0</v>
      </c>
      <c r="AK742" s="58">
        <v>0</v>
      </c>
      <c r="AL742" s="58">
        <v>69</v>
      </c>
      <c r="AM742" s="58" t="s">
        <v>290</v>
      </c>
      <c r="AN742" s="58">
        <v>0</v>
      </c>
      <c r="AO742" s="58" t="s">
        <v>290</v>
      </c>
      <c r="AP742" s="58" t="s">
        <v>290</v>
      </c>
      <c r="AQ742" s="58">
        <v>42</v>
      </c>
      <c r="AR742" s="58">
        <v>35</v>
      </c>
      <c r="AS742" s="58">
        <v>0</v>
      </c>
      <c r="AT742" s="58">
        <v>0</v>
      </c>
      <c r="AU742" s="58">
        <v>70</v>
      </c>
      <c r="AV742" s="58">
        <v>77</v>
      </c>
      <c r="AW742" s="57"/>
    </row>
    <row r="743" spans="1:49">
      <c r="A743" s="57" t="s">
        <v>4047</v>
      </c>
      <c r="B743" s="57" t="s">
        <v>4048</v>
      </c>
      <c r="C743" s="57"/>
      <c r="D743" s="57" t="s">
        <v>1837</v>
      </c>
      <c r="E743" s="57" t="s">
        <v>3912</v>
      </c>
      <c r="F743" s="57" t="s">
        <v>4049</v>
      </c>
      <c r="G743" s="57" t="s">
        <v>197</v>
      </c>
      <c r="H743" s="57" t="s">
        <v>288</v>
      </c>
      <c r="I743" s="57" t="s">
        <v>4050</v>
      </c>
      <c r="J743" s="136">
        <v>3092133958</v>
      </c>
      <c r="K743" s="57" t="s">
        <v>197</v>
      </c>
      <c r="L743">
        <v>2.2999999999999998</v>
      </c>
      <c r="M743">
        <v>3.2</v>
      </c>
      <c r="N743">
        <v>0</v>
      </c>
      <c r="O743" s="65">
        <v>5.5</v>
      </c>
      <c r="P743" s="58">
        <v>0</v>
      </c>
      <c r="Q743" s="58">
        <v>0</v>
      </c>
      <c r="R743" s="58">
        <v>0</v>
      </c>
      <c r="S743" s="58">
        <v>0</v>
      </c>
      <c r="T743" s="58">
        <v>0</v>
      </c>
      <c r="U743" s="58">
        <v>0</v>
      </c>
      <c r="V743" s="58">
        <v>0</v>
      </c>
      <c r="W743" s="58">
        <v>0</v>
      </c>
      <c r="X743" s="58">
        <v>0</v>
      </c>
      <c r="Y743" s="58">
        <v>0</v>
      </c>
      <c r="Z743" s="58" t="s">
        <v>290</v>
      </c>
      <c r="AA743" s="58">
        <v>12</v>
      </c>
      <c r="AB743" s="58" t="s">
        <v>290</v>
      </c>
      <c r="AC743" s="58" t="s">
        <v>290</v>
      </c>
      <c r="AD743" s="58">
        <v>0</v>
      </c>
      <c r="AE743" s="58">
        <v>0</v>
      </c>
      <c r="AF743" s="58">
        <v>0</v>
      </c>
      <c r="AG743" s="58">
        <v>0</v>
      </c>
      <c r="AH743" s="58">
        <v>0</v>
      </c>
      <c r="AI743" s="58">
        <v>0</v>
      </c>
      <c r="AJ743" s="58">
        <v>0</v>
      </c>
      <c r="AK743" s="58">
        <v>0</v>
      </c>
      <c r="AL743" s="58">
        <v>0</v>
      </c>
      <c r="AM743" s="58">
        <v>0</v>
      </c>
      <c r="AN743" s="58">
        <v>0</v>
      </c>
      <c r="AO743" s="58">
        <v>25</v>
      </c>
      <c r="AP743" s="58" t="s">
        <v>290</v>
      </c>
      <c r="AQ743" s="58">
        <v>20</v>
      </c>
      <c r="AR743" s="58" t="s">
        <v>290</v>
      </c>
      <c r="AS743" s="58" t="s">
        <v>290</v>
      </c>
      <c r="AT743" s="58" t="s">
        <v>290</v>
      </c>
      <c r="AU743" s="58" t="s">
        <v>290</v>
      </c>
      <c r="AV743" s="58">
        <v>29</v>
      </c>
      <c r="AW743" s="57"/>
    </row>
    <row r="744" spans="1:49">
      <c r="A744" s="57" t="s">
        <v>4051</v>
      </c>
      <c r="B744" s="57" t="s">
        <v>4052</v>
      </c>
      <c r="C744" s="57"/>
      <c r="D744" s="57" t="s">
        <v>485</v>
      </c>
      <c r="E744" s="57" t="s">
        <v>4053</v>
      </c>
      <c r="F744" s="57" t="s">
        <v>4054</v>
      </c>
      <c r="G744" s="57" t="s">
        <v>4055</v>
      </c>
      <c r="H744" s="57" t="s">
        <v>288</v>
      </c>
      <c r="I744" s="57" t="s">
        <v>4056</v>
      </c>
      <c r="J744" s="136">
        <v>3092742994</v>
      </c>
      <c r="K744" s="57" t="s">
        <v>197</v>
      </c>
      <c r="L744">
        <v>1</v>
      </c>
      <c r="M744">
        <v>8</v>
      </c>
      <c r="N744">
        <v>1</v>
      </c>
      <c r="O744" s="65">
        <v>10</v>
      </c>
      <c r="P744" s="58">
        <v>40</v>
      </c>
      <c r="Q744" s="58">
        <v>12</v>
      </c>
      <c r="R744" s="58">
        <v>11</v>
      </c>
      <c r="S744" s="58" t="s">
        <v>290</v>
      </c>
      <c r="T744" s="58" t="s">
        <v>290</v>
      </c>
      <c r="U744" s="58">
        <v>11</v>
      </c>
      <c r="V744" s="58" t="s">
        <v>290</v>
      </c>
      <c r="W744" s="58">
        <v>11</v>
      </c>
      <c r="X744" s="58" t="s">
        <v>290</v>
      </c>
      <c r="Y744" s="58" t="s">
        <v>290</v>
      </c>
      <c r="Z744" s="58">
        <v>0</v>
      </c>
      <c r="AA744" s="58">
        <v>0</v>
      </c>
      <c r="AB744" s="58">
        <v>0</v>
      </c>
      <c r="AC744" s="58">
        <v>0</v>
      </c>
      <c r="AD744" s="58">
        <v>0</v>
      </c>
      <c r="AE744" s="58">
        <v>0</v>
      </c>
      <c r="AF744" s="58">
        <v>0</v>
      </c>
      <c r="AG744" s="58">
        <v>0</v>
      </c>
      <c r="AH744" s="58">
        <v>0</v>
      </c>
      <c r="AI744" s="58">
        <v>0</v>
      </c>
      <c r="AJ744" s="58">
        <v>0</v>
      </c>
      <c r="AK744" s="58" t="s">
        <v>290</v>
      </c>
      <c r="AL744" s="58" t="s">
        <v>290</v>
      </c>
      <c r="AM744" s="58" t="s">
        <v>290</v>
      </c>
      <c r="AN744" s="58">
        <v>0</v>
      </c>
      <c r="AO744" s="58">
        <v>113</v>
      </c>
      <c r="AP744" s="58" t="s">
        <v>290</v>
      </c>
      <c r="AQ744" s="58">
        <v>67</v>
      </c>
      <c r="AR744" s="58">
        <v>55</v>
      </c>
      <c r="AS744" s="58">
        <v>0</v>
      </c>
      <c r="AT744" s="58">
        <v>0</v>
      </c>
      <c r="AU744" s="58">
        <v>10</v>
      </c>
      <c r="AV744" s="58">
        <v>122</v>
      </c>
      <c r="AW744" s="57"/>
    </row>
    <row r="745" spans="1:49">
      <c r="A745" s="57" t="s">
        <v>4057</v>
      </c>
      <c r="B745" s="57" t="s">
        <v>4058</v>
      </c>
      <c r="C745" s="57" t="s">
        <v>418</v>
      </c>
      <c r="D745" s="57" t="s">
        <v>4059</v>
      </c>
      <c r="E745" s="57" t="s">
        <v>4060</v>
      </c>
      <c r="F745" s="57" t="s">
        <v>4061</v>
      </c>
      <c r="G745" s="57" t="s">
        <v>197</v>
      </c>
      <c r="H745" s="57" t="s">
        <v>288</v>
      </c>
      <c r="I745" s="57" t="s">
        <v>4062</v>
      </c>
      <c r="J745" s="136">
        <v>3096767131</v>
      </c>
      <c r="K745" s="57" t="s">
        <v>197</v>
      </c>
      <c r="L745">
        <v>2.5</v>
      </c>
      <c r="M745">
        <v>15</v>
      </c>
      <c r="N745">
        <v>2</v>
      </c>
      <c r="O745" s="65">
        <v>19.5</v>
      </c>
      <c r="P745" s="58">
        <v>21</v>
      </c>
      <c r="Q745" s="58">
        <v>16</v>
      </c>
      <c r="R745" s="58" t="s">
        <v>290</v>
      </c>
      <c r="S745" s="58">
        <v>17</v>
      </c>
      <c r="T745" s="58">
        <v>19</v>
      </c>
      <c r="U745" s="58">
        <v>13</v>
      </c>
      <c r="V745" s="58">
        <v>16</v>
      </c>
      <c r="W745" s="58">
        <v>21</v>
      </c>
      <c r="X745" s="58">
        <v>14</v>
      </c>
      <c r="Y745" s="58">
        <v>13</v>
      </c>
      <c r="Z745" s="58">
        <v>0</v>
      </c>
      <c r="AA745" s="58">
        <v>0</v>
      </c>
      <c r="AB745" s="58">
        <v>0</v>
      </c>
      <c r="AC745" s="58">
        <v>0</v>
      </c>
      <c r="AD745" s="58">
        <v>0</v>
      </c>
      <c r="AE745" s="58">
        <v>0</v>
      </c>
      <c r="AF745" s="58">
        <v>0</v>
      </c>
      <c r="AG745" s="58">
        <v>0</v>
      </c>
      <c r="AH745" s="58" t="s">
        <v>290</v>
      </c>
      <c r="AI745" s="58">
        <v>0</v>
      </c>
      <c r="AJ745" s="58">
        <v>0</v>
      </c>
      <c r="AK745" s="58" t="s">
        <v>290</v>
      </c>
      <c r="AL745" s="58" t="s">
        <v>290</v>
      </c>
      <c r="AM745" s="58">
        <v>43</v>
      </c>
      <c r="AN745" s="58">
        <v>0</v>
      </c>
      <c r="AO745" s="58">
        <v>86</v>
      </c>
      <c r="AP745" s="58">
        <v>27</v>
      </c>
      <c r="AQ745" s="58">
        <v>79</v>
      </c>
      <c r="AR745" s="58">
        <v>83</v>
      </c>
      <c r="AS745" s="58">
        <v>0</v>
      </c>
      <c r="AT745" s="58">
        <v>0</v>
      </c>
      <c r="AU745" s="58">
        <v>87</v>
      </c>
      <c r="AV745" s="58">
        <v>162</v>
      </c>
      <c r="AW745" s="57"/>
    </row>
    <row r="746" spans="1:49">
      <c r="A746" s="57" t="s">
        <v>4063</v>
      </c>
      <c r="B746" s="57" t="s">
        <v>4064</v>
      </c>
      <c r="C746" s="57" t="s">
        <v>314</v>
      </c>
      <c r="D746" s="57" t="s">
        <v>3550</v>
      </c>
      <c r="E746" s="57" t="s">
        <v>4065</v>
      </c>
      <c r="F746" s="57" t="s">
        <v>4066</v>
      </c>
      <c r="G746" s="57" t="s">
        <v>4067</v>
      </c>
      <c r="H746" s="57" t="s">
        <v>288</v>
      </c>
      <c r="I746" s="57" t="s">
        <v>4068</v>
      </c>
      <c r="J746" s="136">
        <v>3096913015</v>
      </c>
      <c r="K746" s="57" t="s">
        <v>197</v>
      </c>
      <c r="L746">
        <v>1</v>
      </c>
      <c r="M746">
        <v>9</v>
      </c>
      <c r="N746">
        <v>2.2000000000000002</v>
      </c>
      <c r="O746" s="65">
        <v>12.2</v>
      </c>
      <c r="P746" s="58">
        <v>17</v>
      </c>
      <c r="Q746" s="58" t="s">
        <v>290</v>
      </c>
      <c r="R746" s="58" t="s">
        <v>290</v>
      </c>
      <c r="S746" s="58" t="s">
        <v>290</v>
      </c>
      <c r="T746" s="58" t="s">
        <v>290</v>
      </c>
      <c r="U746" s="58" t="s">
        <v>290</v>
      </c>
      <c r="V746" s="58" t="s">
        <v>290</v>
      </c>
      <c r="W746" s="58" t="s">
        <v>290</v>
      </c>
      <c r="X746" s="58" t="s">
        <v>290</v>
      </c>
      <c r="Y746" s="58" t="s">
        <v>290</v>
      </c>
      <c r="Z746" s="58">
        <v>0</v>
      </c>
      <c r="AA746" s="58">
        <v>0</v>
      </c>
      <c r="AB746" s="58">
        <v>0</v>
      </c>
      <c r="AC746" s="58">
        <v>0</v>
      </c>
      <c r="AD746" s="58">
        <v>0</v>
      </c>
      <c r="AE746" s="58">
        <v>0</v>
      </c>
      <c r="AF746" s="58">
        <v>0</v>
      </c>
      <c r="AG746" s="58">
        <v>0</v>
      </c>
      <c r="AH746" s="58">
        <v>0</v>
      </c>
      <c r="AI746" s="58">
        <v>0</v>
      </c>
      <c r="AJ746" s="58">
        <v>0</v>
      </c>
      <c r="AK746" s="58">
        <v>0</v>
      </c>
      <c r="AL746" s="58">
        <v>0</v>
      </c>
      <c r="AM746" s="58">
        <v>0</v>
      </c>
      <c r="AN746" s="58">
        <v>0</v>
      </c>
      <c r="AO746" s="58">
        <v>59</v>
      </c>
      <c r="AP746" s="58" t="s">
        <v>290</v>
      </c>
      <c r="AQ746" s="58">
        <v>30</v>
      </c>
      <c r="AR746" s="58">
        <v>32</v>
      </c>
      <c r="AS746" s="58">
        <v>0</v>
      </c>
      <c r="AT746" s="58">
        <v>0</v>
      </c>
      <c r="AU746" s="58">
        <v>0</v>
      </c>
      <c r="AV746" s="58">
        <v>62</v>
      </c>
      <c r="AW746" s="57"/>
    </row>
    <row r="747" spans="1:49">
      <c r="A747" s="57" t="s">
        <v>4069</v>
      </c>
      <c r="B747" s="57" t="s">
        <v>4070</v>
      </c>
      <c r="C747" s="57" t="s">
        <v>314</v>
      </c>
      <c r="D747" s="57" t="s">
        <v>4071</v>
      </c>
      <c r="E747" s="57" t="s">
        <v>4072</v>
      </c>
      <c r="F747" s="57" t="s">
        <v>4073</v>
      </c>
      <c r="G747" s="57" t="s">
        <v>197</v>
      </c>
      <c r="H747" s="57" t="s">
        <v>288</v>
      </c>
      <c r="I747" s="57" t="s">
        <v>4074</v>
      </c>
      <c r="J747" s="136">
        <v>3096851208</v>
      </c>
      <c r="K747" s="57" t="s">
        <v>197</v>
      </c>
      <c r="L747">
        <v>2</v>
      </c>
      <c r="M747">
        <v>19</v>
      </c>
      <c r="N747">
        <v>7</v>
      </c>
      <c r="O747" s="65">
        <v>28</v>
      </c>
      <c r="P747" s="58">
        <v>47</v>
      </c>
      <c r="Q747" s="58">
        <v>53</v>
      </c>
      <c r="R747" s="58">
        <v>50</v>
      </c>
      <c r="S747" s="58">
        <v>46</v>
      </c>
      <c r="T747" s="58">
        <v>50</v>
      </c>
      <c r="U747" s="58">
        <v>51</v>
      </c>
      <c r="V747" s="58">
        <v>47</v>
      </c>
      <c r="W747" s="58">
        <v>47</v>
      </c>
      <c r="X747" s="58">
        <v>42</v>
      </c>
      <c r="Y747" s="58">
        <v>44</v>
      </c>
      <c r="Z747" s="58">
        <v>0</v>
      </c>
      <c r="AA747" s="58">
        <v>0</v>
      </c>
      <c r="AB747" s="58">
        <v>0</v>
      </c>
      <c r="AC747" s="58">
        <v>0</v>
      </c>
      <c r="AD747" s="58">
        <v>0</v>
      </c>
      <c r="AE747" s="58">
        <v>0</v>
      </c>
      <c r="AF747" s="58">
        <v>0</v>
      </c>
      <c r="AG747" s="58">
        <v>0</v>
      </c>
      <c r="AH747" s="58">
        <v>0</v>
      </c>
      <c r="AI747" s="58">
        <v>0</v>
      </c>
      <c r="AJ747" s="58" t="s">
        <v>290</v>
      </c>
      <c r="AK747" s="58" t="s">
        <v>290</v>
      </c>
      <c r="AL747" s="58" t="s">
        <v>290</v>
      </c>
      <c r="AM747" s="58">
        <v>12</v>
      </c>
      <c r="AN747" s="58">
        <v>0</v>
      </c>
      <c r="AO747" s="58">
        <v>440</v>
      </c>
      <c r="AP747" s="58">
        <v>15</v>
      </c>
      <c r="AQ747" s="58">
        <v>236</v>
      </c>
      <c r="AR747" s="58">
        <v>241</v>
      </c>
      <c r="AS747" s="58">
        <v>0</v>
      </c>
      <c r="AT747" s="58">
        <v>0</v>
      </c>
      <c r="AU747" s="58">
        <v>48</v>
      </c>
      <c r="AV747" s="58">
        <v>477</v>
      </c>
      <c r="AW747" s="57"/>
    </row>
    <row r="748" spans="1:49">
      <c r="A748" s="57" t="s">
        <v>4075</v>
      </c>
      <c r="B748" s="57" t="s">
        <v>4076</v>
      </c>
      <c r="C748" s="57" t="s">
        <v>283</v>
      </c>
      <c r="D748" s="57" t="s">
        <v>4077</v>
      </c>
      <c r="E748" s="57" t="s">
        <v>4078</v>
      </c>
      <c r="F748" s="57" t="s">
        <v>4079</v>
      </c>
      <c r="G748" s="57" t="s">
        <v>4080</v>
      </c>
      <c r="H748" s="57" t="s">
        <v>288</v>
      </c>
      <c r="I748" s="57" t="s">
        <v>4081</v>
      </c>
      <c r="J748" s="136">
        <v>3096852533</v>
      </c>
      <c r="K748" s="57" t="s">
        <v>197</v>
      </c>
      <c r="L748">
        <v>1.5</v>
      </c>
      <c r="M748">
        <v>22</v>
      </c>
      <c r="N748">
        <v>8.5</v>
      </c>
      <c r="O748" s="65">
        <v>32</v>
      </c>
      <c r="P748" s="58">
        <v>45</v>
      </c>
      <c r="Q748" s="58">
        <v>26</v>
      </c>
      <c r="R748" s="58">
        <v>25</v>
      </c>
      <c r="S748" s="58">
        <v>28</v>
      </c>
      <c r="T748" s="58">
        <v>25</v>
      </c>
      <c r="U748" s="58">
        <v>30</v>
      </c>
      <c r="V748" s="58">
        <v>17</v>
      </c>
      <c r="W748" s="58">
        <v>21</v>
      </c>
      <c r="X748" s="58">
        <v>30</v>
      </c>
      <c r="Y748" s="58">
        <v>25</v>
      </c>
      <c r="Z748" s="58">
        <v>0</v>
      </c>
      <c r="AA748" s="58">
        <v>0</v>
      </c>
      <c r="AB748" s="58">
        <v>0</v>
      </c>
      <c r="AC748" s="58">
        <v>0</v>
      </c>
      <c r="AD748" s="58">
        <v>0</v>
      </c>
      <c r="AE748" s="58">
        <v>0</v>
      </c>
      <c r="AF748" s="58">
        <v>0</v>
      </c>
      <c r="AG748" s="58">
        <v>0</v>
      </c>
      <c r="AH748" s="58">
        <v>0</v>
      </c>
      <c r="AI748" s="58">
        <v>0</v>
      </c>
      <c r="AJ748" s="58">
        <v>0</v>
      </c>
      <c r="AK748" s="58">
        <v>19</v>
      </c>
      <c r="AL748" s="58" t="s">
        <v>290</v>
      </c>
      <c r="AM748" s="58">
        <v>42</v>
      </c>
      <c r="AN748" s="58">
        <v>0</v>
      </c>
      <c r="AO748" s="58">
        <v>193</v>
      </c>
      <c r="AP748" s="58">
        <v>12</v>
      </c>
      <c r="AQ748" s="58">
        <v>137</v>
      </c>
      <c r="AR748" s="58">
        <v>135</v>
      </c>
      <c r="AS748" s="58">
        <v>0</v>
      </c>
      <c r="AT748" s="58">
        <v>0</v>
      </c>
      <c r="AU748" s="58">
        <v>51</v>
      </c>
      <c r="AV748" s="58">
        <v>272</v>
      </c>
      <c r="AW748" s="57"/>
    </row>
    <row r="749" spans="1:49">
      <c r="A749" s="57" t="s">
        <v>4082</v>
      </c>
      <c r="B749" s="57" t="s">
        <v>4083</v>
      </c>
      <c r="C749" s="57" t="s">
        <v>353</v>
      </c>
      <c r="D749" s="57" t="s">
        <v>2359</v>
      </c>
      <c r="E749" s="57" t="s">
        <v>4084</v>
      </c>
      <c r="F749" s="57" t="s">
        <v>4085</v>
      </c>
      <c r="G749" s="57" t="s">
        <v>197</v>
      </c>
      <c r="H749" s="57" t="s">
        <v>288</v>
      </c>
      <c r="I749" s="57" t="s">
        <v>4050</v>
      </c>
      <c r="J749" s="136">
        <v>3096915012</v>
      </c>
      <c r="K749" s="57" t="s">
        <v>197</v>
      </c>
      <c r="L749">
        <v>1</v>
      </c>
      <c r="M749">
        <v>25</v>
      </c>
      <c r="N749">
        <v>16</v>
      </c>
      <c r="O749" s="65">
        <v>42</v>
      </c>
      <c r="P749" s="58">
        <v>48</v>
      </c>
      <c r="Q749" s="58">
        <v>15</v>
      </c>
      <c r="R749" s="58">
        <v>15</v>
      </c>
      <c r="S749" s="58">
        <v>20</v>
      </c>
      <c r="T749" s="58">
        <v>19</v>
      </c>
      <c r="U749" s="58">
        <v>22</v>
      </c>
      <c r="V749" s="58">
        <v>20</v>
      </c>
      <c r="W749" s="58">
        <v>19</v>
      </c>
      <c r="X749" s="58">
        <v>23</v>
      </c>
      <c r="Y749" s="58">
        <v>25</v>
      </c>
      <c r="Z749" s="58">
        <v>0</v>
      </c>
      <c r="AA749" s="58">
        <v>0</v>
      </c>
      <c r="AB749" s="58">
        <v>0</v>
      </c>
      <c r="AC749" s="58">
        <v>0</v>
      </c>
      <c r="AD749" s="58">
        <v>0</v>
      </c>
      <c r="AE749" s="58">
        <v>0</v>
      </c>
      <c r="AF749" s="58">
        <v>0</v>
      </c>
      <c r="AG749" s="58">
        <v>0</v>
      </c>
      <c r="AH749" s="58" t="s">
        <v>290</v>
      </c>
      <c r="AI749" s="58">
        <v>0</v>
      </c>
      <c r="AJ749" s="58">
        <v>0</v>
      </c>
      <c r="AK749" s="58" t="s">
        <v>290</v>
      </c>
      <c r="AL749" s="58">
        <v>0</v>
      </c>
      <c r="AM749" s="58">
        <v>13</v>
      </c>
      <c r="AN749" s="58">
        <v>0</v>
      </c>
      <c r="AO749" s="58">
        <v>199</v>
      </c>
      <c r="AP749" s="58">
        <v>13</v>
      </c>
      <c r="AQ749" s="58">
        <v>125</v>
      </c>
      <c r="AR749" s="58">
        <v>109</v>
      </c>
      <c r="AS749" s="58">
        <v>0</v>
      </c>
      <c r="AT749" s="58">
        <v>0</v>
      </c>
      <c r="AU749" s="58" t="s">
        <v>290</v>
      </c>
      <c r="AV749" s="58">
        <v>234</v>
      </c>
      <c r="AW749" s="57"/>
    </row>
    <row r="750" spans="1:49">
      <c r="A750" s="57" t="s">
        <v>4086</v>
      </c>
      <c r="B750" s="57" t="s">
        <v>4087</v>
      </c>
      <c r="C750" s="57" t="s">
        <v>418</v>
      </c>
      <c r="D750" s="57" t="s">
        <v>4088</v>
      </c>
      <c r="E750" s="57" t="s">
        <v>4089</v>
      </c>
      <c r="F750" s="57" t="s">
        <v>4090</v>
      </c>
      <c r="G750" s="57" t="s">
        <v>197</v>
      </c>
      <c r="H750" s="57" t="s">
        <v>288</v>
      </c>
      <c r="I750" s="57" t="s">
        <v>4050</v>
      </c>
      <c r="J750" s="136">
        <v>3096918741</v>
      </c>
      <c r="K750" s="57" t="s">
        <v>197</v>
      </c>
      <c r="L750">
        <v>4</v>
      </c>
      <c r="M750">
        <v>44</v>
      </c>
      <c r="N750">
        <v>19</v>
      </c>
      <c r="O750" s="65">
        <v>67</v>
      </c>
      <c r="P750" s="58">
        <v>0</v>
      </c>
      <c r="Q750" s="58">
        <v>0</v>
      </c>
      <c r="R750" s="58">
        <v>0</v>
      </c>
      <c r="S750" s="58">
        <v>0</v>
      </c>
      <c r="T750" s="58">
        <v>0</v>
      </c>
      <c r="U750" s="58">
        <v>0</v>
      </c>
      <c r="V750" s="58">
        <v>0</v>
      </c>
      <c r="W750" s="58">
        <v>0</v>
      </c>
      <c r="X750" s="58">
        <v>0</v>
      </c>
      <c r="Y750" s="58">
        <v>0</v>
      </c>
      <c r="Z750" s="58">
        <v>117</v>
      </c>
      <c r="AA750" s="58">
        <v>112</v>
      </c>
      <c r="AB750" s="58">
        <v>139</v>
      </c>
      <c r="AC750" s="58">
        <v>154</v>
      </c>
      <c r="AD750" s="58">
        <v>0</v>
      </c>
      <c r="AE750" s="58">
        <v>0</v>
      </c>
      <c r="AF750" s="58">
        <v>0</v>
      </c>
      <c r="AG750" s="58">
        <v>0</v>
      </c>
      <c r="AH750" s="58">
        <v>0</v>
      </c>
      <c r="AI750" s="58">
        <v>0</v>
      </c>
      <c r="AJ750" s="58">
        <v>0</v>
      </c>
      <c r="AK750" s="58">
        <v>24</v>
      </c>
      <c r="AL750" s="58">
        <v>17</v>
      </c>
      <c r="AM750" s="58">
        <v>44</v>
      </c>
      <c r="AN750" s="58">
        <v>0</v>
      </c>
      <c r="AO750" s="58">
        <v>411</v>
      </c>
      <c r="AP750" s="58">
        <v>26</v>
      </c>
      <c r="AQ750" s="58">
        <v>260</v>
      </c>
      <c r="AR750" s="58">
        <v>262</v>
      </c>
      <c r="AS750" s="58">
        <v>77</v>
      </c>
      <c r="AT750" s="58">
        <v>87</v>
      </c>
      <c r="AU750" s="58">
        <v>15</v>
      </c>
      <c r="AV750" s="58">
        <v>522</v>
      </c>
      <c r="AW750" s="57"/>
    </row>
    <row r="751" spans="1:49">
      <c r="A751" s="57" t="s">
        <v>4091</v>
      </c>
      <c r="B751" s="57" t="s">
        <v>465</v>
      </c>
      <c r="C751" s="57" t="s">
        <v>314</v>
      </c>
      <c r="D751" s="57" t="s">
        <v>1367</v>
      </c>
      <c r="E751" s="57" t="s">
        <v>4092</v>
      </c>
      <c r="F751" s="57" t="s">
        <v>4093</v>
      </c>
      <c r="G751" s="57" t="s">
        <v>197</v>
      </c>
      <c r="H751" s="57" t="s">
        <v>288</v>
      </c>
      <c r="I751" s="57" t="s">
        <v>4050</v>
      </c>
      <c r="J751" s="136">
        <v>3096918921</v>
      </c>
      <c r="K751" s="57" t="s">
        <v>197</v>
      </c>
      <c r="L751">
        <v>2</v>
      </c>
      <c r="M751">
        <v>12</v>
      </c>
      <c r="N751">
        <v>1</v>
      </c>
      <c r="O751" s="65">
        <v>15</v>
      </c>
      <c r="P751" s="58">
        <v>0</v>
      </c>
      <c r="Q751" s="58">
        <v>17</v>
      </c>
      <c r="R751" s="58">
        <v>14</v>
      </c>
      <c r="S751" s="58">
        <v>15</v>
      </c>
      <c r="T751" s="58">
        <v>17</v>
      </c>
      <c r="U751" s="58">
        <v>19</v>
      </c>
      <c r="V751" s="58">
        <v>12</v>
      </c>
      <c r="W751" s="58">
        <v>23</v>
      </c>
      <c r="X751" s="58">
        <v>18</v>
      </c>
      <c r="Y751" s="58">
        <v>13</v>
      </c>
      <c r="Z751" s="58">
        <v>0</v>
      </c>
      <c r="AA751" s="58">
        <v>0</v>
      </c>
      <c r="AB751" s="58">
        <v>0</v>
      </c>
      <c r="AC751" s="58">
        <v>0</v>
      </c>
      <c r="AD751" s="58">
        <v>0</v>
      </c>
      <c r="AE751" s="58">
        <v>0</v>
      </c>
      <c r="AF751" s="58">
        <v>0</v>
      </c>
      <c r="AG751" s="58">
        <v>0</v>
      </c>
      <c r="AH751" s="58">
        <v>0</v>
      </c>
      <c r="AI751" s="58">
        <v>0</v>
      </c>
      <c r="AJ751" s="58">
        <v>0</v>
      </c>
      <c r="AK751" s="58" t="s">
        <v>290</v>
      </c>
      <c r="AL751" s="58">
        <v>16</v>
      </c>
      <c r="AM751" s="58" t="s">
        <v>290</v>
      </c>
      <c r="AN751" s="58" t="s">
        <v>290</v>
      </c>
      <c r="AO751" s="58">
        <v>111</v>
      </c>
      <c r="AP751" s="58">
        <v>16</v>
      </c>
      <c r="AQ751" s="58">
        <v>80</v>
      </c>
      <c r="AR751" s="58">
        <v>68</v>
      </c>
      <c r="AS751" s="58">
        <v>0</v>
      </c>
      <c r="AT751" s="58">
        <v>0</v>
      </c>
      <c r="AU751" s="58">
        <v>25</v>
      </c>
      <c r="AV751" s="58">
        <v>148</v>
      </c>
      <c r="AW751" s="57"/>
    </row>
    <row r="752" spans="1:49">
      <c r="A752" s="57" t="s">
        <v>4094</v>
      </c>
      <c r="B752" s="57" t="s">
        <v>4095</v>
      </c>
      <c r="C752" s="57" t="s">
        <v>418</v>
      </c>
      <c r="D752" s="57" t="s">
        <v>1574</v>
      </c>
      <c r="E752" s="57" t="s">
        <v>4096</v>
      </c>
      <c r="F752" s="57" t="s">
        <v>4097</v>
      </c>
      <c r="G752" s="57" t="s">
        <v>4055</v>
      </c>
      <c r="H752" s="57" t="s">
        <v>288</v>
      </c>
      <c r="I752" s="57" t="s">
        <v>4056</v>
      </c>
      <c r="J752" s="136">
        <v>3092744343</v>
      </c>
      <c r="K752" s="57" t="s">
        <v>197</v>
      </c>
      <c r="L752">
        <v>0.5</v>
      </c>
      <c r="M752">
        <v>6.5</v>
      </c>
      <c r="N752">
        <v>1</v>
      </c>
      <c r="O752" s="65">
        <v>8</v>
      </c>
      <c r="P752" s="58" t="s">
        <v>290</v>
      </c>
      <c r="Q752" s="58" t="s">
        <v>290</v>
      </c>
      <c r="R752" s="58" t="s">
        <v>290</v>
      </c>
      <c r="S752" s="58" t="s">
        <v>290</v>
      </c>
      <c r="T752" s="58" t="s">
        <v>290</v>
      </c>
      <c r="U752" s="58" t="s">
        <v>290</v>
      </c>
      <c r="V752" s="58" t="s">
        <v>290</v>
      </c>
      <c r="W752" s="58" t="s">
        <v>290</v>
      </c>
      <c r="X752" s="58" t="s">
        <v>290</v>
      </c>
      <c r="Y752" s="58" t="s">
        <v>290</v>
      </c>
      <c r="Z752" s="58" t="s">
        <v>290</v>
      </c>
      <c r="AA752" s="58" t="s">
        <v>290</v>
      </c>
      <c r="AB752" s="58" t="s">
        <v>290</v>
      </c>
      <c r="AC752" s="58" t="s">
        <v>290</v>
      </c>
      <c r="AD752" s="58">
        <v>0</v>
      </c>
      <c r="AE752" s="58">
        <v>0</v>
      </c>
      <c r="AF752" s="58">
        <v>0</v>
      </c>
      <c r="AG752" s="58">
        <v>0</v>
      </c>
      <c r="AH752" s="58">
        <v>0</v>
      </c>
      <c r="AI752" s="58">
        <v>0</v>
      </c>
      <c r="AJ752" s="58">
        <v>0</v>
      </c>
      <c r="AK752" s="58">
        <v>0</v>
      </c>
      <c r="AL752" s="58" t="s">
        <v>290</v>
      </c>
      <c r="AM752" s="58">
        <v>0</v>
      </c>
      <c r="AN752" s="58">
        <v>0</v>
      </c>
      <c r="AO752" s="58">
        <v>36</v>
      </c>
      <c r="AP752" s="58" t="s">
        <v>290</v>
      </c>
      <c r="AQ752" s="58">
        <v>24</v>
      </c>
      <c r="AR752" s="58">
        <v>20</v>
      </c>
      <c r="AS752" s="58" t="s">
        <v>290</v>
      </c>
      <c r="AT752" s="58">
        <v>0</v>
      </c>
      <c r="AU752" s="58">
        <v>0</v>
      </c>
      <c r="AV752" s="58">
        <v>44</v>
      </c>
      <c r="AW752" s="57"/>
    </row>
    <row r="753" spans="1:49">
      <c r="A753" s="57" t="s">
        <v>4098</v>
      </c>
      <c r="B753" s="57" t="s">
        <v>4099</v>
      </c>
      <c r="C753" s="57"/>
      <c r="D753" s="57" t="s">
        <v>3842</v>
      </c>
      <c r="E753" s="57" t="s">
        <v>4100</v>
      </c>
      <c r="F753" s="57" t="s">
        <v>4101</v>
      </c>
      <c r="G753" s="57" t="s">
        <v>197</v>
      </c>
      <c r="H753" s="57" t="s">
        <v>288</v>
      </c>
      <c r="I753" s="57" t="s">
        <v>4050</v>
      </c>
      <c r="J753" s="136">
        <v>3096927570</v>
      </c>
      <c r="K753" s="57" t="s">
        <v>197</v>
      </c>
      <c r="L753">
        <v>5</v>
      </c>
      <c r="M753">
        <v>16</v>
      </c>
      <c r="N753">
        <v>0</v>
      </c>
      <c r="O753" s="65">
        <v>21</v>
      </c>
      <c r="P753" s="58">
        <v>21</v>
      </c>
      <c r="Q753" s="58">
        <v>12</v>
      </c>
      <c r="R753" s="58">
        <v>13</v>
      </c>
      <c r="S753" s="58">
        <v>10</v>
      </c>
      <c r="T753" s="58">
        <v>11</v>
      </c>
      <c r="U753" s="58">
        <v>18</v>
      </c>
      <c r="V753" s="58">
        <v>12</v>
      </c>
      <c r="W753" s="58" t="s">
        <v>290</v>
      </c>
      <c r="X753" s="58">
        <v>11</v>
      </c>
      <c r="Y753" s="58">
        <v>11</v>
      </c>
      <c r="Z753" s="58">
        <v>0</v>
      </c>
      <c r="AA753" s="58">
        <v>0</v>
      </c>
      <c r="AB753" s="58">
        <v>0</v>
      </c>
      <c r="AC753" s="58">
        <v>0</v>
      </c>
      <c r="AD753" s="58">
        <v>0</v>
      </c>
      <c r="AE753" s="58">
        <v>0</v>
      </c>
      <c r="AF753" s="58">
        <v>0</v>
      </c>
      <c r="AG753" s="58">
        <v>0</v>
      </c>
      <c r="AH753" s="58">
        <v>0</v>
      </c>
      <c r="AI753" s="58">
        <v>0</v>
      </c>
      <c r="AJ753" s="58">
        <v>0</v>
      </c>
      <c r="AK753" s="58">
        <v>30</v>
      </c>
      <c r="AL753" s="58" t="s">
        <v>290</v>
      </c>
      <c r="AM753" s="58" t="s">
        <v>290</v>
      </c>
      <c r="AN753" s="58">
        <v>0</v>
      </c>
      <c r="AO753" s="58">
        <v>79</v>
      </c>
      <c r="AP753" s="58" t="s">
        <v>290</v>
      </c>
      <c r="AQ753" s="58">
        <v>67</v>
      </c>
      <c r="AR753" s="58">
        <v>60</v>
      </c>
      <c r="AS753" s="58">
        <v>0</v>
      </c>
      <c r="AT753" s="58">
        <v>0</v>
      </c>
      <c r="AU753" s="58">
        <v>10</v>
      </c>
      <c r="AV753" s="58">
        <v>127</v>
      </c>
      <c r="AW753" s="57"/>
    </row>
    <row r="754" spans="1:49">
      <c r="A754" s="57" t="s">
        <v>4102</v>
      </c>
      <c r="B754" s="57" t="s">
        <v>4103</v>
      </c>
      <c r="C754" s="57" t="s">
        <v>314</v>
      </c>
      <c r="D754" s="57" t="s">
        <v>4104</v>
      </c>
      <c r="E754" s="57" t="s">
        <v>4105</v>
      </c>
      <c r="F754" s="57" t="s">
        <v>4106</v>
      </c>
      <c r="G754" s="57" t="s">
        <v>4080</v>
      </c>
      <c r="H754" s="57" t="s">
        <v>288</v>
      </c>
      <c r="I754" s="57" t="s">
        <v>4081</v>
      </c>
      <c r="J754" s="136">
        <v>3096810500</v>
      </c>
      <c r="K754" s="57" t="s">
        <v>197</v>
      </c>
      <c r="L754">
        <v>1</v>
      </c>
      <c r="M754">
        <v>13.5</v>
      </c>
      <c r="N754">
        <v>1</v>
      </c>
      <c r="O754" s="65">
        <v>15.5</v>
      </c>
      <c r="P754" s="58">
        <v>0</v>
      </c>
      <c r="Q754" s="58">
        <v>0</v>
      </c>
      <c r="R754" s="58">
        <v>0</v>
      </c>
      <c r="S754" s="58">
        <v>0</v>
      </c>
      <c r="T754" s="58">
        <v>0</v>
      </c>
      <c r="U754" s="58">
        <v>0</v>
      </c>
      <c r="V754" s="58">
        <v>41</v>
      </c>
      <c r="W754" s="58">
        <v>31</v>
      </c>
      <c r="X754" s="58">
        <v>49</v>
      </c>
      <c r="Y754" s="58">
        <v>59</v>
      </c>
      <c r="Z754" s="58">
        <v>0</v>
      </c>
      <c r="AA754" s="58">
        <v>0</v>
      </c>
      <c r="AB754" s="58">
        <v>0</v>
      </c>
      <c r="AC754" s="58">
        <v>0</v>
      </c>
      <c r="AD754" s="58">
        <v>0</v>
      </c>
      <c r="AE754" s="58">
        <v>0</v>
      </c>
      <c r="AF754" s="58">
        <v>0</v>
      </c>
      <c r="AG754" s="58">
        <v>0</v>
      </c>
      <c r="AH754" s="58">
        <v>0</v>
      </c>
      <c r="AI754" s="58">
        <v>0</v>
      </c>
      <c r="AJ754" s="58">
        <v>0</v>
      </c>
      <c r="AK754" s="58" t="s">
        <v>290</v>
      </c>
      <c r="AL754" s="58">
        <v>19</v>
      </c>
      <c r="AM754" s="58" t="s">
        <v>290</v>
      </c>
      <c r="AN754" s="58">
        <v>0</v>
      </c>
      <c r="AO754" s="58">
        <v>145</v>
      </c>
      <c r="AP754" s="58" t="s">
        <v>290</v>
      </c>
      <c r="AQ754" s="58">
        <v>81</v>
      </c>
      <c r="AR754" s="58">
        <v>99</v>
      </c>
      <c r="AS754" s="58">
        <v>0</v>
      </c>
      <c r="AT754" s="58">
        <v>0</v>
      </c>
      <c r="AU754" s="58">
        <v>35</v>
      </c>
      <c r="AV754" s="58">
        <v>180</v>
      </c>
      <c r="AW754" s="57"/>
    </row>
    <row r="755" spans="1:49">
      <c r="A755" s="57" t="s">
        <v>4107</v>
      </c>
      <c r="B755" s="57" t="s">
        <v>4108</v>
      </c>
      <c r="C755" s="57" t="s">
        <v>314</v>
      </c>
      <c r="D755" s="57" t="s">
        <v>4109</v>
      </c>
      <c r="E755" s="57" t="s">
        <v>4110</v>
      </c>
      <c r="F755" s="57" t="s">
        <v>4111</v>
      </c>
      <c r="G755" s="57" t="s">
        <v>197</v>
      </c>
      <c r="H755" s="57" t="s">
        <v>288</v>
      </c>
      <c r="I755" s="57" t="s">
        <v>4037</v>
      </c>
      <c r="J755" s="136">
        <v>3096919089</v>
      </c>
      <c r="K755" s="57" t="s">
        <v>197</v>
      </c>
      <c r="L755">
        <v>2.6</v>
      </c>
      <c r="M755">
        <v>18</v>
      </c>
      <c r="N755">
        <v>5.7</v>
      </c>
      <c r="O755" s="65">
        <v>26.3</v>
      </c>
      <c r="P755" s="58">
        <v>38</v>
      </c>
      <c r="Q755" s="58">
        <v>16</v>
      </c>
      <c r="R755" s="58">
        <v>15</v>
      </c>
      <c r="S755" s="58">
        <v>15</v>
      </c>
      <c r="T755" s="58">
        <v>14</v>
      </c>
      <c r="U755" s="58">
        <v>13</v>
      </c>
      <c r="V755" s="58">
        <v>12</v>
      </c>
      <c r="W755" s="58">
        <v>13</v>
      </c>
      <c r="X755" s="58">
        <v>15</v>
      </c>
      <c r="Y755" s="58">
        <v>14</v>
      </c>
      <c r="Z755" s="58">
        <v>10</v>
      </c>
      <c r="AA755" s="58" t="s">
        <v>290</v>
      </c>
      <c r="AB755" s="58" t="s">
        <v>290</v>
      </c>
      <c r="AC755" s="58" t="s">
        <v>290</v>
      </c>
      <c r="AD755" s="58">
        <v>0</v>
      </c>
      <c r="AE755" s="58">
        <v>0</v>
      </c>
      <c r="AF755" s="58">
        <v>0</v>
      </c>
      <c r="AG755" s="58">
        <v>0</v>
      </c>
      <c r="AH755" s="58">
        <v>0</v>
      </c>
      <c r="AI755" s="58">
        <v>0</v>
      </c>
      <c r="AJ755" s="58">
        <v>0</v>
      </c>
      <c r="AK755" s="58">
        <v>92</v>
      </c>
      <c r="AL755" s="58">
        <v>27</v>
      </c>
      <c r="AM755" s="58">
        <v>0</v>
      </c>
      <c r="AN755" s="58">
        <v>0</v>
      </c>
      <c r="AO755" s="58">
        <v>71</v>
      </c>
      <c r="AP755" s="58" t="s">
        <v>290</v>
      </c>
      <c r="AQ755" s="58">
        <v>93</v>
      </c>
      <c r="AR755" s="58">
        <v>102</v>
      </c>
      <c r="AS755" s="58" t="s">
        <v>290</v>
      </c>
      <c r="AT755" s="58" t="s">
        <v>290</v>
      </c>
      <c r="AU755" s="58">
        <v>0</v>
      </c>
      <c r="AV755" s="58">
        <v>195</v>
      </c>
      <c r="AW755" s="57"/>
    </row>
    <row r="756" spans="1:49">
      <c r="A756" s="57" t="s">
        <v>4112</v>
      </c>
      <c r="B756" s="57" t="s">
        <v>4113</v>
      </c>
      <c r="C756" s="57" t="s">
        <v>1570</v>
      </c>
      <c r="D756" s="57" t="s">
        <v>4114</v>
      </c>
      <c r="E756" s="57" t="s">
        <v>4115</v>
      </c>
      <c r="F756" s="57" t="s">
        <v>4116</v>
      </c>
      <c r="G756" s="57" t="s">
        <v>197</v>
      </c>
      <c r="H756" s="57" t="s">
        <v>288</v>
      </c>
      <c r="I756" s="57" t="s">
        <v>4037</v>
      </c>
      <c r="J756" s="136">
        <v>3092432493</v>
      </c>
      <c r="K756" s="57" t="s">
        <v>197</v>
      </c>
      <c r="L756">
        <v>2</v>
      </c>
      <c r="M756">
        <v>26</v>
      </c>
      <c r="N756">
        <v>6.5</v>
      </c>
      <c r="O756" s="65">
        <v>34.5</v>
      </c>
      <c r="P756" s="58">
        <v>46</v>
      </c>
      <c r="Q756" s="58">
        <v>26</v>
      </c>
      <c r="R756" s="58">
        <v>28</v>
      </c>
      <c r="S756" s="58">
        <v>25</v>
      </c>
      <c r="T756" s="58">
        <v>33</v>
      </c>
      <c r="U756" s="58">
        <v>25</v>
      </c>
      <c r="V756" s="58">
        <v>23</v>
      </c>
      <c r="W756" s="58">
        <v>26</v>
      </c>
      <c r="X756" s="58">
        <v>27</v>
      </c>
      <c r="Y756" s="58">
        <v>21</v>
      </c>
      <c r="Z756" s="58">
        <v>0</v>
      </c>
      <c r="AA756" s="58">
        <v>0</v>
      </c>
      <c r="AB756" s="58">
        <v>0</v>
      </c>
      <c r="AC756" s="58">
        <v>0</v>
      </c>
      <c r="AD756" s="58">
        <v>0</v>
      </c>
      <c r="AE756" s="58">
        <v>0</v>
      </c>
      <c r="AF756" s="58">
        <v>0</v>
      </c>
      <c r="AG756" s="58">
        <v>0</v>
      </c>
      <c r="AH756" s="58">
        <v>0</v>
      </c>
      <c r="AI756" s="58">
        <v>0</v>
      </c>
      <c r="AJ756" s="58" t="s">
        <v>290</v>
      </c>
      <c r="AK756" s="58">
        <v>14</v>
      </c>
      <c r="AL756" s="58" t="s">
        <v>290</v>
      </c>
      <c r="AM756" s="58" t="s">
        <v>290</v>
      </c>
      <c r="AN756" s="58">
        <v>0</v>
      </c>
      <c r="AO756" s="58">
        <v>253</v>
      </c>
      <c r="AP756" s="58" t="s">
        <v>290</v>
      </c>
      <c r="AQ756" s="58">
        <v>133</v>
      </c>
      <c r="AR756" s="58">
        <v>147</v>
      </c>
      <c r="AS756" s="58">
        <v>0</v>
      </c>
      <c r="AT756" s="58">
        <v>0</v>
      </c>
      <c r="AU756" s="58">
        <v>11</v>
      </c>
      <c r="AV756" s="58">
        <v>280</v>
      </c>
      <c r="AW756" s="57"/>
    </row>
    <row r="757" spans="1:49">
      <c r="A757" s="57" t="s">
        <v>4117</v>
      </c>
      <c r="B757" s="57" t="s">
        <v>4118</v>
      </c>
      <c r="C757" s="57" t="s">
        <v>353</v>
      </c>
      <c r="D757" s="57" t="s">
        <v>4119</v>
      </c>
      <c r="E757" s="57" t="s">
        <v>788</v>
      </c>
      <c r="F757" s="57" t="s">
        <v>4120</v>
      </c>
      <c r="G757" s="57" t="s">
        <v>198</v>
      </c>
      <c r="H757" s="57" t="s">
        <v>288</v>
      </c>
      <c r="I757" s="57" t="s">
        <v>4121</v>
      </c>
      <c r="J757" s="136">
        <v>3097867793</v>
      </c>
      <c r="K757" s="57" t="s">
        <v>198</v>
      </c>
      <c r="L757">
        <v>4</v>
      </c>
      <c r="M757">
        <v>25</v>
      </c>
      <c r="N757">
        <v>12</v>
      </c>
      <c r="O757" s="65">
        <v>41</v>
      </c>
      <c r="P757" s="58">
        <v>0</v>
      </c>
      <c r="Q757" s="58">
        <v>0</v>
      </c>
      <c r="R757" s="58">
        <v>0</v>
      </c>
      <c r="S757" s="58">
        <v>0</v>
      </c>
      <c r="T757" s="58">
        <v>0</v>
      </c>
      <c r="U757" s="58">
        <v>0</v>
      </c>
      <c r="V757" s="58">
        <v>0</v>
      </c>
      <c r="W757" s="58">
        <v>0</v>
      </c>
      <c r="X757" s="58">
        <v>0</v>
      </c>
      <c r="Y757" s="58">
        <v>0</v>
      </c>
      <c r="Z757" s="58">
        <v>67</v>
      </c>
      <c r="AA757" s="58">
        <v>61</v>
      </c>
      <c r="AB757" s="58">
        <v>67</v>
      </c>
      <c r="AC757" s="58">
        <v>77</v>
      </c>
      <c r="AD757" s="58">
        <v>0</v>
      </c>
      <c r="AE757" s="58">
        <v>0</v>
      </c>
      <c r="AF757" s="58">
        <v>0</v>
      </c>
      <c r="AG757" s="58">
        <v>0</v>
      </c>
      <c r="AH757" s="58">
        <v>0</v>
      </c>
      <c r="AI757" s="58">
        <v>0</v>
      </c>
      <c r="AJ757" s="58" t="s">
        <v>290</v>
      </c>
      <c r="AK757" s="58" t="s">
        <v>290</v>
      </c>
      <c r="AL757" s="58" t="s">
        <v>290</v>
      </c>
      <c r="AM757" s="58">
        <v>57</v>
      </c>
      <c r="AN757" s="58">
        <v>0</v>
      </c>
      <c r="AO757" s="58">
        <v>175</v>
      </c>
      <c r="AP757" s="58">
        <v>28</v>
      </c>
      <c r="AQ757" s="58">
        <v>151</v>
      </c>
      <c r="AR757" s="58">
        <v>121</v>
      </c>
      <c r="AS757" s="58">
        <v>47</v>
      </c>
      <c r="AT757" s="58">
        <v>46</v>
      </c>
      <c r="AU757" s="58">
        <v>35</v>
      </c>
      <c r="AV757" s="58">
        <v>272</v>
      </c>
      <c r="AW757" s="57"/>
    </row>
    <row r="758" spans="1:49">
      <c r="A758" s="57" t="s">
        <v>4122</v>
      </c>
      <c r="B758" s="57" t="s">
        <v>4123</v>
      </c>
      <c r="C758" s="57"/>
      <c r="D758" s="57" t="s">
        <v>4119</v>
      </c>
      <c r="E758" s="57" t="s">
        <v>788</v>
      </c>
      <c r="F758" s="57" t="s">
        <v>4124</v>
      </c>
      <c r="G758" s="57" t="s">
        <v>4125</v>
      </c>
      <c r="H758" s="57" t="s">
        <v>288</v>
      </c>
      <c r="I758" s="57" t="s">
        <v>4126</v>
      </c>
      <c r="J758" s="136">
        <v>3097575500</v>
      </c>
      <c r="K758" s="57" t="s">
        <v>198</v>
      </c>
      <c r="L758">
        <v>5</v>
      </c>
      <c r="M758">
        <v>27</v>
      </c>
      <c r="N758">
        <v>4</v>
      </c>
      <c r="O758" s="65">
        <v>36</v>
      </c>
      <c r="P758" s="58">
        <v>57</v>
      </c>
      <c r="Q758" s="58">
        <v>41</v>
      </c>
      <c r="R758" s="58">
        <v>43</v>
      </c>
      <c r="S758" s="58">
        <v>36</v>
      </c>
      <c r="T758" s="58">
        <v>39</v>
      </c>
      <c r="U758" s="58">
        <v>50</v>
      </c>
      <c r="V758" s="58">
        <v>45</v>
      </c>
      <c r="W758" s="58">
        <v>36</v>
      </c>
      <c r="X758" s="58">
        <v>48</v>
      </c>
      <c r="Y758" s="58">
        <v>43</v>
      </c>
      <c r="Z758" s="58">
        <v>0</v>
      </c>
      <c r="AA758" s="58">
        <v>0</v>
      </c>
      <c r="AB758" s="58">
        <v>0</v>
      </c>
      <c r="AC758" s="58">
        <v>0</v>
      </c>
      <c r="AD758" s="58">
        <v>0</v>
      </c>
      <c r="AE758" s="58">
        <v>0</v>
      </c>
      <c r="AF758" s="58">
        <v>0</v>
      </c>
      <c r="AG758" s="58">
        <v>0</v>
      </c>
      <c r="AH758" s="58">
        <v>11</v>
      </c>
      <c r="AI758" s="58">
        <v>0</v>
      </c>
      <c r="AJ758" s="58">
        <v>0</v>
      </c>
      <c r="AK758" s="58" t="s">
        <v>290</v>
      </c>
      <c r="AL758" s="58">
        <v>12</v>
      </c>
      <c r="AM758" s="58">
        <v>120</v>
      </c>
      <c r="AN758" s="58">
        <v>0</v>
      </c>
      <c r="AO758" s="58">
        <v>275</v>
      </c>
      <c r="AP758" s="58">
        <v>39</v>
      </c>
      <c r="AQ758" s="58">
        <v>212</v>
      </c>
      <c r="AR758" s="58">
        <v>237</v>
      </c>
      <c r="AS758" s="58">
        <v>0</v>
      </c>
      <c r="AT758" s="58">
        <v>0</v>
      </c>
      <c r="AU758" s="58">
        <v>87</v>
      </c>
      <c r="AV758" s="58">
        <v>449</v>
      </c>
      <c r="AW758" s="57"/>
    </row>
    <row r="759" spans="1:49">
      <c r="A759" s="57" t="s">
        <v>4127</v>
      </c>
      <c r="B759" s="57" t="s">
        <v>3413</v>
      </c>
      <c r="C759" s="57"/>
      <c r="D759" s="57" t="s">
        <v>4128</v>
      </c>
      <c r="E759" s="57" t="s">
        <v>4129</v>
      </c>
      <c r="F759" s="57" t="s">
        <v>4130</v>
      </c>
      <c r="G759" s="57" t="s">
        <v>4125</v>
      </c>
      <c r="H759" s="57" t="s">
        <v>288</v>
      </c>
      <c r="I759" s="57" t="s">
        <v>4126</v>
      </c>
      <c r="J759" s="136">
        <v>3097624494</v>
      </c>
      <c r="K759" s="57" t="s">
        <v>198</v>
      </c>
      <c r="L759">
        <v>0.3</v>
      </c>
      <c r="M759">
        <v>2.7</v>
      </c>
      <c r="N759">
        <v>0</v>
      </c>
      <c r="O759" s="65">
        <v>3</v>
      </c>
      <c r="P759" s="58" t="s">
        <v>290</v>
      </c>
      <c r="Q759" s="58" t="s">
        <v>290</v>
      </c>
      <c r="R759" s="58" t="s">
        <v>290</v>
      </c>
      <c r="S759" s="58">
        <v>0</v>
      </c>
      <c r="T759" s="58" t="s">
        <v>290</v>
      </c>
      <c r="U759" s="58" t="s">
        <v>290</v>
      </c>
      <c r="V759" s="58" t="s">
        <v>290</v>
      </c>
      <c r="W759" s="58" t="s">
        <v>290</v>
      </c>
      <c r="X759" s="58" t="s">
        <v>290</v>
      </c>
      <c r="Y759" s="58" t="s">
        <v>290</v>
      </c>
      <c r="Z759" s="58">
        <v>0</v>
      </c>
      <c r="AA759" s="58">
        <v>0</v>
      </c>
      <c r="AB759" s="58">
        <v>0</v>
      </c>
      <c r="AC759" s="58">
        <v>0</v>
      </c>
      <c r="AD759" s="58">
        <v>0</v>
      </c>
      <c r="AE759" s="58">
        <v>0</v>
      </c>
      <c r="AF759" s="58">
        <v>0</v>
      </c>
      <c r="AG759" s="58">
        <v>0</v>
      </c>
      <c r="AH759" s="58">
        <v>0</v>
      </c>
      <c r="AI759" s="58">
        <v>0</v>
      </c>
      <c r="AJ759" s="58">
        <v>0</v>
      </c>
      <c r="AK759" s="58">
        <v>0</v>
      </c>
      <c r="AL759" s="58">
        <v>0</v>
      </c>
      <c r="AM759" s="58" t="s">
        <v>290</v>
      </c>
      <c r="AN759" s="58">
        <v>0</v>
      </c>
      <c r="AO759" s="58">
        <v>22</v>
      </c>
      <c r="AP759" s="58">
        <v>0</v>
      </c>
      <c r="AQ759" s="58">
        <v>11</v>
      </c>
      <c r="AR759" s="58">
        <v>13</v>
      </c>
      <c r="AS759" s="58">
        <v>0</v>
      </c>
      <c r="AT759" s="58">
        <v>0</v>
      </c>
      <c r="AU759" s="58" t="s">
        <v>290</v>
      </c>
      <c r="AV759" s="58">
        <v>24</v>
      </c>
      <c r="AW759" s="57"/>
    </row>
    <row r="760" spans="1:49">
      <c r="A760" s="57" t="s">
        <v>4131</v>
      </c>
      <c r="B760" s="57" t="s">
        <v>4132</v>
      </c>
      <c r="C760" s="57" t="s">
        <v>314</v>
      </c>
      <c r="D760" s="57" t="s">
        <v>1024</v>
      </c>
      <c r="E760" s="57" t="s">
        <v>4133</v>
      </c>
      <c r="F760" s="57" t="s">
        <v>4134</v>
      </c>
      <c r="G760" s="57" t="s">
        <v>4125</v>
      </c>
      <c r="H760" s="57" t="s">
        <v>288</v>
      </c>
      <c r="I760" s="57" t="s">
        <v>4126</v>
      </c>
      <c r="J760" s="136">
        <v>3097623800</v>
      </c>
      <c r="K760" s="57" t="s">
        <v>198</v>
      </c>
      <c r="L760">
        <v>4</v>
      </c>
      <c r="M760">
        <v>11</v>
      </c>
      <c r="N760">
        <v>7</v>
      </c>
      <c r="O760" s="65">
        <v>22</v>
      </c>
      <c r="P760" s="58">
        <v>0</v>
      </c>
      <c r="Q760" s="58">
        <v>0</v>
      </c>
      <c r="R760" s="58">
        <v>0</v>
      </c>
      <c r="S760" s="58">
        <v>0</v>
      </c>
      <c r="T760" s="58">
        <v>0</v>
      </c>
      <c r="U760" s="58">
        <v>0</v>
      </c>
      <c r="V760" s="58">
        <v>0</v>
      </c>
      <c r="W760" s="58">
        <v>14</v>
      </c>
      <c r="X760" s="58">
        <v>17</v>
      </c>
      <c r="Y760" s="58">
        <v>26</v>
      </c>
      <c r="Z760" s="58">
        <v>18</v>
      </c>
      <c r="AA760" s="58">
        <v>23</v>
      </c>
      <c r="AB760" s="58">
        <v>18</v>
      </c>
      <c r="AC760" s="58" t="s">
        <v>290</v>
      </c>
      <c r="AD760" s="58">
        <v>0</v>
      </c>
      <c r="AE760" s="58">
        <v>0</v>
      </c>
      <c r="AF760" s="58">
        <v>0</v>
      </c>
      <c r="AG760" s="58">
        <v>0</v>
      </c>
      <c r="AH760" s="58">
        <v>0</v>
      </c>
      <c r="AI760" s="58">
        <v>0</v>
      </c>
      <c r="AJ760" s="58">
        <v>0</v>
      </c>
      <c r="AK760" s="58" t="s">
        <v>290</v>
      </c>
      <c r="AL760" s="58" t="s">
        <v>290</v>
      </c>
      <c r="AM760" s="58" t="s">
        <v>290</v>
      </c>
      <c r="AN760" s="58">
        <v>0</v>
      </c>
      <c r="AO760" s="58">
        <v>115</v>
      </c>
      <c r="AP760" s="58">
        <v>0</v>
      </c>
      <c r="AQ760" s="58">
        <v>67</v>
      </c>
      <c r="AR760" s="58">
        <v>58</v>
      </c>
      <c r="AS760" s="58" t="s">
        <v>290</v>
      </c>
      <c r="AT760" s="58" t="s">
        <v>290</v>
      </c>
      <c r="AU760" s="58">
        <v>25</v>
      </c>
      <c r="AV760" s="58">
        <v>125</v>
      </c>
      <c r="AW760" s="57"/>
    </row>
    <row r="761" spans="1:49">
      <c r="A761" s="57" t="s">
        <v>4135</v>
      </c>
      <c r="B761" s="57" t="s">
        <v>4136</v>
      </c>
      <c r="C761" s="57"/>
      <c r="D761" s="57" t="s">
        <v>4137</v>
      </c>
      <c r="E761" s="57" t="s">
        <v>4138</v>
      </c>
      <c r="F761" s="57" t="s">
        <v>4139</v>
      </c>
      <c r="G761" s="57" t="s">
        <v>4140</v>
      </c>
      <c r="H761" s="57" t="s">
        <v>288</v>
      </c>
      <c r="I761" s="57" t="s">
        <v>4141</v>
      </c>
      <c r="J761" s="136">
        <v>3097559771</v>
      </c>
      <c r="K761" s="57" t="s">
        <v>198</v>
      </c>
      <c r="L761">
        <v>1</v>
      </c>
      <c r="M761">
        <v>11.5</v>
      </c>
      <c r="N761">
        <v>0</v>
      </c>
      <c r="O761" s="65">
        <v>12.5</v>
      </c>
      <c r="P761" s="58">
        <v>18</v>
      </c>
      <c r="Q761" s="58">
        <v>12</v>
      </c>
      <c r="R761" s="58">
        <v>17</v>
      </c>
      <c r="S761" s="58" t="s">
        <v>290</v>
      </c>
      <c r="T761" s="58">
        <v>11</v>
      </c>
      <c r="U761" s="58">
        <v>15</v>
      </c>
      <c r="V761" s="58">
        <v>10</v>
      </c>
      <c r="W761" s="58" t="s">
        <v>290</v>
      </c>
      <c r="X761" s="58" t="s">
        <v>290</v>
      </c>
      <c r="Y761" s="58" t="s">
        <v>290</v>
      </c>
      <c r="Z761" s="58">
        <v>0</v>
      </c>
      <c r="AA761" s="58">
        <v>0</v>
      </c>
      <c r="AB761" s="58">
        <v>0</v>
      </c>
      <c r="AC761" s="58">
        <v>0</v>
      </c>
      <c r="AD761" s="58">
        <v>0</v>
      </c>
      <c r="AE761" s="58">
        <v>0</v>
      </c>
      <c r="AF761" s="58">
        <v>0</v>
      </c>
      <c r="AG761" s="58">
        <v>0</v>
      </c>
      <c r="AH761" s="58">
        <v>0</v>
      </c>
      <c r="AI761" s="58">
        <v>0</v>
      </c>
      <c r="AJ761" s="58">
        <v>0</v>
      </c>
      <c r="AK761" s="58" t="s">
        <v>290</v>
      </c>
      <c r="AL761" s="58" t="s">
        <v>290</v>
      </c>
      <c r="AM761" s="58">
        <v>49</v>
      </c>
      <c r="AN761" s="58">
        <v>0</v>
      </c>
      <c r="AO761" s="58">
        <v>52</v>
      </c>
      <c r="AP761" s="58" t="s">
        <v>290</v>
      </c>
      <c r="AQ761" s="58">
        <v>55</v>
      </c>
      <c r="AR761" s="58">
        <v>56</v>
      </c>
      <c r="AS761" s="58">
        <v>0</v>
      </c>
      <c r="AT761" s="58">
        <v>0</v>
      </c>
      <c r="AU761" s="58">
        <v>53</v>
      </c>
      <c r="AV761" s="58">
        <v>111</v>
      </c>
      <c r="AW761" s="57"/>
    </row>
    <row r="762" spans="1:49">
      <c r="A762" s="57" t="s">
        <v>4142</v>
      </c>
      <c r="B762" s="57" t="s">
        <v>4143</v>
      </c>
      <c r="C762" s="57"/>
      <c r="D762" s="57" t="s">
        <v>895</v>
      </c>
      <c r="E762" s="57" t="s">
        <v>4144</v>
      </c>
      <c r="F762" s="57" t="s">
        <v>4145</v>
      </c>
      <c r="G762" s="57" t="s">
        <v>198</v>
      </c>
      <c r="H762" s="57" t="s">
        <v>288</v>
      </c>
      <c r="I762" s="57" t="s">
        <v>4121</v>
      </c>
      <c r="J762" s="136">
        <v>3097937366</v>
      </c>
      <c r="K762" s="57" t="s">
        <v>198</v>
      </c>
      <c r="L762">
        <v>1</v>
      </c>
      <c r="M762">
        <v>32</v>
      </c>
      <c r="N762">
        <v>19</v>
      </c>
      <c r="O762" s="65">
        <v>52</v>
      </c>
      <c r="P762" s="58">
        <v>0</v>
      </c>
      <c r="Q762" s="58">
        <v>26</v>
      </c>
      <c r="R762" s="58">
        <v>35</v>
      </c>
      <c r="S762" s="58">
        <v>35</v>
      </c>
      <c r="T762" s="58">
        <v>28</v>
      </c>
      <c r="U762" s="58">
        <v>42</v>
      </c>
      <c r="V762" s="58">
        <v>41</v>
      </c>
      <c r="W762" s="58">
        <v>37</v>
      </c>
      <c r="X762" s="58">
        <v>25</v>
      </c>
      <c r="Y762" s="58">
        <v>31</v>
      </c>
      <c r="Z762" s="58">
        <v>0</v>
      </c>
      <c r="AA762" s="58">
        <v>0</v>
      </c>
      <c r="AB762" s="58">
        <v>0</v>
      </c>
      <c r="AC762" s="58">
        <v>0</v>
      </c>
      <c r="AD762" s="58">
        <v>42</v>
      </c>
      <c r="AE762" s="58">
        <v>0</v>
      </c>
      <c r="AF762" s="58">
        <v>0</v>
      </c>
      <c r="AG762" s="58">
        <v>0</v>
      </c>
      <c r="AH762" s="58">
        <v>0</v>
      </c>
      <c r="AI762" s="58">
        <v>0</v>
      </c>
      <c r="AJ762" s="58" t="s">
        <v>290</v>
      </c>
      <c r="AK762" s="58">
        <v>18</v>
      </c>
      <c r="AL762" s="58" t="s">
        <v>290</v>
      </c>
      <c r="AM762" s="58">
        <v>41</v>
      </c>
      <c r="AN762" s="58">
        <v>0</v>
      </c>
      <c r="AO762" s="58">
        <v>256</v>
      </c>
      <c r="AP762" s="58">
        <v>17</v>
      </c>
      <c r="AQ762" s="58">
        <v>170</v>
      </c>
      <c r="AR762" s="58">
        <v>172</v>
      </c>
      <c r="AS762" s="58">
        <v>0</v>
      </c>
      <c r="AT762" s="58">
        <v>0</v>
      </c>
      <c r="AU762" s="58">
        <v>35</v>
      </c>
      <c r="AV762" s="58">
        <v>342</v>
      </c>
      <c r="AW762" s="57"/>
    </row>
    <row r="763" spans="1:49">
      <c r="A763" s="57" t="s">
        <v>4146</v>
      </c>
      <c r="B763" s="57" t="s">
        <v>4147</v>
      </c>
      <c r="C763" s="57" t="s">
        <v>4148</v>
      </c>
      <c r="D763" s="57" t="s">
        <v>1708</v>
      </c>
      <c r="E763" s="57" t="s">
        <v>501</v>
      </c>
      <c r="F763" s="57" t="s">
        <v>4149</v>
      </c>
      <c r="G763" s="57" t="s">
        <v>4140</v>
      </c>
      <c r="H763" s="57" t="s">
        <v>288</v>
      </c>
      <c r="I763" s="57" t="s">
        <v>4141</v>
      </c>
      <c r="J763" s="136">
        <v>3097961485</v>
      </c>
      <c r="K763" s="57" t="s">
        <v>198</v>
      </c>
      <c r="L763">
        <v>4</v>
      </c>
      <c r="M763">
        <v>19</v>
      </c>
      <c r="N763">
        <v>0</v>
      </c>
      <c r="O763" s="65">
        <v>23</v>
      </c>
      <c r="P763" s="58">
        <v>55</v>
      </c>
      <c r="Q763" s="58">
        <v>32</v>
      </c>
      <c r="R763" s="58">
        <v>27</v>
      </c>
      <c r="S763" s="58">
        <v>32</v>
      </c>
      <c r="T763" s="58">
        <v>31</v>
      </c>
      <c r="U763" s="58">
        <v>26</v>
      </c>
      <c r="V763" s="58">
        <v>22</v>
      </c>
      <c r="W763" s="58">
        <v>29</v>
      </c>
      <c r="X763" s="58">
        <v>21</v>
      </c>
      <c r="Y763" s="58">
        <v>17</v>
      </c>
      <c r="Z763" s="58">
        <v>12</v>
      </c>
      <c r="AA763" s="58" t="s">
        <v>290</v>
      </c>
      <c r="AB763" s="58" t="s">
        <v>290</v>
      </c>
      <c r="AC763" s="58" t="s">
        <v>290</v>
      </c>
      <c r="AD763" s="58">
        <v>0</v>
      </c>
      <c r="AE763" s="58">
        <v>0</v>
      </c>
      <c r="AF763" s="58">
        <v>0</v>
      </c>
      <c r="AG763" s="58">
        <v>0</v>
      </c>
      <c r="AH763" s="58">
        <v>0</v>
      </c>
      <c r="AI763" s="58">
        <v>0</v>
      </c>
      <c r="AJ763" s="58">
        <v>0</v>
      </c>
      <c r="AK763" s="58">
        <v>93</v>
      </c>
      <c r="AL763" s="58">
        <v>53</v>
      </c>
      <c r="AM763" s="58">
        <v>20</v>
      </c>
      <c r="AN763" s="58">
        <v>0</v>
      </c>
      <c r="AO763" s="58">
        <v>140</v>
      </c>
      <c r="AP763" s="58">
        <v>14</v>
      </c>
      <c r="AQ763" s="58">
        <v>155</v>
      </c>
      <c r="AR763" s="58">
        <v>165</v>
      </c>
      <c r="AS763" s="58">
        <v>0</v>
      </c>
      <c r="AT763" s="58" t="s">
        <v>290</v>
      </c>
      <c r="AU763" s="58">
        <v>0</v>
      </c>
      <c r="AV763" s="58">
        <v>320</v>
      </c>
      <c r="AW763" s="57"/>
    </row>
    <row r="764" spans="1:49">
      <c r="A764" s="57" t="s">
        <v>4150</v>
      </c>
      <c r="B764" s="57" t="s">
        <v>4151</v>
      </c>
      <c r="C764" s="57"/>
      <c r="D764" s="57" t="s">
        <v>725</v>
      </c>
      <c r="E764" s="57" t="s">
        <v>4152</v>
      </c>
      <c r="F764" s="57" t="s">
        <v>4153</v>
      </c>
      <c r="G764" s="57" t="s">
        <v>4125</v>
      </c>
      <c r="H764" s="57" t="s">
        <v>288</v>
      </c>
      <c r="I764" s="57" t="s">
        <v>4126</v>
      </c>
      <c r="J764" s="136">
        <v>3097623800</v>
      </c>
      <c r="K764" s="57" t="s">
        <v>198</v>
      </c>
      <c r="L764">
        <v>3</v>
      </c>
      <c r="M764">
        <v>13</v>
      </c>
      <c r="N764">
        <v>2</v>
      </c>
      <c r="O764" s="65">
        <v>18</v>
      </c>
      <c r="P764" s="58">
        <v>27</v>
      </c>
      <c r="Q764" s="58">
        <v>34</v>
      </c>
      <c r="R764" s="58">
        <v>21</v>
      </c>
      <c r="S764" s="58">
        <v>24</v>
      </c>
      <c r="T764" s="58">
        <v>25</v>
      </c>
      <c r="U764" s="58">
        <v>18</v>
      </c>
      <c r="V764" s="58">
        <v>22</v>
      </c>
      <c r="W764" s="58">
        <v>0</v>
      </c>
      <c r="X764" s="58">
        <v>0</v>
      </c>
      <c r="Y764" s="58">
        <v>0</v>
      </c>
      <c r="Z764" s="58">
        <v>0</v>
      </c>
      <c r="AA764" s="58">
        <v>0</v>
      </c>
      <c r="AB764" s="58">
        <v>0</v>
      </c>
      <c r="AC764" s="58">
        <v>0</v>
      </c>
      <c r="AD764" s="58">
        <v>0</v>
      </c>
      <c r="AE764" s="58">
        <v>0</v>
      </c>
      <c r="AF764" s="58">
        <v>0</v>
      </c>
      <c r="AG764" s="58">
        <v>0</v>
      </c>
      <c r="AH764" s="58">
        <v>0</v>
      </c>
      <c r="AI764" s="58">
        <v>0</v>
      </c>
      <c r="AJ764" s="58">
        <v>0</v>
      </c>
      <c r="AK764" s="58">
        <v>0</v>
      </c>
      <c r="AL764" s="58" t="s">
        <v>290</v>
      </c>
      <c r="AM764" s="58" t="s">
        <v>290</v>
      </c>
      <c r="AN764" s="58">
        <v>0</v>
      </c>
      <c r="AO764" s="58">
        <v>136</v>
      </c>
      <c r="AP764" s="58">
        <v>27</v>
      </c>
      <c r="AQ764" s="58">
        <v>74</v>
      </c>
      <c r="AR764" s="58">
        <v>97</v>
      </c>
      <c r="AS764" s="58">
        <v>0</v>
      </c>
      <c r="AT764" s="58">
        <v>0</v>
      </c>
      <c r="AU764" s="58">
        <v>25</v>
      </c>
      <c r="AV764" s="58">
        <v>171</v>
      </c>
      <c r="AW764" s="57"/>
    </row>
    <row r="765" spans="1:49">
      <c r="A765" s="57" t="s">
        <v>4154</v>
      </c>
      <c r="B765" s="57" t="s">
        <v>4155</v>
      </c>
      <c r="C765" s="57" t="s">
        <v>283</v>
      </c>
      <c r="D765" s="57" t="s">
        <v>4156</v>
      </c>
      <c r="E765" s="57" t="s">
        <v>4157</v>
      </c>
      <c r="F765" s="57" t="s">
        <v>4158</v>
      </c>
      <c r="G765" s="57" t="s">
        <v>4159</v>
      </c>
      <c r="H765" s="57" t="s">
        <v>288</v>
      </c>
      <c r="I765" s="57" t="s">
        <v>4160</v>
      </c>
      <c r="J765" s="136">
        <v>6187266040</v>
      </c>
      <c r="K765" s="57" t="s">
        <v>199</v>
      </c>
      <c r="L765">
        <v>2</v>
      </c>
      <c r="M765">
        <v>24</v>
      </c>
      <c r="N765">
        <v>4.5</v>
      </c>
      <c r="O765" s="65">
        <v>30.5</v>
      </c>
      <c r="P765" s="58">
        <v>0</v>
      </c>
      <c r="Q765" s="58">
        <v>20</v>
      </c>
      <c r="R765" s="58">
        <v>24</v>
      </c>
      <c r="S765" s="58">
        <v>29</v>
      </c>
      <c r="T765" s="58">
        <v>19</v>
      </c>
      <c r="U765" s="58">
        <v>23</v>
      </c>
      <c r="V765" s="58">
        <v>11</v>
      </c>
      <c r="W765" s="58">
        <v>15</v>
      </c>
      <c r="X765" s="58">
        <v>19</v>
      </c>
      <c r="Y765" s="58">
        <v>25</v>
      </c>
      <c r="Z765" s="58">
        <v>25</v>
      </c>
      <c r="AA765" s="58">
        <v>27</v>
      </c>
      <c r="AB765" s="58">
        <v>13</v>
      </c>
      <c r="AC765" s="58">
        <v>20</v>
      </c>
      <c r="AD765" s="58">
        <v>0</v>
      </c>
      <c r="AE765" s="58">
        <v>0</v>
      </c>
      <c r="AF765" s="58">
        <v>0</v>
      </c>
      <c r="AG765" s="58">
        <v>0</v>
      </c>
      <c r="AH765" s="58">
        <v>0</v>
      </c>
      <c r="AI765" s="58">
        <v>0</v>
      </c>
      <c r="AJ765" s="58" t="s">
        <v>290</v>
      </c>
      <c r="AK765" s="58" t="s">
        <v>290</v>
      </c>
      <c r="AL765" s="58" t="s">
        <v>290</v>
      </c>
      <c r="AM765" s="58">
        <v>12</v>
      </c>
      <c r="AN765" s="58" t="s">
        <v>290</v>
      </c>
      <c r="AO765" s="58">
        <v>229</v>
      </c>
      <c r="AP765" s="58">
        <v>13</v>
      </c>
      <c r="AQ765" s="58">
        <v>137</v>
      </c>
      <c r="AR765" s="58">
        <v>133</v>
      </c>
      <c r="AS765" s="58">
        <v>11</v>
      </c>
      <c r="AT765" s="58">
        <v>10</v>
      </c>
      <c r="AU765" s="58" t="s">
        <v>290</v>
      </c>
      <c r="AV765" s="58">
        <v>270</v>
      </c>
      <c r="AW765" s="57"/>
    </row>
    <row r="766" spans="1:49">
      <c r="A766" s="57" t="s">
        <v>4161</v>
      </c>
      <c r="B766" s="57" t="s">
        <v>4162</v>
      </c>
      <c r="C766" s="57"/>
      <c r="D766" s="57" t="s">
        <v>4163</v>
      </c>
      <c r="E766" s="57" t="s">
        <v>4164</v>
      </c>
      <c r="F766" s="57" t="s">
        <v>4165</v>
      </c>
      <c r="G766" s="57" t="s">
        <v>4166</v>
      </c>
      <c r="H766" s="57" t="s">
        <v>288</v>
      </c>
      <c r="I766" s="57" t="s">
        <v>4167</v>
      </c>
      <c r="J766" s="136">
        <v>6183971111</v>
      </c>
      <c r="K766" s="57" t="s">
        <v>199</v>
      </c>
      <c r="L766">
        <v>1</v>
      </c>
      <c r="M766">
        <v>15</v>
      </c>
      <c r="N766">
        <v>3</v>
      </c>
      <c r="O766" s="65">
        <v>19</v>
      </c>
      <c r="P766" s="58">
        <v>23</v>
      </c>
      <c r="Q766" s="58">
        <v>14</v>
      </c>
      <c r="R766" s="58">
        <v>11</v>
      </c>
      <c r="S766" s="58" t="s">
        <v>290</v>
      </c>
      <c r="T766" s="58">
        <v>10</v>
      </c>
      <c r="U766" s="58">
        <v>21</v>
      </c>
      <c r="V766" s="58">
        <v>16</v>
      </c>
      <c r="W766" s="58">
        <v>25</v>
      </c>
      <c r="X766" s="58" t="s">
        <v>290</v>
      </c>
      <c r="Y766" s="58">
        <v>20</v>
      </c>
      <c r="Z766" s="58">
        <v>0</v>
      </c>
      <c r="AA766" s="58">
        <v>0</v>
      </c>
      <c r="AB766" s="58">
        <v>0</v>
      </c>
      <c r="AC766" s="58">
        <v>0</v>
      </c>
      <c r="AD766" s="58">
        <v>0</v>
      </c>
      <c r="AE766" s="58">
        <v>0</v>
      </c>
      <c r="AF766" s="58">
        <v>0</v>
      </c>
      <c r="AG766" s="58">
        <v>0</v>
      </c>
      <c r="AH766" s="58">
        <v>0</v>
      </c>
      <c r="AI766" s="58">
        <v>0</v>
      </c>
      <c r="AJ766" s="58">
        <v>0</v>
      </c>
      <c r="AK766" s="58" t="s">
        <v>290</v>
      </c>
      <c r="AL766" s="58">
        <v>43</v>
      </c>
      <c r="AM766" s="58">
        <v>0</v>
      </c>
      <c r="AN766" s="58">
        <v>0</v>
      </c>
      <c r="AO766" s="58">
        <v>98</v>
      </c>
      <c r="AP766" s="58">
        <v>13</v>
      </c>
      <c r="AQ766" s="58">
        <v>89</v>
      </c>
      <c r="AR766" s="58">
        <v>68</v>
      </c>
      <c r="AS766" s="58">
        <v>0</v>
      </c>
      <c r="AT766" s="58">
        <v>0</v>
      </c>
      <c r="AU766" s="58">
        <v>36</v>
      </c>
      <c r="AV766" s="58">
        <v>157</v>
      </c>
      <c r="AW766" s="57"/>
    </row>
    <row r="767" spans="1:49">
      <c r="A767" s="57" t="s">
        <v>4168</v>
      </c>
      <c r="B767" s="57" t="s">
        <v>4169</v>
      </c>
      <c r="C767" s="57" t="s">
        <v>4148</v>
      </c>
      <c r="D767" s="57" t="s">
        <v>3164</v>
      </c>
      <c r="E767" s="57" t="s">
        <v>4170</v>
      </c>
      <c r="F767" s="57" t="s">
        <v>4171</v>
      </c>
      <c r="G767" s="57" t="s">
        <v>4172</v>
      </c>
      <c r="H767" s="57" t="s">
        <v>288</v>
      </c>
      <c r="I767" s="57" t="s">
        <v>4173</v>
      </c>
      <c r="J767" s="136">
        <v>6188746605</v>
      </c>
      <c r="K767" s="57" t="s">
        <v>199</v>
      </c>
      <c r="L767">
        <v>2</v>
      </c>
      <c r="M767">
        <v>11</v>
      </c>
      <c r="N767">
        <v>0</v>
      </c>
      <c r="O767" s="65">
        <v>13</v>
      </c>
      <c r="P767" s="58">
        <v>28</v>
      </c>
      <c r="Q767" s="58">
        <v>16</v>
      </c>
      <c r="R767" s="58">
        <v>14</v>
      </c>
      <c r="S767" s="58">
        <v>20</v>
      </c>
      <c r="T767" s="58">
        <v>18</v>
      </c>
      <c r="U767" s="58">
        <v>11</v>
      </c>
      <c r="V767" s="58">
        <v>13</v>
      </c>
      <c r="W767" s="58">
        <v>18</v>
      </c>
      <c r="X767" s="58">
        <v>19</v>
      </c>
      <c r="Y767" s="58">
        <v>14</v>
      </c>
      <c r="Z767" s="58">
        <v>0</v>
      </c>
      <c r="AA767" s="58">
        <v>0</v>
      </c>
      <c r="AB767" s="58">
        <v>0</v>
      </c>
      <c r="AC767" s="58">
        <v>0</v>
      </c>
      <c r="AD767" s="58">
        <v>0</v>
      </c>
      <c r="AE767" s="58">
        <v>0</v>
      </c>
      <c r="AF767" s="58">
        <v>0</v>
      </c>
      <c r="AG767" s="58">
        <v>0</v>
      </c>
      <c r="AH767" s="58">
        <v>0</v>
      </c>
      <c r="AI767" s="58">
        <v>0</v>
      </c>
      <c r="AJ767" s="58">
        <v>0</v>
      </c>
      <c r="AK767" s="58">
        <v>0</v>
      </c>
      <c r="AL767" s="58">
        <v>168</v>
      </c>
      <c r="AM767" s="58">
        <v>0</v>
      </c>
      <c r="AN767" s="58">
        <v>0</v>
      </c>
      <c r="AO767" s="58">
        <v>0</v>
      </c>
      <c r="AP767" s="58" t="s">
        <v>290</v>
      </c>
      <c r="AQ767" s="58">
        <v>86</v>
      </c>
      <c r="AR767" s="58">
        <v>85</v>
      </c>
      <c r="AS767" s="58">
        <v>0</v>
      </c>
      <c r="AT767" s="58">
        <v>0</v>
      </c>
      <c r="AU767" s="58">
        <v>150</v>
      </c>
      <c r="AV767" s="58">
        <v>171</v>
      </c>
      <c r="AW767" s="57"/>
    </row>
    <row r="768" spans="1:49">
      <c r="A768" s="57" t="s">
        <v>4174</v>
      </c>
      <c r="B768" s="57" t="s">
        <v>4175</v>
      </c>
      <c r="C768" s="57" t="s">
        <v>283</v>
      </c>
      <c r="D768" s="57" t="s">
        <v>2465</v>
      </c>
      <c r="E768" s="57" t="s">
        <v>4176</v>
      </c>
      <c r="F768" s="57" t="s">
        <v>4177</v>
      </c>
      <c r="G768" s="57" t="s">
        <v>4166</v>
      </c>
      <c r="H768" s="57" t="s">
        <v>288</v>
      </c>
      <c r="I768" s="57" t="s">
        <v>4178</v>
      </c>
      <c r="J768" s="136">
        <v>6182336414</v>
      </c>
      <c r="K768" s="57" t="s">
        <v>199</v>
      </c>
      <c r="L768">
        <v>2</v>
      </c>
      <c r="M768">
        <v>10</v>
      </c>
      <c r="N768">
        <v>2</v>
      </c>
      <c r="O768" s="65">
        <v>14</v>
      </c>
      <c r="P768" s="58" t="s">
        <v>290</v>
      </c>
      <c r="Q768" s="58" t="s">
        <v>290</v>
      </c>
      <c r="R768" s="58" t="s">
        <v>290</v>
      </c>
      <c r="S768" s="58" t="s">
        <v>290</v>
      </c>
      <c r="T768" s="58" t="s">
        <v>290</v>
      </c>
      <c r="U768" s="58">
        <v>10</v>
      </c>
      <c r="V768" s="58">
        <v>0</v>
      </c>
      <c r="W768" s="58" t="s">
        <v>290</v>
      </c>
      <c r="X768" s="58" t="s">
        <v>290</v>
      </c>
      <c r="Y768" s="58">
        <v>10</v>
      </c>
      <c r="Z768" s="58">
        <v>0</v>
      </c>
      <c r="AA768" s="58">
        <v>0</v>
      </c>
      <c r="AB768" s="58">
        <v>0</v>
      </c>
      <c r="AC768" s="58">
        <v>0</v>
      </c>
      <c r="AD768" s="58">
        <v>0</v>
      </c>
      <c r="AE768" s="58">
        <v>0</v>
      </c>
      <c r="AF768" s="58">
        <v>0</v>
      </c>
      <c r="AG768" s="58">
        <v>0</v>
      </c>
      <c r="AH768" s="58">
        <v>0</v>
      </c>
      <c r="AI768" s="58">
        <v>0</v>
      </c>
      <c r="AJ768" s="58" t="s">
        <v>290</v>
      </c>
      <c r="AK768" s="58">
        <v>0</v>
      </c>
      <c r="AL768" s="58">
        <v>15</v>
      </c>
      <c r="AM768" s="58">
        <v>0</v>
      </c>
      <c r="AN768" s="58">
        <v>0</v>
      </c>
      <c r="AO768" s="58">
        <v>48</v>
      </c>
      <c r="AP768" s="58" t="s">
        <v>290</v>
      </c>
      <c r="AQ768" s="58">
        <v>35</v>
      </c>
      <c r="AR768" s="58">
        <v>35</v>
      </c>
      <c r="AS768" s="58">
        <v>0</v>
      </c>
      <c r="AT768" s="58">
        <v>0</v>
      </c>
      <c r="AU768" s="58">
        <v>18</v>
      </c>
      <c r="AV768" s="58">
        <v>70</v>
      </c>
      <c r="AW768" s="57"/>
    </row>
    <row r="769" spans="1:49">
      <c r="A769" s="57" t="s">
        <v>4179</v>
      </c>
      <c r="B769" s="57" t="s">
        <v>3785</v>
      </c>
      <c r="C769" s="57"/>
      <c r="D769" s="57" t="s">
        <v>1381</v>
      </c>
      <c r="E769" s="57" t="s">
        <v>4180</v>
      </c>
      <c r="F769" s="57" t="s">
        <v>4181</v>
      </c>
      <c r="G769" s="57" t="s">
        <v>4166</v>
      </c>
      <c r="H769" s="57" t="s">
        <v>288</v>
      </c>
      <c r="I769" s="57" t="s">
        <v>4167</v>
      </c>
      <c r="J769" s="136">
        <v>6182341206</v>
      </c>
      <c r="K769" s="57" t="s">
        <v>199</v>
      </c>
      <c r="L769">
        <v>1</v>
      </c>
      <c r="M769">
        <v>14.5</v>
      </c>
      <c r="N769">
        <v>4.2</v>
      </c>
      <c r="O769" s="65">
        <v>19.7</v>
      </c>
      <c r="P769" s="58">
        <v>17</v>
      </c>
      <c r="Q769" s="58">
        <v>14</v>
      </c>
      <c r="R769" s="58">
        <v>15</v>
      </c>
      <c r="S769" s="58">
        <v>18</v>
      </c>
      <c r="T769" s="58">
        <v>14</v>
      </c>
      <c r="U769" s="58">
        <v>16</v>
      </c>
      <c r="V769" s="58">
        <v>14</v>
      </c>
      <c r="W769" s="58">
        <v>17</v>
      </c>
      <c r="X769" s="58">
        <v>23</v>
      </c>
      <c r="Y769" s="58">
        <v>18</v>
      </c>
      <c r="Z769" s="58">
        <v>0</v>
      </c>
      <c r="AA769" s="58">
        <v>0</v>
      </c>
      <c r="AB769" s="58">
        <v>0</v>
      </c>
      <c r="AC769" s="58">
        <v>0</v>
      </c>
      <c r="AD769" s="58">
        <v>0</v>
      </c>
      <c r="AE769" s="58">
        <v>0</v>
      </c>
      <c r="AF769" s="58">
        <v>0</v>
      </c>
      <c r="AG769" s="58">
        <v>0</v>
      </c>
      <c r="AH769" s="58">
        <v>0</v>
      </c>
      <c r="AI769" s="58">
        <v>0</v>
      </c>
      <c r="AJ769" s="58">
        <v>0</v>
      </c>
      <c r="AK769" s="58" t="s">
        <v>290</v>
      </c>
      <c r="AL769" s="58">
        <v>20</v>
      </c>
      <c r="AM769" s="58">
        <v>12</v>
      </c>
      <c r="AN769" s="58">
        <v>0</v>
      </c>
      <c r="AO769" s="58">
        <v>117</v>
      </c>
      <c r="AP769" s="58">
        <v>10</v>
      </c>
      <c r="AQ769" s="58">
        <v>86</v>
      </c>
      <c r="AR769" s="58">
        <v>80</v>
      </c>
      <c r="AS769" s="58">
        <v>0</v>
      </c>
      <c r="AT769" s="58">
        <v>0</v>
      </c>
      <c r="AU769" s="58">
        <v>26</v>
      </c>
      <c r="AV769" s="58">
        <v>166</v>
      </c>
      <c r="AW769" s="57"/>
    </row>
    <row r="770" spans="1:49">
      <c r="A770" s="57" t="s">
        <v>4182</v>
      </c>
      <c r="B770" s="57" t="s">
        <v>4183</v>
      </c>
      <c r="C770" s="57" t="s">
        <v>314</v>
      </c>
      <c r="D770" s="57" t="s">
        <v>4184</v>
      </c>
      <c r="E770" s="57" t="s">
        <v>4185</v>
      </c>
      <c r="F770" s="57" t="s">
        <v>4186</v>
      </c>
      <c r="G770" s="57" t="s">
        <v>4166</v>
      </c>
      <c r="H770" s="57" t="s">
        <v>288</v>
      </c>
      <c r="I770" s="57" t="s">
        <v>4187</v>
      </c>
      <c r="J770" s="136">
        <v>6182354066</v>
      </c>
      <c r="K770" s="57" t="s">
        <v>199</v>
      </c>
      <c r="L770">
        <v>1</v>
      </c>
      <c r="M770">
        <v>12</v>
      </c>
      <c r="N770">
        <v>4</v>
      </c>
      <c r="O770" s="65">
        <v>17</v>
      </c>
      <c r="P770" s="58">
        <v>13</v>
      </c>
      <c r="Q770" s="58">
        <v>18</v>
      </c>
      <c r="R770" s="58">
        <v>18</v>
      </c>
      <c r="S770" s="58">
        <v>13</v>
      </c>
      <c r="T770" s="58">
        <v>19</v>
      </c>
      <c r="U770" s="58">
        <v>20</v>
      </c>
      <c r="V770" s="58">
        <v>23</v>
      </c>
      <c r="W770" s="58">
        <v>18</v>
      </c>
      <c r="X770" s="58">
        <v>25</v>
      </c>
      <c r="Y770" s="58">
        <v>25</v>
      </c>
      <c r="Z770" s="58">
        <v>0</v>
      </c>
      <c r="AA770" s="58">
        <v>0</v>
      </c>
      <c r="AB770" s="58">
        <v>0</v>
      </c>
      <c r="AC770" s="58">
        <v>0</v>
      </c>
      <c r="AD770" s="58">
        <v>12</v>
      </c>
      <c r="AE770" s="58">
        <v>0</v>
      </c>
      <c r="AF770" s="58">
        <v>0</v>
      </c>
      <c r="AG770" s="58">
        <v>0</v>
      </c>
      <c r="AH770" s="58">
        <v>0</v>
      </c>
      <c r="AI770" s="58">
        <v>0</v>
      </c>
      <c r="AJ770" s="58">
        <v>0</v>
      </c>
      <c r="AK770" s="58">
        <v>0</v>
      </c>
      <c r="AL770" s="58" t="s">
        <v>290</v>
      </c>
      <c r="AM770" s="58">
        <v>0</v>
      </c>
      <c r="AN770" s="58" t="s">
        <v>290</v>
      </c>
      <c r="AO770" s="58">
        <v>193</v>
      </c>
      <c r="AP770" s="58" t="s">
        <v>290</v>
      </c>
      <c r="AQ770" s="58">
        <v>108</v>
      </c>
      <c r="AR770" s="58">
        <v>96</v>
      </c>
      <c r="AS770" s="58">
        <v>0</v>
      </c>
      <c r="AT770" s="58">
        <v>0</v>
      </c>
      <c r="AU770" s="58">
        <v>10</v>
      </c>
      <c r="AV770" s="58">
        <v>204</v>
      </c>
      <c r="AW770" s="57"/>
    </row>
    <row r="771" spans="1:49">
      <c r="A771" s="57" t="s">
        <v>4188</v>
      </c>
      <c r="B771" s="57" t="s">
        <v>4189</v>
      </c>
      <c r="C771" s="57" t="s">
        <v>353</v>
      </c>
      <c r="D771" s="57" t="s">
        <v>4190</v>
      </c>
      <c r="E771" s="57" t="s">
        <v>4191</v>
      </c>
      <c r="F771" s="57" t="s">
        <v>4192</v>
      </c>
      <c r="G771" s="57" t="s">
        <v>4193</v>
      </c>
      <c r="H771" s="57" t="s">
        <v>288</v>
      </c>
      <c r="I771" s="57" t="s">
        <v>4194</v>
      </c>
      <c r="J771" s="136">
        <v>6187262022</v>
      </c>
      <c r="K771" s="57" t="s">
        <v>199</v>
      </c>
      <c r="L771">
        <v>0</v>
      </c>
      <c r="M771">
        <v>4</v>
      </c>
      <c r="N771">
        <v>0</v>
      </c>
      <c r="O771" s="65">
        <v>4</v>
      </c>
      <c r="P771" s="58">
        <v>17</v>
      </c>
      <c r="Q771" s="58" t="s">
        <v>290</v>
      </c>
      <c r="R771" s="58" t="s">
        <v>290</v>
      </c>
      <c r="S771" s="58" t="s">
        <v>290</v>
      </c>
      <c r="T771" s="58" t="s">
        <v>290</v>
      </c>
      <c r="U771" s="58" t="s">
        <v>290</v>
      </c>
      <c r="V771" s="58" t="s">
        <v>290</v>
      </c>
      <c r="W771" s="58" t="s">
        <v>290</v>
      </c>
      <c r="X771" s="58" t="s">
        <v>290</v>
      </c>
      <c r="Y771" s="58">
        <v>0</v>
      </c>
      <c r="Z771" s="58">
        <v>0</v>
      </c>
      <c r="AA771" s="58">
        <v>0</v>
      </c>
      <c r="AB771" s="58">
        <v>0</v>
      </c>
      <c r="AC771" s="58">
        <v>0</v>
      </c>
      <c r="AD771" s="58">
        <v>0</v>
      </c>
      <c r="AE771" s="58">
        <v>0</v>
      </c>
      <c r="AF771" s="58">
        <v>0</v>
      </c>
      <c r="AG771" s="58">
        <v>0</v>
      </c>
      <c r="AH771" s="58">
        <v>0</v>
      </c>
      <c r="AI771" s="58">
        <v>0</v>
      </c>
      <c r="AJ771" s="58">
        <v>0</v>
      </c>
      <c r="AK771" s="58" t="s">
        <v>290</v>
      </c>
      <c r="AL771" s="58">
        <v>22</v>
      </c>
      <c r="AM771" s="58" t="s">
        <v>290</v>
      </c>
      <c r="AN771" s="58" t="s">
        <v>290</v>
      </c>
      <c r="AO771" s="58">
        <v>19</v>
      </c>
      <c r="AP771" s="58">
        <v>10</v>
      </c>
      <c r="AQ771" s="58">
        <v>29</v>
      </c>
      <c r="AR771" s="58">
        <v>30</v>
      </c>
      <c r="AS771" s="58">
        <v>0</v>
      </c>
      <c r="AT771" s="58">
        <v>0</v>
      </c>
      <c r="AU771" s="58">
        <v>30</v>
      </c>
      <c r="AV771" s="58">
        <v>59</v>
      </c>
      <c r="AW771" s="57"/>
    </row>
    <row r="772" spans="1:49">
      <c r="A772" s="57" t="s">
        <v>4195</v>
      </c>
      <c r="B772" s="57" t="s">
        <v>4196</v>
      </c>
      <c r="C772" s="57" t="s">
        <v>314</v>
      </c>
      <c r="D772" s="57" t="s">
        <v>1049</v>
      </c>
      <c r="E772" s="57" t="s">
        <v>4197</v>
      </c>
      <c r="F772" s="57" t="s">
        <v>4198</v>
      </c>
      <c r="G772" s="57" t="s">
        <v>4172</v>
      </c>
      <c r="H772" s="57" t="s">
        <v>288</v>
      </c>
      <c r="I772" s="57" t="s">
        <v>4199</v>
      </c>
      <c r="J772" s="136">
        <v>6183970316</v>
      </c>
      <c r="K772" s="57" t="s">
        <v>199</v>
      </c>
      <c r="L772">
        <v>7</v>
      </c>
      <c r="M772">
        <v>9</v>
      </c>
      <c r="N772">
        <v>17</v>
      </c>
      <c r="O772" s="65">
        <v>33</v>
      </c>
      <c r="P772" s="58">
        <v>0</v>
      </c>
      <c r="Q772" s="58">
        <v>10</v>
      </c>
      <c r="R772" s="58">
        <v>13</v>
      </c>
      <c r="S772" s="58">
        <v>12</v>
      </c>
      <c r="T772" s="58">
        <v>15</v>
      </c>
      <c r="U772" s="58">
        <v>14</v>
      </c>
      <c r="V772" s="58">
        <v>14</v>
      </c>
      <c r="W772" s="58">
        <v>14</v>
      </c>
      <c r="X772" s="58">
        <v>11</v>
      </c>
      <c r="Y772" s="58">
        <v>12</v>
      </c>
      <c r="Z772" s="58">
        <v>0</v>
      </c>
      <c r="AA772" s="58">
        <v>0</v>
      </c>
      <c r="AB772" s="58">
        <v>0</v>
      </c>
      <c r="AC772" s="58">
        <v>0</v>
      </c>
      <c r="AD772" s="58">
        <v>0</v>
      </c>
      <c r="AE772" s="58">
        <v>0</v>
      </c>
      <c r="AF772" s="58">
        <v>0</v>
      </c>
      <c r="AG772" s="58">
        <v>0</v>
      </c>
      <c r="AH772" s="58">
        <v>0</v>
      </c>
      <c r="AI772" s="58">
        <v>0</v>
      </c>
      <c r="AJ772" s="58">
        <v>0</v>
      </c>
      <c r="AK772" s="58">
        <v>0</v>
      </c>
      <c r="AL772" s="58">
        <v>114</v>
      </c>
      <c r="AM772" s="58" t="s">
        <v>290</v>
      </c>
      <c r="AN772" s="58">
        <v>0</v>
      </c>
      <c r="AO772" s="58">
        <v>0</v>
      </c>
      <c r="AP772" s="58">
        <v>0</v>
      </c>
      <c r="AQ772" s="58">
        <v>67</v>
      </c>
      <c r="AR772" s="58">
        <v>48</v>
      </c>
      <c r="AS772" s="58">
        <v>0</v>
      </c>
      <c r="AT772" s="58">
        <v>0</v>
      </c>
      <c r="AU772" s="58">
        <v>110</v>
      </c>
      <c r="AV772" s="58">
        <v>115</v>
      </c>
      <c r="AW772" s="57"/>
    </row>
    <row r="773" spans="1:49">
      <c r="A773" s="57" t="s">
        <v>4200</v>
      </c>
      <c r="B773" s="57" t="s">
        <v>4201</v>
      </c>
      <c r="C773" s="57" t="s">
        <v>283</v>
      </c>
      <c r="D773" s="57" t="s">
        <v>3874</v>
      </c>
      <c r="E773" s="57" t="s">
        <v>2880</v>
      </c>
      <c r="F773" s="57" t="s">
        <v>4202</v>
      </c>
      <c r="G773" s="57" t="s">
        <v>4166</v>
      </c>
      <c r="H773" s="57" t="s">
        <v>288</v>
      </c>
      <c r="I773" s="57" t="s">
        <v>4194</v>
      </c>
      <c r="J773" s="136">
        <v>6184168181</v>
      </c>
      <c r="K773" s="57" t="s">
        <v>199</v>
      </c>
      <c r="L773">
        <v>3</v>
      </c>
      <c r="M773">
        <v>4</v>
      </c>
      <c r="N773">
        <v>0</v>
      </c>
      <c r="O773" s="65">
        <v>7</v>
      </c>
      <c r="P773" s="58">
        <v>13</v>
      </c>
      <c r="Q773" s="58" t="s">
        <v>290</v>
      </c>
      <c r="R773" s="58">
        <v>11</v>
      </c>
      <c r="S773" s="58" t="s">
        <v>290</v>
      </c>
      <c r="T773" s="58" t="s">
        <v>290</v>
      </c>
      <c r="U773" s="58">
        <v>0</v>
      </c>
      <c r="V773" s="58">
        <v>0</v>
      </c>
      <c r="W773" s="58">
        <v>0</v>
      </c>
      <c r="X773" s="58">
        <v>0</v>
      </c>
      <c r="Y773" s="58">
        <v>0</v>
      </c>
      <c r="Z773" s="58">
        <v>0</v>
      </c>
      <c r="AA773" s="58">
        <v>0</v>
      </c>
      <c r="AB773" s="58">
        <v>0</v>
      </c>
      <c r="AC773" s="58">
        <v>0</v>
      </c>
      <c r="AD773" s="58">
        <v>0</v>
      </c>
      <c r="AE773" s="58">
        <v>0</v>
      </c>
      <c r="AF773" s="58">
        <v>0</v>
      </c>
      <c r="AG773" s="58">
        <v>0</v>
      </c>
      <c r="AH773" s="58">
        <v>0</v>
      </c>
      <c r="AI773" s="58">
        <v>0</v>
      </c>
      <c r="AJ773" s="58">
        <v>0</v>
      </c>
      <c r="AK773" s="58">
        <v>0</v>
      </c>
      <c r="AL773" s="58">
        <v>37</v>
      </c>
      <c r="AM773" s="58">
        <v>0</v>
      </c>
      <c r="AN773" s="58">
        <v>0</v>
      </c>
      <c r="AO773" s="58">
        <v>0</v>
      </c>
      <c r="AP773" s="58" t="s">
        <v>290</v>
      </c>
      <c r="AQ773" s="58">
        <v>18</v>
      </c>
      <c r="AR773" s="58">
        <v>24</v>
      </c>
      <c r="AS773" s="58">
        <v>0</v>
      </c>
      <c r="AT773" s="58">
        <v>0</v>
      </c>
      <c r="AU773" s="58">
        <v>32</v>
      </c>
      <c r="AV773" s="58">
        <v>42</v>
      </c>
      <c r="AW773" s="57"/>
    </row>
    <row r="774" spans="1:49">
      <c r="A774" s="57" t="s">
        <v>4203</v>
      </c>
      <c r="B774" s="57" t="s">
        <v>4204</v>
      </c>
      <c r="C774" s="57"/>
      <c r="D774" s="57" t="s">
        <v>800</v>
      </c>
      <c r="E774" s="57" t="s">
        <v>4205</v>
      </c>
      <c r="F774" s="57" t="s">
        <v>4206</v>
      </c>
      <c r="G774" s="57" t="s">
        <v>4207</v>
      </c>
      <c r="H774" s="57" t="s">
        <v>288</v>
      </c>
      <c r="I774" s="57" t="s">
        <v>4208</v>
      </c>
      <c r="J774" s="136">
        <v>6186287395</v>
      </c>
      <c r="K774" s="57" t="s">
        <v>199</v>
      </c>
      <c r="L774">
        <v>3</v>
      </c>
      <c r="M774">
        <v>19</v>
      </c>
      <c r="N774">
        <v>7.3</v>
      </c>
      <c r="O774" s="65">
        <v>29.3</v>
      </c>
      <c r="P774" s="58">
        <v>55</v>
      </c>
      <c r="Q774" s="58">
        <v>33</v>
      </c>
      <c r="R774" s="58">
        <v>23</v>
      </c>
      <c r="S774" s="58">
        <v>21</v>
      </c>
      <c r="T774" s="58">
        <v>31</v>
      </c>
      <c r="U774" s="58">
        <v>18</v>
      </c>
      <c r="V774" s="58">
        <v>18</v>
      </c>
      <c r="W774" s="58">
        <v>25</v>
      </c>
      <c r="X774" s="58">
        <v>26</v>
      </c>
      <c r="Y774" s="58">
        <v>18</v>
      </c>
      <c r="Z774" s="58">
        <v>0</v>
      </c>
      <c r="AA774" s="58">
        <v>0</v>
      </c>
      <c r="AB774" s="58">
        <v>0</v>
      </c>
      <c r="AC774" s="58">
        <v>0</v>
      </c>
      <c r="AD774" s="58">
        <v>0</v>
      </c>
      <c r="AE774" s="58">
        <v>0</v>
      </c>
      <c r="AF774" s="58">
        <v>0</v>
      </c>
      <c r="AG774" s="58">
        <v>0</v>
      </c>
      <c r="AH774" s="58">
        <v>0</v>
      </c>
      <c r="AI774" s="58">
        <v>0</v>
      </c>
      <c r="AJ774" s="58">
        <v>0</v>
      </c>
      <c r="AK774" s="58" t="s">
        <v>290</v>
      </c>
      <c r="AL774" s="58">
        <v>12</v>
      </c>
      <c r="AM774" s="58">
        <v>0</v>
      </c>
      <c r="AN774" s="58">
        <v>0</v>
      </c>
      <c r="AO774" s="58">
        <v>238</v>
      </c>
      <c r="AP774" s="58">
        <v>10</v>
      </c>
      <c r="AQ774" s="58">
        <v>141</v>
      </c>
      <c r="AR774" s="58">
        <v>127</v>
      </c>
      <c r="AS774" s="58">
        <v>0</v>
      </c>
      <c r="AT774" s="58">
        <v>0</v>
      </c>
      <c r="AU774" s="58">
        <v>13</v>
      </c>
      <c r="AV774" s="58">
        <v>268</v>
      </c>
      <c r="AW774" s="57"/>
    </row>
    <row r="775" spans="1:49">
      <c r="A775" s="57" t="s">
        <v>4209</v>
      </c>
      <c r="B775" s="57" t="s">
        <v>786</v>
      </c>
      <c r="C775" s="57" t="s">
        <v>283</v>
      </c>
      <c r="D775" s="57" t="s">
        <v>895</v>
      </c>
      <c r="E775" s="57" t="s">
        <v>4210</v>
      </c>
      <c r="F775" s="57" t="s">
        <v>4211</v>
      </c>
      <c r="G775" s="57" t="s">
        <v>4212</v>
      </c>
      <c r="H775" s="57" t="s">
        <v>288</v>
      </c>
      <c r="I775" s="57" t="s">
        <v>4213</v>
      </c>
      <c r="J775" s="136">
        <v>6185393930</v>
      </c>
      <c r="K775" s="57" t="s">
        <v>199</v>
      </c>
      <c r="L775">
        <v>1</v>
      </c>
      <c r="M775">
        <v>9.8000000000000007</v>
      </c>
      <c r="N775">
        <v>3.6</v>
      </c>
      <c r="O775" s="65">
        <v>14.4</v>
      </c>
      <c r="P775" s="58">
        <v>23</v>
      </c>
      <c r="Q775" s="58" t="s">
        <v>290</v>
      </c>
      <c r="R775" s="58">
        <v>17</v>
      </c>
      <c r="S775" s="58" t="s">
        <v>290</v>
      </c>
      <c r="T775" s="58">
        <v>11</v>
      </c>
      <c r="U775" s="58" t="s">
        <v>290</v>
      </c>
      <c r="V775" s="58" t="s">
        <v>290</v>
      </c>
      <c r="W775" s="58" t="s">
        <v>290</v>
      </c>
      <c r="X775" s="58" t="s">
        <v>290</v>
      </c>
      <c r="Y775" s="58">
        <v>12</v>
      </c>
      <c r="Z775" s="58">
        <v>0</v>
      </c>
      <c r="AA775" s="58">
        <v>0</v>
      </c>
      <c r="AB775" s="58">
        <v>0</v>
      </c>
      <c r="AC775" s="58">
        <v>0</v>
      </c>
      <c r="AD775" s="58">
        <v>0</v>
      </c>
      <c r="AE775" s="58">
        <v>0</v>
      </c>
      <c r="AF775" s="58">
        <v>0</v>
      </c>
      <c r="AG775" s="58">
        <v>0</v>
      </c>
      <c r="AH775" s="58">
        <v>0</v>
      </c>
      <c r="AI775" s="58">
        <v>0</v>
      </c>
      <c r="AJ775" s="58">
        <v>0</v>
      </c>
      <c r="AK775" s="58" t="s">
        <v>290</v>
      </c>
      <c r="AL775" s="58" t="s">
        <v>290</v>
      </c>
      <c r="AM775" s="58" t="s">
        <v>290</v>
      </c>
      <c r="AN775" s="58">
        <v>0</v>
      </c>
      <c r="AO775" s="58">
        <v>91</v>
      </c>
      <c r="AP775" s="58" t="s">
        <v>290</v>
      </c>
      <c r="AQ775" s="58">
        <v>47</v>
      </c>
      <c r="AR775" s="58">
        <v>53</v>
      </c>
      <c r="AS775" s="58">
        <v>0</v>
      </c>
      <c r="AT775" s="58">
        <v>0</v>
      </c>
      <c r="AU775" s="58" t="s">
        <v>290</v>
      </c>
      <c r="AV775" s="58">
        <v>100</v>
      </c>
      <c r="AW775" s="57"/>
    </row>
    <row r="776" spans="1:49">
      <c r="A776" s="57" t="s">
        <v>4214</v>
      </c>
      <c r="B776" s="57" t="s">
        <v>4215</v>
      </c>
      <c r="C776" s="57" t="s">
        <v>314</v>
      </c>
      <c r="D776" s="57" t="s">
        <v>169</v>
      </c>
      <c r="E776" s="57" t="s">
        <v>4216</v>
      </c>
      <c r="F776" s="57" t="s">
        <v>4217</v>
      </c>
      <c r="G776" s="57" t="s">
        <v>4218</v>
      </c>
      <c r="H776" s="57" t="s">
        <v>288</v>
      </c>
      <c r="I776" s="57" t="s">
        <v>4208</v>
      </c>
      <c r="J776" s="136">
        <v>6185893017</v>
      </c>
      <c r="K776" s="57" t="s">
        <v>199</v>
      </c>
      <c r="L776">
        <v>2</v>
      </c>
      <c r="M776">
        <v>2</v>
      </c>
      <c r="N776">
        <v>0</v>
      </c>
      <c r="O776" s="65">
        <v>4</v>
      </c>
      <c r="P776" s="58">
        <v>0</v>
      </c>
      <c r="Q776" s="58">
        <v>0</v>
      </c>
      <c r="R776" s="58">
        <v>0</v>
      </c>
      <c r="S776" s="58">
        <v>0</v>
      </c>
      <c r="T776" s="58">
        <v>0</v>
      </c>
      <c r="U776" s="58">
        <v>0</v>
      </c>
      <c r="V776" s="58">
        <v>0</v>
      </c>
      <c r="W776" s="58">
        <v>0</v>
      </c>
      <c r="X776" s="58">
        <v>0</v>
      </c>
      <c r="Y776" s="58">
        <v>0</v>
      </c>
      <c r="Z776" s="58">
        <v>0</v>
      </c>
      <c r="AA776" s="58" t="s">
        <v>290</v>
      </c>
      <c r="AB776" s="58" t="s">
        <v>290</v>
      </c>
      <c r="AC776" s="58">
        <v>0</v>
      </c>
      <c r="AD776" s="58">
        <v>0</v>
      </c>
      <c r="AE776" s="58">
        <v>0</v>
      </c>
      <c r="AF776" s="58">
        <v>0</v>
      </c>
      <c r="AG776" s="58">
        <v>0</v>
      </c>
      <c r="AH776" s="58">
        <v>0</v>
      </c>
      <c r="AI776" s="58">
        <v>0</v>
      </c>
      <c r="AJ776" s="58">
        <v>0</v>
      </c>
      <c r="AK776" s="58">
        <v>0</v>
      </c>
      <c r="AL776" s="58" t="s">
        <v>290</v>
      </c>
      <c r="AM776" s="58">
        <v>0</v>
      </c>
      <c r="AN776" s="58">
        <v>0</v>
      </c>
      <c r="AO776" s="58">
        <v>0</v>
      </c>
      <c r="AP776" s="58">
        <v>0</v>
      </c>
      <c r="AQ776" s="58" t="s">
        <v>290</v>
      </c>
      <c r="AR776" s="58" t="s">
        <v>290</v>
      </c>
      <c r="AS776" s="58" t="s">
        <v>290</v>
      </c>
      <c r="AT776" s="58" t="s">
        <v>290</v>
      </c>
      <c r="AU776" s="58" t="s">
        <v>290</v>
      </c>
      <c r="AV776" s="58" t="s">
        <v>290</v>
      </c>
      <c r="AW776" s="57"/>
    </row>
    <row r="777" spans="1:49">
      <c r="A777" s="57" t="s">
        <v>4219</v>
      </c>
      <c r="B777" s="57" t="s">
        <v>4220</v>
      </c>
      <c r="C777" s="57" t="s">
        <v>283</v>
      </c>
      <c r="D777" s="57" t="s">
        <v>725</v>
      </c>
      <c r="E777" s="57" t="s">
        <v>4221</v>
      </c>
      <c r="F777" s="57" t="s">
        <v>4222</v>
      </c>
      <c r="G777" s="57" t="s">
        <v>4223</v>
      </c>
      <c r="H777" s="57" t="s">
        <v>288</v>
      </c>
      <c r="I777" s="57" t="s">
        <v>4224</v>
      </c>
      <c r="J777" s="136">
        <v>6185662922</v>
      </c>
      <c r="K777" s="57" t="s">
        <v>199</v>
      </c>
      <c r="L777">
        <v>1</v>
      </c>
      <c r="M777">
        <v>12.8</v>
      </c>
      <c r="N777">
        <v>6.4</v>
      </c>
      <c r="O777" s="65">
        <v>20.2</v>
      </c>
      <c r="P777" s="58">
        <v>23</v>
      </c>
      <c r="Q777" s="58">
        <v>16</v>
      </c>
      <c r="R777" s="58">
        <v>16</v>
      </c>
      <c r="S777" s="58">
        <v>14</v>
      </c>
      <c r="T777" s="58">
        <v>15</v>
      </c>
      <c r="U777" s="58">
        <v>15</v>
      </c>
      <c r="V777" s="58">
        <v>17</v>
      </c>
      <c r="W777" s="58">
        <v>10</v>
      </c>
      <c r="X777" s="58">
        <v>22</v>
      </c>
      <c r="Y777" s="58">
        <v>22</v>
      </c>
      <c r="Z777" s="58">
        <v>0</v>
      </c>
      <c r="AA777" s="58">
        <v>0</v>
      </c>
      <c r="AB777" s="58">
        <v>0</v>
      </c>
      <c r="AC777" s="58">
        <v>0</v>
      </c>
      <c r="AD777" s="58" t="s">
        <v>290</v>
      </c>
      <c r="AE777" s="58">
        <v>0</v>
      </c>
      <c r="AF777" s="58">
        <v>0</v>
      </c>
      <c r="AG777" s="58">
        <v>0</v>
      </c>
      <c r="AH777" s="58">
        <v>0</v>
      </c>
      <c r="AI777" s="58">
        <v>0</v>
      </c>
      <c r="AJ777" s="58">
        <v>0</v>
      </c>
      <c r="AK777" s="58">
        <v>0</v>
      </c>
      <c r="AL777" s="58" t="s">
        <v>290</v>
      </c>
      <c r="AM777" s="58" t="s">
        <v>290</v>
      </c>
      <c r="AN777" s="58">
        <v>0</v>
      </c>
      <c r="AO777" s="58">
        <v>148</v>
      </c>
      <c r="AP777" s="58">
        <v>24</v>
      </c>
      <c r="AQ777" s="58">
        <v>89</v>
      </c>
      <c r="AR777" s="58">
        <v>90</v>
      </c>
      <c r="AS777" s="58">
        <v>0</v>
      </c>
      <c r="AT777" s="58">
        <v>0</v>
      </c>
      <c r="AU777" s="58">
        <v>13</v>
      </c>
      <c r="AV777" s="58">
        <v>179</v>
      </c>
      <c r="AW777" s="57"/>
    </row>
    <row r="778" spans="1:49">
      <c r="A778" s="57" t="s">
        <v>4225</v>
      </c>
      <c r="B778" s="57" t="s">
        <v>4226</v>
      </c>
      <c r="C778" s="57" t="s">
        <v>283</v>
      </c>
      <c r="D778" s="57" t="s">
        <v>2237</v>
      </c>
      <c r="E778" s="57" t="s">
        <v>4227</v>
      </c>
      <c r="F778" s="57" t="s">
        <v>4228</v>
      </c>
      <c r="G778" s="57" t="s">
        <v>4229</v>
      </c>
      <c r="H778" s="57" t="s">
        <v>288</v>
      </c>
      <c r="I778" s="57" t="s">
        <v>4230</v>
      </c>
      <c r="J778" s="136">
        <v>6184763510</v>
      </c>
      <c r="K778" s="57" t="s">
        <v>199</v>
      </c>
      <c r="L778">
        <v>3</v>
      </c>
      <c r="M778">
        <v>10</v>
      </c>
      <c r="N778">
        <v>7</v>
      </c>
      <c r="O778" s="65">
        <v>20</v>
      </c>
      <c r="P778" s="58">
        <v>39</v>
      </c>
      <c r="Q778" s="58">
        <v>11</v>
      </c>
      <c r="R778" s="58">
        <v>11</v>
      </c>
      <c r="S778" s="58">
        <v>12</v>
      </c>
      <c r="T778" s="58">
        <v>14</v>
      </c>
      <c r="U778" s="58" t="s">
        <v>290</v>
      </c>
      <c r="V778" s="58">
        <v>11</v>
      </c>
      <c r="W778" s="58" t="s">
        <v>290</v>
      </c>
      <c r="X778" s="58">
        <v>14</v>
      </c>
      <c r="Y778" s="58">
        <v>13</v>
      </c>
      <c r="Z778" s="58">
        <v>0</v>
      </c>
      <c r="AA778" s="58">
        <v>0</v>
      </c>
      <c r="AB778" s="58">
        <v>0</v>
      </c>
      <c r="AC778" s="58">
        <v>0</v>
      </c>
      <c r="AD778" s="58">
        <v>0</v>
      </c>
      <c r="AE778" s="58">
        <v>0</v>
      </c>
      <c r="AF778" s="58">
        <v>0</v>
      </c>
      <c r="AG778" s="58">
        <v>0</v>
      </c>
      <c r="AH778" s="58">
        <v>0</v>
      </c>
      <c r="AI778" s="58">
        <v>0</v>
      </c>
      <c r="AJ778" s="58">
        <v>0</v>
      </c>
      <c r="AK778" s="58">
        <v>0</v>
      </c>
      <c r="AL778" s="58">
        <v>0</v>
      </c>
      <c r="AM778" s="58" t="s">
        <v>290</v>
      </c>
      <c r="AN778" s="58">
        <v>0</v>
      </c>
      <c r="AO778" s="58">
        <v>129</v>
      </c>
      <c r="AP778" s="58" t="s">
        <v>290</v>
      </c>
      <c r="AQ778" s="58">
        <v>71</v>
      </c>
      <c r="AR778" s="58">
        <v>65</v>
      </c>
      <c r="AS778" s="58">
        <v>0</v>
      </c>
      <c r="AT778" s="58">
        <v>0</v>
      </c>
      <c r="AU778" s="58">
        <v>25</v>
      </c>
      <c r="AV778" s="58">
        <v>136</v>
      </c>
      <c r="AW778" s="57"/>
    </row>
    <row r="779" spans="1:49">
      <c r="A779" s="57" t="s">
        <v>4231</v>
      </c>
      <c r="B779" s="57" t="s">
        <v>4232</v>
      </c>
      <c r="C779" s="57"/>
      <c r="D779" s="57" t="s">
        <v>2114</v>
      </c>
      <c r="E779" s="57" t="s">
        <v>4233</v>
      </c>
      <c r="F779" s="57" t="s">
        <v>4234</v>
      </c>
      <c r="G779" s="57" t="s">
        <v>4166</v>
      </c>
      <c r="H779" s="57" t="s">
        <v>288</v>
      </c>
      <c r="I779" s="57" t="s">
        <v>4178</v>
      </c>
      <c r="J779" s="136">
        <v>6184160335</v>
      </c>
      <c r="K779" s="57" t="s">
        <v>199</v>
      </c>
      <c r="L779">
        <v>4</v>
      </c>
      <c r="M779">
        <v>5</v>
      </c>
      <c r="N779">
        <v>1</v>
      </c>
      <c r="O779" s="65">
        <v>10</v>
      </c>
      <c r="P779" s="58" t="s">
        <v>290</v>
      </c>
      <c r="Q779" s="58">
        <v>0</v>
      </c>
      <c r="R779" s="58" t="s">
        <v>290</v>
      </c>
      <c r="S779" s="58">
        <v>0</v>
      </c>
      <c r="T779" s="58" t="s">
        <v>290</v>
      </c>
      <c r="U779" s="58">
        <v>0</v>
      </c>
      <c r="V779" s="58" t="s">
        <v>290</v>
      </c>
      <c r="W779" s="58" t="s">
        <v>290</v>
      </c>
      <c r="X779" s="58" t="s">
        <v>290</v>
      </c>
      <c r="Y779" s="58" t="s">
        <v>290</v>
      </c>
      <c r="Z779" s="58">
        <v>0</v>
      </c>
      <c r="AA779" s="58" t="s">
        <v>290</v>
      </c>
      <c r="AB779" s="58" t="s">
        <v>290</v>
      </c>
      <c r="AC779" s="58">
        <v>0</v>
      </c>
      <c r="AD779" s="58">
        <v>0</v>
      </c>
      <c r="AE779" s="58">
        <v>0</v>
      </c>
      <c r="AF779" s="58">
        <v>0</v>
      </c>
      <c r="AG779" s="58">
        <v>0</v>
      </c>
      <c r="AH779" s="58">
        <v>0</v>
      </c>
      <c r="AI779" s="58">
        <v>0</v>
      </c>
      <c r="AJ779" s="58">
        <v>0</v>
      </c>
      <c r="AK779" s="58">
        <v>0</v>
      </c>
      <c r="AL779" s="58" t="s">
        <v>290</v>
      </c>
      <c r="AM779" s="58" t="s">
        <v>290</v>
      </c>
      <c r="AN779" s="58">
        <v>0</v>
      </c>
      <c r="AO779" s="58" t="s">
        <v>290</v>
      </c>
      <c r="AP779" s="58" t="s">
        <v>290</v>
      </c>
      <c r="AQ779" s="58" t="s">
        <v>290</v>
      </c>
      <c r="AR779" s="58" t="s">
        <v>290</v>
      </c>
      <c r="AS779" s="58">
        <v>0</v>
      </c>
      <c r="AT779" s="58">
        <v>0</v>
      </c>
      <c r="AU779" s="58">
        <v>0</v>
      </c>
      <c r="AV779" s="58">
        <v>13</v>
      </c>
      <c r="AW779" s="57"/>
    </row>
    <row r="780" spans="1:49">
      <c r="A780" s="57" t="s">
        <v>4235</v>
      </c>
      <c r="B780" s="57" t="s">
        <v>4236</v>
      </c>
      <c r="C780" s="57" t="s">
        <v>353</v>
      </c>
      <c r="D780" s="57" t="s">
        <v>2359</v>
      </c>
      <c r="E780" s="57" t="s">
        <v>4237</v>
      </c>
      <c r="F780" s="57" t="s">
        <v>4238</v>
      </c>
      <c r="G780" s="57" t="s">
        <v>4239</v>
      </c>
      <c r="H780" s="57" t="s">
        <v>288</v>
      </c>
      <c r="I780" s="57" t="s">
        <v>4240</v>
      </c>
      <c r="J780" s="136">
        <v>6182330581</v>
      </c>
      <c r="K780" s="57" t="s">
        <v>199</v>
      </c>
      <c r="L780">
        <v>1</v>
      </c>
      <c r="M780">
        <v>9</v>
      </c>
      <c r="N780">
        <v>5</v>
      </c>
      <c r="O780" s="65">
        <v>15</v>
      </c>
      <c r="P780" s="58">
        <v>18</v>
      </c>
      <c r="Q780" s="58" t="s">
        <v>290</v>
      </c>
      <c r="R780" s="58" t="s">
        <v>290</v>
      </c>
      <c r="S780" s="58">
        <v>14</v>
      </c>
      <c r="T780" s="58" t="s">
        <v>290</v>
      </c>
      <c r="U780" s="58" t="s">
        <v>290</v>
      </c>
      <c r="V780" s="58" t="s">
        <v>290</v>
      </c>
      <c r="W780" s="58" t="s">
        <v>290</v>
      </c>
      <c r="X780" s="58" t="s">
        <v>290</v>
      </c>
      <c r="Y780" s="58" t="s">
        <v>290</v>
      </c>
      <c r="Z780" s="58">
        <v>0</v>
      </c>
      <c r="AA780" s="58">
        <v>0</v>
      </c>
      <c r="AB780" s="58">
        <v>0</v>
      </c>
      <c r="AC780" s="58">
        <v>0</v>
      </c>
      <c r="AD780" s="58">
        <v>19</v>
      </c>
      <c r="AE780" s="58">
        <v>0</v>
      </c>
      <c r="AF780" s="58">
        <v>0</v>
      </c>
      <c r="AG780" s="58">
        <v>0</v>
      </c>
      <c r="AH780" s="58">
        <v>0</v>
      </c>
      <c r="AI780" s="58">
        <v>0</v>
      </c>
      <c r="AJ780" s="58">
        <v>0</v>
      </c>
      <c r="AK780" s="58">
        <v>0</v>
      </c>
      <c r="AL780" s="58">
        <v>0</v>
      </c>
      <c r="AM780" s="58">
        <v>0</v>
      </c>
      <c r="AN780" s="58">
        <v>0</v>
      </c>
      <c r="AO780" s="58">
        <v>102</v>
      </c>
      <c r="AP780" s="58">
        <v>0</v>
      </c>
      <c r="AQ780" s="58">
        <v>51</v>
      </c>
      <c r="AR780" s="58">
        <v>51</v>
      </c>
      <c r="AS780" s="58">
        <v>0</v>
      </c>
      <c r="AT780" s="58">
        <v>0</v>
      </c>
      <c r="AU780" s="58">
        <v>20</v>
      </c>
      <c r="AV780" s="58">
        <v>102</v>
      </c>
      <c r="AW780" s="57"/>
    </row>
    <row r="781" spans="1:49">
      <c r="A781" s="57" t="s">
        <v>4241</v>
      </c>
      <c r="B781" s="57" t="s">
        <v>4242</v>
      </c>
      <c r="C781" s="57" t="s">
        <v>418</v>
      </c>
      <c r="D781" s="57" t="s">
        <v>2359</v>
      </c>
      <c r="E781" s="57" t="s">
        <v>4243</v>
      </c>
      <c r="F781" s="57" t="s">
        <v>4244</v>
      </c>
      <c r="G781" s="57" t="s">
        <v>4166</v>
      </c>
      <c r="H781" s="57" t="s">
        <v>288</v>
      </c>
      <c r="I781" s="57" t="s">
        <v>4194</v>
      </c>
      <c r="J781" s="136">
        <v>6182351100</v>
      </c>
      <c r="K781" s="57" t="s">
        <v>199</v>
      </c>
      <c r="L781">
        <v>3</v>
      </c>
      <c r="M781">
        <v>24</v>
      </c>
      <c r="N781">
        <v>9</v>
      </c>
      <c r="O781" s="65">
        <v>36</v>
      </c>
      <c r="P781" s="58">
        <v>0</v>
      </c>
      <c r="Q781" s="58">
        <v>0</v>
      </c>
      <c r="R781" s="58">
        <v>0</v>
      </c>
      <c r="S781" s="58">
        <v>0</v>
      </c>
      <c r="T781" s="58">
        <v>0</v>
      </c>
      <c r="U781" s="58">
        <v>0</v>
      </c>
      <c r="V781" s="58">
        <v>0</v>
      </c>
      <c r="W781" s="58">
        <v>0</v>
      </c>
      <c r="X781" s="58">
        <v>0</v>
      </c>
      <c r="Y781" s="58">
        <v>0</v>
      </c>
      <c r="Z781" s="58">
        <v>89</v>
      </c>
      <c r="AA781" s="58">
        <v>70</v>
      </c>
      <c r="AB781" s="58">
        <v>76</v>
      </c>
      <c r="AC781" s="58">
        <v>71</v>
      </c>
      <c r="AD781" s="58">
        <v>0</v>
      </c>
      <c r="AE781" s="58">
        <v>0</v>
      </c>
      <c r="AF781" s="58">
        <v>0</v>
      </c>
      <c r="AG781" s="58">
        <v>0</v>
      </c>
      <c r="AH781" s="58">
        <v>0</v>
      </c>
      <c r="AI781" s="58">
        <v>0</v>
      </c>
      <c r="AJ781" s="58" t="s">
        <v>290</v>
      </c>
      <c r="AK781" s="58" t="s">
        <v>290</v>
      </c>
      <c r="AL781" s="58">
        <v>65</v>
      </c>
      <c r="AM781" s="58">
        <v>18</v>
      </c>
      <c r="AN781" s="58">
        <v>0</v>
      </c>
      <c r="AO781" s="58">
        <v>215</v>
      </c>
      <c r="AP781" s="58" t="s">
        <v>290</v>
      </c>
      <c r="AQ781" s="58">
        <v>133</v>
      </c>
      <c r="AR781" s="58">
        <v>173</v>
      </c>
      <c r="AS781" s="58">
        <v>30</v>
      </c>
      <c r="AT781" s="58">
        <v>36</v>
      </c>
      <c r="AU781" s="58">
        <v>38</v>
      </c>
      <c r="AV781" s="58">
        <v>306</v>
      </c>
      <c r="AW781" s="57"/>
    </row>
    <row r="782" spans="1:49">
      <c r="A782" s="57" t="s">
        <v>4245</v>
      </c>
      <c r="B782" s="57" t="s">
        <v>4246</v>
      </c>
      <c r="C782" s="57" t="s">
        <v>283</v>
      </c>
      <c r="D782" s="57" t="s">
        <v>4247</v>
      </c>
      <c r="E782" s="57" t="s">
        <v>4248</v>
      </c>
      <c r="F782" s="57" t="s">
        <v>4249</v>
      </c>
      <c r="G782" s="57" t="s">
        <v>4159</v>
      </c>
      <c r="H782" s="57" t="s">
        <v>288</v>
      </c>
      <c r="I782" s="57" t="s">
        <v>4160</v>
      </c>
      <c r="J782" s="136">
        <v>6186326327</v>
      </c>
      <c r="K782" s="57" t="s">
        <v>199</v>
      </c>
      <c r="L782">
        <v>2</v>
      </c>
      <c r="M782">
        <v>28</v>
      </c>
      <c r="N782">
        <v>10</v>
      </c>
      <c r="O782" s="65">
        <v>40</v>
      </c>
      <c r="P782" s="58">
        <v>71</v>
      </c>
      <c r="Q782" s="58">
        <v>36</v>
      </c>
      <c r="R782" s="58">
        <v>41</v>
      </c>
      <c r="S782" s="58">
        <v>49</v>
      </c>
      <c r="T782" s="58">
        <v>44</v>
      </c>
      <c r="U782" s="58">
        <v>53</v>
      </c>
      <c r="V782" s="58">
        <v>40</v>
      </c>
      <c r="W782" s="58">
        <v>32</v>
      </c>
      <c r="X782" s="58">
        <v>48</v>
      </c>
      <c r="Y782" s="58">
        <v>45</v>
      </c>
      <c r="Z782" s="58">
        <v>0</v>
      </c>
      <c r="AA782" s="58">
        <v>0</v>
      </c>
      <c r="AB782" s="58">
        <v>0</v>
      </c>
      <c r="AC782" s="58">
        <v>0</v>
      </c>
      <c r="AD782" s="58">
        <v>0</v>
      </c>
      <c r="AE782" s="58">
        <v>0</v>
      </c>
      <c r="AF782" s="58">
        <v>0</v>
      </c>
      <c r="AG782" s="58">
        <v>0</v>
      </c>
      <c r="AH782" s="58">
        <v>0</v>
      </c>
      <c r="AI782" s="58">
        <v>0</v>
      </c>
      <c r="AJ782" s="58">
        <v>0</v>
      </c>
      <c r="AK782" s="58">
        <v>0</v>
      </c>
      <c r="AL782" s="58">
        <v>0</v>
      </c>
      <c r="AM782" s="58">
        <v>11</v>
      </c>
      <c r="AN782" s="58">
        <v>0</v>
      </c>
      <c r="AO782" s="58">
        <v>448</v>
      </c>
      <c r="AP782" s="58">
        <v>0</v>
      </c>
      <c r="AQ782" s="58">
        <v>235</v>
      </c>
      <c r="AR782" s="58">
        <v>224</v>
      </c>
      <c r="AS782" s="58">
        <v>0</v>
      </c>
      <c r="AT782" s="58">
        <v>0</v>
      </c>
      <c r="AU782" s="58">
        <v>10</v>
      </c>
      <c r="AV782" s="58">
        <v>459</v>
      </c>
      <c r="AW782" s="57"/>
    </row>
    <row r="783" spans="1:49">
      <c r="A783" s="57" t="s">
        <v>4250</v>
      </c>
      <c r="B783" s="57" t="s">
        <v>4251</v>
      </c>
      <c r="C783" s="57" t="s">
        <v>283</v>
      </c>
      <c r="D783" s="57" t="s">
        <v>4252</v>
      </c>
      <c r="E783" s="57" t="s">
        <v>4253</v>
      </c>
      <c r="F783" s="57" t="s">
        <v>4254</v>
      </c>
      <c r="G783" s="57" t="s">
        <v>4166</v>
      </c>
      <c r="H783" s="57" t="s">
        <v>288</v>
      </c>
      <c r="I783" s="57" t="s">
        <v>4187</v>
      </c>
      <c r="J783" s="136">
        <v>6182340275</v>
      </c>
      <c r="K783" s="57" t="s">
        <v>199</v>
      </c>
      <c r="L783">
        <v>3.7</v>
      </c>
      <c r="M783">
        <v>21.1</v>
      </c>
      <c r="N783">
        <v>5.7</v>
      </c>
      <c r="O783" s="65">
        <v>30.5</v>
      </c>
      <c r="P783" s="58">
        <v>66</v>
      </c>
      <c r="Q783" s="58">
        <v>32</v>
      </c>
      <c r="R783" s="58">
        <v>31</v>
      </c>
      <c r="S783" s="58">
        <v>26</v>
      </c>
      <c r="T783" s="58">
        <v>28</v>
      </c>
      <c r="U783" s="58">
        <v>15</v>
      </c>
      <c r="V783" s="58">
        <v>29</v>
      </c>
      <c r="W783" s="58">
        <v>20</v>
      </c>
      <c r="X783" s="58">
        <v>28</v>
      </c>
      <c r="Y783" s="58">
        <v>18</v>
      </c>
      <c r="Z783" s="58">
        <v>0</v>
      </c>
      <c r="AA783" s="58">
        <v>0</v>
      </c>
      <c r="AB783" s="58">
        <v>0</v>
      </c>
      <c r="AC783" s="58">
        <v>0</v>
      </c>
      <c r="AD783" s="58">
        <v>0</v>
      </c>
      <c r="AE783" s="58">
        <v>0</v>
      </c>
      <c r="AF783" s="58">
        <v>0</v>
      </c>
      <c r="AG783" s="58">
        <v>0</v>
      </c>
      <c r="AH783" s="58">
        <v>0</v>
      </c>
      <c r="AI783" s="58">
        <v>0</v>
      </c>
      <c r="AJ783" s="58">
        <v>0</v>
      </c>
      <c r="AK783" s="58" t="s">
        <v>290</v>
      </c>
      <c r="AL783" s="58">
        <v>24</v>
      </c>
      <c r="AM783" s="58" t="s">
        <v>290</v>
      </c>
      <c r="AN783" s="58">
        <v>0</v>
      </c>
      <c r="AO783" s="58">
        <v>234</v>
      </c>
      <c r="AP783" s="58">
        <v>26</v>
      </c>
      <c r="AQ783" s="58">
        <v>150</v>
      </c>
      <c r="AR783" s="58">
        <v>143</v>
      </c>
      <c r="AS783" s="58">
        <v>0</v>
      </c>
      <c r="AT783" s="58">
        <v>0</v>
      </c>
      <c r="AU783" s="58">
        <v>18</v>
      </c>
      <c r="AV783" s="58">
        <v>293</v>
      </c>
      <c r="AW783" s="57"/>
    </row>
    <row r="784" spans="1:49">
      <c r="A784" s="57" t="s">
        <v>4255</v>
      </c>
      <c r="B784" s="57" t="s">
        <v>4256</v>
      </c>
      <c r="C784" s="57" t="s">
        <v>283</v>
      </c>
      <c r="D784" s="57" t="s">
        <v>953</v>
      </c>
      <c r="E784" s="57" t="s">
        <v>4257</v>
      </c>
      <c r="F784" s="57" t="s">
        <v>4258</v>
      </c>
      <c r="G784" s="57" t="s">
        <v>4166</v>
      </c>
      <c r="H784" s="57" t="s">
        <v>288</v>
      </c>
      <c r="I784" s="57" t="s">
        <v>4178</v>
      </c>
      <c r="J784" s="136">
        <v>6182337542</v>
      </c>
      <c r="K784" s="57" t="s">
        <v>199</v>
      </c>
      <c r="L784">
        <v>3.5</v>
      </c>
      <c r="M784">
        <v>12.3</v>
      </c>
      <c r="N784">
        <v>1.3</v>
      </c>
      <c r="O784" s="65">
        <v>17.100000000000001</v>
      </c>
      <c r="P784" s="58">
        <v>13</v>
      </c>
      <c r="Q784" s="58">
        <v>10</v>
      </c>
      <c r="R784" s="58">
        <v>11</v>
      </c>
      <c r="S784" s="58">
        <v>11</v>
      </c>
      <c r="T784" s="58" t="s">
        <v>290</v>
      </c>
      <c r="U784" s="58">
        <v>11</v>
      </c>
      <c r="V784" s="58">
        <v>11</v>
      </c>
      <c r="W784" s="58" t="s">
        <v>290</v>
      </c>
      <c r="X784" s="58" t="s">
        <v>290</v>
      </c>
      <c r="Y784" s="58" t="s">
        <v>290</v>
      </c>
      <c r="Z784" s="58" t="s">
        <v>290</v>
      </c>
      <c r="AA784" s="58" t="s">
        <v>290</v>
      </c>
      <c r="AB784" s="58" t="s">
        <v>290</v>
      </c>
      <c r="AC784" s="58" t="s">
        <v>290</v>
      </c>
      <c r="AD784" s="58">
        <v>0</v>
      </c>
      <c r="AE784" s="58">
        <v>0</v>
      </c>
      <c r="AF784" s="58">
        <v>0</v>
      </c>
      <c r="AG784" s="58">
        <v>0</v>
      </c>
      <c r="AH784" s="58">
        <v>0</v>
      </c>
      <c r="AI784" s="58">
        <v>0</v>
      </c>
      <c r="AJ784" s="58">
        <v>0</v>
      </c>
      <c r="AK784" s="58">
        <v>12</v>
      </c>
      <c r="AL784" s="58">
        <v>38</v>
      </c>
      <c r="AM784" s="58">
        <v>0</v>
      </c>
      <c r="AN784" s="58">
        <v>0</v>
      </c>
      <c r="AO784" s="58">
        <v>47</v>
      </c>
      <c r="AP784" s="58">
        <v>15</v>
      </c>
      <c r="AQ784" s="58">
        <v>58</v>
      </c>
      <c r="AR784" s="58">
        <v>54</v>
      </c>
      <c r="AS784" s="58" t="s">
        <v>290</v>
      </c>
      <c r="AT784" s="58" t="s">
        <v>290</v>
      </c>
      <c r="AU784" s="58">
        <v>19</v>
      </c>
      <c r="AV784" s="58">
        <v>112</v>
      </c>
      <c r="AW784" s="57"/>
    </row>
    <row r="785" spans="1:49">
      <c r="A785" s="57" t="s">
        <v>4259</v>
      </c>
      <c r="B785" s="57" t="s">
        <v>4162</v>
      </c>
      <c r="C785" s="57" t="s">
        <v>283</v>
      </c>
      <c r="D785" s="57" t="s">
        <v>1105</v>
      </c>
      <c r="E785" s="57" t="s">
        <v>4260</v>
      </c>
      <c r="F785" s="57" t="s">
        <v>4261</v>
      </c>
      <c r="G785" s="57" t="s">
        <v>4262</v>
      </c>
      <c r="H785" s="57" t="s">
        <v>288</v>
      </c>
      <c r="I785" s="57" t="s">
        <v>4263</v>
      </c>
      <c r="J785" s="136">
        <v>2175227534</v>
      </c>
      <c r="K785" s="57" t="s">
        <v>200</v>
      </c>
      <c r="L785">
        <v>3.6</v>
      </c>
      <c r="M785">
        <v>26.5</v>
      </c>
      <c r="N785">
        <v>13</v>
      </c>
      <c r="O785" s="65">
        <v>43.1</v>
      </c>
      <c r="P785" s="58">
        <v>49</v>
      </c>
      <c r="Q785" s="58">
        <v>40</v>
      </c>
      <c r="R785" s="58">
        <v>47</v>
      </c>
      <c r="S785" s="58">
        <v>31</v>
      </c>
      <c r="T785" s="58">
        <v>49</v>
      </c>
      <c r="U785" s="58">
        <v>49</v>
      </c>
      <c r="V785" s="58">
        <v>47</v>
      </c>
      <c r="W785" s="58">
        <v>43</v>
      </c>
      <c r="X785" s="58">
        <v>42</v>
      </c>
      <c r="Y785" s="58">
        <v>43</v>
      </c>
      <c r="Z785" s="58">
        <v>0</v>
      </c>
      <c r="AA785" s="58">
        <v>0</v>
      </c>
      <c r="AB785" s="58">
        <v>0</v>
      </c>
      <c r="AC785" s="58">
        <v>0</v>
      </c>
      <c r="AD785" s="58">
        <v>0</v>
      </c>
      <c r="AE785" s="58">
        <v>0</v>
      </c>
      <c r="AF785" s="58">
        <v>0</v>
      </c>
      <c r="AG785" s="58">
        <v>0</v>
      </c>
      <c r="AH785" s="58">
        <v>0</v>
      </c>
      <c r="AI785" s="58">
        <v>0</v>
      </c>
      <c r="AJ785" s="58">
        <v>0</v>
      </c>
      <c r="AK785" s="58" t="s">
        <v>290</v>
      </c>
      <c r="AL785" s="58" t="s">
        <v>290</v>
      </c>
      <c r="AM785" s="58">
        <v>0</v>
      </c>
      <c r="AN785" s="58">
        <v>0</v>
      </c>
      <c r="AO785" s="58">
        <v>391</v>
      </c>
      <c r="AP785" s="58">
        <v>43</v>
      </c>
      <c r="AQ785" s="58">
        <v>225</v>
      </c>
      <c r="AR785" s="58">
        <v>215</v>
      </c>
      <c r="AS785" s="58">
        <v>0</v>
      </c>
      <c r="AT785" s="58">
        <v>0</v>
      </c>
      <c r="AU785" s="58">
        <v>24</v>
      </c>
      <c r="AV785" s="58">
        <v>440</v>
      </c>
      <c r="AW785" s="57"/>
    </row>
    <row r="786" spans="1:49">
      <c r="A786" s="57" t="s">
        <v>4264</v>
      </c>
      <c r="B786" s="57" t="s">
        <v>2217</v>
      </c>
      <c r="C786" s="57" t="s">
        <v>283</v>
      </c>
      <c r="D786" s="57" t="s">
        <v>490</v>
      </c>
      <c r="E786" s="57" t="s">
        <v>4265</v>
      </c>
      <c r="F786" s="57" t="s">
        <v>4266</v>
      </c>
      <c r="G786" s="57" t="s">
        <v>4262</v>
      </c>
      <c r="H786" s="57" t="s">
        <v>288</v>
      </c>
      <c r="I786" s="57" t="s">
        <v>4263</v>
      </c>
      <c r="J786" s="136">
        <v>2175462159</v>
      </c>
      <c r="K786" s="57" t="s">
        <v>200</v>
      </c>
      <c r="L786">
        <v>3</v>
      </c>
      <c r="M786">
        <v>27</v>
      </c>
      <c r="N786">
        <v>20</v>
      </c>
      <c r="O786" s="65">
        <v>50</v>
      </c>
      <c r="P786" s="58">
        <v>101</v>
      </c>
      <c r="Q786" s="58">
        <v>53</v>
      </c>
      <c r="R786" s="58">
        <v>39</v>
      </c>
      <c r="S786" s="58">
        <v>34</v>
      </c>
      <c r="T786" s="58">
        <v>37</v>
      </c>
      <c r="U786" s="58">
        <v>36</v>
      </c>
      <c r="V786" s="58">
        <v>33</v>
      </c>
      <c r="W786" s="58">
        <v>35</v>
      </c>
      <c r="X786" s="58">
        <v>43</v>
      </c>
      <c r="Y786" s="58">
        <v>23</v>
      </c>
      <c r="Z786" s="58">
        <v>0</v>
      </c>
      <c r="AA786" s="58">
        <v>0</v>
      </c>
      <c r="AB786" s="58">
        <v>0</v>
      </c>
      <c r="AC786" s="58">
        <v>0</v>
      </c>
      <c r="AD786" s="58">
        <v>0</v>
      </c>
      <c r="AE786" s="58">
        <v>0</v>
      </c>
      <c r="AF786" s="58">
        <v>0</v>
      </c>
      <c r="AG786" s="58" t="s">
        <v>290</v>
      </c>
      <c r="AH786" s="58">
        <v>39</v>
      </c>
      <c r="AI786" s="58">
        <v>0</v>
      </c>
      <c r="AJ786" s="58">
        <v>0</v>
      </c>
      <c r="AK786" s="58" t="s">
        <v>290</v>
      </c>
      <c r="AL786" s="58" t="s">
        <v>290</v>
      </c>
      <c r="AM786" s="58">
        <v>22</v>
      </c>
      <c r="AN786" s="58">
        <v>0</v>
      </c>
      <c r="AO786" s="58">
        <v>432</v>
      </c>
      <c r="AP786" s="58">
        <v>15</v>
      </c>
      <c r="AQ786" s="58">
        <v>224</v>
      </c>
      <c r="AR786" s="58">
        <v>257</v>
      </c>
      <c r="AS786" s="58">
        <v>0</v>
      </c>
      <c r="AT786" s="58">
        <v>0</v>
      </c>
      <c r="AU786" s="58">
        <v>16</v>
      </c>
      <c r="AV786" s="58">
        <v>481</v>
      </c>
      <c r="AW786" s="57"/>
    </row>
    <row r="787" spans="1:49">
      <c r="A787" s="57" t="s">
        <v>4267</v>
      </c>
      <c r="B787" s="57" t="s">
        <v>4268</v>
      </c>
      <c r="C787" s="57" t="s">
        <v>314</v>
      </c>
      <c r="D787" s="57" t="s">
        <v>4269</v>
      </c>
      <c r="E787" s="57" t="s">
        <v>4270</v>
      </c>
      <c r="F787" s="57" t="s">
        <v>4271</v>
      </c>
      <c r="G787" s="57" t="s">
        <v>4262</v>
      </c>
      <c r="H787" s="57" t="s">
        <v>288</v>
      </c>
      <c r="I787" s="57" t="s">
        <v>4272</v>
      </c>
      <c r="J787" s="136">
        <v>2176981933</v>
      </c>
      <c r="K787" s="57" t="s">
        <v>200</v>
      </c>
      <c r="L787">
        <v>4</v>
      </c>
      <c r="M787">
        <v>23.6</v>
      </c>
      <c r="N787">
        <v>7</v>
      </c>
      <c r="O787" s="65">
        <v>34.6</v>
      </c>
      <c r="P787" s="58">
        <v>0</v>
      </c>
      <c r="Q787" s="58">
        <v>47</v>
      </c>
      <c r="R787" s="58">
        <v>49</v>
      </c>
      <c r="S787" s="58">
        <v>43</v>
      </c>
      <c r="T787" s="58">
        <v>38</v>
      </c>
      <c r="U787" s="58">
        <v>42</v>
      </c>
      <c r="V787" s="58">
        <v>39</v>
      </c>
      <c r="W787" s="58">
        <v>33</v>
      </c>
      <c r="X787" s="58">
        <v>26</v>
      </c>
      <c r="Y787" s="58">
        <v>29</v>
      </c>
      <c r="Z787" s="58">
        <v>0</v>
      </c>
      <c r="AA787" s="58">
        <v>0</v>
      </c>
      <c r="AB787" s="58">
        <v>0</v>
      </c>
      <c r="AC787" s="58">
        <v>0</v>
      </c>
      <c r="AD787" s="58">
        <v>0</v>
      </c>
      <c r="AE787" s="58">
        <v>0</v>
      </c>
      <c r="AF787" s="58">
        <v>0</v>
      </c>
      <c r="AG787" s="58">
        <v>0</v>
      </c>
      <c r="AH787" s="58">
        <v>31</v>
      </c>
      <c r="AI787" s="58">
        <v>0</v>
      </c>
      <c r="AJ787" s="58">
        <v>0</v>
      </c>
      <c r="AK787" s="58">
        <v>13</v>
      </c>
      <c r="AL787" s="58">
        <v>26</v>
      </c>
      <c r="AM787" s="58" t="s">
        <v>290</v>
      </c>
      <c r="AN787" s="58">
        <v>0</v>
      </c>
      <c r="AO787" s="58">
        <v>309</v>
      </c>
      <c r="AP787" s="58">
        <v>26</v>
      </c>
      <c r="AQ787" s="58">
        <v>173</v>
      </c>
      <c r="AR787" s="58">
        <v>204</v>
      </c>
      <c r="AS787" s="58">
        <v>0</v>
      </c>
      <c r="AT787" s="58">
        <v>0</v>
      </c>
      <c r="AU787" s="58">
        <v>156</v>
      </c>
      <c r="AV787" s="58">
        <v>377</v>
      </c>
      <c r="AW787" s="57"/>
    </row>
    <row r="788" spans="1:49">
      <c r="A788" s="57" t="s">
        <v>4273</v>
      </c>
      <c r="B788" s="57" t="s">
        <v>4274</v>
      </c>
      <c r="C788" s="57"/>
      <c r="D788" s="57" t="s">
        <v>4275</v>
      </c>
      <c r="E788" s="57" t="s">
        <v>4276</v>
      </c>
      <c r="F788" s="57" t="s">
        <v>4277</v>
      </c>
      <c r="G788" s="57" t="s">
        <v>4262</v>
      </c>
      <c r="H788" s="57" t="s">
        <v>288</v>
      </c>
      <c r="I788" s="57" t="s">
        <v>4278</v>
      </c>
      <c r="J788" s="136">
        <v>2175293309</v>
      </c>
      <c r="K788" s="57" t="s">
        <v>200</v>
      </c>
      <c r="L788">
        <v>1</v>
      </c>
      <c r="M788">
        <v>3</v>
      </c>
      <c r="N788">
        <v>2</v>
      </c>
      <c r="O788" s="65">
        <v>6</v>
      </c>
      <c r="P788" s="58" t="s">
        <v>290</v>
      </c>
      <c r="Q788" s="58" t="s">
        <v>290</v>
      </c>
      <c r="R788" s="58" t="s">
        <v>290</v>
      </c>
      <c r="S788" s="58" t="s">
        <v>290</v>
      </c>
      <c r="T788" s="58" t="s">
        <v>290</v>
      </c>
      <c r="U788" s="58" t="s">
        <v>290</v>
      </c>
      <c r="V788" s="58" t="s">
        <v>290</v>
      </c>
      <c r="W788" s="58" t="s">
        <v>290</v>
      </c>
      <c r="X788" s="58" t="s">
        <v>290</v>
      </c>
      <c r="Y788" s="58" t="s">
        <v>290</v>
      </c>
      <c r="Z788" s="58">
        <v>0</v>
      </c>
      <c r="AA788" s="58">
        <v>0</v>
      </c>
      <c r="AB788" s="58">
        <v>0</v>
      </c>
      <c r="AC788" s="58">
        <v>0</v>
      </c>
      <c r="AD788" s="58">
        <v>0</v>
      </c>
      <c r="AE788" s="58">
        <v>0</v>
      </c>
      <c r="AF788" s="58">
        <v>0</v>
      </c>
      <c r="AG788" s="58">
        <v>0</v>
      </c>
      <c r="AH788" s="58">
        <v>0</v>
      </c>
      <c r="AI788" s="58">
        <v>0</v>
      </c>
      <c r="AJ788" s="58">
        <v>0</v>
      </c>
      <c r="AK788" s="58">
        <v>0</v>
      </c>
      <c r="AL788" s="58">
        <v>0</v>
      </c>
      <c r="AM788" s="58">
        <v>0</v>
      </c>
      <c r="AN788" s="58">
        <v>0</v>
      </c>
      <c r="AO788" s="58">
        <v>17</v>
      </c>
      <c r="AP788" s="58" t="s">
        <v>290</v>
      </c>
      <c r="AQ788" s="58">
        <v>11</v>
      </c>
      <c r="AR788" s="58">
        <v>10</v>
      </c>
      <c r="AS788" s="58">
        <v>0</v>
      </c>
      <c r="AT788" s="58">
        <v>0</v>
      </c>
      <c r="AU788" s="58" t="s">
        <v>290</v>
      </c>
      <c r="AV788" s="58">
        <v>21</v>
      </c>
      <c r="AW788" s="57"/>
    </row>
    <row r="789" spans="1:49">
      <c r="A789" s="57" t="s">
        <v>4279</v>
      </c>
      <c r="B789" s="57" t="s">
        <v>4280</v>
      </c>
      <c r="C789" s="57"/>
      <c r="D789" s="57" t="s">
        <v>4281</v>
      </c>
      <c r="E789" s="57" t="s">
        <v>4282</v>
      </c>
      <c r="F789" s="57" t="s">
        <v>4283</v>
      </c>
      <c r="G789" s="57" t="s">
        <v>4262</v>
      </c>
      <c r="H789" s="57" t="s">
        <v>288</v>
      </c>
      <c r="I789" s="57" t="s">
        <v>4284</v>
      </c>
      <c r="J789" s="136">
        <v>2175466363</v>
      </c>
      <c r="K789" s="57" t="s">
        <v>200</v>
      </c>
      <c r="L789">
        <v>2.6</v>
      </c>
      <c r="M789">
        <v>12.5</v>
      </c>
      <c r="N789">
        <v>7.8</v>
      </c>
      <c r="O789" s="65">
        <v>22.9</v>
      </c>
      <c r="P789" s="58">
        <v>0</v>
      </c>
      <c r="Q789" s="58">
        <v>0</v>
      </c>
      <c r="R789" s="58">
        <v>0</v>
      </c>
      <c r="S789" s="58">
        <v>0</v>
      </c>
      <c r="T789" s="58">
        <v>0</v>
      </c>
      <c r="U789" s="58">
        <v>0</v>
      </c>
      <c r="V789" s="58">
        <v>0</v>
      </c>
      <c r="W789" s="58">
        <v>0</v>
      </c>
      <c r="X789" s="58">
        <v>0</v>
      </c>
      <c r="Y789" s="58">
        <v>0</v>
      </c>
      <c r="Z789" s="58">
        <v>32</v>
      </c>
      <c r="AA789" s="58">
        <v>29</v>
      </c>
      <c r="AB789" s="58">
        <v>46</v>
      </c>
      <c r="AC789" s="58">
        <v>18</v>
      </c>
      <c r="AD789" s="58">
        <v>0</v>
      </c>
      <c r="AE789" s="58">
        <v>0</v>
      </c>
      <c r="AF789" s="58">
        <v>0</v>
      </c>
      <c r="AG789" s="58">
        <v>0</v>
      </c>
      <c r="AH789" s="58">
        <v>0</v>
      </c>
      <c r="AI789" s="58">
        <v>25</v>
      </c>
      <c r="AJ789" s="58">
        <v>0</v>
      </c>
      <c r="AK789" s="58" t="s">
        <v>290</v>
      </c>
      <c r="AL789" s="58" t="s">
        <v>290</v>
      </c>
      <c r="AM789" s="58" t="s">
        <v>290</v>
      </c>
      <c r="AN789" s="58">
        <v>0</v>
      </c>
      <c r="AO789" s="58">
        <v>133</v>
      </c>
      <c r="AP789" s="58" t="s">
        <v>290</v>
      </c>
      <c r="AQ789" s="58">
        <v>68</v>
      </c>
      <c r="AR789" s="58">
        <v>82</v>
      </c>
      <c r="AS789" s="58">
        <v>11</v>
      </c>
      <c r="AT789" s="58">
        <v>15</v>
      </c>
      <c r="AU789" s="58">
        <v>29</v>
      </c>
      <c r="AV789" s="58">
        <v>150</v>
      </c>
      <c r="AW789" s="57"/>
    </row>
    <row r="790" spans="1:49">
      <c r="A790" s="57" t="s">
        <v>4285</v>
      </c>
      <c r="B790" s="57" t="s">
        <v>3769</v>
      </c>
      <c r="C790" s="57"/>
      <c r="D790" s="57" t="s">
        <v>2309</v>
      </c>
      <c r="E790" s="57" t="s">
        <v>1989</v>
      </c>
      <c r="F790" s="57" t="s">
        <v>4286</v>
      </c>
      <c r="G790" s="57" t="s">
        <v>4262</v>
      </c>
      <c r="H790" s="57" t="s">
        <v>288</v>
      </c>
      <c r="I790" s="57" t="s">
        <v>4272</v>
      </c>
      <c r="J790" s="136">
        <v>2175447702</v>
      </c>
      <c r="K790" s="57" t="s">
        <v>200</v>
      </c>
      <c r="L790">
        <v>1</v>
      </c>
      <c r="M790">
        <v>4</v>
      </c>
      <c r="N790">
        <v>2</v>
      </c>
      <c r="O790" s="65">
        <v>7</v>
      </c>
      <c r="P790" s="58">
        <v>24</v>
      </c>
      <c r="Q790" s="58">
        <v>11</v>
      </c>
      <c r="R790" s="58" t="s">
        <v>290</v>
      </c>
      <c r="S790" s="58" t="s">
        <v>290</v>
      </c>
      <c r="T790" s="58" t="s">
        <v>290</v>
      </c>
      <c r="U790" s="58" t="s">
        <v>290</v>
      </c>
      <c r="V790" s="58" t="s">
        <v>290</v>
      </c>
      <c r="W790" s="58" t="s">
        <v>290</v>
      </c>
      <c r="X790" s="58">
        <v>0</v>
      </c>
      <c r="Y790" s="58">
        <v>0</v>
      </c>
      <c r="Z790" s="58">
        <v>0</v>
      </c>
      <c r="AA790" s="58">
        <v>0</v>
      </c>
      <c r="AB790" s="58">
        <v>0</v>
      </c>
      <c r="AC790" s="58">
        <v>0</v>
      </c>
      <c r="AD790" s="58">
        <v>0</v>
      </c>
      <c r="AE790" s="58">
        <v>0</v>
      </c>
      <c r="AF790" s="58">
        <v>0</v>
      </c>
      <c r="AG790" s="58">
        <v>0</v>
      </c>
      <c r="AH790" s="58">
        <v>0</v>
      </c>
      <c r="AI790" s="58">
        <v>0</v>
      </c>
      <c r="AJ790" s="58">
        <v>0</v>
      </c>
      <c r="AK790" s="58" t="s">
        <v>290</v>
      </c>
      <c r="AL790" s="58" t="s">
        <v>290</v>
      </c>
      <c r="AM790" s="58">
        <v>0</v>
      </c>
      <c r="AN790" s="58" t="s">
        <v>290</v>
      </c>
      <c r="AO790" s="58">
        <v>35</v>
      </c>
      <c r="AP790" s="58" t="s">
        <v>290</v>
      </c>
      <c r="AQ790" s="58">
        <v>31</v>
      </c>
      <c r="AR790" s="58">
        <v>23</v>
      </c>
      <c r="AS790" s="58">
        <v>0</v>
      </c>
      <c r="AT790" s="58">
        <v>0</v>
      </c>
      <c r="AU790" s="58">
        <v>0</v>
      </c>
      <c r="AV790" s="58">
        <v>54</v>
      </c>
      <c r="AW790" s="57"/>
    </row>
    <row r="791" spans="1:49">
      <c r="A791" s="57" t="s">
        <v>4287</v>
      </c>
      <c r="B791" s="57" t="s">
        <v>4288</v>
      </c>
      <c r="C791" s="57" t="s">
        <v>418</v>
      </c>
      <c r="D791" s="57" t="s">
        <v>1069</v>
      </c>
      <c r="E791" s="57" t="s">
        <v>4289</v>
      </c>
      <c r="F791" s="57" t="s">
        <v>4290</v>
      </c>
      <c r="G791" s="57" t="s">
        <v>4262</v>
      </c>
      <c r="H791" s="57" t="s">
        <v>288</v>
      </c>
      <c r="I791" s="57" t="s">
        <v>4278</v>
      </c>
      <c r="J791" s="136">
        <v>2175294511</v>
      </c>
      <c r="K791" s="57" t="s">
        <v>200</v>
      </c>
      <c r="L791">
        <v>1</v>
      </c>
      <c r="M791">
        <v>19</v>
      </c>
      <c r="N791">
        <v>8</v>
      </c>
      <c r="O791" s="65">
        <v>28</v>
      </c>
      <c r="P791" s="58">
        <v>74</v>
      </c>
      <c r="Q791" s="58">
        <v>33</v>
      </c>
      <c r="R791" s="58">
        <v>23</v>
      </c>
      <c r="S791" s="58">
        <v>22</v>
      </c>
      <c r="T791" s="58">
        <v>25</v>
      </c>
      <c r="U791" s="58">
        <v>26</v>
      </c>
      <c r="V791" s="58">
        <v>22</v>
      </c>
      <c r="W791" s="58">
        <v>22</v>
      </c>
      <c r="X791" s="58">
        <v>24</v>
      </c>
      <c r="Y791" s="58">
        <v>22</v>
      </c>
      <c r="Z791" s="58">
        <v>0</v>
      </c>
      <c r="AA791" s="58">
        <v>0</v>
      </c>
      <c r="AB791" s="58">
        <v>0</v>
      </c>
      <c r="AC791" s="58">
        <v>0</v>
      </c>
      <c r="AD791" s="58">
        <v>0</v>
      </c>
      <c r="AE791" s="58">
        <v>0</v>
      </c>
      <c r="AF791" s="58">
        <v>0</v>
      </c>
      <c r="AG791" s="58">
        <v>0</v>
      </c>
      <c r="AH791" s="58">
        <v>0</v>
      </c>
      <c r="AI791" s="58">
        <v>0</v>
      </c>
      <c r="AJ791" s="58" t="s">
        <v>290</v>
      </c>
      <c r="AK791" s="58" t="s">
        <v>290</v>
      </c>
      <c r="AL791" s="58">
        <v>26</v>
      </c>
      <c r="AM791" s="58" t="s">
        <v>290</v>
      </c>
      <c r="AN791" s="58">
        <v>0</v>
      </c>
      <c r="AO791" s="58">
        <v>236</v>
      </c>
      <c r="AP791" s="58">
        <v>18</v>
      </c>
      <c r="AQ791" s="58">
        <v>154</v>
      </c>
      <c r="AR791" s="58">
        <v>139</v>
      </c>
      <c r="AS791" s="58">
        <v>0</v>
      </c>
      <c r="AT791" s="58">
        <v>0</v>
      </c>
      <c r="AU791" s="58">
        <v>27</v>
      </c>
      <c r="AV791" s="58">
        <v>293</v>
      </c>
      <c r="AW791" s="57"/>
    </row>
    <row r="792" spans="1:49">
      <c r="A792" s="57" t="s">
        <v>4291</v>
      </c>
      <c r="B792" s="57" t="s">
        <v>4292</v>
      </c>
      <c r="C792" s="57"/>
      <c r="D792" s="57" t="s">
        <v>4293</v>
      </c>
      <c r="E792" s="57" t="s">
        <v>4294</v>
      </c>
      <c r="F792" s="57" t="s">
        <v>4295</v>
      </c>
      <c r="G792" s="57" t="s">
        <v>4262</v>
      </c>
      <c r="H792" s="57" t="s">
        <v>288</v>
      </c>
      <c r="I792" s="57" t="s">
        <v>4263</v>
      </c>
      <c r="J792" s="136">
        <v>2175464531</v>
      </c>
      <c r="K792" s="57" t="s">
        <v>200</v>
      </c>
      <c r="L792">
        <v>4</v>
      </c>
      <c r="M792">
        <v>14.5</v>
      </c>
      <c r="N792">
        <v>6.5</v>
      </c>
      <c r="O792" s="65">
        <v>25</v>
      </c>
      <c r="P792" s="58">
        <v>45</v>
      </c>
      <c r="Q792" s="58">
        <v>22</v>
      </c>
      <c r="R792" s="58">
        <v>23</v>
      </c>
      <c r="S792" s="58">
        <v>23</v>
      </c>
      <c r="T792" s="58">
        <v>14</v>
      </c>
      <c r="U792" s="58">
        <v>17</v>
      </c>
      <c r="V792" s="58">
        <v>20</v>
      </c>
      <c r="W792" s="58">
        <v>14</v>
      </c>
      <c r="X792" s="58">
        <v>10</v>
      </c>
      <c r="Y792" s="58">
        <v>14</v>
      </c>
      <c r="Z792" s="58">
        <v>0</v>
      </c>
      <c r="AA792" s="58">
        <v>0</v>
      </c>
      <c r="AB792" s="58">
        <v>0</v>
      </c>
      <c r="AC792" s="58">
        <v>0</v>
      </c>
      <c r="AD792" s="58">
        <v>0</v>
      </c>
      <c r="AE792" s="58">
        <v>0</v>
      </c>
      <c r="AF792" s="58">
        <v>0</v>
      </c>
      <c r="AG792" s="58">
        <v>0</v>
      </c>
      <c r="AH792" s="58" t="s">
        <v>290</v>
      </c>
      <c r="AI792" s="58">
        <v>0</v>
      </c>
      <c r="AJ792" s="58">
        <v>0</v>
      </c>
      <c r="AK792" s="58" t="s">
        <v>290</v>
      </c>
      <c r="AL792" s="58">
        <v>11</v>
      </c>
      <c r="AM792" s="58">
        <v>0</v>
      </c>
      <c r="AN792" s="58">
        <v>0</v>
      </c>
      <c r="AO792" s="58">
        <v>183</v>
      </c>
      <c r="AP792" s="58" t="s">
        <v>290</v>
      </c>
      <c r="AQ792" s="58">
        <v>121</v>
      </c>
      <c r="AR792" s="58">
        <v>88</v>
      </c>
      <c r="AS792" s="58">
        <v>0</v>
      </c>
      <c r="AT792" s="58">
        <v>0</v>
      </c>
      <c r="AU792" s="58">
        <v>12</v>
      </c>
      <c r="AV792" s="58">
        <v>209</v>
      </c>
      <c r="AW792" s="57"/>
    </row>
    <row r="793" spans="1:49">
      <c r="A793" s="57" t="s">
        <v>4296</v>
      </c>
      <c r="B793" s="57" t="s">
        <v>4297</v>
      </c>
      <c r="C793" s="57" t="s">
        <v>283</v>
      </c>
      <c r="D793" s="57" t="s">
        <v>4298</v>
      </c>
      <c r="E793" s="57" t="s">
        <v>4299</v>
      </c>
      <c r="F793" s="57" t="s">
        <v>4300</v>
      </c>
      <c r="G793" s="57" t="s">
        <v>4262</v>
      </c>
      <c r="H793" s="57" t="s">
        <v>288</v>
      </c>
      <c r="I793" s="57" t="s">
        <v>4272</v>
      </c>
      <c r="J793" s="136">
        <v>2177871595</v>
      </c>
      <c r="K793" s="57" t="s">
        <v>200</v>
      </c>
      <c r="L793">
        <v>6</v>
      </c>
      <c r="M793">
        <v>43</v>
      </c>
      <c r="N793">
        <v>25</v>
      </c>
      <c r="O793" s="65">
        <v>74</v>
      </c>
      <c r="P793" s="58">
        <v>0</v>
      </c>
      <c r="Q793" s="58">
        <v>0</v>
      </c>
      <c r="R793" s="58">
        <v>0</v>
      </c>
      <c r="S793" s="58">
        <v>0</v>
      </c>
      <c r="T793" s="58">
        <v>0</v>
      </c>
      <c r="U793" s="58">
        <v>0</v>
      </c>
      <c r="V793" s="58">
        <v>0</v>
      </c>
      <c r="W793" s="58">
        <v>0</v>
      </c>
      <c r="X793" s="58">
        <v>0</v>
      </c>
      <c r="Y793" s="58">
        <v>0</v>
      </c>
      <c r="Z793" s="58">
        <v>120</v>
      </c>
      <c r="AA793" s="58">
        <v>107</v>
      </c>
      <c r="AB793" s="58">
        <v>149</v>
      </c>
      <c r="AC793" s="58">
        <v>135</v>
      </c>
      <c r="AD793" s="58">
        <v>0</v>
      </c>
      <c r="AE793" s="58">
        <v>0</v>
      </c>
      <c r="AF793" s="58">
        <v>0</v>
      </c>
      <c r="AG793" s="58">
        <v>0</v>
      </c>
      <c r="AH793" s="58">
        <v>0</v>
      </c>
      <c r="AI793" s="58">
        <v>0</v>
      </c>
      <c r="AJ793" s="58" t="s">
        <v>290</v>
      </c>
      <c r="AK793" s="58" t="s">
        <v>290</v>
      </c>
      <c r="AL793" s="58">
        <v>33</v>
      </c>
      <c r="AM793" s="58">
        <v>11</v>
      </c>
      <c r="AN793" s="58" t="s">
        <v>290</v>
      </c>
      <c r="AO793" s="58">
        <v>438</v>
      </c>
      <c r="AP793" s="58">
        <v>16</v>
      </c>
      <c r="AQ793" s="58">
        <v>243</v>
      </c>
      <c r="AR793" s="58">
        <v>268</v>
      </c>
      <c r="AS793" s="58">
        <v>71</v>
      </c>
      <c r="AT793" s="58">
        <v>64</v>
      </c>
      <c r="AU793" s="58">
        <v>15</v>
      </c>
      <c r="AV793" s="58">
        <v>511</v>
      </c>
      <c r="AW793" s="57"/>
    </row>
    <row r="794" spans="1:49">
      <c r="A794" s="57" t="s">
        <v>4301</v>
      </c>
      <c r="B794" s="57" t="s">
        <v>1436</v>
      </c>
      <c r="C794" s="57" t="s">
        <v>283</v>
      </c>
      <c r="D794" s="57" t="s">
        <v>2194</v>
      </c>
      <c r="E794" s="57" t="s">
        <v>4302</v>
      </c>
      <c r="F794" s="57" t="s">
        <v>4303</v>
      </c>
      <c r="G794" s="57" t="s">
        <v>4262</v>
      </c>
      <c r="H794" s="57" t="s">
        <v>288</v>
      </c>
      <c r="I794" s="57" t="s">
        <v>4272</v>
      </c>
      <c r="J794" s="136">
        <v>2177931370</v>
      </c>
      <c r="K794" s="57" t="s">
        <v>200</v>
      </c>
      <c r="L794">
        <v>2</v>
      </c>
      <c r="M794">
        <v>18</v>
      </c>
      <c r="N794">
        <v>8.5</v>
      </c>
      <c r="O794" s="65">
        <v>28.5</v>
      </c>
      <c r="P794" s="58">
        <v>35</v>
      </c>
      <c r="Q794" s="58">
        <v>24</v>
      </c>
      <c r="R794" s="58">
        <v>23</v>
      </c>
      <c r="S794" s="58">
        <v>24</v>
      </c>
      <c r="T794" s="58">
        <v>23</v>
      </c>
      <c r="U794" s="58">
        <v>18</v>
      </c>
      <c r="V794" s="58">
        <v>22</v>
      </c>
      <c r="W794" s="58">
        <v>27</v>
      </c>
      <c r="X794" s="58">
        <v>18</v>
      </c>
      <c r="Y794" s="58">
        <v>34</v>
      </c>
      <c r="Z794" s="58">
        <v>0</v>
      </c>
      <c r="AA794" s="58">
        <v>0</v>
      </c>
      <c r="AB794" s="58">
        <v>0</v>
      </c>
      <c r="AC794" s="58">
        <v>0</v>
      </c>
      <c r="AD794" s="58">
        <v>0</v>
      </c>
      <c r="AE794" s="58">
        <v>0</v>
      </c>
      <c r="AF794" s="58">
        <v>0</v>
      </c>
      <c r="AG794" s="58">
        <v>0</v>
      </c>
      <c r="AH794" s="58">
        <v>0</v>
      </c>
      <c r="AI794" s="58">
        <v>0</v>
      </c>
      <c r="AJ794" s="58">
        <v>0</v>
      </c>
      <c r="AK794" s="58" t="s">
        <v>290</v>
      </c>
      <c r="AL794" s="58">
        <v>16</v>
      </c>
      <c r="AM794" s="58" t="s">
        <v>290</v>
      </c>
      <c r="AN794" s="58" t="s">
        <v>290</v>
      </c>
      <c r="AO794" s="58">
        <v>208</v>
      </c>
      <c r="AP794" s="58" t="s">
        <v>290</v>
      </c>
      <c r="AQ794" s="58">
        <v>132</v>
      </c>
      <c r="AR794" s="58">
        <v>116</v>
      </c>
      <c r="AS794" s="58">
        <v>0</v>
      </c>
      <c r="AT794" s="58">
        <v>0</v>
      </c>
      <c r="AU794" s="58">
        <v>14</v>
      </c>
      <c r="AV794" s="58">
        <v>248</v>
      </c>
      <c r="AW794" s="57"/>
    </row>
    <row r="795" spans="1:49">
      <c r="A795" s="57" t="s">
        <v>4304</v>
      </c>
      <c r="B795" s="57" t="s">
        <v>4305</v>
      </c>
      <c r="C795" s="57" t="s">
        <v>353</v>
      </c>
      <c r="D795" s="57" t="s">
        <v>2250</v>
      </c>
      <c r="E795" s="57" t="s">
        <v>4306</v>
      </c>
      <c r="F795" s="57" t="s">
        <v>4307</v>
      </c>
      <c r="G795" s="57" t="s">
        <v>4262</v>
      </c>
      <c r="H795" s="57" t="s">
        <v>288</v>
      </c>
      <c r="I795" s="57" t="s">
        <v>4272</v>
      </c>
      <c r="J795" s="136">
        <v>2175444553</v>
      </c>
      <c r="K795" s="57" t="s">
        <v>200</v>
      </c>
      <c r="L795">
        <v>2</v>
      </c>
      <c r="M795">
        <v>14</v>
      </c>
      <c r="N795">
        <v>3.5</v>
      </c>
      <c r="O795" s="65">
        <v>19.5</v>
      </c>
      <c r="P795" s="58">
        <v>36</v>
      </c>
      <c r="Q795" s="58">
        <v>17</v>
      </c>
      <c r="R795" s="58">
        <v>12</v>
      </c>
      <c r="S795" s="58" t="s">
        <v>290</v>
      </c>
      <c r="T795" s="58">
        <v>11</v>
      </c>
      <c r="U795" s="58">
        <v>13</v>
      </c>
      <c r="V795" s="58">
        <v>18</v>
      </c>
      <c r="W795" s="58" t="s">
        <v>290</v>
      </c>
      <c r="X795" s="58">
        <v>10</v>
      </c>
      <c r="Y795" s="58" t="s">
        <v>290</v>
      </c>
      <c r="Z795" s="58">
        <v>0</v>
      </c>
      <c r="AA795" s="58">
        <v>0</v>
      </c>
      <c r="AB795" s="58">
        <v>0</v>
      </c>
      <c r="AC795" s="58">
        <v>0</v>
      </c>
      <c r="AD795" s="58">
        <v>0</v>
      </c>
      <c r="AE795" s="58">
        <v>0</v>
      </c>
      <c r="AF795" s="58">
        <v>0</v>
      </c>
      <c r="AG795" s="58">
        <v>0</v>
      </c>
      <c r="AH795" s="58">
        <v>0</v>
      </c>
      <c r="AI795" s="58">
        <v>0</v>
      </c>
      <c r="AJ795" s="58">
        <v>0</v>
      </c>
      <c r="AK795" s="58" t="s">
        <v>290</v>
      </c>
      <c r="AL795" s="58" t="s">
        <v>290</v>
      </c>
      <c r="AM795" s="58">
        <v>0</v>
      </c>
      <c r="AN795" s="58">
        <v>0</v>
      </c>
      <c r="AO795" s="58">
        <v>121</v>
      </c>
      <c r="AP795" s="58">
        <v>13</v>
      </c>
      <c r="AQ795" s="58">
        <v>65</v>
      </c>
      <c r="AR795" s="58">
        <v>76</v>
      </c>
      <c r="AS795" s="58">
        <v>0</v>
      </c>
      <c r="AT795" s="58">
        <v>0</v>
      </c>
      <c r="AU795" s="58">
        <v>27</v>
      </c>
      <c r="AV795" s="58">
        <v>141</v>
      </c>
      <c r="AW795" s="57"/>
    </row>
    <row r="796" spans="1:49">
      <c r="A796" s="57" t="s">
        <v>4308</v>
      </c>
      <c r="B796" s="57" t="s">
        <v>4309</v>
      </c>
      <c r="C796" s="57"/>
      <c r="D796" s="57" t="s">
        <v>916</v>
      </c>
      <c r="E796" s="57" t="s">
        <v>2452</v>
      </c>
      <c r="F796" s="57" t="s">
        <v>4310</v>
      </c>
      <c r="G796" s="57" t="s">
        <v>4262</v>
      </c>
      <c r="H796" s="57" t="s">
        <v>288</v>
      </c>
      <c r="I796" s="57" t="s">
        <v>4278</v>
      </c>
      <c r="J796" s="136">
        <v>2175237670</v>
      </c>
      <c r="K796" s="57" t="s">
        <v>200</v>
      </c>
      <c r="L796">
        <v>0.2</v>
      </c>
      <c r="M796">
        <v>3</v>
      </c>
      <c r="N796">
        <v>4.8</v>
      </c>
      <c r="O796" s="65">
        <v>8</v>
      </c>
      <c r="P796" s="58">
        <v>15</v>
      </c>
      <c r="Q796" s="58">
        <v>13</v>
      </c>
      <c r="R796" s="58" t="s">
        <v>290</v>
      </c>
      <c r="S796" s="58" t="s">
        <v>290</v>
      </c>
      <c r="T796" s="58" t="s">
        <v>290</v>
      </c>
      <c r="U796" s="58" t="s">
        <v>290</v>
      </c>
      <c r="V796" s="58" t="s">
        <v>290</v>
      </c>
      <c r="W796" s="58">
        <v>0</v>
      </c>
      <c r="X796" s="58">
        <v>0</v>
      </c>
      <c r="Y796" s="58">
        <v>0</v>
      </c>
      <c r="Z796" s="58">
        <v>0</v>
      </c>
      <c r="AA796" s="58">
        <v>0</v>
      </c>
      <c r="AB796" s="58">
        <v>0</v>
      </c>
      <c r="AC796" s="58">
        <v>0</v>
      </c>
      <c r="AD796" s="58">
        <v>0</v>
      </c>
      <c r="AE796" s="58">
        <v>0</v>
      </c>
      <c r="AF796" s="58">
        <v>0</v>
      </c>
      <c r="AG796" s="58">
        <v>0</v>
      </c>
      <c r="AH796" s="58">
        <v>0</v>
      </c>
      <c r="AI796" s="58">
        <v>0</v>
      </c>
      <c r="AJ796" s="58">
        <v>0</v>
      </c>
      <c r="AK796" s="58">
        <v>0</v>
      </c>
      <c r="AL796" s="58">
        <v>58</v>
      </c>
      <c r="AM796" s="58" t="s">
        <v>290</v>
      </c>
      <c r="AN796" s="58">
        <v>0</v>
      </c>
      <c r="AO796" s="58" t="s">
        <v>290</v>
      </c>
      <c r="AP796" s="58" t="s">
        <v>290</v>
      </c>
      <c r="AQ796" s="58">
        <v>32</v>
      </c>
      <c r="AR796" s="58">
        <v>32</v>
      </c>
      <c r="AS796" s="58">
        <v>0</v>
      </c>
      <c r="AT796" s="58">
        <v>0</v>
      </c>
      <c r="AU796" s="58">
        <v>64</v>
      </c>
      <c r="AV796" s="58">
        <v>64</v>
      </c>
      <c r="AW796" s="57"/>
    </row>
    <row r="797" spans="1:49">
      <c r="A797" s="57" t="s">
        <v>4311</v>
      </c>
      <c r="B797" s="57" t="s">
        <v>326</v>
      </c>
      <c r="C797" s="57" t="s">
        <v>283</v>
      </c>
      <c r="D797" s="57" t="s">
        <v>4312</v>
      </c>
      <c r="E797" s="57" t="s">
        <v>4313</v>
      </c>
      <c r="F797" s="57" t="s">
        <v>4314</v>
      </c>
      <c r="G797" s="57" t="s">
        <v>4262</v>
      </c>
      <c r="H797" s="57" t="s">
        <v>288</v>
      </c>
      <c r="I797" s="57" t="s">
        <v>4263</v>
      </c>
      <c r="J797" s="136">
        <v>2177872323</v>
      </c>
      <c r="K797" s="57" t="s">
        <v>200</v>
      </c>
      <c r="L797">
        <v>2</v>
      </c>
      <c r="M797">
        <v>19</v>
      </c>
      <c r="N797">
        <v>6</v>
      </c>
      <c r="O797" s="65">
        <v>27</v>
      </c>
      <c r="P797" s="58">
        <v>69</v>
      </c>
      <c r="Q797" s="58">
        <v>30</v>
      </c>
      <c r="R797" s="58">
        <v>19</v>
      </c>
      <c r="S797" s="58">
        <v>17</v>
      </c>
      <c r="T797" s="58">
        <v>15</v>
      </c>
      <c r="U797" s="58">
        <v>16</v>
      </c>
      <c r="V797" s="58">
        <v>19</v>
      </c>
      <c r="W797" s="58">
        <v>15</v>
      </c>
      <c r="X797" s="58">
        <v>20</v>
      </c>
      <c r="Y797" s="58">
        <v>13</v>
      </c>
      <c r="Z797" s="58">
        <v>0</v>
      </c>
      <c r="AA797" s="58">
        <v>0</v>
      </c>
      <c r="AB797" s="58">
        <v>0</v>
      </c>
      <c r="AC797" s="58">
        <v>0</v>
      </c>
      <c r="AD797" s="58">
        <v>0</v>
      </c>
      <c r="AE797" s="58">
        <v>0</v>
      </c>
      <c r="AF797" s="58">
        <v>0</v>
      </c>
      <c r="AG797" s="58">
        <v>0</v>
      </c>
      <c r="AH797" s="58">
        <v>0</v>
      </c>
      <c r="AI797" s="58">
        <v>0</v>
      </c>
      <c r="AJ797" s="58">
        <v>0</v>
      </c>
      <c r="AK797" s="58">
        <v>0</v>
      </c>
      <c r="AL797" s="58">
        <v>14</v>
      </c>
      <c r="AM797" s="58" t="s">
        <v>290</v>
      </c>
      <c r="AN797" s="58">
        <v>0</v>
      </c>
      <c r="AO797" s="58">
        <v>182</v>
      </c>
      <c r="AP797" s="58">
        <v>35</v>
      </c>
      <c r="AQ797" s="58">
        <v>111</v>
      </c>
      <c r="AR797" s="58">
        <v>122</v>
      </c>
      <c r="AS797" s="58">
        <v>0</v>
      </c>
      <c r="AT797" s="58">
        <v>0</v>
      </c>
      <c r="AU797" s="58">
        <v>58</v>
      </c>
      <c r="AV797" s="58">
        <v>233</v>
      </c>
      <c r="AW797" s="57"/>
    </row>
    <row r="798" spans="1:49">
      <c r="A798" s="57" t="s">
        <v>4315</v>
      </c>
      <c r="B798" s="57" t="s">
        <v>1310</v>
      </c>
      <c r="C798" s="57" t="s">
        <v>418</v>
      </c>
      <c r="D798" s="57" t="s">
        <v>3860</v>
      </c>
      <c r="E798" s="57" t="s">
        <v>4316</v>
      </c>
      <c r="F798" s="57" t="s">
        <v>4317</v>
      </c>
      <c r="G798" s="57" t="s">
        <v>4262</v>
      </c>
      <c r="H798" s="57" t="s">
        <v>288</v>
      </c>
      <c r="I798" s="57" t="s">
        <v>4272</v>
      </c>
      <c r="J798" s="136">
        <v>2175465987</v>
      </c>
      <c r="K798" s="57" t="s">
        <v>200</v>
      </c>
      <c r="L798">
        <v>3</v>
      </c>
      <c r="M798">
        <v>20</v>
      </c>
      <c r="N798">
        <v>2</v>
      </c>
      <c r="O798" s="65">
        <v>25</v>
      </c>
      <c r="P798" s="58">
        <v>29</v>
      </c>
      <c r="Q798" s="58">
        <v>23</v>
      </c>
      <c r="R798" s="58">
        <v>21</v>
      </c>
      <c r="S798" s="58">
        <v>24</v>
      </c>
      <c r="T798" s="58">
        <v>24</v>
      </c>
      <c r="U798" s="58">
        <v>18</v>
      </c>
      <c r="V798" s="58">
        <v>18</v>
      </c>
      <c r="W798" s="58">
        <v>12</v>
      </c>
      <c r="X798" s="58" t="s">
        <v>290</v>
      </c>
      <c r="Y798" s="58">
        <v>26</v>
      </c>
      <c r="Z798" s="58">
        <v>20</v>
      </c>
      <c r="AA798" s="58">
        <v>27</v>
      </c>
      <c r="AB798" s="58">
        <v>19</v>
      </c>
      <c r="AC798" s="58">
        <v>19</v>
      </c>
      <c r="AD798" s="58">
        <v>0</v>
      </c>
      <c r="AE798" s="58">
        <v>0</v>
      </c>
      <c r="AF798" s="58">
        <v>0</v>
      </c>
      <c r="AG798" s="58">
        <v>0</v>
      </c>
      <c r="AH798" s="58">
        <v>0</v>
      </c>
      <c r="AI798" s="58">
        <v>0</v>
      </c>
      <c r="AJ798" s="58">
        <v>0</v>
      </c>
      <c r="AK798" s="58" t="s">
        <v>290</v>
      </c>
      <c r="AL798" s="58">
        <v>59</v>
      </c>
      <c r="AM798" s="58" t="s">
        <v>290</v>
      </c>
      <c r="AN798" s="58">
        <v>0</v>
      </c>
      <c r="AO798" s="58">
        <v>181</v>
      </c>
      <c r="AP798" s="58">
        <v>39</v>
      </c>
      <c r="AQ798" s="58">
        <v>153</v>
      </c>
      <c r="AR798" s="58">
        <v>135</v>
      </c>
      <c r="AS798" s="58" t="s">
        <v>290</v>
      </c>
      <c r="AT798" s="58">
        <v>11</v>
      </c>
      <c r="AU798" s="58">
        <v>67</v>
      </c>
      <c r="AV798" s="58">
        <v>288</v>
      </c>
      <c r="AW798" s="57"/>
    </row>
    <row r="799" spans="1:49">
      <c r="A799" s="57" t="s">
        <v>4318</v>
      </c>
      <c r="B799" s="57" t="s">
        <v>4162</v>
      </c>
      <c r="C799" s="57"/>
      <c r="D799" s="57" t="s">
        <v>320</v>
      </c>
      <c r="E799" s="57" t="s">
        <v>4319</v>
      </c>
      <c r="F799" s="57" t="s">
        <v>4320</v>
      </c>
      <c r="G799" s="57" t="s">
        <v>4321</v>
      </c>
      <c r="H799" s="57" t="s">
        <v>288</v>
      </c>
      <c r="I799" s="57" t="s">
        <v>4322</v>
      </c>
      <c r="J799" s="136">
        <v>3092638442</v>
      </c>
      <c r="K799" s="57" t="s">
        <v>201</v>
      </c>
      <c r="L799">
        <v>1</v>
      </c>
      <c r="M799">
        <v>18.5</v>
      </c>
      <c r="N799">
        <v>5.5</v>
      </c>
      <c r="O799" s="65">
        <v>25</v>
      </c>
      <c r="P799" s="58">
        <v>41</v>
      </c>
      <c r="Q799" s="58">
        <v>22</v>
      </c>
      <c r="R799" s="58">
        <v>14</v>
      </c>
      <c r="S799" s="58">
        <v>26</v>
      </c>
      <c r="T799" s="58">
        <v>17</v>
      </c>
      <c r="U799" s="58">
        <v>21</v>
      </c>
      <c r="V799" s="58">
        <v>25</v>
      </c>
      <c r="W799" s="58">
        <v>15</v>
      </c>
      <c r="X799" s="58">
        <v>19</v>
      </c>
      <c r="Y799" s="58">
        <v>17</v>
      </c>
      <c r="Z799" s="58">
        <v>0</v>
      </c>
      <c r="AA799" s="58">
        <v>0</v>
      </c>
      <c r="AB799" s="58">
        <v>0</v>
      </c>
      <c r="AC799" s="58">
        <v>0</v>
      </c>
      <c r="AD799" s="58">
        <v>0</v>
      </c>
      <c r="AE799" s="58">
        <v>0</v>
      </c>
      <c r="AF799" s="58">
        <v>0</v>
      </c>
      <c r="AG799" s="58">
        <v>0</v>
      </c>
      <c r="AH799" s="58">
        <v>0</v>
      </c>
      <c r="AI799" s="58">
        <v>0</v>
      </c>
      <c r="AJ799" s="58">
        <v>0</v>
      </c>
      <c r="AK799" s="58" t="s">
        <v>290</v>
      </c>
      <c r="AL799" s="58" t="s">
        <v>290</v>
      </c>
      <c r="AM799" s="58" t="s">
        <v>290</v>
      </c>
      <c r="AN799" s="58">
        <v>0</v>
      </c>
      <c r="AO799" s="58">
        <v>199</v>
      </c>
      <c r="AP799" s="58" t="s">
        <v>290</v>
      </c>
      <c r="AQ799" s="58">
        <v>117</v>
      </c>
      <c r="AR799" s="58">
        <v>100</v>
      </c>
      <c r="AS799" s="58">
        <v>0</v>
      </c>
      <c r="AT799" s="58">
        <v>0</v>
      </c>
      <c r="AU799" s="58">
        <v>19</v>
      </c>
      <c r="AV799" s="58">
        <v>217</v>
      </c>
      <c r="AW799" s="57"/>
    </row>
    <row r="800" spans="1:49">
      <c r="A800" s="57" t="s">
        <v>4323</v>
      </c>
      <c r="B800" s="57" t="s">
        <v>3536</v>
      </c>
      <c r="C800" s="57"/>
      <c r="D800" s="57" t="s">
        <v>4324</v>
      </c>
      <c r="E800" s="57" t="s">
        <v>4325</v>
      </c>
      <c r="F800" s="57" t="s">
        <v>4326</v>
      </c>
      <c r="G800" s="57" t="s">
        <v>158</v>
      </c>
      <c r="H800" s="57" t="s">
        <v>288</v>
      </c>
      <c r="I800" s="57" t="s">
        <v>4327</v>
      </c>
      <c r="J800" s="136">
        <v>3094444345</v>
      </c>
      <c r="K800" s="57" t="s">
        <v>201</v>
      </c>
      <c r="L800">
        <v>1</v>
      </c>
      <c r="M800">
        <v>16.5</v>
      </c>
      <c r="N800">
        <v>6</v>
      </c>
      <c r="O800" s="65">
        <v>23.5</v>
      </c>
      <c r="P800" s="58">
        <v>33</v>
      </c>
      <c r="Q800" s="58">
        <v>18</v>
      </c>
      <c r="R800" s="58">
        <v>17</v>
      </c>
      <c r="S800" s="58">
        <v>18</v>
      </c>
      <c r="T800" s="58">
        <v>17</v>
      </c>
      <c r="U800" s="58">
        <v>27</v>
      </c>
      <c r="V800" s="58">
        <v>18</v>
      </c>
      <c r="W800" s="58">
        <v>21</v>
      </c>
      <c r="X800" s="58">
        <v>14</v>
      </c>
      <c r="Y800" s="58">
        <v>22</v>
      </c>
      <c r="Z800" s="58">
        <v>0</v>
      </c>
      <c r="AA800" s="58">
        <v>0</v>
      </c>
      <c r="AB800" s="58">
        <v>0</v>
      </c>
      <c r="AC800" s="58">
        <v>0</v>
      </c>
      <c r="AD800" s="58">
        <v>0</v>
      </c>
      <c r="AE800" s="58">
        <v>0</v>
      </c>
      <c r="AF800" s="58">
        <v>0</v>
      </c>
      <c r="AG800" s="58">
        <v>0</v>
      </c>
      <c r="AH800" s="58">
        <v>0</v>
      </c>
      <c r="AI800" s="58">
        <v>0</v>
      </c>
      <c r="AJ800" s="58">
        <v>0</v>
      </c>
      <c r="AK800" s="58">
        <v>0</v>
      </c>
      <c r="AL800" s="58">
        <v>0</v>
      </c>
      <c r="AM800" s="58">
        <v>0</v>
      </c>
      <c r="AN800" s="58">
        <v>0</v>
      </c>
      <c r="AO800" s="58">
        <v>202</v>
      </c>
      <c r="AP800" s="58" t="s">
        <v>290</v>
      </c>
      <c r="AQ800" s="58">
        <v>113</v>
      </c>
      <c r="AR800" s="58">
        <v>92</v>
      </c>
      <c r="AS800" s="58">
        <v>0</v>
      </c>
      <c r="AT800" s="58">
        <v>0</v>
      </c>
      <c r="AU800" s="58" t="s">
        <v>290</v>
      </c>
      <c r="AV800" s="58">
        <v>205</v>
      </c>
      <c r="AW800" s="57"/>
    </row>
    <row r="801" spans="1:49">
      <c r="A801" s="57" t="s">
        <v>4328</v>
      </c>
      <c r="B801" s="57" t="s">
        <v>786</v>
      </c>
      <c r="C801" s="57" t="s">
        <v>283</v>
      </c>
      <c r="D801" s="57" t="s">
        <v>4329</v>
      </c>
      <c r="E801" s="57" t="s">
        <v>4330</v>
      </c>
      <c r="F801" s="57" t="s">
        <v>4331</v>
      </c>
      <c r="G801" s="57" t="s">
        <v>4332</v>
      </c>
      <c r="H801" s="57" t="s">
        <v>288</v>
      </c>
      <c r="I801" s="57" t="s">
        <v>4333</v>
      </c>
      <c r="J801" s="136">
        <v>3093477194</v>
      </c>
      <c r="K801" s="57" t="s">
        <v>201</v>
      </c>
      <c r="L801">
        <v>1</v>
      </c>
      <c r="M801">
        <v>11</v>
      </c>
      <c r="N801">
        <v>4</v>
      </c>
      <c r="O801" s="65">
        <v>16</v>
      </c>
      <c r="P801" s="58">
        <v>10</v>
      </c>
      <c r="Q801" s="58">
        <v>13</v>
      </c>
      <c r="R801" s="58">
        <v>13</v>
      </c>
      <c r="S801" s="58">
        <v>19</v>
      </c>
      <c r="T801" s="58">
        <v>11</v>
      </c>
      <c r="U801" s="58">
        <v>13</v>
      </c>
      <c r="V801" s="58">
        <v>12</v>
      </c>
      <c r="W801" s="58" t="s">
        <v>290</v>
      </c>
      <c r="X801" s="58" t="s">
        <v>290</v>
      </c>
      <c r="Y801" s="58" t="s">
        <v>290</v>
      </c>
      <c r="Z801" s="58">
        <v>0</v>
      </c>
      <c r="AA801" s="58">
        <v>0</v>
      </c>
      <c r="AB801" s="58">
        <v>0</v>
      </c>
      <c r="AC801" s="58">
        <v>0</v>
      </c>
      <c r="AD801" s="58" t="s">
        <v>290</v>
      </c>
      <c r="AE801" s="58">
        <v>0</v>
      </c>
      <c r="AF801" s="58">
        <v>0</v>
      </c>
      <c r="AG801" s="58">
        <v>0</v>
      </c>
      <c r="AH801" s="58">
        <v>0</v>
      </c>
      <c r="AI801" s="58">
        <v>0</v>
      </c>
      <c r="AJ801" s="58">
        <v>0</v>
      </c>
      <c r="AK801" s="58" t="s">
        <v>290</v>
      </c>
      <c r="AL801" s="58">
        <v>0</v>
      </c>
      <c r="AM801" s="58">
        <v>0</v>
      </c>
      <c r="AN801" s="58">
        <v>0</v>
      </c>
      <c r="AO801" s="58">
        <v>103</v>
      </c>
      <c r="AP801" s="58" t="s">
        <v>290</v>
      </c>
      <c r="AQ801" s="58">
        <v>66</v>
      </c>
      <c r="AR801" s="58">
        <v>45</v>
      </c>
      <c r="AS801" s="58">
        <v>0</v>
      </c>
      <c r="AT801" s="58">
        <v>0</v>
      </c>
      <c r="AU801" s="58" t="s">
        <v>290</v>
      </c>
      <c r="AV801" s="58">
        <v>111</v>
      </c>
      <c r="AW801" s="57"/>
    </row>
    <row r="802" spans="1:49">
      <c r="A802" s="57" t="s">
        <v>4334</v>
      </c>
      <c r="B802" s="57" t="s">
        <v>4335</v>
      </c>
      <c r="C802" s="57" t="s">
        <v>314</v>
      </c>
      <c r="D802" s="57" t="s">
        <v>677</v>
      </c>
      <c r="E802" s="57" t="s">
        <v>4336</v>
      </c>
      <c r="F802" s="57" t="s">
        <v>4337</v>
      </c>
      <c r="G802" s="57" t="s">
        <v>4332</v>
      </c>
      <c r="H802" s="57" t="s">
        <v>288</v>
      </c>
      <c r="I802" s="57" t="s">
        <v>4333</v>
      </c>
      <c r="J802" s="136">
        <v>3093476178</v>
      </c>
      <c r="K802" s="57" t="s">
        <v>201</v>
      </c>
      <c r="L802">
        <v>1.5</v>
      </c>
      <c r="M802">
        <v>11</v>
      </c>
      <c r="N802">
        <v>3</v>
      </c>
      <c r="O802" s="65">
        <v>15.5</v>
      </c>
      <c r="P802" s="58">
        <v>28</v>
      </c>
      <c r="Q802" s="58">
        <v>10</v>
      </c>
      <c r="R802" s="58">
        <v>10</v>
      </c>
      <c r="S802" s="58" t="s">
        <v>290</v>
      </c>
      <c r="T802" s="58" t="s">
        <v>290</v>
      </c>
      <c r="U802" s="58" t="s">
        <v>290</v>
      </c>
      <c r="V802" s="58">
        <v>11</v>
      </c>
      <c r="W802" s="58">
        <v>12</v>
      </c>
      <c r="X802" s="58" t="s">
        <v>290</v>
      </c>
      <c r="Y802" s="58" t="s">
        <v>290</v>
      </c>
      <c r="Z802" s="58" t="s">
        <v>290</v>
      </c>
      <c r="AA802" s="58" t="s">
        <v>290</v>
      </c>
      <c r="AB802" s="58" t="s">
        <v>290</v>
      </c>
      <c r="AC802" s="58" t="s">
        <v>290</v>
      </c>
      <c r="AD802" s="58">
        <v>0</v>
      </c>
      <c r="AE802" s="58">
        <v>0</v>
      </c>
      <c r="AF802" s="58">
        <v>0</v>
      </c>
      <c r="AG802" s="58">
        <v>0</v>
      </c>
      <c r="AH802" s="58">
        <v>0</v>
      </c>
      <c r="AI802" s="58">
        <v>0</v>
      </c>
      <c r="AJ802" s="58">
        <v>0</v>
      </c>
      <c r="AK802" s="58" t="s">
        <v>290</v>
      </c>
      <c r="AL802" s="58" t="s">
        <v>290</v>
      </c>
      <c r="AM802" s="58" t="s">
        <v>290</v>
      </c>
      <c r="AN802" s="58">
        <v>0</v>
      </c>
      <c r="AO802" s="58">
        <v>124</v>
      </c>
      <c r="AP802" s="58">
        <v>0</v>
      </c>
      <c r="AQ802" s="58">
        <v>65</v>
      </c>
      <c r="AR802" s="58">
        <v>65</v>
      </c>
      <c r="AS802" s="58" t="s">
        <v>290</v>
      </c>
      <c r="AT802" s="58" t="s">
        <v>290</v>
      </c>
      <c r="AU802" s="58">
        <v>20</v>
      </c>
      <c r="AV802" s="58">
        <v>130</v>
      </c>
      <c r="AW802" s="57"/>
    </row>
    <row r="803" spans="1:49">
      <c r="A803" s="57" t="s">
        <v>4338</v>
      </c>
      <c r="B803" s="57" t="s">
        <v>3869</v>
      </c>
      <c r="C803" s="57" t="s">
        <v>314</v>
      </c>
      <c r="D803" s="57" t="s">
        <v>3713</v>
      </c>
      <c r="E803" s="57" t="s">
        <v>4339</v>
      </c>
      <c r="F803" s="57" t="s">
        <v>4340</v>
      </c>
      <c r="G803" s="57" t="s">
        <v>4332</v>
      </c>
      <c r="H803" s="57" t="s">
        <v>288</v>
      </c>
      <c r="I803" s="57" t="s">
        <v>4333</v>
      </c>
      <c r="J803" s="136">
        <v>3093472020</v>
      </c>
      <c r="K803" s="57" t="s">
        <v>201</v>
      </c>
      <c r="L803">
        <v>1</v>
      </c>
      <c r="M803">
        <v>11</v>
      </c>
      <c r="N803">
        <v>4</v>
      </c>
      <c r="O803" s="65">
        <v>16</v>
      </c>
      <c r="P803" s="58">
        <v>30</v>
      </c>
      <c r="Q803" s="58">
        <v>12</v>
      </c>
      <c r="R803" s="58">
        <v>10</v>
      </c>
      <c r="S803" s="58" t="s">
        <v>290</v>
      </c>
      <c r="T803" s="58" t="s">
        <v>290</v>
      </c>
      <c r="U803" s="58" t="s">
        <v>290</v>
      </c>
      <c r="V803" s="58" t="s">
        <v>290</v>
      </c>
      <c r="W803" s="58" t="s">
        <v>290</v>
      </c>
      <c r="X803" s="58">
        <v>11</v>
      </c>
      <c r="Y803" s="58" t="s">
        <v>290</v>
      </c>
      <c r="Z803" s="58">
        <v>0</v>
      </c>
      <c r="AA803" s="58">
        <v>0</v>
      </c>
      <c r="AB803" s="58">
        <v>0</v>
      </c>
      <c r="AC803" s="58">
        <v>0</v>
      </c>
      <c r="AD803" s="58">
        <v>0</v>
      </c>
      <c r="AE803" s="58">
        <v>0</v>
      </c>
      <c r="AF803" s="58">
        <v>0</v>
      </c>
      <c r="AG803" s="58">
        <v>0</v>
      </c>
      <c r="AH803" s="58">
        <v>0</v>
      </c>
      <c r="AI803" s="58">
        <v>0</v>
      </c>
      <c r="AJ803" s="58">
        <v>0</v>
      </c>
      <c r="AK803" s="58" t="s">
        <v>290</v>
      </c>
      <c r="AL803" s="58">
        <v>0</v>
      </c>
      <c r="AM803" s="58" t="s">
        <v>290</v>
      </c>
      <c r="AN803" s="58">
        <v>0</v>
      </c>
      <c r="AO803" s="58">
        <v>103</v>
      </c>
      <c r="AP803" s="58">
        <v>0</v>
      </c>
      <c r="AQ803" s="58">
        <v>58</v>
      </c>
      <c r="AR803" s="58">
        <v>49</v>
      </c>
      <c r="AS803" s="58">
        <v>0</v>
      </c>
      <c r="AT803" s="58">
        <v>0</v>
      </c>
      <c r="AU803" s="58">
        <v>10</v>
      </c>
      <c r="AV803" s="58">
        <v>107</v>
      </c>
      <c r="AW803" s="57"/>
    </row>
    <row r="804" spans="1:49">
      <c r="A804" s="57" t="s">
        <v>4341</v>
      </c>
      <c r="B804" s="57" t="s">
        <v>4342</v>
      </c>
      <c r="C804" s="57"/>
      <c r="D804" s="57" t="s">
        <v>390</v>
      </c>
      <c r="E804" s="57" t="s">
        <v>4343</v>
      </c>
      <c r="F804" s="57" t="s">
        <v>4344</v>
      </c>
      <c r="G804" s="57" t="s">
        <v>4321</v>
      </c>
      <c r="H804" s="57" t="s">
        <v>288</v>
      </c>
      <c r="I804" s="57" t="s">
        <v>4322</v>
      </c>
      <c r="J804" s="136">
        <v>3092666592</v>
      </c>
      <c r="K804" s="57" t="s">
        <v>201</v>
      </c>
      <c r="L804">
        <v>1.5</v>
      </c>
      <c r="M804">
        <v>23.5</v>
      </c>
      <c r="N804">
        <v>3.5</v>
      </c>
      <c r="O804" s="65">
        <v>28.5</v>
      </c>
      <c r="P804" s="58">
        <v>155</v>
      </c>
      <c r="Q804" s="58">
        <v>33</v>
      </c>
      <c r="R804" s="58">
        <v>25</v>
      </c>
      <c r="S804" s="58">
        <v>24</v>
      </c>
      <c r="T804" s="58">
        <v>25</v>
      </c>
      <c r="U804" s="58">
        <v>24</v>
      </c>
      <c r="V804" s="58">
        <v>24</v>
      </c>
      <c r="W804" s="58">
        <v>25</v>
      </c>
      <c r="X804" s="58">
        <v>24</v>
      </c>
      <c r="Y804" s="58">
        <v>24</v>
      </c>
      <c r="Z804" s="58" t="s">
        <v>290</v>
      </c>
      <c r="AA804" s="58">
        <v>0</v>
      </c>
      <c r="AB804" s="58">
        <v>0</v>
      </c>
      <c r="AC804" s="58">
        <v>0</v>
      </c>
      <c r="AD804" s="58">
        <v>0</v>
      </c>
      <c r="AE804" s="58">
        <v>0</v>
      </c>
      <c r="AF804" s="58">
        <v>0</v>
      </c>
      <c r="AG804" s="58">
        <v>0</v>
      </c>
      <c r="AH804" s="58">
        <v>0</v>
      </c>
      <c r="AI804" s="58">
        <v>0</v>
      </c>
      <c r="AJ804" s="58" t="s">
        <v>290</v>
      </c>
      <c r="AK804" s="58" t="s">
        <v>290</v>
      </c>
      <c r="AL804" s="58" t="s">
        <v>290</v>
      </c>
      <c r="AM804" s="58">
        <v>11</v>
      </c>
      <c r="AN804" s="58">
        <v>0</v>
      </c>
      <c r="AO804" s="58">
        <v>361</v>
      </c>
      <c r="AP804" s="58">
        <v>14</v>
      </c>
      <c r="AQ804" s="58">
        <v>181</v>
      </c>
      <c r="AR804" s="58">
        <v>208</v>
      </c>
      <c r="AS804" s="58">
        <v>0</v>
      </c>
      <c r="AT804" s="58">
        <v>0</v>
      </c>
      <c r="AU804" s="58">
        <v>10</v>
      </c>
      <c r="AV804" s="58">
        <v>389</v>
      </c>
      <c r="AW804" s="57"/>
    </row>
    <row r="805" spans="1:49">
      <c r="A805" s="57" t="s">
        <v>4345</v>
      </c>
      <c r="B805" s="57" t="s">
        <v>4346</v>
      </c>
      <c r="C805" s="57" t="s">
        <v>353</v>
      </c>
      <c r="D805" s="57" t="s">
        <v>2002</v>
      </c>
      <c r="E805" s="57" t="s">
        <v>4347</v>
      </c>
      <c r="F805" s="57" t="s">
        <v>4348</v>
      </c>
      <c r="G805" s="57" t="s">
        <v>4349</v>
      </c>
      <c r="H805" s="57" t="s">
        <v>288</v>
      </c>
      <c r="I805" s="57" t="s">
        <v>4350</v>
      </c>
      <c r="J805" s="136">
        <v>3093594673</v>
      </c>
      <c r="K805" s="57" t="s">
        <v>201</v>
      </c>
      <c r="L805">
        <v>3</v>
      </c>
      <c r="M805">
        <v>3.5</v>
      </c>
      <c r="N805">
        <v>1</v>
      </c>
      <c r="O805" s="65">
        <v>7.5</v>
      </c>
      <c r="P805" s="58" t="s">
        <v>290</v>
      </c>
      <c r="Q805" s="58" t="s">
        <v>290</v>
      </c>
      <c r="R805" s="58" t="s">
        <v>290</v>
      </c>
      <c r="S805" s="58">
        <v>0</v>
      </c>
      <c r="T805" s="58">
        <v>0</v>
      </c>
      <c r="U805" s="58">
        <v>0</v>
      </c>
      <c r="V805" s="58">
        <v>0</v>
      </c>
      <c r="W805" s="58">
        <v>0</v>
      </c>
      <c r="X805" s="58">
        <v>0</v>
      </c>
      <c r="Y805" s="58">
        <v>0</v>
      </c>
      <c r="Z805" s="58">
        <v>0</v>
      </c>
      <c r="AA805" s="58">
        <v>0</v>
      </c>
      <c r="AB805" s="58">
        <v>0</v>
      </c>
      <c r="AC805" s="58">
        <v>0</v>
      </c>
      <c r="AD805" s="58">
        <v>0</v>
      </c>
      <c r="AE805" s="58">
        <v>0</v>
      </c>
      <c r="AF805" s="58">
        <v>0</v>
      </c>
      <c r="AG805" s="58">
        <v>0</v>
      </c>
      <c r="AH805" s="58">
        <v>0</v>
      </c>
      <c r="AI805" s="58">
        <v>0</v>
      </c>
      <c r="AJ805" s="58">
        <v>0</v>
      </c>
      <c r="AK805" s="58">
        <v>0</v>
      </c>
      <c r="AL805" s="58" t="s">
        <v>290</v>
      </c>
      <c r="AM805" s="58">
        <v>0</v>
      </c>
      <c r="AN805" s="58">
        <v>0</v>
      </c>
      <c r="AO805" s="58" t="s">
        <v>290</v>
      </c>
      <c r="AP805" s="58" t="s">
        <v>290</v>
      </c>
      <c r="AQ805" s="58">
        <v>0</v>
      </c>
      <c r="AR805" s="58" t="s">
        <v>290</v>
      </c>
      <c r="AS805" s="58">
        <v>0</v>
      </c>
      <c r="AT805" s="58">
        <v>0</v>
      </c>
      <c r="AU805" s="58" t="s">
        <v>290</v>
      </c>
      <c r="AV805" s="58" t="s">
        <v>290</v>
      </c>
      <c r="AW805" s="57"/>
    </row>
    <row r="806" spans="1:49">
      <c r="A806" s="57" t="s">
        <v>4351</v>
      </c>
      <c r="B806" s="57" t="s">
        <v>4352</v>
      </c>
      <c r="C806" s="57"/>
      <c r="D806" s="57" t="s">
        <v>906</v>
      </c>
      <c r="E806" s="57" t="s">
        <v>4353</v>
      </c>
      <c r="F806" s="57" t="s">
        <v>4354</v>
      </c>
      <c r="G806" s="57" t="s">
        <v>158</v>
      </c>
      <c r="H806" s="57" t="s">
        <v>288</v>
      </c>
      <c r="I806" s="57" t="s">
        <v>4327</v>
      </c>
      <c r="J806" s="136">
        <v>3096982000</v>
      </c>
      <c r="K806" s="57" t="s">
        <v>201</v>
      </c>
      <c r="L806">
        <v>2.5</v>
      </c>
      <c r="M806">
        <v>9</v>
      </c>
      <c r="N806">
        <v>4.5</v>
      </c>
      <c r="O806" s="65">
        <v>16</v>
      </c>
      <c r="P806" s="58" t="s">
        <v>290</v>
      </c>
      <c r="Q806" s="58" t="s">
        <v>290</v>
      </c>
      <c r="R806" s="58" t="s">
        <v>290</v>
      </c>
      <c r="S806" s="58" t="s">
        <v>290</v>
      </c>
      <c r="T806" s="58" t="s">
        <v>290</v>
      </c>
      <c r="U806" s="58" t="s">
        <v>290</v>
      </c>
      <c r="V806" s="58" t="s">
        <v>290</v>
      </c>
      <c r="W806" s="58" t="s">
        <v>290</v>
      </c>
      <c r="X806" s="58" t="s">
        <v>290</v>
      </c>
      <c r="Y806" s="58" t="s">
        <v>290</v>
      </c>
      <c r="Z806" s="58" t="s">
        <v>290</v>
      </c>
      <c r="AA806" s="58" t="s">
        <v>290</v>
      </c>
      <c r="AB806" s="58" t="s">
        <v>290</v>
      </c>
      <c r="AC806" s="58" t="s">
        <v>290</v>
      </c>
      <c r="AD806" s="58">
        <v>0</v>
      </c>
      <c r="AE806" s="58">
        <v>0</v>
      </c>
      <c r="AF806" s="58">
        <v>0</v>
      </c>
      <c r="AG806" s="58">
        <v>0</v>
      </c>
      <c r="AH806" s="58">
        <v>0</v>
      </c>
      <c r="AI806" s="58">
        <v>0</v>
      </c>
      <c r="AJ806" s="58">
        <v>0</v>
      </c>
      <c r="AK806" s="58" t="s">
        <v>290</v>
      </c>
      <c r="AL806" s="58">
        <v>0</v>
      </c>
      <c r="AM806" s="58" t="s">
        <v>290</v>
      </c>
      <c r="AN806" s="58">
        <v>0</v>
      </c>
      <c r="AO806" s="58">
        <v>59</v>
      </c>
      <c r="AP806" s="58" t="s">
        <v>290</v>
      </c>
      <c r="AQ806" s="58">
        <v>45</v>
      </c>
      <c r="AR806" s="58">
        <v>31</v>
      </c>
      <c r="AS806" s="58" t="s">
        <v>290</v>
      </c>
      <c r="AT806" s="58" t="s">
        <v>290</v>
      </c>
      <c r="AU806" s="58" t="s">
        <v>290</v>
      </c>
      <c r="AV806" s="58">
        <v>76</v>
      </c>
      <c r="AW806" s="57"/>
    </row>
    <row r="807" spans="1:49">
      <c r="A807" s="57" t="s">
        <v>4355</v>
      </c>
      <c r="B807" s="57" t="s">
        <v>4356</v>
      </c>
      <c r="C807" s="57"/>
      <c r="D807" s="57" t="s">
        <v>2002</v>
      </c>
      <c r="E807" s="57" t="s">
        <v>2420</v>
      </c>
      <c r="F807" s="57" t="s">
        <v>4357</v>
      </c>
      <c r="G807" s="57" t="s">
        <v>4332</v>
      </c>
      <c r="H807" s="57" t="s">
        <v>288</v>
      </c>
      <c r="I807" s="57" t="s">
        <v>4333</v>
      </c>
      <c r="J807" s="136">
        <v>3096420070</v>
      </c>
      <c r="K807" s="57" t="s">
        <v>201</v>
      </c>
      <c r="L807">
        <v>1</v>
      </c>
      <c r="M807">
        <v>0</v>
      </c>
      <c r="N807">
        <v>2</v>
      </c>
      <c r="O807" s="65">
        <v>3</v>
      </c>
      <c r="P807" s="58">
        <v>0</v>
      </c>
      <c r="Q807" s="58">
        <v>0</v>
      </c>
      <c r="R807" s="58">
        <v>0</v>
      </c>
      <c r="S807" s="58">
        <v>0</v>
      </c>
      <c r="T807" s="58">
        <v>0</v>
      </c>
      <c r="U807" s="58">
        <v>0</v>
      </c>
      <c r="V807" s="58">
        <v>0</v>
      </c>
      <c r="W807" s="58">
        <v>0</v>
      </c>
      <c r="X807" s="58">
        <v>0</v>
      </c>
      <c r="Y807" s="58">
        <v>0</v>
      </c>
      <c r="Z807" s="58" t="s">
        <v>290</v>
      </c>
      <c r="AA807" s="58" t="s">
        <v>290</v>
      </c>
      <c r="AB807" s="58" t="s">
        <v>290</v>
      </c>
      <c r="AC807" s="58" t="s">
        <v>290</v>
      </c>
      <c r="AD807" s="58">
        <v>0</v>
      </c>
      <c r="AE807" s="58">
        <v>0</v>
      </c>
      <c r="AF807" s="58">
        <v>0</v>
      </c>
      <c r="AG807" s="58">
        <v>0</v>
      </c>
      <c r="AH807" s="58">
        <v>0</v>
      </c>
      <c r="AI807" s="58">
        <v>0</v>
      </c>
      <c r="AJ807" s="58">
        <v>0</v>
      </c>
      <c r="AK807" s="58">
        <v>0</v>
      </c>
      <c r="AL807" s="58" t="s">
        <v>290</v>
      </c>
      <c r="AM807" s="58">
        <v>0</v>
      </c>
      <c r="AN807" s="58">
        <v>0</v>
      </c>
      <c r="AO807" s="58" t="s">
        <v>290</v>
      </c>
      <c r="AP807" s="58">
        <v>0</v>
      </c>
      <c r="AQ807" s="58" t="s">
        <v>290</v>
      </c>
      <c r="AR807" s="58" t="s">
        <v>290</v>
      </c>
      <c r="AS807" s="58" t="s">
        <v>290</v>
      </c>
      <c r="AT807" s="58" t="s">
        <v>290</v>
      </c>
      <c r="AU807" s="58" t="s">
        <v>290</v>
      </c>
      <c r="AV807" s="58" t="s">
        <v>290</v>
      </c>
      <c r="AW807" s="57"/>
    </row>
    <row r="808" spans="1:49">
      <c r="A808" s="57" t="s">
        <v>4358</v>
      </c>
      <c r="B808" s="57" t="s">
        <v>4359</v>
      </c>
      <c r="C808" s="57"/>
      <c r="D808" s="57" t="s">
        <v>152</v>
      </c>
      <c r="E808" s="57" t="s">
        <v>1368</v>
      </c>
      <c r="F808" s="57" t="s">
        <v>4360</v>
      </c>
      <c r="G808" s="57" t="s">
        <v>4332</v>
      </c>
      <c r="H808" s="57" t="s">
        <v>288</v>
      </c>
      <c r="I808" s="57" t="s">
        <v>4333</v>
      </c>
      <c r="J808" s="136">
        <v>3092911637</v>
      </c>
      <c r="K808" s="57" t="s">
        <v>201</v>
      </c>
      <c r="L808">
        <v>1</v>
      </c>
      <c r="M808">
        <v>0</v>
      </c>
      <c r="N808">
        <v>0</v>
      </c>
      <c r="O808" s="65">
        <v>1</v>
      </c>
      <c r="P808" s="58">
        <v>0</v>
      </c>
      <c r="Q808" s="58" t="s">
        <v>290</v>
      </c>
      <c r="R808" s="58" t="s">
        <v>290</v>
      </c>
      <c r="S808" s="58">
        <v>0</v>
      </c>
      <c r="T808" s="58" t="s">
        <v>290</v>
      </c>
      <c r="U808" s="58" t="s">
        <v>290</v>
      </c>
      <c r="V808" s="58" t="s">
        <v>290</v>
      </c>
      <c r="W808" s="58" t="s">
        <v>290</v>
      </c>
      <c r="X808" s="58">
        <v>0</v>
      </c>
      <c r="Y808" s="58" t="s">
        <v>290</v>
      </c>
      <c r="Z808" s="58" t="s">
        <v>290</v>
      </c>
      <c r="AA808" s="58">
        <v>0</v>
      </c>
      <c r="AB808" s="58" t="s">
        <v>290</v>
      </c>
      <c r="AC808" s="58" t="s">
        <v>290</v>
      </c>
      <c r="AD808" s="58">
        <v>0</v>
      </c>
      <c r="AE808" s="58">
        <v>0</v>
      </c>
      <c r="AF808" s="58">
        <v>0</v>
      </c>
      <c r="AG808" s="58">
        <v>0</v>
      </c>
      <c r="AH808" s="58" t="s">
        <v>290</v>
      </c>
      <c r="AI808" s="58">
        <v>0</v>
      </c>
      <c r="AJ808" s="58">
        <v>0</v>
      </c>
      <c r="AK808" s="58">
        <v>0</v>
      </c>
      <c r="AL808" s="58" t="s">
        <v>290</v>
      </c>
      <c r="AM808" s="58" t="s">
        <v>290</v>
      </c>
      <c r="AN808" s="58">
        <v>0</v>
      </c>
      <c r="AO808" s="58">
        <v>14</v>
      </c>
      <c r="AP808" s="58">
        <v>0</v>
      </c>
      <c r="AQ808" s="58" t="s">
        <v>290</v>
      </c>
      <c r="AR808" s="58" t="s">
        <v>290</v>
      </c>
      <c r="AS808" s="58" t="s">
        <v>290</v>
      </c>
      <c r="AT808" s="58">
        <v>0</v>
      </c>
      <c r="AU808" s="58">
        <v>10</v>
      </c>
      <c r="AV808" s="58">
        <v>17</v>
      </c>
      <c r="AW808" s="57"/>
    </row>
    <row r="809" spans="1:49">
      <c r="A809" s="57" t="s">
        <v>4361</v>
      </c>
      <c r="B809" s="57" t="s">
        <v>3841</v>
      </c>
      <c r="C809" s="57" t="s">
        <v>314</v>
      </c>
      <c r="D809" s="57" t="s">
        <v>4104</v>
      </c>
      <c r="E809" s="57" t="s">
        <v>4362</v>
      </c>
      <c r="F809" s="57" t="s">
        <v>4363</v>
      </c>
      <c r="G809" s="57" t="s">
        <v>4364</v>
      </c>
      <c r="H809" s="57" t="s">
        <v>288</v>
      </c>
      <c r="I809" s="57" t="s">
        <v>4365</v>
      </c>
      <c r="J809" s="136">
        <v>3093672528</v>
      </c>
      <c r="K809" s="57" t="s">
        <v>202</v>
      </c>
      <c r="L809">
        <v>1</v>
      </c>
      <c r="M809">
        <v>9.5</v>
      </c>
      <c r="N809">
        <v>5</v>
      </c>
      <c r="O809" s="65">
        <v>15.5</v>
      </c>
      <c r="P809" s="58">
        <v>0</v>
      </c>
      <c r="Q809" s="58">
        <v>15</v>
      </c>
      <c r="R809" s="58" t="s">
        <v>290</v>
      </c>
      <c r="S809" s="58" t="s">
        <v>290</v>
      </c>
      <c r="T809" s="58" t="s">
        <v>290</v>
      </c>
      <c r="U809" s="58">
        <v>10</v>
      </c>
      <c r="V809" s="58" t="s">
        <v>290</v>
      </c>
      <c r="W809" s="58" t="s">
        <v>290</v>
      </c>
      <c r="X809" s="58" t="s">
        <v>290</v>
      </c>
      <c r="Y809" s="58">
        <v>16</v>
      </c>
      <c r="Z809" s="58">
        <v>0</v>
      </c>
      <c r="AA809" s="58">
        <v>0</v>
      </c>
      <c r="AB809" s="58">
        <v>0</v>
      </c>
      <c r="AC809" s="58">
        <v>0</v>
      </c>
      <c r="AD809" s="58">
        <v>25</v>
      </c>
      <c r="AE809" s="58">
        <v>0</v>
      </c>
      <c r="AF809" s="58">
        <v>0</v>
      </c>
      <c r="AG809" s="58">
        <v>0</v>
      </c>
      <c r="AH809" s="58">
        <v>0</v>
      </c>
      <c r="AI809" s="58">
        <v>0</v>
      </c>
      <c r="AJ809" s="58">
        <v>0</v>
      </c>
      <c r="AK809" s="58">
        <v>0</v>
      </c>
      <c r="AL809" s="58" t="s">
        <v>290</v>
      </c>
      <c r="AM809" s="58" t="s">
        <v>290</v>
      </c>
      <c r="AN809" s="58">
        <v>0</v>
      </c>
      <c r="AO809" s="58">
        <v>103</v>
      </c>
      <c r="AP809" s="58" t="s">
        <v>290</v>
      </c>
      <c r="AQ809" s="58">
        <v>52</v>
      </c>
      <c r="AR809" s="58">
        <v>57</v>
      </c>
      <c r="AS809" s="58">
        <v>0</v>
      </c>
      <c r="AT809" s="58">
        <v>0</v>
      </c>
      <c r="AU809" s="58">
        <v>15</v>
      </c>
      <c r="AV809" s="58">
        <v>109</v>
      </c>
      <c r="AW809" s="57"/>
    </row>
    <row r="810" spans="1:49">
      <c r="A810" s="57" t="s">
        <v>4366</v>
      </c>
      <c r="B810" s="57" t="s">
        <v>1585</v>
      </c>
      <c r="C810" s="57" t="s">
        <v>283</v>
      </c>
      <c r="D810" s="57" t="s">
        <v>304</v>
      </c>
      <c r="E810" s="57" t="s">
        <v>4092</v>
      </c>
      <c r="F810" s="57" t="s">
        <v>4367</v>
      </c>
      <c r="G810" s="57" t="s">
        <v>4368</v>
      </c>
      <c r="H810" s="57" t="s">
        <v>288</v>
      </c>
      <c r="I810" s="57" t="s">
        <v>4369</v>
      </c>
      <c r="J810" s="136">
        <v>2174424311</v>
      </c>
      <c r="K810" s="57" t="s">
        <v>203</v>
      </c>
      <c r="L810">
        <v>1</v>
      </c>
      <c r="M810">
        <v>6.1</v>
      </c>
      <c r="N810">
        <v>1.4</v>
      </c>
      <c r="O810" s="65">
        <v>8.5</v>
      </c>
      <c r="P810" s="58">
        <v>0</v>
      </c>
      <c r="Q810" s="58" t="s">
        <v>290</v>
      </c>
      <c r="R810" s="58" t="s">
        <v>290</v>
      </c>
      <c r="S810" s="58" t="s">
        <v>290</v>
      </c>
      <c r="T810" s="58" t="s">
        <v>290</v>
      </c>
      <c r="U810" s="58" t="s">
        <v>290</v>
      </c>
      <c r="V810" s="58" t="s">
        <v>290</v>
      </c>
      <c r="W810" s="58" t="s">
        <v>290</v>
      </c>
      <c r="X810" s="58" t="s">
        <v>290</v>
      </c>
      <c r="Y810" s="58" t="s">
        <v>290</v>
      </c>
      <c r="Z810" s="58">
        <v>0</v>
      </c>
      <c r="AA810" s="58">
        <v>0</v>
      </c>
      <c r="AB810" s="58">
        <v>0</v>
      </c>
      <c r="AC810" s="58">
        <v>0</v>
      </c>
      <c r="AD810" s="58">
        <v>0</v>
      </c>
      <c r="AE810" s="58">
        <v>0</v>
      </c>
      <c r="AF810" s="58">
        <v>0</v>
      </c>
      <c r="AG810" s="58">
        <v>0</v>
      </c>
      <c r="AH810" s="58">
        <v>0</v>
      </c>
      <c r="AI810" s="58">
        <v>0</v>
      </c>
      <c r="AJ810" s="58" t="s">
        <v>290</v>
      </c>
      <c r="AK810" s="58" t="s">
        <v>290</v>
      </c>
      <c r="AL810" s="58" t="s">
        <v>290</v>
      </c>
      <c r="AM810" s="58" t="s">
        <v>290</v>
      </c>
      <c r="AN810" s="58">
        <v>0</v>
      </c>
      <c r="AO810" s="58">
        <v>24</v>
      </c>
      <c r="AP810" s="58" t="s">
        <v>290</v>
      </c>
      <c r="AQ810" s="58">
        <v>14</v>
      </c>
      <c r="AR810" s="58">
        <v>24</v>
      </c>
      <c r="AS810" s="58">
        <v>0</v>
      </c>
      <c r="AT810" s="58">
        <v>0</v>
      </c>
      <c r="AU810" s="58">
        <v>15</v>
      </c>
      <c r="AV810" s="58">
        <v>38</v>
      </c>
      <c r="AW810" s="57"/>
    </row>
    <row r="811" spans="1:49">
      <c r="A811" s="57" t="s">
        <v>4370</v>
      </c>
      <c r="B811" s="57" t="s">
        <v>4371</v>
      </c>
      <c r="C811" s="57" t="s">
        <v>3226</v>
      </c>
      <c r="D811" s="57" t="s">
        <v>981</v>
      </c>
      <c r="E811" s="57" t="s">
        <v>4372</v>
      </c>
      <c r="F811" s="57" t="s">
        <v>4373</v>
      </c>
      <c r="G811" s="57" t="s">
        <v>4374</v>
      </c>
      <c r="H811" s="57" t="s">
        <v>288</v>
      </c>
      <c r="I811" s="57" t="s">
        <v>4375</v>
      </c>
      <c r="J811" s="136">
        <v>2176622127</v>
      </c>
      <c r="K811" s="57" t="s">
        <v>203</v>
      </c>
      <c r="L811">
        <v>3</v>
      </c>
      <c r="M811">
        <v>10</v>
      </c>
      <c r="N811">
        <v>5</v>
      </c>
      <c r="O811" s="65">
        <v>18</v>
      </c>
      <c r="P811" s="58">
        <v>0</v>
      </c>
      <c r="Q811" s="58">
        <v>0</v>
      </c>
      <c r="R811" s="58">
        <v>0</v>
      </c>
      <c r="S811" s="58">
        <v>0</v>
      </c>
      <c r="T811" s="58">
        <v>0</v>
      </c>
      <c r="U811" s="58">
        <v>0</v>
      </c>
      <c r="V811" s="58">
        <v>0</v>
      </c>
      <c r="W811" s="58">
        <v>0</v>
      </c>
      <c r="X811" s="58">
        <v>0</v>
      </c>
      <c r="Y811" s="58">
        <v>15</v>
      </c>
      <c r="Z811" s="58">
        <v>25</v>
      </c>
      <c r="AA811" s="58">
        <v>22</v>
      </c>
      <c r="AB811" s="58">
        <v>19</v>
      </c>
      <c r="AC811" s="58">
        <v>18</v>
      </c>
      <c r="AD811" s="58">
        <v>0</v>
      </c>
      <c r="AE811" s="58">
        <v>0</v>
      </c>
      <c r="AF811" s="58">
        <v>0</v>
      </c>
      <c r="AG811" s="58">
        <v>0</v>
      </c>
      <c r="AH811" s="58">
        <v>0</v>
      </c>
      <c r="AI811" s="58">
        <v>0</v>
      </c>
      <c r="AJ811" s="58">
        <v>0</v>
      </c>
      <c r="AK811" s="58" t="s">
        <v>290</v>
      </c>
      <c r="AL811" s="58" t="s">
        <v>290</v>
      </c>
      <c r="AM811" s="58" t="s">
        <v>290</v>
      </c>
      <c r="AN811" s="58">
        <v>0</v>
      </c>
      <c r="AO811" s="58">
        <v>76</v>
      </c>
      <c r="AP811" s="58">
        <v>10</v>
      </c>
      <c r="AQ811" s="58">
        <v>0</v>
      </c>
      <c r="AR811" s="58">
        <v>99</v>
      </c>
      <c r="AS811" s="58">
        <v>0</v>
      </c>
      <c r="AT811" s="58">
        <v>18</v>
      </c>
      <c r="AU811" s="58">
        <v>30</v>
      </c>
      <c r="AV811" s="58">
        <v>99</v>
      </c>
      <c r="AW811" s="57"/>
    </row>
    <row r="812" spans="1:49">
      <c r="A812" s="57" t="s">
        <v>4376</v>
      </c>
      <c r="B812" s="57" t="s">
        <v>4377</v>
      </c>
      <c r="C812" s="57" t="s">
        <v>283</v>
      </c>
      <c r="D812" s="57" t="s">
        <v>4378</v>
      </c>
      <c r="E812" s="57" t="s">
        <v>4379</v>
      </c>
      <c r="F812" s="57" t="s">
        <v>4380</v>
      </c>
      <c r="G812" s="57" t="s">
        <v>4368</v>
      </c>
      <c r="H812" s="57" t="s">
        <v>288</v>
      </c>
      <c r="I812" s="57" t="s">
        <v>4369</v>
      </c>
      <c r="J812" s="136">
        <v>2174423880</v>
      </c>
      <c r="K812" s="57" t="s">
        <v>203</v>
      </c>
      <c r="L812">
        <v>5</v>
      </c>
      <c r="M812">
        <v>27.5</v>
      </c>
      <c r="N812">
        <v>7.5</v>
      </c>
      <c r="O812" s="65">
        <v>40</v>
      </c>
      <c r="P812" s="58">
        <v>70</v>
      </c>
      <c r="Q812" s="58">
        <v>35</v>
      </c>
      <c r="R812" s="58">
        <v>26</v>
      </c>
      <c r="S812" s="58">
        <v>28</v>
      </c>
      <c r="T812" s="58">
        <v>23</v>
      </c>
      <c r="U812" s="58">
        <v>27</v>
      </c>
      <c r="V812" s="58">
        <v>27</v>
      </c>
      <c r="W812" s="58">
        <v>21</v>
      </c>
      <c r="X812" s="58">
        <v>25</v>
      </c>
      <c r="Y812" s="58">
        <v>33</v>
      </c>
      <c r="Z812" s="58">
        <v>25</v>
      </c>
      <c r="AA812" s="58">
        <v>16</v>
      </c>
      <c r="AB812" s="58">
        <v>15</v>
      </c>
      <c r="AC812" s="58">
        <v>17</v>
      </c>
      <c r="AD812" s="58">
        <v>0</v>
      </c>
      <c r="AE812" s="58">
        <v>0</v>
      </c>
      <c r="AF812" s="58">
        <v>0</v>
      </c>
      <c r="AG812" s="58">
        <v>0</v>
      </c>
      <c r="AH812" s="58">
        <v>0</v>
      </c>
      <c r="AI812" s="58">
        <v>0</v>
      </c>
      <c r="AJ812" s="58">
        <v>0</v>
      </c>
      <c r="AK812" s="58">
        <v>13</v>
      </c>
      <c r="AL812" s="58">
        <v>33</v>
      </c>
      <c r="AM812" s="58">
        <v>28</v>
      </c>
      <c r="AN812" s="58">
        <v>0</v>
      </c>
      <c r="AO812" s="58">
        <v>255</v>
      </c>
      <c r="AP812" s="58">
        <v>59</v>
      </c>
      <c r="AQ812" s="58">
        <v>198</v>
      </c>
      <c r="AR812" s="58">
        <v>190</v>
      </c>
      <c r="AS812" s="58" t="s">
        <v>290</v>
      </c>
      <c r="AT812" s="58" t="s">
        <v>290</v>
      </c>
      <c r="AU812" s="58">
        <v>50</v>
      </c>
      <c r="AV812" s="58">
        <v>388</v>
      </c>
      <c r="AW812" s="57"/>
    </row>
    <row r="813" spans="1:49">
      <c r="A813" s="57" t="s">
        <v>4381</v>
      </c>
      <c r="B813" s="57" t="s">
        <v>4377</v>
      </c>
      <c r="C813" s="57" t="s">
        <v>283</v>
      </c>
      <c r="D813" s="57" t="s">
        <v>4378</v>
      </c>
      <c r="E813" s="57" t="s">
        <v>4379</v>
      </c>
      <c r="F813" s="57" t="s">
        <v>4382</v>
      </c>
      <c r="G813" s="57" t="s">
        <v>4368</v>
      </c>
      <c r="H813" s="57" t="s">
        <v>288</v>
      </c>
      <c r="I813" s="57" t="s">
        <v>4369</v>
      </c>
      <c r="J813" s="136">
        <v>2174423880</v>
      </c>
      <c r="K813" s="57" t="s">
        <v>203</v>
      </c>
      <c r="L813">
        <v>3</v>
      </c>
      <c r="M813">
        <v>27</v>
      </c>
      <c r="N813">
        <v>5</v>
      </c>
      <c r="O813" s="65">
        <v>35</v>
      </c>
      <c r="P813" s="58">
        <v>84</v>
      </c>
      <c r="Q813" s="58">
        <v>36</v>
      </c>
      <c r="R813" s="58">
        <v>26</v>
      </c>
      <c r="S813" s="58">
        <v>28</v>
      </c>
      <c r="T813" s="58">
        <v>27</v>
      </c>
      <c r="U813" s="58">
        <v>26</v>
      </c>
      <c r="V813" s="58">
        <v>27</v>
      </c>
      <c r="W813" s="58">
        <v>22</v>
      </c>
      <c r="X813" s="58">
        <v>28</v>
      </c>
      <c r="Y813" s="58">
        <v>35</v>
      </c>
      <c r="Z813" s="58">
        <v>27</v>
      </c>
      <c r="AA813" s="58">
        <v>17</v>
      </c>
      <c r="AB813" s="58">
        <v>15</v>
      </c>
      <c r="AC813" s="58">
        <v>17</v>
      </c>
      <c r="AD813" s="58">
        <v>0</v>
      </c>
      <c r="AE813" s="58">
        <v>0</v>
      </c>
      <c r="AF813" s="58">
        <v>0</v>
      </c>
      <c r="AG813" s="58">
        <v>0</v>
      </c>
      <c r="AH813" s="58">
        <v>0</v>
      </c>
      <c r="AI813" s="58">
        <v>0</v>
      </c>
      <c r="AJ813" s="58">
        <v>0</v>
      </c>
      <c r="AK813" s="58">
        <v>16</v>
      </c>
      <c r="AL813" s="58">
        <v>37</v>
      </c>
      <c r="AM813" s="58">
        <v>43</v>
      </c>
      <c r="AN813" s="58">
        <v>0</v>
      </c>
      <c r="AO813" s="58">
        <v>301</v>
      </c>
      <c r="AP813" s="58">
        <v>18</v>
      </c>
      <c r="AQ813" s="58">
        <v>204</v>
      </c>
      <c r="AR813" s="58">
        <v>211</v>
      </c>
      <c r="AS813" s="58">
        <v>12</v>
      </c>
      <c r="AT813" s="58">
        <v>12</v>
      </c>
      <c r="AU813" s="58">
        <v>90</v>
      </c>
      <c r="AV813" s="58">
        <v>415</v>
      </c>
      <c r="AW813" s="57"/>
    </row>
    <row r="814" spans="1:49">
      <c r="A814" s="57" t="s">
        <v>4383</v>
      </c>
      <c r="B814" s="57" t="s">
        <v>4384</v>
      </c>
      <c r="C814" s="57" t="s">
        <v>283</v>
      </c>
      <c r="D814" s="57" t="s">
        <v>1650</v>
      </c>
      <c r="E814" s="57" t="s">
        <v>4385</v>
      </c>
      <c r="F814" s="57" t="s">
        <v>4386</v>
      </c>
      <c r="G814" s="57" t="s">
        <v>4368</v>
      </c>
      <c r="H814" s="57" t="s">
        <v>288</v>
      </c>
      <c r="I814" s="57" t="s">
        <v>4369</v>
      </c>
      <c r="J814" s="136">
        <v>2174421373</v>
      </c>
      <c r="K814" s="57" t="s">
        <v>203</v>
      </c>
      <c r="L814">
        <v>3</v>
      </c>
      <c r="M814">
        <v>4</v>
      </c>
      <c r="N814">
        <v>3</v>
      </c>
      <c r="O814" s="65">
        <v>10</v>
      </c>
      <c r="P814" s="58">
        <v>0</v>
      </c>
      <c r="Q814" s="58" t="s">
        <v>290</v>
      </c>
      <c r="R814" s="58" t="s">
        <v>290</v>
      </c>
      <c r="S814" s="58" t="s">
        <v>290</v>
      </c>
      <c r="T814" s="58" t="s">
        <v>290</v>
      </c>
      <c r="U814" s="58" t="s">
        <v>290</v>
      </c>
      <c r="V814" s="58" t="s">
        <v>290</v>
      </c>
      <c r="W814" s="58" t="s">
        <v>290</v>
      </c>
      <c r="X814" s="58" t="s">
        <v>290</v>
      </c>
      <c r="Y814" s="58" t="s">
        <v>290</v>
      </c>
      <c r="Z814" s="58" t="s">
        <v>290</v>
      </c>
      <c r="AA814" s="58" t="s">
        <v>290</v>
      </c>
      <c r="AB814" s="58" t="s">
        <v>290</v>
      </c>
      <c r="AC814" s="58" t="s">
        <v>290</v>
      </c>
      <c r="AD814" s="58">
        <v>0</v>
      </c>
      <c r="AE814" s="58">
        <v>0</v>
      </c>
      <c r="AF814" s="58">
        <v>0</v>
      </c>
      <c r="AG814" s="58">
        <v>0</v>
      </c>
      <c r="AH814" s="58">
        <v>0</v>
      </c>
      <c r="AI814" s="58">
        <v>0</v>
      </c>
      <c r="AJ814" s="58">
        <v>0</v>
      </c>
      <c r="AK814" s="58">
        <v>0</v>
      </c>
      <c r="AL814" s="58" t="s">
        <v>290</v>
      </c>
      <c r="AM814" s="58">
        <v>0</v>
      </c>
      <c r="AN814" s="58">
        <v>0</v>
      </c>
      <c r="AO814" s="58">
        <v>28</v>
      </c>
      <c r="AP814" s="58">
        <v>13</v>
      </c>
      <c r="AQ814" s="58">
        <v>22</v>
      </c>
      <c r="AR814" s="58">
        <v>24</v>
      </c>
      <c r="AS814" s="58">
        <v>0</v>
      </c>
      <c r="AT814" s="58">
        <v>0</v>
      </c>
      <c r="AU814" s="58">
        <v>0</v>
      </c>
      <c r="AV814" s="58">
        <v>46</v>
      </c>
      <c r="AW814" s="57"/>
    </row>
    <row r="815" spans="1:49">
      <c r="A815" s="57" t="s">
        <v>4387</v>
      </c>
      <c r="B815" s="57" t="s">
        <v>4388</v>
      </c>
      <c r="C815" s="57" t="s">
        <v>353</v>
      </c>
      <c r="D815" s="57" t="s">
        <v>4389</v>
      </c>
      <c r="E815" s="57" t="s">
        <v>4390</v>
      </c>
      <c r="F815" s="57" t="s">
        <v>4391</v>
      </c>
      <c r="G815" s="57" t="s">
        <v>4392</v>
      </c>
      <c r="H815" s="57" t="s">
        <v>288</v>
      </c>
      <c r="I815" s="57" t="s">
        <v>4393</v>
      </c>
      <c r="J815" s="136">
        <v>8157226626</v>
      </c>
      <c r="K815" s="57" t="s">
        <v>204</v>
      </c>
      <c r="L815">
        <v>1.5</v>
      </c>
      <c r="M815">
        <v>18.2</v>
      </c>
      <c r="N815">
        <v>7.2</v>
      </c>
      <c r="O815" s="65">
        <v>26.9</v>
      </c>
      <c r="P815" s="58">
        <v>38</v>
      </c>
      <c r="Q815" s="58">
        <v>38</v>
      </c>
      <c r="R815" s="58">
        <v>33</v>
      </c>
      <c r="S815" s="58">
        <v>37</v>
      </c>
      <c r="T815" s="58">
        <v>15</v>
      </c>
      <c r="U815" s="58">
        <v>43</v>
      </c>
      <c r="V815" s="58">
        <v>28</v>
      </c>
      <c r="W815" s="58">
        <v>27</v>
      </c>
      <c r="X815" s="58">
        <v>44</v>
      </c>
      <c r="Y815" s="58">
        <v>29</v>
      </c>
      <c r="Z815" s="58">
        <v>0</v>
      </c>
      <c r="AA815" s="58">
        <v>0</v>
      </c>
      <c r="AB815" s="58">
        <v>0</v>
      </c>
      <c r="AC815" s="58">
        <v>0</v>
      </c>
      <c r="AD815" s="58">
        <v>0</v>
      </c>
      <c r="AE815" s="58">
        <v>0</v>
      </c>
      <c r="AF815" s="58">
        <v>0</v>
      </c>
      <c r="AG815" s="58">
        <v>0</v>
      </c>
      <c r="AH815" s="58">
        <v>0</v>
      </c>
      <c r="AI815" s="58">
        <v>0</v>
      </c>
      <c r="AJ815" s="58">
        <v>0</v>
      </c>
      <c r="AK815" s="58" t="s">
        <v>290</v>
      </c>
      <c r="AL815" s="58" t="s">
        <v>290</v>
      </c>
      <c r="AM815" s="58">
        <v>0</v>
      </c>
      <c r="AN815" s="58">
        <v>0</v>
      </c>
      <c r="AO815" s="58">
        <v>296</v>
      </c>
      <c r="AP815" s="58">
        <v>28</v>
      </c>
      <c r="AQ815" s="58">
        <v>173</v>
      </c>
      <c r="AR815" s="58">
        <v>159</v>
      </c>
      <c r="AS815" s="58">
        <v>0</v>
      </c>
      <c r="AT815" s="58">
        <v>0</v>
      </c>
      <c r="AU815" s="58">
        <v>36</v>
      </c>
      <c r="AV815" s="58">
        <v>332</v>
      </c>
      <c r="AW815" s="57"/>
    </row>
    <row r="816" spans="1:49">
      <c r="A816" s="57" t="s">
        <v>4394</v>
      </c>
      <c r="B816" s="57" t="s">
        <v>3671</v>
      </c>
      <c r="C816" s="57" t="s">
        <v>314</v>
      </c>
      <c r="D816" s="57" t="s">
        <v>1676</v>
      </c>
      <c r="E816" s="57" t="s">
        <v>4395</v>
      </c>
      <c r="F816" s="57" t="s">
        <v>4396</v>
      </c>
      <c r="G816" s="57" t="s">
        <v>4397</v>
      </c>
      <c r="H816" s="57" t="s">
        <v>288</v>
      </c>
      <c r="I816" s="57" t="s">
        <v>4398</v>
      </c>
      <c r="J816" s="136">
        <v>8157258149</v>
      </c>
      <c r="K816" s="57" t="s">
        <v>204</v>
      </c>
      <c r="L816">
        <v>2.7</v>
      </c>
      <c r="M816">
        <v>13.7</v>
      </c>
      <c r="N816">
        <v>8.1</v>
      </c>
      <c r="O816" s="65">
        <v>24.5</v>
      </c>
      <c r="P816" s="58">
        <v>54</v>
      </c>
      <c r="Q816" s="58">
        <v>33</v>
      </c>
      <c r="R816" s="58">
        <v>33</v>
      </c>
      <c r="S816" s="58">
        <v>34</v>
      </c>
      <c r="T816" s="58">
        <v>25</v>
      </c>
      <c r="U816" s="58">
        <v>31</v>
      </c>
      <c r="V816" s="58">
        <v>33</v>
      </c>
      <c r="W816" s="58">
        <v>26</v>
      </c>
      <c r="X816" s="58">
        <v>33</v>
      </c>
      <c r="Y816" s="58">
        <v>22</v>
      </c>
      <c r="Z816" s="58">
        <v>0</v>
      </c>
      <c r="AA816" s="58">
        <v>0</v>
      </c>
      <c r="AB816" s="58">
        <v>0</v>
      </c>
      <c r="AC816" s="58">
        <v>0</v>
      </c>
      <c r="AD816" s="58">
        <v>0</v>
      </c>
      <c r="AE816" s="58">
        <v>0</v>
      </c>
      <c r="AF816" s="58">
        <v>0</v>
      </c>
      <c r="AG816" s="58">
        <v>0</v>
      </c>
      <c r="AH816" s="58">
        <v>10</v>
      </c>
      <c r="AI816" s="58">
        <v>0</v>
      </c>
      <c r="AJ816" s="58">
        <v>0</v>
      </c>
      <c r="AK816" s="58" t="s">
        <v>290</v>
      </c>
      <c r="AL816" s="58" t="s">
        <v>290</v>
      </c>
      <c r="AM816" s="58">
        <v>22</v>
      </c>
      <c r="AN816" s="58">
        <v>0</v>
      </c>
      <c r="AO816" s="58">
        <v>266</v>
      </c>
      <c r="AP816" s="58">
        <v>43</v>
      </c>
      <c r="AQ816" s="58">
        <v>185</v>
      </c>
      <c r="AR816" s="58">
        <v>149</v>
      </c>
      <c r="AS816" s="58">
        <v>0</v>
      </c>
      <c r="AT816" s="58">
        <v>0</v>
      </c>
      <c r="AU816" s="58">
        <v>0</v>
      </c>
      <c r="AV816" s="58">
        <v>334</v>
      </c>
      <c r="AW816" s="57"/>
    </row>
    <row r="817" spans="1:49">
      <c r="A817" s="57" t="s">
        <v>4399</v>
      </c>
      <c r="B817" s="57" t="s">
        <v>4400</v>
      </c>
      <c r="C817" s="57"/>
      <c r="D817" s="57" t="s">
        <v>1038</v>
      </c>
      <c r="E817" s="57" t="s">
        <v>4401</v>
      </c>
      <c r="F817" s="57" t="s">
        <v>4402</v>
      </c>
      <c r="G817" s="57" t="s">
        <v>4403</v>
      </c>
      <c r="H817" s="57" t="s">
        <v>288</v>
      </c>
      <c r="I817" s="57" t="s">
        <v>4404</v>
      </c>
      <c r="J817" s="136">
        <v>7085347941</v>
      </c>
      <c r="K817" s="57" t="s">
        <v>204</v>
      </c>
      <c r="L817">
        <v>1</v>
      </c>
      <c r="M817">
        <v>0</v>
      </c>
      <c r="N817">
        <v>0.5</v>
      </c>
      <c r="O817" s="65">
        <v>1.5</v>
      </c>
      <c r="P817" s="58">
        <v>0</v>
      </c>
      <c r="Q817" s="58">
        <v>0</v>
      </c>
      <c r="R817" s="58">
        <v>0</v>
      </c>
      <c r="S817" s="58">
        <v>0</v>
      </c>
      <c r="T817" s="58">
        <v>0</v>
      </c>
      <c r="U817" s="58">
        <v>0</v>
      </c>
      <c r="V817" s="58">
        <v>0</v>
      </c>
      <c r="W817" s="58">
        <v>0</v>
      </c>
      <c r="X817" s="58">
        <v>0</v>
      </c>
      <c r="Y817" s="58">
        <v>0</v>
      </c>
      <c r="Z817" s="58">
        <v>0</v>
      </c>
      <c r="AA817" s="58">
        <v>0</v>
      </c>
      <c r="AB817" s="58">
        <v>0</v>
      </c>
      <c r="AC817" s="58">
        <v>0</v>
      </c>
      <c r="AD817" s="58">
        <v>0</v>
      </c>
      <c r="AE817" s="58">
        <v>0</v>
      </c>
      <c r="AF817" s="58">
        <v>0</v>
      </c>
      <c r="AG817" s="58">
        <v>0</v>
      </c>
      <c r="AH817" s="58">
        <v>0</v>
      </c>
      <c r="AI817" s="58">
        <v>0</v>
      </c>
      <c r="AJ817" s="58">
        <v>0</v>
      </c>
      <c r="AK817" s="58">
        <v>0</v>
      </c>
      <c r="AL817" s="58">
        <v>0</v>
      </c>
      <c r="AM817" s="58">
        <v>0</v>
      </c>
      <c r="AN817" s="58">
        <v>0</v>
      </c>
      <c r="AO817" s="58">
        <v>0</v>
      </c>
      <c r="AP817" s="58">
        <v>0</v>
      </c>
      <c r="AQ817" s="58">
        <v>0</v>
      </c>
      <c r="AR817" s="58">
        <v>0</v>
      </c>
      <c r="AS817" s="58">
        <v>0</v>
      </c>
      <c r="AT817" s="58">
        <v>0</v>
      </c>
      <c r="AU817" s="58">
        <v>0</v>
      </c>
      <c r="AV817" s="58">
        <v>0</v>
      </c>
      <c r="AW817" s="57"/>
    </row>
    <row r="818" spans="1:49">
      <c r="A818" s="57" t="s">
        <v>4405</v>
      </c>
      <c r="B818" s="57" t="s">
        <v>4406</v>
      </c>
      <c r="C818" s="57" t="s">
        <v>283</v>
      </c>
      <c r="D818" s="57" t="s">
        <v>725</v>
      </c>
      <c r="E818" s="57" t="s">
        <v>4407</v>
      </c>
      <c r="F818" s="57" t="s">
        <v>4408</v>
      </c>
      <c r="G818" s="57" t="s">
        <v>4409</v>
      </c>
      <c r="H818" s="57" t="s">
        <v>288</v>
      </c>
      <c r="I818" s="57" t="s">
        <v>4410</v>
      </c>
      <c r="J818" s="136">
        <v>8154857129</v>
      </c>
      <c r="K818" s="57" t="s">
        <v>204</v>
      </c>
      <c r="L818">
        <v>1</v>
      </c>
      <c r="M818">
        <v>5</v>
      </c>
      <c r="N818">
        <v>10</v>
      </c>
      <c r="O818" s="65">
        <v>16</v>
      </c>
      <c r="P818" s="58">
        <v>66</v>
      </c>
      <c r="Q818" s="58">
        <v>20</v>
      </c>
      <c r="R818" s="58">
        <v>0</v>
      </c>
      <c r="S818" s="58">
        <v>0</v>
      </c>
      <c r="T818" s="58">
        <v>0</v>
      </c>
      <c r="U818" s="58">
        <v>0</v>
      </c>
      <c r="V818" s="58">
        <v>0</v>
      </c>
      <c r="W818" s="58">
        <v>0</v>
      </c>
      <c r="X818" s="58">
        <v>0</v>
      </c>
      <c r="Y818" s="58">
        <v>0</v>
      </c>
      <c r="Z818" s="58">
        <v>0</v>
      </c>
      <c r="AA818" s="58">
        <v>0</v>
      </c>
      <c r="AB818" s="58">
        <v>0</v>
      </c>
      <c r="AC818" s="58">
        <v>0</v>
      </c>
      <c r="AD818" s="58">
        <v>0</v>
      </c>
      <c r="AE818" s="58">
        <v>0</v>
      </c>
      <c r="AF818" s="58">
        <v>0</v>
      </c>
      <c r="AG818" s="58">
        <v>0</v>
      </c>
      <c r="AH818" s="58">
        <v>0</v>
      </c>
      <c r="AI818" s="58">
        <v>0</v>
      </c>
      <c r="AJ818" s="58">
        <v>0</v>
      </c>
      <c r="AK818" s="58" t="s">
        <v>290</v>
      </c>
      <c r="AL818" s="58" t="s">
        <v>290</v>
      </c>
      <c r="AM818" s="58">
        <v>0</v>
      </c>
      <c r="AN818" s="58">
        <v>0</v>
      </c>
      <c r="AO818" s="58">
        <v>80</v>
      </c>
      <c r="AP818" s="58" t="s">
        <v>290</v>
      </c>
      <c r="AQ818" s="58">
        <v>43</v>
      </c>
      <c r="AR818" s="58">
        <v>43</v>
      </c>
      <c r="AS818" s="58">
        <v>0</v>
      </c>
      <c r="AT818" s="58">
        <v>0</v>
      </c>
      <c r="AU818" s="58">
        <v>0</v>
      </c>
      <c r="AV818" s="58">
        <v>86</v>
      </c>
      <c r="AW818" s="57"/>
    </row>
    <row r="819" spans="1:49">
      <c r="A819" s="57" t="s">
        <v>4411</v>
      </c>
      <c r="B819" s="57" t="s">
        <v>4412</v>
      </c>
      <c r="C819" s="57" t="s">
        <v>314</v>
      </c>
      <c r="D819" s="57" t="s">
        <v>519</v>
      </c>
      <c r="E819" s="57" t="s">
        <v>4413</v>
      </c>
      <c r="F819" s="57" t="s">
        <v>4414</v>
      </c>
      <c r="G819" s="57" t="s">
        <v>4392</v>
      </c>
      <c r="H819" s="57" t="s">
        <v>288</v>
      </c>
      <c r="I819" s="57" t="s">
        <v>4393</v>
      </c>
      <c r="J819" s="136">
        <v>8157228518</v>
      </c>
      <c r="K819" s="57" t="s">
        <v>204</v>
      </c>
      <c r="L819">
        <v>2</v>
      </c>
      <c r="M819">
        <v>4</v>
      </c>
      <c r="N819">
        <v>1</v>
      </c>
      <c r="O819" s="65">
        <v>7</v>
      </c>
      <c r="P819" s="58">
        <v>14</v>
      </c>
      <c r="Q819" s="58">
        <v>13</v>
      </c>
      <c r="R819" s="58">
        <v>16</v>
      </c>
      <c r="S819" s="58">
        <v>14</v>
      </c>
      <c r="T819" s="58">
        <v>24</v>
      </c>
      <c r="U819" s="58">
        <v>13</v>
      </c>
      <c r="V819" s="58" t="s">
        <v>290</v>
      </c>
      <c r="W819" s="58">
        <v>17</v>
      </c>
      <c r="X819" s="58">
        <v>14</v>
      </c>
      <c r="Y819" s="58" t="s">
        <v>290</v>
      </c>
      <c r="Z819" s="58">
        <v>0</v>
      </c>
      <c r="AA819" s="58">
        <v>0</v>
      </c>
      <c r="AB819" s="58">
        <v>0</v>
      </c>
      <c r="AC819" s="58">
        <v>0</v>
      </c>
      <c r="AD819" s="58">
        <v>0</v>
      </c>
      <c r="AE819" s="58">
        <v>0</v>
      </c>
      <c r="AF819" s="58">
        <v>0</v>
      </c>
      <c r="AG819" s="58">
        <v>0</v>
      </c>
      <c r="AH819" s="58">
        <v>0</v>
      </c>
      <c r="AI819" s="58">
        <v>0</v>
      </c>
      <c r="AJ819" s="58">
        <v>0</v>
      </c>
      <c r="AK819" s="58" t="s">
        <v>290</v>
      </c>
      <c r="AL819" s="58">
        <v>11</v>
      </c>
      <c r="AM819" s="58">
        <v>94</v>
      </c>
      <c r="AN819" s="58">
        <v>0</v>
      </c>
      <c r="AO819" s="58">
        <v>24</v>
      </c>
      <c r="AP819" s="58" t="s">
        <v>290</v>
      </c>
      <c r="AQ819" s="58">
        <v>75</v>
      </c>
      <c r="AR819" s="58">
        <v>65</v>
      </c>
      <c r="AS819" s="58">
        <v>0</v>
      </c>
      <c r="AT819" s="58">
        <v>0</v>
      </c>
      <c r="AU819" s="58">
        <v>100</v>
      </c>
      <c r="AV819" s="58">
        <v>140</v>
      </c>
      <c r="AW819" s="57"/>
    </row>
    <row r="820" spans="1:49">
      <c r="A820" s="57" t="s">
        <v>4415</v>
      </c>
      <c r="B820" s="57" t="s">
        <v>4416</v>
      </c>
      <c r="C820" s="57" t="s">
        <v>283</v>
      </c>
      <c r="D820" s="57" t="s">
        <v>895</v>
      </c>
      <c r="E820" s="57" t="s">
        <v>4417</v>
      </c>
      <c r="F820" s="57" t="s">
        <v>4418</v>
      </c>
      <c r="G820" s="57" t="s">
        <v>4392</v>
      </c>
      <c r="H820" s="57" t="s">
        <v>288</v>
      </c>
      <c r="I820" s="57" t="s">
        <v>4393</v>
      </c>
      <c r="J820" s="136">
        <v>8157253390</v>
      </c>
      <c r="K820" s="57" t="s">
        <v>204</v>
      </c>
      <c r="L820">
        <v>2</v>
      </c>
      <c r="M820">
        <v>11.2</v>
      </c>
      <c r="N820">
        <v>3.5</v>
      </c>
      <c r="O820" s="65">
        <v>16.7</v>
      </c>
      <c r="P820" s="58">
        <v>16</v>
      </c>
      <c r="Q820" s="58">
        <v>10</v>
      </c>
      <c r="R820" s="58">
        <v>11</v>
      </c>
      <c r="S820" s="58">
        <v>19</v>
      </c>
      <c r="T820" s="58">
        <v>17</v>
      </c>
      <c r="U820" s="58">
        <v>17</v>
      </c>
      <c r="V820" s="58">
        <v>18</v>
      </c>
      <c r="W820" s="58">
        <v>16</v>
      </c>
      <c r="X820" s="58">
        <v>15</v>
      </c>
      <c r="Y820" s="58">
        <v>12</v>
      </c>
      <c r="Z820" s="58">
        <v>0</v>
      </c>
      <c r="AA820" s="58">
        <v>0</v>
      </c>
      <c r="AB820" s="58">
        <v>0</v>
      </c>
      <c r="AC820" s="58">
        <v>0</v>
      </c>
      <c r="AD820" s="58">
        <v>0</v>
      </c>
      <c r="AE820" s="58">
        <v>0</v>
      </c>
      <c r="AF820" s="58">
        <v>0</v>
      </c>
      <c r="AG820" s="58">
        <v>0</v>
      </c>
      <c r="AH820" s="58">
        <v>10</v>
      </c>
      <c r="AI820" s="58">
        <v>0</v>
      </c>
      <c r="AJ820" s="58" t="s">
        <v>290</v>
      </c>
      <c r="AK820" s="58">
        <v>0</v>
      </c>
      <c r="AL820" s="58" t="s">
        <v>290</v>
      </c>
      <c r="AM820" s="58">
        <v>51</v>
      </c>
      <c r="AN820" s="58">
        <v>0</v>
      </c>
      <c r="AO820" s="58">
        <v>86</v>
      </c>
      <c r="AP820" s="58">
        <v>15</v>
      </c>
      <c r="AQ820" s="58">
        <v>88</v>
      </c>
      <c r="AR820" s="58">
        <v>73</v>
      </c>
      <c r="AS820" s="58">
        <v>0</v>
      </c>
      <c r="AT820" s="58">
        <v>0</v>
      </c>
      <c r="AU820" s="58">
        <v>64</v>
      </c>
      <c r="AV820" s="58">
        <v>161</v>
      </c>
      <c r="AW820" s="57"/>
    </row>
    <row r="821" spans="1:49">
      <c r="A821" s="57" t="s">
        <v>4419</v>
      </c>
      <c r="B821" s="57" t="s">
        <v>4420</v>
      </c>
      <c r="C821" s="57" t="s">
        <v>283</v>
      </c>
      <c r="D821" s="57" t="s">
        <v>293</v>
      </c>
      <c r="E821" s="57" t="s">
        <v>4421</v>
      </c>
      <c r="F821" s="57" t="s">
        <v>4422</v>
      </c>
      <c r="G821" s="57" t="s">
        <v>4423</v>
      </c>
      <c r="H821" s="57" t="s">
        <v>288</v>
      </c>
      <c r="I821" s="57" t="s">
        <v>4424</v>
      </c>
      <c r="J821" s="136">
        <v>8158865953</v>
      </c>
      <c r="K821" s="57" t="s">
        <v>204</v>
      </c>
      <c r="L821">
        <v>1</v>
      </c>
      <c r="M821">
        <v>12</v>
      </c>
      <c r="N821">
        <v>5</v>
      </c>
      <c r="O821" s="65">
        <v>18</v>
      </c>
      <c r="P821" s="58">
        <v>37</v>
      </c>
      <c r="Q821" s="58">
        <v>16</v>
      </c>
      <c r="R821" s="58">
        <v>25</v>
      </c>
      <c r="S821" s="58">
        <v>14</v>
      </c>
      <c r="T821" s="58">
        <v>16</v>
      </c>
      <c r="U821" s="58">
        <v>18</v>
      </c>
      <c r="V821" s="58">
        <v>13</v>
      </c>
      <c r="W821" s="58">
        <v>16</v>
      </c>
      <c r="X821" s="58" t="s">
        <v>290</v>
      </c>
      <c r="Y821" s="58" t="s">
        <v>290</v>
      </c>
      <c r="Z821" s="58">
        <v>0</v>
      </c>
      <c r="AA821" s="58">
        <v>0</v>
      </c>
      <c r="AB821" s="58">
        <v>0</v>
      </c>
      <c r="AC821" s="58">
        <v>0</v>
      </c>
      <c r="AD821" s="58">
        <v>0</v>
      </c>
      <c r="AE821" s="58">
        <v>0</v>
      </c>
      <c r="AF821" s="58">
        <v>0</v>
      </c>
      <c r="AG821" s="58">
        <v>0</v>
      </c>
      <c r="AH821" s="58">
        <v>0</v>
      </c>
      <c r="AI821" s="58">
        <v>0</v>
      </c>
      <c r="AJ821" s="58" t="s">
        <v>290</v>
      </c>
      <c r="AK821" s="58" t="s">
        <v>290</v>
      </c>
      <c r="AL821" s="58">
        <v>42</v>
      </c>
      <c r="AM821" s="58">
        <v>44</v>
      </c>
      <c r="AN821" s="58">
        <v>0</v>
      </c>
      <c r="AO821" s="58">
        <v>57</v>
      </c>
      <c r="AP821" s="58">
        <v>21</v>
      </c>
      <c r="AQ821" s="58">
        <v>82</v>
      </c>
      <c r="AR821" s="58">
        <v>88</v>
      </c>
      <c r="AS821" s="58">
        <v>0</v>
      </c>
      <c r="AT821" s="58">
        <v>0</v>
      </c>
      <c r="AU821" s="58">
        <v>23</v>
      </c>
      <c r="AV821" s="58">
        <v>170</v>
      </c>
      <c r="AW821" s="57"/>
    </row>
    <row r="822" spans="1:49">
      <c r="A822" s="57" t="s">
        <v>4425</v>
      </c>
      <c r="B822" s="57" t="s">
        <v>4426</v>
      </c>
      <c r="C822" s="57"/>
      <c r="D822" s="57" t="s">
        <v>304</v>
      </c>
      <c r="E822" s="57" t="s">
        <v>1368</v>
      </c>
      <c r="F822" s="57" t="s">
        <v>4427</v>
      </c>
      <c r="G822" s="57" t="s">
        <v>4428</v>
      </c>
      <c r="H822" s="57" t="s">
        <v>288</v>
      </c>
      <c r="I822" s="57" t="s">
        <v>4429</v>
      </c>
      <c r="J822" s="136">
        <v>8158384494</v>
      </c>
      <c r="K822" s="57" t="s">
        <v>204</v>
      </c>
      <c r="L822">
        <v>2.75</v>
      </c>
      <c r="M822">
        <v>13</v>
      </c>
      <c r="N822">
        <v>6.3</v>
      </c>
      <c r="O822" s="65">
        <v>22.05</v>
      </c>
      <c r="P822" s="58">
        <v>18</v>
      </c>
      <c r="Q822" s="58">
        <v>20</v>
      </c>
      <c r="R822" s="58">
        <v>16</v>
      </c>
      <c r="S822" s="58">
        <v>16</v>
      </c>
      <c r="T822" s="58">
        <v>15</v>
      </c>
      <c r="U822" s="58">
        <v>17</v>
      </c>
      <c r="V822" s="58">
        <v>11</v>
      </c>
      <c r="W822" s="58">
        <v>15</v>
      </c>
      <c r="X822" s="58">
        <v>14</v>
      </c>
      <c r="Y822" s="58">
        <v>10</v>
      </c>
      <c r="Z822" s="58">
        <v>0</v>
      </c>
      <c r="AA822" s="58">
        <v>0</v>
      </c>
      <c r="AB822" s="58">
        <v>0</v>
      </c>
      <c r="AC822" s="58">
        <v>0</v>
      </c>
      <c r="AD822" s="58">
        <v>0</v>
      </c>
      <c r="AE822" s="58">
        <v>0</v>
      </c>
      <c r="AF822" s="58">
        <v>0</v>
      </c>
      <c r="AG822" s="58">
        <v>0</v>
      </c>
      <c r="AH822" s="58">
        <v>16</v>
      </c>
      <c r="AI822" s="58">
        <v>0</v>
      </c>
      <c r="AJ822" s="58">
        <v>0</v>
      </c>
      <c r="AK822" s="58">
        <v>0</v>
      </c>
      <c r="AL822" s="58" t="s">
        <v>290</v>
      </c>
      <c r="AM822" s="58">
        <v>25</v>
      </c>
      <c r="AN822" s="58">
        <v>10</v>
      </c>
      <c r="AO822" s="58">
        <v>126</v>
      </c>
      <c r="AP822" s="58" t="s">
        <v>290</v>
      </c>
      <c r="AQ822" s="58">
        <v>84</v>
      </c>
      <c r="AR822" s="58">
        <v>84</v>
      </c>
      <c r="AS822" s="58">
        <v>0</v>
      </c>
      <c r="AT822" s="58">
        <v>0</v>
      </c>
      <c r="AU822" s="58">
        <v>12</v>
      </c>
      <c r="AV822" s="58">
        <v>168</v>
      </c>
      <c r="AW822" s="57"/>
    </row>
    <row r="823" spans="1:49">
      <c r="A823" s="57" t="s">
        <v>4430</v>
      </c>
      <c r="B823" s="57" t="s">
        <v>786</v>
      </c>
      <c r="C823" s="57" t="s">
        <v>283</v>
      </c>
      <c r="D823" s="57" t="s">
        <v>4431</v>
      </c>
      <c r="E823" s="57" t="s">
        <v>4432</v>
      </c>
      <c r="F823" s="57" t="s">
        <v>4433</v>
      </c>
      <c r="G823" s="57" t="s">
        <v>4428</v>
      </c>
      <c r="H823" s="57" t="s">
        <v>288</v>
      </c>
      <c r="I823" s="57" t="s">
        <v>4429</v>
      </c>
      <c r="J823" s="136">
        <v>8158388173</v>
      </c>
      <c r="K823" s="57" t="s">
        <v>204</v>
      </c>
      <c r="L823">
        <v>1</v>
      </c>
      <c r="M823">
        <v>8</v>
      </c>
      <c r="N823">
        <v>2</v>
      </c>
      <c r="O823" s="65">
        <v>11</v>
      </c>
      <c r="P823" s="58">
        <v>14</v>
      </c>
      <c r="Q823" s="58">
        <v>14</v>
      </c>
      <c r="R823" s="58">
        <v>10</v>
      </c>
      <c r="S823" s="58">
        <v>16</v>
      </c>
      <c r="T823" s="58">
        <v>13</v>
      </c>
      <c r="U823" s="58">
        <v>14</v>
      </c>
      <c r="V823" s="58" t="s">
        <v>290</v>
      </c>
      <c r="W823" s="58" t="s">
        <v>290</v>
      </c>
      <c r="X823" s="58" t="s">
        <v>290</v>
      </c>
      <c r="Y823" s="58" t="s">
        <v>290</v>
      </c>
      <c r="Z823" s="58">
        <v>0</v>
      </c>
      <c r="AA823" s="58">
        <v>0</v>
      </c>
      <c r="AB823" s="58">
        <v>0</v>
      </c>
      <c r="AC823" s="58">
        <v>0</v>
      </c>
      <c r="AD823" s="58">
        <v>0</v>
      </c>
      <c r="AE823" s="58">
        <v>0</v>
      </c>
      <c r="AF823" s="58">
        <v>0</v>
      </c>
      <c r="AG823" s="58">
        <v>0</v>
      </c>
      <c r="AH823" s="58">
        <v>0</v>
      </c>
      <c r="AI823" s="58">
        <v>0</v>
      </c>
      <c r="AJ823" s="58">
        <v>0</v>
      </c>
      <c r="AK823" s="58" t="s">
        <v>290</v>
      </c>
      <c r="AL823" s="58">
        <v>0</v>
      </c>
      <c r="AM823" s="58">
        <v>15</v>
      </c>
      <c r="AN823" s="58">
        <v>0</v>
      </c>
      <c r="AO823" s="58">
        <v>80</v>
      </c>
      <c r="AP823" s="58" t="s">
        <v>290</v>
      </c>
      <c r="AQ823" s="58">
        <v>52</v>
      </c>
      <c r="AR823" s="58">
        <v>52</v>
      </c>
      <c r="AS823" s="58">
        <v>0</v>
      </c>
      <c r="AT823" s="58">
        <v>0</v>
      </c>
      <c r="AU823" s="58">
        <v>10</v>
      </c>
      <c r="AV823" s="58">
        <v>104</v>
      </c>
      <c r="AW823" s="57"/>
    </row>
    <row r="824" spans="1:49">
      <c r="A824" s="57" t="s">
        <v>4434</v>
      </c>
      <c r="B824" s="57" t="s">
        <v>4435</v>
      </c>
      <c r="C824" s="57"/>
      <c r="D824" s="57" t="s">
        <v>787</v>
      </c>
      <c r="E824" s="57" t="s">
        <v>4436</v>
      </c>
      <c r="F824" s="57" t="s">
        <v>4437</v>
      </c>
      <c r="G824" s="57" t="s">
        <v>4438</v>
      </c>
      <c r="H824" s="57" t="s">
        <v>288</v>
      </c>
      <c r="I824" s="57" t="s">
        <v>4439</v>
      </c>
      <c r="J824" s="136">
        <v>8154783951</v>
      </c>
      <c r="K824" s="57" t="s">
        <v>204</v>
      </c>
      <c r="L824">
        <v>1</v>
      </c>
      <c r="M824">
        <v>10.5</v>
      </c>
      <c r="N824">
        <v>5.2</v>
      </c>
      <c r="O824" s="65">
        <v>16.7</v>
      </c>
      <c r="P824" s="58">
        <v>29</v>
      </c>
      <c r="Q824" s="58">
        <v>20</v>
      </c>
      <c r="R824" s="58">
        <v>14</v>
      </c>
      <c r="S824" s="58">
        <v>15</v>
      </c>
      <c r="T824" s="58">
        <v>20</v>
      </c>
      <c r="U824" s="58">
        <v>16</v>
      </c>
      <c r="V824" s="58">
        <v>11</v>
      </c>
      <c r="W824" s="58">
        <v>14</v>
      </c>
      <c r="X824" s="58">
        <v>13</v>
      </c>
      <c r="Y824" s="58" t="s">
        <v>290</v>
      </c>
      <c r="Z824" s="58">
        <v>0</v>
      </c>
      <c r="AA824" s="58">
        <v>0</v>
      </c>
      <c r="AB824" s="58">
        <v>0</v>
      </c>
      <c r="AC824" s="58">
        <v>0</v>
      </c>
      <c r="AD824" s="58">
        <v>0</v>
      </c>
      <c r="AE824" s="58">
        <v>0</v>
      </c>
      <c r="AF824" s="58">
        <v>0</v>
      </c>
      <c r="AG824" s="58">
        <v>0</v>
      </c>
      <c r="AH824" s="58">
        <v>0</v>
      </c>
      <c r="AI824" s="58">
        <v>0</v>
      </c>
      <c r="AJ824" s="58">
        <v>0</v>
      </c>
      <c r="AK824" s="58">
        <v>0</v>
      </c>
      <c r="AL824" s="58" t="s">
        <v>290</v>
      </c>
      <c r="AM824" s="58" t="s">
        <v>290</v>
      </c>
      <c r="AN824" s="58">
        <v>0</v>
      </c>
      <c r="AO824" s="58">
        <v>150</v>
      </c>
      <c r="AP824" s="58" t="s">
        <v>290</v>
      </c>
      <c r="AQ824" s="58">
        <v>87</v>
      </c>
      <c r="AR824" s="58">
        <v>73</v>
      </c>
      <c r="AS824" s="58">
        <v>0</v>
      </c>
      <c r="AT824" s="58">
        <v>0</v>
      </c>
      <c r="AU824" s="58">
        <v>10</v>
      </c>
      <c r="AV824" s="58">
        <v>160</v>
      </c>
      <c r="AW824" s="57"/>
    </row>
    <row r="825" spans="1:49">
      <c r="A825" s="57" t="s">
        <v>4440</v>
      </c>
      <c r="B825" s="57" t="s">
        <v>2699</v>
      </c>
      <c r="C825" s="57" t="s">
        <v>283</v>
      </c>
      <c r="D825" s="57" t="s">
        <v>4441</v>
      </c>
      <c r="E825" s="57" t="s">
        <v>4442</v>
      </c>
      <c r="F825" s="57" t="s">
        <v>4443</v>
      </c>
      <c r="G825" s="57" t="s">
        <v>4444</v>
      </c>
      <c r="H825" s="57" t="s">
        <v>288</v>
      </c>
      <c r="I825" s="57" t="s">
        <v>4445</v>
      </c>
      <c r="J825" s="136">
        <v>7083269330</v>
      </c>
      <c r="K825" s="57" t="s">
        <v>204</v>
      </c>
      <c r="L825">
        <v>1</v>
      </c>
      <c r="M825">
        <v>27</v>
      </c>
      <c r="N825">
        <v>12</v>
      </c>
      <c r="O825" s="65">
        <v>40</v>
      </c>
      <c r="P825" s="58">
        <v>68</v>
      </c>
      <c r="Q825" s="58">
        <v>43</v>
      </c>
      <c r="R825" s="58">
        <v>43</v>
      </c>
      <c r="S825" s="58">
        <v>52</v>
      </c>
      <c r="T825" s="58">
        <v>33</v>
      </c>
      <c r="U825" s="58">
        <v>44</v>
      </c>
      <c r="V825" s="58">
        <v>50</v>
      </c>
      <c r="W825" s="58">
        <v>40</v>
      </c>
      <c r="X825" s="58">
        <v>31</v>
      </c>
      <c r="Y825" s="58">
        <v>46</v>
      </c>
      <c r="Z825" s="58">
        <v>0</v>
      </c>
      <c r="AA825" s="58">
        <v>0</v>
      </c>
      <c r="AB825" s="58">
        <v>0</v>
      </c>
      <c r="AC825" s="58">
        <v>0</v>
      </c>
      <c r="AD825" s="58">
        <v>0</v>
      </c>
      <c r="AE825" s="58">
        <v>0</v>
      </c>
      <c r="AF825" s="58">
        <v>0</v>
      </c>
      <c r="AG825" s="58">
        <v>0</v>
      </c>
      <c r="AH825" s="58">
        <v>0</v>
      </c>
      <c r="AI825" s="58">
        <v>0</v>
      </c>
      <c r="AJ825" s="58" t="s">
        <v>290</v>
      </c>
      <c r="AK825" s="58">
        <v>0</v>
      </c>
      <c r="AL825" s="58" t="s">
        <v>290</v>
      </c>
      <c r="AM825" s="58">
        <v>0</v>
      </c>
      <c r="AN825" s="58">
        <v>0</v>
      </c>
      <c r="AO825" s="58">
        <v>430</v>
      </c>
      <c r="AP825" s="58">
        <v>16</v>
      </c>
      <c r="AQ825" s="58">
        <v>230</v>
      </c>
      <c r="AR825" s="58">
        <v>220</v>
      </c>
      <c r="AS825" s="58">
        <v>0</v>
      </c>
      <c r="AT825" s="58">
        <v>0</v>
      </c>
      <c r="AU825" s="58">
        <v>0</v>
      </c>
      <c r="AV825" s="58">
        <v>450</v>
      </c>
      <c r="AW825" s="57"/>
    </row>
    <row r="826" spans="1:49">
      <c r="A826" s="57" t="s">
        <v>4446</v>
      </c>
      <c r="B826" s="57" t="s">
        <v>4447</v>
      </c>
      <c r="C826" s="57" t="s">
        <v>283</v>
      </c>
      <c r="D826" s="57" t="s">
        <v>1119</v>
      </c>
      <c r="E826" s="57" t="s">
        <v>4448</v>
      </c>
      <c r="F826" s="57" t="s">
        <v>4449</v>
      </c>
      <c r="G826" s="57" t="s">
        <v>4450</v>
      </c>
      <c r="H826" s="57" t="s">
        <v>288</v>
      </c>
      <c r="I826" s="57" t="s">
        <v>4451</v>
      </c>
      <c r="J826" s="136">
        <v>8154363953</v>
      </c>
      <c r="K826" s="57" t="s">
        <v>204</v>
      </c>
      <c r="L826">
        <v>1</v>
      </c>
      <c r="M826">
        <v>24</v>
      </c>
      <c r="N826">
        <v>9</v>
      </c>
      <c r="O826" s="65">
        <v>34</v>
      </c>
      <c r="P826" s="58">
        <v>12</v>
      </c>
      <c r="Q826" s="58">
        <v>32</v>
      </c>
      <c r="R826" s="58">
        <v>39</v>
      </c>
      <c r="S826" s="58">
        <v>34</v>
      </c>
      <c r="T826" s="58">
        <v>42</v>
      </c>
      <c r="U826" s="58">
        <v>26</v>
      </c>
      <c r="V826" s="58">
        <v>27</v>
      </c>
      <c r="W826" s="58">
        <v>33</v>
      </c>
      <c r="X826" s="58">
        <v>38</v>
      </c>
      <c r="Y826" s="58">
        <v>42</v>
      </c>
      <c r="Z826" s="58">
        <v>0</v>
      </c>
      <c r="AA826" s="58">
        <v>0</v>
      </c>
      <c r="AB826" s="58">
        <v>0</v>
      </c>
      <c r="AC826" s="58">
        <v>0</v>
      </c>
      <c r="AD826" s="58">
        <v>0</v>
      </c>
      <c r="AE826" s="58">
        <v>0</v>
      </c>
      <c r="AF826" s="58">
        <v>0</v>
      </c>
      <c r="AG826" s="58">
        <v>0</v>
      </c>
      <c r="AH826" s="58">
        <v>0</v>
      </c>
      <c r="AI826" s="58">
        <v>0</v>
      </c>
      <c r="AJ826" s="58">
        <v>0</v>
      </c>
      <c r="AK826" s="58">
        <v>10</v>
      </c>
      <c r="AL826" s="58" t="s">
        <v>290</v>
      </c>
      <c r="AM826" s="58">
        <v>41</v>
      </c>
      <c r="AN826" s="58">
        <v>0</v>
      </c>
      <c r="AO826" s="58">
        <v>250</v>
      </c>
      <c r="AP826" s="58">
        <v>16</v>
      </c>
      <c r="AQ826" s="58">
        <v>169</v>
      </c>
      <c r="AR826" s="58">
        <v>156</v>
      </c>
      <c r="AS826" s="58">
        <v>0</v>
      </c>
      <c r="AT826" s="58">
        <v>0</v>
      </c>
      <c r="AU826" s="58" t="s">
        <v>290</v>
      </c>
      <c r="AV826" s="58">
        <v>325</v>
      </c>
      <c r="AW826" s="57"/>
    </row>
    <row r="827" spans="1:49">
      <c r="A827" s="57" t="s">
        <v>4452</v>
      </c>
      <c r="B827" s="57" t="s">
        <v>439</v>
      </c>
      <c r="C827" s="57" t="s">
        <v>283</v>
      </c>
      <c r="D827" s="57" t="s">
        <v>895</v>
      </c>
      <c r="E827" s="57" t="s">
        <v>4453</v>
      </c>
      <c r="F827" s="57" t="s">
        <v>4454</v>
      </c>
      <c r="G827" s="57" t="s">
        <v>4455</v>
      </c>
      <c r="H827" s="57" t="s">
        <v>288</v>
      </c>
      <c r="I827" s="57" t="s">
        <v>4456</v>
      </c>
      <c r="J827" s="136">
        <v>7089462272</v>
      </c>
      <c r="K827" s="57" t="s">
        <v>204</v>
      </c>
      <c r="L827">
        <v>1</v>
      </c>
      <c r="M827">
        <v>7</v>
      </c>
      <c r="N827">
        <v>5</v>
      </c>
      <c r="O827" s="65">
        <v>13</v>
      </c>
      <c r="P827" s="58">
        <v>0</v>
      </c>
      <c r="Q827" s="58" t="s">
        <v>290</v>
      </c>
      <c r="R827" s="58" t="s">
        <v>290</v>
      </c>
      <c r="S827" s="58">
        <v>0</v>
      </c>
      <c r="T827" s="58">
        <v>0</v>
      </c>
      <c r="U827" s="58" t="s">
        <v>290</v>
      </c>
      <c r="V827" s="58" t="s">
        <v>290</v>
      </c>
      <c r="W827" s="58" t="s">
        <v>290</v>
      </c>
      <c r="X827" s="58" t="s">
        <v>290</v>
      </c>
      <c r="Y827" s="58" t="s">
        <v>290</v>
      </c>
      <c r="Z827" s="58">
        <v>0</v>
      </c>
      <c r="AA827" s="58">
        <v>0</v>
      </c>
      <c r="AB827" s="58">
        <v>0</v>
      </c>
      <c r="AC827" s="58">
        <v>0</v>
      </c>
      <c r="AD827" s="58">
        <v>24</v>
      </c>
      <c r="AE827" s="58">
        <v>0</v>
      </c>
      <c r="AF827" s="58">
        <v>0</v>
      </c>
      <c r="AG827" s="58">
        <v>0</v>
      </c>
      <c r="AH827" s="58">
        <v>0</v>
      </c>
      <c r="AI827" s="58">
        <v>0</v>
      </c>
      <c r="AJ827" s="58">
        <v>0</v>
      </c>
      <c r="AK827" s="58" t="s">
        <v>290</v>
      </c>
      <c r="AL827" s="58" t="s">
        <v>290</v>
      </c>
      <c r="AM827" s="58" t="s">
        <v>290</v>
      </c>
      <c r="AN827" s="58">
        <v>0</v>
      </c>
      <c r="AO827" s="58">
        <v>43</v>
      </c>
      <c r="AP827" s="58">
        <v>0</v>
      </c>
      <c r="AQ827" s="58">
        <v>23</v>
      </c>
      <c r="AR827" s="58">
        <v>29</v>
      </c>
      <c r="AS827" s="58">
        <v>0</v>
      </c>
      <c r="AT827" s="58">
        <v>0</v>
      </c>
      <c r="AU827" s="58" t="s">
        <v>290</v>
      </c>
      <c r="AV827" s="58">
        <v>52</v>
      </c>
      <c r="AW827" s="57" t="s">
        <v>1974</v>
      </c>
    </row>
    <row r="828" spans="1:49">
      <c r="A828" s="57" t="s">
        <v>4457</v>
      </c>
      <c r="B828" s="57" t="s">
        <v>4458</v>
      </c>
      <c r="C828" s="57" t="s">
        <v>314</v>
      </c>
      <c r="D828" s="57" t="s">
        <v>4459</v>
      </c>
      <c r="E828" s="57" t="s">
        <v>4460</v>
      </c>
      <c r="F828" s="57" t="s">
        <v>4461</v>
      </c>
      <c r="G828" s="57" t="s">
        <v>4462</v>
      </c>
      <c r="H828" s="57" t="s">
        <v>288</v>
      </c>
      <c r="I828" s="57" t="s">
        <v>4463</v>
      </c>
      <c r="J828" s="136">
        <v>7086725969</v>
      </c>
      <c r="K828" s="57" t="s">
        <v>204</v>
      </c>
      <c r="L828">
        <v>1</v>
      </c>
      <c r="M828">
        <v>12</v>
      </c>
      <c r="N828">
        <v>1</v>
      </c>
      <c r="O828" s="65">
        <v>14</v>
      </c>
      <c r="P828" s="58">
        <v>21</v>
      </c>
      <c r="Q828" s="58">
        <v>18</v>
      </c>
      <c r="R828" s="58">
        <v>12</v>
      </c>
      <c r="S828" s="58">
        <v>15</v>
      </c>
      <c r="T828" s="58">
        <v>12</v>
      </c>
      <c r="U828" s="58">
        <v>26</v>
      </c>
      <c r="V828" s="58">
        <v>17</v>
      </c>
      <c r="W828" s="58">
        <v>16</v>
      </c>
      <c r="X828" s="58">
        <v>20</v>
      </c>
      <c r="Y828" s="58">
        <v>18</v>
      </c>
      <c r="Z828" s="58">
        <v>0</v>
      </c>
      <c r="AA828" s="58">
        <v>0</v>
      </c>
      <c r="AB828" s="58">
        <v>0</v>
      </c>
      <c r="AC828" s="58">
        <v>0</v>
      </c>
      <c r="AD828" s="58">
        <v>0</v>
      </c>
      <c r="AE828" s="58">
        <v>0</v>
      </c>
      <c r="AF828" s="58">
        <v>0</v>
      </c>
      <c r="AG828" s="58">
        <v>0</v>
      </c>
      <c r="AH828" s="58">
        <v>0</v>
      </c>
      <c r="AI828" s="58">
        <v>0</v>
      </c>
      <c r="AJ828" s="58">
        <v>0</v>
      </c>
      <c r="AK828" s="58" t="s">
        <v>290</v>
      </c>
      <c r="AL828" s="58">
        <v>37</v>
      </c>
      <c r="AM828" s="58" t="s">
        <v>290</v>
      </c>
      <c r="AN828" s="58">
        <v>0</v>
      </c>
      <c r="AO828" s="58">
        <v>122</v>
      </c>
      <c r="AP828" s="58" t="s">
        <v>290</v>
      </c>
      <c r="AQ828" s="58">
        <v>78</v>
      </c>
      <c r="AR828" s="58">
        <v>97</v>
      </c>
      <c r="AS828" s="58">
        <v>0</v>
      </c>
      <c r="AT828" s="58">
        <v>0</v>
      </c>
      <c r="AU828" s="58" t="s">
        <v>290</v>
      </c>
      <c r="AV828" s="58">
        <v>175</v>
      </c>
      <c r="AW828" s="57"/>
    </row>
    <row r="829" spans="1:49">
      <c r="A829" s="57" t="s">
        <v>4464</v>
      </c>
      <c r="B829" s="57" t="s">
        <v>4465</v>
      </c>
      <c r="C829" s="57" t="s">
        <v>283</v>
      </c>
      <c r="D829" s="57" t="s">
        <v>3253</v>
      </c>
      <c r="E829" s="57" t="s">
        <v>519</v>
      </c>
      <c r="F829" s="57" t="s">
        <v>4466</v>
      </c>
      <c r="G829" s="57" t="s">
        <v>4467</v>
      </c>
      <c r="H829" s="57" t="s">
        <v>288</v>
      </c>
      <c r="I829" s="57" t="s">
        <v>4468</v>
      </c>
      <c r="J829" s="136">
        <v>6307838644</v>
      </c>
      <c r="K829" s="57" t="s">
        <v>204</v>
      </c>
      <c r="L829">
        <v>1</v>
      </c>
      <c r="M829">
        <v>4</v>
      </c>
      <c r="N829">
        <v>4</v>
      </c>
      <c r="O829" s="65">
        <v>9</v>
      </c>
      <c r="P829" s="58">
        <v>10</v>
      </c>
      <c r="Q829" s="58">
        <v>14</v>
      </c>
      <c r="R829" s="58" t="s">
        <v>290</v>
      </c>
      <c r="S829" s="58" t="s">
        <v>290</v>
      </c>
      <c r="T829" s="58" t="s">
        <v>290</v>
      </c>
      <c r="U829" s="58" t="s">
        <v>290</v>
      </c>
      <c r="V829" s="58" t="s">
        <v>290</v>
      </c>
      <c r="W829" s="58" t="s">
        <v>290</v>
      </c>
      <c r="X829" s="58">
        <v>0</v>
      </c>
      <c r="Y829" s="58">
        <v>0</v>
      </c>
      <c r="Z829" s="58">
        <v>0</v>
      </c>
      <c r="AA829" s="58">
        <v>0</v>
      </c>
      <c r="AB829" s="58">
        <v>0</v>
      </c>
      <c r="AC829" s="58">
        <v>0</v>
      </c>
      <c r="AD829" s="58">
        <v>0</v>
      </c>
      <c r="AE829" s="58">
        <v>0</v>
      </c>
      <c r="AF829" s="58">
        <v>0</v>
      </c>
      <c r="AG829" s="58">
        <v>0</v>
      </c>
      <c r="AH829" s="58">
        <v>0</v>
      </c>
      <c r="AI829" s="58">
        <v>0</v>
      </c>
      <c r="AJ829" s="58">
        <v>0</v>
      </c>
      <c r="AK829" s="58" t="s">
        <v>290</v>
      </c>
      <c r="AL829" s="58">
        <v>10</v>
      </c>
      <c r="AM829" s="58" t="s">
        <v>290</v>
      </c>
      <c r="AN829" s="58">
        <v>0</v>
      </c>
      <c r="AO829" s="58" t="s">
        <v>290</v>
      </c>
      <c r="AP829" s="58">
        <v>15</v>
      </c>
      <c r="AQ829" s="58">
        <v>20</v>
      </c>
      <c r="AR829" s="58">
        <v>25</v>
      </c>
      <c r="AS829" s="58">
        <v>0</v>
      </c>
      <c r="AT829" s="58">
        <v>0</v>
      </c>
      <c r="AU829" s="58">
        <v>0</v>
      </c>
      <c r="AV829" s="58">
        <v>45</v>
      </c>
      <c r="AW829" s="57"/>
    </row>
    <row r="830" spans="1:49">
      <c r="A830" s="57" t="s">
        <v>4469</v>
      </c>
      <c r="B830" s="57" t="s">
        <v>4470</v>
      </c>
      <c r="C830" s="57" t="s">
        <v>283</v>
      </c>
      <c r="D830" s="57" t="s">
        <v>651</v>
      </c>
      <c r="E830" s="57" t="s">
        <v>4471</v>
      </c>
      <c r="F830" s="57" t="s">
        <v>4472</v>
      </c>
      <c r="G830" s="57" t="s">
        <v>4409</v>
      </c>
      <c r="H830" s="57" t="s">
        <v>288</v>
      </c>
      <c r="I830" s="57" t="s">
        <v>4410</v>
      </c>
      <c r="J830" s="136">
        <v>8154852549</v>
      </c>
      <c r="K830" s="57" t="s">
        <v>204</v>
      </c>
      <c r="L830">
        <v>3</v>
      </c>
      <c r="M830">
        <v>13</v>
      </c>
      <c r="N830">
        <v>8</v>
      </c>
      <c r="O830" s="65">
        <v>24</v>
      </c>
      <c r="P830" s="58">
        <v>72</v>
      </c>
      <c r="Q830" s="58">
        <v>30</v>
      </c>
      <c r="R830" s="58">
        <v>18</v>
      </c>
      <c r="S830" s="58" t="s">
        <v>290</v>
      </c>
      <c r="T830" s="58">
        <v>12</v>
      </c>
      <c r="U830" s="58">
        <v>14</v>
      </c>
      <c r="V830" s="58" t="s">
        <v>290</v>
      </c>
      <c r="W830" s="58">
        <v>10</v>
      </c>
      <c r="X830" s="58">
        <v>18</v>
      </c>
      <c r="Y830" s="58">
        <v>18</v>
      </c>
      <c r="Z830" s="58">
        <v>0</v>
      </c>
      <c r="AA830" s="58">
        <v>0</v>
      </c>
      <c r="AB830" s="58">
        <v>0</v>
      </c>
      <c r="AC830" s="58">
        <v>0</v>
      </c>
      <c r="AD830" s="58">
        <v>0</v>
      </c>
      <c r="AE830" s="58">
        <v>0</v>
      </c>
      <c r="AF830" s="58">
        <v>0</v>
      </c>
      <c r="AG830" s="58">
        <v>0</v>
      </c>
      <c r="AH830" s="58">
        <v>0</v>
      </c>
      <c r="AI830" s="58">
        <v>0</v>
      </c>
      <c r="AJ830" s="58">
        <v>0</v>
      </c>
      <c r="AK830" s="58">
        <v>0</v>
      </c>
      <c r="AL830" s="58" t="s">
        <v>290</v>
      </c>
      <c r="AM830" s="58">
        <v>23</v>
      </c>
      <c r="AN830" s="58">
        <v>0</v>
      </c>
      <c r="AO830" s="58">
        <v>180</v>
      </c>
      <c r="AP830" s="58" t="s">
        <v>290</v>
      </c>
      <c r="AQ830" s="58">
        <v>89</v>
      </c>
      <c r="AR830" s="58">
        <v>116</v>
      </c>
      <c r="AS830" s="58">
        <v>0</v>
      </c>
      <c r="AT830" s="58">
        <v>0</v>
      </c>
      <c r="AU830" s="58">
        <v>16</v>
      </c>
      <c r="AV830" s="58">
        <v>205</v>
      </c>
      <c r="AW830" s="57"/>
    </row>
    <row r="831" spans="1:49">
      <c r="A831" s="57" t="s">
        <v>4473</v>
      </c>
      <c r="B831" s="57" t="s">
        <v>4474</v>
      </c>
      <c r="C831" s="57" t="s">
        <v>418</v>
      </c>
      <c r="D831" s="57" t="s">
        <v>390</v>
      </c>
      <c r="E831" s="57" t="s">
        <v>4475</v>
      </c>
      <c r="F831" s="57" t="s">
        <v>4408</v>
      </c>
      <c r="G831" s="57" t="s">
        <v>4409</v>
      </c>
      <c r="H831" s="57" t="s">
        <v>288</v>
      </c>
      <c r="I831" s="57" t="s">
        <v>4410</v>
      </c>
      <c r="J831" s="136">
        <v>8154852136</v>
      </c>
      <c r="K831" s="57" t="s">
        <v>204</v>
      </c>
      <c r="L831">
        <v>8</v>
      </c>
      <c r="M831">
        <v>46</v>
      </c>
      <c r="N831">
        <v>38</v>
      </c>
      <c r="O831" s="65">
        <v>92</v>
      </c>
      <c r="P831" s="58">
        <v>0</v>
      </c>
      <c r="Q831" s="58">
        <v>0</v>
      </c>
      <c r="R831" s="58">
        <v>0</v>
      </c>
      <c r="S831" s="58">
        <v>0</v>
      </c>
      <c r="T831" s="58">
        <v>0</v>
      </c>
      <c r="U831" s="58">
        <v>0</v>
      </c>
      <c r="V831" s="58">
        <v>0</v>
      </c>
      <c r="W831" s="58">
        <v>0</v>
      </c>
      <c r="X831" s="58">
        <v>0</v>
      </c>
      <c r="Y831" s="58">
        <v>0</v>
      </c>
      <c r="Z831" s="58">
        <v>190</v>
      </c>
      <c r="AA831" s="58">
        <v>199</v>
      </c>
      <c r="AB831" s="58">
        <v>176</v>
      </c>
      <c r="AC831" s="58">
        <v>204</v>
      </c>
      <c r="AD831" s="58">
        <v>0</v>
      </c>
      <c r="AE831" s="58">
        <v>0</v>
      </c>
      <c r="AF831" s="58">
        <v>0</v>
      </c>
      <c r="AG831" s="58">
        <v>0</v>
      </c>
      <c r="AH831" s="58">
        <v>0</v>
      </c>
      <c r="AI831" s="58">
        <v>0</v>
      </c>
      <c r="AJ831" s="58">
        <v>11</v>
      </c>
      <c r="AK831" s="58">
        <v>18</v>
      </c>
      <c r="AL831" s="58">
        <v>19</v>
      </c>
      <c r="AM831" s="58">
        <v>39</v>
      </c>
      <c r="AN831" s="58" t="s">
        <v>290</v>
      </c>
      <c r="AO831" s="58">
        <v>679</v>
      </c>
      <c r="AP831" s="58">
        <v>0</v>
      </c>
      <c r="AQ831" s="58">
        <v>364</v>
      </c>
      <c r="AR831" s="58">
        <v>405</v>
      </c>
      <c r="AS831" s="58">
        <v>96</v>
      </c>
      <c r="AT831" s="58">
        <v>108</v>
      </c>
      <c r="AU831" s="58">
        <v>31</v>
      </c>
      <c r="AV831" s="58">
        <v>769</v>
      </c>
      <c r="AW831" s="57"/>
    </row>
    <row r="832" spans="1:49">
      <c r="A832" s="57" t="s">
        <v>4476</v>
      </c>
      <c r="B832" s="57" t="s">
        <v>4477</v>
      </c>
      <c r="C832" s="57" t="s">
        <v>418</v>
      </c>
      <c r="D832" s="57" t="s">
        <v>2940</v>
      </c>
      <c r="E832" s="57" t="s">
        <v>4478</v>
      </c>
      <c r="F832" s="57" t="s">
        <v>4479</v>
      </c>
      <c r="G832" s="57" t="s">
        <v>4392</v>
      </c>
      <c r="H832" s="57" t="s">
        <v>288</v>
      </c>
      <c r="I832" s="57" t="s">
        <v>4393</v>
      </c>
      <c r="J832" s="136">
        <v>8157410500</v>
      </c>
      <c r="K832" s="57" t="s">
        <v>204</v>
      </c>
      <c r="L832">
        <v>5</v>
      </c>
      <c r="M832">
        <v>40.5</v>
      </c>
      <c r="N832">
        <v>34</v>
      </c>
      <c r="O832" s="65">
        <v>79.5</v>
      </c>
      <c r="P832" s="58">
        <v>0</v>
      </c>
      <c r="Q832" s="58">
        <v>0</v>
      </c>
      <c r="R832" s="58">
        <v>0</v>
      </c>
      <c r="S832" s="58">
        <v>0</v>
      </c>
      <c r="T832" s="58">
        <v>0</v>
      </c>
      <c r="U832" s="58">
        <v>0</v>
      </c>
      <c r="V832" s="58">
        <v>0</v>
      </c>
      <c r="W832" s="58">
        <v>0</v>
      </c>
      <c r="X832" s="58">
        <v>0</v>
      </c>
      <c r="Y832" s="58">
        <v>0</v>
      </c>
      <c r="Z832" s="58">
        <v>151</v>
      </c>
      <c r="AA832" s="58">
        <v>142</v>
      </c>
      <c r="AB832" s="58">
        <v>155</v>
      </c>
      <c r="AC832" s="58">
        <v>143</v>
      </c>
      <c r="AD832" s="58">
        <v>0</v>
      </c>
      <c r="AE832" s="58">
        <v>0</v>
      </c>
      <c r="AF832" s="58">
        <v>0</v>
      </c>
      <c r="AG832" s="58">
        <v>0</v>
      </c>
      <c r="AH832" s="58">
        <v>0</v>
      </c>
      <c r="AI832" s="58">
        <v>0</v>
      </c>
      <c r="AJ832" s="58">
        <v>0</v>
      </c>
      <c r="AK832" s="58">
        <v>16</v>
      </c>
      <c r="AL832" s="58">
        <v>52</v>
      </c>
      <c r="AM832" s="58">
        <v>71</v>
      </c>
      <c r="AN832" s="58">
        <v>0</v>
      </c>
      <c r="AO832" s="58">
        <v>438</v>
      </c>
      <c r="AP832" s="58">
        <v>14</v>
      </c>
      <c r="AQ832" s="58">
        <v>277</v>
      </c>
      <c r="AR832" s="58">
        <v>314</v>
      </c>
      <c r="AS832" s="58">
        <v>65</v>
      </c>
      <c r="AT832" s="58">
        <v>73</v>
      </c>
      <c r="AU832" s="58">
        <v>0</v>
      </c>
      <c r="AV832" s="58">
        <v>591</v>
      </c>
      <c r="AW832" s="57"/>
    </row>
    <row r="833" spans="1:49">
      <c r="A833" s="57" t="s">
        <v>4480</v>
      </c>
      <c r="B833" s="57" t="s">
        <v>4481</v>
      </c>
      <c r="C833" s="57"/>
      <c r="D833" s="57" t="s">
        <v>3152</v>
      </c>
      <c r="E833" s="57" t="s">
        <v>4482</v>
      </c>
      <c r="F833" s="57" t="s">
        <v>4483</v>
      </c>
      <c r="G833" s="57" t="s">
        <v>4462</v>
      </c>
      <c r="H833" s="57" t="s">
        <v>288</v>
      </c>
      <c r="I833" s="57" t="s">
        <v>4463</v>
      </c>
      <c r="J833" s="136">
        <v>7086723262</v>
      </c>
      <c r="K833" s="57" t="s">
        <v>204</v>
      </c>
      <c r="L833">
        <v>2</v>
      </c>
      <c r="M833">
        <v>14</v>
      </c>
      <c r="N833">
        <v>3</v>
      </c>
      <c r="O833" s="65">
        <v>19</v>
      </c>
      <c r="P833" s="58">
        <v>0</v>
      </c>
      <c r="Q833" s="58">
        <v>0</v>
      </c>
      <c r="R833" s="58">
        <v>0</v>
      </c>
      <c r="S833" s="58">
        <v>0</v>
      </c>
      <c r="T833" s="58">
        <v>0</v>
      </c>
      <c r="U833" s="58">
        <v>0</v>
      </c>
      <c r="V833" s="58">
        <v>0</v>
      </c>
      <c r="W833" s="58">
        <v>0</v>
      </c>
      <c r="X833" s="58">
        <v>0</v>
      </c>
      <c r="Y833" s="58">
        <v>0</v>
      </c>
      <c r="Z833" s="58">
        <v>34</v>
      </c>
      <c r="AA833" s="58">
        <v>25</v>
      </c>
      <c r="AB833" s="58">
        <v>27</v>
      </c>
      <c r="AC833" s="58">
        <v>23</v>
      </c>
      <c r="AD833" s="58">
        <v>0</v>
      </c>
      <c r="AE833" s="58">
        <v>0</v>
      </c>
      <c r="AF833" s="58">
        <v>0</v>
      </c>
      <c r="AG833" s="58">
        <v>0</v>
      </c>
      <c r="AH833" s="58">
        <v>0</v>
      </c>
      <c r="AI833" s="58">
        <v>0</v>
      </c>
      <c r="AJ833" s="58">
        <v>0</v>
      </c>
      <c r="AK833" s="58" t="s">
        <v>290</v>
      </c>
      <c r="AL833" s="58">
        <v>18</v>
      </c>
      <c r="AM833" s="58">
        <v>10</v>
      </c>
      <c r="AN833" s="58">
        <v>0</v>
      </c>
      <c r="AO833" s="58">
        <v>79</v>
      </c>
      <c r="AP833" s="58">
        <v>0</v>
      </c>
      <c r="AQ833" s="58">
        <v>54</v>
      </c>
      <c r="AR833" s="58">
        <v>55</v>
      </c>
      <c r="AS833" s="58" t="s">
        <v>290</v>
      </c>
      <c r="AT833" s="58">
        <v>13</v>
      </c>
      <c r="AU833" s="58" t="s">
        <v>290</v>
      </c>
      <c r="AV833" s="58">
        <v>109</v>
      </c>
      <c r="AW833" s="57"/>
    </row>
    <row r="834" spans="1:49">
      <c r="A834" s="57" t="s">
        <v>4484</v>
      </c>
      <c r="B834" s="57" t="s">
        <v>4485</v>
      </c>
      <c r="C834" s="57" t="s">
        <v>314</v>
      </c>
      <c r="D834" s="57" t="s">
        <v>4486</v>
      </c>
      <c r="E834" s="57" t="s">
        <v>4487</v>
      </c>
      <c r="F834" s="57" t="s">
        <v>4488</v>
      </c>
      <c r="G834" s="57" t="s">
        <v>4392</v>
      </c>
      <c r="H834" s="57" t="s">
        <v>288</v>
      </c>
      <c r="I834" s="57" t="s">
        <v>4489</v>
      </c>
      <c r="J834" s="136">
        <v>8157290288</v>
      </c>
      <c r="K834" s="57" t="s">
        <v>204</v>
      </c>
      <c r="L834">
        <v>2</v>
      </c>
      <c r="M834">
        <v>13</v>
      </c>
      <c r="N834">
        <v>3</v>
      </c>
      <c r="O834" s="65">
        <v>18</v>
      </c>
      <c r="P834" s="58">
        <v>15</v>
      </c>
      <c r="Q834" s="58">
        <v>14</v>
      </c>
      <c r="R834" s="58">
        <v>17</v>
      </c>
      <c r="S834" s="58">
        <v>11</v>
      </c>
      <c r="T834" s="58">
        <v>23</v>
      </c>
      <c r="U834" s="58">
        <v>11</v>
      </c>
      <c r="V834" s="58">
        <v>15</v>
      </c>
      <c r="W834" s="58">
        <v>21</v>
      </c>
      <c r="X834" s="58">
        <v>15</v>
      </c>
      <c r="Y834" s="58">
        <v>13</v>
      </c>
      <c r="Z834" s="58">
        <v>0</v>
      </c>
      <c r="AA834" s="58">
        <v>0</v>
      </c>
      <c r="AB834" s="58">
        <v>0</v>
      </c>
      <c r="AC834" s="58">
        <v>0</v>
      </c>
      <c r="AD834" s="58">
        <v>0</v>
      </c>
      <c r="AE834" s="58">
        <v>0</v>
      </c>
      <c r="AF834" s="58">
        <v>0</v>
      </c>
      <c r="AG834" s="58">
        <v>0</v>
      </c>
      <c r="AH834" s="58">
        <v>0</v>
      </c>
      <c r="AI834" s="58">
        <v>0</v>
      </c>
      <c r="AJ834" s="58" t="s">
        <v>290</v>
      </c>
      <c r="AK834" s="58" t="s">
        <v>290</v>
      </c>
      <c r="AL834" s="58" t="s">
        <v>290</v>
      </c>
      <c r="AM834" s="58">
        <v>70</v>
      </c>
      <c r="AN834" s="58">
        <v>0</v>
      </c>
      <c r="AO834" s="58">
        <v>66</v>
      </c>
      <c r="AP834" s="58" t="s">
        <v>290</v>
      </c>
      <c r="AQ834" s="58">
        <v>88</v>
      </c>
      <c r="AR834" s="58">
        <v>67</v>
      </c>
      <c r="AS834" s="58">
        <v>0</v>
      </c>
      <c r="AT834" s="58">
        <v>0</v>
      </c>
      <c r="AU834" s="58">
        <v>85</v>
      </c>
      <c r="AV834" s="58">
        <v>155</v>
      </c>
      <c r="AW834" s="57"/>
    </row>
    <row r="835" spans="1:49">
      <c r="A835" s="57" t="s">
        <v>4490</v>
      </c>
      <c r="B835" s="57" t="s">
        <v>4491</v>
      </c>
      <c r="C835" s="57"/>
      <c r="D835" s="57" t="s">
        <v>1664</v>
      </c>
      <c r="E835" s="57" t="s">
        <v>2837</v>
      </c>
      <c r="F835" s="57" t="s">
        <v>4492</v>
      </c>
      <c r="G835" s="57" t="s">
        <v>4428</v>
      </c>
      <c r="H835" s="57" t="s">
        <v>288</v>
      </c>
      <c r="I835">
        <v>60441</v>
      </c>
      <c r="J835" s="136">
        <v>8159057030</v>
      </c>
      <c r="K835" s="57" t="s">
        <v>204</v>
      </c>
      <c r="L835" s="137" t="s">
        <v>2123</v>
      </c>
      <c r="M835" s="137">
        <v>2</v>
      </c>
      <c r="N835" s="137">
        <v>11</v>
      </c>
      <c r="O835" s="137">
        <v>13</v>
      </c>
      <c r="P835" s="58">
        <v>15</v>
      </c>
      <c r="Q835" s="58" t="s">
        <v>290</v>
      </c>
      <c r="R835" s="58" t="s">
        <v>290</v>
      </c>
      <c r="S835" s="58" t="s">
        <v>290</v>
      </c>
      <c r="T835" s="58" t="s">
        <v>290</v>
      </c>
      <c r="U835" s="58" t="s">
        <v>290</v>
      </c>
      <c r="V835" s="58" t="s">
        <v>290</v>
      </c>
      <c r="W835" s="58" t="s">
        <v>290</v>
      </c>
      <c r="X835" s="58" t="s">
        <v>290</v>
      </c>
      <c r="Y835" s="58" t="s">
        <v>290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 s="58">
        <v>0</v>
      </c>
      <c r="AK835" s="58" t="s">
        <v>290</v>
      </c>
      <c r="AL835">
        <v>0</v>
      </c>
      <c r="AM835">
        <v>54</v>
      </c>
      <c r="AN835">
        <v>0</v>
      </c>
      <c r="AO835">
        <v>0</v>
      </c>
      <c r="AP835">
        <v>0</v>
      </c>
      <c r="AQ835">
        <v>63</v>
      </c>
      <c r="AR835">
        <v>63</v>
      </c>
      <c r="AS835">
        <v>25</v>
      </c>
      <c r="AT835">
        <v>38</v>
      </c>
      <c r="AU835">
        <v>0</v>
      </c>
      <c r="AV835">
        <v>63</v>
      </c>
    </row>
    <row r="836" spans="1:49">
      <c r="A836" s="57" t="s">
        <v>4493</v>
      </c>
      <c r="B836" s="57" t="s">
        <v>4494</v>
      </c>
      <c r="C836" s="57"/>
      <c r="D836" s="57" t="s">
        <v>4495</v>
      </c>
      <c r="E836" s="57" t="s">
        <v>4496</v>
      </c>
      <c r="F836" s="57" t="s">
        <v>4497</v>
      </c>
      <c r="G836" s="57" t="s">
        <v>4498</v>
      </c>
      <c r="H836" s="57" t="s">
        <v>288</v>
      </c>
      <c r="I836" s="57" t="s">
        <v>4499</v>
      </c>
      <c r="J836" s="136">
        <v>7082791012</v>
      </c>
      <c r="K836" s="57" t="s">
        <v>204</v>
      </c>
      <c r="L836">
        <v>2</v>
      </c>
      <c r="M836">
        <v>4</v>
      </c>
      <c r="N836">
        <v>3</v>
      </c>
      <c r="O836" s="65">
        <v>9</v>
      </c>
      <c r="P836" s="58">
        <v>14</v>
      </c>
      <c r="Q836" s="58" t="s">
        <v>290</v>
      </c>
      <c r="R836" s="58" t="s">
        <v>290</v>
      </c>
      <c r="S836" s="58" t="s">
        <v>290</v>
      </c>
      <c r="T836" s="58" t="s">
        <v>290</v>
      </c>
      <c r="U836" s="58">
        <v>0</v>
      </c>
      <c r="V836" s="58">
        <v>0</v>
      </c>
      <c r="W836" s="58">
        <v>0</v>
      </c>
      <c r="X836" s="58">
        <v>0</v>
      </c>
      <c r="Y836" s="58">
        <v>0</v>
      </c>
      <c r="Z836" s="58">
        <v>0</v>
      </c>
      <c r="AA836" s="58">
        <v>0</v>
      </c>
      <c r="AB836" s="58">
        <v>0</v>
      </c>
      <c r="AC836" s="58">
        <v>0</v>
      </c>
      <c r="AD836" s="58">
        <v>0</v>
      </c>
      <c r="AE836" s="58">
        <v>0</v>
      </c>
      <c r="AF836" s="58">
        <v>0</v>
      </c>
      <c r="AG836" s="58">
        <v>0</v>
      </c>
      <c r="AH836" s="58">
        <v>0</v>
      </c>
      <c r="AI836" s="58">
        <v>0</v>
      </c>
      <c r="AJ836" s="58">
        <v>0</v>
      </c>
      <c r="AK836" s="58">
        <v>0</v>
      </c>
      <c r="AL836" s="58">
        <v>41</v>
      </c>
      <c r="AM836" s="58">
        <v>0</v>
      </c>
      <c r="AN836" s="58">
        <v>0</v>
      </c>
      <c r="AO836" s="58">
        <v>0</v>
      </c>
      <c r="AP836" s="58">
        <v>0</v>
      </c>
      <c r="AQ836" s="58">
        <v>25</v>
      </c>
      <c r="AR836" s="58">
        <v>16</v>
      </c>
      <c r="AS836" s="58">
        <v>0</v>
      </c>
      <c r="AT836" s="58">
        <v>0</v>
      </c>
      <c r="AU836" s="58">
        <v>0</v>
      </c>
      <c r="AV836" s="58">
        <v>41</v>
      </c>
      <c r="AW836" s="57"/>
    </row>
    <row r="837" spans="1:49">
      <c r="A837" s="57" t="s">
        <v>4500</v>
      </c>
      <c r="B837" s="57" t="s">
        <v>4501</v>
      </c>
      <c r="C837" s="57"/>
      <c r="D837" s="57" t="s">
        <v>4502</v>
      </c>
      <c r="E837" s="57" t="s">
        <v>4503</v>
      </c>
      <c r="F837" s="57" t="s">
        <v>4504</v>
      </c>
      <c r="G837" s="57" t="s">
        <v>4392</v>
      </c>
      <c r="H837" s="57" t="s">
        <v>288</v>
      </c>
      <c r="I837" s="57" t="s">
        <v>4505</v>
      </c>
      <c r="J837" s="136">
        <v>6308859166</v>
      </c>
      <c r="K837" s="57" t="s">
        <v>204</v>
      </c>
      <c r="L837">
        <v>0</v>
      </c>
      <c r="M837">
        <v>0</v>
      </c>
      <c r="N837">
        <v>1</v>
      </c>
      <c r="O837" s="65">
        <v>1</v>
      </c>
      <c r="P837" s="58">
        <v>0</v>
      </c>
      <c r="Q837" s="58" t="s">
        <v>290</v>
      </c>
      <c r="R837" s="58" t="s">
        <v>290</v>
      </c>
      <c r="S837" s="58" t="s">
        <v>290</v>
      </c>
      <c r="T837" s="58">
        <v>0</v>
      </c>
      <c r="U837" s="58" t="s">
        <v>290</v>
      </c>
      <c r="V837" s="58" t="s">
        <v>290</v>
      </c>
      <c r="W837" s="58">
        <v>0</v>
      </c>
      <c r="X837" s="58">
        <v>0</v>
      </c>
      <c r="Y837" s="58">
        <v>0</v>
      </c>
      <c r="Z837" s="58">
        <v>0</v>
      </c>
      <c r="AA837" s="58">
        <v>0</v>
      </c>
      <c r="AB837" s="58">
        <v>0</v>
      </c>
      <c r="AC837" s="58">
        <v>0</v>
      </c>
      <c r="AD837" s="58">
        <v>0</v>
      </c>
      <c r="AE837" s="58">
        <v>0</v>
      </c>
      <c r="AF837" s="58">
        <v>0</v>
      </c>
      <c r="AG837" s="58">
        <v>0</v>
      </c>
      <c r="AH837" s="58">
        <v>0</v>
      </c>
      <c r="AI837" s="58">
        <v>0</v>
      </c>
      <c r="AJ837" s="58">
        <v>0</v>
      </c>
      <c r="AK837" s="58">
        <v>0</v>
      </c>
      <c r="AL837" s="58" t="s">
        <v>290</v>
      </c>
      <c r="AM837" s="58">
        <v>0</v>
      </c>
      <c r="AN837" s="58">
        <v>0</v>
      </c>
      <c r="AO837" s="58">
        <v>0</v>
      </c>
      <c r="AP837" s="58">
        <v>0</v>
      </c>
      <c r="AQ837" s="58" t="s">
        <v>290</v>
      </c>
      <c r="AR837" s="58" t="s">
        <v>290</v>
      </c>
      <c r="AS837" s="58">
        <v>0</v>
      </c>
      <c r="AT837" s="58">
        <v>0</v>
      </c>
      <c r="AU837" s="58" t="s">
        <v>290</v>
      </c>
      <c r="AV837" s="58" t="s">
        <v>290</v>
      </c>
      <c r="AW837" s="57"/>
    </row>
    <row r="838" spans="1:49">
      <c r="A838" s="57" t="s">
        <v>4506</v>
      </c>
      <c r="B838" s="57" t="s">
        <v>4507</v>
      </c>
      <c r="C838" s="57" t="s">
        <v>1570</v>
      </c>
      <c r="D838" s="57" t="s">
        <v>4508</v>
      </c>
      <c r="E838" s="57" t="s">
        <v>4509</v>
      </c>
      <c r="F838" s="57" t="s">
        <v>4510</v>
      </c>
      <c r="G838" s="57" t="s">
        <v>4467</v>
      </c>
      <c r="H838" s="57" t="s">
        <v>288</v>
      </c>
      <c r="I838" s="57" t="s">
        <v>4468</v>
      </c>
      <c r="J838" s="136">
        <v>6307391633</v>
      </c>
      <c r="K838" s="57" t="s">
        <v>204</v>
      </c>
      <c r="L838">
        <v>2</v>
      </c>
      <c r="M838">
        <v>15</v>
      </c>
      <c r="N838">
        <v>4</v>
      </c>
      <c r="O838" s="65">
        <v>21</v>
      </c>
      <c r="P838" s="58">
        <v>14</v>
      </c>
      <c r="Q838" s="58">
        <v>16</v>
      </c>
      <c r="R838" s="58">
        <v>20</v>
      </c>
      <c r="S838" s="58">
        <v>16</v>
      </c>
      <c r="T838" s="58">
        <v>21</v>
      </c>
      <c r="U838" s="58">
        <v>17</v>
      </c>
      <c r="V838" s="58">
        <v>16</v>
      </c>
      <c r="W838" s="58">
        <v>19</v>
      </c>
      <c r="X838" s="58">
        <v>11</v>
      </c>
      <c r="Y838" s="58">
        <v>19</v>
      </c>
      <c r="Z838" s="58">
        <v>0</v>
      </c>
      <c r="AA838" s="58">
        <v>0</v>
      </c>
      <c r="AB838" s="58">
        <v>0</v>
      </c>
      <c r="AC838" s="58">
        <v>0</v>
      </c>
      <c r="AD838" s="58">
        <v>0</v>
      </c>
      <c r="AE838" s="58">
        <v>0</v>
      </c>
      <c r="AF838" s="58">
        <v>0</v>
      </c>
      <c r="AG838" s="58">
        <v>0</v>
      </c>
      <c r="AH838" s="58">
        <v>0</v>
      </c>
      <c r="AI838" s="58">
        <v>0</v>
      </c>
      <c r="AJ838" s="58">
        <v>0</v>
      </c>
      <c r="AK838" s="58">
        <v>35</v>
      </c>
      <c r="AL838" s="58">
        <v>12</v>
      </c>
      <c r="AM838" s="58">
        <v>46</v>
      </c>
      <c r="AN838" s="58" t="s">
        <v>290</v>
      </c>
      <c r="AO838" s="58">
        <v>44</v>
      </c>
      <c r="AP838" s="58">
        <v>29</v>
      </c>
      <c r="AQ838" s="58">
        <v>76</v>
      </c>
      <c r="AR838" s="58">
        <v>93</v>
      </c>
      <c r="AS838" s="58">
        <v>0</v>
      </c>
      <c r="AT838" s="58">
        <v>0</v>
      </c>
      <c r="AU838" s="58">
        <v>44</v>
      </c>
      <c r="AV838" s="58">
        <v>169</v>
      </c>
      <c r="AW838" s="57"/>
    </row>
    <row r="839" spans="1:49">
      <c r="A839" s="57" t="s">
        <v>4511</v>
      </c>
      <c r="B839" s="57" t="s">
        <v>4512</v>
      </c>
      <c r="C839" s="57"/>
      <c r="D839" s="57" t="s">
        <v>1126</v>
      </c>
      <c r="E839" s="57" t="s">
        <v>4513</v>
      </c>
      <c r="F839" s="57" t="s">
        <v>4514</v>
      </c>
      <c r="G839" s="57" t="s">
        <v>4515</v>
      </c>
      <c r="H839" s="57" t="s">
        <v>288</v>
      </c>
      <c r="I839" s="57" t="s">
        <v>4516</v>
      </c>
      <c r="J839" s="136">
        <v>8157414180</v>
      </c>
      <c r="K839" s="57" t="s">
        <v>204</v>
      </c>
      <c r="L839">
        <v>2</v>
      </c>
      <c r="M839">
        <v>6</v>
      </c>
      <c r="N839">
        <v>4</v>
      </c>
      <c r="O839" s="65">
        <v>12</v>
      </c>
      <c r="P839" s="58">
        <v>26</v>
      </c>
      <c r="Q839" s="58">
        <v>12</v>
      </c>
      <c r="R839" s="58">
        <v>10</v>
      </c>
      <c r="S839" s="58" t="s">
        <v>290</v>
      </c>
      <c r="T839" s="58" t="s">
        <v>290</v>
      </c>
      <c r="U839" s="58" t="s">
        <v>290</v>
      </c>
      <c r="V839" s="58" t="s">
        <v>290</v>
      </c>
      <c r="W839" s="58" t="s">
        <v>290</v>
      </c>
      <c r="X839" s="58">
        <v>0</v>
      </c>
      <c r="Y839" s="58">
        <v>0</v>
      </c>
      <c r="Z839" s="58">
        <v>0</v>
      </c>
      <c r="AA839" s="58">
        <v>0</v>
      </c>
      <c r="AB839" s="58">
        <v>0</v>
      </c>
      <c r="AC839" s="58">
        <v>0</v>
      </c>
      <c r="AD839" s="58">
        <v>0</v>
      </c>
      <c r="AE839" s="58">
        <v>0</v>
      </c>
      <c r="AF839" s="58">
        <v>0</v>
      </c>
      <c r="AG839" s="58">
        <v>0</v>
      </c>
      <c r="AH839" s="58">
        <v>0</v>
      </c>
      <c r="AI839" s="58">
        <v>0</v>
      </c>
      <c r="AJ839" s="58">
        <v>0</v>
      </c>
      <c r="AK839" s="58">
        <v>0</v>
      </c>
      <c r="AL839" s="58" t="s">
        <v>290</v>
      </c>
      <c r="AM839" s="58" t="s">
        <v>290</v>
      </c>
      <c r="AN839" s="58">
        <v>0</v>
      </c>
      <c r="AO839" s="58">
        <v>51</v>
      </c>
      <c r="AP839" s="58">
        <v>13</v>
      </c>
      <c r="AQ839" s="58">
        <v>43</v>
      </c>
      <c r="AR839" s="58">
        <v>33</v>
      </c>
      <c r="AS839" s="58">
        <v>0</v>
      </c>
      <c r="AT839" s="58">
        <v>0</v>
      </c>
      <c r="AU839" s="58" t="s">
        <v>290</v>
      </c>
      <c r="AV839" s="58">
        <v>76</v>
      </c>
      <c r="AW839" s="57"/>
    </row>
    <row r="840" spans="1:49">
      <c r="A840" s="57" t="s">
        <v>4517</v>
      </c>
      <c r="B840" s="57" t="s">
        <v>4518</v>
      </c>
      <c r="C840" s="57"/>
      <c r="D840" s="57" t="s">
        <v>478</v>
      </c>
      <c r="E840" s="57" t="s">
        <v>1932</v>
      </c>
      <c r="F840" s="57" t="s">
        <v>4519</v>
      </c>
      <c r="G840" s="57" t="s">
        <v>4444</v>
      </c>
      <c r="H840" s="57" t="s">
        <v>288</v>
      </c>
      <c r="I840" s="57" t="s">
        <v>4445</v>
      </c>
      <c r="J840" s="136">
        <v>7084798988</v>
      </c>
      <c r="K840" s="57" t="s">
        <v>204</v>
      </c>
      <c r="L840">
        <v>2</v>
      </c>
      <c r="M840">
        <v>21.7</v>
      </c>
      <c r="N840">
        <v>4</v>
      </c>
      <c r="O840" s="65">
        <v>27.7</v>
      </c>
      <c r="P840" s="58">
        <v>51</v>
      </c>
      <c r="Q840" s="58">
        <v>31</v>
      </c>
      <c r="R840" s="58">
        <v>23</v>
      </c>
      <c r="S840" s="58">
        <v>21</v>
      </c>
      <c r="T840" s="58">
        <v>13</v>
      </c>
      <c r="U840" s="58">
        <v>17</v>
      </c>
      <c r="V840" s="58">
        <v>18</v>
      </c>
      <c r="W840" s="58">
        <v>25</v>
      </c>
      <c r="X840" s="58">
        <v>25</v>
      </c>
      <c r="Y840" s="58">
        <v>32</v>
      </c>
      <c r="Z840" s="58">
        <v>0</v>
      </c>
      <c r="AA840" s="58">
        <v>0</v>
      </c>
      <c r="AB840" s="58">
        <v>0</v>
      </c>
      <c r="AC840" s="58">
        <v>0</v>
      </c>
      <c r="AD840" s="58">
        <v>0</v>
      </c>
      <c r="AE840" s="58">
        <v>0</v>
      </c>
      <c r="AF840" s="58">
        <v>0</v>
      </c>
      <c r="AG840" s="58">
        <v>0</v>
      </c>
      <c r="AH840" s="58">
        <v>0</v>
      </c>
      <c r="AI840" s="58">
        <v>0</v>
      </c>
      <c r="AJ840" s="58">
        <v>0</v>
      </c>
      <c r="AK840" s="58">
        <v>23</v>
      </c>
      <c r="AL840" s="58">
        <v>32</v>
      </c>
      <c r="AM840" s="58">
        <v>11</v>
      </c>
      <c r="AN840" s="58" t="s">
        <v>290</v>
      </c>
      <c r="AO840" s="58">
        <v>172</v>
      </c>
      <c r="AP840" s="58">
        <v>17</v>
      </c>
      <c r="AQ840" s="58">
        <v>130</v>
      </c>
      <c r="AR840" s="58">
        <v>126</v>
      </c>
      <c r="AS840" s="58">
        <v>0</v>
      </c>
      <c r="AT840" s="58">
        <v>0</v>
      </c>
      <c r="AU840" s="58" t="s">
        <v>290</v>
      </c>
      <c r="AV840" s="58">
        <v>256</v>
      </c>
      <c r="AW840" s="57"/>
    </row>
    <row r="841" spans="1:49">
      <c r="A841" s="57" t="s">
        <v>4520</v>
      </c>
      <c r="B841" s="57" t="s">
        <v>3218</v>
      </c>
      <c r="C841" s="57" t="s">
        <v>314</v>
      </c>
      <c r="D841" s="57" t="s">
        <v>677</v>
      </c>
      <c r="E841" s="57" t="s">
        <v>4521</v>
      </c>
      <c r="F841" s="57" t="s">
        <v>4522</v>
      </c>
      <c r="G841" s="57" t="s">
        <v>4397</v>
      </c>
      <c r="H841" s="57" t="s">
        <v>288</v>
      </c>
      <c r="I841" s="57" t="s">
        <v>4398</v>
      </c>
      <c r="J841" s="136">
        <v>8155779310</v>
      </c>
      <c r="K841" s="57" t="s">
        <v>204</v>
      </c>
      <c r="L841">
        <v>4.5</v>
      </c>
      <c r="M841">
        <v>21</v>
      </c>
      <c r="N841">
        <v>8.5</v>
      </c>
      <c r="O841" s="65">
        <v>34</v>
      </c>
      <c r="P841" s="58">
        <v>0</v>
      </c>
      <c r="Q841" s="58">
        <v>33</v>
      </c>
      <c r="R841" s="58">
        <v>24</v>
      </c>
      <c r="S841" s="58">
        <v>33</v>
      </c>
      <c r="T841" s="58">
        <v>28</v>
      </c>
      <c r="U841" s="58">
        <v>23</v>
      </c>
      <c r="V841" s="58">
        <v>22</v>
      </c>
      <c r="W841" s="58">
        <v>26</v>
      </c>
      <c r="X841" s="58">
        <v>31</v>
      </c>
      <c r="Y841" s="58">
        <v>14</v>
      </c>
      <c r="Z841" s="58">
        <v>0</v>
      </c>
      <c r="AA841" s="58">
        <v>0</v>
      </c>
      <c r="AB841" s="58">
        <v>0</v>
      </c>
      <c r="AC841" s="58">
        <v>0</v>
      </c>
      <c r="AD841" s="58">
        <v>0</v>
      </c>
      <c r="AE841" s="58">
        <v>0</v>
      </c>
      <c r="AF841" s="58">
        <v>0</v>
      </c>
      <c r="AG841" s="58">
        <v>0</v>
      </c>
      <c r="AH841" s="58">
        <v>12</v>
      </c>
      <c r="AI841" s="58">
        <v>0</v>
      </c>
      <c r="AJ841" s="58">
        <v>0</v>
      </c>
      <c r="AK841" s="58" t="s">
        <v>290</v>
      </c>
      <c r="AL841" s="58">
        <v>23</v>
      </c>
      <c r="AM841" s="58" t="s">
        <v>290</v>
      </c>
      <c r="AN841" s="58">
        <v>0</v>
      </c>
      <c r="AO841" s="58">
        <v>183</v>
      </c>
      <c r="AP841" s="58">
        <v>29</v>
      </c>
      <c r="AQ841" s="58">
        <v>138</v>
      </c>
      <c r="AR841" s="58">
        <v>108</v>
      </c>
      <c r="AS841" s="58">
        <v>0</v>
      </c>
      <c r="AT841" s="58">
        <v>0</v>
      </c>
      <c r="AU841" s="58">
        <v>0</v>
      </c>
      <c r="AV841" s="58">
        <v>246</v>
      </c>
      <c r="AW841" s="57"/>
    </row>
    <row r="842" spans="1:49">
      <c r="A842" s="57" t="s">
        <v>4523</v>
      </c>
      <c r="B842" s="57" t="s">
        <v>4524</v>
      </c>
      <c r="C842" s="57"/>
      <c r="D842" s="57" t="s">
        <v>2188</v>
      </c>
      <c r="E842" s="57" t="s">
        <v>4525</v>
      </c>
      <c r="F842" s="57" t="s">
        <v>4526</v>
      </c>
      <c r="G842" s="57" t="s">
        <v>4423</v>
      </c>
      <c r="H842" s="57" t="s">
        <v>288</v>
      </c>
      <c r="I842" s="57" t="s">
        <v>4424</v>
      </c>
      <c r="J842" s="136">
        <v>8158864898</v>
      </c>
      <c r="K842" s="57" t="s">
        <v>204</v>
      </c>
      <c r="L842">
        <v>0.5</v>
      </c>
      <c r="M842">
        <v>4</v>
      </c>
      <c r="N842">
        <v>2.5</v>
      </c>
      <c r="O842" s="65">
        <v>7</v>
      </c>
      <c r="P842" s="58">
        <v>12</v>
      </c>
      <c r="Q842" s="58" t="s">
        <v>290</v>
      </c>
      <c r="R842" s="58" t="s">
        <v>290</v>
      </c>
      <c r="S842" s="58" t="s">
        <v>290</v>
      </c>
      <c r="T842" s="58" t="s">
        <v>290</v>
      </c>
      <c r="U842" s="58" t="s">
        <v>290</v>
      </c>
      <c r="V842" s="58" t="s">
        <v>290</v>
      </c>
      <c r="W842" s="58">
        <v>0</v>
      </c>
      <c r="X842" s="58">
        <v>0</v>
      </c>
      <c r="Y842" s="58">
        <v>0</v>
      </c>
      <c r="Z842" s="58">
        <v>0</v>
      </c>
      <c r="AA842" s="58">
        <v>0</v>
      </c>
      <c r="AB842" s="58">
        <v>0</v>
      </c>
      <c r="AC842" s="58">
        <v>0</v>
      </c>
      <c r="AD842" s="58">
        <v>0</v>
      </c>
      <c r="AE842" s="58">
        <v>0</v>
      </c>
      <c r="AF842" s="58">
        <v>0</v>
      </c>
      <c r="AG842" s="58">
        <v>0</v>
      </c>
      <c r="AH842" s="58">
        <v>0</v>
      </c>
      <c r="AI842" s="58">
        <v>0</v>
      </c>
      <c r="AJ842" s="58">
        <v>0</v>
      </c>
      <c r="AK842" s="58" t="s">
        <v>290</v>
      </c>
      <c r="AL842" s="58" t="s">
        <v>290</v>
      </c>
      <c r="AM842" s="58">
        <v>14</v>
      </c>
      <c r="AN842" s="58">
        <v>0</v>
      </c>
      <c r="AO842" s="58">
        <v>11</v>
      </c>
      <c r="AP842" s="58" t="s">
        <v>290</v>
      </c>
      <c r="AQ842" s="58">
        <v>19</v>
      </c>
      <c r="AR842" s="58">
        <v>19</v>
      </c>
      <c r="AS842" s="58">
        <v>0</v>
      </c>
      <c r="AT842" s="58">
        <v>0</v>
      </c>
      <c r="AU842" s="58">
        <v>17</v>
      </c>
      <c r="AV842" s="58">
        <v>38</v>
      </c>
      <c r="AW842" s="57"/>
    </row>
    <row r="843" spans="1:49">
      <c r="A843" s="57" t="s">
        <v>4527</v>
      </c>
      <c r="B843" s="57" t="s">
        <v>4528</v>
      </c>
      <c r="C843" s="57"/>
      <c r="D843" s="57" t="s">
        <v>4529</v>
      </c>
      <c r="E843" s="57" t="s">
        <v>4530</v>
      </c>
      <c r="F843" s="57" t="s">
        <v>4531</v>
      </c>
      <c r="G843" s="57" t="s">
        <v>4467</v>
      </c>
      <c r="H843" s="57" t="s">
        <v>288</v>
      </c>
      <c r="I843" s="57" t="s">
        <v>4468</v>
      </c>
      <c r="J843" s="136">
        <v>6309145015</v>
      </c>
      <c r="K843" s="57" t="s">
        <v>204</v>
      </c>
      <c r="L843">
        <v>3</v>
      </c>
      <c r="M843">
        <v>13</v>
      </c>
      <c r="N843">
        <v>1</v>
      </c>
      <c r="O843" s="65">
        <v>17</v>
      </c>
      <c r="P843" s="58">
        <v>16</v>
      </c>
      <c r="Q843" s="58">
        <v>14</v>
      </c>
      <c r="R843" s="58">
        <v>14</v>
      </c>
      <c r="S843" s="58">
        <v>16</v>
      </c>
      <c r="T843" s="58" t="s">
        <v>290</v>
      </c>
      <c r="U843" s="58" t="s">
        <v>290</v>
      </c>
      <c r="V843" s="58" t="s">
        <v>290</v>
      </c>
      <c r="W843" s="58" t="s">
        <v>290</v>
      </c>
      <c r="X843" s="58" t="s">
        <v>290</v>
      </c>
      <c r="Y843" s="58" t="s">
        <v>290</v>
      </c>
      <c r="Z843" s="58" t="s">
        <v>290</v>
      </c>
      <c r="AA843" s="58" t="s">
        <v>290</v>
      </c>
      <c r="AB843" s="58" t="s">
        <v>290</v>
      </c>
      <c r="AC843" s="58" t="s">
        <v>290</v>
      </c>
      <c r="AD843" s="58">
        <v>0</v>
      </c>
      <c r="AE843" s="58">
        <v>11</v>
      </c>
      <c r="AF843" s="58">
        <v>0</v>
      </c>
      <c r="AG843" s="58">
        <v>0</v>
      </c>
      <c r="AH843" s="58">
        <v>0</v>
      </c>
      <c r="AI843" s="58">
        <v>0</v>
      </c>
      <c r="AJ843" s="58">
        <v>0</v>
      </c>
      <c r="AK843" s="58">
        <v>88</v>
      </c>
      <c r="AL843" s="58" t="s">
        <v>290</v>
      </c>
      <c r="AM843" s="58">
        <v>0</v>
      </c>
      <c r="AN843" s="58" t="s">
        <v>290</v>
      </c>
      <c r="AO843" s="58">
        <v>20</v>
      </c>
      <c r="AP843" s="58" t="s">
        <v>290</v>
      </c>
      <c r="AQ843" s="58">
        <v>52</v>
      </c>
      <c r="AR843" s="58">
        <v>61</v>
      </c>
      <c r="AS843" s="58" t="s">
        <v>290</v>
      </c>
      <c r="AT843" s="58">
        <v>0</v>
      </c>
      <c r="AU843" s="58">
        <v>30</v>
      </c>
      <c r="AV843" s="58">
        <v>113</v>
      </c>
      <c r="AW843" s="57"/>
    </row>
    <row r="844" spans="1:49">
      <c r="A844" s="57" t="s">
        <v>4532</v>
      </c>
      <c r="B844" s="57" t="s">
        <v>4533</v>
      </c>
      <c r="C844" s="57" t="s">
        <v>283</v>
      </c>
      <c r="D844" s="57" t="s">
        <v>4534</v>
      </c>
      <c r="E844" s="57" t="s">
        <v>3188</v>
      </c>
      <c r="F844" s="57" t="s">
        <v>4535</v>
      </c>
      <c r="G844" s="57" t="s">
        <v>4462</v>
      </c>
      <c r="H844" s="57" t="s">
        <v>288</v>
      </c>
      <c r="I844" s="57" t="s">
        <v>4463</v>
      </c>
      <c r="J844" s="136">
        <v>7086723093</v>
      </c>
      <c r="K844" s="57" t="s">
        <v>204</v>
      </c>
      <c r="L844">
        <v>2</v>
      </c>
      <c r="M844">
        <v>14</v>
      </c>
      <c r="N844">
        <v>4.5</v>
      </c>
      <c r="O844" s="65">
        <v>20.5</v>
      </c>
      <c r="P844" s="58">
        <v>15</v>
      </c>
      <c r="Q844" s="58">
        <v>11</v>
      </c>
      <c r="R844" s="58">
        <v>21</v>
      </c>
      <c r="S844" s="58">
        <v>10</v>
      </c>
      <c r="T844" s="58">
        <v>11</v>
      </c>
      <c r="U844" s="58">
        <v>10</v>
      </c>
      <c r="V844" s="58">
        <v>12</v>
      </c>
      <c r="W844" s="58">
        <v>22</v>
      </c>
      <c r="X844" s="58">
        <v>10</v>
      </c>
      <c r="Y844" s="58">
        <v>15</v>
      </c>
      <c r="Z844" s="58">
        <v>0</v>
      </c>
      <c r="AA844" s="58">
        <v>0</v>
      </c>
      <c r="AB844" s="58">
        <v>0</v>
      </c>
      <c r="AC844" s="58">
        <v>0</v>
      </c>
      <c r="AD844" s="58">
        <v>0</v>
      </c>
      <c r="AE844" s="58">
        <v>0</v>
      </c>
      <c r="AF844" s="58">
        <v>0</v>
      </c>
      <c r="AG844" s="58">
        <v>0</v>
      </c>
      <c r="AH844" s="58">
        <v>0</v>
      </c>
      <c r="AI844" s="58">
        <v>0</v>
      </c>
      <c r="AJ844" s="58">
        <v>0</v>
      </c>
      <c r="AK844" s="58">
        <v>0</v>
      </c>
      <c r="AL844" s="58">
        <v>22</v>
      </c>
      <c r="AM844" s="58">
        <v>27</v>
      </c>
      <c r="AN844" s="58">
        <v>0</v>
      </c>
      <c r="AO844" s="58">
        <v>65</v>
      </c>
      <c r="AP844" s="58">
        <v>23</v>
      </c>
      <c r="AQ844" s="58">
        <v>77</v>
      </c>
      <c r="AR844" s="58">
        <v>60</v>
      </c>
      <c r="AS844" s="58">
        <v>0</v>
      </c>
      <c r="AT844" s="58">
        <v>0</v>
      </c>
      <c r="AU844" s="58">
        <v>27</v>
      </c>
      <c r="AV844" s="58">
        <v>137</v>
      </c>
      <c r="AW844" s="57"/>
    </row>
    <row r="845" spans="1:49">
      <c r="A845" s="57" t="s">
        <v>4536</v>
      </c>
      <c r="B845" s="57" t="s">
        <v>4537</v>
      </c>
      <c r="C845" s="57"/>
      <c r="D845" s="57" t="s">
        <v>4538</v>
      </c>
      <c r="E845" s="57" t="s">
        <v>2561</v>
      </c>
      <c r="F845" s="57" t="s">
        <v>4539</v>
      </c>
      <c r="G845" s="57" t="s">
        <v>4450</v>
      </c>
      <c r="H845" s="57" t="s">
        <v>288</v>
      </c>
      <c r="I845" s="57" t="s">
        <v>4451</v>
      </c>
      <c r="J845" s="136">
        <v>8152540136</v>
      </c>
      <c r="K845" s="57" t="s">
        <v>204</v>
      </c>
      <c r="L845">
        <v>1</v>
      </c>
      <c r="M845">
        <v>4</v>
      </c>
      <c r="N845">
        <v>0</v>
      </c>
      <c r="O845" s="65">
        <v>5</v>
      </c>
      <c r="P845" s="58">
        <v>28</v>
      </c>
      <c r="Q845" s="58" t="s">
        <v>290</v>
      </c>
      <c r="R845" s="58">
        <v>0</v>
      </c>
      <c r="S845" s="58">
        <v>0</v>
      </c>
      <c r="T845" s="58">
        <v>0</v>
      </c>
      <c r="U845" s="58">
        <v>0</v>
      </c>
      <c r="V845" s="58">
        <v>0</v>
      </c>
      <c r="W845" s="58">
        <v>0</v>
      </c>
      <c r="X845" s="58">
        <v>0</v>
      </c>
      <c r="Y845" s="58">
        <v>0</v>
      </c>
      <c r="Z845" s="58">
        <v>0</v>
      </c>
      <c r="AA845" s="58">
        <v>0</v>
      </c>
      <c r="AB845" s="58">
        <v>0</v>
      </c>
      <c r="AC845" s="58">
        <v>0</v>
      </c>
      <c r="AD845" s="58">
        <v>0</v>
      </c>
      <c r="AE845" s="58">
        <v>0</v>
      </c>
      <c r="AF845" s="58">
        <v>0</v>
      </c>
      <c r="AG845" s="58">
        <v>0</v>
      </c>
      <c r="AH845" s="58">
        <v>0</v>
      </c>
      <c r="AI845" s="58">
        <v>0</v>
      </c>
      <c r="AJ845" s="58">
        <v>0</v>
      </c>
      <c r="AK845" s="58">
        <v>0</v>
      </c>
      <c r="AL845" s="58">
        <v>0</v>
      </c>
      <c r="AM845" s="58" t="s">
        <v>290</v>
      </c>
      <c r="AN845" s="58">
        <v>0</v>
      </c>
      <c r="AO845" s="58">
        <v>32</v>
      </c>
      <c r="AP845" s="58">
        <v>0</v>
      </c>
      <c r="AQ845" s="58">
        <v>16</v>
      </c>
      <c r="AR845" s="58">
        <v>17</v>
      </c>
      <c r="AS845" s="58">
        <v>0</v>
      </c>
      <c r="AT845" s="58">
        <v>0</v>
      </c>
      <c r="AU845" s="58">
        <v>0</v>
      </c>
      <c r="AV845" s="58">
        <v>33</v>
      </c>
      <c r="AW845" s="57"/>
    </row>
    <row r="846" spans="1:49">
      <c r="A846" s="57" t="s">
        <v>4540</v>
      </c>
      <c r="B846" s="57" t="s">
        <v>4541</v>
      </c>
      <c r="C846" s="57"/>
      <c r="D846" s="57" t="s">
        <v>2465</v>
      </c>
      <c r="E846" s="57" t="s">
        <v>4542</v>
      </c>
      <c r="F846" s="57" t="s">
        <v>4543</v>
      </c>
      <c r="G846" s="57" t="s">
        <v>4544</v>
      </c>
      <c r="H846" s="57" t="s">
        <v>288</v>
      </c>
      <c r="I846" s="57" t="s">
        <v>4545</v>
      </c>
      <c r="J846" s="136">
        <v>8154693030</v>
      </c>
      <c r="K846" s="57" t="s">
        <v>204</v>
      </c>
      <c r="L846">
        <v>2</v>
      </c>
      <c r="M846">
        <v>2</v>
      </c>
      <c r="N846">
        <v>0</v>
      </c>
      <c r="O846" s="65">
        <v>4</v>
      </c>
      <c r="P846" s="58">
        <v>23</v>
      </c>
      <c r="Q846" s="58" t="s">
        <v>290</v>
      </c>
      <c r="R846" s="58">
        <v>0</v>
      </c>
      <c r="S846" s="58">
        <v>0</v>
      </c>
      <c r="T846" s="58">
        <v>0</v>
      </c>
      <c r="U846" s="58">
        <v>0</v>
      </c>
      <c r="V846" s="58">
        <v>0</v>
      </c>
      <c r="W846" s="58">
        <v>0</v>
      </c>
      <c r="X846" s="58">
        <v>0</v>
      </c>
      <c r="Y846" s="58">
        <v>0</v>
      </c>
      <c r="Z846" s="58">
        <v>0</v>
      </c>
      <c r="AA846" s="58">
        <v>0</v>
      </c>
      <c r="AB846" s="58">
        <v>0</v>
      </c>
      <c r="AC846" s="58">
        <v>0</v>
      </c>
      <c r="AD846" s="58">
        <v>0</v>
      </c>
      <c r="AE846" s="58">
        <v>0</v>
      </c>
      <c r="AF846" s="58">
        <v>0</v>
      </c>
      <c r="AG846" s="58">
        <v>0</v>
      </c>
      <c r="AH846" s="58">
        <v>0</v>
      </c>
      <c r="AI846" s="58">
        <v>0</v>
      </c>
      <c r="AJ846" s="58">
        <v>0</v>
      </c>
      <c r="AK846" s="58">
        <v>0</v>
      </c>
      <c r="AL846" s="58">
        <v>0</v>
      </c>
      <c r="AM846" s="58">
        <v>0</v>
      </c>
      <c r="AN846" s="58">
        <v>0</v>
      </c>
      <c r="AO846" s="58">
        <v>25</v>
      </c>
      <c r="AP846" s="58" t="s">
        <v>290</v>
      </c>
      <c r="AQ846" s="58">
        <v>16</v>
      </c>
      <c r="AR846" s="58">
        <v>12</v>
      </c>
      <c r="AS846" s="58">
        <v>0</v>
      </c>
      <c r="AT846" s="58">
        <v>0</v>
      </c>
      <c r="AU846" s="58">
        <v>0</v>
      </c>
      <c r="AV846" s="58">
        <v>28</v>
      </c>
      <c r="AW846" s="57"/>
    </row>
    <row r="847" spans="1:49" s="140" customFormat="1">
      <c r="B847" s="64" t="s">
        <v>4546</v>
      </c>
      <c r="L847" s="140">
        <f>SUM(L2:L846)</f>
        <v>2549.7500000000005</v>
      </c>
      <c r="M847" s="140">
        <f t="shared" ref="M847:O847" si="0">SUM(M2:M846)</f>
        <v>15355.900000000005</v>
      </c>
      <c r="N847" s="140">
        <f t="shared" si="0"/>
        <v>6593.9999999999982</v>
      </c>
      <c r="O847" s="140">
        <f t="shared" si="0"/>
        <v>24499.650000000005</v>
      </c>
      <c r="P847" s="140">
        <f t="shared" ref="P847" si="1">SUM(P2:P846)</f>
        <v>23114</v>
      </c>
      <c r="Q847" s="140">
        <f t="shared" ref="Q847" si="2">SUM(Q2:Q846)</f>
        <v>13776</v>
      </c>
      <c r="R847" s="140">
        <f t="shared" ref="R847" si="3">SUM(R2:R846)</f>
        <v>12438</v>
      </c>
      <c r="S847" s="140">
        <f t="shared" ref="S847" si="4">SUM(S2:S846)</f>
        <v>12109</v>
      </c>
      <c r="T847" s="140">
        <f t="shared" ref="T847" si="5">SUM(T2:T846)</f>
        <v>11492</v>
      </c>
      <c r="U847" s="140">
        <f t="shared" ref="U847" si="6">SUM(U2:U846)</f>
        <v>11336</v>
      </c>
      <c r="V847" s="140">
        <f t="shared" ref="V847" si="7">SUM(V2:V846)</f>
        <v>11194</v>
      </c>
      <c r="W847" s="140">
        <f t="shared" ref="W847" si="8">SUM(W2:W846)</f>
        <v>11490</v>
      </c>
      <c r="X847" s="140">
        <f t="shared" ref="X847" si="9">SUM(X2:X846)</f>
        <v>11643</v>
      </c>
      <c r="Y847" s="140">
        <f t="shared" ref="Y847" si="10">SUM(Y2:Y846)</f>
        <v>11586</v>
      </c>
      <c r="Z847" s="140">
        <f t="shared" ref="Z847" si="11">SUM(Z2:Z846)</f>
        <v>12375</v>
      </c>
      <c r="AA847" s="140">
        <f t="shared" ref="AA847" si="12">SUM(AA2:AA846)</f>
        <v>11409</v>
      </c>
      <c r="AB847" s="140">
        <f t="shared" ref="AB847" si="13">SUM(AB2:AB846)</f>
        <v>11489</v>
      </c>
      <c r="AC847" s="140">
        <f t="shared" ref="AC847" si="14">SUM(AC2:AC846)</f>
        <v>12071</v>
      </c>
      <c r="AD847" s="140">
        <f t="shared" ref="AD847" si="15">SUM(AD2:AD846)</f>
        <v>880</v>
      </c>
      <c r="AE847" s="140">
        <f t="shared" ref="AE847" si="16">SUM(AE2:AE846)</f>
        <v>60</v>
      </c>
      <c r="AF847" s="140">
        <f t="shared" ref="AF847" si="17">SUM(AF2:AF846)</f>
        <v>32</v>
      </c>
      <c r="AG847" s="140">
        <f t="shared" ref="AG847" si="18">SUM(AG2:AG846)</f>
        <v>51</v>
      </c>
      <c r="AH847" s="140">
        <f t="shared" ref="AH847" si="19">SUM(AH2:AH846)</f>
        <v>1532</v>
      </c>
      <c r="AI847" s="140">
        <f t="shared" ref="AI847" si="20">SUM(AI2:AI846)</f>
        <v>592</v>
      </c>
      <c r="AJ847" s="140">
        <f t="shared" ref="AJ847" si="21">SUM(AJ2:AJ846)</f>
        <v>226</v>
      </c>
      <c r="AK847" s="140">
        <f t="shared" ref="AK847" si="22">SUM(AK2:AK846)</f>
        <v>10061</v>
      </c>
      <c r="AL847" s="140">
        <f t="shared" ref="AL847" si="23">SUM(AL2:AL846)</f>
        <v>16035</v>
      </c>
      <c r="AM847" s="140">
        <f t="shared" ref="AM847" si="24">SUM(AM2:AM846)</f>
        <v>23152</v>
      </c>
      <c r="AN847" s="140">
        <f t="shared" ref="AN847" si="25">SUM(AN2:AN846)</f>
        <v>152</v>
      </c>
      <c r="AO847" s="140">
        <f t="shared" ref="AO847" si="26">SUM(AO2:AO846)</f>
        <v>123409</v>
      </c>
      <c r="AP847" s="140">
        <f t="shared" ref="AP847" si="27">SUM(AP2:AP846)</f>
        <v>11428</v>
      </c>
      <c r="AQ847" s="140">
        <f t="shared" ref="AQ847" si="28">SUM(AQ2:AQ846)</f>
        <v>95249</v>
      </c>
      <c r="AR847" s="140">
        <f t="shared" ref="AR847" si="29">SUM(AR2:AR846)</f>
        <v>94633</v>
      </c>
      <c r="AS847" s="140">
        <f t="shared" ref="AS847" si="30">SUM(AS2:AS846)</f>
        <v>5221</v>
      </c>
      <c r="AT847" s="140">
        <f t="shared" ref="AT847" si="31">SUM(AT2:AT846)</f>
        <v>5446</v>
      </c>
      <c r="AU847" s="140">
        <f t="shared" ref="AU847" si="32">SUM(AU2:AU846)</f>
        <v>29808</v>
      </c>
      <c r="AV847" s="140">
        <f t="shared" ref="AV847" si="33">SUM(AV2:AV846)</f>
        <v>190123</v>
      </c>
    </row>
    <row r="848" spans="1:49">
      <c r="B848" s="57" t="s">
        <v>4547</v>
      </c>
    </row>
    <row r="849" spans="2:2">
      <c r="B849" s="57" t="s">
        <v>4548</v>
      </c>
    </row>
    <row r="850" spans="2:2">
      <c r="B850" s="57" t="s">
        <v>4549</v>
      </c>
    </row>
    <row r="851" spans="2:2">
      <c r="B851" s="57" t="s">
        <v>4550</v>
      </c>
    </row>
  </sheetData>
  <mergeCells count="1">
    <mergeCell ref="C1:E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U873"/>
  <sheetViews>
    <sheetView tabSelected="1" workbookViewId="0">
      <pane ySplit="1" topLeftCell="A524" activePane="bottomLeft" state="frozen"/>
      <selection activeCell="I1" sqref="I1"/>
      <selection pane="bottomLeft" activeCell="O870" sqref="O870:AB870"/>
    </sheetView>
  </sheetViews>
  <sheetFormatPr baseColWidth="10" defaultColWidth="8.83203125" defaultRowHeight="15"/>
  <cols>
    <col min="1" max="1" width="16.33203125" customWidth="1"/>
    <col min="2" max="2" width="30.5" customWidth="1"/>
    <col min="3" max="3" width="9.5" customWidth="1"/>
    <col min="4" max="4" width="14.5" customWidth="1"/>
    <col min="5" max="5" width="19.5" customWidth="1"/>
    <col min="6" max="6" width="13.5" customWidth="1"/>
    <col min="7" max="7" width="7" customWidth="1"/>
    <col min="8" max="8" width="6.5" style="131" customWidth="1"/>
    <col min="9" max="9" width="13.6640625" customWidth="1"/>
    <col min="10" max="10" width="10.1640625" customWidth="1"/>
    <col min="11" max="11" width="16.83203125" style="132" customWidth="1"/>
    <col min="12" max="12" width="15.33203125" style="132" customWidth="1"/>
    <col min="13" max="13" width="22.33203125" style="132" customWidth="1"/>
    <col min="14" max="14" width="13.6640625" style="132" customWidth="1"/>
    <col min="15" max="15" width="12.5" style="132" customWidth="1"/>
    <col min="16" max="17" width="17.5" style="132" customWidth="1"/>
    <col min="18" max="18" width="18.83203125" style="132" customWidth="1"/>
    <col min="19" max="19" width="16.5" style="132" customWidth="1"/>
    <col min="20" max="20" width="17.83203125" style="132" customWidth="1"/>
    <col min="21" max="21" width="17" style="132" customWidth="1"/>
    <col min="22" max="22" width="16.5" style="132" customWidth="1"/>
    <col min="23" max="23" width="20.5" style="132" customWidth="1"/>
    <col min="24" max="24" width="18.83203125" style="132" customWidth="1"/>
    <col min="25" max="25" width="17" style="132" bestFit="1" customWidth="1"/>
    <col min="26" max="26" width="17.5" style="132" customWidth="1"/>
    <col min="27" max="27" width="19.5" style="132" customWidth="1"/>
    <col min="28" max="28" width="19.33203125" style="132" customWidth="1"/>
    <col min="29" max="29" width="20.5" style="132" customWidth="1"/>
    <col min="30" max="30" width="19.5" style="132" customWidth="1"/>
    <col min="31" max="31" width="19.83203125" style="132" customWidth="1"/>
    <col min="32" max="32" width="15.83203125" style="132" customWidth="1"/>
    <col min="33" max="33" width="16.5" style="132" customWidth="1"/>
    <col min="34" max="34" width="20.1640625" style="132" customWidth="1"/>
    <col min="35" max="35" width="14.33203125" style="132" customWidth="1"/>
    <col min="36" max="36" width="11.5" style="132" customWidth="1"/>
    <col min="37" max="37" width="18.1640625" style="132" customWidth="1"/>
    <col min="38" max="38" width="16.5" style="132" customWidth="1"/>
    <col min="39" max="39" width="12" style="132" customWidth="1"/>
    <col min="40" max="40" width="11.83203125" style="132" customWidth="1"/>
    <col min="41" max="41" width="25.5" style="132" customWidth="1"/>
    <col min="42" max="42" width="13.5" style="132" customWidth="1"/>
    <col min="43" max="43" width="19.33203125" style="132" customWidth="1"/>
    <col min="44" max="44" width="11.83203125" style="132" customWidth="1"/>
    <col min="45" max="45" width="19.6640625" style="132" customWidth="1"/>
    <col min="46" max="46" width="11.5" style="132" customWidth="1"/>
    <col min="47" max="47" width="15.6640625" style="132" customWidth="1"/>
  </cols>
  <sheetData>
    <row r="1" spans="1:47" ht="27" customHeight="1" thickBot="1">
      <c r="A1" s="121" t="s">
        <v>234</v>
      </c>
      <c r="B1" s="122" t="s">
        <v>235</v>
      </c>
      <c r="C1" s="226" t="s">
        <v>4551</v>
      </c>
      <c r="D1" s="226"/>
      <c r="E1" s="122" t="s">
        <v>237</v>
      </c>
      <c r="F1" s="122" t="s">
        <v>238</v>
      </c>
      <c r="G1" s="122" t="s">
        <v>239</v>
      </c>
      <c r="H1" s="123" t="s">
        <v>4552</v>
      </c>
      <c r="I1" s="122" t="s">
        <v>4553</v>
      </c>
      <c r="J1" s="122" t="s">
        <v>242</v>
      </c>
      <c r="K1" s="124" t="s">
        <v>244</v>
      </c>
      <c r="L1" s="124" t="s">
        <v>245</v>
      </c>
      <c r="M1" s="124" t="s">
        <v>243</v>
      </c>
      <c r="N1" s="124" t="s">
        <v>246</v>
      </c>
      <c r="O1" s="125" t="s">
        <v>247</v>
      </c>
      <c r="P1" s="126" t="s">
        <v>248</v>
      </c>
      <c r="Q1" s="126" t="s">
        <v>249</v>
      </c>
      <c r="R1" s="126" t="s">
        <v>250</v>
      </c>
      <c r="S1" s="126" t="s">
        <v>251</v>
      </c>
      <c r="T1" s="126" t="s">
        <v>252</v>
      </c>
      <c r="U1" s="126" t="s">
        <v>253</v>
      </c>
      <c r="V1" s="126" t="s">
        <v>254</v>
      </c>
      <c r="W1" s="126" t="s">
        <v>255</v>
      </c>
      <c r="X1" s="126" t="s">
        <v>256</v>
      </c>
      <c r="Y1" s="126" t="s">
        <v>257</v>
      </c>
      <c r="Z1" s="126" t="s">
        <v>258</v>
      </c>
      <c r="AA1" s="126" t="s">
        <v>259</v>
      </c>
      <c r="AB1" s="126" t="s">
        <v>260</v>
      </c>
      <c r="AC1" s="126" t="s">
        <v>261</v>
      </c>
      <c r="AD1" s="126" t="s">
        <v>262</v>
      </c>
      <c r="AE1" s="126" t="s">
        <v>263</v>
      </c>
      <c r="AF1" s="126" t="s">
        <v>264</v>
      </c>
      <c r="AG1" s="126" t="s">
        <v>265</v>
      </c>
      <c r="AH1" s="126" t="s">
        <v>266</v>
      </c>
      <c r="AI1" s="127" t="s">
        <v>274</v>
      </c>
      <c r="AJ1" s="127" t="s">
        <v>275</v>
      </c>
      <c r="AK1" s="128" t="s">
        <v>276</v>
      </c>
      <c r="AL1" s="128" t="s">
        <v>277</v>
      </c>
      <c r="AM1" s="128" t="s">
        <v>267</v>
      </c>
      <c r="AN1" s="128" t="s">
        <v>268</v>
      </c>
      <c r="AO1" s="128" t="s">
        <v>269</v>
      </c>
      <c r="AP1" s="128" t="s">
        <v>270</v>
      </c>
      <c r="AQ1" s="128" t="s">
        <v>271</v>
      </c>
      <c r="AR1" s="128" t="s">
        <v>272</v>
      </c>
      <c r="AS1" s="128" t="s">
        <v>273</v>
      </c>
      <c r="AT1" s="129" t="s">
        <v>278</v>
      </c>
      <c r="AU1" s="130" t="s">
        <v>279</v>
      </c>
    </row>
    <row r="2" spans="1:47">
      <c r="A2" t="s">
        <v>281</v>
      </c>
      <c r="B2" t="s">
        <v>282</v>
      </c>
      <c r="C2" t="s">
        <v>284</v>
      </c>
      <c r="D2" t="s">
        <v>285</v>
      </c>
      <c r="E2" t="s">
        <v>286</v>
      </c>
      <c r="F2" t="s">
        <v>287</v>
      </c>
      <c r="G2" t="s">
        <v>288</v>
      </c>
      <c r="H2" s="131" t="s">
        <v>289</v>
      </c>
      <c r="I2">
        <v>2172228267</v>
      </c>
      <c r="J2" t="s">
        <v>135</v>
      </c>
      <c r="K2" s="132">
        <v>6</v>
      </c>
      <c r="L2" s="132">
        <v>0</v>
      </c>
      <c r="M2" s="132">
        <v>1</v>
      </c>
      <c r="N2" s="132">
        <v>7</v>
      </c>
      <c r="O2" s="132">
        <v>28</v>
      </c>
      <c r="P2" s="132">
        <v>17</v>
      </c>
      <c r="Q2" s="132">
        <v>11</v>
      </c>
      <c r="R2" s="132">
        <v>20</v>
      </c>
      <c r="S2" s="132" t="s">
        <v>290</v>
      </c>
      <c r="T2" s="132" t="s">
        <v>290</v>
      </c>
      <c r="U2" s="132" t="s">
        <v>290</v>
      </c>
      <c r="V2" s="132" t="s">
        <v>290</v>
      </c>
      <c r="W2" s="132">
        <v>14</v>
      </c>
      <c r="X2" s="132" t="s">
        <v>290</v>
      </c>
      <c r="Y2" s="132">
        <v>0</v>
      </c>
      <c r="Z2" s="132">
        <v>0</v>
      </c>
      <c r="AA2" s="132">
        <v>0</v>
      </c>
      <c r="AB2" s="132">
        <v>0</v>
      </c>
      <c r="AC2" s="132">
        <v>0</v>
      </c>
      <c r="AD2" s="132">
        <v>0</v>
      </c>
      <c r="AE2" s="132">
        <v>0</v>
      </c>
      <c r="AF2" s="132">
        <v>0</v>
      </c>
      <c r="AG2" s="132">
        <v>0</v>
      </c>
      <c r="AH2" s="132">
        <v>0</v>
      </c>
      <c r="AI2" s="132">
        <v>52</v>
      </c>
      <c r="AJ2" s="132">
        <v>70</v>
      </c>
      <c r="AK2" s="132">
        <v>0</v>
      </c>
      <c r="AL2" s="132">
        <v>0</v>
      </c>
      <c r="AM2" s="132">
        <v>0</v>
      </c>
      <c r="AN2" s="132" t="s">
        <v>290</v>
      </c>
      <c r="AO2" s="132" t="s">
        <v>290</v>
      </c>
      <c r="AP2" s="132" t="s">
        <v>290</v>
      </c>
      <c r="AQ2" s="132">
        <v>0</v>
      </c>
      <c r="AR2" s="132">
        <v>113</v>
      </c>
      <c r="AS2" s="132" t="s">
        <v>290</v>
      </c>
      <c r="AT2" s="132" t="s">
        <v>290</v>
      </c>
      <c r="AU2" s="132">
        <v>122</v>
      </c>
    </row>
    <row r="3" spans="1:47">
      <c r="A3" t="s">
        <v>291</v>
      </c>
      <c r="B3" t="s">
        <v>292</v>
      </c>
      <c r="C3" t="s">
        <v>293</v>
      </c>
      <c r="D3" t="s">
        <v>294</v>
      </c>
      <c r="E3" t="s">
        <v>295</v>
      </c>
      <c r="F3" t="s">
        <v>287</v>
      </c>
      <c r="G3" t="s">
        <v>288</v>
      </c>
      <c r="H3" s="131" t="s">
        <v>296</v>
      </c>
      <c r="I3">
        <v>2172240041</v>
      </c>
      <c r="J3" t="s">
        <v>135</v>
      </c>
      <c r="K3" s="132">
        <v>11</v>
      </c>
      <c r="L3" s="132">
        <v>3.5</v>
      </c>
      <c r="M3" s="132">
        <v>1</v>
      </c>
      <c r="N3" s="132">
        <v>15.5</v>
      </c>
      <c r="O3" s="132">
        <v>31</v>
      </c>
      <c r="P3" s="132">
        <v>23</v>
      </c>
      <c r="Q3" s="132">
        <v>22</v>
      </c>
      <c r="R3" s="132">
        <v>14</v>
      </c>
      <c r="S3" s="132">
        <v>23</v>
      </c>
      <c r="T3" s="132">
        <v>14</v>
      </c>
      <c r="U3" s="132">
        <v>16</v>
      </c>
      <c r="V3" s="132">
        <v>20</v>
      </c>
      <c r="W3" s="132">
        <v>21</v>
      </c>
      <c r="X3" s="132">
        <v>15</v>
      </c>
      <c r="Y3" s="132">
        <v>0</v>
      </c>
      <c r="Z3" s="132">
        <v>0</v>
      </c>
      <c r="AA3" s="132">
        <v>0</v>
      </c>
      <c r="AB3" s="132">
        <v>0</v>
      </c>
      <c r="AC3" s="132">
        <v>0</v>
      </c>
      <c r="AD3" s="132">
        <v>0</v>
      </c>
      <c r="AE3" s="132">
        <v>0</v>
      </c>
      <c r="AF3" s="132">
        <v>0</v>
      </c>
      <c r="AG3" s="132">
        <v>0</v>
      </c>
      <c r="AH3" s="132">
        <v>0</v>
      </c>
      <c r="AI3" s="132">
        <v>99</v>
      </c>
      <c r="AJ3" s="132">
        <v>100</v>
      </c>
      <c r="AK3" s="132">
        <v>0</v>
      </c>
      <c r="AL3" s="132">
        <v>0</v>
      </c>
      <c r="AM3" s="132">
        <v>0</v>
      </c>
      <c r="AN3" s="132" t="s">
        <v>290</v>
      </c>
      <c r="AO3" s="132" t="s">
        <v>290</v>
      </c>
      <c r="AP3" s="132" t="s">
        <v>290</v>
      </c>
      <c r="AQ3" s="132">
        <v>0</v>
      </c>
      <c r="AR3" s="132">
        <v>171</v>
      </c>
      <c r="AS3" s="132">
        <v>22</v>
      </c>
      <c r="AT3" s="132">
        <v>37</v>
      </c>
      <c r="AU3" s="132">
        <v>199</v>
      </c>
    </row>
    <row r="4" spans="1:47">
      <c r="A4" t="s">
        <v>297</v>
      </c>
      <c r="B4" t="s">
        <v>298</v>
      </c>
      <c r="C4" t="s">
        <v>299</v>
      </c>
      <c r="D4" t="s">
        <v>300</v>
      </c>
      <c r="E4" t="s">
        <v>301</v>
      </c>
      <c r="F4" t="s">
        <v>287</v>
      </c>
      <c r="G4" t="s">
        <v>288</v>
      </c>
      <c r="H4" s="131" t="s">
        <v>289</v>
      </c>
      <c r="I4">
        <v>2172224077</v>
      </c>
      <c r="J4" t="s">
        <v>135</v>
      </c>
      <c r="K4" s="132">
        <v>20</v>
      </c>
      <c r="L4" s="132">
        <v>6</v>
      </c>
      <c r="M4" s="132">
        <v>1</v>
      </c>
      <c r="N4" s="132">
        <v>27</v>
      </c>
      <c r="O4" s="132">
        <v>29</v>
      </c>
      <c r="P4" s="132">
        <v>20</v>
      </c>
      <c r="Q4" s="132">
        <v>30</v>
      </c>
      <c r="R4" s="132">
        <v>28</v>
      </c>
      <c r="S4" s="132">
        <v>22</v>
      </c>
      <c r="T4" s="132">
        <v>26</v>
      </c>
      <c r="U4" s="132">
        <v>31</v>
      </c>
      <c r="V4" s="132">
        <v>29</v>
      </c>
      <c r="W4" s="132">
        <v>15</v>
      </c>
      <c r="X4" s="132">
        <v>21</v>
      </c>
      <c r="Y4" s="132">
        <v>0</v>
      </c>
      <c r="Z4" s="132">
        <v>0</v>
      </c>
      <c r="AA4" s="132">
        <v>0</v>
      </c>
      <c r="AB4" s="132">
        <v>0</v>
      </c>
      <c r="AC4" s="132">
        <v>0</v>
      </c>
      <c r="AD4" s="132">
        <v>0</v>
      </c>
      <c r="AE4" s="132">
        <v>0</v>
      </c>
      <c r="AF4" s="132">
        <v>0</v>
      </c>
      <c r="AG4" s="132">
        <v>0</v>
      </c>
      <c r="AH4" s="132">
        <v>0</v>
      </c>
      <c r="AI4" s="132">
        <v>127</v>
      </c>
      <c r="AJ4" s="132">
        <v>124</v>
      </c>
      <c r="AK4" s="132">
        <v>0</v>
      </c>
      <c r="AL4" s="132">
        <v>0</v>
      </c>
      <c r="AM4" s="132">
        <v>0</v>
      </c>
      <c r="AN4" s="132" t="s">
        <v>290</v>
      </c>
      <c r="AO4" s="132" t="s">
        <v>290</v>
      </c>
      <c r="AP4" s="132" t="s">
        <v>290</v>
      </c>
      <c r="AQ4" s="132">
        <v>0</v>
      </c>
      <c r="AR4" s="132">
        <v>242</v>
      </c>
      <c r="AS4" s="132" t="s">
        <v>290</v>
      </c>
      <c r="AT4" s="132">
        <v>18</v>
      </c>
      <c r="AU4" s="132">
        <v>251</v>
      </c>
    </row>
    <row r="5" spans="1:47">
      <c r="A5" t="s">
        <v>302</v>
      </c>
      <c r="B5" t="s">
        <v>303</v>
      </c>
      <c r="C5" t="s">
        <v>304</v>
      </c>
      <c r="D5" t="s">
        <v>305</v>
      </c>
      <c r="E5" t="s">
        <v>306</v>
      </c>
      <c r="F5" t="s">
        <v>287</v>
      </c>
      <c r="G5" t="s">
        <v>288</v>
      </c>
      <c r="H5" s="131" t="s">
        <v>289</v>
      </c>
      <c r="I5">
        <v>2172281477</v>
      </c>
      <c r="J5" t="s">
        <v>135</v>
      </c>
      <c r="K5" s="132">
        <v>12</v>
      </c>
      <c r="L5" s="132">
        <v>9</v>
      </c>
      <c r="M5" s="132">
        <v>2</v>
      </c>
      <c r="N5" s="132">
        <v>23</v>
      </c>
      <c r="O5" s="132">
        <v>31</v>
      </c>
      <c r="P5" s="132">
        <v>22</v>
      </c>
      <c r="Q5" s="132">
        <v>22</v>
      </c>
      <c r="R5" s="132">
        <v>27</v>
      </c>
      <c r="S5" s="132">
        <v>17</v>
      </c>
      <c r="T5" s="132">
        <v>19</v>
      </c>
      <c r="U5" s="132">
        <v>16</v>
      </c>
      <c r="V5" s="132">
        <v>25</v>
      </c>
      <c r="W5" s="132">
        <v>14</v>
      </c>
      <c r="X5" s="132">
        <v>24</v>
      </c>
      <c r="Y5" s="132">
        <v>0</v>
      </c>
      <c r="Z5" s="132">
        <v>0</v>
      </c>
      <c r="AA5" s="132">
        <v>0</v>
      </c>
      <c r="AB5" s="132">
        <v>0</v>
      </c>
      <c r="AC5" s="132">
        <v>0</v>
      </c>
      <c r="AD5" s="132">
        <v>0</v>
      </c>
      <c r="AE5" s="132">
        <v>0</v>
      </c>
      <c r="AF5" s="132">
        <v>0</v>
      </c>
      <c r="AG5" s="132">
        <v>0</v>
      </c>
      <c r="AH5" s="132">
        <v>0</v>
      </c>
      <c r="AI5" s="132">
        <v>125</v>
      </c>
      <c r="AJ5" s="132">
        <v>92</v>
      </c>
      <c r="AK5" s="132">
        <v>0</v>
      </c>
      <c r="AL5" s="132">
        <v>0</v>
      </c>
      <c r="AM5" s="132">
        <v>0</v>
      </c>
      <c r="AN5" s="132">
        <v>0</v>
      </c>
      <c r="AO5" s="132" t="s">
        <v>290</v>
      </c>
      <c r="AP5" s="132" t="s">
        <v>290</v>
      </c>
      <c r="AQ5" s="132">
        <v>0</v>
      </c>
      <c r="AR5" s="132">
        <v>203</v>
      </c>
      <c r="AS5" s="132" t="s">
        <v>290</v>
      </c>
      <c r="AT5" s="132">
        <v>25</v>
      </c>
      <c r="AU5" s="132">
        <v>217</v>
      </c>
    </row>
    <row r="6" spans="1:47">
      <c r="A6" t="s">
        <v>307</v>
      </c>
      <c r="B6" t="s">
        <v>308</v>
      </c>
      <c r="C6" t="s">
        <v>309</v>
      </c>
      <c r="D6" t="s">
        <v>310</v>
      </c>
      <c r="E6" t="s">
        <v>311</v>
      </c>
      <c r="F6" t="s">
        <v>287</v>
      </c>
      <c r="G6" t="s">
        <v>288</v>
      </c>
      <c r="H6" s="131" t="s">
        <v>289</v>
      </c>
      <c r="I6">
        <v>2172231120</v>
      </c>
      <c r="J6" t="s">
        <v>135</v>
      </c>
      <c r="K6" s="132">
        <v>25</v>
      </c>
      <c r="L6" s="132">
        <v>11.5</v>
      </c>
      <c r="M6" s="132">
        <v>3</v>
      </c>
      <c r="N6" s="132">
        <v>39.5</v>
      </c>
      <c r="O6" s="132">
        <v>62</v>
      </c>
      <c r="P6" s="132">
        <v>68</v>
      </c>
      <c r="Q6" s="132">
        <v>48</v>
      </c>
      <c r="R6" s="132">
        <v>46</v>
      </c>
      <c r="S6" s="132">
        <v>48</v>
      </c>
      <c r="T6" s="132">
        <v>41</v>
      </c>
      <c r="U6" s="132">
        <v>35</v>
      </c>
      <c r="V6" s="132">
        <v>40</v>
      </c>
      <c r="W6" s="132">
        <v>43</v>
      </c>
      <c r="X6" s="132">
        <v>35</v>
      </c>
      <c r="Y6" s="132">
        <v>0</v>
      </c>
      <c r="Z6" s="132">
        <v>0</v>
      </c>
      <c r="AA6" s="132">
        <v>0</v>
      </c>
      <c r="AB6" s="132">
        <v>0</v>
      </c>
      <c r="AC6" s="132">
        <v>0</v>
      </c>
      <c r="AD6" s="132">
        <v>0</v>
      </c>
      <c r="AE6" s="132">
        <v>0</v>
      </c>
      <c r="AF6" s="132">
        <v>0</v>
      </c>
      <c r="AG6" s="132">
        <v>0</v>
      </c>
      <c r="AH6" s="132">
        <v>0</v>
      </c>
      <c r="AI6" s="132">
        <v>231</v>
      </c>
      <c r="AJ6" s="132">
        <v>235</v>
      </c>
      <c r="AK6" s="132">
        <v>0</v>
      </c>
      <c r="AL6" s="132">
        <v>0</v>
      </c>
      <c r="AM6" s="132">
        <v>0</v>
      </c>
      <c r="AN6" s="132" t="s">
        <v>290</v>
      </c>
      <c r="AO6" s="132" t="s">
        <v>290</v>
      </c>
      <c r="AP6" s="132" t="s">
        <v>290</v>
      </c>
      <c r="AQ6" s="132">
        <v>0</v>
      </c>
      <c r="AR6" s="132">
        <v>442</v>
      </c>
      <c r="AS6" s="132" t="s">
        <v>290</v>
      </c>
      <c r="AT6" s="132">
        <v>36</v>
      </c>
      <c r="AU6" s="132">
        <v>466</v>
      </c>
    </row>
    <row r="7" spans="1:47">
      <c r="A7" t="s">
        <v>312</v>
      </c>
      <c r="B7" t="s">
        <v>313</v>
      </c>
      <c r="C7" t="s">
        <v>315</v>
      </c>
      <c r="D7" t="s">
        <v>316</v>
      </c>
      <c r="E7" t="s">
        <v>317</v>
      </c>
      <c r="F7" t="s">
        <v>287</v>
      </c>
      <c r="G7" t="s">
        <v>288</v>
      </c>
      <c r="H7" s="131" t="s">
        <v>289</v>
      </c>
      <c r="I7">
        <v>2172232479</v>
      </c>
      <c r="J7" t="s">
        <v>135</v>
      </c>
      <c r="K7" s="132">
        <v>22.2</v>
      </c>
      <c r="L7" s="132">
        <v>13</v>
      </c>
      <c r="M7" s="132">
        <v>4</v>
      </c>
      <c r="N7" s="132">
        <v>39.200000000000003</v>
      </c>
      <c r="O7" s="132">
        <v>0</v>
      </c>
      <c r="P7" s="132">
        <v>0</v>
      </c>
      <c r="Q7" s="132">
        <v>0</v>
      </c>
      <c r="R7" s="132">
        <v>0</v>
      </c>
      <c r="S7" s="132">
        <v>0</v>
      </c>
      <c r="T7" s="132">
        <v>0</v>
      </c>
      <c r="U7" s="132">
        <v>0</v>
      </c>
      <c r="V7" s="132">
        <v>0</v>
      </c>
      <c r="W7" s="132">
        <v>0</v>
      </c>
      <c r="X7" s="132">
        <v>0</v>
      </c>
      <c r="Y7" s="132">
        <v>90</v>
      </c>
      <c r="Z7" s="132">
        <v>122</v>
      </c>
      <c r="AA7" s="132">
        <v>78</v>
      </c>
      <c r="AB7" s="132">
        <v>111</v>
      </c>
      <c r="AC7" s="132">
        <v>0</v>
      </c>
      <c r="AD7" s="132">
        <v>0</v>
      </c>
      <c r="AE7" s="132">
        <v>0</v>
      </c>
      <c r="AF7" s="132">
        <v>0</v>
      </c>
      <c r="AG7" s="132">
        <v>0</v>
      </c>
      <c r="AH7" s="132">
        <v>0</v>
      </c>
      <c r="AI7" s="132">
        <v>190</v>
      </c>
      <c r="AJ7" s="132">
        <v>211</v>
      </c>
      <c r="AK7" s="132">
        <v>38</v>
      </c>
      <c r="AL7" s="132">
        <v>45</v>
      </c>
      <c r="AM7" s="132">
        <v>0</v>
      </c>
      <c r="AN7" s="132" t="s">
        <v>290</v>
      </c>
      <c r="AO7" s="132" t="s">
        <v>290</v>
      </c>
      <c r="AP7" s="132" t="s">
        <v>290</v>
      </c>
      <c r="AQ7" s="132" t="s">
        <v>290</v>
      </c>
      <c r="AR7" s="132">
        <v>383</v>
      </c>
      <c r="AS7" s="132">
        <v>10</v>
      </c>
      <c r="AT7" s="132">
        <v>45</v>
      </c>
      <c r="AU7" s="132">
        <v>401</v>
      </c>
    </row>
    <row r="8" spans="1:47">
      <c r="A8" t="s">
        <v>318</v>
      </c>
      <c r="B8" t="s">
        <v>319</v>
      </c>
      <c r="C8" t="s">
        <v>320</v>
      </c>
      <c r="D8" t="s">
        <v>321</v>
      </c>
      <c r="E8" t="s">
        <v>322</v>
      </c>
      <c r="F8" t="s">
        <v>323</v>
      </c>
      <c r="G8" t="s">
        <v>288</v>
      </c>
      <c r="H8" s="131" t="s">
        <v>324</v>
      </c>
      <c r="I8">
        <v>2177732825</v>
      </c>
      <c r="J8" t="s">
        <v>136</v>
      </c>
      <c r="K8" s="132">
        <v>10</v>
      </c>
      <c r="L8" s="132">
        <v>6</v>
      </c>
      <c r="M8" s="132">
        <v>1</v>
      </c>
      <c r="N8" s="132">
        <v>17</v>
      </c>
      <c r="O8" s="132">
        <v>36</v>
      </c>
      <c r="P8" s="132">
        <v>14</v>
      </c>
      <c r="Q8" s="132">
        <v>13</v>
      </c>
      <c r="R8" s="132" t="s">
        <v>290</v>
      </c>
      <c r="S8" s="132" t="s">
        <v>290</v>
      </c>
      <c r="T8" s="132">
        <v>13</v>
      </c>
      <c r="U8" s="132" t="s">
        <v>290</v>
      </c>
      <c r="V8" s="132" t="s">
        <v>290</v>
      </c>
      <c r="W8" s="132" t="s">
        <v>290</v>
      </c>
      <c r="X8" s="132" t="s">
        <v>290</v>
      </c>
      <c r="Y8" s="132">
        <v>0</v>
      </c>
      <c r="Z8" s="132">
        <v>0</v>
      </c>
      <c r="AA8" s="132">
        <v>0</v>
      </c>
      <c r="AB8" s="132">
        <v>0</v>
      </c>
      <c r="AC8" s="132">
        <v>0</v>
      </c>
      <c r="AD8" s="132">
        <v>0</v>
      </c>
      <c r="AE8" s="132">
        <v>0</v>
      </c>
      <c r="AF8" s="132">
        <v>0</v>
      </c>
      <c r="AG8" s="132">
        <v>0</v>
      </c>
      <c r="AH8" s="132">
        <v>0</v>
      </c>
      <c r="AI8" s="132">
        <v>65</v>
      </c>
      <c r="AJ8" s="132">
        <v>60</v>
      </c>
      <c r="AK8" s="132">
        <v>0</v>
      </c>
      <c r="AL8" s="132">
        <v>0</v>
      </c>
      <c r="AM8" s="132">
        <v>0</v>
      </c>
      <c r="AN8" s="132">
        <v>0</v>
      </c>
      <c r="AO8" s="132">
        <v>0</v>
      </c>
      <c r="AP8" s="132" t="s">
        <v>290</v>
      </c>
      <c r="AQ8" s="132">
        <v>0</v>
      </c>
      <c r="AR8" s="132">
        <v>121</v>
      </c>
      <c r="AS8" s="132" t="s">
        <v>290</v>
      </c>
      <c r="AT8" s="132">
        <v>12</v>
      </c>
      <c r="AU8" s="132">
        <v>125</v>
      </c>
    </row>
    <row r="9" spans="1:47">
      <c r="A9" t="s">
        <v>332</v>
      </c>
      <c r="B9" t="s">
        <v>333</v>
      </c>
      <c r="C9" t="s">
        <v>334</v>
      </c>
      <c r="D9" t="s">
        <v>335</v>
      </c>
      <c r="E9" t="s">
        <v>336</v>
      </c>
      <c r="F9" t="s">
        <v>337</v>
      </c>
      <c r="G9" t="s">
        <v>288</v>
      </c>
      <c r="H9" s="131" t="s">
        <v>338</v>
      </c>
      <c r="I9">
        <v>2173231685</v>
      </c>
      <c r="J9" t="s">
        <v>137</v>
      </c>
      <c r="K9" s="132">
        <v>16</v>
      </c>
      <c r="L9" s="132">
        <v>2</v>
      </c>
      <c r="M9" s="132">
        <v>2</v>
      </c>
      <c r="N9" s="132">
        <v>20</v>
      </c>
      <c r="O9" s="132">
        <v>26</v>
      </c>
      <c r="P9" s="132">
        <v>11</v>
      </c>
      <c r="Q9" s="132" t="s">
        <v>290</v>
      </c>
      <c r="R9" s="132">
        <v>15</v>
      </c>
      <c r="S9" s="132">
        <v>11</v>
      </c>
      <c r="T9" s="132">
        <v>10</v>
      </c>
      <c r="U9" s="132">
        <v>13</v>
      </c>
      <c r="V9" s="132">
        <v>12</v>
      </c>
      <c r="W9" s="132" t="s">
        <v>290</v>
      </c>
      <c r="X9" s="132">
        <v>11</v>
      </c>
      <c r="Y9" s="132" t="s">
        <v>290</v>
      </c>
      <c r="Z9" s="132">
        <v>11</v>
      </c>
      <c r="AA9" s="132" t="s">
        <v>290</v>
      </c>
      <c r="AB9" s="132" t="s">
        <v>290</v>
      </c>
      <c r="AC9" s="132">
        <v>0</v>
      </c>
      <c r="AD9" s="132">
        <v>0</v>
      </c>
      <c r="AE9" s="132">
        <v>0</v>
      </c>
      <c r="AF9" s="132">
        <v>0</v>
      </c>
      <c r="AG9" s="132">
        <v>0</v>
      </c>
      <c r="AH9" s="132">
        <v>0</v>
      </c>
      <c r="AI9" s="132">
        <v>78</v>
      </c>
      <c r="AJ9" s="132">
        <v>76</v>
      </c>
      <c r="AK9" s="132" t="s">
        <v>290</v>
      </c>
      <c r="AL9" s="132" t="s">
        <v>290</v>
      </c>
      <c r="AM9" s="132" t="s">
        <v>290</v>
      </c>
      <c r="AN9" s="132" t="s">
        <v>290</v>
      </c>
      <c r="AO9" s="132" t="s">
        <v>290</v>
      </c>
      <c r="AP9" s="132">
        <v>32</v>
      </c>
      <c r="AQ9" s="132" t="s">
        <v>290</v>
      </c>
      <c r="AR9" s="132">
        <v>108</v>
      </c>
      <c r="AS9" s="132">
        <v>0</v>
      </c>
      <c r="AT9" s="132">
        <v>40</v>
      </c>
      <c r="AU9" s="132">
        <v>154</v>
      </c>
    </row>
    <row r="10" spans="1:47">
      <c r="A10" t="s">
        <v>339</v>
      </c>
      <c r="B10" t="s">
        <v>340</v>
      </c>
      <c r="C10" t="s">
        <v>341</v>
      </c>
      <c r="D10" t="s">
        <v>342</v>
      </c>
      <c r="E10" t="s">
        <v>343</v>
      </c>
      <c r="F10" t="s">
        <v>344</v>
      </c>
      <c r="G10" t="s">
        <v>288</v>
      </c>
      <c r="H10" s="131" t="s">
        <v>345</v>
      </c>
      <c r="I10">
        <v>2172438621</v>
      </c>
      <c r="J10" t="s">
        <v>138</v>
      </c>
      <c r="K10" s="132">
        <v>21</v>
      </c>
      <c r="L10" s="132">
        <v>8.6999999999999993</v>
      </c>
      <c r="M10" s="132">
        <v>1</v>
      </c>
      <c r="N10" s="132">
        <v>30.7</v>
      </c>
      <c r="O10" s="132">
        <v>50</v>
      </c>
      <c r="P10" s="132">
        <v>35</v>
      </c>
      <c r="Q10" s="132">
        <v>26</v>
      </c>
      <c r="R10" s="132">
        <v>24</v>
      </c>
      <c r="S10" s="132">
        <v>24</v>
      </c>
      <c r="T10" s="132">
        <v>31</v>
      </c>
      <c r="U10" s="132">
        <v>30</v>
      </c>
      <c r="V10" s="132">
        <v>30</v>
      </c>
      <c r="W10" s="132">
        <v>27</v>
      </c>
      <c r="X10" s="132">
        <v>31</v>
      </c>
      <c r="Y10" s="132">
        <v>0</v>
      </c>
      <c r="Z10" s="132">
        <v>0</v>
      </c>
      <c r="AA10" s="132">
        <v>0</v>
      </c>
      <c r="AB10" s="132">
        <v>0</v>
      </c>
      <c r="AC10" s="132">
        <v>0</v>
      </c>
      <c r="AD10" s="132">
        <v>0</v>
      </c>
      <c r="AE10" s="132">
        <v>0</v>
      </c>
      <c r="AF10" s="132" t="s">
        <v>290</v>
      </c>
      <c r="AG10" s="132">
        <v>11</v>
      </c>
      <c r="AH10" s="132">
        <v>0</v>
      </c>
      <c r="AI10" s="132">
        <v>159</v>
      </c>
      <c r="AJ10" s="132">
        <v>161</v>
      </c>
      <c r="AK10" s="132">
        <v>0</v>
      </c>
      <c r="AL10" s="132">
        <v>0</v>
      </c>
      <c r="AM10" s="132">
        <v>0</v>
      </c>
      <c r="AN10" s="132" t="s">
        <v>290</v>
      </c>
      <c r="AO10" s="132">
        <v>0</v>
      </c>
      <c r="AP10" s="132">
        <v>0</v>
      </c>
      <c r="AQ10" s="132">
        <v>0</v>
      </c>
      <c r="AR10" s="132">
        <v>307</v>
      </c>
      <c r="AS10" s="132" t="s">
        <v>290</v>
      </c>
      <c r="AT10" s="132">
        <v>30</v>
      </c>
      <c r="AU10" s="132">
        <v>320</v>
      </c>
    </row>
    <row r="11" spans="1:47">
      <c r="A11" t="s">
        <v>346</v>
      </c>
      <c r="B11" t="s">
        <v>347</v>
      </c>
      <c r="C11" t="s">
        <v>348</v>
      </c>
      <c r="D11" t="s">
        <v>349</v>
      </c>
      <c r="E11" t="s">
        <v>350</v>
      </c>
      <c r="F11" t="s">
        <v>344</v>
      </c>
      <c r="G11" t="s">
        <v>288</v>
      </c>
      <c r="H11" s="131" t="s">
        <v>345</v>
      </c>
      <c r="I11">
        <v>2172438563</v>
      </c>
      <c r="J11" t="s">
        <v>138</v>
      </c>
      <c r="K11" s="132">
        <v>16</v>
      </c>
      <c r="L11" s="132">
        <v>7</v>
      </c>
      <c r="M11" s="132">
        <v>3</v>
      </c>
      <c r="N11" s="132">
        <v>26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33</v>
      </c>
      <c r="Z11" s="132">
        <v>34</v>
      </c>
      <c r="AA11" s="132">
        <v>33</v>
      </c>
      <c r="AB11" s="132">
        <v>25</v>
      </c>
      <c r="AC11" s="132">
        <v>0</v>
      </c>
      <c r="AD11" s="132">
        <v>0</v>
      </c>
      <c r="AE11" s="132">
        <v>0</v>
      </c>
      <c r="AF11" s="132">
        <v>0</v>
      </c>
      <c r="AG11" s="132">
        <v>0</v>
      </c>
      <c r="AH11" s="132">
        <v>0</v>
      </c>
      <c r="AI11" s="132">
        <v>69</v>
      </c>
      <c r="AJ11" s="132">
        <v>56</v>
      </c>
      <c r="AK11" s="132">
        <v>19</v>
      </c>
      <c r="AL11" s="132" t="s">
        <v>290</v>
      </c>
      <c r="AM11" s="132" t="s">
        <v>290</v>
      </c>
      <c r="AN11" s="132">
        <v>0</v>
      </c>
      <c r="AO11" s="132" t="s">
        <v>290</v>
      </c>
      <c r="AP11" s="132" t="s">
        <v>290</v>
      </c>
      <c r="AQ11" s="132" t="s">
        <v>290</v>
      </c>
      <c r="AR11" s="132">
        <v>116</v>
      </c>
      <c r="AS11" s="132" t="s">
        <v>290</v>
      </c>
      <c r="AT11" s="132">
        <v>13</v>
      </c>
      <c r="AU11" s="132">
        <v>125</v>
      </c>
    </row>
    <row r="12" spans="1:47">
      <c r="A12" t="s">
        <v>351</v>
      </c>
      <c r="B12" t="s">
        <v>352</v>
      </c>
      <c r="C12" t="s">
        <v>354</v>
      </c>
      <c r="D12" t="s">
        <v>355</v>
      </c>
      <c r="E12" t="s">
        <v>356</v>
      </c>
      <c r="F12" t="s">
        <v>344</v>
      </c>
      <c r="G12" t="s">
        <v>288</v>
      </c>
      <c r="H12" s="131" t="s">
        <v>345</v>
      </c>
      <c r="I12">
        <v>2172433419</v>
      </c>
      <c r="J12" t="s">
        <v>138</v>
      </c>
      <c r="K12" s="132">
        <v>5.5</v>
      </c>
      <c r="L12" s="132">
        <v>1</v>
      </c>
      <c r="M12" s="132">
        <v>1.5</v>
      </c>
      <c r="N12" s="132">
        <v>8</v>
      </c>
      <c r="O12" s="132" t="s">
        <v>290</v>
      </c>
      <c r="P12" s="132" t="s">
        <v>290</v>
      </c>
      <c r="Q12" s="132" t="s">
        <v>290</v>
      </c>
      <c r="R12" s="132" t="s">
        <v>290</v>
      </c>
      <c r="S12" s="132" t="s">
        <v>290</v>
      </c>
      <c r="T12" s="132" t="s">
        <v>290</v>
      </c>
      <c r="U12" s="132">
        <v>0</v>
      </c>
      <c r="V12" s="132" t="s">
        <v>290</v>
      </c>
      <c r="W12" s="132" t="s">
        <v>290</v>
      </c>
      <c r="X12" s="132">
        <v>0</v>
      </c>
      <c r="Y12" s="132">
        <v>0</v>
      </c>
      <c r="Z12" s="132">
        <v>0</v>
      </c>
      <c r="AA12" s="132">
        <v>0</v>
      </c>
      <c r="AB12" s="132">
        <v>0</v>
      </c>
      <c r="AC12" s="132">
        <v>12</v>
      </c>
      <c r="AD12" s="132">
        <v>0</v>
      </c>
      <c r="AE12" s="132">
        <v>0</v>
      </c>
      <c r="AF12" s="132">
        <v>0</v>
      </c>
      <c r="AG12" s="132" t="s">
        <v>290</v>
      </c>
      <c r="AH12" s="132">
        <v>0</v>
      </c>
      <c r="AI12" s="132">
        <v>19</v>
      </c>
      <c r="AJ12" s="132">
        <v>16</v>
      </c>
      <c r="AK12" s="132">
        <v>0</v>
      </c>
      <c r="AL12" s="132">
        <v>0</v>
      </c>
      <c r="AM12" s="132">
        <v>0</v>
      </c>
      <c r="AN12" s="132">
        <v>0</v>
      </c>
      <c r="AO12" s="132">
        <v>0</v>
      </c>
      <c r="AP12" s="132">
        <v>0</v>
      </c>
      <c r="AQ12" s="132">
        <v>0</v>
      </c>
      <c r="AR12" s="132">
        <v>29</v>
      </c>
      <c r="AS12" s="132" t="s">
        <v>290</v>
      </c>
      <c r="AT12" s="132">
        <v>15</v>
      </c>
      <c r="AU12" s="132">
        <v>35</v>
      </c>
    </row>
    <row r="13" spans="1:47">
      <c r="A13" t="s">
        <v>357</v>
      </c>
      <c r="B13" t="s">
        <v>358</v>
      </c>
      <c r="C13" t="s">
        <v>359</v>
      </c>
      <c r="D13" t="s">
        <v>360</v>
      </c>
      <c r="E13" t="s">
        <v>361</v>
      </c>
      <c r="F13" t="s">
        <v>344</v>
      </c>
      <c r="G13" t="s">
        <v>288</v>
      </c>
      <c r="H13" s="131" t="s">
        <v>345</v>
      </c>
      <c r="I13">
        <v>2172437100</v>
      </c>
      <c r="J13" t="s">
        <v>138</v>
      </c>
      <c r="K13" s="132">
        <v>10</v>
      </c>
      <c r="L13" s="132">
        <v>6</v>
      </c>
      <c r="M13" s="132">
        <v>3</v>
      </c>
      <c r="N13" s="132">
        <v>19</v>
      </c>
      <c r="O13" s="132">
        <v>30</v>
      </c>
      <c r="P13" s="132">
        <v>11</v>
      </c>
      <c r="Q13" s="132" t="s">
        <v>290</v>
      </c>
      <c r="R13" s="132" t="s">
        <v>290</v>
      </c>
      <c r="S13" s="132" t="s">
        <v>290</v>
      </c>
      <c r="T13" s="132" t="s">
        <v>290</v>
      </c>
      <c r="U13" s="132" t="s">
        <v>290</v>
      </c>
      <c r="V13" s="132" t="s">
        <v>290</v>
      </c>
      <c r="W13" s="132" t="s">
        <v>290</v>
      </c>
      <c r="X13" s="132" t="s">
        <v>290</v>
      </c>
      <c r="Y13" s="132">
        <v>10</v>
      </c>
      <c r="Z13" s="132" t="s">
        <v>290</v>
      </c>
      <c r="AA13" s="132" t="s">
        <v>290</v>
      </c>
      <c r="AB13" s="132" t="s">
        <v>290</v>
      </c>
      <c r="AC13" s="132">
        <v>0</v>
      </c>
      <c r="AD13" s="132">
        <v>0</v>
      </c>
      <c r="AE13" s="132">
        <v>0</v>
      </c>
      <c r="AF13" s="132">
        <v>0</v>
      </c>
      <c r="AG13" s="132">
        <v>0</v>
      </c>
      <c r="AH13" s="132">
        <v>0</v>
      </c>
      <c r="AI13" s="132">
        <v>55</v>
      </c>
      <c r="AJ13" s="132">
        <v>63</v>
      </c>
      <c r="AK13" s="132" t="s">
        <v>290</v>
      </c>
      <c r="AL13" s="132" t="s">
        <v>290</v>
      </c>
      <c r="AM13" s="132">
        <v>0</v>
      </c>
      <c r="AN13" s="132">
        <v>0</v>
      </c>
      <c r="AO13" s="132">
        <v>0</v>
      </c>
      <c r="AP13" s="132" t="s">
        <v>290</v>
      </c>
      <c r="AQ13" s="132">
        <v>0</v>
      </c>
      <c r="AR13" s="132">
        <v>111</v>
      </c>
      <c r="AS13" s="132" t="s">
        <v>290</v>
      </c>
      <c r="AT13" s="132">
        <v>0</v>
      </c>
      <c r="AU13" s="132">
        <v>118</v>
      </c>
    </row>
    <row r="14" spans="1:47">
      <c r="A14" t="s">
        <v>362</v>
      </c>
      <c r="B14" t="s">
        <v>363</v>
      </c>
      <c r="C14" t="s">
        <v>364</v>
      </c>
      <c r="D14" t="s">
        <v>174</v>
      </c>
      <c r="E14" t="s">
        <v>365</v>
      </c>
      <c r="F14" t="s">
        <v>366</v>
      </c>
      <c r="G14" t="s">
        <v>288</v>
      </c>
      <c r="H14" s="131" t="s">
        <v>367</v>
      </c>
      <c r="I14">
        <v>2172855722</v>
      </c>
      <c r="J14" t="s">
        <v>139</v>
      </c>
      <c r="K14" s="132">
        <v>3.75</v>
      </c>
      <c r="L14" s="132">
        <v>1.5</v>
      </c>
      <c r="M14" s="132">
        <v>0.25</v>
      </c>
      <c r="N14" s="132">
        <v>5.5</v>
      </c>
      <c r="O14" s="132" t="s">
        <v>290</v>
      </c>
      <c r="P14" s="132" t="s">
        <v>290</v>
      </c>
      <c r="Q14" s="132" t="s">
        <v>290</v>
      </c>
      <c r="R14" s="132" t="s">
        <v>290</v>
      </c>
      <c r="S14" s="132" t="s">
        <v>290</v>
      </c>
      <c r="T14" s="132">
        <v>0</v>
      </c>
      <c r="U14" s="132" t="s">
        <v>290</v>
      </c>
      <c r="V14" s="132" t="s">
        <v>290</v>
      </c>
      <c r="W14" s="132" t="s">
        <v>290</v>
      </c>
      <c r="X14" s="132" t="s">
        <v>290</v>
      </c>
      <c r="Y14" s="132">
        <v>0</v>
      </c>
      <c r="Z14" s="132">
        <v>0</v>
      </c>
      <c r="AA14" s="132">
        <v>0</v>
      </c>
      <c r="AB14" s="132">
        <v>0</v>
      </c>
      <c r="AC14" s="132">
        <v>0</v>
      </c>
      <c r="AD14" s="132">
        <v>0</v>
      </c>
      <c r="AE14" s="132">
        <v>0</v>
      </c>
      <c r="AF14" s="132">
        <v>0</v>
      </c>
      <c r="AG14" s="132" t="s">
        <v>290</v>
      </c>
      <c r="AH14" s="132" t="s">
        <v>290</v>
      </c>
      <c r="AI14" s="132">
        <v>19</v>
      </c>
      <c r="AJ14" s="132">
        <v>19</v>
      </c>
      <c r="AK14" s="132">
        <v>0</v>
      </c>
      <c r="AL14" s="132">
        <v>0</v>
      </c>
      <c r="AM14" s="132">
        <v>0</v>
      </c>
      <c r="AN14" s="132">
        <v>0</v>
      </c>
      <c r="AO14" s="132">
        <v>0</v>
      </c>
      <c r="AP14" s="132">
        <v>0</v>
      </c>
      <c r="AQ14" s="132">
        <v>0</v>
      </c>
      <c r="AR14" s="132">
        <v>37</v>
      </c>
      <c r="AS14" s="132" t="s">
        <v>290</v>
      </c>
      <c r="AT14" s="132">
        <v>12</v>
      </c>
      <c r="AU14" s="132">
        <v>38</v>
      </c>
    </row>
    <row r="15" spans="1:47">
      <c r="A15" t="s">
        <v>368</v>
      </c>
      <c r="B15" t="s">
        <v>369</v>
      </c>
      <c r="C15" t="s">
        <v>370</v>
      </c>
      <c r="D15" t="s">
        <v>371</v>
      </c>
      <c r="E15" t="s">
        <v>372</v>
      </c>
      <c r="F15" t="s">
        <v>373</v>
      </c>
      <c r="G15" t="s">
        <v>288</v>
      </c>
      <c r="H15" s="131" t="s">
        <v>374</v>
      </c>
      <c r="I15">
        <v>2175622425</v>
      </c>
      <c r="J15" t="s">
        <v>140</v>
      </c>
      <c r="K15" s="132">
        <v>11</v>
      </c>
      <c r="L15" s="132">
        <v>2</v>
      </c>
      <c r="M15" s="132">
        <v>1</v>
      </c>
      <c r="N15" s="132">
        <v>14</v>
      </c>
      <c r="O15" s="132">
        <v>25</v>
      </c>
      <c r="P15" s="132">
        <v>12</v>
      </c>
      <c r="Q15" s="132">
        <v>15</v>
      </c>
      <c r="R15" s="132">
        <v>11</v>
      </c>
      <c r="S15" s="132">
        <v>14</v>
      </c>
      <c r="T15" s="132">
        <v>19</v>
      </c>
      <c r="U15" s="132" t="s">
        <v>290</v>
      </c>
      <c r="V15" s="132">
        <v>13</v>
      </c>
      <c r="W15" s="132">
        <v>13</v>
      </c>
      <c r="X15" s="132">
        <v>13</v>
      </c>
      <c r="Y15" s="132">
        <v>0</v>
      </c>
      <c r="Z15" s="132">
        <v>0</v>
      </c>
      <c r="AA15" s="132">
        <v>0</v>
      </c>
      <c r="AB15" s="132">
        <v>0</v>
      </c>
      <c r="AC15" s="132">
        <v>0</v>
      </c>
      <c r="AD15" s="132">
        <v>0</v>
      </c>
      <c r="AE15" s="132">
        <v>0</v>
      </c>
      <c r="AF15" s="132">
        <v>0</v>
      </c>
      <c r="AG15" s="132">
        <v>0</v>
      </c>
      <c r="AH15" s="132">
        <v>0</v>
      </c>
      <c r="AI15" s="132">
        <v>70</v>
      </c>
      <c r="AJ15" s="132">
        <v>73</v>
      </c>
      <c r="AK15" s="132">
        <v>0</v>
      </c>
      <c r="AL15" s="132">
        <v>0</v>
      </c>
      <c r="AM15" s="132">
        <v>0</v>
      </c>
      <c r="AN15" s="132">
        <v>0</v>
      </c>
      <c r="AO15" s="132">
        <v>0</v>
      </c>
      <c r="AP15" s="132">
        <v>0</v>
      </c>
      <c r="AQ15" s="132">
        <v>0</v>
      </c>
      <c r="AR15" s="132">
        <v>143</v>
      </c>
      <c r="AS15" s="132">
        <v>0</v>
      </c>
      <c r="AT15" s="132">
        <v>11</v>
      </c>
      <c r="AU15" s="132">
        <v>143</v>
      </c>
    </row>
    <row r="16" spans="1:47">
      <c r="A16" t="s">
        <v>375</v>
      </c>
      <c r="B16" t="s">
        <v>376</v>
      </c>
      <c r="C16" t="s">
        <v>377</v>
      </c>
      <c r="D16" t="s">
        <v>378</v>
      </c>
      <c r="E16" t="s">
        <v>379</v>
      </c>
      <c r="F16" t="s">
        <v>380</v>
      </c>
      <c r="G16" t="s">
        <v>288</v>
      </c>
      <c r="H16" s="131" t="s">
        <v>381</v>
      </c>
      <c r="I16">
        <v>2175625054</v>
      </c>
      <c r="J16" t="s">
        <v>140</v>
      </c>
      <c r="K16" s="132">
        <v>15.2</v>
      </c>
      <c r="L16" s="132">
        <v>3.5</v>
      </c>
      <c r="M16" s="132">
        <v>2</v>
      </c>
      <c r="N16" s="132">
        <v>20.7</v>
      </c>
      <c r="O16" s="132">
        <v>11</v>
      </c>
      <c r="P16" s="132">
        <v>16</v>
      </c>
      <c r="Q16" s="132">
        <v>12</v>
      </c>
      <c r="R16" s="132" t="s">
        <v>290</v>
      </c>
      <c r="S16" s="132" t="s">
        <v>290</v>
      </c>
      <c r="T16" s="132">
        <v>11</v>
      </c>
      <c r="U16" s="132" t="s">
        <v>290</v>
      </c>
      <c r="V16" s="132" t="s">
        <v>290</v>
      </c>
      <c r="W16" s="132" t="s">
        <v>290</v>
      </c>
      <c r="X16" s="132" t="s">
        <v>290</v>
      </c>
      <c r="Y16" s="132" t="s">
        <v>290</v>
      </c>
      <c r="Z16" s="132">
        <v>11</v>
      </c>
      <c r="AA16" s="132" t="s">
        <v>290</v>
      </c>
      <c r="AB16" s="132" t="s">
        <v>290</v>
      </c>
      <c r="AC16" s="132">
        <v>0</v>
      </c>
      <c r="AD16" s="132">
        <v>0</v>
      </c>
      <c r="AE16" s="132">
        <v>0</v>
      </c>
      <c r="AF16" s="132">
        <v>0</v>
      </c>
      <c r="AG16" s="132">
        <v>0</v>
      </c>
      <c r="AH16" s="132">
        <v>0</v>
      </c>
      <c r="AI16" s="132">
        <v>67</v>
      </c>
      <c r="AJ16" s="132">
        <v>61</v>
      </c>
      <c r="AK16" s="132" t="s">
        <v>290</v>
      </c>
      <c r="AL16" s="132">
        <v>0</v>
      </c>
      <c r="AM16" s="132">
        <v>0</v>
      </c>
      <c r="AN16" s="132" t="s">
        <v>290</v>
      </c>
      <c r="AO16" s="132">
        <v>0</v>
      </c>
      <c r="AP16" s="132">
        <v>0</v>
      </c>
      <c r="AQ16" s="132">
        <v>0</v>
      </c>
      <c r="AR16" s="132">
        <v>116</v>
      </c>
      <c r="AS16" s="132" t="s">
        <v>290</v>
      </c>
      <c r="AT16" s="132">
        <v>35</v>
      </c>
      <c r="AU16" s="132">
        <v>128</v>
      </c>
    </row>
    <row r="17" spans="1:47">
      <c r="A17" t="s">
        <v>382</v>
      </c>
      <c r="B17" t="s">
        <v>319</v>
      </c>
      <c r="C17" t="s">
        <v>383</v>
      </c>
      <c r="D17" t="s">
        <v>384</v>
      </c>
      <c r="E17" t="s">
        <v>385</v>
      </c>
      <c r="F17" t="s">
        <v>386</v>
      </c>
      <c r="G17" t="s">
        <v>288</v>
      </c>
      <c r="H17" s="131" t="s">
        <v>387</v>
      </c>
      <c r="I17">
        <v>2178246501</v>
      </c>
      <c r="J17" t="s">
        <v>140</v>
      </c>
      <c r="K17" s="132">
        <v>9</v>
      </c>
      <c r="L17" s="132">
        <v>3.5</v>
      </c>
      <c r="M17" s="132">
        <v>1</v>
      </c>
      <c r="N17" s="132">
        <v>13.5</v>
      </c>
      <c r="O17" s="132">
        <v>0</v>
      </c>
      <c r="P17" s="132">
        <v>17</v>
      </c>
      <c r="Q17" s="132">
        <v>23</v>
      </c>
      <c r="R17" s="132">
        <v>13</v>
      </c>
      <c r="S17" s="132">
        <v>15</v>
      </c>
      <c r="T17" s="132">
        <v>16</v>
      </c>
      <c r="U17" s="132">
        <v>16</v>
      </c>
      <c r="V17" s="132">
        <v>10</v>
      </c>
      <c r="W17" s="132">
        <v>0</v>
      </c>
      <c r="X17" s="132">
        <v>0</v>
      </c>
      <c r="Y17" s="132">
        <v>0</v>
      </c>
      <c r="Z17" s="132">
        <v>0</v>
      </c>
      <c r="AA17" s="132">
        <v>0</v>
      </c>
      <c r="AB17" s="132">
        <v>0</v>
      </c>
      <c r="AC17" s="132">
        <v>0</v>
      </c>
      <c r="AD17" s="132">
        <v>0</v>
      </c>
      <c r="AE17" s="132">
        <v>0</v>
      </c>
      <c r="AF17" s="132">
        <v>0</v>
      </c>
      <c r="AG17" s="132" t="s">
        <v>290</v>
      </c>
      <c r="AH17" s="132">
        <v>0</v>
      </c>
      <c r="AI17" s="132">
        <v>50</v>
      </c>
      <c r="AJ17" s="132">
        <v>63</v>
      </c>
      <c r="AK17" s="132">
        <v>0</v>
      </c>
      <c r="AL17" s="132">
        <v>0</v>
      </c>
      <c r="AM17" s="132">
        <v>0</v>
      </c>
      <c r="AN17" s="132">
        <v>0</v>
      </c>
      <c r="AO17" s="132">
        <v>0</v>
      </c>
      <c r="AP17" s="132">
        <v>0</v>
      </c>
      <c r="AQ17" s="132">
        <v>0</v>
      </c>
      <c r="AR17" s="132">
        <v>111</v>
      </c>
      <c r="AS17" s="132" t="s">
        <v>290</v>
      </c>
      <c r="AT17" s="132">
        <v>12</v>
      </c>
      <c r="AU17" s="132">
        <v>113</v>
      </c>
    </row>
    <row r="18" spans="1:47">
      <c r="A18" t="s">
        <v>388</v>
      </c>
      <c r="B18" t="s">
        <v>389</v>
      </c>
      <c r="C18" t="s">
        <v>390</v>
      </c>
      <c r="D18" t="s">
        <v>391</v>
      </c>
      <c r="E18" t="s">
        <v>392</v>
      </c>
      <c r="F18" t="s">
        <v>386</v>
      </c>
      <c r="G18" t="s">
        <v>288</v>
      </c>
      <c r="H18" s="131" t="s">
        <v>387</v>
      </c>
      <c r="I18">
        <v>2178246722</v>
      </c>
      <c r="J18" t="s">
        <v>140</v>
      </c>
      <c r="K18" s="132">
        <v>11</v>
      </c>
      <c r="L18" s="132">
        <v>12</v>
      </c>
      <c r="M18" s="132">
        <v>2</v>
      </c>
      <c r="N18" s="132">
        <v>25</v>
      </c>
      <c r="O18" s="132">
        <v>37</v>
      </c>
      <c r="P18" s="132">
        <v>24</v>
      </c>
      <c r="Q18" s="132">
        <v>20</v>
      </c>
      <c r="R18" s="132">
        <v>23</v>
      </c>
      <c r="S18" s="132">
        <v>19</v>
      </c>
      <c r="T18" s="132">
        <v>24</v>
      </c>
      <c r="U18" s="132">
        <v>14</v>
      </c>
      <c r="V18" s="132" t="s">
        <v>290</v>
      </c>
      <c r="W18" s="132" t="s">
        <v>290</v>
      </c>
      <c r="X18" s="132">
        <v>10</v>
      </c>
      <c r="Y18" s="132">
        <v>0</v>
      </c>
      <c r="Z18" s="132">
        <v>0</v>
      </c>
      <c r="AA18" s="132">
        <v>0</v>
      </c>
      <c r="AB18" s="132">
        <v>0</v>
      </c>
      <c r="AC18" s="132">
        <v>0</v>
      </c>
      <c r="AD18" s="132">
        <v>0</v>
      </c>
      <c r="AE18" s="132">
        <v>0</v>
      </c>
      <c r="AF18" s="132">
        <v>0</v>
      </c>
      <c r="AG18" s="132">
        <v>0</v>
      </c>
      <c r="AH18" s="132">
        <v>0</v>
      </c>
      <c r="AI18" s="132">
        <v>109</v>
      </c>
      <c r="AJ18" s="132">
        <v>75</v>
      </c>
      <c r="AK18" s="132">
        <v>0</v>
      </c>
      <c r="AL18" s="132">
        <v>0</v>
      </c>
      <c r="AM18" s="132">
        <v>0</v>
      </c>
      <c r="AN18" s="132" t="s">
        <v>290</v>
      </c>
      <c r="AO18" s="132" t="s">
        <v>290</v>
      </c>
      <c r="AP18" s="132" t="s">
        <v>290</v>
      </c>
      <c r="AQ18" s="132">
        <v>0</v>
      </c>
      <c r="AR18" s="132">
        <v>175</v>
      </c>
      <c r="AS18" s="132" t="s">
        <v>290</v>
      </c>
      <c r="AT18" s="132" t="s">
        <v>290</v>
      </c>
      <c r="AU18" s="132">
        <v>184</v>
      </c>
    </row>
    <row r="19" spans="1:47">
      <c r="A19" t="s">
        <v>393</v>
      </c>
      <c r="B19" t="s">
        <v>394</v>
      </c>
      <c r="C19" t="s">
        <v>395</v>
      </c>
      <c r="D19" t="s">
        <v>396</v>
      </c>
      <c r="E19" t="s">
        <v>397</v>
      </c>
      <c r="F19" t="s">
        <v>398</v>
      </c>
      <c r="G19" t="s">
        <v>288</v>
      </c>
      <c r="H19" s="131" t="s">
        <v>399</v>
      </c>
      <c r="I19">
        <v>6184836428</v>
      </c>
      <c r="J19" t="s">
        <v>141</v>
      </c>
      <c r="K19" s="132">
        <v>11.9</v>
      </c>
      <c r="L19" s="132">
        <v>3</v>
      </c>
      <c r="M19" s="132">
        <v>2</v>
      </c>
      <c r="N19" s="132">
        <v>16.899999999999999</v>
      </c>
      <c r="O19" s="132">
        <v>0</v>
      </c>
      <c r="P19" s="132">
        <v>22</v>
      </c>
      <c r="Q19" s="132">
        <v>20</v>
      </c>
      <c r="R19" s="132">
        <v>17</v>
      </c>
      <c r="S19" s="132">
        <v>21</v>
      </c>
      <c r="T19" s="132">
        <v>16</v>
      </c>
      <c r="U19" s="132">
        <v>20</v>
      </c>
      <c r="V19" s="132">
        <v>17</v>
      </c>
      <c r="W19" s="132">
        <v>22</v>
      </c>
      <c r="X19" s="132">
        <v>18</v>
      </c>
      <c r="Y19" s="132">
        <v>0</v>
      </c>
      <c r="Z19" s="132">
        <v>0</v>
      </c>
      <c r="AA19" s="132">
        <v>0</v>
      </c>
      <c r="AB19" s="132">
        <v>0</v>
      </c>
      <c r="AC19" s="132">
        <v>0</v>
      </c>
      <c r="AD19" s="132">
        <v>0</v>
      </c>
      <c r="AE19" s="132">
        <v>0</v>
      </c>
      <c r="AF19" s="132">
        <v>0</v>
      </c>
      <c r="AG19" s="132">
        <v>0</v>
      </c>
      <c r="AH19" s="132">
        <v>0</v>
      </c>
      <c r="AI19" s="132">
        <v>66</v>
      </c>
      <c r="AJ19" s="132">
        <v>107</v>
      </c>
      <c r="AK19" s="132">
        <v>0</v>
      </c>
      <c r="AL19" s="132">
        <v>0</v>
      </c>
      <c r="AM19" s="132">
        <v>0</v>
      </c>
      <c r="AN19" s="132">
        <v>0</v>
      </c>
      <c r="AO19" s="132">
        <v>0</v>
      </c>
      <c r="AP19" s="132">
        <v>0</v>
      </c>
      <c r="AQ19" s="132" t="s">
        <v>290</v>
      </c>
      <c r="AR19" s="132">
        <v>165</v>
      </c>
      <c r="AS19" s="132" t="s">
        <v>290</v>
      </c>
      <c r="AT19" s="132">
        <v>25</v>
      </c>
      <c r="AU19" s="132">
        <v>173</v>
      </c>
    </row>
    <row r="20" spans="1:47">
      <c r="A20" t="s">
        <v>400</v>
      </c>
      <c r="B20" t="s">
        <v>401</v>
      </c>
      <c r="C20" t="s">
        <v>402</v>
      </c>
      <c r="D20" t="s">
        <v>403</v>
      </c>
      <c r="E20" t="s">
        <v>404</v>
      </c>
      <c r="F20" t="s">
        <v>141</v>
      </c>
      <c r="G20" t="s">
        <v>288</v>
      </c>
      <c r="H20" s="131" t="s">
        <v>405</v>
      </c>
      <c r="I20">
        <v>2173424060</v>
      </c>
      <c r="J20" t="s">
        <v>141</v>
      </c>
      <c r="K20" s="132">
        <v>12</v>
      </c>
      <c r="L20" s="132">
        <v>8</v>
      </c>
      <c r="M20" s="132">
        <v>4</v>
      </c>
      <c r="N20" s="132">
        <v>24</v>
      </c>
      <c r="O20" s="132">
        <v>55</v>
      </c>
      <c r="P20" s="132">
        <v>15</v>
      </c>
      <c r="Q20" s="132">
        <v>19</v>
      </c>
      <c r="R20" s="132">
        <v>20</v>
      </c>
      <c r="S20" s="132">
        <v>20</v>
      </c>
      <c r="T20" s="132">
        <v>12</v>
      </c>
      <c r="U20" s="132">
        <v>24</v>
      </c>
      <c r="V20" s="132">
        <v>17</v>
      </c>
      <c r="W20" s="132">
        <v>17</v>
      </c>
      <c r="X20" s="132">
        <v>16</v>
      </c>
      <c r="Y20" s="132">
        <v>0</v>
      </c>
      <c r="Z20" s="132">
        <v>0</v>
      </c>
      <c r="AA20" s="132">
        <v>0</v>
      </c>
      <c r="AB20" s="132">
        <v>0</v>
      </c>
      <c r="AC20" s="132">
        <v>0</v>
      </c>
      <c r="AD20" s="132">
        <v>0</v>
      </c>
      <c r="AE20" s="132">
        <v>0</v>
      </c>
      <c r="AF20" s="132">
        <v>0</v>
      </c>
      <c r="AG20" s="132">
        <v>0</v>
      </c>
      <c r="AH20" s="132">
        <v>0</v>
      </c>
      <c r="AI20" s="132">
        <v>113</v>
      </c>
      <c r="AJ20" s="132">
        <v>102</v>
      </c>
      <c r="AK20" s="132">
        <v>0</v>
      </c>
      <c r="AL20" s="132">
        <v>0</v>
      </c>
      <c r="AM20" s="132">
        <v>0</v>
      </c>
      <c r="AN20" s="132" t="s">
        <v>290</v>
      </c>
      <c r="AO20" s="132">
        <v>0</v>
      </c>
      <c r="AP20" s="132" t="s">
        <v>290</v>
      </c>
      <c r="AQ20" s="132">
        <v>0</v>
      </c>
      <c r="AR20" s="132">
        <v>204</v>
      </c>
      <c r="AS20" s="132" t="s">
        <v>290</v>
      </c>
      <c r="AT20" s="132">
        <v>30</v>
      </c>
      <c r="AU20" s="132">
        <v>215</v>
      </c>
    </row>
    <row r="21" spans="1:47">
      <c r="A21" t="s">
        <v>406</v>
      </c>
      <c r="B21" t="s">
        <v>407</v>
      </c>
      <c r="C21" t="s">
        <v>408</v>
      </c>
      <c r="D21" t="s">
        <v>409</v>
      </c>
      <c r="E21" t="s">
        <v>410</v>
      </c>
      <c r="F21" t="s">
        <v>141</v>
      </c>
      <c r="G21" t="s">
        <v>288</v>
      </c>
      <c r="H21" s="131" t="s">
        <v>405</v>
      </c>
      <c r="I21">
        <v>2173426969</v>
      </c>
      <c r="J21" t="s">
        <v>141</v>
      </c>
      <c r="K21" s="132">
        <v>16</v>
      </c>
      <c r="L21" s="132">
        <v>7</v>
      </c>
      <c r="M21" s="132">
        <v>0</v>
      </c>
      <c r="N21" s="132">
        <v>23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59</v>
      </c>
      <c r="Z21" s="132">
        <v>45</v>
      </c>
      <c r="AA21" s="132">
        <v>54</v>
      </c>
      <c r="AB21" s="132">
        <v>45</v>
      </c>
      <c r="AC21" s="132">
        <v>0</v>
      </c>
      <c r="AD21" s="132">
        <v>0</v>
      </c>
      <c r="AE21" s="132">
        <v>0</v>
      </c>
      <c r="AF21" s="132">
        <v>0</v>
      </c>
      <c r="AG21" s="132">
        <v>0</v>
      </c>
      <c r="AH21" s="132">
        <v>0</v>
      </c>
      <c r="AI21" s="132">
        <v>105</v>
      </c>
      <c r="AJ21" s="132">
        <v>98</v>
      </c>
      <c r="AK21" s="132">
        <v>30</v>
      </c>
      <c r="AL21" s="132">
        <v>21</v>
      </c>
      <c r="AM21" s="132">
        <v>0</v>
      </c>
      <c r="AN21" s="132" t="s">
        <v>290</v>
      </c>
      <c r="AO21" s="132" t="s">
        <v>290</v>
      </c>
      <c r="AP21" s="132" t="s">
        <v>290</v>
      </c>
      <c r="AQ21" s="132">
        <v>0</v>
      </c>
      <c r="AR21" s="132">
        <v>188</v>
      </c>
      <c r="AS21" s="132" t="s">
        <v>290</v>
      </c>
      <c r="AT21" s="132">
        <v>11</v>
      </c>
      <c r="AU21" s="132">
        <v>203</v>
      </c>
    </row>
    <row r="22" spans="1:47">
      <c r="A22" t="s">
        <v>411</v>
      </c>
      <c r="B22" t="s">
        <v>412</v>
      </c>
      <c r="C22" t="s">
        <v>413</v>
      </c>
      <c r="D22" t="s">
        <v>414</v>
      </c>
      <c r="E22" t="s">
        <v>415</v>
      </c>
      <c r="F22" t="s">
        <v>141</v>
      </c>
      <c r="G22" t="s">
        <v>288</v>
      </c>
      <c r="H22" s="131" t="s">
        <v>405</v>
      </c>
      <c r="I22">
        <v>2173470419</v>
      </c>
      <c r="J22" t="s">
        <v>141</v>
      </c>
      <c r="K22" s="132">
        <v>27.5</v>
      </c>
      <c r="L22" s="132">
        <v>9.5</v>
      </c>
      <c r="M22" s="132">
        <v>2</v>
      </c>
      <c r="N22" s="132">
        <v>39</v>
      </c>
      <c r="O22" s="132">
        <v>78</v>
      </c>
      <c r="P22" s="132">
        <v>65</v>
      </c>
      <c r="Q22" s="132">
        <v>39</v>
      </c>
      <c r="R22" s="132">
        <v>46</v>
      </c>
      <c r="S22" s="132">
        <v>38</v>
      </c>
      <c r="T22" s="132">
        <v>59</v>
      </c>
      <c r="U22" s="132">
        <v>48</v>
      </c>
      <c r="V22" s="132">
        <v>42</v>
      </c>
      <c r="W22" s="132">
        <v>35</v>
      </c>
      <c r="X22" s="132">
        <v>47</v>
      </c>
      <c r="Y22" s="132">
        <v>0</v>
      </c>
      <c r="Z22" s="132">
        <v>0</v>
      </c>
      <c r="AA22" s="132">
        <v>0</v>
      </c>
      <c r="AB22" s="132">
        <v>0</v>
      </c>
      <c r="AC22" s="132">
        <v>0</v>
      </c>
      <c r="AD22" s="132">
        <v>0</v>
      </c>
      <c r="AE22" s="132">
        <v>0</v>
      </c>
      <c r="AF22" s="132">
        <v>0</v>
      </c>
      <c r="AG22" s="132">
        <v>13</v>
      </c>
      <c r="AH22" s="132">
        <v>0</v>
      </c>
      <c r="AI22" s="132">
        <v>248</v>
      </c>
      <c r="AJ22" s="132">
        <v>262</v>
      </c>
      <c r="AK22" s="132">
        <v>0</v>
      </c>
      <c r="AL22" s="132">
        <v>0</v>
      </c>
      <c r="AM22" s="132">
        <v>0</v>
      </c>
      <c r="AN22" s="132" t="s">
        <v>290</v>
      </c>
      <c r="AO22" s="132" t="s">
        <v>290</v>
      </c>
      <c r="AP22" s="132">
        <v>12</v>
      </c>
      <c r="AQ22" s="132">
        <v>0</v>
      </c>
      <c r="AR22" s="132">
        <v>484</v>
      </c>
      <c r="AS22" s="132" t="s">
        <v>290</v>
      </c>
      <c r="AT22" s="132">
        <v>16</v>
      </c>
      <c r="AU22" s="132">
        <v>510</v>
      </c>
    </row>
    <row r="23" spans="1:47">
      <c r="A23" t="s">
        <v>416</v>
      </c>
      <c r="B23" t="s">
        <v>417</v>
      </c>
      <c r="C23" t="s">
        <v>419</v>
      </c>
      <c r="D23" t="s">
        <v>420</v>
      </c>
      <c r="E23" t="s">
        <v>421</v>
      </c>
      <c r="F23" t="s">
        <v>422</v>
      </c>
      <c r="G23" t="s">
        <v>288</v>
      </c>
      <c r="H23" s="131" t="s">
        <v>423</v>
      </c>
      <c r="I23">
        <v>6183498888</v>
      </c>
      <c r="J23" t="s">
        <v>142</v>
      </c>
      <c r="K23" s="132">
        <v>7</v>
      </c>
      <c r="L23" s="132">
        <v>3</v>
      </c>
      <c r="M23" s="132">
        <v>1</v>
      </c>
      <c r="N23" s="132">
        <v>11</v>
      </c>
      <c r="O23" s="132">
        <v>22</v>
      </c>
      <c r="P23" s="132" t="s">
        <v>290</v>
      </c>
      <c r="Q23" s="132" t="s">
        <v>290</v>
      </c>
      <c r="R23" s="132" t="s">
        <v>290</v>
      </c>
      <c r="S23" s="132" t="s">
        <v>290</v>
      </c>
      <c r="T23" s="132" t="s">
        <v>290</v>
      </c>
      <c r="U23" s="132" t="s">
        <v>290</v>
      </c>
      <c r="V23" s="132" t="s">
        <v>290</v>
      </c>
      <c r="W23" s="132" t="s">
        <v>290</v>
      </c>
      <c r="X23" s="132" t="s">
        <v>290</v>
      </c>
      <c r="Y23" s="132">
        <v>0</v>
      </c>
      <c r="Z23" s="132">
        <v>0</v>
      </c>
      <c r="AA23" s="132">
        <v>0</v>
      </c>
      <c r="AB23" s="132">
        <v>0</v>
      </c>
      <c r="AC23" s="132">
        <v>0</v>
      </c>
      <c r="AD23" s="132">
        <v>0</v>
      </c>
      <c r="AE23" s="132">
        <v>0</v>
      </c>
      <c r="AF23" s="132">
        <v>0</v>
      </c>
      <c r="AG23" s="132">
        <v>0</v>
      </c>
      <c r="AH23" s="132">
        <v>0</v>
      </c>
      <c r="AI23" s="132">
        <v>37</v>
      </c>
      <c r="AJ23" s="132">
        <v>28</v>
      </c>
      <c r="AK23" s="132">
        <v>0</v>
      </c>
      <c r="AL23" s="132">
        <v>0</v>
      </c>
      <c r="AM23" s="132">
        <v>0</v>
      </c>
      <c r="AN23" s="132">
        <v>0</v>
      </c>
      <c r="AO23" s="132">
        <v>0</v>
      </c>
      <c r="AP23" s="132">
        <v>0</v>
      </c>
      <c r="AQ23" s="132">
        <v>0</v>
      </c>
      <c r="AR23" s="132">
        <v>65</v>
      </c>
      <c r="AS23" s="132">
        <v>0</v>
      </c>
      <c r="AT23" s="132">
        <v>0</v>
      </c>
      <c r="AU23" s="132">
        <v>65</v>
      </c>
    </row>
    <row r="24" spans="1:47">
      <c r="A24" t="s">
        <v>424</v>
      </c>
      <c r="B24" t="s">
        <v>425</v>
      </c>
      <c r="C24" t="s">
        <v>426</v>
      </c>
      <c r="D24" t="s">
        <v>427</v>
      </c>
      <c r="E24" t="s">
        <v>428</v>
      </c>
      <c r="F24" t="s">
        <v>429</v>
      </c>
      <c r="G24" t="s">
        <v>288</v>
      </c>
      <c r="H24" s="131" t="s">
        <v>430</v>
      </c>
      <c r="I24">
        <v>6182839901</v>
      </c>
      <c r="J24" t="s">
        <v>142</v>
      </c>
      <c r="K24" s="132">
        <v>2.5</v>
      </c>
      <c r="L24" s="132">
        <v>1</v>
      </c>
      <c r="M24" s="132">
        <v>0</v>
      </c>
      <c r="N24" s="132">
        <v>3.5</v>
      </c>
      <c r="O24" s="132" t="s">
        <v>290</v>
      </c>
      <c r="P24" s="132" t="s">
        <v>290</v>
      </c>
      <c r="Q24" s="132" t="s">
        <v>290</v>
      </c>
      <c r="R24" s="132" t="s">
        <v>290</v>
      </c>
      <c r="S24" s="132" t="s">
        <v>290</v>
      </c>
      <c r="T24" s="132" t="s">
        <v>290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Z24" s="132">
        <v>0</v>
      </c>
      <c r="AA24" s="132">
        <v>0</v>
      </c>
      <c r="AB24" s="132">
        <v>0</v>
      </c>
      <c r="AC24" s="132">
        <v>0</v>
      </c>
      <c r="AD24" s="132">
        <v>0</v>
      </c>
      <c r="AE24" s="132">
        <v>0</v>
      </c>
      <c r="AF24" s="132">
        <v>0</v>
      </c>
      <c r="AG24" s="132">
        <v>0</v>
      </c>
      <c r="AH24" s="132">
        <v>0</v>
      </c>
      <c r="AI24" s="132" t="s">
        <v>290</v>
      </c>
      <c r="AJ24" s="132">
        <v>10</v>
      </c>
      <c r="AK24" s="132">
        <v>0</v>
      </c>
      <c r="AL24" s="132">
        <v>0</v>
      </c>
      <c r="AM24" s="132">
        <v>0</v>
      </c>
      <c r="AN24" s="132">
        <v>0</v>
      </c>
      <c r="AO24" s="132">
        <v>0</v>
      </c>
      <c r="AP24" s="132" t="s">
        <v>290</v>
      </c>
      <c r="AQ24" s="132">
        <v>0</v>
      </c>
      <c r="AR24" s="132">
        <v>17</v>
      </c>
      <c r="AS24" s="132">
        <v>0</v>
      </c>
      <c r="AT24" s="132" t="s">
        <v>290</v>
      </c>
      <c r="AU24" s="132">
        <v>19</v>
      </c>
    </row>
    <row r="25" spans="1:47">
      <c r="A25" t="s">
        <v>431</v>
      </c>
      <c r="B25" t="s">
        <v>432</v>
      </c>
      <c r="C25" t="s">
        <v>433</v>
      </c>
      <c r="D25" t="s">
        <v>434</v>
      </c>
      <c r="E25" t="s">
        <v>435</v>
      </c>
      <c r="F25" t="s">
        <v>436</v>
      </c>
      <c r="G25" t="s">
        <v>288</v>
      </c>
      <c r="H25" s="131" t="s">
        <v>437</v>
      </c>
      <c r="I25">
        <v>2175637445</v>
      </c>
      <c r="J25" t="s">
        <v>143</v>
      </c>
      <c r="K25" s="132">
        <v>7</v>
      </c>
      <c r="L25" s="132">
        <v>7</v>
      </c>
      <c r="M25" s="132">
        <v>1</v>
      </c>
      <c r="N25" s="132">
        <v>15</v>
      </c>
      <c r="O25" s="132">
        <v>16</v>
      </c>
      <c r="P25" s="132" t="s">
        <v>290</v>
      </c>
      <c r="Q25" s="132" t="s">
        <v>290</v>
      </c>
      <c r="R25" s="132" t="s">
        <v>290</v>
      </c>
      <c r="S25" s="132" t="s">
        <v>290</v>
      </c>
      <c r="T25" s="132" t="s">
        <v>290</v>
      </c>
      <c r="U25" s="132" t="s">
        <v>290</v>
      </c>
      <c r="V25" s="132" t="s">
        <v>290</v>
      </c>
      <c r="W25" s="132" t="s">
        <v>290</v>
      </c>
      <c r="X25" s="132" t="s">
        <v>290</v>
      </c>
      <c r="Y25" s="132">
        <v>0</v>
      </c>
      <c r="Z25" s="132">
        <v>0</v>
      </c>
      <c r="AA25" s="132">
        <v>0</v>
      </c>
      <c r="AB25" s="132">
        <v>0</v>
      </c>
      <c r="AC25" s="132">
        <v>0</v>
      </c>
      <c r="AD25" s="132">
        <v>0</v>
      </c>
      <c r="AE25" s="132">
        <v>0</v>
      </c>
      <c r="AF25" s="132">
        <v>0</v>
      </c>
      <c r="AG25" s="132">
        <v>0</v>
      </c>
      <c r="AH25" s="132">
        <v>0</v>
      </c>
      <c r="AI25" s="132">
        <v>27</v>
      </c>
      <c r="AJ25" s="132">
        <v>37</v>
      </c>
      <c r="AK25" s="132">
        <v>0</v>
      </c>
      <c r="AL25" s="132">
        <v>0</v>
      </c>
      <c r="AM25" s="132">
        <v>0</v>
      </c>
      <c r="AN25" s="132">
        <v>0</v>
      </c>
      <c r="AO25" s="132">
        <v>0</v>
      </c>
      <c r="AP25" s="132" t="s">
        <v>290</v>
      </c>
      <c r="AQ25" s="132">
        <v>0</v>
      </c>
      <c r="AR25" s="132">
        <v>62</v>
      </c>
      <c r="AS25" s="132" t="s">
        <v>290</v>
      </c>
      <c r="AT25" s="132">
        <v>10</v>
      </c>
      <c r="AU25" s="132">
        <v>64</v>
      </c>
    </row>
    <row r="26" spans="1:47">
      <c r="A26" t="s">
        <v>438</v>
      </c>
      <c r="B26" t="s">
        <v>439</v>
      </c>
      <c r="C26" t="s">
        <v>440</v>
      </c>
      <c r="D26" t="s">
        <v>441</v>
      </c>
      <c r="E26" t="s">
        <v>442</v>
      </c>
      <c r="F26" t="s">
        <v>443</v>
      </c>
      <c r="G26" t="s">
        <v>288</v>
      </c>
      <c r="H26" s="131" t="s">
        <v>444</v>
      </c>
      <c r="I26">
        <v>2173243166</v>
      </c>
      <c r="J26" t="s">
        <v>143</v>
      </c>
      <c r="K26" s="132">
        <v>8.5</v>
      </c>
      <c r="L26" s="132">
        <v>5</v>
      </c>
      <c r="M26" s="132">
        <v>1.5</v>
      </c>
      <c r="N26" s="132">
        <v>15</v>
      </c>
      <c r="O26" s="132">
        <v>28</v>
      </c>
      <c r="P26" s="132">
        <v>11</v>
      </c>
      <c r="Q26" s="132">
        <v>13</v>
      </c>
      <c r="R26" s="132" t="s">
        <v>290</v>
      </c>
      <c r="S26" s="132" t="s">
        <v>290</v>
      </c>
      <c r="T26" s="132" t="s">
        <v>290</v>
      </c>
      <c r="U26" s="132" t="s">
        <v>290</v>
      </c>
      <c r="V26" s="132" t="s">
        <v>290</v>
      </c>
      <c r="W26" s="132" t="s">
        <v>290</v>
      </c>
      <c r="X26" s="132" t="s">
        <v>290</v>
      </c>
      <c r="Y26" s="132">
        <v>0</v>
      </c>
      <c r="Z26" s="132">
        <v>0</v>
      </c>
      <c r="AA26" s="132">
        <v>0</v>
      </c>
      <c r="AB26" s="132">
        <v>0</v>
      </c>
      <c r="AC26" s="132">
        <v>0</v>
      </c>
      <c r="AD26" s="132">
        <v>0</v>
      </c>
      <c r="AE26" s="132">
        <v>0</v>
      </c>
      <c r="AF26" s="132">
        <v>0</v>
      </c>
      <c r="AG26" s="132">
        <v>0</v>
      </c>
      <c r="AH26" s="132">
        <v>0</v>
      </c>
      <c r="AI26" s="132">
        <v>43</v>
      </c>
      <c r="AJ26" s="132">
        <v>47</v>
      </c>
      <c r="AK26" s="132">
        <v>0</v>
      </c>
      <c r="AL26" s="132">
        <v>0</v>
      </c>
      <c r="AM26" s="132">
        <v>0</v>
      </c>
      <c r="AN26" s="132" t="s">
        <v>290</v>
      </c>
      <c r="AO26" s="132" t="s">
        <v>290</v>
      </c>
      <c r="AP26" s="132">
        <v>0</v>
      </c>
      <c r="AQ26" s="132">
        <v>0</v>
      </c>
      <c r="AR26" s="132">
        <v>79</v>
      </c>
      <c r="AS26" s="132" t="s">
        <v>290</v>
      </c>
      <c r="AT26" s="132" t="s">
        <v>290</v>
      </c>
      <c r="AU26" s="132">
        <v>90</v>
      </c>
    </row>
    <row r="27" spans="1:47">
      <c r="A27" t="s">
        <v>445</v>
      </c>
      <c r="B27" t="s">
        <v>446</v>
      </c>
      <c r="C27" t="s">
        <v>447</v>
      </c>
      <c r="D27" t="s">
        <v>448</v>
      </c>
      <c r="E27" t="s">
        <v>449</v>
      </c>
      <c r="F27" t="s">
        <v>450</v>
      </c>
      <c r="G27" t="s">
        <v>288</v>
      </c>
      <c r="H27" s="131" t="s">
        <v>451</v>
      </c>
      <c r="I27">
        <v>8155475346</v>
      </c>
      <c r="J27" t="s">
        <v>144</v>
      </c>
      <c r="K27" s="132">
        <v>17.5</v>
      </c>
      <c r="L27" s="132">
        <v>9</v>
      </c>
      <c r="M27" s="132">
        <v>2</v>
      </c>
      <c r="N27" s="132">
        <v>28.5</v>
      </c>
      <c r="O27" s="132">
        <v>66</v>
      </c>
      <c r="P27" s="132">
        <v>42</v>
      </c>
      <c r="Q27" s="132">
        <v>34</v>
      </c>
      <c r="R27" s="132">
        <v>29</v>
      </c>
      <c r="S27" s="132">
        <v>36</v>
      </c>
      <c r="T27" s="132">
        <v>18</v>
      </c>
      <c r="U27" s="132">
        <v>23</v>
      </c>
      <c r="V27" s="132">
        <v>14</v>
      </c>
      <c r="W27" s="132">
        <v>17</v>
      </c>
      <c r="X27" s="132">
        <v>18</v>
      </c>
      <c r="Y27" s="132">
        <v>0</v>
      </c>
      <c r="Z27" s="132">
        <v>0</v>
      </c>
      <c r="AA27" s="132">
        <v>0</v>
      </c>
      <c r="AB27" s="132">
        <v>0</v>
      </c>
      <c r="AC27" s="132">
        <v>0</v>
      </c>
      <c r="AD27" s="132">
        <v>0</v>
      </c>
      <c r="AE27" s="132">
        <v>0</v>
      </c>
      <c r="AF27" s="132">
        <v>0</v>
      </c>
      <c r="AG27" s="132">
        <v>0</v>
      </c>
      <c r="AH27" s="132">
        <v>0</v>
      </c>
      <c r="AI27" s="132">
        <v>150</v>
      </c>
      <c r="AJ27" s="132">
        <v>147</v>
      </c>
      <c r="AK27" s="132">
        <v>0</v>
      </c>
      <c r="AL27" s="132">
        <v>0</v>
      </c>
      <c r="AM27" s="132" t="s">
        <v>290</v>
      </c>
      <c r="AN27" s="132" t="s">
        <v>290</v>
      </c>
      <c r="AO27" s="132">
        <v>15</v>
      </c>
      <c r="AP27" s="132">
        <v>42</v>
      </c>
      <c r="AQ27" s="132" t="s">
        <v>290</v>
      </c>
      <c r="AR27" s="132">
        <v>236</v>
      </c>
      <c r="AS27" s="132">
        <v>0</v>
      </c>
      <c r="AT27" s="132">
        <v>25</v>
      </c>
      <c r="AU27" s="132">
        <v>297</v>
      </c>
    </row>
    <row r="28" spans="1:47">
      <c r="A28" t="s">
        <v>452</v>
      </c>
      <c r="B28" t="s">
        <v>453</v>
      </c>
      <c r="C28" t="s">
        <v>364</v>
      </c>
      <c r="D28" t="s">
        <v>454</v>
      </c>
      <c r="E28" t="s">
        <v>455</v>
      </c>
      <c r="F28" t="s">
        <v>456</v>
      </c>
      <c r="G28" t="s">
        <v>288</v>
      </c>
      <c r="H28" s="131" t="s">
        <v>457</v>
      </c>
      <c r="I28">
        <v>8158770531</v>
      </c>
      <c r="J28" t="s">
        <v>145</v>
      </c>
      <c r="K28" s="132">
        <v>53.5</v>
      </c>
      <c r="L28" s="132">
        <v>28</v>
      </c>
      <c r="M28" s="132">
        <v>14</v>
      </c>
      <c r="N28" s="132">
        <v>95.5</v>
      </c>
      <c r="O28" s="132">
        <v>0</v>
      </c>
      <c r="P28" s="132">
        <v>0</v>
      </c>
      <c r="Q28" s="132">
        <v>0</v>
      </c>
      <c r="R28" s="132">
        <v>0</v>
      </c>
      <c r="S28" s="132">
        <v>0</v>
      </c>
      <c r="T28" s="132">
        <v>0</v>
      </c>
      <c r="U28" s="132">
        <v>0</v>
      </c>
      <c r="V28" s="132">
        <v>0</v>
      </c>
      <c r="W28" s="132">
        <v>0</v>
      </c>
      <c r="X28" s="132">
        <v>0</v>
      </c>
      <c r="Y28" s="132">
        <v>138</v>
      </c>
      <c r="Z28" s="132">
        <v>155</v>
      </c>
      <c r="AA28" s="132">
        <v>165</v>
      </c>
      <c r="AB28" s="132">
        <v>152</v>
      </c>
      <c r="AC28" s="132">
        <v>0</v>
      </c>
      <c r="AD28" s="132">
        <v>0</v>
      </c>
      <c r="AE28" s="132">
        <v>0</v>
      </c>
      <c r="AF28" s="132">
        <v>0</v>
      </c>
      <c r="AG28" s="132">
        <v>0</v>
      </c>
      <c r="AH28" s="132">
        <v>0</v>
      </c>
      <c r="AI28" s="132">
        <v>293</v>
      </c>
      <c r="AJ28" s="132">
        <v>317</v>
      </c>
      <c r="AK28" s="132">
        <v>81</v>
      </c>
      <c r="AL28" s="132">
        <v>95</v>
      </c>
      <c r="AM28" s="132">
        <v>0</v>
      </c>
      <c r="AN28" s="132">
        <v>26</v>
      </c>
      <c r="AO28" s="132">
        <v>25</v>
      </c>
      <c r="AP28" s="132">
        <v>156</v>
      </c>
      <c r="AQ28" s="132">
        <v>0</v>
      </c>
      <c r="AR28" s="132">
        <v>363</v>
      </c>
      <c r="AS28" s="132">
        <v>40</v>
      </c>
      <c r="AT28" s="132">
        <v>0</v>
      </c>
      <c r="AU28" s="132">
        <v>610</v>
      </c>
    </row>
    <row r="29" spans="1:47">
      <c r="A29" t="s">
        <v>458</v>
      </c>
      <c r="B29" t="s">
        <v>459</v>
      </c>
      <c r="C29" t="s">
        <v>460</v>
      </c>
      <c r="D29" t="s">
        <v>461</v>
      </c>
      <c r="E29" t="s">
        <v>462</v>
      </c>
      <c r="F29" t="s">
        <v>456</v>
      </c>
      <c r="G29" t="s">
        <v>288</v>
      </c>
      <c r="H29" s="131" t="s">
        <v>463</v>
      </c>
      <c r="I29">
        <v>8153985331</v>
      </c>
      <c r="J29" t="s">
        <v>145</v>
      </c>
      <c r="K29" s="132">
        <v>25.5</v>
      </c>
      <c r="L29" s="132">
        <v>12.5</v>
      </c>
      <c r="M29" s="132">
        <v>1</v>
      </c>
      <c r="N29" s="132">
        <v>39</v>
      </c>
      <c r="O29" s="132">
        <v>58</v>
      </c>
      <c r="P29" s="132">
        <v>37</v>
      </c>
      <c r="Q29" s="132">
        <v>45</v>
      </c>
      <c r="R29" s="132">
        <v>31</v>
      </c>
      <c r="S29" s="132">
        <v>31</v>
      </c>
      <c r="T29" s="132">
        <v>26</v>
      </c>
      <c r="U29" s="132">
        <v>34</v>
      </c>
      <c r="V29" s="132">
        <v>30</v>
      </c>
      <c r="W29" s="132">
        <v>35</v>
      </c>
      <c r="X29" s="132">
        <v>37</v>
      </c>
      <c r="Y29" s="132">
        <v>0</v>
      </c>
      <c r="Z29" s="132">
        <v>0</v>
      </c>
      <c r="AA29" s="132">
        <v>0</v>
      </c>
      <c r="AB29" s="132">
        <v>0</v>
      </c>
      <c r="AC29" s="132">
        <v>0</v>
      </c>
      <c r="AD29" s="132">
        <v>0</v>
      </c>
      <c r="AE29" s="132">
        <v>0</v>
      </c>
      <c r="AF29" s="132">
        <v>0</v>
      </c>
      <c r="AG29" s="132" t="s">
        <v>290</v>
      </c>
      <c r="AH29" s="132">
        <v>0</v>
      </c>
      <c r="AI29" s="132">
        <v>164</v>
      </c>
      <c r="AJ29" s="132">
        <v>205</v>
      </c>
      <c r="AK29" s="132">
        <v>0</v>
      </c>
      <c r="AL29" s="132">
        <v>0</v>
      </c>
      <c r="AM29" s="132">
        <v>0</v>
      </c>
      <c r="AN29" s="132" t="s">
        <v>290</v>
      </c>
      <c r="AO29" s="132" t="s">
        <v>290</v>
      </c>
      <c r="AP29" s="132">
        <v>48</v>
      </c>
      <c r="AQ29" s="132">
        <v>0</v>
      </c>
      <c r="AR29" s="132">
        <v>258</v>
      </c>
      <c r="AS29" s="132">
        <v>53</v>
      </c>
      <c r="AT29" s="132">
        <v>35</v>
      </c>
      <c r="AU29" s="132">
        <v>369</v>
      </c>
    </row>
    <row r="30" spans="1:47">
      <c r="A30" t="s">
        <v>464</v>
      </c>
      <c r="B30" t="s">
        <v>465</v>
      </c>
      <c r="C30" t="s">
        <v>466</v>
      </c>
      <c r="D30" t="s">
        <v>467</v>
      </c>
      <c r="E30" t="s">
        <v>468</v>
      </c>
      <c r="F30" t="s">
        <v>469</v>
      </c>
      <c r="G30" t="s">
        <v>288</v>
      </c>
      <c r="H30" s="131" t="s">
        <v>470</v>
      </c>
      <c r="I30">
        <v>8156336450</v>
      </c>
      <c r="J30" t="s">
        <v>145</v>
      </c>
      <c r="K30" s="132">
        <v>10</v>
      </c>
      <c r="L30" s="132">
        <v>7</v>
      </c>
      <c r="M30" s="132">
        <v>1</v>
      </c>
      <c r="N30" s="132">
        <v>18</v>
      </c>
      <c r="O30" s="132">
        <v>41</v>
      </c>
      <c r="P30" s="132">
        <v>10</v>
      </c>
      <c r="Q30" s="132" t="s">
        <v>290</v>
      </c>
      <c r="R30" s="132" t="s">
        <v>290</v>
      </c>
      <c r="S30" s="132" t="s">
        <v>290</v>
      </c>
      <c r="T30" s="132" t="s">
        <v>290</v>
      </c>
      <c r="U30" s="132" t="s">
        <v>290</v>
      </c>
      <c r="V30" s="132">
        <v>0</v>
      </c>
      <c r="W30" s="132">
        <v>0</v>
      </c>
      <c r="X30" s="132">
        <v>0</v>
      </c>
      <c r="Y30" s="132">
        <v>0</v>
      </c>
      <c r="Z30" s="132">
        <v>0</v>
      </c>
      <c r="AA30" s="132">
        <v>0</v>
      </c>
      <c r="AB30" s="132">
        <v>0</v>
      </c>
      <c r="AC30" s="132">
        <v>0</v>
      </c>
      <c r="AD30" s="132">
        <v>0</v>
      </c>
      <c r="AE30" s="132">
        <v>0</v>
      </c>
      <c r="AF30" s="132">
        <v>0</v>
      </c>
      <c r="AG30" s="132">
        <v>0</v>
      </c>
      <c r="AH30" s="132">
        <v>0</v>
      </c>
      <c r="AI30" s="132">
        <v>38</v>
      </c>
      <c r="AJ30" s="132">
        <v>38</v>
      </c>
      <c r="AK30" s="132">
        <v>0</v>
      </c>
      <c r="AL30" s="132">
        <v>0</v>
      </c>
      <c r="AM30" s="132">
        <v>0</v>
      </c>
      <c r="AN30" s="132">
        <v>0</v>
      </c>
      <c r="AO30" s="132" t="s">
        <v>290</v>
      </c>
      <c r="AP30" s="132" t="s">
        <v>290</v>
      </c>
      <c r="AQ30" s="132">
        <v>0</v>
      </c>
      <c r="AR30" s="132">
        <v>64</v>
      </c>
      <c r="AS30" s="132" t="s">
        <v>290</v>
      </c>
      <c r="AT30" s="132">
        <v>37</v>
      </c>
      <c r="AU30" s="132">
        <v>76</v>
      </c>
    </row>
    <row r="31" spans="1:47">
      <c r="A31" t="s">
        <v>471</v>
      </c>
      <c r="B31" t="s">
        <v>472</v>
      </c>
      <c r="C31" t="s">
        <v>473</v>
      </c>
      <c r="D31" t="s">
        <v>474</v>
      </c>
      <c r="E31" t="s">
        <v>475</v>
      </c>
      <c r="F31" t="s">
        <v>456</v>
      </c>
      <c r="G31" t="s">
        <v>288</v>
      </c>
      <c r="H31" s="131" t="s">
        <v>463</v>
      </c>
      <c r="I31">
        <v>8153998850</v>
      </c>
      <c r="J31" t="s">
        <v>145</v>
      </c>
      <c r="K31" s="132">
        <v>33</v>
      </c>
      <c r="L31" s="132">
        <v>10</v>
      </c>
      <c r="M31" s="132">
        <v>5</v>
      </c>
      <c r="N31" s="132">
        <v>48</v>
      </c>
      <c r="O31" s="132">
        <v>40</v>
      </c>
      <c r="P31" s="132">
        <v>20</v>
      </c>
      <c r="Q31" s="132">
        <v>16</v>
      </c>
      <c r="R31" s="132">
        <v>10</v>
      </c>
      <c r="S31" s="132">
        <v>16</v>
      </c>
      <c r="T31" s="132" t="s">
        <v>290</v>
      </c>
      <c r="U31" s="132" t="s">
        <v>290</v>
      </c>
      <c r="V31" s="132">
        <v>20</v>
      </c>
      <c r="W31" s="132">
        <v>16</v>
      </c>
      <c r="X31" s="132">
        <v>14</v>
      </c>
      <c r="Y31" s="132">
        <v>19</v>
      </c>
      <c r="Z31" s="132">
        <v>18</v>
      </c>
      <c r="AA31" s="132">
        <v>18</v>
      </c>
      <c r="AB31" s="132">
        <v>10</v>
      </c>
      <c r="AC31" s="132">
        <v>0</v>
      </c>
      <c r="AD31" s="132">
        <v>0</v>
      </c>
      <c r="AE31" s="132">
        <v>0</v>
      </c>
      <c r="AF31" s="132">
        <v>0</v>
      </c>
      <c r="AG31" s="132">
        <v>0</v>
      </c>
      <c r="AH31" s="132">
        <v>0</v>
      </c>
      <c r="AI31" s="132">
        <v>114</v>
      </c>
      <c r="AJ31" s="132">
        <v>120</v>
      </c>
      <c r="AK31" s="132" t="s">
        <v>290</v>
      </c>
      <c r="AL31" s="132" t="s">
        <v>290</v>
      </c>
      <c r="AM31" s="132">
        <v>0</v>
      </c>
      <c r="AN31" s="132">
        <v>35</v>
      </c>
      <c r="AO31" s="132">
        <v>25</v>
      </c>
      <c r="AP31" s="132">
        <v>10</v>
      </c>
      <c r="AQ31" s="132">
        <v>0</v>
      </c>
      <c r="AR31" s="132">
        <v>135</v>
      </c>
      <c r="AS31" s="132">
        <v>29</v>
      </c>
      <c r="AT31" s="132" t="s">
        <v>290</v>
      </c>
      <c r="AU31" s="132">
        <v>234</v>
      </c>
    </row>
    <row r="32" spans="1:47">
      <c r="A32" t="s">
        <v>476</v>
      </c>
      <c r="B32" t="s">
        <v>477</v>
      </c>
      <c r="C32" t="s">
        <v>478</v>
      </c>
      <c r="D32" t="s">
        <v>479</v>
      </c>
      <c r="E32" t="s">
        <v>480</v>
      </c>
      <c r="F32" t="s">
        <v>481</v>
      </c>
      <c r="G32" t="s">
        <v>288</v>
      </c>
      <c r="H32" s="131" t="s">
        <v>482</v>
      </c>
      <c r="I32">
        <v>8156338255</v>
      </c>
      <c r="J32" t="s">
        <v>145</v>
      </c>
      <c r="K32" s="132">
        <v>26.3</v>
      </c>
      <c r="L32" s="132">
        <v>7.2</v>
      </c>
      <c r="M32" s="132">
        <v>1</v>
      </c>
      <c r="N32" s="132">
        <v>34.5</v>
      </c>
      <c r="O32" s="132">
        <v>43</v>
      </c>
      <c r="P32" s="132">
        <v>40</v>
      </c>
      <c r="Q32" s="132">
        <v>44</v>
      </c>
      <c r="R32" s="132">
        <v>36</v>
      </c>
      <c r="S32" s="132">
        <v>39</v>
      </c>
      <c r="T32" s="132">
        <v>29</v>
      </c>
      <c r="U32" s="132">
        <v>41</v>
      </c>
      <c r="V32" s="132">
        <v>32</v>
      </c>
      <c r="W32" s="132">
        <v>34</v>
      </c>
      <c r="X32" s="132">
        <v>36</v>
      </c>
      <c r="Y32" s="132">
        <v>0</v>
      </c>
      <c r="Z32" s="132">
        <v>0</v>
      </c>
      <c r="AA32" s="132">
        <v>0</v>
      </c>
      <c r="AB32" s="132">
        <v>0</v>
      </c>
      <c r="AC32" s="132">
        <v>0</v>
      </c>
      <c r="AD32" s="132">
        <v>0</v>
      </c>
      <c r="AE32" s="132">
        <v>0</v>
      </c>
      <c r="AF32" s="132" t="s">
        <v>290</v>
      </c>
      <c r="AG32" s="132">
        <v>37</v>
      </c>
      <c r="AH32" s="132">
        <v>0</v>
      </c>
      <c r="AI32" s="132">
        <v>181</v>
      </c>
      <c r="AJ32" s="132">
        <v>231</v>
      </c>
      <c r="AK32" s="132">
        <v>0</v>
      </c>
      <c r="AL32" s="132">
        <v>0</v>
      </c>
      <c r="AM32" s="132" t="s">
        <v>290</v>
      </c>
      <c r="AN32" s="132">
        <v>15</v>
      </c>
      <c r="AO32" s="132" t="s">
        <v>290</v>
      </c>
      <c r="AP32" s="132">
        <v>53</v>
      </c>
      <c r="AQ32" s="132" t="s">
        <v>290</v>
      </c>
      <c r="AR32" s="132">
        <v>313</v>
      </c>
      <c r="AS32" s="132">
        <v>24</v>
      </c>
      <c r="AT32" s="132">
        <v>27</v>
      </c>
      <c r="AU32" s="132">
        <v>412</v>
      </c>
    </row>
    <row r="33" spans="1:47">
      <c r="A33" t="s">
        <v>483</v>
      </c>
      <c r="B33" t="s">
        <v>484</v>
      </c>
      <c r="C33" t="s">
        <v>485</v>
      </c>
      <c r="D33" t="s">
        <v>486</v>
      </c>
      <c r="E33" t="s">
        <v>487</v>
      </c>
      <c r="F33" t="s">
        <v>456</v>
      </c>
      <c r="G33" t="s">
        <v>288</v>
      </c>
      <c r="H33" s="131" t="s">
        <v>463</v>
      </c>
      <c r="I33">
        <v>8159628515</v>
      </c>
      <c r="J33" t="s">
        <v>145</v>
      </c>
      <c r="K33" s="132">
        <v>13</v>
      </c>
      <c r="L33" s="132">
        <v>4</v>
      </c>
      <c r="M33" s="132">
        <v>1.5</v>
      </c>
      <c r="N33" s="132">
        <v>18.5</v>
      </c>
      <c r="O33" s="132">
        <v>15</v>
      </c>
      <c r="P33" s="132">
        <v>15</v>
      </c>
      <c r="Q33" s="132">
        <v>13</v>
      </c>
      <c r="R33" s="132" t="s">
        <v>290</v>
      </c>
      <c r="S33" s="132">
        <v>17</v>
      </c>
      <c r="T33" s="132">
        <v>15</v>
      </c>
      <c r="U33" s="132">
        <v>21</v>
      </c>
      <c r="V33" s="132">
        <v>17</v>
      </c>
      <c r="W33" s="132">
        <v>15</v>
      </c>
      <c r="X33" s="132">
        <v>23</v>
      </c>
      <c r="Y33" s="132">
        <v>0</v>
      </c>
      <c r="Z33" s="132">
        <v>0</v>
      </c>
      <c r="AA33" s="132">
        <v>0</v>
      </c>
      <c r="AB33" s="132">
        <v>0</v>
      </c>
      <c r="AC33" s="132">
        <v>0</v>
      </c>
      <c r="AD33" s="132">
        <v>0</v>
      </c>
      <c r="AE33" s="132">
        <v>0</v>
      </c>
      <c r="AF33" s="132">
        <v>0</v>
      </c>
      <c r="AG33" s="132">
        <v>0</v>
      </c>
      <c r="AH33" s="132">
        <v>0</v>
      </c>
      <c r="AI33" s="132">
        <v>76</v>
      </c>
      <c r="AJ33" s="132">
        <v>84</v>
      </c>
      <c r="AK33" s="132">
        <v>0</v>
      </c>
      <c r="AL33" s="132">
        <v>0</v>
      </c>
      <c r="AM33" s="132" t="s">
        <v>290</v>
      </c>
      <c r="AN33" s="132">
        <v>17</v>
      </c>
      <c r="AO33" s="132" t="s">
        <v>290</v>
      </c>
      <c r="AP33" s="132">
        <v>65</v>
      </c>
      <c r="AQ33" s="132" t="s">
        <v>290</v>
      </c>
      <c r="AR33" s="132">
        <v>60</v>
      </c>
      <c r="AS33" s="132">
        <v>13</v>
      </c>
      <c r="AT33" s="132">
        <v>80</v>
      </c>
      <c r="AU33" s="132">
        <v>160</v>
      </c>
    </row>
    <row r="34" spans="1:47">
      <c r="A34" t="s">
        <v>494</v>
      </c>
      <c r="B34" t="s">
        <v>495</v>
      </c>
      <c r="C34" t="s">
        <v>496</v>
      </c>
      <c r="D34" t="s">
        <v>497</v>
      </c>
      <c r="E34" t="s">
        <v>498</v>
      </c>
      <c r="F34" t="s">
        <v>456</v>
      </c>
      <c r="G34" t="s">
        <v>288</v>
      </c>
      <c r="H34" s="131" t="s">
        <v>463</v>
      </c>
      <c r="I34">
        <v>8153990880</v>
      </c>
      <c r="J34" t="s">
        <v>145</v>
      </c>
      <c r="K34" s="132">
        <v>3</v>
      </c>
      <c r="L34" s="132">
        <v>0</v>
      </c>
      <c r="M34" s="132">
        <v>0</v>
      </c>
      <c r="N34" s="132">
        <v>3</v>
      </c>
      <c r="O34" s="132">
        <v>0</v>
      </c>
      <c r="P34" s="132" t="s">
        <v>290</v>
      </c>
      <c r="Q34" s="132" t="s">
        <v>290</v>
      </c>
      <c r="R34" s="132" t="s">
        <v>290</v>
      </c>
      <c r="S34" s="132" t="s">
        <v>290</v>
      </c>
      <c r="T34" s="132" t="s">
        <v>290</v>
      </c>
      <c r="U34" s="132" t="s">
        <v>290</v>
      </c>
      <c r="V34" s="132" t="s">
        <v>290</v>
      </c>
      <c r="W34" s="132" t="s">
        <v>290</v>
      </c>
      <c r="X34" s="132" t="s">
        <v>290</v>
      </c>
      <c r="Y34" s="132">
        <v>0</v>
      </c>
      <c r="Z34" s="132">
        <v>0</v>
      </c>
      <c r="AA34" s="132">
        <v>0</v>
      </c>
      <c r="AB34" s="132">
        <v>0</v>
      </c>
      <c r="AC34" s="132">
        <v>0</v>
      </c>
      <c r="AD34" s="132">
        <v>0</v>
      </c>
      <c r="AE34" s="132">
        <v>0</v>
      </c>
      <c r="AF34" s="132">
        <v>0</v>
      </c>
      <c r="AG34" s="132">
        <v>0</v>
      </c>
      <c r="AH34" s="132">
        <v>0</v>
      </c>
      <c r="AI34" s="132">
        <v>20</v>
      </c>
      <c r="AJ34" s="132">
        <v>17</v>
      </c>
      <c r="AK34" s="132">
        <v>0</v>
      </c>
      <c r="AL34" s="132">
        <v>0</v>
      </c>
      <c r="AM34" s="132">
        <v>0</v>
      </c>
      <c r="AN34" s="132">
        <v>18</v>
      </c>
      <c r="AO34" s="132" t="s">
        <v>290</v>
      </c>
      <c r="AP34" s="132" t="s">
        <v>290</v>
      </c>
      <c r="AQ34" s="132">
        <v>0</v>
      </c>
      <c r="AR34" s="132" t="s">
        <v>290</v>
      </c>
      <c r="AS34" s="132">
        <v>0</v>
      </c>
      <c r="AT34" s="132">
        <v>26</v>
      </c>
      <c r="AU34" s="132">
        <v>37</v>
      </c>
    </row>
    <row r="35" spans="1:47">
      <c r="A35" t="s">
        <v>499</v>
      </c>
      <c r="B35" t="s">
        <v>500</v>
      </c>
      <c r="C35" t="s">
        <v>501</v>
      </c>
      <c r="D35" t="s">
        <v>502</v>
      </c>
      <c r="E35" t="s">
        <v>503</v>
      </c>
      <c r="F35" t="s">
        <v>456</v>
      </c>
      <c r="G35" t="s">
        <v>288</v>
      </c>
      <c r="H35" s="131" t="s">
        <v>504</v>
      </c>
      <c r="I35">
        <v>8153983466</v>
      </c>
      <c r="J35" t="s">
        <v>145</v>
      </c>
      <c r="K35" s="132">
        <v>11.5</v>
      </c>
      <c r="L35" s="132">
        <v>6</v>
      </c>
      <c r="M35" s="132">
        <v>1</v>
      </c>
      <c r="N35" s="132">
        <v>18.5</v>
      </c>
      <c r="O35" s="132">
        <v>23</v>
      </c>
      <c r="P35" s="132">
        <v>17</v>
      </c>
      <c r="Q35" s="132">
        <v>20</v>
      </c>
      <c r="R35" s="132">
        <v>19</v>
      </c>
      <c r="S35" s="132">
        <v>20</v>
      </c>
      <c r="T35" s="132">
        <v>23</v>
      </c>
      <c r="U35" s="132">
        <v>30</v>
      </c>
      <c r="V35" s="132">
        <v>19</v>
      </c>
      <c r="W35" s="132">
        <v>29</v>
      </c>
      <c r="X35" s="132">
        <v>25</v>
      </c>
      <c r="Y35" s="132">
        <v>0</v>
      </c>
      <c r="Z35" s="132">
        <v>0</v>
      </c>
      <c r="AA35" s="132">
        <v>0</v>
      </c>
      <c r="AB35" s="132">
        <v>0</v>
      </c>
      <c r="AC35" s="132">
        <v>0</v>
      </c>
      <c r="AD35" s="132">
        <v>0</v>
      </c>
      <c r="AE35" s="132">
        <v>0</v>
      </c>
      <c r="AF35" s="132">
        <v>0</v>
      </c>
      <c r="AG35" s="132">
        <v>0</v>
      </c>
      <c r="AH35" s="132">
        <v>0</v>
      </c>
      <c r="AI35" s="132">
        <v>120</v>
      </c>
      <c r="AJ35" s="132">
        <v>105</v>
      </c>
      <c r="AK35" s="132">
        <v>0</v>
      </c>
      <c r="AL35" s="132">
        <v>0</v>
      </c>
      <c r="AM35" s="132">
        <v>0</v>
      </c>
      <c r="AN35" s="132" t="s">
        <v>290</v>
      </c>
      <c r="AO35" s="132">
        <v>0</v>
      </c>
      <c r="AP35" s="132">
        <v>88</v>
      </c>
      <c r="AQ35" s="132">
        <v>0</v>
      </c>
      <c r="AR35" s="132">
        <v>120</v>
      </c>
      <c r="AS35" s="132">
        <v>14</v>
      </c>
      <c r="AT35" s="132">
        <v>25</v>
      </c>
      <c r="AU35" s="132">
        <v>225</v>
      </c>
    </row>
    <row r="36" spans="1:47">
      <c r="A36" t="s">
        <v>505</v>
      </c>
      <c r="B36" t="s">
        <v>506</v>
      </c>
      <c r="C36" t="s">
        <v>507</v>
      </c>
      <c r="D36" t="s">
        <v>508</v>
      </c>
      <c r="E36" t="s">
        <v>509</v>
      </c>
      <c r="F36" t="s">
        <v>456</v>
      </c>
      <c r="G36" t="s">
        <v>288</v>
      </c>
      <c r="H36" s="131" t="s">
        <v>510</v>
      </c>
      <c r="I36">
        <v>8158779551</v>
      </c>
      <c r="J36" t="s">
        <v>145</v>
      </c>
      <c r="K36" s="132">
        <v>50</v>
      </c>
      <c r="L36" s="132">
        <v>19</v>
      </c>
      <c r="M36" s="132">
        <v>11.5</v>
      </c>
      <c r="N36" s="132">
        <v>80.5</v>
      </c>
      <c r="O36" s="132">
        <v>70</v>
      </c>
      <c r="P36" s="132">
        <v>37</v>
      </c>
      <c r="Q36" s="132">
        <v>40</v>
      </c>
      <c r="R36" s="132">
        <v>44</v>
      </c>
      <c r="S36" s="132">
        <v>26</v>
      </c>
      <c r="T36" s="132">
        <v>29</v>
      </c>
      <c r="U36" s="132">
        <v>41</v>
      </c>
      <c r="V36" s="132">
        <v>47</v>
      </c>
      <c r="W36" s="132">
        <v>53</v>
      </c>
      <c r="X36" s="132">
        <v>52</v>
      </c>
      <c r="Y36" s="132">
        <v>66</v>
      </c>
      <c r="Z36" s="132">
        <v>76</v>
      </c>
      <c r="AA36" s="132">
        <v>53</v>
      </c>
      <c r="AB36" s="132">
        <v>53</v>
      </c>
      <c r="AC36" s="132">
        <v>0</v>
      </c>
      <c r="AD36" s="132">
        <v>0</v>
      </c>
      <c r="AE36" s="132">
        <v>0</v>
      </c>
      <c r="AF36" s="132" t="s">
        <v>290</v>
      </c>
      <c r="AG36" s="132" t="s">
        <v>290</v>
      </c>
      <c r="AH36" s="132" t="s">
        <v>290</v>
      </c>
      <c r="AI36" s="132">
        <v>380</v>
      </c>
      <c r="AJ36" s="132">
        <v>327</v>
      </c>
      <c r="AK36" s="132">
        <v>51</v>
      </c>
      <c r="AL36" s="132">
        <v>24</v>
      </c>
      <c r="AM36" s="132" t="s">
        <v>290</v>
      </c>
      <c r="AN36" s="132">
        <v>15</v>
      </c>
      <c r="AO36" s="132">
        <v>86</v>
      </c>
      <c r="AP36" s="132">
        <v>43</v>
      </c>
      <c r="AQ36" s="132">
        <v>0</v>
      </c>
      <c r="AR36" s="132">
        <v>502</v>
      </c>
      <c r="AS36" s="132">
        <v>58</v>
      </c>
      <c r="AT36" s="132">
        <v>113</v>
      </c>
      <c r="AU36" s="132">
        <v>707</v>
      </c>
    </row>
    <row r="37" spans="1:47">
      <c r="A37" t="s">
        <v>511</v>
      </c>
      <c r="B37" t="s">
        <v>512</v>
      </c>
      <c r="C37" t="s">
        <v>513</v>
      </c>
      <c r="D37" t="s">
        <v>514</v>
      </c>
      <c r="E37" t="s">
        <v>515</v>
      </c>
      <c r="F37" t="s">
        <v>456</v>
      </c>
      <c r="G37" t="s">
        <v>288</v>
      </c>
      <c r="H37" s="131" t="s">
        <v>463</v>
      </c>
      <c r="I37">
        <v>8153918000</v>
      </c>
      <c r="J37" t="s">
        <v>145</v>
      </c>
      <c r="K37" s="132">
        <v>55</v>
      </c>
      <c r="L37" s="132">
        <v>31.5</v>
      </c>
      <c r="M37" s="132">
        <v>14</v>
      </c>
      <c r="N37" s="132">
        <v>100.5</v>
      </c>
      <c r="O37" s="132">
        <v>58</v>
      </c>
      <c r="P37" s="132">
        <v>40</v>
      </c>
      <c r="Q37" s="132">
        <v>42</v>
      </c>
      <c r="R37" s="132">
        <v>37</v>
      </c>
      <c r="S37" s="132">
        <v>44</v>
      </c>
      <c r="T37" s="132">
        <v>46</v>
      </c>
      <c r="U37" s="132">
        <v>51</v>
      </c>
      <c r="V37" s="132">
        <v>51</v>
      </c>
      <c r="W37" s="132">
        <v>45</v>
      </c>
      <c r="X37" s="132">
        <v>41</v>
      </c>
      <c r="Y37" s="132">
        <v>74</v>
      </c>
      <c r="Z37" s="132">
        <v>58</v>
      </c>
      <c r="AA37" s="132">
        <v>62</v>
      </c>
      <c r="AB37" s="132">
        <v>88</v>
      </c>
      <c r="AC37" s="132">
        <v>0</v>
      </c>
      <c r="AD37" s="132">
        <v>0</v>
      </c>
      <c r="AE37" s="132">
        <v>0</v>
      </c>
      <c r="AF37" s="132">
        <v>0</v>
      </c>
      <c r="AG37" s="132">
        <v>0</v>
      </c>
      <c r="AH37" s="132">
        <v>0</v>
      </c>
      <c r="AI37" s="132">
        <v>391</v>
      </c>
      <c r="AJ37" s="132">
        <v>346</v>
      </c>
      <c r="AK37" s="132">
        <v>35</v>
      </c>
      <c r="AL37" s="132">
        <v>43</v>
      </c>
      <c r="AM37" s="132" t="s">
        <v>290</v>
      </c>
      <c r="AN37" s="132">
        <v>17</v>
      </c>
      <c r="AO37" s="132">
        <v>21</v>
      </c>
      <c r="AP37" s="132">
        <v>23</v>
      </c>
      <c r="AQ37" s="132">
        <v>0</v>
      </c>
      <c r="AR37" s="132">
        <v>611</v>
      </c>
      <c r="AS37" s="132">
        <v>61</v>
      </c>
      <c r="AT37" s="132">
        <v>148</v>
      </c>
      <c r="AU37" s="132">
        <v>737</v>
      </c>
    </row>
    <row r="38" spans="1:47">
      <c r="A38" t="s">
        <v>516</v>
      </c>
      <c r="B38" t="s">
        <v>517</v>
      </c>
      <c r="C38" t="s">
        <v>519</v>
      </c>
      <c r="D38" t="s">
        <v>520</v>
      </c>
      <c r="E38" t="s">
        <v>521</v>
      </c>
      <c r="F38" t="s">
        <v>456</v>
      </c>
      <c r="G38" t="s">
        <v>288</v>
      </c>
      <c r="H38" s="131" t="s">
        <v>504</v>
      </c>
      <c r="I38">
        <v>8158743883</v>
      </c>
      <c r="J38" t="s">
        <v>145</v>
      </c>
      <c r="K38" s="132">
        <v>12.3</v>
      </c>
      <c r="L38" s="132">
        <v>2.5</v>
      </c>
      <c r="M38" s="132">
        <v>1</v>
      </c>
      <c r="N38" s="132">
        <v>15.8</v>
      </c>
      <c r="O38" s="132">
        <v>21</v>
      </c>
      <c r="P38" s="132" t="s">
        <v>290</v>
      </c>
      <c r="Q38" s="132">
        <v>14</v>
      </c>
      <c r="R38" s="132" t="s">
        <v>290</v>
      </c>
      <c r="S38" s="132">
        <v>10</v>
      </c>
      <c r="T38" s="132">
        <v>10</v>
      </c>
      <c r="U38" s="132" t="s">
        <v>290</v>
      </c>
      <c r="V38" s="132">
        <v>12</v>
      </c>
      <c r="W38" s="132" t="s">
        <v>290</v>
      </c>
      <c r="X38" s="132" t="s">
        <v>290</v>
      </c>
      <c r="Y38" s="132" t="s">
        <v>290</v>
      </c>
      <c r="Z38" s="132" t="s">
        <v>290</v>
      </c>
      <c r="AA38" s="132" t="s">
        <v>290</v>
      </c>
      <c r="AB38" s="132" t="s">
        <v>290</v>
      </c>
      <c r="AC38" s="132">
        <v>0</v>
      </c>
      <c r="AD38" s="132">
        <v>0</v>
      </c>
      <c r="AE38" s="132">
        <v>0</v>
      </c>
      <c r="AF38" s="132">
        <v>0</v>
      </c>
      <c r="AG38" s="132">
        <v>0</v>
      </c>
      <c r="AH38" s="132">
        <v>0</v>
      </c>
      <c r="AI38" s="132">
        <v>60</v>
      </c>
      <c r="AJ38" s="132">
        <v>53</v>
      </c>
      <c r="AK38" s="132" t="s">
        <v>290</v>
      </c>
      <c r="AL38" s="132">
        <v>0</v>
      </c>
      <c r="AM38" s="132">
        <v>0</v>
      </c>
      <c r="AN38" s="132" t="s">
        <v>290</v>
      </c>
      <c r="AO38" s="132" t="s">
        <v>290</v>
      </c>
      <c r="AP38" s="132" t="s">
        <v>290</v>
      </c>
      <c r="AQ38" s="132">
        <v>0</v>
      </c>
      <c r="AR38" s="132">
        <v>89</v>
      </c>
      <c r="AS38" s="132">
        <v>11</v>
      </c>
      <c r="AT38" s="132">
        <v>18</v>
      </c>
      <c r="AU38" s="132">
        <v>113</v>
      </c>
    </row>
    <row r="39" spans="1:47">
      <c r="A39" t="s">
        <v>522</v>
      </c>
      <c r="B39" t="s">
        <v>523</v>
      </c>
      <c r="C39" t="s">
        <v>524</v>
      </c>
      <c r="D39" t="s">
        <v>136</v>
      </c>
      <c r="E39" t="s">
        <v>525</v>
      </c>
      <c r="F39" t="s">
        <v>456</v>
      </c>
      <c r="G39" t="s">
        <v>288</v>
      </c>
      <c r="H39" s="131" t="s">
        <v>457</v>
      </c>
      <c r="I39">
        <v>8159643117</v>
      </c>
      <c r="J39" t="s">
        <v>145</v>
      </c>
      <c r="K39" s="132">
        <v>1</v>
      </c>
      <c r="L39" s="132">
        <v>0</v>
      </c>
      <c r="M39" s="132">
        <v>2</v>
      </c>
      <c r="N39" s="132">
        <v>3</v>
      </c>
      <c r="O39" s="132">
        <v>0</v>
      </c>
      <c r="P39" s="132" t="s">
        <v>290</v>
      </c>
      <c r="Q39" s="132">
        <v>0</v>
      </c>
      <c r="R39" s="132">
        <v>0</v>
      </c>
      <c r="S39" s="132">
        <v>0</v>
      </c>
      <c r="T39" s="132">
        <v>0</v>
      </c>
      <c r="U39" s="132">
        <v>0</v>
      </c>
      <c r="V39" s="132">
        <v>0</v>
      </c>
      <c r="W39" s="132">
        <v>0</v>
      </c>
      <c r="X39" s="132">
        <v>0</v>
      </c>
      <c r="Y39" s="132">
        <v>0</v>
      </c>
      <c r="Z39" s="132">
        <v>0</v>
      </c>
      <c r="AA39" s="132">
        <v>0</v>
      </c>
      <c r="AB39" s="132">
        <v>0</v>
      </c>
      <c r="AC39" s="132">
        <v>0</v>
      </c>
      <c r="AD39" s="132">
        <v>0</v>
      </c>
      <c r="AE39" s="132">
        <v>0</v>
      </c>
      <c r="AF39" s="132">
        <v>0</v>
      </c>
      <c r="AG39" s="132">
        <v>0</v>
      </c>
      <c r="AH39" s="132">
        <v>0</v>
      </c>
      <c r="AI39" s="132" t="s">
        <v>290</v>
      </c>
      <c r="AJ39" s="132" t="s">
        <v>290</v>
      </c>
      <c r="AK39" s="132">
        <v>0</v>
      </c>
      <c r="AL39" s="132">
        <v>0</v>
      </c>
      <c r="AM39" s="132">
        <v>0</v>
      </c>
      <c r="AN39" s="132">
        <v>0</v>
      </c>
      <c r="AO39" s="132" t="s">
        <v>290</v>
      </c>
      <c r="AP39" s="132">
        <v>0</v>
      </c>
      <c r="AQ39" s="132">
        <v>0</v>
      </c>
      <c r="AR39" s="132">
        <v>0</v>
      </c>
      <c r="AS39" s="132">
        <v>0</v>
      </c>
      <c r="AT39" s="132" t="s">
        <v>290</v>
      </c>
      <c r="AU39" s="132" t="s">
        <v>290</v>
      </c>
    </row>
    <row r="40" spans="1:47">
      <c r="A40" t="s">
        <v>526</v>
      </c>
      <c r="B40" t="s">
        <v>527</v>
      </c>
      <c r="C40" t="s">
        <v>528</v>
      </c>
      <c r="D40" t="s">
        <v>529</v>
      </c>
      <c r="E40" t="s">
        <v>530</v>
      </c>
      <c r="F40" t="s">
        <v>456</v>
      </c>
      <c r="G40" t="s">
        <v>288</v>
      </c>
      <c r="H40" s="131" t="s">
        <v>463</v>
      </c>
      <c r="I40">
        <v>8158771600</v>
      </c>
      <c r="J40" t="s">
        <v>145</v>
      </c>
      <c r="K40" s="132">
        <v>10</v>
      </c>
      <c r="L40" s="132">
        <v>5</v>
      </c>
      <c r="M40" s="132">
        <v>3</v>
      </c>
      <c r="N40" s="132">
        <v>18</v>
      </c>
      <c r="O40" s="132">
        <v>30</v>
      </c>
      <c r="P40" s="132">
        <v>11</v>
      </c>
      <c r="Q40" s="132" t="s">
        <v>290</v>
      </c>
      <c r="R40" s="132" t="s">
        <v>290</v>
      </c>
      <c r="S40" s="132" t="s">
        <v>290</v>
      </c>
      <c r="T40" s="132" t="s">
        <v>290</v>
      </c>
      <c r="U40" s="132" t="s">
        <v>290</v>
      </c>
      <c r="V40" s="132" t="s">
        <v>290</v>
      </c>
      <c r="W40" s="132" t="s">
        <v>290</v>
      </c>
      <c r="X40" s="132" t="s">
        <v>290</v>
      </c>
      <c r="Y40" s="132">
        <v>0</v>
      </c>
      <c r="Z40" s="132">
        <v>0</v>
      </c>
      <c r="AA40" s="132">
        <v>0</v>
      </c>
      <c r="AB40" s="132">
        <v>0</v>
      </c>
      <c r="AC40" s="132">
        <v>0</v>
      </c>
      <c r="AD40" s="132">
        <v>0</v>
      </c>
      <c r="AE40" s="132">
        <v>0</v>
      </c>
      <c r="AF40" s="132">
        <v>0</v>
      </c>
      <c r="AG40" s="132">
        <v>0</v>
      </c>
      <c r="AH40" s="132">
        <v>0</v>
      </c>
      <c r="AI40" s="132">
        <v>42</v>
      </c>
      <c r="AJ40" s="132">
        <v>36</v>
      </c>
      <c r="AK40" s="132">
        <v>0</v>
      </c>
      <c r="AL40" s="132">
        <v>0</v>
      </c>
      <c r="AM40" s="132" t="s">
        <v>290</v>
      </c>
      <c r="AN40" s="132" t="s">
        <v>290</v>
      </c>
      <c r="AO40" s="132" t="s">
        <v>290</v>
      </c>
      <c r="AP40" s="132" t="s">
        <v>290</v>
      </c>
      <c r="AQ40" s="132">
        <v>0</v>
      </c>
      <c r="AR40" s="132">
        <v>51</v>
      </c>
      <c r="AS40" s="132">
        <v>18</v>
      </c>
      <c r="AT40" s="132">
        <v>23</v>
      </c>
      <c r="AU40" s="132">
        <v>78</v>
      </c>
    </row>
    <row r="41" spans="1:47">
      <c r="A41" t="s">
        <v>531</v>
      </c>
      <c r="B41" t="s">
        <v>532</v>
      </c>
      <c r="C41" t="s">
        <v>533</v>
      </c>
      <c r="D41" t="s">
        <v>534</v>
      </c>
      <c r="E41" t="s">
        <v>535</v>
      </c>
      <c r="F41" t="s">
        <v>456</v>
      </c>
      <c r="G41" t="s">
        <v>288</v>
      </c>
      <c r="H41" s="131" t="s">
        <v>493</v>
      </c>
      <c r="I41">
        <v>8157087722</v>
      </c>
      <c r="J41" t="s">
        <v>145</v>
      </c>
      <c r="K41" s="132">
        <v>3</v>
      </c>
      <c r="L41" s="132">
        <v>5</v>
      </c>
      <c r="M41" s="132">
        <v>0</v>
      </c>
      <c r="N41" s="132">
        <v>8</v>
      </c>
      <c r="O41" s="132">
        <v>15</v>
      </c>
      <c r="P41" s="132" t="s">
        <v>290</v>
      </c>
      <c r="Q41" s="132" t="s">
        <v>290</v>
      </c>
      <c r="R41" s="132" t="s">
        <v>290</v>
      </c>
      <c r="S41" s="132" t="s">
        <v>290</v>
      </c>
      <c r="T41" s="132" t="s">
        <v>290</v>
      </c>
      <c r="U41" s="132" t="s">
        <v>290</v>
      </c>
      <c r="V41" s="132" t="s">
        <v>290</v>
      </c>
      <c r="W41" s="132" t="s">
        <v>290</v>
      </c>
      <c r="X41" s="132" t="s">
        <v>290</v>
      </c>
      <c r="Y41" s="132">
        <v>0</v>
      </c>
      <c r="Z41" s="132">
        <v>0</v>
      </c>
      <c r="AA41" s="132">
        <v>0</v>
      </c>
      <c r="AB41" s="132">
        <v>0</v>
      </c>
      <c r="AC41" s="132">
        <v>0</v>
      </c>
      <c r="AD41" s="132">
        <v>0</v>
      </c>
      <c r="AE41" s="132">
        <v>0</v>
      </c>
      <c r="AF41" s="132">
        <v>0</v>
      </c>
      <c r="AG41" s="132">
        <v>0</v>
      </c>
      <c r="AH41" s="132">
        <v>0</v>
      </c>
      <c r="AI41" s="132">
        <v>22</v>
      </c>
      <c r="AJ41" s="132">
        <v>26</v>
      </c>
      <c r="AK41" s="132">
        <v>0</v>
      </c>
      <c r="AL41" s="132" t="s">
        <v>290</v>
      </c>
      <c r="AM41" s="132">
        <v>0</v>
      </c>
      <c r="AN41" s="132">
        <v>0</v>
      </c>
      <c r="AO41" s="132">
        <v>47</v>
      </c>
      <c r="AP41" s="132">
        <v>0</v>
      </c>
      <c r="AQ41" s="132">
        <v>0</v>
      </c>
      <c r="AR41" s="132" t="s">
        <v>290</v>
      </c>
      <c r="AS41" s="132">
        <v>0</v>
      </c>
      <c r="AT41" s="132">
        <v>25</v>
      </c>
      <c r="AU41" s="132">
        <v>48</v>
      </c>
    </row>
    <row r="42" spans="1:47">
      <c r="A42" t="s">
        <v>541</v>
      </c>
      <c r="B42" t="s">
        <v>542</v>
      </c>
      <c r="C42" t="s">
        <v>543</v>
      </c>
      <c r="D42" t="s">
        <v>167</v>
      </c>
      <c r="E42" t="s">
        <v>544</v>
      </c>
      <c r="F42" t="s">
        <v>456</v>
      </c>
      <c r="G42" t="s">
        <v>288</v>
      </c>
      <c r="H42" s="131" t="s">
        <v>493</v>
      </c>
      <c r="I42">
        <v>7792329571</v>
      </c>
      <c r="J42" t="s">
        <v>145</v>
      </c>
      <c r="K42" s="132">
        <v>6</v>
      </c>
      <c r="L42" s="132">
        <v>2</v>
      </c>
      <c r="M42" s="132">
        <v>2</v>
      </c>
      <c r="N42" s="132">
        <v>10</v>
      </c>
      <c r="O42" s="132">
        <v>0</v>
      </c>
      <c r="P42" s="132">
        <v>10</v>
      </c>
      <c r="Q42" s="132" t="s">
        <v>290</v>
      </c>
      <c r="R42" s="132" t="s">
        <v>290</v>
      </c>
      <c r="S42" s="132" t="s">
        <v>290</v>
      </c>
      <c r="T42" s="132" t="s">
        <v>290</v>
      </c>
      <c r="U42" s="132">
        <v>0</v>
      </c>
      <c r="V42" s="132" t="s">
        <v>290</v>
      </c>
      <c r="W42" s="132">
        <v>0</v>
      </c>
      <c r="X42" s="132" t="s">
        <v>290</v>
      </c>
      <c r="Y42" s="132">
        <v>0</v>
      </c>
      <c r="Z42" s="132">
        <v>0</v>
      </c>
      <c r="AA42" s="132">
        <v>0</v>
      </c>
      <c r="AB42" s="132">
        <v>0</v>
      </c>
      <c r="AC42" s="132">
        <v>0</v>
      </c>
      <c r="AD42" s="132">
        <v>0</v>
      </c>
      <c r="AE42" s="132">
        <v>0</v>
      </c>
      <c r="AF42" s="132">
        <v>0</v>
      </c>
      <c r="AG42" s="132">
        <v>0</v>
      </c>
      <c r="AH42" s="132">
        <v>0</v>
      </c>
      <c r="AI42" s="132">
        <v>16</v>
      </c>
      <c r="AJ42" s="132">
        <v>11</v>
      </c>
      <c r="AK42" s="132">
        <v>0</v>
      </c>
      <c r="AL42" s="132" t="s">
        <v>290</v>
      </c>
      <c r="AM42" s="132">
        <v>0</v>
      </c>
      <c r="AN42" s="132">
        <v>0</v>
      </c>
      <c r="AO42" s="132">
        <v>25</v>
      </c>
      <c r="AP42" s="132" t="s">
        <v>290</v>
      </c>
      <c r="AQ42" s="132">
        <v>0</v>
      </c>
      <c r="AR42" s="132">
        <v>0</v>
      </c>
      <c r="AS42" s="132" t="s">
        <v>290</v>
      </c>
      <c r="AT42" s="132">
        <v>27</v>
      </c>
      <c r="AU42" s="132">
        <v>27</v>
      </c>
    </row>
    <row r="43" spans="1:47">
      <c r="A43" t="s">
        <v>545</v>
      </c>
      <c r="B43" t="s">
        <v>546</v>
      </c>
      <c r="C43" t="s">
        <v>485</v>
      </c>
      <c r="D43" t="s">
        <v>547</v>
      </c>
      <c r="E43" t="s">
        <v>548</v>
      </c>
      <c r="F43" t="s">
        <v>456</v>
      </c>
      <c r="G43" t="s">
        <v>288</v>
      </c>
      <c r="H43" s="131" t="s">
        <v>510</v>
      </c>
      <c r="I43">
        <v>8158775749</v>
      </c>
      <c r="J43" t="s">
        <v>145</v>
      </c>
      <c r="K43" s="132">
        <v>23.8</v>
      </c>
      <c r="L43" s="132">
        <v>5.4</v>
      </c>
      <c r="M43" s="132">
        <v>6</v>
      </c>
      <c r="N43" s="132">
        <v>35.200000000000003</v>
      </c>
      <c r="O43" s="132">
        <v>55</v>
      </c>
      <c r="P43" s="132">
        <v>36</v>
      </c>
      <c r="Q43" s="132">
        <v>25</v>
      </c>
      <c r="R43" s="132">
        <v>30</v>
      </c>
      <c r="S43" s="132">
        <v>23</v>
      </c>
      <c r="T43" s="132">
        <v>21</v>
      </c>
      <c r="U43" s="132">
        <v>22</v>
      </c>
      <c r="V43" s="132">
        <v>18</v>
      </c>
      <c r="W43" s="132">
        <v>20</v>
      </c>
      <c r="X43" s="132">
        <v>27</v>
      </c>
      <c r="Y43" s="132" t="s">
        <v>290</v>
      </c>
      <c r="Z43" s="132">
        <v>30</v>
      </c>
      <c r="AA43" s="132">
        <v>34</v>
      </c>
      <c r="AB43" s="132">
        <v>27</v>
      </c>
      <c r="AC43" s="132">
        <v>0</v>
      </c>
      <c r="AD43" s="132">
        <v>0</v>
      </c>
      <c r="AE43" s="132">
        <v>0</v>
      </c>
      <c r="AF43" s="132">
        <v>0</v>
      </c>
      <c r="AG43" s="132" t="s">
        <v>290</v>
      </c>
      <c r="AH43" s="132" t="s">
        <v>290</v>
      </c>
      <c r="AI43" s="132">
        <v>217</v>
      </c>
      <c r="AJ43" s="132">
        <v>169</v>
      </c>
      <c r="AK43" s="132">
        <v>16</v>
      </c>
      <c r="AL43" s="132" t="s">
        <v>290</v>
      </c>
      <c r="AM43" s="132" t="s">
        <v>290</v>
      </c>
      <c r="AN43" s="132">
        <v>17</v>
      </c>
      <c r="AO43" s="132">
        <v>24</v>
      </c>
      <c r="AP43" s="132">
        <v>50</v>
      </c>
      <c r="AQ43" s="132" t="s">
        <v>290</v>
      </c>
      <c r="AR43" s="132">
        <v>253</v>
      </c>
      <c r="AS43" s="132">
        <v>35</v>
      </c>
      <c r="AT43" s="132">
        <v>53</v>
      </c>
      <c r="AU43" s="132">
        <v>386</v>
      </c>
    </row>
    <row r="44" spans="1:47">
      <c r="A44" t="s">
        <v>549</v>
      </c>
      <c r="B44" t="s">
        <v>550</v>
      </c>
      <c r="C44" t="s">
        <v>551</v>
      </c>
      <c r="D44" t="s">
        <v>552</v>
      </c>
      <c r="E44" t="s">
        <v>553</v>
      </c>
      <c r="F44" t="s">
        <v>456</v>
      </c>
      <c r="G44" t="s">
        <v>288</v>
      </c>
      <c r="H44" s="131" t="s">
        <v>554</v>
      </c>
      <c r="I44">
        <v>8153328101</v>
      </c>
      <c r="J44" t="s">
        <v>145</v>
      </c>
      <c r="K44" s="132">
        <v>10</v>
      </c>
      <c r="L44" s="132">
        <v>3</v>
      </c>
      <c r="M44" s="132">
        <v>3</v>
      </c>
      <c r="N44" s="132">
        <v>16</v>
      </c>
      <c r="O44" s="132">
        <v>58</v>
      </c>
      <c r="P44" s="132">
        <v>28</v>
      </c>
      <c r="Q44" s="132" t="s">
        <v>290</v>
      </c>
      <c r="R44" s="132" t="s">
        <v>290</v>
      </c>
      <c r="S44" s="132" t="s">
        <v>290</v>
      </c>
      <c r="T44" s="132" t="s">
        <v>290</v>
      </c>
      <c r="U44" s="132" t="s">
        <v>290</v>
      </c>
      <c r="V44" s="132" t="s">
        <v>290</v>
      </c>
      <c r="W44" s="132" t="s">
        <v>290</v>
      </c>
      <c r="X44" s="132" t="s">
        <v>290</v>
      </c>
      <c r="Y44" s="132" t="s">
        <v>290</v>
      </c>
      <c r="Z44" s="132">
        <v>0</v>
      </c>
      <c r="AA44" s="132">
        <v>0</v>
      </c>
      <c r="AB44" s="132">
        <v>0</v>
      </c>
      <c r="AC44" s="132">
        <v>0</v>
      </c>
      <c r="AD44" s="132">
        <v>0</v>
      </c>
      <c r="AE44" s="132">
        <v>0</v>
      </c>
      <c r="AF44" s="132">
        <v>0</v>
      </c>
      <c r="AG44" s="132">
        <v>0</v>
      </c>
      <c r="AH44" s="132">
        <v>0</v>
      </c>
      <c r="AI44" s="132">
        <v>61</v>
      </c>
      <c r="AJ44" s="132">
        <v>65</v>
      </c>
      <c r="AK44" s="132">
        <v>0</v>
      </c>
      <c r="AL44" s="132">
        <v>0</v>
      </c>
      <c r="AM44" s="132">
        <v>0</v>
      </c>
      <c r="AN44" s="132" t="s">
        <v>290</v>
      </c>
      <c r="AO44" s="132" t="s">
        <v>290</v>
      </c>
      <c r="AP44" s="132" t="s">
        <v>290</v>
      </c>
      <c r="AQ44" s="132">
        <v>0</v>
      </c>
      <c r="AR44" s="132">
        <v>95</v>
      </c>
      <c r="AS44" s="132">
        <v>11</v>
      </c>
      <c r="AT44" s="132" t="s">
        <v>290</v>
      </c>
      <c r="AU44" s="132">
        <v>126</v>
      </c>
    </row>
    <row r="45" spans="1:47">
      <c r="A45" t="s">
        <v>555</v>
      </c>
      <c r="B45" t="s">
        <v>556</v>
      </c>
      <c r="C45" t="s">
        <v>557</v>
      </c>
      <c r="D45" t="s">
        <v>558</v>
      </c>
      <c r="E45" t="s">
        <v>559</v>
      </c>
      <c r="F45" t="s">
        <v>456</v>
      </c>
      <c r="G45" t="s">
        <v>288</v>
      </c>
      <c r="H45" s="131" t="s">
        <v>504</v>
      </c>
      <c r="I45">
        <v>8153976899</v>
      </c>
      <c r="J45" t="s">
        <v>145</v>
      </c>
      <c r="K45" s="132">
        <v>10</v>
      </c>
      <c r="L45" s="132">
        <v>2</v>
      </c>
      <c r="M45" s="132">
        <v>1</v>
      </c>
      <c r="N45" s="132">
        <v>13</v>
      </c>
      <c r="O45" s="132">
        <v>12</v>
      </c>
      <c r="P45" s="132" t="s">
        <v>290</v>
      </c>
      <c r="Q45" s="132">
        <v>16</v>
      </c>
      <c r="R45" s="132">
        <v>16</v>
      </c>
      <c r="S45" s="132" t="s">
        <v>290</v>
      </c>
      <c r="T45" s="132" t="s">
        <v>290</v>
      </c>
      <c r="U45" s="132">
        <v>12</v>
      </c>
      <c r="V45" s="132">
        <v>11</v>
      </c>
      <c r="W45" s="132">
        <v>14</v>
      </c>
      <c r="X45" s="132">
        <v>0</v>
      </c>
      <c r="Y45" s="132" t="s">
        <v>290</v>
      </c>
      <c r="Z45" s="132" t="s">
        <v>290</v>
      </c>
      <c r="AA45" s="132" t="s">
        <v>290</v>
      </c>
      <c r="AB45" s="132">
        <v>0</v>
      </c>
      <c r="AC45" s="132">
        <v>0</v>
      </c>
      <c r="AD45" s="132">
        <v>0</v>
      </c>
      <c r="AE45" s="132">
        <v>0</v>
      </c>
      <c r="AF45" s="132">
        <v>0</v>
      </c>
      <c r="AG45" s="132">
        <v>0</v>
      </c>
      <c r="AH45" s="132">
        <v>0</v>
      </c>
      <c r="AI45" s="132">
        <v>62</v>
      </c>
      <c r="AJ45" s="132">
        <v>48</v>
      </c>
      <c r="AK45" s="132" t="s">
        <v>290</v>
      </c>
      <c r="AL45" s="132">
        <v>0</v>
      </c>
      <c r="AM45" s="132">
        <v>0</v>
      </c>
      <c r="AN45" s="132">
        <v>39</v>
      </c>
      <c r="AO45" s="132">
        <v>0</v>
      </c>
      <c r="AP45" s="132">
        <v>0</v>
      </c>
      <c r="AQ45" s="132">
        <v>0</v>
      </c>
      <c r="AR45" s="132">
        <v>65</v>
      </c>
      <c r="AS45" s="132" t="s">
        <v>290</v>
      </c>
      <c r="AT45" s="132">
        <v>43</v>
      </c>
      <c r="AU45" s="132">
        <v>110</v>
      </c>
    </row>
    <row r="46" spans="1:47">
      <c r="A46" t="s">
        <v>560</v>
      </c>
      <c r="B46" t="s">
        <v>561</v>
      </c>
      <c r="C46" t="s">
        <v>562</v>
      </c>
      <c r="D46" t="s">
        <v>563</v>
      </c>
      <c r="E46" t="s">
        <v>564</v>
      </c>
      <c r="F46" t="s">
        <v>456</v>
      </c>
      <c r="G46" t="s">
        <v>288</v>
      </c>
      <c r="H46" s="131" t="s">
        <v>493</v>
      </c>
      <c r="I46">
        <v>8153993021</v>
      </c>
      <c r="J46" t="s">
        <v>145</v>
      </c>
      <c r="K46" s="132">
        <v>14</v>
      </c>
      <c r="L46" s="132">
        <v>0</v>
      </c>
      <c r="M46" s="132">
        <v>2</v>
      </c>
      <c r="N46" s="132">
        <v>16</v>
      </c>
      <c r="O46" s="132" t="s">
        <v>290</v>
      </c>
      <c r="P46" s="132" t="s">
        <v>290</v>
      </c>
      <c r="Q46" s="132">
        <v>10</v>
      </c>
      <c r="R46" s="132" t="s">
        <v>290</v>
      </c>
      <c r="S46" s="132" t="s">
        <v>290</v>
      </c>
      <c r="T46" s="132" t="s">
        <v>290</v>
      </c>
      <c r="U46" s="132" t="s">
        <v>290</v>
      </c>
      <c r="V46" s="132" t="s">
        <v>290</v>
      </c>
      <c r="W46" s="132">
        <v>10</v>
      </c>
      <c r="X46" s="132" t="s">
        <v>290</v>
      </c>
      <c r="Y46" s="132" t="s">
        <v>290</v>
      </c>
      <c r="Z46" s="132" t="s">
        <v>290</v>
      </c>
      <c r="AA46" s="132" t="s">
        <v>290</v>
      </c>
      <c r="AB46" s="132" t="s">
        <v>290</v>
      </c>
      <c r="AC46" s="132">
        <v>0</v>
      </c>
      <c r="AD46" s="132">
        <v>0</v>
      </c>
      <c r="AE46" s="132">
        <v>0</v>
      </c>
      <c r="AF46" s="132">
        <v>0</v>
      </c>
      <c r="AG46" s="132">
        <v>0</v>
      </c>
      <c r="AH46" s="132">
        <v>0</v>
      </c>
      <c r="AI46" s="132">
        <v>60</v>
      </c>
      <c r="AJ46" s="132">
        <v>43</v>
      </c>
      <c r="AK46" s="132" t="s">
        <v>290</v>
      </c>
      <c r="AL46" s="132">
        <v>0</v>
      </c>
      <c r="AM46" s="132">
        <v>0</v>
      </c>
      <c r="AN46" s="132" t="s">
        <v>290</v>
      </c>
      <c r="AO46" s="132">
        <v>11</v>
      </c>
      <c r="AP46" s="132">
        <v>11</v>
      </c>
      <c r="AQ46" s="132">
        <v>0</v>
      </c>
      <c r="AR46" s="132">
        <v>73</v>
      </c>
      <c r="AS46" s="132" t="s">
        <v>290</v>
      </c>
      <c r="AT46" s="132">
        <v>0</v>
      </c>
      <c r="AU46" s="132">
        <v>103</v>
      </c>
    </row>
    <row r="47" spans="1:47">
      <c r="A47" t="s">
        <v>565</v>
      </c>
      <c r="B47" t="s">
        <v>566</v>
      </c>
      <c r="C47" t="s">
        <v>534</v>
      </c>
      <c r="D47" t="s">
        <v>567</v>
      </c>
      <c r="E47" t="s">
        <v>568</v>
      </c>
      <c r="F47" t="s">
        <v>456</v>
      </c>
      <c r="G47" t="s">
        <v>288</v>
      </c>
      <c r="H47" s="131" t="s">
        <v>554</v>
      </c>
      <c r="I47">
        <v>8152278894</v>
      </c>
      <c r="J47" t="s">
        <v>145</v>
      </c>
      <c r="K47" s="132">
        <v>13</v>
      </c>
      <c r="L47" s="132">
        <v>6</v>
      </c>
      <c r="M47" s="132">
        <v>1</v>
      </c>
      <c r="N47" s="132">
        <v>20</v>
      </c>
      <c r="O47" s="132">
        <v>27</v>
      </c>
      <c r="P47" s="132" t="s">
        <v>290</v>
      </c>
      <c r="Q47" s="132" t="s">
        <v>290</v>
      </c>
      <c r="R47" s="132" t="s">
        <v>290</v>
      </c>
      <c r="S47" s="132">
        <v>16</v>
      </c>
      <c r="T47" s="132">
        <v>13</v>
      </c>
      <c r="U47" s="132" t="s">
        <v>290</v>
      </c>
      <c r="V47" s="132">
        <v>12</v>
      </c>
      <c r="W47" s="132">
        <v>0</v>
      </c>
      <c r="X47" s="132">
        <v>0</v>
      </c>
      <c r="Y47" s="132">
        <v>0</v>
      </c>
      <c r="Z47" s="132">
        <v>0</v>
      </c>
      <c r="AA47" s="132">
        <v>0</v>
      </c>
      <c r="AB47" s="132">
        <v>0</v>
      </c>
      <c r="AC47" s="132">
        <v>0</v>
      </c>
      <c r="AD47" s="132">
        <v>0</v>
      </c>
      <c r="AE47" s="132">
        <v>0</v>
      </c>
      <c r="AF47" s="132">
        <v>0</v>
      </c>
      <c r="AG47" s="132">
        <v>0</v>
      </c>
      <c r="AH47" s="132">
        <v>0</v>
      </c>
      <c r="AI47" s="132">
        <v>55</v>
      </c>
      <c r="AJ47" s="132">
        <v>46</v>
      </c>
      <c r="AK47" s="132">
        <v>0</v>
      </c>
      <c r="AL47" s="132">
        <v>0</v>
      </c>
      <c r="AM47" s="132">
        <v>0</v>
      </c>
      <c r="AN47" s="132" t="s">
        <v>290</v>
      </c>
      <c r="AO47" s="132">
        <v>25</v>
      </c>
      <c r="AP47" s="132">
        <v>12</v>
      </c>
      <c r="AQ47" s="132">
        <v>0</v>
      </c>
      <c r="AR47" s="132">
        <v>52</v>
      </c>
      <c r="AS47" s="132">
        <v>11</v>
      </c>
      <c r="AT47" s="132">
        <v>60</v>
      </c>
      <c r="AU47" s="132">
        <v>101</v>
      </c>
    </row>
    <row r="48" spans="1:47">
      <c r="A48" t="s">
        <v>569</v>
      </c>
      <c r="B48" t="s">
        <v>570</v>
      </c>
      <c r="C48" t="s">
        <v>571</v>
      </c>
      <c r="D48" t="s">
        <v>572</v>
      </c>
      <c r="E48" t="s">
        <v>573</v>
      </c>
      <c r="F48" t="s">
        <v>574</v>
      </c>
      <c r="G48" t="s">
        <v>288</v>
      </c>
      <c r="H48" s="131" t="s">
        <v>575</v>
      </c>
      <c r="I48">
        <v>2249991177</v>
      </c>
      <c r="J48" t="s">
        <v>146</v>
      </c>
      <c r="K48" s="132">
        <v>27</v>
      </c>
      <c r="L48" s="132">
        <v>7</v>
      </c>
      <c r="M48" s="132">
        <v>11</v>
      </c>
      <c r="N48" s="132">
        <v>45</v>
      </c>
      <c r="O48" s="132">
        <v>0</v>
      </c>
      <c r="P48" s="132">
        <v>0</v>
      </c>
      <c r="Q48" s="132">
        <v>0</v>
      </c>
      <c r="R48" s="132">
        <v>0</v>
      </c>
      <c r="S48" s="132">
        <v>0</v>
      </c>
      <c r="T48" s="132">
        <v>0</v>
      </c>
      <c r="U48" s="132">
        <v>0</v>
      </c>
      <c r="V48" s="132">
        <v>0</v>
      </c>
      <c r="W48" s="132">
        <v>0</v>
      </c>
      <c r="X48" s="132">
        <v>0</v>
      </c>
      <c r="Y48" s="132">
        <v>35</v>
      </c>
      <c r="Z48" s="132">
        <v>33</v>
      </c>
      <c r="AA48" s="132">
        <v>47</v>
      </c>
      <c r="AB48" s="132">
        <v>56</v>
      </c>
      <c r="AC48" s="132">
        <v>0</v>
      </c>
      <c r="AD48" s="132">
        <v>0</v>
      </c>
      <c r="AE48" s="132">
        <v>0</v>
      </c>
      <c r="AF48" s="132">
        <v>0</v>
      </c>
      <c r="AG48" s="132">
        <v>0</v>
      </c>
      <c r="AH48" s="132">
        <v>0</v>
      </c>
      <c r="AI48" s="132">
        <v>90</v>
      </c>
      <c r="AJ48" s="132">
        <v>81</v>
      </c>
      <c r="AK48" s="132">
        <v>37</v>
      </c>
      <c r="AL48" s="132">
        <v>26</v>
      </c>
      <c r="AM48" s="132">
        <v>0</v>
      </c>
      <c r="AN48" s="132">
        <v>21</v>
      </c>
      <c r="AO48" s="132" t="s">
        <v>290</v>
      </c>
      <c r="AP48" s="132">
        <v>13</v>
      </c>
      <c r="AQ48" s="132">
        <v>0</v>
      </c>
      <c r="AR48" s="132">
        <v>120</v>
      </c>
      <c r="AS48" s="132" t="s">
        <v>290</v>
      </c>
      <c r="AT48" s="132">
        <v>15</v>
      </c>
      <c r="AU48" s="132">
        <v>171</v>
      </c>
    </row>
    <row r="49" spans="1:47">
      <c r="A49" t="s">
        <v>576</v>
      </c>
      <c r="B49" t="s">
        <v>577</v>
      </c>
      <c r="C49" t="s">
        <v>579</v>
      </c>
      <c r="D49" t="s">
        <v>580</v>
      </c>
      <c r="E49" t="s">
        <v>581</v>
      </c>
      <c r="F49" t="s">
        <v>582</v>
      </c>
      <c r="G49" t="s">
        <v>288</v>
      </c>
      <c r="H49" s="131" t="s">
        <v>583</v>
      </c>
      <c r="I49">
        <v>8479830646</v>
      </c>
      <c r="J49" t="s">
        <v>146</v>
      </c>
      <c r="K49" s="132">
        <v>5</v>
      </c>
      <c r="L49" s="132">
        <v>6</v>
      </c>
      <c r="M49" s="132">
        <v>4</v>
      </c>
      <c r="N49" s="132">
        <v>15</v>
      </c>
      <c r="O49" s="132">
        <v>0</v>
      </c>
      <c r="P49" s="132">
        <v>0</v>
      </c>
      <c r="Q49" s="132">
        <v>0</v>
      </c>
      <c r="R49" s="132">
        <v>0</v>
      </c>
      <c r="S49" s="132">
        <v>0</v>
      </c>
      <c r="T49" s="132">
        <v>0</v>
      </c>
      <c r="U49" s="132">
        <v>0</v>
      </c>
      <c r="V49" s="132">
        <v>0</v>
      </c>
      <c r="W49" s="132">
        <v>0</v>
      </c>
      <c r="X49" s="132">
        <v>0</v>
      </c>
      <c r="Y49" s="132">
        <v>11</v>
      </c>
      <c r="Z49" s="132">
        <v>10</v>
      </c>
      <c r="AA49" s="132" t="s">
        <v>290</v>
      </c>
      <c r="AB49" s="132" t="s">
        <v>290</v>
      </c>
      <c r="AC49" s="132">
        <v>0</v>
      </c>
      <c r="AD49" s="132">
        <v>0</v>
      </c>
      <c r="AE49" s="132">
        <v>0</v>
      </c>
      <c r="AF49" s="132">
        <v>0</v>
      </c>
      <c r="AG49" s="132">
        <v>0</v>
      </c>
      <c r="AH49" s="132">
        <v>0</v>
      </c>
      <c r="AI49" s="132">
        <v>0</v>
      </c>
      <c r="AJ49" s="132">
        <v>35</v>
      </c>
      <c r="AK49" s="132">
        <v>0</v>
      </c>
      <c r="AL49" s="132" t="s">
        <v>290</v>
      </c>
      <c r="AM49" s="132">
        <v>0</v>
      </c>
      <c r="AN49" s="132">
        <v>0</v>
      </c>
      <c r="AO49" s="132">
        <v>0</v>
      </c>
      <c r="AP49" s="132">
        <v>0</v>
      </c>
      <c r="AQ49" s="132">
        <v>0</v>
      </c>
      <c r="AR49" s="132">
        <v>35</v>
      </c>
      <c r="AS49" s="132">
        <v>0</v>
      </c>
      <c r="AT49" s="132">
        <v>20</v>
      </c>
      <c r="AU49" s="132">
        <v>35</v>
      </c>
    </row>
    <row r="50" spans="1:47">
      <c r="A50" t="s">
        <v>584</v>
      </c>
      <c r="B50" t="s">
        <v>585</v>
      </c>
      <c r="C50" t="s">
        <v>586</v>
      </c>
      <c r="D50" t="s">
        <v>587</v>
      </c>
      <c r="E50" t="s">
        <v>588</v>
      </c>
      <c r="F50" t="s">
        <v>582</v>
      </c>
      <c r="G50" t="s">
        <v>288</v>
      </c>
      <c r="H50" s="131" t="s">
        <v>589</v>
      </c>
      <c r="I50">
        <v>7734139770</v>
      </c>
      <c r="J50" t="s">
        <v>146</v>
      </c>
      <c r="K50" s="132">
        <v>10</v>
      </c>
      <c r="L50" s="132">
        <v>0</v>
      </c>
      <c r="M50" s="132">
        <v>0</v>
      </c>
      <c r="N50" s="132">
        <v>10</v>
      </c>
      <c r="O50" s="132">
        <v>0</v>
      </c>
      <c r="P50" s="132">
        <v>0</v>
      </c>
      <c r="Q50" s="132">
        <v>0</v>
      </c>
      <c r="R50" s="132">
        <v>0</v>
      </c>
      <c r="S50" s="132">
        <v>0</v>
      </c>
      <c r="T50" s="132">
        <v>0</v>
      </c>
      <c r="U50" s="132">
        <v>0</v>
      </c>
      <c r="V50" s="132">
        <v>0</v>
      </c>
      <c r="W50" s="132">
        <v>0</v>
      </c>
      <c r="X50" s="132">
        <v>0</v>
      </c>
      <c r="Y50" s="132">
        <v>0</v>
      </c>
      <c r="Z50" s="132">
        <v>0</v>
      </c>
      <c r="AA50" s="132">
        <v>0</v>
      </c>
      <c r="AB50" s="132">
        <v>0</v>
      </c>
      <c r="AC50" s="132">
        <v>0</v>
      </c>
      <c r="AD50" s="132">
        <v>29</v>
      </c>
      <c r="AE50" s="132">
        <v>0</v>
      </c>
      <c r="AF50" s="132">
        <v>0</v>
      </c>
      <c r="AG50" s="132">
        <v>0</v>
      </c>
      <c r="AH50" s="132">
        <v>0</v>
      </c>
      <c r="AI50" s="132">
        <v>10</v>
      </c>
      <c r="AJ50" s="132">
        <v>19</v>
      </c>
      <c r="AK50" s="132">
        <v>0</v>
      </c>
      <c r="AL50" s="132" t="s">
        <v>290</v>
      </c>
      <c r="AM50" s="132">
        <v>0</v>
      </c>
      <c r="AN50" s="132">
        <v>0</v>
      </c>
      <c r="AO50" s="132">
        <v>0</v>
      </c>
      <c r="AP50" s="132">
        <v>0</v>
      </c>
      <c r="AQ50" s="132">
        <v>0</v>
      </c>
      <c r="AR50" s="132">
        <v>29</v>
      </c>
      <c r="AS50" s="132">
        <v>0</v>
      </c>
      <c r="AT50" s="132">
        <v>29</v>
      </c>
      <c r="AU50" s="132">
        <v>29</v>
      </c>
    </row>
    <row r="51" spans="1:47">
      <c r="A51" t="s">
        <v>590</v>
      </c>
      <c r="B51" t="s">
        <v>591</v>
      </c>
      <c r="C51" t="s">
        <v>592</v>
      </c>
      <c r="D51" t="s">
        <v>593</v>
      </c>
      <c r="E51" t="s">
        <v>594</v>
      </c>
      <c r="F51" t="s">
        <v>595</v>
      </c>
      <c r="G51" t="s">
        <v>288</v>
      </c>
      <c r="H51" s="131" t="s">
        <v>596</v>
      </c>
      <c r="I51">
        <v>8475934120</v>
      </c>
      <c r="J51" t="s">
        <v>146</v>
      </c>
      <c r="K51" s="132">
        <v>3</v>
      </c>
      <c r="L51" s="132">
        <v>3</v>
      </c>
      <c r="M51" s="132">
        <v>1</v>
      </c>
      <c r="N51" s="132">
        <v>7</v>
      </c>
      <c r="O51" s="132">
        <v>0</v>
      </c>
      <c r="P51" s="132">
        <v>0</v>
      </c>
      <c r="Q51" s="132">
        <v>0</v>
      </c>
      <c r="R51" s="132">
        <v>0</v>
      </c>
      <c r="S51" s="132" t="s">
        <v>290</v>
      </c>
      <c r="T51" s="132" t="s">
        <v>290</v>
      </c>
      <c r="U51" s="132" t="s">
        <v>290</v>
      </c>
      <c r="V51" s="132" t="s">
        <v>290</v>
      </c>
      <c r="W51" s="132" t="s">
        <v>290</v>
      </c>
      <c r="X51" s="132" t="s">
        <v>290</v>
      </c>
      <c r="Y51" s="132" t="s">
        <v>290</v>
      </c>
      <c r="Z51" s="132" t="s">
        <v>290</v>
      </c>
      <c r="AA51" s="132" t="s">
        <v>290</v>
      </c>
      <c r="AB51" s="132" t="s">
        <v>290</v>
      </c>
      <c r="AC51" s="132">
        <v>0</v>
      </c>
      <c r="AD51" s="132">
        <v>0</v>
      </c>
      <c r="AE51" s="132">
        <v>0</v>
      </c>
      <c r="AF51" s="132">
        <v>0</v>
      </c>
      <c r="AG51" s="132">
        <v>0</v>
      </c>
      <c r="AH51" s="132">
        <v>0</v>
      </c>
      <c r="AI51" s="132" t="s">
        <v>290</v>
      </c>
      <c r="AJ51" s="132">
        <v>15</v>
      </c>
      <c r="AK51" s="132" t="s">
        <v>290</v>
      </c>
      <c r="AL51" s="132" t="s">
        <v>290</v>
      </c>
      <c r="AM51" s="132">
        <v>0</v>
      </c>
      <c r="AN51" s="132">
        <v>0</v>
      </c>
      <c r="AO51" s="132">
        <v>0</v>
      </c>
      <c r="AP51" s="132">
        <v>0</v>
      </c>
      <c r="AQ51" s="132">
        <v>0</v>
      </c>
      <c r="AR51" s="132">
        <v>24</v>
      </c>
      <c r="AS51" s="132">
        <v>0</v>
      </c>
      <c r="AT51" s="132">
        <v>0</v>
      </c>
      <c r="AU51" s="132">
        <v>24</v>
      </c>
    </row>
    <row r="52" spans="1:47">
      <c r="A52" t="s">
        <v>597</v>
      </c>
      <c r="B52" t="s">
        <v>598</v>
      </c>
      <c r="C52" t="s">
        <v>519</v>
      </c>
      <c r="D52" t="s">
        <v>599</v>
      </c>
      <c r="E52" t="s">
        <v>600</v>
      </c>
      <c r="F52" t="s">
        <v>601</v>
      </c>
      <c r="G52" t="s">
        <v>288</v>
      </c>
      <c r="H52" s="131" t="s">
        <v>602</v>
      </c>
      <c r="I52">
        <v>8474460674</v>
      </c>
      <c r="J52" t="s">
        <v>146</v>
      </c>
      <c r="K52" s="132">
        <v>84.6</v>
      </c>
      <c r="L52" s="132">
        <v>39.4</v>
      </c>
      <c r="M52" s="132">
        <v>17.2</v>
      </c>
      <c r="N52" s="132">
        <v>141.19999999999999</v>
      </c>
      <c r="O52" s="132">
        <v>19</v>
      </c>
      <c r="P52" s="132">
        <v>21</v>
      </c>
      <c r="Q52" s="132">
        <v>26</v>
      </c>
      <c r="R52" s="132">
        <v>29</v>
      </c>
      <c r="S52" s="132">
        <v>29</v>
      </c>
      <c r="T52" s="132">
        <v>29</v>
      </c>
      <c r="U52" s="132">
        <v>41</v>
      </c>
      <c r="V52" s="132">
        <v>41</v>
      </c>
      <c r="W52" s="132">
        <v>48</v>
      </c>
      <c r="X52" s="132">
        <v>44</v>
      </c>
      <c r="Y52" s="132">
        <v>59</v>
      </c>
      <c r="Z52" s="132">
        <v>49</v>
      </c>
      <c r="AA52" s="132">
        <v>54</v>
      </c>
      <c r="AB52" s="132">
        <v>53</v>
      </c>
      <c r="AC52" s="132">
        <v>0</v>
      </c>
      <c r="AD52" s="132">
        <v>0</v>
      </c>
      <c r="AE52" s="132">
        <v>0</v>
      </c>
      <c r="AF52" s="132">
        <v>0</v>
      </c>
      <c r="AG52" s="132">
        <v>0</v>
      </c>
      <c r="AH52" s="132">
        <v>0</v>
      </c>
      <c r="AI52" s="132">
        <v>264</v>
      </c>
      <c r="AJ52" s="132">
        <v>278</v>
      </c>
      <c r="AK52" s="132">
        <v>22</v>
      </c>
      <c r="AL52" s="132">
        <v>31</v>
      </c>
      <c r="AM52" s="132">
        <v>0</v>
      </c>
      <c r="AN52" s="132">
        <v>110</v>
      </c>
      <c r="AO52" s="132">
        <v>45</v>
      </c>
      <c r="AP52" s="132">
        <v>42</v>
      </c>
      <c r="AQ52" s="132" t="s">
        <v>290</v>
      </c>
      <c r="AR52" s="132">
        <v>320</v>
      </c>
      <c r="AS52" s="132">
        <v>22</v>
      </c>
      <c r="AT52" s="132" t="s">
        <v>290</v>
      </c>
      <c r="AU52" s="132">
        <v>542</v>
      </c>
    </row>
    <row r="53" spans="1:47">
      <c r="A53" t="s">
        <v>603</v>
      </c>
      <c r="B53" t="s">
        <v>604</v>
      </c>
      <c r="C53" t="s">
        <v>605</v>
      </c>
      <c r="D53" t="s">
        <v>606</v>
      </c>
      <c r="E53" t="s">
        <v>607</v>
      </c>
      <c r="F53" t="s">
        <v>582</v>
      </c>
      <c r="G53" t="s">
        <v>288</v>
      </c>
      <c r="H53" s="131" t="s">
        <v>583</v>
      </c>
      <c r="I53">
        <v>2245347638</v>
      </c>
      <c r="J53" t="s">
        <v>146</v>
      </c>
      <c r="K53" s="132">
        <v>51</v>
      </c>
      <c r="L53" s="132">
        <v>16</v>
      </c>
      <c r="M53" s="132">
        <v>2</v>
      </c>
      <c r="N53" s="132">
        <v>69</v>
      </c>
      <c r="O53" s="132">
        <v>121</v>
      </c>
      <c r="P53" s="132">
        <v>82</v>
      </c>
      <c r="Q53" s="132">
        <v>87</v>
      </c>
      <c r="R53" s="132">
        <v>75</v>
      </c>
      <c r="S53" s="132">
        <v>56</v>
      </c>
      <c r="T53" s="132">
        <v>56</v>
      </c>
      <c r="U53" s="132">
        <v>58</v>
      </c>
      <c r="V53" s="132">
        <v>0</v>
      </c>
      <c r="W53" s="132">
        <v>0</v>
      </c>
      <c r="X53" s="132">
        <v>0</v>
      </c>
      <c r="Y53" s="132">
        <v>0</v>
      </c>
      <c r="Z53" s="132">
        <v>0</v>
      </c>
      <c r="AA53" s="132">
        <v>0</v>
      </c>
      <c r="AB53" s="132">
        <v>0</v>
      </c>
      <c r="AC53" s="132">
        <v>0</v>
      </c>
      <c r="AD53" s="132">
        <v>0</v>
      </c>
      <c r="AE53" s="132">
        <v>0</v>
      </c>
      <c r="AF53" s="132">
        <v>0</v>
      </c>
      <c r="AG53" s="132">
        <v>0</v>
      </c>
      <c r="AH53" s="132">
        <v>0</v>
      </c>
      <c r="AI53" s="132">
        <v>269</v>
      </c>
      <c r="AJ53" s="132">
        <v>266</v>
      </c>
      <c r="AK53" s="132">
        <v>0</v>
      </c>
      <c r="AL53" s="132">
        <v>0</v>
      </c>
      <c r="AM53" s="132">
        <v>0</v>
      </c>
      <c r="AN53" s="132">
        <v>410</v>
      </c>
      <c r="AO53" s="132">
        <v>16</v>
      </c>
      <c r="AP53" s="132" t="s">
        <v>290</v>
      </c>
      <c r="AQ53" s="132">
        <v>0</v>
      </c>
      <c r="AR53" s="132">
        <v>83</v>
      </c>
      <c r="AS53" s="132">
        <v>20</v>
      </c>
      <c r="AT53" s="132">
        <v>15</v>
      </c>
      <c r="AU53" s="132">
        <v>535</v>
      </c>
    </row>
    <row r="54" spans="1:47">
      <c r="A54" t="s">
        <v>608</v>
      </c>
      <c r="B54" t="s">
        <v>609</v>
      </c>
      <c r="C54" t="s">
        <v>610</v>
      </c>
      <c r="D54" t="s">
        <v>611</v>
      </c>
      <c r="E54" t="s">
        <v>612</v>
      </c>
      <c r="F54" t="s">
        <v>613</v>
      </c>
      <c r="G54" t="s">
        <v>288</v>
      </c>
      <c r="H54" s="131" t="s">
        <v>614</v>
      </c>
      <c r="I54">
        <v>6309652091</v>
      </c>
      <c r="J54" t="s">
        <v>146</v>
      </c>
      <c r="K54" s="132">
        <v>3</v>
      </c>
      <c r="L54" s="132">
        <v>0</v>
      </c>
      <c r="M54" s="132">
        <v>2</v>
      </c>
      <c r="N54" s="132">
        <v>5</v>
      </c>
      <c r="O54" s="132" t="s">
        <v>290</v>
      </c>
      <c r="P54" s="132" t="s">
        <v>290</v>
      </c>
      <c r="Q54" s="132" t="s">
        <v>290</v>
      </c>
      <c r="R54" s="132">
        <v>0</v>
      </c>
      <c r="S54" s="132">
        <v>0</v>
      </c>
      <c r="T54" s="132">
        <v>0</v>
      </c>
      <c r="U54" s="132">
        <v>0</v>
      </c>
      <c r="V54" s="132">
        <v>0</v>
      </c>
      <c r="W54" s="132">
        <v>0</v>
      </c>
      <c r="X54" s="132">
        <v>0</v>
      </c>
      <c r="Y54" s="132">
        <v>0</v>
      </c>
      <c r="Z54" s="132">
        <v>0</v>
      </c>
      <c r="AA54" s="132">
        <v>0</v>
      </c>
      <c r="AB54" s="132">
        <v>0</v>
      </c>
      <c r="AC54" s="132">
        <v>0</v>
      </c>
      <c r="AD54" s="132">
        <v>0</v>
      </c>
      <c r="AE54" s="132">
        <v>0</v>
      </c>
      <c r="AF54" s="132">
        <v>0</v>
      </c>
      <c r="AG54" s="132">
        <v>0</v>
      </c>
      <c r="AH54" s="132">
        <v>0</v>
      </c>
      <c r="AI54" s="132">
        <v>11</v>
      </c>
      <c r="AJ54" s="132">
        <v>13</v>
      </c>
      <c r="AK54" s="132">
        <v>0</v>
      </c>
      <c r="AL54" s="132">
        <v>0</v>
      </c>
      <c r="AM54" s="132">
        <v>0</v>
      </c>
      <c r="AN54" s="132">
        <v>0</v>
      </c>
      <c r="AO54" s="132">
        <v>0</v>
      </c>
      <c r="AP54" s="132">
        <v>0</v>
      </c>
      <c r="AQ54" s="132">
        <v>0</v>
      </c>
      <c r="AR54" s="132">
        <v>24</v>
      </c>
      <c r="AS54" s="132">
        <v>0</v>
      </c>
      <c r="AT54" s="132" t="s">
        <v>290</v>
      </c>
      <c r="AU54" s="132">
        <v>24</v>
      </c>
    </row>
    <row r="55" spans="1:47">
      <c r="A55" t="s">
        <v>4554</v>
      </c>
      <c r="B55" t="s">
        <v>4555</v>
      </c>
      <c r="C55" t="s">
        <v>4556</v>
      </c>
      <c r="D55" t="s">
        <v>4557</v>
      </c>
      <c r="E55" t="s">
        <v>4558</v>
      </c>
      <c r="F55" t="s">
        <v>613</v>
      </c>
      <c r="G55" t="s">
        <v>288</v>
      </c>
      <c r="H55" s="131">
        <v>60016</v>
      </c>
      <c r="I55">
        <v>8478241100</v>
      </c>
      <c r="J55" t="s">
        <v>146</v>
      </c>
      <c r="K55" s="132">
        <v>5</v>
      </c>
      <c r="L55" s="132">
        <v>4</v>
      </c>
      <c r="M55" s="132">
        <v>1</v>
      </c>
      <c r="N55" s="132">
        <v>10</v>
      </c>
      <c r="O55" s="132">
        <v>12</v>
      </c>
      <c r="P55" s="132">
        <v>11</v>
      </c>
      <c r="Q55" s="132">
        <v>10</v>
      </c>
      <c r="R55" s="132" t="s">
        <v>290</v>
      </c>
      <c r="S55" s="132" t="s">
        <v>290</v>
      </c>
      <c r="T55" s="132" t="s">
        <v>290</v>
      </c>
      <c r="U55" s="132" t="s">
        <v>290</v>
      </c>
      <c r="V55" s="132">
        <v>0</v>
      </c>
      <c r="W55" s="132" t="s">
        <v>290</v>
      </c>
      <c r="X55" s="132">
        <v>0</v>
      </c>
      <c r="Y55" s="132">
        <v>0</v>
      </c>
      <c r="Z55" s="132">
        <v>0</v>
      </c>
      <c r="AA55" s="132">
        <v>0</v>
      </c>
      <c r="AB55" s="132">
        <v>0</v>
      </c>
      <c r="AC55" s="132">
        <v>0</v>
      </c>
      <c r="AD55" s="132">
        <v>0</v>
      </c>
      <c r="AE55" s="132">
        <v>0</v>
      </c>
      <c r="AF55" s="132">
        <v>0</v>
      </c>
      <c r="AG55" s="132">
        <v>0</v>
      </c>
      <c r="AH55" s="132">
        <v>0</v>
      </c>
      <c r="AI55" s="132">
        <v>29</v>
      </c>
      <c r="AJ55" s="132">
        <v>20</v>
      </c>
      <c r="AK55" s="132">
        <v>0</v>
      </c>
      <c r="AL55" s="132">
        <v>0</v>
      </c>
      <c r="AM55" s="132">
        <v>0</v>
      </c>
      <c r="AN55" s="132">
        <v>23</v>
      </c>
      <c r="AO55" s="132">
        <v>0</v>
      </c>
      <c r="AP55" s="132">
        <v>0</v>
      </c>
      <c r="AQ55" s="132">
        <v>0</v>
      </c>
      <c r="AR55" s="132">
        <v>26</v>
      </c>
      <c r="AS55" s="132">
        <v>0</v>
      </c>
      <c r="AT55" s="132">
        <v>12</v>
      </c>
      <c r="AU55" s="132">
        <v>49</v>
      </c>
    </row>
    <row r="56" spans="1:47">
      <c r="A56" t="s">
        <v>622</v>
      </c>
      <c r="B56" t="s">
        <v>623</v>
      </c>
      <c r="C56" t="s">
        <v>624</v>
      </c>
      <c r="D56" t="s">
        <v>625</v>
      </c>
      <c r="E56" t="s">
        <v>626</v>
      </c>
      <c r="F56" t="s">
        <v>627</v>
      </c>
      <c r="G56" t="s">
        <v>288</v>
      </c>
      <c r="H56" s="131" t="s">
        <v>628</v>
      </c>
      <c r="I56">
        <v>7735708333</v>
      </c>
      <c r="J56" t="s">
        <v>146</v>
      </c>
      <c r="K56" s="132">
        <v>4.5</v>
      </c>
      <c r="L56" s="132">
        <v>2</v>
      </c>
      <c r="M56" s="132">
        <v>3</v>
      </c>
      <c r="N56" s="132">
        <v>9.5</v>
      </c>
      <c r="O56" s="132">
        <v>0</v>
      </c>
      <c r="P56" s="132">
        <v>0</v>
      </c>
      <c r="Q56" s="132">
        <v>0</v>
      </c>
      <c r="R56" s="132">
        <v>0</v>
      </c>
      <c r="S56" s="132">
        <v>0</v>
      </c>
      <c r="T56" s="132">
        <v>0</v>
      </c>
      <c r="U56" s="132">
        <v>0</v>
      </c>
      <c r="V56" s="132">
        <v>0</v>
      </c>
      <c r="W56" s="132">
        <v>0</v>
      </c>
      <c r="X56" s="132">
        <v>0</v>
      </c>
      <c r="Y56" s="132">
        <v>22</v>
      </c>
      <c r="Z56" s="132">
        <v>17</v>
      </c>
      <c r="AA56" s="132">
        <v>18</v>
      </c>
      <c r="AB56" s="132">
        <v>0</v>
      </c>
      <c r="AC56" s="132">
        <v>0</v>
      </c>
      <c r="AD56" s="132">
        <v>0</v>
      </c>
      <c r="AE56" s="132">
        <v>0</v>
      </c>
      <c r="AF56" s="132">
        <v>0</v>
      </c>
      <c r="AG56" s="132">
        <v>0</v>
      </c>
      <c r="AH56" s="132">
        <v>0</v>
      </c>
      <c r="AI56" s="132">
        <v>0</v>
      </c>
      <c r="AJ56" s="132">
        <v>57</v>
      </c>
      <c r="AK56" s="132">
        <v>0</v>
      </c>
      <c r="AL56" s="132">
        <v>0</v>
      </c>
      <c r="AM56" s="132">
        <v>0</v>
      </c>
      <c r="AN56" s="132">
        <v>0</v>
      </c>
      <c r="AO56" s="132">
        <v>0</v>
      </c>
      <c r="AP56" s="132">
        <v>0</v>
      </c>
      <c r="AQ56" s="132">
        <v>0</v>
      </c>
      <c r="AR56" s="132">
        <v>57</v>
      </c>
      <c r="AS56" s="132">
        <v>0</v>
      </c>
      <c r="AT56" s="132">
        <v>25</v>
      </c>
      <c r="AU56" s="132">
        <v>57</v>
      </c>
    </row>
    <row r="57" spans="1:47">
      <c r="A57" t="s">
        <v>4559</v>
      </c>
      <c r="B57" t="s">
        <v>4560</v>
      </c>
      <c r="C57" t="s">
        <v>4561</v>
      </c>
      <c r="D57" t="s">
        <v>4562</v>
      </c>
      <c r="E57" t="s">
        <v>4563</v>
      </c>
      <c r="F57" t="s">
        <v>634</v>
      </c>
      <c r="G57" t="s">
        <v>288</v>
      </c>
      <c r="H57" s="131">
        <v>60091</v>
      </c>
      <c r="I57">
        <v>8472517707</v>
      </c>
      <c r="J57" t="s">
        <v>146</v>
      </c>
      <c r="K57" s="132">
        <v>2</v>
      </c>
      <c r="L57" s="132">
        <v>0</v>
      </c>
      <c r="M57" s="132">
        <v>2</v>
      </c>
      <c r="N57" s="132">
        <v>4</v>
      </c>
      <c r="O57" s="132" t="s">
        <v>290</v>
      </c>
      <c r="P57" s="132" t="s">
        <v>290</v>
      </c>
      <c r="Q57" s="132">
        <v>0</v>
      </c>
      <c r="R57" s="132">
        <v>0</v>
      </c>
      <c r="S57" s="132">
        <v>0</v>
      </c>
      <c r="T57" s="132">
        <v>0</v>
      </c>
      <c r="U57" s="132">
        <v>0</v>
      </c>
      <c r="V57" s="132">
        <v>0</v>
      </c>
      <c r="W57" s="132">
        <v>0</v>
      </c>
      <c r="X57" s="132">
        <v>0</v>
      </c>
      <c r="Y57" s="132">
        <v>0</v>
      </c>
      <c r="Z57" s="132">
        <v>0</v>
      </c>
      <c r="AA57" s="132">
        <v>0</v>
      </c>
      <c r="AB57" s="132">
        <v>0</v>
      </c>
      <c r="AC57" s="132">
        <v>0</v>
      </c>
      <c r="AD57" s="132">
        <v>0</v>
      </c>
      <c r="AE57" s="132">
        <v>0</v>
      </c>
      <c r="AF57" s="132">
        <v>0</v>
      </c>
      <c r="AG57" s="132">
        <v>0</v>
      </c>
      <c r="AH57" s="132">
        <v>0</v>
      </c>
      <c r="AI57" s="132" t="s">
        <v>290</v>
      </c>
      <c r="AJ57" s="132" t="s">
        <v>290</v>
      </c>
      <c r="AK57" s="132">
        <v>0</v>
      </c>
      <c r="AL57" s="132">
        <v>0</v>
      </c>
      <c r="AM57" s="132">
        <v>0</v>
      </c>
      <c r="AN57" s="132">
        <v>0</v>
      </c>
      <c r="AO57" s="132">
        <v>0</v>
      </c>
      <c r="AP57" s="132">
        <v>0</v>
      </c>
      <c r="AQ57" s="132">
        <v>0</v>
      </c>
      <c r="AR57" s="132" t="s">
        <v>290</v>
      </c>
      <c r="AS57" s="132">
        <v>0</v>
      </c>
      <c r="AT57" s="132" t="s">
        <v>290</v>
      </c>
      <c r="AU57" s="132" t="s">
        <v>290</v>
      </c>
    </row>
    <row r="58" spans="1:47">
      <c r="A58" t="s">
        <v>629</v>
      </c>
      <c r="B58" t="s">
        <v>630</v>
      </c>
      <c r="C58" t="s">
        <v>631</v>
      </c>
      <c r="D58" t="s">
        <v>632</v>
      </c>
      <c r="E58" t="s">
        <v>633</v>
      </c>
      <c r="F58" t="s">
        <v>634</v>
      </c>
      <c r="G58" t="s">
        <v>288</v>
      </c>
      <c r="H58" s="131" t="s">
        <v>635</v>
      </c>
      <c r="I58">
        <v>8479202405</v>
      </c>
      <c r="J58" t="s">
        <v>146</v>
      </c>
      <c r="K58" s="132">
        <v>161</v>
      </c>
      <c r="L58" s="132">
        <v>101</v>
      </c>
      <c r="M58" s="132">
        <v>37</v>
      </c>
      <c r="N58" s="132">
        <v>299</v>
      </c>
      <c r="O58" s="132">
        <v>0</v>
      </c>
      <c r="P58" s="132">
        <v>0</v>
      </c>
      <c r="Q58" s="132">
        <v>0</v>
      </c>
      <c r="R58" s="132">
        <v>0</v>
      </c>
      <c r="S58" s="132">
        <v>0</v>
      </c>
      <c r="T58" s="132">
        <v>0</v>
      </c>
      <c r="U58" s="132">
        <v>0</v>
      </c>
      <c r="V58" s="132">
        <v>0</v>
      </c>
      <c r="W58" s="132">
        <v>0</v>
      </c>
      <c r="X58" s="132">
        <v>0</v>
      </c>
      <c r="Y58" s="132">
        <v>487</v>
      </c>
      <c r="Z58" s="132">
        <v>512</v>
      </c>
      <c r="AA58" s="132">
        <v>477</v>
      </c>
      <c r="AB58" s="132">
        <v>476</v>
      </c>
      <c r="AC58" s="132">
        <v>0</v>
      </c>
      <c r="AD58" s="132">
        <v>0</v>
      </c>
      <c r="AE58" s="132">
        <v>0</v>
      </c>
      <c r="AF58" s="132">
        <v>0</v>
      </c>
      <c r="AG58" s="132">
        <v>0</v>
      </c>
      <c r="AH58" s="132">
        <v>0</v>
      </c>
      <c r="AI58" s="132">
        <v>972</v>
      </c>
      <c r="AJ58" s="132">
        <v>980</v>
      </c>
      <c r="AK58" s="132">
        <v>260</v>
      </c>
      <c r="AL58" s="132">
        <v>219</v>
      </c>
      <c r="AM58" s="132" t="s">
        <v>290</v>
      </c>
      <c r="AN58" s="132">
        <v>48</v>
      </c>
      <c r="AO58" s="132">
        <v>165</v>
      </c>
      <c r="AP58" s="132">
        <v>248</v>
      </c>
      <c r="AQ58" s="132">
        <v>32</v>
      </c>
      <c r="AR58" s="132">
        <v>1378</v>
      </c>
      <c r="AS58" s="132">
        <v>76</v>
      </c>
      <c r="AT58" s="132">
        <v>188</v>
      </c>
      <c r="AU58" s="132">
        <v>1952</v>
      </c>
    </row>
    <row r="59" spans="1:47">
      <c r="A59" t="s">
        <v>636</v>
      </c>
      <c r="B59" t="s">
        <v>637</v>
      </c>
      <c r="C59" t="s">
        <v>638</v>
      </c>
      <c r="D59" t="s">
        <v>639</v>
      </c>
      <c r="E59" t="s">
        <v>640</v>
      </c>
      <c r="F59" t="s">
        <v>641</v>
      </c>
      <c r="G59" t="s">
        <v>288</v>
      </c>
      <c r="H59" s="131" t="s">
        <v>642</v>
      </c>
      <c r="I59">
        <v>8479652900</v>
      </c>
      <c r="J59" t="s">
        <v>146</v>
      </c>
      <c r="K59" s="132">
        <v>55</v>
      </c>
      <c r="L59" s="132">
        <v>37</v>
      </c>
      <c r="M59" s="132">
        <v>4</v>
      </c>
      <c r="N59" s="132">
        <v>96</v>
      </c>
      <c r="O59" s="132">
        <v>0</v>
      </c>
      <c r="P59" s="132">
        <v>0</v>
      </c>
      <c r="Q59" s="132">
        <v>0</v>
      </c>
      <c r="R59" s="132">
        <v>0</v>
      </c>
      <c r="S59" s="132">
        <v>0</v>
      </c>
      <c r="T59" s="132">
        <v>0</v>
      </c>
      <c r="U59" s="132">
        <v>0</v>
      </c>
      <c r="V59" s="132">
        <v>0</v>
      </c>
      <c r="W59" s="132">
        <v>0</v>
      </c>
      <c r="X59" s="132">
        <v>0</v>
      </c>
      <c r="Y59" s="132">
        <v>180</v>
      </c>
      <c r="Z59" s="132">
        <v>185</v>
      </c>
      <c r="AA59" s="132">
        <v>148</v>
      </c>
      <c r="AB59" s="132">
        <v>159</v>
      </c>
      <c r="AC59" s="132">
        <v>0</v>
      </c>
      <c r="AD59" s="132">
        <v>0</v>
      </c>
      <c r="AE59" s="132">
        <v>0</v>
      </c>
      <c r="AF59" s="132">
        <v>0</v>
      </c>
      <c r="AG59" s="132">
        <v>0</v>
      </c>
      <c r="AH59" s="132">
        <v>85</v>
      </c>
      <c r="AI59" s="132">
        <v>0</v>
      </c>
      <c r="AJ59" s="132">
        <v>757</v>
      </c>
      <c r="AK59" s="132">
        <v>0</v>
      </c>
      <c r="AL59" s="132">
        <v>164</v>
      </c>
      <c r="AM59" s="132" t="s">
        <v>290</v>
      </c>
      <c r="AN59" s="132">
        <v>27</v>
      </c>
      <c r="AO59" s="132">
        <v>19</v>
      </c>
      <c r="AP59" s="132">
        <v>22</v>
      </c>
      <c r="AQ59" s="132" t="s">
        <v>290</v>
      </c>
      <c r="AR59" s="132">
        <v>603</v>
      </c>
      <c r="AS59" s="132">
        <v>77</v>
      </c>
      <c r="AT59" s="132">
        <v>35</v>
      </c>
      <c r="AU59" s="132">
        <v>757</v>
      </c>
    </row>
    <row r="60" spans="1:47">
      <c r="A60" t="s">
        <v>643</v>
      </c>
      <c r="B60" t="s">
        <v>644</v>
      </c>
      <c r="C60" t="s">
        <v>538</v>
      </c>
      <c r="D60" t="s">
        <v>645</v>
      </c>
      <c r="E60" t="s">
        <v>646</v>
      </c>
      <c r="F60" t="s">
        <v>647</v>
      </c>
      <c r="G60" t="s">
        <v>288</v>
      </c>
      <c r="H60" s="131" t="s">
        <v>648</v>
      </c>
      <c r="I60">
        <v>8474467584</v>
      </c>
      <c r="J60" t="s">
        <v>146</v>
      </c>
      <c r="K60" s="132">
        <v>4</v>
      </c>
      <c r="L60" s="132">
        <v>1.5</v>
      </c>
      <c r="M60" s="132">
        <v>1</v>
      </c>
      <c r="N60" s="132">
        <v>6.5</v>
      </c>
      <c r="O60" s="132">
        <v>22</v>
      </c>
      <c r="P60" s="132">
        <v>0</v>
      </c>
      <c r="Q60" s="132">
        <v>0</v>
      </c>
      <c r="R60" s="132">
        <v>0</v>
      </c>
      <c r="S60" s="132">
        <v>0</v>
      </c>
      <c r="T60" s="132">
        <v>0</v>
      </c>
      <c r="U60" s="132">
        <v>0</v>
      </c>
      <c r="V60" s="132">
        <v>0</v>
      </c>
      <c r="W60" s="132">
        <v>0</v>
      </c>
      <c r="X60" s="132">
        <v>0</v>
      </c>
      <c r="Y60" s="132">
        <v>0</v>
      </c>
      <c r="Z60" s="132">
        <v>0</v>
      </c>
      <c r="AA60" s="132">
        <v>0</v>
      </c>
      <c r="AB60" s="132">
        <v>0</v>
      </c>
      <c r="AC60" s="132">
        <v>0</v>
      </c>
      <c r="AD60" s="132">
        <v>0</v>
      </c>
      <c r="AE60" s="132">
        <v>0</v>
      </c>
      <c r="AF60" s="132">
        <v>0</v>
      </c>
      <c r="AG60" s="132">
        <v>0</v>
      </c>
      <c r="AH60" s="132">
        <v>0</v>
      </c>
      <c r="AI60" s="132" t="s">
        <v>290</v>
      </c>
      <c r="AJ60" s="132">
        <v>14</v>
      </c>
      <c r="AK60" s="132">
        <v>0</v>
      </c>
      <c r="AL60" s="132">
        <v>0</v>
      </c>
      <c r="AM60" s="132">
        <v>0</v>
      </c>
      <c r="AN60" s="132" t="s">
        <v>290</v>
      </c>
      <c r="AO60" s="132">
        <v>0</v>
      </c>
      <c r="AP60" s="132">
        <v>0</v>
      </c>
      <c r="AQ60" s="132">
        <v>0</v>
      </c>
      <c r="AR60" s="132">
        <v>14</v>
      </c>
      <c r="AS60" s="132" t="s">
        <v>290</v>
      </c>
      <c r="AT60" s="132">
        <v>0</v>
      </c>
      <c r="AU60" s="132">
        <v>22</v>
      </c>
    </row>
    <row r="61" spans="1:47">
      <c r="A61" t="s">
        <v>649</v>
      </c>
      <c r="B61" t="s">
        <v>650</v>
      </c>
      <c r="C61" t="s">
        <v>651</v>
      </c>
      <c r="D61" t="s">
        <v>652</v>
      </c>
      <c r="E61" t="s">
        <v>653</v>
      </c>
      <c r="F61" t="s">
        <v>634</v>
      </c>
      <c r="G61" t="s">
        <v>288</v>
      </c>
      <c r="H61" s="131" t="s">
        <v>635</v>
      </c>
      <c r="I61">
        <v>8472567660</v>
      </c>
      <c r="J61" t="s">
        <v>146</v>
      </c>
      <c r="K61" s="132">
        <v>27</v>
      </c>
      <c r="L61" s="132">
        <v>7.5</v>
      </c>
      <c r="M61" s="132">
        <v>16</v>
      </c>
      <c r="N61" s="132">
        <v>50.5</v>
      </c>
      <c r="O61" s="132">
        <v>0</v>
      </c>
      <c r="P61" s="132">
        <v>0</v>
      </c>
      <c r="Q61" s="132">
        <v>0</v>
      </c>
      <c r="R61" s="132">
        <v>0</v>
      </c>
      <c r="S61" s="132">
        <v>0</v>
      </c>
      <c r="T61" s="132">
        <v>0</v>
      </c>
      <c r="U61" s="132">
        <v>0</v>
      </c>
      <c r="V61" s="132">
        <v>0</v>
      </c>
      <c r="W61" s="132">
        <v>0</v>
      </c>
      <c r="X61" s="132">
        <v>0</v>
      </c>
      <c r="Y61" s="132">
        <v>63</v>
      </c>
      <c r="Z61" s="132">
        <v>40</v>
      </c>
      <c r="AA61" s="132">
        <v>50</v>
      </c>
      <c r="AB61" s="132">
        <v>72</v>
      </c>
      <c r="AC61" s="132">
        <v>0</v>
      </c>
      <c r="AD61" s="132">
        <v>0</v>
      </c>
      <c r="AE61" s="132">
        <v>0</v>
      </c>
      <c r="AF61" s="132">
        <v>0</v>
      </c>
      <c r="AG61" s="132">
        <v>0</v>
      </c>
      <c r="AH61" s="132">
        <v>13</v>
      </c>
      <c r="AI61" s="132">
        <v>238</v>
      </c>
      <c r="AJ61" s="132">
        <v>0</v>
      </c>
      <c r="AK61" s="132">
        <v>0</v>
      </c>
      <c r="AL61" s="132">
        <v>0</v>
      </c>
      <c r="AM61" s="132" t="s">
        <v>290</v>
      </c>
      <c r="AN61" s="132" t="s">
        <v>290</v>
      </c>
      <c r="AO61" s="132" t="s">
        <v>290</v>
      </c>
      <c r="AP61" s="132">
        <v>20</v>
      </c>
      <c r="AQ61" s="132">
        <v>0</v>
      </c>
      <c r="AR61" s="132">
        <v>169</v>
      </c>
      <c r="AS61" s="132">
        <v>25</v>
      </c>
      <c r="AT61" s="132">
        <v>0</v>
      </c>
      <c r="AU61" s="132">
        <v>238</v>
      </c>
    </row>
    <row r="62" spans="1:47">
      <c r="A62" t="s">
        <v>654</v>
      </c>
      <c r="B62" t="s">
        <v>655</v>
      </c>
      <c r="C62" t="s">
        <v>656</v>
      </c>
      <c r="D62" t="s">
        <v>657</v>
      </c>
      <c r="E62" t="s">
        <v>658</v>
      </c>
      <c r="F62" t="s">
        <v>582</v>
      </c>
      <c r="G62" t="s">
        <v>288</v>
      </c>
      <c r="H62" s="131" t="s">
        <v>589</v>
      </c>
      <c r="I62">
        <v>8476756777</v>
      </c>
      <c r="J62" t="s">
        <v>146</v>
      </c>
      <c r="K62" s="132">
        <v>19</v>
      </c>
      <c r="L62" s="132">
        <v>12.2</v>
      </c>
      <c r="M62" s="132">
        <v>4</v>
      </c>
      <c r="N62" s="132">
        <v>35.200000000000003</v>
      </c>
      <c r="O62" s="132">
        <v>41</v>
      </c>
      <c r="P62" s="132">
        <v>22</v>
      </c>
      <c r="Q62" s="132">
        <v>18</v>
      </c>
      <c r="R62" s="132">
        <v>22</v>
      </c>
      <c r="S62" s="132">
        <v>13</v>
      </c>
      <c r="T62" s="132">
        <v>18</v>
      </c>
      <c r="U62" s="132">
        <v>17</v>
      </c>
      <c r="V62" s="132">
        <v>17</v>
      </c>
      <c r="W62" s="132">
        <v>15</v>
      </c>
      <c r="X62" s="132">
        <v>23</v>
      </c>
      <c r="Y62" s="132">
        <v>0</v>
      </c>
      <c r="Z62" s="132">
        <v>0</v>
      </c>
      <c r="AA62" s="132">
        <v>0</v>
      </c>
      <c r="AB62" s="132">
        <v>0</v>
      </c>
      <c r="AC62" s="132">
        <v>45</v>
      </c>
      <c r="AD62" s="132">
        <v>0</v>
      </c>
      <c r="AE62" s="132">
        <v>0</v>
      </c>
      <c r="AF62" s="132">
        <v>0</v>
      </c>
      <c r="AG62" s="132">
        <v>0</v>
      </c>
      <c r="AH62" s="132">
        <v>0</v>
      </c>
      <c r="AI62" s="132">
        <v>48</v>
      </c>
      <c r="AJ62" s="132">
        <v>203</v>
      </c>
      <c r="AK62" s="132">
        <v>0</v>
      </c>
      <c r="AL62" s="132">
        <v>0</v>
      </c>
      <c r="AM62" s="132">
        <v>0</v>
      </c>
      <c r="AN62" s="132">
        <v>0</v>
      </c>
      <c r="AO62" s="132">
        <v>0</v>
      </c>
      <c r="AP62" s="132" t="s">
        <v>290</v>
      </c>
      <c r="AQ62" s="132">
        <v>0</v>
      </c>
      <c r="AR62" s="132">
        <v>245</v>
      </c>
      <c r="AS62" s="132" t="s">
        <v>290</v>
      </c>
      <c r="AT62" s="132">
        <v>169</v>
      </c>
      <c r="AU62" s="132">
        <v>251</v>
      </c>
    </row>
    <row r="63" spans="1:47">
      <c r="A63" t="s">
        <v>659</v>
      </c>
      <c r="B63" t="s">
        <v>660</v>
      </c>
      <c r="C63" t="s">
        <v>661</v>
      </c>
      <c r="D63" t="s">
        <v>662</v>
      </c>
      <c r="E63" t="s">
        <v>663</v>
      </c>
      <c r="F63" t="s">
        <v>574</v>
      </c>
      <c r="G63" t="s">
        <v>288</v>
      </c>
      <c r="H63" s="131" t="s">
        <v>575</v>
      </c>
      <c r="I63">
        <v>8478642190</v>
      </c>
      <c r="J63" t="s">
        <v>146</v>
      </c>
      <c r="K63" s="132">
        <v>33</v>
      </c>
      <c r="L63" s="132">
        <v>20</v>
      </c>
      <c r="M63" s="132">
        <v>5</v>
      </c>
      <c r="N63" s="132">
        <v>58</v>
      </c>
      <c r="O63" s="132">
        <v>75</v>
      </c>
      <c r="P63" s="132">
        <v>34</v>
      </c>
      <c r="Q63" s="132">
        <v>22</v>
      </c>
      <c r="R63" s="132">
        <v>31</v>
      </c>
      <c r="S63" s="132">
        <v>19</v>
      </c>
      <c r="T63" s="132">
        <v>27</v>
      </c>
      <c r="U63" s="132">
        <v>25</v>
      </c>
      <c r="V63" s="132">
        <v>18</v>
      </c>
      <c r="W63" s="132">
        <v>19</v>
      </c>
      <c r="X63" s="132">
        <v>11</v>
      </c>
      <c r="Y63" s="132">
        <v>0</v>
      </c>
      <c r="Z63" s="132">
        <v>0</v>
      </c>
      <c r="AA63" s="132">
        <v>0</v>
      </c>
      <c r="AB63" s="132">
        <v>0</v>
      </c>
      <c r="AC63" s="132">
        <v>0</v>
      </c>
      <c r="AD63" s="132">
        <v>0</v>
      </c>
      <c r="AE63" s="132">
        <v>0</v>
      </c>
      <c r="AF63" s="132">
        <v>0</v>
      </c>
      <c r="AG63" s="132">
        <v>0</v>
      </c>
      <c r="AH63" s="132">
        <v>0</v>
      </c>
      <c r="AI63" s="132">
        <v>138</v>
      </c>
      <c r="AJ63" s="132">
        <v>143</v>
      </c>
      <c r="AK63" s="132">
        <v>0</v>
      </c>
      <c r="AL63" s="132">
        <v>0</v>
      </c>
      <c r="AM63" s="132" t="s">
        <v>290</v>
      </c>
      <c r="AN63" s="132">
        <v>18</v>
      </c>
      <c r="AO63" s="132">
        <v>11</v>
      </c>
      <c r="AP63" s="132">
        <v>13</v>
      </c>
      <c r="AQ63" s="132">
        <v>0</v>
      </c>
      <c r="AR63" s="132">
        <v>183</v>
      </c>
      <c r="AS63" s="132">
        <v>54</v>
      </c>
      <c r="AT63" s="132">
        <v>15</v>
      </c>
      <c r="AU63" s="132">
        <v>281</v>
      </c>
    </row>
    <row r="64" spans="1:47">
      <c r="A64" t="s">
        <v>664</v>
      </c>
      <c r="B64" t="s">
        <v>665</v>
      </c>
      <c r="C64" t="s">
        <v>666</v>
      </c>
      <c r="D64" t="s">
        <v>667</v>
      </c>
      <c r="E64" t="s">
        <v>668</v>
      </c>
      <c r="F64" t="s">
        <v>669</v>
      </c>
      <c r="G64" t="s">
        <v>288</v>
      </c>
      <c r="H64" s="131" t="s">
        <v>670</v>
      </c>
      <c r="I64">
        <v>8472536638</v>
      </c>
      <c r="J64" t="s">
        <v>146</v>
      </c>
      <c r="K64" s="132">
        <v>28</v>
      </c>
      <c r="L64" s="132">
        <v>24.5</v>
      </c>
      <c r="M64" s="132">
        <v>1.5</v>
      </c>
      <c r="N64" s="132">
        <v>54</v>
      </c>
      <c r="O64" s="132">
        <v>187</v>
      </c>
      <c r="P64" s="132">
        <v>54</v>
      </c>
      <c r="Q64" s="132">
        <v>13</v>
      </c>
      <c r="R64" s="132">
        <v>25</v>
      </c>
      <c r="S64" s="132">
        <v>17</v>
      </c>
      <c r="T64" s="132">
        <v>18</v>
      </c>
      <c r="U64" s="132">
        <v>18</v>
      </c>
      <c r="V64" s="132">
        <v>15</v>
      </c>
      <c r="W64" s="132">
        <v>26</v>
      </c>
      <c r="X64" s="132">
        <v>22</v>
      </c>
      <c r="Y64" s="132">
        <v>0</v>
      </c>
      <c r="Z64" s="132">
        <v>0</v>
      </c>
      <c r="AA64" s="132">
        <v>0</v>
      </c>
      <c r="AB64" s="132">
        <v>0</v>
      </c>
      <c r="AC64" s="132">
        <v>0</v>
      </c>
      <c r="AD64" s="132">
        <v>0</v>
      </c>
      <c r="AE64" s="132">
        <v>0</v>
      </c>
      <c r="AF64" s="132">
        <v>0</v>
      </c>
      <c r="AG64" s="132">
        <v>0</v>
      </c>
      <c r="AH64" s="132">
        <v>0</v>
      </c>
      <c r="AI64" s="132">
        <v>200</v>
      </c>
      <c r="AJ64" s="132">
        <v>195</v>
      </c>
      <c r="AK64" s="132">
        <v>0</v>
      </c>
      <c r="AL64" s="132">
        <v>0</v>
      </c>
      <c r="AM64" s="132">
        <v>0</v>
      </c>
      <c r="AN64" s="132">
        <v>31</v>
      </c>
      <c r="AO64" s="132">
        <v>0</v>
      </c>
      <c r="AP64" s="132">
        <v>0</v>
      </c>
      <c r="AQ64" s="132" t="s">
        <v>290</v>
      </c>
      <c r="AR64" s="132">
        <v>328</v>
      </c>
      <c r="AS64" s="132">
        <v>35</v>
      </c>
      <c r="AT64" s="132">
        <v>20</v>
      </c>
      <c r="AU64" s="132">
        <v>395</v>
      </c>
    </row>
    <row r="65" spans="1:47">
      <c r="A65" t="s">
        <v>671</v>
      </c>
      <c r="B65" t="s">
        <v>672</v>
      </c>
      <c r="C65" t="s">
        <v>419</v>
      </c>
      <c r="D65" t="s">
        <v>673</v>
      </c>
      <c r="E65" t="s">
        <v>674</v>
      </c>
      <c r="F65" t="s">
        <v>641</v>
      </c>
      <c r="G65" t="s">
        <v>288</v>
      </c>
      <c r="H65" s="131" t="s">
        <v>642</v>
      </c>
      <c r="I65">
        <v>8476479456</v>
      </c>
      <c r="J65" t="s">
        <v>146</v>
      </c>
      <c r="K65" s="132">
        <v>30</v>
      </c>
      <c r="L65" s="132">
        <v>0</v>
      </c>
      <c r="M65" s="132">
        <v>4</v>
      </c>
      <c r="N65" s="132">
        <v>34</v>
      </c>
      <c r="O65" s="132">
        <v>31</v>
      </c>
      <c r="P65" s="132">
        <v>29</v>
      </c>
      <c r="Q65" s="132">
        <v>21</v>
      </c>
      <c r="R65" s="132">
        <v>24</v>
      </c>
      <c r="S65" s="132">
        <v>16</v>
      </c>
      <c r="T65" s="132">
        <v>23</v>
      </c>
      <c r="U65" s="132">
        <v>16</v>
      </c>
      <c r="V65" s="132">
        <v>24</v>
      </c>
      <c r="W65" s="132">
        <v>15</v>
      </c>
      <c r="X65" s="132">
        <v>17</v>
      </c>
      <c r="Y65" s="132">
        <v>13</v>
      </c>
      <c r="Z65" s="132">
        <v>15</v>
      </c>
      <c r="AA65" s="132">
        <v>12</v>
      </c>
      <c r="AB65" s="132">
        <v>12</v>
      </c>
      <c r="AC65" s="132">
        <v>0</v>
      </c>
      <c r="AD65" s="132">
        <v>0</v>
      </c>
      <c r="AE65" s="132">
        <v>0</v>
      </c>
      <c r="AF65" s="132">
        <v>0</v>
      </c>
      <c r="AG65" s="132">
        <v>0</v>
      </c>
      <c r="AH65" s="132">
        <v>0</v>
      </c>
      <c r="AI65" s="132">
        <v>144</v>
      </c>
      <c r="AJ65" s="132">
        <v>124</v>
      </c>
      <c r="AK65" s="132" t="s">
        <v>290</v>
      </c>
      <c r="AL65" s="132" t="s">
        <v>290</v>
      </c>
      <c r="AM65" s="132">
        <v>0</v>
      </c>
      <c r="AN65" s="132" t="s">
        <v>290</v>
      </c>
      <c r="AO65" s="132">
        <v>0</v>
      </c>
      <c r="AP65" s="132">
        <v>12</v>
      </c>
      <c r="AQ65" s="132" t="s">
        <v>290</v>
      </c>
      <c r="AR65" s="132">
        <v>245</v>
      </c>
      <c r="AS65" s="132" t="s">
        <v>290</v>
      </c>
      <c r="AT65" s="132">
        <v>10</v>
      </c>
      <c r="AU65" s="132">
        <v>268</v>
      </c>
    </row>
    <row r="66" spans="1:47">
      <c r="A66" t="s">
        <v>675</v>
      </c>
      <c r="B66" t="s">
        <v>676</v>
      </c>
      <c r="C66" t="s">
        <v>677</v>
      </c>
      <c r="D66" t="s">
        <v>678</v>
      </c>
      <c r="E66" t="s">
        <v>679</v>
      </c>
      <c r="F66" t="s">
        <v>669</v>
      </c>
      <c r="G66" t="s">
        <v>288</v>
      </c>
      <c r="H66" s="131" t="s">
        <v>670</v>
      </c>
      <c r="I66">
        <v>8473924050</v>
      </c>
      <c r="J66" t="s">
        <v>146</v>
      </c>
      <c r="K66" s="132">
        <v>55.5</v>
      </c>
      <c r="L66" s="132">
        <v>34.799999999999997</v>
      </c>
      <c r="M66" s="132">
        <v>11</v>
      </c>
      <c r="N66" s="132">
        <v>101.3</v>
      </c>
      <c r="O66" s="132">
        <v>0</v>
      </c>
      <c r="P66" s="132">
        <v>0</v>
      </c>
      <c r="Q66" s="132">
        <v>0</v>
      </c>
      <c r="R66" s="132">
        <v>0</v>
      </c>
      <c r="S66" s="132">
        <v>0</v>
      </c>
      <c r="T66" s="132">
        <v>0</v>
      </c>
      <c r="U66" s="132">
        <v>0</v>
      </c>
      <c r="V66" s="132">
        <v>0</v>
      </c>
      <c r="W66" s="132">
        <v>0</v>
      </c>
      <c r="X66" s="132">
        <v>0</v>
      </c>
      <c r="Y66" s="132">
        <v>195</v>
      </c>
      <c r="Z66" s="132">
        <v>183</v>
      </c>
      <c r="AA66" s="132">
        <v>186</v>
      </c>
      <c r="AB66" s="132">
        <v>215</v>
      </c>
      <c r="AC66" s="132">
        <v>0</v>
      </c>
      <c r="AD66" s="132">
        <v>0</v>
      </c>
      <c r="AE66" s="132">
        <v>0</v>
      </c>
      <c r="AF66" s="132">
        <v>0</v>
      </c>
      <c r="AG66" s="132">
        <v>0</v>
      </c>
      <c r="AH66" s="132">
        <v>0</v>
      </c>
      <c r="AI66" s="132">
        <v>378</v>
      </c>
      <c r="AJ66" s="132">
        <v>401</v>
      </c>
      <c r="AK66" s="132">
        <v>107</v>
      </c>
      <c r="AL66" s="132">
        <v>116</v>
      </c>
      <c r="AM66" s="132">
        <v>0</v>
      </c>
      <c r="AN66" s="132">
        <v>41</v>
      </c>
      <c r="AO66" s="132" t="s">
        <v>290</v>
      </c>
      <c r="AP66" s="132">
        <v>46</v>
      </c>
      <c r="AQ66" s="132" t="s">
        <v>290</v>
      </c>
      <c r="AR66" s="132">
        <v>653</v>
      </c>
      <c r="AS66" s="132">
        <v>29</v>
      </c>
      <c r="AT66" s="132">
        <v>31</v>
      </c>
      <c r="AU66" s="132">
        <v>779</v>
      </c>
    </row>
    <row r="67" spans="1:47">
      <c r="A67" t="s">
        <v>680</v>
      </c>
      <c r="B67" t="s">
        <v>681</v>
      </c>
      <c r="C67" t="s">
        <v>682</v>
      </c>
      <c r="D67" t="s">
        <v>683</v>
      </c>
      <c r="E67" t="s">
        <v>684</v>
      </c>
      <c r="F67" t="s">
        <v>582</v>
      </c>
      <c r="G67" t="s">
        <v>288</v>
      </c>
      <c r="H67" s="131" t="s">
        <v>583</v>
      </c>
      <c r="I67">
        <v>8476794614</v>
      </c>
      <c r="J67" t="s">
        <v>146</v>
      </c>
      <c r="K67" s="132">
        <v>4</v>
      </c>
      <c r="L67" s="132">
        <v>1</v>
      </c>
      <c r="M67" s="132">
        <v>3</v>
      </c>
      <c r="N67" s="132">
        <v>8</v>
      </c>
      <c r="O67" s="132">
        <v>10</v>
      </c>
      <c r="P67" s="132" t="s">
        <v>290</v>
      </c>
      <c r="Q67" s="132" t="s">
        <v>290</v>
      </c>
      <c r="R67" s="132" t="s">
        <v>290</v>
      </c>
      <c r="S67" s="132" t="s">
        <v>290</v>
      </c>
      <c r="T67" s="132">
        <v>0</v>
      </c>
      <c r="U67" s="132">
        <v>0</v>
      </c>
      <c r="V67" s="132">
        <v>0</v>
      </c>
      <c r="W67" s="132">
        <v>0</v>
      </c>
      <c r="X67" s="132">
        <v>0</v>
      </c>
      <c r="Y67" s="132">
        <v>0</v>
      </c>
      <c r="Z67" s="132">
        <v>0</v>
      </c>
      <c r="AA67" s="132">
        <v>0</v>
      </c>
      <c r="AB67" s="132">
        <v>0</v>
      </c>
      <c r="AC67" s="132">
        <v>0</v>
      </c>
      <c r="AD67" s="132">
        <v>0</v>
      </c>
      <c r="AE67" s="132">
        <v>0</v>
      </c>
      <c r="AF67" s="132">
        <v>0</v>
      </c>
      <c r="AG67" s="132">
        <v>0</v>
      </c>
      <c r="AH67" s="132">
        <v>0</v>
      </c>
      <c r="AI67" s="132">
        <v>10</v>
      </c>
      <c r="AJ67" s="132">
        <v>10</v>
      </c>
      <c r="AK67" s="132">
        <v>0</v>
      </c>
      <c r="AL67" s="132">
        <v>0</v>
      </c>
      <c r="AM67" s="132">
        <v>0</v>
      </c>
      <c r="AN67" s="132" t="s">
        <v>290</v>
      </c>
      <c r="AO67" s="132">
        <v>0</v>
      </c>
      <c r="AP67" s="132">
        <v>0</v>
      </c>
      <c r="AQ67" s="132">
        <v>0</v>
      </c>
      <c r="AR67" s="132" t="s">
        <v>290</v>
      </c>
      <c r="AS67" s="132" t="s">
        <v>290</v>
      </c>
      <c r="AT67" s="132">
        <v>0</v>
      </c>
      <c r="AU67" s="132">
        <v>20</v>
      </c>
    </row>
    <row r="68" spans="1:47">
      <c r="A68" t="s">
        <v>685</v>
      </c>
      <c r="B68" t="s">
        <v>686</v>
      </c>
      <c r="C68" t="s">
        <v>687</v>
      </c>
      <c r="D68" t="s">
        <v>688</v>
      </c>
      <c r="E68" t="s">
        <v>689</v>
      </c>
      <c r="F68" t="s">
        <v>582</v>
      </c>
      <c r="G68" t="s">
        <v>288</v>
      </c>
      <c r="H68" s="131" t="s">
        <v>589</v>
      </c>
      <c r="I68">
        <v>8479822500</v>
      </c>
      <c r="J68" t="s">
        <v>146</v>
      </c>
      <c r="K68" s="132">
        <v>22</v>
      </c>
      <c r="L68" s="132">
        <v>6</v>
      </c>
      <c r="M68" s="132">
        <v>4</v>
      </c>
      <c r="N68" s="132">
        <v>32</v>
      </c>
      <c r="O68" s="132">
        <v>0</v>
      </c>
      <c r="P68" s="132">
        <v>0</v>
      </c>
      <c r="Q68" s="132">
        <v>0</v>
      </c>
      <c r="R68" s="132">
        <v>0</v>
      </c>
      <c r="S68" s="132">
        <v>0</v>
      </c>
      <c r="T68" s="132">
        <v>0</v>
      </c>
      <c r="U68" s="132">
        <v>0</v>
      </c>
      <c r="V68" s="132">
        <v>0</v>
      </c>
      <c r="W68" s="132">
        <v>0</v>
      </c>
      <c r="X68" s="132">
        <v>0</v>
      </c>
      <c r="Y68" s="132">
        <v>23</v>
      </c>
      <c r="Z68" s="132">
        <v>28</v>
      </c>
      <c r="AA68" s="132">
        <v>26</v>
      </c>
      <c r="AB68" s="132">
        <v>27</v>
      </c>
      <c r="AC68" s="132">
        <v>0</v>
      </c>
      <c r="AD68" s="132">
        <v>0</v>
      </c>
      <c r="AE68" s="132">
        <v>0</v>
      </c>
      <c r="AF68" s="132">
        <v>0</v>
      </c>
      <c r="AG68" s="132">
        <v>0</v>
      </c>
      <c r="AH68" s="132">
        <v>0</v>
      </c>
      <c r="AI68" s="132">
        <v>0</v>
      </c>
      <c r="AJ68" s="132">
        <v>104</v>
      </c>
      <c r="AK68" s="132">
        <v>0</v>
      </c>
      <c r="AL68" s="132">
        <v>27</v>
      </c>
      <c r="AM68" s="132">
        <v>0</v>
      </c>
      <c r="AN68" s="132">
        <v>0</v>
      </c>
      <c r="AO68" s="132">
        <v>0</v>
      </c>
      <c r="AP68" s="132">
        <v>0</v>
      </c>
      <c r="AQ68" s="132">
        <v>0</v>
      </c>
      <c r="AR68" s="132">
        <v>104</v>
      </c>
      <c r="AS68" s="132">
        <v>0</v>
      </c>
      <c r="AT68" s="132">
        <v>30</v>
      </c>
      <c r="AU68" s="132">
        <v>104</v>
      </c>
    </row>
    <row r="69" spans="1:47">
      <c r="A69" t="s">
        <v>690</v>
      </c>
      <c r="B69" t="s">
        <v>691</v>
      </c>
      <c r="C69" t="s">
        <v>692</v>
      </c>
      <c r="D69" t="s">
        <v>693</v>
      </c>
      <c r="E69" t="s">
        <v>694</v>
      </c>
      <c r="F69" t="s">
        <v>574</v>
      </c>
      <c r="G69" t="s">
        <v>288</v>
      </c>
      <c r="H69" s="131" t="s">
        <v>575</v>
      </c>
      <c r="I69">
        <v>8478643215</v>
      </c>
      <c r="J69" t="s">
        <v>146</v>
      </c>
      <c r="K69" s="132">
        <v>9</v>
      </c>
      <c r="L69" s="132">
        <v>0.5</v>
      </c>
      <c r="M69" s="132">
        <v>2</v>
      </c>
      <c r="N69" s="132">
        <v>11.5</v>
      </c>
      <c r="O69" s="132">
        <v>46</v>
      </c>
      <c r="P69" s="132" t="s">
        <v>290</v>
      </c>
      <c r="Q69" s="132">
        <v>0</v>
      </c>
      <c r="R69" s="132">
        <v>0</v>
      </c>
      <c r="S69" s="132">
        <v>0</v>
      </c>
      <c r="T69" s="132">
        <v>0</v>
      </c>
      <c r="U69" s="132">
        <v>0</v>
      </c>
      <c r="V69" s="132">
        <v>0</v>
      </c>
      <c r="W69" s="132">
        <v>0</v>
      </c>
      <c r="X69" s="132">
        <v>0</v>
      </c>
      <c r="Y69" s="132">
        <v>0</v>
      </c>
      <c r="Z69" s="132">
        <v>0</v>
      </c>
      <c r="AA69" s="132">
        <v>0</v>
      </c>
      <c r="AB69" s="132">
        <v>0</v>
      </c>
      <c r="AC69" s="132">
        <v>0</v>
      </c>
      <c r="AD69" s="132">
        <v>0</v>
      </c>
      <c r="AE69" s="132">
        <v>0</v>
      </c>
      <c r="AF69" s="132">
        <v>0</v>
      </c>
      <c r="AG69" s="132">
        <v>0</v>
      </c>
      <c r="AH69" s="132">
        <v>0</v>
      </c>
      <c r="AI69" s="132">
        <v>21</v>
      </c>
      <c r="AJ69" s="132">
        <v>28</v>
      </c>
      <c r="AK69" s="132">
        <v>0</v>
      </c>
      <c r="AL69" s="132">
        <v>0</v>
      </c>
      <c r="AM69" s="132">
        <v>0</v>
      </c>
      <c r="AN69" s="132" t="s">
        <v>290</v>
      </c>
      <c r="AO69" s="132">
        <v>0</v>
      </c>
      <c r="AP69" s="132">
        <v>0</v>
      </c>
      <c r="AQ69" s="132">
        <v>0</v>
      </c>
      <c r="AR69" s="132">
        <v>42</v>
      </c>
      <c r="AS69" s="132" t="s">
        <v>290</v>
      </c>
      <c r="AT69" s="132">
        <v>0</v>
      </c>
      <c r="AU69" s="132">
        <v>49</v>
      </c>
    </row>
    <row r="70" spans="1:47">
      <c r="A70" t="s">
        <v>695</v>
      </c>
      <c r="B70" t="s">
        <v>696</v>
      </c>
      <c r="C70" t="s">
        <v>697</v>
      </c>
      <c r="D70" t="s">
        <v>698</v>
      </c>
      <c r="E70" t="s">
        <v>699</v>
      </c>
      <c r="F70" t="s">
        <v>574</v>
      </c>
      <c r="G70" t="s">
        <v>288</v>
      </c>
      <c r="H70" s="131" t="s">
        <v>575</v>
      </c>
      <c r="I70">
        <v>2242088282</v>
      </c>
      <c r="J70" t="s">
        <v>146</v>
      </c>
      <c r="K70" s="132">
        <v>4.5</v>
      </c>
      <c r="L70" s="132">
        <v>1</v>
      </c>
      <c r="M70" s="132">
        <v>1.5</v>
      </c>
      <c r="N70" s="132">
        <v>7</v>
      </c>
      <c r="O70" s="132">
        <v>18</v>
      </c>
      <c r="P70" s="132" t="s">
        <v>290</v>
      </c>
      <c r="Q70" s="132" t="s">
        <v>290</v>
      </c>
      <c r="R70" s="132">
        <v>0</v>
      </c>
      <c r="S70" s="132" t="s">
        <v>290</v>
      </c>
      <c r="T70" s="132">
        <v>0</v>
      </c>
      <c r="U70" s="132">
        <v>0</v>
      </c>
      <c r="V70" s="132">
        <v>0</v>
      </c>
      <c r="W70" s="132">
        <v>0</v>
      </c>
      <c r="X70" s="132">
        <v>0</v>
      </c>
      <c r="Y70" s="132">
        <v>0</v>
      </c>
      <c r="Z70" s="132">
        <v>0</v>
      </c>
      <c r="AA70" s="132">
        <v>0</v>
      </c>
      <c r="AB70" s="132">
        <v>0</v>
      </c>
      <c r="AC70" s="132">
        <v>0</v>
      </c>
      <c r="AD70" s="132">
        <v>0</v>
      </c>
      <c r="AE70" s="132">
        <v>0</v>
      </c>
      <c r="AF70" s="132">
        <v>0</v>
      </c>
      <c r="AG70" s="132">
        <v>0</v>
      </c>
      <c r="AH70" s="132">
        <v>0</v>
      </c>
      <c r="AI70" s="132">
        <v>11</v>
      </c>
      <c r="AJ70" s="132">
        <v>17</v>
      </c>
      <c r="AK70" s="132">
        <v>0</v>
      </c>
      <c r="AL70" s="132">
        <v>0</v>
      </c>
      <c r="AM70" s="132">
        <v>0</v>
      </c>
      <c r="AN70" s="132">
        <v>0</v>
      </c>
      <c r="AO70" s="132">
        <v>27</v>
      </c>
      <c r="AP70" s="132">
        <v>0</v>
      </c>
      <c r="AQ70" s="132">
        <v>0</v>
      </c>
      <c r="AR70" s="132">
        <v>0</v>
      </c>
      <c r="AS70" s="132" t="s">
        <v>290</v>
      </c>
      <c r="AT70" s="132">
        <v>16</v>
      </c>
      <c r="AU70" s="132">
        <v>28</v>
      </c>
    </row>
    <row r="71" spans="1:47">
      <c r="A71" t="s">
        <v>700</v>
      </c>
      <c r="B71" t="s">
        <v>701</v>
      </c>
      <c r="C71" t="s">
        <v>578</v>
      </c>
      <c r="D71" t="s">
        <v>702</v>
      </c>
      <c r="E71" t="s">
        <v>703</v>
      </c>
      <c r="F71" t="s">
        <v>582</v>
      </c>
      <c r="G71" t="s">
        <v>288</v>
      </c>
      <c r="H71" s="131" t="s">
        <v>583</v>
      </c>
      <c r="I71">
        <v>7739731450</v>
      </c>
      <c r="J71" t="s">
        <v>146</v>
      </c>
      <c r="K71" s="132">
        <v>42.2</v>
      </c>
      <c r="L71" s="132">
        <v>14.8</v>
      </c>
      <c r="M71" s="132">
        <v>7.5</v>
      </c>
      <c r="N71" s="132">
        <v>64.5</v>
      </c>
      <c r="O71" s="132">
        <v>0</v>
      </c>
      <c r="P71" s="132">
        <v>0</v>
      </c>
      <c r="Q71" s="132">
        <v>0</v>
      </c>
      <c r="R71" s="132">
        <v>0</v>
      </c>
      <c r="S71" s="132">
        <v>0</v>
      </c>
      <c r="T71" s="132">
        <v>0</v>
      </c>
      <c r="U71" s="132">
        <v>0</v>
      </c>
      <c r="V71" s="132">
        <v>0</v>
      </c>
      <c r="W71" s="132">
        <v>0</v>
      </c>
      <c r="X71" s="132">
        <v>0</v>
      </c>
      <c r="Y71" s="132">
        <v>60</v>
      </c>
      <c r="Z71" s="132">
        <v>55</v>
      </c>
      <c r="AA71" s="132">
        <v>53</v>
      </c>
      <c r="AB71" s="132">
        <v>48</v>
      </c>
      <c r="AC71" s="132">
        <v>0</v>
      </c>
      <c r="AD71" s="132">
        <v>0</v>
      </c>
      <c r="AE71" s="132">
        <v>0</v>
      </c>
      <c r="AF71" s="132">
        <v>0</v>
      </c>
      <c r="AG71" s="132">
        <v>0</v>
      </c>
      <c r="AH71" s="132">
        <v>0</v>
      </c>
      <c r="AI71" s="132">
        <v>96</v>
      </c>
      <c r="AJ71" s="132">
        <v>120</v>
      </c>
      <c r="AK71" s="132">
        <v>23</v>
      </c>
      <c r="AL71" s="132">
        <v>32</v>
      </c>
      <c r="AM71" s="132">
        <v>0</v>
      </c>
      <c r="AN71" s="132">
        <v>0</v>
      </c>
      <c r="AO71" s="132">
        <v>0</v>
      </c>
      <c r="AP71" s="132" t="s">
        <v>290</v>
      </c>
      <c r="AQ71" s="132">
        <v>0</v>
      </c>
      <c r="AR71" s="132">
        <v>215</v>
      </c>
      <c r="AS71" s="132">
        <v>0</v>
      </c>
      <c r="AT71" s="132">
        <v>46</v>
      </c>
      <c r="AU71" s="132">
        <v>216</v>
      </c>
    </row>
    <row r="72" spans="1:47">
      <c r="A72" t="s">
        <v>704</v>
      </c>
      <c r="B72" t="s">
        <v>705</v>
      </c>
      <c r="C72" t="s">
        <v>706</v>
      </c>
      <c r="D72" t="s">
        <v>707</v>
      </c>
      <c r="E72" t="s">
        <v>708</v>
      </c>
      <c r="F72" t="s">
        <v>709</v>
      </c>
      <c r="G72" t="s">
        <v>288</v>
      </c>
      <c r="H72" s="131" t="s">
        <v>710</v>
      </c>
      <c r="I72">
        <v>8472556733</v>
      </c>
      <c r="J72" t="s">
        <v>146</v>
      </c>
      <c r="K72" s="132">
        <v>18</v>
      </c>
      <c r="L72" s="132">
        <v>5.5</v>
      </c>
      <c r="M72" s="132">
        <v>3.5</v>
      </c>
      <c r="N72" s="132">
        <v>27</v>
      </c>
      <c r="O72" s="132">
        <v>90</v>
      </c>
      <c r="P72" s="132">
        <v>29</v>
      </c>
      <c r="Q72" s="132">
        <v>20</v>
      </c>
      <c r="R72" s="132">
        <v>17</v>
      </c>
      <c r="S72" s="132">
        <v>11</v>
      </c>
      <c r="T72" s="132">
        <v>11</v>
      </c>
      <c r="U72" s="132" t="s">
        <v>290</v>
      </c>
      <c r="V72" s="132">
        <v>18</v>
      </c>
      <c r="W72" s="132">
        <v>15</v>
      </c>
      <c r="X72" s="132" t="s">
        <v>290</v>
      </c>
      <c r="Y72" s="132">
        <v>0</v>
      </c>
      <c r="Z72" s="132">
        <v>0</v>
      </c>
      <c r="AA72" s="132">
        <v>0</v>
      </c>
      <c r="AB72" s="132">
        <v>0</v>
      </c>
      <c r="AC72" s="132">
        <v>0</v>
      </c>
      <c r="AD72" s="132">
        <v>0</v>
      </c>
      <c r="AE72" s="132">
        <v>0</v>
      </c>
      <c r="AF72" s="132">
        <v>0</v>
      </c>
      <c r="AG72" s="132">
        <v>22</v>
      </c>
      <c r="AH72" s="132">
        <v>0</v>
      </c>
      <c r="AI72" s="132">
        <v>120</v>
      </c>
      <c r="AJ72" s="132">
        <v>130</v>
      </c>
      <c r="AK72" s="132">
        <v>0</v>
      </c>
      <c r="AL72" s="132">
        <v>0</v>
      </c>
      <c r="AM72" s="132">
        <v>0</v>
      </c>
      <c r="AN72" s="132">
        <v>12</v>
      </c>
      <c r="AO72" s="132">
        <v>0</v>
      </c>
      <c r="AP72" s="132">
        <v>17</v>
      </c>
      <c r="AQ72" s="132">
        <v>0</v>
      </c>
      <c r="AR72" s="132">
        <v>214</v>
      </c>
      <c r="AS72" s="132" t="s">
        <v>290</v>
      </c>
      <c r="AT72" s="132">
        <v>18</v>
      </c>
      <c r="AU72" s="132">
        <v>250</v>
      </c>
    </row>
    <row r="73" spans="1:47">
      <c r="A73" t="s">
        <v>711</v>
      </c>
      <c r="B73" t="s">
        <v>712</v>
      </c>
      <c r="C73" t="s">
        <v>713</v>
      </c>
      <c r="D73" t="s">
        <v>714</v>
      </c>
      <c r="E73" t="s">
        <v>715</v>
      </c>
      <c r="F73" t="s">
        <v>716</v>
      </c>
      <c r="G73" t="s">
        <v>288</v>
      </c>
      <c r="H73" s="131" t="s">
        <v>717</v>
      </c>
      <c r="I73">
        <v>8475418111</v>
      </c>
      <c r="J73" t="s">
        <v>146</v>
      </c>
      <c r="K73" s="132">
        <v>8</v>
      </c>
      <c r="L73" s="132">
        <v>0.5</v>
      </c>
      <c r="M73" s="132">
        <v>2</v>
      </c>
      <c r="N73" s="132">
        <v>10.5</v>
      </c>
      <c r="O73" s="132">
        <v>52</v>
      </c>
      <c r="P73" s="132">
        <v>13</v>
      </c>
      <c r="Q73" s="132">
        <v>0</v>
      </c>
      <c r="R73" s="132">
        <v>0</v>
      </c>
      <c r="S73" s="132">
        <v>0</v>
      </c>
      <c r="T73" s="132">
        <v>0</v>
      </c>
      <c r="U73" s="132">
        <v>0</v>
      </c>
      <c r="V73" s="132">
        <v>0</v>
      </c>
      <c r="W73" s="132">
        <v>0</v>
      </c>
      <c r="X73" s="132">
        <v>0</v>
      </c>
      <c r="Y73" s="132">
        <v>0</v>
      </c>
      <c r="Z73" s="132">
        <v>0</v>
      </c>
      <c r="AA73" s="132">
        <v>0</v>
      </c>
      <c r="AB73" s="132">
        <v>0</v>
      </c>
      <c r="AC73" s="132">
        <v>0</v>
      </c>
      <c r="AD73" s="132">
        <v>0</v>
      </c>
      <c r="AE73" s="132">
        <v>0</v>
      </c>
      <c r="AF73" s="132">
        <v>0</v>
      </c>
      <c r="AG73" s="132">
        <v>0</v>
      </c>
      <c r="AH73" s="132">
        <v>0</v>
      </c>
      <c r="AI73" s="132">
        <v>31</v>
      </c>
      <c r="AJ73" s="132">
        <v>34</v>
      </c>
      <c r="AK73" s="132">
        <v>0</v>
      </c>
      <c r="AL73" s="132">
        <v>0</v>
      </c>
      <c r="AM73" s="132">
        <v>0</v>
      </c>
      <c r="AN73" s="132">
        <v>24</v>
      </c>
      <c r="AO73" s="132" t="s">
        <v>290</v>
      </c>
      <c r="AP73" s="132" t="s">
        <v>290</v>
      </c>
      <c r="AQ73" s="132">
        <v>0</v>
      </c>
      <c r="AR73" s="132">
        <v>34</v>
      </c>
      <c r="AS73" s="132" t="s">
        <v>290</v>
      </c>
      <c r="AT73" s="132">
        <v>0</v>
      </c>
      <c r="AU73" s="132">
        <v>65</v>
      </c>
    </row>
    <row r="74" spans="1:47">
      <c r="A74" t="s">
        <v>718</v>
      </c>
      <c r="B74" t="s">
        <v>446</v>
      </c>
      <c r="C74" t="s">
        <v>354</v>
      </c>
      <c r="D74" t="s">
        <v>719</v>
      </c>
      <c r="E74" t="s">
        <v>720</v>
      </c>
      <c r="F74" t="s">
        <v>721</v>
      </c>
      <c r="G74" t="s">
        <v>288</v>
      </c>
      <c r="H74" s="131" t="s">
        <v>722</v>
      </c>
      <c r="I74">
        <v>8473591936</v>
      </c>
      <c r="J74" t="s">
        <v>146</v>
      </c>
      <c r="K74" s="132">
        <v>14.3</v>
      </c>
      <c r="L74" s="132">
        <v>7.2</v>
      </c>
      <c r="M74" s="132">
        <v>2</v>
      </c>
      <c r="N74" s="132">
        <v>23.5</v>
      </c>
      <c r="O74" s="132">
        <v>96</v>
      </c>
      <c r="P74" s="132">
        <v>23</v>
      </c>
      <c r="Q74" s="132">
        <v>19</v>
      </c>
      <c r="R74" s="132">
        <v>15</v>
      </c>
      <c r="S74" s="132">
        <v>13</v>
      </c>
      <c r="T74" s="132">
        <v>14</v>
      </c>
      <c r="U74" s="132">
        <v>13</v>
      </c>
      <c r="V74" s="132">
        <v>14</v>
      </c>
      <c r="W74" s="132">
        <v>15</v>
      </c>
      <c r="X74" s="132">
        <v>20</v>
      </c>
      <c r="Y74" s="132">
        <v>0</v>
      </c>
      <c r="Z74" s="132">
        <v>0</v>
      </c>
      <c r="AA74" s="132">
        <v>0</v>
      </c>
      <c r="AB74" s="132">
        <v>0</v>
      </c>
      <c r="AC74" s="132">
        <v>0</v>
      </c>
      <c r="AD74" s="132">
        <v>0</v>
      </c>
      <c r="AE74" s="132">
        <v>0</v>
      </c>
      <c r="AF74" s="132">
        <v>0</v>
      </c>
      <c r="AG74" s="132">
        <v>0</v>
      </c>
      <c r="AH74" s="132">
        <v>0</v>
      </c>
      <c r="AI74" s="132">
        <v>135</v>
      </c>
      <c r="AJ74" s="132">
        <v>107</v>
      </c>
      <c r="AK74" s="132">
        <v>0</v>
      </c>
      <c r="AL74" s="132">
        <v>0</v>
      </c>
      <c r="AM74" s="132">
        <v>0</v>
      </c>
      <c r="AN74" s="132">
        <v>16</v>
      </c>
      <c r="AO74" s="132" t="s">
        <v>290</v>
      </c>
      <c r="AP74" s="132">
        <v>10</v>
      </c>
      <c r="AQ74" s="132">
        <v>0</v>
      </c>
      <c r="AR74" s="132">
        <v>207</v>
      </c>
      <c r="AS74" s="132" t="s">
        <v>290</v>
      </c>
      <c r="AT74" s="132">
        <v>22</v>
      </c>
      <c r="AU74" s="132">
        <v>242</v>
      </c>
    </row>
    <row r="75" spans="1:47">
      <c r="A75" t="s">
        <v>723</v>
      </c>
      <c r="B75" t="s">
        <v>724</v>
      </c>
      <c r="C75" t="s">
        <v>725</v>
      </c>
      <c r="D75" t="s">
        <v>726</v>
      </c>
      <c r="E75" t="s">
        <v>727</v>
      </c>
      <c r="F75" t="s">
        <v>728</v>
      </c>
      <c r="G75" t="s">
        <v>288</v>
      </c>
      <c r="H75" s="131" t="s">
        <v>729</v>
      </c>
      <c r="I75">
        <v>8478239308</v>
      </c>
      <c r="J75" t="s">
        <v>146</v>
      </c>
      <c r="K75" s="132">
        <v>13.4</v>
      </c>
      <c r="L75" s="132">
        <v>1.5</v>
      </c>
      <c r="M75" s="132">
        <v>1</v>
      </c>
      <c r="N75" s="132">
        <v>15.9</v>
      </c>
      <c r="O75" s="132">
        <v>57</v>
      </c>
      <c r="P75" s="132">
        <v>13</v>
      </c>
      <c r="Q75" s="132">
        <v>16</v>
      </c>
      <c r="R75" s="132">
        <v>14</v>
      </c>
      <c r="S75" s="132">
        <v>16</v>
      </c>
      <c r="T75" s="132">
        <v>14</v>
      </c>
      <c r="U75" s="132">
        <v>13</v>
      </c>
      <c r="V75" s="132">
        <v>14</v>
      </c>
      <c r="W75" s="132">
        <v>11</v>
      </c>
      <c r="X75" s="132">
        <v>12</v>
      </c>
      <c r="Y75" s="132">
        <v>0</v>
      </c>
      <c r="Z75" s="132">
        <v>0</v>
      </c>
      <c r="AA75" s="132">
        <v>0</v>
      </c>
      <c r="AB75" s="132">
        <v>0</v>
      </c>
      <c r="AC75" s="132">
        <v>0</v>
      </c>
      <c r="AD75" s="132">
        <v>0</v>
      </c>
      <c r="AE75" s="132">
        <v>0</v>
      </c>
      <c r="AF75" s="132">
        <v>0</v>
      </c>
      <c r="AG75" s="132">
        <v>0</v>
      </c>
      <c r="AH75" s="132">
        <v>0</v>
      </c>
      <c r="AI75" s="132">
        <v>107</v>
      </c>
      <c r="AJ75" s="132">
        <v>73</v>
      </c>
      <c r="AK75" s="132">
        <v>0</v>
      </c>
      <c r="AL75" s="132">
        <v>0</v>
      </c>
      <c r="AM75" s="132">
        <v>0</v>
      </c>
      <c r="AN75" s="132">
        <v>13</v>
      </c>
      <c r="AO75" s="132">
        <v>0</v>
      </c>
      <c r="AP75" s="132">
        <v>13</v>
      </c>
      <c r="AQ75" s="132">
        <v>0</v>
      </c>
      <c r="AR75" s="132">
        <v>138</v>
      </c>
      <c r="AS75" s="132">
        <v>16</v>
      </c>
      <c r="AT75" s="132" t="s">
        <v>290</v>
      </c>
      <c r="AU75" s="132">
        <v>180</v>
      </c>
    </row>
    <row r="76" spans="1:47">
      <c r="A76" t="s">
        <v>730</v>
      </c>
      <c r="B76" t="s">
        <v>665</v>
      </c>
      <c r="C76" t="s">
        <v>731</v>
      </c>
      <c r="D76" t="s">
        <v>732</v>
      </c>
      <c r="E76" t="s">
        <v>733</v>
      </c>
      <c r="F76" t="s">
        <v>734</v>
      </c>
      <c r="G76" t="s">
        <v>288</v>
      </c>
      <c r="H76" s="131" t="s">
        <v>735</v>
      </c>
      <c r="I76">
        <v>8478853350</v>
      </c>
      <c r="J76" t="s">
        <v>146</v>
      </c>
      <c r="K76" s="132">
        <v>15</v>
      </c>
      <c r="L76" s="132">
        <v>5.5</v>
      </c>
      <c r="M76" s="132">
        <v>2</v>
      </c>
      <c r="N76" s="132">
        <v>22.5</v>
      </c>
      <c r="O76" s="132">
        <v>0</v>
      </c>
      <c r="P76" s="132">
        <v>11</v>
      </c>
      <c r="Q76" s="132">
        <v>19</v>
      </c>
      <c r="R76" s="132">
        <v>11</v>
      </c>
      <c r="S76" s="132" t="s">
        <v>290</v>
      </c>
      <c r="T76" s="132">
        <v>23</v>
      </c>
      <c r="U76" s="132" t="s">
        <v>290</v>
      </c>
      <c r="V76" s="132">
        <v>19</v>
      </c>
      <c r="W76" s="132">
        <v>10</v>
      </c>
      <c r="X76" s="132">
        <v>12</v>
      </c>
      <c r="Y76" s="132">
        <v>0</v>
      </c>
      <c r="Z76" s="132">
        <v>0</v>
      </c>
      <c r="AA76" s="132">
        <v>0</v>
      </c>
      <c r="AB76" s="132">
        <v>0</v>
      </c>
      <c r="AC76" s="132">
        <v>105</v>
      </c>
      <c r="AD76" s="132">
        <v>0</v>
      </c>
      <c r="AE76" s="132">
        <v>0</v>
      </c>
      <c r="AF76" s="132">
        <v>0</v>
      </c>
      <c r="AG76" s="132">
        <v>0</v>
      </c>
      <c r="AH76" s="132">
        <v>0</v>
      </c>
      <c r="AI76" s="132">
        <v>109</v>
      </c>
      <c r="AJ76" s="132">
        <v>119</v>
      </c>
      <c r="AK76" s="132">
        <v>0</v>
      </c>
      <c r="AL76" s="132">
        <v>0</v>
      </c>
      <c r="AM76" s="132">
        <v>0</v>
      </c>
      <c r="AN76" s="132">
        <v>32</v>
      </c>
      <c r="AO76" s="132" t="s">
        <v>290</v>
      </c>
      <c r="AP76" s="132">
        <v>18</v>
      </c>
      <c r="AQ76" s="132">
        <v>0</v>
      </c>
      <c r="AR76" s="132">
        <v>154</v>
      </c>
      <c r="AS76" s="132">
        <v>22</v>
      </c>
      <c r="AT76" s="132" t="s">
        <v>290</v>
      </c>
      <c r="AU76" s="132">
        <v>228</v>
      </c>
    </row>
    <row r="77" spans="1:47">
      <c r="A77" t="s">
        <v>736</v>
      </c>
      <c r="B77" t="s">
        <v>737</v>
      </c>
      <c r="C77" t="s">
        <v>738</v>
      </c>
      <c r="D77" t="s">
        <v>739</v>
      </c>
      <c r="E77" t="s">
        <v>740</v>
      </c>
      <c r="F77" t="s">
        <v>734</v>
      </c>
      <c r="G77" t="s">
        <v>288</v>
      </c>
      <c r="H77" s="131" t="s">
        <v>741</v>
      </c>
      <c r="I77">
        <v>6306053587</v>
      </c>
      <c r="J77" t="s">
        <v>146</v>
      </c>
      <c r="K77" s="132">
        <v>13</v>
      </c>
      <c r="L77" s="132">
        <v>2</v>
      </c>
      <c r="M77" s="132">
        <v>3</v>
      </c>
      <c r="N77" s="132">
        <v>18</v>
      </c>
      <c r="O77" s="132">
        <v>28</v>
      </c>
      <c r="P77" s="132">
        <v>30</v>
      </c>
      <c r="Q77" s="132">
        <v>15</v>
      </c>
      <c r="R77" s="132">
        <v>20</v>
      </c>
      <c r="S77" s="132">
        <v>10</v>
      </c>
      <c r="T77" s="132">
        <v>13</v>
      </c>
      <c r="U77" s="132">
        <v>13</v>
      </c>
      <c r="V77" s="132" t="s">
        <v>290</v>
      </c>
      <c r="W77" s="132" t="s">
        <v>290</v>
      </c>
      <c r="X77" s="132" t="s">
        <v>290</v>
      </c>
      <c r="Y77" s="132">
        <v>0</v>
      </c>
      <c r="Z77" s="132">
        <v>0</v>
      </c>
      <c r="AA77" s="132">
        <v>0</v>
      </c>
      <c r="AB77" s="132">
        <v>0</v>
      </c>
      <c r="AC77" s="132">
        <v>0</v>
      </c>
      <c r="AD77" s="132">
        <v>0</v>
      </c>
      <c r="AE77" s="132">
        <v>0</v>
      </c>
      <c r="AF77" s="132">
        <v>0</v>
      </c>
      <c r="AG77" s="132">
        <v>0</v>
      </c>
      <c r="AH77" s="132">
        <v>0</v>
      </c>
      <c r="AI77" s="132">
        <v>84</v>
      </c>
      <c r="AJ77" s="132">
        <v>63</v>
      </c>
      <c r="AK77" s="132">
        <v>0</v>
      </c>
      <c r="AL77" s="132">
        <v>0</v>
      </c>
      <c r="AM77" s="132">
        <v>0</v>
      </c>
      <c r="AN77" s="132">
        <v>137</v>
      </c>
      <c r="AO77" s="132">
        <v>10</v>
      </c>
      <c r="AP77" s="132">
        <v>0</v>
      </c>
      <c r="AQ77" s="132">
        <v>0</v>
      </c>
      <c r="AR77" s="132">
        <v>0</v>
      </c>
      <c r="AS77" s="132">
        <v>0</v>
      </c>
      <c r="AT77" s="132">
        <v>10</v>
      </c>
      <c r="AU77" s="132">
        <v>147</v>
      </c>
    </row>
    <row r="78" spans="1:47">
      <c r="A78" t="s">
        <v>742</v>
      </c>
      <c r="B78" t="s">
        <v>743</v>
      </c>
      <c r="C78" t="s">
        <v>744</v>
      </c>
      <c r="D78" t="s">
        <v>745</v>
      </c>
      <c r="E78" t="s">
        <v>746</v>
      </c>
      <c r="F78" t="s">
        <v>669</v>
      </c>
      <c r="G78" t="s">
        <v>288</v>
      </c>
      <c r="H78" s="131" t="s">
        <v>670</v>
      </c>
      <c r="I78">
        <v>8472594444</v>
      </c>
      <c r="J78" t="s">
        <v>146</v>
      </c>
      <c r="K78" s="132">
        <v>68</v>
      </c>
      <c r="L78" s="132">
        <v>10</v>
      </c>
      <c r="M78" s="132">
        <v>4</v>
      </c>
      <c r="N78" s="132">
        <v>82</v>
      </c>
      <c r="O78" s="132">
        <v>130</v>
      </c>
      <c r="P78" s="132">
        <v>88</v>
      </c>
      <c r="Q78" s="132">
        <v>60</v>
      </c>
      <c r="R78" s="132">
        <v>37</v>
      </c>
      <c r="S78" s="132">
        <v>49</v>
      </c>
      <c r="T78" s="132">
        <v>47</v>
      </c>
      <c r="U78" s="132">
        <v>57</v>
      </c>
      <c r="V78" s="132">
        <v>40</v>
      </c>
      <c r="W78" s="132">
        <v>42</v>
      </c>
      <c r="X78" s="132">
        <v>34</v>
      </c>
      <c r="Y78" s="132">
        <v>29</v>
      </c>
      <c r="Z78" s="132">
        <v>20</v>
      </c>
      <c r="AA78" s="132">
        <v>16</v>
      </c>
      <c r="AB78" s="132">
        <v>13</v>
      </c>
      <c r="AC78" s="132">
        <v>0</v>
      </c>
      <c r="AD78" s="132">
        <v>0</v>
      </c>
      <c r="AE78" s="132">
        <v>0</v>
      </c>
      <c r="AF78" s="132">
        <v>0</v>
      </c>
      <c r="AG78" s="132">
        <v>0</v>
      </c>
      <c r="AH78" s="132">
        <v>0</v>
      </c>
      <c r="AI78" s="132">
        <v>319</v>
      </c>
      <c r="AJ78" s="132">
        <v>343</v>
      </c>
      <c r="AK78" s="132">
        <v>0</v>
      </c>
      <c r="AL78" s="132">
        <v>0</v>
      </c>
      <c r="AM78" s="132">
        <v>0</v>
      </c>
      <c r="AN78" s="132">
        <v>141</v>
      </c>
      <c r="AO78" s="132">
        <v>21</v>
      </c>
      <c r="AP78" s="132">
        <v>51</v>
      </c>
      <c r="AQ78" s="132">
        <v>0</v>
      </c>
      <c r="AR78" s="132">
        <v>399</v>
      </c>
      <c r="AS78" s="132">
        <v>50</v>
      </c>
      <c r="AT78" s="132">
        <v>0</v>
      </c>
      <c r="AU78" s="132">
        <v>662</v>
      </c>
    </row>
    <row r="79" spans="1:47">
      <c r="A79" t="s">
        <v>4564</v>
      </c>
      <c r="B79" t="s">
        <v>4565</v>
      </c>
      <c r="C79" t="s">
        <v>4566</v>
      </c>
      <c r="D79" t="s">
        <v>4567</v>
      </c>
      <c r="E79" t="s">
        <v>4568</v>
      </c>
      <c r="F79" t="s">
        <v>582</v>
      </c>
      <c r="G79" t="s">
        <v>288</v>
      </c>
      <c r="H79" s="131">
        <v>60076</v>
      </c>
      <c r="I79">
        <v>8476757030</v>
      </c>
      <c r="J79" t="s">
        <v>146</v>
      </c>
      <c r="K79" s="132">
        <v>0</v>
      </c>
      <c r="L79" s="132">
        <v>0</v>
      </c>
      <c r="M79" s="132">
        <v>3</v>
      </c>
      <c r="N79" s="132">
        <v>3</v>
      </c>
      <c r="O79" s="132">
        <v>111</v>
      </c>
      <c r="P79" s="132">
        <v>0</v>
      </c>
      <c r="Q79" s="132">
        <v>0</v>
      </c>
      <c r="R79" s="132">
        <v>0</v>
      </c>
      <c r="S79" s="132">
        <v>0</v>
      </c>
      <c r="T79" s="132">
        <v>0</v>
      </c>
      <c r="U79" s="132">
        <v>0</v>
      </c>
      <c r="V79" s="132">
        <v>0</v>
      </c>
      <c r="W79" s="132">
        <v>0</v>
      </c>
      <c r="X79" s="132">
        <v>0</v>
      </c>
      <c r="Y79" s="132">
        <v>0</v>
      </c>
      <c r="Z79" s="132">
        <v>0</v>
      </c>
      <c r="AA79" s="132">
        <v>0</v>
      </c>
      <c r="AB79" s="132">
        <v>0</v>
      </c>
      <c r="AC79" s="132">
        <v>0</v>
      </c>
      <c r="AD79" s="132">
        <v>0</v>
      </c>
      <c r="AE79" s="132">
        <v>0</v>
      </c>
      <c r="AF79" s="132">
        <v>0</v>
      </c>
      <c r="AG79" s="132">
        <v>0</v>
      </c>
      <c r="AH79" s="132">
        <v>0</v>
      </c>
      <c r="AI79" s="132">
        <v>55</v>
      </c>
      <c r="AJ79" s="132">
        <v>56</v>
      </c>
      <c r="AK79" s="132">
        <v>0</v>
      </c>
      <c r="AL79" s="132">
        <v>0</v>
      </c>
      <c r="AM79" s="132">
        <v>0</v>
      </c>
      <c r="AN79" s="132">
        <v>29</v>
      </c>
      <c r="AO79" s="132">
        <v>19</v>
      </c>
      <c r="AP79" s="132">
        <v>22</v>
      </c>
      <c r="AQ79" s="132">
        <v>0</v>
      </c>
      <c r="AR79" s="132">
        <v>33</v>
      </c>
      <c r="AS79" s="132" t="s">
        <v>290</v>
      </c>
      <c r="AT79" s="132">
        <v>75</v>
      </c>
      <c r="AU79" s="132">
        <v>111</v>
      </c>
    </row>
    <row r="80" spans="1:47">
      <c r="A80" t="s">
        <v>747</v>
      </c>
      <c r="B80" t="s">
        <v>748</v>
      </c>
      <c r="C80" t="s">
        <v>749</v>
      </c>
      <c r="D80" t="s">
        <v>750</v>
      </c>
      <c r="E80" t="s">
        <v>751</v>
      </c>
      <c r="F80" t="s">
        <v>582</v>
      </c>
      <c r="G80" t="s">
        <v>288</v>
      </c>
      <c r="H80" s="131" t="s">
        <v>583</v>
      </c>
      <c r="I80">
        <v>8479829191</v>
      </c>
      <c r="J80" t="s">
        <v>146</v>
      </c>
      <c r="K80" s="132">
        <v>131</v>
      </c>
      <c r="L80" s="132">
        <v>36</v>
      </c>
      <c r="M80" s="132">
        <v>12</v>
      </c>
      <c r="N80" s="132">
        <v>179</v>
      </c>
      <c r="O80" s="132">
        <v>115</v>
      </c>
      <c r="P80" s="132">
        <v>77</v>
      </c>
      <c r="Q80" s="132">
        <v>60</v>
      </c>
      <c r="R80" s="132">
        <v>57</v>
      </c>
      <c r="S80" s="132">
        <v>37</v>
      </c>
      <c r="T80" s="132">
        <v>68</v>
      </c>
      <c r="U80" s="132">
        <v>62</v>
      </c>
      <c r="V80" s="132">
        <v>53</v>
      </c>
      <c r="W80" s="132">
        <v>60</v>
      </c>
      <c r="X80" s="132">
        <v>49</v>
      </c>
      <c r="Y80" s="132">
        <v>0</v>
      </c>
      <c r="Z80" s="132">
        <v>0</v>
      </c>
      <c r="AA80" s="132">
        <v>0</v>
      </c>
      <c r="AB80" s="132">
        <v>0</v>
      </c>
      <c r="AC80" s="132">
        <v>0</v>
      </c>
      <c r="AD80" s="132">
        <v>0</v>
      </c>
      <c r="AE80" s="132">
        <v>0</v>
      </c>
      <c r="AF80" s="132">
        <v>0</v>
      </c>
      <c r="AG80" s="132">
        <v>123</v>
      </c>
      <c r="AH80" s="132">
        <v>0</v>
      </c>
      <c r="AI80" s="132">
        <v>367</v>
      </c>
      <c r="AJ80" s="132">
        <v>394</v>
      </c>
      <c r="AK80" s="132">
        <v>0</v>
      </c>
      <c r="AL80" s="132">
        <v>0</v>
      </c>
      <c r="AM80" s="132">
        <v>0</v>
      </c>
      <c r="AN80" s="132">
        <v>0</v>
      </c>
      <c r="AO80" s="132" t="s">
        <v>290</v>
      </c>
      <c r="AP80" s="132" t="s">
        <v>290</v>
      </c>
      <c r="AQ80" s="132">
        <v>0</v>
      </c>
      <c r="AR80" s="132">
        <v>754</v>
      </c>
      <c r="AS80" s="132">
        <v>0</v>
      </c>
      <c r="AT80" s="132">
        <v>80</v>
      </c>
      <c r="AU80" s="132">
        <v>761</v>
      </c>
    </row>
    <row r="81" spans="1:47">
      <c r="A81" t="s">
        <v>752</v>
      </c>
      <c r="B81" t="s">
        <v>753</v>
      </c>
      <c r="C81" t="s">
        <v>754</v>
      </c>
      <c r="D81" t="s">
        <v>755</v>
      </c>
      <c r="E81" t="s">
        <v>756</v>
      </c>
      <c r="F81" t="s">
        <v>582</v>
      </c>
      <c r="G81" t="s">
        <v>288</v>
      </c>
      <c r="H81" s="131" t="s">
        <v>589</v>
      </c>
      <c r="I81">
        <v>8476746533</v>
      </c>
      <c r="J81" t="s">
        <v>146</v>
      </c>
      <c r="K81" s="132">
        <v>47</v>
      </c>
      <c r="L81" s="132">
        <v>39</v>
      </c>
      <c r="M81" s="132">
        <v>5</v>
      </c>
      <c r="N81" s="132">
        <v>91</v>
      </c>
      <c r="O81" s="132">
        <v>57</v>
      </c>
      <c r="P81" s="132">
        <v>37</v>
      </c>
      <c r="Q81" s="132">
        <v>38</v>
      </c>
      <c r="R81" s="132">
        <v>45</v>
      </c>
      <c r="S81" s="132">
        <v>38</v>
      </c>
      <c r="T81" s="132">
        <v>43</v>
      </c>
      <c r="U81" s="132">
        <v>43</v>
      </c>
      <c r="V81" s="132">
        <v>41</v>
      </c>
      <c r="W81" s="132">
        <v>33</v>
      </c>
      <c r="X81" s="132">
        <v>35</v>
      </c>
      <c r="Y81" s="132">
        <v>0</v>
      </c>
      <c r="Z81" s="132">
        <v>0</v>
      </c>
      <c r="AA81" s="132">
        <v>0</v>
      </c>
      <c r="AB81" s="132">
        <v>0</v>
      </c>
      <c r="AC81" s="132">
        <v>0</v>
      </c>
      <c r="AD81" s="132">
        <v>0</v>
      </c>
      <c r="AE81" s="132">
        <v>0</v>
      </c>
      <c r="AF81" s="132">
        <v>0</v>
      </c>
      <c r="AG81" s="132">
        <v>0</v>
      </c>
      <c r="AH81" s="132">
        <v>0</v>
      </c>
      <c r="AI81" s="132">
        <v>196</v>
      </c>
      <c r="AJ81" s="132">
        <v>214</v>
      </c>
      <c r="AK81" s="132">
        <v>0</v>
      </c>
      <c r="AL81" s="132">
        <v>0</v>
      </c>
      <c r="AM81" s="132">
        <v>0</v>
      </c>
      <c r="AN81" s="132">
        <v>0</v>
      </c>
      <c r="AO81" s="132">
        <v>0</v>
      </c>
      <c r="AP81" s="132">
        <v>0</v>
      </c>
      <c r="AQ81" s="132">
        <v>0</v>
      </c>
      <c r="AR81" s="132">
        <v>410</v>
      </c>
      <c r="AS81" s="132">
        <v>0</v>
      </c>
      <c r="AT81" s="132">
        <v>110</v>
      </c>
      <c r="AU81" s="132">
        <v>410</v>
      </c>
    </row>
    <row r="82" spans="1:47">
      <c r="A82" t="s">
        <v>757</v>
      </c>
      <c r="B82" t="s">
        <v>758</v>
      </c>
      <c r="C82" t="s">
        <v>759</v>
      </c>
      <c r="D82" t="s">
        <v>760</v>
      </c>
      <c r="E82" t="s">
        <v>761</v>
      </c>
      <c r="F82" t="s">
        <v>613</v>
      </c>
      <c r="G82" t="s">
        <v>288</v>
      </c>
      <c r="H82" s="131" t="s">
        <v>614</v>
      </c>
      <c r="I82">
        <v>8477687188</v>
      </c>
      <c r="J82" t="s">
        <v>146</v>
      </c>
      <c r="K82" s="132">
        <v>12.5</v>
      </c>
      <c r="L82" s="132">
        <v>1</v>
      </c>
      <c r="M82" s="132">
        <v>3</v>
      </c>
      <c r="N82" s="132">
        <v>16.5</v>
      </c>
      <c r="O82" s="132">
        <v>26</v>
      </c>
      <c r="P82" s="132">
        <v>18</v>
      </c>
      <c r="Q82" s="132">
        <v>15</v>
      </c>
      <c r="R82" s="132" t="s">
        <v>290</v>
      </c>
      <c r="S82" s="132">
        <v>11</v>
      </c>
      <c r="T82" s="132" t="s">
        <v>290</v>
      </c>
      <c r="U82" s="132">
        <v>12</v>
      </c>
      <c r="V82" s="132" t="s">
        <v>290</v>
      </c>
      <c r="W82" s="132" t="s">
        <v>290</v>
      </c>
      <c r="X82" s="132" t="s">
        <v>290</v>
      </c>
      <c r="Y82" s="132">
        <v>0</v>
      </c>
      <c r="Z82" s="132">
        <v>0</v>
      </c>
      <c r="AA82" s="132">
        <v>0</v>
      </c>
      <c r="AB82" s="132">
        <v>0</v>
      </c>
      <c r="AC82" s="132">
        <v>0</v>
      </c>
      <c r="AD82" s="132">
        <v>0</v>
      </c>
      <c r="AE82" s="132">
        <v>0</v>
      </c>
      <c r="AF82" s="132">
        <v>0</v>
      </c>
      <c r="AG82" s="132">
        <v>0</v>
      </c>
      <c r="AH82" s="132">
        <v>0</v>
      </c>
      <c r="AI82" s="132">
        <v>57</v>
      </c>
      <c r="AJ82" s="132">
        <v>50</v>
      </c>
      <c r="AK82" s="132">
        <v>0</v>
      </c>
      <c r="AL82" s="132">
        <v>0</v>
      </c>
      <c r="AM82" s="132">
        <v>0</v>
      </c>
      <c r="AN82" s="132" t="s">
        <v>290</v>
      </c>
      <c r="AO82" s="132">
        <v>0</v>
      </c>
      <c r="AP82" s="132" t="s">
        <v>290</v>
      </c>
      <c r="AQ82" s="132">
        <v>0</v>
      </c>
      <c r="AR82" s="132">
        <v>90</v>
      </c>
      <c r="AS82" s="132" t="s">
        <v>290</v>
      </c>
      <c r="AT82" s="132">
        <v>10</v>
      </c>
      <c r="AU82" s="132">
        <v>107</v>
      </c>
    </row>
    <row r="83" spans="1:47">
      <c r="A83" t="s">
        <v>762</v>
      </c>
      <c r="B83" t="s">
        <v>763</v>
      </c>
      <c r="C83" t="s">
        <v>764</v>
      </c>
      <c r="D83" t="s">
        <v>765</v>
      </c>
      <c r="E83" t="s">
        <v>766</v>
      </c>
      <c r="F83" t="s">
        <v>767</v>
      </c>
      <c r="G83" t="s">
        <v>288</v>
      </c>
      <c r="H83" s="131" t="s">
        <v>768</v>
      </c>
      <c r="I83">
        <v>8474125600</v>
      </c>
      <c r="J83" t="s">
        <v>146</v>
      </c>
      <c r="K83" s="132">
        <v>76</v>
      </c>
      <c r="L83" s="132">
        <v>7</v>
      </c>
      <c r="M83" s="132">
        <v>21</v>
      </c>
      <c r="N83" s="132">
        <v>104</v>
      </c>
      <c r="O83" s="132">
        <v>0</v>
      </c>
      <c r="P83" s="132">
        <v>30</v>
      </c>
      <c r="Q83" s="132">
        <v>43</v>
      </c>
      <c r="R83" s="132">
        <v>40</v>
      </c>
      <c r="S83" s="132">
        <v>38</v>
      </c>
      <c r="T83" s="132">
        <v>41</v>
      </c>
      <c r="U83" s="132">
        <v>20</v>
      </c>
      <c r="V83" s="132">
        <v>32</v>
      </c>
      <c r="W83" s="132">
        <v>25</v>
      </c>
      <c r="X83" s="132">
        <v>34</v>
      </c>
      <c r="Y83" s="132">
        <v>0</v>
      </c>
      <c r="Z83" s="132">
        <v>0</v>
      </c>
      <c r="AA83" s="132">
        <v>0</v>
      </c>
      <c r="AB83" s="132">
        <v>0</v>
      </c>
      <c r="AC83" s="132">
        <v>0</v>
      </c>
      <c r="AD83" s="132">
        <v>0</v>
      </c>
      <c r="AE83" s="132">
        <v>0</v>
      </c>
      <c r="AF83" s="132">
        <v>0</v>
      </c>
      <c r="AG83" s="132">
        <v>100</v>
      </c>
      <c r="AH83" s="132">
        <v>0</v>
      </c>
      <c r="AI83" s="132">
        <v>220</v>
      </c>
      <c r="AJ83" s="132">
        <v>183</v>
      </c>
      <c r="AK83" s="132">
        <v>0</v>
      </c>
      <c r="AL83" s="132">
        <v>0</v>
      </c>
      <c r="AM83" s="132">
        <v>0</v>
      </c>
      <c r="AN83" s="132">
        <v>0</v>
      </c>
      <c r="AO83" s="132">
        <v>0</v>
      </c>
      <c r="AP83" s="132">
        <v>0</v>
      </c>
      <c r="AQ83" s="132">
        <v>0</v>
      </c>
      <c r="AR83" s="132">
        <v>403</v>
      </c>
      <c r="AS83" s="132">
        <v>0</v>
      </c>
      <c r="AT83" s="132">
        <v>39</v>
      </c>
      <c r="AU83" s="132">
        <v>403</v>
      </c>
    </row>
    <row r="84" spans="1:47">
      <c r="A84" t="s">
        <v>769</v>
      </c>
      <c r="B84" t="s">
        <v>770</v>
      </c>
      <c r="C84" t="s">
        <v>771</v>
      </c>
      <c r="D84" t="s">
        <v>772</v>
      </c>
      <c r="E84" t="s">
        <v>773</v>
      </c>
      <c r="F84" t="s">
        <v>641</v>
      </c>
      <c r="G84" t="s">
        <v>288</v>
      </c>
      <c r="H84" s="131" t="s">
        <v>642</v>
      </c>
      <c r="I84">
        <v>8474700370</v>
      </c>
      <c r="J84" t="s">
        <v>146</v>
      </c>
      <c r="K84" s="132">
        <v>6</v>
      </c>
      <c r="L84" s="132">
        <v>1</v>
      </c>
      <c r="M84" s="132">
        <v>3</v>
      </c>
      <c r="N84" s="132">
        <v>10</v>
      </c>
      <c r="O84" s="132">
        <v>19</v>
      </c>
      <c r="P84" s="132">
        <v>11</v>
      </c>
      <c r="Q84" s="132" t="s">
        <v>290</v>
      </c>
      <c r="R84" s="132" t="s">
        <v>290</v>
      </c>
      <c r="S84" s="132" t="s">
        <v>290</v>
      </c>
      <c r="T84" s="132">
        <v>0</v>
      </c>
      <c r="U84" s="132">
        <v>0</v>
      </c>
      <c r="V84" s="132">
        <v>0</v>
      </c>
      <c r="W84" s="132">
        <v>0</v>
      </c>
      <c r="X84" s="132">
        <v>0</v>
      </c>
      <c r="Y84" s="132">
        <v>0</v>
      </c>
      <c r="Z84" s="132">
        <v>0</v>
      </c>
      <c r="AA84" s="132">
        <v>0</v>
      </c>
      <c r="AB84" s="132">
        <v>0</v>
      </c>
      <c r="AC84" s="132">
        <v>0</v>
      </c>
      <c r="AD84" s="132">
        <v>0</v>
      </c>
      <c r="AE84" s="132">
        <v>0</v>
      </c>
      <c r="AF84" s="132">
        <v>0</v>
      </c>
      <c r="AG84" s="132">
        <v>0</v>
      </c>
      <c r="AH84" s="132">
        <v>0</v>
      </c>
      <c r="AI84" s="132">
        <v>19</v>
      </c>
      <c r="AJ84" s="132">
        <v>18</v>
      </c>
      <c r="AK84" s="132">
        <v>0</v>
      </c>
      <c r="AL84" s="132">
        <v>0</v>
      </c>
      <c r="AM84" s="132">
        <v>0</v>
      </c>
      <c r="AN84" s="132">
        <v>26</v>
      </c>
      <c r="AO84" s="132" t="s">
        <v>290</v>
      </c>
      <c r="AP84" s="132" t="s">
        <v>290</v>
      </c>
      <c r="AQ84" s="132">
        <v>0</v>
      </c>
      <c r="AR84" s="132" t="s">
        <v>290</v>
      </c>
      <c r="AS84" s="132" t="s">
        <v>290</v>
      </c>
      <c r="AT84" s="132">
        <v>20</v>
      </c>
      <c r="AU84" s="132">
        <v>37</v>
      </c>
    </row>
    <row r="85" spans="1:47">
      <c r="A85" t="s">
        <v>774</v>
      </c>
      <c r="B85" t="s">
        <v>775</v>
      </c>
      <c r="C85" t="s">
        <v>776</v>
      </c>
      <c r="D85" t="s">
        <v>777</v>
      </c>
      <c r="E85" t="s">
        <v>778</v>
      </c>
      <c r="F85" t="s">
        <v>779</v>
      </c>
      <c r="G85" t="s">
        <v>288</v>
      </c>
      <c r="H85" s="131" t="s">
        <v>710</v>
      </c>
      <c r="I85">
        <v>8472585254</v>
      </c>
      <c r="J85" t="s">
        <v>146</v>
      </c>
      <c r="K85" s="132">
        <v>35</v>
      </c>
      <c r="L85" s="132">
        <v>5</v>
      </c>
      <c r="M85" s="132">
        <v>6</v>
      </c>
      <c r="N85" s="132">
        <v>46</v>
      </c>
      <c r="O85" s="132">
        <v>95</v>
      </c>
      <c r="P85" s="132">
        <v>40</v>
      </c>
      <c r="Q85" s="132">
        <v>31</v>
      </c>
      <c r="R85" s="132">
        <v>29</v>
      </c>
      <c r="S85" s="132">
        <v>27</v>
      </c>
      <c r="T85" s="132">
        <v>20</v>
      </c>
      <c r="U85" s="132">
        <v>20</v>
      </c>
      <c r="V85" s="132">
        <v>19</v>
      </c>
      <c r="W85" s="132">
        <v>19</v>
      </c>
      <c r="X85" s="132">
        <v>26</v>
      </c>
      <c r="Y85" s="132">
        <v>0</v>
      </c>
      <c r="Z85" s="132">
        <v>0</v>
      </c>
      <c r="AA85" s="132">
        <v>0</v>
      </c>
      <c r="AB85" s="132">
        <v>0</v>
      </c>
      <c r="AC85" s="132">
        <v>0</v>
      </c>
      <c r="AD85" s="132">
        <v>0</v>
      </c>
      <c r="AE85" s="132">
        <v>0</v>
      </c>
      <c r="AF85" s="132">
        <v>0</v>
      </c>
      <c r="AG85" s="132">
        <v>0</v>
      </c>
      <c r="AH85" s="132">
        <v>0</v>
      </c>
      <c r="AI85" s="132">
        <v>161</v>
      </c>
      <c r="AJ85" s="132">
        <v>165</v>
      </c>
      <c r="AK85" s="132">
        <v>0</v>
      </c>
      <c r="AL85" s="132">
        <v>0</v>
      </c>
      <c r="AM85" s="132">
        <v>0</v>
      </c>
      <c r="AN85" s="132">
        <v>175</v>
      </c>
      <c r="AO85" s="132">
        <v>13</v>
      </c>
      <c r="AP85" s="132" t="s">
        <v>290</v>
      </c>
      <c r="AQ85" s="132">
        <v>0</v>
      </c>
      <c r="AR85" s="132">
        <v>130</v>
      </c>
      <c r="AS85" s="132" t="s">
        <v>290</v>
      </c>
      <c r="AT85" s="132">
        <v>0</v>
      </c>
      <c r="AU85" s="132">
        <v>326</v>
      </c>
    </row>
    <row r="86" spans="1:47">
      <c r="A86" t="s">
        <v>780</v>
      </c>
      <c r="B86" t="s">
        <v>781</v>
      </c>
      <c r="C86" t="s">
        <v>782</v>
      </c>
      <c r="D86" t="s">
        <v>783</v>
      </c>
      <c r="E86" t="s">
        <v>784</v>
      </c>
      <c r="F86" t="s">
        <v>601</v>
      </c>
      <c r="G86" t="s">
        <v>288</v>
      </c>
      <c r="H86" s="131" t="s">
        <v>602</v>
      </c>
      <c r="I86">
        <v>8474460031</v>
      </c>
      <c r="J86" t="s">
        <v>146</v>
      </c>
      <c r="K86" s="132">
        <v>26</v>
      </c>
      <c r="L86" s="132">
        <v>13.5</v>
      </c>
      <c r="M86" s="132">
        <v>4.5</v>
      </c>
      <c r="N86" s="132">
        <v>44</v>
      </c>
      <c r="O86" s="132">
        <v>74</v>
      </c>
      <c r="P86" s="132">
        <v>12</v>
      </c>
      <c r="Q86" s="132">
        <v>21</v>
      </c>
      <c r="R86" s="132">
        <v>15</v>
      </c>
      <c r="S86" s="132">
        <v>25</v>
      </c>
      <c r="T86" s="132">
        <v>22</v>
      </c>
      <c r="U86" s="132">
        <v>26</v>
      </c>
      <c r="V86" s="132">
        <v>23</v>
      </c>
      <c r="W86" s="132">
        <v>29</v>
      </c>
      <c r="X86" s="132">
        <v>33</v>
      </c>
      <c r="Y86" s="132">
        <v>0</v>
      </c>
      <c r="Z86" s="132">
        <v>0</v>
      </c>
      <c r="AA86" s="132">
        <v>0</v>
      </c>
      <c r="AB86" s="132">
        <v>0</v>
      </c>
      <c r="AC86" s="132">
        <v>0</v>
      </c>
      <c r="AD86" s="132">
        <v>0</v>
      </c>
      <c r="AE86" s="132">
        <v>0</v>
      </c>
      <c r="AF86" s="132">
        <v>0</v>
      </c>
      <c r="AG86" s="132">
        <v>0</v>
      </c>
      <c r="AH86" s="132">
        <v>0</v>
      </c>
      <c r="AI86" s="132">
        <v>134</v>
      </c>
      <c r="AJ86" s="132">
        <v>146</v>
      </c>
      <c r="AK86" s="132">
        <v>0</v>
      </c>
      <c r="AL86" s="132">
        <v>0</v>
      </c>
      <c r="AM86" s="132">
        <v>0</v>
      </c>
      <c r="AN86" s="132" t="s">
        <v>290</v>
      </c>
      <c r="AO86" s="132">
        <v>0</v>
      </c>
      <c r="AP86" s="132" t="s">
        <v>290</v>
      </c>
      <c r="AQ86" s="132">
        <v>0</v>
      </c>
      <c r="AR86" s="132">
        <v>262</v>
      </c>
      <c r="AS86" s="132" t="s">
        <v>290</v>
      </c>
      <c r="AT86" s="132">
        <v>0</v>
      </c>
      <c r="AU86" s="132">
        <v>280</v>
      </c>
    </row>
    <row r="87" spans="1:47">
      <c r="A87" t="s">
        <v>790</v>
      </c>
      <c r="B87" t="s">
        <v>791</v>
      </c>
      <c r="C87" t="s">
        <v>787</v>
      </c>
      <c r="D87" t="s">
        <v>788</v>
      </c>
      <c r="E87" t="s">
        <v>792</v>
      </c>
      <c r="F87" t="s">
        <v>634</v>
      </c>
      <c r="G87" t="s">
        <v>288</v>
      </c>
      <c r="H87" s="131" t="s">
        <v>635</v>
      </c>
      <c r="I87">
        <v>8472560644</v>
      </c>
      <c r="J87" t="s">
        <v>146</v>
      </c>
      <c r="K87" s="132">
        <v>41</v>
      </c>
      <c r="L87" s="132">
        <v>21</v>
      </c>
      <c r="M87" s="132">
        <v>4</v>
      </c>
      <c r="N87" s="132">
        <v>66</v>
      </c>
      <c r="O87" s="132">
        <v>0</v>
      </c>
      <c r="P87" s="132">
        <v>63</v>
      </c>
      <c r="Q87" s="132">
        <v>58</v>
      </c>
      <c r="R87" s="132">
        <v>58</v>
      </c>
      <c r="S87" s="132">
        <v>50</v>
      </c>
      <c r="T87" s="132">
        <v>54</v>
      </c>
      <c r="U87" s="132">
        <v>61</v>
      </c>
      <c r="V87" s="132">
        <v>52</v>
      </c>
      <c r="W87" s="132">
        <v>61</v>
      </c>
      <c r="X87" s="132">
        <v>52</v>
      </c>
      <c r="Y87" s="132">
        <v>0</v>
      </c>
      <c r="Z87" s="132">
        <v>0</v>
      </c>
      <c r="AA87" s="132">
        <v>0</v>
      </c>
      <c r="AB87" s="132">
        <v>0</v>
      </c>
      <c r="AC87" s="132">
        <v>0</v>
      </c>
      <c r="AD87" s="132">
        <v>0</v>
      </c>
      <c r="AE87" s="132">
        <v>0</v>
      </c>
      <c r="AF87" s="132">
        <v>0</v>
      </c>
      <c r="AG87" s="132">
        <v>0</v>
      </c>
      <c r="AH87" s="132">
        <v>0</v>
      </c>
      <c r="AI87" s="132">
        <v>254</v>
      </c>
      <c r="AJ87" s="132">
        <v>255</v>
      </c>
      <c r="AK87" s="132">
        <v>0</v>
      </c>
      <c r="AL87" s="132">
        <v>0</v>
      </c>
      <c r="AM87" s="132">
        <v>0</v>
      </c>
      <c r="AN87" s="132" t="s">
        <v>290</v>
      </c>
      <c r="AO87" s="132" t="s">
        <v>290</v>
      </c>
      <c r="AP87" s="132">
        <v>0</v>
      </c>
      <c r="AQ87" s="132" t="s">
        <v>290</v>
      </c>
      <c r="AR87" s="132">
        <v>470</v>
      </c>
      <c r="AS87" s="132">
        <v>26</v>
      </c>
      <c r="AT87" s="132">
        <v>18</v>
      </c>
      <c r="AU87" s="132">
        <v>509</v>
      </c>
    </row>
    <row r="88" spans="1:47">
      <c r="A88" t="s">
        <v>793</v>
      </c>
      <c r="B88" t="s">
        <v>794</v>
      </c>
      <c r="C88" t="s">
        <v>795</v>
      </c>
      <c r="D88" t="s">
        <v>796</v>
      </c>
      <c r="E88" t="s">
        <v>797</v>
      </c>
      <c r="F88" t="s">
        <v>634</v>
      </c>
      <c r="G88" t="s">
        <v>288</v>
      </c>
      <c r="H88" s="131" t="s">
        <v>635</v>
      </c>
      <c r="I88">
        <v>8474255869</v>
      </c>
      <c r="J88" t="s">
        <v>146</v>
      </c>
      <c r="K88" s="132">
        <v>37</v>
      </c>
      <c r="L88" s="132">
        <v>8</v>
      </c>
      <c r="M88" s="132">
        <v>5</v>
      </c>
      <c r="N88" s="132">
        <v>50</v>
      </c>
      <c r="O88" s="132">
        <v>35</v>
      </c>
      <c r="P88" s="132" t="s">
        <v>290</v>
      </c>
      <c r="Q88" s="132">
        <v>12</v>
      </c>
      <c r="R88" s="132">
        <v>17</v>
      </c>
      <c r="S88" s="132" t="s">
        <v>290</v>
      </c>
      <c r="T88" s="132">
        <v>18</v>
      </c>
      <c r="U88" s="132">
        <v>18</v>
      </c>
      <c r="V88" s="132">
        <v>26</v>
      </c>
      <c r="W88" s="132">
        <v>18</v>
      </c>
      <c r="X88" s="132">
        <v>32</v>
      </c>
      <c r="Y88" s="132">
        <v>0</v>
      </c>
      <c r="Z88" s="132">
        <v>0</v>
      </c>
      <c r="AA88" s="132">
        <v>0</v>
      </c>
      <c r="AB88" s="132">
        <v>0</v>
      </c>
      <c r="AC88" s="132">
        <v>0</v>
      </c>
      <c r="AD88" s="132">
        <v>0</v>
      </c>
      <c r="AE88" s="132">
        <v>0</v>
      </c>
      <c r="AF88" s="132">
        <v>0</v>
      </c>
      <c r="AG88" s="132">
        <v>0</v>
      </c>
      <c r="AH88" s="132">
        <v>0</v>
      </c>
      <c r="AI88" s="132">
        <v>104</v>
      </c>
      <c r="AJ88" s="132">
        <v>89</v>
      </c>
      <c r="AK88" s="132">
        <v>0</v>
      </c>
      <c r="AL88" s="132">
        <v>0</v>
      </c>
      <c r="AM88" s="132">
        <v>0</v>
      </c>
      <c r="AN88" s="132" t="s">
        <v>290</v>
      </c>
      <c r="AO88" s="132">
        <v>16</v>
      </c>
      <c r="AP88" s="132" t="s">
        <v>290</v>
      </c>
      <c r="AQ88" s="132">
        <v>0</v>
      </c>
      <c r="AR88" s="132">
        <v>126</v>
      </c>
      <c r="AS88" s="132">
        <v>42</v>
      </c>
      <c r="AT88" s="132">
        <v>29</v>
      </c>
      <c r="AU88" s="132">
        <v>193</v>
      </c>
    </row>
    <row r="89" spans="1:47">
      <c r="A89" t="s">
        <v>798</v>
      </c>
      <c r="B89" t="s">
        <v>799</v>
      </c>
      <c r="C89" t="s">
        <v>800</v>
      </c>
      <c r="D89" t="s">
        <v>801</v>
      </c>
      <c r="E89" t="s">
        <v>802</v>
      </c>
      <c r="F89" t="s">
        <v>574</v>
      </c>
      <c r="G89" t="s">
        <v>288</v>
      </c>
      <c r="H89" s="131" t="s">
        <v>803</v>
      </c>
      <c r="I89">
        <v>8479721003</v>
      </c>
      <c r="J89" t="s">
        <v>146</v>
      </c>
      <c r="K89" s="132">
        <v>18</v>
      </c>
      <c r="L89" s="132">
        <v>3</v>
      </c>
      <c r="M89" s="132">
        <v>3</v>
      </c>
      <c r="N89" s="132">
        <v>24</v>
      </c>
      <c r="O89" s="132">
        <v>30</v>
      </c>
      <c r="P89" s="132">
        <v>20</v>
      </c>
      <c r="Q89" s="132">
        <v>14</v>
      </c>
      <c r="R89" s="132">
        <v>25</v>
      </c>
      <c r="S89" s="132">
        <v>19</v>
      </c>
      <c r="T89" s="132">
        <v>14</v>
      </c>
      <c r="U89" s="132">
        <v>23</v>
      </c>
      <c r="V89" s="132">
        <v>28</v>
      </c>
      <c r="W89" s="132">
        <v>18</v>
      </c>
      <c r="X89" s="132">
        <v>24</v>
      </c>
      <c r="Y89" s="132">
        <v>0</v>
      </c>
      <c r="Z89" s="132">
        <v>0</v>
      </c>
      <c r="AA89" s="132">
        <v>0</v>
      </c>
      <c r="AB89" s="132">
        <v>0</v>
      </c>
      <c r="AC89" s="132">
        <v>0</v>
      </c>
      <c r="AD89" s="132">
        <v>0</v>
      </c>
      <c r="AE89" s="132">
        <v>0</v>
      </c>
      <c r="AF89" s="132">
        <v>0</v>
      </c>
      <c r="AG89" s="132">
        <v>20</v>
      </c>
      <c r="AH89" s="132">
        <v>0</v>
      </c>
      <c r="AI89" s="132">
        <v>109</v>
      </c>
      <c r="AJ89" s="132">
        <v>126</v>
      </c>
      <c r="AK89" s="132">
        <v>0</v>
      </c>
      <c r="AL89" s="132">
        <v>0</v>
      </c>
      <c r="AM89" s="132">
        <v>0</v>
      </c>
      <c r="AN89" s="132">
        <v>19</v>
      </c>
      <c r="AO89" s="132">
        <v>10</v>
      </c>
      <c r="AP89" s="132">
        <v>14</v>
      </c>
      <c r="AQ89" s="132" t="s">
        <v>290</v>
      </c>
      <c r="AR89" s="132">
        <v>167</v>
      </c>
      <c r="AS89" s="132">
        <v>24</v>
      </c>
      <c r="AT89" s="132">
        <v>58</v>
      </c>
      <c r="AU89" s="132">
        <v>235</v>
      </c>
    </row>
    <row r="90" spans="1:47">
      <c r="A90" t="s">
        <v>804</v>
      </c>
      <c r="B90" t="s">
        <v>805</v>
      </c>
      <c r="C90" t="s">
        <v>806</v>
      </c>
      <c r="D90" t="s">
        <v>807</v>
      </c>
      <c r="E90" t="s">
        <v>808</v>
      </c>
      <c r="F90" t="s">
        <v>809</v>
      </c>
      <c r="G90" t="s">
        <v>288</v>
      </c>
      <c r="H90" s="131" t="s">
        <v>810</v>
      </c>
      <c r="I90">
        <v>8472555538</v>
      </c>
      <c r="J90" t="s">
        <v>146</v>
      </c>
      <c r="K90" s="132">
        <v>14.5</v>
      </c>
      <c r="L90" s="132">
        <v>8.5</v>
      </c>
      <c r="M90" s="132">
        <v>2</v>
      </c>
      <c r="N90" s="132">
        <v>25</v>
      </c>
      <c r="O90" s="132">
        <v>19</v>
      </c>
      <c r="P90" s="132">
        <v>32</v>
      </c>
      <c r="Q90" s="132">
        <v>12</v>
      </c>
      <c r="R90" s="132">
        <v>17</v>
      </c>
      <c r="S90" s="132">
        <v>16</v>
      </c>
      <c r="T90" s="132">
        <v>19</v>
      </c>
      <c r="U90" s="132">
        <v>12</v>
      </c>
      <c r="V90" s="132">
        <v>17</v>
      </c>
      <c r="W90" s="132">
        <v>11</v>
      </c>
      <c r="X90" s="132">
        <v>12</v>
      </c>
      <c r="Y90" s="132">
        <v>0</v>
      </c>
      <c r="Z90" s="132">
        <v>0</v>
      </c>
      <c r="AA90" s="132">
        <v>0</v>
      </c>
      <c r="AB90" s="132">
        <v>0</v>
      </c>
      <c r="AC90" s="132">
        <v>0</v>
      </c>
      <c r="AD90" s="132">
        <v>0</v>
      </c>
      <c r="AE90" s="132">
        <v>0</v>
      </c>
      <c r="AF90" s="132">
        <v>0</v>
      </c>
      <c r="AG90" s="132">
        <v>0</v>
      </c>
      <c r="AH90" s="132">
        <v>0</v>
      </c>
      <c r="AI90" s="132">
        <v>70</v>
      </c>
      <c r="AJ90" s="132">
        <v>97</v>
      </c>
      <c r="AK90" s="132">
        <v>0</v>
      </c>
      <c r="AL90" s="132">
        <v>0</v>
      </c>
      <c r="AM90" s="132">
        <v>0</v>
      </c>
      <c r="AN90" s="132">
        <v>16</v>
      </c>
      <c r="AO90" s="132" t="s">
        <v>290</v>
      </c>
      <c r="AP90" s="132" t="s">
        <v>290</v>
      </c>
      <c r="AQ90" s="132" t="s">
        <v>290</v>
      </c>
      <c r="AR90" s="132">
        <v>129</v>
      </c>
      <c r="AS90" s="132" t="s">
        <v>290</v>
      </c>
      <c r="AT90" s="132">
        <v>67</v>
      </c>
      <c r="AU90" s="132">
        <v>167</v>
      </c>
    </row>
    <row r="91" spans="1:47">
      <c r="A91" t="s">
        <v>811</v>
      </c>
      <c r="B91" t="s">
        <v>812</v>
      </c>
      <c r="C91" t="s">
        <v>478</v>
      </c>
      <c r="D91" t="s">
        <v>813</v>
      </c>
      <c r="E91" t="s">
        <v>814</v>
      </c>
      <c r="F91" t="s">
        <v>728</v>
      </c>
      <c r="G91" t="s">
        <v>288</v>
      </c>
      <c r="H91" s="131" t="s">
        <v>729</v>
      </c>
      <c r="I91">
        <v>8478256366</v>
      </c>
      <c r="J91" t="s">
        <v>146</v>
      </c>
      <c r="K91" s="132">
        <v>40.5</v>
      </c>
      <c r="L91" s="132">
        <v>19.5</v>
      </c>
      <c r="M91" s="132">
        <v>5</v>
      </c>
      <c r="N91" s="132">
        <v>65</v>
      </c>
      <c r="O91" s="132">
        <v>132</v>
      </c>
      <c r="P91" s="132">
        <v>85</v>
      </c>
      <c r="Q91" s="132">
        <v>72</v>
      </c>
      <c r="R91" s="132">
        <v>63</v>
      </c>
      <c r="S91" s="132">
        <v>71</v>
      </c>
      <c r="T91" s="132">
        <v>76</v>
      </c>
      <c r="U91" s="132">
        <v>48</v>
      </c>
      <c r="V91" s="132">
        <v>66</v>
      </c>
      <c r="W91" s="132">
        <v>48</v>
      </c>
      <c r="X91" s="132">
        <v>69</v>
      </c>
      <c r="Y91" s="132">
        <v>0</v>
      </c>
      <c r="Z91" s="132">
        <v>0</v>
      </c>
      <c r="AA91" s="132">
        <v>0</v>
      </c>
      <c r="AB91" s="132">
        <v>0</v>
      </c>
      <c r="AC91" s="132">
        <v>0</v>
      </c>
      <c r="AD91" s="132">
        <v>0</v>
      </c>
      <c r="AE91" s="132">
        <v>0</v>
      </c>
      <c r="AF91" s="132">
        <v>0</v>
      </c>
      <c r="AG91" s="132">
        <v>0</v>
      </c>
      <c r="AH91" s="132">
        <v>0</v>
      </c>
      <c r="AI91" s="132">
        <v>377</v>
      </c>
      <c r="AJ91" s="132">
        <v>353</v>
      </c>
      <c r="AK91" s="132">
        <v>0</v>
      </c>
      <c r="AL91" s="132">
        <v>0</v>
      </c>
      <c r="AM91" s="132">
        <v>0</v>
      </c>
      <c r="AN91" s="132">
        <v>15</v>
      </c>
      <c r="AO91" s="132">
        <v>0</v>
      </c>
      <c r="AP91" s="132">
        <v>0</v>
      </c>
      <c r="AQ91" s="132" t="s">
        <v>290</v>
      </c>
      <c r="AR91" s="132">
        <v>663</v>
      </c>
      <c r="AS91" s="132">
        <v>48</v>
      </c>
      <c r="AT91" s="132">
        <v>0</v>
      </c>
      <c r="AU91" s="132">
        <v>730</v>
      </c>
    </row>
    <row r="92" spans="1:47">
      <c r="A92" t="s">
        <v>815</v>
      </c>
      <c r="B92" t="s">
        <v>816</v>
      </c>
      <c r="C92" t="s">
        <v>817</v>
      </c>
      <c r="D92" t="s">
        <v>818</v>
      </c>
      <c r="E92" t="s">
        <v>819</v>
      </c>
      <c r="F92" t="s">
        <v>728</v>
      </c>
      <c r="G92" t="s">
        <v>288</v>
      </c>
      <c r="H92" s="131" t="s">
        <v>729</v>
      </c>
      <c r="I92">
        <v>8478252500</v>
      </c>
      <c r="J92" t="s">
        <v>146</v>
      </c>
      <c r="K92" s="132">
        <v>40</v>
      </c>
      <c r="L92" s="132">
        <v>19</v>
      </c>
      <c r="M92" s="132">
        <v>2</v>
      </c>
      <c r="N92" s="132">
        <v>61</v>
      </c>
      <c r="O92" s="132">
        <v>102</v>
      </c>
      <c r="P92" s="132">
        <v>55</v>
      </c>
      <c r="Q92" s="132">
        <v>48</v>
      </c>
      <c r="R92" s="132">
        <v>54</v>
      </c>
      <c r="S92" s="132">
        <v>53</v>
      </c>
      <c r="T92" s="132">
        <v>61</v>
      </c>
      <c r="U92" s="132">
        <v>49</v>
      </c>
      <c r="V92" s="132">
        <v>36</v>
      </c>
      <c r="W92" s="132">
        <v>55</v>
      </c>
      <c r="X92" s="132">
        <v>39</v>
      </c>
      <c r="Y92" s="132">
        <v>0</v>
      </c>
      <c r="Z92" s="132">
        <v>0</v>
      </c>
      <c r="AA92" s="132">
        <v>0</v>
      </c>
      <c r="AB92" s="132">
        <v>0</v>
      </c>
      <c r="AC92" s="132">
        <v>0</v>
      </c>
      <c r="AD92" s="132">
        <v>0</v>
      </c>
      <c r="AE92" s="132">
        <v>0</v>
      </c>
      <c r="AF92" s="132">
        <v>0</v>
      </c>
      <c r="AG92" s="132">
        <v>0</v>
      </c>
      <c r="AH92" s="132">
        <v>0</v>
      </c>
      <c r="AI92" s="132">
        <v>274</v>
      </c>
      <c r="AJ92" s="132">
        <v>278</v>
      </c>
      <c r="AK92" s="132">
        <v>0</v>
      </c>
      <c r="AL92" s="132">
        <v>0</v>
      </c>
      <c r="AM92" s="132" t="s">
        <v>290</v>
      </c>
      <c r="AN92" s="132">
        <v>21</v>
      </c>
      <c r="AO92" s="132" t="s">
        <v>290</v>
      </c>
      <c r="AP92" s="132">
        <v>0</v>
      </c>
      <c r="AQ92" s="132" t="s">
        <v>290</v>
      </c>
      <c r="AR92" s="132">
        <v>491</v>
      </c>
      <c r="AS92" s="132">
        <v>32</v>
      </c>
      <c r="AT92" s="132" t="s">
        <v>290</v>
      </c>
      <c r="AU92" s="132">
        <v>552</v>
      </c>
    </row>
    <row r="93" spans="1:47">
      <c r="A93" t="s">
        <v>820</v>
      </c>
      <c r="B93" t="s">
        <v>821</v>
      </c>
      <c r="C93" t="s">
        <v>822</v>
      </c>
      <c r="D93" t="s">
        <v>823</v>
      </c>
      <c r="E93" t="s">
        <v>824</v>
      </c>
      <c r="F93" t="s">
        <v>825</v>
      </c>
      <c r="G93" t="s">
        <v>288</v>
      </c>
      <c r="H93" s="131" t="s">
        <v>648</v>
      </c>
      <c r="I93">
        <v>8474706700</v>
      </c>
      <c r="J93" t="s">
        <v>146</v>
      </c>
      <c r="K93" s="132">
        <v>21.5</v>
      </c>
      <c r="L93" s="132">
        <v>21</v>
      </c>
      <c r="M93" s="132">
        <v>7.5</v>
      </c>
      <c r="N93" s="132">
        <v>50</v>
      </c>
      <c r="O93" s="132">
        <v>0</v>
      </c>
      <c r="P93" s="132">
        <v>0</v>
      </c>
      <c r="Q93" s="132">
        <v>0</v>
      </c>
      <c r="R93" s="132">
        <v>0</v>
      </c>
      <c r="S93" s="132">
        <v>0</v>
      </c>
      <c r="T93" s="132">
        <v>0</v>
      </c>
      <c r="U93" s="132">
        <v>0</v>
      </c>
      <c r="V93" s="132">
        <v>0</v>
      </c>
      <c r="W93" s="132">
        <v>0</v>
      </c>
      <c r="X93" s="132">
        <v>0</v>
      </c>
      <c r="Y93" s="132">
        <v>35</v>
      </c>
      <c r="Z93" s="132">
        <v>34</v>
      </c>
      <c r="AA93" s="132">
        <v>39</v>
      </c>
      <c r="AB93" s="132">
        <v>42</v>
      </c>
      <c r="AC93" s="132">
        <v>0</v>
      </c>
      <c r="AD93" s="132">
        <v>0</v>
      </c>
      <c r="AE93" s="132">
        <v>0</v>
      </c>
      <c r="AF93" s="132">
        <v>0</v>
      </c>
      <c r="AG93" s="132">
        <v>0</v>
      </c>
      <c r="AH93" s="132">
        <v>0</v>
      </c>
      <c r="AI93" s="132">
        <v>79</v>
      </c>
      <c r="AJ93" s="132">
        <v>71</v>
      </c>
      <c r="AK93" s="132">
        <v>18</v>
      </c>
      <c r="AL93" s="132">
        <v>20</v>
      </c>
      <c r="AM93" s="132">
        <v>0</v>
      </c>
      <c r="AN93" s="132">
        <v>0</v>
      </c>
      <c r="AO93" s="132">
        <v>0</v>
      </c>
      <c r="AP93" s="132">
        <v>0</v>
      </c>
      <c r="AQ93" s="132">
        <v>0</v>
      </c>
      <c r="AR93" s="132">
        <v>146</v>
      </c>
      <c r="AS93" s="132" t="s">
        <v>290</v>
      </c>
      <c r="AT93" s="132">
        <v>0</v>
      </c>
      <c r="AU93" s="132">
        <v>150</v>
      </c>
    </row>
    <row r="94" spans="1:47">
      <c r="A94" t="s">
        <v>826</v>
      </c>
      <c r="B94" t="s">
        <v>827</v>
      </c>
      <c r="C94" t="s">
        <v>828</v>
      </c>
      <c r="D94" t="s">
        <v>829</v>
      </c>
      <c r="E94" t="s">
        <v>830</v>
      </c>
      <c r="F94" t="s">
        <v>831</v>
      </c>
      <c r="G94" t="s">
        <v>288</v>
      </c>
      <c r="H94" s="131" t="s">
        <v>832</v>
      </c>
      <c r="I94">
        <v>6302703130</v>
      </c>
      <c r="J94" t="s">
        <v>146</v>
      </c>
      <c r="K94" s="132">
        <v>11</v>
      </c>
      <c r="L94" s="132">
        <v>8</v>
      </c>
      <c r="M94" s="132">
        <v>2.5</v>
      </c>
      <c r="N94" s="132">
        <v>21.5</v>
      </c>
      <c r="O94" s="132">
        <v>58</v>
      </c>
      <c r="P94" s="132">
        <v>37</v>
      </c>
      <c r="Q94" s="132">
        <v>25</v>
      </c>
      <c r="R94" s="132">
        <v>23</v>
      </c>
      <c r="S94" s="132">
        <v>16</v>
      </c>
      <c r="T94" s="132">
        <v>12</v>
      </c>
      <c r="U94" s="132" t="s">
        <v>290</v>
      </c>
      <c r="V94" s="132">
        <v>0</v>
      </c>
      <c r="W94" s="132">
        <v>0</v>
      </c>
      <c r="X94" s="132">
        <v>0</v>
      </c>
      <c r="Y94" s="132">
        <v>0</v>
      </c>
      <c r="Z94" s="132">
        <v>0</v>
      </c>
      <c r="AA94" s="132">
        <v>0</v>
      </c>
      <c r="AB94" s="132">
        <v>0</v>
      </c>
      <c r="AC94" s="132">
        <v>0</v>
      </c>
      <c r="AD94" s="132">
        <v>0</v>
      </c>
      <c r="AE94" s="132">
        <v>0</v>
      </c>
      <c r="AF94" s="132">
        <v>0</v>
      </c>
      <c r="AG94" s="132">
        <v>0</v>
      </c>
      <c r="AH94" s="132">
        <v>0</v>
      </c>
      <c r="AI94" s="132">
        <v>105</v>
      </c>
      <c r="AJ94" s="132">
        <v>73</v>
      </c>
      <c r="AK94" s="132">
        <v>0</v>
      </c>
      <c r="AL94" s="132">
        <v>0</v>
      </c>
      <c r="AM94" s="132">
        <v>0</v>
      </c>
      <c r="AN94" s="132">
        <v>129</v>
      </c>
      <c r="AO94" s="132" t="s">
        <v>290</v>
      </c>
      <c r="AP94" s="132">
        <v>0</v>
      </c>
      <c r="AQ94" s="132">
        <v>0</v>
      </c>
      <c r="AR94" s="132">
        <v>44</v>
      </c>
      <c r="AS94" s="132" t="s">
        <v>290</v>
      </c>
      <c r="AT94" s="132" t="s">
        <v>290</v>
      </c>
      <c r="AU94" s="132">
        <v>178</v>
      </c>
    </row>
    <row r="95" spans="1:47">
      <c r="A95" t="s">
        <v>833</v>
      </c>
      <c r="B95" t="s">
        <v>834</v>
      </c>
      <c r="C95" t="s">
        <v>478</v>
      </c>
      <c r="D95" t="s">
        <v>835</v>
      </c>
      <c r="E95" t="s">
        <v>836</v>
      </c>
      <c r="F95" t="s">
        <v>721</v>
      </c>
      <c r="G95" t="s">
        <v>288</v>
      </c>
      <c r="H95" s="131" t="s">
        <v>722</v>
      </c>
      <c r="I95">
        <v>8473591820</v>
      </c>
      <c r="J95" t="s">
        <v>146</v>
      </c>
      <c r="K95" s="132">
        <v>27</v>
      </c>
      <c r="L95" s="132">
        <v>8</v>
      </c>
      <c r="M95" s="132">
        <v>2</v>
      </c>
      <c r="N95" s="132">
        <v>37</v>
      </c>
      <c r="O95" s="132">
        <v>89</v>
      </c>
      <c r="P95" s="132">
        <v>48</v>
      </c>
      <c r="Q95" s="132">
        <v>41</v>
      </c>
      <c r="R95" s="132">
        <v>34</v>
      </c>
      <c r="S95" s="132">
        <v>41</v>
      </c>
      <c r="T95" s="132">
        <v>35</v>
      </c>
      <c r="U95" s="132">
        <v>30</v>
      </c>
      <c r="V95" s="132">
        <v>45</v>
      </c>
      <c r="W95" s="132">
        <v>34</v>
      </c>
      <c r="X95" s="132">
        <v>34</v>
      </c>
      <c r="Y95" s="132">
        <v>0</v>
      </c>
      <c r="Z95" s="132">
        <v>0</v>
      </c>
      <c r="AA95" s="132">
        <v>0</v>
      </c>
      <c r="AB95" s="132">
        <v>0</v>
      </c>
      <c r="AC95" s="132">
        <v>0</v>
      </c>
      <c r="AD95" s="132">
        <v>0</v>
      </c>
      <c r="AE95" s="132">
        <v>0</v>
      </c>
      <c r="AF95" s="132">
        <v>0</v>
      </c>
      <c r="AG95" s="132">
        <v>0</v>
      </c>
      <c r="AH95" s="132">
        <v>0</v>
      </c>
      <c r="AI95" s="132">
        <v>221</v>
      </c>
      <c r="AJ95" s="132">
        <v>210</v>
      </c>
      <c r="AK95" s="132">
        <v>0</v>
      </c>
      <c r="AL95" s="132">
        <v>0</v>
      </c>
      <c r="AM95" s="132">
        <v>0</v>
      </c>
      <c r="AN95" s="132">
        <v>25</v>
      </c>
      <c r="AO95" s="132" t="s">
        <v>290</v>
      </c>
      <c r="AP95" s="132">
        <v>36</v>
      </c>
      <c r="AQ95" s="132">
        <v>0</v>
      </c>
      <c r="AR95" s="132">
        <v>338</v>
      </c>
      <c r="AS95" s="132">
        <v>25</v>
      </c>
      <c r="AT95" s="132">
        <v>50</v>
      </c>
      <c r="AU95" s="132">
        <v>431</v>
      </c>
    </row>
    <row r="96" spans="1:47">
      <c r="A96" t="s">
        <v>837</v>
      </c>
      <c r="B96" t="s">
        <v>838</v>
      </c>
      <c r="C96" t="s">
        <v>839</v>
      </c>
      <c r="D96" t="s">
        <v>840</v>
      </c>
      <c r="E96" t="s">
        <v>841</v>
      </c>
      <c r="F96" t="s">
        <v>721</v>
      </c>
      <c r="G96" t="s">
        <v>288</v>
      </c>
      <c r="H96" s="131" t="s">
        <v>842</v>
      </c>
      <c r="I96">
        <v>8473582110</v>
      </c>
      <c r="J96" t="s">
        <v>146</v>
      </c>
      <c r="K96" s="132">
        <v>21</v>
      </c>
      <c r="L96" s="132">
        <v>8</v>
      </c>
      <c r="M96" s="132">
        <v>3</v>
      </c>
      <c r="N96" s="132">
        <v>32</v>
      </c>
      <c r="O96" s="132">
        <v>52</v>
      </c>
      <c r="P96" s="132">
        <v>20</v>
      </c>
      <c r="Q96" s="132">
        <v>20</v>
      </c>
      <c r="R96" s="132">
        <v>19</v>
      </c>
      <c r="S96" s="132">
        <v>14</v>
      </c>
      <c r="T96" s="132">
        <v>14</v>
      </c>
      <c r="U96" s="132">
        <v>18</v>
      </c>
      <c r="V96" s="132">
        <v>12</v>
      </c>
      <c r="W96" s="132">
        <v>17</v>
      </c>
      <c r="X96" s="132">
        <v>24</v>
      </c>
      <c r="Y96" s="132">
        <v>0</v>
      </c>
      <c r="Z96" s="132">
        <v>0</v>
      </c>
      <c r="AA96" s="132">
        <v>0</v>
      </c>
      <c r="AB96" s="132">
        <v>0</v>
      </c>
      <c r="AC96" s="132">
        <v>0</v>
      </c>
      <c r="AD96" s="132">
        <v>0</v>
      </c>
      <c r="AE96" s="132">
        <v>0</v>
      </c>
      <c r="AF96" s="132">
        <v>0</v>
      </c>
      <c r="AG96" s="132">
        <v>0</v>
      </c>
      <c r="AH96" s="132">
        <v>0</v>
      </c>
      <c r="AI96" s="132">
        <v>107</v>
      </c>
      <c r="AJ96" s="132">
        <v>103</v>
      </c>
      <c r="AK96" s="132">
        <v>0</v>
      </c>
      <c r="AL96" s="132">
        <v>0</v>
      </c>
      <c r="AM96" s="132" t="s">
        <v>290</v>
      </c>
      <c r="AN96" s="132">
        <v>22</v>
      </c>
      <c r="AO96" s="132" t="s">
        <v>290</v>
      </c>
      <c r="AP96" s="132">
        <v>50</v>
      </c>
      <c r="AQ96" s="132">
        <v>0</v>
      </c>
      <c r="AR96" s="132">
        <v>115</v>
      </c>
      <c r="AS96" s="132">
        <v>19</v>
      </c>
      <c r="AT96" s="132">
        <v>100</v>
      </c>
      <c r="AU96" s="132">
        <v>210</v>
      </c>
    </row>
    <row r="97" spans="1:47">
      <c r="A97" t="s">
        <v>843</v>
      </c>
      <c r="B97" t="s">
        <v>844</v>
      </c>
      <c r="C97" t="s">
        <v>845</v>
      </c>
      <c r="D97" t="s">
        <v>846</v>
      </c>
      <c r="E97" t="s">
        <v>847</v>
      </c>
      <c r="F97" t="s">
        <v>767</v>
      </c>
      <c r="G97" t="s">
        <v>288</v>
      </c>
      <c r="H97" s="131" t="s">
        <v>768</v>
      </c>
      <c r="I97">
        <v>8472720051</v>
      </c>
      <c r="J97" t="s">
        <v>146</v>
      </c>
      <c r="K97" s="132">
        <v>20.3</v>
      </c>
      <c r="L97" s="132">
        <v>6.6</v>
      </c>
      <c r="M97" s="132">
        <v>3.5</v>
      </c>
      <c r="N97" s="132">
        <v>30.4</v>
      </c>
      <c r="O97" s="132">
        <v>57</v>
      </c>
      <c r="P97" s="132">
        <v>11</v>
      </c>
      <c r="Q97" s="132">
        <v>12</v>
      </c>
      <c r="R97" s="132">
        <v>15</v>
      </c>
      <c r="S97" s="132">
        <v>12</v>
      </c>
      <c r="T97" s="132">
        <v>13</v>
      </c>
      <c r="U97" s="132">
        <v>13</v>
      </c>
      <c r="V97" s="132">
        <v>16</v>
      </c>
      <c r="W97" s="132">
        <v>12</v>
      </c>
      <c r="X97" s="132">
        <v>17</v>
      </c>
      <c r="Y97" s="132">
        <v>0</v>
      </c>
      <c r="Z97" s="132">
        <v>0</v>
      </c>
      <c r="AA97" s="132">
        <v>0</v>
      </c>
      <c r="AB97" s="132">
        <v>0</v>
      </c>
      <c r="AC97" s="132">
        <v>0</v>
      </c>
      <c r="AD97" s="132">
        <v>0</v>
      </c>
      <c r="AE97" s="132">
        <v>0</v>
      </c>
      <c r="AF97" s="132">
        <v>0</v>
      </c>
      <c r="AG97" s="132">
        <v>0</v>
      </c>
      <c r="AH97" s="132">
        <v>0</v>
      </c>
      <c r="AI97" s="132">
        <v>91</v>
      </c>
      <c r="AJ97" s="132">
        <v>87</v>
      </c>
      <c r="AK97" s="132">
        <v>0</v>
      </c>
      <c r="AL97" s="132">
        <v>0</v>
      </c>
      <c r="AM97" s="132">
        <v>0</v>
      </c>
      <c r="AN97" s="132">
        <v>25</v>
      </c>
      <c r="AO97" s="132">
        <v>0</v>
      </c>
      <c r="AP97" s="132">
        <v>11</v>
      </c>
      <c r="AQ97" s="132" t="s">
        <v>290</v>
      </c>
      <c r="AR97" s="132">
        <v>138</v>
      </c>
      <c r="AS97" s="132" t="s">
        <v>290</v>
      </c>
      <c r="AT97" s="132">
        <v>17</v>
      </c>
      <c r="AU97" s="132">
        <v>178</v>
      </c>
    </row>
    <row r="98" spans="1:47">
      <c r="A98" t="s">
        <v>848</v>
      </c>
      <c r="B98" t="s">
        <v>849</v>
      </c>
      <c r="C98" t="s">
        <v>850</v>
      </c>
      <c r="D98" t="s">
        <v>851</v>
      </c>
      <c r="E98" t="s">
        <v>852</v>
      </c>
      <c r="F98" t="s">
        <v>734</v>
      </c>
      <c r="G98" t="s">
        <v>288</v>
      </c>
      <c r="H98" s="131" t="s">
        <v>735</v>
      </c>
      <c r="I98">
        <v>8478853230</v>
      </c>
      <c r="J98" t="s">
        <v>146</v>
      </c>
      <c r="K98" s="132">
        <v>53.5</v>
      </c>
      <c r="L98" s="132">
        <v>51.5</v>
      </c>
      <c r="M98" s="132">
        <v>4</v>
      </c>
      <c r="N98" s="132">
        <v>109</v>
      </c>
      <c r="O98" s="132">
        <v>162</v>
      </c>
      <c r="P98" s="132">
        <v>115</v>
      </c>
      <c r="Q98" s="132">
        <v>98</v>
      </c>
      <c r="R98" s="132">
        <v>83</v>
      </c>
      <c r="S98" s="132">
        <v>64</v>
      </c>
      <c r="T98" s="132">
        <v>59</v>
      </c>
      <c r="U98" s="132">
        <v>60</v>
      </c>
      <c r="V98" s="132">
        <v>54</v>
      </c>
      <c r="W98" s="132">
        <v>46</v>
      </c>
      <c r="X98" s="132">
        <v>60</v>
      </c>
      <c r="Y98" s="132">
        <v>44</v>
      </c>
      <c r="Z98" s="132">
        <v>33</v>
      </c>
      <c r="AA98" s="132">
        <v>41</v>
      </c>
      <c r="AB98" s="132">
        <v>31</v>
      </c>
      <c r="AC98" s="132">
        <v>0</v>
      </c>
      <c r="AD98" s="132">
        <v>0</v>
      </c>
      <c r="AE98" s="132">
        <v>0</v>
      </c>
      <c r="AF98" s="132">
        <v>0</v>
      </c>
      <c r="AG98" s="132">
        <v>0</v>
      </c>
      <c r="AH98" s="132">
        <v>0</v>
      </c>
      <c r="AI98" s="132">
        <v>486</v>
      </c>
      <c r="AJ98" s="132">
        <v>464</v>
      </c>
      <c r="AK98" s="132">
        <v>20</v>
      </c>
      <c r="AL98" s="132">
        <v>22</v>
      </c>
      <c r="AM98" s="132" t="s">
        <v>290</v>
      </c>
      <c r="AN98" s="132">
        <v>249</v>
      </c>
      <c r="AO98" s="132">
        <v>97</v>
      </c>
      <c r="AP98" s="132">
        <v>58</v>
      </c>
      <c r="AQ98" s="132" t="s">
        <v>290</v>
      </c>
      <c r="AR98" s="132">
        <v>431</v>
      </c>
      <c r="AS98" s="132">
        <v>112</v>
      </c>
      <c r="AT98" s="132">
        <v>0</v>
      </c>
      <c r="AU98" s="132">
        <v>950</v>
      </c>
    </row>
    <row r="99" spans="1:47">
      <c r="A99" t="s">
        <v>853</v>
      </c>
      <c r="B99" t="s">
        <v>854</v>
      </c>
      <c r="C99" t="s">
        <v>855</v>
      </c>
      <c r="D99" t="s">
        <v>856</v>
      </c>
      <c r="E99" t="s">
        <v>857</v>
      </c>
      <c r="F99" t="s">
        <v>858</v>
      </c>
      <c r="G99" t="s">
        <v>288</v>
      </c>
      <c r="H99" s="131" t="s">
        <v>722</v>
      </c>
      <c r="I99">
        <v>8479073419</v>
      </c>
      <c r="J99" t="s">
        <v>146</v>
      </c>
      <c r="K99" s="132">
        <v>27.5</v>
      </c>
      <c r="L99" s="132">
        <v>19</v>
      </c>
      <c r="M99" s="132">
        <v>2</v>
      </c>
      <c r="N99" s="132">
        <v>48.5</v>
      </c>
      <c r="O99" s="132">
        <v>122</v>
      </c>
      <c r="P99" s="132">
        <v>57</v>
      </c>
      <c r="Q99" s="132">
        <v>35</v>
      </c>
      <c r="R99" s="132">
        <v>41</v>
      </c>
      <c r="S99" s="132">
        <v>33</v>
      </c>
      <c r="T99" s="132">
        <v>27</v>
      </c>
      <c r="U99" s="132">
        <v>39</v>
      </c>
      <c r="V99" s="132">
        <v>22</v>
      </c>
      <c r="W99" s="132">
        <v>44</v>
      </c>
      <c r="X99" s="132">
        <v>22</v>
      </c>
      <c r="Y99" s="132">
        <v>0</v>
      </c>
      <c r="Z99" s="132">
        <v>0</v>
      </c>
      <c r="AA99" s="132">
        <v>0</v>
      </c>
      <c r="AB99" s="132">
        <v>0</v>
      </c>
      <c r="AC99" s="132">
        <v>0</v>
      </c>
      <c r="AD99" s="132">
        <v>0</v>
      </c>
      <c r="AE99" s="132">
        <v>0</v>
      </c>
      <c r="AF99" s="132">
        <v>0</v>
      </c>
      <c r="AG99" s="132">
        <v>0</v>
      </c>
      <c r="AH99" s="132">
        <v>0</v>
      </c>
      <c r="AI99" s="132">
        <v>221</v>
      </c>
      <c r="AJ99" s="132">
        <v>221</v>
      </c>
      <c r="AK99" s="132">
        <v>0</v>
      </c>
      <c r="AL99" s="132">
        <v>0</v>
      </c>
      <c r="AM99" s="132" t="s">
        <v>290</v>
      </c>
      <c r="AN99" s="132">
        <v>34</v>
      </c>
      <c r="AO99" s="132" t="s">
        <v>290</v>
      </c>
      <c r="AP99" s="132">
        <v>45</v>
      </c>
      <c r="AQ99" s="132">
        <v>0</v>
      </c>
      <c r="AR99" s="132">
        <v>333</v>
      </c>
      <c r="AS99" s="132">
        <v>25</v>
      </c>
      <c r="AT99" s="132">
        <v>24</v>
      </c>
      <c r="AU99" s="132">
        <v>442</v>
      </c>
    </row>
    <row r="100" spans="1:47">
      <c r="A100" t="s">
        <v>859</v>
      </c>
      <c r="B100" t="s">
        <v>860</v>
      </c>
      <c r="C100" t="s">
        <v>861</v>
      </c>
      <c r="D100" t="s">
        <v>862</v>
      </c>
      <c r="E100" t="s">
        <v>863</v>
      </c>
      <c r="F100" t="s">
        <v>709</v>
      </c>
      <c r="G100" t="s">
        <v>288</v>
      </c>
      <c r="H100" s="131" t="s">
        <v>710</v>
      </c>
      <c r="I100">
        <v>8472963490</v>
      </c>
      <c r="J100" t="s">
        <v>146</v>
      </c>
      <c r="K100" s="132">
        <v>18</v>
      </c>
      <c r="L100" s="132">
        <v>6</v>
      </c>
      <c r="M100" s="132">
        <v>2</v>
      </c>
      <c r="N100" s="132">
        <v>26</v>
      </c>
      <c r="O100" s="132">
        <v>66</v>
      </c>
      <c r="P100" s="132">
        <v>31</v>
      </c>
      <c r="Q100" s="132">
        <v>30</v>
      </c>
      <c r="R100" s="132">
        <v>19</v>
      </c>
      <c r="S100" s="132">
        <v>13</v>
      </c>
      <c r="T100" s="132">
        <v>22</v>
      </c>
      <c r="U100" s="132">
        <v>21</v>
      </c>
      <c r="V100" s="132">
        <v>19</v>
      </c>
      <c r="W100" s="132">
        <v>30</v>
      </c>
      <c r="X100" s="132">
        <v>10</v>
      </c>
      <c r="Y100" s="132">
        <v>0</v>
      </c>
      <c r="Z100" s="132">
        <v>0</v>
      </c>
      <c r="AA100" s="132">
        <v>0</v>
      </c>
      <c r="AB100" s="132">
        <v>0</v>
      </c>
      <c r="AC100" s="132">
        <v>0</v>
      </c>
      <c r="AD100" s="132">
        <v>0</v>
      </c>
      <c r="AE100" s="132">
        <v>0</v>
      </c>
      <c r="AF100" s="132">
        <v>0</v>
      </c>
      <c r="AG100" s="132">
        <v>0</v>
      </c>
      <c r="AH100" s="132">
        <v>0</v>
      </c>
      <c r="AI100" s="132">
        <v>133</v>
      </c>
      <c r="AJ100" s="132">
        <v>128</v>
      </c>
      <c r="AK100" s="132">
        <v>0</v>
      </c>
      <c r="AL100" s="132">
        <v>0</v>
      </c>
      <c r="AM100" s="132">
        <v>0</v>
      </c>
      <c r="AN100" s="132">
        <v>57</v>
      </c>
      <c r="AO100" s="132">
        <v>0</v>
      </c>
      <c r="AP100" s="132">
        <v>0</v>
      </c>
      <c r="AQ100" s="132">
        <v>0</v>
      </c>
      <c r="AR100" s="132">
        <v>193</v>
      </c>
      <c r="AS100" s="132">
        <v>11</v>
      </c>
      <c r="AT100" s="132">
        <v>0</v>
      </c>
      <c r="AU100" s="132">
        <v>261</v>
      </c>
    </row>
    <row r="101" spans="1:47">
      <c r="A101" t="s">
        <v>864</v>
      </c>
      <c r="B101" t="s">
        <v>865</v>
      </c>
      <c r="C101" t="s">
        <v>478</v>
      </c>
      <c r="D101" t="s">
        <v>866</v>
      </c>
      <c r="E101" t="s">
        <v>867</v>
      </c>
      <c r="F101" t="s">
        <v>709</v>
      </c>
      <c r="G101" t="s">
        <v>288</v>
      </c>
      <c r="H101" s="131" t="s">
        <v>710</v>
      </c>
      <c r="I101">
        <v>8472538555</v>
      </c>
      <c r="J101" t="s">
        <v>146</v>
      </c>
      <c r="K101" s="132">
        <v>29.5</v>
      </c>
      <c r="L101" s="132">
        <v>9.6</v>
      </c>
      <c r="M101" s="132">
        <v>6.5</v>
      </c>
      <c r="N101" s="132">
        <v>45.6</v>
      </c>
      <c r="O101" s="132">
        <v>90</v>
      </c>
      <c r="P101" s="132">
        <v>58</v>
      </c>
      <c r="Q101" s="132">
        <v>47</v>
      </c>
      <c r="R101" s="132">
        <v>42</v>
      </c>
      <c r="S101" s="132">
        <v>36</v>
      </c>
      <c r="T101" s="132">
        <v>28</v>
      </c>
      <c r="U101" s="132">
        <v>37</v>
      </c>
      <c r="V101" s="132">
        <v>30</v>
      </c>
      <c r="W101" s="132">
        <v>33</v>
      </c>
      <c r="X101" s="132">
        <v>25</v>
      </c>
      <c r="Y101" s="132">
        <v>0</v>
      </c>
      <c r="Z101" s="132">
        <v>0</v>
      </c>
      <c r="AA101" s="132">
        <v>0</v>
      </c>
      <c r="AB101" s="132">
        <v>0</v>
      </c>
      <c r="AC101" s="132">
        <v>0</v>
      </c>
      <c r="AD101" s="132">
        <v>0</v>
      </c>
      <c r="AE101" s="132">
        <v>0</v>
      </c>
      <c r="AF101" s="132">
        <v>0</v>
      </c>
      <c r="AG101" s="132">
        <v>36</v>
      </c>
      <c r="AH101" s="132">
        <v>0</v>
      </c>
      <c r="AI101" s="132">
        <v>237</v>
      </c>
      <c r="AJ101" s="132">
        <v>225</v>
      </c>
      <c r="AK101" s="132">
        <v>0</v>
      </c>
      <c r="AL101" s="132">
        <v>0</v>
      </c>
      <c r="AM101" s="132">
        <v>0</v>
      </c>
      <c r="AN101" s="132">
        <v>18</v>
      </c>
      <c r="AO101" s="132" t="s">
        <v>290</v>
      </c>
      <c r="AP101" s="132">
        <v>36</v>
      </c>
      <c r="AQ101" s="132" t="s">
        <v>290</v>
      </c>
      <c r="AR101" s="132">
        <v>387</v>
      </c>
      <c r="AS101" s="132">
        <v>17</v>
      </c>
      <c r="AT101" s="132" t="s">
        <v>290</v>
      </c>
      <c r="AU101" s="132">
        <v>462</v>
      </c>
    </row>
    <row r="102" spans="1:47">
      <c r="A102" t="s">
        <v>868</v>
      </c>
      <c r="B102" t="s">
        <v>869</v>
      </c>
      <c r="C102" t="s">
        <v>478</v>
      </c>
      <c r="D102" t="s">
        <v>870</v>
      </c>
      <c r="E102" t="s">
        <v>871</v>
      </c>
      <c r="F102" t="s">
        <v>641</v>
      </c>
      <c r="G102" t="s">
        <v>288</v>
      </c>
      <c r="H102" s="131" t="s">
        <v>642</v>
      </c>
      <c r="I102">
        <v>8479663266</v>
      </c>
      <c r="J102" t="s">
        <v>146</v>
      </c>
      <c r="K102" s="132">
        <v>16.399999999999999</v>
      </c>
      <c r="L102" s="132">
        <v>5.4</v>
      </c>
      <c r="M102" s="132">
        <v>4</v>
      </c>
      <c r="N102" s="132">
        <v>25.8</v>
      </c>
      <c r="O102" s="132">
        <v>37</v>
      </c>
      <c r="P102" s="132">
        <v>23</v>
      </c>
      <c r="Q102" s="132">
        <v>25</v>
      </c>
      <c r="R102" s="132">
        <v>17</v>
      </c>
      <c r="S102" s="132">
        <v>14</v>
      </c>
      <c r="T102" s="132">
        <v>25</v>
      </c>
      <c r="U102" s="132">
        <v>19</v>
      </c>
      <c r="V102" s="132">
        <v>22</v>
      </c>
      <c r="W102" s="132">
        <v>28</v>
      </c>
      <c r="X102" s="132">
        <v>27</v>
      </c>
      <c r="Y102" s="132">
        <v>0</v>
      </c>
      <c r="Z102" s="132">
        <v>0</v>
      </c>
      <c r="AA102" s="132">
        <v>0</v>
      </c>
      <c r="AB102" s="132">
        <v>0</v>
      </c>
      <c r="AC102" s="132">
        <v>0</v>
      </c>
      <c r="AD102" s="132">
        <v>0</v>
      </c>
      <c r="AE102" s="132">
        <v>0</v>
      </c>
      <c r="AF102" s="132">
        <v>0</v>
      </c>
      <c r="AG102" s="132">
        <v>0</v>
      </c>
      <c r="AH102" s="132">
        <v>0</v>
      </c>
      <c r="AI102" s="132">
        <v>116</v>
      </c>
      <c r="AJ102" s="132">
        <v>121</v>
      </c>
      <c r="AK102" s="132">
        <v>0</v>
      </c>
      <c r="AL102" s="132">
        <v>0</v>
      </c>
      <c r="AM102" s="132">
        <v>0</v>
      </c>
      <c r="AN102" s="132">
        <v>58</v>
      </c>
      <c r="AO102" s="132" t="s">
        <v>290</v>
      </c>
      <c r="AP102" s="132">
        <v>34</v>
      </c>
      <c r="AQ102" s="132" t="s">
        <v>290</v>
      </c>
      <c r="AR102" s="132">
        <v>136</v>
      </c>
      <c r="AS102" s="132" t="s">
        <v>290</v>
      </c>
      <c r="AT102" s="132">
        <v>10</v>
      </c>
      <c r="AU102" s="132">
        <v>237</v>
      </c>
    </row>
    <row r="103" spans="1:47">
      <c r="A103" t="s">
        <v>872</v>
      </c>
      <c r="B103" t="s">
        <v>873</v>
      </c>
      <c r="C103" t="s">
        <v>874</v>
      </c>
      <c r="D103" t="s">
        <v>875</v>
      </c>
      <c r="E103" t="s">
        <v>876</v>
      </c>
      <c r="F103" t="s">
        <v>877</v>
      </c>
      <c r="G103" t="s">
        <v>288</v>
      </c>
      <c r="H103" s="131" t="s">
        <v>878</v>
      </c>
      <c r="I103">
        <v>8477242240</v>
      </c>
      <c r="J103" t="s">
        <v>146</v>
      </c>
      <c r="K103" s="132">
        <v>15.7</v>
      </c>
      <c r="L103" s="132">
        <v>5.5</v>
      </c>
      <c r="M103" s="132">
        <v>2</v>
      </c>
      <c r="N103" s="132">
        <v>23.2</v>
      </c>
      <c r="O103" s="132">
        <v>46</v>
      </c>
      <c r="P103" s="132">
        <v>17</v>
      </c>
      <c r="Q103" s="132">
        <v>13</v>
      </c>
      <c r="R103" s="132">
        <v>16</v>
      </c>
      <c r="S103" s="132">
        <v>16</v>
      </c>
      <c r="T103" s="132">
        <v>14</v>
      </c>
      <c r="U103" s="132">
        <v>12</v>
      </c>
      <c r="V103" s="132">
        <v>19</v>
      </c>
      <c r="W103" s="132" t="s">
        <v>290</v>
      </c>
      <c r="X103" s="132" t="s">
        <v>290</v>
      </c>
      <c r="Y103" s="132">
        <v>0</v>
      </c>
      <c r="Z103" s="132">
        <v>0</v>
      </c>
      <c r="AA103" s="132">
        <v>0</v>
      </c>
      <c r="AB103" s="132">
        <v>0</v>
      </c>
      <c r="AC103" s="132">
        <v>0</v>
      </c>
      <c r="AD103" s="132">
        <v>0</v>
      </c>
      <c r="AE103" s="132">
        <v>0</v>
      </c>
      <c r="AF103" s="132">
        <v>0</v>
      </c>
      <c r="AG103" s="132" t="s">
        <v>290</v>
      </c>
      <c r="AH103" s="132">
        <v>0</v>
      </c>
      <c r="AI103" s="132">
        <v>101</v>
      </c>
      <c r="AJ103" s="132">
        <v>76</v>
      </c>
      <c r="AK103" s="132">
        <v>0</v>
      </c>
      <c r="AL103" s="132">
        <v>0</v>
      </c>
      <c r="AM103" s="132">
        <v>0</v>
      </c>
      <c r="AN103" s="132">
        <v>35</v>
      </c>
      <c r="AO103" s="132" t="s">
        <v>290</v>
      </c>
      <c r="AP103" s="132">
        <v>16</v>
      </c>
      <c r="AQ103" s="132">
        <v>0</v>
      </c>
      <c r="AR103" s="132">
        <v>88</v>
      </c>
      <c r="AS103" s="132">
        <v>33</v>
      </c>
      <c r="AT103" s="132">
        <v>43</v>
      </c>
      <c r="AU103" s="132">
        <v>177</v>
      </c>
    </row>
    <row r="104" spans="1:47">
      <c r="A104" t="s">
        <v>879</v>
      </c>
      <c r="B104" t="s">
        <v>880</v>
      </c>
      <c r="C104" t="s">
        <v>817</v>
      </c>
      <c r="D104" t="s">
        <v>881</v>
      </c>
      <c r="E104" t="s">
        <v>882</v>
      </c>
      <c r="F104" t="s">
        <v>883</v>
      </c>
      <c r="G104" t="s">
        <v>288</v>
      </c>
      <c r="H104" s="131" t="s">
        <v>884</v>
      </c>
      <c r="I104">
        <v>8478857702</v>
      </c>
      <c r="J104" t="s">
        <v>146</v>
      </c>
      <c r="K104" s="132">
        <v>14</v>
      </c>
      <c r="L104" s="132">
        <v>9</v>
      </c>
      <c r="M104" s="132">
        <v>2</v>
      </c>
      <c r="N104" s="132">
        <v>25</v>
      </c>
      <c r="O104" s="132">
        <v>36</v>
      </c>
      <c r="P104" s="132">
        <v>17</v>
      </c>
      <c r="Q104" s="132">
        <v>15</v>
      </c>
      <c r="R104" s="132">
        <v>21</v>
      </c>
      <c r="S104" s="132">
        <v>20</v>
      </c>
      <c r="T104" s="132">
        <v>19</v>
      </c>
      <c r="U104" s="132">
        <v>21</v>
      </c>
      <c r="V104" s="132">
        <v>17</v>
      </c>
      <c r="W104" s="132">
        <v>11</v>
      </c>
      <c r="X104" s="132">
        <v>17</v>
      </c>
      <c r="Y104" s="132">
        <v>0</v>
      </c>
      <c r="Z104" s="132">
        <v>0</v>
      </c>
      <c r="AA104" s="132">
        <v>0</v>
      </c>
      <c r="AB104" s="132">
        <v>0</v>
      </c>
      <c r="AC104" s="132">
        <v>0</v>
      </c>
      <c r="AD104" s="132">
        <v>0</v>
      </c>
      <c r="AE104" s="132">
        <v>0</v>
      </c>
      <c r="AF104" s="132">
        <v>0</v>
      </c>
      <c r="AG104" s="132">
        <v>0</v>
      </c>
      <c r="AH104" s="132">
        <v>0</v>
      </c>
      <c r="AI104" s="132">
        <v>94</v>
      </c>
      <c r="AJ104" s="132">
        <v>100</v>
      </c>
      <c r="AK104" s="132">
        <v>0</v>
      </c>
      <c r="AL104" s="132">
        <v>0</v>
      </c>
      <c r="AM104" s="132">
        <v>0</v>
      </c>
      <c r="AN104" s="132">
        <v>23</v>
      </c>
      <c r="AO104" s="132" t="s">
        <v>290</v>
      </c>
      <c r="AP104" s="132">
        <v>30</v>
      </c>
      <c r="AQ104" s="132">
        <v>0</v>
      </c>
      <c r="AR104" s="132">
        <v>108</v>
      </c>
      <c r="AS104" s="132">
        <v>26</v>
      </c>
      <c r="AT104" s="132">
        <v>26</v>
      </c>
      <c r="AU104" s="132">
        <v>194</v>
      </c>
    </row>
    <row r="105" spans="1:47">
      <c r="A105" t="s">
        <v>885</v>
      </c>
      <c r="B105" t="s">
        <v>401</v>
      </c>
      <c r="C105" t="s">
        <v>886</v>
      </c>
      <c r="D105" t="s">
        <v>887</v>
      </c>
      <c r="E105" t="s">
        <v>888</v>
      </c>
      <c r="F105" t="s">
        <v>601</v>
      </c>
      <c r="G105" t="s">
        <v>288</v>
      </c>
      <c r="H105" s="131" t="s">
        <v>602</v>
      </c>
      <c r="I105">
        <v>8474460005</v>
      </c>
      <c r="J105" t="s">
        <v>146</v>
      </c>
      <c r="K105" s="132">
        <v>21.5</v>
      </c>
      <c r="L105" s="132">
        <v>7</v>
      </c>
      <c r="M105" s="132">
        <v>4.5</v>
      </c>
      <c r="N105" s="132">
        <v>33</v>
      </c>
      <c r="O105" s="132">
        <v>68</v>
      </c>
      <c r="P105" s="132">
        <v>14</v>
      </c>
      <c r="Q105" s="132">
        <v>15</v>
      </c>
      <c r="R105" s="132" t="s">
        <v>290</v>
      </c>
      <c r="S105" s="132">
        <v>10</v>
      </c>
      <c r="T105" s="132">
        <v>12</v>
      </c>
      <c r="U105" s="132">
        <v>13</v>
      </c>
      <c r="V105" s="132">
        <v>16</v>
      </c>
      <c r="W105" s="132">
        <v>15</v>
      </c>
      <c r="X105" s="132">
        <v>16</v>
      </c>
      <c r="Y105" s="132">
        <v>0</v>
      </c>
      <c r="Z105" s="132">
        <v>0</v>
      </c>
      <c r="AA105" s="132">
        <v>0</v>
      </c>
      <c r="AB105" s="132">
        <v>0</v>
      </c>
      <c r="AC105" s="132">
        <v>0</v>
      </c>
      <c r="AD105" s="132">
        <v>0</v>
      </c>
      <c r="AE105" s="132">
        <v>0</v>
      </c>
      <c r="AF105" s="132">
        <v>0</v>
      </c>
      <c r="AG105" s="132">
        <v>0</v>
      </c>
      <c r="AH105" s="132">
        <v>0</v>
      </c>
      <c r="AI105" s="132">
        <v>94</v>
      </c>
      <c r="AJ105" s="132">
        <v>94</v>
      </c>
      <c r="AK105" s="132">
        <v>0</v>
      </c>
      <c r="AL105" s="132">
        <v>0</v>
      </c>
      <c r="AM105" s="132">
        <v>0</v>
      </c>
      <c r="AN105" s="132" t="s">
        <v>290</v>
      </c>
      <c r="AO105" s="132">
        <v>0</v>
      </c>
      <c r="AP105" s="132" t="s">
        <v>290</v>
      </c>
      <c r="AQ105" s="132">
        <v>0</v>
      </c>
      <c r="AR105" s="132">
        <v>177</v>
      </c>
      <c r="AS105" s="132" t="s">
        <v>290</v>
      </c>
      <c r="AT105" s="132">
        <v>0</v>
      </c>
      <c r="AU105" s="132">
        <v>188</v>
      </c>
    </row>
    <row r="106" spans="1:47">
      <c r="A106" t="s">
        <v>889</v>
      </c>
      <c r="B106" t="s">
        <v>890</v>
      </c>
      <c r="C106" t="s">
        <v>651</v>
      </c>
      <c r="D106" t="s">
        <v>891</v>
      </c>
      <c r="E106" t="s">
        <v>892</v>
      </c>
      <c r="F106" t="s">
        <v>595</v>
      </c>
      <c r="G106" t="s">
        <v>288</v>
      </c>
      <c r="H106" s="131" t="s">
        <v>596</v>
      </c>
      <c r="I106">
        <v>8474373322</v>
      </c>
      <c r="J106" t="s">
        <v>146</v>
      </c>
      <c r="K106" s="132">
        <v>14</v>
      </c>
      <c r="L106" s="132">
        <v>8</v>
      </c>
      <c r="M106" s="132">
        <v>2</v>
      </c>
      <c r="N106" s="132">
        <v>24</v>
      </c>
      <c r="O106" s="132">
        <v>53</v>
      </c>
      <c r="P106" s="132">
        <v>20</v>
      </c>
      <c r="Q106" s="132">
        <v>24</v>
      </c>
      <c r="R106" s="132">
        <v>17</v>
      </c>
      <c r="S106" s="132">
        <v>14</v>
      </c>
      <c r="T106" s="132">
        <v>21</v>
      </c>
      <c r="U106" s="132">
        <v>14</v>
      </c>
      <c r="V106" s="132">
        <v>25</v>
      </c>
      <c r="W106" s="132">
        <v>23</v>
      </c>
      <c r="X106" s="132">
        <v>21</v>
      </c>
      <c r="Y106" s="132">
        <v>0</v>
      </c>
      <c r="Z106" s="132">
        <v>0</v>
      </c>
      <c r="AA106" s="132">
        <v>0</v>
      </c>
      <c r="AB106" s="132">
        <v>0</v>
      </c>
      <c r="AC106" s="132">
        <v>0</v>
      </c>
      <c r="AD106" s="132">
        <v>0</v>
      </c>
      <c r="AE106" s="132">
        <v>0</v>
      </c>
      <c r="AF106" s="132">
        <v>0</v>
      </c>
      <c r="AG106" s="132">
        <v>0</v>
      </c>
      <c r="AH106" s="132">
        <v>0</v>
      </c>
      <c r="AI106" s="132">
        <v>127</v>
      </c>
      <c r="AJ106" s="132">
        <v>105</v>
      </c>
      <c r="AK106" s="132">
        <v>0</v>
      </c>
      <c r="AL106" s="132">
        <v>0</v>
      </c>
      <c r="AM106" s="132">
        <v>0</v>
      </c>
      <c r="AN106" s="132">
        <v>17</v>
      </c>
      <c r="AO106" s="132" t="s">
        <v>290</v>
      </c>
      <c r="AP106" s="132">
        <v>31</v>
      </c>
      <c r="AQ106" s="132" t="s">
        <v>290</v>
      </c>
      <c r="AR106" s="132">
        <v>164</v>
      </c>
      <c r="AS106" s="132">
        <v>13</v>
      </c>
      <c r="AT106" s="132" t="s">
        <v>290</v>
      </c>
      <c r="AU106" s="132">
        <v>232</v>
      </c>
    </row>
    <row r="107" spans="1:47">
      <c r="A107" t="s">
        <v>893</v>
      </c>
      <c r="B107" t="s">
        <v>894</v>
      </c>
      <c r="C107" t="s">
        <v>895</v>
      </c>
      <c r="D107" t="s">
        <v>896</v>
      </c>
      <c r="E107" t="s">
        <v>897</v>
      </c>
      <c r="F107" t="s">
        <v>574</v>
      </c>
      <c r="G107" t="s">
        <v>288</v>
      </c>
      <c r="H107" s="131" t="s">
        <v>575</v>
      </c>
      <c r="I107">
        <v>8478642650</v>
      </c>
      <c r="J107" t="s">
        <v>146</v>
      </c>
      <c r="K107" s="132">
        <v>29</v>
      </c>
      <c r="L107" s="132">
        <v>7</v>
      </c>
      <c r="M107" s="132">
        <v>3</v>
      </c>
      <c r="N107" s="132">
        <v>39</v>
      </c>
      <c r="O107" s="132">
        <v>24</v>
      </c>
      <c r="P107" s="132">
        <v>22</v>
      </c>
      <c r="Q107" s="132">
        <v>23</v>
      </c>
      <c r="R107" s="132">
        <v>24</v>
      </c>
      <c r="S107" s="132">
        <v>29</v>
      </c>
      <c r="T107" s="132">
        <v>32</v>
      </c>
      <c r="U107" s="132">
        <v>34</v>
      </c>
      <c r="V107" s="132">
        <v>42</v>
      </c>
      <c r="W107" s="132">
        <v>39</v>
      </c>
      <c r="X107" s="132">
        <v>41</v>
      </c>
      <c r="Y107" s="132">
        <v>0</v>
      </c>
      <c r="Z107" s="132">
        <v>0</v>
      </c>
      <c r="AA107" s="132">
        <v>0</v>
      </c>
      <c r="AB107" s="132">
        <v>0</v>
      </c>
      <c r="AC107" s="132">
        <v>0</v>
      </c>
      <c r="AD107" s="132">
        <v>0</v>
      </c>
      <c r="AE107" s="132">
        <v>0</v>
      </c>
      <c r="AF107" s="132">
        <v>0</v>
      </c>
      <c r="AG107" s="132">
        <v>0</v>
      </c>
      <c r="AH107" s="132">
        <v>0</v>
      </c>
      <c r="AI107" s="132">
        <v>155</v>
      </c>
      <c r="AJ107" s="132">
        <v>155</v>
      </c>
      <c r="AK107" s="132">
        <v>0</v>
      </c>
      <c r="AL107" s="132">
        <v>0</v>
      </c>
      <c r="AM107" s="132">
        <v>0</v>
      </c>
      <c r="AN107" s="132">
        <v>0</v>
      </c>
      <c r="AO107" s="132" t="s">
        <v>290</v>
      </c>
      <c r="AP107" s="132">
        <v>10</v>
      </c>
      <c r="AQ107" s="132" t="s">
        <v>290</v>
      </c>
      <c r="AR107" s="132">
        <v>285</v>
      </c>
      <c r="AS107" s="132" t="s">
        <v>290</v>
      </c>
      <c r="AT107" s="132" t="s">
        <v>290</v>
      </c>
      <c r="AU107" s="132">
        <v>310</v>
      </c>
    </row>
    <row r="108" spans="1:47">
      <c r="A108" t="s">
        <v>898</v>
      </c>
      <c r="B108" t="s">
        <v>899</v>
      </c>
      <c r="C108" t="s">
        <v>900</v>
      </c>
      <c r="D108" t="s">
        <v>901</v>
      </c>
      <c r="E108" t="s">
        <v>902</v>
      </c>
      <c r="F108" t="s">
        <v>574</v>
      </c>
      <c r="G108" t="s">
        <v>288</v>
      </c>
      <c r="H108" s="131" t="s">
        <v>903</v>
      </c>
      <c r="I108">
        <v>8474755678</v>
      </c>
      <c r="J108" t="s">
        <v>146</v>
      </c>
      <c r="K108" s="132">
        <v>20</v>
      </c>
      <c r="L108" s="132">
        <v>4</v>
      </c>
      <c r="M108" s="132">
        <v>2</v>
      </c>
      <c r="N108" s="132">
        <v>26</v>
      </c>
      <c r="O108" s="132" t="s">
        <v>290</v>
      </c>
      <c r="P108" s="132">
        <v>16</v>
      </c>
      <c r="Q108" s="132">
        <v>18</v>
      </c>
      <c r="R108" s="132">
        <v>25</v>
      </c>
      <c r="S108" s="132">
        <v>22</v>
      </c>
      <c r="T108" s="132">
        <v>20</v>
      </c>
      <c r="U108" s="132">
        <v>29</v>
      </c>
      <c r="V108" s="132">
        <v>24</v>
      </c>
      <c r="W108" s="132">
        <v>27</v>
      </c>
      <c r="X108" s="132">
        <v>32</v>
      </c>
      <c r="Y108" s="132">
        <v>0</v>
      </c>
      <c r="Z108" s="132">
        <v>0</v>
      </c>
      <c r="AA108" s="132">
        <v>0</v>
      </c>
      <c r="AB108" s="132">
        <v>0</v>
      </c>
      <c r="AC108" s="132">
        <v>13</v>
      </c>
      <c r="AD108" s="132">
        <v>0</v>
      </c>
      <c r="AE108" s="132">
        <v>0</v>
      </c>
      <c r="AF108" s="132">
        <v>0</v>
      </c>
      <c r="AG108" s="132">
        <v>0</v>
      </c>
      <c r="AH108" s="132">
        <v>0</v>
      </c>
      <c r="AI108" s="132">
        <v>102</v>
      </c>
      <c r="AJ108" s="132">
        <v>133</v>
      </c>
      <c r="AK108" s="132">
        <v>0</v>
      </c>
      <c r="AL108" s="132">
        <v>0</v>
      </c>
      <c r="AM108" s="132">
        <v>0</v>
      </c>
      <c r="AN108" s="132">
        <v>27</v>
      </c>
      <c r="AO108" s="132">
        <v>25</v>
      </c>
      <c r="AP108" s="132">
        <v>37</v>
      </c>
      <c r="AQ108" s="132" t="s">
        <v>290</v>
      </c>
      <c r="AR108" s="132">
        <v>112</v>
      </c>
      <c r="AS108" s="132">
        <v>32</v>
      </c>
      <c r="AT108" s="132">
        <v>20</v>
      </c>
      <c r="AU108" s="132">
        <v>235</v>
      </c>
    </row>
    <row r="109" spans="1:47">
      <c r="A109" t="s">
        <v>904</v>
      </c>
      <c r="B109" t="s">
        <v>905</v>
      </c>
      <c r="C109" t="s">
        <v>906</v>
      </c>
      <c r="D109" t="s">
        <v>907</v>
      </c>
      <c r="E109" t="s">
        <v>908</v>
      </c>
      <c r="F109" t="s">
        <v>721</v>
      </c>
      <c r="G109" t="s">
        <v>288</v>
      </c>
      <c r="H109" s="131" t="s">
        <v>722</v>
      </c>
      <c r="I109">
        <v>8472028035</v>
      </c>
      <c r="J109" t="s">
        <v>146</v>
      </c>
      <c r="K109" s="132">
        <v>36.5</v>
      </c>
      <c r="L109" s="132">
        <v>9.5</v>
      </c>
      <c r="M109" s="132">
        <v>7</v>
      </c>
      <c r="N109" s="132">
        <v>53</v>
      </c>
      <c r="O109" s="132">
        <v>25</v>
      </c>
      <c r="P109" s="132">
        <v>10</v>
      </c>
      <c r="Q109" s="132">
        <v>20</v>
      </c>
      <c r="R109" s="132">
        <v>39</v>
      </c>
      <c r="S109" s="132">
        <v>27</v>
      </c>
      <c r="T109" s="132">
        <v>22</v>
      </c>
      <c r="U109" s="132">
        <v>42</v>
      </c>
      <c r="V109" s="132">
        <v>16</v>
      </c>
      <c r="W109" s="132">
        <v>24</v>
      </c>
      <c r="X109" s="132">
        <v>25</v>
      </c>
      <c r="Y109" s="132">
        <v>0</v>
      </c>
      <c r="Z109" s="132">
        <v>0</v>
      </c>
      <c r="AA109" s="132">
        <v>0</v>
      </c>
      <c r="AB109" s="132">
        <v>0</v>
      </c>
      <c r="AC109" s="132">
        <v>0</v>
      </c>
      <c r="AD109" s="132">
        <v>0</v>
      </c>
      <c r="AE109" s="132">
        <v>0</v>
      </c>
      <c r="AF109" s="132">
        <v>0</v>
      </c>
      <c r="AG109" s="132">
        <v>0</v>
      </c>
      <c r="AH109" s="132">
        <v>0</v>
      </c>
      <c r="AI109" s="132">
        <v>96</v>
      </c>
      <c r="AJ109" s="132">
        <v>154</v>
      </c>
      <c r="AK109" s="132">
        <v>0</v>
      </c>
      <c r="AL109" s="132">
        <v>0</v>
      </c>
      <c r="AM109" s="132">
        <v>0</v>
      </c>
      <c r="AN109" s="132">
        <v>95</v>
      </c>
      <c r="AO109" s="132" t="s">
        <v>290</v>
      </c>
      <c r="AP109" s="132" t="s">
        <v>290</v>
      </c>
      <c r="AQ109" s="132">
        <v>0</v>
      </c>
      <c r="AR109" s="132">
        <v>112</v>
      </c>
      <c r="AS109" s="132">
        <v>38</v>
      </c>
      <c r="AT109" s="132">
        <v>0</v>
      </c>
      <c r="AU109" s="132">
        <v>250</v>
      </c>
    </row>
    <row r="110" spans="1:47">
      <c r="A110" t="s">
        <v>909</v>
      </c>
      <c r="B110" t="s">
        <v>910</v>
      </c>
      <c r="C110" t="s">
        <v>911</v>
      </c>
      <c r="D110" t="s">
        <v>912</v>
      </c>
      <c r="E110" t="s">
        <v>913</v>
      </c>
      <c r="F110" t="s">
        <v>613</v>
      </c>
      <c r="G110" t="s">
        <v>288</v>
      </c>
      <c r="H110" s="131" t="s">
        <v>614</v>
      </c>
      <c r="I110">
        <v>8474374022</v>
      </c>
      <c r="J110" t="s">
        <v>146</v>
      </c>
      <c r="K110" s="132">
        <v>11</v>
      </c>
      <c r="L110" s="132">
        <v>3</v>
      </c>
      <c r="M110" s="132">
        <v>1</v>
      </c>
      <c r="N110" s="132">
        <v>15</v>
      </c>
      <c r="O110" s="132">
        <v>33</v>
      </c>
      <c r="P110" s="132">
        <v>10</v>
      </c>
      <c r="Q110" s="132">
        <v>11</v>
      </c>
      <c r="R110" s="132">
        <v>10</v>
      </c>
      <c r="S110" s="132">
        <v>21</v>
      </c>
      <c r="T110" s="132">
        <v>10</v>
      </c>
      <c r="U110" s="132" t="s">
        <v>290</v>
      </c>
      <c r="V110" s="132">
        <v>15</v>
      </c>
      <c r="W110" s="132">
        <v>11</v>
      </c>
      <c r="X110" s="132" t="s">
        <v>290</v>
      </c>
      <c r="Y110" s="132">
        <v>0</v>
      </c>
      <c r="Z110" s="132">
        <v>0</v>
      </c>
      <c r="AA110" s="132">
        <v>0</v>
      </c>
      <c r="AB110" s="132">
        <v>0</v>
      </c>
      <c r="AC110" s="132">
        <v>0</v>
      </c>
      <c r="AD110" s="132">
        <v>0</v>
      </c>
      <c r="AE110" s="132">
        <v>0</v>
      </c>
      <c r="AF110" s="132">
        <v>0</v>
      </c>
      <c r="AG110" s="132">
        <v>0</v>
      </c>
      <c r="AH110" s="132">
        <v>0</v>
      </c>
      <c r="AI110" s="132">
        <v>67</v>
      </c>
      <c r="AJ110" s="132">
        <v>69</v>
      </c>
      <c r="AK110" s="132">
        <v>0</v>
      </c>
      <c r="AL110" s="132">
        <v>0</v>
      </c>
      <c r="AM110" s="132">
        <v>0</v>
      </c>
      <c r="AN110" s="132">
        <v>29</v>
      </c>
      <c r="AO110" s="132" t="s">
        <v>290</v>
      </c>
      <c r="AP110" s="132">
        <v>23</v>
      </c>
      <c r="AQ110" s="132">
        <v>0</v>
      </c>
      <c r="AR110" s="132">
        <v>65</v>
      </c>
      <c r="AS110" s="132">
        <v>12</v>
      </c>
      <c r="AT110" s="132">
        <v>24</v>
      </c>
      <c r="AU110" s="132">
        <v>136</v>
      </c>
    </row>
    <row r="111" spans="1:47">
      <c r="A111" t="s">
        <v>914</v>
      </c>
      <c r="B111" t="s">
        <v>915</v>
      </c>
      <c r="C111" t="s">
        <v>916</v>
      </c>
      <c r="D111" t="s">
        <v>917</v>
      </c>
      <c r="E111" t="s">
        <v>918</v>
      </c>
      <c r="F111" t="s">
        <v>919</v>
      </c>
      <c r="G111" t="s">
        <v>288</v>
      </c>
      <c r="H111" s="131" t="s">
        <v>670</v>
      </c>
      <c r="I111">
        <v>2243457145</v>
      </c>
      <c r="J111" t="s">
        <v>146</v>
      </c>
      <c r="K111" s="132">
        <v>39</v>
      </c>
      <c r="L111" s="132">
        <v>17</v>
      </c>
      <c r="M111" s="132">
        <v>3</v>
      </c>
      <c r="N111" s="132">
        <v>59</v>
      </c>
      <c r="O111" s="132">
        <v>70</v>
      </c>
      <c r="P111" s="132">
        <v>62</v>
      </c>
      <c r="Q111" s="132">
        <v>65</v>
      </c>
      <c r="R111" s="132">
        <v>60</v>
      </c>
      <c r="S111" s="132">
        <v>60</v>
      </c>
      <c r="T111" s="132">
        <v>41</v>
      </c>
      <c r="U111" s="132">
        <v>58</v>
      </c>
      <c r="V111" s="132">
        <v>43</v>
      </c>
      <c r="W111" s="132">
        <v>45</v>
      </c>
      <c r="X111" s="132">
        <v>49</v>
      </c>
      <c r="Y111" s="132">
        <v>0</v>
      </c>
      <c r="Z111" s="132">
        <v>0</v>
      </c>
      <c r="AA111" s="132">
        <v>0</v>
      </c>
      <c r="AB111" s="132">
        <v>0</v>
      </c>
      <c r="AC111" s="132">
        <v>0</v>
      </c>
      <c r="AD111" s="132">
        <v>0</v>
      </c>
      <c r="AE111" s="132">
        <v>0</v>
      </c>
      <c r="AF111" s="132">
        <v>0</v>
      </c>
      <c r="AG111" s="132">
        <v>0</v>
      </c>
      <c r="AH111" s="132">
        <v>0</v>
      </c>
      <c r="AI111" s="132">
        <v>291</v>
      </c>
      <c r="AJ111" s="132">
        <v>262</v>
      </c>
      <c r="AK111" s="132">
        <v>0</v>
      </c>
      <c r="AL111" s="132">
        <v>0</v>
      </c>
      <c r="AM111" s="132">
        <v>0</v>
      </c>
      <c r="AN111" s="132">
        <v>26</v>
      </c>
      <c r="AO111" s="132" t="s">
        <v>290</v>
      </c>
      <c r="AP111" s="132">
        <v>0</v>
      </c>
      <c r="AQ111" s="132">
        <v>0</v>
      </c>
      <c r="AR111" s="132">
        <v>490</v>
      </c>
      <c r="AS111" s="132">
        <v>31</v>
      </c>
      <c r="AT111" s="132">
        <v>30</v>
      </c>
      <c r="AU111" s="132">
        <v>553</v>
      </c>
    </row>
    <row r="112" spans="1:47">
      <c r="A112" t="s">
        <v>920</v>
      </c>
      <c r="B112" t="s">
        <v>921</v>
      </c>
      <c r="C112" t="s">
        <v>922</v>
      </c>
      <c r="D112" t="s">
        <v>923</v>
      </c>
      <c r="E112" t="s">
        <v>924</v>
      </c>
      <c r="F112" t="s">
        <v>669</v>
      </c>
      <c r="G112" t="s">
        <v>288</v>
      </c>
      <c r="H112" s="131" t="s">
        <v>925</v>
      </c>
      <c r="I112">
        <v>8472550050</v>
      </c>
      <c r="J112" t="s">
        <v>146</v>
      </c>
      <c r="K112" s="132">
        <v>31</v>
      </c>
      <c r="L112" s="132">
        <v>10.5</v>
      </c>
      <c r="M112" s="132">
        <v>2</v>
      </c>
      <c r="N112" s="132">
        <v>43.5</v>
      </c>
      <c r="O112" s="132">
        <v>97</v>
      </c>
      <c r="P112" s="132">
        <v>47</v>
      </c>
      <c r="Q112" s="132">
        <v>29</v>
      </c>
      <c r="R112" s="132">
        <v>29</v>
      </c>
      <c r="S112" s="132">
        <v>26</v>
      </c>
      <c r="T112" s="132">
        <v>26</v>
      </c>
      <c r="U112" s="132">
        <v>29</v>
      </c>
      <c r="V112" s="132">
        <v>29</v>
      </c>
      <c r="W112" s="132">
        <v>38</v>
      </c>
      <c r="X112" s="132">
        <v>35</v>
      </c>
      <c r="Y112" s="132">
        <v>0</v>
      </c>
      <c r="Z112" s="132">
        <v>0</v>
      </c>
      <c r="AA112" s="132">
        <v>0</v>
      </c>
      <c r="AB112" s="132">
        <v>0</v>
      </c>
      <c r="AC112" s="132">
        <v>0</v>
      </c>
      <c r="AD112" s="132">
        <v>0</v>
      </c>
      <c r="AE112" s="132">
        <v>0</v>
      </c>
      <c r="AF112" s="132">
        <v>0</v>
      </c>
      <c r="AG112" s="132">
        <v>0</v>
      </c>
      <c r="AH112" s="132">
        <v>0</v>
      </c>
      <c r="AI112" s="132">
        <v>204</v>
      </c>
      <c r="AJ112" s="132">
        <v>181</v>
      </c>
      <c r="AK112" s="132">
        <v>0</v>
      </c>
      <c r="AL112" s="132">
        <v>0</v>
      </c>
      <c r="AM112" s="132">
        <v>0</v>
      </c>
      <c r="AN112" s="132" t="s">
        <v>290</v>
      </c>
      <c r="AO112" s="132" t="s">
        <v>290</v>
      </c>
      <c r="AP112" s="132">
        <v>10</v>
      </c>
      <c r="AQ112" s="132">
        <v>0</v>
      </c>
      <c r="AR112" s="132">
        <v>326</v>
      </c>
      <c r="AS112" s="132">
        <v>39</v>
      </c>
      <c r="AT112" s="132">
        <v>18</v>
      </c>
      <c r="AU112" s="132">
        <v>385</v>
      </c>
    </row>
    <row r="113" spans="1:47">
      <c r="A113" t="s">
        <v>926</v>
      </c>
      <c r="B113" t="s">
        <v>927</v>
      </c>
      <c r="C113" t="s">
        <v>928</v>
      </c>
      <c r="D113" t="s">
        <v>929</v>
      </c>
      <c r="E113" t="s">
        <v>930</v>
      </c>
      <c r="F113" t="s">
        <v>634</v>
      </c>
      <c r="G113" t="s">
        <v>288</v>
      </c>
      <c r="H113" s="131">
        <v>60091</v>
      </c>
      <c r="I113">
        <v>8472562922</v>
      </c>
      <c r="J113" t="s">
        <v>146</v>
      </c>
      <c r="K113" s="132">
        <v>9.5</v>
      </c>
      <c r="L113" s="132">
        <v>0</v>
      </c>
      <c r="M113" s="132">
        <v>6</v>
      </c>
      <c r="N113" s="132">
        <v>15.5</v>
      </c>
      <c r="O113" s="132">
        <v>68</v>
      </c>
      <c r="P113" s="132">
        <v>13</v>
      </c>
      <c r="Q113" s="132">
        <v>0</v>
      </c>
      <c r="R113" s="132">
        <v>0</v>
      </c>
      <c r="S113" s="132">
        <v>0</v>
      </c>
      <c r="T113" s="132">
        <v>0</v>
      </c>
      <c r="U113" s="132">
        <v>0</v>
      </c>
      <c r="V113" s="132">
        <v>0</v>
      </c>
      <c r="W113" s="132">
        <v>0</v>
      </c>
      <c r="X113" s="132">
        <v>0</v>
      </c>
      <c r="Y113" s="132">
        <v>0</v>
      </c>
      <c r="Z113" s="132">
        <v>0</v>
      </c>
      <c r="AA113" s="132">
        <v>0</v>
      </c>
      <c r="AB113" s="132">
        <v>0</v>
      </c>
      <c r="AC113" s="132">
        <v>0</v>
      </c>
      <c r="AD113" s="132">
        <v>0</v>
      </c>
      <c r="AE113" s="132">
        <v>0</v>
      </c>
      <c r="AF113" s="132">
        <v>0</v>
      </c>
      <c r="AG113" s="132">
        <v>0</v>
      </c>
      <c r="AH113" s="132">
        <v>0</v>
      </c>
      <c r="AI113" s="132">
        <v>40</v>
      </c>
      <c r="AJ113" s="132">
        <v>41</v>
      </c>
      <c r="AK113" s="132">
        <v>0</v>
      </c>
      <c r="AL113" s="132">
        <v>0</v>
      </c>
      <c r="AM113" s="132">
        <v>0</v>
      </c>
      <c r="AN113" s="132" t="s">
        <v>290</v>
      </c>
      <c r="AO113" s="132">
        <v>0</v>
      </c>
      <c r="AP113" s="132" t="s">
        <v>290</v>
      </c>
      <c r="AQ113" s="132">
        <v>0</v>
      </c>
      <c r="AR113" s="132">
        <v>61</v>
      </c>
      <c r="AS113" s="132">
        <v>12</v>
      </c>
      <c r="AT113" s="132">
        <v>0</v>
      </c>
      <c r="AU113" s="132">
        <v>81</v>
      </c>
    </row>
    <row r="114" spans="1:47">
      <c r="A114" t="s">
        <v>932</v>
      </c>
      <c r="B114" t="s">
        <v>933</v>
      </c>
      <c r="C114" t="s">
        <v>934</v>
      </c>
      <c r="D114" t="s">
        <v>935</v>
      </c>
      <c r="E114" t="s">
        <v>936</v>
      </c>
      <c r="F114" t="s">
        <v>937</v>
      </c>
      <c r="G114" t="s">
        <v>288</v>
      </c>
      <c r="H114" s="131" t="s">
        <v>602</v>
      </c>
      <c r="I114">
        <v>8474465252</v>
      </c>
      <c r="J114" t="s">
        <v>146</v>
      </c>
      <c r="K114" s="132">
        <v>40.200000000000003</v>
      </c>
      <c r="L114" s="132">
        <v>23.1</v>
      </c>
      <c r="M114" s="132">
        <v>3.5</v>
      </c>
      <c r="N114" s="132">
        <v>66.8</v>
      </c>
      <c r="O114" s="132">
        <v>52</v>
      </c>
      <c r="P114" s="132">
        <v>36</v>
      </c>
      <c r="Q114" s="132">
        <v>35</v>
      </c>
      <c r="R114" s="132">
        <v>35</v>
      </c>
      <c r="S114" s="132">
        <v>43</v>
      </c>
      <c r="T114" s="132">
        <v>31</v>
      </c>
      <c r="U114" s="132">
        <v>31</v>
      </c>
      <c r="V114" s="132">
        <v>25</v>
      </c>
      <c r="W114" s="132">
        <v>26</v>
      </c>
      <c r="X114" s="132">
        <v>38</v>
      </c>
      <c r="Y114" s="132">
        <v>32</v>
      </c>
      <c r="Z114" s="132">
        <v>11</v>
      </c>
      <c r="AA114" s="132">
        <v>27</v>
      </c>
      <c r="AB114" s="132">
        <v>23</v>
      </c>
      <c r="AC114" s="132">
        <v>0</v>
      </c>
      <c r="AD114" s="132">
        <v>0</v>
      </c>
      <c r="AE114" s="132">
        <v>0</v>
      </c>
      <c r="AF114" s="132">
        <v>0</v>
      </c>
      <c r="AG114" s="132">
        <v>0</v>
      </c>
      <c r="AH114" s="132">
        <v>0</v>
      </c>
      <c r="AI114" s="132">
        <v>237</v>
      </c>
      <c r="AJ114" s="132">
        <v>208</v>
      </c>
      <c r="AK114" s="132">
        <v>13</v>
      </c>
      <c r="AL114" s="132">
        <v>10</v>
      </c>
      <c r="AM114" s="132">
        <v>0</v>
      </c>
      <c r="AN114" s="132">
        <v>124</v>
      </c>
      <c r="AO114" s="132">
        <v>20</v>
      </c>
      <c r="AP114" s="132">
        <v>26</v>
      </c>
      <c r="AQ114" s="132">
        <v>0</v>
      </c>
      <c r="AR114" s="132">
        <v>240</v>
      </c>
      <c r="AS114" s="132">
        <v>35</v>
      </c>
      <c r="AT114" s="132">
        <v>67</v>
      </c>
      <c r="AU114" s="132">
        <v>445</v>
      </c>
    </row>
    <row r="115" spans="1:47">
      <c r="A115" t="s">
        <v>938</v>
      </c>
      <c r="B115" t="s">
        <v>939</v>
      </c>
      <c r="C115" t="s">
        <v>940</v>
      </c>
      <c r="D115" t="s">
        <v>941</v>
      </c>
      <c r="E115" t="s">
        <v>942</v>
      </c>
      <c r="F115" t="s">
        <v>877</v>
      </c>
      <c r="G115" t="s">
        <v>288</v>
      </c>
      <c r="H115" s="131" t="s">
        <v>943</v>
      </c>
      <c r="I115">
        <v>8477240057</v>
      </c>
      <c r="J115" t="s">
        <v>146</v>
      </c>
      <c r="K115" s="132">
        <v>4.5999999999999996</v>
      </c>
      <c r="L115" s="132">
        <v>1.6</v>
      </c>
      <c r="M115" s="132">
        <v>1.6</v>
      </c>
      <c r="N115" s="132">
        <v>7.8</v>
      </c>
      <c r="O115" s="132">
        <v>16</v>
      </c>
      <c r="P115" s="132" t="s">
        <v>290</v>
      </c>
      <c r="Q115" s="132" t="s">
        <v>290</v>
      </c>
      <c r="R115" s="132" t="s">
        <v>290</v>
      </c>
      <c r="S115" s="132" t="s">
        <v>290</v>
      </c>
      <c r="T115" s="132" t="s">
        <v>290</v>
      </c>
      <c r="U115" s="132" t="s">
        <v>290</v>
      </c>
      <c r="V115" s="132" t="s">
        <v>290</v>
      </c>
      <c r="W115" s="132" t="s">
        <v>290</v>
      </c>
      <c r="X115" s="132">
        <v>0</v>
      </c>
      <c r="Y115" s="132">
        <v>0</v>
      </c>
      <c r="Z115" s="132">
        <v>0</v>
      </c>
      <c r="AA115" s="132">
        <v>0</v>
      </c>
      <c r="AB115" s="132">
        <v>0</v>
      </c>
      <c r="AC115" s="132">
        <v>0</v>
      </c>
      <c r="AD115" s="132">
        <v>0</v>
      </c>
      <c r="AE115" s="132">
        <v>0</v>
      </c>
      <c r="AF115" s="132">
        <v>0</v>
      </c>
      <c r="AG115" s="132">
        <v>0</v>
      </c>
      <c r="AH115" s="132">
        <v>0</v>
      </c>
      <c r="AI115" s="132">
        <v>22</v>
      </c>
      <c r="AJ115" s="132">
        <v>18</v>
      </c>
      <c r="AK115" s="132">
        <v>0</v>
      </c>
      <c r="AL115" s="132">
        <v>0</v>
      </c>
      <c r="AM115" s="132">
        <v>0</v>
      </c>
      <c r="AN115" s="132" t="s">
        <v>290</v>
      </c>
      <c r="AO115" s="132">
        <v>0</v>
      </c>
      <c r="AP115" s="132">
        <v>0</v>
      </c>
      <c r="AQ115" s="132">
        <v>0</v>
      </c>
      <c r="AR115" s="132">
        <v>30</v>
      </c>
      <c r="AS115" s="132" t="s">
        <v>290</v>
      </c>
      <c r="AT115" s="132">
        <v>0</v>
      </c>
      <c r="AU115" s="132">
        <v>40</v>
      </c>
    </row>
    <row r="116" spans="1:47">
      <c r="A116" t="s">
        <v>944</v>
      </c>
      <c r="B116" t="s">
        <v>945</v>
      </c>
      <c r="C116" t="s">
        <v>946</v>
      </c>
      <c r="D116" t="s">
        <v>947</v>
      </c>
      <c r="E116" t="s">
        <v>948</v>
      </c>
      <c r="F116" t="s">
        <v>883</v>
      </c>
      <c r="G116" t="s">
        <v>288</v>
      </c>
      <c r="H116" s="131" t="s">
        <v>949</v>
      </c>
      <c r="I116">
        <v>8476459300</v>
      </c>
      <c r="J116" t="s">
        <v>146</v>
      </c>
      <c r="K116" s="132">
        <v>14</v>
      </c>
      <c r="L116" s="132">
        <v>1</v>
      </c>
      <c r="M116" s="132">
        <v>3</v>
      </c>
      <c r="N116" s="132">
        <v>18</v>
      </c>
      <c r="O116" s="132">
        <v>0</v>
      </c>
      <c r="P116" s="132">
        <v>12</v>
      </c>
      <c r="Q116" s="132">
        <v>11</v>
      </c>
      <c r="R116" s="132" t="s">
        <v>290</v>
      </c>
      <c r="S116" s="132" t="s">
        <v>290</v>
      </c>
      <c r="T116" s="132" t="s">
        <v>290</v>
      </c>
      <c r="U116" s="132">
        <v>12</v>
      </c>
      <c r="V116" s="132" t="s">
        <v>290</v>
      </c>
      <c r="W116" s="132" t="s">
        <v>290</v>
      </c>
      <c r="X116" s="132">
        <v>13</v>
      </c>
      <c r="Y116" s="132" t="s">
        <v>290</v>
      </c>
      <c r="Z116" s="132" t="s">
        <v>290</v>
      </c>
      <c r="AA116" s="132" t="s">
        <v>290</v>
      </c>
      <c r="AB116" s="132" t="s">
        <v>290</v>
      </c>
      <c r="AC116" s="132">
        <v>11</v>
      </c>
      <c r="AD116" s="132">
        <v>0</v>
      </c>
      <c r="AE116" s="132">
        <v>0</v>
      </c>
      <c r="AF116" s="132">
        <v>0</v>
      </c>
      <c r="AG116" s="132">
        <v>0</v>
      </c>
      <c r="AH116" s="132">
        <v>0</v>
      </c>
      <c r="AI116" s="132">
        <v>53</v>
      </c>
      <c r="AJ116" s="132">
        <v>61</v>
      </c>
      <c r="AK116" s="132" t="s">
        <v>290</v>
      </c>
      <c r="AL116" s="132" t="s">
        <v>290</v>
      </c>
      <c r="AM116" s="132">
        <v>0</v>
      </c>
      <c r="AN116" s="132">
        <v>11</v>
      </c>
      <c r="AO116" s="132">
        <v>14</v>
      </c>
      <c r="AP116" s="132">
        <v>28</v>
      </c>
      <c r="AQ116" s="132" t="s">
        <v>290</v>
      </c>
      <c r="AR116" s="132">
        <v>38</v>
      </c>
      <c r="AS116" s="132">
        <v>22</v>
      </c>
      <c r="AT116" s="132">
        <v>12</v>
      </c>
      <c r="AU116" s="132">
        <v>114</v>
      </c>
    </row>
    <row r="117" spans="1:47">
      <c r="A117" t="s">
        <v>950</v>
      </c>
      <c r="B117" t="s">
        <v>951</v>
      </c>
      <c r="C117" t="s">
        <v>952</v>
      </c>
      <c r="D117" t="s">
        <v>953</v>
      </c>
      <c r="E117" t="s">
        <v>954</v>
      </c>
      <c r="F117" t="s">
        <v>955</v>
      </c>
      <c r="G117" t="s">
        <v>288</v>
      </c>
      <c r="H117" s="131" t="s">
        <v>956</v>
      </c>
      <c r="I117">
        <v>8479654750</v>
      </c>
      <c r="J117" t="s">
        <v>146</v>
      </c>
      <c r="K117" s="132">
        <v>7</v>
      </c>
      <c r="L117" s="132">
        <v>2</v>
      </c>
      <c r="M117" s="132">
        <v>0</v>
      </c>
      <c r="N117" s="132">
        <v>9</v>
      </c>
      <c r="O117" s="132">
        <v>32</v>
      </c>
      <c r="P117" s="132">
        <v>10</v>
      </c>
      <c r="Q117" s="132" t="s">
        <v>290</v>
      </c>
      <c r="R117" s="132" t="s">
        <v>290</v>
      </c>
      <c r="S117" s="132" t="s">
        <v>290</v>
      </c>
      <c r="T117" s="132">
        <v>10</v>
      </c>
      <c r="U117" s="132" t="s">
        <v>290</v>
      </c>
      <c r="V117" s="132" t="s">
        <v>290</v>
      </c>
      <c r="W117" s="132" t="s">
        <v>290</v>
      </c>
      <c r="X117" s="132" t="s">
        <v>290</v>
      </c>
      <c r="Y117" s="132">
        <v>0</v>
      </c>
      <c r="Z117" s="132">
        <v>0</v>
      </c>
      <c r="AA117" s="132">
        <v>0</v>
      </c>
      <c r="AB117" s="132">
        <v>0</v>
      </c>
      <c r="AC117" s="132">
        <v>0</v>
      </c>
      <c r="AD117" s="132">
        <v>0</v>
      </c>
      <c r="AE117" s="132">
        <v>0</v>
      </c>
      <c r="AF117" s="132">
        <v>0</v>
      </c>
      <c r="AG117" s="132">
        <v>0</v>
      </c>
      <c r="AH117" s="132">
        <v>0</v>
      </c>
      <c r="AI117" s="132">
        <v>52</v>
      </c>
      <c r="AJ117" s="132">
        <v>46</v>
      </c>
      <c r="AK117" s="132">
        <v>0</v>
      </c>
      <c r="AL117" s="132">
        <v>0</v>
      </c>
      <c r="AM117" s="132">
        <v>0</v>
      </c>
      <c r="AN117" s="132">
        <v>38</v>
      </c>
      <c r="AO117" s="132" t="s">
        <v>290</v>
      </c>
      <c r="AP117" s="132" t="s">
        <v>290</v>
      </c>
      <c r="AQ117" s="132">
        <v>0</v>
      </c>
      <c r="AR117" s="132">
        <v>42</v>
      </c>
      <c r="AS117" s="132">
        <v>11</v>
      </c>
      <c r="AT117" s="132">
        <v>18</v>
      </c>
      <c r="AU117" s="132">
        <v>98</v>
      </c>
    </row>
    <row r="118" spans="1:47">
      <c r="A118" t="s">
        <v>957</v>
      </c>
      <c r="B118" t="s">
        <v>958</v>
      </c>
      <c r="C118" t="s">
        <v>959</v>
      </c>
      <c r="D118" t="s">
        <v>960</v>
      </c>
      <c r="E118" t="s">
        <v>961</v>
      </c>
      <c r="F118" t="s">
        <v>620</v>
      </c>
      <c r="G118" t="s">
        <v>288</v>
      </c>
      <c r="H118" s="131" t="s">
        <v>621</v>
      </c>
      <c r="I118">
        <v>8478505490</v>
      </c>
      <c r="J118" t="s">
        <v>146</v>
      </c>
      <c r="K118" s="132">
        <v>6</v>
      </c>
      <c r="L118" s="132">
        <v>6</v>
      </c>
      <c r="M118" s="132">
        <v>5</v>
      </c>
      <c r="N118" s="132">
        <v>17</v>
      </c>
      <c r="O118" s="132">
        <v>25</v>
      </c>
      <c r="P118" s="132" t="s">
        <v>290</v>
      </c>
      <c r="Q118" s="132" t="s">
        <v>290</v>
      </c>
      <c r="R118" s="132" t="s">
        <v>290</v>
      </c>
      <c r="S118" s="132" t="s">
        <v>290</v>
      </c>
      <c r="T118" s="132">
        <v>0</v>
      </c>
      <c r="U118" s="132" t="s">
        <v>290</v>
      </c>
      <c r="V118" s="132" t="s">
        <v>290</v>
      </c>
      <c r="W118" s="132" t="s">
        <v>290</v>
      </c>
      <c r="X118" s="132">
        <v>0</v>
      </c>
      <c r="Y118" s="132" t="s">
        <v>290</v>
      </c>
      <c r="Z118" s="132">
        <v>0</v>
      </c>
      <c r="AA118" s="132">
        <v>0</v>
      </c>
      <c r="AB118" s="132">
        <v>0</v>
      </c>
      <c r="AC118" s="132">
        <v>0</v>
      </c>
      <c r="AD118" s="132">
        <v>0</v>
      </c>
      <c r="AE118" s="132">
        <v>0</v>
      </c>
      <c r="AF118" s="132" t="s">
        <v>290</v>
      </c>
      <c r="AG118" s="132" t="s">
        <v>290</v>
      </c>
      <c r="AH118" s="132">
        <v>0</v>
      </c>
      <c r="AI118" s="132">
        <v>28</v>
      </c>
      <c r="AJ118" s="132">
        <v>26</v>
      </c>
      <c r="AK118" s="132">
        <v>0</v>
      </c>
      <c r="AL118" s="132">
        <v>0</v>
      </c>
      <c r="AM118" s="132">
        <v>0</v>
      </c>
      <c r="AN118" s="132">
        <v>13</v>
      </c>
      <c r="AO118" s="132" t="s">
        <v>290</v>
      </c>
      <c r="AP118" s="132" t="s">
        <v>290</v>
      </c>
      <c r="AQ118" s="132">
        <v>0</v>
      </c>
      <c r="AR118" s="132">
        <v>29</v>
      </c>
      <c r="AS118" s="132" t="s">
        <v>290</v>
      </c>
      <c r="AT118" s="132">
        <v>0</v>
      </c>
      <c r="AU118" s="132">
        <v>54</v>
      </c>
    </row>
    <row r="119" spans="1:47">
      <c r="A119" t="s">
        <v>962</v>
      </c>
      <c r="B119" t="s">
        <v>963</v>
      </c>
      <c r="C119" t="s">
        <v>964</v>
      </c>
      <c r="D119" t="s">
        <v>965</v>
      </c>
      <c r="E119" t="s">
        <v>966</v>
      </c>
      <c r="F119" t="s">
        <v>767</v>
      </c>
      <c r="G119" t="s">
        <v>288</v>
      </c>
      <c r="H119" s="131" t="s">
        <v>768</v>
      </c>
      <c r="I119">
        <v>8474981105</v>
      </c>
      <c r="J119" t="s">
        <v>146</v>
      </c>
      <c r="K119" s="132">
        <v>27</v>
      </c>
      <c r="L119" s="132">
        <v>0</v>
      </c>
      <c r="M119" s="132">
        <v>4</v>
      </c>
      <c r="N119" s="132">
        <v>31</v>
      </c>
      <c r="O119" s="132">
        <v>78</v>
      </c>
      <c r="P119" s="132">
        <v>18</v>
      </c>
      <c r="Q119" s="132">
        <v>10</v>
      </c>
      <c r="R119" s="132">
        <v>16</v>
      </c>
      <c r="S119" s="132">
        <v>11</v>
      </c>
      <c r="T119" s="132">
        <v>11</v>
      </c>
      <c r="U119" s="132">
        <v>12</v>
      </c>
      <c r="V119" s="132">
        <v>0</v>
      </c>
      <c r="W119" s="132" t="s">
        <v>290</v>
      </c>
      <c r="X119" s="132" t="s">
        <v>290</v>
      </c>
      <c r="Y119" s="132">
        <v>0</v>
      </c>
      <c r="Z119" s="132">
        <v>0</v>
      </c>
      <c r="AA119" s="132">
        <v>0</v>
      </c>
      <c r="AB119" s="132">
        <v>0</v>
      </c>
      <c r="AC119" s="132">
        <v>0</v>
      </c>
      <c r="AD119" s="132">
        <v>0</v>
      </c>
      <c r="AE119" s="132">
        <v>0</v>
      </c>
      <c r="AF119" s="132">
        <v>0</v>
      </c>
      <c r="AG119" s="132">
        <v>0</v>
      </c>
      <c r="AH119" s="132">
        <v>0</v>
      </c>
      <c r="AI119" s="132">
        <v>84</v>
      </c>
      <c r="AJ119" s="132">
        <v>80</v>
      </c>
      <c r="AK119" s="132">
        <v>0</v>
      </c>
      <c r="AL119" s="132">
        <v>0</v>
      </c>
      <c r="AM119" s="132">
        <v>0</v>
      </c>
      <c r="AN119" s="132" t="s">
        <v>290</v>
      </c>
      <c r="AO119" s="132" t="s">
        <v>290</v>
      </c>
      <c r="AP119" s="132" t="s">
        <v>290</v>
      </c>
      <c r="AQ119" s="132">
        <v>0</v>
      </c>
      <c r="AR119" s="132">
        <v>131</v>
      </c>
      <c r="AS119" s="132">
        <v>16</v>
      </c>
      <c r="AT119" s="132">
        <v>10</v>
      </c>
      <c r="AU119" s="132">
        <v>164</v>
      </c>
    </row>
    <row r="120" spans="1:47">
      <c r="A120" t="s">
        <v>967</v>
      </c>
      <c r="B120" t="s">
        <v>968</v>
      </c>
      <c r="C120" t="s">
        <v>304</v>
      </c>
      <c r="D120" t="s">
        <v>969</v>
      </c>
      <c r="E120" t="s">
        <v>970</v>
      </c>
      <c r="F120" t="s">
        <v>641</v>
      </c>
      <c r="G120" t="s">
        <v>288</v>
      </c>
      <c r="H120" s="131" t="s">
        <v>642</v>
      </c>
      <c r="I120">
        <v>8475181185</v>
      </c>
      <c r="J120" t="s">
        <v>146</v>
      </c>
      <c r="K120" s="132">
        <v>24</v>
      </c>
      <c r="L120" s="132">
        <v>8</v>
      </c>
      <c r="M120" s="132">
        <v>9</v>
      </c>
      <c r="N120" s="132">
        <v>41</v>
      </c>
      <c r="O120" s="132">
        <v>51</v>
      </c>
      <c r="P120" s="132">
        <v>29</v>
      </c>
      <c r="Q120" s="132">
        <v>29</v>
      </c>
      <c r="R120" s="132">
        <v>35</v>
      </c>
      <c r="S120" s="132">
        <v>26</v>
      </c>
      <c r="T120" s="132">
        <v>24</v>
      </c>
      <c r="U120" s="132">
        <v>37</v>
      </c>
      <c r="V120" s="132">
        <v>0</v>
      </c>
      <c r="W120" s="132">
        <v>0</v>
      </c>
      <c r="X120" s="132">
        <v>0</v>
      </c>
      <c r="Y120" s="132">
        <v>0</v>
      </c>
      <c r="Z120" s="132">
        <v>0</v>
      </c>
      <c r="AA120" s="132">
        <v>0</v>
      </c>
      <c r="AB120" s="132">
        <v>0</v>
      </c>
      <c r="AC120" s="132">
        <v>0</v>
      </c>
      <c r="AD120" s="132">
        <v>0</v>
      </c>
      <c r="AE120" s="132">
        <v>0</v>
      </c>
      <c r="AF120" s="132">
        <v>0</v>
      </c>
      <c r="AG120" s="132">
        <v>0</v>
      </c>
      <c r="AH120" s="132">
        <v>0</v>
      </c>
      <c r="AI120" s="132">
        <v>113</v>
      </c>
      <c r="AJ120" s="132">
        <v>118</v>
      </c>
      <c r="AK120" s="132">
        <v>0</v>
      </c>
      <c r="AL120" s="132">
        <v>0</v>
      </c>
      <c r="AM120" s="132">
        <v>0</v>
      </c>
      <c r="AN120" s="132">
        <v>15</v>
      </c>
      <c r="AO120" s="132" t="s">
        <v>290</v>
      </c>
      <c r="AP120" s="132">
        <v>13</v>
      </c>
      <c r="AQ120" s="132">
        <v>0</v>
      </c>
      <c r="AR120" s="132">
        <v>164</v>
      </c>
      <c r="AS120" s="132">
        <v>38</v>
      </c>
      <c r="AT120" s="132">
        <v>0</v>
      </c>
      <c r="AU120" s="132">
        <v>231</v>
      </c>
    </row>
    <row r="121" spans="1:47">
      <c r="A121" t="s">
        <v>971</v>
      </c>
      <c r="B121" t="s">
        <v>972</v>
      </c>
      <c r="C121" t="s">
        <v>605</v>
      </c>
      <c r="D121" t="s">
        <v>606</v>
      </c>
      <c r="E121" t="s">
        <v>973</v>
      </c>
      <c r="F121" t="s">
        <v>955</v>
      </c>
      <c r="G121" t="s">
        <v>288</v>
      </c>
      <c r="H121" s="131" t="s">
        <v>956</v>
      </c>
      <c r="I121">
        <v>8474708801</v>
      </c>
      <c r="J121" t="s">
        <v>146</v>
      </c>
      <c r="K121" s="132">
        <v>24</v>
      </c>
      <c r="L121" s="132">
        <v>7</v>
      </c>
      <c r="M121" s="132">
        <v>2</v>
      </c>
      <c r="N121" s="132">
        <v>33</v>
      </c>
      <c r="O121" s="132">
        <v>0</v>
      </c>
      <c r="P121" s="132">
        <v>0</v>
      </c>
      <c r="Q121" s="132">
        <v>0</v>
      </c>
      <c r="R121" s="132">
        <v>0</v>
      </c>
      <c r="S121" s="132" t="s">
        <v>290</v>
      </c>
      <c r="T121" s="132" t="s">
        <v>290</v>
      </c>
      <c r="U121" s="132">
        <v>12</v>
      </c>
      <c r="V121" s="132">
        <v>62</v>
      </c>
      <c r="W121" s="132">
        <v>68</v>
      </c>
      <c r="X121" s="132">
        <v>62</v>
      </c>
      <c r="Y121" s="132">
        <v>28</v>
      </c>
      <c r="Z121" s="132">
        <v>19</v>
      </c>
      <c r="AA121" s="132">
        <v>16</v>
      </c>
      <c r="AB121" s="132" t="s">
        <v>290</v>
      </c>
      <c r="AC121" s="132">
        <v>0</v>
      </c>
      <c r="AD121" s="132">
        <v>0</v>
      </c>
      <c r="AE121" s="132">
        <v>0</v>
      </c>
      <c r="AF121" s="132">
        <v>0</v>
      </c>
      <c r="AG121" s="132">
        <v>0</v>
      </c>
      <c r="AH121" s="132">
        <v>0</v>
      </c>
      <c r="AI121" s="132">
        <v>133</v>
      </c>
      <c r="AJ121" s="132">
        <v>147</v>
      </c>
      <c r="AK121" s="132" t="s">
        <v>290</v>
      </c>
      <c r="AL121" s="132" t="s">
        <v>290</v>
      </c>
      <c r="AM121" s="132">
        <v>0</v>
      </c>
      <c r="AN121" s="132">
        <v>193</v>
      </c>
      <c r="AO121" s="132">
        <v>15</v>
      </c>
      <c r="AP121" s="132" t="s">
        <v>290</v>
      </c>
      <c r="AQ121" s="132">
        <v>0</v>
      </c>
      <c r="AR121" s="132">
        <v>35</v>
      </c>
      <c r="AS121" s="132">
        <v>36</v>
      </c>
      <c r="AT121" s="132">
        <v>23</v>
      </c>
      <c r="AU121" s="132">
        <v>280</v>
      </c>
    </row>
    <row r="122" spans="1:47">
      <c r="A122" t="s">
        <v>974</v>
      </c>
      <c r="B122" t="s">
        <v>975</v>
      </c>
      <c r="C122" t="s">
        <v>976</v>
      </c>
      <c r="D122" t="s">
        <v>977</v>
      </c>
      <c r="E122" t="s">
        <v>978</v>
      </c>
      <c r="F122" t="s">
        <v>883</v>
      </c>
      <c r="G122" t="s">
        <v>288</v>
      </c>
      <c r="H122" s="131" t="s">
        <v>949</v>
      </c>
      <c r="I122">
        <v>8477051234</v>
      </c>
      <c r="J122" t="s">
        <v>146</v>
      </c>
      <c r="K122" s="132">
        <v>22</v>
      </c>
      <c r="L122" s="132">
        <v>13</v>
      </c>
      <c r="M122" s="132">
        <v>2</v>
      </c>
      <c r="N122" s="132">
        <v>37</v>
      </c>
      <c r="O122" s="132">
        <v>39</v>
      </c>
      <c r="P122" s="132">
        <v>19</v>
      </c>
      <c r="Q122" s="132">
        <v>11</v>
      </c>
      <c r="R122" s="132">
        <v>13</v>
      </c>
      <c r="S122" s="132" t="s">
        <v>290</v>
      </c>
      <c r="T122" s="132">
        <v>13</v>
      </c>
      <c r="U122" s="132" t="s">
        <v>290</v>
      </c>
      <c r="V122" s="132" t="s">
        <v>290</v>
      </c>
      <c r="W122" s="132" t="s">
        <v>290</v>
      </c>
      <c r="X122" s="132" t="s">
        <v>290</v>
      </c>
      <c r="Y122" s="132" t="s">
        <v>290</v>
      </c>
      <c r="Z122" s="132" t="s">
        <v>290</v>
      </c>
      <c r="AA122" s="132" t="s">
        <v>290</v>
      </c>
      <c r="AB122" s="132" t="s">
        <v>290</v>
      </c>
      <c r="AC122" s="132">
        <v>50</v>
      </c>
      <c r="AD122" s="132">
        <v>0</v>
      </c>
      <c r="AE122" s="132">
        <v>0</v>
      </c>
      <c r="AF122" s="132">
        <v>0</v>
      </c>
      <c r="AG122" s="132" t="s">
        <v>290</v>
      </c>
      <c r="AH122" s="132">
        <v>0</v>
      </c>
      <c r="AI122" s="132">
        <v>91</v>
      </c>
      <c r="AJ122" s="132">
        <v>98</v>
      </c>
      <c r="AK122" s="132" t="s">
        <v>290</v>
      </c>
      <c r="AL122" s="132">
        <v>0</v>
      </c>
      <c r="AM122" s="132">
        <v>0</v>
      </c>
      <c r="AN122" s="132">
        <v>39</v>
      </c>
      <c r="AO122" s="132" t="s">
        <v>290</v>
      </c>
      <c r="AP122" s="132">
        <v>17</v>
      </c>
      <c r="AQ122" s="132">
        <v>0</v>
      </c>
      <c r="AR122" s="132">
        <v>105</v>
      </c>
      <c r="AS122" s="132">
        <v>24</v>
      </c>
      <c r="AT122" s="132" t="s">
        <v>290</v>
      </c>
      <c r="AU122" s="132">
        <v>189</v>
      </c>
    </row>
    <row r="123" spans="1:47">
      <c r="A123" t="s">
        <v>979</v>
      </c>
      <c r="B123" t="s">
        <v>980</v>
      </c>
      <c r="C123" t="s">
        <v>981</v>
      </c>
      <c r="D123" t="s">
        <v>982</v>
      </c>
      <c r="E123" t="s">
        <v>983</v>
      </c>
      <c r="F123" t="s">
        <v>613</v>
      </c>
      <c r="G123" t="s">
        <v>288</v>
      </c>
      <c r="H123" s="131" t="s">
        <v>614</v>
      </c>
      <c r="I123">
        <v>8478277880</v>
      </c>
      <c r="J123" t="s">
        <v>146</v>
      </c>
      <c r="K123" s="132">
        <v>38</v>
      </c>
      <c r="L123" s="132">
        <v>8</v>
      </c>
      <c r="M123" s="132">
        <v>11</v>
      </c>
      <c r="N123" s="132">
        <v>57</v>
      </c>
      <c r="O123" s="132">
        <v>20</v>
      </c>
      <c r="P123" s="132">
        <v>20</v>
      </c>
      <c r="Q123" s="132">
        <v>26</v>
      </c>
      <c r="R123" s="132">
        <v>18</v>
      </c>
      <c r="S123" s="132">
        <v>32</v>
      </c>
      <c r="T123" s="132">
        <v>29</v>
      </c>
      <c r="U123" s="132">
        <v>42</v>
      </c>
      <c r="V123" s="132">
        <v>33</v>
      </c>
      <c r="W123" s="132">
        <v>20</v>
      </c>
      <c r="X123" s="132">
        <v>36</v>
      </c>
      <c r="Y123" s="132">
        <v>0</v>
      </c>
      <c r="Z123" s="132">
        <v>0</v>
      </c>
      <c r="AA123" s="132">
        <v>0</v>
      </c>
      <c r="AB123" s="132">
        <v>0</v>
      </c>
      <c r="AC123" s="132">
        <v>0</v>
      </c>
      <c r="AD123" s="132">
        <v>0</v>
      </c>
      <c r="AE123" s="132">
        <v>0</v>
      </c>
      <c r="AF123" s="132">
        <v>0</v>
      </c>
      <c r="AG123" s="132">
        <v>0</v>
      </c>
      <c r="AH123" s="132">
        <v>0</v>
      </c>
      <c r="AI123" s="132">
        <v>123</v>
      </c>
      <c r="AJ123" s="132">
        <v>153</v>
      </c>
      <c r="AK123" s="132">
        <v>0</v>
      </c>
      <c r="AL123" s="132">
        <v>0</v>
      </c>
      <c r="AM123" s="132" t="s">
        <v>290</v>
      </c>
      <c r="AN123" s="132">
        <v>84</v>
      </c>
      <c r="AO123" s="132" t="s">
        <v>290</v>
      </c>
      <c r="AP123" s="132">
        <v>14</v>
      </c>
      <c r="AQ123" s="132">
        <v>0</v>
      </c>
      <c r="AR123" s="132">
        <v>121</v>
      </c>
      <c r="AS123" s="132">
        <v>47</v>
      </c>
      <c r="AT123" s="132">
        <v>11</v>
      </c>
      <c r="AU123" s="132">
        <v>276</v>
      </c>
    </row>
    <row r="124" spans="1:47">
      <c r="A124" t="s">
        <v>984</v>
      </c>
      <c r="B124" t="s">
        <v>985</v>
      </c>
      <c r="C124" t="s">
        <v>986</v>
      </c>
      <c r="D124" t="s">
        <v>987</v>
      </c>
      <c r="E124" t="s">
        <v>988</v>
      </c>
      <c r="F124" t="s">
        <v>574</v>
      </c>
      <c r="G124" t="s">
        <v>288</v>
      </c>
      <c r="H124" s="131" t="s">
        <v>575</v>
      </c>
      <c r="I124">
        <v>8478666055</v>
      </c>
      <c r="J124" t="s">
        <v>146</v>
      </c>
      <c r="K124" s="132">
        <v>27</v>
      </c>
      <c r="L124" s="132">
        <v>12</v>
      </c>
      <c r="M124" s="132">
        <v>10</v>
      </c>
      <c r="N124" s="132">
        <v>49</v>
      </c>
      <c r="O124" s="132">
        <v>19</v>
      </c>
      <c r="P124" s="132">
        <v>19</v>
      </c>
      <c r="Q124" s="132">
        <v>16</v>
      </c>
      <c r="R124" s="132">
        <v>18</v>
      </c>
      <c r="S124" s="132">
        <v>18</v>
      </c>
      <c r="T124" s="132">
        <v>12</v>
      </c>
      <c r="U124" s="132">
        <v>25</v>
      </c>
      <c r="V124" s="132">
        <v>22</v>
      </c>
      <c r="W124" s="132">
        <v>25</v>
      </c>
      <c r="X124" s="132">
        <v>23</v>
      </c>
      <c r="Y124" s="132">
        <v>21</v>
      </c>
      <c r="Z124" s="132">
        <v>18</v>
      </c>
      <c r="AA124" s="132">
        <v>18</v>
      </c>
      <c r="AB124" s="132">
        <v>12</v>
      </c>
      <c r="AC124" s="132">
        <v>0</v>
      </c>
      <c r="AD124" s="132">
        <v>0</v>
      </c>
      <c r="AE124" s="132">
        <v>0</v>
      </c>
      <c r="AF124" s="132">
        <v>0</v>
      </c>
      <c r="AG124" s="132">
        <v>0</v>
      </c>
      <c r="AH124" s="132">
        <v>0</v>
      </c>
      <c r="AI124" s="132">
        <v>125</v>
      </c>
      <c r="AJ124" s="132">
        <v>141</v>
      </c>
      <c r="AK124" s="132" t="s">
        <v>290</v>
      </c>
      <c r="AL124" s="132" t="s">
        <v>290</v>
      </c>
      <c r="AM124" s="132">
        <v>0</v>
      </c>
      <c r="AN124" s="132">
        <v>26</v>
      </c>
      <c r="AO124" s="132">
        <v>37</v>
      </c>
      <c r="AP124" s="132">
        <v>18</v>
      </c>
      <c r="AQ124" s="132">
        <v>0</v>
      </c>
      <c r="AR124" s="132">
        <v>168</v>
      </c>
      <c r="AS124" s="132">
        <v>17</v>
      </c>
      <c r="AT124" s="132">
        <v>25</v>
      </c>
      <c r="AU124" s="132">
        <v>266</v>
      </c>
    </row>
    <row r="125" spans="1:47">
      <c r="A125" t="s">
        <v>989</v>
      </c>
      <c r="B125" t="s">
        <v>990</v>
      </c>
      <c r="C125" t="s">
        <v>991</v>
      </c>
      <c r="D125" t="s">
        <v>992</v>
      </c>
      <c r="E125" t="s">
        <v>993</v>
      </c>
      <c r="F125" t="s">
        <v>877</v>
      </c>
      <c r="G125" t="s">
        <v>288</v>
      </c>
      <c r="H125" s="131" t="s">
        <v>943</v>
      </c>
      <c r="I125">
        <v>8477246990</v>
      </c>
      <c r="J125" t="s">
        <v>146</v>
      </c>
      <c r="K125" s="132">
        <v>56</v>
      </c>
      <c r="L125" s="132">
        <v>20</v>
      </c>
      <c r="M125" s="132">
        <v>9</v>
      </c>
      <c r="N125" s="132">
        <v>85</v>
      </c>
      <c r="O125" s="132">
        <v>116</v>
      </c>
      <c r="P125" s="132">
        <v>74</v>
      </c>
      <c r="Q125" s="132">
        <v>71</v>
      </c>
      <c r="R125" s="132">
        <v>78</v>
      </c>
      <c r="S125" s="132">
        <v>84</v>
      </c>
      <c r="T125" s="132">
        <v>71</v>
      </c>
      <c r="U125" s="132">
        <v>67</v>
      </c>
      <c r="V125" s="132">
        <v>66</v>
      </c>
      <c r="W125" s="132">
        <v>67</v>
      </c>
      <c r="X125" s="132">
        <v>79</v>
      </c>
      <c r="Y125" s="132">
        <v>0</v>
      </c>
      <c r="Z125" s="132">
        <v>0</v>
      </c>
      <c r="AA125" s="132">
        <v>0</v>
      </c>
      <c r="AB125" s="132">
        <v>0</v>
      </c>
      <c r="AC125" s="132">
        <v>0</v>
      </c>
      <c r="AD125" s="132">
        <v>0</v>
      </c>
      <c r="AE125" s="132">
        <v>0</v>
      </c>
      <c r="AF125" s="132">
        <v>0</v>
      </c>
      <c r="AG125" s="132">
        <v>0</v>
      </c>
      <c r="AH125" s="132">
        <v>0</v>
      </c>
      <c r="AI125" s="132">
        <v>384</v>
      </c>
      <c r="AJ125" s="132">
        <v>389</v>
      </c>
      <c r="AK125" s="132">
        <v>0</v>
      </c>
      <c r="AL125" s="132">
        <v>0</v>
      </c>
      <c r="AM125" s="132">
        <v>0</v>
      </c>
      <c r="AN125" s="132">
        <v>22</v>
      </c>
      <c r="AO125" s="132" t="s">
        <v>290</v>
      </c>
      <c r="AP125" s="132">
        <v>19</v>
      </c>
      <c r="AQ125" s="132">
        <v>0</v>
      </c>
      <c r="AR125" s="132">
        <v>667</v>
      </c>
      <c r="AS125" s="132">
        <v>64</v>
      </c>
      <c r="AT125" s="132" t="s">
        <v>290</v>
      </c>
      <c r="AU125" s="132">
        <v>773</v>
      </c>
    </row>
    <row r="126" spans="1:47">
      <c r="A126" t="s">
        <v>994</v>
      </c>
      <c r="B126" t="s">
        <v>995</v>
      </c>
      <c r="C126" t="s">
        <v>996</v>
      </c>
      <c r="D126" t="s">
        <v>997</v>
      </c>
      <c r="E126" t="s">
        <v>998</v>
      </c>
      <c r="F126" t="s">
        <v>613</v>
      </c>
      <c r="G126" t="s">
        <v>288</v>
      </c>
      <c r="H126" s="131" t="s">
        <v>614</v>
      </c>
      <c r="I126">
        <v>8478246900</v>
      </c>
      <c r="J126" t="s">
        <v>146</v>
      </c>
      <c r="K126" s="132">
        <v>23.5</v>
      </c>
      <c r="L126" s="132">
        <v>4.5</v>
      </c>
      <c r="M126" s="132">
        <v>10.5</v>
      </c>
      <c r="N126" s="132">
        <v>38.5</v>
      </c>
      <c r="O126" s="132">
        <v>0</v>
      </c>
      <c r="P126" s="132">
        <v>0</v>
      </c>
      <c r="Q126" s="132">
        <v>0</v>
      </c>
      <c r="R126" s="132">
        <v>0</v>
      </c>
      <c r="S126" s="132">
        <v>0</v>
      </c>
      <c r="T126" s="132">
        <v>0</v>
      </c>
      <c r="U126" s="132">
        <v>0</v>
      </c>
      <c r="V126" s="132">
        <v>25</v>
      </c>
      <c r="W126" s="132">
        <v>32</v>
      </c>
      <c r="X126" s="132">
        <v>25</v>
      </c>
      <c r="Y126" s="132">
        <v>32</v>
      </c>
      <c r="Z126" s="132">
        <v>36</v>
      </c>
      <c r="AA126" s="132">
        <v>23</v>
      </c>
      <c r="AB126" s="132">
        <v>20</v>
      </c>
      <c r="AC126" s="132">
        <v>0</v>
      </c>
      <c r="AD126" s="132">
        <v>0</v>
      </c>
      <c r="AE126" s="132">
        <v>0</v>
      </c>
      <c r="AF126" s="132">
        <v>0</v>
      </c>
      <c r="AG126" s="132">
        <v>0</v>
      </c>
      <c r="AH126" s="132">
        <v>0</v>
      </c>
      <c r="AI126" s="132">
        <v>193</v>
      </c>
      <c r="AJ126" s="132">
        <v>0</v>
      </c>
      <c r="AK126" s="132">
        <v>20</v>
      </c>
      <c r="AL126" s="132">
        <v>0</v>
      </c>
      <c r="AM126" s="132" t="s">
        <v>290</v>
      </c>
      <c r="AN126" s="132">
        <v>14</v>
      </c>
      <c r="AO126" s="132" t="s">
        <v>290</v>
      </c>
      <c r="AP126" s="132">
        <v>29</v>
      </c>
      <c r="AQ126" s="132">
        <v>0</v>
      </c>
      <c r="AR126" s="132">
        <v>135</v>
      </c>
      <c r="AS126" s="132">
        <v>10</v>
      </c>
      <c r="AT126" s="132">
        <v>17</v>
      </c>
      <c r="AU126" s="132">
        <v>193</v>
      </c>
    </row>
    <row r="127" spans="1:47">
      <c r="A127" t="s">
        <v>999</v>
      </c>
      <c r="B127" t="s">
        <v>1000</v>
      </c>
      <c r="C127" t="s">
        <v>1001</v>
      </c>
      <c r="D127" t="s">
        <v>1002</v>
      </c>
      <c r="E127" t="s">
        <v>1003</v>
      </c>
      <c r="F127" t="s">
        <v>669</v>
      </c>
      <c r="G127" t="s">
        <v>288</v>
      </c>
      <c r="H127" s="131" t="s">
        <v>670</v>
      </c>
      <c r="I127">
        <v>8475905700</v>
      </c>
      <c r="J127" t="s">
        <v>146</v>
      </c>
      <c r="K127" s="132">
        <v>28</v>
      </c>
      <c r="L127" s="132">
        <v>4</v>
      </c>
      <c r="M127" s="132">
        <v>8</v>
      </c>
      <c r="N127" s="132">
        <v>40</v>
      </c>
      <c r="O127" s="132" t="s">
        <v>290</v>
      </c>
      <c r="P127" s="132" t="s">
        <v>290</v>
      </c>
      <c r="Q127" s="132">
        <v>20</v>
      </c>
      <c r="R127" s="132">
        <v>11</v>
      </c>
      <c r="S127" s="132">
        <v>16</v>
      </c>
      <c r="T127" s="132">
        <v>13</v>
      </c>
      <c r="U127" s="132">
        <v>12</v>
      </c>
      <c r="V127" s="132">
        <v>13</v>
      </c>
      <c r="W127" s="132">
        <v>13</v>
      </c>
      <c r="X127" s="132" t="s">
        <v>290</v>
      </c>
      <c r="Y127" s="132" t="s">
        <v>290</v>
      </c>
      <c r="Z127" s="132">
        <v>0</v>
      </c>
      <c r="AA127" s="132">
        <v>0</v>
      </c>
      <c r="AB127" s="132">
        <v>0</v>
      </c>
      <c r="AC127" s="132">
        <v>0</v>
      </c>
      <c r="AD127" s="132">
        <v>0</v>
      </c>
      <c r="AE127" s="132">
        <v>0</v>
      </c>
      <c r="AF127" s="132">
        <v>0</v>
      </c>
      <c r="AG127" s="132">
        <v>0</v>
      </c>
      <c r="AH127" s="132">
        <v>0</v>
      </c>
      <c r="AI127" s="132">
        <v>63</v>
      </c>
      <c r="AJ127" s="132">
        <v>63</v>
      </c>
      <c r="AK127" s="132">
        <v>0</v>
      </c>
      <c r="AL127" s="132">
        <v>0</v>
      </c>
      <c r="AM127" s="132">
        <v>0</v>
      </c>
      <c r="AN127" s="132">
        <v>123</v>
      </c>
      <c r="AO127" s="132">
        <v>0</v>
      </c>
      <c r="AP127" s="132">
        <v>0</v>
      </c>
      <c r="AQ127" s="132">
        <v>0</v>
      </c>
      <c r="AR127" s="132">
        <v>0</v>
      </c>
      <c r="AS127" s="132" t="s">
        <v>290</v>
      </c>
      <c r="AT127" s="132">
        <v>0</v>
      </c>
      <c r="AU127" s="132">
        <v>126</v>
      </c>
    </row>
    <row r="128" spans="1:47">
      <c r="A128" t="s">
        <v>1004</v>
      </c>
      <c r="B128" t="s">
        <v>1005</v>
      </c>
      <c r="C128" t="s">
        <v>1006</v>
      </c>
      <c r="D128" t="s">
        <v>1007</v>
      </c>
      <c r="E128" t="s">
        <v>1008</v>
      </c>
      <c r="F128" t="s">
        <v>641</v>
      </c>
      <c r="G128" t="s">
        <v>288</v>
      </c>
      <c r="H128" s="131" t="s">
        <v>642</v>
      </c>
      <c r="I128">
        <v>8473750600</v>
      </c>
      <c r="J128" t="s">
        <v>146</v>
      </c>
      <c r="K128" s="132">
        <v>24.4</v>
      </c>
      <c r="L128" s="132">
        <v>12</v>
      </c>
      <c r="M128" s="132">
        <v>5.6</v>
      </c>
      <c r="N128" s="132">
        <v>42</v>
      </c>
      <c r="O128" s="132">
        <v>0</v>
      </c>
      <c r="P128" s="132">
        <v>0</v>
      </c>
      <c r="Q128" s="132">
        <v>0</v>
      </c>
      <c r="R128" s="132">
        <v>0</v>
      </c>
      <c r="S128" s="132">
        <v>0</v>
      </c>
      <c r="T128" s="132">
        <v>0</v>
      </c>
      <c r="U128" s="132">
        <v>0</v>
      </c>
      <c r="V128" s="132">
        <v>40</v>
      </c>
      <c r="W128" s="132">
        <v>44</v>
      </c>
      <c r="X128" s="132">
        <v>45</v>
      </c>
      <c r="Y128" s="132">
        <v>67</v>
      </c>
      <c r="Z128" s="132">
        <v>65</v>
      </c>
      <c r="AA128" s="132">
        <v>47</v>
      </c>
      <c r="AB128" s="132">
        <v>33</v>
      </c>
      <c r="AC128" s="132">
        <v>0</v>
      </c>
      <c r="AD128" s="132">
        <v>0</v>
      </c>
      <c r="AE128" s="132">
        <v>0</v>
      </c>
      <c r="AF128" s="132">
        <v>0</v>
      </c>
      <c r="AG128" s="132">
        <v>0</v>
      </c>
      <c r="AH128" s="132">
        <v>0</v>
      </c>
      <c r="AI128" s="132">
        <v>0</v>
      </c>
      <c r="AJ128" s="132">
        <v>341</v>
      </c>
      <c r="AK128" s="132">
        <v>0</v>
      </c>
      <c r="AL128" s="132">
        <v>53</v>
      </c>
      <c r="AM128" s="132">
        <v>0</v>
      </c>
      <c r="AN128" s="132">
        <v>42</v>
      </c>
      <c r="AO128" s="132" t="s">
        <v>290</v>
      </c>
      <c r="AP128" s="132">
        <v>72</v>
      </c>
      <c r="AQ128" s="132">
        <v>0</v>
      </c>
      <c r="AR128" s="132">
        <v>189</v>
      </c>
      <c r="AS128" s="132">
        <v>35</v>
      </c>
      <c r="AT128" s="132">
        <v>14</v>
      </c>
      <c r="AU128" s="132">
        <v>341</v>
      </c>
    </row>
    <row r="129" spans="1:47">
      <c r="A129" t="s">
        <v>1009</v>
      </c>
      <c r="B129" t="s">
        <v>1010</v>
      </c>
      <c r="C129" t="s">
        <v>806</v>
      </c>
      <c r="D129" t="s">
        <v>1011</v>
      </c>
      <c r="E129" t="s">
        <v>1012</v>
      </c>
      <c r="F129" t="s">
        <v>1013</v>
      </c>
      <c r="G129" t="s">
        <v>288</v>
      </c>
      <c r="H129" s="131" t="s">
        <v>1014</v>
      </c>
      <c r="I129">
        <v>7087771037</v>
      </c>
      <c r="J129" t="s">
        <v>146</v>
      </c>
      <c r="K129" s="132">
        <v>2</v>
      </c>
      <c r="L129" s="132">
        <v>0</v>
      </c>
      <c r="M129" s="132">
        <v>1</v>
      </c>
      <c r="N129" s="132">
        <v>3</v>
      </c>
      <c r="O129" s="132">
        <v>0</v>
      </c>
      <c r="P129" s="132">
        <v>0</v>
      </c>
      <c r="Q129" s="132">
        <v>0</v>
      </c>
      <c r="R129" s="132">
        <v>0</v>
      </c>
      <c r="S129" s="132">
        <v>0</v>
      </c>
      <c r="T129" s="132" t="s">
        <v>290</v>
      </c>
      <c r="U129" s="132" t="s">
        <v>290</v>
      </c>
      <c r="V129" s="132" t="s">
        <v>290</v>
      </c>
      <c r="W129" s="132" t="s">
        <v>290</v>
      </c>
      <c r="X129" s="132" t="s">
        <v>290</v>
      </c>
      <c r="Y129" s="132" t="s">
        <v>290</v>
      </c>
      <c r="Z129" s="132" t="s">
        <v>290</v>
      </c>
      <c r="AA129" s="132" t="s">
        <v>290</v>
      </c>
      <c r="AB129" s="132" t="s">
        <v>290</v>
      </c>
      <c r="AC129" s="132">
        <v>0</v>
      </c>
      <c r="AD129" s="132">
        <v>0</v>
      </c>
      <c r="AE129" s="132">
        <v>0</v>
      </c>
      <c r="AF129" s="132">
        <v>0</v>
      </c>
      <c r="AG129" s="132">
        <v>0</v>
      </c>
      <c r="AH129" s="132">
        <v>0</v>
      </c>
      <c r="AI129" s="132" t="s">
        <v>290</v>
      </c>
      <c r="AJ129" s="132">
        <v>23</v>
      </c>
      <c r="AK129" s="132">
        <v>0</v>
      </c>
      <c r="AL129" s="132">
        <v>0</v>
      </c>
      <c r="AM129" s="132">
        <v>0</v>
      </c>
      <c r="AN129" s="132">
        <v>0</v>
      </c>
      <c r="AO129" s="132">
        <v>0</v>
      </c>
      <c r="AP129" s="132">
        <v>11</v>
      </c>
      <c r="AQ129" s="132">
        <v>0</v>
      </c>
      <c r="AR129" s="132">
        <v>18</v>
      </c>
      <c r="AS129" s="132" t="s">
        <v>290</v>
      </c>
      <c r="AT129" s="132">
        <v>0</v>
      </c>
      <c r="AU129" s="132">
        <v>32</v>
      </c>
    </row>
    <row r="130" spans="1:47">
      <c r="A130" t="s">
        <v>1015</v>
      </c>
      <c r="B130" t="s">
        <v>1016</v>
      </c>
      <c r="C130" t="s">
        <v>1017</v>
      </c>
      <c r="D130" t="s">
        <v>1018</v>
      </c>
      <c r="E130" t="s">
        <v>1019</v>
      </c>
      <c r="F130" t="s">
        <v>1020</v>
      </c>
      <c r="G130" t="s">
        <v>288</v>
      </c>
      <c r="H130" s="131" t="s">
        <v>1021</v>
      </c>
      <c r="I130">
        <v>7083861219</v>
      </c>
      <c r="J130" t="s">
        <v>146</v>
      </c>
      <c r="K130" s="132">
        <v>1</v>
      </c>
      <c r="L130" s="132">
        <v>2</v>
      </c>
      <c r="M130" s="132">
        <v>2</v>
      </c>
      <c r="N130" s="132">
        <v>5</v>
      </c>
      <c r="O130" s="132">
        <v>0</v>
      </c>
      <c r="P130" s="132">
        <v>0</v>
      </c>
      <c r="Q130" s="132">
        <v>0</v>
      </c>
      <c r="R130" s="132">
        <v>0</v>
      </c>
      <c r="S130" s="132">
        <v>0</v>
      </c>
      <c r="T130" s="132">
        <v>0</v>
      </c>
      <c r="U130" s="132">
        <v>0</v>
      </c>
      <c r="V130" s="132">
        <v>0</v>
      </c>
      <c r="W130" s="132">
        <v>0</v>
      </c>
      <c r="X130" s="132">
        <v>0</v>
      </c>
      <c r="Y130" s="132">
        <v>0</v>
      </c>
      <c r="Z130" s="132">
        <v>0</v>
      </c>
      <c r="AA130" s="132">
        <v>0</v>
      </c>
      <c r="AB130" s="132">
        <v>12</v>
      </c>
      <c r="AC130" s="132">
        <v>0</v>
      </c>
      <c r="AD130" s="132">
        <v>0</v>
      </c>
      <c r="AE130" s="132">
        <v>0</v>
      </c>
      <c r="AF130" s="132">
        <v>0</v>
      </c>
      <c r="AG130" s="132">
        <v>0</v>
      </c>
      <c r="AH130" s="132">
        <v>0</v>
      </c>
      <c r="AI130" s="132" t="s">
        <v>290</v>
      </c>
      <c r="AJ130" s="132" t="s">
        <v>290</v>
      </c>
      <c r="AK130" s="132" t="s">
        <v>290</v>
      </c>
      <c r="AL130" s="132" t="s">
        <v>290</v>
      </c>
      <c r="AM130" s="132">
        <v>0</v>
      </c>
      <c r="AN130" s="132">
        <v>0</v>
      </c>
      <c r="AO130" s="132" t="s">
        <v>290</v>
      </c>
      <c r="AP130" s="132" t="s">
        <v>290</v>
      </c>
      <c r="AQ130" s="132">
        <v>0</v>
      </c>
      <c r="AR130" s="132">
        <v>0</v>
      </c>
      <c r="AS130" s="132">
        <v>0</v>
      </c>
      <c r="AT130" s="132" t="s">
        <v>290</v>
      </c>
      <c r="AU130" s="132">
        <v>12</v>
      </c>
    </row>
    <row r="131" spans="1:47">
      <c r="A131" t="s">
        <v>4569</v>
      </c>
      <c r="B131" t="s">
        <v>2656</v>
      </c>
      <c r="C131" t="s">
        <v>4570</v>
      </c>
      <c r="D131" t="s">
        <v>3184</v>
      </c>
      <c r="E131" t="s">
        <v>2658</v>
      </c>
      <c r="F131" t="s">
        <v>1020</v>
      </c>
      <c r="G131" t="s">
        <v>288</v>
      </c>
      <c r="H131" s="131">
        <v>60304</v>
      </c>
      <c r="I131">
        <v>3126000953</v>
      </c>
      <c r="J131" t="s">
        <v>146</v>
      </c>
      <c r="K131" s="132">
        <v>2.6</v>
      </c>
      <c r="L131" s="132">
        <v>0</v>
      </c>
      <c r="M131" s="132">
        <v>1.5</v>
      </c>
      <c r="N131" s="132">
        <v>4.0999999999999996</v>
      </c>
      <c r="O131" s="132">
        <v>0</v>
      </c>
      <c r="P131" s="132">
        <v>0</v>
      </c>
      <c r="Q131" s="132">
        <v>0</v>
      </c>
      <c r="R131" s="132">
        <v>0</v>
      </c>
      <c r="S131" s="132">
        <v>0</v>
      </c>
      <c r="T131" s="132">
        <v>0</v>
      </c>
      <c r="U131" s="132">
        <v>0</v>
      </c>
      <c r="V131" s="132">
        <v>0</v>
      </c>
      <c r="W131" s="132">
        <v>0</v>
      </c>
      <c r="X131" s="132">
        <v>0</v>
      </c>
      <c r="Y131" s="132" t="s">
        <v>290</v>
      </c>
      <c r="Z131" s="132" t="s">
        <v>290</v>
      </c>
      <c r="AA131" s="132" t="s">
        <v>290</v>
      </c>
      <c r="AB131" s="132" t="s">
        <v>290</v>
      </c>
      <c r="AC131" s="132">
        <v>0</v>
      </c>
      <c r="AD131" s="132">
        <v>0</v>
      </c>
      <c r="AE131" s="132">
        <v>0</v>
      </c>
      <c r="AF131" s="132">
        <v>0</v>
      </c>
      <c r="AG131" s="132">
        <v>0</v>
      </c>
      <c r="AH131" s="132">
        <v>0</v>
      </c>
      <c r="AI131" s="132" t="s">
        <v>290</v>
      </c>
      <c r="AJ131" s="132" t="s">
        <v>290</v>
      </c>
      <c r="AK131" s="132" t="s">
        <v>290</v>
      </c>
      <c r="AL131" s="132" t="s">
        <v>290</v>
      </c>
      <c r="AM131" s="132">
        <v>0</v>
      </c>
      <c r="AN131" s="132">
        <v>0</v>
      </c>
      <c r="AO131" s="132" t="s">
        <v>290</v>
      </c>
      <c r="AP131" s="132" t="s">
        <v>290</v>
      </c>
      <c r="AQ131" s="132">
        <v>0</v>
      </c>
      <c r="AR131" s="132" t="s">
        <v>290</v>
      </c>
      <c r="AS131" s="132">
        <v>0</v>
      </c>
      <c r="AT131" s="132">
        <v>15</v>
      </c>
      <c r="AU131" s="132">
        <v>17</v>
      </c>
    </row>
    <row r="132" spans="1:47">
      <c r="A132" t="s">
        <v>1027</v>
      </c>
      <c r="B132" t="s">
        <v>1028</v>
      </c>
      <c r="C132" t="s">
        <v>1029</v>
      </c>
      <c r="D132" t="s">
        <v>881</v>
      </c>
      <c r="E132" t="s">
        <v>1030</v>
      </c>
      <c r="F132" t="s">
        <v>1020</v>
      </c>
      <c r="G132" t="s">
        <v>288</v>
      </c>
      <c r="H132" s="131" t="s">
        <v>1031</v>
      </c>
      <c r="I132">
        <v>7084848033</v>
      </c>
      <c r="J132" t="s">
        <v>146</v>
      </c>
      <c r="K132" s="132">
        <v>19</v>
      </c>
      <c r="L132" s="132">
        <v>3</v>
      </c>
      <c r="M132" s="132">
        <v>4</v>
      </c>
      <c r="N132" s="132">
        <v>26</v>
      </c>
      <c r="O132" s="132">
        <v>0</v>
      </c>
      <c r="P132" s="132">
        <v>12</v>
      </c>
      <c r="Q132" s="132">
        <v>16</v>
      </c>
      <c r="R132" s="132">
        <v>14</v>
      </c>
      <c r="S132" s="132">
        <v>18</v>
      </c>
      <c r="T132" s="132">
        <v>16</v>
      </c>
      <c r="U132" s="132">
        <v>14</v>
      </c>
      <c r="V132" s="132">
        <v>17</v>
      </c>
      <c r="W132" s="132">
        <v>13</v>
      </c>
      <c r="X132" s="132">
        <v>14</v>
      </c>
      <c r="Y132" s="132">
        <v>0</v>
      </c>
      <c r="Z132" s="132">
        <v>0</v>
      </c>
      <c r="AA132" s="132">
        <v>0</v>
      </c>
      <c r="AB132" s="132">
        <v>0</v>
      </c>
      <c r="AC132" s="132">
        <v>0</v>
      </c>
      <c r="AD132" s="132">
        <v>0</v>
      </c>
      <c r="AE132" s="132">
        <v>0</v>
      </c>
      <c r="AF132" s="132">
        <v>0</v>
      </c>
      <c r="AG132" s="132">
        <v>0</v>
      </c>
      <c r="AH132" s="132">
        <v>0</v>
      </c>
      <c r="AI132" s="132">
        <v>68</v>
      </c>
      <c r="AJ132" s="132">
        <v>66</v>
      </c>
      <c r="AK132" s="132">
        <v>0</v>
      </c>
      <c r="AL132" s="132">
        <v>0</v>
      </c>
      <c r="AM132" s="132">
        <v>0</v>
      </c>
      <c r="AN132" s="132" t="s">
        <v>290</v>
      </c>
      <c r="AO132" s="132" t="s">
        <v>290</v>
      </c>
      <c r="AP132" s="132">
        <v>12</v>
      </c>
      <c r="AQ132" s="132">
        <v>0</v>
      </c>
      <c r="AR132" s="132">
        <v>81</v>
      </c>
      <c r="AS132" s="132">
        <v>29</v>
      </c>
      <c r="AT132" s="132" t="s">
        <v>290</v>
      </c>
      <c r="AU132" s="132">
        <v>134</v>
      </c>
    </row>
    <row r="133" spans="1:47">
      <c r="A133" t="s">
        <v>1032</v>
      </c>
      <c r="B133" t="s">
        <v>1033</v>
      </c>
      <c r="C133" t="s">
        <v>806</v>
      </c>
      <c r="D133" t="s">
        <v>1034</v>
      </c>
      <c r="E133" t="s">
        <v>1035</v>
      </c>
      <c r="F133" t="s">
        <v>1020</v>
      </c>
      <c r="G133" t="s">
        <v>288</v>
      </c>
      <c r="H133" s="131" t="s">
        <v>1031</v>
      </c>
      <c r="I133">
        <v>7083860127</v>
      </c>
      <c r="J133" t="s">
        <v>146</v>
      </c>
      <c r="K133" s="132">
        <v>78</v>
      </c>
      <c r="L133" s="132">
        <v>29</v>
      </c>
      <c r="M133" s="132">
        <v>24</v>
      </c>
      <c r="N133" s="132">
        <v>131</v>
      </c>
      <c r="O133" s="132">
        <v>0</v>
      </c>
      <c r="P133" s="132">
        <v>0</v>
      </c>
      <c r="Q133" s="132">
        <v>0</v>
      </c>
      <c r="R133" s="132">
        <v>0</v>
      </c>
      <c r="S133" s="132">
        <v>0</v>
      </c>
      <c r="T133" s="132">
        <v>0</v>
      </c>
      <c r="U133" s="132">
        <v>0</v>
      </c>
      <c r="V133" s="132">
        <v>0</v>
      </c>
      <c r="W133" s="132">
        <v>0</v>
      </c>
      <c r="X133" s="132">
        <v>0</v>
      </c>
      <c r="Y133" s="132">
        <v>277</v>
      </c>
      <c r="Z133" s="132">
        <v>265</v>
      </c>
      <c r="AA133" s="132">
        <v>249</v>
      </c>
      <c r="AB133" s="132">
        <v>266</v>
      </c>
      <c r="AC133" s="132">
        <v>0</v>
      </c>
      <c r="AD133" s="132">
        <v>0</v>
      </c>
      <c r="AE133" s="132">
        <v>0</v>
      </c>
      <c r="AF133" s="132">
        <v>0</v>
      </c>
      <c r="AG133" s="132">
        <v>0</v>
      </c>
      <c r="AH133" s="132">
        <v>0</v>
      </c>
      <c r="AI133" s="132">
        <v>488</v>
      </c>
      <c r="AJ133" s="132">
        <v>569</v>
      </c>
      <c r="AK133" s="132">
        <v>131</v>
      </c>
      <c r="AL133" s="132">
        <v>133</v>
      </c>
      <c r="AM133" s="132" t="s">
        <v>290</v>
      </c>
      <c r="AN133" s="132">
        <v>25</v>
      </c>
      <c r="AO133" s="132">
        <v>73</v>
      </c>
      <c r="AP133" s="132">
        <v>192</v>
      </c>
      <c r="AQ133" s="132" t="s">
        <v>290</v>
      </c>
      <c r="AR133" s="132">
        <v>694</v>
      </c>
      <c r="AS133" s="132">
        <v>61</v>
      </c>
      <c r="AT133" s="132">
        <v>73</v>
      </c>
      <c r="AU133" s="132">
        <v>1057</v>
      </c>
    </row>
    <row r="134" spans="1:47">
      <c r="A134" t="s">
        <v>1036</v>
      </c>
      <c r="B134" t="s">
        <v>1037</v>
      </c>
      <c r="C134" t="s">
        <v>1038</v>
      </c>
      <c r="D134" t="s">
        <v>1039</v>
      </c>
      <c r="E134" t="s">
        <v>1040</v>
      </c>
      <c r="F134" t="s">
        <v>1041</v>
      </c>
      <c r="G134" t="s">
        <v>288</v>
      </c>
      <c r="H134" s="131" t="s">
        <v>1042</v>
      </c>
      <c r="I134">
        <v>7082093099</v>
      </c>
      <c r="J134" t="s">
        <v>146</v>
      </c>
      <c r="K134" s="132">
        <v>12</v>
      </c>
      <c r="L134" s="132">
        <v>2</v>
      </c>
      <c r="M134" s="132">
        <v>2</v>
      </c>
      <c r="N134" s="132">
        <v>16</v>
      </c>
      <c r="O134" s="132">
        <v>115</v>
      </c>
      <c r="P134" s="132">
        <v>18</v>
      </c>
      <c r="Q134" s="132">
        <v>0</v>
      </c>
      <c r="R134" s="132">
        <v>0</v>
      </c>
      <c r="S134" s="132">
        <v>0</v>
      </c>
      <c r="T134" s="132">
        <v>0</v>
      </c>
      <c r="U134" s="132">
        <v>0</v>
      </c>
      <c r="V134" s="132">
        <v>0</v>
      </c>
      <c r="W134" s="132">
        <v>0</v>
      </c>
      <c r="X134" s="132">
        <v>0</v>
      </c>
      <c r="Y134" s="132">
        <v>0</v>
      </c>
      <c r="Z134" s="132">
        <v>0</v>
      </c>
      <c r="AA134" s="132">
        <v>0</v>
      </c>
      <c r="AB134" s="132">
        <v>0</v>
      </c>
      <c r="AC134" s="132">
        <v>0</v>
      </c>
      <c r="AD134" s="132">
        <v>0</v>
      </c>
      <c r="AE134" s="132">
        <v>0</v>
      </c>
      <c r="AF134" s="132">
        <v>0</v>
      </c>
      <c r="AG134" s="132">
        <v>0</v>
      </c>
      <c r="AH134" s="132">
        <v>0</v>
      </c>
      <c r="AI134" s="132">
        <v>66</v>
      </c>
      <c r="AJ134" s="132">
        <v>67</v>
      </c>
      <c r="AK134" s="132">
        <v>0</v>
      </c>
      <c r="AL134" s="132">
        <v>0</v>
      </c>
      <c r="AM134" s="132">
        <v>0</v>
      </c>
      <c r="AN134" s="132" t="s">
        <v>290</v>
      </c>
      <c r="AO134" s="132" t="s">
        <v>290</v>
      </c>
      <c r="AP134" s="132" t="s">
        <v>290</v>
      </c>
      <c r="AQ134" s="132">
        <v>0</v>
      </c>
      <c r="AR134" s="132">
        <v>93</v>
      </c>
      <c r="AS134" s="132">
        <v>20</v>
      </c>
      <c r="AT134" s="132" t="s">
        <v>290</v>
      </c>
      <c r="AU134" s="132">
        <v>133</v>
      </c>
    </row>
    <row r="135" spans="1:47">
      <c r="A135" t="s">
        <v>1043</v>
      </c>
      <c r="B135" t="s">
        <v>1044</v>
      </c>
      <c r="C135" t="s">
        <v>886</v>
      </c>
      <c r="D135" t="s">
        <v>1045</v>
      </c>
      <c r="E135" t="s">
        <v>1046</v>
      </c>
      <c r="F135" t="s">
        <v>1041</v>
      </c>
      <c r="G135" t="s">
        <v>288</v>
      </c>
      <c r="H135" s="131" t="s">
        <v>1042</v>
      </c>
      <c r="I135">
        <v>7087718383</v>
      </c>
      <c r="J135" t="s">
        <v>146</v>
      </c>
      <c r="K135" s="132">
        <v>31</v>
      </c>
      <c r="L135" s="132">
        <v>11</v>
      </c>
      <c r="M135" s="132">
        <v>18</v>
      </c>
      <c r="N135" s="132">
        <v>60</v>
      </c>
      <c r="O135" s="132">
        <v>0</v>
      </c>
      <c r="P135" s="132">
        <v>0</v>
      </c>
      <c r="Q135" s="132">
        <v>0</v>
      </c>
      <c r="R135" s="132">
        <v>0</v>
      </c>
      <c r="S135" s="132">
        <v>0</v>
      </c>
      <c r="T135" s="132">
        <v>0</v>
      </c>
      <c r="U135" s="132">
        <v>0</v>
      </c>
      <c r="V135" s="132">
        <v>0</v>
      </c>
      <c r="W135" s="132">
        <v>0</v>
      </c>
      <c r="X135" s="132">
        <v>0</v>
      </c>
      <c r="Y135" s="132">
        <v>91</v>
      </c>
      <c r="Z135" s="132">
        <v>89</v>
      </c>
      <c r="AA135" s="132">
        <v>57</v>
      </c>
      <c r="AB135" s="132">
        <v>75</v>
      </c>
      <c r="AC135" s="132">
        <v>0</v>
      </c>
      <c r="AD135" s="132">
        <v>0</v>
      </c>
      <c r="AE135" s="132">
        <v>0</v>
      </c>
      <c r="AF135" s="132">
        <v>0</v>
      </c>
      <c r="AG135" s="132">
        <v>0</v>
      </c>
      <c r="AH135" s="132">
        <v>0</v>
      </c>
      <c r="AI135" s="132">
        <v>312</v>
      </c>
      <c r="AJ135" s="132">
        <v>0</v>
      </c>
      <c r="AK135" s="132">
        <v>100</v>
      </c>
      <c r="AL135" s="132">
        <v>0</v>
      </c>
      <c r="AM135" s="132">
        <v>0</v>
      </c>
      <c r="AN135" s="132" t="s">
        <v>290</v>
      </c>
      <c r="AO135" s="132">
        <v>30</v>
      </c>
      <c r="AP135" s="132">
        <v>102</v>
      </c>
      <c r="AQ135" s="132" t="s">
        <v>290</v>
      </c>
      <c r="AR135" s="132">
        <v>130</v>
      </c>
      <c r="AS135" s="132">
        <v>42</v>
      </c>
      <c r="AT135" s="132">
        <v>80</v>
      </c>
      <c r="AU135" s="132">
        <v>312</v>
      </c>
    </row>
    <row r="136" spans="1:47">
      <c r="A136" t="s">
        <v>1047</v>
      </c>
      <c r="B136" t="s">
        <v>1048</v>
      </c>
      <c r="C136" t="s">
        <v>1049</v>
      </c>
      <c r="D136" t="s">
        <v>1050</v>
      </c>
      <c r="E136" t="s">
        <v>1051</v>
      </c>
      <c r="F136" t="s">
        <v>1052</v>
      </c>
      <c r="G136" t="s">
        <v>288</v>
      </c>
      <c r="H136" s="131" t="s">
        <v>1053</v>
      </c>
      <c r="I136">
        <v>7083440404</v>
      </c>
      <c r="J136" t="s">
        <v>146</v>
      </c>
      <c r="K136" s="132">
        <v>22</v>
      </c>
      <c r="L136" s="132">
        <v>6</v>
      </c>
      <c r="M136" s="132">
        <v>5.5</v>
      </c>
      <c r="N136" s="132">
        <v>33.5</v>
      </c>
      <c r="O136" s="132">
        <v>0</v>
      </c>
      <c r="P136" s="132">
        <v>0</v>
      </c>
      <c r="Q136" s="132">
        <v>0</v>
      </c>
      <c r="R136" s="132">
        <v>0</v>
      </c>
      <c r="S136" s="132">
        <v>0</v>
      </c>
      <c r="T136" s="132">
        <v>0</v>
      </c>
      <c r="U136" s="132">
        <v>0</v>
      </c>
      <c r="V136" s="132">
        <v>10</v>
      </c>
      <c r="W136" s="132">
        <v>14</v>
      </c>
      <c r="X136" s="132">
        <v>17</v>
      </c>
      <c r="Y136" s="132">
        <v>56</v>
      </c>
      <c r="Z136" s="132">
        <v>55</v>
      </c>
      <c r="AA136" s="132">
        <v>42</v>
      </c>
      <c r="AB136" s="132">
        <v>43</v>
      </c>
      <c r="AC136" s="132">
        <v>0</v>
      </c>
      <c r="AD136" s="132">
        <v>0</v>
      </c>
      <c r="AE136" s="132">
        <v>0</v>
      </c>
      <c r="AF136" s="132">
        <v>0</v>
      </c>
      <c r="AG136" s="132">
        <v>10</v>
      </c>
      <c r="AH136" s="132">
        <v>42</v>
      </c>
      <c r="AI136" s="132">
        <v>130</v>
      </c>
      <c r="AJ136" s="132">
        <v>159</v>
      </c>
      <c r="AK136" s="132">
        <v>22</v>
      </c>
      <c r="AL136" s="132">
        <v>21</v>
      </c>
      <c r="AM136" s="132">
        <v>0</v>
      </c>
      <c r="AN136" s="132" t="s">
        <v>290</v>
      </c>
      <c r="AO136" s="132">
        <v>124</v>
      </c>
      <c r="AP136" s="132">
        <v>98</v>
      </c>
      <c r="AQ136" s="132">
        <v>0</v>
      </c>
      <c r="AR136" s="132">
        <v>52</v>
      </c>
      <c r="AS136" s="132">
        <v>12</v>
      </c>
      <c r="AT136" s="132">
        <v>96</v>
      </c>
      <c r="AU136" s="132">
        <v>289</v>
      </c>
    </row>
    <row r="137" spans="1:47">
      <c r="A137" t="s">
        <v>4571</v>
      </c>
      <c r="B137" t="s">
        <v>446</v>
      </c>
      <c r="C137" t="s">
        <v>4572</v>
      </c>
      <c r="D137" t="s">
        <v>2093</v>
      </c>
      <c r="E137" t="s">
        <v>4573</v>
      </c>
      <c r="F137" t="s">
        <v>4574</v>
      </c>
      <c r="G137" t="s">
        <v>288</v>
      </c>
      <c r="H137" s="131">
        <v>60162</v>
      </c>
      <c r="I137">
        <v>7085625580</v>
      </c>
      <c r="J137" t="s">
        <v>146</v>
      </c>
      <c r="K137" s="132">
        <v>5.5</v>
      </c>
      <c r="L137" s="132">
        <v>2.5</v>
      </c>
      <c r="M137" s="132">
        <v>1.5</v>
      </c>
      <c r="N137" s="132">
        <v>9.5</v>
      </c>
      <c r="O137" s="132" t="s">
        <v>290</v>
      </c>
      <c r="P137" s="132" t="s">
        <v>290</v>
      </c>
      <c r="Q137" s="132" t="s">
        <v>290</v>
      </c>
      <c r="R137" s="132" t="s">
        <v>290</v>
      </c>
      <c r="S137" s="132" t="s">
        <v>290</v>
      </c>
      <c r="T137" s="132" t="s">
        <v>290</v>
      </c>
      <c r="U137" s="132" t="s">
        <v>290</v>
      </c>
      <c r="V137" s="132" t="s">
        <v>290</v>
      </c>
      <c r="W137" s="132" t="s">
        <v>290</v>
      </c>
      <c r="X137" s="132" t="s">
        <v>290</v>
      </c>
      <c r="Y137" s="132">
        <v>0</v>
      </c>
      <c r="Z137" s="132">
        <v>0</v>
      </c>
      <c r="AA137" s="132">
        <v>0</v>
      </c>
      <c r="AB137" s="132">
        <v>0</v>
      </c>
      <c r="AC137" s="132">
        <v>0</v>
      </c>
      <c r="AD137" s="132">
        <v>0</v>
      </c>
      <c r="AE137" s="132">
        <v>0</v>
      </c>
      <c r="AF137" s="132">
        <v>0</v>
      </c>
      <c r="AG137" s="132">
        <v>0</v>
      </c>
      <c r="AH137" s="132">
        <v>0</v>
      </c>
      <c r="AI137" s="132">
        <v>36</v>
      </c>
      <c r="AJ137" s="132">
        <v>27</v>
      </c>
      <c r="AK137" s="132">
        <v>0</v>
      </c>
      <c r="AL137" s="132">
        <v>0</v>
      </c>
      <c r="AM137" s="132">
        <v>0</v>
      </c>
      <c r="AN137" s="132" t="s">
        <v>290</v>
      </c>
      <c r="AO137" s="132">
        <v>53</v>
      </c>
      <c r="AP137" s="132" t="s">
        <v>290</v>
      </c>
      <c r="AQ137" s="132">
        <v>0</v>
      </c>
      <c r="AR137" s="132" t="s">
        <v>290</v>
      </c>
      <c r="AS137" s="132" t="s">
        <v>290</v>
      </c>
      <c r="AT137" s="132" t="s">
        <v>290</v>
      </c>
      <c r="AU137" s="132">
        <v>63</v>
      </c>
    </row>
    <row r="138" spans="1:47">
      <c r="A138" t="s">
        <v>1060</v>
      </c>
      <c r="B138" t="s">
        <v>1061</v>
      </c>
      <c r="C138" t="s">
        <v>1062</v>
      </c>
      <c r="D138" t="s">
        <v>1063</v>
      </c>
      <c r="E138" t="s">
        <v>1064</v>
      </c>
      <c r="F138" t="s">
        <v>1065</v>
      </c>
      <c r="G138" t="s">
        <v>288</v>
      </c>
      <c r="H138" s="131" t="s">
        <v>1066</v>
      </c>
      <c r="I138">
        <v>7083541690</v>
      </c>
      <c r="J138" t="s">
        <v>146</v>
      </c>
      <c r="K138" s="132">
        <v>13.5</v>
      </c>
      <c r="L138" s="132">
        <v>4</v>
      </c>
      <c r="M138" s="132">
        <v>1</v>
      </c>
      <c r="N138" s="132">
        <v>18.5</v>
      </c>
      <c r="O138" s="132">
        <v>34</v>
      </c>
      <c r="P138" s="132">
        <v>15</v>
      </c>
      <c r="Q138" s="132">
        <v>10</v>
      </c>
      <c r="R138" s="132" t="s">
        <v>290</v>
      </c>
      <c r="S138" s="132">
        <v>16</v>
      </c>
      <c r="T138" s="132">
        <v>11</v>
      </c>
      <c r="U138" s="132">
        <v>15</v>
      </c>
      <c r="V138" s="132">
        <v>14</v>
      </c>
      <c r="W138" s="132">
        <v>11</v>
      </c>
      <c r="X138" s="132" t="s">
        <v>290</v>
      </c>
      <c r="Y138" s="132">
        <v>0</v>
      </c>
      <c r="Z138" s="132">
        <v>0</v>
      </c>
      <c r="AA138" s="132">
        <v>0</v>
      </c>
      <c r="AB138" s="132">
        <v>0</v>
      </c>
      <c r="AC138" s="132">
        <v>0</v>
      </c>
      <c r="AD138" s="132">
        <v>0</v>
      </c>
      <c r="AE138" s="132">
        <v>0</v>
      </c>
      <c r="AF138" s="132">
        <v>0</v>
      </c>
      <c r="AG138" s="132">
        <v>0</v>
      </c>
      <c r="AH138" s="132">
        <v>0</v>
      </c>
      <c r="AI138" s="132">
        <v>72</v>
      </c>
      <c r="AJ138" s="132">
        <v>72</v>
      </c>
      <c r="AK138" s="132">
        <v>0</v>
      </c>
      <c r="AL138" s="132">
        <v>0</v>
      </c>
      <c r="AM138" s="132">
        <v>0</v>
      </c>
      <c r="AN138" s="132" t="s">
        <v>290</v>
      </c>
      <c r="AO138" s="132" t="s">
        <v>290</v>
      </c>
      <c r="AP138" s="132">
        <v>39</v>
      </c>
      <c r="AQ138" s="132">
        <v>0</v>
      </c>
      <c r="AR138" s="132">
        <v>85</v>
      </c>
      <c r="AS138" s="132">
        <v>10</v>
      </c>
      <c r="AT138" s="132">
        <v>32</v>
      </c>
      <c r="AU138" s="132">
        <v>144</v>
      </c>
    </row>
    <row r="139" spans="1:47">
      <c r="A139" t="s">
        <v>1067</v>
      </c>
      <c r="B139" t="s">
        <v>1068</v>
      </c>
      <c r="C139" t="s">
        <v>1069</v>
      </c>
      <c r="D139" t="s">
        <v>1070</v>
      </c>
      <c r="E139" t="s">
        <v>1071</v>
      </c>
      <c r="F139" t="s">
        <v>1041</v>
      </c>
      <c r="G139" t="s">
        <v>288</v>
      </c>
      <c r="H139" s="131" t="s">
        <v>1042</v>
      </c>
      <c r="I139">
        <v>7083666900</v>
      </c>
      <c r="J139" t="s">
        <v>146</v>
      </c>
      <c r="K139" s="132">
        <v>15.4</v>
      </c>
      <c r="L139" s="132">
        <v>6.1</v>
      </c>
      <c r="M139" s="132">
        <v>2.5</v>
      </c>
      <c r="N139" s="132">
        <v>24</v>
      </c>
      <c r="O139" s="132">
        <v>28</v>
      </c>
      <c r="P139" s="132">
        <v>14</v>
      </c>
      <c r="Q139" s="132">
        <v>19</v>
      </c>
      <c r="R139" s="132">
        <v>13</v>
      </c>
      <c r="S139" s="132">
        <v>19</v>
      </c>
      <c r="T139" s="132">
        <v>16</v>
      </c>
      <c r="U139" s="132">
        <v>16</v>
      </c>
      <c r="V139" s="132">
        <v>21</v>
      </c>
      <c r="W139" s="132">
        <v>23</v>
      </c>
      <c r="X139" s="132">
        <v>22</v>
      </c>
      <c r="Y139" s="132">
        <v>0</v>
      </c>
      <c r="Z139" s="132">
        <v>0</v>
      </c>
      <c r="AA139" s="132">
        <v>0</v>
      </c>
      <c r="AB139" s="132">
        <v>0</v>
      </c>
      <c r="AC139" s="132">
        <v>0</v>
      </c>
      <c r="AD139" s="132">
        <v>0</v>
      </c>
      <c r="AE139" s="132">
        <v>0</v>
      </c>
      <c r="AF139" s="132">
        <v>0</v>
      </c>
      <c r="AG139" s="132">
        <v>11</v>
      </c>
      <c r="AH139" s="132">
        <v>0</v>
      </c>
      <c r="AI139" s="132">
        <v>101</v>
      </c>
      <c r="AJ139" s="132">
        <v>101</v>
      </c>
      <c r="AK139" s="132">
        <v>0</v>
      </c>
      <c r="AL139" s="132">
        <v>0</v>
      </c>
      <c r="AM139" s="132">
        <v>0</v>
      </c>
      <c r="AN139" s="132" t="s">
        <v>290</v>
      </c>
      <c r="AO139" s="132">
        <v>47</v>
      </c>
      <c r="AP139" s="132">
        <v>17</v>
      </c>
      <c r="AQ139" s="132">
        <v>0</v>
      </c>
      <c r="AR139" s="132">
        <v>90</v>
      </c>
      <c r="AS139" s="132">
        <v>45</v>
      </c>
      <c r="AT139" s="132">
        <v>10</v>
      </c>
      <c r="AU139" s="132">
        <v>202</v>
      </c>
    </row>
    <row r="140" spans="1:47">
      <c r="A140" t="s">
        <v>1072</v>
      </c>
      <c r="B140" t="s">
        <v>1073</v>
      </c>
      <c r="C140" t="s">
        <v>907</v>
      </c>
      <c r="D140" t="s">
        <v>1074</v>
      </c>
      <c r="E140" t="s">
        <v>1075</v>
      </c>
      <c r="F140" t="s">
        <v>1076</v>
      </c>
      <c r="G140" t="s">
        <v>288</v>
      </c>
      <c r="H140" s="131" t="s">
        <v>1077</v>
      </c>
      <c r="I140">
        <v>7086520262</v>
      </c>
      <c r="J140" t="s">
        <v>146</v>
      </c>
      <c r="K140" s="132">
        <v>10</v>
      </c>
      <c r="L140" s="132">
        <v>1</v>
      </c>
      <c r="M140" s="132">
        <v>3</v>
      </c>
      <c r="N140" s="132">
        <v>14</v>
      </c>
      <c r="O140" s="132">
        <v>20</v>
      </c>
      <c r="P140" s="132">
        <v>21</v>
      </c>
      <c r="Q140" s="132">
        <v>15</v>
      </c>
      <c r="R140" s="132">
        <v>16</v>
      </c>
      <c r="S140" s="132">
        <v>21</v>
      </c>
      <c r="T140" s="132">
        <v>17</v>
      </c>
      <c r="U140" s="132">
        <v>18</v>
      </c>
      <c r="V140" s="132">
        <v>25</v>
      </c>
      <c r="W140" s="132">
        <v>35</v>
      </c>
      <c r="X140" s="132">
        <v>28</v>
      </c>
      <c r="Y140" s="132">
        <v>0</v>
      </c>
      <c r="Z140" s="132">
        <v>0</v>
      </c>
      <c r="AA140" s="132">
        <v>0</v>
      </c>
      <c r="AB140" s="132">
        <v>0</v>
      </c>
      <c r="AC140" s="132">
        <v>0</v>
      </c>
      <c r="AD140" s="132">
        <v>0</v>
      </c>
      <c r="AE140" s="132">
        <v>0</v>
      </c>
      <c r="AF140" s="132">
        <v>0</v>
      </c>
      <c r="AG140" s="132">
        <v>0</v>
      </c>
      <c r="AH140" s="132">
        <v>0</v>
      </c>
      <c r="AI140" s="132">
        <v>119</v>
      </c>
      <c r="AJ140" s="132">
        <v>97</v>
      </c>
      <c r="AK140" s="132">
        <v>0</v>
      </c>
      <c r="AL140" s="132">
        <v>0</v>
      </c>
      <c r="AM140" s="132">
        <v>0</v>
      </c>
      <c r="AN140" s="132">
        <v>0</v>
      </c>
      <c r="AO140" s="132">
        <v>0</v>
      </c>
      <c r="AP140" s="132">
        <v>209</v>
      </c>
      <c r="AQ140" s="132">
        <v>0</v>
      </c>
      <c r="AR140" s="132" t="s">
        <v>290</v>
      </c>
      <c r="AS140" s="132">
        <v>0</v>
      </c>
      <c r="AT140" s="132">
        <v>216</v>
      </c>
      <c r="AU140" s="132">
        <v>216</v>
      </c>
    </row>
    <row r="141" spans="1:47">
      <c r="A141" t="s">
        <v>1078</v>
      </c>
      <c r="B141" t="s">
        <v>1079</v>
      </c>
      <c r="C141" t="s">
        <v>895</v>
      </c>
      <c r="D141" t="s">
        <v>1080</v>
      </c>
      <c r="E141" t="s">
        <v>1081</v>
      </c>
      <c r="F141" t="s">
        <v>1076</v>
      </c>
      <c r="G141" t="s">
        <v>288</v>
      </c>
      <c r="H141" s="131" t="s">
        <v>1077</v>
      </c>
      <c r="I141">
        <v>7086522277</v>
      </c>
      <c r="J141" t="s">
        <v>146</v>
      </c>
      <c r="K141" s="132">
        <v>10.8</v>
      </c>
      <c r="L141" s="132">
        <v>5.2</v>
      </c>
      <c r="M141" s="132">
        <v>3</v>
      </c>
      <c r="N141" s="132">
        <v>19</v>
      </c>
      <c r="O141" s="132">
        <v>18</v>
      </c>
      <c r="P141" s="132">
        <v>12</v>
      </c>
      <c r="Q141" s="132">
        <v>20</v>
      </c>
      <c r="R141" s="132">
        <v>13</v>
      </c>
      <c r="S141" s="132">
        <v>19</v>
      </c>
      <c r="T141" s="132" t="s">
        <v>290</v>
      </c>
      <c r="U141" s="132" t="s">
        <v>290</v>
      </c>
      <c r="V141" s="132">
        <v>19</v>
      </c>
      <c r="W141" s="132">
        <v>29</v>
      </c>
      <c r="X141" s="132">
        <v>21</v>
      </c>
      <c r="Y141" s="132">
        <v>0</v>
      </c>
      <c r="Z141" s="132">
        <v>0</v>
      </c>
      <c r="AA141" s="132">
        <v>0</v>
      </c>
      <c r="AB141" s="132">
        <v>0</v>
      </c>
      <c r="AC141" s="132">
        <v>0</v>
      </c>
      <c r="AD141" s="132">
        <v>0</v>
      </c>
      <c r="AE141" s="132">
        <v>0</v>
      </c>
      <c r="AF141" s="132">
        <v>0</v>
      </c>
      <c r="AG141" s="132">
        <v>0</v>
      </c>
      <c r="AH141" s="132">
        <v>0</v>
      </c>
      <c r="AI141" s="132">
        <v>75</v>
      </c>
      <c r="AJ141" s="132">
        <v>94</v>
      </c>
      <c r="AK141" s="132">
        <v>0</v>
      </c>
      <c r="AL141" s="132">
        <v>0</v>
      </c>
      <c r="AM141" s="132">
        <v>0</v>
      </c>
      <c r="AN141" s="132" t="s">
        <v>290</v>
      </c>
      <c r="AO141" s="132">
        <v>0</v>
      </c>
      <c r="AP141" s="132">
        <v>166</v>
      </c>
      <c r="AQ141" s="132">
        <v>0</v>
      </c>
      <c r="AR141" s="132" t="s">
        <v>290</v>
      </c>
      <c r="AS141" s="132">
        <v>0</v>
      </c>
      <c r="AT141" s="132">
        <v>150</v>
      </c>
      <c r="AU141" s="132">
        <v>169</v>
      </c>
    </row>
    <row r="142" spans="1:47">
      <c r="A142" t="s">
        <v>1082</v>
      </c>
      <c r="B142" t="s">
        <v>1083</v>
      </c>
      <c r="C142" t="s">
        <v>478</v>
      </c>
      <c r="D142" t="s">
        <v>1084</v>
      </c>
      <c r="E142" t="s">
        <v>1085</v>
      </c>
      <c r="F142" t="s">
        <v>1086</v>
      </c>
      <c r="G142" t="s">
        <v>288</v>
      </c>
      <c r="H142" s="131" t="s">
        <v>1087</v>
      </c>
      <c r="I142">
        <v>7082464454</v>
      </c>
      <c r="J142" t="s">
        <v>146</v>
      </c>
      <c r="K142" s="132">
        <v>39.5</v>
      </c>
      <c r="L142" s="132">
        <v>15</v>
      </c>
      <c r="M142" s="132">
        <v>5</v>
      </c>
      <c r="N142" s="132">
        <v>59.5</v>
      </c>
      <c r="O142" s="132">
        <v>74</v>
      </c>
      <c r="P142" s="132">
        <v>57</v>
      </c>
      <c r="Q142" s="132">
        <v>54</v>
      </c>
      <c r="R142" s="132">
        <v>50</v>
      </c>
      <c r="S142" s="132">
        <v>67</v>
      </c>
      <c r="T142" s="132">
        <v>60</v>
      </c>
      <c r="U142" s="132">
        <v>63</v>
      </c>
      <c r="V142" s="132">
        <v>72</v>
      </c>
      <c r="W142" s="132">
        <v>75</v>
      </c>
      <c r="X142" s="132">
        <v>63</v>
      </c>
      <c r="Y142" s="132">
        <v>0</v>
      </c>
      <c r="Z142" s="132">
        <v>0</v>
      </c>
      <c r="AA142" s="132">
        <v>0</v>
      </c>
      <c r="AB142" s="132">
        <v>0</v>
      </c>
      <c r="AC142" s="132">
        <v>0</v>
      </c>
      <c r="AD142" s="132">
        <v>0</v>
      </c>
      <c r="AE142" s="132">
        <v>0</v>
      </c>
      <c r="AF142" s="132">
        <v>0</v>
      </c>
      <c r="AG142" s="132">
        <v>0</v>
      </c>
      <c r="AH142" s="132">
        <v>0</v>
      </c>
      <c r="AI142" s="132">
        <v>320</v>
      </c>
      <c r="AJ142" s="132">
        <v>315</v>
      </c>
      <c r="AK142" s="132">
        <v>0</v>
      </c>
      <c r="AL142" s="132">
        <v>0</v>
      </c>
      <c r="AM142" s="132" t="s">
        <v>290</v>
      </c>
      <c r="AN142" s="132">
        <v>11</v>
      </c>
      <c r="AO142" s="132" t="s">
        <v>290</v>
      </c>
      <c r="AP142" s="132" t="s">
        <v>290</v>
      </c>
      <c r="AQ142" s="132">
        <v>0</v>
      </c>
      <c r="AR142" s="132">
        <v>591</v>
      </c>
      <c r="AS142" s="132">
        <v>23</v>
      </c>
      <c r="AT142" s="132">
        <v>0</v>
      </c>
      <c r="AU142" s="132">
        <v>635</v>
      </c>
    </row>
    <row r="143" spans="1:47">
      <c r="A143" t="s">
        <v>1088</v>
      </c>
      <c r="B143" t="s">
        <v>1089</v>
      </c>
      <c r="C143" t="s">
        <v>551</v>
      </c>
      <c r="D143" t="s">
        <v>1090</v>
      </c>
      <c r="E143" t="s">
        <v>1091</v>
      </c>
      <c r="F143" t="s">
        <v>1092</v>
      </c>
      <c r="G143" t="s">
        <v>288</v>
      </c>
      <c r="H143" s="131" t="s">
        <v>1093</v>
      </c>
      <c r="I143">
        <v>7085622258</v>
      </c>
      <c r="J143" t="s">
        <v>146</v>
      </c>
      <c r="K143" s="132">
        <v>12</v>
      </c>
      <c r="L143" s="132">
        <v>4</v>
      </c>
      <c r="M143" s="132">
        <v>1</v>
      </c>
      <c r="N143" s="132">
        <v>17</v>
      </c>
      <c r="O143" s="132">
        <v>23</v>
      </c>
      <c r="P143" s="132">
        <v>24</v>
      </c>
      <c r="Q143" s="132">
        <v>17</v>
      </c>
      <c r="R143" s="132">
        <v>14</v>
      </c>
      <c r="S143" s="132">
        <v>14</v>
      </c>
      <c r="T143" s="132">
        <v>19</v>
      </c>
      <c r="U143" s="132">
        <v>15</v>
      </c>
      <c r="V143" s="132">
        <v>15</v>
      </c>
      <c r="W143" s="132">
        <v>21</v>
      </c>
      <c r="X143" s="132">
        <v>18</v>
      </c>
      <c r="Y143" s="132">
        <v>0</v>
      </c>
      <c r="Z143" s="132">
        <v>0</v>
      </c>
      <c r="AA143" s="132">
        <v>0</v>
      </c>
      <c r="AB143" s="132">
        <v>0</v>
      </c>
      <c r="AC143" s="132">
        <v>17</v>
      </c>
      <c r="AD143" s="132">
        <v>0</v>
      </c>
      <c r="AE143" s="132">
        <v>0</v>
      </c>
      <c r="AF143" s="132">
        <v>0</v>
      </c>
      <c r="AG143" s="132">
        <v>0</v>
      </c>
      <c r="AH143" s="132">
        <v>0</v>
      </c>
      <c r="AI143" s="132">
        <v>105</v>
      </c>
      <c r="AJ143" s="132">
        <v>92</v>
      </c>
      <c r="AK143" s="132">
        <v>0</v>
      </c>
      <c r="AL143" s="132">
        <v>0</v>
      </c>
      <c r="AM143" s="132" t="s">
        <v>290</v>
      </c>
      <c r="AN143" s="132" t="s">
        <v>290</v>
      </c>
      <c r="AO143" s="132">
        <v>29</v>
      </c>
      <c r="AP143" s="132">
        <v>48</v>
      </c>
      <c r="AQ143" s="132" t="s">
        <v>290</v>
      </c>
      <c r="AR143" s="132">
        <v>78</v>
      </c>
      <c r="AS143" s="132">
        <v>30</v>
      </c>
      <c r="AT143" s="132">
        <v>10</v>
      </c>
      <c r="AU143" s="132">
        <v>197</v>
      </c>
    </row>
    <row r="144" spans="1:47">
      <c r="A144" t="s">
        <v>1094</v>
      </c>
      <c r="B144" t="s">
        <v>1095</v>
      </c>
      <c r="C144" t="s">
        <v>534</v>
      </c>
      <c r="D144" t="s">
        <v>1096</v>
      </c>
      <c r="E144" t="s">
        <v>1097</v>
      </c>
      <c r="F144" t="s">
        <v>1098</v>
      </c>
      <c r="G144" t="s">
        <v>288</v>
      </c>
      <c r="H144" s="131" t="s">
        <v>1099</v>
      </c>
      <c r="I144">
        <v>7087493666</v>
      </c>
      <c r="J144" t="s">
        <v>146</v>
      </c>
      <c r="K144" s="132">
        <v>11</v>
      </c>
      <c r="L144" s="132">
        <v>3</v>
      </c>
      <c r="M144" s="132">
        <v>1</v>
      </c>
      <c r="N144" s="132">
        <v>15</v>
      </c>
      <c r="O144" s="132">
        <v>29</v>
      </c>
      <c r="P144" s="132">
        <v>18</v>
      </c>
      <c r="Q144" s="132">
        <v>23</v>
      </c>
      <c r="R144" s="132">
        <v>29</v>
      </c>
      <c r="S144" s="132">
        <v>23</v>
      </c>
      <c r="T144" s="132">
        <v>18</v>
      </c>
      <c r="U144" s="132">
        <v>22</v>
      </c>
      <c r="V144" s="132">
        <v>17</v>
      </c>
      <c r="W144" s="132">
        <v>17</v>
      </c>
      <c r="X144" s="132">
        <v>17</v>
      </c>
      <c r="Y144" s="132">
        <v>0</v>
      </c>
      <c r="Z144" s="132">
        <v>0</v>
      </c>
      <c r="AA144" s="132">
        <v>0</v>
      </c>
      <c r="AB144" s="132">
        <v>0</v>
      </c>
      <c r="AC144" s="132">
        <v>0</v>
      </c>
      <c r="AD144" s="132">
        <v>0</v>
      </c>
      <c r="AE144" s="132">
        <v>0</v>
      </c>
      <c r="AF144" s="132">
        <v>0</v>
      </c>
      <c r="AG144" s="132">
        <v>0</v>
      </c>
      <c r="AH144" s="132">
        <v>0</v>
      </c>
      <c r="AI144" s="132">
        <v>101</v>
      </c>
      <c r="AJ144" s="132">
        <v>112</v>
      </c>
      <c r="AK144" s="132">
        <v>0</v>
      </c>
      <c r="AL144" s="132">
        <v>0</v>
      </c>
      <c r="AM144" s="132" t="s">
        <v>290</v>
      </c>
      <c r="AN144" s="132" t="s">
        <v>290</v>
      </c>
      <c r="AO144" s="132" t="s">
        <v>290</v>
      </c>
      <c r="AP144" s="132">
        <v>165</v>
      </c>
      <c r="AQ144" s="132">
        <v>0</v>
      </c>
      <c r="AR144" s="132">
        <v>35</v>
      </c>
      <c r="AS144" s="132">
        <v>0</v>
      </c>
      <c r="AT144" s="132">
        <v>80</v>
      </c>
      <c r="AU144" s="132">
        <v>213</v>
      </c>
    </row>
    <row r="145" spans="1:47">
      <c r="A145" t="s">
        <v>1100</v>
      </c>
      <c r="B145" t="s">
        <v>1101</v>
      </c>
      <c r="C145" t="s">
        <v>1069</v>
      </c>
      <c r="D145" t="s">
        <v>1102</v>
      </c>
      <c r="E145" t="s">
        <v>1103</v>
      </c>
      <c r="F145" t="s">
        <v>1098</v>
      </c>
      <c r="G145" t="s">
        <v>288</v>
      </c>
      <c r="H145" s="131" t="s">
        <v>1099</v>
      </c>
      <c r="I145">
        <v>7084840755</v>
      </c>
      <c r="J145" t="s">
        <v>146</v>
      </c>
      <c r="K145" s="132">
        <v>10</v>
      </c>
      <c r="L145" s="132">
        <v>9</v>
      </c>
      <c r="M145" s="132">
        <v>1</v>
      </c>
      <c r="N145" s="132">
        <v>20</v>
      </c>
      <c r="O145" s="132" t="s">
        <v>290</v>
      </c>
      <c r="P145" s="132">
        <v>17</v>
      </c>
      <c r="Q145" s="132">
        <v>13</v>
      </c>
      <c r="R145" s="132">
        <v>17</v>
      </c>
      <c r="S145" s="132">
        <v>14</v>
      </c>
      <c r="T145" s="132">
        <v>13</v>
      </c>
      <c r="U145" s="132">
        <v>14</v>
      </c>
      <c r="V145" s="132">
        <v>21</v>
      </c>
      <c r="W145" s="132">
        <v>22</v>
      </c>
      <c r="X145" s="132">
        <v>16</v>
      </c>
      <c r="Y145" s="132">
        <v>0</v>
      </c>
      <c r="Z145" s="132">
        <v>0</v>
      </c>
      <c r="AA145" s="132">
        <v>0</v>
      </c>
      <c r="AB145" s="132">
        <v>0</v>
      </c>
      <c r="AC145" s="132">
        <v>0</v>
      </c>
      <c r="AD145" s="132">
        <v>0</v>
      </c>
      <c r="AE145" s="132">
        <v>0</v>
      </c>
      <c r="AF145" s="132">
        <v>0</v>
      </c>
      <c r="AG145" s="132">
        <v>0</v>
      </c>
      <c r="AH145" s="132">
        <v>0</v>
      </c>
      <c r="AI145" s="132">
        <v>81</v>
      </c>
      <c r="AJ145" s="132">
        <v>74</v>
      </c>
      <c r="AK145" s="132">
        <v>0</v>
      </c>
      <c r="AL145" s="132">
        <v>0</v>
      </c>
      <c r="AM145" s="132">
        <v>0</v>
      </c>
      <c r="AN145" s="132" t="s">
        <v>290</v>
      </c>
      <c r="AO145" s="132" t="s">
        <v>290</v>
      </c>
      <c r="AP145" s="132">
        <v>137</v>
      </c>
      <c r="AQ145" s="132" t="s">
        <v>290</v>
      </c>
      <c r="AR145" s="132" t="s">
        <v>290</v>
      </c>
      <c r="AS145" s="132" t="s">
        <v>290</v>
      </c>
      <c r="AT145" s="132">
        <v>86</v>
      </c>
      <c r="AU145" s="132">
        <v>155</v>
      </c>
    </row>
    <row r="146" spans="1:47">
      <c r="A146" t="s">
        <v>1104</v>
      </c>
      <c r="B146" t="s">
        <v>319</v>
      </c>
      <c r="C146" t="s">
        <v>1105</v>
      </c>
      <c r="D146" t="s">
        <v>1106</v>
      </c>
      <c r="E146" t="s">
        <v>1107</v>
      </c>
      <c r="F146" t="s">
        <v>1013</v>
      </c>
      <c r="G146" t="s">
        <v>288</v>
      </c>
      <c r="H146" s="131" t="s">
        <v>1014</v>
      </c>
      <c r="I146">
        <v>7084425747</v>
      </c>
      <c r="J146" t="s">
        <v>146</v>
      </c>
      <c r="K146" s="132">
        <v>24.5</v>
      </c>
      <c r="L146" s="132">
        <v>8</v>
      </c>
      <c r="M146" s="132">
        <v>4</v>
      </c>
      <c r="N146" s="132">
        <v>36.5</v>
      </c>
      <c r="O146" s="132">
        <v>69</v>
      </c>
      <c r="P146" s="132">
        <v>25</v>
      </c>
      <c r="Q146" s="132">
        <v>25</v>
      </c>
      <c r="R146" s="132">
        <v>27</v>
      </c>
      <c r="S146" s="132">
        <v>30</v>
      </c>
      <c r="T146" s="132">
        <v>26</v>
      </c>
      <c r="U146" s="132">
        <v>27</v>
      </c>
      <c r="V146" s="132">
        <v>27</v>
      </c>
      <c r="W146" s="132">
        <v>32</v>
      </c>
      <c r="X146" s="132">
        <v>42</v>
      </c>
      <c r="Y146" s="132">
        <v>0</v>
      </c>
      <c r="Z146" s="132">
        <v>0</v>
      </c>
      <c r="AA146" s="132">
        <v>0</v>
      </c>
      <c r="AB146" s="132">
        <v>0</v>
      </c>
      <c r="AC146" s="132">
        <v>0</v>
      </c>
      <c r="AD146" s="132">
        <v>0</v>
      </c>
      <c r="AE146" s="132">
        <v>0</v>
      </c>
      <c r="AF146" s="132">
        <v>0</v>
      </c>
      <c r="AG146" s="132">
        <v>0</v>
      </c>
      <c r="AH146" s="132">
        <v>0</v>
      </c>
      <c r="AI146" s="132">
        <v>157</v>
      </c>
      <c r="AJ146" s="132">
        <v>173</v>
      </c>
      <c r="AK146" s="132">
        <v>0</v>
      </c>
      <c r="AL146" s="132">
        <v>0</v>
      </c>
      <c r="AM146" s="132" t="s">
        <v>290</v>
      </c>
      <c r="AN146" s="132" t="s">
        <v>290</v>
      </c>
      <c r="AO146" s="132" t="s">
        <v>290</v>
      </c>
      <c r="AP146" s="132">
        <v>0</v>
      </c>
      <c r="AQ146" s="132">
        <v>0</v>
      </c>
      <c r="AR146" s="132">
        <v>274</v>
      </c>
      <c r="AS146" s="132">
        <v>34</v>
      </c>
      <c r="AT146" s="132">
        <v>35</v>
      </c>
      <c r="AU146" s="132">
        <v>330</v>
      </c>
    </row>
    <row r="147" spans="1:47">
      <c r="A147" t="s">
        <v>1108</v>
      </c>
      <c r="B147" t="s">
        <v>1109</v>
      </c>
      <c r="C147" t="s">
        <v>1110</v>
      </c>
      <c r="D147" t="s">
        <v>1111</v>
      </c>
      <c r="E147" t="s">
        <v>1112</v>
      </c>
      <c r="F147" t="s">
        <v>1041</v>
      </c>
      <c r="G147" t="s">
        <v>288</v>
      </c>
      <c r="H147" s="131" t="s">
        <v>1042</v>
      </c>
      <c r="I147">
        <v>7087715905</v>
      </c>
      <c r="J147" t="s">
        <v>146</v>
      </c>
      <c r="K147" s="132">
        <v>18</v>
      </c>
      <c r="L147" s="132">
        <v>10</v>
      </c>
      <c r="M147" s="132">
        <v>1</v>
      </c>
      <c r="N147" s="132">
        <v>29</v>
      </c>
      <c r="O147" s="132">
        <v>39</v>
      </c>
      <c r="P147" s="132">
        <v>24</v>
      </c>
      <c r="Q147" s="132">
        <v>22</v>
      </c>
      <c r="R147" s="132">
        <v>26</v>
      </c>
      <c r="S147" s="132">
        <v>20</v>
      </c>
      <c r="T147" s="132">
        <v>25</v>
      </c>
      <c r="U147" s="132">
        <v>17</v>
      </c>
      <c r="V147" s="132">
        <v>26</v>
      </c>
      <c r="W147" s="132">
        <v>17</v>
      </c>
      <c r="X147" s="132">
        <v>26</v>
      </c>
      <c r="Y147" s="132">
        <v>0</v>
      </c>
      <c r="Z147" s="132">
        <v>0</v>
      </c>
      <c r="AA147" s="132">
        <v>0</v>
      </c>
      <c r="AB147" s="132">
        <v>0</v>
      </c>
      <c r="AC147" s="132">
        <v>0</v>
      </c>
      <c r="AD147" s="132">
        <v>0</v>
      </c>
      <c r="AE147" s="132">
        <v>0</v>
      </c>
      <c r="AF147" s="132">
        <v>0</v>
      </c>
      <c r="AG147" s="132">
        <v>0</v>
      </c>
      <c r="AH147" s="132">
        <v>0</v>
      </c>
      <c r="AI147" s="132">
        <v>129</v>
      </c>
      <c r="AJ147" s="132">
        <v>113</v>
      </c>
      <c r="AK147" s="132">
        <v>0</v>
      </c>
      <c r="AL147" s="132">
        <v>0</v>
      </c>
      <c r="AM147" s="132">
        <v>0</v>
      </c>
      <c r="AN147" s="132" t="s">
        <v>290</v>
      </c>
      <c r="AO147" s="132" t="s">
        <v>290</v>
      </c>
      <c r="AP147" s="132" t="s">
        <v>290</v>
      </c>
      <c r="AQ147" s="132">
        <v>0</v>
      </c>
      <c r="AR147" s="132">
        <v>211</v>
      </c>
      <c r="AS147" s="132">
        <v>22</v>
      </c>
      <c r="AT147" s="132">
        <v>19</v>
      </c>
      <c r="AU147" s="132">
        <v>242</v>
      </c>
    </row>
    <row r="148" spans="1:47">
      <c r="A148" t="s">
        <v>1113</v>
      </c>
      <c r="B148" t="s">
        <v>1114</v>
      </c>
      <c r="C148" t="s">
        <v>1055</v>
      </c>
      <c r="D148" t="s">
        <v>1115</v>
      </c>
      <c r="E148" t="s">
        <v>1116</v>
      </c>
      <c r="F148" t="s">
        <v>1041</v>
      </c>
      <c r="G148" t="s">
        <v>288</v>
      </c>
      <c r="H148" s="131" t="s">
        <v>1042</v>
      </c>
      <c r="I148">
        <v>7083668587</v>
      </c>
      <c r="J148" t="s">
        <v>146</v>
      </c>
      <c r="K148" s="132">
        <v>24.6</v>
      </c>
      <c r="L148" s="132">
        <v>4.2</v>
      </c>
      <c r="M148" s="132">
        <v>3</v>
      </c>
      <c r="N148" s="132">
        <v>31.8</v>
      </c>
      <c r="O148" s="132">
        <v>39</v>
      </c>
      <c r="P148" s="132">
        <v>34</v>
      </c>
      <c r="Q148" s="132">
        <v>23</v>
      </c>
      <c r="R148" s="132">
        <v>27</v>
      </c>
      <c r="S148" s="132">
        <v>18</v>
      </c>
      <c r="T148" s="132">
        <v>28</v>
      </c>
      <c r="U148" s="132">
        <v>33</v>
      </c>
      <c r="V148" s="132">
        <v>29</v>
      </c>
      <c r="W148" s="132">
        <v>24</v>
      </c>
      <c r="X148" s="132">
        <v>32</v>
      </c>
      <c r="Y148" s="132">
        <v>0</v>
      </c>
      <c r="Z148" s="132">
        <v>0</v>
      </c>
      <c r="AA148" s="132">
        <v>0</v>
      </c>
      <c r="AB148" s="132">
        <v>0</v>
      </c>
      <c r="AC148" s="132">
        <v>0</v>
      </c>
      <c r="AD148" s="132">
        <v>0</v>
      </c>
      <c r="AE148" s="132">
        <v>0</v>
      </c>
      <c r="AF148" s="132">
        <v>0</v>
      </c>
      <c r="AG148" s="132">
        <v>0</v>
      </c>
      <c r="AH148" s="132">
        <v>0</v>
      </c>
      <c r="AI148" s="132">
        <v>145</v>
      </c>
      <c r="AJ148" s="132">
        <v>142</v>
      </c>
      <c r="AK148" s="132">
        <v>0</v>
      </c>
      <c r="AL148" s="132">
        <v>0</v>
      </c>
      <c r="AM148" s="132" t="s">
        <v>290</v>
      </c>
      <c r="AN148" s="132" t="s">
        <v>290</v>
      </c>
      <c r="AO148" s="132">
        <v>22</v>
      </c>
      <c r="AP148" s="132">
        <v>38</v>
      </c>
      <c r="AQ148" s="132">
        <v>0</v>
      </c>
      <c r="AR148" s="132">
        <v>182</v>
      </c>
      <c r="AS148" s="132">
        <v>41</v>
      </c>
      <c r="AT148" s="132">
        <v>0</v>
      </c>
      <c r="AU148" s="132">
        <v>287</v>
      </c>
    </row>
    <row r="149" spans="1:47">
      <c r="A149" t="s">
        <v>1117</v>
      </c>
      <c r="B149" t="s">
        <v>1118</v>
      </c>
      <c r="C149" t="s">
        <v>1119</v>
      </c>
      <c r="D149" t="s">
        <v>1120</v>
      </c>
      <c r="E149" t="s">
        <v>1121</v>
      </c>
      <c r="F149" t="s">
        <v>1122</v>
      </c>
      <c r="G149" t="s">
        <v>288</v>
      </c>
      <c r="H149" s="131" t="s">
        <v>1123</v>
      </c>
      <c r="I149">
        <v>7736375130</v>
      </c>
      <c r="J149" t="s">
        <v>146</v>
      </c>
      <c r="K149" s="132">
        <v>10</v>
      </c>
      <c r="L149" s="132">
        <v>6</v>
      </c>
      <c r="M149" s="132">
        <v>2</v>
      </c>
      <c r="N149" s="132">
        <v>18</v>
      </c>
      <c r="O149" s="132">
        <v>16</v>
      </c>
      <c r="P149" s="132">
        <v>13</v>
      </c>
      <c r="Q149" s="132">
        <v>11</v>
      </c>
      <c r="R149" s="132">
        <v>10</v>
      </c>
      <c r="S149" s="132">
        <v>17</v>
      </c>
      <c r="T149" s="132">
        <v>12</v>
      </c>
      <c r="U149" s="132">
        <v>20</v>
      </c>
      <c r="V149" s="132">
        <v>14</v>
      </c>
      <c r="W149" s="132">
        <v>11</v>
      </c>
      <c r="X149" s="132">
        <v>21</v>
      </c>
      <c r="Y149" s="132">
        <v>0</v>
      </c>
      <c r="Z149" s="132">
        <v>0</v>
      </c>
      <c r="AA149" s="132">
        <v>0</v>
      </c>
      <c r="AB149" s="132">
        <v>0</v>
      </c>
      <c r="AC149" s="132">
        <v>0</v>
      </c>
      <c r="AD149" s="132">
        <v>0</v>
      </c>
      <c r="AE149" s="132">
        <v>0</v>
      </c>
      <c r="AF149" s="132">
        <v>0</v>
      </c>
      <c r="AG149" s="132">
        <v>0</v>
      </c>
      <c r="AH149" s="132">
        <v>0</v>
      </c>
      <c r="AI149" s="132">
        <v>70</v>
      </c>
      <c r="AJ149" s="132">
        <v>75</v>
      </c>
      <c r="AK149" s="132">
        <v>0</v>
      </c>
      <c r="AL149" s="132">
        <v>0</v>
      </c>
      <c r="AM149" s="132">
        <v>0</v>
      </c>
      <c r="AN149" s="132" t="s">
        <v>290</v>
      </c>
      <c r="AO149" s="132" t="s">
        <v>290</v>
      </c>
      <c r="AP149" s="132">
        <v>104</v>
      </c>
      <c r="AQ149" s="132">
        <v>0</v>
      </c>
      <c r="AR149" s="132">
        <v>20</v>
      </c>
      <c r="AS149" s="132">
        <v>10</v>
      </c>
      <c r="AT149" s="132">
        <v>100</v>
      </c>
      <c r="AU149" s="132">
        <v>145</v>
      </c>
    </row>
    <row r="150" spans="1:47">
      <c r="A150" t="s">
        <v>1124</v>
      </c>
      <c r="B150" t="s">
        <v>1125</v>
      </c>
      <c r="C150" t="s">
        <v>1126</v>
      </c>
      <c r="D150" t="s">
        <v>1127</v>
      </c>
      <c r="E150" t="s">
        <v>1128</v>
      </c>
      <c r="F150" t="s">
        <v>1129</v>
      </c>
      <c r="G150" t="s">
        <v>288</v>
      </c>
      <c r="H150" s="131" t="s">
        <v>1130</v>
      </c>
      <c r="I150">
        <v>7085621466</v>
      </c>
      <c r="J150" t="s">
        <v>146</v>
      </c>
      <c r="K150" s="132">
        <v>11</v>
      </c>
      <c r="L150" s="132">
        <v>0</v>
      </c>
      <c r="M150" s="132">
        <v>1</v>
      </c>
      <c r="N150" s="132">
        <v>12</v>
      </c>
      <c r="O150" s="132">
        <v>12</v>
      </c>
      <c r="P150" s="132">
        <v>15</v>
      </c>
      <c r="Q150" s="132">
        <v>15</v>
      </c>
      <c r="R150" s="132">
        <v>22</v>
      </c>
      <c r="S150" s="132">
        <v>22</v>
      </c>
      <c r="T150" s="132">
        <v>14</v>
      </c>
      <c r="U150" s="132">
        <v>23</v>
      </c>
      <c r="V150" s="132">
        <v>14</v>
      </c>
      <c r="W150" s="132">
        <v>22</v>
      </c>
      <c r="X150" s="132">
        <v>35</v>
      </c>
      <c r="Y150" s="132">
        <v>0</v>
      </c>
      <c r="Z150" s="132">
        <v>0</v>
      </c>
      <c r="AA150" s="132">
        <v>0</v>
      </c>
      <c r="AB150" s="132">
        <v>0</v>
      </c>
      <c r="AC150" s="132">
        <v>0</v>
      </c>
      <c r="AD150" s="132">
        <v>0</v>
      </c>
      <c r="AE150" s="132">
        <v>0</v>
      </c>
      <c r="AF150" s="132">
        <v>0</v>
      </c>
      <c r="AG150" s="132">
        <v>0</v>
      </c>
      <c r="AH150" s="132">
        <v>0</v>
      </c>
      <c r="AI150" s="132">
        <v>112</v>
      </c>
      <c r="AJ150" s="132">
        <v>82</v>
      </c>
      <c r="AK150" s="132">
        <v>0</v>
      </c>
      <c r="AL150" s="132">
        <v>0</v>
      </c>
      <c r="AM150" s="132">
        <v>0</v>
      </c>
      <c r="AN150" s="132" t="s">
        <v>290</v>
      </c>
      <c r="AO150" s="132" t="s">
        <v>290</v>
      </c>
      <c r="AP150" s="132">
        <v>150</v>
      </c>
      <c r="AQ150" s="132">
        <v>0</v>
      </c>
      <c r="AR150" s="132">
        <v>19</v>
      </c>
      <c r="AS150" s="132">
        <v>15</v>
      </c>
      <c r="AT150" s="132">
        <v>105</v>
      </c>
      <c r="AU150" s="132">
        <v>194</v>
      </c>
    </row>
    <row r="151" spans="1:47">
      <c r="A151" t="s">
        <v>1131</v>
      </c>
      <c r="B151" t="s">
        <v>1132</v>
      </c>
      <c r="C151" t="s">
        <v>1133</v>
      </c>
      <c r="D151" t="s">
        <v>1134</v>
      </c>
      <c r="E151" t="s">
        <v>1135</v>
      </c>
      <c r="F151" t="s">
        <v>1020</v>
      </c>
      <c r="G151" t="s">
        <v>288</v>
      </c>
      <c r="H151" s="131" t="s">
        <v>1136</v>
      </c>
      <c r="I151">
        <v>7083867282</v>
      </c>
      <c r="J151" t="s">
        <v>146</v>
      </c>
      <c r="K151" s="132">
        <v>27</v>
      </c>
      <c r="L151" s="132">
        <v>11</v>
      </c>
      <c r="M151" s="132">
        <v>2</v>
      </c>
      <c r="N151" s="132">
        <v>40</v>
      </c>
      <c r="O151" s="132">
        <v>45</v>
      </c>
      <c r="P151" s="132">
        <v>31</v>
      </c>
      <c r="Q151" s="132">
        <v>26</v>
      </c>
      <c r="R151" s="132">
        <v>37</v>
      </c>
      <c r="S151" s="132">
        <v>30</v>
      </c>
      <c r="T151" s="132">
        <v>29</v>
      </c>
      <c r="U151" s="132">
        <v>36</v>
      </c>
      <c r="V151" s="132">
        <v>40</v>
      </c>
      <c r="W151" s="132">
        <v>45</v>
      </c>
      <c r="X151" s="132">
        <v>36</v>
      </c>
      <c r="Y151" s="132">
        <v>0</v>
      </c>
      <c r="Z151" s="132">
        <v>0</v>
      </c>
      <c r="AA151" s="132">
        <v>0</v>
      </c>
      <c r="AB151" s="132">
        <v>0</v>
      </c>
      <c r="AC151" s="132">
        <v>0</v>
      </c>
      <c r="AD151" s="132">
        <v>0</v>
      </c>
      <c r="AE151" s="132">
        <v>0</v>
      </c>
      <c r="AF151" s="132">
        <v>0</v>
      </c>
      <c r="AG151" s="132">
        <v>0</v>
      </c>
      <c r="AH151" s="132">
        <v>0</v>
      </c>
      <c r="AI151" s="132">
        <v>178</v>
      </c>
      <c r="AJ151" s="132">
        <v>177</v>
      </c>
      <c r="AK151" s="132">
        <v>0</v>
      </c>
      <c r="AL151" s="132">
        <v>0</v>
      </c>
      <c r="AM151" s="132" t="s">
        <v>290</v>
      </c>
      <c r="AN151" s="132">
        <v>17</v>
      </c>
      <c r="AO151" s="132">
        <v>17</v>
      </c>
      <c r="AP151" s="132">
        <v>102</v>
      </c>
      <c r="AQ151" s="132">
        <v>0</v>
      </c>
      <c r="AR151" s="132">
        <v>163</v>
      </c>
      <c r="AS151" s="132">
        <v>49</v>
      </c>
      <c r="AT151" s="132">
        <v>55</v>
      </c>
      <c r="AU151" s="132">
        <v>355</v>
      </c>
    </row>
    <row r="152" spans="1:47">
      <c r="A152" t="s">
        <v>1137</v>
      </c>
      <c r="B152" t="s">
        <v>1138</v>
      </c>
      <c r="C152" t="s">
        <v>1139</v>
      </c>
      <c r="D152" t="s">
        <v>1140</v>
      </c>
      <c r="E152" t="s">
        <v>1141</v>
      </c>
      <c r="F152" t="s">
        <v>1020</v>
      </c>
      <c r="G152" t="s">
        <v>288</v>
      </c>
      <c r="H152" s="131" t="s">
        <v>1031</v>
      </c>
      <c r="I152">
        <v>7083865286</v>
      </c>
      <c r="J152" t="s">
        <v>146</v>
      </c>
      <c r="K152" s="132">
        <v>10</v>
      </c>
      <c r="L152" s="132">
        <v>8</v>
      </c>
      <c r="M152" s="132">
        <v>3</v>
      </c>
      <c r="N152" s="132">
        <v>21</v>
      </c>
      <c r="O152" s="132">
        <v>31</v>
      </c>
      <c r="P152" s="132">
        <v>10</v>
      </c>
      <c r="Q152" s="132">
        <v>15</v>
      </c>
      <c r="R152" s="132">
        <v>21</v>
      </c>
      <c r="S152" s="132">
        <v>16</v>
      </c>
      <c r="T152" s="132">
        <v>19</v>
      </c>
      <c r="U152" s="132">
        <v>20</v>
      </c>
      <c r="V152" s="132">
        <v>17</v>
      </c>
      <c r="W152" s="132">
        <v>22</v>
      </c>
      <c r="X152" s="132">
        <v>14</v>
      </c>
      <c r="Y152" s="132">
        <v>0</v>
      </c>
      <c r="Z152" s="132">
        <v>0</v>
      </c>
      <c r="AA152" s="132">
        <v>0</v>
      </c>
      <c r="AB152" s="132">
        <v>0</v>
      </c>
      <c r="AC152" s="132">
        <v>0</v>
      </c>
      <c r="AD152" s="132">
        <v>0</v>
      </c>
      <c r="AE152" s="132">
        <v>0</v>
      </c>
      <c r="AF152" s="132">
        <v>0</v>
      </c>
      <c r="AG152" s="132">
        <v>0</v>
      </c>
      <c r="AH152" s="132">
        <v>0</v>
      </c>
      <c r="AI152" s="132">
        <v>110</v>
      </c>
      <c r="AJ152" s="132">
        <v>75</v>
      </c>
      <c r="AK152" s="132">
        <v>0</v>
      </c>
      <c r="AL152" s="132">
        <v>0</v>
      </c>
      <c r="AM152" s="132">
        <v>0</v>
      </c>
      <c r="AN152" s="132">
        <v>0</v>
      </c>
      <c r="AO152" s="132">
        <v>182</v>
      </c>
      <c r="AP152" s="132">
        <v>0</v>
      </c>
      <c r="AQ152" s="132">
        <v>0</v>
      </c>
      <c r="AR152" s="132" t="s">
        <v>290</v>
      </c>
      <c r="AS152" s="132" t="s">
        <v>290</v>
      </c>
      <c r="AT152" s="132">
        <v>130</v>
      </c>
      <c r="AU152" s="132">
        <v>185</v>
      </c>
    </row>
    <row r="153" spans="1:47">
      <c r="A153" t="s">
        <v>1142</v>
      </c>
      <c r="B153" t="s">
        <v>1143</v>
      </c>
      <c r="C153" t="s">
        <v>1144</v>
      </c>
      <c r="D153" t="s">
        <v>1145</v>
      </c>
      <c r="E153" t="s">
        <v>1146</v>
      </c>
      <c r="F153" t="s">
        <v>1020</v>
      </c>
      <c r="G153" t="s">
        <v>288</v>
      </c>
      <c r="H153" s="131" t="s">
        <v>1031</v>
      </c>
      <c r="I153">
        <v>7083836279</v>
      </c>
      <c r="J153" t="s">
        <v>146</v>
      </c>
      <c r="K153" s="132">
        <v>24.5</v>
      </c>
      <c r="L153" s="132">
        <v>8</v>
      </c>
      <c r="M153" s="132">
        <v>3</v>
      </c>
      <c r="N153" s="132">
        <v>35.5</v>
      </c>
      <c r="O153" s="132">
        <v>54</v>
      </c>
      <c r="P153" s="132">
        <v>31</v>
      </c>
      <c r="Q153" s="132">
        <v>21</v>
      </c>
      <c r="R153" s="132">
        <v>27</v>
      </c>
      <c r="S153" s="132">
        <v>30</v>
      </c>
      <c r="T153" s="132">
        <v>27</v>
      </c>
      <c r="U153" s="132">
        <v>37</v>
      </c>
      <c r="V153" s="132">
        <v>37</v>
      </c>
      <c r="W153" s="132">
        <v>33</v>
      </c>
      <c r="X153" s="132">
        <v>28</v>
      </c>
      <c r="Y153" s="132">
        <v>0</v>
      </c>
      <c r="Z153" s="132">
        <v>0</v>
      </c>
      <c r="AA153" s="132">
        <v>0</v>
      </c>
      <c r="AB153" s="132">
        <v>0</v>
      </c>
      <c r="AC153" s="132">
        <v>0</v>
      </c>
      <c r="AD153" s="132">
        <v>0</v>
      </c>
      <c r="AE153" s="132">
        <v>0</v>
      </c>
      <c r="AF153" s="132">
        <v>0</v>
      </c>
      <c r="AG153" s="132">
        <v>0</v>
      </c>
      <c r="AH153" s="132">
        <v>0</v>
      </c>
      <c r="AI153" s="132">
        <v>159</v>
      </c>
      <c r="AJ153" s="132">
        <v>166</v>
      </c>
      <c r="AK153" s="132">
        <v>0</v>
      </c>
      <c r="AL153" s="132">
        <v>0</v>
      </c>
      <c r="AM153" s="132">
        <v>0</v>
      </c>
      <c r="AN153" s="132" t="s">
        <v>290</v>
      </c>
      <c r="AO153" s="132">
        <v>20</v>
      </c>
      <c r="AP153" s="132">
        <v>0</v>
      </c>
      <c r="AQ153" s="132" t="s">
        <v>290</v>
      </c>
      <c r="AR153" s="132">
        <v>257</v>
      </c>
      <c r="AS153" s="132">
        <v>42</v>
      </c>
      <c r="AT153" s="132">
        <v>29</v>
      </c>
      <c r="AU153" s="132">
        <v>325</v>
      </c>
    </row>
    <row r="154" spans="1:47">
      <c r="A154" t="s">
        <v>1147</v>
      </c>
      <c r="B154" t="s">
        <v>1148</v>
      </c>
      <c r="C154" t="s">
        <v>1149</v>
      </c>
      <c r="D154" t="s">
        <v>1150</v>
      </c>
      <c r="E154" t="s">
        <v>1151</v>
      </c>
      <c r="F154" t="s">
        <v>1065</v>
      </c>
      <c r="G154" t="s">
        <v>288</v>
      </c>
      <c r="H154" s="131" t="s">
        <v>1066</v>
      </c>
      <c r="I154">
        <v>7083524820</v>
      </c>
      <c r="J154" t="s">
        <v>146</v>
      </c>
      <c r="K154" s="132">
        <v>19</v>
      </c>
      <c r="L154" s="132">
        <v>14</v>
      </c>
      <c r="M154" s="132">
        <v>3</v>
      </c>
      <c r="N154" s="132">
        <v>36</v>
      </c>
      <c r="O154" s="132">
        <v>70</v>
      </c>
      <c r="P154" s="132">
        <v>21</v>
      </c>
      <c r="Q154" s="132">
        <v>22</v>
      </c>
      <c r="R154" s="132">
        <v>40</v>
      </c>
      <c r="S154" s="132">
        <v>26</v>
      </c>
      <c r="T154" s="132">
        <v>24</v>
      </c>
      <c r="U154" s="132">
        <v>33</v>
      </c>
      <c r="V154" s="132">
        <v>25</v>
      </c>
      <c r="W154" s="132">
        <v>26</v>
      </c>
      <c r="X154" s="132">
        <v>23</v>
      </c>
      <c r="Y154" s="132">
        <v>0</v>
      </c>
      <c r="Z154" s="132">
        <v>0</v>
      </c>
      <c r="AA154" s="132">
        <v>0</v>
      </c>
      <c r="AB154" s="132">
        <v>0</v>
      </c>
      <c r="AC154" s="132">
        <v>0</v>
      </c>
      <c r="AD154" s="132">
        <v>0</v>
      </c>
      <c r="AE154" s="132">
        <v>0</v>
      </c>
      <c r="AF154" s="132">
        <v>0</v>
      </c>
      <c r="AG154" s="132">
        <v>0</v>
      </c>
      <c r="AH154" s="132">
        <v>0</v>
      </c>
      <c r="AI154" s="132">
        <v>176</v>
      </c>
      <c r="AJ154" s="132">
        <v>134</v>
      </c>
      <c r="AK154" s="132">
        <v>0</v>
      </c>
      <c r="AL154" s="132">
        <v>0</v>
      </c>
      <c r="AM154" s="132">
        <v>0</v>
      </c>
      <c r="AN154" s="132" t="s">
        <v>290</v>
      </c>
      <c r="AO154" s="132" t="s">
        <v>290</v>
      </c>
      <c r="AP154" s="132">
        <v>128</v>
      </c>
      <c r="AQ154" s="132">
        <v>0</v>
      </c>
      <c r="AR154" s="132">
        <v>168</v>
      </c>
      <c r="AS154" s="132">
        <v>11</v>
      </c>
      <c r="AT154" s="132">
        <v>59</v>
      </c>
      <c r="AU154" s="132">
        <v>310</v>
      </c>
    </row>
    <row r="155" spans="1:47">
      <c r="A155" t="s">
        <v>1152</v>
      </c>
      <c r="B155" t="s">
        <v>791</v>
      </c>
      <c r="C155" t="s">
        <v>1139</v>
      </c>
      <c r="D155" t="s">
        <v>1153</v>
      </c>
      <c r="E155" t="s">
        <v>1154</v>
      </c>
      <c r="F155" t="s">
        <v>1065</v>
      </c>
      <c r="G155" t="s">
        <v>288</v>
      </c>
      <c r="H155" s="131" t="s">
        <v>1066</v>
      </c>
      <c r="I155">
        <v>7083522175</v>
      </c>
      <c r="J155" t="s">
        <v>146</v>
      </c>
      <c r="K155" s="132">
        <v>27.5</v>
      </c>
      <c r="L155" s="132">
        <v>4.5</v>
      </c>
      <c r="M155" s="132">
        <v>2</v>
      </c>
      <c r="N155" s="132">
        <v>34</v>
      </c>
      <c r="O155" s="132">
        <v>39</v>
      </c>
      <c r="P155" s="132">
        <v>33</v>
      </c>
      <c r="Q155" s="132">
        <v>40</v>
      </c>
      <c r="R155" s="132">
        <v>32</v>
      </c>
      <c r="S155" s="132">
        <v>48</v>
      </c>
      <c r="T155" s="132">
        <v>44</v>
      </c>
      <c r="U155" s="132">
        <v>36</v>
      </c>
      <c r="V155" s="132">
        <v>53</v>
      </c>
      <c r="W155" s="132">
        <v>44</v>
      </c>
      <c r="X155" s="132">
        <v>37</v>
      </c>
      <c r="Y155" s="132">
        <v>0</v>
      </c>
      <c r="Z155" s="132">
        <v>0</v>
      </c>
      <c r="AA155" s="132">
        <v>0</v>
      </c>
      <c r="AB155" s="132">
        <v>0</v>
      </c>
      <c r="AC155" s="132">
        <v>12</v>
      </c>
      <c r="AD155" s="132">
        <v>0</v>
      </c>
      <c r="AE155" s="132">
        <v>0</v>
      </c>
      <c r="AF155" s="132">
        <v>0</v>
      </c>
      <c r="AG155" s="132">
        <v>0</v>
      </c>
      <c r="AH155" s="132">
        <v>0</v>
      </c>
      <c r="AI155" s="132">
        <v>220</v>
      </c>
      <c r="AJ155" s="132">
        <v>198</v>
      </c>
      <c r="AK155" s="132">
        <v>0</v>
      </c>
      <c r="AL155" s="132">
        <v>0</v>
      </c>
      <c r="AM155" s="132">
        <v>0</v>
      </c>
      <c r="AN155" s="132" t="s">
        <v>290</v>
      </c>
      <c r="AO155" s="132" t="s">
        <v>290</v>
      </c>
      <c r="AP155" s="132">
        <v>39</v>
      </c>
      <c r="AQ155" s="132">
        <v>0</v>
      </c>
      <c r="AR155" s="132">
        <v>366</v>
      </c>
      <c r="AS155" s="132" t="s">
        <v>290</v>
      </c>
      <c r="AT155" s="132">
        <v>12</v>
      </c>
      <c r="AU155" s="132">
        <v>418</v>
      </c>
    </row>
    <row r="156" spans="1:47">
      <c r="A156" t="s">
        <v>1155</v>
      </c>
      <c r="B156" t="s">
        <v>1156</v>
      </c>
      <c r="C156" t="s">
        <v>1157</v>
      </c>
      <c r="D156" t="s">
        <v>1158</v>
      </c>
      <c r="E156" t="s">
        <v>1159</v>
      </c>
      <c r="F156" t="s">
        <v>1160</v>
      </c>
      <c r="G156" t="s">
        <v>288</v>
      </c>
      <c r="H156" s="131" t="s">
        <v>1123</v>
      </c>
      <c r="I156">
        <v>7084538234</v>
      </c>
      <c r="J156" t="s">
        <v>146</v>
      </c>
      <c r="K156" s="132">
        <v>28</v>
      </c>
      <c r="L156" s="132">
        <v>11</v>
      </c>
      <c r="M156" s="132">
        <v>1</v>
      </c>
      <c r="N156" s="132">
        <v>40</v>
      </c>
      <c r="O156" s="132">
        <v>48</v>
      </c>
      <c r="P156" s="132">
        <v>35</v>
      </c>
      <c r="Q156" s="132">
        <v>34</v>
      </c>
      <c r="R156" s="132">
        <v>41</v>
      </c>
      <c r="S156" s="132">
        <v>38</v>
      </c>
      <c r="T156" s="132">
        <v>31</v>
      </c>
      <c r="U156" s="132">
        <v>35</v>
      </c>
      <c r="V156" s="132">
        <v>39</v>
      </c>
      <c r="W156" s="132">
        <v>44</v>
      </c>
      <c r="X156" s="132">
        <v>34</v>
      </c>
      <c r="Y156" s="132">
        <v>0</v>
      </c>
      <c r="Z156" s="132">
        <v>0</v>
      </c>
      <c r="AA156" s="132">
        <v>0</v>
      </c>
      <c r="AB156" s="132">
        <v>0</v>
      </c>
      <c r="AC156" s="132">
        <v>0</v>
      </c>
      <c r="AD156" s="132">
        <v>0</v>
      </c>
      <c r="AE156" s="132">
        <v>0</v>
      </c>
      <c r="AF156" s="132">
        <v>0</v>
      </c>
      <c r="AG156" s="132">
        <v>0</v>
      </c>
      <c r="AH156" s="132">
        <v>0</v>
      </c>
      <c r="AI156" s="132">
        <v>191</v>
      </c>
      <c r="AJ156" s="132">
        <v>188</v>
      </c>
      <c r="AK156" s="132">
        <v>0</v>
      </c>
      <c r="AL156" s="132">
        <v>0</v>
      </c>
      <c r="AM156" s="132">
        <v>0</v>
      </c>
      <c r="AN156" s="132">
        <v>12</v>
      </c>
      <c r="AO156" s="132" t="s">
        <v>290</v>
      </c>
      <c r="AP156" s="132">
        <v>120</v>
      </c>
      <c r="AQ156" s="132">
        <v>0</v>
      </c>
      <c r="AR156" s="132">
        <v>222</v>
      </c>
      <c r="AS156" s="132">
        <v>16</v>
      </c>
      <c r="AT156" s="132">
        <v>65</v>
      </c>
      <c r="AU156" s="132">
        <v>379</v>
      </c>
    </row>
    <row r="157" spans="1:47">
      <c r="A157" t="s">
        <v>1161</v>
      </c>
      <c r="B157" t="s">
        <v>1162</v>
      </c>
      <c r="C157" t="s">
        <v>1163</v>
      </c>
      <c r="D157" t="s">
        <v>1164</v>
      </c>
      <c r="E157" t="s">
        <v>1165</v>
      </c>
      <c r="F157" t="s">
        <v>1020</v>
      </c>
      <c r="G157" t="s">
        <v>288</v>
      </c>
      <c r="H157" s="131" t="s">
        <v>1031</v>
      </c>
      <c r="I157">
        <v>7083661882</v>
      </c>
      <c r="J157" t="s">
        <v>146</v>
      </c>
      <c r="K157" s="132">
        <v>11</v>
      </c>
      <c r="L157" s="132">
        <v>34</v>
      </c>
      <c r="M157" s="132">
        <v>5</v>
      </c>
      <c r="N157" s="132">
        <v>50</v>
      </c>
      <c r="O157" s="132">
        <v>64</v>
      </c>
      <c r="P157" s="132">
        <v>14</v>
      </c>
      <c r="Q157" s="132">
        <v>17</v>
      </c>
      <c r="R157" s="132" t="s">
        <v>290</v>
      </c>
      <c r="S157" s="132">
        <v>16</v>
      </c>
      <c r="T157" s="132">
        <v>10</v>
      </c>
      <c r="U157" s="132">
        <v>10</v>
      </c>
      <c r="V157" s="132">
        <v>12</v>
      </c>
      <c r="W157" s="132" t="s">
        <v>290</v>
      </c>
      <c r="X157" s="132" t="s">
        <v>290</v>
      </c>
      <c r="Y157" s="132">
        <v>0</v>
      </c>
      <c r="Z157" s="132">
        <v>0</v>
      </c>
      <c r="AA157" s="132">
        <v>0</v>
      </c>
      <c r="AB157" s="132">
        <v>0</v>
      </c>
      <c r="AC157" s="132">
        <v>0</v>
      </c>
      <c r="AD157" s="132">
        <v>0</v>
      </c>
      <c r="AE157" s="132">
        <v>0</v>
      </c>
      <c r="AF157" s="132">
        <v>0</v>
      </c>
      <c r="AG157" s="132">
        <v>0</v>
      </c>
      <c r="AH157" s="132">
        <v>0</v>
      </c>
      <c r="AI157" s="132">
        <v>99</v>
      </c>
      <c r="AJ157" s="132">
        <v>65</v>
      </c>
      <c r="AK157" s="132">
        <v>0</v>
      </c>
      <c r="AL157" s="132">
        <v>0</v>
      </c>
      <c r="AM157" s="132">
        <v>0</v>
      </c>
      <c r="AN157" s="132" t="s">
        <v>290</v>
      </c>
      <c r="AO157" s="132" t="s">
        <v>290</v>
      </c>
      <c r="AP157" s="132">
        <v>17</v>
      </c>
      <c r="AQ157" s="132">
        <v>0</v>
      </c>
      <c r="AR157" s="132">
        <v>111</v>
      </c>
      <c r="AS157" s="132">
        <v>23</v>
      </c>
      <c r="AT157" s="132">
        <v>61</v>
      </c>
      <c r="AU157" s="132">
        <v>164</v>
      </c>
    </row>
    <row r="158" spans="1:47">
      <c r="A158" t="s">
        <v>1166</v>
      </c>
      <c r="B158" t="s">
        <v>1167</v>
      </c>
      <c r="C158" t="s">
        <v>1168</v>
      </c>
      <c r="D158" t="s">
        <v>1169</v>
      </c>
      <c r="E158" t="s">
        <v>1170</v>
      </c>
      <c r="F158" t="s">
        <v>1171</v>
      </c>
      <c r="G158" t="s">
        <v>288</v>
      </c>
      <c r="H158" s="131" t="s">
        <v>1172</v>
      </c>
      <c r="I158">
        <v>7083878573</v>
      </c>
      <c r="J158" t="s">
        <v>146</v>
      </c>
      <c r="K158" s="132">
        <v>47</v>
      </c>
      <c r="L158" s="132">
        <v>43</v>
      </c>
      <c r="M158" s="132">
        <v>4</v>
      </c>
      <c r="N158" s="132">
        <v>94</v>
      </c>
      <c r="O158" s="132">
        <v>0</v>
      </c>
      <c r="P158" s="132">
        <v>0</v>
      </c>
      <c r="Q158" s="132">
        <v>0</v>
      </c>
      <c r="R158" s="132">
        <v>0</v>
      </c>
      <c r="S158" s="132">
        <v>0</v>
      </c>
      <c r="T158" s="132">
        <v>0</v>
      </c>
      <c r="U158" s="132">
        <v>0</v>
      </c>
      <c r="V158" s="132">
        <v>0</v>
      </c>
      <c r="W158" s="132">
        <v>0</v>
      </c>
      <c r="X158" s="132">
        <v>0</v>
      </c>
      <c r="Y158" s="132">
        <v>223</v>
      </c>
      <c r="Z158" s="132">
        <v>186</v>
      </c>
      <c r="AA158" s="132">
        <v>190</v>
      </c>
      <c r="AB158" s="132">
        <v>165</v>
      </c>
      <c r="AC158" s="132">
        <v>0</v>
      </c>
      <c r="AD158" s="132">
        <v>0</v>
      </c>
      <c r="AE158" s="132">
        <v>0</v>
      </c>
      <c r="AF158" s="132">
        <v>0</v>
      </c>
      <c r="AG158" s="132">
        <v>0</v>
      </c>
      <c r="AH158" s="132">
        <v>0</v>
      </c>
      <c r="AI158" s="132">
        <v>390</v>
      </c>
      <c r="AJ158" s="132">
        <v>374</v>
      </c>
      <c r="AK158" s="132">
        <v>79</v>
      </c>
      <c r="AL158" s="132">
        <v>85</v>
      </c>
      <c r="AM158" s="132" t="s">
        <v>290</v>
      </c>
      <c r="AN158" s="132">
        <v>15</v>
      </c>
      <c r="AO158" s="132">
        <v>17</v>
      </c>
      <c r="AP158" s="132">
        <v>100</v>
      </c>
      <c r="AQ158" s="132">
        <v>0</v>
      </c>
      <c r="AR158" s="132">
        <v>485</v>
      </c>
      <c r="AS158" s="132">
        <v>146</v>
      </c>
      <c r="AT158" s="132">
        <v>0</v>
      </c>
      <c r="AU158" s="132">
        <v>764</v>
      </c>
    </row>
    <row r="159" spans="1:47">
      <c r="A159" t="s">
        <v>1173</v>
      </c>
      <c r="B159" t="s">
        <v>1174</v>
      </c>
      <c r="C159" t="s">
        <v>1175</v>
      </c>
      <c r="D159" t="s">
        <v>1176</v>
      </c>
      <c r="E159" t="s">
        <v>1177</v>
      </c>
      <c r="F159" t="s">
        <v>1020</v>
      </c>
      <c r="G159" t="s">
        <v>288</v>
      </c>
      <c r="H159" s="131" t="s">
        <v>1031</v>
      </c>
      <c r="I159">
        <v>7088486626</v>
      </c>
      <c r="J159" t="s">
        <v>146</v>
      </c>
      <c r="K159" s="132">
        <v>10.5</v>
      </c>
      <c r="L159" s="132">
        <v>0</v>
      </c>
      <c r="M159" s="132">
        <v>2.5</v>
      </c>
      <c r="N159" s="132">
        <v>13</v>
      </c>
      <c r="O159" s="132">
        <v>62</v>
      </c>
      <c r="P159" s="132" t="s">
        <v>290</v>
      </c>
      <c r="Q159" s="132">
        <v>0</v>
      </c>
      <c r="R159" s="132">
        <v>0</v>
      </c>
      <c r="S159" s="132">
        <v>0</v>
      </c>
      <c r="T159" s="132">
        <v>0</v>
      </c>
      <c r="U159" s="132">
        <v>0</v>
      </c>
      <c r="V159" s="132">
        <v>0</v>
      </c>
      <c r="W159" s="132">
        <v>0</v>
      </c>
      <c r="X159" s="132">
        <v>0</v>
      </c>
      <c r="Y159" s="132">
        <v>0</v>
      </c>
      <c r="Z159" s="132">
        <v>0</v>
      </c>
      <c r="AA159" s="132">
        <v>0</v>
      </c>
      <c r="AB159" s="132">
        <v>0</v>
      </c>
      <c r="AC159" s="132">
        <v>0</v>
      </c>
      <c r="AD159" s="132">
        <v>0</v>
      </c>
      <c r="AE159" s="132">
        <v>0</v>
      </c>
      <c r="AF159" s="132">
        <v>0</v>
      </c>
      <c r="AG159" s="132">
        <v>0</v>
      </c>
      <c r="AH159" s="132">
        <v>0</v>
      </c>
      <c r="AI159" s="132">
        <v>38</v>
      </c>
      <c r="AJ159" s="132">
        <v>33</v>
      </c>
      <c r="AK159" s="132">
        <v>0</v>
      </c>
      <c r="AL159" s="132">
        <v>0</v>
      </c>
      <c r="AM159" s="132">
        <v>0</v>
      </c>
      <c r="AN159" s="132">
        <v>13</v>
      </c>
      <c r="AO159" s="132" t="s">
        <v>290</v>
      </c>
      <c r="AP159" s="132">
        <v>10</v>
      </c>
      <c r="AQ159" s="132">
        <v>0</v>
      </c>
      <c r="AR159" s="132">
        <v>26</v>
      </c>
      <c r="AS159" s="132">
        <v>18</v>
      </c>
      <c r="AT159" s="132">
        <v>0</v>
      </c>
      <c r="AU159" s="132">
        <v>71</v>
      </c>
    </row>
    <row r="160" spans="1:47">
      <c r="A160" t="s">
        <v>1178</v>
      </c>
      <c r="B160" t="s">
        <v>1179</v>
      </c>
      <c r="C160" t="s">
        <v>1180</v>
      </c>
      <c r="D160" t="s">
        <v>1181</v>
      </c>
      <c r="E160" t="s">
        <v>1182</v>
      </c>
      <c r="F160" t="s">
        <v>1041</v>
      </c>
      <c r="G160" t="s">
        <v>288</v>
      </c>
      <c r="H160" s="131" t="s">
        <v>1042</v>
      </c>
      <c r="I160">
        <v>3123510074</v>
      </c>
      <c r="J160" t="s">
        <v>146</v>
      </c>
      <c r="K160" s="132">
        <v>8</v>
      </c>
      <c r="L160" s="132">
        <v>0</v>
      </c>
      <c r="M160" s="132">
        <v>3</v>
      </c>
      <c r="N160" s="132">
        <v>11</v>
      </c>
      <c r="O160" s="132">
        <v>58</v>
      </c>
      <c r="P160" s="132" t="s">
        <v>290</v>
      </c>
      <c r="Q160" s="132">
        <v>0</v>
      </c>
      <c r="R160" s="132">
        <v>0</v>
      </c>
      <c r="S160" s="132">
        <v>0</v>
      </c>
      <c r="T160" s="132">
        <v>0</v>
      </c>
      <c r="U160" s="132">
        <v>0</v>
      </c>
      <c r="V160" s="132">
        <v>0</v>
      </c>
      <c r="W160" s="132">
        <v>0</v>
      </c>
      <c r="X160" s="132">
        <v>0</v>
      </c>
      <c r="Y160" s="132">
        <v>0</v>
      </c>
      <c r="Z160" s="132">
        <v>0</v>
      </c>
      <c r="AA160" s="132">
        <v>0</v>
      </c>
      <c r="AB160" s="132">
        <v>0</v>
      </c>
      <c r="AC160" s="132">
        <v>0</v>
      </c>
      <c r="AD160" s="132">
        <v>0</v>
      </c>
      <c r="AE160" s="132">
        <v>0</v>
      </c>
      <c r="AF160" s="132">
        <v>0</v>
      </c>
      <c r="AG160" s="132">
        <v>0</v>
      </c>
      <c r="AH160" s="132">
        <v>0</v>
      </c>
      <c r="AI160" s="132">
        <v>39</v>
      </c>
      <c r="AJ160" s="132">
        <v>28</v>
      </c>
      <c r="AK160" s="132">
        <v>0</v>
      </c>
      <c r="AL160" s="132">
        <v>0</v>
      </c>
      <c r="AM160" s="132">
        <v>0</v>
      </c>
      <c r="AN160" s="132" t="s">
        <v>290</v>
      </c>
      <c r="AO160" s="132" t="s">
        <v>290</v>
      </c>
      <c r="AP160" s="132" t="s">
        <v>290</v>
      </c>
      <c r="AQ160" s="132" t="s">
        <v>290</v>
      </c>
      <c r="AR160" s="132">
        <v>33</v>
      </c>
      <c r="AS160" s="132">
        <v>16</v>
      </c>
      <c r="AT160" s="132">
        <v>0</v>
      </c>
      <c r="AU160" s="132">
        <v>67</v>
      </c>
    </row>
    <row r="161" spans="1:47">
      <c r="A161" t="s">
        <v>1183</v>
      </c>
      <c r="B161" t="s">
        <v>1184</v>
      </c>
      <c r="C161" t="s">
        <v>1185</v>
      </c>
      <c r="D161" t="s">
        <v>1186</v>
      </c>
      <c r="E161" t="s">
        <v>1187</v>
      </c>
      <c r="F161" t="s">
        <v>1086</v>
      </c>
      <c r="G161" t="s">
        <v>288</v>
      </c>
      <c r="H161" s="131" t="s">
        <v>1087</v>
      </c>
      <c r="I161">
        <v>7082469696</v>
      </c>
      <c r="J161" t="s">
        <v>146</v>
      </c>
      <c r="K161" s="132">
        <v>0.8</v>
      </c>
      <c r="L161" s="132">
        <v>1.5</v>
      </c>
      <c r="M161" s="132">
        <v>0.7</v>
      </c>
      <c r="N161" s="132">
        <v>3</v>
      </c>
      <c r="O161" s="132">
        <v>23</v>
      </c>
      <c r="P161" s="132">
        <v>11</v>
      </c>
      <c r="Q161" s="132">
        <v>0</v>
      </c>
      <c r="R161" s="132">
        <v>0</v>
      </c>
      <c r="S161" s="132">
        <v>0</v>
      </c>
      <c r="T161" s="132">
        <v>0</v>
      </c>
      <c r="U161" s="132">
        <v>0</v>
      </c>
      <c r="V161" s="132">
        <v>0</v>
      </c>
      <c r="W161" s="132">
        <v>0</v>
      </c>
      <c r="X161" s="132">
        <v>0</v>
      </c>
      <c r="Y161" s="132">
        <v>0</v>
      </c>
      <c r="Z161" s="132">
        <v>0</v>
      </c>
      <c r="AA161" s="132">
        <v>0</v>
      </c>
      <c r="AB161" s="132">
        <v>0</v>
      </c>
      <c r="AC161" s="132">
        <v>0</v>
      </c>
      <c r="AD161" s="132">
        <v>0</v>
      </c>
      <c r="AE161" s="132">
        <v>0</v>
      </c>
      <c r="AF161" s="132">
        <v>0</v>
      </c>
      <c r="AG161" s="132">
        <v>0</v>
      </c>
      <c r="AH161" s="132">
        <v>0</v>
      </c>
      <c r="AI161" s="132">
        <v>16</v>
      </c>
      <c r="AJ161" s="132">
        <v>18</v>
      </c>
      <c r="AK161" s="132">
        <v>0</v>
      </c>
      <c r="AL161" s="132">
        <v>0</v>
      </c>
      <c r="AM161" s="132">
        <v>0</v>
      </c>
      <c r="AN161" s="132">
        <v>0</v>
      </c>
      <c r="AO161" s="132">
        <v>0</v>
      </c>
      <c r="AP161" s="132" t="s">
        <v>290</v>
      </c>
      <c r="AQ161" s="132">
        <v>0</v>
      </c>
      <c r="AR161" s="132">
        <v>24</v>
      </c>
      <c r="AS161" s="132" t="s">
        <v>290</v>
      </c>
      <c r="AT161" s="132">
        <v>0</v>
      </c>
      <c r="AU161" s="132">
        <v>34</v>
      </c>
    </row>
    <row r="162" spans="1:47">
      <c r="A162" t="s">
        <v>1188</v>
      </c>
      <c r="B162" t="s">
        <v>1189</v>
      </c>
      <c r="C162" t="s">
        <v>1190</v>
      </c>
      <c r="D162" t="s">
        <v>1191</v>
      </c>
      <c r="E162" t="s">
        <v>1192</v>
      </c>
      <c r="F162" t="s">
        <v>1020</v>
      </c>
      <c r="G162" t="s">
        <v>288</v>
      </c>
      <c r="H162" s="131" t="s">
        <v>1136</v>
      </c>
      <c r="I162">
        <v>7088482662</v>
      </c>
      <c r="J162" t="s">
        <v>146</v>
      </c>
      <c r="K162" s="132">
        <v>5</v>
      </c>
      <c r="L162" s="132">
        <v>11</v>
      </c>
      <c r="M162" s="132">
        <v>3</v>
      </c>
      <c r="N162" s="132">
        <v>19</v>
      </c>
      <c r="O162" s="132">
        <v>70</v>
      </c>
      <c r="P162" s="132">
        <v>12</v>
      </c>
      <c r="Q162" s="132">
        <v>10</v>
      </c>
      <c r="R162" s="132" t="s">
        <v>290</v>
      </c>
      <c r="S162" s="132" t="s">
        <v>290</v>
      </c>
      <c r="T162" s="132" t="s">
        <v>290</v>
      </c>
      <c r="U162" s="132" t="s">
        <v>290</v>
      </c>
      <c r="V162" s="132" t="s">
        <v>290</v>
      </c>
      <c r="W162" s="132">
        <v>0</v>
      </c>
      <c r="X162" s="132">
        <v>0</v>
      </c>
      <c r="Y162" s="132">
        <v>0</v>
      </c>
      <c r="Z162" s="132">
        <v>0</v>
      </c>
      <c r="AA162" s="132">
        <v>0</v>
      </c>
      <c r="AB162" s="132">
        <v>0</v>
      </c>
      <c r="AC162" s="132">
        <v>0</v>
      </c>
      <c r="AD162" s="132">
        <v>0</v>
      </c>
      <c r="AE162" s="132">
        <v>0</v>
      </c>
      <c r="AF162" s="132">
        <v>0</v>
      </c>
      <c r="AG162" s="132">
        <v>0</v>
      </c>
      <c r="AH162" s="132">
        <v>0</v>
      </c>
      <c r="AI162" s="132">
        <v>64</v>
      </c>
      <c r="AJ162" s="132">
        <v>60</v>
      </c>
      <c r="AK162" s="132">
        <v>0</v>
      </c>
      <c r="AL162" s="132">
        <v>0</v>
      </c>
      <c r="AM162" s="132">
        <v>0</v>
      </c>
      <c r="AN162" s="132" t="s">
        <v>290</v>
      </c>
      <c r="AO162" s="132" t="s">
        <v>290</v>
      </c>
      <c r="AP162" s="132" t="s">
        <v>290</v>
      </c>
      <c r="AQ162" s="132">
        <v>0</v>
      </c>
      <c r="AR162" s="132">
        <v>71</v>
      </c>
      <c r="AS162" s="132">
        <v>34</v>
      </c>
      <c r="AT162" s="132" t="s">
        <v>290</v>
      </c>
      <c r="AU162" s="132">
        <v>124</v>
      </c>
    </row>
    <row r="163" spans="1:47">
      <c r="A163" t="s">
        <v>1193</v>
      </c>
      <c r="B163" t="s">
        <v>1194</v>
      </c>
      <c r="C163" t="s">
        <v>1195</v>
      </c>
      <c r="D163" t="s">
        <v>1196</v>
      </c>
      <c r="E163" t="s">
        <v>1197</v>
      </c>
      <c r="F163" t="s">
        <v>1198</v>
      </c>
      <c r="G163" t="s">
        <v>288</v>
      </c>
      <c r="H163" s="131" t="s">
        <v>1199</v>
      </c>
      <c r="I163">
        <v>7088338966</v>
      </c>
      <c r="J163" t="s">
        <v>146</v>
      </c>
      <c r="K163" s="132">
        <v>2.5</v>
      </c>
      <c r="L163" s="132">
        <v>2</v>
      </c>
      <c r="M163" s="132">
        <v>1.5</v>
      </c>
      <c r="N163" s="132">
        <v>6</v>
      </c>
      <c r="O163" s="132" t="s">
        <v>290</v>
      </c>
      <c r="P163" s="132" t="s">
        <v>290</v>
      </c>
      <c r="Q163" s="132" t="s">
        <v>290</v>
      </c>
      <c r="R163" s="132" t="s">
        <v>290</v>
      </c>
      <c r="S163" s="132" t="s">
        <v>290</v>
      </c>
      <c r="T163" s="132" t="s">
        <v>290</v>
      </c>
      <c r="U163" s="132" t="s">
        <v>290</v>
      </c>
      <c r="V163" s="132" t="s">
        <v>290</v>
      </c>
      <c r="W163" s="132" t="s">
        <v>290</v>
      </c>
      <c r="X163" s="132">
        <v>0</v>
      </c>
      <c r="Y163" s="132">
        <v>0</v>
      </c>
      <c r="Z163" s="132">
        <v>0</v>
      </c>
      <c r="AA163" s="132">
        <v>0</v>
      </c>
      <c r="AB163" s="132">
        <v>0</v>
      </c>
      <c r="AC163" s="132">
        <v>0</v>
      </c>
      <c r="AD163" s="132">
        <v>0</v>
      </c>
      <c r="AE163" s="132">
        <v>0</v>
      </c>
      <c r="AF163" s="132">
        <v>0</v>
      </c>
      <c r="AG163" s="132">
        <v>0</v>
      </c>
      <c r="AH163" s="132">
        <v>0</v>
      </c>
      <c r="AI163" s="132">
        <v>12</v>
      </c>
      <c r="AJ163" s="132" t="s">
        <v>290</v>
      </c>
      <c r="AK163" s="132">
        <v>0</v>
      </c>
      <c r="AL163" s="132">
        <v>0</v>
      </c>
      <c r="AM163" s="132">
        <v>0</v>
      </c>
      <c r="AN163" s="132">
        <v>0</v>
      </c>
      <c r="AO163" s="132">
        <v>20</v>
      </c>
      <c r="AP163" s="132">
        <v>0</v>
      </c>
      <c r="AQ163" s="132">
        <v>0</v>
      </c>
      <c r="AR163" s="132">
        <v>0</v>
      </c>
      <c r="AS163" s="132">
        <v>0</v>
      </c>
      <c r="AT163" s="132">
        <v>19</v>
      </c>
      <c r="AU163" s="132">
        <v>20</v>
      </c>
    </row>
    <row r="164" spans="1:47">
      <c r="A164" t="s">
        <v>1200</v>
      </c>
      <c r="B164" t="s">
        <v>1201</v>
      </c>
      <c r="C164" t="s">
        <v>485</v>
      </c>
      <c r="D164" t="s">
        <v>1202</v>
      </c>
      <c r="E164" t="s">
        <v>1203</v>
      </c>
      <c r="F164" t="s">
        <v>1204</v>
      </c>
      <c r="G164" t="s">
        <v>288</v>
      </c>
      <c r="H164" s="131" t="s">
        <v>1205</v>
      </c>
      <c r="I164">
        <v>7083887650</v>
      </c>
      <c r="J164" t="s">
        <v>146</v>
      </c>
      <c r="K164" s="132">
        <v>24</v>
      </c>
      <c r="L164" s="132">
        <v>10.199999999999999</v>
      </c>
      <c r="M164" s="132">
        <v>0</v>
      </c>
      <c r="N164" s="132">
        <v>34.200000000000003</v>
      </c>
      <c r="O164" s="132">
        <v>0</v>
      </c>
      <c r="P164" s="132">
        <v>0</v>
      </c>
      <c r="Q164" s="132">
        <v>0</v>
      </c>
      <c r="R164" s="132">
        <v>0</v>
      </c>
      <c r="S164" s="132">
        <v>0</v>
      </c>
      <c r="T164" s="132">
        <v>0</v>
      </c>
      <c r="U164" s="132">
        <v>0</v>
      </c>
      <c r="V164" s="132">
        <v>0</v>
      </c>
      <c r="W164" s="132">
        <v>0</v>
      </c>
      <c r="X164" s="132">
        <v>0</v>
      </c>
      <c r="Y164" s="132">
        <v>75</v>
      </c>
      <c r="Z164" s="132">
        <v>75</v>
      </c>
      <c r="AA164" s="132">
        <v>75</v>
      </c>
      <c r="AB164" s="132">
        <v>76</v>
      </c>
      <c r="AC164" s="132">
        <v>0</v>
      </c>
      <c r="AD164" s="132">
        <v>0</v>
      </c>
      <c r="AE164" s="132">
        <v>0</v>
      </c>
      <c r="AF164" s="132">
        <v>0</v>
      </c>
      <c r="AG164" s="132">
        <v>0</v>
      </c>
      <c r="AH164" s="132">
        <v>0</v>
      </c>
      <c r="AI164" s="132">
        <v>153</v>
      </c>
      <c r="AJ164" s="132">
        <v>148</v>
      </c>
      <c r="AK164" s="132">
        <v>42</v>
      </c>
      <c r="AL164" s="132">
        <v>34</v>
      </c>
      <c r="AM164" s="132" t="s">
        <v>290</v>
      </c>
      <c r="AN164" s="132" t="s">
        <v>290</v>
      </c>
      <c r="AO164" s="132">
        <v>59</v>
      </c>
      <c r="AP164" s="132">
        <v>31</v>
      </c>
      <c r="AQ164" s="132">
        <v>0</v>
      </c>
      <c r="AR164" s="132">
        <v>192</v>
      </c>
      <c r="AS164" s="132">
        <v>14</v>
      </c>
      <c r="AT164" s="132">
        <v>20</v>
      </c>
      <c r="AU164" s="132">
        <v>301</v>
      </c>
    </row>
    <row r="165" spans="1:47">
      <c r="A165" t="s">
        <v>1206</v>
      </c>
      <c r="B165" t="s">
        <v>1207</v>
      </c>
      <c r="C165" t="s">
        <v>1208</v>
      </c>
      <c r="D165" t="s">
        <v>194</v>
      </c>
      <c r="E165" t="s">
        <v>1209</v>
      </c>
      <c r="F165" t="s">
        <v>1210</v>
      </c>
      <c r="G165" t="s">
        <v>288</v>
      </c>
      <c r="H165" s="131" t="s">
        <v>1211</v>
      </c>
      <c r="I165">
        <v>7089917281</v>
      </c>
      <c r="J165" t="s">
        <v>146</v>
      </c>
      <c r="K165" s="132">
        <v>4</v>
      </c>
      <c r="L165" s="132">
        <v>2</v>
      </c>
      <c r="M165" s="132">
        <v>2</v>
      </c>
      <c r="N165" s="132">
        <v>8</v>
      </c>
      <c r="O165" s="132" t="s">
        <v>290</v>
      </c>
      <c r="P165" s="132" t="s">
        <v>290</v>
      </c>
      <c r="Q165" s="132">
        <v>0</v>
      </c>
      <c r="R165" s="132">
        <v>0</v>
      </c>
      <c r="S165" s="132">
        <v>0</v>
      </c>
      <c r="T165" s="132">
        <v>0</v>
      </c>
      <c r="U165" s="132">
        <v>0</v>
      </c>
      <c r="V165" s="132">
        <v>0</v>
      </c>
      <c r="W165" s="132">
        <v>0</v>
      </c>
      <c r="X165" s="132">
        <v>0</v>
      </c>
      <c r="Y165" s="132" t="s">
        <v>290</v>
      </c>
      <c r="Z165" s="132" t="s">
        <v>290</v>
      </c>
      <c r="AA165" s="132" t="s">
        <v>290</v>
      </c>
      <c r="AB165" s="132" t="s">
        <v>290</v>
      </c>
      <c r="AC165" s="132">
        <v>0</v>
      </c>
      <c r="AD165" s="132">
        <v>0</v>
      </c>
      <c r="AE165" s="132">
        <v>0</v>
      </c>
      <c r="AF165" s="132">
        <v>0</v>
      </c>
      <c r="AG165" s="132">
        <v>0</v>
      </c>
      <c r="AH165" s="132">
        <v>0</v>
      </c>
      <c r="AI165" s="132">
        <v>15</v>
      </c>
      <c r="AJ165" s="132">
        <v>11</v>
      </c>
      <c r="AK165" s="132" t="s">
        <v>290</v>
      </c>
      <c r="AL165" s="132" t="s">
        <v>290</v>
      </c>
      <c r="AM165" s="132">
        <v>0</v>
      </c>
      <c r="AN165" s="132">
        <v>0</v>
      </c>
      <c r="AO165" s="132">
        <v>22</v>
      </c>
      <c r="AP165" s="132" t="s">
        <v>290</v>
      </c>
      <c r="AQ165" s="132">
        <v>0</v>
      </c>
      <c r="AR165" s="132" t="s">
        <v>290</v>
      </c>
      <c r="AS165" s="132">
        <v>0</v>
      </c>
      <c r="AT165" s="132">
        <v>21</v>
      </c>
      <c r="AU165" s="132">
        <v>26</v>
      </c>
    </row>
    <row r="166" spans="1:47">
      <c r="A166" t="s">
        <v>1212</v>
      </c>
      <c r="B166" t="s">
        <v>1213</v>
      </c>
      <c r="C166" t="s">
        <v>1214</v>
      </c>
      <c r="D166" t="s">
        <v>1215</v>
      </c>
      <c r="E166" t="s">
        <v>1216</v>
      </c>
      <c r="F166" t="s">
        <v>1217</v>
      </c>
      <c r="G166" t="s">
        <v>288</v>
      </c>
      <c r="H166" s="131" t="s">
        <v>1218</v>
      </c>
      <c r="I166">
        <v>7084183000</v>
      </c>
      <c r="J166" t="s">
        <v>146</v>
      </c>
      <c r="K166" s="132">
        <v>8</v>
      </c>
      <c r="L166" s="132">
        <v>6</v>
      </c>
      <c r="M166" s="132">
        <v>3</v>
      </c>
      <c r="N166" s="132">
        <v>17</v>
      </c>
      <c r="O166" s="132">
        <v>0</v>
      </c>
      <c r="P166" s="132">
        <v>13</v>
      </c>
      <c r="Q166" s="132">
        <v>18</v>
      </c>
      <c r="R166" s="132" t="s">
        <v>290</v>
      </c>
      <c r="S166" s="132" t="s">
        <v>290</v>
      </c>
      <c r="T166" s="132" t="s">
        <v>290</v>
      </c>
      <c r="U166" s="132" t="s">
        <v>290</v>
      </c>
      <c r="V166" s="132" t="s">
        <v>290</v>
      </c>
      <c r="W166" s="132">
        <v>11</v>
      </c>
      <c r="X166" s="132" t="s">
        <v>290</v>
      </c>
      <c r="Y166" s="132">
        <v>0</v>
      </c>
      <c r="Z166" s="132">
        <v>0</v>
      </c>
      <c r="AA166" s="132">
        <v>0</v>
      </c>
      <c r="AB166" s="132">
        <v>0</v>
      </c>
      <c r="AC166" s="132">
        <v>20</v>
      </c>
      <c r="AD166" s="132">
        <v>0</v>
      </c>
      <c r="AE166" s="132">
        <v>0</v>
      </c>
      <c r="AF166" s="132">
        <v>0</v>
      </c>
      <c r="AG166" s="132">
        <v>0</v>
      </c>
      <c r="AH166" s="132">
        <v>0</v>
      </c>
      <c r="AI166" s="132">
        <v>62</v>
      </c>
      <c r="AJ166" s="132">
        <v>42</v>
      </c>
      <c r="AK166" s="132">
        <v>0</v>
      </c>
      <c r="AL166" s="132">
        <v>0</v>
      </c>
      <c r="AM166" s="132">
        <v>0</v>
      </c>
      <c r="AN166" s="132">
        <v>0</v>
      </c>
      <c r="AO166" s="132">
        <v>95</v>
      </c>
      <c r="AP166" s="132" t="s">
        <v>290</v>
      </c>
      <c r="AQ166" s="132">
        <v>0</v>
      </c>
      <c r="AR166" s="132">
        <v>0</v>
      </c>
      <c r="AS166" s="132" t="s">
        <v>290</v>
      </c>
      <c r="AT166" s="132">
        <v>100</v>
      </c>
      <c r="AU166" s="132">
        <v>104</v>
      </c>
    </row>
    <row r="167" spans="1:47">
      <c r="A167" t="s">
        <v>1219</v>
      </c>
      <c r="B167" t="s">
        <v>1220</v>
      </c>
      <c r="C167" t="s">
        <v>1221</v>
      </c>
      <c r="D167" t="s">
        <v>1222</v>
      </c>
      <c r="E167" t="s">
        <v>1223</v>
      </c>
      <c r="F167" t="s">
        <v>1224</v>
      </c>
      <c r="G167" t="s">
        <v>288</v>
      </c>
      <c r="H167" s="131" t="s">
        <v>1225</v>
      </c>
      <c r="I167">
        <v>7083318740</v>
      </c>
      <c r="J167" t="s">
        <v>146</v>
      </c>
      <c r="K167" s="132">
        <v>5</v>
      </c>
      <c r="L167" s="132">
        <v>3</v>
      </c>
      <c r="M167" s="132">
        <v>2</v>
      </c>
      <c r="N167" s="132">
        <v>10</v>
      </c>
      <c r="O167" s="132" t="s">
        <v>290</v>
      </c>
      <c r="P167" s="132" t="s">
        <v>290</v>
      </c>
      <c r="Q167" s="132" t="s">
        <v>290</v>
      </c>
      <c r="R167" s="132">
        <v>0</v>
      </c>
      <c r="S167" s="132" t="s">
        <v>290</v>
      </c>
      <c r="T167" s="132" t="s">
        <v>290</v>
      </c>
      <c r="U167" s="132" t="s">
        <v>290</v>
      </c>
      <c r="V167" s="132" t="s">
        <v>290</v>
      </c>
      <c r="W167" s="132" t="s">
        <v>290</v>
      </c>
      <c r="X167" s="132" t="s">
        <v>290</v>
      </c>
      <c r="Y167" s="132">
        <v>0</v>
      </c>
      <c r="Z167" s="132">
        <v>0</v>
      </c>
      <c r="AA167" s="132">
        <v>0</v>
      </c>
      <c r="AB167" s="132">
        <v>0</v>
      </c>
      <c r="AC167" s="132">
        <v>0</v>
      </c>
      <c r="AD167" s="132">
        <v>0</v>
      </c>
      <c r="AE167" s="132">
        <v>0</v>
      </c>
      <c r="AF167" s="132">
        <v>0</v>
      </c>
      <c r="AG167" s="132">
        <v>0</v>
      </c>
      <c r="AH167" s="132">
        <v>0</v>
      </c>
      <c r="AI167" s="132">
        <v>11</v>
      </c>
      <c r="AJ167" s="132">
        <v>18</v>
      </c>
      <c r="AK167" s="132">
        <v>0</v>
      </c>
      <c r="AL167" s="132">
        <v>0</v>
      </c>
      <c r="AM167" s="132">
        <v>0</v>
      </c>
      <c r="AN167" s="132">
        <v>0</v>
      </c>
      <c r="AO167" s="132">
        <v>29</v>
      </c>
      <c r="AP167" s="132">
        <v>0</v>
      </c>
      <c r="AQ167" s="132">
        <v>0</v>
      </c>
      <c r="AR167" s="132">
        <v>0</v>
      </c>
      <c r="AS167" s="132">
        <v>0</v>
      </c>
      <c r="AT167" s="132">
        <v>29</v>
      </c>
      <c r="AU167" s="132">
        <v>29</v>
      </c>
    </row>
    <row r="168" spans="1:47">
      <c r="A168" t="s">
        <v>1226</v>
      </c>
      <c r="B168" t="s">
        <v>1227</v>
      </c>
      <c r="C168" t="s">
        <v>886</v>
      </c>
      <c r="D168" t="s">
        <v>1228</v>
      </c>
      <c r="E168" t="s">
        <v>1229</v>
      </c>
      <c r="F168" t="s">
        <v>1230</v>
      </c>
      <c r="G168" t="s">
        <v>288</v>
      </c>
      <c r="H168" s="131" t="s">
        <v>1231</v>
      </c>
      <c r="I168">
        <v>7088979332</v>
      </c>
      <c r="J168" t="s">
        <v>146</v>
      </c>
      <c r="K168" s="132">
        <v>3</v>
      </c>
      <c r="L168" s="132">
        <v>4</v>
      </c>
      <c r="M168" s="132">
        <v>1</v>
      </c>
      <c r="N168" s="132">
        <v>8</v>
      </c>
      <c r="O168" s="132">
        <v>38</v>
      </c>
      <c r="P168" s="132">
        <v>0</v>
      </c>
      <c r="Q168" s="132" t="s">
        <v>290</v>
      </c>
      <c r="R168" s="132">
        <v>0</v>
      </c>
      <c r="S168" s="132">
        <v>0</v>
      </c>
      <c r="T168" s="132">
        <v>0</v>
      </c>
      <c r="U168" s="132">
        <v>0</v>
      </c>
      <c r="V168" s="132">
        <v>0</v>
      </c>
      <c r="W168" s="132">
        <v>0</v>
      </c>
      <c r="X168" s="132">
        <v>0</v>
      </c>
      <c r="Y168" s="132">
        <v>0</v>
      </c>
      <c r="Z168" s="132">
        <v>0</v>
      </c>
      <c r="AA168" s="132">
        <v>0</v>
      </c>
      <c r="AB168" s="132">
        <v>0</v>
      </c>
      <c r="AC168" s="132">
        <v>0</v>
      </c>
      <c r="AD168" s="132">
        <v>0</v>
      </c>
      <c r="AE168" s="132">
        <v>0</v>
      </c>
      <c r="AF168" s="132">
        <v>0</v>
      </c>
      <c r="AG168" s="132">
        <v>0</v>
      </c>
      <c r="AH168" s="132">
        <v>0</v>
      </c>
      <c r="AI168" s="132">
        <v>19</v>
      </c>
      <c r="AJ168" s="132">
        <v>21</v>
      </c>
      <c r="AK168" s="132">
        <v>0</v>
      </c>
      <c r="AL168" s="132">
        <v>0</v>
      </c>
      <c r="AM168" s="132">
        <v>0</v>
      </c>
      <c r="AN168" s="132" t="s">
        <v>290</v>
      </c>
      <c r="AO168" s="132">
        <v>11</v>
      </c>
      <c r="AP168" s="132">
        <v>18</v>
      </c>
      <c r="AQ168" s="132">
        <v>0</v>
      </c>
      <c r="AR168" s="132" t="s">
        <v>290</v>
      </c>
      <c r="AS168" s="132" t="s">
        <v>290</v>
      </c>
      <c r="AT168" s="132">
        <v>39</v>
      </c>
      <c r="AU168" s="132">
        <v>40</v>
      </c>
    </row>
    <row r="169" spans="1:47">
      <c r="A169" t="s">
        <v>1232</v>
      </c>
      <c r="B169" t="s">
        <v>1233</v>
      </c>
      <c r="C169" t="s">
        <v>1017</v>
      </c>
      <c r="D169" t="s">
        <v>1234</v>
      </c>
      <c r="E169" t="s">
        <v>1235</v>
      </c>
      <c r="F169" t="s">
        <v>1224</v>
      </c>
      <c r="G169" t="s">
        <v>288</v>
      </c>
      <c r="H169" s="131" t="s">
        <v>1225</v>
      </c>
      <c r="I169">
        <v>7083332002</v>
      </c>
      <c r="J169" t="s">
        <v>146</v>
      </c>
      <c r="K169" s="132">
        <v>2</v>
      </c>
      <c r="L169" s="132">
        <v>2</v>
      </c>
      <c r="M169" s="132">
        <v>1</v>
      </c>
      <c r="N169" s="132">
        <v>5</v>
      </c>
      <c r="O169" s="132" t="s">
        <v>290</v>
      </c>
      <c r="P169" s="132" t="s">
        <v>290</v>
      </c>
      <c r="Q169" s="132" t="s">
        <v>290</v>
      </c>
      <c r="R169" s="132">
        <v>0</v>
      </c>
      <c r="S169" s="132" t="s">
        <v>290</v>
      </c>
      <c r="T169" s="132">
        <v>0</v>
      </c>
      <c r="U169" s="132" t="s">
        <v>290</v>
      </c>
      <c r="V169" s="132">
        <v>0</v>
      </c>
      <c r="W169" s="132">
        <v>0</v>
      </c>
      <c r="X169" s="132">
        <v>0</v>
      </c>
      <c r="Y169" s="132">
        <v>0</v>
      </c>
      <c r="Z169" s="132">
        <v>0</v>
      </c>
      <c r="AA169" s="132">
        <v>0</v>
      </c>
      <c r="AB169" s="132">
        <v>0</v>
      </c>
      <c r="AC169" s="132">
        <v>0</v>
      </c>
      <c r="AD169" s="132">
        <v>0</v>
      </c>
      <c r="AE169" s="132">
        <v>0</v>
      </c>
      <c r="AF169" s="132">
        <v>0</v>
      </c>
      <c r="AG169" s="132">
        <v>0</v>
      </c>
      <c r="AH169" s="132">
        <v>0</v>
      </c>
      <c r="AI169" s="132" t="s">
        <v>290</v>
      </c>
      <c r="AJ169" s="132" t="s">
        <v>290</v>
      </c>
      <c r="AK169" s="132">
        <v>0</v>
      </c>
      <c r="AL169" s="132">
        <v>0</v>
      </c>
      <c r="AM169" s="132">
        <v>0</v>
      </c>
      <c r="AN169" s="132">
        <v>0</v>
      </c>
      <c r="AO169" s="132">
        <v>11</v>
      </c>
      <c r="AP169" s="132">
        <v>0</v>
      </c>
      <c r="AQ169" s="132">
        <v>0</v>
      </c>
      <c r="AR169" s="132">
        <v>0</v>
      </c>
      <c r="AS169" s="132">
        <v>0</v>
      </c>
      <c r="AT169" s="132">
        <v>11</v>
      </c>
      <c r="AU169" s="132">
        <v>11</v>
      </c>
    </row>
    <row r="170" spans="1:47">
      <c r="A170" t="s">
        <v>1236</v>
      </c>
      <c r="B170" t="s">
        <v>1237</v>
      </c>
      <c r="C170" t="s">
        <v>787</v>
      </c>
      <c r="D170" t="s">
        <v>1238</v>
      </c>
      <c r="E170" t="s">
        <v>1239</v>
      </c>
      <c r="F170" t="s">
        <v>1240</v>
      </c>
      <c r="G170" t="s">
        <v>288</v>
      </c>
      <c r="H170" s="131" t="s">
        <v>1241</v>
      </c>
      <c r="I170">
        <v>7087566101</v>
      </c>
      <c r="J170" t="s">
        <v>146</v>
      </c>
      <c r="K170" s="132">
        <v>15</v>
      </c>
      <c r="L170" s="132">
        <v>5</v>
      </c>
      <c r="M170" s="132">
        <v>2</v>
      </c>
      <c r="N170" s="132">
        <v>22</v>
      </c>
      <c r="O170" s="132">
        <v>0</v>
      </c>
      <c r="P170" s="132">
        <v>0</v>
      </c>
      <c r="Q170" s="132">
        <v>0</v>
      </c>
      <c r="R170" s="132" t="s">
        <v>290</v>
      </c>
      <c r="S170" s="132" t="s">
        <v>290</v>
      </c>
      <c r="T170" s="132">
        <v>11</v>
      </c>
      <c r="U170" s="132">
        <v>16</v>
      </c>
      <c r="V170" s="132">
        <v>13</v>
      </c>
      <c r="W170" s="132">
        <v>14</v>
      </c>
      <c r="X170" s="132">
        <v>15</v>
      </c>
      <c r="Y170" s="132">
        <v>0</v>
      </c>
      <c r="Z170" s="132">
        <v>0</v>
      </c>
      <c r="AA170" s="132">
        <v>0</v>
      </c>
      <c r="AB170" s="132">
        <v>0</v>
      </c>
      <c r="AC170" s="132">
        <v>0</v>
      </c>
      <c r="AD170" s="132">
        <v>0</v>
      </c>
      <c r="AE170" s="132">
        <v>0</v>
      </c>
      <c r="AF170" s="132">
        <v>0</v>
      </c>
      <c r="AG170" s="132">
        <v>0</v>
      </c>
      <c r="AH170" s="132">
        <v>0</v>
      </c>
      <c r="AI170" s="132">
        <v>42</v>
      </c>
      <c r="AJ170" s="132">
        <v>39</v>
      </c>
      <c r="AK170" s="132">
        <v>0</v>
      </c>
      <c r="AL170" s="132">
        <v>0</v>
      </c>
      <c r="AM170" s="132">
        <v>0</v>
      </c>
      <c r="AN170" s="132">
        <v>0</v>
      </c>
      <c r="AO170" s="132">
        <v>63</v>
      </c>
      <c r="AP170" s="132" t="s">
        <v>290</v>
      </c>
      <c r="AQ170" s="132">
        <v>0</v>
      </c>
      <c r="AR170" s="132" t="s">
        <v>290</v>
      </c>
      <c r="AS170" s="132" t="s">
        <v>290</v>
      </c>
      <c r="AT170" s="132">
        <v>60</v>
      </c>
      <c r="AU170" s="132">
        <v>81</v>
      </c>
    </row>
    <row r="171" spans="1:47">
      <c r="A171" t="s">
        <v>1249</v>
      </c>
      <c r="B171" t="s">
        <v>1250</v>
      </c>
      <c r="C171" t="s">
        <v>1251</v>
      </c>
      <c r="D171" t="s">
        <v>1252</v>
      </c>
      <c r="E171" t="s">
        <v>1253</v>
      </c>
      <c r="F171" t="s">
        <v>1254</v>
      </c>
      <c r="G171" t="s">
        <v>288</v>
      </c>
      <c r="H171" s="131" t="s">
        <v>1255</v>
      </c>
      <c r="I171">
        <v>7089269720</v>
      </c>
      <c r="J171" t="s">
        <v>146</v>
      </c>
      <c r="K171" s="132">
        <v>6</v>
      </c>
      <c r="L171" s="132">
        <v>2</v>
      </c>
      <c r="M171" s="132">
        <v>4</v>
      </c>
      <c r="N171" s="132">
        <v>12</v>
      </c>
      <c r="O171" s="132">
        <v>14</v>
      </c>
      <c r="P171" s="132" t="s">
        <v>290</v>
      </c>
      <c r="Q171" s="132" t="s">
        <v>290</v>
      </c>
      <c r="R171" s="132">
        <v>10</v>
      </c>
      <c r="S171" s="132" t="s">
        <v>290</v>
      </c>
      <c r="T171" s="132" t="s">
        <v>290</v>
      </c>
      <c r="U171" s="132" t="s">
        <v>290</v>
      </c>
      <c r="V171" s="132" t="s">
        <v>290</v>
      </c>
      <c r="W171" s="132" t="s">
        <v>290</v>
      </c>
      <c r="X171" s="132" t="s">
        <v>290</v>
      </c>
      <c r="Y171" s="132">
        <v>0</v>
      </c>
      <c r="Z171" s="132">
        <v>0</v>
      </c>
      <c r="AA171" s="132">
        <v>0</v>
      </c>
      <c r="AB171" s="132">
        <v>0</v>
      </c>
      <c r="AC171" s="132">
        <v>0</v>
      </c>
      <c r="AD171" s="132">
        <v>0</v>
      </c>
      <c r="AE171" s="132">
        <v>0</v>
      </c>
      <c r="AF171" s="132">
        <v>0</v>
      </c>
      <c r="AG171" s="132">
        <v>0</v>
      </c>
      <c r="AH171" s="132">
        <v>0</v>
      </c>
      <c r="AI171" s="132">
        <v>33</v>
      </c>
      <c r="AJ171" s="132">
        <v>30</v>
      </c>
      <c r="AK171" s="132">
        <v>0</v>
      </c>
      <c r="AL171" s="132">
        <v>0</v>
      </c>
      <c r="AM171" s="132">
        <v>0</v>
      </c>
      <c r="AN171" s="132">
        <v>0</v>
      </c>
      <c r="AO171" s="132">
        <v>16</v>
      </c>
      <c r="AP171" s="132" t="s">
        <v>290</v>
      </c>
      <c r="AQ171" s="132">
        <v>0</v>
      </c>
      <c r="AR171" s="132">
        <v>28</v>
      </c>
      <c r="AS171" s="132">
        <v>14</v>
      </c>
      <c r="AT171" s="132" t="s">
        <v>290</v>
      </c>
      <c r="AU171" s="132">
        <v>63</v>
      </c>
    </row>
    <row r="172" spans="1:47">
      <c r="A172" t="s">
        <v>1256</v>
      </c>
      <c r="B172" t="s">
        <v>1257</v>
      </c>
      <c r="C172" t="s">
        <v>1258</v>
      </c>
      <c r="D172" t="s">
        <v>1259</v>
      </c>
      <c r="E172" t="s">
        <v>1260</v>
      </c>
      <c r="F172" t="s">
        <v>1261</v>
      </c>
      <c r="G172" t="s">
        <v>288</v>
      </c>
      <c r="H172" s="131" t="s">
        <v>1262</v>
      </c>
      <c r="I172">
        <v>7089801040</v>
      </c>
      <c r="J172" t="s">
        <v>146</v>
      </c>
      <c r="K172" s="132">
        <v>7</v>
      </c>
      <c r="L172" s="132">
        <v>3</v>
      </c>
      <c r="M172" s="132">
        <v>3</v>
      </c>
      <c r="N172" s="132">
        <v>13</v>
      </c>
      <c r="O172" s="132">
        <v>0</v>
      </c>
      <c r="P172" s="132">
        <v>0</v>
      </c>
      <c r="Q172" s="132">
        <v>0</v>
      </c>
      <c r="R172" s="132">
        <v>0</v>
      </c>
      <c r="S172" s="132">
        <v>0</v>
      </c>
      <c r="T172" s="132">
        <v>0</v>
      </c>
      <c r="U172" s="132">
        <v>0</v>
      </c>
      <c r="V172" s="132">
        <v>0</v>
      </c>
      <c r="W172" s="132">
        <v>0</v>
      </c>
      <c r="X172" s="132">
        <v>0</v>
      </c>
      <c r="Y172" s="132">
        <v>30</v>
      </c>
      <c r="Z172" s="132">
        <v>30</v>
      </c>
      <c r="AA172" s="132">
        <v>17</v>
      </c>
      <c r="AB172" s="132">
        <v>26</v>
      </c>
      <c r="AC172" s="132">
        <v>0</v>
      </c>
      <c r="AD172" s="132">
        <v>0</v>
      </c>
      <c r="AE172" s="132">
        <v>0</v>
      </c>
      <c r="AF172" s="132">
        <v>0</v>
      </c>
      <c r="AG172" s="132">
        <v>0</v>
      </c>
      <c r="AH172" s="132">
        <v>0</v>
      </c>
      <c r="AI172" s="132">
        <v>57</v>
      </c>
      <c r="AJ172" s="132">
        <v>46</v>
      </c>
      <c r="AK172" s="132" t="s">
        <v>290</v>
      </c>
      <c r="AL172" s="132" t="s">
        <v>290</v>
      </c>
      <c r="AM172" s="132" t="s">
        <v>290</v>
      </c>
      <c r="AN172" s="132">
        <v>0</v>
      </c>
      <c r="AO172" s="132">
        <v>86</v>
      </c>
      <c r="AP172" s="132" t="s">
        <v>290</v>
      </c>
      <c r="AQ172" s="132">
        <v>0</v>
      </c>
      <c r="AR172" s="132" t="s">
        <v>290</v>
      </c>
      <c r="AS172" s="132" t="s">
        <v>290</v>
      </c>
      <c r="AT172" s="132">
        <v>57</v>
      </c>
      <c r="AU172" s="132">
        <v>103</v>
      </c>
    </row>
    <row r="173" spans="1:47">
      <c r="A173" t="s">
        <v>4575</v>
      </c>
      <c r="B173" t="s">
        <v>4576</v>
      </c>
      <c r="C173" t="s">
        <v>4577</v>
      </c>
      <c r="D173" t="s">
        <v>4578</v>
      </c>
      <c r="E173" t="s">
        <v>4579</v>
      </c>
      <c r="F173" t="s">
        <v>1370</v>
      </c>
      <c r="G173" t="s">
        <v>288</v>
      </c>
      <c r="H173" s="131">
        <v>60462</v>
      </c>
      <c r="I173">
        <v>7084301060</v>
      </c>
      <c r="J173" t="s">
        <v>146</v>
      </c>
      <c r="K173" s="132">
        <v>6</v>
      </c>
      <c r="L173" s="132">
        <v>9</v>
      </c>
      <c r="M173" s="132">
        <v>1</v>
      </c>
      <c r="N173" s="132">
        <v>16</v>
      </c>
      <c r="O173" s="132">
        <v>41</v>
      </c>
      <c r="P173" s="132">
        <v>33</v>
      </c>
      <c r="Q173" s="132">
        <v>0</v>
      </c>
      <c r="R173" s="132">
        <v>0</v>
      </c>
      <c r="S173" s="132">
        <v>0</v>
      </c>
      <c r="T173" s="132">
        <v>0</v>
      </c>
      <c r="U173" s="132">
        <v>0</v>
      </c>
      <c r="V173" s="132">
        <v>0</v>
      </c>
      <c r="W173" s="132">
        <v>0</v>
      </c>
      <c r="X173" s="132">
        <v>0</v>
      </c>
      <c r="Y173" s="132">
        <v>0</v>
      </c>
      <c r="Z173" s="132">
        <v>0</v>
      </c>
      <c r="AA173" s="132">
        <v>0</v>
      </c>
      <c r="AB173" s="132">
        <v>0</v>
      </c>
      <c r="AC173" s="132">
        <v>0</v>
      </c>
      <c r="AD173" s="132">
        <v>0</v>
      </c>
      <c r="AE173" s="132">
        <v>0</v>
      </c>
      <c r="AF173" s="132">
        <v>0</v>
      </c>
      <c r="AG173" s="132">
        <v>0</v>
      </c>
      <c r="AH173" s="132">
        <v>0</v>
      </c>
      <c r="AI173" s="132">
        <v>41</v>
      </c>
      <c r="AJ173" s="132">
        <v>33</v>
      </c>
      <c r="AK173" s="132">
        <v>0</v>
      </c>
      <c r="AL173" s="132">
        <v>0</v>
      </c>
      <c r="AM173" s="132">
        <v>0</v>
      </c>
      <c r="AN173" s="132">
        <v>0</v>
      </c>
      <c r="AO173" s="132" t="s">
        <v>290</v>
      </c>
      <c r="AP173" s="132">
        <v>0</v>
      </c>
      <c r="AQ173" s="132">
        <v>0</v>
      </c>
      <c r="AR173" s="132">
        <v>71</v>
      </c>
      <c r="AS173" s="132">
        <v>0</v>
      </c>
      <c r="AT173" s="132" t="s">
        <v>290</v>
      </c>
      <c r="AU173" s="132">
        <v>74</v>
      </c>
    </row>
    <row r="174" spans="1:47">
      <c r="A174" t="s">
        <v>4580</v>
      </c>
      <c r="B174" t="s">
        <v>4581</v>
      </c>
      <c r="C174" t="s">
        <v>3113</v>
      </c>
      <c r="D174" t="s">
        <v>4582</v>
      </c>
      <c r="E174" t="s">
        <v>4583</v>
      </c>
      <c r="F174" t="s">
        <v>1289</v>
      </c>
      <c r="G174" t="s">
        <v>288</v>
      </c>
      <c r="H174" s="131">
        <v>60477</v>
      </c>
      <c r="I174">
        <v>7087565000</v>
      </c>
      <c r="J174" t="s">
        <v>146</v>
      </c>
      <c r="K174" s="132">
        <v>2.9</v>
      </c>
      <c r="L174" s="132">
        <v>0</v>
      </c>
      <c r="M174" s="132">
        <v>0.1</v>
      </c>
      <c r="N174" s="132">
        <v>3</v>
      </c>
      <c r="O174" s="132">
        <v>0</v>
      </c>
      <c r="P174" s="132">
        <v>0</v>
      </c>
      <c r="Q174" s="132" t="s">
        <v>290</v>
      </c>
      <c r="R174" s="132">
        <v>0</v>
      </c>
      <c r="S174" s="132" t="s">
        <v>290</v>
      </c>
      <c r="T174" s="132" t="s">
        <v>290</v>
      </c>
      <c r="U174" s="132" t="s">
        <v>290</v>
      </c>
      <c r="V174" s="132">
        <v>0</v>
      </c>
      <c r="W174" s="132" t="s">
        <v>290</v>
      </c>
      <c r="X174" s="132" t="s">
        <v>290</v>
      </c>
      <c r="Y174" s="132">
        <v>0</v>
      </c>
      <c r="Z174" s="132" t="s">
        <v>290</v>
      </c>
      <c r="AA174" s="132" t="s">
        <v>290</v>
      </c>
      <c r="AB174" s="132" t="s">
        <v>290</v>
      </c>
      <c r="AC174" s="132">
        <v>0</v>
      </c>
      <c r="AD174" s="132" t="s">
        <v>290</v>
      </c>
      <c r="AE174" s="132">
        <v>0</v>
      </c>
      <c r="AF174" s="132">
        <v>0</v>
      </c>
      <c r="AG174" s="132">
        <v>0</v>
      </c>
      <c r="AH174" s="132">
        <v>0</v>
      </c>
      <c r="AI174" s="132" t="s">
        <v>290</v>
      </c>
      <c r="AJ174" s="132" t="s">
        <v>290</v>
      </c>
      <c r="AK174" s="132" t="s">
        <v>290</v>
      </c>
      <c r="AL174" s="132">
        <v>0</v>
      </c>
      <c r="AM174" s="132">
        <v>0</v>
      </c>
      <c r="AN174" s="132">
        <v>0</v>
      </c>
      <c r="AO174" s="132" t="s">
        <v>290</v>
      </c>
      <c r="AP174" s="132">
        <v>0</v>
      </c>
      <c r="AQ174" s="132">
        <v>0</v>
      </c>
      <c r="AR174" s="132" t="s">
        <v>290</v>
      </c>
      <c r="AS174" s="132" t="s">
        <v>290</v>
      </c>
      <c r="AT174" s="132">
        <v>10</v>
      </c>
      <c r="AU174" s="132">
        <v>14</v>
      </c>
    </row>
    <row r="175" spans="1:47">
      <c r="A175" t="s">
        <v>1263</v>
      </c>
      <c r="B175" t="s">
        <v>1264</v>
      </c>
      <c r="C175" t="s">
        <v>1265</v>
      </c>
      <c r="D175" t="s">
        <v>1266</v>
      </c>
      <c r="E175" t="s">
        <v>1267</v>
      </c>
      <c r="F175" t="s">
        <v>1261</v>
      </c>
      <c r="G175" t="s">
        <v>288</v>
      </c>
      <c r="H175" s="131" t="s">
        <v>1262</v>
      </c>
      <c r="I175">
        <v>7082701696</v>
      </c>
      <c r="J175" t="s">
        <v>146</v>
      </c>
      <c r="K175" s="132">
        <v>1</v>
      </c>
      <c r="L175" s="132">
        <v>1</v>
      </c>
      <c r="M175" s="132">
        <v>1</v>
      </c>
      <c r="N175" s="132">
        <v>3</v>
      </c>
      <c r="O175" s="132">
        <v>0</v>
      </c>
      <c r="P175" s="132">
        <v>0</v>
      </c>
      <c r="Q175" s="132">
        <v>0</v>
      </c>
      <c r="R175" s="132">
        <v>0</v>
      </c>
      <c r="S175" s="132">
        <v>0</v>
      </c>
      <c r="T175" s="132">
        <v>0</v>
      </c>
      <c r="U175" s="132">
        <v>0</v>
      </c>
      <c r="V175" s="132">
        <v>0</v>
      </c>
      <c r="W175" s="132">
        <v>0</v>
      </c>
      <c r="X175" s="132">
        <v>0</v>
      </c>
      <c r="Y175" s="132" t="s">
        <v>290</v>
      </c>
      <c r="Z175" s="132" t="s">
        <v>290</v>
      </c>
      <c r="AA175" s="132" t="s">
        <v>290</v>
      </c>
      <c r="AB175" s="132" t="s">
        <v>290</v>
      </c>
      <c r="AC175" s="132">
        <v>0</v>
      </c>
      <c r="AD175" s="132">
        <v>0</v>
      </c>
      <c r="AE175" s="132">
        <v>0</v>
      </c>
      <c r="AF175" s="132">
        <v>0</v>
      </c>
      <c r="AG175" s="132">
        <v>0</v>
      </c>
      <c r="AH175" s="132">
        <v>0</v>
      </c>
      <c r="AI175" s="132" t="s">
        <v>290</v>
      </c>
      <c r="AJ175" s="132" t="s">
        <v>290</v>
      </c>
      <c r="AK175" s="132" t="s">
        <v>290</v>
      </c>
      <c r="AL175" s="132">
        <v>0</v>
      </c>
      <c r="AM175" s="132">
        <v>0</v>
      </c>
      <c r="AN175" s="132">
        <v>0</v>
      </c>
      <c r="AO175" s="132" t="s">
        <v>290</v>
      </c>
      <c r="AP175" s="132">
        <v>0</v>
      </c>
      <c r="AQ175" s="132">
        <v>0</v>
      </c>
      <c r="AR175" s="132">
        <v>0</v>
      </c>
      <c r="AS175" s="132">
        <v>0</v>
      </c>
      <c r="AT175" s="132" t="s">
        <v>290</v>
      </c>
      <c r="AU175" s="132" t="s">
        <v>290</v>
      </c>
    </row>
    <row r="176" spans="1:47">
      <c r="A176" t="s">
        <v>4584</v>
      </c>
      <c r="B176" t="s">
        <v>4585</v>
      </c>
      <c r="C176" t="s">
        <v>4586</v>
      </c>
      <c r="D176" t="s">
        <v>4587</v>
      </c>
      <c r="E176" t="s">
        <v>4588</v>
      </c>
      <c r="F176" t="s">
        <v>1377</v>
      </c>
      <c r="G176" t="s">
        <v>288</v>
      </c>
      <c r="H176" s="131">
        <v>60439</v>
      </c>
      <c r="I176">
        <v>7084802036</v>
      </c>
      <c r="J176" t="s">
        <v>146</v>
      </c>
      <c r="K176" s="132">
        <v>1</v>
      </c>
      <c r="L176" s="132">
        <v>0</v>
      </c>
      <c r="M176" s="132">
        <v>1</v>
      </c>
      <c r="N176" s="132">
        <v>2</v>
      </c>
      <c r="O176" s="132">
        <v>0</v>
      </c>
      <c r="P176" s="132">
        <v>0</v>
      </c>
      <c r="Q176" s="132">
        <v>0</v>
      </c>
      <c r="R176" s="132" t="s">
        <v>290</v>
      </c>
      <c r="S176" s="132">
        <v>0</v>
      </c>
      <c r="T176" s="132">
        <v>0</v>
      </c>
      <c r="U176" s="132" t="s">
        <v>290</v>
      </c>
      <c r="V176" s="132">
        <v>0</v>
      </c>
      <c r="W176" s="132">
        <v>0</v>
      </c>
      <c r="X176" s="132">
        <v>0</v>
      </c>
      <c r="Y176" s="132">
        <v>0</v>
      </c>
      <c r="Z176" s="132">
        <v>0</v>
      </c>
      <c r="AA176" s="132">
        <v>0</v>
      </c>
      <c r="AB176" s="132">
        <v>0</v>
      </c>
      <c r="AC176" s="132">
        <v>0</v>
      </c>
      <c r="AD176" s="132">
        <v>0</v>
      </c>
      <c r="AE176" s="132">
        <v>0</v>
      </c>
      <c r="AF176" s="132">
        <v>0</v>
      </c>
      <c r="AG176" s="132">
        <v>0</v>
      </c>
      <c r="AH176" s="132">
        <v>0</v>
      </c>
      <c r="AI176" s="132" t="s">
        <v>290</v>
      </c>
      <c r="AJ176" s="132" t="s">
        <v>290</v>
      </c>
      <c r="AK176" s="132">
        <v>0</v>
      </c>
      <c r="AL176" s="132">
        <v>0</v>
      </c>
      <c r="AM176" s="132">
        <v>0</v>
      </c>
      <c r="AN176" s="132">
        <v>0</v>
      </c>
      <c r="AO176" s="132">
        <v>0</v>
      </c>
      <c r="AP176" s="132">
        <v>0</v>
      </c>
      <c r="AQ176" s="132">
        <v>0</v>
      </c>
      <c r="AR176" s="132" t="s">
        <v>290</v>
      </c>
      <c r="AS176" s="132">
        <v>0</v>
      </c>
      <c r="AT176" s="132">
        <v>0</v>
      </c>
      <c r="AU176" s="132" t="s">
        <v>290</v>
      </c>
    </row>
    <row r="177" spans="1:47">
      <c r="A177" t="s">
        <v>1268</v>
      </c>
      <c r="B177" t="s">
        <v>1269</v>
      </c>
      <c r="C177" t="s">
        <v>731</v>
      </c>
      <c r="D177" t="s">
        <v>1270</v>
      </c>
      <c r="E177" t="s">
        <v>1271</v>
      </c>
      <c r="F177" t="s">
        <v>1272</v>
      </c>
      <c r="G177" t="s">
        <v>288</v>
      </c>
      <c r="H177" s="131" t="s">
        <v>1199</v>
      </c>
      <c r="I177">
        <v>7087557565</v>
      </c>
      <c r="J177" t="s">
        <v>146</v>
      </c>
      <c r="K177" s="132">
        <v>75</v>
      </c>
      <c r="L177" s="132">
        <v>5</v>
      </c>
      <c r="M177" s="132">
        <v>10</v>
      </c>
      <c r="N177" s="132">
        <v>90</v>
      </c>
      <c r="O177" s="132">
        <v>0</v>
      </c>
      <c r="P177" s="132">
        <v>0</v>
      </c>
      <c r="Q177" s="132">
        <v>0</v>
      </c>
      <c r="R177" s="132">
        <v>0</v>
      </c>
      <c r="S177" s="132">
        <v>0</v>
      </c>
      <c r="T177" s="132">
        <v>0</v>
      </c>
      <c r="U177" s="132">
        <v>0</v>
      </c>
      <c r="V177" s="132">
        <v>0</v>
      </c>
      <c r="W177" s="132">
        <v>0</v>
      </c>
      <c r="X177" s="132">
        <v>0</v>
      </c>
      <c r="Y177" s="132">
        <v>203</v>
      </c>
      <c r="Z177" s="132">
        <v>217</v>
      </c>
      <c r="AA177" s="132">
        <v>192</v>
      </c>
      <c r="AB177" s="132">
        <v>203</v>
      </c>
      <c r="AC177" s="132">
        <v>0</v>
      </c>
      <c r="AD177" s="132">
        <v>0</v>
      </c>
      <c r="AE177" s="132">
        <v>0</v>
      </c>
      <c r="AF177" s="132">
        <v>0</v>
      </c>
      <c r="AG177" s="132">
        <v>0</v>
      </c>
      <c r="AH177" s="132">
        <v>0</v>
      </c>
      <c r="AI177" s="132">
        <v>440</v>
      </c>
      <c r="AJ177" s="132">
        <v>375</v>
      </c>
      <c r="AK177" s="132">
        <v>107</v>
      </c>
      <c r="AL177" s="132">
        <v>105</v>
      </c>
      <c r="AM177" s="132" t="s">
        <v>290</v>
      </c>
      <c r="AN177" s="132">
        <v>12</v>
      </c>
      <c r="AO177" s="132">
        <v>457</v>
      </c>
      <c r="AP177" s="132">
        <v>60</v>
      </c>
      <c r="AQ177" s="132" t="s">
        <v>290</v>
      </c>
      <c r="AR177" s="132">
        <v>214</v>
      </c>
      <c r="AS177" s="132">
        <v>70</v>
      </c>
      <c r="AT177" s="132">
        <v>180</v>
      </c>
      <c r="AU177" s="132">
        <v>815</v>
      </c>
    </row>
    <row r="178" spans="1:47">
      <c r="A178" t="s">
        <v>1273</v>
      </c>
      <c r="B178" t="s">
        <v>1274</v>
      </c>
      <c r="C178" t="s">
        <v>1275</v>
      </c>
      <c r="D178" t="s">
        <v>177</v>
      </c>
      <c r="E178" t="s">
        <v>1276</v>
      </c>
      <c r="F178" t="s">
        <v>1277</v>
      </c>
      <c r="G178" t="s">
        <v>288</v>
      </c>
      <c r="H178" s="131" t="s">
        <v>1278</v>
      </c>
      <c r="I178">
        <v>7084586900</v>
      </c>
      <c r="J178" t="s">
        <v>146</v>
      </c>
      <c r="K178" s="132">
        <v>56</v>
      </c>
      <c r="L178" s="132">
        <v>28.5</v>
      </c>
      <c r="M178" s="132">
        <v>7.5</v>
      </c>
      <c r="N178" s="132">
        <v>92</v>
      </c>
      <c r="O178" s="132">
        <v>0</v>
      </c>
      <c r="P178" s="132">
        <v>0</v>
      </c>
      <c r="Q178" s="132">
        <v>0</v>
      </c>
      <c r="R178" s="132">
        <v>0</v>
      </c>
      <c r="S178" s="132">
        <v>0</v>
      </c>
      <c r="T178" s="132">
        <v>0</v>
      </c>
      <c r="U178" s="132">
        <v>0</v>
      </c>
      <c r="V178" s="132">
        <v>0</v>
      </c>
      <c r="W178" s="132">
        <v>0</v>
      </c>
      <c r="X178" s="132">
        <v>0</v>
      </c>
      <c r="Y178" s="132">
        <v>291</v>
      </c>
      <c r="Z178" s="132">
        <v>242</v>
      </c>
      <c r="AA178" s="132">
        <v>217</v>
      </c>
      <c r="AB178" s="132">
        <v>231</v>
      </c>
      <c r="AC178" s="132">
        <v>0</v>
      </c>
      <c r="AD178" s="132">
        <v>0</v>
      </c>
      <c r="AE178" s="132">
        <v>0</v>
      </c>
      <c r="AF178" s="132">
        <v>0</v>
      </c>
      <c r="AG178" s="132">
        <v>0</v>
      </c>
      <c r="AH178" s="132">
        <v>0</v>
      </c>
      <c r="AI178" s="132">
        <v>450</v>
      </c>
      <c r="AJ178" s="132">
        <v>531</v>
      </c>
      <c r="AK178" s="132">
        <v>126</v>
      </c>
      <c r="AL178" s="132">
        <v>67</v>
      </c>
      <c r="AM178" s="132" t="s">
        <v>290</v>
      </c>
      <c r="AN178" s="132" t="s">
        <v>290</v>
      </c>
      <c r="AO178" s="132">
        <v>56</v>
      </c>
      <c r="AP178" s="132">
        <v>461</v>
      </c>
      <c r="AQ178" s="132" t="s">
        <v>290</v>
      </c>
      <c r="AR178" s="132">
        <v>395</v>
      </c>
      <c r="AS178" s="132">
        <v>56</v>
      </c>
      <c r="AT178" s="132">
        <v>412</v>
      </c>
      <c r="AU178" s="132">
        <v>981</v>
      </c>
    </row>
    <row r="179" spans="1:47">
      <c r="A179" t="s">
        <v>1285</v>
      </c>
      <c r="B179" t="s">
        <v>1286</v>
      </c>
      <c r="C179" t="s">
        <v>1287</v>
      </c>
      <c r="D179" t="s">
        <v>143</v>
      </c>
      <c r="E179" t="s">
        <v>1288</v>
      </c>
      <c r="F179" t="s">
        <v>1289</v>
      </c>
      <c r="G179" t="s">
        <v>288</v>
      </c>
      <c r="H179" s="131" t="s">
        <v>1290</v>
      </c>
      <c r="I179">
        <v>7085323529</v>
      </c>
      <c r="J179" t="s">
        <v>146</v>
      </c>
      <c r="K179" s="132">
        <v>17</v>
      </c>
      <c r="L179" s="132">
        <v>4</v>
      </c>
      <c r="M179" s="132">
        <v>1</v>
      </c>
      <c r="N179" s="132">
        <v>22</v>
      </c>
      <c r="O179" s="132">
        <v>38</v>
      </c>
      <c r="P179" s="132">
        <v>27</v>
      </c>
      <c r="Q179" s="132">
        <v>19</v>
      </c>
      <c r="R179" s="132">
        <v>19</v>
      </c>
      <c r="S179" s="132">
        <v>24</v>
      </c>
      <c r="T179" s="132">
        <v>23</v>
      </c>
      <c r="U179" s="132">
        <v>22</v>
      </c>
      <c r="V179" s="132">
        <v>25</v>
      </c>
      <c r="W179" s="132">
        <v>26</v>
      </c>
      <c r="X179" s="132">
        <v>24</v>
      </c>
      <c r="Y179" s="132">
        <v>0</v>
      </c>
      <c r="Z179" s="132">
        <v>0</v>
      </c>
      <c r="AA179" s="132">
        <v>0</v>
      </c>
      <c r="AB179" s="132">
        <v>0</v>
      </c>
      <c r="AC179" s="132">
        <v>0</v>
      </c>
      <c r="AD179" s="132">
        <v>0</v>
      </c>
      <c r="AE179" s="132">
        <v>0</v>
      </c>
      <c r="AF179" s="132">
        <v>0</v>
      </c>
      <c r="AG179" s="132">
        <v>0</v>
      </c>
      <c r="AH179" s="132">
        <v>0</v>
      </c>
      <c r="AI179" s="132">
        <v>123</v>
      </c>
      <c r="AJ179" s="132">
        <v>124</v>
      </c>
      <c r="AK179" s="132">
        <v>0</v>
      </c>
      <c r="AL179" s="132">
        <v>0</v>
      </c>
      <c r="AM179" s="132">
        <v>0</v>
      </c>
      <c r="AN179" s="132" t="s">
        <v>290</v>
      </c>
      <c r="AO179" s="132">
        <v>88</v>
      </c>
      <c r="AP179" s="132" t="s">
        <v>290</v>
      </c>
      <c r="AQ179" s="132">
        <v>0</v>
      </c>
      <c r="AR179" s="132">
        <v>123</v>
      </c>
      <c r="AS179" s="132">
        <v>29</v>
      </c>
      <c r="AT179" s="132">
        <v>0</v>
      </c>
      <c r="AU179" s="132">
        <v>247</v>
      </c>
    </row>
    <row r="180" spans="1:47">
      <c r="A180" t="s">
        <v>4589</v>
      </c>
      <c r="B180" t="s">
        <v>4590</v>
      </c>
      <c r="C180" t="s">
        <v>4312</v>
      </c>
      <c r="D180" t="s">
        <v>4591</v>
      </c>
      <c r="E180" t="s">
        <v>4592</v>
      </c>
      <c r="F180" t="s">
        <v>1261</v>
      </c>
      <c r="G180" t="s">
        <v>288</v>
      </c>
      <c r="H180" s="131">
        <v>60473</v>
      </c>
      <c r="I180">
        <v>7083317337</v>
      </c>
      <c r="J180" t="s">
        <v>146</v>
      </c>
      <c r="K180" s="132">
        <v>3</v>
      </c>
      <c r="L180" s="132">
        <v>0</v>
      </c>
      <c r="M180" s="132">
        <v>1</v>
      </c>
      <c r="N180" s="132">
        <v>4</v>
      </c>
      <c r="O180" s="132">
        <v>11</v>
      </c>
      <c r="P180" s="132" t="s">
        <v>290</v>
      </c>
      <c r="Q180" s="132" t="s">
        <v>290</v>
      </c>
      <c r="R180" s="132" t="s">
        <v>290</v>
      </c>
      <c r="S180" s="132" t="s">
        <v>290</v>
      </c>
      <c r="T180" s="132">
        <v>0</v>
      </c>
      <c r="U180" s="132">
        <v>0</v>
      </c>
      <c r="V180" s="132">
        <v>0</v>
      </c>
      <c r="W180" s="132">
        <v>0</v>
      </c>
      <c r="X180" s="132">
        <v>0</v>
      </c>
      <c r="Y180" s="132">
        <v>0</v>
      </c>
      <c r="Z180" s="132">
        <v>0</v>
      </c>
      <c r="AA180" s="132">
        <v>0</v>
      </c>
      <c r="AB180" s="132">
        <v>0</v>
      </c>
      <c r="AC180" s="132">
        <v>0</v>
      </c>
      <c r="AD180" s="132">
        <v>0</v>
      </c>
      <c r="AE180" s="132">
        <v>0</v>
      </c>
      <c r="AF180" s="132">
        <v>0</v>
      </c>
      <c r="AG180" s="132">
        <v>0</v>
      </c>
      <c r="AH180" s="132">
        <v>0</v>
      </c>
      <c r="AI180" s="132" t="s">
        <v>290</v>
      </c>
      <c r="AJ180" s="132">
        <v>10</v>
      </c>
      <c r="AK180" s="132">
        <v>0</v>
      </c>
      <c r="AL180" s="132">
        <v>0</v>
      </c>
      <c r="AM180" s="132">
        <v>0</v>
      </c>
      <c r="AN180" s="132">
        <v>0</v>
      </c>
      <c r="AO180" s="132">
        <v>18</v>
      </c>
      <c r="AP180" s="132">
        <v>0</v>
      </c>
      <c r="AQ180" s="132">
        <v>0</v>
      </c>
      <c r="AR180" s="132">
        <v>0</v>
      </c>
      <c r="AS180" s="132">
        <v>0</v>
      </c>
      <c r="AT180" s="132">
        <v>14</v>
      </c>
      <c r="AU180" s="132">
        <v>18</v>
      </c>
    </row>
    <row r="181" spans="1:47">
      <c r="A181" t="s">
        <v>1291</v>
      </c>
      <c r="B181" t="s">
        <v>1292</v>
      </c>
      <c r="C181" t="s">
        <v>1293</v>
      </c>
      <c r="D181" t="s">
        <v>1294</v>
      </c>
      <c r="E181" t="s">
        <v>1295</v>
      </c>
      <c r="F181" t="s">
        <v>1296</v>
      </c>
      <c r="G181" t="s">
        <v>288</v>
      </c>
      <c r="H181" s="131" t="s">
        <v>1297</v>
      </c>
      <c r="I181">
        <v>7086368550</v>
      </c>
      <c r="J181" t="s">
        <v>146</v>
      </c>
      <c r="K181" s="132">
        <v>17.399999999999999</v>
      </c>
      <c r="L181" s="132">
        <v>12.4</v>
      </c>
      <c r="M181" s="132">
        <v>1</v>
      </c>
      <c r="N181" s="132">
        <v>30.8</v>
      </c>
      <c r="O181" s="132">
        <v>29</v>
      </c>
      <c r="P181" s="132">
        <v>24</v>
      </c>
      <c r="Q181" s="132">
        <v>26</v>
      </c>
      <c r="R181" s="132">
        <v>19</v>
      </c>
      <c r="S181" s="132">
        <v>23</v>
      </c>
      <c r="T181" s="132">
        <v>14</v>
      </c>
      <c r="U181" s="132">
        <v>20</v>
      </c>
      <c r="V181" s="132">
        <v>26</v>
      </c>
      <c r="W181" s="132">
        <v>21</v>
      </c>
      <c r="X181" s="132">
        <v>22</v>
      </c>
      <c r="Y181" s="132">
        <v>0</v>
      </c>
      <c r="Z181" s="132">
        <v>0</v>
      </c>
      <c r="AA181" s="132">
        <v>0</v>
      </c>
      <c r="AB181" s="132">
        <v>0</v>
      </c>
      <c r="AC181" s="132">
        <v>0</v>
      </c>
      <c r="AD181" s="132">
        <v>0</v>
      </c>
      <c r="AE181" s="132">
        <v>0</v>
      </c>
      <c r="AF181" s="132">
        <v>0</v>
      </c>
      <c r="AG181" s="132">
        <v>0</v>
      </c>
      <c r="AH181" s="132">
        <v>0</v>
      </c>
      <c r="AI181" s="132">
        <v>114</v>
      </c>
      <c r="AJ181" s="132">
        <v>110</v>
      </c>
      <c r="AK181" s="132">
        <v>0</v>
      </c>
      <c r="AL181" s="132">
        <v>0</v>
      </c>
      <c r="AM181" s="132">
        <v>0</v>
      </c>
      <c r="AN181" s="132" t="s">
        <v>290</v>
      </c>
      <c r="AO181" s="132">
        <v>45</v>
      </c>
      <c r="AP181" s="132">
        <v>43</v>
      </c>
      <c r="AQ181" s="132">
        <v>0</v>
      </c>
      <c r="AR181" s="132">
        <v>115</v>
      </c>
      <c r="AS181" s="132">
        <v>17</v>
      </c>
      <c r="AT181" s="132">
        <v>20</v>
      </c>
      <c r="AU181" s="132">
        <v>224</v>
      </c>
    </row>
    <row r="182" spans="1:47">
      <c r="A182" t="s">
        <v>1298</v>
      </c>
      <c r="B182" t="s">
        <v>1299</v>
      </c>
      <c r="C182" t="s">
        <v>359</v>
      </c>
      <c r="D182" t="s">
        <v>1300</v>
      </c>
      <c r="E182" t="s">
        <v>1301</v>
      </c>
      <c r="F182" t="s">
        <v>1261</v>
      </c>
      <c r="G182" t="s">
        <v>288</v>
      </c>
      <c r="H182" s="131" t="s">
        <v>1262</v>
      </c>
      <c r="I182">
        <v>7083315027</v>
      </c>
      <c r="J182" t="s">
        <v>146</v>
      </c>
      <c r="K182" s="132">
        <v>17</v>
      </c>
      <c r="L182" s="132">
        <v>10</v>
      </c>
      <c r="M182" s="132">
        <v>1</v>
      </c>
      <c r="N182" s="132">
        <v>28</v>
      </c>
      <c r="O182" s="132">
        <v>13</v>
      </c>
      <c r="P182" s="132">
        <v>14</v>
      </c>
      <c r="Q182" s="132">
        <v>20</v>
      </c>
      <c r="R182" s="132">
        <v>19</v>
      </c>
      <c r="S182" s="132">
        <v>17</v>
      </c>
      <c r="T182" s="132">
        <v>28</v>
      </c>
      <c r="U182" s="132">
        <v>24</v>
      </c>
      <c r="V182" s="132">
        <v>18</v>
      </c>
      <c r="W182" s="132">
        <v>34</v>
      </c>
      <c r="X182" s="132">
        <v>15</v>
      </c>
      <c r="Y182" s="132">
        <v>0</v>
      </c>
      <c r="Z182" s="132">
        <v>0</v>
      </c>
      <c r="AA182" s="132">
        <v>0</v>
      </c>
      <c r="AB182" s="132">
        <v>0</v>
      </c>
      <c r="AC182" s="132">
        <v>0</v>
      </c>
      <c r="AD182" s="132">
        <v>0</v>
      </c>
      <c r="AE182" s="132">
        <v>0</v>
      </c>
      <c r="AF182" s="132">
        <v>0</v>
      </c>
      <c r="AG182" s="132">
        <v>21</v>
      </c>
      <c r="AH182" s="132">
        <v>0</v>
      </c>
      <c r="AI182" s="132">
        <v>110</v>
      </c>
      <c r="AJ182" s="132">
        <v>113</v>
      </c>
      <c r="AK182" s="132">
        <v>0</v>
      </c>
      <c r="AL182" s="132">
        <v>0</v>
      </c>
      <c r="AM182" s="132">
        <v>0</v>
      </c>
      <c r="AN182" s="132" t="s">
        <v>290</v>
      </c>
      <c r="AO182" s="132">
        <v>169</v>
      </c>
      <c r="AP182" s="132" t="s">
        <v>290</v>
      </c>
      <c r="AQ182" s="132">
        <v>0</v>
      </c>
      <c r="AR182" s="132">
        <v>30</v>
      </c>
      <c r="AS182" s="132">
        <v>19</v>
      </c>
      <c r="AT182" s="132">
        <v>71</v>
      </c>
      <c r="AU182" s="132">
        <v>223</v>
      </c>
    </row>
    <row r="183" spans="1:47">
      <c r="A183" t="s">
        <v>1302</v>
      </c>
      <c r="B183" t="s">
        <v>1303</v>
      </c>
      <c r="C183" t="s">
        <v>1304</v>
      </c>
      <c r="D183" t="s">
        <v>1305</v>
      </c>
      <c r="E183" t="s">
        <v>1306</v>
      </c>
      <c r="F183" t="s">
        <v>1307</v>
      </c>
      <c r="G183" t="s">
        <v>288</v>
      </c>
      <c r="H183" s="131" t="s">
        <v>1308</v>
      </c>
      <c r="I183">
        <v>7084741700</v>
      </c>
      <c r="J183" t="s">
        <v>146</v>
      </c>
      <c r="K183" s="132">
        <v>15.6</v>
      </c>
      <c r="L183" s="132">
        <v>2.8</v>
      </c>
      <c r="M183" s="132">
        <v>4.5</v>
      </c>
      <c r="N183" s="132">
        <v>22.9</v>
      </c>
      <c r="O183" s="132">
        <v>17</v>
      </c>
      <c r="P183" s="132" t="s">
        <v>290</v>
      </c>
      <c r="Q183" s="132" t="s">
        <v>290</v>
      </c>
      <c r="R183" s="132">
        <v>13</v>
      </c>
      <c r="S183" s="132">
        <v>10</v>
      </c>
      <c r="T183" s="132">
        <v>13</v>
      </c>
      <c r="U183" s="132">
        <v>12</v>
      </c>
      <c r="V183" s="132">
        <v>10</v>
      </c>
      <c r="W183" s="132" t="s">
        <v>290</v>
      </c>
      <c r="X183" s="132">
        <v>10</v>
      </c>
      <c r="Y183" s="132">
        <v>0</v>
      </c>
      <c r="Z183" s="132">
        <v>0</v>
      </c>
      <c r="AA183" s="132">
        <v>0</v>
      </c>
      <c r="AB183" s="132">
        <v>0</v>
      </c>
      <c r="AC183" s="132">
        <v>0</v>
      </c>
      <c r="AD183" s="132">
        <v>0</v>
      </c>
      <c r="AE183" s="132">
        <v>0</v>
      </c>
      <c r="AF183" s="132">
        <v>0</v>
      </c>
      <c r="AG183" s="132">
        <v>16</v>
      </c>
      <c r="AH183" s="132">
        <v>0</v>
      </c>
      <c r="AI183" s="132">
        <v>71</v>
      </c>
      <c r="AJ183" s="132">
        <v>55</v>
      </c>
      <c r="AK183" s="132">
        <v>0</v>
      </c>
      <c r="AL183" s="132">
        <v>0</v>
      </c>
      <c r="AM183" s="132" t="s">
        <v>290</v>
      </c>
      <c r="AN183" s="132" t="s">
        <v>290</v>
      </c>
      <c r="AO183" s="132">
        <v>49</v>
      </c>
      <c r="AP183" s="132">
        <v>11</v>
      </c>
      <c r="AQ183" s="132">
        <v>0</v>
      </c>
      <c r="AR183" s="132">
        <v>54</v>
      </c>
      <c r="AS183" s="132" t="s">
        <v>290</v>
      </c>
      <c r="AT183" s="132">
        <v>20</v>
      </c>
      <c r="AU183" s="132">
        <v>126</v>
      </c>
    </row>
    <row r="184" spans="1:47">
      <c r="A184" t="s">
        <v>1309</v>
      </c>
      <c r="B184" t="s">
        <v>1310</v>
      </c>
      <c r="C184" t="s">
        <v>861</v>
      </c>
      <c r="D184" t="s">
        <v>1311</v>
      </c>
      <c r="E184" t="s">
        <v>1312</v>
      </c>
      <c r="F184" t="s">
        <v>1261</v>
      </c>
      <c r="G184" t="s">
        <v>288</v>
      </c>
      <c r="H184" s="131" t="s">
        <v>1262</v>
      </c>
      <c r="I184">
        <v>7083335471</v>
      </c>
      <c r="J184" t="s">
        <v>146</v>
      </c>
      <c r="K184" s="132">
        <v>21.5</v>
      </c>
      <c r="L184" s="132">
        <v>2</v>
      </c>
      <c r="M184" s="132">
        <v>3</v>
      </c>
      <c r="N184" s="132">
        <v>26.5</v>
      </c>
      <c r="O184" s="132">
        <v>0</v>
      </c>
      <c r="P184" s="132">
        <v>37</v>
      </c>
      <c r="Q184" s="132">
        <v>36</v>
      </c>
      <c r="R184" s="132">
        <v>33</v>
      </c>
      <c r="S184" s="132">
        <v>28</v>
      </c>
      <c r="T184" s="132">
        <v>32</v>
      </c>
      <c r="U184" s="132">
        <v>36</v>
      </c>
      <c r="V184" s="132">
        <v>20</v>
      </c>
      <c r="W184" s="132">
        <v>31</v>
      </c>
      <c r="X184" s="132">
        <v>23</v>
      </c>
      <c r="Y184" s="132">
        <v>0</v>
      </c>
      <c r="Z184" s="132">
        <v>0</v>
      </c>
      <c r="AA184" s="132">
        <v>0</v>
      </c>
      <c r="AB184" s="132">
        <v>0</v>
      </c>
      <c r="AC184" s="132">
        <v>0</v>
      </c>
      <c r="AD184" s="132">
        <v>0</v>
      </c>
      <c r="AE184" s="132">
        <v>0</v>
      </c>
      <c r="AF184" s="132">
        <v>0</v>
      </c>
      <c r="AG184" s="132">
        <v>0</v>
      </c>
      <c r="AH184" s="132">
        <v>0</v>
      </c>
      <c r="AI184" s="132">
        <v>146</v>
      </c>
      <c r="AJ184" s="132">
        <v>130</v>
      </c>
      <c r="AK184" s="132">
        <v>0</v>
      </c>
      <c r="AL184" s="132">
        <v>0</v>
      </c>
      <c r="AM184" s="132">
        <v>0</v>
      </c>
      <c r="AN184" s="132">
        <v>0</v>
      </c>
      <c r="AO184" s="132">
        <v>258</v>
      </c>
      <c r="AP184" s="132" t="s">
        <v>290</v>
      </c>
      <c r="AQ184" s="132">
        <v>0</v>
      </c>
      <c r="AR184" s="132">
        <v>0</v>
      </c>
      <c r="AS184" s="132">
        <v>11</v>
      </c>
      <c r="AT184" s="132">
        <v>59</v>
      </c>
      <c r="AU184" s="132">
        <v>276</v>
      </c>
    </row>
    <row r="185" spans="1:47">
      <c r="A185" t="s">
        <v>1313</v>
      </c>
      <c r="B185" t="s">
        <v>1314</v>
      </c>
      <c r="C185" t="s">
        <v>1315</v>
      </c>
      <c r="D185" t="s">
        <v>1316</v>
      </c>
      <c r="E185" t="s">
        <v>1317</v>
      </c>
      <c r="F185" t="s">
        <v>1307</v>
      </c>
      <c r="G185" t="s">
        <v>288</v>
      </c>
      <c r="H185" s="131" t="s">
        <v>1308</v>
      </c>
      <c r="I185">
        <v>7084182800</v>
      </c>
      <c r="J185" t="s">
        <v>146</v>
      </c>
      <c r="K185" s="132">
        <v>23</v>
      </c>
      <c r="L185" s="132">
        <v>26</v>
      </c>
      <c r="M185" s="132">
        <v>5</v>
      </c>
      <c r="N185" s="132">
        <v>54</v>
      </c>
      <c r="O185" s="132">
        <v>0</v>
      </c>
      <c r="P185" s="132">
        <v>0</v>
      </c>
      <c r="Q185" s="132">
        <v>0</v>
      </c>
      <c r="R185" s="132">
        <v>0</v>
      </c>
      <c r="S185" s="132">
        <v>0</v>
      </c>
      <c r="T185" s="132">
        <v>0</v>
      </c>
      <c r="U185" s="132">
        <v>0</v>
      </c>
      <c r="V185" s="132">
        <v>272</v>
      </c>
      <c r="W185" s="132">
        <v>368</v>
      </c>
      <c r="X185" s="132">
        <v>407</v>
      </c>
      <c r="Y185" s="132">
        <v>710</v>
      </c>
      <c r="Z185" s="132">
        <v>328</v>
      </c>
      <c r="AA185" s="132">
        <v>601</v>
      </c>
      <c r="AB185" s="132">
        <v>2363</v>
      </c>
      <c r="AC185" s="132">
        <v>0</v>
      </c>
      <c r="AD185" s="132">
        <v>0</v>
      </c>
      <c r="AE185" s="132">
        <v>0</v>
      </c>
      <c r="AF185" s="132">
        <v>0</v>
      </c>
      <c r="AG185" s="132">
        <v>0</v>
      </c>
      <c r="AH185" s="132">
        <v>0</v>
      </c>
      <c r="AI185" s="132">
        <v>2695</v>
      </c>
      <c r="AJ185" s="132">
        <v>2354</v>
      </c>
      <c r="AK185" s="132">
        <v>966</v>
      </c>
      <c r="AL185" s="132">
        <v>1089</v>
      </c>
      <c r="AM185" s="132">
        <v>49</v>
      </c>
      <c r="AN185" s="132">
        <v>277</v>
      </c>
      <c r="AO185" s="132">
        <v>558</v>
      </c>
      <c r="AP185" s="132">
        <v>645</v>
      </c>
      <c r="AQ185" s="132">
        <v>28</v>
      </c>
      <c r="AR185" s="132">
        <v>2793</v>
      </c>
      <c r="AS185" s="132">
        <v>699</v>
      </c>
      <c r="AT185" s="132">
        <v>0</v>
      </c>
      <c r="AU185" s="132">
        <v>5049</v>
      </c>
    </row>
    <row r="186" spans="1:47">
      <c r="A186" t="s">
        <v>1318</v>
      </c>
      <c r="B186" t="s">
        <v>1319</v>
      </c>
      <c r="C186" t="s">
        <v>1320</v>
      </c>
      <c r="D186" t="s">
        <v>1321</v>
      </c>
      <c r="E186" t="s">
        <v>1322</v>
      </c>
      <c r="F186" t="s">
        <v>1254</v>
      </c>
      <c r="G186" t="s">
        <v>288</v>
      </c>
      <c r="H186" s="131" t="s">
        <v>1255</v>
      </c>
      <c r="I186">
        <v>7083852016</v>
      </c>
      <c r="J186" t="s">
        <v>146</v>
      </c>
      <c r="K186" s="132">
        <v>5</v>
      </c>
      <c r="L186" s="132">
        <v>6</v>
      </c>
      <c r="M186" s="132">
        <v>3</v>
      </c>
      <c r="N186" s="132">
        <v>14</v>
      </c>
      <c r="O186" s="132">
        <v>0</v>
      </c>
      <c r="P186" s="132">
        <v>0</v>
      </c>
      <c r="Q186" s="132">
        <v>0</v>
      </c>
      <c r="R186" s="132">
        <v>0</v>
      </c>
      <c r="S186" s="132">
        <v>0</v>
      </c>
      <c r="T186" s="132">
        <v>0</v>
      </c>
      <c r="U186" s="132">
        <v>21</v>
      </c>
      <c r="V186" s="132">
        <v>26</v>
      </c>
      <c r="W186" s="132">
        <v>23</v>
      </c>
      <c r="X186" s="132">
        <v>25</v>
      </c>
      <c r="Y186" s="132">
        <v>0</v>
      </c>
      <c r="Z186" s="132">
        <v>0</v>
      </c>
      <c r="AA186" s="132">
        <v>0</v>
      </c>
      <c r="AB186" s="132">
        <v>0</v>
      </c>
      <c r="AC186" s="132">
        <v>20</v>
      </c>
      <c r="AD186" s="132">
        <v>0</v>
      </c>
      <c r="AE186" s="132">
        <v>0</v>
      </c>
      <c r="AF186" s="132">
        <v>0</v>
      </c>
      <c r="AG186" s="132">
        <v>0</v>
      </c>
      <c r="AH186" s="132">
        <v>0</v>
      </c>
      <c r="AI186" s="132">
        <v>66</v>
      </c>
      <c r="AJ186" s="132">
        <v>49</v>
      </c>
      <c r="AK186" s="132">
        <v>0</v>
      </c>
      <c r="AL186" s="132">
        <v>0</v>
      </c>
      <c r="AM186" s="132">
        <v>0</v>
      </c>
      <c r="AN186" s="132" t="s">
        <v>290</v>
      </c>
      <c r="AO186" s="132">
        <v>45</v>
      </c>
      <c r="AP186" s="132">
        <v>56</v>
      </c>
      <c r="AQ186" s="132">
        <v>0</v>
      </c>
      <c r="AR186" s="132" t="s">
        <v>290</v>
      </c>
      <c r="AS186" s="132" t="s">
        <v>290</v>
      </c>
      <c r="AT186" s="132">
        <v>69</v>
      </c>
      <c r="AU186" s="132">
        <v>115</v>
      </c>
    </row>
    <row r="187" spans="1:47">
      <c r="A187" t="s">
        <v>1323</v>
      </c>
      <c r="B187" t="s">
        <v>1324</v>
      </c>
      <c r="C187" t="s">
        <v>1325</v>
      </c>
      <c r="D187" t="s">
        <v>1326</v>
      </c>
      <c r="E187" t="s">
        <v>1327</v>
      </c>
      <c r="F187" t="s">
        <v>1289</v>
      </c>
      <c r="G187" t="s">
        <v>288</v>
      </c>
      <c r="H187" s="131" t="s">
        <v>1290</v>
      </c>
      <c r="I187">
        <v>7085322626</v>
      </c>
      <c r="J187" t="s">
        <v>146</v>
      </c>
      <c r="K187" s="132">
        <v>12</v>
      </c>
      <c r="L187" s="132">
        <v>11</v>
      </c>
      <c r="M187" s="132">
        <v>1</v>
      </c>
      <c r="N187" s="132">
        <v>24</v>
      </c>
      <c r="O187" s="132">
        <v>43</v>
      </c>
      <c r="P187" s="132">
        <v>14</v>
      </c>
      <c r="Q187" s="132">
        <v>14</v>
      </c>
      <c r="R187" s="132">
        <v>14</v>
      </c>
      <c r="S187" s="132">
        <v>21</v>
      </c>
      <c r="T187" s="132">
        <v>14</v>
      </c>
      <c r="U187" s="132">
        <v>12</v>
      </c>
      <c r="V187" s="132">
        <v>19</v>
      </c>
      <c r="W187" s="132">
        <v>18</v>
      </c>
      <c r="X187" s="132">
        <v>21</v>
      </c>
      <c r="Y187" s="132">
        <v>0</v>
      </c>
      <c r="Z187" s="132">
        <v>0</v>
      </c>
      <c r="AA187" s="132">
        <v>0</v>
      </c>
      <c r="AB187" s="132">
        <v>0</v>
      </c>
      <c r="AC187" s="132">
        <v>0</v>
      </c>
      <c r="AD187" s="132">
        <v>0</v>
      </c>
      <c r="AE187" s="132">
        <v>0</v>
      </c>
      <c r="AF187" s="132">
        <v>0</v>
      </c>
      <c r="AG187" s="132">
        <v>0</v>
      </c>
      <c r="AH187" s="132">
        <v>0</v>
      </c>
      <c r="AI187" s="132">
        <v>107</v>
      </c>
      <c r="AJ187" s="132">
        <v>83</v>
      </c>
      <c r="AK187" s="132">
        <v>0</v>
      </c>
      <c r="AL187" s="132">
        <v>0</v>
      </c>
      <c r="AM187" s="132">
        <v>0</v>
      </c>
      <c r="AN187" s="132">
        <v>0</v>
      </c>
      <c r="AO187" s="132">
        <v>53</v>
      </c>
      <c r="AP187" s="132">
        <v>21</v>
      </c>
      <c r="AQ187" s="132">
        <v>0</v>
      </c>
      <c r="AR187" s="132">
        <v>110</v>
      </c>
      <c r="AS187" s="132" t="s">
        <v>290</v>
      </c>
      <c r="AT187" s="132">
        <v>15</v>
      </c>
      <c r="AU187" s="132">
        <v>190</v>
      </c>
    </row>
    <row r="188" spans="1:47">
      <c r="A188" t="s">
        <v>1328</v>
      </c>
      <c r="B188" t="s">
        <v>1329</v>
      </c>
      <c r="C188" t="s">
        <v>1330</v>
      </c>
      <c r="D188" t="s">
        <v>1331</v>
      </c>
      <c r="E188" t="s">
        <v>1332</v>
      </c>
      <c r="F188" t="s">
        <v>1333</v>
      </c>
      <c r="G188" t="s">
        <v>288</v>
      </c>
      <c r="H188" s="131" t="s">
        <v>1334</v>
      </c>
      <c r="I188">
        <v>7083497166</v>
      </c>
      <c r="J188" t="s">
        <v>146</v>
      </c>
      <c r="K188" s="132">
        <v>17</v>
      </c>
      <c r="L188" s="132">
        <v>5</v>
      </c>
      <c r="M188" s="132">
        <v>2</v>
      </c>
      <c r="N188" s="132">
        <v>24</v>
      </c>
      <c r="O188" s="132">
        <v>21</v>
      </c>
      <c r="P188" s="132">
        <v>20</v>
      </c>
      <c r="Q188" s="132">
        <v>22</v>
      </c>
      <c r="R188" s="132">
        <v>20</v>
      </c>
      <c r="S188" s="132">
        <v>19</v>
      </c>
      <c r="T188" s="132">
        <v>26</v>
      </c>
      <c r="U188" s="132">
        <v>20</v>
      </c>
      <c r="V188" s="132">
        <v>15</v>
      </c>
      <c r="W188" s="132">
        <v>19</v>
      </c>
      <c r="X188" s="132" t="s">
        <v>290</v>
      </c>
      <c r="Y188" s="132">
        <v>0</v>
      </c>
      <c r="Z188" s="132">
        <v>0</v>
      </c>
      <c r="AA188" s="132">
        <v>0</v>
      </c>
      <c r="AB188" s="132">
        <v>0</v>
      </c>
      <c r="AC188" s="132">
        <v>0</v>
      </c>
      <c r="AD188" s="132">
        <v>0</v>
      </c>
      <c r="AE188" s="132">
        <v>0</v>
      </c>
      <c r="AF188" s="132">
        <v>0</v>
      </c>
      <c r="AG188" s="132">
        <v>0</v>
      </c>
      <c r="AH188" s="132">
        <v>0</v>
      </c>
      <c r="AI188" s="132">
        <v>89</v>
      </c>
      <c r="AJ188" s="132">
        <v>98</v>
      </c>
      <c r="AK188" s="132">
        <v>0</v>
      </c>
      <c r="AL188" s="132">
        <v>0</v>
      </c>
      <c r="AM188" s="132">
        <v>0</v>
      </c>
      <c r="AN188" s="132" t="s">
        <v>290</v>
      </c>
      <c r="AO188" s="132">
        <v>35</v>
      </c>
      <c r="AP188" s="132" t="s">
        <v>290</v>
      </c>
      <c r="AQ188" s="132">
        <v>0</v>
      </c>
      <c r="AR188" s="132">
        <v>111</v>
      </c>
      <c r="AS188" s="132">
        <v>28</v>
      </c>
      <c r="AT188" s="132">
        <v>0</v>
      </c>
      <c r="AU188" s="132">
        <v>187</v>
      </c>
    </row>
    <row r="189" spans="1:47">
      <c r="A189" t="s">
        <v>1335</v>
      </c>
      <c r="B189" t="s">
        <v>1336</v>
      </c>
      <c r="C189" t="s">
        <v>1337</v>
      </c>
      <c r="D189" t="s">
        <v>1338</v>
      </c>
      <c r="E189" t="s">
        <v>1339</v>
      </c>
      <c r="F189" t="s">
        <v>1340</v>
      </c>
      <c r="G189" t="s">
        <v>288</v>
      </c>
      <c r="H189" s="131" t="s">
        <v>1341</v>
      </c>
      <c r="I189">
        <v>7086478054</v>
      </c>
      <c r="J189" t="s">
        <v>146</v>
      </c>
      <c r="K189" s="132">
        <v>1</v>
      </c>
      <c r="L189" s="132">
        <v>1</v>
      </c>
      <c r="M189" s="132">
        <v>1</v>
      </c>
      <c r="N189" s="132">
        <v>3</v>
      </c>
      <c r="O189" s="132" t="s">
        <v>290</v>
      </c>
      <c r="P189" s="132" t="s">
        <v>290</v>
      </c>
      <c r="Q189" s="132">
        <v>0</v>
      </c>
      <c r="R189" s="132">
        <v>0</v>
      </c>
      <c r="S189" s="132">
        <v>0</v>
      </c>
      <c r="T189" s="132">
        <v>0</v>
      </c>
      <c r="U189" s="132">
        <v>0</v>
      </c>
      <c r="V189" s="132">
        <v>0</v>
      </c>
      <c r="W189" s="132">
        <v>0</v>
      </c>
      <c r="X189" s="132">
        <v>0</v>
      </c>
      <c r="Y189" s="132">
        <v>0</v>
      </c>
      <c r="Z189" s="132">
        <v>0</v>
      </c>
      <c r="AA189" s="132">
        <v>0</v>
      </c>
      <c r="AB189" s="132">
        <v>0</v>
      </c>
      <c r="AC189" s="132">
        <v>0</v>
      </c>
      <c r="AD189" s="132">
        <v>0</v>
      </c>
      <c r="AE189" s="132">
        <v>0</v>
      </c>
      <c r="AF189" s="132">
        <v>0</v>
      </c>
      <c r="AG189" s="132">
        <v>0</v>
      </c>
      <c r="AH189" s="132">
        <v>0</v>
      </c>
      <c r="AI189" s="132" t="s">
        <v>290</v>
      </c>
      <c r="AJ189" s="132" t="s">
        <v>290</v>
      </c>
      <c r="AK189" s="132">
        <v>0</v>
      </c>
      <c r="AL189" s="132">
        <v>0</v>
      </c>
      <c r="AM189" s="132">
        <v>0</v>
      </c>
      <c r="AN189" s="132">
        <v>0</v>
      </c>
      <c r="AO189" s="132" t="s">
        <v>290</v>
      </c>
      <c r="AP189" s="132" t="s">
        <v>290</v>
      </c>
      <c r="AQ189" s="132">
        <v>0</v>
      </c>
      <c r="AR189" s="132" t="s">
        <v>290</v>
      </c>
      <c r="AS189" s="132">
        <v>0</v>
      </c>
      <c r="AT189" s="132">
        <v>0</v>
      </c>
      <c r="AU189" s="132">
        <v>11</v>
      </c>
    </row>
    <row r="190" spans="1:47">
      <c r="A190" t="s">
        <v>1342</v>
      </c>
      <c r="B190" t="s">
        <v>1343</v>
      </c>
      <c r="C190" t="s">
        <v>1119</v>
      </c>
      <c r="D190" t="s">
        <v>1344</v>
      </c>
      <c r="E190" t="s">
        <v>1345</v>
      </c>
      <c r="F190" t="s">
        <v>1346</v>
      </c>
      <c r="G190" t="s">
        <v>288</v>
      </c>
      <c r="H190" s="131" t="s">
        <v>1347</v>
      </c>
      <c r="I190">
        <v>7086874230</v>
      </c>
      <c r="J190" t="s">
        <v>146</v>
      </c>
      <c r="K190" s="132">
        <v>21</v>
      </c>
      <c r="L190" s="132">
        <v>11</v>
      </c>
      <c r="M190" s="132">
        <v>2</v>
      </c>
      <c r="N190" s="132">
        <v>34</v>
      </c>
      <c r="O190" s="132">
        <v>77</v>
      </c>
      <c r="P190" s="132">
        <v>36</v>
      </c>
      <c r="Q190" s="132">
        <v>36</v>
      </c>
      <c r="R190" s="132">
        <v>32</v>
      </c>
      <c r="S190" s="132">
        <v>27</v>
      </c>
      <c r="T190" s="132">
        <v>16</v>
      </c>
      <c r="U190" s="132">
        <v>26</v>
      </c>
      <c r="V190" s="132">
        <v>26</v>
      </c>
      <c r="W190" s="132">
        <v>20</v>
      </c>
      <c r="X190" s="132">
        <v>31</v>
      </c>
      <c r="Y190" s="132">
        <v>0</v>
      </c>
      <c r="Z190" s="132">
        <v>0</v>
      </c>
      <c r="AA190" s="132">
        <v>0</v>
      </c>
      <c r="AB190" s="132">
        <v>0</v>
      </c>
      <c r="AC190" s="132">
        <v>0</v>
      </c>
      <c r="AD190" s="132">
        <v>0</v>
      </c>
      <c r="AE190" s="132">
        <v>0</v>
      </c>
      <c r="AF190" s="132">
        <v>0</v>
      </c>
      <c r="AG190" s="132">
        <v>0</v>
      </c>
      <c r="AH190" s="132">
        <v>0</v>
      </c>
      <c r="AI190" s="132">
        <v>172</v>
      </c>
      <c r="AJ190" s="132">
        <v>155</v>
      </c>
      <c r="AK190" s="132">
        <v>0</v>
      </c>
      <c r="AL190" s="132">
        <v>0</v>
      </c>
      <c r="AM190" s="132" t="s">
        <v>290</v>
      </c>
      <c r="AN190" s="132" t="s">
        <v>290</v>
      </c>
      <c r="AO190" s="132">
        <v>41</v>
      </c>
      <c r="AP190" s="132">
        <v>36</v>
      </c>
      <c r="AQ190" s="132" t="s">
        <v>290</v>
      </c>
      <c r="AR190" s="132">
        <v>209</v>
      </c>
      <c r="AS190" s="132">
        <v>21</v>
      </c>
      <c r="AT190" s="132">
        <v>36</v>
      </c>
      <c r="AU190" s="132">
        <v>327</v>
      </c>
    </row>
    <row r="191" spans="1:47">
      <c r="A191" t="s">
        <v>1348</v>
      </c>
      <c r="B191" t="s">
        <v>1349</v>
      </c>
      <c r="C191" t="s">
        <v>874</v>
      </c>
      <c r="D191" t="s">
        <v>1350</v>
      </c>
      <c r="E191" t="s">
        <v>1351</v>
      </c>
      <c r="F191" t="s">
        <v>1277</v>
      </c>
      <c r="G191" t="s">
        <v>288</v>
      </c>
      <c r="H191" s="131" t="s">
        <v>1278</v>
      </c>
      <c r="I191">
        <v>7084247757</v>
      </c>
      <c r="J191" t="s">
        <v>146</v>
      </c>
      <c r="K191" s="132">
        <v>16</v>
      </c>
      <c r="L191" s="132">
        <v>10</v>
      </c>
      <c r="M191" s="132">
        <v>3</v>
      </c>
      <c r="N191" s="132">
        <v>29</v>
      </c>
      <c r="O191" s="132">
        <v>36</v>
      </c>
      <c r="P191" s="132">
        <v>18</v>
      </c>
      <c r="Q191" s="132">
        <v>19</v>
      </c>
      <c r="R191" s="132">
        <v>27</v>
      </c>
      <c r="S191" s="132">
        <v>17</v>
      </c>
      <c r="T191" s="132">
        <v>18</v>
      </c>
      <c r="U191" s="132">
        <v>16</v>
      </c>
      <c r="V191" s="132">
        <v>29</v>
      </c>
      <c r="W191" s="132">
        <v>21</v>
      </c>
      <c r="X191" s="132">
        <v>14</v>
      </c>
      <c r="Y191" s="132">
        <v>0</v>
      </c>
      <c r="Z191" s="132">
        <v>0</v>
      </c>
      <c r="AA191" s="132">
        <v>0</v>
      </c>
      <c r="AB191" s="132">
        <v>0</v>
      </c>
      <c r="AC191" s="132">
        <v>0</v>
      </c>
      <c r="AD191" s="132">
        <v>0</v>
      </c>
      <c r="AE191" s="132">
        <v>0</v>
      </c>
      <c r="AF191" s="132">
        <v>0</v>
      </c>
      <c r="AG191" s="132">
        <v>0</v>
      </c>
      <c r="AH191" s="132">
        <v>0</v>
      </c>
      <c r="AI191" s="132">
        <v>114</v>
      </c>
      <c r="AJ191" s="132">
        <v>101</v>
      </c>
      <c r="AK191" s="132">
        <v>0</v>
      </c>
      <c r="AL191" s="132">
        <v>0</v>
      </c>
      <c r="AM191" s="132">
        <v>0</v>
      </c>
      <c r="AN191" s="132">
        <v>11</v>
      </c>
      <c r="AO191" s="132" t="s">
        <v>290</v>
      </c>
      <c r="AP191" s="132">
        <v>117</v>
      </c>
      <c r="AQ191" s="132">
        <v>0</v>
      </c>
      <c r="AR191" s="132">
        <v>66</v>
      </c>
      <c r="AS191" s="132">
        <v>17</v>
      </c>
      <c r="AT191" s="132">
        <v>82</v>
      </c>
      <c r="AU191" s="132">
        <v>215</v>
      </c>
    </row>
    <row r="192" spans="1:47">
      <c r="A192" t="s">
        <v>1352</v>
      </c>
      <c r="B192" t="s">
        <v>1353</v>
      </c>
      <c r="C192" t="s">
        <v>1275</v>
      </c>
      <c r="D192" t="s">
        <v>1354</v>
      </c>
      <c r="E192" t="s">
        <v>1355</v>
      </c>
      <c r="F192" t="s">
        <v>1296</v>
      </c>
      <c r="G192" t="s">
        <v>288</v>
      </c>
      <c r="H192" s="131" t="s">
        <v>1297</v>
      </c>
      <c r="I192">
        <v>7084255547</v>
      </c>
      <c r="J192" t="s">
        <v>146</v>
      </c>
      <c r="K192" s="132">
        <v>28.9</v>
      </c>
      <c r="L192" s="132">
        <v>12.3</v>
      </c>
      <c r="M192" s="132">
        <v>2</v>
      </c>
      <c r="N192" s="132">
        <v>43.2</v>
      </c>
      <c r="O192" s="132">
        <v>84</v>
      </c>
      <c r="P192" s="132">
        <v>47</v>
      </c>
      <c r="Q192" s="132">
        <v>41</v>
      </c>
      <c r="R192" s="132">
        <v>49</v>
      </c>
      <c r="S192" s="132">
        <v>51</v>
      </c>
      <c r="T192" s="132">
        <v>39</v>
      </c>
      <c r="U192" s="132">
        <v>49</v>
      </c>
      <c r="V192" s="132">
        <v>45</v>
      </c>
      <c r="W192" s="132">
        <v>45</v>
      </c>
      <c r="X192" s="132">
        <v>45</v>
      </c>
      <c r="Y192" s="132">
        <v>0</v>
      </c>
      <c r="Z192" s="132">
        <v>0</v>
      </c>
      <c r="AA192" s="132">
        <v>0</v>
      </c>
      <c r="AB192" s="132">
        <v>0</v>
      </c>
      <c r="AC192" s="132">
        <v>0</v>
      </c>
      <c r="AD192" s="132">
        <v>0</v>
      </c>
      <c r="AE192" s="132">
        <v>0</v>
      </c>
      <c r="AF192" s="132">
        <v>0</v>
      </c>
      <c r="AG192" s="132">
        <v>0</v>
      </c>
      <c r="AH192" s="132">
        <v>0</v>
      </c>
      <c r="AI192" s="132">
        <v>261</v>
      </c>
      <c r="AJ192" s="132">
        <v>234</v>
      </c>
      <c r="AK192" s="132">
        <v>0</v>
      </c>
      <c r="AL192" s="132">
        <v>0</v>
      </c>
      <c r="AM192" s="132">
        <v>0</v>
      </c>
      <c r="AN192" s="132">
        <v>0</v>
      </c>
      <c r="AO192" s="132" t="s">
        <v>290</v>
      </c>
      <c r="AP192" s="132">
        <v>28</v>
      </c>
      <c r="AQ192" s="132">
        <v>0</v>
      </c>
      <c r="AR192" s="132">
        <v>440</v>
      </c>
      <c r="AS192" s="132">
        <v>23</v>
      </c>
      <c r="AT192" s="132">
        <v>10</v>
      </c>
      <c r="AU192" s="132">
        <v>495</v>
      </c>
    </row>
    <row r="193" spans="1:47">
      <c r="A193" t="s">
        <v>1356</v>
      </c>
      <c r="B193" t="s">
        <v>1357</v>
      </c>
      <c r="C193" t="s">
        <v>1358</v>
      </c>
      <c r="D193" t="s">
        <v>1359</v>
      </c>
      <c r="E193" t="s">
        <v>1360</v>
      </c>
      <c r="F193" t="s">
        <v>1296</v>
      </c>
      <c r="G193" t="s">
        <v>288</v>
      </c>
      <c r="H193" s="131" t="s">
        <v>1297</v>
      </c>
      <c r="I193">
        <v>7084256063</v>
      </c>
      <c r="J193" t="s">
        <v>146</v>
      </c>
      <c r="K193" s="132">
        <v>14</v>
      </c>
      <c r="L193" s="132">
        <v>7.1</v>
      </c>
      <c r="M193" s="132">
        <v>1</v>
      </c>
      <c r="N193" s="132">
        <v>22.1</v>
      </c>
      <c r="O193" s="132">
        <v>37</v>
      </c>
      <c r="P193" s="132">
        <v>19</v>
      </c>
      <c r="Q193" s="132">
        <v>14</v>
      </c>
      <c r="R193" s="132">
        <v>20</v>
      </c>
      <c r="S193" s="132">
        <v>17</v>
      </c>
      <c r="T193" s="132">
        <v>13</v>
      </c>
      <c r="U193" s="132">
        <v>17</v>
      </c>
      <c r="V193" s="132">
        <v>19</v>
      </c>
      <c r="W193" s="132">
        <v>22</v>
      </c>
      <c r="X193" s="132">
        <v>23</v>
      </c>
      <c r="Y193" s="132">
        <v>0</v>
      </c>
      <c r="Z193" s="132">
        <v>0</v>
      </c>
      <c r="AA193" s="132">
        <v>0</v>
      </c>
      <c r="AB193" s="132">
        <v>0</v>
      </c>
      <c r="AC193" s="132">
        <v>0</v>
      </c>
      <c r="AD193" s="132">
        <v>0</v>
      </c>
      <c r="AE193" s="132">
        <v>0</v>
      </c>
      <c r="AF193" s="132">
        <v>0</v>
      </c>
      <c r="AG193" s="132">
        <v>0</v>
      </c>
      <c r="AH193" s="132">
        <v>0</v>
      </c>
      <c r="AI193" s="132">
        <v>93</v>
      </c>
      <c r="AJ193" s="132">
        <v>108</v>
      </c>
      <c r="AK193" s="132">
        <v>0</v>
      </c>
      <c r="AL193" s="132">
        <v>0</v>
      </c>
      <c r="AM193" s="132">
        <v>0</v>
      </c>
      <c r="AN193" s="132">
        <v>12</v>
      </c>
      <c r="AO193" s="132">
        <v>14</v>
      </c>
      <c r="AP193" s="132">
        <v>81</v>
      </c>
      <c r="AQ193" s="132">
        <v>0</v>
      </c>
      <c r="AR193" s="132">
        <v>83</v>
      </c>
      <c r="AS193" s="132">
        <v>11</v>
      </c>
      <c r="AT193" s="132">
        <v>35</v>
      </c>
      <c r="AU193" s="132">
        <v>201</v>
      </c>
    </row>
    <row r="194" spans="1:47">
      <c r="A194" t="s">
        <v>1361</v>
      </c>
      <c r="B194" t="s">
        <v>1362</v>
      </c>
      <c r="C194" t="s">
        <v>886</v>
      </c>
      <c r="D194" t="s">
        <v>1363</v>
      </c>
      <c r="E194" t="s">
        <v>1364</v>
      </c>
      <c r="F194" t="s">
        <v>1296</v>
      </c>
      <c r="G194" t="s">
        <v>288</v>
      </c>
      <c r="H194" s="131" t="s">
        <v>1297</v>
      </c>
      <c r="I194">
        <v>7084251656</v>
      </c>
      <c r="J194" t="s">
        <v>146</v>
      </c>
      <c r="K194" s="132">
        <v>22</v>
      </c>
      <c r="L194" s="132">
        <v>7</v>
      </c>
      <c r="M194" s="132">
        <v>1</v>
      </c>
      <c r="N194" s="132">
        <v>30</v>
      </c>
      <c r="O194" s="132">
        <v>75</v>
      </c>
      <c r="P194" s="132">
        <v>36</v>
      </c>
      <c r="Q194" s="132">
        <v>31</v>
      </c>
      <c r="R194" s="132">
        <v>37</v>
      </c>
      <c r="S194" s="132">
        <v>38</v>
      </c>
      <c r="T194" s="132">
        <v>36</v>
      </c>
      <c r="U194" s="132">
        <v>29</v>
      </c>
      <c r="V194" s="132">
        <v>31</v>
      </c>
      <c r="W194" s="132">
        <v>28</v>
      </c>
      <c r="X194" s="132">
        <v>24</v>
      </c>
      <c r="Y194" s="132">
        <v>0</v>
      </c>
      <c r="Z194" s="132">
        <v>0</v>
      </c>
      <c r="AA194" s="132">
        <v>0</v>
      </c>
      <c r="AB194" s="132">
        <v>0</v>
      </c>
      <c r="AC194" s="132">
        <v>0</v>
      </c>
      <c r="AD194" s="132">
        <v>0</v>
      </c>
      <c r="AE194" s="132">
        <v>0</v>
      </c>
      <c r="AF194" s="132">
        <v>0</v>
      </c>
      <c r="AG194" s="132">
        <v>0</v>
      </c>
      <c r="AH194" s="132">
        <v>0</v>
      </c>
      <c r="AI194" s="132">
        <v>207</v>
      </c>
      <c r="AJ194" s="132">
        <v>158</v>
      </c>
      <c r="AK194" s="132">
        <v>0</v>
      </c>
      <c r="AL194" s="132">
        <v>0</v>
      </c>
      <c r="AM194" s="132">
        <v>0</v>
      </c>
      <c r="AN194" s="132" t="s">
        <v>290</v>
      </c>
      <c r="AO194" s="132" t="s">
        <v>290</v>
      </c>
      <c r="AP194" s="132">
        <v>54</v>
      </c>
      <c r="AQ194" s="132">
        <v>0</v>
      </c>
      <c r="AR194" s="132">
        <v>281</v>
      </c>
      <c r="AS194" s="132">
        <v>20</v>
      </c>
      <c r="AT194" s="132">
        <v>16</v>
      </c>
      <c r="AU194" s="132">
        <v>365</v>
      </c>
    </row>
    <row r="195" spans="1:47">
      <c r="A195" t="s">
        <v>1365</v>
      </c>
      <c r="B195" t="s">
        <v>1366</v>
      </c>
      <c r="C195" t="s">
        <v>1367</v>
      </c>
      <c r="D195" t="s">
        <v>1368</v>
      </c>
      <c r="E195" t="s">
        <v>1369</v>
      </c>
      <c r="F195" t="s">
        <v>1370</v>
      </c>
      <c r="G195" t="s">
        <v>288</v>
      </c>
      <c r="H195" s="131" t="s">
        <v>1371</v>
      </c>
      <c r="I195">
        <v>7083490068</v>
      </c>
      <c r="J195" t="s">
        <v>146</v>
      </c>
      <c r="K195" s="132">
        <v>43</v>
      </c>
      <c r="L195" s="132">
        <v>26</v>
      </c>
      <c r="M195" s="132">
        <v>3</v>
      </c>
      <c r="N195" s="132">
        <v>72</v>
      </c>
      <c r="O195" s="132">
        <v>73</v>
      </c>
      <c r="P195" s="132">
        <v>44</v>
      </c>
      <c r="Q195" s="132">
        <v>53</v>
      </c>
      <c r="R195" s="132">
        <v>64</v>
      </c>
      <c r="S195" s="132">
        <v>48</v>
      </c>
      <c r="T195" s="132">
        <v>53</v>
      </c>
      <c r="U195" s="132">
        <v>41</v>
      </c>
      <c r="V195" s="132">
        <v>51</v>
      </c>
      <c r="W195" s="132">
        <v>51</v>
      </c>
      <c r="X195" s="132">
        <v>53</v>
      </c>
      <c r="Y195" s="132">
        <v>0</v>
      </c>
      <c r="Z195" s="132">
        <v>0</v>
      </c>
      <c r="AA195" s="132">
        <v>0</v>
      </c>
      <c r="AB195" s="132">
        <v>0</v>
      </c>
      <c r="AC195" s="132">
        <v>0</v>
      </c>
      <c r="AD195" s="132">
        <v>0</v>
      </c>
      <c r="AE195" s="132">
        <v>0</v>
      </c>
      <c r="AF195" s="132">
        <v>0</v>
      </c>
      <c r="AG195" s="132">
        <v>0</v>
      </c>
      <c r="AH195" s="132">
        <v>0</v>
      </c>
      <c r="AI195" s="132">
        <v>274</v>
      </c>
      <c r="AJ195" s="132">
        <v>257</v>
      </c>
      <c r="AK195" s="132">
        <v>0</v>
      </c>
      <c r="AL195" s="132">
        <v>0</v>
      </c>
      <c r="AM195" s="132" t="s">
        <v>290</v>
      </c>
      <c r="AN195" s="132">
        <v>16</v>
      </c>
      <c r="AO195" s="132" t="s">
        <v>290</v>
      </c>
      <c r="AP195" s="132">
        <v>0</v>
      </c>
      <c r="AQ195" s="132" t="s">
        <v>290</v>
      </c>
      <c r="AR195" s="132">
        <v>492</v>
      </c>
      <c r="AS195" s="132">
        <v>13</v>
      </c>
      <c r="AT195" s="132">
        <v>0</v>
      </c>
      <c r="AU195" s="132">
        <v>531</v>
      </c>
    </row>
    <row r="196" spans="1:47">
      <c r="A196" t="s">
        <v>1372</v>
      </c>
      <c r="B196" t="s">
        <v>1373</v>
      </c>
      <c r="C196" t="s">
        <v>1374</v>
      </c>
      <c r="D196" t="s">
        <v>1375</v>
      </c>
      <c r="E196" t="s">
        <v>1376</v>
      </c>
      <c r="F196" t="s">
        <v>1377</v>
      </c>
      <c r="G196" t="s">
        <v>288</v>
      </c>
      <c r="H196" s="131" t="s">
        <v>1378</v>
      </c>
      <c r="I196">
        <v>6302576488</v>
      </c>
      <c r="J196" t="s">
        <v>146</v>
      </c>
      <c r="K196" s="132">
        <v>16</v>
      </c>
      <c r="L196" s="132">
        <v>8</v>
      </c>
      <c r="M196" s="132">
        <v>2</v>
      </c>
      <c r="N196" s="132">
        <v>26</v>
      </c>
      <c r="O196" s="132">
        <v>31</v>
      </c>
      <c r="P196" s="132">
        <v>16</v>
      </c>
      <c r="Q196" s="132">
        <v>28</v>
      </c>
      <c r="R196" s="132">
        <v>21</v>
      </c>
      <c r="S196" s="132">
        <v>20</v>
      </c>
      <c r="T196" s="132">
        <v>16</v>
      </c>
      <c r="U196" s="132">
        <v>20</v>
      </c>
      <c r="V196" s="132">
        <v>20</v>
      </c>
      <c r="W196" s="132">
        <v>26</v>
      </c>
      <c r="X196" s="132">
        <v>22</v>
      </c>
      <c r="Y196" s="132">
        <v>0</v>
      </c>
      <c r="Z196" s="132">
        <v>0</v>
      </c>
      <c r="AA196" s="132">
        <v>0</v>
      </c>
      <c r="AB196" s="132">
        <v>0</v>
      </c>
      <c r="AC196" s="132">
        <v>0</v>
      </c>
      <c r="AD196" s="132">
        <v>0</v>
      </c>
      <c r="AE196" s="132">
        <v>0</v>
      </c>
      <c r="AF196" s="132">
        <v>0</v>
      </c>
      <c r="AG196" s="132">
        <v>0</v>
      </c>
      <c r="AH196" s="132">
        <v>0</v>
      </c>
      <c r="AI196" s="132">
        <v>116</v>
      </c>
      <c r="AJ196" s="132">
        <v>104</v>
      </c>
      <c r="AK196" s="132">
        <v>116</v>
      </c>
      <c r="AL196" s="132">
        <v>104</v>
      </c>
      <c r="AM196" s="132">
        <v>0</v>
      </c>
      <c r="AN196" s="132">
        <v>0</v>
      </c>
      <c r="AO196" s="132">
        <v>0</v>
      </c>
      <c r="AP196" s="132">
        <v>0</v>
      </c>
      <c r="AQ196" s="132">
        <v>0</v>
      </c>
      <c r="AR196" s="132">
        <v>204</v>
      </c>
      <c r="AS196" s="132">
        <v>16</v>
      </c>
      <c r="AT196" s="132">
        <v>0</v>
      </c>
      <c r="AU196" s="132">
        <v>220</v>
      </c>
    </row>
    <row r="197" spans="1:47">
      <c r="A197" t="s">
        <v>1379</v>
      </c>
      <c r="B197" t="s">
        <v>1380</v>
      </c>
      <c r="C197" t="s">
        <v>1381</v>
      </c>
      <c r="D197" t="s">
        <v>1382</v>
      </c>
      <c r="E197" t="s">
        <v>1383</v>
      </c>
      <c r="F197" t="s">
        <v>1377</v>
      </c>
      <c r="G197" t="s">
        <v>288</v>
      </c>
      <c r="H197" s="131" t="s">
        <v>1378</v>
      </c>
      <c r="I197">
        <v>6307832220</v>
      </c>
      <c r="J197" t="s">
        <v>146</v>
      </c>
      <c r="K197" s="132">
        <v>12</v>
      </c>
      <c r="L197" s="132">
        <v>9</v>
      </c>
      <c r="M197" s="132">
        <v>4</v>
      </c>
      <c r="N197" s="132">
        <v>25</v>
      </c>
      <c r="O197" s="132">
        <v>32</v>
      </c>
      <c r="P197" s="132">
        <v>19</v>
      </c>
      <c r="Q197" s="132">
        <v>21</v>
      </c>
      <c r="R197" s="132">
        <v>18</v>
      </c>
      <c r="S197" s="132">
        <v>29</v>
      </c>
      <c r="T197" s="132">
        <v>10</v>
      </c>
      <c r="U197" s="132">
        <v>14</v>
      </c>
      <c r="V197" s="132">
        <v>15</v>
      </c>
      <c r="W197" s="132">
        <v>19</v>
      </c>
      <c r="X197" s="132">
        <v>21</v>
      </c>
      <c r="Y197" s="132">
        <v>0</v>
      </c>
      <c r="Z197" s="132">
        <v>0</v>
      </c>
      <c r="AA197" s="132">
        <v>0</v>
      </c>
      <c r="AB197" s="132">
        <v>0</v>
      </c>
      <c r="AC197" s="132">
        <v>0</v>
      </c>
      <c r="AD197" s="132">
        <v>0</v>
      </c>
      <c r="AE197" s="132">
        <v>0</v>
      </c>
      <c r="AF197" s="132">
        <v>0</v>
      </c>
      <c r="AG197" s="132">
        <v>0</v>
      </c>
      <c r="AH197" s="132">
        <v>0</v>
      </c>
      <c r="AI197" s="132">
        <v>98</v>
      </c>
      <c r="AJ197" s="132">
        <v>100</v>
      </c>
      <c r="AK197" s="132">
        <v>0</v>
      </c>
      <c r="AL197" s="132">
        <v>0</v>
      </c>
      <c r="AM197" s="132">
        <v>0</v>
      </c>
      <c r="AN197" s="132" t="s">
        <v>290</v>
      </c>
      <c r="AO197" s="132">
        <v>0</v>
      </c>
      <c r="AP197" s="132">
        <v>0</v>
      </c>
      <c r="AQ197" s="132">
        <v>0</v>
      </c>
      <c r="AR197" s="132">
        <v>187</v>
      </c>
      <c r="AS197" s="132" t="s">
        <v>290</v>
      </c>
      <c r="AT197" s="132">
        <v>10</v>
      </c>
      <c r="AU197" s="132">
        <v>198</v>
      </c>
    </row>
    <row r="198" spans="1:47">
      <c r="A198" t="s">
        <v>1384</v>
      </c>
      <c r="B198" t="s">
        <v>1385</v>
      </c>
      <c r="C198" t="s">
        <v>1325</v>
      </c>
      <c r="D198" t="s">
        <v>895</v>
      </c>
      <c r="E198" t="s">
        <v>1386</v>
      </c>
      <c r="F198" t="s">
        <v>1387</v>
      </c>
      <c r="G198" t="s">
        <v>288</v>
      </c>
      <c r="H198" s="131" t="s">
        <v>1388</v>
      </c>
      <c r="I198">
        <v>7087995200</v>
      </c>
      <c r="J198" t="s">
        <v>146</v>
      </c>
      <c r="K198" s="132">
        <v>19</v>
      </c>
      <c r="L198" s="132">
        <v>7.8</v>
      </c>
      <c r="M198" s="132">
        <v>3</v>
      </c>
      <c r="N198" s="132">
        <v>29.8</v>
      </c>
      <c r="O198" s="132">
        <v>34</v>
      </c>
      <c r="P198" s="132">
        <v>22</v>
      </c>
      <c r="Q198" s="132">
        <v>19</v>
      </c>
      <c r="R198" s="132">
        <v>17</v>
      </c>
      <c r="S198" s="132">
        <v>16</v>
      </c>
      <c r="T198" s="132">
        <v>28</v>
      </c>
      <c r="U198" s="132">
        <v>17</v>
      </c>
      <c r="V198" s="132">
        <v>27</v>
      </c>
      <c r="W198" s="132">
        <v>33</v>
      </c>
      <c r="X198" s="132">
        <v>24</v>
      </c>
      <c r="Y198" s="132">
        <v>0</v>
      </c>
      <c r="Z198" s="132">
        <v>0</v>
      </c>
      <c r="AA198" s="132">
        <v>0</v>
      </c>
      <c r="AB198" s="132">
        <v>0</v>
      </c>
      <c r="AC198" s="132">
        <v>0</v>
      </c>
      <c r="AD198" s="132">
        <v>0</v>
      </c>
      <c r="AE198" s="132">
        <v>0</v>
      </c>
      <c r="AF198" s="132">
        <v>0</v>
      </c>
      <c r="AG198" s="132">
        <v>0</v>
      </c>
      <c r="AH198" s="132">
        <v>0</v>
      </c>
      <c r="AI198" s="132">
        <v>126</v>
      </c>
      <c r="AJ198" s="132">
        <v>111</v>
      </c>
      <c r="AK198" s="132">
        <v>0</v>
      </c>
      <c r="AL198" s="132">
        <v>0</v>
      </c>
      <c r="AM198" s="132">
        <v>0</v>
      </c>
      <c r="AN198" s="132" t="s">
        <v>290</v>
      </c>
      <c r="AO198" s="132">
        <v>156</v>
      </c>
      <c r="AP198" s="132" t="s">
        <v>290</v>
      </c>
      <c r="AQ198" s="132">
        <v>0</v>
      </c>
      <c r="AR198" s="132">
        <v>41</v>
      </c>
      <c r="AS198" s="132">
        <v>29</v>
      </c>
      <c r="AT198" s="132">
        <v>22</v>
      </c>
      <c r="AU198" s="132">
        <v>237</v>
      </c>
    </row>
    <row r="199" spans="1:47">
      <c r="A199" t="s">
        <v>1389</v>
      </c>
      <c r="B199" t="s">
        <v>1390</v>
      </c>
      <c r="C199" t="s">
        <v>1391</v>
      </c>
      <c r="D199" t="s">
        <v>1392</v>
      </c>
      <c r="E199" t="s">
        <v>1393</v>
      </c>
      <c r="F199" t="s">
        <v>1394</v>
      </c>
      <c r="G199" t="s">
        <v>288</v>
      </c>
      <c r="H199" s="131" t="s">
        <v>1395</v>
      </c>
      <c r="I199">
        <v>7085988200</v>
      </c>
      <c r="J199" t="s">
        <v>146</v>
      </c>
      <c r="K199" s="132">
        <v>14</v>
      </c>
      <c r="L199" s="132">
        <v>7</v>
      </c>
      <c r="M199" s="132">
        <v>5</v>
      </c>
      <c r="N199" s="132">
        <v>26</v>
      </c>
      <c r="O199" s="132">
        <v>18</v>
      </c>
      <c r="P199" s="132">
        <v>29</v>
      </c>
      <c r="Q199" s="132">
        <v>23</v>
      </c>
      <c r="R199" s="132">
        <v>28</v>
      </c>
      <c r="S199" s="132">
        <v>22</v>
      </c>
      <c r="T199" s="132">
        <v>17</v>
      </c>
      <c r="U199" s="132">
        <v>15</v>
      </c>
      <c r="V199" s="132">
        <v>12</v>
      </c>
      <c r="W199" s="132">
        <v>11</v>
      </c>
      <c r="X199" s="132">
        <v>17</v>
      </c>
      <c r="Y199" s="132">
        <v>0</v>
      </c>
      <c r="Z199" s="132">
        <v>0</v>
      </c>
      <c r="AA199" s="132">
        <v>0</v>
      </c>
      <c r="AB199" s="132">
        <v>0</v>
      </c>
      <c r="AC199" s="132">
        <v>0</v>
      </c>
      <c r="AD199" s="132">
        <v>0</v>
      </c>
      <c r="AE199" s="132">
        <v>0</v>
      </c>
      <c r="AF199" s="132">
        <v>0</v>
      </c>
      <c r="AG199" s="132">
        <v>0</v>
      </c>
      <c r="AH199" s="132">
        <v>0</v>
      </c>
      <c r="AI199" s="132">
        <v>102</v>
      </c>
      <c r="AJ199" s="132">
        <v>90</v>
      </c>
      <c r="AK199" s="132">
        <v>0</v>
      </c>
      <c r="AL199" s="132">
        <v>0</v>
      </c>
      <c r="AM199" s="132" t="s">
        <v>290</v>
      </c>
      <c r="AN199" s="132">
        <v>10</v>
      </c>
      <c r="AO199" s="132" t="s">
        <v>290</v>
      </c>
      <c r="AP199" s="132">
        <v>60</v>
      </c>
      <c r="AQ199" s="132">
        <v>0</v>
      </c>
      <c r="AR199" s="132">
        <v>117</v>
      </c>
      <c r="AS199" s="132">
        <v>0</v>
      </c>
      <c r="AT199" s="132">
        <v>36</v>
      </c>
      <c r="AU199" s="132">
        <v>192</v>
      </c>
    </row>
    <row r="200" spans="1:47">
      <c r="A200" t="s">
        <v>1396</v>
      </c>
      <c r="B200" t="s">
        <v>1397</v>
      </c>
      <c r="C200" t="s">
        <v>1381</v>
      </c>
      <c r="D200" t="s">
        <v>146</v>
      </c>
      <c r="E200" t="s">
        <v>1398</v>
      </c>
      <c r="F200" t="s">
        <v>1272</v>
      </c>
      <c r="G200" t="s">
        <v>288</v>
      </c>
      <c r="H200" s="131" t="s">
        <v>1399</v>
      </c>
      <c r="I200">
        <v>7087563566</v>
      </c>
      <c r="J200" t="s">
        <v>146</v>
      </c>
      <c r="K200" s="132">
        <v>10</v>
      </c>
      <c r="L200" s="132">
        <v>5</v>
      </c>
      <c r="M200" s="132">
        <v>3</v>
      </c>
      <c r="N200" s="132">
        <v>18</v>
      </c>
      <c r="O200" s="132">
        <v>0</v>
      </c>
      <c r="P200" s="132">
        <v>16</v>
      </c>
      <c r="Q200" s="132">
        <v>13</v>
      </c>
      <c r="R200" s="132">
        <v>15</v>
      </c>
      <c r="S200" s="132">
        <v>15</v>
      </c>
      <c r="T200" s="132" t="s">
        <v>290</v>
      </c>
      <c r="U200" s="132">
        <v>11</v>
      </c>
      <c r="V200" s="132">
        <v>13</v>
      </c>
      <c r="W200" s="132" t="s">
        <v>290</v>
      </c>
      <c r="X200" s="132">
        <v>13</v>
      </c>
      <c r="Y200" s="132">
        <v>0</v>
      </c>
      <c r="Z200" s="132">
        <v>0</v>
      </c>
      <c r="AA200" s="132">
        <v>0</v>
      </c>
      <c r="AB200" s="132">
        <v>0</v>
      </c>
      <c r="AC200" s="132">
        <v>0</v>
      </c>
      <c r="AD200" s="132">
        <v>0</v>
      </c>
      <c r="AE200" s="132">
        <v>0</v>
      </c>
      <c r="AF200" s="132">
        <v>0</v>
      </c>
      <c r="AG200" s="132">
        <v>0</v>
      </c>
      <c r="AH200" s="132">
        <v>0</v>
      </c>
      <c r="AI200" s="132">
        <v>68</v>
      </c>
      <c r="AJ200" s="132">
        <v>44</v>
      </c>
      <c r="AK200" s="132">
        <v>0</v>
      </c>
      <c r="AL200" s="132">
        <v>0</v>
      </c>
      <c r="AM200" s="132">
        <v>0</v>
      </c>
      <c r="AN200" s="132">
        <v>0</v>
      </c>
      <c r="AO200" s="132">
        <v>108</v>
      </c>
      <c r="AP200" s="132">
        <v>0</v>
      </c>
      <c r="AQ200" s="132">
        <v>0</v>
      </c>
      <c r="AR200" s="132">
        <v>0</v>
      </c>
      <c r="AS200" s="132" t="s">
        <v>290</v>
      </c>
      <c r="AT200" s="132">
        <v>40</v>
      </c>
      <c r="AU200" s="132">
        <v>112</v>
      </c>
    </row>
    <row r="201" spans="1:47">
      <c r="A201" t="s">
        <v>1400</v>
      </c>
      <c r="B201" t="s">
        <v>1401</v>
      </c>
      <c r="C201" t="s">
        <v>1402</v>
      </c>
      <c r="D201" t="s">
        <v>1403</v>
      </c>
      <c r="E201" t="s">
        <v>1404</v>
      </c>
      <c r="F201" t="s">
        <v>1387</v>
      </c>
      <c r="G201" t="s">
        <v>288</v>
      </c>
      <c r="H201" s="131" t="s">
        <v>1388</v>
      </c>
      <c r="I201">
        <v>7087984600</v>
      </c>
      <c r="J201" t="s">
        <v>146</v>
      </c>
      <c r="K201" s="132">
        <v>8</v>
      </c>
      <c r="L201" s="132">
        <v>2</v>
      </c>
      <c r="M201" s="132">
        <v>2</v>
      </c>
      <c r="N201" s="132">
        <v>12</v>
      </c>
      <c r="O201" s="132">
        <v>45</v>
      </c>
      <c r="P201" s="132">
        <v>10</v>
      </c>
      <c r="Q201" s="132">
        <v>0</v>
      </c>
      <c r="R201" s="132">
        <v>0</v>
      </c>
      <c r="S201" s="132">
        <v>0</v>
      </c>
      <c r="T201" s="132">
        <v>0</v>
      </c>
      <c r="U201" s="132">
        <v>0</v>
      </c>
      <c r="V201" s="132">
        <v>0</v>
      </c>
      <c r="W201" s="132">
        <v>0</v>
      </c>
      <c r="X201" s="132">
        <v>0</v>
      </c>
      <c r="Y201" s="132">
        <v>0</v>
      </c>
      <c r="Z201" s="132">
        <v>0</v>
      </c>
      <c r="AA201" s="132">
        <v>0</v>
      </c>
      <c r="AB201" s="132">
        <v>0</v>
      </c>
      <c r="AC201" s="132">
        <v>0</v>
      </c>
      <c r="AD201" s="132">
        <v>0</v>
      </c>
      <c r="AE201" s="132">
        <v>0</v>
      </c>
      <c r="AF201" s="132">
        <v>0</v>
      </c>
      <c r="AG201" s="132">
        <v>0</v>
      </c>
      <c r="AH201" s="132">
        <v>0</v>
      </c>
      <c r="AI201" s="132">
        <v>23</v>
      </c>
      <c r="AJ201" s="132">
        <v>32</v>
      </c>
      <c r="AK201" s="132">
        <v>0</v>
      </c>
      <c r="AL201" s="132">
        <v>0</v>
      </c>
      <c r="AM201" s="132">
        <v>0</v>
      </c>
      <c r="AN201" s="132" t="s">
        <v>290</v>
      </c>
      <c r="AO201" s="132">
        <v>23</v>
      </c>
      <c r="AP201" s="132" t="s">
        <v>290</v>
      </c>
      <c r="AQ201" s="132">
        <v>0</v>
      </c>
      <c r="AR201" s="132" t="s">
        <v>290</v>
      </c>
      <c r="AS201" s="132">
        <v>21</v>
      </c>
      <c r="AT201" s="132">
        <v>0</v>
      </c>
      <c r="AU201" s="132">
        <v>55</v>
      </c>
    </row>
    <row r="202" spans="1:47">
      <c r="A202" t="s">
        <v>1405</v>
      </c>
      <c r="B202" t="s">
        <v>1406</v>
      </c>
      <c r="C202" t="s">
        <v>1407</v>
      </c>
      <c r="D202" t="s">
        <v>1408</v>
      </c>
      <c r="E202" t="s">
        <v>1409</v>
      </c>
      <c r="F202" t="s">
        <v>1122</v>
      </c>
      <c r="G202" t="s">
        <v>288</v>
      </c>
      <c r="H202" s="131" t="s">
        <v>1410</v>
      </c>
      <c r="I202">
        <v>7735856888</v>
      </c>
      <c r="J202" t="s">
        <v>146</v>
      </c>
      <c r="K202" s="132">
        <v>12</v>
      </c>
      <c r="L202" s="132">
        <v>10</v>
      </c>
      <c r="M202" s="132">
        <v>4</v>
      </c>
      <c r="N202" s="132">
        <v>26</v>
      </c>
      <c r="O202" s="132">
        <v>31</v>
      </c>
      <c r="P202" s="132">
        <v>24</v>
      </c>
      <c r="Q202" s="132">
        <v>33</v>
      </c>
      <c r="R202" s="132">
        <v>20</v>
      </c>
      <c r="S202" s="132">
        <v>24</v>
      </c>
      <c r="T202" s="132">
        <v>12</v>
      </c>
      <c r="U202" s="132">
        <v>19</v>
      </c>
      <c r="V202" s="132">
        <v>19</v>
      </c>
      <c r="W202" s="132">
        <v>17</v>
      </c>
      <c r="X202" s="132">
        <v>18</v>
      </c>
      <c r="Y202" s="132">
        <v>0</v>
      </c>
      <c r="Z202" s="132">
        <v>0</v>
      </c>
      <c r="AA202" s="132">
        <v>0</v>
      </c>
      <c r="AB202" s="132">
        <v>0</v>
      </c>
      <c r="AC202" s="132">
        <v>0</v>
      </c>
      <c r="AD202" s="132">
        <v>0</v>
      </c>
      <c r="AE202" s="132">
        <v>0</v>
      </c>
      <c r="AF202" s="132">
        <v>0</v>
      </c>
      <c r="AG202" s="132">
        <v>0</v>
      </c>
      <c r="AH202" s="132">
        <v>0</v>
      </c>
      <c r="AI202" s="132">
        <v>112</v>
      </c>
      <c r="AJ202" s="132">
        <v>105</v>
      </c>
      <c r="AK202" s="132">
        <v>0</v>
      </c>
      <c r="AL202" s="132">
        <v>0</v>
      </c>
      <c r="AM202" s="132">
        <v>0</v>
      </c>
      <c r="AN202" s="132">
        <v>0</v>
      </c>
      <c r="AO202" s="132">
        <v>0</v>
      </c>
      <c r="AP202" s="132">
        <v>154</v>
      </c>
      <c r="AQ202" s="132" t="s">
        <v>290</v>
      </c>
      <c r="AR202" s="132">
        <v>53</v>
      </c>
      <c r="AS202" s="132" t="s">
        <v>290</v>
      </c>
      <c r="AT202" s="132">
        <v>180</v>
      </c>
      <c r="AU202" s="132">
        <v>217</v>
      </c>
    </row>
    <row r="203" spans="1:47">
      <c r="A203" t="s">
        <v>1411</v>
      </c>
      <c r="B203" t="s">
        <v>1412</v>
      </c>
      <c r="C203" t="s">
        <v>1139</v>
      </c>
      <c r="D203" t="s">
        <v>1413</v>
      </c>
      <c r="E203" t="s">
        <v>1414</v>
      </c>
      <c r="F203" t="s">
        <v>1204</v>
      </c>
      <c r="G203" t="s">
        <v>288</v>
      </c>
      <c r="H203" s="131" t="s">
        <v>1205</v>
      </c>
      <c r="I203">
        <v>7084480408</v>
      </c>
      <c r="J203" t="s">
        <v>146</v>
      </c>
      <c r="K203" s="132">
        <v>14.5</v>
      </c>
      <c r="L203" s="132">
        <v>8.5</v>
      </c>
      <c r="M203" s="132">
        <v>2</v>
      </c>
      <c r="N203" s="132">
        <v>25</v>
      </c>
      <c r="O203" s="132">
        <v>31</v>
      </c>
      <c r="P203" s="132">
        <v>22</v>
      </c>
      <c r="Q203" s="132">
        <v>24</v>
      </c>
      <c r="R203" s="132">
        <v>24</v>
      </c>
      <c r="S203" s="132">
        <v>27</v>
      </c>
      <c r="T203" s="132">
        <v>25</v>
      </c>
      <c r="U203" s="132">
        <v>25</v>
      </c>
      <c r="V203" s="132">
        <v>31</v>
      </c>
      <c r="W203" s="132">
        <v>29</v>
      </c>
      <c r="X203" s="132">
        <v>27</v>
      </c>
      <c r="Y203" s="132">
        <v>0</v>
      </c>
      <c r="Z203" s="132">
        <v>0</v>
      </c>
      <c r="AA203" s="132">
        <v>0</v>
      </c>
      <c r="AB203" s="132">
        <v>0</v>
      </c>
      <c r="AC203" s="132">
        <v>0</v>
      </c>
      <c r="AD203" s="132">
        <v>0</v>
      </c>
      <c r="AE203" s="132">
        <v>0</v>
      </c>
      <c r="AF203" s="132">
        <v>0</v>
      </c>
      <c r="AG203" s="132">
        <v>0</v>
      </c>
      <c r="AH203" s="132">
        <v>0</v>
      </c>
      <c r="AI203" s="132">
        <v>138</v>
      </c>
      <c r="AJ203" s="132">
        <v>127</v>
      </c>
      <c r="AK203" s="132">
        <v>0</v>
      </c>
      <c r="AL203" s="132">
        <v>0</v>
      </c>
      <c r="AM203" s="132">
        <v>0</v>
      </c>
      <c r="AN203" s="132">
        <v>0</v>
      </c>
      <c r="AO203" s="132">
        <v>0</v>
      </c>
      <c r="AP203" s="132">
        <v>15</v>
      </c>
      <c r="AQ203" s="132">
        <v>0</v>
      </c>
      <c r="AR203" s="132">
        <v>249</v>
      </c>
      <c r="AS203" s="132" t="s">
        <v>290</v>
      </c>
      <c r="AT203" s="132">
        <v>24</v>
      </c>
      <c r="AU203" s="132">
        <v>265</v>
      </c>
    </row>
    <row r="204" spans="1:47">
      <c r="A204" t="s">
        <v>1415</v>
      </c>
      <c r="B204" t="s">
        <v>1416</v>
      </c>
      <c r="C204" t="s">
        <v>1417</v>
      </c>
      <c r="D204" t="s">
        <v>1418</v>
      </c>
      <c r="E204" t="s">
        <v>1419</v>
      </c>
      <c r="F204" t="s">
        <v>1420</v>
      </c>
      <c r="G204" t="s">
        <v>288</v>
      </c>
      <c r="H204" s="131" t="s">
        <v>1421</v>
      </c>
      <c r="I204">
        <v>7084228280</v>
      </c>
      <c r="J204" t="s">
        <v>146</v>
      </c>
      <c r="K204" s="132">
        <v>21</v>
      </c>
      <c r="L204" s="132">
        <v>4.5</v>
      </c>
      <c r="M204" s="132">
        <v>2</v>
      </c>
      <c r="N204" s="132">
        <v>27.5</v>
      </c>
      <c r="O204" s="132">
        <v>48</v>
      </c>
      <c r="P204" s="132">
        <v>28</v>
      </c>
      <c r="Q204" s="132">
        <v>22</v>
      </c>
      <c r="R204" s="132">
        <v>22</v>
      </c>
      <c r="S204" s="132">
        <v>30</v>
      </c>
      <c r="T204" s="132">
        <v>32</v>
      </c>
      <c r="U204" s="132">
        <v>32</v>
      </c>
      <c r="V204" s="132">
        <v>49</v>
      </c>
      <c r="W204" s="132">
        <v>46</v>
      </c>
      <c r="X204" s="132">
        <v>33</v>
      </c>
      <c r="Y204" s="132">
        <v>0</v>
      </c>
      <c r="Z204" s="132">
        <v>0</v>
      </c>
      <c r="AA204" s="132">
        <v>0</v>
      </c>
      <c r="AB204" s="132">
        <v>0</v>
      </c>
      <c r="AC204" s="132">
        <v>0</v>
      </c>
      <c r="AD204" s="132">
        <v>0</v>
      </c>
      <c r="AE204" s="132">
        <v>0</v>
      </c>
      <c r="AF204" s="132">
        <v>0</v>
      </c>
      <c r="AG204" s="132">
        <v>0</v>
      </c>
      <c r="AH204" s="132">
        <v>0</v>
      </c>
      <c r="AI204" s="132">
        <v>150</v>
      </c>
      <c r="AJ204" s="132">
        <v>192</v>
      </c>
      <c r="AK204" s="132">
        <v>0</v>
      </c>
      <c r="AL204" s="132">
        <v>0</v>
      </c>
      <c r="AM204" s="132">
        <v>0</v>
      </c>
      <c r="AN204" s="132">
        <v>0</v>
      </c>
      <c r="AO204" s="132" t="s">
        <v>290</v>
      </c>
      <c r="AP204" s="132">
        <v>12</v>
      </c>
      <c r="AQ204" s="132" t="s">
        <v>290</v>
      </c>
      <c r="AR204" s="132">
        <v>319</v>
      </c>
      <c r="AS204" s="132" t="s">
        <v>290</v>
      </c>
      <c r="AT204" s="132">
        <v>0</v>
      </c>
      <c r="AU204" s="132">
        <v>342</v>
      </c>
    </row>
    <row r="205" spans="1:47">
      <c r="A205" t="s">
        <v>1422</v>
      </c>
      <c r="B205" t="s">
        <v>1423</v>
      </c>
      <c r="C205" t="s">
        <v>895</v>
      </c>
      <c r="D205" t="s">
        <v>1424</v>
      </c>
      <c r="E205" t="s">
        <v>1425</v>
      </c>
      <c r="F205" t="s">
        <v>1333</v>
      </c>
      <c r="G205" t="s">
        <v>288</v>
      </c>
      <c r="H205" s="131" t="s">
        <v>1334</v>
      </c>
      <c r="I205">
        <v>7084036525</v>
      </c>
      <c r="J205" t="s">
        <v>146</v>
      </c>
      <c r="K205" s="132">
        <v>28</v>
      </c>
      <c r="L205" s="132">
        <v>15.5</v>
      </c>
      <c r="M205" s="132">
        <v>4</v>
      </c>
      <c r="N205" s="132">
        <v>47.5</v>
      </c>
      <c r="O205" s="132">
        <v>66</v>
      </c>
      <c r="P205" s="132">
        <v>36</v>
      </c>
      <c r="Q205" s="132">
        <v>41</v>
      </c>
      <c r="R205" s="132">
        <v>34</v>
      </c>
      <c r="S205" s="132">
        <v>45</v>
      </c>
      <c r="T205" s="132">
        <v>46</v>
      </c>
      <c r="U205" s="132">
        <v>34</v>
      </c>
      <c r="V205" s="132">
        <v>33</v>
      </c>
      <c r="W205" s="132">
        <v>45</v>
      </c>
      <c r="X205" s="132">
        <v>51</v>
      </c>
      <c r="Y205" s="132">
        <v>0</v>
      </c>
      <c r="Z205" s="132">
        <v>0</v>
      </c>
      <c r="AA205" s="132">
        <v>0</v>
      </c>
      <c r="AB205" s="132">
        <v>0</v>
      </c>
      <c r="AC205" s="132">
        <v>0</v>
      </c>
      <c r="AD205" s="132">
        <v>0</v>
      </c>
      <c r="AE205" s="132">
        <v>0</v>
      </c>
      <c r="AF205" s="132">
        <v>0</v>
      </c>
      <c r="AG205" s="132">
        <v>34</v>
      </c>
      <c r="AH205" s="132">
        <v>0</v>
      </c>
      <c r="AI205" s="132">
        <v>232</v>
      </c>
      <c r="AJ205" s="132">
        <v>233</v>
      </c>
      <c r="AK205" s="132">
        <v>0</v>
      </c>
      <c r="AL205" s="132">
        <v>0</v>
      </c>
      <c r="AM205" s="132">
        <v>0</v>
      </c>
      <c r="AN205" s="132">
        <v>28</v>
      </c>
      <c r="AO205" s="132">
        <v>13</v>
      </c>
      <c r="AP205" s="132">
        <v>57</v>
      </c>
      <c r="AQ205" s="132" t="s">
        <v>290</v>
      </c>
      <c r="AR205" s="132">
        <v>363</v>
      </c>
      <c r="AS205" s="132" t="s">
        <v>290</v>
      </c>
      <c r="AT205" s="132">
        <v>27</v>
      </c>
      <c r="AU205" s="132">
        <v>465</v>
      </c>
    </row>
    <row r="206" spans="1:47">
      <c r="A206" t="s">
        <v>1426</v>
      </c>
      <c r="B206" t="s">
        <v>1427</v>
      </c>
      <c r="C206" t="s">
        <v>1029</v>
      </c>
      <c r="D206" t="s">
        <v>1428</v>
      </c>
      <c r="E206" t="s">
        <v>1429</v>
      </c>
      <c r="F206" t="s">
        <v>1122</v>
      </c>
      <c r="G206" t="s">
        <v>288</v>
      </c>
      <c r="H206" s="131" t="s">
        <v>1410</v>
      </c>
      <c r="I206">
        <v>7737354810</v>
      </c>
      <c r="J206" t="s">
        <v>146</v>
      </c>
      <c r="K206" s="132">
        <v>12</v>
      </c>
      <c r="L206" s="132">
        <v>4</v>
      </c>
      <c r="M206" s="132">
        <v>3</v>
      </c>
      <c r="N206" s="132">
        <v>19</v>
      </c>
      <c r="O206" s="132">
        <v>14</v>
      </c>
      <c r="P206" s="132">
        <v>15</v>
      </c>
      <c r="Q206" s="132">
        <v>14</v>
      </c>
      <c r="R206" s="132">
        <v>16</v>
      </c>
      <c r="S206" s="132">
        <v>15</v>
      </c>
      <c r="T206" s="132" t="s">
        <v>290</v>
      </c>
      <c r="U206" s="132">
        <v>14</v>
      </c>
      <c r="V206" s="132">
        <v>17</v>
      </c>
      <c r="W206" s="132">
        <v>17</v>
      </c>
      <c r="X206" s="132">
        <v>12</v>
      </c>
      <c r="Y206" s="132">
        <v>0</v>
      </c>
      <c r="Z206" s="132">
        <v>0</v>
      </c>
      <c r="AA206" s="132">
        <v>0</v>
      </c>
      <c r="AB206" s="132">
        <v>0</v>
      </c>
      <c r="AC206" s="132">
        <v>0</v>
      </c>
      <c r="AD206" s="132">
        <v>0</v>
      </c>
      <c r="AE206" s="132">
        <v>0</v>
      </c>
      <c r="AF206" s="132">
        <v>0</v>
      </c>
      <c r="AG206" s="132">
        <v>0</v>
      </c>
      <c r="AH206" s="132">
        <v>0</v>
      </c>
      <c r="AI206" s="132">
        <v>69</v>
      </c>
      <c r="AJ206" s="132">
        <v>74</v>
      </c>
      <c r="AK206" s="132">
        <v>0</v>
      </c>
      <c r="AL206" s="132">
        <v>0</v>
      </c>
      <c r="AM206" s="132">
        <v>0</v>
      </c>
      <c r="AN206" s="132" t="s">
        <v>290</v>
      </c>
      <c r="AO206" s="132" t="s">
        <v>290</v>
      </c>
      <c r="AP206" s="132">
        <v>111</v>
      </c>
      <c r="AQ206" s="132">
        <v>0</v>
      </c>
      <c r="AR206" s="132">
        <v>17</v>
      </c>
      <c r="AS206" s="132" t="s">
        <v>290</v>
      </c>
      <c r="AT206" s="132">
        <v>96</v>
      </c>
      <c r="AU206" s="132">
        <v>143</v>
      </c>
    </row>
    <row r="207" spans="1:47">
      <c r="A207" t="s">
        <v>1430</v>
      </c>
      <c r="B207" t="s">
        <v>1431</v>
      </c>
      <c r="C207" t="s">
        <v>1432</v>
      </c>
      <c r="D207" t="s">
        <v>1433</v>
      </c>
      <c r="E207" t="s">
        <v>1434</v>
      </c>
      <c r="F207" t="s">
        <v>1261</v>
      </c>
      <c r="G207" t="s">
        <v>288</v>
      </c>
      <c r="H207" s="131" t="s">
        <v>1262</v>
      </c>
      <c r="I207">
        <v>7083394274</v>
      </c>
      <c r="J207" t="s">
        <v>146</v>
      </c>
      <c r="K207" s="132">
        <v>3</v>
      </c>
      <c r="L207" s="132">
        <v>0</v>
      </c>
      <c r="M207" s="132">
        <v>1</v>
      </c>
      <c r="N207" s="132">
        <v>4</v>
      </c>
      <c r="O207" s="132">
        <v>16</v>
      </c>
      <c r="P207" s="132" t="s">
        <v>290</v>
      </c>
      <c r="Q207" s="132">
        <v>0</v>
      </c>
      <c r="R207" s="132">
        <v>0</v>
      </c>
      <c r="S207" s="132">
        <v>0</v>
      </c>
      <c r="T207" s="132">
        <v>0</v>
      </c>
      <c r="U207" s="132">
        <v>0</v>
      </c>
      <c r="V207" s="132">
        <v>0</v>
      </c>
      <c r="W207" s="132">
        <v>0</v>
      </c>
      <c r="X207" s="132">
        <v>0</v>
      </c>
      <c r="Y207" s="132">
        <v>0</v>
      </c>
      <c r="Z207" s="132">
        <v>0</v>
      </c>
      <c r="AA207" s="132">
        <v>0</v>
      </c>
      <c r="AB207" s="132">
        <v>0</v>
      </c>
      <c r="AC207" s="132">
        <v>0</v>
      </c>
      <c r="AD207" s="132">
        <v>0</v>
      </c>
      <c r="AE207" s="132">
        <v>0</v>
      </c>
      <c r="AF207" s="132">
        <v>0</v>
      </c>
      <c r="AG207" s="132">
        <v>0</v>
      </c>
      <c r="AH207" s="132">
        <v>0</v>
      </c>
      <c r="AI207" s="132">
        <v>12</v>
      </c>
      <c r="AJ207" s="132">
        <v>12</v>
      </c>
      <c r="AK207" s="132">
        <v>0</v>
      </c>
      <c r="AL207" s="132">
        <v>0</v>
      </c>
      <c r="AM207" s="132">
        <v>0</v>
      </c>
      <c r="AN207" s="132">
        <v>0</v>
      </c>
      <c r="AO207" s="132">
        <v>22</v>
      </c>
      <c r="AP207" s="132" t="s">
        <v>290</v>
      </c>
      <c r="AQ207" s="132">
        <v>0</v>
      </c>
      <c r="AR207" s="132">
        <v>0</v>
      </c>
      <c r="AS207" s="132">
        <v>0</v>
      </c>
      <c r="AT207" s="132">
        <v>0</v>
      </c>
      <c r="AU207" s="132">
        <v>24</v>
      </c>
    </row>
    <row r="208" spans="1:47">
      <c r="A208" t="s">
        <v>1435</v>
      </c>
      <c r="B208" t="s">
        <v>1436</v>
      </c>
      <c r="C208" t="s">
        <v>839</v>
      </c>
      <c r="D208" t="s">
        <v>1437</v>
      </c>
      <c r="E208" t="s">
        <v>1438</v>
      </c>
      <c r="F208" t="s">
        <v>1272</v>
      </c>
      <c r="G208" t="s">
        <v>288</v>
      </c>
      <c r="H208" s="131" t="s">
        <v>1199</v>
      </c>
      <c r="I208">
        <v>7087562333</v>
      </c>
      <c r="J208" t="s">
        <v>146</v>
      </c>
      <c r="K208" s="132">
        <v>12</v>
      </c>
      <c r="L208" s="132">
        <v>4.4000000000000004</v>
      </c>
      <c r="M208" s="132">
        <v>3</v>
      </c>
      <c r="N208" s="132">
        <v>19.399999999999999</v>
      </c>
      <c r="O208" s="132">
        <v>17</v>
      </c>
      <c r="P208" s="132">
        <v>19</v>
      </c>
      <c r="Q208" s="132">
        <v>21</v>
      </c>
      <c r="R208" s="132">
        <v>20</v>
      </c>
      <c r="S208" s="132">
        <v>20</v>
      </c>
      <c r="T208" s="132">
        <v>19</v>
      </c>
      <c r="U208" s="132">
        <v>23</v>
      </c>
      <c r="V208" s="132">
        <v>22</v>
      </c>
      <c r="W208" s="132">
        <v>12</v>
      </c>
      <c r="X208" s="132">
        <v>20</v>
      </c>
      <c r="Y208" s="132">
        <v>0</v>
      </c>
      <c r="Z208" s="132">
        <v>0</v>
      </c>
      <c r="AA208" s="132">
        <v>0</v>
      </c>
      <c r="AB208" s="132">
        <v>0</v>
      </c>
      <c r="AC208" s="132">
        <v>0</v>
      </c>
      <c r="AD208" s="132">
        <v>0</v>
      </c>
      <c r="AE208" s="132">
        <v>0</v>
      </c>
      <c r="AF208" s="132">
        <v>0</v>
      </c>
      <c r="AG208" s="132">
        <v>0</v>
      </c>
      <c r="AH208" s="132">
        <v>0</v>
      </c>
      <c r="AI208" s="132">
        <v>112</v>
      </c>
      <c r="AJ208" s="132">
        <v>81</v>
      </c>
      <c r="AK208" s="132">
        <v>0</v>
      </c>
      <c r="AL208" s="132">
        <v>0</v>
      </c>
      <c r="AM208" s="132">
        <v>0</v>
      </c>
      <c r="AN208" s="132" t="s">
        <v>290</v>
      </c>
      <c r="AO208" s="132">
        <v>17</v>
      </c>
      <c r="AP208" s="132">
        <v>139</v>
      </c>
      <c r="AQ208" s="132">
        <v>0</v>
      </c>
      <c r="AR208" s="132">
        <v>13</v>
      </c>
      <c r="AS208" s="132">
        <v>23</v>
      </c>
      <c r="AT208" s="132">
        <v>146</v>
      </c>
      <c r="AU208" s="132">
        <v>193</v>
      </c>
    </row>
    <row r="209" spans="1:47">
      <c r="A209" t="s">
        <v>1439</v>
      </c>
      <c r="B209" t="s">
        <v>1440</v>
      </c>
      <c r="C209" t="s">
        <v>1441</v>
      </c>
      <c r="D209" t="s">
        <v>1442</v>
      </c>
      <c r="E209" t="s">
        <v>1443</v>
      </c>
      <c r="F209" t="s">
        <v>1296</v>
      </c>
      <c r="G209" t="s">
        <v>288</v>
      </c>
      <c r="H209" s="131" t="s">
        <v>1297</v>
      </c>
      <c r="I209">
        <v>7084220121</v>
      </c>
      <c r="J209" t="s">
        <v>146</v>
      </c>
      <c r="K209" s="132">
        <v>16</v>
      </c>
      <c r="L209" s="132">
        <v>5</v>
      </c>
      <c r="M209" s="132">
        <v>2</v>
      </c>
      <c r="N209" s="132">
        <v>23</v>
      </c>
      <c r="O209" s="132">
        <v>29</v>
      </c>
      <c r="P209" s="132">
        <v>19</v>
      </c>
      <c r="Q209" s="132">
        <v>24</v>
      </c>
      <c r="R209" s="132">
        <v>22</v>
      </c>
      <c r="S209" s="132">
        <v>26</v>
      </c>
      <c r="T209" s="132">
        <v>26</v>
      </c>
      <c r="U209" s="132">
        <v>20</v>
      </c>
      <c r="V209" s="132">
        <v>36</v>
      </c>
      <c r="W209" s="132">
        <v>36</v>
      </c>
      <c r="X209" s="132">
        <v>40</v>
      </c>
      <c r="Y209" s="132">
        <v>0</v>
      </c>
      <c r="Z209" s="132">
        <v>0</v>
      </c>
      <c r="AA209" s="132">
        <v>0</v>
      </c>
      <c r="AB209" s="132">
        <v>0</v>
      </c>
      <c r="AC209" s="132">
        <v>0</v>
      </c>
      <c r="AD209" s="132">
        <v>0</v>
      </c>
      <c r="AE209" s="132">
        <v>0</v>
      </c>
      <c r="AF209" s="132">
        <v>0</v>
      </c>
      <c r="AG209" s="132">
        <v>0</v>
      </c>
      <c r="AH209" s="132">
        <v>0</v>
      </c>
      <c r="AI209" s="132">
        <v>139</v>
      </c>
      <c r="AJ209" s="132">
        <v>139</v>
      </c>
      <c r="AK209" s="132">
        <v>0</v>
      </c>
      <c r="AL209" s="132">
        <v>0</v>
      </c>
      <c r="AM209" s="132">
        <v>0</v>
      </c>
      <c r="AN209" s="132" t="s">
        <v>290</v>
      </c>
      <c r="AO209" s="132">
        <v>13</v>
      </c>
      <c r="AP209" s="132">
        <v>105</v>
      </c>
      <c r="AQ209" s="132">
        <v>0</v>
      </c>
      <c r="AR209" s="132">
        <v>153</v>
      </c>
      <c r="AS209" s="132" t="s">
        <v>290</v>
      </c>
      <c r="AT209" s="132">
        <v>42</v>
      </c>
      <c r="AU209" s="132">
        <v>278</v>
      </c>
    </row>
    <row r="210" spans="1:47">
      <c r="A210" t="s">
        <v>1444</v>
      </c>
      <c r="B210" t="s">
        <v>1445</v>
      </c>
      <c r="C210" t="s">
        <v>1446</v>
      </c>
      <c r="D210" t="s">
        <v>1447</v>
      </c>
      <c r="E210" t="s">
        <v>1448</v>
      </c>
      <c r="F210" t="s">
        <v>1449</v>
      </c>
      <c r="G210" t="s">
        <v>288</v>
      </c>
      <c r="H210" s="131" t="s">
        <v>1450</v>
      </c>
      <c r="I210">
        <v>7089743402</v>
      </c>
      <c r="J210" t="s">
        <v>146</v>
      </c>
      <c r="K210" s="132">
        <v>15.7</v>
      </c>
      <c r="L210" s="132">
        <v>4</v>
      </c>
      <c r="M210" s="132">
        <v>1.5</v>
      </c>
      <c r="N210" s="132">
        <v>21.2</v>
      </c>
      <c r="O210" s="132">
        <v>45</v>
      </c>
      <c r="P210" s="132">
        <v>13</v>
      </c>
      <c r="Q210" s="132">
        <v>22</v>
      </c>
      <c r="R210" s="132">
        <v>19</v>
      </c>
      <c r="S210" s="132">
        <v>11</v>
      </c>
      <c r="T210" s="132">
        <v>13</v>
      </c>
      <c r="U210" s="132" t="s">
        <v>290</v>
      </c>
      <c r="V210" s="132">
        <v>10</v>
      </c>
      <c r="W210" s="132">
        <v>13</v>
      </c>
      <c r="X210" s="132">
        <v>10</v>
      </c>
      <c r="Y210" s="132">
        <v>0</v>
      </c>
      <c r="Z210" s="132">
        <v>0</v>
      </c>
      <c r="AA210" s="132">
        <v>0</v>
      </c>
      <c r="AB210" s="132">
        <v>0</v>
      </c>
      <c r="AC210" s="132">
        <v>0</v>
      </c>
      <c r="AD210" s="132">
        <v>0</v>
      </c>
      <c r="AE210" s="132">
        <v>0</v>
      </c>
      <c r="AF210" s="132">
        <v>0</v>
      </c>
      <c r="AG210" s="132">
        <v>13</v>
      </c>
      <c r="AH210" s="132">
        <v>0</v>
      </c>
      <c r="AI210" s="132">
        <v>81</v>
      </c>
      <c r="AJ210" s="132">
        <v>97</v>
      </c>
      <c r="AK210" s="132">
        <v>0</v>
      </c>
      <c r="AL210" s="132">
        <v>0</v>
      </c>
      <c r="AM210" s="132">
        <v>0</v>
      </c>
      <c r="AN210" s="132">
        <v>0</v>
      </c>
      <c r="AO210" s="132">
        <v>0</v>
      </c>
      <c r="AP210" s="132" t="s">
        <v>290</v>
      </c>
      <c r="AQ210" s="132">
        <v>0</v>
      </c>
      <c r="AR210" s="132">
        <v>175</v>
      </c>
      <c r="AS210" s="132" t="s">
        <v>290</v>
      </c>
      <c r="AT210" s="132" t="s">
        <v>290</v>
      </c>
      <c r="AU210" s="132">
        <v>178</v>
      </c>
    </row>
    <row r="211" spans="1:47">
      <c r="A211" t="s">
        <v>4593</v>
      </c>
      <c r="B211" t="s">
        <v>4594</v>
      </c>
      <c r="C211" t="s">
        <v>4595</v>
      </c>
      <c r="D211" t="s">
        <v>4596</v>
      </c>
      <c r="E211" t="s">
        <v>4597</v>
      </c>
      <c r="F211" t="s">
        <v>1475</v>
      </c>
      <c r="G211" t="s">
        <v>288</v>
      </c>
      <c r="H211" s="131">
        <v>60455</v>
      </c>
      <c r="I211">
        <v>7085982700</v>
      </c>
      <c r="J211" t="s">
        <v>146</v>
      </c>
      <c r="K211" s="132">
        <v>27</v>
      </c>
      <c r="L211" s="132">
        <v>11</v>
      </c>
      <c r="M211" s="132">
        <v>3</v>
      </c>
      <c r="N211" s="132">
        <v>41</v>
      </c>
      <c r="O211" s="132">
        <v>30</v>
      </c>
      <c r="P211" s="132">
        <v>29</v>
      </c>
      <c r="Q211" s="132">
        <v>28</v>
      </c>
      <c r="R211" s="132">
        <v>19</v>
      </c>
      <c r="S211" s="132">
        <v>15</v>
      </c>
      <c r="T211" s="132">
        <v>14</v>
      </c>
      <c r="U211" s="132">
        <v>15</v>
      </c>
      <c r="V211" s="132">
        <v>10</v>
      </c>
      <c r="W211" s="132">
        <v>15</v>
      </c>
      <c r="X211" s="132">
        <v>12</v>
      </c>
      <c r="Y211" s="132">
        <v>18</v>
      </c>
      <c r="Z211" s="132">
        <v>13</v>
      </c>
      <c r="AA211" s="132">
        <v>16</v>
      </c>
      <c r="AB211" s="132">
        <v>11</v>
      </c>
      <c r="AC211" s="132">
        <v>0</v>
      </c>
      <c r="AD211" s="132">
        <v>0</v>
      </c>
      <c r="AE211" s="132">
        <v>0</v>
      </c>
      <c r="AF211" s="132">
        <v>0</v>
      </c>
      <c r="AG211" s="132">
        <v>0</v>
      </c>
      <c r="AH211" s="132">
        <v>0</v>
      </c>
      <c r="AI211" s="132">
        <v>192</v>
      </c>
      <c r="AJ211" s="132">
        <v>53</v>
      </c>
      <c r="AK211" s="132">
        <v>11</v>
      </c>
      <c r="AL211" s="132">
        <v>0</v>
      </c>
      <c r="AM211" s="132">
        <v>0</v>
      </c>
      <c r="AN211" s="132">
        <v>14</v>
      </c>
      <c r="AO211" s="132">
        <v>16</v>
      </c>
      <c r="AP211" s="132">
        <v>18</v>
      </c>
      <c r="AQ211" s="132">
        <v>0</v>
      </c>
      <c r="AR211" s="132">
        <v>193</v>
      </c>
      <c r="AS211" s="132" t="s">
        <v>290</v>
      </c>
      <c r="AT211" s="132">
        <v>75</v>
      </c>
      <c r="AU211" s="132">
        <v>245</v>
      </c>
    </row>
    <row r="212" spans="1:47">
      <c r="A212" t="s">
        <v>1451</v>
      </c>
      <c r="B212" t="s">
        <v>1292</v>
      </c>
      <c r="C212" t="s">
        <v>940</v>
      </c>
      <c r="D212" t="s">
        <v>1452</v>
      </c>
      <c r="E212" t="s">
        <v>1453</v>
      </c>
      <c r="F212" t="s">
        <v>1289</v>
      </c>
      <c r="G212" t="s">
        <v>288</v>
      </c>
      <c r="H212" s="131" t="s">
        <v>1290</v>
      </c>
      <c r="I212">
        <v>7084297171</v>
      </c>
      <c r="J212" t="s">
        <v>146</v>
      </c>
      <c r="K212" s="132">
        <v>27.4</v>
      </c>
      <c r="L212" s="132">
        <v>6.6</v>
      </c>
      <c r="M212" s="132">
        <v>3.4</v>
      </c>
      <c r="N212" s="132">
        <v>37.4</v>
      </c>
      <c r="O212" s="132">
        <v>36</v>
      </c>
      <c r="P212" s="132">
        <v>29</v>
      </c>
      <c r="Q212" s="132">
        <v>35</v>
      </c>
      <c r="R212" s="132">
        <v>26</v>
      </c>
      <c r="S212" s="132">
        <v>37</v>
      </c>
      <c r="T212" s="132">
        <v>18</v>
      </c>
      <c r="U212" s="132">
        <v>34</v>
      </c>
      <c r="V212" s="132">
        <v>24</v>
      </c>
      <c r="W212" s="132">
        <v>24</v>
      </c>
      <c r="X212" s="132">
        <v>35</v>
      </c>
      <c r="Y212" s="132">
        <v>0</v>
      </c>
      <c r="Z212" s="132">
        <v>0</v>
      </c>
      <c r="AA212" s="132">
        <v>0</v>
      </c>
      <c r="AB212" s="132">
        <v>0</v>
      </c>
      <c r="AC212" s="132">
        <v>0</v>
      </c>
      <c r="AD212" s="132">
        <v>0</v>
      </c>
      <c r="AE212" s="132">
        <v>0</v>
      </c>
      <c r="AF212" s="132">
        <v>0</v>
      </c>
      <c r="AG212" s="132">
        <v>0</v>
      </c>
      <c r="AH212" s="132">
        <v>0</v>
      </c>
      <c r="AI212" s="132">
        <v>152</v>
      </c>
      <c r="AJ212" s="132">
        <v>146</v>
      </c>
      <c r="AK212" s="132">
        <v>0</v>
      </c>
      <c r="AL212" s="132">
        <v>0</v>
      </c>
      <c r="AM212" s="132">
        <v>0</v>
      </c>
      <c r="AN212" s="132" t="s">
        <v>290</v>
      </c>
      <c r="AO212" s="132">
        <v>27</v>
      </c>
      <c r="AP212" s="132">
        <v>0</v>
      </c>
      <c r="AQ212" s="132">
        <v>0</v>
      </c>
      <c r="AR212" s="132">
        <v>267</v>
      </c>
      <c r="AS212" s="132" t="s">
        <v>290</v>
      </c>
      <c r="AT212" s="132" t="s">
        <v>290</v>
      </c>
      <c r="AU212" s="132">
        <v>298</v>
      </c>
    </row>
    <row r="213" spans="1:47">
      <c r="A213" t="s">
        <v>1454</v>
      </c>
      <c r="B213" t="s">
        <v>1455</v>
      </c>
      <c r="C213" t="s">
        <v>1381</v>
      </c>
      <c r="D213" t="s">
        <v>1456</v>
      </c>
      <c r="E213" t="s">
        <v>1457</v>
      </c>
      <c r="F213" t="s">
        <v>1458</v>
      </c>
      <c r="G213" t="s">
        <v>288</v>
      </c>
      <c r="H213" s="131" t="s">
        <v>1459</v>
      </c>
      <c r="I213">
        <v>7083858776</v>
      </c>
      <c r="J213" t="s">
        <v>146</v>
      </c>
      <c r="K213" s="132">
        <v>14</v>
      </c>
      <c r="L213" s="132">
        <v>9</v>
      </c>
      <c r="M213" s="132">
        <v>1</v>
      </c>
      <c r="N213" s="132">
        <v>24</v>
      </c>
      <c r="O213" s="132">
        <v>20</v>
      </c>
      <c r="P213" s="132">
        <v>15</v>
      </c>
      <c r="Q213" s="132">
        <v>32</v>
      </c>
      <c r="R213" s="132">
        <v>29</v>
      </c>
      <c r="S213" s="132">
        <v>24</v>
      </c>
      <c r="T213" s="132">
        <v>17</v>
      </c>
      <c r="U213" s="132">
        <v>19</v>
      </c>
      <c r="V213" s="132">
        <v>21</v>
      </c>
      <c r="W213" s="132">
        <v>24</v>
      </c>
      <c r="X213" s="132">
        <v>26</v>
      </c>
      <c r="Y213" s="132">
        <v>0</v>
      </c>
      <c r="Z213" s="132">
        <v>0</v>
      </c>
      <c r="AA213" s="132">
        <v>0</v>
      </c>
      <c r="AB213" s="132">
        <v>0</v>
      </c>
      <c r="AC213" s="132">
        <v>0</v>
      </c>
      <c r="AD213" s="132">
        <v>0</v>
      </c>
      <c r="AE213" s="132">
        <v>0</v>
      </c>
      <c r="AF213" s="132">
        <v>0</v>
      </c>
      <c r="AG213" s="132">
        <v>0</v>
      </c>
      <c r="AH213" s="132">
        <v>0</v>
      </c>
      <c r="AI213" s="132">
        <v>118</v>
      </c>
      <c r="AJ213" s="132">
        <v>109</v>
      </c>
      <c r="AK213" s="132">
        <v>0</v>
      </c>
      <c r="AL213" s="132">
        <v>0</v>
      </c>
      <c r="AM213" s="132">
        <v>13</v>
      </c>
      <c r="AN213" s="132" t="s">
        <v>290</v>
      </c>
      <c r="AO213" s="132">
        <v>73</v>
      </c>
      <c r="AP213" s="132">
        <v>40</v>
      </c>
      <c r="AQ213" s="132">
        <v>0</v>
      </c>
      <c r="AR213" s="132">
        <v>73</v>
      </c>
      <c r="AS213" s="132">
        <v>24</v>
      </c>
      <c r="AT213" s="132">
        <v>140</v>
      </c>
      <c r="AU213" s="132">
        <v>227</v>
      </c>
    </row>
    <row r="214" spans="1:47">
      <c r="A214" t="s">
        <v>4598</v>
      </c>
      <c r="B214" t="s">
        <v>4599</v>
      </c>
      <c r="C214" t="s">
        <v>4600</v>
      </c>
      <c r="D214" t="s">
        <v>2537</v>
      </c>
      <c r="E214" t="s">
        <v>4601</v>
      </c>
      <c r="F214" t="s">
        <v>1204</v>
      </c>
      <c r="G214" t="s">
        <v>288</v>
      </c>
      <c r="H214" s="131">
        <v>60463</v>
      </c>
      <c r="I214">
        <v>7084482260</v>
      </c>
      <c r="J214" t="s">
        <v>146</v>
      </c>
      <c r="K214" s="132">
        <v>2.5</v>
      </c>
      <c r="L214" s="132">
        <v>0</v>
      </c>
      <c r="M214" s="132">
        <v>1.5</v>
      </c>
      <c r="N214" s="132">
        <v>4</v>
      </c>
      <c r="O214" s="132">
        <v>38</v>
      </c>
      <c r="P214" s="132">
        <v>11</v>
      </c>
      <c r="Q214" s="132">
        <v>0</v>
      </c>
      <c r="R214" s="132">
        <v>0</v>
      </c>
      <c r="S214" s="132">
        <v>0</v>
      </c>
      <c r="T214" s="132">
        <v>0</v>
      </c>
      <c r="U214" s="132">
        <v>0</v>
      </c>
      <c r="V214" s="132">
        <v>0</v>
      </c>
      <c r="W214" s="132">
        <v>0</v>
      </c>
      <c r="X214" s="132">
        <v>0</v>
      </c>
      <c r="Y214" s="132">
        <v>0</v>
      </c>
      <c r="Z214" s="132">
        <v>0</v>
      </c>
      <c r="AA214" s="132">
        <v>0</v>
      </c>
      <c r="AB214" s="132">
        <v>0</v>
      </c>
      <c r="AC214" s="132">
        <v>0</v>
      </c>
      <c r="AD214" s="132">
        <v>0</v>
      </c>
      <c r="AE214" s="132">
        <v>0</v>
      </c>
      <c r="AF214" s="132">
        <v>0</v>
      </c>
      <c r="AG214" s="132">
        <v>0</v>
      </c>
      <c r="AH214" s="132">
        <v>0</v>
      </c>
      <c r="AI214" s="132">
        <v>24</v>
      </c>
      <c r="AJ214" s="132">
        <v>25</v>
      </c>
      <c r="AK214" s="132">
        <v>0</v>
      </c>
      <c r="AL214" s="132">
        <v>0</v>
      </c>
      <c r="AM214" s="132">
        <v>0</v>
      </c>
      <c r="AN214" s="132" t="s">
        <v>290</v>
      </c>
      <c r="AO214" s="132">
        <v>0</v>
      </c>
      <c r="AP214" s="132" t="s">
        <v>290</v>
      </c>
      <c r="AQ214" s="132" t="s">
        <v>290</v>
      </c>
      <c r="AR214" s="132">
        <v>44</v>
      </c>
      <c r="AS214" s="132" t="s">
        <v>290</v>
      </c>
      <c r="AT214" s="132">
        <v>0</v>
      </c>
      <c r="AU214" s="132">
        <v>49</v>
      </c>
    </row>
    <row r="215" spans="1:47">
      <c r="A215" t="s">
        <v>1460</v>
      </c>
      <c r="B215" t="s">
        <v>1461</v>
      </c>
      <c r="C215" t="s">
        <v>1168</v>
      </c>
      <c r="D215" t="s">
        <v>1462</v>
      </c>
      <c r="E215" t="s">
        <v>1463</v>
      </c>
      <c r="F215" t="s">
        <v>1377</v>
      </c>
      <c r="G215" t="s">
        <v>288</v>
      </c>
      <c r="H215" s="131" t="s">
        <v>1378</v>
      </c>
      <c r="I215">
        <v>8158340607</v>
      </c>
      <c r="J215" t="s">
        <v>146</v>
      </c>
      <c r="K215" s="132">
        <v>11</v>
      </c>
      <c r="L215" s="132">
        <v>5.5</v>
      </c>
      <c r="M215" s="132">
        <v>3</v>
      </c>
      <c r="N215" s="132">
        <v>19.5</v>
      </c>
      <c r="O215" s="132">
        <v>41</v>
      </c>
      <c r="P215" s="132">
        <v>22</v>
      </c>
      <c r="Q215" s="132">
        <v>10</v>
      </c>
      <c r="R215" s="132">
        <v>10</v>
      </c>
      <c r="S215" s="132">
        <v>12</v>
      </c>
      <c r="T215" s="132" t="s">
        <v>290</v>
      </c>
      <c r="U215" s="132">
        <v>14</v>
      </c>
      <c r="V215" s="132" t="s">
        <v>290</v>
      </c>
      <c r="W215" s="132" t="s">
        <v>290</v>
      </c>
      <c r="X215" s="132" t="s">
        <v>290</v>
      </c>
      <c r="Y215" s="132">
        <v>0</v>
      </c>
      <c r="Z215" s="132">
        <v>0</v>
      </c>
      <c r="AA215" s="132">
        <v>0</v>
      </c>
      <c r="AB215" s="132">
        <v>0</v>
      </c>
      <c r="AC215" s="132">
        <v>0</v>
      </c>
      <c r="AD215" s="132">
        <v>0</v>
      </c>
      <c r="AE215" s="132">
        <v>0</v>
      </c>
      <c r="AF215" s="132">
        <v>0</v>
      </c>
      <c r="AG215" s="132">
        <v>0</v>
      </c>
      <c r="AH215" s="132">
        <v>0</v>
      </c>
      <c r="AI215" s="132">
        <v>74</v>
      </c>
      <c r="AJ215" s="132">
        <v>66</v>
      </c>
      <c r="AK215" s="132">
        <v>0</v>
      </c>
      <c r="AL215" s="132">
        <v>0</v>
      </c>
      <c r="AM215" s="132">
        <v>0</v>
      </c>
      <c r="AN215" s="132" t="s">
        <v>290</v>
      </c>
      <c r="AO215" s="132" t="s">
        <v>290</v>
      </c>
      <c r="AP215" s="132">
        <v>17</v>
      </c>
      <c r="AQ215" s="132">
        <v>0</v>
      </c>
      <c r="AR215" s="132">
        <v>94</v>
      </c>
      <c r="AS215" s="132">
        <v>23</v>
      </c>
      <c r="AT215" s="132">
        <v>0</v>
      </c>
      <c r="AU215" s="132">
        <v>140</v>
      </c>
    </row>
    <row r="216" spans="1:47">
      <c r="A216" t="s">
        <v>1464</v>
      </c>
      <c r="B216" t="s">
        <v>1465</v>
      </c>
      <c r="C216" t="s">
        <v>916</v>
      </c>
      <c r="D216" t="s">
        <v>1466</v>
      </c>
      <c r="E216" t="s">
        <v>1467</v>
      </c>
      <c r="F216" t="s">
        <v>1468</v>
      </c>
      <c r="G216" t="s">
        <v>288</v>
      </c>
      <c r="H216" s="131" t="s">
        <v>1469</v>
      </c>
      <c r="I216">
        <v>7088492787</v>
      </c>
      <c r="J216" t="s">
        <v>146</v>
      </c>
      <c r="K216" s="132">
        <v>7</v>
      </c>
      <c r="L216" s="132">
        <v>1.5</v>
      </c>
      <c r="M216" s="132">
        <v>1.5</v>
      </c>
      <c r="N216" s="132">
        <v>10</v>
      </c>
      <c r="O216" s="132" t="s">
        <v>290</v>
      </c>
      <c r="P216" s="132">
        <v>14</v>
      </c>
      <c r="Q216" s="132" t="s">
        <v>290</v>
      </c>
      <c r="R216" s="132" t="s">
        <v>290</v>
      </c>
      <c r="S216" s="132" t="s">
        <v>290</v>
      </c>
      <c r="T216" s="132" t="s">
        <v>290</v>
      </c>
      <c r="U216" s="132" t="s">
        <v>290</v>
      </c>
      <c r="V216" s="132" t="s">
        <v>290</v>
      </c>
      <c r="W216" s="132" t="s">
        <v>290</v>
      </c>
      <c r="X216" s="132" t="s">
        <v>290</v>
      </c>
      <c r="Y216" s="132">
        <v>0</v>
      </c>
      <c r="Z216" s="132">
        <v>0</v>
      </c>
      <c r="AA216" s="132">
        <v>0</v>
      </c>
      <c r="AB216" s="132">
        <v>0</v>
      </c>
      <c r="AC216" s="132">
        <v>0</v>
      </c>
      <c r="AD216" s="132">
        <v>0</v>
      </c>
      <c r="AE216" s="132">
        <v>0</v>
      </c>
      <c r="AF216" s="132">
        <v>0</v>
      </c>
      <c r="AG216" s="132">
        <v>0</v>
      </c>
      <c r="AH216" s="132">
        <v>0</v>
      </c>
      <c r="AI216" s="132">
        <v>27</v>
      </c>
      <c r="AJ216" s="132">
        <v>31</v>
      </c>
      <c r="AK216" s="132">
        <v>0</v>
      </c>
      <c r="AL216" s="132">
        <v>0</v>
      </c>
      <c r="AM216" s="132">
        <v>0</v>
      </c>
      <c r="AN216" s="132">
        <v>0</v>
      </c>
      <c r="AO216" s="132">
        <v>57</v>
      </c>
      <c r="AP216" s="132">
        <v>0</v>
      </c>
      <c r="AQ216" s="132">
        <v>0</v>
      </c>
      <c r="AR216" s="132">
        <v>0</v>
      </c>
      <c r="AS216" s="132" t="s">
        <v>290</v>
      </c>
      <c r="AT216" s="132">
        <v>44</v>
      </c>
      <c r="AU216" s="132">
        <v>58</v>
      </c>
    </row>
    <row r="217" spans="1:47">
      <c r="A217" t="s">
        <v>1470</v>
      </c>
      <c r="B217" t="s">
        <v>1471</v>
      </c>
      <c r="C217" t="s">
        <v>1472</v>
      </c>
      <c r="D217" t="s">
        <v>1473</v>
      </c>
      <c r="E217" t="s">
        <v>1474</v>
      </c>
      <c r="F217" t="s">
        <v>1475</v>
      </c>
      <c r="G217" t="s">
        <v>288</v>
      </c>
      <c r="H217" s="131" t="s">
        <v>1476</v>
      </c>
      <c r="I217">
        <v>7085994100</v>
      </c>
      <c r="J217" t="s">
        <v>146</v>
      </c>
      <c r="K217" s="132">
        <v>53.3</v>
      </c>
      <c r="L217" s="132">
        <v>25.9</v>
      </c>
      <c r="M217" s="132">
        <v>6.5</v>
      </c>
      <c r="N217" s="132">
        <v>85.7</v>
      </c>
      <c r="O217" s="132">
        <v>36</v>
      </c>
      <c r="P217" s="132">
        <v>49</v>
      </c>
      <c r="Q217" s="132">
        <v>57</v>
      </c>
      <c r="R217" s="132">
        <v>51</v>
      </c>
      <c r="S217" s="132">
        <v>56</v>
      </c>
      <c r="T217" s="132">
        <v>56</v>
      </c>
      <c r="U217" s="132">
        <v>50</v>
      </c>
      <c r="V217" s="132">
        <v>53</v>
      </c>
      <c r="W217" s="132">
        <v>62</v>
      </c>
      <c r="X217" s="132">
        <v>57</v>
      </c>
      <c r="Y217" s="132">
        <v>50</v>
      </c>
      <c r="Z217" s="132">
        <v>77</v>
      </c>
      <c r="AA217" s="132">
        <v>47</v>
      </c>
      <c r="AB217" s="132">
        <v>54</v>
      </c>
      <c r="AC217" s="132">
        <v>0</v>
      </c>
      <c r="AD217" s="132">
        <v>0</v>
      </c>
      <c r="AE217" s="132">
        <v>0</v>
      </c>
      <c r="AF217" s="132">
        <v>0</v>
      </c>
      <c r="AG217" s="132">
        <v>0</v>
      </c>
      <c r="AH217" s="132">
        <v>0</v>
      </c>
      <c r="AI217" s="132">
        <v>397</v>
      </c>
      <c r="AJ217" s="132">
        <v>358</v>
      </c>
      <c r="AK217" s="132">
        <v>24</v>
      </c>
      <c r="AL217" s="132">
        <v>19</v>
      </c>
      <c r="AM217" s="132">
        <v>0</v>
      </c>
      <c r="AN217" s="132">
        <v>25</v>
      </c>
      <c r="AO217" s="132">
        <v>11</v>
      </c>
      <c r="AP217" s="132" t="s">
        <v>290</v>
      </c>
      <c r="AQ217" s="132">
        <v>0</v>
      </c>
      <c r="AR217" s="132">
        <v>686</v>
      </c>
      <c r="AS217" s="132">
        <v>32</v>
      </c>
      <c r="AT217" s="132">
        <v>170</v>
      </c>
      <c r="AU217" s="132">
        <v>755</v>
      </c>
    </row>
    <row r="218" spans="1:47">
      <c r="A218" t="s">
        <v>1477</v>
      </c>
      <c r="B218" t="s">
        <v>1478</v>
      </c>
      <c r="C218" t="s">
        <v>1320</v>
      </c>
      <c r="D218" t="s">
        <v>1479</v>
      </c>
      <c r="E218" t="s">
        <v>1480</v>
      </c>
      <c r="F218" t="s">
        <v>1481</v>
      </c>
      <c r="G218" t="s">
        <v>288</v>
      </c>
      <c r="H218" s="131" t="s">
        <v>1482</v>
      </c>
      <c r="I218">
        <v>7085946857</v>
      </c>
      <c r="J218" t="s">
        <v>146</v>
      </c>
      <c r="K218" s="132">
        <v>5.4</v>
      </c>
      <c r="L218" s="132">
        <v>0</v>
      </c>
      <c r="M218" s="132">
        <v>0.6</v>
      </c>
      <c r="N218" s="132">
        <v>6</v>
      </c>
      <c r="O218" s="132">
        <v>11</v>
      </c>
      <c r="P218" s="132" t="s">
        <v>290</v>
      </c>
      <c r="Q218" s="132" t="s">
        <v>290</v>
      </c>
      <c r="R218" s="132" t="s">
        <v>290</v>
      </c>
      <c r="S218" s="132" t="s">
        <v>290</v>
      </c>
      <c r="T218" s="132" t="s">
        <v>290</v>
      </c>
      <c r="U218" s="132" t="s">
        <v>290</v>
      </c>
      <c r="V218" s="132" t="s">
        <v>290</v>
      </c>
      <c r="W218" s="132" t="s">
        <v>290</v>
      </c>
      <c r="X218" s="132" t="s">
        <v>290</v>
      </c>
      <c r="Y218" s="132">
        <v>0</v>
      </c>
      <c r="Z218" s="132">
        <v>0</v>
      </c>
      <c r="AA218" s="132">
        <v>0</v>
      </c>
      <c r="AB218" s="132">
        <v>0</v>
      </c>
      <c r="AC218" s="132">
        <v>0</v>
      </c>
      <c r="AD218" s="132">
        <v>0</v>
      </c>
      <c r="AE218" s="132">
        <v>0</v>
      </c>
      <c r="AF218" s="132">
        <v>0</v>
      </c>
      <c r="AG218" s="132">
        <v>0</v>
      </c>
      <c r="AH218" s="132">
        <v>0</v>
      </c>
      <c r="AI218" s="132">
        <v>37</v>
      </c>
      <c r="AJ218" s="132">
        <v>25</v>
      </c>
      <c r="AK218" s="132">
        <v>0</v>
      </c>
      <c r="AL218" s="132">
        <v>0</v>
      </c>
      <c r="AM218" s="132">
        <v>0</v>
      </c>
      <c r="AN218" s="132">
        <v>0</v>
      </c>
      <c r="AO218" s="132" t="s">
        <v>290</v>
      </c>
      <c r="AP218" s="132">
        <v>28</v>
      </c>
      <c r="AQ218" s="132">
        <v>0</v>
      </c>
      <c r="AR218" s="132">
        <v>25</v>
      </c>
      <c r="AS218" s="132" t="s">
        <v>290</v>
      </c>
      <c r="AT218" s="132">
        <v>10</v>
      </c>
      <c r="AU218" s="132">
        <v>62</v>
      </c>
    </row>
    <row r="219" spans="1:47">
      <c r="A219" t="s">
        <v>1483</v>
      </c>
      <c r="B219" t="s">
        <v>1484</v>
      </c>
      <c r="C219" t="s">
        <v>1485</v>
      </c>
      <c r="D219" t="s">
        <v>1486</v>
      </c>
      <c r="E219" t="s">
        <v>1487</v>
      </c>
      <c r="F219" t="s">
        <v>1377</v>
      </c>
      <c r="G219" t="s">
        <v>288</v>
      </c>
      <c r="H219" s="131" t="s">
        <v>1378</v>
      </c>
      <c r="I219">
        <v>6302431995</v>
      </c>
      <c r="J219" t="s">
        <v>146</v>
      </c>
      <c r="K219" s="132">
        <v>25</v>
      </c>
      <c r="L219" s="132">
        <v>2</v>
      </c>
      <c r="M219" s="132">
        <v>6.2</v>
      </c>
      <c r="N219" s="132">
        <v>33.200000000000003</v>
      </c>
      <c r="O219" s="132">
        <v>21</v>
      </c>
      <c r="P219" s="132">
        <v>23</v>
      </c>
      <c r="Q219" s="132">
        <v>22</v>
      </c>
      <c r="R219" s="132">
        <v>14</v>
      </c>
      <c r="S219" s="132">
        <v>16</v>
      </c>
      <c r="T219" s="132">
        <v>21</v>
      </c>
      <c r="U219" s="132">
        <v>18</v>
      </c>
      <c r="V219" s="132">
        <v>22</v>
      </c>
      <c r="W219" s="132">
        <v>14</v>
      </c>
      <c r="X219" s="132">
        <v>19</v>
      </c>
      <c r="Y219" s="132">
        <v>0</v>
      </c>
      <c r="Z219" s="132">
        <v>0</v>
      </c>
      <c r="AA219" s="132">
        <v>0</v>
      </c>
      <c r="AB219" s="132">
        <v>0</v>
      </c>
      <c r="AC219" s="132">
        <v>0</v>
      </c>
      <c r="AD219" s="132">
        <v>0</v>
      </c>
      <c r="AE219" s="132">
        <v>0</v>
      </c>
      <c r="AF219" s="132">
        <v>0</v>
      </c>
      <c r="AG219" s="132">
        <v>0</v>
      </c>
      <c r="AH219" s="132">
        <v>0</v>
      </c>
      <c r="AI219" s="132">
        <v>96</v>
      </c>
      <c r="AJ219" s="132">
        <v>94</v>
      </c>
      <c r="AK219" s="132">
        <v>0</v>
      </c>
      <c r="AL219" s="132">
        <v>0</v>
      </c>
      <c r="AM219" s="132">
        <v>0</v>
      </c>
      <c r="AN219" s="132" t="s">
        <v>290</v>
      </c>
      <c r="AO219" s="132" t="s">
        <v>290</v>
      </c>
      <c r="AP219" s="132">
        <v>12</v>
      </c>
      <c r="AQ219" s="132" t="s">
        <v>290</v>
      </c>
      <c r="AR219" s="132">
        <v>147</v>
      </c>
      <c r="AS219" s="132">
        <v>23</v>
      </c>
      <c r="AT219" s="132" t="s">
        <v>290</v>
      </c>
      <c r="AU219" s="132">
        <v>190</v>
      </c>
    </row>
    <row r="220" spans="1:47">
      <c r="A220" t="s">
        <v>1488</v>
      </c>
      <c r="B220" t="s">
        <v>1489</v>
      </c>
      <c r="C220" t="s">
        <v>1185</v>
      </c>
      <c r="D220" t="s">
        <v>1490</v>
      </c>
      <c r="E220" t="s">
        <v>1491</v>
      </c>
      <c r="F220" t="s">
        <v>1492</v>
      </c>
      <c r="G220" t="s">
        <v>288</v>
      </c>
      <c r="H220" s="131" t="s">
        <v>1493</v>
      </c>
      <c r="I220">
        <v>8152353154</v>
      </c>
      <c r="J220" t="s">
        <v>148</v>
      </c>
      <c r="K220" s="132">
        <v>19</v>
      </c>
      <c r="L220" s="132">
        <v>4.5</v>
      </c>
      <c r="M220" s="132">
        <v>1</v>
      </c>
      <c r="N220" s="132">
        <v>24.5</v>
      </c>
      <c r="O220" s="132">
        <v>21</v>
      </c>
      <c r="P220" s="132" t="s">
        <v>290</v>
      </c>
      <c r="Q220" s="132" t="s">
        <v>290</v>
      </c>
      <c r="R220" s="132">
        <v>12</v>
      </c>
      <c r="S220" s="132" t="s">
        <v>290</v>
      </c>
      <c r="T220" s="132">
        <v>10</v>
      </c>
      <c r="U220" s="132" t="s">
        <v>290</v>
      </c>
      <c r="V220" s="132">
        <v>14</v>
      </c>
      <c r="W220" s="132" t="s">
        <v>290</v>
      </c>
      <c r="X220" s="132" t="s">
        <v>290</v>
      </c>
      <c r="Y220" s="132">
        <v>14</v>
      </c>
      <c r="Z220" s="132">
        <v>18</v>
      </c>
      <c r="AA220" s="132">
        <v>19</v>
      </c>
      <c r="AB220" s="132">
        <v>23</v>
      </c>
      <c r="AC220" s="132">
        <v>0</v>
      </c>
      <c r="AD220" s="132">
        <v>0</v>
      </c>
      <c r="AE220" s="132">
        <v>0</v>
      </c>
      <c r="AF220" s="132" t="s">
        <v>290</v>
      </c>
      <c r="AG220" s="132" t="s">
        <v>290</v>
      </c>
      <c r="AH220" s="132" t="s">
        <v>290</v>
      </c>
      <c r="AI220" s="132">
        <v>87</v>
      </c>
      <c r="AJ220" s="132">
        <v>89</v>
      </c>
      <c r="AK220" s="132" t="s">
        <v>290</v>
      </c>
      <c r="AL220" s="132">
        <v>12</v>
      </c>
      <c r="AM220" s="132">
        <v>0</v>
      </c>
      <c r="AN220" s="132" t="s">
        <v>290</v>
      </c>
      <c r="AO220" s="132" t="s">
        <v>290</v>
      </c>
      <c r="AP220" s="132">
        <v>13</v>
      </c>
      <c r="AQ220" s="132">
        <v>0</v>
      </c>
      <c r="AR220" s="132">
        <v>135</v>
      </c>
      <c r="AS220" s="132">
        <v>18</v>
      </c>
      <c r="AT220" s="132">
        <v>21</v>
      </c>
      <c r="AU220" s="132">
        <v>176</v>
      </c>
    </row>
    <row r="221" spans="1:47">
      <c r="A221" t="s">
        <v>1494</v>
      </c>
      <c r="B221" t="s">
        <v>446</v>
      </c>
      <c r="C221" t="s">
        <v>1495</v>
      </c>
      <c r="D221" t="s">
        <v>1496</v>
      </c>
      <c r="E221" t="s">
        <v>1497</v>
      </c>
      <c r="F221" t="s">
        <v>1492</v>
      </c>
      <c r="G221" t="s">
        <v>288</v>
      </c>
      <c r="H221" s="131" t="s">
        <v>1493</v>
      </c>
      <c r="I221">
        <v>8152323511</v>
      </c>
      <c r="J221" t="s">
        <v>148</v>
      </c>
      <c r="K221" s="132">
        <v>8</v>
      </c>
      <c r="L221" s="132">
        <v>1.5</v>
      </c>
      <c r="M221" s="132">
        <v>1</v>
      </c>
      <c r="N221" s="132">
        <v>10.5</v>
      </c>
      <c r="O221" s="132">
        <v>14</v>
      </c>
      <c r="P221" s="132">
        <v>10</v>
      </c>
      <c r="Q221" s="132">
        <v>12</v>
      </c>
      <c r="R221" s="132">
        <v>13</v>
      </c>
      <c r="S221" s="132">
        <v>10</v>
      </c>
      <c r="T221" s="132" t="s">
        <v>290</v>
      </c>
      <c r="U221" s="132" t="s">
        <v>290</v>
      </c>
      <c r="V221" s="132" t="s">
        <v>290</v>
      </c>
      <c r="W221" s="132">
        <v>15</v>
      </c>
      <c r="X221" s="132" t="s">
        <v>290</v>
      </c>
      <c r="Y221" s="132">
        <v>0</v>
      </c>
      <c r="Z221" s="132">
        <v>0</v>
      </c>
      <c r="AA221" s="132">
        <v>0</v>
      </c>
      <c r="AB221" s="132">
        <v>0</v>
      </c>
      <c r="AC221" s="132">
        <v>0</v>
      </c>
      <c r="AD221" s="132">
        <v>0</v>
      </c>
      <c r="AE221" s="132">
        <v>0</v>
      </c>
      <c r="AF221" s="132">
        <v>0</v>
      </c>
      <c r="AG221" s="132">
        <v>0</v>
      </c>
      <c r="AH221" s="132">
        <v>0</v>
      </c>
      <c r="AI221" s="132">
        <v>59</v>
      </c>
      <c r="AJ221" s="132">
        <v>44</v>
      </c>
      <c r="AK221" s="132">
        <v>0</v>
      </c>
      <c r="AL221" s="132">
        <v>0</v>
      </c>
      <c r="AM221" s="132">
        <v>0</v>
      </c>
      <c r="AN221" s="132">
        <v>0</v>
      </c>
      <c r="AO221" s="132" t="s">
        <v>290</v>
      </c>
      <c r="AP221" s="132" t="s">
        <v>290</v>
      </c>
      <c r="AQ221" s="132">
        <v>0</v>
      </c>
      <c r="AR221" s="132">
        <v>82</v>
      </c>
      <c r="AS221" s="132">
        <v>14</v>
      </c>
      <c r="AT221" s="132">
        <v>25</v>
      </c>
      <c r="AU221" s="132">
        <v>103</v>
      </c>
    </row>
    <row r="222" spans="1:47">
      <c r="A222" t="s">
        <v>1500</v>
      </c>
      <c r="B222" t="s">
        <v>1501</v>
      </c>
      <c r="C222" t="s">
        <v>964</v>
      </c>
      <c r="D222" t="s">
        <v>1502</v>
      </c>
      <c r="E222" t="s">
        <v>1503</v>
      </c>
      <c r="F222" t="s">
        <v>1492</v>
      </c>
      <c r="G222" t="s">
        <v>288</v>
      </c>
      <c r="H222" s="131" t="s">
        <v>1493</v>
      </c>
      <c r="I222">
        <v>8152331876</v>
      </c>
      <c r="J222" t="s">
        <v>148</v>
      </c>
      <c r="K222" s="132">
        <v>10.5</v>
      </c>
      <c r="L222" s="132">
        <v>4.9000000000000004</v>
      </c>
      <c r="M222" s="132">
        <v>2.9</v>
      </c>
      <c r="N222" s="132">
        <v>18.3</v>
      </c>
      <c r="O222" s="132">
        <v>17</v>
      </c>
      <c r="P222" s="132">
        <v>12</v>
      </c>
      <c r="Q222" s="132" t="s">
        <v>290</v>
      </c>
      <c r="R222" s="132" t="s">
        <v>290</v>
      </c>
      <c r="S222" s="132">
        <v>15</v>
      </c>
      <c r="T222" s="132">
        <v>12</v>
      </c>
      <c r="U222" s="132">
        <v>15</v>
      </c>
      <c r="V222" s="132">
        <v>11</v>
      </c>
      <c r="W222" s="132">
        <v>12</v>
      </c>
      <c r="X222" s="132">
        <v>15</v>
      </c>
      <c r="Y222" s="132">
        <v>0</v>
      </c>
      <c r="Z222" s="132">
        <v>0</v>
      </c>
      <c r="AA222" s="132">
        <v>0</v>
      </c>
      <c r="AB222" s="132">
        <v>0</v>
      </c>
      <c r="AC222" s="132">
        <v>0</v>
      </c>
      <c r="AD222" s="132">
        <v>0</v>
      </c>
      <c r="AE222" s="132">
        <v>0</v>
      </c>
      <c r="AF222" s="132">
        <v>0</v>
      </c>
      <c r="AG222" s="132">
        <v>0</v>
      </c>
      <c r="AH222" s="132">
        <v>0</v>
      </c>
      <c r="AI222" s="132">
        <v>60</v>
      </c>
      <c r="AJ222" s="132">
        <v>62</v>
      </c>
      <c r="AK222" s="132">
        <v>0</v>
      </c>
      <c r="AL222" s="132">
        <v>0</v>
      </c>
      <c r="AM222" s="132">
        <v>0</v>
      </c>
      <c r="AN222" s="132">
        <v>0</v>
      </c>
      <c r="AO222" s="132" t="s">
        <v>290</v>
      </c>
      <c r="AP222" s="132" t="s">
        <v>290</v>
      </c>
      <c r="AQ222" s="132">
        <v>0</v>
      </c>
      <c r="AR222" s="132">
        <v>98</v>
      </c>
      <c r="AS222" s="132">
        <v>16</v>
      </c>
      <c r="AT222" s="132">
        <v>26</v>
      </c>
      <c r="AU222" s="132">
        <v>122</v>
      </c>
    </row>
    <row r="223" spans="1:47">
      <c r="A223" t="s">
        <v>1504</v>
      </c>
      <c r="B223" t="s">
        <v>1505</v>
      </c>
      <c r="C223" t="s">
        <v>408</v>
      </c>
      <c r="D223" t="s">
        <v>1506</v>
      </c>
      <c r="E223" t="s">
        <v>1507</v>
      </c>
      <c r="F223" t="s">
        <v>149</v>
      </c>
      <c r="G223" t="s">
        <v>288</v>
      </c>
      <c r="H223" s="131" t="s">
        <v>1508</v>
      </c>
      <c r="I223">
        <v>2173569521</v>
      </c>
      <c r="J223" t="s">
        <v>149</v>
      </c>
      <c r="K223" s="132">
        <v>16.5</v>
      </c>
      <c r="L223" s="132">
        <v>4.7</v>
      </c>
      <c r="M223" s="132">
        <v>2</v>
      </c>
      <c r="N223" s="132">
        <v>23.2</v>
      </c>
      <c r="O223" s="132">
        <v>25</v>
      </c>
      <c r="P223" s="132">
        <v>16</v>
      </c>
      <c r="Q223" s="132">
        <v>18</v>
      </c>
      <c r="R223" s="132">
        <v>14</v>
      </c>
      <c r="S223" s="132">
        <v>19</v>
      </c>
      <c r="T223" s="132">
        <v>16</v>
      </c>
      <c r="U223" s="132">
        <v>29</v>
      </c>
      <c r="V223" s="132">
        <v>27</v>
      </c>
      <c r="W223" s="132">
        <v>15</v>
      </c>
      <c r="X223" s="132">
        <v>29</v>
      </c>
      <c r="Y223" s="132">
        <v>0</v>
      </c>
      <c r="Z223" s="132">
        <v>0</v>
      </c>
      <c r="AA223" s="132">
        <v>0</v>
      </c>
      <c r="AB223" s="132">
        <v>0</v>
      </c>
      <c r="AC223" s="132">
        <v>0</v>
      </c>
      <c r="AD223" s="132">
        <v>0</v>
      </c>
      <c r="AE223" s="132">
        <v>0</v>
      </c>
      <c r="AF223" s="132" t="s">
        <v>290</v>
      </c>
      <c r="AG223" s="132">
        <v>10</v>
      </c>
      <c r="AH223" s="132">
        <v>0</v>
      </c>
      <c r="AI223" s="132">
        <v>106</v>
      </c>
      <c r="AJ223" s="132">
        <v>113</v>
      </c>
      <c r="AK223" s="132">
        <v>0</v>
      </c>
      <c r="AL223" s="132">
        <v>0</v>
      </c>
      <c r="AM223" s="132">
        <v>0</v>
      </c>
      <c r="AN223" s="132" t="s">
        <v>290</v>
      </c>
      <c r="AO223" s="132">
        <v>34</v>
      </c>
      <c r="AP223" s="132">
        <v>0</v>
      </c>
      <c r="AQ223" s="132">
        <v>0</v>
      </c>
      <c r="AR223" s="132">
        <v>158</v>
      </c>
      <c r="AS223" s="132">
        <v>20</v>
      </c>
      <c r="AT223" s="132">
        <v>75</v>
      </c>
      <c r="AU223" s="132">
        <v>219</v>
      </c>
    </row>
    <row r="224" spans="1:47">
      <c r="A224" t="s">
        <v>1515</v>
      </c>
      <c r="B224" t="s">
        <v>1516</v>
      </c>
      <c r="C224" t="s">
        <v>1517</v>
      </c>
      <c r="D224" t="s">
        <v>1518</v>
      </c>
      <c r="E224" t="s">
        <v>1519</v>
      </c>
      <c r="F224" t="s">
        <v>1520</v>
      </c>
      <c r="G224" t="s">
        <v>288</v>
      </c>
      <c r="H224" s="131" t="s">
        <v>1521</v>
      </c>
      <c r="I224">
        <v>2176842309</v>
      </c>
      <c r="J224" t="s">
        <v>149</v>
      </c>
      <c r="K224" s="132">
        <v>20</v>
      </c>
      <c r="L224" s="132">
        <v>5</v>
      </c>
      <c r="M224" s="132">
        <v>2</v>
      </c>
      <c r="N224" s="132">
        <v>27</v>
      </c>
      <c r="O224" s="132">
        <v>34</v>
      </c>
      <c r="P224" s="132">
        <v>21</v>
      </c>
      <c r="Q224" s="132">
        <v>18</v>
      </c>
      <c r="R224" s="132">
        <v>15</v>
      </c>
      <c r="S224" s="132">
        <v>17</v>
      </c>
      <c r="T224" s="132">
        <v>13</v>
      </c>
      <c r="U224" s="132">
        <v>12</v>
      </c>
      <c r="V224" s="132">
        <v>14</v>
      </c>
      <c r="W224" s="132" t="s">
        <v>290</v>
      </c>
      <c r="X224" s="132">
        <v>12</v>
      </c>
      <c r="Y224" s="132">
        <v>0</v>
      </c>
      <c r="Z224" s="132">
        <v>0</v>
      </c>
      <c r="AA224" s="132">
        <v>0</v>
      </c>
      <c r="AB224" s="132">
        <v>0</v>
      </c>
      <c r="AC224" s="132">
        <v>0</v>
      </c>
      <c r="AD224" s="132">
        <v>0</v>
      </c>
      <c r="AE224" s="132">
        <v>0</v>
      </c>
      <c r="AF224" s="132">
        <v>0</v>
      </c>
      <c r="AG224" s="132">
        <v>0</v>
      </c>
      <c r="AH224" s="132">
        <v>0</v>
      </c>
      <c r="AI224" s="132">
        <v>78</v>
      </c>
      <c r="AJ224" s="132">
        <v>87</v>
      </c>
      <c r="AK224" s="132">
        <v>0</v>
      </c>
      <c r="AL224" s="132">
        <v>0</v>
      </c>
      <c r="AM224" s="132">
        <v>0</v>
      </c>
      <c r="AN224" s="132">
        <v>0</v>
      </c>
      <c r="AO224" s="132">
        <v>0</v>
      </c>
      <c r="AP224" s="132" t="s">
        <v>290</v>
      </c>
      <c r="AQ224" s="132">
        <v>0</v>
      </c>
      <c r="AR224" s="132">
        <v>153</v>
      </c>
      <c r="AS224" s="132" t="s">
        <v>290</v>
      </c>
      <c r="AT224" s="132" t="s">
        <v>290</v>
      </c>
      <c r="AU224" s="132">
        <v>165</v>
      </c>
    </row>
    <row r="225" spans="1:47">
      <c r="A225" t="s">
        <v>1522</v>
      </c>
      <c r="B225" t="s">
        <v>1523</v>
      </c>
      <c r="C225" t="s">
        <v>1381</v>
      </c>
      <c r="D225" t="s">
        <v>1524</v>
      </c>
      <c r="E225" t="s">
        <v>1525</v>
      </c>
      <c r="F225" t="s">
        <v>149</v>
      </c>
      <c r="G225" t="s">
        <v>288</v>
      </c>
      <c r="H225" s="131" t="s">
        <v>1526</v>
      </c>
      <c r="I225">
        <v>2173594114</v>
      </c>
      <c r="J225" t="s">
        <v>149</v>
      </c>
      <c r="K225" s="132">
        <v>28</v>
      </c>
      <c r="L225" s="132">
        <v>16.5</v>
      </c>
      <c r="M225" s="132">
        <v>1</v>
      </c>
      <c r="N225" s="132">
        <v>45.5</v>
      </c>
      <c r="O225" s="132">
        <v>34</v>
      </c>
      <c r="P225" s="132">
        <v>44</v>
      </c>
      <c r="Q225" s="132">
        <v>40</v>
      </c>
      <c r="R225" s="132">
        <v>37</v>
      </c>
      <c r="S225" s="132">
        <v>37</v>
      </c>
      <c r="T225" s="132">
        <v>35</v>
      </c>
      <c r="U225" s="132">
        <v>37</v>
      </c>
      <c r="V225" s="132">
        <v>41</v>
      </c>
      <c r="W225" s="132">
        <v>36</v>
      </c>
      <c r="X225" s="132">
        <v>38</v>
      </c>
      <c r="Y225" s="132">
        <v>0</v>
      </c>
      <c r="Z225" s="132">
        <v>0</v>
      </c>
      <c r="AA225" s="132">
        <v>0</v>
      </c>
      <c r="AB225" s="132">
        <v>0</v>
      </c>
      <c r="AC225" s="132">
        <v>0</v>
      </c>
      <c r="AD225" s="132">
        <v>0</v>
      </c>
      <c r="AE225" s="132">
        <v>0</v>
      </c>
      <c r="AF225" s="132" t="s">
        <v>290</v>
      </c>
      <c r="AG225" s="132">
        <v>17</v>
      </c>
      <c r="AH225" s="132">
        <v>0</v>
      </c>
      <c r="AI225" s="132">
        <v>192</v>
      </c>
      <c r="AJ225" s="132">
        <v>208</v>
      </c>
      <c r="AK225" s="132">
        <v>0</v>
      </c>
      <c r="AL225" s="132">
        <v>0</v>
      </c>
      <c r="AM225" s="132">
        <v>0</v>
      </c>
      <c r="AN225" s="132">
        <v>16</v>
      </c>
      <c r="AO225" s="132">
        <v>16</v>
      </c>
      <c r="AP225" s="132">
        <v>11</v>
      </c>
      <c r="AQ225" s="132">
        <v>0</v>
      </c>
      <c r="AR225" s="132">
        <v>331</v>
      </c>
      <c r="AS225" s="132">
        <v>26</v>
      </c>
      <c r="AT225" s="132">
        <v>50</v>
      </c>
      <c r="AU225" s="132">
        <v>400</v>
      </c>
    </row>
    <row r="226" spans="1:47">
      <c r="A226" t="s">
        <v>1527</v>
      </c>
      <c r="B226" t="s">
        <v>1528</v>
      </c>
      <c r="C226" t="s">
        <v>1529</v>
      </c>
      <c r="D226" t="s">
        <v>135</v>
      </c>
      <c r="E226" t="s">
        <v>1530</v>
      </c>
      <c r="F226" t="s">
        <v>1531</v>
      </c>
      <c r="G226" t="s">
        <v>288</v>
      </c>
      <c r="H226" s="131" t="s">
        <v>1532</v>
      </c>
      <c r="I226">
        <v>2173448279</v>
      </c>
      <c r="J226" t="s">
        <v>149</v>
      </c>
      <c r="K226" s="132">
        <v>3.6</v>
      </c>
      <c r="L226" s="132">
        <v>1.3</v>
      </c>
      <c r="M226" s="132">
        <v>1</v>
      </c>
      <c r="N226" s="132">
        <v>5.9</v>
      </c>
      <c r="O226" s="132">
        <v>0</v>
      </c>
      <c r="P226" s="132">
        <v>0</v>
      </c>
      <c r="Q226" s="132">
        <v>0</v>
      </c>
      <c r="R226" s="132">
        <v>0</v>
      </c>
      <c r="S226" s="132">
        <v>0</v>
      </c>
      <c r="T226" s="132">
        <v>0</v>
      </c>
      <c r="U226" s="132">
        <v>0</v>
      </c>
      <c r="V226" s="132">
        <v>10</v>
      </c>
      <c r="W226" s="132">
        <v>14</v>
      </c>
      <c r="X226" s="132" t="s">
        <v>290</v>
      </c>
      <c r="Y226" s="132">
        <v>0</v>
      </c>
      <c r="Z226" s="132">
        <v>0</v>
      </c>
      <c r="AA226" s="132">
        <v>0</v>
      </c>
      <c r="AB226" s="132">
        <v>0</v>
      </c>
      <c r="AC226" s="132">
        <v>0</v>
      </c>
      <c r="AD226" s="132">
        <v>0</v>
      </c>
      <c r="AE226" s="132">
        <v>0</v>
      </c>
      <c r="AF226" s="132">
        <v>0</v>
      </c>
      <c r="AG226" s="132">
        <v>0</v>
      </c>
      <c r="AH226" s="132">
        <v>0</v>
      </c>
      <c r="AI226" s="132">
        <v>33</v>
      </c>
      <c r="AJ226" s="132">
        <v>0</v>
      </c>
      <c r="AK226" s="132">
        <v>0</v>
      </c>
      <c r="AL226" s="132">
        <v>0</v>
      </c>
      <c r="AM226" s="132">
        <v>0</v>
      </c>
      <c r="AN226" s="132" t="s">
        <v>290</v>
      </c>
      <c r="AO226" s="132" t="s">
        <v>290</v>
      </c>
      <c r="AP226" s="132" t="s">
        <v>290</v>
      </c>
      <c r="AQ226" s="132">
        <v>0</v>
      </c>
      <c r="AR226" s="132">
        <v>22</v>
      </c>
      <c r="AS226" s="132" t="s">
        <v>290</v>
      </c>
      <c r="AT226" s="132" t="s">
        <v>290</v>
      </c>
      <c r="AU226" s="132">
        <v>33</v>
      </c>
    </row>
    <row r="227" spans="1:47">
      <c r="A227" t="s">
        <v>1533</v>
      </c>
      <c r="B227" t="s">
        <v>1534</v>
      </c>
      <c r="C227" t="s">
        <v>1535</v>
      </c>
      <c r="D227" t="s">
        <v>1536</v>
      </c>
      <c r="E227" t="s">
        <v>1537</v>
      </c>
      <c r="F227" t="s">
        <v>149</v>
      </c>
      <c r="G227" t="s">
        <v>288</v>
      </c>
      <c r="H227" s="131" t="s">
        <v>1508</v>
      </c>
      <c r="I227">
        <v>2172396000</v>
      </c>
      <c r="J227" t="s">
        <v>149</v>
      </c>
      <c r="K227" s="132">
        <v>6.5</v>
      </c>
      <c r="L227" s="132">
        <v>0</v>
      </c>
      <c r="M227" s="132">
        <v>1.8</v>
      </c>
      <c r="N227" s="132">
        <v>8.3000000000000007</v>
      </c>
      <c r="O227" s="132">
        <v>0</v>
      </c>
      <c r="P227" s="132">
        <v>0</v>
      </c>
      <c r="Q227" s="132">
        <v>0</v>
      </c>
      <c r="R227" s="132">
        <v>0</v>
      </c>
      <c r="S227" s="132">
        <v>0</v>
      </c>
      <c r="T227" s="132">
        <v>0</v>
      </c>
      <c r="U227" s="132">
        <v>0</v>
      </c>
      <c r="V227" s="132">
        <v>0</v>
      </c>
      <c r="W227" s="132">
        <v>0</v>
      </c>
      <c r="X227" s="132">
        <v>0</v>
      </c>
      <c r="Y227" s="132">
        <v>13</v>
      </c>
      <c r="Z227" s="132">
        <v>15</v>
      </c>
      <c r="AA227" s="132">
        <v>17</v>
      </c>
      <c r="AB227" s="132">
        <v>12</v>
      </c>
      <c r="AC227" s="132">
        <v>0</v>
      </c>
      <c r="AD227" s="132">
        <v>0</v>
      </c>
      <c r="AE227" s="132">
        <v>0</v>
      </c>
      <c r="AF227" s="132">
        <v>0</v>
      </c>
      <c r="AG227" s="132">
        <v>0</v>
      </c>
      <c r="AH227" s="132">
        <v>0</v>
      </c>
      <c r="AI227" s="132">
        <v>31</v>
      </c>
      <c r="AJ227" s="132">
        <v>26</v>
      </c>
      <c r="AK227" s="132" t="s">
        <v>290</v>
      </c>
      <c r="AL227" s="132" t="s">
        <v>290</v>
      </c>
      <c r="AM227" s="132">
        <v>0</v>
      </c>
      <c r="AN227" s="132" t="s">
        <v>290</v>
      </c>
      <c r="AO227" s="132" t="s">
        <v>290</v>
      </c>
      <c r="AP227" s="132" t="s">
        <v>290</v>
      </c>
      <c r="AQ227" s="132">
        <v>0</v>
      </c>
      <c r="AR227" s="132">
        <v>38</v>
      </c>
      <c r="AS227" s="132" t="s">
        <v>290</v>
      </c>
      <c r="AT227" s="132" t="s">
        <v>290</v>
      </c>
      <c r="AU227" s="132">
        <v>57</v>
      </c>
    </row>
    <row r="228" spans="1:47">
      <c r="A228" t="s">
        <v>4602</v>
      </c>
      <c r="B228" t="s">
        <v>4603</v>
      </c>
      <c r="C228" t="s">
        <v>4604</v>
      </c>
      <c r="D228" t="s">
        <v>4321</v>
      </c>
      <c r="E228" t="s">
        <v>4605</v>
      </c>
      <c r="F228" t="s">
        <v>1531</v>
      </c>
      <c r="G228" t="s">
        <v>288</v>
      </c>
      <c r="H228" s="131">
        <v>61802</v>
      </c>
      <c r="I228">
        <v>2173282532</v>
      </c>
      <c r="J228" t="s">
        <v>149</v>
      </c>
      <c r="K228" s="132">
        <v>7.5</v>
      </c>
      <c r="L228" s="132">
        <v>9.6999999999999993</v>
      </c>
      <c r="M228" s="132">
        <v>2</v>
      </c>
      <c r="N228" s="132">
        <v>19.2</v>
      </c>
      <c r="O228" s="132">
        <v>0</v>
      </c>
      <c r="P228" s="132">
        <v>32</v>
      </c>
      <c r="Q228" s="132">
        <v>21</v>
      </c>
      <c r="R228" s="132">
        <v>20</v>
      </c>
      <c r="S228" s="132">
        <v>14</v>
      </c>
      <c r="T228" s="132">
        <v>12</v>
      </c>
      <c r="U228" s="132">
        <v>19</v>
      </c>
      <c r="V228" s="132" t="s">
        <v>290</v>
      </c>
      <c r="W228" s="132">
        <v>0</v>
      </c>
      <c r="X228" s="132">
        <v>0</v>
      </c>
      <c r="Y228" s="132">
        <v>0</v>
      </c>
      <c r="Z228" s="132">
        <v>0</v>
      </c>
      <c r="AA228" s="132">
        <v>0</v>
      </c>
      <c r="AB228" s="132">
        <v>0</v>
      </c>
      <c r="AC228" s="132">
        <v>0</v>
      </c>
      <c r="AD228" s="132">
        <v>0</v>
      </c>
      <c r="AE228" s="132">
        <v>0</v>
      </c>
      <c r="AF228" s="132">
        <v>0</v>
      </c>
      <c r="AG228" s="132">
        <v>0</v>
      </c>
      <c r="AH228" s="132">
        <v>0</v>
      </c>
      <c r="AI228" s="132">
        <v>58</v>
      </c>
      <c r="AJ228" s="132">
        <v>63</v>
      </c>
      <c r="AK228" s="132">
        <v>0</v>
      </c>
      <c r="AL228" s="132">
        <v>0</v>
      </c>
      <c r="AM228" s="132" t="s">
        <v>290</v>
      </c>
      <c r="AN228" s="132" t="s">
        <v>290</v>
      </c>
      <c r="AO228" s="132" t="s">
        <v>290</v>
      </c>
      <c r="AP228" s="132" t="s">
        <v>290</v>
      </c>
      <c r="AQ228" s="132">
        <v>0</v>
      </c>
      <c r="AR228" s="132">
        <v>88</v>
      </c>
      <c r="AS228" s="132">
        <v>19</v>
      </c>
      <c r="AT228" s="132" t="s">
        <v>290</v>
      </c>
      <c r="AU228" s="132">
        <v>121</v>
      </c>
    </row>
    <row r="229" spans="1:47">
      <c r="A229" t="s">
        <v>1538</v>
      </c>
      <c r="B229" t="s">
        <v>1539</v>
      </c>
      <c r="C229" t="s">
        <v>1540</v>
      </c>
      <c r="D229" t="s">
        <v>1541</v>
      </c>
      <c r="E229" t="s">
        <v>1542</v>
      </c>
      <c r="F229" t="s">
        <v>149</v>
      </c>
      <c r="G229" t="s">
        <v>288</v>
      </c>
      <c r="H229" s="131" t="s">
        <v>1508</v>
      </c>
      <c r="I229">
        <v>2173591701</v>
      </c>
      <c r="J229" t="s">
        <v>149</v>
      </c>
      <c r="K229" s="132">
        <v>25.9</v>
      </c>
      <c r="L229" s="132">
        <v>11.1</v>
      </c>
      <c r="M229" s="132">
        <v>4</v>
      </c>
      <c r="N229" s="132">
        <v>41</v>
      </c>
      <c r="O229" s="132">
        <v>17</v>
      </c>
      <c r="P229" s="132">
        <v>20</v>
      </c>
      <c r="Q229" s="132">
        <v>21</v>
      </c>
      <c r="R229" s="132">
        <v>18</v>
      </c>
      <c r="S229" s="132">
        <v>17</v>
      </c>
      <c r="T229" s="132">
        <v>17</v>
      </c>
      <c r="U229" s="132">
        <v>21</v>
      </c>
      <c r="V229" s="132">
        <v>24</v>
      </c>
      <c r="W229" s="132">
        <v>22</v>
      </c>
      <c r="X229" s="132">
        <v>21</v>
      </c>
      <c r="Y229" s="132">
        <v>22</v>
      </c>
      <c r="Z229" s="132">
        <v>32</v>
      </c>
      <c r="AA229" s="132">
        <v>27</v>
      </c>
      <c r="AB229" s="132">
        <v>21</v>
      </c>
      <c r="AC229" s="132">
        <v>0</v>
      </c>
      <c r="AD229" s="132">
        <v>0</v>
      </c>
      <c r="AE229" s="132">
        <v>0</v>
      </c>
      <c r="AF229" s="132">
        <v>0</v>
      </c>
      <c r="AG229" s="132">
        <v>0</v>
      </c>
      <c r="AH229" s="132">
        <v>0</v>
      </c>
      <c r="AI229" s="132">
        <v>147</v>
      </c>
      <c r="AJ229" s="132">
        <v>153</v>
      </c>
      <c r="AK229" s="132">
        <v>21</v>
      </c>
      <c r="AL229" s="132">
        <v>11</v>
      </c>
      <c r="AM229" s="132" t="s">
        <v>290</v>
      </c>
      <c r="AN229" s="132">
        <v>25</v>
      </c>
      <c r="AO229" s="132">
        <v>54</v>
      </c>
      <c r="AP229" s="132" t="s">
        <v>290</v>
      </c>
      <c r="AQ229" s="132">
        <v>0</v>
      </c>
      <c r="AR229" s="132">
        <v>191</v>
      </c>
      <c r="AS229" s="132">
        <v>27</v>
      </c>
      <c r="AT229" s="132">
        <v>0</v>
      </c>
      <c r="AU229" s="132">
        <v>300</v>
      </c>
    </row>
    <row r="230" spans="1:47">
      <c r="A230" t="s">
        <v>1543</v>
      </c>
      <c r="B230" t="s">
        <v>1544</v>
      </c>
      <c r="C230" t="s">
        <v>1049</v>
      </c>
      <c r="D230" t="s">
        <v>1545</v>
      </c>
      <c r="E230" t="s">
        <v>1546</v>
      </c>
      <c r="F230" t="s">
        <v>149</v>
      </c>
      <c r="G230" t="s">
        <v>288</v>
      </c>
      <c r="H230" s="131" t="s">
        <v>1526</v>
      </c>
      <c r="I230">
        <v>2173591714</v>
      </c>
      <c r="J230" t="s">
        <v>149</v>
      </c>
      <c r="K230" s="132">
        <v>11.5</v>
      </c>
      <c r="L230" s="132">
        <v>6</v>
      </c>
      <c r="M230" s="132">
        <v>1</v>
      </c>
      <c r="N230" s="132">
        <v>18.5</v>
      </c>
      <c r="O230" s="132">
        <v>33</v>
      </c>
      <c r="P230" s="132">
        <v>20</v>
      </c>
      <c r="Q230" s="132" t="s">
        <v>290</v>
      </c>
      <c r="R230" s="132">
        <v>12</v>
      </c>
      <c r="S230" s="132" t="s">
        <v>290</v>
      </c>
      <c r="T230" s="132" t="s">
        <v>290</v>
      </c>
      <c r="U230" s="132" t="s">
        <v>290</v>
      </c>
      <c r="V230" s="132">
        <v>11</v>
      </c>
      <c r="W230" s="132" t="s">
        <v>290</v>
      </c>
      <c r="X230" s="132" t="s">
        <v>290</v>
      </c>
      <c r="Y230" s="132">
        <v>0</v>
      </c>
      <c r="Z230" s="132">
        <v>0</v>
      </c>
      <c r="AA230" s="132">
        <v>0</v>
      </c>
      <c r="AB230" s="132">
        <v>0</v>
      </c>
      <c r="AC230" s="132">
        <v>0</v>
      </c>
      <c r="AD230" s="132">
        <v>0</v>
      </c>
      <c r="AE230" s="132">
        <v>0</v>
      </c>
      <c r="AF230" s="132">
        <v>0</v>
      </c>
      <c r="AG230" s="132">
        <v>0</v>
      </c>
      <c r="AH230" s="132">
        <v>0</v>
      </c>
      <c r="AI230" s="132">
        <v>60</v>
      </c>
      <c r="AJ230" s="132">
        <v>57</v>
      </c>
      <c r="AK230" s="132">
        <v>0</v>
      </c>
      <c r="AL230" s="132">
        <v>0</v>
      </c>
      <c r="AM230" s="132">
        <v>0</v>
      </c>
      <c r="AN230" s="132" t="s">
        <v>290</v>
      </c>
      <c r="AO230" s="132">
        <v>10</v>
      </c>
      <c r="AP230" s="132" t="s">
        <v>290</v>
      </c>
      <c r="AQ230" s="132">
        <v>0</v>
      </c>
      <c r="AR230" s="132">
        <v>89</v>
      </c>
      <c r="AS230" s="132" t="s">
        <v>290</v>
      </c>
      <c r="AT230" s="132" t="s">
        <v>290</v>
      </c>
      <c r="AU230" s="132">
        <v>117</v>
      </c>
    </row>
    <row r="231" spans="1:47">
      <c r="A231" t="s">
        <v>4606</v>
      </c>
      <c r="B231" t="s">
        <v>4607</v>
      </c>
      <c r="C231" t="s">
        <v>4608</v>
      </c>
      <c r="D231" t="s">
        <v>907</v>
      </c>
      <c r="E231" t="s">
        <v>4609</v>
      </c>
      <c r="F231" t="s">
        <v>1531</v>
      </c>
      <c r="G231" t="s">
        <v>288</v>
      </c>
      <c r="H231" s="131">
        <v>61802</v>
      </c>
      <c r="I231">
        <v>2178360247</v>
      </c>
      <c r="J231" t="s">
        <v>149</v>
      </c>
      <c r="K231" s="132">
        <v>1</v>
      </c>
      <c r="L231" s="132">
        <v>1</v>
      </c>
      <c r="M231" s="132">
        <v>1</v>
      </c>
      <c r="N231" s="132">
        <v>3</v>
      </c>
      <c r="O231" s="132" t="s">
        <v>290</v>
      </c>
      <c r="P231" s="132" t="s">
        <v>290</v>
      </c>
      <c r="Q231" s="132">
        <v>0</v>
      </c>
      <c r="R231" s="132">
        <v>0</v>
      </c>
      <c r="S231" s="132">
        <v>0</v>
      </c>
      <c r="T231" s="132">
        <v>0</v>
      </c>
      <c r="U231" s="132">
        <v>0</v>
      </c>
      <c r="V231" s="132">
        <v>0</v>
      </c>
      <c r="W231" s="132">
        <v>0</v>
      </c>
      <c r="X231" s="132">
        <v>0</v>
      </c>
      <c r="Y231" s="132">
        <v>0</v>
      </c>
      <c r="Z231" s="132">
        <v>0</v>
      </c>
      <c r="AA231" s="132">
        <v>0</v>
      </c>
      <c r="AB231" s="132">
        <v>0</v>
      </c>
      <c r="AC231" s="132">
        <v>0</v>
      </c>
      <c r="AD231" s="132">
        <v>0</v>
      </c>
      <c r="AE231" s="132">
        <v>0</v>
      </c>
      <c r="AF231" s="132">
        <v>0</v>
      </c>
      <c r="AG231" s="132">
        <v>0</v>
      </c>
      <c r="AH231" s="132">
        <v>0</v>
      </c>
      <c r="AI231" s="132" t="s">
        <v>290</v>
      </c>
      <c r="AJ231" s="132" t="s">
        <v>290</v>
      </c>
      <c r="AK231" s="132">
        <v>0</v>
      </c>
      <c r="AL231" s="132">
        <v>0</v>
      </c>
      <c r="AM231" s="132">
        <v>0</v>
      </c>
      <c r="AN231" s="132">
        <v>0</v>
      </c>
      <c r="AO231" s="132">
        <v>0</v>
      </c>
      <c r="AP231" s="132" t="s">
        <v>290</v>
      </c>
      <c r="AQ231" s="132">
        <v>0</v>
      </c>
      <c r="AR231" s="132">
        <v>10</v>
      </c>
      <c r="AS231" s="132" t="s">
        <v>290</v>
      </c>
      <c r="AT231" s="132" t="s">
        <v>290</v>
      </c>
      <c r="AU231" s="132">
        <v>13</v>
      </c>
    </row>
    <row r="232" spans="1:47">
      <c r="A232" t="s">
        <v>1547</v>
      </c>
      <c r="B232" t="s">
        <v>1548</v>
      </c>
      <c r="C232" t="s">
        <v>390</v>
      </c>
      <c r="D232" t="s">
        <v>426</v>
      </c>
      <c r="E232" t="s">
        <v>1549</v>
      </c>
      <c r="F232" t="s">
        <v>149</v>
      </c>
      <c r="G232" t="s">
        <v>288</v>
      </c>
      <c r="H232" s="131" t="s">
        <v>1526</v>
      </c>
      <c r="I232">
        <v>2173565164</v>
      </c>
      <c r="J232" t="s">
        <v>149</v>
      </c>
      <c r="K232" s="132">
        <v>4</v>
      </c>
      <c r="L232" s="132">
        <v>7</v>
      </c>
      <c r="M232" s="132">
        <v>0.6</v>
      </c>
      <c r="N232" s="132">
        <v>11.6</v>
      </c>
      <c r="O232" s="132">
        <v>0</v>
      </c>
      <c r="P232" s="132">
        <v>0</v>
      </c>
      <c r="Q232" s="132">
        <v>0</v>
      </c>
      <c r="R232" s="132">
        <v>0</v>
      </c>
      <c r="S232" s="132">
        <v>0</v>
      </c>
      <c r="T232" s="132">
        <v>0</v>
      </c>
      <c r="U232" s="132">
        <v>0</v>
      </c>
      <c r="V232" s="132">
        <v>0</v>
      </c>
      <c r="W232" s="132">
        <v>0</v>
      </c>
      <c r="X232" s="132">
        <v>0</v>
      </c>
      <c r="Y232" s="132">
        <v>0</v>
      </c>
      <c r="Z232" s="132">
        <v>0</v>
      </c>
      <c r="AA232" s="132">
        <v>0</v>
      </c>
      <c r="AB232" s="132">
        <v>0</v>
      </c>
      <c r="AC232" s="132">
        <v>0</v>
      </c>
      <c r="AD232" s="132">
        <v>0</v>
      </c>
      <c r="AE232" s="132">
        <v>0</v>
      </c>
      <c r="AF232" s="132" t="s">
        <v>290</v>
      </c>
      <c r="AG232" s="132" t="s">
        <v>290</v>
      </c>
      <c r="AH232" s="132" t="s">
        <v>290</v>
      </c>
      <c r="AI232" s="132" t="s">
        <v>290</v>
      </c>
      <c r="AJ232" s="132" t="s">
        <v>290</v>
      </c>
      <c r="AK232" s="132" t="s">
        <v>290</v>
      </c>
      <c r="AL232" s="132">
        <v>0</v>
      </c>
      <c r="AM232" s="132">
        <v>0</v>
      </c>
      <c r="AN232" s="132">
        <v>0</v>
      </c>
      <c r="AO232" s="132" t="s">
        <v>290</v>
      </c>
      <c r="AP232" s="132" t="s">
        <v>290</v>
      </c>
      <c r="AQ232" s="132">
        <v>0</v>
      </c>
      <c r="AR232" s="132" t="s">
        <v>290</v>
      </c>
      <c r="AS232" s="132" t="s">
        <v>290</v>
      </c>
      <c r="AT232" s="132">
        <v>10</v>
      </c>
      <c r="AU232" s="132">
        <v>15</v>
      </c>
    </row>
    <row r="233" spans="1:47">
      <c r="A233" t="s">
        <v>1550</v>
      </c>
      <c r="B233" t="s">
        <v>1551</v>
      </c>
      <c r="C233" t="s">
        <v>1552</v>
      </c>
      <c r="D233" t="s">
        <v>1553</v>
      </c>
      <c r="E233" t="s">
        <v>1554</v>
      </c>
      <c r="F233" t="s">
        <v>149</v>
      </c>
      <c r="G233" t="s">
        <v>288</v>
      </c>
      <c r="H233" s="131" t="s">
        <v>1508</v>
      </c>
      <c r="I233">
        <v>2173333996</v>
      </c>
      <c r="J233" t="s">
        <v>149</v>
      </c>
      <c r="K233" s="132">
        <v>8.5</v>
      </c>
      <c r="L233" s="132">
        <v>1</v>
      </c>
      <c r="M233" s="132">
        <v>1</v>
      </c>
      <c r="N233" s="132">
        <v>10.5</v>
      </c>
      <c r="O233" s="132">
        <v>23</v>
      </c>
      <c r="P233" s="132" t="s">
        <v>290</v>
      </c>
      <c r="Q233" s="132">
        <v>16</v>
      </c>
      <c r="R233" s="132" t="s">
        <v>290</v>
      </c>
      <c r="S233" s="132">
        <v>13</v>
      </c>
      <c r="T233" s="132">
        <v>12</v>
      </c>
      <c r="U233" s="132" t="s">
        <v>290</v>
      </c>
      <c r="V233" s="132">
        <v>0</v>
      </c>
      <c r="W233" s="132">
        <v>0</v>
      </c>
      <c r="X233" s="132">
        <v>0</v>
      </c>
      <c r="Y233" s="132">
        <v>0</v>
      </c>
      <c r="Z233" s="132">
        <v>0</v>
      </c>
      <c r="AA233" s="132">
        <v>0</v>
      </c>
      <c r="AB233" s="132">
        <v>0</v>
      </c>
      <c r="AC233" s="132">
        <v>0</v>
      </c>
      <c r="AD233" s="132">
        <v>0</v>
      </c>
      <c r="AE233" s="132">
        <v>0</v>
      </c>
      <c r="AF233" s="132" t="s">
        <v>290</v>
      </c>
      <c r="AG233" s="132" t="s">
        <v>290</v>
      </c>
      <c r="AH233" s="132">
        <v>0</v>
      </c>
      <c r="AI233" s="132">
        <v>45</v>
      </c>
      <c r="AJ233" s="132">
        <v>42</v>
      </c>
      <c r="AK233" s="132">
        <v>0</v>
      </c>
      <c r="AL233" s="132">
        <v>0</v>
      </c>
      <c r="AM233" s="132">
        <v>0</v>
      </c>
      <c r="AN233" s="132">
        <v>18</v>
      </c>
      <c r="AO233" s="132" t="s">
        <v>290</v>
      </c>
      <c r="AP233" s="132" t="s">
        <v>290</v>
      </c>
      <c r="AQ233" s="132">
        <v>0</v>
      </c>
      <c r="AR233" s="132">
        <v>48</v>
      </c>
      <c r="AS233" s="132" t="s">
        <v>290</v>
      </c>
      <c r="AT233" s="132">
        <v>17</v>
      </c>
      <c r="AU233" s="132">
        <v>87</v>
      </c>
    </row>
    <row r="234" spans="1:47">
      <c r="A234" t="s">
        <v>1555</v>
      </c>
      <c r="B234" t="s">
        <v>1556</v>
      </c>
      <c r="C234" t="s">
        <v>1557</v>
      </c>
      <c r="D234" t="s">
        <v>1558</v>
      </c>
      <c r="E234" t="s">
        <v>1559</v>
      </c>
      <c r="F234" t="s">
        <v>1560</v>
      </c>
      <c r="G234" t="s">
        <v>288</v>
      </c>
      <c r="H234" s="131" t="s">
        <v>1561</v>
      </c>
      <c r="I234">
        <v>2173561818</v>
      </c>
      <c r="J234" t="s">
        <v>149</v>
      </c>
      <c r="K234" s="132">
        <v>16</v>
      </c>
      <c r="L234" s="132">
        <v>8</v>
      </c>
      <c r="M234" s="132">
        <v>5</v>
      </c>
      <c r="N234" s="132">
        <v>29</v>
      </c>
      <c r="O234" s="132">
        <v>69</v>
      </c>
      <c r="P234" s="132">
        <v>21</v>
      </c>
      <c r="Q234" s="132">
        <v>15</v>
      </c>
      <c r="R234" s="132">
        <v>13</v>
      </c>
      <c r="S234" s="132">
        <v>10</v>
      </c>
      <c r="T234" s="132">
        <v>15</v>
      </c>
      <c r="U234" s="132" t="s">
        <v>290</v>
      </c>
      <c r="V234" s="132">
        <v>0</v>
      </c>
      <c r="W234" s="132">
        <v>0</v>
      </c>
      <c r="X234" s="132">
        <v>0</v>
      </c>
      <c r="Y234" s="132">
        <v>0</v>
      </c>
      <c r="Z234" s="132">
        <v>0</v>
      </c>
      <c r="AA234" s="132">
        <v>0</v>
      </c>
      <c r="AB234" s="132">
        <v>0</v>
      </c>
      <c r="AC234" s="132">
        <v>0</v>
      </c>
      <c r="AD234" s="132">
        <v>0</v>
      </c>
      <c r="AE234" s="132">
        <v>0</v>
      </c>
      <c r="AF234" s="132">
        <v>0</v>
      </c>
      <c r="AG234" s="132">
        <v>0</v>
      </c>
      <c r="AH234" s="132">
        <v>0</v>
      </c>
      <c r="AI234" s="132">
        <v>77</v>
      </c>
      <c r="AJ234" s="132">
        <v>71</v>
      </c>
      <c r="AK234" s="132">
        <v>0</v>
      </c>
      <c r="AL234" s="132">
        <v>0</v>
      </c>
      <c r="AM234" s="132">
        <v>0</v>
      </c>
      <c r="AN234" s="132">
        <v>25</v>
      </c>
      <c r="AO234" s="132" t="s">
        <v>290</v>
      </c>
      <c r="AP234" s="132" t="s">
        <v>290</v>
      </c>
      <c r="AQ234" s="132">
        <v>0</v>
      </c>
      <c r="AR234" s="132">
        <v>83</v>
      </c>
      <c r="AS234" s="132">
        <v>29</v>
      </c>
      <c r="AT234" s="132">
        <v>14</v>
      </c>
      <c r="AU234" s="132">
        <v>148</v>
      </c>
    </row>
    <row r="235" spans="1:47">
      <c r="A235" t="s">
        <v>1562</v>
      </c>
      <c r="B235" t="s">
        <v>1563</v>
      </c>
      <c r="C235" t="s">
        <v>1564</v>
      </c>
      <c r="D235" t="s">
        <v>1565</v>
      </c>
      <c r="E235" t="s">
        <v>1566</v>
      </c>
      <c r="F235" t="s">
        <v>149</v>
      </c>
      <c r="G235" t="s">
        <v>288</v>
      </c>
      <c r="H235" s="131" t="s">
        <v>1567</v>
      </c>
      <c r="I235">
        <v>2173551253</v>
      </c>
      <c r="J235" t="s">
        <v>149</v>
      </c>
      <c r="K235" s="132">
        <v>13.5</v>
      </c>
      <c r="L235" s="132">
        <v>0</v>
      </c>
      <c r="M235" s="132">
        <v>5.6</v>
      </c>
      <c r="N235" s="132">
        <v>19.100000000000001</v>
      </c>
      <c r="O235" s="132">
        <v>0</v>
      </c>
      <c r="P235" s="132">
        <v>14</v>
      </c>
      <c r="Q235" s="132">
        <v>15</v>
      </c>
      <c r="R235" s="132">
        <v>13</v>
      </c>
      <c r="S235" s="132">
        <v>16</v>
      </c>
      <c r="T235" s="132">
        <v>15</v>
      </c>
      <c r="U235" s="132">
        <v>16</v>
      </c>
      <c r="V235" s="132">
        <v>26</v>
      </c>
      <c r="W235" s="132">
        <v>20</v>
      </c>
      <c r="X235" s="132">
        <v>16</v>
      </c>
      <c r="Y235" s="132">
        <v>0</v>
      </c>
      <c r="Z235" s="132">
        <v>0</v>
      </c>
      <c r="AA235" s="132">
        <v>0</v>
      </c>
      <c r="AB235" s="132">
        <v>0</v>
      </c>
      <c r="AC235" s="132">
        <v>0</v>
      </c>
      <c r="AD235" s="132">
        <v>0</v>
      </c>
      <c r="AE235" s="132">
        <v>0</v>
      </c>
      <c r="AF235" s="132">
        <v>0</v>
      </c>
      <c r="AG235" s="132">
        <v>0</v>
      </c>
      <c r="AH235" s="132">
        <v>0</v>
      </c>
      <c r="AI235" s="132">
        <v>78</v>
      </c>
      <c r="AJ235" s="132">
        <v>73</v>
      </c>
      <c r="AK235" s="132">
        <v>0</v>
      </c>
      <c r="AL235" s="132">
        <v>0</v>
      </c>
      <c r="AM235" s="132">
        <v>0</v>
      </c>
      <c r="AN235" s="132">
        <v>46</v>
      </c>
      <c r="AO235" s="132">
        <v>15</v>
      </c>
      <c r="AP235" s="132" t="s">
        <v>290</v>
      </c>
      <c r="AQ235" s="132">
        <v>0</v>
      </c>
      <c r="AR235" s="132">
        <v>69</v>
      </c>
      <c r="AS235" s="132">
        <v>13</v>
      </c>
      <c r="AT235" s="132">
        <v>0</v>
      </c>
      <c r="AU235" s="132">
        <v>151</v>
      </c>
    </row>
    <row r="236" spans="1:47">
      <c r="A236" t="s">
        <v>1568</v>
      </c>
      <c r="B236" t="s">
        <v>1569</v>
      </c>
      <c r="C236" t="s">
        <v>478</v>
      </c>
      <c r="D236" t="s">
        <v>881</v>
      </c>
      <c r="E236" t="s">
        <v>1571</v>
      </c>
      <c r="F236" t="s">
        <v>149</v>
      </c>
      <c r="G236" t="s">
        <v>288</v>
      </c>
      <c r="H236" s="131" t="s">
        <v>1567</v>
      </c>
      <c r="I236">
        <v>2173527210</v>
      </c>
      <c r="J236" t="s">
        <v>149</v>
      </c>
      <c r="K236" s="132">
        <v>20</v>
      </c>
      <c r="L236" s="132">
        <v>10.5</v>
      </c>
      <c r="M236" s="132">
        <v>5</v>
      </c>
      <c r="N236" s="132">
        <v>35.5</v>
      </c>
      <c r="O236" s="132">
        <v>0</v>
      </c>
      <c r="P236" s="132">
        <v>0</v>
      </c>
      <c r="Q236" s="132">
        <v>0</v>
      </c>
      <c r="R236" s="132">
        <v>0</v>
      </c>
      <c r="S236" s="132">
        <v>0</v>
      </c>
      <c r="T236" s="132">
        <v>0</v>
      </c>
      <c r="U236" s="132">
        <v>0</v>
      </c>
      <c r="V236" s="132">
        <v>0</v>
      </c>
      <c r="W236" s="132">
        <v>0</v>
      </c>
      <c r="X236" s="132">
        <v>0</v>
      </c>
      <c r="Y236" s="132">
        <v>56</v>
      </c>
      <c r="Z236" s="132">
        <v>49</v>
      </c>
      <c r="AA236" s="132">
        <v>46</v>
      </c>
      <c r="AB236" s="132">
        <v>59</v>
      </c>
      <c r="AC236" s="132">
        <v>0</v>
      </c>
      <c r="AD236" s="132">
        <v>0</v>
      </c>
      <c r="AE236" s="132">
        <v>0</v>
      </c>
      <c r="AF236" s="132">
        <v>0</v>
      </c>
      <c r="AG236" s="132">
        <v>0</v>
      </c>
      <c r="AH236" s="132">
        <v>0</v>
      </c>
      <c r="AI236" s="132">
        <v>101</v>
      </c>
      <c r="AJ236" s="132">
        <v>109</v>
      </c>
      <c r="AK236" s="132">
        <v>29</v>
      </c>
      <c r="AL236" s="132">
        <v>28</v>
      </c>
      <c r="AM236" s="132">
        <v>0</v>
      </c>
      <c r="AN236" s="132">
        <v>14</v>
      </c>
      <c r="AO236" s="132">
        <v>21</v>
      </c>
      <c r="AP236" s="132">
        <v>13</v>
      </c>
      <c r="AQ236" s="132" t="s">
        <v>290</v>
      </c>
      <c r="AR236" s="132">
        <v>152</v>
      </c>
      <c r="AS236" s="132" t="s">
        <v>290</v>
      </c>
      <c r="AT236" s="132">
        <v>12</v>
      </c>
      <c r="AU236" s="132">
        <v>210</v>
      </c>
    </row>
    <row r="237" spans="1:47">
      <c r="A237" t="s">
        <v>4610</v>
      </c>
      <c r="B237" t="s">
        <v>4611</v>
      </c>
      <c r="C237" t="s">
        <v>408</v>
      </c>
      <c r="D237" t="s">
        <v>4612</v>
      </c>
      <c r="E237" t="s">
        <v>4613</v>
      </c>
      <c r="F237" t="s">
        <v>4614</v>
      </c>
      <c r="G237" t="s">
        <v>288</v>
      </c>
      <c r="H237" s="131">
        <v>61911</v>
      </c>
      <c r="I237">
        <v>2175432397</v>
      </c>
      <c r="J237" t="s">
        <v>151</v>
      </c>
      <c r="K237" s="132">
        <v>22</v>
      </c>
      <c r="L237" s="132">
        <v>2</v>
      </c>
      <c r="M237" s="132">
        <v>5</v>
      </c>
      <c r="N237" s="132">
        <v>29</v>
      </c>
      <c r="O237" s="132">
        <v>34</v>
      </c>
      <c r="P237" s="132">
        <v>24</v>
      </c>
      <c r="Q237" s="132">
        <v>24</v>
      </c>
      <c r="R237" s="132">
        <v>17</v>
      </c>
      <c r="S237" s="132">
        <v>15</v>
      </c>
      <c r="T237" s="132">
        <v>17</v>
      </c>
      <c r="U237" s="132">
        <v>18</v>
      </c>
      <c r="V237" s="132">
        <v>18</v>
      </c>
      <c r="W237" s="132">
        <v>22</v>
      </c>
      <c r="X237" s="132">
        <v>13</v>
      </c>
      <c r="Y237" s="132">
        <v>13</v>
      </c>
      <c r="Z237" s="132">
        <v>11</v>
      </c>
      <c r="AA237" s="132" t="s">
        <v>290</v>
      </c>
      <c r="AB237" s="132" t="s">
        <v>290</v>
      </c>
      <c r="AC237" s="132">
        <v>0</v>
      </c>
      <c r="AD237" s="132">
        <v>0</v>
      </c>
      <c r="AE237" s="132">
        <v>0</v>
      </c>
      <c r="AF237" s="132">
        <v>0</v>
      </c>
      <c r="AG237" s="132">
        <v>0</v>
      </c>
      <c r="AH237" s="132">
        <v>0</v>
      </c>
      <c r="AI237" s="132">
        <v>122</v>
      </c>
      <c r="AJ237" s="132">
        <v>117</v>
      </c>
      <c r="AK237" s="132" t="s">
        <v>290</v>
      </c>
      <c r="AL237" s="132" t="s">
        <v>290</v>
      </c>
      <c r="AM237" s="132">
        <v>0</v>
      </c>
      <c r="AN237" s="132">
        <v>0</v>
      </c>
      <c r="AO237" s="132" t="s">
        <v>290</v>
      </c>
      <c r="AP237" s="132">
        <v>0</v>
      </c>
      <c r="AQ237" s="132">
        <v>0</v>
      </c>
      <c r="AR237" s="132">
        <v>230</v>
      </c>
      <c r="AS237" s="132" t="s">
        <v>290</v>
      </c>
      <c r="AT237" s="132" t="s">
        <v>290</v>
      </c>
      <c r="AU237" s="132">
        <v>239</v>
      </c>
    </row>
    <row r="238" spans="1:47">
      <c r="A238" t="s">
        <v>1579</v>
      </c>
      <c r="B238" t="s">
        <v>1366</v>
      </c>
      <c r="C238" t="s">
        <v>1495</v>
      </c>
      <c r="D238" t="s">
        <v>1580</v>
      </c>
      <c r="E238" t="s">
        <v>1581</v>
      </c>
      <c r="F238" t="s">
        <v>1582</v>
      </c>
      <c r="G238" t="s">
        <v>288</v>
      </c>
      <c r="H238" s="131" t="s">
        <v>1583</v>
      </c>
      <c r="I238">
        <v>2178442231</v>
      </c>
      <c r="J238" t="s">
        <v>152</v>
      </c>
      <c r="K238" s="132">
        <v>11</v>
      </c>
      <c r="L238" s="132">
        <v>4</v>
      </c>
      <c r="M238" s="132">
        <v>1</v>
      </c>
      <c r="N238" s="132">
        <v>16</v>
      </c>
      <c r="O238" s="132">
        <v>25</v>
      </c>
      <c r="P238" s="132">
        <v>35</v>
      </c>
      <c r="Q238" s="132">
        <v>25</v>
      </c>
      <c r="R238" s="132">
        <v>23</v>
      </c>
      <c r="S238" s="132">
        <v>15</v>
      </c>
      <c r="T238" s="132">
        <v>21</v>
      </c>
      <c r="U238" s="132">
        <v>17</v>
      </c>
      <c r="V238" s="132">
        <v>20</v>
      </c>
      <c r="W238" s="132">
        <v>16</v>
      </c>
      <c r="X238" s="132">
        <v>18</v>
      </c>
      <c r="Y238" s="132">
        <v>0</v>
      </c>
      <c r="Z238" s="132">
        <v>0</v>
      </c>
      <c r="AA238" s="132">
        <v>0</v>
      </c>
      <c r="AB238" s="132">
        <v>0</v>
      </c>
      <c r="AC238" s="132">
        <v>0</v>
      </c>
      <c r="AD238" s="132">
        <v>0</v>
      </c>
      <c r="AE238" s="132">
        <v>0</v>
      </c>
      <c r="AF238" s="132">
        <v>0</v>
      </c>
      <c r="AG238" s="132">
        <v>0</v>
      </c>
      <c r="AH238" s="132">
        <v>0</v>
      </c>
      <c r="AI238" s="132">
        <v>103</v>
      </c>
      <c r="AJ238" s="132">
        <v>112</v>
      </c>
      <c r="AK238" s="132">
        <v>0</v>
      </c>
      <c r="AL238" s="132">
        <v>0</v>
      </c>
      <c r="AM238" s="132">
        <v>0</v>
      </c>
      <c r="AN238" s="132">
        <v>0</v>
      </c>
      <c r="AO238" s="132" t="s">
        <v>290</v>
      </c>
      <c r="AP238" s="132" t="s">
        <v>290</v>
      </c>
      <c r="AQ238" s="132">
        <v>0</v>
      </c>
      <c r="AR238" s="132">
        <v>206</v>
      </c>
      <c r="AS238" s="132" t="s">
        <v>290</v>
      </c>
      <c r="AT238" s="132" t="s">
        <v>290</v>
      </c>
      <c r="AU238" s="132">
        <v>215</v>
      </c>
    </row>
    <row r="239" spans="1:47">
      <c r="A239" t="s">
        <v>1584</v>
      </c>
      <c r="B239" t="s">
        <v>1585</v>
      </c>
      <c r="C239" t="s">
        <v>986</v>
      </c>
      <c r="D239" t="s">
        <v>1586</v>
      </c>
      <c r="E239" t="s">
        <v>1587</v>
      </c>
      <c r="F239" t="s">
        <v>1588</v>
      </c>
      <c r="G239" t="s">
        <v>288</v>
      </c>
      <c r="H239" s="131" t="s">
        <v>1589</v>
      </c>
      <c r="I239">
        <v>2176823881</v>
      </c>
      <c r="J239" t="s">
        <v>152</v>
      </c>
      <c r="K239" s="132">
        <v>6</v>
      </c>
      <c r="L239" s="132">
        <v>0</v>
      </c>
      <c r="M239" s="132">
        <v>1</v>
      </c>
      <c r="N239" s="132">
        <v>7</v>
      </c>
      <c r="O239" s="132">
        <v>10</v>
      </c>
      <c r="P239" s="132" t="s">
        <v>290</v>
      </c>
      <c r="Q239" s="132" t="s">
        <v>290</v>
      </c>
      <c r="R239" s="132">
        <v>11</v>
      </c>
      <c r="S239" s="132" t="s">
        <v>290</v>
      </c>
      <c r="T239" s="132" t="s">
        <v>290</v>
      </c>
      <c r="U239" s="132">
        <v>17</v>
      </c>
      <c r="V239" s="132">
        <v>10</v>
      </c>
      <c r="W239" s="132">
        <v>13</v>
      </c>
      <c r="X239" s="132">
        <v>11</v>
      </c>
      <c r="Y239" s="132">
        <v>0</v>
      </c>
      <c r="Z239" s="132">
        <v>0</v>
      </c>
      <c r="AA239" s="132">
        <v>0</v>
      </c>
      <c r="AB239" s="132">
        <v>0</v>
      </c>
      <c r="AC239" s="132">
        <v>0</v>
      </c>
      <c r="AD239" s="132">
        <v>0</v>
      </c>
      <c r="AE239" s="132">
        <v>0</v>
      </c>
      <c r="AF239" s="132">
        <v>0</v>
      </c>
      <c r="AG239" s="132">
        <v>0</v>
      </c>
      <c r="AH239" s="132">
        <v>0</v>
      </c>
      <c r="AI239" s="132">
        <v>51</v>
      </c>
      <c r="AJ239" s="132">
        <v>56</v>
      </c>
      <c r="AK239" s="132">
        <v>0</v>
      </c>
      <c r="AL239" s="132">
        <v>0</v>
      </c>
      <c r="AM239" s="132">
        <v>0</v>
      </c>
      <c r="AN239" s="132">
        <v>0</v>
      </c>
      <c r="AO239" s="132">
        <v>0</v>
      </c>
      <c r="AP239" s="132">
        <v>0</v>
      </c>
      <c r="AQ239" s="132">
        <v>0</v>
      </c>
      <c r="AR239" s="132">
        <v>107</v>
      </c>
      <c r="AS239" s="132">
        <v>0</v>
      </c>
      <c r="AT239" s="132">
        <v>10</v>
      </c>
      <c r="AU239" s="132">
        <v>107</v>
      </c>
    </row>
    <row r="240" spans="1:47">
      <c r="A240" t="s">
        <v>1590</v>
      </c>
      <c r="B240" t="s">
        <v>1591</v>
      </c>
      <c r="C240" t="s">
        <v>1592</v>
      </c>
      <c r="D240" t="s">
        <v>1593</v>
      </c>
      <c r="E240" t="s">
        <v>1594</v>
      </c>
      <c r="F240" t="s">
        <v>1595</v>
      </c>
      <c r="G240" t="s">
        <v>288</v>
      </c>
      <c r="H240" s="131" t="s">
        <v>1596</v>
      </c>
      <c r="I240">
        <v>6184285620</v>
      </c>
      <c r="J240" t="s">
        <v>152</v>
      </c>
      <c r="K240" s="132">
        <v>7.5</v>
      </c>
      <c r="L240" s="132">
        <v>2</v>
      </c>
      <c r="M240" s="132">
        <v>1</v>
      </c>
      <c r="N240" s="132">
        <v>10.5</v>
      </c>
      <c r="O240" s="132">
        <v>0</v>
      </c>
      <c r="P240" s="132" t="s">
        <v>290</v>
      </c>
      <c r="Q240" s="132" t="s">
        <v>290</v>
      </c>
      <c r="R240" s="132" t="s">
        <v>290</v>
      </c>
      <c r="S240" s="132" t="s">
        <v>290</v>
      </c>
      <c r="T240" s="132" t="s">
        <v>290</v>
      </c>
      <c r="U240" s="132" t="s">
        <v>290</v>
      </c>
      <c r="V240" s="132">
        <v>11</v>
      </c>
      <c r="W240" s="132" t="s">
        <v>290</v>
      </c>
      <c r="X240" s="132" t="s">
        <v>290</v>
      </c>
      <c r="Y240" s="132" t="s">
        <v>290</v>
      </c>
      <c r="Z240" s="132" t="s">
        <v>290</v>
      </c>
      <c r="AA240" s="132" t="s">
        <v>290</v>
      </c>
      <c r="AB240" s="132" t="s">
        <v>290</v>
      </c>
      <c r="AC240" s="132">
        <v>0</v>
      </c>
      <c r="AD240" s="132">
        <v>0</v>
      </c>
      <c r="AE240" s="132">
        <v>0</v>
      </c>
      <c r="AF240" s="132">
        <v>0</v>
      </c>
      <c r="AG240" s="132">
        <v>0</v>
      </c>
      <c r="AH240" s="132">
        <v>0</v>
      </c>
      <c r="AI240" s="132">
        <v>35</v>
      </c>
      <c r="AJ240" s="132">
        <v>46</v>
      </c>
      <c r="AK240" s="132" t="s">
        <v>290</v>
      </c>
      <c r="AL240" s="132" t="s">
        <v>290</v>
      </c>
      <c r="AM240" s="132" t="s">
        <v>290</v>
      </c>
      <c r="AN240" s="132" t="s">
        <v>290</v>
      </c>
      <c r="AO240" s="132">
        <v>0</v>
      </c>
      <c r="AP240" s="132" t="s">
        <v>290</v>
      </c>
      <c r="AQ240" s="132">
        <v>0</v>
      </c>
      <c r="AR240" s="132">
        <v>66</v>
      </c>
      <c r="AS240" s="132" t="s">
        <v>290</v>
      </c>
      <c r="AT240" s="132">
        <v>25</v>
      </c>
      <c r="AU240" s="132">
        <v>81</v>
      </c>
    </row>
    <row r="241" spans="1:47">
      <c r="A241" t="s">
        <v>1597</v>
      </c>
      <c r="B241" t="s">
        <v>1598</v>
      </c>
      <c r="C241" t="s">
        <v>1417</v>
      </c>
      <c r="D241" t="s">
        <v>1599</v>
      </c>
      <c r="E241" t="s">
        <v>1600</v>
      </c>
      <c r="F241" t="s">
        <v>1601</v>
      </c>
      <c r="G241" t="s">
        <v>288</v>
      </c>
      <c r="H241" s="131" t="s">
        <v>1602</v>
      </c>
      <c r="I241">
        <v>6185447619</v>
      </c>
      <c r="J241" t="s">
        <v>1603</v>
      </c>
      <c r="K241" s="132">
        <v>11</v>
      </c>
      <c r="L241" s="132">
        <v>2</v>
      </c>
      <c r="M241" s="132">
        <v>2</v>
      </c>
      <c r="N241" s="132">
        <v>15</v>
      </c>
      <c r="O241" s="132">
        <v>13</v>
      </c>
      <c r="P241" s="132">
        <v>12</v>
      </c>
      <c r="Q241" s="132">
        <v>18</v>
      </c>
      <c r="R241" s="132">
        <v>14</v>
      </c>
      <c r="S241" s="132">
        <v>13</v>
      </c>
      <c r="T241" s="132">
        <v>12</v>
      </c>
      <c r="U241" s="132">
        <v>10</v>
      </c>
      <c r="V241" s="132">
        <v>18</v>
      </c>
      <c r="W241" s="132" t="s">
        <v>290</v>
      </c>
      <c r="X241" s="132">
        <v>13</v>
      </c>
      <c r="Y241" s="132">
        <v>0</v>
      </c>
      <c r="Z241" s="132">
        <v>0</v>
      </c>
      <c r="AA241" s="132">
        <v>0</v>
      </c>
      <c r="AB241" s="132">
        <v>0</v>
      </c>
      <c r="AC241" s="132">
        <v>0</v>
      </c>
      <c r="AD241" s="132">
        <v>0</v>
      </c>
      <c r="AE241" s="132">
        <v>0</v>
      </c>
      <c r="AF241" s="132">
        <v>0</v>
      </c>
      <c r="AG241" s="132">
        <v>0</v>
      </c>
      <c r="AH241" s="132">
        <v>0</v>
      </c>
      <c r="AI241" s="132">
        <v>73</v>
      </c>
      <c r="AJ241" s="132">
        <v>57</v>
      </c>
      <c r="AK241" s="132">
        <v>0</v>
      </c>
      <c r="AL241" s="132">
        <v>0</v>
      </c>
      <c r="AM241" s="132">
        <v>0</v>
      </c>
      <c r="AN241" s="132" t="s">
        <v>290</v>
      </c>
      <c r="AO241" s="132" t="s">
        <v>290</v>
      </c>
      <c r="AP241" s="132" t="s">
        <v>290</v>
      </c>
      <c r="AQ241" s="132">
        <v>0</v>
      </c>
      <c r="AR241" s="132">
        <v>115</v>
      </c>
      <c r="AS241" s="132" t="s">
        <v>290</v>
      </c>
      <c r="AT241" s="132">
        <v>0</v>
      </c>
      <c r="AU241" s="132">
        <v>130</v>
      </c>
    </row>
    <row r="242" spans="1:47">
      <c r="A242" t="s">
        <v>1604</v>
      </c>
      <c r="B242" t="s">
        <v>1605</v>
      </c>
      <c r="C242" t="s">
        <v>1606</v>
      </c>
      <c r="D242" t="s">
        <v>1607</v>
      </c>
      <c r="E242" t="s">
        <v>1608</v>
      </c>
      <c r="F242" t="s">
        <v>1609</v>
      </c>
      <c r="G242" t="s">
        <v>288</v>
      </c>
      <c r="H242" s="131" t="s">
        <v>1610</v>
      </c>
      <c r="I242">
        <v>6187833517</v>
      </c>
      <c r="J242" t="s">
        <v>153</v>
      </c>
      <c r="K242" s="132">
        <v>9</v>
      </c>
      <c r="L242" s="132">
        <v>7</v>
      </c>
      <c r="M242" s="132">
        <v>1</v>
      </c>
      <c r="N242" s="132">
        <v>17</v>
      </c>
      <c r="O242" s="132">
        <v>0</v>
      </c>
      <c r="P242" s="132">
        <v>17</v>
      </c>
      <c r="Q242" s="132">
        <v>26</v>
      </c>
      <c r="R242" s="132">
        <v>26</v>
      </c>
      <c r="S242" s="132">
        <v>11</v>
      </c>
      <c r="T242" s="132">
        <v>27</v>
      </c>
      <c r="U242" s="132">
        <v>18</v>
      </c>
      <c r="V242" s="132">
        <v>22</v>
      </c>
      <c r="W242" s="132">
        <v>25</v>
      </c>
      <c r="X242" s="132">
        <v>12</v>
      </c>
      <c r="Y242" s="132">
        <v>0</v>
      </c>
      <c r="Z242" s="132">
        <v>0</v>
      </c>
      <c r="AA242" s="132">
        <v>0</v>
      </c>
      <c r="AB242" s="132">
        <v>0</v>
      </c>
      <c r="AC242" s="132">
        <v>0</v>
      </c>
      <c r="AD242" s="132">
        <v>0</v>
      </c>
      <c r="AE242" s="132">
        <v>0</v>
      </c>
      <c r="AF242" s="132">
        <v>0</v>
      </c>
      <c r="AG242" s="132">
        <v>0</v>
      </c>
      <c r="AH242" s="132">
        <v>0</v>
      </c>
      <c r="AI242" s="132">
        <v>90</v>
      </c>
      <c r="AJ242" s="132">
        <v>94</v>
      </c>
      <c r="AK242" s="132">
        <v>0</v>
      </c>
      <c r="AL242" s="132">
        <v>0</v>
      </c>
      <c r="AM242" s="132">
        <v>0</v>
      </c>
      <c r="AN242" s="132">
        <v>0</v>
      </c>
      <c r="AO242" s="132" t="s">
        <v>290</v>
      </c>
      <c r="AP242" s="132">
        <v>0</v>
      </c>
      <c r="AQ242" s="132">
        <v>0</v>
      </c>
      <c r="AR242" s="132">
        <v>178</v>
      </c>
      <c r="AS242" s="132" t="s">
        <v>290</v>
      </c>
      <c r="AT242" s="132">
        <v>14</v>
      </c>
      <c r="AU242" s="132">
        <v>184</v>
      </c>
    </row>
    <row r="243" spans="1:47">
      <c r="A243" t="s">
        <v>1611</v>
      </c>
      <c r="B243" t="s">
        <v>1612</v>
      </c>
      <c r="C243" t="s">
        <v>293</v>
      </c>
      <c r="D243" t="s">
        <v>1613</v>
      </c>
      <c r="E243" t="s">
        <v>1614</v>
      </c>
      <c r="F243" t="s">
        <v>1615</v>
      </c>
      <c r="G243" t="s">
        <v>288</v>
      </c>
      <c r="H243" s="131" t="s">
        <v>1616</v>
      </c>
      <c r="I243">
        <v>6183953081</v>
      </c>
      <c r="J243" t="s">
        <v>154</v>
      </c>
      <c r="K243" s="132">
        <v>15.1</v>
      </c>
      <c r="L243" s="132">
        <v>4</v>
      </c>
      <c r="M243" s="132">
        <v>2.5</v>
      </c>
      <c r="N243" s="132">
        <v>21.6</v>
      </c>
      <c r="O243" s="132">
        <v>42</v>
      </c>
      <c r="P243" s="132">
        <v>24</v>
      </c>
      <c r="Q243" s="132">
        <v>29</v>
      </c>
      <c r="R243" s="132">
        <v>20</v>
      </c>
      <c r="S243" s="132">
        <v>29</v>
      </c>
      <c r="T243" s="132">
        <v>18</v>
      </c>
      <c r="U243" s="132">
        <v>20</v>
      </c>
      <c r="V243" s="132">
        <v>23</v>
      </c>
      <c r="W243" s="132">
        <v>23</v>
      </c>
      <c r="X243" s="132">
        <v>23</v>
      </c>
      <c r="Y243" s="132">
        <v>0</v>
      </c>
      <c r="Z243" s="132">
        <v>0</v>
      </c>
      <c r="AA243" s="132">
        <v>0</v>
      </c>
      <c r="AB243" s="132">
        <v>0</v>
      </c>
      <c r="AC243" s="132">
        <v>0</v>
      </c>
      <c r="AD243" s="132">
        <v>0</v>
      </c>
      <c r="AE243" s="132">
        <v>0</v>
      </c>
      <c r="AF243" s="132" t="s">
        <v>290</v>
      </c>
      <c r="AG243" s="132" t="s">
        <v>290</v>
      </c>
      <c r="AH243" s="132">
        <v>0</v>
      </c>
      <c r="AI243" s="132">
        <v>132</v>
      </c>
      <c r="AJ243" s="132">
        <v>127</v>
      </c>
      <c r="AK243" s="132">
        <v>0</v>
      </c>
      <c r="AL243" s="132">
        <v>0</v>
      </c>
      <c r="AM243" s="132">
        <v>0</v>
      </c>
      <c r="AN243" s="132" t="s">
        <v>290</v>
      </c>
      <c r="AO243" s="132">
        <v>0</v>
      </c>
      <c r="AP243" s="132">
        <v>0</v>
      </c>
      <c r="AQ243" s="132" t="s">
        <v>290</v>
      </c>
      <c r="AR243" s="132">
        <v>245</v>
      </c>
      <c r="AS243" s="132">
        <v>11</v>
      </c>
      <c r="AT243" s="132">
        <v>33</v>
      </c>
      <c r="AU243" s="132">
        <v>259</v>
      </c>
    </row>
    <row r="244" spans="1:47">
      <c r="A244" t="s">
        <v>1617</v>
      </c>
      <c r="B244" t="s">
        <v>1618</v>
      </c>
      <c r="C244" t="s">
        <v>1619</v>
      </c>
      <c r="D244" t="s">
        <v>1620</v>
      </c>
      <c r="E244" t="s">
        <v>1621</v>
      </c>
      <c r="F244" t="s">
        <v>1622</v>
      </c>
      <c r="G244" t="s">
        <v>288</v>
      </c>
      <c r="H244" s="131" t="s">
        <v>1623</v>
      </c>
      <c r="I244">
        <v>6185267216</v>
      </c>
      <c r="J244" t="s">
        <v>155</v>
      </c>
      <c r="K244" s="132">
        <v>25.7</v>
      </c>
      <c r="L244" s="132">
        <v>10.8</v>
      </c>
      <c r="M244" s="132">
        <v>2.8</v>
      </c>
      <c r="N244" s="132">
        <v>39.299999999999997</v>
      </c>
      <c r="O244" s="132">
        <v>0</v>
      </c>
      <c r="P244" s="132">
        <v>0</v>
      </c>
      <c r="Q244" s="132">
        <v>0</v>
      </c>
      <c r="R244" s="132">
        <v>0</v>
      </c>
      <c r="S244" s="132">
        <v>0</v>
      </c>
      <c r="T244" s="132">
        <v>0</v>
      </c>
      <c r="U244" s="132">
        <v>0</v>
      </c>
      <c r="V244" s="132">
        <v>0</v>
      </c>
      <c r="W244" s="132">
        <v>0</v>
      </c>
      <c r="X244" s="132">
        <v>0</v>
      </c>
      <c r="Y244" s="132">
        <v>83</v>
      </c>
      <c r="Z244" s="132">
        <v>105</v>
      </c>
      <c r="AA244" s="132">
        <v>84</v>
      </c>
      <c r="AB244" s="132">
        <v>88</v>
      </c>
      <c r="AC244" s="132">
        <v>0</v>
      </c>
      <c r="AD244" s="132">
        <v>0</v>
      </c>
      <c r="AE244" s="132">
        <v>0</v>
      </c>
      <c r="AF244" s="132">
        <v>0</v>
      </c>
      <c r="AG244" s="132">
        <v>0</v>
      </c>
      <c r="AH244" s="132">
        <v>0</v>
      </c>
      <c r="AI244" s="132">
        <v>184</v>
      </c>
      <c r="AJ244" s="132">
        <v>176</v>
      </c>
      <c r="AK244" s="132">
        <v>42</v>
      </c>
      <c r="AL244" s="132">
        <v>59</v>
      </c>
      <c r="AM244" s="132" t="s">
        <v>290</v>
      </c>
      <c r="AN244" s="132" t="s">
        <v>290</v>
      </c>
      <c r="AO244" s="132">
        <v>0</v>
      </c>
      <c r="AP244" s="132">
        <v>22</v>
      </c>
      <c r="AQ244" s="132" t="s">
        <v>290</v>
      </c>
      <c r="AR244" s="132">
        <v>313</v>
      </c>
      <c r="AS244" s="132">
        <v>10</v>
      </c>
      <c r="AT244" s="132">
        <v>15</v>
      </c>
      <c r="AU244" s="132">
        <v>360</v>
      </c>
    </row>
    <row r="245" spans="1:47">
      <c r="A245" t="s">
        <v>1624</v>
      </c>
      <c r="B245" t="s">
        <v>1625</v>
      </c>
      <c r="C245" t="s">
        <v>1626</v>
      </c>
      <c r="D245" t="s">
        <v>1627</v>
      </c>
      <c r="E245" t="s">
        <v>1628</v>
      </c>
      <c r="F245" t="s">
        <v>1622</v>
      </c>
      <c r="G245" t="s">
        <v>288</v>
      </c>
      <c r="H245" s="131" t="s">
        <v>1623</v>
      </c>
      <c r="I245">
        <v>6185264323</v>
      </c>
      <c r="J245" t="s">
        <v>155</v>
      </c>
      <c r="K245" s="132">
        <v>29</v>
      </c>
      <c r="L245" s="132">
        <v>19</v>
      </c>
      <c r="M245" s="132">
        <v>4</v>
      </c>
      <c r="N245" s="132">
        <v>52</v>
      </c>
      <c r="O245" s="132">
        <v>55</v>
      </c>
      <c r="P245" s="132">
        <v>30</v>
      </c>
      <c r="Q245" s="132">
        <v>37</v>
      </c>
      <c r="R245" s="132">
        <v>48</v>
      </c>
      <c r="S245" s="132">
        <v>32</v>
      </c>
      <c r="T245" s="132">
        <v>35</v>
      </c>
      <c r="U245" s="132">
        <v>32</v>
      </c>
      <c r="V245" s="132">
        <v>41</v>
      </c>
      <c r="W245" s="132">
        <v>18</v>
      </c>
      <c r="X245" s="132">
        <v>26</v>
      </c>
      <c r="Y245" s="132">
        <v>0</v>
      </c>
      <c r="Z245" s="132">
        <v>0</v>
      </c>
      <c r="AA245" s="132">
        <v>0</v>
      </c>
      <c r="AB245" s="132">
        <v>0</v>
      </c>
      <c r="AC245" s="132">
        <v>0</v>
      </c>
      <c r="AD245" s="132">
        <v>0</v>
      </c>
      <c r="AE245" s="132">
        <v>0</v>
      </c>
      <c r="AF245" s="132">
        <v>0</v>
      </c>
      <c r="AG245" s="132">
        <v>0</v>
      </c>
      <c r="AH245" s="132">
        <v>0</v>
      </c>
      <c r="AI245" s="132">
        <v>159</v>
      </c>
      <c r="AJ245" s="132">
        <v>195</v>
      </c>
      <c r="AK245" s="132">
        <v>0</v>
      </c>
      <c r="AL245" s="132">
        <v>0</v>
      </c>
      <c r="AM245" s="132">
        <v>0</v>
      </c>
      <c r="AN245" s="132" t="s">
        <v>290</v>
      </c>
      <c r="AO245" s="132" t="s">
        <v>290</v>
      </c>
      <c r="AP245" s="132" t="s">
        <v>290</v>
      </c>
      <c r="AQ245" s="132">
        <v>0</v>
      </c>
      <c r="AR245" s="132">
        <v>337</v>
      </c>
      <c r="AS245" s="132" t="s">
        <v>290</v>
      </c>
      <c r="AT245" s="132">
        <v>12</v>
      </c>
      <c r="AU245" s="132">
        <v>354</v>
      </c>
    </row>
    <row r="246" spans="1:47">
      <c r="A246" t="s">
        <v>1629</v>
      </c>
      <c r="B246" t="s">
        <v>1585</v>
      </c>
      <c r="C246" t="s">
        <v>1446</v>
      </c>
      <c r="D246" t="s">
        <v>1630</v>
      </c>
      <c r="E246" t="s">
        <v>1631</v>
      </c>
      <c r="F246" t="s">
        <v>1632</v>
      </c>
      <c r="G246" t="s">
        <v>288</v>
      </c>
      <c r="H246" s="131" t="s">
        <v>1633</v>
      </c>
      <c r="I246">
        <v>6184952246</v>
      </c>
      <c r="J246" t="s">
        <v>155</v>
      </c>
      <c r="K246" s="132">
        <v>5.5</v>
      </c>
      <c r="L246" s="132">
        <v>2.6</v>
      </c>
      <c r="M246" s="132">
        <v>1</v>
      </c>
      <c r="N246" s="132">
        <v>9.1</v>
      </c>
      <c r="O246" s="132" t="s">
        <v>290</v>
      </c>
      <c r="P246" s="132" t="s">
        <v>290</v>
      </c>
      <c r="Q246" s="132" t="s">
        <v>290</v>
      </c>
      <c r="R246" s="132" t="s">
        <v>290</v>
      </c>
      <c r="S246" s="132" t="s">
        <v>290</v>
      </c>
      <c r="T246" s="132" t="s">
        <v>290</v>
      </c>
      <c r="U246" s="132" t="s">
        <v>290</v>
      </c>
      <c r="V246" s="132" t="s">
        <v>290</v>
      </c>
      <c r="W246" s="132">
        <v>10</v>
      </c>
      <c r="X246" s="132" t="s">
        <v>290</v>
      </c>
      <c r="Y246" s="132">
        <v>0</v>
      </c>
      <c r="Z246" s="132">
        <v>0</v>
      </c>
      <c r="AA246" s="132">
        <v>0</v>
      </c>
      <c r="AB246" s="132">
        <v>0</v>
      </c>
      <c r="AC246" s="132">
        <v>0</v>
      </c>
      <c r="AD246" s="132">
        <v>0</v>
      </c>
      <c r="AE246" s="132">
        <v>0</v>
      </c>
      <c r="AF246" s="132">
        <v>0</v>
      </c>
      <c r="AG246" s="132">
        <v>0</v>
      </c>
      <c r="AH246" s="132">
        <v>0</v>
      </c>
      <c r="AI246" s="132">
        <v>20</v>
      </c>
      <c r="AJ246" s="132">
        <v>41</v>
      </c>
      <c r="AK246" s="132">
        <v>0</v>
      </c>
      <c r="AL246" s="132">
        <v>0</v>
      </c>
      <c r="AM246" s="132">
        <v>0</v>
      </c>
      <c r="AN246" s="132">
        <v>0</v>
      </c>
      <c r="AO246" s="132">
        <v>0</v>
      </c>
      <c r="AP246" s="132">
        <v>0</v>
      </c>
      <c r="AQ246" s="132">
        <v>0</v>
      </c>
      <c r="AR246" s="132">
        <v>58</v>
      </c>
      <c r="AS246" s="132" t="s">
        <v>290</v>
      </c>
      <c r="AT246" s="132">
        <v>11</v>
      </c>
      <c r="AU246" s="132">
        <v>61</v>
      </c>
    </row>
    <row r="247" spans="1:47">
      <c r="A247" t="s">
        <v>1634</v>
      </c>
      <c r="B247" t="s">
        <v>1635</v>
      </c>
      <c r="C247" t="s">
        <v>1636</v>
      </c>
      <c r="D247" t="s">
        <v>1637</v>
      </c>
      <c r="E247" t="s">
        <v>1638</v>
      </c>
      <c r="F247" t="s">
        <v>1639</v>
      </c>
      <c r="G247" t="s">
        <v>288</v>
      </c>
      <c r="H247" s="131" t="s">
        <v>1640</v>
      </c>
      <c r="I247">
        <v>6182263315</v>
      </c>
      <c r="J247" t="s">
        <v>155</v>
      </c>
      <c r="K247" s="132">
        <v>7.2</v>
      </c>
      <c r="L247" s="132">
        <v>2.2000000000000002</v>
      </c>
      <c r="M247" s="132">
        <v>2.2000000000000002</v>
      </c>
      <c r="N247" s="132">
        <v>11.6</v>
      </c>
      <c r="O247" s="132">
        <v>0</v>
      </c>
      <c r="P247" s="132">
        <v>0</v>
      </c>
      <c r="Q247" s="132">
        <v>0</v>
      </c>
      <c r="R247" s="132">
        <v>0</v>
      </c>
      <c r="S247" s="132">
        <v>0</v>
      </c>
      <c r="T247" s="132">
        <v>0</v>
      </c>
      <c r="U247" s="132">
        <v>0</v>
      </c>
      <c r="V247" s="132">
        <v>0</v>
      </c>
      <c r="W247" s="132">
        <v>0</v>
      </c>
      <c r="X247" s="132">
        <v>0</v>
      </c>
      <c r="Y247" s="132">
        <v>31</v>
      </c>
      <c r="Z247" s="132">
        <v>34</v>
      </c>
      <c r="AA247" s="132">
        <v>18</v>
      </c>
      <c r="AB247" s="132">
        <v>29</v>
      </c>
      <c r="AC247" s="132">
        <v>0</v>
      </c>
      <c r="AD247" s="132">
        <v>0</v>
      </c>
      <c r="AE247" s="132">
        <v>0</v>
      </c>
      <c r="AF247" s="132">
        <v>0</v>
      </c>
      <c r="AG247" s="132">
        <v>0</v>
      </c>
      <c r="AH247" s="132">
        <v>0</v>
      </c>
      <c r="AI247" s="132">
        <v>62</v>
      </c>
      <c r="AJ247" s="132">
        <v>50</v>
      </c>
      <c r="AK247" s="132">
        <v>14</v>
      </c>
      <c r="AL247" s="132">
        <v>10</v>
      </c>
      <c r="AM247" s="132">
        <v>0</v>
      </c>
      <c r="AN247" s="132" t="s">
        <v>290</v>
      </c>
      <c r="AO247" s="132" t="s">
        <v>290</v>
      </c>
      <c r="AP247" s="132" t="s">
        <v>290</v>
      </c>
      <c r="AQ247" s="132">
        <v>0</v>
      </c>
      <c r="AR247" s="132">
        <v>101</v>
      </c>
      <c r="AS247" s="132" t="s">
        <v>290</v>
      </c>
      <c r="AT247" s="132">
        <v>20</v>
      </c>
      <c r="AU247" s="132">
        <v>112</v>
      </c>
    </row>
    <row r="248" spans="1:47">
      <c r="A248" t="s">
        <v>1641</v>
      </c>
      <c r="B248" t="s">
        <v>1642</v>
      </c>
      <c r="C248" t="s">
        <v>1643</v>
      </c>
      <c r="D248" t="s">
        <v>1644</v>
      </c>
      <c r="E248" t="s">
        <v>1645</v>
      </c>
      <c r="F248" t="s">
        <v>1646</v>
      </c>
      <c r="G248" t="s">
        <v>288</v>
      </c>
      <c r="H248" s="131" t="s">
        <v>1647</v>
      </c>
      <c r="I248">
        <v>6182425353</v>
      </c>
      <c r="J248" t="s">
        <v>156</v>
      </c>
      <c r="K248" s="132">
        <v>9</v>
      </c>
      <c r="L248" s="132">
        <v>0</v>
      </c>
      <c r="M248" s="132">
        <v>1</v>
      </c>
      <c r="N248" s="132">
        <v>10</v>
      </c>
      <c r="O248" s="132">
        <v>23</v>
      </c>
      <c r="P248" s="132">
        <v>11</v>
      </c>
      <c r="Q248" s="132" t="s">
        <v>290</v>
      </c>
      <c r="R248" s="132" t="s">
        <v>290</v>
      </c>
      <c r="S248" s="132">
        <v>13</v>
      </c>
      <c r="T248" s="132">
        <v>13</v>
      </c>
      <c r="U248" s="132">
        <v>10</v>
      </c>
      <c r="V248" s="132" t="s">
        <v>290</v>
      </c>
      <c r="W248" s="132" t="s">
        <v>290</v>
      </c>
      <c r="X248" s="132" t="s">
        <v>290</v>
      </c>
      <c r="Y248" s="132">
        <v>0</v>
      </c>
      <c r="Z248" s="132">
        <v>0</v>
      </c>
      <c r="AA248" s="132">
        <v>0</v>
      </c>
      <c r="AB248" s="132">
        <v>0</v>
      </c>
      <c r="AC248" s="132">
        <v>0</v>
      </c>
      <c r="AD248" s="132">
        <v>0</v>
      </c>
      <c r="AE248" s="132">
        <v>0</v>
      </c>
      <c r="AF248" s="132">
        <v>0</v>
      </c>
      <c r="AG248" s="132">
        <v>0</v>
      </c>
      <c r="AH248" s="132">
        <v>0</v>
      </c>
      <c r="AI248" s="132">
        <v>50</v>
      </c>
      <c r="AJ248" s="132">
        <v>56</v>
      </c>
      <c r="AK248" s="132">
        <v>0</v>
      </c>
      <c r="AL248" s="132">
        <v>0</v>
      </c>
      <c r="AM248" s="132">
        <v>0</v>
      </c>
      <c r="AN248" s="132" t="s">
        <v>290</v>
      </c>
      <c r="AO248" s="132" t="s">
        <v>290</v>
      </c>
      <c r="AP248" s="132">
        <v>0</v>
      </c>
      <c r="AQ248" s="132">
        <v>0</v>
      </c>
      <c r="AR248" s="132">
        <v>96</v>
      </c>
      <c r="AS248" s="132">
        <v>0</v>
      </c>
      <c r="AT248" s="132" t="s">
        <v>290</v>
      </c>
      <c r="AU248" s="132">
        <v>106</v>
      </c>
    </row>
    <row r="249" spans="1:47">
      <c r="A249" t="s">
        <v>1648</v>
      </c>
      <c r="B249" t="s">
        <v>1649</v>
      </c>
      <c r="C249" t="s">
        <v>1650</v>
      </c>
      <c r="D249" t="s">
        <v>1651</v>
      </c>
      <c r="E249" t="s">
        <v>1652</v>
      </c>
      <c r="F249" t="s">
        <v>1646</v>
      </c>
      <c r="G249" t="s">
        <v>288</v>
      </c>
      <c r="H249" s="131" t="s">
        <v>1647</v>
      </c>
      <c r="I249">
        <v>6182410427</v>
      </c>
      <c r="J249" t="s">
        <v>156</v>
      </c>
      <c r="K249" s="132">
        <v>4</v>
      </c>
      <c r="L249" s="132">
        <v>0</v>
      </c>
      <c r="M249" s="132">
        <v>0</v>
      </c>
      <c r="N249" s="132">
        <v>4</v>
      </c>
      <c r="O249" s="132">
        <v>0</v>
      </c>
      <c r="P249" s="132">
        <v>0</v>
      </c>
      <c r="Q249" s="132">
        <v>0</v>
      </c>
      <c r="R249" s="132">
        <v>0</v>
      </c>
      <c r="S249" s="132">
        <v>0</v>
      </c>
      <c r="T249" s="132" t="s">
        <v>290</v>
      </c>
      <c r="U249" s="132" t="s">
        <v>290</v>
      </c>
      <c r="V249" s="132">
        <v>0</v>
      </c>
      <c r="W249" s="132">
        <v>0</v>
      </c>
      <c r="X249" s="132" t="s">
        <v>290</v>
      </c>
      <c r="Y249" s="132" t="s">
        <v>290</v>
      </c>
      <c r="Z249" s="132" t="s">
        <v>290</v>
      </c>
      <c r="AA249" s="132">
        <v>0</v>
      </c>
      <c r="AB249" s="132">
        <v>0</v>
      </c>
      <c r="AC249" s="132">
        <v>0</v>
      </c>
      <c r="AD249" s="132">
        <v>0</v>
      </c>
      <c r="AE249" s="132">
        <v>0</v>
      </c>
      <c r="AF249" s="132">
        <v>0</v>
      </c>
      <c r="AG249" s="132">
        <v>0</v>
      </c>
      <c r="AH249" s="132">
        <v>0</v>
      </c>
      <c r="AI249" s="132" t="s">
        <v>290</v>
      </c>
      <c r="AJ249" s="132" t="s">
        <v>290</v>
      </c>
      <c r="AK249" s="132">
        <v>0</v>
      </c>
      <c r="AL249" s="132">
        <v>0</v>
      </c>
      <c r="AM249" s="132">
        <v>0</v>
      </c>
      <c r="AN249" s="132">
        <v>0</v>
      </c>
      <c r="AO249" s="132">
        <v>0</v>
      </c>
      <c r="AP249" s="132" t="s">
        <v>290</v>
      </c>
      <c r="AQ249" s="132">
        <v>0</v>
      </c>
      <c r="AR249" s="132" t="s">
        <v>290</v>
      </c>
      <c r="AS249" s="132" t="s">
        <v>290</v>
      </c>
      <c r="AT249" s="132">
        <v>0</v>
      </c>
      <c r="AU249" s="132" t="s">
        <v>290</v>
      </c>
    </row>
    <row r="250" spans="1:47">
      <c r="A250" t="s">
        <v>1653</v>
      </c>
      <c r="B250" t="s">
        <v>319</v>
      </c>
      <c r="C250" t="s">
        <v>1180</v>
      </c>
      <c r="D250" t="s">
        <v>441</v>
      </c>
      <c r="E250" t="s">
        <v>1654</v>
      </c>
      <c r="F250" t="s">
        <v>1639</v>
      </c>
      <c r="G250" t="s">
        <v>288</v>
      </c>
      <c r="H250" s="131" t="s">
        <v>1640</v>
      </c>
      <c r="I250">
        <v>6185323473</v>
      </c>
      <c r="J250" t="s">
        <v>157</v>
      </c>
      <c r="K250" s="132">
        <v>9</v>
      </c>
      <c r="L250" s="132">
        <v>3</v>
      </c>
      <c r="M250" s="132">
        <v>1</v>
      </c>
      <c r="N250" s="132">
        <v>13</v>
      </c>
      <c r="O250" s="132">
        <v>19</v>
      </c>
      <c r="P250" s="132">
        <v>19</v>
      </c>
      <c r="Q250" s="132">
        <v>10</v>
      </c>
      <c r="R250" s="132">
        <v>12</v>
      </c>
      <c r="S250" s="132" t="s">
        <v>290</v>
      </c>
      <c r="T250" s="132" t="s">
        <v>290</v>
      </c>
      <c r="U250" s="132">
        <v>11</v>
      </c>
      <c r="V250" s="132" t="s">
        <v>290</v>
      </c>
      <c r="W250" s="132" t="s">
        <v>290</v>
      </c>
      <c r="X250" s="132">
        <v>12</v>
      </c>
      <c r="Y250" s="132">
        <v>0</v>
      </c>
      <c r="Z250" s="132">
        <v>0</v>
      </c>
      <c r="AA250" s="132">
        <v>0</v>
      </c>
      <c r="AB250" s="132">
        <v>0</v>
      </c>
      <c r="AC250" s="132">
        <v>0</v>
      </c>
      <c r="AD250" s="132">
        <v>0</v>
      </c>
      <c r="AE250" s="132">
        <v>0</v>
      </c>
      <c r="AF250" s="132">
        <v>0</v>
      </c>
      <c r="AG250" s="132">
        <v>0</v>
      </c>
      <c r="AH250" s="132">
        <v>0</v>
      </c>
      <c r="AI250" s="132">
        <v>55</v>
      </c>
      <c r="AJ250" s="132">
        <v>58</v>
      </c>
      <c r="AK250" s="132">
        <v>0</v>
      </c>
      <c r="AL250" s="132">
        <v>0</v>
      </c>
      <c r="AM250" s="132" t="s">
        <v>290</v>
      </c>
      <c r="AN250" s="132" t="s">
        <v>290</v>
      </c>
      <c r="AO250" s="132" t="s">
        <v>290</v>
      </c>
      <c r="AP250" s="132">
        <v>0</v>
      </c>
      <c r="AQ250" s="132">
        <v>0</v>
      </c>
      <c r="AR250" s="132">
        <v>99</v>
      </c>
      <c r="AS250" s="132" t="s">
        <v>290</v>
      </c>
      <c r="AT250" s="132">
        <v>21</v>
      </c>
      <c r="AU250" s="132">
        <v>113</v>
      </c>
    </row>
    <row r="251" spans="1:47">
      <c r="A251" t="s">
        <v>1655</v>
      </c>
      <c r="B251" t="s">
        <v>1585</v>
      </c>
      <c r="C251" t="s">
        <v>1029</v>
      </c>
      <c r="D251" t="s">
        <v>1656</v>
      </c>
      <c r="E251" t="s">
        <v>1657</v>
      </c>
      <c r="F251" t="s">
        <v>1639</v>
      </c>
      <c r="G251" t="s">
        <v>288</v>
      </c>
      <c r="H251" s="131" t="s">
        <v>1640</v>
      </c>
      <c r="I251">
        <v>6185325434</v>
      </c>
      <c r="J251" t="s">
        <v>157</v>
      </c>
      <c r="K251" s="132">
        <v>5.5</v>
      </c>
      <c r="L251" s="132">
        <v>3</v>
      </c>
      <c r="M251" s="132">
        <v>0.5</v>
      </c>
      <c r="N251" s="132">
        <v>9</v>
      </c>
      <c r="O251" s="132" t="s">
        <v>290</v>
      </c>
      <c r="P251" s="132" t="s">
        <v>290</v>
      </c>
      <c r="Q251" s="132" t="s">
        <v>290</v>
      </c>
      <c r="R251" s="132" t="s">
        <v>290</v>
      </c>
      <c r="S251" s="132" t="s">
        <v>290</v>
      </c>
      <c r="T251" s="132" t="s">
        <v>290</v>
      </c>
      <c r="U251" s="132" t="s">
        <v>290</v>
      </c>
      <c r="V251" s="132" t="s">
        <v>290</v>
      </c>
      <c r="W251" s="132" t="s">
        <v>290</v>
      </c>
      <c r="X251" s="132" t="s">
        <v>290</v>
      </c>
      <c r="Y251" s="132">
        <v>0</v>
      </c>
      <c r="Z251" s="132">
        <v>0</v>
      </c>
      <c r="AA251" s="132">
        <v>0</v>
      </c>
      <c r="AB251" s="132">
        <v>0</v>
      </c>
      <c r="AC251" s="132">
        <v>0</v>
      </c>
      <c r="AD251" s="132">
        <v>0</v>
      </c>
      <c r="AE251" s="132">
        <v>0</v>
      </c>
      <c r="AF251" s="132">
        <v>0</v>
      </c>
      <c r="AG251" s="132">
        <v>0</v>
      </c>
      <c r="AH251" s="132">
        <v>0</v>
      </c>
      <c r="AI251" s="132">
        <v>13</v>
      </c>
      <c r="AJ251" s="132">
        <v>13</v>
      </c>
      <c r="AK251" s="132">
        <v>0</v>
      </c>
      <c r="AL251" s="132">
        <v>0</v>
      </c>
      <c r="AM251" s="132">
        <v>0</v>
      </c>
      <c r="AN251" s="132">
        <v>0</v>
      </c>
      <c r="AO251" s="132">
        <v>0</v>
      </c>
      <c r="AP251" s="132">
        <v>0</v>
      </c>
      <c r="AQ251" s="132">
        <v>0</v>
      </c>
      <c r="AR251" s="132">
        <v>25</v>
      </c>
      <c r="AS251" s="132" t="s">
        <v>290</v>
      </c>
      <c r="AT251" s="132" t="s">
        <v>290</v>
      </c>
      <c r="AU251" s="132">
        <v>26</v>
      </c>
    </row>
    <row r="252" spans="1:47">
      <c r="A252" t="s">
        <v>1658</v>
      </c>
      <c r="B252" t="s">
        <v>1659</v>
      </c>
      <c r="C252" t="s">
        <v>946</v>
      </c>
      <c r="D252" t="s">
        <v>1660</v>
      </c>
      <c r="E252" t="s">
        <v>1661</v>
      </c>
      <c r="F252" t="s">
        <v>1639</v>
      </c>
      <c r="G252" t="s">
        <v>288</v>
      </c>
      <c r="H252" s="131" t="s">
        <v>1640</v>
      </c>
      <c r="I252">
        <v>6185336910</v>
      </c>
      <c r="J252" t="s">
        <v>157</v>
      </c>
      <c r="K252" s="132">
        <v>17</v>
      </c>
      <c r="L252" s="132">
        <v>3</v>
      </c>
      <c r="M252" s="132">
        <v>1</v>
      </c>
      <c r="N252" s="132">
        <v>21</v>
      </c>
      <c r="O252" s="132">
        <v>0</v>
      </c>
      <c r="P252" s="132">
        <v>12</v>
      </c>
      <c r="Q252" s="132">
        <v>10</v>
      </c>
      <c r="R252" s="132">
        <v>14</v>
      </c>
      <c r="S252" s="132">
        <v>21</v>
      </c>
      <c r="T252" s="132">
        <v>16</v>
      </c>
      <c r="U252" s="132">
        <v>21</v>
      </c>
      <c r="V252" s="132">
        <v>19</v>
      </c>
      <c r="W252" s="132">
        <v>19</v>
      </c>
      <c r="X252" s="132">
        <v>11</v>
      </c>
      <c r="Y252" s="132">
        <v>0</v>
      </c>
      <c r="Z252" s="132">
        <v>0</v>
      </c>
      <c r="AA252" s="132">
        <v>0</v>
      </c>
      <c r="AB252" s="132">
        <v>0</v>
      </c>
      <c r="AC252" s="132">
        <v>0</v>
      </c>
      <c r="AD252" s="132">
        <v>0</v>
      </c>
      <c r="AE252" s="132">
        <v>0</v>
      </c>
      <c r="AF252" s="132">
        <v>0</v>
      </c>
      <c r="AG252" s="132">
        <v>0</v>
      </c>
      <c r="AH252" s="132">
        <v>0</v>
      </c>
      <c r="AI252" s="132">
        <v>79</v>
      </c>
      <c r="AJ252" s="132">
        <v>64</v>
      </c>
      <c r="AK252" s="132">
        <v>0</v>
      </c>
      <c r="AL252" s="132">
        <v>0</v>
      </c>
      <c r="AM252" s="132">
        <v>0</v>
      </c>
      <c r="AN252" s="132">
        <v>0</v>
      </c>
      <c r="AO252" s="132" t="s">
        <v>290</v>
      </c>
      <c r="AP252" s="132">
        <v>0</v>
      </c>
      <c r="AQ252" s="132">
        <v>0</v>
      </c>
      <c r="AR252" s="132">
        <v>133</v>
      </c>
      <c r="AS252" s="132" t="s">
        <v>290</v>
      </c>
      <c r="AT252" s="132">
        <v>39</v>
      </c>
      <c r="AU252" s="132">
        <v>143</v>
      </c>
    </row>
    <row r="253" spans="1:47">
      <c r="A253" t="s">
        <v>1662</v>
      </c>
      <c r="B253" t="s">
        <v>1663</v>
      </c>
      <c r="C253" t="s">
        <v>1664</v>
      </c>
      <c r="D253" t="s">
        <v>1665</v>
      </c>
      <c r="E253" t="s">
        <v>1666</v>
      </c>
      <c r="F253" t="s">
        <v>1667</v>
      </c>
      <c r="G253" t="s">
        <v>288</v>
      </c>
      <c r="H253" s="131" t="s">
        <v>1668</v>
      </c>
      <c r="I253">
        <v>6182436142</v>
      </c>
      <c r="J253" t="s">
        <v>158</v>
      </c>
      <c r="K253" s="132">
        <v>8</v>
      </c>
      <c r="L253" s="132">
        <v>4</v>
      </c>
      <c r="M253" s="132">
        <v>1</v>
      </c>
      <c r="N253" s="132">
        <v>13</v>
      </c>
      <c r="O253" s="132">
        <v>40</v>
      </c>
      <c r="P253" s="132" t="s">
        <v>290</v>
      </c>
      <c r="Q253" s="132" t="s">
        <v>290</v>
      </c>
      <c r="R253" s="132" t="s">
        <v>290</v>
      </c>
      <c r="S253" s="132" t="s">
        <v>290</v>
      </c>
      <c r="T253" s="132" t="s">
        <v>290</v>
      </c>
      <c r="U253" s="132" t="s">
        <v>290</v>
      </c>
      <c r="V253" s="132" t="s">
        <v>290</v>
      </c>
      <c r="W253" s="132" t="s">
        <v>290</v>
      </c>
      <c r="X253" s="132" t="s">
        <v>290</v>
      </c>
      <c r="Y253" s="132">
        <v>0</v>
      </c>
      <c r="Z253" s="132">
        <v>0</v>
      </c>
      <c r="AA253" s="132">
        <v>0</v>
      </c>
      <c r="AB253" s="132">
        <v>0</v>
      </c>
      <c r="AC253" s="132">
        <v>0</v>
      </c>
      <c r="AD253" s="132">
        <v>0</v>
      </c>
      <c r="AE253" s="132">
        <v>0</v>
      </c>
      <c r="AF253" s="132">
        <v>0</v>
      </c>
      <c r="AG253" s="132">
        <v>0</v>
      </c>
      <c r="AH253" s="132">
        <v>0</v>
      </c>
      <c r="AI253" s="132">
        <v>35</v>
      </c>
      <c r="AJ253" s="132">
        <v>52</v>
      </c>
      <c r="AK253" s="132">
        <v>0</v>
      </c>
      <c r="AL253" s="132">
        <v>0</v>
      </c>
      <c r="AM253" s="132">
        <v>0</v>
      </c>
      <c r="AN253" s="132">
        <v>0</v>
      </c>
      <c r="AO253" s="132">
        <v>0</v>
      </c>
      <c r="AP253" s="132">
        <v>0</v>
      </c>
      <c r="AQ253" s="132">
        <v>0</v>
      </c>
      <c r="AR253" s="132">
        <v>87</v>
      </c>
      <c r="AS253" s="132">
        <v>0</v>
      </c>
      <c r="AT253" s="132">
        <v>33</v>
      </c>
      <c r="AU253" s="132">
        <v>87</v>
      </c>
    </row>
    <row r="254" spans="1:47">
      <c r="A254" t="s">
        <v>1669</v>
      </c>
      <c r="B254" t="s">
        <v>326</v>
      </c>
      <c r="C254" t="s">
        <v>390</v>
      </c>
      <c r="D254" t="s">
        <v>1670</v>
      </c>
      <c r="E254" t="s">
        <v>1671</v>
      </c>
      <c r="F254" t="s">
        <v>1672</v>
      </c>
      <c r="G254" t="s">
        <v>288</v>
      </c>
      <c r="H254" s="131" t="s">
        <v>1673</v>
      </c>
      <c r="I254">
        <v>6184937754</v>
      </c>
      <c r="J254" t="s">
        <v>158</v>
      </c>
      <c r="K254" s="132">
        <v>6</v>
      </c>
      <c r="L254" s="132">
        <v>3</v>
      </c>
      <c r="M254" s="132">
        <v>1</v>
      </c>
      <c r="N254" s="132">
        <v>10</v>
      </c>
      <c r="O254" s="132" t="s">
        <v>290</v>
      </c>
      <c r="P254" s="132" t="s">
        <v>290</v>
      </c>
      <c r="Q254" s="132" t="s">
        <v>290</v>
      </c>
      <c r="R254" s="132" t="s">
        <v>290</v>
      </c>
      <c r="S254" s="132">
        <v>13</v>
      </c>
      <c r="T254" s="132">
        <v>13</v>
      </c>
      <c r="U254" s="132">
        <v>11</v>
      </c>
      <c r="V254" s="132" t="s">
        <v>290</v>
      </c>
      <c r="W254" s="132" t="s">
        <v>290</v>
      </c>
      <c r="X254" s="132" t="s">
        <v>290</v>
      </c>
      <c r="Y254" s="132">
        <v>0</v>
      </c>
      <c r="Z254" s="132">
        <v>0</v>
      </c>
      <c r="AA254" s="132">
        <v>0</v>
      </c>
      <c r="AB254" s="132">
        <v>0</v>
      </c>
      <c r="AC254" s="132">
        <v>0</v>
      </c>
      <c r="AD254" s="132">
        <v>0</v>
      </c>
      <c r="AE254" s="132">
        <v>0</v>
      </c>
      <c r="AF254" s="132">
        <v>0</v>
      </c>
      <c r="AG254" s="132">
        <v>0</v>
      </c>
      <c r="AH254" s="132">
        <v>0</v>
      </c>
      <c r="AI254" s="132">
        <v>41</v>
      </c>
      <c r="AJ254" s="132">
        <v>37</v>
      </c>
      <c r="AK254" s="132">
        <v>0</v>
      </c>
      <c r="AL254" s="132">
        <v>0</v>
      </c>
      <c r="AM254" s="132">
        <v>0</v>
      </c>
      <c r="AN254" s="132">
        <v>0</v>
      </c>
      <c r="AO254" s="132" t="s">
        <v>290</v>
      </c>
      <c r="AP254" s="132">
        <v>0</v>
      </c>
      <c r="AQ254" s="132">
        <v>0</v>
      </c>
      <c r="AR254" s="132">
        <v>74</v>
      </c>
      <c r="AS254" s="132">
        <v>0</v>
      </c>
      <c r="AT254" s="132">
        <v>0</v>
      </c>
      <c r="AU254" s="132">
        <v>78</v>
      </c>
    </row>
    <row r="255" spans="1:47">
      <c r="A255" t="s">
        <v>1674</v>
      </c>
      <c r="B255" t="s">
        <v>1675</v>
      </c>
      <c r="C255" t="s">
        <v>1676</v>
      </c>
      <c r="D255" t="s">
        <v>1677</v>
      </c>
      <c r="E255" t="s">
        <v>1678</v>
      </c>
      <c r="F255" t="s">
        <v>1679</v>
      </c>
      <c r="G255" t="s">
        <v>288</v>
      </c>
      <c r="H255" s="131" t="s">
        <v>1680</v>
      </c>
      <c r="I255">
        <v>6183278741</v>
      </c>
      <c r="J255" t="s">
        <v>158</v>
      </c>
      <c r="K255" s="132">
        <v>8</v>
      </c>
      <c r="L255" s="132">
        <v>5</v>
      </c>
      <c r="M255" s="132">
        <v>2</v>
      </c>
      <c r="N255" s="132">
        <v>15</v>
      </c>
      <c r="O255" s="132">
        <v>21</v>
      </c>
      <c r="P255" s="132">
        <v>16</v>
      </c>
      <c r="Q255" s="132" t="s">
        <v>290</v>
      </c>
      <c r="R255" s="132">
        <v>0</v>
      </c>
      <c r="S255" s="132" t="s">
        <v>290</v>
      </c>
      <c r="T255" s="132" t="s">
        <v>290</v>
      </c>
      <c r="U255" s="132" t="s">
        <v>290</v>
      </c>
      <c r="V255" s="132" t="s">
        <v>290</v>
      </c>
      <c r="W255" s="132" t="s">
        <v>290</v>
      </c>
      <c r="X255" s="132" t="s">
        <v>290</v>
      </c>
      <c r="Y255" s="132">
        <v>0</v>
      </c>
      <c r="Z255" s="132">
        <v>0</v>
      </c>
      <c r="AA255" s="132">
        <v>0</v>
      </c>
      <c r="AB255" s="132">
        <v>0</v>
      </c>
      <c r="AC255" s="132">
        <v>0</v>
      </c>
      <c r="AD255" s="132">
        <v>0</v>
      </c>
      <c r="AE255" s="132">
        <v>0</v>
      </c>
      <c r="AF255" s="132">
        <v>0</v>
      </c>
      <c r="AG255" s="132">
        <v>0</v>
      </c>
      <c r="AH255" s="132">
        <v>0</v>
      </c>
      <c r="AI255" s="132">
        <v>30</v>
      </c>
      <c r="AJ255" s="132">
        <v>38</v>
      </c>
      <c r="AK255" s="132">
        <v>0</v>
      </c>
      <c r="AL255" s="132">
        <v>0</v>
      </c>
      <c r="AM255" s="132">
        <v>0</v>
      </c>
      <c r="AN255" s="132">
        <v>0</v>
      </c>
      <c r="AO255" s="132">
        <v>0</v>
      </c>
      <c r="AP255" s="132">
        <v>0</v>
      </c>
      <c r="AQ255" s="132">
        <v>0</v>
      </c>
      <c r="AR255" s="132">
        <v>67</v>
      </c>
      <c r="AS255" s="132" t="s">
        <v>290</v>
      </c>
      <c r="AT255" s="132">
        <v>10</v>
      </c>
      <c r="AU255" s="132">
        <v>68</v>
      </c>
    </row>
    <row r="256" spans="1:47">
      <c r="A256" t="s">
        <v>1681</v>
      </c>
      <c r="B256" t="s">
        <v>1682</v>
      </c>
      <c r="C256" t="s">
        <v>991</v>
      </c>
      <c r="D256" t="s">
        <v>693</v>
      </c>
      <c r="E256" t="s">
        <v>1683</v>
      </c>
      <c r="F256" t="s">
        <v>1679</v>
      </c>
      <c r="G256" t="s">
        <v>288</v>
      </c>
      <c r="H256" s="131" t="s">
        <v>1680</v>
      </c>
      <c r="I256">
        <v>6183278561</v>
      </c>
      <c r="J256" t="s">
        <v>158</v>
      </c>
      <c r="K256" s="132">
        <v>8.5</v>
      </c>
      <c r="L256" s="132">
        <v>2</v>
      </c>
      <c r="M256" s="132">
        <v>1.6</v>
      </c>
      <c r="N256" s="132">
        <v>12.1</v>
      </c>
      <c r="O256" s="132">
        <v>24</v>
      </c>
      <c r="P256" s="132">
        <v>14</v>
      </c>
      <c r="Q256" s="132">
        <v>11</v>
      </c>
      <c r="R256" s="132">
        <v>10</v>
      </c>
      <c r="S256" s="132">
        <v>11</v>
      </c>
      <c r="T256" s="132" t="s">
        <v>290</v>
      </c>
      <c r="U256" s="132" t="s">
        <v>290</v>
      </c>
      <c r="V256" s="132">
        <v>11</v>
      </c>
      <c r="W256" s="132" t="s">
        <v>290</v>
      </c>
      <c r="X256" s="132">
        <v>17</v>
      </c>
      <c r="Y256" s="132">
        <v>0</v>
      </c>
      <c r="Z256" s="132">
        <v>0</v>
      </c>
      <c r="AA256" s="132">
        <v>0</v>
      </c>
      <c r="AB256" s="132">
        <v>0</v>
      </c>
      <c r="AC256" s="132">
        <v>0</v>
      </c>
      <c r="AD256" s="132">
        <v>0</v>
      </c>
      <c r="AE256" s="132">
        <v>0</v>
      </c>
      <c r="AF256" s="132">
        <v>0</v>
      </c>
      <c r="AG256" s="132">
        <v>0</v>
      </c>
      <c r="AH256" s="132">
        <v>0</v>
      </c>
      <c r="AI256" s="132">
        <v>46</v>
      </c>
      <c r="AJ256" s="132">
        <v>71</v>
      </c>
      <c r="AK256" s="132">
        <v>0</v>
      </c>
      <c r="AL256" s="132">
        <v>0</v>
      </c>
      <c r="AM256" s="132">
        <v>0</v>
      </c>
      <c r="AN256" s="132" t="s">
        <v>290</v>
      </c>
      <c r="AO256" s="132">
        <v>0</v>
      </c>
      <c r="AP256" s="132">
        <v>0</v>
      </c>
      <c r="AQ256" s="132">
        <v>0</v>
      </c>
      <c r="AR256" s="132">
        <v>113</v>
      </c>
      <c r="AS256" s="132" t="s">
        <v>290</v>
      </c>
      <c r="AT256" s="132">
        <v>12</v>
      </c>
      <c r="AU256" s="132">
        <v>117</v>
      </c>
    </row>
    <row r="257" spans="1:47">
      <c r="A257" t="s">
        <v>1684</v>
      </c>
      <c r="B257" t="s">
        <v>1685</v>
      </c>
      <c r="C257" t="s">
        <v>1686</v>
      </c>
      <c r="D257" t="s">
        <v>1687</v>
      </c>
      <c r="E257" t="s">
        <v>1688</v>
      </c>
      <c r="F257" t="s">
        <v>1122</v>
      </c>
      <c r="G257" t="s">
        <v>288</v>
      </c>
      <c r="H257" s="131" t="s">
        <v>1689</v>
      </c>
      <c r="I257">
        <v>7732249600</v>
      </c>
      <c r="J257" t="s">
        <v>146</v>
      </c>
      <c r="K257" s="132">
        <v>13</v>
      </c>
      <c r="L257" s="132">
        <v>8.5</v>
      </c>
      <c r="M257" s="132">
        <v>4</v>
      </c>
      <c r="N257" s="132">
        <v>25.5</v>
      </c>
      <c r="O257" s="132">
        <v>0</v>
      </c>
      <c r="P257" s="132">
        <v>0</v>
      </c>
      <c r="Q257" s="132">
        <v>0</v>
      </c>
      <c r="R257" s="132">
        <v>0</v>
      </c>
      <c r="S257" s="132">
        <v>0</v>
      </c>
      <c r="T257" s="132">
        <v>0</v>
      </c>
      <c r="U257" s="132">
        <v>0</v>
      </c>
      <c r="V257" s="132">
        <v>0</v>
      </c>
      <c r="W257" s="132">
        <v>0</v>
      </c>
      <c r="X257" s="132">
        <v>0</v>
      </c>
      <c r="Y257" s="132">
        <v>46</v>
      </c>
      <c r="Z257" s="132">
        <v>43</v>
      </c>
      <c r="AA257" s="132">
        <v>29</v>
      </c>
      <c r="AB257" s="132">
        <v>34</v>
      </c>
      <c r="AC257" s="132">
        <v>0</v>
      </c>
      <c r="AD257" s="132">
        <v>0</v>
      </c>
      <c r="AE257" s="132">
        <v>0</v>
      </c>
      <c r="AF257" s="132">
        <v>0</v>
      </c>
      <c r="AG257" s="132">
        <v>0</v>
      </c>
      <c r="AH257" s="132">
        <v>39</v>
      </c>
      <c r="AI257" s="132">
        <v>0</v>
      </c>
      <c r="AJ257" s="132">
        <v>191</v>
      </c>
      <c r="AK257" s="132">
        <v>0</v>
      </c>
      <c r="AL257" s="132">
        <v>29</v>
      </c>
      <c r="AM257" s="132">
        <v>0</v>
      </c>
      <c r="AN257" s="132" t="s">
        <v>290</v>
      </c>
      <c r="AO257" s="132">
        <v>180</v>
      </c>
      <c r="AP257" s="132" t="s">
        <v>290</v>
      </c>
      <c r="AQ257" s="132">
        <v>0</v>
      </c>
      <c r="AR257" s="132" t="s">
        <v>290</v>
      </c>
      <c r="AS257" s="132" t="s">
        <v>290</v>
      </c>
      <c r="AT257" s="132">
        <v>191</v>
      </c>
      <c r="AU257" s="132">
        <v>191</v>
      </c>
    </row>
    <row r="258" spans="1:47">
      <c r="A258" t="s">
        <v>1690</v>
      </c>
      <c r="B258" t="s">
        <v>1691</v>
      </c>
      <c r="C258" t="s">
        <v>1692</v>
      </c>
      <c r="D258" t="s">
        <v>1693</v>
      </c>
      <c r="E258" t="s">
        <v>1694</v>
      </c>
      <c r="F258" t="s">
        <v>1122</v>
      </c>
      <c r="G258" t="s">
        <v>288</v>
      </c>
      <c r="H258" s="131" t="s">
        <v>1695</v>
      </c>
      <c r="I258">
        <v>3122663381</v>
      </c>
      <c r="J258" t="s">
        <v>146</v>
      </c>
      <c r="K258" s="132">
        <v>59.5</v>
      </c>
      <c r="L258" s="132">
        <v>40</v>
      </c>
      <c r="M258" s="132">
        <v>14.5</v>
      </c>
      <c r="N258" s="132">
        <v>114</v>
      </c>
      <c r="O258" s="132">
        <v>61</v>
      </c>
      <c r="P258" s="132">
        <v>44</v>
      </c>
      <c r="Q258" s="132">
        <v>49</v>
      </c>
      <c r="R258" s="132">
        <v>45</v>
      </c>
      <c r="S258" s="132">
        <v>53</v>
      </c>
      <c r="T258" s="132">
        <v>39</v>
      </c>
      <c r="U258" s="132">
        <v>35</v>
      </c>
      <c r="V258" s="132">
        <v>44</v>
      </c>
      <c r="W258" s="132">
        <v>47</v>
      </c>
      <c r="X258" s="132">
        <v>49</v>
      </c>
      <c r="Y258" s="132">
        <v>0</v>
      </c>
      <c r="Z258" s="132">
        <v>0</v>
      </c>
      <c r="AA258" s="132">
        <v>0</v>
      </c>
      <c r="AB258" s="132">
        <v>0</v>
      </c>
      <c r="AC258" s="132">
        <v>0</v>
      </c>
      <c r="AD258" s="132">
        <v>0</v>
      </c>
      <c r="AE258" s="132">
        <v>0</v>
      </c>
      <c r="AF258" s="132">
        <v>0</v>
      </c>
      <c r="AG258" s="132">
        <v>0</v>
      </c>
      <c r="AH258" s="132">
        <v>0</v>
      </c>
      <c r="AI258" s="132">
        <v>222</v>
      </c>
      <c r="AJ258" s="132">
        <v>244</v>
      </c>
      <c r="AK258" s="132">
        <v>0</v>
      </c>
      <c r="AL258" s="132">
        <v>0</v>
      </c>
      <c r="AM258" s="132">
        <v>0</v>
      </c>
      <c r="AN258" s="132">
        <v>36</v>
      </c>
      <c r="AO258" s="132">
        <v>15</v>
      </c>
      <c r="AP258" s="132">
        <v>15</v>
      </c>
      <c r="AQ258" s="132" t="s">
        <v>290</v>
      </c>
      <c r="AR258" s="132">
        <v>339</v>
      </c>
      <c r="AS258" s="132">
        <v>60</v>
      </c>
      <c r="AT258" s="132" t="s">
        <v>290</v>
      </c>
      <c r="AU258" s="132">
        <v>466</v>
      </c>
    </row>
    <row r="259" spans="1:47">
      <c r="A259" t="s">
        <v>1696</v>
      </c>
      <c r="B259" t="s">
        <v>1697</v>
      </c>
      <c r="C259" t="s">
        <v>677</v>
      </c>
      <c r="D259" t="s">
        <v>678</v>
      </c>
      <c r="E259" t="s">
        <v>1698</v>
      </c>
      <c r="F259" t="s">
        <v>1122</v>
      </c>
      <c r="G259" t="s">
        <v>288</v>
      </c>
      <c r="H259" s="131" t="s">
        <v>1699</v>
      </c>
      <c r="I259">
        <v>7732828844</v>
      </c>
      <c r="J259" t="s">
        <v>146</v>
      </c>
      <c r="K259" s="132">
        <v>44</v>
      </c>
      <c r="L259" s="132">
        <v>5</v>
      </c>
      <c r="M259" s="132">
        <v>9</v>
      </c>
      <c r="N259" s="132">
        <v>58</v>
      </c>
      <c r="O259" s="132">
        <v>0</v>
      </c>
      <c r="P259" s="132">
        <v>0</v>
      </c>
      <c r="Q259" s="132">
        <v>0</v>
      </c>
      <c r="R259" s="132">
        <v>0</v>
      </c>
      <c r="S259" s="132">
        <v>0</v>
      </c>
      <c r="T259" s="132">
        <v>0</v>
      </c>
      <c r="U259" s="132">
        <v>0</v>
      </c>
      <c r="V259" s="132">
        <v>0</v>
      </c>
      <c r="W259" s="132">
        <v>0</v>
      </c>
      <c r="X259" s="132">
        <v>0</v>
      </c>
      <c r="Y259" s="132">
        <v>162</v>
      </c>
      <c r="Z259" s="132">
        <v>98</v>
      </c>
      <c r="AA259" s="132">
        <v>90</v>
      </c>
      <c r="AB259" s="132">
        <v>102</v>
      </c>
      <c r="AC259" s="132">
        <v>0</v>
      </c>
      <c r="AD259" s="132">
        <v>0</v>
      </c>
      <c r="AE259" s="132">
        <v>0</v>
      </c>
      <c r="AF259" s="132">
        <v>0</v>
      </c>
      <c r="AG259" s="132">
        <v>0</v>
      </c>
      <c r="AH259" s="132">
        <v>0</v>
      </c>
      <c r="AI259" s="132">
        <v>0</v>
      </c>
      <c r="AJ259" s="132">
        <v>452</v>
      </c>
      <c r="AK259" s="132">
        <v>0</v>
      </c>
      <c r="AL259" s="132">
        <v>104</v>
      </c>
      <c r="AM259" s="132" t="s">
        <v>290</v>
      </c>
      <c r="AN259" s="132">
        <v>15</v>
      </c>
      <c r="AO259" s="132">
        <v>26</v>
      </c>
      <c r="AP259" s="132">
        <v>175</v>
      </c>
      <c r="AQ259" s="132">
        <v>0</v>
      </c>
      <c r="AR259" s="132">
        <v>213</v>
      </c>
      <c r="AS259" s="132">
        <v>22</v>
      </c>
      <c r="AT259" s="132">
        <v>30</v>
      </c>
      <c r="AU259" s="132">
        <v>452</v>
      </c>
    </row>
    <row r="260" spans="1:47">
      <c r="A260" t="s">
        <v>1700</v>
      </c>
      <c r="B260" t="s">
        <v>1701</v>
      </c>
      <c r="C260" t="s">
        <v>1702</v>
      </c>
      <c r="D260" t="s">
        <v>1703</v>
      </c>
      <c r="E260" t="s">
        <v>1704</v>
      </c>
      <c r="F260" t="s">
        <v>1122</v>
      </c>
      <c r="G260" t="s">
        <v>288</v>
      </c>
      <c r="H260" s="131" t="s">
        <v>1705</v>
      </c>
      <c r="I260">
        <v>7089722210</v>
      </c>
      <c r="J260" t="s">
        <v>146</v>
      </c>
      <c r="K260" s="132">
        <v>4</v>
      </c>
      <c r="L260" s="132">
        <v>0</v>
      </c>
      <c r="M260" s="132">
        <v>0</v>
      </c>
      <c r="N260" s="132">
        <v>4</v>
      </c>
      <c r="O260" s="132">
        <v>10</v>
      </c>
      <c r="P260" s="132">
        <v>20</v>
      </c>
      <c r="Q260" s="132">
        <v>10</v>
      </c>
      <c r="R260" s="132">
        <v>0</v>
      </c>
      <c r="S260" s="132">
        <v>0</v>
      </c>
      <c r="T260" s="132">
        <v>0</v>
      </c>
      <c r="U260" s="132">
        <v>0</v>
      </c>
      <c r="V260" s="132">
        <v>0</v>
      </c>
      <c r="W260" s="132">
        <v>0</v>
      </c>
      <c r="X260" s="132">
        <v>0</v>
      </c>
      <c r="Y260" s="132">
        <v>0</v>
      </c>
      <c r="Z260" s="132">
        <v>0</v>
      </c>
      <c r="AA260" s="132">
        <v>0</v>
      </c>
      <c r="AB260" s="132">
        <v>0</v>
      </c>
      <c r="AC260" s="132">
        <v>0</v>
      </c>
      <c r="AD260" s="132">
        <v>0</v>
      </c>
      <c r="AE260" s="132">
        <v>0</v>
      </c>
      <c r="AF260" s="132">
        <v>0</v>
      </c>
      <c r="AG260" s="132">
        <v>0</v>
      </c>
      <c r="AH260" s="132">
        <v>0</v>
      </c>
      <c r="AI260" s="132">
        <v>23</v>
      </c>
      <c r="AJ260" s="132">
        <v>17</v>
      </c>
      <c r="AK260" s="132">
        <v>0</v>
      </c>
      <c r="AL260" s="132">
        <v>0</v>
      </c>
      <c r="AM260" s="132">
        <v>0</v>
      </c>
      <c r="AN260" s="132">
        <v>0</v>
      </c>
      <c r="AO260" s="132">
        <v>40</v>
      </c>
      <c r="AP260" s="132">
        <v>0</v>
      </c>
      <c r="AQ260" s="132">
        <v>0</v>
      </c>
      <c r="AR260" s="132">
        <v>0</v>
      </c>
      <c r="AS260" s="132">
        <v>0</v>
      </c>
      <c r="AT260" s="132">
        <v>40</v>
      </c>
      <c r="AU260" s="132">
        <v>40</v>
      </c>
    </row>
    <row r="261" spans="1:47">
      <c r="A261" t="s">
        <v>1712</v>
      </c>
      <c r="B261" t="s">
        <v>1713</v>
      </c>
      <c r="C261" t="s">
        <v>1714</v>
      </c>
      <c r="D261" t="s">
        <v>1715</v>
      </c>
      <c r="E261" t="s">
        <v>1716</v>
      </c>
      <c r="F261" t="s">
        <v>1122</v>
      </c>
      <c r="G261" t="s">
        <v>288</v>
      </c>
      <c r="H261" s="131" t="s">
        <v>1717</v>
      </c>
      <c r="I261">
        <v>7734294300</v>
      </c>
      <c r="J261" t="s">
        <v>146</v>
      </c>
      <c r="K261" s="132">
        <v>37</v>
      </c>
      <c r="L261" s="132">
        <v>33</v>
      </c>
      <c r="M261" s="132">
        <v>7</v>
      </c>
      <c r="N261" s="132">
        <v>77</v>
      </c>
      <c r="O261" s="132">
        <v>0</v>
      </c>
      <c r="P261" s="132">
        <v>0</v>
      </c>
      <c r="Q261" s="132">
        <v>0</v>
      </c>
      <c r="R261" s="132">
        <v>0</v>
      </c>
      <c r="S261" s="132">
        <v>0</v>
      </c>
      <c r="T261" s="132">
        <v>0</v>
      </c>
      <c r="U261" s="132">
        <v>0</v>
      </c>
      <c r="V261" s="132">
        <v>0</v>
      </c>
      <c r="W261" s="132">
        <v>0</v>
      </c>
      <c r="X261" s="132">
        <v>0</v>
      </c>
      <c r="Y261" s="132">
        <v>169</v>
      </c>
      <c r="Z261" s="132">
        <v>168</v>
      </c>
      <c r="AA261" s="132">
        <v>156</v>
      </c>
      <c r="AB261" s="132">
        <v>181</v>
      </c>
      <c r="AC261" s="132">
        <v>0</v>
      </c>
      <c r="AD261" s="132">
        <v>0</v>
      </c>
      <c r="AE261" s="132">
        <v>0</v>
      </c>
      <c r="AF261" s="132">
        <v>0</v>
      </c>
      <c r="AG261" s="132">
        <v>0</v>
      </c>
      <c r="AH261" s="132">
        <v>0</v>
      </c>
      <c r="AI261" s="132">
        <v>0</v>
      </c>
      <c r="AJ261" s="132">
        <v>674</v>
      </c>
      <c r="AK261" s="132">
        <v>0</v>
      </c>
      <c r="AL261" s="132">
        <v>143</v>
      </c>
      <c r="AM261" s="132" t="s">
        <v>290</v>
      </c>
      <c r="AN261" s="132" t="s">
        <v>290</v>
      </c>
      <c r="AO261" s="132">
        <v>82</v>
      </c>
      <c r="AP261" s="132">
        <v>97</v>
      </c>
      <c r="AQ261" s="132">
        <v>0</v>
      </c>
      <c r="AR261" s="132">
        <v>456</v>
      </c>
      <c r="AS261" s="132">
        <v>35</v>
      </c>
      <c r="AT261" s="132">
        <v>300</v>
      </c>
      <c r="AU261" s="132">
        <v>674</v>
      </c>
    </row>
    <row r="262" spans="1:47">
      <c r="A262" t="s">
        <v>1718</v>
      </c>
      <c r="B262" t="s">
        <v>1719</v>
      </c>
      <c r="C262" t="s">
        <v>478</v>
      </c>
      <c r="D262" t="s">
        <v>1720</v>
      </c>
      <c r="E262" t="s">
        <v>1721</v>
      </c>
      <c r="F262" t="s">
        <v>1122</v>
      </c>
      <c r="G262" t="s">
        <v>288</v>
      </c>
      <c r="H262" s="131" t="s">
        <v>1722</v>
      </c>
      <c r="I262">
        <v>3122919023</v>
      </c>
      <c r="J262" t="s">
        <v>146</v>
      </c>
      <c r="K262" s="132">
        <v>5</v>
      </c>
      <c r="L262" s="132">
        <v>1</v>
      </c>
      <c r="M262" s="132">
        <v>0</v>
      </c>
      <c r="N262" s="132">
        <v>6</v>
      </c>
      <c r="O262" s="132">
        <v>16</v>
      </c>
      <c r="P262" s="132" t="s">
        <v>290</v>
      </c>
      <c r="Q262" s="132" t="s">
        <v>290</v>
      </c>
      <c r="R262" s="132">
        <v>11</v>
      </c>
      <c r="S262" s="132">
        <v>13</v>
      </c>
      <c r="T262" s="132">
        <v>0</v>
      </c>
      <c r="U262" s="132">
        <v>0</v>
      </c>
      <c r="V262" s="132">
        <v>0</v>
      </c>
      <c r="W262" s="132">
        <v>0</v>
      </c>
      <c r="X262" s="132">
        <v>0</v>
      </c>
      <c r="Y262" s="132">
        <v>0</v>
      </c>
      <c r="Z262" s="132">
        <v>0</v>
      </c>
      <c r="AA262" s="132">
        <v>0</v>
      </c>
      <c r="AB262" s="132">
        <v>0</v>
      </c>
      <c r="AC262" s="132">
        <v>0</v>
      </c>
      <c r="AD262" s="132">
        <v>0</v>
      </c>
      <c r="AE262" s="132">
        <v>0</v>
      </c>
      <c r="AF262" s="132">
        <v>0</v>
      </c>
      <c r="AG262" s="132">
        <v>0</v>
      </c>
      <c r="AH262" s="132">
        <v>0</v>
      </c>
      <c r="AI262" s="132">
        <v>23</v>
      </c>
      <c r="AJ262" s="132">
        <v>32</v>
      </c>
      <c r="AK262" s="132">
        <v>0</v>
      </c>
      <c r="AL262" s="132">
        <v>0</v>
      </c>
      <c r="AM262" s="132">
        <v>0</v>
      </c>
      <c r="AN262" s="132" t="s">
        <v>290</v>
      </c>
      <c r="AO262" s="132" t="s">
        <v>290</v>
      </c>
      <c r="AP262" s="132">
        <v>10</v>
      </c>
      <c r="AQ262" s="132" t="s">
        <v>290</v>
      </c>
      <c r="AR262" s="132">
        <v>35</v>
      </c>
      <c r="AS262" s="132" t="s">
        <v>290</v>
      </c>
      <c r="AT262" s="132" t="s">
        <v>290</v>
      </c>
      <c r="AU262" s="132">
        <v>55</v>
      </c>
    </row>
    <row r="263" spans="1:47">
      <c r="A263" t="s">
        <v>4615</v>
      </c>
      <c r="B263" t="s">
        <v>4616</v>
      </c>
      <c r="C263" t="s">
        <v>4617</v>
      </c>
      <c r="D263" t="s">
        <v>1321</v>
      </c>
      <c r="E263" t="s">
        <v>4618</v>
      </c>
      <c r="F263" t="s">
        <v>1122</v>
      </c>
      <c r="G263" t="s">
        <v>288</v>
      </c>
      <c r="H263" s="131">
        <v>60620</v>
      </c>
      <c r="I263">
        <v>7737260185</v>
      </c>
      <c r="J263" t="s">
        <v>146</v>
      </c>
      <c r="K263" s="132">
        <v>10</v>
      </c>
      <c r="L263" s="132">
        <v>2</v>
      </c>
      <c r="M263" s="132">
        <v>2</v>
      </c>
      <c r="N263" s="132">
        <v>14</v>
      </c>
      <c r="O263" s="132">
        <v>10</v>
      </c>
      <c r="P263" s="132">
        <v>10</v>
      </c>
      <c r="Q263" s="132">
        <v>20</v>
      </c>
      <c r="R263" s="132">
        <v>14</v>
      </c>
      <c r="S263" s="132">
        <v>14</v>
      </c>
      <c r="T263" s="132">
        <v>14</v>
      </c>
      <c r="U263" s="132">
        <v>16</v>
      </c>
      <c r="V263" s="132">
        <v>0</v>
      </c>
      <c r="W263" s="132">
        <v>0</v>
      </c>
      <c r="X263" s="132">
        <v>0</v>
      </c>
      <c r="Y263" s="132">
        <v>0</v>
      </c>
      <c r="Z263" s="132">
        <v>0</v>
      </c>
      <c r="AA263" s="132">
        <v>0</v>
      </c>
      <c r="AB263" s="132">
        <v>0</v>
      </c>
      <c r="AC263" s="132">
        <v>0</v>
      </c>
      <c r="AD263" s="132">
        <v>0</v>
      </c>
      <c r="AE263" s="132">
        <v>0</v>
      </c>
      <c r="AF263" s="132">
        <v>0</v>
      </c>
      <c r="AG263" s="132">
        <v>0</v>
      </c>
      <c r="AH263" s="132">
        <v>0</v>
      </c>
      <c r="AI263" s="132">
        <v>49</v>
      </c>
      <c r="AJ263" s="132">
        <v>49</v>
      </c>
      <c r="AK263" s="132">
        <v>0</v>
      </c>
      <c r="AL263" s="132">
        <v>0</v>
      </c>
      <c r="AM263" s="132">
        <v>0</v>
      </c>
      <c r="AN263" s="132">
        <v>0</v>
      </c>
      <c r="AO263" s="132">
        <v>98</v>
      </c>
      <c r="AP263" s="132">
        <v>0</v>
      </c>
      <c r="AQ263" s="132">
        <v>0</v>
      </c>
      <c r="AR263" s="132">
        <v>0</v>
      </c>
      <c r="AS263" s="132">
        <v>0</v>
      </c>
      <c r="AT263" s="132">
        <v>40</v>
      </c>
      <c r="AU263" s="132">
        <v>98</v>
      </c>
    </row>
    <row r="264" spans="1:47">
      <c r="A264" t="s">
        <v>1723</v>
      </c>
      <c r="B264" t="s">
        <v>1724</v>
      </c>
      <c r="C264" t="s">
        <v>1725</v>
      </c>
      <c r="D264" t="s">
        <v>941</v>
      </c>
      <c r="E264" t="s">
        <v>1726</v>
      </c>
      <c r="F264" t="s">
        <v>1727</v>
      </c>
      <c r="G264" t="s">
        <v>288</v>
      </c>
      <c r="H264" s="131" t="s">
        <v>1728</v>
      </c>
      <c r="I264">
        <v>6303239211</v>
      </c>
      <c r="J264" t="s">
        <v>146</v>
      </c>
      <c r="K264" s="132">
        <v>21</v>
      </c>
      <c r="L264" s="132">
        <v>6</v>
      </c>
      <c r="M264" s="132">
        <v>4</v>
      </c>
      <c r="N264" s="132">
        <v>31</v>
      </c>
      <c r="O264" s="132">
        <v>28</v>
      </c>
      <c r="P264" s="132">
        <v>12</v>
      </c>
      <c r="Q264" s="132">
        <v>16</v>
      </c>
      <c r="R264" s="132">
        <v>11</v>
      </c>
      <c r="S264" s="132" t="s">
        <v>290</v>
      </c>
      <c r="T264" s="132">
        <v>11</v>
      </c>
      <c r="U264" s="132" t="s">
        <v>290</v>
      </c>
      <c r="V264" s="132">
        <v>10</v>
      </c>
      <c r="W264" s="132">
        <v>14</v>
      </c>
      <c r="X264" s="132">
        <v>10</v>
      </c>
      <c r="Y264" s="132">
        <v>11</v>
      </c>
      <c r="Z264" s="132">
        <v>10</v>
      </c>
      <c r="AA264" s="132">
        <v>14</v>
      </c>
      <c r="AB264" s="132">
        <v>14</v>
      </c>
      <c r="AC264" s="132" t="s">
        <v>290</v>
      </c>
      <c r="AD264" s="132">
        <v>0</v>
      </c>
      <c r="AE264" s="132">
        <v>0</v>
      </c>
      <c r="AF264" s="132">
        <v>0</v>
      </c>
      <c r="AG264" s="132">
        <v>0</v>
      </c>
      <c r="AH264" s="132">
        <v>0</v>
      </c>
      <c r="AI264" s="132">
        <v>103</v>
      </c>
      <c r="AJ264" s="132">
        <v>79</v>
      </c>
      <c r="AK264" s="132" t="s">
        <v>290</v>
      </c>
      <c r="AL264" s="132" t="s">
        <v>290</v>
      </c>
      <c r="AM264" s="132">
        <v>0</v>
      </c>
      <c r="AN264" s="132">
        <v>28</v>
      </c>
      <c r="AO264" s="132">
        <v>29</v>
      </c>
      <c r="AP264" s="132">
        <v>65</v>
      </c>
      <c r="AQ264" s="132">
        <v>0</v>
      </c>
      <c r="AR264" s="132">
        <v>28</v>
      </c>
      <c r="AS264" s="132">
        <v>32</v>
      </c>
      <c r="AT264" s="132">
        <v>68</v>
      </c>
      <c r="AU264" s="132">
        <v>182</v>
      </c>
    </row>
    <row r="265" spans="1:47">
      <c r="A265" t="s">
        <v>1729</v>
      </c>
      <c r="B265" t="s">
        <v>1730</v>
      </c>
      <c r="C265" t="s">
        <v>519</v>
      </c>
      <c r="D265" t="s">
        <v>1731</v>
      </c>
      <c r="E265" t="s">
        <v>1732</v>
      </c>
      <c r="F265" t="s">
        <v>1122</v>
      </c>
      <c r="G265" t="s">
        <v>288</v>
      </c>
      <c r="H265" s="131" t="s">
        <v>1722</v>
      </c>
      <c r="I265">
        <v>3128427355</v>
      </c>
      <c r="J265" t="s">
        <v>146</v>
      </c>
      <c r="K265" s="132">
        <v>51</v>
      </c>
      <c r="L265" s="132">
        <v>48</v>
      </c>
      <c r="M265" s="132">
        <v>10</v>
      </c>
      <c r="N265" s="132">
        <v>109</v>
      </c>
      <c r="O265" s="132">
        <v>0</v>
      </c>
      <c r="P265" s="132">
        <v>0</v>
      </c>
      <c r="Q265" s="132">
        <v>0</v>
      </c>
      <c r="R265" s="132">
        <v>0</v>
      </c>
      <c r="S265" s="132">
        <v>0</v>
      </c>
      <c r="T265" s="132">
        <v>0</v>
      </c>
      <c r="U265" s="132">
        <v>0</v>
      </c>
      <c r="V265" s="132">
        <v>0</v>
      </c>
      <c r="W265" s="132">
        <v>0</v>
      </c>
      <c r="X265" s="132">
        <v>0</v>
      </c>
      <c r="Y265" s="132">
        <v>219</v>
      </c>
      <c r="Z265" s="132">
        <v>202</v>
      </c>
      <c r="AA265" s="132">
        <v>173</v>
      </c>
      <c r="AB265" s="132">
        <v>177</v>
      </c>
      <c r="AC265" s="132">
        <v>0</v>
      </c>
      <c r="AD265" s="132">
        <v>0</v>
      </c>
      <c r="AE265" s="132">
        <v>0</v>
      </c>
      <c r="AF265" s="132">
        <v>0</v>
      </c>
      <c r="AG265" s="132">
        <v>0</v>
      </c>
      <c r="AH265" s="132">
        <v>0</v>
      </c>
      <c r="AI265" s="132">
        <v>360</v>
      </c>
      <c r="AJ265" s="132">
        <v>411</v>
      </c>
      <c r="AK265" s="132">
        <v>68</v>
      </c>
      <c r="AL265" s="132">
        <v>84</v>
      </c>
      <c r="AM265" s="132">
        <v>0</v>
      </c>
      <c r="AN265" s="132">
        <v>22</v>
      </c>
      <c r="AO265" s="132">
        <v>318</v>
      </c>
      <c r="AP265" s="132">
        <v>289</v>
      </c>
      <c r="AQ265" s="132">
        <v>0</v>
      </c>
      <c r="AR265" s="132">
        <v>131</v>
      </c>
      <c r="AS265" s="132">
        <v>11</v>
      </c>
      <c r="AT265" s="132">
        <v>330</v>
      </c>
      <c r="AU265" s="132">
        <v>771</v>
      </c>
    </row>
    <row r="266" spans="1:47">
      <c r="A266" t="s">
        <v>1733</v>
      </c>
      <c r="B266" t="s">
        <v>1734</v>
      </c>
      <c r="C266" t="s">
        <v>1735</v>
      </c>
      <c r="D266" t="s">
        <v>1736</v>
      </c>
      <c r="E266" t="s">
        <v>1737</v>
      </c>
      <c r="F266" t="s">
        <v>1122</v>
      </c>
      <c r="G266" t="s">
        <v>288</v>
      </c>
      <c r="H266" s="131" t="s">
        <v>1738</v>
      </c>
      <c r="I266">
        <v>7734235001</v>
      </c>
      <c r="J266" t="s">
        <v>146</v>
      </c>
      <c r="K266" s="132">
        <v>88</v>
      </c>
      <c r="L266" s="132">
        <v>43</v>
      </c>
      <c r="M266" s="132">
        <v>18</v>
      </c>
      <c r="N266" s="132">
        <v>149</v>
      </c>
      <c r="O266" s="132">
        <v>0</v>
      </c>
      <c r="P266" s="132">
        <v>0</v>
      </c>
      <c r="Q266" s="132">
        <v>0</v>
      </c>
      <c r="R266" s="132">
        <v>0</v>
      </c>
      <c r="S266" s="132">
        <v>0</v>
      </c>
      <c r="T266" s="132">
        <v>0</v>
      </c>
      <c r="U266" s="132">
        <v>0</v>
      </c>
      <c r="V266" s="132">
        <v>0</v>
      </c>
      <c r="W266" s="132">
        <v>0</v>
      </c>
      <c r="X266" s="132">
        <v>0</v>
      </c>
      <c r="Y266" s="132">
        <v>304</v>
      </c>
      <c r="Z266" s="132">
        <v>362</v>
      </c>
      <c r="AA266" s="132">
        <v>236</v>
      </c>
      <c r="AB266" s="132">
        <v>175</v>
      </c>
      <c r="AC266" s="132">
        <v>0</v>
      </c>
      <c r="AD266" s="132">
        <v>0</v>
      </c>
      <c r="AE266" s="132">
        <v>0</v>
      </c>
      <c r="AF266" s="132">
        <v>0</v>
      </c>
      <c r="AG266" s="132">
        <v>0</v>
      </c>
      <c r="AH266" s="132">
        <v>0</v>
      </c>
      <c r="AI266" s="132">
        <v>522</v>
      </c>
      <c r="AJ266" s="132">
        <v>555</v>
      </c>
      <c r="AK266" s="132">
        <v>64</v>
      </c>
      <c r="AL266" s="132">
        <v>90</v>
      </c>
      <c r="AM266" s="132">
        <v>0</v>
      </c>
      <c r="AN266" s="132">
        <v>51</v>
      </c>
      <c r="AO266" s="132">
        <v>66</v>
      </c>
      <c r="AP266" s="132">
        <v>206</v>
      </c>
      <c r="AQ266" s="132" t="s">
        <v>290</v>
      </c>
      <c r="AR266" s="132">
        <v>734</v>
      </c>
      <c r="AS266" s="132">
        <v>19</v>
      </c>
      <c r="AT266" s="132">
        <v>224</v>
      </c>
      <c r="AU266" s="132">
        <v>1077</v>
      </c>
    </row>
    <row r="267" spans="1:47">
      <c r="A267" t="s">
        <v>1739</v>
      </c>
      <c r="B267" t="s">
        <v>1740</v>
      </c>
      <c r="C267" t="s">
        <v>1741</v>
      </c>
      <c r="D267" t="s">
        <v>881</v>
      </c>
      <c r="E267" t="s">
        <v>1742</v>
      </c>
      <c r="F267" t="s">
        <v>1122</v>
      </c>
      <c r="G267" t="s">
        <v>288</v>
      </c>
      <c r="H267" s="131" t="s">
        <v>1743</v>
      </c>
      <c r="I267">
        <v>7733867778</v>
      </c>
      <c r="J267" t="s">
        <v>146</v>
      </c>
      <c r="K267" s="132">
        <v>4</v>
      </c>
      <c r="L267" s="132">
        <v>2</v>
      </c>
      <c r="M267" s="132">
        <v>3</v>
      </c>
      <c r="N267" s="132">
        <v>9</v>
      </c>
      <c r="O267" s="132">
        <v>16</v>
      </c>
      <c r="P267" s="132" t="s">
        <v>290</v>
      </c>
      <c r="Q267" s="132">
        <v>0</v>
      </c>
      <c r="R267" s="132">
        <v>0</v>
      </c>
      <c r="S267" s="132">
        <v>0</v>
      </c>
      <c r="T267" s="132">
        <v>0</v>
      </c>
      <c r="U267" s="132">
        <v>0</v>
      </c>
      <c r="V267" s="132">
        <v>0</v>
      </c>
      <c r="W267" s="132">
        <v>0</v>
      </c>
      <c r="X267" s="132">
        <v>0</v>
      </c>
      <c r="Y267" s="132">
        <v>0</v>
      </c>
      <c r="Z267" s="132">
        <v>0</v>
      </c>
      <c r="AA267" s="132">
        <v>0</v>
      </c>
      <c r="AB267" s="132">
        <v>0</v>
      </c>
      <c r="AC267" s="132">
        <v>0</v>
      </c>
      <c r="AD267" s="132">
        <v>0</v>
      </c>
      <c r="AE267" s="132">
        <v>0</v>
      </c>
      <c r="AF267" s="132">
        <v>0</v>
      </c>
      <c r="AG267" s="132">
        <v>0</v>
      </c>
      <c r="AH267" s="132">
        <v>0</v>
      </c>
      <c r="AI267" s="132" t="s">
        <v>290</v>
      </c>
      <c r="AJ267" s="132">
        <v>11</v>
      </c>
      <c r="AK267" s="132">
        <v>0</v>
      </c>
      <c r="AL267" s="132">
        <v>0</v>
      </c>
      <c r="AM267" s="132">
        <v>0</v>
      </c>
      <c r="AN267" s="132">
        <v>0</v>
      </c>
      <c r="AO267" s="132">
        <v>20</v>
      </c>
      <c r="AP267" s="132">
        <v>0</v>
      </c>
      <c r="AQ267" s="132">
        <v>0</v>
      </c>
      <c r="AR267" s="132">
        <v>0</v>
      </c>
      <c r="AS267" s="132">
        <v>0</v>
      </c>
      <c r="AT267" s="132">
        <v>20</v>
      </c>
      <c r="AU267" s="132">
        <v>20</v>
      </c>
    </row>
    <row r="268" spans="1:47">
      <c r="A268" t="s">
        <v>1744</v>
      </c>
      <c r="B268" t="s">
        <v>1745</v>
      </c>
      <c r="C268" t="s">
        <v>1746</v>
      </c>
      <c r="D268" t="s">
        <v>1747</v>
      </c>
      <c r="E268" t="s">
        <v>1748</v>
      </c>
      <c r="F268" t="s">
        <v>1122</v>
      </c>
      <c r="G268" t="s">
        <v>288</v>
      </c>
      <c r="H268" s="131" t="s">
        <v>1749</v>
      </c>
      <c r="I268">
        <v>7732784212</v>
      </c>
      <c r="J268" t="s">
        <v>146</v>
      </c>
      <c r="K268" s="132">
        <v>28.5</v>
      </c>
      <c r="L268" s="132">
        <v>21.5</v>
      </c>
      <c r="M268" s="132">
        <v>9</v>
      </c>
      <c r="N268" s="132">
        <v>59</v>
      </c>
      <c r="O268" s="132">
        <v>0</v>
      </c>
      <c r="P268" s="132">
        <v>0</v>
      </c>
      <c r="Q268" s="132">
        <v>0</v>
      </c>
      <c r="R268" s="132">
        <v>0</v>
      </c>
      <c r="S268" s="132">
        <v>0</v>
      </c>
      <c r="T268" s="132">
        <v>0</v>
      </c>
      <c r="U268" s="132">
        <v>0</v>
      </c>
      <c r="V268" s="132">
        <v>0</v>
      </c>
      <c r="W268" s="132">
        <v>0</v>
      </c>
      <c r="X268" s="132">
        <v>0</v>
      </c>
      <c r="Y268" s="132">
        <v>58</v>
      </c>
      <c r="Z268" s="132">
        <v>76</v>
      </c>
      <c r="AA268" s="132">
        <v>77</v>
      </c>
      <c r="AB268" s="132">
        <v>82</v>
      </c>
      <c r="AC268" s="132">
        <v>0</v>
      </c>
      <c r="AD268" s="132">
        <v>0</v>
      </c>
      <c r="AE268" s="132">
        <v>0</v>
      </c>
      <c r="AF268" s="132">
        <v>0</v>
      </c>
      <c r="AG268" s="132">
        <v>0</v>
      </c>
      <c r="AH268" s="132">
        <v>0</v>
      </c>
      <c r="AI268" s="132">
        <v>147</v>
      </c>
      <c r="AJ268" s="132">
        <v>146</v>
      </c>
      <c r="AK268" s="132">
        <v>44</v>
      </c>
      <c r="AL268" s="132">
        <v>42</v>
      </c>
      <c r="AM268" s="132" t="s">
        <v>290</v>
      </c>
      <c r="AN268" s="132">
        <v>12</v>
      </c>
      <c r="AO268" s="132">
        <v>87</v>
      </c>
      <c r="AP268" s="132">
        <v>168</v>
      </c>
      <c r="AQ268" s="132">
        <v>0</v>
      </c>
      <c r="AR268" s="132">
        <v>17</v>
      </c>
      <c r="AS268" s="132" t="s">
        <v>290</v>
      </c>
      <c r="AT268" s="132">
        <v>0</v>
      </c>
      <c r="AU268" s="132">
        <v>293</v>
      </c>
    </row>
    <row r="269" spans="1:47">
      <c r="A269" t="s">
        <v>1750</v>
      </c>
      <c r="B269" t="s">
        <v>1751</v>
      </c>
      <c r="C269" t="s">
        <v>787</v>
      </c>
      <c r="D269" t="s">
        <v>1752</v>
      </c>
      <c r="E269" t="s">
        <v>1753</v>
      </c>
      <c r="F269" t="s">
        <v>1122</v>
      </c>
      <c r="G269" t="s">
        <v>288</v>
      </c>
      <c r="H269" s="131" t="s">
        <v>1754</v>
      </c>
      <c r="I269">
        <v>7732761261</v>
      </c>
      <c r="J269" t="s">
        <v>146</v>
      </c>
      <c r="K269" s="132">
        <v>18</v>
      </c>
      <c r="L269" s="132">
        <v>16.5</v>
      </c>
      <c r="M269" s="132">
        <v>2</v>
      </c>
      <c r="N269" s="132">
        <v>36.5</v>
      </c>
      <c r="O269" s="132">
        <v>0</v>
      </c>
      <c r="P269" s="132">
        <v>0</v>
      </c>
      <c r="Q269" s="132">
        <v>0</v>
      </c>
      <c r="R269" s="132">
        <v>0</v>
      </c>
      <c r="S269" s="132">
        <v>0</v>
      </c>
      <c r="T269" s="132">
        <v>0</v>
      </c>
      <c r="U269" s="132">
        <v>0</v>
      </c>
      <c r="V269" s="132">
        <v>0</v>
      </c>
      <c r="W269" s="132">
        <v>0</v>
      </c>
      <c r="X269" s="132">
        <v>0</v>
      </c>
      <c r="Y269" s="132">
        <v>22</v>
      </c>
      <c r="Z269" s="132">
        <v>31</v>
      </c>
      <c r="AA269" s="132">
        <v>27</v>
      </c>
      <c r="AB269" s="132">
        <v>33</v>
      </c>
      <c r="AC269" s="132">
        <v>0</v>
      </c>
      <c r="AD269" s="132">
        <v>0</v>
      </c>
      <c r="AE269" s="132">
        <v>0</v>
      </c>
      <c r="AF269" s="132">
        <v>0</v>
      </c>
      <c r="AG269" s="132">
        <v>0</v>
      </c>
      <c r="AH269" s="132">
        <v>0</v>
      </c>
      <c r="AI269" s="132">
        <v>113</v>
      </c>
      <c r="AJ269" s="132">
        <v>0</v>
      </c>
      <c r="AK269" s="132">
        <v>43</v>
      </c>
      <c r="AL269" s="132">
        <v>0</v>
      </c>
      <c r="AM269" s="132">
        <v>0</v>
      </c>
      <c r="AN269" s="132" t="s">
        <v>290</v>
      </c>
      <c r="AO269" s="132">
        <v>39</v>
      </c>
      <c r="AP269" s="132">
        <v>47</v>
      </c>
      <c r="AQ269" s="132" t="s">
        <v>290</v>
      </c>
      <c r="AR269" s="132">
        <v>15</v>
      </c>
      <c r="AS269" s="132" t="s">
        <v>290</v>
      </c>
      <c r="AT269" s="132">
        <v>99</v>
      </c>
      <c r="AU269" s="132">
        <v>113</v>
      </c>
    </row>
    <row r="270" spans="1:47">
      <c r="A270" t="s">
        <v>1755</v>
      </c>
      <c r="B270" t="s">
        <v>1756</v>
      </c>
      <c r="C270" t="s">
        <v>1757</v>
      </c>
      <c r="D270" t="s">
        <v>1758</v>
      </c>
      <c r="E270" t="s">
        <v>1759</v>
      </c>
      <c r="F270" t="s">
        <v>1122</v>
      </c>
      <c r="G270" t="s">
        <v>288</v>
      </c>
      <c r="H270" s="131" t="s">
        <v>1760</v>
      </c>
      <c r="I270">
        <v>7737029450</v>
      </c>
      <c r="J270" t="s">
        <v>146</v>
      </c>
      <c r="K270" s="132">
        <v>261</v>
      </c>
      <c r="L270" s="132">
        <v>122</v>
      </c>
      <c r="M270" s="132">
        <v>22</v>
      </c>
      <c r="N270" s="132">
        <v>405</v>
      </c>
      <c r="O270" s="132">
        <v>266</v>
      </c>
      <c r="P270" s="132">
        <v>143</v>
      </c>
      <c r="Q270" s="132">
        <v>144</v>
      </c>
      <c r="R270" s="132">
        <v>139</v>
      </c>
      <c r="S270" s="132">
        <v>143</v>
      </c>
      <c r="T270" s="132">
        <v>143</v>
      </c>
      <c r="U270" s="132">
        <v>140</v>
      </c>
      <c r="V270" s="132">
        <v>155</v>
      </c>
      <c r="W270" s="132">
        <v>154</v>
      </c>
      <c r="X270" s="132">
        <v>156</v>
      </c>
      <c r="Y270" s="132">
        <v>153</v>
      </c>
      <c r="Z270" s="132">
        <v>158</v>
      </c>
      <c r="AA270" s="132">
        <v>149</v>
      </c>
      <c r="AB270" s="132">
        <v>161</v>
      </c>
      <c r="AC270" s="132">
        <v>0</v>
      </c>
      <c r="AD270" s="132">
        <v>0</v>
      </c>
      <c r="AE270" s="132">
        <v>0</v>
      </c>
      <c r="AF270" s="132">
        <v>0</v>
      </c>
      <c r="AG270" s="132">
        <v>0</v>
      </c>
      <c r="AH270" s="132">
        <v>0</v>
      </c>
      <c r="AI270" s="132">
        <v>1150</v>
      </c>
      <c r="AJ270" s="132">
        <v>1054</v>
      </c>
      <c r="AK270" s="132">
        <v>76</v>
      </c>
      <c r="AL270" s="132">
        <v>82</v>
      </c>
      <c r="AM270" s="132" t="s">
        <v>290</v>
      </c>
      <c r="AN270" s="132">
        <v>788</v>
      </c>
      <c r="AO270" s="132">
        <v>202</v>
      </c>
      <c r="AP270" s="132">
        <v>159</v>
      </c>
      <c r="AQ270" s="132" t="s">
        <v>290</v>
      </c>
      <c r="AR270" s="132">
        <v>888</v>
      </c>
      <c r="AS270" s="132">
        <v>162</v>
      </c>
      <c r="AT270" s="132">
        <v>72</v>
      </c>
      <c r="AU270" s="132">
        <v>2204</v>
      </c>
    </row>
    <row r="271" spans="1:47">
      <c r="A271" t="s">
        <v>1761</v>
      </c>
      <c r="B271" t="s">
        <v>1762</v>
      </c>
      <c r="C271" t="s">
        <v>1038</v>
      </c>
      <c r="D271" t="s">
        <v>1763</v>
      </c>
      <c r="E271" t="s">
        <v>1764</v>
      </c>
      <c r="F271" t="s">
        <v>1122</v>
      </c>
      <c r="G271" t="s">
        <v>288</v>
      </c>
      <c r="H271" s="131" t="s">
        <v>1695</v>
      </c>
      <c r="I271">
        <v>3129440304</v>
      </c>
      <c r="J271" t="s">
        <v>146</v>
      </c>
      <c r="K271" s="132">
        <v>35</v>
      </c>
      <c r="L271" s="132">
        <v>14</v>
      </c>
      <c r="M271" s="132">
        <v>4</v>
      </c>
      <c r="N271" s="132">
        <v>53</v>
      </c>
      <c r="O271" s="132">
        <v>30</v>
      </c>
      <c r="P271" s="132">
        <v>21</v>
      </c>
      <c r="Q271" s="132">
        <v>27</v>
      </c>
      <c r="R271" s="132">
        <v>22</v>
      </c>
      <c r="S271" s="132">
        <v>37</v>
      </c>
      <c r="T271" s="132">
        <v>29</v>
      </c>
      <c r="U271" s="132">
        <v>42</v>
      </c>
      <c r="V271" s="132">
        <v>43</v>
      </c>
      <c r="W271" s="132">
        <v>35</v>
      </c>
      <c r="X271" s="132">
        <v>44</v>
      </c>
      <c r="Y271" s="132">
        <v>0</v>
      </c>
      <c r="Z271" s="132">
        <v>0</v>
      </c>
      <c r="AA271" s="132">
        <v>0</v>
      </c>
      <c r="AB271" s="132">
        <v>0</v>
      </c>
      <c r="AC271" s="132">
        <v>0</v>
      </c>
      <c r="AD271" s="132">
        <v>0</v>
      </c>
      <c r="AE271" s="132">
        <v>0</v>
      </c>
      <c r="AF271" s="132">
        <v>0</v>
      </c>
      <c r="AG271" s="132">
        <v>0</v>
      </c>
      <c r="AH271" s="132">
        <v>0</v>
      </c>
      <c r="AI271" s="132">
        <v>170</v>
      </c>
      <c r="AJ271" s="132">
        <v>160</v>
      </c>
      <c r="AK271" s="132">
        <v>0</v>
      </c>
      <c r="AL271" s="132">
        <v>0</v>
      </c>
      <c r="AM271" s="132">
        <v>0</v>
      </c>
      <c r="AN271" s="132">
        <v>17</v>
      </c>
      <c r="AO271" s="132" t="s">
        <v>290</v>
      </c>
      <c r="AP271" s="132">
        <v>52</v>
      </c>
      <c r="AQ271" s="132">
        <v>0</v>
      </c>
      <c r="AR271" s="132">
        <v>236</v>
      </c>
      <c r="AS271" s="132">
        <v>22</v>
      </c>
      <c r="AT271" s="132">
        <v>0</v>
      </c>
      <c r="AU271" s="132">
        <v>330</v>
      </c>
    </row>
    <row r="272" spans="1:47">
      <c r="A272" t="s">
        <v>1765</v>
      </c>
      <c r="B272" t="s">
        <v>1766</v>
      </c>
      <c r="C272" t="s">
        <v>1767</v>
      </c>
      <c r="D272" t="s">
        <v>1768</v>
      </c>
      <c r="E272" t="s">
        <v>1769</v>
      </c>
      <c r="F272" t="s">
        <v>1122</v>
      </c>
      <c r="G272" t="s">
        <v>288</v>
      </c>
      <c r="H272" s="131" t="s">
        <v>1770</v>
      </c>
      <c r="I272">
        <v>3128040702</v>
      </c>
      <c r="J272" t="s">
        <v>146</v>
      </c>
      <c r="K272" s="132">
        <v>18</v>
      </c>
      <c r="L272" s="132">
        <v>0</v>
      </c>
      <c r="M272" s="132">
        <v>7</v>
      </c>
      <c r="N272" s="132">
        <v>25</v>
      </c>
      <c r="O272" s="132">
        <v>60</v>
      </c>
      <c r="P272" s="132">
        <v>30</v>
      </c>
      <c r="Q272" s="132">
        <v>13</v>
      </c>
      <c r="R272" s="132" t="s">
        <v>290</v>
      </c>
      <c r="S272" s="132" t="s">
        <v>290</v>
      </c>
      <c r="T272" s="132">
        <v>0</v>
      </c>
      <c r="U272" s="132">
        <v>0</v>
      </c>
      <c r="V272" s="132">
        <v>0</v>
      </c>
      <c r="W272" s="132">
        <v>0</v>
      </c>
      <c r="X272" s="132">
        <v>0</v>
      </c>
      <c r="Y272" s="132">
        <v>0</v>
      </c>
      <c r="Z272" s="132">
        <v>0</v>
      </c>
      <c r="AA272" s="132">
        <v>0</v>
      </c>
      <c r="AB272" s="132">
        <v>0</v>
      </c>
      <c r="AC272" s="132">
        <v>0</v>
      </c>
      <c r="AD272" s="132">
        <v>0</v>
      </c>
      <c r="AE272" s="132">
        <v>0</v>
      </c>
      <c r="AF272" s="132">
        <v>0</v>
      </c>
      <c r="AG272" s="132">
        <v>0</v>
      </c>
      <c r="AH272" s="132">
        <v>0</v>
      </c>
      <c r="AI272" s="132">
        <v>56</v>
      </c>
      <c r="AJ272" s="132">
        <v>58</v>
      </c>
      <c r="AK272" s="132">
        <v>0</v>
      </c>
      <c r="AL272" s="132">
        <v>0</v>
      </c>
      <c r="AM272" s="132">
        <v>0</v>
      </c>
      <c r="AN272" s="132">
        <v>26</v>
      </c>
      <c r="AO272" s="132">
        <v>27</v>
      </c>
      <c r="AP272" s="132">
        <v>17</v>
      </c>
      <c r="AQ272" s="132">
        <v>0</v>
      </c>
      <c r="AR272" s="132">
        <v>33</v>
      </c>
      <c r="AS272" s="132">
        <v>11</v>
      </c>
      <c r="AT272" s="132" t="s">
        <v>290</v>
      </c>
      <c r="AU272" s="132">
        <v>114</v>
      </c>
    </row>
    <row r="273" spans="1:47">
      <c r="A273" t="s">
        <v>1771</v>
      </c>
      <c r="B273" t="s">
        <v>1772</v>
      </c>
      <c r="C273" t="s">
        <v>419</v>
      </c>
      <c r="D273" t="s">
        <v>1773</v>
      </c>
      <c r="E273" t="s">
        <v>1774</v>
      </c>
      <c r="F273" t="s">
        <v>1122</v>
      </c>
      <c r="G273" t="s">
        <v>288</v>
      </c>
      <c r="H273" s="131" t="s">
        <v>1717</v>
      </c>
      <c r="I273">
        <v>7738815300</v>
      </c>
      <c r="J273" t="s">
        <v>146</v>
      </c>
      <c r="K273" s="132">
        <v>103</v>
      </c>
      <c r="L273" s="132">
        <v>50</v>
      </c>
      <c r="M273" s="132">
        <v>12</v>
      </c>
      <c r="N273" s="132">
        <v>165</v>
      </c>
      <c r="O273" s="132">
        <v>0</v>
      </c>
      <c r="P273" s="132">
        <v>0</v>
      </c>
      <c r="Q273" s="132">
        <v>0</v>
      </c>
      <c r="R273" s="132">
        <v>0</v>
      </c>
      <c r="S273" s="132">
        <v>0</v>
      </c>
      <c r="T273" s="132">
        <v>0</v>
      </c>
      <c r="U273" s="132">
        <v>0</v>
      </c>
      <c r="V273" s="132">
        <v>0</v>
      </c>
      <c r="W273" s="132">
        <v>0</v>
      </c>
      <c r="X273" s="132">
        <v>0</v>
      </c>
      <c r="Y273" s="132">
        <v>374</v>
      </c>
      <c r="Z273" s="132">
        <v>396</v>
      </c>
      <c r="AA273" s="132">
        <v>388</v>
      </c>
      <c r="AB273" s="132">
        <v>387</v>
      </c>
      <c r="AC273" s="132">
        <v>0</v>
      </c>
      <c r="AD273" s="132">
        <v>0</v>
      </c>
      <c r="AE273" s="132">
        <v>0</v>
      </c>
      <c r="AF273" s="132">
        <v>0</v>
      </c>
      <c r="AG273" s="132">
        <v>0</v>
      </c>
      <c r="AH273" s="132">
        <v>0</v>
      </c>
      <c r="AI273" s="132">
        <v>806</v>
      </c>
      <c r="AJ273" s="132">
        <v>739</v>
      </c>
      <c r="AK273" s="132">
        <v>216</v>
      </c>
      <c r="AL273" s="132">
        <v>184</v>
      </c>
      <c r="AM273" s="132" t="s">
        <v>290</v>
      </c>
      <c r="AN273" s="132">
        <v>21</v>
      </c>
      <c r="AO273" s="132">
        <v>174</v>
      </c>
      <c r="AP273" s="132">
        <v>289</v>
      </c>
      <c r="AQ273" s="132" t="s">
        <v>290</v>
      </c>
      <c r="AR273" s="132">
        <v>1055</v>
      </c>
      <c r="AS273" s="132">
        <v>0</v>
      </c>
      <c r="AT273" s="132">
        <v>0</v>
      </c>
      <c r="AU273" s="132">
        <v>1545</v>
      </c>
    </row>
    <row r="274" spans="1:47">
      <c r="A274" t="s">
        <v>1775</v>
      </c>
      <c r="B274" t="s">
        <v>1776</v>
      </c>
      <c r="C274" t="s">
        <v>1777</v>
      </c>
      <c r="D274" t="s">
        <v>1778</v>
      </c>
      <c r="E274" t="s">
        <v>1779</v>
      </c>
      <c r="F274" t="s">
        <v>1122</v>
      </c>
      <c r="G274" t="s">
        <v>288</v>
      </c>
      <c r="H274" s="131" t="s">
        <v>1717</v>
      </c>
      <c r="I274">
        <v>7738816500</v>
      </c>
      <c r="J274" t="s">
        <v>146</v>
      </c>
      <c r="K274" s="132">
        <v>59.5</v>
      </c>
      <c r="L274" s="132">
        <v>35</v>
      </c>
      <c r="M274" s="132">
        <v>11</v>
      </c>
      <c r="N274" s="132">
        <v>105.5</v>
      </c>
      <c r="O274" s="132">
        <v>0</v>
      </c>
      <c r="P274" s="132">
        <v>0</v>
      </c>
      <c r="Q274" s="132">
        <v>0</v>
      </c>
      <c r="R274" s="132">
        <v>0</v>
      </c>
      <c r="S274" s="132">
        <v>0</v>
      </c>
      <c r="T274" s="132">
        <v>0</v>
      </c>
      <c r="U274" s="132">
        <v>0</v>
      </c>
      <c r="V274" s="132">
        <v>0</v>
      </c>
      <c r="W274" s="132">
        <v>0</v>
      </c>
      <c r="X274" s="132">
        <v>0</v>
      </c>
      <c r="Y274" s="132">
        <v>214</v>
      </c>
      <c r="Z274" s="132">
        <v>194</v>
      </c>
      <c r="AA274" s="132">
        <v>208</v>
      </c>
      <c r="AB274" s="132">
        <v>206</v>
      </c>
      <c r="AC274" s="132">
        <v>0</v>
      </c>
      <c r="AD274" s="132">
        <v>0</v>
      </c>
      <c r="AE274" s="132">
        <v>0</v>
      </c>
      <c r="AF274" s="132">
        <v>0</v>
      </c>
      <c r="AG274" s="132">
        <v>0</v>
      </c>
      <c r="AH274" s="132">
        <v>0</v>
      </c>
      <c r="AI274" s="132">
        <v>822</v>
      </c>
      <c r="AJ274" s="132">
        <v>0</v>
      </c>
      <c r="AK274" s="132">
        <v>213</v>
      </c>
      <c r="AL274" s="132">
        <v>0</v>
      </c>
      <c r="AM274" s="132" t="s">
        <v>290</v>
      </c>
      <c r="AN274" s="132" t="s">
        <v>290</v>
      </c>
      <c r="AO274" s="132">
        <v>85</v>
      </c>
      <c r="AP274" s="132">
        <v>67</v>
      </c>
      <c r="AQ274" s="132" t="s">
        <v>290</v>
      </c>
      <c r="AR274" s="132">
        <v>535</v>
      </c>
      <c r="AS274" s="132">
        <v>122</v>
      </c>
      <c r="AT274" s="132">
        <v>29</v>
      </c>
      <c r="AU274" s="132">
        <v>822</v>
      </c>
    </row>
    <row r="275" spans="1:47">
      <c r="A275" t="s">
        <v>1780</v>
      </c>
      <c r="B275" t="s">
        <v>1781</v>
      </c>
      <c r="C275" t="s">
        <v>1782</v>
      </c>
      <c r="D275" t="s">
        <v>1783</v>
      </c>
      <c r="E275" t="s">
        <v>1784</v>
      </c>
      <c r="F275" t="s">
        <v>1122</v>
      </c>
      <c r="G275" t="s">
        <v>288</v>
      </c>
      <c r="H275" s="131" t="s">
        <v>1785</v>
      </c>
      <c r="I275">
        <v>7738816700</v>
      </c>
      <c r="J275" t="s">
        <v>146</v>
      </c>
      <c r="K275" s="132">
        <v>59</v>
      </c>
      <c r="L275" s="132">
        <v>9</v>
      </c>
      <c r="M275" s="132">
        <v>6</v>
      </c>
      <c r="N275" s="132">
        <v>74</v>
      </c>
      <c r="O275" s="132">
        <v>33</v>
      </c>
      <c r="P275" s="132">
        <v>45</v>
      </c>
      <c r="Q275" s="132">
        <v>39</v>
      </c>
      <c r="R275" s="132">
        <v>32</v>
      </c>
      <c r="S275" s="132">
        <v>34</v>
      </c>
      <c r="T275" s="132">
        <v>28</v>
      </c>
      <c r="U275" s="132">
        <v>33</v>
      </c>
      <c r="V275" s="132">
        <v>34</v>
      </c>
      <c r="W275" s="132">
        <v>38</v>
      </c>
      <c r="X275" s="132">
        <v>39</v>
      </c>
      <c r="Y275" s="132">
        <v>32</v>
      </c>
      <c r="Z275" s="132">
        <v>32</v>
      </c>
      <c r="AA275" s="132">
        <v>37</v>
      </c>
      <c r="AB275" s="132">
        <v>30</v>
      </c>
      <c r="AC275" s="132">
        <v>0</v>
      </c>
      <c r="AD275" s="132">
        <v>0</v>
      </c>
      <c r="AE275" s="132">
        <v>0</v>
      </c>
      <c r="AF275" s="132">
        <v>0</v>
      </c>
      <c r="AG275" s="132">
        <v>0</v>
      </c>
      <c r="AH275" s="132">
        <v>0</v>
      </c>
      <c r="AI275" s="132">
        <v>256</v>
      </c>
      <c r="AJ275" s="132">
        <v>230</v>
      </c>
      <c r="AK275" s="132">
        <v>17</v>
      </c>
      <c r="AL275" s="132">
        <v>13</v>
      </c>
      <c r="AM275" s="132">
        <v>0</v>
      </c>
      <c r="AN275" s="132">
        <v>22</v>
      </c>
      <c r="AO275" s="132">
        <v>323</v>
      </c>
      <c r="AP275" s="132">
        <v>31</v>
      </c>
      <c r="AQ275" s="132">
        <v>0</v>
      </c>
      <c r="AR275" s="132">
        <v>72</v>
      </c>
      <c r="AS275" s="132">
        <v>38</v>
      </c>
      <c r="AT275" s="132">
        <v>0</v>
      </c>
      <c r="AU275" s="132">
        <v>486</v>
      </c>
    </row>
    <row r="276" spans="1:47">
      <c r="A276" t="s">
        <v>1786</v>
      </c>
      <c r="B276" t="s">
        <v>1762</v>
      </c>
      <c r="C276" t="s">
        <v>1787</v>
      </c>
      <c r="D276" t="s">
        <v>1788</v>
      </c>
      <c r="E276" t="s">
        <v>1789</v>
      </c>
      <c r="F276" t="s">
        <v>1122</v>
      </c>
      <c r="G276" t="s">
        <v>288</v>
      </c>
      <c r="H276" s="131" t="s">
        <v>1790</v>
      </c>
      <c r="I276">
        <v>7733754674</v>
      </c>
      <c r="J276" t="s">
        <v>146</v>
      </c>
      <c r="K276" s="132">
        <v>11</v>
      </c>
      <c r="L276" s="132">
        <v>7</v>
      </c>
      <c r="M276" s="132">
        <v>1</v>
      </c>
      <c r="N276" s="132">
        <v>19</v>
      </c>
      <c r="O276" s="132">
        <v>17</v>
      </c>
      <c r="P276" s="132">
        <v>19</v>
      </c>
      <c r="Q276" s="132">
        <v>14</v>
      </c>
      <c r="R276" s="132" t="s">
        <v>290</v>
      </c>
      <c r="S276" s="132">
        <v>15</v>
      </c>
      <c r="T276" s="132">
        <v>18</v>
      </c>
      <c r="U276" s="132">
        <v>15</v>
      </c>
      <c r="V276" s="132">
        <v>17</v>
      </c>
      <c r="W276" s="132">
        <v>18</v>
      </c>
      <c r="X276" s="132">
        <v>21</v>
      </c>
      <c r="Y276" s="132">
        <v>0</v>
      </c>
      <c r="Z276" s="132">
        <v>0</v>
      </c>
      <c r="AA276" s="132">
        <v>0</v>
      </c>
      <c r="AB276" s="132">
        <v>0</v>
      </c>
      <c r="AC276" s="132">
        <v>0</v>
      </c>
      <c r="AD276" s="132">
        <v>0</v>
      </c>
      <c r="AE276" s="132">
        <v>0</v>
      </c>
      <c r="AF276" s="132">
        <v>0</v>
      </c>
      <c r="AG276" s="132">
        <v>0</v>
      </c>
      <c r="AH276" s="132">
        <v>0</v>
      </c>
      <c r="AI276" s="132">
        <v>80</v>
      </c>
      <c r="AJ276" s="132">
        <v>83</v>
      </c>
      <c r="AK276" s="132">
        <v>0</v>
      </c>
      <c r="AL276" s="132">
        <v>0</v>
      </c>
      <c r="AM276" s="132" t="s">
        <v>290</v>
      </c>
      <c r="AN276" s="132">
        <v>0</v>
      </c>
      <c r="AO276" s="132">
        <v>41</v>
      </c>
      <c r="AP276" s="132">
        <v>112</v>
      </c>
      <c r="AQ276" s="132">
        <v>0</v>
      </c>
      <c r="AR276" s="132" t="s">
        <v>290</v>
      </c>
      <c r="AS276" s="132" t="s">
        <v>290</v>
      </c>
      <c r="AT276" s="132">
        <v>163</v>
      </c>
      <c r="AU276" s="132">
        <v>163</v>
      </c>
    </row>
    <row r="277" spans="1:47">
      <c r="A277" t="s">
        <v>1791</v>
      </c>
      <c r="B277" t="s">
        <v>1792</v>
      </c>
      <c r="C277" t="s">
        <v>1793</v>
      </c>
      <c r="D277" t="s">
        <v>1794</v>
      </c>
      <c r="E277" t="s">
        <v>1795</v>
      </c>
      <c r="F277" t="s">
        <v>1122</v>
      </c>
      <c r="G277" t="s">
        <v>288</v>
      </c>
      <c r="H277" s="131" t="s">
        <v>1760</v>
      </c>
      <c r="I277">
        <v>7733241020</v>
      </c>
      <c r="J277" t="s">
        <v>146</v>
      </c>
      <c r="K277" s="132">
        <v>88</v>
      </c>
      <c r="L277" s="132">
        <v>13</v>
      </c>
      <c r="M277" s="132">
        <v>4</v>
      </c>
      <c r="N277" s="132">
        <v>105</v>
      </c>
      <c r="O277" s="132">
        <v>0</v>
      </c>
      <c r="P277" s="132">
        <v>0</v>
      </c>
      <c r="Q277" s="132">
        <v>0</v>
      </c>
      <c r="R277" s="132">
        <v>0</v>
      </c>
      <c r="S277" s="132">
        <v>0</v>
      </c>
      <c r="T277" s="132">
        <v>0</v>
      </c>
      <c r="U277" s="132">
        <v>0</v>
      </c>
      <c r="V277" s="132">
        <v>0</v>
      </c>
      <c r="W277" s="132">
        <v>0</v>
      </c>
      <c r="X277" s="132">
        <v>0</v>
      </c>
      <c r="Y277" s="132">
        <v>133</v>
      </c>
      <c r="Z277" s="132">
        <v>135</v>
      </c>
      <c r="AA277" s="132">
        <v>150</v>
      </c>
      <c r="AB277" s="132">
        <v>156</v>
      </c>
      <c r="AC277" s="132">
        <v>0</v>
      </c>
      <c r="AD277" s="132">
        <v>0</v>
      </c>
      <c r="AE277" s="132">
        <v>0</v>
      </c>
      <c r="AF277" s="132">
        <v>0</v>
      </c>
      <c r="AG277" s="132">
        <v>0</v>
      </c>
      <c r="AH277" s="132">
        <v>0</v>
      </c>
      <c r="AI277" s="132">
        <v>0</v>
      </c>
      <c r="AJ277" s="132">
        <v>574</v>
      </c>
      <c r="AK277" s="132">
        <v>0</v>
      </c>
      <c r="AL277" s="132">
        <v>122</v>
      </c>
      <c r="AM277" s="132">
        <v>0</v>
      </c>
      <c r="AN277" s="132" t="s">
        <v>290</v>
      </c>
      <c r="AO277" s="132">
        <v>198</v>
      </c>
      <c r="AP277" s="132">
        <v>123</v>
      </c>
      <c r="AQ277" s="132" t="s">
        <v>290</v>
      </c>
      <c r="AR277" s="132">
        <v>230</v>
      </c>
      <c r="AS277" s="132">
        <v>16</v>
      </c>
      <c r="AT277" s="132">
        <v>60</v>
      </c>
      <c r="AU277" s="132">
        <v>574</v>
      </c>
    </row>
    <row r="278" spans="1:47">
      <c r="A278" t="s">
        <v>4619</v>
      </c>
      <c r="B278" t="s">
        <v>4620</v>
      </c>
      <c r="C278" t="s">
        <v>861</v>
      </c>
      <c r="D278" t="s">
        <v>4621</v>
      </c>
      <c r="E278" t="s">
        <v>4622</v>
      </c>
      <c r="F278" t="s">
        <v>1122</v>
      </c>
      <c r="G278" t="s">
        <v>288</v>
      </c>
      <c r="H278" s="131">
        <v>60660</v>
      </c>
      <c r="I278">
        <v>7734422371</v>
      </c>
      <c r="J278" t="s">
        <v>146</v>
      </c>
      <c r="K278" s="132">
        <v>5</v>
      </c>
      <c r="L278" s="132">
        <v>0.2</v>
      </c>
      <c r="M278" s="132">
        <v>1.2</v>
      </c>
      <c r="N278" s="132">
        <v>6.4</v>
      </c>
      <c r="O278" s="132">
        <v>0</v>
      </c>
      <c r="P278" s="132" t="s">
        <v>290</v>
      </c>
      <c r="Q278" s="132" t="s">
        <v>290</v>
      </c>
      <c r="R278" s="132" t="s">
        <v>290</v>
      </c>
      <c r="S278" s="132" t="s">
        <v>290</v>
      </c>
      <c r="T278" s="132" t="s">
        <v>290</v>
      </c>
      <c r="U278" s="132" t="s">
        <v>290</v>
      </c>
      <c r="V278" s="132" t="s">
        <v>290</v>
      </c>
      <c r="W278" s="132" t="s">
        <v>290</v>
      </c>
      <c r="X278" s="132" t="s">
        <v>290</v>
      </c>
      <c r="Y278" s="132">
        <v>0</v>
      </c>
      <c r="Z278" s="132">
        <v>0</v>
      </c>
      <c r="AA278" s="132">
        <v>0</v>
      </c>
      <c r="AB278" s="132">
        <v>0</v>
      </c>
      <c r="AC278" s="132">
        <v>0</v>
      </c>
      <c r="AD278" s="132">
        <v>0</v>
      </c>
      <c r="AE278" s="132">
        <v>0</v>
      </c>
      <c r="AF278" s="132">
        <v>0</v>
      </c>
      <c r="AG278" s="132">
        <v>0</v>
      </c>
      <c r="AH278" s="132">
        <v>0</v>
      </c>
      <c r="AI278" s="132">
        <v>14</v>
      </c>
      <c r="AJ278" s="132">
        <v>19</v>
      </c>
      <c r="AK278" s="132">
        <v>0</v>
      </c>
      <c r="AL278" s="132">
        <v>0</v>
      </c>
      <c r="AM278" s="132">
        <v>0</v>
      </c>
      <c r="AN278" s="132" t="s">
        <v>290</v>
      </c>
      <c r="AO278" s="132" t="s">
        <v>290</v>
      </c>
      <c r="AP278" s="132" t="s">
        <v>290</v>
      </c>
      <c r="AQ278" s="132">
        <v>0</v>
      </c>
      <c r="AR278" s="132">
        <v>22</v>
      </c>
      <c r="AS278" s="132" t="s">
        <v>290</v>
      </c>
      <c r="AT278" s="132" t="s">
        <v>290</v>
      </c>
      <c r="AU278" s="132">
        <v>33</v>
      </c>
    </row>
    <row r="279" spans="1:47">
      <c r="A279" t="s">
        <v>4623</v>
      </c>
      <c r="B279" t="s">
        <v>4624</v>
      </c>
      <c r="C279" t="s">
        <v>4625</v>
      </c>
      <c r="D279" t="s">
        <v>4626</v>
      </c>
      <c r="E279" t="s">
        <v>4627</v>
      </c>
      <c r="F279" t="s">
        <v>1122</v>
      </c>
      <c r="G279" t="s">
        <v>288</v>
      </c>
      <c r="H279" s="131">
        <v>60643</v>
      </c>
      <c r="I279">
        <v>7732398248</v>
      </c>
      <c r="J279" t="s">
        <v>146</v>
      </c>
      <c r="K279" s="132">
        <v>6</v>
      </c>
      <c r="L279" s="132">
        <v>0</v>
      </c>
      <c r="M279" s="132">
        <v>3</v>
      </c>
      <c r="N279" s="132">
        <v>9</v>
      </c>
      <c r="O279" s="132">
        <v>40</v>
      </c>
      <c r="P279" s="132" t="s">
        <v>290</v>
      </c>
      <c r="Q279" s="132">
        <v>0</v>
      </c>
      <c r="R279" s="132">
        <v>0</v>
      </c>
      <c r="S279" s="132">
        <v>0</v>
      </c>
      <c r="T279" s="132">
        <v>0</v>
      </c>
      <c r="U279" s="132">
        <v>0</v>
      </c>
      <c r="V279" s="132">
        <v>0</v>
      </c>
      <c r="W279" s="132">
        <v>0</v>
      </c>
      <c r="X279" s="132">
        <v>0</v>
      </c>
      <c r="Y279" s="132">
        <v>0</v>
      </c>
      <c r="Z279" s="132">
        <v>0</v>
      </c>
      <c r="AA279" s="132">
        <v>0</v>
      </c>
      <c r="AB279" s="132">
        <v>0</v>
      </c>
      <c r="AC279" s="132">
        <v>0</v>
      </c>
      <c r="AD279" s="132">
        <v>0</v>
      </c>
      <c r="AE279" s="132">
        <v>0</v>
      </c>
      <c r="AF279" s="132">
        <v>0</v>
      </c>
      <c r="AG279" s="132">
        <v>0</v>
      </c>
      <c r="AH279" s="132">
        <v>0</v>
      </c>
      <c r="AI279" s="132">
        <v>24</v>
      </c>
      <c r="AJ279" s="132">
        <v>17</v>
      </c>
      <c r="AK279" s="132">
        <v>0</v>
      </c>
      <c r="AL279" s="132">
        <v>0</v>
      </c>
      <c r="AM279" s="132">
        <v>0</v>
      </c>
      <c r="AN279" s="132">
        <v>0</v>
      </c>
      <c r="AO279" s="132">
        <v>11</v>
      </c>
      <c r="AP279" s="132">
        <v>0</v>
      </c>
      <c r="AQ279" s="132">
        <v>0</v>
      </c>
      <c r="AR279" s="132">
        <v>24</v>
      </c>
      <c r="AS279" s="132" t="s">
        <v>290</v>
      </c>
      <c r="AT279" s="132">
        <v>0</v>
      </c>
      <c r="AU279" s="132">
        <v>41</v>
      </c>
    </row>
    <row r="280" spans="1:47">
      <c r="A280" t="s">
        <v>1796</v>
      </c>
      <c r="B280" t="s">
        <v>1797</v>
      </c>
      <c r="C280" t="s">
        <v>981</v>
      </c>
      <c r="D280" t="s">
        <v>1798</v>
      </c>
      <c r="E280" t="s">
        <v>1799</v>
      </c>
      <c r="F280" t="s">
        <v>1122</v>
      </c>
      <c r="G280" t="s">
        <v>288</v>
      </c>
      <c r="H280" s="131" t="s">
        <v>1800</v>
      </c>
      <c r="I280">
        <v>7737224600</v>
      </c>
      <c r="J280" t="s">
        <v>146</v>
      </c>
      <c r="K280" s="132">
        <v>20</v>
      </c>
      <c r="L280" s="132">
        <v>6</v>
      </c>
      <c r="M280" s="132">
        <v>5</v>
      </c>
      <c r="N280" s="132">
        <v>31</v>
      </c>
      <c r="O280" s="132">
        <v>24</v>
      </c>
      <c r="P280" s="132">
        <v>21</v>
      </c>
      <c r="Q280" s="132">
        <v>22</v>
      </c>
      <c r="R280" s="132">
        <v>19</v>
      </c>
      <c r="S280" s="132">
        <v>18</v>
      </c>
      <c r="T280" s="132">
        <v>13</v>
      </c>
      <c r="U280" s="132">
        <v>16</v>
      </c>
      <c r="V280" s="132">
        <v>14</v>
      </c>
      <c r="W280" s="132">
        <v>10</v>
      </c>
      <c r="X280" s="132">
        <v>18</v>
      </c>
      <c r="Y280" s="132">
        <v>15</v>
      </c>
      <c r="Z280" s="132">
        <v>19</v>
      </c>
      <c r="AA280" s="132">
        <v>17</v>
      </c>
      <c r="AB280" s="132">
        <v>26</v>
      </c>
      <c r="AC280" s="132">
        <v>0</v>
      </c>
      <c r="AD280" s="132">
        <v>0</v>
      </c>
      <c r="AE280" s="132">
        <v>0</v>
      </c>
      <c r="AF280" s="132">
        <v>0</v>
      </c>
      <c r="AG280" s="132">
        <v>0</v>
      </c>
      <c r="AH280" s="132">
        <v>0</v>
      </c>
      <c r="AI280" s="132">
        <v>122</v>
      </c>
      <c r="AJ280" s="132">
        <v>130</v>
      </c>
      <c r="AK280" s="132">
        <v>13</v>
      </c>
      <c r="AL280" s="132">
        <v>13</v>
      </c>
      <c r="AM280" s="132">
        <v>0</v>
      </c>
      <c r="AN280" s="132">
        <v>0</v>
      </c>
      <c r="AO280" s="132">
        <v>252</v>
      </c>
      <c r="AP280" s="132">
        <v>0</v>
      </c>
      <c r="AQ280" s="132">
        <v>0</v>
      </c>
      <c r="AR280" s="132">
        <v>0</v>
      </c>
      <c r="AS280" s="132">
        <v>0</v>
      </c>
      <c r="AT280" s="132">
        <v>200</v>
      </c>
      <c r="AU280" s="132">
        <v>252</v>
      </c>
    </row>
    <row r="281" spans="1:47">
      <c r="A281" t="s">
        <v>1801</v>
      </c>
      <c r="B281" t="s">
        <v>1802</v>
      </c>
      <c r="C281" t="s">
        <v>787</v>
      </c>
      <c r="D281" t="s">
        <v>1803</v>
      </c>
      <c r="E281" t="s">
        <v>1804</v>
      </c>
      <c r="F281" t="s">
        <v>1122</v>
      </c>
      <c r="G281" t="s">
        <v>288</v>
      </c>
      <c r="H281" s="131" t="s">
        <v>1805</v>
      </c>
      <c r="I281">
        <v>7737756616</v>
      </c>
      <c r="J281" t="s">
        <v>146</v>
      </c>
      <c r="K281" s="132">
        <v>36.5</v>
      </c>
      <c r="L281" s="132">
        <v>20</v>
      </c>
      <c r="M281" s="132">
        <v>7</v>
      </c>
      <c r="N281" s="132">
        <v>63.5</v>
      </c>
      <c r="O281" s="132">
        <v>0</v>
      </c>
      <c r="P281" s="132">
        <v>0</v>
      </c>
      <c r="Q281" s="132">
        <v>0</v>
      </c>
      <c r="R281" s="132">
        <v>0</v>
      </c>
      <c r="S281" s="132">
        <v>0</v>
      </c>
      <c r="T281" s="132">
        <v>0</v>
      </c>
      <c r="U281" s="132">
        <v>0</v>
      </c>
      <c r="V281" s="132">
        <v>0</v>
      </c>
      <c r="W281" s="132">
        <v>0</v>
      </c>
      <c r="X281" s="132">
        <v>0</v>
      </c>
      <c r="Y281" s="132">
        <v>92</v>
      </c>
      <c r="Z281" s="132">
        <v>128</v>
      </c>
      <c r="AA281" s="132">
        <v>105</v>
      </c>
      <c r="AB281" s="132">
        <v>121</v>
      </c>
      <c r="AC281" s="132">
        <v>0</v>
      </c>
      <c r="AD281" s="132">
        <v>0</v>
      </c>
      <c r="AE281" s="132">
        <v>0</v>
      </c>
      <c r="AF281" s="132">
        <v>0</v>
      </c>
      <c r="AG281" s="132">
        <v>0</v>
      </c>
      <c r="AH281" s="132">
        <v>0</v>
      </c>
      <c r="AI281" s="132">
        <v>446</v>
      </c>
      <c r="AJ281" s="132">
        <v>0</v>
      </c>
      <c r="AK281" s="132">
        <v>105</v>
      </c>
      <c r="AL281" s="132">
        <v>0</v>
      </c>
      <c r="AM281" s="132" t="s">
        <v>290</v>
      </c>
      <c r="AN281" s="132">
        <v>17</v>
      </c>
      <c r="AO281" s="132" t="s">
        <v>290</v>
      </c>
      <c r="AP281" s="132">
        <v>61</v>
      </c>
      <c r="AQ281" s="132">
        <v>0</v>
      </c>
      <c r="AR281" s="132">
        <v>341</v>
      </c>
      <c r="AS281" s="132">
        <v>24</v>
      </c>
      <c r="AT281" s="132">
        <v>0</v>
      </c>
      <c r="AU281" s="132">
        <v>446</v>
      </c>
    </row>
    <row r="282" spans="1:47">
      <c r="A282" t="s">
        <v>1806</v>
      </c>
      <c r="B282" t="s">
        <v>1807</v>
      </c>
      <c r="C282" t="s">
        <v>651</v>
      </c>
      <c r="D282" t="s">
        <v>1808</v>
      </c>
      <c r="E282" t="s">
        <v>1809</v>
      </c>
      <c r="F282" t="s">
        <v>1122</v>
      </c>
      <c r="G282" t="s">
        <v>288</v>
      </c>
      <c r="H282" s="131" t="s">
        <v>1810</v>
      </c>
      <c r="I282">
        <v>7735220023</v>
      </c>
      <c r="J282" t="s">
        <v>146</v>
      </c>
      <c r="K282" s="132">
        <v>12</v>
      </c>
      <c r="L282" s="132">
        <v>9</v>
      </c>
      <c r="M282" s="132">
        <v>3</v>
      </c>
      <c r="N282" s="132">
        <v>24</v>
      </c>
      <c r="O282" s="132">
        <v>0</v>
      </c>
      <c r="P282" s="132">
        <v>0</v>
      </c>
      <c r="Q282" s="132">
        <v>0</v>
      </c>
      <c r="R282" s="132">
        <v>0</v>
      </c>
      <c r="S282" s="132">
        <v>0</v>
      </c>
      <c r="T282" s="132">
        <v>0</v>
      </c>
      <c r="U282" s="132">
        <v>0</v>
      </c>
      <c r="V282" s="132">
        <v>0</v>
      </c>
      <c r="W282" s="132">
        <v>0</v>
      </c>
      <c r="X282" s="132">
        <v>0</v>
      </c>
      <c r="Y282" s="132">
        <v>37</v>
      </c>
      <c r="Z282" s="132">
        <v>37</v>
      </c>
      <c r="AA282" s="132">
        <v>32</v>
      </c>
      <c r="AB282" s="132">
        <v>37</v>
      </c>
      <c r="AC282" s="132">
        <v>0</v>
      </c>
      <c r="AD282" s="132">
        <v>0</v>
      </c>
      <c r="AE282" s="132">
        <v>0</v>
      </c>
      <c r="AF282" s="132">
        <v>0</v>
      </c>
      <c r="AG282" s="132">
        <v>0</v>
      </c>
      <c r="AH282" s="132">
        <v>0</v>
      </c>
      <c r="AI282" s="132">
        <v>143</v>
      </c>
      <c r="AJ282" s="132">
        <v>0</v>
      </c>
      <c r="AK282" s="132">
        <v>37</v>
      </c>
      <c r="AL282" s="132">
        <v>0</v>
      </c>
      <c r="AM282" s="132">
        <v>0</v>
      </c>
      <c r="AN282" s="132">
        <v>0</v>
      </c>
      <c r="AO282" s="132" t="s">
        <v>290</v>
      </c>
      <c r="AP282" s="132">
        <v>133</v>
      </c>
      <c r="AQ282" s="132">
        <v>0</v>
      </c>
      <c r="AR282" s="132" t="s">
        <v>290</v>
      </c>
      <c r="AS282" s="132">
        <v>0</v>
      </c>
      <c r="AT282" s="132">
        <v>87</v>
      </c>
      <c r="AU282" s="132">
        <v>143</v>
      </c>
    </row>
    <row r="283" spans="1:47">
      <c r="A283" t="s">
        <v>1811</v>
      </c>
      <c r="B283" t="s">
        <v>1812</v>
      </c>
      <c r="C283" t="s">
        <v>1813</v>
      </c>
      <c r="D283" t="s">
        <v>1814</v>
      </c>
      <c r="E283" t="s">
        <v>1815</v>
      </c>
      <c r="F283" t="s">
        <v>1122</v>
      </c>
      <c r="G283" t="s">
        <v>288</v>
      </c>
      <c r="H283" s="131" t="s">
        <v>1790</v>
      </c>
      <c r="I283">
        <v>7737317272</v>
      </c>
      <c r="J283" t="s">
        <v>146</v>
      </c>
      <c r="K283" s="132">
        <v>14</v>
      </c>
      <c r="L283" s="132">
        <v>3</v>
      </c>
      <c r="M283" s="132">
        <v>7</v>
      </c>
      <c r="N283" s="132">
        <v>24</v>
      </c>
      <c r="O283" s="132">
        <v>0</v>
      </c>
      <c r="P283" s="132">
        <v>0</v>
      </c>
      <c r="Q283" s="132">
        <v>0</v>
      </c>
      <c r="R283" s="132">
        <v>0</v>
      </c>
      <c r="S283" s="132">
        <v>0</v>
      </c>
      <c r="T283" s="132">
        <v>0</v>
      </c>
      <c r="U283" s="132">
        <v>0</v>
      </c>
      <c r="V283" s="132">
        <v>0</v>
      </c>
      <c r="W283" s="132">
        <v>0</v>
      </c>
      <c r="X283" s="132">
        <v>0</v>
      </c>
      <c r="Y283" s="132">
        <v>48</v>
      </c>
      <c r="Z283" s="132">
        <v>44</v>
      </c>
      <c r="AA283" s="132">
        <v>31</v>
      </c>
      <c r="AB283" s="132">
        <v>31</v>
      </c>
      <c r="AC283" s="132">
        <v>0</v>
      </c>
      <c r="AD283" s="132">
        <v>0</v>
      </c>
      <c r="AE283" s="132">
        <v>0</v>
      </c>
      <c r="AF283" s="132">
        <v>0</v>
      </c>
      <c r="AG283" s="132">
        <v>0</v>
      </c>
      <c r="AH283" s="132">
        <v>0</v>
      </c>
      <c r="AI283" s="132">
        <v>80</v>
      </c>
      <c r="AJ283" s="132">
        <v>74</v>
      </c>
      <c r="AK283" s="132">
        <v>17</v>
      </c>
      <c r="AL283" s="132">
        <v>15</v>
      </c>
      <c r="AM283" s="132">
        <v>0</v>
      </c>
      <c r="AN283" s="132">
        <v>0</v>
      </c>
      <c r="AO283" s="132">
        <v>84</v>
      </c>
      <c r="AP283" s="132">
        <v>67</v>
      </c>
      <c r="AQ283" s="132">
        <v>0</v>
      </c>
      <c r="AR283" s="132" t="s">
        <v>290</v>
      </c>
      <c r="AS283" s="132">
        <v>0</v>
      </c>
      <c r="AT283" s="132">
        <v>150</v>
      </c>
      <c r="AU283" s="132">
        <v>154</v>
      </c>
    </row>
    <row r="284" spans="1:47">
      <c r="A284" t="s">
        <v>1816</v>
      </c>
      <c r="B284" t="s">
        <v>1817</v>
      </c>
      <c r="C284" t="s">
        <v>1818</v>
      </c>
      <c r="D284" t="s">
        <v>136</v>
      </c>
      <c r="E284" t="s">
        <v>1819</v>
      </c>
      <c r="F284" t="s">
        <v>1122</v>
      </c>
      <c r="G284" t="s">
        <v>288</v>
      </c>
      <c r="H284" s="131" t="s">
        <v>1711</v>
      </c>
      <c r="I284">
        <v>3124215900</v>
      </c>
      <c r="J284" t="s">
        <v>146</v>
      </c>
      <c r="K284" s="132">
        <v>89</v>
      </c>
      <c r="L284" s="132">
        <v>149</v>
      </c>
      <c r="M284" s="132">
        <v>0</v>
      </c>
      <c r="N284" s="132">
        <v>238</v>
      </c>
      <c r="O284" s="132">
        <v>0</v>
      </c>
      <c r="P284" s="132">
        <v>0</v>
      </c>
      <c r="Q284" s="132">
        <v>0</v>
      </c>
      <c r="R284" s="132">
        <v>0</v>
      </c>
      <c r="S284" s="132">
        <v>0</v>
      </c>
      <c r="T284" s="132">
        <v>0</v>
      </c>
      <c r="U284" s="132">
        <v>0</v>
      </c>
      <c r="V284" s="132">
        <v>0</v>
      </c>
      <c r="W284" s="132">
        <v>0</v>
      </c>
      <c r="X284" s="132">
        <v>0</v>
      </c>
      <c r="Y284" s="132">
        <v>407</v>
      </c>
      <c r="Z284" s="132">
        <v>373</v>
      </c>
      <c r="AA284" s="132">
        <v>348</v>
      </c>
      <c r="AB284" s="132">
        <v>370</v>
      </c>
      <c r="AC284" s="132">
        <v>0</v>
      </c>
      <c r="AD284" s="132">
        <v>0</v>
      </c>
      <c r="AE284" s="132">
        <v>0</v>
      </c>
      <c r="AF284" s="132">
        <v>0</v>
      </c>
      <c r="AG284" s="132">
        <v>0</v>
      </c>
      <c r="AH284" s="132">
        <v>0</v>
      </c>
      <c r="AI284" s="132">
        <v>760</v>
      </c>
      <c r="AJ284" s="132">
        <v>738</v>
      </c>
      <c r="AK284" s="132">
        <v>178</v>
      </c>
      <c r="AL284" s="132">
        <v>171</v>
      </c>
      <c r="AM284" s="132" t="s">
        <v>290</v>
      </c>
      <c r="AN284" s="132">
        <v>62</v>
      </c>
      <c r="AO284" s="132">
        <v>131</v>
      </c>
      <c r="AP284" s="132">
        <v>261</v>
      </c>
      <c r="AQ284" s="132">
        <v>0</v>
      </c>
      <c r="AR284" s="132">
        <v>928</v>
      </c>
      <c r="AS284" s="132">
        <v>114</v>
      </c>
      <c r="AT284" s="132">
        <v>322</v>
      </c>
      <c r="AU284" s="132">
        <v>1498</v>
      </c>
    </row>
    <row r="285" spans="1:47">
      <c r="A285" t="s">
        <v>1820</v>
      </c>
      <c r="B285" t="s">
        <v>1821</v>
      </c>
      <c r="C285" t="s">
        <v>1822</v>
      </c>
      <c r="D285" t="s">
        <v>1823</v>
      </c>
      <c r="E285" t="s">
        <v>1824</v>
      </c>
      <c r="F285" t="s">
        <v>1122</v>
      </c>
      <c r="G285" t="s">
        <v>288</v>
      </c>
      <c r="H285" s="131" t="s">
        <v>1738</v>
      </c>
      <c r="I285">
        <v>7732712700</v>
      </c>
      <c r="J285" t="s">
        <v>146</v>
      </c>
      <c r="K285" s="132">
        <v>38</v>
      </c>
      <c r="L285" s="132">
        <v>23.5</v>
      </c>
      <c r="M285" s="132">
        <v>4</v>
      </c>
      <c r="N285" s="132">
        <v>65.5</v>
      </c>
      <c r="O285" s="132">
        <v>14</v>
      </c>
      <c r="P285" s="132">
        <v>34</v>
      </c>
      <c r="Q285" s="132">
        <v>23</v>
      </c>
      <c r="R285" s="132">
        <v>26</v>
      </c>
      <c r="S285" s="132">
        <v>13</v>
      </c>
      <c r="T285" s="132">
        <v>24</v>
      </c>
      <c r="U285" s="132">
        <v>21</v>
      </c>
      <c r="V285" s="132">
        <v>24</v>
      </c>
      <c r="W285" s="132">
        <v>20</v>
      </c>
      <c r="X285" s="132">
        <v>28</v>
      </c>
      <c r="Y285" s="132">
        <v>0</v>
      </c>
      <c r="Z285" s="132">
        <v>0</v>
      </c>
      <c r="AA285" s="132">
        <v>0</v>
      </c>
      <c r="AB285" s="132">
        <v>0</v>
      </c>
      <c r="AC285" s="132">
        <v>0</v>
      </c>
      <c r="AD285" s="132">
        <v>0</v>
      </c>
      <c r="AE285" s="132">
        <v>0</v>
      </c>
      <c r="AF285" s="132">
        <v>0</v>
      </c>
      <c r="AG285" s="132">
        <v>0</v>
      </c>
      <c r="AH285" s="132">
        <v>0</v>
      </c>
      <c r="AI285" s="132">
        <v>111</v>
      </c>
      <c r="AJ285" s="132">
        <v>116</v>
      </c>
      <c r="AK285" s="132">
        <v>0</v>
      </c>
      <c r="AL285" s="132">
        <v>0</v>
      </c>
      <c r="AM285" s="132">
        <v>0</v>
      </c>
      <c r="AN285" s="132" t="s">
        <v>290</v>
      </c>
      <c r="AO285" s="132" t="s">
        <v>290</v>
      </c>
      <c r="AP285" s="132" t="s">
        <v>290</v>
      </c>
      <c r="AQ285" s="132">
        <v>0</v>
      </c>
      <c r="AR285" s="132">
        <v>210</v>
      </c>
      <c r="AS285" s="132" t="s">
        <v>290</v>
      </c>
      <c r="AT285" s="132">
        <v>17</v>
      </c>
      <c r="AU285" s="132">
        <v>227</v>
      </c>
    </row>
    <row r="286" spans="1:47">
      <c r="A286" t="s">
        <v>1825</v>
      </c>
      <c r="B286" t="s">
        <v>1826</v>
      </c>
      <c r="C286" t="s">
        <v>1827</v>
      </c>
      <c r="D286" t="s">
        <v>1828</v>
      </c>
      <c r="E286" t="s">
        <v>1829</v>
      </c>
      <c r="F286" t="s">
        <v>1122</v>
      </c>
      <c r="G286" t="s">
        <v>288</v>
      </c>
      <c r="H286" s="131" t="s">
        <v>1830</v>
      </c>
      <c r="I286">
        <v>7733621076</v>
      </c>
      <c r="J286" t="s">
        <v>146</v>
      </c>
      <c r="K286" s="132">
        <v>4</v>
      </c>
      <c r="L286" s="132">
        <v>3</v>
      </c>
      <c r="M286" s="132">
        <v>3</v>
      </c>
      <c r="N286" s="132">
        <v>10</v>
      </c>
      <c r="O286" s="132">
        <v>27</v>
      </c>
      <c r="P286" s="132" t="s">
        <v>290</v>
      </c>
      <c r="Q286" s="132" t="s">
        <v>290</v>
      </c>
      <c r="R286" s="132" t="s">
        <v>290</v>
      </c>
      <c r="S286" s="132">
        <v>0</v>
      </c>
      <c r="T286" s="132">
        <v>0</v>
      </c>
      <c r="U286" s="132">
        <v>0</v>
      </c>
      <c r="V286" s="132">
        <v>0</v>
      </c>
      <c r="W286" s="132">
        <v>0</v>
      </c>
      <c r="X286" s="132">
        <v>0</v>
      </c>
      <c r="Y286" s="132">
        <v>0</v>
      </c>
      <c r="Z286" s="132">
        <v>0</v>
      </c>
      <c r="AA286" s="132">
        <v>0</v>
      </c>
      <c r="AB286" s="132">
        <v>0</v>
      </c>
      <c r="AC286" s="132">
        <v>0</v>
      </c>
      <c r="AD286" s="132">
        <v>0</v>
      </c>
      <c r="AE286" s="132">
        <v>0</v>
      </c>
      <c r="AF286" s="132">
        <v>0</v>
      </c>
      <c r="AG286" s="132">
        <v>0</v>
      </c>
      <c r="AH286" s="132">
        <v>0</v>
      </c>
      <c r="AI286" s="132">
        <v>23</v>
      </c>
      <c r="AJ286" s="132">
        <v>17</v>
      </c>
      <c r="AK286" s="132">
        <v>0</v>
      </c>
      <c r="AL286" s="132">
        <v>0</v>
      </c>
      <c r="AM286" s="132">
        <v>0</v>
      </c>
      <c r="AN286" s="132">
        <v>0</v>
      </c>
      <c r="AO286" s="132">
        <v>37</v>
      </c>
      <c r="AP286" s="132" t="s">
        <v>290</v>
      </c>
      <c r="AQ286" s="132">
        <v>0</v>
      </c>
      <c r="AR286" s="132">
        <v>0</v>
      </c>
      <c r="AS286" s="132" t="s">
        <v>290</v>
      </c>
      <c r="AT286" s="132">
        <v>40</v>
      </c>
      <c r="AU286" s="132">
        <v>40</v>
      </c>
    </row>
    <row r="287" spans="1:47">
      <c r="A287" t="s">
        <v>1831</v>
      </c>
      <c r="B287" t="s">
        <v>1832</v>
      </c>
      <c r="C287" t="s">
        <v>1374</v>
      </c>
      <c r="D287" t="s">
        <v>1833</v>
      </c>
      <c r="E287" t="s">
        <v>1834</v>
      </c>
      <c r="F287" t="s">
        <v>1122</v>
      </c>
      <c r="G287" t="s">
        <v>288</v>
      </c>
      <c r="H287" s="131" t="s">
        <v>1830</v>
      </c>
      <c r="I287">
        <v>7739212800</v>
      </c>
      <c r="J287" t="s">
        <v>146</v>
      </c>
      <c r="K287" s="132">
        <v>7</v>
      </c>
      <c r="L287" s="132">
        <v>8</v>
      </c>
      <c r="M287" s="132">
        <v>2</v>
      </c>
      <c r="N287" s="132">
        <v>17</v>
      </c>
      <c r="O287" s="132">
        <v>25</v>
      </c>
      <c r="P287" s="132" t="s">
        <v>290</v>
      </c>
      <c r="Q287" s="132" t="s">
        <v>290</v>
      </c>
      <c r="R287" s="132" t="s">
        <v>290</v>
      </c>
      <c r="S287" s="132" t="s">
        <v>290</v>
      </c>
      <c r="T287" s="132" t="s">
        <v>290</v>
      </c>
      <c r="U287" s="132" t="s">
        <v>290</v>
      </c>
      <c r="V287" s="132" t="s">
        <v>290</v>
      </c>
      <c r="W287" s="132" t="s">
        <v>290</v>
      </c>
      <c r="X287" s="132" t="s">
        <v>290</v>
      </c>
      <c r="Y287" s="132">
        <v>0</v>
      </c>
      <c r="Z287" s="132">
        <v>0</v>
      </c>
      <c r="AA287" s="132">
        <v>0</v>
      </c>
      <c r="AB287" s="132">
        <v>0</v>
      </c>
      <c r="AC287" s="132">
        <v>0</v>
      </c>
      <c r="AD287" s="132">
        <v>0</v>
      </c>
      <c r="AE287" s="132">
        <v>0</v>
      </c>
      <c r="AF287" s="132">
        <v>0</v>
      </c>
      <c r="AG287" s="132">
        <v>0</v>
      </c>
      <c r="AH287" s="132">
        <v>0</v>
      </c>
      <c r="AI287" s="132">
        <v>30</v>
      </c>
      <c r="AJ287" s="132">
        <v>30</v>
      </c>
      <c r="AK287" s="132">
        <v>0</v>
      </c>
      <c r="AL287" s="132">
        <v>0</v>
      </c>
      <c r="AM287" s="132">
        <v>0</v>
      </c>
      <c r="AN287" s="132">
        <v>0</v>
      </c>
      <c r="AO287" s="132">
        <v>58</v>
      </c>
      <c r="AP287" s="132" t="s">
        <v>290</v>
      </c>
      <c r="AQ287" s="132">
        <v>0</v>
      </c>
      <c r="AR287" s="132">
        <v>0</v>
      </c>
      <c r="AS287" s="132">
        <v>0</v>
      </c>
      <c r="AT287" s="132">
        <v>60</v>
      </c>
      <c r="AU287" s="132">
        <v>60</v>
      </c>
    </row>
    <row r="288" spans="1:47">
      <c r="A288" t="s">
        <v>1835</v>
      </c>
      <c r="B288" t="s">
        <v>1836</v>
      </c>
      <c r="C288" t="s">
        <v>1837</v>
      </c>
      <c r="D288" t="s">
        <v>1838</v>
      </c>
      <c r="E288" t="s">
        <v>1839</v>
      </c>
      <c r="F288" t="s">
        <v>1122</v>
      </c>
      <c r="G288" t="s">
        <v>288</v>
      </c>
      <c r="H288" s="131" t="s">
        <v>1689</v>
      </c>
      <c r="I288">
        <v>7739256600</v>
      </c>
      <c r="J288" t="s">
        <v>146</v>
      </c>
      <c r="K288" s="132">
        <v>28.2</v>
      </c>
      <c r="L288" s="132">
        <v>19</v>
      </c>
      <c r="M288" s="132">
        <v>13.8</v>
      </c>
      <c r="N288" s="132">
        <v>61</v>
      </c>
      <c r="O288" s="132">
        <v>0</v>
      </c>
      <c r="P288" s="132">
        <v>0</v>
      </c>
      <c r="Q288" s="132">
        <v>0</v>
      </c>
      <c r="R288" s="132">
        <v>0</v>
      </c>
      <c r="S288" s="132">
        <v>0</v>
      </c>
      <c r="T288" s="132">
        <v>0</v>
      </c>
      <c r="U288" s="132">
        <v>0</v>
      </c>
      <c r="V288" s="132">
        <v>0</v>
      </c>
      <c r="W288" s="132">
        <v>0</v>
      </c>
      <c r="X288" s="132">
        <v>0</v>
      </c>
      <c r="Y288" s="132">
        <v>127</v>
      </c>
      <c r="Z288" s="132">
        <v>99</v>
      </c>
      <c r="AA288" s="132">
        <v>104</v>
      </c>
      <c r="AB288" s="132">
        <v>109</v>
      </c>
      <c r="AC288" s="132">
        <v>0</v>
      </c>
      <c r="AD288" s="132">
        <v>0</v>
      </c>
      <c r="AE288" s="132">
        <v>0</v>
      </c>
      <c r="AF288" s="132">
        <v>0</v>
      </c>
      <c r="AG288" s="132">
        <v>0</v>
      </c>
      <c r="AH288" s="132">
        <v>0</v>
      </c>
      <c r="AI288" s="132">
        <v>0</v>
      </c>
      <c r="AJ288" s="132">
        <v>439</v>
      </c>
      <c r="AK288" s="132">
        <v>0</v>
      </c>
      <c r="AL288" s="132">
        <v>135</v>
      </c>
      <c r="AM288" s="132" t="s">
        <v>290</v>
      </c>
      <c r="AN288" s="132" t="s">
        <v>290</v>
      </c>
      <c r="AO288" s="132">
        <v>81</v>
      </c>
      <c r="AP288" s="132">
        <v>93</v>
      </c>
      <c r="AQ288" s="132">
        <v>0</v>
      </c>
      <c r="AR288" s="132">
        <v>252</v>
      </c>
      <c r="AS288" s="132">
        <v>10</v>
      </c>
      <c r="AT288" s="132">
        <v>110</v>
      </c>
      <c r="AU288" s="132">
        <v>439</v>
      </c>
    </row>
    <row r="289" spans="1:47">
      <c r="A289" t="s">
        <v>1840</v>
      </c>
      <c r="B289" t="s">
        <v>1841</v>
      </c>
      <c r="C289" t="s">
        <v>1842</v>
      </c>
      <c r="D289" t="s">
        <v>1843</v>
      </c>
      <c r="E289" t="s">
        <v>1844</v>
      </c>
      <c r="F289" t="s">
        <v>1122</v>
      </c>
      <c r="G289" t="s">
        <v>288</v>
      </c>
      <c r="H289" s="131" t="s">
        <v>1845</v>
      </c>
      <c r="I289">
        <v>7738808812</v>
      </c>
      <c r="J289" t="s">
        <v>146</v>
      </c>
      <c r="K289" s="132">
        <v>23.9</v>
      </c>
      <c r="L289" s="132">
        <v>1.5</v>
      </c>
      <c r="M289" s="132">
        <v>9</v>
      </c>
      <c r="N289" s="132">
        <v>34.4</v>
      </c>
      <c r="O289" s="132">
        <v>32</v>
      </c>
      <c r="P289" s="132">
        <v>31</v>
      </c>
      <c r="Q289" s="132">
        <v>21</v>
      </c>
      <c r="R289" s="132">
        <v>19</v>
      </c>
      <c r="S289" s="132">
        <v>14</v>
      </c>
      <c r="T289" s="132">
        <v>12</v>
      </c>
      <c r="U289" s="132">
        <v>14</v>
      </c>
      <c r="V289" s="132" t="s">
        <v>290</v>
      </c>
      <c r="W289" s="132" t="s">
        <v>290</v>
      </c>
      <c r="X289" s="132" t="s">
        <v>290</v>
      </c>
      <c r="Y289" s="132">
        <v>0</v>
      </c>
      <c r="Z289" s="132">
        <v>0</v>
      </c>
      <c r="AA289" s="132">
        <v>0</v>
      </c>
      <c r="AB289" s="132">
        <v>0</v>
      </c>
      <c r="AC289" s="132">
        <v>0</v>
      </c>
      <c r="AD289" s="132">
        <v>0</v>
      </c>
      <c r="AE289" s="132">
        <v>0</v>
      </c>
      <c r="AF289" s="132">
        <v>0</v>
      </c>
      <c r="AG289" s="132">
        <v>0</v>
      </c>
      <c r="AH289" s="132">
        <v>0</v>
      </c>
      <c r="AI289" s="132">
        <v>90</v>
      </c>
      <c r="AJ289" s="132">
        <v>69</v>
      </c>
      <c r="AK289" s="132">
        <v>0</v>
      </c>
      <c r="AL289" s="132">
        <v>0</v>
      </c>
      <c r="AM289" s="132">
        <v>0</v>
      </c>
      <c r="AN289" s="132">
        <v>0</v>
      </c>
      <c r="AO289" s="132">
        <v>0</v>
      </c>
      <c r="AP289" s="132">
        <v>16</v>
      </c>
      <c r="AQ289" s="132">
        <v>0</v>
      </c>
      <c r="AR289" s="132">
        <v>104</v>
      </c>
      <c r="AS289" s="132">
        <v>39</v>
      </c>
      <c r="AT289" s="132">
        <v>0</v>
      </c>
      <c r="AU289" s="132">
        <v>159</v>
      </c>
    </row>
    <row r="290" spans="1:47">
      <c r="A290" t="s">
        <v>1846</v>
      </c>
      <c r="B290" t="s">
        <v>1847</v>
      </c>
      <c r="C290" t="s">
        <v>1848</v>
      </c>
      <c r="D290" t="s">
        <v>1849</v>
      </c>
      <c r="E290" t="s">
        <v>1850</v>
      </c>
      <c r="F290" t="s">
        <v>627</v>
      </c>
      <c r="G290" t="s">
        <v>288</v>
      </c>
      <c r="H290" s="131" t="s">
        <v>628</v>
      </c>
      <c r="I290">
        <v>3127194907</v>
      </c>
      <c r="J290" t="s">
        <v>146</v>
      </c>
      <c r="K290" s="132">
        <v>0</v>
      </c>
      <c r="L290" s="132">
        <v>0</v>
      </c>
      <c r="M290" s="132">
        <v>1</v>
      </c>
      <c r="N290" s="132">
        <v>1</v>
      </c>
      <c r="O290" s="132">
        <v>0</v>
      </c>
      <c r="P290" s="132">
        <v>0</v>
      </c>
      <c r="Q290" s="132">
        <v>0</v>
      </c>
      <c r="R290" s="132">
        <v>0</v>
      </c>
      <c r="S290" s="132">
        <v>0</v>
      </c>
      <c r="T290" s="132" t="s">
        <v>290</v>
      </c>
      <c r="U290" s="132" t="s">
        <v>290</v>
      </c>
      <c r="V290" s="132" t="s">
        <v>290</v>
      </c>
      <c r="W290" s="132" t="s">
        <v>290</v>
      </c>
      <c r="X290" s="132" t="s">
        <v>290</v>
      </c>
      <c r="Y290" s="132">
        <v>0</v>
      </c>
      <c r="Z290" s="132">
        <v>0</v>
      </c>
      <c r="AA290" s="132">
        <v>0</v>
      </c>
      <c r="AB290" s="132">
        <v>0</v>
      </c>
      <c r="AC290" s="132">
        <v>0</v>
      </c>
      <c r="AD290" s="132">
        <v>0</v>
      </c>
      <c r="AE290" s="132">
        <v>0</v>
      </c>
      <c r="AF290" s="132">
        <v>0</v>
      </c>
      <c r="AG290" s="132">
        <v>0</v>
      </c>
      <c r="AH290" s="132">
        <v>0</v>
      </c>
      <c r="AI290" s="132" t="s">
        <v>290</v>
      </c>
      <c r="AJ290" s="132" t="s">
        <v>290</v>
      </c>
      <c r="AK290" s="132">
        <v>0</v>
      </c>
      <c r="AL290" s="132">
        <v>0</v>
      </c>
      <c r="AM290" s="132">
        <v>0</v>
      </c>
      <c r="AN290" s="132">
        <v>0</v>
      </c>
      <c r="AO290" s="132" t="s">
        <v>290</v>
      </c>
      <c r="AP290" s="132" t="s">
        <v>290</v>
      </c>
      <c r="AQ290" s="132" t="s">
        <v>290</v>
      </c>
      <c r="AR290" s="132" t="s">
        <v>290</v>
      </c>
      <c r="AS290" s="132">
        <v>0</v>
      </c>
      <c r="AT290" s="132">
        <v>10</v>
      </c>
      <c r="AU290" s="132">
        <v>10</v>
      </c>
    </row>
    <row r="291" spans="1:47">
      <c r="A291" t="s">
        <v>1851</v>
      </c>
      <c r="B291" t="s">
        <v>1852</v>
      </c>
      <c r="C291" t="s">
        <v>1175</v>
      </c>
      <c r="D291" t="s">
        <v>1176</v>
      </c>
      <c r="E291" t="s">
        <v>1853</v>
      </c>
      <c r="F291" t="s">
        <v>1122</v>
      </c>
      <c r="G291" t="s">
        <v>288</v>
      </c>
      <c r="H291" s="131" t="s">
        <v>1854</v>
      </c>
      <c r="I291">
        <v>3122651514</v>
      </c>
      <c r="J291" t="s">
        <v>146</v>
      </c>
      <c r="K291" s="132">
        <v>40</v>
      </c>
      <c r="L291" s="132">
        <v>1</v>
      </c>
      <c r="M291" s="132">
        <v>16</v>
      </c>
      <c r="N291" s="132">
        <v>57</v>
      </c>
      <c r="O291" s="132">
        <v>87</v>
      </c>
      <c r="P291" s="132">
        <v>15</v>
      </c>
      <c r="Q291" s="132">
        <v>24</v>
      </c>
      <c r="R291" s="132">
        <v>18</v>
      </c>
      <c r="S291" s="132">
        <v>12</v>
      </c>
      <c r="T291" s="132">
        <v>13</v>
      </c>
      <c r="U291" s="132">
        <v>12</v>
      </c>
      <c r="V291" s="132">
        <v>12</v>
      </c>
      <c r="W291" s="132">
        <v>12</v>
      </c>
      <c r="X291" s="132" t="s">
        <v>290</v>
      </c>
      <c r="Y291" s="132">
        <v>0</v>
      </c>
      <c r="Z291" s="132">
        <v>0</v>
      </c>
      <c r="AA291" s="132">
        <v>0</v>
      </c>
      <c r="AB291" s="132">
        <v>0</v>
      </c>
      <c r="AC291" s="132">
        <v>0</v>
      </c>
      <c r="AD291" s="132">
        <v>0</v>
      </c>
      <c r="AE291" s="132">
        <v>0</v>
      </c>
      <c r="AF291" s="132">
        <v>0</v>
      </c>
      <c r="AG291" s="132">
        <v>0</v>
      </c>
      <c r="AH291" s="132">
        <v>0</v>
      </c>
      <c r="AI291" s="132">
        <v>109</v>
      </c>
      <c r="AJ291" s="132">
        <v>100</v>
      </c>
      <c r="AK291" s="132">
        <v>0</v>
      </c>
      <c r="AL291" s="132">
        <v>0</v>
      </c>
      <c r="AM291" s="132">
        <v>0</v>
      </c>
      <c r="AN291" s="132">
        <v>37</v>
      </c>
      <c r="AO291" s="132">
        <v>14</v>
      </c>
      <c r="AP291" s="132">
        <v>29</v>
      </c>
      <c r="AQ291" s="132">
        <v>0</v>
      </c>
      <c r="AR291" s="132">
        <v>50</v>
      </c>
      <c r="AS291" s="132">
        <v>79</v>
      </c>
      <c r="AT291" s="132">
        <v>0</v>
      </c>
      <c r="AU291" s="132">
        <v>209</v>
      </c>
    </row>
    <row r="292" spans="1:47">
      <c r="A292" t="s">
        <v>1855</v>
      </c>
      <c r="B292" t="s">
        <v>1856</v>
      </c>
      <c r="C292" t="s">
        <v>725</v>
      </c>
      <c r="D292" t="s">
        <v>1857</v>
      </c>
      <c r="E292" t="s">
        <v>1858</v>
      </c>
      <c r="F292" t="s">
        <v>1122</v>
      </c>
      <c r="G292" t="s">
        <v>288</v>
      </c>
      <c r="H292" s="131" t="s">
        <v>1859</v>
      </c>
      <c r="I292">
        <v>7734652662</v>
      </c>
      <c r="J292" t="s">
        <v>146</v>
      </c>
      <c r="K292" s="132">
        <v>27.3</v>
      </c>
      <c r="L292" s="132">
        <v>12.7</v>
      </c>
      <c r="M292" s="132">
        <v>12.6</v>
      </c>
      <c r="N292" s="132">
        <v>52.6</v>
      </c>
      <c r="O292" s="132">
        <v>74</v>
      </c>
      <c r="P292" s="132">
        <v>0</v>
      </c>
      <c r="Q292" s="132">
        <v>18</v>
      </c>
      <c r="R292" s="132">
        <v>17</v>
      </c>
      <c r="S292" s="132">
        <v>18</v>
      </c>
      <c r="T292" s="132">
        <v>20</v>
      </c>
      <c r="U292" s="132">
        <v>27</v>
      </c>
      <c r="V292" s="132">
        <v>24</v>
      </c>
      <c r="W292" s="132">
        <v>23</v>
      </c>
      <c r="X292" s="132">
        <v>19</v>
      </c>
      <c r="Y292" s="132">
        <v>20</v>
      </c>
      <c r="Z292" s="132">
        <v>14</v>
      </c>
      <c r="AA292" s="132">
        <v>16</v>
      </c>
      <c r="AB292" s="132">
        <v>18</v>
      </c>
      <c r="AC292" s="132">
        <v>0</v>
      </c>
      <c r="AD292" s="132">
        <v>0</v>
      </c>
      <c r="AE292" s="132">
        <v>0</v>
      </c>
      <c r="AF292" s="132">
        <v>0</v>
      </c>
      <c r="AG292" s="132">
        <v>0</v>
      </c>
      <c r="AH292" s="132">
        <v>0</v>
      </c>
      <c r="AI292" s="132">
        <v>168</v>
      </c>
      <c r="AJ292" s="132">
        <v>140</v>
      </c>
      <c r="AK292" s="132">
        <v>11</v>
      </c>
      <c r="AL292" s="132" t="s">
        <v>290</v>
      </c>
      <c r="AM292" s="132" t="s">
        <v>290</v>
      </c>
      <c r="AN292" s="132">
        <v>17</v>
      </c>
      <c r="AO292" s="132">
        <v>29</v>
      </c>
      <c r="AP292" s="132">
        <v>29</v>
      </c>
      <c r="AQ292" s="132">
        <v>0</v>
      </c>
      <c r="AR292" s="132">
        <v>169</v>
      </c>
      <c r="AS292" s="132">
        <v>61</v>
      </c>
      <c r="AT292" s="132">
        <v>16</v>
      </c>
      <c r="AU292" s="132">
        <v>308</v>
      </c>
    </row>
    <row r="293" spans="1:47">
      <c r="A293" t="s">
        <v>1860</v>
      </c>
      <c r="B293" t="s">
        <v>1861</v>
      </c>
      <c r="C293" t="s">
        <v>1862</v>
      </c>
      <c r="D293" t="s">
        <v>1863</v>
      </c>
      <c r="E293" t="s">
        <v>1864</v>
      </c>
      <c r="F293" t="s">
        <v>1122</v>
      </c>
      <c r="G293" t="s">
        <v>288</v>
      </c>
      <c r="H293" s="131" t="s">
        <v>1865</v>
      </c>
      <c r="I293">
        <v>7734637738</v>
      </c>
      <c r="J293" t="s">
        <v>146</v>
      </c>
      <c r="K293" s="132">
        <v>15</v>
      </c>
      <c r="L293" s="132">
        <v>11</v>
      </c>
      <c r="M293" s="132">
        <v>11</v>
      </c>
      <c r="N293" s="132">
        <v>37</v>
      </c>
      <c r="O293" s="132">
        <v>0</v>
      </c>
      <c r="P293" s="132">
        <v>0</v>
      </c>
      <c r="Q293" s="132">
        <v>0</v>
      </c>
      <c r="R293" s="132">
        <v>0</v>
      </c>
      <c r="S293" s="132">
        <v>0</v>
      </c>
      <c r="T293" s="132">
        <v>0</v>
      </c>
      <c r="U293" s="132">
        <v>0</v>
      </c>
      <c r="V293" s="132">
        <v>0</v>
      </c>
      <c r="W293" s="132">
        <v>0</v>
      </c>
      <c r="X293" s="132">
        <v>0</v>
      </c>
      <c r="Y293" s="132">
        <v>29</v>
      </c>
      <c r="Z293" s="132">
        <v>34</v>
      </c>
      <c r="AA293" s="132">
        <v>34</v>
      </c>
      <c r="AB293" s="132">
        <v>26</v>
      </c>
      <c r="AC293" s="132">
        <v>0</v>
      </c>
      <c r="AD293" s="132">
        <v>0</v>
      </c>
      <c r="AE293" s="132">
        <v>0</v>
      </c>
      <c r="AF293" s="132">
        <v>0</v>
      </c>
      <c r="AG293" s="132">
        <v>0</v>
      </c>
      <c r="AH293" s="132">
        <v>0</v>
      </c>
      <c r="AI293" s="132">
        <v>0</v>
      </c>
      <c r="AJ293" s="132">
        <v>123</v>
      </c>
      <c r="AK293" s="132">
        <v>0</v>
      </c>
      <c r="AL293" s="132">
        <v>43</v>
      </c>
      <c r="AM293" s="132">
        <v>0</v>
      </c>
      <c r="AN293" s="132">
        <v>0</v>
      </c>
      <c r="AO293" s="132">
        <v>0</v>
      </c>
      <c r="AP293" s="132">
        <v>0</v>
      </c>
      <c r="AQ293" s="132">
        <v>0</v>
      </c>
      <c r="AR293" s="132">
        <v>123</v>
      </c>
      <c r="AS293" s="132">
        <v>0</v>
      </c>
      <c r="AT293" s="132">
        <v>105</v>
      </c>
      <c r="AU293" s="132">
        <v>123</v>
      </c>
    </row>
    <row r="294" spans="1:47">
      <c r="A294" t="s">
        <v>1866</v>
      </c>
      <c r="B294" t="s">
        <v>1867</v>
      </c>
      <c r="C294" t="s">
        <v>1868</v>
      </c>
      <c r="D294" t="s">
        <v>139</v>
      </c>
      <c r="E294" t="s">
        <v>1869</v>
      </c>
      <c r="F294" t="s">
        <v>1122</v>
      </c>
      <c r="G294" t="s">
        <v>288</v>
      </c>
      <c r="H294" s="131" t="s">
        <v>1754</v>
      </c>
      <c r="I294">
        <v>3126104900</v>
      </c>
      <c r="J294" t="s">
        <v>146</v>
      </c>
      <c r="K294" s="132">
        <v>32.799999999999997</v>
      </c>
      <c r="L294" s="132">
        <v>19.2</v>
      </c>
      <c r="M294" s="132">
        <v>7.1</v>
      </c>
      <c r="N294" s="132">
        <v>59.1</v>
      </c>
      <c r="O294" s="132">
        <v>0</v>
      </c>
      <c r="P294" s="132">
        <v>0</v>
      </c>
      <c r="Q294" s="132">
        <v>0</v>
      </c>
      <c r="R294" s="132">
        <v>0</v>
      </c>
      <c r="S294" s="132">
        <v>0</v>
      </c>
      <c r="T294" s="132">
        <v>0</v>
      </c>
      <c r="U294" s="132">
        <v>0</v>
      </c>
      <c r="V294" s="132">
        <v>0</v>
      </c>
      <c r="W294" s="132">
        <v>0</v>
      </c>
      <c r="X294" s="132">
        <v>0</v>
      </c>
      <c r="Y294" s="132">
        <v>32</v>
      </c>
      <c r="Z294" s="132">
        <v>39</v>
      </c>
      <c r="AA294" s="132">
        <v>35</v>
      </c>
      <c r="AB294" s="132">
        <v>40</v>
      </c>
      <c r="AC294" s="132">
        <v>0</v>
      </c>
      <c r="AD294" s="132">
        <v>0</v>
      </c>
      <c r="AE294" s="132">
        <v>0</v>
      </c>
      <c r="AF294" s="132">
        <v>0</v>
      </c>
      <c r="AG294" s="132">
        <v>0</v>
      </c>
      <c r="AH294" s="132">
        <v>0</v>
      </c>
      <c r="AI294" s="132">
        <v>69</v>
      </c>
      <c r="AJ294" s="132">
        <v>77</v>
      </c>
      <c r="AK294" s="132">
        <v>11</v>
      </c>
      <c r="AL294" s="132">
        <v>18</v>
      </c>
      <c r="AM294" s="132">
        <v>0</v>
      </c>
      <c r="AN294" s="132" t="s">
        <v>290</v>
      </c>
      <c r="AO294" s="132">
        <v>15</v>
      </c>
      <c r="AP294" s="132">
        <v>10</v>
      </c>
      <c r="AQ294" s="132">
        <v>0</v>
      </c>
      <c r="AR294" s="132">
        <v>99</v>
      </c>
      <c r="AS294" s="132">
        <v>16</v>
      </c>
      <c r="AT294" s="132">
        <v>13</v>
      </c>
      <c r="AU294" s="132">
        <v>146</v>
      </c>
    </row>
    <row r="295" spans="1:47">
      <c r="A295" t="s">
        <v>1870</v>
      </c>
      <c r="B295" t="s">
        <v>1871</v>
      </c>
      <c r="C295" t="s">
        <v>1872</v>
      </c>
      <c r="D295" t="s">
        <v>1873</v>
      </c>
      <c r="E295" t="s">
        <v>1874</v>
      </c>
      <c r="F295" t="s">
        <v>1122</v>
      </c>
      <c r="G295" t="s">
        <v>288</v>
      </c>
      <c r="H295" s="131" t="s">
        <v>1875</v>
      </c>
      <c r="I295">
        <v>7733091047</v>
      </c>
      <c r="J295" t="s">
        <v>146</v>
      </c>
      <c r="K295" s="132">
        <v>1</v>
      </c>
      <c r="L295" s="132">
        <v>1</v>
      </c>
      <c r="M295" s="132">
        <v>1</v>
      </c>
      <c r="N295" s="132">
        <v>3</v>
      </c>
      <c r="O295" s="132">
        <v>0</v>
      </c>
      <c r="P295" s="132">
        <v>0</v>
      </c>
      <c r="Q295" s="132">
        <v>0</v>
      </c>
      <c r="R295" s="132">
        <v>0</v>
      </c>
      <c r="S295" s="132">
        <v>0</v>
      </c>
      <c r="T295" s="132">
        <v>0</v>
      </c>
      <c r="U295" s="132">
        <v>0</v>
      </c>
      <c r="V295" s="132">
        <v>0</v>
      </c>
      <c r="W295" s="132">
        <v>0</v>
      </c>
      <c r="X295" s="132">
        <v>0</v>
      </c>
      <c r="Y295" s="132" t="s">
        <v>290</v>
      </c>
      <c r="Z295" s="132" t="s">
        <v>290</v>
      </c>
      <c r="AA295" s="132" t="s">
        <v>290</v>
      </c>
      <c r="AB295" s="132" t="s">
        <v>290</v>
      </c>
      <c r="AC295" s="132">
        <v>0</v>
      </c>
      <c r="AD295" s="132">
        <v>0</v>
      </c>
      <c r="AE295" s="132">
        <v>0</v>
      </c>
      <c r="AF295" s="132">
        <v>0</v>
      </c>
      <c r="AG295" s="132">
        <v>0</v>
      </c>
      <c r="AH295" s="132">
        <v>0</v>
      </c>
      <c r="AI295" s="132" t="s">
        <v>290</v>
      </c>
      <c r="AJ295" s="132" t="s">
        <v>290</v>
      </c>
      <c r="AK295" s="132" t="s">
        <v>290</v>
      </c>
      <c r="AL295" s="132">
        <v>0</v>
      </c>
      <c r="AM295" s="132">
        <v>0</v>
      </c>
      <c r="AN295" s="132">
        <v>0</v>
      </c>
      <c r="AO295" s="132">
        <v>10</v>
      </c>
      <c r="AP295" s="132">
        <v>0</v>
      </c>
      <c r="AQ295" s="132">
        <v>0</v>
      </c>
      <c r="AR295" s="132">
        <v>0</v>
      </c>
      <c r="AS295" s="132">
        <v>0</v>
      </c>
      <c r="AT295" s="132">
        <v>10</v>
      </c>
      <c r="AU295" s="132">
        <v>10</v>
      </c>
    </row>
    <row r="296" spans="1:47">
      <c r="A296" t="s">
        <v>1876</v>
      </c>
      <c r="B296" t="s">
        <v>1877</v>
      </c>
      <c r="C296" t="s">
        <v>1878</v>
      </c>
      <c r="D296" t="s">
        <v>1879</v>
      </c>
      <c r="E296" t="s">
        <v>1880</v>
      </c>
      <c r="F296" t="s">
        <v>1122</v>
      </c>
      <c r="G296" t="s">
        <v>288</v>
      </c>
      <c r="H296" s="131" t="s">
        <v>1800</v>
      </c>
      <c r="I296">
        <v>7737227791</v>
      </c>
      <c r="J296" t="s">
        <v>146</v>
      </c>
      <c r="K296" s="132">
        <v>2.5</v>
      </c>
      <c r="L296" s="132">
        <v>5</v>
      </c>
      <c r="M296" s="132">
        <v>0.5</v>
      </c>
      <c r="N296" s="132">
        <v>8</v>
      </c>
      <c r="O296" s="132">
        <v>16</v>
      </c>
      <c r="P296" s="132" t="s">
        <v>290</v>
      </c>
      <c r="Q296" s="132">
        <v>0</v>
      </c>
      <c r="R296" s="132">
        <v>0</v>
      </c>
      <c r="S296" s="132">
        <v>0</v>
      </c>
      <c r="T296" s="132">
        <v>0</v>
      </c>
      <c r="U296" s="132">
        <v>0</v>
      </c>
      <c r="V296" s="132">
        <v>0</v>
      </c>
      <c r="W296" s="132">
        <v>0</v>
      </c>
      <c r="X296" s="132">
        <v>0</v>
      </c>
      <c r="Y296" s="132">
        <v>0</v>
      </c>
      <c r="Z296" s="132">
        <v>0</v>
      </c>
      <c r="AA296" s="132">
        <v>0</v>
      </c>
      <c r="AB296" s="132">
        <v>0</v>
      </c>
      <c r="AC296" s="132">
        <v>0</v>
      </c>
      <c r="AD296" s="132">
        <v>0</v>
      </c>
      <c r="AE296" s="132">
        <v>0</v>
      </c>
      <c r="AF296" s="132">
        <v>0</v>
      </c>
      <c r="AG296" s="132">
        <v>0</v>
      </c>
      <c r="AH296" s="132">
        <v>0</v>
      </c>
      <c r="AI296" s="132">
        <v>12</v>
      </c>
      <c r="AJ296" s="132">
        <v>10</v>
      </c>
      <c r="AK296" s="132">
        <v>0</v>
      </c>
      <c r="AL296" s="132">
        <v>0</v>
      </c>
      <c r="AM296" s="132">
        <v>0</v>
      </c>
      <c r="AN296" s="132">
        <v>0</v>
      </c>
      <c r="AO296" s="132">
        <v>22</v>
      </c>
      <c r="AP296" s="132">
        <v>0</v>
      </c>
      <c r="AQ296" s="132">
        <v>0</v>
      </c>
      <c r="AR296" s="132">
        <v>0</v>
      </c>
      <c r="AS296" s="132">
        <v>0</v>
      </c>
      <c r="AT296" s="132">
        <v>21</v>
      </c>
      <c r="AU296" s="132">
        <v>22</v>
      </c>
    </row>
    <row r="297" spans="1:47">
      <c r="A297" t="s">
        <v>1881</v>
      </c>
      <c r="B297" t="s">
        <v>1882</v>
      </c>
      <c r="C297" t="s">
        <v>390</v>
      </c>
      <c r="D297" t="s">
        <v>1883</v>
      </c>
      <c r="E297" t="s">
        <v>1884</v>
      </c>
      <c r="F297" t="s">
        <v>1122</v>
      </c>
      <c r="G297" t="s">
        <v>288</v>
      </c>
      <c r="H297" s="131" t="s">
        <v>1885</v>
      </c>
      <c r="I297">
        <v>3123743148</v>
      </c>
      <c r="J297" t="s">
        <v>146</v>
      </c>
      <c r="K297" s="132">
        <v>8</v>
      </c>
      <c r="L297" s="132">
        <v>1</v>
      </c>
      <c r="M297" s="132">
        <v>3</v>
      </c>
      <c r="N297" s="132">
        <v>12</v>
      </c>
      <c r="O297" s="132">
        <v>0</v>
      </c>
      <c r="P297" s="132">
        <v>0</v>
      </c>
      <c r="Q297" s="132" t="s">
        <v>290</v>
      </c>
      <c r="R297" s="132" t="s">
        <v>290</v>
      </c>
      <c r="S297" s="132" t="s">
        <v>290</v>
      </c>
      <c r="T297" s="132" t="s">
        <v>290</v>
      </c>
      <c r="U297" s="132" t="s">
        <v>290</v>
      </c>
      <c r="V297" s="132" t="s">
        <v>290</v>
      </c>
      <c r="W297" s="132">
        <v>13</v>
      </c>
      <c r="X297" s="132">
        <v>10</v>
      </c>
      <c r="Y297" s="132">
        <v>0</v>
      </c>
      <c r="Z297" s="132">
        <v>0</v>
      </c>
      <c r="AA297" s="132">
        <v>0</v>
      </c>
      <c r="AB297" s="132">
        <v>0</v>
      </c>
      <c r="AC297" s="132">
        <v>0</v>
      </c>
      <c r="AD297" s="132">
        <v>0</v>
      </c>
      <c r="AE297" s="132">
        <v>0</v>
      </c>
      <c r="AF297" s="132">
        <v>0</v>
      </c>
      <c r="AG297" s="132">
        <v>0</v>
      </c>
      <c r="AH297" s="132">
        <v>0</v>
      </c>
      <c r="AI297" s="132">
        <v>29</v>
      </c>
      <c r="AJ297" s="132">
        <v>27</v>
      </c>
      <c r="AK297" s="132">
        <v>0</v>
      </c>
      <c r="AL297" s="132">
        <v>0</v>
      </c>
      <c r="AM297" s="132">
        <v>0</v>
      </c>
      <c r="AN297" s="132">
        <v>0</v>
      </c>
      <c r="AO297" s="132">
        <v>21</v>
      </c>
      <c r="AP297" s="132">
        <v>33</v>
      </c>
      <c r="AQ297" s="132">
        <v>0</v>
      </c>
      <c r="AR297" s="132" t="s">
        <v>290</v>
      </c>
      <c r="AS297" s="132" t="s">
        <v>290</v>
      </c>
      <c r="AT297" s="132">
        <v>55</v>
      </c>
      <c r="AU297" s="132">
        <v>56</v>
      </c>
    </row>
    <row r="298" spans="1:47">
      <c r="A298" t="s">
        <v>1886</v>
      </c>
      <c r="B298" t="s">
        <v>1887</v>
      </c>
      <c r="C298" t="s">
        <v>1888</v>
      </c>
      <c r="D298" t="s">
        <v>1889</v>
      </c>
      <c r="E298" t="s">
        <v>1890</v>
      </c>
      <c r="F298" t="s">
        <v>1122</v>
      </c>
      <c r="G298" t="s">
        <v>288</v>
      </c>
      <c r="H298" s="131" t="s">
        <v>1891</v>
      </c>
      <c r="I298">
        <v>8772229230</v>
      </c>
      <c r="J298" t="s">
        <v>146</v>
      </c>
      <c r="K298" s="132">
        <v>4</v>
      </c>
      <c r="L298" s="132">
        <v>1</v>
      </c>
      <c r="M298" s="132">
        <v>1</v>
      </c>
      <c r="N298" s="132">
        <v>6</v>
      </c>
      <c r="O298" s="132" t="s">
        <v>290</v>
      </c>
      <c r="P298" s="132" t="s">
        <v>290</v>
      </c>
      <c r="Q298" s="132" t="s">
        <v>290</v>
      </c>
      <c r="R298" s="132" t="s">
        <v>290</v>
      </c>
      <c r="S298" s="132" t="s">
        <v>290</v>
      </c>
      <c r="T298" s="132" t="s">
        <v>290</v>
      </c>
      <c r="U298" s="132" t="s">
        <v>290</v>
      </c>
      <c r="V298" s="132" t="s">
        <v>290</v>
      </c>
      <c r="W298" s="132" t="s">
        <v>290</v>
      </c>
      <c r="X298" s="132" t="s">
        <v>290</v>
      </c>
      <c r="Y298" s="132">
        <v>0</v>
      </c>
      <c r="Z298" s="132">
        <v>0</v>
      </c>
      <c r="AA298" s="132">
        <v>0</v>
      </c>
      <c r="AB298" s="132">
        <v>0</v>
      </c>
      <c r="AC298" s="132">
        <v>0</v>
      </c>
      <c r="AD298" s="132">
        <v>0</v>
      </c>
      <c r="AE298" s="132">
        <v>0</v>
      </c>
      <c r="AF298" s="132">
        <v>0</v>
      </c>
      <c r="AG298" s="132">
        <v>0</v>
      </c>
      <c r="AH298" s="132">
        <v>0</v>
      </c>
      <c r="AI298" s="132">
        <v>25</v>
      </c>
      <c r="AJ298" s="132">
        <v>23</v>
      </c>
      <c r="AK298" s="132">
        <v>0</v>
      </c>
      <c r="AL298" s="132">
        <v>0</v>
      </c>
      <c r="AM298" s="132">
        <v>0</v>
      </c>
      <c r="AN298" s="132">
        <v>0</v>
      </c>
      <c r="AO298" s="132">
        <v>48</v>
      </c>
      <c r="AP298" s="132">
        <v>0</v>
      </c>
      <c r="AQ298" s="132">
        <v>0</v>
      </c>
      <c r="AR298" s="132">
        <v>0</v>
      </c>
      <c r="AS298" s="132">
        <v>0</v>
      </c>
      <c r="AT298" s="132">
        <v>48</v>
      </c>
      <c r="AU298" s="132">
        <v>48</v>
      </c>
    </row>
    <row r="299" spans="1:47">
      <c r="A299" t="s">
        <v>4628</v>
      </c>
      <c r="B299" t="s">
        <v>4629</v>
      </c>
      <c r="C299" t="s">
        <v>2451</v>
      </c>
      <c r="D299" t="s">
        <v>4630</v>
      </c>
      <c r="E299" t="s">
        <v>4631</v>
      </c>
      <c r="F299" t="s">
        <v>1122</v>
      </c>
      <c r="G299" t="s">
        <v>288</v>
      </c>
      <c r="H299" s="131">
        <v>60641</v>
      </c>
      <c r="I299">
        <v>7735393025</v>
      </c>
      <c r="J299" t="s">
        <v>146</v>
      </c>
      <c r="K299" s="132">
        <v>8</v>
      </c>
      <c r="L299" s="132">
        <v>2</v>
      </c>
      <c r="M299" s="132">
        <v>1</v>
      </c>
      <c r="N299" s="132">
        <v>11</v>
      </c>
      <c r="O299" s="132">
        <v>0</v>
      </c>
      <c r="P299" s="132" t="s">
        <v>290</v>
      </c>
      <c r="Q299" s="132" t="s">
        <v>290</v>
      </c>
      <c r="R299" s="132" t="s">
        <v>290</v>
      </c>
      <c r="S299" s="132" t="s">
        <v>290</v>
      </c>
      <c r="T299" s="132" t="s">
        <v>290</v>
      </c>
      <c r="U299" s="132">
        <v>0</v>
      </c>
      <c r="V299" s="132" t="s">
        <v>290</v>
      </c>
      <c r="W299" s="132">
        <v>0</v>
      </c>
      <c r="X299" s="132">
        <v>0</v>
      </c>
      <c r="Y299" s="132">
        <v>0</v>
      </c>
      <c r="Z299" s="132">
        <v>0</v>
      </c>
      <c r="AA299" s="132">
        <v>0</v>
      </c>
      <c r="AB299" s="132">
        <v>0</v>
      </c>
      <c r="AC299" s="132">
        <v>0</v>
      </c>
      <c r="AD299" s="132">
        <v>0</v>
      </c>
      <c r="AE299" s="132">
        <v>0</v>
      </c>
      <c r="AF299" s="132">
        <v>0</v>
      </c>
      <c r="AG299" s="132">
        <v>0</v>
      </c>
      <c r="AH299" s="132">
        <v>0</v>
      </c>
      <c r="AI299" s="132" t="s">
        <v>290</v>
      </c>
      <c r="AJ299" s="132">
        <v>10</v>
      </c>
      <c r="AK299" s="132">
        <v>0</v>
      </c>
      <c r="AL299" s="132">
        <v>0</v>
      </c>
      <c r="AM299" s="132">
        <v>0</v>
      </c>
      <c r="AN299" s="132" t="s">
        <v>290</v>
      </c>
      <c r="AO299" s="132">
        <v>0</v>
      </c>
      <c r="AP299" s="132" t="s">
        <v>290</v>
      </c>
      <c r="AQ299" s="132">
        <v>0</v>
      </c>
      <c r="AR299" s="132" t="s">
        <v>290</v>
      </c>
      <c r="AS299" s="132" t="s">
        <v>290</v>
      </c>
      <c r="AT299" s="132">
        <v>0</v>
      </c>
      <c r="AU299" s="132">
        <v>16</v>
      </c>
    </row>
    <row r="300" spans="1:47">
      <c r="A300" t="s">
        <v>1892</v>
      </c>
      <c r="B300" t="s">
        <v>1893</v>
      </c>
      <c r="C300" t="s">
        <v>1894</v>
      </c>
      <c r="D300" t="s">
        <v>519</v>
      </c>
      <c r="E300" t="s">
        <v>1895</v>
      </c>
      <c r="F300" t="s">
        <v>1122</v>
      </c>
      <c r="G300" t="s">
        <v>288</v>
      </c>
      <c r="H300" s="131" t="s">
        <v>1785</v>
      </c>
      <c r="I300">
        <v>7736296253</v>
      </c>
      <c r="J300" t="s">
        <v>146</v>
      </c>
      <c r="K300" s="132">
        <v>5</v>
      </c>
      <c r="L300" s="132">
        <v>0</v>
      </c>
      <c r="M300" s="132">
        <v>1</v>
      </c>
      <c r="N300" s="132">
        <v>6</v>
      </c>
      <c r="O300" s="132" t="s">
        <v>290</v>
      </c>
      <c r="P300" s="132" t="s">
        <v>290</v>
      </c>
      <c r="Q300" s="132" t="s">
        <v>290</v>
      </c>
      <c r="R300" s="132" t="s">
        <v>290</v>
      </c>
      <c r="S300" s="132" t="s">
        <v>290</v>
      </c>
      <c r="T300" s="132" t="s">
        <v>290</v>
      </c>
      <c r="U300" s="132" t="s">
        <v>290</v>
      </c>
      <c r="V300" s="132" t="s">
        <v>290</v>
      </c>
      <c r="W300" s="132">
        <v>0</v>
      </c>
      <c r="X300" s="132" t="s">
        <v>290</v>
      </c>
      <c r="Y300" s="132">
        <v>0</v>
      </c>
      <c r="Z300" s="132">
        <v>0</v>
      </c>
      <c r="AA300" s="132">
        <v>0</v>
      </c>
      <c r="AB300" s="132">
        <v>0</v>
      </c>
      <c r="AC300" s="132">
        <v>0</v>
      </c>
      <c r="AD300" s="132">
        <v>0</v>
      </c>
      <c r="AE300" s="132">
        <v>0</v>
      </c>
      <c r="AF300" s="132">
        <v>0</v>
      </c>
      <c r="AG300" s="132">
        <v>0</v>
      </c>
      <c r="AH300" s="132">
        <v>0</v>
      </c>
      <c r="AI300" s="132">
        <v>16</v>
      </c>
      <c r="AJ300" s="132" t="s">
        <v>290</v>
      </c>
      <c r="AK300" s="132">
        <v>0</v>
      </c>
      <c r="AL300" s="132">
        <v>0</v>
      </c>
      <c r="AM300" s="132">
        <v>0</v>
      </c>
      <c r="AN300" s="132">
        <v>0</v>
      </c>
      <c r="AO300" s="132">
        <v>23</v>
      </c>
      <c r="AP300" s="132" t="s">
        <v>290</v>
      </c>
      <c r="AQ300" s="132">
        <v>0</v>
      </c>
      <c r="AR300" s="132">
        <v>0</v>
      </c>
      <c r="AS300" s="132">
        <v>0</v>
      </c>
      <c r="AT300" s="132">
        <v>19</v>
      </c>
      <c r="AU300" s="132">
        <v>24</v>
      </c>
    </row>
    <row r="301" spans="1:47">
      <c r="A301" t="s">
        <v>1896</v>
      </c>
      <c r="B301" t="s">
        <v>1897</v>
      </c>
      <c r="C301" t="s">
        <v>1898</v>
      </c>
      <c r="D301" t="s">
        <v>1899</v>
      </c>
      <c r="E301" t="s">
        <v>1900</v>
      </c>
      <c r="F301" t="s">
        <v>1122</v>
      </c>
      <c r="G301" t="s">
        <v>288</v>
      </c>
      <c r="H301" s="131" t="s">
        <v>1901</v>
      </c>
      <c r="I301">
        <v>2242555148</v>
      </c>
      <c r="J301" t="s">
        <v>146</v>
      </c>
      <c r="K301" s="132">
        <v>4</v>
      </c>
      <c r="L301" s="132">
        <v>4</v>
      </c>
      <c r="M301" s="132">
        <v>1</v>
      </c>
      <c r="N301" s="132">
        <v>9</v>
      </c>
      <c r="O301" s="132">
        <v>0</v>
      </c>
      <c r="P301" s="132">
        <v>0</v>
      </c>
      <c r="Q301" s="132">
        <v>0</v>
      </c>
      <c r="R301" s="132">
        <v>0</v>
      </c>
      <c r="S301" s="132">
        <v>0</v>
      </c>
      <c r="T301" s="132">
        <v>0</v>
      </c>
      <c r="U301" s="132">
        <v>0</v>
      </c>
      <c r="V301" s="132">
        <v>0</v>
      </c>
      <c r="W301" s="132">
        <v>0</v>
      </c>
      <c r="X301" s="132">
        <v>0</v>
      </c>
      <c r="Y301" s="132">
        <v>0</v>
      </c>
      <c r="Z301" s="132">
        <v>0</v>
      </c>
      <c r="AA301" s="132">
        <v>0</v>
      </c>
      <c r="AB301" s="132">
        <v>0</v>
      </c>
      <c r="AC301" s="132">
        <v>0</v>
      </c>
      <c r="AD301" s="132">
        <v>0</v>
      </c>
      <c r="AE301" s="132">
        <v>0</v>
      </c>
      <c r="AF301" s="132">
        <v>0</v>
      </c>
      <c r="AG301" s="132">
        <v>20</v>
      </c>
      <c r="AH301" s="132" t="s">
        <v>290</v>
      </c>
      <c r="AI301" s="132" t="s">
        <v>290</v>
      </c>
      <c r="AJ301" s="132">
        <v>20</v>
      </c>
      <c r="AK301" s="132">
        <v>0</v>
      </c>
      <c r="AL301" s="132">
        <v>0</v>
      </c>
      <c r="AM301" s="132">
        <v>0</v>
      </c>
      <c r="AN301" s="132">
        <v>0</v>
      </c>
      <c r="AO301" s="132" t="s">
        <v>290</v>
      </c>
      <c r="AP301" s="132">
        <v>0</v>
      </c>
      <c r="AQ301" s="132">
        <v>0</v>
      </c>
      <c r="AR301" s="132">
        <v>25</v>
      </c>
      <c r="AS301" s="132">
        <v>0</v>
      </c>
      <c r="AT301" s="132">
        <v>0</v>
      </c>
      <c r="AU301" s="132">
        <v>27</v>
      </c>
    </row>
    <row r="302" spans="1:47">
      <c r="A302" t="s">
        <v>1902</v>
      </c>
      <c r="B302" t="s">
        <v>1903</v>
      </c>
      <c r="C302" t="s">
        <v>1904</v>
      </c>
      <c r="D302" t="s">
        <v>1905</v>
      </c>
      <c r="E302" t="s">
        <v>1906</v>
      </c>
      <c r="F302" t="s">
        <v>1122</v>
      </c>
      <c r="G302" t="s">
        <v>288</v>
      </c>
      <c r="H302" s="131" t="s">
        <v>1907</v>
      </c>
      <c r="I302">
        <v>3123920204</v>
      </c>
      <c r="J302" t="s">
        <v>146</v>
      </c>
      <c r="K302" s="132">
        <v>5</v>
      </c>
      <c r="L302" s="132">
        <v>3</v>
      </c>
      <c r="M302" s="132">
        <v>1</v>
      </c>
      <c r="N302" s="132">
        <v>9</v>
      </c>
      <c r="O302" s="132">
        <v>13</v>
      </c>
      <c r="P302" s="132" t="s">
        <v>290</v>
      </c>
      <c r="Q302" s="132" t="s">
        <v>290</v>
      </c>
      <c r="R302" s="132" t="s">
        <v>290</v>
      </c>
      <c r="S302" s="132" t="s">
        <v>290</v>
      </c>
      <c r="T302" s="132" t="s">
        <v>290</v>
      </c>
      <c r="U302" s="132" t="s">
        <v>290</v>
      </c>
      <c r="V302" s="132" t="s">
        <v>290</v>
      </c>
      <c r="W302" s="132" t="s">
        <v>290</v>
      </c>
      <c r="X302" s="132" t="s">
        <v>290</v>
      </c>
      <c r="Y302" s="132">
        <v>0</v>
      </c>
      <c r="Z302" s="132">
        <v>0</v>
      </c>
      <c r="AA302" s="132">
        <v>0</v>
      </c>
      <c r="AB302" s="132">
        <v>0</v>
      </c>
      <c r="AC302" s="132">
        <v>0</v>
      </c>
      <c r="AD302" s="132">
        <v>0</v>
      </c>
      <c r="AE302" s="132">
        <v>0</v>
      </c>
      <c r="AF302" s="132">
        <v>0</v>
      </c>
      <c r="AG302" s="132">
        <v>0</v>
      </c>
      <c r="AH302" s="132">
        <v>0</v>
      </c>
      <c r="AI302" s="132">
        <v>29</v>
      </c>
      <c r="AJ302" s="132">
        <v>34</v>
      </c>
      <c r="AK302" s="132">
        <v>0</v>
      </c>
      <c r="AL302" s="132">
        <v>0</v>
      </c>
      <c r="AM302" s="132">
        <v>0</v>
      </c>
      <c r="AN302" s="132" t="s">
        <v>290</v>
      </c>
      <c r="AO302" s="132">
        <v>15</v>
      </c>
      <c r="AP302" s="132" t="s">
        <v>290</v>
      </c>
      <c r="AQ302" s="132">
        <v>0</v>
      </c>
      <c r="AR302" s="132">
        <v>27</v>
      </c>
      <c r="AS302" s="132">
        <v>11</v>
      </c>
      <c r="AT302" s="132">
        <v>23</v>
      </c>
      <c r="AU302" s="132">
        <v>63</v>
      </c>
    </row>
    <row r="303" spans="1:47">
      <c r="A303" t="s">
        <v>4632</v>
      </c>
      <c r="B303" t="s">
        <v>4633</v>
      </c>
      <c r="C303" t="s">
        <v>4634</v>
      </c>
      <c r="D303" t="s">
        <v>4635</v>
      </c>
      <c r="E303" t="s">
        <v>4636</v>
      </c>
      <c r="F303" t="s">
        <v>1122</v>
      </c>
      <c r="G303" t="s">
        <v>288</v>
      </c>
      <c r="H303" s="131">
        <v>60620</v>
      </c>
      <c r="I303">
        <v>7734681030</v>
      </c>
      <c r="J303" t="s">
        <v>146</v>
      </c>
      <c r="K303" s="132">
        <v>0</v>
      </c>
      <c r="L303" s="132">
        <v>3</v>
      </c>
      <c r="M303" s="132">
        <v>2</v>
      </c>
      <c r="N303" s="132">
        <v>5</v>
      </c>
      <c r="O303" s="132" t="s">
        <v>290</v>
      </c>
      <c r="P303" s="132" t="s">
        <v>290</v>
      </c>
      <c r="Q303" s="132">
        <v>0</v>
      </c>
      <c r="R303" s="132">
        <v>0</v>
      </c>
      <c r="S303" s="132" t="s">
        <v>290</v>
      </c>
      <c r="T303" s="132" t="s">
        <v>290</v>
      </c>
      <c r="U303" s="132" t="s">
        <v>290</v>
      </c>
      <c r="V303" s="132" t="s">
        <v>290</v>
      </c>
      <c r="W303" s="132" t="s">
        <v>290</v>
      </c>
      <c r="X303" s="132">
        <v>0</v>
      </c>
      <c r="Y303" s="132">
        <v>0</v>
      </c>
      <c r="Z303" s="132">
        <v>0</v>
      </c>
      <c r="AA303" s="132">
        <v>0</v>
      </c>
      <c r="AB303" s="132">
        <v>0</v>
      </c>
      <c r="AC303" s="132">
        <v>0</v>
      </c>
      <c r="AD303" s="132">
        <v>0</v>
      </c>
      <c r="AE303" s="132">
        <v>0</v>
      </c>
      <c r="AF303" s="132">
        <v>0</v>
      </c>
      <c r="AG303" s="132">
        <v>0</v>
      </c>
      <c r="AH303" s="132">
        <v>0</v>
      </c>
      <c r="AI303" s="132" t="s">
        <v>290</v>
      </c>
      <c r="AJ303" s="132">
        <v>11</v>
      </c>
      <c r="AK303" s="132">
        <v>0</v>
      </c>
      <c r="AL303" s="132">
        <v>0</v>
      </c>
      <c r="AM303" s="132">
        <v>0</v>
      </c>
      <c r="AN303" s="132">
        <v>0</v>
      </c>
      <c r="AO303" s="132">
        <v>16</v>
      </c>
      <c r="AP303" s="132">
        <v>0</v>
      </c>
      <c r="AQ303" s="132">
        <v>0</v>
      </c>
      <c r="AR303" s="132">
        <v>0</v>
      </c>
      <c r="AS303" s="132">
        <v>0</v>
      </c>
      <c r="AT303" s="132">
        <v>16</v>
      </c>
      <c r="AU303" s="132">
        <v>16</v>
      </c>
    </row>
    <row r="304" spans="1:47">
      <c r="A304" t="s">
        <v>4637</v>
      </c>
      <c r="B304" t="s">
        <v>4638</v>
      </c>
      <c r="C304" t="s">
        <v>4639</v>
      </c>
      <c r="D304" t="s">
        <v>4640</v>
      </c>
      <c r="E304" t="s">
        <v>4641</v>
      </c>
      <c r="F304" t="s">
        <v>1122</v>
      </c>
      <c r="G304" t="s">
        <v>288</v>
      </c>
      <c r="H304" s="131">
        <v>60637</v>
      </c>
      <c r="I304">
        <v>7739602070</v>
      </c>
      <c r="J304" t="s">
        <v>146</v>
      </c>
      <c r="K304" s="132">
        <v>3</v>
      </c>
      <c r="L304" s="132">
        <v>0</v>
      </c>
      <c r="M304" s="132">
        <v>2</v>
      </c>
      <c r="N304" s="132">
        <v>5</v>
      </c>
      <c r="O304" s="132">
        <v>0</v>
      </c>
      <c r="P304" s="132">
        <v>0</v>
      </c>
      <c r="Q304" s="132">
        <v>0</v>
      </c>
      <c r="R304" s="132">
        <v>0</v>
      </c>
      <c r="S304" s="132">
        <v>0</v>
      </c>
      <c r="T304" s="132">
        <v>0</v>
      </c>
      <c r="U304" s="132">
        <v>0</v>
      </c>
      <c r="V304" s="132">
        <v>0</v>
      </c>
      <c r="W304" s="132">
        <v>0</v>
      </c>
      <c r="X304" s="132">
        <v>0</v>
      </c>
      <c r="Y304" s="132">
        <v>0</v>
      </c>
      <c r="Z304" s="132">
        <v>0</v>
      </c>
      <c r="AA304" s="132">
        <v>0</v>
      </c>
      <c r="AB304" s="132">
        <v>0</v>
      </c>
      <c r="AC304" s="132">
        <v>0</v>
      </c>
      <c r="AD304" s="132">
        <v>0</v>
      </c>
      <c r="AE304" s="132" t="s">
        <v>290</v>
      </c>
      <c r="AF304" s="132">
        <v>0</v>
      </c>
      <c r="AG304" s="132">
        <v>0</v>
      </c>
      <c r="AH304" s="132">
        <v>0</v>
      </c>
      <c r="AI304" s="132" t="s">
        <v>290</v>
      </c>
      <c r="AJ304" s="132" t="s">
        <v>290</v>
      </c>
      <c r="AK304" s="132" t="s">
        <v>290</v>
      </c>
      <c r="AL304" s="132" t="s">
        <v>290</v>
      </c>
      <c r="AM304" s="132">
        <v>0</v>
      </c>
      <c r="AN304" s="132">
        <v>0</v>
      </c>
      <c r="AO304" s="132" t="s">
        <v>290</v>
      </c>
      <c r="AP304" s="132" t="s">
        <v>290</v>
      </c>
      <c r="AQ304" s="132">
        <v>0</v>
      </c>
      <c r="AR304" s="132">
        <v>0</v>
      </c>
      <c r="AS304" s="132">
        <v>0</v>
      </c>
      <c r="AT304" s="132" t="s">
        <v>290</v>
      </c>
      <c r="AU304" s="132" t="s">
        <v>290</v>
      </c>
    </row>
    <row r="305" spans="1:47">
      <c r="A305" t="s">
        <v>1908</v>
      </c>
      <c r="B305" t="s">
        <v>1909</v>
      </c>
      <c r="C305" t="s">
        <v>1910</v>
      </c>
      <c r="D305" t="s">
        <v>1911</v>
      </c>
      <c r="E305" t="s">
        <v>1912</v>
      </c>
      <c r="F305" t="s">
        <v>1122</v>
      </c>
      <c r="G305" t="s">
        <v>288</v>
      </c>
      <c r="H305" s="131" t="s">
        <v>1913</v>
      </c>
      <c r="I305">
        <v>7734345453</v>
      </c>
      <c r="J305" t="s">
        <v>146</v>
      </c>
      <c r="K305" s="132">
        <v>2</v>
      </c>
      <c r="L305" s="132">
        <v>1</v>
      </c>
      <c r="M305" s="132">
        <v>2</v>
      </c>
      <c r="N305" s="132">
        <v>5</v>
      </c>
      <c r="O305" s="132">
        <v>0</v>
      </c>
      <c r="P305" s="132">
        <v>0</v>
      </c>
      <c r="Q305" s="132">
        <v>0</v>
      </c>
      <c r="R305" s="132">
        <v>0</v>
      </c>
      <c r="S305" s="132">
        <v>0</v>
      </c>
      <c r="T305" s="132">
        <v>0</v>
      </c>
      <c r="U305" s="132">
        <v>0</v>
      </c>
      <c r="V305" s="132" t="s">
        <v>290</v>
      </c>
      <c r="W305" s="132" t="s">
        <v>290</v>
      </c>
      <c r="X305" s="132" t="s">
        <v>290</v>
      </c>
      <c r="Y305" s="132">
        <v>0</v>
      </c>
      <c r="Z305" s="132" t="s">
        <v>290</v>
      </c>
      <c r="AA305" s="132">
        <v>0</v>
      </c>
      <c r="AB305" s="132">
        <v>0</v>
      </c>
      <c r="AC305" s="132">
        <v>0</v>
      </c>
      <c r="AD305" s="132">
        <v>0</v>
      </c>
      <c r="AE305" s="132">
        <v>0</v>
      </c>
      <c r="AF305" s="132">
        <v>0</v>
      </c>
      <c r="AG305" s="132">
        <v>0</v>
      </c>
      <c r="AH305" s="132">
        <v>0</v>
      </c>
      <c r="AI305" s="132" t="s">
        <v>290</v>
      </c>
      <c r="AJ305" s="132" t="s">
        <v>290</v>
      </c>
      <c r="AK305" s="132">
        <v>0</v>
      </c>
      <c r="AL305" s="132">
        <v>0</v>
      </c>
      <c r="AM305" s="132">
        <v>0</v>
      </c>
      <c r="AN305" s="132">
        <v>0</v>
      </c>
      <c r="AO305" s="132" t="s">
        <v>290</v>
      </c>
      <c r="AP305" s="132" t="s">
        <v>290</v>
      </c>
      <c r="AQ305" s="132">
        <v>0</v>
      </c>
      <c r="AR305" s="132">
        <v>0</v>
      </c>
      <c r="AS305" s="132">
        <v>0</v>
      </c>
      <c r="AT305" s="132" t="s">
        <v>290</v>
      </c>
      <c r="AU305" s="132" t="s">
        <v>290</v>
      </c>
    </row>
    <row r="306" spans="1:47">
      <c r="A306" t="s">
        <v>1914</v>
      </c>
      <c r="B306" t="s">
        <v>1915</v>
      </c>
      <c r="C306" t="s">
        <v>1916</v>
      </c>
      <c r="D306" t="s">
        <v>1917</v>
      </c>
      <c r="E306" t="s">
        <v>1906</v>
      </c>
      <c r="F306" t="s">
        <v>1122</v>
      </c>
      <c r="G306" t="s">
        <v>288</v>
      </c>
      <c r="H306" s="131" t="s">
        <v>1907</v>
      </c>
      <c r="I306">
        <v>8472402489</v>
      </c>
      <c r="J306" t="s">
        <v>146</v>
      </c>
      <c r="K306" s="132">
        <v>6</v>
      </c>
      <c r="L306" s="132">
        <v>0</v>
      </c>
      <c r="M306" s="132">
        <v>2</v>
      </c>
      <c r="N306" s="132">
        <v>8</v>
      </c>
      <c r="O306" s="132">
        <v>0</v>
      </c>
      <c r="P306" s="132" t="s">
        <v>290</v>
      </c>
      <c r="Q306" s="132" t="s">
        <v>290</v>
      </c>
      <c r="R306" s="132">
        <v>0</v>
      </c>
      <c r="S306" s="132" t="s">
        <v>290</v>
      </c>
      <c r="T306" s="132" t="s">
        <v>290</v>
      </c>
      <c r="U306" s="132" t="s">
        <v>290</v>
      </c>
      <c r="V306" s="132" t="s">
        <v>290</v>
      </c>
      <c r="W306" s="132" t="s">
        <v>290</v>
      </c>
      <c r="X306" s="132" t="s">
        <v>290</v>
      </c>
      <c r="Y306" s="132">
        <v>0</v>
      </c>
      <c r="Z306" s="132">
        <v>0</v>
      </c>
      <c r="AA306" s="132">
        <v>0</v>
      </c>
      <c r="AB306" s="132">
        <v>0</v>
      </c>
      <c r="AC306" s="132">
        <v>0</v>
      </c>
      <c r="AD306" s="132">
        <v>0</v>
      </c>
      <c r="AE306" s="132">
        <v>0</v>
      </c>
      <c r="AF306" s="132">
        <v>0</v>
      </c>
      <c r="AG306" s="132">
        <v>0</v>
      </c>
      <c r="AH306" s="132">
        <v>0</v>
      </c>
      <c r="AI306" s="132" t="s">
        <v>290</v>
      </c>
      <c r="AJ306" s="132">
        <v>16</v>
      </c>
      <c r="AK306" s="132">
        <v>0</v>
      </c>
      <c r="AL306" s="132">
        <v>0</v>
      </c>
      <c r="AM306" s="132">
        <v>0</v>
      </c>
      <c r="AN306" s="132" t="s">
        <v>290</v>
      </c>
      <c r="AO306" s="132" t="s">
        <v>290</v>
      </c>
      <c r="AP306" s="132">
        <v>0</v>
      </c>
      <c r="AQ306" s="132">
        <v>0</v>
      </c>
      <c r="AR306" s="132" t="s">
        <v>290</v>
      </c>
      <c r="AS306" s="132" t="s">
        <v>290</v>
      </c>
      <c r="AT306" s="132" t="s">
        <v>290</v>
      </c>
      <c r="AU306" s="132">
        <v>19</v>
      </c>
    </row>
    <row r="307" spans="1:47">
      <c r="A307" t="s">
        <v>1918</v>
      </c>
      <c r="B307" t="s">
        <v>1919</v>
      </c>
      <c r="C307" t="s">
        <v>1920</v>
      </c>
      <c r="D307" t="s">
        <v>1921</v>
      </c>
      <c r="E307" t="s">
        <v>1922</v>
      </c>
      <c r="F307" t="s">
        <v>1122</v>
      </c>
      <c r="G307" t="s">
        <v>288</v>
      </c>
      <c r="H307" s="131" t="s">
        <v>1923</v>
      </c>
      <c r="I307">
        <v>7737648274</v>
      </c>
      <c r="J307" t="s">
        <v>146</v>
      </c>
      <c r="K307" s="132">
        <v>15</v>
      </c>
      <c r="L307" s="132">
        <v>2</v>
      </c>
      <c r="M307" s="132">
        <v>3</v>
      </c>
      <c r="N307" s="132">
        <v>20</v>
      </c>
      <c r="O307" s="132">
        <v>15</v>
      </c>
      <c r="P307" s="132">
        <v>20</v>
      </c>
      <c r="Q307" s="132">
        <v>19</v>
      </c>
      <c r="R307" s="132">
        <v>21</v>
      </c>
      <c r="S307" s="132">
        <v>10</v>
      </c>
      <c r="T307" s="132">
        <v>17</v>
      </c>
      <c r="U307" s="132" t="s">
        <v>290</v>
      </c>
      <c r="V307" s="132" t="s">
        <v>290</v>
      </c>
      <c r="W307" s="132" t="s">
        <v>290</v>
      </c>
      <c r="X307" s="132" t="s">
        <v>290</v>
      </c>
      <c r="Y307" s="132">
        <v>0</v>
      </c>
      <c r="Z307" s="132">
        <v>0</v>
      </c>
      <c r="AA307" s="132">
        <v>0</v>
      </c>
      <c r="AB307" s="132">
        <v>0</v>
      </c>
      <c r="AC307" s="132">
        <v>0</v>
      </c>
      <c r="AD307" s="132">
        <v>0</v>
      </c>
      <c r="AE307" s="132">
        <v>0</v>
      </c>
      <c r="AF307" s="132">
        <v>0</v>
      </c>
      <c r="AG307" s="132">
        <v>0</v>
      </c>
      <c r="AH307" s="132">
        <v>0</v>
      </c>
      <c r="AI307" s="132">
        <v>76</v>
      </c>
      <c r="AJ307" s="132">
        <v>50</v>
      </c>
      <c r="AK307" s="132">
        <v>0</v>
      </c>
      <c r="AL307" s="132">
        <v>0</v>
      </c>
      <c r="AM307" s="132">
        <v>0</v>
      </c>
      <c r="AN307" s="132">
        <v>92</v>
      </c>
      <c r="AO307" s="132">
        <v>34</v>
      </c>
      <c r="AP307" s="132">
        <v>0</v>
      </c>
      <c r="AQ307" s="132">
        <v>0</v>
      </c>
      <c r="AR307" s="132">
        <v>0</v>
      </c>
      <c r="AS307" s="132">
        <v>0</v>
      </c>
      <c r="AT307" s="132">
        <v>46</v>
      </c>
      <c r="AU307" s="132">
        <v>126</v>
      </c>
    </row>
    <row r="308" spans="1:47">
      <c r="A308" t="s">
        <v>1924</v>
      </c>
      <c r="B308" t="s">
        <v>1925</v>
      </c>
      <c r="C308" t="s">
        <v>1926</v>
      </c>
      <c r="D308" t="s">
        <v>1927</v>
      </c>
      <c r="E308" t="s">
        <v>1928</v>
      </c>
      <c r="F308" t="s">
        <v>1122</v>
      </c>
      <c r="G308" t="s">
        <v>288</v>
      </c>
      <c r="H308" s="131" t="s">
        <v>1689</v>
      </c>
      <c r="I308">
        <v>7736402851</v>
      </c>
      <c r="J308" t="s">
        <v>146</v>
      </c>
      <c r="K308" s="132">
        <v>1</v>
      </c>
      <c r="L308" s="132">
        <v>0</v>
      </c>
      <c r="M308" s="132">
        <v>1</v>
      </c>
      <c r="N308" s="132">
        <v>2</v>
      </c>
      <c r="O308" s="132">
        <v>0</v>
      </c>
      <c r="P308" s="132">
        <v>0</v>
      </c>
      <c r="Q308" s="132">
        <v>0</v>
      </c>
      <c r="R308" s="132">
        <v>0</v>
      </c>
      <c r="S308" s="132">
        <v>0</v>
      </c>
      <c r="T308" s="132">
        <v>0</v>
      </c>
      <c r="U308" s="132">
        <v>0</v>
      </c>
      <c r="V308" s="132" t="s">
        <v>290</v>
      </c>
      <c r="W308" s="132">
        <v>0</v>
      </c>
      <c r="X308" s="132">
        <v>0</v>
      </c>
      <c r="Y308" s="132">
        <v>0</v>
      </c>
      <c r="Z308" s="132">
        <v>0</v>
      </c>
      <c r="AA308" s="132">
        <v>0</v>
      </c>
      <c r="AB308" s="132">
        <v>0</v>
      </c>
      <c r="AC308" s="132">
        <v>0</v>
      </c>
      <c r="AD308" s="132">
        <v>0</v>
      </c>
      <c r="AE308" s="132">
        <v>0</v>
      </c>
      <c r="AF308" s="132">
        <v>0</v>
      </c>
      <c r="AG308" s="132">
        <v>0</v>
      </c>
      <c r="AH308" s="132">
        <v>0</v>
      </c>
      <c r="AI308" s="132" t="s">
        <v>290</v>
      </c>
      <c r="AJ308" s="132" t="s">
        <v>290</v>
      </c>
      <c r="AK308" s="132">
        <v>0</v>
      </c>
      <c r="AL308" s="132">
        <v>0</v>
      </c>
      <c r="AM308" s="132">
        <v>0</v>
      </c>
      <c r="AN308" s="132">
        <v>0</v>
      </c>
      <c r="AO308" s="132" t="s">
        <v>290</v>
      </c>
      <c r="AP308" s="132">
        <v>0</v>
      </c>
      <c r="AQ308" s="132">
        <v>0</v>
      </c>
      <c r="AR308" s="132">
        <v>0</v>
      </c>
      <c r="AS308" s="132">
        <v>0</v>
      </c>
      <c r="AT308" s="132" t="s">
        <v>290</v>
      </c>
      <c r="AU308" s="132" t="s">
        <v>290</v>
      </c>
    </row>
    <row r="309" spans="1:47">
      <c r="A309" t="s">
        <v>1929</v>
      </c>
      <c r="B309" t="s">
        <v>1930</v>
      </c>
      <c r="C309" t="s">
        <v>1931</v>
      </c>
      <c r="D309" t="s">
        <v>1932</v>
      </c>
      <c r="E309" t="s">
        <v>1933</v>
      </c>
      <c r="F309" t="s">
        <v>1122</v>
      </c>
      <c r="G309" t="s">
        <v>288</v>
      </c>
      <c r="H309" s="131" t="s">
        <v>1760</v>
      </c>
      <c r="I309">
        <v>7087204547</v>
      </c>
      <c r="J309" t="s">
        <v>146</v>
      </c>
      <c r="K309" s="132">
        <v>2</v>
      </c>
      <c r="L309" s="132">
        <v>0</v>
      </c>
      <c r="M309" s="132">
        <v>0</v>
      </c>
      <c r="N309" s="132">
        <v>2</v>
      </c>
      <c r="O309" s="132">
        <v>0</v>
      </c>
      <c r="P309" s="132">
        <v>0</v>
      </c>
      <c r="Q309" s="132">
        <v>0</v>
      </c>
      <c r="R309" s="132">
        <v>0</v>
      </c>
      <c r="S309" s="132">
        <v>0</v>
      </c>
      <c r="T309" s="132">
        <v>0</v>
      </c>
      <c r="U309" s="132">
        <v>0</v>
      </c>
      <c r="V309" s="132">
        <v>0</v>
      </c>
      <c r="W309" s="132">
        <v>0</v>
      </c>
      <c r="X309" s="132">
        <v>0</v>
      </c>
      <c r="Y309" s="132" t="s">
        <v>290</v>
      </c>
      <c r="Z309" s="132">
        <v>0</v>
      </c>
      <c r="AA309" s="132" t="s">
        <v>290</v>
      </c>
      <c r="AB309" s="132">
        <v>0</v>
      </c>
      <c r="AC309" s="132">
        <v>0</v>
      </c>
      <c r="AD309" s="132">
        <v>0</v>
      </c>
      <c r="AE309" s="132">
        <v>0</v>
      </c>
      <c r="AF309" s="132">
        <v>0</v>
      </c>
      <c r="AG309" s="132">
        <v>0</v>
      </c>
      <c r="AH309" s="132">
        <v>0</v>
      </c>
      <c r="AI309" s="132" t="s">
        <v>290</v>
      </c>
      <c r="AJ309" s="132">
        <v>0</v>
      </c>
      <c r="AK309" s="132" t="s">
        <v>290</v>
      </c>
      <c r="AL309" s="132" t="s">
        <v>290</v>
      </c>
      <c r="AM309" s="132">
        <v>0</v>
      </c>
      <c r="AN309" s="132">
        <v>0</v>
      </c>
      <c r="AO309" s="132">
        <v>0</v>
      </c>
      <c r="AP309" s="132" t="s">
        <v>290</v>
      </c>
      <c r="AQ309" s="132">
        <v>0</v>
      </c>
      <c r="AR309" s="132" t="s">
        <v>290</v>
      </c>
      <c r="AS309" s="132">
        <v>0</v>
      </c>
      <c r="AT309" s="132" t="s">
        <v>290</v>
      </c>
      <c r="AU309" s="132" t="s">
        <v>290</v>
      </c>
    </row>
    <row r="310" spans="1:47">
      <c r="A310" t="s">
        <v>4642</v>
      </c>
      <c r="B310" t="s">
        <v>4643</v>
      </c>
      <c r="C310" t="s">
        <v>4644</v>
      </c>
      <c r="D310" t="s">
        <v>4645</v>
      </c>
      <c r="E310" t="s">
        <v>4646</v>
      </c>
      <c r="F310" t="s">
        <v>1122</v>
      </c>
      <c r="G310" t="s">
        <v>288</v>
      </c>
      <c r="H310" s="131">
        <v>60643</v>
      </c>
      <c r="I310">
        <v>7734624223</v>
      </c>
      <c r="J310" t="s">
        <v>146</v>
      </c>
      <c r="K310" s="132">
        <v>2</v>
      </c>
      <c r="L310" s="132">
        <v>1</v>
      </c>
      <c r="M310" s="132">
        <v>1</v>
      </c>
      <c r="N310" s="132">
        <v>4</v>
      </c>
      <c r="O310" s="132">
        <v>0</v>
      </c>
      <c r="P310" s="132" t="s">
        <v>290</v>
      </c>
      <c r="Q310" s="132">
        <v>0</v>
      </c>
      <c r="R310" s="132" t="s">
        <v>290</v>
      </c>
      <c r="S310" s="132">
        <v>0</v>
      </c>
      <c r="T310" s="132" t="s">
        <v>290</v>
      </c>
      <c r="U310" s="132" t="s">
        <v>290</v>
      </c>
      <c r="V310" s="132">
        <v>0</v>
      </c>
      <c r="W310" s="132">
        <v>0</v>
      </c>
      <c r="X310" s="132">
        <v>0</v>
      </c>
      <c r="Y310" s="132">
        <v>0</v>
      </c>
      <c r="Z310" s="132">
        <v>0</v>
      </c>
      <c r="AA310" s="132">
        <v>0</v>
      </c>
      <c r="AB310" s="132">
        <v>0</v>
      </c>
      <c r="AC310" s="132">
        <v>0</v>
      </c>
      <c r="AD310" s="132">
        <v>0</v>
      </c>
      <c r="AE310" s="132">
        <v>0</v>
      </c>
      <c r="AF310" s="132">
        <v>0</v>
      </c>
      <c r="AG310" s="132">
        <v>0</v>
      </c>
      <c r="AH310" s="132">
        <v>0</v>
      </c>
      <c r="AI310" s="132" t="s">
        <v>290</v>
      </c>
      <c r="AJ310" s="132" t="s">
        <v>290</v>
      </c>
      <c r="AK310" s="132">
        <v>0</v>
      </c>
      <c r="AL310" s="132">
        <v>0</v>
      </c>
      <c r="AM310" s="132">
        <v>0</v>
      </c>
      <c r="AN310" s="132">
        <v>0</v>
      </c>
      <c r="AO310" s="132" t="s">
        <v>290</v>
      </c>
      <c r="AP310" s="132">
        <v>0</v>
      </c>
      <c r="AQ310" s="132">
        <v>0</v>
      </c>
      <c r="AR310" s="132" t="s">
        <v>290</v>
      </c>
      <c r="AS310" s="132" t="s">
        <v>290</v>
      </c>
      <c r="AT310" s="132">
        <v>0</v>
      </c>
      <c r="AU310" s="132">
        <v>13</v>
      </c>
    </row>
    <row r="311" spans="1:47">
      <c r="A311" t="s">
        <v>1934</v>
      </c>
      <c r="B311" t="s">
        <v>1935</v>
      </c>
      <c r="C311" t="s">
        <v>1936</v>
      </c>
      <c r="D311" t="s">
        <v>1937</v>
      </c>
      <c r="E311" t="s">
        <v>1938</v>
      </c>
      <c r="F311" t="s">
        <v>1122</v>
      </c>
      <c r="G311" t="s">
        <v>288</v>
      </c>
      <c r="H311" s="131" t="s">
        <v>1939</v>
      </c>
      <c r="I311">
        <v>7732516583</v>
      </c>
      <c r="J311" t="s">
        <v>146</v>
      </c>
      <c r="K311" s="132">
        <v>5</v>
      </c>
      <c r="L311" s="132">
        <v>1</v>
      </c>
      <c r="M311" s="132">
        <v>2</v>
      </c>
      <c r="N311" s="132">
        <v>8</v>
      </c>
      <c r="O311" s="132">
        <v>0</v>
      </c>
      <c r="P311" s="132">
        <v>0</v>
      </c>
      <c r="Q311" s="132">
        <v>0</v>
      </c>
      <c r="R311" s="132">
        <v>0</v>
      </c>
      <c r="S311" s="132">
        <v>0</v>
      </c>
      <c r="T311" s="132">
        <v>0</v>
      </c>
      <c r="U311" s="132">
        <v>0</v>
      </c>
      <c r="V311" s="132">
        <v>0</v>
      </c>
      <c r="W311" s="132">
        <v>0</v>
      </c>
      <c r="X311" s="132">
        <v>0</v>
      </c>
      <c r="Y311" s="132" t="s">
        <v>290</v>
      </c>
      <c r="Z311" s="132" t="s">
        <v>290</v>
      </c>
      <c r="AA311" s="132" t="s">
        <v>290</v>
      </c>
      <c r="AB311" s="132" t="s">
        <v>290</v>
      </c>
      <c r="AC311" s="132">
        <v>0</v>
      </c>
      <c r="AD311" s="132">
        <v>0</v>
      </c>
      <c r="AE311" s="132">
        <v>0</v>
      </c>
      <c r="AF311" s="132">
        <v>0</v>
      </c>
      <c r="AG311" s="132">
        <v>0</v>
      </c>
      <c r="AH311" s="132">
        <v>0</v>
      </c>
      <c r="AI311" s="132">
        <v>0</v>
      </c>
      <c r="AJ311" s="132">
        <v>20</v>
      </c>
      <c r="AK311" s="132">
        <v>0</v>
      </c>
      <c r="AL311" s="132" t="s">
        <v>290</v>
      </c>
      <c r="AM311" s="132">
        <v>0</v>
      </c>
      <c r="AN311" s="132">
        <v>0</v>
      </c>
      <c r="AO311" s="132">
        <v>0</v>
      </c>
      <c r="AP311" s="132">
        <v>0</v>
      </c>
      <c r="AQ311" s="132">
        <v>0</v>
      </c>
      <c r="AR311" s="132">
        <v>20</v>
      </c>
      <c r="AS311" s="132">
        <v>0</v>
      </c>
      <c r="AT311" s="132">
        <v>10</v>
      </c>
      <c r="AU311" s="132">
        <v>20</v>
      </c>
    </row>
    <row r="312" spans="1:47">
      <c r="A312" t="s">
        <v>1940</v>
      </c>
      <c r="B312" t="s">
        <v>1941</v>
      </c>
      <c r="C312" t="s">
        <v>1942</v>
      </c>
      <c r="D312" t="s">
        <v>1943</v>
      </c>
      <c r="E312" t="s">
        <v>1944</v>
      </c>
      <c r="F312" t="s">
        <v>1122</v>
      </c>
      <c r="G312" t="s">
        <v>288</v>
      </c>
      <c r="H312" s="131" t="s">
        <v>1913</v>
      </c>
      <c r="I312">
        <v>7739827204</v>
      </c>
      <c r="J312" t="s">
        <v>146</v>
      </c>
      <c r="K312" s="132">
        <v>2</v>
      </c>
      <c r="L312" s="132">
        <v>2</v>
      </c>
      <c r="M312" s="132">
        <v>0</v>
      </c>
      <c r="N312" s="132">
        <v>4</v>
      </c>
      <c r="O312" s="132">
        <v>0</v>
      </c>
      <c r="P312" s="132">
        <v>0</v>
      </c>
      <c r="Q312" s="132">
        <v>0</v>
      </c>
      <c r="R312" s="132">
        <v>0</v>
      </c>
      <c r="S312" s="132">
        <v>0</v>
      </c>
      <c r="T312" s="132">
        <v>0</v>
      </c>
      <c r="U312" s="132">
        <v>0</v>
      </c>
      <c r="V312" s="132">
        <v>0</v>
      </c>
      <c r="W312" s="132">
        <v>0</v>
      </c>
      <c r="X312" s="132">
        <v>0</v>
      </c>
      <c r="Y312" s="132">
        <v>0</v>
      </c>
      <c r="Z312" s="132" t="s">
        <v>290</v>
      </c>
      <c r="AA312" s="132" t="s">
        <v>290</v>
      </c>
      <c r="AB312" s="132">
        <v>0</v>
      </c>
      <c r="AC312" s="132">
        <v>0</v>
      </c>
      <c r="AD312" s="132">
        <v>0</v>
      </c>
      <c r="AE312" s="132">
        <v>0</v>
      </c>
      <c r="AF312" s="132">
        <v>0</v>
      </c>
      <c r="AG312" s="132">
        <v>0</v>
      </c>
      <c r="AH312" s="132">
        <v>0</v>
      </c>
      <c r="AI312" s="132" t="s">
        <v>290</v>
      </c>
      <c r="AJ312" s="132" t="s">
        <v>290</v>
      </c>
      <c r="AK312" s="132" t="s">
        <v>290</v>
      </c>
      <c r="AL312" s="132" t="s">
        <v>290</v>
      </c>
      <c r="AM312" s="132">
        <v>0</v>
      </c>
      <c r="AN312" s="132">
        <v>0</v>
      </c>
      <c r="AO312" s="132" t="s">
        <v>290</v>
      </c>
      <c r="AP312" s="132" t="s">
        <v>290</v>
      </c>
      <c r="AQ312" s="132">
        <v>0</v>
      </c>
      <c r="AR312" s="132">
        <v>0</v>
      </c>
      <c r="AS312" s="132">
        <v>0</v>
      </c>
      <c r="AT312" s="132">
        <v>15</v>
      </c>
      <c r="AU312" s="132">
        <v>15</v>
      </c>
    </row>
    <row r="313" spans="1:47">
      <c r="A313" t="s">
        <v>1945</v>
      </c>
      <c r="B313" t="s">
        <v>1946</v>
      </c>
      <c r="C313" t="s">
        <v>1947</v>
      </c>
      <c r="D313" t="s">
        <v>1948</v>
      </c>
      <c r="E313" t="s">
        <v>1949</v>
      </c>
      <c r="F313" t="s">
        <v>1122</v>
      </c>
      <c r="G313" t="s">
        <v>288</v>
      </c>
      <c r="H313" s="131" t="s">
        <v>1754</v>
      </c>
      <c r="I313">
        <v>3126137115</v>
      </c>
      <c r="J313" t="s">
        <v>146</v>
      </c>
      <c r="K313" s="132">
        <v>10.5</v>
      </c>
      <c r="L313" s="132">
        <v>0</v>
      </c>
      <c r="M313" s="132">
        <v>1.5</v>
      </c>
      <c r="N313" s="132">
        <v>12</v>
      </c>
      <c r="O313" s="132">
        <v>29</v>
      </c>
      <c r="P313" s="132" t="s">
        <v>290</v>
      </c>
      <c r="Q313" s="132" t="s">
        <v>290</v>
      </c>
      <c r="R313" s="132" t="s">
        <v>290</v>
      </c>
      <c r="S313" s="132" t="s">
        <v>290</v>
      </c>
      <c r="T313" s="132" t="s">
        <v>290</v>
      </c>
      <c r="U313" s="132" t="s">
        <v>290</v>
      </c>
      <c r="V313" s="132" t="s">
        <v>290</v>
      </c>
      <c r="W313" s="132">
        <v>0</v>
      </c>
      <c r="X313" s="132">
        <v>0</v>
      </c>
      <c r="Y313" s="132">
        <v>0</v>
      </c>
      <c r="Z313" s="132">
        <v>0</v>
      </c>
      <c r="AA313" s="132">
        <v>0</v>
      </c>
      <c r="AB313" s="132">
        <v>0</v>
      </c>
      <c r="AC313" s="132">
        <v>0</v>
      </c>
      <c r="AD313" s="132">
        <v>0</v>
      </c>
      <c r="AE313" s="132">
        <v>0</v>
      </c>
      <c r="AF313" s="132">
        <v>0</v>
      </c>
      <c r="AG313" s="132">
        <v>0</v>
      </c>
      <c r="AH313" s="132">
        <v>0</v>
      </c>
      <c r="AI313" s="132">
        <v>31</v>
      </c>
      <c r="AJ313" s="132">
        <v>24</v>
      </c>
      <c r="AK313" s="132">
        <v>0</v>
      </c>
      <c r="AL313" s="132">
        <v>0</v>
      </c>
      <c r="AM313" s="132">
        <v>0</v>
      </c>
      <c r="AN313" s="132" t="s">
        <v>290</v>
      </c>
      <c r="AO313" s="132">
        <v>13</v>
      </c>
      <c r="AP313" s="132" t="s">
        <v>290</v>
      </c>
      <c r="AQ313" s="132">
        <v>0</v>
      </c>
      <c r="AR313" s="132">
        <v>24</v>
      </c>
      <c r="AS313" s="132">
        <v>0</v>
      </c>
      <c r="AT313" s="132">
        <v>20</v>
      </c>
      <c r="AU313" s="132">
        <v>55</v>
      </c>
    </row>
    <row r="314" spans="1:47">
      <c r="A314" t="s">
        <v>1950</v>
      </c>
      <c r="B314" t="s">
        <v>1951</v>
      </c>
      <c r="C314" t="s">
        <v>1952</v>
      </c>
      <c r="D314" t="s">
        <v>1953</v>
      </c>
      <c r="E314" t="s">
        <v>1954</v>
      </c>
      <c r="F314" t="s">
        <v>1122</v>
      </c>
      <c r="G314" t="s">
        <v>288</v>
      </c>
      <c r="H314" s="131" t="s">
        <v>1923</v>
      </c>
      <c r="I314">
        <v>7733828406</v>
      </c>
      <c r="J314" t="s">
        <v>146</v>
      </c>
      <c r="K314" s="132">
        <v>5.3</v>
      </c>
      <c r="L314" s="132">
        <v>3.4</v>
      </c>
      <c r="M314" s="132">
        <v>1</v>
      </c>
      <c r="N314" s="132">
        <v>9.6999999999999993</v>
      </c>
      <c r="O314" s="132">
        <v>20</v>
      </c>
      <c r="P314" s="132" t="s">
        <v>290</v>
      </c>
      <c r="Q314" s="132" t="s">
        <v>290</v>
      </c>
      <c r="R314" s="132" t="s">
        <v>290</v>
      </c>
      <c r="S314" s="132" t="s">
        <v>290</v>
      </c>
      <c r="T314" s="132" t="s">
        <v>290</v>
      </c>
      <c r="U314" s="132">
        <v>0</v>
      </c>
      <c r="V314" s="132" t="s">
        <v>290</v>
      </c>
      <c r="W314" s="132">
        <v>0</v>
      </c>
      <c r="X314" s="132">
        <v>0</v>
      </c>
      <c r="Y314" s="132">
        <v>0</v>
      </c>
      <c r="Z314" s="132">
        <v>0</v>
      </c>
      <c r="AA314" s="132">
        <v>0</v>
      </c>
      <c r="AB314" s="132">
        <v>0</v>
      </c>
      <c r="AC314" s="132">
        <v>0</v>
      </c>
      <c r="AD314" s="132">
        <v>0</v>
      </c>
      <c r="AE314" s="132">
        <v>0</v>
      </c>
      <c r="AF314" s="132">
        <v>0</v>
      </c>
      <c r="AG314" s="132">
        <v>0</v>
      </c>
      <c r="AH314" s="132">
        <v>0</v>
      </c>
      <c r="AI314" s="132">
        <v>16</v>
      </c>
      <c r="AJ314" s="132">
        <v>22</v>
      </c>
      <c r="AK314" s="132">
        <v>0</v>
      </c>
      <c r="AL314" s="132">
        <v>0</v>
      </c>
      <c r="AM314" s="132">
        <v>0</v>
      </c>
      <c r="AN314" s="132">
        <v>0</v>
      </c>
      <c r="AO314" s="132">
        <v>0</v>
      </c>
      <c r="AP314" s="132" t="s">
        <v>290</v>
      </c>
      <c r="AQ314" s="132">
        <v>0</v>
      </c>
      <c r="AR314" s="132">
        <v>34</v>
      </c>
      <c r="AS314" s="132" t="s">
        <v>290</v>
      </c>
      <c r="AT314" s="132">
        <v>12</v>
      </c>
      <c r="AU314" s="132">
        <v>38</v>
      </c>
    </row>
    <row r="315" spans="1:47">
      <c r="A315" t="s">
        <v>1959</v>
      </c>
      <c r="B315" t="s">
        <v>1960</v>
      </c>
      <c r="C315" t="s">
        <v>490</v>
      </c>
      <c r="D315" t="s">
        <v>1961</v>
      </c>
      <c r="E315" t="s">
        <v>1962</v>
      </c>
      <c r="F315" t="s">
        <v>1122</v>
      </c>
      <c r="G315" t="s">
        <v>288</v>
      </c>
      <c r="H315" s="131" t="s">
        <v>1963</v>
      </c>
      <c r="I315">
        <v>7734656011</v>
      </c>
      <c r="J315" t="s">
        <v>146</v>
      </c>
      <c r="K315" s="132">
        <v>2</v>
      </c>
      <c r="L315" s="132">
        <v>0.5</v>
      </c>
      <c r="M315" s="132">
        <v>0.5</v>
      </c>
      <c r="N315" s="132">
        <v>3</v>
      </c>
      <c r="O315" s="132">
        <v>0</v>
      </c>
      <c r="P315" s="132" t="s">
        <v>290</v>
      </c>
      <c r="Q315" s="132" t="s">
        <v>290</v>
      </c>
      <c r="R315" s="132" t="s">
        <v>290</v>
      </c>
      <c r="S315" s="132" t="s">
        <v>290</v>
      </c>
      <c r="T315" s="132" t="s">
        <v>290</v>
      </c>
      <c r="U315" s="132">
        <v>0</v>
      </c>
      <c r="V315" s="132">
        <v>0</v>
      </c>
      <c r="W315" s="132">
        <v>0</v>
      </c>
      <c r="X315" s="132">
        <v>0</v>
      </c>
      <c r="Y315" s="132">
        <v>0</v>
      </c>
      <c r="Z315" s="132">
        <v>0</v>
      </c>
      <c r="AA315" s="132">
        <v>0</v>
      </c>
      <c r="AB315" s="132">
        <v>0</v>
      </c>
      <c r="AC315" s="132">
        <v>0</v>
      </c>
      <c r="AD315" s="132">
        <v>0</v>
      </c>
      <c r="AE315" s="132">
        <v>0</v>
      </c>
      <c r="AF315" s="132">
        <v>0</v>
      </c>
      <c r="AG315" s="132">
        <v>0</v>
      </c>
      <c r="AH315" s="132">
        <v>0</v>
      </c>
      <c r="AI315" s="132" t="s">
        <v>290</v>
      </c>
      <c r="AJ315" s="132">
        <v>11</v>
      </c>
      <c r="AK315" s="132">
        <v>0</v>
      </c>
      <c r="AL315" s="132">
        <v>0</v>
      </c>
      <c r="AM315" s="132">
        <v>0</v>
      </c>
      <c r="AN315" s="132">
        <v>0</v>
      </c>
      <c r="AO315" s="132">
        <v>14</v>
      </c>
      <c r="AP315" s="132" t="s">
        <v>290</v>
      </c>
      <c r="AQ315" s="132">
        <v>0</v>
      </c>
      <c r="AR315" s="132" t="s">
        <v>290</v>
      </c>
      <c r="AS315" s="132" t="s">
        <v>290</v>
      </c>
      <c r="AT315" s="132">
        <v>17</v>
      </c>
      <c r="AU315" s="132">
        <v>17</v>
      </c>
    </row>
    <row r="316" spans="1:47">
      <c r="A316" t="s">
        <v>1964</v>
      </c>
      <c r="B316" t="s">
        <v>1965</v>
      </c>
      <c r="C316" t="s">
        <v>1966</v>
      </c>
      <c r="D316" t="s">
        <v>1967</v>
      </c>
      <c r="E316" t="s">
        <v>1968</v>
      </c>
      <c r="F316" t="s">
        <v>1122</v>
      </c>
      <c r="G316" t="s">
        <v>288</v>
      </c>
      <c r="H316" s="131" t="s">
        <v>1810</v>
      </c>
      <c r="I316">
        <v>7737621234</v>
      </c>
      <c r="J316" t="s">
        <v>146</v>
      </c>
      <c r="K316" s="132">
        <v>6</v>
      </c>
      <c r="L316" s="132">
        <v>1.5</v>
      </c>
      <c r="M316" s="132">
        <v>2</v>
      </c>
      <c r="N316" s="132">
        <v>9.5</v>
      </c>
      <c r="O316" s="132">
        <v>13</v>
      </c>
      <c r="P316" s="132" t="s">
        <v>290</v>
      </c>
      <c r="Q316" s="132">
        <v>13</v>
      </c>
      <c r="R316" s="132">
        <v>12</v>
      </c>
      <c r="S316" s="132">
        <v>13</v>
      </c>
      <c r="T316" s="132">
        <v>13</v>
      </c>
      <c r="U316" s="132" t="s">
        <v>290</v>
      </c>
      <c r="V316" s="132" t="s">
        <v>290</v>
      </c>
      <c r="W316" s="132">
        <v>11</v>
      </c>
      <c r="X316" s="132" t="s">
        <v>290</v>
      </c>
      <c r="Y316" s="132">
        <v>0</v>
      </c>
      <c r="Z316" s="132">
        <v>0</v>
      </c>
      <c r="AA316" s="132">
        <v>0</v>
      </c>
      <c r="AB316" s="132">
        <v>0</v>
      </c>
      <c r="AC316" s="132">
        <v>0</v>
      </c>
      <c r="AD316" s="132">
        <v>0</v>
      </c>
      <c r="AE316" s="132">
        <v>0</v>
      </c>
      <c r="AF316" s="132">
        <v>0</v>
      </c>
      <c r="AG316" s="132">
        <v>0</v>
      </c>
      <c r="AH316" s="132">
        <v>0</v>
      </c>
      <c r="AI316" s="132">
        <v>45</v>
      </c>
      <c r="AJ316" s="132">
        <v>59</v>
      </c>
      <c r="AK316" s="132">
        <v>0</v>
      </c>
      <c r="AL316" s="132">
        <v>0</v>
      </c>
      <c r="AM316" s="132">
        <v>0</v>
      </c>
      <c r="AN316" s="132">
        <v>0</v>
      </c>
      <c r="AO316" s="132">
        <v>0</v>
      </c>
      <c r="AP316" s="132">
        <v>99</v>
      </c>
      <c r="AQ316" s="132">
        <v>0</v>
      </c>
      <c r="AR316" s="132" t="s">
        <v>290</v>
      </c>
      <c r="AS316" s="132" t="s">
        <v>290</v>
      </c>
      <c r="AT316" s="132">
        <v>62</v>
      </c>
      <c r="AU316" s="132">
        <v>104</v>
      </c>
    </row>
    <row r="317" spans="1:47">
      <c r="A317" t="s">
        <v>1975</v>
      </c>
      <c r="B317" t="s">
        <v>1976</v>
      </c>
      <c r="C317" t="s">
        <v>1977</v>
      </c>
      <c r="D317" t="s">
        <v>1978</v>
      </c>
      <c r="E317" t="s">
        <v>1979</v>
      </c>
      <c r="F317" t="s">
        <v>1122</v>
      </c>
      <c r="G317" t="s">
        <v>288</v>
      </c>
      <c r="H317" s="131" t="s">
        <v>1980</v>
      </c>
      <c r="I317">
        <v>7733425854</v>
      </c>
      <c r="J317" t="s">
        <v>146</v>
      </c>
      <c r="K317" s="132">
        <v>3.5</v>
      </c>
      <c r="L317" s="132">
        <v>0.5</v>
      </c>
      <c r="M317" s="132">
        <v>0.5</v>
      </c>
      <c r="N317" s="132">
        <v>4.5</v>
      </c>
      <c r="O317" s="132">
        <v>10</v>
      </c>
      <c r="P317" s="132" t="s">
        <v>290</v>
      </c>
      <c r="Q317" s="132" t="s">
        <v>290</v>
      </c>
      <c r="R317" s="132" t="s">
        <v>290</v>
      </c>
      <c r="S317" s="132" t="s">
        <v>290</v>
      </c>
      <c r="T317" s="132" t="s">
        <v>290</v>
      </c>
      <c r="U317" s="132" t="s">
        <v>290</v>
      </c>
      <c r="V317" s="132" t="s">
        <v>290</v>
      </c>
      <c r="W317" s="132" t="s">
        <v>290</v>
      </c>
      <c r="X317" s="132" t="s">
        <v>290</v>
      </c>
      <c r="Y317" s="132">
        <v>0</v>
      </c>
      <c r="Z317" s="132">
        <v>0</v>
      </c>
      <c r="AA317" s="132">
        <v>0</v>
      </c>
      <c r="AB317" s="132">
        <v>0</v>
      </c>
      <c r="AC317" s="132">
        <v>0</v>
      </c>
      <c r="AD317" s="132">
        <v>0</v>
      </c>
      <c r="AE317" s="132">
        <v>0</v>
      </c>
      <c r="AF317" s="132">
        <v>0</v>
      </c>
      <c r="AG317" s="132">
        <v>0</v>
      </c>
      <c r="AH317" s="132">
        <v>0</v>
      </c>
      <c r="AI317" s="132">
        <v>35</v>
      </c>
      <c r="AJ317" s="132">
        <v>18</v>
      </c>
      <c r="AK317" s="132">
        <v>0</v>
      </c>
      <c r="AL317" s="132">
        <v>0</v>
      </c>
      <c r="AM317" s="132">
        <v>0</v>
      </c>
      <c r="AN317" s="132">
        <v>0</v>
      </c>
      <c r="AO317" s="132" t="s">
        <v>290</v>
      </c>
      <c r="AP317" s="132">
        <v>39</v>
      </c>
      <c r="AQ317" s="132">
        <v>0</v>
      </c>
      <c r="AR317" s="132" t="s">
        <v>290</v>
      </c>
      <c r="AS317" s="132" t="s">
        <v>290</v>
      </c>
      <c r="AT317" s="132">
        <v>50</v>
      </c>
      <c r="AU317" s="132">
        <v>53</v>
      </c>
    </row>
    <row r="318" spans="1:47">
      <c r="A318" t="s">
        <v>1981</v>
      </c>
      <c r="B318" t="s">
        <v>1982</v>
      </c>
      <c r="C318" t="s">
        <v>1983</v>
      </c>
      <c r="D318" t="s">
        <v>1984</v>
      </c>
      <c r="E318" t="s">
        <v>1985</v>
      </c>
      <c r="F318" t="s">
        <v>1122</v>
      </c>
      <c r="G318" t="s">
        <v>288</v>
      </c>
      <c r="H318" s="131" t="s">
        <v>1699</v>
      </c>
      <c r="I318">
        <v>7737361157</v>
      </c>
      <c r="J318" t="s">
        <v>146</v>
      </c>
      <c r="K318" s="132">
        <v>3</v>
      </c>
      <c r="L318" s="132">
        <v>1.5</v>
      </c>
      <c r="M318" s="132">
        <v>0</v>
      </c>
      <c r="N318" s="132">
        <v>4.5</v>
      </c>
      <c r="O318" s="132">
        <v>16</v>
      </c>
      <c r="P318" s="132" t="s">
        <v>290</v>
      </c>
      <c r="Q318" s="132">
        <v>0</v>
      </c>
      <c r="R318" s="132">
        <v>0</v>
      </c>
      <c r="S318" s="132">
        <v>0</v>
      </c>
      <c r="T318" s="132">
        <v>0</v>
      </c>
      <c r="U318" s="132">
        <v>0</v>
      </c>
      <c r="V318" s="132">
        <v>0</v>
      </c>
      <c r="W318" s="132">
        <v>0</v>
      </c>
      <c r="X318" s="132">
        <v>0</v>
      </c>
      <c r="Y318" s="132">
        <v>0</v>
      </c>
      <c r="Z318" s="132">
        <v>0</v>
      </c>
      <c r="AA318" s="132">
        <v>0</v>
      </c>
      <c r="AB318" s="132">
        <v>0</v>
      </c>
      <c r="AC318" s="132">
        <v>0</v>
      </c>
      <c r="AD318" s="132">
        <v>0</v>
      </c>
      <c r="AE318" s="132">
        <v>0</v>
      </c>
      <c r="AF318" s="132">
        <v>0</v>
      </c>
      <c r="AG318" s="132">
        <v>0</v>
      </c>
      <c r="AH318" s="132">
        <v>0</v>
      </c>
      <c r="AI318" s="132">
        <v>15</v>
      </c>
      <c r="AJ318" s="132" t="s">
        <v>290</v>
      </c>
      <c r="AK318" s="132">
        <v>0</v>
      </c>
      <c r="AL318" s="132">
        <v>0</v>
      </c>
      <c r="AM318" s="132">
        <v>0</v>
      </c>
      <c r="AN318" s="132">
        <v>0</v>
      </c>
      <c r="AO318" s="132">
        <v>0</v>
      </c>
      <c r="AP318" s="132">
        <v>10</v>
      </c>
      <c r="AQ318" s="132">
        <v>0</v>
      </c>
      <c r="AR318" s="132">
        <v>12</v>
      </c>
      <c r="AS318" s="132" t="s">
        <v>290</v>
      </c>
      <c r="AT318" s="132">
        <v>0</v>
      </c>
      <c r="AU318" s="132">
        <v>24</v>
      </c>
    </row>
    <row r="319" spans="1:47">
      <c r="A319" t="s">
        <v>1986</v>
      </c>
      <c r="B319" t="s">
        <v>1987</v>
      </c>
      <c r="C319" t="s">
        <v>1988</v>
      </c>
      <c r="D319" t="s">
        <v>1989</v>
      </c>
      <c r="E319" t="s">
        <v>1990</v>
      </c>
      <c r="F319" t="s">
        <v>1122</v>
      </c>
      <c r="G319" t="s">
        <v>288</v>
      </c>
      <c r="H319" s="131" t="s">
        <v>1854</v>
      </c>
      <c r="I319">
        <v>3126750056</v>
      </c>
      <c r="J319" t="s">
        <v>146</v>
      </c>
      <c r="K319" s="132">
        <v>14</v>
      </c>
      <c r="L319" s="132">
        <v>9</v>
      </c>
      <c r="M319" s="132">
        <v>4</v>
      </c>
      <c r="N319" s="132">
        <v>27</v>
      </c>
      <c r="O319" s="132">
        <v>0</v>
      </c>
      <c r="P319" s="132">
        <v>36</v>
      </c>
      <c r="Q319" s="132">
        <v>28</v>
      </c>
      <c r="R319" s="132">
        <v>16</v>
      </c>
      <c r="S319" s="132">
        <v>20</v>
      </c>
      <c r="T319" s="132">
        <v>13</v>
      </c>
      <c r="U319" s="132">
        <v>29</v>
      </c>
      <c r="V319" s="132">
        <v>19</v>
      </c>
      <c r="W319" s="132">
        <v>14</v>
      </c>
      <c r="X319" s="132">
        <v>11</v>
      </c>
      <c r="Y319" s="132">
        <v>0</v>
      </c>
      <c r="Z319" s="132">
        <v>0</v>
      </c>
      <c r="AA319" s="132">
        <v>0</v>
      </c>
      <c r="AB319" s="132">
        <v>0</v>
      </c>
      <c r="AC319" s="132">
        <v>0</v>
      </c>
      <c r="AD319" s="132">
        <v>0</v>
      </c>
      <c r="AE319" s="132">
        <v>0</v>
      </c>
      <c r="AF319" s="132">
        <v>0</v>
      </c>
      <c r="AG319" s="132">
        <v>0</v>
      </c>
      <c r="AH319" s="132">
        <v>0</v>
      </c>
      <c r="AI319" s="132">
        <v>89</v>
      </c>
      <c r="AJ319" s="132">
        <v>97</v>
      </c>
      <c r="AK319" s="132">
        <v>0</v>
      </c>
      <c r="AL319" s="132">
        <v>0</v>
      </c>
      <c r="AM319" s="132">
        <v>0</v>
      </c>
      <c r="AN319" s="132" t="s">
        <v>290</v>
      </c>
      <c r="AO319" s="132">
        <v>170</v>
      </c>
      <c r="AP319" s="132">
        <v>10</v>
      </c>
      <c r="AQ319" s="132">
        <v>0</v>
      </c>
      <c r="AR319" s="132">
        <v>0</v>
      </c>
      <c r="AS319" s="132" t="s">
        <v>290</v>
      </c>
      <c r="AT319" s="132">
        <v>120</v>
      </c>
      <c r="AU319" s="132">
        <v>186</v>
      </c>
    </row>
    <row r="320" spans="1:47">
      <c r="A320" t="s">
        <v>1991</v>
      </c>
      <c r="B320" t="s">
        <v>282</v>
      </c>
      <c r="C320" t="s">
        <v>1992</v>
      </c>
      <c r="D320" t="s">
        <v>1993</v>
      </c>
      <c r="E320" t="s">
        <v>1994</v>
      </c>
      <c r="F320" t="s">
        <v>1122</v>
      </c>
      <c r="G320" t="s">
        <v>288</v>
      </c>
      <c r="H320" s="131" t="s">
        <v>1901</v>
      </c>
      <c r="I320">
        <v>7735254990</v>
      </c>
      <c r="J320" t="s">
        <v>146</v>
      </c>
      <c r="K320" s="132">
        <v>14.6</v>
      </c>
      <c r="L320" s="132">
        <v>11</v>
      </c>
      <c r="M320" s="132">
        <v>3</v>
      </c>
      <c r="N320" s="132">
        <v>28.6</v>
      </c>
      <c r="O320" s="132">
        <v>64</v>
      </c>
      <c r="P320" s="132">
        <v>25</v>
      </c>
      <c r="Q320" s="132">
        <v>18</v>
      </c>
      <c r="R320" s="132">
        <v>17</v>
      </c>
      <c r="S320" s="132">
        <v>19</v>
      </c>
      <c r="T320" s="132">
        <v>15</v>
      </c>
      <c r="U320" s="132" t="s">
        <v>290</v>
      </c>
      <c r="V320" s="132">
        <v>12</v>
      </c>
      <c r="W320" s="132">
        <v>12</v>
      </c>
      <c r="X320" s="132">
        <v>11</v>
      </c>
      <c r="Y320" s="132">
        <v>0</v>
      </c>
      <c r="Z320" s="132">
        <v>0</v>
      </c>
      <c r="AA320" s="132">
        <v>0</v>
      </c>
      <c r="AB320" s="132">
        <v>0</v>
      </c>
      <c r="AC320" s="132">
        <v>0</v>
      </c>
      <c r="AD320" s="132">
        <v>0</v>
      </c>
      <c r="AE320" s="132">
        <v>0</v>
      </c>
      <c r="AF320" s="132">
        <v>0</v>
      </c>
      <c r="AG320" s="132">
        <v>0</v>
      </c>
      <c r="AH320" s="132">
        <v>0</v>
      </c>
      <c r="AI320" s="132">
        <v>96</v>
      </c>
      <c r="AJ320" s="132">
        <v>104</v>
      </c>
      <c r="AK320" s="132">
        <v>0</v>
      </c>
      <c r="AL320" s="132">
        <v>0</v>
      </c>
      <c r="AM320" s="132">
        <v>0</v>
      </c>
      <c r="AN320" s="132" t="s">
        <v>290</v>
      </c>
      <c r="AO320" s="132" t="s">
        <v>290</v>
      </c>
      <c r="AP320" s="132" t="s">
        <v>290</v>
      </c>
      <c r="AQ320" s="132">
        <v>0</v>
      </c>
      <c r="AR320" s="132">
        <v>167</v>
      </c>
      <c r="AS320" s="132">
        <v>19</v>
      </c>
      <c r="AT320" s="132">
        <v>12</v>
      </c>
      <c r="AU320" s="132">
        <v>200</v>
      </c>
    </row>
    <row r="321" spans="1:47">
      <c r="A321" t="s">
        <v>1995</v>
      </c>
      <c r="B321" t="s">
        <v>1996</v>
      </c>
      <c r="C321" t="s">
        <v>348</v>
      </c>
      <c r="D321" t="s">
        <v>1997</v>
      </c>
      <c r="E321" t="s">
        <v>1998</v>
      </c>
      <c r="F321" t="s">
        <v>1122</v>
      </c>
      <c r="G321" t="s">
        <v>288</v>
      </c>
      <c r="H321" s="131" t="s">
        <v>1999</v>
      </c>
      <c r="I321">
        <v>7737361196</v>
      </c>
      <c r="J321" t="s">
        <v>146</v>
      </c>
      <c r="K321" s="132">
        <v>17</v>
      </c>
      <c r="L321" s="132">
        <v>2</v>
      </c>
      <c r="M321" s="132">
        <v>1</v>
      </c>
      <c r="N321" s="132">
        <v>20</v>
      </c>
      <c r="O321" s="132">
        <v>32</v>
      </c>
      <c r="P321" s="132" t="s">
        <v>290</v>
      </c>
      <c r="Q321" s="132">
        <v>18</v>
      </c>
      <c r="R321" s="132">
        <v>14</v>
      </c>
      <c r="S321" s="132">
        <v>16</v>
      </c>
      <c r="T321" s="132">
        <v>16</v>
      </c>
      <c r="U321" s="132" t="s">
        <v>290</v>
      </c>
      <c r="V321" s="132" t="s">
        <v>290</v>
      </c>
      <c r="W321" s="132">
        <v>18</v>
      </c>
      <c r="X321" s="132" t="s">
        <v>290</v>
      </c>
      <c r="Y321" s="132">
        <v>0</v>
      </c>
      <c r="Z321" s="132">
        <v>0</v>
      </c>
      <c r="AA321" s="132">
        <v>0</v>
      </c>
      <c r="AB321" s="132">
        <v>0</v>
      </c>
      <c r="AC321" s="132">
        <v>0</v>
      </c>
      <c r="AD321" s="132">
        <v>0</v>
      </c>
      <c r="AE321" s="132">
        <v>0</v>
      </c>
      <c r="AF321" s="132">
        <v>0</v>
      </c>
      <c r="AG321" s="132">
        <v>0</v>
      </c>
      <c r="AH321" s="132">
        <v>0</v>
      </c>
      <c r="AI321" s="132">
        <v>73</v>
      </c>
      <c r="AJ321" s="132">
        <v>74</v>
      </c>
      <c r="AK321" s="132">
        <v>0</v>
      </c>
      <c r="AL321" s="132">
        <v>0</v>
      </c>
      <c r="AM321" s="132">
        <v>0</v>
      </c>
      <c r="AN321" s="132" t="s">
        <v>290</v>
      </c>
      <c r="AO321" s="132" t="s">
        <v>290</v>
      </c>
      <c r="AP321" s="132">
        <v>32</v>
      </c>
      <c r="AQ321" s="132" t="s">
        <v>290</v>
      </c>
      <c r="AR321" s="132">
        <v>100</v>
      </c>
      <c r="AS321" s="132" t="s">
        <v>290</v>
      </c>
      <c r="AT321" s="132">
        <v>45</v>
      </c>
      <c r="AU321" s="132">
        <v>147</v>
      </c>
    </row>
    <row r="322" spans="1:47">
      <c r="A322" t="s">
        <v>2000</v>
      </c>
      <c r="B322" t="s">
        <v>2001</v>
      </c>
      <c r="C322" t="s">
        <v>2002</v>
      </c>
      <c r="D322" t="s">
        <v>2003</v>
      </c>
      <c r="E322" t="s">
        <v>2004</v>
      </c>
      <c r="F322" t="s">
        <v>1122</v>
      </c>
      <c r="G322" t="s">
        <v>288</v>
      </c>
      <c r="H322" s="131" t="s">
        <v>2005</v>
      </c>
      <c r="I322">
        <v>7734723837</v>
      </c>
      <c r="J322" t="s">
        <v>146</v>
      </c>
      <c r="K322" s="132">
        <v>7</v>
      </c>
      <c r="L322" s="132">
        <v>1.5</v>
      </c>
      <c r="M322" s="132">
        <v>1.5</v>
      </c>
      <c r="N322" s="132">
        <v>10</v>
      </c>
      <c r="O322" s="132">
        <v>29</v>
      </c>
      <c r="P322" s="132" t="s">
        <v>290</v>
      </c>
      <c r="Q322" s="132" t="s">
        <v>290</v>
      </c>
      <c r="R322" s="132" t="s">
        <v>290</v>
      </c>
      <c r="S322" s="132" t="s">
        <v>290</v>
      </c>
      <c r="T322" s="132" t="s">
        <v>290</v>
      </c>
      <c r="U322" s="132">
        <v>0</v>
      </c>
      <c r="V322" s="132">
        <v>0</v>
      </c>
      <c r="W322" s="132">
        <v>0</v>
      </c>
      <c r="X322" s="132">
        <v>0</v>
      </c>
      <c r="Y322" s="132">
        <v>0</v>
      </c>
      <c r="Z322" s="132">
        <v>0</v>
      </c>
      <c r="AA322" s="132">
        <v>0</v>
      </c>
      <c r="AB322" s="132">
        <v>0</v>
      </c>
      <c r="AC322" s="132">
        <v>0</v>
      </c>
      <c r="AD322" s="132">
        <v>0</v>
      </c>
      <c r="AE322" s="132">
        <v>0</v>
      </c>
      <c r="AF322" s="132">
        <v>0</v>
      </c>
      <c r="AG322" s="132">
        <v>0</v>
      </c>
      <c r="AH322" s="132">
        <v>0</v>
      </c>
      <c r="AI322" s="132">
        <v>22</v>
      </c>
      <c r="AJ322" s="132">
        <v>28</v>
      </c>
      <c r="AK322" s="132">
        <v>0</v>
      </c>
      <c r="AL322" s="132">
        <v>0</v>
      </c>
      <c r="AM322" s="132">
        <v>0</v>
      </c>
      <c r="AN322" s="132">
        <v>11</v>
      </c>
      <c r="AO322" s="132" t="s">
        <v>290</v>
      </c>
      <c r="AP322" s="132" t="s">
        <v>290</v>
      </c>
      <c r="AQ322" s="132">
        <v>0</v>
      </c>
      <c r="AR322" s="132">
        <v>25</v>
      </c>
      <c r="AS322" s="132">
        <v>0</v>
      </c>
      <c r="AT322" s="132" t="s">
        <v>290</v>
      </c>
      <c r="AU322" s="132">
        <v>50</v>
      </c>
    </row>
    <row r="323" spans="1:47">
      <c r="A323" t="s">
        <v>2006</v>
      </c>
      <c r="B323" t="s">
        <v>705</v>
      </c>
      <c r="C323" t="s">
        <v>315</v>
      </c>
      <c r="D323" t="s">
        <v>2007</v>
      </c>
      <c r="E323" t="s">
        <v>2008</v>
      </c>
      <c r="F323" t="s">
        <v>1122</v>
      </c>
      <c r="G323" t="s">
        <v>288</v>
      </c>
      <c r="H323" s="131" t="s">
        <v>1830</v>
      </c>
      <c r="I323">
        <v>7733786644</v>
      </c>
      <c r="J323" t="s">
        <v>146</v>
      </c>
      <c r="K323" s="132">
        <v>5</v>
      </c>
      <c r="L323" s="132">
        <v>0</v>
      </c>
      <c r="M323" s="132">
        <v>1</v>
      </c>
      <c r="N323" s="132">
        <v>6</v>
      </c>
      <c r="O323" s="132">
        <v>10</v>
      </c>
      <c r="P323" s="132" t="s">
        <v>290</v>
      </c>
      <c r="Q323" s="132" t="s">
        <v>290</v>
      </c>
      <c r="R323" s="132" t="s">
        <v>290</v>
      </c>
      <c r="S323" s="132">
        <v>11</v>
      </c>
      <c r="T323" s="132" t="s">
        <v>290</v>
      </c>
      <c r="U323" s="132" t="s">
        <v>290</v>
      </c>
      <c r="V323" s="132" t="s">
        <v>290</v>
      </c>
      <c r="W323" s="132" t="s">
        <v>290</v>
      </c>
      <c r="X323" s="132" t="s">
        <v>290</v>
      </c>
      <c r="Y323" s="132">
        <v>0</v>
      </c>
      <c r="Z323" s="132">
        <v>0</v>
      </c>
      <c r="AA323" s="132">
        <v>0</v>
      </c>
      <c r="AB323" s="132">
        <v>0</v>
      </c>
      <c r="AC323" s="132">
        <v>0</v>
      </c>
      <c r="AD323" s="132">
        <v>0</v>
      </c>
      <c r="AE323" s="132">
        <v>0</v>
      </c>
      <c r="AF323" s="132">
        <v>0</v>
      </c>
      <c r="AG323" s="132">
        <v>0</v>
      </c>
      <c r="AH323" s="132">
        <v>0</v>
      </c>
      <c r="AI323" s="132">
        <v>24</v>
      </c>
      <c r="AJ323" s="132">
        <v>27</v>
      </c>
      <c r="AK323" s="132">
        <v>0</v>
      </c>
      <c r="AL323" s="132">
        <v>0</v>
      </c>
      <c r="AM323" s="132">
        <v>0</v>
      </c>
      <c r="AN323" s="132">
        <v>0</v>
      </c>
      <c r="AO323" s="132">
        <v>44</v>
      </c>
      <c r="AP323" s="132">
        <v>0</v>
      </c>
      <c r="AQ323" s="132">
        <v>0</v>
      </c>
      <c r="AR323" s="132">
        <v>0</v>
      </c>
      <c r="AS323" s="132" t="s">
        <v>290</v>
      </c>
      <c r="AT323" s="132">
        <v>30</v>
      </c>
      <c r="AU323" s="132">
        <v>51</v>
      </c>
    </row>
    <row r="324" spans="1:47">
      <c r="A324" t="s">
        <v>2009</v>
      </c>
      <c r="B324" t="s">
        <v>705</v>
      </c>
      <c r="C324" t="s">
        <v>661</v>
      </c>
      <c r="D324" t="s">
        <v>2010</v>
      </c>
      <c r="E324" t="s">
        <v>2011</v>
      </c>
      <c r="F324" t="s">
        <v>1122</v>
      </c>
      <c r="G324" t="s">
        <v>288</v>
      </c>
      <c r="H324" s="131" t="s">
        <v>2012</v>
      </c>
      <c r="I324">
        <v>7737211438</v>
      </c>
      <c r="J324" t="s">
        <v>146</v>
      </c>
      <c r="K324" s="132">
        <v>5</v>
      </c>
      <c r="L324" s="132">
        <v>3</v>
      </c>
      <c r="M324" s="132">
        <v>3</v>
      </c>
      <c r="N324" s="132">
        <v>11</v>
      </c>
      <c r="O324" s="132">
        <v>13</v>
      </c>
      <c r="P324" s="132" t="s">
        <v>290</v>
      </c>
      <c r="Q324" s="132" t="s">
        <v>290</v>
      </c>
      <c r="R324" s="132" t="s">
        <v>290</v>
      </c>
      <c r="S324" s="132">
        <v>14</v>
      </c>
      <c r="T324" s="132" t="s">
        <v>290</v>
      </c>
      <c r="U324" s="132" t="s">
        <v>290</v>
      </c>
      <c r="V324" s="132" t="s">
        <v>290</v>
      </c>
      <c r="W324" s="132" t="s">
        <v>290</v>
      </c>
      <c r="X324" s="132" t="s">
        <v>290</v>
      </c>
      <c r="Y324" s="132">
        <v>0</v>
      </c>
      <c r="Z324" s="132">
        <v>0</v>
      </c>
      <c r="AA324" s="132">
        <v>0</v>
      </c>
      <c r="AB324" s="132">
        <v>0</v>
      </c>
      <c r="AC324" s="132">
        <v>0</v>
      </c>
      <c r="AD324" s="132">
        <v>0</v>
      </c>
      <c r="AE324" s="132">
        <v>0</v>
      </c>
      <c r="AF324" s="132">
        <v>0</v>
      </c>
      <c r="AG324" s="132">
        <v>0</v>
      </c>
      <c r="AH324" s="132">
        <v>0</v>
      </c>
      <c r="AI324" s="132">
        <v>37</v>
      </c>
      <c r="AJ324" s="132">
        <v>44</v>
      </c>
      <c r="AK324" s="132">
        <v>0</v>
      </c>
      <c r="AL324" s="132">
        <v>0</v>
      </c>
      <c r="AM324" s="132">
        <v>0</v>
      </c>
      <c r="AN324" s="132" t="s">
        <v>290</v>
      </c>
      <c r="AO324" s="132">
        <v>72</v>
      </c>
      <c r="AP324" s="132" t="s">
        <v>290</v>
      </c>
      <c r="AQ324" s="132">
        <v>0</v>
      </c>
      <c r="AR324" s="132">
        <v>0</v>
      </c>
      <c r="AS324" s="132" t="s">
        <v>290</v>
      </c>
      <c r="AT324" s="132">
        <v>76</v>
      </c>
      <c r="AU324" s="132">
        <v>81</v>
      </c>
    </row>
    <row r="325" spans="1:47">
      <c r="A325" t="s">
        <v>2013</v>
      </c>
      <c r="B325" t="s">
        <v>2014</v>
      </c>
      <c r="C325" t="s">
        <v>2015</v>
      </c>
      <c r="D325" t="s">
        <v>2016</v>
      </c>
      <c r="E325" t="s">
        <v>2017</v>
      </c>
      <c r="F325" t="s">
        <v>1122</v>
      </c>
      <c r="G325" t="s">
        <v>288</v>
      </c>
      <c r="H325" s="131" t="s">
        <v>1805</v>
      </c>
      <c r="I325">
        <v>7088675044</v>
      </c>
      <c r="J325" t="s">
        <v>146</v>
      </c>
      <c r="K325" s="132">
        <v>4</v>
      </c>
      <c r="L325" s="132">
        <v>4</v>
      </c>
      <c r="M325" s="132">
        <v>2</v>
      </c>
      <c r="N325" s="132">
        <v>10</v>
      </c>
      <c r="O325" s="132">
        <v>35</v>
      </c>
      <c r="P325" s="132" t="s">
        <v>290</v>
      </c>
      <c r="Q325" s="132">
        <v>10</v>
      </c>
      <c r="R325" s="132">
        <v>0</v>
      </c>
      <c r="S325" s="132">
        <v>0</v>
      </c>
      <c r="T325" s="132">
        <v>0</v>
      </c>
      <c r="U325" s="132">
        <v>0</v>
      </c>
      <c r="V325" s="132">
        <v>0</v>
      </c>
      <c r="W325" s="132">
        <v>0</v>
      </c>
      <c r="X325" s="132">
        <v>0</v>
      </c>
      <c r="Y325" s="132">
        <v>0</v>
      </c>
      <c r="Z325" s="132">
        <v>0</v>
      </c>
      <c r="AA325" s="132">
        <v>0</v>
      </c>
      <c r="AB325" s="132">
        <v>0</v>
      </c>
      <c r="AC325" s="132">
        <v>0</v>
      </c>
      <c r="AD325" s="132">
        <v>0</v>
      </c>
      <c r="AE325" s="132">
        <v>0</v>
      </c>
      <c r="AF325" s="132">
        <v>0</v>
      </c>
      <c r="AG325" s="132">
        <v>0</v>
      </c>
      <c r="AH325" s="132">
        <v>0</v>
      </c>
      <c r="AI325" s="132">
        <v>26</v>
      </c>
      <c r="AJ325" s="132">
        <v>27</v>
      </c>
      <c r="AK325" s="132">
        <v>0</v>
      </c>
      <c r="AL325" s="132">
        <v>0</v>
      </c>
      <c r="AM325" s="132">
        <v>0</v>
      </c>
      <c r="AN325" s="132" t="s">
        <v>290</v>
      </c>
      <c r="AO325" s="132">
        <v>0</v>
      </c>
      <c r="AP325" s="132">
        <v>10</v>
      </c>
      <c r="AQ325" s="132">
        <v>0</v>
      </c>
      <c r="AR325" s="132">
        <v>27</v>
      </c>
      <c r="AS325" s="132">
        <v>14</v>
      </c>
      <c r="AT325" s="132" t="s">
        <v>290</v>
      </c>
      <c r="AU325" s="132">
        <v>53</v>
      </c>
    </row>
    <row r="326" spans="1:47">
      <c r="A326" t="s">
        <v>2023</v>
      </c>
      <c r="B326" t="s">
        <v>2024</v>
      </c>
      <c r="C326" t="s">
        <v>2002</v>
      </c>
      <c r="D326" t="s">
        <v>2025</v>
      </c>
      <c r="E326" t="s">
        <v>2026</v>
      </c>
      <c r="F326" t="s">
        <v>1122</v>
      </c>
      <c r="G326" t="s">
        <v>288</v>
      </c>
      <c r="H326" s="131" t="s">
        <v>1939</v>
      </c>
      <c r="I326">
        <v>7735619830</v>
      </c>
      <c r="J326" t="s">
        <v>146</v>
      </c>
      <c r="K326" s="132">
        <v>7</v>
      </c>
      <c r="L326" s="132">
        <v>3</v>
      </c>
      <c r="M326" s="132">
        <v>1</v>
      </c>
      <c r="N326" s="132">
        <v>11</v>
      </c>
      <c r="O326" s="132">
        <v>13</v>
      </c>
      <c r="P326" s="132" t="s">
        <v>290</v>
      </c>
      <c r="Q326" s="132" t="s">
        <v>290</v>
      </c>
      <c r="R326" s="132" t="s">
        <v>290</v>
      </c>
      <c r="S326" s="132" t="s">
        <v>290</v>
      </c>
      <c r="T326" s="132" t="s">
        <v>290</v>
      </c>
      <c r="U326" s="132" t="s">
        <v>290</v>
      </c>
      <c r="V326" s="132">
        <v>0</v>
      </c>
      <c r="W326" s="132" t="s">
        <v>290</v>
      </c>
      <c r="X326" s="132" t="s">
        <v>290</v>
      </c>
      <c r="Y326" s="132">
        <v>0</v>
      </c>
      <c r="Z326" s="132">
        <v>0</v>
      </c>
      <c r="AA326" s="132">
        <v>0</v>
      </c>
      <c r="AB326" s="132">
        <v>0</v>
      </c>
      <c r="AC326" s="132">
        <v>0</v>
      </c>
      <c r="AD326" s="132">
        <v>0</v>
      </c>
      <c r="AE326" s="132">
        <v>0</v>
      </c>
      <c r="AF326" s="132">
        <v>0</v>
      </c>
      <c r="AG326" s="132">
        <v>0</v>
      </c>
      <c r="AH326" s="132">
        <v>0</v>
      </c>
      <c r="AI326" s="132">
        <v>25</v>
      </c>
      <c r="AJ326" s="132">
        <v>20</v>
      </c>
      <c r="AK326" s="132">
        <v>0</v>
      </c>
      <c r="AL326" s="132">
        <v>0</v>
      </c>
      <c r="AM326" s="132">
        <v>0</v>
      </c>
      <c r="AN326" s="132" t="s">
        <v>290</v>
      </c>
      <c r="AO326" s="132" t="s">
        <v>290</v>
      </c>
      <c r="AP326" s="132" t="s">
        <v>290</v>
      </c>
      <c r="AQ326" s="132">
        <v>0</v>
      </c>
      <c r="AR326" s="132">
        <v>19</v>
      </c>
      <c r="AS326" s="132">
        <v>17</v>
      </c>
      <c r="AT326" s="132">
        <v>10</v>
      </c>
      <c r="AU326" s="132">
        <v>45</v>
      </c>
    </row>
    <row r="327" spans="1:47">
      <c r="A327" t="s">
        <v>2027</v>
      </c>
      <c r="B327" t="s">
        <v>2028</v>
      </c>
      <c r="C327" t="s">
        <v>2029</v>
      </c>
      <c r="D327" t="s">
        <v>2030</v>
      </c>
      <c r="E327" t="s">
        <v>2031</v>
      </c>
      <c r="F327" t="s">
        <v>1122</v>
      </c>
      <c r="G327" t="s">
        <v>288</v>
      </c>
      <c r="H327" s="131" t="s">
        <v>1785</v>
      </c>
      <c r="I327">
        <v>7736298790</v>
      </c>
      <c r="J327" t="s">
        <v>146</v>
      </c>
      <c r="K327" s="132">
        <v>7</v>
      </c>
      <c r="L327" s="132">
        <v>3</v>
      </c>
      <c r="M327" s="132">
        <v>0.5</v>
      </c>
      <c r="N327" s="132">
        <v>10.5</v>
      </c>
      <c r="O327" s="132">
        <v>13</v>
      </c>
      <c r="P327" s="132" t="s">
        <v>290</v>
      </c>
      <c r="Q327" s="132" t="s">
        <v>290</v>
      </c>
      <c r="R327" s="132" t="s">
        <v>290</v>
      </c>
      <c r="S327" s="132" t="s">
        <v>290</v>
      </c>
      <c r="T327" s="132" t="s">
        <v>290</v>
      </c>
      <c r="U327" s="132" t="s">
        <v>290</v>
      </c>
      <c r="V327" s="132" t="s">
        <v>290</v>
      </c>
      <c r="W327" s="132" t="s">
        <v>290</v>
      </c>
      <c r="X327" s="132" t="s">
        <v>290</v>
      </c>
      <c r="Y327" s="132">
        <v>0</v>
      </c>
      <c r="Z327" s="132">
        <v>0</v>
      </c>
      <c r="AA327" s="132">
        <v>0</v>
      </c>
      <c r="AB327" s="132">
        <v>0</v>
      </c>
      <c r="AC327" s="132">
        <v>0</v>
      </c>
      <c r="AD327" s="132">
        <v>0</v>
      </c>
      <c r="AE327" s="132">
        <v>0</v>
      </c>
      <c r="AF327" s="132">
        <v>0</v>
      </c>
      <c r="AG327" s="132" t="s">
        <v>290</v>
      </c>
      <c r="AH327" s="132">
        <v>0</v>
      </c>
      <c r="AI327" s="132">
        <v>26</v>
      </c>
      <c r="AJ327" s="132">
        <v>34</v>
      </c>
      <c r="AK327" s="132">
        <v>0</v>
      </c>
      <c r="AL327" s="132">
        <v>0</v>
      </c>
      <c r="AM327" s="132">
        <v>0</v>
      </c>
      <c r="AN327" s="132">
        <v>0</v>
      </c>
      <c r="AO327" s="132">
        <v>60</v>
      </c>
      <c r="AP327" s="132">
        <v>0</v>
      </c>
      <c r="AQ327" s="132">
        <v>0</v>
      </c>
      <c r="AR327" s="132">
        <v>0</v>
      </c>
      <c r="AS327" s="132">
        <v>0</v>
      </c>
      <c r="AT327" s="132">
        <v>40</v>
      </c>
      <c r="AU327" s="132">
        <v>60</v>
      </c>
    </row>
    <row r="328" spans="1:47">
      <c r="A328" t="s">
        <v>2032</v>
      </c>
      <c r="B328" t="s">
        <v>2033</v>
      </c>
      <c r="C328" t="s">
        <v>2034</v>
      </c>
      <c r="D328" t="s">
        <v>2035</v>
      </c>
      <c r="E328" t="s">
        <v>2036</v>
      </c>
      <c r="F328" t="s">
        <v>1122</v>
      </c>
      <c r="G328" t="s">
        <v>288</v>
      </c>
      <c r="H328" s="131" t="s">
        <v>1865</v>
      </c>
      <c r="I328">
        <v>7738496548</v>
      </c>
      <c r="J328" t="s">
        <v>146</v>
      </c>
      <c r="K328" s="132">
        <v>7.8</v>
      </c>
      <c r="L328" s="132">
        <v>0.8</v>
      </c>
      <c r="M328" s="132">
        <v>1</v>
      </c>
      <c r="N328" s="132">
        <v>9.6</v>
      </c>
      <c r="O328" s="132">
        <v>0</v>
      </c>
      <c r="P328" s="132" t="s">
        <v>290</v>
      </c>
      <c r="Q328" s="132">
        <v>12</v>
      </c>
      <c r="R328" s="132" t="s">
        <v>290</v>
      </c>
      <c r="S328" s="132" t="s">
        <v>290</v>
      </c>
      <c r="T328" s="132" t="s">
        <v>290</v>
      </c>
      <c r="U328" s="132" t="s">
        <v>290</v>
      </c>
      <c r="V328" s="132">
        <v>0</v>
      </c>
      <c r="W328" s="132">
        <v>0</v>
      </c>
      <c r="X328" s="132">
        <v>0</v>
      </c>
      <c r="Y328" s="132">
        <v>0</v>
      </c>
      <c r="Z328" s="132">
        <v>0</v>
      </c>
      <c r="AA328" s="132">
        <v>0</v>
      </c>
      <c r="AB328" s="132">
        <v>0</v>
      </c>
      <c r="AC328" s="132">
        <v>0</v>
      </c>
      <c r="AD328" s="132">
        <v>0</v>
      </c>
      <c r="AE328" s="132">
        <v>0</v>
      </c>
      <c r="AF328" s="132">
        <v>0</v>
      </c>
      <c r="AG328" s="132">
        <v>0</v>
      </c>
      <c r="AH328" s="132">
        <v>0</v>
      </c>
      <c r="AI328" s="132">
        <v>20</v>
      </c>
      <c r="AJ328" s="132">
        <v>25</v>
      </c>
      <c r="AK328" s="132">
        <v>0</v>
      </c>
      <c r="AL328" s="132">
        <v>0</v>
      </c>
      <c r="AM328" s="132">
        <v>0</v>
      </c>
      <c r="AN328" s="132">
        <v>17</v>
      </c>
      <c r="AO328" s="132">
        <v>19</v>
      </c>
      <c r="AP328" s="132">
        <v>0</v>
      </c>
      <c r="AQ328" s="132">
        <v>0</v>
      </c>
      <c r="AR328" s="132" t="s">
        <v>290</v>
      </c>
      <c r="AS328" s="132" t="s">
        <v>290</v>
      </c>
      <c r="AT328" s="132">
        <v>23</v>
      </c>
      <c r="AU328" s="132">
        <v>45</v>
      </c>
    </row>
    <row r="329" spans="1:47">
      <c r="A329" t="s">
        <v>2037</v>
      </c>
      <c r="B329" t="s">
        <v>2038</v>
      </c>
      <c r="C329" t="s">
        <v>2039</v>
      </c>
      <c r="D329" t="s">
        <v>2040</v>
      </c>
      <c r="E329" t="s">
        <v>2041</v>
      </c>
      <c r="F329" t="s">
        <v>1122</v>
      </c>
      <c r="G329" t="s">
        <v>288</v>
      </c>
      <c r="H329" s="131" t="s">
        <v>1923</v>
      </c>
      <c r="I329">
        <v>7737430800</v>
      </c>
      <c r="J329" t="s">
        <v>146</v>
      </c>
      <c r="K329" s="132">
        <v>8</v>
      </c>
      <c r="L329" s="132">
        <v>3</v>
      </c>
      <c r="M329" s="132">
        <v>1</v>
      </c>
      <c r="N329" s="132">
        <v>12</v>
      </c>
      <c r="O329" s="132">
        <v>21</v>
      </c>
      <c r="P329" s="132">
        <v>15</v>
      </c>
      <c r="Q329" s="132" t="s">
        <v>290</v>
      </c>
      <c r="R329" s="132" t="s">
        <v>290</v>
      </c>
      <c r="S329" s="132" t="s">
        <v>290</v>
      </c>
      <c r="T329" s="132" t="s">
        <v>290</v>
      </c>
      <c r="U329" s="132" t="s">
        <v>290</v>
      </c>
      <c r="V329" s="132" t="s">
        <v>290</v>
      </c>
      <c r="W329" s="132" t="s">
        <v>290</v>
      </c>
      <c r="X329" s="132" t="s">
        <v>290</v>
      </c>
      <c r="Y329" s="132">
        <v>0</v>
      </c>
      <c r="Z329" s="132">
        <v>0</v>
      </c>
      <c r="AA329" s="132">
        <v>0</v>
      </c>
      <c r="AB329" s="132">
        <v>0</v>
      </c>
      <c r="AC329" s="132">
        <v>0</v>
      </c>
      <c r="AD329" s="132">
        <v>0</v>
      </c>
      <c r="AE329" s="132">
        <v>0</v>
      </c>
      <c r="AF329" s="132">
        <v>0</v>
      </c>
      <c r="AG329" s="132">
        <v>0</v>
      </c>
      <c r="AH329" s="132">
        <v>0</v>
      </c>
      <c r="AI329" s="132">
        <v>40</v>
      </c>
      <c r="AJ329" s="132">
        <v>34</v>
      </c>
      <c r="AK329" s="132">
        <v>0</v>
      </c>
      <c r="AL329" s="132">
        <v>0</v>
      </c>
      <c r="AM329" s="132">
        <v>0</v>
      </c>
      <c r="AN329" s="132" t="s">
        <v>290</v>
      </c>
      <c r="AO329" s="132">
        <v>21</v>
      </c>
      <c r="AP329" s="132" t="s">
        <v>290</v>
      </c>
      <c r="AQ329" s="132">
        <v>0</v>
      </c>
      <c r="AR329" s="132">
        <v>30</v>
      </c>
      <c r="AS329" s="132" t="s">
        <v>290</v>
      </c>
      <c r="AT329" s="132">
        <v>50</v>
      </c>
      <c r="AU329" s="132">
        <v>74</v>
      </c>
    </row>
    <row r="330" spans="1:47">
      <c r="A330" t="s">
        <v>2042</v>
      </c>
      <c r="B330" t="s">
        <v>2043</v>
      </c>
      <c r="C330" t="s">
        <v>2044</v>
      </c>
      <c r="D330" t="s">
        <v>2045</v>
      </c>
      <c r="E330" t="s">
        <v>2046</v>
      </c>
      <c r="F330" t="s">
        <v>1122</v>
      </c>
      <c r="G330" t="s">
        <v>288</v>
      </c>
      <c r="H330" s="131" t="s">
        <v>1875</v>
      </c>
      <c r="I330">
        <v>7736372250</v>
      </c>
      <c r="J330" t="s">
        <v>146</v>
      </c>
      <c r="K330" s="132">
        <v>3</v>
      </c>
      <c r="L330" s="132">
        <v>0</v>
      </c>
      <c r="M330" s="132">
        <v>1</v>
      </c>
      <c r="N330" s="132">
        <v>4</v>
      </c>
      <c r="O330" s="132">
        <v>0</v>
      </c>
      <c r="P330" s="132" t="s">
        <v>290</v>
      </c>
      <c r="Q330" s="132" t="s">
        <v>290</v>
      </c>
      <c r="R330" s="132">
        <v>0</v>
      </c>
      <c r="S330" s="132" t="s">
        <v>290</v>
      </c>
      <c r="T330" s="132" t="s">
        <v>290</v>
      </c>
      <c r="U330" s="132" t="s">
        <v>290</v>
      </c>
      <c r="V330" s="132">
        <v>0</v>
      </c>
      <c r="W330" s="132" t="s">
        <v>290</v>
      </c>
      <c r="X330" s="132" t="s">
        <v>290</v>
      </c>
      <c r="Y330" s="132">
        <v>0</v>
      </c>
      <c r="Z330" s="132">
        <v>0</v>
      </c>
      <c r="AA330" s="132">
        <v>0</v>
      </c>
      <c r="AB330" s="132">
        <v>0</v>
      </c>
      <c r="AC330" s="132">
        <v>0</v>
      </c>
      <c r="AD330" s="132">
        <v>0</v>
      </c>
      <c r="AE330" s="132">
        <v>0</v>
      </c>
      <c r="AF330" s="132">
        <v>0</v>
      </c>
      <c r="AG330" s="132">
        <v>0</v>
      </c>
      <c r="AH330" s="132">
        <v>0</v>
      </c>
      <c r="AI330" s="132" t="s">
        <v>290</v>
      </c>
      <c r="AJ330" s="132" t="s">
        <v>290</v>
      </c>
      <c r="AK330" s="132">
        <v>0</v>
      </c>
      <c r="AL330" s="132">
        <v>0</v>
      </c>
      <c r="AM330" s="132">
        <v>0</v>
      </c>
      <c r="AN330" s="132">
        <v>0</v>
      </c>
      <c r="AO330" s="132" t="s">
        <v>290</v>
      </c>
      <c r="AP330" s="132" t="s">
        <v>290</v>
      </c>
      <c r="AQ330" s="132">
        <v>0</v>
      </c>
      <c r="AR330" s="132" t="s">
        <v>290</v>
      </c>
      <c r="AS330" s="132">
        <v>0</v>
      </c>
      <c r="AT330" s="132" t="s">
        <v>290</v>
      </c>
      <c r="AU330" s="132">
        <v>10</v>
      </c>
    </row>
    <row r="331" spans="1:47">
      <c r="A331" t="s">
        <v>2047</v>
      </c>
      <c r="B331" t="s">
        <v>2048</v>
      </c>
      <c r="C331" t="s">
        <v>2049</v>
      </c>
      <c r="D331" t="s">
        <v>2050</v>
      </c>
      <c r="E331" t="s">
        <v>2051</v>
      </c>
      <c r="F331" t="s">
        <v>1122</v>
      </c>
      <c r="G331" t="s">
        <v>288</v>
      </c>
      <c r="H331" s="131" t="s">
        <v>1845</v>
      </c>
      <c r="I331">
        <v>7734774824</v>
      </c>
      <c r="J331" t="s">
        <v>146</v>
      </c>
      <c r="K331" s="132">
        <v>14</v>
      </c>
      <c r="L331" s="132">
        <v>8</v>
      </c>
      <c r="M331" s="132">
        <v>1</v>
      </c>
      <c r="N331" s="132">
        <v>23</v>
      </c>
      <c r="O331" s="132">
        <v>16</v>
      </c>
      <c r="P331" s="132">
        <v>10</v>
      </c>
      <c r="Q331" s="132">
        <v>18</v>
      </c>
      <c r="R331" s="132" t="s">
        <v>290</v>
      </c>
      <c r="S331" s="132" t="s">
        <v>290</v>
      </c>
      <c r="T331" s="132">
        <v>11</v>
      </c>
      <c r="U331" s="132">
        <v>14</v>
      </c>
      <c r="V331" s="132" t="s">
        <v>290</v>
      </c>
      <c r="W331" s="132">
        <v>15</v>
      </c>
      <c r="X331" s="132">
        <v>19</v>
      </c>
      <c r="Y331" s="132">
        <v>0</v>
      </c>
      <c r="Z331" s="132">
        <v>0</v>
      </c>
      <c r="AA331" s="132">
        <v>0</v>
      </c>
      <c r="AB331" s="132">
        <v>0</v>
      </c>
      <c r="AC331" s="132">
        <v>0</v>
      </c>
      <c r="AD331" s="132">
        <v>0</v>
      </c>
      <c r="AE331" s="132">
        <v>0</v>
      </c>
      <c r="AF331" s="132">
        <v>0</v>
      </c>
      <c r="AG331" s="132">
        <v>0</v>
      </c>
      <c r="AH331" s="132">
        <v>0</v>
      </c>
      <c r="AI331" s="132">
        <v>60</v>
      </c>
      <c r="AJ331" s="132">
        <v>70</v>
      </c>
      <c r="AK331" s="132">
        <v>0</v>
      </c>
      <c r="AL331" s="132">
        <v>0</v>
      </c>
      <c r="AM331" s="132">
        <v>0</v>
      </c>
      <c r="AN331" s="132">
        <v>11</v>
      </c>
      <c r="AO331" s="132" t="s">
        <v>290</v>
      </c>
      <c r="AP331" s="132">
        <v>13</v>
      </c>
      <c r="AQ331" s="132">
        <v>0</v>
      </c>
      <c r="AR331" s="132">
        <v>100</v>
      </c>
      <c r="AS331" s="132" t="s">
        <v>290</v>
      </c>
      <c r="AT331" s="132">
        <v>24</v>
      </c>
      <c r="AU331" s="132">
        <v>130</v>
      </c>
    </row>
    <row r="332" spans="1:47">
      <c r="A332" t="s">
        <v>2052</v>
      </c>
      <c r="B332" t="s">
        <v>2053</v>
      </c>
      <c r="C332" t="s">
        <v>991</v>
      </c>
      <c r="D332" t="s">
        <v>2054</v>
      </c>
      <c r="E332" t="s">
        <v>2055</v>
      </c>
      <c r="F332" t="s">
        <v>1122</v>
      </c>
      <c r="G332" t="s">
        <v>288</v>
      </c>
      <c r="H332" s="131" t="s">
        <v>1754</v>
      </c>
      <c r="I332">
        <v>3129718064</v>
      </c>
      <c r="J332" t="s">
        <v>146</v>
      </c>
      <c r="K332" s="132">
        <v>7</v>
      </c>
      <c r="L332" s="132">
        <v>1.5</v>
      </c>
      <c r="M332" s="132">
        <v>2.5</v>
      </c>
      <c r="N332" s="132">
        <v>11</v>
      </c>
      <c r="O332" s="132">
        <v>27</v>
      </c>
      <c r="P332" s="132" t="s">
        <v>290</v>
      </c>
      <c r="Q332" s="132">
        <v>0</v>
      </c>
      <c r="R332" s="132">
        <v>0</v>
      </c>
      <c r="S332" s="132">
        <v>0</v>
      </c>
      <c r="T332" s="132">
        <v>0</v>
      </c>
      <c r="U332" s="132">
        <v>0</v>
      </c>
      <c r="V332" s="132">
        <v>0</v>
      </c>
      <c r="W332" s="132">
        <v>0</v>
      </c>
      <c r="X332" s="132">
        <v>0</v>
      </c>
      <c r="Y332" s="132">
        <v>0</v>
      </c>
      <c r="Z332" s="132">
        <v>0</v>
      </c>
      <c r="AA332" s="132">
        <v>0</v>
      </c>
      <c r="AB332" s="132">
        <v>0</v>
      </c>
      <c r="AC332" s="132">
        <v>0</v>
      </c>
      <c r="AD332" s="132">
        <v>0</v>
      </c>
      <c r="AE332" s="132">
        <v>0</v>
      </c>
      <c r="AF332" s="132">
        <v>0</v>
      </c>
      <c r="AG332" s="132">
        <v>0</v>
      </c>
      <c r="AH332" s="132">
        <v>0</v>
      </c>
      <c r="AI332" s="132">
        <v>16</v>
      </c>
      <c r="AJ332" s="132">
        <v>19</v>
      </c>
      <c r="AK332" s="132">
        <v>0</v>
      </c>
      <c r="AL332" s="132">
        <v>0</v>
      </c>
      <c r="AM332" s="132">
        <v>0</v>
      </c>
      <c r="AN332" s="132" t="s">
        <v>290</v>
      </c>
      <c r="AO332" s="132" t="s">
        <v>290</v>
      </c>
      <c r="AP332" s="132" t="s">
        <v>290</v>
      </c>
      <c r="AQ332" s="132">
        <v>0</v>
      </c>
      <c r="AR332" s="132">
        <v>32</v>
      </c>
      <c r="AS332" s="132">
        <v>0</v>
      </c>
      <c r="AT332" s="132">
        <v>0</v>
      </c>
      <c r="AU332" s="132">
        <v>35</v>
      </c>
    </row>
    <row r="333" spans="1:47">
      <c r="A333" t="s">
        <v>2056</v>
      </c>
      <c r="B333" t="s">
        <v>2057</v>
      </c>
      <c r="C333" t="s">
        <v>1868</v>
      </c>
      <c r="D333" t="s">
        <v>2058</v>
      </c>
      <c r="E333" t="s">
        <v>2059</v>
      </c>
      <c r="F333" t="s">
        <v>1122</v>
      </c>
      <c r="G333" t="s">
        <v>288</v>
      </c>
      <c r="H333" s="131" t="s">
        <v>1907</v>
      </c>
      <c r="I333">
        <v>7734938880</v>
      </c>
      <c r="J333" t="s">
        <v>146</v>
      </c>
      <c r="K333" s="132">
        <v>26.8</v>
      </c>
      <c r="L333" s="132">
        <v>4</v>
      </c>
      <c r="M333" s="132">
        <v>8.5</v>
      </c>
      <c r="N333" s="132">
        <v>39.299999999999997</v>
      </c>
      <c r="O333" s="132">
        <v>44</v>
      </c>
      <c r="P333" s="132" t="s">
        <v>290</v>
      </c>
      <c r="Q333" s="132" t="s">
        <v>290</v>
      </c>
      <c r="R333" s="132" t="s">
        <v>290</v>
      </c>
      <c r="S333" s="132">
        <v>12</v>
      </c>
      <c r="T333" s="132" t="s">
        <v>290</v>
      </c>
      <c r="U333" s="132">
        <v>11</v>
      </c>
      <c r="V333" s="132" t="s">
        <v>290</v>
      </c>
      <c r="W333" s="132" t="s">
        <v>290</v>
      </c>
      <c r="X333" s="132">
        <v>14</v>
      </c>
      <c r="Y333" s="132">
        <v>0</v>
      </c>
      <c r="Z333" s="132">
        <v>0</v>
      </c>
      <c r="AA333" s="132">
        <v>0</v>
      </c>
      <c r="AB333" s="132">
        <v>0</v>
      </c>
      <c r="AC333" s="132">
        <v>0</v>
      </c>
      <c r="AD333" s="132">
        <v>0</v>
      </c>
      <c r="AE333" s="132">
        <v>0</v>
      </c>
      <c r="AF333" s="132">
        <v>0</v>
      </c>
      <c r="AG333" s="132">
        <v>0</v>
      </c>
      <c r="AH333" s="132">
        <v>0</v>
      </c>
      <c r="AI333" s="132">
        <v>57</v>
      </c>
      <c r="AJ333" s="132">
        <v>73</v>
      </c>
      <c r="AK333" s="132">
        <v>0</v>
      </c>
      <c r="AL333" s="132">
        <v>0</v>
      </c>
      <c r="AM333" s="132">
        <v>0</v>
      </c>
      <c r="AN333" s="132" t="s">
        <v>290</v>
      </c>
      <c r="AO333" s="132" t="s">
        <v>290</v>
      </c>
      <c r="AP333" s="132" t="s">
        <v>290</v>
      </c>
      <c r="AQ333" s="132">
        <v>0</v>
      </c>
      <c r="AR333" s="132">
        <v>98</v>
      </c>
      <c r="AS333" s="132">
        <v>14</v>
      </c>
      <c r="AT333" s="132">
        <v>12</v>
      </c>
      <c r="AU333" s="132">
        <v>130</v>
      </c>
    </row>
    <row r="334" spans="1:47">
      <c r="A334" t="s">
        <v>4647</v>
      </c>
      <c r="B334" t="s">
        <v>4648</v>
      </c>
      <c r="C334" t="s">
        <v>4649</v>
      </c>
      <c r="D334" t="s">
        <v>4650</v>
      </c>
      <c r="E334" t="s">
        <v>4651</v>
      </c>
      <c r="F334" t="s">
        <v>1122</v>
      </c>
      <c r="G334" t="s">
        <v>288</v>
      </c>
      <c r="H334" s="131">
        <v>60613</v>
      </c>
      <c r="I334">
        <v>7732811858</v>
      </c>
      <c r="J334" t="s">
        <v>146</v>
      </c>
      <c r="K334" s="132">
        <v>92</v>
      </c>
      <c r="L334" s="132">
        <v>27</v>
      </c>
      <c r="M334" s="132">
        <v>10</v>
      </c>
      <c r="N334" s="132">
        <v>129</v>
      </c>
      <c r="O334" s="132">
        <v>64</v>
      </c>
      <c r="P334" s="132">
        <v>37</v>
      </c>
      <c r="Q334" s="132">
        <v>41</v>
      </c>
      <c r="R334" s="132">
        <v>49</v>
      </c>
      <c r="S334" s="132">
        <v>35</v>
      </c>
      <c r="T334" s="132">
        <v>36</v>
      </c>
      <c r="U334" s="132">
        <v>43</v>
      </c>
      <c r="V334" s="132">
        <v>35</v>
      </c>
      <c r="W334" s="132">
        <v>38</v>
      </c>
      <c r="X334" s="132">
        <v>42</v>
      </c>
      <c r="Y334" s="132">
        <v>0</v>
      </c>
      <c r="Z334" s="132">
        <v>0</v>
      </c>
      <c r="AA334" s="132">
        <v>0</v>
      </c>
      <c r="AB334" s="132">
        <v>0</v>
      </c>
      <c r="AC334" s="132">
        <v>0</v>
      </c>
      <c r="AD334" s="132">
        <v>0</v>
      </c>
      <c r="AE334" s="132">
        <v>0</v>
      </c>
      <c r="AF334" s="132">
        <v>0</v>
      </c>
      <c r="AG334" s="132">
        <v>0</v>
      </c>
      <c r="AH334" s="132">
        <v>0</v>
      </c>
      <c r="AI334" s="132">
        <v>193</v>
      </c>
      <c r="AJ334" s="132">
        <v>227</v>
      </c>
      <c r="AK334" s="132">
        <v>0</v>
      </c>
      <c r="AL334" s="132">
        <v>0</v>
      </c>
      <c r="AM334" s="132">
        <v>0</v>
      </c>
      <c r="AN334" s="132">
        <v>0</v>
      </c>
      <c r="AO334" s="132">
        <v>0</v>
      </c>
      <c r="AP334" s="132">
        <v>0</v>
      </c>
      <c r="AQ334" s="132">
        <v>0</v>
      </c>
      <c r="AR334" s="132">
        <v>417</v>
      </c>
      <c r="AS334" s="132" t="s">
        <v>290</v>
      </c>
      <c r="AT334" s="132" t="s">
        <v>290</v>
      </c>
      <c r="AU334" s="132">
        <v>420</v>
      </c>
    </row>
    <row r="335" spans="1:47">
      <c r="A335" t="s">
        <v>2060</v>
      </c>
      <c r="B335" t="s">
        <v>2061</v>
      </c>
      <c r="C335" t="s">
        <v>916</v>
      </c>
      <c r="D335" t="s">
        <v>1084</v>
      </c>
      <c r="E335" t="s">
        <v>2062</v>
      </c>
      <c r="F335" t="s">
        <v>1122</v>
      </c>
      <c r="G335" t="s">
        <v>288</v>
      </c>
      <c r="H335" s="131" t="s">
        <v>2063</v>
      </c>
      <c r="I335">
        <v>3124660700</v>
      </c>
      <c r="J335" t="s">
        <v>146</v>
      </c>
      <c r="K335" s="132">
        <v>57.4</v>
      </c>
      <c r="L335" s="132">
        <v>14.5</v>
      </c>
      <c r="M335" s="132">
        <v>12.8</v>
      </c>
      <c r="N335" s="132">
        <v>84.7</v>
      </c>
      <c r="O335" s="132">
        <v>123</v>
      </c>
      <c r="P335" s="132">
        <v>88</v>
      </c>
      <c r="Q335" s="132">
        <v>72</v>
      </c>
      <c r="R335" s="132">
        <v>71</v>
      </c>
      <c r="S335" s="132">
        <v>82</v>
      </c>
      <c r="T335" s="132">
        <v>0</v>
      </c>
      <c r="U335" s="132">
        <v>0</v>
      </c>
      <c r="V335" s="132">
        <v>0</v>
      </c>
      <c r="W335" s="132">
        <v>0</v>
      </c>
      <c r="X335" s="132">
        <v>0</v>
      </c>
      <c r="Y335" s="132">
        <v>0</v>
      </c>
      <c r="Z335" s="132">
        <v>0</v>
      </c>
      <c r="AA335" s="132">
        <v>0</v>
      </c>
      <c r="AB335" s="132">
        <v>0</v>
      </c>
      <c r="AC335" s="132">
        <v>0</v>
      </c>
      <c r="AD335" s="132">
        <v>0</v>
      </c>
      <c r="AE335" s="132">
        <v>0</v>
      </c>
      <c r="AF335" s="132">
        <v>0</v>
      </c>
      <c r="AG335" s="132">
        <v>20</v>
      </c>
      <c r="AH335" s="132">
        <v>0</v>
      </c>
      <c r="AI335" s="132">
        <v>242</v>
      </c>
      <c r="AJ335" s="132">
        <v>214</v>
      </c>
      <c r="AK335" s="132">
        <v>0</v>
      </c>
      <c r="AL335" s="132">
        <v>0</v>
      </c>
      <c r="AM335" s="132" t="s">
        <v>290</v>
      </c>
      <c r="AN335" s="132">
        <v>62</v>
      </c>
      <c r="AO335" s="132">
        <v>61</v>
      </c>
      <c r="AP335" s="132">
        <v>28</v>
      </c>
      <c r="AQ335" s="132">
        <v>0</v>
      </c>
      <c r="AR335" s="132">
        <v>212</v>
      </c>
      <c r="AS335" s="132">
        <v>92</v>
      </c>
      <c r="AT335" s="132">
        <v>10</v>
      </c>
      <c r="AU335" s="132">
        <v>456</v>
      </c>
    </row>
    <row r="336" spans="1:47">
      <c r="A336" t="s">
        <v>2064</v>
      </c>
      <c r="B336" t="s">
        <v>2065</v>
      </c>
      <c r="C336" t="s">
        <v>2066</v>
      </c>
      <c r="D336" t="s">
        <v>2067</v>
      </c>
      <c r="E336" t="s">
        <v>2068</v>
      </c>
      <c r="F336" t="s">
        <v>1122</v>
      </c>
      <c r="G336" t="s">
        <v>288</v>
      </c>
      <c r="H336" s="131" t="s">
        <v>2069</v>
      </c>
      <c r="I336">
        <v>7732545437</v>
      </c>
      <c r="J336" t="s">
        <v>146</v>
      </c>
      <c r="K336" s="132">
        <v>10</v>
      </c>
      <c r="L336" s="132">
        <v>2</v>
      </c>
      <c r="M336" s="132">
        <v>2</v>
      </c>
      <c r="N336" s="132">
        <v>14</v>
      </c>
      <c r="O336" s="132">
        <v>36</v>
      </c>
      <c r="P336" s="132">
        <v>17</v>
      </c>
      <c r="Q336" s="132" t="s">
        <v>290</v>
      </c>
      <c r="R336" s="132" t="s">
        <v>290</v>
      </c>
      <c r="S336" s="132" t="s">
        <v>290</v>
      </c>
      <c r="T336" s="132" t="s">
        <v>290</v>
      </c>
      <c r="U336" s="132" t="s">
        <v>290</v>
      </c>
      <c r="V336" s="132" t="s">
        <v>290</v>
      </c>
      <c r="W336" s="132">
        <v>0</v>
      </c>
      <c r="X336" s="132">
        <v>0</v>
      </c>
      <c r="Y336" s="132">
        <v>0</v>
      </c>
      <c r="Z336" s="132">
        <v>0</v>
      </c>
      <c r="AA336" s="132">
        <v>0</v>
      </c>
      <c r="AB336" s="132">
        <v>0</v>
      </c>
      <c r="AC336" s="132">
        <v>0</v>
      </c>
      <c r="AD336" s="132">
        <v>0</v>
      </c>
      <c r="AE336" s="132">
        <v>0</v>
      </c>
      <c r="AF336" s="132">
        <v>0</v>
      </c>
      <c r="AG336" s="132">
        <v>0</v>
      </c>
      <c r="AH336" s="132">
        <v>0</v>
      </c>
      <c r="AI336" s="132">
        <v>43</v>
      </c>
      <c r="AJ336" s="132">
        <v>43</v>
      </c>
      <c r="AK336" s="132">
        <v>0</v>
      </c>
      <c r="AL336" s="132">
        <v>0</v>
      </c>
      <c r="AM336" s="132">
        <v>0</v>
      </c>
      <c r="AN336" s="132">
        <v>10</v>
      </c>
      <c r="AO336" s="132" t="s">
        <v>290</v>
      </c>
      <c r="AP336" s="132">
        <v>38</v>
      </c>
      <c r="AQ336" s="132" t="s">
        <v>290</v>
      </c>
      <c r="AR336" s="132">
        <v>15</v>
      </c>
      <c r="AS336" s="132">
        <v>13</v>
      </c>
      <c r="AT336" s="132">
        <v>34</v>
      </c>
      <c r="AU336" s="132">
        <v>86</v>
      </c>
    </row>
    <row r="337" spans="1:47">
      <c r="A337" t="s">
        <v>2070</v>
      </c>
      <c r="B337" t="s">
        <v>2071</v>
      </c>
      <c r="C337" t="s">
        <v>916</v>
      </c>
      <c r="D337" t="s">
        <v>2072</v>
      </c>
      <c r="E337" t="s">
        <v>2073</v>
      </c>
      <c r="F337" t="s">
        <v>1122</v>
      </c>
      <c r="G337" t="s">
        <v>288</v>
      </c>
      <c r="H337" s="131" t="s">
        <v>2074</v>
      </c>
      <c r="I337">
        <v>7734551001</v>
      </c>
      <c r="J337" t="s">
        <v>146</v>
      </c>
      <c r="K337" s="132">
        <v>10</v>
      </c>
      <c r="L337" s="132">
        <v>3.3</v>
      </c>
      <c r="M337" s="132">
        <v>2.5</v>
      </c>
      <c r="N337" s="132">
        <v>15.8</v>
      </c>
      <c r="O337" s="132">
        <v>0</v>
      </c>
      <c r="P337" s="132">
        <v>0</v>
      </c>
      <c r="Q337" s="132">
        <v>0</v>
      </c>
      <c r="R337" s="132">
        <v>0</v>
      </c>
      <c r="S337" s="132">
        <v>0</v>
      </c>
      <c r="T337" s="132">
        <v>0</v>
      </c>
      <c r="U337" s="132">
        <v>0</v>
      </c>
      <c r="V337" s="132">
        <v>0</v>
      </c>
      <c r="W337" s="132">
        <v>0</v>
      </c>
      <c r="X337" s="132">
        <v>0</v>
      </c>
      <c r="Y337" s="132">
        <v>21</v>
      </c>
      <c r="Z337" s="132">
        <v>19</v>
      </c>
      <c r="AA337" s="132">
        <v>15</v>
      </c>
      <c r="AB337" s="132">
        <v>11</v>
      </c>
      <c r="AC337" s="132">
        <v>0</v>
      </c>
      <c r="AD337" s="132">
        <v>0</v>
      </c>
      <c r="AE337" s="132">
        <v>0</v>
      </c>
      <c r="AF337" s="132">
        <v>0</v>
      </c>
      <c r="AG337" s="132">
        <v>0</v>
      </c>
      <c r="AH337" s="132">
        <v>0</v>
      </c>
      <c r="AI337" s="132">
        <v>0</v>
      </c>
      <c r="AJ337" s="132">
        <v>66</v>
      </c>
      <c r="AK337" s="132">
        <v>0</v>
      </c>
      <c r="AL337" s="132">
        <v>0</v>
      </c>
      <c r="AM337" s="132">
        <v>0</v>
      </c>
      <c r="AN337" s="132">
        <v>0</v>
      </c>
      <c r="AO337" s="132">
        <v>0</v>
      </c>
      <c r="AP337" s="132">
        <v>0</v>
      </c>
      <c r="AQ337" s="132">
        <v>0</v>
      </c>
      <c r="AR337" s="132">
        <v>66</v>
      </c>
      <c r="AS337" s="132">
        <v>0</v>
      </c>
      <c r="AT337" s="132">
        <v>26</v>
      </c>
      <c r="AU337" s="132">
        <v>66</v>
      </c>
    </row>
    <row r="338" spans="1:47">
      <c r="A338" t="s">
        <v>2075</v>
      </c>
      <c r="B338" t="s">
        <v>2076</v>
      </c>
      <c r="C338" t="s">
        <v>194</v>
      </c>
      <c r="D338" t="s">
        <v>2077</v>
      </c>
      <c r="E338" t="s">
        <v>2078</v>
      </c>
      <c r="F338" t="s">
        <v>1122</v>
      </c>
      <c r="G338" t="s">
        <v>288</v>
      </c>
      <c r="H338" s="131" t="s">
        <v>1999</v>
      </c>
      <c r="I338">
        <v>7736851106</v>
      </c>
      <c r="J338" t="s">
        <v>146</v>
      </c>
      <c r="K338" s="132">
        <v>20</v>
      </c>
      <c r="L338" s="132">
        <v>4</v>
      </c>
      <c r="M338" s="132">
        <v>3</v>
      </c>
      <c r="N338" s="132">
        <v>27</v>
      </c>
      <c r="O338" s="132">
        <v>29</v>
      </c>
      <c r="P338" s="132">
        <v>20</v>
      </c>
      <c r="Q338" s="132">
        <v>26</v>
      </c>
      <c r="R338" s="132">
        <v>17</v>
      </c>
      <c r="S338" s="132">
        <v>30</v>
      </c>
      <c r="T338" s="132">
        <v>20</v>
      </c>
      <c r="U338" s="132">
        <v>20</v>
      </c>
      <c r="V338" s="132">
        <v>12</v>
      </c>
      <c r="W338" s="132">
        <v>11</v>
      </c>
      <c r="X338" s="132">
        <v>11</v>
      </c>
      <c r="Y338" s="132">
        <v>0</v>
      </c>
      <c r="Z338" s="132">
        <v>0</v>
      </c>
      <c r="AA338" s="132">
        <v>0</v>
      </c>
      <c r="AB338" s="132">
        <v>0</v>
      </c>
      <c r="AC338" s="132">
        <v>0</v>
      </c>
      <c r="AD338" s="132">
        <v>0</v>
      </c>
      <c r="AE338" s="132">
        <v>0</v>
      </c>
      <c r="AF338" s="132">
        <v>0</v>
      </c>
      <c r="AG338" s="132">
        <v>0</v>
      </c>
      <c r="AH338" s="132">
        <v>0</v>
      </c>
      <c r="AI338" s="132">
        <v>91</v>
      </c>
      <c r="AJ338" s="132">
        <v>105</v>
      </c>
      <c r="AK338" s="132">
        <v>0</v>
      </c>
      <c r="AL338" s="132">
        <v>0</v>
      </c>
      <c r="AM338" s="132">
        <v>0</v>
      </c>
      <c r="AN338" s="132" t="s">
        <v>290</v>
      </c>
      <c r="AO338" s="132">
        <v>11</v>
      </c>
      <c r="AP338" s="132">
        <v>151</v>
      </c>
      <c r="AQ338" s="132">
        <v>0</v>
      </c>
      <c r="AR338" s="132">
        <v>12</v>
      </c>
      <c r="AS338" s="132">
        <v>17</v>
      </c>
      <c r="AT338" s="132">
        <v>10</v>
      </c>
      <c r="AU338" s="132">
        <v>196</v>
      </c>
    </row>
    <row r="339" spans="1:47">
      <c r="A339" t="s">
        <v>2079</v>
      </c>
      <c r="B339" t="s">
        <v>2080</v>
      </c>
      <c r="C339" t="s">
        <v>2081</v>
      </c>
      <c r="D339" t="s">
        <v>2082</v>
      </c>
      <c r="E339" t="s">
        <v>2083</v>
      </c>
      <c r="F339" t="s">
        <v>1122</v>
      </c>
      <c r="G339" t="s">
        <v>288</v>
      </c>
      <c r="H339" s="131" t="s">
        <v>1865</v>
      </c>
      <c r="I339">
        <v>7735619181</v>
      </c>
      <c r="J339" t="s">
        <v>146</v>
      </c>
      <c r="K339" s="132">
        <v>2</v>
      </c>
      <c r="L339" s="132">
        <v>0.5</v>
      </c>
      <c r="M339" s="132">
        <v>1.5</v>
      </c>
      <c r="N339" s="132">
        <v>4</v>
      </c>
      <c r="O339" s="132" t="s">
        <v>290</v>
      </c>
      <c r="P339" s="132" t="s">
        <v>290</v>
      </c>
      <c r="Q339" s="132">
        <v>0</v>
      </c>
      <c r="R339" s="132">
        <v>0</v>
      </c>
      <c r="S339" s="132">
        <v>0</v>
      </c>
      <c r="T339" s="132">
        <v>0</v>
      </c>
      <c r="U339" s="132">
        <v>0</v>
      </c>
      <c r="V339" s="132">
        <v>0</v>
      </c>
      <c r="W339" s="132">
        <v>0</v>
      </c>
      <c r="X339" s="132">
        <v>0</v>
      </c>
      <c r="Y339" s="132">
        <v>0</v>
      </c>
      <c r="Z339" s="132">
        <v>0</v>
      </c>
      <c r="AA339" s="132">
        <v>0</v>
      </c>
      <c r="AB339" s="132">
        <v>0</v>
      </c>
      <c r="AC339" s="132">
        <v>0</v>
      </c>
      <c r="AD339" s="132">
        <v>0</v>
      </c>
      <c r="AE339" s="132">
        <v>0</v>
      </c>
      <c r="AF339" s="132">
        <v>0</v>
      </c>
      <c r="AG339" s="132">
        <v>0</v>
      </c>
      <c r="AH339" s="132">
        <v>0</v>
      </c>
      <c r="AI339" s="132" t="s">
        <v>290</v>
      </c>
      <c r="AJ339" s="132" t="s">
        <v>290</v>
      </c>
      <c r="AK339" s="132">
        <v>0</v>
      </c>
      <c r="AL339" s="132">
        <v>0</v>
      </c>
      <c r="AM339" s="132">
        <v>0</v>
      </c>
      <c r="AN339" s="132">
        <v>0</v>
      </c>
      <c r="AO339" s="132">
        <v>0</v>
      </c>
      <c r="AP339" s="132">
        <v>0</v>
      </c>
      <c r="AQ339" s="132">
        <v>0</v>
      </c>
      <c r="AR339" s="132">
        <v>11</v>
      </c>
      <c r="AS339" s="132">
        <v>0</v>
      </c>
      <c r="AT339" s="132">
        <v>0</v>
      </c>
      <c r="AU339" s="132">
        <v>11</v>
      </c>
    </row>
    <row r="340" spans="1:47">
      <c r="A340" t="s">
        <v>4652</v>
      </c>
      <c r="B340" t="s">
        <v>4653</v>
      </c>
      <c r="C340" t="s">
        <v>3043</v>
      </c>
      <c r="D340" t="s">
        <v>4654</v>
      </c>
      <c r="E340" t="s">
        <v>4655</v>
      </c>
      <c r="F340" t="s">
        <v>1122</v>
      </c>
      <c r="G340" t="s">
        <v>288</v>
      </c>
      <c r="H340" s="131">
        <v>60660</v>
      </c>
      <c r="I340">
        <v>3124015597</v>
      </c>
      <c r="J340" t="s">
        <v>146</v>
      </c>
      <c r="K340" s="132">
        <v>8</v>
      </c>
      <c r="L340" s="132">
        <v>2</v>
      </c>
      <c r="M340" s="132">
        <v>3</v>
      </c>
      <c r="N340" s="132">
        <v>13</v>
      </c>
      <c r="O340" s="132">
        <v>0</v>
      </c>
      <c r="P340" s="132">
        <v>0</v>
      </c>
      <c r="Q340" s="132">
        <v>0</v>
      </c>
      <c r="R340" s="132">
        <v>0</v>
      </c>
      <c r="S340" s="132">
        <v>0</v>
      </c>
      <c r="T340" s="132">
        <v>0</v>
      </c>
      <c r="U340" s="132">
        <v>0</v>
      </c>
      <c r="V340" s="132">
        <v>0</v>
      </c>
      <c r="W340" s="132">
        <v>0</v>
      </c>
      <c r="X340" s="132">
        <v>0</v>
      </c>
      <c r="Y340" s="132">
        <v>0</v>
      </c>
      <c r="Z340" s="132">
        <v>0</v>
      </c>
      <c r="AA340" s="132">
        <v>0</v>
      </c>
      <c r="AB340" s="132">
        <v>0</v>
      </c>
      <c r="AC340" s="132">
        <v>0</v>
      </c>
      <c r="AD340" s="132">
        <v>0</v>
      </c>
      <c r="AE340" s="132">
        <v>0</v>
      </c>
      <c r="AF340" s="132">
        <v>0</v>
      </c>
      <c r="AG340" s="132">
        <v>36</v>
      </c>
      <c r="AH340" s="132">
        <v>0</v>
      </c>
      <c r="AI340" s="132">
        <v>11</v>
      </c>
      <c r="AJ340" s="132">
        <v>25</v>
      </c>
      <c r="AK340" s="132">
        <v>0</v>
      </c>
      <c r="AL340" s="132">
        <v>0</v>
      </c>
      <c r="AM340" s="132">
        <v>0</v>
      </c>
      <c r="AN340" s="132" t="s">
        <v>290</v>
      </c>
      <c r="AO340" s="132" t="s">
        <v>290</v>
      </c>
      <c r="AP340" s="132" t="s">
        <v>290</v>
      </c>
      <c r="AQ340" s="132">
        <v>0</v>
      </c>
      <c r="AR340" s="132">
        <v>22</v>
      </c>
      <c r="AS340" s="132" t="s">
        <v>290</v>
      </c>
      <c r="AT340" s="132">
        <v>0</v>
      </c>
      <c r="AU340" s="132">
        <v>36</v>
      </c>
    </row>
    <row r="341" spans="1:47">
      <c r="A341" t="s">
        <v>2084</v>
      </c>
      <c r="B341" t="s">
        <v>2085</v>
      </c>
      <c r="C341" t="s">
        <v>2086</v>
      </c>
      <c r="D341" t="s">
        <v>2087</v>
      </c>
      <c r="E341" t="s">
        <v>2088</v>
      </c>
      <c r="F341" t="s">
        <v>1122</v>
      </c>
      <c r="G341" t="s">
        <v>288</v>
      </c>
      <c r="H341" s="131" t="s">
        <v>2089</v>
      </c>
      <c r="I341">
        <v>7732362750</v>
      </c>
      <c r="J341" t="s">
        <v>146</v>
      </c>
      <c r="K341" s="132">
        <v>2</v>
      </c>
      <c r="L341" s="132">
        <v>1</v>
      </c>
      <c r="M341" s="132">
        <v>1</v>
      </c>
      <c r="N341" s="132">
        <v>4</v>
      </c>
      <c r="O341" s="132">
        <v>0</v>
      </c>
      <c r="P341" s="132">
        <v>0</v>
      </c>
      <c r="Q341" s="132">
        <v>0</v>
      </c>
      <c r="R341" s="132">
        <v>0</v>
      </c>
      <c r="S341" s="132">
        <v>0</v>
      </c>
      <c r="T341" s="132">
        <v>0</v>
      </c>
      <c r="U341" s="132">
        <v>0</v>
      </c>
      <c r="V341" s="132">
        <v>0</v>
      </c>
      <c r="W341" s="132">
        <v>0</v>
      </c>
      <c r="X341" s="132">
        <v>0</v>
      </c>
      <c r="Y341" s="132" t="s">
        <v>290</v>
      </c>
      <c r="Z341" s="132" t="s">
        <v>290</v>
      </c>
      <c r="AA341" s="132" t="s">
        <v>290</v>
      </c>
      <c r="AB341" s="132" t="s">
        <v>290</v>
      </c>
      <c r="AC341" s="132">
        <v>0</v>
      </c>
      <c r="AD341" s="132">
        <v>0</v>
      </c>
      <c r="AE341" s="132">
        <v>0</v>
      </c>
      <c r="AF341" s="132">
        <v>0</v>
      </c>
      <c r="AG341" s="132">
        <v>0</v>
      </c>
      <c r="AH341" s="132">
        <v>0</v>
      </c>
      <c r="AI341" s="132">
        <v>0</v>
      </c>
      <c r="AJ341" s="132">
        <v>12</v>
      </c>
      <c r="AK341" s="132">
        <v>0</v>
      </c>
      <c r="AL341" s="132" t="s">
        <v>290</v>
      </c>
      <c r="AM341" s="132">
        <v>0</v>
      </c>
      <c r="AN341" s="132">
        <v>0</v>
      </c>
      <c r="AO341" s="132">
        <v>11</v>
      </c>
      <c r="AP341" s="132" t="s">
        <v>290</v>
      </c>
      <c r="AQ341" s="132">
        <v>0</v>
      </c>
      <c r="AR341" s="132">
        <v>0</v>
      </c>
      <c r="AS341" s="132">
        <v>0</v>
      </c>
      <c r="AT341" s="132">
        <v>12</v>
      </c>
      <c r="AU341" s="132">
        <v>12</v>
      </c>
    </row>
    <row r="342" spans="1:47">
      <c r="A342" t="s">
        <v>2090</v>
      </c>
      <c r="B342" t="s">
        <v>2091</v>
      </c>
      <c r="C342" t="s">
        <v>2092</v>
      </c>
      <c r="D342" t="s">
        <v>2093</v>
      </c>
      <c r="E342" t="s">
        <v>2094</v>
      </c>
      <c r="F342" t="s">
        <v>1122</v>
      </c>
      <c r="G342" t="s">
        <v>288</v>
      </c>
      <c r="H342" s="131" t="s">
        <v>1785</v>
      </c>
      <c r="I342">
        <v>7738403713</v>
      </c>
      <c r="J342" t="s">
        <v>146</v>
      </c>
      <c r="K342" s="132">
        <v>2</v>
      </c>
      <c r="L342" s="132">
        <v>2</v>
      </c>
      <c r="M342" s="132">
        <v>1</v>
      </c>
      <c r="N342" s="132">
        <v>5</v>
      </c>
      <c r="O342" s="132" t="s">
        <v>290</v>
      </c>
      <c r="P342" s="132" t="s">
        <v>290</v>
      </c>
      <c r="Q342" s="132">
        <v>0</v>
      </c>
      <c r="R342" s="132">
        <v>0</v>
      </c>
      <c r="S342" s="132">
        <v>0</v>
      </c>
      <c r="T342" s="132">
        <v>0</v>
      </c>
      <c r="U342" s="132">
        <v>0</v>
      </c>
      <c r="V342" s="132">
        <v>0</v>
      </c>
      <c r="W342" s="132">
        <v>0</v>
      </c>
      <c r="X342" s="132">
        <v>0</v>
      </c>
      <c r="Y342" s="132">
        <v>0</v>
      </c>
      <c r="Z342" s="132">
        <v>0</v>
      </c>
      <c r="AA342" s="132">
        <v>0</v>
      </c>
      <c r="AB342" s="132">
        <v>0</v>
      </c>
      <c r="AC342" s="132">
        <v>0</v>
      </c>
      <c r="AD342" s="132">
        <v>0</v>
      </c>
      <c r="AE342" s="132">
        <v>0</v>
      </c>
      <c r="AF342" s="132">
        <v>0</v>
      </c>
      <c r="AG342" s="132">
        <v>0</v>
      </c>
      <c r="AH342" s="132">
        <v>0</v>
      </c>
      <c r="AI342" s="132" t="s">
        <v>290</v>
      </c>
      <c r="AJ342" s="132" t="s">
        <v>290</v>
      </c>
      <c r="AK342" s="132">
        <v>0</v>
      </c>
      <c r="AL342" s="132">
        <v>0</v>
      </c>
      <c r="AM342" s="132">
        <v>0</v>
      </c>
      <c r="AN342" s="132">
        <v>0</v>
      </c>
      <c r="AO342" s="132" t="s">
        <v>290</v>
      </c>
      <c r="AP342" s="132">
        <v>0</v>
      </c>
      <c r="AQ342" s="132">
        <v>0</v>
      </c>
      <c r="AR342" s="132">
        <v>0</v>
      </c>
      <c r="AS342" s="132">
        <v>0</v>
      </c>
      <c r="AT342" s="132">
        <v>0</v>
      </c>
      <c r="AU342" s="132" t="s">
        <v>290</v>
      </c>
    </row>
    <row r="343" spans="1:47">
      <c r="A343" t="s">
        <v>2095</v>
      </c>
      <c r="B343" t="s">
        <v>2096</v>
      </c>
      <c r="C343" t="s">
        <v>2097</v>
      </c>
      <c r="D343" t="s">
        <v>2098</v>
      </c>
      <c r="E343" t="s">
        <v>2099</v>
      </c>
      <c r="F343" t="s">
        <v>1122</v>
      </c>
      <c r="G343" t="s">
        <v>288</v>
      </c>
      <c r="H343" s="131" t="s">
        <v>1939</v>
      </c>
      <c r="I343">
        <v>7733401490</v>
      </c>
      <c r="J343" t="s">
        <v>146</v>
      </c>
      <c r="K343" s="132">
        <v>2</v>
      </c>
      <c r="L343" s="132">
        <v>2</v>
      </c>
      <c r="M343" s="132">
        <v>2</v>
      </c>
      <c r="N343" s="132">
        <v>6</v>
      </c>
      <c r="O343" s="132">
        <v>0</v>
      </c>
      <c r="P343" s="132">
        <v>0</v>
      </c>
      <c r="Q343" s="132">
        <v>0</v>
      </c>
      <c r="R343" s="132">
        <v>0</v>
      </c>
      <c r="S343" s="132">
        <v>0</v>
      </c>
      <c r="T343" s="132">
        <v>0</v>
      </c>
      <c r="U343" s="132">
        <v>0</v>
      </c>
      <c r="V343" s="132">
        <v>0</v>
      </c>
      <c r="W343" s="132">
        <v>0</v>
      </c>
      <c r="X343" s="132" t="s">
        <v>290</v>
      </c>
      <c r="Y343" s="132">
        <v>0</v>
      </c>
      <c r="Z343" s="132" t="s">
        <v>290</v>
      </c>
      <c r="AA343" s="132">
        <v>0</v>
      </c>
      <c r="AB343" s="132">
        <v>0</v>
      </c>
      <c r="AC343" s="132">
        <v>0</v>
      </c>
      <c r="AD343" s="132">
        <v>0</v>
      </c>
      <c r="AE343" s="132">
        <v>0</v>
      </c>
      <c r="AF343" s="132">
        <v>0</v>
      </c>
      <c r="AG343" s="132">
        <v>0</v>
      </c>
      <c r="AH343" s="132">
        <v>0</v>
      </c>
      <c r="AI343" s="132" t="s">
        <v>290</v>
      </c>
      <c r="AJ343" s="132" t="s">
        <v>290</v>
      </c>
      <c r="AK343" s="132">
        <v>0</v>
      </c>
      <c r="AL343" s="132">
        <v>0</v>
      </c>
      <c r="AM343" s="132">
        <v>0</v>
      </c>
      <c r="AN343" s="132">
        <v>0</v>
      </c>
      <c r="AO343" s="132">
        <v>0</v>
      </c>
      <c r="AP343" s="132">
        <v>0</v>
      </c>
      <c r="AQ343" s="132">
        <v>0</v>
      </c>
      <c r="AR343" s="132" t="s">
        <v>290</v>
      </c>
      <c r="AS343" s="132">
        <v>0</v>
      </c>
      <c r="AT343" s="132" t="s">
        <v>290</v>
      </c>
      <c r="AU343" s="132" t="s">
        <v>290</v>
      </c>
    </row>
    <row r="344" spans="1:47">
      <c r="A344" t="s">
        <v>4656</v>
      </c>
      <c r="B344" t="s">
        <v>4657</v>
      </c>
      <c r="C344" t="s">
        <v>2097</v>
      </c>
      <c r="D344" t="s">
        <v>2098</v>
      </c>
      <c r="E344" t="s">
        <v>4658</v>
      </c>
      <c r="F344" t="s">
        <v>1122</v>
      </c>
      <c r="G344" t="s">
        <v>288</v>
      </c>
      <c r="H344" s="131">
        <v>60645</v>
      </c>
      <c r="I344">
        <v>7733401490</v>
      </c>
      <c r="J344" t="s">
        <v>146</v>
      </c>
      <c r="K344" s="132">
        <v>2</v>
      </c>
      <c r="L344" s="132">
        <v>4</v>
      </c>
      <c r="M344" s="132">
        <v>2</v>
      </c>
      <c r="N344" s="132">
        <v>8</v>
      </c>
      <c r="O344" s="132">
        <v>0</v>
      </c>
      <c r="P344" s="132">
        <v>0</v>
      </c>
      <c r="Q344" s="132">
        <v>0</v>
      </c>
      <c r="R344" s="132">
        <v>0</v>
      </c>
      <c r="S344" s="132">
        <v>0</v>
      </c>
      <c r="T344" s="132">
        <v>0</v>
      </c>
      <c r="U344" s="132">
        <v>0</v>
      </c>
      <c r="V344" s="132">
        <v>0</v>
      </c>
      <c r="W344" s="132">
        <v>0</v>
      </c>
      <c r="X344" s="132" t="s">
        <v>290</v>
      </c>
      <c r="Y344" s="132">
        <v>0</v>
      </c>
      <c r="Z344" s="132" t="s">
        <v>290</v>
      </c>
      <c r="AA344" s="132" t="s">
        <v>290</v>
      </c>
      <c r="AB344" s="132">
        <v>0</v>
      </c>
      <c r="AC344" s="132">
        <v>0</v>
      </c>
      <c r="AD344" s="132">
        <v>0</v>
      </c>
      <c r="AE344" s="132">
        <v>0</v>
      </c>
      <c r="AF344" s="132">
        <v>0</v>
      </c>
      <c r="AG344" s="132">
        <v>0</v>
      </c>
      <c r="AH344" s="132">
        <v>0</v>
      </c>
      <c r="AI344" s="132">
        <v>0</v>
      </c>
      <c r="AJ344" s="132" t="s">
        <v>290</v>
      </c>
      <c r="AK344" s="132">
        <v>0</v>
      </c>
      <c r="AL344" s="132">
        <v>0</v>
      </c>
      <c r="AM344" s="132">
        <v>0</v>
      </c>
      <c r="AN344" s="132">
        <v>0</v>
      </c>
      <c r="AO344" s="132">
        <v>0</v>
      </c>
      <c r="AP344" s="132">
        <v>0</v>
      </c>
      <c r="AQ344" s="132">
        <v>0</v>
      </c>
      <c r="AR344" s="132" t="s">
        <v>290</v>
      </c>
      <c r="AS344" s="132">
        <v>0</v>
      </c>
      <c r="AT344" s="132" t="s">
        <v>290</v>
      </c>
      <c r="AU344" s="132" t="s">
        <v>290</v>
      </c>
    </row>
    <row r="345" spans="1:47">
      <c r="A345" t="s">
        <v>2112</v>
      </c>
      <c r="B345" t="s">
        <v>2113</v>
      </c>
      <c r="C345" t="s">
        <v>2114</v>
      </c>
      <c r="D345" t="s">
        <v>2115</v>
      </c>
      <c r="E345" t="s">
        <v>2116</v>
      </c>
      <c r="F345" t="s">
        <v>1122</v>
      </c>
      <c r="G345" t="s">
        <v>288</v>
      </c>
      <c r="H345" s="131" t="s">
        <v>2012</v>
      </c>
      <c r="I345">
        <v>7732243811</v>
      </c>
      <c r="J345" t="s">
        <v>146</v>
      </c>
      <c r="K345" s="132">
        <v>10</v>
      </c>
      <c r="L345" s="132">
        <v>4</v>
      </c>
      <c r="M345" s="132">
        <v>2</v>
      </c>
      <c r="N345" s="132">
        <v>16</v>
      </c>
      <c r="O345" s="132">
        <v>25</v>
      </c>
      <c r="P345" s="132">
        <v>17</v>
      </c>
      <c r="Q345" s="132">
        <v>13</v>
      </c>
      <c r="R345" s="132">
        <v>15</v>
      </c>
      <c r="S345" s="132">
        <v>16</v>
      </c>
      <c r="T345" s="132">
        <v>11</v>
      </c>
      <c r="U345" s="132" t="s">
        <v>290</v>
      </c>
      <c r="V345" s="132">
        <v>13</v>
      </c>
      <c r="W345" s="132">
        <v>13</v>
      </c>
      <c r="X345" s="132">
        <v>13</v>
      </c>
      <c r="Y345" s="132">
        <v>0</v>
      </c>
      <c r="Z345" s="132">
        <v>0</v>
      </c>
      <c r="AA345" s="132">
        <v>0</v>
      </c>
      <c r="AB345" s="132">
        <v>0</v>
      </c>
      <c r="AC345" s="132">
        <v>0</v>
      </c>
      <c r="AD345" s="132">
        <v>0</v>
      </c>
      <c r="AE345" s="132">
        <v>0</v>
      </c>
      <c r="AF345" s="132">
        <v>0</v>
      </c>
      <c r="AG345" s="132">
        <v>0</v>
      </c>
      <c r="AH345" s="132">
        <v>0</v>
      </c>
      <c r="AI345" s="132">
        <v>72</v>
      </c>
      <c r="AJ345" s="132">
        <v>72</v>
      </c>
      <c r="AK345" s="132">
        <v>0</v>
      </c>
      <c r="AL345" s="132">
        <v>0</v>
      </c>
      <c r="AM345" s="132">
        <v>0</v>
      </c>
      <c r="AN345" s="132">
        <v>0</v>
      </c>
      <c r="AO345" s="132">
        <v>135</v>
      </c>
      <c r="AP345" s="132">
        <v>0</v>
      </c>
      <c r="AQ345" s="132">
        <v>0</v>
      </c>
      <c r="AR345" s="132">
        <v>0</v>
      </c>
      <c r="AS345" s="132" t="s">
        <v>290</v>
      </c>
      <c r="AT345" s="132">
        <v>135</v>
      </c>
      <c r="AU345" s="132">
        <v>144</v>
      </c>
    </row>
    <row r="346" spans="1:47">
      <c r="A346" t="s">
        <v>2117</v>
      </c>
      <c r="B346" t="s">
        <v>4659</v>
      </c>
      <c r="C346" t="s">
        <v>2119</v>
      </c>
      <c r="D346" t="s">
        <v>2120</v>
      </c>
      <c r="E346" t="s">
        <v>2121</v>
      </c>
      <c r="F346" t="s">
        <v>1122</v>
      </c>
      <c r="G346" t="s">
        <v>288</v>
      </c>
      <c r="H346" s="131" t="s">
        <v>1785</v>
      </c>
      <c r="I346" t="s">
        <v>2122</v>
      </c>
      <c r="J346" t="s">
        <v>146</v>
      </c>
      <c r="K346" s="132">
        <v>4</v>
      </c>
      <c r="L346" s="132">
        <v>1</v>
      </c>
      <c r="M346" s="132">
        <v>1</v>
      </c>
      <c r="N346" s="132">
        <v>6</v>
      </c>
      <c r="O346" s="132" t="s">
        <v>290</v>
      </c>
      <c r="P346" s="132" t="s">
        <v>290</v>
      </c>
      <c r="Q346" s="132" t="s">
        <v>290</v>
      </c>
      <c r="R346" s="132" t="s">
        <v>290</v>
      </c>
      <c r="S346" s="132" t="s">
        <v>290</v>
      </c>
      <c r="T346" s="132" t="s">
        <v>290</v>
      </c>
      <c r="U346" s="132" t="s">
        <v>290</v>
      </c>
      <c r="V346" s="132" t="s">
        <v>290</v>
      </c>
      <c r="W346" s="132" t="s">
        <v>290</v>
      </c>
      <c r="X346" s="132" t="s">
        <v>290</v>
      </c>
      <c r="Y346" s="132">
        <v>0</v>
      </c>
      <c r="Z346" s="132" t="s">
        <v>290</v>
      </c>
      <c r="AA346" s="132" t="s">
        <v>290</v>
      </c>
      <c r="AB346" s="132" t="s">
        <v>290</v>
      </c>
      <c r="AC346" s="132">
        <v>0</v>
      </c>
      <c r="AD346" s="132">
        <v>0</v>
      </c>
      <c r="AE346" s="132">
        <v>0</v>
      </c>
      <c r="AF346" s="132">
        <v>0</v>
      </c>
      <c r="AG346" s="132">
        <v>0</v>
      </c>
      <c r="AH346" s="132">
        <v>0</v>
      </c>
      <c r="AI346" s="132">
        <v>16</v>
      </c>
      <c r="AJ346" s="132">
        <v>10</v>
      </c>
      <c r="AK346" s="132">
        <v>0</v>
      </c>
      <c r="AL346" s="132">
        <v>0</v>
      </c>
      <c r="AM346" s="132">
        <v>0</v>
      </c>
      <c r="AN346" s="132">
        <v>0</v>
      </c>
      <c r="AO346" s="132">
        <v>22</v>
      </c>
      <c r="AP346" s="132" t="s">
        <v>290</v>
      </c>
      <c r="AQ346" s="132">
        <v>0</v>
      </c>
      <c r="AR346" s="132">
        <v>0</v>
      </c>
      <c r="AS346" s="132">
        <v>0</v>
      </c>
      <c r="AT346" s="132">
        <v>26</v>
      </c>
      <c r="AU346" s="132">
        <v>26</v>
      </c>
    </row>
    <row r="347" spans="1:47">
      <c r="A347" t="s">
        <v>2128</v>
      </c>
      <c r="B347" t="s">
        <v>2129</v>
      </c>
      <c r="C347" t="s">
        <v>2130</v>
      </c>
      <c r="D347" t="s">
        <v>2131</v>
      </c>
      <c r="E347" t="s">
        <v>2132</v>
      </c>
      <c r="F347" t="s">
        <v>1122</v>
      </c>
      <c r="G347" t="s">
        <v>288</v>
      </c>
      <c r="H347" s="131" t="s">
        <v>1939</v>
      </c>
      <c r="I347">
        <v>7739736150</v>
      </c>
      <c r="J347" t="s">
        <v>146</v>
      </c>
      <c r="K347" s="132">
        <v>51.1</v>
      </c>
      <c r="L347" s="132">
        <v>22.8</v>
      </c>
      <c r="M347" s="132">
        <v>5.4</v>
      </c>
      <c r="N347" s="132">
        <v>79.3</v>
      </c>
      <c r="O347" s="132">
        <v>0</v>
      </c>
      <c r="P347" s="132">
        <v>67</v>
      </c>
      <c r="Q347" s="132">
        <v>72</v>
      </c>
      <c r="R347" s="132">
        <v>59</v>
      </c>
      <c r="S347" s="132">
        <v>81</v>
      </c>
      <c r="T347" s="132">
        <v>47</v>
      </c>
      <c r="U347" s="132">
        <v>62</v>
      </c>
      <c r="V347" s="132">
        <v>55</v>
      </c>
      <c r="W347" s="132">
        <v>53</v>
      </c>
      <c r="X347" s="132">
        <v>66</v>
      </c>
      <c r="Y347" s="132">
        <v>0</v>
      </c>
      <c r="Z347" s="132">
        <v>0</v>
      </c>
      <c r="AA347" s="132">
        <v>0</v>
      </c>
      <c r="AB347" s="132">
        <v>0</v>
      </c>
      <c r="AC347" s="132">
        <v>0</v>
      </c>
      <c r="AD347" s="132">
        <v>0</v>
      </c>
      <c r="AE347" s="132">
        <v>0</v>
      </c>
      <c r="AF347" s="132">
        <v>0</v>
      </c>
      <c r="AG347" s="132">
        <v>0</v>
      </c>
      <c r="AH347" s="132">
        <v>0</v>
      </c>
      <c r="AI347" s="132">
        <v>0</v>
      </c>
      <c r="AJ347" s="132">
        <v>562</v>
      </c>
      <c r="AK347" s="132">
        <v>0</v>
      </c>
      <c r="AL347" s="132">
        <v>0</v>
      </c>
      <c r="AM347" s="132">
        <v>0</v>
      </c>
      <c r="AN347" s="132">
        <v>0</v>
      </c>
      <c r="AO347" s="132">
        <v>0</v>
      </c>
      <c r="AP347" s="132">
        <v>0</v>
      </c>
      <c r="AQ347" s="132">
        <v>0</v>
      </c>
      <c r="AR347" s="132">
        <v>562</v>
      </c>
      <c r="AS347" s="132">
        <v>0</v>
      </c>
      <c r="AT347" s="132">
        <v>153</v>
      </c>
      <c r="AU347" s="132">
        <v>562</v>
      </c>
    </row>
    <row r="348" spans="1:47">
      <c r="A348" t="s">
        <v>2133</v>
      </c>
      <c r="B348" t="s">
        <v>2134</v>
      </c>
      <c r="C348" t="s">
        <v>2135</v>
      </c>
      <c r="D348" t="s">
        <v>2136</v>
      </c>
      <c r="E348" t="s">
        <v>2132</v>
      </c>
      <c r="F348" t="s">
        <v>1122</v>
      </c>
      <c r="G348" t="s">
        <v>288</v>
      </c>
      <c r="H348" s="131" t="s">
        <v>1939</v>
      </c>
      <c r="I348">
        <v>7735835329</v>
      </c>
      <c r="J348" t="s">
        <v>146</v>
      </c>
      <c r="K348" s="132">
        <v>51.3</v>
      </c>
      <c r="L348" s="132">
        <v>28.4</v>
      </c>
      <c r="M348" s="132">
        <v>5.4</v>
      </c>
      <c r="N348" s="132">
        <v>85.1</v>
      </c>
      <c r="O348" s="132">
        <v>101</v>
      </c>
      <c r="P348" s="132">
        <v>99</v>
      </c>
      <c r="Q348" s="132">
        <v>108</v>
      </c>
      <c r="R348" s="132">
        <v>93</v>
      </c>
      <c r="S348" s="132">
        <v>96</v>
      </c>
      <c r="T348" s="132">
        <v>81</v>
      </c>
      <c r="U348" s="132">
        <v>90</v>
      </c>
      <c r="V348" s="132">
        <v>93</v>
      </c>
      <c r="W348" s="132">
        <v>81</v>
      </c>
      <c r="X348" s="132">
        <v>68</v>
      </c>
      <c r="Y348" s="132">
        <v>0</v>
      </c>
      <c r="Z348" s="132">
        <v>0</v>
      </c>
      <c r="AA348" s="132">
        <v>0</v>
      </c>
      <c r="AB348" s="132">
        <v>0</v>
      </c>
      <c r="AC348" s="132">
        <v>0</v>
      </c>
      <c r="AD348" s="132">
        <v>0</v>
      </c>
      <c r="AE348" s="132">
        <v>0</v>
      </c>
      <c r="AF348" s="132">
        <v>0</v>
      </c>
      <c r="AG348" s="132">
        <v>0</v>
      </c>
      <c r="AH348" s="132">
        <v>0</v>
      </c>
      <c r="AI348" s="132">
        <v>868</v>
      </c>
      <c r="AJ348" s="132">
        <v>42</v>
      </c>
      <c r="AK348" s="132">
        <v>0</v>
      </c>
      <c r="AL348" s="132">
        <v>0</v>
      </c>
      <c r="AM348" s="132">
        <v>0</v>
      </c>
      <c r="AN348" s="132">
        <v>0</v>
      </c>
      <c r="AO348" s="132">
        <v>0</v>
      </c>
      <c r="AP348" s="132">
        <v>0</v>
      </c>
      <c r="AQ348" s="132">
        <v>0</v>
      </c>
      <c r="AR348" s="132">
        <v>910</v>
      </c>
      <c r="AS348" s="132">
        <v>0</v>
      </c>
      <c r="AT348" s="132">
        <v>354</v>
      </c>
      <c r="AU348" s="132">
        <v>910</v>
      </c>
    </row>
    <row r="349" spans="1:47">
      <c r="A349" t="s">
        <v>2137</v>
      </c>
      <c r="B349" t="s">
        <v>2138</v>
      </c>
      <c r="C349" t="s">
        <v>1767</v>
      </c>
      <c r="D349" t="s">
        <v>1768</v>
      </c>
      <c r="E349" t="s">
        <v>2139</v>
      </c>
      <c r="F349" t="s">
        <v>1122</v>
      </c>
      <c r="G349" t="s">
        <v>288</v>
      </c>
      <c r="H349" s="131" t="s">
        <v>1859</v>
      </c>
      <c r="I349">
        <v>7732936460</v>
      </c>
      <c r="J349" t="s">
        <v>146</v>
      </c>
      <c r="K349" s="132">
        <v>7</v>
      </c>
      <c r="L349" s="132">
        <v>0</v>
      </c>
      <c r="M349" s="132">
        <v>4</v>
      </c>
      <c r="N349" s="132">
        <v>11</v>
      </c>
      <c r="O349" s="132">
        <v>16</v>
      </c>
      <c r="P349" s="132" t="s">
        <v>290</v>
      </c>
      <c r="Q349" s="132">
        <v>0</v>
      </c>
      <c r="R349" s="132">
        <v>0</v>
      </c>
      <c r="S349" s="132">
        <v>0</v>
      </c>
      <c r="T349" s="132">
        <v>0</v>
      </c>
      <c r="U349" s="132">
        <v>0</v>
      </c>
      <c r="V349" s="132">
        <v>0</v>
      </c>
      <c r="W349" s="132">
        <v>0</v>
      </c>
      <c r="X349" s="132">
        <v>0</v>
      </c>
      <c r="Y349" s="132">
        <v>0</v>
      </c>
      <c r="Z349" s="132">
        <v>0</v>
      </c>
      <c r="AA349" s="132">
        <v>0</v>
      </c>
      <c r="AB349" s="132">
        <v>0</v>
      </c>
      <c r="AC349" s="132">
        <v>0</v>
      </c>
      <c r="AD349" s="132">
        <v>0</v>
      </c>
      <c r="AE349" s="132">
        <v>0</v>
      </c>
      <c r="AF349" s="132">
        <v>0</v>
      </c>
      <c r="AG349" s="132">
        <v>0</v>
      </c>
      <c r="AH349" s="132">
        <v>0</v>
      </c>
      <c r="AI349" s="132">
        <v>13</v>
      </c>
      <c r="AJ349" s="132" t="s">
        <v>290</v>
      </c>
      <c r="AK349" s="132">
        <v>0</v>
      </c>
      <c r="AL349" s="132">
        <v>0</v>
      </c>
      <c r="AM349" s="132">
        <v>0</v>
      </c>
      <c r="AN349" s="132" t="s">
        <v>290</v>
      </c>
      <c r="AO349" s="132" t="s">
        <v>290</v>
      </c>
      <c r="AP349" s="132" t="s">
        <v>290</v>
      </c>
      <c r="AQ349" s="132">
        <v>0</v>
      </c>
      <c r="AR349" s="132" t="s">
        <v>290</v>
      </c>
      <c r="AS349" s="132">
        <v>0</v>
      </c>
      <c r="AT349" s="132" t="s">
        <v>290</v>
      </c>
      <c r="AU349" s="132">
        <v>22</v>
      </c>
    </row>
    <row r="350" spans="1:47">
      <c r="A350" t="s">
        <v>4660</v>
      </c>
      <c r="B350" t="s">
        <v>4661</v>
      </c>
      <c r="C350" t="s">
        <v>2108</v>
      </c>
      <c r="D350" t="s">
        <v>2109</v>
      </c>
      <c r="E350" t="s">
        <v>2110</v>
      </c>
      <c r="F350" t="s">
        <v>1122</v>
      </c>
      <c r="G350" t="s">
        <v>288</v>
      </c>
      <c r="H350" s="131">
        <v>60610</v>
      </c>
      <c r="I350">
        <v>3126005571</v>
      </c>
      <c r="J350" t="s">
        <v>146</v>
      </c>
      <c r="K350" s="132">
        <v>7.3</v>
      </c>
      <c r="L350" s="132">
        <v>0</v>
      </c>
      <c r="M350" s="132">
        <v>1</v>
      </c>
      <c r="N350" s="132">
        <v>8.3000000000000007</v>
      </c>
      <c r="O350" s="132" t="s">
        <v>290</v>
      </c>
      <c r="P350" s="132">
        <v>0</v>
      </c>
      <c r="Q350" s="132" t="s">
        <v>290</v>
      </c>
      <c r="R350" s="132" t="s">
        <v>290</v>
      </c>
      <c r="S350" s="132">
        <v>10</v>
      </c>
      <c r="T350" s="132" t="s">
        <v>290</v>
      </c>
      <c r="U350" s="132" t="s">
        <v>290</v>
      </c>
      <c r="V350" s="132" t="s">
        <v>290</v>
      </c>
      <c r="W350" s="132" t="s">
        <v>290</v>
      </c>
      <c r="X350" s="132" t="s">
        <v>290</v>
      </c>
      <c r="Y350" s="132" t="s">
        <v>290</v>
      </c>
      <c r="Z350" s="132">
        <v>0</v>
      </c>
      <c r="AA350" s="132">
        <v>0</v>
      </c>
      <c r="AB350" s="132">
        <v>0</v>
      </c>
      <c r="AC350" s="132">
        <v>0</v>
      </c>
      <c r="AD350" s="132">
        <v>0</v>
      </c>
      <c r="AE350" s="132">
        <v>0</v>
      </c>
      <c r="AF350" s="132">
        <v>0</v>
      </c>
      <c r="AG350" s="132">
        <v>0</v>
      </c>
      <c r="AH350" s="132">
        <v>0</v>
      </c>
      <c r="AI350" s="132">
        <v>17</v>
      </c>
      <c r="AJ350" s="132">
        <v>26</v>
      </c>
      <c r="AK350" s="132">
        <v>0</v>
      </c>
      <c r="AL350" s="132">
        <v>0</v>
      </c>
      <c r="AM350" s="132" t="s">
        <v>290</v>
      </c>
      <c r="AN350" s="132" t="s">
        <v>290</v>
      </c>
      <c r="AO350" s="132" t="s">
        <v>290</v>
      </c>
      <c r="AP350" s="132" t="s">
        <v>290</v>
      </c>
      <c r="AQ350" s="132">
        <v>0</v>
      </c>
      <c r="AR350" s="132">
        <v>21</v>
      </c>
      <c r="AS350" s="132">
        <v>11</v>
      </c>
      <c r="AT350" s="132" t="s">
        <v>290</v>
      </c>
      <c r="AU350" s="132">
        <v>43</v>
      </c>
    </row>
    <row r="351" spans="1:47">
      <c r="A351" t="s">
        <v>2140</v>
      </c>
      <c r="B351" t="s">
        <v>2141</v>
      </c>
      <c r="C351" t="s">
        <v>1110</v>
      </c>
      <c r="D351" t="s">
        <v>2142</v>
      </c>
      <c r="E351" t="s">
        <v>2143</v>
      </c>
      <c r="F351" t="s">
        <v>1122</v>
      </c>
      <c r="G351" t="s">
        <v>288</v>
      </c>
      <c r="H351" s="131" t="s">
        <v>1743</v>
      </c>
      <c r="I351">
        <v>7732617505</v>
      </c>
      <c r="J351" t="s">
        <v>146</v>
      </c>
      <c r="K351" s="132">
        <v>24</v>
      </c>
      <c r="L351" s="132">
        <v>37</v>
      </c>
      <c r="M351" s="132">
        <v>1</v>
      </c>
      <c r="N351" s="132">
        <v>62</v>
      </c>
      <c r="O351" s="132">
        <v>0</v>
      </c>
      <c r="P351" s="132">
        <v>0</v>
      </c>
      <c r="Q351" s="132">
        <v>0</v>
      </c>
      <c r="R351" s="132">
        <v>0</v>
      </c>
      <c r="S351" s="132">
        <v>0</v>
      </c>
      <c r="T351" s="132">
        <v>0</v>
      </c>
      <c r="U351" s="132">
        <v>0</v>
      </c>
      <c r="V351" s="132">
        <v>0</v>
      </c>
      <c r="W351" s="132">
        <v>0</v>
      </c>
      <c r="X351" s="132">
        <v>0</v>
      </c>
      <c r="Y351" s="132">
        <v>118</v>
      </c>
      <c r="Z351" s="132">
        <v>90</v>
      </c>
      <c r="AA351" s="132">
        <v>79</v>
      </c>
      <c r="AB351" s="132">
        <v>91</v>
      </c>
      <c r="AC351" s="132">
        <v>0</v>
      </c>
      <c r="AD351" s="132">
        <v>0</v>
      </c>
      <c r="AE351" s="132">
        <v>0</v>
      </c>
      <c r="AF351" s="132">
        <v>0</v>
      </c>
      <c r="AG351" s="132">
        <v>0</v>
      </c>
      <c r="AH351" s="132">
        <v>0</v>
      </c>
      <c r="AI351" s="132">
        <v>210</v>
      </c>
      <c r="AJ351" s="132">
        <v>168</v>
      </c>
      <c r="AK351" s="132">
        <v>56</v>
      </c>
      <c r="AL351" s="132">
        <v>36</v>
      </c>
      <c r="AM351" s="132" t="s">
        <v>290</v>
      </c>
      <c r="AN351" s="132">
        <v>0</v>
      </c>
      <c r="AO351" s="132">
        <v>325</v>
      </c>
      <c r="AP351" s="132">
        <v>14</v>
      </c>
      <c r="AQ351" s="132" t="s">
        <v>290</v>
      </c>
      <c r="AR351" s="132" t="s">
        <v>290</v>
      </c>
      <c r="AS351" s="132">
        <v>31</v>
      </c>
      <c r="AT351" s="132">
        <v>378</v>
      </c>
      <c r="AU351" s="132">
        <v>378</v>
      </c>
    </row>
    <row r="352" spans="1:47">
      <c r="A352" t="s">
        <v>2144</v>
      </c>
      <c r="B352" t="s">
        <v>2145</v>
      </c>
      <c r="C352" t="s">
        <v>2039</v>
      </c>
      <c r="D352" t="s">
        <v>2146</v>
      </c>
      <c r="E352" t="s">
        <v>2147</v>
      </c>
      <c r="F352" t="s">
        <v>1122</v>
      </c>
      <c r="G352" t="s">
        <v>288</v>
      </c>
      <c r="H352" s="131" t="s">
        <v>1913</v>
      </c>
      <c r="I352">
        <v>3128230497</v>
      </c>
      <c r="J352" t="s">
        <v>146</v>
      </c>
      <c r="K352" s="132">
        <v>3</v>
      </c>
      <c r="L352" s="132">
        <v>1</v>
      </c>
      <c r="M352" s="132">
        <v>1</v>
      </c>
      <c r="N352" s="132">
        <v>5</v>
      </c>
      <c r="O352" s="132" t="s">
        <v>290</v>
      </c>
      <c r="P352" s="132" t="s">
        <v>290</v>
      </c>
      <c r="Q352" s="132" t="s">
        <v>290</v>
      </c>
      <c r="R352" s="132">
        <v>0</v>
      </c>
      <c r="S352" s="132" t="s">
        <v>290</v>
      </c>
      <c r="T352" s="132">
        <v>0</v>
      </c>
      <c r="U352" s="132" t="s">
        <v>290</v>
      </c>
      <c r="V352" s="132" t="s">
        <v>290</v>
      </c>
      <c r="W352" s="132" t="s">
        <v>290</v>
      </c>
      <c r="X352" s="132" t="s">
        <v>290</v>
      </c>
      <c r="Y352" s="132">
        <v>0</v>
      </c>
      <c r="Z352" s="132">
        <v>0</v>
      </c>
      <c r="AA352" s="132">
        <v>0</v>
      </c>
      <c r="AB352" s="132">
        <v>0</v>
      </c>
      <c r="AC352" s="132">
        <v>0</v>
      </c>
      <c r="AD352" s="132">
        <v>0</v>
      </c>
      <c r="AE352" s="132">
        <v>0</v>
      </c>
      <c r="AF352" s="132">
        <v>0</v>
      </c>
      <c r="AG352" s="132">
        <v>0</v>
      </c>
      <c r="AH352" s="132">
        <v>0</v>
      </c>
      <c r="AI352" s="132">
        <v>11</v>
      </c>
      <c r="AJ352" s="132">
        <v>14</v>
      </c>
      <c r="AK352" s="132">
        <v>0</v>
      </c>
      <c r="AL352" s="132">
        <v>0</v>
      </c>
      <c r="AM352" s="132">
        <v>0</v>
      </c>
      <c r="AN352" s="132">
        <v>0</v>
      </c>
      <c r="AO352" s="132">
        <v>21</v>
      </c>
      <c r="AP352" s="132" t="s">
        <v>290</v>
      </c>
      <c r="AQ352" s="132">
        <v>0</v>
      </c>
      <c r="AR352" s="132">
        <v>0</v>
      </c>
      <c r="AS352" s="132">
        <v>0</v>
      </c>
      <c r="AT352" s="132">
        <v>25</v>
      </c>
      <c r="AU352" s="132">
        <v>25</v>
      </c>
    </row>
    <row r="353" spans="1:47">
      <c r="A353" t="s">
        <v>2148</v>
      </c>
      <c r="B353" t="s">
        <v>2149</v>
      </c>
      <c r="C353" t="s">
        <v>390</v>
      </c>
      <c r="D353" t="s">
        <v>2150</v>
      </c>
      <c r="E353" t="s">
        <v>2151</v>
      </c>
      <c r="F353" t="s">
        <v>1122</v>
      </c>
      <c r="G353" t="s">
        <v>288</v>
      </c>
      <c r="H353" s="131" t="s">
        <v>1738</v>
      </c>
      <c r="I353">
        <v>7733273144</v>
      </c>
      <c r="J353" t="s">
        <v>146</v>
      </c>
      <c r="K353" s="132">
        <v>31</v>
      </c>
      <c r="L353" s="132">
        <v>8</v>
      </c>
      <c r="M353" s="132">
        <v>7</v>
      </c>
      <c r="N353" s="132">
        <v>46</v>
      </c>
      <c r="O353" s="132">
        <v>44</v>
      </c>
      <c r="P353" s="132">
        <v>24</v>
      </c>
      <c r="Q353" s="132">
        <v>21</v>
      </c>
      <c r="R353" s="132">
        <v>23</v>
      </c>
      <c r="S353" s="132">
        <v>24</v>
      </c>
      <c r="T353" s="132">
        <v>20</v>
      </c>
      <c r="U353" s="132">
        <v>24</v>
      </c>
      <c r="V353" s="132">
        <v>24</v>
      </c>
      <c r="W353" s="132">
        <v>24</v>
      </c>
      <c r="X353" s="132">
        <v>21</v>
      </c>
      <c r="Y353" s="132">
        <v>0</v>
      </c>
      <c r="Z353" s="132">
        <v>0</v>
      </c>
      <c r="AA353" s="132">
        <v>0</v>
      </c>
      <c r="AB353" s="132">
        <v>0</v>
      </c>
      <c r="AC353" s="132">
        <v>0</v>
      </c>
      <c r="AD353" s="132">
        <v>0</v>
      </c>
      <c r="AE353" s="132">
        <v>0</v>
      </c>
      <c r="AF353" s="132">
        <v>0</v>
      </c>
      <c r="AG353" s="132">
        <v>0</v>
      </c>
      <c r="AH353" s="132">
        <v>0</v>
      </c>
      <c r="AI353" s="132">
        <v>129</v>
      </c>
      <c r="AJ353" s="132">
        <v>120</v>
      </c>
      <c r="AK353" s="132">
        <v>0</v>
      </c>
      <c r="AL353" s="132">
        <v>0</v>
      </c>
      <c r="AM353" s="132" t="s">
        <v>290</v>
      </c>
      <c r="AN353" s="132">
        <v>20</v>
      </c>
      <c r="AO353" s="132" t="s">
        <v>290</v>
      </c>
      <c r="AP353" s="132">
        <v>10</v>
      </c>
      <c r="AQ353" s="132">
        <v>0</v>
      </c>
      <c r="AR353" s="132">
        <v>195</v>
      </c>
      <c r="AS353" s="132">
        <v>22</v>
      </c>
      <c r="AT353" s="132">
        <v>0</v>
      </c>
      <c r="AU353" s="132">
        <v>249</v>
      </c>
    </row>
    <row r="354" spans="1:47">
      <c r="A354" t="s">
        <v>4662</v>
      </c>
      <c r="B354" t="s">
        <v>2514</v>
      </c>
      <c r="C354" t="s">
        <v>2515</v>
      </c>
      <c r="D354" t="s">
        <v>175</v>
      </c>
      <c r="E354" t="s">
        <v>4663</v>
      </c>
      <c r="F354" t="s">
        <v>1122</v>
      </c>
      <c r="G354" t="s">
        <v>288</v>
      </c>
      <c r="H354" s="131">
        <v>60643</v>
      </c>
      <c r="I354">
        <v>7732382707</v>
      </c>
      <c r="K354" s="132">
        <v>6</v>
      </c>
      <c r="L354" s="132">
        <v>0</v>
      </c>
      <c r="M354" s="132">
        <v>2</v>
      </c>
      <c r="N354" s="132">
        <v>8</v>
      </c>
      <c r="O354" s="132">
        <v>42</v>
      </c>
      <c r="P354" s="132" t="s">
        <v>290</v>
      </c>
      <c r="Q354" s="132">
        <v>0</v>
      </c>
      <c r="R354" s="132" t="s">
        <v>290</v>
      </c>
      <c r="S354" s="132" t="s">
        <v>290</v>
      </c>
      <c r="T354" s="132" t="s">
        <v>290</v>
      </c>
      <c r="U354" s="132">
        <v>0</v>
      </c>
      <c r="V354" s="132" t="s">
        <v>290</v>
      </c>
      <c r="W354" s="132">
        <v>0</v>
      </c>
      <c r="X354" s="132" t="s">
        <v>290</v>
      </c>
      <c r="Y354" s="132">
        <v>0</v>
      </c>
      <c r="Z354" s="132">
        <v>0</v>
      </c>
      <c r="AA354" s="132">
        <v>0</v>
      </c>
      <c r="AB354" s="132">
        <v>0</v>
      </c>
      <c r="AC354" s="132">
        <v>0</v>
      </c>
      <c r="AD354" s="132">
        <v>0</v>
      </c>
      <c r="AE354" s="132">
        <v>0</v>
      </c>
      <c r="AF354" s="132">
        <v>0</v>
      </c>
      <c r="AG354" s="132">
        <v>0</v>
      </c>
      <c r="AH354" s="132">
        <v>0</v>
      </c>
      <c r="AI354" s="132">
        <v>35</v>
      </c>
      <c r="AJ354" s="132">
        <v>24</v>
      </c>
      <c r="AK354" s="132">
        <v>0</v>
      </c>
      <c r="AL354" s="132">
        <v>0</v>
      </c>
      <c r="AM354" s="132">
        <v>0</v>
      </c>
      <c r="AN354" s="132">
        <v>0</v>
      </c>
      <c r="AO354" s="132">
        <v>59</v>
      </c>
      <c r="AP354" s="132">
        <v>0</v>
      </c>
      <c r="AQ354" s="132">
        <v>0</v>
      </c>
      <c r="AR354" s="132">
        <v>0</v>
      </c>
      <c r="AS354" s="132">
        <v>0</v>
      </c>
      <c r="AT354" s="132">
        <v>59</v>
      </c>
      <c r="AU354" s="132">
        <v>59</v>
      </c>
    </row>
    <row r="355" spans="1:47">
      <c r="A355" t="s">
        <v>4664</v>
      </c>
      <c r="B355" t="s">
        <v>1023</v>
      </c>
      <c r="C355" t="s">
        <v>1024</v>
      </c>
      <c r="D355" t="s">
        <v>1025</v>
      </c>
      <c r="E355" t="s">
        <v>4665</v>
      </c>
      <c r="F355" t="s">
        <v>1122</v>
      </c>
      <c r="G355" t="s">
        <v>288</v>
      </c>
      <c r="H355" s="131">
        <v>60644</v>
      </c>
      <c r="I355">
        <v>7733098010</v>
      </c>
      <c r="J355" t="s">
        <v>146</v>
      </c>
      <c r="K355" s="132">
        <v>18.5</v>
      </c>
      <c r="L355" s="132">
        <v>19.5</v>
      </c>
      <c r="M355" s="132">
        <v>5</v>
      </c>
      <c r="N355" s="132">
        <v>43</v>
      </c>
      <c r="O355" s="132">
        <v>32</v>
      </c>
      <c r="P355" s="132">
        <v>35</v>
      </c>
      <c r="Q355" s="132">
        <v>34</v>
      </c>
      <c r="R355" s="132">
        <v>32</v>
      </c>
      <c r="S355" s="132">
        <v>20</v>
      </c>
      <c r="T355" s="132">
        <v>18</v>
      </c>
      <c r="U355" s="132">
        <v>19</v>
      </c>
      <c r="V355" s="132">
        <v>17</v>
      </c>
      <c r="W355" s="132" t="s">
        <v>290</v>
      </c>
      <c r="X355" s="132" t="s">
        <v>290</v>
      </c>
      <c r="Y355" s="132">
        <v>0</v>
      </c>
      <c r="Z355" s="132">
        <v>0</v>
      </c>
      <c r="AA355" s="132">
        <v>0</v>
      </c>
      <c r="AB355" s="132">
        <v>0</v>
      </c>
      <c r="AC355" s="132">
        <v>0</v>
      </c>
      <c r="AD355" s="132">
        <v>0</v>
      </c>
      <c r="AE355" s="132">
        <v>0</v>
      </c>
      <c r="AF355" s="132">
        <v>0</v>
      </c>
      <c r="AG355" s="132">
        <v>0</v>
      </c>
      <c r="AH355" s="132">
        <v>0</v>
      </c>
      <c r="AI355" s="132">
        <v>120</v>
      </c>
      <c r="AJ355" s="132">
        <v>98</v>
      </c>
      <c r="AK355" s="132">
        <v>0</v>
      </c>
      <c r="AL355" s="132">
        <v>0</v>
      </c>
      <c r="AM355" s="132">
        <v>0</v>
      </c>
      <c r="AN355" s="132" t="s">
        <v>290</v>
      </c>
      <c r="AO355" s="132">
        <v>58</v>
      </c>
      <c r="AP355" s="132">
        <v>37</v>
      </c>
      <c r="AQ355" s="132">
        <v>0</v>
      </c>
      <c r="AR355" s="132">
        <v>78</v>
      </c>
      <c r="AS355" s="132">
        <v>40</v>
      </c>
      <c r="AT355" s="132">
        <v>109</v>
      </c>
      <c r="AU355" s="132">
        <v>218</v>
      </c>
    </row>
    <row r="356" spans="1:47">
      <c r="A356" t="s">
        <v>4666</v>
      </c>
      <c r="B356" t="s">
        <v>4667</v>
      </c>
      <c r="C356" t="s">
        <v>4668</v>
      </c>
      <c r="D356" t="s">
        <v>1486</v>
      </c>
      <c r="E356" t="s">
        <v>4669</v>
      </c>
      <c r="F356" t="s">
        <v>1122</v>
      </c>
      <c r="G356" t="s">
        <v>288</v>
      </c>
      <c r="H356" s="131">
        <v>60602</v>
      </c>
      <c r="I356">
        <v>7089148176</v>
      </c>
      <c r="J356" t="s">
        <v>146</v>
      </c>
      <c r="K356" s="132">
        <v>5</v>
      </c>
      <c r="L356" s="132">
        <v>1</v>
      </c>
      <c r="M356" s="132">
        <v>2</v>
      </c>
      <c r="N356" s="132">
        <v>8</v>
      </c>
      <c r="O356" s="132" t="s">
        <v>290</v>
      </c>
      <c r="P356" s="132" t="s">
        <v>290</v>
      </c>
      <c r="Q356" s="132" t="s">
        <v>290</v>
      </c>
      <c r="R356" s="132" t="s">
        <v>290</v>
      </c>
      <c r="S356" s="132" t="s">
        <v>290</v>
      </c>
      <c r="T356" s="132">
        <v>0</v>
      </c>
      <c r="U356" s="132">
        <v>0</v>
      </c>
      <c r="V356" s="132">
        <v>0</v>
      </c>
      <c r="W356" s="132">
        <v>0</v>
      </c>
      <c r="X356" s="132" t="s">
        <v>290</v>
      </c>
      <c r="Y356" s="132" t="s">
        <v>290</v>
      </c>
      <c r="Z356" s="132" t="s">
        <v>290</v>
      </c>
      <c r="AA356" s="132">
        <v>0</v>
      </c>
      <c r="AB356" s="132">
        <v>0</v>
      </c>
      <c r="AC356" s="132">
        <v>0</v>
      </c>
      <c r="AD356" s="132">
        <v>0</v>
      </c>
      <c r="AE356" s="132">
        <v>0</v>
      </c>
      <c r="AF356" s="132">
        <v>0</v>
      </c>
      <c r="AG356" s="132">
        <v>0</v>
      </c>
      <c r="AH356" s="132">
        <v>0</v>
      </c>
      <c r="AI356" s="132">
        <v>10</v>
      </c>
      <c r="AJ356" s="132" t="s">
        <v>290</v>
      </c>
      <c r="AK356" s="132">
        <v>0</v>
      </c>
      <c r="AL356" s="132">
        <v>0</v>
      </c>
      <c r="AM356" s="132">
        <v>0</v>
      </c>
      <c r="AN356" s="132">
        <v>0</v>
      </c>
      <c r="AO356" s="132">
        <v>13</v>
      </c>
      <c r="AP356" s="132">
        <v>0</v>
      </c>
      <c r="AQ356" s="132">
        <v>0</v>
      </c>
      <c r="AR356" s="132">
        <v>0</v>
      </c>
      <c r="AS356" s="132">
        <v>0</v>
      </c>
      <c r="AT356" s="132">
        <v>13</v>
      </c>
      <c r="AU356" s="132">
        <v>13</v>
      </c>
    </row>
    <row r="357" spans="1:47">
      <c r="A357" t="s">
        <v>4670</v>
      </c>
      <c r="B357" t="s">
        <v>4671</v>
      </c>
      <c r="C357" t="s">
        <v>2097</v>
      </c>
      <c r="D357" t="s">
        <v>2098</v>
      </c>
      <c r="E357" t="s">
        <v>4658</v>
      </c>
      <c r="F357" t="s">
        <v>1122</v>
      </c>
      <c r="G357" t="s">
        <v>288</v>
      </c>
      <c r="H357" s="131">
        <v>60645</v>
      </c>
      <c r="I357">
        <v>7733401490</v>
      </c>
      <c r="J357" t="s">
        <v>146</v>
      </c>
      <c r="K357" s="132">
        <v>1</v>
      </c>
      <c r="L357" s="132">
        <v>5</v>
      </c>
      <c r="M357" s="132">
        <v>3</v>
      </c>
      <c r="N357" s="132">
        <v>9</v>
      </c>
      <c r="O357" s="132" t="s">
        <v>290</v>
      </c>
      <c r="P357" s="132" t="s">
        <v>290</v>
      </c>
      <c r="Q357" s="132">
        <v>0</v>
      </c>
      <c r="R357" s="132">
        <v>0</v>
      </c>
      <c r="S357" s="132">
        <v>0</v>
      </c>
      <c r="T357" s="132">
        <v>0</v>
      </c>
      <c r="U357" s="132">
        <v>0</v>
      </c>
      <c r="V357" s="132">
        <v>0</v>
      </c>
      <c r="W357" s="132">
        <v>0</v>
      </c>
      <c r="X357" s="132">
        <v>0</v>
      </c>
      <c r="Y357" s="132">
        <v>0</v>
      </c>
      <c r="Z357" s="132">
        <v>0</v>
      </c>
      <c r="AA357" s="132">
        <v>0</v>
      </c>
      <c r="AB357" s="132">
        <v>0</v>
      </c>
      <c r="AC357" s="132">
        <v>0</v>
      </c>
      <c r="AD357" s="132">
        <v>0</v>
      </c>
      <c r="AE357" s="132">
        <v>0</v>
      </c>
      <c r="AF357" s="132">
        <v>0</v>
      </c>
      <c r="AG357" s="132">
        <v>0</v>
      </c>
      <c r="AH357" s="132">
        <v>0</v>
      </c>
      <c r="AI357" s="132" t="s">
        <v>290</v>
      </c>
      <c r="AJ357" s="132" t="s">
        <v>290</v>
      </c>
      <c r="AK357" s="132">
        <v>0</v>
      </c>
      <c r="AL357" s="132">
        <v>0</v>
      </c>
      <c r="AM357" s="132">
        <v>0</v>
      </c>
      <c r="AN357" s="132">
        <v>0</v>
      </c>
      <c r="AO357" s="132">
        <v>0</v>
      </c>
      <c r="AP357" s="132">
        <v>0</v>
      </c>
      <c r="AQ357" s="132">
        <v>0</v>
      </c>
      <c r="AR357" s="132" t="s">
        <v>290</v>
      </c>
      <c r="AS357" s="132">
        <v>0</v>
      </c>
      <c r="AT357" s="132" t="s">
        <v>290</v>
      </c>
      <c r="AU357" s="132" t="s">
        <v>290</v>
      </c>
    </row>
    <row r="358" spans="1:47">
      <c r="A358" t="s">
        <v>4672</v>
      </c>
      <c r="B358" t="s">
        <v>4673</v>
      </c>
      <c r="C358" t="s">
        <v>4674</v>
      </c>
      <c r="D358" t="s">
        <v>4675</v>
      </c>
      <c r="E358" t="s">
        <v>4676</v>
      </c>
      <c r="F358" t="s">
        <v>1122</v>
      </c>
      <c r="G358" t="s">
        <v>288</v>
      </c>
      <c r="H358" s="131">
        <v>60628</v>
      </c>
      <c r="I358">
        <v>7082655656</v>
      </c>
      <c r="J358" t="s">
        <v>146</v>
      </c>
      <c r="K358" s="132">
        <v>11</v>
      </c>
      <c r="L358" s="132">
        <v>1</v>
      </c>
      <c r="M358" s="132">
        <v>2</v>
      </c>
      <c r="N358" s="132">
        <v>14</v>
      </c>
      <c r="O358" s="132" t="s">
        <v>290</v>
      </c>
      <c r="P358" s="132" t="s">
        <v>290</v>
      </c>
      <c r="Q358" s="132" t="s">
        <v>290</v>
      </c>
      <c r="R358" s="132" t="s">
        <v>290</v>
      </c>
      <c r="S358" s="132" t="s">
        <v>290</v>
      </c>
      <c r="T358" s="132" t="s">
        <v>290</v>
      </c>
      <c r="U358" s="132" t="s">
        <v>290</v>
      </c>
      <c r="V358" s="132" t="s">
        <v>290</v>
      </c>
      <c r="W358" s="132" t="s">
        <v>290</v>
      </c>
      <c r="X358" s="132" t="s">
        <v>290</v>
      </c>
      <c r="Y358" s="132">
        <v>0</v>
      </c>
      <c r="Z358" s="132">
        <v>0</v>
      </c>
      <c r="AA358" s="132">
        <v>0</v>
      </c>
      <c r="AB358" s="132">
        <v>0</v>
      </c>
      <c r="AC358" s="132">
        <v>0</v>
      </c>
      <c r="AD358" s="132">
        <v>0</v>
      </c>
      <c r="AE358" s="132">
        <v>0</v>
      </c>
      <c r="AF358" s="132">
        <v>0</v>
      </c>
      <c r="AG358" s="132">
        <v>0</v>
      </c>
      <c r="AH358" s="132">
        <v>0</v>
      </c>
      <c r="AI358" s="132">
        <v>31</v>
      </c>
      <c r="AJ358" s="132">
        <v>11</v>
      </c>
      <c r="AK358" s="132" t="s">
        <v>290</v>
      </c>
      <c r="AL358" s="132" t="s">
        <v>290</v>
      </c>
      <c r="AM358" s="132">
        <v>0</v>
      </c>
      <c r="AN358" s="132">
        <v>0</v>
      </c>
      <c r="AO358" s="132">
        <v>42</v>
      </c>
      <c r="AP358" s="132">
        <v>0</v>
      </c>
      <c r="AQ358" s="132">
        <v>0</v>
      </c>
      <c r="AR358" s="132">
        <v>0</v>
      </c>
      <c r="AS358" s="132">
        <v>0</v>
      </c>
      <c r="AT358" s="132">
        <v>40</v>
      </c>
      <c r="AU358" s="132">
        <v>42</v>
      </c>
    </row>
    <row r="359" spans="1:47">
      <c r="A359" t="s">
        <v>4677</v>
      </c>
      <c r="B359" t="s">
        <v>4025</v>
      </c>
      <c r="C359" t="s">
        <v>4678</v>
      </c>
      <c r="D359" t="s">
        <v>4679</v>
      </c>
      <c r="E359" t="s">
        <v>4680</v>
      </c>
      <c r="F359" t="s">
        <v>1122</v>
      </c>
      <c r="G359" t="s">
        <v>288</v>
      </c>
      <c r="H359" s="131">
        <v>60651</v>
      </c>
      <c r="I359">
        <v>7736374800</v>
      </c>
      <c r="J359" t="s">
        <v>146</v>
      </c>
      <c r="K359" s="132">
        <v>2</v>
      </c>
      <c r="L359" s="132">
        <v>0</v>
      </c>
      <c r="M359" s="132">
        <v>1</v>
      </c>
      <c r="N359" s="132">
        <v>3</v>
      </c>
      <c r="O359" s="132" t="s">
        <v>290</v>
      </c>
      <c r="P359" s="132">
        <v>0</v>
      </c>
      <c r="Q359" s="132">
        <v>0</v>
      </c>
      <c r="R359" s="132" t="s">
        <v>290</v>
      </c>
      <c r="S359" s="132">
        <v>0</v>
      </c>
      <c r="T359" s="132" t="s">
        <v>290</v>
      </c>
      <c r="U359" s="132">
        <v>0</v>
      </c>
      <c r="V359" s="132" t="s">
        <v>290</v>
      </c>
      <c r="W359" s="132" t="s">
        <v>290</v>
      </c>
      <c r="X359" s="132" t="s">
        <v>290</v>
      </c>
      <c r="Y359" s="132">
        <v>0</v>
      </c>
      <c r="Z359" s="132">
        <v>0</v>
      </c>
      <c r="AA359" s="132">
        <v>0</v>
      </c>
      <c r="AB359" s="132">
        <v>0</v>
      </c>
      <c r="AC359" s="132">
        <v>0</v>
      </c>
      <c r="AD359" s="132">
        <v>0</v>
      </c>
      <c r="AE359" s="132">
        <v>0</v>
      </c>
      <c r="AF359" s="132">
        <v>0</v>
      </c>
      <c r="AG359" s="132">
        <v>0</v>
      </c>
      <c r="AH359" s="132">
        <v>0</v>
      </c>
      <c r="AI359" s="132" t="s">
        <v>290</v>
      </c>
      <c r="AJ359" s="132" t="s">
        <v>290</v>
      </c>
      <c r="AK359" s="132">
        <v>0</v>
      </c>
      <c r="AL359" s="132">
        <v>0</v>
      </c>
      <c r="AM359" s="132">
        <v>0</v>
      </c>
      <c r="AN359" s="132">
        <v>0</v>
      </c>
      <c r="AO359" s="132" t="s">
        <v>290</v>
      </c>
      <c r="AP359" s="132">
        <v>0</v>
      </c>
      <c r="AQ359" s="132">
        <v>0</v>
      </c>
      <c r="AR359" s="132">
        <v>0</v>
      </c>
      <c r="AS359" s="132">
        <v>0</v>
      </c>
      <c r="AT359" s="132" t="s">
        <v>290</v>
      </c>
      <c r="AU359" s="132" t="s">
        <v>290</v>
      </c>
    </row>
    <row r="360" spans="1:47">
      <c r="A360" t="s">
        <v>2157</v>
      </c>
      <c r="B360" t="s">
        <v>2158</v>
      </c>
      <c r="C360" t="s">
        <v>1144</v>
      </c>
      <c r="D360" t="s">
        <v>2159</v>
      </c>
      <c r="E360" t="s">
        <v>2160</v>
      </c>
      <c r="F360" t="s">
        <v>1122</v>
      </c>
      <c r="G360" t="s">
        <v>288</v>
      </c>
      <c r="H360" s="131" t="s">
        <v>2161</v>
      </c>
      <c r="I360">
        <v>7732624446</v>
      </c>
      <c r="J360" t="s">
        <v>146</v>
      </c>
      <c r="K360" s="132">
        <v>63</v>
      </c>
      <c r="L360" s="132">
        <v>77</v>
      </c>
      <c r="M360" s="132">
        <v>9</v>
      </c>
      <c r="N360" s="132">
        <v>149</v>
      </c>
      <c r="O360" s="132">
        <v>22</v>
      </c>
      <c r="P360" s="132">
        <v>44</v>
      </c>
      <c r="Q360" s="132">
        <v>66</v>
      </c>
      <c r="R360" s="132">
        <v>49</v>
      </c>
      <c r="S360" s="132">
        <v>66</v>
      </c>
      <c r="T360" s="132">
        <v>59</v>
      </c>
      <c r="U360" s="132">
        <v>71</v>
      </c>
      <c r="V360" s="132">
        <v>75</v>
      </c>
      <c r="W360" s="132">
        <v>73</v>
      </c>
      <c r="X360" s="132">
        <v>66</v>
      </c>
      <c r="Y360" s="132">
        <v>0</v>
      </c>
      <c r="Z360" s="132">
        <v>0</v>
      </c>
      <c r="AA360" s="132">
        <v>0</v>
      </c>
      <c r="AB360" s="132">
        <v>0</v>
      </c>
      <c r="AC360" s="132">
        <v>14</v>
      </c>
      <c r="AD360" s="132">
        <v>0</v>
      </c>
      <c r="AE360" s="132">
        <v>0</v>
      </c>
      <c r="AF360" s="132">
        <v>0</v>
      </c>
      <c r="AG360" s="132">
        <v>0</v>
      </c>
      <c r="AH360" s="132">
        <v>0</v>
      </c>
      <c r="AI360" s="132">
        <v>319</v>
      </c>
      <c r="AJ360" s="132">
        <v>286</v>
      </c>
      <c r="AK360" s="132">
        <v>0</v>
      </c>
      <c r="AL360" s="132">
        <v>0</v>
      </c>
      <c r="AM360" s="132">
        <v>0</v>
      </c>
      <c r="AN360" s="132">
        <v>27</v>
      </c>
      <c r="AO360" s="132">
        <v>105</v>
      </c>
      <c r="AP360" s="132">
        <v>19</v>
      </c>
      <c r="AQ360" s="132">
        <v>0</v>
      </c>
      <c r="AR360" s="132">
        <v>383</v>
      </c>
      <c r="AS360" s="132">
        <v>71</v>
      </c>
      <c r="AT360" s="132">
        <v>145</v>
      </c>
      <c r="AU360" s="132">
        <v>605</v>
      </c>
    </row>
    <row r="361" spans="1:47">
      <c r="A361" t="s">
        <v>2162</v>
      </c>
      <c r="B361" t="s">
        <v>2163</v>
      </c>
      <c r="C361" t="s">
        <v>1320</v>
      </c>
      <c r="D361" t="s">
        <v>1321</v>
      </c>
      <c r="E361" t="s">
        <v>2164</v>
      </c>
      <c r="F361" t="s">
        <v>1122</v>
      </c>
      <c r="G361" t="s">
        <v>288</v>
      </c>
      <c r="H361" s="131" t="s">
        <v>1785</v>
      </c>
      <c r="I361">
        <v>7734458850</v>
      </c>
      <c r="J361" t="s">
        <v>146</v>
      </c>
      <c r="K361" s="132">
        <v>6</v>
      </c>
      <c r="L361" s="132">
        <v>7</v>
      </c>
      <c r="M361" s="132">
        <v>3</v>
      </c>
      <c r="N361" s="132">
        <v>16</v>
      </c>
      <c r="O361" s="132">
        <v>0</v>
      </c>
      <c r="P361" s="132">
        <v>17</v>
      </c>
      <c r="Q361" s="132">
        <v>23</v>
      </c>
      <c r="R361" s="132">
        <v>21</v>
      </c>
      <c r="S361" s="132">
        <v>24</v>
      </c>
      <c r="T361" s="132">
        <v>25</v>
      </c>
      <c r="U361" s="132">
        <v>0</v>
      </c>
      <c r="V361" s="132">
        <v>0</v>
      </c>
      <c r="W361" s="132">
        <v>0</v>
      </c>
      <c r="X361" s="132">
        <v>0</v>
      </c>
      <c r="Y361" s="132">
        <v>0</v>
      </c>
      <c r="Z361" s="132">
        <v>0</v>
      </c>
      <c r="AA361" s="132">
        <v>0</v>
      </c>
      <c r="AB361" s="132">
        <v>0</v>
      </c>
      <c r="AC361" s="132">
        <v>19</v>
      </c>
      <c r="AD361" s="132">
        <v>0</v>
      </c>
      <c r="AE361" s="132">
        <v>0</v>
      </c>
      <c r="AF361" s="132">
        <v>0</v>
      </c>
      <c r="AG361" s="132">
        <v>0</v>
      </c>
      <c r="AH361" s="132">
        <v>0</v>
      </c>
      <c r="AI361" s="132">
        <v>70</v>
      </c>
      <c r="AJ361" s="132">
        <v>59</v>
      </c>
      <c r="AK361" s="132">
        <v>0</v>
      </c>
      <c r="AL361" s="132">
        <v>0</v>
      </c>
      <c r="AM361" s="132">
        <v>0</v>
      </c>
      <c r="AN361" s="132">
        <v>0</v>
      </c>
      <c r="AO361" s="132">
        <v>50</v>
      </c>
      <c r="AP361" s="132">
        <v>60</v>
      </c>
      <c r="AQ361" s="132">
        <v>0</v>
      </c>
      <c r="AR361" s="132">
        <v>14</v>
      </c>
      <c r="AS361" s="132" t="s">
        <v>290</v>
      </c>
      <c r="AT361" s="132">
        <v>70</v>
      </c>
      <c r="AU361" s="132">
        <v>129</v>
      </c>
    </row>
    <row r="362" spans="1:47">
      <c r="A362" t="s">
        <v>2165</v>
      </c>
      <c r="B362" t="s">
        <v>2166</v>
      </c>
      <c r="C362" t="s">
        <v>1119</v>
      </c>
      <c r="D362" t="s">
        <v>2167</v>
      </c>
      <c r="E362" t="s">
        <v>2168</v>
      </c>
      <c r="F362" t="s">
        <v>1122</v>
      </c>
      <c r="G362" t="s">
        <v>288</v>
      </c>
      <c r="H362" s="131" t="s">
        <v>2069</v>
      </c>
      <c r="I362">
        <v>7733735200</v>
      </c>
      <c r="J362" t="s">
        <v>146</v>
      </c>
      <c r="K362" s="132">
        <v>8</v>
      </c>
      <c r="L362" s="132">
        <v>3</v>
      </c>
      <c r="M362" s="132">
        <v>1</v>
      </c>
      <c r="N362" s="132">
        <v>12</v>
      </c>
      <c r="O362" s="132" t="s">
        <v>290</v>
      </c>
      <c r="P362" s="132">
        <v>12</v>
      </c>
      <c r="Q362" s="132" t="s">
        <v>290</v>
      </c>
      <c r="R362" s="132">
        <v>11</v>
      </c>
      <c r="S362" s="132">
        <v>15</v>
      </c>
      <c r="T362" s="132" t="s">
        <v>290</v>
      </c>
      <c r="U362" s="132">
        <v>12</v>
      </c>
      <c r="V362" s="132">
        <v>13</v>
      </c>
      <c r="W362" s="132" t="s">
        <v>290</v>
      </c>
      <c r="X362" s="132" t="s">
        <v>290</v>
      </c>
      <c r="Y362" s="132">
        <v>0</v>
      </c>
      <c r="Z362" s="132">
        <v>0</v>
      </c>
      <c r="AA362" s="132">
        <v>0</v>
      </c>
      <c r="AB362" s="132">
        <v>0</v>
      </c>
      <c r="AC362" s="132">
        <v>0</v>
      </c>
      <c r="AD362" s="132">
        <v>0</v>
      </c>
      <c r="AE362" s="132">
        <v>0</v>
      </c>
      <c r="AF362" s="132">
        <v>0</v>
      </c>
      <c r="AG362" s="132">
        <v>0</v>
      </c>
      <c r="AH362" s="132">
        <v>0</v>
      </c>
      <c r="AI362" s="132">
        <v>49</v>
      </c>
      <c r="AJ362" s="132">
        <v>52</v>
      </c>
      <c r="AK362" s="132">
        <v>0</v>
      </c>
      <c r="AL362" s="132">
        <v>0</v>
      </c>
      <c r="AM362" s="132">
        <v>0</v>
      </c>
      <c r="AN362" s="132">
        <v>0</v>
      </c>
      <c r="AO362" s="132">
        <v>85</v>
      </c>
      <c r="AP362" s="132" t="s">
        <v>290</v>
      </c>
      <c r="AQ362" s="132">
        <v>0</v>
      </c>
      <c r="AR362" s="132" t="s">
        <v>290</v>
      </c>
      <c r="AS362" s="132" t="s">
        <v>290</v>
      </c>
      <c r="AT362" s="132">
        <v>101</v>
      </c>
      <c r="AU362" s="132">
        <v>101</v>
      </c>
    </row>
    <row r="363" spans="1:47">
      <c r="A363" t="s">
        <v>2169</v>
      </c>
      <c r="B363" t="s">
        <v>2170</v>
      </c>
      <c r="C363" t="s">
        <v>304</v>
      </c>
      <c r="D363" t="s">
        <v>2171</v>
      </c>
      <c r="E363" t="s">
        <v>2172</v>
      </c>
      <c r="F363" t="s">
        <v>1122</v>
      </c>
      <c r="G363" t="s">
        <v>288</v>
      </c>
      <c r="H363" s="131" t="s">
        <v>1999</v>
      </c>
      <c r="I363">
        <v>7735452173</v>
      </c>
      <c r="J363" t="s">
        <v>146</v>
      </c>
      <c r="K363" s="132">
        <v>16</v>
      </c>
      <c r="L363" s="132">
        <v>14</v>
      </c>
      <c r="M363" s="132">
        <v>4</v>
      </c>
      <c r="N363" s="132">
        <v>34</v>
      </c>
      <c r="O363" s="132">
        <v>55</v>
      </c>
      <c r="P363" s="132">
        <v>29</v>
      </c>
      <c r="Q363" s="132">
        <v>37</v>
      </c>
      <c r="R363" s="132">
        <v>18</v>
      </c>
      <c r="S363" s="132">
        <v>22</v>
      </c>
      <c r="T363" s="132">
        <v>17</v>
      </c>
      <c r="U363" s="132">
        <v>23</v>
      </c>
      <c r="V363" s="132">
        <v>21</v>
      </c>
      <c r="W363" s="132">
        <v>21</v>
      </c>
      <c r="X363" s="132">
        <v>23</v>
      </c>
      <c r="Y363" s="132">
        <v>0</v>
      </c>
      <c r="Z363" s="132">
        <v>0</v>
      </c>
      <c r="AA363" s="132">
        <v>0</v>
      </c>
      <c r="AB363" s="132">
        <v>0</v>
      </c>
      <c r="AC363" s="132">
        <v>0</v>
      </c>
      <c r="AD363" s="132">
        <v>0</v>
      </c>
      <c r="AE363" s="132">
        <v>0</v>
      </c>
      <c r="AF363" s="132">
        <v>0</v>
      </c>
      <c r="AG363" s="132">
        <v>0</v>
      </c>
      <c r="AH363" s="132">
        <v>0</v>
      </c>
      <c r="AI363" s="132">
        <v>128</v>
      </c>
      <c r="AJ363" s="132">
        <v>138</v>
      </c>
      <c r="AK363" s="132">
        <v>0</v>
      </c>
      <c r="AL363" s="132">
        <v>0</v>
      </c>
      <c r="AM363" s="132">
        <v>0</v>
      </c>
      <c r="AN363" s="132" t="s">
        <v>290</v>
      </c>
      <c r="AO363" s="132" t="s">
        <v>290</v>
      </c>
      <c r="AP363" s="132">
        <v>82</v>
      </c>
      <c r="AQ363" s="132" t="s">
        <v>290</v>
      </c>
      <c r="AR363" s="132">
        <v>170</v>
      </c>
      <c r="AS363" s="132" t="s">
        <v>290</v>
      </c>
      <c r="AT363" s="132">
        <v>60</v>
      </c>
      <c r="AU363" s="132">
        <v>266</v>
      </c>
    </row>
    <row r="364" spans="1:47">
      <c r="A364" t="s">
        <v>4681</v>
      </c>
      <c r="B364" t="s">
        <v>4682</v>
      </c>
      <c r="C364" t="s">
        <v>4683</v>
      </c>
      <c r="D364" t="s">
        <v>1228</v>
      </c>
      <c r="E364" t="s">
        <v>4684</v>
      </c>
      <c r="F364" t="s">
        <v>1122</v>
      </c>
      <c r="G364" t="s">
        <v>288</v>
      </c>
      <c r="H364" s="131">
        <v>60637</v>
      </c>
      <c r="I364">
        <v>7739602070</v>
      </c>
      <c r="J364" t="s">
        <v>146</v>
      </c>
      <c r="K364" s="132">
        <v>5</v>
      </c>
      <c r="L364" s="132">
        <v>0</v>
      </c>
      <c r="M364" s="132">
        <v>3</v>
      </c>
      <c r="N364" s="132">
        <v>8</v>
      </c>
      <c r="O364" s="132">
        <v>0</v>
      </c>
      <c r="P364" s="132">
        <v>0</v>
      </c>
      <c r="Q364" s="132">
        <v>0</v>
      </c>
      <c r="R364" s="132">
        <v>0</v>
      </c>
      <c r="S364" s="132">
        <v>0</v>
      </c>
      <c r="T364" s="132">
        <v>0</v>
      </c>
      <c r="U364" s="132">
        <v>0</v>
      </c>
      <c r="V364" s="132">
        <v>0</v>
      </c>
      <c r="W364" s="132">
        <v>0</v>
      </c>
      <c r="X364" s="132">
        <v>0</v>
      </c>
      <c r="Y364" s="132">
        <v>0</v>
      </c>
      <c r="Z364" s="132">
        <v>0</v>
      </c>
      <c r="AA364" s="132">
        <v>0</v>
      </c>
      <c r="AB364" s="132">
        <v>0</v>
      </c>
      <c r="AC364" s="132">
        <v>0</v>
      </c>
      <c r="AD364" s="132">
        <v>0</v>
      </c>
      <c r="AE364" s="132" t="s">
        <v>290</v>
      </c>
      <c r="AF364" s="132">
        <v>0</v>
      </c>
      <c r="AG364" s="132">
        <v>0</v>
      </c>
      <c r="AH364" s="132">
        <v>0</v>
      </c>
      <c r="AI364" s="132" t="s">
        <v>290</v>
      </c>
      <c r="AJ364" s="132" t="s">
        <v>290</v>
      </c>
      <c r="AK364" s="132" t="s">
        <v>290</v>
      </c>
      <c r="AL364" s="132" t="s">
        <v>290</v>
      </c>
      <c r="AM364" s="132">
        <v>0</v>
      </c>
      <c r="AN364" s="132">
        <v>0</v>
      </c>
      <c r="AO364" s="132" t="s">
        <v>290</v>
      </c>
      <c r="AP364" s="132" t="s">
        <v>290</v>
      </c>
      <c r="AQ364" s="132">
        <v>0</v>
      </c>
      <c r="AR364" s="132">
        <v>0</v>
      </c>
      <c r="AS364" s="132">
        <v>0</v>
      </c>
      <c r="AT364" s="132" t="s">
        <v>290</v>
      </c>
      <c r="AU364" s="132" t="s">
        <v>290</v>
      </c>
    </row>
    <row r="365" spans="1:47">
      <c r="A365" t="s">
        <v>2173</v>
      </c>
      <c r="B365" t="s">
        <v>2174</v>
      </c>
      <c r="C365" t="s">
        <v>304</v>
      </c>
      <c r="D365" t="s">
        <v>2175</v>
      </c>
      <c r="E365" t="s">
        <v>2176</v>
      </c>
      <c r="F365" t="s">
        <v>1122</v>
      </c>
      <c r="G365" t="s">
        <v>288</v>
      </c>
      <c r="H365" s="131" t="s">
        <v>1711</v>
      </c>
      <c r="I365">
        <v>3123266243</v>
      </c>
      <c r="J365" t="s">
        <v>146</v>
      </c>
      <c r="K365" s="132">
        <v>8</v>
      </c>
      <c r="L365" s="132">
        <v>7</v>
      </c>
      <c r="M365" s="132">
        <v>2</v>
      </c>
      <c r="N365" s="132">
        <v>17</v>
      </c>
      <c r="O365" s="132">
        <v>0</v>
      </c>
      <c r="P365" s="132">
        <v>0</v>
      </c>
      <c r="Q365" s="132">
        <v>0</v>
      </c>
      <c r="R365" s="132">
        <v>0</v>
      </c>
      <c r="S365" s="132">
        <v>0</v>
      </c>
      <c r="T365" s="132">
        <v>0</v>
      </c>
      <c r="U365" s="132">
        <v>0</v>
      </c>
      <c r="V365" s="132">
        <v>26</v>
      </c>
      <c r="W365" s="132">
        <v>33</v>
      </c>
      <c r="X365" s="132">
        <v>34</v>
      </c>
      <c r="Y365" s="132">
        <v>0</v>
      </c>
      <c r="Z365" s="132">
        <v>0</v>
      </c>
      <c r="AA365" s="132">
        <v>0</v>
      </c>
      <c r="AB365" s="132">
        <v>0</v>
      </c>
      <c r="AC365" s="132">
        <v>0</v>
      </c>
      <c r="AD365" s="132">
        <v>0</v>
      </c>
      <c r="AE365" s="132">
        <v>0</v>
      </c>
      <c r="AF365" s="132">
        <v>0</v>
      </c>
      <c r="AG365" s="132">
        <v>0</v>
      </c>
      <c r="AH365" s="132">
        <v>0</v>
      </c>
      <c r="AI365" s="132">
        <v>48</v>
      </c>
      <c r="AJ365" s="132">
        <v>45</v>
      </c>
      <c r="AK365" s="132">
        <v>0</v>
      </c>
      <c r="AL365" s="132">
        <v>0</v>
      </c>
      <c r="AM365" s="132">
        <v>0</v>
      </c>
      <c r="AN365" s="132">
        <v>47</v>
      </c>
      <c r="AO365" s="132" t="s">
        <v>290</v>
      </c>
      <c r="AP365" s="132">
        <v>15</v>
      </c>
      <c r="AQ365" s="132">
        <v>0</v>
      </c>
      <c r="AR365" s="132">
        <v>12</v>
      </c>
      <c r="AS365" s="132">
        <v>14</v>
      </c>
      <c r="AT365" s="132">
        <v>20</v>
      </c>
      <c r="AU365" s="132">
        <v>93</v>
      </c>
    </row>
    <row r="366" spans="1:47">
      <c r="A366" t="s">
        <v>2177</v>
      </c>
      <c r="B366" t="s">
        <v>2178</v>
      </c>
      <c r="C366" t="s">
        <v>666</v>
      </c>
      <c r="D366" t="s">
        <v>2179</v>
      </c>
      <c r="E366" t="s">
        <v>2180</v>
      </c>
      <c r="F366" t="s">
        <v>1122</v>
      </c>
      <c r="G366" t="s">
        <v>288</v>
      </c>
      <c r="H366" s="131" t="s">
        <v>1785</v>
      </c>
      <c r="I366">
        <v>7734457711</v>
      </c>
      <c r="J366" t="s">
        <v>146</v>
      </c>
      <c r="K366" s="132">
        <v>29</v>
      </c>
      <c r="L366" s="132">
        <v>7</v>
      </c>
      <c r="M366" s="132">
        <v>2</v>
      </c>
      <c r="N366" s="132">
        <v>38</v>
      </c>
      <c r="O366" s="132">
        <v>47</v>
      </c>
      <c r="P366" s="132">
        <v>39</v>
      </c>
      <c r="Q366" s="132">
        <v>41</v>
      </c>
      <c r="R366" s="132">
        <v>45</v>
      </c>
      <c r="S366" s="132">
        <v>53</v>
      </c>
      <c r="T366" s="132">
        <v>48</v>
      </c>
      <c r="U366" s="132">
        <v>54</v>
      </c>
      <c r="V366" s="132">
        <v>55</v>
      </c>
      <c r="W366" s="132">
        <v>55</v>
      </c>
      <c r="X366" s="132">
        <v>48</v>
      </c>
      <c r="Y366" s="132">
        <v>0</v>
      </c>
      <c r="Z366" s="132">
        <v>0</v>
      </c>
      <c r="AA366" s="132">
        <v>0</v>
      </c>
      <c r="AB366" s="132">
        <v>0</v>
      </c>
      <c r="AC366" s="132">
        <v>0</v>
      </c>
      <c r="AD366" s="132">
        <v>0</v>
      </c>
      <c r="AE366" s="132">
        <v>0</v>
      </c>
      <c r="AF366" s="132">
        <v>0</v>
      </c>
      <c r="AG366" s="132">
        <v>0</v>
      </c>
      <c r="AH366" s="132">
        <v>0</v>
      </c>
      <c r="AI366" s="132">
        <v>252</v>
      </c>
      <c r="AJ366" s="132">
        <v>233</v>
      </c>
      <c r="AK366" s="132">
        <v>0</v>
      </c>
      <c r="AL366" s="132">
        <v>0</v>
      </c>
      <c r="AM366" s="132" t="s">
        <v>290</v>
      </c>
      <c r="AN366" s="132" t="s">
        <v>290</v>
      </c>
      <c r="AO366" s="132">
        <v>74</v>
      </c>
      <c r="AP366" s="132">
        <v>15</v>
      </c>
      <c r="AQ366" s="132">
        <v>0</v>
      </c>
      <c r="AR366" s="132">
        <v>334</v>
      </c>
      <c r="AS366" s="132">
        <v>55</v>
      </c>
      <c r="AT366" s="132">
        <v>45</v>
      </c>
      <c r="AU366" s="132">
        <v>485</v>
      </c>
    </row>
    <row r="367" spans="1:47">
      <c r="A367" t="s">
        <v>2186</v>
      </c>
      <c r="B367" t="s">
        <v>2187</v>
      </c>
      <c r="C367" t="s">
        <v>2188</v>
      </c>
      <c r="D367" t="s">
        <v>2189</v>
      </c>
      <c r="E367" t="s">
        <v>2190</v>
      </c>
      <c r="F367" t="s">
        <v>1122</v>
      </c>
      <c r="G367" t="s">
        <v>288</v>
      </c>
      <c r="H367" s="131" t="s">
        <v>2191</v>
      </c>
      <c r="I367">
        <v>7738842020</v>
      </c>
      <c r="J367" t="s">
        <v>146</v>
      </c>
      <c r="K367" s="132">
        <v>12</v>
      </c>
      <c r="L367" s="132">
        <v>9</v>
      </c>
      <c r="M367" s="132">
        <v>2</v>
      </c>
      <c r="N367" s="132">
        <v>23</v>
      </c>
      <c r="O367" s="132">
        <v>18</v>
      </c>
      <c r="P367" s="132">
        <v>24</v>
      </c>
      <c r="Q367" s="132">
        <v>30</v>
      </c>
      <c r="R367" s="132">
        <v>27</v>
      </c>
      <c r="S367" s="132">
        <v>20</v>
      </c>
      <c r="T367" s="132">
        <v>18</v>
      </c>
      <c r="U367" s="132">
        <v>29</v>
      </c>
      <c r="V367" s="132">
        <v>25</v>
      </c>
      <c r="W367" s="132">
        <v>28</v>
      </c>
      <c r="X367" s="132">
        <v>23</v>
      </c>
      <c r="Y367" s="132">
        <v>0</v>
      </c>
      <c r="Z367" s="132">
        <v>0</v>
      </c>
      <c r="AA367" s="132">
        <v>0</v>
      </c>
      <c r="AB367" s="132">
        <v>0</v>
      </c>
      <c r="AC367" s="132">
        <v>0</v>
      </c>
      <c r="AD367" s="132">
        <v>0</v>
      </c>
      <c r="AE367" s="132">
        <v>0</v>
      </c>
      <c r="AF367" s="132">
        <v>0</v>
      </c>
      <c r="AG367" s="132">
        <v>0</v>
      </c>
      <c r="AH367" s="132">
        <v>0</v>
      </c>
      <c r="AI367" s="132">
        <v>127</v>
      </c>
      <c r="AJ367" s="132">
        <v>115</v>
      </c>
      <c r="AK367" s="132">
        <v>0</v>
      </c>
      <c r="AL367" s="132">
        <v>0</v>
      </c>
      <c r="AM367" s="132" t="s">
        <v>290</v>
      </c>
      <c r="AN367" s="132">
        <v>0</v>
      </c>
      <c r="AO367" s="132">
        <v>39</v>
      </c>
      <c r="AP367" s="132">
        <v>133</v>
      </c>
      <c r="AQ367" s="132">
        <v>39</v>
      </c>
      <c r="AR367" s="132" t="s">
        <v>290</v>
      </c>
      <c r="AS367" s="132">
        <v>22</v>
      </c>
      <c r="AT367" s="132">
        <v>125</v>
      </c>
      <c r="AU367" s="132">
        <v>242</v>
      </c>
    </row>
    <row r="368" spans="1:47">
      <c r="A368" t="s">
        <v>2192</v>
      </c>
      <c r="B368" t="s">
        <v>2193</v>
      </c>
      <c r="C368" t="s">
        <v>2194</v>
      </c>
      <c r="D368" t="s">
        <v>2195</v>
      </c>
      <c r="E368" t="s">
        <v>2196</v>
      </c>
      <c r="F368" t="s">
        <v>1122</v>
      </c>
      <c r="G368" t="s">
        <v>288</v>
      </c>
      <c r="H368" s="131" t="s">
        <v>1738</v>
      </c>
      <c r="I368">
        <v>7734636797</v>
      </c>
      <c r="J368" t="s">
        <v>146</v>
      </c>
      <c r="K368" s="132">
        <v>55</v>
      </c>
      <c r="L368" s="132">
        <v>18</v>
      </c>
      <c r="M368" s="132">
        <v>3</v>
      </c>
      <c r="N368" s="132">
        <v>76</v>
      </c>
      <c r="O368" s="132">
        <v>97</v>
      </c>
      <c r="P368" s="132">
        <v>66</v>
      </c>
      <c r="Q368" s="132">
        <v>55</v>
      </c>
      <c r="R368" s="132">
        <v>61</v>
      </c>
      <c r="S368" s="132">
        <v>61</v>
      </c>
      <c r="T368" s="132">
        <v>55</v>
      </c>
      <c r="U368" s="132">
        <v>61</v>
      </c>
      <c r="V368" s="132">
        <v>62</v>
      </c>
      <c r="W368" s="132">
        <v>77</v>
      </c>
      <c r="X368" s="132">
        <v>73</v>
      </c>
      <c r="Y368" s="132">
        <v>0</v>
      </c>
      <c r="Z368" s="132">
        <v>0</v>
      </c>
      <c r="AA368" s="132">
        <v>0</v>
      </c>
      <c r="AB368" s="132">
        <v>0</v>
      </c>
      <c r="AC368" s="132">
        <v>0</v>
      </c>
      <c r="AD368" s="132">
        <v>0</v>
      </c>
      <c r="AE368" s="132">
        <v>0</v>
      </c>
      <c r="AF368" s="132">
        <v>0</v>
      </c>
      <c r="AG368" s="132">
        <v>0</v>
      </c>
      <c r="AH368" s="132">
        <v>0</v>
      </c>
      <c r="AI368" s="132">
        <v>323</v>
      </c>
      <c r="AJ368" s="132">
        <v>345</v>
      </c>
      <c r="AK368" s="132">
        <v>0</v>
      </c>
      <c r="AL368" s="132">
        <v>0</v>
      </c>
      <c r="AM368" s="132" t="s">
        <v>290</v>
      </c>
      <c r="AN368" s="132" t="s">
        <v>290</v>
      </c>
      <c r="AO368" s="132" t="s">
        <v>290</v>
      </c>
      <c r="AP368" s="132">
        <v>47</v>
      </c>
      <c r="AQ368" s="132" t="s">
        <v>290</v>
      </c>
      <c r="AR368" s="132">
        <v>503</v>
      </c>
      <c r="AS368" s="132">
        <v>95</v>
      </c>
      <c r="AT368" s="132">
        <v>67</v>
      </c>
      <c r="AU368" s="132">
        <v>668</v>
      </c>
    </row>
    <row r="369" spans="1:47">
      <c r="A369" t="s">
        <v>2197</v>
      </c>
      <c r="B369" t="s">
        <v>2198</v>
      </c>
      <c r="C369" t="s">
        <v>2199</v>
      </c>
      <c r="D369" t="s">
        <v>2200</v>
      </c>
      <c r="E369" t="s">
        <v>2201</v>
      </c>
      <c r="F369" t="s">
        <v>1122</v>
      </c>
      <c r="G369" t="s">
        <v>288</v>
      </c>
      <c r="H369" s="131" t="s">
        <v>1810</v>
      </c>
      <c r="I369">
        <v>7735220143</v>
      </c>
      <c r="J369" t="s">
        <v>146</v>
      </c>
      <c r="K369" s="132">
        <v>18</v>
      </c>
      <c r="L369" s="132">
        <v>6</v>
      </c>
      <c r="M369" s="132">
        <v>2</v>
      </c>
      <c r="N369" s="132">
        <v>26</v>
      </c>
      <c r="O369" s="132">
        <v>21</v>
      </c>
      <c r="P369" s="132">
        <v>23</v>
      </c>
      <c r="Q369" s="132">
        <v>32</v>
      </c>
      <c r="R369" s="132">
        <v>31</v>
      </c>
      <c r="S369" s="132">
        <v>29</v>
      </c>
      <c r="T369" s="132">
        <v>37</v>
      </c>
      <c r="U369" s="132">
        <v>27</v>
      </c>
      <c r="V369" s="132">
        <v>23</v>
      </c>
      <c r="W369" s="132">
        <v>34</v>
      </c>
      <c r="X369" s="132">
        <v>40</v>
      </c>
      <c r="Y369" s="132">
        <v>0</v>
      </c>
      <c r="Z369" s="132">
        <v>0</v>
      </c>
      <c r="AA369" s="132">
        <v>0</v>
      </c>
      <c r="AB369" s="132">
        <v>0</v>
      </c>
      <c r="AC369" s="132">
        <v>0</v>
      </c>
      <c r="AD369" s="132">
        <v>0</v>
      </c>
      <c r="AE369" s="132">
        <v>0</v>
      </c>
      <c r="AF369" s="132">
        <v>0</v>
      </c>
      <c r="AG369" s="132">
        <v>0</v>
      </c>
      <c r="AH369" s="132">
        <v>0</v>
      </c>
      <c r="AI369" s="132">
        <v>163</v>
      </c>
      <c r="AJ369" s="132">
        <v>134</v>
      </c>
      <c r="AK369" s="132">
        <v>0</v>
      </c>
      <c r="AL369" s="132">
        <v>0</v>
      </c>
      <c r="AM369" s="132">
        <v>0</v>
      </c>
      <c r="AN369" s="132">
        <v>0</v>
      </c>
      <c r="AO369" s="132" t="s">
        <v>290</v>
      </c>
      <c r="AP369" s="132">
        <v>284</v>
      </c>
      <c r="AQ369" s="132" t="s">
        <v>290</v>
      </c>
      <c r="AR369" s="132">
        <v>0</v>
      </c>
      <c r="AS369" s="132" t="s">
        <v>290</v>
      </c>
      <c r="AT369" s="132">
        <v>275</v>
      </c>
      <c r="AU369" s="132">
        <v>297</v>
      </c>
    </row>
    <row r="370" spans="1:47">
      <c r="A370" t="s">
        <v>2202</v>
      </c>
      <c r="B370" t="s">
        <v>2203</v>
      </c>
      <c r="C370" t="s">
        <v>2204</v>
      </c>
      <c r="D370" t="s">
        <v>2205</v>
      </c>
      <c r="E370" t="s">
        <v>2206</v>
      </c>
      <c r="F370" t="s">
        <v>1122</v>
      </c>
      <c r="G370" t="s">
        <v>288</v>
      </c>
      <c r="H370" s="131" t="s">
        <v>2207</v>
      </c>
      <c r="I370">
        <v>7738470697</v>
      </c>
      <c r="J370" t="s">
        <v>146</v>
      </c>
      <c r="K370" s="132">
        <v>10</v>
      </c>
      <c r="L370" s="132">
        <v>5</v>
      </c>
      <c r="M370" s="132">
        <v>1</v>
      </c>
      <c r="N370" s="132">
        <v>16</v>
      </c>
      <c r="O370" s="132">
        <v>24</v>
      </c>
      <c r="P370" s="132">
        <v>28</v>
      </c>
      <c r="Q370" s="132">
        <v>28</v>
      </c>
      <c r="R370" s="132">
        <v>28</v>
      </c>
      <c r="S370" s="132">
        <v>28</v>
      </c>
      <c r="T370" s="132">
        <v>0</v>
      </c>
      <c r="U370" s="132">
        <v>0</v>
      </c>
      <c r="V370" s="132">
        <v>0</v>
      </c>
      <c r="W370" s="132">
        <v>0</v>
      </c>
      <c r="X370" s="132">
        <v>0</v>
      </c>
      <c r="Y370" s="132">
        <v>0</v>
      </c>
      <c r="Z370" s="132">
        <v>0</v>
      </c>
      <c r="AA370" s="132">
        <v>0</v>
      </c>
      <c r="AB370" s="132">
        <v>0</v>
      </c>
      <c r="AC370" s="132">
        <v>0</v>
      </c>
      <c r="AD370" s="132">
        <v>0</v>
      </c>
      <c r="AE370" s="132">
        <v>0</v>
      </c>
      <c r="AF370" s="132">
        <v>0</v>
      </c>
      <c r="AG370" s="132">
        <v>0</v>
      </c>
      <c r="AH370" s="132">
        <v>0</v>
      </c>
      <c r="AI370" s="132">
        <v>75</v>
      </c>
      <c r="AJ370" s="132">
        <v>61</v>
      </c>
      <c r="AK370" s="132">
        <v>0</v>
      </c>
      <c r="AL370" s="132">
        <v>0</v>
      </c>
      <c r="AM370" s="132">
        <v>0</v>
      </c>
      <c r="AN370" s="132">
        <v>0</v>
      </c>
      <c r="AO370" s="132">
        <v>0</v>
      </c>
      <c r="AP370" s="132">
        <v>136</v>
      </c>
      <c r="AQ370" s="132">
        <v>0</v>
      </c>
      <c r="AR370" s="132">
        <v>0</v>
      </c>
      <c r="AS370" s="132">
        <v>0</v>
      </c>
      <c r="AT370" s="132">
        <v>100</v>
      </c>
      <c r="AU370" s="132">
        <v>136</v>
      </c>
    </row>
    <row r="371" spans="1:47">
      <c r="A371" t="s">
        <v>2208</v>
      </c>
      <c r="B371" t="s">
        <v>2209</v>
      </c>
      <c r="C371" t="s">
        <v>1381</v>
      </c>
      <c r="D371" t="s">
        <v>2210</v>
      </c>
      <c r="E371" t="s">
        <v>2211</v>
      </c>
      <c r="F371" t="s">
        <v>1122</v>
      </c>
      <c r="G371" t="s">
        <v>288</v>
      </c>
      <c r="H371" s="131" t="s">
        <v>1717</v>
      </c>
      <c r="I371">
        <v>7734747820</v>
      </c>
      <c r="J371" t="s">
        <v>146</v>
      </c>
      <c r="K371" s="132">
        <v>25.5</v>
      </c>
      <c r="L371" s="132">
        <v>8.5</v>
      </c>
      <c r="M371" s="132">
        <v>3</v>
      </c>
      <c r="N371" s="132">
        <v>37</v>
      </c>
      <c r="O371" s="132">
        <v>62</v>
      </c>
      <c r="P371" s="132">
        <v>38</v>
      </c>
      <c r="Q371" s="132">
        <v>44</v>
      </c>
      <c r="R371" s="132">
        <v>34</v>
      </c>
      <c r="S371" s="132">
        <v>46</v>
      </c>
      <c r="T371" s="132">
        <v>43</v>
      </c>
      <c r="U371" s="132">
        <v>31</v>
      </c>
      <c r="V371" s="132">
        <v>37</v>
      </c>
      <c r="W371" s="132">
        <v>39</v>
      </c>
      <c r="X371" s="132">
        <v>46</v>
      </c>
      <c r="Y371" s="132">
        <v>0</v>
      </c>
      <c r="Z371" s="132">
        <v>0</v>
      </c>
      <c r="AA371" s="132">
        <v>0</v>
      </c>
      <c r="AB371" s="132">
        <v>0</v>
      </c>
      <c r="AC371" s="132">
        <v>0</v>
      </c>
      <c r="AD371" s="132">
        <v>0</v>
      </c>
      <c r="AE371" s="132">
        <v>0</v>
      </c>
      <c r="AF371" s="132">
        <v>0</v>
      </c>
      <c r="AG371" s="132">
        <v>0</v>
      </c>
      <c r="AH371" s="132">
        <v>0</v>
      </c>
      <c r="AI371" s="132">
        <v>231</v>
      </c>
      <c r="AJ371" s="132">
        <v>189</v>
      </c>
      <c r="AK371" s="132">
        <v>0</v>
      </c>
      <c r="AL371" s="132">
        <v>0</v>
      </c>
      <c r="AM371" s="132" t="s">
        <v>290</v>
      </c>
      <c r="AN371" s="132" t="s">
        <v>290</v>
      </c>
      <c r="AO371" s="132" t="s">
        <v>290</v>
      </c>
      <c r="AP371" s="132">
        <v>0</v>
      </c>
      <c r="AQ371" s="132">
        <v>0</v>
      </c>
      <c r="AR371" s="132">
        <v>396</v>
      </c>
      <c r="AS371" s="132">
        <v>15</v>
      </c>
      <c r="AT371" s="132">
        <v>0</v>
      </c>
      <c r="AU371" s="132">
        <v>420</v>
      </c>
    </row>
    <row r="372" spans="1:47">
      <c r="A372" t="s">
        <v>2212</v>
      </c>
      <c r="B372" t="s">
        <v>2213</v>
      </c>
      <c r="C372" t="s">
        <v>1190</v>
      </c>
      <c r="D372" t="s">
        <v>2214</v>
      </c>
      <c r="E372" t="s">
        <v>2215</v>
      </c>
      <c r="F372" t="s">
        <v>1122</v>
      </c>
      <c r="G372" t="s">
        <v>288</v>
      </c>
      <c r="H372" s="131" t="s">
        <v>1810</v>
      </c>
      <c r="I372">
        <v>7735220024</v>
      </c>
      <c r="J372" t="s">
        <v>146</v>
      </c>
      <c r="K372" s="132">
        <v>11</v>
      </c>
      <c r="L372" s="132">
        <v>4</v>
      </c>
      <c r="M372" s="132">
        <v>1</v>
      </c>
      <c r="N372" s="132">
        <v>16</v>
      </c>
      <c r="O372" s="132">
        <v>17</v>
      </c>
      <c r="P372" s="132">
        <v>13</v>
      </c>
      <c r="Q372" s="132">
        <v>16</v>
      </c>
      <c r="R372" s="132">
        <v>19</v>
      </c>
      <c r="S372" s="132">
        <v>19</v>
      </c>
      <c r="T372" s="132">
        <v>15</v>
      </c>
      <c r="U372" s="132">
        <v>16</v>
      </c>
      <c r="V372" s="132">
        <v>15</v>
      </c>
      <c r="W372" s="132">
        <v>23</v>
      </c>
      <c r="X372" s="132">
        <v>21</v>
      </c>
      <c r="Y372" s="132">
        <v>0</v>
      </c>
      <c r="Z372" s="132">
        <v>0</v>
      </c>
      <c r="AA372" s="132">
        <v>0</v>
      </c>
      <c r="AB372" s="132">
        <v>0</v>
      </c>
      <c r="AC372" s="132">
        <v>0</v>
      </c>
      <c r="AD372" s="132">
        <v>0</v>
      </c>
      <c r="AE372" s="132">
        <v>0</v>
      </c>
      <c r="AF372" s="132">
        <v>0</v>
      </c>
      <c r="AG372" s="132">
        <v>0</v>
      </c>
      <c r="AH372" s="132">
        <v>0</v>
      </c>
      <c r="AI372" s="132">
        <v>96</v>
      </c>
      <c r="AJ372" s="132">
        <v>78</v>
      </c>
      <c r="AK372" s="132">
        <v>0</v>
      </c>
      <c r="AL372" s="132">
        <v>0</v>
      </c>
      <c r="AM372" s="132">
        <v>0</v>
      </c>
      <c r="AN372" s="132">
        <v>0</v>
      </c>
      <c r="AO372" s="132">
        <v>0</v>
      </c>
      <c r="AP372" s="132">
        <v>167</v>
      </c>
      <c r="AQ372" s="132">
        <v>0</v>
      </c>
      <c r="AR372" s="132" t="s">
        <v>290</v>
      </c>
      <c r="AS372" s="132" t="s">
        <v>290</v>
      </c>
      <c r="AT372" s="132">
        <v>170</v>
      </c>
      <c r="AU372" s="132">
        <v>174</v>
      </c>
    </row>
    <row r="373" spans="1:47">
      <c r="A373" t="s">
        <v>2216</v>
      </c>
      <c r="B373" t="s">
        <v>2217</v>
      </c>
      <c r="C373" t="s">
        <v>2218</v>
      </c>
      <c r="D373" t="s">
        <v>2219</v>
      </c>
      <c r="E373" t="s">
        <v>2220</v>
      </c>
      <c r="F373" t="s">
        <v>1122</v>
      </c>
      <c r="G373" t="s">
        <v>288</v>
      </c>
      <c r="H373" s="131" t="s">
        <v>1785</v>
      </c>
      <c r="I373">
        <v>7737793329</v>
      </c>
      <c r="J373" t="s">
        <v>146</v>
      </c>
      <c r="K373" s="132">
        <v>27.5</v>
      </c>
      <c r="L373" s="132">
        <v>12</v>
      </c>
      <c r="M373" s="132">
        <v>2</v>
      </c>
      <c r="N373" s="132">
        <v>41.5</v>
      </c>
      <c r="O373" s="132">
        <v>81</v>
      </c>
      <c r="P373" s="132">
        <v>31</v>
      </c>
      <c r="Q373" s="132">
        <v>35</v>
      </c>
      <c r="R373" s="132">
        <v>31</v>
      </c>
      <c r="S373" s="132">
        <v>32</v>
      </c>
      <c r="T373" s="132">
        <v>30</v>
      </c>
      <c r="U373" s="132">
        <v>27</v>
      </c>
      <c r="V373" s="132">
        <v>33</v>
      </c>
      <c r="W373" s="132">
        <v>29</v>
      </c>
      <c r="X373" s="132">
        <v>34</v>
      </c>
      <c r="Y373" s="132">
        <v>0</v>
      </c>
      <c r="Z373" s="132">
        <v>0</v>
      </c>
      <c r="AA373" s="132">
        <v>0</v>
      </c>
      <c r="AB373" s="132">
        <v>0</v>
      </c>
      <c r="AC373" s="132">
        <v>0</v>
      </c>
      <c r="AD373" s="132">
        <v>0</v>
      </c>
      <c r="AE373" s="132">
        <v>0</v>
      </c>
      <c r="AF373" s="132" t="s">
        <v>290</v>
      </c>
      <c r="AG373" s="132">
        <v>48</v>
      </c>
      <c r="AH373" s="132">
        <v>0</v>
      </c>
      <c r="AI373" s="132">
        <v>206</v>
      </c>
      <c r="AJ373" s="132">
        <v>206</v>
      </c>
      <c r="AK373" s="132">
        <v>0</v>
      </c>
      <c r="AL373" s="132">
        <v>0</v>
      </c>
      <c r="AM373" s="132">
        <v>0</v>
      </c>
      <c r="AN373" s="132">
        <v>0</v>
      </c>
      <c r="AO373" s="132">
        <v>58</v>
      </c>
      <c r="AP373" s="132">
        <v>14</v>
      </c>
      <c r="AQ373" s="132">
        <v>0</v>
      </c>
      <c r="AR373" s="132">
        <v>316</v>
      </c>
      <c r="AS373" s="132">
        <v>24</v>
      </c>
      <c r="AT373" s="132">
        <v>10</v>
      </c>
      <c r="AU373" s="132">
        <v>412</v>
      </c>
    </row>
    <row r="374" spans="1:47">
      <c r="A374" t="s">
        <v>2221</v>
      </c>
      <c r="B374" t="s">
        <v>2222</v>
      </c>
      <c r="C374" t="s">
        <v>861</v>
      </c>
      <c r="D374" t="s">
        <v>2223</v>
      </c>
      <c r="E374" t="s">
        <v>2224</v>
      </c>
      <c r="F374" t="s">
        <v>1122</v>
      </c>
      <c r="G374" t="s">
        <v>288</v>
      </c>
      <c r="H374" s="131" t="s">
        <v>1717</v>
      </c>
      <c r="I374">
        <v>7734452969</v>
      </c>
      <c r="J374" t="s">
        <v>146</v>
      </c>
      <c r="K374" s="132">
        <v>27</v>
      </c>
      <c r="L374" s="132">
        <v>11</v>
      </c>
      <c r="M374" s="132">
        <v>2</v>
      </c>
      <c r="N374" s="132">
        <v>40</v>
      </c>
      <c r="O374" s="132">
        <v>70</v>
      </c>
      <c r="P374" s="132">
        <v>47</v>
      </c>
      <c r="Q374" s="132">
        <v>43</v>
      </c>
      <c r="R374" s="132">
        <v>49</v>
      </c>
      <c r="S374" s="132">
        <v>48</v>
      </c>
      <c r="T374" s="132">
        <v>49</v>
      </c>
      <c r="U374" s="132">
        <v>42</v>
      </c>
      <c r="V374" s="132">
        <v>46</v>
      </c>
      <c r="W374" s="132">
        <v>37</v>
      </c>
      <c r="X374" s="132">
        <v>42</v>
      </c>
      <c r="Y374" s="132">
        <v>0</v>
      </c>
      <c r="Z374" s="132">
        <v>0</v>
      </c>
      <c r="AA374" s="132">
        <v>0</v>
      </c>
      <c r="AB374" s="132">
        <v>0</v>
      </c>
      <c r="AC374" s="132">
        <v>0</v>
      </c>
      <c r="AD374" s="132">
        <v>0</v>
      </c>
      <c r="AE374" s="132">
        <v>0</v>
      </c>
      <c r="AF374" s="132">
        <v>0</v>
      </c>
      <c r="AG374" s="132">
        <v>0</v>
      </c>
      <c r="AH374" s="132">
        <v>0</v>
      </c>
      <c r="AI374" s="132">
        <v>234</v>
      </c>
      <c r="AJ374" s="132">
        <v>239</v>
      </c>
      <c r="AK374" s="132">
        <v>0</v>
      </c>
      <c r="AL374" s="132">
        <v>0</v>
      </c>
      <c r="AM374" s="132">
        <v>0</v>
      </c>
      <c r="AN374" s="132">
        <v>0</v>
      </c>
      <c r="AO374" s="132">
        <v>0</v>
      </c>
      <c r="AP374" s="132" t="s">
        <v>290</v>
      </c>
      <c r="AQ374" s="132">
        <v>0</v>
      </c>
      <c r="AR374" s="132">
        <v>452</v>
      </c>
      <c r="AS374" s="132">
        <v>15</v>
      </c>
      <c r="AT374" s="132">
        <v>11</v>
      </c>
      <c r="AU374" s="132">
        <v>473</v>
      </c>
    </row>
    <row r="375" spans="1:47">
      <c r="A375" t="s">
        <v>2225</v>
      </c>
      <c r="B375" t="s">
        <v>2226</v>
      </c>
      <c r="C375" t="s">
        <v>1947</v>
      </c>
      <c r="D375" t="s">
        <v>2227</v>
      </c>
      <c r="E375" t="s">
        <v>2228</v>
      </c>
      <c r="F375" t="s">
        <v>1122</v>
      </c>
      <c r="G375" t="s">
        <v>288</v>
      </c>
      <c r="H375" s="131" t="s">
        <v>1901</v>
      </c>
      <c r="I375">
        <v>7733488212</v>
      </c>
      <c r="J375" t="s">
        <v>146</v>
      </c>
      <c r="K375" s="132">
        <v>41.5</v>
      </c>
      <c r="L375" s="132">
        <v>10.5</v>
      </c>
      <c r="M375" s="132">
        <v>4</v>
      </c>
      <c r="N375" s="132">
        <v>56</v>
      </c>
      <c r="O375" s="132">
        <v>86</v>
      </c>
      <c r="P375" s="132">
        <v>58</v>
      </c>
      <c r="Q375" s="132">
        <v>50</v>
      </c>
      <c r="R375" s="132">
        <v>37</v>
      </c>
      <c r="S375" s="132">
        <v>48</v>
      </c>
      <c r="T375" s="132">
        <v>42</v>
      </c>
      <c r="U375" s="132">
        <v>44</v>
      </c>
      <c r="V375" s="132">
        <v>38</v>
      </c>
      <c r="W375" s="132">
        <v>38</v>
      </c>
      <c r="X375" s="132">
        <v>41</v>
      </c>
      <c r="Y375" s="132">
        <v>0</v>
      </c>
      <c r="Z375" s="132">
        <v>0</v>
      </c>
      <c r="AA375" s="132">
        <v>0</v>
      </c>
      <c r="AB375" s="132">
        <v>0</v>
      </c>
      <c r="AC375" s="132">
        <v>0</v>
      </c>
      <c r="AD375" s="132">
        <v>0</v>
      </c>
      <c r="AE375" s="132">
        <v>0</v>
      </c>
      <c r="AF375" s="132">
        <v>0</v>
      </c>
      <c r="AG375" s="132">
        <v>0</v>
      </c>
      <c r="AH375" s="132">
        <v>0</v>
      </c>
      <c r="AI375" s="132">
        <v>246</v>
      </c>
      <c r="AJ375" s="132">
        <v>236</v>
      </c>
      <c r="AK375" s="132">
        <v>0</v>
      </c>
      <c r="AL375" s="132">
        <v>0</v>
      </c>
      <c r="AM375" s="132" t="s">
        <v>290</v>
      </c>
      <c r="AN375" s="132">
        <v>18</v>
      </c>
      <c r="AO375" s="132" t="s">
        <v>290</v>
      </c>
      <c r="AP375" s="132">
        <v>44</v>
      </c>
      <c r="AQ375" s="132">
        <v>0</v>
      </c>
      <c r="AR375" s="132">
        <v>373</v>
      </c>
      <c r="AS375" s="132">
        <v>45</v>
      </c>
      <c r="AT375" s="132" t="s">
        <v>290</v>
      </c>
      <c r="AU375" s="132">
        <v>482</v>
      </c>
    </row>
    <row r="376" spans="1:47">
      <c r="A376" t="s">
        <v>2229</v>
      </c>
      <c r="B376" t="s">
        <v>2230</v>
      </c>
      <c r="C376" t="s">
        <v>2231</v>
      </c>
      <c r="D376" t="s">
        <v>2232</v>
      </c>
      <c r="E376" t="s">
        <v>2233</v>
      </c>
      <c r="F376" t="s">
        <v>1122</v>
      </c>
      <c r="G376" t="s">
        <v>288</v>
      </c>
      <c r="H376" s="131" t="s">
        <v>2234</v>
      </c>
      <c r="I376">
        <v>7732832311</v>
      </c>
      <c r="J376" t="s">
        <v>146</v>
      </c>
      <c r="K376" s="132">
        <v>11</v>
      </c>
      <c r="L376" s="132">
        <v>5</v>
      </c>
      <c r="M376" s="132">
        <v>1</v>
      </c>
      <c r="N376" s="132">
        <v>17</v>
      </c>
      <c r="O376" s="132">
        <v>15</v>
      </c>
      <c r="P376" s="132">
        <v>16</v>
      </c>
      <c r="Q376" s="132">
        <v>19</v>
      </c>
      <c r="R376" s="132">
        <v>10</v>
      </c>
      <c r="S376" s="132">
        <v>16</v>
      </c>
      <c r="T376" s="132">
        <v>16</v>
      </c>
      <c r="U376" s="132">
        <v>11</v>
      </c>
      <c r="V376" s="132" t="s">
        <v>290</v>
      </c>
      <c r="W376" s="132">
        <v>14</v>
      </c>
      <c r="X376" s="132">
        <v>10</v>
      </c>
      <c r="Y376" s="132">
        <v>0</v>
      </c>
      <c r="Z376" s="132">
        <v>0</v>
      </c>
      <c r="AA376" s="132">
        <v>0</v>
      </c>
      <c r="AB376" s="132">
        <v>0</v>
      </c>
      <c r="AC376" s="132">
        <v>0</v>
      </c>
      <c r="AD376" s="132">
        <v>0</v>
      </c>
      <c r="AE376" s="132">
        <v>0</v>
      </c>
      <c r="AF376" s="132">
        <v>0</v>
      </c>
      <c r="AG376" s="132">
        <v>0</v>
      </c>
      <c r="AH376" s="132">
        <v>0</v>
      </c>
      <c r="AI376" s="132">
        <v>65</v>
      </c>
      <c r="AJ376" s="132">
        <v>66</v>
      </c>
      <c r="AK376" s="132">
        <v>0</v>
      </c>
      <c r="AL376" s="132">
        <v>0</v>
      </c>
      <c r="AM376" s="132">
        <v>0</v>
      </c>
      <c r="AN376" s="132">
        <v>14</v>
      </c>
      <c r="AO376" s="132">
        <v>0</v>
      </c>
      <c r="AP376" s="132">
        <v>28</v>
      </c>
      <c r="AQ376" s="132">
        <v>0</v>
      </c>
      <c r="AR376" s="132">
        <v>74</v>
      </c>
      <c r="AS376" s="132">
        <v>15</v>
      </c>
      <c r="AT376" s="132">
        <v>89</v>
      </c>
      <c r="AU376" s="132">
        <v>131</v>
      </c>
    </row>
    <row r="377" spans="1:47">
      <c r="A377" t="s">
        <v>2235</v>
      </c>
      <c r="B377" t="s">
        <v>2236</v>
      </c>
      <c r="C377" t="s">
        <v>2237</v>
      </c>
      <c r="D377" t="s">
        <v>2238</v>
      </c>
      <c r="E377" t="s">
        <v>2239</v>
      </c>
      <c r="F377" t="s">
        <v>1122</v>
      </c>
      <c r="G377" t="s">
        <v>288</v>
      </c>
      <c r="H377" s="131" t="s">
        <v>1410</v>
      </c>
      <c r="I377">
        <v>7735861225</v>
      </c>
      <c r="J377" t="s">
        <v>146</v>
      </c>
      <c r="K377" s="132">
        <v>25.4</v>
      </c>
      <c r="L377" s="132">
        <v>12.5</v>
      </c>
      <c r="M377" s="132">
        <v>3.1</v>
      </c>
      <c r="N377" s="132">
        <v>41</v>
      </c>
      <c r="O377" s="132">
        <v>28</v>
      </c>
      <c r="P377" s="132">
        <v>64</v>
      </c>
      <c r="Q377" s="132">
        <v>45</v>
      </c>
      <c r="R377" s="132">
        <v>46</v>
      </c>
      <c r="S377" s="132">
        <v>58</v>
      </c>
      <c r="T377" s="132">
        <v>52</v>
      </c>
      <c r="U377" s="132">
        <v>54</v>
      </c>
      <c r="V377" s="132">
        <v>48</v>
      </c>
      <c r="W377" s="132">
        <v>76</v>
      </c>
      <c r="X377" s="132">
        <v>76</v>
      </c>
      <c r="Y377" s="132">
        <v>0</v>
      </c>
      <c r="Z377" s="132">
        <v>0</v>
      </c>
      <c r="AA377" s="132">
        <v>0</v>
      </c>
      <c r="AB377" s="132">
        <v>0</v>
      </c>
      <c r="AC377" s="132">
        <v>0</v>
      </c>
      <c r="AD377" s="132">
        <v>0</v>
      </c>
      <c r="AE377" s="132">
        <v>0</v>
      </c>
      <c r="AF377" s="132">
        <v>0</v>
      </c>
      <c r="AG377" s="132">
        <v>25</v>
      </c>
      <c r="AH377" s="132">
        <v>0</v>
      </c>
      <c r="AI377" s="132">
        <v>301</v>
      </c>
      <c r="AJ377" s="132">
        <v>271</v>
      </c>
      <c r="AK377" s="132">
        <v>0</v>
      </c>
      <c r="AL377" s="132">
        <v>0</v>
      </c>
      <c r="AM377" s="132">
        <v>0</v>
      </c>
      <c r="AN377" s="132" t="s">
        <v>290</v>
      </c>
      <c r="AO377" s="132">
        <v>0</v>
      </c>
      <c r="AP377" s="132">
        <v>269</v>
      </c>
      <c r="AQ377" s="132" t="s">
        <v>290</v>
      </c>
      <c r="AR377" s="132">
        <v>287</v>
      </c>
      <c r="AS377" s="132" t="s">
        <v>290</v>
      </c>
      <c r="AT377" s="132">
        <v>75</v>
      </c>
      <c r="AU377" s="132">
        <v>572</v>
      </c>
    </row>
    <row r="378" spans="1:47">
      <c r="A378" t="s">
        <v>2240</v>
      </c>
      <c r="B378" t="s">
        <v>2241</v>
      </c>
      <c r="C378" t="s">
        <v>976</v>
      </c>
      <c r="D378" t="s">
        <v>2242</v>
      </c>
      <c r="E378" t="s">
        <v>2243</v>
      </c>
      <c r="F378" t="s">
        <v>1122</v>
      </c>
      <c r="G378" t="s">
        <v>288</v>
      </c>
      <c r="H378" s="131" t="s">
        <v>2234</v>
      </c>
      <c r="I378">
        <v>7737369133</v>
      </c>
      <c r="J378" t="s">
        <v>146</v>
      </c>
      <c r="K378" s="132">
        <v>20</v>
      </c>
      <c r="L378" s="132">
        <v>5</v>
      </c>
      <c r="M378" s="132">
        <v>1</v>
      </c>
      <c r="N378" s="132">
        <v>26</v>
      </c>
      <c r="O378" s="132">
        <v>51</v>
      </c>
      <c r="P378" s="132">
        <v>29</v>
      </c>
      <c r="Q378" s="132">
        <v>31</v>
      </c>
      <c r="R378" s="132">
        <v>32</v>
      </c>
      <c r="S378" s="132">
        <v>19</v>
      </c>
      <c r="T378" s="132">
        <v>19</v>
      </c>
      <c r="U378" s="132">
        <v>15</v>
      </c>
      <c r="V378" s="132">
        <v>29</v>
      </c>
      <c r="W378" s="132">
        <v>25</v>
      </c>
      <c r="X378" s="132">
        <v>35</v>
      </c>
      <c r="Y378" s="132">
        <v>0</v>
      </c>
      <c r="Z378" s="132">
        <v>0</v>
      </c>
      <c r="AA378" s="132">
        <v>0</v>
      </c>
      <c r="AB378" s="132">
        <v>0</v>
      </c>
      <c r="AC378" s="132">
        <v>0</v>
      </c>
      <c r="AD378" s="132">
        <v>0</v>
      </c>
      <c r="AE378" s="132">
        <v>0</v>
      </c>
      <c r="AF378" s="132">
        <v>0</v>
      </c>
      <c r="AG378" s="132">
        <v>0</v>
      </c>
      <c r="AH378" s="132">
        <v>0</v>
      </c>
      <c r="AI378" s="132">
        <v>144</v>
      </c>
      <c r="AJ378" s="132">
        <v>141</v>
      </c>
      <c r="AK378" s="132">
        <v>0</v>
      </c>
      <c r="AL378" s="132">
        <v>0</v>
      </c>
      <c r="AM378" s="132">
        <v>0</v>
      </c>
      <c r="AN378" s="132">
        <v>20</v>
      </c>
      <c r="AO378" s="132" t="s">
        <v>290</v>
      </c>
      <c r="AP378" s="132">
        <v>31</v>
      </c>
      <c r="AQ378" s="132">
        <v>0</v>
      </c>
      <c r="AR378" s="132">
        <v>181</v>
      </c>
      <c r="AS378" s="132">
        <v>52</v>
      </c>
      <c r="AT378" s="132">
        <v>30</v>
      </c>
      <c r="AU378" s="132">
        <v>285</v>
      </c>
    </row>
    <row r="379" spans="1:47">
      <c r="A379" t="s">
        <v>2244</v>
      </c>
      <c r="B379" t="s">
        <v>2245</v>
      </c>
      <c r="C379" t="s">
        <v>534</v>
      </c>
      <c r="D379" t="s">
        <v>2246</v>
      </c>
      <c r="E379" t="s">
        <v>2247</v>
      </c>
      <c r="F379" t="s">
        <v>1122</v>
      </c>
      <c r="G379" t="s">
        <v>288</v>
      </c>
      <c r="H379" s="131" t="s">
        <v>1810</v>
      </c>
      <c r="I379">
        <v>7737621542</v>
      </c>
      <c r="J379" t="s">
        <v>146</v>
      </c>
      <c r="K379" s="132">
        <v>16.5</v>
      </c>
      <c r="L379" s="132">
        <v>8</v>
      </c>
      <c r="M379" s="132">
        <v>5.5</v>
      </c>
      <c r="N379" s="132">
        <v>30</v>
      </c>
      <c r="O379" s="132">
        <v>37</v>
      </c>
      <c r="P379" s="132">
        <v>32</v>
      </c>
      <c r="Q379" s="132">
        <v>32</v>
      </c>
      <c r="R379" s="132">
        <v>28</v>
      </c>
      <c r="S379" s="132">
        <v>26</v>
      </c>
      <c r="T379" s="132">
        <v>25</v>
      </c>
      <c r="U379" s="132">
        <v>24</v>
      </c>
      <c r="V379" s="132">
        <v>23</v>
      </c>
      <c r="W379" s="132">
        <v>21</v>
      </c>
      <c r="X379" s="132">
        <v>19</v>
      </c>
      <c r="Y379" s="132">
        <v>0</v>
      </c>
      <c r="Z379" s="132">
        <v>0</v>
      </c>
      <c r="AA379" s="132">
        <v>0</v>
      </c>
      <c r="AB379" s="132">
        <v>0</v>
      </c>
      <c r="AC379" s="132">
        <v>0</v>
      </c>
      <c r="AD379" s="132">
        <v>0</v>
      </c>
      <c r="AE379" s="132">
        <v>0</v>
      </c>
      <c r="AF379" s="132">
        <v>0</v>
      </c>
      <c r="AG379" s="132">
        <v>0</v>
      </c>
      <c r="AH379" s="132">
        <v>0</v>
      </c>
      <c r="AI379" s="132">
        <v>137</v>
      </c>
      <c r="AJ379" s="132">
        <v>130</v>
      </c>
      <c r="AK379" s="132">
        <v>0</v>
      </c>
      <c r="AL379" s="132">
        <v>0</v>
      </c>
      <c r="AM379" s="132">
        <v>0</v>
      </c>
      <c r="AN379" s="132">
        <v>0</v>
      </c>
      <c r="AO379" s="132" t="s">
        <v>290</v>
      </c>
      <c r="AP379" s="132">
        <v>260</v>
      </c>
      <c r="AQ379" s="132">
        <v>0</v>
      </c>
      <c r="AR379" s="132" t="s">
        <v>290</v>
      </c>
      <c r="AS379" s="132">
        <v>0</v>
      </c>
      <c r="AT379" s="132">
        <v>240</v>
      </c>
      <c r="AU379" s="132">
        <v>267</v>
      </c>
    </row>
    <row r="380" spans="1:47">
      <c r="A380" t="s">
        <v>2248</v>
      </c>
      <c r="B380" t="s">
        <v>2249</v>
      </c>
      <c r="C380" t="s">
        <v>2250</v>
      </c>
      <c r="D380" t="s">
        <v>2251</v>
      </c>
      <c r="E380" t="s">
        <v>2252</v>
      </c>
      <c r="F380" t="s">
        <v>1122</v>
      </c>
      <c r="G380" t="s">
        <v>288</v>
      </c>
      <c r="H380" s="131" t="s">
        <v>1689</v>
      </c>
      <c r="I380">
        <v>7732381757</v>
      </c>
      <c r="J380" t="s">
        <v>146</v>
      </c>
      <c r="K380" s="132">
        <v>14</v>
      </c>
      <c r="L380" s="132">
        <v>9</v>
      </c>
      <c r="M380" s="132">
        <v>2</v>
      </c>
      <c r="N380" s="132">
        <v>25</v>
      </c>
      <c r="O380" s="132">
        <v>40</v>
      </c>
      <c r="P380" s="132">
        <v>26</v>
      </c>
      <c r="Q380" s="132">
        <v>26</v>
      </c>
      <c r="R380" s="132">
        <v>32</v>
      </c>
      <c r="S380" s="132">
        <v>21</v>
      </c>
      <c r="T380" s="132">
        <v>18</v>
      </c>
      <c r="U380" s="132">
        <v>17</v>
      </c>
      <c r="V380" s="132">
        <v>15</v>
      </c>
      <c r="W380" s="132">
        <v>19</v>
      </c>
      <c r="X380" s="132">
        <v>16</v>
      </c>
      <c r="Y380" s="132">
        <v>0</v>
      </c>
      <c r="Z380" s="132">
        <v>0</v>
      </c>
      <c r="AA380" s="132">
        <v>0</v>
      </c>
      <c r="AB380" s="132">
        <v>0</v>
      </c>
      <c r="AC380" s="132">
        <v>0</v>
      </c>
      <c r="AD380" s="132">
        <v>0</v>
      </c>
      <c r="AE380" s="132">
        <v>0</v>
      </c>
      <c r="AF380" s="132">
        <v>0</v>
      </c>
      <c r="AG380" s="132">
        <v>0</v>
      </c>
      <c r="AH380" s="132">
        <v>0</v>
      </c>
      <c r="AI380" s="132">
        <v>122</v>
      </c>
      <c r="AJ380" s="132">
        <v>108</v>
      </c>
      <c r="AK380" s="132">
        <v>0</v>
      </c>
      <c r="AL380" s="132">
        <v>0</v>
      </c>
      <c r="AM380" s="132">
        <v>0</v>
      </c>
      <c r="AN380" s="132">
        <v>0</v>
      </c>
      <c r="AO380" s="132">
        <v>229</v>
      </c>
      <c r="AP380" s="132" t="s">
        <v>290</v>
      </c>
      <c r="AQ380" s="132">
        <v>0</v>
      </c>
      <c r="AR380" s="132">
        <v>0</v>
      </c>
      <c r="AS380" s="132">
        <v>0</v>
      </c>
      <c r="AT380" s="132">
        <v>205</v>
      </c>
      <c r="AU380" s="132">
        <v>230</v>
      </c>
    </row>
    <row r="381" spans="1:47">
      <c r="A381" t="s">
        <v>2253</v>
      </c>
      <c r="B381" t="s">
        <v>2254</v>
      </c>
      <c r="C381" t="s">
        <v>886</v>
      </c>
      <c r="D381" t="s">
        <v>2255</v>
      </c>
      <c r="E381" t="s">
        <v>2256</v>
      </c>
      <c r="F381" t="s">
        <v>1122</v>
      </c>
      <c r="G381" t="s">
        <v>288</v>
      </c>
      <c r="H381" s="131" t="s">
        <v>2257</v>
      </c>
      <c r="I381">
        <v>7737632235</v>
      </c>
      <c r="J381" t="s">
        <v>146</v>
      </c>
      <c r="K381" s="132">
        <v>19</v>
      </c>
      <c r="L381" s="132">
        <v>4</v>
      </c>
      <c r="M381" s="132">
        <v>1</v>
      </c>
      <c r="N381" s="132">
        <v>24</v>
      </c>
      <c r="O381" s="132">
        <v>41</v>
      </c>
      <c r="P381" s="132">
        <v>28</v>
      </c>
      <c r="Q381" s="132">
        <v>29</v>
      </c>
      <c r="R381" s="132">
        <v>30</v>
      </c>
      <c r="S381" s="132">
        <v>20</v>
      </c>
      <c r="T381" s="132">
        <v>19</v>
      </c>
      <c r="U381" s="132">
        <v>31</v>
      </c>
      <c r="V381" s="132">
        <v>20</v>
      </c>
      <c r="W381" s="132">
        <v>26</v>
      </c>
      <c r="X381" s="132">
        <v>34</v>
      </c>
      <c r="Y381" s="132">
        <v>0</v>
      </c>
      <c r="Z381" s="132">
        <v>0</v>
      </c>
      <c r="AA381" s="132">
        <v>0</v>
      </c>
      <c r="AB381" s="132">
        <v>0</v>
      </c>
      <c r="AC381" s="132">
        <v>0</v>
      </c>
      <c r="AD381" s="132">
        <v>0</v>
      </c>
      <c r="AE381" s="132">
        <v>0</v>
      </c>
      <c r="AF381" s="132">
        <v>0</v>
      </c>
      <c r="AG381" s="132">
        <v>0</v>
      </c>
      <c r="AH381" s="132">
        <v>0</v>
      </c>
      <c r="AI381" s="132">
        <v>160</v>
      </c>
      <c r="AJ381" s="132">
        <v>118</v>
      </c>
      <c r="AK381" s="132">
        <v>0</v>
      </c>
      <c r="AL381" s="132">
        <v>0</v>
      </c>
      <c r="AM381" s="132">
        <v>0</v>
      </c>
      <c r="AN381" s="132">
        <v>12</v>
      </c>
      <c r="AO381" s="132">
        <v>0</v>
      </c>
      <c r="AP381" s="132">
        <v>49</v>
      </c>
      <c r="AQ381" s="132">
        <v>0</v>
      </c>
      <c r="AR381" s="132">
        <v>217</v>
      </c>
      <c r="AS381" s="132">
        <v>0</v>
      </c>
      <c r="AT381" s="132">
        <v>24</v>
      </c>
      <c r="AU381" s="132">
        <v>278</v>
      </c>
    </row>
    <row r="382" spans="1:47">
      <c r="A382" t="s">
        <v>2258</v>
      </c>
      <c r="B382" t="s">
        <v>2259</v>
      </c>
      <c r="C382" t="s">
        <v>2260</v>
      </c>
      <c r="D382" t="s">
        <v>2261</v>
      </c>
      <c r="E382" t="s">
        <v>2262</v>
      </c>
      <c r="F382" t="s">
        <v>1122</v>
      </c>
      <c r="G382" t="s">
        <v>288</v>
      </c>
      <c r="H382" s="131" t="s">
        <v>1699</v>
      </c>
      <c r="I382">
        <v>7736223022</v>
      </c>
      <c r="J382" t="s">
        <v>146</v>
      </c>
      <c r="K382" s="132">
        <v>11</v>
      </c>
      <c r="L382" s="132">
        <v>2.5</v>
      </c>
      <c r="M382" s="132">
        <v>2</v>
      </c>
      <c r="N382" s="132">
        <v>15.5</v>
      </c>
      <c r="O382" s="132">
        <v>17</v>
      </c>
      <c r="P382" s="132">
        <v>18</v>
      </c>
      <c r="Q382" s="132">
        <v>25</v>
      </c>
      <c r="R382" s="132">
        <v>16</v>
      </c>
      <c r="S382" s="132">
        <v>17</v>
      </c>
      <c r="T382" s="132">
        <v>20</v>
      </c>
      <c r="U382" s="132">
        <v>16</v>
      </c>
      <c r="V382" s="132">
        <v>21</v>
      </c>
      <c r="W382" s="132">
        <v>16</v>
      </c>
      <c r="X382" s="132">
        <v>16</v>
      </c>
      <c r="Y382" s="132">
        <v>0</v>
      </c>
      <c r="Z382" s="132">
        <v>0</v>
      </c>
      <c r="AA382" s="132">
        <v>0</v>
      </c>
      <c r="AB382" s="132">
        <v>0</v>
      </c>
      <c r="AC382" s="132">
        <v>0</v>
      </c>
      <c r="AD382" s="132">
        <v>0</v>
      </c>
      <c r="AE382" s="132">
        <v>0</v>
      </c>
      <c r="AF382" s="132">
        <v>0</v>
      </c>
      <c r="AG382" s="132">
        <v>0</v>
      </c>
      <c r="AH382" s="132">
        <v>0</v>
      </c>
      <c r="AI382" s="132">
        <v>91</v>
      </c>
      <c r="AJ382" s="132">
        <v>91</v>
      </c>
      <c r="AK382" s="132">
        <v>0</v>
      </c>
      <c r="AL382" s="132">
        <v>0</v>
      </c>
      <c r="AM382" s="132">
        <v>0</v>
      </c>
      <c r="AN382" s="132">
        <v>13</v>
      </c>
      <c r="AO382" s="132" t="s">
        <v>290</v>
      </c>
      <c r="AP382" s="132">
        <v>99</v>
      </c>
      <c r="AQ382" s="132">
        <v>0</v>
      </c>
      <c r="AR382" s="132">
        <v>54</v>
      </c>
      <c r="AS382" s="132">
        <v>15</v>
      </c>
      <c r="AT382" s="132">
        <v>150</v>
      </c>
      <c r="AU382" s="132">
        <v>182</v>
      </c>
    </row>
    <row r="383" spans="1:47">
      <c r="A383" t="s">
        <v>2263</v>
      </c>
      <c r="B383" t="s">
        <v>2264</v>
      </c>
      <c r="C383" t="s">
        <v>940</v>
      </c>
      <c r="D383" t="s">
        <v>1111</v>
      </c>
      <c r="E383" t="s">
        <v>2265</v>
      </c>
      <c r="F383" t="s">
        <v>1122</v>
      </c>
      <c r="G383" t="s">
        <v>288</v>
      </c>
      <c r="H383" s="131" t="s">
        <v>2207</v>
      </c>
      <c r="I383">
        <v>7735236161</v>
      </c>
      <c r="J383" t="s">
        <v>146</v>
      </c>
      <c r="K383" s="132">
        <v>10</v>
      </c>
      <c r="L383" s="132">
        <v>3</v>
      </c>
      <c r="M383" s="132">
        <v>1</v>
      </c>
      <c r="N383" s="132">
        <v>14</v>
      </c>
      <c r="O383" s="132">
        <v>14</v>
      </c>
      <c r="P383" s="132">
        <v>13</v>
      </c>
      <c r="Q383" s="132">
        <v>12</v>
      </c>
      <c r="R383" s="132">
        <v>10</v>
      </c>
      <c r="S383" s="132">
        <v>18</v>
      </c>
      <c r="T383" s="132">
        <v>11</v>
      </c>
      <c r="U383" s="132">
        <v>14</v>
      </c>
      <c r="V383" s="132" t="s">
        <v>290</v>
      </c>
      <c r="W383" s="132" t="s">
        <v>290</v>
      </c>
      <c r="X383" s="132">
        <v>17</v>
      </c>
      <c r="Y383" s="132">
        <v>0</v>
      </c>
      <c r="Z383" s="132">
        <v>0</v>
      </c>
      <c r="AA383" s="132">
        <v>0</v>
      </c>
      <c r="AB383" s="132">
        <v>0</v>
      </c>
      <c r="AC383" s="132">
        <v>0</v>
      </c>
      <c r="AD383" s="132">
        <v>0</v>
      </c>
      <c r="AE383" s="132">
        <v>0</v>
      </c>
      <c r="AF383" s="132">
        <v>0</v>
      </c>
      <c r="AG383" s="132">
        <v>0</v>
      </c>
      <c r="AH383" s="132">
        <v>0</v>
      </c>
      <c r="AI383" s="132">
        <v>67</v>
      </c>
      <c r="AJ383" s="132">
        <v>57</v>
      </c>
      <c r="AK383" s="132">
        <v>0</v>
      </c>
      <c r="AL383" s="132">
        <v>0</v>
      </c>
      <c r="AM383" s="132">
        <v>0</v>
      </c>
      <c r="AN383" s="132" t="s">
        <v>290</v>
      </c>
      <c r="AO383" s="132">
        <v>0</v>
      </c>
      <c r="AP383" s="132">
        <v>119</v>
      </c>
      <c r="AQ383" s="132">
        <v>0</v>
      </c>
      <c r="AR383" s="132" t="s">
        <v>290</v>
      </c>
      <c r="AS383" s="132" t="s">
        <v>290</v>
      </c>
      <c r="AT383" s="132">
        <v>124</v>
      </c>
      <c r="AU383" s="132">
        <v>124</v>
      </c>
    </row>
    <row r="384" spans="1:47">
      <c r="A384" t="s">
        <v>2266</v>
      </c>
      <c r="B384" t="s">
        <v>2267</v>
      </c>
      <c r="C384" t="s">
        <v>1417</v>
      </c>
      <c r="D384" t="s">
        <v>2268</v>
      </c>
      <c r="E384" t="s">
        <v>2269</v>
      </c>
      <c r="F384" t="s">
        <v>1122</v>
      </c>
      <c r="G384" t="s">
        <v>288</v>
      </c>
      <c r="H384" s="131" t="s">
        <v>1699</v>
      </c>
      <c r="I384">
        <v>7735891000</v>
      </c>
      <c r="J384" t="s">
        <v>146</v>
      </c>
      <c r="K384" s="132">
        <v>13</v>
      </c>
      <c r="L384" s="132">
        <v>4</v>
      </c>
      <c r="M384" s="132">
        <v>2.5</v>
      </c>
      <c r="N384" s="132">
        <v>19.5</v>
      </c>
      <c r="O384" s="132">
        <v>12</v>
      </c>
      <c r="P384" s="132">
        <v>18</v>
      </c>
      <c r="Q384" s="132">
        <v>12</v>
      </c>
      <c r="R384" s="132">
        <v>20</v>
      </c>
      <c r="S384" s="132">
        <v>14</v>
      </c>
      <c r="T384" s="132">
        <v>14</v>
      </c>
      <c r="U384" s="132">
        <v>22</v>
      </c>
      <c r="V384" s="132">
        <v>11</v>
      </c>
      <c r="W384" s="132">
        <v>11</v>
      </c>
      <c r="X384" s="132">
        <v>20</v>
      </c>
      <c r="Y384" s="132">
        <v>0</v>
      </c>
      <c r="Z384" s="132">
        <v>0</v>
      </c>
      <c r="AA384" s="132">
        <v>0</v>
      </c>
      <c r="AB384" s="132">
        <v>0</v>
      </c>
      <c r="AC384" s="132" t="s">
        <v>290</v>
      </c>
      <c r="AD384" s="132">
        <v>0</v>
      </c>
      <c r="AE384" s="132">
        <v>0</v>
      </c>
      <c r="AF384" s="132">
        <v>0</v>
      </c>
      <c r="AG384" s="132">
        <v>0</v>
      </c>
      <c r="AH384" s="132">
        <v>0</v>
      </c>
      <c r="AI384" s="132">
        <v>89</v>
      </c>
      <c r="AJ384" s="132">
        <v>73</v>
      </c>
      <c r="AK384" s="132">
        <v>0</v>
      </c>
      <c r="AL384" s="132">
        <v>0</v>
      </c>
      <c r="AM384" s="132">
        <v>0</v>
      </c>
      <c r="AN384" s="132" t="s">
        <v>290</v>
      </c>
      <c r="AO384" s="132" t="s">
        <v>290</v>
      </c>
      <c r="AP384" s="132">
        <v>57</v>
      </c>
      <c r="AQ384" s="132">
        <v>0</v>
      </c>
      <c r="AR384" s="132">
        <v>92</v>
      </c>
      <c r="AS384" s="132" t="s">
        <v>290</v>
      </c>
      <c r="AT384" s="132">
        <v>17</v>
      </c>
      <c r="AU384" s="132">
        <v>162</v>
      </c>
    </row>
    <row r="385" spans="1:47">
      <c r="A385" t="s">
        <v>4685</v>
      </c>
      <c r="B385" t="s">
        <v>4686</v>
      </c>
      <c r="C385" t="s">
        <v>4687</v>
      </c>
      <c r="D385" t="s">
        <v>4688</v>
      </c>
      <c r="E385" t="s">
        <v>4689</v>
      </c>
      <c r="F385" t="s">
        <v>1122</v>
      </c>
      <c r="G385" t="s">
        <v>288</v>
      </c>
      <c r="H385" s="131">
        <v>60645</v>
      </c>
      <c r="I385">
        <v>7734650863</v>
      </c>
      <c r="J385" t="s">
        <v>146</v>
      </c>
      <c r="K385" s="132">
        <v>27</v>
      </c>
      <c r="L385" s="132">
        <v>5</v>
      </c>
      <c r="M385" s="132">
        <v>7</v>
      </c>
      <c r="N385" s="132">
        <v>39</v>
      </c>
      <c r="O385" s="132">
        <v>0</v>
      </c>
      <c r="P385" s="132">
        <v>25</v>
      </c>
      <c r="Q385" s="132">
        <v>18</v>
      </c>
      <c r="R385" s="132">
        <v>19</v>
      </c>
      <c r="S385" s="132">
        <v>16</v>
      </c>
      <c r="T385" s="132">
        <v>22</v>
      </c>
      <c r="U385" s="132">
        <v>19</v>
      </c>
      <c r="V385" s="132">
        <v>17</v>
      </c>
      <c r="W385" s="132">
        <v>14</v>
      </c>
      <c r="X385" s="132" t="s">
        <v>290</v>
      </c>
      <c r="Y385" s="132">
        <v>0</v>
      </c>
      <c r="Z385" s="132">
        <v>0</v>
      </c>
      <c r="AA385" s="132">
        <v>0</v>
      </c>
      <c r="AB385" s="132">
        <v>0</v>
      </c>
      <c r="AC385" s="132">
        <v>0</v>
      </c>
      <c r="AD385" s="132">
        <v>0</v>
      </c>
      <c r="AE385" s="132">
        <v>0</v>
      </c>
      <c r="AF385" s="132">
        <v>0</v>
      </c>
      <c r="AG385" s="132">
        <v>0</v>
      </c>
      <c r="AH385" s="132">
        <v>0</v>
      </c>
      <c r="AI385" s="132">
        <v>156</v>
      </c>
      <c r="AJ385" s="132">
        <v>0</v>
      </c>
      <c r="AK385" s="132">
        <v>0</v>
      </c>
      <c r="AL385" s="132">
        <v>0</v>
      </c>
      <c r="AM385" s="132">
        <v>0</v>
      </c>
      <c r="AN385" s="132">
        <v>0</v>
      </c>
      <c r="AO385" s="132">
        <v>0</v>
      </c>
      <c r="AP385" s="132">
        <v>0</v>
      </c>
      <c r="AQ385" s="132">
        <v>0</v>
      </c>
      <c r="AR385" s="132">
        <v>156</v>
      </c>
      <c r="AS385" s="132">
        <v>0</v>
      </c>
      <c r="AT385" s="132">
        <v>107</v>
      </c>
      <c r="AU385" s="132">
        <v>156</v>
      </c>
    </row>
    <row r="386" spans="1:47">
      <c r="A386" t="s">
        <v>2270</v>
      </c>
      <c r="B386" t="s">
        <v>2271</v>
      </c>
      <c r="C386" t="s">
        <v>638</v>
      </c>
      <c r="D386" t="s">
        <v>2272</v>
      </c>
      <c r="E386" t="s">
        <v>2273</v>
      </c>
      <c r="F386" t="s">
        <v>1122</v>
      </c>
      <c r="G386" t="s">
        <v>288</v>
      </c>
      <c r="H386" s="131" t="s">
        <v>2069</v>
      </c>
      <c r="I386">
        <v>7732686636</v>
      </c>
      <c r="J386" t="s">
        <v>146</v>
      </c>
      <c r="K386" s="132">
        <v>11</v>
      </c>
      <c r="L386" s="132">
        <v>0</v>
      </c>
      <c r="M386" s="132">
        <v>3</v>
      </c>
      <c r="N386" s="132">
        <v>14</v>
      </c>
      <c r="O386" s="132">
        <v>18</v>
      </c>
      <c r="P386" s="132">
        <v>17</v>
      </c>
      <c r="Q386" s="132">
        <v>17</v>
      </c>
      <c r="R386" s="132">
        <v>10</v>
      </c>
      <c r="S386" s="132">
        <v>14</v>
      </c>
      <c r="T386" s="132">
        <v>17</v>
      </c>
      <c r="U386" s="132">
        <v>15</v>
      </c>
      <c r="V386" s="132">
        <v>18</v>
      </c>
      <c r="W386" s="132">
        <v>29</v>
      </c>
      <c r="X386" s="132">
        <v>15</v>
      </c>
      <c r="Y386" s="132">
        <v>0</v>
      </c>
      <c r="Z386" s="132">
        <v>0</v>
      </c>
      <c r="AA386" s="132">
        <v>0</v>
      </c>
      <c r="AB386" s="132">
        <v>0</v>
      </c>
      <c r="AC386" s="132">
        <v>0</v>
      </c>
      <c r="AD386" s="132">
        <v>0</v>
      </c>
      <c r="AE386" s="132">
        <v>0</v>
      </c>
      <c r="AF386" s="132">
        <v>0</v>
      </c>
      <c r="AG386" s="132">
        <v>0</v>
      </c>
      <c r="AH386" s="132">
        <v>0</v>
      </c>
      <c r="AI386" s="132">
        <v>96</v>
      </c>
      <c r="AJ386" s="132">
        <v>74</v>
      </c>
      <c r="AK386" s="132">
        <v>0</v>
      </c>
      <c r="AL386" s="132">
        <v>0</v>
      </c>
      <c r="AM386" s="132">
        <v>0</v>
      </c>
      <c r="AN386" s="132">
        <v>0</v>
      </c>
      <c r="AO386" s="132" t="s">
        <v>290</v>
      </c>
      <c r="AP386" s="132">
        <v>23</v>
      </c>
      <c r="AQ386" s="132">
        <v>0</v>
      </c>
      <c r="AR386" s="132">
        <v>123</v>
      </c>
      <c r="AS386" s="132">
        <v>16</v>
      </c>
      <c r="AT386" s="132">
        <v>0</v>
      </c>
      <c r="AU386" s="132">
        <v>170</v>
      </c>
    </row>
    <row r="387" spans="1:47">
      <c r="A387" t="s">
        <v>2274</v>
      </c>
      <c r="B387" t="s">
        <v>2275</v>
      </c>
      <c r="C387" t="s">
        <v>519</v>
      </c>
      <c r="D387" t="s">
        <v>2276</v>
      </c>
      <c r="E387" t="s">
        <v>2277</v>
      </c>
      <c r="F387" t="s">
        <v>1122</v>
      </c>
      <c r="G387" t="s">
        <v>288</v>
      </c>
      <c r="H387" s="131" t="s">
        <v>2105</v>
      </c>
      <c r="I387">
        <v>7737373454</v>
      </c>
      <c r="J387" t="s">
        <v>146</v>
      </c>
      <c r="K387" s="132">
        <v>20</v>
      </c>
      <c r="L387" s="132">
        <v>4</v>
      </c>
      <c r="M387" s="132">
        <v>1</v>
      </c>
      <c r="N387" s="132">
        <v>25</v>
      </c>
      <c r="O387" s="132">
        <v>28</v>
      </c>
      <c r="P387" s="132">
        <v>27</v>
      </c>
      <c r="Q387" s="132">
        <v>14</v>
      </c>
      <c r="R387" s="132">
        <v>25</v>
      </c>
      <c r="S387" s="132">
        <v>23</v>
      </c>
      <c r="T387" s="132">
        <v>22</v>
      </c>
      <c r="U387" s="132">
        <v>18</v>
      </c>
      <c r="V387" s="132">
        <v>21</v>
      </c>
      <c r="W387" s="132">
        <v>17</v>
      </c>
      <c r="X387" s="132">
        <v>23</v>
      </c>
      <c r="Y387" s="132">
        <v>0</v>
      </c>
      <c r="Z387" s="132">
        <v>0</v>
      </c>
      <c r="AA387" s="132">
        <v>0</v>
      </c>
      <c r="AB387" s="132">
        <v>0</v>
      </c>
      <c r="AC387" s="132">
        <v>0</v>
      </c>
      <c r="AD387" s="132">
        <v>0</v>
      </c>
      <c r="AE387" s="132">
        <v>0</v>
      </c>
      <c r="AF387" s="132">
        <v>0</v>
      </c>
      <c r="AG387" s="132">
        <v>0</v>
      </c>
      <c r="AH387" s="132">
        <v>0</v>
      </c>
      <c r="AI387" s="132">
        <v>125</v>
      </c>
      <c r="AJ387" s="132">
        <v>93</v>
      </c>
      <c r="AK387" s="132">
        <v>0</v>
      </c>
      <c r="AL387" s="132">
        <v>0</v>
      </c>
      <c r="AM387" s="132">
        <v>0</v>
      </c>
      <c r="AN387" s="132">
        <v>0</v>
      </c>
      <c r="AO387" s="132" t="s">
        <v>290</v>
      </c>
      <c r="AP387" s="132">
        <v>0</v>
      </c>
      <c r="AQ387" s="132">
        <v>0</v>
      </c>
      <c r="AR387" s="132" t="s">
        <v>290</v>
      </c>
      <c r="AS387" s="132">
        <v>210</v>
      </c>
      <c r="AT387" s="132">
        <v>195</v>
      </c>
      <c r="AU387" s="132">
        <v>218</v>
      </c>
    </row>
    <row r="388" spans="1:47">
      <c r="A388" t="s">
        <v>2278</v>
      </c>
      <c r="B388" t="s">
        <v>2279</v>
      </c>
      <c r="C388" t="s">
        <v>592</v>
      </c>
      <c r="D388" t="s">
        <v>941</v>
      </c>
      <c r="E388" t="s">
        <v>2280</v>
      </c>
      <c r="F388" t="s">
        <v>1122</v>
      </c>
      <c r="G388" t="s">
        <v>288</v>
      </c>
      <c r="H388" s="131" t="s">
        <v>1875</v>
      </c>
      <c r="I388">
        <v>7732377131</v>
      </c>
      <c r="J388" t="s">
        <v>146</v>
      </c>
      <c r="K388" s="132">
        <v>12</v>
      </c>
      <c r="L388" s="132">
        <v>7</v>
      </c>
      <c r="M388" s="132">
        <v>1</v>
      </c>
      <c r="N388" s="132">
        <v>20</v>
      </c>
      <c r="O388" s="132">
        <v>19</v>
      </c>
      <c r="P388" s="132">
        <v>24</v>
      </c>
      <c r="Q388" s="132">
        <v>16</v>
      </c>
      <c r="R388" s="132">
        <v>22</v>
      </c>
      <c r="S388" s="132">
        <v>16</v>
      </c>
      <c r="T388" s="132">
        <v>17</v>
      </c>
      <c r="U388" s="132">
        <v>18</v>
      </c>
      <c r="V388" s="132">
        <v>16</v>
      </c>
      <c r="W388" s="132">
        <v>20</v>
      </c>
      <c r="X388" s="132">
        <v>25</v>
      </c>
      <c r="Y388" s="132">
        <v>0</v>
      </c>
      <c r="Z388" s="132">
        <v>0</v>
      </c>
      <c r="AA388" s="132">
        <v>0</v>
      </c>
      <c r="AB388" s="132">
        <v>0</v>
      </c>
      <c r="AC388" s="132">
        <v>0</v>
      </c>
      <c r="AD388" s="132">
        <v>0</v>
      </c>
      <c r="AE388" s="132">
        <v>0</v>
      </c>
      <c r="AF388" s="132">
        <v>0</v>
      </c>
      <c r="AG388" s="132">
        <v>0</v>
      </c>
      <c r="AH388" s="132">
        <v>0</v>
      </c>
      <c r="AI388" s="132">
        <v>93</v>
      </c>
      <c r="AJ388" s="132">
        <v>100</v>
      </c>
      <c r="AK388" s="132">
        <v>0</v>
      </c>
      <c r="AL388" s="132">
        <v>0</v>
      </c>
      <c r="AM388" s="132">
        <v>0</v>
      </c>
      <c r="AN388" s="132" t="s">
        <v>290</v>
      </c>
      <c r="AO388" s="132" t="s">
        <v>290</v>
      </c>
      <c r="AP388" s="132">
        <v>159</v>
      </c>
      <c r="AQ388" s="132">
        <v>0</v>
      </c>
      <c r="AR388" s="132">
        <v>11</v>
      </c>
      <c r="AS388" s="132">
        <v>19</v>
      </c>
      <c r="AT388" s="132">
        <v>183</v>
      </c>
      <c r="AU388" s="132">
        <v>193</v>
      </c>
    </row>
    <row r="389" spans="1:47">
      <c r="A389" t="s">
        <v>2281</v>
      </c>
      <c r="B389" t="s">
        <v>2282</v>
      </c>
      <c r="C389" t="s">
        <v>2283</v>
      </c>
      <c r="D389" t="s">
        <v>2284</v>
      </c>
      <c r="E389" t="s">
        <v>2285</v>
      </c>
      <c r="F389" t="s">
        <v>1122</v>
      </c>
      <c r="G389" t="s">
        <v>288</v>
      </c>
      <c r="H389" s="131" t="s">
        <v>1754</v>
      </c>
      <c r="I389">
        <v>7734861055</v>
      </c>
      <c r="J389" t="s">
        <v>146</v>
      </c>
      <c r="K389" s="132">
        <v>15</v>
      </c>
      <c r="L389" s="132">
        <v>9</v>
      </c>
      <c r="M389" s="132">
        <v>2</v>
      </c>
      <c r="N389" s="132">
        <v>26</v>
      </c>
      <c r="O389" s="132">
        <v>52</v>
      </c>
      <c r="P389" s="132">
        <v>23</v>
      </c>
      <c r="Q389" s="132">
        <v>29</v>
      </c>
      <c r="R389" s="132">
        <v>17</v>
      </c>
      <c r="S389" s="132">
        <v>21</v>
      </c>
      <c r="T389" s="132">
        <v>27</v>
      </c>
      <c r="U389" s="132">
        <v>13</v>
      </c>
      <c r="V389" s="132">
        <v>19</v>
      </c>
      <c r="W389" s="132">
        <v>13</v>
      </c>
      <c r="X389" s="132">
        <v>18</v>
      </c>
      <c r="Y389" s="132">
        <v>0</v>
      </c>
      <c r="Z389" s="132">
        <v>0</v>
      </c>
      <c r="AA389" s="132">
        <v>0</v>
      </c>
      <c r="AB389" s="132">
        <v>0</v>
      </c>
      <c r="AC389" s="132">
        <v>0</v>
      </c>
      <c r="AD389" s="132">
        <v>0</v>
      </c>
      <c r="AE389" s="132">
        <v>0</v>
      </c>
      <c r="AF389" s="132">
        <v>0</v>
      </c>
      <c r="AG389" s="132">
        <v>0</v>
      </c>
      <c r="AH389" s="132">
        <v>0</v>
      </c>
      <c r="AI389" s="132">
        <v>128</v>
      </c>
      <c r="AJ389" s="132">
        <v>104</v>
      </c>
      <c r="AK389" s="132">
        <v>0</v>
      </c>
      <c r="AL389" s="132">
        <v>0</v>
      </c>
      <c r="AM389" s="132">
        <v>0</v>
      </c>
      <c r="AN389" s="132">
        <v>11</v>
      </c>
      <c r="AO389" s="132" t="s">
        <v>290</v>
      </c>
      <c r="AP389" s="132">
        <v>0</v>
      </c>
      <c r="AQ389" s="132" t="s">
        <v>290</v>
      </c>
      <c r="AR389" s="132">
        <v>179</v>
      </c>
      <c r="AS389" s="132">
        <v>40</v>
      </c>
      <c r="AT389" s="132">
        <v>23</v>
      </c>
      <c r="AU389" s="132">
        <v>232</v>
      </c>
    </row>
    <row r="390" spans="1:47">
      <c r="A390" t="s">
        <v>2286</v>
      </c>
      <c r="B390" t="s">
        <v>2287</v>
      </c>
      <c r="C390" t="s">
        <v>651</v>
      </c>
      <c r="D390" t="s">
        <v>2288</v>
      </c>
      <c r="E390" t="s">
        <v>2289</v>
      </c>
      <c r="F390" t="s">
        <v>1122</v>
      </c>
      <c r="G390" t="s">
        <v>288</v>
      </c>
      <c r="H390" s="131" t="s">
        <v>1939</v>
      </c>
      <c r="I390">
        <v>7735615885</v>
      </c>
      <c r="J390" t="s">
        <v>146</v>
      </c>
      <c r="K390" s="132">
        <v>13</v>
      </c>
      <c r="L390" s="132">
        <v>4</v>
      </c>
      <c r="M390" s="132">
        <v>1</v>
      </c>
      <c r="N390" s="132">
        <v>18</v>
      </c>
      <c r="O390" s="132" t="s">
        <v>290</v>
      </c>
      <c r="P390" s="132">
        <v>11</v>
      </c>
      <c r="Q390" s="132">
        <v>11</v>
      </c>
      <c r="R390" s="132">
        <v>13</v>
      </c>
      <c r="S390" s="132">
        <v>13</v>
      </c>
      <c r="T390" s="132">
        <v>12</v>
      </c>
      <c r="U390" s="132">
        <v>10</v>
      </c>
      <c r="V390" s="132">
        <v>19</v>
      </c>
      <c r="W390" s="132">
        <v>19</v>
      </c>
      <c r="X390" s="132">
        <v>17</v>
      </c>
      <c r="Y390" s="132">
        <v>0</v>
      </c>
      <c r="Z390" s="132">
        <v>0</v>
      </c>
      <c r="AA390" s="132">
        <v>0</v>
      </c>
      <c r="AB390" s="132">
        <v>0</v>
      </c>
      <c r="AC390" s="132">
        <v>0</v>
      </c>
      <c r="AD390" s="132">
        <v>0</v>
      </c>
      <c r="AE390" s="132">
        <v>0</v>
      </c>
      <c r="AF390" s="132">
        <v>0</v>
      </c>
      <c r="AG390" s="132">
        <v>0</v>
      </c>
      <c r="AH390" s="132">
        <v>0</v>
      </c>
      <c r="AI390" s="132">
        <v>57</v>
      </c>
      <c r="AJ390" s="132">
        <v>73</v>
      </c>
      <c r="AK390" s="132">
        <v>0</v>
      </c>
      <c r="AL390" s="132">
        <v>0</v>
      </c>
      <c r="AM390" s="132" t="s">
        <v>290</v>
      </c>
      <c r="AN390" s="132">
        <v>47</v>
      </c>
      <c r="AO390" s="132" t="s">
        <v>290</v>
      </c>
      <c r="AP390" s="132">
        <v>25</v>
      </c>
      <c r="AQ390" s="132">
        <v>0</v>
      </c>
      <c r="AR390" s="132">
        <v>27</v>
      </c>
      <c r="AS390" s="132">
        <v>25</v>
      </c>
      <c r="AT390" s="132">
        <v>40</v>
      </c>
      <c r="AU390" s="132">
        <v>130</v>
      </c>
    </row>
    <row r="391" spans="1:47">
      <c r="A391" t="s">
        <v>2290</v>
      </c>
      <c r="B391" t="s">
        <v>2291</v>
      </c>
      <c r="C391" t="s">
        <v>1105</v>
      </c>
      <c r="D391" t="s">
        <v>2292</v>
      </c>
      <c r="E391" t="s">
        <v>2293</v>
      </c>
      <c r="F391" t="s">
        <v>1122</v>
      </c>
      <c r="G391" t="s">
        <v>288</v>
      </c>
      <c r="H391" s="131" t="s">
        <v>1891</v>
      </c>
      <c r="I391">
        <v>7736240727</v>
      </c>
      <c r="J391" t="s">
        <v>146</v>
      </c>
      <c r="K391" s="132">
        <v>11</v>
      </c>
      <c r="L391" s="132">
        <v>3</v>
      </c>
      <c r="M391" s="132">
        <v>4</v>
      </c>
      <c r="N391" s="132">
        <v>18</v>
      </c>
      <c r="O391" s="132">
        <v>23</v>
      </c>
      <c r="P391" s="132">
        <v>17</v>
      </c>
      <c r="Q391" s="132">
        <v>23</v>
      </c>
      <c r="R391" s="132">
        <v>23</v>
      </c>
      <c r="S391" s="132">
        <v>23</v>
      </c>
      <c r="T391" s="132">
        <v>15</v>
      </c>
      <c r="U391" s="132">
        <v>13</v>
      </c>
      <c r="V391" s="132">
        <v>21</v>
      </c>
      <c r="W391" s="132">
        <v>16</v>
      </c>
      <c r="X391" s="132">
        <v>17</v>
      </c>
      <c r="Y391" s="132">
        <v>0</v>
      </c>
      <c r="Z391" s="132">
        <v>0</v>
      </c>
      <c r="AA391" s="132">
        <v>0</v>
      </c>
      <c r="AB391" s="132">
        <v>0</v>
      </c>
      <c r="AC391" s="132">
        <v>0</v>
      </c>
      <c r="AD391" s="132">
        <v>0</v>
      </c>
      <c r="AE391" s="132">
        <v>0</v>
      </c>
      <c r="AF391" s="132">
        <v>0</v>
      </c>
      <c r="AG391" s="132">
        <v>0</v>
      </c>
      <c r="AH391" s="132">
        <v>0</v>
      </c>
      <c r="AI391" s="132">
        <v>101</v>
      </c>
      <c r="AJ391" s="132">
        <v>90</v>
      </c>
      <c r="AK391" s="132">
        <v>0</v>
      </c>
      <c r="AL391" s="132">
        <v>0</v>
      </c>
      <c r="AM391" s="132">
        <v>0</v>
      </c>
      <c r="AN391" s="132">
        <v>0</v>
      </c>
      <c r="AO391" s="132">
        <v>189</v>
      </c>
      <c r="AP391" s="132" t="s">
        <v>290</v>
      </c>
      <c r="AQ391" s="132">
        <v>0</v>
      </c>
      <c r="AR391" s="132">
        <v>0</v>
      </c>
      <c r="AS391" s="132" t="s">
        <v>290</v>
      </c>
      <c r="AT391" s="132">
        <v>155</v>
      </c>
      <c r="AU391" s="132">
        <v>191</v>
      </c>
    </row>
    <row r="392" spans="1:47">
      <c r="A392" t="s">
        <v>2294</v>
      </c>
      <c r="B392" t="s">
        <v>2295</v>
      </c>
      <c r="C392" t="s">
        <v>839</v>
      </c>
      <c r="D392" t="s">
        <v>2296</v>
      </c>
      <c r="E392" t="s">
        <v>2297</v>
      </c>
      <c r="F392" t="s">
        <v>1122</v>
      </c>
      <c r="G392" t="s">
        <v>288</v>
      </c>
      <c r="H392" s="131" t="s">
        <v>1743</v>
      </c>
      <c r="I392">
        <v>7736386103</v>
      </c>
      <c r="J392" t="s">
        <v>146</v>
      </c>
      <c r="K392" s="132">
        <v>23.5</v>
      </c>
      <c r="L392" s="132">
        <v>42</v>
      </c>
      <c r="M392" s="132">
        <v>7</v>
      </c>
      <c r="N392" s="132">
        <v>72.5</v>
      </c>
      <c r="O392" s="132">
        <v>0</v>
      </c>
      <c r="P392" s="132">
        <v>0</v>
      </c>
      <c r="Q392" s="132">
        <v>0</v>
      </c>
      <c r="R392" s="132">
        <v>0</v>
      </c>
      <c r="S392" s="132">
        <v>33</v>
      </c>
      <c r="T392" s="132">
        <v>26</v>
      </c>
      <c r="U392" s="132">
        <v>30</v>
      </c>
      <c r="V392" s="132">
        <v>30</v>
      </c>
      <c r="W392" s="132">
        <v>31</v>
      </c>
      <c r="X392" s="132">
        <v>30</v>
      </c>
      <c r="Y392" s="132">
        <v>0</v>
      </c>
      <c r="Z392" s="132">
        <v>0</v>
      </c>
      <c r="AA392" s="132">
        <v>0</v>
      </c>
      <c r="AB392" s="132">
        <v>0</v>
      </c>
      <c r="AC392" s="132">
        <v>0</v>
      </c>
      <c r="AD392" s="132">
        <v>0</v>
      </c>
      <c r="AE392" s="132">
        <v>0</v>
      </c>
      <c r="AF392" s="132">
        <v>0</v>
      </c>
      <c r="AG392" s="132">
        <v>0</v>
      </c>
      <c r="AH392" s="132">
        <v>0</v>
      </c>
      <c r="AI392" s="132">
        <v>16</v>
      </c>
      <c r="AJ392" s="132">
        <v>164</v>
      </c>
      <c r="AK392" s="132">
        <v>0</v>
      </c>
      <c r="AL392" s="132">
        <v>0</v>
      </c>
      <c r="AM392" s="132">
        <v>0</v>
      </c>
      <c r="AN392" s="132">
        <v>0</v>
      </c>
      <c r="AO392" s="132">
        <v>147</v>
      </c>
      <c r="AP392" s="132">
        <v>29</v>
      </c>
      <c r="AQ392" s="132">
        <v>0</v>
      </c>
      <c r="AR392" s="132">
        <v>0</v>
      </c>
      <c r="AS392" s="132" t="s">
        <v>290</v>
      </c>
      <c r="AT392" s="132">
        <v>122</v>
      </c>
      <c r="AU392" s="132">
        <v>180</v>
      </c>
    </row>
    <row r="393" spans="1:47">
      <c r="A393" t="s">
        <v>2298</v>
      </c>
      <c r="B393" t="s">
        <v>2299</v>
      </c>
      <c r="C393" t="s">
        <v>1650</v>
      </c>
      <c r="D393" t="s">
        <v>2300</v>
      </c>
      <c r="E393" t="s">
        <v>2301</v>
      </c>
      <c r="F393" t="s">
        <v>1122</v>
      </c>
      <c r="G393" t="s">
        <v>288</v>
      </c>
      <c r="H393" s="131" t="s">
        <v>1722</v>
      </c>
      <c r="I393">
        <v>3128428546</v>
      </c>
      <c r="J393" t="s">
        <v>146</v>
      </c>
      <c r="K393" s="132">
        <v>13</v>
      </c>
      <c r="L393" s="132">
        <v>8</v>
      </c>
      <c r="M393" s="132">
        <v>7.5</v>
      </c>
      <c r="N393" s="132">
        <v>28.5</v>
      </c>
      <c r="O393" s="132">
        <v>47</v>
      </c>
      <c r="P393" s="132">
        <v>26</v>
      </c>
      <c r="Q393" s="132" t="s">
        <v>290</v>
      </c>
      <c r="R393" s="132" t="s">
        <v>290</v>
      </c>
      <c r="S393" s="132">
        <v>10</v>
      </c>
      <c r="T393" s="132" t="s">
        <v>290</v>
      </c>
      <c r="U393" s="132" t="s">
        <v>290</v>
      </c>
      <c r="V393" s="132">
        <v>12</v>
      </c>
      <c r="W393" s="132" t="s">
        <v>290</v>
      </c>
      <c r="X393" s="132" t="s">
        <v>290</v>
      </c>
      <c r="Y393" s="132">
        <v>0</v>
      </c>
      <c r="Z393" s="132">
        <v>0</v>
      </c>
      <c r="AA393" s="132">
        <v>0</v>
      </c>
      <c r="AB393" s="132">
        <v>0</v>
      </c>
      <c r="AC393" s="132">
        <v>0</v>
      </c>
      <c r="AD393" s="132">
        <v>0</v>
      </c>
      <c r="AE393" s="132">
        <v>0</v>
      </c>
      <c r="AF393" s="132">
        <v>0</v>
      </c>
      <c r="AG393" s="132">
        <v>0</v>
      </c>
      <c r="AH393" s="132">
        <v>0</v>
      </c>
      <c r="AI393" s="132">
        <v>67</v>
      </c>
      <c r="AJ393" s="132">
        <v>64</v>
      </c>
      <c r="AK393" s="132">
        <v>0</v>
      </c>
      <c r="AL393" s="132">
        <v>0</v>
      </c>
      <c r="AM393" s="132">
        <v>0</v>
      </c>
      <c r="AN393" s="132">
        <v>103</v>
      </c>
      <c r="AO393" s="132">
        <v>18</v>
      </c>
      <c r="AP393" s="132" t="s">
        <v>290</v>
      </c>
      <c r="AQ393" s="132">
        <v>0</v>
      </c>
      <c r="AR393" s="132" t="s">
        <v>290</v>
      </c>
      <c r="AS393" s="132" t="s">
        <v>290</v>
      </c>
      <c r="AT393" s="132">
        <v>42</v>
      </c>
      <c r="AU393" s="132">
        <v>131</v>
      </c>
    </row>
    <row r="394" spans="1:47">
      <c r="A394" t="s">
        <v>2302</v>
      </c>
      <c r="B394" t="s">
        <v>2303</v>
      </c>
      <c r="C394" t="s">
        <v>2304</v>
      </c>
      <c r="D394" t="s">
        <v>2305</v>
      </c>
      <c r="E394" t="s">
        <v>2306</v>
      </c>
      <c r="F394" t="s">
        <v>1122</v>
      </c>
      <c r="G394" t="s">
        <v>288</v>
      </c>
      <c r="H394" s="131" t="s">
        <v>2161</v>
      </c>
      <c r="I394">
        <v>7737436277</v>
      </c>
      <c r="J394" t="s">
        <v>146</v>
      </c>
      <c r="K394" s="132">
        <v>24</v>
      </c>
      <c r="L394" s="132">
        <v>11</v>
      </c>
      <c r="M394" s="132">
        <v>3</v>
      </c>
      <c r="N394" s="132">
        <v>38</v>
      </c>
      <c r="O394" s="132">
        <v>43</v>
      </c>
      <c r="P394" s="132">
        <v>17</v>
      </c>
      <c r="Q394" s="132">
        <v>37</v>
      </c>
      <c r="R394" s="132">
        <v>17</v>
      </c>
      <c r="S394" s="132">
        <v>27</v>
      </c>
      <c r="T394" s="132">
        <v>25</v>
      </c>
      <c r="U394" s="132">
        <v>37</v>
      </c>
      <c r="V394" s="132">
        <v>29</v>
      </c>
      <c r="W394" s="132">
        <v>23</v>
      </c>
      <c r="X394" s="132">
        <v>0</v>
      </c>
      <c r="Y394" s="132">
        <v>0</v>
      </c>
      <c r="Z394" s="132">
        <v>0</v>
      </c>
      <c r="AA394" s="132">
        <v>0</v>
      </c>
      <c r="AB394" s="132">
        <v>0</v>
      </c>
      <c r="AC394" s="132">
        <v>0</v>
      </c>
      <c r="AD394" s="132">
        <v>0</v>
      </c>
      <c r="AE394" s="132">
        <v>0</v>
      </c>
      <c r="AF394" s="132">
        <v>0</v>
      </c>
      <c r="AG394" s="132">
        <v>0</v>
      </c>
      <c r="AH394" s="132">
        <v>0</v>
      </c>
      <c r="AI394" s="132">
        <v>115</v>
      </c>
      <c r="AJ394" s="132">
        <v>140</v>
      </c>
      <c r="AK394" s="132">
        <v>0</v>
      </c>
      <c r="AL394" s="132">
        <v>0</v>
      </c>
      <c r="AM394" s="132">
        <v>0</v>
      </c>
      <c r="AN394" s="132">
        <v>15</v>
      </c>
      <c r="AO394" s="132">
        <v>44</v>
      </c>
      <c r="AP394" s="132">
        <v>31</v>
      </c>
      <c r="AQ394" s="132">
        <v>0</v>
      </c>
      <c r="AR394" s="132">
        <v>138</v>
      </c>
      <c r="AS394" s="132">
        <v>27</v>
      </c>
      <c r="AT394" s="132">
        <v>98</v>
      </c>
      <c r="AU394" s="132">
        <v>255</v>
      </c>
    </row>
    <row r="395" spans="1:47">
      <c r="A395" t="s">
        <v>2307</v>
      </c>
      <c r="B395" t="s">
        <v>2308</v>
      </c>
      <c r="C395" t="s">
        <v>2309</v>
      </c>
      <c r="D395" t="s">
        <v>2310</v>
      </c>
      <c r="E395" t="s">
        <v>2311</v>
      </c>
      <c r="F395" t="s">
        <v>1122</v>
      </c>
      <c r="G395" t="s">
        <v>288</v>
      </c>
      <c r="H395" s="131" t="s">
        <v>1805</v>
      </c>
      <c r="I395">
        <v>7737750545</v>
      </c>
      <c r="J395" t="s">
        <v>146</v>
      </c>
      <c r="K395" s="132">
        <v>29</v>
      </c>
      <c r="L395" s="132">
        <v>12</v>
      </c>
      <c r="M395" s="132">
        <v>2</v>
      </c>
      <c r="N395" s="132">
        <v>43</v>
      </c>
      <c r="O395" s="132">
        <v>99</v>
      </c>
      <c r="P395" s="132">
        <v>63</v>
      </c>
      <c r="Q395" s="132">
        <v>54</v>
      </c>
      <c r="R395" s="132">
        <v>44</v>
      </c>
      <c r="S395" s="132">
        <v>53</v>
      </c>
      <c r="T395" s="132">
        <v>48</v>
      </c>
      <c r="U395" s="132">
        <v>50</v>
      </c>
      <c r="V395" s="132">
        <v>51</v>
      </c>
      <c r="W395" s="132">
        <v>43</v>
      </c>
      <c r="X395" s="132">
        <v>44</v>
      </c>
      <c r="Y395" s="132">
        <v>0</v>
      </c>
      <c r="Z395" s="132">
        <v>0</v>
      </c>
      <c r="AA395" s="132">
        <v>0</v>
      </c>
      <c r="AB395" s="132">
        <v>0</v>
      </c>
      <c r="AC395" s="132">
        <v>0</v>
      </c>
      <c r="AD395" s="132">
        <v>0</v>
      </c>
      <c r="AE395" s="132">
        <v>0</v>
      </c>
      <c r="AF395" s="132">
        <v>0</v>
      </c>
      <c r="AG395" s="132">
        <v>0</v>
      </c>
      <c r="AH395" s="132">
        <v>0</v>
      </c>
      <c r="AI395" s="132">
        <v>294</v>
      </c>
      <c r="AJ395" s="132">
        <v>255</v>
      </c>
      <c r="AK395" s="132">
        <v>0</v>
      </c>
      <c r="AL395" s="132">
        <v>0</v>
      </c>
      <c r="AM395" s="132">
        <v>0</v>
      </c>
      <c r="AN395" s="132" t="s">
        <v>290</v>
      </c>
      <c r="AO395" s="132">
        <v>0</v>
      </c>
      <c r="AP395" s="132">
        <v>28</v>
      </c>
      <c r="AQ395" s="132">
        <v>0</v>
      </c>
      <c r="AR395" s="132">
        <v>499</v>
      </c>
      <c r="AS395" s="132">
        <v>14</v>
      </c>
      <c r="AT395" s="132">
        <v>0</v>
      </c>
      <c r="AU395" s="132">
        <v>549</v>
      </c>
    </row>
    <row r="396" spans="1:47">
      <c r="A396" t="s">
        <v>2312</v>
      </c>
      <c r="B396" t="s">
        <v>2313</v>
      </c>
      <c r="C396" t="s">
        <v>2304</v>
      </c>
      <c r="D396" t="s">
        <v>2314</v>
      </c>
      <c r="E396" t="s">
        <v>2315</v>
      </c>
      <c r="F396" t="s">
        <v>1122</v>
      </c>
      <c r="G396" t="s">
        <v>288</v>
      </c>
      <c r="H396" s="131" t="s">
        <v>1859</v>
      </c>
      <c r="I396">
        <v>7732718655</v>
      </c>
      <c r="J396" t="s">
        <v>146</v>
      </c>
      <c r="K396" s="132">
        <v>11</v>
      </c>
      <c r="L396" s="132">
        <v>2</v>
      </c>
      <c r="M396" s="132">
        <v>2</v>
      </c>
      <c r="N396" s="132">
        <v>15</v>
      </c>
      <c r="O396" s="132">
        <v>27</v>
      </c>
      <c r="P396" s="132">
        <v>12</v>
      </c>
      <c r="Q396" s="132">
        <v>10</v>
      </c>
      <c r="R396" s="132">
        <v>16</v>
      </c>
      <c r="S396" s="132">
        <v>17</v>
      </c>
      <c r="T396" s="132">
        <v>15</v>
      </c>
      <c r="U396" s="132">
        <v>23</v>
      </c>
      <c r="V396" s="132">
        <v>22</v>
      </c>
      <c r="W396" s="132">
        <v>19</v>
      </c>
      <c r="X396" s="132">
        <v>19</v>
      </c>
      <c r="Y396" s="132">
        <v>0</v>
      </c>
      <c r="Z396" s="132">
        <v>0</v>
      </c>
      <c r="AA396" s="132">
        <v>0</v>
      </c>
      <c r="AB396" s="132">
        <v>0</v>
      </c>
      <c r="AC396" s="132">
        <v>0</v>
      </c>
      <c r="AD396" s="132">
        <v>0</v>
      </c>
      <c r="AE396" s="132">
        <v>0</v>
      </c>
      <c r="AF396" s="132">
        <v>0</v>
      </c>
      <c r="AG396" s="132">
        <v>0</v>
      </c>
      <c r="AH396" s="132">
        <v>0</v>
      </c>
      <c r="AI396" s="132">
        <v>91</v>
      </c>
      <c r="AJ396" s="132">
        <v>89</v>
      </c>
      <c r="AK396" s="132">
        <v>0</v>
      </c>
      <c r="AL396" s="132">
        <v>0</v>
      </c>
      <c r="AM396" s="132">
        <v>0</v>
      </c>
      <c r="AN396" s="132">
        <v>12</v>
      </c>
      <c r="AO396" s="132">
        <v>164</v>
      </c>
      <c r="AP396" s="132" t="s">
        <v>290</v>
      </c>
      <c r="AQ396" s="132">
        <v>0</v>
      </c>
      <c r="AR396" s="132">
        <v>0</v>
      </c>
      <c r="AS396" s="132">
        <v>0</v>
      </c>
      <c r="AT396" s="132">
        <v>180</v>
      </c>
      <c r="AU396" s="132">
        <v>180</v>
      </c>
    </row>
    <row r="397" spans="1:47">
      <c r="A397" t="s">
        <v>2316</v>
      </c>
      <c r="B397" t="s">
        <v>2317</v>
      </c>
      <c r="C397" t="s">
        <v>2318</v>
      </c>
      <c r="D397" t="s">
        <v>2319</v>
      </c>
      <c r="E397" t="s">
        <v>2320</v>
      </c>
      <c r="F397" t="s">
        <v>1122</v>
      </c>
      <c r="G397" t="s">
        <v>288</v>
      </c>
      <c r="H397" s="131" t="s">
        <v>1790</v>
      </c>
      <c r="I397">
        <v>7733755711</v>
      </c>
      <c r="J397" t="s">
        <v>146</v>
      </c>
      <c r="K397" s="132">
        <v>10</v>
      </c>
      <c r="L397" s="132">
        <v>3.5</v>
      </c>
      <c r="M397" s="132">
        <v>4</v>
      </c>
      <c r="N397" s="132">
        <v>17.5</v>
      </c>
      <c r="O397" s="132">
        <v>11</v>
      </c>
      <c r="P397" s="132">
        <v>25</v>
      </c>
      <c r="Q397" s="132">
        <v>26</v>
      </c>
      <c r="R397" s="132">
        <v>10</v>
      </c>
      <c r="S397" s="132">
        <v>20</v>
      </c>
      <c r="T397" s="132">
        <v>20</v>
      </c>
      <c r="U397" s="132">
        <v>16</v>
      </c>
      <c r="V397" s="132">
        <v>17</v>
      </c>
      <c r="W397" s="132">
        <v>14</v>
      </c>
      <c r="X397" s="132">
        <v>10</v>
      </c>
      <c r="Y397" s="132">
        <v>0</v>
      </c>
      <c r="Z397" s="132">
        <v>0</v>
      </c>
      <c r="AA397" s="132">
        <v>0</v>
      </c>
      <c r="AB397" s="132">
        <v>0</v>
      </c>
      <c r="AC397" s="132">
        <v>0</v>
      </c>
      <c r="AD397" s="132">
        <v>0</v>
      </c>
      <c r="AE397" s="132">
        <v>0</v>
      </c>
      <c r="AF397" s="132">
        <v>0</v>
      </c>
      <c r="AG397" s="132">
        <v>0</v>
      </c>
      <c r="AH397" s="132">
        <v>0</v>
      </c>
      <c r="AI397" s="132">
        <v>101</v>
      </c>
      <c r="AJ397" s="132">
        <v>68</v>
      </c>
      <c r="AK397" s="132">
        <v>0</v>
      </c>
      <c r="AL397" s="132">
        <v>0</v>
      </c>
      <c r="AM397" s="132">
        <v>0</v>
      </c>
      <c r="AN397" s="132">
        <v>0</v>
      </c>
      <c r="AO397" s="132" t="s">
        <v>290</v>
      </c>
      <c r="AP397" s="132">
        <v>141</v>
      </c>
      <c r="AQ397" s="132">
        <v>0</v>
      </c>
      <c r="AR397" s="132">
        <v>16</v>
      </c>
      <c r="AS397" s="132" t="s">
        <v>290</v>
      </c>
      <c r="AT397" s="132">
        <v>80</v>
      </c>
      <c r="AU397" s="132">
        <v>169</v>
      </c>
    </row>
    <row r="398" spans="1:47">
      <c r="A398" t="s">
        <v>2321</v>
      </c>
      <c r="B398" t="s">
        <v>2322</v>
      </c>
      <c r="C398" t="s">
        <v>478</v>
      </c>
      <c r="D398" t="s">
        <v>2323</v>
      </c>
      <c r="E398" t="s">
        <v>2324</v>
      </c>
      <c r="F398" t="s">
        <v>1122</v>
      </c>
      <c r="G398" t="s">
        <v>288</v>
      </c>
      <c r="H398" s="131" t="s">
        <v>1711</v>
      </c>
      <c r="I398">
        <v>3128294153</v>
      </c>
      <c r="J398" t="s">
        <v>146</v>
      </c>
      <c r="K398" s="132">
        <v>13.5</v>
      </c>
      <c r="L398" s="132">
        <v>6</v>
      </c>
      <c r="M398" s="132">
        <v>4</v>
      </c>
      <c r="N398" s="132">
        <v>23.5</v>
      </c>
      <c r="O398" s="132">
        <v>21</v>
      </c>
      <c r="P398" s="132">
        <v>18</v>
      </c>
      <c r="Q398" s="132">
        <v>13</v>
      </c>
      <c r="R398" s="132">
        <v>17</v>
      </c>
      <c r="S398" s="132">
        <v>24</v>
      </c>
      <c r="T398" s="132">
        <v>18</v>
      </c>
      <c r="U398" s="132">
        <v>19</v>
      </c>
      <c r="V398" s="132">
        <v>24</v>
      </c>
      <c r="W398" s="132">
        <v>19</v>
      </c>
      <c r="X398" s="132">
        <v>11</v>
      </c>
      <c r="Y398" s="132">
        <v>0</v>
      </c>
      <c r="Z398" s="132">
        <v>0</v>
      </c>
      <c r="AA398" s="132">
        <v>0</v>
      </c>
      <c r="AB398" s="132">
        <v>0</v>
      </c>
      <c r="AC398" s="132">
        <v>0</v>
      </c>
      <c r="AD398" s="132">
        <v>0</v>
      </c>
      <c r="AE398" s="132">
        <v>0</v>
      </c>
      <c r="AF398" s="132">
        <v>0</v>
      </c>
      <c r="AG398" s="132">
        <v>0</v>
      </c>
      <c r="AH398" s="132">
        <v>0</v>
      </c>
      <c r="AI398" s="132">
        <v>92</v>
      </c>
      <c r="AJ398" s="132">
        <v>92</v>
      </c>
      <c r="AK398" s="132">
        <v>0</v>
      </c>
      <c r="AL398" s="132">
        <v>0</v>
      </c>
      <c r="AM398" s="132">
        <v>0</v>
      </c>
      <c r="AN398" s="132">
        <v>0</v>
      </c>
      <c r="AO398" s="132">
        <v>13</v>
      </c>
      <c r="AP398" s="132">
        <v>158</v>
      </c>
      <c r="AQ398" s="132">
        <v>0</v>
      </c>
      <c r="AR398" s="132" t="s">
        <v>290</v>
      </c>
      <c r="AS398" s="132" t="s">
        <v>290</v>
      </c>
      <c r="AT398" s="132">
        <v>166</v>
      </c>
      <c r="AU398" s="132">
        <v>184</v>
      </c>
    </row>
    <row r="399" spans="1:47">
      <c r="A399" t="s">
        <v>2325</v>
      </c>
      <c r="B399" t="s">
        <v>2326</v>
      </c>
      <c r="C399" t="s">
        <v>2327</v>
      </c>
      <c r="D399" t="s">
        <v>2328</v>
      </c>
      <c r="E399" t="s">
        <v>2329</v>
      </c>
      <c r="F399" t="s">
        <v>1122</v>
      </c>
      <c r="G399" t="s">
        <v>288</v>
      </c>
      <c r="H399" s="131" t="s">
        <v>1830</v>
      </c>
      <c r="I399">
        <v>7736262655</v>
      </c>
      <c r="J399" t="s">
        <v>146</v>
      </c>
      <c r="K399" s="132">
        <v>15</v>
      </c>
      <c r="L399" s="132">
        <v>4</v>
      </c>
      <c r="M399" s="132">
        <v>4</v>
      </c>
      <c r="N399" s="132">
        <v>23</v>
      </c>
      <c r="O399" s="132">
        <v>28</v>
      </c>
      <c r="P399" s="132">
        <v>11</v>
      </c>
      <c r="Q399" s="132">
        <v>22</v>
      </c>
      <c r="R399" s="132">
        <v>15</v>
      </c>
      <c r="S399" s="132">
        <v>19</v>
      </c>
      <c r="T399" s="132">
        <v>18</v>
      </c>
      <c r="U399" s="132">
        <v>18</v>
      </c>
      <c r="V399" s="132">
        <v>20</v>
      </c>
      <c r="W399" s="132">
        <v>19</v>
      </c>
      <c r="X399" s="132">
        <v>16</v>
      </c>
      <c r="Y399" s="132">
        <v>0</v>
      </c>
      <c r="Z399" s="132">
        <v>0</v>
      </c>
      <c r="AA399" s="132">
        <v>0</v>
      </c>
      <c r="AB399" s="132">
        <v>0</v>
      </c>
      <c r="AC399" s="132">
        <v>0</v>
      </c>
      <c r="AD399" s="132">
        <v>0</v>
      </c>
      <c r="AE399" s="132">
        <v>0</v>
      </c>
      <c r="AF399" s="132">
        <v>0</v>
      </c>
      <c r="AG399" s="132">
        <v>0</v>
      </c>
      <c r="AH399" s="132">
        <v>0</v>
      </c>
      <c r="AI399" s="132">
        <v>105</v>
      </c>
      <c r="AJ399" s="132">
        <v>81</v>
      </c>
      <c r="AK399" s="132">
        <v>0</v>
      </c>
      <c r="AL399" s="132">
        <v>0</v>
      </c>
      <c r="AM399" s="132">
        <v>0</v>
      </c>
      <c r="AN399" s="132">
        <v>0</v>
      </c>
      <c r="AO399" s="132">
        <v>183</v>
      </c>
      <c r="AP399" s="132">
        <v>0</v>
      </c>
      <c r="AQ399" s="132">
        <v>0</v>
      </c>
      <c r="AR399" s="132" t="s">
        <v>290</v>
      </c>
      <c r="AS399" s="132" t="s">
        <v>290</v>
      </c>
      <c r="AT399" s="132">
        <v>186</v>
      </c>
      <c r="AU399" s="132">
        <v>186</v>
      </c>
    </row>
    <row r="400" spans="1:47">
      <c r="A400" t="s">
        <v>2330</v>
      </c>
      <c r="B400" t="s">
        <v>2331</v>
      </c>
      <c r="C400" t="s">
        <v>1593</v>
      </c>
      <c r="D400" t="s">
        <v>2332</v>
      </c>
      <c r="E400" t="s">
        <v>2333</v>
      </c>
      <c r="F400" t="s">
        <v>1122</v>
      </c>
      <c r="G400" t="s">
        <v>288</v>
      </c>
      <c r="H400" s="131" t="s">
        <v>1845</v>
      </c>
      <c r="I400">
        <v>7732482500</v>
      </c>
      <c r="J400" t="s">
        <v>146</v>
      </c>
      <c r="K400" s="132">
        <v>34.9</v>
      </c>
      <c r="L400" s="132">
        <v>14.5</v>
      </c>
      <c r="M400" s="132">
        <v>4.5</v>
      </c>
      <c r="N400" s="132">
        <v>53.9</v>
      </c>
      <c r="O400" s="132">
        <v>55</v>
      </c>
      <c r="P400" s="132">
        <v>37</v>
      </c>
      <c r="Q400" s="132">
        <v>32</v>
      </c>
      <c r="R400" s="132">
        <v>39</v>
      </c>
      <c r="S400" s="132">
        <v>39</v>
      </c>
      <c r="T400" s="132">
        <v>30</v>
      </c>
      <c r="U400" s="132">
        <v>36</v>
      </c>
      <c r="V400" s="132">
        <v>43</v>
      </c>
      <c r="W400" s="132">
        <v>46</v>
      </c>
      <c r="X400" s="132">
        <v>42</v>
      </c>
      <c r="Y400" s="132">
        <v>0</v>
      </c>
      <c r="Z400" s="132">
        <v>0</v>
      </c>
      <c r="AA400" s="132">
        <v>0</v>
      </c>
      <c r="AB400" s="132">
        <v>0</v>
      </c>
      <c r="AC400" s="132">
        <v>0</v>
      </c>
      <c r="AD400" s="132">
        <v>0</v>
      </c>
      <c r="AE400" s="132">
        <v>0</v>
      </c>
      <c r="AF400" s="132">
        <v>0</v>
      </c>
      <c r="AG400" s="132">
        <v>0</v>
      </c>
      <c r="AH400" s="132">
        <v>0</v>
      </c>
      <c r="AI400" s="132">
        <v>228</v>
      </c>
      <c r="AJ400" s="132">
        <v>171</v>
      </c>
      <c r="AK400" s="132">
        <v>0</v>
      </c>
      <c r="AL400" s="132">
        <v>0</v>
      </c>
      <c r="AM400" s="132">
        <v>0</v>
      </c>
      <c r="AN400" s="132">
        <v>13</v>
      </c>
      <c r="AO400" s="132">
        <v>0</v>
      </c>
      <c r="AP400" s="132">
        <v>50</v>
      </c>
      <c r="AQ400" s="132" t="s">
        <v>290</v>
      </c>
      <c r="AR400" s="132">
        <v>326</v>
      </c>
      <c r="AS400" s="132" t="s">
        <v>290</v>
      </c>
      <c r="AT400" s="132" t="s">
        <v>290</v>
      </c>
      <c r="AU400" s="132">
        <v>399</v>
      </c>
    </row>
    <row r="401" spans="1:47">
      <c r="A401" t="s">
        <v>2334</v>
      </c>
      <c r="B401" t="s">
        <v>2335</v>
      </c>
      <c r="C401" t="s">
        <v>2336</v>
      </c>
      <c r="D401" t="s">
        <v>2337</v>
      </c>
      <c r="E401" t="s">
        <v>2338</v>
      </c>
      <c r="F401" t="s">
        <v>1122</v>
      </c>
      <c r="G401" t="s">
        <v>288</v>
      </c>
      <c r="H401" s="131" t="s">
        <v>2005</v>
      </c>
      <c r="I401">
        <v>7733484629</v>
      </c>
      <c r="J401" t="s">
        <v>146</v>
      </c>
      <c r="K401" s="132">
        <v>31</v>
      </c>
      <c r="L401" s="132">
        <v>28</v>
      </c>
      <c r="M401" s="132">
        <v>5</v>
      </c>
      <c r="N401" s="132">
        <v>64</v>
      </c>
      <c r="O401" s="132">
        <v>83</v>
      </c>
      <c r="P401" s="132">
        <v>52</v>
      </c>
      <c r="Q401" s="132">
        <v>47</v>
      </c>
      <c r="R401" s="132">
        <v>49</v>
      </c>
      <c r="S401" s="132">
        <v>42</v>
      </c>
      <c r="T401" s="132">
        <v>50</v>
      </c>
      <c r="U401" s="132">
        <v>51</v>
      </c>
      <c r="V401" s="132">
        <v>49</v>
      </c>
      <c r="W401" s="132">
        <v>42</v>
      </c>
      <c r="X401" s="132">
        <v>49</v>
      </c>
      <c r="Y401" s="132">
        <v>0</v>
      </c>
      <c r="Z401" s="132">
        <v>0</v>
      </c>
      <c r="AA401" s="132">
        <v>0</v>
      </c>
      <c r="AB401" s="132">
        <v>0</v>
      </c>
      <c r="AC401" s="132">
        <v>0</v>
      </c>
      <c r="AD401" s="132">
        <v>0</v>
      </c>
      <c r="AE401" s="132">
        <v>0</v>
      </c>
      <c r="AF401" s="132">
        <v>0</v>
      </c>
      <c r="AG401" s="132">
        <v>0</v>
      </c>
      <c r="AH401" s="132">
        <v>0</v>
      </c>
      <c r="AI401" s="132">
        <v>229</v>
      </c>
      <c r="AJ401" s="132">
        <v>285</v>
      </c>
      <c r="AK401" s="132">
        <v>0</v>
      </c>
      <c r="AL401" s="132">
        <v>0</v>
      </c>
      <c r="AM401" s="132">
        <v>0</v>
      </c>
      <c r="AN401" s="132" t="s">
        <v>290</v>
      </c>
      <c r="AO401" s="132" t="s">
        <v>290</v>
      </c>
      <c r="AP401" s="132">
        <v>13</v>
      </c>
      <c r="AQ401" s="132">
        <v>0</v>
      </c>
      <c r="AR401" s="132">
        <v>467</v>
      </c>
      <c r="AS401" s="132">
        <v>26</v>
      </c>
      <c r="AT401" s="132">
        <v>0</v>
      </c>
      <c r="AU401" s="132">
        <v>514</v>
      </c>
    </row>
    <row r="402" spans="1:47">
      <c r="A402" t="s">
        <v>2339</v>
      </c>
      <c r="B402" t="s">
        <v>2340</v>
      </c>
      <c r="C402" t="s">
        <v>2341</v>
      </c>
      <c r="D402" t="s">
        <v>1018</v>
      </c>
      <c r="E402" t="s">
        <v>2342</v>
      </c>
      <c r="F402" t="s">
        <v>1122</v>
      </c>
      <c r="G402" t="s">
        <v>288</v>
      </c>
      <c r="H402" s="131" t="s">
        <v>2012</v>
      </c>
      <c r="I402">
        <v>7737341386</v>
      </c>
      <c r="J402" t="s">
        <v>146</v>
      </c>
      <c r="K402" s="132">
        <v>10</v>
      </c>
      <c r="L402" s="132">
        <v>4</v>
      </c>
      <c r="M402" s="132">
        <v>1</v>
      </c>
      <c r="N402" s="132">
        <v>15</v>
      </c>
      <c r="O402" s="132">
        <v>22</v>
      </c>
      <c r="P402" s="132">
        <v>19</v>
      </c>
      <c r="Q402" s="132">
        <v>14</v>
      </c>
      <c r="R402" s="132">
        <v>15</v>
      </c>
      <c r="S402" s="132" t="s">
        <v>290</v>
      </c>
      <c r="T402" s="132" t="s">
        <v>290</v>
      </c>
      <c r="U402" s="132" t="s">
        <v>290</v>
      </c>
      <c r="V402" s="132" t="s">
        <v>290</v>
      </c>
      <c r="W402" s="132">
        <v>14</v>
      </c>
      <c r="X402" s="132">
        <v>11</v>
      </c>
      <c r="Y402" s="132">
        <v>0</v>
      </c>
      <c r="Z402" s="132">
        <v>0</v>
      </c>
      <c r="AA402" s="132">
        <v>0</v>
      </c>
      <c r="AB402" s="132">
        <v>0</v>
      </c>
      <c r="AC402" s="132">
        <v>0</v>
      </c>
      <c r="AD402" s="132">
        <v>0</v>
      </c>
      <c r="AE402" s="132">
        <v>0</v>
      </c>
      <c r="AF402" s="132">
        <v>0</v>
      </c>
      <c r="AG402" s="132">
        <v>0</v>
      </c>
      <c r="AH402" s="132">
        <v>0</v>
      </c>
      <c r="AI402" s="132">
        <v>70</v>
      </c>
      <c r="AJ402" s="132">
        <v>60</v>
      </c>
      <c r="AK402" s="132">
        <v>0</v>
      </c>
      <c r="AL402" s="132">
        <v>0</v>
      </c>
      <c r="AM402" s="132">
        <v>0</v>
      </c>
      <c r="AN402" s="132">
        <v>0</v>
      </c>
      <c r="AO402" s="132">
        <v>130</v>
      </c>
      <c r="AP402" s="132">
        <v>0</v>
      </c>
      <c r="AQ402" s="132">
        <v>0</v>
      </c>
      <c r="AR402" s="132">
        <v>0</v>
      </c>
      <c r="AS402" s="132">
        <v>0</v>
      </c>
      <c r="AT402" s="132">
        <v>80</v>
      </c>
      <c r="AU402" s="132">
        <v>130</v>
      </c>
    </row>
    <row r="403" spans="1:47">
      <c r="A403" t="s">
        <v>2343</v>
      </c>
      <c r="B403" t="s">
        <v>2344</v>
      </c>
      <c r="C403" t="s">
        <v>2345</v>
      </c>
      <c r="D403" t="s">
        <v>2346</v>
      </c>
      <c r="E403" t="s">
        <v>2347</v>
      </c>
      <c r="F403" t="s">
        <v>1122</v>
      </c>
      <c r="G403" t="s">
        <v>288</v>
      </c>
      <c r="H403" s="131" t="s">
        <v>1901</v>
      </c>
      <c r="I403">
        <v>7735490909</v>
      </c>
      <c r="J403" t="s">
        <v>146</v>
      </c>
      <c r="K403" s="132">
        <v>28</v>
      </c>
      <c r="L403" s="132">
        <v>11</v>
      </c>
      <c r="M403" s="132">
        <v>4</v>
      </c>
      <c r="N403" s="132">
        <v>43</v>
      </c>
      <c r="O403" s="132">
        <v>0</v>
      </c>
      <c r="P403" s="132">
        <v>43</v>
      </c>
      <c r="Q403" s="132">
        <v>30</v>
      </c>
      <c r="R403" s="132">
        <v>33</v>
      </c>
      <c r="S403" s="132">
        <v>38</v>
      </c>
      <c r="T403" s="132">
        <v>33</v>
      </c>
      <c r="U403" s="132">
        <v>29</v>
      </c>
      <c r="V403" s="132">
        <v>31</v>
      </c>
      <c r="W403" s="132">
        <v>38</v>
      </c>
      <c r="X403" s="132">
        <v>37</v>
      </c>
      <c r="Y403" s="132">
        <v>0</v>
      </c>
      <c r="Z403" s="132">
        <v>0</v>
      </c>
      <c r="AA403" s="132">
        <v>0</v>
      </c>
      <c r="AB403" s="132">
        <v>0</v>
      </c>
      <c r="AC403" s="132">
        <v>47</v>
      </c>
      <c r="AD403" s="132" t="s">
        <v>290</v>
      </c>
      <c r="AE403" s="132">
        <v>0</v>
      </c>
      <c r="AF403" s="132">
        <v>0</v>
      </c>
      <c r="AG403" s="132">
        <v>0</v>
      </c>
      <c r="AH403" s="132">
        <v>0</v>
      </c>
      <c r="AI403" s="132">
        <v>188</v>
      </c>
      <c r="AJ403" s="132">
        <v>172</v>
      </c>
      <c r="AK403" s="132">
        <v>0</v>
      </c>
      <c r="AL403" s="132">
        <v>0</v>
      </c>
      <c r="AM403" s="132" t="s">
        <v>290</v>
      </c>
      <c r="AN403" s="132" t="s">
        <v>290</v>
      </c>
      <c r="AO403" s="132">
        <v>0</v>
      </c>
      <c r="AP403" s="132" t="s">
        <v>290</v>
      </c>
      <c r="AQ403" s="132">
        <v>0</v>
      </c>
      <c r="AR403" s="132">
        <v>330</v>
      </c>
      <c r="AS403" s="132">
        <v>19</v>
      </c>
      <c r="AT403" s="132">
        <v>0</v>
      </c>
      <c r="AU403" s="132">
        <v>360</v>
      </c>
    </row>
    <row r="404" spans="1:47">
      <c r="A404" t="s">
        <v>2348</v>
      </c>
      <c r="B404" t="s">
        <v>2349</v>
      </c>
      <c r="C404" t="s">
        <v>2350</v>
      </c>
      <c r="D404" t="s">
        <v>2351</v>
      </c>
      <c r="E404" t="s">
        <v>2352</v>
      </c>
      <c r="F404" t="s">
        <v>1122</v>
      </c>
      <c r="G404" t="s">
        <v>288</v>
      </c>
      <c r="H404" s="131" t="s">
        <v>1717</v>
      </c>
      <c r="I404">
        <v>7734454737</v>
      </c>
      <c r="J404" t="s">
        <v>146</v>
      </c>
      <c r="K404" s="132">
        <v>38</v>
      </c>
      <c r="L404" s="132">
        <v>3</v>
      </c>
      <c r="M404" s="132">
        <v>4</v>
      </c>
      <c r="N404" s="132">
        <v>45</v>
      </c>
      <c r="O404" s="132">
        <v>87</v>
      </c>
      <c r="P404" s="132">
        <v>39</v>
      </c>
      <c r="Q404" s="132">
        <v>41</v>
      </c>
      <c r="R404" s="132">
        <v>45</v>
      </c>
      <c r="S404" s="132">
        <v>41</v>
      </c>
      <c r="T404" s="132">
        <v>57</v>
      </c>
      <c r="U404" s="132">
        <v>69</v>
      </c>
      <c r="V404" s="132">
        <v>57</v>
      </c>
      <c r="W404" s="132">
        <v>61</v>
      </c>
      <c r="X404" s="132">
        <v>60</v>
      </c>
      <c r="Y404" s="132">
        <v>0</v>
      </c>
      <c r="Z404" s="132">
        <v>0</v>
      </c>
      <c r="AA404" s="132">
        <v>0</v>
      </c>
      <c r="AB404" s="132">
        <v>0</v>
      </c>
      <c r="AC404" s="132">
        <v>0</v>
      </c>
      <c r="AD404" s="132">
        <v>0</v>
      </c>
      <c r="AE404" s="132">
        <v>0</v>
      </c>
      <c r="AF404" s="132">
        <v>0</v>
      </c>
      <c r="AG404" s="132">
        <v>0</v>
      </c>
      <c r="AH404" s="132">
        <v>0</v>
      </c>
      <c r="AI404" s="132">
        <v>258</v>
      </c>
      <c r="AJ404" s="132">
        <v>299</v>
      </c>
      <c r="AK404" s="132">
        <v>0</v>
      </c>
      <c r="AL404" s="132">
        <v>0</v>
      </c>
      <c r="AM404" s="132">
        <v>0</v>
      </c>
      <c r="AN404" s="132">
        <v>0</v>
      </c>
      <c r="AO404" s="132">
        <v>0</v>
      </c>
      <c r="AP404" s="132">
        <v>30</v>
      </c>
      <c r="AQ404" s="132">
        <v>0</v>
      </c>
      <c r="AR404" s="132">
        <v>527</v>
      </c>
      <c r="AS404" s="132">
        <v>0</v>
      </c>
      <c r="AT404" s="132">
        <v>0</v>
      </c>
      <c r="AU404" s="132">
        <v>557</v>
      </c>
    </row>
    <row r="405" spans="1:47">
      <c r="A405" t="s">
        <v>2353</v>
      </c>
      <c r="B405" t="s">
        <v>2354</v>
      </c>
      <c r="C405" t="s">
        <v>886</v>
      </c>
      <c r="D405" t="s">
        <v>2355</v>
      </c>
      <c r="E405" t="s">
        <v>2356</v>
      </c>
      <c r="F405" t="s">
        <v>1122</v>
      </c>
      <c r="G405" t="s">
        <v>288</v>
      </c>
      <c r="H405" s="131" t="s">
        <v>1980</v>
      </c>
      <c r="I405">
        <v>7734861334</v>
      </c>
      <c r="J405" t="s">
        <v>146</v>
      </c>
      <c r="K405" s="132">
        <v>21.5</v>
      </c>
      <c r="L405" s="132">
        <v>9.5</v>
      </c>
      <c r="M405" s="132">
        <v>4</v>
      </c>
      <c r="N405" s="132">
        <v>35</v>
      </c>
      <c r="O405" s="132">
        <v>77</v>
      </c>
      <c r="P405" s="132">
        <v>36</v>
      </c>
      <c r="Q405" s="132">
        <v>29</v>
      </c>
      <c r="R405" s="132">
        <v>25</v>
      </c>
      <c r="S405" s="132">
        <v>21</v>
      </c>
      <c r="T405" s="132">
        <v>12</v>
      </c>
      <c r="U405" s="132">
        <v>19</v>
      </c>
      <c r="V405" s="132">
        <v>22</v>
      </c>
      <c r="W405" s="132" t="s">
        <v>290</v>
      </c>
      <c r="X405" s="132">
        <v>21</v>
      </c>
      <c r="Y405" s="132">
        <v>0</v>
      </c>
      <c r="Z405" s="132">
        <v>0</v>
      </c>
      <c r="AA405" s="132">
        <v>0</v>
      </c>
      <c r="AB405" s="132">
        <v>0</v>
      </c>
      <c r="AC405" s="132">
        <v>0</v>
      </c>
      <c r="AD405" s="132">
        <v>0</v>
      </c>
      <c r="AE405" s="132">
        <v>0</v>
      </c>
      <c r="AF405" s="132">
        <v>0</v>
      </c>
      <c r="AG405" s="132">
        <v>0</v>
      </c>
      <c r="AH405" s="132">
        <v>0</v>
      </c>
      <c r="AI405" s="132">
        <v>133</v>
      </c>
      <c r="AJ405" s="132">
        <v>138</v>
      </c>
      <c r="AK405" s="132">
        <v>0</v>
      </c>
      <c r="AL405" s="132">
        <v>0</v>
      </c>
      <c r="AM405" s="132">
        <v>0</v>
      </c>
      <c r="AN405" s="132" t="s">
        <v>290</v>
      </c>
      <c r="AO405" s="132" t="s">
        <v>290</v>
      </c>
      <c r="AP405" s="132">
        <v>62</v>
      </c>
      <c r="AQ405" s="132">
        <v>0</v>
      </c>
      <c r="AR405" s="132">
        <v>147</v>
      </c>
      <c r="AS405" s="132">
        <v>54</v>
      </c>
      <c r="AT405" s="132">
        <v>47</v>
      </c>
      <c r="AU405" s="132">
        <v>271</v>
      </c>
    </row>
    <row r="406" spans="1:47">
      <c r="A406" t="s">
        <v>2357</v>
      </c>
      <c r="B406" t="s">
        <v>2358</v>
      </c>
      <c r="C406" t="s">
        <v>2359</v>
      </c>
      <c r="D406" t="s">
        <v>2360</v>
      </c>
      <c r="E406" t="s">
        <v>2361</v>
      </c>
      <c r="F406" t="s">
        <v>1122</v>
      </c>
      <c r="G406" t="s">
        <v>288</v>
      </c>
      <c r="H406" s="131" t="s">
        <v>2362</v>
      </c>
      <c r="I406">
        <v>7737852331</v>
      </c>
      <c r="J406" t="s">
        <v>146</v>
      </c>
      <c r="K406" s="132">
        <v>11</v>
      </c>
      <c r="L406" s="132">
        <v>4</v>
      </c>
      <c r="M406" s="132">
        <v>3</v>
      </c>
      <c r="N406" s="132">
        <v>18</v>
      </c>
      <c r="O406" s="132">
        <v>31</v>
      </c>
      <c r="P406" s="132">
        <v>23</v>
      </c>
      <c r="Q406" s="132">
        <v>23</v>
      </c>
      <c r="R406" s="132">
        <v>11</v>
      </c>
      <c r="S406" s="132">
        <v>21</v>
      </c>
      <c r="T406" s="132">
        <v>10</v>
      </c>
      <c r="U406" s="132">
        <v>12</v>
      </c>
      <c r="V406" s="132" t="s">
        <v>290</v>
      </c>
      <c r="W406" s="132">
        <v>18</v>
      </c>
      <c r="X406" s="132" t="s">
        <v>290</v>
      </c>
      <c r="Y406" s="132">
        <v>0</v>
      </c>
      <c r="Z406" s="132">
        <v>0</v>
      </c>
      <c r="AA406" s="132">
        <v>0</v>
      </c>
      <c r="AB406" s="132">
        <v>0</v>
      </c>
      <c r="AC406" s="132">
        <v>0</v>
      </c>
      <c r="AD406" s="132">
        <v>0</v>
      </c>
      <c r="AE406" s="132">
        <v>0</v>
      </c>
      <c r="AF406" s="132">
        <v>0</v>
      </c>
      <c r="AG406" s="132">
        <v>0</v>
      </c>
      <c r="AH406" s="132">
        <v>0</v>
      </c>
      <c r="AI406" s="132">
        <v>92</v>
      </c>
      <c r="AJ406" s="132">
        <v>74</v>
      </c>
      <c r="AK406" s="132">
        <v>0</v>
      </c>
      <c r="AL406" s="132">
        <v>0</v>
      </c>
      <c r="AM406" s="132">
        <v>0</v>
      </c>
      <c r="AN406" s="132">
        <v>0</v>
      </c>
      <c r="AO406" s="132">
        <v>164</v>
      </c>
      <c r="AP406" s="132">
        <v>0</v>
      </c>
      <c r="AQ406" s="132">
        <v>0</v>
      </c>
      <c r="AR406" s="132">
        <v>0</v>
      </c>
      <c r="AS406" s="132" t="s">
        <v>290</v>
      </c>
      <c r="AT406" s="132">
        <v>100</v>
      </c>
      <c r="AU406" s="132">
        <v>166</v>
      </c>
    </row>
    <row r="407" spans="1:47">
      <c r="A407" t="s">
        <v>2363</v>
      </c>
      <c r="B407" t="s">
        <v>2364</v>
      </c>
      <c r="C407" t="s">
        <v>478</v>
      </c>
      <c r="D407" t="s">
        <v>1720</v>
      </c>
      <c r="E407" t="s">
        <v>2365</v>
      </c>
      <c r="F407" t="s">
        <v>1122</v>
      </c>
      <c r="G407" t="s">
        <v>288</v>
      </c>
      <c r="H407" s="131" t="s">
        <v>1722</v>
      </c>
      <c r="I407">
        <v>3128427668</v>
      </c>
      <c r="J407" t="s">
        <v>146</v>
      </c>
      <c r="K407" s="132">
        <v>5</v>
      </c>
      <c r="L407" s="132">
        <v>1</v>
      </c>
      <c r="M407" s="132">
        <v>0</v>
      </c>
      <c r="N407" s="132">
        <v>6</v>
      </c>
      <c r="O407" s="132">
        <v>0</v>
      </c>
      <c r="P407" s="132">
        <v>0</v>
      </c>
      <c r="Q407" s="132">
        <v>0</v>
      </c>
      <c r="R407" s="132">
        <v>0</v>
      </c>
      <c r="S407" s="132">
        <v>0</v>
      </c>
      <c r="T407" s="132">
        <v>12</v>
      </c>
      <c r="U407" s="132">
        <v>15</v>
      </c>
      <c r="V407" s="132">
        <v>14</v>
      </c>
      <c r="W407" s="132">
        <v>13</v>
      </c>
      <c r="X407" s="132">
        <v>15</v>
      </c>
      <c r="Y407" s="132">
        <v>0</v>
      </c>
      <c r="Z407" s="132">
        <v>0</v>
      </c>
      <c r="AA407" s="132">
        <v>0</v>
      </c>
      <c r="AB407" s="132">
        <v>0</v>
      </c>
      <c r="AC407" s="132">
        <v>0</v>
      </c>
      <c r="AD407" s="132">
        <v>0</v>
      </c>
      <c r="AE407" s="132">
        <v>0</v>
      </c>
      <c r="AF407" s="132">
        <v>0</v>
      </c>
      <c r="AG407" s="132">
        <v>0</v>
      </c>
      <c r="AH407" s="132">
        <v>0</v>
      </c>
      <c r="AI407" s="132">
        <v>29</v>
      </c>
      <c r="AJ407" s="132">
        <v>40</v>
      </c>
      <c r="AK407" s="132">
        <v>0</v>
      </c>
      <c r="AL407" s="132">
        <v>0</v>
      </c>
      <c r="AM407" s="132">
        <v>0</v>
      </c>
      <c r="AN407" s="132" t="s">
        <v>290</v>
      </c>
      <c r="AO407" s="132" t="s">
        <v>290</v>
      </c>
      <c r="AP407" s="132">
        <v>12</v>
      </c>
      <c r="AQ407" s="132">
        <v>0</v>
      </c>
      <c r="AR407" s="132">
        <v>45</v>
      </c>
      <c r="AS407" s="132" t="s">
        <v>290</v>
      </c>
      <c r="AT407" s="132">
        <v>12</v>
      </c>
      <c r="AU407" s="132">
        <v>69</v>
      </c>
    </row>
    <row r="408" spans="1:47">
      <c r="A408" t="s">
        <v>2366</v>
      </c>
      <c r="B408" t="s">
        <v>2367</v>
      </c>
      <c r="C408" t="s">
        <v>2341</v>
      </c>
      <c r="D408" t="s">
        <v>1018</v>
      </c>
      <c r="E408" t="s">
        <v>2368</v>
      </c>
      <c r="F408" t="s">
        <v>1122</v>
      </c>
      <c r="G408" t="s">
        <v>288</v>
      </c>
      <c r="H408" s="131" t="s">
        <v>1785</v>
      </c>
      <c r="I408">
        <v>7732381088</v>
      </c>
      <c r="J408" t="s">
        <v>146</v>
      </c>
      <c r="K408" s="132">
        <v>13</v>
      </c>
      <c r="L408" s="132">
        <v>4</v>
      </c>
      <c r="M408" s="132">
        <v>3</v>
      </c>
      <c r="N408" s="132">
        <v>20</v>
      </c>
      <c r="O408" s="132">
        <v>28</v>
      </c>
      <c r="P408" s="132">
        <v>17</v>
      </c>
      <c r="Q408" s="132">
        <v>17</v>
      </c>
      <c r="R408" s="132">
        <v>24</v>
      </c>
      <c r="S408" s="132">
        <v>18</v>
      </c>
      <c r="T408" s="132">
        <v>25</v>
      </c>
      <c r="U408" s="132">
        <v>13</v>
      </c>
      <c r="V408" s="132">
        <v>20</v>
      </c>
      <c r="W408" s="132">
        <v>23</v>
      </c>
      <c r="X408" s="132">
        <v>19</v>
      </c>
      <c r="Y408" s="132">
        <v>0</v>
      </c>
      <c r="Z408" s="132">
        <v>0</v>
      </c>
      <c r="AA408" s="132">
        <v>0</v>
      </c>
      <c r="AB408" s="132">
        <v>0</v>
      </c>
      <c r="AC408" s="132">
        <v>0</v>
      </c>
      <c r="AD408" s="132">
        <v>0</v>
      </c>
      <c r="AE408" s="132">
        <v>0</v>
      </c>
      <c r="AF408" s="132">
        <v>0</v>
      </c>
      <c r="AG408" s="132">
        <v>0</v>
      </c>
      <c r="AH408" s="132">
        <v>0</v>
      </c>
      <c r="AI408" s="132">
        <v>103</v>
      </c>
      <c r="AJ408" s="132">
        <v>101</v>
      </c>
      <c r="AK408" s="132">
        <v>0</v>
      </c>
      <c r="AL408" s="132">
        <v>0</v>
      </c>
      <c r="AM408" s="132">
        <v>0</v>
      </c>
      <c r="AN408" s="132">
        <v>0</v>
      </c>
      <c r="AO408" s="132">
        <v>200</v>
      </c>
      <c r="AP408" s="132" t="s">
        <v>290</v>
      </c>
      <c r="AQ408" s="132">
        <v>0</v>
      </c>
      <c r="AR408" s="132">
        <v>0</v>
      </c>
      <c r="AS408" s="132" t="s">
        <v>290</v>
      </c>
      <c r="AT408" s="132">
        <v>150</v>
      </c>
      <c r="AU408" s="132">
        <v>204</v>
      </c>
    </row>
    <row r="409" spans="1:47">
      <c r="A409" t="s">
        <v>2369</v>
      </c>
      <c r="B409" t="s">
        <v>2370</v>
      </c>
      <c r="C409" t="s">
        <v>2371</v>
      </c>
      <c r="D409" t="s">
        <v>2372</v>
      </c>
      <c r="E409" t="s">
        <v>2373</v>
      </c>
      <c r="F409" t="s">
        <v>1122</v>
      </c>
      <c r="G409" t="s">
        <v>288</v>
      </c>
      <c r="H409" s="131" t="s">
        <v>1885</v>
      </c>
      <c r="I409">
        <v>3127332252</v>
      </c>
      <c r="J409" t="s">
        <v>146</v>
      </c>
      <c r="K409" s="132">
        <v>15</v>
      </c>
      <c r="L409" s="132">
        <v>15</v>
      </c>
      <c r="M409" s="132">
        <v>2.5</v>
      </c>
      <c r="N409" s="132">
        <v>32.5</v>
      </c>
      <c r="O409" s="132">
        <v>30</v>
      </c>
      <c r="P409" s="132">
        <v>18</v>
      </c>
      <c r="Q409" s="132">
        <v>21</v>
      </c>
      <c r="R409" s="132">
        <v>22</v>
      </c>
      <c r="S409" s="132">
        <v>14</v>
      </c>
      <c r="T409" s="132">
        <v>24</v>
      </c>
      <c r="U409" s="132">
        <v>14</v>
      </c>
      <c r="V409" s="132">
        <v>19</v>
      </c>
      <c r="W409" s="132">
        <v>17</v>
      </c>
      <c r="X409" s="132">
        <v>15</v>
      </c>
      <c r="Y409" s="132">
        <v>0</v>
      </c>
      <c r="Z409" s="132">
        <v>0</v>
      </c>
      <c r="AA409" s="132">
        <v>0</v>
      </c>
      <c r="AB409" s="132">
        <v>0</v>
      </c>
      <c r="AC409" s="132">
        <v>0</v>
      </c>
      <c r="AD409" s="132">
        <v>0</v>
      </c>
      <c r="AE409" s="132">
        <v>0</v>
      </c>
      <c r="AF409" s="132">
        <v>0</v>
      </c>
      <c r="AG409" s="132">
        <v>0</v>
      </c>
      <c r="AH409" s="132">
        <v>0</v>
      </c>
      <c r="AI409" s="132">
        <v>104</v>
      </c>
      <c r="AJ409" s="132">
        <v>90</v>
      </c>
      <c r="AK409" s="132">
        <v>0</v>
      </c>
      <c r="AL409" s="132">
        <v>0</v>
      </c>
      <c r="AM409" s="132" t="s">
        <v>290</v>
      </c>
      <c r="AN409" s="132">
        <v>0</v>
      </c>
      <c r="AO409" s="132">
        <v>181</v>
      </c>
      <c r="AP409" s="132" t="s">
        <v>290</v>
      </c>
      <c r="AQ409" s="132">
        <v>0</v>
      </c>
      <c r="AR409" s="132" t="s">
        <v>290</v>
      </c>
      <c r="AS409" s="132" t="s">
        <v>290</v>
      </c>
      <c r="AT409" s="132">
        <v>94</v>
      </c>
      <c r="AU409" s="132">
        <v>194</v>
      </c>
    </row>
    <row r="410" spans="1:47">
      <c r="A410" t="s">
        <v>2374</v>
      </c>
      <c r="B410" t="s">
        <v>401</v>
      </c>
      <c r="C410" t="s">
        <v>651</v>
      </c>
      <c r="D410" t="s">
        <v>2375</v>
      </c>
      <c r="E410" t="s">
        <v>2376</v>
      </c>
      <c r="F410" t="s">
        <v>1122</v>
      </c>
      <c r="G410" t="s">
        <v>288</v>
      </c>
      <c r="H410" s="131" t="s">
        <v>1790</v>
      </c>
      <c r="I410">
        <v>7737683728</v>
      </c>
      <c r="J410" t="s">
        <v>146</v>
      </c>
      <c r="K410" s="132">
        <v>11</v>
      </c>
      <c r="L410" s="132">
        <v>2</v>
      </c>
      <c r="M410" s="132">
        <v>3</v>
      </c>
      <c r="N410" s="132">
        <v>16</v>
      </c>
      <c r="O410" s="132">
        <v>10</v>
      </c>
      <c r="P410" s="132">
        <v>21</v>
      </c>
      <c r="Q410" s="132" t="s">
        <v>290</v>
      </c>
      <c r="R410" s="132">
        <v>12</v>
      </c>
      <c r="S410" s="132">
        <v>16</v>
      </c>
      <c r="T410" s="132">
        <v>19</v>
      </c>
      <c r="U410" s="132">
        <v>15</v>
      </c>
      <c r="V410" s="132">
        <v>18</v>
      </c>
      <c r="W410" s="132">
        <v>12</v>
      </c>
      <c r="X410" s="132">
        <v>12</v>
      </c>
      <c r="Y410" s="132">
        <v>0</v>
      </c>
      <c r="Z410" s="132">
        <v>0</v>
      </c>
      <c r="AA410" s="132">
        <v>0</v>
      </c>
      <c r="AB410" s="132">
        <v>0</v>
      </c>
      <c r="AC410" s="132">
        <v>0</v>
      </c>
      <c r="AD410" s="132">
        <v>0</v>
      </c>
      <c r="AE410" s="132">
        <v>0</v>
      </c>
      <c r="AF410" s="132">
        <v>0</v>
      </c>
      <c r="AG410" s="132">
        <v>0</v>
      </c>
      <c r="AH410" s="132">
        <v>0</v>
      </c>
      <c r="AI410" s="132">
        <v>83</v>
      </c>
      <c r="AJ410" s="132">
        <v>60</v>
      </c>
      <c r="AK410" s="132">
        <v>0</v>
      </c>
      <c r="AL410" s="132">
        <v>0</v>
      </c>
      <c r="AM410" s="132">
        <v>0</v>
      </c>
      <c r="AN410" s="132">
        <v>0</v>
      </c>
      <c r="AO410" s="132">
        <v>19</v>
      </c>
      <c r="AP410" s="132">
        <v>109</v>
      </c>
      <c r="AQ410" s="132">
        <v>0</v>
      </c>
      <c r="AR410" s="132">
        <v>13</v>
      </c>
      <c r="AS410" s="132" t="s">
        <v>290</v>
      </c>
      <c r="AT410" s="132">
        <v>130</v>
      </c>
      <c r="AU410" s="132">
        <v>143</v>
      </c>
    </row>
    <row r="411" spans="1:47">
      <c r="A411" t="s">
        <v>2377</v>
      </c>
      <c r="B411" t="s">
        <v>2378</v>
      </c>
      <c r="C411" t="s">
        <v>1714</v>
      </c>
      <c r="D411" t="s">
        <v>2379</v>
      </c>
      <c r="E411" t="s">
        <v>2380</v>
      </c>
      <c r="F411" t="s">
        <v>1122</v>
      </c>
      <c r="G411" t="s">
        <v>288</v>
      </c>
      <c r="H411" s="131" t="s">
        <v>1749</v>
      </c>
      <c r="I411">
        <v>7732784560</v>
      </c>
      <c r="J411" t="s">
        <v>146</v>
      </c>
      <c r="K411" s="132">
        <v>12</v>
      </c>
      <c r="L411" s="132">
        <v>5</v>
      </c>
      <c r="M411" s="132">
        <v>2</v>
      </c>
      <c r="N411" s="132">
        <v>19</v>
      </c>
      <c r="O411" s="132">
        <v>26</v>
      </c>
      <c r="P411" s="132">
        <v>20</v>
      </c>
      <c r="Q411" s="132">
        <v>14</v>
      </c>
      <c r="R411" s="132">
        <v>22</v>
      </c>
      <c r="S411" s="132">
        <v>11</v>
      </c>
      <c r="T411" s="132">
        <v>18</v>
      </c>
      <c r="U411" s="132">
        <v>12</v>
      </c>
      <c r="V411" s="132">
        <v>13</v>
      </c>
      <c r="W411" s="132">
        <v>11</v>
      </c>
      <c r="X411" s="132">
        <v>18</v>
      </c>
      <c r="Y411" s="132">
        <v>0</v>
      </c>
      <c r="Z411" s="132">
        <v>0</v>
      </c>
      <c r="AA411" s="132">
        <v>0</v>
      </c>
      <c r="AB411" s="132">
        <v>0</v>
      </c>
      <c r="AC411" s="132">
        <v>0</v>
      </c>
      <c r="AD411" s="132">
        <v>0</v>
      </c>
      <c r="AE411" s="132">
        <v>0</v>
      </c>
      <c r="AF411" s="132">
        <v>0</v>
      </c>
      <c r="AG411" s="132">
        <v>0</v>
      </c>
      <c r="AH411" s="132">
        <v>0</v>
      </c>
      <c r="AI411" s="132">
        <v>83</v>
      </c>
      <c r="AJ411" s="132">
        <v>82</v>
      </c>
      <c r="AK411" s="132">
        <v>0</v>
      </c>
      <c r="AL411" s="132">
        <v>0</v>
      </c>
      <c r="AM411" s="132">
        <v>0</v>
      </c>
      <c r="AN411" s="132" t="s">
        <v>290</v>
      </c>
      <c r="AO411" s="132">
        <v>20</v>
      </c>
      <c r="AP411" s="132">
        <v>85</v>
      </c>
      <c r="AQ411" s="132">
        <v>0</v>
      </c>
      <c r="AR411" s="132">
        <v>22</v>
      </c>
      <c r="AS411" s="132">
        <v>34</v>
      </c>
      <c r="AT411" s="132">
        <v>98</v>
      </c>
      <c r="AU411" s="132">
        <v>165</v>
      </c>
    </row>
    <row r="412" spans="1:47">
      <c r="A412" t="s">
        <v>2381</v>
      </c>
      <c r="B412" t="s">
        <v>2382</v>
      </c>
      <c r="C412" t="s">
        <v>2383</v>
      </c>
      <c r="D412" t="s">
        <v>2384</v>
      </c>
      <c r="E412" t="s">
        <v>2385</v>
      </c>
      <c r="F412" t="s">
        <v>1122</v>
      </c>
      <c r="G412" t="s">
        <v>288</v>
      </c>
      <c r="H412" s="131" t="s">
        <v>1980</v>
      </c>
      <c r="I412">
        <v>7737725222</v>
      </c>
      <c r="J412" t="s">
        <v>146</v>
      </c>
      <c r="K412" s="132">
        <v>15</v>
      </c>
      <c r="L412" s="132">
        <v>9</v>
      </c>
      <c r="M412" s="132">
        <v>1</v>
      </c>
      <c r="N412" s="132">
        <v>25</v>
      </c>
      <c r="O412" s="132">
        <v>42</v>
      </c>
      <c r="P412" s="132">
        <v>19</v>
      </c>
      <c r="Q412" s="132">
        <v>20</v>
      </c>
      <c r="R412" s="132">
        <v>20</v>
      </c>
      <c r="S412" s="132">
        <v>21</v>
      </c>
      <c r="T412" s="132">
        <v>22</v>
      </c>
      <c r="U412" s="132">
        <v>21</v>
      </c>
      <c r="V412" s="132">
        <v>12</v>
      </c>
      <c r="W412" s="132">
        <v>19</v>
      </c>
      <c r="X412" s="132">
        <v>20</v>
      </c>
      <c r="Y412" s="132">
        <v>0</v>
      </c>
      <c r="Z412" s="132">
        <v>0</v>
      </c>
      <c r="AA412" s="132">
        <v>0</v>
      </c>
      <c r="AB412" s="132">
        <v>0</v>
      </c>
      <c r="AC412" s="132">
        <v>0</v>
      </c>
      <c r="AD412" s="132">
        <v>0</v>
      </c>
      <c r="AE412" s="132">
        <v>0</v>
      </c>
      <c r="AF412" s="132">
        <v>0</v>
      </c>
      <c r="AG412" s="132">
        <v>0</v>
      </c>
      <c r="AH412" s="132">
        <v>0</v>
      </c>
      <c r="AI412" s="132">
        <v>119</v>
      </c>
      <c r="AJ412" s="132">
        <v>97</v>
      </c>
      <c r="AK412" s="132">
        <v>0</v>
      </c>
      <c r="AL412" s="132">
        <v>0</v>
      </c>
      <c r="AM412" s="132">
        <v>0</v>
      </c>
      <c r="AN412" s="132" t="s">
        <v>290</v>
      </c>
      <c r="AO412" s="132">
        <v>33</v>
      </c>
      <c r="AP412" s="132">
        <v>139</v>
      </c>
      <c r="AQ412" s="132">
        <v>0</v>
      </c>
      <c r="AR412" s="132">
        <v>22</v>
      </c>
      <c r="AS412" s="132">
        <v>20</v>
      </c>
      <c r="AT412" s="132">
        <v>125</v>
      </c>
      <c r="AU412" s="132">
        <v>216</v>
      </c>
    </row>
    <row r="413" spans="1:47">
      <c r="A413" t="s">
        <v>2386</v>
      </c>
      <c r="B413" t="s">
        <v>2387</v>
      </c>
      <c r="C413" t="s">
        <v>1275</v>
      </c>
      <c r="D413" t="s">
        <v>2388</v>
      </c>
      <c r="E413" t="s">
        <v>2389</v>
      </c>
      <c r="F413" t="s">
        <v>1122</v>
      </c>
      <c r="G413" t="s">
        <v>288</v>
      </c>
      <c r="H413" s="131" t="s">
        <v>2074</v>
      </c>
      <c r="I413">
        <v>7737637080</v>
      </c>
      <c r="J413" t="s">
        <v>146</v>
      </c>
      <c r="K413" s="132">
        <v>13</v>
      </c>
      <c r="L413" s="132">
        <v>5</v>
      </c>
      <c r="M413" s="132">
        <v>1</v>
      </c>
      <c r="N413" s="132">
        <v>19</v>
      </c>
      <c r="O413" s="132">
        <v>28</v>
      </c>
      <c r="P413" s="132">
        <v>14</v>
      </c>
      <c r="Q413" s="132">
        <v>25</v>
      </c>
      <c r="R413" s="132">
        <v>18</v>
      </c>
      <c r="S413" s="132">
        <v>27</v>
      </c>
      <c r="T413" s="132">
        <v>13</v>
      </c>
      <c r="U413" s="132">
        <v>21</v>
      </c>
      <c r="V413" s="132">
        <v>19</v>
      </c>
      <c r="W413" s="132">
        <v>11</v>
      </c>
      <c r="X413" s="132">
        <v>25</v>
      </c>
      <c r="Y413" s="132">
        <v>0</v>
      </c>
      <c r="Z413" s="132">
        <v>0</v>
      </c>
      <c r="AA413" s="132">
        <v>0</v>
      </c>
      <c r="AB413" s="132">
        <v>0</v>
      </c>
      <c r="AC413" s="132">
        <v>0</v>
      </c>
      <c r="AD413" s="132">
        <v>0</v>
      </c>
      <c r="AE413" s="132">
        <v>0</v>
      </c>
      <c r="AF413" s="132">
        <v>0</v>
      </c>
      <c r="AG413" s="132">
        <v>0</v>
      </c>
      <c r="AH413" s="132">
        <v>0</v>
      </c>
      <c r="AI413" s="132">
        <v>89</v>
      </c>
      <c r="AJ413" s="132">
        <v>112</v>
      </c>
      <c r="AK413" s="132">
        <v>0</v>
      </c>
      <c r="AL413" s="132">
        <v>0</v>
      </c>
      <c r="AM413" s="132">
        <v>0</v>
      </c>
      <c r="AN413" s="132" t="s">
        <v>290</v>
      </c>
      <c r="AO413" s="132">
        <v>0</v>
      </c>
      <c r="AP413" s="132">
        <v>28</v>
      </c>
      <c r="AQ413" s="132">
        <v>0</v>
      </c>
      <c r="AR413" s="132">
        <v>157</v>
      </c>
      <c r="AS413" s="132">
        <v>11</v>
      </c>
      <c r="AT413" s="132">
        <v>12</v>
      </c>
      <c r="AU413" s="132">
        <v>201</v>
      </c>
    </row>
    <row r="414" spans="1:47">
      <c r="A414" t="s">
        <v>2390</v>
      </c>
      <c r="B414" t="s">
        <v>2391</v>
      </c>
      <c r="C414" t="s">
        <v>304</v>
      </c>
      <c r="D414" t="s">
        <v>2175</v>
      </c>
      <c r="E414" t="s">
        <v>2392</v>
      </c>
      <c r="F414" t="s">
        <v>1122</v>
      </c>
      <c r="G414" t="s">
        <v>288</v>
      </c>
      <c r="H414" s="131" t="s">
        <v>1722</v>
      </c>
      <c r="I414">
        <v>3123262837</v>
      </c>
      <c r="J414" t="s">
        <v>146</v>
      </c>
      <c r="K414" s="132">
        <v>14</v>
      </c>
      <c r="L414" s="132">
        <v>12</v>
      </c>
      <c r="M414" s="132">
        <v>2</v>
      </c>
      <c r="N414" s="132">
        <v>28</v>
      </c>
      <c r="O414" s="132">
        <v>47</v>
      </c>
      <c r="P414" s="132">
        <v>31</v>
      </c>
      <c r="Q414" s="132">
        <v>30</v>
      </c>
      <c r="R414" s="132">
        <v>28</v>
      </c>
      <c r="S414" s="132">
        <v>30</v>
      </c>
      <c r="T414" s="132">
        <v>31</v>
      </c>
      <c r="U414" s="132">
        <v>23</v>
      </c>
      <c r="V414" s="132">
        <v>0</v>
      </c>
      <c r="W414" s="132">
        <v>0</v>
      </c>
      <c r="X414" s="132">
        <v>0</v>
      </c>
      <c r="Y414" s="132">
        <v>0</v>
      </c>
      <c r="Z414" s="132">
        <v>0</v>
      </c>
      <c r="AA414" s="132">
        <v>0</v>
      </c>
      <c r="AB414" s="132">
        <v>0</v>
      </c>
      <c r="AC414" s="132">
        <v>0</v>
      </c>
      <c r="AD414" s="132">
        <v>0</v>
      </c>
      <c r="AE414" s="132">
        <v>0</v>
      </c>
      <c r="AF414" s="132">
        <v>0</v>
      </c>
      <c r="AG414" s="132">
        <v>0</v>
      </c>
      <c r="AH414" s="132">
        <v>0</v>
      </c>
      <c r="AI414" s="132">
        <v>117</v>
      </c>
      <c r="AJ414" s="132">
        <v>103</v>
      </c>
      <c r="AK414" s="132">
        <v>0</v>
      </c>
      <c r="AL414" s="132">
        <v>0</v>
      </c>
      <c r="AM414" s="132">
        <v>0</v>
      </c>
      <c r="AN414" s="132">
        <v>188</v>
      </c>
      <c r="AO414" s="132">
        <v>0</v>
      </c>
      <c r="AP414" s="132">
        <v>0</v>
      </c>
      <c r="AQ414" s="132">
        <v>0</v>
      </c>
      <c r="AR414" s="132">
        <v>16</v>
      </c>
      <c r="AS414" s="132">
        <v>16</v>
      </c>
      <c r="AT414" s="132">
        <v>108</v>
      </c>
      <c r="AU414" s="132">
        <v>220</v>
      </c>
    </row>
    <row r="415" spans="1:47">
      <c r="A415" t="s">
        <v>2393</v>
      </c>
      <c r="B415" t="s">
        <v>2394</v>
      </c>
      <c r="C415" t="s">
        <v>2260</v>
      </c>
      <c r="D415" t="s">
        <v>2395</v>
      </c>
      <c r="E415" t="s">
        <v>2396</v>
      </c>
      <c r="F415" t="s">
        <v>1122</v>
      </c>
      <c r="G415" t="s">
        <v>288</v>
      </c>
      <c r="H415" s="131" t="s">
        <v>1907</v>
      </c>
      <c r="I415">
        <v>7736671142</v>
      </c>
      <c r="J415" t="s">
        <v>146</v>
      </c>
      <c r="K415" s="132">
        <v>13</v>
      </c>
      <c r="L415" s="132">
        <v>7</v>
      </c>
      <c r="M415" s="132">
        <v>4</v>
      </c>
      <c r="N415" s="132">
        <v>24</v>
      </c>
      <c r="O415" s="132">
        <v>46</v>
      </c>
      <c r="P415" s="132">
        <v>25</v>
      </c>
      <c r="Q415" s="132">
        <v>27</v>
      </c>
      <c r="R415" s="132">
        <v>26</v>
      </c>
      <c r="S415" s="132">
        <v>26</v>
      </c>
      <c r="T415" s="132">
        <v>22</v>
      </c>
      <c r="U415" s="132">
        <v>22</v>
      </c>
      <c r="V415" s="132">
        <v>22</v>
      </c>
      <c r="W415" s="132">
        <v>15</v>
      </c>
      <c r="X415" s="132">
        <v>30</v>
      </c>
      <c r="Y415" s="132">
        <v>0</v>
      </c>
      <c r="Z415" s="132">
        <v>0</v>
      </c>
      <c r="AA415" s="132">
        <v>0</v>
      </c>
      <c r="AB415" s="132">
        <v>0</v>
      </c>
      <c r="AC415" s="132">
        <v>0</v>
      </c>
      <c r="AD415" s="132">
        <v>0</v>
      </c>
      <c r="AE415" s="132">
        <v>0</v>
      </c>
      <c r="AF415" s="132">
        <v>0</v>
      </c>
      <c r="AG415" s="132">
        <v>0</v>
      </c>
      <c r="AH415" s="132">
        <v>0</v>
      </c>
      <c r="AI415" s="132">
        <v>135</v>
      </c>
      <c r="AJ415" s="132">
        <v>126</v>
      </c>
      <c r="AK415" s="132">
        <v>0</v>
      </c>
      <c r="AL415" s="132">
        <v>0</v>
      </c>
      <c r="AM415" s="132" t="s">
        <v>290</v>
      </c>
      <c r="AN415" s="132">
        <v>0</v>
      </c>
      <c r="AO415" s="132">
        <v>191</v>
      </c>
      <c r="AP415" s="132" t="s">
        <v>290</v>
      </c>
      <c r="AQ415" s="132">
        <v>0</v>
      </c>
      <c r="AR415" s="132">
        <v>21</v>
      </c>
      <c r="AS415" s="132">
        <v>40</v>
      </c>
      <c r="AT415" s="132">
        <v>128</v>
      </c>
      <c r="AU415" s="132">
        <v>261</v>
      </c>
    </row>
    <row r="416" spans="1:47">
      <c r="A416" t="s">
        <v>2397</v>
      </c>
      <c r="B416" t="s">
        <v>2398</v>
      </c>
      <c r="C416" t="s">
        <v>1038</v>
      </c>
      <c r="D416" t="s">
        <v>2399</v>
      </c>
      <c r="E416" t="s">
        <v>2400</v>
      </c>
      <c r="F416" t="s">
        <v>1122</v>
      </c>
      <c r="G416" t="s">
        <v>288</v>
      </c>
      <c r="H416" s="131" t="s">
        <v>1805</v>
      </c>
      <c r="I416">
        <v>7736312256</v>
      </c>
      <c r="J416" t="s">
        <v>146</v>
      </c>
      <c r="K416" s="132">
        <v>26</v>
      </c>
      <c r="L416" s="132">
        <v>14</v>
      </c>
      <c r="M416" s="132">
        <v>2</v>
      </c>
      <c r="N416" s="132">
        <v>42</v>
      </c>
      <c r="O416" s="132">
        <v>44</v>
      </c>
      <c r="P416" s="132">
        <v>52</v>
      </c>
      <c r="Q416" s="132">
        <v>65</v>
      </c>
      <c r="R416" s="132">
        <v>55</v>
      </c>
      <c r="S416" s="132">
        <v>55</v>
      </c>
      <c r="T416" s="132">
        <v>61</v>
      </c>
      <c r="U416" s="132">
        <v>49</v>
      </c>
      <c r="V416" s="132">
        <v>46</v>
      </c>
      <c r="W416" s="132">
        <v>44</v>
      </c>
      <c r="X416" s="132">
        <v>52</v>
      </c>
      <c r="Y416" s="132">
        <v>0</v>
      </c>
      <c r="Z416" s="132">
        <v>0</v>
      </c>
      <c r="AA416" s="132">
        <v>0</v>
      </c>
      <c r="AB416" s="132">
        <v>0</v>
      </c>
      <c r="AC416" s="132">
        <v>0</v>
      </c>
      <c r="AD416" s="132">
        <v>0</v>
      </c>
      <c r="AE416" s="132">
        <v>0</v>
      </c>
      <c r="AF416" s="132">
        <v>0</v>
      </c>
      <c r="AG416" s="132">
        <v>0</v>
      </c>
      <c r="AH416" s="132">
        <v>0</v>
      </c>
      <c r="AI416" s="132">
        <v>255</v>
      </c>
      <c r="AJ416" s="132">
        <v>268</v>
      </c>
      <c r="AK416" s="132">
        <v>0</v>
      </c>
      <c r="AL416" s="132">
        <v>0</v>
      </c>
      <c r="AM416" s="132" t="s">
        <v>290</v>
      </c>
      <c r="AN416" s="132" t="s">
        <v>290</v>
      </c>
      <c r="AO416" s="132">
        <v>0</v>
      </c>
      <c r="AP416" s="132">
        <v>49</v>
      </c>
      <c r="AQ416" s="132" t="s">
        <v>290</v>
      </c>
      <c r="AR416" s="132">
        <v>446</v>
      </c>
      <c r="AS416" s="132">
        <v>20</v>
      </c>
      <c r="AT416" s="132" t="s">
        <v>290</v>
      </c>
      <c r="AU416" s="132">
        <v>523</v>
      </c>
    </row>
    <row r="417" spans="1:47">
      <c r="A417" t="s">
        <v>2405</v>
      </c>
      <c r="B417" t="s">
        <v>2406</v>
      </c>
      <c r="C417" t="s">
        <v>1038</v>
      </c>
      <c r="D417" t="s">
        <v>2407</v>
      </c>
      <c r="E417" t="s">
        <v>2408</v>
      </c>
      <c r="F417" t="s">
        <v>1122</v>
      </c>
      <c r="G417" t="s">
        <v>288</v>
      </c>
      <c r="H417" s="131" t="s">
        <v>2234</v>
      </c>
      <c r="I417">
        <v>7737255133</v>
      </c>
      <c r="J417" t="s">
        <v>146</v>
      </c>
      <c r="K417" s="132">
        <v>16</v>
      </c>
      <c r="L417" s="132">
        <v>4</v>
      </c>
      <c r="M417" s="132">
        <v>4</v>
      </c>
      <c r="N417" s="132">
        <v>24</v>
      </c>
      <c r="O417" s="132">
        <v>25</v>
      </c>
      <c r="P417" s="132">
        <v>21</v>
      </c>
      <c r="Q417" s="132">
        <v>24</v>
      </c>
      <c r="R417" s="132">
        <v>22</v>
      </c>
      <c r="S417" s="132">
        <v>25</v>
      </c>
      <c r="T417" s="132">
        <v>18</v>
      </c>
      <c r="U417" s="132">
        <v>19</v>
      </c>
      <c r="V417" s="132">
        <v>24</v>
      </c>
      <c r="W417" s="132">
        <v>20</v>
      </c>
      <c r="X417" s="132">
        <v>27</v>
      </c>
      <c r="Y417" s="132">
        <v>0</v>
      </c>
      <c r="Z417" s="132">
        <v>0</v>
      </c>
      <c r="AA417" s="132">
        <v>0</v>
      </c>
      <c r="AB417" s="132">
        <v>0</v>
      </c>
      <c r="AC417" s="132">
        <v>0</v>
      </c>
      <c r="AD417" s="132">
        <v>0</v>
      </c>
      <c r="AE417" s="132">
        <v>0</v>
      </c>
      <c r="AF417" s="132">
        <v>0</v>
      </c>
      <c r="AG417" s="132">
        <v>0</v>
      </c>
      <c r="AH417" s="132">
        <v>0</v>
      </c>
      <c r="AI417" s="132">
        <v>103</v>
      </c>
      <c r="AJ417" s="132">
        <v>122</v>
      </c>
      <c r="AK417" s="132">
        <v>0</v>
      </c>
      <c r="AL417" s="132">
        <v>0</v>
      </c>
      <c r="AM417" s="132">
        <v>0</v>
      </c>
      <c r="AN417" s="132">
        <v>11</v>
      </c>
      <c r="AO417" s="132">
        <v>0</v>
      </c>
      <c r="AP417" s="132">
        <v>49</v>
      </c>
      <c r="AQ417" s="132" t="s">
        <v>290</v>
      </c>
      <c r="AR417" s="132">
        <v>160</v>
      </c>
      <c r="AS417" s="132" t="s">
        <v>290</v>
      </c>
      <c r="AT417" s="132">
        <v>10</v>
      </c>
      <c r="AU417" s="132">
        <v>225</v>
      </c>
    </row>
    <row r="418" spans="1:47">
      <c r="A418" t="s">
        <v>2409</v>
      </c>
      <c r="B418" t="s">
        <v>2410</v>
      </c>
      <c r="C418" t="s">
        <v>2411</v>
      </c>
      <c r="D418" t="s">
        <v>136</v>
      </c>
      <c r="E418" t="s">
        <v>2412</v>
      </c>
      <c r="F418" t="s">
        <v>1122</v>
      </c>
      <c r="G418" t="s">
        <v>288</v>
      </c>
      <c r="H418" s="131" t="s">
        <v>1689</v>
      </c>
      <c r="I418">
        <v>7734835000</v>
      </c>
      <c r="J418" t="s">
        <v>146</v>
      </c>
      <c r="K418" s="132">
        <v>11</v>
      </c>
      <c r="L418" s="132">
        <v>7</v>
      </c>
      <c r="M418" s="132">
        <v>5</v>
      </c>
      <c r="N418" s="132">
        <v>23</v>
      </c>
      <c r="O418" s="132">
        <v>18</v>
      </c>
      <c r="P418" s="132">
        <v>12</v>
      </c>
      <c r="Q418" s="132">
        <v>19</v>
      </c>
      <c r="R418" s="132">
        <v>11</v>
      </c>
      <c r="S418" s="132">
        <v>13</v>
      </c>
      <c r="T418" s="132">
        <v>17</v>
      </c>
      <c r="U418" s="132">
        <v>22</v>
      </c>
      <c r="V418" s="132">
        <v>15</v>
      </c>
      <c r="W418" s="132">
        <v>18</v>
      </c>
      <c r="X418" s="132">
        <v>21</v>
      </c>
      <c r="Y418" s="132">
        <v>0</v>
      </c>
      <c r="Z418" s="132">
        <v>0</v>
      </c>
      <c r="AA418" s="132">
        <v>0</v>
      </c>
      <c r="AB418" s="132">
        <v>0</v>
      </c>
      <c r="AC418" s="132">
        <v>0</v>
      </c>
      <c r="AD418" s="132">
        <v>0</v>
      </c>
      <c r="AE418" s="132">
        <v>0</v>
      </c>
      <c r="AF418" s="132">
        <v>0</v>
      </c>
      <c r="AG418" s="132" t="s">
        <v>290</v>
      </c>
      <c r="AH418" s="132">
        <v>0</v>
      </c>
      <c r="AI418" s="132">
        <v>74</v>
      </c>
      <c r="AJ418" s="132">
        <v>99</v>
      </c>
      <c r="AK418" s="132">
        <v>0</v>
      </c>
      <c r="AL418" s="132">
        <v>0</v>
      </c>
      <c r="AM418" s="132">
        <v>0</v>
      </c>
      <c r="AN418" s="132">
        <v>0</v>
      </c>
      <c r="AO418" s="132">
        <v>173</v>
      </c>
      <c r="AP418" s="132">
        <v>0</v>
      </c>
      <c r="AQ418" s="132">
        <v>0</v>
      </c>
      <c r="AR418" s="132">
        <v>0</v>
      </c>
      <c r="AS418" s="132">
        <v>0</v>
      </c>
      <c r="AT418" s="132">
        <v>173</v>
      </c>
      <c r="AU418" s="132">
        <v>173</v>
      </c>
    </row>
    <row r="419" spans="1:47">
      <c r="A419" t="s">
        <v>2413</v>
      </c>
      <c r="B419" t="s">
        <v>2414</v>
      </c>
      <c r="C419" t="s">
        <v>2415</v>
      </c>
      <c r="D419" t="s">
        <v>2416</v>
      </c>
      <c r="E419" t="s">
        <v>2417</v>
      </c>
      <c r="F419" t="s">
        <v>1122</v>
      </c>
      <c r="G419" t="s">
        <v>288</v>
      </c>
      <c r="H419" s="131" t="s">
        <v>1980</v>
      </c>
      <c r="I419">
        <v>7733420170</v>
      </c>
      <c r="J419" t="s">
        <v>146</v>
      </c>
      <c r="K419" s="132">
        <v>13</v>
      </c>
      <c r="L419" s="132">
        <v>4</v>
      </c>
      <c r="M419" s="132">
        <v>1</v>
      </c>
      <c r="N419" s="132">
        <v>18</v>
      </c>
      <c r="O419" s="132">
        <v>18</v>
      </c>
      <c r="P419" s="132">
        <v>12</v>
      </c>
      <c r="Q419" s="132">
        <v>16</v>
      </c>
      <c r="R419" s="132">
        <v>16</v>
      </c>
      <c r="S419" s="132">
        <v>14</v>
      </c>
      <c r="T419" s="132">
        <v>21</v>
      </c>
      <c r="U419" s="132">
        <v>18</v>
      </c>
      <c r="V419" s="132">
        <v>13</v>
      </c>
      <c r="W419" s="132">
        <v>11</v>
      </c>
      <c r="X419" s="132" t="s">
        <v>290</v>
      </c>
      <c r="Y419" s="132">
        <v>0</v>
      </c>
      <c r="Z419" s="132">
        <v>0</v>
      </c>
      <c r="AA419" s="132">
        <v>0</v>
      </c>
      <c r="AB419" s="132">
        <v>0</v>
      </c>
      <c r="AC419" s="132">
        <v>0</v>
      </c>
      <c r="AD419" s="132">
        <v>0</v>
      </c>
      <c r="AE419" s="132">
        <v>0</v>
      </c>
      <c r="AF419" s="132">
        <v>0</v>
      </c>
      <c r="AG419" s="132">
        <v>0</v>
      </c>
      <c r="AH419" s="132">
        <v>0</v>
      </c>
      <c r="AI419" s="132">
        <v>79</v>
      </c>
      <c r="AJ419" s="132">
        <v>69</v>
      </c>
      <c r="AK419" s="132">
        <v>0</v>
      </c>
      <c r="AL419" s="132">
        <v>0</v>
      </c>
      <c r="AM419" s="132">
        <v>0</v>
      </c>
      <c r="AN419" s="132">
        <v>0</v>
      </c>
      <c r="AO419" s="132" t="s">
        <v>290</v>
      </c>
      <c r="AP419" s="132">
        <v>139</v>
      </c>
      <c r="AQ419" s="132">
        <v>0</v>
      </c>
      <c r="AR419" s="132" t="s">
        <v>290</v>
      </c>
      <c r="AS419" s="132">
        <v>0</v>
      </c>
      <c r="AT419" s="132">
        <v>120</v>
      </c>
      <c r="AU419" s="132">
        <v>148</v>
      </c>
    </row>
    <row r="420" spans="1:47">
      <c r="A420" t="s">
        <v>2418</v>
      </c>
      <c r="B420" t="s">
        <v>2419</v>
      </c>
      <c r="C420" t="s">
        <v>1650</v>
      </c>
      <c r="D420" t="s">
        <v>2420</v>
      </c>
      <c r="E420" t="s">
        <v>2421</v>
      </c>
      <c r="F420" t="s">
        <v>1122</v>
      </c>
      <c r="G420" t="s">
        <v>288</v>
      </c>
      <c r="H420" s="131" t="s">
        <v>1790</v>
      </c>
      <c r="I420">
        <v>7737680999</v>
      </c>
      <c r="J420" t="s">
        <v>146</v>
      </c>
      <c r="K420" s="132">
        <v>10</v>
      </c>
      <c r="L420" s="132">
        <v>10</v>
      </c>
      <c r="M420" s="132">
        <v>1</v>
      </c>
      <c r="N420" s="132">
        <v>21</v>
      </c>
      <c r="O420" s="132">
        <v>19</v>
      </c>
      <c r="P420" s="132">
        <v>27</v>
      </c>
      <c r="Q420" s="132">
        <v>20</v>
      </c>
      <c r="R420" s="132">
        <v>14</v>
      </c>
      <c r="S420" s="132">
        <v>18</v>
      </c>
      <c r="T420" s="132">
        <v>19</v>
      </c>
      <c r="U420" s="132">
        <v>13</v>
      </c>
      <c r="V420" s="132" t="s">
        <v>290</v>
      </c>
      <c r="W420" s="132">
        <v>22</v>
      </c>
      <c r="X420" s="132">
        <v>13</v>
      </c>
      <c r="Y420" s="132">
        <v>0</v>
      </c>
      <c r="Z420" s="132">
        <v>0</v>
      </c>
      <c r="AA420" s="132">
        <v>0</v>
      </c>
      <c r="AB420" s="132">
        <v>0</v>
      </c>
      <c r="AC420" s="132">
        <v>0</v>
      </c>
      <c r="AD420" s="132">
        <v>0</v>
      </c>
      <c r="AE420" s="132">
        <v>0</v>
      </c>
      <c r="AF420" s="132">
        <v>0</v>
      </c>
      <c r="AG420" s="132">
        <v>0</v>
      </c>
      <c r="AH420" s="132">
        <v>0</v>
      </c>
      <c r="AI420" s="132">
        <v>104</v>
      </c>
      <c r="AJ420" s="132">
        <v>70</v>
      </c>
      <c r="AK420" s="132">
        <v>0</v>
      </c>
      <c r="AL420" s="132">
        <v>0</v>
      </c>
      <c r="AM420" s="132">
        <v>0</v>
      </c>
      <c r="AN420" s="132" t="s">
        <v>290</v>
      </c>
      <c r="AO420" s="132">
        <v>18</v>
      </c>
      <c r="AP420" s="132">
        <v>143</v>
      </c>
      <c r="AQ420" s="132">
        <v>0</v>
      </c>
      <c r="AR420" s="132" t="s">
        <v>290</v>
      </c>
      <c r="AS420" s="132">
        <v>0</v>
      </c>
      <c r="AT420" s="132">
        <v>174</v>
      </c>
      <c r="AU420" s="132">
        <v>174</v>
      </c>
    </row>
    <row r="421" spans="1:47">
      <c r="A421" t="s">
        <v>2422</v>
      </c>
      <c r="B421" t="s">
        <v>2423</v>
      </c>
      <c r="C421" t="s">
        <v>2424</v>
      </c>
      <c r="D421" t="s">
        <v>2425</v>
      </c>
      <c r="E421" t="s">
        <v>2426</v>
      </c>
      <c r="F421" t="s">
        <v>1122</v>
      </c>
      <c r="G421" t="s">
        <v>288</v>
      </c>
      <c r="H421" s="131" t="s">
        <v>2005</v>
      </c>
      <c r="I421">
        <v>7735258779</v>
      </c>
      <c r="J421" t="s">
        <v>146</v>
      </c>
      <c r="K421" s="132">
        <v>23</v>
      </c>
      <c r="L421" s="132">
        <v>6</v>
      </c>
      <c r="M421" s="132">
        <v>3</v>
      </c>
      <c r="N421" s="132">
        <v>32</v>
      </c>
      <c r="O421" s="132">
        <v>55</v>
      </c>
      <c r="P421" s="132">
        <v>19</v>
      </c>
      <c r="Q421" s="132">
        <v>24</v>
      </c>
      <c r="R421" s="132">
        <v>19</v>
      </c>
      <c r="S421" s="132">
        <v>27</v>
      </c>
      <c r="T421" s="132">
        <v>20</v>
      </c>
      <c r="U421" s="132">
        <v>19</v>
      </c>
      <c r="V421" s="132">
        <v>33</v>
      </c>
      <c r="W421" s="132">
        <v>16</v>
      </c>
      <c r="X421" s="132">
        <v>23</v>
      </c>
      <c r="Y421" s="132">
        <v>0</v>
      </c>
      <c r="Z421" s="132">
        <v>0</v>
      </c>
      <c r="AA421" s="132">
        <v>0</v>
      </c>
      <c r="AB421" s="132">
        <v>0</v>
      </c>
      <c r="AC421" s="132">
        <v>0</v>
      </c>
      <c r="AD421" s="132">
        <v>0</v>
      </c>
      <c r="AE421" s="132">
        <v>0</v>
      </c>
      <c r="AF421" s="132">
        <v>0</v>
      </c>
      <c r="AG421" s="132">
        <v>0</v>
      </c>
      <c r="AH421" s="132">
        <v>0</v>
      </c>
      <c r="AI421" s="132">
        <v>140</v>
      </c>
      <c r="AJ421" s="132">
        <v>115</v>
      </c>
      <c r="AK421" s="132">
        <v>0</v>
      </c>
      <c r="AL421" s="132">
        <v>0</v>
      </c>
      <c r="AM421" s="132">
        <v>0</v>
      </c>
      <c r="AN421" s="132">
        <v>15</v>
      </c>
      <c r="AO421" s="132" t="s">
        <v>290</v>
      </c>
      <c r="AP421" s="132">
        <v>27</v>
      </c>
      <c r="AQ421" s="132">
        <v>0</v>
      </c>
      <c r="AR421" s="132">
        <v>151</v>
      </c>
      <c r="AS421" s="132">
        <v>55</v>
      </c>
      <c r="AT421" s="132">
        <v>20</v>
      </c>
      <c r="AU421" s="132">
        <v>255</v>
      </c>
    </row>
    <row r="422" spans="1:47">
      <c r="A422" t="s">
        <v>2427</v>
      </c>
      <c r="B422" t="s">
        <v>2428</v>
      </c>
      <c r="C422" t="s">
        <v>749</v>
      </c>
      <c r="D422" t="s">
        <v>2429</v>
      </c>
      <c r="E422" t="s">
        <v>2430</v>
      </c>
      <c r="F422" t="s">
        <v>1122</v>
      </c>
      <c r="G422" t="s">
        <v>288</v>
      </c>
      <c r="H422" s="131" t="s">
        <v>1699</v>
      </c>
      <c r="I422">
        <v>7737368806</v>
      </c>
      <c r="J422" t="s">
        <v>146</v>
      </c>
      <c r="K422" s="132">
        <v>14</v>
      </c>
      <c r="L422" s="132">
        <v>3</v>
      </c>
      <c r="M422" s="132">
        <v>5</v>
      </c>
      <c r="N422" s="132">
        <v>22</v>
      </c>
      <c r="O422" s="132">
        <v>24</v>
      </c>
      <c r="P422" s="132">
        <v>14</v>
      </c>
      <c r="Q422" s="132">
        <v>17</v>
      </c>
      <c r="R422" s="132">
        <v>19</v>
      </c>
      <c r="S422" s="132">
        <v>24</v>
      </c>
      <c r="T422" s="132">
        <v>15</v>
      </c>
      <c r="U422" s="132">
        <v>14</v>
      </c>
      <c r="V422" s="132">
        <v>19</v>
      </c>
      <c r="W422" s="132" t="s">
        <v>290</v>
      </c>
      <c r="X422" s="132">
        <v>19</v>
      </c>
      <c r="Y422" s="132">
        <v>0</v>
      </c>
      <c r="Z422" s="132">
        <v>0</v>
      </c>
      <c r="AA422" s="132">
        <v>0</v>
      </c>
      <c r="AB422" s="132">
        <v>0</v>
      </c>
      <c r="AC422" s="132">
        <v>0</v>
      </c>
      <c r="AD422" s="132">
        <v>0</v>
      </c>
      <c r="AE422" s="132">
        <v>0</v>
      </c>
      <c r="AF422" s="132">
        <v>0</v>
      </c>
      <c r="AG422" s="132">
        <v>0</v>
      </c>
      <c r="AH422" s="132">
        <v>0</v>
      </c>
      <c r="AI422" s="132">
        <v>101</v>
      </c>
      <c r="AJ422" s="132">
        <v>73</v>
      </c>
      <c r="AK422" s="132">
        <v>0</v>
      </c>
      <c r="AL422" s="132">
        <v>0</v>
      </c>
      <c r="AM422" s="132">
        <v>0</v>
      </c>
      <c r="AN422" s="132">
        <v>15</v>
      </c>
      <c r="AO422" s="132" t="s">
        <v>290</v>
      </c>
      <c r="AP422" s="132">
        <v>67</v>
      </c>
      <c r="AQ422" s="132" t="s">
        <v>290</v>
      </c>
      <c r="AR422" s="132">
        <v>72</v>
      </c>
      <c r="AS422" s="132">
        <v>17</v>
      </c>
      <c r="AT422" s="132">
        <v>30</v>
      </c>
      <c r="AU422" s="132">
        <v>174</v>
      </c>
    </row>
    <row r="423" spans="1:47">
      <c r="A423" t="s">
        <v>2431</v>
      </c>
      <c r="B423" t="s">
        <v>2432</v>
      </c>
      <c r="C423" t="s">
        <v>2433</v>
      </c>
      <c r="D423" t="s">
        <v>1368</v>
      </c>
      <c r="E423" t="s">
        <v>2434</v>
      </c>
      <c r="F423" t="s">
        <v>1122</v>
      </c>
      <c r="G423" t="s">
        <v>288</v>
      </c>
      <c r="H423" s="131" t="s">
        <v>1770</v>
      </c>
      <c r="I423">
        <v>3123861560</v>
      </c>
      <c r="J423" t="s">
        <v>146</v>
      </c>
      <c r="K423" s="132">
        <v>38</v>
      </c>
      <c r="L423" s="132">
        <v>7</v>
      </c>
      <c r="M423" s="132">
        <v>4</v>
      </c>
      <c r="N423" s="132">
        <v>49</v>
      </c>
      <c r="O423" s="132">
        <v>75</v>
      </c>
      <c r="P423" s="132">
        <v>40</v>
      </c>
      <c r="Q423" s="132">
        <v>36</v>
      </c>
      <c r="R423" s="132">
        <v>56</v>
      </c>
      <c r="S423" s="132">
        <v>38</v>
      </c>
      <c r="T423" s="132">
        <v>46</v>
      </c>
      <c r="U423" s="132">
        <v>36</v>
      </c>
      <c r="V423" s="132">
        <v>44</v>
      </c>
      <c r="W423" s="132">
        <v>51</v>
      </c>
      <c r="X423" s="132">
        <v>43</v>
      </c>
      <c r="Y423" s="132">
        <v>0</v>
      </c>
      <c r="Z423" s="132">
        <v>0</v>
      </c>
      <c r="AA423" s="132">
        <v>0</v>
      </c>
      <c r="AB423" s="132">
        <v>0</v>
      </c>
      <c r="AC423" s="132">
        <v>0</v>
      </c>
      <c r="AD423" s="132">
        <v>0</v>
      </c>
      <c r="AE423" s="132">
        <v>0</v>
      </c>
      <c r="AF423" s="132">
        <v>0</v>
      </c>
      <c r="AG423" s="132">
        <v>0</v>
      </c>
      <c r="AH423" s="132">
        <v>0</v>
      </c>
      <c r="AI423" s="132">
        <v>244</v>
      </c>
      <c r="AJ423" s="132">
        <v>221</v>
      </c>
      <c r="AK423" s="132">
        <v>0</v>
      </c>
      <c r="AL423" s="132">
        <v>0</v>
      </c>
      <c r="AM423" s="132">
        <v>0</v>
      </c>
      <c r="AN423" s="132">
        <v>45</v>
      </c>
      <c r="AO423" s="132">
        <v>46</v>
      </c>
      <c r="AP423" s="132">
        <v>95</v>
      </c>
      <c r="AQ423" s="132" t="s">
        <v>290</v>
      </c>
      <c r="AR423" s="132">
        <v>225</v>
      </c>
      <c r="AS423" s="132">
        <v>53</v>
      </c>
      <c r="AT423" s="132">
        <v>20</v>
      </c>
      <c r="AU423" s="132">
        <v>465</v>
      </c>
    </row>
    <row r="424" spans="1:47">
      <c r="A424" t="s">
        <v>2435</v>
      </c>
      <c r="B424" t="s">
        <v>2436</v>
      </c>
      <c r="C424" t="s">
        <v>2437</v>
      </c>
      <c r="D424" t="s">
        <v>2438</v>
      </c>
      <c r="E424" t="s">
        <v>2439</v>
      </c>
      <c r="F424" t="s">
        <v>1122</v>
      </c>
      <c r="G424" t="s">
        <v>288</v>
      </c>
      <c r="H424" s="131" t="s">
        <v>2440</v>
      </c>
      <c r="I424">
        <v>7732881138</v>
      </c>
      <c r="J424" t="s">
        <v>146</v>
      </c>
      <c r="K424" s="132">
        <v>6</v>
      </c>
      <c r="L424" s="132">
        <v>9</v>
      </c>
      <c r="M424" s="132">
        <v>3</v>
      </c>
      <c r="N424" s="132">
        <v>18</v>
      </c>
      <c r="O424" s="132">
        <v>15</v>
      </c>
      <c r="P424" s="132">
        <v>13</v>
      </c>
      <c r="Q424" s="132" t="s">
        <v>290</v>
      </c>
      <c r="R424" s="132" t="s">
        <v>290</v>
      </c>
      <c r="S424" s="132" t="s">
        <v>290</v>
      </c>
      <c r="T424" s="132">
        <v>10</v>
      </c>
      <c r="U424" s="132" t="s">
        <v>290</v>
      </c>
      <c r="V424" s="132" t="s">
        <v>290</v>
      </c>
      <c r="W424" s="132" t="s">
        <v>290</v>
      </c>
      <c r="X424" s="132">
        <v>10</v>
      </c>
      <c r="Y424" s="132">
        <v>0</v>
      </c>
      <c r="Z424" s="132">
        <v>0</v>
      </c>
      <c r="AA424" s="132">
        <v>0</v>
      </c>
      <c r="AB424" s="132">
        <v>0</v>
      </c>
      <c r="AC424" s="132">
        <v>0</v>
      </c>
      <c r="AD424" s="132">
        <v>0</v>
      </c>
      <c r="AE424" s="132">
        <v>0</v>
      </c>
      <c r="AF424" s="132">
        <v>0</v>
      </c>
      <c r="AG424" s="132">
        <v>0</v>
      </c>
      <c r="AH424" s="132">
        <v>0</v>
      </c>
      <c r="AI424" s="132">
        <v>60</v>
      </c>
      <c r="AJ424" s="132">
        <v>37</v>
      </c>
      <c r="AK424" s="132">
        <v>0</v>
      </c>
      <c r="AL424" s="132">
        <v>0</v>
      </c>
      <c r="AM424" s="132">
        <v>0</v>
      </c>
      <c r="AN424" s="132">
        <v>0</v>
      </c>
      <c r="AO424" s="132">
        <v>93</v>
      </c>
      <c r="AP424" s="132">
        <v>0</v>
      </c>
      <c r="AQ424" s="132">
        <v>0</v>
      </c>
      <c r="AR424" s="132">
        <v>0</v>
      </c>
      <c r="AS424" s="132" t="s">
        <v>290</v>
      </c>
      <c r="AT424" s="132">
        <v>94</v>
      </c>
      <c r="AU424" s="132">
        <v>97</v>
      </c>
    </row>
    <row r="425" spans="1:47">
      <c r="A425" t="s">
        <v>2441</v>
      </c>
      <c r="B425" t="s">
        <v>2442</v>
      </c>
      <c r="C425" t="s">
        <v>320</v>
      </c>
      <c r="D425" t="s">
        <v>2443</v>
      </c>
      <c r="E425" t="s">
        <v>2444</v>
      </c>
      <c r="F425" t="s">
        <v>1122</v>
      </c>
      <c r="G425" t="s">
        <v>288</v>
      </c>
      <c r="H425" s="131" t="s">
        <v>1711</v>
      </c>
      <c r="I425">
        <v>3122261590</v>
      </c>
      <c r="J425" t="s">
        <v>146</v>
      </c>
      <c r="K425" s="132">
        <v>9</v>
      </c>
      <c r="L425" s="132">
        <v>1.5</v>
      </c>
      <c r="M425" s="132">
        <v>4</v>
      </c>
      <c r="N425" s="132">
        <v>14.5</v>
      </c>
      <c r="O425" s="132" t="s">
        <v>290</v>
      </c>
      <c r="P425" s="132" t="s">
        <v>290</v>
      </c>
      <c r="Q425" s="132">
        <v>12</v>
      </c>
      <c r="R425" s="132">
        <v>11</v>
      </c>
      <c r="S425" s="132">
        <v>16</v>
      </c>
      <c r="T425" s="132">
        <v>13</v>
      </c>
      <c r="U425" s="132">
        <v>16</v>
      </c>
      <c r="V425" s="132">
        <v>19</v>
      </c>
      <c r="W425" s="132">
        <v>14</v>
      </c>
      <c r="X425" s="132">
        <v>16</v>
      </c>
      <c r="Y425" s="132">
        <v>0</v>
      </c>
      <c r="Z425" s="132">
        <v>0</v>
      </c>
      <c r="AA425" s="132">
        <v>0</v>
      </c>
      <c r="AB425" s="132">
        <v>0</v>
      </c>
      <c r="AC425" s="132">
        <v>0</v>
      </c>
      <c r="AD425" s="132">
        <v>0</v>
      </c>
      <c r="AE425" s="132">
        <v>0</v>
      </c>
      <c r="AF425" s="132">
        <v>0</v>
      </c>
      <c r="AG425" s="132">
        <v>0</v>
      </c>
      <c r="AH425" s="132">
        <v>0</v>
      </c>
      <c r="AI425" s="132">
        <v>66</v>
      </c>
      <c r="AJ425" s="132">
        <v>68</v>
      </c>
      <c r="AK425" s="132">
        <v>0</v>
      </c>
      <c r="AL425" s="132">
        <v>0</v>
      </c>
      <c r="AM425" s="132" t="s">
        <v>290</v>
      </c>
      <c r="AN425" s="132" t="s">
        <v>290</v>
      </c>
      <c r="AO425" s="132">
        <v>0</v>
      </c>
      <c r="AP425" s="132">
        <v>117</v>
      </c>
      <c r="AQ425" s="132">
        <v>0</v>
      </c>
      <c r="AR425" s="132" t="s">
        <v>290</v>
      </c>
      <c r="AS425" s="132" t="s">
        <v>290</v>
      </c>
      <c r="AT425" s="132">
        <v>121</v>
      </c>
      <c r="AU425" s="132">
        <v>134</v>
      </c>
    </row>
    <row r="426" spans="1:47">
      <c r="A426" t="s">
        <v>2445</v>
      </c>
      <c r="B426" t="s">
        <v>2446</v>
      </c>
      <c r="C426" t="s">
        <v>1714</v>
      </c>
      <c r="D426" t="s">
        <v>2447</v>
      </c>
      <c r="E426" t="s">
        <v>2448</v>
      </c>
      <c r="F426" t="s">
        <v>1122</v>
      </c>
      <c r="G426" t="s">
        <v>288</v>
      </c>
      <c r="H426" s="131" t="s">
        <v>1711</v>
      </c>
      <c r="I426">
        <v>3124215135</v>
      </c>
      <c r="J426" t="s">
        <v>146</v>
      </c>
      <c r="K426" s="132">
        <v>12</v>
      </c>
      <c r="L426" s="132">
        <v>11</v>
      </c>
      <c r="M426" s="132">
        <v>2.5</v>
      </c>
      <c r="N426" s="132">
        <v>25.5</v>
      </c>
      <c r="O426" s="132">
        <v>38</v>
      </c>
      <c r="P426" s="132">
        <v>18</v>
      </c>
      <c r="Q426" s="132">
        <v>24</v>
      </c>
      <c r="R426" s="132">
        <v>21</v>
      </c>
      <c r="S426" s="132">
        <v>14</v>
      </c>
      <c r="T426" s="132">
        <v>19</v>
      </c>
      <c r="U426" s="132">
        <v>17</v>
      </c>
      <c r="V426" s="132">
        <v>17</v>
      </c>
      <c r="W426" s="132">
        <v>20</v>
      </c>
      <c r="X426" s="132" t="s">
        <v>290</v>
      </c>
      <c r="Y426" s="132">
        <v>0</v>
      </c>
      <c r="Z426" s="132">
        <v>0</v>
      </c>
      <c r="AA426" s="132">
        <v>0</v>
      </c>
      <c r="AB426" s="132">
        <v>0</v>
      </c>
      <c r="AC426" s="132">
        <v>0</v>
      </c>
      <c r="AD426" s="132">
        <v>0</v>
      </c>
      <c r="AE426" s="132">
        <v>0</v>
      </c>
      <c r="AF426" s="132">
        <v>0</v>
      </c>
      <c r="AG426" s="132">
        <v>0</v>
      </c>
      <c r="AH426" s="132">
        <v>0</v>
      </c>
      <c r="AI426" s="132">
        <v>109</v>
      </c>
      <c r="AJ426" s="132">
        <v>88</v>
      </c>
      <c r="AK426" s="132">
        <v>0</v>
      </c>
      <c r="AL426" s="132">
        <v>0</v>
      </c>
      <c r="AM426" s="132" t="s">
        <v>290</v>
      </c>
      <c r="AN426" s="132">
        <v>0</v>
      </c>
      <c r="AO426" s="132">
        <v>10</v>
      </c>
      <c r="AP426" s="132">
        <v>166</v>
      </c>
      <c r="AQ426" s="132">
        <v>0</v>
      </c>
      <c r="AR426" s="132">
        <v>13</v>
      </c>
      <c r="AS426" s="132" t="s">
        <v>290</v>
      </c>
      <c r="AT426" s="132">
        <v>98</v>
      </c>
      <c r="AU426" s="132">
        <v>197</v>
      </c>
    </row>
    <row r="427" spans="1:47">
      <c r="A427" t="s">
        <v>2449</v>
      </c>
      <c r="B427" t="s">
        <v>2450</v>
      </c>
      <c r="C427" t="s">
        <v>2451</v>
      </c>
      <c r="D427" t="s">
        <v>2452</v>
      </c>
      <c r="E427" t="s">
        <v>2453</v>
      </c>
      <c r="F427" t="s">
        <v>1122</v>
      </c>
      <c r="G427" t="s">
        <v>288</v>
      </c>
      <c r="H427" s="131" t="s">
        <v>2074</v>
      </c>
      <c r="I427">
        <v>7737360567</v>
      </c>
      <c r="J427" t="s">
        <v>146</v>
      </c>
      <c r="K427" s="132">
        <v>38.5</v>
      </c>
      <c r="L427" s="132">
        <v>9</v>
      </c>
      <c r="M427" s="132">
        <v>6</v>
      </c>
      <c r="N427" s="132">
        <v>53.5</v>
      </c>
      <c r="O427" s="132">
        <v>69</v>
      </c>
      <c r="P427" s="132">
        <v>49</v>
      </c>
      <c r="Q427" s="132">
        <v>51</v>
      </c>
      <c r="R427" s="132">
        <v>45</v>
      </c>
      <c r="S427" s="132">
        <v>55</v>
      </c>
      <c r="T427" s="132">
        <v>43</v>
      </c>
      <c r="U427" s="132">
        <v>56</v>
      </c>
      <c r="V427" s="132">
        <v>71</v>
      </c>
      <c r="W427" s="132">
        <v>41</v>
      </c>
      <c r="X427" s="132">
        <v>58</v>
      </c>
      <c r="Y427" s="132">
        <v>0</v>
      </c>
      <c r="Z427" s="132">
        <v>0</v>
      </c>
      <c r="AA427" s="132">
        <v>0</v>
      </c>
      <c r="AB427" s="132">
        <v>0</v>
      </c>
      <c r="AC427" s="132">
        <v>0</v>
      </c>
      <c r="AD427" s="132">
        <v>0</v>
      </c>
      <c r="AE427" s="132">
        <v>0</v>
      </c>
      <c r="AF427" s="132" t="s">
        <v>290</v>
      </c>
      <c r="AG427" s="132">
        <v>25</v>
      </c>
      <c r="AH427" s="132">
        <v>0</v>
      </c>
      <c r="AI427" s="132">
        <v>297</v>
      </c>
      <c r="AJ427" s="132">
        <v>270</v>
      </c>
      <c r="AK427" s="132">
        <v>0</v>
      </c>
      <c r="AL427" s="132">
        <v>0</v>
      </c>
      <c r="AM427" s="132" t="s">
        <v>290</v>
      </c>
      <c r="AN427" s="132">
        <v>32</v>
      </c>
      <c r="AO427" s="132">
        <v>0</v>
      </c>
      <c r="AP427" s="132">
        <v>46</v>
      </c>
      <c r="AQ427" s="132" t="s">
        <v>290</v>
      </c>
      <c r="AR427" s="132">
        <v>452</v>
      </c>
      <c r="AS427" s="132">
        <v>32</v>
      </c>
      <c r="AT427" s="132">
        <v>49</v>
      </c>
      <c r="AU427" s="132">
        <v>567</v>
      </c>
    </row>
    <row r="428" spans="1:47">
      <c r="A428" t="s">
        <v>2454</v>
      </c>
      <c r="B428" t="s">
        <v>2455</v>
      </c>
      <c r="C428" t="s">
        <v>2456</v>
      </c>
      <c r="D428" t="s">
        <v>2457</v>
      </c>
      <c r="E428" t="s">
        <v>2458</v>
      </c>
      <c r="F428" t="s">
        <v>1122</v>
      </c>
      <c r="G428" t="s">
        <v>288</v>
      </c>
      <c r="H428" s="131" t="s">
        <v>1865</v>
      </c>
      <c r="I428">
        <v>7737694211</v>
      </c>
      <c r="J428" t="s">
        <v>146</v>
      </c>
      <c r="K428" s="132">
        <v>29</v>
      </c>
      <c r="L428" s="132">
        <v>5</v>
      </c>
      <c r="M428" s="132">
        <v>2</v>
      </c>
      <c r="N428" s="132">
        <v>36</v>
      </c>
      <c r="O428" s="132">
        <v>36</v>
      </c>
      <c r="P428" s="132">
        <v>19</v>
      </c>
      <c r="Q428" s="132">
        <v>20</v>
      </c>
      <c r="R428" s="132">
        <v>28</v>
      </c>
      <c r="S428" s="132">
        <v>34</v>
      </c>
      <c r="T428" s="132">
        <v>32</v>
      </c>
      <c r="U428" s="132">
        <v>33</v>
      </c>
      <c r="V428" s="132">
        <v>35</v>
      </c>
      <c r="W428" s="132">
        <v>31</v>
      </c>
      <c r="X428" s="132">
        <v>33</v>
      </c>
      <c r="Y428" s="132">
        <v>0</v>
      </c>
      <c r="Z428" s="132">
        <v>0</v>
      </c>
      <c r="AA428" s="132">
        <v>0</v>
      </c>
      <c r="AB428" s="132">
        <v>0</v>
      </c>
      <c r="AC428" s="132">
        <v>0</v>
      </c>
      <c r="AD428" s="132">
        <v>0</v>
      </c>
      <c r="AE428" s="132">
        <v>0</v>
      </c>
      <c r="AF428" s="132">
        <v>0</v>
      </c>
      <c r="AG428" s="132">
        <v>0</v>
      </c>
      <c r="AH428" s="132">
        <v>0</v>
      </c>
      <c r="AI428" s="132">
        <v>148</v>
      </c>
      <c r="AJ428" s="132">
        <v>153</v>
      </c>
      <c r="AK428" s="132">
        <v>0</v>
      </c>
      <c r="AL428" s="132">
        <v>0</v>
      </c>
      <c r="AM428" s="132">
        <v>0</v>
      </c>
      <c r="AN428" s="132">
        <v>0</v>
      </c>
      <c r="AO428" s="132">
        <v>0</v>
      </c>
      <c r="AP428" s="132">
        <v>0</v>
      </c>
      <c r="AQ428" s="132">
        <v>0</v>
      </c>
      <c r="AR428" s="132">
        <v>301</v>
      </c>
      <c r="AS428" s="132">
        <v>0</v>
      </c>
      <c r="AT428" s="132">
        <v>10</v>
      </c>
      <c r="AU428" s="132">
        <v>301</v>
      </c>
    </row>
    <row r="429" spans="1:47">
      <c r="A429" t="s">
        <v>2459</v>
      </c>
      <c r="B429" t="s">
        <v>2460</v>
      </c>
      <c r="C429" t="s">
        <v>916</v>
      </c>
      <c r="D429" t="s">
        <v>2461</v>
      </c>
      <c r="E429" t="s">
        <v>2462</v>
      </c>
      <c r="F429" t="s">
        <v>1420</v>
      </c>
      <c r="G429" t="s">
        <v>288</v>
      </c>
      <c r="H429" s="131" t="s">
        <v>1421</v>
      </c>
      <c r="I429">
        <v>7084221540</v>
      </c>
      <c r="J429" t="s">
        <v>146</v>
      </c>
      <c r="K429" s="132">
        <v>13</v>
      </c>
      <c r="L429" s="132">
        <v>5</v>
      </c>
      <c r="M429" s="132">
        <v>2</v>
      </c>
      <c r="N429" s="132">
        <v>20</v>
      </c>
      <c r="O429" s="132">
        <v>48</v>
      </c>
      <c r="P429" s="132">
        <v>23</v>
      </c>
      <c r="Q429" s="132">
        <v>20</v>
      </c>
      <c r="R429" s="132">
        <v>12</v>
      </c>
      <c r="S429" s="132">
        <v>20</v>
      </c>
      <c r="T429" s="132">
        <v>11</v>
      </c>
      <c r="U429" s="132">
        <v>23</v>
      </c>
      <c r="V429" s="132">
        <v>26</v>
      </c>
      <c r="W429" s="132">
        <v>29</v>
      </c>
      <c r="X429" s="132">
        <v>29</v>
      </c>
      <c r="Y429" s="132">
        <v>0</v>
      </c>
      <c r="Z429" s="132">
        <v>0</v>
      </c>
      <c r="AA429" s="132">
        <v>0</v>
      </c>
      <c r="AB429" s="132">
        <v>0</v>
      </c>
      <c r="AC429" s="132">
        <v>0</v>
      </c>
      <c r="AD429" s="132">
        <v>0</v>
      </c>
      <c r="AE429" s="132">
        <v>0</v>
      </c>
      <c r="AF429" s="132">
        <v>0</v>
      </c>
      <c r="AG429" s="132">
        <v>0</v>
      </c>
      <c r="AH429" s="132">
        <v>0</v>
      </c>
      <c r="AI429" s="132">
        <v>127</v>
      </c>
      <c r="AJ429" s="132">
        <v>114</v>
      </c>
      <c r="AK429" s="132">
        <v>0</v>
      </c>
      <c r="AL429" s="132">
        <v>0</v>
      </c>
      <c r="AM429" s="132">
        <v>0</v>
      </c>
      <c r="AN429" s="132" t="s">
        <v>290</v>
      </c>
      <c r="AO429" s="132">
        <v>18</v>
      </c>
      <c r="AP429" s="132" t="s">
        <v>290</v>
      </c>
      <c r="AQ429" s="132">
        <v>0</v>
      </c>
      <c r="AR429" s="132">
        <v>204</v>
      </c>
      <c r="AS429" s="132">
        <v>14</v>
      </c>
      <c r="AT429" s="132">
        <v>25</v>
      </c>
      <c r="AU429" s="132">
        <v>241</v>
      </c>
    </row>
    <row r="430" spans="1:47">
      <c r="A430" t="s">
        <v>2463</v>
      </c>
      <c r="B430" t="s">
        <v>2464</v>
      </c>
      <c r="C430" t="s">
        <v>2465</v>
      </c>
      <c r="D430" t="s">
        <v>895</v>
      </c>
      <c r="E430" t="s">
        <v>2466</v>
      </c>
      <c r="F430" t="s">
        <v>1122</v>
      </c>
      <c r="G430" t="s">
        <v>288</v>
      </c>
      <c r="H430" s="131" t="s">
        <v>2105</v>
      </c>
      <c r="I430">
        <v>7735824266</v>
      </c>
      <c r="J430" t="s">
        <v>146</v>
      </c>
      <c r="K430" s="132">
        <v>12</v>
      </c>
      <c r="L430" s="132">
        <v>7</v>
      </c>
      <c r="M430" s="132">
        <v>4</v>
      </c>
      <c r="N430" s="132">
        <v>23</v>
      </c>
      <c r="O430" s="132">
        <v>19</v>
      </c>
      <c r="P430" s="132">
        <v>22</v>
      </c>
      <c r="Q430" s="132">
        <v>15</v>
      </c>
      <c r="R430" s="132">
        <v>22</v>
      </c>
      <c r="S430" s="132">
        <v>22</v>
      </c>
      <c r="T430" s="132">
        <v>12</v>
      </c>
      <c r="U430" s="132">
        <v>18</v>
      </c>
      <c r="V430" s="132">
        <v>15</v>
      </c>
      <c r="W430" s="132">
        <v>10</v>
      </c>
      <c r="X430" s="132">
        <v>14</v>
      </c>
      <c r="Y430" s="132">
        <v>0</v>
      </c>
      <c r="Z430" s="132">
        <v>0</v>
      </c>
      <c r="AA430" s="132">
        <v>0</v>
      </c>
      <c r="AB430" s="132">
        <v>0</v>
      </c>
      <c r="AC430" s="132">
        <v>0</v>
      </c>
      <c r="AD430" s="132">
        <v>0</v>
      </c>
      <c r="AE430" s="132">
        <v>0</v>
      </c>
      <c r="AF430" s="132">
        <v>0</v>
      </c>
      <c r="AG430" s="132">
        <v>0</v>
      </c>
      <c r="AH430" s="132">
        <v>0</v>
      </c>
      <c r="AI430" s="132">
        <v>82</v>
      </c>
      <c r="AJ430" s="132">
        <v>87</v>
      </c>
      <c r="AK430" s="132">
        <v>0</v>
      </c>
      <c r="AL430" s="132">
        <v>0</v>
      </c>
      <c r="AM430" s="132">
        <v>0</v>
      </c>
      <c r="AN430" s="132">
        <v>0</v>
      </c>
      <c r="AO430" s="132" t="s">
        <v>290</v>
      </c>
      <c r="AP430" s="132">
        <v>157</v>
      </c>
      <c r="AQ430" s="132">
        <v>0</v>
      </c>
      <c r="AR430" s="132">
        <v>0</v>
      </c>
      <c r="AS430" s="132" t="s">
        <v>290</v>
      </c>
      <c r="AT430" s="132">
        <v>95</v>
      </c>
      <c r="AU430" s="132">
        <v>169</v>
      </c>
    </row>
    <row r="431" spans="1:47">
      <c r="A431" t="s">
        <v>2467</v>
      </c>
      <c r="B431" t="s">
        <v>2468</v>
      </c>
      <c r="C431" t="s">
        <v>1119</v>
      </c>
      <c r="D431" t="s">
        <v>2469</v>
      </c>
      <c r="E431" t="s">
        <v>2470</v>
      </c>
      <c r="F431" t="s">
        <v>1122</v>
      </c>
      <c r="G431" t="s">
        <v>288</v>
      </c>
      <c r="H431" s="131" t="s">
        <v>1913</v>
      </c>
      <c r="I431">
        <v>7737763316</v>
      </c>
      <c r="J431" t="s">
        <v>146</v>
      </c>
      <c r="K431" s="132">
        <v>13</v>
      </c>
      <c r="L431" s="132">
        <v>7</v>
      </c>
      <c r="M431" s="132">
        <v>4</v>
      </c>
      <c r="N431" s="132">
        <v>24</v>
      </c>
      <c r="O431" s="132">
        <v>33</v>
      </c>
      <c r="P431" s="132">
        <v>29</v>
      </c>
      <c r="Q431" s="132">
        <v>29</v>
      </c>
      <c r="R431" s="132">
        <v>29</v>
      </c>
      <c r="S431" s="132">
        <v>22</v>
      </c>
      <c r="T431" s="132">
        <v>20</v>
      </c>
      <c r="U431" s="132">
        <v>22</v>
      </c>
      <c r="V431" s="132">
        <v>19</v>
      </c>
      <c r="W431" s="132">
        <v>20</v>
      </c>
      <c r="X431" s="132">
        <v>20</v>
      </c>
      <c r="Y431" s="132">
        <v>0</v>
      </c>
      <c r="Z431" s="132">
        <v>0</v>
      </c>
      <c r="AA431" s="132">
        <v>0</v>
      </c>
      <c r="AB431" s="132">
        <v>0</v>
      </c>
      <c r="AC431" s="132">
        <v>0</v>
      </c>
      <c r="AD431" s="132">
        <v>0</v>
      </c>
      <c r="AE431" s="132">
        <v>0</v>
      </c>
      <c r="AF431" s="132">
        <v>0</v>
      </c>
      <c r="AG431" s="132">
        <v>0</v>
      </c>
      <c r="AH431" s="132">
        <v>0</v>
      </c>
      <c r="AI431" s="132">
        <v>128</v>
      </c>
      <c r="AJ431" s="132">
        <v>115</v>
      </c>
      <c r="AK431" s="132">
        <v>0</v>
      </c>
      <c r="AL431" s="132">
        <v>0</v>
      </c>
      <c r="AM431" s="132">
        <v>0</v>
      </c>
      <c r="AN431" s="132">
        <v>0</v>
      </c>
      <c r="AO431" s="132">
        <v>227</v>
      </c>
      <c r="AP431" s="132">
        <v>0</v>
      </c>
      <c r="AQ431" s="132">
        <v>0</v>
      </c>
      <c r="AR431" s="132" t="s">
        <v>290</v>
      </c>
      <c r="AS431" s="132">
        <v>13</v>
      </c>
      <c r="AT431" s="132">
        <v>238</v>
      </c>
      <c r="AU431" s="132">
        <v>243</v>
      </c>
    </row>
    <row r="432" spans="1:47">
      <c r="A432" t="s">
        <v>2471</v>
      </c>
      <c r="B432" t="s">
        <v>2472</v>
      </c>
      <c r="C432" t="s">
        <v>1185</v>
      </c>
      <c r="D432" t="s">
        <v>2473</v>
      </c>
      <c r="E432" t="s">
        <v>2474</v>
      </c>
      <c r="F432" t="s">
        <v>1122</v>
      </c>
      <c r="G432" t="s">
        <v>288</v>
      </c>
      <c r="H432" s="131" t="s">
        <v>1754</v>
      </c>
      <c r="I432">
        <v>7734860119</v>
      </c>
      <c r="J432" t="s">
        <v>146</v>
      </c>
      <c r="K432" s="132">
        <v>19</v>
      </c>
      <c r="L432" s="132">
        <v>14</v>
      </c>
      <c r="M432" s="132">
        <v>1</v>
      </c>
      <c r="N432" s="132">
        <v>34</v>
      </c>
      <c r="O432" s="132">
        <v>85</v>
      </c>
      <c r="P432" s="132">
        <v>35</v>
      </c>
      <c r="Q432" s="132">
        <v>31</v>
      </c>
      <c r="R432" s="132">
        <v>26</v>
      </c>
      <c r="S432" s="132">
        <v>21</v>
      </c>
      <c r="T432" s="132">
        <v>23</v>
      </c>
      <c r="U432" s="132">
        <v>15</v>
      </c>
      <c r="V432" s="132">
        <v>13</v>
      </c>
      <c r="W432" s="132">
        <v>17</v>
      </c>
      <c r="X432" s="132">
        <v>19</v>
      </c>
      <c r="Y432" s="132">
        <v>0</v>
      </c>
      <c r="Z432" s="132">
        <v>0</v>
      </c>
      <c r="AA432" s="132">
        <v>0</v>
      </c>
      <c r="AB432" s="132">
        <v>0</v>
      </c>
      <c r="AC432" s="132">
        <v>0</v>
      </c>
      <c r="AD432" s="132">
        <v>0</v>
      </c>
      <c r="AE432" s="132">
        <v>0</v>
      </c>
      <c r="AF432" s="132">
        <v>0</v>
      </c>
      <c r="AG432" s="132">
        <v>0</v>
      </c>
      <c r="AH432" s="132">
        <v>0</v>
      </c>
      <c r="AI432" s="132">
        <v>144</v>
      </c>
      <c r="AJ432" s="132">
        <v>141</v>
      </c>
      <c r="AK432" s="132">
        <v>0</v>
      </c>
      <c r="AL432" s="132">
        <v>0</v>
      </c>
      <c r="AM432" s="132">
        <v>0</v>
      </c>
      <c r="AN432" s="132" t="s">
        <v>290</v>
      </c>
      <c r="AO432" s="132">
        <v>13</v>
      </c>
      <c r="AP432" s="132">
        <v>64</v>
      </c>
      <c r="AQ432" s="132">
        <v>0</v>
      </c>
      <c r="AR432" s="132">
        <v>146</v>
      </c>
      <c r="AS432" s="132">
        <v>58</v>
      </c>
      <c r="AT432" s="132">
        <v>26</v>
      </c>
      <c r="AU432" s="132">
        <v>285</v>
      </c>
    </row>
    <row r="433" spans="1:47">
      <c r="A433" t="s">
        <v>2475</v>
      </c>
      <c r="B433" t="s">
        <v>2476</v>
      </c>
      <c r="C433" t="s">
        <v>2304</v>
      </c>
      <c r="D433" t="s">
        <v>2314</v>
      </c>
      <c r="E433" t="s">
        <v>2477</v>
      </c>
      <c r="F433" t="s">
        <v>1122</v>
      </c>
      <c r="G433" t="s">
        <v>288</v>
      </c>
      <c r="H433" s="131" t="s">
        <v>1845</v>
      </c>
      <c r="I433">
        <v>7732810018</v>
      </c>
      <c r="J433" t="s">
        <v>146</v>
      </c>
      <c r="K433" s="132">
        <v>10</v>
      </c>
      <c r="L433" s="132">
        <v>3</v>
      </c>
      <c r="M433" s="132">
        <v>2</v>
      </c>
      <c r="N433" s="132">
        <v>15</v>
      </c>
      <c r="O433" s="132">
        <v>11</v>
      </c>
      <c r="P433" s="132">
        <v>14</v>
      </c>
      <c r="Q433" s="132">
        <v>17</v>
      </c>
      <c r="R433" s="132">
        <v>11</v>
      </c>
      <c r="S433" s="132">
        <v>12</v>
      </c>
      <c r="T433" s="132" t="s">
        <v>290</v>
      </c>
      <c r="U433" s="132">
        <v>11</v>
      </c>
      <c r="V433" s="132" t="s">
        <v>290</v>
      </c>
      <c r="W433" s="132">
        <v>12</v>
      </c>
      <c r="X433" s="132">
        <v>12</v>
      </c>
      <c r="Y433" s="132">
        <v>0</v>
      </c>
      <c r="Z433" s="132">
        <v>0</v>
      </c>
      <c r="AA433" s="132">
        <v>0</v>
      </c>
      <c r="AB433" s="132">
        <v>0</v>
      </c>
      <c r="AC433" s="132">
        <v>0</v>
      </c>
      <c r="AD433" s="132">
        <v>0</v>
      </c>
      <c r="AE433" s="132">
        <v>0</v>
      </c>
      <c r="AF433" s="132">
        <v>0</v>
      </c>
      <c r="AG433" s="132">
        <v>0</v>
      </c>
      <c r="AH433" s="132">
        <v>0</v>
      </c>
      <c r="AI433" s="132">
        <v>62</v>
      </c>
      <c r="AJ433" s="132">
        <v>54</v>
      </c>
      <c r="AK433" s="132">
        <v>0</v>
      </c>
      <c r="AL433" s="132">
        <v>0</v>
      </c>
      <c r="AM433" s="132">
        <v>0</v>
      </c>
      <c r="AN433" s="132">
        <v>0</v>
      </c>
      <c r="AO433" s="132">
        <v>107</v>
      </c>
      <c r="AP433" s="132" t="s">
        <v>290</v>
      </c>
      <c r="AQ433" s="132">
        <v>0</v>
      </c>
      <c r="AR433" s="132">
        <v>0</v>
      </c>
      <c r="AS433" s="132">
        <v>0</v>
      </c>
      <c r="AT433" s="132">
        <v>0</v>
      </c>
      <c r="AU433" s="132">
        <v>116</v>
      </c>
    </row>
    <row r="434" spans="1:47">
      <c r="A434" t="s">
        <v>2478</v>
      </c>
      <c r="B434" t="s">
        <v>2479</v>
      </c>
      <c r="C434" t="s">
        <v>2480</v>
      </c>
      <c r="D434" t="s">
        <v>2481</v>
      </c>
      <c r="E434" t="s">
        <v>2482</v>
      </c>
      <c r="F434" t="s">
        <v>1122</v>
      </c>
      <c r="G434" t="s">
        <v>288</v>
      </c>
      <c r="H434" s="131" t="s">
        <v>2105</v>
      </c>
      <c r="I434">
        <v>7737676160</v>
      </c>
      <c r="J434" t="s">
        <v>146</v>
      </c>
      <c r="K434" s="132">
        <v>10</v>
      </c>
      <c r="L434" s="132">
        <v>5</v>
      </c>
      <c r="M434" s="132">
        <v>1</v>
      </c>
      <c r="N434" s="132">
        <v>16</v>
      </c>
      <c r="O434" s="132">
        <v>20</v>
      </c>
      <c r="P434" s="132">
        <v>16</v>
      </c>
      <c r="Q434" s="132">
        <v>15</v>
      </c>
      <c r="R434" s="132">
        <v>17</v>
      </c>
      <c r="S434" s="132">
        <v>20</v>
      </c>
      <c r="T434" s="132">
        <v>19</v>
      </c>
      <c r="U434" s="132">
        <v>16</v>
      </c>
      <c r="V434" s="132">
        <v>27</v>
      </c>
      <c r="W434" s="132">
        <v>18</v>
      </c>
      <c r="X434" s="132">
        <v>30</v>
      </c>
      <c r="Y434" s="132">
        <v>0</v>
      </c>
      <c r="Z434" s="132">
        <v>0</v>
      </c>
      <c r="AA434" s="132">
        <v>0</v>
      </c>
      <c r="AB434" s="132">
        <v>0</v>
      </c>
      <c r="AC434" s="132">
        <v>0</v>
      </c>
      <c r="AD434" s="132">
        <v>0</v>
      </c>
      <c r="AE434" s="132">
        <v>0</v>
      </c>
      <c r="AF434" s="132">
        <v>0</v>
      </c>
      <c r="AG434" s="132">
        <v>0</v>
      </c>
      <c r="AH434" s="132">
        <v>0</v>
      </c>
      <c r="AI434" s="132">
        <v>107</v>
      </c>
      <c r="AJ434" s="132">
        <v>91</v>
      </c>
      <c r="AK434" s="132">
        <v>0</v>
      </c>
      <c r="AL434" s="132">
        <v>0</v>
      </c>
      <c r="AM434" s="132">
        <v>0</v>
      </c>
      <c r="AN434" s="132" t="s">
        <v>290</v>
      </c>
      <c r="AO434" s="132">
        <v>0</v>
      </c>
      <c r="AP434" s="132">
        <v>191</v>
      </c>
      <c r="AQ434" s="132">
        <v>0</v>
      </c>
      <c r="AR434" s="132" t="s">
        <v>290</v>
      </c>
      <c r="AS434" s="132">
        <v>0</v>
      </c>
      <c r="AT434" s="132">
        <v>184</v>
      </c>
      <c r="AU434" s="132">
        <v>198</v>
      </c>
    </row>
    <row r="435" spans="1:47">
      <c r="A435" t="s">
        <v>2483</v>
      </c>
      <c r="B435" t="s">
        <v>2484</v>
      </c>
      <c r="C435" t="s">
        <v>651</v>
      </c>
      <c r="D435" t="s">
        <v>2485</v>
      </c>
      <c r="E435" t="s">
        <v>2486</v>
      </c>
      <c r="F435" t="s">
        <v>1122</v>
      </c>
      <c r="G435" t="s">
        <v>288</v>
      </c>
      <c r="H435" s="131" t="s">
        <v>2074</v>
      </c>
      <c r="I435">
        <v>7737637577</v>
      </c>
      <c r="J435" t="s">
        <v>146</v>
      </c>
      <c r="K435" s="132">
        <v>18</v>
      </c>
      <c r="L435" s="132">
        <v>4</v>
      </c>
      <c r="M435" s="132">
        <v>4</v>
      </c>
      <c r="N435" s="132">
        <v>26</v>
      </c>
      <c r="O435" s="132">
        <v>64</v>
      </c>
      <c r="P435" s="132">
        <v>27</v>
      </c>
      <c r="Q435" s="132">
        <v>38</v>
      </c>
      <c r="R435" s="132">
        <v>39</v>
      </c>
      <c r="S435" s="132">
        <v>33</v>
      </c>
      <c r="T435" s="132">
        <v>39</v>
      </c>
      <c r="U435" s="132">
        <v>37</v>
      </c>
      <c r="V435" s="132">
        <v>40</v>
      </c>
      <c r="W435" s="132">
        <v>25</v>
      </c>
      <c r="X435" s="132">
        <v>25</v>
      </c>
      <c r="Y435" s="132">
        <v>0</v>
      </c>
      <c r="Z435" s="132">
        <v>0</v>
      </c>
      <c r="AA435" s="132">
        <v>0</v>
      </c>
      <c r="AB435" s="132">
        <v>0</v>
      </c>
      <c r="AC435" s="132">
        <v>0</v>
      </c>
      <c r="AD435" s="132">
        <v>0</v>
      </c>
      <c r="AE435" s="132">
        <v>0</v>
      </c>
      <c r="AF435" s="132">
        <v>0</v>
      </c>
      <c r="AG435" s="132">
        <v>0</v>
      </c>
      <c r="AH435" s="132">
        <v>0</v>
      </c>
      <c r="AI435" s="132">
        <v>197</v>
      </c>
      <c r="AJ435" s="132">
        <v>170</v>
      </c>
      <c r="AK435" s="132">
        <v>0</v>
      </c>
      <c r="AL435" s="132">
        <v>0</v>
      </c>
      <c r="AM435" s="132">
        <v>0</v>
      </c>
      <c r="AN435" s="132" t="s">
        <v>290</v>
      </c>
      <c r="AO435" s="132">
        <v>0</v>
      </c>
      <c r="AP435" s="132">
        <v>30</v>
      </c>
      <c r="AQ435" s="132">
        <v>0</v>
      </c>
      <c r="AR435" s="132">
        <v>303</v>
      </c>
      <c r="AS435" s="132">
        <v>31</v>
      </c>
      <c r="AT435" s="132">
        <v>0</v>
      </c>
      <c r="AU435" s="132">
        <v>367</v>
      </c>
    </row>
    <row r="436" spans="1:47">
      <c r="A436" t="s">
        <v>2487</v>
      </c>
      <c r="B436" t="s">
        <v>2488</v>
      </c>
      <c r="C436" t="s">
        <v>2304</v>
      </c>
      <c r="D436" t="s">
        <v>2489</v>
      </c>
      <c r="E436" t="s">
        <v>2490</v>
      </c>
      <c r="F436" t="s">
        <v>1122</v>
      </c>
      <c r="G436" t="s">
        <v>288</v>
      </c>
      <c r="H436" s="131" t="s">
        <v>1830</v>
      </c>
      <c r="I436">
        <v>7732271140</v>
      </c>
      <c r="J436" t="s">
        <v>146</v>
      </c>
      <c r="K436" s="132">
        <v>11</v>
      </c>
      <c r="L436" s="132">
        <v>1</v>
      </c>
      <c r="M436" s="132">
        <v>2</v>
      </c>
      <c r="N436" s="132">
        <v>14</v>
      </c>
      <c r="O436" s="132">
        <v>18</v>
      </c>
      <c r="P436" s="132">
        <v>20</v>
      </c>
      <c r="Q436" s="132">
        <v>13</v>
      </c>
      <c r="R436" s="132">
        <v>16</v>
      </c>
      <c r="S436" s="132">
        <v>16</v>
      </c>
      <c r="T436" s="132">
        <v>13</v>
      </c>
      <c r="U436" s="132">
        <v>13</v>
      </c>
      <c r="V436" s="132">
        <v>19</v>
      </c>
      <c r="W436" s="132">
        <v>16</v>
      </c>
      <c r="X436" s="132">
        <v>23</v>
      </c>
      <c r="Y436" s="132">
        <v>0</v>
      </c>
      <c r="Z436" s="132">
        <v>0</v>
      </c>
      <c r="AA436" s="132">
        <v>0</v>
      </c>
      <c r="AB436" s="132">
        <v>0</v>
      </c>
      <c r="AC436" s="132">
        <v>0</v>
      </c>
      <c r="AD436" s="132">
        <v>0</v>
      </c>
      <c r="AE436" s="132">
        <v>0</v>
      </c>
      <c r="AF436" s="132">
        <v>0</v>
      </c>
      <c r="AG436" s="132">
        <v>0</v>
      </c>
      <c r="AH436" s="132">
        <v>0</v>
      </c>
      <c r="AI436" s="132">
        <v>89</v>
      </c>
      <c r="AJ436" s="132">
        <v>78</v>
      </c>
      <c r="AK436" s="132">
        <v>0</v>
      </c>
      <c r="AL436" s="132">
        <v>0</v>
      </c>
      <c r="AM436" s="132">
        <v>0</v>
      </c>
      <c r="AN436" s="132">
        <v>0</v>
      </c>
      <c r="AO436" s="132">
        <v>0</v>
      </c>
      <c r="AP436" s="132">
        <v>133</v>
      </c>
      <c r="AQ436" s="132">
        <v>0</v>
      </c>
      <c r="AR436" s="132">
        <v>0</v>
      </c>
      <c r="AS436" s="132">
        <v>34</v>
      </c>
      <c r="AT436" s="132">
        <v>167</v>
      </c>
      <c r="AU436" s="132">
        <v>167</v>
      </c>
    </row>
    <row r="437" spans="1:47">
      <c r="A437" t="s">
        <v>2491</v>
      </c>
      <c r="B437" t="s">
        <v>2492</v>
      </c>
      <c r="C437" t="s">
        <v>1105</v>
      </c>
      <c r="D437" t="s">
        <v>2493</v>
      </c>
      <c r="E437" t="s">
        <v>2494</v>
      </c>
      <c r="F437" t="s">
        <v>1122</v>
      </c>
      <c r="G437" t="s">
        <v>288</v>
      </c>
      <c r="H437" s="131" t="s">
        <v>1865</v>
      </c>
      <c r="I437">
        <v>7737840999</v>
      </c>
      <c r="J437" t="s">
        <v>146</v>
      </c>
      <c r="K437" s="132">
        <v>19.5</v>
      </c>
      <c r="L437" s="132">
        <v>9</v>
      </c>
      <c r="M437" s="132">
        <v>2</v>
      </c>
      <c r="N437" s="132">
        <v>30.5</v>
      </c>
      <c r="O437" s="132">
        <v>56</v>
      </c>
      <c r="P437" s="132">
        <v>22</v>
      </c>
      <c r="Q437" s="132">
        <v>21</v>
      </c>
      <c r="R437" s="132">
        <v>22</v>
      </c>
      <c r="S437" s="132">
        <v>19</v>
      </c>
      <c r="T437" s="132">
        <v>33</v>
      </c>
      <c r="U437" s="132">
        <v>14</v>
      </c>
      <c r="V437" s="132">
        <v>20</v>
      </c>
      <c r="W437" s="132">
        <v>23</v>
      </c>
      <c r="X437" s="132">
        <v>21</v>
      </c>
      <c r="Y437" s="132">
        <v>0</v>
      </c>
      <c r="Z437" s="132">
        <v>0</v>
      </c>
      <c r="AA437" s="132">
        <v>0</v>
      </c>
      <c r="AB437" s="132">
        <v>0</v>
      </c>
      <c r="AC437" s="132">
        <v>0</v>
      </c>
      <c r="AD437" s="132">
        <v>0</v>
      </c>
      <c r="AE437" s="132">
        <v>0</v>
      </c>
      <c r="AF437" s="132" t="s">
        <v>290</v>
      </c>
      <c r="AG437" s="132">
        <v>30</v>
      </c>
      <c r="AH437" s="132">
        <v>0</v>
      </c>
      <c r="AI437" s="132">
        <v>146</v>
      </c>
      <c r="AJ437" s="132">
        <v>139</v>
      </c>
      <c r="AK437" s="132">
        <v>0</v>
      </c>
      <c r="AL437" s="132">
        <v>0</v>
      </c>
      <c r="AM437" s="132">
        <v>0</v>
      </c>
      <c r="AN437" s="132">
        <v>12</v>
      </c>
      <c r="AO437" s="132" t="s">
        <v>290</v>
      </c>
      <c r="AP437" s="132">
        <v>75</v>
      </c>
      <c r="AQ437" s="132">
        <v>0</v>
      </c>
      <c r="AR437" s="132">
        <v>178</v>
      </c>
      <c r="AS437" s="132">
        <v>12</v>
      </c>
      <c r="AT437" s="132">
        <v>47</v>
      </c>
      <c r="AU437" s="132">
        <v>285</v>
      </c>
    </row>
    <row r="438" spans="1:47">
      <c r="A438" t="s">
        <v>2495</v>
      </c>
      <c r="B438" t="s">
        <v>2496</v>
      </c>
      <c r="C438" t="s">
        <v>2497</v>
      </c>
      <c r="D438" t="s">
        <v>2498</v>
      </c>
      <c r="E438" t="s">
        <v>2499</v>
      </c>
      <c r="F438" t="s">
        <v>1122</v>
      </c>
      <c r="G438" t="s">
        <v>288</v>
      </c>
      <c r="H438" s="131" t="s">
        <v>2105</v>
      </c>
      <c r="I438">
        <v>7737350772</v>
      </c>
      <c r="J438" t="s">
        <v>146</v>
      </c>
      <c r="K438" s="132">
        <v>22</v>
      </c>
      <c r="L438" s="132">
        <v>8</v>
      </c>
      <c r="M438" s="132">
        <v>2</v>
      </c>
      <c r="N438" s="132">
        <v>32</v>
      </c>
      <c r="O438" s="132">
        <v>45</v>
      </c>
      <c r="P438" s="132">
        <v>46</v>
      </c>
      <c r="Q438" s="132">
        <v>39</v>
      </c>
      <c r="R438" s="132">
        <v>53</v>
      </c>
      <c r="S438" s="132">
        <v>46</v>
      </c>
      <c r="T438" s="132">
        <v>47</v>
      </c>
      <c r="U438" s="132">
        <v>25</v>
      </c>
      <c r="V438" s="132">
        <v>46</v>
      </c>
      <c r="W438" s="132">
        <v>40</v>
      </c>
      <c r="X438" s="132">
        <v>38</v>
      </c>
      <c r="Y438" s="132">
        <v>0</v>
      </c>
      <c r="Z438" s="132">
        <v>0</v>
      </c>
      <c r="AA438" s="132">
        <v>0</v>
      </c>
      <c r="AB438" s="132">
        <v>0</v>
      </c>
      <c r="AC438" s="132">
        <v>0</v>
      </c>
      <c r="AD438" s="132">
        <v>0</v>
      </c>
      <c r="AE438" s="132">
        <v>0</v>
      </c>
      <c r="AF438" s="132">
        <v>0</v>
      </c>
      <c r="AG438" s="132">
        <v>0</v>
      </c>
      <c r="AH438" s="132">
        <v>0</v>
      </c>
      <c r="AI438" s="132">
        <v>216</v>
      </c>
      <c r="AJ438" s="132">
        <v>209</v>
      </c>
      <c r="AK438" s="132">
        <v>0</v>
      </c>
      <c r="AL438" s="132">
        <v>0</v>
      </c>
      <c r="AM438" s="132">
        <v>0</v>
      </c>
      <c r="AN438" s="132">
        <v>0</v>
      </c>
      <c r="AO438" s="132" t="s">
        <v>290</v>
      </c>
      <c r="AP438" s="132">
        <v>418</v>
      </c>
      <c r="AQ438" s="132">
        <v>0</v>
      </c>
      <c r="AR438" s="132">
        <v>0</v>
      </c>
      <c r="AS438" s="132" t="s">
        <v>290</v>
      </c>
      <c r="AT438" s="132">
        <v>425</v>
      </c>
      <c r="AU438" s="132">
        <v>425</v>
      </c>
    </row>
    <row r="439" spans="1:47">
      <c r="A439" t="s">
        <v>2500</v>
      </c>
      <c r="B439" t="s">
        <v>2501</v>
      </c>
      <c r="C439" t="s">
        <v>2502</v>
      </c>
      <c r="D439" t="s">
        <v>2503</v>
      </c>
      <c r="E439" t="s">
        <v>2504</v>
      </c>
      <c r="F439" t="s">
        <v>1122</v>
      </c>
      <c r="G439" t="s">
        <v>288</v>
      </c>
      <c r="H439" s="131" t="s">
        <v>1754</v>
      </c>
      <c r="I439">
        <v>7733847243</v>
      </c>
      <c r="J439" t="s">
        <v>146</v>
      </c>
      <c r="K439" s="132">
        <v>12</v>
      </c>
      <c r="L439" s="132">
        <v>15</v>
      </c>
      <c r="M439" s="132">
        <v>2</v>
      </c>
      <c r="N439" s="132">
        <v>29</v>
      </c>
      <c r="O439" s="132">
        <v>30</v>
      </c>
      <c r="P439" s="132">
        <v>18</v>
      </c>
      <c r="Q439" s="132">
        <v>20</v>
      </c>
      <c r="R439" s="132">
        <v>20</v>
      </c>
      <c r="S439" s="132">
        <v>21</v>
      </c>
      <c r="T439" s="132">
        <v>17</v>
      </c>
      <c r="U439" s="132">
        <v>19</v>
      </c>
      <c r="V439" s="132">
        <v>20</v>
      </c>
      <c r="W439" s="132">
        <v>15</v>
      </c>
      <c r="X439" s="132">
        <v>15</v>
      </c>
      <c r="Y439" s="132">
        <v>0</v>
      </c>
      <c r="Z439" s="132">
        <v>0</v>
      </c>
      <c r="AA439" s="132">
        <v>0</v>
      </c>
      <c r="AB439" s="132">
        <v>0</v>
      </c>
      <c r="AC439" s="132">
        <v>0</v>
      </c>
      <c r="AD439" s="132">
        <v>0</v>
      </c>
      <c r="AE439" s="132">
        <v>0</v>
      </c>
      <c r="AF439" s="132">
        <v>0</v>
      </c>
      <c r="AG439" s="132">
        <v>0</v>
      </c>
      <c r="AH439" s="132">
        <v>0</v>
      </c>
      <c r="AI439" s="132">
        <v>94</v>
      </c>
      <c r="AJ439" s="132">
        <v>101</v>
      </c>
      <c r="AK439" s="132">
        <v>0</v>
      </c>
      <c r="AL439" s="132">
        <v>0</v>
      </c>
      <c r="AM439" s="132">
        <v>0</v>
      </c>
      <c r="AN439" s="132">
        <v>0</v>
      </c>
      <c r="AO439" s="132">
        <v>0</v>
      </c>
      <c r="AP439" s="132">
        <v>0</v>
      </c>
      <c r="AQ439" s="132">
        <v>0</v>
      </c>
      <c r="AR439" s="132">
        <v>185</v>
      </c>
      <c r="AS439" s="132">
        <v>10</v>
      </c>
      <c r="AT439" s="132">
        <v>135</v>
      </c>
      <c r="AU439" s="132">
        <v>195</v>
      </c>
    </row>
    <row r="440" spans="1:47">
      <c r="A440" t="s">
        <v>2505</v>
      </c>
      <c r="B440" t="s">
        <v>2506</v>
      </c>
      <c r="C440" t="s">
        <v>638</v>
      </c>
      <c r="D440" t="s">
        <v>2272</v>
      </c>
      <c r="E440" t="s">
        <v>2507</v>
      </c>
      <c r="F440" t="s">
        <v>1122</v>
      </c>
      <c r="G440" t="s">
        <v>288</v>
      </c>
      <c r="H440" s="131" t="s">
        <v>2069</v>
      </c>
      <c r="I440">
        <v>7733766223</v>
      </c>
      <c r="J440" t="s">
        <v>146</v>
      </c>
      <c r="K440" s="132">
        <v>11</v>
      </c>
      <c r="L440" s="132">
        <v>9</v>
      </c>
      <c r="M440" s="132">
        <v>1</v>
      </c>
      <c r="N440" s="132">
        <v>21</v>
      </c>
      <c r="O440" s="132">
        <v>38</v>
      </c>
      <c r="P440" s="132">
        <v>23</v>
      </c>
      <c r="Q440" s="132">
        <v>20</v>
      </c>
      <c r="R440" s="132">
        <v>24</v>
      </c>
      <c r="S440" s="132">
        <v>24</v>
      </c>
      <c r="T440" s="132">
        <v>24</v>
      </c>
      <c r="U440" s="132">
        <v>27</v>
      </c>
      <c r="V440" s="132">
        <v>26</v>
      </c>
      <c r="W440" s="132">
        <v>21</v>
      </c>
      <c r="X440" s="132">
        <v>25</v>
      </c>
      <c r="Y440" s="132">
        <v>0</v>
      </c>
      <c r="Z440" s="132">
        <v>0</v>
      </c>
      <c r="AA440" s="132">
        <v>0</v>
      </c>
      <c r="AB440" s="132">
        <v>0</v>
      </c>
      <c r="AC440" s="132">
        <v>0</v>
      </c>
      <c r="AD440" s="132">
        <v>0</v>
      </c>
      <c r="AE440" s="132">
        <v>0</v>
      </c>
      <c r="AF440" s="132">
        <v>0</v>
      </c>
      <c r="AG440" s="132">
        <v>0</v>
      </c>
      <c r="AH440" s="132">
        <v>0</v>
      </c>
      <c r="AI440" s="132">
        <v>111</v>
      </c>
      <c r="AJ440" s="132">
        <v>141</v>
      </c>
      <c r="AK440" s="132">
        <v>0</v>
      </c>
      <c r="AL440" s="132">
        <v>0</v>
      </c>
      <c r="AM440" s="132">
        <v>0</v>
      </c>
      <c r="AN440" s="132">
        <v>14</v>
      </c>
      <c r="AO440" s="132" t="s">
        <v>290</v>
      </c>
      <c r="AP440" s="132">
        <v>72</v>
      </c>
      <c r="AQ440" s="132">
        <v>0</v>
      </c>
      <c r="AR440" s="132">
        <v>160</v>
      </c>
      <c r="AS440" s="132" t="s">
        <v>290</v>
      </c>
      <c r="AT440" s="132">
        <v>23</v>
      </c>
      <c r="AU440" s="132">
        <v>252</v>
      </c>
    </row>
    <row r="441" spans="1:47">
      <c r="A441" t="s">
        <v>2508</v>
      </c>
      <c r="B441" t="s">
        <v>2509</v>
      </c>
      <c r="C441" t="s">
        <v>2510</v>
      </c>
      <c r="D441" t="s">
        <v>2511</v>
      </c>
      <c r="E441" t="s">
        <v>2512</v>
      </c>
      <c r="F441" t="s">
        <v>1122</v>
      </c>
      <c r="G441" t="s">
        <v>288</v>
      </c>
      <c r="H441" s="131" t="s">
        <v>2257</v>
      </c>
      <c r="I441">
        <v>7736317880</v>
      </c>
      <c r="J441" t="s">
        <v>146</v>
      </c>
      <c r="K441" s="132">
        <v>18</v>
      </c>
      <c r="L441" s="132">
        <v>7</v>
      </c>
      <c r="M441" s="132">
        <v>1</v>
      </c>
      <c r="N441" s="132">
        <v>26</v>
      </c>
      <c r="O441" s="132">
        <v>50</v>
      </c>
      <c r="P441" s="132">
        <v>30</v>
      </c>
      <c r="Q441" s="132">
        <v>18</v>
      </c>
      <c r="R441" s="132">
        <v>22</v>
      </c>
      <c r="S441" s="132">
        <v>19</v>
      </c>
      <c r="T441" s="132">
        <v>18</v>
      </c>
      <c r="U441" s="132">
        <v>13</v>
      </c>
      <c r="V441" s="132">
        <v>17</v>
      </c>
      <c r="W441" s="132">
        <v>29</v>
      </c>
      <c r="X441" s="132">
        <v>20</v>
      </c>
      <c r="Y441" s="132">
        <v>0</v>
      </c>
      <c r="Z441" s="132">
        <v>0</v>
      </c>
      <c r="AA441" s="132">
        <v>0</v>
      </c>
      <c r="AB441" s="132">
        <v>0</v>
      </c>
      <c r="AC441" s="132">
        <v>0</v>
      </c>
      <c r="AD441" s="132">
        <v>0</v>
      </c>
      <c r="AE441" s="132">
        <v>0</v>
      </c>
      <c r="AF441" s="132">
        <v>0</v>
      </c>
      <c r="AG441" s="132">
        <v>0</v>
      </c>
      <c r="AH441" s="132">
        <v>0</v>
      </c>
      <c r="AI441" s="132">
        <v>126</v>
      </c>
      <c r="AJ441" s="132">
        <v>110</v>
      </c>
      <c r="AK441" s="132">
        <v>0</v>
      </c>
      <c r="AL441" s="132">
        <v>0</v>
      </c>
      <c r="AM441" s="132" t="s">
        <v>290</v>
      </c>
      <c r="AN441" s="132">
        <v>21</v>
      </c>
      <c r="AO441" s="132" t="s">
        <v>290</v>
      </c>
      <c r="AP441" s="132">
        <v>73</v>
      </c>
      <c r="AQ441" s="132" t="s">
        <v>290</v>
      </c>
      <c r="AR441" s="132">
        <v>134</v>
      </c>
      <c r="AS441" s="132" t="s">
        <v>290</v>
      </c>
      <c r="AT441" s="132">
        <v>12</v>
      </c>
      <c r="AU441" s="132">
        <v>236</v>
      </c>
    </row>
    <row r="442" spans="1:47">
      <c r="A442" t="s">
        <v>2517</v>
      </c>
      <c r="B442" t="s">
        <v>2518</v>
      </c>
      <c r="C442" t="s">
        <v>1529</v>
      </c>
      <c r="D442" t="s">
        <v>2519</v>
      </c>
      <c r="E442" t="s">
        <v>2520</v>
      </c>
      <c r="F442" t="s">
        <v>1122</v>
      </c>
      <c r="G442" t="s">
        <v>288</v>
      </c>
      <c r="H442" s="131" t="s">
        <v>1770</v>
      </c>
      <c r="I442">
        <v>3127910001</v>
      </c>
      <c r="J442" t="s">
        <v>146</v>
      </c>
      <c r="K442" s="132">
        <v>28</v>
      </c>
      <c r="L442" s="132">
        <v>7</v>
      </c>
      <c r="M442" s="132">
        <v>6</v>
      </c>
      <c r="N442" s="132">
        <v>41</v>
      </c>
      <c r="O442" s="132">
        <v>31</v>
      </c>
      <c r="P442" s="132">
        <v>25</v>
      </c>
      <c r="Q442" s="132">
        <v>35</v>
      </c>
      <c r="R442" s="132">
        <v>27</v>
      </c>
      <c r="S442" s="132">
        <v>15</v>
      </c>
      <c r="T442" s="132">
        <v>31</v>
      </c>
      <c r="U442" s="132">
        <v>26</v>
      </c>
      <c r="V442" s="132">
        <v>17</v>
      </c>
      <c r="W442" s="132">
        <v>17</v>
      </c>
      <c r="X442" s="132">
        <v>29</v>
      </c>
      <c r="Y442" s="132">
        <v>11</v>
      </c>
      <c r="Z442" s="132">
        <v>13</v>
      </c>
      <c r="AA442" s="132">
        <v>13</v>
      </c>
      <c r="AB442" s="132" t="s">
        <v>290</v>
      </c>
      <c r="AC442" s="132">
        <v>0</v>
      </c>
      <c r="AD442" s="132">
        <v>0</v>
      </c>
      <c r="AE442" s="132">
        <v>0</v>
      </c>
      <c r="AF442" s="132">
        <v>0</v>
      </c>
      <c r="AG442" s="132">
        <v>0</v>
      </c>
      <c r="AH442" s="132">
        <v>0</v>
      </c>
      <c r="AI442" s="132">
        <v>164</v>
      </c>
      <c r="AJ442" s="132">
        <v>134</v>
      </c>
      <c r="AK442" s="132">
        <v>0</v>
      </c>
      <c r="AL442" s="132">
        <v>0</v>
      </c>
      <c r="AM442" s="132">
        <v>0</v>
      </c>
      <c r="AN442" s="132">
        <v>30</v>
      </c>
      <c r="AO442" s="132">
        <v>93</v>
      </c>
      <c r="AP442" s="132">
        <v>14</v>
      </c>
      <c r="AQ442" s="132">
        <v>0</v>
      </c>
      <c r="AR442" s="132">
        <v>103</v>
      </c>
      <c r="AS442" s="132">
        <v>58</v>
      </c>
      <c r="AT442" s="132">
        <v>50</v>
      </c>
      <c r="AU442" s="132">
        <v>298</v>
      </c>
    </row>
    <row r="443" spans="1:47">
      <c r="A443" t="s">
        <v>2521</v>
      </c>
      <c r="B443" t="s">
        <v>459</v>
      </c>
      <c r="C443" t="s">
        <v>2522</v>
      </c>
      <c r="D443" t="s">
        <v>2523</v>
      </c>
      <c r="E443" t="s">
        <v>2524</v>
      </c>
      <c r="F443" t="s">
        <v>1122</v>
      </c>
      <c r="G443" t="s">
        <v>288</v>
      </c>
      <c r="H443" s="131" t="s">
        <v>1800</v>
      </c>
      <c r="I443">
        <v>7732650550</v>
      </c>
      <c r="J443" t="s">
        <v>146</v>
      </c>
      <c r="K443" s="132">
        <v>28</v>
      </c>
      <c r="L443" s="132">
        <v>9</v>
      </c>
      <c r="M443" s="132">
        <v>3</v>
      </c>
      <c r="N443" s="132">
        <v>40</v>
      </c>
      <c r="O443" s="132">
        <v>0</v>
      </c>
      <c r="P443" s="132">
        <v>22</v>
      </c>
      <c r="Q443" s="132">
        <v>33</v>
      </c>
      <c r="R443" s="132">
        <v>23</v>
      </c>
      <c r="S443" s="132">
        <v>37</v>
      </c>
      <c r="T443" s="132">
        <v>21</v>
      </c>
      <c r="U443" s="132">
        <v>16</v>
      </c>
      <c r="V443" s="132">
        <v>20</v>
      </c>
      <c r="W443" s="132">
        <v>22</v>
      </c>
      <c r="X443" s="132">
        <v>22</v>
      </c>
      <c r="Y443" s="132">
        <v>0</v>
      </c>
      <c r="Z443" s="132">
        <v>0</v>
      </c>
      <c r="AA443" s="132">
        <v>0</v>
      </c>
      <c r="AB443" s="132">
        <v>0</v>
      </c>
      <c r="AC443" s="132">
        <v>0</v>
      </c>
      <c r="AD443" s="132">
        <v>0</v>
      </c>
      <c r="AE443" s="132">
        <v>0</v>
      </c>
      <c r="AF443" s="132">
        <v>0</v>
      </c>
      <c r="AG443" s="132">
        <v>0</v>
      </c>
      <c r="AH443" s="132">
        <v>0</v>
      </c>
      <c r="AI443" s="132">
        <v>119</v>
      </c>
      <c r="AJ443" s="132">
        <v>97</v>
      </c>
      <c r="AK443" s="132">
        <v>0</v>
      </c>
      <c r="AL443" s="132">
        <v>0</v>
      </c>
      <c r="AM443" s="132">
        <v>0</v>
      </c>
      <c r="AN443" s="132">
        <v>0</v>
      </c>
      <c r="AO443" s="132">
        <v>209</v>
      </c>
      <c r="AP443" s="132" t="s">
        <v>290</v>
      </c>
      <c r="AQ443" s="132">
        <v>0</v>
      </c>
      <c r="AR443" s="132">
        <v>0</v>
      </c>
      <c r="AS443" s="132" t="s">
        <v>290</v>
      </c>
      <c r="AT443" s="132">
        <v>130</v>
      </c>
      <c r="AU443" s="132">
        <v>216</v>
      </c>
    </row>
    <row r="444" spans="1:47">
      <c r="A444" t="s">
        <v>2525</v>
      </c>
      <c r="B444" t="s">
        <v>2526</v>
      </c>
      <c r="C444" t="s">
        <v>2527</v>
      </c>
      <c r="D444" t="s">
        <v>2528</v>
      </c>
      <c r="E444" t="s">
        <v>2529</v>
      </c>
      <c r="F444" t="s">
        <v>1122</v>
      </c>
      <c r="G444" t="s">
        <v>288</v>
      </c>
      <c r="H444" s="131" t="s">
        <v>2257</v>
      </c>
      <c r="I444">
        <v>7737140646</v>
      </c>
      <c r="J444" t="s">
        <v>146</v>
      </c>
      <c r="K444" s="132">
        <v>11.5</v>
      </c>
      <c r="L444" s="132">
        <v>10</v>
      </c>
      <c r="M444" s="132">
        <v>6</v>
      </c>
      <c r="N444" s="132">
        <v>27.5</v>
      </c>
      <c r="O444" s="132">
        <v>71</v>
      </c>
      <c r="P444" s="132" t="s">
        <v>290</v>
      </c>
      <c r="Q444" s="132" t="s">
        <v>290</v>
      </c>
      <c r="R444" s="132" t="s">
        <v>290</v>
      </c>
      <c r="S444" s="132" t="s">
        <v>290</v>
      </c>
      <c r="T444" s="132" t="s">
        <v>290</v>
      </c>
      <c r="U444" s="132" t="s">
        <v>290</v>
      </c>
      <c r="V444" s="132" t="s">
        <v>290</v>
      </c>
      <c r="W444" s="132" t="s">
        <v>290</v>
      </c>
      <c r="X444" s="132" t="s">
        <v>290</v>
      </c>
      <c r="Y444" s="132">
        <v>0</v>
      </c>
      <c r="Z444" s="132">
        <v>0</v>
      </c>
      <c r="AA444" s="132">
        <v>0</v>
      </c>
      <c r="AB444" s="132">
        <v>0</v>
      </c>
      <c r="AC444" s="132">
        <v>0</v>
      </c>
      <c r="AD444" s="132">
        <v>0</v>
      </c>
      <c r="AE444" s="132">
        <v>0</v>
      </c>
      <c r="AF444" s="132">
        <v>0</v>
      </c>
      <c r="AG444" s="132">
        <v>0</v>
      </c>
      <c r="AH444" s="132">
        <v>0</v>
      </c>
      <c r="AI444" s="132">
        <v>52</v>
      </c>
      <c r="AJ444" s="132">
        <v>58</v>
      </c>
      <c r="AK444" s="132">
        <v>0</v>
      </c>
      <c r="AL444" s="132">
        <v>0</v>
      </c>
      <c r="AM444" s="132">
        <v>0</v>
      </c>
      <c r="AN444" s="132">
        <v>13</v>
      </c>
      <c r="AO444" s="132">
        <v>0</v>
      </c>
      <c r="AP444" s="132" t="s">
        <v>290</v>
      </c>
      <c r="AQ444" s="132">
        <v>0</v>
      </c>
      <c r="AR444" s="132">
        <v>78</v>
      </c>
      <c r="AS444" s="132">
        <v>10</v>
      </c>
      <c r="AT444" s="132">
        <v>12</v>
      </c>
      <c r="AU444" s="132">
        <v>110</v>
      </c>
    </row>
    <row r="445" spans="1:47">
      <c r="A445" t="s">
        <v>2530</v>
      </c>
      <c r="B445" t="s">
        <v>2531</v>
      </c>
      <c r="C445" t="s">
        <v>2532</v>
      </c>
      <c r="D445" t="s">
        <v>194</v>
      </c>
      <c r="E445" t="s">
        <v>2533</v>
      </c>
      <c r="F445" t="s">
        <v>1122</v>
      </c>
      <c r="G445" t="s">
        <v>288</v>
      </c>
      <c r="H445" s="131" t="s">
        <v>1711</v>
      </c>
      <c r="I445">
        <v>3127335337</v>
      </c>
      <c r="J445" t="s">
        <v>146</v>
      </c>
      <c r="K445" s="132">
        <v>18.2</v>
      </c>
      <c r="L445" s="132">
        <v>7.5</v>
      </c>
      <c r="M445" s="132">
        <v>0</v>
      </c>
      <c r="N445" s="132">
        <v>25.7</v>
      </c>
      <c r="O445" s="132">
        <v>35</v>
      </c>
      <c r="P445" s="132" t="s">
        <v>290</v>
      </c>
      <c r="Q445" s="132">
        <v>10</v>
      </c>
      <c r="R445" s="132">
        <v>12</v>
      </c>
      <c r="S445" s="132">
        <v>12</v>
      </c>
      <c r="T445" s="132">
        <v>15</v>
      </c>
      <c r="U445" s="132" t="s">
        <v>290</v>
      </c>
      <c r="V445" s="132">
        <v>13</v>
      </c>
      <c r="W445" s="132">
        <v>16</v>
      </c>
      <c r="X445" s="132">
        <v>19</v>
      </c>
      <c r="Y445" s="132">
        <v>0</v>
      </c>
      <c r="Z445" s="132">
        <v>0</v>
      </c>
      <c r="AA445" s="132">
        <v>0</v>
      </c>
      <c r="AB445" s="132">
        <v>0</v>
      </c>
      <c r="AC445" s="132">
        <v>0</v>
      </c>
      <c r="AD445" s="132">
        <v>0</v>
      </c>
      <c r="AE445" s="132">
        <v>0</v>
      </c>
      <c r="AF445" s="132">
        <v>0</v>
      </c>
      <c r="AG445" s="132">
        <v>0</v>
      </c>
      <c r="AH445" s="132">
        <v>0</v>
      </c>
      <c r="AI445" s="132">
        <v>69</v>
      </c>
      <c r="AJ445" s="132">
        <v>75</v>
      </c>
      <c r="AK445" s="132">
        <v>0</v>
      </c>
      <c r="AL445" s="132">
        <v>0</v>
      </c>
      <c r="AM445" s="132">
        <v>0</v>
      </c>
      <c r="AN445" s="132">
        <v>13</v>
      </c>
      <c r="AO445" s="132">
        <v>15</v>
      </c>
      <c r="AP445" s="132">
        <v>32</v>
      </c>
      <c r="AQ445" s="132">
        <v>0</v>
      </c>
      <c r="AR445" s="132">
        <v>69</v>
      </c>
      <c r="AS445" s="132">
        <v>15</v>
      </c>
      <c r="AT445" s="132">
        <v>11</v>
      </c>
      <c r="AU445" s="132">
        <v>144</v>
      </c>
    </row>
    <row r="446" spans="1:47">
      <c r="A446" t="s">
        <v>2534</v>
      </c>
      <c r="B446" t="s">
        <v>2535</v>
      </c>
      <c r="C446" t="s">
        <v>2536</v>
      </c>
      <c r="D446" t="s">
        <v>2537</v>
      </c>
      <c r="E446" t="s">
        <v>2538</v>
      </c>
      <c r="F446" t="s">
        <v>1122</v>
      </c>
      <c r="G446" t="s">
        <v>288</v>
      </c>
      <c r="H446" s="131" t="s">
        <v>1785</v>
      </c>
      <c r="I446">
        <v>7732397635</v>
      </c>
      <c r="J446" t="s">
        <v>146</v>
      </c>
      <c r="K446" s="132">
        <v>3.8</v>
      </c>
      <c r="L446" s="132">
        <v>4.3</v>
      </c>
      <c r="M446" s="132">
        <v>2</v>
      </c>
      <c r="N446" s="132">
        <v>10.1</v>
      </c>
      <c r="O446" s="132">
        <v>58</v>
      </c>
      <c r="P446" s="132" t="s">
        <v>290</v>
      </c>
      <c r="Q446" s="132">
        <v>0</v>
      </c>
      <c r="R446" s="132">
        <v>0</v>
      </c>
      <c r="S446" s="132">
        <v>0</v>
      </c>
      <c r="T446" s="132">
        <v>0</v>
      </c>
      <c r="U446" s="132">
        <v>0</v>
      </c>
      <c r="V446" s="132">
        <v>0</v>
      </c>
      <c r="W446" s="132">
        <v>0</v>
      </c>
      <c r="X446" s="132">
        <v>0</v>
      </c>
      <c r="Y446" s="132">
        <v>0</v>
      </c>
      <c r="Z446" s="132">
        <v>0</v>
      </c>
      <c r="AA446" s="132">
        <v>0</v>
      </c>
      <c r="AB446" s="132">
        <v>0</v>
      </c>
      <c r="AC446" s="132">
        <v>0</v>
      </c>
      <c r="AD446" s="132">
        <v>0</v>
      </c>
      <c r="AE446" s="132">
        <v>0</v>
      </c>
      <c r="AF446" s="132">
        <v>0</v>
      </c>
      <c r="AG446" s="132">
        <v>0</v>
      </c>
      <c r="AH446" s="132">
        <v>0</v>
      </c>
      <c r="AI446" s="132">
        <v>33</v>
      </c>
      <c r="AJ446" s="132">
        <v>33</v>
      </c>
      <c r="AK446" s="132">
        <v>0</v>
      </c>
      <c r="AL446" s="132">
        <v>0</v>
      </c>
      <c r="AM446" s="132">
        <v>0</v>
      </c>
      <c r="AN446" s="132">
        <v>0</v>
      </c>
      <c r="AO446" s="132">
        <v>13</v>
      </c>
      <c r="AP446" s="132" t="s">
        <v>290</v>
      </c>
      <c r="AQ446" s="132">
        <v>0</v>
      </c>
      <c r="AR446" s="132">
        <v>41</v>
      </c>
      <c r="AS446" s="132" t="s">
        <v>290</v>
      </c>
      <c r="AT446" s="132">
        <v>0</v>
      </c>
      <c r="AU446" s="132">
        <v>66</v>
      </c>
    </row>
    <row r="447" spans="1:47">
      <c r="A447" t="s">
        <v>2539</v>
      </c>
      <c r="B447" t="s">
        <v>2540</v>
      </c>
      <c r="C447" t="s">
        <v>624</v>
      </c>
      <c r="D447" t="s">
        <v>2541</v>
      </c>
      <c r="E447" t="s">
        <v>2542</v>
      </c>
      <c r="F447" t="s">
        <v>1122</v>
      </c>
      <c r="G447" t="s">
        <v>288</v>
      </c>
      <c r="H447" s="131" t="s">
        <v>1859</v>
      </c>
      <c r="I447">
        <v>7732711700</v>
      </c>
      <c r="J447" t="s">
        <v>146</v>
      </c>
      <c r="K447" s="132">
        <v>60</v>
      </c>
      <c r="L447" s="132">
        <v>14</v>
      </c>
      <c r="M447" s="132">
        <v>14</v>
      </c>
      <c r="N447" s="132">
        <v>88</v>
      </c>
      <c r="O447" s="132">
        <v>77</v>
      </c>
      <c r="P447" s="132">
        <v>34</v>
      </c>
      <c r="Q447" s="132">
        <v>31</v>
      </c>
      <c r="R447" s="132">
        <v>33</v>
      </c>
      <c r="S447" s="132">
        <v>35</v>
      </c>
      <c r="T447" s="132">
        <v>27</v>
      </c>
      <c r="U447" s="132">
        <v>34</v>
      </c>
      <c r="V447" s="132">
        <v>32</v>
      </c>
      <c r="W447" s="132">
        <v>22</v>
      </c>
      <c r="X447" s="132">
        <v>30</v>
      </c>
      <c r="Y447" s="132">
        <v>0</v>
      </c>
      <c r="Z447" s="132">
        <v>0</v>
      </c>
      <c r="AA447" s="132">
        <v>0</v>
      </c>
      <c r="AB447" s="132">
        <v>0</v>
      </c>
      <c r="AC447" s="132">
        <v>0</v>
      </c>
      <c r="AD447" s="132">
        <v>0</v>
      </c>
      <c r="AE447" s="132">
        <v>0</v>
      </c>
      <c r="AF447" s="132">
        <v>0</v>
      </c>
      <c r="AG447" s="132">
        <v>0</v>
      </c>
      <c r="AH447" s="132">
        <v>0</v>
      </c>
      <c r="AI447" s="132">
        <v>165</v>
      </c>
      <c r="AJ447" s="132">
        <v>190</v>
      </c>
      <c r="AK447" s="132">
        <v>0</v>
      </c>
      <c r="AL447" s="132">
        <v>0</v>
      </c>
      <c r="AM447" s="132">
        <v>0</v>
      </c>
      <c r="AN447" s="132">
        <v>38</v>
      </c>
      <c r="AO447" s="132">
        <v>10</v>
      </c>
      <c r="AP447" s="132">
        <v>27</v>
      </c>
      <c r="AQ447" s="132">
        <v>0</v>
      </c>
      <c r="AR447" s="132">
        <v>264</v>
      </c>
      <c r="AS447" s="132">
        <v>16</v>
      </c>
      <c r="AT447" s="132" t="s">
        <v>290</v>
      </c>
      <c r="AU447" s="132">
        <v>355</v>
      </c>
    </row>
    <row r="448" spans="1:47">
      <c r="A448" t="s">
        <v>2543</v>
      </c>
      <c r="B448" t="s">
        <v>2544</v>
      </c>
      <c r="C448" t="s">
        <v>638</v>
      </c>
      <c r="D448" t="s">
        <v>907</v>
      </c>
      <c r="E448" t="s">
        <v>2545</v>
      </c>
      <c r="F448" t="s">
        <v>1122</v>
      </c>
      <c r="G448" t="s">
        <v>288</v>
      </c>
      <c r="H448" s="131" t="s">
        <v>1901</v>
      </c>
      <c r="I448">
        <v>7733533000</v>
      </c>
      <c r="J448" t="s">
        <v>146</v>
      </c>
      <c r="K448" s="132">
        <v>111.3</v>
      </c>
      <c r="L448" s="132">
        <v>85.8</v>
      </c>
      <c r="M448" s="132">
        <v>21</v>
      </c>
      <c r="N448" s="132">
        <v>218.1</v>
      </c>
      <c r="O448" s="132">
        <v>57</v>
      </c>
      <c r="P448" s="132">
        <v>57</v>
      </c>
      <c r="Q448" s="132">
        <v>59</v>
      </c>
      <c r="R448" s="132">
        <v>58</v>
      </c>
      <c r="S448" s="132">
        <v>54</v>
      </c>
      <c r="T448" s="132">
        <v>55</v>
      </c>
      <c r="U448" s="132">
        <v>56</v>
      </c>
      <c r="V448" s="132">
        <v>67</v>
      </c>
      <c r="W448" s="132">
        <v>74</v>
      </c>
      <c r="X448" s="132">
        <v>70</v>
      </c>
      <c r="Y448" s="132">
        <v>85</v>
      </c>
      <c r="Z448" s="132">
        <v>81</v>
      </c>
      <c r="AA448" s="132">
        <v>88</v>
      </c>
      <c r="AB448" s="132">
        <v>83</v>
      </c>
      <c r="AC448" s="132">
        <v>0</v>
      </c>
      <c r="AD448" s="132">
        <v>0</v>
      </c>
      <c r="AE448" s="132">
        <v>0</v>
      </c>
      <c r="AF448" s="132">
        <v>0</v>
      </c>
      <c r="AG448" s="132">
        <v>0</v>
      </c>
      <c r="AH448" s="132">
        <v>0</v>
      </c>
      <c r="AI448" s="132">
        <v>476</v>
      </c>
      <c r="AJ448" s="132">
        <v>468</v>
      </c>
      <c r="AK448" s="132">
        <v>38</v>
      </c>
      <c r="AL448" s="132">
        <v>45</v>
      </c>
      <c r="AM448" s="132" t="s">
        <v>290</v>
      </c>
      <c r="AN448" s="132">
        <v>87</v>
      </c>
      <c r="AO448" s="132">
        <v>91</v>
      </c>
      <c r="AP448" s="132">
        <v>63</v>
      </c>
      <c r="AQ448" s="132" t="s">
        <v>290</v>
      </c>
      <c r="AR448" s="132">
        <v>533</v>
      </c>
      <c r="AS448" s="132">
        <v>168</v>
      </c>
      <c r="AT448" s="132">
        <v>25</v>
      </c>
      <c r="AU448" s="132">
        <v>944</v>
      </c>
    </row>
    <row r="449" spans="1:47">
      <c r="A449" t="s">
        <v>2546</v>
      </c>
      <c r="B449" t="s">
        <v>2547</v>
      </c>
      <c r="C449" t="s">
        <v>2548</v>
      </c>
      <c r="D449" t="s">
        <v>2549</v>
      </c>
      <c r="E449" t="s">
        <v>2550</v>
      </c>
      <c r="F449" t="s">
        <v>1122</v>
      </c>
      <c r="G449" t="s">
        <v>288</v>
      </c>
      <c r="H449" s="131" t="s">
        <v>1891</v>
      </c>
      <c r="I449">
        <v>7735361984</v>
      </c>
      <c r="J449" t="s">
        <v>146</v>
      </c>
      <c r="K449" s="132">
        <v>2</v>
      </c>
      <c r="L449" s="132">
        <v>0</v>
      </c>
      <c r="M449" s="132">
        <v>1</v>
      </c>
      <c r="N449" s="132">
        <v>3</v>
      </c>
      <c r="O449" s="132" t="s">
        <v>290</v>
      </c>
      <c r="P449" s="132" t="s">
        <v>290</v>
      </c>
      <c r="Q449" s="132" t="s">
        <v>290</v>
      </c>
      <c r="R449" s="132" t="s">
        <v>290</v>
      </c>
      <c r="S449" s="132">
        <v>0</v>
      </c>
      <c r="T449" s="132">
        <v>0</v>
      </c>
      <c r="U449" s="132">
        <v>0</v>
      </c>
      <c r="V449" s="132" t="s">
        <v>290</v>
      </c>
      <c r="W449" s="132" t="s">
        <v>290</v>
      </c>
      <c r="X449" s="132" t="s">
        <v>290</v>
      </c>
      <c r="Y449" s="132">
        <v>0</v>
      </c>
      <c r="Z449" s="132">
        <v>0</v>
      </c>
      <c r="AA449" s="132">
        <v>0</v>
      </c>
      <c r="AB449" s="132">
        <v>0</v>
      </c>
      <c r="AC449" s="132">
        <v>0</v>
      </c>
      <c r="AD449" s="132">
        <v>0</v>
      </c>
      <c r="AE449" s="132">
        <v>0</v>
      </c>
      <c r="AF449" s="132">
        <v>0</v>
      </c>
      <c r="AG449" s="132">
        <v>0</v>
      </c>
      <c r="AH449" s="132">
        <v>0</v>
      </c>
      <c r="AI449" s="132" t="s">
        <v>290</v>
      </c>
      <c r="AJ449" s="132" t="s">
        <v>290</v>
      </c>
      <c r="AK449" s="132">
        <v>0</v>
      </c>
      <c r="AL449" s="132">
        <v>0</v>
      </c>
      <c r="AM449" s="132">
        <v>0</v>
      </c>
      <c r="AN449" s="132">
        <v>0</v>
      </c>
      <c r="AO449" s="132">
        <v>15</v>
      </c>
      <c r="AP449" s="132">
        <v>0</v>
      </c>
      <c r="AQ449" s="132">
        <v>0</v>
      </c>
      <c r="AR449" s="132">
        <v>0</v>
      </c>
      <c r="AS449" s="132">
        <v>0</v>
      </c>
      <c r="AT449" s="132">
        <v>15</v>
      </c>
      <c r="AU449" s="132">
        <v>15</v>
      </c>
    </row>
    <row r="450" spans="1:47">
      <c r="A450" t="s">
        <v>2551</v>
      </c>
      <c r="B450" t="s">
        <v>2552</v>
      </c>
      <c r="C450" t="s">
        <v>1910</v>
      </c>
      <c r="D450" t="s">
        <v>1911</v>
      </c>
      <c r="E450" t="s">
        <v>2553</v>
      </c>
      <c r="F450" t="s">
        <v>1122</v>
      </c>
      <c r="G450" t="s">
        <v>288</v>
      </c>
      <c r="H450" s="131" t="s">
        <v>1913</v>
      </c>
      <c r="I450">
        <v>7737780818</v>
      </c>
      <c r="J450" t="s">
        <v>146</v>
      </c>
      <c r="K450" s="132">
        <v>6</v>
      </c>
      <c r="L450" s="132">
        <v>2</v>
      </c>
      <c r="M450" s="132">
        <v>2</v>
      </c>
      <c r="N450" s="132">
        <v>10</v>
      </c>
      <c r="O450" s="132" t="s">
        <v>290</v>
      </c>
      <c r="P450" s="132" t="s">
        <v>290</v>
      </c>
      <c r="Q450" s="132" t="s">
        <v>290</v>
      </c>
      <c r="R450" s="132" t="s">
        <v>290</v>
      </c>
      <c r="S450" s="132" t="s">
        <v>290</v>
      </c>
      <c r="T450" s="132" t="s">
        <v>290</v>
      </c>
      <c r="U450" s="132">
        <v>0</v>
      </c>
      <c r="V450" s="132" t="s">
        <v>290</v>
      </c>
      <c r="W450" s="132" t="s">
        <v>290</v>
      </c>
      <c r="X450" s="132" t="s">
        <v>290</v>
      </c>
      <c r="Y450" s="132">
        <v>0</v>
      </c>
      <c r="Z450" s="132" t="s">
        <v>290</v>
      </c>
      <c r="AA450" s="132">
        <v>0</v>
      </c>
      <c r="AB450" s="132" t="s">
        <v>290</v>
      </c>
      <c r="AC450" s="132" t="s">
        <v>290</v>
      </c>
      <c r="AD450" s="132">
        <v>0</v>
      </c>
      <c r="AE450" s="132">
        <v>0</v>
      </c>
      <c r="AF450" s="132">
        <v>0</v>
      </c>
      <c r="AG450" s="132">
        <v>0</v>
      </c>
      <c r="AH450" s="132">
        <v>0</v>
      </c>
      <c r="AI450" s="132">
        <v>16</v>
      </c>
      <c r="AJ450" s="132">
        <v>12</v>
      </c>
      <c r="AK450" s="132">
        <v>0</v>
      </c>
      <c r="AL450" s="132">
        <v>0</v>
      </c>
      <c r="AM450" s="132">
        <v>0</v>
      </c>
      <c r="AN450" s="132">
        <v>0</v>
      </c>
      <c r="AO450" s="132">
        <v>18</v>
      </c>
      <c r="AP450" s="132" t="s">
        <v>290</v>
      </c>
      <c r="AQ450" s="132">
        <v>0</v>
      </c>
      <c r="AR450" s="132">
        <v>0</v>
      </c>
      <c r="AS450" s="132" t="s">
        <v>290</v>
      </c>
      <c r="AT450" s="132">
        <v>28</v>
      </c>
      <c r="AU450" s="132">
        <v>28</v>
      </c>
    </row>
    <row r="451" spans="1:47">
      <c r="A451" t="s">
        <v>2554</v>
      </c>
      <c r="B451" t="s">
        <v>2555</v>
      </c>
      <c r="C451" t="s">
        <v>519</v>
      </c>
      <c r="D451" t="s">
        <v>2556</v>
      </c>
      <c r="E451" t="s">
        <v>2557</v>
      </c>
      <c r="F451" t="s">
        <v>1122</v>
      </c>
      <c r="G451" t="s">
        <v>288</v>
      </c>
      <c r="H451" s="131" t="s">
        <v>1695</v>
      </c>
      <c r="I451">
        <v>3125826014</v>
      </c>
      <c r="J451" t="s">
        <v>146</v>
      </c>
      <c r="K451" s="132">
        <v>155</v>
      </c>
      <c r="L451" s="132">
        <v>126.7</v>
      </c>
      <c r="M451" s="132">
        <v>21</v>
      </c>
      <c r="N451" s="132">
        <v>302.7</v>
      </c>
      <c r="O451" s="132">
        <v>65</v>
      </c>
      <c r="P451" s="132">
        <v>61</v>
      </c>
      <c r="Q451" s="132">
        <v>58</v>
      </c>
      <c r="R451" s="132">
        <v>63</v>
      </c>
      <c r="S451" s="132">
        <v>61</v>
      </c>
      <c r="T451" s="132">
        <v>63</v>
      </c>
      <c r="U451" s="132">
        <v>0</v>
      </c>
      <c r="V451" s="132">
        <v>0</v>
      </c>
      <c r="W451" s="132">
        <v>0</v>
      </c>
      <c r="X451" s="132">
        <v>0</v>
      </c>
      <c r="Y451" s="132">
        <v>0</v>
      </c>
      <c r="Z451" s="132">
        <v>0</v>
      </c>
      <c r="AA451" s="132">
        <v>0</v>
      </c>
      <c r="AB451" s="132">
        <v>0</v>
      </c>
      <c r="AC451" s="132">
        <v>0</v>
      </c>
      <c r="AD451" s="132">
        <v>0</v>
      </c>
      <c r="AE451" s="132">
        <v>0</v>
      </c>
      <c r="AF451" s="132">
        <v>0</v>
      </c>
      <c r="AG451" s="132">
        <v>0</v>
      </c>
      <c r="AH451" s="132">
        <v>0</v>
      </c>
      <c r="AI451" s="132">
        <v>192</v>
      </c>
      <c r="AJ451" s="132">
        <v>179</v>
      </c>
      <c r="AK451" s="132">
        <v>192</v>
      </c>
      <c r="AL451" s="132">
        <v>179</v>
      </c>
      <c r="AM451" s="132">
        <v>0</v>
      </c>
      <c r="AN451" s="132">
        <v>70</v>
      </c>
      <c r="AO451" s="132">
        <v>16</v>
      </c>
      <c r="AP451" s="132">
        <v>27</v>
      </c>
      <c r="AQ451" s="132">
        <v>0</v>
      </c>
      <c r="AR451" s="132">
        <v>195</v>
      </c>
      <c r="AS451" s="132">
        <v>63</v>
      </c>
      <c r="AT451" s="132">
        <v>19</v>
      </c>
      <c r="AU451" s="132">
        <v>371</v>
      </c>
    </row>
    <row r="452" spans="1:47">
      <c r="A452" t="s">
        <v>2558</v>
      </c>
      <c r="B452" t="s">
        <v>2559</v>
      </c>
      <c r="C452" t="s">
        <v>2560</v>
      </c>
      <c r="D452" t="s">
        <v>2561</v>
      </c>
      <c r="E452" t="s">
        <v>2562</v>
      </c>
      <c r="F452" t="s">
        <v>1122</v>
      </c>
      <c r="G452" t="s">
        <v>288</v>
      </c>
      <c r="H452" s="131" t="s">
        <v>1923</v>
      </c>
      <c r="I452">
        <v>7732620885</v>
      </c>
      <c r="J452" t="s">
        <v>146</v>
      </c>
      <c r="K452" s="132">
        <v>30.5</v>
      </c>
      <c r="L452" s="132">
        <v>12.5</v>
      </c>
      <c r="M452" s="132">
        <v>9.5</v>
      </c>
      <c r="N452" s="132">
        <v>52.5</v>
      </c>
      <c r="O452" s="132">
        <v>29</v>
      </c>
      <c r="P452" s="132">
        <v>40</v>
      </c>
      <c r="Q452" s="132">
        <v>42</v>
      </c>
      <c r="R452" s="132">
        <v>28</v>
      </c>
      <c r="S452" s="132">
        <v>31</v>
      </c>
      <c r="T452" s="132">
        <v>36</v>
      </c>
      <c r="U452" s="132">
        <v>33</v>
      </c>
      <c r="V452" s="132">
        <v>33</v>
      </c>
      <c r="W452" s="132">
        <v>23</v>
      </c>
      <c r="X452" s="132">
        <v>30</v>
      </c>
      <c r="Y452" s="132">
        <v>0</v>
      </c>
      <c r="Z452" s="132">
        <v>0</v>
      </c>
      <c r="AA452" s="132">
        <v>0</v>
      </c>
      <c r="AB452" s="132">
        <v>0</v>
      </c>
      <c r="AC452" s="132">
        <v>0</v>
      </c>
      <c r="AD452" s="132">
        <v>0</v>
      </c>
      <c r="AE452" s="132">
        <v>0</v>
      </c>
      <c r="AF452" s="132">
        <v>0</v>
      </c>
      <c r="AG452" s="132">
        <v>0</v>
      </c>
      <c r="AH452" s="132">
        <v>0</v>
      </c>
      <c r="AI452" s="132">
        <v>0</v>
      </c>
      <c r="AJ452" s="132">
        <v>325</v>
      </c>
      <c r="AK452" s="132">
        <v>0</v>
      </c>
      <c r="AL452" s="132">
        <v>0</v>
      </c>
      <c r="AM452" s="132">
        <v>0</v>
      </c>
      <c r="AN452" s="132">
        <v>0</v>
      </c>
      <c r="AO452" s="132">
        <v>0</v>
      </c>
      <c r="AP452" s="132">
        <v>0</v>
      </c>
      <c r="AQ452" s="132">
        <v>0</v>
      </c>
      <c r="AR452" s="132">
        <v>325</v>
      </c>
      <c r="AS452" s="132">
        <v>0</v>
      </c>
      <c r="AT452" s="132">
        <v>250</v>
      </c>
      <c r="AU452" s="132">
        <v>325</v>
      </c>
    </row>
    <row r="453" spans="1:47">
      <c r="A453" t="s">
        <v>2563</v>
      </c>
      <c r="B453" t="s">
        <v>2564</v>
      </c>
      <c r="C453" t="s">
        <v>519</v>
      </c>
      <c r="D453" t="s">
        <v>2556</v>
      </c>
      <c r="E453" t="s">
        <v>2565</v>
      </c>
      <c r="F453" t="s">
        <v>1122</v>
      </c>
      <c r="G453" t="s">
        <v>288</v>
      </c>
      <c r="H453" s="131" t="s">
        <v>1695</v>
      </c>
      <c r="I453">
        <v>3125826014</v>
      </c>
      <c r="J453" t="s">
        <v>146</v>
      </c>
      <c r="K453" s="132">
        <v>155</v>
      </c>
      <c r="L453" s="132">
        <v>126.7</v>
      </c>
      <c r="M453" s="132">
        <v>21</v>
      </c>
      <c r="N453" s="132">
        <v>302.7</v>
      </c>
      <c r="O453" s="132">
        <v>0</v>
      </c>
      <c r="P453" s="132">
        <v>0</v>
      </c>
      <c r="Q453" s="132">
        <v>0</v>
      </c>
      <c r="R453" s="132">
        <v>0</v>
      </c>
      <c r="S453" s="132">
        <v>0</v>
      </c>
      <c r="T453" s="132">
        <v>0</v>
      </c>
      <c r="U453" s="132">
        <v>73</v>
      </c>
      <c r="V453" s="132">
        <v>79</v>
      </c>
      <c r="W453" s="132">
        <v>75</v>
      </c>
      <c r="X453" s="132">
        <v>80</v>
      </c>
      <c r="Y453" s="132">
        <v>131</v>
      </c>
      <c r="Z453" s="132">
        <v>122</v>
      </c>
      <c r="AA453" s="132">
        <v>123</v>
      </c>
      <c r="AB453" s="132">
        <v>123</v>
      </c>
      <c r="AC453" s="132">
        <v>0</v>
      </c>
      <c r="AD453" s="132">
        <v>0</v>
      </c>
      <c r="AE453" s="132">
        <v>0</v>
      </c>
      <c r="AF453" s="132">
        <v>0</v>
      </c>
      <c r="AG453" s="132">
        <v>0</v>
      </c>
      <c r="AH453" s="132">
        <v>0</v>
      </c>
      <c r="AI453" s="132">
        <v>415</v>
      </c>
      <c r="AJ453" s="132">
        <v>391</v>
      </c>
      <c r="AK453" s="132">
        <v>62</v>
      </c>
      <c r="AL453" s="132">
        <v>91</v>
      </c>
      <c r="AM453" s="132" t="s">
        <v>290</v>
      </c>
      <c r="AN453" s="132">
        <v>99</v>
      </c>
      <c r="AO453" s="132">
        <v>46</v>
      </c>
      <c r="AP453" s="132">
        <v>72</v>
      </c>
      <c r="AQ453" s="132" t="s">
        <v>290</v>
      </c>
      <c r="AR453" s="132">
        <v>482</v>
      </c>
      <c r="AS453" s="132">
        <v>105</v>
      </c>
      <c r="AT453" s="132">
        <v>19</v>
      </c>
      <c r="AU453" s="132">
        <v>806</v>
      </c>
    </row>
    <row r="454" spans="1:47">
      <c r="A454" t="s">
        <v>2566</v>
      </c>
      <c r="B454" t="s">
        <v>2567</v>
      </c>
      <c r="C454" t="s">
        <v>2568</v>
      </c>
      <c r="D454" t="s">
        <v>2569</v>
      </c>
      <c r="E454" t="s">
        <v>2570</v>
      </c>
      <c r="F454" t="s">
        <v>1122</v>
      </c>
      <c r="G454" t="s">
        <v>288</v>
      </c>
      <c r="H454" s="131" t="s">
        <v>1865</v>
      </c>
      <c r="I454">
        <v>7737690733</v>
      </c>
      <c r="J454" t="s">
        <v>146</v>
      </c>
      <c r="K454" s="132">
        <v>5.5</v>
      </c>
      <c r="L454" s="132">
        <v>1.5</v>
      </c>
      <c r="M454" s="132">
        <v>1</v>
      </c>
      <c r="N454" s="132">
        <v>8</v>
      </c>
      <c r="O454" s="132" t="s">
        <v>290</v>
      </c>
      <c r="P454" s="132" t="s">
        <v>290</v>
      </c>
      <c r="Q454" s="132" t="s">
        <v>290</v>
      </c>
      <c r="R454" s="132" t="s">
        <v>290</v>
      </c>
      <c r="S454" s="132" t="s">
        <v>290</v>
      </c>
      <c r="T454" s="132">
        <v>12</v>
      </c>
      <c r="U454" s="132" t="s">
        <v>290</v>
      </c>
      <c r="V454" s="132" t="s">
        <v>290</v>
      </c>
      <c r="W454" s="132" t="s">
        <v>290</v>
      </c>
      <c r="X454" s="132">
        <v>10</v>
      </c>
      <c r="Y454" s="132" t="s">
        <v>290</v>
      </c>
      <c r="Z454" s="132" t="s">
        <v>290</v>
      </c>
      <c r="AA454" s="132">
        <v>0</v>
      </c>
      <c r="AB454" s="132">
        <v>0</v>
      </c>
      <c r="AC454" s="132">
        <v>0</v>
      </c>
      <c r="AD454" s="132">
        <v>0</v>
      </c>
      <c r="AE454" s="132">
        <v>0</v>
      </c>
      <c r="AF454" s="132">
        <v>0</v>
      </c>
      <c r="AG454" s="132">
        <v>0</v>
      </c>
      <c r="AH454" s="132">
        <v>0</v>
      </c>
      <c r="AI454" s="132">
        <v>26</v>
      </c>
      <c r="AJ454" s="132">
        <v>45</v>
      </c>
      <c r="AK454" s="132">
        <v>0</v>
      </c>
      <c r="AL454" s="132">
        <v>0</v>
      </c>
      <c r="AM454" s="132">
        <v>0</v>
      </c>
      <c r="AN454" s="132">
        <v>23</v>
      </c>
      <c r="AO454" s="132">
        <v>12</v>
      </c>
      <c r="AP454" s="132">
        <v>24</v>
      </c>
      <c r="AQ454" s="132">
        <v>0</v>
      </c>
      <c r="AR454" s="132">
        <v>0</v>
      </c>
      <c r="AS454" s="132">
        <v>12</v>
      </c>
      <c r="AT454" s="132">
        <v>30</v>
      </c>
      <c r="AU454" s="132">
        <v>71</v>
      </c>
    </row>
    <row r="455" spans="1:47">
      <c r="A455" t="s">
        <v>2571</v>
      </c>
      <c r="B455" t="s">
        <v>2572</v>
      </c>
      <c r="C455" t="s">
        <v>2560</v>
      </c>
      <c r="D455" t="s">
        <v>2573</v>
      </c>
      <c r="E455" t="s">
        <v>2574</v>
      </c>
      <c r="F455" t="s">
        <v>1122</v>
      </c>
      <c r="G455" t="s">
        <v>288</v>
      </c>
      <c r="H455" s="131" t="s">
        <v>1923</v>
      </c>
      <c r="I455">
        <v>7732620430</v>
      </c>
      <c r="J455" t="s">
        <v>146</v>
      </c>
      <c r="K455" s="132">
        <v>12.5</v>
      </c>
      <c r="L455" s="132">
        <v>2</v>
      </c>
      <c r="M455" s="132">
        <v>6</v>
      </c>
      <c r="N455" s="132">
        <v>20.5</v>
      </c>
      <c r="O455" s="132">
        <v>0</v>
      </c>
      <c r="P455" s="132">
        <v>0</v>
      </c>
      <c r="Q455" s="132">
        <v>0</v>
      </c>
      <c r="R455" s="132">
        <v>0</v>
      </c>
      <c r="S455" s="132">
        <v>0</v>
      </c>
      <c r="T455" s="132">
        <v>0</v>
      </c>
      <c r="U455" s="132">
        <v>0</v>
      </c>
      <c r="V455" s="132">
        <v>0</v>
      </c>
      <c r="W455" s="132">
        <v>0</v>
      </c>
      <c r="X455" s="132">
        <v>0</v>
      </c>
      <c r="Y455" s="132">
        <v>51</v>
      </c>
      <c r="Z455" s="132">
        <v>46</v>
      </c>
      <c r="AA455" s="132">
        <v>44</v>
      </c>
      <c r="AB455" s="132">
        <v>0</v>
      </c>
      <c r="AC455" s="132">
        <v>0</v>
      </c>
      <c r="AD455" s="132">
        <v>0</v>
      </c>
      <c r="AE455" s="132">
        <v>0</v>
      </c>
      <c r="AF455" s="132">
        <v>0</v>
      </c>
      <c r="AG455" s="132">
        <v>0</v>
      </c>
      <c r="AH455" s="132">
        <v>0</v>
      </c>
      <c r="AI455" s="132">
        <v>0</v>
      </c>
      <c r="AJ455" s="132">
        <v>141</v>
      </c>
      <c r="AK455" s="132">
        <v>0</v>
      </c>
      <c r="AL455" s="132">
        <v>141</v>
      </c>
      <c r="AM455" s="132">
        <v>0</v>
      </c>
      <c r="AN455" s="132">
        <v>0</v>
      </c>
      <c r="AO455" s="132">
        <v>0</v>
      </c>
      <c r="AP455" s="132">
        <v>0</v>
      </c>
      <c r="AQ455" s="132">
        <v>0</v>
      </c>
      <c r="AR455" s="132">
        <v>141</v>
      </c>
      <c r="AS455" s="132">
        <v>0</v>
      </c>
      <c r="AT455" s="132">
        <v>141</v>
      </c>
      <c r="AU455" s="132">
        <v>141</v>
      </c>
    </row>
    <row r="456" spans="1:47">
      <c r="A456" t="s">
        <v>2575</v>
      </c>
      <c r="B456" t="s">
        <v>2576</v>
      </c>
      <c r="C456" t="s">
        <v>822</v>
      </c>
      <c r="D456" t="s">
        <v>2577</v>
      </c>
      <c r="E456" t="s">
        <v>2578</v>
      </c>
      <c r="F456" t="s">
        <v>1122</v>
      </c>
      <c r="G456" t="s">
        <v>288</v>
      </c>
      <c r="H456" s="131" t="s">
        <v>1749</v>
      </c>
      <c r="I456">
        <v>3124210202</v>
      </c>
      <c r="J456" t="s">
        <v>146</v>
      </c>
      <c r="K456" s="132">
        <v>19</v>
      </c>
      <c r="L456" s="132">
        <v>0</v>
      </c>
      <c r="M456" s="132">
        <v>18</v>
      </c>
      <c r="N456" s="132">
        <v>37</v>
      </c>
      <c r="O456" s="132">
        <v>0</v>
      </c>
      <c r="P456" s="132">
        <v>0</v>
      </c>
      <c r="Q456" s="132">
        <v>0</v>
      </c>
      <c r="R456" s="132">
        <v>0</v>
      </c>
      <c r="S456" s="132">
        <v>0</v>
      </c>
      <c r="T456" s="132">
        <v>0</v>
      </c>
      <c r="U456" s="132">
        <v>0</v>
      </c>
      <c r="V456" s="132">
        <v>0</v>
      </c>
      <c r="W456" s="132">
        <v>0</v>
      </c>
      <c r="X456" s="132">
        <v>0</v>
      </c>
      <c r="Y456" s="132">
        <v>31</v>
      </c>
      <c r="Z456" s="132">
        <v>25</v>
      </c>
      <c r="AA456" s="132">
        <v>33</v>
      </c>
      <c r="AB456" s="132">
        <v>28</v>
      </c>
      <c r="AC456" s="132">
        <v>0</v>
      </c>
      <c r="AD456" s="132">
        <v>0</v>
      </c>
      <c r="AE456" s="132">
        <v>0</v>
      </c>
      <c r="AF456" s="132">
        <v>0</v>
      </c>
      <c r="AG456" s="132">
        <v>0</v>
      </c>
      <c r="AH456" s="132">
        <v>0</v>
      </c>
      <c r="AI456" s="132">
        <v>81</v>
      </c>
      <c r="AJ456" s="132">
        <v>36</v>
      </c>
      <c r="AK456" s="132">
        <v>20</v>
      </c>
      <c r="AL456" s="132">
        <v>11</v>
      </c>
      <c r="AM456" s="132">
        <v>0</v>
      </c>
      <c r="AN456" s="132" t="s">
        <v>290</v>
      </c>
      <c r="AO456" s="132">
        <v>24</v>
      </c>
      <c r="AP456" s="132">
        <v>13</v>
      </c>
      <c r="AQ456" s="132">
        <v>0</v>
      </c>
      <c r="AR456" s="132">
        <v>55</v>
      </c>
      <c r="AS456" s="132">
        <v>17</v>
      </c>
      <c r="AT456" s="132" t="s">
        <v>290</v>
      </c>
      <c r="AU456" s="132">
        <v>117</v>
      </c>
    </row>
    <row r="457" spans="1:47">
      <c r="A457" t="s">
        <v>2579</v>
      </c>
      <c r="B457" t="s">
        <v>2580</v>
      </c>
      <c r="C457" t="s">
        <v>916</v>
      </c>
      <c r="D457" t="s">
        <v>1084</v>
      </c>
      <c r="E457" t="s">
        <v>2581</v>
      </c>
      <c r="F457" t="s">
        <v>1122</v>
      </c>
      <c r="G457" t="s">
        <v>288</v>
      </c>
      <c r="H457" s="131" t="s">
        <v>2089</v>
      </c>
      <c r="I457">
        <v>3124660700</v>
      </c>
      <c r="J457" t="s">
        <v>146</v>
      </c>
      <c r="K457" s="132">
        <v>38</v>
      </c>
      <c r="L457" s="132">
        <v>14.5</v>
      </c>
      <c r="M457" s="132">
        <v>12.8</v>
      </c>
      <c r="N457" s="132">
        <v>65.3</v>
      </c>
      <c r="O457" s="132">
        <v>0</v>
      </c>
      <c r="P457" s="132">
        <v>0</v>
      </c>
      <c r="Q457" s="132">
        <v>0</v>
      </c>
      <c r="R457" s="132">
        <v>0</v>
      </c>
      <c r="S457" s="132">
        <v>0</v>
      </c>
      <c r="T457" s="132">
        <v>66</v>
      </c>
      <c r="U457" s="132">
        <v>73</v>
      </c>
      <c r="V457" s="132">
        <v>80</v>
      </c>
      <c r="W457" s="132">
        <v>58</v>
      </c>
      <c r="X457" s="132">
        <v>57</v>
      </c>
      <c r="Y457" s="132">
        <v>0</v>
      </c>
      <c r="Z457" s="132">
        <v>0</v>
      </c>
      <c r="AA457" s="132">
        <v>0</v>
      </c>
      <c r="AB457" s="132">
        <v>0</v>
      </c>
      <c r="AC457" s="132">
        <v>0</v>
      </c>
      <c r="AD457" s="132">
        <v>0</v>
      </c>
      <c r="AE457" s="132">
        <v>0</v>
      </c>
      <c r="AF457" s="132">
        <v>0</v>
      </c>
      <c r="AG457" s="132">
        <v>92</v>
      </c>
      <c r="AH457" s="132">
        <v>0</v>
      </c>
      <c r="AI457" s="132">
        <v>227</v>
      </c>
      <c r="AJ457" s="132">
        <v>199</v>
      </c>
      <c r="AK457" s="132">
        <v>0</v>
      </c>
      <c r="AL457" s="132">
        <v>0</v>
      </c>
      <c r="AM457" s="132">
        <v>0</v>
      </c>
      <c r="AN457" s="132">
        <v>61</v>
      </c>
      <c r="AO457" s="132">
        <v>58</v>
      </c>
      <c r="AP457" s="132">
        <v>33</v>
      </c>
      <c r="AQ457" s="132">
        <v>0</v>
      </c>
      <c r="AR457" s="132">
        <v>195</v>
      </c>
      <c r="AS457" s="132">
        <v>79</v>
      </c>
      <c r="AT457" s="132">
        <v>10</v>
      </c>
      <c r="AU457" s="132">
        <v>426</v>
      </c>
    </row>
    <row r="458" spans="1:47">
      <c r="A458" t="s">
        <v>2582</v>
      </c>
      <c r="B458" t="s">
        <v>2583</v>
      </c>
      <c r="C458" t="s">
        <v>2584</v>
      </c>
      <c r="D458" t="s">
        <v>2585</v>
      </c>
      <c r="E458" t="s">
        <v>2586</v>
      </c>
      <c r="F458" t="s">
        <v>1122</v>
      </c>
      <c r="G458" t="s">
        <v>288</v>
      </c>
      <c r="H458" s="131" t="s">
        <v>1699</v>
      </c>
      <c r="I458">
        <v>7736373755</v>
      </c>
      <c r="J458" t="s">
        <v>146</v>
      </c>
      <c r="K458" s="132">
        <v>9.9</v>
      </c>
      <c r="L458" s="132">
        <v>0</v>
      </c>
      <c r="M458" s="132">
        <v>2</v>
      </c>
      <c r="N458" s="132">
        <v>11.9</v>
      </c>
      <c r="O458" s="132">
        <v>17</v>
      </c>
      <c r="P458" s="132">
        <v>15</v>
      </c>
      <c r="Q458" s="132">
        <v>17</v>
      </c>
      <c r="R458" s="132">
        <v>12</v>
      </c>
      <c r="S458" s="132" t="s">
        <v>290</v>
      </c>
      <c r="T458" s="132">
        <v>13</v>
      </c>
      <c r="U458" s="132" t="s">
        <v>290</v>
      </c>
      <c r="V458" s="132">
        <v>14</v>
      </c>
      <c r="W458" s="132">
        <v>12</v>
      </c>
      <c r="X458" s="132" t="s">
        <v>290</v>
      </c>
      <c r="Y458" s="132">
        <v>0</v>
      </c>
      <c r="Z458" s="132">
        <v>0</v>
      </c>
      <c r="AA458" s="132">
        <v>0</v>
      </c>
      <c r="AB458" s="132">
        <v>0</v>
      </c>
      <c r="AC458" s="132">
        <v>0</v>
      </c>
      <c r="AD458" s="132">
        <v>0</v>
      </c>
      <c r="AE458" s="132">
        <v>0</v>
      </c>
      <c r="AF458" s="132">
        <v>0</v>
      </c>
      <c r="AG458" s="132">
        <v>0</v>
      </c>
      <c r="AH458" s="132">
        <v>0</v>
      </c>
      <c r="AI458" s="132">
        <v>57</v>
      </c>
      <c r="AJ458" s="132">
        <v>62</v>
      </c>
      <c r="AK458" s="132">
        <v>0</v>
      </c>
      <c r="AL458" s="132">
        <v>0</v>
      </c>
      <c r="AM458" s="132">
        <v>0</v>
      </c>
      <c r="AN458" s="132" t="s">
        <v>290</v>
      </c>
      <c r="AO458" s="132" t="s">
        <v>290</v>
      </c>
      <c r="AP458" s="132" t="s">
        <v>290</v>
      </c>
      <c r="AQ458" s="132">
        <v>0</v>
      </c>
      <c r="AR458" s="132">
        <v>115</v>
      </c>
      <c r="AS458" s="132">
        <v>0</v>
      </c>
      <c r="AT458" s="132">
        <v>100</v>
      </c>
      <c r="AU458" s="132">
        <v>119</v>
      </c>
    </row>
    <row r="459" spans="1:47">
      <c r="A459" t="s">
        <v>2587</v>
      </c>
      <c r="B459" t="s">
        <v>2588</v>
      </c>
      <c r="C459" t="s">
        <v>2589</v>
      </c>
      <c r="D459" t="s">
        <v>2590</v>
      </c>
      <c r="E459" t="s">
        <v>2591</v>
      </c>
      <c r="F459" t="s">
        <v>1122</v>
      </c>
      <c r="G459" t="s">
        <v>288</v>
      </c>
      <c r="H459" s="131" t="s">
        <v>1939</v>
      </c>
      <c r="I459">
        <v>7732676167</v>
      </c>
      <c r="J459" t="s">
        <v>146</v>
      </c>
      <c r="K459" s="132">
        <v>13</v>
      </c>
      <c r="L459" s="132">
        <v>2</v>
      </c>
      <c r="M459" s="132">
        <v>2</v>
      </c>
      <c r="N459" s="132">
        <v>17</v>
      </c>
      <c r="O459" s="132">
        <v>20</v>
      </c>
      <c r="P459" s="132">
        <v>18</v>
      </c>
      <c r="Q459" s="132">
        <v>14</v>
      </c>
      <c r="R459" s="132">
        <v>21</v>
      </c>
      <c r="S459" s="132">
        <v>12</v>
      </c>
      <c r="T459" s="132">
        <v>15</v>
      </c>
      <c r="U459" s="132" t="s">
        <v>290</v>
      </c>
      <c r="V459" s="132">
        <v>16</v>
      </c>
      <c r="W459" s="132" t="s">
        <v>290</v>
      </c>
      <c r="X459" s="132" t="s">
        <v>290</v>
      </c>
      <c r="Y459" s="132">
        <v>0</v>
      </c>
      <c r="Z459" s="132">
        <v>0</v>
      </c>
      <c r="AA459" s="132">
        <v>0</v>
      </c>
      <c r="AB459" s="132">
        <v>0</v>
      </c>
      <c r="AC459" s="132">
        <v>0</v>
      </c>
      <c r="AD459" s="132">
        <v>0</v>
      </c>
      <c r="AE459" s="132">
        <v>0</v>
      </c>
      <c r="AF459" s="132">
        <v>0</v>
      </c>
      <c r="AG459" s="132">
        <v>0</v>
      </c>
      <c r="AH459" s="132">
        <v>0</v>
      </c>
      <c r="AI459" s="132">
        <v>69</v>
      </c>
      <c r="AJ459" s="132">
        <v>66</v>
      </c>
      <c r="AK459" s="132">
        <v>0</v>
      </c>
      <c r="AL459" s="132">
        <v>0</v>
      </c>
      <c r="AM459" s="132">
        <v>0</v>
      </c>
      <c r="AN459" s="132">
        <v>49</v>
      </c>
      <c r="AO459" s="132">
        <v>28</v>
      </c>
      <c r="AP459" s="132">
        <v>0</v>
      </c>
      <c r="AQ459" s="132">
        <v>0</v>
      </c>
      <c r="AR459" s="132">
        <v>58</v>
      </c>
      <c r="AS459" s="132">
        <v>0</v>
      </c>
      <c r="AT459" s="132">
        <v>135</v>
      </c>
      <c r="AU459" s="132">
        <v>135</v>
      </c>
    </row>
    <row r="460" spans="1:47">
      <c r="A460" t="s">
        <v>2592</v>
      </c>
      <c r="B460" t="s">
        <v>2593</v>
      </c>
      <c r="C460" t="s">
        <v>2594</v>
      </c>
      <c r="D460" t="s">
        <v>693</v>
      </c>
      <c r="E460" t="s">
        <v>2595</v>
      </c>
      <c r="F460" t="s">
        <v>1122</v>
      </c>
      <c r="G460" t="s">
        <v>288</v>
      </c>
      <c r="H460" s="131" t="s">
        <v>1939</v>
      </c>
      <c r="I460">
        <v>7734650419</v>
      </c>
      <c r="J460" t="s">
        <v>146</v>
      </c>
      <c r="K460" s="132">
        <v>9</v>
      </c>
      <c r="L460" s="132">
        <v>8</v>
      </c>
      <c r="M460" s="132">
        <v>4.5</v>
      </c>
      <c r="N460" s="132">
        <v>21.5</v>
      </c>
      <c r="O460" s="132">
        <v>0</v>
      </c>
      <c r="P460" s="132">
        <v>0</v>
      </c>
      <c r="Q460" s="132">
        <v>0</v>
      </c>
      <c r="R460" s="132">
        <v>0</v>
      </c>
      <c r="S460" s="132">
        <v>0</v>
      </c>
      <c r="T460" s="132">
        <v>0</v>
      </c>
      <c r="U460" s="132">
        <v>0</v>
      </c>
      <c r="V460" s="132">
        <v>0</v>
      </c>
      <c r="W460" s="132">
        <v>0</v>
      </c>
      <c r="X460" s="132">
        <v>0</v>
      </c>
      <c r="Y460" s="132">
        <v>21</v>
      </c>
      <c r="Z460" s="132">
        <v>21</v>
      </c>
      <c r="AA460" s="132">
        <v>13</v>
      </c>
      <c r="AB460" s="132" t="s">
        <v>290</v>
      </c>
      <c r="AC460" s="132">
        <v>0</v>
      </c>
      <c r="AD460" s="132">
        <v>0</v>
      </c>
      <c r="AE460" s="132">
        <v>0</v>
      </c>
      <c r="AF460" s="132">
        <v>0</v>
      </c>
      <c r="AG460" s="132">
        <v>0</v>
      </c>
      <c r="AH460" s="132">
        <v>0</v>
      </c>
      <c r="AI460" s="132">
        <v>0</v>
      </c>
      <c r="AJ460" s="132">
        <v>63</v>
      </c>
      <c r="AK460" s="132">
        <v>0</v>
      </c>
      <c r="AL460" s="132">
        <v>16</v>
      </c>
      <c r="AM460" s="132">
        <v>0</v>
      </c>
      <c r="AN460" s="132">
        <v>0</v>
      </c>
      <c r="AO460" s="132">
        <v>0</v>
      </c>
      <c r="AP460" s="132">
        <v>0</v>
      </c>
      <c r="AQ460" s="132">
        <v>0</v>
      </c>
      <c r="AR460" s="132">
        <v>63</v>
      </c>
      <c r="AS460" s="132">
        <v>0</v>
      </c>
      <c r="AT460" s="132">
        <v>34</v>
      </c>
      <c r="AU460" s="132">
        <v>63</v>
      </c>
    </row>
    <row r="461" spans="1:47">
      <c r="A461" t="s">
        <v>2596</v>
      </c>
      <c r="B461" t="s">
        <v>2597</v>
      </c>
      <c r="C461" t="s">
        <v>861</v>
      </c>
      <c r="D461" t="s">
        <v>2598</v>
      </c>
      <c r="E461" t="s">
        <v>2599</v>
      </c>
      <c r="F461" t="s">
        <v>1122</v>
      </c>
      <c r="G461" t="s">
        <v>288</v>
      </c>
      <c r="H461" s="131" t="s">
        <v>1939</v>
      </c>
      <c r="I461">
        <v>7737437716</v>
      </c>
      <c r="J461" t="s">
        <v>146</v>
      </c>
      <c r="K461" s="132">
        <v>12.5</v>
      </c>
      <c r="L461" s="132">
        <v>9.5</v>
      </c>
      <c r="M461" s="132">
        <v>8</v>
      </c>
      <c r="N461" s="132">
        <v>30</v>
      </c>
      <c r="O461" s="132">
        <v>0</v>
      </c>
      <c r="P461" s="132">
        <v>0</v>
      </c>
      <c r="Q461" s="132">
        <v>0</v>
      </c>
      <c r="R461" s="132">
        <v>0</v>
      </c>
      <c r="S461" s="132">
        <v>0</v>
      </c>
      <c r="T461" s="132">
        <v>0</v>
      </c>
      <c r="U461" s="132">
        <v>0</v>
      </c>
      <c r="V461" s="132">
        <v>0</v>
      </c>
      <c r="W461" s="132">
        <v>0</v>
      </c>
      <c r="X461" s="132">
        <v>0</v>
      </c>
      <c r="Y461" s="132">
        <v>0</v>
      </c>
      <c r="Z461" s="132">
        <v>0</v>
      </c>
      <c r="AA461" s="132">
        <v>0</v>
      </c>
      <c r="AB461" s="132">
        <v>0</v>
      </c>
      <c r="AC461" s="132">
        <v>0</v>
      </c>
      <c r="AD461" s="132">
        <v>0</v>
      </c>
      <c r="AE461" s="132">
        <v>89</v>
      </c>
      <c r="AF461" s="132">
        <v>0</v>
      </c>
      <c r="AG461" s="132">
        <v>0</v>
      </c>
      <c r="AH461" s="132">
        <v>0</v>
      </c>
      <c r="AI461" s="132">
        <v>89</v>
      </c>
      <c r="AJ461" s="132">
        <v>0</v>
      </c>
      <c r="AK461" s="132">
        <v>27</v>
      </c>
      <c r="AL461" s="132">
        <v>0</v>
      </c>
      <c r="AM461" s="132">
        <v>0</v>
      </c>
      <c r="AN461" s="132">
        <v>0</v>
      </c>
      <c r="AO461" s="132">
        <v>0</v>
      </c>
      <c r="AP461" s="132">
        <v>0</v>
      </c>
      <c r="AQ461" s="132">
        <v>0</v>
      </c>
      <c r="AR461" s="132">
        <v>89</v>
      </c>
      <c r="AS461" s="132">
        <v>0</v>
      </c>
      <c r="AT461" s="132">
        <v>69</v>
      </c>
      <c r="AU461" s="132">
        <v>89</v>
      </c>
    </row>
    <row r="462" spans="1:47">
      <c r="A462" t="s">
        <v>2600</v>
      </c>
      <c r="B462" t="s">
        <v>2601</v>
      </c>
      <c r="C462" t="s">
        <v>822</v>
      </c>
      <c r="D462" t="s">
        <v>2602</v>
      </c>
      <c r="E462" t="s">
        <v>2603</v>
      </c>
      <c r="F462" t="s">
        <v>1122</v>
      </c>
      <c r="G462" t="s">
        <v>288</v>
      </c>
      <c r="H462" s="131" t="s">
        <v>2440</v>
      </c>
      <c r="I462">
        <v>7736430700</v>
      </c>
      <c r="J462" t="s">
        <v>146</v>
      </c>
      <c r="K462" s="132">
        <v>11</v>
      </c>
      <c r="L462" s="132">
        <v>7.5</v>
      </c>
      <c r="M462" s="132">
        <v>1</v>
      </c>
      <c r="N462" s="132">
        <v>19.5</v>
      </c>
      <c r="O462" s="132">
        <v>0</v>
      </c>
      <c r="P462" s="132" t="s">
        <v>290</v>
      </c>
      <c r="Q462" s="132" t="s">
        <v>290</v>
      </c>
      <c r="R462" s="132" t="s">
        <v>290</v>
      </c>
      <c r="S462" s="132" t="s">
        <v>290</v>
      </c>
      <c r="T462" s="132">
        <v>10</v>
      </c>
      <c r="U462" s="132" t="s">
        <v>290</v>
      </c>
      <c r="V462" s="132" t="s">
        <v>290</v>
      </c>
      <c r="W462" s="132" t="s">
        <v>290</v>
      </c>
      <c r="X462" s="132" t="s">
        <v>290</v>
      </c>
      <c r="Y462" s="132" t="s">
        <v>290</v>
      </c>
      <c r="Z462" s="132">
        <v>14</v>
      </c>
      <c r="AA462" s="132" t="s">
        <v>290</v>
      </c>
      <c r="AB462" s="132" t="s">
        <v>290</v>
      </c>
      <c r="AC462" s="132">
        <v>0</v>
      </c>
      <c r="AD462" s="132">
        <v>0</v>
      </c>
      <c r="AE462" s="132">
        <v>0</v>
      </c>
      <c r="AF462" s="132">
        <v>0</v>
      </c>
      <c r="AG462" s="132">
        <v>0</v>
      </c>
      <c r="AH462" s="132">
        <v>0</v>
      </c>
      <c r="AI462" s="132">
        <v>33</v>
      </c>
      <c r="AJ462" s="132">
        <v>42</v>
      </c>
      <c r="AK462" s="132" t="s">
        <v>290</v>
      </c>
      <c r="AL462" s="132" t="s">
        <v>290</v>
      </c>
      <c r="AM462" s="132">
        <v>0</v>
      </c>
      <c r="AN462" s="132">
        <v>0</v>
      </c>
      <c r="AO462" s="132">
        <v>75</v>
      </c>
      <c r="AP462" s="132">
        <v>0</v>
      </c>
      <c r="AQ462" s="132">
        <v>0</v>
      </c>
      <c r="AR462" s="132">
        <v>0</v>
      </c>
      <c r="AS462" s="132">
        <v>0</v>
      </c>
      <c r="AT462" s="132">
        <v>50</v>
      </c>
      <c r="AU462" s="132">
        <v>75</v>
      </c>
    </row>
    <row r="463" spans="1:47">
      <c r="A463" t="s">
        <v>2604</v>
      </c>
      <c r="B463" t="s">
        <v>2605</v>
      </c>
      <c r="C463" t="s">
        <v>976</v>
      </c>
      <c r="D463" t="s">
        <v>2606</v>
      </c>
      <c r="E463" t="s">
        <v>2607</v>
      </c>
      <c r="F463" t="s">
        <v>1122</v>
      </c>
      <c r="G463" t="s">
        <v>288</v>
      </c>
      <c r="H463" s="131" t="s">
        <v>1939</v>
      </c>
      <c r="I463">
        <v>7732671494</v>
      </c>
      <c r="J463" t="s">
        <v>146</v>
      </c>
      <c r="K463" s="132">
        <v>22</v>
      </c>
      <c r="L463" s="132">
        <v>7.5</v>
      </c>
      <c r="M463" s="132">
        <v>3</v>
      </c>
      <c r="N463" s="132">
        <v>32.5</v>
      </c>
      <c r="O463" s="132">
        <v>0</v>
      </c>
      <c r="P463" s="132">
        <v>0</v>
      </c>
      <c r="Q463" s="132">
        <v>0</v>
      </c>
      <c r="R463" s="132">
        <v>0</v>
      </c>
      <c r="S463" s="132">
        <v>0</v>
      </c>
      <c r="T463" s="132">
        <v>0</v>
      </c>
      <c r="U463" s="132">
        <v>0</v>
      </c>
      <c r="V463" s="132">
        <v>0</v>
      </c>
      <c r="W463" s="132">
        <v>0</v>
      </c>
      <c r="X463" s="132">
        <v>0</v>
      </c>
      <c r="Y463" s="132">
        <v>49</v>
      </c>
      <c r="Z463" s="132">
        <v>65</v>
      </c>
      <c r="AA463" s="132">
        <v>68</v>
      </c>
      <c r="AB463" s="132">
        <v>52</v>
      </c>
      <c r="AC463" s="132">
        <v>0</v>
      </c>
      <c r="AD463" s="132">
        <v>0</v>
      </c>
      <c r="AE463" s="132">
        <v>0</v>
      </c>
      <c r="AF463" s="132">
        <v>0</v>
      </c>
      <c r="AG463" s="132">
        <v>0</v>
      </c>
      <c r="AH463" s="132">
        <v>14</v>
      </c>
      <c r="AI463" s="132">
        <v>248</v>
      </c>
      <c r="AJ463" s="132">
        <v>0</v>
      </c>
      <c r="AK463" s="132">
        <v>50</v>
      </c>
      <c r="AL463" s="132">
        <v>0</v>
      </c>
      <c r="AM463" s="132">
        <v>0</v>
      </c>
      <c r="AN463" s="132">
        <v>0</v>
      </c>
      <c r="AO463" s="132">
        <v>0</v>
      </c>
      <c r="AP463" s="132">
        <v>0</v>
      </c>
      <c r="AQ463" s="132">
        <v>0</v>
      </c>
      <c r="AR463" s="132">
        <v>248</v>
      </c>
      <c r="AS463" s="132">
        <v>0</v>
      </c>
      <c r="AT463" s="132">
        <v>95</v>
      </c>
      <c r="AU463" s="132">
        <v>248</v>
      </c>
    </row>
    <row r="464" spans="1:47">
      <c r="A464" t="s">
        <v>2608</v>
      </c>
      <c r="B464" t="s">
        <v>2609</v>
      </c>
      <c r="C464" t="s">
        <v>2610</v>
      </c>
      <c r="D464" t="s">
        <v>2611</v>
      </c>
      <c r="E464" t="s">
        <v>2612</v>
      </c>
      <c r="F464" t="s">
        <v>1122</v>
      </c>
      <c r="G464" t="s">
        <v>288</v>
      </c>
      <c r="H464" s="131" t="s">
        <v>1907</v>
      </c>
      <c r="I464">
        <v>7739242356</v>
      </c>
      <c r="J464" t="s">
        <v>146</v>
      </c>
      <c r="K464" s="132">
        <v>29</v>
      </c>
      <c r="L464" s="132">
        <v>12</v>
      </c>
      <c r="M464" s="132">
        <v>6</v>
      </c>
      <c r="N464" s="132">
        <v>47</v>
      </c>
      <c r="O464" s="132">
        <v>0</v>
      </c>
      <c r="P464" s="132">
        <v>22</v>
      </c>
      <c r="Q464" s="132">
        <v>23</v>
      </c>
      <c r="R464" s="132">
        <v>20</v>
      </c>
      <c r="S464" s="132">
        <v>16</v>
      </c>
      <c r="T464" s="132">
        <v>15</v>
      </c>
      <c r="U464" s="132">
        <v>19</v>
      </c>
      <c r="V464" s="132">
        <v>14</v>
      </c>
      <c r="W464" s="132">
        <v>16</v>
      </c>
      <c r="X464" s="132">
        <v>14</v>
      </c>
      <c r="Y464" s="132">
        <v>0</v>
      </c>
      <c r="Z464" s="132">
        <v>0</v>
      </c>
      <c r="AA464" s="132">
        <v>0</v>
      </c>
      <c r="AB464" s="132">
        <v>0</v>
      </c>
      <c r="AC464" s="132">
        <v>48</v>
      </c>
      <c r="AD464" s="132">
        <v>0</v>
      </c>
      <c r="AE464" s="132">
        <v>0</v>
      </c>
      <c r="AF464" s="132">
        <v>0</v>
      </c>
      <c r="AG464" s="132">
        <v>0</v>
      </c>
      <c r="AH464" s="132">
        <v>0</v>
      </c>
      <c r="AI464" s="132">
        <v>111</v>
      </c>
      <c r="AJ464" s="132">
        <v>96</v>
      </c>
      <c r="AK464" s="132">
        <v>0</v>
      </c>
      <c r="AL464" s="132">
        <v>0</v>
      </c>
      <c r="AM464" s="132">
        <v>0</v>
      </c>
      <c r="AN464" s="132">
        <v>11</v>
      </c>
      <c r="AO464" s="132">
        <v>96</v>
      </c>
      <c r="AP464" s="132">
        <v>11</v>
      </c>
      <c r="AQ464" s="132">
        <v>0</v>
      </c>
      <c r="AR464" s="132">
        <v>66</v>
      </c>
      <c r="AS464" s="132">
        <v>23</v>
      </c>
      <c r="AT464" s="132">
        <v>10</v>
      </c>
      <c r="AU464" s="132">
        <v>207</v>
      </c>
    </row>
    <row r="465" spans="1:47">
      <c r="A465" t="s">
        <v>2613</v>
      </c>
      <c r="B465" t="s">
        <v>2614</v>
      </c>
      <c r="C465" t="s">
        <v>2437</v>
      </c>
      <c r="D465" t="s">
        <v>2615</v>
      </c>
      <c r="E465" t="s">
        <v>2616</v>
      </c>
      <c r="F465" t="s">
        <v>1122</v>
      </c>
      <c r="G465" t="s">
        <v>288</v>
      </c>
      <c r="H465" s="131" t="s">
        <v>1885</v>
      </c>
      <c r="I465">
        <v>3125639044</v>
      </c>
      <c r="J465" t="s">
        <v>146</v>
      </c>
      <c r="K465" s="132">
        <v>7</v>
      </c>
      <c r="L465" s="132">
        <v>0</v>
      </c>
      <c r="M465" s="132">
        <v>1</v>
      </c>
      <c r="N465" s="132">
        <v>8</v>
      </c>
      <c r="O465" s="132">
        <v>0</v>
      </c>
      <c r="P465" s="132">
        <v>0</v>
      </c>
      <c r="Q465" s="132">
        <v>0</v>
      </c>
      <c r="R465" s="132">
        <v>0</v>
      </c>
      <c r="S465" s="132">
        <v>0</v>
      </c>
      <c r="T465" s="132">
        <v>0</v>
      </c>
      <c r="U465" s="132">
        <v>0</v>
      </c>
      <c r="V465" s="132">
        <v>0</v>
      </c>
      <c r="W465" s="132">
        <v>0</v>
      </c>
      <c r="X465" s="132">
        <v>0</v>
      </c>
      <c r="Y465" s="132">
        <v>0</v>
      </c>
      <c r="Z465" s="132">
        <v>21</v>
      </c>
      <c r="AA465" s="132">
        <v>22</v>
      </c>
      <c r="AB465" s="132">
        <v>28</v>
      </c>
      <c r="AC465" s="132">
        <v>0</v>
      </c>
      <c r="AD465" s="132">
        <v>0</v>
      </c>
      <c r="AE465" s="132">
        <v>0</v>
      </c>
      <c r="AF465" s="132">
        <v>0</v>
      </c>
      <c r="AG465" s="132">
        <v>0</v>
      </c>
      <c r="AH465" s="132">
        <v>21</v>
      </c>
      <c r="AI465" s="132">
        <v>41</v>
      </c>
      <c r="AJ465" s="132">
        <v>51</v>
      </c>
      <c r="AK465" s="132">
        <v>18</v>
      </c>
      <c r="AL465" s="132">
        <v>17</v>
      </c>
      <c r="AM465" s="132">
        <v>0</v>
      </c>
      <c r="AN465" s="132">
        <v>0</v>
      </c>
      <c r="AO465" s="132">
        <v>60</v>
      </c>
      <c r="AP465" s="132">
        <v>32</v>
      </c>
      <c r="AQ465" s="132">
        <v>0</v>
      </c>
      <c r="AR465" s="132">
        <v>0</v>
      </c>
      <c r="AS465" s="132">
        <v>0</v>
      </c>
      <c r="AT465" s="132">
        <v>83</v>
      </c>
      <c r="AU465" s="132">
        <v>92</v>
      </c>
    </row>
    <row r="466" spans="1:47">
      <c r="A466" t="s">
        <v>2617</v>
      </c>
      <c r="B466" t="s">
        <v>2618</v>
      </c>
      <c r="C466" t="s">
        <v>2619</v>
      </c>
      <c r="D466" t="s">
        <v>2620</v>
      </c>
      <c r="E466" t="s">
        <v>2621</v>
      </c>
      <c r="F466" t="s">
        <v>1122</v>
      </c>
      <c r="G466" t="s">
        <v>288</v>
      </c>
      <c r="H466" s="131" t="s">
        <v>1939</v>
      </c>
      <c r="I466">
        <v>7733389222</v>
      </c>
      <c r="J466" t="s">
        <v>146</v>
      </c>
      <c r="K466" s="132">
        <v>19.100000000000001</v>
      </c>
      <c r="L466" s="132">
        <v>6</v>
      </c>
      <c r="M466" s="132">
        <v>4</v>
      </c>
      <c r="N466" s="132">
        <v>29.1</v>
      </c>
      <c r="O466" s="132">
        <v>0</v>
      </c>
      <c r="P466" s="132">
        <v>0</v>
      </c>
      <c r="Q466" s="132">
        <v>0</v>
      </c>
      <c r="R466" s="132">
        <v>0</v>
      </c>
      <c r="S466" s="132">
        <v>0</v>
      </c>
      <c r="T466" s="132">
        <v>0</v>
      </c>
      <c r="U466" s="132">
        <v>0</v>
      </c>
      <c r="V466" s="132">
        <v>0</v>
      </c>
      <c r="W466" s="132">
        <v>0</v>
      </c>
      <c r="X466" s="132">
        <v>0</v>
      </c>
      <c r="Y466" s="132">
        <v>24</v>
      </c>
      <c r="Z466" s="132">
        <v>16</v>
      </c>
      <c r="AA466" s="132">
        <v>22</v>
      </c>
      <c r="AB466" s="132">
        <v>19</v>
      </c>
      <c r="AC466" s="132">
        <v>0</v>
      </c>
      <c r="AD466" s="132">
        <v>0</v>
      </c>
      <c r="AE466" s="132">
        <v>0</v>
      </c>
      <c r="AF466" s="132">
        <v>0</v>
      </c>
      <c r="AG466" s="132">
        <v>0</v>
      </c>
      <c r="AH466" s="132">
        <v>37</v>
      </c>
      <c r="AI466" s="132">
        <v>118</v>
      </c>
      <c r="AJ466" s="132">
        <v>0</v>
      </c>
      <c r="AK466" s="132">
        <v>27</v>
      </c>
      <c r="AL466" s="132">
        <v>0</v>
      </c>
      <c r="AM466" s="132">
        <v>0</v>
      </c>
      <c r="AN466" s="132">
        <v>0</v>
      </c>
      <c r="AO466" s="132">
        <v>0</v>
      </c>
      <c r="AP466" s="132" t="s">
        <v>290</v>
      </c>
      <c r="AQ466" s="132">
        <v>0</v>
      </c>
      <c r="AR466" s="132">
        <v>117</v>
      </c>
      <c r="AS466" s="132">
        <v>0</v>
      </c>
      <c r="AT466" s="132">
        <v>14</v>
      </c>
      <c r="AU466" s="132">
        <v>118</v>
      </c>
    </row>
    <row r="467" spans="1:47">
      <c r="A467" t="s">
        <v>2622</v>
      </c>
      <c r="B467" t="s">
        <v>2623</v>
      </c>
      <c r="C467" t="s">
        <v>2624</v>
      </c>
      <c r="D467" t="s">
        <v>2625</v>
      </c>
      <c r="E467" t="s">
        <v>2626</v>
      </c>
      <c r="F467" t="s">
        <v>1122</v>
      </c>
      <c r="G467" t="s">
        <v>288</v>
      </c>
      <c r="H467" s="131" t="s">
        <v>1689</v>
      </c>
      <c r="I467">
        <v>7737799440</v>
      </c>
      <c r="J467" t="s">
        <v>146</v>
      </c>
      <c r="K467" s="132">
        <v>10</v>
      </c>
      <c r="L467" s="132">
        <v>8</v>
      </c>
      <c r="M467" s="132">
        <v>2</v>
      </c>
      <c r="N467" s="132">
        <v>20</v>
      </c>
      <c r="O467" s="132">
        <v>25</v>
      </c>
      <c r="P467" s="132">
        <v>13</v>
      </c>
      <c r="Q467" s="132">
        <v>12</v>
      </c>
      <c r="R467" s="132" t="s">
        <v>290</v>
      </c>
      <c r="S467" s="132" t="s">
        <v>290</v>
      </c>
      <c r="T467" s="132" t="s">
        <v>290</v>
      </c>
      <c r="U467" s="132" t="s">
        <v>290</v>
      </c>
      <c r="V467" s="132" t="s">
        <v>290</v>
      </c>
      <c r="W467" s="132" t="s">
        <v>290</v>
      </c>
      <c r="X467" s="132" t="s">
        <v>290</v>
      </c>
      <c r="Y467" s="132">
        <v>0</v>
      </c>
      <c r="Z467" s="132">
        <v>0</v>
      </c>
      <c r="AA467" s="132">
        <v>0</v>
      </c>
      <c r="AB467" s="132">
        <v>0</v>
      </c>
      <c r="AC467" s="132">
        <v>0</v>
      </c>
      <c r="AD467" s="132">
        <v>0</v>
      </c>
      <c r="AE467" s="132">
        <v>0</v>
      </c>
      <c r="AF467" s="132">
        <v>0</v>
      </c>
      <c r="AG467" s="132">
        <v>0</v>
      </c>
      <c r="AH467" s="132">
        <v>0</v>
      </c>
      <c r="AI467" s="132">
        <v>56</v>
      </c>
      <c r="AJ467" s="132">
        <v>42</v>
      </c>
      <c r="AK467" s="132">
        <v>0</v>
      </c>
      <c r="AL467" s="132">
        <v>0</v>
      </c>
      <c r="AM467" s="132">
        <v>0</v>
      </c>
      <c r="AN467" s="132">
        <v>0</v>
      </c>
      <c r="AO467" s="132">
        <v>97</v>
      </c>
      <c r="AP467" s="132">
        <v>0</v>
      </c>
      <c r="AQ467" s="132">
        <v>0</v>
      </c>
      <c r="AR467" s="132" t="s">
        <v>290</v>
      </c>
      <c r="AS467" s="132">
        <v>0</v>
      </c>
      <c r="AT467" s="132">
        <v>55</v>
      </c>
      <c r="AU467" s="132">
        <v>98</v>
      </c>
    </row>
    <row r="468" spans="1:47">
      <c r="A468" t="s">
        <v>2627</v>
      </c>
      <c r="B468" t="s">
        <v>2628</v>
      </c>
      <c r="C468" t="s">
        <v>2629</v>
      </c>
      <c r="D468" t="s">
        <v>2630</v>
      </c>
      <c r="E468" t="s">
        <v>2631</v>
      </c>
      <c r="F468" t="s">
        <v>1122</v>
      </c>
      <c r="G468" t="s">
        <v>288</v>
      </c>
      <c r="H468" s="131" t="s">
        <v>1885</v>
      </c>
      <c r="I468">
        <v>3124911600</v>
      </c>
      <c r="J468" t="s">
        <v>146</v>
      </c>
      <c r="K468" s="132">
        <v>23</v>
      </c>
      <c r="L468" s="132">
        <v>0</v>
      </c>
      <c r="M468" s="132">
        <v>27</v>
      </c>
      <c r="N468" s="132">
        <v>50</v>
      </c>
      <c r="O468" s="132">
        <v>0</v>
      </c>
      <c r="P468" s="132">
        <v>0</v>
      </c>
      <c r="Q468" s="132">
        <v>0</v>
      </c>
      <c r="R468" s="132">
        <v>0</v>
      </c>
      <c r="S468" s="132">
        <v>0</v>
      </c>
      <c r="T468" s="132">
        <v>0</v>
      </c>
      <c r="U468" s="132">
        <v>0</v>
      </c>
      <c r="V468" s="132">
        <v>0</v>
      </c>
      <c r="W468" s="132">
        <v>0</v>
      </c>
      <c r="X468" s="132">
        <v>0</v>
      </c>
      <c r="Y468" s="132">
        <v>75</v>
      </c>
      <c r="Z468" s="132">
        <v>81</v>
      </c>
      <c r="AA468" s="132">
        <v>71</v>
      </c>
      <c r="AB468" s="132">
        <v>75</v>
      </c>
      <c r="AC468" s="132">
        <v>0</v>
      </c>
      <c r="AD468" s="132">
        <v>0</v>
      </c>
      <c r="AE468" s="132">
        <v>0</v>
      </c>
      <c r="AF468" s="132">
        <v>0</v>
      </c>
      <c r="AG468" s="132">
        <v>0</v>
      </c>
      <c r="AH468" s="132">
        <v>0</v>
      </c>
      <c r="AI468" s="132">
        <v>112</v>
      </c>
      <c r="AJ468" s="132">
        <v>190</v>
      </c>
      <c r="AK468" s="132">
        <v>25</v>
      </c>
      <c r="AL468" s="132">
        <v>39</v>
      </c>
      <c r="AM468" s="132">
        <v>0</v>
      </c>
      <c r="AN468" s="132" t="s">
        <v>290</v>
      </c>
      <c r="AO468" s="132">
        <v>124</v>
      </c>
      <c r="AP468" s="132">
        <v>161</v>
      </c>
      <c r="AQ468" s="132">
        <v>0</v>
      </c>
      <c r="AR468" s="132" t="s">
        <v>290</v>
      </c>
      <c r="AS468" s="132" t="s">
        <v>290</v>
      </c>
      <c r="AT468" s="132">
        <v>265</v>
      </c>
      <c r="AU468" s="132">
        <v>302</v>
      </c>
    </row>
    <row r="469" spans="1:47">
      <c r="A469" t="s">
        <v>2632</v>
      </c>
      <c r="B469" t="s">
        <v>2633</v>
      </c>
      <c r="C469" t="s">
        <v>478</v>
      </c>
      <c r="D469" t="s">
        <v>2634</v>
      </c>
      <c r="E469" t="s">
        <v>2635</v>
      </c>
      <c r="F469" t="s">
        <v>1122</v>
      </c>
      <c r="G469" t="s">
        <v>288</v>
      </c>
      <c r="H469" s="131" t="s">
        <v>1810</v>
      </c>
      <c r="I469">
        <v>7735420663</v>
      </c>
      <c r="J469" t="s">
        <v>146</v>
      </c>
      <c r="K469" s="132">
        <v>16</v>
      </c>
      <c r="L469" s="132">
        <v>5.5</v>
      </c>
      <c r="M469" s="132">
        <v>4</v>
      </c>
      <c r="N469" s="132">
        <v>25.5</v>
      </c>
      <c r="O469" s="132">
        <v>18</v>
      </c>
      <c r="P469" s="132">
        <v>15</v>
      </c>
      <c r="Q469" s="132">
        <v>18</v>
      </c>
      <c r="R469" s="132">
        <v>20</v>
      </c>
      <c r="S469" s="132">
        <v>12</v>
      </c>
      <c r="T469" s="132">
        <v>18</v>
      </c>
      <c r="U469" s="132">
        <v>16</v>
      </c>
      <c r="V469" s="132">
        <v>17</v>
      </c>
      <c r="W469" s="132">
        <v>19</v>
      </c>
      <c r="X469" s="132">
        <v>21</v>
      </c>
      <c r="Y469" s="132">
        <v>0</v>
      </c>
      <c r="Z469" s="132">
        <v>0</v>
      </c>
      <c r="AA469" s="132">
        <v>0</v>
      </c>
      <c r="AB469" s="132">
        <v>0</v>
      </c>
      <c r="AC469" s="132">
        <v>0</v>
      </c>
      <c r="AD469" s="132">
        <v>0</v>
      </c>
      <c r="AE469" s="132">
        <v>0</v>
      </c>
      <c r="AF469" s="132">
        <v>0</v>
      </c>
      <c r="AG469" s="132">
        <v>0</v>
      </c>
      <c r="AH469" s="132">
        <v>0</v>
      </c>
      <c r="AI469" s="132">
        <v>105</v>
      </c>
      <c r="AJ469" s="132">
        <v>69</v>
      </c>
      <c r="AK469" s="132">
        <v>0</v>
      </c>
      <c r="AL469" s="132">
        <v>0</v>
      </c>
      <c r="AM469" s="132">
        <v>0</v>
      </c>
      <c r="AN469" s="132">
        <v>0</v>
      </c>
      <c r="AO469" s="132">
        <v>131</v>
      </c>
      <c r="AP469" s="132" t="s">
        <v>290</v>
      </c>
      <c r="AQ469" s="132">
        <v>0</v>
      </c>
      <c r="AR469" s="132">
        <v>21</v>
      </c>
      <c r="AS469" s="132">
        <v>17</v>
      </c>
      <c r="AT469" s="132">
        <v>115</v>
      </c>
      <c r="AU469" s="132">
        <v>174</v>
      </c>
    </row>
    <row r="470" spans="1:47">
      <c r="A470" t="s">
        <v>2636</v>
      </c>
      <c r="B470" t="s">
        <v>2637</v>
      </c>
      <c r="C470" t="s">
        <v>2638</v>
      </c>
      <c r="D470" t="s">
        <v>2639</v>
      </c>
      <c r="E470" t="s">
        <v>2640</v>
      </c>
      <c r="F470" t="s">
        <v>1122</v>
      </c>
      <c r="G470" t="s">
        <v>288</v>
      </c>
      <c r="H470" s="131" t="s">
        <v>2641</v>
      </c>
      <c r="I470">
        <v>3126430991</v>
      </c>
      <c r="J470" t="s">
        <v>146</v>
      </c>
      <c r="K470" s="132">
        <v>8.8000000000000007</v>
      </c>
      <c r="L470" s="132">
        <v>2</v>
      </c>
      <c r="M470" s="132">
        <v>7.2</v>
      </c>
      <c r="N470" s="132">
        <v>18</v>
      </c>
      <c r="O470" s="132">
        <v>0</v>
      </c>
      <c r="P470" s="132">
        <v>0</v>
      </c>
      <c r="Q470" s="132">
        <v>0</v>
      </c>
      <c r="R470" s="132">
        <v>0</v>
      </c>
      <c r="S470" s="132">
        <v>0</v>
      </c>
      <c r="T470" s="132">
        <v>0</v>
      </c>
      <c r="U470" s="132">
        <v>0</v>
      </c>
      <c r="V470" s="132">
        <v>0</v>
      </c>
      <c r="W470" s="132">
        <v>0</v>
      </c>
      <c r="X470" s="132">
        <v>0</v>
      </c>
      <c r="Y470" s="132">
        <v>27</v>
      </c>
      <c r="Z470" s="132">
        <v>17</v>
      </c>
      <c r="AA470" s="132">
        <v>16</v>
      </c>
      <c r="AB470" s="132">
        <v>11</v>
      </c>
      <c r="AC470" s="132">
        <v>0</v>
      </c>
      <c r="AD470" s="132">
        <v>0</v>
      </c>
      <c r="AE470" s="132">
        <v>0</v>
      </c>
      <c r="AF470" s="132">
        <v>0</v>
      </c>
      <c r="AG470" s="132">
        <v>0</v>
      </c>
      <c r="AH470" s="132">
        <v>0</v>
      </c>
      <c r="AI470" s="132">
        <v>37</v>
      </c>
      <c r="AJ470" s="132">
        <v>34</v>
      </c>
      <c r="AK470" s="132">
        <v>0</v>
      </c>
      <c r="AL470" s="132">
        <v>0</v>
      </c>
      <c r="AM470" s="132">
        <v>0</v>
      </c>
      <c r="AN470" s="132" t="s">
        <v>290</v>
      </c>
      <c r="AO470" s="132">
        <v>29</v>
      </c>
      <c r="AP470" s="132">
        <v>12</v>
      </c>
      <c r="AQ470" s="132">
        <v>0</v>
      </c>
      <c r="AR470" s="132">
        <v>18</v>
      </c>
      <c r="AS470" s="132" t="s">
        <v>290</v>
      </c>
      <c r="AT470" s="132">
        <v>0</v>
      </c>
      <c r="AU470" s="132">
        <v>71</v>
      </c>
    </row>
    <row r="471" spans="1:47">
      <c r="A471" t="s">
        <v>2642</v>
      </c>
      <c r="B471" t="s">
        <v>2643</v>
      </c>
      <c r="C471" t="s">
        <v>906</v>
      </c>
      <c r="D471" t="s">
        <v>2644</v>
      </c>
      <c r="E471" t="s">
        <v>2645</v>
      </c>
      <c r="F471" t="s">
        <v>1122</v>
      </c>
      <c r="G471" t="s">
        <v>288</v>
      </c>
      <c r="H471" s="131" t="s">
        <v>1749</v>
      </c>
      <c r="I471">
        <v>7733841434</v>
      </c>
      <c r="J471" t="s">
        <v>146</v>
      </c>
      <c r="K471" s="132">
        <v>64.099999999999994</v>
      </c>
      <c r="L471" s="132">
        <v>56.2</v>
      </c>
      <c r="M471" s="132">
        <v>11.1</v>
      </c>
      <c r="N471" s="132">
        <v>131.4</v>
      </c>
      <c r="O471" s="132">
        <v>98</v>
      </c>
      <c r="P471" s="132">
        <v>38</v>
      </c>
      <c r="Q471" s="132">
        <v>42</v>
      </c>
      <c r="R471" s="132">
        <v>37</v>
      </c>
      <c r="S471" s="132">
        <v>29</v>
      </c>
      <c r="T471" s="132">
        <v>29</v>
      </c>
      <c r="U471" s="132">
        <v>29</v>
      </c>
      <c r="V471" s="132">
        <v>22</v>
      </c>
      <c r="W471" s="132">
        <v>18</v>
      </c>
      <c r="X471" s="132">
        <v>25</v>
      </c>
      <c r="Y471" s="132">
        <v>0</v>
      </c>
      <c r="Z471" s="132">
        <v>0</v>
      </c>
      <c r="AA471" s="132">
        <v>0</v>
      </c>
      <c r="AB471" s="132">
        <v>0</v>
      </c>
      <c r="AC471" s="132">
        <v>0</v>
      </c>
      <c r="AD471" s="132">
        <v>0</v>
      </c>
      <c r="AE471" s="132">
        <v>0</v>
      </c>
      <c r="AF471" s="132">
        <v>24</v>
      </c>
      <c r="AG471" s="132">
        <v>117</v>
      </c>
      <c r="AH471" s="132">
        <v>0</v>
      </c>
      <c r="AI471" s="132">
        <v>278</v>
      </c>
      <c r="AJ471" s="132">
        <v>230</v>
      </c>
      <c r="AK471" s="132">
        <v>0</v>
      </c>
      <c r="AL471" s="132">
        <v>0</v>
      </c>
      <c r="AM471" s="132" t="s">
        <v>290</v>
      </c>
      <c r="AN471" s="132">
        <v>58</v>
      </c>
      <c r="AO471" s="132">
        <v>42</v>
      </c>
      <c r="AP471" s="132">
        <v>26</v>
      </c>
      <c r="AQ471" s="132" t="s">
        <v>290</v>
      </c>
      <c r="AR471" s="132">
        <v>250</v>
      </c>
      <c r="AS471" s="132">
        <v>128</v>
      </c>
      <c r="AT471" s="132">
        <v>0</v>
      </c>
      <c r="AU471" s="132">
        <v>508</v>
      </c>
    </row>
    <row r="472" spans="1:47">
      <c r="A472" t="s">
        <v>2646</v>
      </c>
      <c r="B472" t="s">
        <v>2647</v>
      </c>
      <c r="C472" t="s">
        <v>1407</v>
      </c>
      <c r="D472" t="s">
        <v>2648</v>
      </c>
      <c r="E472" t="s">
        <v>2649</v>
      </c>
      <c r="F472" t="s">
        <v>1122</v>
      </c>
      <c r="G472" t="s">
        <v>288</v>
      </c>
      <c r="H472" s="131" t="s">
        <v>1865</v>
      </c>
      <c r="I472">
        <v>7735616576</v>
      </c>
      <c r="J472" t="s">
        <v>146</v>
      </c>
      <c r="K472" s="132">
        <v>8</v>
      </c>
      <c r="L472" s="132">
        <v>1.5</v>
      </c>
      <c r="M472" s="132">
        <v>0.5</v>
      </c>
      <c r="N472" s="132">
        <v>10</v>
      </c>
      <c r="O472" s="132">
        <v>11</v>
      </c>
      <c r="P472" s="132" t="s">
        <v>290</v>
      </c>
      <c r="Q472" s="132" t="s">
        <v>290</v>
      </c>
      <c r="R472" s="132" t="s">
        <v>290</v>
      </c>
      <c r="S472" s="132" t="s">
        <v>290</v>
      </c>
      <c r="T472" s="132" t="s">
        <v>290</v>
      </c>
      <c r="U472" s="132" t="s">
        <v>290</v>
      </c>
      <c r="V472" s="132" t="s">
        <v>290</v>
      </c>
      <c r="W472" s="132" t="s">
        <v>290</v>
      </c>
      <c r="X472" s="132" t="s">
        <v>290</v>
      </c>
      <c r="Y472" s="132">
        <v>0</v>
      </c>
      <c r="Z472" s="132" t="s">
        <v>290</v>
      </c>
      <c r="AA472" s="132" t="s">
        <v>290</v>
      </c>
      <c r="AB472" s="132" t="s">
        <v>290</v>
      </c>
      <c r="AC472" s="132">
        <v>0</v>
      </c>
      <c r="AD472" s="132">
        <v>0</v>
      </c>
      <c r="AE472" s="132">
        <v>0</v>
      </c>
      <c r="AF472" s="132">
        <v>0</v>
      </c>
      <c r="AG472" s="132">
        <v>0</v>
      </c>
      <c r="AH472" s="132">
        <v>0</v>
      </c>
      <c r="AI472" s="132">
        <v>25</v>
      </c>
      <c r="AJ472" s="132">
        <v>20</v>
      </c>
      <c r="AK472" s="132">
        <v>0</v>
      </c>
      <c r="AL472" s="132">
        <v>0</v>
      </c>
      <c r="AM472" s="132">
        <v>0</v>
      </c>
      <c r="AN472" s="132" t="s">
        <v>290</v>
      </c>
      <c r="AO472" s="132" t="s">
        <v>290</v>
      </c>
      <c r="AP472" s="132" t="s">
        <v>290</v>
      </c>
      <c r="AQ472" s="132" t="s">
        <v>290</v>
      </c>
      <c r="AR472" s="132">
        <v>23</v>
      </c>
      <c r="AS472" s="132" t="s">
        <v>290</v>
      </c>
      <c r="AT472" s="132">
        <v>10</v>
      </c>
      <c r="AU472" s="132">
        <v>45</v>
      </c>
    </row>
    <row r="473" spans="1:47">
      <c r="A473" t="s">
        <v>2650</v>
      </c>
      <c r="B473" t="s">
        <v>2651</v>
      </c>
      <c r="C473" t="s">
        <v>2652</v>
      </c>
      <c r="D473" t="s">
        <v>2653</v>
      </c>
      <c r="E473" t="s">
        <v>2654</v>
      </c>
      <c r="F473" t="s">
        <v>1122</v>
      </c>
      <c r="G473" t="s">
        <v>288</v>
      </c>
      <c r="H473" s="131" t="s">
        <v>2074</v>
      </c>
      <c r="I473">
        <v>7735091296</v>
      </c>
      <c r="J473" t="s">
        <v>146</v>
      </c>
      <c r="K473" s="132">
        <v>5</v>
      </c>
      <c r="L473" s="132">
        <v>8</v>
      </c>
      <c r="M473" s="132">
        <v>3</v>
      </c>
      <c r="N473" s="132">
        <v>16</v>
      </c>
      <c r="O473" s="132">
        <v>32</v>
      </c>
      <c r="P473" s="132" t="s">
        <v>290</v>
      </c>
      <c r="Q473" s="132">
        <v>0</v>
      </c>
      <c r="R473" s="132">
        <v>0</v>
      </c>
      <c r="S473" s="132">
        <v>0</v>
      </c>
      <c r="T473" s="132">
        <v>0</v>
      </c>
      <c r="U473" s="132">
        <v>0</v>
      </c>
      <c r="V473" s="132">
        <v>0</v>
      </c>
      <c r="W473" s="132">
        <v>0</v>
      </c>
      <c r="X473" s="132">
        <v>0</v>
      </c>
      <c r="Y473" s="132">
        <v>0</v>
      </c>
      <c r="Z473" s="132">
        <v>0</v>
      </c>
      <c r="AA473" s="132">
        <v>0</v>
      </c>
      <c r="AB473" s="132">
        <v>0</v>
      </c>
      <c r="AC473" s="132">
        <v>0</v>
      </c>
      <c r="AD473" s="132">
        <v>0</v>
      </c>
      <c r="AE473" s="132">
        <v>0</v>
      </c>
      <c r="AF473" s="132">
        <v>0</v>
      </c>
      <c r="AG473" s="132">
        <v>0</v>
      </c>
      <c r="AH473" s="132">
        <v>0</v>
      </c>
      <c r="AI473" s="132">
        <v>14</v>
      </c>
      <c r="AJ473" s="132">
        <v>20</v>
      </c>
      <c r="AK473" s="132">
        <v>0</v>
      </c>
      <c r="AL473" s="132">
        <v>0</v>
      </c>
      <c r="AM473" s="132">
        <v>0</v>
      </c>
      <c r="AN473" s="132" t="s">
        <v>290</v>
      </c>
      <c r="AO473" s="132" t="s">
        <v>290</v>
      </c>
      <c r="AP473" s="132" t="s">
        <v>290</v>
      </c>
      <c r="AQ473" s="132">
        <v>0</v>
      </c>
      <c r="AR473" s="132">
        <v>17</v>
      </c>
      <c r="AS473" s="132" t="s">
        <v>290</v>
      </c>
      <c r="AT473" s="132">
        <v>0</v>
      </c>
      <c r="AU473" s="132">
        <v>34</v>
      </c>
    </row>
    <row r="474" spans="1:47">
      <c r="A474" t="s">
        <v>2659</v>
      </c>
      <c r="B474" t="s">
        <v>2660</v>
      </c>
      <c r="C474" t="s">
        <v>2661</v>
      </c>
      <c r="D474" t="s">
        <v>2662</v>
      </c>
      <c r="E474" t="s">
        <v>2663</v>
      </c>
      <c r="F474" t="s">
        <v>1122</v>
      </c>
      <c r="G474" t="s">
        <v>288</v>
      </c>
      <c r="H474" s="131" t="s">
        <v>1885</v>
      </c>
      <c r="I474">
        <v>3122438186</v>
      </c>
      <c r="J474" t="s">
        <v>146</v>
      </c>
      <c r="K474" s="132">
        <v>16</v>
      </c>
      <c r="L474" s="132">
        <v>10</v>
      </c>
      <c r="M474" s="132">
        <v>2</v>
      </c>
      <c r="N474" s="132">
        <v>28</v>
      </c>
      <c r="O474" s="132">
        <v>27</v>
      </c>
      <c r="P474" s="132" t="s">
        <v>290</v>
      </c>
      <c r="Q474" s="132" t="s">
        <v>290</v>
      </c>
      <c r="R474" s="132">
        <v>13</v>
      </c>
      <c r="S474" s="132">
        <v>10</v>
      </c>
      <c r="T474" s="132" t="s">
        <v>290</v>
      </c>
      <c r="U474" s="132" t="s">
        <v>290</v>
      </c>
      <c r="V474" s="132" t="s">
        <v>290</v>
      </c>
      <c r="W474" s="132">
        <v>13</v>
      </c>
      <c r="X474" s="132" t="s">
        <v>290</v>
      </c>
      <c r="Y474" s="132">
        <v>0</v>
      </c>
      <c r="Z474" s="132">
        <v>0</v>
      </c>
      <c r="AA474" s="132">
        <v>0</v>
      </c>
      <c r="AB474" s="132">
        <v>0</v>
      </c>
      <c r="AC474" s="132">
        <v>0</v>
      </c>
      <c r="AD474" s="132">
        <v>0</v>
      </c>
      <c r="AE474" s="132">
        <v>0</v>
      </c>
      <c r="AF474" s="132">
        <v>0</v>
      </c>
      <c r="AG474" s="132">
        <v>0</v>
      </c>
      <c r="AH474" s="132">
        <v>0</v>
      </c>
      <c r="AI474" s="132">
        <v>53</v>
      </c>
      <c r="AJ474" s="132">
        <v>50</v>
      </c>
      <c r="AK474" s="132">
        <v>0</v>
      </c>
      <c r="AL474" s="132">
        <v>0</v>
      </c>
      <c r="AM474" s="132">
        <v>0</v>
      </c>
      <c r="AN474" s="132">
        <v>11</v>
      </c>
      <c r="AO474" s="132">
        <v>61</v>
      </c>
      <c r="AP474" s="132">
        <v>19</v>
      </c>
      <c r="AQ474" s="132">
        <v>0</v>
      </c>
      <c r="AR474" s="132" t="s">
        <v>290</v>
      </c>
      <c r="AS474" s="132" t="s">
        <v>290</v>
      </c>
      <c r="AT474" s="132">
        <v>50</v>
      </c>
      <c r="AU474" s="132">
        <v>103</v>
      </c>
    </row>
    <row r="475" spans="1:47">
      <c r="A475" t="s">
        <v>2664</v>
      </c>
      <c r="B475" t="s">
        <v>2665</v>
      </c>
      <c r="C475" t="s">
        <v>2666</v>
      </c>
      <c r="D475" t="s">
        <v>2667</v>
      </c>
      <c r="E475" t="s">
        <v>2668</v>
      </c>
      <c r="F475" t="s">
        <v>1122</v>
      </c>
      <c r="G475" t="s">
        <v>288</v>
      </c>
      <c r="H475" s="131" t="s">
        <v>2069</v>
      </c>
      <c r="I475">
        <v>7738908310</v>
      </c>
      <c r="J475" t="s">
        <v>146</v>
      </c>
      <c r="K475" s="132">
        <v>7</v>
      </c>
      <c r="L475" s="132">
        <v>8</v>
      </c>
      <c r="M475" s="132">
        <v>3</v>
      </c>
      <c r="N475" s="132">
        <v>18</v>
      </c>
      <c r="O475" s="132">
        <v>0</v>
      </c>
      <c r="P475" s="132">
        <v>0</v>
      </c>
      <c r="Q475" s="132">
        <v>0</v>
      </c>
      <c r="R475" s="132">
        <v>0</v>
      </c>
      <c r="S475" s="132">
        <v>0</v>
      </c>
      <c r="T475" s="132">
        <v>0</v>
      </c>
      <c r="U475" s="132">
        <v>0</v>
      </c>
      <c r="V475" s="132">
        <v>25</v>
      </c>
      <c r="W475" s="132">
        <v>26</v>
      </c>
      <c r="X475" s="132">
        <v>26</v>
      </c>
      <c r="Y475" s="132">
        <v>0</v>
      </c>
      <c r="Z475" s="132">
        <v>0</v>
      </c>
      <c r="AA475" s="132">
        <v>0</v>
      </c>
      <c r="AB475" s="132">
        <v>0</v>
      </c>
      <c r="AC475" s="132">
        <v>0</v>
      </c>
      <c r="AD475" s="132">
        <v>0</v>
      </c>
      <c r="AE475" s="132">
        <v>0</v>
      </c>
      <c r="AF475" s="132">
        <v>0</v>
      </c>
      <c r="AG475" s="132">
        <v>0</v>
      </c>
      <c r="AH475" s="132">
        <v>0</v>
      </c>
      <c r="AI475" s="132">
        <v>31</v>
      </c>
      <c r="AJ475" s="132">
        <v>46</v>
      </c>
      <c r="AK475" s="132">
        <v>0</v>
      </c>
      <c r="AL475" s="132">
        <v>0</v>
      </c>
      <c r="AM475" s="132">
        <v>0</v>
      </c>
      <c r="AN475" s="132">
        <v>0</v>
      </c>
      <c r="AO475" s="132">
        <v>0</v>
      </c>
      <c r="AP475" s="132">
        <v>77</v>
      </c>
      <c r="AQ475" s="132">
        <v>0</v>
      </c>
      <c r="AR475" s="132">
        <v>0</v>
      </c>
      <c r="AS475" s="132">
        <v>0</v>
      </c>
      <c r="AT475" s="132">
        <v>77</v>
      </c>
      <c r="AU475" s="132">
        <v>77</v>
      </c>
    </row>
    <row r="476" spans="1:47">
      <c r="A476" t="s">
        <v>2669</v>
      </c>
      <c r="B476" t="s">
        <v>2670</v>
      </c>
      <c r="C476" t="s">
        <v>2671</v>
      </c>
      <c r="D476" t="s">
        <v>2672</v>
      </c>
      <c r="E476" t="s">
        <v>2673</v>
      </c>
      <c r="F476" t="s">
        <v>1122</v>
      </c>
      <c r="G476" t="s">
        <v>288</v>
      </c>
      <c r="H476" s="131" t="s">
        <v>1859</v>
      </c>
      <c r="I476">
        <v>7736650066</v>
      </c>
      <c r="J476" t="s">
        <v>146</v>
      </c>
      <c r="K476" s="132">
        <v>130</v>
      </c>
      <c r="L476" s="132">
        <v>20</v>
      </c>
      <c r="M476" s="132">
        <v>30</v>
      </c>
      <c r="N476" s="132">
        <v>180</v>
      </c>
      <c r="O476" s="132">
        <v>48</v>
      </c>
      <c r="P476" s="132">
        <v>52</v>
      </c>
      <c r="Q476" s="132">
        <v>41</v>
      </c>
      <c r="R476" s="132">
        <v>66</v>
      </c>
      <c r="S476" s="132">
        <v>43</v>
      </c>
      <c r="T476" s="132">
        <v>57</v>
      </c>
      <c r="U476" s="132">
        <v>46</v>
      </c>
      <c r="V476" s="132">
        <v>45</v>
      </c>
      <c r="W476" s="132">
        <v>58</v>
      </c>
      <c r="X476" s="132">
        <v>44</v>
      </c>
      <c r="Y476" s="132">
        <v>50</v>
      </c>
      <c r="Z476" s="132">
        <v>58</v>
      </c>
      <c r="AA476" s="132">
        <v>56</v>
      </c>
      <c r="AB476" s="132">
        <v>45</v>
      </c>
      <c r="AC476" s="132">
        <v>0</v>
      </c>
      <c r="AD476" s="132">
        <v>0</v>
      </c>
      <c r="AE476" s="132">
        <v>0</v>
      </c>
      <c r="AF476" s="132">
        <v>0</v>
      </c>
      <c r="AG476" s="132">
        <v>0</v>
      </c>
      <c r="AH476" s="132">
        <v>0</v>
      </c>
      <c r="AI476" s="132">
        <v>380</v>
      </c>
      <c r="AJ476" s="132">
        <v>329</v>
      </c>
      <c r="AK476" s="132">
        <v>22</v>
      </c>
      <c r="AL476" s="132">
        <v>19</v>
      </c>
      <c r="AM476" s="132">
        <v>0</v>
      </c>
      <c r="AN476" s="132">
        <v>26</v>
      </c>
      <c r="AO476" s="132">
        <v>34</v>
      </c>
      <c r="AP476" s="132">
        <v>23</v>
      </c>
      <c r="AQ476" s="132">
        <v>0</v>
      </c>
      <c r="AR476" s="132">
        <v>491</v>
      </c>
      <c r="AS476" s="132">
        <v>135</v>
      </c>
      <c r="AT476" s="132">
        <v>70</v>
      </c>
      <c r="AU476" s="132">
        <v>709</v>
      </c>
    </row>
    <row r="477" spans="1:47">
      <c r="A477" t="s">
        <v>2679</v>
      </c>
      <c r="B477" t="s">
        <v>2680</v>
      </c>
      <c r="C477" t="s">
        <v>2681</v>
      </c>
      <c r="D477" t="s">
        <v>2682</v>
      </c>
      <c r="E477" t="s">
        <v>2683</v>
      </c>
      <c r="F477" t="s">
        <v>1122</v>
      </c>
      <c r="G477" t="s">
        <v>288</v>
      </c>
      <c r="H477" s="131" t="s">
        <v>1711</v>
      </c>
      <c r="I477">
        <v>7738906800</v>
      </c>
      <c r="J477" t="s">
        <v>146</v>
      </c>
      <c r="K477" s="132">
        <v>25</v>
      </c>
      <c r="L477" s="132">
        <v>19</v>
      </c>
      <c r="M477" s="132">
        <v>6</v>
      </c>
      <c r="N477" s="132">
        <v>50</v>
      </c>
      <c r="O477" s="132">
        <v>0</v>
      </c>
      <c r="P477" s="132">
        <v>0</v>
      </c>
      <c r="Q477" s="132">
        <v>0</v>
      </c>
      <c r="R477" s="132">
        <v>0</v>
      </c>
      <c r="S477" s="132">
        <v>0</v>
      </c>
      <c r="T477" s="132">
        <v>0</v>
      </c>
      <c r="U477" s="132">
        <v>0</v>
      </c>
      <c r="V477" s="132">
        <v>0</v>
      </c>
      <c r="W477" s="132">
        <v>0</v>
      </c>
      <c r="X477" s="132">
        <v>0</v>
      </c>
      <c r="Y477" s="132">
        <v>149</v>
      </c>
      <c r="Z477" s="132">
        <v>144</v>
      </c>
      <c r="AA477" s="132">
        <v>123</v>
      </c>
      <c r="AB477" s="132">
        <v>119</v>
      </c>
      <c r="AC477" s="132">
        <v>0</v>
      </c>
      <c r="AD477" s="132">
        <v>0</v>
      </c>
      <c r="AE477" s="132">
        <v>0</v>
      </c>
      <c r="AF477" s="132">
        <v>0</v>
      </c>
      <c r="AG477" s="132">
        <v>0</v>
      </c>
      <c r="AH477" s="132">
        <v>0</v>
      </c>
      <c r="AI477" s="132">
        <v>308</v>
      </c>
      <c r="AJ477" s="132">
        <v>227</v>
      </c>
      <c r="AK477" s="132">
        <v>81</v>
      </c>
      <c r="AL477" s="132">
        <v>50</v>
      </c>
      <c r="AM477" s="132">
        <v>0</v>
      </c>
      <c r="AN477" s="132">
        <v>0</v>
      </c>
      <c r="AO477" s="132">
        <v>0</v>
      </c>
      <c r="AP477" s="132">
        <v>535</v>
      </c>
      <c r="AQ477" s="132">
        <v>0</v>
      </c>
      <c r="AR477" s="132">
        <v>0</v>
      </c>
      <c r="AS477" s="132">
        <v>0</v>
      </c>
      <c r="AT477" s="132">
        <v>535</v>
      </c>
      <c r="AU477" s="132">
        <v>535</v>
      </c>
    </row>
    <row r="478" spans="1:47">
      <c r="A478" t="s">
        <v>2684</v>
      </c>
      <c r="B478" t="s">
        <v>2685</v>
      </c>
      <c r="C478" t="s">
        <v>1708</v>
      </c>
      <c r="D478" t="s">
        <v>2686</v>
      </c>
      <c r="E478" t="s">
        <v>2687</v>
      </c>
      <c r="F478" t="s">
        <v>1122</v>
      </c>
      <c r="G478" t="s">
        <v>288</v>
      </c>
      <c r="H478" s="131" t="s">
        <v>2005</v>
      </c>
      <c r="I478">
        <v>7733270900</v>
      </c>
      <c r="J478" t="s">
        <v>146</v>
      </c>
      <c r="K478" s="132">
        <v>27</v>
      </c>
      <c r="L478" s="132">
        <v>6</v>
      </c>
      <c r="M478" s="132">
        <v>8</v>
      </c>
      <c r="N478" s="132">
        <v>41</v>
      </c>
      <c r="O478" s="132" t="s">
        <v>290</v>
      </c>
      <c r="P478" s="132">
        <v>12</v>
      </c>
      <c r="Q478" s="132">
        <v>11</v>
      </c>
      <c r="R478" s="132">
        <v>17</v>
      </c>
      <c r="S478" s="132">
        <v>16</v>
      </c>
      <c r="T478" s="132" t="s">
        <v>290</v>
      </c>
      <c r="U478" s="132">
        <v>10</v>
      </c>
      <c r="V478" s="132">
        <v>12</v>
      </c>
      <c r="W478" s="132" t="s">
        <v>290</v>
      </c>
      <c r="X478" s="132">
        <v>12</v>
      </c>
      <c r="Y478" s="132">
        <v>0</v>
      </c>
      <c r="Z478" s="132">
        <v>0</v>
      </c>
      <c r="AA478" s="132">
        <v>0</v>
      </c>
      <c r="AB478" s="132">
        <v>0</v>
      </c>
      <c r="AC478" s="132">
        <v>0</v>
      </c>
      <c r="AD478" s="132">
        <v>0</v>
      </c>
      <c r="AE478" s="132">
        <v>0</v>
      </c>
      <c r="AF478" s="132">
        <v>0</v>
      </c>
      <c r="AG478" s="132">
        <v>0</v>
      </c>
      <c r="AH478" s="132">
        <v>0</v>
      </c>
      <c r="AI478" s="132">
        <v>62</v>
      </c>
      <c r="AJ478" s="132">
        <v>54</v>
      </c>
      <c r="AK478" s="132">
        <v>0</v>
      </c>
      <c r="AL478" s="132">
        <v>0</v>
      </c>
      <c r="AM478" s="132">
        <v>0</v>
      </c>
      <c r="AN478" s="132" t="s">
        <v>290</v>
      </c>
      <c r="AO478" s="132" t="s">
        <v>290</v>
      </c>
      <c r="AP478" s="132">
        <v>15</v>
      </c>
      <c r="AQ478" s="132">
        <v>0</v>
      </c>
      <c r="AR478" s="132">
        <v>78</v>
      </c>
      <c r="AS478" s="132">
        <v>10</v>
      </c>
      <c r="AT478" s="132">
        <v>0</v>
      </c>
      <c r="AU478" s="132">
        <v>116</v>
      </c>
    </row>
    <row r="479" spans="1:47">
      <c r="A479" t="s">
        <v>2688</v>
      </c>
      <c r="B479" t="s">
        <v>2689</v>
      </c>
      <c r="C479" t="s">
        <v>2690</v>
      </c>
      <c r="D479" t="s">
        <v>2691</v>
      </c>
      <c r="E479" t="s">
        <v>2692</v>
      </c>
      <c r="F479" t="s">
        <v>1122</v>
      </c>
      <c r="G479" t="s">
        <v>288</v>
      </c>
      <c r="H479" s="131" t="s">
        <v>2012</v>
      </c>
      <c r="I479">
        <v>7087905582</v>
      </c>
      <c r="J479" t="s">
        <v>146</v>
      </c>
      <c r="K479" s="132">
        <v>1</v>
      </c>
      <c r="L479" s="132">
        <v>0</v>
      </c>
      <c r="M479" s="132">
        <v>0.5</v>
      </c>
      <c r="N479" s="132">
        <v>1.5</v>
      </c>
      <c r="O479" s="132">
        <v>0</v>
      </c>
      <c r="P479" s="132" t="s">
        <v>290</v>
      </c>
      <c r="Q479" s="132">
        <v>0</v>
      </c>
      <c r="R479" s="132">
        <v>0</v>
      </c>
      <c r="S479" s="132">
        <v>0</v>
      </c>
      <c r="T479" s="132" t="s">
        <v>290</v>
      </c>
      <c r="U479" s="132">
        <v>0</v>
      </c>
      <c r="V479" s="132">
        <v>0</v>
      </c>
      <c r="W479" s="132">
        <v>0</v>
      </c>
      <c r="X479" s="132">
        <v>0</v>
      </c>
      <c r="Y479" s="132">
        <v>0</v>
      </c>
      <c r="Z479" s="132">
        <v>0</v>
      </c>
      <c r="AA479" s="132">
        <v>0</v>
      </c>
      <c r="AB479" s="132">
        <v>0</v>
      </c>
      <c r="AC479" s="132">
        <v>0</v>
      </c>
      <c r="AD479" s="132">
        <v>0</v>
      </c>
      <c r="AE479" s="132">
        <v>0</v>
      </c>
      <c r="AF479" s="132">
        <v>0</v>
      </c>
      <c r="AG479" s="132">
        <v>0</v>
      </c>
      <c r="AH479" s="132">
        <v>0</v>
      </c>
      <c r="AI479" s="132" t="s">
        <v>290</v>
      </c>
      <c r="AJ479" s="132">
        <v>0</v>
      </c>
      <c r="AK479" s="132">
        <v>0</v>
      </c>
      <c r="AL479" s="132">
        <v>0</v>
      </c>
      <c r="AM479" s="132">
        <v>0</v>
      </c>
      <c r="AN479" s="132">
        <v>0</v>
      </c>
      <c r="AO479" s="132" t="s">
        <v>290</v>
      </c>
      <c r="AP479" s="132">
        <v>0</v>
      </c>
      <c r="AQ479" s="132">
        <v>0</v>
      </c>
      <c r="AR479" s="132">
        <v>0</v>
      </c>
      <c r="AS479" s="132">
        <v>0</v>
      </c>
      <c r="AT479" s="132" t="s">
        <v>290</v>
      </c>
      <c r="AU479" s="132" t="s">
        <v>290</v>
      </c>
    </row>
    <row r="480" spans="1:47">
      <c r="A480" t="s">
        <v>2693</v>
      </c>
      <c r="B480" t="s">
        <v>319</v>
      </c>
      <c r="C480" t="s">
        <v>1190</v>
      </c>
      <c r="D480" t="s">
        <v>2694</v>
      </c>
      <c r="E480" t="s">
        <v>2695</v>
      </c>
      <c r="F480" t="s">
        <v>2696</v>
      </c>
      <c r="G480" t="s">
        <v>288</v>
      </c>
      <c r="H480" s="131" t="s">
        <v>2697</v>
      </c>
      <c r="I480">
        <v>8158955215</v>
      </c>
      <c r="J480" t="s">
        <v>159</v>
      </c>
      <c r="K480" s="132">
        <v>11.8</v>
      </c>
      <c r="L480" s="132">
        <v>2.9</v>
      </c>
      <c r="M480" s="132">
        <v>1.8</v>
      </c>
      <c r="N480" s="132">
        <v>16.5</v>
      </c>
      <c r="O480" s="132">
        <v>29</v>
      </c>
      <c r="P480" s="132" t="s">
        <v>290</v>
      </c>
      <c r="Q480" s="132">
        <v>14</v>
      </c>
      <c r="R480" s="132">
        <v>12</v>
      </c>
      <c r="S480" s="132">
        <v>22</v>
      </c>
      <c r="T480" s="132">
        <v>17</v>
      </c>
      <c r="U480" s="132" t="s">
        <v>290</v>
      </c>
      <c r="V480" s="132">
        <v>14</v>
      </c>
      <c r="W480" s="132">
        <v>0</v>
      </c>
      <c r="X480" s="132" t="s">
        <v>290</v>
      </c>
      <c r="Y480" s="132">
        <v>0</v>
      </c>
      <c r="Z480" s="132">
        <v>0</v>
      </c>
      <c r="AA480" s="132">
        <v>0</v>
      </c>
      <c r="AB480" s="132">
        <v>0</v>
      </c>
      <c r="AC480" s="132">
        <v>0</v>
      </c>
      <c r="AD480" s="132">
        <v>0</v>
      </c>
      <c r="AE480" s="132">
        <v>0</v>
      </c>
      <c r="AF480" s="132">
        <v>0</v>
      </c>
      <c r="AG480" s="132">
        <v>0</v>
      </c>
      <c r="AH480" s="132">
        <v>0</v>
      </c>
      <c r="AI480" s="132">
        <v>79</v>
      </c>
      <c r="AJ480" s="132">
        <v>53</v>
      </c>
      <c r="AK480" s="132">
        <v>0</v>
      </c>
      <c r="AL480" s="132">
        <v>0</v>
      </c>
      <c r="AM480" s="132">
        <v>0</v>
      </c>
      <c r="AN480" s="132" t="s">
        <v>290</v>
      </c>
      <c r="AO480" s="132" t="s">
        <v>290</v>
      </c>
      <c r="AP480" s="132">
        <v>0</v>
      </c>
      <c r="AQ480" s="132">
        <v>0</v>
      </c>
      <c r="AR480" s="132">
        <v>121</v>
      </c>
      <c r="AS480" s="132" t="s">
        <v>290</v>
      </c>
      <c r="AT480" s="132">
        <v>20</v>
      </c>
      <c r="AU480" s="132">
        <v>132</v>
      </c>
    </row>
    <row r="481" spans="1:47">
      <c r="A481" t="s">
        <v>2698</v>
      </c>
      <c r="B481" t="s">
        <v>2699</v>
      </c>
      <c r="C481" t="s">
        <v>2700</v>
      </c>
      <c r="D481" t="s">
        <v>1018</v>
      </c>
      <c r="E481" t="s">
        <v>2701</v>
      </c>
      <c r="F481" t="s">
        <v>2702</v>
      </c>
      <c r="G481" t="s">
        <v>288</v>
      </c>
      <c r="H481" s="131" t="s">
        <v>2703</v>
      </c>
      <c r="I481">
        <v>8157567905</v>
      </c>
      <c r="J481" t="s">
        <v>159</v>
      </c>
      <c r="K481" s="132">
        <v>16</v>
      </c>
      <c r="L481" s="132">
        <v>4</v>
      </c>
      <c r="M481" s="132">
        <v>3</v>
      </c>
      <c r="N481" s="132">
        <v>23</v>
      </c>
      <c r="O481" s="132">
        <v>19</v>
      </c>
      <c r="P481" s="132">
        <v>19</v>
      </c>
      <c r="Q481" s="132">
        <v>26</v>
      </c>
      <c r="R481" s="132">
        <v>27</v>
      </c>
      <c r="S481" s="132">
        <v>26</v>
      </c>
      <c r="T481" s="132">
        <v>18</v>
      </c>
      <c r="U481" s="132">
        <v>22</v>
      </c>
      <c r="V481" s="132">
        <v>13</v>
      </c>
      <c r="W481" s="132">
        <v>20</v>
      </c>
      <c r="X481" s="132">
        <v>15</v>
      </c>
      <c r="Y481" s="132">
        <v>0</v>
      </c>
      <c r="Z481" s="132">
        <v>0</v>
      </c>
      <c r="AA481" s="132">
        <v>0</v>
      </c>
      <c r="AB481" s="132">
        <v>0</v>
      </c>
      <c r="AC481" s="132">
        <v>0</v>
      </c>
      <c r="AD481" s="132">
        <v>0</v>
      </c>
      <c r="AE481" s="132">
        <v>0</v>
      </c>
      <c r="AF481" s="132">
        <v>0</v>
      </c>
      <c r="AG481" s="132">
        <v>0</v>
      </c>
      <c r="AH481" s="132">
        <v>0</v>
      </c>
      <c r="AI481" s="132">
        <v>95</v>
      </c>
      <c r="AJ481" s="132">
        <v>110</v>
      </c>
      <c r="AK481" s="132">
        <v>0</v>
      </c>
      <c r="AL481" s="132">
        <v>0</v>
      </c>
      <c r="AM481" s="132">
        <v>0</v>
      </c>
      <c r="AN481" s="132">
        <v>11</v>
      </c>
      <c r="AO481" s="132" t="s">
        <v>290</v>
      </c>
      <c r="AP481" s="132">
        <v>32</v>
      </c>
      <c r="AQ481" s="132">
        <v>0</v>
      </c>
      <c r="AR481" s="132">
        <v>142</v>
      </c>
      <c r="AS481" s="132">
        <v>12</v>
      </c>
      <c r="AT481" s="132">
        <v>48</v>
      </c>
      <c r="AU481" s="132">
        <v>205</v>
      </c>
    </row>
    <row r="482" spans="1:47">
      <c r="A482" t="s">
        <v>2704</v>
      </c>
      <c r="B482" t="s">
        <v>2705</v>
      </c>
      <c r="C482" t="s">
        <v>2706</v>
      </c>
      <c r="D482" t="s">
        <v>2707</v>
      </c>
      <c r="E482" t="s">
        <v>2708</v>
      </c>
      <c r="F482" t="s">
        <v>2709</v>
      </c>
      <c r="G482" t="s">
        <v>288</v>
      </c>
      <c r="H482" s="131" t="s">
        <v>2710</v>
      </c>
      <c r="I482">
        <v>6305563202</v>
      </c>
      <c r="J482" t="s">
        <v>159</v>
      </c>
      <c r="K482" s="132">
        <v>0</v>
      </c>
      <c r="L482" s="132">
        <v>0</v>
      </c>
      <c r="M482" s="132">
        <v>1</v>
      </c>
      <c r="N482" s="132">
        <v>1</v>
      </c>
      <c r="O482" s="132">
        <v>0</v>
      </c>
      <c r="P482" s="132">
        <v>0</v>
      </c>
      <c r="Q482" s="132">
        <v>0</v>
      </c>
      <c r="R482" s="132">
        <v>0</v>
      </c>
      <c r="S482" s="132">
        <v>0</v>
      </c>
      <c r="T482" s="132">
        <v>0</v>
      </c>
      <c r="U482" s="132">
        <v>0</v>
      </c>
      <c r="V482" s="132">
        <v>0</v>
      </c>
      <c r="W482" s="132">
        <v>0</v>
      </c>
      <c r="X482" s="132">
        <v>0</v>
      </c>
      <c r="Y482" s="132">
        <v>0</v>
      </c>
      <c r="Z482" s="132">
        <v>0</v>
      </c>
      <c r="AA482" s="132" t="s">
        <v>290</v>
      </c>
      <c r="AB482" s="132">
        <v>0</v>
      </c>
      <c r="AC482" s="132">
        <v>0</v>
      </c>
      <c r="AD482" s="132">
        <v>0</v>
      </c>
      <c r="AE482" s="132">
        <v>0</v>
      </c>
      <c r="AF482" s="132">
        <v>0</v>
      </c>
      <c r="AG482" s="132">
        <v>0</v>
      </c>
      <c r="AH482" s="132">
        <v>0</v>
      </c>
      <c r="AI482" s="132" t="s">
        <v>290</v>
      </c>
      <c r="AJ482" s="132">
        <v>0</v>
      </c>
      <c r="AK482" s="132">
        <v>0</v>
      </c>
      <c r="AL482" s="132">
        <v>0</v>
      </c>
      <c r="AM482" s="132">
        <v>0</v>
      </c>
      <c r="AN482" s="132">
        <v>0</v>
      </c>
      <c r="AO482" s="132">
        <v>0</v>
      </c>
      <c r="AP482" s="132">
        <v>0</v>
      </c>
      <c r="AQ482" s="132">
        <v>0</v>
      </c>
      <c r="AR482" s="132" t="s">
        <v>290</v>
      </c>
      <c r="AS482" s="132">
        <v>0</v>
      </c>
      <c r="AT482" s="132">
        <v>0</v>
      </c>
      <c r="AU482" s="132" t="s">
        <v>290</v>
      </c>
    </row>
    <row r="483" spans="1:47">
      <c r="A483" t="s">
        <v>2711</v>
      </c>
      <c r="B483" t="s">
        <v>2712</v>
      </c>
      <c r="C483" t="s">
        <v>2713</v>
      </c>
      <c r="D483" t="s">
        <v>2714</v>
      </c>
      <c r="E483" t="s">
        <v>2715</v>
      </c>
      <c r="F483" t="s">
        <v>2696</v>
      </c>
      <c r="G483" t="s">
        <v>288</v>
      </c>
      <c r="H483" s="131" t="s">
        <v>2697</v>
      </c>
      <c r="I483">
        <v>8158958522</v>
      </c>
      <c r="J483" t="s">
        <v>159</v>
      </c>
      <c r="K483" s="132">
        <v>16.600000000000001</v>
      </c>
      <c r="L483" s="132">
        <v>16.8</v>
      </c>
      <c r="M483" s="132">
        <v>1</v>
      </c>
      <c r="N483" s="132">
        <v>34.4</v>
      </c>
      <c r="O483" s="132">
        <v>55</v>
      </c>
      <c r="P483" s="132">
        <v>17</v>
      </c>
      <c r="Q483" s="132">
        <v>21</v>
      </c>
      <c r="R483" s="132">
        <v>23</v>
      </c>
      <c r="S483" s="132">
        <v>16</v>
      </c>
      <c r="T483" s="132">
        <v>20</v>
      </c>
      <c r="U483" s="132" t="s">
        <v>290</v>
      </c>
      <c r="V483" s="132">
        <v>15</v>
      </c>
      <c r="W483" s="132">
        <v>11</v>
      </c>
      <c r="X483" s="132" t="s">
        <v>290</v>
      </c>
      <c r="Y483" s="132">
        <v>0</v>
      </c>
      <c r="Z483" s="132">
        <v>0</v>
      </c>
      <c r="AA483" s="132">
        <v>0</v>
      </c>
      <c r="AB483" s="132">
        <v>0</v>
      </c>
      <c r="AC483" s="132">
        <v>0</v>
      </c>
      <c r="AD483" s="132">
        <v>0</v>
      </c>
      <c r="AE483" s="132">
        <v>0</v>
      </c>
      <c r="AF483" s="132">
        <v>0</v>
      </c>
      <c r="AG483" s="132">
        <v>0</v>
      </c>
      <c r="AH483" s="132">
        <v>0</v>
      </c>
      <c r="AI483" s="132">
        <v>103</v>
      </c>
      <c r="AJ483" s="132">
        <v>88</v>
      </c>
      <c r="AK483" s="132">
        <v>0</v>
      </c>
      <c r="AL483" s="132">
        <v>0</v>
      </c>
      <c r="AM483" s="132">
        <v>0</v>
      </c>
      <c r="AN483" s="132" t="s">
        <v>290</v>
      </c>
      <c r="AO483" s="132">
        <v>12</v>
      </c>
      <c r="AP483" s="132">
        <v>10</v>
      </c>
      <c r="AQ483" s="132">
        <v>0</v>
      </c>
      <c r="AR483" s="132">
        <v>142</v>
      </c>
      <c r="AS483" s="132">
        <v>26</v>
      </c>
      <c r="AT483" s="132">
        <v>0</v>
      </c>
      <c r="AU483" s="132">
        <v>191</v>
      </c>
    </row>
    <row r="484" spans="1:47">
      <c r="A484" t="s">
        <v>2716</v>
      </c>
      <c r="B484" t="s">
        <v>319</v>
      </c>
      <c r="C484" t="s">
        <v>861</v>
      </c>
      <c r="D484" t="s">
        <v>1196</v>
      </c>
      <c r="E484" t="s">
        <v>2717</v>
      </c>
      <c r="F484" t="s">
        <v>2718</v>
      </c>
      <c r="G484" t="s">
        <v>288</v>
      </c>
      <c r="H484" s="131" t="s">
        <v>2719</v>
      </c>
      <c r="I484">
        <v>8158446585</v>
      </c>
      <c r="J484" t="s">
        <v>160</v>
      </c>
      <c r="K484" s="132">
        <v>13.5</v>
      </c>
      <c r="L484" s="132">
        <v>6</v>
      </c>
      <c r="M484" s="132">
        <v>1</v>
      </c>
      <c r="N484" s="132">
        <v>20.5</v>
      </c>
      <c r="O484" s="132">
        <v>18</v>
      </c>
      <c r="P484" s="132">
        <v>12</v>
      </c>
      <c r="Q484" s="132">
        <v>16</v>
      </c>
      <c r="R484" s="132">
        <v>16</v>
      </c>
      <c r="S484" s="132">
        <v>11</v>
      </c>
      <c r="T484" s="132">
        <v>14</v>
      </c>
      <c r="U484" s="132">
        <v>19</v>
      </c>
      <c r="V484" s="132" t="s">
        <v>290</v>
      </c>
      <c r="W484" s="132">
        <v>16</v>
      </c>
      <c r="X484" s="132">
        <v>12</v>
      </c>
      <c r="Y484" s="132">
        <v>0</v>
      </c>
      <c r="Z484" s="132">
        <v>0</v>
      </c>
      <c r="AA484" s="132">
        <v>0</v>
      </c>
      <c r="AB484" s="132">
        <v>0</v>
      </c>
      <c r="AC484" s="132">
        <v>0</v>
      </c>
      <c r="AD484" s="132">
        <v>0</v>
      </c>
      <c r="AE484" s="132">
        <v>0</v>
      </c>
      <c r="AF484" s="132">
        <v>0</v>
      </c>
      <c r="AG484" s="132">
        <v>0</v>
      </c>
      <c r="AH484" s="132">
        <v>0</v>
      </c>
      <c r="AI484" s="132">
        <v>70</v>
      </c>
      <c r="AJ484" s="132">
        <v>72</v>
      </c>
      <c r="AK484" s="132">
        <v>0</v>
      </c>
      <c r="AL484" s="132">
        <v>0</v>
      </c>
      <c r="AM484" s="132">
        <v>0</v>
      </c>
      <c r="AN484" s="132">
        <v>0</v>
      </c>
      <c r="AO484" s="132" t="s">
        <v>290</v>
      </c>
      <c r="AP484" s="132">
        <v>13</v>
      </c>
      <c r="AQ484" s="132">
        <v>0</v>
      </c>
      <c r="AR484" s="132">
        <v>123</v>
      </c>
      <c r="AS484" s="132">
        <v>0</v>
      </c>
      <c r="AT484" s="132">
        <v>15</v>
      </c>
      <c r="AU484" s="132">
        <v>142</v>
      </c>
    </row>
    <row r="485" spans="1:47">
      <c r="A485" t="s">
        <v>2720</v>
      </c>
      <c r="B485" t="s">
        <v>2721</v>
      </c>
      <c r="C485" t="s">
        <v>2722</v>
      </c>
      <c r="D485" t="s">
        <v>2723</v>
      </c>
      <c r="E485" t="s">
        <v>2724</v>
      </c>
      <c r="F485" t="s">
        <v>2725</v>
      </c>
      <c r="G485" t="s">
        <v>288</v>
      </c>
      <c r="H485" s="131" t="s">
        <v>2726</v>
      </c>
      <c r="I485">
        <v>8159982194</v>
      </c>
      <c r="J485" t="s">
        <v>160</v>
      </c>
      <c r="K485" s="132">
        <v>5</v>
      </c>
      <c r="L485" s="132">
        <v>2</v>
      </c>
      <c r="M485" s="132">
        <v>0.4</v>
      </c>
      <c r="N485" s="132">
        <v>7.4</v>
      </c>
      <c r="O485" s="132">
        <v>13</v>
      </c>
      <c r="P485" s="132" t="s">
        <v>290</v>
      </c>
      <c r="Q485" s="132" t="s">
        <v>290</v>
      </c>
      <c r="R485" s="132" t="s">
        <v>290</v>
      </c>
      <c r="S485" s="132" t="s">
        <v>290</v>
      </c>
      <c r="T485" s="132" t="s">
        <v>290</v>
      </c>
      <c r="U485" s="132" t="s">
        <v>290</v>
      </c>
      <c r="V485" s="132" t="s">
        <v>290</v>
      </c>
      <c r="W485" s="132" t="s">
        <v>290</v>
      </c>
      <c r="X485" s="132" t="s">
        <v>290</v>
      </c>
      <c r="Y485" s="132">
        <v>0</v>
      </c>
      <c r="Z485" s="132">
        <v>0</v>
      </c>
      <c r="AA485" s="132">
        <v>0</v>
      </c>
      <c r="AB485" s="132">
        <v>0</v>
      </c>
      <c r="AC485" s="132">
        <v>0</v>
      </c>
      <c r="AD485" s="132">
        <v>0</v>
      </c>
      <c r="AE485" s="132">
        <v>0</v>
      </c>
      <c r="AF485" s="132">
        <v>0</v>
      </c>
      <c r="AG485" s="132">
        <v>0</v>
      </c>
      <c r="AH485" s="132">
        <v>0</v>
      </c>
      <c r="AI485" s="132">
        <v>36</v>
      </c>
      <c r="AJ485" s="132">
        <v>34</v>
      </c>
      <c r="AK485" s="132">
        <v>0</v>
      </c>
      <c r="AL485" s="132">
        <v>0</v>
      </c>
      <c r="AM485" s="132">
        <v>0</v>
      </c>
      <c r="AN485" s="132">
        <v>0</v>
      </c>
      <c r="AO485" s="132">
        <v>0</v>
      </c>
      <c r="AP485" s="132">
        <v>0</v>
      </c>
      <c r="AQ485" s="132">
        <v>0</v>
      </c>
      <c r="AR485" s="132">
        <v>67</v>
      </c>
      <c r="AS485" s="132" t="s">
        <v>290</v>
      </c>
      <c r="AT485" s="132">
        <v>10</v>
      </c>
      <c r="AU485" s="132">
        <v>70</v>
      </c>
    </row>
    <row r="486" spans="1:47">
      <c r="A486" t="s">
        <v>2727</v>
      </c>
      <c r="B486" t="s">
        <v>4690</v>
      </c>
      <c r="C486" t="s">
        <v>2729</v>
      </c>
      <c r="D486" t="s">
        <v>2730</v>
      </c>
      <c r="E486" t="s">
        <v>2731</v>
      </c>
      <c r="F486" t="s">
        <v>502</v>
      </c>
      <c r="G486" t="s">
        <v>288</v>
      </c>
      <c r="H486" s="131" t="s">
        <v>2732</v>
      </c>
      <c r="I486">
        <v>8157964561</v>
      </c>
      <c r="J486" t="s">
        <v>160</v>
      </c>
      <c r="K486" s="132">
        <v>0.5</v>
      </c>
      <c r="L486" s="132">
        <v>1</v>
      </c>
      <c r="M486" s="132">
        <v>0.5</v>
      </c>
      <c r="N486" s="132">
        <v>2</v>
      </c>
      <c r="O486" s="132">
        <v>0</v>
      </c>
      <c r="P486" s="132">
        <v>0</v>
      </c>
      <c r="Q486" s="132">
        <v>0</v>
      </c>
      <c r="R486" s="132">
        <v>0</v>
      </c>
      <c r="S486" s="132">
        <v>0</v>
      </c>
      <c r="T486" s="132">
        <v>0</v>
      </c>
      <c r="U486" s="132">
        <v>0</v>
      </c>
      <c r="V486" s="132">
        <v>0</v>
      </c>
      <c r="W486" s="132">
        <v>0</v>
      </c>
      <c r="X486" s="132" t="s">
        <v>290</v>
      </c>
      <c r="Y486" s="132">
        <v>0</v>
      </c>
      <c r="Z486" s="132" t="s">
        <v>290</v>
      </c>
      <c r="AA486" s="132" t="s">
        <v>290</v>
      </c>
      <c r="AB486" s="132">
        <v>0</v>
      </c>
      <c r="AC486" s="132">
        <v>0</v>
      </c>
      <c r="AD486" s="132">
        <v>0</v>
      </c>
      <c r="AE486" s="132">
        <v>0</v>
      </c>
      <c r="AF486" s="132">
        <v>0</v>
      </c>
      <c r="AG486" s="132">
        <v>0</v>
      </c>
      <c r="AH486" s="132">
        <v>0</v>
      </c>
      <c r="AI486" s="132">
        <v>0</v>
      </c>
      <c r="AJ486" s="132">
        <v>11</v>
      </c>
      <c r="AK486" s="132">
        <v>0</v>
      </c>
      <c r="AL486" s="132" t="s">
        <v>290</v>
      </c>
      <c r="AM486" s="132">
        <v>0</v>
      </c>
      <c r="AN486" s="132">
        <v>0</v>
      </c>
      <c r="AO486" s="132">
        <v>0</v>
      </c>
      <c r="AP486" s="132" t="s">
        <v>290</v>
      </c>
      <c r="AQ486" s="132">
        <v>0</v>
      </c>
      <c r="AR486" s="132" t="s">
        <v>290</v>
      </c>
      <c r="AS486" s="132" t="s">
        <v>290</v>
      </c>
      <c r="AT486" s="132" t="s">
        <v>290</v>
      </c>
      <c r="AU486" s="132">
        <v>11</v>
      </c>
    </row>
    <row r="487" spans="1:47">
      <c r="A487" t="s">
        <v>2733</v>
      </c>
      <c r="B487" t="s">
        <v>2734</v>
      </c>
      <c r="C487" t="s">
        <v>1049</v>
      </c>
      <c r="D487" t="s">
        <v>2735</v>
      </c>
      <c r="E487" t="s">
        <v>2736</v>
      </c>
      <c r="F487" t="s">
        <v>2718</v>
      </c>
      <c r="G487" t="s">
        <v>288</v>
      </c>
      <c r="H487" s="131" t="s">
        <v>2719</v>
      </c>
      <c r="I487">
        <v>8154192030</v>
      </c>
      <c r="J487" t="s">
        <v>160</v>
      </c>
      <c r="K487" s="132">
        <v>5</v>
      </c>
      <c r="L487" s="132">
        <v>2</v>
      </c>
      <c r="M487" s="132">
        <v>1</v>
      </c>
      <c r="N487" s="132">
        <v>8</v>
      </c>
      <c r="O487" s="132" t="s">
        <v>290</v>
      </c>
      <c r="P487" s="132" t="s">
        <v>290</v>
      </c>
      <c r="Q487" s="132" t="s">
        <v>290</v>
      </c>
      <c r="R487" s="132" t="s">
        <v>290</v>
      </c>
      <c r="S487" s="132" t="s">
        <v>290</v>
      </c>
      <c r="T487" s="132" t="s">
        <v>290</v>
      </c>
      <c r="U487" s="132" t="s">
        <v>290</v>
      </c>
      <c r="V487" s="132" t="s">
        <v>290</v>
      </c>
      <c r="W487" s="132" t="s">
        <v>290</v>
      </c>
      <c r="X487" s="132" t="s">
        <v>290</v>
      </c>
      <c r="Y487" s="132">
        <v>0</v>
      </c>
      <c r="Z487" s="132">
        <v>0</v>
      </c>
      <c r="AA487" s="132">
        <v>0</v>
      </c>
      <c r="AB487" s="132">
        <v>0</v>
      </c>
      <c r="AC487" s="132">
        <v>0</v>
      </c>
      <c r="AD487" s="132">
        <v>0</v>
      </c>
      <c r="AE487" s="132">
        <v>0</v>
      </c>
      <c r="AF487" s="132">
        <v>0</v>
      </c>
      <c r="AG487" s="132">
        <v>0</v>
      </c>
      <c r="AH487" s="132">
        <v>0</v>
      </c>
      <c r="AI487" s="132">
        <v>21</v>
      </c>
      <c r="AJ487" s="132">
        <v>22</v>
      </c>
      <c r="AK487" s="132">
        <v>0</v>
      </c>
      <c r="AL487" s="132">
        <v>0</v>
      </c>
      <c r="AM487" s="132">
        <v>0</v>
      </c>
      <c r="AN487" s="132">
        <v>0</v>
      </c>
      <c r="AO487" s="132" t="s">
        <v>290</v>
      </c>
      <c r="AP487" s="132" t="s">
        <v>290</v>
      </c>
      <c r="AQ487" s="132">
        <v>0</v>
      </c>
      <c r="AR487" s="132">
        <v>31</v>
      </c>
      <c r="AS487" s="132">
        <v>0</v>
      </c>
      <c r="AT487" s="132" t="s">
        <v>290</v>
      </c>
      <c r="AU487" s="132">
        <v>43</v>
      </c>
    </row>
    <row r="488" spans="1:47">
      <c r="A488" t="s">
        <v>2737</v>
      </c>
      <c r="B488" t="s">
        <v>2738</v>
      </c>
      <c r="C488" t="s">
        <v>922</v>
      </c>
      <c r="D488" t="s">
        <v>2739</v>
      </c>
      <c r="E488" t="s">
        <v>2740</v>
      </c>
      <c r="F488" t="s">
        <v>2741</v>
      </c>
      <c r="G488" t="s">
        <v>288</v>
      </c>
      <c r="H488" s="131" t="s">
        <v>2742</v>
      </c>
      <c r="I488">
        <v>2177327518</v>
      </c>
      <c r="J488" t="s">
        <v>161</v>
      </c>
      <c r="K488" s="132">
        <v>9.1999999999999993</v>
      </c>
      <c r="L488" s="132">
        <v>6</v>
      </c>
      <c r="M488" s="132">
        <v>1</v>
      </c>
      <c r="N488" s="132">
        <v>16.2</v>
      </c>
      <c r="O488" s="132">
        <v>30</v>
      </c>
      <c r="P488" s="132" t="s">
        <v>290</v>
      </c>
      <c r="Q488" s="132">
        <v>10</v>
      </c>
      <c r="R488" s="132">
        <v>14</v>
      </c>
      <c r="S488" s="132">
        <v>17</v>
      </c>
      <c r="T488" s="132" t="s">
        <v>290</v>
      </c>
      <c r="U488" s="132">
        <v>13</v>
      </c>
      <c r="V488" s="132">
        <v>12</v>
      </c>
      <c r="W488" s="132" t="s">
        <v>290</v>
      </c>
      <c r="X488" s="132" t="s">
        <v>290</v>
      </c>
      <c r="Y488" s="132">
        <v>0</v>
      </c>
      <c r="Z488" s="132">
        <v>0</v>
      </c>
      <c r="AA488" s="132">
        <v>0</v>
      </c>
      <c r="AB488" s="132">
        <v>0</v>
      </c>
      <c r="AC488" s="132">
        <v>0</v>
      </c>
      <c r="AD488" s="132">
        <v>0</v>
      </c>
      <c r="AE488" s="132">
        <v>0</v>
      </c>
      <c r="AF488" s="132">
        <v>0</v>
      </c>
      <c r="AG488" s="132">
        <v>0</v>
      </c>
      <c r="AH488" s="132">
        <v>0</v>
      </c>
      <c r="AI488" s="132">
        <v>65</v>
      </c>
      <c r="AJ488" s="132">
        <v>61</v>
      </c>
      <c r="AK488" s="132">
        <v>0</v>
      </c>
      <c r="AL488" s="132">
        <v>0</v>
      </c>
      <c r="AM488" s="132">
        <v>0</v>
      </c>
      <c r="AN488" s="132">
        <v>0</v>
      </c>
      <c r="AO488" s="132">
        <v>0</v>
      </c>
      <c r="AP488" s="132" t="s">
        <v>290</v>
      </c>
      <c r="AQ488" s="132">
        <v>0</v>
      </c>
      <c r="AR488" s="132">
        <v>120</v>
      </c>
      <c r="AS488" s="132" t="s">
        <v>290</v>
      </c>
      <c r="AT488" s="132">
        <v>38</v>
      </c>
      <c r="AU488" s="132">
        <v>126</v>
      </c>
    </row>
    <row r="489" spans="1:47">
      <c r="A489" t="s">
        <v>2743</v>
      </c>
      <c r="B489" t="s">
        <v>439</v>
      </c>
      <c r="C489" t="s">
        <v>855</v>
      </c>
      <c r="D489" t="s">
        <v>2744</v>
      </c>
      <c r="E489" t="s">
        <v>2745</v>
      </c>
      <c r="F489" t="s">
        <v>2746</v>
      </c>
      <c r="G489" t="s">
        <v>288</v>
      </c>
      <c r="H489" s="131" t="s">
        <v>2747</v>
      </c>
      <c r="I489">
        <v>2177925715</v>
      </c>
      <c r="J489" t="s">
        <v>161</v>
      </c>
      <c r="K489" s="132">
        <v>6.5</v>
      </c>
      <c r="L489" s="132">
        <v>0</v>
      </c>
      <c r="M489" s="132">
        <v>1</v>
      </c>
      <c r="N489" s="132">
        <v>7.5</v>
      </c>
      <c r="O489" s="132">
        <v>19</v>
      </c>
      <c r="P489" s="132" t="s">
        <v>290</v>
      </c>
      <c r="Q489" s="132" t="s">
        <v>290</v>
      </c>
      <c r="R489" s="132" t="s">
        <v>290</v>
      </c>
      <c r="S489" s="132" t="s">
        <v>290</v>
      </c>
      <c r="T489" s="132" t="s">
        <v>290</v>
      </c>
      <c r="U489" s="132" t="s">
        <v>290</v>
      </c>
      <c r="V489" s="132" t="s">
        <v>290</v>
      </c>
      <c r="W489" s="132" t="s">
        <v>290</v>
      </c>
      <c r="X489" s="132" t="s">
        <v>290</v>
      </c>
      <c r="Y489" s="132">
        <v>0</v>
      </c>
      <c r="Z489" s="132">
        <v>0</v>
      </c>
      <c r="AA489" s="132">
        <v>0</v>
      </c>
      <c r="AB489" s="132">
        <v>0</v>
      </c>
      <c r="AC489" s="132">
        <v>0</v>
      </c>
      <c r="AD489" s="132">
        <v>0</v>
      </c>
      <c r="AE489" s="132">
        <v>0</v>
      </c>
      <c r="AF489" s="132" t="s">
        <v>290</v>
      </c>
      <c r="AG489" s="132" t="s">
        <v>290</v>
      </c>
      <c r="AH489" s="132">
        <v>0</v>
      </c>
      <c r="AI489" s="132">
        <v>34</v>
      </c>
      <c r="AJ489" s="132">
        <v>36</v>
      </c>
      <c r="AK489" s="132">
        <v>0</v>
      </c>
      <c r="AL489" s="132">
        <v>0</v>
      </c>
      <c r="AM489" s="132">
        <v>0</v>
      </c>
      <c r="AN489" s="132">
        <v>0</v>
      </c>
      <c r="AO489" s="132">
        <v>0</v>
      </c>
      <c r="AP489" s="132" t="s">
        <v>290</v>
      </c>
      <c r="AQ489" s="132">
        <v>0</v>
      </c>
      <c r="AR489" s="132">
        <v>69</v>
      </c>
      <c r="AS489" s="132">
        <v>0</v>
      </c>
      <c r="AT489" s="132">
        <v>14</v>
      </c>
      <c r="AU489" s="132">
        <v>70</v>
      </c>
    </row>
    <row r="490" spans="1:47">
      <c r="A490" t="s">
        <v>2748</v>
      </c>
      <c r="B490" t="s">
        <v>439</v>
      </c>
      <c r="C490" t="s">
        <v>2218</v>
      </c>
      <c r="D490" t="s">
        <v>2749</v>
      </c>
      <c r="E490" t="s">
        <v>2750</v>
      </c>
      <c r="F490" t="s">
        <v>2741</v>
      </c>
      <c r="G490" t="s">
        <v>288</v>
      </c>
      <c r="H490" s="131" t="s">
        <v>2742</v>
      </c>
      <c r="I490">
        <v>2177323977</v>
      </c>
      <c r="J490" t="s">
        <v>161</v>
      </c>
      <c r="K490" s="132">
        <v>6.5</v>
      </c>
      <c r="L490" s="132">
        <v>1.6</v>
      </c>
      <c r="M490" s="132">
        <v>1.6</v>
      </c>
      <c r="N490" s="132">
        <v>9.6999999999999993</v>
      </c>
      <c r="O490" s="132">
        <v>17</v>
      </c>
      <c r="P490" s="132" t="s">
        <v>290</v>
      </c>
      <c r="Q490" s="132" t="s">
        <v>290</v>
      </c>
      <c r="R490" s="132" t="s">
        <v>290</v>
      </c>
      <c r="S490" s="132" t="s">
        <v>290</v>
      </c>
      <c r="T490" s="132" t="s">
        <v>290</v>
      </c>
      <c r="U490" s="132" t="s">
        <v>290</v>
      </c>
      <c r="V490" s="132" t="s">
        <v>290</v>
      </c>
      <c r="W490" s="132" t="s">
        <v>290</v>
      </c>
      <c r="X490" s="132" t="s">
        <v>290</v>
      </c>
      <c r="Y490" s="132">
        <v>0</v>
      </c>
      <c r="Z490" s="132">
        <v>0</v>
      </c>
      <c r="AA490" s="132">
        <v>0</v>
      </c>
      <c r="AB490" s="132">
        <v>0</v>
      </c>
      <c r="AC490" s="132">
        <v>0</v>
      </c>
      <c r="AD490" s="132">
        <v>0</v>
      </c>
      <c r="AE490" s="132">
        <v>0</v>
      </c>
      <c r="AF490" s="132">
        <v>0</v>
      </c>
      <c r="AG490" s="132">
        <v>0</v>
      </c>
      <c r="AH490" s="132">
        <v>0</v>
      </c>
      <c r="AI490" s="132">
        <v>36</v>
      </c>
      <c r="AJ490" s="132">
        <v>27</v>
      </c>
      <c r="AK490" s="132">
        <v>0</v>
      </c>
      <c r="AL490" s="132">
        <v>0</v>
      </c>
      <c r="AM490" s="132">
        <v>0</v>
      </c>
      <c r="AN490" s="132">
        <v>0</v>
      </c>
      <c r="AO490" s="132" t="s">
        <v>290</v>
      </c>
      <c r="AP490" s="132">
        <v>0</v>
      </c>
      <c r="AQ490" s="132">
        <v>0</v>
      </c>
      <c r="AR490" s="132">
        <v>61</v>
      </c>
      <c r="AS490" s="132" t="s">
        <v>290</v>
      </c>
      <c r="AT490" s="132">
        <v>13</v>
      </c>
      <c r="AU490" s="132">
        <v>63</v>
      </c>
    </row>
    <row r="491" spans="1:47">
      <c r="A491" t="s">
        <v>2751</v>
      </c>
      <c r="B491" t="s">
        <v>2245</v>
      </c>
      <c r="C491" t="s">
        <v>1119</v>
      </c>
      <c r="D491" t="s">
        <v>2752</v>
      </c>
      <c r="E491" t="s">
        <v>2753</v>
      </c>
      <c r="F491" t="s">
        <v>2754</v>
      </c>
      <c r="G491" t="s">
        <v>288</v>
      </c>
      <c r="H491" s="131" t="s">
        <v>2755</v>
      </c>
      <c r="I491">
        <v>3094523268</v>
      </c>
      <c r="J491" t="s">
        <v>162</v>
      </c>
      <c r="K491" s="132">
        <v>30</v>
      </c>
      <c r="L491" s="132">
        <v>6</v>
      </c>
      <c r="M491" s="132">
        <v>1</v>
      </c>
      <c r="N491" s="132">
        <v>37</v>
      </c>
      <c r="O491" s="132">
        <v>40</v>
      </c>
      <c r="P491" s="132">
        <v>28</v>
      </c>
      <c r="Q491" s="132">
        <v>31</v>
      </c>
      <c r="R491" s="132">
        <v>30</v>
      </c>
      <c r="S491" s="132">
        <v>32</v>
      </c>
      <c r="T491" s="132">
        <v>28</v>
      </c>
      <c r="U491" s="132">
        <v>39</v>
      </c>
      <c r="V491" s="132">
        <v>29</v>
      </c>
      <c r="W491" s="132">
        <v>24</v>
      </c>
      <c r="X491" s="132">
        <v>34</v>
      </c>
      <c r="Y491" s="132">
        <v>0</v>
      </c>
      <c r="Z491" s="132">
        <v>0</v>
      </c>
      <c r="AA491" s="132">
        <v>0</v>
      </c>
      <c r="AB491" s="132">
        <v>0</v>
      </c>
      <c r="AC491" s="132">
        <v>22</v>
      </c>
      <c r="AD491" s="132">
        <v>0</v>
      </c>
      <c r="AE491" s="132">
        <v>0</v>
      </c>
      <c r="AF491" s="132" t="s">
        <v>290</v>
      </c>
      <c r="AG491" s="132" t="s">
        <v>290</v>
      </c>
      <c r="AH491" s="132">
        <v>0</v>
      </c>
      <c r="AI491" s="132">
        <v>177</v>
      </c>
      <c r="AJ491" s="132">
        <v>170</v>
      </c>
      <c r="AK491" s="132">
        <v>0</v>
      </c>
      <c r="AL491" s="132">
        <v>0</v>
      </c>
      <c r="AM491" s="132">
        <v>0</v>
      </c>
      <c r="AN491" s="132">
        <v>15</v>
      </c>
      <c r="AO491" s="132">
        <v>12</v>
      </c>
      <c r="AP491" s="132" t="s">
        <v>290</v>
      </c>
      <c r="AQ491" s="132">
        <v>0</v>
      </c>
      <c r="AR491" s="132">
        <v>310</v>
      </c>
      <c r="AS491" s="132" t="s">
        <v>290</v>
      </c>
      <c r="AT491" s="132" t="s">
        <v>290</v>
      </c>
      <c r="AU491" s="132">
        <v>347</v>
      </c>
    </row>
    <row r="492" spans="1:47">
      <c r="A492" t="s">
        <v>2756</v>
      </c>
      <c r="B492" t="s">
        <v>2757</v>
      </c>
      <c r="C492" t="s">
        <v>2758</v>
      </c>
      <c r="D492" t="s">
        <v>2759</v>
      </c>
      <c r="E492" t="s">
        <v>2760</v>
      </c>
      <c r="F492" t="s">
        <v>2761</v>
      </c>
      <c r="G492" t="s">
        <v>288</v>
      </c>
      <c r="H492" s="131" t="s">
        <v>2762</v>
      </c>
      <c r="I492">
        <v>3096623712</v>
      </c>
      <c r="J492" t="s">
        <v>162</v>
      </c>
      <c r="K492" s="132">
        <v>28</v>
      </c>
      <c r="L492" s="132">
        <v>11.5</v>
      </c>
      <c r="M492" s="132">
        <v>5</v>
      </c>
      <c r="N492" s="132">
        <v>44.5</v>
      </c>
      <c r="O492" s="132">
        <v>84</v>
      </c>
      <c r="P492" s="132">
        <v>34</v>
      </c>
      <c r="Q492" s="132">
        <v>37</v>
      </c>
      <c r="R492" s="132">
        <v>30</v>
      </c>
      <c r="S492" s="132">
        <v>47</v>
      </c>
      <c r="T492" s="132">
        <v>49</v>
      </c>
      <c r="U492" s="132">
        <v>44</v>
      </c>
      <c r="V492" s="132">
        <v>43</v>
      </c>
      <c r="W492" s="132">
        <v>43</v>
      </c>
      <c r="X492" s="132">
        <v>35</v>
      </c>
      <c r="Y492" s="132">
        <v>0</v>
      </c>
      <c r="Z492" s="132">
        <v>0</v>
      </c>
      <c r="AA492" s="132">
        <v>0</v>
      </c>
      <c r="AB492" s="132">
        <v>0</v>
      </c>
      <c r="AC492" s="132">
        <v>0</v>
      </c>
      <c r="AD492" s="132">
        <v>0</v>
      </c>
      <c r="AE492" s="132">
        <v>0</v>
      </c>
      <c r="AF492" s="132" t="s">
        <v>290</v>
      </c>
      <c r="AG492" s="132">
        <v>24</v>
      </c>
      <c r="AH492" s="132">
        <v>0</v>
      </c>
      <c r="AI492" s="132">
        <v>232</v>
      </c>
      <c r="AJ492" s="132">
        <v>239</v>
      </c>
      <c r="AK492" s="132">
        <v>0</v>
      </c>
      <c r="AL492" s="132">
        <v>0</v>
      </c>
      <c r="AM492" s="132" t="s">
        <v>290</v>
      </c>
      <c r="AN492" s="132">
        <v>18</v>
      </c>
      <c r="AO492" s="132" t="s">
        <v>290</v>
      </c>
      <c r="AP492" s="132">
        <v>18</v>
      </c>
      <c r="AQ492" s="132">
        <v>0</v>
      </c>
      <c r="AR492" s="132">
        <v>396</v>
      </c>
      <c r="AS492" s="132">
        <v>35</v>
      </c>
      <c r="AT492" s="132">
        <v>26</v>
      </c>
      <c r="AU492" s="132">
        <v>471</v>
      </c>
    </row>
    <row r="493" spans="1:47">
      <c r="A493" t="s">
        <v>2763</v>
      </c>
      <c r="B493" t="s">
        <v>2764</v>
      </c>
      <c r="C493" t="s">
        <v>2765</v>
      </c>
      <c r="D493" t="s">
        <v>2766</v>
      </c>
      <c r="E493" t="s">
        <v>2767</v>
      </c>
      <c r="F493" t="s">
        <v>2761</v>
      </c>
      <c r="G493" t="s">
        <v>288</v>
      </c>
      <c r="H493" s="131" t="s">
        <v>2768</v>
      </c>
      <c r="I493">
        <v>3096617000</v>
      </c>
      <c r="J493" t="s">
        <v>162</v>
      </c>
      <c r="K493" s="132">
        <v>25</v>
      </c>
      <c r="L493" s="132">
        <v>11</v>
      </c>
      <c r="M493" s="132">
        <v>11</v>
      </c>
      <c r="N493" s="132">
        <v>47</v>
      </c>
      <c r="O493" s="132">
        <v>0</v>
      </c>
      <c r="P493" s="132">
        <v>0</v>
      </c>
      <c r="Q493" s="132">
        <v>0</v>
      </c>
      <c r="R493" s="132">
        <v>0</v>
      </c>
      <c r="S493" s="132">
        <v>0</v>
      </c>
      <c r="T493" s="132">
        <v>0</v>
      </c>
      <c r="U493" s="132">
        <v>0</v>
      </c>
      <c r="V493" s="132">
        <v>0</v>
      </c>
      <c r="W493" s="132">
        <v>0</v>
      </c>
      <c r="X493" s="132">
        <v>0</v>
      </c>
      <c r="Y493" s="132">
        <v>66</v>
      </c>
      <c r="Z493" s="132">
        <v>63</v>
      </c>
      <c r="AA493" s="132">
        <v>67</v>
      </c>
      <c r="AB493" s="132">
        <v>73</v>
      </c>
      <c r="AC493" s="132">
        <v>0</v>
      </c>
      <c r="AD493" s="132">
        <v>0</v>
      </c>
      <c r="AE493" s="132">
        <v>0</v>
      </c>
      <c r="AF493" s="132">
        <v>0</v>
      </c>
      <c r="AG493" s="132">
        <v>0</v>
      </c>
      <c r="AH493" s="132" t="s">
        <v>290</v>
      </c>
      <c r="AI493" s="132">
        <v>125</v>
      </c>
      <c r="AJ493" s="132">
        <v>150</v>
      </c>
      <c r="AK493" s="132">
        <v>39</v>
      </c>
      <c r="AL493" s="132">
        <v>31</v>
      </c>
      <c r="AM493" s="132">
        <v>0</v>
      </c>
      <c r="AN493" s="132" t="s">
        <v>290</v>
      </c>
      <c r="AO493" s="132" t="s">
        <v>290</v>
      </c>
      <c r="AP493" s="132">
        <v>20</v>
      </c>
      <c r="AQ493" s="132" t="s">
        <v>290</v>
      </c>
      <c r="AR493" s="132">
        <v>239</v>
      </c>
      <c r="AS493" s="132" t="s">
        <v>290</v>
      </c>
      <c r="AT493" s="132">
        <v>15</v>
      </c>
      <c r="AU493" s="132">
        <v>275</v>
      </c>
    </row>
    <row r="494" spans="1:47">
      <c r="A494" t="s">
        <v>2769</v>
      </c>
      <c r="B494" t="s">
        <v>326</v>
      </c>
      <c r="C494" t="s">
        <v>2770</v>
      </c>
      <c r="D494" t="s">
        <v>1978</v>
      </c>
      <c r="E494" t="s">
        <v>2771</v>
      </c>
      <c r="F494" t="s">
        <v>2761</v>
      </c>
      <c r="G494" t="s">
        <v>288</v>
      </c>
      <c r="H494" s="131" t="s">
        <v>2768</v>
      </c>
      <c r="I494">
        <v>3098297513</v>
      </c>
      <c r="J494" t="s">
        <v>162</v>
      </c>
      <c r="K494" s="132">
        <v>25</v>
      </c>
      <c r="L494" s="132">
        <v>4.5</v>
      </c>
      <c r="M494" s="132">
        <v>4.5</v>
      </c>
      <c r="N494" s="132">
        <v>34</v>
      </c>
      <c r="O494" s="132">
        <v>74</v>
      </c>
      <c r="P494" s="132">
        <v>31</v>
      </c>
      <c r="Q494" s="132">
        <v>45</v>
      </c>
      <c r="R494" s="132">
        <v>44</v>
      </c>
      <c r="S494" s="132">
        <v>42</v>
      </c>
      <c r="T494" s="132">
        <v>27</v>
      </c>
      <c r="U494" s="132">
        <v>41</v>
      </c>
      <c r="V494" s="132">
        <v>34</v>
      </c>
      <c r="W494" s="132">
        <v>32</v>
      </c>
      <c r="X494" s="132">
        <v>35</v>
      </c>
      <c r="Y494" s="132">
        <v>0</v>
      </c>
      <c r="Z494" s="132">
        <v>0</v>
      </c>
      <c r="AA494" s="132">
        <v>0</v>
      </c>
      <c r="AB494" s="132">
        <v>0</v>
      </c>
      <c r="AC494" s="132">
        <v>0</v>
      </c>
      <c r="AD494" s="132">
        <v>0</v>
      </c>
      <c r="AE494" s="132">
        <v>0</v>
      </c>
      <c r="AF494" s="132">
        <v>0</v>
      </c>
      <c r="AG494" s="132">
        <v>0</v>
      </c>
      <c r="AH494" s="132">
        <v>0</v>
      </c>
      <c r="AI494" s="132">
        <v>218</v>
      </c>
      <c r="AJ494" s="132">
        <v>187</v>
      </c>
      <c r="AK494" s="132">
        <v>0</v>
      </c>
      <c r="AL494" s="132">
        <v>0</v>
      </c>
      <c r="AM494" s="132" t="s">
        <v>290</v>
      </c>
      <c r="AN494" s="132" t="s">
        <v>290</v>
      </c>
      <c r="AO494" s="132">
        <v>22</v>
      </c>
      <c r="AP494" s="132">
        <v>0</v>
      </c>
      <c r="AQ494" s="132">
        <v>0</v>
      </c>
      <c r="AR494" s="132">
        <v>353</v>
      </c>
      <c r="AS494" s="132">
        <v>21</v>
      </c>
      <c r="AT494" s="132">
        <v>38</v>
      </c>
      <c r="AU494" s="132">
        <v>405</v>
      </c>
    </row>
    <row r="495" spans="1:47">
      <c r="A495" t="s">
        <v>2772</v>
      </c>
      <c r="B495" t="s">
        <v>319</v>
      </c>
      <c r="C495" t="s">
        <v>2773</v>
      </c>
      <c r="D495" t="s">
        <v>2774</v>
      </c>
      <c r="E495" t="s">
        <v>2775</v>
      </c>
      <c r="F495" t="s">
        <v>2761</v>
      </c>
      <c r="G495" t="s">
        <v>288</v>
      </c>
      <c r="H495" s="131" t="s">
        <v>2762</v>
      </c>
      <c r="I495">
        <v>3098285954</v>
      </c>
      <c r="J495" t="s">
        <v>162</v>
      </c>
      <c r="K495" s="132">
        <v>14.2</v>
      </c>
      <c r="L495" s="132">
        <v>6.7</v>
      </c>
      <c r="M495" s="132">
        <v>1.5</v>
      </c>
      <c r="N495" s="132">
        <v>22.4</v>
      </c>
      <c r="O495" s="132">
        <v>15</v>
      </c>
      <c r="P495" s="132">
        <v>13</v>
      </c>
      <c r="Q495" s="132">
        <v>11</v>
      </c>
      <c r="R495" s="132">
        <v>15</v>
      </c>
      <c r="S495" s="132">
        <v>10</v>
      </c>
      <c r="T495" s="132">
        <v>19</v>
      </c>
      <c r="U495" s="132">
        <v>19</v>
      </c>
      <c r="V495" s="132">
        <v>10</v>
      </c>
      <c r="W495" s="132">
        <v>12</v>
      </c>
      <c r="X495" s="132">
        <v>17</v>
      </c>
      <c r="Y495" s="132">
        <v>0</v>
      </c>
      <c r="Z495" s="132">
        <v>0</v>
      </c>
      <c r="AA495" s="132">
        <v>0</v>
      </c>
      <c r="AB495" s="132">
        <v>0</v>
      </c>
      <c r="AC495" s="132">
        <v>0</v>
      </c>
      <c r="AD495" s="132">
        <v>0</v>
      </c>
      <c r="AE495" s="132">
        <v>0</v>
      </c>
      <c r="AF495" s="132" t="s">
        <v>290</v>
      </c>
      <c r="AG495" s="132" t="s">
        <v>290</v>
      </c>
      <c r="AH495" s="132">
        <v>0</v>
      </c>
      <c r="AI495" s="132">
        <v>89</v>
      </c>
      <c r="AJ495" s="132">
        <v>58</v>
      </c>
      <c r="AK495" s="132">
        <v>0</v>
      </c>
      <c r="AL495" s="132">
        <v>0</v>
      </c>
      <c r="AM495" s="132">
        <v>0</v>
      </c>
      <c r="AN495" s="132">
        <v>0</v>
      </c>
      <c r="AO495" s="132" t="s">
        <v>290</v>
      </c>
      <c r="AP495" s="132">
        <v>59</v>
      </c>
      <c r="AQ495" s="132">
        <v>0</v>
      </c>
      <c r="AR495" s="132">
        <v>77</v>
      </c>
      <c r="AS495" s="132">
        <v>10</v>
      </c>
      <c r="AT495" s="132">
        <v>68</v>
      </c>
      <c r="AU495" s="132">
        <v>147</v>
      </c>
    </row>
    <row r="496" spans="1:47">
      <c r="A496" t="s">
        <v>2776</v>
      </c>
      <c r="B496" t="s">
        <v>2777</v>
      </c>
      <c r="C496" t="s">
        <v>2778</v>
      </c>
      <c r="D496" t="s">
        <v>2779</v>
      </c>
      <c r="E496" t="s">
        <v>2780</v>
      </c>
      <c r="F496" t="s">
        <v>2754</v>
      </c>
      <c r="G496" t="s">
        <v>288</v>
      </c>
      <c r="H496" s="131" t="s">
        <v>2755</v>
      </c>
      <c r="I496">
        <v>3094543898</v>
      </c>
      <c r="J496" t="s">
        <v>162</v>
      </c>
      <c r="K496" s="132">
        <v>5</v>
      </c>
      <c r="L496" s="132">
        <v>12</v>
      </c>
      <c r="M496" s="132">
        <v>2</v>
      </c>
      <c r="N496" s="132">
        <v>19</v>
      </c>
      <c r="O496" s="132">
        <v>0</v>
      </c>
      <c r="P496" s="132">
        <v>0</v>
      </c>
      <c r="Q496" s="132">
        <v>0</v>
      </c>
      <c r="R496" s="132">
        <v>0</v>
      </c>
      <c r="S496" s="132">
        <v>0</v>
      </c>
      <c r="T496" s="132">
        <v>0</v>
      </c>
      <c r="U496" s="132">
        <v>0</v>
      </c>
      <c r="V496" s="132">
        <v>0</v>
      </c>
      <c r="W496" s="132">
        <v>0</v>
      </c>
      <c r="X496" s="132">
        <v>0</v>
      </c>
      <c r="Y496" s="132">
        <v>0</v>
      </c>
      <c r="Z496" s="132">
        <v>0</v>
      </c>
      <c r="AA496" s="132">
        <v>43</v>
      </c>
      <c r="AB496" s="132">
        <v>22</v>
      </c>
      <c r="AC496" s="132">
        <v>0</v>
      </c>
      <c r="AD496" s="132">
        <v>0</v>
      </c>
      <c r="AE496" s="132">
        <v>0</v>
      </c>
      <c r="AF496" s="132">
        <v>0</v>
      </c>
      <c r="AG496" s="132">
        <v>0</v>
      </c>
      <c r="AH496" s="132">
        <v>0</v>
      </c>
      <c r="AI496" s="132">
        <v>23</v>
      </c>
      <c r="AJ496" s="132">
        <v>42</v>
      </c>
      <c r="AK496" s="132" t="s">
        <v>290</v>
      </c>
      <c r="AL496" s="132" t="s">
        <v>290</v>
      </c>
      <c r="AM496" s="132">
        <v>0</v>
      </c>
      <c r="AN496" s="132">
        <v>0</v>
      </c>
      <c r="AO496" s="132">
        <v>17</v>
      </c>
      <c r="AP496" s="132" t="s">
        <v>290</v>
      </c>
      <c r="AQ496" s="132">
        <v>0</v>
      </c>
      <c r="AR496" s="132">
        <v>33</v>
      </c>
      <c r="AS496" s="132" t="s">
        <v>290</v>
      </c>
      <c r="AT496" s="132">
        <v>29</v>
      </c>
      <c r="AU496" s="132">
        <v>65</v>
      </c>
    </row>
    <row r="497" spans="1:47">
      <c r="A497" t="s">
        <v>4691</v>
      </c>
      <c r="B497" t="s">
        <v>4692</v>
      </c>
      <c r="C497" t="s">
        <v>1837</v>
      </c>
      <c r="D497" t="s">
        <v>4693</v>
      </c>
      <c r="E497" t="s">
        <v>4694</v>
      </c>
      <c r="F497" t="s">
        <v>4695</v>
      </c>
      <c r="G497" t="s">
        <v>288</v>
      </c>
      <c r="H497" s="131">
        <v>61747</v>
      </c>
      <c r="I497">
        <v>3094493346</v>
      </c>
      <c r="J497" t="s">
        <v>162</v>
      </c>
      <c r="K497" s="132">
        <v>9.3000000000000007</v>
      </c>
      <c r="L497" s="132">
        <v>0.8</v>
      </c>
      <c r="M497" s="132">
        <v>1.9</v>
      </c>
      <c r="N497" s="132">
        <v>12</v>
      </c>
      <c r="O497" s="132" t="s">
        <v>290</v>
      </c>
      <c r="P497" s="132" t="s">
        <v>290</v>
      </c>
      <c r="Q497" s="132" t="s">
        <v>290</v>
      </c>
      <c r="R497" s="132" t="s">
        <v>290</v>
      </c>
      <c r="S497" s="132" t="s">
        <v>290</v>
      </c>
      <c r="T497" s="132" t="s">
        <v>290</v>
      </c>
      <c r="U497" s="132">
        <v>10</v>
      </c>
      <c r="V497" s="132" t="s">
        <v>290</v>
      </c>
      <c r="W497" s="132" t="s">
        <v>290</v>
      </c>
      <c r="X497" s="132">
        <v>12</v>
      </c>
      <c r="Y497" s="132" t="s">
        <v>290</v>
      </c>
      <c r="Z497" s="132" t="s">
        <v>290</v>
      </c>
      <c r="AA497" s="132" t="s">
        <v>290</v>
      </c>
      <c r="AB497" s="132" t="s">
        <v>290</v>
      </c>
      <c r="AC497" s="132">
        <v>0</v>
      </c>
      <c r="AD497" s="132">
        <v>0</v>
      </c>
      <c r="AE497" s="132">
        <v>0</v>
      </c>
      <c r="AF497" s="132">
        <v>0</v>
      </c>
      <c r="AG497" s="132">
        <v>0</v>
      </c>
      <c r="AH497" s="132">
        <v>0</v>
      </c>
      <c r="AI497" s="132">
        <v>28</v>
      </c>
      <c r="AJ497" s="132">
        <v>51</v>
      </c>
      <c r="AK497" s="132" t="s">
        <v>290</v>
      </c>
      <c r="AL497" s="132" t="s">
        <v>290</v>
      </c>
      <c r="AM497" s="132">
        <v>0</v>
      </c>
      <c r="AN497" s="132" t="s">
        <v>290</v>
      </c>
      <c r="AO497" s="132" t="s">
        <v>290</v>
      </c>
      <c r="AP497" s="132">
        <v>0</v>
      </c>
      <c r="AQ497" s="132">
        <v>0</v>
      </c>
      <c r="AR497" s="132">
        <v>74</v>
      </c>
      <c r="AS497" s="132" t="s">
        <v>290</v>
      </c>
      <c r="AT497" s="132" t="s">
        <v>290</v>
      </c>
      <c r="AU497" s="132">
        <v>79</v>
      </c>
    </row>
    <row r="498" spans="1:47">
      <c r="A498" t="s">
        <v>2781</v>
      </c>
      <c r="B498" t="s">
        <v>2782</v>
      </c>
      <c r="C498" t="s">
        <v>2783</v>
      </c>
      <c r="D498" t="s">
        <v>2784</v>
      </c>
      <c r="E498" t="s">
        <v>2785</v>
      </c>
      <c r="F498" t="s">
        <v>2754</v>
      </c>
      <c r="G498" t="s">
        <v>288</v>
      </c>
      <c r="H498" s="131" t="s">
        <v>2755</v>
      </c>
      <c r="I498">
        <v>3094527912</v>
      </c>
      <c r="J498" t="s">
        <v>162</v>
      </c>
      <c r="K498" s="132">
        <v>19.600000000000001</v>
      </c>
      <c r="L498" s="132">
        <v>8.9</v>
      </c>
      <c r="M498" s="132">
        <v>5</v>
      </c>
      <c r="N498" s="132">
        <v>33.5</v>
      </c>
      <c r="O498" s="132">
        <v>38</v>
      </c>
      <c r="P498" s="132">
        <v>20</v>
      </c>
      <c r="Q498" s="132">
        <v>13</v>
      </c>
      <c r="R498" s="132">
        <v>19</v>
      </c>
      <c r="S498" s="132">
        <v>20</v>
      </c>
      <c r="T498" s="132">
        <v>20</v>
      </c>
      <c r="U498" s="132">
        <v>19</v>
      </c>
      <c r="V498" s="132">
        <v>18</v>
      </c>
      <c r="W498" s="132">
        <v>12</v>
      </c>
      <c r="X498" s="132" t="s">
        <v>290</v>
      </c>
      <c r="Y498" s="132">
        <v>12</v>
      </c>
      <c r="Z498" s="132">
        <v>14</v>
      </c>
      <c r="AA498" s="132" t="s">
        <v>290</v>
      </c>
      <c r="AB498" s="132">
        <v>19</v>
      </c>
      <c r="AC498" s="132">
        <v>0</v>
      </c>
      <c r="AD498" s="132">
        <v>0</v>
      </c>
      <c r="AE498" s="132">
        <v>0</v>
      </c>
      <c r="AF498" s="132">
        <v>0</v>
      </c>
      <c r="AG498" s="132">
        <v>0</v>
      </c>
      <c r="AH498" s="132">
        <v>0</v>
      </c>
      <c r="AI498" s="132">
        <v>121</v>
      </c>
      <c r="AJ498" s="132">
        <v>121</v>
      </c>
      <c r="AK498" s="132" t="s">
        <v>290</v>
      </c>
      <c r="AL498" s="132">
        <v>11</v>
      </c>
      <c r="AM498" s="132">
        <v>0</v>
      </c>
      <c r="AN498" s="132" t="s">
        <v>290</v>
      </c>
      <c r="AO498" s="132">
        <v>12</v>
      </c>
      <c r="AP498" s="132" t="s">
        <v>290</v>
      </c>
      <c r="AQ498" s="132">
        <v>0</v>
      </c>
      <c r="AR498" s="132">
        <v>211</v>
      </c>
      <c r="AS498" s="132">
        <v>10</v>
      </c>
      <c r="AT498" s="132" t="s">
        <v>290</v>
      </c>
      <c r="AU498" s="132">
        <v>242</v>
      </c>
    </row>
    <row r="499" spans="1:47">
      <c r="A499" t="s">
        <v>2786</v>
      </c>
      <c r="B499" t="s">
        <v>2787</v>
      </c>
      <c r="C499" t="s">
        <v>2788</v>
      </c>
      <c r="D499" t="s">
        <v>2789</v>
      </c>
      <c r="E499" t="s">
        <v>2790</v>
      </c>
      <c r="F499" t="s">
        <v>2754</v>
      </c>
      <c r="G499" t="s">
        <v>288</v>
      </c>
      <c r="H499" s="131" t="s">
        <v>2755</v>
      </c>
      <c r="I499">
        <v>3098620510</v>
      </c>
      <c r="J499" t="s">
        <v>162</v>
      </c>
      <c r="K499" s="132">
        <v>6</v>
      </c>
      <c r="L499" s="132">
        <v>2.5</v>
      </c>
      <c r="M499" s="132">
        <v>1</v>
      </c>
      <c r="N499" s="132">
        <v>9.5</v>
      </c>
      <c r="O499" s="132">
        <v>37</v>
      </c>
      <c r="P499" s="132" t="s">
        <v>290</v>
      </c>
      <c r="Q499" s="132" t="s">
        <v>290</v>
      </c>
      <c r="R499" s="132" t="s">
        <v>290</v>
      </c>
      <c r="S499" s="132" t="s">
        <v>290</v>
      </c>
      <c r="T499" s="132">
        <v>0</v>
      </c>
      <c r="U499" s="132">
        <v>0</v>
      </c>
      <c r="V499" s="132">
        <v>0</v>
      </c>
      <c r="W499" s="132">
        <v>0</v>
      </c>
      <c r="X499" s="132">
        <v>0</v>
      </c>
      <c r="Y499" s="132">
        <v>0</v>
      </c>
      <c r="Z499" s="132">
        <v>0</v>
      </c>
      <c r="AA499" s="132">
        <v>0</v>
      </c>
      <c r="AB499" s="132">
        <v>0</v>
      </c>
      <c r="AC499" s="132">
        <v>0</v>
      </c>
      <c r="AD499" s="132">
        <v>0</v>
      </c>
      <c r="AE499" s="132">
        <v>0</v>
      </c>
      <c r="AF499" s="132">
        <v>0</v>
      </c>
      <c r="AG499" s="132">
        <v>0</v>
      </c>
      <c r="AH499" s="132">
        <v>0</v>
      </c>
      <c r="AI499" s="132">
        <v>21</v>
      </c>
      <c r="AJ499" s="132">
        <v>36</v>
      </c>
      <c r="AK499" s="132">
        <v>0</v>
      </c>
      <c r="AL499" s="132">
        <v>0</v>
      </c>
      <c r="AM499" s="132" t="s">
        <v>290</v>
      </c>
      <c r="AN499" s="132">
        <v>0</v>
      </c>
      <c r="AO499" s="132">
        <v>0</v>
      </c>
      <c r="AP499" s="132">
        <v>0</v>
      </c>
      <c r="AQ499" s="132" t="s">
        <v>290</v>
      </c>
      <c r="AR499" s="132">
        <v>45</v>
      </c>
      <c r="AS499" s="132" t="s">
        <v>290</v>
      </c>
      <c r="AT499" s="132">
        <v>0</v>
      </c>
      <c r="AU499" s="132">
        <v>57</v>
      </c>
    </row>
    <row r="500" spans="1:47">
      <c r="A500" t="s">
        <v>2791</v>
      </c>
      <c r="B500" t="s">
        <v>2792</v>
      </c>
      <c r="C500" t="s">
        <v>2793</v>
      </c>
      <c r="D500" t="s">
        <v>2794</v>
      </c>
      <c r="E500" t="s">
        <v>2795</v>
      </c>
      <c r="F500" t="s">
        <v>2761</v>
      </c>
      <c r="G500" t="s">
        <v>288</v>
      </c>
      <c r="H500" s="131" t="s">
        <v>2796</v>
      </c>
      <c r="I500">
        <v>3096629900</v>
      </c>
      <c r="J500" t="s">
        <v>162</v>
      </c>
      <c r="K500" s="132">
        <v>43</v>
      </c>
      <c r="L500" s="132">
        <v>22</v>
      </c>
      <c r="M500" s="132">
        <v>3</v>
      </c>
      <c r="N500" s="132">
        <v>68</v>
      </c>
      <c r="O500" s="132">
        <v>59</v>
      </c>
      <c r="P500" s="132">
        <v>35</v>
      </c>
      <c r="Q500" s="132">
        <v>30</v>
      </c>
      <c r="R500" s="132">
        <v>23</v>
      </c>
      <c r="S500" s="132">
        <v>29</v>
      </c>
      <c r="T500" s="132">
        <v>36</v>
      </c>
      <c r="U500" s="132">
        <v>25</v>
      </c>
      <c r="V500" s="132">
        <v>35</v>
      </c>
      <c r="W500" s="132">
        <v>43</v>
      </c>
      <c r="X500" s="132">
        <v>34</v>
      </c>
      <c r="Y500" s="132">
        <v>29</v>
      </c>
      <c r="Z500" s="132">
        <v>47</v>
      </c>
      <c r="AA500" s="132">
        <v>33</v>
      </c>
      <c r="AB500" s="132">
        <v>33</v>
      </c>
      <c r="AC500" s="132">
        <v>0</v>
      </c>
      <c r="AD500" s="132">
        <v>0</v>
      </c>
      <c r="AE500" s="132">
        <v>0</v>
      </c>
      <c r="AF500" s="132">
        <v>0</v>
      </c>
      <c r="AG500" s="132">
        <v>0</v>
      </c>
      <c r="AH500" s="132">
        <v>0</v>
      </c>
      <c r="AI500" s="132">
        <v>258</v>
      </c>
      <c r="AJ500" s="132">
        <v>233</v>
      </c>
      <c r="AK500" s="132">
        <v>12</v>
      </c>
      <c r="AL500" s="132" t="s">
        <v>290</v>
      </c>
      <c r="AM500" s="132">
        <v>0</v>
      </c>
      <c r="AN500" s="132">
        <v>38</v>
      </c>
      <c r="AO500" s="132">
        <v>25</v>
      </c>
      <c r="AP500" s="132">
        <v>12</v>
      </c>
      <c r="AQ500" s="132">
        <v>0</v>
      </c>
      <c r="AR500" s="132">
        <v>378</v>
      </c>
      <c r="AS500" s="132">
        <v>38</v>
      </c>
      <c r="AT500" s="132">
        <v>60</v>
      </c>
      <c r="AU500" s="132">
        <v>491</v>
      </c>
    </row>
    <row r="501" spans="1:47">
      <c r="A501" t="s">
        <v>2797</v>
      </c>
      <c r="B501" t="s">
        <v>2798</v>
      </c>
      <c r="C501" t="s">
        <v>2260</v>
      </c>
      <c r="D501" t="s">
        <v>2799</v>
      </c>
      <c r="E501" t="s">
        <v>2800</v>
      </c>
      <c r="F501" t="s">
        <v>2801</v>
      </c>
      <c r="G501" t="s">
        <v>288</v>
      </c>
      <c r="H501" s="131" t="s">
        <v>2802</v>
      </c>
      <c r="I501">
        <v>6303556607</v>
      </c>
      <c r="J501" t="s">
        <v>163</v>
      </c>
      <c r="K501" s="132">
        <v>13.5</v>
      </c>
      <c r="L501" s="132">
        <v>6.5</v>
      </c>
      <c r="M501" s="132">
        <v>2</v>
      </c>
      <c r="N501" s="132">
        <v>22</v>
      </c>
      <c r="O501" s="132">
        <v>86</v>
      </c>
      <c r="P501" s="132">
        <v>21</v>
      </c>
      <c r="Q501" s="132">
        <v>34</v>
      </c>
      <c r="R501" s="132">
        <v>12</v>
      </c>
      <c r="S501" s="132">
        <v>20</v>
      </c>
      <c r="T501" s="132">
        <v>21</v>
      </c>
      <c r="U501" s="132">
        <v>20</v>
      </c>
      <c r="V501" s="132">
        <v>13</v>
      </c>
      <c r="W501" s="132">
        <v>13</v>
      </c>
      <c r="X501" s="132">
        <v>10</v>
      </c>
      <c r="Y501" s="132">
        <v>0</v>
      </c>
      <c r="Z501" s="132">
        <v>0</v>
      </c>
      <c r="AA501" s="132">
        <v>0</v>
      </c>
      <c r="AB501" s="132">
        <v>0</v>
      </c>
      <c r="AC501" s="132">
        <v>0</v>
      </c>
      <c r="AD501" s="132">
        <v>0</v>
      </c>
      <c r="AE501" s="132">
        <v>0</v>
      </c>
      <c r="AF501" s="132">
        <v>0</v>
      </c>
      <c r="AG501" s="132">
        <v>0</v>
      </c>
      <c r="AH501" s="132">
        <v>0</v>
      </c>
      <c r="AI501" s="132">
        <v>123</v>
      </c>
      <c r="AJ501" s="132">
        <v>127</v>
      </c>
      <c r="AK501" s="132">
        <v>0</v>
      </c>
      <c r="AL501" s="132">
        <v>0</v>
      </c>
      <c r="AM501" s="132">
        <v>0</v>
      </c>
      <c r="AN501" s="132" t="s">
        <v>290</v>
      </c>
      <c r="AO501" s="132" t="s">
        <v>290</v>
      </c>
      <c r="AP501" s="132" t="s">
        <v>290</v>
      </c>
      <c r="AQ501" s="132">
        <v>0</v>
      </c>
      <c r="AR501" s="132">
        <v>204</v>
      </c>
      <c r="AS501" s="132">
        <v>34</v>
      </c>
      <c r="AT501" s="132">
        <v>0</v>
      </c>
      <c r="AU501" s="132">
        <v>250</v>
      </c>
    </row>
    <row r="502" spans="1:47">
      <c r="A502" t="s">
        <v>2803</v>
      </c>
      <c r="B502" t="s">
        <v>2804</v>
      </c>
      <c r="C502" t="s">
        <v>490</v>
      </c>
      <c r="D502" t="s">
        <v>2805</v>
      </c>
      <c r="E502" t="s">
        <v>2806</v>
      </c>
      <c r="F502" t="s">
        <v>2807</v>
      </c>
      <c r="G502" t="s">
        <v>288</v>
      </c>
      <c r="H502" s="131" t="s">
        <v>2808</v>
      </c>
      <c r="I502">
        <v>6309710184</v>
      </c>
      <c r="J502" t="s">
        <v>163</v>
      </c>
      <c r="K502" s="132">
        <v>13.8</v>
      </c>
      <c r="L502" s="132">
        <v>2.7</v>
      </c>
      <c r="M502" s="132">
        <v>1</v>
      </c>
      <c r="N502" s="132">
        <v>17.5</v>
      </c>
      <c r="O502" s="132">
        <v>0</v>
      </c>
      <c r="P502" s="132">
        <v>15</v>
      </c>
      <c r="Q502" s="132" t="s">
        <v>290</v>
      </c>
      <c r="R502" s="132">
        <v>15</v>
      </c>
      <c r="S502" s="132">
        <v>18</v>
      </c>
      <c r="T502" s="132">
        <v>14</v>
      </c>
      <c r="U502" s="132">
        <v>14</v>
      </c>
      <c r="V502" s="132" t="s">
        <v>290</v>
      </c>
      <c r="W502" s="132" t="s">
        <v>290</v>
      </c>
      <c r="X502" s="132">
        <v>18</v>
      </c>
      <c r="Y502" s="132">
        <v>0</v>
      </c>
      <c r="Z502" s="132">
        <v>0</v>
      </c>
      <c r="AA502" s="132">
        <v>0</v>
      </c>
      <c r="AB502" s="132">
        <v>0</v>
      </c>
      <c r="AC502" s="132">
        <v>33</v>
      </c>
      <c r="AD502" s="132">
        <v>0</v>
      </c>
      <c r="AE502" s="132">
        <v>0</v>
      </c>
      <c r="AF502" s="132">
        <v>0</v>
      </c>
      <c r="AG502" s="132" t="s">
        <v>290</v>
      </c>
      <c r="AH502" s="132">
        <v>0</v>
      </c>
      <c r="AI502" s="132">
        <v>86</v>
      </c>
      <c r="AJ502" s="132">
        <v>70</v>
      </c>
      <c r="AK502" s="132">
        <v>0</v>
      </c>
      <c r="AL502" s="132">
        <v>0</v>
      </c>
      <c r="AM502" s="132">
        <v>0</v>
      </c>
      <c r="AN502" s="132">
        <v>17</v>
      </c>
      <c r="AO502" s="132" t="s">
        <v>290</v>
      </c>
      <c r="AP502" s="132" t="s">
        <v>290</v>
      </c>
      <c r="AQ502" s="132">
        <v>0</v>
      </c>
      <c r="AR502" s="132">
        <v>111</v>
      </c>
      <c r="AS502" s="132">
        <v>17</v>
      </c>
      <c r="AT502" s="132">
        <v>21</v>
      </c>
      <c r="AU502" s="132">
        <v>156</v>
      </c>
    </row>
    <row r="503" spans="1:47">
      <c r="A503" t="s">
        <v>4696</v>
      </c>
      <c r="B503" t="s">
        <v>446</v>
      </c>
      <c r="C503" t="s">
        <v>3253</v>
      </c>
      <c r="D503" t="s">
        <v>4697</v>
      </c>
      <c r="E503" t="s">
        <v>4698</v>
      </c>
      <c r="F503" t="s">
        <v>2839</v>
      </c>
      <c r="G503" t="s">
        <v>288</v>
      </c>
      <c r="H503" s="131">
        <v>60126</v>
      </c>
      <c r="I503">
        <v>6308329302</v>
      </c>
      <c r="J503" t="s">
        <v>163</v>
      </c>
      <c r="K503" s="132">
        <v>21</v>
      </c>
      <c r="L503" s="132">
        <v>7</v>
      </c>
      <c r="M503" s="132">
        <v>1</v>
      </c>
      <c r="N503" s="132">
        <v>29</v>
      </c>
      <c r="O503" s="132">
        <v>80</v>
      </c>
      <c r="P503" s="132">
        <v>41</v>
      </c>
      <c r="Q503" s="132" t="s">
        <v>290</v>
      </c>
      <c r="R503" s="132">
        <v>10</v>
      </c>
      <c r="S503" s="132" t="s">
        <v>290</v>
      </c>
      <c r="T503" s="132">
        <v>10</v>
      </c>
      <c r="U503" s="132">
        <v>16</v>
      </c>
      <c r="V503" s="132">
        <v>0</v>
      </c>
      <c r="W503" s="132" t="s">
        <v>290</v>
      </c>
      <c r="X503" s="132">
        <v>12</v>
      </c>
      <c r="Y503" s="132">
        <v>0</v>
      </c>
      <c r="Z503" s="132">
        <v>0</v>
      </c>
      <c r="AA503" s="132">
        <v>0</v>
      </c>
      <c r="AB503" s="132">
        <v>0</v>
      </c>
      <c r="AC503" s="132">
        <v>0</v>
      </c>
      <c r="AD503" s="132">
        <v>0</v>
      </c>
      <c r="AE503" s="132">
        <v>0</v>
      </c>
      <c r="AF503" s="132">
        <v>0</v>
      </c>
      <c r="AG503" s="132">
        <v>0</v>
      </c>
      <c r="AH503" s="132">
        <v>0</v>
      </c>
      <c r="AI503" s="132">
        <v>84</v>
      </c>
      <c r="AJ503" s="132">
        <v>100</v>
      </c>
      <c r="AK503" s="132">
        <v>0</v>
      </c>
      <c r="AL503" s="132">
        <v>0</v>
      </c>
      <c r="AM503" s="132">
        <v>0</v>
      </c>
      <c r="AN503" s="132">
        <v>0</v>
      </c>
      <c r="AO503" s="132" t="s">
        <v>290</v>
      </c>
      <c r="AP503" s="132" t="s">
        <v>290</v>
      </c>
      <c r="AQ503" s="132">
        <v>0</v>
      </c>
      <c r="AR503" s="132">
        <v>155</v>
      </c>
      <c r="AS503" s="132">
        <v>23</v>
      </c>
      <c r="AT503" s="132" t="s">
        <v>290</v>
      </c>
      <c r="AU503" s="132">
        <v>184</v>
      </c>
    </row>
    <row r="504" spans="1:47">
      <c r="A504" t="s">
        <v>2809</v>
      </c>
      <c r="B504" t="s">
        <v>2810</v>
      </c>
      <c r="C504" t="s">
        <v>2811</v>
      </c>
      <c r="D504" t="s">
        <v>2812</v>
      </c>
      <c r="E504" t="s">
        <v>2813</v>
      </c>
      <c r="F504" t="s">
        <v>2814</v>
      </c>
      <c r="G504" t="s">
        <v>288</v>
      </c>
      <c r="H504" s="131" t="s">
        <v>2815</v>
      </c>
      <c r="I504">
        <v>6307730396</v>
      </c>
      <c r="J504" t="s">
        <v>163</v>
      </c>
      <c r="K504" s="132">
        <v>9</v>
      </c>
      <c r="L504" s="132">
        <v>5</v>
      </c>
      <c r="M504" s="132">
        <v>1</v>
      </c>
      <c r="N504" s="132">
        <v>15</v>
      </c>
      <c r="O504" s="132">
        <v>31</v>
      </c>
      <c r="P504" s="132">
        <v>17</v>
      </c>
      <c r="Q504" s="132">
        <v>15</v>
      </c>
      <c r="R504" s="132" t="s">
        <v>290</v>
      </c>
      <c r="S504" s="132">
        <v>10</v>
      </c>
      <c r="T504" s="132">
        <v>10</v>
      </c>
      <c r="U504" s="132" t="s">
        <v>290</v>
      </c>
      <c r="V504" s="132" t="s">
        <v>290</v>
      </c>
      <c r="W504" s="132" t="s">
        <v>290</v>
      </c>
      <c r="X504" s="132">
        <v>0</v>
      </c>
      <c r="Y504" s="132">
        <v>0</v>
      </c>
      <c r="Z504" s="132">
        <v>0</v>
      </c>
      <c r="AA504" s="132">
        <v>0</v>
      </c>
      <c r="AB504" s="132">
        <v>0</v>
      </c>
      <c r="AC504" s="132">
        <v>0</v>
      </c>
      <c r="AD504" s="132">
        <v>0</v>
      </c>
      <c r="AE504" s="132">
        <v>0</v>
      </c>
      <c r="AF504" s="132">
        <v>0</v>
      </c>
      <c r="AG504" s="132">
        <v>0</v>
      </c>
      <c r="AH504" s="132">
        <v>0</v>
      </c>
      <c r="AI504" s="132">
        <v>51</v>
      </c>
      <c r="AJ504" s="132">
        <v>51</v>
      </c>
      <c r="AK504" s="132">
        <v>0</v>
      </c>
      <c r="AL504" s="132">
        <v>0</v>
      </c>
      <c r="AM504" s="132">
        <v>0</v>
      </c>
      <c r="AN504" s="132" t="s">
        <v>290</v>
      </c>
      <c r="AO504" s="132" t="s">
        <v>290</v>
      </c>
      <c r="AP504" s="132" t="s">
        <v>290</v>
      </c>
      <c r="AQ504" s="132">
        <v>0</v>
      </c>
      <c r="AR504" s="132">
        <v>94</v>
      </c>
      <c r="AS504" s="132">
        <v>0</v>
      </c>
      <c r="AT504" s="132">
        <v>0</v>
      </c>
      <c r="AU504" s="132">
        <v>102</v>
      </c>
    </row>
    <row r="505" spans="1:47">
      <c r="A505" t="s">
        <v>2816</v>
      </c>
      <c r="B505" t="s">
        <v>2817</v>
      </c>
      <c r="C505" t="s">
        <v>592</v>
      </c>
      <c r="D505" t="s">
        <v>1367</v>
      </c>
      <c r="E505" t="s">
        <v>2818</v>
      </c>
      <c r="F505" t="s">
        <v>2819</v>
      </c>
      <c r="G505" t="s">
        <v>288</v>
      </c>
      <c r="H505" s="131" t="s">
        <v>2820</v>
      </c>
      <c r="I505">
        <v>6303231642</v>
      </c>
      <c r="J505" t="s">
        <v>163</v>
      </c>
      <c r="K505" s="132">
        <v>15</v>
      </c>
      <c r="L505" s="132">
        <v>8</v>
      </c>
      <c r="M505" s="132">
        <v>3</v>
      </c>
      <c r="N505" s="132">
        <v>26</v>
      </c>
      <c r="O505" s="132">
        <v>28</v>
      </c>
      <c r="P505" s="132">
        <v>24</v>
      </c>
      <c r="Q505" s="132">
        <v>16</v>
      </c>
      <c r="R505" s="132">
        <v>16</v>
      </c>
      <c r="S505" s="132">
        <v>17</v>
      </c>
      <c r="T505" s="132">
        <v>12</v>
      </c>
      <c r="U505" s="132" t="s">
        <v>290</v>
      </c>
      <c r="V505" s="132">
        <v>15</v>
      </c>
      <c r="W505" s="132">
        <v>19</v>
      </c>
      <c r="X505" s="132">
        <v>12</v>
      </c>
      <c r="Y505" s="132">
        <v>0</v>
      </c>
      <c r="Z505" s="132">
        <v>0</v>
      </c>
      <c r="AA505" s="132">
        <v>0</v>
      </c>
      <c r="AB505" s="132">
        <v>0</v>
      </c>
      <c r="AC505" s="132">
        <v>22</v>
      </c>
      <c r="AD505" s="132">
        <v>0</v>
      </c>
      <c r="AE505" s="132">
        <v>0</v>
      </c>
      <c r="AF505" s="132">
        <v>0</v>
      </c>
      <c r="AG505" s="132">
        <v>0</v>
      </c>
      <c r="AH505" s="132">
        <v>0</v>
      </c>
      <c r="AI505" s="132">
        <v>101</v>
      </c>
      <c r="AJ505" s="132">
        <v>88</v>
      </c>
      <c r="AK505" s="132">
        <v>0</v>
      </c>
      <c r="AL505" s="132">
        <v>0</v>
      </c>
      <c r="AM505" s="132">
        <v>0</v>
      </c>
      <c r="AN505" s="132">
        <v>0</v>
      </c>
      <c r="AO505" s="132">
        <v>0</v>
      </c>
      <c r="AP505" s="132">
        <v>0</v>
      </c>
      <c r="AQ505" s="132">
        <v>0</v>
      </c>
      <c r="AR505" s="132">
        <v>189</v>
      </c>
      <c r="AS505" s="132">
        <v>0</v>
      </c>
      <c r="AT505" s="132" t="s">
        <v>290</v>
      </c>
      <c r="AU505" s="132">
        <v>189</v>
      </c>
    </row>
    <row r="506" spans="1:47">
      <c r="A506" t="s">
        <v>2821</v>
      </c>
      <c r="B506" t="s">
        <v>2822</v>
      </c>
      <c r="C506" t="s">
        <v>2823</v>
      </c>
      <c r="D506" t="s">
        <v>2824</v>
      </c>
      <c r="E506" t="s">
        <v>2825</v>
      </c>
      <c r="F506" t="s">
        <v>2826</v>
      </c>
      <c r="G506" t="s">
        <v>288</v>
      </c>
      <c r="H506" s="131" t="s">
        <v>2827</v>
      </c>
      <c r="I506">
        <v>6306685800</v>
      </c>
      <c r="J506" t="s">
        <v>163</v>
      </c>
      <c r="K506" s="132">
        <v>44.2</v>
      </c>
      <c r="L506" s="132">
        <v>24.7</v>
      </c>
      <c r="M506" s="132">
        <v>2.9</v>
      </c>
      <c r="N506" s="132">
        <v>71.8</v>
      </c>
      <c r="O506" s="132">
        <v>0</v>
      </c>
      <c r="P506" s="132">
        <v>0</v>
      </c>
      <c r="Q506" s="132">
        <v>0</v>
      </c>
      <c r="R506" s="132">
        <v>0</v>
      </c>
      <c r="S506" s="132">
        <v>0</v>
      </c>
      <c r="T506" s="132">
        <v>0</v>
      </c>
      <c r="U506" s="132">
        <v>0</v>
      </c>
      <c r="V506" s="132">
        <v>0</v>
      </c>
      <c r="W506" s="132">
        <v>0</v>
      </c>
      <c r="X506" s="132">
        <v>0</v>
      </c>
      <c r="Y506" s="132">
        <v>174</v>
      </c>
      <c r="Z506" s="132">
        <v>176</v>
      </c>
      <c r="AA506" s="132">
        <v>164</v>
      </c>
      <c r="AB506" s="132">
        <v>158</v>
      </c>
      <c r="AC506" s="132">
        <v>0</v>
      </c>
      <c r="AD506" s="132">
        <v>0</v>
      </c>
      <c r="AE506" s="132">
        <v>0</v>
      </c>
      <c r="AF506" s="132">
        <v>0</v>
      </c>
      <c r="AG506" s="132">
        <v>0</v>
      </c>
      <c r="AH506" s="132">
        <v>0</v>
      </c>
      <c r="AI506" s="132">
        <v>351</v>
      </c>
      <c r="AJ506" s="132">
        <v>321</v>
      </c>
      <c r="AK506" s="132">
        <v>81</v>
      </c>
      <c r="AL506" s="132">
        <v>99</v>
      </c>
      <c r="AM506" s="132">
        <v>0</v>
      </c>
      <c r="AN506" s="132">
        <v>28</v>
      </c>
      <c r="AO506" s="132" t="s">
        <v>290</v>
      </c>
      <c r="AP506" s="132">
        <v>77</v>
      </c>
      <c r="AQ506" s="132" t="s">
        <v>290</v>
      </c>
      <c r="AR506" s="132">
        <v>533</v>
      </c>
      <c r="AS506" s="132">
        <v>25</v>
      </c>
      <c r="AT506" s="132">
        <v>45</v>
      </c>
      <c r="AU506" s="132">
        <v>672</v>
      </c>
    </row>
    <row r="507" spans="1:47">
      <c r="A507" t="s">
        <v>4699</v>
      </c>
      <c r="B507" t="s">
        <v>3023</v>
      </c>
      <c r="C507" t="s">
        <v>4700</v>
      </c>
      <c r="D507" t="s">
        <v>143</v>
      </c>
      <c r="E507" t="s">
        <v>3024</v>
      </c>
      <c r="F507" t="s">
        <v>2856</v>
      </c>
      <c r="G507" t="s">
        <v>288</v>
      </c>
      <c r="H507" s="131">
        <v>60515</v>
      </c>
      <c r="I507">
        <v>6309690800</v>
      </c>
      <c r="J507" t="s">
        <v>163</v>
      </c>
      <c r="K507" s="132">
        <v>41</v>
      </c>
      <c r="L507" s="132">
        <v>20</v>
      </c>
      <c r="M507" s="132">
        <v>11</v>
      </c>
      <c r="N507" s="132">
        <v>72</v>
      </c>
      <c r="O507" s="132">
        <v>48</v>
      </c>
      <c r="P507" s="132">
        <v>22</v>
      </c>
      <c r="Q507" s="132">
        <v>31</v>
      </c>
      <c r="R507" s="132">
        <v>26</v>
      </c>
      <c r="S507" s="132">
        <v>36</v>
      </c>
      <c r="T507" s="132">
        <v>35</v>
      </c>
      <c r="U507" s="132">
        <v>34</v>
      </c>
      <c r="V507" s="132">
        <v>31</v>
      </c>
      <c r="W507" s="132">
        <v>34</v>
      </c>
      <c r="X507" s="132">
        <v>34</v>
      </c>
      <c r="Y507" s="132">
        <v>0</v>
      </c>
      <c r="Z507" s="132">
        <v>0</v>
      </c>
      <c r="AA507" s="132">
        <v>0</v>
      </c>
      <c r="AB507" s="132">
        <v>0</v>
      </c>
      <c r="AC507" s="132">
        <v>0</v>
      </c>
      <c r="AD507" s="132">
        <v>0</v>
      </c>
      <c r="AE507" s="132">
        <v>0</v>
      </c>
      <c r="AF507" s="132">
        <v>0</v>
      </c>
      <c r="AG507" s="132">
        <v>0</v>
      </c>
      <c r="AH507" s="132">
        <v>0</v>
      </c>
      <c r="AI507" s="132">
        <v>172</v>
      </c>
      <c r="AJ507" s="132">
        <v>159</v>
      </c>
      <c r="AK507" s="132">
        <v>0</v>
      </c>
      <c r="AL507" s="132">
        <v>0</v>
      </c>
      <c r="AM507" s="132">
        <v>0</v>
      </c>
      <c r="AN507" s="132">
        <v>122</v>
      </c>
      <c r="AO507" s="132" t="s">
        <v>290</v>
      </c>
      <c r="AP507" s="132" t="s">
        <v>290</v>
      </c>
      <c r="AQ507" s="132">
        <v>0</v>
      </c>
      <c r="AR507" s="132">
        <v>134</v>
      </c>
      <c r="AS507" s="132">
        <v>64</v>
      </c>
      <c r="AT507" s="132" t="s">
        <v>290</v>
      </c>
      <c r="AU507" s="132">
        <v>331</v>
      </c>
    </row>
    <row r="508" spans="1:47">
      <c r="A508" t="s">
        <v>2828</v>
      </c>
      <c r="B508" t="s">
        <v>1585</v>
      </c>
      <c r="C508" t="s">
        <v>2829</v>
      </c>
      <c r="D508" t="s">
        <v>2830</v>
      </c>
      <c r="E508" t="s">
        <v>2831</v>
      </c>
      <c r="F508" t="s">
        <v>2832</v>
      </c>
      <c r="G508" t="s">
        <v>288</v>
      </c>
      <c r="H508" s="131" t="s">
        <v>2833</v>
      </c>
      <c r="I508">
        <v>6308943263</v>
      </c>
      <c r="J508" t="s">
        <v>163</v>
      </c>
      <c r="K508" s="132">
        <v>19.5</v>
      </c>
      <c r="L508" s="132">
        <v>1</v>
      </c>
      <c r="M508" s="132">
        <v>2</v>
      </c>
      <c r="N508" s="132">
        <v>22.5</v>
      </c>
      <c r="O508" s="132">
        <v>55</v>
      </c>
      <c r="P508" s="132">
        <v>21</v>
      </c>
      <c r="Q508" s="132">
        <v>15</v>
      </c>
      <c r="R508" s="132">
        <v>11</v>
      </c>
      <c r="S508" s="132">
        <v>14</v>
      </c>
      <c r="T508" s="132">
        <v>11</v>
      </c>
      <c r="U508" s="132">
        <v>16</v>
      </c>
      <c r="V508" s="132">
        <v>14</v>
      </c>
      <c r="W508" s="132">
        <v>19</v>
      </c>
      <c r="X508" s="132" t="s">
        <v>290</v>
      </c>
      <c r="Y508" s="132">
        <v>0</v>
      </c>
      <c r="Z508" s="132">
        <v>0</v>
      </c>
      <c r="AA508" s="132">
        <v>0</v>
      </c>
      <c r="AB508" s="132">
        <v>0</v>
      </c>
      <c r="AC508" s="132">
        <v>0</v>
      </c>
      <c r="AD508" s="132">
        <v>0</v>
      </c>
      <c r="AE508" s="132">
        <v>0</v>
      </c>
      <c r="AF508" s="132">
        <v>0</v>
      </c>
      <c r="AG508" s="132">
        <v>0</v>
      </c>
      <c r="AH508" s="132">
        <v>0</v>
      </c>
      <c r="AI508" s="132">
        <v>97</v>
      </c>
      <c r="AJ508" s="132">
        <v>88</v>
      </c>
      <c r="AK508" s="132">
        <v>0</v>
      </c>
      <c r="AL508" s="132">
        <v>0</v>
      </c>
      <c r="AM508" s="132">
        <v>0</v>
      </c>
      <c r="AN508" s="132" t="s">
        <v>290</v>
      </c>
      <c r="AO508" s="132">
        <v>0</v>
      </c>
      <c r="AP508" s="132" t="s">
        <v>290</v>
      </c>
      <c r="AQ508" s="132">
        <v>0</v>
      </c>
      <c r="AR508" s="132">
        <v>149</v>
      </c>
      <c r="AS508" s="132">
        <v>24</v>
      </c>
      <c r="AT508" s="132" t="s">
        <v>290</v>
      </c>
      <c r="AU508" s="132">
        <v>185</v>
      </c>
    </row>
    <row r="509" spans="1:47">
      <c r="A509" t="s">
        <v>2834</v>
      </c>
      <c r="B509" t="s">
        <v>2835</v>
      </c>
      <c r="C509" t="s">
        <v>2836</v>
      </c>
      <c r="D509" t="s">
        <v>2837</v>
      </c>
      <c r="E509" t="s">
        <v>2838</v>
      </c>
      <c r="F509" t="s">
        <v>2839</v>
      </c>
      <c r="G509" t="s">
        <v>288</v>
      </c>
      <c r="H509" s="131" t="s">
        <v>2840</v>
      </c>
      <c r="I509">
        <v>6305303460</v>
      </c>
      <c r="J509" t="s">
        <v>163</v>
      </c>
      <c r="K509" s="132">
        <v>30</v>
      </c>
      <c r="L509" s="132">
        <v>7.5</v>
      </c>
      <c r="M509" s="132">
        <v>5.5</v>
      </c>
      <c r="N509" s="132">
        <v>43</v>
      </c>
      <c r="O509" s="132">
        <v>0</v>
      </c>
      <c r="P509" s="132">
        <v>0</v>
      </c>
      <c r="Q509" s="132">
        <v>0</v>
      </c>
      <c r="R509" s="132">
        <v>0</v>
      </c>
      <c r="S509" s="132">
        <v>0</v>
      </c>
      <c r="T509" s="132">
        <v>0</v>
      </c>
      <c r="U509" s="132">
        <v>0</v>
      </c>
      <c r="V509" s="132">
        <v>0</v>
      </c>
      <c r="W509" s="132">
        <v>0</v>
      </c>
      <c r="X509" s="132">
        <v>0</v>
      </c>
      <c r="Y509" s="132">
        <v>87</v>
      </c>
      <c r="Z509" s="132">
        <v>82</v>
      </c>
      <c r="AA509" s="132">
        <v>103</v>
      </c>
      <c r="AB509" s="132">
        <v>93</v>
      </c>
      <c r="AC509" s="132">
        <v>0</v>
      </c>
      <c r="AD509" s="132">
        <v>0</v>
      </c>
      <c r="AE509" s="132">
        <v>0</v>
      </c>
      <c r="AF509" s="132">
        <v>0</v>
      </c>
      <c r="AG509" s="132">
        <v>0</v>
      </c>
      <c r="AH509" s="132">
        <v>0</v>
      </c>
      <c r="AI509" s="132">
        <v>154</v>
      </c>
      <c r="AJ509" s="132">
        <v>211</v>
      </c>
      <c r="AK509" s="132">
        <v>42</v>
      </c>
      <c r="AL509" s="132">
        <v>40</v>
      </c>
      <c r="AM509" s="132">
        <v>0</v>
      </c>
      <c r="AN509" s="132">
        <v>11</v>
      </c>
      <c r="AO509" s="132">
        <v>36</v>
      </c>
      <c r="AP509" s="132">
        <v>98</v>
      </c>
      <c r="AQ509" s="132">
        <v>0</v>
      </c>
      <c r="AR509" s="132">
        <v>206</v>
      </c>
      <c r="AS509" s="132">
        <v>14</v>
      </c>
      <c r="AT509" s="132">
        <v>17</v>
      </c>
      <c r="AU509" s="132">
        <v>365</v>
      </c>
    </row>
    <row r="510" spans="1:47">
      <c r="A510" t="s">
        <v>4701</v>
      </c>
      <c r="B510" t="s">
        <v>4702</v>
      </c>
      <c r="C510" t="s">
        <v>4703</v>
      </c>
      <c r="D510" t="s">
        <v>4704</v>
      </c>
      <c r="E510" t="s">
        <v>4705</v>
      </c>
      <c r="F510" t="s">
        <v>3080</v>
      </c>
      <c r="G510" t="s">
        <v>288</v>
      </c>
      <c r="H510" s="131">
        <v>60555</v>
      </c>
      <c r="I510">
        <v>6303932995</v>
      </c>
      <c r="J510" t="s">
        <v>163</v>
      </c>
      <c r="K510" s="132">
        <v>4</v>
      </c>
      <c r="L510" s="132">
        <v>2</v>
      </c>
      <c r="M510" s="132">
        <v>0</v>
      </c>
      <c r="N510" s="132">
        <v>6</v>
      </c>
      <c r="O510" s="132">
        <v>0</v>
      </c>
      <c r="P510" s="132">
        <v>12</v>
      </c>
      <c r="Q510" s="132" t="s">
        <v>290</v>
      </c>
      <c r="R510" s="132" t="s">
        <v>290</v>
      </c>
      <c r="S510" s="132" t="s">
        <v>290</v>
      </c>
      <c r="T510" s="132">
        <v>0</v>
      </c>
      <c r="U510" s="132" t="s">
        <v>290</v>
      </c>
      <c r="V510" s="132" t="s">
        <v>290</v>
      </c>
      <c r="W510" s="132">
        <v>0</v>
      </c>
      <c r="X510" s="132" t="s">
        <v>290</v>
      </c>
      <c r="Y510" s="132" t="s">
        <v>290</v>
      </c>
      <c r="Z510" s="132" t="s">
        <v>290</v>
      </c>
      <c r="AA510" s="132">
        <v>0</v>
      </c>
      <c r="AB510" s="132" t="s">
        <v>290</v>
      </c>
      <c r="AC510" s="132">
        <v>0</v>
      </c>
      <c r="AD510" s="132">
        <v>0</v>
      </c>
      <c r="AE510" s="132">
        <v>0</v>
      </c>
      <c r="AF510" s="132">
        <v>0</v>
      </c>
      <c r="AG510" s="132">
        <v>0</v>
      </c>
      <c r="AH510" s="132">
        <v>0</v>
      </c>
      <c r="AI510" s="132">
        <v>16</v>
      </c>
      <c r="AJ510" s="132">
        <v>13</v>
      </c>
      <c r="AK510" s="132">
        <v>0</v>
      </c>
      <c r="AL510" s="132" t="s">
        <v>290</v>
      </c>
      <c r="AM510" s="132">
        <v>0</v>
      </c>
      <c r="AN510" s="132">
        <v>0</v>
      </c>
      <c r="AO510" s="132">
        <v>0</v>
      </c>
      <c r="AP510" s="132" t="s">
        <v>290</v>
      </c>
      <c r="AQ510" s="132">
        <v>0</v>
      </c>
      <c r="AR510" s="132">
        <v>26</v>
      </c>
      <c r="AS510" s="132" t="s">
        <v>290</v>
      </c>
      <c r="AT510" s="132">
        <v>0</v>
      </c>
      <c r="AU510" s="132">
        <v>29</v>
      </c>
    </row>
    <row r="511" spans="1:47">
      <c r="A511" t="s">
        <v>2841</v>
      </c>
      <c r="B511" t="s">
        <v>2842</v>
      </c>
      <c r="C511" t="s">
        <v>383</v>
      </c>
      <c r="D511" t="s">
        <v>2843</v>
      </c>
      <c r="E511" t="s">
        <v>2844</v>
      </c>
      <c r="F511" t="s">
        <v>2845</v>
      </c>
      <c r="G511" t="s">
        <v>288</v>
      </c>
      <c r="H511" s="131" t="s">
        <v>2846</v>
      </c>
      <c r="I511">
        <v>6306682625</v>
      </c>
      <c r="J511" t="s">
        <v>163</v>
      </c>
      <c r="K511" s="132">
        <v>14</v>
      </c>
      <c r="L511" s="132">
        <v>2.5</v>
      </c>
      <c r="M511" s="132">
        <v>1</v>
      </c>
      <c r="N511" s="132">
        <v>17.5</v>
      </c>
      <c r="O511" s="132">
        <v>37</v>
      </c>
      <c r="P511" s="132">
        <v>25</v>
      </c>
      <c r="Q511" s="132">
        <v>16</v>
      </c>
      <c r="R511" s="132">
        <v>12</v>
      </c>
      <c r="S511" s="132">
        <v>26</v>
      </c>
      <c r="T511" s="132">
        <v>16</v>
      </c>
      <c r="U511" s="132">
        <v>15</v>
      </c>
      <c r="V511" s="132">
        <v>17</v>
      </c>
      <c r="W511" s="132">
        <v>18</v>
      </c>
      <c r="X511" s="132">
        <v>22</v>
      </c>
      <c r="Y511" s="132">
        <v>0</v>
      </c>
      <c r="Z511" s="132">
        <v>0</v>
      </c>
      <c r="AA511" s="132">
        <v>0</v>
      </c>
      <c r="AB511" s="132">
        <v>0</v>
      </c>
      <c r="AC511" s="132">
        <v>0</v>
      </c>
      <c r="AD511" s="132">
        <v>0</v>
      </c>
      <c r="AE511" s="132">
        <v>0</v>
      </c>
      <c r="AF511" s="132">
        <v>0</v>
      </c>
      <c r="AG511" s="132">
        <v>0</v>
      </c>
      <c r="AH511" s="132">
        <v>0</v>
      </c>
      <c r="AI511" s="132">
        <v>111</v>
      </c>
      <c r="AJ511" s="132">
        <v>93</v>
      </c>
      <c r="AK511" s="132">
        <v>0</v>
      </c>
      <c r="AL511" s="132">
        <v>0</v>
      </c>
      <c r="AM511" s="132">
        <v>0</v>
      </c>
      <c r="AN511" s="132">
        <v>22</v>
      </c>
      <c r="AO511" s="132" t="s">
        <v>290</v>
      </c>
      <c r="AP511" s="132">
        <v>33</v>
      </c>
      <c r="AQ511" s="132">
        <v>0</v>
      </c>
      <c r="AR511" s="132">
        <v>115</v>
      </c>
      <c r="AS511" s="132">
        <v>32</v>
      </c>
      <c r="AT511" s="132">
        <v>41</v>
      </c>
      <c r="AU511" s="132">
        <v>204</v>
      </c>
    </row>
    <row r="512" spans="1:47">
      <c r="A512" t="s">
        <v>2847</v>
      </c>
      <c r="B512" t="s">
        <v>2848</v>
      </c>
      <c r="C512" t="s">
        <v>519</v>
      </c>
      <c r="D512" t="s">
        <v>2849</v>
      </c>
      <c r="E512" t="s">
        <v>2850</v>
      </c>
      <c r="F512" t="s">
        <v>2851</v>
      </c>
      <c r="G512" t="s">
        <v>288</v>
      </c>
      <c r="H512" s="131" t="s">
        <v>2852</v>
      </c>
      <c r="I512">
        <v>6309323196</v>
      </c>
      <c r="J512" t="s">
        <v>163</v>
      </c>
      <c r="K512" s="132">
        <v>14.7</v>
      </c>
      <c r="L512" s="132">
        <v>6</v>
      </c>
      <c r="M512" s="132">
        <v>2.7</v>
      </c>
      <c r="N512" s="132">
        <v>23.4</v>
      </c>
      <c r="O512" s="132">
        <v>74</v>
      </c>
      <c r="P512" s="132">
        <v>16</v>
      </c>
      <c r="Q512" s="132">
        <v>25</v>
      </c>
      <c r="R512" s="132">
        <v>25</v>
      </c>
      <c r="S512" s="132">
        <v>19</v>
      </c>
      <c r="T512" s="132">
        <v>21</v>
      </c>
      <c r="U512" s="132">
        <v>19</v>
      </c>
      <c r="V512" s="132">
        <v>13</v>
      </c>
      <c r="W512" s="132">
        <v>17</v>
      </c>
      <c r="X512" s="132">
        <v>14</v>
      </c>
      <c r="Y512" s="132">
        <v>0</v>
      </c>
      <c r="Z512" s="132">
        <v>0</v>
      </c>
      <c r="AA512" s="132">
        <v>0</v>
      </c>
      <c r="AB512" s="132">
        <v>0</v>
      </c>
      <c r="AC512" s="132">
        <v>0</v>
      </c>
      <c r="AD512" s="132">
        <v>0</v>
      </c>
      <c r="AE512" s="132">
        <v>0</v>
      </c>
      <c r="AF512" s="132">
        <v>0</v>
      </c>
      <c r="AG512" s="132">
        <v>0</v>
      </c>
      <c r="AH512" s="132">
        <v>0</v>
      </c>
      <c r="AI512" s="132">
        <v>132</v>
      </c>
      <c r="AJ512" s="132">
        <v>111</v>
      </c>
      <c r="AK512" s="132">
        <v>0</v>
      </c>
      <c r="AL512" s="132">
        <v>0</v>
      </c>
      <c r="AM512" s="132">
        <v>0</v>
      </c>
      <c r="AN512" s="132" t="s">
        <v>290</v>
      </c>
      <c r="AO512" s="132" t="s">
        <v>290</v>
      </c>
      <c r="AP512" s="132">
        <v>13</v>
      </c>
      <c r="AQ512" s="132">
        <v>0</v>
      </c>
      <c r="AR512" s="132">
        <v>219</v>
      </c>
      <c r="AS512" s="132" t="s">
        <v>290</v>
      </c>
      <c r="AT512" s="132">
        <v>0</v>
      </c>
      <c r="AU512" s="132">
        <v>243</v>
      </c>
    </row>
    <row r="513" spans="1:47">
      <c r="A513" t="s">
        <v>2853</v>
      </c>
      <c r="B513" t="s">
        <v>786</v>
      </c>
      <c r="C513" t="s">
        <v>2854</v>
      </c>
      <c r="D513" t="s">
        <v>1392</v>
      </c>
      <c r="E513" t="s">
        <v>2855</v>
      </c>
      <c r="F513" t="s">
        <v>2856</v>
      </c>
      <c r="G513" t="s">
        <v>288</v>
      </c>
      <c r="H513" s="131" t="s">
        <v>2857</v>
      </c>
      <c r="I513">
        <v>6309694306</v>
      </c>
      <c r="J513" t="s">
        <v>163</v>
      </c>
      <c r="K513" s="132">
        <v>21</v>
      </c>
      <c r="L513" s="132">
        <v>1</v>
      </c>
      <c r="M513" s="132">
        <v>3</v>
      </c>
      <c r="N513" s="132">
        <v>25</v>
      </c>
      <c r="O513" s="132">
        <v>88</v>
      </c>
      <c r="P513" s="132">
        <v>50</v>
      </c>
      <c r="Q513" s="132">
        <v>39</v>
      </c>
      <c r="R513" s="132">
        <v>49</v>
      </c>
      <c r="S513" s="132">
        <v>37</v>
      </c>
      <c r="T513" s="132">
        <v>30</v>
      </c>
      <c r="U513" s="132">
        <v>39</v>
      </c>
      <c r="V513" s="132">
        <v>52</v>
      </c>
      <c r="W513" s="132">
        <v>37</v>
      </c>
      <c r="X513" s="132">
        <v>43</v>
      </c>
      <c r="Y513" s="132">
        <v>0</v>
      </c>
      <c r="Z513" s="132">
        <v>0</v>
      </c>
      <c r="AA513" s="132">
        <v>0</v>
      </c>
      <c r="AB513" s="132">
        <v>0</v>
      </c>
      <c r="AC513" s="132">
        <v>0</v>
      </c>
      <c r="AD513" s="132">
        <v>0</v>
      </c>
      <c r="AE513" s="132">
        <v>0</v>
      </c>
      <c r="AF513" s="132">
        <v>0</v>
      </c>
      <c r="AG513" s="132">
        <v>0</v>
      </c>
      <c r="AH513" s="132">
        <v>0</v>
      </c>
      <c r="AI513" s="132">
        <v>224</v>
      </c>
      <c r="AJ513" s="132">
        <v>240</v>
      </c>
      <c r="AK513" s="132">
        <v>0</v>
      </c>
      <c r="AL513" s="132">
        <v>0</v>
      </c>
      <c r="AM513" s="132">
        <v>0</v>
      </c>
      <c r="AN513" s="132">
        <v>17</v>
      </c>
      <c r="AO513" s="132" t="s">
        <v>290</v>
      </c>
      <c r="AP513" s="132">
        <v>0</v>
      </c>
      <c r="AQ513" s="132">
        <v>0</v>
      </c>
      <c r="AR513" s="132">
        <v>414</v>
      </c>
      <c r="AS513" s="132">
        <v>31</v>
      </c>
      <c r="AT513" s="132">
        <v>0</v>
      </c>
      <c r="AU513" s="132">
        <v>464</v>
      </c>
    </row>
    <row r="514" spans="1:47">
      <c r="A514" t="s">
        <v>2858</v>
      </c>
      <c r="B514" t="s">
        <v>2859</v>
      </c>
      <c r="C514" t="s">
        <v>1381</v>
      </c>
      <c r="D514" t="s">
        <v>2860</v>
      </c>
      <c r="E514" t="s">
        <v>2861</v>
      </c>
      <c r="F514" t="s">
        <v>2862</v>
      </c>
      <c r="G514" t="s">
        <v>288</v>
      </c>
      <c r="H514" s="131" t="s">
        <v>2863</v>
      </c>
      <c r="I514">
        <v>6309691732</v>
      </c>
      <c r="J514" t="s">
        <v>163</v>
      </c>
      <c r="K514" s="132">
        <v>23</v>
      </c>
      <c r="L514" s="132">
        <v>10</v>
      </c>
      <c r="M514" s="132">
        <v>4</v>
      </c>
      <c r="N514" s="132">
        <v>37</v>
      </c>
      <c r="O514" s="132">
        <v>51</v>
      </c>
      <c r="P514" s="132">
        <v>27</v>
      </c>
      <c r="Q514" s="132">
        <v>42</v>
      </c>
      <c r="R514" s="132">
        <v>30</v>
      </c>
      <c r="S514" s="132">
        <v>35</v>
      </c>
      <c r="T514" s="132">
        <v>30</v>
      </c>
      <c r="U514" s="132">
        <v>33</v>
      </c>
      <c r="V514" s="132">
        <v>37</v>
      </c>
      <c r="W514" s="132">
        <v>38</v>
      </c>
      <c r="X514" s="132">
        <v>26</v>
      </c>
      <c r="Y514" s="132">
        <v>0</v>
      </c>
      <c r="Z514" s="132">
        <v>0</v>
      </c>
      <c r="AA514" s="132">
        <v>0</v>
      </c>
      <c r="AB514" s="132">
        <v>0</v>
      </c>
      <c r="AC514" s="132">
        <v>0</v>
      </c>
      <c r="AD514" s="132">
        <v>0</v>
      </c>
      <c r="AE514" s="132">
        <v>0</v>
      </c>
      <c r="AF514" s="132">
        <v>0</v>
      </c>
      <c r="AG514" s="132">
        <v>0</v>
      </c>
      <c r="AH514" s="132">
        <v>0</v>
      </c>
      <c r="AI514" s="132">
        <v>176</v>
      </c>
      <c r="AJ514" s="132">
        <v>173</v>
      </c>
      <c r="AK514" s="132">
        <v>0</v>
      </c>
      <c r="AL514" s="132">
        <v>0</v>
      </c>
      <c r="AM514" s="132" t="s">
        <v>290</v>
      </c>
      <c r="AN514" s="132" t="s">
        <v>290</v>
      </c>
      <c r="AO514" s="132" t="s">
        <v>290</v>
      </c>
      <c r="AP514" s="132">
        <v>0</v>
      </c>
      <c r="AQ514" s="132">
        <v>0</v>
      </c>
      <c r="AR514" s="132">
        <v>307</v>
      </c>
      <c r="AS514" s="132">
        <v>27</v>
      </c>
      <c r="AT514" s="132" t="s">
        <v>290</v>
      </c>
      <c r="AU514" s="132">
        <v>349</v>
      </c>
    </row>
    <row r="515" spans="1:47">
      <c r="A515" t="s">
        <v>2864</v>
      </c>
      <c r="B515" t="s">
        <v>2865</v>
      </c>
      <c r="C515" t="s">
        <v>2502</v>
      </c>
      <c r="D515" t="s">
        <v>176</v>
      </c>
      <c r="E515" t="s">
        <v>2866</v>
      </c>
      <c r="F515" t="s">
        <v>2819</v>
      </c>
      <c r="G515" t="s">
        <v>288</v>
      </c>
      <c r="H515" s="131" t="s">
        <v>2820</v>
      </c>
      <c r="I515">
        <v>6306551066</v>
      </c>
      <c r="J515" t="s">
        <v>163</v>
      </c>
      <c r="K515" s="132">
        <v>14.2</v>
      </c>
      <c r="L515" s="132">
        <v>3</v>
      </c>
      <c r="M515" s="132">
        <v>3</v>
      </c>
      <c r="N515" s="132">
        <v>20.2</v>
      </c>
      <c r="O515" s="132">
        <v>82</v>
      </c>
      <c r="P515" s="132">
        <v>18</v>
      </c>
      <c r="Q515" s="132">
        <v>10</v>
      </c>
      <c r="R515" s="132" t="s">
        <v>290</v>
      </c>
      <c r="S515" s="132" t="s">
        <v>290</v>
      </c>
      <c r="T515" s="132" t="s">
        <v>290</v>
      </c>
      <c r="U515" s="132" t="s">
        <v>290</v>
      </c>
      <c r="V515" s="132" t="s">
        <v>290</v>
      </c>
      <c r="W515" s="132">
        <v>0</v>
      </c>
      <c r="X515" s="132">
        <v>0</v>
      </c>
      <c r="Y515" s="132">
        <v>0</v>
      </c>
      <c r="Z515" s="132">
        <v>0</v>
      </c>
      <c r="AA515" s="132">
        <v>0</v>
      </c>
      <c r="AB515" s="132">
        <v>0</v>
      </c>
      <c r="AC515" s="132">
        <v>0</v>
      </c>
      <c r="AD515" s="132">
        <v>0</v>
      </c>
      <c r="AE515" s="132">
        <v>0</v>
      </c>
      <c r="AF515" s="132">
        <v>0</v>
      </c>
      <c r="AG515" s="132">
        <v>0</v>
      </c>
      <c r="AH515" s="132">
        <v>0</v>
      </c>
      <c r="AI515" s="132">
        <v>67</v>
      </c>
      <c r="AJ515" s="132">
        <v>64</v>
      </c>
      <c r="AK515" s="132">
        <v>0</v>
      </c>
      <c r="AL515" s="132">
        <v>0</v>
      </c>
      <c r="AM515" s="132">
        <v>0</v>
      </c>
      <c r="AN515" s="132">
        <v>31</v>
      </c>
      <c r="AO515" s="132" t="s">
        <v>290</v>
      </c>
      <c r="AP515" s="132" t="s">
        <v>290</v>
      </c>
      <c r="AQ515" s="132">
        <v>0</v>
      </c>
      <c r="AR515" s="132">
        <v>65</v>
      </c>
      <c r="AS515" s="132">
        <v>29</v>
      </c>
      <c r="AT515" s="132">
        <v>0</v>
      </c>
      <c r="AU515" s="132">
        <v>131</v>
      </c>
    </row>
    <row r="516" spans="1:47">
      <c r="A516" t="s">
        <v>2867</v>
      </c>
      <c r="B516" t="s">
        <v>2868</v>
      </c>
      <c r="C516" t="s">
        <v>2304</v>
      </c>
      <c r="D516" t="s">
        <v>2849</v>
      </c>
      <c r="E516" t="s">
        <v>2869</v>
      </c>
      <c r="F516" t="s">
        <v>2856</v>
      </c>
      <c r="G516" t="s">
        <v>288</v>
      </c>
      <c r="H516" s="131" t="s">
        <v>2857</v>
      </c>
      <c r="I516">
        <v>6309686155</v>
      </c>
      <c r="J516" t="s">
        <v>163</v>
      </c>
      <c r="K516" s="132">
        <v>27.5</v>
      </c>
      <c r="L516" s="132">
        <v>8.3000000000000007</v>
      </c>
      <c r="M516" s="132">
        <v>4</v>
      </c>
      <c r="N516" s="132">
        <v>39.799999999999997</v>
      </c>
      <c r="O516" s="132">
        <v>64</v>
      </c>
      <c r="P516" s="132">
        <v>47</v>
      </c>
      <c r="Q516" s="132">
        <v>38</v>
      </c>
      <c r="R516" s="132">
        <v>42</v>
      </c>
      <c r="S516" s="132">
        <v>43</v>
      </c>
      <c r="T516" s="132">
        <v>47</v>
      </c>
      <c r="U516" s="132">
        <v>42</v>
      </c>
      <c r="V516" s="132">
        <v>45</v>
      </c>
      <c r="W516" s="132">
        <v>36</v>
      </c>
      <c r="X516" s="132">
        <v>46</v>
      </c>
      <c r="Y516" s="132">
        <v>0</v>
      </c>
      <c r="Z516" s="132">
        <v>0</v>
      </c>
      <c r="AA516" s="132">
        <v>0</v>
      </c>
      <c r="AB516" s="132">
        <v>0</v>
      </c>
      <c r="AC516" s="132">
        <v>0</v>
      </c>
      <c r="AD516" s="132">
        <v>0</v>
      </c>
      <c r="AE516" s="132">
        <v>0</v>
      </c>
      <c r="AF516" s="132">
        <v>0</v>
      </c>
      <c r="AG516" s="132">
        <v>17</v>
      </c>
      <c r="AH516" s="132">
        <v>0</v>
      </c>
      <c r="AI516" s="132">
        <v>219</v>
      </c>
      <c r="AJ516" s="132">
        <v>248</v>
      </c>
      <c r="AK516" s="132">
        <v>0</v>
      </c>
      <c r="AL516" s="132">
        <v>0</v>
      </c>
      <c r="AM516" s="132">
        <v>0</v>
      </c>
      <c r="AN516" s="132">
        <v>21</v>
      </c>
      <c r="AO516" s="132" t="s">
        <v>290</v>
      </c>
      <c r="AP516" s="132">
        <v>26</v>
      </c>
      <c r="AQ516" s="132">
        <v>0</v>
      </c>
      <c r="AR516" s="132">
        <v>392</v>
      </c>
      <c r="AS516" s="132">
        <v>24</v>
      </c>
      <c r="AT516" s="132">
        <v>0</v>
      </c>
      <c r="AU516" s="132">
        <v>467</v>
      </c>
    </row>
    <row r="517" spans="1:47">
      <c r="A517" t="s">
        <v>2870</v>
      </c>
      <c r="B517" t="s">
        <v>2871</v>
      </c>
      <c r="C517" t="s">
        <v>2872</v>
      </c>
      <c r="D517" t="s">
        <v>2873</v>
      </c>
      <c r="E517" t="s">
        <v>2874</v>
      </c>
      <c r="F517" t="s">
        <v>2875</v>
      </c>
      <c r="G517" t="s">
        <v>288</v>
      </c>
      <c r="H517" s="131" t="s">
        <v>2876</v>
      </c>
      <c r="I517">
        <v>6308583112</v>
      </c>
      <c r="J517" t="s">
        <v>163</v>
      </c>
      <c r="K517" s="132">
        <v>9.5</v>
      </c>
      <c r="L517" s="132">
        <v>3.5</v>
      </c>
      <c r="M517" s="132">
        <v>1</v>
      </c>
      <c r="N517" s="132">
        <v>14</v>
      </c>
      <c r="O517" s="132">
        <v>12</v>
      </c>
      <c r="P517" s="132">
        <v>12</v>
      </c>
      <c r="Q517" s="132">
        <v>11</v>
      </c>
      <c r="R517" s="132">
        <v>13</v>
      </c>
      <c r="S517" s="132">
        <v>17</v>
      </c>
      <c r="T517" s="132">
        <v>10</v>
      </c>
      <c r="U517" s="132">
        <v>11</v>
      </c>
      <c r="V517" s="132">
        <v>15</v>
      </c>
      <c r="W517" s="132" t="s">
        <v>290</v>
      </c>
      <c r="X517" s="132">
        <v>11</v>
      </c>
      <c r="Y517" s="132">
        <v>0</v>
      </c>
      <c r="Z517" s="132">
        <v>0</v>
      </c>
      <c r="AA517" s="132">
        <v>0</v>
      </c>
      <c r="AB517" s="132">
        <v>0</v>
      </c>
      <c r="AC517" s="132">
        <v>0</v>
      </c>
      <c r="AD517" s="132">
        <v>0</v>
      </c>
      <c r="AE517" s="132">
        <v>0</v>
      </c>
      <c r="AF517" s="132">
        <v>0</v>
      </c>
      <c r="AG517" s="132">
        <v>0</v>
      </c>
      <c r="AH517" s="132">
        <v>0</v>
      </c>
      <c r="AI517" s="132">
        <v>68</v>
      </c>
      <c r="AJ517" s="132">
        <v>53</v>
      </c>
      <c r="AK517" s="132">
        <v>0</v>
      </c>
      <c r="AL517" s="132">
        <v>0</v>
      </c>
      <c r="AM517" s="132" t="s">
        <v>290</v>
      </c>
      <c r="AN517" s="132">
        <v>22</v>
      </c>
      <c r="AO517" s="132" t="s">
        <v>290</v>
      </c>
      <c r="AP517" s="132">
        <v>28</v>
      </c>
      <c r="AQ517" s="132">
        <v>0</v>
      </c>
      <c r="AR517" s="132">
        <v>43</v>
      </c>
      <c r="AS517" s="132">
        <v>23</v>
      </c>
      <c r="AT517" s="132">
        <v>40</v>
      </c>
      <c r="AU517" s="132">
        <v>121</v>
      </c>
    </row>
    <row r="518" spans="1:47">
      <c r="A518" t="s">
        <v>2877</v>
      </c>
      <c r="B518" t="s">
        <v>2878</v>
      </c>
      <c r="C518" t="s">
        <v>2879</v>
      </c>
      <c r="D518" t="s">
        <v>2880</v>
      </c>
      <c r="E518" t="s">
        <v>2881</v>
      </c>
      <c r="F518" t="s">
        <v>2826</v>
      </c>
      <c r="G518" t="s">
        <v>288</v>
      </c>
      <c r="H518" s="131" t="s">
        <v>2827</v>
      </c>
      <c r="I518">
        <v>6306651454</v>
      </c>
      <c r="J518" t="s">
        <v>163</v>
      </c>
      <c r="K518" s="132">
        <v>28</v>
      </c>
      <c r="L518" s="132">
        <v>12</v>
      </c>
      <c r="M518" s="132">
        <v>2</v>
      </c>
      <c r="N518" s="132">
        <v>42</v>
      </c>
      <c r="O518" s="132">
        <v>79</v>
      </c>
      <c r="P518" s="132">
        <v>58</v>
      </c>
      <c r="Q518" s="132">
        <v>53</v>
      </c>
      <c r="R518" s="132">
        <v>59</v>
      </c>
      <c r="S518" s="132">
        <v>58</v>
      </c>
      <c r="T518" s="132">
        <v>48</v>
      </c>
      <c r="U518" s="132">
        <v>60</v>
      </c>
      <c r="V518" s="132">
        <v>57</v>
      </c>
      <c r="W518" s="132">
        <v>59</v>
      </c>
      <c r="X518" s="132">
        <v>61</v>
      </c>
      <c r="Y518" s="132">
        <v>0</v>
      </c>
      <c r="Z518" s="132">
        <v>0</v>
      </c>
      <c r="AA518" s="132">
        <v>0</v>
      </c>
      <c r="AB518" s="132">
        <v>0</v>
      </c>
      <c r="AC518" s="132">
        <v>0</v>
      </c>
      <c r="AD518" s="132">
        <v>0</v>
      </c>
      <c r="AE518" s="132">
        <v>0</v>
      </c>
      <c r="AF518" s="132">
        <v>0</v>
      </c>
      <c r="AG518" s="132">
        <v>0</v>
      </c>
      <c r="AH518" s="132">
        <v>0</v>
      </c>
      <c r="AI518" s="132">
        <v>306</v>
      </c>
      <c r="AJ518" s="132">
        <v>286</v>
      </c>
      <c r="AK518" s="132">
        <v>0</v>
      </c>
      <c r="AL518" s="132">
        <v>0</v>
      </c>
      <c r="AM518" s="132" t="s">
        <v>290</v>
      </c>
      <c r="AN518" s="132">
        <v>31</v>
      </c>
      <c r="AO518" s="132">
        <v>0</v>
      </c>
      <c r="AP518" s="132">
        <v>30</v>
      </c>
      <c r="AQ518" s="132" t="s">
        <v>290</v>
      </c>
      <c r="AR518" s="132">
        <v>508</v>
      </c>
      <c r="AS518" s="132">
        <v>17</v>
      </c>
      <c r="AT518" s="132">
        <v>25</v>
      </c>
      <c r="AU518" s="132">
        <v>592</v>
      </c>
    </row>
    <row r="519" spans="1:47">
      <c r="A519" t="s">
        <v>2882</v>
      </c>
      <c r="B519" t="s">
        <v>2883</v>
      </c>
      <c r="C519" t="s">
        <v>2884</v>
      </c>
      <c r="D519" t="s">
        <v>2885</v>
      </c>
      <c r="E519" t="s">
        <v>2886</v>
      </c>
      <c r="F519" t="s">
        <v>2801</v>
      </c>
      <c r="G519" t="s">
        <v>288</v>
      </c>
      <c r="H519" s="131" t="s">
        <v>2887</v>
      </c>
      <c r="I519">
        <v>6303550113</v>
      </c>
      <c r="J519" t="s">
        <v>163</v>
      </c>
      <c r="K519" s="132">
        <v>34</v>
      </c>
      <c r="L519" s="132">
        <v>10</v>
      </c>
      <c r="M519" s="132">
        <v>3</v>
      </c>
      <c r="N519" s="132">
        <v>47</v>
      </c>
      <c r="O519" s="132">
        <v>44</v>
      </c>
      <c r="P519" s="132">
        <v>46</v>
      </c>
      <c r="Q519" s="132">
        <v>53</v>
      </c>
      <c r="R519" s="132">
        <v>46</v>
      </c>
      <c r="S519" s="132">
        <v>45</v>
      </c>
      <c r="T519" s="132">
        <v>50</v>
      </c>
      <c r="U519" s="132">
        <v>38</v>
      </c>
      <c r="V519" s="132">
        <v>52</v>
      </c>
      <c r="W519" s="132">
        <v>42</v>
      </c>
      <c r="X519" s="132">
        <v>42</v>
      </c>
      <c r="Y519" s="132">
        <v>0</v>
      </c>
      <c r="Z519" s="132">
        <v>0</v>
      </c>
      <c r="AA519" s="132">
        <v>0</v>
      </c>
      <c r="AB519" s="132">
        <v>0</v>
      </c>
      <c r="AC519" s="132">
        <v>0</v>
      </c>
      <c r="AD519" s="132">
        <v>0</v>
      </c>
      <c r="AE519" s="132">
        <v>0</v>
      </c>
      <c r="AF519" s="132">
        <v>0</v>
      </c>
      <c r="AG519" s="132">
        <v>0</v>
      </c>
      <c r="AH519" s="132">
        <v>0</v>
      </c>
      <c r="AI519" s="132">
        <v>225</v>
      </c>
      <c r="AJ519" s="132">
        <v>233</v>
      </c>
      <c r="AK519" s="132">
        <v>0</v>
      </c>
      <c r="AL519" s="132">
        <v>0</v>
      </c>
      <c r="AM519" s="132">
        <v>0</v>
      </c>
      <c r="AN519" s="132">
        <v>16</v>
      </c>
      <c r="AO519" s="132" t="s">
        <v>290</v>
      </c>
      <c r="AP519" s="132">
        <v>28</v>
      </c>
      <c r="AQ519" s="132">
        <v>0</v>
      </c>
      <c r="AR519" s="132">
        <v>388</v>
      </c>
      <c r="AS519" s="132">
        <v>22</v>
      </c>
      <c r="AT519" s="132">
        <v>0</v>
      </c>
      <c r="AU519" s="132">
        <v>458</v>
      </c>
    </row>
    <row r="520" spans="1:47">
      <c r="A520" t="s">
        <v>2888</v>
      </c>
      <c r="B520" t="s">
        <v>2889</v>
      </c>
      <c r="C520" t="s">
        <v>845</v>
      </c>
      <c r="D520" t="s">
        <v>2890</v>
      </c>
      <c r="E520" t="s">
        <v>2891</v>
      </c>
      <c r="F520" t="s">
        <v>2892</v>
      </c>
      <c r="G520" t="s">
        <v>288</v>
      </c>
      <c r="H520" s="131" t="s">
        <v>2893</v>
      </c>
      <c r="I520">
        <v>6304695041</v>
      </c>
      <c r="J520" t="s">
        <v>163</v>
      </c>
      <c r="K520" s="132">
        <v>31</v>
      </c>
      <c r="L520" s="132">
        <v>14</v>
      </c>
      <c r="M520" s="132">
        <v>2</v>
      </c>
      <c r="N520" s="132">
        <v>47</v>
      </c>
      <c r="O520" s="132">
        <v>40</v>
      </c>
      <c r="P520" s="132">
        <v>57</v>
      </c>
      <c r="Q520" s="132">
        <v>47</v>
      </c>
      <c r="R520" s="132">
        <v>57</v>
      </c>
      <c r="S520" s="132">
        <v>46</v>
      </c>
      <c r="T520" s="132">
        <v>60</v>
      </c>
      <c r="U520" s="132">
        <v>59</v>
      </c>
      <c r="V520" s="132">
        <v>32</v>
      </c>
      <c r="W520" s="132">
        <v>52</v>
      </c>
      <c r="X520" s="132">
        <v>49</v>
      </c>
      <c r="Y520" s="132">
        <v>0</v>
      </c>
      <c r="Z520" s="132">
        <v>0</v>
      </c>
      <c r="AA520" s="132">
        <v>0</v>
      </c>
      <c r="AB520" s="132">
        <v>0</v>
      </c>
      <c r="AC520" s="132">
        <v>0</v>
      </c>
      <c r="AD520" s="132">
        <v>0</v>
      </c>
      <c r="AE520" s="132">
        <v>0</v>
      </c>
      <c r="AF520" s="132">
        <v>0</v>
      </c>
      <c r="AG520" s="132">
        <v>0</v>
      </c>
      <c r="AH520" s="132">
        <v>0</v>
      </c>
      <c r="AI520" s="132">
        <v>256</v>
      </c>
      <c r="AJ520" s="132">
        <v>243</v>
      </c>
      <c r="AK520" s="132">
        <v>0</v>
      </c>
      <c r="AL520" s="132">
        <v>0</v>
      </c>
      <c r="AM520" s="132">
        <v>0</v>
      </c>
      <c r="AN520" s="132" t="s">
        <v>290</v>
      </c>
      <c r="AO520" s="132" t="s">
        <v>290</v>
      </c>
      <c r="AP520" s="132">
        <v>25</v>
      </c>
      <c r="AQ520" s="132">
        <v>0</v>
      </c>
      <c r="AR520" s="132">
        <v>435</v>
      </c>
      <c r="AS520" s="132">
        <v>24</v>
      </c>
      <c r="AT520" s="132">
        <v>0</v>
      </c>
      <c r="AU520" s="132">
        <v>499</v>
      </c>
    </row>
    <row r="521" spans="1:47">
      <c r="A521" t="s">
        <v>2894</v>
      </c>
      <c r="B521" t="s">
        <v>2895</v>
      </c>
      <c r="C521" t="s">
        <v>817</v>
      </c>
      <c r="D521" t="s">
        <v>2896</v>
      </c>
      <c r="E521" t="s">
        <v>2897</v>
      </c>
      <c r="F521" t="s">
        <v>2898</v>
      </c>
      <c r="G521" t="s">
        <v>288</v>
      </c>
      <c r="H521" s="131" t="s">
        <v>2899</v>
      </c>
      <c r="I521">
        <v>6305434130</v>
      </c>
      <c r="J521" t="s">
        <v>163</v>
      </c>
      <c r="K521" s="132">
        <v>14.2</v>
      </c>
      <c r="L521" s="132">
        <v>6</v>
      </c>
      <c r="M521" s="132">
        <v>1</v>
      </c>
      <c r="N521" s="132">
        <v>21.2</v>
      </c>
      <c r="O521" s="132">
        <v>34</v>
      </c>
      <c r="P521" s="132">
        <v>26</v>
      </c>
      <c r="Q521" s="132">
        <v>28</v>
      </c>
      <c r="R521" s="132">
        <v>21</v>
      </c>
      <c r="S521" s="132">
        <v>21</v>
      </c>
      <c r="T521" s="132">
        <v>17</v>
      </c>
      <c r="U521" s="132">
        <v>15</v>
      </c>
      <c r="V521" s="132">
        <v>25</v>
      </c>
      <c r="W521" s="132">
        <v>20</v>
      </c>
      <c r="X521" s="132">
        <v>21</v>
      </c>
      <c r="Y521" s="132">
        <v>0</v>
      </c>
      <c r="Z521" s="132">
        <v>0</v>
      </c>
      <c r="AA521" s="132">
        <v>0</v>
      </c>
      <c r="AB521" s="132">
        <v>0</v>
      </c>
      <c r="AC521" s="132">
        <v>0</v>
      </c>
      <c r="AD521" s="132">
        <v>0</v>
      </c>
      <c r="AE521" s="132">
        <v>0</v>
      </c>
      <c r="AF521" s="132" t="s">
        <v>290</v>
      </c>
      <c r="AG521" s="132">
        <v>20</v>
      </c>
      <c r="AH521" s="132">
        <v>0</v>
      </c>
      <c r="AI521" s="132">
        <v>134</v>
      </c>
      <c r="AJ521" s="132">
        <v>116</v>
      </c>
      <c r="AK521" s="132">
        <v>0</v>
      </c>
      <c r="AL521" s="132">
        <v>0</v>
      </c>
      <c r="AM521" s="132" t="s">
        <v>290</v>
      </c>
      <c r="AN521" s="132">
        <v>12</v>
      </c>
      <c r="AO521" s="132">
        <v>0</v>
      </c>
      <c r="AP521" s="132">
        <v>63</v>
      </c>
      <c r="AQ521" s="132" t="s">
        <v>290</v>
      </c>
      <c r="AR521" s="132">
        <v>148</v>
      </c>
      <c r="AS521" s="132">
        <v>24</v>
      </c>
      <c r="AT521" s="132">
        <v>22</v>
      </c>
      <c r="AU521" s="132">
        <v>250</v>
      </c>
    </row>
    <row r="522" spans="1:47">
      <c r="A522" t="s">
        <v>2900</v>
      </c>
      <c r="B522" t="s">
        <v>2901</v>
      </c>
      <c r="C522" t="s">
        <v>2902</v>
      </c>
      <c r="D522" t="s">
        <v>2903</v>
      </c>
      <c r="E522" t="s">
        <v>2904</v>
      </c>
      <c r="F522" t="s">
        <v>2851</v>
      </c>
      <c r="G522" t="s">
        <v>288</v>
      </c>
      <c r="H522" s="131" t="s">
        <v>2852</v>
      </c>
      <c r="I522">
        <v>6306272353</v>
      </c>
      <c r="J522" t="s">
        <v>163</v>
      </c>
      <c r="K522" s="132">
        <v>23</v>
      </c>
      <c r="L522" s="132">
        <v>2</v>
      </c>
      <c r="M522" s="132">
        <v>2</v>
      </c>
      <c r="N522" s="132">
        <v>27</v>
      </c>
      <c r="O522" s="132">
        <v>58</v>
      </c>
      <c r="P522" s="132">
        <v>22</v>
      </c>
      <c r="Q522" s="132">
        <v>32</v>
      </c>
      <c r="R522" s="132">
        <v>16</v>
      </c>
      <c r="S522" s="132">
        <v>31</v>
      </c>
      <c r="T522" s="132">
        <v>25</v>
      </c>
      <c r="U522" s="132">
        <v>28</v>
      </c>
      <c r="V522" s="132">
        <v>29</v>
      </c>
      <c r="W522" s="132">
        <v>45</v>
      </c>
      <c r="X522" s="132">
        <v>38</v>
      </c>
      <c r="Y522" s="132">
        <v>0</v>
      </c>
      <c r="Z522" s="132">
        <v>0</v>
      </c>
      <c r="AA522" s="132">
        <v>0</v>
      </c>
      <c r="AB522" s="132">
        <v>0</v>
      </c>
      <c r="AC522" s="132">
        <v>0</v>
      </c>
      <c r="AD522" s="132">
        <v>0</v>
      </c>
      <c r="AE522" s="132">
        <v>0</v>
      </c>
      <c r="AF522" s="132">
        <v>0</v>
      </c>
      <c r="AG522" s="132">
        <v>0</v>
      </c>
      <c r="AH522" s="132">
        <v>0</v>
      </c>
      <c r="AI522" s="132">
        <v>152</v>
      </c>
      <c r="AJ522" s="132">
        <v>172</v>
      </c>
      <c r="AK522" s="132">
        <v>0</v>
      </c>
      <c r="AL522" s="132">
        <v>0</v>
      </c>
      <c r="AM522" s="132" t="s">
        <v>290</v>
      </c>
      <c r="AN522" s="132" t="s">
        <v>290</v>
      </c>
      <c r="AO522" s="132" t="s">
        <v>290</v>
      </c>
      <c r="AP522" s="132">
        <v>42</v>
      </c>
      <c r="AQ522" s="132" t="s">
        <v>290</v>
      </c>
      <c r="AR522" s="132">
        <v>244</v>
      </c>
      <c r="AS522" s="132">
        <v>19</v>
      </c>
      <c r="AT522" s="132">
        <v>20</v>
      </c>
      <c r="AU522" s="132">
        <v>324</v>
      </c>
    </row>
    <row r="523" spans="1:47">
      <c r="A523" t="s">
        <v>2905</v>
      </c>
      <c r="B523" t="s">
        <v>2906</v>
      </c>
      <c r="C523" t="s">
        <v>1069</v>
      </c>
      <c r="D523" t="s">
        <v>2907</v>
      </c>
      <c r="E523" t="s">
        <v>2908</v>
      </c>
      <c r="F523" t="s">
        <v>2862</v>
      </c>
      <c r="G523" t="s">
        <v>288</v>
      </c>
      <c r="H523" s="131" t="s">
        <v>2863</v>
      </c>
      <c r="I523">
        <v>6307192782</v>
      </c>
      <c r="J523" t="s">
        <v>163</v>
      </c>
      <c r="K523" s="132">
        <v>67.5</v>
      </c>
      <c r="L523" s="132">
        <v>34.700000000000003</v>
      </c>
      <c r="M523" s="132">
        <v>5</v>
      </c>
      <c r="N523" s="132">
        <v>107.2</v>
      </c>
      <c r="O523" s="132">
        <v>0</v>
      </c>
      <c r="P523" s="132">
        <v>0</v>
      </c>
      <c r="Q523" s="132">
        <v>0</v>
      </c>
      <c r="R523" s="132">
        <v>0</v>
      </c>
      <c r="S523" s="132">
        <v>0</v>
      </c>
      <c r="T523" s="132">
        <v>0</v>
      </c>
      <c r="U523" s="132">
        <v>0</v>
      </c>
      <c r="V523" s="132">
        <v>0</v>
      </c>
      <c r="W523" s="132">
        <v>0</v>
      </c>
      <c r="X523" s="132">
        <v>0</v>
      </c>
      <c r="Y523" s="132">
        <v>322</v>
      </c>
      <c r="Z523" s="132">
        <v>332</v>
      </c>
      <c r="AA523" s="132">
        <v>291</v>
      </c>
      <c r="AB523" s="132">
        <v>302</v>
      </c>
      <c r="AC523" s="132">
        <v>0</v>
      </c>
      <c r="AD523" s="132">
        <v>0</v>
      </c>
      <c r="AE523" s="132">
        <v>0</v>
      </c>
      <c r="AF523" s="132">
        <v>0</v>
      </c>
      <c r="AG523" s="132">
        <v>0</v>
      </c>
      <c r="AH523" s="132">
        <v>0</v>
      </c>
      <c r="AI523" s="132">
        <v>649</v>
      </c>
      <c r="AJ523" s="132">
        <v>598</v>
      </c>
      <c r="AK523" s="132">
        <v>159</v>
      </c>
      <c r="AL523" s="132">
        <v>156</v>
      </c>
      <c r="AM523" s="132" t="s">
        <v>290</v>
      </c>
      <c r="AN523" s="132">
        <v>80</v>
      </c>
      <c r="AO523" s="132" t="s">
        <v>290</v>
      </c>
      <c r="AP523" s="132">
        <v>52</v>
      </c>
      <c r="AQ523" s="132" t="s">
        <v>290</v>
      </c>
      <c r="AR523" s="132">
        <v>993</v>
      </c>
      <c r="AS523" s="132">
        <v>109</v>
      </c>
      <c r="AT523" s="132">
        <v>15</v>
      </c>
      <c r="AU523" s="132">
        <v>1247</v>
      </c>
    </row>
    <row r="524" spans="1:47">
      <c r="A524" t="s">
        <v>2909</v>
      </c>
      <c r="B524" t="s">
        <v>2910</v>
      </c>
      <c r="C524" t="s">
        <v>1540</v>
      </c>
      <c r="D524" t="s">
        <v>866</v>
      </c>
      <c r="E524" t="s">
        <v>2911</v>
      </c>
      <c r="F524" t="s">
        <v>2801</v>
      </c>
      <c r="G524" t="s">
        <v>288</v>
      </c>
      <c r="H524" s="131" t="s">
        <v>2887</v>
      </c>
      <c r="I524">
        <v>6303551880</v>
      </c>
      <c r="J524" t="s">
        <v>163</v>
      </c>
      <c r="K524" s="132">
        <v>21.5</v>
      </c>
      <c r="L524" s="132">
        <v>9</v>
      </c>
      <c r="M524" s="132">
        <v>2.5</v>
      </c>
      <c r="N524" s="132">
        <v>33</v>
      </c>
      <c r="O524" s="132">
        <v>51</v>
      </c>
      <c r="P524" s="132">
        <v>26</v>
      </c>
      <c r="Q524" s="132">
        <v>36</v>
      </c>
      <c r="R524" s="132">
        <v>22</v>
      </c>
      <c r="S524" s="132">
        <v>26</v>
      </c>
      <c r="T524" s="132">
        <v>23</v>
      </c>
      <c r="U524" s="132">
        <v>26</v>
      </c>
      <c r="V524" s="132">
        <v>25</v>
      </c>
      <c r="W524" s="132">
        <v>31</v>
      </c>
      <c r="X524" s="132">
        <v>27</v>
      </c>
      <c r="Y524" s="132">
        <v>0</v>
      </c>
      <c r="Z524" s="132">
        <v>0</v>
      </c>
      <c r="AA524" s="132">
        <v>0</v>
      </c>
      <c r="AB524" s="132">
        <v>0</v>
      </c>
      <c r="AC524" s="132">
        <v>0</v>
      </c>
      <c r="AD524" s="132">
        <v>0</v>
      </c>
      <c r="AE524" s="132">
        <v>0</v>
      </c>
      <c r="AF524" s="132">
        <v>0</v>
      </c>
      <c r="AG524" s="132">
        <v>0</v>
      </c>
      <c r="AH524" s="132">
        <v>0</v>
      </c>
      <c r="AI524" s="132">
        <v>143</v>
      </c>
      <c r="AJ524" s="132">
        <v>150</v>
      </c>
      <c r="AK524" s="132">
        <v>0</v>
      </c>
      <c r="AL524" s="132">
        <v>0</v>
      </c>
      <c r="AM524" s="132">
        <v>0</v>
      </c>
      <c r="AN524" s="132">
        <v>27</v>
      </c>
      <c r="AO524" s="132" t="s">
        <v>290</v>
      </c>
      <c r="AP524" s="132">
        <v>22</v>
      </c>
      <c r="AQ524" s="132">
        <v>0</v>
      </c>
      <c r="AR524" s="132">
        <v>229</v>
      </c>
      <c r="AS524" s="132">
        <v>12</v>
      </c>
      <c r="AT524" s="132" t="s">
        <v>290</v>
      </c>
      <c r="AU524" s="132">
        <v>293</v>
      </c>
    </row>
    <row r="525" spans="1:47">
      <c r="A525" t="s">
        <v>2912</v>
      </c>
      <c r="B525" t="s">
        <v>2913</v>
      </c>
      <c r="C525" t="s">
        <v>1185</v>
      </c>
      <c r="D525" t="s">
        <v>2914</v>
      </c>
      <c r="E525" t="s">
        <v>2915</v>
      </c>
      <c r="F525" t="s">
        <v>2916</v>
      </c>
      <c r="G525" t="s">
        <v>288</v>
      </c>
      <c r="H525" s="131" t="s">
        <v>2917</v>
      </c>
      <c r="I525">
        <v>6309852515</v>
      </c>
      <c r="J525" t="s">
        <v>163</v>
      </c>
      <c r="K525" s="132">
        <v>10</v>
      </c>
      <c r="L525" s="132">
        <v>5.8</v>
      </c>
      <c r="M525" s="132">
        <v>1</v>
      </c>
      <c r="N525" s="132">
        <v>16.8</v>
      </c>
      <c r="O525" s="132">
        <v>0</v>
      </c>
      <c r="P525" s="132">
        <v>15</v>
      </c>
      <c r="Q525" s="132">
        <v>23</v>
      </c>
      <c r="R525" s="132">
        <v>24</v>
      </c>
      <c r="S525" s="132">
        <v>22</v>
      </c>
      <c r="T525" s="132">
        <v>25</v>
      </c>
      <c r="U525" s="132">
        <v>27</v>
      </c>
      <c r="V525" s="132">
        <v>25</v>
      </c>
      <c r="W525" s="132">
        <v>30</v>
      </c>
      <c r="X525" s="132">
        <v>22</v>
      </c>
      <c r="Y525" s="132">
        <v>0</v>
      </c>
      <c r="Z525" s="132">
        <v>0</v>
      </c>
      <c r="AA525" s="132">
        <v>0</v>
      </c>
      <c r="AB525" s="132">
        <v>0</v>
      </c>
      <c r="AC525" s="132">
        <v>0</v>
      </c>
      <c r="AD525" s="132">
        <v>0</v>
      </c>
      <c r="AE525" s="132">
        <v>0</v>
      </c>
      <c r="AF525" s="132">
        <v>0</v>
      </c>
      <c r="AG525" s="132">
        <v>0</v>
      </c>
      <c r="AH525" s="132">
        <v>0</v>
      </c>
      <c r="AI525" s="132">
        <v>115</v>
      </c>
      <c r="AJ525" s="132">
        <v>98</v>
      </c>
      <c r="AK525" s="132">
        <v>0</v>
      </c>
      <c r="AL525" s="132">
        <v>0</v>
      </c>
      <c r="AM525" s="132">
        <v>0</v>
      </c>
      <c r="AN525" s="132">
        <v>38</v>
      </c>
      <c r="AO525" s="132" t="s">
        <v>290</v>
      </c>
      <c r="AP525" s="132">
        <v>36</v>
      </c>
      <c r="AQ525" s="132" t="s">
        <v>290</v>
      </c>
      <c r="AR525" s="132">
        <v>104</v>
      </c>
      <c r="AS525" s="132">
        <v>23</v>
      </c>
      <c r="AT525" s="132">
        <v>23</v>
      </c>
      <c r="AU525" s="132">
        <v>213</v>
      </c>
    </row>
    <row r="526" spans="1:47">
      <c r="A526" t="s">
        <v>2918</v>
      </c>
      <c r="B526" t="s">
        <v>2919</v>
      </c>
      <c r="C526" t="s">
        <v>478</v>
      </c>
      <c r="D526" t="s">
        <v>2920</v>
      </c>
      <c r="E526" t="s">
        <v>2921</v>
      </c>
      <c r="F526" t="s">
        <v>2832</v>
      </c>
      <c r="G526" t="s">
        <v>288</v>
      </c>
      <c r="H526" s="131" t="s">
        <v>2833</v>
      </c>
      <c r="I526">
        <v>6305291721</v>
      </c>
      <c r="J526" t="s">
        <v>163</v>
      </c>
      <c r="K526" s="132">
        <v>30</v>
      </c>
      <c r="L526" s="132">
        <v>22</v>
      </c>
      <c r="M526" s="132">
        <v>2</v>
      </c>
      <c r="N526" s="132">
        <v>54</v>
      </c>
      <c r="O526" s="132">
        <v>57</v>
      </c>
      <c r="P526" s="132">
        <v>49</v>
      </c>
      <c r="Q526" s="132">
        <v>24</v>
      </c>
      <c r="R526" s="132">
        <v>38</v>
      </c>
      <c r="S526" s="132">
        <v>32</v>
      </c>
      <c r="T526" s="132">
        <v>30</v>
      </c>
      <c r="U526" s="132">
        <v>32</v>
      </c>
      <c r="V526" s="132">
        <v>40</v>
      </c>
      <c r="W526" s="132">
        <v>26</v>
      </c>
      <c r="X526" s="132">
        <v>50</v>
      </c>
      <c r="Y526" s="132">
        <v>0</v>
      </c>
      <c r="Z526" s="132">
        <v>0</v>
      </c>
      <c r="AA526" s="132">
        <v>0</v>
      </c>
      <c r="AB526" s="132">
        <v>0</v>
      </c>
      <c r="AC526" s="132">
        <v>0</v>
      </c>
      <c r="AD526" s="132">
        <v>0</v>
      </c>
      <c r="AE526" s="132">
        <v>0</v>
      </c>
      <c r="AF526" s="132" t="s">
        <v>290</v>
      </c>
      <c r="AG526" s="132">
        <v>20</v>
      </c>
      <c r="AH526" s="132">
        <v>0</v>
      </c>
      <c r="AI526" s="132">
        <v>204</v>
      </c>
      <c r="AJ526" s="132">
        <v>197</v>
      </c>
      <c r="AK526" s="132">
        <v>0</v>
      </c>
      <c r="AL526" s="132">
        <v>0</v>
      </c>
      <c r="AM526" s="132">
        <v>0</v>
      </c>
      <c r="AN526" s="132">
        <v>14</v>
      </c>
      <c r="AO526" s="132">
        <v>0</v>
      </c>
      <c r="AP526" s="132">
        <v>56</v>
      </c>
      <c r="AQ526" s="132">
        <v>0</v>
      </c>
      <c r="AR526" s="132">
        <v>326</v>
      </c>
      <c r="AS526" s="132" t="s">
        <v>290</v>
      </c>
      <c r="AT526" s="132" t="s">
        <v>290</v>
      </c>
      <c r="AU526" s="132">
        <v>401</v>
      </c>
    </row>
    <row r="527" spans="1:47">
      <c r="A527" t="s">
        <v>2922</v>
      </c>
      <c r="B527" t="s">
        <v>2923</v>
      </c>
      <c r="C527" t="s">
        <v>2924</v>
      </c>
      <c r="D527" t="s">
        <v>2925</v>
      </c>
      <c r="E527" t="s">
        <v>2926</v>
      </c>
      <c r="F527" t="s">
        <v>2839</v>
      </c>
      <c r="G527" t="s">
        <v>288</v>
      </c>
      <c r="H527" s="131" t="s">
        <v>2840</v>
      </c>
      <c r="I527">
        <v>6308334616</v>
      </c>
      <c r="J527" t="s">
        <v>163</v>
      </c>
      <c r="K527" s="132">
        <v>31.5</v>
      </c>
      <c r="L527" s="132">
        <v>14.5</v>
      </c>
      <c r="M527" s="132">
        <v>4</v>
      </c>
      <c r="N527" s="132">
        <v>50</v>
      </c>
      <c r="O527" s="132">
        <v>0</v>
      </c>
      <c r="P527" s="132">
        <v>0</v>
      </c>
      <c r="Q527" s="132">
        <v>0</v>
      </c>
      <c r="R527" s="132">
        <v>0</v>
      </c>
      <c r="S527" s="132">
        <v>0</v>
      </c>
      <c r="T527" s="132">
        <v>0</v>
      </c>
      <c r="U527" s="132">
        <v>0</v>
      </c>
      <c r="V527" s="132">
        <v>0</v>
      </c>
      <c r="W527" s="132">
        <v>0</v>
      </c>
      <c r="X527" s="132">
        <v>0</v>
      </c>
      <c r="Y527" s="132">
        <v>106</v>
      </c>
      <c r="Z527" s="132">
        <v>114</v>
      </c>
      <c r="AA527" s="132">
        <v>103</v>
      </c>
      <c r="AB527" s="132">
        <v>82</v>
      </c>
      <c r="AC527" s="132">
        <v>0</v>
      </c>
      <c r="AD527" s="132">
        <v>0</v>
      </c>
      <c r="AE527" s="132">
        <v>0</v>
      </c>
      <c r="AF527" s="132">
        <v>0</v>
      </c>
      <c r="AG527" s="132">
        <v>0</v>
      </c>
      <c r="AH527" s="132">
        <v>15</v>
      </c>
      <c r="AI527" s="132">
        <v>222</v>
      </c>
      <c r="AJ527" s="132">
        <v>198</v>
      </c>
      <c r="AK527" s="132">
        <v>44</v>
      </c>
      <c r="AL527" s="132">
        <v>50</v>
      </c>
      <c r="AM527" s="132" t="s">
        <v>290</v>
      </c>
      <c r="AN527" s="132">
        <v>25</v>
      </c>
      <c r="AO527" s="132">
        <v>46</v>
      </c>
      <c r="AP527" s="132">
        <v>38</v>
      </c>
      <c r="AQ527" s="132">
        <v>0</v>
      </c>
      <c r="AR527" s="132">
        <v>298</v>
      </c>
      <c r="AS527" s="132">
        <v>12</v>
      </c>
      <c r="AT527" s="132">
        <v>19</v>
      </c>
      <c r="AU527" s="132">
        <v>420</v>
      </c>
    </row>
    <row r="528" spans="1:47">
      <c r="A528" t="s">
        <v>4706</v>
      </c>
      <c r="B528" t="s">
        <v>4707</v>
      </c>
      <c r="C528" t="s">
        <v>953</v>
      </c>
      <c r="D528" t="s">
        <v>4708</v>
      </c>
      <c r="E528" t="s">
        <v>4709</v>
      </c>
      <c r="F528" t="s">
        <v>2801</v>
      </c>
      <c r="G528" t="s">
        <v>288</v>
      </c>
      <c r="H528" s="131">
        <v>60563</v>
      </c>
      <c r="I528">
        <v>6306379622</v>
      </c>
      <c r="J528" t="s">
        <v>163</v>
      </c>
      <c r="K528" s="132">
        <v>18</v>
      </c>
      <c r="L528" s="132">
        <v>6</v>
      </c>
      <c r="M528" s="132">
        <v>5</v>
      </c>
      <c r="N528" s="132">
        <v>29</v>
      </c>
      <c r="O528" s="132">
        <v>14</v>
      </c>
      <c r="P528" s="132" t="s">
        <v>290</v>
      </c>
      <c r="Q528" s="132" t="s">
        <v>290</v>
      </c>
      <c r="R528" s="132">
        <v>11</v>
      </c>
      <c r="S528" s="132">
        <v>10</v>
      </c>
      <c r="T528" s="132">
        <v>15</v>
      </c>
      <c r="U528" s="132">
        <v>13</v>
      </c>
      <c r="V528" s="132">
        <v>16</v>
      </c>
      <c r="W528" s="132">
        <v>12</v>
      </c>
      <c r="X528" s="132" t="s">
        <v>290</v>
      </c>
      <c r="Y528" s="132">
        <v>10</v>
      </c>
      <c r="Z528" s="132">
        <v>10</v>
      </c>
      <c r="AA528" s="132" t="s">
        <v>290</v>
      </c>
      <c r="AB528" s="132" t="s">
        <v>290</v>
      </c>
      <c r="AC528" s="132">
        <v>0</v>
      </c>
      <c r="AD528" s="132">
        <v>0</v>
      </c>
      <c r="AE528" s="132">
        <v>0</v>
      </c>
      <c r="AF528" s="132">
        <v>0</v>
      </c>
      <c r="AG528" s="132">
        <v>0</v>
      </c>
      <c r="AH528" s="132">
        <v>0</v>
      </c>
      <c r="AI528" s="132">
        <v>78</v>
      </c>
      <c r="AJ528" s="132">
        <v>63</v>
      </c>
      <c r="AK528" s="132" t="s">
        <v>290</v>
      </c>
      <c r="AL528" s="132" t="s">
        <v>290</v>
      </c>
      <c r="AM528" s="132">
        <v>0</v>
      </c>
      <c r="AN528" s="132">
        <v>26</v>
      </c>
      <c r="AO528" s="132">
        <v>12</v>
      </c>
      <c r="AP528" s="132" t="s">
        <v>290</v>
      </c>
      <c r="AQ528" s="132" t="s">
        <v>290</v>
      </c>
      <c r="AR528" s="132">
        <v>70</v>
      </c>
      <c r="AS528" s="132">
        <v>27</v>
      </c>
      <c r="AT528" s="132" t="s">
        <v>290</v>
      </c>
      <c r="AU528" s="132">
        <v>141</v>
      </c>
    </row>
    <row r="529" spans="1:47">
      <c r="A529" t="s">
        <v>2927</v>
      </c>
      <c r="B529" t="s">
        <v>2928</v>
      </c>
      <c r="C529" t="s">
        <v>2902</v>
      </c>
      <c r="D529" t="s">
        <v>2929</v>
      </c>
      <c r="E529" t="s">
        <v>2930</v>
      </c>
      <c r="F529" t="s">
        <v>2839</v>
      </c>
      <c r="G529" t="s">
        <v>288</v>
      </c>
      <c r="H529" s="131" t="s">
        <v>2840</v>
      </c>
      <c r="I529">
        <v>6308344931</v>
      </c>
      <c r="J529" t="s">
        <v>163</v>
      </c>
      <c r="K529" s="132">
        <v>30.5</v>
      </c>
      <c r="L529" s="132">
        <v>13</v>
      </c>
      <c r="M529" s="132">
        <v>2</v>
      </c>
      <c r="N529" s="132">
        <v>45.5</v>
      </c>
      <c r="O529" s="132">
        <v>105</v>
      </c>
      <c r="P529" s="132">
        <v>42</v>
      </c>
      <c r="Q529" s="132">
        <v>37</v>
      </c>
      <c r="R529" s="132">
        <v>27</v>
      </c>
      <c r="S529" s="132">
        <v>38</v>
      </c>
      <c r="T529" s="132">
        <v>40</v>
      </c>
      <c r="U529" s="132">
        <v>32</v>
      </c>
      <c r="V529" s="132">
        <v>44</v>
      </c>
      <c r="W529" s="132">
        <v>43</v>
      </c>
      <c r="X529" s="132">
        <v>50</v>
      </c>
      <c r="Y529" s="132">
        <v>0</v>
      </c>
      <c r="Z529" s="132">
        <v>0</v>
      </c>
      <c r="AA529" s="132">
        <v>0</v>
      </c>
      <c r="AB529" s="132">
        <v>0</v>
      </c>
      <c r="AC529" s="132">
        <v>0</v>
      </c>
      <c r="AD529" s="132">
        <v>0</v>
      </c>
      <c r="AE529" s="132">
        <v>0</v>
      </c>
      <c r="AF529" s="132">
        <v>0</v>
      </c>
      <c r="AG529" s="132">
        <v>0</v>
      </c>
      <c r="AH529" s="132">
        <v>0</v>
      </c>
      <c r="AI529" s="132">
        <v>234</v>
      </c>
      <c r="AJ529" s="132">
        <v>224</v>
      </c>
      <c r="AK529" s="132">
        <v>0</v>
      </c>
      <c r="AL529" s="132">
        <v>0</v>
      </c>
      <c r="AM529" s="132">
        <v>0</v>
      </c>
      <c r="AN529" s="132" t="s">
        <v>290</v>
      </c>
      <c r="AO529" s="132" t="s">
        <v>290</v>
      </c>
      <c r="AP529" s="132">
        <v>47</v>
      </c>
      <c r="AQ529" s="132">
        <v>0</v>
      </c>
      <c r="AR529" s="132">
        <v>368</v>
      </c>
      <c r="AS529" s="132">
        <v>35</v>
      </c>
      <c r="AT529" s="132">
        <v>0</v>
      </c>
      <c r="AU529" s="132">
        <v>458</v>
      </c>
    </row>
    <row r="530" spans="1:47">
      <c r="A530" t="s">
        <v>2931</v>
      </c>
      <c r="B530" t="s">
        <v>2932</v>
      </c>
      <c r="C530" t="s">
        <v>2933</v>
      </c>
      <c r="D530" t="s">
        <v>2934</v>
      </c>
      <c r="E530" t="s">
        <v>2935</v>
      </c>
      <c r="F530" t="s">
        <v>2936</v>
      </c>
      <c r="G530" t="s">
        <v>288</v>
      </c>
      <c r="H530" s="131" t="s">
        <v>2937</v>
      </c>
      <c r="I530">
        <v>6305627500</v>
      </c>
      <c r="J530" t="s">
        <v>163</v>
      </c>
      <c r="K530" s="132">
        <v>43.2</v>
      </c>
      <c r="L530" s="132">
        <v>37.799999999999997</v>
      </c>
      <c r="M530" s="132">
        <v>16.399999999999999</v>
      </c>
      <c r="N530" s="132">
        <v>97.4</v>
      </c>
      <c r="O530" s="132">
        <v>0</v>
      </c>
      <c r="P530" s="132">
        <v>0</v>
      </c>
      <c r="Q530" s="132">
        <v>0</v>
      </c>
      <c r="R530" s="132">
        <v>0</v>
      </c>
      <c r="S530" s="132">
        <v>0</v>
      </c>
      <c r="T530" s="132">
        <v>0</v>
      </c>
      <c r="U530" s="132">
        <v>0</v>
      </c>
      <c r="V530" s="132">
        <v>0</v>
      </c>
      <c r="W530" s="132">
        <v>0</v>
      </c>
      <c r="X530" s="132">
        <v>0</v>
      </c>
      <c r="Y530" s="132">
        <v>115</v>
      </c>
      <c r="Z530" s="132">
        <v>147</v>
      </c>
      <c r="AA530" s="132">
        <v>147</v>
      </c>
      <c r="AB530" s="132">
        <v>147</v>
      </c>
      <c r="AC530" s="132">
        <v>0</v>
      </c>
      <c r="AD530" s="132">
        <v>0</v>
      </c>
      <c r="AE530" s="132">
        <v>0</v>
      </c>
      <c r="AF530" s="132">
        <v>0</v>
      </c>
      <c r="AG530" s="132">
        <v>0</v>
      </c>
      <c r="AH530" s="132">
        <v>95</v>
      </c>
      <c r="AI530" s="132">
        <v>297</v>
      </c>
      <c r="AJ530" s="132">
        <v>354</v>
      </c>
      <c r="AK530" s="132">
        <v>92</v>
      </c>
      <c r="AL530" s="132">
        <v>87</v>
      </c>
      <c r="AM530" s="132">
        <v>0</v>
      </c>
      <c r="AN530" s="132">
        <v>70</v>
      </c>
      <c r="AO530" s="132">
        <v>34</v>
      </c>
      <c r="AP530" s="132">
        <v>48</v>
      </c>
      <c r="AQ530" s="132" t="s">
        <v>290</v>
      </c>
      <c r="AR530" s="132">
        <v>459</v>
      </c>
      <c r="AS530" s="132">
        <v>39</v>
      </c>
      <c r="AT530" s="132">
        <v>31</v>
      </c>
      <c r="AU530" s="132">
        <v>651</v>
      </c>
    </row>
    <row r="531" spans="1:47">
      <c r="A531" t="s">
        <v>2938</v>
      </c>
      <c r="B531" t="s">
        <v>2939</v>
      </c>
      <c r="C531" t="s">
        <v>2940</v>
      </c>
      <c r="D531" t="s">
        <v>2941</v>
      </c>
      <c r="E531" t="s">
        <v>2942</v>
      </c>
      <c r="F531" t="s">
        <v>2845</v>
      </c>
      <c r="G531" t="s">
        <v>288</v>
      </c>
      <c r="H531" s="131" t="s">
        <v>2846</v>
      </c>
      <c r="I531">
        <v>6306681385</v>
      </c>
      <c r="J531" t="s">
        <v>163</v>
      </c>
      <c r="K531" s="132">
        <v>46.2</v>
      </c>
      <c r="L531" s="132">
        <v>18.100000000000001</v>
      </c>
      <c r="M531" s="132">
        <v>3</v>
      </c>
      <c r="N531" s="132">
        <v>67.3</v>
      </c>
      <c r="O531" s="132">
        <v>0</v>
      </c>
      <c r="P531" s="132">
        <v>79</v>
      </c>
      <c r="Q531" s="132">
        <v>64</v>
      </c>
      <c r="R531" s="132">
        <v>71</v>
      </c>
      <c r="S531" s="132">
        <v>58</v>
      </c>
      <c r="T531" s="132">
        <v>60</v>
      </c>
      <c r="U531" s="132">
        <v>70</v>
      </c>
      <c r="V531" s="132">
        <v>72</v>
      </c>
      <c r="W531" s="132">
        <v>75</v>
      </c>
      <c r="X531" s="132">
        <v>75</v>
      </c>
      <c r="Y531" s="132">
        <v>0</v>
      </c>
      <c r="Z531" s="132">
        <v>0</v>
      </c>
      <c r="AA531" s="132">
        <v>0</v>
      </c>
      <c r="AB531" s="132">
        <v>0</v>
      </c>
      <c r="AC531" s="132">
        <v>0</v>
      </c>
      <c r="AD531" s="132">
        <v>0</v>
      </c>
      <c r="AE531" s="132">
        <v>0</v>
      </c>
      <c r="AF531" s="132">
        <v>0</v>
      </c>
      <c r="AG531" s="132">
        <v>0</v>
      </c>
      <c r="AH531" s="132">
        <v>0</v>
      </c>
      <c r="AI531" s="132">
        <v>305</v>
      </c>
      <c r="AJ531" s="132">
        <v>319</v>
      </c>
      <c r="AK531" s="132">
        <v>0</v>
      </c>
      <c r="AL531" s="132">
        <v>0</v>
      </c>
      <c r="AM531" s="132" t="s">
        <v>290</v>
      </c>
      <c r="AN531" s="132">
        <v>29</v>
      </c>
      <c r="AO531" s="132">
        <v>17</v>
      </c>
      <c r="AP531" s="132">
        <v>20</v>
      </c>
      <c r="AQ531" s="132" t="s">
        <v>290</v>
      </c>
      <c r="AR531" s="132">
        <v>505</v>
      </c>
      <c r="AS531" s="132">
        <v>48</v>
      </c>
      <c r="AT531" s="132">
        <v>21</v>
      </c>
      <c r="AU531" s="132">
        <v>624</v>
      </c>
    </row>
    <row r="532" spans="1:47">
      <c r="A532" t="s">
        <v>2943</v>
      </c>
      <c r="B532" t="s">
        <v>369</v>
      </c>
      <c r="C532" t="s">
        <v>2944</v>
      </c>
      <c r="D532" t="s">
        <v>2945</v>
      </c>
      <c r="E532" t="s">
        <v>2946</v>
      </c>
      <c r="F532" t="s">
        <v>2851</v>
      </c>
      <c r="G532" t="s">
        <v>288</v>
      </c>
      <c r="H532" s="131" t="s">
        <v>2852</v>
      </c>
      <c r="I532">
        <v>6306290536</v>
      </c>
      <c r="J532" t="s">
        <v>163</v>
      </c>
      <c r="K532" s="132">
        <v>12.5</v>
      </c>
      <c r="L532" s="132">
        <v>4.5</v>
      </c>
      <c r="M532" s="132">
        <v>1</v>
      </c>
      <c r="N532" s="132">
        <v>18</v>
      </c>
      <c r="O532" s="132">
        <v>48</v>
      </c>
      <c r="P532" s="132">
        <v>14</v>
      </c>
      <c r="Q532" s="132">
        <v>21</v>
      </c>
      <c r="R532" s="132">
        <v>18</v>
      </c>
      <c r="S532" s="132">
        <v>16</v>
      </c>
      <c r="T532" s="132">
        <v>11</v>
      </c>
      <c r="U532" s="132">
        <v>15</v>
      </c>
      <c r="V532" s="132">
        <v>13</v>
      </c>
      <c r="W532" s="132">
        <v>13</v>
      </c>
      <c r="X532" s="132" t="s">
        <v>290</v>
      </c>
      <c r="Y532" s="132">
        <v>0</v>
      </c>
      <c r="Z532" s="132">
        <v>0</v>
      </c>
      <c r="AA532" s="132">
        <v>0</v>
      </c>
      <c r="AB532" s="132">
        <v>0</v>
      </c>
      <c r="AC532" s="132">
        <v>0</v>
      </c>
      <c r="AD532" s="132">
        <v>0</v>
      </c>
      <c r="AE532" s="132">
        <v>0</v>
      </c>
      <c r="AF532" s="132">
        <v>0</v>
      </c>
      <c r="AG532" s="132">
        <v>0</v>
      </c>
      <c r="AH532" s="132">
        <v>0</v>
      </c>
      <c r="AI532" s="132">
        <v>88</v>
      </c>
      <c r="AJ532" s="132">
        <v>89</v>
      </c>
      <c r="AK532" s="132">
        <v>0</v>
      </c>
      <c r="AL532" s="132">
        <v>0</v>
      </c>
      <c r="AM532" s="132">
        <v>0</v>
      </c>
      <c r="AN532" s="132">
        <v>11</v>
      </c>
      <c r="AO532" s="132" t="s">
        <v>290</v>
      </c>
      <c r="AP532" s="132">
        <v>20</v>
      </c>
      <c r="AQ532" s="132" t="s">
        <v>290</v>
      </c>
      <c r="AR532" s="132">
        <v>131</v>
      </c>
      <c r="AS532" s="132">
        <v>12</v>
      </c>
      <c r="AT532" s="132">
        <v>11</v>
      </c>
      <c r="AU532" s="132">
        <v>177</v>
      </c>
    </row>
    <row r="533" spans="1:47">
      <c r="A533" t="s">
        <v>2947</v>
      </c>
      <c r="B533" t="s">
        <v>2948</v>
      </c>
      <c r="C533" t="s">
        <v>692</v>
      </c>
      <c r="D533" t="s">
        <v>2949</v>
      </c>
      <c r="E533" t="s">
        <v>2950</v>
      </c>
      <c r="F533" t="s">
        <v>2839</v>
      </c>
      <c r="G533" t="s">
        <v>288</v>
      </c>
      <c r="H533" s="131" t="s">
        <v>2840</v>
      </c>
      <c r="I533">
        <v>6305303490</v>
      </c>
      <c r="J533" t="s">
        <v>163</v>
      </c>
      <c r="K533" s="132">
        <v>32</v>
      </c>
      <c r="L533" s="132">
        <v>15</v>
      </c>
      <c r="M533" s="132">
        <v>3</v>
      </c>
      <c r="N533" s="132">
        <v>50</v>
      </c>
      <c r="O533" s="132">
        <v>74</v>
      </c>
      <c r="P533" s="132">
        <v>49</v>
      </c>
      <c r="Q533" s="132">
        <v>45</v>
      </c>
      <c r="R533" s="132">
        <v>28</v>
      </c>
      <c r="S533" s="132">
        <v>50</v>
      </c>
      <c r="T533" s="132">
        <v>52</v>
      </c>
      <c r="U533" s="132">
        <v>51</v>
      </c>
      <c r="V533" s="132">
        <v>44</v>
      </c>
      <c r="W533" s="132">
        <v>42</v>
      </c>
      <c r="X533" s="132">
        <v>41</v>
      </c>
      <c r="Y533" s="132">
        <v>0</v>
      </c>
      <c r="Z533" s="132">
        <v>0</v>
      </c>
      <c r="AA533" s="132">
        <v>0</v>
      </c>
      <c r="AB533" s="132">
        <v>0</v>
      </c>
      <c r="AC533" s="132">
        <v>0</v>
      </c>
      <c r="AD533" s="132">
        <v>0</v>
      </c>
      <c r="AE533" s="132">
        <v>0</v>
      </c>
      <c r="AF533" s="132">
        <v>0</v>
      </c>
      <c r="AG533" s="132">
        <v>57</v>
      </c>
      <c r="AH533" s="132">
        <v>0</v>
      </c>
      <c r="AI533" s="132">
        <v>246</v>
      </c>
      <c r="AJ533" s="132">
        <v>287</v>
      </c>
      <c r="AK533" s="132">
        <v>0</v>
      </c>
      <c r="AL533" s="132">
        <v>0</v>
      </c>
      <c r="AM533" s="132">
        <v>0</v>
      </c>
      <c r="AN533" s="132">
        <v>17</v>
      </c>
      <c r="AO533" s="132" t="s">
        <v>290</v>
      </c>
      <c r="AP533" s="132">
        <v>71</v>
      </c>
      <c r="AQ533" s="132">
        <v>0</v>
      </c>
      <c r="AR533" s="132">
        <v>416</v>
      </c>
      <c r="AS533" s="132">
        <v>22</v>
      </c>
      <c r="AT533" s="132">
        <v>13</v>
      </c>
      <c r="AU533" s="132">
        <v>533</v>
      </c>
    </row>
    <row r="534" spans="1:47">
      <c r="A534" t="s">
        <v>2951</v>
      </c>
      <c r="B534" t="s">
        <v>2952</v>
      </c>
      <c r="C534" t="s">
        <v>1367</v>
      </c>
      <c r="D534" t="s">
        <v>2953</v>
      </c>
      <c r="E534" t="s">
        <v>2954</v>
      </c>
      <c r="F534" t="s">
        <v>2892</v>
      </c>
      <c r="G534" t="s">
        <v>288</v>
      </c>
      <c r="H534" s="131" t="s">
        <v>2893</v>
      </c>
      <c r="I534">
        <v>6304698060</v>
      </c>
      <c r="J534" t="s">
        <v>163</v>
      </c>
      <c r="K534" s="132">
        <v>12</v>
      </c>
      <c r="L534" s="132">
        <v>3</v>
      </c>
      <c r="M534" s="132">
        <v>1</v>
      </c>
      <c r="N534" s="132">
        <v>16</v>
      </c>
      <c r="O534" s="132">
        <v>53</v>
      </c>
      <c r="P534" s="132">
        <v>17</v>
      </c>
      <c r="Q534" s="132">
        <v>14</v>
      </c>
      <c r="R534" s="132">
        <v>14</v>
      </c>
      <c r="S534" s="132">
        <v>21</v>
      </c>
      <c r="T534" s="132">
        <v>18</v>
      </c>
      <c r="U534" s="132">
        <v>18</v>
      </c>
      <c r="V534" s="132">
        <v>18</v>
      </c>
      <c r="W534" s="132">
        <v>11</v>
      </c>
      <c r="X534" s="132">
        <v>14</v>
      </c>
      <c r="Y534" s="132">
        <v>0</v>
      </c>
      <c r="Z534" s="132">
        <v>0</v>
      </c>
      <c r="AA534" s="132">
        <v>0</v>
      </c>
      <c r="AB534" s="132">
        <v>0</v>
      </c>
      <c r="AC534" s="132">
        <v>0</v>
      </c>
      <c r="AD534" s="132">
        <v>0</v>
      </c>
      <c r="AE534" s="132">
        <v>0</v>
      </c>
      <c r="AF534" s="132" t="s">
        <v>290</v>
      </c>
      <c r="AG534" s="132" t="s">
        <v>290</v>
      </c>
      <c r="AH534" s="132">
        <v>0</v>
      </c>
      <c r="AI534" s="132">
        <v>110</v>
      </c>
      <c r="AJ534" s="132">
        <v>90</v>
      </c>
      <c r="AK534" s="132">
        <v>0</v>
      </c>
      <c r="AL534" s="132">
        <v>0</v>
      </c>
      <c r="AM534" s="132">
        <v>0</v>
      </c>
      <c r="AN534" s="132">
        <v>19</v>
      </c>
      <c r="AO534" s="132">
        <v>0</v>
      </c>
      <c r="AP534" s="132" t="s">
        <v>290</v>
      </c>
      <c r="AQ534" s="132">
        <v>0</v>
      </c>
      <c r="AR534" s="132">
        <v>167</v>
      </c>
      <c r="AS534" s="132">
        <v>10</v>
      </c>
      <c r="AT534" s="132">
        <v>10</v>
      </c>
      <c r="AU534" s="132">
        <v>200</v>
      </c>
    </row>
    <row r="535" spans="1:47">
      <c r="A535" t="s">
        <v>2955</v>
      </c>
      <c r="B535" t="s">
        <v>2956</v>
      </c>
      <c r="C535" t="s">
        <v>1358</v>
      </c>
      <c r="D535" t="s">
        <v>2957</v>
      </c>
      <c r="E535" t="s">
        <v>2958</v>
      </c>
      <c r="F535" t="s">
        <v>2851</v>
      </c>
      <c r="G535" t="s">
        <v>288</v>
      </c>
      <c r="H535" s="131" t="s">
        <v>2852</v>
      </c>
      <c r="I535">
        <v>6306276930</v>
      </c>
      <c r="J535" t="s">
        <v>163</v>
      </c>
      <c r="K535" s="132">
        <v>36.9</v>
      </c>
      <c r="L535" s="132">
        <v>25.2</v>
      </c>
      <c r="M535" s="132">
        <v>7</v>
      </c>
      <c r="N535" s="132">
        <v>69.099999999999994</v>
      </c>
      <c r="O535" s="132">
        <v>0</v>
      </c>
      <c r="P535" s="132">
        <v>0</v>
      </c>
      <c r="Q535" s="132">
        <v>0</v>
      </c>
      <c r="R535" s="132">
        <v>0</v>
      </c>
      <c r="S535" s="132">
        <v>0</v>
      </c>
      <c r="T535" s="132">
        <v>0</v>
      </c>
      <c r="U535" s="132">
        <v>0</v>
      </c>
      <c r="V535" s="132">
        <v>0</v>
      </c>
      <c r="W535" s="132">
        <v>0</v>
      </c>
      <c r="X535" s="132">
        <v>0</v>
      </c>
      <c r="Y535" s="132">
        <v>150</v>
      </c>
      <c r="Z535" s="132">
        <v>144</v>
      </c>
      <c r="AA535" s="132">
        <v>112</v>
      </c>
      <c r="AB535" s="132">
        <v>121</v>
      </c>
      <c r="AC535" s="132">
        <v>0</v>
      </c>
      <c r="AD535" s="132">
        <v>0</v>
      </c>
      <c r="AE535" s="132">
        <v>0</v>
      </c>
      <c r="AF535" s="132">
        <v>0</v>
      </c>
      <c r="AG535" s="132">
        <v>0</v>
      </c>
      <c r="AH535" s="132">
        <v>0</v>
      </c>
      <c r="AI535" s="132">
        <v>229</v>
      </c>
      <c r="AJ535" s="132">
        <v>298</v>
      </c>
      <c r="AK535" s="132">
        <v>57</v>
      </c>
      <c r="AL535" s="132">
        <v>62</v>
      </c>
      <c r="AM535" s="132">
        <v>0</v>
      </c>
      <c r="AN535" s="132">
        <v>26</v>
      </c>
      <c r="AO535" s="132">
        <v>71</v>
      </c>
      <c r="AP535" s="132">
        <v>51</v>
      </c>
      <c r="AQ535" s="132" t="s">
        <v>290</v>
      </c>
      <c r="AR535" s="132">
        <v>331</v>
      </c>
      <c r="AS535" s="132">
        <v>45</v>
      </c>
      <c r="AT535" s="132">
        <v>92</v>
      </c>
      <c r="AU535" s="132">
        <v>527</v>
      </c>
    </row>
    <row r="536" spans="1:47">
      <c r="A536" t="s">
        <v>2959</v>
      </c>
      <c r="B536" t="s">
        <v>2960</v>
      </c>
      <c r="C536" t="s">
        <v>2961</v>
      </c>
      <c r="D536" t="s">
        <v>2962</v>
      </c>
      <c r="E536" t="s">
        <v>2963</v>
      </c>
      <c r="F536" t="s">
        <v>2964</v>
      </c>
      <c r="G536" t="s">
        <v>288</v>
      </c>
      <c r="H536" s="131" t="s">
        <v>2965</v>
      </c>
      <c r="I536">
        <v>6305299323</v>
      </c>
      <c r="J536" t="s">
        <v>163</v>
      </c>
      <c r="K536" s="132">
        <v>16</v>
      </c>
      <c r="L536" s="132">
        <v>5.5</v>
      </c>
      <c r="M536" s="132">
        <v>2.5</v>
      </c>
      <c r="N536" s="132">
        <v>24</v>
      </c>
      <c r="O536" s="132">
        <v>44</v>
      </c>
      <c r="P536" s="132">
        <v>21</v>
      </c>
      <c r="Q536" s="132">
        <v>20</v>
      </c>
      <c r="R536" s="132">
        <v>21</v>
      </c>
      <c r="S536" s="132">
        <v>17</v>
      </c>
      <c r="T536" s="132">
        <v>22</v>
      </c>
      <c r="U536" s="132">
        <v>17</v>
      </c>
      <c r="V536" s="132">
        <v>17</v>
      </c>
      <c r="W536" s="132">
        <v>17</v>
      </c>
      <c r="X536" s="132">
        <v>16</v>
      </c>
      <c r="Y536" s="132">
        <v>0</v>
      </c>
      <c r="Z536" s="132">
        <v>0</v>
      </c>
      <c r="AA536" s="132">
        <v>0</v>
      </c>
      <c r="AB536" s="132">
        <v>0</v>
      </c>
      <c r="AC536" s="132">
        <v>0</v>
      </c>
      <c r="AD536" s="132">
        <v>0</v>
      </c>
      <c r="AE536" s="132">
        <v>0</v>
      </c>
      <c r="AF536" s="132">
        <v>0</v>
      </c>
      <c r="AG536" s="132">
        <v>0</v>
      </c>
      <c r="AH536" s="132">
        <v>0</v>
      </c>
      <c r="AI536" s="132">
        <v>107</v>
      </c>
      <c r="AJ536" s="132">
        <v>105</v>
      </c>
      <c r="AK536" s="132">
        <v>0</v>
      </c>
      <c r="AL536" s="132">
        <v>0</v>
      </c>
      <c r="AM536" s="132">
        <v>0</v>
      </c>
      <c r="AN536" s="132">
        <v>27</v>
      </c>
      <c r="AO536" s="132">
        <v>0</v>
      </c>
      <c r="AP536" s="132">
        <v>37</v>
      </c>
      <c r="AQ536" s="132">
        <v>0</v>
      </c>
      <c r="AR536" s="132">
        <v>120</v>
      </c>
      <c r="AS536" s="132">
        <v>28</v>
      </c>
      <c r="AT536" s="132">
        <v>30</v>
      </c>
      <c r="AU536" s="132">
        <v>212</v>
      </c>
    </row>
    <row r="537" spans="1:47">
      <c r="A537" t="s">
        <v>2966</v>
      </c>
      <c r="B537" t="s">
        <v>2967</v>
      </c>
      <c r="C537" t="s">
        <v>293</v>
      </c>
      <c r="D537" t="s">
        <v>2968</v>
      </c>
      <c r="E537" t="s">
        <v>2969</v>
      </c>
      <c r="F537" t="s">
        <v>1727</v>
      </c>
      <c r="G537" t="s">
        <v>288</v>
      </c>
      <c r="H537" s="131" t="s">
        <v>1728</v>
      </c>
      <c r="I537">
        <v>6303233244</v>
      </c>
      <c r="J537" t="s">
        <v>163</v>
      </c>
      <c r="K537" s="132">
        <v>30.2</v>
      </c>
      <c r="L537" s="132">
        <v>13</v>
      </c>
      <c r="M537" s="132">
        <v>2.2999999999999998</v>
      </c>
      <c r="N537" s="132">
        <v>45.5</v>
      </c>
      <c r="O537" s="132">
        <v>75</v>
      </c>
      <c r="P537" s="132">
        <v>54</v>
      </c>
      <c r="Q537" s="132">
        <v>50</v>
      </c>
      <c r="R537" s="132">
        <v>31</v>
      </c>
      <c r="S537" s="132">
        <v>50</v>
      </c>
      <c r="T537" s="132">
        <v>43</v>
      </c>
      <c r="U537" s="132">
        <v>43</v>
      </c>
      <c r="V537" s="132">
        <v>47</v>
      </c>
      <c r="W537" s="132">
        <v>48</v>
      </c>
      <c r="X537" s="132">
        <v>38</v>
      </c>
      <c r="Y537" s="132">
        <v>0</v>
      </c>
      <c r="Z537" s="132">
        <v>0</v>
      </c>
      <c r="AA537" s="132">
        <v>0</v>
      </c>
      <c r="AB537" s="132">
        <v>0</v>
      </c>
      <c r="AC537" s="132">
        <v>0</v>
      </c>
      <c r="AD537" s="132">
        <v>0</v>
      </c>
      <c r="AE537" s="132">
        <v>0</v>
      </c>
      <c r="AF537" s="132">
        <v>0</v>
      </c>
      <c r="AG537" s="132">
        <v>0</v>
      </c>
      <c r="AH537" s="132">
        <v>0</v>
      </c>
      <c r="AI537" s="132">
        <v>227</v>
      </c>
      <c r="AJ537" s="132">
        <v>252</v>
      </c>
      <c r="AK537" s="132">
        <v>0</v>
      </c>
      <c r="AL537" s="132">
        <v>0</v>
      </c>
      <c r="AM537" s="132">
        <v>0</v>
      </c>
      <c r="AN537" s="132">
        <v>17</v>
      </c>
      <c r="AO537" s="132" t="s">
        <v>290</v>
      </c>
      <c r="AP537" s="132">
        <v>27</v>
      </c>
      <c r="AQ537" s="132">
        <v>0</v>
      </c>
      <c r="AR537" s="132">
        <v>407</v>
      </c>
      <c r="AS537" s="132">
        <v>27</v>
      </c>
      <c r="AT537" s="132" t="s">
        <v>290</v>
      </c>
      <c r="AU537" s="132">
        <v>479</v>
      </c>
    </row>
    <row r="538" spans="1:47">
      <c r="A538" t="s">
        <v>2970</v>
      </c>
      <c r="B538" t="s">
        <v>1585</v>
      </c>
      <c r="C538" t="s">
        <v>817</v>
      </c>
      <c r="D538" t="s">
        <v>2971</v>
      </c>
      <c r="E538" t="s">
        <v>2972</v>
      </c>
      <c r="F538" t="s">
        <v>2851</v>
      </c>
      <c r="G538" t="s">
        <v>288</v>
      </c>
      <c r="H538" s="131" t="s">
        <v>2852</v>
      </c>
      <c r="I538">
        <v>6306275601</v>
      </c>
      <c r="J538" t="s">
        <v>163</v>
      </c>
      <c r="K538" s="132">
        <v>6</v>
      </c>
      <c r="L538" s="132">
        <v>1</v>
      </c>
      <c r="M538" s="132">
        <v>2.5</v>
      </c>
      <c r="N538" s="132">
        <v>9.5</v>
      </c>
      <c r="O538" s="132">
        <v>0</v>
      </c>
      <c r="P538" s="132" t="s">
        <v>290</v>
      </c>
      <c r="Q538" s="132" t="s">
        <v>290</v>
      </c>
      <c r="R538" s="132" t="s">
        <v>290</v>
      </c>
      <c r="S538" s="132" t="s">
        <v>290</v>
      </c>
      <c r="T538" s="132" t="s">
        <v>290</v>
      </c>
      <c r="U538" s="132" t="s">
        <v>290</v>
      </c>
      <c r="V538" s="132" t="s">
        <v>290</v>
      </c>
      <c r="W538" s="132" t="s">
        <v>290</v>
      </c>
      <c r="X538" s="132" t="s">
        <v>290</v>
      </c>
      <c r="Y538" s="132">
        <v>0</v>
      </c>
      <c r="Z538" s="132">
        <v>0</v>
      </c>
      <c r="AA538" s="132">
        <v>0</v>
      </c>
      <c r="AB538" s="132">
        <v>0</v>
      </c>
      <c r="AC538" s="132">
        <v>27</v>
      </c>
      <c r="AD538" s="132">
        <v>0</v>
      </c>
      <c r="AE538" s="132">
        <v>0</v>
      </c>
      <c r="AF538" s="132">
        <v>0</v>
      </c>
      <c r="AG538" s="132">
        <v>0</v>
      </c>
      <c r="AH538" s="132">
        <v>0</v>
      </c>
      <c r="AI538" s="132">
        <v>39</v>
      </c>
      <c r="AJ538" s="132">
        <v>24</v>
      </c>
      <c r="AK538" s="132">
        <v>0</v>
      </c>
      <c r="AL538" s="132">
        <v>0</v>
      </c>
      <c r="AM538" s="132">
        <v>0</v>
      </c>
      <c r="AN538" s="132">
        <v>0</v>
      </c>
      <c r="AO538" s="132" t="s">
        <v>290</v>
      </c>
      <c r="AP538" s="132" t="s">
        <v>290</v>
      </c>
      <c r="AQ538" s="132">
        <v>0</v>
      </c>
      <c r="AR538" s="132">
        <v>40</v>
      </c>
      <c r="AS538" s="132">
        <v>16</v>
      </c>
      <c r="AT538" s="132" t="s">
        <v>290</v>
      </c>
      <c r="AU538" s="132">
        <v>63</v>
      </c>
    </row>
    <row r="539" spans="1:47">
      <c r="A539" t="s">
        <v>2973</v>
      </c>
      <c r="B539" t="s">
        <v>2974</v>
      </c>
      <c r="C539" t="s">
        <v>2975</v>
      </c>
      <c r="D539" t="s">
        <v>2976</v>
      </c>
      <c r="E539" t="s">
        <v>2977</v>
      </c>
      <c r="F539" t="s">
        <v>2839</v>
      </c>
      <c r="G539" t="s">
        <v>288</v>
      </c>
      <c r="H539" s="131" t="s">
        <v>2840</v>
      </c>
      <c r="I539">
        <v>6308334717</v>
      </c>
      <c r="J539" t="s">
        <v>163</v>
      </c>
      <c r="K539" s="132">
        <v>40.5</v>
      </c>
      <c r="L539" s="132">
        <v>11.5</v>
      </c>
      <c r="M539" s="132">
        <v>11</v>
      </c>
      <c r="N539" s="132">
        <v>63</v>
      </c>
      <c r="O539" s="132">
        <v>90</v>
      </c>
      <c r="P539" s="132">
        <v>65</v>
      </c>
      <c r="Q539" s="132">
        <v>71</v>
      </c>
      <c r="R539" s="132">
        <v>73</v>
      </c>
      <c r="S539" s="132">
        <v>75</v>
      </c>
      <c r="T539" s="132">
        <v>77</v>
      </c>
      <c r="U539" s="132">
        <v>78</v>
      </c>
      <c r="V539" s="132">
        <v>95</v>
      </c>
      <c r="W539" s="132">
        <v>102</v>
      </c>
      <c r="X539" s="132">
        <v>104</v>
      </c>
      <c r="Y539" s="132">
        <v>0</v>
      </c>
      <c r="Z539" s="132">
        <v>0</v>
      </c>
      <c r="AA539" s="132">
        <v>0</v>
      </c>
      <c r="AB539" s="132">
        <v>0</v>
      </c>
      <c r="AC539" s="132">
        <v>0</v>
      </c>
      <c r="AD539" s="132">
        <v>0</v>
      </c>
      <c r="AE539" s="132">
        <v>0</v>
      </c>
      <c r="AF539" s="132">
        <v>0</v>
      </c>
      <c r="AG539" s="132">
        <v>0</v>
      </c>
      <c r="AH539" s="132">
        <v>0</v>
      </c>
      <c r="AI539" s="132">
        <v>446</v>
      </c>
      <c r="AJ539" s="132">
        <v>384</v>
      </c>
      <c r="AK539" s="132">
        <v>0</v>
      </c>
      <c r="AL539" s="132">
        <v>0</v>
      </c>
      <c r="AM539" s="132">
        <v>0</v>
      </c>
      <c r="AN539" s="132">
        <v>55</v>
      </c>
      <c r="AO539" s="132">
        <v>72</v>
      </c>
      <c r="AP539" s="132">
        <v>65</v>
      </c>
      <c r="AQ539" s="132">
        <v>0</v>
      </c>
      <c r="AR539" s="132">
        <v>638</v>
      </c>
      <c r="AS539" s="132">
        <v>0</v>
      </c>
      <c r="AT539" s="132">
        <v>20</v>
      </c>
      <c r="AU539" s="132">
        <v>830</v>
      </c>
    </row>
    <row r="540" spans="1:47">
      <c r="A540" t="s">
        <v>2978</v>
      </c>
      <c r="B540" t="s">
        <v>2979</v>
      </c>
      <c r="C540" t="s">
        <v>507</v>
      </c>
      <c r="D540" t="s">
        <v>2980</v>
      </c>
      <c r="E540" t="s">
        <v>2981</v>
      </c>
      <c r="F540" t="s">
        <v>2856</v>
      </c>
      <c r="G540" t="s">
        <v>288</v>
      </c>
      <c r="H540" s="131" t="s">
        <v>2982</v>
      </c>
      <c r="I540">
        <v>6309645363</v>
      </c>
      <c r="J540" t="s">
        <v>163</v>
      </c>
      <c r="K540" s="132">
        <v>18</v>
      </c>
      <c r="L540" s="132">
        <v>2</v>
      </c>
      <c r="M540" s="132">
        <v>4</v>
      </c>
      <c r="N540" s="132">
        <v>24</v>
      </c>
      <c r="O540" s="132">
        <v>29</v>
      </c>
      <c r="P540" s="132">
        <v>11</v>
      </c>
      <c r="Q540" s="132">
        <v>12</v>
      </c>
      <c r="R540" s="132" t="s">
        <v>290</v>
      </c>
      <c r="S540" s="132">
        <v>13</v>
      </c>
      <c r="T540" s="132">
        <v>13</v>
      </c>
      <c r="U540" s="132">
        <v>13</v>
      </c>
      <c r="V540" s="132" t="s">
        <v>290</v>
      </c>
      <c r="W540" s="132" t="s">
        <v>290</v>
      </c>
      <c r="X540" s="132" t="s">
        <v>290</v>
      </c>
      <c r="Y540" s="132">
        <v>15</v>
      </c>
      <c r="Z540" s="132">
        <v>11</v>
      </c>
      <c r="AA540" s="132" t="s">
        <v>290</v>
      </c>
      <c r="AB540" s="132">
        <v>10</v>
      </c>
      <c r="AC540" s="132">
        <v>0</v>
      </c>
      <c r="AD540" s="132">
        <v>0</v>
      </c>
      <c r="AE540" s="132">
        <v>0</v>
      </c>
      <c r="AF540" s="132">
        <v>0</v>
      </c>
      <c r="AG540" s="132">
        <v>0</v>
      </c>
      <c r="AH540" s="132">
        <v>0</v>
      </c>
      <c r="AI540" s="132">
        <v>94</v>
      </c>
      <c r="AJ540" s="132">
        <v>70</v>
      </c>
      <c r="AK540" s="132" t="s">
        <v>290</v>
      </c>
      <c r="AL540" s="132" t="s">
        <v>290</v>
      </c>
      <c r="AM540" s="132">
        <v>0</v>
      </c>
      <c r="AN540" s="132">
        <v>38</v>
      </c>
      <c r="AO540" s="132">
        <v>11</v>
      </c>
      <c r="AP540" s="132" t="s">
        <v>290</v>
      </c>
      <c r="AQ540" s="132">
        <v>0</v>
      </c>
      <c r="AR540" s="132">
        <v>91</v>
      </c>
      <c r="AS540" s="132">
        <v>21</v>
      </c>
      <c r="AT540" s="132">
        <v>0</v>
      </c>
      <c r="AU540" s="132">
        <v>164</v>
      </c>
    </row>
    <row r="541" spans="1:47">
      <c r="A541" t="s">
        <v>2983</v>
      </c>
      <c r="B541" t="s">
        <v>2984</v>
      </c>
      <c r="C541" t="s">
        <v>1367</v>
      </c>
      <c r="D541" t="s">
        <v>2985</v>
      </c>
      <c r="E541" t="s">
        <v>2986</v>
      </c>
      <c r="F541" t="s">
        <v>2987</v>
      </c>
      <c r="G541" t="s">
        <v>288</v>
      </c>
      <c r="H541" s="131" t="s">
        <v>2988</v>
      </c>
      <c r="I541">
        <v>6307660228</v>
      </c>
      <c r="J541" t="s">
        <v>163</v>
      </c>
      <c r="K541" s="132">
        <v>10</v>
      </c>
      <c r="L541" s="132">
        <v>1</v>
      </c>
      <c r="M541" s="132">
        <v>2</v>
      </c>
      <c r="N541" s="132">
        <v>13</v>
      </c>
      <c r="O541" s="132">
        <v>18</v>
      </c>
      <c r="P541" s="132" t="s">
        <v>290</v>
      </c>
      <c r="Q541" s="132" t="s">
        <v>290</v>
      </c>
      <c r="R541" s="132">
        <v>15</v>
      </c>
      <c r="S541" s="132">
        <v>10</v>
      </c>
      <c r="T541" s="132" t="s">
        <v>290</v>
      </c>
      <c r="U541" s="132" t="s">
        <v>290</v>
      </c>
      <c r="V541" s="132" t="s">
        <v>290</v>
      </c>
      <c r="W541" s="132" t="s">
        <v>290</v>
      </c>
      <c r="X541" s="132" t="s">
        <v>290</v>
      </c>
      <c r="Y541" s="132">
        <v>0</v>
      </c>
      <c r="Z541" s="132">
        <v>0</v>
      </c>
      <c r="AA541" s="132">
        <v>0</v>
      </c>
      <c r="AB541" s="132">
        <v>0</v>
      </c>
      <c r="AC541" s="132">
        <v>0</v>
      </c>
      <c r="AD541" s="132">
        <v>0</v>
      </c>
      <c r="AE541" s="132">
        <v>0</v>
      </c>
      <c r="AF541" s="132">
        <v>0</v>
      </c>
      <c r="AG541" s="132">
        <v>0</v>
      </c>
      <c r="AH541" s="132">
        <v>0</v>
      </c>
      <c r="AI541" s="132">
        <v>38</v>
      </c>
      <c r="AJ541" s="132">
        <v>44</v>
      </c>
      <c r="AK541" s="132">
        <v>0</v>
      </c>
      <c r="AL541" s="132">
        <v>0</v>
      </c>
      <c r="AM541" s="132">
        <v>0</v>
      </c>
      <c r="AN541" s="132" t="s">
        <v>290</v>
      </c>
      <c r="AO541" s="132">
        <v>15</v>
      </c>
      <c r="AP541" s="132">
        <v>10</v>
      </c>
      <c r="AQ541" s="132">
        <v>0</v>
      </c>
      <c r="AR541" s="132">
        <v>55</v>
      </c>
      <c r="AS541" s="132">
        <v>0</v>
      </c>
      <c r="AT541" s="132">
        <v>0</v>
      </c>
      <c r="AU541" s="132">
        <v>82</v>
      </c>
    </row>
    <row r="542" spans="1:47">
      <c r="A542" t="s">
        <v>2989</v>
      </c>
      <c r="B542" t="s">
        <v>484</v>
      </c>
      <c r="C542" t="s">
        <v>2990</v>
      </c>
      <c r="D542" t="s">
        <v>2991</v>
      </c>
      <c r="E542" t="s">
        <v>2992</v>
      </c>
      <c r="F542" t="s">
        <v>2801</v>
      </c>
      <c r="G542" t="s">
        <v>288</v>
      </c>
      <c r="H542" s="131" t="s">
        <v>2887</v>
      </c>
      <c r="I542">
        <v>6309616125</v>
      </c>
      <c r="J542" t="s">
        <v>163</v>
      </c>
      <c r="K542" s="132">
        <v>31.6</v>
      </c>
      <c r="L542" s="132">
        <v>5</v>
      </c>
      <c r="M542" s="132">
        <v>5.5</v>
      </c>
      <c r="N542" s="132">
        <v>42.1</v>
      </c>
      <c r="O542" s="132">
        <v>50</v>
      </c>
      <c r="P542" s="132">
        <v>31</v>
      </c>
      <c r="Q542" s="132">
        <v>45</v>
      </c>
      <c r="R542" s="132">
        <v>44</v>
      </c>
      <c r="S542" s="132">
        <v>54</v>
      </c>
      <c r="T542" s="132">
        <v>38</v>
      </c>
      <c r="U542" s="132">
        <v>48</v>
      </c>
      <c r="V542" s="132">
        <v>47</v>
      </c>
      <c r="W542" s="132">
        <v>53</v>
      </c>
      <c r="X542" s="132">
        <v>58</v>
      </c>
      <c r="Y542" s="132">
        <v>0</v>
      </c>
      <c r="Z542" s="132">
        <v>0</v>
      </c>
      <c r="AA542" s="132">
        <v>0</v>
      </c>
      <c r="AB542" s="132">
        <v>0</v>
      </c>
      <c r="AC542" s="132">
        <v>0</v>
      </c>
      <c r="AD542" s="132">
        <v>0</v>
      </c>
      <c r="AE542" s="132">
        <v>0</v>
      </c>
      <c r="AF542" s="132">
        <v>0</v>
      </c>
      <c r="AG542" s="132">
        <v>0</v>
      </c>
      <c r="AH542" s="132">
        <v>0</v>
      </c>
      <c r="AI542" s="132">
        <v>238</v>
      </c>
      <c r="AJ542" s="132">
        <v>230</v>
      </c>
      <c r="AK542" s="132">
        <v>0</v>
      </c>
      <c r="AL542" s="132">
        <v>0</v>
      </c>
      <c r="AM542" s="132">
        <v>0</v>
      </c>
      <c r="AN542" s="132">
        <v>39</v>
      </c>
      <c r="AO542" s="132">
        <v>15</v>
      </c>
      <c r="AP542" s="132">
        <v>80</v>
      </c>
      <c r="AQ542" s="132">
        <v>0</v>
      </c>
      <c r="AR542" s="132">
        <v>305</v>
      </c>
      <c r="AS542" s="132">
        <v>29</v>
      </c>
      <c r="AT542" s="132">
        <v>18</v>
      </c>
      <c r="AU542" s="132">
        <v>468</v>
      </c>
    </row>
    <row r="543" spans="1:47">
      <c r="A543" t="s">
        <v>2993</v>
      </c>
      <c r="B543" t="s">
        <v>2994</v>
      </c>
      <c r="C543" t="s">
        <v>501</v>
      </c>
      <c r="D543" t="s">
        <v>2995</v>
      </c>
      <c r="E543" t="s">
        <v>2996</v>
      </c>
      <c r="F543" t="s">
        <v>2826</v>
      </c>
      <c r="G543" t="s">
        <v>288</v>
      </c>
      <c r="H543" s="131" t="s">
        <v>2827</v>
      </c>
      <c r="I543">
        <v>6305475125</v>
      </c>
      <c r="J543" t="s">
        <v>163</v>
      </c>
      <c r="K543" s="132">
        <v>18</v>
      </c>
      <c r="L543" s="132">
        <v>3</v>
      </c>
      <c r="M543" s="132">
        <v>6</v>
      </c>
      <c r="N543" s="132">
        <v>27</v>
      </c>
      <c r="O543" s="132">
        <v>14</v>
      </c>
      <c r="P543" s="132">
        <v>17</v>
      </c>
      <c r="Q543" s="132">
        <v>16</v>
      </c>
      <c r="R543" s="132">
        <v>16</v>
      </c>
      <c r="S543" s="132">
        <v>10</v>
      </c>
      <c r="T543" s="132">
        <v>12</v>
      </c>
      <c r="U543" s="132">
        <v>11</v>
      </c>
      <c r="V543" s="132">
        <v>16</v>
      </c>
      <c r="W543" s="132">
        <v>11</v>
      </c>
      <c r="X543" s="132">
        <v>11</v>
      </c>
      <c r="Y543" s="132" t="s">
        <v>290</v>
      </c>
      <c r="Z543" s="132" t="s">
        <v>290</v>
      </c>
      <c r="AA543" s="132" t="s">
        <v>290</v>
      </c>
      <c r="AB543" s="132">
        <v>0</v>
      </c>
      <c r="AC543" s="132">
        <v>0</v>
      </c>
      <c r="AD543" s="132">
        <v>0</v>
      </c>
      <c r="AE543" s="132">
        <v>0</v>
      </c>
      <c r="AF543" s="132">
        <v>0</v>
      </c>
      <c r="AG543" s="132">
        <v>0</v>
      </c>
      <c r="AH543" s="132">
        <v>0</v>
      </c>
      <c r="AI543" s="132">
        <v>82</v>
      </c>
      <c r="AJ543" s="132">
        <v>64</v>
      </c>
      <c r="AK543" s="132">
        <v>0</v>
      </c>
      <c r="AL543" s="132">
        <v>0</v>
      </c>
      <c r="AM543" s="132">
        <v>0</v>
      </c>
      <c r="AN543" s="132">
        <v>16</v>
      </c>
      <c r="AO543" s="132" t="s">
        <v>290</v>
      </c>
      <c r="AP543" s="132">
        <v>10</v>
      </c>
      <c r="AQ543" s="132">
        <v>0</v>
      </c>
      <c r="AR543" s="132">
        <v>117</v>
      </c>
      <c r="AS543" s="132">
        <v>0</v>
      </c>
      <c r="AT543" s="132">
        <v>25</v>
      </c>
      <c r="AU543" s="132">
        <v>146</v>
      </c>
    </row>
    <row r="544" spans="1:47">
      <c r="A544" t="s">
        <v>2997</v>
      </c>
      <c r="B544" t="s">
        <v>2998</v>
      </c>
      <c r="C544" t="s">
        <v>2999</v>
      </c>
      <c r="D544" t="s">
        <v>3000</v>
      </c>
      <c r="E544" t="s">
        <v>3001</v>
      </c>
      <c r="F544" t="s">
        <v>2826</v>
      </c>
      <c r="G544" t="s">
        <v>288</v>
      </c>
      <c r="H544" s="131" t="s">
        <v>2827</v>
      </c>
      <c r="I544">
        <v>6306906000</v>
      </c>
      <c r="J544" t="s">
        <v>163</v>
      </c>
      <c r="K544" s="132">
        <v>14.5</v>
      </c>
      <c r="L544" s="132">
        <v>2</v>
      </c>
      <c r="M544" s="132">
        <v>6</v>
      </c>
      <c r="N544" s="132">
        <v>22.5</v>
      </c>
      <c r="O544" s="132">
        <v>30</v>
      </c>
      <c r="P544" s="132">
        <v>13</v>
      </c>
      <c r="Q544" s="132">
        <v>10</v>
      </c>
      <c r="R544" s="132">
        <v>10</v>
      </c>
      <c r="S544" s="132">
        <v>13</v>
      </c>
      <c r="T544" s="132" t="s">
        <v>290</v>
      </c>
      <c r="U544" s="132" t="s">
        <v>290</v>
      </c>
      <c r="V544" s="132" t="s">
        <v>290</v>
      </c>
      <c r="W544" s="132" t="s">
        <v>290</v>
      </c>
      <c r="X544" s="132" t="s">
        <v>290</v>
      </c>
      <c r="Y544" s="132">
        <v>0</v>
      </c>
      <c r="Z544" s="132">
        <v>0</v>
      </c>
      <c r="AA544" s="132">
        <v>0</v>
      </c>
      <c r="AB544" s="132">
        <v>0</v>
      </c>
      <c r="AC544" s="132">
        <v>0</v>
      </c>
      <c r="AD544" s="132">
        <v>0</v>
      </c>
      <c r="AE544" s="132">
        <v>0</v>
      </c>
      <c r="AF544" s="132">
        <v>0</v>
      </c>
      <c r="AG544" s="132">
        <v>0</v>
      </c>
      <c r="AH544" s="132">
        <v>0</v>
      </c>
      <c r="AI544" s="132">
        <v>55</v>
      </c>
      <c r="AJ544" s="132">
        <v>44</v>
      </c>
      <c r="AK544" s="132">
        <v>0</v>
      </c>
      <c r="AL544" s="132">
        <v>0</v>
      </c>
      <c r="AM544" s="132" t="s">
        <v>290</v>
      </c>
      <c r="AN544" s="132" t="s">
        <v>290</v>
      </c>
      <c r="AO544" s="132" t="s">
        <v>290</v>
      </c>
      <c r="AP544" s="132" t="s">
        <v>290</v>
      </c>
      <c r="AQ544" s="132">
        <v>0</v>
      </c>
      <c r="AR544" s="132">
        <v>71</v>
      </c>
      <c r="AS544" s="132">
        <v>10</v>
      </c>
      <c r="AT544" s="132">
        <v>10</v>
      </c>
      <c r="AU544" s="132">
        <v>99</v>
      </c>
    </row>
    <row r="545" spans="1:47">
      <c r="A545" t="s">
        <v>3002</v>
      </c>
      <c r="B545" t="s">
        <v>3003</v>
      </c>
      <c r="C545" t="s">
        <v>3004</v>
      </c>
      <c r="D545" t="s">
        <v>3005</v>
      </c>
      <c r="E545" t="s">
        <v>3006</v>
      </c>
      <c r="F545" t="s">
        <v>2801</v>
      </c>
      <c r="G545" t="s">
        <v>288</v>
      </c>
      <c r="H545" s="131" t="s">
        <v>2887</v>
      </c>
      <c r="I545">
        <v>6305446164</v>
      </c>
      <c r="J545" t="s">
        <v>163</v>
      </c>
      <c r="K545" s="132">
        <v>5</v>
      </c>
      <c r="L545" s="132">
        <v>12.5</v>
      </c>
      <c r="M545" s="132">
        <v>1</v>
      </c>
      <c r="N545" s="132">
        <v>18.5</v>
      </c>
      <c r="O545" s="132">
        <v>25</v>
      </c>
      <c r="P545" s="132">
        <v>20</v>
      </c>
      <c r="Q545" s="132">
        <v>19</v>
      </c>
      <c r="R545" s="132">
        <v>14</v>
      </c>
      <c r="S545" s="132" t="s">
        <v>290</v>
      </c>
      <c r="T545" s="132" t="s">
        <v>290</v>
      </c>
      <c r="U545" s="132">
        <v>0</v>
      </c>
      <c r="V545" s="132">
        <v>0</v>
      </c>
      <c r="W545" s="132">
        <v>0</v>
      </c>
      <c r="X545" s="132">
        <v>0</v>
      </c>
      <c r="Y545" s="132">
        <v>0</v>
      </c>
      <c r="Z545" s="132">
        <v>0</v>
      </c>
      <c r="AA545" s="132">
        <v>0</v>
      </c>
      <c r="AB545" s="132">
        <v>0</v>
      </c>
      <c r="AC545" s="132">
        <v>0</v>
      </c>
      <c r="AD545" s="132">
        <v>0</v>
      </c>
      <c r="AE545" s="132">
        <v>0</v>
      </c>
      <c r="AF545" s="132">
        <v>0</v>
      </c>
      <c r="AG545" s="132">
        <v>0</v>
      </c>
      <c r="AH545" s="132">
        <v>0</v>
      </c>
      <c r="AI545" s="132">
        <v>56</v>
      </c>
      <c r="AJ545" s="132">
        <v>26</v>
      </c>
      <c r="AK545" s="132">
        <v>0</v>
      </c>
      <c r="AL545" s="132">
        <v>0</v>
      </c>
      <c r="AM545" s="132">
        <v>0</v>
      </c>
      <c r="AN545" s="132">
        <v>75</v>
      </c>
      <c r="AO545" s="132" t="s">
        <v>290</v>
      </c>
      <c r="AP545" s="132">
        <v>0</v>
      </c>
      <c r="AQ545" s="132">
        <v>0</v>
      </c>
      <c r="AR545" s="132" t="s">
        <v>290</v>
      </c>
      <c r="AS545" s="132" t="s">
        <v>290</v>
      </c>
      <c r="AT545" s="132" t="s">
        <v>290</v>
      </c>
      <c r="AU545" s="132">
        <v>82</v>
      </c>
    </row>
    <row r="546" spans="1:47">
      <c r="A546" t="s">
        <v>3007</v>
      </c>
      <c r="B546" t="s">
        <v>3008</v>
      </c>
      <c r="C546" t="s">
        <v>3009</v>
      </c>
      <c r="D546" t="s">
        <v>3010</v>
      </c>
      <c r="E546" t="s">
        <v>3011</v>
      </c>
      <c r="F546" t="s">
        <v>2892</v>
      </c>
      <c r="G546" t="s">
        <v>288</v>
      </c>
      <c r="H546" s="131" t="s">
        <v>2893</v>
      </c>
      <c r="I546">
        <v>6307909030</v>
      </c>
      <c r="J546" t="s">
        <v>163</v>
      </c>
      <c r="K546" s="132">
        <v>3</v>
      </c>
      <c r="L546" s="132">
        <v>2</v>
      </c>
      <c r="M546" s="132">
        <v>2</v>
      </c>
      <c r="N546" s="132">
        <v>7</v>
      </c>
      <c r="O546" s="132">
        <v>49</v>
      </c>
      <c r="P546" s="132">
        <v>12</v>
      </c>
      <c r="Q546" s="132">
        <v>0</v>
      </c>
      <c r="R546" s="132">
        <v>0</v>
      </c>
      <c r="S546" s="132">
        <v>0</v>
      </c>
      <c r="T546" s="132">
        <v>0</v>
      </c>
      <c r="U546" s="132">
        <v>0</v>
      </c>
      <c r="V546" s="132">
        <v>0</v>
      </c>
      <c r="W546" s="132">
        <v>0</v>
      </c>
      <c r="X546" s="132">
        <v>0</v>
      </c>
      <c r="Y546" s="132">
        <v>0</v>
      </c>
      <c r="Z546" s="132">
        <v>0</v>
      </c>
      <c r="AA546" s="132">
        <v>0</v>
      </c>
      <c r="AB546" s="132">
        <v>0</v>
      </c>
      <c r="AC546" s="132">
        <v>0</v>
      </c>
      <c r="AD546" s="132">
        <v>0</v>
      </c>
      <c r="AE546" s="132">
        <v>0</v>
      </c>
      <c r="AF546" s="132">
        <v>0</v>
      </c>
      <c r="AG546" s="132">
        <v>0</v>
      </c>
      <c r="AH546" s="132">
        <v>0</v>
      </c>
      <c r="AI546" s="132">
        <v>30</v>
      </c>
      <c r="AJ546" s="132">
        <v>31</v>
      </c>
      <c r="AK546" s="132">
        <v>0</v>
      </c>
      <c r="AL546" s="132">
        <v>0</v>
      </c>
      <c r="AM546" s="132">
        <v>0</v>
      </c>
      <c r="AN546" s="132" t="s">
        <v>290</v>
      </c>
      <c r="AO546" s="132">
        <v>0</v>
      </c>
      <c r="AP546" s="132" t="s">
        <v>290</v>
      </c>
      <c r="AQ546" s="132">
        <v>0</v>
      </c>
      <c r="AR546" s="132">
        <v>53</v>
      </c>
      <c r="AS546" s="132" t="s">
        <v>290</v>
      </c>
      <c r="AT546" s="132">
        <v>0</v>
      </c>
      <c r="AU546" s="132">
        <v>61</v>
      </c>
    </row>
    <row r="547" spans="1:47">
      <c r="A547" t="s">
        <v>3012</v>
      </c>
      <c r="B547" t="s">
        <v>3013</v>
      </c>
      <c r="C547" t="s">
        <v>1381</v>
      </c>
      <c r="D547" t="s">
        <v>3014</v>
      </c>
      <c r="E547" t="s">
        <v>3015</v>
      </c>
      <c r="F547" t="s">
        <v>2862</v>
      </c>
      <c r="G547" t="s">
        <v>288</v>
      </c>
      <c r="H547" s="131" t="s">
        <v>2863</v>
      </c>
      <c r="I547">
        <v>6304421424</v>
      </c>
      <c r="J547" t="s">
        <v>163</v>
      </c>
      <c r="K547" s="132">
        <v>14</v>
      </c>
      <c r="L547" s="132">
        <v>5.5</v>
      </c>
      <c r="M547" s="132">
        <v>2</v>
      </c>
      <c r="N547" s="132">
        <v>21.5</v>
      </c>
      <c r="O547" s="132">
        <v>0</v>
      </c>
      <c r="P547" s="132">
        <v>0</v>
      </c>
      <c r="Q547" s="132">
        <v>0</v>
      </c>
      <c r="R547" s="132">
        <v>0</v>
      </c>
      <c r="S547" s="132">
        <v>0</v>
      </c>
      <c r="T547" s="132">
        <v>0</v>
      </c>
      <c r="U547" s="132">
        <v>0</v>
      </c>
      <c r="V547" s="132">
        <v>0</v>
      </c>
      <c r="W547" s="132">
        <v>0</v>
      </c>
      <c r="X547" s="132">
        <v>0</v>
      </c>
      <c r="Y547" s="132">
        <v>41</v>
      </c>
      <c r="Z547" s="132">
        <v>37</v>
      </c>
      <c r="AA547" s="132">
        <v>37</v>
      </c>
      <c r="AB547" s="132">
        <v>37</v>
      </c>
      <c r="AC547" s="132">
        <v>0</v>
      </c>
      <c r="AD547" s="132">
        <v>0</v>
      </c>
      <c r="AE547" s="132">
        <v>0</v>
      </c>
      <c r="AF547" s="132">
        <v>0</v>
      </c>
      <c r="AG547" s="132">
        <v>0</v>
      </c>
      <c r="AH547" s="132">
        <v>0</v>
      </c>
      <c r="AI547" s="132">
        <v>78</v>
      </c>
      <c r="AJ547" s="132">
        <v>74</v>
      </c>
      <c r="AK547" s="132">
        <v>25</v>
      </c>
      <c r="AL547" s="132">
        <v>12</v>
      </c>
      <c r="AM547" s="132">
        <v>0</v>
      </c>
      <c r="AN547" s="132">
        <v>0</v>
      </c>
      <c r="AO547" s="132">
        <v>0</v>
      </c>
      <c r="AP547" s="132">
        <v>0</v>
      </c>
      <c r="AQ547" s="132">
        <v>0</v>
      </c>
      <c r="AR547" s="132">
        <v>129</v>
      </c>
      <c r="AS547" s="132">
        <v>23</v>
      </c>
      <c r="AT547" s="132">
        <v>0</v>
      </c>
      <c r="AU547" s="132">
        <v>152</v>
      </c>
    </row>
    <row r="548" spans="1:47">
      <c r="A548" t="s">
        <v>3016</v>
      </c>
      <c r="B548" t="s">
        <v>3017</v>
      </c>
      <c r="C548" t="s">
        <v>3018</v>
      </c>
      <c r="D548" t="s">
        <v>3019</v>
      </c>
      <c r="E548" t="s">
        <v>3020</v>
      </c>
      <c r="F548" t="s">
        <v>2826</v>
      </c>
      <c r="G548" t="s">
        <v>288</v>
      </c>
      <c r="H548" s="131" t="s">
        <v>3021</v>
      </c>
      <c r="I548">
        <v>6309498232</v>
      </c>
      <c r="J548" t="s">
        <v>163</v>
      </c>
      <c r="K548" s="132">
        <v>12.7</v>
      </c>
      <c r="L548" s="132">
        <v>2</v>
      </c>
      <c r="M548" s="132">
        <v>0.5</v>
      </c>
      <c r="N548" s="132">
        <v>15.2</v>
      </c>
      <c r="O548" s="132">
        <v>14</v>
      </c>
      <c r="P548" s="132">
        <v>18</v>
      </c>
      <c r="Q548" s="132">
        <v>16</v>
      </c>
      <c r="R548" s="132">
        <v>16</v>
      </c>
      <c r="S548" s="132">
        <v>17</v>
      </c>
      <c r="T548" s="132">
        <v>13</v>
      </c>
      <c r="U548" s="132" t="s">
        <v>290</v>
      </c>
      <c r="V548" s="132" t="s">
        <v>290</v>
      </c>
      <c r="W548" s="132">
        <v>0</v>
      </c>
      <c r="X548" s="132">
        <v>0</v>
      </c>
      <c r="Y548" s="132">
        <v>0</v>
      </c>
      <c r="Z548" s="132">
        <v>0</v>
      </c>
      <c r="AA548" s="132">
        <v>0</v>
      </c>
      <c r="AB548" s="132">
        <v>0</v>
      </c>
      <c r="AC548" s="132">
        <v>0</v>
      </c>
      <c r="AD548" s="132">
        <v>0</v>
      </c>
      <c r="AE548" s="132">
        <v>0</v>
      </c>
      <c r="AF548" s="132">
        <v>0</v>
      </c>
      <c r="AG548" s="132">
        <v>0</v>
      </c>
      <c r="AH548" s="132">
        <v>0</v>
      </c>
      <c r="AI548" s="132">
        <v>62</v>
      </c>
      <c r="AJ548" s="132">
        <v>49</v>
      </c>
      <c r="AK548" s="132">
        <v>0</v>
      </c>
      <c r="AL548" s="132">
        <v>0</v>
      </c>
      <c r="AM548" s="132">
        <v>0</v>
      </c>
      <c r="AN548" s="132">
        <v>81</v>
      </c>
      <c r="AO548" s="132" t="s">
        <v>290</v>
      </c>
      <c r="AP548" s="132">
        <v>0</v>
      </c>
      <c r="AQ548" s="132">
        <v>0</v>
      </c>
      <c r="AR548" s="132" t="s">
        <v>290</v>
      </c>
      <c r="AS548" s="132">
        <v>20</v>
      </c>
      <c r="AT548" s="132">
        <v>15</v>
      </c>
      <c r="AU548" s="132">
        <v>111</v>
      </c>
    </row>
    <row r="549" spans="1:47">
      <c r="A549" t="s">
        <v>3025</v>
      </c>
      <c r="B549" t="s">
        <v>3026</v>
      </c>
      <c r="C549" t="s">
        <v>3027</v>
      </c>
      <c r="D549" t="s">
        <v>3028</v>
      </c>
      <c r="E549" t="s">
        <v>3029</v>
      </c>
      <c r="F549" t="s">
        <v>3030</v>
      </c>
      <c r="G549" t="s">
        <v>288</v>
      </c>
      <c r="H549" s="131" t="s">
        <v>3031</v>
      </c>
      <c r="I549">
        <v>6305604900</v>
      </c>
      <c r="J549" t="s">
        <v>163</v>
      </c>
      <c r="K549" s="132">
        <v>21</v>
      </c>
      <c r="L549" s="132">
        <v>0</v>
      </c>
      <c r="M549" s="132">
        <v>3</v>
      </c>
      <c r="N549" s="132">
        <v>24</v>
      </c>
      <c r="O549" s="132">
        <v>28</v>
      </c>
      <c r="P549" s="132">
        <v>23</v>
      </c>
      <c r="Q549" s="132">
        <v>17</v>
      </c>
      <c r="R549" s="132">
        <v>19</v>
      </c>
      <c r="S549" s="132">
        <v>14</v>
      </c>
      <c r="T549" s="132">
        <v>13</v>
      </c>
      <c r="U549" s="132">
        <v>15</v>
      </c>
      <c r="V549" s="132">
        <v>15</v>
      </c>
      <c r="W549" s="132" t="s">
        <v>290</v>
      </c>
      <c r="X549" s="132" t="s">
        <v>290</v>
      </c>
      <c r="Y549" s="132">
        <v>0</v>
      </c>
      <c r="Z549" s="132">
        <v>0</v>
      </c>
      <c r="AA549" s="132">
        <v>0</v>
      </c>
      <c r="AB549" s="132">
        <v>0</v>
      </c>
      <c r="AC549" s="132">
        <v>0</v>
      </c>
      <c r="AD549" s="132">
        <v>0</v>
      </c>
      <c r="AE549" s="132">
        <v>0</v>
      </c>
      <c r="AF549" s="132">
        <v>0</v>
      </c>
      <c r="AG549" s="132">
        <v>0</v>
      </c>
      <c r="AH549" s="132">
        <v>0</v>
      </c>
      <c r="AI549" s="132">
        <v>77</v>
      </c>
      <c r="AJ549" s="132">
        <v>81</v>
      </c>
      <c r="AK549" s="132">
        <v>0</v>
      </c>
      <c r="AL549" s="132">
        <v>0</v>
      </c>
      <c r="AM549" s="132">
        <v>0</v>
      </c>
      <c r="AN549" s="132">
        <v>119</v>
      </c>
      <c r="AO549" s="132">
        <v>0</v>
      </c>
      <c r="AP549" s="132" t="s">
        <v>290</v>
      </c>
      <c r="AQ549" s="132">
        <v>0</v>
      </c>
      <c r="AR549" s="132">
        <v>26</v>
      </c>
      <c r="AS549" s="132">
        <v>11</v>
      </c>
      <c r="AT549" s="132">
        <v>15</v>
      </c>
      <c r="AU549" s="132">
        <v>158</v>
      </c>
    </row>
    <row r="550" spans="1:47">
      <c r="A550" t="s">
        <v>3032</v>
      </c>
      <c r="B550" t="s">
        <v>3033</v>
      </c>
      <c r="C550" t="s">
        <v>1163</v>
      </c>
      <c r="D550" t="s">
        <v>1574</v>
      </c>
      <c r="E550" t="s">
        <v>3034</v>
      </c>
      <c r="F550" t="s">
        <v>2801</v>
      </c>
      <c r="G550" t="s">
        <v>288</v>
      </c>
      <c r="H550" s="131" t="s">
        <v>3035</v>
      </c>
      <c r="I550">
        <v>6305447777</v>
      </c>
      <c r="J550" t="s">
        <v>163</v>
      </c>
      <c r="K550" s="132">
        <v>3</v>
      </c>
      <c r="L550" s="132">
        <v>0</v>
      </c>
      <c r="M550" s="132">
        <v>1</v>
      </c>
      <c r="N550" s="132">
        <v>4</v>
      </c>
      <c r="O550" s="132" t="s">
        <v>290</v>
      </c>
      <c r="P550" s="132" t="s">
        <v>290</v>
      </c>
      <c r="Q550" s="132" t="s">
        <v>290</v>
      </c>
      <c r="R550" s="132" t="s">
        <v>290</v>
      </c>
      <c r="S550" s="132" t="s">
        <v>290</v>
      </c>
      <c r="T550" s="132">
        <v>0</v>
      </c>
      <c r="U550" s="132" t="s">
        <v>290</v>
      </c>
      <c r="V550" s="132">
        <v>0</v>
      </c>
      <c r="W550" s="132" t="s">
        <v>290</v>
      </c>
      <c r="X550" s="132" t="s">
        <v>290</v>
      </c>
      <c r="Y550" s="132">
        <v>0</v>
      </c>
      <c r="Z550" s="132">
        <v>0</v>
      </c>
      <c r="AA550" s="132">
        <v>0</v>
      </c>
      <c r="AB550" s="132">
        <v>0</v>
      </c>
      <c r="AC550" s="132">
        <v>0</v>
      </c>
      <c r="AD550" s="132">
        <v>0</v>
      </c>
      <c r="AE550" s="132">
        <v>0</v>
      </c>
      <c r="AF550" s="132">
        <v>0</v>
      </c>
      <c r="AG550" s="132">
        <v>0</v>
      </c>
      <c r="AH550" s="132">
        <v>0</v>
      </c>
      <c r="AI550" s="132">
        <v>10</v>
      </c>
      <c r="AJ550" s="132" t="s">
        <v>290</v>
      </c>
      <c r="AK550" s="132">
        <v>0</v>
      </c>
      <c r="AL550" s="132">
        <v>0</v>
      </c>
      <c r="AM550" s="132">
        <v>0</v>
      </c>
      <c r="AN550" s="132" t="s">
        <v>290</v>
      </c>
      <c r="AO550" s="132">
        <v>0</v>
      </c>
      <c r="AP550" s="132">
        <v>0</v>
      </c>
      <c r="AQ550" s="132">
        <v>0</v>
      </c>
      <c r="AR550" s="132">
        <v>14</v>
      </c>
      <c r="AS550" s="132">
        <v>0</v>
      </c>
      <c r="AT550" s="132">
        <v>0</v>
      </c>
      <c r="AU550" s="132">
        <v>16</v>
      </c>
    </row>
    <row r="551" spans="1:47">
      <c r="A551" t="s">
        <v>4710</v>
      </c>
      <c r="B551" t="s">
        <v>4711</v>
      </c>
      <c r="C551" t="s">
        <v>4712</v>
      </c>
      <c r="D551" t="s">
        <v>4713</v>
      </c>
      <c r="E551" t="s">
        <v>4714</v>
      </c>
      <c r="F551" t="s">
        <v>3030</v>
      </c>
      <c r="G551" t="s">
        <v>288</v>
      </c>
      <c r="H551" s="131">
        <v>60561</v>
      </c>
      <c r="I551">
        <v>6308198192</v>
      </c>
      <c r="J551" t="s">
        <v>163</v>
      </c>
      <c r="K551" s="132">
        <v>4</v>
      </c>
      <c r="L551" s="132">
        <v>0.5</v>
      </c>
      <c r="M551" s="132">
        <v>0.5</v>
      </c>
      <c r="N551" s="132">
        <v>5</v>
      </c>
      <c r="O551" s="132" t="s">
        <v>290</v>
      </c>
      <c r="P551" s="132" t="s">
        <v>290</v>
      </c>
      <c r="Q551" s="132">
        <v>0</v>
      </c>
      <c r="R551" s="132">
        <v>0</v>
      </c>
      <c r="S551" s="132">
        <v>0</v>
      </c>
      <c r="T551" s="132">
        <v>0</v>
      </c>
      <c r="U551" s="132">
        <v>0</v>
      </c>
      <c r="V551" s="132">
        <v>0</v>
      </c>
      <c r="W551" s="132">
        <v>0</v>
      </c>
      <c r="X551" s="132">
        <v>0</v>
      </c>
      <c r="Y551" s="132">
        <v>0</v>
      </c>
      <c r="Z551" s="132">
        <v>0</v>
      </c>
      <c r="AA551" s="132">
        <v>0</v>
      </c>
      <c r="AB551" s="132">
        <v>0</v>
      </c>
      <c r="AC551" s="132">
        <v>0</v>
      </c>
      <c r="AD551" s="132">
        <v>0</v>
      </c>
      <c r="AE551" s="132">
        <v>0</v>
      </c>
      <c r="AF551" s="132">
        <v>0</v>
      </c>
      <c r="AG551" s="132">
        <v>0</v>
      </c>
      <c r="AH551" s="132">
        <v>0</v>
      </c>
      <c r="AI551" s="132" t="s">
        <v>290</v>
      </c>
      <c r="AJ551" s="132" t="s">
        <v>290</v>
      </c>
      <c r="AK551" s="132">
        <v>0</v>
      </c>
      <c r="AL551" s="132">
        <v>0</v>
      </c>
      <c r="AM551" s="132">
        <v>0</v>
      </c>
      <c r="AN551" s="132" t="s">
        <v>290</v>
      </c>
      <c r="AO551" s="132">
        <v>0</v>
      </c>
      <c r="AP551" s="132">
        <v>0</v>
      </c>
      <c r="AQ551" s="132">
        <v>0</v>
      </c>
      <c r="AR551" s="132" t="s">
        <v>290</v>
      </c>
      <c r="AS551" s="132">
        <v>0</v>
      </c>
      <c r="AT551" s="132">
        <v>0</v>
      </c>
      <c r="AU551" s="132">
        <v>10</v>
      </c>
    </row>
    <row r="552" spans="1:47">
      <c r="A552" t="s">
        <v>3036</v>
      </c>
      <c r="B552" t="s">
        <v>3037</v>
      </c>
      <c r="C552" t="s">
        <v>1381</v>
      </c>
      <c r="D552" t="s">
        <v>3038</v>
      </c>
      <c r="E552" t="s">
        <v>3039</v>
      </c>
      <c r="F552" t="s">
        <v>2801</v>
      </c>
      <c r="G552" t="s">
        <v>288</v>
      </c>
      <c r="H552" s="131" t="s">
        <v>3040</v>
      </c>
      <c r="I552">
        <v>6303758600</v>
      </c>
      <c r="J552" t="s">
        <v>163</v>
      </c>
      <c r="K552" s="132">
        <v>23</v>
      </c>
      <c r="L552" s="132">
        <v>7</v>
      </c>
      <c r="M552" s="132">
        <v>6</v>
      </c>
      <c r="N552" s="132">
        <v>36</v>
      </c>
      <c r="O552" s="132">
        <v>22</v>
      </c>
      <c r="P552" s="132">
        <v>32</v>
      </c>
      <c r="Q552" s="132">
        <v>35</v>
      </c>
      <c r="R552" s="132">
        <v>29</v>
      </c>
      <c r="S552" s="132">
        <v>21</v>
      </c>
      <c r="T552" s="132">
        <v>26</v>
      </c>
      <c r="U552" s="132">
        <v>25</v>
      </c>
      <c r="V552" s="132">
        <v>24</v>
      </c>
      <c r="W552" s="132">
        <v>23</v>
      </c>
      <c r="X552" s="132">
        <v>25</v>
      </c>
      <c r="Y552" s="132">
        <v>0</v>
      </c>
      <c r="Z552" s="132">
        <v>0</v>
      </c>
      <c r="AA552" s="132">
        <v>0</v>
      </c>
      <c r="AB552" s="132">
        <v>0</v>
      </c>
      <c r="AC552" s="132">
        <v>0</v>
      </c>
      <c r="AD552" s="132">
        <v>0</v>
      </c>
      <c r="AE552" s="132">
        <v>0</v>
      </c>
      <c r="AF552" s="132">
        <v>0</v>
      </c>
      <c r="AG552" s="132">
        <v>0</v>
      </c>
      <c r="AH552" s="132">
        <v>0</v>
      </c>
      <c r="AI552" s="132">
        <v>120</v>
      </c>
      <c r="AJ552" s="132">
        <v>142</v>
      </c>
      <c r="AK552" s="132">
        <v>0</v>
      </c>
      <c r="AL552" s="132">
        <v>0</v>
      </c>
      <c r="AM552" s="132">
        <v>0</v>
      </c>
      <c r="AN552" s="132">
        <v>11</v>
      </c>
      <c r="AO552" s="132">
        <v>47</v>
      </c>
      <c r="AP552" s="132">
        <v>28</v>
      </c>
      <c r="AQ552" s="132" t="s">
        <v>290</v>
      </c>
      <c r="AR552" s="132">
        <v>128</v>
      </c>
      <c r="AS552" s="132">
        <v>45</v>
      </c>
      <c r="AT552" s="132">
        <v>35</v>
      </c>
      <c r="AU552" s="132">
        <v>262</v>
      </c>
    </row>
    <row r="553" spans="1:47">
      <c r="A553" t="s">
        <v>3041</v>
      </c>
      <c r="B553" t="s">
        <v>3042</v>
      </c>
      <c r="C553" t="s">
        <v>3043</v>
      </c>
      <c r="D553" t="s">
        <v>3044</v>
      </c>
      <c r="E553" t="s">
        <v>3045</v>
      </c>
      <c r="F553" t="s">
        <v>2826</v>
      </c>
      <c r="G553" t="s">
        <v>288</v>
      </c>
      <c r="H553" s="131" t="s">
        <v>2827</v>
      </c>
      <c r="I553">
        <v>6306535100</v>
      </c>
      <c r="J553" t="s">
        <v>163</v>
      </c>
      <c r="K553" s="132">
        <v>17</v>
      </c>
      <c r="L553" s="132">
        <v>2.7</v>
      </c>
      <c r="M553" s="132">
        <v>2</v>
      </c>
      <c r="N553" s="132">
        <v>21.7</v>
      </c>
      <c r="O553" s="132">
        <v>75</v>
      </c>
      <c r="P553" s="132">
        <v>24</v>
      </c>
      <c r="Q553" s="132">
        <v>12</v>
      </c>
      <c r="R553" s="132">
        <v>17</v>
      </c>
      <c r="S553" s="132">
        <v>15</v>
      </c>
      <c r="T553" s="132">
        <v>11</v>
      </c>
      <c r="U553" s="132">
        <v>12</v>
      </c>
      <c r="V553" s="132" t="s">
        <v>290</v>
      </c>
      <c r="W553" s="132" t="s">
        <v>290</v>
      </c>
      <c r="X553" s="132" t="s">
        <v>290</v>
      </c>
      <c r="Y553" s="132" t="s">
        <v>290</v>
      </c>
      <c r="Z553" s="132">
        <v>0</v>
      </c>
      <c r="AA553" s="132">
        <v>0</v>
      </c>
      <c r="AB553" s="132">
        <v>0</v>
      </c>
      <c r="AC553" s="132">
        <v>0</v>
      </c>
      <c r="AD553" s="132">
        <v>0</v>
      </c>
      <c r="AE553" s="132">
        <v>0</v>
      </c>
      <c r="AF553" s="132">
        <v>0</v>
      </c>
      <c r="AG553" s="132">
        <v>0</v>
      </c>
      <c r="AH553" s="132">
        <v>0</v>
      </c>
      <c r="AI553" s="132">
        <v>95</v>
      </c>
      <c r="AJ553" s="132">
        <v>92</v>
      </c>
      <c r="AK553" s="132">
        <v>0</v>
      </c>
      <c r="AL553" s="132">
        <v>0</v>
      </c>
      <c r="AM553" s="132">
        <v>0</v>
      </c>
      <c r="AN553" s="132">
        <v>37</v>
      </c>
      <c r="AO553" s="132" t="s">
        <v>290</v>
      </c>
      <c r="AP553" s="132">
        <v>21</v>
      </c>
      <c r="AQ553" s="132">
        <v>0</v>
      </c>
      <c r="AR553" s="132">
        <v>123</v>
      </c>
      <c r="AS553" s="132" t="s">
        <v>290</v>
      </c>
      <c r="AT553" s="132">
        <v>0</v>
      </c>
      <c r="AU553" s="132">
        <v>187</v>
      </c>
    </row>
    <row r="554" spans="1:47">
      <c r="A554" t="s">
        <v>3046</v>
      </c>
      <c r="B554" t="s">
        <v>3047</v>
      </c>
      <c r="C554" t="s">
        <v>3048</v>
      </c>
      <c r="D554" t="s">
        <v>881</v>
      </c>
      <c r="E554" t="s">
        <v>3049</v>
      </c>
      <c r="F554" t="s">
        <v>2856</v>
      </c>
      <c r="G554" t="s">
        <v>288</v>
      </c>
      <c r="H554" s="131" t="s">
        <v>2857</v>
      </c>
      <c r="I554">
        <v>6309688848</v>
      </c>
      <c r="J554" t="s">
        <v>163</v>
      </c>
      <c r="K554" s="132">
        <v>3</v>
      </c>
      <c r="L554" s="132">
        <v>0</v>
      </c>
      <c r="M554" s="132">
        <v>0</v>
      </c>
      <c r="N554" s="132">
        <v>3</v>
      </c>
      <c r="O554" s="132" t="s">
        <v>290</v>
      </c>
      <c r="P554" s="132" t="s">
        <v>290</v>
      </c>
      <c r="Q554" s="132" t="s">
        <v>290</v>
      </c>
      <c r="R554" s="132" t="s">
        <v>290</v>
      </c>
      <c r="S554" s="132" t="s">
        <v>290</v>
      </c>
      <c r="T554" s="132">
        <v>0</v>
      </c>
      <c r="U554" s="132" t="s">
        <v>290</v>
      </c>
      <c r="V554" s="132" t="s">
        <v>290</v>
      </c>
      <c r="W554" s="132" t="s">
        <v>290</v>
      </c>
      <c r="X554" s="132" t="s">
        <v>290</v>
      </c>
      <c r="Y554" s="132">
        <v>0</v>
      </c>
      <c r="Z554" s="132">
        <v>0</v>
      </c>
      <c r="AA554" s="132">
        <v>0</v>
      </c>
      <c r="AB554" s="132">
        <v>0</v>
      </c>
      <c r="AC554" s="132">
        <v>0</v>
      </c>
      <c r="AD554" s="132">
        <v>0</v>
      </c>
      <c r="AE554" s="132">
        <v>0</v>
      </c>
      <c r="AF554" s="132">
        <v>0</v>
      </c>
      <c r="AG554" s="132">
        <v>0</v>
      </c>
      <c r="AH554" s="132">
        <v>0</v>
      </c>
      <c r="AI554" s="132">
        <v>18</v>
      </c>
      <c r="AJ554" s="132">
        <v>11</v>
      </c>
      <c r="AK554" s="132">
        <v>0</v>
      </c>
      <c r="AL554" s="132">
        <v>0</v>
      </c>
      <c r="AM554" s="132">
        <v>0</v>
      </c>
      <c r="AN554" s="132">
        <v>0</v>
      </c>
      <c r="AO554" s="132" t="s">
        <v>290</v>
      </c>
      <c r="AP554" s="132" t="s">
        <v>290</v>
      </c>
      <c r="AQ554" s="132" t="s">
        <v>290</v>
      </c>
      <c r="AR554" s="132" t="s">
        <v>290</v>
      </c>
      <c r="AS554" s="132" t="s">
        <v>290</v>
      </c>
      <c r="AT554" s="132" t="s">
        <v>290</v>
      </c>
      <c r="AU554" s="132">
        <v>29</v>
      </c>
    </row>
    <row r="555" spans="1:47">
      <c r="A555" t="s">
        <v>3050</v>
      </c>
      <c r="B555" t="s">
        <v>3051</v>
      </c>
      <c r="C555" t="s">
        <v>3052</v>
      </c>
      <c r="D555" t="s">
        <v>3053</v>
      </c>
      <c r="E555" t="s">
        <v>3054</v>
      </c>
      <c r="F555" t="s">
        <v>3055</v>
      </c>
      <c r="G555" t="s">
        <v>288</v>
      </c>
      <c r="H555" s="131" t="s">
        <v>3056</v>
      </c>
      <c r="I555">
        <v>6309418800</v>
      </c>
      <c r="J555" t="s">
        <v>163</v>
      </c>
      <c r="K555" s="132">
        <v>38.5</v>
      </c>
      <c r="L555" s="132">
        <v>25.5</v>
      </c>
      <c r="M555" s="132">
        <v>2</v>
      </c>
      <c r="N555" s="132">
        <v>66</v>
      </c>
      <c r="O555" s="132">
        <v>49</v>
      </c>
      <c r="P555" s="132">
        <v>48</v>
      </c>
      <c r="Q555" s="132">
        <v>50</v>
      </c>
      <c r="R555" s="132">
        <v>42</v>
      </c>
      <c r="S555" s="132">
        <v>37</v>
      </c>
      <c r="T555" s="132">
        <v>41</v>
      </c>
      <c r="U555" s="132">
        <v>45</v>
      </c>
      <c r="V555" s="132">
        <v>49</v>
      </c>
      <c r="W555" s="132">
        <v>40</v>
      </c>
      <c r="X555" s="132">
        <v>31</v>
      </c>
      <c r="Y555" s="132">
        <v>32</v>
      </c>
      <c r="Z555" s="132">
        <v>22</v>
      </c>
      <c r="AA555" s="132">
        <v>23</v>
      </c>
      <c r="AB555" s="132">
        <v>34</v>
      </c>
      <c r="AC555" s="132">
        <v>0</v>
      </c>
      <c r="AD555" s="132">
        <v>0</v>
      </c>
      <c r="AE555" s="132">
        <v>0</v>
      </c>
      <c r="AF555" s="132">
        <v>0</v>
      </c>
      <c r="AG555" s="132">
        <v>0</v>
      </c>
      <c r="AH555" s="132">
        <v>0</v>
      </c>
      <c r="AI555" s="132">
        <v>290</v>
      </c>
      <c r="AJ555" s="132">
        <v>253</v>
      </c>
      <c r="AK555" s="132">
        <v>21</v>
      </c>
      <c r="AL555" s="132">
        <v>13</v>
      </c>
      <c r="AM555" s="132">
        <v>0</v>
      </c>
      <c r="AN555" s="132">
        <v>367</v>
      </c>
      <c r="AO555" s="132">
        <v>16</v>
      </c>
      <c r="AP555" s="132" t="s">
        <v>290</v>
      </c>
      <c r="AQ555" s="132">
        <v>0</v>
      </c>
      <c r="AR555" s="132">
        <v>135</v>
      </c>
      <c r="AS555" s="132">
        <v>21</v>
      </c>
      <c r="AT555" s="132">
        <v>117</v>
      </c>
      <c r="AU555" s="132">
        <v>543</v>
      </c>
    </row>
    <row r="556" spans="1:47">
      <c r="A556" t="s">
        <v>3057</v>
      </c>
      <c r="B556" t="s">
        <v>3058</v>
      </c>
      <c r="C556" t="s">
        <v>3059</v>
      </c>
      <c r="D556" t="s">
        <v>3060</v>
      </c>
      <c r="E556" t="s">
        <v>3061</v>
      </c>
      <c r="F556" t="s">
        <v>3055</v>
      </c>
      <c r="G556" t="s">
        <v>288</v>
      </c>
      <c r="H556" s="131" t="s">
        <v>3056</v>
      </c>
      <c r="I556">
        <v>6302794101</v>
      </c>
      <c r="J556" t="s">
        <v>163</v>
      </c>
      <c r="K556" s="132">
        <v>3</v>
      </c>
      <c r="L556" s="132">
        <v>3</v>
      </c>
      <c r="M556" s="132">
        <v>1</v>
      </c>
      <c r="N556" s="132">
        <v>7</v>
      </c>
      <c r="O556" s="132">
        <v>0</v>
      </c>
      <c r="P556" s="132">
        <v>0</v>
      </c>
      <c r="Q556" s="132">
        <v>0</v>
      </c>
      <c r="R556" s="132">
        <v>0</v>
      </c>
      <c r="S556" s="132">
        <v>0</v>
      </c>
      <c r="T556" s="132">
        <v>0</v>
      </c>
      <c r="U556" s="132">
        <v>0</v>
      </c>
      <c r="V556" s="132">
        <v>0</v>
      </c>
      <c r="W556" s="132">
        <v>0</v>
      </c>
      <c r="X556" s="132">
        <v>0</v>
      </c>
      <c r="Y556" s="132">
        <v>0</v>
      </c>
      <c r="Z556" s="132">
        <v>0</v>
      </c>
      <c r="AA556" s="132">
        <v>0</v>
      </c>
      <c r="AB556" s="132">
        <v>0</v>
      </c>
      <c r="AC556" s="132" t="s">
        <v>290</v>
      </c>
      <c r="AD556" s="132">
        <v>41</v>
      </c>
      <c r="AE556" s="132">
        <v>0</v>
      </c>
      <c r="AF556" s="132">
        <v>0</v>
      </c>
      <c r="AG556" s="132">
        <v>0</v>
      </c>
      <c r="AH556" s="132">
        <v>0</v>
      </c>
      <c r="AI556" s="132">
        <v>23</v>
      </c>
      <c r="AJ556" s="132">
        <v>26</v>
      </c>
      <c r="AK556" s="132">
        <v>0</v>
      </c>
      <c r="AL556" s="132">
        <v>0</v>
      </c>
      <c r="AM556" s="132">
        <v>0</v>
      </c>
      <c r="AN556" s="132">
        <v>0</v>
      </c>
      <c r="AO556" s="132">
        <v>0</v>
      </c>
      <c r="AP556" s="132">
        <v>0</v>
      </c>
      <c r="AQ556" s="132">
        <v>0</v>
      </c>
      <c r="AR556" s="132">
        <v>42</v>
      </c>
      <c r="AS556" s="132" t="s">
        <v>290</v>
      </c>
      <c r="AT556" s="132">
        <v>0</v>
      </c>
      <c r="AU556" s="132">
        <v>49</v>
      </c>
    </row>
    <row r="557" spans="1:47">
      <c r="A557" t="s">
        <v>3062</v>
      </c>
      <c r="B557" t="s">
        <v>3063</v>
      </c>
      <c r="C557" t="s">
        <v>383</v>
      </c>
      <c r="D557" t="s">
        <v>3064</v>
      </c>
      <c r="E557" t="s">
        <v>3065</v>
      </c>
      <c r="F557" t="s">
        <v>2801</v>
      </c>
      <c r="G557" t="s">
        <v>288</v>
      </c>
      <c r="H557" s="131" t="s">
        <v>3035</v>
      </c>
      <c r="I557">
        <v>6303696899</v>
      </c>
      <c r="J557" t="s">
        <v>163</v>
      </c>
      <c r="K557" s="132">
        <v>22</v>
      </c>
      <c r="L557" s="132">
        <v>0</v>
      </c>
      <c r="M557" s="132">
        <v>3</v>
      </c>
      <c r="N557" s="132">
        <v>25</v>
      </c>
      <c r="O557" s="132">
        <v>85</v>
      </c>
      <c r="P557" s="132">
        <v>20</v>
      </c>
      <c r="Q557" s="132">
        <v>25</v>
      </c>
      <c r="R557" s="132">
        <v>20</v>
      </c>
      <c r="S557" s="132">
        <v>10</v>
      </c>
      <c r="T557" s="132">
        <v>12</v>
      </c>
      <c r="U557" s="132">
        <v>10</v>
      </c>
      <c r="V557" s="132" t="s">
        <v>290</v>
      </c>
      <c r="W557" s="132" t="s">
        <v>290</v>
      </c>
      <c r="X557" s="132">
        <v>10</v>
      </c>
      <c r="Y557" s="132">
        <v>0</v>
      </c>
      <c r="Z557" s="132">
        <v>0</v>
      </c>
      <c r="AA557" s="132">
        <v>0</v>
      </c>
      <c r="AB557" s="132">
        <v>0</v>
      </c>
      <c r="AC557" s="132">
        <v>0</v>
      </c>
      <c r="AD557" s="132">
        <v>0</v>
      </c>
      <c r="AE557" s="132">
        <v>0</v>
      </c>
      <c r="AF557" s="132">
        <v>0</v>
      </c>
      <c r="AG557" s="132">
        <v>0</v>
      </c>
      <c r="AH557" s="132">
        <v>0</v>
      </c>
      <c r="AI557" s="132">
        <v>101</v>
      </c>
      <c r="AJ557" s="132">
        <v>106</v>
      </c>
      <c r="AK557" s="132">
        <v>0</v>
      </c>
      <c r="AL557" s="132">
        <v>0</v>
      </c>
      <c r="AM557" s="132">
        <v>0</v>
      </c>
      <c r="AN557" s="132">
        <v>65</v>
      </c>
      <c r="AO557" s="132" t="s">
        <v>290</v>
      </c>
      <c r="AP557" s="132" t="s">
        <v>290</v>
      </c>
      <c r="AQ557" s="132">
        <v>0</v>
      </c>
      <c r="AR557" s="132">
        <v>94</v>
      </c>
      <c r="AS557" s="132">
        <v>33</v>
      </c>
      <c r="AT557" s="132" t="s">
        <v>290</v>
      </c>
      <c r="AU557" s="132">
        <v>207</v>
      </c>
    </row>
    <row r="558" spans="1:47">
      <c r="A558" t="s">
        <v>3066</v>
      </c>
      <c r="B558" t="s">
        <v>3067</v>
      </c>
      <c r="C558" t="s">
        <v>3068</v>
      </c>
      <c r="D558" t="s">
        <v>3069</v>
      </c>
      <c r="E558" t="s">
        <v>3070</v>
      </c>
      <c r="F558" t="s">
        <v>2851</v>
      </c>
      <c r="G558" t="s">
        <v>288</v>
      </c>
      <c r="H558" s="131" t="s">
        <v>2852</v>
      </c>
      <c r="I558">
        <v>6308898000</v>
      </c>
      <c r="J558" t="s">
        <v>163</v>
      </c>
      <c r="K558" s="132">
        <v>46</v>
      </c>
      <c r="L558" s="132">
        <v>16</v>
      </c>
      <c r="M558" s="132">
        <v>4</v>
      </c>
      <c r="N558" s="132">
        <v>66</v>
      </c>
      <c r="O558" s="132">
        <v>32</v>
      </c>
      <c r="P558" s="132">
        <v>43</v>
      </c>
      <c r="Q558" s="132">
        <v>48</v>
      </c>
      <c r="R558" s="132">
        <v>52</v>
      </c>
      <c r="S558" s="132">
        <v>51</v>
      </c>
      <c r="T558" s="132">
        <v>50</v>
      </c>
      <c r="U558" s="132">
        <v>49</v>
      </c>
      <c r="V558" s="132">
        <v>47</v>
      </c>
      <c r="W558" s="132">
        <v>55</v>
      </c>
      <c r="X558" s="132">
        <v>50</v>
      </c>
      <c r="Y558" s="132">
        <v>49</v>
      </c>
      <c r="Z558" s="132">
        <v>40</v>
      </c>
      <c r="AA558" s="132">
        <v>40</v>
      </c>
      <c r="AB558" s="132">
        <v>29</v>
      </c>
      <c r="AC558" s="132">
        <v>0</v>
      </c>
      <c r="AD558" s="132">
        <v>0</v>
      </c>
      <c r="AE558" s="132">
        <v>0</v>
      </c>
      <c r="AF558" s="132">
        <v>0</v>
      </c>
      <c r="AG558" s="132">
        <v>0</v>
      </c>
      <c r="AH558" s="132">
        <v>0</v>
      </c>
      <c r="AI558" s="132">
        <v>328</v>
      </c>
      <c r="AJ558" s="132">
        <v>307</v>
      </c>
      <c r="AK558" s="132">
        <v>18</v>
      </c>
      <c r="AL558" s="132">
        <v>17</v>
      </c>
      <c r="AM558" s="132">
        <v>0</v>
      </c>
      <c r="AN558" s="132">
        <v>566</v>
      </c>
      <c r="AO558" s="132" t="s">
        <v>290</v>
      </c>
      <c r="AP558" s="132">
        <v>0</v>
      </c>
      <c r="AQ558" s="132">
        <v>0</v>
      </c>
      <c r="AR558" s="132">
        <v>48</v>
      </c>
      <c r="AS558" s="132">
        <v>15</v>
      </c>
      <c r="AT558" s="132">
        <v>12</v>
      </c>
      <c r="AU558" s="132">
        <v>635</v>
      </c>
    </row>
    <row r="559" spans="1:47">
      <c r="A559" t="s">
        <v>3071</v>
      </c>
      <c r="B559" t="s">
        <v>3072</v>
      </c>
      <c r="C559" t="s">
        <v>3073</v>
      </c>
      <c r="D559" t="s">
        <v>3074</v>
      </c>
      <c r="E559" t="s">
        <v>3075</v>
      </c>
      <c r="F559" t="s">
        <v>2826</v>
      </c>
      <c r="G559" t="s">
        <v>288</v>
      </c>
      <c r="H559" s="131" t="s">
        <v>2827</v>
      </c>
      <c r="I559">
        <v>6306531221</v>
      </c>
      <c r="J559" t="s">
        <v>163</v>
      </c>
      <c r="K559" s="132">
        <v>13.5</v>
      </c>
      <c r="L559" s="132">
        <v>0</v>
      </c>
      <c r="M559" s="132">
        <v>0.5</v>
      </c>
      <c r="N559" s="132">
        <v>14</v>
      </c>
      <c r="O559" s="132">
        <v>66</v>
      </c>
      <c r="P559" s="132">
        <v>12</v>
      </c>
      <c r="Q559" s="132">
        <v>0</v>
      </c>
      <c r="R559" s="132">
        <v>0</v>
      </c>
      <c r="S559" s="132">
        <v>0</v>
      </c>
      <c r="T559" s="132">
        <v>0</v>
      </c>
      <c r="U559" s="132">
        <v>0</v>
      </c>
      <c r="V559" s="132">
        <v>0</v>
      </c>
      <c r="W559" s="132">
        <v>0</v>
      </c>
      <c r="X559" s="132">
        <v>0</v>
      </c>
      <c r="Y559" s="132">
        <v>0</v>
      </c>
      <c r="Z559" s="132">
        <v>0</v>
      </c>
      <c r="AA559" s="132">
        <v>0</v>
      </c>
      <c r="AB559" s="132">
        <v>0</v>
      </c>
      <c r="AC559" s="132">
        <v>0</v>
      </c>
      <c r="AD559" s="132">
        <v>0</v>
      </c>
      <c r="AE559" s="132">
        <v>0</v>
      </c>
      <c r="AF559" s="132">
        <v>0</v>
      </c>
      <c r="AG559" s="132">
        <v>0</v>
      </c>
      <c r="AH559" s="132">
        <v>0</v>
      </c>
      <c r="AI559" s="132">
        <v>41</v>
      </c>
      <c r="AJ559" s="132">
        <v>37</v>
      </c>
      <c r="AK559" s="132">
        <v>0</v>
      </c>
      <c r="AL559" s="132">
        <v>0</v>
      </c>
      <c r="AM559" s="132">
        <v>0</v>
      </c>
      <c r="AN559" s="132">
        <v>11</v>
      </c>
      <c r="AO559" s="132">
        <v>0</v>
      </c>
      <c r="AP559" s="132" t="s">
        <v>290</v>
      </c>
      <c r="AQ559" s="132">
        <v>0</v>
      </c>
      <c r="AR559" s="132">
        <v>53</v>
      </c>
      <c r="AS559" s="132">
        <v>12</v>
      </c>
      <c r="AT559" s="132">
        <v>0</v>
      </c>
      <c r="AU559" s="132">
        <v>78</v>
      </c>
    </row>
    <row r="560" spans="1:47">
      <c r="A560" t="s">
        <v>3076</v>
      </c>
      <c r="B560" t="s">
        <v>3077</v>
      </c>
      <c r="C560" t="s">
        <v>3043</v>
      </c>
      <c r="D560" t="s">
        <v>3078</v>
      </c>
      <c r="E560" t="s">
        <v>3079</v>
      </c>
      <c r="F560" t="s">
        <v>3080</v>
      </c>
      <c r="G560" t="s">
        <v>288</v>
      </c>
      <c r="H560" s="131" t="s">
        <v>3081</v>
      </c>
      <c r="I560">
        <v>6308369400</v>
      </c>
      <c r="J560" t="s">
        <v>163</v>
      </c>
      <c r="K560" s="132">
        <v>14.1</v>
      </c>
      <c r="L560" s="132">
        <v>1</v>
      </c>
      <c r="M560" s="132">
        <v>2.6</v>
      </c>
      <c r="N560" s="132">
        <v>17.7</v>
      </c>
      <c r="O560" s="132">
        <v>18</v>
      </c>
      <c r="P560" s="132">
        <v>14</v>
      </c>
      <c r="Q560" s="132" t="s">
        <v>290</v>
      </c>
      <c r="R560" s="132">
        <v>11</v>
      </c>
      <c r="S560" s="132" t="s">
        <v>290</v>
      </c>
      <c r="T560" s="132" t="s">
        <v>290</v>
      </c>
      <c r="U560" s="132">
        <v>10</v>
      </c>
      <c r="V560" s="132" t="s">
        <v>290</v>
      </c>
      <c r="W560" s="132">
        <v>10</v>
      </c>
      <c r="X560" s="132" t="s">
        <v>290</v>
      </c>
      <c r="Y560" s="132">
        <v>0</v>
      </c>
      <c r="Z560" s="132">
        <v>0</v>
      </c>
      <c r="AA560" s="132">
        <v>0</v>
      </c>
      <c r="AB560" s="132">
        <v>0</v>
      </c>
      <c r="AC560" s="132">
        <v>0</v>
      </c>
      <c r="AD560" s="132">
        <v>0</v>
      </c>
      <c r="AE560" s="132">
        <v>0</v>
      </c>
      <c r="AF560" s="132">
        <v>0</v>
      </c>
      <c r="AG560" s="132">
        <v>0</v>
      </c>
      <c r="AH560" s="132">
        <v>0</v>
      </c>
      <c r="AI560" s="132">
        <v>48</v>
      </c>
      <c r="AJ560" s="132">
        <v>44</v>
      </c>
      <c r="AK560" s="132">
        <v>0</v>
      </c>
      <c r="AL560" s="132">
        <v>0</v>
      </c>
      <c r="AM560" s="132">
        <v>0</v>
      </c>
      <c r="AN560" s="132" t="s">
        <v>290</v>
      </c>
      <c r="AO560" s="132" t="s">
        <v>290</v>
      </c>
      <c r="AP560" s="132">
        <v>14</v>
      </c>
      <c r="AQ560" s="132">
        <v>0</v>
      </c>
      <c r="AR560" s="132">
        <v>66</v>
      </c>
      <c r="AS560" s="132" t="s">
        <v>290</v>
      </c>
      <c r="AT560" s="132">
        <v>13</v>
      </c>
      <c r="AU560" s="132">
        <v>92</v>
      </c>
    </row>
    <row r="561" spans="1:47">
      <c r="A561" t="s">
        <v>3082</v>
      </c>
      <c r="B561" t="s">
        <v>3083</v>
      </c>
      <c r="C561" t="s">
        <v>3084</v>
      </c>
      <c r="D561" t="s">
        <v>3085</v>
      </c>
      <c r="E561" t="s">
        <v>3086</v>
      </c>
      <c r="F561" t="s">
        <v>3030</v>
      </c>
      <c r="G561" t="s">
        <v>288</v>
      </c>
      <c r="H561" s="131" t="s">
        <v>3031</v>
      </c>
      <c r="I561">
        <v>6308871411</v>
      </c>
      <c r="J561" t="s">
        <v>163</v>
      </c>
      <c r="K561" s="132">
        <v>16</v>
      </c>
      <c r="L561" s="132">
        <v>4</v>
      </c>
      <c r="M561" s="132">
        <v>2</v>
      </c>
      <c r="N561" s="132">
        <v>22</v>
      </c>
      <c r="O561" s="132">
        <v>17</v>
      </c>
      <c r="P561" s="132">
        <v>15</v>
      </c>
      <c r="Q561" s="132">
        <v>16</v>
      </c>
      <c r="R561" s="132">
        <v>14</v>
      </c>
      <c r="S561" s="132">
        <v>18</v>
      </c>
      <c r="T561" s="132">
        <v>10</v>
      </c>
      <c r="U561" s="132">
        <v>11</v>
      </c>
      <c r="V561" s="132">
        <v>11</v>
      </c>
      <c r="W561" s="132">
        <v>16</v>
      </c>
      <c r="X561" s="132">
        <v>12</v>
      </c>
      <c r="Y561" s="132">
        <v>0</v>
      </c>
      <c r="Z561" s="132">
        <v>0</v>
      </c>
      <c r="AA561" s="132">
        <v>0</v>
      </c>
      <c r="AB561" s="132">
        <v>0</v>
      </c>
      <c r="AC561" s="132">
        <v>0</v>
      </c>
      <c r="AD561" s="132">
        <v>0</v>
      </c>
      <c r="AE561" s="132">
        <v>0</v>
      </c>
      <c r="AF561" s="132">
        <v>0</v>
      </c>
      <c r="AG561" s="132">
        <v>0</v>
      </c>
      <c r="AH561" s="132">
        <v>0</v>
      </c>
      <c r="AI561" s="132">
        <v>74</v>
      </c>
      <c r="AJ561" s="132">
        <v>66</v>
      </c>
      <c r="AK561" s="132">
        <v>0</v>
      </c>
      <c r="AL561" s="132">
        <v>0</v>
      </c>
      <c r="AM561" s="132">
        <v>0</v>
      </c>
      <c r="AN561" s="132">
        <v>0</v>
      </c>
      <c r="AO561" s="132" t="s">
        <v>290</v>
      </c>
      <c r="AP561" s="132">
        <v>27</v>
      </c>
      <c r="AQ561" s="132">
        <v>0</v>
      </c>
      <c r="AR561" s="132">
        <v>65</v>
      </c>
      <c r="AS561" s="132">
        <v>46</v>
      </c>
      <c r="AT561" s="132">
        <v>30</v>
      </c>
      <c r="AU561" s="132">
        <v>140</v>
      </c>
    </row>
    <row r="562" spans="1:47">
      <c r="A562" t="s">
        <v>3087</v>
      </c>
      <c r="B562" t="s">
        <v>3088</v>
      </c>
      <c r="C562" t="s">
        <v>3089</v>
      </c>
      <c r="D562" t="s">
        <v>3090</v>
      </c>
      <c r="E562" t="s">
        <v>3091</v>
      </c>
      <c r="F562" t="s">
        <v>2839</v>
      </c>
      <c r="G562" t="s">
        <v>288</v>
      </c>
      <c r="H562" s="131" t="s">
        <v>2840</v>
      </c>
      <c r="I562">
        <v>6308340477</v>
      </c>
      <c r="J562" t="s">
        <v>163</v>
      </c>
      <c r="K562" s="132">
        <v>8</v>
      </c>
      <c r="L562" s="132">
        <v>1</v>
      </c>
      <c r="M562" s="132">
        <v>1</v>
      </c>
      <c r="N562" s="132">
        <v>10</v>
      </c>
      <c r="O562" s="132">
        <v>29</v>
      </c>
      <c r="P562" s="132">
        <v>14</v>
      </c>
      <c r="Q562" s="132">
        <v>11</v>
      </c>
      <c r="R562" s="132" t="s">
        <v>290</v>
      </c>
      <c r="S562" s="132" t="s">
        <v>290</v>
      </c>
      <c r="T562" s="132">
        <v>0</v>
      </c>
      <c r="U562" s="132">
        <v>0</v>
      </c>
      <c r="V562" s="132">
        <v>0</v>
      </c>
      <c r="W562" s="132">
        <v>0</v>
      </c>
      <c r="X562" s="132">
        <v>0</v>
      </c>
      <c r="Y562" s="132">
        <v>0</v>
      </c>
      <c r="Z562" s="132">
        <v>0</v>
      </c>
      <c r="AA562" s="132">
        <v>0</v>
      </c>
      <c r="AB562" s="132">
        <v>0</v>
      </c>
      <c r="AC562" s="132">
        <v>0</v>
      </c>
      <c r="AD562" s="132">
        <v>0</v>
      </c>
      <c r="AE562" s="132">
        <v>0</v>
      </c>
      <c r="AF562" s="132">
        <v>0</v>
      </c>
      <c r="AG562" s="132">
        <v>0</v>
      </c>
      <c r="AH562" s="132">
        <v>0</v>
      </c>
      <c r="AI562" s="132">
        <v>30</v>
      </c>
      <c r="AJ562" s="132">
        <v>30</v>
      </c>
      <c r="AK562" s="132">
        <v>0</v>
      </c>
      <c r="AL562" s="132">
        <v>0</v>
      </c>
      <c r="AM562" s="132">
        <v>0</v>
      </c>
      <c r="AN562" s="132">
        <v>0</v>
      </c>
      <c r="AO562" s="132">
        <v>0</v>
      </c>
      <c r="AP562" s="132">
        <v>0</v>
      </c>
      <c r="AQ562" s="132">
        <v>0</v>
      </c>
      <c r="AR562" s="132">
        <v>57</v>
      </c>
      <c r="AS562" s="132" t="s">
        <v>290</v>
      </c>
      <c r="AT562" s="132">
        <v>0</v>
      </c>
      <c r="AU562" s="132">
        <v>60</v>
      </c>
    </row>
    <row r="563" spans="1:47">
      <c r="A563" t="s">
        <v>3096</v>
      </c>
      <c r="B563" t="s">
        <v>3097</v>
      </c>
      <c r="C563" t="s">
        <v>3098</v>
      </c>
      <c r="D563" t="s">
        <v>3099</v>
      </c>
      <c r="E563" t="s">
        <v>3100</v>
      </c>
      <c r="F563" t="s">
        <v>2898</v>
      </c>
      <c r="G563" t="s">
        <v>288</v>
      </c>
      <c r="H563" s="131">
        <v>60101</v>
      </c>
      <c r="I563">
        <v>6306289000</v>
      </c>
      <c r="J563" t="s">
        <v>163</v>
      </c>
      <c r="K563" s="132">
        <v>1</v>
      </c>
      <c r="L563" s="132">
        <v>0</v>
      </c>
      <c r="M563" s="132">
        <v>1</v>
      </c>
      <c r="N563" s="132">
        <v>2</v>
      </c>
      <c r="O563" s="132">
        <v>14</v>
      </c>
      <c r="P563" s="132" t="s">
        <v>290</v>
      </c>
      <c r="Q563" s="132">
        <v>0</v>
      </c>
      <c r="R563" s="132">
        <v>0</v>
      </c>
      <c r="S563" s="132">
        <v>0</v>
      </c>
      <c r="T563" s="132">
        <v>0</v>
      </c>
      <c r="U563" s="132">
        <v>0</v>
      </c>
      <c r="V563" s="132">
        <v>0</v>
      </c>
      <c r="W563" s="132">
        <v>0</v>
      </c>
      <c r="X563" s="132">
        <v>0</v>
      </c>
      <c r="Y563" s="132">
        <v>0</v>
      </c>
      <c r="Z563" s="132">
        <v>0</v>
      </c>
      <c r="AA563" s="132">
        <v>0</v>
      </c>
      <c r="AB563" s="132">
        <v>0</v>
      </c>
      <c r="AC563" s="132">
        <v>0</v>
      </c>
      <c r="AD563" s="132">
        <v>0</v>
      </c>
      <c r="AE563" s="132">
        <v>0</v>
      </c>
      <c r="AF563" s="132">
        <v>0</v>
      </c>
      <c r="AG563" s="132">
        <v>0</v>
      </c>
      <c r="AH563" s="132">
        <v>0</v>
      </c>
      <c r="AI563" s="132">
        <v>10</v>
      </c>
      <c r="AJ563" s="132" t="s">
        <v>290</v>
      </c>
      <c r="AK563" s="132">
        <v>0</v>
      </c>
      <c r="AL563" s="132">
        <v>0</v>
      </c>
      <c r="AM563" s="132" t="s">
        <v>290</v>
      </c>
      <c r="AN563" s="132" t="s">
        <v>290</v>
      </c>
      <c r="AO563" s="132" t="s">
        <v>290</v>
      </c>
      <c r="AP563" s="132">
        <v>0</v>
      </c>
      <c r="AQ563" s="132">
        <v>0</v>
      </c>
      <c r="AR563" s="132" t="s">
        <v>290</v>
      </c>
      <c r="AS563" s="132" t="s">
        <v>290</v>
      </c>
      <c r="AT563" s="132">
        <v>0</v>
      </c>
      <c r="AU563" s="132">
        <v>15</v>
      </c>
    </row>
    <row r="564" spans="1:47">
      <c r="A564" t="s">
        <v>3101</v>
      </c>
      <c r="B564" t="s">
        <v>3102</v>
      </c>
      <c r="C564" t="s">
        <v>408</v>
      </c>
      <c r="D564" t="s">
        <v>1632</v>
      </c>
      <c r="E564" t="s">
        <v>3103</v>
      </c>
      <c r="F564" t="s">
        <v>3104</v>
      </c>
      <c r="G564" t="s">
        <v>288</v>
      </c>
      <c r="H564" s="131" t="s">
        <v>3105</v>
      </c>
      <c r="I564">
        <v>6182056707</v>
      </c>
      <c r="J564" t="s">
        <v>164</v>
      </c>
      <c r="K564" s="132">
        <v>11</v>
      </c>
      <c r="L564" s="132">
        <v>2</v>
      </c>
      <c r="M564" s="132">
        <v>1</v>
      </c>
      <c r="N564" s="132">
        <v>14</v>
      </c>
      <c r="O564" s="132">
        <v>46</v>
      </c>
      <c r="P564" s="132">
        <v>13</v>
      </c>
      <c r="Q564" s="132">
        <v>13</v>
      </c>
      <c r="R564" s="132">
        <v>11</v>
      </c>
      <c r="S564" s="132" t="s">
        <v>290</v>
      </c>
      <c r="T564" s="132" t="s">
        <v>290</v>
      </c>
      <c r="U564" s="132" t="s">
        <v>290</v>
      </c>
      <c r="V564" s="132" t="s">
        <v>290</v>
      </c>
      <c r="W564" s="132" t="s">
        <v>290</v>
      </c>
      <c r="X564" s="132" t="s">
        <v>290</v>
      </c>
      <c r="Y564" s="132">
        <v>0</v>
      </c>
      <c r="Z564" s="132">
        <v>0</v>
      </c>
      <c r="AA564" s="132">
        <v>0</v>
      </c>
      <c r="AB564" s="132">
        <v>0</v>
      </c>
      <c r="AC564" s="132">
        <v>0</v>
      </c>
      <c r="AD564" s="132">
        <v>0</v>
      </c>
      <c r="AE564" s="132">
        <v>0</v>
      </c>
      <c r="AF564" s="132">
        <v>0</v>
      </c>
      <c r="AG564" s="132">
        <v>0</v>
      </c>
      <c r="AH564" s="132">
        <v>0</v>
      </c>
      <c r="AI564" s="132">
        <v>64</v>
      </c>
      <c r="AJ564" s="132">
        <v>59</v>
      </c>
      <c r="AK564" s="132">
        <v>0</v>
      </c>
      <c r="AL564" s="132">
        <v>0</v>
      </c>
      <c r="AM564" s="132">
        <v>0</v>
      </c>
      <c r="AN564" s="132" t="s">
        <v>290</v>
      </c>
      <c r="AO564" s="132" t="s">
        <v>290</v>
      </c>
      <c r="AP564" s="132">
        <v>0</v>
      </c>
      <c r="AQ564" s="132">
        <v>0</v>
      </c>
      <c r="AR564" s="132">
        <v>120</v>
      </c>
      <c r="AS564" s="132">
        <v>0</v>
      </c>
      <c r="AT564" s="132">
        <v>0</v>
      </c>
      <c r="AU564" s="132">
        <v>123</v>
      </c>
    </row>
    <row r="565" spans="1:47">
      <c r="A565" t="s">
        <v>3106</v>
      </c>
      <c r="B565" t="s">
        <v>319</v>
      </c>
      <c r="C565" t="s">
        <v>986</v>
      </c>
      <c r="D565" t="s">
        <v>3107</v>
      </c>
      <c r="E565" t="s">
        <v>3108</v>
      </c>
      <c r="F565" t="s">
        <v>3109</v>
      </c>
      <c r="G565" t="s">
        <v>288</v>
      </c>
      <c r="H565" s="131" t="s">
        <v>3110</v>
      </c>
      <c r="I565">
        <v>6182633183</v>
      </c>
      <c r="J565" t="s">
        <v>165</v>
      </c>
      <c r="K565" s="132">
        <v>14</v>
      </c>
      <c r="L565" s="132">
        <v>5</v>
      </c>
      <c r="M565" s="132">
        <v>1</v>
      </c>
      <c r="N565" s="132">
        <v>20</v>
      </c>
      <c r="O565" s="132">
        <v>13</v>
      </c>
      <c r="P565" s="132">
        <v>13</v>
      </c>
      <c r="Q565" s="132">
        <v>11</v>
      </c>
      <c r="R565" s="132">
        <v>10</v>
      </c>
      <c r="S565" s="132" t="s">
        <v>290</v>
      </c>
      <c r="T565" s="132">
        <v>14</v>
      </c>
      <c r="U565" s="132">
        <v>10</v>
      </c>
      <c r="V565" s="132" t="s">
        <v>290</v>
      </c>
      <c r="W565" s="132" t="s">
        <v>290</v>
      </c>
      <c r="X565" s="132" t="s">
        <v>290</v>
      </c>
      <c r="Y565" s="132">
        <v>0</v>
      </c>
      <c r="Z565" s="132">
        <v>0</v>
      </c>
      <c r="AA565" s="132">
        <v>0</v>
      </c>
      <c r="AB565" s="132">
        <v>0</v>
      </c>
      <c r="AC565" s="132">
        <v>0</v>
      </c>
      <c r="AD565" s="132">
        <v>0</v>
      </c>
      <c r="AE565" s="132">
        <v>0</v>
      </c>
      <c r="AF565" s="132">
        <v>0</v>
      </c>
      <c r="AG565" s="132">
        <v>0</v>
      </c>
      <c r="AH565" s="132">
        <v>0</v>
      </c>
      <c r="AI565" s="132">
        <v>47</v>
      </c>
      <c r="AJ565" s="132">
        <v>47</v>
      </c>
      <c r="AK565" s="132">
        <v>0</v>
      </c>
      <c r="AL565" s="132">
        <v>0</v>
      </c>
      <c r="AM565" s="132">
        <v>0</v>
      </c>
      <c r="AN565" s="132">
        <v>0</v>
      </c>
      <c r="AO565" s="132">
        <v>0</v>
      </c>
      <c r="AP565" s="132">
        <v>0</v>
      </c>
      <c r="AQ565" s="132">
        <v>0</v>
      </c>
      <c r="AR565" s="132">
        <v>85</v>
      </c>
      <c r="AS565" s="132" t="s">
        <v>290</v>
      </c>
      <c r="AT565" s="132">
        <v>12</v>
      </c>
      <c r="AU565" s="132">
        <v>94</v>
      </c>
    </row>
    <row r="566" spans="1:47">
      <c r="A566" t="s">
        <v>4715</v>
      </c>
      <c r="B566" t="s">
        <v>4716</v>
      </c>
      <c r="C566" t="s">
        <v>4717</v>
      </c>
      <c r="D566" t="s">
        <v>4718</v>
      </c>
      <c r="E566" t="s">
        <v>4719</v>
      </c>
      <c r="F566" t="s">
        <v>4720</v>
      </c>
      <c r="G566" t="s">
        <v>288</v>
      </c>
      <c r="H566" s="131">
        <v>62890</v>
      </c>
      <c r="I566">
        <v>6186272065</v>
      </c>
      <c r="J566" t="s">
        <v>166</v>
      </c>
      <c r="K566" s="132">
        <v>3</v>
      </c>
      <c r="L566" s="132">
        <v>0</v>
      </c>
      <c r="M566" s="132">
        <v>0</v>
      </c>
      <c r="N566" s="132">
        <v>3</v>
      </c>
      <c r="O566" s="132">
        <v>0</v>
      </c>
      <c r="P566" s="132" t="s">
        <v>290</v>
      </c>
      <c r="Q566" s="132" t="s">
        <v>290</v>
      </c>
      <c r="R566" s="132" t="s">
        <v>290</v>
      </c>
      <c r="S566" s="132" t="s">
        <v>290</v>
      </c>
      <c r="T566" s="132">
        <v>0</v>
      </c>
      <c r="U566" s="132" t="s">
        <v>290</v>
      </c>
      <c r="V566" s="132">
        <v>0</v>
      </c>
      <c r="W566" s="132" t="s">
        <v>290</v>
      </c>
      <c r="X566" s="132" t="s">
        <v>290</v>
      </c>
      <c r="Y566" s="132">
        <v>0</v>
      </c>
      <c r="Z566" s="132">
        <v>0</v>
      </c>
      <c r="AA566" s="132">
        <v>0</v>
      </c>
      <c r="AB566" s="132">
        <v>0</v>
      </c>
      <c r="AC566" s="132">
        <v>0</v>
      </c>
      <c r="AD566" s="132">
        <v>0</v>
      </c>
      <c r="AE566" s="132">
        <v>0</v>
      </c>
      <c r="AF566" s="132">
        <v>0</v>
      </c>
      <c r="AG566" s="132">
        <v>0</v>
      </c>
      <c r="AH566" s="132">
        <v>0</v>
      </c>
      <c r="AI566" s="132">
        <v>12</v>
      </c>
      <c r="AJ566" s="132" t="s">
        <v>290</v>
      </c>
      <c r="AK566" s="132">
        <v>0</v>
      </c>
      <c r="AL566" s="132">
        <v>0</v>
      </c>
      <c r="AM566" s="132">
        <v>0</v>
      </c>
      <c r="AN566" s="132">
        <v>0</v>
      </c>
      <c r="AO566" s="132" t="s">
        <v>290</v>
      </c>
      <c r="AP566" s="132" t="s">
        <v>290</v>
      </c>
      <c r="AQ566" s="132">
        <v>0</v>
      </c>
      <c r="AR566" s="132" t="s">
        <v>290</v>
      </c>
      <c r="AS566" s="132" t="s">
        <v>290</v>
      </c>
      <c r="AT566" s="132" t="s">
        <v>290</v>
      </c>
      <c r="AU566" s="132">
        <v>17</v>
      </c>
    </row>
    <row r="567" spans="1:47">
      <c r="A567" t="s">
        <v>3111</v>
      </c>
      <c r="B567" t="s">
        <v>3112</v>
      </c>
      <c r="C567" t="s">
        <v>3113</v>
      </c>
      <c r="D567" t="s">
        <v>3114</v>
      </c>
      <c r="E567" t="s">
        <v>3115</v>
      </c>
      <c r="F567" t="s">
        <v>3116</v>
      </c>
      <c r="G567" t="s">
        <v>288</v>
      </c>
      <c r="H567" s="131" t="s">
        <v>3117</v>
      </c>
      <c r="I567">
        <v>6189372017</v>
      </c>
      <c r="J567" t="s">
        <v>166</v>
      </c>
      <c r="K567" s="132">
        <v>7</v>
      </c>
      <c r="L567" s="132">
        <v>5</v>
      </c>
      <c r="M567" s="132">
        <v>2</v>
      </c>
      <c r="N567" s="132">
        <v>14</v>
      </c>
      <c r="O567" s="132">
        <v>14</v>
      </c>
      <c r="P567" s="132" t="s">
        <v>290</v>
      </c>
      <c r="Q567" s="132" t="s">
        <v>290</v>
      </c>
      <c r="R567" s="132" t="s">
        <v>290</v>
      </c>
      <c r="S567" s="132" t="s">
        <v>290</v>
      </c>
      <c r="T567" s="132" t="s">
        <v>290</v>
      </c>
      <c r="U567" s="132" t="s">
        <v>290</v>
      </c>
      <c r="V567" s="132" t="s">
        <v>290</v>
      </c>
      <c r="W567" s="132" t="s">
        <v>290</v>
      </c>
      <c r="X567" s="132" t="s">
        <v>290</v>
      </c>
      <c r="Y567" s="132">
        <v>0</v>
      </c>
      <c r="Z567" s="132">
        <v>0</v>
      </c>
      <c r="AA567" s="132">
        <v>0</v>
      </c>
      <c r="AB567" s="132">
        <v>0</v>
      </c>
      <c r="AC567" s="132">
        <v>0</v>
      </c>
      <c r="AD567" s="132">
        <v>0</v>
      </c>
      <c r="AE567" s="132">
        <v>0</v>
      </c>
      <c r="AF567" s="132">
        <v>0</v>
      </c>
      <c r="AG567" s="132">
        <v>0</v>
      </c>
      <c r="AH567" s="132">
        <v>0</v>
      </c>
      <c r="AI567" s="132">
        <v>22</v>
      </c>
      <c r="AJ567" s="132">
        <v>31</v>
      </c>
      <c r="AK567" s="132">
        <v>0</v>
      </c>
      <c r="AL567" s="132">
        <v>0</v>
      </c>
      <c r="AM567" s="132">
        <v>0</v>
      </c>
      <c r="AN567" s="132" t="s">
        <v>290</v>
      </c>
      <c r="AO567" s="132">
        <v>0</v>
      </c>
      <c r="AP567" s="132">
        <v>0</v>
      </c>
      <c r="AQ567" s="132">
        <v>0</v>
      </c>
      <c r="AR567" s="132">
        <v>49</v>
      </c>
      <c r="AS567" s="132" t="s">
        <v>290</v>
      </c>
      <c r="AT567" s="132">
        <v>11</v>
      </c>
      <c r="AU567" s="132">
        <v>53</v>
      </c>
    </row>
    <row r="568" spans="1:47">
      <c r="A568" t="s">
        <v>3118</v>
      </c>
      <c r="B568" t="s">
        <v>3119</v>
      </c>
      <c r="C568" t="s">
        <v>2773</v>
      </c>
      <c r="D568" t="s">
        <v>870</v>
      </c>
      <c r="E568" t="s">
        <v>3120</v>
      </c>
      <c r="F568" t="s">
        <v>3121</v>
      </c>
      <c r="G568" t="s">
        <v>288</v>
      </c>
      <c r="H568" s="131" t="s">
        <v>3117</v>
      </c>
      <c r="I568">
        <v>7279005186</v>
      </c>
      <c r="J568" t="s">
        <v>166</v>
      </c>
      <c r="K568" s="132">
        <v>1</v>
      </c>
      <c r="L568" s="132">
        <v>3</v>
      </c>
      <c r="M568" s="132">
        <v>1</v>
      </c>
      <c r="N568" s="132">
        <v>5</v>
      </c>
      <c r="O568" s="132">
        <v>0</v>
      </c>
      <c r="P568" s="132">
        <v>0</v>
      </c>
      <c r="Q568" s="132">
        <v>0</v>
      </c>
      <c r="R568" s="132">
        <v>0</v>
      </c>
      <c r="S568" s="132">
        <v>0</v>
      </c>
      <c r="T568" s="132">
        <v>0</v>
      </c>
      <c r="U568" s="132">
        <v>0</v>
      </c>
      <c r="V568" s="132">
        <v>0</v>
      </c>
      <c r="W568" s="132">
        <v>0</v>
      </c>
      <c r="X568" s="132">
        <v>0</v>
      </c>
      <c r="Y568" s="132">
        <v>0</v>
      </c>
      <c r="Z568" s="132">
        <v>0</v>
      </c>
      <c r="AA568" s="132" t="s">
        <v>290</v>
      </c>
      <c r="AB568" s="132" t="s">
        <v>290</v>
      </c>
      <c r="AC568" s="132">
        <v>0</v>
      </c>
      <c r="AD568" s="132">
        <v>0</v>
      </c>
      <c r="AE568" s="132">
        <v>0</v>
      </c>
      <c r="AF568" s="132">
        <v>0</v>
      </c>
      <c r="AG568" s="132">
        <v>0</v>
      </c>
      <c r="AH568" s="132">
        <v>0</v>
      </c>
      <c r="AI568" s="132">
        <v>0</v>
      </c>
      <c r="AJ568" s="132" t="s">
        <v>290</v>
      </c>
      <c r="AK568" s="132" t="s">
        <v>290</v>
      </c>
      <c r="AL568" s="132">
        <v>0</v>
      </c>
      <c r="AM568" s="132">
        <v>0</v>
      </c>
      <c r="AN568" s="132">
        <v>0</v>
      </c>
      <c r="AO568" s="132">
        <v>0</v>
      </c>
      <c r="AP568" s="132">
        <v>0</v>
      </c>
      <c r="AQ568" s="132">
        <v>0</v>
      </c>
      <c r="AR568" s="132" t="s">
        <v>290</v>
      </c>
      <c r="AS568" s="132">
        <v>0</v>
      </c>
      <c r="AT568" s="132" t="s">
        <v>290</v>
      </c>
      <c r="AU568" s="132" t="s">
        <v>290</v>
      </c>
    </row>
    <row r="569" spans="1:47">
      <c r="A569" t="s">
        <v>3122</v>
      </c>
      <c r="B569" t="s">
        <v>3123</v>
      </c>
      <c r="C569" t="s">
        <v>822</v>
      </c>
      <c r="D569" t="s">
        <v>3124</v>
      </c>
      <c r="E569" t="s">
        <v>3125</v>
      </c>
      <c r="F569" t="s">
        <v>3126</v>
      </c>
      <c r="G569" t="s">
        <v>288</v>
      </c>
      <c r="H569" s="131" t="s">
        <v>3127</v>
      </c>
      <c r="I569">
        <v>6189424484</v>
      </c>
      <c r="J569" t="s">
        <v>167</v>
      </c>
      <c r="K569" s="132">
        <v>21</v>
      </c>
      <c r="L569" s="132">
        <v>11</v>
      </c>
      <c r="M569" s="132">
        <v>4</v>
      </c>
      <c r="N569" s="132">
        <v>36</v>
      </c>
      <c r="O569" s="132">
        <v>25</v>
      </c>
      <c r="P569" s="132">
        <v>17</v>
      </c>
      <c r="Q569" s="132">
        <v>27</v>
      </c>
      <c r="R569" s="132">
        <v>32</v>
      </c>
      <c r="S569" s="132">
        <v>35</v>
      </c>
      <c r="T569" s="132">
        <v>20</v>
      </c>
      <c r="U569" s="132">
        <v>21</v>
      </c>
      <c r="V569" s="132">
        <v>29</v>
      </c>
      <c r="W569" s="132">
        <v>30</v>
      </c>
      <c r="X569" s="132">
        <v>21</v>
      </c>
      <c r="Y569" s="132">
        <v>0</v>
      </c>
      <c r="Z569" s="132">
        <v>0</v>
      </c>
      <c r="AA569" s="132">
        <v>0</v>
      </c>
      <c r="AB569" s="132">
        <v>0</v>
      </c>
      <c r="AC569" s="132">
        <v>0</v>
      </c>
      <c r="AD569" s="132">
        <v>0</v>
      </c>
      <c r="AE569" s="132">
        <v>0</v>
      </c>
      <c r="AF569" s="132">
        <v>0</v>
      </c>
      <c r="AG569" s="132">
        <v>0</v>
      </c>
      <c r="AH569" s="132">
        <v>0</v>
      </c>
      <c r="AI569" s="132">
        <v>115</v>
      </c>
      <c r="AJ569" s="132">
        <v>142</v>
      </c>
      <c r="AK569" s="132">
        <v>0</v>
      </c>
      <c r="AL569" s="132">
        <v>0</v>
      </c>
      <c r="AM569" s="132">
        <v>0</v>
      </c>
      <c r="AN569" s="132" t="s">
        <v>290</v>
      </c>
      <c r="AO569" s="132" t="s">
        <v>290</v>
      </c>
      <c r="AP569" s="132">
        <v>0</v>
      </c>
      <c r="AQ569" s="132" t="s">
        <v>290</v>
      </c>
      <c r="AR569" s="132">
        <v>226</v>
      </c>
      <c r="AS569" s="132">
        <v>20</v>
      </c>
      <c r="AT569" s="132">
        <v>0</v>
      </c>
      <c r="AU569" s="132">
        <v>257</v>
      </c>
    </row>
    <row r="570" spans="1:47">
      <c r="A570" t="s">
        <v>4721</v>
      </c>
      <c r="B570" t="s">
        <v>4722</v>
      </c>
      <c r="C570" t="s">
        <v>1517</v>
      </c>
      <c r="D570" t="s">
        <v>4723</v>
      </c>
      <c r="E570" t="s">
        <v>4724</v>
      </c>
      <c r="F570" t="s">
        <v>157</v>
      </c>
      <c r="G570" t="s">
        <v>288</v>
      </c>
      <c r="H570" s="131">
        <v>62959</v>
      </c>
      <c r="I570">
        <v>6189971430</v>
      </c>
      <c r="J570" t="s">
        <v>167</v>
      </c>
      <c r="K570" s="132">
        <v>1.8</v>
      </c>
      <c r="L570" s="132">
        <v>0.2</v>
      </c>
      <c r="M570" s="132">
        <v>0.2</v>
      </c>
      <c r="N570" s="132">
        <v>2.2000000000000002</v>
      </c>
      <c r="O570" s="132">
        <v>0</v>
      </c>
      <c r="P570" s="132" t="s">
        <v>290</v>
      </c>
      <c r="Q570" s="132" t="s">
        <v>290</v>
      </c>
      <c r="R570" s="132" t="s">
        <v>290</v>
      </c>
      <c r="S570" s="132" t="s">
        <v>290</v>
      </c>
      <c r="T570" s="132" t="s">
        <v>290</v>
      </c>
      <c r="U570" s="132">
        <v>0</v>
      </c>
      <c r="V570" s="132">
        <v>0</v>
      </c>
      <c r="W570" s="132" t="s">
        <v>290</v>
      </c>
      <c r="X570" s="132">
        <v>0</v>
      </c>
      <c r="Y570" s="132">
        <v>0</v>
      </c>
      <c r="Z570" s="132">
        <v>0</v>
      </c>
      <c r="AA570" s="132">
        <v>0</v>
      </c>
      <c r="AB570" s="132">
        <v>0</v>
      </c>
      <c r="AC570" s="132">
        <v>0</v>
      </c>
      <c r="AD570" s="132">
        <v>0</v>
      </c>
      <c r="AE570" s="132">
        <v>0</v>
      </c>
      <c r="AF570" s="132">
        <v>0</v>
      </c>
      <c r="AG570" s="132">
        <v>0</v>
      </c>
      <c r="AH570" s="132">
        <v>0</v>
      </c>
      <c r="AI570" s="132" t="s">
        <v>290</v>
      </c>
      <c r="AJ570" s="132" t="s">
        <v>290</v>
      </c>
      <c r="AK570" s="132">
        <v>0</v>
      </c>
      <c r="AL570" s="132">
        <v>0</v>
      </c>
      <c r="AM570" s="132">
        <v>0</v>
      </c>
      <c r="AN570" s="132">
        <v>0</v>
      </c>
      <c r="AO570" s="132">
        <v>0</v>
      </c>
      <c r="AP570" s="132">
        <v>0</v>
      </c>
      <c r="AQ570" s="132">
        <v>0</v>
      </c>
      <c r="AR570" s="132" t="s">
        <v>290</v>
      </c>
      <c r="AS570" s="132" t="s">
        <v>290</v>
      </c>
      <c r="AT570" s="132" t="s">
        <v>290</v>
      </c>
      <c r="AU570" s="132" t="s">
        <v>290</v>
      </c>
    </row>
    <row r="571" spans="1:47">
      <c r="A571" t="s">
        <v>3128</v>
      </c>
      <c r="B571" t="s">
        <v>3129</v>
      </c>
      <c r="C571" t="s">
        <v>3130</v>
      </c>
      <c r="D571" t="s">
        <v>1228</v>
      </c>
      <c r="E571" t="s">
        <v>3131</v>
      </c>
      <c r="F571" t="s">
        <v>3132</v>
      </c>
      <c r="G571" t="s">
        <v>288</v>
      </c>
      <c r="H571" s="131" t="s">
        <v>3133</v>
      </c>
      <c r="I571">
        <v>6189423802</v>
      </c>
      <c r="J571" t="s">
        <v>167</v>
      </c>
      <c r="K571" s="132">
        <v>19.5</v>
      </c>
      <c r="L571" s="132">
        <v>11</v>
      </c>
      <c r="M571" s="132">
        <v>3.5</v>
      </c>
      <c r="N571" s="132">
        <v>34</v>
      </c>
      <c r="O571" s="132">
        <v>51</v>
      </c>
      <c r="P571" s="132">
        <v>21</v>
      </c>
      <c r="Q571" s="132">
        <v>21</v>
      </c>
      <c r="R571" s="132">
        <v>19</v>
      </c>
      <c r="S571" s="132">
        <v>23</v>
      </c>
      <c r="T571" s="132">
        <v>16</v>
      </c>
      <c r="U571" s="132">
        <v>17</v>
      </c>
      <c r="V571" s="132">
        <v>21</v>
      </c>
      <c r="W571" s="132">
        <v>26</v>
      </c>
      <c r="X571" s="132">
        <v>14</v>
      </c>
      <c r="Y571" s="132">
        <v>0</v>
      </c>
      <c r="Z571" s="132">
        <v>0</v>
      </c>
      <c r="AA571" s="132">
        <v>0</v>
      </c>
      <c r="AB571" s="132">
        <v>0</v>
      </c>
      <c r="AC571" s="132">
        <v>0</v>
      </c>
      <c r="AD571" s="132">
        <v>0</v>
      </c>
      <c r="AE571" s="132">
        <v>0</v>
      </c>
      <c r="AF571" s="132">
        <v>0</v>
      </c>
      <c r="AG571" s="132">
        <v>0</v>
      </c>
      <c r="AH571" s="132">
        <v>0</v>
      </c>
      <c r="AI571" s="132">
        <v>111</v>
      </c>
      <c r="AJ571" s="132">
        <v>118</v>
      </c>
      <c r="AK571" s="132">
        <v>0</v>
      </c>
      <c r="AL571" s="132">
        <v>0</v>
      </c>
      <c r="AM571" s="132">
        <v>0</v>
      </c>
      <c r="AN571" s="132" t="s">
        <v>290</v>
      </c>
      <c r="AO571" s="132" t="s">
        <v>290</v>
      </c>
      <c r="AP571" s="132" t="s">
        <v>290</v>
      </c>
      <c r="AQ571" s="132">
        <v>0</v>
      </c>
      <c r="AR571" s="132">
        <v>202</v>
      </c>
      <c r="AS571" s="132">
        <v>17</v>
      </c>
      <c r="AT571" s="132">
        <v>0</v>
      </c>
      <c r="AU571" s="132">
        <v>229</v>
      </c>
    </row>
    <row r="572" spans="1:47">
      <c r="A572" t="s">
        <v>3134</v>
      </c>
      <c r="B572" t="s">
        <v>3135</v>
      </c>
      <c r="C572" t="s">
        <v>3136</v>
      </c>
      <c r="D572" t="s">
        <v>180</v>
      </c>
      <c r="E572" t="s">
        <v>3137</v>
      </c>
      <c r="F572" t="s">
        <v>157</v>
      </c>
      <c r="G572" t="s">
        <v>288</v>
      </c>
      <c r="H572" s="131" t="s">
        <v>3138</v>
      </c>
      <c r="I572">
        <v>6189979302</v>
      </c>
      <c r="J572" t="s">
        <v>167</v>
      </c>
      <c r="K572" s="132">
        <v>7</v>
      </c>
      <c r="L572" s="132">
        <v>3</v>
      </c>
      <c r="M572" s="132">
        <v>2</v>
      </c>
      <c r="N572" s="132">
        <v>12</v>
      </c>
      <c r="O572" s="132">
        <v>0</v>
      </c>
      <c r="P572" s="132">
        <v>0</v>
      </c>
      <c r="Q572" s="132">
        <v>0</v>
      </c>
      <c r="R572" s="132">
        <v>0</v>
      </c>
      <c r="S572" s="132">
        <v>0</v>
      </c>
      <c r="T572" s="132">
        <v>0</v>
      </c>
      <c r="U572" s="132">
        <v>0</v>
      </c>
      <c r="V572" s="132">
        <v>0</v>
      </c>
      <c r="W572" s="132">
        <v>0</v>
      </c>
      <c r="X572" s="132">
        <v>0</v>
      </c>
      <c r="Y572" s="132">
        <v>17</v>
      </c>
      <c r="Z572" s="132">
        <v>18</v>
      </c>
      <c r="AA572" s="132">
        <v>17</v>
      </c>
      <c r="AB572" s="132">
        <v>20</v>
      </c>
      <c r="AC572" s="132">
        <v>0</v>
      </c>
      <c r="AD572" s="132">
        <v>0</v>
      </c>
      <c r="AE572" s="132">
        <v>0</v>
      </c>
      <c r="AF572" s="132">
        <v>0</v>
      </c>
      <c r="AG572" s="132">
        <v>0</v>
      </c>
      <c r="AH572" s="132">
        <v>0</v>
      </c>
      <c r="AI572" s="132">
        <v>36</v>
      </c>
      <c r="AJ572" s="132">
        <v>36</v>
      </c>
      <c r="AK572" s="132">
        <v>10</v>
      </c>
      <c r="AL572" s="132" t="s">
        <v>290</v>
      </c>
      <c r="AM572" s="132">
        <v>0</v>
      </c>
      <c r="AN572" s="132" t="s">
        <v>290</v>
      </c>
      <c r="AO572" s="132" t="s">
        <v>290</v>
      </c>
      <c r="AP572" s="132" t="s">
        <v>290</v>
      </c>
      <c r="AQ572" s="132">
        <v>0</v>
      </c>
      <c r="AR572" s="132">
        <v>63</v>
      </c>
      <c r="AS572" s="132" t="s">
        <v>290</v>
      </c>
      <c r="AT572" s="132" t="s">
        <v>290</v>
      </c>
      <c r="AU572" s="132">
        <v>72</v>
      </c>
    </row>
    <row r="573" spans="1:47">
      <c r="A573" t="s">
        <v>3139</v>
      </c>
      <c r="B573" t="s">
        <v>1762</v>
      </c>
      <c r="C573" t="s">
        <v>3140</v>
      </c>
      <c r="D573" t="s">
        <v>3141</v>
      </c>
      <c r="E573" t="s">
        <v>3142</v>
      </c>
      <c r="F573" t="s">
        <v>3143</v>
      </c>
      <c r="G573" t="s">
        <v>288</v>
      </c>
      <c r="H573" s="131" t="s">
        <v>3144</v>
      </c>
      <c r="I573">
        <v>8159424111</v>
      </c>
      <c r="J573" t="s">
        <v>168</v>
      </c>
      <c r="K573" s="132">
        <v>11.5</v>
      </c>
      <c r="L573" s="132">
        <v>1</v>
      </c>
      <c r="M573" s="132">
        <v>2</v>
      </c>
      <c r="N573" s="132">
        <v>14.5</v>
      </c>
      <c r="O573" s="132">
        <v>28</v>
      </c>
      <c r="P573" s="132">
        <v>16</v>
      </c>
      <c r="Q573" s="132">
        <v>15</v>
      </c>
      <c r="R573" s="132">
        <v>13</v>
      </c>
      <c r="S573" s="132">
        <v>15</v>
      </c>
      <c r="T573" s="132">
        <v>13</v>
      </c>
      <c r="U573" s="132" t="s">
        <v>290</v>
      </c>
      <c r="V573" s="132">
        <v>20</v>
      </c>
      <c r="W573" s="132">
        <v>11</v>
      </c>
      <c r="X573" s="132">
        <v>19</v>
      </c>
      <c r="Y573" s="132">
        <v>0</v>
      </c>
      <c r="Z573" s="132">
        <v>0</v>
      </c>
      <c r="AA573" s="132">
        <v>0</v>
      </c>
      <c r="AB573" s="132">
        <v>0</v>
      </c>
      <c r="AC573" s="132">
        <v>0</v>
      </c>
      <c r="AD573" s="132">
        <v>0</v>
      </c>
      <c r="AE573" s="132">
        <v>0</v>
      </c>
      <c r="AF573" s="132">
        <v>0</v>
      </c>
      <c r="AG573" s="132">
        <v>0</v>
      </c>
      <c r="AH573" s="132">
        <v>0</v>
      </c>
      <c r="AI573" s="132">
        <v>77</v>
      </c>
      <c r="AJ573" s="132">
        <v>82</v>
      </c>
      <c r="AK573" s="132">
        <v>0</v>
      </c>
      <c r="AL573" s="132">
        <v>0</v>
      </c>
      <c r="AM573" s="132">
        <v>13</v>
      </c>
      <c r="AN573" s="132">
        <v>0</v>
      </c>
      <c r="AO573" s="132">
        <v>0</v>
      </c>
      <c r="AP573" s="132">
        <v>0</v>
      </c>
      <c r="AQ573" s="132">
        <v>0</v>
      </c>
      <c r="AR573" s="132">
        <v>145</v>
      </c>
      <c r="AS573" s="132" t="s">
        <v>290</v>
      </c>
      <c r="AT573" s="132">
        <v>20</v>
      </c>
      <c r="AU573" s="132">
        <v>159</v>
      </c>
    </row>
    <row r="574" spans="1:47">
      <c r="A574" t="s">
        <v>3145</v>
      </c>
      <c r="B574" t="s">
        <v>3146</v>
      </c>
      <c r="C574" t="s">
        <v>334</v>
      </c>
      <c r="D574" t="s">
        <v>3147</v>
      </c>
      <c r="E574" t="s">
        <v>3148</v>
      </c>
      <c r="F574" t="s">
        <v>3149</v>
      </c>
      <c r="G574" t="s">
        <v>288</v>
      </c>
      <c r="H574" s="131" t="s">
        <v>3150</v>
      </c>
      <c r="I574">
        <v>6305537861</v>
      </c>
      <c r="J574" t="s">
        <v>169</v>
      </c>
      <c r="K574" s="132">
        <v>19</v>
      </c>
      <c r="L574" s="132">
        <v>12</v>
      </c>
      <c r="M574" s="132">
        <v>7</v>
      </c>
      <c r="N574" s="132">
        <v>38</v>
      </c>
      <c r="O574" s="132">
        <v>118</v>
      </c>
      <c r="P574" s="132">
        <v>23</v>
      </c>
      <c r="Q574" s="132">
        <v>30</v>
      </c>
      <c r="R574" s="132">
        <v>14</v>
      </c>
      <c r="S574" s="132">
        <v>28</v>
      </c>
      <c r="T574" s="132">
        <v>21</v>
      </c>
      <c r="U574" s="132">
        <v>21</v>
      </c>
      <c r="V574" s="132">
        <v>24</v>
      </c>
      <c r="W574" s="132">
        <v>16</v>
      </c>
      <c r="X574" s="132">
        <v>15</v>
      </c>
      <c r="Y574" s="132">
        <v>0</v>
      </c>
      <c r="Z574" s="132">
        <v>0</v>
      </c>
      <c r="AA574" s="132">
        <v>0</v>
      </c>
      <c r="AB574" s="132">
        <v>0</v>
      </c>
      <c r="AC574" s="132">
        <v>0</v>
      </c>
      <c r="AD574" s="132">
        <v>0</v>
      </c>
      <c r="AE574" s="132">
        <v>0</v>
      </c>
      <c r="AF574" s="132">
        <v>0</v>
      </c>
      <c r="AG574" s="132">
        <v>33</v>
      </c>
      <c r="AH574" s="132">
        <v>0</v>
      </c>
      <c r="AI574" s="132">
        <v>205</v>
      </c>
      <c r="AJ574" s="132">
        <v>138</v>
      </c>
      <c r="AK574" s="132">
        <v>0</v>
      </c>
      <c r="AL574" s="132">
        <v>0</v>
      </c>
      <c r="AM574" s="132">
        <v>0</v>
      </c>
      <c r="AN574" s="132" t="s">
        <v>290</v>
      </c>
      <c r="AO574" s="132" t="s">
        <v>290</v>
      </c>
      <c r="AP574" s="132">
        <v>29</v>
      </c>
      <c r="AQ574" s="132">
        <v>0</v>
      </c>
      <c r="AR574" s="132">
        <v>294</v>
      </c>
      <c r="AS574" s="132">
        <v>10</v>
      </c>
      <c r="AT574" s="132">
        <v>0</v>
      </c>
      <c r="AU574" s="132">
        <v>343</v>
      </c>
    </row>
    <row r="575" spans="1:47">
      <c r="A575" t="s">
        <v>3151</v>
      </c>
      <c r="B575" t="s">
        <v>319</v>
      </c>
      <c r="C575" t="s">
        <v>3152</v>
      </c>
      <c r="D575" t="s">
        <v>3153</v>
      </c>
      <c r="E575" t="s">
        <v>3154</v>
      </c>
      <c r="F575" t="s">
        <v>3155</v>
      </c>
      <c r="G575" t="s">
        <v>288</v>
      </c>
      <c r="H575" s="131" t="s">
        <v>3156</v>
      </c>
      <c r="I575">
        <v>6305523345</v>
      </c>
      <c r="J575" t="s">
        <v>169</v>
      </c>
      <c r="K575" s="132">
        <v>10.5</v>
      </c>
      <c r="L575" s="132">
        <v>1</v>
      </c>
      <c r="M575" s="132">
        <v>2</v>
      </c>
      <c r="N575" s="132">
        <v>13.5</v>
      </c>
      <c r="O575" s="132">
        <v>0</v>
      </c>
      <c r="P575" s="132">
        <v>16</v>
      </c>
      <c r="Q575" s="132">
        <v>16</v>
      </c>
      <c r="R575" s="132">
        <v>15</v>
      </c>
      <c r="S575" s="132">
        <v>14</v>
      </c>
      <c r="T575" s="132">
        <v>15</v>
      </c>
      <c r="U575" s="132">
        <v>19</v>
      </c>
      <c r="V575" s="132">
        <v>23</v>
      </c>
      <c r="W575" s="132">
        <v>19</v>
      </c>
      <c r="X575" s="132">
        <v>11</v>
      </c>
      <c r="Y575" s="132">
        <v>0</v>
      </c>
      <c r="Z575" s="132">
        <v>0</v>
      </c>
      <c r="AA575" s="132">
        <v>0</v>
      </c>
      <c r="AB575" s="132">
        <v>0</v>
      </c>
      <c r="AC575" s="132">
        <v>0</v>
      </c>
      <c r="AD575" s="132">
        <v>0</v>
      </c>
      <c r="AE575" s="132">
        <v>0</v>
      </c>
      <c r="AF575" s="132">
        <v>0</v>
      </c>
      <c r="AG575" s="132">
        <v>0</v>
      </c>
      <c r="AH575" s="132">
        <v>0</v>
      </c>
      <c r="AI575" s="132">
        <v>87</v>
      </c>
      <c r="AJ575" s="132">
        <v>61</v>
      </c>
      <c r="AK575" s="132">
        <v>0</v>
      </c>
      <c r="AL575" s="132">
        <v>0</v>
      </c>
      <c r="AM575" s="132">
        <v>0</v>
      </c>
      <c r="AN575" s="132">
        <v>0</v>
      </c>
      <c r="AO575" s="132">
        <v>0</v>
      </c>
      <c r="AP575" s="132">
        <v>54</v>
      </c>
      <c r="AQ575" s="132">
        <v>0</v>
      </c>
      <c r="AR575" s="132">
        <v>87</v>
      </c>
      <c r="AS575" s="132" t="s">
        <v>290</v>
      </c>
      <c r="AT575" s="132">
        <v>32</v>
      </c>
      <c r="AU575" s="132">
        <v>148</v>
      </c>
    </row>
    <row r="576" spans="1:47">
      <c r="A576" t="s">
        <v>3157</v>
      </c>
      <c r="B576" t="s">
        <v>3158</v>
      </c>
      <c r="C576" t="s">
        <v>3159</v>
      </c>
      <c r="D576" t="s">
        <v>3160</v>
      </c>
      <c r="E576" t="s">
        <v>3161</v>
      </c>
      <c r="F576" t="s">
        <v>3149</v>
      </c>
      <c r="G576" t="s">
        <v>288</v>
      </c>
      <c r="H576" s="131" t="s">
        <v>3150</v>
      </c>
      <c r="I576">
        <v>6305535158</v>
      </c>
      <c r="J576" t="s">
        <v>169</v>
      </c>
      <c r="K576" s="132">
        <v>36.299999999999997</v>
      </c>
      <c r="L576" s="132">
        <v>17</v>
      </c>
      <c r="M576" s="132">
        <v>2</v>
      </c>
      <c r="N576" s="132">
        <v>55.3</v>
      </c>
      <c r="O576" s="132">
        <v>65</v>
      </c>
      <c r="P576" s="132">
        <v>40</v>
      </c>
      <c r="Q576" s="132">
        <v>35</v>
      </c>
      <c r="R576" s="132">
        <v>29</v>
      </c>
      <c r="S576" s="132">
        <v>41</v>
      </c>
      <c r="T576" s="132">
        <v>36</v>
      </c>
      <c r="U576" s="132">
        <v>28</v>
      </c>
      <c r="V576" s="132">
        <v>26</v>
      </c>
      <c r="W576" s="132">
        <v>22</v>
      </c>
      <c r="X576" s="132">
        <v>25</v>
      </c>
      <c r="Y576" s="132">
        <v>26</v>
      </c>
      <c r="Z576" s="132">
        <v>17</v>
      </c>
      <c r="AA576" s="132">
        <v>20</v>
      </c>
      <c r="AB576" s="132">
        <v>17</v>
      </c>
      <c r="AC576" s="132">
        <v>0</v>
      </c>
      <c r="AD576" s="132">
        <v>0</v>
      </c>
      <c r="AE576" s="132">
        <v>0</v>
      </c>
      <c r="AF576" s="132">
        <v>0</v>
      </c>
      <c r="AG576" s="132">
        <v>14</v>
      </c>
      <c r="AH576" s="132">
        <v>27</v>
      </c>
      <c r="AI576" s="132">
        <v>224</v>
      </c>
      <c r="AJ576" s="132">
        <v>244</v>
      </c>
      <c r="AK576" s="132" t="s">
        <v>290</v>
      </c>
      <c r="AL576" s="132" t="s">
        <v>290</v>
      </c>
      <c r="AM576" s="132" t="s">
        <v>290</v>
      </c>
      <c r="AN576" s="132">
        <v>0</v>
      </c>
      <c r="AO576" s="132">
        <v>12</v>
      </c>
      <c r="AP576" s="132">
        <v>15</v>
      </c>
      <c r="AQ576" s="132">
        <v>0</v>
      </c>
      <c r="AR576" s="132">
        <v>408</v>
      </c>
      <c r="AS576" s="132">
        <v>31</v>
      </c>
      <c r="AT576" s="132">
        <v>15</v>
      </c>
      <c r="AU576" s="132">
        <v>468</v>
      </c>
    </row>
    <row r="577" spans="1:47">
      <c r="A577" t="s">
        <v>3162</v>
      </c>
      <c r="B577" t="s">
        <v>3163</v>
      </c>
      <c r="C577" t="s">
        <v>3164</v>
      </c>
      <c r="D577" t="s">
        <v>3165</v>
      </c>
      <c r="E577" t="s">
        <v>3166</v>
      </c>
      <c r="F577" t="s">
        <v>3149</v>
      </c>
      <c r="G577" t="s">
        <v>288</v>
      </c>
      <c r="H577" s="131" t="s">
        <v>3150</v>
      </c>
      <c r="I577">
        <v>6307087927</v>
      </c>
      <c r="J577" t="s">
        <v>169</v>
      </c>
      <c r="K577" s="132">
        <v>13.4</v>
      </c>
      <c r="L577" s="132">
        <v>2</v>
      </c>
      <c r="M577" s="132">
        <v>5.5</v>
      </c>
      <c r="N577" s="132">
        <v>20.9</v>
      </c>
      <c r="O577" s="132">
        <v>0</v>
      </c>
      <c r="P577" s="132">
        <v>0</v>
      </c>
      <c r="Q577" s="132">
        <v>0</v>
      </c>
      <c r="R577" s="132">
        <v>0</v>
      </c>
      <c r="S577" s="132">
        <v>0</v>
      </c>
      <c r="T577" s="132">
        <v>0</v>
      </c>
      <c r="U577" s="132">
        <v>0</v>
      </c>
      <c r="V577" s="132">
        <v>0</v>
      </c>
      <c r="W577" s="132">
        <v>0</v>
      </c>
      <c r="X577" s="132">
        <v>0</v>
      </c>
      <c r="Y577" s="132">
        <v>37</v>
      </c>
      <c r="Z577" s="132">
        <v>44</v>
      </c>
      <c r="AA577" s="132">
        <v>31</v>
      </c>
      <c r="AB577" s="132">
        <v>33</v>
      </c>
      <c r="AC577" s="132">
        <v>0</v>
      </c>
      <c r="AD577" s="132">
        <v>0</v>
      </c>
      <c r="AE577" s="132">
        <v>0</v>
      </c>
      <c r="AF577" s="132">
        <v>0</v>
      </c>
      <c r="AG577" s="132">
        <v>0</v>
      </c>
      <c r="AH577" s="132">
        <v>0</v>
      </c>
      <c r="AI577" s="132">
        <v>60</v>
      </c>
      <c r="AJ577" s="132">
        <v>85</v>
      </c>
      <c r="AK577" s="132">
        <v>13</v>
      </c>
      <c r="AL577" s="132">
        <v>21</v>
      </c>
      <c r="AM577" s="132">
        <v>0</v>
      </c>
      <c r="AN577" s="132" t="s">
        <v>290</v>
      </c>
      <c r="AO577" s="132" t="s">
        <v>290</v>
      </c>
      <c r="AP577" s="132" t="s">
        <v>290</v>
      </c>
      <c r="AQ577" s="132">
        <v>0</v>
      </c>
      <c r="AR577" s="132">
        <v>124</v>
      </c>
      <c r="AS577" s="132" t="s">
        <v>290</v>
      </c>
      <c r="AT577" s="132" t="s">
        <v>290</v>
      </c>
      <c r="AU577" s="132">
        <v>145</v>
      </c>
    </row>
    <row r="578" spans="1:47">
      <c r="A578" t="s">
        <v>3167</v>
      </c>
      <c r="B578" t="s">
        <v>3168</v>
      </c>
      <c r="C578" t="s">
        <v>3169</v>
      </c>
      <c r="D578" t="s">
        <v>946</v>
      </c>
      <c r="E578" t="s">
        <v>3170</v>
      </c>
      <c r="F578" t="s">
        <v>3149</v>
      </c>
      <c r="G578" t="s">
        <v>288</v>
      </c>
      <c r="H578" s="131" t="s">
        <v>3150</v>
      </c>
      <c r="I578">
        <v>3312078932</v>
      </c>
      <c r="J578" t="s">
        <v>169</v>
      </c>
      <c r="K578" s="132">
        <v>10</v>
      </c>
      <c r="L578" s="132">
        <v>3</v>
      </c>
      <c r="M578" s="132">
        <v>0</v>
      </c>
      <c r="N578" s="132">
        <v>13</v>
      </c>
      <c r="O578" s="132">
        <v>0</v>
      </c>
      <c r="P578" s="132" t="s">
        <v>290</v>
      </c>
      <c r="Q578" s="132" t="s">
        <v>290</v>
      </c>
      <c r="R578" s="132" t="s">
        <v>290</v>
      </c>
      <c r="S578" s="132" t="s">
        <v>290</v>
      </c>
      <c r="T578" s="132" t="s">
        <v>290</v>
      </c>
      <c r="U578" s="132" t="s">
        <v>290</v>
      </c>
      <c r="V578" s="132" t="s">
        <v>290</v>
      </c>
      <c r="W578" s="132" t="s">
        <v>290</v>
      </c>
      <c r="X578" s="132" t="s">
        <v>290</v>
      </c>
      <c r="Y578" s="132" t="s">
        <v>290</v>
      </c>
      <c r="Z578" s="132" t="s">
        <v>290</v>
      </c>
      <c r="AA578" s="132" t="s">
        <v>290</v>
      </c>
      <c r="AB578" s="132" t="s">
        <v>290</v>
      </c>
      <c r="AC578" s="132">
        <v>0</v>
      </c>
      <c r="AD578" s="132">
        <v>0</v>
      </c>
      <c r="AE578" s="132">
        <v>0</v>
      </c>
      <c r="AF578" s="132">
        <v>0</v>
      </c>
      <c r="AG578" s="132">
        <v>0</v>
      </c>
      <c r="AH578" s="132">
        <v>0</v>
      </c>
      <c r="AI578" s="132">
        <v>28</v>
      </c>
      <c r="AJ578" s="132">
        <v>28</v>
      </c>
      <c r="AK578" s="132" t="s">
        <v>290</v>
      </c>
      <c r="AL578" s="132">
        <v>0</v>
      </c>
      <c r="AM578" s="132">
        <v>0</v>
      </c>
      <c r="AN578" s="132" t="s">
        <v>290</v>
      </c>
      <c r="AO578" s="132" t="s">
        <v>290</v>
      </c>
      <c r="AP578" s="132" t="s">
        <v>290</v>
      </c>
      <c r="AQ578" s="132">
        <v>0</v>
      </c>
      <c r="AR578" s="132">
        <v>36</v>
      </c>
      <c r="AS578" s="132">
        <v>15</v>
      </c>
      <c r="AT578" s="132">
        <v>10</v>
      </c>
      <c r="AU578" s="132">
        <v>56</v>
      </c>
    </row>
    <row r="579" spans="1:47">
      <c r="A579" t="s">
        <v>3171</v>
      </c>
      <c r="B579" t="s">
        <v>3172</v>
      </c>
      <c r="C579" t="s">
        <v>304</v>
      </c>
      <c r="D579" t="s">
        <v>3173</v>
      </c>
      <c r="E579" t="s">
        <v>3174</v>
      </c>
      <c r="F579" t="s">
        <v>3175</v>
      </c>
      <c r="G579" t="s">
        <v>288</v>
      </c>
      <c r="H579" s="131" t="s">
        <v>3176</v>
      </c>
      <c r="I579">
        <v>2174532511</v>
      </c>
      <c r="J579" t="s">
        <v>170</v>
      </c>
      <c r="K579" s="132">
        <v>5.5</v>
      </c>
      <c r="L579" s="132">
        <v>3.5</v>
      </c>
      <c r="M579" s="132">
        <v>3</v>
      </c>
      <c r="N579" s="132">
        <v>12</v>
      </c>
      <c r="O579" s="132" t="s">
        <v>290</v>
      </c>
      <c r="P579" s="132" t="s">
        <v>290</v>
      </c>
      <c r="Q579" s="132" t="s">
        <v>290</v>
      </c>
      <c r="R579" s="132">
        <v>10</v>
      </c>
      <c r="S579" s="132" t="s">
        <v>290</v>
      </c>
      <c r="T579" s="132" t="s">
        <v>290</v>
      </c>
      <c r="U579" s="132" t="s">
        <v>290</v>
      </c>
      <c r="V579" s="132" t="s">
        <v>290</v>
      </c>
      <c r="W579" s="132">
        <v>0</v>
      </c>
      <c r="X579" s="132">
        <v>0</v>
      </c>
      <c r="Y579" s="132">
        <v>0</v>
      </c>
      <c r="Z579" s="132">
        <v>0</v>
      </c>
      <c r="AA579" s="132">
        <v>0</v>
      </c>
      <c r="AB579" s="132">
        <v>0</v>
      </c>
      <c r="AC579" s="132">
        <v>0</v>
      </c>
      <c r="AD579" s="132">
        <v>0</v>
      </c>
      <c r="AE579" s="132">
        <v>0</v>
      </c>
      <c r="AF579" s="132">
        <v>0</v>
      </c>
      <c r="AG579" s="132">
        <v>0</v>
      </c>
      <c r="AH579" s="132">
        <v>0</v>
      </c>
      <c r="AI579" s="132">
        <v>33</v>
      </c>
      <c r="AJ579" s="132">
        <v>25</v>
      </c>
      <c r="AK579" s="132">
        <v>0</v>
      </c>
      <c r="AL579" s="132">
        <v>0</v>
      </c>
      <c r="AM579" s="132">
        <v>0</v>
      </c>
      <c r="AN579" s="132">
        <v>0</v>
      </c>
      <c r="AO579" s="132">
        <v>0</v>
      </c>
      <c r="AP579" s="132">
        <v>0</v>
      </c>
      <c r="AQ579" s="132">
        <v>0</v>
      </c>
      <c r="AR579" s="132">
        <v>58</v>
      </c>
      <c r="AS579" s="132">
        <v>0</v>
      </c>
      <c r="AT579" s="132">
        <v>15</v>
      </c>
      <c r="AU579" s="132">
        <v>58</v>
      </c>
    </row>
    <row r="580" spans="1:47">
      <c r="A580" t="s">
        <v>3177</v>
      </c>
      <c r="B580" t="s">
        <v>2721</v>
      </c>
      <c r="C580" t="s">
        <v>725</v>
      </c>
      <c r="D580" t="s">
        <v>413</v>
      </c>
      <c r="E580" t="s">
        <v>3178</v>
      </c>
      <c r="F580" t="s">
        <v>3179</v>
      </c>
      <c r="G580" t="s">
        <v>288</v>
      </c>
      <c r="H580" s="131" t="s">
        <v>3180</v>
      </c>
      <c r="I580">
        <v>3098332470</v>
      </c>
      <c r="J580" t="s">
        <v>171</v>
      </c>
      <c r="K580" s="132">
        <v>10.5</v>
      </c>
      <c r="L580" s="132">
        <v>5</v>
      </c>
      <c r="M580" s="132">
        <v>3</v>
      </c>
      <c r="N580" s="132">
        <v>18.5</v>
      </c>
      <c r="O580" s="132">
        <v>18</v>
      </c>
      <c r="P580" s="132">
        <v>23</v>
      </c>
      <c r="Q580" s="132">
        <v>25</v>
      </c>
      <c r="R580" s="132">
        <v>21</v>
      </c>
      <c r="S580" s="132">
        <v>20</v>
      </c>
      <c r="T580" s="132">
        <v>20</v>
      </c>
      <c r="U580" s="132">
        <v>12</v>
      </c>
      <c r="V580" s="132">
        <v>10</v>
      </c>
      <c r="W580" s="132">
        <v>0</v>
      </c>
      <c r="X580" s="132">
        <v>0</v>
      </c>
      <c r="Y580" s="132">
        <v>0</v>
      </c>
      <c r="Z580" s="132">
        <v>0</v>
      </c>
      <c r="AA580" s="132">
        <v>0</v>
      </c>
      <c r="AB580" s="132">
        <v>0</v>
      </c>
      <c r="AC580" s="132">
        <v>0</v>
      </c>
      <c r="AD580" s="132">
        <v>0</v>
      </c>
      <c r="AE580" s="132">
        <v>0</v>
      </c>
      <c r="AF580" s="132">
        <v>0</v>
      </c>
      <c r="AG580" s="132">
        <v>0</v>
      </c>
      <c r="AH580" s="132">
        <v>0</v>
      </c>
      <c r="AI580" s="132">
        <v>67</v>
      </c>
      <c r="AJ580" s="132">
        <v>82</v>
      </c>
      <c r="AK580" s="132">
        <v>0</v>
      </c>
      <c r="AL580" s="132">
        <v>0</v>
      </c>
      <c r="AM580" s="132">
        <v>0</v>
      </c>
      <c r="AN580" s="132" t="s">
        <v>290</v>
      </c>
      <c r="AO580" s="132" t="s">
        <v>290</v>
      </c>
      <c r="AP580" s="132" t="s">
        <v>290</v>
      </c>
      <c r="AQ580" s="132">
        <v>0</v>
      </c>
      <c r="AR580" s="132">
        <v>132</v>
      </c>
      <c r="AS580" s="132" t="s">
        <v>290</v>
      </c>
      <c r="AT580" s="132">
        <v>25</v>
      </c>
      <c r="AU580" s="132">
        <v>149</v>
      </c>
    </row>
    <row r="581" spans="1:47">
      <c r="A581" t="s">
        <v>3181</v>
      </c>
      <c r="B581" t="s">
        <v>3182</v>
      </c>
      <c r="C581" t="s">
        <v>3183</v>
      </c>
      <c r="D581" t="s">
        <v>3184</v>
      </c>
      <c r="E581" t="s">
        <v>3185</v>
      </c>
      <c r="F581" t="s">
        <v>3179</v>
      </c>
      <c r="G581" t="s">
        <v>288</v>
      </c>
      <c r="H581" s="131" t="s">
        <v>3180</v>
      </c>
      <c r="I581">
        <v>7734258685</v>
      </c>
      <c r="J581" t="s">
        <v>171</v>
      </c>
      <c r="K581" s="132">
        <v>2</v>
      </c>
      <c r="L581" s="132">
        <v>4</v>
      </c>
      <c r="M581" s="132">
        <v>2</v>
      </c>
      <c r="N581" s="132">
        <v>8</v>
      </c>
      <c r="O581" s="132">
        <v>0</v>
      </c>
      <c r="P581" s="132">
        <v>0</v>
      </c>
      <c r="Q581" s="132">
        <v>0</v>
      </c>
      <c r="R581" s="132">
        <v>0</v>
      </c>
      <c r="S581" s="132">
        <v>0</v>
      </c>
      <c r="T581" s="132">
        <v>0</v>
      </c>
      <c r="U581" s="132">
        <v>0</v>
      </c>
      <c r="V581" s="132">
        <v>0</v>
      </c>
      <c r="W581" s="132">
        <v>0</v>
      </c>
      <c r="X581" s="132">
        <v>0</v>
      </c>
      <c r="Y581" s="132">
        <v>0</v>
      </c>
      <c r="Z581" s="132">
        <v>0</v>
      </c>
      <c r="AA581" s="132" t="s">
        <v>290</v>
      </c>
      <c r="AB581" s="132">
        <v>15</v>
      </c>
      <c r="AC581" s="132">
        <v>0</v>
      </c>
      <c r="AD581" s="132">
        <v>0</v>
      </c>
      <c r="AE581" s="132">
        <v>0</v>
      </c>
      <c r="AF581" s="132">
        <v>0</v>
      </c>
      <c r="AG581" s="132">
        <v>0</v>
      </c>
      <c r="AH581" s="132">
        <v>0</v>
      </c>
      <c r="AI581" s="132">
        <v>12</v>
      </c>
      <c r="AJ581" s="132" t="s">
        <v>290</v>
      </c>
      <c r="AK581" s="132">
        <v>12</v>
      </c>
      <c r="AL581" s="132" t="s">
        <v>290</v>
      </c>
      <c r="AM581" s="132">
        <v>0</v>
      </c>
      <c r="AN581" s="132">
        <v>0</v>
      </c>
      <c r="AO581" s="132" t="s">
        <v>290</v>
      </c>
      <c r="AP581" s="132">
        <v>11</v>
      </c>
      <c r="AQ581" s="132">
        <v>0</v>
      </c>
      <c r="AR581" s="132">
        <v>0</v>
      </c>
      <c r="AS581" s="132">
        <v>0</v>
      </c>
      <c r="AT581" s="132">
        <v>20</v>
      </c>
      <c r="AU581" s="132">
        <v>20</v>
      </c>
    </row>
    <row r="582" spans="1:47">
      <c r="A582" t="s">
        <v>3186</v>
      </c>
      <c r="B582" t="s">
        <v>3187</v>
      </c>
      <c r="C582" t="s">
        <v>922</v>
      </c>
      <c r="D582" t="s">
        <v>3188</v>
      </c>
      <c r="E582" t="s">
        <v>3189</v>
      </c>
      <c r="F582" t="s">
        <v>3190</v>
      </c>
      <c r="G582" t="s">
        <v>288</v>
      </c>
      <c r="H582" s="131" t="s">
        <v>3191</v>
      </c>
      <c r="I582">
        <v>3097314016</v>
      </c>
      <c r="J582" t="s">
        <v>172</v>
      </c>
      <c r="K582" s="132">
        <v>17.5</v>
      </c>
      <c r="L582" s="132">
        <v>5.5</v>
      </c>
      <c r="M582" s="132">
        <v>2</v>
      </c>
      <c r="N582" s="132">
        <v>25</v>
      </c>
      <c r="O582" s="132" t="s">
        <v>290</v>
      </c>
      <c r="P582" s="132">
        <v>10</v>
      </c>
      <c r="Q582" s="132">
        <v>12</v>
      </c>
      <c r="R582" s="132">
        <v>10</v>
      </c>
      <c r="S582" s="132">
        <v>10</v>
      </c>
      <c r="T582" s="132">
        <v>11</v>
      </c>
      <c r="U582" s="132" t="s">
        <v>290</v>
      </c>
      <c r="V582" s="132" t="s">
        <v>290</v>
      </c>
      <c r="W582" s="132" t="s">
        <v>290</v>
      </c>
      <c r="X582" s="132" t="s">
        <v>290</v>
      </c>
      <c r="Y582" s="132" t="s">
        <v>290</v>
      </c>
      <c r="Z582" s="132" t="s">
        <v>290</v>
      </c>
      <c r="AA582" s="132" t="s">
        <v>290</v>
      </c>
      <c r="AB582" s="132" t="s">
        <v>290</v>
      </c>
      <c r="AC582" s="132">
        <v>0</v>
      </c>
      <c r="AD582" s="132">
        <v>0</v>
      </c>
      <c r="AE582" s="132">
        <v>0</v>
      </c>
      <c r="AF582" s="132">
        <v>0</v>
      </c>
      <c r="AG582" s="132" t="s">
        <v>290</v>
      </c>
      <c r="AH582" s="132">
        <v>0</v>
      </c>
      <c r="AI582" s="132">
        <v>56</v>
      </c>
      <c r="AJ582" s="132">
        <v>44</v>
      </c>
      <c r="AK582" s="132">
        <v>0</v>
      </c>
      <c r="AL582" s="132" t="s">
        <v>290</v>
      </c>
      <c r="AM582" s="132">
        <v>0</v>
      </c>
      <c r="AN582" s="132" t="s">
        <v>290</v>
      </c>
      <c r="AO582" s="132">
        <v>0</v>
      </c>
      <c r="AP582" s="132">
        <v>0</v>
      </c>
      <c r="AQ582" s="132">
        <v>0</v>
      </c>
      <c r="AR582" s="132">
        <v>96</v>
      </c>
      <c r="AS582" s="132" t="s">
        <v>290</v>
      </c>
      <c r="AT582" s="132" t="s">
        <v>290</v>
      </c>
      <c r="AU582" s="132">
        <v>100</v>
      </c>
    </row>
    <row r="583" spans="1:47">
      <c r="A583" t="s">
        <v>4725</v>
      </c>
      <c r="B583" t="s">
        <v>4726</v>
      </c>
      <c r="C583" t="s">
        <v>4727</v>
      </c>
      <c r="D583" t="s">
        <v>4144</v>
      </c>
      <c r="E583" t="s">
        <v>4728</v>
      </c>
      <c r="F583" t="s">
        <v>3662</v>
      </c>
      <c r="G583" t="s">
        <v>288</v>
      </c>
      <c r="H583" s="131">
        <v>61354</v>
      </c>
      <c r="I583">
        <v>8152233140</v>
      </c>
      <c r="J583" t="s">
        <v>173</v>
      </c>
      <c r="K583" s="132">
        <v>22.3</v>
      </c>
      <c r="L583" s="132">
        <v>24.5</v>
      </c>
      <c r="M583" s="132">
        <v>4.5999999999999996</v>
      </c>
      <c r="N583" s="132">
        <v>51.4</v>
      </c>
      <c r="O583" s="132">
        <v>0</v>
      </c>
      <c r="P583" s="132">
        <v>0</v>
      </c>
      <c r="Q583" s="132">
        <v>0</v>
      </c>
      <c r="R583" s="132">
        <v>0</v>
      </c>
      <c r="S583" s="132">
        <v>0</v>
      </c>
      <c r="T583" s="132">
        <v>0</v>
      </c>
      <c r="U583" s="132">
        <v>0</v>
      </c>
      <c r="V583" s="132">
        <v>0</v>
      </c>
      <c r="W583" s="132">
        <v>0</v>
      </c>
      <c r="X583" s="132">
        <v>0</v>
      </c>
      <c r="Y583" s="132">
        <v>80</v>
      </c>
      <c r="Z583" s="132">
        <v>72</v>
      </c>
      <c r="AA583" s="132">
        <v>66</v>
      </c>
      <c r="AB583" s="132">
        <v>56</v>
      </c>
      <c r="AC583" s="132">
        <v>0</v>
      </c>
      <c r="AD583" s="132">
        <v>0</v>
      </c>
      <c r="AE583" s="132">
        <v>0</v>
      </c>
      <c r="AF583" s="132">
        <v>0</v>
      </c>
      <c r="AG583" s="132">
        <v>0</v>
      </c>
      <c r="AH583" s="132">
        <v>0</v>
      </c>
      <c r="AI583" s="132">
        <v>165</v>
      </c>
      <c r="AJ583" s="132">
        <v>109</v>
      </c>
      <c r="AK583" s="132">
        <v>45</v>
      </c>
      <c r="AL583" s="132">
        <v>39</v>
      </c>
      <c r="AM583" s="132">
        <v>0</v>
      </c>
      <c r="AN583" s="132">
        <v>42</v>
      </c>
      <c r="AO583" s="132" t="s">
        <v>290</v>
      </c>
      <c r="AP583" s="132">
        <v>19</v>
      </c>
      <c r="AQ583" s="132">
        <v>0</v>
      </c>
      <c r="AR583" s="132">
        <v>195</v>
      </c>
      <c r="AS583" s="132">
        <v>15</v>
      </c>
      <c r="AT583" s="132">
        <v>83</v>
      </c>
      <c r="AU583" s="132">
        <v>274</v>
      </c>
    </row>
    <row r="584" spans="1:47">
      <c r="A584" t="s">
        <v>3197</v>
      </c>
      <c r="B584" t="s">
        <v>2370</v>
      </c>
      <c r="C584" t="s">
        <v>1049</v>
      </c>
      <c r="D584" t="s">
        <v>1368</v>
      </c>
      <c r="E584" t="s">
        <v>3198</v>
      </c>
      <c r="F584" t="s">
        <v>3199</v>
      </c>
      <c r="G584" t="s">
        <v>288</v>
      </c>
      <c r="H584" s="131" t="s">
        <v>3200</v>
      </c>
      <c r="I584">
        <v>3099443230</v>
      </c>
      <c r="J584" t="s">
        <v>174</v>
      </c>
      <c r="K584" s="132">
        <v>8.6</v>
      </c>
      <c r="L584" s="132">
        <v>4</v>
      </c>
      <c r="M584" s="132">
        <v>1</v>
      </c>
      <c r="N584" s="132">
        <v>13.6</v>
      </c>
      <c r="O584" s="132">
        <v>0</v>
      </c>
      <c r="P584" s="132">
        <v>17</v>
      </c>
      <c r="Q584" s="132">
        <v>16</v>
      </c>
      <c r="R584" s="132">
        <v>25</v>
      </c>
      <c r="S584" s="132">
        <v>16</v>
      </c>
      <c r="T584" s="132">
        <v>19</v>
      </c>
      <c r="U584" s="132">
        <v>18</v>
      </c>
      <c r="V584" s="132" t="s">
        <v>290</v>
      </c>
      <c r="W584" s="132">
        <v>0</v>
      </c>
      <c r="X584" s="132">
        <v>0</v>
      </c>
      <c r="Y584" s="132">
        <v>0</v>
      </c>
      <c r="Z584" s="132">
        <v>0</v>
      </c>
      <c r="AA584" s="132">
        <v>0</v>
      </c>
      <c r="AB584" s="132">
        <v>0</v>
      </c>
      <c r="AC584" s="132">
        <v>0</v>
      </c>
      <c r="AD584" s="132">
        <v>0</v>
      </c>
      <c r="AE584" s="132">
        <v>0</v>
      </c>
      <c r="AF584" s="132">
        <v>0</v>
      </c>
      <c r="AG584" s="132">
        <v>0</v>
      </c>
      <c r="AH584" s="132">
        <v>0</v>
      </c>
      <c r="AI584" s="132">
        <v>53</v>
      </c>
      <c r="AJ584" s="132">
        <v>62</v>
      </c>
      <c r="AK584" s="132">
        <v>0</v>
      </c>
      <c r="AL584" s="132">
        <v>0</v>
      </c>
      <c r="AM584" s="132">
        <v>0</v>
      </c>
      <c r="AN584" s="132">
        <v>0</v>
      </c>
      <c r="AO584" s="132">
        <v>0</v>
      </c>
      <c r="AP584" s="132" t="s">
        <v>290</v>
      </c>
      <c r="AQ584" s="132">
        <v>0</v>
      </c>
      <c r="AR584" s="132">
        <v>109</v>
      </c>
      <c r="AS584" s="132">
        <v>0</v>
      </c>
      <c r="AT584" s="132" t="s">
        <v>290</v>
      </c>
      <c r="AU584" s="132">
        <v>115</v>
      </c>
    </row>
    <row r="585" spans="1:47">
      <c r="A585" t="s">
        <v>3201</v>
      </c>
      <c r="B585" t="s">
        <v>2928</v>
      </c>
      <c r="C585" t="s">
        <v>3202</v>
      </c>
      <c r="D585" t="s">
        <v>3203</v>
      </c>
      <c r="E585" t="s">
        <v>3204</v>
      </c>
      <c r="F585" t="s">
        <v>3205</v>
      </c>
      <c r="G585" t="s">
        <v>288</v>
      </c>
      <c r="H585" s="131" t="s">
        <v>3206</v>
      </c>
      <c r="I585">
        <v>3098567451</v>
      </c>
      <c r="J585" t="s">
        <v>174</v>
      </c>
      <c r="K585" s="132">
        <v>10</v>
      </c>
      <c r="L585" s="132">
        <v>4.9000000000000004</v>
      </c>
      <c r="M585" s="132">
        <v>1</v>
      </c>
      <c r="N585" s="132">
        <v>15.9</v>
      </c>
      <c r="O585" s="132">
        <v>15</v>
      </c>
      <c r="P585" s="132">
        <v>12</v>
      </c>
      <c r="Q585" s="132" t="s">
        <v>290</v>
      </c>
      <c r="R585" s="132">
        <v>17</v>
      </c>
      <c r="S585" s="132">
        <v>15</v>
      </c>
      <c r="T585" s="132">
        <v>10</v>
      </c>
      <c r="U585" s="132">
        <v>12</v>
      </c>
      <c r="V585" s="132">
        <v>15</v>
      </c>
      <c r="W585" s="132">
        <v>13</v>
      </c>
      <c r="X585" s="132">
        <v>16</v>
      </c>
      <c r="Y585" s="132">
        <v>0</v>
      </c>
      <c r="Z585" s="132">
        <v>0</v>
      </c>
      <c r="AA585" s="132">
        <v>0</v>
      </c>
      <c r="AB585" s="132">
        <v>0</v>
      </c>
      <c r="AC585" s="132">
        <v>11</v>
      </c>
      <c r="AD585" s="132">
        <v>0</v>
      </c>
      <c r="AE585" s="132">
        <v>0</v>
      </c>
      <c r="AF585" s="132">
        <v>0</v>
      </c>
      <c r="AG585" s="132">
        <v>0</v>
      </c>
      <c r="AH585" s="132">
        <v>0</v>
      </c>
      <c r="AI585" s="132">
        <v>76</v>
      </c>
      <c r="AJ585" s="132">
        <v>68</v>
      </c>
      <c r="AK585" s="132">
        <v>0</v>
      </c>
      <c r="AL585" s="132">
        <v>0</v>
      </c>
      <c r="AM585" s="132">
        <v>0</v>
      </c>
      <c r="AN585" s="132">
        <v>0</v>
      </c>
      <c r="AO585" s="132" t="s">
        <v>290</v>
      </c>
      <c r="AP585" s="132">
        <v>33</v>
      </c>
      <c r="AQ585" s="132">
        <v>0</v>
      </c>
      <c r="AR585" s="132">
        <v>98</v>
      </c>
      <c r="AS585" s="132">
        <v>12</v>
      </c>
      <c r="AT585" s="132">
        <v>21</v>
      </c>
      <c r="AU585" s="132">
        <v>144</v>
      </c>
    </row>
    <row r="586" spans="1:47">
      <c r="A586" t="s">
        <v>3207</v>
      </c>
      <c r="B586" t="s">
        <v>446</v>
      </c>
      <c r="C586" t="s">
        <v>3208</v>
      </c>
      <c r="D586" t="s">
        <v>3209</v>
      </c>
      <c r="E586" t="s">
        <v>3210</v>
      </c>
      <c r="F586" t="s">
        <v>3211</v>
      </c>
      <c r="G586" t="s">
        <v>288</v>
      </c>
      <c r="H586" s="131" t="s">
        <v>3212</v>
      </c>
      <c r="I586">
        <v>6186843012</v>
      </c>
      <c r="J586" t="s">
        <v>175</v>
      </c>
      <c r="K586" s="132">
        <v>6</v>
      </c>
      <c r="L586" s="132">
        <v>6</v>
      </c>
      <c r="M586" s="132">
        <v>1</v>
      </c>
      <c r="N586" s="132">
        <v>13</v>
      </c>
      <c r="O586" s="132">
        <v>42</v>
      </c>
      <c r="P586" s="132">
        <v>13</v>
      </c>
      <c r="Q586" s="132">
        <v>10</v>
      </c>
      <c r="R586" s="132" t="s">
        <v>290</v>
      </c>
      <c r="S586" s="132" t="s">
        <v>290</v>
      </c>
      <c r="T586" s="132" t="s">
        <v>290</v>
      </c>
      <c r="U586" s="132" t="s">
        <v>290</v>
      </c>
      <c r="V586" s="132" t="s">
        <v>290</v>
      </c>
      <c r="W586" s="132">
        <v>0</v>
      </c>
      <c r="X586" s="132" t="s">
        <v>290</v>
      </c>
      <c r="Y586" s="132">
        <v>0</v>
      </c>
      <c r="Z586" s="132">
        <v>0</v>
      </c>
      <c r="AA586" s="132">
        <v>0</v>
      </c>
      <c r="AB586" s="132">
        <v>0</v>
      </c>
      <c r="AC586" s="132">
        <v>0</v>
      </c>
      <c r="AD586" s="132">
        <v>0</v>
      </c>
      <c r="AE586" s="132">
        <v>0</v>
      </c>
      <c r="AF586" s="132">
        <v>0</v>
      </c>
      <c r="AG586" s="132">
        <v>0</v>
      </c>
      <c r="AH586" s="132">
        <v>0</v>
      </c>
      <c r="AI586" s="132">
        <v>44</v>
      </c>
      <c r="AJ586" s="132">
        <v>44</v>
      </c>
      <c r="AK586" s="132">
        <v>0</v>
      </c>
      <c r="AL586" s="132">
        <v>0</v>
      </c>
      <c r="AM586" s="132">
        <v>0</v>
      </c>
      <c r="AN586" s="132">
        <v>0</v>
      </c>
      <c r="AO586" s="132">
        <v>0</v>
      </c>
      <c r="AP586" s="132" t="s">
        <v>290</v>
      </c>
      <c r="AQ586" s="132">
        <v>0</v>
      </c>
      <c r="AR586" s="132">
        <v>80</v>
      </c>
      <c r="AS586" s="132" t="s">
        <v>290</v>
      </c>
      <c r="AT586" s="132" t="s">
        <v>290</v>
      </c>
      <c r="AU586" s="132">
        <v>88</v>
      </c>
    </row>
    <row r="587" spans="1:47">
      <c r="A587" t="s">
        <v>3213</v>
      </c>
      <c r="B587" t="s">
        <v>3214</v>
      </c>
      <c r="C587" t="s">
        <v>3215</v>
      </c>
      <c r="D587" t="s">
        <v>881</v>
      </c>
      <c r="E587" t="s">
        <v>3216</v>
      </c>
      <c r="F587" t="s">
        <v>3211</v>
      </c>
      <c r="G587" t="s">
        <v>288</v>
      </c>
      <c r="H587" s="131" t="s">
        <v>3212</v>
      </c>
      <c r="I587">
        <v>6186872013</v>
      </c>
      <c r="J587" t="s">
        <v>175</v>
      </c>
      <c r="K587" s="132">
        <v>11</v>
      </c>
      <c r="L587" s="132">
        <v>5.5</v>
      </c>
      <c r="M587" s="132">
        <v>2</v>
      </c>
      <c r="N587" s="132">
        <v>18.5</v>
      </c>
      <c r="O587" s="132">
        <v>0</v>
      </c>
      <c r="P587" s="132">
        <v>0</v>
      </c>
      <c r="Q587" s="132">
        <v>15</v>
      </c>
      <c r="R587" s="132">
        <v>15</v>
      </c>
      <c r="S587" s="132">
        <v>18</v>
      </c>
      <c r="T587" s="132">
        <v>11</v>
      </c>
      <c r="U587" s="132">
        <v>16</v>
      </c>
      <c r="V587" s="132">
        <v>20</v>
      </c>
      <c r="W587" s="132">
        <v>14</v>
      </c>
      <c r="X587" s="132">
        <v>19</v>
      </c>
      <c r="Y587" s="132">
        <v>0</v>
      </c>
      <c r="Z587" s="132">
        <v>0</v>
      </c>
      <c r="AA587" s="132">
        <v>0</v>
      </c>
      <c r="AB587" s="132">
        <v>0</v>
      </c>
      <c r="AC587" s="132">
        <v>25</v>
      </c>
      <c r="AD587" s="132">
        <v>0</v>
      </c>
      <c r="AE587" s="132">
        <v>0</v>
      </c>
      <c r="AF587" s="132">
        <v>0</v>
      </c>
      <c r="AG587" s="132">
        <v>0</v>
      </c>
      <c r="AH587" s="132">
        <v>0</v>
      </c>
      <c r="AI587" s="132">
        <v>65</v>
      </c>
      <c r="AJ587" s="132">
        <v>88</v>
      </c>
      <c r="AK587" s="132">
        <v>0</v>
      </c>
      <c r="AL587" s="132">
        <v>0</v>
      </c>
      <c r="AM587" s="132" t="s">
        <v>290</v>
      </c>
      <c r="AN587" s="132" t="s">
        <v>290</v>
      </c>
      <c r="AO587" s="132" t="s">
        <v>290</v>
      </c>
      <c r="AP587" s="132" t="s">
        <v>290</v>
      </c>
      <c r="AQ587" s="132">
        <v>0</v>
      </c>
      <c r="AR587" s="132">
        <v>119</v>
      </c>
      <c r="AS587" s="132">
        <v>11</v>
      </c>
      <c r="AT587" s="132">
        <v>36</v>
      </c>
      <c r="AU587" s="132">
        <v>153</v>
      </c>
    </row>
    <row r="588" spans="1:47">
      <c r="A588" t="s">
        <v>4729</v>
      </c>
      <c r="B588" t="s">
        <v>4730</v>
      </c>
      <c r="C588" t="s">
        <v>1407</v>
      </c>
      <c r="D588" t="s">
        <v>4731</v>
      </c>
      <c r="E588" t="s">
        <v>4732</v>
      </c>
      <c r="F588" t="s">
        <v>3222</v>
      </c>
      <c r="G588" t="s">
        <v>288</v>
      </c>
      <c r="H588" s="131">
        <v>62902</v>
      </c>
      <c r="I588">
        <v>6184574765</v>
      </c>
      <c r="J588" t="s">
        <v>175</v>
      </c>
      <c r="K588" s="132">
        <v>5</v>
      </c>
      <c r="L588" s="132">
        <v>0</v>
      </c>
      <c r="M588" s="132">
        <v>1</v>
      </c>
      <c r="N588" s="132">
        <v>6</v>
      </c>
      <c r="O588" s="132" t="s">
        <v>290</v>
      </c>
      <c r="P588" s="132">
        <v>0</v>
      </c>
      <c r="Q588" s="132" t="s">
        <v>290</v>
      </c>
      <c r="R588" s="132" t="s">
        <v>290</v>
      </c>
      <c r="S588" s="132" t="s">
        <v>290</v>
      </c>
      <c r="T588" s="132" t="s">
        <v>290</v>
      </c>
      <c r="U588" s="132" t="s">
        <v>290</v>
      </c>
      <c r="V588" s="132">
        <v>0</v>
      </c>
      <c r="W588" s="132">
        <v>0</v>
      </c>
      <c r="X588" s="132">
        <v>0</v>
      </c>
      <c r="Y588" s="132">
        <v>0</v>
      </c>
      <c r="Z588" s="132">
        <v>0</v>
      </c>
      <c r="AA588" s="132">
        <v>0</v>
      </c>
      <c r="AB588" s="132">
        <v>0</v>
      </c>
      <c r="AC588" s="132">
        <v>0</v>
      </c>
      <c r="AD588" s="132">
        <v>0</v>
      </c>
      <c r="AE588" s="132">
        <v>0</v>
      </c>
      <c r="AF588" s="132">
        <v>0</v>
      </c>
      <c r="AG588" s="132">
        <v>0</v>
      </c>
      <c r="AH588" s="132">
        <v>0</v>
      </c>
      <c r="AI588" s="132">
        <v>10</v>
      </c>
      <c r="AJ588" s="132">
        <v>11</v>
      </c>
      <c r="AK588" s="132">
        <v>0</v>
      </c>
      <c r="AL588" s="132">
        <v>0</v>
      </c>
      <c r="AM588" s="132">
        <v>0</v>
      </c>
      <c r="AN588" s="132">
        <v>0</v>
      </c>
      <c r="AO588" s="132">
        <v>0</v>
      </c>
      <c r="AP588" s="132">
        <v>0</v>
      </c>
      <c r="AQ588" s="132">
        <v>0</v>
      </c>
      <c r="AR588" s="132">
        <v>19</v>
      </c>
      <c r="AS588" s="132" t="s">
        <v>290</v>
      </c>
      <c r="AT588" s="132">
        <v>0</v>
      </c>
      <c r="AU588" s="132">
        <v>21</v>
      </c>
    </row>
    <row r="589" spans="1:47">
      <c r="A589" t="s">
        <v>3217</v>
      </c>
      <c r="B589" t="s">
        <v>3218</v>
      </c>
      <c r="C589" t="s">
        <v>3219</v>
      </c>
      <c r="D589" t="s">
        <v>3220</v>
      </c>
      <c r="E589" t="s">
        <v>3221</v>
      </c>
      <c r="F589" t="s">
        <v>3222</v>
      </c>
      <c r="G589" t="s">
        <v>288</v>
      </c>
      <c r="H589" s="131" t="s">
        <v>3223</v>
      </c>
      <c r="I589">
        <v>6185293733</v>
      </c>
      <c r="J589" t="s">
        <v>175</v>
      </c>
      <c r="K589" s="132">
        <v>19</v>
      </c>
      <c r="L589" s="132">
        <v>3</v>
      </c>
      <c r="M589" s="132">
        <v>1</v>
      </c>
      <c r="N589" s="132">
        <v>23</v>
      </c>
      <c r="O589" s="132" t="s">
        <v>290</v>
      </c>
      <c r="P589" s="132">
        <v>13</v>
      </c>
      <c r="Q589" s="132">
        <v>12</v>
      </c>
      <c r="R589" s="132">
        <v>11</v>
      </c>
      <c r="S589" s="132" t="s">
        <v>290</v>
      </c>
      <c r="T589" s="132" t="s">
        <v>290</v>
      </c>
      <c r="U589" s="132">
        <v>14</v>
      </c>
      <c r="V589" s="132" t="s">
        <v>290</v>
      </c>
      <c r="W589" s="132" t="s">
        <v>290</v>
      </c>
      <c r="X589" s="132" t="s">
        <v>290</v>
      </c>
      <c r="Y589" s="132" t="s">
        <v>290</v>
      </c>
      <c r="Z589" s="132" t="s">
        <v>290</v>
      </c>
      <c r="AA589" s="132" t="s">
        <v>290</v>
      </c>
      <c r="AB589" s="132" t="s">
        <v>290</v>
      </c>
      <c r="AC589" s="132">
        <v>0</v>
      </c>
      <c r="AD589" s="132">
        <v>0</v>
      </c>
      <c r="AE589" s="132">
        <v>0</v>
      </c>
      <c r="AF589" s="132">
        <v>0</v>
      </c>
      <c r="AG589" s="132">
        <v>0</v>
      </c>
      <c r="AH589" s="132">
        <v>0</v>
      </c>
      <c r="AI589" s="132">
        <v>54</v>
      </c>
      <c r="AJ589" s="132">
        <v>49</v>
      </c>
      <c r="AK589" s="132">
        <v>0</v>
      </c>
      <c r="AL589" s="132">
        <v>0</v>
      </c>
      <c r="AM589" s="132">
        <v>0</v>
      </c>
      <c r="AN589" s="132" t="s">
        <v>290</v>
      </c>
      <c r="AO589" s="132" t="s">
        <v>290</v>
      </c>
      <c r="AP589" s="132" t="s">
        <v>290</v>
      </c>
      <c r="AQ589" s="132">
        <v>0</v>
      </c>
      <c r="AR589" s="132">
        <v>76</v>
      </c>
      <c r="AS589" s="132">
        <v>14</v>
      </c>
      <c r="AT589" s="132">
        <v>14</v>
      </c>
      <c r="AU589" s="132">
        <v>103</v>
      </c>
    </row>
    <row r="590" spans="1:47">
      <c r="A590" t="s">
        <v>3224</v>
      </c>
      <c r="B590" t="s">
        <v>3225</v>
      </c>
      <c r="C590" t="s">
        <v>3227</v>
      </c>
      <c r="D590" t="s">
        <v>3228</v>
      </c>
      <c r="E590" t="s">
        <v>3229</v>
      </c>
      <c r="F590" t="s">
        <v>3230</v>
      </c>
      <c r="G590" t="s">
        <v>288</v>
      </c>
      <c r="H590" s="131" t="s">
        <v>3231</v>
      </c>
      <c r="I590">
        <v>6183578276</v>
      </c>
      <c r="J590" t="s">
        <v>176</v>
      </c>
      <c r="K590" s="132">
        <v>11</v>
      </c>
      <c r="L590" s="132">
        <v>2</v>
      </c>
      <c r="M590" s="132">
        <v>3</v>
      </c>
      <c r="N590" s="132">
        <v>16</v>
      </c>
      <c r="O590" s="132">
        <v>37</v>
      </c>
      <c r="P590" s="132" t="s">
        <v>290</v>
      </c>
      <c r="Q590" s="132">
        <v>15</v>
      </c>
      <c r="R590" s="132" t="s">
        <v>290</v>
      </c>
      <c r="S590" s="132" t="s">
        <v>290</v>
      </c>
      <c r="T590" s="132" t="s">
        <v>290</v>
      </c>
      <c r="U590" s="132" t="s">
        <v>290</v>
      </c>
      <c r="V590" s="132" t="s">
        <v>290</v>
      </c>
      <c r="W590" s="132" t="s">
        <v>290</v>
      </c>
      <c r="X590" s="132" t="s">
        <v>290</v>
      </c>
      <c r="Y590" s="132">
        <v>0</v>
      </c>
      <c r="Z590" s="132">
        <v>0</v>
      </c>
      <c r="AA590" s="132">
        <v>0</v>
      </c>
      <c r="AB590" s="132">
        <v>0</v>
      </c>
      <c r="AC590" s="132">
        <v>0</v>
      </c>
      <c r="AD590" s="132">
        <v>0</v>
      </c>
      <c r="AE590" s="132">
        <v>0</v>
      </c>
      <c r="AF590" s="132">
        <v>0</v>
      </c>
      <c r="AG590" s="132">
        <v>0</v>
      </c>
      <c r="AH590" s="132">
        <v>0</v>
      </c>
      <c r="AI590" s="132">
        <v>47</v>
      </c>
      <c r="AJ590" s="132">
        <v>54</v>
      </c>
      <c r="AK590" s="132">
        <v>0</v>
      </c>
      <c r="AL590" s="132">
        <v>0</v>
      </c>
      <c r="AM590" s="132">
        <v>0</v>
      </c>
      <c r="AN590" s="132" t="s">
        <v>290</v>
      </c>
      <c r="AO590" s="132">
        <v>0</v>
      </c>
      <c r="AP590" s="132">
        <v>0</v>
      </c>
      <c r="AQ590" s="132">
        <v>0</v>
      </c>
      <c r="AR590" s="132">
        <v>97</v>
      </c>
      <c r="AS590" s="132" t="s">
        <v>290</v>
      </c>
      <c r="AT590" s="132">
        <v>10</v>
      </c>
      <c r="AU590" s="132">
        <v>101</v>
      </c>
    </row>
    <row r="591" spans="1:47">
      <c r="A591" t="s">
        <v>3232</v>
      </c>
      <c r="B591" t="s">
        <v>3233</v>
      </c>
      <c r="C591" t="s">
        <v>419</v>
      </c>
      <c r="D591" t="s">
        <v>3234</v>
      </c>
      <c r="E591" t="s">
        <v>3235</v>
      </c>
      <c r="F591" t="s">
        <v>3236</v>
      </c>
      <c r="G591" t="s">
        <v>288</v>
      </c>
      <c r="H591" s="131" t="s">
        <v>3237</v>
      </c>
      <c r="I591">
        <v>6185426800</v>
      </c>
      <c r="J591" t="s">
        <v>176</v>
      </c>
      <c r="K591" s="132">
        <v>7.5</v>
      </c>
      <c r="L591" s="132">
        <v>1</v>
      </c>
      <c r="M591" s="132">
        <v>1.5</v>
      </c>
      <c r="N591" s="132">
        <v>10</v>
      </c>
      <c r="O591" s="132">
        <v>14</v>
      </c>
      <c r="P591" s="132" t="s">
        <v>290</v>
      </c>
      <c r="Q591" s="132" t="s">
        <v>290</v>
      </c>
      <c r="R591" s="132" t="s">
        <v>290</v>
      </c>
      <c r="S591" s="132" t="s">
        <v>290</v>
      </c>
      <c r="T591" s="132" t="s">
        <v>290</v>
      </c>
      <c r="U591" s="132">
        <v>0</v>
      </c>
      <c r="V591" s="132" t="s">
        <v>290</v>
      </c>
      <c r="W591" s="132" t="s">
        <v>290</v>
      </c>
      <c r="X591" s="132" t="s">
        <v>290</v>
      </c>
      <c r="Y591" s="132" t="s">
        <v>290</v>
      </c>
      <c r="Z591" s="132" t="s">
        <v>290</v>
      </c>
      <c r="AA591" s="132">
        <v>0</v>
      </c>
      <c r="AB591" s="132" t="s">
        <v>290</v>
      </c>
      <c r="AC591" s="132">
        <v>0</v>
      </c>
      <c r="AD591" s="132">
        <v>0</v>
      </c>
      <c r="AE591" s="132">
        <v>0</v>
      </c>
      <c r="AF591" s="132">
        <v>0</v>
      </c>
      <c r="AG591" s="132">
        <v>0</v>
      </c>
      <c r="AH591" s="132">
        <v>0</v>
      </c>
      <c r="AI591" s="132">
        <v>26</v>
      </c>
      <c r="AJ591" s="132">
        <v>21</v>
      </c>
      <c r="AK591" s="132" t="s">
        <v>290</v>
      </c>
      <c r="AL591" s="132">
        <v>0</v>
      </c>
      <c r="AM591" s="132">
        <v>0</v>
      </c>
      <c r="AN591" s="132" t="s">
        <v>290</v>
      </c>
      <c r="AO591" s="132">
        <v>0</v>
      </c>
      <c r="AP591" s="132">
        <v>0</v>
      </c>
      <c r="AQ591" s="132">
        <v>0</v>
      </c>
      <c r="AR591" s="132">
        <v>42</v>
      </c>
      <c r="AS591" s="132" t="s">
        <v>290</v>
      </c>
      <c r="AT591" s="132">
        <v>0</v>
      </c>
      <c r="AU591" s="132">
        <v>47</v>
      </c>
    </row>
    <row r="592" spans="1:47">
      <c r="A592" t="s">
        <v>3245</v>
      </c>
      <c r="B592" t="s">
        <v>3246</v>
      </c>
      <c r="C592" t="s">
        <v>1119</v>
      </c>
      <c r="D592" t="s">
        <v>3247</v>
      </c>
      <c r="E592" t="s">
        <v>3248</v>
      </c>
      <c r="F592" t="s">
        <v>3249</v>
      </c>
      <c r="G592" t="s">
        <v>288</v>
      </c>
      <c r="H592" s="131" t="s">
        <v>3250</v>
      </c>
      <c r="I592">
        <v>6187428223</v>
      </c>
      <c r="J592" t="s">
        <v>3244</v>
      </c>
      <c r="K592" s="132">
        <v>2.5</v>
      </c>
      <c r="L592" s="132">
        <v>0</v>
      </c>
      <c r="M592" s="132">
        <v>0.5</v>
      </c>
      <c r="N592" s="132">
        <v>3</v>
      </c>
      <c r="O592" s="132" t="s">
        <v>290</v>
      </c>
      <c r="P592" s="132" t="s">
        <v>290</v>
      </c>
      <c r="Q592" s="132">
        <v>0</v>
      </c>
      <c r="R592" s="132" t="s">
        <v>290</v>
      </c>
      <c r="S592" s="132" t="s">
        <v>290</v>
      </c>
      <c r="T592" s="132" t="s">
        <v>290</v>
      </c>
      <c r="U592" s="132" t="s">
        <v>290</v>
      </c>
      <c r="V592" s="132" t="s">
        <v>290</v>
      </c>
      <c r="W592" s="132" t="s">
        <v>290</v>
      </c>
      <c r="X592" s="132" t="s">
        <v>290</v>
      </c>
      <c r="Y592" s="132" t="s">
        <v>290</v>
      </c>
      <c r="Z592" s="132" t="s">
        <v>290</v>
      </c>
      <c r="AA592" s="132">
        <v>0</v>
      </c>
      <c r="AB592" s="132" t="s">
        <v>290</v>
      </c>
      <c r="AC592" s="132">
        <v>0</v>
      </c>
      <c r="AD592" s="132">
        <v>0</v>
      </c>
      <c r="AE592" s="132">
        <v>0</v>
      </c>
      <c r="AF592" s="132">
        <v>0</v>
      </c>
      <c r="AG592" s="132">
        <v>0</v>
      </c>
      <c r="AH592" s="132">
        <v>0</v>
      </c>
      <c r="AI592" s="132">
        <v>14</v>
      </c>
      <c r="AJ592" s="132">
        <v>12</v>
      </c>
      <c r="AK592" s="132">
        <v>0</v>
      </c>
      <c r="AL592" s="132" t="s">
        <v>290</v>
      </c>
      <c r="AM592" s="132">
        <v>0</v>
      </c>
      <c r="AN592" s="132">
        <v>0</v>
      </c>
      <c r="AO592" s="132" t="s">
        <v>290</v>
      </c>
      <c r="AP592" s="132">
        <v>0</v>
      </c>
      <c r="AQ592" s="132">
        <v>0</v>
      </c>
      <c r="AR592" s="132">
        <v>23</v>
      </c>
      <c r="AS592" s="132">
        <v>0</v>
      </c>
      <c r="AT592" s="132">
        <v>15</v>
      </c>
      <c r="AU592" s="132">
        <v>26</v>
      </c>
    </row>
    <row r="593" spans="1:47">
      <c r="A593" t="s">
        <v>3251</v>
      </c>
      <c r="B593" t="s">
        <v>3252</v>
      </c>
      <c r="C593" t="s">
        <v>3253</v>
      </c>
      <c r="D593" t="s">
        <v>3254</v>
      </c>
      <c r="E593" t="s">
        <v>3255</v>
      </c>
      <c r="F593" t="s">
        <v>3256</v>
      </c>
      <c r="G593" t="s">
        <v>288</v>
      </c>
      <c r="H593" s="131" t="s">
        <v>3257</v>
      </c>
      <c r="I593">
        <v>6308514300</v>
      </c>
      <c r="J593" t="s">
        <v>177</v>
      </c>
      <c r="K593" s="132">
        <v>11.5</v>
      </c>
      <c r="L593" s="132">
        <v>4</v>
      </c>
      <c r="M593" s="132">
        <v>2</v>
      </c>
      <c r="N593" s="132">
        <v>17.5</v>
      </c>
      <c r="O593" s="132">
        <v>16</v>
      </c>
      <c r="P593" s="132">
        <v>16</v>
      </c>
      <c r="Q593" s="132">
        <v>15</v>
      </c>
      <c r="R593" s="132">
        <v>17</v>
      </c>
      <c r="S593" s="132">
        <v>13</v>
      </c>
      <c r="T593" s="132">
        <v>17</v>
      </c>
      <c r="U593" s="132" t="s">
        <v>290</v>
      </c>
      <c r="V593" s="132">
        <v>24</v>
      </c>
      <c r="W593" s="132">
        <v>29</v>
      </c>
      <c r="X593" s="132">
        <v>24</v>
      </c>
      <c r="Y593" s="132">
        <v>0</v>
      </c>
      <c r="Z593" s="132">
        <v>0</v>
      </c>
      <c r="AA593" s="132">
        <v>0</v>
      </c>
      <c r="AB593" s="132">
        <v>0</v>
      </c>
      <c r="AC593" s="132">
        <v>0</v>
      </c>
      <c r="AD593" s="132">
        <v>0</v>
      </c>
      <c r="AE593" s="132">
        <v>0</v>
      </c>
      <c r="AF593" s="132">
        <v>0</v>
      </c>
      <c r="AG593" s="132" t="s">
        <v>290</v>
      </c>
      <c r="AH593" s="132">
        <v>0</v>
      </c>
      <c r="AI593" s="132">
        <v>80</v>
      </c>
      <c r="AJ593" s="132">
        <v>100</v>
      </c>
      <c r="AK593" s="132">
        <v>0</v>
      </c>
      <c r="AL593" s="132">
        <v>0</v>
      </c>
      <c r="AM593" s="132">
        <v>0</v>
      </c>
      <c r="AN593" s="132">
        <v>0</v>
      </c>
      <c r="AO593" s="132">
        <v>0</v>
      </c>
      <c r="AP593" s="132">
        <v>78</v>
      </c>
      <c r="AQ593" s="132">
        <v>0</v>
      </c>
      <c r="AR593" s="132">
        <v>90</v>
      </c>
      <c r="AS593" s="132">
        <v>12</v>
      </c>
      <c r="AT593" s="132">
        <v>0</v>
      </c>
      <c r="AU593" s="132">
        <v>180</v>
      </c>
    </row>
    <row r="594" spans="1:47">
      <c r="A594" t="s">
        <v>3258</v>
      </c>
      <c r="B594" t="s">
        <v>3259</v>
      </c>
      <c r="C594" t="s">
        <v>3136</v>
      </c>
      <c r="D594" t="s">
        <v>3260</v>
      </c>
      <c r="E594" t="s">
        <v>3261</v>
      </c>
      <c r="F594" t="s">
        <v>3262</v>
      </c>
      <c r="G594" t="s">
        <v>288</v>
      </c>
      <c r="H594" s="131" t="s">
        <v>3263</v>
      </c>
      <c r="I594">
        <v>8476950300</v>
      </c>
      <c r="J594" t="s">
        <v>177</v>
      </c>
      <c r="K594" s="132">
        <v>32.200000000000003</v>
      </c>
      <c r="L594" s="132">
        <v>14.4</v>
      </c>
      <c r="M594" s="132">
        <v>5</v>
      </c>
      <c r="N594" s="132">
        <v>51.6</v>
      </c>
      <c r="O594" s="132">
        <v>15</v>
      </c>
      <c r="P594" s="132">
        <v>14</v>
      </c>
      <c r="Q594" s="132">
        <v>23</v>
      </c>
      <c r="R594" s="132" t="s">
        <v>290</v>
      </c>
      <c r="S594" s="132">
        <v>12</v>
      </c>
      <c r="T594" s="132">
        <v>11</v>
      </c>
      <c r="U594" s="132">
        <v>17</v>
      </c>
      <c r="V594" s="132" t="s">
        <v>290</v>
      </c>
      <c r="W594" s="132">
        <v>16</v>
      </c>
      <c r="X594" s="132">
        <v>18</v>
      </c>
      <c r="Y594" s="132">
        <v>10</v>
      </c>
      <c r="Z594" s="132">
        <v>20</v>
      </c>
      <c r="AA594" s="132">
        <v>19</v>
      </c>
      <c r="AB594" s="132">
        <v>23</v>
      </c>
      <c r="AC594" s="132">
        <v>0</v>
      </c>
      <c r="AD594" s="132">
        <v>0</v>
      </c>
      <c r="AE594" s="132">
        <v>0</v>
      </c>
      <c r="AF594" s="132">
        <v>0</v>
      </c>
      <c r="AG594" s="132">
        <v>0</v>
      </c>
      <c r="AH594" s="132">
        <v>0</v>
      </c>
      <c r="AI594" s="132">
        <v>113</v>
      </c>
      <c r="AJ594" s="132">
        <v>101</v>
      </c>
      <c r="AK594" s="132">
        <v>11</v>
      </c>
      <c r="AL594" s="132">
        <v>12</v>
      </c>
      <c r="AM594" s="132">
        <v>0</v>
      </c>
      <c r="AN594" s="132">
        <v>48</v>
      </c>
      <c r="AO594" s="132">
        <v>25</v>
      </c>
      <c r="AP594" s="132">
        <v>31</v>
      </c>
      <c r="AQ594" s="132">
        <v>0</v>
      </c>
      <c r="AR594" s="132">
        <v>95</v>
      </c>
      <c r="AS594" s="132">
        <v>15</v>
      </c>
      <c r="AT594" s="132">
        <v>0</v>
      </c>
      <c r="AU594" s="132">
        <v>214</v>
      </c>
    </row>
    <row r="595" spans="1:47">
      <c r="A595" t="s">
        <v>3264</v>
      </c>
      <c r="B595" t="s">
        <v>3265</v>
      </c>
      <c r="C595" t="s">
        <v>3266</v>
      </c>
      <c r="D595" t="s">
        <v>3267</v>
      </c>
      <c r="E595" t="s">
        <v>3268</v>
      </c>
      <c r="F595" t="s">
        <v>3256</v>
      </c>
      <c r="G595" t="s">
        <v>288</v>
      </c>
      <c r="H595" s="131" t="s">
        <v>3269</v>
      </c>
      <c r="I595">
        <v>6308973613</v>
      </c>
      <c r="J595" t="s">
        <v>177</v>
      </c>
      <c r="K595" s="132">
        <v>26</v>
      </c>
      <c r="L595" s="132">
        <v>4</v>
      </c>
      <c r="M595" s="132">
        <v>2</v>
      </c>
      <c r="N595" s="132">
        <v>32</v>
      </c>
      <c r="O595" s="132">
        <v>41</v>
      </c>
      <c r="P595" s="132">
        <v>32</v>
      </c>
      <c r="Q595" s="132">
        <v>28</v>
      </c>
      <c r="R595" s="132">
        <v>33</v>
      </c>
      <c r="S595" s="132">
        <v>38</v>
      </c>
      <c r="T595" s="132">
        <v>38</v>
      </c>
      <c r="U595" s="132">
        <v>36</v>
      </c>
      <c r="V595" s="132">
        <v>54</v>
      </c>
      <c r="W595" s="132">
        <v>45</v>
      </c>
      <c r="X595" s="132">
        <v>48</v>
      </c>
      <c r="Y595" s="132">
        <v>0</v>
      </c>
      <c r="Z595" s="132">
        <v>0</v>
      </c>
      <c r="AA595" s="132">
        <v>0</v>
      </c>
      <c r="AB595" s="132">
        <v>0</v>
      </c>
      <c r="AC595" s="132">
        <v>0</v>
      </c>
      <c r="AD595" s="132">
        <v>0</v>
      </c>
      <c r="AE595" s="132">
        <v>0</v>
      </c>
      <c r="AF595" s="132">
        <v>0</v>
      </c>
      <c r="AG595" s="132">
        <v>0</v>
      </c>
      <c r="AH595" s="132">
        <v>0</v>
      </c>
      <c r="AI595" s="132">
        <v>202</v>
      </c>
      <c r="AJ595" s="132">
        <v>191</v>
      </c>
      <c r="AK595" s="132">
        <v>0</v>
      </c>
      <c r="AL595" s="132">
        <v>0</v>
      </c>
      <c r="AM595" s="132" t="s">
        <v>290</v>
      </c>
      <c r="AN595" s="132">
        <v>11</v>
      </c>
      <c r="AO595" s="132">
        <v>0</v>
      </c>
      <c r="AP595" s="132">
        <v>86</v>
      </c>
      <c r="AQ595" s="132">
        <v>0</v>
      </c>
      <c r="AR595" s="132">
        <v>259</v>
      </c>
      <c r="AS595" s="132">
        <v>36</v>
      </c>
      <c r="AT595" s="132">
        <v>17</v>
      </c>
      <c r="AU595" s="132">
        <v>393</v>
      </c>
    </row>
    <row r="596" spans="1:47">
      <c r="A596" t="s">
        <v>3270</v>
      </c>
      <c r="B596" t="s">
        <v>3271</v>
      </c>
      <c r="C596" t="s">
        <v>3272</v>
      </c>
      <c r="D596" t="s">
        <v>2461</v>
      </c>
      <c r="E596" t="s">
        <v>3273</v>
      </c>
      <c r="F596" t="s">
        <v>3256</v>
      </c>
      <c r="G596" t="s">
        <v>288</v>
      </c>
      <c r="H596" s="131" t="s">
        <v>3269</v>
      </c>
      <c r="I596">
        <v>6308967557</v>
      </c>
      <c r="J596" t="s">
        <v>177</v>
      </c>
      <c r="K596" s="132">
        <v>6</v>
      </c>
      <c r="L596" s="132">
        <v>0</v>
      </c>
      <c r="M596" s="132">
        <v>2</v>
      </c>
      <c r="N596" s="132">
        <v>8</v>
      </c>
      <c r="O596" s="132" t="s">
        <v>290</v>
      </c>
      <c r="P596" s="132" t="s">
        <v>290</v>
      </c>
      <c r="Q596" s="132" t="s">
        <v>290</v>
      </c>
      <c r="R596" s="132" t="s">
        <v>290</v>
      </c>
      <c r="S596" s="132" t="s">
        <v>290</v>
      </c>
      <c r="T596" s="132" t="s">
        <v>290</v>
      </c>
      <c r="U596" s="132" t="s">
        <v>290</v>
      </c>
      <c r="V596" s="132" t="s">
        <v>290</v>
      </c>
      <c r="W596" s="132">
        <v>0</v>
      </c>
      <c r="X596" s="132">
        <v>0</v>
      </c>
      <c r="Y596" s="132">
        <v>0</v>
      </c>
      <c r="Z596" s="132">
        <v>0</v>
      </c>
      <c r="AA596" s="132">
        <v>0</v>
      </c>
      <c r="AB596" s="132">
        <v>0</v>
      </c>
      <c r="AC596" s="132">
        <v>0</v>
      </c>
      <c r="AD596" s="132">
        <v>0</v>
      </c>
      <c r="AE596" s="132">
        <v>0</v>
      </c>
      <c r="AF596" s="132">
        <v>0</v>
      </c>
      <c r="AG596" s="132">
        <v>0</v>
      </c>
      <c r="AH596" s="132">
        <v>0</v>
      </c>
      <c r="AI596" s="132">
        <v>20</v>
      </c>
      <c r="AJ596" s="132">
        <v>19</v>
      </c>
      <c r="AK596" s="132">
        <v>0</v>
      </c>
      <c r="AL596" s="132">
        <v>0</v>
      </c>
      <c r="AM596" s="132">
        <v>0</v>
      </c>
      <c r="AN596" s="132">
        <v>0</v>
      </c>
      <c r="AO596" s="132" t="s">
        <v>290</v>
      </c>
      <c r="AP596" s="132" t="s">
        <v>290</v>
      </c>
      <c r="AQ596" s="132">
        <v>0</v>
      </c>
      <c r="AR596" s="132">
        <v>26</v>
      </c>
      <c r="AS596" s="132" t="s">
        <v>290</v>
      </c>
      <c r="AT596" s="132" t="s">
        <v>290</v>
      </c>
      <c r="AU596" s="132">
        <v>39</v>
      </c>
    </row>
    <row r="597" spans="1:47">
      <c r="A597" t="s">
        <v>3274</v>
      </c>
      <c r="B597" t="s">
        <v>446</v>
      </c>
      <c r="C597" t="s">
        <v>2309</v>
      </c>
      <c r="D597" t="s">
        <v>3275</v>
      </c>
      <c r="E597" t="s">
        <v>3276</v>
      </c>
      <c r="F597" t="s">
        <v>3277</v>
      </c>
      <c r="G597" t="s">
        <v>288</v>
      </c>
      <c r="H597" s="131" t="s">
        <v>3278</v>
      </c>
      <c r="I597">
        <v>8474281010</v>
      </c>
      <c r="J597" t="s">
        <v>177</v>
      </c>
      <c r="K597" s="132">
        <v>15</v>
      </c>
      <c r="L597" s="132">
        <v>10</v>
      </c>
      <c r="M597" s="132">
        <v>1</v>
      </c>
      <c r="N597" s="132">
        <v>26</v>
      </c>
      <c r="O597" s="132">
        <v>36</v>
      </c>
      <c r="P597" s="132">
        <v>18</v>
      </c>
      <c r="Q597" s="132">
        <v>15</v>
      </c>
      <c r="R597" s="132">
        <v>16</v>
      </c>
      <c r="S597" s="132">
        <v>20</v>
      </c>
      <c r="T597" s="132">
        <v>29</v>
      </c>
      <c r="U597" s="132">
        <v>24</v>
      </c>
      <c r="V597" s="132">
        <v>25</v>
      </c>
      <c r="W597" s="132">
        <v>25</v>
      </c>
      <c r="X597" s="132">
        <v>29</v>
      </c>
      <c r="Y597" s="132">
        <v>0</v>
      </c>
      <c r="Z597" s="132">
        <v>0</v>
      </c>
      <c r="AA597" s="132">
        <v>0</v>
      </c>
      <c r="AB597" s="132">
        <v>0</v>
      </c>
      <c r="AC597" s="132">
        <v>0</v>
      </c>
      <c r="AD597" s="132">
        <v>0</v>
      </c>
      <c r="AE597" s="132">
        <v>0</v>
      </c>
      <c r="AF597" s="132">
        <v>0</v>
      </c>
      <c r="AG597" s="132">
        <v>0</v>
      </c>
      <c r="AH597" s="132">
        <v>0</v>
      </c>
      <c r="AI597" s="132">
        <v>118</v>
      </c>
      <c r="AJ597" s="132">
        <v>119</v>
      </c>
      <c r="AK597" s="132">
        <v>0</v>
      </c>
      <c r="AL597" s="132">
        <v>0</v>
      </c>
      <c r="AM597" s="132">
        <v>0</v>
      </c>
      <c r="AN597" s="132" t="s">
        <v>290</v>
      </c>
      <c r="AO597" s="132" t="s">
        <v>290</v>
      </c>
      <c r="AP597" s="132">
        <v>15</v>
      </c>
      <c r="AQ597" s="132">
        <v>0</v>
      </c>
      <c r="AR597" s="132">
        <v>205</v>
      </c>
      <c r="AS597" s="132" t="s">
        <v>290</v>
      </c>
      <c r="AT597" s="132">
        <v>25</v>
      </c>
      <c r="AU597" s="132">
        <v>237</v>
      </c>
    </row>
    <row r="598" spans="1:47">
      <c r="A598" t="s">
        <v>3279</v>
      </c>
      <c r="B598" t="s">
        <v>3280</v>
      </c>
      <c r="C598" t="s">
        <v>1367</v>
      </c>
      <c r="D598" t="s">
        <v>3281</v>
      </c>
      <c r="E598" t="s">
        <v>3282</v>
      </c>
      <c r="F598" t="s">
        <v>3256</v>
      </c>
      <c r="G598" t="s">
        <v>288</v>
      </c>
      <c r="H598" s="131" t="s">
        <v>3269</v>
      </c>
      <c r="I598">
        <v>6309070095</v>
      </c>
      <c r="J598" t="s">
        <v>177</v>
      </c>
      <c r="K598" s="132">
        <v>35.5</v>
      </c>
      <c r="L598" s="132">
        <v>10.5</v>
      </c>
      <c r="M598" s="132">
        <v>4</v>
      </c>
      <c r="N598" s="132">
        <v>50</v>
      </c>
      <c r="O598" s="132">
        <v>0</v>
      </c>
      <c r="P598" s="132">
        <v>0</v>
      </c>
      <c r="Q598" s="132">
        <v>0</v>
      </c>
      <c r="R598" s="132">
        <v>0</v>
      </c>
      <c r="S598" s="132">
        <v>0</v>
      </c>
      <c r="T598" s="132">
        <v>0</v>
      </c>
      <c r="U598" s="132">
        <v>0</v>
      </c>
      <c r="V598" s="132">
        <v>0</v>
      </c>
      <c r="W598" s="132">
        <v>0</v>
      </c>
      <c r="X598" s="132">
        <v>0</v>
      </c>
      <c r="Y598" s="132">
        <v>95</v>
      </c>
      <c r="Z598" s="132">
        <v>128</v>
      </c>
      <c r="AA598" s="132">
        <v>117</v>
      </c>
      <c r="AB598" s="132">
        <v>100</v>
      </c>
      <c r="AC598" s="132">
        <v>0</v>
      </c>
      <c r="AD598" s="132">
        <v>0</v>
      </c>
      <c r="AE598" s="132">
        <v>0</v>
      </c>
      <c r="AF598" s="132">
        <v>0</v>
      </c>
      <c r="AG598" s="132">
        <v>0</v>
      </c>
      <c r="AH598" s="132">
        <v>0</v>
      </c>
      <c r="AI598" s="132">
        <v>247</v>
      </c>
      <c r="AJ598" s="132">
        <v>193</v>
      </c>
      <c r="AK598" s="132">
        <v>78</v>
      </c>
      <c r="AL598" s="132">
        <v>42</v>
      </c>
      <c r="AM598" s="132">
        <v>0</v>
      </c>
      <c r="AN598" s="132">
        <v>15</v>
      </c>
      <c r="AO598" s="132" t="s">
        <v>290</v>
      </c>
      <c r="AP598" s="132">
        <v>131</v>
      </c>
      <c r="AQ598" s="132">
        <v>0</v>
      </c>
      <c r="AR598" s="132">
        <v>251</v>
      </c>
      <c r="AS598" s="132">
        <v>40</v>
      </c>
      <c r="AT598" s="132">
        <v>132</v>
      </c>
      <c r="AU598" s="132">
        <v>440</v>
      </c>
    </row>
    <row r="599" spans="1:47">
      <c r="A599" t="s">
        <v>3283</v>
      </c>
      <c r="B599" t="s">
        <v>3284</v>
      </c>
      <c r="C599" t="s">
        <v>1676</v>
      </c>
      <c r="D599" t="s">
        <v>3285</v>
      </c>
      <c r="E599" t="s">
        <v>3286</v>
      </c>
      <c r="F599" t="s">
        <v>3256</v>
      </c>
      <c r="G599" t="s">
        <v>288</v>
      </c>
      <c r="H599" s="131" t="s">
        <v>3287</v>
      </c>
      <c r="I599">
        <v>6308976936</v>
      </c>
      <c r="J599" t="s">
        <v>177</v>
      </c>
      <c r="K599" s="132">
        <v>38.299999999999997</v>
      </c>
      <c r="L599" s="132">
        <v>37.299999999999997</v>
      </c>
      <c r="M599" s="132">
        <v>10.6</v>
      </c>
      <c r="N599" s="132">
        <v>86.2</v>
      </c>
      <c r="O599" s="132">
        <v>0</v>
      </c>
      <c r="P599" s="132">
        <v>0</v>
      </c>
      <c r="Q599" s="132">
        <v>0</v>
      </c>
      <c r="R599" s="132">
        <v>0</v>
      </c>
      <c r="S599" s="132">
        <v>0</v>
      </c>
      <c r="T599" s="132">
        <v>0</v>
      </c>
      <c r="U599" s="132">
        <v>0</v>
      </c>
      <c r="V599" s="132">
        <v>0</v>
      </c>
      <c r="W599" s="132">
        <v>0</v>
      </c>
      <c r="X599" s="132">
        <v>0</v>
      </c>
      <c r="Y599" s="132">
        <v>106</v>
      </c>
      <c r="Z599" s="132">
        <v>108</v>
      </c>
      <c r="AA599" s="132">
        <v>121</v>
      </c>
      <c r="AB599" s="132">
        <v>131</v>
      </c>
      <c r="AC599" s="132">
        <v>0</v>
      </c>
      <c r="AD599" s="132">
        <v>0</v>
      </c>
      <c r="AE599" s="132">
        <v>0</v>
      </c>
      <c r="AF599" s="132">
        <v>0</v>
      </c>
      <c r="AG599" s="132">
        <v>0</v>
      </c>
      <c r="AH599" s="132">
        <v>0</v>
      </c>
      <c r="AI599" s="132">
        <v>0</v>
      </c>
      <c r="AJ599" s="132">
        <v>466</v>
      </c>
      <c r="AK599" s="132">
        <v>0</v>
      </c>
      <c r="AL599" s="132">
        <v>126</v>
      </c>
      <c r="AM599" s="132" t="s">
        <v>290</v>
      </c>
      <c r="AN599" s="132">
        <v>11</v>
      </c>
      <c r="AO599" s="132" t="s">
        <v>290</v>
      </c>
      <c r="AP599" s="132">
        <v>83</v>
      </c>
      <c r="AQ599" s="132">
        <v>0</v>
      </c>
      <c r="AR599" s="132">
        <v>348</v>
      </c>
      <c r="AS599" s="132">
        <v>19</v>
      </c>
      <c r="AT599" s="132">
        <v>25</v>
      </c>
      <c r="AU599" s="132">
        <v>466</v>
      </c>
    </row>
    <row r="600" spans="1:47">
      <c r="A600" t="s">
        <v>3288</v>
      </c>
      <c r="B600" t="s">
        <v>3289</v>
      </c>
      <c r="C600" t="s">
        <v>3290</v>
      </c>
      <c r="D600" t="s">
        <v>3291</v>
      </c>
      <c r="E600" t="s">
        <v>3292</v>
      </c>
      <c r="F600" t="s">
        <v>3293</v>
      </c>
      <c r="G600" t="s">
        <v>288</v>
      </c>
      <c r="H600" s="131" t="s">
        <v>3294</v>
      </c>
      <c r="I600">
        <v>6309063601</v>
      </c>
      <c r="J600" t="s">
        <v>177</v>
      </c>
      <c r="K600" s="132">
        <v>22.5</v>
      </c>
      <c r="L600" s="132">
        <v>5</v>
      </c>
      <c r="M600" s="132">
        <v>1.5</v>
      </c>
      <c r="N600" s="132">
        <v>29</v>
      </c>
      <c r="O600" s="132" t="s">
        <v>290</v>
      </c>
      <c r="P600" s="132" t="s">
        <v>290</v>
      </c>
      <c r="Q600" s="132" t="s">
        <v>290</v>
      </c>
      <c r="R600" s="132" t="s">
        <v>290</v>
      </c>
      <c r="S600" s="132" t="s">
        <v>290</v>
      </c>
      <c r="T600" s="132" t="s">
        <v>290</v>
      </c>
      <c r="U600" s="132" t="s">
        <v>290</v>
      </c>
      <c r="V600" s="132" t="s">
        <v>290</v>
      </c>
      <c r="W600" s="132" t="s">
        <v>290</v>
      </c>
      <c r="X600" s="132">
        <v>10</v>
      </c>
      <c r="Y600" s="132" t="s">
        <v>290</v>
      </c>
      <c r="Z600" s="132">
        <v>14</v>
      </c>
      <c r="AA600" s="132">
        <v>14</v>
      </c>
      <c r="AB600" s="132">
        <v>14</v>
      </c>
      <c r="AC600" s="132">
        <v>0</v>
      </c>
      <c r="AD600" s="132">
        <v>0</v>
      </c>
      <c r="AE600" s="132">
        <v>0</v>
      </c>
      <c r="AF600" s="132">
        <v>0</v>
      </c>
      <c r="AG600" s="132">
        <v>0</v>
      </c>
      <c r="AH600" s="132">
        <v>0</v>
      </c>
      <c r="AI600" s="132">
        <v>41</v>
      </c>
      <c r="AJ600" s="132">
        <v>48</v>
      </c>
      <c r="AK600" s="132" t="s">
        <v>290</v>
      </c>
      <c r="AL600" s="132">
        <v>12</v>
      </c>
      <c r="AM600" s="132">
        <v>0</v>
      </c>
      <c r="AN600" s="132">
        <v>0</v>
      </c>
      <c r="AO600" s="132">
        <v>62</v>
      </c>
      <c r="AP600" s="132">
        <v>11</v>
      </c>
      <c r="AQ600" s="132">
        <v>0</v>
      </c>
      <c r="AR600" s="132">
        <v>16</v>
      </c>
      <c r="AS600" s="132">
        <v>0</v>
      </c>
      <c r="AT600" s="132">
        <v>89</v>
      </c>
      <c r="AU600" s="132">
        <v>89</v>
      </c>
    </row>
    <row r="601" spans="1:47">
      <c r="A601" t="s">
        <v>3295</v>
      </c>
      <c r="B601" t="s">
        <v>3296</v>
      </c>
      <c r="C601" t="s">
        <v>2218</v>
      </c>
      <c r="D601" t="s">
        <v>3297</v>
      </c>
      <c r="E601" t="s">
        <v>3298</v>
      </c>
      <c r="F601" t="s">
        <v>3256</v>
      </c>
      <c r="G601" t="s">
        <v>288</v>
      </c>
      <c r="H601" s="131" t="s">
        <v>3257</v>
      </c>
      <c r="I601">
        <v>6308514400</v>
      </c>
      <c r="J601" t="s">
        <v>177</v>
      </c>
      <c r="K601" s="132">
        <v>6</v>
      </c>
      <c r="L601" s="132">
        <v>0</v>
      </c>
      <c r="M601" s="132">
        <v>2</v>
      </c>
      <c r="N601" s="132">
        <v>8</v>
      </c>
      <c r="O601" s="132">
        <v>0</v>
      </c>
      <c r="P601" s="132" t="s">
        <v>290</v>
      </c>
      <c r="Q601" s="132" t="s">
        <v>290</v>
      </c>
      <c r="R601" s="132" t="s">
        <v>290</v>
      </c>
      <c r="S601" s="132" t="s">
        <v>290</v>
      </c>
      <c r="T601" s="132">
        <v>10</v>
      </c>
      <c r="U601" s="132" t="s">
        <v>290</v>
      </c>
      <c r="V601" s="132" t="s">
        <v>290</v>
      </c>
      <c r="W601" s="132">
        <v>13</v>
      </c>
      <c r="X601" s="132" t="s">
        <v>290</v>
      </c>
      <c r="Y601" s="132">
        <v>0</v>
      </c>
      <c r="Z601" s="132">
        <v>0</v>
      </c>
      <c r="AA601" s="132">
        <v>0</v>
      </c>
      <c r="AB601" s="132">
        <v>0</v>
      </c>
      <c r="AC601" s="132">
        <v>0</v>
      </c>
      <c r="AD601" s="132">
        <v>0</v>
      </c>
      <c r="AE601" s="132">
        <v>0</v>
      </c>
      <c r="AF601" s="132">
        <v>0</v>
      </c>
      <c r="AG601" s="132">
        <v>0</v>
      </c>
      <c r="AH601" s="132">
        <v>0</v>
      </c>
      <c r="AI601" s="132">
        <v>29</v>
      </c>
      <c r="AJ601" s="132">
        <v>38</v>
      </c>
      <c r="AK601" s="132">
        <v>0</v>
      </c>
      <c r="AL601" s="132">
        <v>0</v>
      </c>
      <c r="AM601" s="132">
        <v>0</v>
      </c>
      <c r="AN601" s="132">
        <v>0</v>
      </c>
      <c r="AO601" s="132" t="s">
        <v>290</v>
      </c>
      <c r="AP601" s="132">
        <v>57</v>
      </c>
      <c r="AQ601" s="132">
        <v>0</v>
      </c>
      <c r="AR601" s="132" t="s">
        <v>290</v>
      </c>
      <c r="AS601" s="132" t="s">
        <v>290</v>
      </c>
      <c r="AT601" s="132">
        <v>20</v>
      </c>
      <c r="AU601" s="132">
        <v>67</v>
      </c>
    </row>
    <row r="602" spans="1:47">
      <c r="A602" t="s">
        <v>3299</v>
      </c>
      <c r="B602" t="s">
        <v>3300</v>
      </c>
      <c r="C602" t="s">
        <v>991</v>
      </c>
      <c r="D602" t="s">
        <v>3301</v>
      </c>
      <c r="E602" t="s">
        <v>3302</v>
      </c>
      <c r="F602" t="s">
        <v>3256</v>
      </c>
      <c r="G602" t="s">
        <v>288</v>
      </c>
      <c r="H602" s="131" t="s">
        <v>3269</v>
      </c>
      <c r="I602">
        <v>6308960831</v>
      </c>
      <c r="J602" t="s">
        <v>177</v>
      </c>
      <c r="K602" s="132">
        <v>23</v>
      </c>
      <c r="L602" s="132">
        <v>10</v>
      </c>
      <c r="M602" s="132">
        <v>3</v>
      </c>
      <c r="N602" s="132">
        <v>36</v>
      </c>
      <c r="O602" s="132">
        <v>0</v>
      </c>
      <c r="P602" s="132">
        <v>0</v>
      </c>
      <c r="Q602" s="132">
        <v>0</v>
      </c>
      <c r="R602" s="132">
        <v>0</v>
      </c>
      <c r="S602" s="132">
        <v>0</v>
      </c>
      <c r="T602" s="132">
        <v>0</v>
      </c>
      <c r="U602" s="132">
        <v>0</v>
      </c>
      <c r="V602" s="132">
        <v>0</v>
      </c>
      <c r="W602" s="132">
        <v>0</v>
      </c>
      <c r="X602" s="132">
        <v>0</v>
      </c>
      <c r="Y602" s="132">
        <v>60</v>
      </c>
      <c r="Z602" s="132">
        <v>64</v>
      </c>
      <c r="AA602" s="132">
        <v>57</v>
      </c>
      <c r="AB602" s="132">
        <v>59</v>
      </c>
      <c r="AC602" s="132">
        <v>0</v>
      </c>
      <c r="AD602" s="132">
        <v>0</v>
      </c>
      <c r="AE602" s="132">
        <v>0</v>
      </c>
      <c r="AF602" s="132">
        <v>0</v>
      </c>
      <c r="AG602" s="132">
        <v>0</v>
      </c>
      <c r="AH602" s="132">
        <v>0</v>
      </c>
      <c r="AI602" s="132">
        <v>240</v>
      </c>
      <c r="AJ602" s="132">
        <v>0</v>
      </c>
      <c r="AK602" s="132">
        <v>73</v>
      </c>
      <c r="AL602" s="132">
        <v>0</v>
      </c>
      <c r="AM602" s="132" t="s">
        <v>290</v>
      </c>
      <c r="AN602" s="132">
        <v>10</v>
      </c>
      <c r="AO602" s="132" t="s">
        <v>290</v>
      </c>
      <c r="AP602" s="132">
        <v>44</v>
      </c>
      <c r="AQ602" s="132" t="s">
        <v>290</v>
      </c>
      <c r="AR602" s="132">
        <v>172</v>
      </c>
      <c r="AS602" s="132" t="s">
        <v>290</v>
      </c>
      <c r="AT602" s="132">
        <v>40</v>
      </c>
      <c r="AU602" s="132">
        <v>240</v>
      </c>
    </row>
    <row r="603" spans="1:47">
      <c r="A603" t="s">
        <v>3303</v>
      </c>
      <c r="B603" t="s">
        <v>3304</v>
      </c>
      <c r="C603" t="s">
        <v>787</v>
      </c>
      <c r="D603" t="s">
        <v>3305</v>
      </c>
      <c r="E603" t="s">
        <v>3306</v>
      </c>
      <c r="F603" t="s">
        <v>3307</v>
      </c>
      <c r="G603" t="s">
        <v>288</v>
      </c>
      <c r="H603" s="131" t="s">
        <v>3278</v>
      </c>
      <c r="I603">
        <v>8474264808</v>
      </c>
      <c r="J603" t="s">
        <v>177</v>
      </c>
      <c r="K603" s="132">
        <v>14.5</v>
      </c>
      <c r="L603" s="132">
        <v>2</v>
      </c>
      <c r="M603" s="132">
        <v>2.5</v>
      </c>
      <c r="N603" s="132">
        <v>19</v>
      </c>
      <c r="O603" s="132">
        <v>36</v>
      </c>
      <c r="P603" s="132">
        <v>20</v>
      </c>
      <c r="Q603" s="132">
        <v>21</v>
      </c>
      <c r="R603" s="132">
        <v>24</v>
      </c>
      <c r="S603" s="132">
        <v>15</v>
      </c>
      <c r="T603" s="132">
        <v>20</v>
      </c>
      <c r="U603" s="132">
        <v>25</v>
      </c>
      <c r="V603" s="132">
        <v>17</v>
      </c>
      <c r="W603" s="132">
        <v>17</v>
      </c>
      <c r="X603" s="132">
        <v>19</v>
      </c>
      <c r="Y603" s="132">
        <v>0</v>
      </c>
      <c r="Z603" s="132">
        <v>0</v>
      </c>
      <c r="AA603" s="132">
        <v>0</v>
      </c>
      <c r="AB603" s="132">
        <v>0</v>
      </c>
      <c r="AC603" s="132">
        <v>0</v>
      </c>
      <c r="AD603" s="132">
        <v>0</v>
      </c>
      <c r="AE603" s="132">
        <v>0</v>
      </c>
      <c r="AF603" s="132">
        <v>0</v>
      </c>
      <c r="AG603" s="132">
        <v>0</v>
      </c>
      <c r="AH603" s="132">
        <v>0</v>
      </c>
      <c r="AI603" s="132">
        <v>103</v>
      </c>
      <c r="AJ603" s="132">
        <v>111</v>
      </c>
      <c r="AK603" s="132">
        <v>0</v>
      </c>
      <c r="AL603" s="132">
        <v>0</v>
      </c>
      <c r="AM603" s="132">
        <v>0</v>
      </c>
      <c r="AN603" s="132">
        <v>10</v>
      </c>
      <c r="AO603" s="132" t="s">
        <v>290</v>
      </c>
      <c r="AP603" s="132">
        <v>0</v>
      </c>
      <c r="AQ603" s="132">
        <v>0</v>
      </c>
      <c r="AR603" s="132">
        <v>186</v>
      </c>
      <c r="AS603" s="132">
        <v>14</v>
      </c>
      <c r="AT603" s="132" t="s">
        <v>290</v>
      </c>
      <c r="AU603" s="132">
        <v>214</v>
      </c>
    </row>
    <row r="604" spans="1:47">
      <c r="A604" t="s">
        <v>3308</v>
      </c>
      <c r="B604" t="s">
        <v>3309</v>
      </c>
      <c r="C604" t="s">
        <v>806</v>
      </c>
      <c r="D604" t="s">
        <v>807</v>
      </c>
      <c r="E604" t="s">
        <v>3310</v>
      </c>
      <c r="F604" t="s">
        <v>3311</v>
      </c>
      <c r="G604" t="s">
        <v>288</v>
      </c>
      <c r="H604" s="131" t="s">
        <v>3312</v>
      </c>
      <c r="I604">
        <v>8476833450</v>
      </c>
      <c r="J604" t="s">
        <v>177</v>
      </c>
      <c r="K604" s="132">
        <v>16</v>
      </c>
      <c r="L604" s="132">
        <v>6</v>
      </c>
      <c r="M604" s="132">
        <v>1</v>
      </c>
      <c r="N604" s="132">
        <v>23</v>
      </c>
      <c r="O604" s="132">
        <v>17</v>
      </c>
      <c r="P604" s="132" t="s">
        <v>290</v>
      </c>
      <c r="Q604" s="132" t="s">
        <v>290</v>
      </c>
      <c r="R604" s="132" t="s">
        <v>290</v>
      </c>
      <c r="S604" s="132" t="s">
        <v>290</v>
      </c>
      <c r="T604" s="132">
        <v>12</v>
      </c>
      <c r="U604" s="132" t="s">
        <v>290</v>
      </c>
      <c r="V604" s="132" t="s">
        <v>290</v>
      </c>
      <c r="W604" s="132" t="s">
        <v>290</v>
      </c>
      <c r="X604" s="132" t="s">
        <v>290</v>
      </c>
      <c r="Y604" s="132">
        <v>0</v>
      </c>
      <c r="Z604" s="132">
        <v>0</v>
      </c>
      <c r="AA604" s="132">
        <v>0</v>
      </c>
      <c r="AB604" s="132">
        <v>0</v>
      </c>
      <c r="AC604" s="132">
        <v>0</v>
      </c>
      <c r="AD604" s="132">
        <v>0</v>
      </c>
      <c r="AE604" s="132">
        <v>0</v>
      </c>
      <c r="AF604" s="132">
        <v>0</v>
      </c>
      <c r="AG604" s="132">
        <v>0</v>
      </c>
      <c r="AH604" s="132">
        <v>0</v>
      </c>
      <c r="AI604" s="132">
        <v>39</v>
      </c>
      <c r="AJ604" s="132">
        <v>39</v>
      </c>
      <c r="AK604" s="132">
        <v>0</v>
      </c>
      <c r="AL604" s="132">
        <v>0</v>
      </c>
      <c r="AM604" s="132">
        <v>0</v>
      </c>
      <c r="AN604" s="132" t="s">
        <v>290</v>
      </c>
      <c r="AO604" s="132">
        <v>0</v>
      </c>
      <c r="AP604" s="132" t="s">
        <v>290</v>
      </c>
      <c r="AQ604" s="132" t="s">
        <v>290</v>
      </c>
      <c r="AR604" s="132">
        <v>58</v>
      </c>
      <c r="AS604" s="132">
        <v>10</v>
      </c>
      <c r="AT604" s="132">
        <v>0</v>
      </c>
      <c r="AU604" s="132">
        <v>78</v>
      </c>
    </row>
    <row r="605" spans="1:47">
      <c r="A605" t="s">
        <v>3313</v>
      </c>
      <c r="B605" t="s">
        <v>3314</v>
      </c>
      <c r="C605" t="s">
        <v>906</v>
      </c>
      <c r="D605" t="s">
        <v>3315</v>
      </c>
      <c r="E605" t="s">
        <v>3316</v>
      </c>
      <c r="F605" t="s">
        <v>3262</v>
      </c>
      <c r="G605" t="s">
        <v>288</v>
      </c>
      <c r="H605" s="131" t="s">
        <v>3317</v>
      </c>
      <c r="I605">
        <v>8477417535</v>
      </c>
      <c r="J605" t="s">
        <v>177</v>
      </c>
      <c r="K605" s="132">
        <v>18.5</v>
      </c>
      <c r="L605" s="132">
        <v>8.5</v>
      </c>
      <c r="M605" s="132">
        <v>5</v>
      </c>
      <c r="N605" s="132">
        <v>32</v>
      </c>
      <c r="O605" s="132">
        <v>0</v>
      </c>
      <c r="P605" s="132">
        <v>0</v>
      </c>
      <c r="Q605" s="132">
        <v>0</v>
      </c>
      <c r="R605" s="132">
        <v>0</v>
      </c>
      <c r="S605" s="132">
        <v>0</v>
      </c>
      <c r="T605" s="132">
        <v>0</v>
      </c>
      <c r="U605" s="132">
        <v>0</v>
      </c>
      <c r="V605" s="132">
        <v>0</v>
      </c>
      <c r="W605" s="132">
        <v>0</v>
      </c>
      <c r="X605" s="132">
        <v>0</v>
      </c>
      <c r="Y605" s="132">
        <v>47</v>
      </c>
      <c r="Z605" s="132">
        <v>54</v>
      </c>
      <c r="AA605" s="132">
        <v>53</v>
      </c>
      <c r="AB605" s="132">
        <v>65</v>
      </c>
      <c r="AC605" s="132">
        <v>0</v>
      </c>
      <c r="AD605" s="132">
        <v>0</v>
      </c>
      <c r="AE605" s="132">
        <v>0</v>
      </c>
      <c r="AF605" s="132">
        <v>0</v>
      </c>
      <c r="AG605" s="132">
        <v>0</v>
      </c>
      <c r="AH605" s="132">
        <v>0</v>
      </c>
      <c r="AI605" s="132">
        <v>103</v>
      </c>
      <c r="AJ605" s="132">
        <v>116</v>
      </c>
      <c r="AK605" s="132">
        <v>31</v>
      </c>
      <c r="AL605" s="132">
        <v>33</v>
      </c>
      <c r="AM605" s="132" t="s">
        <v>290</v>
      </c>
      <c r="AN605" s="132">
        <v>15</v>
      </c>
      <c r="AO605" s="132" t="s">
        <v>290</v>
      </c>
      <c r="AP605" s="132">
        <v>60</v>
      </c>
      <c r="AQ605" s="132" t="s">
        <v>290</v>
      </c>
      <c r="AR605" s="132">
        <v>133</v>
      </c>
      <c r="AS605" s="132" t="s">
        <v>290</v>
      </c>
      <c r="AT605" s="132">
        <v>0</v>
      </c>
      <c r="AU605" s="132">
        <v>219</v>
      </c>
    </row>
    <row r="606" spans="1:47">
      <c r="A606" t="s">
        <v>3318</v>
      </c>
      <c r="B606" t="s">
        <v>1061</v>
      </c>
      <c r="C606" t="s">
        <v>1714</v>
      </c>
      <c r="D606" t="s">
        <v>501</v>
      </c>
      <c r="E606" t="s">
        <v>3319</v>
      </c>
      <c r="F606" t="s">
        <v>3262</v>
      </c>
      <c r="G606" t="s">
        <v>288</v>
      </c>
      <c r="H606" s="131" t="s">
        <v>3263</v>
      </c>
      <c r="I606">
        <v>8477417633</v>
      </c>
      <c r="J606" t="s">
        <v>177</v>
      </c>
      <c r="K606" s="132">
        <v>8.3000000000000007</v>
      </c>
      <c r="L606" s="132">
        <v>2</v>
      </c>
      <c r="M606" s="132">
        <v>1</v>
      </c>
      <c r="N606" s="132">
        <v>11.3</v>
      </c>
      <c r="O606" s="132">
        <v>12</v>
      </c>
      <c r="P606" s="132" t="s">
        <v>290</v>
      </c>
      <c r="Q606" s="132" t="s">
        <v>290</v>
      </c>
      <c r="R606" s="132" t="s">
        <v>290</v>
      </c>
      <c r="S606" s="132" t="s">
        <v>290</v>
      </c>
      <c r="T606" s="132" t="s">
        <v>290</v>
      </c>
      <c r="U606" s="132" t="s">
        <v>290</v>
      </c>
      <c r="V606" s="132" t="s">
        <v>290</v>
      </c>
      <c r="W606" s="132" t="s">
        <v>290</v>
      </c>
      <c r="X606" s="132">
        <v>0</v>
      </c>
      <c r="Y606" s="132">
        <v>0</v>
      </c>
      <c r="Z606" s="132">
        <v>0</v>
      </c>
      <c r="AA606" s="132">
        <v>0</v>
      </c>
      <c r="AB606" s="132">
        <v>0</v>
      </c>
      <c r="AC606" s="132">
        <v>0</v>
      </c>
      <c r="AD606" s="132">
        <v>0</v>
      </c>
      <c r="AE606" s="132">
        <v>0</v>
      </c>
      <c r="AF606" s="132">
        <v>0</v>
      </c>
      <c r="AG606" s="132">
        <v>0</v>
      </c>
      <c r="AH606" s="132">
        <v>0</v>
      </c>
      <c r="AI606" s="132">
        <v>19</v>
      </c>
      <c r="AJ606" s="132">
        <v>21</v>
      </c>
      <c r="AK606" s="132">
        <v>0</v>
      </c>
      <c r="AL606" s="132">
        <v>0</v>
      </c>
      <c r="AM606" s="132">
        <v>0</v>
      </c>
      <c r="AN606" s="132">
        <v>0</v>
      </c>
      <c r="AO606" s="132" t="s">
        <v>290</v>
      </c>
      <c r="AP606" s="132" t="s">
        <v>290</v>
      </c>
      <c r="AQ606" s="132">
        <v>0</v>
      </c>
      <c r="AR606" s="132">
        <v>24</v>
      </c>
      <c r="AS606" s="132">
        <v>10</v>
      </c>
      <c r="AT606" s="132" t="s">
        <v>290</v>
      </c>
      <c r="AU606" s="132">
        <v>40</v>
      </c>
    </row>
    <row r="607" spans="1:47">
      <c r="A607" t="s">
        <v>3320</v>
      </c>
      <c r="B607" t="s">
        <v>3321</v>
      </c>
      <c r="C607" t="s">
        <v>2218</v>
      </c>
      <c r="D607" t="s">
        <v>3297</v>
      </c>
      <c r="E607" t="s">
        <v>3322</v>
      </c>
      <c r="F607" t="s">
        <v>3256</v>
      </c>
      <c r="G607" t="s">
        <v>288</v>
      </c>
      <c r="H607" s="131" t="s">
        <v>3257</v>
      </c>
      <c r="I607">
        <v>6308443781</v>
      </c>
      <c r="J607" t="s">
        <v>177</v>
      </c>
      <c r="K607" s="132">
        <v>10</v>
      </c>
      <c r="L607" s="132">
        <v>0</v>
      </c>
      <c r="M607" s="132">
        <v>2</v>
      </c>
      <c r="N607" s="132">
        <v>12</v>
      </c>
      <c r="O607" s="132">
        <v>12</v>
      </c>
      <c r="P607" s="132">
        <v>16</v>
      </c>
      <c r="Q607" s="132">
        <v>13</v>
      </c>
      <c r="R607" s="132">
        <v>16</v>
      </c>
      <c r="S607" s="132">
        <v>12</v>
      </c>
      <c r="T607" s="132" t="s">
        <v>290</v>
      </c>
      <c r="U607" s="132">
        <v>14</v>
      </c>
      <c r="V607" s="132">
        <v>22</v>
      </c>
      <c r="W607" s="132">
        <v>14</v>
      </c>
      <c r="X607" s="132">
        <v>19</v>
      </c>
      <c r="Y607" s="132">
        <v>0</v>
      </c>
      <c r="Z607" s="132">
        <v>0</v>
      </c>
      <c r="AA607" s="132">
        <v>0</v>
      </c>
      <c r="AB607" s="132">
        <v>0</v>
      </c>
      <c r="AC607" s="132">
        <v>0</v>
      </c>
      <c r="AD607" s="132">
        <v>0</v>
      </c>
      <c r="AE607" s="132">
        <v>0</v>
      </c>
      <c r="AF607" s="132">
        <v>0</v>
      </c>
      <c r="AG607" s="132">
        <v>0</v>
      </c>
      <c r="AH607" s="132">
        <v>0</v>
      </c>
      <c r="AI607" s="132">
        <v>72</v>
      </c>
      <c r="AJ607" s="132">
        <v>75</v>
      </c>
      <c r="AK607" s="132">
        <v>0</v>
      </c>
      <c r="AL607" s="132">
        <v>0</v>
      </c>
      <c r="AM607" s="132">
        <v>0</v>
      </c>
      <c r="AN607" s="132">
        <v>0</v>
      </c>
      <c r="AO607" s="132">
        <v>0</v>
      </c>
      <c r="AP607" s="132">
        <v>90</v>
      </c>
      <c r="AQ607" s="132">
        <v>0</v>
      </c>
      <c r="AR607" s="132">
        <v>32</v>
      </c>
      <c r="AS607" s="132">
        <v>25</v>
      </c>
      <c r="AT607" s="132">
        <v>80</v>
      </c>
      <c r="AU607" s="132">
        <v>147</v>
      </c>
    </row>
    <row r="608" spans="1:47">
      <c r="A608" t="s">
        <v>4733</v>
      </c>
      <c r="B608" t="s">
        <v>319</v>
      </c>
      <c r="C608" t="s">
        <v>293</v>
      </c>
      <c r="D608" t="s">
        <v>4734</v>
      </c>
      <c r="E608" t="s">
        <v>4735</v>
      </c>
      <c r="F608" t="s">
        <v>3262</v>
      </c>
      <c r="G608" t="s">
        <v>288</v>
      </c>
      <c r="H608" s="131">
        <v>60120</v>
      </c>
      <c r="I608">
        <v>8476956609</v>
      </c>
      <c r="J608" t="s">
        <v>177</v>
      </c>
      <c r="K608" s="132">
        <v>12.5</v>
      </c>
      <c r="L608" s="132">
        <v>2</v>
      </c>
      <c r="M608" s="132">
        <v>1</v>
      </c>
      <c r="N608" s="132">
        <v>15.5</v>
      </c>
      <c r="O608" s="132" t="s">
        <v>290</v>
      </c>
      <c r="P608" s="132">
        <v>10</v>
      </c>
      <c r="Q608" s="132">
        <v>11</v>
      </c>
      <c r="R608" s="132">
        <v>10</v>
      </c>
      <c r="S608" s="132">
        <v>13</v>
      </c>
      <c r="T608" s="132">
        <v>15</v>
      </c>
      <c r="U608" s="132">
        <v>10</v>
      </c>
      <c r="V608" s="132" t="s">
        <v>290</v>
      </c>
      <c r="W608" s="132">
        <v>18</v>
      </c>
      <c r="X608" s="132">
        <v>14</v>
      </c>
      <c r="Y608" s="132">
        <v>0</v>
      </c>
      <c r="Z608" s="132">
        <v>0</v>
      </c>
      <c r="AA608" s="132">
        <v>0</v>
      </c>
      <c r="AB608" s="132">
        <v>0</v>
      </c>
      <c r="AC608" s="132">
        <v>0</v>
      </c>
      <c r="AD608" s="132">
        <v>0</v>
      </c>
      <c r="AE608" s="132">
        <v>0</v>
      </c>
      <c r="AF608" s="132">
        <v>0</v>
      </c>
      <c r="AG608" s="132">
        <v>0</v>
      </c>
      <c r="AH608" s="132">
        <v>0</v>
      </c>
      <c r="AI608" s="132">
        <v>57</v>
      </c>
      <c r="AJ608" s="132">
        <v>61</v>
      </c>
      <c r="AK608" s="132">
        <v>0</v>
      </c>
      <c r="AL608" s="132">
        <v>0</v>
      </c>
      <c r="AM608" s="132">
        <v>0</v>
      </c>
      <c r="AN608" s="132" t="s">
        <v>290</v>
      </c>
      <c r="AO608" s="132" t="s">
        <v>290</v>
      </c>
      <c r="AP608" s="132">
        <v>63</v>
      </c>
      <c r="AQ608" s="132">
        <v>0</v>
      </c>
      <c r="AR608" s="132">
        <v>49</v>
      </c>
      <c r="AS608" s="132">
        <v>0</v>
      </c>
      <c r="AT608" s="132">
        <v>10</v>
      </c>
      <c r="AU608" s="132">
        <v>118</v>
      </c>
    </row>
    <row r="609" spans="1:47">
      <c r="A609" t="s">
        <v>3323</v>
      </c>
      <c r="B609" t="s">
        <v>3324</v>
      </c>
      <c r="C609" t="s">
        <v>304</v>
      </c>
      <c r="D609" t="s">
        <v>136</v>
      </c>
      <c r="E609" t="s">
        <v>3325</v>
      </c>
      <c r="F609" t="s">
        <v>3326</v>
      </c>
      <c r="G609" t="s">
        <v>288</v>
      </c>
      <c r="H609" s="131" t="s">
        <v>3327</v>
      </c>
      <c r="I609">
        <v>6303388100</v>
      </c>
      <c r="J609" t="s">
        <v>177</v>
      </c>
      <c r="K609" s="132">
        <v>31</v>
      </c>
      <c r="L609" s="132">
        <v>18</v>
      </c>
      <c r="M609" s="132">
        <v>2</v>
      </c>
      <c r="N609" s="132">
        <v>51</v>
      </c>
      <c r="O609" s="132">
        <v>161</v>
      </c>
      <c r="P609" s="132">
        <v>54</v>
      </c>
      <c r="Q609" s="132">
        <v>60</v>
      </c>
      <c r="R609" s="132">
        <v>50</v>
      </c>
      <c r="S609" s="132">
        <v>49</v>
      </c>
      <c r="T609" s="132">
        <v>48</v>
      </c>
      <c r="U609" s="132">
        <v>43</v>
      </c>
      <c r="V609" s="132">
        <v>28</v>
      </c>
      <c r="W609" s="132">
        <v>49</v>
      </c>
      <c r="X609" s="132">
        <v>37</v>
      </c>
      <c r="Y609" s="132">
        <v>0</v>
      </c>
      <c r="Z609" s="132">
        <v>0</v>
      </c>
      <c r="AA609" s="132">
        <v>0</v>
      </c>
      <c r="AB609" s="132">
        <v>0</v>
      </c>
      <c r="AC609" s="132">
        <v>0</v>
      </c>
      <c r="AD609" s="132">
        <v>0</v>
      </c>
      <c r="AE609" s="132">
        <v>0</v>
      </c>
      <c r="AF609" s="132">
        <v>0</v>
      </c>
      <c r="AG609" s="132">
        <v>0</v>
      </c>
      <c r="AH609" s="132">
        <v>0</v>
      </c>
      <c r="AI609" s="132">
        <v>316</v>
      </c>
      <c r="AJ609" s="132">
        <v>263</v>
      </c>
      <c r="AK609" s="132">
        <v>0</v>
      </c>
      <c r="AL609" s="132">
        <v>0</v>
      </c>
      <c r="AM609" s="132">
        <v>0</v>
      </c>
      <c r="AN609" s="132">
        <v>16</v>
      </c>
      <c r="AO609" s="132" t="s">
        <v>290</v>
      </c>
      <c r="AP609" s="132">
        <v>79</v>
      </c>
      <c r="AQ609" s="132">
        <v>0</v>
      </c>
      <c r="AR609" s="132">
        <v>462</v>
      </c>
      <c r="AS609" s="132">
        <v>20</v>
      </c>
      <c r="AT609" s="132">
        <v>25</v>
      </c>
      <c r="AU609" s="132">
        <v>579</v>
      </c>
    </row>
    <row r="610" spans="1:47">
      <c r="A610" t="s">
        <v>3328</v>
      </c>
      <c r="B610" t="s">
        <v>3329</v>
      </c>
      <c r="C610" t="s">
        <v>845</v>
      </c>
      <c r="D610" t="s">
        <v>3330</v>
      </c>
      <c r="E610" t="s">
        <v>3331</v>
      </c>
      <c r="F610" t="s">
        <v>3256</v>
      </c>
      <c r="G610" t="s">
        <v>288</v>
      </c>
      <c r="H610" s="131" t="s">
        <v>3269</v>
      </c>
      <c r="I610">
        <v>6308963350</v>
      </c>
      <c r="J610" t="s">
        <v>177</v>
      </c>
      <c r="K610" s="132">
        <v>12</v>
      </c>
      <c r="L610" s="132">
        <v>5</v>
      </c>
      <c r="M610" s="132">
        <v>1</v>
      </c>
      <c r="N610" s="132">
        <v>18</v>
      </c>
      <c r="O610" s="132">
        <v>40</v>
      </c>
      <c r="P610" s="132">
        <v>13</v>
      </c>
      <c r="Q610" s="132">
        <v>16</v>
      </c>
      <c r="R610" s="132">
        <v>11</v>
      </c>
      <c r="S610" s="132">
        <v>17</v>
      </c>
      <c r="T610" s="132">
        <v>12</v>
      </c>
      <c r="U610" s="132">
        <v>17</v>
      </c>
      <c r="V610" s="132">
        <v>13</v>
      </c>
      <c r="W610" s="132" t="s">
        <v>290</v>
      </c>
      <c r="X610" s="132">
        <v>18</v>
      </c>
      <c r="Y610" s="132">
        <v>0</v>
      </c>
      <c r="Z610" s="132">
        <v>0</v>
      </c>
      <c r="AA610" s="132">
        <v>0</v>
      </c>
      <c r="AB610" s="132">
        <v>0</v>
      </c>
      <c r="AC610" s="132">
        <v>0</v>
      </c>
      <c r="AD610" s="132">
        <v>0</v>
      </c>
      <c r="AE610" s="132">
        <v>0</v>
      </c>
      <c r="AF610" s="132">
        <v>0</v>
      </c>
      <c r="AG610" s="132">
        <v>0</v>
      </c>
      <c r="AH610" s="132">
        <v>0</v>
      </c>
      <c r="AI610" s="132">
        <v>81</v>
      </c>
      <c r="AJ610" s="132">
        <v>78</v>
      </c>
      <c r="AK610" s="132">
        <v>0</v>
      </c>
      <c r="AL610" s="132">
        <v>0</v>
      </c>
      <c r="AM610" s="132">
        <v>0</v>
      </c>
      <c r="AN610" s="132" t="s">
        <v>290</v>
      </c>
      <c r="AO610" s="132">
        <v>12</v>
      </c>
      <c r="AP610" s="132">
        <v>22</v>
      </c>
      <c r="AQ610" s="132">
        <v>0</v>
      </c>
      <c r="AR610" s="132">
        <v>89</v>
      </c>
      <c r="AS610" s="132">
        <v>35</v>
      </c>
      <c r="AT610" s="132">
        <v>15</v>
      </c>
      <c r="AU610" s="132">
        <v>159</v>
      </c>
    </row>
    <row r="611" spans="1:47">
      <c r="A611" t="s">
        <v>3332</v>
      </c>
      <c r="B611" t="s">
        <v>3333</v>
      </c>
      <c r="C611" t="s">
        <v>3334</v>
      </c>
      <c r="D611" t="s">
        <v>3335</v>
      </c>
      <c r="E611" t="s">
        <v>3336</v>
      </c>
      <c r="F611" t="s">
        <v>3337</v>
      </c>
      <c r="G611" t="s">
        <v>288</v>
      </c>
      <c r="H611" s="131" t="s">
        <v>3338</v>
      </c>
      <c r="I611">
        <v>6302320476</v>
      </c>
      <c r="J611" t="s">
        <v>177</v>
      </c>
      <c r="K611" s="132">
        <v>25</v>
      </c>
      <c r="L611" s="132">
        <v>7</v>
      </c>
      <c r="M611" s="132">
        <v>1</v>
      </c>
      <c r="N611" s="132">
        <v>33</v>
      </c>
      <c r="O611" s="132">
        <v>32</v>
      </c>
      <c r="P611" s="132">
        <v>29</v>
      </c>
      <c r="Q611" s="132">
        <v>22</v>
      </c>
      <c r="R611" s="132">
        <v>30</v>
      </c>
      <c r="S611" s="132">
        <v>30</v>
      </c>
      <c r="T611" s="132">
        <v>24</v>
      </c>
      <c r="U611" s="132">
        <v>24</v>
      </c>
      <c r="V611" s="132">
        <v>29</v>
      </c>
      <c r="W611" s="132">
        <v>22</v>
      </c>
      <c r="X611" s="132">
        <v>20</v>
      </c>
      <c r="Y611" s="132">
        <v>0</v>
      </c>
      <c r="Z611" s="132">
        <v>0</v>
      </c>
      <c r="AA611" s="132">
        <v>0</v>
      </c>
      <c r="AB611" s="132">
        <v>0</v>
      </c>
      <c r="AC611" s="132">
        <v>26</v>
      </c>
      <c r="AD611" s="132">
        <v>0</v>
      </c>
      <c r="AE611" s="132">
        <v>0</v>
      </c>
      <c r="AF611" s="132">
        <v>0</v>
      </c>
      <c r="AG611" s="132">
        <v>0</v>
      </c>
      <c r="AH611" s="132">
        <v>0</v>
      </c>
      <c r="AI611" s="132">
        <v>137</v>
      </c>
      <c r="AJ611" s="132">
        <v>151</v>
      </c>
      <c r="AK611" s="132">
        <v>0</v>
      </c>
      <c r="AL611" s="132">
        <v>0</v>
      </c>
      <c r="AM611" s="132">
        <v>0</v>
      </c>
      <c r="AN611" s="132" t="s">
        <v>290</v>
      </c>
      <c r="AO611" s="132" t="s">
        <v>290</v>
      </c>
      <c r="AP611" s="132" t="s">
        <v>290</v>
      </c>
      <c r="AQ611" s="132" t="s">
        <v>290</v>
      </c>
      <c r="AR611" s="132">
        <v>256</v>
      </c>
      <c r="AS611" s="132">
        <v>16</v>
      </c>
      <c r="AT611" s="132">
        <v>30</v>
      </c>
      <c r="AU611" s="132">
        <v>288</v>
      </c>
    </row>
    <row r="612" spans="1:47">
      <c r="A612" t="s">
        <v>3339</v>
      </c>
      <c r="B612" t="s">
        <v>3340</v>
      </c>
      <c r="C612" t="s">
        <v>3253</v>
      </c>
      <c r="D612" t="s">
        <v>3341</v>
      </c>
      <c r="E612" t="s">
        <v>3342</v>
      </c>
      <c r="F612" t="s">
        <v>3256</v>
      </c>
      <c r="G612" t="s">
        <v>288</v>
      </c>
      <c r="H612" s="131" t="s">
        <v>3269</v>
      </c>
      <c r="I612">
        <v>6308920200</v>
      </c>
      <c r="J612" t="s">
        <v>177</v>
      </c>
      <c r="K612" s="132">
        <v>11</v>
      </c>
      <c r="L612" s="132">
        <v>6</v>
      </c>
      <c r="M612" s="132">
        <v>2</v>
      </c>
      <c r="N612" s="132">
        <v>19</v>
      </c>
      <c r="O612" s="132">
        <v>15</v>
      </c>
      <c r="P612" s="132">
        <v>12</v>
      </c>
      <c r="Q612" s="132">
        <v>16</v>
      </c>
      <c r="R612" s="132">
        <v>25</v>
      </c>
      <c r="S612" s="132">
        <v>17</v>
      </c>
      <c r="T612" s="132">
        <v>18</v>
      </c>
      <c r="U612" s="132">
        <v>21</v>
      </c>
      <c r="V612" s="132">
        <v>15</v>
      </c>
      <c r="W612" s="132">
        <v>20</v>
      </c>
      <c r="X612" s="132">
        <v>28</v>
      </c>
      <c r="Y612" s="132">
        <v>0</v>
      </c>
      <c r="Z612" s="132">
        <v>0</v>
      </c>
      <c r="AA612" s="132">
        <v>0</v>
      </c>
      <c r="AB612" s="132">
        <v>0</v>
      </c>
      <c r="AC612" s="132">
        <v>0</v>
      </c>
      <c r="AD612" s="132">
        <v>0</v>
      </c>
      <c r="AE612" s="132">
        <v>0</v>
      </c>
      <c r="AF612" s="132">
        <v>0</v>
      </c>
      <c r="AG612" s="132">
        <v>0</v>
      </c>
      <c r="AH612" s="132">
        <v>0</v>
      </c>
      <c r="AI612" s="132">
        <v>90</v>
      </c>
      <c r="AJ612" s="132">
        <v>97</v>
      </c>
      <c r="AK612" s="132">
        <v>0</v>
      </c>
      <c r="AL612" s="132">
        <v>0</v>
      </c>
      <c r="AM612" s="132">
        <v>0</v>
      </c>
      <c r="AN612" s="132" t="s">
        <v>290</v>
      </c>
      <c r="AO612" s="132">
        <v>0</v>
      </c>
      <c r="AP612" s="132">
        <v>148</v>
      </c>
      <c r="AQ612" s="132">
        <v>0</v>
      </c>
      <c r="AR612" s="132">
        <v>23</v>
      </c>
      <c r="AS612" s="132">
        <v>13</v>
      </c>
      <c r="AT612" s="132">
        <v>55</v>
      </c>
      <c r="AU612" s="132">
        <v>187</v>
      </c>
    </row>
    <row r="613" spans="1:47">
      <c r="A613" t="s">
        <v>3343</v>
      </c>
      <c r="B613" t="s">
        <v>3344</v>
      </c>
      <c r="C613" t="s">
        <v>1878</v>
      </c>
      <c r="D613" t="s">
        <v>3345</v>
      </c>
      <c r="E613" t="s">
        <v>3346</v>
      </c>
      <c r="F613" t="s">
        <v>3262</v>
      </c>
      <c r="G613" t="s">
        <v>288</v>
      </c>
      <c r="H613" s="131" t="s">
        <v>3317</v>
      </c>
      <c r="I613">
        <v>8477423959</v>
      </c>
      <c r="J613" t="s">
        <v>177</v>
      </c>
      <c r="K613" s="132">
        <v>15</v>
      </c>
      <c r="L613" s="132">
        <v>4</v>
      </c>
      <c r="M613" s="132">
        <v>2</v>
      </c>
      <c r="N613" s="132">
        <v>21</v>
      </c>
      <c r="O613" s="132">
        <v>26</v>
      </c>
      <c r="P613" s="132">
        <v>18</v>
      </c>
      <c r="Q613" s="132">
        <v>15</v>
      </c>
      <c r="R613" s="132">
        <v>11</v>
      </c>
      <c r="S613" s="132">
        <v>16</v>
      </c>
      <c r="T613" s="132">
        <v>18</v>
      </c>
      <c r="U613" s="132">
        <v>21</v>
      </c>
      <c r="V613" s="132">
        <v>14</v>
      </c>
      <c r="W613" s="132">
        <v>19</v>
      </c>
      <c r="X613" s="132">
        <v>20</v>
      </c>
      <c r="Y613" s="132">
        <v>0</v>
      </c>
      <c r="Z613" s="132">
        <v>0</v>
      </c>
      <c r="AA613" s="132">
        <v>0</v>
      </c>
      <c r="AB613" s="132">
        <v>0</v>
      </c>
      <c r="AC613" s="132">
        <v>0</v>
      </c>
      <c r="AD613" s="132">
        <v>0</v>
      </c>
      <c r="AE613" s="132">
        <v>0</v>
      </c>
      <c r="AF613" s="132">
        <v>0</v>
      </c>
      <c r="AG613" s="132">
        <v>0</v>
      </c>
      <c r="AH613" s="132">
        <v>0</v>
      </c>
      <c r="AI613" s="132">
        <v>100</v>
      </c>
      <c r="AJ613" s="132">
        <v>78</v>
      </c>
      <c r="AK613" s="132">
        <v>0</v>
      </c>
      <c r="AL613" s="132">
        <v>0</v>
      </c>
      <c r="AM613" s="132">
        <v>0</v>
      </c>
      <c r="AN613" s="132" t="s">
        <v>290</v>
      </c>
      <c r="AO613" s="132" t="s">
        <v>290</v>
      </c>
      <c r="AP613" s="132">
        <v>20</v>
      </c>
      <c r="AQ613" s="132" t="s">
        <v>290</v>
      </c>
      <c r="AR613" s="132">
        <v>110</v>
      </c>
      <c r="AS613" s="132">
        <v>33</v>
      </c>
      <c r="AT613" s="132">
        <v>25</v>
      </c>
      <c r="AU613" s="132">
        <v>178</v>
      </c>
    </row>
    <row r="614" spans="1:47">
      <c r="A614" t="s">
        <v>3347</v>
      </c>
      <c r="B614" t="s">
        <v>3348</v>
      </c>
      <c r="C614" t="s">
        <v>3349</v>
      </c>
      <c r="D614" t="s">
        <v>1565</v>
      </c>
      <c r="E614" t="s">
        <v>3350</v>
      </c>
      <c r="F614" t="s">
        <v>3262</v>
      </c>
      <c r="G614" t="s">
        <v>288</v>
      </c>
      <c r="H614" s="131" t="s">
        <v>3317</v>
      </c>
      <c r="I614">
        <v>8472143500</v>
      </c>
      <c r="J614" t="s">
        <v>177</v>
      </c>
      <c r="K614" s="132">
        <v>42</v>
      </c>
      <c r="L614" s="132">
        <v>21.5</v>
      </c>
      <c r="M614" s="132">
        <v>7</v>
      </c>
      <c r="N614" s="132">
        <v>70.5</v>
      </c>
      <c r="O614" s="132">
        <v>43</v>
      </c>
      <c r="P614" s="132">
        <v>29</v>
      </c>
      <c r="Q614" s="132">
        <v>38</v>
      </c>
      <c r="R614" s="132">
        <v>24</v>
      </c>
      <c r="S614" s="132">
        <v>30</v>
      </c>
      <c r="T614" s="132">
        <v>34</v>
      </c>
      <c r="U614" s="132">
        <v>27</v>
      </c>
      <c r="V614" s="132">
        <v>33</v>
      </c>
      <c r="W614" s="132">
        <v>29</v>
      </c>
      <c r="X614" s="132">
        <v>38</v>
      </c>
      <c r="Y614" s="132">
        <v>32</v>
      </c>
      <c r="Z614" s="132">
        <v>41</v>
      </c>
      <c r="AA614" s="132">
        <v>32</v>
      </c>
      <c r="AB614" s="132">
        <v>32</v>
      </c>
      <c r="AC614" s="132">
        <v>33</v>
      </c>
      <c r="AD614" s="132">
        <v>0</v>
      </c>
      <c r="AE614" s="132">
        <v>0</v>
      </c>
      <c r="AF614" s="132">
        <v>0</v>
      </c>
      <c r="AG614" s="132">
        <v>16</v>
      </c>
      <c r="AH614" s="132">
        <v>23</v>
      </c>
      <c r="AI614" s="132">
        <v>267</v>
      </c>
      <c r="AJ614" s="132">
        <v>267</v>
      </c>
      <c r="AK614" s="132">
        <v>11</v>
      </c>
      <c r="AL614" s="132">
        <v>16</v>
      </c>
      <c r="AM614" s="132" t="s">
        <v>290</v>
      </c>
      <c r="AN614" s="132">
        <v>15</v>
      </c>
      <c r="AO614" s="132">
        <v>22</v>
      </c>
      <c r="AP614" s="132">
        <v>76</v>
      </c>
      <c r="AQ614" s="132">
        <v>0</v>
      </c>
      <c r="AR614" s="132">
        <v>404</v>
      </c>
      <c r="AS614" s="132">
        <v>16</v>
      </c>
      <c r="AT614" s="132">
        <v>31</v>
      </c>
      <c r="AU614" s="132">
        <v>534</v>
      </c>
    </row>
    <row r="615" spans="1:47">
      <c r="A615" t="s">
        <v>3351</v>
      </c>
      <c r="B615" t="s">
        <v>3352</v>
      </c>
      <c r="C615" t="s">
        <v>1446</v>
      </c>
      <c r="D615" t="s">
        <v>3353</v>
      </c>
      <c r="E615" t="s">
        <v>3354</v>
      </c>
      <c r="F615" t="s">
        <v>3355</v>
      </c>
      <c r="G615" t="s">
        <v>288</v>
      </c>
      <c r="H615" s="131" t="s">
        <v>3356</v>
      </c>
      <c r="I615">
        <v>6308376500</v>
      </c>
      <c r="J615" t="s">
        <v>177</v>
      </c>
      <c r="K615" s="132">
        <v>15</v>
      </c>
      <c r="L615" s="132">
        <v>3</v>
      </c>
      <c r="M615" s="132">
        <v>1</v>
      </c>
      <c r="N615" s="132">
        <v>19</v>
      </c>
      <c r="O615" s="132">
        <v>31</v>
      </c>
      <c r="P615" s="132">
        <v>10</v>
      </c>
      <c r="Q615" s="132">
        <v>12</v>
      </c>
      <c r="R615" s="132">
        <v>32</v>
      </c>
      <c r="S615" s="132">
        <v>10</v>
      </c>
      <c r="T615" s="132">
        <v>23</v>
      </c>
      <c r="U615" s="132">
        <v>18</v>
      </c>
      <c r="V615" s="132">
        <v>20</v>
      </c>
      <c r="W615" s="132">
        <v>25</v>
      </c>
      <c r="X615" s="132">
        <v>25</v>
      </c>
      <c r="Y615" s="132">
        <v>0</v>
      </c>
      <c r="Z615" s="132">
        <v>0</v>
      </c>
      <c r="AA615" s="132">
        <v>0</v>
      </c>
      <c r="AB615" s="132">
        <v>0</v>
      </c>
      <c r="AC615" s="132">
        <v>0</v>
      </c>
      <c r="AD615" s="132">
        <v>0</v>
      </c>
      <c r="AE615" s="132">
        <v>0</v>
      </c>
      <c r="AF615" s="132">
        <v>0</v>
      </c>
      <c r="AG615" s="132">
        <v>0</v>
      </c>
      <c r="AH615" s="132">
        <v>0</v>
      </c>
      <c r="AI615" s="132">
        <v>112</v>
      </c>
      <c r="AJ615" s="132">
        <v>94</v>
      </c>
      <c r="AK615" s="132">
        <v>0</v>
      </c>
      <c r="AL615" s="132">
        <v>0</v>
      </c>
      <c r="AM615" s="132">
        <v>0</v>
      </c>
      <c r="AN615" s="132">
        <v>26</v>
      </c>
      <c r="AO615" s="132" t="s">
        <v>290</v>
      </c>
      <c r="AP615" s="132">
        <v>29</v>
      </c>
      <c r="AQ615" s="132">
        <v>0</v>
      </c>
      <c r="AR615" s="132">
        <v>126</v>
      </c>
      <c r="AS615" s="132">
        <v>21</v>
      </c>
      <c r="AT615" s="132">
        <v>55</v>
      </c>
      <c r="AU615" s="132">
        <v>206</v>
      </c>
    </row>
    <row r="616" spans="1:47">
      <c r="A616" t="s">
        <v>3357</v>
      </c>
      <c r="B616" t="s">
        <v>3358</v>
      </c>
      <c r="C616" t="s">
        <v>2713</v>
      </c>
      <c r="D616" t="s">
        <v>2714</v>
      </c>
      <c r="E616" t="s">
        <v>3359</v>
      </c>
      <c r="F616" t="s">
        <v>3256</v>
      </c>
      <c r="G616" t="s">
        <v>288</v>
      </c>
      <c r="H616" s="131" t="s">
        <v>3269</v>
      </c>
      <c r="I616">
        <v>6308921551</v>
      </c>
      <c r="J616" t="s">
        <v>177</v>
      </c>
      <c r="K616" s="132">
        <v>45.9</v>
      </c>
      <c r="L616" s="132">
        <v>20.8</v>
      </c>
      <c r="M616" s="132">
        <v>5</v>
      </c>
      <c r="N616" s="132">
        <v>71.7</v>
      </c>
      <c r="O616" s="132">
        <v>67</v>
      </c>
      <c r="P616" s="132">
        <v>50</v>
      </c>
      <c r="Q616" s="132">
        <v>46</v>
      </c>
      <c r="R616" s="132">
        <v>42</v>
      </c>
      <c r="S616" s="132">
        <v>45</v>
      </c>
      <c r="T616" s="132">
        <v>43</v>
      </c>
      <c r="U616" s="132">
        <v>32</v>
      </c>
      <c r="V616" s="132">
        <v>38</v>
      </c>
      <c r="W616" s="132">
        <v>51</v>
      </c>
      <c r="X616" s="132">
        <v>51</v>
      </c>
      <c r="Y616" s="132">
        <v>79</v>
      </c>
      <c r="Z616" s="132">
        <v>52</v>
      </c>
      <c r="AA616" s="132">
        <v>44</v>
      </c>
      <c r="AB616" s="132">
        <v>47</v>
      </c>
      <c r="AC616" s="132">
        <v>0</v>
      </c>
      <c r="AD616" s="132">
        <v>0</v>
      </c>
      <c r="AE616" s="132">
        <v>0</v>
      </c>
      <c r="AF616" s="132">
        <v>0</v>
      </c>
      <c r="AG616" s="132">
        <v>0</v>
      </c>
      <c r="AH616" s="132">
        <v>0</v>
      </c>
      <c r="AI616" s="132">
        <v>336</v>
      </c>
      <c r="AJ616" s="132">
        <v>351</v>
      </c>
      <c r="AK616" s="132">
        <v>27</v>
      </c>
      <c r="AL616" s="132">
        <v>20</v>
      </c>
      <c r="AM616" s="132">
        <v>0</v>
      </c>
      <c r="AN616" s="132" t="s">
        <v>290</v>
      </c>
      <c r="AO616" s="132">
        <v>59</v>
      </c>
      <c r="AP616" s="132">
        <v>78</v>
      </c>
      <c r="AQ616" s="132" t="s">
        <v>290</v>
      </c>
      <c r="AR616" s="132">
        <v>474</v>
      </c>
      <c r="AS616" s="132">
        <v>65</v>
      </c>
      <c r="AT616" s="132">
        <v>0</v>
      </c>
      <c r="AU616" s="132">
        <v>687</v>
      </c>
    </row>
    <row r="617" spans="1:47">
      <c r="A617" t="s">
        <v>3360</v>
      </c>
      <c r="B617" t="s">
        <v>4736</v>
      </c>
      <c r="C617" t="s">
        <v>692</v>
      </c>
      <c r="D617" t="s">
        <v>3362</v>
      </c>
      <c r="E617" t="s">
        <v>3363</v>
      </c>
      <c r="F617" t="s">
        <v>3262</v>
      </c>
      <c r="G617" t="s">
        <v>288</v>
      </c>
      <c r="H617" s="131" t="s">
        <v>3317</v>
      </c>
      <c r="I617">
        <v>8476973836</v>
      </c>
      <c r="J617" t="s">
        <v>177</v>
      </c>
      <c r="K617" s="132">
        <v>1</v>
      </c>
      <c r="L617" s="132">
        <v>1</v>
      </c>
      <c r="M617" s="132">
        <v>1</v>
      </c>
      <c r="N617" s="132">
        <v>3</v>
      </c>
      <c r="O617" s="132">
        <v>0</v>
      </c>
      <c r="P617" s="132">
        <v>0</v>
      </c>
      <c r="Q617" s="132">
        <v>0</v>
      </c>
      <c r="R617" s="132">
        <v>0</v>
      </c>
      <c r="S617" s="132">
        <v>0</v>
      </c>
      <c r="T617" s="132">
        <v>0</v>
      </c>
      <c r="U617" s="132">
        <v>0</v>
      </c>
      <c r="V617" s="132">
        <v>0</v>
      </c>
      <c r="W617" s="132">
        <v>0</v>
      </c>
      <c r="X617" s="132">
        <v>0</v>
      </c>
      <c r="Y617" s="132">
        <v>0</v>
      </c>
      <c r="Z617" s="132" t="s">
        <v>290</v>
      </c>
      <c r="AA617" s="132" t="s">
        <v>290</v>
      </c>
      <c r="AB617" s="132" t="s">
        <v>290</v>
      </c>
      <c r="AC617" s="132">
        <v>0</v>
      </c>
      <c r="AD617" s="132">
        <v>0</v>
      </c>
      <c r="AE617" s="132">
        <v>0</v>
      </c>
      <c r="AF617" s="132">
        <v>0</v>
      </c>
      <c r="AG617" s="132">
        <v>0</v>
      </c>
      <c r="AH617" s="132">
        <v>0</v>
      </c>
      <c r="AI617" s="132" t="s">
        <v>290</v>
      </c>
      <c r="AJ617" s="132" t="s">
        <v>290</v>
      </c>
      <c r="AK617" s="132" t="s">
        <v>290</v>
      </c>
      <c r="AL617" s="132">
        <v>0</v>
      </c>
      <c r="AM617" s="132">
        <v>0</v>
      </c>
      <c r="AN617" s="132">
        <v>0</v>
      </c>
      <c r="AO617" s="132" t="s">
        <v>290</v>
      </c>
      <c r="AP617" s="132">
        <v>0</v>
      </c>
      <c r="AQ617" s="132">
        <v>0</v>
      </c>
      <c r="AR617" s="132" t="s">
        <v>290</v>
      </c>
      <c r="AS617" s="132" t="s">
        <v>290</v>
      </c>
      <c r="AT617" s="132" t="s">
        <v>290</v>
      </c>
      <c r="AU617" s="132" t="s">
        <v>290</v>
      </c>
    </row>
    <row r="618" spans="1:47">
      <c r="A618" t="s">
        <v>3364</v>
      </c>
      <c r="B618" t="s">
        <v>3365</v>
      </c>
      <c r="C618" t="s">
        <v>3219</v>
      </c>
      <c r="D618" t="s">
        <v>3366</v>
      </c>
      <c r="E618" t="s">
        <v>3367</v>
      </c>
      <c r="F618" t="s">
        <v>3256</v>
      </c>
      <c r="G618" t="s">
        <v>288</v>
      </c>
      <c r="H618" s="131" t="s">
        <v>3269</v>
      </c>
      <c r="I618">
        <v>6308017955</v>
      </c>
      <c r="J618" t="s">
        <v>177</v>
      </c>
      <c r="K618" s="132">
        <v>7</v>
      </c>
      <c r="L618" s="132">
        <v>4.4000000000000004</v>
      </c>
      <c r="M618" s="132">
        <v>1</v>
      </c>
      <c r="N618" s="132">
        <v>12.4</v>
      </c>
      <c r="O618" s="132">
        <v>14</v>
      </c>
      <c r="P618" s="132">
        <v>14</v>
      </c>
      <c r="Q618" s="132">
        <v>16</v>
      </c>
      <c r="R618" s="132" t="s">
        <v>290</v>
      </c>
      <c r="S618" s="132" t="s">
        <v>290</v>
      </c>
      <c r="T618" s="132">
        <v>15</v>
      </c>
      <c r="U618" s="132" t="s">
        <v>290</v>
      </c>
      <c r="V618" s="132">
        <v>13</v>
      </c>
      <c r="W618" s="132" t="s">
        <v>290</v>
      </c>
      <c r="X618" s="132" t="s">
        <v>290</v>
      </c>
      <c r="Y618" s="132">
        <v>0</v>
      </c>
      <c r="Z618" s="132">
        <v>0</v>
      </c>
      <c r="AA618" s="132">
        <v>0</v>
      </c>
      <c r="AB618" s="132">
        <v>0</v>
      </c>
      <c r="AC618" s="132">
        <v>0</v>
      </c>
      <c r="AD618" s="132">
        <v>0</v>
      </c>
      <c r="AE618" s="132">
        <v>0</v>
      </c>
      <c r="AF618" s="132">
        <v>0</v>
      </c>
      <c r="AG618" s="132">
        <v>0</v>
      </c>
      <c r="AH618" s="132">
        <v>0</v>
      </c>
      <c r="AI618" s="132">
        <v>57</v>
      </c>
      <c r="AJ618" s="132">
        <v>44</v>
      </c>
      <c r="AK618" s="132">
        <v>0</v>
      </c>
      <c r="AL618" s="132">
        <v>0</v>
      </c>
      <c r="AM618" s="132">
        <v>0</v>
      </c>
      <c r="AN618" s="132" t="s">
        <v>290</v>
      </c>
      <c r="AO618" s="132">
        <v>30</v>
      </c>
      <c r="AP618" s="132">
        <v>36</v>
      </c>
      <c r="AQ618" s="132">
        <v>0</v>
      </c>
      <c r="AR618" s="132">
        <v>32</v>
      </c>
      <c r="AS618" s="132" t="s">
        <v>290</v>
      </c>
      <c r="AT618" s="132">
        <v>0</v>
      </c>
      <c r="AU618" s="132">
        <v>101</v>
      </c>
    </row>
    <row r="619" spans="1:47">
      <c r="A619" t="s">
        <v>4737</v>
      </c>
      <c r="B619" t="s">
        <v>4738</v>
      </c>
      <c r="C619" t="s">
        <v>4739</v>
      </c>
      <c r="D619" t="s">
        <v>4740</v>
      </c>
      <c r="E619" t="s">
        <v>4741</v>
      </c>
      <c r="F619" t="s">
        <v>3337</v>
      </c>
      <c r="G619" t="s">
        <v>288</v>
      </c>
      <c r="H619" s="131">
        <v>60134</v>
      </c>
      <c r="I619">
        <v>6302326750</v>
      </c>
      <c r="J619" t="s">
        <v>177</v>
      </c>
      <c r="K619" s="132">
        <v>13</v>
      </c>
      <c r="L619" s="132">
        <v>3</v>
      </c>
      <c r="M619" s="132">
        <v>2</v>
      </c>
      <c r="N619" s="132">
        <v>18</v>
      </c>
      <c r="O619" s="132">
        <v>79</v>
      </c>
      <c r="P619" s="132" t="s">
        <v>290</v>
      </c>
      <c r="Q619" s="132">
        <v>0</v>
      </c>
      <c r="R619" s="132">
        <v>0</v>
      </c>
      <c r="S619" s="132">
        <v>0</v>
      </c>
      <c r="T619" s="132">
        <v>0</v>
      </c>
      <c r="U619" s="132">
        <v>0</v>
      </c>
      <c r="V619" s="132">
        <v>0</v>
      </c>
      <c r="W619" s="132">
        <v>0</v>
      </c>
      <c r="X619" s="132">
        <v>0</v>
      </c>
      <c r="Y619" s="132">
        <v>0</v>
      </c>
      <c r="Z619" s="132">
        <v>0</v>
      </c>
      <c r="AA619" s="132">
        <v>0</v>
      </c>
      <c r="AB619" s="132">
        <v>0</v>
      </c>
      <c r="AC619" s="132">
        <v>0</v>
      </c>
      <c r="AD619" s="132">
        <v>0</v>
      </c>
      <c r="AE619" s="132">
        <v>0</v>
      </c>
      <c r="AF619" s="132">
        <v>0</v>
      </c>
      <c r="AG619" s="132">
        <v>0</v>
      </c>
      <c r="AH619" s="132">
        <v>0</v>
      </c>
      <c r="AI619" s="132">
        <v>41</v>
      </c>
      <c r="AJ619" s="132">
        <v>44</v>
      </c>
      <c r="AK619" s="132">
        <v>0</v>
      </c>
      <c r="AL619" s="132">
        <v>0</v>
      </c>
      <c r="AM619" s="132">
        <v>0</v>
      </c>
      <c r="AN619" s="132" t="s">
        <v>290</v>
      </c>
      <c r="AO619" s="132">
        <v>0</v>
      </c>
      <c r="AP619" s="132" t="s">
        <v>290</v>
      </c>
      <c r="AQ619" s="132">
        <v>0</v>
      </c>
      <c r="AR619" s="132">
        <v>69</v>
      </c>
      <c r="AS619" s="132">
        <v>10</v>
      </c>
      <c r="AT619" s="132" t="s">
        <v>290</v>
      </c>
      <c r="AU619" s="132">
        <v>85</v>
      </c>
    </row>
    <row r="620" spans="1:47">
      <c r="A620" t="s">
        <v>3368</v>
      </c>
      <c r="B620" t="s">
        <v>3369</v>
      </c>
      <c r="C620" t="s">
        <v>485</v>
      </c>
      <c r="D620" t="s">
        <v>3370</v>
      </c>
      <c r="E620" t="s">
        <v>3371</v>
      </c>
      <c r="F620" t="s">
        <v>3372</v>
      </c>
      <c r="G620" t="s">
        <v>288</v>
      </c>
      <c r="H620" s="131" t="s">
        <v>3373</v>
      </c>
      <c r="I620">
        <v>6305935290</v>
      </c>
      <c r="J620" t="s">
        <v>177</v>
      </c>
      <c r="K620" s="132">
        <v>21</v>
      </c>
      <c r="L620" s="132">
        <v>5</v>
      </c>
      <c r="M620" s="132">
        <v>2</v>
      </c>
      <c r="N620" s="132">
        <v>28</v>
      </c>
      <c r="O620" s="132">
        <v>59</v>
      </c>
      <c r="P620" s="132">
        <v>38</v>
      </c>
      <c r="Q620" s="132">
        <v>35</v>
      </c>
      <c r="R620" s="132">
        <v>36</v>
      </c>
      <c r="S620" s="132">
        <v>40</v>
      </c>
      <c r="T620" s="132">
        <v>41</v>
      </c>
      <c r="U620" s="132">
        <v>28</v>
      </c>
      <c r="V620" s="132">
        <v>40</v>
      </c>
      <c r="W620" s="132">
        <v>37</v>
      </c>
      <c r="X620" s="132">
        <v>45</v>
      </c>
      <c r="Y620" s="132">
        <v>0</v>
      </c>
      <c r="Z620" s="132">
        <v>0</v>
      </c>
      <c r="AA620" s="132">
        <v>0</v>
      </c>
      <c r="AB620" s="132">
        <v>0</v>
      </c>
      <c r="AC620" s="132">
        <v>0</v>
      </c>
      <c r="AD620" s="132">
        <v>0</v>
      </c>
      <c r="AE620" s="132">
        <v>0</v>
      </c>
      <c r="AF620" s="132">
        <v>0</v>
      </c>
      <c r="AG620" s="132">
        <v>0</v>
      </c>
      <c r="AH620" s="132">
        <v>0</v>
      </c>
      <c r="AI620" s="132">
        <v>210</v>
      </c>
      <c r="AJ620" s="132">
        <v>189</v>
      </c>
      <c r="AK620" s="132">
        <v>0</v>
      </c>
      <c r="AL620" s="132">
        <v>0</v>
      </c>
      <c r="AM620" s="132">
        <v>0</v>
      </c>
      <c r="AN620" s="132" t="s">
        <v>290</v>
      </c>
      <c r="AO620" s="132">
        <v>0</v>
      </c>
      <c r="AP620" s="132">
        <v>40</v>
      </c>
      <c r="AQ620" s="132">
        <v>0</v>
      </c>
      <c r="AR620" s="132">
        <v>340</v>
      </c>
      <c r="AS620" s="132">
        <v>16</v>
      </c>
      <c r="AT620" s="132">
        <v>0</v>
      </c>
      <c r="AU620" s="132">
        <v>399</v>
      </c>
    </row>
    <row r="621" spans="1:47">
      <c r="A621" t="s">
        <v>3374</v>
      </c>
      <c r="B621" t="s">
        <v>3375</v>
      </c>
      <c r="C621" t="s">
        <v>1185</v>
      </c>
      <c r="D621" t="s">
        <v>3376</v>
      </c>
      <c r="E621" t="s">
        <v>3377</v>
      </c>
      <c r="F621" t="s">
        <v>3372</v>
      </c>
      <c r="G621" t="s">
        <v>288</v>
      </c>
      <c r="H621" s="131" t="s">
        <v>3373</v>
      </c>
      <c r="I621">
        <v>2242130087</v>
      </c>
      <c r="J621" t="s">
        <v>177</v>
      </c>
      <c r="K621" s="132">
        <v>3</v>
      </c>
      <c r="L621" s="132">
        <v>0</v>
      </c>
      <c r="M621" s="132">
        <v>1</v>
      </c>
      <c r="N621" s="132">
        <v>4</v>
      </c>
      <c r="O621" s="132">
        <v>0</v>
      </c>
      <c r="P621" s="132">
        <v>0</v>
      </c>
      <c r="Q621" s="132">
        <v>0</v>
      </c>
      <c r="R621" s="132">
        <v>0</v>
      </c>
      <c r="S621" s="132">
        <v>0</v>
      </c>
      <c r="T621" s="132">
        <v>0</v>
      </c>
      <c r="U621" s="132">
        <v>0</v>
      </c>
      <c r="V621" s="132">
        <v>0</v>
      </c>
      <c r="W621" s="132">
        <v>0</v>
      </c>
      <c r="X621" s="132">
        <v>0</v>
      </c>
      <c r="Y621" s="132">
        <v>0</v>
      </c>
      <c r="Z621" s="132">
        <v>0</v>
      </c>
      <c r="AA621" s="132">
        <v>0</v>
      </c>
      <c r="AB621" s="132">
        <v>0</v>
      </c>
      <c r="AC621" s="132">
        <v>0</v>
      </c>
      <c r="AD621" s="132">
        <v>15</v>
      </c>
      <c r="AE621" s="132">
        <v>0</v>
      </c>
      <c r="AF621" s="132">
        <v>0</v>
      </c>
      <c r="AG621" s="132">
        <v>0</v>
      </c>
      <c r="AH621" s="132">
        <v>0</v>
      </c>
      <c r="AI621" s="132" t="s">
        <v>290</v>
      </c>
      <c r="AJ621" s="132">
        <v>13</v>
      </c>
      <c r="AK621" s="132">
        <v>0</v>
      </c>
      <c r="AL621" s="132">
        <v>0</v>
      </c>
      <c r="AM621" s="132">
        <v>0</v>
      </c>
      <c r="AN621" s="132" t="s">
        <v>290</v>
      </c>
      <c r="AO621" s="132">
        <v>0</v>
      </c>
      <c r="AP621" s="132">
        <v>0</v>
      </c>
      <c r="AQ621" s="132">
        <v>0</v>
      </c>
      <c r="AR621" s="132">
        <v>12</v>
      </c>
      <c r="AS621" s="132" t="s">
        <v>290</v>
      </c>
      <c r="AT621" s="132" t="s">
        <v>290</v>
      </c>
      <c r="AU621" s="132">
        <v>15</v>
      </c>
    </row>
    <row r="622" spans="1:47">
      <c r="A622" t="s">
        <v>3378</v>
      </c>
      <c r="B622" t="s">
        <v>3379</v>
      </c>
      <c r="C622" t="s">
        <v>3380</v>
      </c>
      <c r="D622" t="s">
        <v>3381</v>
      </c>
      <c r="E622" t="s">
        <v>3382</v>
      </c>
      <c r="F622" t="s">
        <v>3383</v>
      </c>
      <c r="G622" t="s">
        <v>288</v>
      </c>
      <c r="H622" s="131" t="s">
        <v>3384</v>
      </c>
      <c r="I622">
        <v>6304579178</v>
      </c>
      <c r="J622" t="s">
        <v>177</v>
      </c>
      <c r="K622" s="132">
        <v>4</v>
      </c>
      <c r="L622" s="132">
        <v>0</v>
      </c>
      <c r="M622" s="132">
        <v>1</v>
      </c>
      <c r="N622" s="132">
        <v>5</v>
      </c>
      <c r="O622" s="132">
        <v>11</v>
      </c>
      <c r="P622" s="132" t="s">
        <v>290</v>
      </c>
      <c r="Q622" s="132" t="s">
        <v>290</v>
      </c>
      <c r="R622" s="132" t="s">
        <v>290</v>
      </c>
      <c r="S622" s="132" t="s">
        <v>290</v>
      </c>
      <c r="T622" s="132" t="s">
        <v>290</v>
      </c>
      <c r="U622" s="132">
        <v>0</v>
      </c>
      <c r="V622" s="132">
        <v>0</v>
      </c>
      <c r="W622" s="132">
        <v>0</v>
      </c>
      <c r="X622" s="132">
        <v>0</v>
      </c>
      <c r="Y622" s="132">
        <v>0</v>
      </c>
      <c r="Z622" s="132">
        <v>0</v>
      </c>
      <c r="AA622" s="132">
        <v>0</v>
      </c>
      <c r="AB622" s="132">
        <v>0</v>
      </c>
      <c r="AC622" s="132">
        <v>0</v>
      </c>
      <c r="AD622" s="132">
        <v>0</v>
      </c>
      <c r="AE622" s="132">
        <v>0</v>
      </c>
      <c r="AF622" s="132">
        <v>0</v>
      </c>
      <c r="AG622" s="132">
        <v>0</v>
      </c>
      <c r="AH622" s="132">
        <v>0</v>
      </c>
      <c r="AI622" s="132">
        <v>21</v>
      </c>
      <c r="AJ622" s="132">
        <v>18</v>
      </c>
      <c r="AK622" s="132">
        <v>0</v>
      </c>
      <c r="AL622" s="132">
        <v>0</v>
      </c>
      <c r="AM622" s="132">
        <v>0</v>
      </c>
      <c r="AN622" s="132" t="s">
        <v>290</v>
      </c>
      <c r="AO622" s="132">
        <v>0</v>
      </c>
      <c r="AP622" s="132">
        <v>0</v>
      </c>
      <c r="AQ622" s="132">
        <v>0</v>
      </c>
      <c r="AR622" s="132">
        <v>36</v>
      </c>
      <c r="AS622" s="132">
        <v>0</v>
      </c>
      <c r="AT622" s="132">
        <v>0</v>
      </c>
      <c r="AU622" s="132">
        <v>39</v>
      </c>
    </row>
    <row r="623" spans="1:47">
      <c r="A623" t="s">
        <v>3385</v>
      </c>
      <c r="B623" t="s">
        <v>3386</v>
      </c>
      <c r="C623" t="s">
        <v>651</v>
      </c>
      <c r="D623" t="s">
        <v>1344</v>
      </c>
      <c r="E623" t="s">
        <v>3387</v>
      </c>
      <c r="F623" t="s">
        <v>3262</v>
      </c>
      <c r="G623" t="s">
        <v>288</v>
      </c>
      <c r="H623" s="131" t="s">
        <v>3263</v>
      </c>
      <c r="I623">
        <v>8479312804</v>
      </c>
      <c r="J623" t="s">
        <v>177</v>
      </c>
      <c r="K623" s="132">
        <v>10</v>
      </c>
      <c r="L623" s="132">
        <v>7</v>
      </c>
      <c r="M623" s="132">
        <v>1</v>
      </c>
      <c r="N623" s="132">
        <v>18</v>
      </c>
      <c r="O623" s="132">
        <v>15</v>
      </c>
      <c r="P623" s="132">
        <v>16</v>
      </c>
      <c r="Q623" s="132">
        <v>16</v>
      </c>
      <c r="R623" s="132">
        <v>10</v>
      </c>
      <c r="S623" s="132" t="s">
        <v>290</v>
      </c>
      <c r="T623" s="132">
        <v>10</v>
      </c>
      <c r="U623" s="132" t="s">
        <v>290</v>
      </c>
      <c r="V623" s="132">
        <v>10</v>
      </c>
      <c r="W623" s="132" t="s">
        <v>290</v>
      </c>
      <c r="X623" s="132" t="s">
        <v>290</v>
      </c>
      <c r="Y623" s="132">
        <v>0</v>
      </c>
      <c r="Z623" s="132">
        <v>0</v>
      </c>
      <c r="AA623" s="132">
        <v>0</v>
      </c>
      <c r="AB623" s="132">
        <v>0</v>
      </c>
      <c r="AC623" s="132" t="s">
        <v>290</v>
      </c>
      <c r="AD623" s="132">
        <v>0</v>
      </c>
      <c r="AE623" s="132">
        <v>0</v>
      </c>
      <c r="AF623" s="132">
        <v>0</v>
      </c>
      <c r="AG623" s="132">
        <v>0</v>
      </c>
      <c r="AH623" s="132">
        <v>0</v>
      </c>
      <c r="AI623" s="132">
        <v>58</v>
      </c>
      <c r="AJ623" s="132">
        <v>54</v>
      </c>
      <c r="AK623" s="132" t="s">
        <v>290</v>
      </c>
      <c r="AL623" s="132" t="s">
        <v>290</v>
      </c>
      <c r="AM623" s="132">
        <v>0</v>
      </c>
      <c r="AN623" s="132" t="s">
        <v>290</v>
      </c>
      <c r="AO623" s="132">
        <v>0</v>
      </c>
      <c r="AP623" s="132">
        <v>104</v>
      </c>
      <c r="AQ623" s="132">
        <v>0</v>
      </c>
      <c r="AR623" s="132" t="s">
        <v>290</v>
      </c>
      <c r="AS623" s="132" t="s">
        <v>290</v>
      </c>
      <c r="AT623" s="132">
        <v>20</v>
      </c>
      <c r="AU623" s="132">
        <v>112</v>
      </c>
    </row>
    <row r="624" spans="1:47">
      <c r="A624" t="s">
        <v>3388</v>
      </c>
      <c r="B624" t="s">
        <v>3389</v>
      </c>
      <c r="C624" t="s">
        <v>3390</v>
      </c>
      <c r="D624" t="s">
        <v>3391</v>
      </c>
      <c r="E624" t="s">
        <v>3392</v>
      </c>
      <c r="F624" t="s">
        <v>3355</v>
      </c>
      <c r="G624" t="s">
        <v>288</v>
      </c>
      <c r="H624" s="131" t="s">
        <v>3356</v>
      </c>
      <c r="I624">
        <v>6307931301</v>
      </c>
      <c r="J624" t="s">
        <v>177</v>
      </c>
      <c r="K624" s="132">
        <v>5.5</v>
      </c>
      <c r="L624" s="132">
        <v>0.5</v>
      </c>
      <c r="M624" s="132">
        <v>1.5</v>
      </c>
      <c r="N624" s="132">
        <v>7.5</v>
      </c>
      <c r="O624" s="132">
        <v>15</v>
      </c>
      <c r="P624" s="132">
        <v>10</v>
      </c>
      <c r="Q624" s="132" t="s">
        <v>290</v>
      </c>
      <c r="R624" s="132" t="s">
        <v>290</v>
      </c>
      <c r="S624" s="132" t="s">
        <v>290</v>
      </c>
      <c r="T624" s="132">
        <v>0</v>
      </c>
      <c r="U624" s="132">
        <v>0</v>
      </c>
      <c r="V624" s="132">
        <v>0</v>
      </c>
      <c r="W624" s="132">
        <v>0</v>
      </c>
      <c r="X624" s="132">
        <v>0</v>
      </c>
      <c r="Y624" s="132">
        <v>0</v>
      </c>
      <c r="Z624" s="132">
        <v>0</v>
      </c>
      <c r="AA624" s="132">
        <v>0</v>
      </c>
      <c r="AB624" s="132">
        <v>0</v>
      </c>
      <c r="AC624" s="132">
        <v>0</v>
      </c>
      <c r="AD624" s="132">
        <v>0</v>
      </c>
      <c r="AE624" s="132">
        <v>0</v>
      </c>
      <c r="AF624" s="132">
        <v>0</v>
      </c>
      <c r="AG624" s="132">
        <v>0</v>
      </c>
      <c r="AH624" s="132">
        <v>0</v>
      </c>
      <c r="AI624" s="132">
        <v>19</v>
      </c>
      <c r="AJ624" s="132">
        <v>22</v>
      </c>
      <c r="AK624" s="132">
        <v>0</v>
      </c>
      <c r="AL624" s="132">
        <v>0</v>
      </c>
      <c r="AM624" s="132">
        <v>0</v>
      </c>
      <c r="AN624" s="132">
        <v>33</v>
      </c>
      <c r="AO624" s="132">
        <v>0</v>
      </c>
      <c r="AP624" s="132">
        <v>0</v>
      </c>
      <c r="AQ624" s="132">
        <v>0</v>
      </c>
      <c r="AR624" s="132" t="s">
        <v>290</v>
      </c>
      <c r="AS624" s="132" t="s">
        <v>290</v>
      </c>
      <c r="AT624" s="132" t="s">
        <v>290</v>
      </c>
      <c r="AU624" s="132">
        <v>41</v>
      </c>
    </row>
    <row r="625" spans="1:47">
      <c r="A625" t="s">
        <v>4742</v>
      </c>
      <c r="B625" t="s">
        <v>4743</v>
      </c>
      <c r="C625" t="s">
        <v>4744</v>
      </c>
      <c r="D625" t="s">
        <v>1989</v>
      </c>
      <c r="E625" t="s">
        <v>4745</v>
      </c>
      <c r="F625" t="s">
        <v>3256</v>
      </c>
      <c r="G625" t="s">
        <v>288</v>
      </c>
      <c r="H625" s="131">
        <v>60506</v>
      </c>
      <c r="I625">
        <v>6303404661</v>
      </c>
      <c r="J625" t="s">
        <v>177</v>
      </c>
      <c r="K625" s="132">
        <v>4</v>
      </c>
      <c r="L625" s="132">
        <v>0</v>
      </c>
      <c r="M625" s="132">
        <v>1</v>
      </c>
      <c r="N625" s="132">
        <v>5</v>
      </c>
      <c r="O625" s="132" t="s">
        <v>290</v>
      </c>
      <c r="P625" s="132" t="s">
        <v>290</v>
      </c>
      <c r="Q625" s="132" t="s">
        <v>290</v>
      </c>
      <c r="R625" s="132">
        <v>0</v>
      </c>
      <c r="S625" s="132" t="s">
        <v>290</v>
      </c>
      <c r="T625" s="132">
        <v>0</v>
      </c>
      <c r="U625" s="132">
        <v>0</v>
      </c>
      <c r="V625" s="132">
        <v>0</v>
      </c>
      <c r="W625" s="132" t="s">
        <v>290</v>
      </c>
      <c r="X625" s="132" t="s">
        <v>290</v>
      </c>
      <c r="Y625" s="132" t="s">
        <v>290</v>
      </c>
      <c r="Z625" s="132">
        <v>0</v>
      </c>
      <c r="AA625" s="132" t="s">
        <v>290</v>
      </c>
      <c r="AB625" s="132" t="s">
        <v>290</v>
      </c>
      <c r="AC625" s="132">
        <v>0</v>
      </c>
      <c r="AD625" s="132">
        <v>0</v>
      </c>
      <c r="AE625" s="132">
        <v>0</v>
      </c>
      <c r="AF625" s="132">
        <v>0</v>
      </c>
      <c r="AG625" s="132">
        <v>0</v>
      </c>
      <c r="AH625" s="132">
        <v>0</v>
      </c>
      <c r="AI625" s="132" t="s">
        <v>290</v>
      </c>
      <c r="AJ625" s="132" t="s">
        <v>290</v>
      </c>
      <c r="AK625" s="132" t="s">
        <v>290</v>
      </c>
      <c r="AL625" s="132" t="s">
        <v>290</v>
      </c>
      <c r="AM625" s="132">
        <v>0</v>
      </c>
      <c r="AN625" s="132">
        <v>0</v>
      </c>
      <c r="AO625" s="132">
        <v>16</v>
      </c>
      <c r="AP625" s="132" t="s">
        <v>290</v>
      </c>
      <c r="AQ625" s="132">
        <v>0</v>
      </c>
      <c r="AR625" s="132">
        <v>0</v>
      </c>
      <c r="AS625" s="132">
        <v>0</v>
      </c>
      <c r="AT625" s="132">
        <v>17</v>
      </c>
      <c r="AU625" s="132">
        <v>17</v>
      </c>
    </row>
    <row r="626" spans="1:47">
      <c r="A626" t="s">
        <v>3393</v>
      </c>
      <c r="B626" t="s">
        <v>3394</v>
      </c>
      <c r="C626" t="s">
        <v>3395</v>
      </c>
      <c r="D626" t="s">
        <v>3396</v>
      </c>
      <c r="E626" t="s">
        <v>3397</v>
      </c>
      <c r="F626" t="s">
        <v>3262</v>
      </c>
      <c r="G626" t="s">
        <v>288</v>
      </c>
      <c r="H626" s="131" t="s">
        <v>3398</v>
      </c>
      <c r="I626">
        <v>8476950310</v>
      </c>
      <c r="J626" t="s">
        <v>177</v>
      </c>
      <c r="K626" s="132">
        <v>23.7</v>
      </c>
      <c r="L626" s="132">
        <v>17.399999999999999</v>
      </c>
      <c r="M626" s="132">
        <v>3.5</v>
      </c>
      <c r="N626" s="132">
        <v>44.6</v>
      </c>
      <c r="O626" s="132">
        <v>25</v>
      </c>
      <c r="P626" s="132">
        <v>32</v>
      </c>
      <c r="Q626" s="132">
        <v>30</v>
      </c>
      <c r="R626" s="132">
        <v>24</v>
      </c>
      <c r="S626" s="132">
        <v>25</v>
      </c>
      <c r="T626" s="132">
        <v>21</v>
      </c>
      <c r="U626" s="132">
        <v>22</v>
      </c>
      <c r="V626" s="132">
        <v>23</v>
      </c>
      <c r="W626" s="132">
        <v>25</v>
      </c>
      <c r="X626" s="132">
        <v>25</v>
      </c>
      <c r="Y626" s="132">
        <v>37</v>
      </c>
      <c r="Z626" s="132">
        <v>21</v>
      </c>
      <c r="AA626" s="132">
        <v>20</v>
      </c>
      <c r="AB626" s="132">
        <v>21</v>
      </c>
      <c r="AC626" s="132">
        <v>0</v>
      </c>
      <c r="AD626" s="132">
        <v>0</v>
      </c>
      <c r="AE626" s="132">
        <v>0</v>
      </c>
      <c r="AF626" s="132">
        <v>0</v>
      </c>
      <c r="AG626" s="132" t="s">
        <v>290</v>
      </c>
      <c r="AH626" s="132">
        <v>0</v>
      </c>
      <c r="AI626" s="132">
        <v>174</v>
      </c>
      <c r="AJ626" s="132">
        <v>179</v>
      </c>
      <c r="AK626" s="132">
        <v>16</v>
      </c>
      <c r="AL626" s="132">
        <v>12</v>
      </c>
      <c r="AM626" s="132">
        <v>0</v>
      </c>
      <c r="AN626" s="132" t="s">
        <v>290</v>
      </c>
      <c r="AO626" s="132">
        <v>14</v>
      </c>
      <c r="AP626" s="132">
        <v>27</v>
      </c>
      <c r="AQ626" s="132">
        <v>0</v>
      </c>
      <c r="AR626" s="132">
        <v>257</v>
      </c>
      <c r="AS626" s="132">
        <v>53</v>
      </c>
      <c r="AT626" s="132">
        <v>0</v>
      </c>
      <c r="AU626" s="132">
        <v>353</v>
      </c>
    </row>
    <row r="627" spans="1:47">
      <c r="A627" t="s">
        <v>4746</v>
      </c>
      <c r="B627" t="s">
        <v>4747</v>
      </c>
      <c r="C627" t="s">
        <v>2594</v>
      </c>
      <c r="D627" t="s">
        <v>4748</v>
      </c>
      <c r="E627" t="s">
        <v>4749</v>
      </c>
      <c r="F627" t="s">
        <v>3262</v>
      </c>
      <c r="G627" t="s">
        <v>288</v>
      </c>
      <c r="H627" s="131">
        <v>60123</v>
      </c>
      <c r="I627">
        <v>8474680490</v>
      </c>
      <c r="J627" t="s">
        <v>177</v>
      </c>
      <c r="K627" s="132">
        <v>23</v>
      </c>
      <c r="L627" s="132">
        <v>22</v>
      </c>
      <c r="M627" s="132">
        <v>6</v>
      </c>
      <c r="N627" s="132">
        <v>51</v>
      </c>
      <c r="O627" s="132">
        <v>0</v>
      </c>
      <c r="P627" s="132">
        <v>0</v>
      </c>
      <c r="Q627" s="132" t="s">
        <v>290</v>
      </c>
      <c r="R627" s="132">
        <v>0</v>
      </c>
      <c r="S627" s="132">
        <v>0</v>
      </c>
      <c r="T627" s="132">
        <v>0</v>
      </c>
      <c r="U627" s="132">
        <v>0</v>
      </c>
      <c r="V627" s="132">
        <v>0</v>
      </c>
      <c r="W627" s="132">
        <v>0</v>
      </c>
      <c r="X627" s="132">
        <v>0</v>
      </c>
      <c r="Y627" s="132">
        <v>0</v>
      </c>
      <c r="Z627" s="132" t="s">
        <v>290</v>
      </c>
      <c r="AA627" s="132">
        <v>0</v>
      </c>
      <c r="AB627" s="132">
        <v>0</v>
      </c>
      <c r="AC627" s="132">
        <v>0</v>
      </c>
      <c r="AD627" s="132">
        <v>0</v>
      </c>
      <c r="AE627" s="132">
        <v>0</v>
      </c>
      <c r="AF627" s="132">
        <v>0</v>
      </c>
      <c r="AG627" s="132">
        <v>23</v>
      </c>
      <c r="AH627" s="132">
        <v>19</v>
      </c>
      <c r="AI627" s="132">
        <v>10</v>
      </c>
      <c r="AJ627" s="132">
        <v>34</v>
      </c>
      <c r="AK627" s="132" t="s">
        <v>290</v>
      </c>
      <c r="AL627" s="132" t="s">
        <v>290</v>
      </c>
      <c r="AM627" s="132">
        <v>0</v>
      </c>
      <c r="AN627" s="132">
        <v>0</v>
      </c>
      <c r="AO627" s="132" t="s">
        <v>290</v>
      </c>
      <c r="AP627" s="132" t="s">
        <v>290</v>
      </c>
      <c r="AQ627" s="132">
        <v>0</v>
      </c>
      <c r="AR627" s="132">
        <v>37</v>
      </c>
      <c r="AS627" s="132">
        <v>0</v>
      </c>
      <c r="AT627" s="132">
        <v>30</v>
      </c>
      <c r="AU627" s="132">
        <v>44</v>
      </c>
    </row>
    <row r="628" spans="1:47">
      <c r="A628" t="s">
        <v>3399</v>
      </c>
      <c r="B628" t="s">
        <v>446</v>
      </c>
      <c r="C628" t="s">
        <v>2002</v>
      </c>
      <c r="D628" t="s">
        <v>3400</v>
      </c>
      <c r="E628" t="s">
        <v>3401</v>
      </c>
      <c r="F628" t="s">
        <v>3372</v>
      </c>
      <c r="G628" t="s">
        <v>288</v>
      </c>
      <c r="H628" s="131" t="s">
        <v>3373</v>
      </c>
      <c r="I628">
        <v>6304060157</v>
      </c>
      <c r="J628" t="s">
        <v>177</v>
      </c>
      <c r="K628" s="132">
        <v>14.7</v>
      </c>
      <c r="L628" s="132">
        <v>5.6</v>
      </c>
      <c r="M628" s="132">
        <v>1</v>
      </c>
      <c r="N628" s="132">
        <v>21.3</v>
      </c>
      <c r="O628" s="132">
        <v>72</v>
      </c>
      <c r="P628" s="132">
        <v>25</v>
      </c>
      <c r="Q628" s="132">
        <v>23</v>
      </c>
      <c r="R628" s="132">
        <v>19</v>
      </c>
      <c r="S628" s="132">
        <v>17</v>
      </c>
      <c r="T628" s="132">
        <v>20</v>
      </c>
      <c r="U628" s="132">
        <v>20</v>
      </c>
      <c r="V628" s="132">
        <v>20</v>
      </c>
      <c r="W628" s="132">
        <v>15</v>
      </c>
      <c r="X628" s="132">
        <v>12</v>
      </c>
      <c r="Y628" s="132">
        <v>0</v>
      </c>
      <c r="Z628" s="132">
        <v>0</v>
      </c>
      <c r="AA628" s="132">
        <v>0</v>
      </c>
      <c r="AB628" s="132">
        <v>0</v>
      </c>
      <c r="AC628" s="132">
        <v>0</v>
      </c>
      <c r="AD628" s="132">
        <v>0</v>
      </c>
      <c r="AE628" s="132">
        <v>0</v>
      </c>
      <c r="AF628" s="132">
        <v>0</v>
      </c>
      <c r="AG628" s="132">
        <v>0</v>
      </c>
      <c r="AH628" s="132">
        <v>0</v>
      </c>
      <c r="AI628" s="132">
        <v>120</v>
      </c>
      <c r="AJ628" s="132">
        <v>123</v>
      </c>
      <c r="AK628" s="132">
        <v>0</v>
      </c>
      <c r="AL628" s="132">
        <v>0</v>
      </c>
      <c r="AM628" s="132">
        <v>0</v>
      </c>
      <c r="AN628" s="132" t="s">
        <v>290</v>
      </c>
      <c r="AO628" s="132" t="s">
        <v>290</v>
      </c>
      <c r="AP628" s="132">
        <v>10</v>
      </c>
      <c r="AQ628" s="132">
        <v>0</v>
      </c>
      <c r="AR628" s="132">
        <v>209</v>
      </c>
      <c r="AS628" s="132">
        <v>19</v>
      </c>
      <c r="AT628" s="132">
        <v>0</v>
      </c>
      <c r="AU628" s="132">
        <v>243</v>
      </c>
    </row>
    <row r="629" spans="1:47">
      <c r="A629" t="s">
        <v>3402</v>
      </c>
      <c r="B629" t="s">
        <v>3403</v>
      </c>
      <c r="C629" t="s">
        <v>3404</v>
      </c>
      <c r="D629" t="s">
        <v>3405</v>
      </c>
      <c r="E629" t="s">
        <v>3406</v>
      </c>
      <c r="F629" t="s">
        <v>831</v>
      </c>
      <c r="G629" t="s">
        <v>288</v>
      </c>
      <c r="H629" s="131" t="s">
        <v>832</v>
      </c>
      <c r="I629">
        <v>6308301675</v>
      </c>
      <c r="J629" t="s">
        <v>177</v>
      </c>
      <c r="K629" s="132">
        <v>9</v>
      </c>
      <c r="L629" s="132">
        <v>1</v>
      </c>
      <c r="M629" s="132">
        <v>2</v>
      </c>
      <c r="N629" s="132">
        <v>12</v>
      </c>
      <c r="O629" s="132">
        <v>57</v>
      </c>
      <c r="P629" s="132">
        <v>19</v>
      </c>
      <c r="Q629" s="132">
        <v>0</v>
      </c>
      <c r="R629" s="132">
        <v>0</v>
      </c>
      <c r="S629" s="132">
        <v>0</v>
      </c>
      <c r="T629" s="132">
        <v>0</v>
      </c>
      <c r="U629" s="132">
        <v>0</v>
      </c>
      <c r="V629" s="132">
        <v>0</v>
      </c>
      <c r="W629" s="132">
        <v>0</v>
      </c>
      <c r="X629" s="132">
        <v>0</v>
      </c>
      <c r="Y629" s="132">
        <v>0</v>
      </c>
      <c r="Z629" s="132">
        <v>0</v>
      </c>
      <c r="AA629" s="132">
        <v>0</v>
      </c>
      <c r="AB629" s="132">
        <v>0</v>
      </c>
      <c r="AC629" s="132">
        <v>0</v>
      </c>
      <c r="AD629" s="132">
        <v>0</v>
      </c>
      <c r="AE629" s="132">
        <v>0</v>
      </c>
      <c r="AF629" s="132">
        <v>0</v>
      </c>
      <c r="AG629" s="132">
        <v>0</v>
      </c>
      <c r="AH629" s="132">
        <v>0</v>
      </c>
      <c r="AI629" s="132">
        <v>32</v>
      </c>
      <c r="AJ629" s="132">
        <v>44</v>
      </c>
      <c r="AK629" s="132">
        <v>0</v>
      </c>
      <c r="AL629" s="132">
        <v>0</v>
      </c>
      <c r="AM629" s="132">
        <v>0</v>
      </c>
      <c r="AN629" s="132">
        <v>47</v>
      </c>
      <c r="AO629" s="132">
        <v>0</v>
      </c>
      <c r="AP629" s="132" t="s">
        <v>290</v>
      </c>
      <c r="AQ629" s="132">
        <v>0</v>
      </c>
      <c r="AR629" s="132">
        <v>19</v>
      </c>
      <c r="AS629" s="132" t="s">
        <v>290</v>
      </c>
      <c r="AT629" s="132" t="s">
        <v>290</v>
      </c>
      <c r="AU629" s="132">
        <v>76</v>
      </c>
    </row>
    <row r="630" spans="1:47">
      <c r="A630" t="s">
        <v>3407</v>
      </c>
      <c r="B630" t="s">
        <v>1061</v>
      </c>
      <c r="C630" t="s">
        <v>731</v>
      </c>
      <c r="D630" t="s">
        <v>3408</v>
      </c>
      <c r="E630" t="s">
        <v>3409</v>
      </c>
      <c r="F630" t="s">
        <v>3410</v>
      </c>
      <c r="G630" t="s">
        <v>288</v>
      </c>
      <c r="H630" s="131" t="s">
        <v>3411</v>
      </c>
      <c r="I630">
        <v>2173942422</v>
      </c>
      <c r="J630" t="s">
        <v>178</v>
      </c>
      <c r="K630" s="132">
        <v>6</v>
      </c>
      <c r="L630" s="132">
        <v>3</v>
      </c>
      <c r="M630" s="132">
        <v>1</v>
      </c>
      <c r="N630" s="132">
        <v>10</v>
      </c>
      <c r="O630" s="132">
        <v>32</v>
      </c>
      <c r="P630" s="132" t="s">
        <v>290</v>
      </c>
      <c r="Q630" s="132" t="s">
        <v>290</v>
      </c>
      <c r="R630" s="132">
        <v>10</v>
      </c>
      <c r="S630" s="132">
        <v>10</v>
      </c>
      <c r="T630" s="132" t="s">
        <v>290</v>
      </c>
      <c r="U630" s="132" t="s">
        <v>290</v>
      </c>
      <c r="V630" s="132" t="s">
        <v>290</v>
      </c>
      <c r="W630" s="132" t="s">
        <v>290</v>
      </c>
      <c r="X630" s="132" t="s">
        <v>290</v>
      </c>
      <c r="Y630" s="132">
        <v>0</v>
      </c>
      <c r="Z630" s="132">
        <v>0</v>
      </c>
      <c r="AA630" s="132">
        <v>0</v>
      </c>
      <c r="AB630" s="132">
        <v>0</v>
      </c>
      <c r="AC630" s="132">
        <v>0</v>
      </c>
      <c r="AD630" s="132">
        <v>0</v>
      </c>
      <c r="AE630" s="132">
        <v>0</v>
      </c>
      <c r="AF630" s="132">
        <v>0</v>
      </c>
      <c r="AG630" s="132">
        <v>0</v>
      </c>
      <c r="AH630" s="132">
        <v>0</v>
      </c>
      <c r="AI630" s="132">
        <v>46</v>
      </c>
      <c r="AJ630" s="132">
        <v>52</v>
      </c>
      <c r="AK630" s="132">
        <v>0</v>
      </c>
      <c r="AL630" s="132">
        <v>0</v>
      </c>
      <c r="AM630" s="132">
        <v>0</v>
      </c>
      <c r="AN630" s="132">
        <v>0</v>
      </c>
      <c r="AO630" s="132" t="s">
        <v>290</v>
      </c>
      <c r="AP630" s="132">
        <v>0</v>
      </c>
      <c r="AQ630" s="132">
        <v>0</v>
      </c>
      <c r="AR630" s="132">
        <v>97</v>
      </c>
      <c r="AS630" s="132">
        <v>0</v>
      </c>
      <c r="AT630" s="132">
        <v>10</v>
      </c>
      <c r="AU630" s="132">
        <v>98</v>
      </c>
    </row>
    <row r="631" spans="1:47">
      <c r="A631" t="s">
        <v>3412</v>
      </c>
      <c r="B631" t="s">
        <v>3413</v>
      </c>
      <c r="C631" t="s">
        <v>3414</v>
      </c>
      <c r="D631" t="s">
        <v>3415</v>
      </c>
      <c r="E631" t="s">
        <v>3416</v>
      </c>
      <c r="F631" t="s">
        <v>3417</v>
      </c>
      <c r="G631" t="s">
        <v>288</v>
      </c>
      <c r="H631" s="131" t="s">
        <v>3418</v>
      </c>
      <c r="I631">
        <v>8158894209</v>
      </c>
      <c r="J631" t="s">
        <v>178</v>
      </c>
      <c r="K631" s="132">
        <v>6.3</v>
      </c>
      <c r="L631" s="132">
        <v>2.2999999999999998</v>
      </c>
      <c r="M631" s="132">
        <v>1.5</v>
      </c>
      <c r="N631" s="132">
        <v>10.1</v>
      </c>
      <c r="O631" s="132">
        <v>26</v>
      </c>
      <c r="P631" s="132" t="s">
        <v>290</v>
      </c>
      <c r="Q631" s="132" t="s">
        <v>290</v>
      </c>
      <c r="R631" s="132" t="s">
        <v>290</v>
      </c>
      <c r="S631" s="132">
        <v>12</v>
      </c>
      <c r="T631" s="132" t="s">
        <v>290</v>
      </c>
      <c r="U631" s="132" t="s">
        <v>290</v>
      </c>
      <c r="V631" s="132" t="s">
        <v>290</v>
      </c>
      <c r="W631" s="132" t="s">
        <v>290</v>
      </c>
      <c r="X631" s="132" t="s">
        <v>290</v>
      </c>
      <c r="Y631" s="132">
        <v>0</v>
      </c>
      <c r="Z631" s="132">
        <v>0</v>
      </c>
      <c r="AA631" s="132">
        <v>0</v>
      </c>
      <c r="AB631" s="132">
        <v>0</v>
      </c>
      <c r="AC631" s="132">
        <v>0</v>
      </c>
      <c r="AD631" s="132">
        <v>0</v>
      </c>
      <c r="AE631" s="132">
        <v>0</v>
      </c>
      <c r="AF631" s="132">
        <v>0</v>
      </c>
      <c r="AG631" s="132">
        <v>0</v>
      </c>
      <c r="AH631" s="132">
        <v>0</v>
      </c>
      <c r="AI631" s="132">
        <v>34</v>
      </c>
      <c r="AJ631" s="132">
        <v>47</v>
      </c>
      <c r="AK631" s="132">
        <v>0</v>
      </c>
      <c r="AL631" s="132">
        <v>0</v>
      </c>
      <c r="AM631" s="132" t="s">
        <v>290</v>
      </c>
      <c r="AN631" s="132" t="s">
        <v>290</v>
      </c>
      <c r="AO631" s="132" t="s">
        <v>290</v>
      </c>
      <c r="AP631" s="132" t="s">
        <v>290</v>
      </c>
      <c r="AQ631" s="132">
        <v>0</v>
      </c>
      <c r="AR631" s="132">
        <v>74</v>
      </c>
      <c r="AS631" s="132">
        <v>0</v>
      </c>
      <c r="AT631" s="132">
        <v>28</v>
      </c>
      <c r="AU631" s="132">
        <v>81</v>
      </c>
    </row>
    <row r="632" spans="1:47">
      <c r="A632" t="s">
        <v>3419</v>
      </c>
      <c r="B632" t="s">
        <v>3420</v>
      </c>
      <c r="C632" t="s">
        <v>3421</v>
      </c>
      <c r="D632" t="s">
        <v>3422</v>
      </c>
      <c r="E632" t="s">
        <v>1581</v>
      </c>
      <c r="F632" t="s">
        <v>3410</v>
      </c>
      <c r="G632" t="s">
        <v>288</v>
      </c>
      <c r="H632" s="131" t="s">
        <v>3411</v>
      </c>
      <c r="I632">
        <v>2173942547</v>
      </c>
      <c r="J632" t="s">
        <v>178</v>
      </c>
      <c r="K632" s="132">
        <v>5</v>
      </c>
      <c r="L632" s="132">
        <v>2</v>
      </c>
      <c r="M632" s="132">
        <v>2</v>
      </c>
      <c r="N632" s="132">
        <v>9</v>
      </c>
      <c r="O632" s="132">
        <v>0</v>
      </c>
      <c r="P632" s="132">
        <v>0</v>
      </c>
      <c r="Q632" s="132">
        <v>0</v>
      </c>
      <c r="R632" s="132">
        <v>0</v>
      </c>
      <c r="S632" s="132">
        <v>0</v>
      </c>
      <c r="T632" s="132">
        <v>0</v>
      </c>
      <c r="U632" s="132">
        <v>0</v>
      </c>
      <c r="V632" s="132">
        <v>0</v>
      </c>
      <c r="W632" s="132">
        <v>0</v>
      </c>
      <c r="X632" s="132">
        <v>0</v>
      </c>
      <c r="Y632" s="132" t="s">
        <v>290</v>
      </c>
      <c r="Z632" s="132" t="s">
        <v>290</v>
      </c>
      <c r="AA632" s="132" t="s">
        <v>290</v>
      </c>
      <c r="AB632" s="132" t="s">
        <v>290</v>
      </c>
      <c r="AC632" s="132">
        <v>0</v>
      </c>
      <c r="AD632" s="132">
        <v>0</v>
      </c>
      <c r="AE632" s="132">
        <v>0</v>
      </c>
      <c r="AF632" s="132">
        <v>0</v>
      </c>
      <c r="AG632" s="132">
        <v>0</v>
      </c>
      <c r="AH632" s="132">
        <v>0</v>
      </c>
      <c r="AI632" s="132" t="s">
        <v>290</v>
      </c>
      <c r="AJ632" s="132">
        <v>12</v>
      </c>
      <c r="AK632" s="132" t="s">
        <v>290</v>
      </c>
      <c r="AL632" s="132" t="s">
        <v>290</v>
      </c>
      <c r="AM632" s="132">
        <v>0</v>
      </c>
      <c r="AN632" s="132">
        <v>0</v>
      </c>
      <c r="AO632" s="132">
        <v>0</v>
      </c>
      <c r="AP632" s="132" t="s">
        <v>290</v>
      </c>
      <c r="AQ632" s="132">
        <v>0</v>
      </c>
      <c r="AR632" s="132">
        <v>17</v>
      </c>
      <c r="AS632" s="132">
        <v>0</v>
      </c>
      <c r="AT632" s="132">
        <v>0</v>
      </c>
      <c r="AU632" s="132">
        <v>18</v>
      </c>
    </row>
    <row r="633" spans="1:47">
      <c r="A633" t="s">
        <v>3423</v>
      </c>
      <c r="B633" t="s">
        <v>3413</v>
      </c>
      <c r="C633" t="s">
        <v>2773</v>
      </c>
      <c r="D633" t="s">
        <v>3424</v>
      </c>
      <c r="E633" t="s">
        <v>3425</v>
      </c>
      <c r="F633" t="s">
        <v>3426</v>
      </c>
      <c r="G633" t="s">
        <v>288</v>
      </c>
      <c r="H633" s="131" t="s">
        <v>3427</v>
      </c>
      <c r="I633">
        <v>8159320312</v>
      </c>
      <c r="J633" t="s">
        <v>179</v>
      </c>
      <c r="K633" s="132">
        <v>13</v>
      </c>
      <c r="L633" s="132">
        <v>5</v>
      </c>
      <c r="M633" s="132">
        <v>2</v>
      </c>
      <c r="N633" s="132">
        <v>20</v>
      </c>
      <c r="O633" s="132">
        <v>50</v>
      </c>
      <c r="P633" s="132">
        <v>21</v>
      </c>
      <c r="Q633" s="132">
        <v>22</v>
      </c>
      <c r="R633" s="132">
        <v>16</v>
      </c>
      <c r="S633" s="132">
        <v>22</v>
      </c>
      <c r="T633" s="132">
        <v>22</v>
      </c>
      <c r="U633" s="132">
        <v>16</v>
      </c>
      <c r="V633" s="132">
        <v>22</v>
      </c>
      <c r="W633" s="132">
        <v>19</v>
      </c>
      <c r="X633" s="132">
        <v>19</v>
      </c>
      <c r="Y633" s="132">
        <v>0</v>
      </c>
      <c r="Z633" s="132">
        <v>0</v>
      </c>
      <c r="AA633" s="132">
        <v>0</v>
      </c>
      <c r="AB633" s="132">
        <v>0</v>
      </c>
      <c r="AC633" s="132">
        <v>0</v>
      </c>
      <c r="AD633" s="132">
        <v>0</v>
      </c>
      <c r="AE633" s="132">
        <v>0</v>
      </c>
      <c r="AF633" s="132">
        <v>0</v>
      </c>
      <c r="AG633" s="132">
        <v>0</v>
      </c>
      <c r="AH633" s="132">
        <v>0</v>
      </c>
      <c r="AI633" s="132">
        <v>112</v>
      </c>
      <c r="AJ633" s="132">
        <v>117</v>
      </c>
      <c r="AK633" s="132">
        <v>0</v>
      </c>
      <c r="AL633" s="132">
        <v>0</v>
      </c>
      <c r="AM633" s="132">
        <v>0</v>
      </c>
      <c r="AN633" s="132" t="s">
        <v>290</v>
      </c>
      <c r="AO633" s="132" t="s">
        <v>290</v>
      </c>
      <c r="AP633" s="132" t="s">
        <v>290</v>
      </c>
      <c r="AQ633" s="132">
        <v>0</v>
      </c>
      <c r="AR633" s="132">
        <v>207</v>
      </c>
      <c r="AS633" s="132">
        <v>11</v>
      </c>
      <c r="AT633" s="132">
        <v>14</v>
      </c>
      <c r="AU633" s="132">
        <v>229</v>
      </c>
    </row>
    <row r="634" spans="1:47">
      <c r="A634" t="s">
        <v>3428</v>
      </c>
      <c r="B634" t="s">
        <v>3429</v>
      </c>
      <c r="C634" t="s">
        <v>2729</v>
      </c>
      <c r="D634" t="s">
        <v>3430</v>
      </c>
      <c r="E634" t="s">
        <v>3431</v>
      </c>
      <c r="F634" t="s">
        <v>179</v>
      </c>
      <c r="G634" t="s">
        <v>288</v>
      </c>
      <c r="H634" s="131" t="s">
        <v>3432</v>
      </c>
      <c r="I634">
        <v>8159327413</v>
      </c>
      <c r="J634" t="s">
        <v>179</v>
      </c>
      <c r="K634" s="132">
        <v>50</v>
      </c>
      <c r="L634" s="132">
        <v>38</v>
      </c>
      <c r="M634" s="132">
        <v>5</v>
      </c>
      <c r="N634" s="132">
        <v>93</v>
      </c>
      <c r="O634" s="132">
        <v>76</v>
      </c>
      <c r="P634" s="132">
        <v>47</v>
      </c>
      <c r="Q634" s="132">
        <v>43</v>
      </c>
      <c r="R634" s="132">
        <v>37</v>
      </c>
      <c r="S634" s="132">
        <v>43</v>
      </c>
      <c r="T634" s="132">
        <v>38</v>
      </c>
      <c r="U634" s="132">
        <v>56</v>
      </c>
      <c r="V634" s="132">
        <v>46</v>
      </c>
      <c r="W634" s="132">
        <v>76</v>
      </c>
      <c r="X634" s="132">
        <v>56</v>
      </c>
      <c r="Y634" s="132">
        <v>85</v>
      </c>
      <c r="Z634" s="132">
        <v>77</v>
      </c>
      <c r="AA634" s="132">
        <v>76</v>
      </c>
      <c r="AB634" s="132">
        <v>62</v>
      </c>
      <c r="AC634" s="132">
        <v>0</v>
      </c>
      <c r="AD634" s="132">
        <v>0</v>
      </c>
      <c r="AE634" s="132">
        <v>0</v>
      </c>
      <c r="AF634" s="132">
        <v>12</v>
      </c>
      <c r="AG634" s="132">
        <v>33</v>
      </c>
      <c r="AH634" s="132">
        <v>12</v>
      </c>
      <c r="AI634" s="132">
        <v>446</v>
      </c>
      <c r="AJ634" s="132">
        <v>429</v>
      </c>
      <c r="AK634" s="132">
        <v>47</v>
      </c>
      <c r="AL634" s="132">
        <v>38</v>
      </c>
      <c r="AM634" s="132" t="s">
        <v>290</v>
      </c>
      <c r="AN634" s="132">
        <v>11</v>
      </c>
      <c r="AO634" s="132">
        <v>47</v>
      </c>
      <c r="AP634" s="132">
        <v>165</v>
      </c>
      <c r="AQ634" s="132">
        <v>0</v>
      </c>
      <c r="AR634" s="132">
        <v>600</v>
      </c>
      <c r="AS634" s="132">
        <v>51</v>
      </c>
      <c r="AT634" s="132">
        <v>138</v>
      </c>
      <c r="AU634" s="132">
        <v>875</v>
      </c>
    </row>
    <row r="635" spans="1:47">
      <c r="A635" t="s">
        <v>3433</v>
      </c>
      <c r="B635" t="s">
        <v>1965</v>
      </c>
      <c r="C635" t="s">
        <v>3164</v>
      </c>
      <c r="D635" t="s">
        <v>3434</v>
      </c>
      <c r="E635" t="s">
        <v>3435</v>
      </c>
      <c r="F635" t="s">
        <v>179</v>
      </c>
      <c r="G635" t="s">
        <v>288</v>
      </c>
      <c r="H635" s="131" t="s">
        <v>3432</v>
      </c>
      <c r="I635">
        <v>8159394579</v>
      </c>
      <c r="J635" t="s">
        <v>179</v>
      </c>
      <c r="K635" s="132">
        <v>19</v>
      </c>
      <c r="L635" s="132">
        <v>5.5</v>
      </c>
      <c r="M635" s="132">
        <v>3</v>
      </c>
      <c r="N635" s="132">
        <v>27.5</v>
      </c>
      <c r="O635" s="132">
        <v>29</v>
      </c>
      <c r="P635" s="132">
        <v>18</v>
      </c>
      <c r="Q635" s="132">
        <v>17</v>
      </c>
      <c r="R635" s="132">
        <v>16</v>
      </c>
      <c r="S635" s="132">
        <v>21</v>
      </c>
      <c r="T635" s="132">
        <v>12</v>
      </c>
      <c r="U635" s="132">
        <v>12</v>
      </c>
      <c r="V635" s="132">
        <v>12</v>
      </c>
      <c r="W635" s="132">
        <v>13</v>
      </c>
      <c r="X635" s="132">
        <v>11</v>
      </c>
      <c r="Y635" s="132">
        <v>24</v>
      </c>
      <c r="Z635" s="132">
        <v>22</v>
      </c>
      <c r="AA635" s="132">
        <v>21</v>
      </c>
      <c r="AB635" s="132">
        <v>13</v>
      </c>
      <c r="AC635" s="132">
        <v>0</v>
      </c>
      <c r="AD635" s="132">
        <v>0</v>
      </c>
      <c r="AE635" s="132">
        <v>0</v>
      </c>
      <c r="AF635" s="132">
        <v>0</v>
      </c>
      <c r="AG635" s="132">
        <v>0</v>
      </c>
      <c r="AH635" s="132">
        <v>0</v>
      </c>
      <c r="AI635" s="132">
        <v>131</v>
      </c>
      <c r="AJ635" s="132">
        <v>110</v>
      </c>
      <c r="AK635" s="132">
        <v>11</v>
      </c>
      <c r="AL635" s="132" t="s">
        <v>290</v>
      </c>
      <c r="AM635" s="132">
        <v>0</v>
      </c>
      <c r="AN635" s="132" t="s">
        <v>290</v>
      </c>
      <c r="AO635" s="132">
        <v>12</v>
      </c>
      <c r="AP635" s="132">
        <v>10</v>
      </c>
      <c r="AQ635" s="132">
        <v>0</v>
      </c>
      <c r="AR635" s="132">
        <v>177</v>
      </c>
      <c r="AS635" s="132">
        <v>35</v>
      </c>
      <c r="AT635" s="132">
        <v>17</v>
      </c>
      <c r="AU635" s="132">
        <v>241</v>
      </c>
    </row>
    <row r="636" spans="1:47">
      <c r="A636" t="s">
        <v>3436</v>
      </c>
      <c r="B636" t="s">
        <v>3437</v>
      </c>
      <c r="C636" t="s">
        <v>2924</v>
      </c>
      <c r="D636" t="s">
        <v>3438</v>
      </c>
      <c r="E636" t="s">
        <v>3439</v>
      </c>
      <c r="F636" t="s">
        <v>179</v>
      </c>
      <c r="G636" t="s">
        <v>288</v>
      </c>
      <c r="H636" s="131" t="s">
        <v>3432</v>
      </c>
      <c r="I636">
        <v>8159358080</v>
      </c>
      <c r="J636" t="s">
        <v>179</v>
      </c>
      <c r="K636" s="132">
        <v>24.2</v>
      </c>
      <c r="L636" s="132">
        <v>8.3000000000000007</v>
      </c>
      <c r="M636" s="132">
        <v>3.3</v>
      </c>
      <c r="N636" s="132">
        <v>35.799999999999997</v>
      </c>
      <c r="O636" s="132">
        <v>60</v>
      </c>
      <c r="P636" s="132">
        <v>28</v>
      </c>
      <c r="Q636" s="132">
        <v>21</v>
      </c>
      <c r="R636" s="132">
        <v>19</v>
      </c>
      <c r="S636" s="132">
        <v>18</v>
      </c>
      <c r="T636" s="132">
        <v>20</v>
      </c>
      <c r="U636" s="132">
        <v>18</v>
      </c>
      <c r="V636" s="132">
        <v>16</v>
      </c>
      <c r="W636" s="132">
        <v>20</v>
      </c>
      <c r="X636" s="132">
        <v>16</v>
      </c>
      <c r="Y636" s="132">
        <v>25</v>
      </c>
      <c r="Z636" s="132">
        <v>24</v>
      </c>
      <c r="AA636" s="132">
        <v>29</v>
      </c>
      <c r="AB636" s="132">
        <v>26</v>
      </c>
      <c r="AC636" s="132">
        <v>0</v>
      </c>
      <c r="AD636" s="132">
        <v>0</v>
      </c>
      <c r="AE636" s="132">
        <v>0</v>
      </c>
      <c r="AF636" s="132">
        <v>0</v>
      </c>
      <c r="AG636" s="132">
        <v>0</v>
      </c>
      <c r="AH636" s="132">
        <v>0</v>
      </c>
      <c r="AI636" s="132">
        <v>173</v>
      </c>
      <c r="AJ636" s="132">
        <v>167</v>
      </c>
      <c r="AK636" s="132">
        <v>14</v>
      </c>
      <c r="AL636" s="132">
        <v>10</v>
      </c>
      <c r="AM636" s="132">
        <v>0</v>
      </c>
      <c r="AN636" s="132">
        <v>18</v>
      </c>
      <c r="AO636" s="132">
        <v>24</v>
      </c>
      <c r="AP636" s="132">
        <v>19</v>
      </c>
      <c r="AQ636" s="132">
        <v>0</v>
      </c>
      <c r="AR636" s="132">
        <v>270</v>
      </c>
      <c r="AS636" s="132" t="s">
        <v>290</v>
      </c>
      <c r="AT636" s="132">
        <v>50</v>
      </c>
      <c r="AU636" s="132">
        <v>340</v>
      </c>
    </row>
    <row r="637" spans="1:47">
      <c r="A637" t="s">
        <v>3440</v>
      </c>
      <c r="B637" t="s">
        <v>3441</v>
      </c>
      <c r="C637" t="s">
        <v>3442</v>
      </c>
      <c r="D637" t="s">
        <v>3443</v>
      </c>
      <c r="E637" t="s">
        <v>3444</v>
      </c>
      <c r="F637" t="s">
        <v>3445</v>
      </c>
      <c r="G637" t="s">
        <v>288</v>
      </c>
      <c r="H637" s="131" t="s">
        <v>3446</v>
      </c>
      <c r="I637">
        <v>3093443151</v>
      </c>
      <c r="J637" t="s">
        <v>180</v>
      </c>
      <c r="K637" s="132">
        <v>14.5</v>
      </c>
      <c r="L637" s="132">
        <v>4.5</v>
      </c>
      <c r="M637" s="132">
        <v>3</v>
      </c>
      <c r="N637" s="132">
        <v>22</v>
      </c>
      <c r="O637" s="132">
        <v>32</v>
      </c>
      <c r="P637" s="132">
        <v>21</v>
      </c>
      <c r="Q637" s="132">
        <v>13</v>
      </c>
      <c r="R637" s="132">
        <v>18</v>
      </c>
      <c r="S637" s="132">
        <v>17</v>
      </c>
      <c r="T637" s="132">
        <v>10</v>
      </c>
      <c r="U637" s="132">
        <v>13</v>
      </c>
      <c r="V637" s="132">
        <v>17</v>
      </c>
      <c r="W637" s="132" t="s">
        <v>290</v>
      </c>
      <c r="X637" s="132" t="s">
        <v>290</v>
      </c>
      <c r="Y637" s="132">
        <v>0</v>
      </c>
      <c r="Z637" s="132">
        <v>0</v>
      </c>
      <c r="AA637" s="132">
        <v>0</v>
      </c>
      <c r="AB637" s="132">
        <v>0</v>
      </c>
      <c r="AC637" s="132">
        <v>0</v>
      </c>
      <c r="AD637" s="132">
        <v>0</v>
      </c>
      <c r="AE637" s="132">
        <v>0</v>
      </c>
      <c r="AF637" s="132">
        <v>0</v>
      </c>
      <c r="AG637" s="132">
        <v>0</v>
      </c>
      <c r="AH637" s="132">
        <v>0</v>
      </c>
      <c r="AI637" s="132">
        <v>87</v>
      </c>
      <c r="AJ637" s="132">
        <v>70</v>
      </c>
      <c r="AK637" s="132">
        <v>0</v>
      </c>
      <c r="AL637" s="132">
        <v>0</v>
      </c>
      <c r="AM637" s="132">
        <v>0</v>
      </c>
      <c r="AN637" s="132" t="s">
        <v>290</v>
      </c>
      <c r="AO637" s="132">
        <v>11</v>
      </c>
      <c r="AP637" s="132" t="s">
        <v>290</v>
      </c>
      <c r="AQ637" s="132">
        <v>0</v>
      </c>
      <c r="AR637" s="132">
        <v>119</v>
      </c>
      <c r="AS637" s="132">
        <v>18</v>
      </c>
      <c r="AT637" s="132">
        <v>28</v>
      </c>
      <c r="AU637" s="132">
        <v>157</v>
      </c>
    </row>
    <row r="638" spans="1:47">
      <c r="A638" t="s">
        <v>3447</v>
      </c>
      <c r="B638" t="s">
        <v>3448</v>
      </c>
      <c r="C638" t="s">
        <v>1714</v>
      </c>
      <c r="D638" t="s">
        <v>3449</v>
      </c>
      <c r="E638" t="s">
        <v>3450</v>
      </c>
      <c r="F638" t="s">
        <v>3445</v>
      </c>
      <c r="G638" t="s">
        <v>288</v>
      </c>
      <c r="H638" s="131" t="s">
        <v>3446</v>
      </c>
      <c r="I638">
        <v>3093438008</v>
      </c>
      <c r="J638" t="s">
        <v>180</v>
      </c>
      <c r="K638" s="132">
        <v>19</v>
      </c>
      <c r="L638" s="132">
        <v>8</v>
      </c>
      <c r="M638" s="132">
        <v>3</v>
      </c>
      <c r="N638" s="132">
        <v>30</v>
      </c>
      <c r="O638" s="132">
        <v>31</v>
      </c>
      <c r="P638" s="132">
        <v>32</v>
      </c>
      <c r="Q638" s="132">
        <v>28</v>
      </c>
      <c r="R638" s="132">
        <v>22</v>
      </c>
      <c r="S638" s="132">
        <v>20</v>
      </c>
      <c r="T638" s="132">
        <v>18</v>
      </c>
      <c r="U638" s="132">
        <v>16</v>
      </c>
      <c r="V638" s="132">
        <v>11</v>
      </c>
      <c r="W638" s="132">
        <v>13</v>
      </c>
      <c r="X638" s="132">
        <v>15</v>
      </c>
      <c r="Y638" s="132">
        <v>17</v>
      </c>
      <c r="Z638" s="132" t="s">
        <v>290</v>
      </c>
      <c r="AA638" s="132" t="s">
        <v>290</v>
      </c>
      <c r="AB638" s="132" t="s">
        <v>290</v>
      </c>
      <c r="AC638" s="132">
        <v>31</v>
      </c>
      <c r="AD638" s="132">
        <v>0</v>
      </c>
      <c r="AE638" s="132">
        <v>0</v>
      </c>
      <c r="AF638" s="132">
        <v>0</v>
      </c>
      <c r="AG638" s="132">
        <v>0</v>
      </c>
      <c r="AH638" s="132">
        <v>0</v>
      </c>
      <c r="AI638" s="132">
        <v>121</v>
      </c>
      <c r="AJ638" s="132">
        <v>146</v>
      </c>
      <c r="AK638" s="132" t="s">
        <v>290</v>
      </c>
      <c r="AL638" s="132" t="s">
        <v>290</v>
      </c>
      <c r="AM638" s="132">
        <v>0</v>
      </c>
      <c r="AN638" s="132" t="s">
        <v>290</v>
      </c>
      <c r="AO638" s="132" t="s">
        <v>290</v>
      </c>
      <c r="AP638" s="132" t="s">
        <v>290</v>
      </c>
      <c r="AQ638" s="132">
        <v>0</v>
      </c>
      <c r="AR638" s="132">
        <v>243</v>
      </c>
      <c r="AS638" s="132">
        <v>16</v>
      </c>
      <c r="AT638" s="132">
        <v>34</v>
      </c>
      <c r="AU638" s="132">
        <v>267</v>
      </c>
    </row>
    <row r="639" spans="1:47">
      <c r="A639" t="s">
        <v>3451</v>
      </c>
      <c r="B639" t="s">
        <v>2308</v>
      </c>
      <c r="C639" t="s">
        <v>359</v>
      </c>
      <c r="D639" t="s">
        <v>3443</v>
      </c>
      <c r="E639" t="s">
        <v>3452</v>
      </c>
      <c r="F639" t="s">
        <v>3453</v>
      </c>
      <c r="G639" t="s">
        <v>288</v>
      </c>
      <c r="H639" s="131" t="s">
        <v>3454</v>
      </c>
      <c r="I639">
        <v>3097346037</v>
      </c>
      <c r="J639" t="s">
        <v>181</v>
      </c>
      <c r="K639" s="132">
        <v>14.5</v>
      </c>
      <c r="L639" s="132">
        <v>3.5</v>
      </c>
      <c r="M639" s="132">
        <v>2</v>
      </c>
      <c r="N639" s="132">
        <v>20</v>
      </c>
      <c r="O639" s="132">
        <v>33</v>
      </c>
      <c r="P639" s="132">
        <v>18</v>
      </c>
      <c r="Q639" s="132">
        <v>20</v>
      </c>
      <c r="R639" s="132">
        <v>18</v>
      </c>
      <c r="S639" s="132">
        <v>17</v>
      </c>
      <c r="T639" s="132">
        <v>14</v>
      </c>
      <c r="U639" s="132">
        <v>18</v>
      </c>
      <c r="V639" s="132">
        <v>10</v>
      </c>
      <c r="W639" s="132">
        <v>20</v>
      </c>
      <c r="X639" s="132">
        <v>13</v>
      </c>
      <c r="Y639" s="132">
        <v>0</v>
      </c>
      <c r="Z639" s="132">
        <v>0</v>
      </c>
      <c r="AA639" s="132">
        <v>0</v>
      </c>
      <c r="AB639" s="132">
        <v>0</v>
      </c>
      <c r="AC639" s="132">
        <v>0</v>
      </c>
      <c r="AD639" s="132">
        <v>0</v>
      </c>
      <c r="AE639" s="132">
        <v>0</v>
      </c>
      <c r="AF639" s="132">
        <v>0</v>
      </c>
      <c r="AG639" s="132">
        <v>0</v>
      </c>
      <c r="AH639" s="132">
        <v>0</v>
      </c>
      <c r="AI639" s="132">
        <v>93</v>
      </c>
      <c r="AJ639" s="132">
        <v>88</v>
      </c>
      <c r="AK639" s="132">
        <v>0</v>
      </c>
      <c r="AL639" s="132">
        <v>0</v>
      </c>
      <c r="AM639" s="132">
        <v>0</v>
      </c>
      <c r="AN639" s="132" t="s">
        <v>290</v>
      </c>
      <c r="AO639" s="132" t="s">
        <v>290</v>
      </c>
      <c r="AP639" s="132">
        <v>21</v>
      </c>
      <c r="AQ639" s="132">
        <v>0</v>
      </c>
      <c r="AR639" s="132">
        <v>144</v>
      </c>
      <c r="AS639" s="132" t="s">
        <v>290</v>
      </c>
      <c r="AT639" s="132">
        <v>58</v>
      </c>
      <c r="AU639" s="132">
        <v>181</v>
      </c>
    </row>
    <row r="640" spans="1:47">
      <c r="A640" t="s">
        <v>4750</v>
      </c>
      <c r="B640" t="s">
        <v>4751</v>
      </c>
      <c r="C640" t="s">
        <v>4752</v>
      </c>
      <c r="D640" t="s">
        <v>4753</v>
      </c>
      <c r="E640" t="s">
        <v>4754</v>
      </c>
      <c r="F640" t="s">
        <v>3460</v>
      </c>
      <c r="G640" t="s">
        <v>288</v>
      </c>
      <c r="H640" s="131">
        <v>60048</v>
      </c>
      <c r="I640">
        <v>8472819911</v>
      </c>
      <c r="J640" t="s">
        <v>182</v>
      </c>
      <c r="K640" s="132">
        <v>13</v>
      </c>
      <c r="L640" s="132">
        <v>0</v>
      </c>
      <c r="M640" s="132">
        <v>3</v>
      </c>
      <c r="N640" s="132">
        <v>16</v>
      </c>
      <c r="O640" s="132">
        <v>88</v>
      </c>
      <c r="P640" s="132" t="s">
        <v>290</v>
      </c>
      <c r="Q640" s="132">
        <v>0</v>
      </c>
      <c r="R640" s="132">
        <v>0</v>
      </c>
      <c r="S640" s="132">
        <v>0</v>
      </c>
      <c r="T640" s="132">
        <v>0</v>
      </c>
      <c r="U640" s="132">
        <v>0</v>
      </c>
      <c r="V640" s="132">
        <v>0</v>
      </c>
      <c r="W640" s="132">
        <v>0</v>
      </c>
      <c r="X640" s="132">
        <v>0</v>
      </c>
      <c r="Y640" s="132">
        <v>0</v>
      </c>
      <c r="Z640" s="132">
        <v>0</v>
      </c>
      <c r="AA640" s="132">
        <v>0</v>
      </c>
      <c r="AB640" s="132">
        <v>0</v>
      </c>
      <c r="AC640" s="132">
        <v>0</v>
      </c>
      <c r="AD640" s="132">
        <v>0</v>
      </c>
      <c r="AE640" s="132">
        <v>0</v>
      </c>
      <c r="AF640" s="132">
        <v>0</v>
      </c>
      <c r="AG640" s="132">
        <v>0</v>
      </c>
      <c r="AH640" s="132">
        <v>0</v>
      </c>
      <c r="AI640" s="132">
        <v>42</v>
      </c>
      <c r="AJ640" s="132">
        <v>53</v>
      </c>
      <c r="AK640" s="132">
        <v>0</v>
      </c>
      <c r="AL640" s="132">
        <v>0</v>
      </c>
      <c r="AM640" s="132">
        <v>0</v>
      </c>
      <c r="AN640" s="132">
        <v>13</v>
      </c>
      <c r="AO640" s="132">
        <v>0</v>
      </c>
      <c r="AP640" s="132" t="s">
        <v>290</v>
      </c>
      <c r="AQ640" s="132">
        <v>0</v>
      </c>
      <c r="AR640" s="132">
        <v>65</v>
      </c>
      <c r="AS640" s="132">
        <v>13</v>
      </c>
      <c r="AT640" s="132">
        <v>0</v>
      </c>
      <c r="AU640" s="132">
        <v>95</v>
      </c>
    </row>
    <row r="641" spans="1:47">
      <c r="A641" t="s">
        <v>3455</v>
      </c>
      <c r="B641" t="s">
        <v>3456</v>
      </c>
      <c r="C641" t="s">
        <v>3457</v>
      </c>
      <c r="D641" t="s">
        <v>3458</v>
      </c>
      <c r="E641" t="s">
        <v>3459</v>
      </c>
      <c r="F641" t="s">
        <v>3460</v>
      </c>
      <c r="G641" t="s">
        <v>288</v>
      </c>
      <c r="H641" s="131" t="s">
        <v>3461</v>
      </c>
      <c r="I641">
        <v>8479905824</v>
      </c>
      <c r="J641" t="s">
        <v>182</v>
      </c>
      <c r="K641" s="132">
        <v>10</v>
      </c>
      <c r="L641" s="132">
        <v>0</v>
      </c>
      <c r="M641" s="132">
        <v>0</v>
      </c>
      <c r="N641" s="132">
        <v>10</v>
      </c>
      <c r="O641" s="132">
        <v>60</v>
      </c>
      <c r="P641" s="132">
        <v>20</v>
      </c>
      <c r="Q641" s="132">
        <v>0</v>
      </c>
      <c r="R641" s="132">
        <v>0</v>
      </c>
      <c r="S641" s="132">
        <v>0</v>
      </c>
      <c r="T641" s="132">
        <v>0</v>
      </c>
      <c r="U641" s="132">
        <v>0</v>
      </c>
      <c r="V641" s="132">
        <v>0</v>
      </c>
      <c r="W641" s="132">
        <v>0</v>
      </c>
      <c r="X641" s="132">
        <v>0</v>
      </c>
      <c r="Y641" s="132">
        <v>0</v>
      </c>
      <c r="Z641" s="132">
        <v>0</v>
      </c>
      <c r="AA641" s="132">
        <v>0</v>
      </c>
      <c r="AB641" s="132">
        <v>0</v>
      </c>
      <c r="AC641" s="132">
        <v>0</v>
      </c>
      <c r="AD641" s="132">
        <v>0</v>
      </c>
      <c r="AE641" s="132">
        <v>0</v>
      </c>
      <c r="AF641" s="132">
        <v>0</v>
      </c>
      <c r="AG641" s="132">
        <v>0</v>
      </c>
      <c r="AH641" s="132">
        <v>0</v>
      </c>
      <c r="AI641" s="132">
        <v>34</v>
      </c>
      <c r="AJ641" s="132">
        <v>46</v>
      </c>
      <c r="AK641" s="132" t="s">
        <v>290</v>
      </c>
      <c r="AL641" s="132" t="s">
        <v>290</v>
      </c>
      <c r="AM641" s="132">
        <v>0</v>
      </c>
      <c r="AN641" s="132" t="s">
        <v>290</v>
      </c>
      <c r="AO641" s="132" t="s">
        <v>290</v>
      </c>
      <c r="AP641" s="132" t="s">
        <v>290</v>
      </c>
      <c r="AQ641" s="132">
        <v>0</v>
      </c>
      <c r="AR641" s="132">
        <v>70</v>
      </c>
      <c r="AS641" s="132">
        <v>0</v>
      </c>
      <c r="AT641" s="132" t="s">
        <v>290</v>
      </c>
      <c r="AU641" s="132">
        <v>80</v>
      </c>
    </row>
    <row r="642" spans="1:47">
      <c r="A642" t="s">
        <v>3462</v>
      </c>
      <c r="B642" t="s">
        <v>3463</v>
      </c>
      <c r="C642" t="s">
        <v>3464</v>
      </c>
      <c r="D642" t="s">
        <v>3465</v>
      </c>
      <c r="E642" t="s">
        <v>3466</v>
      </c>
      <c r="F642" t="s">
        <v>3467</v>
      </c>
      <c r="G642" t="s">
        <v>288</v>
      </c>
      <c r="H642" s="131" t="s">
        <v>3468</v>
      </c>
      <c r="I642">
        <v>8479181000</v>
      </c>
      <c r="J642" t="s">
        <v>182</v>
      </c>
      <c r="K642" s="132">
        <v>23</v>
      </c>
      <c r="L642" s="132">
        <v>7</v>
      </c>
      <c r="M642" s="132">
        <v>5</v>
      </c>
      <c r="N642" s="132">
        <v>35</v>
      </c>
      <c r="O642" s="132">
        <v>72</v>
      </c>
      <c r="P642" s="132">
        <v>17</v>
      </c>
      <c r="Q642" s="132" t="s">
        <v>290</v>
      </c>
      <c r="R642" s="132">
        <v>12</v>
      </c>
      <c r="S642" s="132">
        <v>10</v>
      </c>
      <c r="T642" s="132">
        <v>11</v>
      </c>
      <c r="U642" s="132" t="s">
        <v>290</v>
      </c>
      <c r="V642" s="132" t="s">
        <v>290</v>
      </c>
      <c r="W642" s="132" t="s">
        <v>290</v>
      </c>
      <c r="X642" s="132" t="s">
        <v>290</v>
      </c>
      <c r="Y642" s="132">
        <v>0</v>
      </c>
      <c r="Z642" s="132">
        <v>0</v>
      </c>
      <c r="AA642" s="132">
        <v>0</v>
      </c>
      <c r="AB642" s="132">
        <v>0</v>
      </c>
      <c r="AC642" s="132">
        <v>0</v>
      </c>
      <c r="AD642" s="132">
        <v>0</v>
      </c>
      <c r="AE642" s="132">
        <v>0</v>
      </c>
      <c r="AF642" s="132">
        <v>0</v>
      </c>
      <c r="AG642" s="132">
        <v>0</v>
      </c>
      <c r="AH642" s="132">
        <v>0</v>
      </c>
      <c r="AI642" s="132">
        <v>74</v>
      </c>
      <c r="AJ642" s="132">
        <v>76</v>
      </c>
      <c r="AK642" s="132">
        <v>0</v>
      </c>
      <c r="AL642" s="132">
        <v>0</v>
      </c>
      <c r="AM642" s="132">
        <v>0</v>
      </c>
      <c r="AN642" s="132">
        <v>22</v>
      </c>
      <c r="AO642" s="132" t="s">
        <v>290</v>
      </c>
      <c r="AP642" s="132">
        <v>10</v>
      </c>
      <c r="AQ642" s="132">
        <v>0</v>
      </c>
      <c r="AR642" s="132">
        <v>98</v>
      </c>
      <c r="AS642" s="132">
        <v>18</v>
      </c>
      <c r="AT642" s="132">
        <v>0</v>
      </c>
      <c r="AU642" s="132">
        <v>150</v>
      </c>
    </row>
    <row r="643" spans="1:47">
      <c r="A643" t="s">
        <v>3469</v>
      </c>
      <c r="B643" t="s">
        <v>3470</v>
      </c>
      <c r="C643" t="s">
        <v>538</v>
      </c>
      <c r="D643" t="s">
        <v>645</v>
      </c>
      <c r="E643" t="s">
        <v>646</v>
      </c>
      <c r="F643" t="s">
        <v>647</v>
      </c>
      <c r="G643" t="s">
        <v>288</v>
      </c>
      <c r="H643" s="131" t="s">
        <v>648</v>
      </c>
      <c r="I643">
        <v>8479457580</v>
      </c>
      <c r="J643" t="s">
        <v>182</v>
      </c>
      <c r="K643" s="132">
        <v>6</v>
      </c>
      <c r="L643" s="132">
        <v>2</v>
      </c>
      <c r="M643" s="132">
        <v>1</v>
      </c>
      <c r="N643" s="132">
        <v>9</v>
      </c>
      <c r="O643" s="132">
        <v>25</v>
      </c>
      <c r="P643" s="132">
        <v>0</v>
      </c>
      <c r="Q643" s="132">
        <v>0</v>
      </c>
      <c r="R643" s="132">
        <v>0</v>
      </c>
      <c r="S643" s="132">
        <v>0</v>
      </c>
      <c r="T643" s="132">
        <v>0</v>
      </c>
      <c r="U643" s="132">
        <v>0</v>
      </c>
      <c r="V643" s="132">
        <v>0</v>
      </c>
      <c r="W643" s="132">
        <v>0</v>
      </c>
      <c r="X643" s="132">
        <v>0</v>
      </c>
      <c r="Y643" s="132">
        <v>0</v>
      </c>
      <c r="Z643" s="132">
        <v>0</v>
      </c>
      <c r="AA643" s="132">
        <v>0</v>
      </c>
      <c r="AB643" s="132">
        <v>0</v>
      </c>
      <c r="AC643" s="132">
        <v>0</v>
      </c>
      <c r="AD643" s="132">
        <v>0</v>
      </c>
      <c r="AE643" s="132">
        <v>0</v>
      </c>
      <c r="AF643" s="132">
        <v>0</v>
      </c>
      <c r="AG643" s="132">
        <v>0</v>
      </c>
      <c r="AH643" s="132">
        <v>0</v>
      </c>
      <c r="AI643" s="132">
        <v>11</v>
      </c>
      <c r="AJ643" s="132">
        <v>14</v>
      </c>
      <c r="AK643" s="132">
        <v>0</v>
      </c>
      <c r="AL643" s="132">
        <v>0</v>
      </c>
      <c r="AM643" s="132">
        <v>0</v>
      </c>
      <c r="AN643" s="132" t="s">
        <v>290</v>
      </c>
      <c r="AO643" s="132">
        <v>0</v>
      </c>
      <c r="AP643" s="132">
        <v>0</v>
      </c>
      <c r="AQ643" s="132">
        <v>0</v>
      </c>
      <c r="AR643" s="132">
        <v>18</v>
      </c>
      <c r="AS643" s="132" t="s">
        <v>290</v>
      </c>
      <c r="AT643" s="132">
        <v>0</v>
      </c>
      <c r="AU643" s="132">
        <v>25</v>
      </c>
    </row>
    <row r="644" spans="1:47">
      <c r="A644" t="s">
        <v>3471</v>
      </c>
      <c r="B644" t="s">
        <v>3472</v>
      </c>
      <c r="C644" t="s">
        <v>538</v>
      </c>
      <c r="D644" t="s">
        <v>645</v>
      </c>
      <c r="E644" t="s">
        <v>646</v>
      </c>
      <c r="F644" t="s">
        <v>647</v>
      </c>
      <c r="G644" t="s">
        <v>288</v>
      </c>
      <c r="H644" s="131" t="s">
        <v>648</v>
      </c>
      <c r="I644">
        <v>8479457582</v>
      </c>
      <c r="J644" t="s">
        <v>182</v>
      </c>
      <c r="K644" s="132">
        <v>13</v>
      </c>
      <c r="L644" s="132">
        <v>4</v>
      </c>
      <c r="M644" s="132">
        <v>3</v>
      </c>
      <c r="N644" s="132">
        <v>20</v>
      </c>
      <c r="O644" s="132">
        <v>40</v>
      </c>
      <c r="P644" s="132" t="s">
        <v>290</v>
      </c>
      <c r="Q644" s="132" t="s">
        <v>290</v>
      </c>
      <c r="R644" s="132" t="s">
        <v>290</v>
      </c>
      <c r="S644" s="132" t="s">
        <v>290</v>
      </c>
      <c r="T644" s="132" t="s">
        <v>290</v>
      </c>
      <c r="U644" s="132" t="s">
        <v>290</v>
      </c>
      <c r="V644" s="132">
        <v>0</v>
      </c>
      <c r="W644" s="132">
        <v>0</v>
      </c>
      <c r="X644" s="132">
        <v>0</v>
      </c>
      <c r="Y644" s="132">
        <v>0</v>
      </c>
      <c r="Z644" s="132">
        <v>0</v>
      </c>
      <c r="AA644" s="132">
        <v>0</v>
      </c>
      <c r="AB644" s="132">
        <v>0</v>
      </c>
      <c r="AC644" s="132">
        <v>0</v>
      </c>
      <c r="AD644" s="132">
        <v>0</v>
      </c>
      <c r="AE644" s="132">
        <v>0</v>
      </c>
      <c r="AF644" s="132">
        <v>0</v>
      </c>
      <c r="AG644" s="132">
        <v>0</v>
      </c>
      <c r="AH644" s="132">
        <v>0</v>
      </c>
      <c r="AI644" s="132">
        <v>28</v>
      </c>
      <c r="AJ644" s="132">
        <v>34</v>
      </c>
      <c r="AK644" s="132">
        <v>0</v>
      </c>
      <c r="AL644" s="132">
        <v>0</v>
      </c>
      <c r="AM644" s="132">
        <v>0</v>
      </c>
      <c r="AN644" s="132">
        <v>28</v>
      </c>
      <c r="AO644" s="132">
        <v>0</v>
      </c>
      <c r="AP644" s="132" t="s">
        <v>290</v>
      </c>
      <c r="AQ644" s="132">
        <v>0</v>
      </c>
      <c r="AR644" s="132">
        <v>28</v>
      </c>
      <c r="AS644" s="132" t="s">
        <v>290</v>
      </c>
      <c r="AT644" s="132">
        <v>0</v>
      </c>
      <c r="AU644" s="132">
        <v>62</v>
      </c>
    </row>
    <row r="645" spans="1:47">
      <c r="A645" t="s">
        <v>3473</v>
      </c>
      <c r="B645" t="s">
        <v>3474</v>
      </c>
      <c r="C645" t="s">
        <v>551</v>
      </c>
      <c r="D645" t="s">
        <v>3475</v>
      </c>
      <c r="E645" t="s">
        <v>3476</v>
      </c>
      <c r="F645" t="s">
        <v>3460</v>
      </c>
      <c r="G645" t="s">
        <v>288</v>
      </c>
      <c r="H645" s="131" t="s">
        <v>3461</v>
      </c>
      <c r="I645">
        <v>8473625170</v>
      </c>
      <c r="J645" t="s">
        <v>182</v>
      </c>
      <c r="K645" s="132">
        <v>3</v>
      </c>
      <c r="L645" s="132">
        <v>0</v>
      </c>
      <c r="M645" s="132">
        <v>1</v>
      </c>
      <c r="N645" s="132">
        <v>4</v>
      </c>
      <c r="O645" s="132">
        <v>45</v>
      </c>
      <c r="P645" s="132">
        <v>0</v>
      </c>
      <c r="Q645" s="132">
        <v>0</v>
      </c>
      <c r="R645" s="132">
        <v>0</v>
      </c>
      <c r="S645" s="132">
        <v>0</v>
      </c>
      <c r="T645" s="132">
        <v>0</v>
      </c>
      <c r="U645" s="132">
        <v>0</v>
      </c>
      <c r="V645" s="132">
        <v>0</v>
      </c>
      <c r="W645" s="132">
        <v>0</v>
      </c>
      <c r="X645" s="132">
        <v>0</v>
      </c>
      <c r="Y645" s="132">
        <v>0</v>
      </c>
      <c r="Z645" s="132">
        <v>0</v>
      </c>
      <c r="AA645" s="132">
        <v>0</v>
      </c>
      <c r="AB645" s="132">
        <v>0</v>
      </c>
      <c r="AC645" s="132">
        <v>0</v>
      </c>
      <c r="AD645" s="132">
        <v>0</v>
      </c>
      <c r="AE645" s="132">
        <v>0</v>
      </c>
      <c r="AF645" s="132">
        <v>0</v>
      </c>
      <c r="AG645" s="132">
        <v>0</v>
      </c>
      <c r="AH645" s="132">
        <v>0</v>
      </c>
      <c r="AI645" s="132">
        <v>22</v>
      </c>
      <c r="AJ645" s="132">
        <v>23</v>
      </c>
      <c r="AK645" s="132">
        <v>0</v>
      </c>
      <c r="AL645" s="132">
        <v>0</v>
      </c>
      <c r="AM645" s="132">
        <v>15</v>
      </c>
      <c r="AN645" s="132" t="s">
        <v>290</v>
      </c>
      <c r="AO645" s="132" t="s">
        <v>290</v>
      </c>
      <c r="AP645" s="132" t="s">
        <v>290</v>
      </c>
      <c r="AQ645" s="132">
        <v>0</v>
      </c>
      <c r="AR645" s="132">
        <v>16</v>
      </c>
      <c r="AS645" s="132" t="s">
        <v>290</v>
      </c>
      <c r="AT645" s="132">
        <v>0</v>
      </c>
      <c r="AU645" s="132">
        <v>45</v>
      </c>
    </row>
    <row r="646" spans="1:47">
      <c r="A646" t="s">
        <v>4755</v>
      </c>
      <c r="B646" t="s">
        <v>4756</v>
      </c>
      <c r="C646" t="s">
        <v>1446</v>
      </c>
      <c r="D646" t="s">
        <v>4734</v>
      </c>
      <c r="E646" t="s">
        <v>4757</v>
      </c>
      <c r="F646" t="s">
        <v>4758</v>
      </c>
      <c r="G646" t="s">
        <v>288</v>
      </c>
      <c r="H646" s="131">
        <v>60047</v>
      </c>
      <c r="I646">
        <v>8476340430</v>
      </c>
      <c r="J646" t="s">
        <v>182</v>
      </c>
      <c r="K646" s="132">
        <v>8</v>
      </c>
      <c r="L646" s="132">
        <v>0</v>
      </c>
      <c r="M646" s="132">
        <v>2</v>
      </c>
      <c r="N646" s="132">
        <v>10</v>
      </c>
      <c r="O646" s="132">
        <v>29</v>
      </c>
      <c r="P646" s="132" t="s">
        <v>290</v>
      </c>
      <c r="Q646" s="132" t="s">
        <v>290</v>
      </c>
      <c r="R646" s="132" t="s">
        <v>290</v>
      </c>
      <c r="S646" s="132" t="s">
        <v>290</v>
      </c>
      <c r="T646" s="132" t="s">
        <v>290</v>
      </c>
      <c r="U646" s="132" t="s">
        <v>290</v>
      </c>
      <c r="V646" s="132" t="s">
        <v>290</v>
      </c>
      <c r="W646" s="132">
        <v>0</v>
      </c>
      <c r="X646" s="132">
        <v>0</v>
      </c>
      <c r="Y646" s="132">
        <v>0</v>
      </c>
      <c r="Z646" s="132">
        <v>0</v>
      </c>
      <c r="AA646" s="132">
        <v>0</v>
      </c>
      <c r="AB646" s="132">
        <v>0</v>
      </c>
      <c r="AC646" s="132">
        <v>0</v>
      </c>
      <c r="AD646" s="132">
        <v>0</v>
      </c>
      <c r="AE646" s="132">
        <v>0</v>
      </c>
      <c r="AF646" s="132">
        <v>0</v>
      </c>
      <c r="AG646" s="132">
        <v>0</v>
      </c>
      <c r="AH646" s="132">
        <v>0</v>
      </c>
      <c r="AI646" s="132">
        <v>24</v>
      </c>
      <c r="AJ646" s="132">
        <v>32</v>
      </c>
      <c r="AK646" s="132">
        <v>0</v>
      </c>
      <c r="AL646" s="132">
        <v>0</v>
      </c>
      <c r="AM646" s="132">
        <v>0</v>
      </c>
      <c r="AN646" s="132">
        <v>14</v>
      </c>
      <c r="AO646" s="132">
        <v>0</v>
      </c>
      <c r="AP646" s="132">
        <v>0</v>
      </c>
      <c r="AQ646" s="132">
        <v>0</v>
      </c>
      <c r="AR646" s="132">
        <v>31</v>
      </c>
      <c r="AS646" s="132">
        <v>11</v>
      </c>
      <c r="AT646" s="132">
        <v>0</v>
      </c>
      <c r="AU646" s="132">
        <v>56</v>
      </c>
    </row>
    <row r="647" spans="1:47">
      <c r="A647" t="s">
        <v>3477</v>
      </c>
      <c r="B647" t="s">
        <v>3478</v>
      </c>
      <c r="C647" t="s">
        <v>3479</v>
      </c>
      <c r="D647" t="s">
        <v>3480</v>
      </c>
      <c r="E647" t="s">
        <v>3481</v>
      </c>
      <c r="F647" t="s">
        <v>3482</v>
      </c>
      <c r="G647" t="s">
        <v>288</v>
      </c>
      <c r="H647" s="131" t="s">
        <v>3483</v>
      </c>
      <c r="I647">
        <v>8477463722</v>
      </c>
      <c r="J647" t="s">
        <v>182</v>
      </c>
      <c r="K647" s="132">
        <v>13.5</v>
      </c>
      <c r="L647" s="132">
        <v>7.5</v>
      </c>
      <c r="M647" s="132">
        <v>2</v>
      </c>
      <c r="N647" s="132">
        <v>23</v>
      </c>
      <c r="O647" s="132">
        <v>37</v>
      </c>
      <c r="P647" s="132">
        <v>23</v>
      </c>
      <c r="Q647" s="132">
        <v>19</v>
      </c>
      <c r="R647" s="132">
        <v>20</v>
      </c>
      <c r="S647" s="132">
        <v>18</v>
      </c>
      <c r="T647" s="132">
        <v>12</v>
      </c>
      <c r="U647" s="132">
        <v>18</v>
      </c>
      <c r="V647" s="132">
        <v>24</v>
      </c>
      <c r="W647" s="132">
        <v>25</v>
      </c>
      <c r="X647" s="132">
        <v>16</v>
      </c>
      <c r="Y647" s="132">
        <v>0</v>
      </c>
      <c r="Z647" s="132">
        <v>0</v>
      </c>
      <c r="AA647" s="132">
        <v>0</v>
      </c>
      <c r="AB647" s="132">
        <v>0</v>
      </c>
      <c r="AC647" s="132">
        <v>0</v>
      </c>
      <c r="AD647" s="132">
        <v>0</v>
      </c>
      <c r="AE647" s="132">
        <v>0</v>
      </c>
      <c r="AF647" s="132">
        <v>0</v>
      </c>
      <c r="AG647" s="132">
        <v>0</v>
      </c>
      <c r="AH647" s="132">
        <v>0</v>
      </c>
      <c r="AI647" s="132">
        <v>97</v>
      </c>
      <c r="AJ647" s="132">
        <v>115</v>
      </c>
      <c r="AK647" s="132">
        <v>0</v>
      </c>
      <c r="AL647" s="132">
        <v>0</v>
      </c>
      <c r="AM647" s="132" t="s">
        <v>290</v>
      </c>
      <c r="AN647" s="132" t="s">
        <v>290</v>
      </c>
      <c r="AO647" s="132">
        <v>23</v>
      </c>
      <c r="AP647" s="132">
        <v>84</v>
      </c>
      <c r="AQ647" s="132">
        <v>0</v>
      </c>
      <c r="AR647" s="132">
        <v>51</v>
      </c>
      <c r="AS647" s="132">
        <v>44</v>
      </c>
      <c r="AT647" s="132">
        <v>75</v>
      </c>
      <c r="AU647" s="132">
        <v>212</v>
      </c>
    </row>
    <row r="648" spans="1:47">
      <c r="A648" t="s">
        <v>3484</v>
      </c>
      <c r="B648" t="s">
        <v>3485</v>
      </c>
      <c r="C648" t="s">
        <v>341</v>
      </c>
      <c r="D648" t="s">
        <v>3486</v>
      </c>
      <c r="E648" t="s">
        <v>3487</v>
      </c>
      <c r="F648" t="s">
        <v>3488</v>
      </c>
      <c r="G648" t="s">
        <v>288</v>
      </c>
      <c r="H648" s="131" t="s">
        <v>3489</v>
      </c>
      <c r="I648">
        <v>8473566111</v>
      </c>
      <c r="J648" t="s">
        <v>182</v>
      </c>
      <c r="K648" s="132">
        <v>13.2</v>
      </c>
      <c r="L648" s="132">
        <v>7.5</v>
      </c>
      <c r="M648" s="132">
        <v>1.5</v>
      </c>
      <c r="N648" s="132">
        <v>22.2</v>
      </c>
      <c r="O648" s="132">
        <v>28</v>
      </c>
      <c r="P648" s="132">
        <v>24</v>
      </c>
      <c r="Q648" s="132">
        <v>24</v>
      </c>
      <c r="R648" s="132">
        <v>25</v>
      </c>
      <c r="S648" s="132">
        <v>24</v>
      </c>
      <c r="T648" s="132">
        <v>24</v>
      </c>
      <c r="U648" s="132">
        <v>30</v>
      </c>
      <c r="V648" s="132">
        <v>26</v>
      </c>
      <c r="W648" s="132">
        <v>25</v>
      </c>
      <c r="X648" s="132">
        <v>25</v>
      </c>
      <c r="Y648" s="132">
        <v>0</v>
      </c>
      <c r="Z648" s="132">
        <v>0</v>
      </c>
      <c r="AA648" s="132">
        <v>0</v>
      </c>
      <c r="AB648" s="132">
        <v>0</v>
      </c>
      <c r="AC648" s="132">
        <v>0</v>
      </c>
      <c r="AD648" s="132">
        <v>0</v>
      </c>
      <c r="AE648" s="132">
        <v>0</v>
      </c>
      <c r="AF648" s="132">
        <v>0</v>
      </c>
      <c r="AG648" s="132">
        <v>0</v>
      </c>
      <c r="AH648" s="132">
        <v>0</v>
      </c>
      <c r="AI648" s="132">
        <v>131</v>
      </c>
      <c r="AJ648" s="132">
        <v>124</v>
      </c>
      <c r="AK648" s="132">
        <v>0</v>
      </c>
      <c r="AL648" s="132">
        <v>0</v>
      </c>
      <c r="AM648" s="132">
        <v>0</v>
      </c>
      <c r="AN648" s="132">
        <v>13</v>
      </c>
      <c r="AO648" s="132" t="s">
        <v>290</v>
      </c>
      <c r="AP648" s="132">
        <v>0</v>
      </c>
      <c r="AQ648" s="132">
        <v>0</v>
      </c>
      <c r="AR648" s="132">
        <v>232</v>
      </c>
      <c r="AS648" s="132" t="s">
        <v>290</v>
      </c>
      <c r="AT648" s="132">
        <v>0</v>
      </c>
      <c r="AU648" s="132">
        <v>255</v>
      </c>
    </row>
    <row r="649" spans="1:47">
      <c r="A649" t="s">
        <v>3490</v>
      </c>
      <c r="B649" t="s">
        <v>3491</v>
      </c>
      <c r="C649" t="s">
        <v>3492</v>
      </c>
      <c r="D649" t="s">
        <v>3493</v>
      </c>
      <c r="E649" t="s">
        <v>3494</v>
      </c>
      <c r="F649" t="s">
        <v>3495</v>
      </c>
      <c r="G649" t="s">
        <v>288</v>
      </c>
      <c r="H649" s="131" t="s">
        <v>3496</v>
      </c>
      <c r="I649">
        <v>8476238320</v>
      </c>
      <c r="J649" t="s">
        <v>182</v>
      </c>
      <c r="K649" s="132">
        <v>18</v>
      </c>
      <c r="L649" s="132">
        <v>4</v>
      </c>
      <c r="M649" s="132">
        <v>4</v>
      </c>
      <c r="N649" s="132">
        <v>26</v>
      </c>
      <c r="O649" s="132">
        <v>10</v>
      </c>
      <c r="P649" s="132">
        <v>19</v>
      </c>
      <c r="Q649" s="132">
        <v>28</v>
      </c>
      <c r="R649" s="132">
        <v>19</v>
      </c>
      <c r="S649" s="132">
        <v>17</v>
      </c>
      <c r="T649" s="132">
        <v>14</v>
      </c>
      <c r="U649" s="132">
        <v>13</v>
      </c>
      <c r="V649" s="132">
        <v>26</v>
      </c>
      <c r="W649" s="132">
        <v>23</v>
      </c>
      <c r="X649" s="132">
        <v>24</v>
      </c>
      <c r="Y649" s="132">
        <v>0</v>
      </c>
      <c r="Z649" s="132">
        <v>0</v>
      </c>
      <c r="AA649" s="132">
        <v>0</v>
      </c>
      <c r="AB649" s="132">
        <v>0</v>
      </c>
      <c r="AC649" s="132">
        <v>0</v>
      </c>
      <c r="AD649" s="132">
        <v>0</v>
      </c>
      <c r="AE649" s="132">
        <v>0</v>
      </c>
      <c r="AF649" s="132">
        <v>0</v>
      </c>
      <c r="AG649" s="132">
        <v>0</v>
      </c>
      <c r="AH649" s="132">
        <v>0</v>
      </c>
      <c r="AI649" s="132">
        <v>106</v>
      </c>
      <c r="AJ649" s="132">
        <v>87</v>
      </c>
      <c r="AK649" s="132">
        <v>0</v>
      </c>
      <c r="AL649" s="132">
        <v>0</v>
      </c>
      <c r="AM649" s="132">
        <v>0</v>
      </c>
      <c r="AN649" s="132" t="s">
        <v>290</v>
      </c>
      <c r="AO649" s="132">
        <v>14</v>
      </c>
      <c r="AP649" s="132">
        <v>142</v>
      </c>
      <c r="AQ649" s="132">
        <v>0</v>
      </c>
      <c r="AR649" s="132">
        <v>10</v>
      </c>
      <c r="AS649" s="132">
        <v>20</v>
      </c>
      <c r="AT649" s="132">
        <v>164</v>
      </c>
      <c r="AU649" s="132">
        <v>193</v>
      </c>
    </row>
    <row r="650" spans="1:47">
      <c r="A650" t="s">
        <v>3497</v>
      </c>
      <c r="B650" t="s">
        <v>3498</v>
      </c>
      <c r="C650" t="s">
        <v>706</v>
      </c>
      <c r="D650" t="s">
        <v>3499</v>
      </c>
      <c r="E650" t="s">
        <v>3500</v>
      </c>
      <c r="F650" t="s">
        <v>3501</v>
      </c>
      <c r="G650" t="s">
        <v>288</v>
      </c>
      <c r="H650" s="131" t="s">
        <v>3502</v>
      </c>
      <c r="I650">
        <v>8473810311</v>
      </c>
      <c r="J650" t="s">
        <v>182</v>
      </c>
      <c r="K650" s="132">
        <v>22.6</v>
      </c>
      <c r="L650" s="132">
        <v>4</v>
      </c>
      <c r="M650" s="132">
        <v>1.3</v>
      </c>
      <c r="N650" s="132">
        <v>27.9</v>
      </c>
      <c r="O650" s="132">
        <v>51</v>
      </c>
      <c r="P650" s="132">
        <v>36</v>
      </c>
      <c r="Q650" s="132">
        <v>25</v>
      </c>
      <c r="R650" s="132">
        <v>23</v>
      </c>
      <c r="S650" s="132">
        <v>30</v>
      </c>
      <c r="T650" s="132">
        <v>25</v>
      </c>
      <c r="U650" s="132">
        <v>21</v>
      </c>
      <c r="V650" s="132">
        <v>21</v>
      </c>
      <c r="W650" s="132">
        <v>15</v>
      </c>
      <c r="X650" s="132">
        <v>12</v>
      </c>
      <c r="Y650" s="132">
        <v>0</v>
      </c>
      <c r="Z650" s="132">
        <v>0</v>
      </c>
      <c r="AA650" s="132">
        <v>0</v>
      </c>
      <c r="AB650" s="132">
        <v>0</v>
      </c>
      <c r="AC650" s="132">
        <v>0</v>
      </c>
      <c r="AD650" s="132">
        <v>0</v>
      </c>
      <c r="AE650" s="132">
        <v>0</v>
      </c>
      <c r="AF650" s="132">
        <v>0</v>
      </c>
      <c r="AG650" s="132">
        <v>0</v>
      </c>
      <c r="AH650" s="132">
        <v>0</v>
      </c>
      <c r="AI650" s="132">
        <v>130</v>
      </c>
      <c r="AJ650" s="132">
        <v>129</v>
      </c>
      <c r="AK650" s="132">
        <v>0</v>
      </c>
      <c r="AL650" s="132">
        <v>0</v>
      </c>
      <c r="AM650" s="132">
        <v>0</v>
      </c>
      <c r="AN650" s="132" t="s">
        <v>290</v>
      </c>
      <c r="AO650" s="132">
        <v>10</v>
      </c>
      <c r="AP650" s="132">
        <v>25</v>
      </c>
      <c r="AQ650" s="132">
        <v>0</v>
      </c>
      <c r="AR650" s="132">
        <v>199</v>
      </c>
      <c r="AS650" s="132">
        <v>18</v>
      </c>
      <c r="AT650" s="132">
        <v>14</v>
      </c>
      <c r="AU650" s="132">
        <v>259</v>
      </c>
    </row>
    <row r="651" spans="1:47">
      <c r="A651" t="s">
        <v>3503</v>
      </c>
      <c r="B651" t="s">
        <v>3504</v>
      </c>
      <c r="C651" t="s">
        <v>922</v>
      </c>
      <c r="D651" t="s">
        <v>3505</v>
      </c>
      <c r="E651" t="s">
        <v>3506</v>
      </c>
      <c r="F651" t="s">
        <v>3507</v>
      </c>
      <c r="G651" t="s">
        <v>288</v>
      </c>
      <c r="H651" s="131" t="s">
        <v>3508</v>
      </c>
      <c r="I651">
        <v>8475875541</v>
      </c>
      <c r="J651" t="s">
        <v>182</v>
      </c>
      <c r="K651" s="132">
        <v>11.4</v>
      </c>
      <c r="L651" s="132">
        <v>8</v>
      </c>
      <c r="M651" s="132">
        <v>2</v>
      </c>
      <c r="N651" s="132">
        <v>21.4</v>
      </c>
      <c r="O651" s="132">
        <v>14</v>
      </c>
      <c r="P651" s="132">
        <v>23</v>
      </c>
      <c r="Q651" s="132">
        <v>15</v>
      </c>
      <c r="R651" s="132">
        <v>20</v>
      </c>
      <c r="S651" s="132">
        <v>20</v>
      </c>
      <c r="T651" s="132">
        <v>20</v>
      </c>
      <c r="U651" s="132">
        <v>14</v>
      </c>
      <c r="V651" s="132">
        <v>22</v>
      </c>
      <c r="W651" s="132">
        <v>23</v>
      </c>
      <c r="X651" s="132">
        <v>16</v>
      </c>
      <c r="Y651" s="132">
        <v>0</v>
      </c>
      <c r="Z651" s="132">
        <v>0</v>
      </c>
      <c r="AA651" s="132">
        <v>0</v>
      </c>
      <c r="AB651" s="132">
        <v>0</v>
      </c>
      <c r="AC651" s="132">
        <v>0</v>
      </c>
      <c r="AD651" s="132">
        <v>0</v>
      </c>
      <c r="AE651" s="132">
        <v>0</v>
      </c>
      <c r="AF651" s="132">
        <v>0</v>
      </c>
      <c r="AG651" s="132">
        <v>0</v>
      </c>
      <c r="AH651" s="132">
        <v>0</v>
      </c>
      <c r="AI651" s="132">
        <v>96</v>
      </c>
      <c r="AJ651" s="132">
        <v>91</v>
      </c>
      <c r="AK651" s="132">
        <v>0</v>
      </c>
      <c r="AL651" s="132">
        <v>0</v>
      </c>
      <c r="AM651" s="132">
        <v>13</v>
      </c>
      <c r="AN651" s="132" t="s">
        <v>290</v>
      </c>
      <c r="AO651" s="132" t="s">
        <v>290</v>
      </c>
      <c r="AP651" s="132">
        <v>52</v>
      </c>
      <c r="AQ651" s="132" t="s">
        <v>290</v>
      </c>
      <c r="AR651" s="132">
        <v>103</v>
      </c>
      <c r="AS651" s="132">
        <v>10</v>
      </c>
      <c r="AT651" s="132">
        <v>62</v>
      </c>
      <c r="AU651" s="132">
        <v>187</v>
      </c>
    </row>
    <row r="652" spans="1:47">
      <c r="A652" t="s">
        <v>3509</v>
      </c>
      <c r="B652" t="s">
        <v>3510</v>
      </c>
      <c r="C652" t="s">
        <v>478</v>
      </c>
      <c r="D652" t="s">
        <v>3511</v>
      </c>
      <c r="E652" t="s">
        <v>3512</v>
      </c>
      <c r="F652" t="s">
        <v>3513</v>
      </c>
      <c r="G652" t="s">
        <v>288</v>
      </c>
      <c r="H652" s="131" t="s">
        <v>3514</v>
      </c>
      <c r="I652">
        <v>8474387921</v>
      </c>
      <c r="J652" t="s">
        <v>182</v>
      </c>
      <c r="K652" s="132">
        <v>25</v>
      </c>
      <c r="L652" s="132">
        <v>4</v>
      </c>
      <c r="M652" s="132">
        <v>5</v>
      </c>
      <c r="N652" s="132">
        <v>34</v>
      </c>
      <c r="O652" s="132">
        <v>21</v>
      </c>
      <c r="P652" s="132">
        <v>24</v>
      </c>
      <c r="Q652" s="132">
        <v>28</v>
      </c>
      <c r="R652" s="132">
        <v>23</v>
      </c>
      <c r="S652" s="132">
        <v>41</v>
      </c>
      <c r="T652" s="132">
        <v>23</v>
      </c>
      <c r="U652" s="132">
        <v>24</v>
      </c>
      <c r="V652" s="132">
        <v>28</v>
      </c>
      <c r="W652" s="132">
        <v>25</v>
      </c>
      <c r="X652" s="132">
        <v>38</v>
      </c>
      <c r="Y652" s="132">
        <v>0</v>
      </c>
      <c r="Z652" s="132">
        <v>0</v>
      </c>
      <c r="AA652" s="132">
        <v>0</v>
      </c>
      <c r="AB652" s="132">
        <v>0</v>
      </c>
      <c r="AC652" s="132">
        <v>39</v>
      </c>
      <c r="AD652" s="132">
        <v>0</v>
      </c>
      <c r="AE652" s="132">
        <v>0</v>
      </c>
      <c r="AF652" s="132">
        <v>0</v>
      </c>
      <c r="AG652" s="132">
        <v>0</v>
      </c>
      <c r="AH652" s="132">
        <v>0</v>
      </c>
      <c r="AI652" s="132">
        <v>158</v>
      </c>
      <c r="AJ652" s="132">
        <v>156</v>
      </c>
      <c r="AK652" s="132">
        <v>0</v>
      </c>
      <c r="AL652" s="132">
        <v>0</v>
      </c>
      <c r="AM652" s="132" t="s">
        <v>290</v>
      </c>
      <c r="AN652" s="132">
        <v>16</v>
      </c>
      <c r="AO652" s="132" t="s">
        <v>290</v>
      </c>
      <c r="AP652" s="132">
        <v>0</v>
      </c>
      <c r="AQ652" s="132" t="s">
        <v>290</v>
      </c>
      <c r="AR652" s="132">
        <v>271</v>
      </c>
      <c r="AS652" s="132">
        <v>19</v>
      </c>
      <c r="AT652" s="132">
        <v>18</v>
      </c>
      <c r="AU652" s="132">
        <v>314</v>
      </c>
    </row>
    <row r="653" spans="1:47">
      <c r="A653" t="s">
        <v>3515</v>
      </c>
      <c r="B653" t="s">
        <v>3516</v>
      </c>
      <c r="C653" t="s">
        <v>1275</v>
      </c>
      <c r="D653" t="s">
        <v>3410</v>
      </c>
      <c r="E653" t="s">
        <v>3517</v>
      </c>
      <c r="F653" t="s">
        <v>3518</v>
      </c>
      <c r="G653" t="s">
        <v>288</v>
      </c>
      <c r="H653" s="131" t="s">
        <v>3519</v>
      </c>
      <c r="I653">
        <v>8472238600</v>
      </c>
      <c r="J653" t="s">
        <v>182</v>
      </c>
      <c r="K653" s="132">
        <v>20</v>
      </c>
      <c r="L653" s="132">
        <v>13</v>
      </c>
      <c r="M653" s="132">
        <v>1</v>
      </c>
      <c r="N653" s="132">
        <v>34</v>
      </c>
      <c r="O653" s="132">
        <v>44</v>
      </c>
      <c r="P653" s="132">
        <v>26</v>
      </c>
      <c r="Q653" s="132">
        <v>27</v>
      </c>
      <c r="R653" s="132">
        <v>27</v>
      </c>
      <c r="S653" s="132">
        <v>33</v>
      </c>
      <c r="T653" s="132">
        <v>37</v>
      </c>
      <c r="U653" s="132">
        <v>34</v>
      </c>
      <c r="V653" s="132">
        <v>41</v>
      </c>
      <c r="W653" s="132">
        <v>37</v>
      </c>
      <c r="X653" s="132">
        <v>32</v>
      </c>
      <c r="Y653" s="132">
        <v>0</v>
      </c>
      <c r="Z653" s="132">
        <v>0</v>
      </c>
      <c r="AA653" s="132">
        <v>0</v>
      </c>
      <c r="AB653" s="132">
        <v>0</v>
      </c>
      <c r="AC653" s="132">
        <v>0</v>
      </c>
      <c r="AD653" s="132">
        <v>0</v>
      </c>
      <c r="AE653" s="132">
        <v>0</v>
      </c>
      <c r="AF653" s="132">
        <v>0</v>
      </c>
      <c r="AG653" s="132">
        <v>0</v>
      </c>
      <c r="AH653" s="132">
        <v>0</v>
      </c>
      <c r="AI653" s="132">
        <v>168</v>
      </c>
      <c r="AJ653" s="132">
        <v>170</v>
      </c>
      <c r="AK653" s="132">
        <v>0</v>
      </c>
      <c r="AL653" s="132">
        <v>0</v>
      </c>
      <c r="AM653" s="132" t="s">
        <v>290</v>
      </c>
      <c r="AN653" s="132">
        <v>20</v>
      </c>
      <c r="AO653" s="132" t="s">
        <v>290</v>
      </c>
      <c r="AP653" s="132">
        <v>0</v>
      </c>
      <c r="AQ653" s="132" t="s">
        <v>290</v>
      </c>
      <c r="AR653" s="132">
        <v>264</v>
      </c>
      <c r="AS653" s="132">
        <v>42</v>
      </c>
      <c r="AT653" s="132">
        <v>24</v>
      </c>
      <c r="AU653" s="132">
        <v>338</v>
      </c>
    </row>
    <row r="654" spans="1:47">
      <c r="A654" t="s">
        <v>3520</v>
      </c>
      <c r="B654" t="s">
        <v>786</v>
      </c>
      <c r="C654" t="s">
        <v>2610</v>
      </c>
      <c r="D654" t="s">
        <v>3521</v>
      </c>
      <c r="E654" t="s">
        <v>3522</v>
      </c>
      <c r="F654" t="s">
        <v>3460</v>
      </c>
      <c r="G654" t="s">
        <v>288</v>
      </c>
      <c r="H654" s="131" t="s">
        <v>3461</v>
      </c>
      <c r="I654">
        <v>8473620730</v>
      </c>
      <c r="J654" t="s">
        <v>182</v>
      </c>
      <c r="K654" s="132">
        <v>26</v>
      </c>
      <c r="L654" s="132">
        <v>7</v>
      </c>
      <c r="M654" s="132">
        <v>2</v>
      </c>
      <c r="N654" s="132">
        <v>35</v>
      </c>
      <c r="O654" s="132">
        <v>53</v>
      </c>
      <c r="P654" s="132">
        <v>41</v>
      </c>
      <c r="Q654" s="132">
        <v>37</v>
      </c>
      <c r="R654" s="132">
        <v>36</v>
      </c>
      <c r="S654" s="132">
        <v>36</v>
      </c>
      <c r="T654" s="132">
        <v>42</v>
      </c>
      <c r="U654" s="132">
        <v>44</v>
      </c>
      <c r="V654" s="132">
        <v>29</v>
      </c>
      <c r="W654" s="132">
        <v>52</v>
      </c>
      <c r="X654" s="132">
        <v>45</v>
      </c>
      <c r="Y654" s="132">
        <v>0</v>
      </c>
      <c r="Z654" s="132">
        <v>0</v>
      </c>
      <c r="AA654" s="132">
        <v>0</v>
      </c>
      <c r="AB654" s="132">
        <v>0</v>
      </c>
      <c r="AC654" s="132">
        <v>0</v>
      </c>
      <c r="AD654" s="132">
        <v>0</v>
      </c>
      <c r="AE654" s="132">
        <v>0</v>
      </c>
      <c r="AF654" s="132">
        <v>0</v>
      </c>
      <c r="AG654" s="132">
        <v>0</v>
      </c>
      <c r="AH654" s="132">
        <v>0</v>
      </c>
      <c r="AI654" s="132">
        <v>207</v>
      </c>
      <c r="AJ654" s="132">
        <v>208</v>
      </c>
      <c r="AK654" s="132">
        <v>0</v>
      </c>
      <c r="AL654" s="132">
        <v>0</v>
      </c>
      <c r="AM654" s="132">
        <v>0</v>
      </c>
      <c r="AN654" s="132">
        <v>25</v>
      </c>
      <c r="AO654" s="132" t="s">
        <v>290</v>
      </c>
      <c r="AP654" s="132">
        <v>0</v>
      </c>
      <c r="AQ654" s="132">
        <v>0</v>
      </c>
      <c r="AR654" s="132">
        <v>380</v>
      </c>
      <c r="AS654" s="132" t="s">
        <v>290</v>
      </c>
      <c r="AT654" s="132">
        <v>15</v>
      </c>
      <c r="AU654" s="132">
        <v>415</v>
      </c>
    </row>
    <row r="655" spans="1:47">
      <c r="A655" t="s">
        <v>3523</v>
      </c>
      <c r="B655" t="s">
        <v>3524</v>
      </c>
      <c r="C655" t="s">
        <v>3525</v>
      </c>
      <c r="D655" t="s">
        <v>3526</v>
      </c>
      <c r="E655" t="s">
        <v>3527</v>
      </c>
      <c r="F655" t="s">
        <v>3495</v>
      </c>
      <c r="G655" t="s">
        <v>288</v>
      </c>
      <c r="H655" s="131" t="s">
        <v>3496</v>
      </c>
      <c r="I655">
        <v>8476234110</v>
      </c>
      <c r="J655" t="s">
        <v>182</v>
      </c>
      <c r="K655" s="132">
        <v>15</v>
      </c>
      <c r="L655" s="132">
        <v>10</v>
      </c>
      <c r="M655" s="132">
        <v>2</v>
      </c>
      <c r="N655" s="132">
        <v>27</v>
      </c>
      <c r="O655" s="132">
        <v>16</v>
      </c>
      <c r="P655" s="132">
        <v>12</v>
      </c>
      <c r="Q655" s="132">
        <v>15</v>
      </c>
      <c r="R655" s="132">
        <v>15</v>
      </c>
      <c r="S655" s="132">
        <v>17</v>
      </c>
      <c r="T655" s="132">
        <v>10</v>
      </c>
      <c r="U655" s="132">
        <v>13</v>
      </c>
      <c r="V655" s="132">
        <v>30</v>
      </c>
      <c r="W655" s="132">
        <v>26</v>
      </c>
      <c r="X655" s="132">
        <v>26</v>
      </c>
      <c r="Y655" s="132">
        <v>0</v>
      </c>
      <c r="Z655" s="132">
        <v>0</v>
      </c>
      <c r="AA655" s="132">
        <v>0</v>
      </c>
      <c r="AB655" s="132">
        <v>0</v>
      </c>
      <c r="AC655" s="132">
        <v>0</v>
      </c>
      <c r="AD655" s="132">
        <v>0</v>
      </c>
      <c r="AE655" s="132">
        <v>0</v>
      </c>
      <c r="AF655" s="132">
        <v>0</v>
      </c>
      <c r="AG655" s="132">
        <v>0</v>
      </c>
      <c r="AH655" s="132">
        <v>0</v>
      </c>
      <c r="AI655" s="132">
        <v>95</v>
      </c>
      <c r="AJ655" s="132">
        <v>85</v>
      </c>
      <c r="AK655" s="132">
        <v>0</v>
      </c>
      <c r="AL655" s="132">
        <v>0</v>
      </c>
      <c r="AM655" s="132">
        <v>0</v>
      </c>
      <c r="AN655" s="132" t="s">
        <v>290</v>
      </c>
      <c r="AO655" s="132">
        <v>0</v>
      </c>
      <c r="AP655" s="132">
        <v>173</v>
      </c>
      <c r="AQ655" s="132">
        <v>0</v>
      </c>
      <c r="AR655" s="132" t="s">
        <v>290</v>
      </c>
      <c r="AS655" s="132" t="s">
        <v>290</v>
      </c>
      <c r="AT655" s="132">
        <v>160</v>
      </c>
      <c r="AU655" s="132">
        <v>180</v>
      </c>
    </row>
    <row r="656" spans="1:47">
      <c r="A656" t="s">
        <v>3528</v>
      </c>
      <c r="B656" t="s">
        <v>3529</v>
      </c>
      <c r="C656" t="s">
        <v>817</v>
      </c>
      <c r="D656" t="s">
        <v>3530</v>
      </c>
      <c r="E656" t="s">
        <v>3531</v>
      </c>
      <c r="F656" t="s">
        <v>3467</v>
      </c>
      <c r="G656" t="s">
        <v>288</v>
      </c>
      <c r="H656" s="131" t="s">
        <v>3468</v>
      </c>
      <c r="I656">
        <v>8478230371</v>
      </c>
      <c r="J656" t="s">
        <v>182</v>
      </c>
      <c r="K656" s="132">
        <v>37</v>
      </c>
      <c r="L656" s="132">
        <v>20</v>
      </c>
      <c r="M656" s="132">
        <v>5</v>
      </c>
      <c r="N656" s="132">
        <v>62</v>
      </c>
      <c r="O656" s="132">
        <v>92</v>
      </c>
      <c r="P656" s="132">
        <v>38</v>
      </c>
      <c r="Q656" s="132">
        <v>42</v>
      </c>
      <c r="R656" s="132">
        <v>45</v>
      </c>
      <c r="S656" s="132">
        <v>29</v>
      </c>
      <c r="T656" s="132">
        <v>37</v>
      </c>
      <c r="U656" s="132">
        <v>28</v>
      </c>
      <c r="V656" s="132">
        <v>38</v>
      </c>
      <c r="W656" s="132">
        <v>39</v>
      </c>
      <c r="X656" s="132">
        <v>34</v>
      </c>
      <c r="Y656" s="132">
        <v>0</v>
      </c>
      <c r="Z656" s="132">
        <v>0</v>
      </c>
      <c r="AA656" s="132">
        <v>0</v>
      </c>
      <c r="AB656" s="132">
        <v>0</v>
      </c>
      <c r="AC656" s="132">
        <v>0</v>
      </c>
      <c r="AD656" s="132">
        <v>0</v>
      </c>
      <c r="AE656" s="132">
        <v>0</v>
      </c>
      <c r="AF656" s="132">
        <v>0</v>
      </c>
      <c r="AG656" s="132">
        <v>0</v>
      </c>
      <c r="AH656" s="132">
        <v>0</v>
      </c>
      <c r="AI656" s="132">
        <v>209</v>
      </c>
      <c r="AJ656" s="132">
        <v>213</v>
      </c>
      <c r="AK656" s="132">
        <v>0</v>
      </c>
      <c r="AL656" s="132">
        <v>0</v>
      </c>
      <c r="AM656" s="132" t="s">
        <v>290</v>
      </c>
      <c r="AN656" s="132">
        <v>16</v>
      </c>
      <c r="AO656" s="132" t="s">
        <v>290</v>
      </c>
      <c r="AP656" s="132">
        <v>43</v>
      </c>
      <c r="AQ656" s="132">
        <v>0</v>
      </c>
      <c r="AR656" s="132">
        <v>325</v>
      </c>
      <c r="AS656" s="132">
        <v>30</v>
      </c>
      <c r="AT656" s="132" t="s">
        <v>290</v>
      </c>
      <c r="AU656" s="132">
        <v>422</v>
      </c>
    </row>
    <row r="657" spans="1:47">
      <c r="A657" t="s">
        <v>3532</v>
      </c>
      <c r="B657" t="s">
        <v>2699</v>
      </c>
      <c r="C657" t="s">
        <v>390</v>
      </c>
      <c r="D657" t="s">
        <v>3533</v>
      </c>
      <c r="E657" t="s">
        <v>3534</v>
      </c>
      <c r="F657" t="s">
        <v>716</v>
      </c>
      <c r="G657" t="s">
        <v>288</v>
      </c>
      <c r="H657" s="131" t="s">
        <v>717</v>
      </c>
      <c r="I657">
        <v>8474596270</v>
      </c>
      <c r="J657" t="s">
        <v>182</v>
      </c>
      <c r="K657" s="132">
        <v>17</v>
      </c>
      <c r="L657" s="132">
        <v>5</v>
      </c>
      <c r="M657" s="132">
        <v>2.6</v>
      </c>
      <c r="N657" s="132">
        <v>24.6</v>
      </c>
      <c r="O657" s="132">
        <v>39</v>
      </c>
      <c r="P657" s="132">
        <v>16</v>
      </c>
      <c r="Q657" s="132">
        <v>10</v>
      </c>
      <c r="R657" s="132">
        <v>18</v>
      </c>
      <c r="S657" s="132">
        <v>25</v>
      </c>
      <c r="T657" s="132">
        <v>26</v>
      </c>
      <c r="U657" s="132">
        <v>23</v>
      </c>
      <c r="V657" s="132">
        <v>13</v>
      </c>
      <c r="W657" s="132">
        <v>20</v>
      </c>
      <c r="X657" s="132">
        <v>27</v>
      </c>
      <c r="Y657" s="132">
        <v>0</v>
      </c>
      <c r="Z657" s="132">
        <v>0</v>
      </c>
      <c r="AA657" s="132">
        <v>0</v>
      </c>
      <c r="AB657" s="132">
        <v>0</v>
      </c>
      <c r="AC657" s="132">
        <v>0</v>
      </c>
      <c r="AD657" s="132">
        <v>0</v>
      </c>
      <c r="AE657" s="132">
        <v>0</v>
      </c>
      <c r="AF657" s="132">
        <v>0</v>
      </c>
      <c r="AG657" s="132">
        <v>0</v>
      </c>
      <c r="AH657" s="132">
        <v>0</v>
      </c>
      <c r="AI657" s="132">
        <v>117</v>
      </c>
      <c r="AJ657" s="132">
        <v>100</v>
      </c>
      <c r="AK657" s="132">
        <v>0</v>
      </c>
      <c r="AL657" s="132">
        <v>0</v>
      </c>
      <c r="AM657" s="132" t="s">
        <v>290</v>
      </c>
      <c r="AN657" s="132">
        <v>39</v>
      </c>
      <c r="AO657" s="132" t="s">
        <v>290</v>
      </c>
      <c r="AP657" s="132">
        <v>0</v>
      </c>
      <c r="AQ657" s="132" t="s">
        <v>290</v>
      </c>
      <c r="AR657" s="132">
        <v>149</v>
      </c>
      <c r="AS657" s="132">
        <v>22</v>
      </c>
      <c r="AT657" s="132">
        <v>12</v>
      </c>
      <c r="AU657" s="132">
        <v>217</v>
      </c>
    </row>
    <row r="658" spans="1:47">
      <c r="A658" t="s">
        <v>3535</v>
      </c>
      <c r="B658" t="s">
        <v>3536</v>
      </c>
      <c r="C658" t="s">
        <v>478</v>
      </c>
      <c r="D658" t="s">
        <v>3537</v>
      </c>
      <c r="E658" t="s">
        <v>3538</v>
      </c>
      <c r="F658" t="s">
        <v>3539</v>
      </c>
      <c r="G658" t="s">
        <v>288</v>
      </c>
      <c r="H658" s="131" t="s">
        <v>3540</v>
      </c>
      <c r="I658">
        <v>8476238446</v>
      </c>
      <c r="J658" t="s">
        <v>182</v>
      </c>
      <c r="K658" s="132">
        <v>29</v>
      </c>
      <c r="L658" s="132">
        <v>17</v>
      </c>
      <c r="M658" s="132">
        <v>4</v>
      </c>
      <c r="N658" s="132">
        <v>50</v>
      </c>
      <c r="O658" s="132">
        <v>53</v>
      </c>
      <c r="P658" s="132">
        <v>33</v>
      </c>
      <c r="Q658" s="132">
        <v>36</v>
      </c>
      <c r="R658" s="132">
        <v>35</v>
      </c>
      <c r="S658" s="132">
        <v>35</v>
      </c>
      <c r="T658" s="132">
        <v>28</v>
      </c>
      <c r="U658" s="132">
        <v>37</v>
      </c>
      <c r="V658" s="132">
        <v>41</v>
      </c>
      <c r="W658" s="132">
        <v>50</v>
      </c>
      <c r="X658" s="132">
        <v>44</v>
      </c>
      <c r="Y658" s="132">
        <v>0</v>
      </c>
      <c r="Z658" s="132">
        <v>0</v>
      </c>
      <c r="AA658" s="132">
        <v>0</v>
      </c>
      <c r="AB658" s="132">
        <v>0</v>
      </c>
      <c r="AC658" s="132">
        <v>0</v>
      </c>
      <c r="AD658" s="132">
        <v>0</v>
      </c>
      <c r="AE658" s="132">
        <v>0</v>
      </c>
      <c r="AF658" s="132">
        <v>0</v>
      </c>
      <c r="AG658" s="132">
        <v>0</v>
      </c>
      <c r="AH658" s="132">
        <v>0</v>
      </c>
      <c r="AI658" s="132">
        <v>196</v>
      </c>
      <c r="AJ658" s="132">
        <v>196</v>
      </c>
      <c r="AK658" s="132">
        <v>0</v>
      </c>
      <c r="AL658" s="132">
        <v>0</v>
      </c>
      <c r="AM658" s="132">
        <v>0</v>
      </c>
      <c r="AN658" s="132">
        <v>26</v>
      </c>
      <c r="AO658" s="132">
        <v>10</v>
      </c>
      <c r="AP658" s="132">
        <v>93</v>
      </c>
      <c r="AQ658" s="132" t="s">
        <v>290</v>
      </c>
      <c r="AR658" s="132">
        <v>206</v>
      </c>
      <c r="AS658" s="132">
        <v>55</v>
      </c>
      <c r="AT658" s="132">
        <v>50</v>
      </c>
      <c r="AU658" s="132">
        <v>392</v>
      </c>
    </row>
    <row r="659" spans="1:47">
      <c r="A659" t="s">
        <v>3548</v>
      </c>
      <c r="B659" t="s">
        <v>3549</v>
      </c>
      <c r="C659" t="s">
        <v>3550</v>
      </c>
      <c r="D659" t="s">
        <v>3551</v>
      </c>
      <c r="E659" t="s">
        <v>3552</v>
      </c>
      <c r="F659" t="s">
        <v>3553</v>
      </c>
      <c r="G659" t="s">
        <v>288</v>
      </c>
      <c r="H659" s="131" t="s">
        <v>3483</v>
      </c>
      <c r="I659">
        <v>8478725922</v>
      </c>
      <c r="J659" t="s">
        <v>182</v>
      </c>
      <c r="K659" s="132">
        <v>3.2</v>
      </c>
      <c r="L659" s="132">
        <v>1</v>
      </c>
      <c r="M659" s="132">
        <v>0.8</v>
      </c>
      <c r="N659" s="132">
        <v>5</v>
      </c>
      <c r="O659" s="132" t="s">
        <v>290</v>
      </c>
      <c r="P659" s="132" t="s">
        <v>290</v>
      </c>
      <c r="Q659" s="132" t="s">
        <v>290</v>
      </c>
      <c r="R659" s="132" t="s">
        <v>290</v>
      </c>
      <c r="S659" s="132" t="s">
        <v>290</v>
      </c>
      <c r="T659" s="132" t="s">
        <v>290</v>
      </c>
      <c r="U659" s="132" t="s">
        <v>290</v>
      </c>
      <c r="V659" s="132" t="s">
        <v>290</v>
      </c>
      <c r="W659" s="132" t="s">
        <v>290</v>
      </c>
      <c r="X659" s="132" t="s">
        <v>290</v>
      </c>
      <c r="Y659" s="132">
        <v>0</v>
      </c>
      <c r="Z659" s="132">
        <v>0</v>
      </c>
      <c r="AA659" s="132">
        <v>0</v>
      </c>
      <c r="AB659" s="132">
        <v>0</v>
      </c>
      <c r="AC659" s="132">
        <v>0</v>
      </c>
      <c r="AD659" s="132">
        <v>0</v>
      </c>
      <c r="AE659" s="132">
        <v>0</v>
      </c>
      <c r="AF659" s="132">
        <v>0</v>
      </c>
      <c r="AG659" s="132">
        <v>0</v>
      </c>
      <c r="AH659" s="132">
        <v>0</v>
      </c>
      <c r="AI659" s="132">
        <v>14</v>
      </c>
      <c r="AJ659" s="132">
        <v>20</v>
      </c>
      <c r="AK659" s="132">
        <v>0</v>
      </c>
      <c r="AL659" s="132">
        <v>0</v>
      </c>
      <c r="AM659" s="132">
        <v>0</v>
      </c>
      <c r="AN659" s="132">
        <v>0</v>
      </c>
      <c r="AO659" s="132" t="s">
        <v>290</v>
      </c>
      <c r="AP659" s="132" t="s">
        <v>290</v>
      </c>
      <c r="AQ659" s="132">
        <v>0</v>
      </c>
      <c r="AR659" s="132">
        <v>15</v>
      </c>
      <c r="AS659" s="132">
        <v>10</v>
      </c>
      <c r="AT659" s="132">
        <v>23</v>
      </c>
      <c r="AU659" s="132">
        <v>34</v>
      </c>
    </row>
    <row r="660" spans="1:47">
      <c r="A660" t="s">
        <v>3561</v>
      </c>
      <c r="B660" t="s">
        <v>3562</v>
      </c>
      <c r="C660" t="s">
        <v>390</v>
      </c>
      <c r="D660" t="s">
        <v>3563</v>
      </c>
      <c r="E660" t="s">
        <v>3564</v>
      </c>
      <c r="F660" t="s">
        <v>3467</v>
      </c>
      <c r="G660" t="s">
        <v>288</v>
      </c>
      <c r="H660" s="131" t="s">
        <v>3468</v>
      </c>
      <c r="I660">
        <v>8472342350</v>
      </c>
      <c r="J660" t="s">
        <v>182</v>
      </c>
      <c r="K660" s="132">
        <v>54</v>
      </c>
      <c r="L660" s="132">
        <v>20.6</v>
      </c>
      <c r="M660" s="132">
        <v>16.8</v>
      </c>
      <c r="N660" s="132">
        <v>91.4</v>
      </c>
      <c r="O660" s="132">
        <v>70</v>
      </c>
      <c r="P660" s="132">
        <v>22</v>
      </c>
      <c r="Q660" s="132">
        <v>22</v>
      </c>
      <c r="R660" s="132">
        <v>27</v>
      </c>
      <c r="S660" s="132">
        <v>25</v>
      </c>
      <c r="T660" s="132">
        <v>39</v>
      </c>
      <c r="U660" s="132">
        <v>44</v>
      </c>
      <c r="V660" s="132">
        <v>53</v>
      </c>
      <c r="W660" s="132">
        <v>52</v>
      </c>
      <c r="X660" s="132">
        <v>52</v>
      </c>
      <c r="Y660" s="132">
        <v>0</v>
      </c>
      <c r="Z660" s="132">
        <v>0</v>
      </c>
      <c r="AA660" s="132">
        <v>0</v>
      </c>
      <c r="AB660" s="132">
        <v>0</v>
      </c>
      <c r="AC660" s="132">
        <v>0</v>
      </c>
      <c r="AD660" s="132">
        <v>0</v>
      </c>
      <c r="AE660" s="132">
        <v>0</v>
      </c>
      <c r="AF660" s="132">
        <v>0</v>
      </c>
      <c r="AG660" s="132">
        <v>0</v>
      </c>
      <c r="AH660" s="132">
        <v>0</v>
      </c>
      <c r="AI660" s="132">
        <v>218</v>
      </c>
      <c r="AJ660" s="132">
        <v>188</v>
      </c>
      <c r="AK660" s="132">
        <v>0</v>
      </c>
      <c r="AL660" s="132">
        <v>0</v>
      </c>
      <c r="AM660" s="132">
        <v>0</v>
      </c>
      <c r="AN660" s="132">
        <v>17</v>
      </c>
      <c r="AO660" s="132">
        <v>11</v>
      </c>
      <c r="AP660" s="132" t="s">
        <v>290</v>
      </c>
      <c r="AQ660" s="132">
        <v>0</v>
      </c>
      <c r="AR660" s="132">
        <v>330</v>
      </c>
      <c r="AS660" s="132">
        <v>40</v>
      </c>
      <c r="AT660" s="132">
        <v>0</v>
      </c>
      <c r="AU660" s="132">
        <v>406</v>
      </c>
    </row>
    <row r="661" spans="1:47">
      <c r="A661" t="s">
        <v>3565</v>
      </c>
      <c r="B661" t="s">
        <v>3566</v>
      </c>
      <c r="C661" t="s">
        <v>3567</v>
      </c>
      <c r="D661" t="s">
        <v>3568</v>
      </c>
      <c r="E661" t="s">
        <v>3569</v>
      </c>
      <c r="F661" t="s">
        <v>3467</v>
      </c>
      <c r="G661" t="s">
        <v>288</v>
      </c>
      <c r="H661" s="131" t="s">
        <v>3468</v>
      </c>
      <c r="I661">
        <v>8472470035</v>
      </c>
      <c r="J661" t="s">
        <v>182</v>
      </c>
      <c r="K661" s="132">
        <v>19</v>
      </c>
      <c r="L661" s="132">
        <v>2</v>
      </c>
      <c r="M661" s="132">
        <v>2</v>
      </c>
      <c r="N661" s="132">
        <v>23</v>
      </c>
      <c r="O661" s="132">
        <v>24</v>
      </c>
      <c r="P661" s="132">
        <v>16</v>
      </c>
      <c r="Q661" s="132">
        <v>14</v>
      </c>
      <c r="R661" s="132">
        <v>19</v>
      </c>
      <c r="S661" s="132">
        <v>16</v>
      </c>
      <c r="T661" s="132">
        <v>13</v>
      </c>
      <c r="U661" s="132">
        <v>15</v>
      </c>
      <c r="V661" s="132">
        <v>10</v>
      </c>
      <c r="W661" s="132">
        <v>13</v>
      </c>
      <c r="X661" s="132" t="s">
        <v>290</v>
      </c>
      <c r="Y661" s="132">
        <v>0</v>
      </c>
      <c r="Z661" s="132">
        <v>0</v>
      </c>
      <c r="AA661" s="132">
        <v>0</v>
      </c>
      <c r="AB661" s="132">
        <v>0</v>
      </c>
      <c r="AC661" s="132">
        <v>0</v>
      </c>
      <c r="AD661" s="132">
        <v>0</v>
      </c>
      <c r="AE661" s="132">
        <v>0</v>
      </c>
      <c r="AF661" s="132">
        <v>0</v>
      </c>
      <c r="AG661" s="132">
        <v>0</v>
      </c>
      <c r="AH661" s="132">
        <v>0</v>
      </c>
      <c r="AI661" s="132">
        <v>78</v>
      </c>
      <c r="AJ661" s="132">
        <v>67</v>
      </c>
      <c r="AK661" s="132">
        <v>0</v>
      </c>
      <c r="AL661" s="132">
        <v>0</v>
      </c>
      <c r="AM661" s="132" t="s">
        <v>290</v>
      </c>
      <c r="AN661" s="132" t="s">
        <v>290</v>
      </c>
      <c r="AO661" s="132" t="s">
        <v>290</v>
      </c>
      <c r="AP661" s="132" t="s">
        <v>290</v>
      </c>
      <c r="AQ661" s="132" t="s">
        <v>290</v>
      </c>
      <c r="AR661" s="132">
        <v>88</v>
      </c>
      <c r="AS661" s="132">
        <v>30</v>
      </c>
      <c r="AT661" s="132">
        <v>0</v>
      </c>
      <c r="AU661" s="132">
        <v>145</v>
      </c>
    </row>
    <row r="662" spans="1:47">
      <c r="A662" t="s">
        <v>3570</v>
      </c>
      <c r="B662" t="s">
        <v>3571</v>
      </c>
      <c r="C662" t="s">
        <v>934</v>
      </c>
      <c r="D662" t="s">
        <v>2016</v>
      </c>
      <c r="E662" t="s">
        <v>3572</v>
      </c>
      <c r="F662" t="s">
        <v>3518</v>
      </c>
      <c r="G662" t="s">
        <v>288</v>
      </c>
      <c r="H662" s="131" t="s">
        <v>3519</v>
      </c>
      <c r="I662">
        <v>8475486209</v>
      </c>
      <c r="J662" t="s">
        <v>182</v>
      </c>
      <c r="K662" s="132">
        <v>19.600000000000001</v>
      </c>
      <c r="L662" s="132">
        <v>11.5</v>
      </c>
      <c r="M662" s="132">
        <v>2</v>
      </c>
      <c r="N662" s="132">
        <v>33.1</v>
      </c>
      <c r="O662" s="132">
        <v>52</v>
      </c>
      <c r="P662" s="132">
        <v>21</v>
      </c>
      <c r="Q662" s="132">
        <v>18</v>
      </c>
      <c r="R662" s="132">
        <v>16</v>
      </c>
      <c r="S662" s="132">
        <v>17</v>
      </c>
      <c r="T662" s="132">
        <v>18</v>
      </c>
      <c r="U662" s="132">
        <v>20</v>
      </c>
      <c r="V662" s="132">
        <v>15</v>
      </c>
      <c r="W662" s="132">
        <v>16</v>
      </c>
      <c r="X662" s="132">
        <v>15</v>
      </c>
      <c r="Y662" s="132">
        <v>13</v>
      </c>
      <c r="Z662" s="132">
        <v>10</v>
      </c>
      <c r="AA662" s="132">
        <v>11</v>
      </c>
      <c r="AB662" s="132">
        <v>11</v>
      </c>
      <c r="AC662" s="132">
        <v>0</v>
      </c>
      <c r="AD662" s="132">
        <v>0</v>
      </c>
      <c r="AE662" s="132">
        <v>0</v>
      </c>
      <c r="AF662" s="132" t="s">
        <v>290</v>
      </c>
      <c r="AG662" s="132">
        <v>37</v>
      </c>
      <c r="AH662" s="132">
        <v>11</v>
      </c>
      <c r="AI662" s="132">
        <v>146</v>
      </c>
      <c r="AJ662" s="132">
        <v>156</v>
      </c>
      <c r="AK662" s="132" t="s">
        <v>290</v>
      </c>
      <c r="AL662" s="132" t="s">
        <v>290</v>
      </c>
      <c r="AM662" s="132" t="s">
        <v>290</v>
      </c>
      <c r="AN662" s="132">
        <v>17</v>
      </c>
      <c r="AO662" s="132">
        <v>17</v>
      </c>
      <c r="AP662" s="132">
        <v>33</v>
      </c>
      <c r="AQ662" s="132">
        <v>0</v>
      </c>
      <c r="AR662" s="132">
        <v>220</v>
      </c>
      <c r="AS662" s="132">
        <v>14</v>
      </c>
      <c r="AT662" s="132">
        <v>19</v>
      </c>
      <c r="AU662" s="132">
        <v>302</v>
      </c>
    </row>
    <row r="663" spans="1:47">
      <c r="A663" t="s">
        <v>3573</v>
      </c>
      <c r="B663" t="s">
        <v>1061</v>
      </c>
      <c r="C663" t="s">
        <v>1358</v>
      </c>
      <c r="D663" t="s">
        <v>3574</v>
      </c>
      <c r="E663" t="s">
        <v>3575</v>
      </c>
      <c r="F663" t="s">
        <v>3460</v>
      </c>
      <c r="G663" t="s">
        <v>288</v>
      </c>
      <c r="H663" s="131" t="s">
        <v>3461</v>
      </c>
      <c r="I663">
        <v>8473671441</v>
      </c>
      <c r="J663" t="s">
        <v>182</v>
      </c>
      <c r="K663" s="132">
        <v>7</v>
      </c>
      <c r="L663" s="132">
        <v>0.5</v>
      </c>
      <c r="M663" s="132">
        <v>2.5</v>
      </c>
      <c r="N663" s="132">
        <v>10</v>
      </c>
      <c r="O663" s="132">
        <v>19</v>
      </c>
      <c r="P663" s="132">
        <v>13</v>
      </c>
      <c r="Q663" s="132">
        <v>11</v>
      </c>
      <c r="R663" s="132">
        <v>10</v>
      </c>
      <c r="S663" s="132">
        <v>11</v>
      </c>
      <c r="T663" s="132" t="s">
        <v>290</v>
      </c>
      <c r="U663" s="132" t="s">
        <v>290</v>
      </c>
      <c r="V663" s="132" t="s">
        <v>290</v>
      </c>
      <c r="W663" s="132" t="s">
        <v>290</v>
      </c>
      <c r="X663" s="132" t="s">
        <v>290</v>
      </c>
      <c r="Y663" s="132">
        <v>0</v>
      </c>
      <c r="Z663" s="132">
        <v>0</v>
      </c>
      <c r="AA663" s="132">
        <v>0</v>
      </c>
      <c r="AB663" s="132">
        <v>0</v>
      </c>
      <c r="AC663" s="132">
        <v>0</v>
      </c>
      <c r="AD663" s="132">
        <v>0</v>
      </c>
      <c r="AE663" s="132">
        <v>0</v>
      </c>
      <c r="AF663" s="132">
        <v>0</v>
      </c>
      <c r="AG663" s="132">
        <v>0</v>
      </c>
      <c r="AH663" s="132">
        <v>0</v>
      </c>
      <c r="AI663" s="132">
        <v>48</v>
      </c>
      <c r="AJ663" s="132">
        <v>48</v>
      </c>
      <c r="AK663" s="132">
        <v>0</v>
      </c>
      <c r="AL663" s="132">
        <v>0</v>
      </c>
      <c r="AM663" s="132">
        <v>0</v>
      </c>
      <c r="AN663" s="132">
        <v>11</v>
      </c>
      <c r="AO663" s="132" t="s">
        <v>290</v>
      </c>
      <c r="AP663" s="132" t="s">
        <v>290</v>
      </c>
      <c r="AQ663" s="132">
        <v>0</v>
      </c>
      <c r="AR663" s="132">
        <v>62</v>
      </c>
      <c r="AS663" s="132">
        <v>21</v>
      </c>
      <c r="AT663" s="132">
        <v>18</v>
      </c>
      <c r="AU663" s="132">
        <v>96</v>
      </c>
    </row>
    <row r="664" spans="1:47">
      <c r="A664" t="s">
        <v>3576</v>
      </c>
      <c r="B664" t="s">
        <v>4759</v>
      </c>
      <c r="C664" t="s">
        <v>981</v>
      </c>
      <c r="D664" t="s">
        <v>3578</v>
      </c>
      <c r="E664" t="s">
        <v>3579</v>
      </c>
      <c r="F664" t="s">
        <v>3495</v>
      </c>
      <c r="G664" t="s">
        <v>288</v>
      </c>
      <c r="H664" s="131" t="s">
        <v>3580</v>
      </c>
      <c r="I664">
        <v>8476237600</v>
      </c>
      <c r="J664" t="s">
        <v>182</v>
      </c>
      <c r="K664" s="132">
        <v>13.5</v>
      </c>
      <c r="L664" s="132">
        <v>3.2</v>
      </c>
      <c r="M664" s="132">
        <v>1.8</v>
      </c>
      <c r="N664" s="132">
        <v>18.5</v>
      </c>
      <c r="O664" s="132">
        <v>11</v>
      </c>
      <c r="P664" s="132">
        <v>15</v>
      </c>
      <c r="Q664" s="132" t="s">
        <v>290</v>
      </c>
      <c r="R664" s="132">
        <v>18</v>
      </c>
      <c r="S664" s="132">
        <v>15</v>
      </c>
      <c r="T664" s="132" t="s">
        <v>290</v>
      </c>
      <c r="U664" s="132">
        <v>10</v>
      </c>
      <c r="V664" s="132">
        <v>12</v>
      </c>
      <c r="W664" s="132" t="s">
        <v>290</v>
      </c>
      <c r="X664" s="132">
        <v>12</v>
      </c>
      <c r="Y664" s="132">
        <v>11</v>
      </c>
      <c r="Z664" s="132">
        <v>10</v>
      </c>
      <c r="AA664" s="132">
        <v>10</v>
      </c>
      <c r="AB664" s="132" t="s">
        <v>290</v>
      </c>
      <c r="AC664" s="132">
        <v>0</v>
      </c>
      <c r="AD664" s="132">
        <v>0</v>
      </c>
      <c r="AE664" s="132">
        <v>0</v>
      </c>
      <c r="AF664" s="132">
        <v>0</v>
      </c>
      <c r="AG664" s="132">
        <v>0</v>
      </c>
      <c r="AH664" s="132">
        <v>0</v>
      </c>
      <c r="AI664" s="132">
        <v>68</v>
      </c>
      <c r="AJ664" s="132">
        <v>88</v>
      </c>
      <c r="AK664" s="132" t="s">
        <v>290</v>
      </c>
      <c r="AL664" s="132" t="s">
        <v>290</v>
      </c>
      <c r="AM664" s="132">
        <v>0</v>
      </c>
      <c r="AN664" s="132" t="s">
        <v>290</v>
      </c>
      <c r="AO664" s="132">
        <v>51</v>
      </c>
      <c r="AP664" s="132">
        <v>50</v>
      </c>
      <c r="AQ664" s="132" t="s">
        <v>290</v>
      </c>
      <c r="AR664" s="132">
        <v>22</v>
      </c>
      <c r="AS664" s="132">
        <v>20</v>
      </c>
      <c r="AT664" s="132">
        <v>50</v>
      </c>
      <c r="AU664" s="132">
        <v>156</v>
      </c>
    </row>
    <row r="665" spans="1:47">
      <c r="A665" t="s">
        <v>4760</v>
      </c>
      <c r="B665" t="s">
        <v>4761</v>
      </c>
      <c r="C665" t="s">
        <v>725</v>
      </c>
      <c r="D665" t="s">
        <v>4762</v>
      </c>
      <c r="E665" t="s">
        <v>4763</v>
      </c>
      <c r="F665" t="s">
        <v>4764</v>
      </c>
      <c r="G665" t="s">
        <v>288</v>
      </c>
      <c r="H665" s="131">
        <v>60044</v>
      </c>
      <c r="I665">
        <v>8472958338</v>
      </c>
      <c r="J665" t="s">
        <v>182</v>
      </c>
      <c r="K665" s="132">
        <v>17</v>
      </c>
      <c r="L665" s="132">
        <v>3</v>
      </c>
      <c r="M665" s="132">
        <v>5</v>
      </c>
      <c r="N665" s="132">
        <v>25</v>
      </c>
      <c r="O665" s="132">
        <v>56</v>
      </c>
      <c r="P665" s="132">
        <v>29</v>
      </c>
      <c r="Q665" s="132">
        <v>16</v>
      </c>
      <c r="R665" s="132">
        <v>11</v>
      </c>
      <c r="S665" s="132">
        <v>17</v>
      </c>
      <c r="T665" s="132">
        <v>10</v>
      </c>
      <c r="U665" s="132">
        <v>10</v>
      </c>
      <c r="V665" s="132" t="s">
        <v>290</v>
      </c>
      <c r="W665" s="132" t="s">
        <v>290</v>
      </c>
      <c r="X665" s="132" t="s">
        <v>290</v>
      </c>
      <c r="Y665" s="132">
        <v>0</v>
      </c>
      <c r="Z665" s="132">
        <v>0</v>
      </c>
      <c r="AA665" s="132">
        <v>0</v>
      </c>
      <c r="AB665" s="132">
        <v>0</v>
      </c>
      <c r="AC665" s="132">
        <v>0</v>
      </c>
      <c r="AD665" s="132">
        <v>0</v>
      </c>
      <c r="AE665" s="132">
        <v>0</v>
      </c>
      <c r="AF665" s="132">
        <v>0</v>
      </c>
      <c r="AG665" s="132">
        <v>0</v>
      </c>
      <c r="AH665" s="132">
        <v>0</v>
      </c>
      <c r="AI665" s="132">
        <v>82</v>
      </c>
      <c r="AJ665" s="132">
        <v>90</v>
      </c>
      <c r="AK665" s="132">
        <v>0</v>
      </c>
      <c r="AL665" s="132">
        <v>0</v>
      </c>
      <c r="AM665" s="132">
        <v>0</v>
      </c>
      <c r="AN665" s="132">
        <v>13</v>
      </c>
      <c r="AO665" s="132">
        <v>0</v>
      </c>
      <c r="AP665" s="132">
        <v>0</v>
      </c>
      <c r="AQ665" s="132">
        <v>0</v>
      </c>
      <c r="AR665" s="132">
        <v>136</v>
      </c>
      <c r="AS665" s="132">
        <v>23</v>
      </c>
      <c r="AT665" s="132">
        <v>0</v>
      </c>
      <c r="AU665" s="132">
        <v>172</v>
      </c>
    </row>
    <row r="666" spans="1:47">
      <c r="A666" t="s">
        <v>3585</v>
      </c>
      <c r="B666" t="s">
        <v>3586</v>
      </c>
      <c r="C666" t="s">
        <v>916</v>
      </c>
      <c r="D666" t="s">
        <v>3587</v>
      </c>
      <c r="E666" t="s">
        <v>3588</v>
      </c>
      <c r="F666" t="s">
        <v>3495</v>
      </c>
      <c r="G666" t="s">
        <v>288</v>
      </c>
      <c r="H666" s="131" t="s">
        <v>3496</v>
      </c>
      <c r="I666">
        <v>2242159400</v>
      </c>
      <c r="J666" t="s">
        <v>182</v>
      </c>
      <c r="K666" s="132">
        <v>25</v>
      </c>
      <c r="L666" s="132">
        <v>33</v>
      </c>
      <c r="M666" s="132">
        <v>0</v>
      </c>
      <c r="N666" s="132">
        <v>58</v>
      </c>
      <c r="O666" s="132">
        <v>0</v>
      </c>
      <c r="P666" s="132">
        <v>0</v>
      </c>
      <c r="Q666" s="132">
        <v>0</v>
      </c>
      <c r="R666" s="132">
        <v>0</v>
      </c>
      <c r="S666" s="132">
        <v>0</v>
      </c>
      <c r="T666" s="132">
        <v>0</v>
      </c>
      <c r="U666" s="132">
        <v>0</v>
      </c>
      <c r="V666" s="132">
        <v>0</v>
      </c>
      <c r="W666" s="132">
        <v>0</v>
      </c>
      <c r="X666" s="132">
        <v>0</v>
      </c>
      <c r="Y666" s="132">
        <v>107</v>
      </c>
      <c r="Z666" s="132">
        <v>100</v>
      </c>
      <c r="AA666" s="132">
        <v>95</v>
      </c>
      <c r="AB666" s="132">
        <v>101</v>
      </c>
      <c r="AC666" s="132">
        <v>0</v>
      </c>
      <c r="AD666" s="132">
        <v>0</v>
      </c>
      <c r="AE666" s="132">
        <v>0</v>
      </c>
      <c r="AF666" s="132">
        <v>0</v>
      </c>
      <c r="AG666" s="132">
        <v>0</v>
      </c>
      <c r="AH666" s="132">
        <v>0</v>
      </c>
      <c r="AI666" s="132">
        <v>219</v>
      </c>
      <c r="AJ666" s="132">
        <v>184</v>
      </c>
      <c r="AK666" s="132">
        <v>62</v>
      </c>
      <c r="AL666" s="132">
        <v>39</v>
      </c>
      <c r="AM666" s="132">
        <v>0</v>
      </c>
      <c r="AN666" s="132" t="s">
        <v>290</v>
      </c>
      <c r="AO666" s="132" t="s">
        <v>290</v>
      </c>
      <c r="AP666" s="132">
        <v>388</v>
      </c>
      <c r="AQ666" s="132">
        <v>0</v>
      </c>
      <c r="AR666" s="132" t="s">
        <v>290</v>
      </c>
      <c r="AS666" s="132" t="s">
        <v>290</v>
      </c>
      <c r="AT666" s="132">
        <v>330</v>
      </c>
      <c r="AU666" s="132">
        <v>403</v>
      </c>
    </row>
    <row r="667" spans="1:47">
      <c r="A667" t="s">
        <v>4765</v>
      </c>
      <c r="B667" t="s">
        <v>4766</v>
      </c>
      <c r="C667" t="s">
        <v>138</v>
      </c>
      <c r="D667" t="s">
        <v>4767</v>
      </c>
      <c r="E667" t="s">
        <v>4768</v>
      </c>
      <c r="F667" t="s">
        <v>3646</v>
      </c>
      <c r="G667" t="s">
        <v>288</v>
      </c>
      <c r="H667" s="131">
        <v>60084</v>
      </c>
      <c r="I667">
        <v>8475261372</v>
      </c>
      <c r="J667" t="s">
        <v>182</v>
      </c>
      <c r="K667" s="132">
        <v>13</v>
      </c>
      <c r="L667" s="132">
        <v>7</v>
      </c>
      <c r="M667" s="132">
        <v>5</v>
      </c>
      <c r="N667" s="132">
        <v>25</v>
      </c>
      <c r="O667" s="132">
        <v>33</v>
      </c>
      <c r="P667" s="132">
        <v>12</v>
      </c>
      <c r="Q667" s="132">
        <v>14</v>
      </c>
      <c r="R667" s="132">
        <v>11</v>
      </c>
      <c r="S667" s="132">
        <v>10</v>
      </c>
      <c r="T667" s="132">
        <v>11</v>
      </c>
      <c r="U667" s="132">
        <v>11</v>
      </c>
      <c r="V667" s="132" t="s">
        <v>290</v>
      </c>
      <c r="W667" s="132" t="s">
        <v>290</v>
      </c>
      <c r="X667" s="132" t="s">
        <v>290</v>
      </c>
      <c r="Y667" s="132">
        <v>0</v>
      </c>
      <c r="Z667" s="132">
        <v>0</v>
      </c>
      <c r="AA667" s="132">
        <v>0</v>
      </c>
      <c r="AB667" s="132">
        <v>0</v>
      </c>
      <c r="AC667" s="132">
        <v>0</v>
      </c>
      <c r="AD667" s="132">
        <v>0</v>
      </c>
      <c r="AE667" s="132">
        <v>0</v>
      </c>
      <c r="AF667" s="132">
        <v>0</v>
      </c>
      <c r="AG667" s="132">
        <v>0</v>
      </c>
      <c r="AH667" s="132">
        <v>0</v>
      </c>
      <c r="AI667" s="132">
        <v>60</v>
      </c>
      <c r="AJ667" s="132">
        <v>54</v>
      </c>
      <c r="AK667" s="132">
        <v>0</v>
      </c>
      <c r="AL667" s="132">
        <v>0</v>
      </c>
      <c r="AM667" s="132">
        <v>0</v>
      </c>
      <c r="AN667" s="132">
        <v>11</v>
      </c>
      <c r="AO667" s="132" t="s">
        <v>290</v>
      </c>
      <c r="AP667" s="132" t="s">
        <v>290</v>
      </c>
      <c r="AQ667" s="132">
        <v>0</v>
      </c>
      <c r="AR667" s="132">
        <v>95</v>
      </c>
      <c r="AS667" s="132">
        <v>0</v>
      </c>
      <c r="AT667" s="132">
        <v>10</v>
      </c>
      <c r="AU667" s="132">
        <v>114</v>
      </c>
    </row>
    <row r="668" spans="1:47">
      <c r="A668" t="s">
        <v>3589</v>
      </c>
      <c r="B668" t="s">
        <v>3590</v>
      </c>
      <c r="C668" t="s">
        <v>2594</v>
      </c>
      <c r="D668" t="s">
        <v>3591</v>
      </c>
      <c r="E668" t="s">
        <v>3592</v>
      </c>
      <c r="F668" t="s">
        <v>716</v>
      </c>
      <c r="G668" t="s">
        <v>288</v>
      </c>
      <c r="H668" s="131" t="s">
        <v>717</v>
      </c>
      <c r="I668">
        <v>7737712613</v>
      </c>
      <c r="J668" t="s">
        <v>182</v>
      </c>
      <c r="K668" s="132">
        <v>6</v>
      </c>
      <c r="L668" s="132">
        <v>1</v>
      </c>
      <c r="M668" s="132">
        <v>3</v>
      </c>
      <c r="N668" s="132">
        <v>10</v>
      </c>
      <c r="O668" s="132" t="s">
        <v>290</v>
      </c>
      <c r="P668" s="132" t="s">
        <v>290</v>
      </c>
      <c r="Q668" s="132" t="s">
        <v>290</v>
      </c>
      <c r="R668" s="132" t="s">
        <v>290</v>
      </c>
      <c r="S668" s="132" t="s">
        <v>290</v>
      </c>
      <c r="T668" s="132" t="s">
        <v>290</v>
      </c>
      <c r="U668" s="132" t="s">
        <v>290</v>
      </c>
      <c r="V668" s="132" t="s">
        <v>290</v>
      </c>
      <c r="W668" s="132" t="s">
        <v>290</v>
      </c>
      <c r="X668" s="132" t="s">
        <v>290</v>
      </c>
      <c r="Y668" s="132">
        <v>0</v>
      </c>
      <c r="Z668" s="132">
        <v>0</v>
      </c>
      <c r="AA668" s="132">
        <v>0</v>
      </c>
      <c r="AB668" s="132">
        <v>0</v>
      </c>
      <c r="AC668" s="132">
        <v>0</v>
      </c>
      <c r="AD668" s="132">
        <v>0</v>
      </c>
      <c r="AE668" s="132">
        <v>0</v>
      </c>
      <c r="AF668" s="132">
        <v>0</v>
      </c>
      <c r="AG668" s="132">
        <v>0</v>
      </c>
      <c r="AH668" s="132">
        <v>0</v>
      </c>
      <c r="AI668" s="132">
        <v>19</v>
      </c>
      <c r="AJ668" s="132">
        <v>21</v>
      </c>
      <c r="AK668" s="132">
        <v>0</v>
      </c>
      <c r="AL668" s="132">
        <v>0</v>
      </c>
      <c r="AM668" s="132">
        <v>0</v>
      </c>
      <c r="AN668" s="132">
        <v>0</v>
      </c>
      <c r="AO668" s="132">
        <v>0</v>
      </c>
      <c r="AP668" s="132" t="s">
        <v>290</v>
      </c>
      <c r="AQ668" s="132">
        <v>0</v>
      </c>
      <c r="AR668" s="132">
        <v>34</v>
      </c>
      <c r="AS668" s="132" t="s">
        <v>290</v>
      </c>
      <c r="AT668" s="132" t="s">
        <v>290</v>
      </c>
      <c r="AU668" s="132">
        <v>40</v>
      </c>
    </row>
    <row r="669" spans="1:47">
      <c r="A669" t="s">
        <v>3593</v>
      </c>
      <c r="B669" t="s">
        <v>3594</v>
      </c>
      <c r="C669" t="s">
        <v>3595</v>
      </c>
      <c r="D669" t="s">
        <v>2759</v>
      </c>
      <c r="E669" t="s">
        <v>3596</v>
      </c>
      <c r="F669" t="s">
        <v>3597</v>
      </c>
      <c r="G669" t="s">
        <v>288</v>
      </c>
      <c r="H669" s="131" t="s">
        <v>3598</v>
      </c>
      <c r="I669">
        <v>8153318047</v>
      </c>
      <c r="J669" t="s">
        <v>182</v>
      </c>
      <c r="K669" s="132">
        <v>7</v>
      </c>
      <c r="L669" s="132">
        <v>0</v>
      </c>
      <c r="M669" s="132">
        <v>2.5</v>
      </c>
      <c r="N669" s="132">
        <v>9.5</v>
      </c>
      <c r="O669" s="132">
        <v>0</v>
      </c>
      <c r="P669" s="132">
        <v>0</v>
      </c>
      <c r="Q669" s="132">
        <v>0</v>
      </c>
      <c r="R669" s="132">
        <v>0</v>
      </c>
      <c r="S669" s="132">
        <v>0</v>
      </c>
      <c r="T669" s="132">
        <v>0</v>
      </c>
      <c r="U669" s="132">
        <v>0</v>
      </c>
      <c r="V669" s="132">
        <v>0</v>
      </c>
      <c r="W669" s="132">
        <v>0</v>
      </c>
      <c r="X669" s="132">
        <v>0</v>
      </c>
      <c r="Y669" s="132">
        <v>11</v>
      </c>
      <c r="Z669" s="132">
        <v>14</v>
      </c>
      <c r="AA669" s="132" t="s">
        <v>290</v>
      </c>
      <c r="AB669" s="132" t="s">
        <v>290</v>
      </c>
      <c r="AC669" s="132">
        <v>0</v>
      </c>
      <c r="AD669" s="132">
        <v>0</v>
      </c>
      <c r="AE669" s="132">
        <v>0</v>
      </c>
      <c r="AF669" s="132">
        <v>0</v>
      </c>
      <c r="AG669" s="132">
        <v>0</v>
      </c>
      <c r="AH669" s="132">
        <v>0</v>
      </c>
      <c r="AI669" s="132">
        <v>16</v>
      </c>
      <c r="AJ669" s="132">
        <v>21</v>
      </c>
      <c r="AK669" s="132" t="s">
        <v>290</v>
      </c>
      <c r="AL669" s="132">
        <v>0</v>
      </c>
      <c r="AM669" s="132">
        <v>0</v>
      </c>
      <c r="AN669" s="132">
        <v>0</v>
      </c>
      <c r="AO669" s="132">
        <v>0</v>
      </c>
      <c r="AP669" s="132" t="s">
        <v>290</v>
      </c>
      <c r="AQ669" s="132">
        <v>0</v>
      </c>
      <c r="AR669" s="132">
        <v>32</v>
      </c>
      <c r="AS669" s="132" t="s">
        <v>290</v>
      </c>
      <c r="AT669" s="132" t="s">
        <v>290</v>
      </c>
      <c r="AU669" s="132">
        <v>37</v>
      </c>
    </row>
    <row r="670" spans="1:47">
      <c r="A670" t="s">
        <v>3599</v>
      </c>
      <c r="B670" t="s">
        <v>3600</v>
      </c>
      <c r="C670" t="s">
        <v>490</v>
      </c>
      <c r="D670" t="s">
        <v>3601</v>
      </c>
      <c r="E670" t="s">
        <v>3602</v>
      </c>
      <c r="F670" t="s">
        <v>3603</v>
      </c>
      <c r="G670" t="s">
        <v>288</v>
      </c>
      <c r="H670" s="131" t="s">
        <v>3489</v>
      </c>
      <c r="I670">
        <v>2244458375</v>
      </c>
      <c r="J670" t="s">
        <v>182</v>
      </c>
      <c r="K670" s="132">
        <v>7</v>
      </c>
      <c r="L670" s="132">
        <v>1</v>
      </c>
      <c r="M670" s="132">
        <v>4</v>
      </c>
      <c r="N670" s="132">
        <v>12</v>
      </c>
      <c r="O670" s="132" t="s">
        <v>290</v>
      </c>
      <c r="P670" s="132" t="s">
        <v>290</v>
      </c>
      <c r="Q670" s="132" t="s">
        <v>290</v>
      </c>
      <c r="R670" s="132" t="s">
        <v>290</v>
      </c>
      <c r="S670" s="132" t="s">
        <v>290</v>
      </c>
      <c r="T670" s="132" t="s">
        <v>290</v>
      </c>
      <c r="U670" s="132" t="s">
        <v>290</v>
      </c>
      <c r="V670" s="132" t="s">
        <v>290</v>
      </c>
      <c r="W670" s="132" t="s">
        <v>290</v>
      </c>
      <c r="X670" s="132" t="s">
        <v>290</v>
      </c>
      <c r="Y670" s="132" t="s">
        <v>290</v>
      </c>
      <c r="Z670" s="132" t="s">
        <v>290</v>
      </c>
      <c r="AA670" s="132">
        <v>0</v>
      </c>
      <c r="AB670" s="132">
        <v>0</v>
      </c>
      <c r="AC670" s="132">
        <v>0</v>
      </c>
      <c r="AD670" s="132">
        <v>0</v>
      </c>
      <c r="AE670" s="132">
        <v>0</v>
      </c>
      <c r="AF670" s="132">
        <v>0</v>
      </c>
      <c r="AG670" s="132">
        <v>0</v>
      </c>
      <c r="AH670" s="132">
        <v>0</v>
      </c>
      <c r="AI670" s="132">
        <v>21</v>
      </c>
      <c r="AJ670" s="132">
        <v>19</v>
      </c>
      <c r="AK670" s="132">
        <v>0</v>
      </c>
      <c r="AL670" s="132">
        <v>0</v>
      </c>
      <c r="AM670" s="132">
        <v>0</v>
      </c>
      <c r="AN670" s="132">
        <v>0</v>
      </c>
      <c r="AO670" s="132">
        <v>15</v>
      </c>
      <c r="AP670" s="132" t="s">
        <v>290</v>
      </c>
      <c r="AQ670" s="132">
        <v>0</v>
      </c>
      <c r="AR670" s="132" t="s">
        <v>290</v>
      </c>
      <c r="AS670" s="132">
        <v>14</v>
      </c>
      <c r="AT670" s="132">
        <v>20</v>
      </c>
      <c r="AU670" s="132">
        <v>40</v>
      </c>
    </row>
    <row r="671" spans="1:47">
      <c r="A671" t="s">
        <v>3604</v>
      </c>
      <c r="B671" t="s">
        <v>3605</v>
      </c>
      <c r="C671" t="s">
        <v>861</v>
      </c>
      <c r="D671" t="s">
        <v>3606</v>
      </c>
      <c r="E671" t="s">
        <v>3607</v>
      </c>
      <c r="F671" t="s">
        <v>3495</v>
      </c>
      <c r="G671" t="s">
        <v>288</v>
      </c>
      <c r="H671" s="131" t="s">
        <v>3496</v>
      </c>
      <c r="I671">
        <v>2247728331</v>
      </c>
      <c r="J671" t="s">
        <v>182</v>
      </c>
      <c r="K671" s="132">
        <v>5</v>
      </c>
      <c r="L671" s="132">
        <v>4</v>
      </c>
      <c r="M671" s="132">
        <v>0</v>
      </c>
      <c r="N671" s="132">
        <v>9</v>
      </c>
      <c r="O671" s="132">
        <v>13</v>
      </c>
      <c r="P671" s="132">
        <v>10</v>
      </c>
      <c r="Q671" s="132" t="s">
        <v>290</v>
      </c>
      <c r="R671" s="132" t="s">
        <v>290</v>
      </c>
      <c r="S671" s="132" t="s">
        <v>290</v>
      </c>
      <c r="T671" s="132" t="s">
        <v>290</v>
      </c>
      <c r="U671" s="132" t="s">
        <v>290</v>
      </c>
      <c r="V671" s="132" t="s">
        <v>290</v>
      </c>
      <c r="W671" s="132">
        <v>0</v>
      </c>
      <c r="X671" s="132" t="s">
        <v>290</v>
      </c>
      <c r="Y671" s="132">
        <v>0</v>
      </c>
      <c r="Z671" s="132">
        <v>0</v>
      </c>
      <c r="AA671" s="132">
        <v>0</v>
      </c>
      <c r="AB671" s="132">
        <v>0</v>
      </c>
      <c r="AC671" s="132">
        <v>0</v>
      </c>
      <c r="AD671" s="132">
        <v>0</v>
      </c>
      <c r="AE671" s="132">
        <v>0</v>
      </c>
      <c r="AF671" s="132">
        <v>0</v>
      </c>
      <c r="AG671" s="132">
        <v>0</v>
      </c>
      <c r="AH671" s="132">
        <v>0</v>
      </c>
      <c r="AI671" s="132">
        <v>46</v>
      </c>
      <c r="AJ671" s="132" t="s">
        <v>290</v>
      </c>
      <c r="AK671" s="132">
        <v>0</v>
      </c>
      <c r="AL671" s="132">
        <v>0</v>
      </c>
      <c r="AM671" s="132">
        <v>0</v>
      </c>
      <c r="AN671" s="132">
        <v>0</v>
      </c>
      <c r="AO671" s="132">
        <v>35</v>
      </c>
      <c r="AP671" s="132" t="s">
        <v>290</v>
      </c>
      <c r="AQ671" s="132" t="s">
        <v>290</v>
      </c>
      <c r="AR671" s="132" t="s">
        <v>290</v>
      </c>
      <c r="AS671" s="132">
        <v>0</v>
      </c>
      <c r="AT671" s="132">
        <v>40</v>
      </c>
      <c r="AU671" s="132">
        <v>47</v>
      </c>
    </row>
    <row r="672" spans="1:47">
      <c r="A672" t="s">
        <v>3608</v>
      </c>
      <c r="B672" t="s">
        <v>3609</v>
      </c>
      <c r="C672" t="s">
        <v>1417</v>
      </c>
      <c r="D672" t="s">
        <v>3610</v>
      </c>
      <c r="E672" t="s">
        <v>3611</v>
      </c>
      <c r="F672" t="s">
        <v>3467</v>
      </c>
      <c r="G672" t="s">
        <v>288</v>
      </c>
      <c r="H672" s="131" t="s">
        <v>3468</v>
      </c>
      <c r="I672">
        <v>8472344300</v>
      </c>
      <c r="J672" t="s">
        <v>182</v>
      </c>
      <c r="K672" s="132">
        <v>21.4</v>
      </c>
      <c r="L672" s="132">
        <v>11.5</v>
      </c>
      <c r="M672" s="132">
        <v>14.2</v>
      </c>
      <c r="N672" s="132">
        <v>47.1</v>
      </c>
      <c r="O672" s="132">
        <v>0</v>
      </c>
      <c r="P672" s="132">
        <v>0</v>
      </c>
      <c r="Q672" s="132">
        <v>0</v>
      </c>
      <c r="R672" s="132">
        <v>0</v>
      </c>
      <c r="S672" s="132">
        <v>0</v>
      </c>
      <c r="T672" s="132">
        <v>0</v>
      </c>
      <c r="U672" s="132">
        <v>0</v>
      </c>
      <c r="V672" s="132">
        <v>0</v>
      </c>
      <c r="W672" s="132">
        <v>0</v>
      </c>
      <c r="X672" s="132">
        <v>0</v>
      </c>
      <c r="Y672" s="132">
        <v>26</v>
      </c>
      <c r="Z672" s="132">
        <v>31</v>
      </c>
      <c r="AA672" s="132">
        <v>37</v>
      </c>
      <c r="AB672" s="132">
        <v>32</v>
      </c>
      <c r="AC672" s="132">
        <v>0</v>
      </c>
      <c r="AD672" s="132">
        <v>0</v>
      </c>
      <c r="AE672" s="132">
        <v>0</v>
      </c>
      <c r="AF672" s="132">
        <v>0</v>
      </c>
      <c r="AG672" s="132">
        <v>0</v>
      </c>
      <c r="AH672" s="132">
        <v>0</v>
      </c>
      <c r="AI672" s="132">
        <v>126</v>
      </c>
      <c r="AJ672" s="132">
        <v>0</v>
      </c>
      <c r="AK672" s="132">
        <v>32</v>
      </c>
      <c r="AL672" s="132">
        <v>0</v>
      </c>
      <c r="AM672" s="132">
        <v>0</v>
      </c>
      <c r="AN672" s="132">
        <v>12</v>
      </c>
      <c r="AO672" s="132" t="s">
        <v>290</v>
      </c>
      <c r="AP672" s="132">
        <v>27</v>
      </c>
      <c r="AQ672" s="132">
        <v>0</v>
      </c>
      <c r="AR672" s="132">
        <v>80</v>
      </c>
      <c r="AS672" s="132">
        <v>0</v>
      </c>
      <c r="AT672" s="132">
        <v>0</v>
      </c>
      <c r="AU672" s="132">
        <v>126</v>
      </c>
    </row>
    <row r="673" spans="1:47">
      <c r="A673" t="s">
        <v>3612</v>
      </c>
      <c r="B673" t="s">
        <v>3613</v>
      </c>
      <c r="C673" t="s">
        <v>364</v>
      </c>
      <c r="D673" t="s">
        <v>3614</v>
      </c>
      <c r="E673" t="s">
        <v>3615</v>
      </c>
      <c r="F673" t="s">
        <v>3467</v>
      </c>
      <c r="G673" t="s">
        <v>288</v>
      </c>
      <c r="H673" s="131" t="s">
        <v>3468</v>
      </c>
      <c r="I673">
        <v>8476153210</v>
      </c>
      <c r="J673" t="s">
        <v>182</v>
      </c>
      <c r="K673" s="132">
        <v>97</v>
      </c>
      <c r="L673" s="132">
        <v>0</v>
      </c>
      <c r="M673" s="132">
        <v>19</v>
      </c>
      <c r="N673" s="132">
        <v>116</v>
      </c>
      <c r="O673" s="132">
        <v>0</v>
      </c>
      <c r="P673" s="132">
        <v>0</v>
      </c>
      <c r="Q673" s="132">
        <v>0</v>
      </c>
      <c r="R673" s="132">
        <v>0</v>
      </c>
      <c r="S673" s="132">
        <v>0</v>
      </c>
      <c r="T673" s="132">
        <v>0</v>
      </c>
      <c r="U673" s="132">
        <v>0</v>
      </c>
      <c r="V673" s="132">
        <v>0</v>
      </c>
      <c r="W673" s="132">
        <v>0</v>
      </c>
      <c r="X673" s="132">
        <v>0</v>
      </c>
      <c r="Y673" s="132">
        <v>95</v>
      </c>
      <c r="Z673" s="132">
        <v>109</v>
      </c>
      <c r="AA673" s="132">
        <v>115</v>
      </c>
      <c r="AB673" s="132">
        <v>117</v>
      </c>
      <c r="AC673" s="132">
        <v>0</v>
      </c>
      <c r="AD673" s="132">
        <v>0</v>
      </c>
      <c r="AE673" s="132">
        <v>0</v>
      </c>
      <c r="AF673" s="132">
        <v>0</v>
      </c>
      <c r="AG673" s="132">
        <v>0</v>
      </c>
      <c r="AH673" s="132">
        <v>0</v>
      </c>
      <c r="AI673" s="132">
        <v>195</v>
      </c>
      <c r="AJ673" s="132">
        <v>241</v>
      </c>
      <c r="AK673" s="132">
        <v>56</v>
      </c>
      <c r="AL673" s="132">
        <v>68</v>
      </c>
      <c r="AM673" s="132" t="s">
        <v>290</v>
      </c>
      <c r="AN673" s="132">
        <v>171</v>
      </c>
      <c r="AO673" s="132">
        <v>23</v>
      </c>
      <c r="AP673" s="132">
        <v>28</v>
      </c>
      <c r="AQ673" s="132" t="s">
        <v>290</v>
      </c>
      <c r="AR673" s="132">
        <v>172</v>
      </c>
      <c r="AS673" s="132">
        <v>39</v>
      </c>
      <c r="AT673" s="132">
        <v>32</v>
      </c>
      <c r="AU673" s="132">
        <v>436</v>
      </c>
    </row>
    <row r="674" spans="1:47">
      <c r="A674" t="s">
        <v>3616</v>
      </c>
      <c r="B674" t="s">
        <v>3617</v>
      </c>
      <c r="C674" t="s">
        <v>822</v>
      </c>
      <c r="D674" t="s">
        <v>3618</v>
      </c>
      <c r="E674" t="s">
        <v>3619</v>
      </c>
      <c r="F674" t="s">
        <v>3620</v>
      </c>
      <c r="G674" t="s">
        <v>288</v>
      </c>
      <c r="H674" s="131" t="s">
        <v>3621</v>
      </c>
      <c r="I674">
        <v>8475663000</v>
      </c>
      <c r="J674" t="s">
        <v>182</v>
      </c>
      <c r="K674" s="132">
        <v>72</v>
      </c>
      <c r="L674" s="132">
        <v>39</v>
      </c>
      <c r="M674" s="132">
        <v>23</v>
      </c>
      <c r="N674" s="132">
        <v>134</v>
      </c>
      <c r="O674" s="132">
        <v>0</v>
      </c>
      <c r="P674" s="132">
        <v>0</v>
      </c>
      <c r="Q674" s="132">
        <v>0</v>
      </c>
      <c r="R674" s="132">
        <v>0</v>
      </c>
      <c r="S674" s="132">
        <v>0</v>
      </c>
      <c r="T674" s="132">
        <v>0</v>
      </c>
      <c r="U674" s="132">
        <v>0</v>
      </c>
      <c r="V674" s="132">
        <v>0</v>
      </c>
      <c r="W674" s="132">
        <v>0</v>
      </c>
      <c r="X674" s="132">
        <v>0</v>
      </c>
      <c r="Y674" s="132">
        <v>293</v>
      </c>
      <c r="Z674" s="132">
        <v>270</v>
      </c>
      <c r="AA674" s="132">
        <v>275</v>
      </c>
      <c r="AB674" s="132">
        <v>233</v>
      </c>
      <c r="AC674" s="132">
        <v>0</v>
      </c>
      <c r="AD674" s="132">
        <v>0</v>
      </c>
      <c r="AE674" s="132">
        <v>0</v>
      </c>
      <c r="AF674" s="132">
        <v>0</v>
      </c>
      <c r="AG674" s="132">
        <v>0</v>
      </c>
      <c r="AH674" s="132">
        <v>0</v>
      </c>
      <c r="AI674" s="132">
        <v>477</v>
      </c>
      <c r="AJ674" s="132">
        <v>594</v>
      </c>
      <c r="AK674" s="132">
        <v>100</v>
      </c>
      <c r="AL674" s="132">
        <v>131</v>
      </c>
      <c r="AM674" s="132">
        <v>15</v>
      </c>
      <c r="AN674" s="132">
        <v>90</v>
      </c>
      <c r="AO674" s="132">
        <v>66</v>
      </c>
      <c r="AP674" s="132">
        <v>227</v>
      </c>
      <c r="AQ674" s="132" t="s">
        <v>290</v>
      </c>
      <c r="AR674" s="132">
        <v>647</v>
      </c>
      <c r="AS674" s="132">
        <v>18</v>
      </c>
      <c r="AT674" s="132">
        <v>61</v>
      </c>
      <c r="AU674" s="132">
        <v>1071</v>
      </c>
    </row>
    <row r="675" spans="1:47">
      <c r="A675" t="s">
        <v>4769</v>
      </c>
      <c r="B675" t="s">
        <v>4770</v>
      </c>
      <c r="C675" t="s">
        <v>478</v>
      </c>
      <c r="D675" t="s">
        <v>4771</v>
      </c>
      <c r="E675" t="s">
        <v>4772</v>
      </c>
      <c r="F675" t="s">
        <v>4773</v>
      </c>
      <c r="G675" t="s">
        <v>288</v>
      </c>
      <c r="H675" s="131">
        <v>60031</v>
      </c>
      <c r="I675">
        <v>8472449352</v>
      </c>
      <c r="J675" t="s">
        <v>182</v>
      </c>
      <c r="K675" s="132">
        <v>11</v>
      </c>
      <c r="L675" s="132">
        <v>12</v>
      </c>
      <c r="M675" s="132">
        <v>3</v>
      </c>
      <c r="N675" s="132">
        <v>26</v>
      </c>
      <c r="O675" s="132">
        <v>34</v>
      </c>
      <c r="P675" s="132">
        <v>17</v>
      </c>
      <c r="Q675" s="132">
        <v>11</v>
      </c>
      <c r="R675" s="132" t="s">
        <v>290</v>
      </c>
      <c r="S675" s="132" t="s">
        <v>290</v>
      </c>
      <c r="T675" s="132" t="s">
        <v>290</v>
      </c>
      <c r="U675" s="132" t="s">
        <v>290</v>
      </c>
      <c r="V675" s="132" t="s">
        <v>290</v>
      </c>
      <c r="W675" s="132" t="s">
        <v>290</v>
      </c>
      <c r="X675" s="132" t="s">
        <v>290</v>
      </c>
      <c r="Y675" s="132">
        <v>0</v>
      </c>
      <c r="Z675" s="132">
        <v>0</v>
      </c>
      <c r="AA675" s="132">
        <v>0</v>
      </c>
      <c r="AB675" s="132">
        <v>0</v>
      </c>
      <c r="AC675" s="132">
        <v>0</v>
      </c>
      <c r="AD675" s="132">
        <v>0</v>
      </c>
      <c r="AE675" s="132">
        <v>0</v>
      </c>
      <c r="AF675" s="132">
        <v>0</v>
      </c>
      <c r="AG675" s="132">
        <v>0</v>
      </c>
      <c r="AH675" s="132">
        <v>0</v>
      </c>
      <c r="AI675" s="132">
        <v>48</v>
      </c>
      <c r="AJ675" s="132">
        <v>59</v>
      </c>
      <c r="AK675" s="132">
        <v>0</v>
      </c>
      <c r="AL675" s="132">
        <v>0</v>
      </c>
      <c r="AM675" s="132">
        <v>0</v>
      </c>
      <c r="AN675" s="132" t="s">
        <v>290</v>
      </c>
      <c r="AO675" s="132">
        <v>12</v>
      </c>
      <c r="AP675" s="132">
        <v>20</v>
      </c>
      <c r="AQ675" s="132">
        <v>0</v>
      </c>
      <c r="AR675" s="132">
        <v>49</v>
      </c>
      <c r="AS675" s="132">
        <v>18</v>
      </c>
      <c r="AT675" s="132" t="s">
        <v>290</v>
      </c>
      <c r="AU675" s="132">
        <v>107</v>
      </c>
    </row>
    <row r="676" spans="1:47">
      <c r="A676" t="s">
        <v>4774</v>
      </c>
      <c r="B676" t="s">
        <v>4775</v>
      </c>
      <c r="C676" t="s">
        <v>3583</v>
      </c>
      <c r="D676" t="s">
        <v>1541</v>
      </c>
      <c r="E676" t="s">
        <v>3584</v>
      </c>
      <c r="F676" t="s">
        <v>3495</v>
      </c>
      <c r="G676" t="s">
        <v>288</v>
      </c>
      <c r="H676" s="131">
        <v>60087</v>
      </c>
      <c r="I676">
        <v>8472638147</v>
      </c>
      <c r="J676" t="s">
        <v>182</v>
      </c>
      <c r="K676" s="132">
        <v>6</v>
      </c>
      <c r="L676" s="132">
        <v>0</v>
      </c>
      <c r="M676" s="132">
        <v>3</v>
      </c>
      <c r="N676" s="132">
        <v>9</v>
      </c>
      <c r="O676" s="132" t="s">
        <v>290</v>
      </c>
      <c r="P676" s="132" t="s">
        <v>290</v>
      </c>
      <c r="Q676" s="132">
        <v>0</v>
      </c>
      <c r="R676" s="132" t="s">
        <v>290</v>
      </c>
      <c r="S676" s="132" t="s">
        <v>290</v>
      </c>
      <c r="T676" s="132" t="s">
        <v>290</v>
      </c>
      <c r="U676" s="132" t="s">
        <v>290</v>
      </c>
      <c r="V676" s="132" t="s">
        <v>290</v>
      </c>
      <c r="W676" s="132" t="s">
        <v>290</v>
      </c>
      <c r="X676" s="132">
        <v>0</v>
      </c>
      <c r="Y676" s="132" t="s">
        <v>290</v>
      </c>
      <c r="Z676" s="132">
        <v>0</v>
      </c>
      <c r="AA676" s="132">
        <v>0</v>
      </c>
      <c r="AB676" s="132">
        <v>0</v>
      </c>
      <c r="AC676" s="132">
        <v>0</v>
      </c>
      <c r="AD676" s="132">
        <v>0</v>
      </c>
      <c r="AE676" s="132">
        <v>0</v>
      </c>
      <c r="AF676" s="132">
        <v>0</v>
      </c>
      <c r="AG676" s="132">
        <v>0</v>
      </c>
      <c r="AH676" s="132">
        <v>0</v>
      </c>
      <c r="AI676" s="132">
        <v>33</v>
      </c>
      <c r="AJ676" s="132">
        <v>0</v>
      </c>
      <c r="AK676" s="132">
        <v>0</v>
      </c>
      <c r="AL676" s="132">
        <v>0</v>
      </c>
      <c r="AM676" s="132">
        <v>0</v>
      </c>
      <c r="AN676" s="132">
        <v>0</v>
      </c>
      <c r="AO676" s="132">
        <v>23</v>
      </c>
      <c r="AP676" s="132" t="s">
        <v>290</v>
      </c>
      <c r="AQ676" s="132">
        <v>0</v>
      </c>
      <c r="AR676" s="132" t="s">
        <v>290</v>
      </c>
      <c r="AS676" s="132" t="s">
        <v>290</v>
      </c>
      <c r="AT676" s="132">
        <v>0</v>
      </c>
      <c r="AU676" s="132">
        <v>33</v>
      </c>
    </row>
    <row r="677" spans="1:47">
      <c r="A677" t="s">
        <v>3622</v>
      </c>
      <c r="B677" t="s">
        <v>3623</v>
      </c>
      <c r="C677" t="s">
        <v>677</v>
      </c>
      <c r="D677" t="s">
        <v>3624</v>
      </c>
      <c r="E677" t="s">
        <v>3625</v>
      </c>
      <c r="F677" t="s">
        <v>3513</v>
      </c>
      <c r="G677" t="s">
        <v>288</v>
      </c>
      <c r="H677" s="131" t="s">
        <v>3514</v>
      </c>
      <c r="I677">
        <v>8474384494</v>
      </c>
      <c r="J677" t="s">
        <v>182</v>
      </c>
      <c r="K677" s="132">
        <v>40.5</v>
      </c>
      <c r="L677" s="132">
        <v>27</v>
      </c>
      <c r="M677" s="132">
        <v>3</v>
      </c>
      <c r="N677" s="132">
        <v>70.5</v>
      </c>
      <c r="O677" s="132">
        <v>0</v>
      </c>
      <c r="P677" s="132">
        <v>38</v>
      </c>
      <c r="Q677" s="132">
        <v>23</v>
      </c>
      <c r="R677" s="132">
        <v>20</v>
      </c>
      <c r="S677" s="132">
        <v>12</v>
      </c>
      <c r="T677" s="132">
        <v>18</v>
      </c>
      <c r="U677" s="132" t="s">
        <v>290</v>
      </c>
      <c r="V677" s="132" t="s">
        <v>290</v>
      </c>
      <c r="W677" s="132" t="s">
        <v>290</v>
      </c>
      <c r="X677" s="132" t="s">
        <v>290</v>
      </c>
      <c r="Y677" s="132" t="s">
        <v>290</v>
      </c>
      <c r="Z677" s="132" t="s">
        <v>290</v>
      </c>
      <c r="AA677" s="132" t="s">
        <v>290</v>
      </c>
      <c r="AB677" s="132" t="s">
        <v>290</v>
      </c>
      <c r="AC677" s="132">
        <v>0</v>
      </c>
      <c r="AD677" s="132">
        <v>0</v>
      </c>
      <c r="AE677" s="132">
        <v>0</v>
      </c>
      <c r="AF677" s="132">
        <v>0</v>
      </c>
      <c r="AG677" s="132">
        <v>0</v>
      </c>
      <c r="AH677" s="132">
        <v>0</v>
      </c>
      <c r="AI677" s="132">
        <v>71</v>
      </c>
      <c r="AJ677" s="132">
        <v>91</v>
      </c>
      <c r="AK677" s="132" t="s">
        <v>290</v>
      </c>
      <c r="AL677" s="132" t="s">
        <v>290</v>
      </c>
      <c r="AM677" s="132">
        <v>0</v>
      </c>
      <c r="AN677" s="132">
        <v>12</v>
      </c>
      <c r="AO677" s="132" t="s">
        <v>290</v>
      </c>
      <c r="AP677" s="132">
        <v>15</v>
      </c>
      <c r="AQ677" s="132">
        <v>0</v>
      </c>
      <c r="AR677" s="132">
        <v>109</v>
      </c>
      <c r="AS677" s="132">
        <v>20</v>
      </c>
      <c r="AT677" s="132">
        <v>0</v>
      </c>
      <c r="AU677" s="132">
        <v>162</v>
      </c>
    </row>
    <row r="678" spans="1:47">
      <c r="A678" t="s">
        <v>4776</v>
      </c>
      <c r="B678" t="s">
        <v>4777</v>
      </c>
      <c r="C678" t="s">
        <v>293</v>
      </c>
      <c r="D678" t="s">
        <v>194</v>
      </c>
      <c r="E678" t="s">
        <v>4778</v>
      </c>
      <c r="F678" t="s">
        <v>3634</v>
      </c>
      <c r="G678" t="s">
        <v>288</v>
      </c>
      <c r="H678" s="131">
        <v>60035</v>
      </c>
      <c r="I678">
        <v>8474333383</v>
      </c>
      <c r="J678" t="s">
        <v>182</v>
      </c>
      <c r="K678" s="132">
        <v>16</v>
      </c>
      <c r="L678" s="132">
        <v>0</v>
      </c>
      <c r="M678" s="132">
        <v>5</v>
      </c>
      <c r="N678" s="132">
        <v>21</v>
      </c>
      <c r="O678" s="132">
        <v>40</v>
      </c>
      <c r="P678" s="132">
        <v>10</v>
      </c>
      <c r="Q678" s="132">
        <v>0</v>
      </c>
      <c r="R678" s="132">
        <v>0</v>
      </c>
      <c r="S678" s="132">
        <v>0</v>
      </c>
      <c r="T678" s="132">
        <v>0</v>
      </c>
      <c r="U678" s="132">
        <v>0</v>
      </c>
      <c r="V678" s="132">
        <v>0</v>
      </c>
      <c r="W678" s="132">
        <v>0</v>
      </c>
      <c r="X678" s="132">
        <v>0</v>
      </c>
      <c r="Y678" s="132">
        <v>0</v>
      </c>
      <c r="Z678" s="132">
        <v>0</v>
      </c>
      <c r="AA678" s="132">
        <v>0</v>
      </c>
      <c r="AB678" s="132">
        <v>0</v>
      </c>
      <c r="AC678" s="132">
        <v>0</v>
      </c>
      <c r="AD678" s="132">
        <v>0</v>
      </c>
      <c r="AE678" s="132">
        <v>0</v>
      </c>
      <c r="AF678" s="132">
        <v>0</v>
      </c>
      <c r="AG678" s="132">
        <v>0</v>
      </c>
      <c r="AH678" s="132">
        <v>0</v>
      </c>
      <c r="AI678" s="132">
        <v>19</v>
      </c>
      <c r="AJ678" s="132">
        <v>31</v>
      </c>
      <c r="AK678" s="132">
        <v>0</v>
      </c>
      <c r="AL678" s="132">
        <v>0</v>
      </c>
      <c r="AM678" s="132">
        <v>0</v>
      </c>
      <c r="AN678" s="132" t="s">
        <v>290</v>
      </c>
      <c r="AO678" s="132">
        <v>0</v>
      </c>
      <c r="AP678" s="132" t="s">
        <v>290</v>
      </c>
      <c r="AQ678" s="132">
        <v>0</v>
      </c>
      <c r="AR678" s="132">
        <v>39</v>
      </c>
      <c r="AS678" s="132" t="s">
        <v>290</v>
      </c>
      <c r="AT678" s="132">
        <v>0</v>
      </c>
      <c r="AU678" s="132">
        <v>50</v>
      </c>
    </row>
    <row r="679" spans="1:47">
      <c r="A679" t="s">
        <v>3630</v>
      </c>
      <c r="B679" t="s">
        <v>3631</v>
      </c>
      <c r="C679" t="s">
        <v>3632</v>
      </c>
      <c r="D679" t="s">
        <v>866</v>
      </c>
      <c r="E679" t="s">
        <v>3633</v>
      </c>
      <c r="F679" t="s">
        <v>3634</v>
      </c>
      <c r="G679" t="s">
        <v>288</v>
      </c>
      <c r="H679" s="131" t="s">
        <v>3635</v>
      </c>
      <c r="I679">
        <v>8478319393</v>
      </c>
      <c r="J679" t="s">
        <v>182</v>
      </c>
      <c r="K679" s="132">
        <v>9.5</v>
      </c>
      <c r="L679" s="132">
        <v>0</v>
      </c>
      <c r="M679" s="132">
        <v>2.5</v>
      </c>
      <c r="N679" s="132">
        <v>12</v>
      </c>
      <c r="O679" s="132">
        <v>48</v>
      </c>
      <c r="P679" s="132" t="s">
        <v>290</v>
      </c>
      <c r="Q679" s="132">
        <v>0</v>
      </c>
      <c r="R679" s="132">
        <v>0</v>
      </c>
      <c r="S679" s="132">
        <v>0</v>
      </c>
      <c r="T679" s="132">
        <v>0</v>
      </c>
      <c r="U679" s="132">
        <v>0</v>
      </c>
      <c r="V679" s="132">
        <v>0</v>
      </c>
      <c r="W679" s="132">
        <v>0</v>
      </c>
      <c r="X679" s="132">
        <v>0</v>
      </c>
      <c r="Y679" s="132">
        <v>0</v>
      </c>
      <c r="Z679" s="132">
        <v>0</v>
      </c>
      <c r="AA679" s="132">
        <v>0</v>
      </c>
      <c r="AB679" s="132">
        <v>0</v>
      </c>
      <c r="AC679" s="132">
        <v>0</v>
      </c>
      <c r="AD679" s="132">
        <v>0</v>
      </c>
      <c r="AE679" s="132">
        <v>0</v>
      </c>
      <c r="AF679" s="132">
        <v>0</v>
      </c>
      <c r="AG679" s="132">
        <v>0</v>
      </c>
      <c r="AH679" s="132">
        <v>0</v>
      </c>
      <c r="AI679" s="132">
        <v>31</v>
      </c>
      <c r="AJ679" s="132">
        <v>26</v>
      </c>
      <c r="AK679" s="132">
        <v>0</v>
      </c>
      <c r="AL679" s="132">
        <v>0</v>
      </c>
      <c r="AM679" s="132">
        <v>0</v>
      </c>
      <c r="AN679" s="132" t="s">
        <v>290</v>
      </c>
      <c r="AO679" s="132">
        <v>0</v>
      </c>
      <c r="AP679" s="132" t="s">
        <v>290</v>
      </c>
      <c r="AQ679" s="132">
        <v>0</v>
      </c>
      <c r="AR679" s="132">
        <v>42</v>
      </c>
      <c r="AS679" s="132" t="s">
        <v>290</v>
      </c>
      <c r="AT679" s="132">
        <v>0</v>
      </c>
      <c r="AU679" s="132">
        <v>57</v>
      </c>
    </row>
    <row r="680" spans="1:47">
      <c r="A680" t="s">
        <v>3636</v>
      </c>
      <c r="B680" t="s">
        <v>3637</v>
      </c>
      <c r="C680" t="s">
        <v>3638</v>
      </c>
      <c r="D680" t="s">
        <v>3639</v>
      </c>
      <c r="E680" t="s">
        <v>3640</v>
      </c>
      <c r="F680" t="s">
        <v>3501</v>
      </c>
      <c r="G680" t="s">
        <v>288</v>
      </c>
      <c r="H680" s="131" t="s">
        <v>3502</v>
      </c>
      <c r="I680">
        <v>8473822812</v>
      </c>
      <c r="J680" t="s">
        <v>182</v>
      </c>
      <c r="K680" s="132">
        <v>3</v>
      </c>
      <c r="L680" s="132">
        <v>2.4</v>
      </c>
      <c r="M680" s="132">
        <v>0.6</v>
      </c>
      <c r="N680" s="132">
        <v>6</v>
      </c>
      <c r="O680" s="132">
        <v>0</v>
      </c>
      <c r="P680" s="132" t="s">
        <v>290</v>
      </c>
      <c r="Q680" s="132" t="s">
        <v>290</v>
      </c>
      <c r="R680" s="132" t="s">
        <v>290</v>
      </c>
      <c r="S680" s="132" t="s">
        <v>290</v>
      </c>
      <c r="T680" s="132" t="s">
        <v>290</v>
      </c>
      <c r="U680" s="132">
        <v>0</v>
      </c>
      <c r="V680" s="132">
        <v>0</v>
      </c>
      <c r="W680" s="132">
        <v>0</v>
      </c>
      <c r="X680" s="132">
        <v>0</v>
      </c>
      <c r="Y680" s="132">
        <v>0</v>
      </c>
      <c r="Z680" s="132">
        <v>0</v>
      </c>
      <c r="AA680" s="132">
        <v>0</v>
      </c>
      <c r="AB680" s="132">
        <v>0</v>
      </c>
      <c r="AC680" s="132">
        <v>18</v>
      </c>
      <c r="AD680" s="132">
        <v>0</v>
      </c>
      <c r="AE680" s="132">
        <v>0</v>
      </c>
      <c r="AF680" s="132">
        <v>0</v>
      </c>
      <c r="AG680" s="132">
        <v>0</v>
      </c>
      <c r="AH680" s="132">
        <v>0</v>
      </c>
      <c r="AI680" s="132">
        <v>15</v>
      </c>
      <c r="AJ680" s="132">
        <v>12</v>
      </c>
      <c r="AK680" s="132">
        <v>0</v>
      </c>
      <c r="AL680" s="132">
        <v>0</v>
      </c>
      <c r="AM680" s="132">
        <v>0</v>
      </c>
      <c r="AN680" s="132" t="s">
        <v>290</v>
      </c>
      <c r="AO680" s="132" t="s">
        <v>290</v>
      </c>
      <c r="AP680" s="132" t="s">
        <v>290</v>
      </c>
      <c r="AQ680" s="132">
        <v>0</v>
      </c>
      <c r="AR680" s="132">
        <v>16</v>
      </c>
      <c r="AS680" s="132" t="s">
        <v>290</v>
      </c>
      <c r="AT680" s="132">
        <v>0</v>
      </c>
      <c r="AU680" s="132">
        <v>27</v>
      </c>
    </row>
    <row r="681" spans="1:47">
      <c r="A681" t="s">
        <v>4779</v>
      </c>
      <c r="B681" t="s">
        <v>4780</v>
      </c>
      <c r="C681" t="s">
        <v>4781</v>
      </c>
      <c r="D681" t="s">
        <v>4782</v>
      </c>
      <c r="E681" t="s">
        <v>4783</v>
      </c>
      <c r="F681" t="s">
        <v>3495</v>
      </c>
      <c r="G681" t="s">
        <v>288</v>
      </c>
      <c r="H681" s="131">
        <v>60085</v>
      </c>
      <c r="I681">
        <v>8473601054</v>
      </c>
      <c r="J681" t="s">
        <v>182</v>
      </c>
      <c r="K681" s="132">
        <v>8</v>
      </c>
      <c r="L681" s="132">
        <v>9</v>
      </c>
      <c r="M681" s="132">
        <v>3</v>
      </c>
      <c r="N681" s="132">
        <v>20</v>
      </c>
      <c r="O681" s="132">
        <v>35</v>
      </c>
      <c r="P681" s="132">
        <v>17</v>
      </c>
      <c r="Q681" s="132" t="s">
        <v>290</v>
      </c>
      <c r="R681" s="132" t="s">
        <v>290</v>
      </c>
      <c r="S681" s="132" t="s">
        <v>290</v>
      </c>
      <c r="T681" s="132" t="s">
        <v>290</v>
      </c>
      <c r="U681" s="132" t="s">
        <v>290</v>
      </c>
      <c r="V681" s="132" t="s">
        <v>290</v>
      </c>
      <c r="W681" s="132" t="s">
        <v>290</v>
      </c>
      <c r="X681" s="132" t="s">
        <v>290</v>
      </c>
      <c r="Y681" s="132">
        <v>0</v>
      </c>
      <c r="Z681" s="132">
        <v>0</v>
      </c>
      <c r="AA681" s="132">
        <v>0</v>
      </c>
      <c r="AB681" s="132">
        <v>0</v>
      </c>
      <c r="AC681" s="132">
        <v>0</v>
      </c>
      <c r="AD681" s="132">
        <v>0</v>
      </c>
      <c r="AE681" s="132">
        <v>0</v>
      </c>
      <c r="AF681" s="132">
        <v>0</v>
      </c>
      <c r="AG681" s="132">
        <v>0</v>
      </c>
      <c r="AH681" s="132">
        <v>0</v>
      </c>
      <c r="AI681" s="132">
        <v>45</v>
      </c>
      <c r="AJ681" s="132">
        <v>46</v>
      </c>
      <c r="AK681" s="132">
        <v>0</v>
      </c>
      <c r="AL681" s="132">
        <v>0</v>
      </c>
      <c r="AM681" s="132">
        <v>0</v>
      </c>
      <c r="AN681" s="132">
        <v>0</v>
      </c>
      <c r="AO681" s="132">
        <v>73</v>
      </c>
      <c r="AP681" s="132" t="s">
        <v>290</v>
      </c>
      <c r="AQ681" s="132">
        <v>0</v>
      </c>
      <c r="AR681" s="132" t="s">
        <v>290</v>
      </c>
      <c r="AS681" s="132">
        <v>11</v>
      </c>
      <c r="AT681" s="132">
        <v>45</v>
      </c>
      <c r="AU681" s="132">
        <v>91</v>
      </c>
    </row>
    <row r="682" spans="1:47">
      <c r="A682" t="s">
        <v>3641</v>
      </c>
      <c r="B682" t="s">
        <v>3642</v>
      </c>
      <c r="C682" t="s">
        <v>3643</v>
      </c>
      <c r="D682" t="s">
        <v>3644</v>
      </c>
      <c r="E682" t="s">
        <v>3645</v>
      </c>
      <c r="F682" t="s">
        <v>3646</v>
      </c>
      <c r="G682" t="s">
        <v>288</v>
      </c>
      <c r="H682" s="131" t="s">
        <v>3647</v>
      </c>
      <c r="I682">
        <v>8475266311</v>
      </c>
      <c r="J682" t="s">
        <v>182</v>
      </c>
      <c r="K682" s="132">
        <v>16</v>
      </c>
      <c r="L682" s="132">
        <v>7.5</v>
      </c>
      <c r="M682" s="132">
        <v>1</v>
      </c>
      <c r="N682" s="132">
        <v>24.5</v>
      </c>
      <c r="O682" s="132">
        <v>42</v>
      </c>
      <c r="P682" s="132">
        <v>20</v>
      </c>
      <c r="Q682" s="132">
        <v>28</v>
      </c>
      <c r="R682" s="132">
        <v>19</v>
      </c>
      <c r="S682" s="132">
        <v>18</v>
      </c>
      <c r="T682" s="132">
        <v>26</v>
      </c>
      <c r="U682" s="132">
        <v>16</v>
      </c>
      <c r="V682" s="132">
        <v>17</v>
      </c>
      <c r="W682" s="132">
        <v>18</v>
      </c>
      <c r="X682" s="132">
        <v>23</v>
      </c>
      <c r="Y682" s="132">
        <v>0</v>
      </c>
      <c r="Z682" s="132">
        <v>0</v>
      </c>
      <c r="AA682" s="132">
        <v>0</v>
      </c>
      <c r="AB682" s="132">
        <v>0</v>
      </c>
      <c r="AC682" s="132">
        <v>0</v>
      </c>
      <c r="AD682" s="132">
        <v>0</v>
      </c>
      <c r="AE682" s="132">
        <v>0</v>
      </c>
      <c r="AF682" s="132">
        <v>0</v>
      </c>
      <c r="AG682" s="132">
        <v>0</v>
      </c>
      <c r="AH682" s="132">
        <v>0</v>
      </c>
      <c r="AI682" s="132">
        <v>114</v>
      </c>
      <c r="AJ682" s="132">
        <v>113</v>
      </c>
      <c r="AK682" s="132">
        <v>0</v>
      </c>
      <c r="AL682" s="132">
        <v>0</v>
      </c>
      <c r="AM682" s="132">
        <v>0</v>
      </c>
      <c r="AN682" s="132" t="s">
        <v>290</v>
      </c>
      <c r="AO682" s="132" t="s">
        <v>290</v>
      </c>
      <c r="AP682" s="132">
        <v>54</v>
      </c>
      <c r="AQ682" s="132" t="s">
        <v>290</v>
      </c>
      <c r="AR682" s="132">
        <v>147</v>
      </c>
      <c r="AS682" s="132">
        <v>14</v>
      </c>
      <c r="AT682" s="132">
        <v>45</v>
      </c>
      <c r="AU682" s="132">
        <v>227</v>
      </c>
    </row>
    <row r="683" spans="1:47">
      <c r="A683" t="s">
        <v>4784</v>
      </c>
      <c r="B683" t="s">
        <v>4785</v>
      </c>
      <c r="C683" t="s">
        <v>4786</v>
      </c>
      <c r="D683" t="s">
        <v>4787</v>
      </c>
      <c r="E683" t="s">
        <v>4788</v>
      </c>
      <c r="F683" t="s">
        <v>4789</v>
      </c>
      <c r="G683" t="s">
        <v>288</v>
      </c>
      <c r="H683" s="131">
        <v>60061</v>
      </c>
      <c r="I683">
        <v>8479180342</v>
      </c>
      <c r="J683" t="s">
        <v>182</v>
      </c>
      <c r="K683" s="132">
        <v>2</v>
      </c>
      <c r="L683" s="132">
        <v>2</v>
      </c>
      <c r="M683" s="132">
        <v>1</v>
      </c>
      <c r="N683" s="132">
        <v>5</v>
      </c>
      <c r="O683" s="132">
        <v>14</v>
      </c>
      <c r="P683" s="132" t="s">
        <v>290</v>
      </c>
      <c r="Q683" s="132">
        <v>0</v>
      </c>
      <c r="R683" s="132">
        <v>0</v>
      </c>
      <c r="S683" s="132">
        <v>0</v>
      </c>
      <c r="T683" s="132">
        <v>0</v>
      </c>
      <c r="U683" s="132">
        <v>0</v>
      </c>
      <c r="V683" s="132">
        <v>0</v>
      </c>
      <c r="W683" s="132">
        <v>0</v>
      </c>
      <c r="X683" s="132">
        <v>0</v>
      </c>
      <c r="Y683" s="132">
        <v>0</v>
      </c>
      <c r="Z683" s="132">
        <v>0</v>
      </c>
      <c r="AA683" s="132">
        <v>0</v>
      </c>
      <c r="AB683" s="132">
        <v>0</v>
      </c>
      <c r="AC683" s="132">
        <v>0</v>
      </c>
      <c r="AD683" s="132">
        <v>0</v>
      </c>
      <c r="AE683" s="132">
        <v>0</v>
      </c>
      <c r="AF683" s="132">
        <v>0</v>
      </c>
      <c r="AG683" s="132">
        <v>0</v>
      </c>
      <c r="AH683" s="132">
        <v>0</v>
      </c>
      <c r="AI683" s="132" t="s">
        <v>290</v>
      </c>
      <c r="AJ683" s="132" t="s">
        <v>290</v>
      </c>
      <c r="AK683" s="132">
        <v>0</v>
      </c>
      <c r="AL683" s="132">
        <v>0</v>
      </c>
      <c r="AM683" s="132">
        <v>0</v>
      </c>
      <c r="AN683" s="132" t="s">
        <v>290</v>
      </c>
      <c r="AO683" s="132">
        <v>0</v>
      </c>
      <c r="AP683" s="132" t="s">
        <v>290</v>
      </c>
      <c r="AQ683" s="132">
        <v>0</v>
      </c>
      <c r="AR683" s="132" t="s">
        <v>290</v>
      </c>
      <c r="AS683" s="132" t="s">
        <v>290</v>
      </c>
      <c r="AT683" s="132" t="s">
        <v>290</v>
      </c>
      <c r="AU683" s="132">
        <v>15</v>
      </c>
    </row>
    <row r="684" spans="1:47">
      <c r="A684" t="s">
        <v>3648</v>
      </c>
      <c r="B684" t="s">
        <v>3649</v>
      </c>
      <c r="C684" t="s">
        <v>1190</v>
      </c>
      <c r="D684" t="s">
        <v>941</v>
      </c>
      <c r="E684" t="s">
        <v>3650</v>
      </c>
      <c r="F684" t="s">
        <v>3634</v>
      </c>
      <c r="G684" t="s">
        <v>288</v>
      </c>
      <c r="H684" s="131" t="s">
        <v>3635</v>
      </c>
      <c r="I684">
        <v>8474335106</v>
      </c>
      <c r="J684" t="s">
        <v>182</v>
      </c>
      <c r="K684" s="132">
        <v>4</v>
      </c>
      <c r="L684" s="132">
        <v>0</v>
      </c>
      <c r="M684" s="132">
        <v>2</v>
      </c>
      <c r="N684" s="132">
        <v>6</v>
      </c>
      <c r="O684" s="132">
        <v>32</v>
      </c>
      <c r="P684" s="132" t="s">
        <v>290</v>
      </c>
      <c r="Q684" s="132">
        <v>0</v>
      </c>
      <c r="R684" s="132">
        <v>0</v>
      </c>
      <c r="S684" s="132">
        <v>0</v>
      </c>
      <c r="T684" s="132">
        <v>0</v>
      </c>
      <c r="U684" s="132">
        <v>0</v>
      </c>
      <c r="V684" s="132">
        <v>0</v>
      </c>
      <c r="W684" s="132">
        <v>0</v>
      </c>
      <c r="X684" s="132">
        <v>0</v>
      </c>
      <c r="Y684" s="132">
        <v>0</v>
      </c>
      <c r="Z684" s="132">
        <v>0</v>
      </c>
      <c r="AA684" s="132">
        <v>0</v>
      </c>
      <c r="AB684" s="132">
        <v>0</v>
      </c>
      <c r="AC684" s="132">
        <v>0</v>
      </c>
      <c r="AD684" s="132">
        <v>0</v>
      </c>
      <c r="AE684" s="132">
        <v>0</v>
      </c>
      <c r="AF684" s="132">
        <v>0</v>
      </c>
      <c r="AG684" s="132">
        <v>0</v>
      </c>
      <c r="AH684" s="132">
        <v>0</v>
      </c>
      <c r="AI684" s="132">
        <v>18</v>
      </c>
      <c r="AJ684" s="132">
        <v>18</v>
      </c>
      <c r="AK684" s="132">
        <v>0</v>
      </c>
      <c r="AL684" s="132">
        <v>0</v>
      </c>
      <c r="AM684" s="132">
        <v>0</v>
      </c>
      <c r="AN684" s="132" t="s">
        <v>290</v>
      </c>
      <c r="AO684" s="132">
        <v>0</v>
      </c>
      <c r="AP684" s="132" t="s">
        <v>290</v>
      </c>
      <c r="AQ684" s="132">
        <v>0</v>
      </c>
      <c r="AR684" s="132">
        <v>29</v>
      </c>
      <c r="AS684" s="132" t="s">
        <v>290</v>
      </c>
      <c r="AT684" s="132">
        <v>0</v>
      </c>
      <c r="AU684" s="132">
        <v>36</v>
      </c>
    </row>
    <row r="685" spans="1:47">
      <c r="A685" t="s">
        <v>3651</v>
      </c>
      <c r="B685" t="s">
        <v>3652</v>
      </c>
      <c r="C685" t="s">
        <v>1029</v>
      </c>
      <c r="D685" t="s">
        <v>745</v>
      </c>
      <c r="E685" t="s">
        <v>3653</v>
      </c>
      <c r="F685" t="s">
        <v>825</v>
      </c>
      <c r="G685" t="s">
        <v>288</v>
      </c>
      <c r="H685" s="131" t="s">
        <v>648</v>
      </c>
      <c r="I685">
        <v>8473171063</v>
      </c>
      <c r="J685" t="s">
        <v>182</v>
      </c>
      <c r="K685" s="132">
        <v>23</v>
      </c>
      <c r="L685" s="132">
        <v>4</v>
      </c>
      <c r="M685" s="132">
        <v>3</v>
      </c>
      <c r="N685" s="132">
        <v>30</v>
      </c>
      <c r="O685" s="132">
        <v>0</v>
      </c>
      <c r="P685" s="132">
        <v>16</v>
      </c>
      <c r="Q685" s="132">
        <v>27</v>
      </c>
      <c r="R685" s="132">
        <v>17</v>
      </c>
      <c r="S685" s="132">
        <v>26</v>
      </c>
      <c r="T685" s="132" t="s">
        <v>290</v>
      </c>
      <c r="U685" s="132">
        <v>10</v>
      </c>
      <c r="V685" s="132">
        <v>14</v>
      </c>
      <c r="W685" s="132">
        <v>10</v>
      </c>
      <c r="X685" s="132" t="s">
        <v>290</v>
      </c>
      <c r="Y685" s="132">
        <v>0</v>
      </c>
      <c r="Z685" s="132">
        <v>0</v>
      </c>
      <c r="AA685" s="132">
        <v>0</v>
      </c>
      <c r="AB685" s="132">
        <v>0</v>
      </c>
      <c r="AC685" s="132">
        <v>35</v>
      </c>
      <c r="AD685" s="132">
        <v>0</v>
      </c>
      <c r="AE685" s="132">
        <v>0</v>
      </c>
      <c r="AF685" s="132">
        <v>0</v>
      </c>
      <c r="AG685" s="132">
        <v>0</v>
      </c>
      <c r="AH685" s="132">
        <v>0</v>
      </c>
      <c r="AI685" s="132">
        <v>95</v>
      </c>
      <c r="AJ685" s="132">
        <v>76</v>
      </c>
      <c r="AK685" s="132">
        <v>0</v>
      </c>
      <c r="AL685" s="132">
        <v>0</v>
      </c>
      <c r="AM685" s="132">
        <v>0</v>
      </c>
      <c r="AN685" s="132">
        <v>0</v>
      </c>
      <c r="AO685" s="132">
        <v>0</v>
      </c>
      <c r="AP685" s="132">
        <v>0</v>
      </c>
      <c r="AQ685" s="132">
        <v>0</v>
      </c>
      <c r="AR685" s="132">
        <v>158</v>
      </c>
      <c r="AS685" s="132">
        <v>13</v>
      </c>
      <c r="AT685" s="132">
        <v>12</v>
      </c>
      <c r="AU685" s="132">
        <v>171</v>
      </c>
    </row>
    <row r="686" spans="1:47">
      <c r="A686" t="s">
        <v>3654</v>
      </c>
      <c r="B686" t="s">
        <v>3655</v>
      </c>
      <c r="C686" t="s">
        <v>370</v>
      </c>
      <c r="D686" t="s">
        <v>2907</v>
      </c>
      <c r="E686" t="s">
        <v>3656</v>
      </c>
      <c r="F686" t="s">
        <v>183</v>
      </c>
      <c r="G686" t="s">
        <v>288</v>
      </c>
      <c r="H686" s="131" t="s">
        <v>3657</v>
      </c>
      <c r="I686">
        <v>8152238523</v>
      </c>
      <c r="J686" t="s">
        <v>183</v>
      </c>
      <c r="K686" s="132">
        <v>11</v>
      </c>
      <c r="L686" s="132">
        <v>5</v>
      </c>
      <c r="M686" s="132">
        <v>1</v>
      </c>
      <c r="N686" s="132">
        <v>17</v>
      </c>
      <c r="O686" s="132">
        <v>28</v>
      </c>
      <c r="P686" s="132" t="s">
        <v>290</v>
      </c>
      <c r="Q686" s="132" t="s">
        <v>290</v>
      </c>
      <c r="R686" s="132" t="s">
        <v>290</v>
      </c>
      <c r="S686" s="132">
        <v>16</v>
      </c>
      <c r="T686" s="132">
        <v>14</v>
      </c>
      <c r="U686" s="132">
        <v>12</v>
      </c>
      <c r="V686" s="132">
        <v>22</v>
      </c>
      <c r="W686" s="132">
        <v>12</v>
      </c>
      <c r="X686" s="132">
        <v>15</v>
      </c>
      <c r="Y686" s="132">
        <v>0</v>
      </c>
      <c r="Z686" s="132">
        <v>0</v>
      </c>
      <c r="AA686" s="132">
        <v>0</v>
      </c>
      <c r="AB686" s="132">
        <v>0</v>
      </c>
      <c r="AC686" s="132">
        <v>0</v>
      </c>
      <c r="AD686" s="132">
        <v>0</v>
      </c>
      <c r="AE686" s="132">
        <v>0</v>
      </c>
      <c r="AF686" s="132">
        <v>0</v>
      </c>
      <c r="AG686" s="132">
        <v>0</v>
      </c>
      <c r="AH686" s="132">
        <v>0</v>
      </c>
      <c r="AI686" s="132">
        <v>70</v>
      </c>
      <c r="AJ686" s="132">
        <v>74</v>
      </c>
      <c r="AK686" s="132">
        <v>0</v>
      </c>
      <c r="AL686" s="132">
        <v>0</v>
      </c>
      <c r="AM686" s="132">
        <v>0</v>
      </c>
      <c r="AN686" s="132" t="s">
        <v>290</v>
      </c>
      <c r="AO686" s="132" t="s">
        <v>290</v>
      </c>
      <c r="AP686" s="132">
        <v>38</v>
      </c>
      <c r="AQ686" s="132">
        <v>0</v>
      </c>
      <c r="AR686" s="132">
        <v>94</v>
      </c>
      <c r="AS686" s="132" t="s">
        <v>290</v>
      </c>
      <c r="AT686" s="132">
        <v>25</v>
      </c>
      <c r="AU686" s="132">
        <v>144</v>
      </c>
    </row>
    <row r="687" spans="1:47">
      <c r="A687" t="s">
        <v>3658</v>
      </c>
      <c r="B687" t="s">
        <v>3659</v>
      </c>
      <c r="C687" t="s">
        <v>2722</v>
      </c>
      <c r="D687" t="s">
        <v>3660</v>
      </c>
      <c r="E687" t="s">
        <v>3661</v>
      </c>
      <c r="F687" t="s">
        <v>3662</v>
      </c>
      <c r="G687" t="s">
        <v>288</v>
      </c>
      <c r="H687" s="131" t="s">
        <v>3663</v>
      </c>
      <c r="I687">
        <v>8152241914</v>
      </c>
      <c r="J687" t="s">
        <v>183</v>
      </c>
      <c r="K687" s="132">
        <v>14.5</v>
      </c>
      <c r="L687" s="132">
        <v>4</v>
      </c>
      <c r="M687" s="132">
        <v>1</v>
      </c>
      <c r="N687" s="132">
        <v>19.5</v>
      </c>
      <c r="O687" s="132">
        <v>0</v>
      </c>
      <c r="P687" s="132">
        <v>11</v>
      </c>
      <c r="Q687" s="132">
        <v>10</v>
      </c>
      <c r="R687" s="132" t="s">
        <v>290</v>
      </c>
      <c r="S687" s="132">
        <v>14</v>
      </c>
      <c r="T687" s="132" t="s">
        <v>290</v>
      </c>
      <c r="U687" s="132">
        <v>19</v>
      </c>
      <c r="V687" s="132">
        <v>13</v>
      </c>
      <c r="W687" s="132">
        <v>14</v>
      </c>
      <c r="X687" s="132">
        <v>22</v>
      </c>
      <c r="Y687" s="132">
        <v>0</v>
      </c>
      <c r="Z687" s="132">
        <v>0</v>
      </c>
      <c r="AA687" s="132">
        <v>0</v>
      </c>
      <c r="AB687" s="132">
        <v>0</v>
      </c>
      <c r="AC687" s="132">
        <v>30</v>
      </c>
      <c r="AD687" s="132">
        <v>0</v>
      </c>
      <c r="AE687" s="132">
        <v>0</v>
      </c>
      <c r="AF687" s="132">
        <v>0</v>
      </c>
      <c r="AG687" s="132">
        <v>0</v>
      </c>
      <c r="AH687" s="132">
        <v>0</v>
      </c>
      <c r="AI687" s="132">
        <v>73</v>
      </c>
      <c r="AJ687" s="132">
        <v>74</v>
      </c>
      <c r="AK687" s="132">
        <v>0</v>
      </c>
      <c r="AL687" s="132">
        <v>0</v>
      </c>
      <c r="AM687" s="132">
        <v>0</v>
      </c>
      <c r="AN687" s="132" t="s">
        <v>290</v>
      </c>
      <c r="AO687" s="132" t="s">
        <v>290</v>
      </c>
      <c r="AP687" s="132">
        <v>11</v>
      </c>
      <c r="AQ687" s="132">
        <v>0</v>
      </c>
      <c r="AR687" s="132">
        <v>127</v>
      </c>
      <c r="AS687" s="132">
        <v>0</v>
      </c>
      <c r="AT687" s="132" t="s">
        <v>290</v>
      </c>
      <c r="AU687" s="132">
        <v>147</v>
      </c>
    </row>
    <row r="688" spans="1:47">
      <c r="A688" t="s">
        <v>3664</v>
      </c>
      <c r="B688" t="s">
        <v>3665</v>
      </c>
      <c r="C688" t="s">
        <v>2451</v>
      </c>
      <c r="D688" t="s">
        <v>3666</v>
      </c>
      <c r="E688" t="s">
        <v>3667</v>
      </c>
      <c r="F688" t="s">
        <v>3668</v>
      </c>
      <c r="G688" t="s">
        <v>288</v>
      </c>
      <c r="H688" s="131" t="s">
        <v>3669</v>
      </c>
      <c r="I688">
        <v>8156723847</v>
      </c>
      <c r="J688" t="s">
        <v>183</v>
      </c>
      <c r="K688" s="132">
        <v>12</v>
      </c>
      <c r="L688" s="132">
        <v>7</v>
      </c>
      <c r="M688" s="132">
        <v>1</v>
      </c>
      <c r="N688" s="132">
        <v>20</v>
      </c>
      <c r="O688" s="132">
        <v>23</v>
      </c>
      <c r="P688" s="132">
        <v>23</v>
      </c>
      <c r="Q688" s="132">
        <v>17</v>
      </c>
      <c r="R688" s="132">
        <v>21</v>
      </c>
      <c r="S688" s="132">
        <v>17</v>
      </c>
      <c r="T688" s="132">
        <v>20</v>
      </c>
      <c r="U688" s="132">
        <v>13</v>
      </c>
      <c r="V688" s="132">
        <v>19</v>
      </c>
      <c r="W688" s="132">
        <v>17</v>
      </c>
      <c r="X688" s="132">
        <v>11</v>
      </c>
      <c r="Y688" s="132">
        <v>0</v>
      </c>
      <c r="Z688" s="132">
        <v>0</v>
      </c>
      <c r="AA688" s="132">
        <v>0</v>
      </c>
      <c r="AB688" s="132">
        <v>0</v>
      </c>
      <c r="AC688" s="132">
        <v>0</v>
      </c>
      <c r="AD688" s="132">
        <v>0</v>
      </c>
      <c r="AE688" s="132">
        <v>0</v>
      </c>
      <c r="AF688" s="132">
        <v>0</v>
      </c>
      <c r="AG688" s="132">
        <v>0</v>
      </c>
      <c r="AH688" s="132">
        <v>0</v>
      </c>
      <c r="AI688" s="132">
        <v>92</v>
      </c>
      <c r="AJ688" s="132">
        <v>89</v>
      </c>
      <c r="AK688" s="132">
        <v>0</v>
      </c>
      <c r="AL688" s="132">
        <v>0</v>
      </c>
      <c r="AM688" s="132">
        <v>0</v>
      </c>
      <c r="AN688" s="132">
        <v>0</v>
      </c>
      <c r="AO688" s="132">
        <v>0</v>
      </c>
      <c r="AP688" s="132">
        <v>31</v>
      </c>
      <c r="AQ688" s="132" t="s">
        <v>290</v>
      </c>
      <c r="AR688" s="132">
        <v>138</v>
      </c>
      <c r="AS688" s="132">
        <v>11</v>
      </c>
      <c r="AT688" s="132">
        <v>45</v>
      </c>
      <c r="AU688" s="132">
        <v>181</v>
      </c>
    </row>
    <row r="689" spans="1:47">
      <c r="A689" t="s">
        <v>3670</v>
      </c>
      <c r="B689" t="s">
        <v>3671</v>
      </c>
      <c r="C689" t="s">
        <v>3672</v>
      </c>
      <c r="D689" t="s">
        <v>3673</v>
      </c>
      <c r="E689" t="s">
        <v>3674</v>
      </c>
      <c r="F689" t="s">
        <v>3675</v>
      </c>
      <c r="G689" t="s">
        <v>288</v>
      </c>
      <c r="H689" s="131" t="s">
        <v>3676</v>
      </c>
      <c r="I689">
        <v>8158838916</v>
      </c>
      <c r="J689" t="s">
        <v>183</v>
      </c>
      <c r="K689" s="132">
        <v>10</v>
      </c>
      <c r="L689" s="132">
        <v>3.5</v>
      </c>
      <c r="M689" s="132">
        <v>2</v>
      </c>
      <c r="N689" s="132">
        <v>15.5</v>
      </c>
      <c r="O689" s="132">
        <v>24</v>
      </c>
      <c r="P689" s="132">
        <v>15</v>
      </c>
      <c r="Q689" s="132">
        <v>19</v>
      </c>
      <c r="R689" s="132">
        <v>11</v>
      </c>
      <c r="S689" s="132">
        <v>16</v>
      </c>
      <c r="T689" s="132">
        <v>15</v>
      </c>
      <c r="U689" s="132">
        <v>15</v>
      </c>
      <c r="V689" s="132">
        <v>14</v>
      </c>
      <c r="W689" s="132">
        <v>22</v>
      </c>
      <c r="X689" s="132">
        <v>14</v>
      </c>
      <c r="Y689" s="132">
        <v>0</v>
      </c>
      <c r="Z689" s="132">
        <v>0</v>
      </c>
      <c r="AA689" s="132">
        <v>0</v>
      </c>
      <c r="AB689" s="132">
        <v>0</v>
      </c>
      <c r="AC689" s="132">
        <v>0</v>
      </c>
      <c r="AD689" s="132">
        <v>0</v>
      </c>
      <c r="AE689" s="132">
        <v>0</v>
      </c>
      <c r="AF689" s="132">
        <v>0</v>
      </c>
      <c r="AG689" s="132">
        <v>0</v>
      </c>
      <c r="AH689" s="132">
        <v>0</v>
      </c>
      <c r="AI689" s="132">
        <v>86</v>
      </c>
      <c r="AJ689" s="132">
        <v>79</v>
      </c>
      <c r="AK689" s="132">
        <v>0</v>
      </c>
      <c r="AL689" s="132">
        <v>0</v>
      </c>
      <c r="AM689" s="132">
        <v>0</v>
      </c>
      <c r="AN689" s="132" t="s">
        <v>290</v>
      </c>
      <c r="AO689" s="132" t="s">
        <v>290</v>
      </c>
      <c r="AP689" s="132">
        <v>13</v>
      </c>
      <c r="AQ689" s="132">
        <v>0</v>
      </c>
      <c r="AR689" s="132">
        <v>147</v>
      </c>
      <c r="AS689" s="132" t="s">
        <v>290</v>
      </c>
      <c r="AT689" s="132">
        <v>12</v>
      </c>
      <c r="AU689" s="132">
        <v>165</v>
      </c>
    </row>
    <row r="690" spans="1:47">
      <c r="A690" t="s">
        <v>3677</v>
      </c>
      <c r="B690" t="s">
        <v>3678</v>
      </c>
      <c r="C690" t="s">
        <v>916</v>
      </c>
      <c r="D690" t="s">
        <v>3679</v>
      </c>
      <c r="E690" t="s">
        <v>3680</v>
      </c>
      <c r="F690" t="s">
        <v>3681</v>
      </c>
      <c r="G690" t="s">
        <v>288</v>
      </c>
      <c r="H690" s="131" t="s">
        <v>3682</v>
      </c>
      <c r="I690">
        <v>8155397003</v>
      </c>
      <c r="J690" t="s">
        <v>183</v>
      </c>
      <c r="K690" s="132">
        <v>11</v>
      </c>
      <c r="L690" s="132">
        <v>4</v>
      </c>
      <c r="M690" s="132">
        <v>1</v>
      </c>
      <c r="N690" s="132">
        <v>16</v>
      </c>
      <c r="O690" s="132">
        <v>48</v>
      </c>
      <c r="P690" s="132">
        <v>12</v>
      </c>
      <c r="Q690" s="132" t="s">
        <v>290</v>
      </c>
      <c r="R690" s="132">
        <v>19</v>
      </c>
      <c r="S690" s="132">
        <v>11</v>
      </c>
      <c r="T690" s="132">
        <v>16</v>
      </c>
      <c r="U690" s="132">
        <v>12</v>
      </c>
      <c r="V690" s="132">
        <v>16</v>
      </c>
      <c r="W690" s="132">
        <v>22</v>
      </c>
      <c r="X690" s="132" t="s">
        <v>290</v>
      </c>
      <c r="Y690" s="132">
        <v>0</v>
      </c>
      <c r="Z690" s="132">
        <v>0</v>
      </c>
      <c r="AA690" s="132">
        <v>0</v>
      </c>
      <c r="AB690" s="132">
        <v>0</v>
      </c>
      <c r="AC690" s="132">
        <v>0</v>
      </c>
      <c r="AD690" s="132">
        <v>0</v>
      </c>
      <c r="AE690" s="132">
        <v>0</v>
      </c>
      <c r="AF690" s="132">
        <v>0</v>
      </c>
      <c r="AG690" s="132">
        <v>0</v>
      </c>
      <c r="AH690" s="132">
        <v>0</v>
      </c>
      <c r="AI690" s="132">
        <v>93</v>
      </c>
      <c r="AJ690" s="132">
        <v>80</v>
      </c>
      <c r="AK690" s="132">
        <v>0</v>
      </c>
      <c r="AL690" s="132">
        <v>0</v>
      </c>
      <c r="AM690" s="132">
        <v>0</v>
      </c>
      <c r="AN690" s="132" t="s">
        <v>290</v>
      </c>
      <c r="AO690" s="132" t="s">
        <v>290</v>
      </c>
      <c r="AP690" s="132">
        <v>34</v>
      </c>
      <c r="AQ690" s="132" t="s">
        <v>290</v>
      </c>
      <c r="AR690" s="132">
        <v>134</v>
      </c>
      <c r="AS690" s="132">
        <v>0</v>
      </c>
      <c r="AT690" s="132" t="s">
        <v>290</v>
      </c>
      <c r="AU690" s="132">
        <v>173</v>
      </c>
    </row>
    <row r="691" spans="1:47">
      <c r="A691" t="s">
        <v>3683</v>
      </c>
      <c r="B691" t="s">
        <v>3684</v>
      </c>
      <c r="C691" t="s">
        <v>2941</v>
      </c>
      <c r="D691" t="s">
        <v>1592</v>
      </c>
      <c r="E691" t="s">
        <v>3685</v>
      </c>
      <c r="F691" t="s">
        <v>3686</v>
      </c>
      <c r="G691" t="s">
        <v>288</v>
      </c>
      <c r="H691" s="131" t="s">
        <v>3687</v>
      </c>
      <c r="I691">
        <v>8154331199</v>
      </c>
      <c r="J691" t="s">
        <v>183</v>
      </c>
      <c r="K691" s="132">
        <v>19</v>
      </c>
      <c r="L691" s="132">
        <v>9</v>
      </c>
      <c r="M691" s="132">
        <v>1</v>
      </c>
      <c r="N691" s="132">
        <v>29</v>
      </c>
      <c r="O691" s="132">
        <v>51</v>
      </c>
      <c r="P691" s="132">
        <v>23</v>
      </c>
      <c r="Q691" s="132">
        <v>19</v>
      </c>
      <c r="R691" s="132">
        <v>27</v>
      </c>
      <c r="S691" s="132">
        <v>22</v>
      </c>
      <c r="T691" s="132">
        <v>19</v>
      </c>
      <c r="U691" s="132">
        <v>20</v>
      </c>
      <c r="V691" s="132">
        <v>19</v>
      </c>
      <c r="W691" s="132">
        <v>25</v>
      </c>
      <c r="X691" s="132">
        <v>22</v>
      </c>
      <c r="Y691" s="132">
        <v>0</v>
      </c>
      <c r="Z691" s="132">
        <v>0</v>
      </c>
      <c r="AA691" s="132">
        <v>0</v>
      </c>
      <c r="AB691" s="132">
        <v>0</v>
      </c>
      <c r="AC691" s="132">
        <v>0</v>
      </c>
      <c r="AD691" s="132">
        <v>0</v>
      </c>
      <c r="AE691" s="132">
        <v>0</v>
      </c>
      <c r="AF691" s="132">
        <v>0</v>
      </c>
      <c r="AG691" s="132">
        <v>0</v>
      </c>
      <c r="AH691" s="132">
        <v>0</v>
      </c>
      <c r="AI691" s="132">
        <v>129</v>
      </c>
      <c r="AJ691" s="132">
        <v>118</v>
      </c>
      <c r="AK691" s="132">
        <v>0</v>
      </c>
      <c r="AL691" s="132">
        <v>0</v>
      </c>
      <c r="AM691" s="132">
        <v>0</v>
      </c>
      <c r="AN691" s="132" t="s">
        <v>290</v>
      </c>
      <c r="AO691" s="132" t="s">
        <v>290</v>
      </c>
      <c r="AP691" s="132" t="s">
        <v>290</v>
      </c>
      <c r="AQ691" s="132">
        <v>0</v>
      </c>
      <c r="AR691" s="132">
        <v>207</v>
      </c>
      <c r="AS691" s="132">
        <v>23</v>
      </c>
      <c r="AT691" s="132">
        <v>29</v>
      </c>
      <c r="AU691" s="132">
        <v>247</v>
      </c>
    </row>
    <row r="692" spans="1:47">
      <c r="A692" t="s">
        <v>3688</v>
      </c>
      <c r="B692" t="s">
        <v>3689</v>
      </c>
      <c r="C692" t="s">
        <v>2941</v>
      </c>
      <c r="D692" t="s">
        <v>1592</v>
      </c>
      <c r="E692" t="s">
        <v>3690</v>
      </c>
      <c r="F692" t="s">
        <v>3686</v>
      </c>
      <c r="G692" t="s">
        <v>288</v>
      </c>
      <c r="H692" s="131" t="s">
        <v>3687</v>
      </c>
      <c r="I692">
        <v>8154330125</v>
      </c>
      <c r="J692" t="s">
        <v>183</v>
      </c>
      <c r="K692" s="132">
        <v>17</v>
      </c>
      <c r="L692" s="132">
        <v>9</v>
      </c>
      <c r="M692" s="132">
        <v>2.5</v>
      </c>
      <c r="N692" s="132">
        <v>28.5</v>
      </c>
      <c r="O692" s="132">
        <v>0</v>
      </c>
      <c r="P692" s="132">
        <v>0</v>
      </c>
      <c r="Q692" s="132">
        <v>0</v>
      </c>
      <c r="R692" s="132">
        <v>0</v>
      </c>
      <c r="S692" s="132">
        <v>0</v>
      </c>
      <c r="T692" s="132">
        <v>0</v>
      </c>
      <c r="U692" s="132">
        <v>0</v>
      </c>
      <c r="V692" s="132">
        <v>0</v>
      </c>
      <c r="W692" s="132">
        <v>0</v>
      </c>
      <c r="X692" s="132">
        <v>0</v>
      </c>
      <c r="Y692" s="132">
        <v>32</v>
      </c>
      <c r="Z692" s="132">
        <v>38</v>
      </c>
      <c r="AA692" s="132">
        <v>38</v>
      </c>
      <c r="AB692" s="132">
        <v>38</v>
      </c>
      <c r="AC692" s="132">
        <v>0</v>
      </c>
      <c r="AD692" s="132">
        <v>0</v>
      </c>
      <c r="AE692" s="132">
        <v>0</v>
      </c>
      <c r="AF692" s="132">
        <v>0</v>
      </c>
      <c r="AG692" s="132">
        <v>0</v>
      </c>
      <c r="AH692" s="132">
        <v>0</v>
      </c>
      <c r="AI692" s="132">
        <v>68</v>
      </c>
      <c r="AJ692" s="132">
        <v>78</v>
      </c>
      <c r="AK692" s="132">
        <v>18</v>
      </c>
      <c r="AL692" s="132">
        <v>20</v>
      </c>
      <c r="AM692" s="132">
        <v>0</v>
      </c>
      <c r="AN692" s="132" t="s">
        <v>290</v>
      </c>
      <c r="AO692" s="132" t="s">
        <v>290</v>
      </c>
      <c r="AP692" s="132" t="s">
        <v>290</v>
      </c>
      <c r="AQ692" s="132">
        <v>0</v>
      </c>
      <c r="AR692" s="132">
        <v>125</v>
      </c>
      <c r="AS692" s="132" t="s">
        <v>290</v>
      </c>
      <c r="AT692" s="132">
        <v>12</v>
      </c>
      <c r="AU692" s="132">
        <v>146</v>
      </c>
    </row>
    <row r="693" spans="1:47">
      <c r="A693" t="s">
        <v>3691</v>
      </c>
      <c r="B693" t="s">
        <v>459</v>
      </c>
      <c r="C693" t="s">
        <v>3692</v>
      </c>
      <c r="D693" t="s">
        <v>3693</v>
      </c>
      <c r="E693" t="s">
        <v>3694</v>
      </c>
      <c r="F693" t="s">
        <v>3695</v>
      </c>
      <c r="G693" t="s">
        <v>288</v>
      </c>
      <c r="H693" s="131" t="s">
        <v>3696</v>
      </c>
      <c r="I693">
        <v>2174237049</v>
      </c>
      <c r="J693" t="s">
        <v>184</v>
      </c>
      <c r="K693" s="132">
        <v>14</v>
      </c>
      <c r="L693" s="132">
        <v>16</v>
      </c>
      <c r="M693" s="132">
        <v>2</v>
      </c>
      <c r="N693" s="132">
        <v>32</v>
      </c>
      <c r="O693" s="132">
        <v>40</v>
      </c>
      <c r="P693" s="132">
        <v>20</v>
      </c>
      <c r="Q693" s="132">
        <v>27</v>
      </c>
      <c r="R693" s="132">
        <v>22</v>
      </c>
      <c r="S693" s="132">
        <v>28</v>
      </c>
      <c r="T693" s="132">
        <v>26</v>
      </c>
      <c r="U693" s="132">
        <v>23</v>
      </c>
      <c r="V693" s="132">
        <v>19</v>
      </c>
      <c r="W693" s="132">
        <v>18</v>
      </c>
      <c r="X693" s="132">
        <v>16</v>
      </c>
      <c r="Y693" s="132">
        <v>0</v>
      </c>
      <c r="Z693" s="132">
        <v>0</v>
      </c>
      <c r="AA693" s="132">
        <v>0</v>
      </c>
      <c r="AB693" s="132">
        <v>0</v>
      </c>
      <c r="AC693" s="132">
        <v>0</v>
      </c>
      <c r="AD693" s="132">
        <v>0</v>
      </c>
      <c r="AE693" s="132">
        <v>0</v>
      </c>
      <c r="AF693" s="132">
        <v>0</v>
      </c>
      <c r="AG693" s="132">
        <v>0</v>
      </c>
      <c r="AH693" s="132">
        <v>0</v>
      </c>
      <c r="AI693" s="132">
        <v>123</v>
      </c>
      <c r="AJ693" s="132">
        <v>116</v>
      </c>
      <c r="AK693" s="132">
        <v>0</v>
      </c>
      <c r="AL693" s="132">
        <v>0</v>
      </c>
      <c r="AM693" s="132">
        <v>0</v>
      </c>
      <c r="AN693" s="132">
        <v>0</v>
      </c>
      <c r="AO693" s="132" t="s">
        <v>290</v>
      </c>
      <c r="AP693" s="132" t="s">
        <v>290</v>
      </c>
      <c r="AQ693" s="132">
        <v>0</v>
      </c>
      <c r="AR693" s="132">
        <v>218</v>
      </c>
      <c r="AS693" s="132">
        <v>17</v>
      </c>
      <c r="AT693" s="132">
        <v>18</v>
      </c>
      <c r="AU693" s="132">
        <v>239</v>
      </c>
    </row>
    <row r="694" spans="1:47">
      <c r="A694" t="s">
        <v>3697</v>
      </c>
      <c r="B694" t="s">
        <v>3698</v>
      </c>
      <c r="C694" t="s">
        <v>1119</v>
      </c>
      <c r="D694" t="s">
        <v>3699</v>
      </c>
      <c r="E694" t="s">
        <v>3700</v>
      </c>
      <c r="F694" t="s">
        <v>3695</v>
      </c>
      <c r="G694" t="s">
        <v>288</v>
      </c>
      <c r="H694" s="131" t="s">
        <v>3701</v>
      </c>
      <c r="I694">
        <v>2178774408</v>
      </c>
      <c r="J694" t="s">
        <v>184</v>
      </c>
      <c r="K694" s="132">
        <v>16</v>
      </c>
      <c r="L694" s="132">
        <v>8</v>
      </c>
      <c r="M694" s="132">
        <v>1</v>
      </c>
      <c r="N694" s="132">
        <v>25</v>
      </c>
      <c r="O694" s="132">
        <v>40</v>
      </c>
      <c r="P694" s="132">
        <v>20</v>
      </c>
      <c r="Q694" s="132">
        <v>22</v>
      </c>
      <c r="R694" s="132">
        <v>22</v>
      </c>
      <c r="S694" s="132">
        <v>22</v>
      </c>
      <c r="T694" s="132">
        <v>13</v>
      </c>
      <c r="U694" s="132">
        <v>16</v>
      </c>
      <c r="V694" s="132">
        <v>20</v>
      </c>
      <c r="W694" s="132">
        <v>19</v>
      </c>
      <c r="X694" s="132">
        <v>21</v>
      </c>
      <c r="Y694" s="132">
        <v>0</v>
      </c>
      <c r="Z694" s="132">
        <v>0</v>
      </c>
      <c r="AA694" s="132">
        <v>0</v>
      </c>
      <c r="AB694" s="132">
        <v>0</v>
      </c>
      <c r="AC694" s="132">
        <v>0</v>
      </c>
      <c r="AD694" s="132">
        <v>0</v>
      </c>
      <c r="AE694" s="132">
        <v>0</v>
      </c>
      <c r="AF694" s="132">
        <v>0</v>
      </c>
      <c r="AG694" s="132">
        <v>0</v>
      </c>
      <c r="AH694" s="132">
        <v>0</v>
      </c>
      <c r="AI694" s="132">
        <v>103</v>
      </c>
      <c r="AJ694" s="132">
        <v>112</v>
      </c>
      <c r="AK694" s="132">
        <v>0</v>
      </c>
      <c r="AL694" s="132">
        <v>0</v>
      </c>
      <c r="AM694" s="132">
        <v>0</v>
      </c>
      <c r="AN694" s="132" t="s">
        <v>290</v>
      </c>
      <c r="AO694" s="132">
        <v>15</v>
      </c>
      <c r="AP694" s="132" t="s">
        <v>290</v>
      </c>
      <c r="AQ694" s="132" t="s">
        <v>290</v>
      </c>
      <c r="AR694" s="132">
        <v>168</v>
      </c>
      <c r="AS694" s="132">
        <v>21</v>
      </c>
      <c r="AT694" s="132">
        <v>20</v>
      </c>
      <c r="AU694" s="132">
        <v>215</v>
      </c>
    </row>
    <row r="695" spans="1:47">
      <c r="A695" t="s">
        <v>3702</v>
      </c>
      <c r="B695" t="s">
        <v>3703</v>
      </c>
      <c r="C695" t="s">
        <v>1495</v>
      </c>
      <c r="D695" t="s">
        <v>3704</v>
      </c>
      <c r="E695" t="s">
        <v>3705</v>
      </c>
      <c r="F695" t="s">
        <v>3695</v>
      </c>
      <c r="G695" t="s">
        <v>288</v>
      </c>
      <c r="H695" s="131" t="s">
        <v>3706</v>
      </c>
      <c r="I695">
        <v>2174234351</v>
      </c>
      <c r="J695" t="s">
        <v>184</v>
      </c>
      <c r="K695" s="132">
        <v>13</v>
      </c>
      <c r="L695" s="132">
        <v>6.5</v>
      </c>
      <c r="M695" s="132">
        <v>1</v>
      </c>
      <c r="N695" s="132">
        <v>20.5</v>
      </c>
      <c r="O695" s="132">
        <v>33</v>
      </c>
      <c r="P695" s="132">
        <v>22</v>
      </c>
      <c r="Q695" s="132">
        <v>16</v>
      </c>
      <c r="R695" s="132">
        <v>15</v>
      </c>
      <c r="S695" s="132">
        <v>17</v>
      </c>
      <c r="T695" s="132">
        <v>19</v>
      </c>
      <c r="U695" s="132">
        <v>20</v>
      </c>
      <c r="V695" s="132">
        <v>15</v>
      </c>
      <c r="W695" s="132">
        <v>13</v>
      </c>
      <c r="X695" s="132">
        <v>16</v>
      </c>
      <c r="Y695" s="132">
        <v>0</v>
      </c>
      <c r="Z695" s="132">
        <v>0</v>
      </c>
      <c r="AA695" s="132">
        <v>0</v>
      </c>
      <c r="AB695" s="132">
        <v>0</v>
      </c>
      <c r="AC695" s="132">
        <v>0</v>
      </c>
      <c r="AD695" s="132">
        <v>0</v>
      </c>
      <c r="AE695" s="132">
        <v>0</v>
      </c>
      <c r="AF695" s="132">
        <v>0</v>
      </c>
      <c r="AG695" s="132">
        <v>0</v>
      </c>
      <c r="AH695" s="132">
        <v>0</v>
      </c>
      <c r="AI695" s="132">
        <v>84</v>
      </c>
      <c r="AJ695" s="132">
        <v>102</v>
      </c>
      <c r="AK695" s="132">
        <v>0</v>
      </c>
      <c r="AL695" s="132">
        <v>0</v>
      </c>
      <c r="AM695" s="132">
        <v>0</v>
      </c>
      <c r="AN695" s="132" t="s">
        <v>290</v>
      </c>
      <c r="AO695" s="132">
        <v>26</v>
      </c>
      <c r="AP695" s="132" t="s">
        <v>290</v>
      </c>
      <c r="AQ695" s="132" t="s">
        <v>290</v>
      </c>
      <c r="AR695" s="132">
        <v>126</v>
      </c>
      <c r="AS695" s="132">
        <v>18</v>
      </c>
      <c r="AT695" s="132">
        <v>33</v>
      </c>
      <c r="AU695" s="132">
        <v>186</v>
      </c>
    </row>
    <row r="696" spans="1:47">
      <c r="A696" t="s">
        <v>3707</v>
      </c>
      <c r="B696" t="s">
        <v>3708</v>
      </c>
      <c r="C696" t="s">
        <v>419</v>
      </c>
      <c r="D696" t="s">
        <v>3709</v>
      </c>
      <c r="E696" t="s">
        <v>3710</v>
      </c>
      <c r="F696" t="s">
        <v>3695</v>
      </c>
      <c r="G696" t="s">
        <v>288</v>
      </c>
      <c r="H696" s="131" t="s">
        <v>3701</v>
      </c>
      <c r="I696">
        <v>2178752431</v>
      </c>
      <c r="J696" t="s">
        <v>184</v>
      </c>
      <c r="K696" s="132">
        <v>21.5</v>
      </c>
      <c r="L696" s="132">
        <v>6</v>
      </c>
      <c r="M696" s="132">
        <v>4</v>
      </c>
      <c r="N696" s="132">
        <v>31.5</v>
      </c>
      <c r="O696" s="132">
        <v>0</v>
      </c>
      <c r="P696" s="132">
        <v>0</v>
      </c>
      <c r="Q696" s="132">
        <v>0</v>
      </c>
      <c r="R696" s="132">
        <v>0</v>
      </c>
      <c r="S696" s="132">
        <v>0</v>
      </c>
      <c r="T696" s="132">
        <v>0</v>
      </c>
      <c r="U696" s="132">
        <v>0</v>
      </c>
      <c r="V696" s="132">
        <v>0</v>
      </c>
      <c r="W696" s="132">
        <v>0</v>
      </c>
      <c r="X696" s="132">
        <v>0</v>
      </c>
      <c r="Y696" s="132">
        <v>55</v>
      </c>
      <c r="Z696" s="132">
        <v>62</v>
      </c>
      <c r="AA696" s="132">
        <v>53</v>
      </c>
      <c r="AB696" s="132">
        <v>60</v>
      </c>
      <c r="AC696" s="132">
        <v>0</v>
      </c>
      <c r="AD696" s="132">
        <v>0</v>
      </c>
      <c r="AE696" s="132">
        <v>0</v>
      </c>
      <c r="AF696" s="132">
        <v>0</v>
      </c>
      <c r="AG696" s="132">
        <v>0</v>
      </c>
      <c r="AH696" s="132" t="s">
        <v>290</v>
      </c>
      <c r="AI696" s="132">
        <v>108</v>
      </c>
      <c r="AJ696" s="132">
        <v>128</v>
      </c>
      <c r="AK696" s="132">
        <v>0</v>
      </c>
      <c r="AL696" s="132">
        <v>0</v>
      </c>
      <c r="AM696" s="132">
        <v>0</v>
      </c>
      <c r="AN696" s="132" t="s">
        <v>290</v>
      </c>
      <c r="AO696" s="132">
        <v>35</v>
      </c>
      <c r="AP696" s="132">
        <v>13</v>
      </c>
      <c r="AQ696" s="132" t="s">
        <v>290</v>
      </c>
      <c r="AR696" s="132">
        <v>157</v>
      </c>
      <c r="AS696" s="132">
        <v>20</v>
      </c>
      <c r="AT696" s="132">
        <v>40</v>
      </c>
      <c r="AU696" s="132">
        <v>236</v>
      </c>
    </row>
    <row r="697" spans="1:47">
      <c r="A697" t="s">
        <v>3711</v>
      </c>
      <c r="B697" t="s">
        <v>3712</v>
      </c>
      <c r="C697" t="s">
        <v>3713</v>
      </c>
      <c r="D697" t="s">
        <v>3714</v>
      </c>
      <c r="E697" t="s">
        <v>3715</v>
      </c>
      <c r="F697" t="s">
        <v>3695</v>
      </c>
      <c r="G697" t="s">
        <v>288</v>
      </c>
      <c r="H697" s="131" t="s">
        <v>3701</v>
      </c>
      <c r="I697">
        <v>2172332001</v>
      </c>
      <c r="J697" t="s">
        <v>184</v>
      </c>
      <c r="K697" s="132">
        <v>25.5</v>
      </c>
      <c r="L697" s="132">
        <v>8.5</v>
      </c>
      <c r="M697" s="132">
        <v>2</v>
      </c>
      <c r="N697" s="132">
        <v>36</v>
      </c>
      <c r="O697" s="132">
        <v>15</v>
      </c>
      <c r="P697" s="132">
        <v>27</v>
      </c>
      <c r="Q697" s="132">
        <v>23</v>
      </c>
      <c r="R697" s="132">
        <v>19</v>
      </c>
      <c r="S697" s="132">
        <v>32</v>
      </c>
      <c r="T697" s="132">
        <v>23</v>
      </c>
      <c r="U697" s="132">
        <v>24</v>
      </c>
      <c r="V697" s="132">
        <v>28</v>
      </c>
      <c r="W697" s="132">
        <v>41</v>
      </c>
      <c r="X697" s="132">
        <v>32</v>
      </c>
      <c r="Y697" s="132">
        <v>33</v>
      </c>
      <c r="Z697" s="132">
        <v>31</v>
      </c>
      <c r="AA697" s="132">
        <v>27</v>
      </c>
      <c r="AB697" s="132">
        <v>31</v>
      </c>
      <c r="AC697" s="132">
        <v>0</v>
      </c>
      <c r="AD697" s="132">
        <v>0</v>
      </c>
      <c r="AE697" s="132">
        <v>0</v>
      </c>
      <c r="AF697" s="132">
        <v>0</v>
      </c>
      <c r="AG697" s="132">
        <v>0</v>
      </c>
      <c r="AH697" s="132">
        <v>0</v>
      </c>
      <c r="AI697" s="132">
        <v>217</v>
      </c>
      <c r="AJ697" s="132">
        <v>169</v>
      </c>
      <c r="AK697" s="132" t="s">
        <v>290</v>
      </c>
      <c r="AL697" s="132" t="s">
        <v>290</v>
      </c>
      <c r="AM697" s="132">
        <v>0</v>
      </c>
      <c r="AN697" s="132" t="s">
        <v>290</v>
      </c>
      <c r="AO697" s="132">
        <v>46</v>
      </c>
      <c r="AP697" s="132">
        <v>20</v>
      </c>
      <c r="AQ697" s="132">
        <v>0</v>
      </c>
      <c r="AR697" s="132">
        <v>280</v>
      </c>
      <c r="AS697" s="132">
        <v>35</v>
      </c>
      <c r="AT697" s="132">
        <v>93</v>
      </c>
      <c r="AU697" s="132">
        <v>386</v>
      </c>
    </row>
    <row r="698" spans="1:47">
      <c r="A698" t="s">
        <v>3716</v>
      </c>
      <c r="B698" t="s">
        <v>3717</v>
      </c>
      <c r="C698" t="s">
        <v>731</v>
      </c>
      <c r="D698" t="s">
        <v>3718</v>
      </c>
      <c r="E698" t="s">
        <v>3719</v>
      </c>
      <c r="F698" t="s">
        <v>3720</v>
      </c>
      <c r="G698" t="s">
        <v>288</v>
      </c>
      <c r="H698" s="131" t="s">
        <v>3721</v>
      </c>
      <c r="I698">
        <v>2178775636</v>
      </c>
      <c r="J698" t="s">
        <v>184</v>
      </c>
      <c r="K698" s="132">
        <v>17.3</v>
      </c>
      <c r="L698" s="132">
        <v>3.5</v>
      </c>
      <c r="M698" s="132">
        <v>3.7</v>
      </c>
      <c r="N698" s="132">
        <v>24.5</v>
      </c>
      <c r="O698" s="132">
        <v>43</v>
      </c>
      <c r="P698" s="132">
        <v>12</v>
      </c>
      <c r="Q698" s="132">
        <v>11</v>
      </c>
      <c r="R698" s="132">
        <v>13</v>
      </c>
      <c r="S698" s="132" t="s">
        <v>290</v>
      </c>
      <c r="T698" s="132" t="s">
        <v>290</v>
      </c>
      <c r="U698" s="132" t="s">
        <v>290</v>
      </c>
      <c r="V698" s="132" t="s">
        <v>290</v>
      </c>
      <c r="W698" s="132">
        <v>12</v>
      </c>
      <c r="X698" s="132" t="s">
        <v>290</v>
      </c>
      <c r="Y698" s="132" t="s">
        <v>290</v>
      </c>
      <c r="Z698" s="132">
        <v>10</v>
      </c>
      <c r="AA698" s="132" t="s">
        <v>290</v>
      </c>
      <c r="AB698" s="132">
        <v>10</v>
      </c>
      <c r="AC698" s="132">
        <v>0</v>
      </c>
      <c r="AD698" s="132">
        <v>0</v>
      </c>
      <c r="AE698" s="132">
        <v>0</v>
      </c>
      <c r="AF698" s="132">
        <v>0</v>
      </c>
      <c r="AG698" s="132">
        <v>0</v>
      </c>
      <c r="AH698" s="132">
        <v>0</v>
      </c>
      <c r="AI698" s="132">
        <v>78</v>
      </c>
      <c r="AJ698" s="132">
        <v>87</v>
      </c>
      <c r="AK698" s="132" t="s">
        <v>290</v>
      </c>
      <c r="AL698" s="132" t="s">
        <v>290</v>
      </c>
      <c r="AM698" s="132" t="s">
        <v>290</v>
      </c>
      <c r="AN698" s="132" t="s">
        <v>290</v>
      </c>
      <c r="AO698" s="132" t="s">
        <v>290</v>
      </c>
      <c r="AP698" s="132" t="s">
        <v>290</v>
      </c>
      <c r="AQ698" s="132" t="s">
        <v>290</v>
      </c>
      <c r="AR698" s="132">
        <v>141</v>
      </c>
      <c r="AS698" s="132" t="s">
        <v>290</v>
      </c>
      <c r="AT698" s="132">
        <v>26</v>
      </c>
      <c r="AU698" s="132">
        <v>165</v>
      </c>
    </row>
    <row r="699" spans="1:47">
      <c r="A699" t="s">
        <v>3722</v>
      </c>
      <c r="B699" t="s">
        <v>3723</v>
      </c>
      <c r="C699" t="s">
        <v>3724</v>
      </c>
      <c r="D699" t="s">
        <v>3725</v>
      </c>
      <c r="E699" t="s">
        <v>3726</v>
      </c>
      <c r="F699" t="s">
        <v>3727</v>
      </c>
      <c r="G699" t="s">
        <v>288</v>
      </c>
      <c r="H699" s="131" t="s">
        <v>3728</v>
      </c>
      <c r="I699">
        <v>2177627240</v>
      </c>
      <c r="J699" t="s">
        <v>185</v>
      </c>
      <c r="K699" s="132">
        <v>7</v>
      </c>
      <c r="L699" s="132">
        <v>1</v>
      </c>
      <c r="M699" s="132">
        <v>1</v>
      </c>
      <c r="N699" s="132">
        <v>9</v>
      </c>
      <c r="O699" s="132">
        <v>59</v>
      </c>
      <c r="P699" s="132">
        <v>11</v>
      </c>
      <c r="Q699" s="132">
        <v>0</v>
      </c>
      <c r="R699" s="132">
        <v>0</v>
      </c>
      <c r="S699" s="132">
        <v>0</v>
      </c>
      <c r="T699" s="132">
        <v>0</v>
      </c>
      <c r="U699" s="132">
        <v>0</v>
      </c>
      <c r="V699" s="132">
        <v>0</v>
      </c>
      <c r="W699" s="132">
        <v>0</v>
      </c>
      <c r="X699" s="132">
        <v>0</v>
      </c>
      <c r="Y699" s="132">
        <v>0</v>
      </c>
      <c r="Z699" s="132">
        <v>0</v>
      </c>
      <c r="AA699" s="132">
        <v>0</v>
      </c>
      <c r="AB699" s="132">
        <v>0</v>
      </c>
      <c r="AC699" s="132">
        <v>0</v>
      </c>
      <c r="AD699" s="132">
        <v>0</v>
      </c>
      <c r="AE699" s="132">
        <v>0</v>
      </c>
      <c r="AF699" s="132">
        <v>0</v>
      </c>
      <c r="AG699" s="132">
        <v>0</v>
      </c>
      <c r="AH699" s="132">
        <v>0</v>
      </c>
      <c r="AI699" s="132">
        <v>35</v>
      </c>
      <c r="AJ699" s="132">
        <v>35</v>
      </c>
      <c r="AK699" s="132">
        <v>0</v>
      </c>
      <c r="AL699" s="132">
        <v>0</v>
      </c>
      <c r="AM699" s="132">
        <v>0</v>
      </c>
      <c r="AN699" s="132" t="s">
        <v>290</v>
      </c>
      <c r="AO699" s="132" t="s">
        <v>290</v>
      </c>
      <c r="AP699" s="132" t="s">
        <v>290</v>
      </c>
      <c r="AQ699" s="132">
        <v>0</v>
      </c>
      <c r="AR699" s="132">
        <v>66</v>
      </c>
      <c r="AS699" s="132">
        <v>0</v>
      </c>
      <c r="AT699" s="132" t="s">
        <v>290</v>
      </c>
      <c r="AU699" s="132">
        <v>70</v>
      </c>
    </row>
    <row r="700" spans="1:47">
      <c r="A700" t="s">
        <v>4790</v>
      </c>
      <c r="B700" t="s">
        <v>4791</v>
      </c>
      <c r="C700" t="s">
        <v>4792</v>
      </c>
      <c r="D700" t="s">
        <v>4793</v>
      </c>
      <c r="E700" t="s">
        <v>4794</v>
      </c>
      <c r="F700" t="s">
        <v>3727</v>
      </c>
      <c r="G700" t="s">
        <v>288</v>
      </c>
      <c r="H700" s="131">
        <v>61856</v>
      </c>
      <c r="I700">
        <v>2177623544</v>
      </c>
      <c r="J700" t="s">
        <v>185</v>
      </c>
      <c r="K700" s="132">
        <v>4</v>
      </c>
      <c r="L700" s="132">
        <v>13</v>
      </c>
      <c r="M700" s="132">
        <v>1</v>
      </c>
      <c r="N700" s="132">
        <v>18</v>
      </c>
      <c r="O700" s="132">
        <v>32</v>
      </c>
      <c r="P700" s="132" t="s">
        <v>290</v>
      </c>
      <c r="Q700" s="132">
        <v>0</v>
      </c>
      <c r="R700" s="132">
        <v>0</v>
      </c>
      <c r="S700" s="132">
        <v>0</v>
      </c>
      <c r="T700" s="132">
        <v>0</v>
      </c>
      <c r="U700" s="132">
        <v>0</v>
      </c>
      <c r="V700" s="132">
        <v>0</v>
      </c>
      <c r="W700" s="132">
        <v>0</v>
      </c>
      <c r="X700" s="132">
        <v>0</v>
      </c>
      <c r="Y700" s="132">
        <v>0</v>
      </c>
      <c r="Z700" s="132">
        <v>0</v>
      </c>
      <c r="AA700" s="132">
        <v>0</v>
      </c>
      <c r="AB700" s="132">
        <v>0</v>
      </c>
      <c r="AC700" s="132">
        <v>0</v>
      </c>
      <c r="AD700" s="132">
        <v>0</v>
      </c>
      <c r="AE700" s="132">
        <v>0</v>
      </c>
      <c r="AF700" s="132">
        <v>0</v>
      </c>
      <c r="AG700" s="132">
        <v>0</v>
      </c>
      <c r="AH700" s="132">
        <v>0</v>
      </c>
      <c r="AI700" s="132">
        <v>19</v>
      </c>
      <c r="AJ700" s="132">
        <v>21</v>
      </c>
      <c r="AK700" s="132">
        <v>0</v>
      </c>
      <c r="AL700" s="132">
        <v>0</v>
      </c>
      <c r="AM700" s="132">
        <v>0</v>
      </c>
      <c r="AN700" s="132">
        <v>0</v>
      </c>
      <c r="AO700" s="132">
        <v>0</v>
      </c>
      <c r="AP700" s="132" t="s">
        <v>290</v>
      </c>
      <c r="AQ700" s="132">
        <v>0</v>
      </c>
      <c r="AR700" s="132">
        <v>39</v>
      </c>
      <c r="AS700" s="132">
        <v>0</v>
      </c>
      <c r="AT700" s="132" t="s">
        <v>290</v>
      </c>
      <c r="AU700" s="132">
        <v>40</v>
      </c>
    </row>
    <row r="701" spans="1:47">
      <c r="A701" t="s">
        <v>3729</v>
      </c>
      <c r="B701" t="s">
        <v>319</v>
      </c>
      <c r="C701" t="s">
        <v>3043</v>
      </c>
      <c r="D701" t="s">
        <v>3730</v>
      </c>
      <c r="E701" t="s">
        <v>3731</v>
      </c>
      <c r="F701" t="s">
        <v>3732</v>
      </c>
      <c r="G701" t="s">
        <v>288</v>
      </c>
      <c r="H701" s="131" t="s">
        <v>3733</v>
      </c>
      <c r="I701">
        <v>6188832124</v>
      </c>
      <c r="J701" t="s">
        <v>186</v>
      </c>
      <c r="K701" s="132">
        <v>4.3</v>
      </c>
      <c r="L701" s="132">
        <v>1.5</v>
      </c>
      <c r="M701" s="132">
        <v>0.3</v>
      </c>
      <c r="N701" s="132">
        <v>6.1</v>
      </c>
      <c r="O701" s="132" t="s">
        <v>290</v>
      </c>
      <c r="P701" s="132">
        <v>0</v>
      </c>
      <c r="Q701" s="132">
        <v>11</v>
      </c>
      <c r="R701" s="132" t="s">
        <v>290</v>
      </c>
      <c r="S701" s="132" t="s">
        <v>290</v>
      </c>
      <c r="T701" s="132" t="s">
        <v>290</v>
      </c>
      <c r="U701" s="132" t="s">
        <v>290</v>
      </c>
      <c r="V701" s="132" t="s">
        <v>290</v>
      </c>
      <c r="W701" s="132">
        <v>0</v>
      </c>
      <c r="X701" s="132" t="s">
        <v>290</v>
      </c>
      <c r="Y701" s="132">
        <v>0</v>
      </c>
      <c r="Z701" s="132">
        <v>0</v>
      </c>
      <c r="AA701" s="132">
        <v>0</v>
      </c>
      <c r="AB701" s="132">
        <v>0</v>
      </c>
      <c r="AC701" s="132">
        <v>0</v>
      </c>
      <c r="AD701" s="132">
        <v>0</v>
      </c>
      <c r="AE701" s="132">
        <v>0</v>
      </c>
      <c r="AF701" s="132">
        <v>0</v>
      </c>
      <c r="AG701" s="132">
        <v>0</v>
      </c>
      <c r="AH701" s="132">
        <v>0</v>
      </c>
      <c r="AI701" s="132">
        <v>20</v>
      </c>
      <c r="AJ701" s="132">
        <v>21</v>
      </c>
      <c r="AK701" s="132">
        <v>0</v>
      </c>
      <c r="AL701" s="132">
        <v>0</v>
      </c>
      <c r="AM701" s="132">
        <v>0</v>
      </c>
      <c r="AN701" s="132">
        <v>0</v>
      </c>
      <c r="AO701" s="132">
        <v>0</v>
      </c>
      <c r="AP701" s="132">
        <v>0</v>
      </c>
      <c r="AQ701" s="132">
        <v>0</v>
      </c>
      <c r="AR701" s="132">
        <v>41</v>
      </c>
      <c r="AS701" s="132">
        <v>0</v>
      </c>
      <c r="AT701" s="132" t="s">
        <v>290</v>
      </c>
      <c r="AU701" s="132">
        <v>41</v>
      </c>
    </row>
    <row r="702" spans="1:47">
      <c r="A702" t="s">
        <v>3734</v>
      </c>
      <c r="B702" t="s">
        <v>844</v>
      </c>
      <c r="C702" t="s">
        <v>2652</v>
      </c>
      <c r="D702" t="s">
        <v>3735</v>
      </c>
      <c r="E702" t="s">
        <v>3736</v>
      </c>
      <c r="F702" t="s">
        <v>3737</v>
      </c>
      <c r="G702" t="s">
        <v>288</v>
      </c>
      <c r="H702" s="131" t="s">
        <v>3738</v>
      </c>
      <c r="I702">
        <v>6185762514</v>
      </c>
      <c r="J702" t="s">
        <v>186</v>
      </c>
      <c r="K702" s="132">
        <v>5</v>
      </c>
      <c r="L702" s="132">
        <v>0</v>
      </c>
      <c r="M702" s="132">
        <v>0</v>
      </c>
      <c r="N702" s="132">
        <v>5</v>
      </c>
      <c r="O702" s="132">
        <v>0</v>
      </c>
      <c r="P702" s="132" t="s">
        <v>290</v>
      </c>
      <c r="Q702" s="132" t="s">
        <v>290</v>
      </c>
      <c r="R702" s="132" t="s">
        <v>290</v>
      </c>
      <c r="S702" s="132">
        <v>12</v>
      </c>
      <c r="T702" s="132" t="s">
        <v>290</v>
      </c>
      <c r="U702" s="132" t="s">
        <v>290</v>
      </c>
      <c r="V702" s="132" t="s">
        <v>290</v>
      </c>
      <c r="W702" s="132" t="s">
        <v>290</v>
      </c>
      <c r="X702" s="132" t="s">
        <v>290</v>
      </c>
      <c r="Y702" s="132">
        <v>0</v>
      </c>
      <c r="Z702" s="132">
        <v>0</v>
      </c>
      <c r="AA702" s="132">
        <v>0</v>
      </c>
      <c r="AB702" s="132">
        <v>0</v>
      </c>
      <c r="AC702" s="132">
        <v>0</v>
      </c>
      <c r="AD702" s="132">
        <v>0</v>
      </c>
      <c r="AE702" s="132">
        <v>0</v>
      </c>
      <c r="AF702" s="132">
        <v>0</v>
      </c>
      <c r="AG702" s="132">
        <v>0</v>
      </c>
      <c r="AH702" s="132">
        <v>0</v>
      </c>
      <c r="AI702" s="132">
        <v>30</v>
      </c>
      <c r="AJ702" s="132">
        <v>23</v>
      </c>
      <c r="AK702" s="132">
        <v>0</v>
      </c>
      <c r="AL702" s="132">
        <v>0</v>
      </c>
      <c r="AM702" s="132">
        <v>0</v>
      </c>
      <c r="AN702" s="132">
        <v>0</v>
      </c>
      <c r="AO702" s="132">
        <v>0</v>
      </c>
      <c r="AP702" s="132">
        <v>0</v>
      </c>
      <c r="AQ702" s="132">
        <v>0</v>
      </c>
      <c r="AR702" s="132">
        <v>53</v>
      </c>
      <c r="AS702" s="132">
        <v>0</v>
      </c>
      <c r="AT702" s="132" t="s">
        <v>290</v>
      </c>
      <c r="AU702" s="132">
        <v>53</v>
      </c>
    </row>
    <row r="703" spans="1:47">
      <c r="A703" t="s">
        <v>3739</v>
      </c>
      <c r="B703" t="s">
        <v>3740</v>
      </c>
      <c r="C703" t="s">
        <v>817</v>
      </c>
      <c r="D703" t="s">
        <v>182</v>
      </c>
      <c r="E703" t="s">
        <v>3741</v>
      </c>
      <c r="F703" t="s">
        <v>3742</v>
      </c>
      <c r="G703" t="s">
        <v>288</v>
      </c>
      <c r="H703" s="131" t="s">
        <v>3743</v>
      </c>
      <c r="I703">
        <v>2179426814</v>
      </c>
      <c r="J703" t="s">
        <v>187</v>
      </c>
      <c r="K703" s="132">
        <v>9.9</v>
      </c>
      <c r="L703" s="132">
        <v>5.0999999999999996</v>
      </c>
      <c r="M703" s="132">
        <v>0.9</v>
      </c>
      <c r="N703" s="132">
        <v>15.9</v>
      </c>
      <c r="O703" s="132">
        <v>33</v>
      </c>
      <c r="P703" s="132">
        <v>16</v>
      </c>
      <c r="Q703" s="132">
        <v>18</v>
      </c>
      <c r="R703" s="132">
        <v>22</v>
      </c>
      <c r="S703" s="132">
        <v>22</v>
      </c>
      <c r="T703" s="132">
        <v>19</v>
      </c>
      <c r="U703" s="132">
        <v>16</v>
      </c>
      <c r="V703" s="132">
        <v>19</v>
      </c>
      <c r="W703" s="132">
        <v>17</v>
      </c>
      <c r="X703" s="132">
        <v>16</v>
      </c>
      <c r="Y703" s="132">
        <v>0</v>
      </c>
      <c r="Z703" s="132">
        <v>0</v>
      </c>
      <c r="AA703" s="132">
        <v>0</v>
      </c>
      <c r="AB703" s="132">
        <v>0</v>
      </c>
      <c r="AC703" s="132">
        <v>0</v>
      </c>
      <c r="AD703" s="132">
        <v>0</v>
      </c>
      <c r="AE703" s="132">
        <v>0</v>
      </c>
      <c r="AF703" s="132" t="s">
        <v>290</v>
      </c>
      <c r="AG703" s="132" t="s">
        <v>290</v>
      </c>
      <c r="AH703" s="132">
        <v>0</v>
      </c>
      <c r="AI703" s="132">
        <v>107</v>
      </c>
      <c r="AJ703" s="132">
        <v>102</v>
      </c>
      <c r="AK703" s="132">
        <v>0</v>
      </c>
      <c r="AL703" s="132">
        <v>0</v>
      </c>
      <c r="AM703" s="132">
        <v>0</v>
      </c>
      <c r="AN703" s="132">
        <v>0</v>
      </c>
      <c r="AO703" s="132" t="s">
        <v>290</v>
      </c>
      <c r="AP703" s="132" t="s">
        <v>290</v>
      </c>
      <c r="AQ703" s="132">
        <v>0</v>
      </c>
      <c r="AR703" s="132">
        <v>207</v>
      </c>
      <c r="AS703" s="132">
        <v>0</v>
      </c>
      <c r="AT703" s="132">
        <v>30</v>
      </c>
      <c r="AU703" s="132">
        <v>209</v>
      </c>
    </row>
    <row r="704" spans="1:47">
      <c r="A704" t="s">
        <v>3744</v>
      </c>
      <c r="B704" t="s">
        <v>3745</v>
      </c>
      <c r="C704" t="s">
        <v>1619</v>
      </c>
      <c r="D704" t="s">
        <v>3746</v>
      </c>
      <c r="E704" t="s">
        <v>3747</v>
      </c>
      <c r="F704" t="s">
        <v>3748</v>
      </c>
      <c r="G704" t="s">
        <v>288</v>
      </c>
      <c r="H704" s="131" t="s">
        <v>3749</v>
      </c>
      <c r="I704">
        <v>6184984910</v>
      </c>
      <c r="J704" t="s">
        <v>188</v>
      </c>
      <c r="K704" s="132">
        <v>24</v>
      </c>
      <c r="L704" s="132">
        <v>10</v>
      </c>
      <c r="M704" s="132">
        <v>1</v>
      </c>
      <c r="N704" s="132">
        <v>35</v>
      </c>
      <c r="O704" s="132">
        <v>46</v>
      </c>
      <c r="P704" s="132">
        <v>36</v>
      </c>
      <c r="Q704" s="132">
        <v>34</v>
      </c>
      <c r="R704" s="132">
        <v>33</v>
      </c>
      <c r="S704" s="132">
        <v>36</v>
      </c>
      <c r="T704" s="132">
        <v>33</v>
      </c>
      <c r="U704" s="132">
        <v>29</v>
      </c>
      <c r="V704" s="132">
        <v>28</v>
      </c>
      <c r="W704" s="132">
        <v>31</v>
      </c>
      <c r="X704" s="132">
        <v>27</v>
      </c>
      <c r="Y704" s="132">
        <v>0</v>
      </c>
      <c r="Z704" s="132">
        <v>0</v>
      </c>
      <c r="AA704" s="132">
        <v>0</v>
      </c>
      <c r="AB704" s="132">
        <v>0</v>
      </c>
      <c r="AC704" s="132">
        <v>0</v>
      </c>
      <c r="AD704" s="132">
        <v>0</v>
      </c>
      <c r="AE704" s="132">
        <v>0</v>
      </c>
      <c r="AF704" s="132">
        <v>0</v>
      </c>
      <c r="AG704" s="132">
        <v>0</v>
      </c>
      <c r="AH704" s="132">
        <v>0</v>
      </c>
      <c r="AI704" s="132">
        <v>163</v>
      </c>
      <c r="AJ704" s="132">
        <v>170</v>
      </c>
      <c r="AK704" s="132">
        <v>0</v>
      </c>
      <c r="AL704" s="132">
        <v>0</v>
      </c>
      <c r="AM704" s="132" t="s">
        <v>290</v>
      </c>
      <c r="AN704" s="132" t="s">
        <v>290</v>
      </c>
      <c r="AO704" s="132">
        <v>0</v>
      </c>
      <c r="AP704" s="132" t="s">
        <v>290</v>
      </c>
      <c r="AQ704" s="132">
        <v>0</v>
      </c>
      <c r="AR704" s="132">
        <v>321</v>
      </c>
      <c r="AS704" s="132" t="s">
        <v>290</v>
      </c>
      <c r="AT704" s="132">
        <v>12</v>
      </c>
      <c r="AU704" s="132">
        <v>333</v>
      </c>
    </row>
    <row r="705" spans="1:47">
      <c r="A705" t="s">
        <v>3750</v>
      </c>
      <c r="B705" t="s">
        <v>439</v>
      </c>
      <c r="C705" t="s">
        <v>2773</v>
      </c>
      <c r="D705" t="s">
        <v>3751</v>
      </c>
      <c r="E705" t="s">
        <v>3752</v>
      </c>
      <c r="F705" t="s">
        <v>3753</v>
      </c>
      <c r="G705" t="s">
        <v>288</v>
      </c>
      <c r="H705" s="131" t="s">
        <v>3754</v>
      </c>
      <c r="I705">
        <v>6186353060</v>
      </c>
      <c r="J705" t="s">
        <v>189</v>
      </c>
      <c r="K705" s="132">
        <v>9.5</v>
      </c>
      <c r="L705" s="132">
        <v>1.5</v>
      </c>
      <c r="M705" s="132">
        <v>2</v>
      </c>
      <c r="N705" s="132">
        <v>13</v>
      </c>
      <c r="O705" s="132">
        <v>40</v>
      </c>
      <c r="P705" s="132">
        <v>11</v>
      </c>
      <c r="Q705" s="132" t="s">
        <v>290</v>
      </c>
      <c r="R705" s="132">
        <v>11</v>
      </c>
      <c r="S705" s="132">
        <v>14</v>
      </c>
      <c r="T705" s="132" t="s">
        <v>290</v>
      </c>
      <c r="U705" s="132">
        <v>13</v>
      </c>
      <c r="V705" s="132" t="s">
        <v>290</v>
      </c>
      <c r="W705" s="132" t="s">
        <v>290</v>
      </c>
      <c r="X705" s="132" t="s">
        <v>290</v>
      </c>
      <c r="Y705" s="132">
        <v>0</v>
      </c>
      <c r="Z705" s="132">
        <v>0</v>
      </c>
      <c r="AA705" s="132">
        <v>0</v>
      </c>
      <c r="AB705" s="132">
        <v>0</v>
      </c>
      <c r="AC705" s="132" t="s">
        <v>290</v>
      </c>
      <c r="AD705" s="132">
        <v>0</v>
      </c>
      <c r="AE705" s="132">
        <v>0</v>
      </c>
      <c r="AF705" s="132">
        <v>0</v>
      </c>
      <c r="AG705" s="132">
        <v>0</v>
      </c>
      <c r="AH705" s="132">
        <v>0</v>
      </c>
      <c r="AI705" s="132">
        <v>63</v>
      </c>
      <c r="AJ705" s="132">
        <v>63</v>
      </c>
      <c r="AK705" s="132">
        <v>0</v>
      </c>
      <c r="AL705" s="132">
        <v>0</v>
      </c>
      <c r="AM705" s="132">
        <v>0</v>
      </c>
      <c r="AN705" s="132">
        <v>0</v>
      </c>
      <c r="AO705" s="132">
        <v>0</v>
      </c>
      <c r="AP705" s="132">
        <v>0</v>
      </c>
      <c r="AQ705" s="132">
        <v>0</v>
      </c>
      <c r="AR705" s="132">
        <v>119</v>
      </c>
      <c r="AS705" s="132" t="s">
        <v>290</v>
      </c>
      <c r="AT705" s="132">
        <v>18</v>
      </c>
      <c r="AU705" s="132">
        <v>126</v>
      </c>
    </row>
    <row r="706" spans="1:47">
      <c r="A706" t="s">
        <v>3755</v>
      </c>
      <c r="B706" t="s">
        <v>3756</v>
      </c>
      <c r="C706" t="s">
        <v>922</v>
      </c>
      <c r="D706" t="s">
        <v>3757</v>
      </c>
      <c r="E706" t="s">
        <v>3758</v>
      </c>
      <c r="F706" t="s">
        <v>3759</v>
      </c>
      <c r="G706" t="s">
        <v>288</v>
      </c>
      <c r="H706" s="131" t="s">
        <v>3760</v>
      </c>
      <c r="I706">
        <v>6184621071</v>
      </c>
      <c r="J706" t="s">
        <v>190</v>
      </c>
      <c r="K706" s="132">
        <v>7.5</v>
      </c>
      <c r="L706" s="132">
        <v>10</v>
      </c>
      <c r="M706" s="132">
        <v>2</v>
      </c>
      <c r="N706" s="132">
        <v>19.5</v>
      </c>
      <c r="O706" s="132" t="s">
        <v>290</v>
      </c>
      <c r="P706" s="132" t="s">
        <v>290</v>
      </c>
      <c r="Q706" s="132" t="s">
        <v>290</v>
      </c>
      <c r="R706" s="132" t="s">
        <v>290</v>
      </c>
      <c r="S706" s="132" t="s">
        <v>290</v>
      </c>
      <c r="T706" s="132" t="s">
        <v>290</v>
      </c>
      <c r="U706" s="132" t="s">
        <v>290</v>
      </c>
      <c r="V706" s="132" t="s">
        <v>290</v>
      </c>
      <c r="W706" s="132" t="s">
        <v>290</v>
      </c>
      <c r="X706" s="132" t="s">
        <v>290</v>
      </c>
      <c r="Y706" s="132" t="s">
        <v>290</v>
      </c>
      <c r="Z706" s="132" t="s">
        <v>290</v>
      </c>
      <c r="AA706" s="132" t="s">
        <v>290</v>
      </c>
      <c r="AB706" s="132">
        <v>10</v>
      </c>
      <c r="AC706" s="132">
        <v>0</v>
      </c>
      <c r="AD706" s="132">
        <v>0</v>
      </c>
      <c r="AE706" s="132">
        <v>0</v>
      </c>
      <c r="AF706" s="132">
        <v>0</v>
      </c>
      <c r="AG706" s="132">
        <v>0</v>
      </c>
      <c r="AH706" s="132">
        <v>0</v>
      </c>
      <c r="AI706" s="132">
        <v>51</v>
      </c>
      <c r="AJ706" s="132">
        <v>50</v>
      </c>
      <c r="AK706" s="132" t="s">
        <v>290</v>
      </c>
      <c r="AL706" s="132" t="s">
        <v>290</v>
      </c>
      <c r="AM706" s="132" t="s">
        <v>290</v>
      </c>
      <c r="AN706" s="132" t="s">
        <v>290</v>
      </c>
      <c r="AO706" s="132" t="s">
        <v>290</v>
      </c>
      <c r="AP706" s="132">
        <v>0</v>
      </c>
      <c r="AQ706" s="132">
        <v>0</v>
      </c>
      <c r="AR706" s="132">
        <v>83</v>
      </c>
      <c r="AS706" s="132">
        <v>10</v>
      </c>
      <c r="AT706" s="132" t="s">
        <v>290</v>
      </c>
      <c r="AU706" s="132">
        <v>101</v>
      </c>
    </row>
    <row r="707" spans="1:47">
      <c r="A707" t="s">
        <v>3761</v>
      </c>
      <c r="B707" t="s">
        <v>3762</v>
      </c>
      <c r="C707" t="s">
        <v>3763</v>
      </c>
      <c r="D707" t="s">
        <v>3764</v>
      </c>
      <c r="E707" t="s">
        <v>3765</v>
      </c>
      <c r="F707" t="s">
        <v>3766</v>
      </c>
      <c r="G707" t="s">
        <v>288</v>
      </c>
      <c r="H707" s="131" t="s">
        <v>3767</v>
      </c>
      <c r="I707">
        <v>6183443145</v>
      </c>
      <c r="J707" t="s">
        <v>190</v>
      </c>
      <c r="K707" s="132">
        <v>11</v>
      </c>
      <c r="L707" s="132">
        <v>4</v>
      </c>
      <c r="M707" s="132">
        <v>3</v>
      </c>
      <c r="N707" s="132">
        <v>18</v>
      </c>
      <c r="O707" s="132">
        <v>18</v>
      </c>
      <c r="P707" s="132">
        <v>21</v>
      </c>
      <c r="Q707" s="132">
        <v>17</v>
      </c>
      <c r="R707" s="132">
        <v>22</v>
      </c>
      <c r="S707" s="132">
        <v>16</v>
      </c>
      <c r="T707" s="132">
        <v>14</v>
      </c>
      <c r="U707" s="132">
        <v>24</v>
      </c>
      <c r="V707" s="132">
        <v>21</v>
      </c>
      <c r="W707" s="132">
        <v>11</v>
      </c>
      <c r="X707" s="132">
        <v>15</v>
      </c>
      <c r="Y707" s="132">
        <v>0</v>
      </c>
      <c r="Z707" s="132">
        <v>0</v>
      </c>
      <c r="AA707" s="132">
        <v>0</v>
      </c>
      <c r="AB707" s="132">
        <v>0</v>
      </c>
      <c r="AC707" s="132">
        <v>12</v>
      </c>
      <c r="AD707" s="132">
        <v>0</v>
      </c>
      <c r="AE707" s="132">
        <v>0</v>
      </c>
      <c r="AF707" s="132">
        <v>0</v>
      </c>
      <c r="AG707" s="132">
        <v>0</v>
      </c>
      <c r="AH707" s="132">
        <v>0</v>
      </c>
      <c r="AI707" s="132">
        <v>97</v>
      </c>
      <c r="AJ707" s="132">
        <v>94</v>
      </c>
      <c r="AK707" s="132">
        <v>0</v>
      </c>
      <c r="AL707" s="132">
        <v>0</v>
      </c>
      <c r="AM707" s="132">
        <v>0</v>
      </c>
      <c r="AN707" s="132">
        <v>0</v>
      </c>
      <c r="AO707" s="132" t="s">
        <v>290</v>
      </c>
      <c r="AP707" s="132" t="s">
        <v>290</v>
      </c>
      <c r="AQ707" s="132">
        <v>0</v>
      </c>
      <c r="AR707" s="132">
        <v>180</v>
      </c>
      <c r="AS707" s="132" t="s">
        <v>290</v>
      </c>
      <c r="AT707" s="132">
        <v>10</v>
      </c>
      <c r="AU707" s="132">
        <v>191</v>
      </c>
    </row>
    <row r="708" spans="1:47">
      <c r="A708" t="s">
        <v>3768</v>
      </c>
      <c r="B708" t="s">
        <v>3769</v>
      </c>
      <c r="C708" t="s">
        <v>1175</v>
      </c>
      <c r="D708" t="s">
        <v>3770</v>
      </c>
      <c r="E708" t="s">
        <v>3771</v>
      </c>
      <c r="F708" t="s">
        <v>3772</v>
      </c>
      <c r="G708" t="s">
        <v>288</v>
      </c>
      <c r="H708" s="131" t="s">
        <v>3773</v>
      </c>
      <c r="I708">
        <v>6184673154</v>
      </c>
      <c r="J708" t="s">
        <v>190</v>
      </c>
      <c r="K708" s="132">
        <v>9</v>
      </c>
      <c r="L708" s="132">
        <v>2.5</v>
      </c>
      <c r="M708" s="132">
        <v>2.5</v>
      </c>
      <c r="N708" s="132">
        <v>14</v>
      </c>
      <c r="O708" s="132">
        <v>39</v>
      </c>
      <c r="P708" s="132">
        <v>13</v>
      </c>
      <c r="Q708" s="132">
        <v>16</v>
      </c>
      <c r="R708" s="132">
        <v>15</v>
      </c>
      <c r="S708" s="132" t="s">
        <v>290</v>
      </c>
      <c r="T708" s="132" t="s">
        <v>290</v>
      </c>
      <c r="U708" s="132" t="s">
        <v>290</v>
      </c>
      <c r="V708" s="132" t="s">
        <v>290</v>
      </c>
      <c r="W708" s="132" t="s">
        <v>290</v>
      </c>
      <c r="X708" s="132" t="s">
        <v>290</v>
      </c>
      <c r="Y708" s="132">
        <v>0</v>
      </c>
      <c r="Z708" s="132">
        <v>0</v>
      </c>
      <c r="AA708" s="132">
        <v>0</v>
      </c>
      <c r="AB708" s="132">
        <v>0</v>
      </c>
      <c r="AC708" s="132">
        <v>0</v>
      </c>
      <c r="AD708" s="132">
        <v>0</v>
      </c>
      <c r="AE708" s="132">
        <v>0</v>
      </c>
      <c r="AF708" s="132">
        <v>0</v>
      </c>
      <c r="AG708" s="132">
        <v>0</v>
      </c>
      <c r="AH708" s="132">
        <v>0</v>
      </c>
      <c r="AI708" s="132">
        <v>50</v>
      </c>
      <c r="AJ708" s="132">
        <v>55</v>
      </c>
      <c r="AK708" s="132">
        <v>0</v>
      </c>
      <c r="AL708" s="132">
        <v>0</v>
      </c>
      <c r="AM708" s="132">
        <v>0</v>
      </c>
      <c r="AN708" s="132">
        <v>0</v>
      </c>
      <c r="AO708" s="132" t="s">
        <v>290</v>
      </c>
      <c r="AP708" s="132">
        <v>0</v>
      </c>
      <c r="AQ708" s="132">
        <v>0</v>
      </c>
      <c r="AR708" s="132">
        <v>82</v>
      </c>
      <c r="AS708" s="132">
        <v>15</v>
      </c>
      <c r="AT708" s="132" t="s">
        <v>290</v>
      </c>
      <c r="AU708" s="132">
        <v>105</v>
      </c>
    </row>
    <row r="709" spans="1:47">
      <c r="A709" t="s">
        <v>3774</v>
      </c>
      <c r="B709" t="s">
        <v>3775</v>
      </c>
      <c r="C709" t="s">
        <v>981</v>
      </c>
      <c r="D709" t="s">
        <v>3776</v>
      </c>
      <c r="E709" t="s">
        <v>3777</v>
      </c>
      <c r="F709" t="s">
        <v>3759</v>
      </c>
      <c r="G709" t="s">
        <v>288</v>
      </c>
      <c r="H709" s="131" t="s">
        <v>3760</v>
      </c>
      <c r="I709">
        <v>6184630580</v>
      </c>
      <c r="J709" t="s">
        <v>190</v>
      </c>
      <c r="K709" s="132">
        <v>29</v>
      </c>
      <c r="L709" s="132">
        <v>13</v>
      </c>
      <c r="M709" s="132">
        <v>5</v>
      </c>
      <c r="N709" s="132">
        <v>47</v>
      </c>
      <c r="O709" s="132">
        <v>0</v>
      </c>
      <c r="P709" s="132">
        <v>0</v>
      </c>
      <c r="Q709" s="132">
        <v>0</v>
      </c>
      <c r="R709" s="132">
        <v>0</v>
      </c>
      <c r="S709" s="132">
        <v>0</v>
      </c>
      <c r="T709" s="132">
        <v>0</v>
      </c>
      <c r="U709" s="132">
        <v>0</v>
      </c>
      <c r="V709" s="132">
        <v>0</v>
      </c>
      <c r="W709" s="132">
        <v>0</v>
      </c>
      <c r="X709" s="132">
        <v>0</v>
      </c>
      <c r="Y709" s="132">
        <v>101</v>
      </c>
      <c r="Z709" s="132">
        <v>86</v>
      </c>
      <c r="AA709" s="132">
        <v>88</v>
      </c>
      <c r="AB709" s="132">
        <v>120</v>
      </c>
      <c r="AC709" s="132">
        <v>0</v>
      </c>
      <c r="AD709" s="132">
        <v>0</v>
      </c>
      <c r="AE709" s="132">
        <v>0</v>
      </c>
      <c r="AF709" s="132">
        <v>0</v>
      </c>
      <c r="AG709" s="132">
        <v>0</v>
      </c>
      <c r="AH709" s="132">
        <v>0</v>
      </c>
      <c r="AI709" s="132">
        <v>216</v>
      </c>
      <c r="AJ709" s="132">
        <v>179</v>
      </c>
      <c r="AK709" s="132">
        <v>51</v>
      </c>
      <c r="AL709" s="132">
        <v>55</v>
      </c>
      <c r="AM709" s="132" t="s">
        <v>290</v>
      </c>
      <c r="AN709" s="132" t="s">
        <v>290</v>
      </c>
      <c r="AO709" s="132">
        <v>65</v>
      </c>
      <c r="AP709" s="132">
        <v>14</v>
      </c>
      <c r="AQ709" s="132">
        <v>0</v>
      </c>
      <c r="AR709" s="132">
        <v>181</v>
      </c>
      <c r="AS709" s="132">
        <v>129</v>
      </c>
      <c r="AT709" s="132">
        <v>64</v>
      </c>
      <c r="AU709" s="132">
        <v>395</v>
      </c>
    </row>
    <row r="710" spans="1:47">
      <c r="A710" t="s">
        <v>3778</v>
      </c>
      <c r="B710" t="s">
        <v>3779</v>
      </c>
      <c r="C710" t="s">
        <v>3780</v>
      </c>
      <c r="D710" t="s">
        <v>3781</v>
      </c>
      <c r="E710" t="s">
        <v>1645</v>
      </c>
      <c r="F710" t="s">
        <v>3782</v>
      </c>
      <c r="G710" t="s">
        <v>288</v>
      </c>
      <c r="H710" s="131" t="s">
        <v>3783</v>
      </c>
      <c r="I710">
        <v>6186547525</v>
      </c>
      <c r="J710" t="s">
        <v>190</v>
      </c>
      <c r="K710" s="132">
        <v>18</v>
      </c>
      <c r="L710" s="132">
        <v>15</v>
      </c>
      <c r="M710" s="132">
        <v>2</v>
      </c>
      <c r="N710" s="132">
        <v>35</v>
      </c>
      <c r="O710" s="132">
        <v>63</v>
      </c>
      <c r="P710" s="132">
        <v>24</v>
      </c>
      <c r="Q710" s="132">
        <v>19</v>
      </c>
      <c r="R710" s="132">
        <v>24</v>
      </c>
      <c r="S710" s="132">
        <v>19</v>
      </c>
      <c r="T710" s="132">
        <v>19</v>
      </c>
      <c r="U710" s="132">
        <v>22</v>
      </c>
      <c r="V710" s="132">
        <v>13</v>
      </c>
      <c r="W710" s="132">
        <v>14</v>
      </c>
      <c r="X710" s="132">
        <v>12</v>
      </c>
      <c r="Y710" s="132">
        <v>0</v>
      </c>
      <c r="Z710" s="132">
        <v>0</v>
      </c>
      <c r="AA710" s="132">
        <v>0</v>
      </c>
      <c r="AB710" s="132">
        <v>0</v>
      </c>
      <c r="AC710" s="132">
        <v>0</v>
      </c>
      <c r="AD710" s="132">
        <v>0</v>
      </c>
      <c r="AE710" s="132">
        <v>0</v>
      </c>
      <c r="AF710" s="132">
        <v>0</v>
      </c>
      <c r="AG710" s="132">
        <v>0</v>
      </c>
      <c r="AH710" s="132">
        <v>0</v>
      </c>
      <c r="AI710" s="132">
        <v>119</v>
      </c>
      <c r="AJ710" s="132">
        <v>110</v>
      </c>
      <c r="AK710" s="132">
        <v>0</v>
      </c>
      <c r="AL710" s="132">
        <v>0</v>
      </c>
      <c r="AM710" s="132">
        <v>0</v>
      </c>
      <c r="AN710" s="132" t="s">
        <v>290</v>
      </c>
      <c r="AO710" s="132">
        <v>0</v>
      </c>
      <c r="AP710" s="132" t="s">
        <v>290</v>
      </c>
      <c r="AQ710" s="132">
        <v>0</v>
      </c>
      <c r="AR710" s="132">
        <v>217</v>
      </c>
      <c r="AS710" s="132" t="s">
        <v>290</v>
      </c>
      <c r="AT710" s="132" t="s">
        <v>290</v>
      </c>
      <c r="AU710" s="132">
        <v>229</v>
      </c>
    </row>
    <row r="711" spans="1:47">
      <c r="A711" t="s">
        <v>3784</v>
      </c>
      <c r="B711" t="s">
        <v>3785</v>
      </c>
      <c r="C711" t="s">
        <v>731</v>
      </c>
      <c r="D711" t="s">
        <v>3786</v>
      </c>
      <c r="E711" t="s">
        <v>3787</v>
      </c>
      <c r="F711" t="s">
        <v>3788</v>
      </c>
      <c r="G711" t="s">
        <v>288</v>
      </c>
      <c r="H711" s="131" t="s">
        <v>3789</v>
      </c>
      <c r="I711">
        <v>6183776401</v>
      </c>
      <c r="J711" t="s">
        <v>190</v>
      </c>
      <c r="K711" s="132">
        <v>10</v>
      </c>
      <c r="L711" s="132">
        <v>4</v>
      </c>
      <c r="M711" s="132">
        <v>2</v>
      </c>
      <c r="N711" s="132">
        <v>16</v>
      </c>
      <c r="O711" s="132">
        <v>29</v>
      </c>
      <c r="P711" s="132">
        <v>13</v>
      </c>
      <c r="Q711" s="132">
        <v>12</v>
      </c>
      <c r="R711" s="132" t="s">
        <v>290</v>
      </c>
      <c r="S711" s="132" t="s">
        <v>290</v>
      </c>
      <c r="T711" s="132">
        <v>14</v>
      </c>
      <c r="U711" s="132" t="s">
        <v>290</v>
      </c>
      <c r="V711" s="132" t="s">
        <v>290</v>
      </c>
      <c r="W711" s="132">
        <v>0</v>
      </c>
      <c r="X711" s="132" t="s">
        <v>290</v>
      </c>
      <c r="Y711" s="132">
        <v>0</v>
      </c>
      <c r="Z711" s="132">
        <v>0</v>
      </c>
      <c r="AA711" s="132">
        <v>0</v>
      </c>
      <c r="AB711" s="132">
        <v>0</v>
      </c>
      <c r="AC711" s="132">
        <v>0</v>
      </c>
      <c r="AD711" s="132">
        <v>0</v>
      </c>
      <c r="AE711" s="132">
        <v>0</v>
      </c>
      <c r="AF711" s="132">
        <v>0</v>
      </c>
      <c r="AG711" s="132">
        <v>0</v>
      </c>
      <c r="AH711" s="132">
        <v>0</v>
      </c>
      <c r="AI711" s="132">
        <v>62</v>
      </c>
      <c r="AJ711" s="132">
        <v>44</v>
      </c>
      <c r="AK711" s="132">
        <v>0</v>
      </c>
      <c r="AL711" s="132">
        <v>0</v>
      </c>
      <c r="AM711" s="132">
        <v>0</v>
      </c>
      <c r="AN711" s="132">
        <v>0</v>
      </c>
      <c r="AO711" s="132" t="s">
        <v>290</v>
      </c>
      <c r="AP711" s="132">
        <v>0</v>
      </c>
      <c r="AQ711" s="132">
        <v>0</v>
      </c>
      <c r="AR711" s="132">
        <v>105</v>
      </c>
      <c r="AS711" s="132">
        <v>0</v>
      </c>
      <c r="AT711" s="132" t="s">
        <v>290</v>
      </c>
      <c r="AU711" s="132">
        <v>106</v>
      </c>
    </row>
    <row r="712" spans="1:47">
      <c r="A712" t="s">
        <v>3790</v>
      </c>
      <c r="B712" t="s">
        <v>3791</v>
      </c>
      <c r="C712" t="s">
        <v>1714</v>
      </c>
      <c r="D712" t="s">
        <v>3792</v>
      </c>
      <c r="E712" t="s">
        <v>3793</v>
      </c>
      <c r="F712" t="s">
        <v>3772</v>
      </c>
      <c r="G712" t="s">
        <v>288</v>
      </c>
      <c r="H712" s="131" t="s">
        <v>3773</v>
      </c>
      <c r="I712">
        <v>6184664216</v>
      </c>
      <c r="J712" t="s">
        <v>190</v>
      </c>
      <c r="K712" s="132">
        <v>14</v>
      </c>
      <c r="L712" s="132">
        <v>13</v>
      </c>
      <c r="M712" s="132">
        <v>4</v>
      </c>
      <c r="N712" s="132">
        <v>31</v>
      </c>
      <c r="O712" s="132">
        <v>36</v>
      </c>
      <c r="P712" s="132">
        <v>31</v>
      </c>
      <c r="Q712" s="132">
        <v>27</v>
      </c>
      <c r="R712" s="132">
        <v>16</v>
      </c>
      <c r="S712" s="132">
        <v>18</v>
      </c>
      <c r="T712" s="132">
        <v>31</v>
      </c>
      <c r="U712" s="132">
        <v>24</v>
      </c>
      <c r="V712" s="132">
        <v>17</v>
      </c>
      <c r="W712" s="132">
        <v>24</v>
      </c>
      <c r="X712" s="132">
        <v>24</v>
      </c>
      <c r="Y712" s="132">
        <v>0</v>
      </c>
      <c r="Z712" s="132">
        <v>0</v>
      </c>
      <c r="AA712" s="132">
        <v>0</v>
      </c>
      <c r="AB712" s="132">
        <v>0</v>
      </c>
      <c r="AC712" s="132">
        <v>0</v>
      </c>
      <c r="AD712" s="132">
        <v>0</v>
      </c>
      <c r="AE712" s="132">
        <v>0</v>
      </c>
      <c r="AF712" s="132">
        <v>0</v>
      </c>
      <c r="AG712" s="132">
        <v>0</v>
      </c>
      <c r="AH712" s="132">
        <v>0</v>
      </c>
      <c r="AI712" s="132">
        <v>134</v>
      </c>
      <c r="AJ712" s="132">
        <v>114</v>
      </c>
      <c r="AK712" s="132">
        <v>10</v>
      </c>
      <c r="AL712" s="132" t="s">
        <v>290</v>
      </c>
      <c r="AM712" s="132">
        <v>0</v>
      </c>
      <c r="AN712" s="132" t="s">
        <v>290</v>
      </c>
      <c r="AO712" s="132" t="s">
        <v>290</v>
      </c>
      <c r="AP712" s="132" t="s">
        <v>290</v>
      </c>
      <c r="AQ712" s="132">
        <v>0</v>
      </c>
      <c r="AR712" s="132">
        <v>233</v>
      </c>
      <c r="AS712" s="132" t="s">
        <v>290</v>
      </c>
      <c r="AT712" s="132">
        <v>12</v>
      </c>
      <c r="AU712" s="132">
        <v>248</v>
      </c>
    </row>
    <row r="713" spans="1:47">
      <c r="A713" t="s">
        <v>3794</v>
      </c>
      <c r="B713" t="s">
        <v>3795</v>
      </c>
      <c r="C713" t="s">
        <v>725</v>
      </c>
      <c r="D713" t="s">
        <v>3796</v>
      </c>
      <c r="E713" t="s">
        <v>3797</v>
      </c>
      <c r="F713" t="s">
        <v>3798</v>
      </c>
      <c r="G713" t="s">
        <v>288</v>
      </c>
      <c r="H713" s="131" t="s">
        <v>3799</v>
      </c>
      <c r="I713">
        <v>6186566917</v>
      </c>
      <c r="J713" t="s">
        <v>190</v>
      </c>
      <c r="K713" s="132">
        <v>14</v>
      </c>
      <c r="L713" s="132">
        <v>6</v>
      </c>
      <c r="M713" s="132">
        <v>1</v>
      </c>
      <c r="N713" s="132">
        <v>21</v>
      </c>
      <c r="O713" s="132">
        <v>27</v>
      </c>
      <c r="P713" s="132">
        <v>31</v>
      </c>
      <c r="Q713" s="132">
        <v>29</v>
      </c>
      <c r="R713" s="132">
        <v>26</v>
      </c>
      <c r="S713" s="132">
        <v>21</v>
      </c>
      <c r="T713" s="132">
        <v>30</v>
      </c>
      <c r="U713" s="132">
        <v>28</v>
      </c>
      <c r="V713" s="132">
        <v>22</v>
      </c>
      <c r="W713" s="132">
        <v>21</v>
      </c>
      <c r="X713" s="132">
        <v>23</v>
      </c>
      <c r="Y713" s="132">
        <v>0</v>
      </c>
      <c r="Z713" s="132">
        <v>0</v>
      </c>
      <c r="AA713" s="132">
        <v>0</v>
      </c>
      <c r="AB713" s="132">
        <v>0</v>
      </c>
      <c r="AC713" s="132">
        <v>0</v>
      </c>
      <c r="AD713" s="132">
        <v>0</v>
      </c>
      <c r="AE713" s="132">
        <v>0</v>
      </c>
      <c r="AF713" s="132">
        <v>0</v>
      </c>
      <c r="AG713" s="132">
        <v>0</v>
      </c>
      <c r="AH713" s="132">
        <v>0</v>
      </c>
      <c r="AI713" s="132">
        <v>150</v>
      </c>
      <c r="AJ713" s="132">
        <v>108</v>
      </c>
      <c r="AK713" s="132">
        <v>0</v>
      </c>
      <c r="AL713" s="132">
        <v>0</v>
      </c>
      <c r="AM713" s="132">
        <v>0</v>
      </c>
      <c r="AN713" s="132" t="s">
        <v>290</v>
      </c>
      <c r="AO713" s="132" t="s">
        <v>290</v>
      </c>
      <c r="AP713" s="132" t="s">
        <v>290</v>
      </c>
      <c r="AQ713" s="132" t="s">
        <v>290</v>
      </c>
      <c r="AR713" s="132">
        <v>249</v>
      </c>
      <c r="AS713" s="132" t="s">
        <v>290</v>
      </c>
      <c r="AT713" s="132" t="s">
        <v>290</v>
      </c>
      <c r="AU713" s="132">
        <v>258</v>
      </c>
    </row>
    <row r="714" spans="1:47">
      <c r="A714" t="s">
        <v>3800</v>
      </c>
      <c r="B714" t="s">
        <v>3801</v>
      </c>
      <c r="C714" t="s">
        <v>1381</v>
      </c>
      <c r="D714" t="s">
        <v>1228</v>
      </c>
      <c r="E714" t="s">
        <v>3802</v>
      </c>
      <c r="F714" t="s">
        <v>3803</v>
      </c>
      <c r="G714" t="s">
        <v>288</v>
      </c>
      <c r="H714" s="131" t="s">
        <v>3804</v>
      </c>
      <c r="I714">
        <v>6188773300</v>
      </c>
      <c r="J714" t="s">
        <v>190</v>
      </c>
      <c r="K714" s="132">
        <v>12</v>
      </c>
      <c r="L714" s="132">
        <v>7</v>
      </c>
      <c r="M714" s="132">
        <v>1</v>
      </c>
      <c r="N714" s="132">
        <v>20</v>
      </c>
      <c r="O714" s="132">
        <v>39</v>
      </c>
      <c r="P714" s="132">
        <v>28</v>
      </c>
      <c r="Q714" s="132">
        <v>11</v>
      </c>
      <c r="R714" s="132">
        <v>21</v>
      </c>
      <c r="S714" s="132">
        <v>13</v>
      </c>
      <c r="T714" s="132">
        <v>12</v>
      </c>
      <c r="U714" s="132">
        <v>24</v>
      </c>
      <c r="V714" s="132">
        <v>23</v>
      </c>
      <c r="W714" s="132">
        <v>10</v>
      </c>
      <c r="X714" s="132">
        <v>12</v>
      </c>
      <c r="Y714" s="132">
        <v>0</v>
      </c>
      <c r="Z714" s="132">
        <v>0</v>
      </c>
      <c r="AA714" s="132">
        <v>0</v>
      </c>
      <c r="AB714" s="132">
        <v>0</v>
      </c>
      <c r="AC714" s="132">
        <v>0</v>
      </c>
      <c r="AD714" s="132">
        <v>0</v>
      </c>
      <c r="AE714" s="132">
        <v>0</v>
      </c>
      <c r="AF714" s="132">
        <v>0</v>
      </c>
      <c r="AG714" s="132">
        <v>0</v>
      </c>
      <c r="AH714" s="132">
        <v>0</v>
      </c>
      <c r="AI714" s="132">
        <v>99</v>
      </c>
      <c r="AJ714" s="132">
        <v>94</v>
      </c>
      <c r="AK714" s="132">
        <v>0</v>
      </c>
      <c r="AL714" s="132">
        <v>0</v>
      </c>
      <c r="AM714" s="132">
        <v>0</v>
      </c>
      <c r="AN714" s="132" t="s">
        <v>290</v>
      </c>
      <c r="AO714" s="132">
        <v>13</v>
      </c>
      <c r="AP714" s="132">
        <v>16</v>
      </c>
      <c r="AQ714" s="132">
        <v>0</v>
      </c>
      <c r="AR714" s="132">
        <v>154</v>
      </c>
      <c r="AS714" s="132" t="s">
        <v>290</v>
      </c>
      <c r="AT714" s="132">
        <v>23</v>
      </c>
      <c r="AU714" s="132">
        <v>193</v>
      </c>
    </row>
    <row r="715" spans="1:47">
      <c r="A715" t="s">
        <v>3805</v>
      </c>
      <c r="B715" t="s">
        <v>3806</v>
      </c>
      <c r="C715" t="s">
        <v>2941</v>
      </c>
      <c r="D715" t="s">
        <v>3807</v>
      </c>
      <c r="E715" t="s">
        <v>3808</v>
      </c>
      <c r="F715" t="s">
        <v>3803</v>
      </c>
      <c r="G715" t="s">
        <v>288</v>
      </c>
      <c r="H715" s="131" t="s">
        <v>3804</v>
      </c>
      <c r="I715">
        <v>6188775500</v>
      </c>
      <c r="J715" t="s">
        <v>190</v>
      </c>
      <c r="K715" s="132">
        <v>15</v>
      </c>
      <c r="L715" s="132">
        <v>4</v>
      </c>
      <c r="M715" s="132">
        <v>1</v>
      </c>
      <c r="N715" s="132">
        <v>20</v>
      </c>
      <c r="O715" s="132">
        <v>15</v>
      </c>
      <c r="P715" s="132">
        <v>14</v>
      </c>
      <c r="Q715" s="132">
        <v>18</v>
      </c>
      <c r="R715" s="132">
        <v>12</v>
      </c>
      <c r="S715" s="132">
        <v>13</v>
      </c>
      <c r="T715" s="132">
        <v>13</v>
      </c>
      <c r="U715" s="132">
        <v>16</v>
      </c>
      <c r="V715" s="132">
        <v>15</v>
      </c>
      <c r="W715" s="132">
        <v>15</v>
      </c>
      <c r="X715" s="132">
        <v>10</v>
      </c>
      <c r="Y715" s="132">
        <v>0</v>
      </c>
      <c r="Z715" s="132">
        <v>0</v>
      </c>
      <c r="AA715" s="132">
        <v>0</v>
      </c>
      <c r="AB715" s="132">
        <v>0</v>
      </c>
      <c r="AC715" s="132">
        <v>15</v>
      </c>
      <c r="AD715" s="132">
        <v>0</v>
      </c>
      <c r="AE715" s="132">
        <v>0</v>
      </c>
      <c r="AF715" s="132">
        <v>0</v>
      </c>
      <c r="AG715" s="132">
        <v>0</v>
      </c>
      <c r="AH715" s="132">
        <v>0</v>
      </c>
      <c r="AI715" s="132">
        <v>67</v>
      </c>
      <c r="AJ715" s="132">
        <v>89</v>
      </c>
      <c r="AK715" s="132">
        <v>0</v>
      </c>
      <c r="AL715" s="132">
        <v>0</v>
      </c>
      <c r="AM715" s="132">
        <v>0</v>
      </c>
      <c r="AN715" s="132">
        <v>0</v>
      </c>
      <c r="AO715" s="132" t="s">
        <v>290</v>
      </c>
      <c r="AP715" s="132">
        <v>12</v>
      </c>
      <c r="AQ715" s="132">
        <v>0</v>
      </c>
      <c r="AR715" s="132">
        <v>135</v>
      </c>
      <c r="AS715" s="132" t="s">
        <v>290</v>
      </c>
      <c r="AT715" s="132">
        <v>0</v>
      </c>
      <c r="AU715" s="132">
        <v>156</v>
      </c>
    </row>
    <row r="716" spans="1:47">
      <c r="A716" t="s">
        <v>3809</v>
      </c>
      <c r="B716" t="s">
        <v>3810</v>
      </c>
      <c r="C716" t="s">
        <v>906</v>
      </c>
      <c r="D716" t="s">
        <v>3811</v>
      </c>
      <c r="E716" t="s">
        <v>3812</v>
      </c>
      <c r="F716" t="s">
        <v>3813</v>
      </c>
      <c r="G716" t="s">
        <v>288</v>
      </c>
      <c r="H716" s="131" t="s">
        <v>3814</v>
      </c>
      <c r="I716">
        <v>6185057000</v>
      </c>
      <c r="J716" t="s">
        <v>190</v>
      </c>
      <c r="K716" s="132">
        <v>35</v>
      </c>
      <c r="L716" s="132">
        <v>16.600000000000001</v>
      </c>
      <c r="M716" s="132">
        <v>4</v>
      </c>
      <c r="N716" s="132">
        <v>55.6</v>
      </c>
      <c r="O716" s="132">
        <v>0</v>
      </c>
      <c r="P716" s="132">
        <v>48</v>
      </c>
      <c r="Q716" s="132">
        <v>46</v>
      </c>
      <c r="R716" s="132">
        <v>49</v>
      </c>
      <c r="S716" s="132">
        <v>48</v>
      </c>
      <c r="T716" s="132">
        <v>48</v>
      </c>
      <c r="U716" s="132">
        <v>48</v>
      </c>
      <c r="V716" s="132">
        <v>48</v>
      </c>
      <c r="W716" s="132">
        <v>48</v>
      </c>
      <c r="X716" s="132">
        <v>46</v>
      </c>
      <c r="Y716" s="132">
        <v>46</v>
      </c>
      <c r="Z716" s="132">
        <v>26</v>
      </c>
      <c r="AA716" s="132">
        <v>17</v>
      </c>
      <c r="AB716" s="132">
        <v>27</v>
      </c>
      <c r="AC716" s="132">
        <v>0</v>
      </c>
      <c r="AD716" s="132">
        <v>0</v>
      </c>
      <c r="AE716" s="132">
        <v>0</v>
      </c>
      <c r="AF716" s="132">
        <v>0</v>
      </c>
      <c r="AG716" s="132">
        <v>0</v>
      </c>
      <c r="AH716" s="132">
        <v>0</v>
      </c>
      <c r="AI716" s="132">
        <v>272</v>
      </c>
      <c r="AJ716" s="132">
        <v>273</v>
      </c>
      <c r="AK716" s="132" t="s">
        <v>290</v>
      </c>
      <c r="AL716" s="132">
        <v>20</v>
      </c>
      <c r="AM716" s="132">
        <v>0</v>
      </c>
      <c r="AN716" s="132" t="s">
        <v>290</v>
      </c>
      <c r="AO716" s="132" t="s">
        <v>290</v>
      </c>
      <c r="AP716" s="132">
        <v>15</v>
      </c>
      <c r="AQ716" s="132">
        <v>0</v>
      </c>
      <c r="AR716" s="132">
        <v>500</v>
      </c>
      <c r="AS716" s="132">
        <v>24</v>
      </c>
      <c r="AT716" s="132">
        <v>0</v>
      </c>
      <c r="AU716" s="132">
        <v>545</v>
      </c>
    </row>
    <row r="717" spans="1:47">
      <c r="A717" t="s">
        <v>4795</v>
      </c>
      <c r="B717" t="s">
        <v>4796</v>
      </c>
      <c r="C717" t="s">
        <v>4797</v>
      </c>
      <c r="D717" t="s">
        <v>4798</v>
      </c>
      <c r="E717" t="s">
        <v>4799</v>
      </c>
      <c r="F717" t="s">
        <v>3803</v>
      </c>
      <c r="G717" t="s">
        <v>288</v>
      </c>
      <c r="H717" s="131">
        <v>62040</v>
      </c>
      <c r="I717">
        <v>6187977933</v>
      </c>
      <c r="J717" t="s">
        <v>190</v>
      </c>
      <c r="K717" s="132">
        <v>13</v>
      </c>
      <c r="L717" s="132">
        <v>1</v>
      </c>
      <c r="M717" s="132">
        <v>2</v>
      </c>
      <c r="N717" s="132">
        <v>16</v>
      </c>
      <c r="O717" s="132">
        <v>14</v>
      </c>
      <c r="P717" s="132">
        <v>14</v>
      </c>
      <c r="Q717" s="132">
        <v>12</v>
      </c>
      <c r="R717" s="132">
        <v>10</v>
      </c>
      <c r="S717" s="132">
        <v>12</v>
      </c>
      <c r="T717" s="132" t="s">
        <v>290</v>
      </c>
      <c r="U717" s="132" t="s">
        <v>290</v>
      </c>
      <c r="V717" s="132" t="s">
        <v>290</v>
      </c>
      <c r="W717" s="132">
        <v>11</v>
      </c>
      <c r="X717" s="132" t="s">
        <v>290</v>
      </c>
      <c r="Y717" s="132">
        <v>10</v>
      </c>
      <c r="Z717" s="132" t="s">
        <v>290</v>
      </c>
      <c r="AA717" s="132" t="s">
        <v>290</v>
      </c>
      <c r="AB717" s="132" t="s">
        <v>290</v>
      </c>
      <c r="AC717" s="132">
        <v>0</v>
      </c>
      <c r="AD717" s="132">
        <v>0</v>
      </c>
      <c r="AE717" s="132">
        <v>0</v>
      </c>
      <c r="AF717" s="132">
        <v>0</v>
      </c>
      <c r="AG717" s="132">
        <v>0</v>
      </c>
      <c r="AH717" s="132">
        <v>0</v>
      </c>
      <c r="AI717" s="132">
        <v>63</v>
      </c>
      <c r="AJ717" s="132">
        <v>71</v>
      </c>
      <c r="AK717" s="132" t="s">
        <v>290</v>
      </c>
      <c r="AL717" s="132" t="s">
        <v>290</v>
      </c>
      <c r="AM717" s="132">
        <v>0</v>
      </c>
      <c r="AN717" s="132">
        <v>0</v>
      </c>
      <c r="AO717" s="132">
        <v>27</v>
      </c>
      <c r="AP717" s="132" t="s">
        <v>290</v>
      </c>
      <c r="AQ717" s="132">
        <v>0</v>
      </c>
      <c r="AR717" s="132">
        <v>103</v>
      </c>
      <c r="AS717" s="132">
        <v>0</v>
      </c>
      <c r="AT717" s="132">
        <v>40</v>
      </c>
      <c r="AU717" s="132">
        <v>134</v>
      </c>
    </row>
    <row r="718" spans="1:47">
      <c r="A718" t="s">
        <v>3815</v>
      </c>
      <c r="B718" t="s">
        <v>665</v>
      </c>
      <c r="C718" t="s">
        <v>320</v>
      </c>
      <c r="D718" t="s">
        <v>3816</v>
      </c>
      <c r="E718" t="s">
        <v>3817</v>
      </c>
      <c r="F718" t="s">
        <v>3818</v>
      </c>
      <c r="G718" t="s">
        <v>288</v>
      </c>
      <c r="H718" s="131" t="s">
        <v>3819</v>
      </c>
      <c r="I718">
        <v>6188882252</v>
      </c>
      <c r="J718" t="s">
        <v>190</v>
      </c>
      <c r="K718" s="132">
        <v>3</v>
      </c>
      <c r="L718" s="132">
        <v>0</v>
      </c>
      <c r="M718" s="132">
        <v>0.5</v>
      </c>
      <c r="N718" s="132">
        <v>3.5</v>
      </c>
      <c r="O718" s="132" t="s">
        <v>290</v>
      </c>
      <c r="P718" s="132" t="s">
        <v>290</v>
      </c>
      <c r="Q718" s="132" t="s">
        <v>290</v>
      </c>
      <c r="R718" s="132" t="s">
        <v>290</v>
      </c>
      <c r="S718" s="132" t="s">
        <v>290</v>
      </c>
      <c r="T718" s="132" t="s">
        <v>290</v>
      </c>
      <c r="U718" s="132" t="s">
        <v>290</v>
      </c>
      <c r="V718" s="132" t="s">
        <v>290</v>
      </c>
      <c r="W718" s="132" t="s">
        <v>290</v>
      </c>
      <c r="X718" s="132">
        <v>0</v>
      </c>
      <c r="Y718" s="132">
        <v>0</v>
      </c>
      <c r="Z718" s="132">
        <v>0</v>
      </c>
      <c r="AA718" s="132">
        <v>0</v>
      </c>
      <c r="AB718" s="132">
        <v>0</v>
      </c>
      <c r="AC718" s="132">
        <v>0</v>
      </c>
      <c r="AD718" s="132">
        <v>0</v>
      </c>
      <c r="AE718" s="132">
        <v>0</v>
      </c>
      <c r="AF718" s="132">
        <v>0</v>
      </c>
      <c r="AG718" s="132">
        <v>0</v>
      </c>
      <c r="AH718" s="132">
        <v>0</v>
      </c>
      <c r="AI718" s="132">
        <v>20</v>
      </c>
      <c r="AJ718" s="132">
        <v>14</v>
      </c>
      <c r="AK718" s="132">
        <v>0</v>
      </c>
      <c r="AL718" s="132">
        <v>0</v>
      </c>
      <c r="AM718" s="132">
        <v>0</v>
      </c>
      <c r="AN718" s="132">
        <v>0</v>
      </c>
      <c r="AO718" s="132">
        <v>0</v>
      </c>
      <c r="AP718" s="132">
        <v>0</v>
      </c>
      <c r="AQ718" s="132">
        <v>0</v>
      </c>
      <c r="AR718" s="132">
        <v>34</v>
      </c>
      <c r="AS718" s="132">
        <v>0</v>
      </c>
      <c r="AT718" s="132">
        <v>0</v>
      </c>
      <c r="AU718" s="132">
        <v>34</v>
      </c>
    </row>
    <row r="719" spans="1:47">
      <c r="A719" t="s">
        <v>3820</v>
      </c>
      <c r="B719" t="s">
        <v>3821</v>
      </c>
      <c r="C719" t="s">
        <v>3822</v>
      </c>
      <c r="D719" t="s">
        <v>3823</v>
      </c>
      <c r="E719" t="s">
        <v>3824</v>
      </c>
      <c r="F719" t="s">
        <v>3825</v>
      </c>
      <c r="G719" t="s">
        <v>288</v>
      </c>
      <c r="H719" s="131" t="s">
        <v>3804</v>
      </c>
      <c r="I719">
        <v>6185014141</v>
      </c>
      <c r="J719" t="s">
        <v>190</v>
      </c>
      <c r="K719" s="132">
        <v>3.5</v>
      </c>
      <c r="L719" s="132">
        <v>1.5</v>
      </c>
      <c r="M719" s="132">
        <v>5</v>
      </c>
      <c r="N719" s="132">
        <v>10</v>
      </c>
      <c r="O719" s="132">
        <v>25</v>
      </c>
      <c r="P719" s="132">
        <v>12</v>
      </c>
      <c r="Q719" s="132">
        <v>13</v>
      </c>
      <c r="R719" s="132" t="s">
        <v>290</v>
      </c>
      <c r="S719" s="132" t="s">
        <v>290</v>
      </c>
      <c r="T719" s="132" t="s">
        <v>290</v>
      </c>
      <c r="U719" s="132" t="s">
        <v>290</v>
      </c>
      <c r="V719" s="132" t="s">
        <v>290</v>
      </c>
      <c r="W719" s="132" t="s">
        <v>290</v>
      </c>
      <c r="X719" s="132" t="s">
        <v>290</v>
      </c>
      <c r="Y719" s="132">
        <v>0</v>
      </c>
      <c r="Z719" s="132">
        <v>0</v>
      </c>
      <c r="AA719" s="132">
        <v>0</v>
      </c>
      <c r="AB719" s="132">
        <v>0</v>
      </c>
      <c r="AC719" s="132">
        <v>0</v>
      </c>
      <c r="AD719" s="132">
        <v>0</v>
      </c>
      <c r="AE719" s="132">
        <v>0</v>
      </c>
      <c r="AF719" s="132">
        <v>0</v>
      </c>
      <c r="AG719" s="132">
        <v>0</v>
      </c>
      <c r="AH719" s="132">
        <v>0</v>
      </c>
      <c r="AI719" s="132">
        <v>44</v>
      </c>
      <c r="AJ719" s="132">
        <v>26</v>
      </c>
      <c r="AK719" s="132">
        <v>0</v>
      </c>
      <c r="AL719" s="132">
        <v>0</v>
      </c>
      <c r="AM719" s="132">
        <v>0</v>
      </c>
      <c r="AN719" s="132">
        <v>0</v>
      </c>
      <c r="AO719" s="132">
        <v>51</v>
      </c>
      <c r="AP719" s="132" t="s">
        <v>290</v>
      </c>
      <c r="AQ719" s="132">
        <v>0</v>
      </c>
      <c r="AR719" s="132">
        <v>10</v>
      </c>
      <c r="AS719" s="132">
        <v>0</v>
      </c>
      <c r="AT719" s="132">
        <v>50</v>
      </c>
      <c r="AU719" s="132">
        <v>70</v>
      </c>
    </row>
    <row r="720" spans="1:47">
      <c r="A720" t="s">
        <v>3826</v>
      </c>
      <c r="B720" t="s">
        <v>2883</v>
      </c>
      <c r="C720" t="s">
        <v>817</v>
      </c>
      <c r="D720" t="s">
        <v>3827</v>
      </c>
      <c r="E720" t="s">
        <v>3828</v>
      </c>
      <c r="F720" t="s">
        <v>3766</v>
      </c>
      <c r="G720" t="s">
        <v>288</v>
      </c>
      <c r="H720" s="131" t="s">
        <v>3767</v>
      </c>
      <c r="I720">
        <v>6183445450</v>
      </c>
      <c r="J720" t="s">
        <v>190</v>
      </c>
      <c r="K720" s="132">
        <v>14</v>
      </c>
      <c r="L720" s="132">
        <v>4</v>
      </c>
      <c r="M720" s="132">
        <v>1</v>
      </c>
      <c r="N720" s="132">
        <v>19</v>
      </c>
      <c r="O720" s="132">
        <v>29</v>
      </c>
      <c r="P720" s="132">
        <v>16</v>
      </c>
      <c r="Q720" s="132">
        <v>15</v>
      </c>
      <c r="R720" s="132">
        <v>14</v>
      </c>
      <c r="S720" s="132">
        <v>16</v>
      </c>
      <c r="T720" s="132">
        <v>12</v>
      </c>
      <c r="U720" s="132">
        <v>15</v>
      </c>
      <c r="V720" s="132">
        <v>15</v>
      </c>
      <c r="W720" s="132">
        <v>19</v>
      </c>
      <c r="X720" s="132">
        <v>15</v>
      </c>
      <c r="Y720" s="132">
        <v>0</v>
      </c>
      <c r="Z720" s="132">
        <v>0</v>
      </c>
      <c r="AA720" s="132">
        <v>0</v>
      </c>
      <c r="AB720" s="132">
        <v>0</v>
      </c>
      <c r="AC720" s="132">
        <v>0</v>
      </c>
      <c r="AD720" s="132">
        <v>0</v>
      </c>
      <c r="AE720" s="132">
        <v>0</v>
      </c>
      <c r="AF720" s="132">
        <v>0</v>
      </c>
      <c r="AG720" s="132">
        <v>0</v>
      </c>
      <c r="AH720" s="132">
        <v>0</v>
      </c>
      <c r="AI720" s="132">
        <v>84</v>
      </c>
      <c r="AJ720" s="132">
        <v>82</v>
      </c>
      <c r="AK720" s="132">
        <v>0</v>
      </c>
      <c r="AL720" s="132">
        <v>0</v>
      </c>
      <c r="AM720" s="132">
        <v>0</v>
      </c>
      <c r="AN720" s="132" t="s">
        <v>290</v>
      </c>
      <c r="AO720" s="132" t="s">
        <v>290</v>
      </c>
      <c r="AP720" s="132">
        <v>27</v>
      </c>
      <c r="AQ720" s="132">
        <v>0</v>
      </c>
      <c r="AR720" s="132">
        <v>112</v>
      </c>
      <c r="AS720" s="132">
        <v>15</v>
      </c>
      <c r="AT720" s="132">
        <v>28</v>
      </c>
      <c r="AU720" s="132">
        <v>166</v>
      </c>
    </row>
    <row r="721" spans="1:47">
      <c r="A721" t="s">
        <v>3829</v>
      </c>
      <c r="B721" t="s">
        <v>326</v>
      </c>
      <c r="C721" t="s">
        <v>3830</v>
      </c>
      <c r="D721" t="s">
        <v>3831</v>
      </c>
      <c r="E721" t="s">
        <v>3832</v>
      </c>
      <c r="F721" t="s">
        <v>3798</v>
      </c>
      <c r="G721" t="s">
        <v>288</v>
      </c>
      <c r="H721" s="131" t="s">
        <v>3799</v>
      </c>
      <c r="I721">
        <v>6186567002</v>
      </c>
      <c r="J721" t="s">
        <v>190</v>
      </c>
      <c r="K721" s="132">
        <v>11</v>
      </c>
      <c r="L721" s="132">
        <v>7.5</v>
      </c>
      <c r="M721" s="132">
        <v>1</v>
      </c>
      <c r="N721" s="132">
        <v>19.5</v>
      </c>
      <c r="O721" s="132">
        <v>19</v>
      </c>
      <c r="P721" s="132">
        <v>35</v>
      </c>
      <c r="Q721" s="132">
        <v>26</v>
      </c>
      <c r="R721" s="132">
        <v>23</v>
      </c>
      <c r="S721" s="132">
        <v>25</v>
      </c>
      <c r="T721" s="132">
        <v>24</v>
      </c>
      <c r="U721" s="132">
        <v>20</v>
      </c>
      <c r="V721" s="132">
        <v>14</v>
      </c>
      <c r="W721" s="132">
        <v>19</v>
      </c>
      <c r="X721" s="132" t="s">
        <v>290</v>
      </c>
      <c r="Y721" s="132">
        <v>0</v>
      </c>
      <c r="Z721" s="132">
        <v>0</v>
      </c>
      <c r="AA721" s="132">
        <v>0</v>
      </c>
      <c r="AB721" s="132">
        <v>0</v>
      </c>
      <c r="AC721" s="132">
        <v>0</v>
      </c>
      <c r="AD721" s="132">
        <v>0</v>
      </c>
      <c r="AE721" s="132">
        <v>0</v>
      </c>
      <c r="AF721" s="132">
        <v>0</v>
      </c>
      <c r="AG721" s="132">
        <v>0</v>
      </c>
      <c r="AH721" s="132">
        <v>0</v>
      </c>
      <c r="AI721" s="132">
        <v>107</v>
      </c>
      <c r="AJ721" s="132">
        <v>106</v>
      </c>
      <c r="AK721" s="132">
        <v>0</v>
      </c>
      <c r="AL721" s="132">
        <v>0</v>
      </c>
      <c r="AM721" s="132">
        <v>0</v>
      </c>
      <c r="AN721" s="132" t="s">
        <v>290</v>
      </c>
      <c r="AO721" s="132" t="s">
        <v>290</v>
      </c>
      <c r="AP721" s="132">
        <v>0</v>
      </c>
      <c r="AQ721" s="132">
        <v>0</v>
      </c>
      <c r="AR721" s="132">
        <v>187</v>
      </c>
      <c r="AS721" s="132">
        <v>20</v>
      </c>
      <c r="AT721" s="132">
        <v>13</v>
      </c>
      <c r="AU721" s="132">
        <v>213</v>
      </c>
    </row>
    <row r="722" spans="1:47">
      <c r="A722" t="s">
        <v>3833</v>
      </c>
      <c r="B722" t="s">
        <v>3834</v>
      </c>
      <c r="C722" t="s">
        <v>3830</v>
      </c>
      <c r="D722" t="s">
        <v>3835</v>
      </c>
      <c r="E722" t="s">
        <v>3836</v>
      </c>
      <c r="F722" t="s">
        <v>3759</v>
      </c>
      <c r="G722" t="s">
        <v>288</v>
      </c>
      <c r="H722" s="131" t="s">
        <v>3760</v>
      </c>
      <c r="I722">
        <v>6184681068</v>
      </c>
      <c r="J722" t="s">
        <v>190</v>
      </c>
      <c r="K722" s="132">
        <v>1</v>
      </c>
      <c r="L722" s="132">
        <v>0</v>
      </c>
      <c r="M722" s="132">
        <v>0</v>
      </c>
      <c r="N722" s="132">
        <v>1</v>
      </c>
      <c r="O722" s="132">
        <v>0</v>
      </c>
      <c r="P722" s="132" t="s">
        <v>290</v>
      </c>
      <c r="Q722" s="132" t="s">
        <v>290</v>
      </c>
      <c r="R722" s="132" t="s">
        <v>290</v>
      </c>
      <c r="S722" s="132" t="s">
        <v>290</v>
      </c>
      <c r="T722" s="132" t="s">
        <v>290</v>
      </c>
      <c r="U722" s="132" t="s">
        <v>290</v>
      </c>
      <c r="V722" s="132">
        <v>0</v>
      </c>
      <c r="W722" s="132" t="s">
        <v>290</v>
      </c>
      <c r="X722" s="132" t="s">
        <v>290</v>
      </c>
      <c r="Y722" s="132">
        <v>0</v>
      </c>
      <c r="Z722" s="132" t="s">
        <v>290</v>
      </c>
      <c r="AA722" s="132" t="s">
        <v>290</v>
      </c>
      <c r="AB722" s="132">
        <v>0</v>
      </c>
      <c r="AC722" s="132">
        <v>0</v>
      </c>
      <c r="AD722" s="132">
        <v>0</v>
      </c>
      <c r="AE722" s="132">
        <v>0</v>
      </c>
      <c r="AF722" s="132">
        <v>0</v>
      </c>
      <c r="AG722" s="132">
        <v>0</v>
      </c>
      <c r="AH722" s="132">
        <v>0</v>
      </c>
      <c r="AI722" s="132" t="s">
        <v>290</v>
      </c>
      <c r="AJ722" s="132" t="s">
        <v>290</v>
      </c>
      <c r="AK722" s="132">
        <v>0</v>
      </c>
      <c r="AL722" s="132">
        <v>0</v>
      </c>
      <c r="AM722" s="132">
        <v>0</v>
      </c>
      <c r="AN722" s="132">
        <v>0</v>
      </c>
      <c r="AO722" s="132">
        <v>10</v>
      </c>
      <c r="AP722" s="132">
        <v>0</v>
      </c>
      <c r="AQ722" s="132">
        <v>0</v>
      </c>
      <c r="AR722" s="132">
        <v>0</v>
      </c>
      <c r="AS722" s="132" t="s">
        <v>290</v>
      </c>
      <c r="AT722" s="132" t="s">
        <v>290</v>
      </c>
      <c r="AU722" s="132">
        <v>13</v>
      </c>
    </row>
    <row r="723" spans="1:47">
      <c r="A723" t="s">
        <v>3837</v>
      </c>
      <c r="B723" t="s">
        <v>439</v>
      </c>
      <c r="C723" t="s">
        <v>2359</v>
      </c>
      <c r="D723" t="s">
        <v>3838</v>
      </c>
      <c r="E723" t="s">
        <v>3839</v>
      </c>
      <c r="F723" t="s">
        <v>3788</v>
      </c>
      <c r="G723" t="s">
        <v>288</v>
      </c>
      <c r="H723" s="131" t="s">
        <v>3789</v>
      </c>
      <c r="I723">
        <v>6183775507</v>
      </c>
      <c r="J723" t="s">
        <v>190</v>
      </c>
      <c r="K723" s="132">
        <v>18.5</v>
      </c>
      <c r="L723" s="132">
        <v>11</v>
      </c>
      <c r="M723" s="132">
        <v>3</v>
      </c>
      <c r="N723" s="132">
        <v>32.5</v>
      </c>
      <c r="O723" s="132">
        <v>147</v>
      </c>
      <c r="P723" s="132">
        <v>28</v>
      </c>
      <c r="Q723" s="132">
        <v>23</v>
      </c>
      <c r="R723" s="132">
        <v>26</v>
      </c>
      <c r="S723" s="132">
        <v>21</v>
      </c>
      <c r="T723" s="132">
        <v>19</v>
      </c>
      <c r="U723" s="132">
        <v>17</v>
      </c>
      <c r="V723" s="132">
        <v>10</v>
      </c>
      <c r="W723" s="132">
        <v>14</v>
      </c>
      <c r="X723" s="132" t="s">
        <v>290</v>
      </c>
      <c r="Y723" s="132">
        <v>0</v>
      </c>
      <c r="Z723" s="132">
        <v>0</v>
      </c>
      <c r="AA723" s="132">
        <v>0</v>
      </c>
      <c r="AB723" s="132">
        <v>0</v>
      </c>
      <c r="AC723" s="132">
        <v>0</v>
      </c>
      <c r="AD723" s="132">
        <v>0</v>
      </c>
      <c r="AE723" s="132">
        <v>0</v>
      </c>
      <c r="AF723" s="132">
        <v>0</v>
      </c>
      <c r="AG723" s="132">
        <v>0</v>
      </c>
      <c r="AH723" s="132">
        <v>0</v>
      </c>
      <c r="AI723" s="132">
        <v>169</v>
      </c>
      <c r="AJ723" s="132">
        <v>145</v>
      </c>
      <c r="AK723" s="132">
        <v>0</v>
      </c>
      <c r="AL723" s="132">
        <v>0</v>
      </c>
      <c r="AM723" s="132">
        <v>0</v>
      </c>
      <c r="AN723" s="132" t="s">
        <v>290</v>
      </c>
      <c r="AO723" s="132" t="s">
        <v>290</v>
      </c>
      <c r="AP723" s="132">
        <v>12</v>
      </c>
      <c r="AQ723" s="132">
        <v>0</v>
      </c>
      <c r="AR723" s="132">
        <v>285</v>
      </c>
      <c r="AS723" s="132">
        <v>10</v>
      </c>
      <c r="AT723" s="132">
        <v>71</v>
      </c>
      <c r="AU723" s="132">
        <v>314</v>
      </c>
    </row>
    <row r="724" spans="1:47">
      <c r="A724" t="s">
        <v>3840</v>
      </c>
      <c r="B724" t="s">
        <v>3841</v>
      </c>
      <c r="C724" t="s">
        <v>3842</v>
      </c>
      <c r="D724" t="s">
        <v>3843</v>
      </c>
      <c r="E724" t="s">
        <v>3844</v>
      </c>
      <c r="F724" t="s">
        <v>3798</v>
      </c>
      <c r="G724" t="s">
        <v>288</v>
      </c>
      <c r="H724" s="131" t="s">
        <v>3799</v>
      </c>
      <c r="I724">
        <v>6186561230</v>
      </c>
      <c r="J724" t="s">
        <v>190</v>
      </c>
      <c r="K724" s="132">
        <v>12.5</v>
      </c>
      <c r="L724" s="132">
        <v>5</v>
      </c>
      <c r="M724" s="132">
        <v>0</v>
      </c>
      <c r="N724" s="132">
        <v>17.5</v>
      </c>
      <c r="O724" s="132">
        <v>24</v>
      </c>
      <c r="P724" s="132">
        <v>24</v>
      </c>
      <c r="Q724" s="132">
        <v>14</v>
      </c>
      <c r="R724" s="132">
        <v>18</v>
      </c>
      <c r="S724" s="132">
        <v>19</v>
      </c>
      <c r="T724" s="132">
        <v>21</v>
      </c>
      <c r="U724" s="132">
        <v>17</v>
      </c>
      <c r="V724" s="132">
        <v>21</v>
      </c>
      <c r="W724" s="132">
        <v>21</v>
      </c>
      <c r="X724" s="132">
        <v>20</v>
      </c>
      <c r="Y724" s="132">
        <v>0</v>
      </c>
      <c r="Z724" s="132">
        <v>0</v>
      </c>
      <c r="AA724" s="132">
        <v>0</v>
      </c>
      <c r="AB724" s="132">
        <v>0</v>
      </c>
      <c r="AC724" s="132">
        <v>0</v>
      </c>
      <c r="AD724" s="132">
        <v>0</v>
      </c>
      <c r="AE724" s="132">
        <v>0</v>
      </c>
      <c r="AF724" s="132">
        <v>0</v>
      </c>
      <c r="AG724" s="132">
        <v>0</v>
      </c>
      <c r="AH724" s="132">
        <v>0</v>
      </c>
      <c r="AI724" s="132">
        <v>116</v>
      </c>
      <c r="AJ724" s="132">
        <v>83</v>
      </c>
      <c r="AK724" s="132">
        <v>0</v>
      </c>
      <c r="AL724" s="132">
        <v>0</v>
      </c>
      <c r="AM724" s="132" t="s">
        <v>290</v>
      </c>
      <c r="AN724" s="132" t="s">
        <v>290</v>
      </c>
      <c r="AO724" s="132" t="s">
        <v>290</v>
      </c>
      <c r="AP724" s="132">
        <v>0</v>
      </c>
      <c r="AQ724" s="132">
        <v>0</v>
      </c>
      <c r="AR724" s="132">
        <v>184</v>
      </c>
      <c r="AS724" s="132" t="s">
        <v>290</v>
      </c>
      <c r="AT724" s="132">
        <v>0</v>
      </c>
      <c r="AU724" s="132">
        <v>199</v>
      </c>
    </row>
    <row r="725" spans="1:47">
      <c r="A725" t="s">
        <v>3845</v>
      </c>
      <c r="B725" t="s">
        <v>2699</v>
      </c>
      <c r="C725" t="s">
        <v>3846</v>
      </c>
      <c r="D725" t="s">
        <v>3847</v>
      </c>
      <c r="E725" t="s">
        <v>3848</v>
      </c>
      <c r="F725" t="s">
        <v>3759</v>
      </c>
      <c r="G725" t="s">
        <v>288</v>
      </c>
      <c r="H725" s="131" t="s">
        <v>3760</v>
      </c>
      <c r="I725">
        <v>6184658523</v>
      </c>
      <c r="J725" t="s">
        <v>190</v>
      </c>
      <c r="K725" s="132">
        <v>24</v>
      </c>
      <c r="L725" s="132">
        <v>5</v>
      </c>
      <c r="M725" s="132">
        <v>1</v>
      </c>
      <c r="N725" s="132">
        <v>30</v>
      </c>
      <c r="O725" s="132">
        <v>42</v>
      </c>
      <c r="P725" s="132">
        <v>26</v>
      </c>
      <c r="Q725" s="132">
        <v>32</v>
      </c>
      <c r="R725" s="132">
        <v>31</v>
      </c>
      <c r="S725" s="132">
        <v>25</v>
      </c>
      <c r="T725" s="132">
        <v>26</v>
      </c>
      <c r="U725" s="132">
        <v>35</v>
      </c>
      <c r="V725" s="132">
        <v>31</v>
      </c>
      <c r="W725" s="132">
        <v>29</v>
      </c>
      <c r="X725" s="132">
        <v>37</v>
      </c>
      <c r="Y725" s="132">
        <v>0</v>
      </c>
      <c r="Z725" s="132">
        <v>0</v>
      </c>
      <c r="AA725" s="132">
        <v>0</v>
      </c>
      <c r="AB725" s="132">
        <v>0</v>
      </c>
      <c r="AC725" s="132">
        <v>0</v>
      </c>
      <c r="AD725" s="132">
        <v>0</v>
      </c>
      <c r="AE725" s="132">
        <v>0</v>
      </c>
      <c r="AF725" s="132">
        <v>0</v>
      </c>
      <c r="AG725" s="132">
        <v>0</v>
      </c>
      <c r="AH725" s="132">
        <v>0</v>
      </c>
      <c r="AI725" s="132">
        <v>154</v>
      </c>
      <c r="AJ725" s="132">
        <v>160</v>
      </c>
      <c r="AK725" s="132">
        <v>0</v>
      </c>
      <c r="AL725" s="132">
        <v>0</v>
      </c>
      <c r="AM725" s="132">
        <v>0</v>
      </c>
      <c r="AN725" s="132" t="s">
        <v>290</v>
      </c>
      <c r="AO725" s="132" t="s">
        <v>290</v>
      </c>
      <c r="AP725" s="132">
        <v>11</v>
      </c>
      <c r="AQ725" s="132">
        <v>0</v>
      </c>
      <c r="AR725" s="132">
        <v>288</v>
      </c>
      <c r="AS725" s="132">
        <v>10</v>
      </c>
      <c r="AT725" s="132">
        <v>16</v>
      </c>
      <c r="AU725" s="132">
        <v>314</v>
      </c>
    </row>
    <row r="726" spans="1:47">
      <c r="A726" t="s">
        <v>3849</v>
      </c>
      <c r="B726" t="s">
        <v>3850</v>
      </c>
      <c r="C726" t="s">
        <v>3851</v>
      </c>
      <c r="D726" t="s">
        <v>3852</v>
      </c>
      <c r="E726" t="s">
        <v>3853</v>
      </c>
      <c r="F726" t="s">
        <v>3803</v>
      </c>
      <c r="G726" t="s">
        <v>288</v>
      </c>
      <c r="H726" s="131" t="s">
        <v>3804</v>
      </c>
      <c r="I726">
        <v>6189312508</v>
      </c>
      <c r="J726" t="s">
        <v>190</v>
      </c>
      <c r="K726" s="132">
        <v>6</v>
      </c>
      <c r="L726" s="132">
        <v>0</v>
      </c>
      <c r="M726" s="132">
        <v>2</v>
      </c>
      <c r="N726" s="132">
        <v>8</v>
      </c>
      <c r="O726" s="132">
        <v>19</v>
      </c>
      <c r="P726" s="132" t="s">
        <v>290</v>
      </c>
      <c r="Q726" s="132" t="s">
        <v>290</v>
      </c>
      <c r="R726" s="132" t="s">
        <v>290</v>
      </c>
      <c r="S726" s="132" t="s">
        <v>290</v>
      </c>
      <c r="T726" s="132">
        <v>0</v>
      </c>
      <c r="U726" s="132" t="s">
        <v>290</v>
      </c>
      <c r="V726" s="132">
        <v>0</v>
      </c>
      <c r="W726" s="132">
        <v>0</v>
      </c>
      <c r="X726" s="132">
        <v>0</v>
      </c>
      <c r="Y726" s="132">
        <v>0</v>
      </c>
      <c r="Z726" s="132">
        <v>0</v>
      </c>
      <c r="AA726" s="132">
        <v>0</v>
      </c>
      <c r="AB726" s="132">
        <v>0</v>
      </c>
      <c r="AC726" s="132">
        <v>0</v>
      </c>
      <c r="AD726" s="132">
        <v>0</v>
      </c>
      <c r="AE726" s="132">
        <v>0</v>
      </c>
      <c r="AF726" s="132">
        <v>0</v>
      </c>
      <c r="AG726" s="132">
        <v>0</v>
      </c>
      <c r="AH726" s="132">
        <v>0</v>
      </c>
      <c r="AI726" s="132">
        <v>22</v>
      </c>
      <c r="AJ726" s="132">
        <v>17</v>
      </c>
      <c r="AK726" s="132">
        <v>0</v>
      </c>
      <c r="AL726" s="132">
        <v>0</v>
      </c>
      <c r="AM726" s="132">
        <v>0</v>
      </c>
      <c r="AN726" s="132" t="s">
        <v>290</v>
      </c>
      <c r="AO726" s="132" t="s">
        <v>290</v>
      </c>
      <c r="AP726" s="132" t="s">
        <v>290</v>
      </c>
      <c r="AQ726" s="132">
        <v>0</v>
      </c>
      <c r="AR726" s="132">
        <v>27</v>
      </c>
      <c r="AS726" s="132" t="s">
        <v>290</v>
      </c>
      <c r="AT726" s="132" t="s">
        <v>290</v>
      </c>
      <c r="AU726" s="132">
        <v>39</v>
      </c>
    </row>
    <row r="727" spans="1:47">
      <c r="A727" t="s">
        <v>3854</v>
      </c>
      <c r="B727" t="s">
        <v>3855</v>
      </c>
      <c r="C727" t="s">
        <v>1180</v>
      </c>
      <c r="D727" t="s">
        <v>3856</v>
      </c>
      <c r="E727" t="s">
        <v>3857</v>
      </c>
      <c r="F727" t="s">
        <v>3772</v>
      </c>
      <c r="G727" t="s">
        <v>288</v>
      </c>
      <c r="H727" s="131" t="s">
        <v>3773</v>
      </c>
      <c r="I727">
        <v>6184661599</v>
      </c>
      <c r="J727" t="s">
        <v>190</v>
      </c>
      <c r="K727" s="132">
        <v>32</v>
      </c>
      <c r="L727" s="132">
        <v>2</v>
      </c>
      <c r="M727" s="132">
        <v>3</v>
      </c>
      <c r="N727" s="132">
        <v>37</v>
      </c>
      <c r="O727" s="132">
        <v>78</v>
      </c>
      <c r="P727" s="132">
        <v>30</v>
      </c>
      <c r="Q727" s="132">
        <v>34</v>
      </c>
      <c r="R727" s="132">
        <v>30</v>
      </c>
      <c r="S727" s="132">
        <v>27</v>
      </c>
      <c r="T727" s="132">
        <v>24</v>
      </c>
      <c r="U727" s="132">
        <v>26</v>
      </c>
      <c r="V727" s="132">
        <v>28</v>
      </c>
      <c r="W727" s="132">
        <v>15</v>
      </c>
      <c r="X727" s="132">
        <v>25</v>
      </c>
      <c r="Y727" s="132">
        <v>0</v>
      </c>
      <c r="Z727" s="132">
        <v>0</v>
      </c>
      <c r="AA727" s="132">
        <v>0</v>
      </c>
      <c r="AB727" s="132">
        <v>0</v>
      </c>
      <c r="AC727" s="132">
        <v>0</v>
      </c>
      <c r="AD727" s="132">
        <v>0</v>
      </c>
      <c r="AE727" s="132">
        <v>0</v>
      </c>
      <c r="AF727" s="132">
        <v>0</v>
      </c>
      <c r="AG727" s="132">
        <v>0</v>
      </c>
      <c r="AH727" s="132">
        <v>0</v>
      </c>
      <c r="AI727" s="132">
        <v>167</v>
      </c>
      <c r="AJ727" s="132">
        <v>150</v>
      </c>
      <c r="AK727" s="132">
        <v>0</v>
      </c>
      <c r="AL727" s="132">
        <v>0</v>
      </c>
      <c r="AM727" s="132">
        <v>0</v>
      </c>
      <c r="AN727" s="132" t="s">
        <v>290</v>
      </c>
      <c r="AO727" s="132" t="s">
        <v>290</v>
      </c>
      <c r="AP727" s="132" t="s">
        <v>290</v>
      </c>
      <c r="AQ727" s="132">
        <v>0</v>
      </c>
      <c r="AR727" s="132">
        <v>304</v>
      </c>
      <c r="AS727" s="132" t="s">
        <v>290</v>
      </c>
      <c r="AT727" s="132" t="s">
        <v>290</v>
      </c>
      <c r="AU727" s="132">
        <v>317</v>
      </c>
    </row>
    <row r="728" spans="1:47">
      <c r="A728" t="s">
        <v>3858</v>
      </c>
      <c r="B728" t="s">
        <v>3859</v>
      </c>
      <c r="C728" t="s">
        <v>3860</v>
      </c>
      <c r="D728" t="s">
        <v>3861</v>
      </c>
      <c r="E728" t="s">
        <v>3862</v>
      </c>
      <c r="F728" t="s">
        <v>3798</v>
      </c>
      <c r="G728" t="s">
        <v>288</v>
      </c>
      <c r="H728" s="131" t="s">
        <v>3799</v>
      </c>
      <c r="I728">
        <v>6186560043</v>
      </c>
      <c r="J728" t="s">
        <v>190</v>
      </c>
      <c r="K728" s="132">
        <v>15</v>
      </c>
      <c r="L728" s="132">
        <v>3</v>
      </c>
      <c r="M728" s="132">
        <v>3</v>
      </c>
      <c r="N728" s="132">
        <v>21</v>
      </c>
      <c r="O728" s="132">
        <v>0</v>
      </c>
      <c r="P728" s="132">
        <v>0</v>
      </c>
      <c r="Q728" s="132">
        <v>0</v>
      </c>
      <c r="R728" s="132">
        <v>0</v>
      </c>
      <c r="S728" s="132">
        <v>0</v>
      </c>
      <c r="T728" s="132">
        <v>0</v>
      </c>
      <c r="U728" s="132">
        <v>0</v>
      </c>
      <c r="V728" s="132">
        <v>0</v>
      </c>
      <c r="W728" s="132">
        <v>0</v>
      </c>
      <c r="X728" s="132">
        <v>0</v>
      </c>
      <c r="Y728" s="132">
        <v>62</v>
      </c>
      <c r="Z728" s="132">
        <v>62</v>
      </c>
      <c r="AA728" s="132">
        <v>52</v>
      </c>
      <c r="AB728" s="132">
        <v>43</v>
      </c>
      <c r="AC728" s="132">
        <v>0</v>
      </c>
      <c r="AD728" s="132">
        <v>0</v>
      </c>
      <c r="AE728" s="132">
        <v>0</v>
      </c>
      <c r="AF728" s="132">
        <v>0</v>
      </c>
      <c r="AG728" s="132">
        <v>0</v>
      </c>
      <c r="AH728" s="132">
        <v>0</v>
      </c>
      <c r="AI728" s="132">
        <v>119</v>
      </c>
      <c r="AJ728" s="132">
        <v>100</v>
      </c>
      <c r="AK728" s="132">
        <v>16</v>
      </c>
      <c r="AL728" s="132">
        <v>18</v>
      </c>
      <c r="AM728" s="132">
        <v>0</v>
      </c>
      <c r="AN728" s="132">
        <v>0</v>
      </c>
      <c r="AO728" s="132">
        <v>13</v>
      </c>
      <c r="AP728" s="132" t="s">
        <v>290</v>
      </c>
      <c r="AQ728" s="132">
        <v>0</v>
      </c>
      <c r="AR728" s="132">
        <v>203</v>
      </c>
      <c r="AS728" s="132">
        <v>0</v>
      </c>
      <c r="AT728" s="132">
        <v>45</v>
      </c>
      <c r="AU728" s="132">
        <v>219</v>
      </c>
    </row>
    <row r="729" spans="1:47">
      <c r="A729" t="s">
        <v>3863</v>
      </c>
      <c r="B729" t="s">
        <v>3864</v>
      </c>
      <c r="C729" t="s">
        <v>3865</v>
      </c>
      <c r="D729" t="s">
        <v>3866</v>
      </c>
      <c r="E729" t="s">
        <v>3867</v>
      </c>
      <c r="F729" t="s">
        <v>3813</v>
      </c>
      <c r="G729" t="s">
        <v>288</v>
      </c>
      <c r="H729" s="131" t="s">
        <v>3814</v>
      </c>
      <c r="I729">
        <v>6183457230</v>
      </c>
      <c r="J729" t="s">
        <v>190</v>
      </c>
      <c r="K729" s="132">
        <v>15</v>
      </c>
      <c r="L729" s="132">
        <v>5.5</v>
      </c>
      <c r="M729" s="132">
        <v>3.5</v>
      </c>
      <c r="N729" s="132">
        <v>24</v>
      </c>
      <c r="O729" s="132">
        <v>49</v>
      </c>
      <c r="P729" s="132">
        <v>14</v>
      </c>
      <c r="Q729" s="132">
        <v>18</v>
      </c>
      <c r="R729" s="132">
        <v>28</v>
      </c>
      <c r="S729" s="132">
        <v>26</v>
      </c>
      <c r="T729" s="132">
        <v>25</v>
      </c>
      <c r="U729" s="132">
        <v>21</v>
      </c>
      <c r="V729" s="132">
        <v>30</v>
      </c>
      <c r="W729" s="132">
        <v>15</v>
      </c>
      <c r="X729" s="132">
        <v>18</v>
      </c>
      <c r="Y729" s="132">
        <v>0</v>
      </c>
      <c r="Z729" s="132">
        <v>0</v>
      </c>
      <c r="AA729" s="132">
        <v>0</v>
      </c>
      <c r="AB729" s="132">
        <v>0</v>
      </c>
      <c r="AC729" s="132">
        <v>0</v>
      </c>
      <c r="AD729" s="132">
        <v>0</v>
      </c>
      <c r="AE729" s="132">
        <v>0</v>
      </c>
      <c r="AF729" s="132">
        <v>0</v>
      </c>
      <c r="AG729" s="132">
        <v>0</v>
      </c>
      <c r="AH729" s="132">
        <v>0</v>
      </c>
      <c r="AI729" s="132">
        <v>109</v>
      </c>
      <c r="AJ729" s="132">
        <v>135</v>
      </c>
      <c r="AK729" s="132">
        <v>0</v>
      </c>
      <c r="AL729" s="132">
        <v>0</v>
      </c>
      <c r="AM729" s="132">
        <v>0</v>
      </c>
      <c r="AN729" s="132" t="s">
        <v>290</v>
      </c>
      <c r="AO729" s="132">
        <v>0</v>
      </c>
      <c r="AP729" s="132" t="s">
        <v>290</v>
      </c>
      <c r="AQ729" s="132" t="s">
        <v>290</v>
      </c>
      <c r="AR729" s="132">
        <v>229</v>
      </c>
      <c r="AS729" s="132" t="s">
        <v>290</v>
      </c>
      <c r="AT729" s="132">
        <v>0</v>
      </c>
      <c r="AU729" s="132">
        <v>244</v>
      </c>
    </row>
    <row r="730" spans="1:47">
      <c r="A730" t="s">
        <v>3868</v>
      </c>
      <c r="B730" t="s">
        <v>3869</v>
      </c>
      <c r="C730" t="s">
        <v>1714</v>
      </c>
      <c r="D730" t="s">
        <v>3870</v>
      </c>
      <c r="E730" t="s">
        <v>3871</v>
      </c>
      <c r="F730" t="s">
        <v>3766</v>
      </c>
      <c r="G730" t="s">
        <v>288</v>
      </c>
      <c r="H730" s="131" t="s">
        <v>3767</v>
      </c>
      <c r="I730">
        <v>6183443153</v>
      </c>
      <c r="J730" t="s">
        <v>190</v>
      </c>
      <c r="K730" s="132">
        <v>24</v>
      </c>
      <c r="L730" s="132">
        <v>9</v>
      </c>
      <c r="M730" s="132">
        <v>2</v>
      </c>
      <c r="N730" s="132">
        <v>35</v>
      </c>
      <c r="O730" s="132">
        <v>93</v>
      </c>
      <c r="P730" s="132">
        <v>37</v>
      </c>
      <c r="Q730" s="132">
        <v>28</v>
      </c>
      <c r="R730" s="132">
        <v>27</v>
      </c>
      <c r="S730" s="132">
        <v>29</v>
      </c>
      <c r="T730" s="132">
        <v>32</v>
      </c>
      <c r="U730" s="132">
        <v>36</v>
      </c>
      <c r="V730" s="132">
        <v>27</v>
      </c>
      <c r="W730" s="132">
        <v>19</v>
      </c>
      <c r="X730" s="132">
        <v>22</v>
      </c>
      <c r="Y730" s="132">
        <v>0</v>
      </c>
      <c r="Z730" s="132">
        <v>0</v>
      </c>
      <c r="AA730" s="132">
        <v>0</v>
      </c>
      <c r="AB730" s="132">
        <v>0</v>
      </c>
      <c r="AC730" s="132">
        <v>0</v>
      </c>
      <c r="AD730" s="132">
        <v>0</v>
      </c>
      <c r="AE730" s="132">
        <v>0</v>
      </c>
      <c r="AF730" s="132">
        <v>0</v>
      </c>
      <c r="AG730" s="132">
        <v>0</v>
      </c>
      <c r="AH730" s="132">
        <v>0</v>
      </c>
      <c r="AI730" s="132">
        <v>180</v>
      </c>
      <c r="AJ730" s="132">
        <v>170</v>
      </c>
      <c r="AK730" s="132">
        <v>0</v>
      </c>
      <c r="AL730" s="132">
        <v>0</v>
      </c>
      <c r="AM730" s="132" t="s">
        <v>290</v>
      </c>
      <c r="AN730" s="132">
        <v>15</v>
      </c>
      <c r="AO730" s="132" t="s">
        <v>290</v>
      </c>
      <c r="AP730" s="132">
        <v>0</v>
      </c>
      <c r="AQ730" s="132">
        <v>0</v>
      </c>
      <c r="AR730" s="132">
        <v>320</v>
      </c>
      <c r="AS730" s="132" t="s">
        <v>290</v>
      </c>
      <c r="AT730" s="132">
        <v>20</v>
      </c>
      <c r="AU730" s="132">
        <v>350</v>
      </c>
    </row>
    <row r="731" spans="1:47">
      <c r="A731" t="s">
        <v>4800</v>
      </c>
      <c r="B731" t="s">
        <v>4801</v>
      </c>
      <c r="C731" t="s">
        <v>4802</v>
      </c>
      <c r="D731" t="s">
        <v>4803</v>
      </c>
      <c r="E731" t="s">
        <v>4804</v>
      </c>
      <c r="F731" t="s">
        <v>3798</v>
      </c>
      <c r="G731" t="s">
        <v>288</v>
      </c>
      <c r="H731" s="131">
        <v>62025</v>
      </c>
      <c r="I731">
        <v>6182888024</v>
      </c>
      <c r="J731" t="s">
        <v>190</v>
      </c>
      <c r="K731" s="132">
        <v>4</v>
      </c>
      <c r="L731" s="132">
        <v>0</v>
      </c>
      <c r="M731" s="132">
        <v>0</v>
      </c>
      <c r="N731" s="132">
        <v>4</v>
      </c>
      <c r="O731" s="132">
        <v>0</v>
      </c>
      <c r="P731" s="132" t="s">
        <v>290</v>
      </c>
      <c r="Q731" s="132">
        <v>0</v>
      </c>
      <c r="R731" s="132">
        <v>0</v>
      </c>
      <c r="S731" s="132">
        <v>0</v>
      </c>
      <c r="T731" s="132" t="s">
        <v>290</v>
      </c>
      <c r="U731" s="132" t="s">
        <v>290</v>
      </c>
      <c r="V731" s="132" t="s">
        <v>290</v>
      </c>
      <c r="W731" s="132">
        <v>0</v>
      </c>
      <c r="X731" s="132">
        <v>0</v>
      </c>
      <c r="Y731" s="132" t="s">
        <v>290</v>
      </c>
      <c r="Z731" s="132">
        <v>0</v>
      </c>
      <c r="AA731" s="132">
        <v>0</v>
      </c>
      <c r="AB731" s="132" t="s">
        <v>290</v>
      </c>
      <c r="AC731" s="132">
        <v>0</v>
      </c>
      <c r="AD731" s="132">
        <v>0</v>
      </c>
      <c r="AE731" s="132">
        <v>0</v>
      </c>
      <c r="AF731" s="132">
        <v>0</v>
      </c>
      <c r="AG731" s="132">
        <v>0</v>
      </c>
      <c r="AH731" s="132">
        <v>0</v>
      </c>
      <c r="AI731" s="132" t="s">
        <v>290</v>
      </c>
      <c r="AJ731" s="132" t="s">
        <v>290</v>
      </c>
      <c r="AK731" s="132">
        <v>0</v>
      </c>
      <c r="AL731" s="132" t="s">
        <v>290</v>
      </c>
      <c r="AM731" s="132">
        <v>0</v>
      </c>
      <c r="AN731" s="132">
        <v>0</v>
      </c>
      <c r="AO731" s="132" t="s">
        <v>290</v>
      </c>
      <c r="AP731" s="132" t="s">
        <v>290</v>
      </c>
      <c r="AQ731" s="132">
        <v>0</v>
      </c>
      <c r="AR731" s="132" t="s">
        <v>290</v>
      </c>
      <c r="AS731" s="132">
        <v>0</v>
      </c>
      <c r="AT731" s="132" t="s">
        <v>290</v>
      </c>
      <c r="AU731" s="132">
        <v>10</v>
      </c>
    </row>
    <row r="732" spans="1:47">
      <c r="A732" t="s">
        <v>3872</v>
      </c>
      <c r="B732" t="s">
        <v>3873</v>
      </c>
      <c r="C732" t="s">
        <v>3874</v>
      </c>
      <c r="D732" t="s">
        <v>136</v>
      </c>
      <c r="E732" t="s">
        <v>3875</v>
      </c>
      <c r="F732" t="s">
        <v>3759</v>
      </c>
      <c r="G732" t="s">
        <v>288</v>
      </c>
      <c r="H732" s="131" t="s">
        <v>3760</v>
      </c>
      <c r="I732">
        <v>6184631845</v>
      </c>
      <c r="J732" t="s">
        <v>190</v>
      </c>
      <c r="K732" s="132">
        <v>1</v>
      </c>
      <c r="L732" s="132">
        <v>0</v>
      </c>
      <c r="M732" s="132">
        <v>1</v>
      </c>
      <c r="N732" s="132">
        <v>2</v>
      </c>
      <c r="O732" s="132">
        <v>0</v>
      </c>
      <c r="P732" s="132">
        <v>0</v>
      </c>
      <c r="Q732" s="132">
        <v>0</v>
      </c>
      <c r="R732" s="132" t="s">
        <v>290</v>
      </c>
      <c r="S732" s="132">
        <v>0</v>
      </c>
      <c r="T732" s="132" t="s">
        <v>290</v>
      </c>
      <c r="U732" s="132" t="s">
        <v>290</v>
      </c>
      <c r="V732" s="132">
        <v>0</v>
      </c>
      <c r="W732" s="132" t="s">
        <v>290</v>
      </c>
      <c r="X732" s="132" t="s">
        <v>290</v>
      </c>
      <c r="Y732" s="132">
        <v>0</v>
      </c>
      <c r="Z732" s="132">
        <v>0</v>
      </c>
      <c r="AA732" s="132">
        <v>0</v>
      </c>
      <c r="AB732" s="132">
        <v>0</v>
      </c>
      <c r="AC732" s="132">
        <v>0</v>
      </c>
      <c r="AD732" s="132">
        <v>0</v>
      </c>
      <c r="AE732" s="132">
        <v>0</v>
      </c>
      <c r="AF732" s="132">
        <v>0</v>
      </c>
      <c r="AG732" s="132">
        <v>0</v>
      </c>
      <c r="AH732" s="132">
        <v>0</v>
      </c>
      <c r="AI732" s="132" t="s">
        <v>290</v>
      </c>
      <c r="AJ732" s="132" t="s">
        <v>290</v>
      </c>
      <c r="AK732" s="132">
        <v>0</v>
      </c>
      <c r="AL732" s="132">
        <v>0</v>
      </c>
      <c r="AM732" s="132">
        <v>0</v>
      </c>
      <c r="AN732" s="132">
        <v>0</v>
      </c>
      <c r="AO732" s="132" t="s">
        <v>290</v>
      </c>
      <c r="AP732" s="132">
        <v>0</v>
      </c>
      <c r="AQ732" s="132">
        <v>0</v>
      </c>
      <c r="AR732" s="132">
        <v>0</v>
      </c>
      <c r="AS732" s="132">
        <v>0</v>
      </c>
      <c r="AT732" s="132" t="s">
        <v>290</v>
      </c>
      <c r="AU732" s="132" t="s">
        <v>290</v>
      </c>
    </row>
    <row r="733" spans="1:47">
      <c r="A733" t="s">
        <v>3876</v>
      </c>
      <c r="B733" t="s">
        <v>3877</v>
      </c>
      <c r="C733" t="s">
        <v>934</v>
      </c>
      <c r="D733" t="s">
        <v>3878</v>
      </c>
      <c r="E733" t="s">
        <v>3879</v>
      </c>
      <c r="F733" t="s">
        <v>3880</v>
      </c>
      <c r="G733" t="s">
        <v>288</v>
      </c>
      <c r="H733" s="131" t="s">
        <v>3881</v>
      </c>
      <c r="I733">
        <v>6188559010</v>
      </c>
      <c r="J733" t="s">
        <v>190</v>
      </c>
      <c r="K733" s="132">
        <v>20</v>
      </c>
      <c r="L733" s="132">
        <v>3</v>
      </c>
      <c r="M733" s="132">
        <v>2</v>
      </c>
      <c r="N733" s="132">
        <v>25</v>
      </c>
      <c r="O733" s="132">
        <v>0</v>
      </c>
      <c r="P733" s="132">
        <v>0</v>
      </c>
      <c r="Q733" s="132">
        <v>0</v>
      </c>
      <c r="R733" s="132">
        <v>0</v>
      </c>
      <c r="S733" s="132">
        <v>0</v>
      </c>
      <c r="T733" s="132">
        <v>0</v>
      </c>
      <c r="U733" s="132">
        <v>0</v>
      </c>
      <c r="V733" s="132">
        <v>0</v>
      </c>
      <c r="W733" s="132">
        <v>0</v>
      </c>
      <c r="X733" s="132">
        <v>0</v>
      </c>
      <c r="Y733" s="132">
        <v>91</v>
      </c>
      <c r="Z733" s="132">
        <v>79</v>
      </c>
      <c r="AA733" s="132">
        <v>62</v>
      </c>
      <c r="AB733" s="132">
        <v>69</v>
      </c>
      <c r="AC733" s="132">
        <v>0</v>
      </c>
      <c r="AD733" s="132">
        <v>0</v>
      </c>
      <c r="AE733" s="132">
        <v>0</v>
      </c>
      <c r="AF733" s="132">
        <v>0</v>
      </c>
      <c r="AG733" s="132">
        <v>0</v>
      </c>
      <c r="AH733" s="132">
        <v>0</v>
      </c>
      <c r="AI733" s="132">
        <v>174</v>
      </c>
      <c r="AJ733" s="132">
        <v>127</v>
      </c>
      <c r="AK733" s="132">
        <v>24</v>
      </c>
      <c r="AL733" s="132">
        <v>23</v>
      </c>
      <c r="AM733" s="132">
        <v>0</v>
      </c>
      <c r="AN733" s="132" t="s">
        <v>290</v>
      </c>
      <c r="AO733" s="132" t="s">
        <v>290</v>
      </c>
      <c r="AP733" s="132">
        <v>16</v>
      </c>
      <c r="AQ733" s="132">
        <v>0</v>
      </c>
      <c r="AR733" s="132">
        <v>263</v>
      </c>
      <c r="AS733" s="132">
        <v>13</v>
      </c>
      <c r="AT733" s="132">
        <v>50</v>
      </c>
      <c r="AU733" s="132">
        <v>301</v>
      </c>
    </row>
    <row r="734" spans="1:47">
      <c r="A734" t="s">
        <v>3882</v>
      </c>
      <c r="B734" t="s">
        <v>446</v>
      </c>
      <c r="C734" t="s">
        <v>390</v>
      </c>
      <c r="D734" t="s">
        <v>3883</v>
      </c>
      <c r="E734" t="s">
        <v>3884</v>
      </c>
      <c r="F734" t="s">
        <v>3885</v>
      </c>
      <c r="G734" t="s">
        <v>288</v>
      </c>
      <c r="H734" s="131" t="s">
        <v>3886</v>
      </c>
      <c r="I734">
        <v>8154591444</v>
      </c>
      <c r="J734" t="s">
        <v>191</v>
      </c>
      <c r="K734" s="132">
        <v>16</v>
      </c>
      <c r="L734" s="132">
        <v>6</v>
      </c>
      <c r="M734" s="132">
        <v>2</v>
      </c>
      <c r="N734" s="132">
        <v>24</v>
      </c>
      <c r="O734" s="132">
        <v>56</v>
      </c>
      <c r="P734" s="132">
        <v>23</v>
      </c>
      <c r="Q734" s="132">
        <v>24</v>
      </c>
      <c r="R734" s="132">
        <v>22</v>
      </c>
      <c r="S734" s="132">
        <v>25</v>
      </c>
      <c r="T734" s="132">
        <v>24</v>
      </c>
      <c r="U734" s="132">
        <v>31</v>
      </c>
      <c r="V734" s="132">
        <v>24</v>
      </c>
      <c r="W734" s="132">
        <v>21</v>
      </c>
      <c r="X734" s="132">
        <v>15</v>
      </c>
      <c r="Y734" s="132">
        <v>0</v>
      </c>
      <c r="Z734" s="132">
        <v>0</v>
      </c>
      <c r="AA734" s="132">
        <v>0</v>
      </c>
      <c r="AB734" s="132">
        <v>0</v>
      </c>
      <c r="AC734" s="132">
        <v>0</v>
      </c>
      <c r="AD734" s="132">
        <v>0</v>
      </c>
      <c r="AE734" s="132">
        <v>0</v>
      </c>
      <c r="AF734" s="132">
        <v>0</v>
      </c>
      <c r="AG734" s="132">
        <v>0</v>
      </c>
      <c r="AH734" s="132">
        <v>0</v>
      </c>
      <c r="AI734" s="132">
        <v>136</v>
      </c>
      <c r="AJ734" s="132">
        <v>129</v>
      </c>
      <c r="AK734" s="132">
        <v>0</v>
      </c>
      <c r="AL734" s="132">
        <v>0</v>
      </c>
      <c r="AM734" s="132">
        <v>0</v>
      </c>
      <c r="AN734" s="132" t="s">
        <v>290</v>
      </c>
      <c r="AO734" s="132" t="s">
        <v>290</v>
      </c>
      <c r="AP734" s="132" t="s">
        <v>290</v>
      </c>
      <c r="AQ734" s="132">
        <v>0</v>
      </c>
      <c r="AR734" s="132">
        <v>248</v>
      </c>
      <c r="AS734" s="132" t="s">
        <v>290</v>
      </c>
      <c r="AT734" s="132">
        <v>21</v>
      </c>
      <c r="AU734" s="132">
        <v>265</v>
      </c>
    </row>
    <row r="735" spans="1:47">
      <c r="A735" t="s">
        <v>3887</v>
      </c>
      <c r="B735" t="s">
        <v>3172</v>
      </c>
      <c r="C735" t="s">
        <v>1495</v>
      </c>
      <c r="D735" t="s">
        <v>3888</v>
      </c>
      <c r="E735" t="s">
        <v>3889</v>
      </c>
      <c r="F735" t="s">
        <v>3890</v>
      </c>
      <c r="G735" t="s">
        <v>288</v>
      </c>
      <c r="H735" s="131" t="s">
        <v>3891</v>
      </c>
      <c r="I735">
        <v>8476393041</v>
      </c>
      <c r="J735" t="s">
        <v>191</v>
      </c>
      <c r="K735" s="132">
        <v>18</v>
      </c>
      <c r="L735" s="132">
        <v>8</v>
      </c>
      <c r="M735" s="132">
        <v>2</v>
      </c>
      <c r="N735" s="132">
        <v>28</v>
      </c>
      <c r="O735" s="132">
        <v>69</v>
      </c>
      <c r="P735" s="132">
        <v>15</v>
      </c>
      <c r="Q735" s="132">
        <v>21</v>
      </c>
      <c r="R735" s="132">
        <v>19</v>
      </c>
      <c r="S735" s="132">
        <v>18</v>
      </c>
      <c r="T735" s="132">
        <v>16</v>
      </c>
      <c r="U735" s="132">
        <v>21</v>
      </c>
      <c r="V735" s="132">
        <v>13</v>
      </c>
      <c r="W735" s="132">
        <v>17</v>
      </c>
      <c r="X735" s="132">
        <v>26</v>
      </c>
      <c r="Y735" s="132">
        <v>0</v>
      </c>
      <c r="Z735" s="132">
        <v>0</v>
      </c>
      <c r="AA735" s="132">
        <v>0</v>
      </c>
      <c r="AB735" s="132">
        <v>0</v>
      </c>
      <c r="AC735" s="132">
        <v>0</v>
      </c>
      <c r="AD735" s="132">
        <v>0</v>
      </c>
      <c r="AE735" s="132">
        <v>0</v>
      </c>
      <c r="AF735" s="132">
        <v>0</v>
      </c>
      <c r="AG735" s="132">
        <v>0</v>
      </c>
      <c r="AH735" s="132">
        <v>0</v>
      </c>
      <c r="AI735" s="132">
        <v>117</v>
      </c>
      <c r="AJ735" s="132">
        <v>118</v>
      </c>
      <c r="AK735" s="132">
        <v>0</v>
      </c>
      <c r="AL735" s="132">
        <v>0</v>
      </c>
      <c r="AM735" s="132">
        <v>0</v>
      </c>
      <c r="AN735" s="132" t="s">
        <v>290</v>
      </c>
      <c r="AO735" s="132">
        <v>0</v>
      </c>
      <c r="AP735" s="132">
        <v>0</v>
      </c>
      <c r="AQ735" s="132">
        <v>0</v>
      </c>
      <c r="AR735" s="132">
        <v>214</v>
      </c>
      <c r="AS735" s="132">
        <v>20</v>
      </c>
      <c r="AT735" s="132">
        <v>58</v>
      </c>
      <c r="AU735" s="132">
        <v>235</v>
      </c>
    </row>
    <row r="736" spans="1:47">
      <c r="A736" t="s">
        <v>3892</v>
      </c>
      <c r="B736" t="s">
        <v>3893</v>
      </c>
      <c r="C736" t="s">
        <v>3894</v>
      </c>
      <c r="D736" t="s">
        <v>3895</v>
      </c>
      <c r="E736" t="s">
        <v>3896</v>
      </c>
      <c r="F736" t="s">
        <v>3897</v>
      </c>
      <c r="G736" t="s">
        <v>288</v>
      </c>
      <c r="H736" s="131" t="s">
        <v>3898</v>
      </c>
      <c r="I736">
        <v>8476585313</v>
      </c>
      <c r="J736" t="s">
        <v>191</v>
      </c>
      <c r="K736" s="132">
        <v>16</v>
      </c>
      <c r="L736" s="132">
        <v>3</v>
      </c>
      <c r="M736" s="132">
        <v>1</v>
      </c>
      <c r="N736" s="132">
        <v>20</v>
      </c>
      <c r="O736" s="132">
        <v>27</v>
      </c>
      <c r="P736" s="132">
        <v>17</v>
      </c>
      <c r="Q736" s="132">
        <v>19</v>
      </c>
      <c r="R736" s="132">
        <v>19</v>
      </c>
      <c r="S736" s="132">
        <v>14</v>
      </c>
      <c r="T736" s="132">
        <v>21</v>
      </c>
      <c r="U736" s="132">
        <v>16</v>
      </c>
      <c r="V736" s="132">
        <v>17</v>
      </c>
      <c r="W736" s="132">
        <v>23</v>
      </c>
      <c r="X736" s="132">
        <v>20</v>
      </c>
      <c r="Y736" s="132">
        <v>0</v>
      </c>
      <c r="Z736" s="132">
        <v>0</v>
      </c>
      <c r="AA736" s="132">
        <v>0</v>
      </c>
      <c r="AB736" s="132">
        <v>0</v>
      </c>
      <c r="AC736" s="132">
        <v>0</v>
      </c>
      <c r="AD736" s="132">
        <v>0</v>
      </c>
      <c r="AE736" s="132">
        <v>0</v>
      </c>
      <c r="AF736" s="132">
        <v>0</v>
      </c>
      <c r="AG736" s="132">
        <v>0</v>
      </c>
      <c r="AH736" s="132">
        <v>0</v>
      </c>
      <c r="AI736" s="132">
        <v>91</v>
      </c>
      <c r="AJ736" s="132">
        <v>102</v>
      </c>
      <c r="AK736" s="132">
        <v>0</v>
      </c>
      <c r="AL736" s="132">
        <v>0</v>
      </c>
      <c r="AM736" s="132">
        <v>0</v>
      </c>
      <c r="AN736" s="132">
        <v>11</v>
      </c>
      <c r="AO736" s="132" t="s">
        <v>290</v>
      </c>
      <c r="AP736" s="132" t="s">
        <v>290</v>
      </c>
      <c r="AQ736" s="132" t="s">
        <v>290</v>
      </c>
      <c r="AR736" s="132">
        <v>150</v>
      </c>
      <c r="AS736" s="132">
        <v>27</v>
      </c>
      <c r="AT736" s="132">
        <v>15</v>
      </c>
      <c r="AU736" s="132">
        <v>193</v>
      </c>
    </row>
    <row r="737" spans="1:47">
      <c r="A737" t="s">
        <v>3899</v>
      </c>
      <c r="B737" t="s">
        <v>3900</v>
      </c>
      <c r="C737" t="s">
        <v>692</v>
      </c>
      <c r="D737" t="s">
        <v>3901</v>
      </c>
      <c r="E737" t="s">
        <v>3902</v>
      </c>
      <c r="F737" t="s">
        <v>3903</v>
      </c>
      <c r="G737" t="s">
        <v>288</v>
      </c>
      <c r="H737" s="131" t="s">
        <v>3904</v>
      </c>
      <c r="I737">
        <v>8153853959</v>
      </c>
      <c r="J737" t="s">
        <v>191</v>
      </c>
      <c r="K737" s="132">
        <v>8</v>
      </c>
      <c r="L737" s="132">
        <v>3</v>
      </c>
      <c r="M737" s="132">
        <v>1</v>
      </c>
      <c r="N737" s="132">
        <v>12</v>
      </c>
      <c r="O737" s="132">
        <v>13</v>
      </c>
      <c r="P737" s="132">
        <v>10</v>
      </c>
      <c r="Q737" s="132" t="s">
        <v>290</v>
      </c>
      <c r="R737" s="132" t="s">
        <v>290</v>
      </c>
      <c r="S737" s="132">
        <v>10</v>
      </c>
      <c r="T737" s="132" t="s">
        <v>290</v>
      </c>
      <c r="U737" s="132" t="s">
        <v>290</v>
      </c>
      <c r="V737" s="132" t="s">
        <v>290</v>
      </c>
      <c r="W737" s="132" t="s">
        <v>290</v>
      </c>
      <c r="X737" s="132" t="s">
        <v>290</v>
      </c>
      <c r="Y737" s="132">
        <v>0</v>
      </c>
      <c r="Z737" s="132">
        <v>0</v>
      </c>
      <c r="AA737" s="132">
        <v>0</v>
      </c>
      <c r="AB737" s="132">
        <v>0</v>
      </c>
      <c r="AC737" s="132">
        <v>0</v>
      </c>
      <c r="AD737" s="132">
        <v>0</v>
      </c>
      <c r="AE737" s="132">
        <v>0</v>
      </c>
      <c r="AF737" s="132">
        <v>0</v>
      </c>
      <c r="AG737" s="132">
        <v>0</v>
      </c>
      <c r="AH737" s="132">
        <v>0</v>
      </c>
      <c r="AI737" s="132">
        <v>30</v>
      </c>
      <c r="AJ737" s="132">
        <v>46</v>
      </c>
      <c r="AK737" s="132" t="s">
        <v>290</v>
      </c>
      <c r="AL737" s="132" t="s">
        <v>290</v>
      </c>
      <c r="AM737" s="132">
        <v>0</v>
      </c>
      <c r="AN737" s="132">
        <v>0</v>
      </c>
      <c r="AO737" s="132">
        <v>0</v>
      </c>
      <c r="AP737" s="132" t="s">
        <v>290</v>
      </c>
      <c r="AQ737" s="132">
        <v>0</v>
      </c>
      <c r="AR737" s="132">
        <v>52</v>
      </c>
      <c r="AS737" s="132">
        <v>21</v>
      </c>
      <c r="AT737" s="132">
        <v>13</v>
      </c>
      <c r="AU737" s="132">
        <v>76</v>
      </c>
    </row>
    <row r="738" spans="1:47">
      <c r="A738" t="s">
        <v>3905</v>
      </c>
      <c r="B738" t="s">
        <v>3906</v>
      </c>
      <c r="C738" t="s">
        <v>817</v>
      </c>
      <c r="D738" t="s">
        <v>3907</v>
      </c>
      <c r="E738" t="s">
        <v>3908</v>
      </c>
      <c r="F738" t="s">
        <v>191</v>
      </c>
      <c r="G738" t="s">
        <v>288</v>
      </c>
      <c r="H738" s="131" t="s">
        <v>3909</v>
      </c>
      <c r="I738">
        <v>8153851022</v>
      </c>
      <c r="J738" t="s">
        <v>191</v>
      </c>
      <c r="K738" s="132">
        <v>16</v>
      </c>
      <c r="L738" s="132">
        <v>5</v>
      </c>
      <c r="M738" s="132">
        <v>2</v>
      </c>
      <c r="N738" s="132">
        <v>23</v>
      </c>
      <c r="O738" s="132">
        <v>54</v>
      </c>
      <c r="P738" s="132">
        <v>19</v>
      </c>
      <c r="Q738" s="132">
        <v>24</v>
      </c>
      <c r="R738" s="132">
        <v>24</v>
      </c>
      <c r="S738" s="132">
        <v>17</v>
      </c>
      <c r="T738" s="132">
        <v>17</v>
      </c>
      <c r="U738" s="132">
        <v>22</v>
      </c>
      <c r="V738" s="132">
        <v>22</v>
      </c>
      <c r="W738" s="132">
        <v>25</v>
      </c>
      <c r="X738" s="132">
        <v>19</v>
      </c>
      <c r="Y738" s="132">
        <v>0</v>
      </c>
      <c r="Z738" s="132">
        <v>0</v>
      </c>
      <c r="AA738" s="132">
        <v>0</v>
      </c>
      <c r="AB738" s="132">
        <v>0</v>
      </c>
      <c r="AC738" s="132">
        <v>0</v>
      </c>
      <c r="AD738" s="132">
        <v>0</v>
      </c>
      <c r="AE738" s="132">
        <v>0</v>
      </c>
      <c r="AF738" s="132">
        <v>0</v>
      </c>
      <c r="AG738" s="132">
        <v>0</v>
      </c>
      <c r="AH738" s="132">
        <v>0</v>
      </c>
      <c r="AI738" s="132">
        <v>134</v>
      </c>
      <c r="AJ738" s="132">
        <v>109</v>
      </c>
      <c r="AK738" s="132">
        <v>0</v>
      </c>
      <c r="AL738" s="132">
        <v>0</v>
      </c>
      <c r="AM738" s="132">
        <v>0</v>
      </c>
      <c r="AN738" s="132" t="s">
        <v>290</v>
      </c>
      <c r="AO738" s="132" t="s">
        <v>290</v>
      </c>
      <c r="AP738" s="132">
        <v>25</v>
      </c>
      <c r="AQ738" s="132">
        <v>0</v>
      </c>
      <c r="AR738" s="132">
        <v>190</v>
      </c>
      <c r="AS738" s="132">
        <v>23</v>
      </c>
      <c r="AT738" s="132">
        <v>55</v>
      </c>
      <c r="AU738" s="132">
        <v>243</v>
      </c>
    </row>
    <row r="739" spans="1:47">
      <c r="A739" t="s">
        <v>4805</v>
      </c>
      <c r="B739" t="s">
        <v>4806</v>
      </c>
      <c r="C739" t="s">
        <v>1190</v>
      </c>
      <c r="D739" t="s">
        <v>4807</v>
      </c>
      <c r="E739" t="s">
        <v>4808</v>
      </c>
      <c r="F739" t="s">
        <v>3885</v>
      </c>
      <c r="G739" t="s">
        <v>288</v>
      </c>
      <c r="H739" s="131">
        <v>60012</v>
      </c>
      <c r="I739">
        <v>8154258099</v>
      </c>
      <c r="J739" t="s">
        <v>191</v>
      </c>
      <c r="K739" s="132">
        <v>2.7</v>
      </c>
      <c r="L739" s="132">
        <v>0</v>
      </c>
      <c r="M739" s="132">
        <v>0.3</v>
      </c>
      <c r="N739" s="132">
        <v>3</v>
      </c>
      <c r="O739" s="132">
        <v>14</v>
      </c>
      <c r="P739" s="132" t="s">
        <v>290</v>
      </c>
      <c r="Q739" s="132" t="s">
        <v>290</v>
      </c>
      <c r="R739" s="132" t="s">
        <v>290</v>
      </c>
      <c r="S739" s="132">
        <v>0</v>
      </c>
      <c r="T739" s="132">
        <v>0</v>
      </c>
      <c r="U739" s="132">
        <v>0</v>
      </c>
      <c r="V739" s="132">
        <v>0</v>
      </c>
      <c r="W739" s="132">
        <v>0</v>
      </c>
      <c r="X739" s="132">
        <v>0</v>
      </c>
      <c r="Y739" s="132">
        <v>0</v>
      </c>
      <c r="Z739" s="132">
        <v>0</v>
      </c>
      <c r="AA739" s="132">
        <v>0</v>
      </c>
      <c r="AB739" s="132">
        <v>0</v>
      </c>
      <c r="AC739" s="132">
        <v>0</v>
      </c>
      <c r="AD739" s="132">
        <v>0</v>
      </c>
      <c r="AE739" s="132">
        <v>0</v>
      </c>
      <c r="AF739" s="132">
        <v>0</v>
      </c>
      <c r="AG739" s="132">
        <v>0</v>
      </c>
      <c r="AH739" s="132">
        <v>0</v>
      </c>
      <c r="AI739" s="132">
        <v>16</v>
      </c>
      <c r="AJ739" s="132" t="s">
        <v>290</v>
      </c>
      <c r="AK739" s="132">
        <v>0</v>
      </c>
      <c r="AL739" s="132">
        <v>0</v>
      </c>
      <c r="AM739" s="132">
        <v>0</v>
      </c>
      <c r="AN739" s="132" t="s">
        <v>290</v>
      </c>
      <c r="AO739" s="132" t="s">
        <v>290</v>
      </c>
      <c r="AP739" s="132" t="s">
        <v>290</v>
      </c>
      <c r="AQ739" s="132">
        <v>0</v>
      </c>
      <c r="AR739" s="132">
        <v>15</v>
      </c>
      <c r="AS739" s="132">
        <v>0</v>
      </c>
      <c r="AT739" s="132" t="s">
        <v>290</v>
      </c>
      <c r="AU739" s="132">
        <v>23</v>
      </c>
    </row>
    <row r="740" spans="1:47">
      <c r="A740" t="s">
        <v>3910</v>
      </c>
      <c r="B740" t="s">
        <v>319</v>
      </c>
      <c r="C740" t="s">
        <v>3911</v>
      </c>
      <c r="D740" t="s">
        <v>3912</v>
      </c>
      <c r="E740" t="s">
        <v>3913</v>
      </c>
      <c r="F740" t="s">
        <v>3914</v>
      </c>
      <c r="G740" t="s">
        <v>288</v>
      </c>
      <c r="H740" s="131" t="s">
        <v>3915</v>
      </c>
      <c r="I740">
        <v>8153383598</v>
      </c>
      <c r="J740" t="s">
        <v>191</v>
      </c>
      <c r="K740" s="132">
        <v>19</v>
      </c>
      <c r="L740" s="132">
        <v>6</v>
      </c>
      <c r="M740" s="132">
        <v>1</v>
      </c>
      <c r="N740" s="132">
        <v>26</v>
      </c>
      <c r="O740" s="132">
        <v>32</v>
      </c>
      <c r="P740" s="132">
        <v>13</v>
      </c>
      <c r="Q740" s="132">
        <v>16</v>
      </c>
      <c r="R740" s="132">
        <v>13</v>
      </c>
      <c r="S740" s="132">
        <v>18</v>
      </c>
      <c r="T740" s="132">
        <v>18</v>
      </c>
      <c r="U740" s="132">
        <v>13</v>
      </c>
      <c r="V740" s="132">
        <v>12</v>
      </c>
      <c r="W740" s="132">
        <v>15</v>
      </c>
      <c r="X740" s="132">
        <v>20</v>
      </c>
      <c r="Y740" s="132">
        <v>0</v>
      </c>
      <c r="Z740" s="132">
        <v>0</v>
      </c>
      <c r="AA740" s="132">
        <v>0</v>
      </c>
      <c r="AB740" s="132">
        <v>0</v>
      </c>
      <c r="AC740" s="132">
        <v>0</v>
      </c>
      <c r="AD740" s="132">
        <v>0</v>
      </c>
      <c r="AE740" s="132">
        <v>0</v>
      </c>
      <c r="AF740" s="132">
        <v>0</v>
      </c>
      <c r="AG740" s="132">
        <v>0</v>
      </c>
      <c r="AH740" s="132">
        <v>0</v>
      </c>
      <c r="AI740" s="132">
        <v>81</v>
      </c>
      <c r="AJ740" s="132">
        <v>89</v>
      </c>
      <c r="AK740" s="132">
        <v>0</v>
      </c>
      <c r="AL740" s="132">
        <v>0</v>
      </c>
      <c r="AM740" s="132">
        <v>0</v>
      </c>
      <c r="AN740" s="132">
        <v>0</v>
      </c>
      <c r="AO740" s="132" t="s">
        <v>290</v>
      </c>
      <c r="AP740" s="132">
        <v>26</v>
      </c>
      <c r="AQ740" s="132" t="s">
        <v>290</v>
      </c>
      <c r="AR740" s="132">
        <v>123</v>
      </c>
      <c r="AS740" s="132">
        <v>16</v>
      </c>
      <c r="AT740" s="132">
        <v>20</v>
      </c>
      <c r="AU740" s="132">
        <v>170</v>
      </c>
    </row>
    <row r="741" spans="1:47">
      <c r="A741" t="s">
        <v>3916</v>
      </c>
      <c r="B741" t="s">
        <v>439</v>
      </c>
      <c r="C741" t="s">
        <v>2309</v>
      </c>
      <c r="D741" t="s">
        <v>3275</v>
      </c>
      <c r="E741" t="s">
        <v>3917</v>
      </c>
      <c r="F741" t="s">
        <v>3918</v>
      </c>
      <c r="G741" t="s">
        <v>288</v>
      </c>
      <c r="H741" s="131" t="s">
        <v>3919</v>
      </c>
      <c r="I741">
        <v>8155685156</v>
      </c>
      <c r="J741" t="s">
        <v>191</v>
      </c>
      <c r="K741" s="132">
        <v>26</v>
      </c>
      <c r="L741" s="132">
        <v>5</v>
      </c>
      <c r="M741" s="132">
        <v>4</v>
      </c>
      <c r="N741" s="132">
        <v>35</v>
      </c>
      <c r="O741" s="132">
        <v>123</v>
      </c>
      <c r="P741" s="132">
        <v>28</v>
      </c>
      <c r="Q741" s="132">
        <v>20</v>
      </c>
      <c r="R741" s="132">
        <v>32</v>
      </c>
      <c r="S741" s="132">
        <v>18</v>
      </c>
      <c r="T741" s="132">
        <v>21</v>
      </c>
      <c r="U741" s="132">
        <v>17</v>
      </c>
      <c r="V741" s="132">
        <v>13</v>
      </c>
      <c r="W741" s="132">
        <v>18</v>
      </c>
      <c r="X741" s="132">
        <v>20</v>
      </c>
      <c r="Y741" s="132">
        <v>0</v>
      </c>
      <c r="Z741" s="132">
        <v>0</v>
      </c>
      <c r="AA741" s="132">
        <v>0</v>
      </c>
      <c r="AB741" s="132">
        <v>0</v>
      </c>
      <c r="AC741" s="132">
        <v>0</v>
      </c>
      <c r="AD741" s="132">
        <v>0</v>
      </c>
      <c r="AE741" s="132">
        <v>0</v>
      </c>
      <c r="AF741" s="132">
        <v>0</v>
      </c>
      <c r="AG741" s="132">
        <v>0</v>
      </c>
      <c r="AH741" s="132">
        <v>0</v>
      </c>
      <c r="AI741" s="132">
        <v>159</v>
      </c>
      <c r="AJ741" s="132">
        <v>151</v>
      </c>
      <c r="AK741" s="132">
        <v>0</v>
      </c>
      <c r="AL741" s="132">
        <v>0</v>
      </c>
      <c r="AM741" s="132">
        <v>0</v>
      </c>
      <c r="AN741" s="132">
        <v>0</v>
      </c>
      <c r="AO741" s="132" t="s">
        <v>290</v>
      </c>
      <c r="AP741" s="132" t="s">
        <v>290</v>
      </c>
      <c r="AQ741" s="132">
        <v>0</v>
      </c>
      <c r="AR741" s="132">
        <v>281</v>
      </c>
      <c r="AS741" s="132">
        <v>17</v>
      </c>
      <c r="AT741" s="132">
        <v>15</v>
      </c>
      <c r="AU741" s="132">
        <v>310</v>
      </c>
    </row>
    <row r="742" spans="1:47">
      <c r="A742" t="s">
        <v>3920</v>
      </c>
      <c r="B742" t="s">
        <v>3921</v>
      </c>
      <c r="C742" t="s">
        <v>485</v>
      </c>
      <c r="D742" t="s">
        <v>3922</v>
      </c>
      <c r="E742" t="s">
        <v>3923</v>
      </c>
      <c r="F742" t="s">
        <v>3914</v>
      </c>
      <c r="G742" t="s">
        <v>288</v>
      </c>
      <c r="H742" s="131" t="s">
        <v>3915</v>
      </c>
      <c r="I742">
        <v>8153384220</v>
      </c>
      <c r="J742" t="s">
        <v>191</v>
      </c>
      <c r="K742" s="132">
        <v>23.5</v>
      </c>
      <c r="L742" s="132">
        <v>14</v>
      </c>
      <c r="M742" s="132">
        <v>4</v>
      </c>
      <c r="N742" s="132">
        <v>41.5</v>
      </c>
      <c r="O742" s="132">
        <v>0</v>
      </c>
      <c r="P742" s="132">
        <v>0</v>
      </c>
      <c r="Q742" s="132">
        <v>0</v>
      </c>
      <c r="R742" s="132">
        <v>0</v>
      </c>
      <c r="S742" s="132">
        <v>0</v>
      </c>
      <c r="T742" s="132">
        <v>0</v>
      </c>
      <c r="U742" s="132">
        <v>0</v>
      </c>
      <c r="V742" s="132">
        <v>0</v>
      </c>
      <c r="W742" s="132">
        <v>0</v>
      </c>
      <c r="X742" s="132">
        <v>0</v>
      </c>
      <c r="Y742" s="132">
        <v>55</v>
      </c>
      <c r="Z742" s="132">
        <v>82</v>
      </c>
      <c r="AA742" s="132">
        <v>71</v>
      </c>
      <c r="AB742" s="132">
        <v>80</v>
      </c>
      <c r="AC742" s="132">
        <v>0</v>
      </c>
      <c r="AD742" s="132">
        <v>0</v>
      </c>
      <c r="AE742" s="132">
        <v>0</v>
      </c>
      <c r="AF742" s="132">
        <v>0</v>
      </c>
      <c r="AG742" s="132">
        <v>0</v>
      </c>
      <c r="AH742" s="132">
        <v>36</v>
      </c>
      <c r="AI742" s="132">
        <v>145</v>
      </c>
      <c r="AJ742" s="132">
        <v>179</v>
      </c>
      <c r="AK742" s="132">
        <v>44</v>
      </c>
      <c r="AL742" s="132">
        <v>48</v>
      </c>
      <c r="AM742" s="132">
        <v>0</v>
      </c>
      <c r="AN742" s="132">
        <v>10</v>
      </c>
      <c r="AO742" s="132" t="s">
        <v>290</v>
      </c>
      <c r="AP742" s="132">
        <v>25</v>
      </c>
      <c r="AQ742" s="132">
        <v>0</v>
      </c>
      <c r="AR742" s="132">
        <v>275</v>
      </c>
      <c r="AS742" s="132" t="s">
        <v>290</v>
      </c>
      <c r="AT742" s="132">
        <v>15</v>
      </c>
      <c r="AU742" s="132">
        <v>324</v>
      </c>
    </row>
    <row r="743" spans="1:47">
      <c r="A743" t="s">
        <v>3924</v>
      </c>
      <c r="B743" t="s">
        <v>3925</v>
      </c>
      <c r="C743" t="s">
        <v>1163</v>
      </c>
      <c r="D743" t="s">
        <v>3926</v>
      </c>
      <c r="E743" t="s">
        <v>3927</v>
      </c>
      <c r="F743" t="s">
        <v>3885</v>
      </c>
      <c r="G743" t="s">
        <v>288</v>
      </c>
      <c r="H743" s="131" t="s">
        <v>3886</v>
      </c>
      <c r="I743">
        <v>8154590496</v>
      </c>
      <c r="J743" t="s">
        <v>191</v>
      </c>
      <c r="K743" s="132">
        <v>18</v>
      </c>
      <c r="L743" s="132">
        <v>3</v>
      </c>
      <c r="M743" s="132">
        <v>1.5</v>
      </c>
      <c r="N743" s="132">
        <v>22.5</v>
      </c>
      <c r="O743" s="132">
        <v>35</v>
      </c>
      <c r="P743" s="132">
        <v>18</v>
      </c>
      <c r="Q743" s="132">
        <v>21</v>
      </c>
      <c r="R743" s="132">
        <v>22</v>
      </c>
      <c r="S743" s="132">
        <v>22</v>
      </c>
      <c r="T743" s="132">
        <v>18</v>
      </c>
      <c r="U743" s="132">
        <v>16</v>
      </c>
      <c r="V743" s="132">
        <v>22</v>
      </c>
      <c r="W743" s="132">
        <v>21</v>
      </c>
      <c r="X743" s="132">
        <v>16</v>
      </c>
      <c r="Y743" s="132">
        <v>0</v>
      </c>
      <c r="Z743" s="132">
        <v>0</v>
      </c>
      <c r="AA743" s="132">
        <v>0</v>
      </c>
      <c r="AB743" s="132">
        <v>0</v>
      </c>
      <c r="AC743" s="132">
        <v>0</v>
      </c>
      <c r="AD743" s="132">
        <v>0</v>
      </c>
      <c r="AE743" s="132">
        <v>0</v>
      </c>
      <c r="AF743" s="132">
        <v>0</v>
      </c>
      <c r="AG743" s="132">
        <v>0</v>
      </c>
      <c r="AH743" s="132">
        <v>0</v>
      </c>
      <c r="AI743" s="132">
        <v>88</v>
      </c>
      <c r="AJ743" s="132">
        <v>123</v>
      </c>
      <c r="AK743" s="132">
        <v>0</v>
      </c>
      <c r="AL743" s="132">
        <v>0</v>
      </c>
      <c r="AM743" s="132">
        <v>0</v>
      </c>
      <c r="AN743" s="132">
        <v>0</v>
      </c>
      <c r="AO743" s="132" t="s">
        <v>290</v>
      </c>
      <c r="AP743" s="132">
        <v>18</v>
      </c>
      <c r="AQ743" s="132">
        <v>0</v>
      </c>
      <c r="AR743" s="132">
        <v>184</v>
      </c>
      <c r="AS743" s="132" t="s">
        <v>290</v>
      </c>
      <c r="AT743" s="132">
        <v>40</v>
      </c>
      <c r="AU743" s="132">
        <v>211</v>
      </c>
    </row>
    <row r="744" spans="1:47">
      <c r="A744" t="s">
        <v>3928</v>
      </c>
      <c r="B744" t="s">
        <v>3929</v>
      </c>
      <c r="C744" t="s">
        <v>2510</v>
      </c>
      <c r="D744" t="s">
        <v>3930</v>
      </c>
      <c r="E744" t="s">
        <v>3931</v>
      </c>
      <c r="F744" t="s">
        <v>3914</v>
      </c>
      <c r="G744" t="s">
        <v>288</v>
      </c>
      <c r="H744" s="131" t="s">
        <v>3915</v>
      </c>
      <c r="I744">
        <v>8153380013</v>
      </c>
      <c r="J744" t="s">
        <v>191</v>
      </c>
      <c r="K744" s="132">
        <v>20</v>
      </c>
      <c r="L744" s="132">
        <v>4</v>
      </c>
      <c r="M744" s="132">
        <v>4</v>
      </c>
      <c r="N744" s="132">
        <v>28</v>
      </c>
      <c r="O744" s="132">
        <v>67</v>
      </c>
      <c r="P744" s="132">
        <v>23</v>
      </c>
      <c r="Q744" s="132">
        <v>16</v>
      </c>
      <c r="R744" s="132" t="s">
        <v>290</v>
      </c>
      <c r="S744" s="132" t="s">
        <v>290</v>
      </c>
      <c r="T744" s="132" t="s">
        <v>290</v>
      </c>
      <c r="U744" s="132" t="s">
        <v>290</v>
      </c>
      <c r="V744" s="132" t="s">
        <v>290</v>
      </c>
      <c r="W744" s="132" t="s">
        <v>290</v>
      </c>
      <c r="X744" s="132" t="s">
        <v>290</v>
      </c>
      <c r="Y744" s="132">
        <v>0</v>
      </c>
      <c r="Z744" s="132">
        <v>0</v>
      </c>
      <c r="AA744" s="132">
        <v>0</v>
      </c>
      <c r="AB744" s="132">
        <v>0</v>
      </c>
      <c r="AC744" s="132">
        <v>0</v>
      </c>
      <c r="AD744" s="132">
        <v>0</v>
      </c>
      <c r="AE744" s="132">
        <v>0</v>
      </c>
      <c r="AF744" s="132">
        <v>0</v>
      </c>
      <c r="AG744" s="132">
        <v>0</v>
      </c>
      <c r="AH744" s="132">
        <v>0</v>
      </c>
      <c r="AI744" s="132">
        <v>84</v>
      </c>
      <c r="AJ744" s="132">
        <v>76</v>
      </c>
      <c r="AK744" s="132">
        <v>0</v>
      </c>
      <c r="AL744" s="132">
        <v>0</v>
      </c>
      <c r="AM744" s="132" t="s">
        <v>290</v>
      </c>
      <c r="AN744" s="132">
        <v>10</v>
      </c>
      <c r="AO744" s="132" t="s">
        <v>290</v>
      </c>
      <c r="AP744" s="132" t="s">
        <v>290</v>
      </c>
      <c r="AQ744" s="132">
        <v>0</v>
      </c>
      <c r="AR744" s="132">
        <v>120</v>
      </c>
      <c r="AS744" s="132">
        <v>18</v>
      </c>
      <c r="AT744" s="132" t="s">
        <v>290</v>
      </c>
      <c r="AU744" s="132">
        <v>160</v>
      </c>
    </row>
    <row r="745" spans="1:47">
      <c r="A745" t="s">
        <v>3932</v>
      </c>
      <c r="B745" t="s">
        <v>3933</v>
      </c>
      <c r="C745" t="s">
        <v>3934</v>
      </c>
      <c r="D745" t="s">
        <v>3935</v>
      </c>
      <c r="E745" t="s">
        <v>3936</v>
      </c>
      <c r="F745" t="s">
        <v>3885</v>
      </c>
      <c r="G745" t="s">
        <v>288</v>
      </c>
      <c r="H745" s="131" t="s">
        <v>3886</v>
      </c>
      <c r="I745">
        <v>8154596727</v>
      </c>
      <c r="J745" t="s">
        <v>191</v>
      </c>
      <c r="K745" s="132">
        <v>6</v>
      </c>
      <c r="L745" s="132">
        <v>0</v>
      </c>
      <c r="M745" s="132">
        <v>1</v>
      </c>
      <c r="N745" s="132">
        <v>7</v>
      </c>
      <c r="O745" s="132">
        <v>43</v>
      </c>
      <c r="P745" s="132">
        <v>10</v>
      </c>
      <c r="Q745" s="132" t="s">
        <v>290</v>
      </c>
      <c r="R745" s="132" t="s">
        <v>290</v>
      </c>
      <c r="S745" s="132" t="s">
        <v>290</v>
      </c>
      <c r="T745" s="132" t="s">
        <v>290</v>
      </c>
      <c r="U745" s="132" t="s">
        <v>290</v>
      </c>
      <c r="V745" s="132" t="s">
        <v>290</v>
      </c>
      <c r="W745" s="132">
        <v>0</v>
      </c>
      <c r="X745" s="132">
        <v>0</v>
      </c>
      <c r="Y745" s="132">
        <v>0</v>
      </c>
      <c r="Z745" s="132">
        <v>0</v>
      </c>
      <c r="AA745" s="132">
        <v>0</v>
      </c>
      <c r="AB745" s="132">
        <v>0</v>
      </c>
      <c r="AC745" s="132">
        <v>0</v>
      </c>
      <c r="AD745" s="132">
        <v>0</v>
      </c>
      <c r="AE745" s="132">
        <v>0</v>
      </c>
      <c r="AF745" s="132">
        <v>0</v>
      </c>
      <c r="AG745" s="132">
        <v>0</v>
      </c>
      <c r="AH745" s="132">
        <v>0</v>
      </c>
      <c r="AI745" s="132">
        <v>28</v>
      </c>
      <c r="AJ745" s="132">
        <v>38</v>
      </c>
      <c r="AK745" s="132">
        <v>0</v>
      </c>
      <c r="AL745" s="132">
        <v>0</v>
      </c>
      <c r="AM745" s="132">
        <v>0</v>
      </c>
      <c r="AN745" s="132" t="s">
        <v>290</v>
      </c>
      <c r="AO745" s="132">
        <v>0</v>
      </c>
      <c r="AP745" s="132" t="s">
        <v>290</v>
      </c>
      <c r="AQ745" s="132">
        <v>0</v>
      </c>
      <c r="AR745" s="132">
        <v>54</v>
      </c>
      <c r="AS745" s="132" t="s">
        <v>290</v>
      </c>
      <c r="AT745" s="132">
        <v>0</v>
      </c>
      <c r="AU745" s="132">
        <v>66</v>
      </c>
    </row>
    <row r="746" spans="1:47">
      <c r="A746" t="s">
        <v>3937</v>
      </c>
      <c r="B746" t="s">
        <v>3938</v>
      </c>
      <c r="C746" t="s">
        <v>1367</v>
      </c>
      <c r="D746" t="s">
        <v>3939</v>
      </c>
      <c r="E746" t="s">
        <v>3940</v>
      </c>
      <c r="F746" t="s">
        <v>3890</v>
      </c>
      <c r="G746" t="s">
        <v>288</v>
      </c>
      <c r="H746" s="131" t="s">
        <v>3891</v>
      </c>
      <c r="I746">
        <v>8474625971</v>
      </c>
      <c r="J746" t="s">
        <v>191</v>
      </c>
      <c r="K746" s="132">
        <v>19</v>
      </c>
      <c r="L746" s="132">
        <v>3</v>
      </c>
      <c r="M746" s="132">
        <v>2</v>
      </c>
      <c r="N746" s="132">
        <v>24</v>
      </c>
      <c r="O746" s="132">
        <v>24</v>
      </c>
      <c r="P746" s="132">
        <v>27</v>
      </c>
      <c r="Q746" s="132">
        <v>21</v>
      </c>
      <c r="R746" s="132">
        <v>29</v>
      </c>
      <c r="S746" s="132">
        <v>29</v>
      </c>
      <c r="T746" s="132">
        <v>23</v>
      </c>
      <c r="U746" s="132">
        <v>24</v>
      </c>
      <c r="V746" s="132">
        <v>24</v>
      </c>
      <c r="W746" s="132">
        <v>21</v>
      </c>
      <c r="X746" s="132">
        <v>19</v>
      </c>
      <c r="Y746" s="132">
        <v>11</v>
      </c>
      <c r="Z746" s="132">
        <v>12</v>
      </c>
      <c r="AA746" s="132">
        <v>14</v>
      </c>
      <c r="AB746" s="132" t="s">
        <v>290</v>
      </c>
      <c r="AC746" s="132">
        <v>0</v>
      </c>
      <c r="AD746" s="132">
        <v>0</v>
      </c>
      <c r="AE746" s="132">
        <v>0</v>
      </c>
      <c r="AF746" s="132">
        <v>0</v>
      </c>
      <c r="AG746" s="132">
        <v>0</v>
      </c>
      <c r="AH746" s="132">
        <v>0</v>
      </c>
      <c r="AI746" s="132">
        <v>142</v>
      </c>
      <c r="AJ746" s="132">
        <v>141</v>
      </c>
      <c r="AK746" s="132" t="s">
        <v>290</v>
      </c>
      <c r="AL746" s="132" t="s">
        <v>290</v>
      </c>
      <c r="AM746" s="132">
        <v>0</v>
      </c>
      <c r="AN746" s="132" t="s">
        <v>290</v>
      </c>
      <c r="AO746" s="132" t="s">
        <v>290</v>
      </c>
      <c r="AP746" s="132">
        <v>20</v>
      </c>
      <c r="AQ746" s="132">
        <v>0</v>
      </c>
      <c r="AR746" s="132">
        <v>238</v>
      </c>
      <c r="AS746" s="132">
        <v>12</v>
      </c>
      <c r="AT746" s="132">
        <v>0</v>
      </c>
      <c r="AU746" s="132">
        <v>283</v>
      </c>
    </row>
    <row r="747" spans="1:47">
      <c r="A747" t="s">
        <v>3941</v>
      </c>
      <c r="B747" t="s">
        <v>1762</v>
      </c>
      <c r="C747" t="s">
        <v>922</v>
      </c>
      <c r="D747" t="s">
        <v>3942</v>
      </c>
      <c r="E747" t="s">
        <v>3943</v>
      </c>
      <c r="F747" t="s">
        <v>3944</v>
      </c>
      <c r="G747" t="s">
        <v>288</v>
      </c>
      <c r="H747" s="131" t="s">
        <v>3945</v>
      </c>
      <c r="I747">
        <v>6182815353</v>
      </c>
      <c r="J747" t="s">
        <v>192</v>
      </c>
      <c r="K747" s="132">
        <v>26</v>
      </c>
      <c r="L747" s="132">
        <v>11</v>
      </c>
      <c r="M747" s="132">
        <v>1</v>
      </c>
      <c r="N747" s="132">
        <v>38</v>
      </c>
      <c r="O747" s="132">
        <v>54</v>
      </c>
      <c r="P747" s="132">
        <v>42</v>
      </c>
      <c r="Q747" s="132">
        <v>46</v>
      </c>
      <c r="R747" s="132">
        <v>42</v>
      </c>
      <c r="S747" s="132">
        <v>38</v>
      </c>
      <c r="T747" s="132">
        <v>33</v>
      </c>
      <c r="U747" s="132">
        <v>44</v>
      </c>
      <c r="V747" s="132">
        <v>32</v>
      </c>
      <c r="W747" s="132">
        <v>39</v>
      </c>
      <c r="X747" s="132">
        <v>37</v>
      </c>
      <c r="Y747" s="132">
        <v>0</v>
      </c>
      <c r="Z747" s="132">
        <v>0</v>
      </c>
      <c r="AA747" s="132">
        <v>0</v>
      </c>
      <c r="AB747" s="132">
        <v>0</v>
      </c>
      <c r="AC747" s="132">
        <v>0</v>
      </c>
      <c r="AD747" s="132">
        <v>0</v>
      </c>
      <c r="AE747" s="132">
        <v>0</v>
      </c>
      <c r="AF747" s="132">
        <v>0</v>
      </c>
      <c r="AG747" s="132">
        <v>0</v>
      </c>
      <c r="AH747" s="132">
        <v>0</v>
      </c>
      <c r="AI747" s="132">
        <v>189</v>
      </c>
      <c r="AJ747" s="132">
        <v>218</v>
      </c>
      <c r="AK747" s="132">
        <v>0</v>
      </c>
      <c r="AL747" s="132">
        <v>0</v>
      </c>
      <c r="AM747" s="132">
        <v>0</v>
      </c>
      <c r="AN747" s="132" t="s">
        <v>290</v>
      </c>
      <c r="AO747" s="132">
        <v>0</v>
      </c>
      <c r="AP747" s="132" t="s">
        <v>290</v>
      </c>
      <c r="AQ747" s="132">
        <v>0</v>
      </c>
      <c r="AR747" s="132">
        <v>390</v>
      </c>
      <c r="AS747" s="132" t="s">
        <v>290</v>
      </c>
      <c r="AT747" s="132" t="s">
        <v>290</v>
      </c>
      <c r="AU747" s="132">
        <v>407</v>
      </c>
    </row>
    <row r="748" spans="1:47">
      <c r="A748" t="s">
        <v>3946</v>
      </c>
      <c r="B748" t="s">
        <v>2883</v>
      </c>
      <c r="C748" t="s">
        <v>3947</v>
      </c>
      <c r="D748" t="s">
        <v>3948</v>
      </c>
      <c r="E748" t="s">
        <v>3949</v>
      </c>
      <c r="F748" t="s">
        <v>3950</v>
      </c>
      <c r="G748" t="s">
        <v>288</v>
      </c>
      <c r="H748" s="131" t="s">
        <v>3951</v>
      </c>
      <c r="I748">
        <v>6189397217</v>
      </c>
      <c r="J748" t="s">
        <v>192</v>
      </c>
      <c r="K748" s="132">
        <v>18</v>
      </c>
      <c r="L748" s="132">
        <v>18</v>
      </c>
      <c r="M748" s="132">
        <v>2</v>
      </c>
      <c r="N748" s="132">
        <v>38</v>
      </c>
      <c r="O748" s="132">
        <v>53</v>
      </c>
      <c r="P748" s="132">
        <v>25</v>
      </c>
      <c r="Q748" s="132">
        <v>20</v>
      </c>
      <c r="R748" s="132">
        <v>25</v>
      </c>
      <c r="S748" s="132">
        <v>20</v>
      </c>
      <c r="T748" s="132">
        <v>19</v>
      </c>
      <c r="U748" s="132">
        <v>14</v>
      </c>
      <c r="V748" s="132">
        <v>19</v>
      </c>
      <c r="W748" s="132">
        <v>25</v>
      </c>
      <c r="X748" s="132">
        <v>22</v>
      </c>
      <c r="Y748" s="132">
        <v>0</v>
      </c>
      <c r="Z748" s="132">
        <v>0</v>
      </c>
      <c r="AA748" s="132">
        <v>0</v>
      </c>
      <c r="AB748" s="132">
        <v>0</v>
      </c>
      <c r="AC748" s="132">
        <v>0</v>
      </c>
      <c r="AD748" s="132">
        <v>0</v>
      </c>
      <c r="AE748" s="132">
        <v>0</v>
      </c>
      <c r="AF748" s="132">
        <v>0</v>
      </c>
      <c r="AG748" s="132">
        <v>0</v>
      </c>
      <c r="AH748" s="132">
        <v>0</v>
      </c>
      <c r="AI748" s="132">
        <v>113</v>
      </c>
      <c r="AJ748" s="132">
        <v>129</v>
      </c>
      <c r="AK748" s="132">
        <v>11</v>
      </c>
      <c r="AL748" s="132">
        <v>11</v>
      </c>
      <c r="AM748" s="132">
        <v>0</v>
      </c>
      <c r="AN748" s="132">
        <v>0</v>
      </c>
      <c r="AO748" s="132" t="s">
        <v>290</v>
      </c>
      <c r="AP748" s="132" t="s">
        <v>290</v>
      </c>
      <c r="AQ748" s="132">
        <v>0</v>
      </c>
      <c r="AR748" s="132">
        <v>229</v>
      </c>
      <c r="AS748" s="132" t="s">
        <v>290</v>
      </c>
      <c r="AT748" s="132" t="s">
        <v>290</v>
      </c>
      <c r="AU748" s="132">
        <v>242</v>
      </c>
    </row>
    <row r="749" spans="1:47">
      <c r="A749" t="s">
        <v>3952</v>
      </c>
      <c r="B749" t="s">
        <v>3953</v>
      </c>
      <c r="C749" t="s">
        <v>731</v>
      </c>
      <c r="D749" t="s">
        <v>3954</v>
      </c>
      <c r="E749" t="s">
        <v>3955</v>
      </c>
      <c r="F749" t="s">
        <v>3950</v>
      </c>
      <c r="G749" t="s">
        <v>288</v>
      </c>
      <c r="H749" s="131" t="s">
        <v>3951</v>
      </c>
      <c r="I749">
        <v>6189393883</v>
      </c>
      <c r="J749" t="s">
        <v>192</v>
      </c>
      <c r="K749" s="132">
        <v>18.3</v>
      </c>
      <c r="L749" s="132">
        <v>10.199999999999999</v>
      </c>
      <c r="M749" s="132">
        <v>2.2999999999999998</v>
      </c>
      <c r="N749" s="132">
        <v>30.8</v>
      </c>
      <c r="O749" s="132">
        <v>0</v>
      </c>
      <c r="P749" s="132">
        <v>0</v>
      </c>
      <c r="Q749" s="132">
        <v>0</v>
      </c>
      <c r="R749" s="132">
        <v>0</v>
      </c>
      <c r="S749" s="132">
        <v>0</v>
      </c>
      <c r="T749" s="132">
        <v>0</v>
      </c>
      <c r="U749" s="132">
        <v>0</v>
      </c>
      <c r="V749" s="132">
        <v>0</v>
      </c>
      <c r="W749" s="132">
        <v>0</v>
      </c>
      <c r="X749" s="132">
        <v>0</v>
      </c>
      <c r="Y749" s="132">
        <v>45</v>
      </c>
      <c r="Z749" s="132">
        <v>51</v>
      </c>
      <c r="AA749" s="132">
        <v>49</v>
      </c>
      <c r="AB749" s="132">
        <v>36</v>
      </c>
      <c r="AC749" s="132">
        <v>0</v>
      </c>
      <c r="AD749" s="132">
        <v>0</v>
      </c>
      <c r="AE749" s="132">
        <v>0</v>
      </c>
      <c r="AF749" s="132">
        <v>0</v>
      </c>
      <c r="AG749" s="132">
        <v>0</v>
      </c>
      <c r="AH749" s="132">
        <v>0</v>
      </c>
      <c r="AI749" s="132">
        <v>93</v>
      </c>
      <c r="AJ749" s="132">
        <v>88</v>
      </c>
      <c r="AK749" s="132">
        <v>16</v>
      </c>
      <c r="AL749" s="132">
        <v>21</v>
      </c>
      <c r="AM749" s="132">
        <v>0</v>
      </c>
      <c r="AN749" s="132" t="s">
        <v>290</v>
      </c>
      <c r="AO749" s="132" t="s">
        <v>290</v>
      </c>
      <c r="AP749" s="132">
        <v>14</v>
      </c>
      <c r="AQ749" s="132" t="s">
        <v>290</v>
      </c>
      <c r="AR749" s="132">
        <v>150</v>
      </c>
      <c r="AS749" s="132" t="s">
        <v>290</v>
      </c>
      <c r="AT749" s="132">
        <v>38</v>
      </c>
      <c r="AU749" s="132">
        <v>181</v>
      </c>
    </row>
    <row r="750" spans="1:47">
      <c r="A750" t="s">
        <v>3956</v>
      </c>
      <c r="B750" t="s">
        <v>1544</v>
      </c>
      <c r="C750" t="s">
        <v>3957</v>
      </c>
      <c r="D750" t="s">
        <v>3958</v>
      </c>
      <c r="E750" t="s">
        <v>3959</v>
      </c>
      <c r="F750" t="s">
        <v>3960</v>
      </c>
      <c r="G750" t="s">
        <v>288</v>
      </c>
      <c r="H750" s="131" t="s">
        <v>3961</v>
      </c>
      <c r="I750">
        <v>6188264345</v>
      </c>
      <c r="J750" t="s">
        <v>193</v>
      </c>
      <c r="K750" s="132">
        <v>11</v>
      </c>
      <c r="L750" s="132">
        <v>3</v>
      </c>
      <c r="M750" s="132">
        <v>1</v>
      </c>
      <c r="N750" s="132">
        <v>15</v>
      </c>
      <c r="O750" s="132">
        <v>20</v>
      </c>
      <c r="P750" s="132">
        <v>11</v>
      </c>
      <c r="Q750" s="132" t="s">
        <v>290</v>
      </c>
      <c r="R750" s="132" t="s">
        <v>290</v>
      </c>
      <c r="S750" s="132" t="s">
        <v>290</v>
      </c>
      <c r="T750" s="132" t="s">
        <v>290</v>
      </c>
      <c r="U750" s="132" t="s">
        <v>290</v>
      </c>
      <c r="V750" s="132" t="s">
        <v>290</v>
      </c>
      <c r="W750" s="132">
        <v>13</v>
      </c>
      <c r="X750" s="132">
        <v>13</v>
      </c>
      <c r="Y750" s="132">
        <v>0</v>
      </c>
      <c r="Z750" s="132">
        <v>0</v>
      </c>
      <c r="AA750" s="132">
        <v>0</v>
      </c>
      <c r="AB750" s="132">
        <v>0</v>
      </c>
      <c r="AC750" s="132">
        <v>0</v>
      </c>
      <c r="AD750" s="132">
        <v>0</v>
      </c>
      <c r="AE750" s="132">
        <v>0</v>
      </c>
      <c r="AF750" s="132">
        <v>0</v>
      </c>
      <c r="AG750" s="132">
        <v>0</v>
      </c>
      <c r="AH750" s="132">
        <v>0</v>
      </c>
      <c r="AI750" s="132">
        <v>55</v>
      </c>
      <c r="AJ750" s="132">
        <v>46</v>
      </c>
      <c r="AK750" s="132">
        <v>0</v>
      </c>
      <c r="AL750" s="132">
        <v>0</v>
      </c>
      <c r="AM750" s="132">
        <v>0</v>
      </c>
      <c r="AN750" s="132">
        <v>0</v>
      </c>
      <c r="AO750" s="132">
        <v>0</v>
      </c>
      <c r="AP750" s="132">
        <v>0</v>
      </c>
      <c r="AQ750" s="132">
        <v>0</v>
      </c>
      <c r="AR750" s="132">
        <v>100</v>
      </c>
      <c r="AS750" s="132" t="s">
        <v>290</v>
      </c>
      <c r="AT750" s="132">
        <v>29</v>
      </c>
      <c r="AU750" s="132">
        <v>101</v>
      </c>
    </row>
    <row r="751" spans="1:47">
      <c r="A751" t="s">
        <v>3962</v>
      </c>
      <c r="B751" t="s">
        <v>1061</v>
      </c>
      <c r="C751" t="s">
        <v>3963</v>
      </c>
      <c r="D751" t="s">
        <v>3757</v>
      </c>
      <c r="E751" t="s">
        <v>3964</v>
      </c>
      <c r="F751" t="s">
        <v>3965</v>
      </c>
      <c r="G751" t="s">
        <v>288</v>
      </c>
      <c r="H751" s="131" t="s">
        <v>3966</v>
      </c>
      <c r="I751">
        <v>6182823873</v>
      </c>
      <c r="J751" t="s">
        <v>193</v>
      </c>
      <c r="K751" s="132">
        <v>13.2</v>
      </c>
      <c r="L751" s="132">
        <v>4</v>
      </c>
      <c r="M751" s="132">
        <v>1</v>
      </c>
      <c r="N751" s="132">
        <v>18.2</v>
      </c>
      <c r="O751" s="132">
        <v>25</v>
      </c>
      <c r="P751" s="132">
        <v>19</v>
      </c>
      <c r="Q751" s="132">
        <v>15</v>
      </c>
      <c r="R751" s="132">
        <v>21</v>
      </c>
      <c r="S751" s="132">
        <v>14</v>
      </c>
      <c r="T751" s="132">
        <v>22</v>
      </c>
      <c r="U751" s="132">
        <v>22</v>
      </c>
      <c r="V751" s="132">
        <v>10</v>
      </c>
      <c r="W751" s="132">
        <v>14</v>
      </c>
      <c r="X751" s="132">
        <v>27</v>
      </c>
      <c r="Y751" s="132">
        <v>0</v>
      </c>
      <c r="Z751" s="132">
        <v>0</v>
      </c>
      <c r="AA751" s="132">
        <v>0</v>
      </c>
      <c r="AB751" s="132">
        <v>0</v>
      </c>
      <c r="AC751" s="132">
        <v>12</v>
      </c>
      <c r="AD751" s="132">
        <v>0</v>
      </c>
      <c r="AE751" s="132">
        <v>0</v>
      </c>
      <c r="AF751" s="132">
        <v>0</v>
      </c>
      <c r="AG751" s="132">
        <v>0</v>
      </c>
      <c r="AH751" s="132">
        <v>0</v>
      </c>
      <c r="AI751" s="132">
        <v>106</v>
      </c>
      <c r="AJ751" s="132">
        <v>95</v>
      </c>
      <c r="AK751" s="132">
        <v>0</v>
      </c>
      <c r="AL751" s="132">
        <v>0</v>
      </c>
      <c r="AM751" s="132">
        <v>0</v>
      </c>
      <c r="AN751" s="132">
        <v>0</v>
      </c>
      <c r="AO751" s="132">
        <v>0</v>
      </c>
      <c r="AP751" s="132" t="s">
        <v>290</v>
      </c>
      <c r="AQ751" s="132">
        <v>0</v>
      </c>
      <c r="AR751" s="132">
        <v>198</v>
      </c>
      <c r="AS751" s="132" t="s">
        <v>290</v>
      </c>
      <c r="AT751" s="132" t="s">
        <v>290</v>
      </c>
      <c r="AU751" s="132">
        <v>201</v>
      </c>
    </row>
    <row r="752" spans="1:47">
      <c r="A752" t="s">
        <v>3967</v>
      </c>
      <c r="B752" t="s">
        <v>3968</v>
      </c>
      <c r="C752" t="s">
        <v>981</v>
      </c>
      <c r="D752" t="s">
        <v>3969</v>
      </c>
      <c r="E752" t="s">
        <v>3970</v>
      </c>
      <c r="F752" t="s">
        <v>3971</v>
      </c>
      <c r="G752" t="s">
        <v>288</v>
      </c>
      <c r="H752" s="131" t="s">
        <v>3972</v>
      </c>
      <c r="I752">
        <v>6189653838</v>
      </c>
      <c r="J752" t="s">
        <v>193</v>
      </c>
      <c r="K752" s="132">
        <v>8.5</v>
      </c>
      <c r="L752" s="132">
        <v>9</v>
      </c>
      <c r="M752" s="132">
        <v>1.5</v>
      </c>
      <c r="N752" s="132">
        <v>19</v>
      </c>
      <c r="O752" s="132">
        <v>42</v>
      </c>
      <c r="P752" s="132">
        <v>18</v>
      </c>
      <c r="Q752" s="132">
        <v>11</v>
      </c>
      <c r="R752" s="132" t="s">
        <v>290</v>
      </c>
      <c r="S752" s="132">
        <v>12</v>
      </c>
      <c r="T752" s="132">
        <v>14</v>
      </c>
      <c r="U752" s="132" t="s">
        <v>290</v>
      </c>
      <c r="V752" s="132" t="s">
        <v>290</v>
      </c>
      <c r="W752" s="132" t="s">
        <v>290</v>
      </c>
      <c r="X752" s="132" t="s">
        <v>290</v>
      </c>
      <c r="Y752" s="132">
        <v>0</v>
      </c>
      <c r="Z752" s="132">
        <v>0</v>
      </c>
      <c r="AA752" s="132">
        <v>0</v>
      </c>
      <c r="AB752" s="132">
        <v>0</v>
      </c>
      <c r="AC752" s="132">
        <v>0</v>
      </c>
      <c r="AD752" s="132">
        <v>0</v>
      </c>
      <c r="AE752" s="132">
        <v>0</v>
      </c>
      <c r="AF752" s="132">
        <v>0</v>
      </c>
      <c r="AG752" s="132">
        <v>0</v>
      </c>
      <c r="AH752" s="132">
        <v>0</v>
      </c>
      <c r="AI752" s="132">
        <v>76</v>
      </c>
      <c r="AJ752" s="132">
        <v>54</v>
      </c>
      <c r="AK752" s="132">
        <v>0</v>
      </c>
      <c r="AL752" s="132">
        <v>0</v>
      </c>
      <c r="AM752" s="132">
        <v>0</v>
      </c>
      <c r="AN752" s="132" t="s">
        <v>290</v>
      </c>
      <c r="AO752" s="132">
        <v>0</v>
      </c>
      <c r="AP752" s="132" t="s">
        <v>290</v>
      </c>
      <c r="AQ752" s="132" t="s">
        <v>290</v>
      </c>
      <c r="AR752" s="132">
        <v>125</v>
      </c>
      <c r="AS752" s="132">
        <v>0</v>
      </c>
      <c r="AT752" s="132">
        <v>11</v>
      </c>
      <c r="AU752" s="132">
        <v>130</v>
      </c>
    </row>
    <row r="753" spans="1:47">
      <c r="A753" t="s">
        <v>3973</v>
      </c>
      <c r="B753" t="s">
        <v>1585</v>
      </c>
      <c r="C753" t="s">
        <v>3492</v>
      </c>
      <c r="D753" t="s">
        <v>862</v>
      </c>
      <c r="E753" t="s">
        <v>3974</v>
      </c>
      <c r="F753" t="s">
        <v>3965</v>
      </c>
      <c r="G753" t="s">
        <v>288</v>
      </c>
      <c r="H753" s="131" t="s">
        <v>3966</v>
      </c>
      <c r="I753">
        <v>6182822881</v>
      </c>
      <c r="J753" t="s">
        <v>193</v>
      </c>
      <c r="K753" s="132">
        <v>6</v>
      </c>
      <c r="L753" s="132">
        <v>2</v>
      </c>
      <c r="M753" s="132">
        <v>1</v>
      </c>
      <c r="N753" s="132">
        <v>9</v>
      </c>
      <c r="O753" s="132">
        <v>11</v>
      </c>
      <c r="P753" s="132" t="s">
        <v>290</v>
      </c>
      <c r="Q753" s="132" t="s">
        <v>290</v>
      </c>
      <c r="R753" s="132">
        <v>0</v>
      </c>
      <c r="S753" s="132" t="s">
        <v>290</v>
      </c>
      <c r="T753" s="132" t="s">
        <v>290</v>
      </c>
      <c r="U753" s="132" t="s">
        <v>290</v>
      </c>
      <c r="V753" s="132" t="s">
        <v>290</v>
      </c>
      <c r="W753" s="132" t="s">
        <v>290</v>
      </c>
      <c r="X753" s="132" t="s">
        <v>290</v>
      </c>
      <c r="Y753" s="132">
        <v>0</v>
      </c>
      <c r="Z753" s="132">
        <v>0</v>
      </c>
      <c r="AA753" s="132">
        <v>0</v>
      </c>
      <c r="AB753" s="132">
        <v>0</v>
      </c>
      <c r="AC753" s="132">
        <v>0</v>
      </c>
      <c r="AD753" s="132">
        <v>0</v>
      </c>
      <c r="AE753" s="132">
        <v>0</v>
      </c>
      <c r="AF753" s="132">
        <v>0</v>
      </c>
      <c r="AG753" s="132">
        <v>0</v>
      </c>
      <c r="AH753" s="132">
        <v>0</v>
      </c>
      <c r="AI753" s="132">
        <v>23</v>
      </c>
      <c r="AJ753" s="132">
        <v>16</v>
      </c>
      <c r="AK753" s="132">
        <v>0</v>
      </c>
      <c r="AL753" s="132">
        <v>0</v>
      </c>
      <c r="AM753" s="132">
        <v>0</v>
      </c>
      <c r="AN753" s="132">
        <v>0</v>
      </c>
      <c r="AO753" s="132">
        <v>0</v>
      </c>
      <c r="AP753" s="132">
        <v>0</v>
      </c>
      <c r="AQ753" s="132">
        <v>0</v>
      </c>
      <c r="AR753" s="132">
        <v>39</v>
      </c>
      <c r="AS753" s="132">
        <v>0</v>
      </c>
      <c r="AT753" s="132" t="s">
        <v>290</v>
      </c>
      <c r="AU753" s="132">
        <v>39</v>
      </c>
    </row>
    <row r="754" spans="1:47">
      <c r="A754" t="s">
        <v>3975</v>
      </c>
      <c r="B754" t="s">
        <v>3112</v>
      </c>
      <c r="C754" t="s">
        <v>1275</v>
      </c>
      <c r="D754" t="s">
        <v>1234</v>
      </c>
      <c r="E754" t="s">
        <v>3976</v>
      </c>
      <c r="F754" t="s">
        <v>3965</v>
      </c>
      <c r="G754" t="s">
        <v>288</v>
      </c>
      <c r="H754" s="131" t="s">
        <v>3966</v>
      </c>
      <c r="I754">
        <v>6182823215</v>
      </c>
      <c r="J754" t="s">
        <v>193</v>
      </c>
      <c r="K754" s="132">
        <v>9.6</v>
      </c>
      <c r="L754" s="132">
        <v>3.5</v>
      </c>
      <c r="M754" s="132">
        <v>1</v>
      </c>
      <c r="N754" s="132">
        <v>14.1</v>
      </c>
      <c r="O754" s="132">
        <v>10</v>
      </c>
      <c r="P754" s="132" t="s">
        <v>290</v>
      </c>
      <c r="Q754" s="132">
        <v>10</v>
      </c>
      <c r="R754" s="132" t="s">
        <v>290</v>
      </c>
      <c r="S754" s="132" t="s">
        <v>290</v>
      </c>
      <c r="T754" s="132" t="s">
        <v>290</v>
      </c>
      <c r="U754" s="132">
        <v>13</v>
      </c>
      <c r="V754" s="132" t="s">
        <v>290</v>
      </c>
      <c r="W754" s="132" t="s">
        <v>290</v>
      </c>
      <c r="X754" s="132">
        <v>10</v>
      </c>
      <c r="Y754" s="132">
        <v>0</v>
      </c>
      <c r="Z754" s="132">
        <v>0</v>
      </c>
      <c r="AA754" s="132">
        <v>0</v>
      </c>
      <c r="AB754" s="132">
        <v>0</v>
      </c>
      <c r="AC754" s="132">
        <v>0</v>
      </c>
      <c r="AD754" s="132">
        <v>0</v>
      </c>
      <c r="AE754" s="132">
        <v>0</v>
      </c>
      <c r="AF754" s="132">
        <v>0</v>
      </c>
      <c r="AG754" s="132">
        <v>0</v>
      </c>
      <c r="AH754" s="132">
        <v>0</v>
      </c>
      <c r="AI754" s="132">
        <v>35</v>
      </c>
      <c r="AJ754" s="132">
        <v>39</v>
      </c>
      <c r="AK754" s="132">
        <v>0</v>
      </c>
      <c r="AL754" s="132">
        <v>0</v>
      </c>
      <c r="AM754" s="132">
        <v>0</v>
      </c>
      <c r="AN754" s="132">
        <v>0</v>
      </c>
      <c r="AO754" s="132">
        <v>0</v>
      </c>
      <c r="AP754" s="132">
        <v>0</v>
      </c>
      <c r="AQ754" s="132">
        <v>0</v>
      </c>
      <c r="AR754" s="132">
        <v>74</v>
      </c>
      <c r="AS754" s="132">
        <v>0</v>
      </c>
      <c r="AT754" s="132" t="s">
        <v>290</v>
      </c>
      <c r="AU754" s="132">
        <v>74</v>
      </c>
    </row>
    <row r="755" spans="1:47">
      <c r="A755" t="s">
        <v>3977</v>
      </c>
      <c r="B755" t="s">
        <v>319</v>
      </c>
      <c r="C755" t="s">
        <v>3978</v>
      </c>
      <c r="D755" t="s">
        <v>1601</v>
      </c>
      <c r="E755" t="s">
        <v>3979</v>
      </c>
      <c r="F755" t="s">
        <v>3960</v>
      </c>
      <c r="G755" t="s">
        <v>288</v>
      </c>
      <c r="H755" s="131" t="s">
        <v>3961</v>
      </c>
      <c r="I755">
        <v>6188263120</v>
      </c>
      <c r="J755" t="s">
        <v>193</v>
      </c>
      <c r="K755" s="132">
        <v>9.5</v>
      </c>
      <c r="L755" s="132">
        <v>2</v>
      </c>
      <c r="M755" s="132">
        <v>0.5</v>
      </c>
      <c r="N755" s="132">
        <v>12</v>
      </c>
      <c r="O755" s="132">
        <v>24</v>
      </c>
      <c r="P755" s="132">
        <v>10</v>
      </c>
      <c r="Q755" s="132" t="s">
        <v>290</v>
      </c>
      <c r="R755" s="132" t="s">
        <v>290</v>
      </c>
      <c r="S755" s="132" t="s">
        <v>290</v>
      </c>
      <c r="T755" s="132" t="s">
        <v>290</v>
      </c>
      <c r="U755" s="132" t="s">
        <v>290</v>
      </c>
      <c r="V755" s="132" t="s">
        <v>290</v>
      </c>
      <c r="W755" s="132" t="s">
        <v>290</v>
      </c>
      <c r="X755" s="132" t="s">
        <v>290</v>
      </c>
      <c r="Y755" s="132">
        <v>0</v>
      </c>
      <c r="Z755" s="132">
        <v>0</v>
      </c>
      <c r="AA755" s="132">
        <v>0</v>
      </c>
      <c r="AB755" s="132">
        <v>0</v>
      </c>
      <c r="AC755" s="132">
        <v>0</v>
      </c>
      <c r="AD755" s="132">
        <v>0</v>
      </c>
      <c r="AE755" s="132">
        <v>0</v>
      </c>
      <c r="AF755" s="132" t="s">
        <v>290</v>
      </c>
      <c r="AG755" s="132" t="s">
        <v>290</v>
      </c>
      <c r="AH755" s="132">
        <v>0</v>
      </c>
      <c r="AI755" s="132">
        <v>44</v>
      </c>
      <c r="AJ755" s="132">
        <v>44</v>
      </c>
      <c r="AK755" s="132">
        <v>0</v>
      </c>
      <c r="AL755" s="132">
        <v>0</v>
      </c>
      <c r="AM755" s="132">
        <v>0</v>
      </c>
      <c r="AN755" s="132">
        <v>0</v>
      </c>
      <c r="AO755" s="132">
        <v>0</v>
      </c>
      <c r="AP755" s="132">
        <v>0</v>
      </c>
      <c r="AQ755" s="132">
        <v>0</v>
      </c>
      <c r="AR755" s="132">
        <v>85</v>
      </c>
      <c r="AS755" s="132" t="s">
        <v>290</v>
      </c>
      <c r="AT755" s="132">
        <v>10</v>
      </c>
      <c r="AU755" s="132">
        <v>88</v>
      </c>
    </row>
    <row r="756" spans="1:47">
      <c r="A756" t="s">
        <v>3980</v>
      </c>
      <c r="B756" t="s">
        <v>3981</v>
      </c>
      <c r="C756" t="s">
        <v>839</v>
      </c>
      <c r="D756" t="s">
        <v>2766</v>
      </c>
      <c r="E756" t="s">
        <v>3982</v>
      </c>
      <c r="F756" t="s">
        <v>3983</v>
      </c>
      <c r="G756" t="s">
        <v>288</v>
      </c>
      <c r="H756" s="131" t="s">
        <v>3984</v>
      </c>
      <c r="I756">
        <v>6188537300</v>
      </c>
      <c r="J756" t="s">
        <v>193</v>
      </c>
      <c r="K756" s="132">
        <v>2</v>
      </c>
      <c r="L756" s="132">
        <v>0.5</v>
      </c>
      <c r="M756" s="132">
        <v>3.5</v>
      </c>
      <c r="N756" s="132">
        <v>6</v>
      </c>
      <c r="O756" s="132">
        <v>0</v>
      </c>
      <c r="P756" s="132">
        <v>0</v>
      </c>
      <c r="Q756" s="132">
        <v>0</v>
      </c>
      <c r="R756" s="132">
        <v>0</v>
      </c>
      <c r="S756" s="132">
        <v>0</v>
      </c>
      <c r="T756" s="132">
        <v>0</v>
      </c>
      <c r="U756" s="132">
        <v>0</v>
      </c>
      <c r="V756" s="132">
        <v>0</v>
      </c>
      <c r="W756" s="132">
        <v>0</v>
      </c>
      <c r="X756" s="132">
        <v>0</v>
      </c>
      <c r="Y756" s="132" t="s">
        <v>290</v>
      </c>
      <c r="Z756" s="132" t="s">
        <v>290</v>
      </c>
      <c r="AA756" s="132" t="s">
        <v>290</v>
      </c>
      <c r="AB756" s="132" t="s">
        <v>290</v>
      </c>
      <c r="AC756" s="132">
        <v>0</v>
      </c>
      <c r="AD756" s="132">
        <v>0</v>
      </c>
      <c r="AE756" s="132">
        <v>0</v>
      </c>
      <c r="AF756" s="132">
        <v>0</v>
      </c>
      <c r="AG756" s="132">
        <v>0</v>
      </c>
      <c r="AH756" s="132">
        <v>0</v>
      </c>
      <c r="AI756" s="132" t="s">
        <v>290</v>
      </c>
      <c r="AJ756" s="132">
        <v>14</v>
      </c>
      <c r="AK756" s="132" t="s">
        <v>290</v>
      </c>
      <c r="AL756" s="132" t="s">
        <v>290</v>
      </c>
      <c r="AM756" s="132">
        <v>0</v>
      </c>
      <c r="AN756" s="132">
        <v>0</v>
      </c>
      <c r="AO756" s="132">
        <v>0</v>
      </c>
      <c r="AP756" s="132">
        <v>0</v>
      </c>
      <c r="AQ756" s="132">
        <v>0</v>
      </c>
      <c r="AR756" s="132">
        <v>20</v>
      </c>
      <c r="AS756" s="132" t="s">
        <v>290</v>
      </c>
      <c r="AT756" s="132">
        <v>14</v>
      </c>
      <c r="AU756" s="132">
        <v>21</v>
      </c>
    </row>
    <row r="757" spans="1:47">
      <c r="A757" t="s">
        <v>3985</v>
      </c>
      <c r="B757" t="s">
        <v>3986</v>
      </c>
      <c r="C757" t="s">
        <v>3987</v>
      </c>
      <c r="D757" t="s">
        <v>3988</v>
      </c>
      <c r="E757" t="s">
        <v>3989</v>
      </c>
      <c r="F757" t="s">
        <v>3990</v>
      </c>
      <c r="G757" t="s">
        <v>288</v>
      </c>
      <c r="H757" s="131" t="s">
        <v>3991</v>
      </c>
      <c r="I757">
        <v>8152885619</v>
      </c>
      <c r="J757" t="s">
        <v>194</v>
      </c>
      <c r="K757" s="132">
        <v>9</v>
      </c>
      <c r="L757" s="132">
        <v>8</v>
      </c>
      <c r="M757" s="132">
        <v>3</v>
      </c>
      <c r="N757" s="132">
        <v>20</v>
      </c>
      <c r="O757" s="132">
        <v>22</v>
      </c>
      <c r="P757" s="132">
        <v>13</v>
      </c>
      <c r="Q757" s="132">
        <v>11</v>
      </c>
      <c r="R757" s="132">
        <v>12</v>
      </c>
      <c r="S757" s="132">
        <v>13</v>
      </c>
      <c r="T757" s="132" t="s">
        <v>290</v>
      </c>
      <c r="U757" s="132">
        <v>10</v>
      </c>
      <c r="V757" s="132">
        <v>0</v>
      </c>
      <c r="W757" s="132">
        <v>0</v>
      </c>
      <c r="X757" s="132">
        <v>0</v>
      </c>
      <c r="Y757" s="132">
        <v>0</v>
      </c>
      <c r="Z757" s="132">
        <v>0</v>
      </c>
      <c r="AA757" s="132">
        <v>0</v>
      </c>
      <c r="AB757" s="132">
        <v>0</v>
      </c>
      <c r="AC757" s="132">
        <v>0</v>
      </c>
      <c r="AD757" s="132">
        <v>0</v>
      </c>
      <c r="AE757" s="132">
        <v>0</v>
      </c>
      <c r="AF757" s="132">
        <v>0</v>
      </c>
      <c r="AG757" s="132">
        <v>0</v>
      </c>
      <c r="AH757" s="132">
        <v>0</v>
      </c>
      <c r="AI757" s="132">
        <v>42</v>
      </c>
      <c r="AJ757" s="132">
        <v>48</v>
      </c>
      <c r="AK757" s="132">
        <v>0</v>
      </c>
      <c r="AL757" s="132">
        <v>0</v>
      </c>
      <c r="AM757" s="132">
        <v>0</v>
      </c>
      <c r="AN757" s="132">
        <v>0</v>
      </c>
      <c r="AO757" s="132" t="s">
        <v>290</v>
      </c>
      <c r="AP757" s="132" t="s">
        <v>290</v>
      </c>
      <c r="AQ757" s="132">
        <v>0</v>
      </c>
      <c r="AR757" s="132">
        <v>75</v>
      </c>
      <c r="AS757" s="132">
        <v>11</v>
      </c>
      <c r="AT757" s="132">
        <v>11</v>
      </c>
      <c r="AU757" s="132">
        <v>90</v>
      </c>
    </row>
    <row r="758" spans="1:47">
      <c r="A758" t="s">
        <v>3992</v>
      </c>
      <c r="B758" t="s">
        <v>3993</v>
      </c>
      <c r="C758" t="s">
        <v>1517</v>
      </c>
      <c r="D758" t="s">
        <v>3994</v>
      </c>
      <c r="E758" t="s">
        <v>3995</v>
      </c>
      <c r="F758" t="s">
        <v>3990</v>
      </c>
      <c r="G758" t="s">
        <v>288</v>
      </c>
      <c r="H758" s="131" t="s">
        <v>3991</v>
      </c>
      <c r="I758">
        <v>8152846986</v>
      </c>
      <c r="J758" t="s">
        <v>194</v>
      </c>
      <c r="K758" s="132">
        <v>14</v>
      </c>
      <c r="L758" s="132">
        <v>2.5</v>
      </c>
      <c r="M758" s="132">
        <v>2.5</v>
      </c>
      <c r="N758" s="132">
        <v>19</v>
      </c>
      <c r="O758" s="132">
        <v>22</v>
      </c>
      <c r="P758" s="132">
        <v>12</v>
      </c>
      <c r="Q758" s="132">
        <v>17</v>
      </c>
      <c r="R758" s="132">
        <v>18</v>
      </c>
      <c r="S758" s="132">
        <v>13</v>
      </c>
      <c r="T758" s="132">
        <v>23</v>
      </c>
      <c r="U758" s="132">
        <v>20</v>
      </c>
      <c r="V758" s="132">
        <v>13</v>
      </c>
      <c r="W758" s="132">
        <v>22</v>
      </c>
      <c r="X758" s="132">
        <v>14</v>
      </c>
      <c r="Y758" s="132">
        <v>0</v>
      </c>
      <c r="Z758" s="132">
        <v>0</v>
      </c>
      <c r="AA758" s="132">
        <v>0</v>
      </c>
      <c r="AB758" s="132">
        <v>0</v>
      </c>
      <c r="AC758" s="132">
        <v>11</v>
      </c>
      <c r="AD758" s="132">
        <v>0</v>
      </c>
      <c r="AE758" s="132">
        <v>0</v>
      </c>
      <c r="AF758" s="132">
        <v>0</v>
      </c>
      <c r="AG758" s="132">
        <v>0</v>
      </c>
      <c r="AH758" s="132">
        <v>0</v>
      </c>
      <c r="AI758" s="132">
        <v>94</v>
      </c>
      <c r="AJ758" s="132">
        <v>91</v>
      </c>
      <c r="AK758" s="132">
        <v>0</v>
      </c>
      <c r="AL758" s="132">
        <v>0</v>
      </c>
      <c r="AM758" s="132">
        <v>0</v>
      </c>
      <c r="AN758" s="132" t="s">
        <v>290</v>
      </c>
      <c r="AO758" s="132" t="s">
        <v>290</v>
      </c>
      <c r="AP758" s="132">
        <v>20</v>
      </c>
      <c r="AQ758" s="132">
        <v>0</v>
      </c>
      <c r="AR758" s="132">
        <v>152</v>
      </c>
      <c r="AS758" s="132">
        <v>10</v>
      </c>
      <c r="AT758" s="132">
        <v>12</v>
      </c>
      <c r="AU758" s="132">
        <v>185</v>
      </c>
    </row>
    <row r="759" spans="1:47">
      <c r="A759" t="s">
        <v>3996</v>
      </c>
      <c r="B759" t="s">
        <v>3723</v>
      </c>
      <c r="C759" t="s">
        <v>3164</v>
      </c>
      <c r="D759" t="s">
        <v>3997</v>
      </c>
      <c r="E759" t="s">
        <v>3998</v>
      </c>
      <c r="F759" t="s">
        <v>3990</v>
      </c>
      <c r="G759" t="s">
        <v>288</v>
      </c>
      <c r="H759" s="131" t="s">
        <v>3991</v>
      </c>
      <c r="I759">
        <v>8156524806</v>
      </c>
      <c r="J759" t="s">
        <v>194</v>
      </c>
      <c r="K759" s="132">
        <v>15.8</v>
      </c>
      <c r="L759" s="132">
        <v>1.5</v>
      </c>
      <c r="M759" s="132">
        <v>4</v>
      </c>
      <c r="N759" s="132">
        <v>21.3</v>
      </c>
      <c r="O759" s="132">
        <v>19</v>
      </c>
      <c r="P759" s="132">
        <v>22</v>
      </c>
      <c r="Q759" s="132">
        <v>17</v>
      </c>
      <c r="R759" s="132">
        <v>14</v>
      </c>
      <c r="S759" s="132">
        <v>20</v>
      </c>
      <c r="T759" s="132">
        <v>20</v>
      </c>
      <c r="U759" s="132">
        <v>16</v>
      </c>
      <c r="V759" s="132">
        <v>18</v>
      </c>
      <c r="W759" s="132">
        <v>14</v>
      </c>
      <c r="X759" s="132">
        <v>17</v>
      </c>
      <c r="Y759" s="132">
        <v>15</v>
      </c>
      <c r="Z759" s="132">
        <v>15</v>
      </c>
      <c r="AA759" s="132">
        <v>19</v>
      </c>
      <c r="AB759" s="132" t="s">
        <v>290</v>
      </c>
      <c r="AC759" s="132">
        <v>0</v>
      </c>
      <c r="AD759" s="132">
        <v>0</v>
      </c>
      <c r="AE759" s="132">
        <v>0</v>
      </c>
      <c r="AF759" s="132">
        <v>0</v>
      </c>
      <c r="AG759" s="132">
        <v>0</v>
      </c>
      <c r="AH759" s="132">
        <v>0</v>
      </c>
      <c r="AI759" s="132">
        <v>122</v>
      </c>
      <c r="AJ759" s="132">
        <v>106</v>
      </c>
      <c r="AK759" s="132" t="s">
        <v>290</v>
      </c>
      <c r="AL759" s="132">
        <v>0</v>
      </c>
      <c r="AM759" s="132">
        <v>0</v>
      </c>
      <c r="AN759" s="132">
        <v>0</v>
      </c>
      <c r="AO759" s="132" t="s">
        <v>290</v>
      </c>
      <c r="AP759" s="132">
        <v>17</v>
      </c>
      <c r="AQ759" s="132" t="s">
        <v>290</v>
      </c>
      <c r="AR759" s="132">
        <v>202</v>
      </c>
      <c r="AS759" s="132" t="s">
        <v>290</v>
      </c>
      <c r="AT759" s="132">
        <v>14</v>
      </c>
      <c r="AU759" s="132">
        <v>228</v>
      </c>
    </row>
    <row r="760" spans="1:47">
      <c r="A760" t="s">
        <v>3999</v>
      </c>
      <c r="B760" t="s">
        <v>705</v>
      </c>
      <c r="C760" t="s">
        <v>731</v>
      </c>
      <c r="D760" t="s">
        <v>2420</v>
      </c>
      <c r="E760" t="s">
        <v>4000</v>
      </c>
      <c r="F760" t="s">
        <v>4001</v>
      </c>
      <c r="G760" t="s">
        <v>288</v>
      </c>
      <c r="H760" s="131" t="s">
        <v>4002</v>
      </c>
      <c r="I760">
        <v>8155626323</v>
      </c>
      <c r="J760" t="s">
        <v>195</v>
      </c>
      <c r="K760" s="132">
        <v>11</v>
      </c>
      <c r="L760" s="132">
        <v>4</v>
      </c>
      <c r="M760" s="132">
        <v>1</v>
      </c>
      <c r="N760" s="132">
        <v>16</v>
      </c>
      <c r="O760" s="132">
        <v>47</v>
      </c>
      <c r="P760" s="132">
        <v>10</v>
      </c>
      <c r="Q760" s="132" t="s">
        <v>290</v>
      </c>
      <c r="R760" s="132" t="s">
        <v>290</v>
      </c>
      <c r="S760" s="132">
        <v>15</v>
      </c>
      <c r="T760" s="132">
        <v>17</v>
      </c>
      <c r="U760" s="132" t="s">
        <v>290</v>
      </c>
      <c r="V760" s="132">
        <v>17</v>
      </c>
      <c r="W760" s="132">
        <v>13</v>
      </c>
      <c r="X760" s="132">
        <v>10</v>
      </c>
      <c r="Y760" s="132">
        <v>0</v>
      </c>
      <c r="Z760" s="132">
        <v>0</v>
      </c>
      <c r="AA760" s="132">
        <v>0</v>
      </c>
      <c r="AB760" s="132">
        <v>0</v>
      </c>
      <c r="AC760" s="132">
        <v>0</v>
      </c>
      <c r="AD760" s="132">
        <v>0</v>
      </c>
      <c r="AE760" s="132">
        <v>0</v>
      </c>
      <c r="AF760" s="132">
        <v>0</v>
      </c>
      <c r="AG760" s="132">
        <v>0</v>
      </c>
      <c r="AH760" s="132">
        <v>0</v>
      </c>
      <c r="AI760" s="132">
        <v>60</v>
      </c>
      <c r="AJ760" s="132">
        <v>96</v>
      </c>
      <c r="AK760" s="132">
        <v>0</v>
      </c>
      <c r="AL760" s="132">
        <v>0</v>
      </c>
      <c r="AM760" s="132">
        <v>0</v>
      </c>
      <c r="AN760" s="132" t="s">
        <v>290</v>
      </c>
      <c r="AO760" s="132" t="s">
        <v>290</v>
      </c>
      <c r="AP760" s="132" t="s">
        <v>290</v>
      </c>
      <c r="AQ760" s="132" t="s">
        <v>290</v>
      </c>
      <c r="AR760" s="132">
        <v>143</v>
      </c>
      <c r="AS760" s="132">
        <v>0</v>
      </c>
      <c r="AT760" s="132">
        <v>0</v>
      </c>
      <c r="AU760" s="132">
        <v>156</v>
      </c>
    </row>
    <row r="761" spans="1:47">
      <c r="A761" t="s">
        <v>4003</v>
      </c>
      <c r="B761" t="s">
        <v>3129</v>
      </c>
      <c r="C761" t="s">
        <v>4004</v>
      </c>
      <c r="D761" t="s">
        <v>4005</v>
      </c>
      <c r="E761" t="s">
        <v>4006</v>
      </c>
      <c r="F761" t="s">
        <v>4007</v>
      </c>
      <c r="G761" t="s">
        <v>288</v>
      </c>
      <c r="H761" s="131" t="s">
        <v>4008</v>
      </c>
      <c r="I761">
        <v>8155893912</v>
      </c>
      <c r="J761" t="s">
        <v>196</v>
      </c>
      <c r="K761" s="132">
        <v>16.2</v>
      </c>
      <c r="L761" s="132">
        <v>16</v>
      </c>
      <c r="M761" s="132">
        <v>2</v>
      </c>
      <c r="N761" s="132">
        <v>34.200000000000003</v>
      </c>
      <c r="O761" s="132">
        <v>26</v>
      </c>
      <c r="P761" s="132" t="s">
        <v>290</v>
      </c>
      <c r="Q761" s="132" t="s">
        <v>290</v>
      </c>
      <c r="R761" s="132">
        <v>11</v>
      </c>
      <c r="S761" s="132" t="s">
        <v>290</v>
      </c>
      <c r="T761" s="132" t="s">
        <v>290</v>
      </c>
      <c r="U761" s="132">
        <v>12</v>
      </c>
      <c r="V761" s="132">
        <v>15</v>
      </c>
      <c r="W761" s="132">
        <v>14</v>
      </c>
      <c r="X761" s="132">
        <v>17</v>
      </c>
      <c r="Y761" s="132">
        <v>11</v>
      </c>
      <c r="Z761" s="132">
        <v>12</v>
      </c>
      <c r="AA761" s="132" t="s">
        <v>290</v>
      </c>
      <c r="AB761" s="132">
        <v>12</v>
      </c>
      <c r="AC761" s="132">
        <v>0</v>
      </c>
      <c r="AD761" s="132">
        <v>0</v>
      </c>
      <c r="AE761" s="132">
        <v>0</v>
      </c>
      <c r="AF761" s="132">
        <v>0</v>
      </c>
      <c r="AG761" s="132" t="s">
        <v>290</v>
      </c>
      <c r="AH761" s="132" t="s">
        <v>290</v>
      </c>
      <c r="AI761" s="132">
        <v>82</v>
      </c>
      <c r="AJ761" s="132">
        <v>93</v>
      </c>
      <c r="AK761" s="132" t="s">
        <v>290</v>
      </c>
      <c r="AL761" s="132" t="s">
        <v>290</v>
      </c>
      <c r="AM761" s="132">
        <v>0</v>
      </c>
      <c r="AN761" s="132" t="s">
        <v>290</v>
      </c>
      <c r="AO761" s="132" t="s">
        <v>290</v>
      </c>
      <c r="AP761" s="132" t="s">
        <v>290</v>
      </c>
      <c r="AQ761" s="132">
        <v>0</v>
      </c>
      <c r="AR761" s="132">
        <v>158</v>
      </c>
      <c r="AS761" s="132" t="s">
        <v>290</v>
      </c>
      <c r="AT761" s="132">
        <v>40</v>
      </c>
      <c r="AU761" s="132">
        <v>175</v>
      </c>
    </row>
    <row r="762" spans="1:47">
      <c r="A762" t="s">
        <v>4009</v>
      </c>
      <c r="B762" t="s">
        <v>4010</v>
      </c>
      <c r="C762" t="s">
        <v>1119</v>
      </c>
      <c r="D762" t="s">
        <v>4011</v>
      </c>
      <c r="E762" t="s">
        <v>4012</v>
      </c>
      <c r="F762" t="s">
        <v>1818</v>
      </c>
      <c r="G762" t="s">
        <v>288</v>
      </c>
      <c r="H762" s="131" t="s">
        <v>4013</v>
      </c>
      <c r="I762">
        <v>8156250500</v>
      </c>
      <c r="J762" t="s">
        <v>196</v>
      </c>
      <c r="K762" s="132">
        <v>12.3</v>
      </c>
      <c r="L762" s="132">
        <v>5</v>
      </c>
      <c r="M762" s="132">
        <v>3.3</v>
      </c>
      <c r="N762" s="132">
        <v>20.6</v>
      </c>
      <c r="O762" s="132">
        <v>0</v>
      </c>
      <c r="P762" s="132">
        <v>0</v>
      </c>
      <c r="Q762" s="132">
        <v>0</v>
      </c>
      <c r="R762" s="132">
        <v>0</v>
      </c>
      <c r="S762" s="132">
        <v>0</v>
      </c>
      <c r="T762" s="132">
        <v>0</v>
      </c>
      <c r="U762" s="132">
        <v>0</v>
      </c>
      <c r="V762" s="132">
        <v>0</v>
      </c>
      <c r="W762" s="132">
        <v>0</v>
      </c>
      <c r="X762" s="132">
        <v>0</v>
      </c>
      <c r="Y762" s="132">
        <v>36</v>
      </c>
      <c r="Z762" s="132">
        <v>41</v>
      </c>
      <c r="AA762" s="132">
        <v>52</v>
      </c>
      <c r="AB762" s="132">
        <v>39</v>
      </c>
      <c r="AC762" s="132">
        <v>0</v>
      </c>
      <c r="AD762" s="132">
        <v>0</v>
      </c>
      <c r="AE762" s="132">
        <v>0</v>
      </c>
      <c r="AF762" s="132">
        <v>0</v>
      </c>
      <c r="AG762" s="132">
        <v>0</v>
      </c>
      <c r="AH762" s="132">
        <v>10</v>
      </c>
      <c r="AI762" s="132">
        <v>83</v>
      </c>
      <c r="AJ762" s="132">
        <v>95</v>
      </c>
      <c r="AK762" s="132">
        <v>21</v>
      </c>
      <c r="AL762" s="132">
        <v>34</v>
      </c>
      <c r="AM762" s="132">
        <v>0</v>
      </c>
      <c r="AN762" s="132" t="s">
        <v>290</v>
      </c>
      <c r="AO762" s="132" t="s">
        <v>290</v>
      </c>
      <c r="AP762" s="132">
        <v>26</v>
      </c>
      <c r="AQ762" s="132">
        <v>0</v>
      </c>
      <c r="AR762" s="132">
        <v>145</v>
      </c>
      <c r="AS762" s="132" t="s">
        <v>290</v>
      </c>
      <c r="AT762" s="132">
        <v>12</v>
      </c>
      <c r="AU762" s="132">
        <v>178</v>
      </c>
    </row>
    <row r="763" spans="1:47">
      <c r="A763" t="s">
        <v>4014</v>
      </c>
      <c r="B763" t="s">
        <v>4015</v>
      </c>
      <c r="C763" t="s">
        <v>3442</v>
      </c>
      <c r="D763" t="s">
        <v>4016</v>
      </c>
      <c r="E763" t="s">
        <v>4017</v>
      </c>
      <c r="F763" t="s">
        <v>4018</v>
      </c>
      <c r="G763" t="s">
        <v>288</v>
      </c>
      <c r="H763" s="131" t="s">
        <v>4019</v>
      </c>
      <c r="I763">
        <v>8156251456</v>
      </c>
      <c r="J763" t="s">
        <v>196</v>
      </c>
      <c r="K763" s="132">
        <v>11</v>
      </c>
      <c r="L763" s="132">
        <v>3</v>
      </c>
      <c r="M763" s="132">
        <v>3</v>
      </c>
      <c r="N763" s="132">
        <v>17</v>
      </c>
      <c r="O763" s="132">
        <v>17</v>
      </c>
      <c r="P763" s="132">
        <v>11</v>
      </c>
      <c r="Q763" s="132" t="s">
        <v>290</v>
      </c>
      <c r="R763" s="132">
        <v>13</v>
      </c>
      <c r="S763" s="132">
        <v>10</v>
      </c>
      <c r="T763" s="132" t="s">
        <v>290</v>
      </c>
      <c r="U763" s="132">
        <v>10</v>
      </c>
      <c r="V763" s="132" t="s">
        <v>290</v>
      </c>
      <c r="W763" s="132" t="s">
        <v>290</v>
      </c>
      <c r="X763" s="132">
        <v>11</v>
      </c>
      <c r="Y763" s="132">
        <v>0</v>
      </c>
      <c r="Z763" s="132">
        <v>0</v>
      </c>
      <c r="AA763" s="132">
        <v>0</v>
      </c>
      <c r="AB763" s="132">
        <v>0</v>
      </c>
      <c r="AC763" s="132">
        <v>0</v>
      </c>
      <c r="AD763" s="132">
        <v>0</v>
      </c>
      <c r="AE763" s="132">
        <v>0</v>
      </c>
      <c r="AF763" s="132">
        <v>0</v>
      </c>
      <c r="AG763" s="132">
        <v>0</v>
      </c>
      <c r="AH763" s="132">
        <v>0</v>
      </c>
      <c r="AI763" s="132">
        <v>51</v>
      </c>
      <c r="AJ763" s="132">
        <v>52</v>
      </c>
      <c r="AK763" s="132">
        <v>0</v>
      </c>
      <c r="AL763" s="132">
        <v>0</v>
      </c>
      <c r="AM763" s="132" t="s">
        <v>290</v>
      </c>
      <c r="AN763" s="132" t="s">
        <v>290</v>
      </c>
      <c r="AO763" s="132" t="s">
        <v>290</v>
      </c>
      <c r="AP763" s="132">
        <v>0</v>
      </c>
      <c r="AQ763" s="132">
        <v>0</v>
      </c>
      <c r="AR763" s="132">
        <v>78</v>
      </c>
      <c r="AS763" s="132">
        <v>21</v>
      </c>
      <c r="AT763" s="132">
        <v>41</v>
      </c>
      <c r="AU763" s="132">
        <v>103</v>
      </c>
    </row>
    <row r="764" spans="1:47">
      <c r="A764" t="s">
        <v>4020</v>
      </c>
      <c r="B764" t="s">
        <v>2699</v>
      </c>
      <c r="C764" t="s">
        <v>4021</v>
      </c>
      <c r="D764" t="s">
        <v>4022</v>
      </c>
      <c r="E764" t="s">
        <v>4023</v>
      </c>
      <c r="F764" t="s">
        <v>1818</v>
      </c>
      <c r="G764" t="s">
        <v>288</v>
      </c>
      <c r="H764" s="131" t="s">
        <v>4013</v>
      </c>
      <c r="I764">
        <v>8156252253</v>
      </c>
      <c r="J764" t="s">
        <v>196</v>
      </c>
      <c r="K764" s="132">
        <v>14</v>
      </c>
      <c r="L764" s="132">
        <v>4</v>
      </c>
      <c r="M764" s="132">
        <v>2</v>
      </c>
      <c r="N764" s="132">
        <v>20</v>
      </c>
      <c r="O764" s="132">
        <v>29</v>
      </c>
      <c r="P764" s="132">
        <v>14</v>
      </c>
      <c r="Q764" s="132">
        <v>22</v>
      </c>
      <c r="R764" s="132">
        <v>14</v>
      </c>
      <c r="S764" s="132">
        <v>14</v>
      </c>
      <c r="T764" s="132">
        <v>19</v>
      </c>
      <c r="U764" s="132">
        <v>15</v>
      </c>
      <c r="V764" s="132">
        <v>17</v>
      </c>
      <c r="W764" s="132">
        <v>16</v>
      </c>
      <c r="X764" s="132">
        <v>20</v>
      </c>
      <c r="Y764" s="132">
        <v>0</v>
      </c>
      <c r="Z764" s="132">
        <v>0</v>
      </c>
      <c r="AA764" s="132">
        <v>0</v>
      </c>
      <c r="AB764" s="132">
        <v>0</v>
      </c>
      <c r="AC764" s="132">
        <v>0</v>
      </c>
      <c r="AD764" s="132">
        <v>0</v>
      </c>
      <c r="AE764" s="132">
        <v>0</v>
      </c>
      <c r="AF764" s="132" t="s">
        <v>290</v>
      </c>
      <c r="AG764" s="132">
        <v>16</v>
      </c>
      <c r="AH764" s="132">
        <v>0</v>
      </c>
      <c r="AI764" s="132">
        <v>108</v>
      </c>
      <c r="AJ764" s="132">
        <v>89</v>
      </c>
      <c r="AK764" s="132">
        <v>0</v>
      </c>
      <c r="AL764" s="132">
        <v>0</v>
      </c>
      <c r="AM764" s="132">
        <v>0</v>
      </c>
      <c r="AN764" s="132">
        <v>11</v>
      </c>
      <c r="AO764" s="132" t="s">
        <v>290</v>
      </c>
      <c r="AP764" s="132" t="s">
        <v>290</v>
      </c>
      <c r="AQ764" s="132">
        <v>0</v>
      </c>
      <c r="AR764" s="132">
        <v>154</v>
      </c>
      <c r="AS764" s="132">
        <v>26</v>
      </c>
      <c r="AT764" s="132">
        <v>23</v>
      </c>
      <c r="AU764" s="132">
        <v>197</v>
      </c>
    </row>
    <row r="765" spans="1:47">
      <c r="A765" t="s">
        <v>4024</v>
      </c>
      <c r="B765" t="s">
        <v>4025</v>
      </c>
      <c r="C765" t="s">
        <v>3912</v>
      </c>
      <c r="D765" t="s">
        <v>4026</v>
      </c>
      <c r="E765" t="s">
        <v>4027</v>
      </c>
      <c r="F765" t="s">
        <v>1818</v>
      </c>
      <c r="G765" t="s">
        <v>288</v>
      </c>
      <c r="H765" s="131" t="s">
        <v>4013</v>
      </c>
      <c r="I765">
        <v>8156253800</v>
      </c>
      <c r="J765" t="s">
        <v>196</v>
      </c>
      <c r="K765" s="132">
        <v>5</v>
      </c>
      <c r="L765" s="132">
        <v>1</v>
      </c>
      <c r="M765" s="132">
        <v>1</v>
      </c>
      <c r="N765" s="132">
        <v>7</v>
      </c>
      <c r="O765" s="132" t="s">
        <v>290</v>
      </c>
      <c r="P765" s="132" t="s">
        <v>290</v>
      </c>
      <c r="Q765" s="132" t="s">
        <v>290</v>
      </c>
      <c r="R765" s="132" t="s">
        <v>290</v>
      </c>
      <c r="S765" s="132" t="s">
        <v>290</v>
      </c>
      <c r="T765" s="132" t="s">
        <v>290</v>
      </c>
      <c r="U765" s="132" t="s">
        <v>290</v>
      </c>
      <c r="V765" s="132" t="s">
        <v>290</v>
      </c>
      <c r="W765" s="132">
        <v>0</v>
      </c>
      <c r="X765" s="132">
        <v>0</v>
      </c>
      <c r="Y765" s="132">
        <v>0</v>
      </c>
      <c r="Z765" s="132">
        <v>0</v>
      </c>
      <c r="AA765" s="132">
        <v>0</v>
      </c>
      <c r="AB765" s="132">
        <v>0</v>
      </c>
      <c r="AC765" s="132">
        <v>0</v>
      </c>
      <c r="AD765" s="132">
        <v>0</v>
      </c>
      <c r="AE765" s="132">
        <v>0</v>
      </c>
      <c r="AF765" s="132">
        <v>0</v>
      </c>
      <c r="AG765" s="132">
        <v>0</v>
      </c>
      <c r="AH765" s="132">
        <v>0</v>
      </c>
      <c r="AI765" s="132">
        <v>11</v>
      </c>
      <c r="AJ765" s="132">
        <v>24</v>
      </c>
      <c r="AK765" s="132">
        <v>0</v>
      </c>
      <c r="AL765" s="132">
        <v>0</v>
      </c>
      <c r="AM765" s="132">
        <v>0</v>
      </c>
      <c r="AN765" s="132" t="s">
        <v>290</v>
      </c>
      <c r="AO765" s="132">
        <v>0</v>
      </c>
      <c r="AP765" s="132">
        <v>0</v>
      </c>
      <c r="AQ765" s="132">
        <v>0</v>
      </c>
      <c r="AR765" s="132">
        <v>26</v>
      </c>
      <c r="AS765" s="132" t="s">
        <v>290</v>
      </c>
      <c r="AT765" s="132" t="s">
        <v>290</v>
      </c>
      <c r="AU765" s="132">
        <v>35</v>
      </c>
    </row>
    <row r="766" spans="1:47">
      <c r="A766" t="s">
        <v>4028</v>
      </c>
      <c r="B766" t="s">
        <v>4025</v>
      </c>
      <c r="C766" t="s">
        <v>2729</v>
      </c>
      <c r="D766" t="s">
        <v>4029</v>
      </c>
      <c r="E766" t="s">
        <v>4030</v>
      </c>
      <c r="F766" t="s">
        <v>197</v>
      </c>
      <c r="G766" t="s">
        <v>288</v>
      </c>
      <c r="H766" s="131" t="s">
        <v>4031</v>
      </c>
      <c r="I766">
        <v>3096371512</v>
      </c>
      <c r="J766" t="s">
        <v>197</v>
      </c>
      <c r="K766" s="132">
        <v>9</v>
      </c>
      <c r="L766" s="132">
        <v>4</v>
      </c>
      <c r="M766" s="132">
        <v>2</v>
      </c>
      <c r="N766" s="132">
        <v>15</v>
      </c>
      <c r="O766" s="132">
        <v>0</v>
      </c>
      <c r="P766" s="132">
        <v>17</v>
      </c>
      <c r="Q766" s="132">
        <v>17</v>
      </c>
      <c r="R766" s="132">
        <v>14</v>
      </c>
      <c r="S766" s="132">
        <v>16</v>
      </c>
      <c r="T766" s="132">
        <v>17</v>
      </c>
      <c r="U766" s="132">
        <v>12</v>
      </c>
      <c r="V766" s="132">
        <v>20</v>
      </c>
      <c r="W766" s="132">
        <v>14</v>
      </c>
      <c r="X766" s="132">
        <v>15</v>
      </c>
      <c r="Y766" s="132">
        <v>0</v>
      </c>
      <c r="Z766" s="132">
        <v>0</v>
      </c>
      <c r="AA766" s="132">
        <v>0</v>
      </c>
      <c r="AB766" s="132">
        <v>0</v>
      </c>
      <c r="AC766" s="132">
        <v>0</v>
      </c>
      <c r="AD766" s="132">
        <v>0</v>
      </c>
      <c r="AE766" s="132">
        <v>0</v>
      </c>
      <c r="AF766" s="132">
        <v>0</v>
      </c>
      <c r="AG766" s="132">
        <v>0</v>
      </c>
      <c r="AH766" s="132">
        <v>0</v>
      </c>
      <c r="AI766" s="132">
        <v>74</v>
      </c>
      <c r="AJ766" s="132">
        <v>68</v>
      </c>
      <c r="AK766" s="132">
        <v>0</v>
      </c>
      <c r="AL766" s="132">
        <v>0</v>
      </c>
      <c r="AM766" s="132">
        <v>0</v>
      </c>
      <c r="AN766" s="132">
        <v>0</v>
      </c>
      <c r="AO766" s="132">
        <v>116</v>
      </c>
      <c r="AP766" s="132">
        <v>0</v>
      </c>
      <c r="AQ766" s="132" t="s">
        <v>290</v>
      </c>
      <c r="AR766" s="132">
        <v>19</v>
      </c>
      <c r="AS766" s="132" t="s">
        <v>290</v>
      </c>
      <c r="AT766" s="132">
        <v>97</v>
      </c>
      <c r="AU766" s="132">
        <v>142</v>
      </c>
    </row>
    <row r="767" spans="1:47">
      <c r="A767" t="s">
        <v>4032</v>
      </c>
      <c r="B767" t="s">
        <v>4033</v>
      </c>
      <c r="C767" t="s">
        <v>4034</v>
      </c>
      <c r="D767" t="s">
        <v>4035</v>
      </c>
      <c r="E767" t="s">
        <v>4036</v>
      </c>
      <c r="F767" t="s">
        <v>197</v>
      </c>
      <c r="G767" t="s">
        <v>288</v>
      </c>
      <c r="H767" s="131" t="s">
        <v>4037</v>
      </c>
      <c r="I767">
        <v>3096882931</v>
      </c>
      <c r="J767" t="s">
        <v>197</v>
      </c>
      <c r="K767" s="132">
        <v>12.5</v>
      </c>
      <c r="L767" s="132">
        <v>4</v>
      </c>
      <c r="M767" s="132">
        <v>3</v>
      </c>
      <c r="N767" s="132">
        <v>19.5</v>
      </c>
      <c r="O767" s="132">
        <v>29</v>
      </c>
      <c r="P767" s="132">
        <v>13</v>
      </c>
      <c r="Q767" s="132">
        <v>16</v>
      </c>
      <c r="R767" s="132">
        <v>13</v>
      </c>
      <c r="S767" s="132">
        <v>14</v>
      </c>
      <c r="T767" s="132">
        <v>10</v>
      </c>
      <c r="U767" s="132">
        <v>19</v>
      </c>
      <c r="V767" s="132" t="s">
        <v>290</v>
      </c>
      <c r="W767" s="132">
        <v>13</v>
      </c>
      <c r="X767" s="132" t="s">
        <v>290</v>
      </c>
      <c r="Y767" s="132">
        <v>0</v>
      </c>
      <c r="Z767" s="132">
        <v>0</v>
      </c>
      <c r="AA767" s="132">
        <v>0</v>
      </c>
      <c r="AB767" s="132">
        <v>0</v>
      </c>
      <c r="AC767" s="132">
        <v>0</v>
      </c>
      <c r="AD767" s="132">
        <v>0</v>
      </c>
      <c r="AE767" s="132">
        <v>0</v>
      </c>
      <c r="AF767" s="132">
        <v>0</v>
      </c>
      <c r="AG767" s="132">
        <v>0</v>
      </c>
      <c r="AH767" s="132">
        <v>0</v>
      </c>
      <c r="AI767" s="132">
        <v>76</v>
      </c>
      <c r="AJ767" s="132">
        <v>65</v>
      </c>
      <c r="AK767" s="132">
        <v>0</v>
      </c>
      <c r="AL767" s="132">
        <v>0</v>
      </c>
      <c r="AM767" s="132" t="s">
        <v>290</v>
      </c>
      <c r="AN767" s="132">
        <v>10</v>
      </c>
      <c r="AO767" s="132">
        <v>18</v>
      </c>
      <c r="AP767" s="132">
        <v>24</v>
      </c>
      <c r="AQ767" s="132">
        <v>0</v>
      </c>
      <c r="AR767" s="132">
        <v>55</v>
      </c>
      <c r="AS767" s="132">
        <v>33</v>
      </c>
      <c r="AT767" s="132">
        <v>69</v>
      </c>
      <c r="AU767" s="132">
        <v>141</v>
      </c>
    </row>
    <row r="768" spans="1:47">
      <c r="A768" t="s">
        <v>4038</v>
      </c>
      <c r="B768" t="s">
        <v>4039</v>
      </c>
      <c r="C768" t="s">
        <v>402</v>
      </c>
      <c r="D768" t="s">
        <v>4040</v>
      </c>
      <c r="E768" t="s">
        <v>4041</v>
      </c>
      <c r="F768" t="s">
        <v>197</v>
      </c>
      <c r="G768" t="s">
        <v>288</v>
      </c>
      <c r="H768" s="131" t="s">
        <v>4042</v>
      </c>
      <c r="I768">
        <v>3096864500</v>
      </c>
      <c r="J768" t="s">
        <v>197</v>
      </c>
      <c r="K768" s="132">
        <v>38.5</v>
      </c>
      <c r="L768" s="132">
        <v>17</v>
      </c>
      <c r="M768" s="132">
        <v>7</v>
      </c>
      <c r="N768" s="132">
        <v>62.5</v>
      </c>
      <c r="O768" s="132">
        <v>33</v>
      </c>
      <c r="P768" s="132">
        <v>42</v>
      </c>
      <c r="Q768" s="132">
        <v>39</v>
      </c>
      <c r="R768" s="132">
        <v>35</v>
      </c>
      <c r="S768" s="132">
        <v>48</v>
      </c>
      <c r="T768" s="132">
        <v>44</v>
      </c>
      <c r="U768" s="132">
        <v>0</v>
      </c>
      <c r="V768" s="132">
        <v>0</v>
      </c>
      <c r="W768" s="132">
        <v>0</v>
      </c>
      <c r="X768" s="132">
        <v>0</v>
      </c>
      <c r="Y768" s="132">
        <v>70</v>
      </c>
      <c r="Z768" s="132">
        <v>52</v>
      </c>
      <c r="AA768" s="132">
        <v>53</v>
      </c>
      <c r="AB768" s="132">
        <v>48</v>
      </c>
      <c r="AC768" s="132">
        <v>0</v>
      </c>
      <c r="AD768" s="132">
        <v>0</v>
      </c>
      <c r="AE768" s="132">
        <v>0</v>
      </c>
      <c r="AF768" s="132">
        <v>0</v>
      </c>
      <c r="AG768" s="132">
        <v>0</v>
      </c>
      <c r="AH768" s="132">
        <v>0</v>
      </c>
      <c r="AI768" s="132">
        <v>223</v>
      </c>
      <c r="AJ768" s="132">
        <v>241</v>
      </c>
      <c r="AK768" s="132">
        <v>26</v>
      </c>
      <c r="AL768" s="132">
        <v>26</v>
      </c>
      <c r="AM768" s="132">
        <v>0</v>
      </c>
      <c r="AN768" s="132">
        <v>16</v>
      </c>
      <c r="AO768" s="132">
        <v>44</v>
      </c>
      <c r="AP768" s="132">
        <v>22</v>
      </c>
      <c r="AQ768" s="132">
        <v>0</v>
      </c>
      <c r="AR768" s="132">
        <v>343</v>
      </c>
      <c r="AS768" s="132">
        <v>39</v>
      </c>
      <c r="AT768" s="132">
        <v>108</v>
      </c>
      <c r="AU768" s="132">
        <v>464</v>
      </c>
    </row>
    <row r="769" spans="1:47">
      <c r="A769" t="s">
        <v>4043</v>
      </c>
      <c r="B769" t="s">
        <v>4044</v>
      </c>
      <c r="C769" t="s">
        <v>1417</v>
      </c>
      <c r="D769" t="s">
        <v>4045</v>
      </c>
      <c r="E769" t="s">
        <v>4046</v>
      </c>
      <c r="F769" t="s">
        <v>197</v>
      </c>
      <c r="G769" t="s">
        <v>288</v>
      </c>
      <c r="H769" s="131" t="s">
        <v>4031</v>
      </c>
      <c r="I769">
        <v>3092795753</v>
      </c>
      <c r="J769" t="s">
        <v>197</v>
      </c>
      <c r="K769" s="132">
        <v>7</v>
      </c>
      <c r="L769" s="132">
        <v>3.5</v>
      </c>
      <c r="M769" s="132">
        <v>1.5</v>
      </c>
      <c r="N769" s="132">
        <v>12</v>
      </c>
      <c r="O769" s="132">
        <v>0</v>
      </c>
      <c r="P769" s="132">
        <v>13</v>
      </c>
      <c r="Q769" s="132">
        <v>14</v>
      </c>
      <c r="R769" s="132">
        <v>14</v>
      </c>
      <c r="S769" s="132">
        <v>14</v>
      </c>
      <c r="T769" s="132">
        <v>13</v>
      </c>
      <c r="U769" s="132">
        <v>13</v>
      </c>
      <c r="V769" s="132">
        <v>10</v>
      </c>
      <c r="W769" s="132">
        <v>0</v>
      </c>
      <c r="X769" s="132">
        <v>0</v>
      </c>
      <c r="Y769" s="132">
        <v>0</v>
      </c>
      <c r="Z769" s="132">
        <v>0</v>
      </c>
      <c r="AA769" s="132">
        <v>0</v>
      </c>
      <c r="AB769" s="132">
        <v>0</v>
      </c>
      <c r="AC769" s="132">
        <v>0</v>
      </c>
      <c r="AD769" s="132">
        <v>0</v>
      </c>
      <c r="AE769" s="132">
        <v>0</v>
      </c>
      <c r="AF769" s="132">
        <v>0</v>
      </c>
      <c r="AG769" s="132">
        <v>0</v>
      </c>
      <c r="AH769" s="132">
        <v>0</v>
      </c>
      <c r="AI769" s="132">
        <v>49</v>
      </c>
      <c r="AJ769" s="132">
        <v>42</v>
      </c>
      <c r="AK769" s="132">
        <v>0</v>
      </c>
      <c r="AL769" s="132">
        <v>0</v>
      </c>
      <c r="AM769" s="132">
        <v>0</v>
      </c>
      <c r="AN769" s="132">
        <v>0</v>
      </c>
      <c r="AO769" s="132">
        <v>79</v>
      </c>
      <c r="AP769" s="132" t="s">
        <v>290</v>
      </c>
      <c r="AQ769" s="132">
        <v>0</v>
      </c>
      <c r="AR769" s="132" t="s">
        <v>290</v>
      </c>
      <c r="AS769" s="132" t="s">
        <v>290</v>
      </c>
      <c r="AT769" s="132">
        <v>85</v>
      </c>
      <c r="AU769" s="132">
        <v>91</v>
      </c>
    </row>
    <row r="770" spans="1:47">
      <c r="A770" t="s">
        <v>4047</v>
      </c>
      <c r="B770" t="s">
        <v>4048</v>
      </c>
      <c r="C770" t="s">
        <v>1837</v>
      </c>
      <c r="D770" t="s">
        <v>3912</v>
      </c>
      <c r="E770" t="s">
        <v>4049</v>
      </c>
      <c r="F770" t="s">
        <v>197</v>
      </c>
      <c r="G770" t="s">
        <v>288</v>
      </c>
      <c r="H770" s="131" t="s">
        <v>4050</v>
      </c>
      <c r="I770">
        <v>3092133958</v>
      </c>
      <c r="J770" t="s">
        <v>197</v>
      </c>
      <c r="K770" s="132">
        <v>4.2</v>
      </c>
      <c r="L770" s="132">
        <v>0</v>
      </c>
      <c r="M770" s="132">
        <v>2.2999999999999998</v>
      </c>
      <c r="N770" s="132">
        <v>6.5</v>
      </c>
      <c r="O770" s="132">
        <v>0</v>
      </c>
      <c r="P770" s="132">
        <v>0</v>
      </c>
      <c r="Q770" s="132">
        <v>0</v>
      </c>
      <c r="R770" s="132">
        <v>0</v>
      </c>
      <c r="S770" s="132">
        <v>0</v>
      </c>
      <c r="T770" s="132">
        <v>0</v>
      </c>
      <c r="U770" s="132">
        <v>0</v>
      </c>
      <c r="V770" s="132">
        <v>0</v>
      </c>
      <c r="W770" s="132">
        <v>0</v>
      </c>
      <c r="X770" s="132">
        <v>0</v>
      </c>
      <c r="Y770" s="132" t="s">
        <v>290</v>
      </c>
      <c r="Z770" s="132" t="s">
        <v>290</v>
      </c>
      <c r="AA770" s="132">
        <v>12</v>
      </c>
      <c r="AB770" s="132" t="s">
        <v>290</v>
      </c>
      <c r="AC770" s="132">
        <v>0</v>
      </c>
      <c r="AD770" s="132">
        <v>0</v>
      </c>
      <c r="AE770" s="132">
        <v>0</v>
      </c>
      <c r="AF770" s="132">
        <v>0</v>
      </c>
      <c r="AG770" s="132">
        <v>0</v>
      </c>
      <c r="AH770" s="132">
        <v>0</v>
      </c>
      <c r="AI770" s="132">
        <v>19</v>
      </c>
      <c r="AJ770" s="132">
        <v>16</v>
      </c>
      <c r="AK770" s="132" t="s">
        <v>290</v>
      </c>
      <c r="AL770" s="132" t="s">
        <v>290</v>
      </c>
      <c r="AM770" s="132">
        <v>0</v>
      </c>
      <c r="AN770" s="132" t="s">
        <v>290</v>
      </c>
      <c r="AO770" s="132">
        <v>0</v>
      </c>
      <c r="AP770" s="132">
        <v>0</v>
      </c>
      <c r="AQ770" s="132">
        <v>0</v>
      </c>
      <c r="AR770" s="132">
        <v>31</v>
      </c>
      <c r="AS770" s="132" t="s">
        <v>290</v>
      </c>
      <c r="AT770" s="132" t="s">
        <v>290</v>
      </c>
      <c r="AU770" s="132">
        <v>35</v>
      </c>
    </row>
    <row r="771" spans="1:47">
      <c r="A771" t="s">
        <v>4057</v>
      </c>
      <c r="B771" t="s">
        <v>4058</v>
      </c>
      <c r="C771" t="s">
        <v>4059</v>
      </c>
      <c r="D771" t="s">
        <v>4060</v>
      </c>
      <c r="E771" t="s">
        <v>4061</v>
      </c>
      <c r="F771" t="s">
        <v>197</v>
      </c>
      <c r="G771" t="s">
        <v>288</v>
      </c>
      <c r="H771" s="131" t="s">
        <v>4062</v>
      </c>
      <c r="I771">
        <v>3096767131</v>
      </c>
      <c r="J771" t="s">
        <v>197</v>
      </c>
      <c r="K771" s="132">
        <v>15</v>
      </c>
      <c r="L771" s="132">
        <v>3.5</v>
      </c>
      <c r="M771" s="132">
        <v>1</v>
      </c>
      <c r="N771" s="132">
        <v>19.5</v>
      </c>
      <c r="O771" s="132">
        <v>19</v>
      </c>
      <c r="P771" s="132">
        <v>10</v>
      </c>
      <c r="Q771" s="132">
        <v>15</v>
      </c>
      <c r="R771" s="132" t="s">
        <v>290</v>
      </c>
      <c r="S771" s="132">
        <v>17</v>
      </c>
      <c r="T771" s="132">
        <v>20</v>
      </c>
      <c r="U771" s="132">
        <v>13</v>
      </c>
      <c r="V771" s="132">
        <v>19</v>
      </c>
      <c r="W771" s="132">
        <v>21</v>
      </c>
      <c r="X771" s="132">
        <v>16</v>
      </c>
      <c r="Y771" s="132">
        <v>0</v>
      </c>
      <c r="Z771" s="132">
        <v>0</v>
      </c>
      <c r="AA771" s="132">
        <v>0</v>
      </c>
      <c r="AB771" s="132">
        <v>0</v>
      </c>
      <c r="AC771" s="132">
        <v>0</v>
      </c>
      <c r="AD771" s="132">
        <v>0</v>
      </c>
      <c r="AE771" s="132">
        <v>0</v>
      </c>
      <c r="AF771" s="132">
        <v>0</v>
      </c>
      <c r="AG771" s="132">
        <v>0</v>
      </c>
      <c r="AH771" s="132">
        <v>0</v>
      </c>
      <c r="AI771" s="132">
        <v>81</v>
      </c>
      <c r="AJ771" s="132">
        <v>78</v>
      </c>
      <c r="AK771" s="132">
        <v>0</v>
      </c>
      <c r="AL771" s="132">
        <v>0</v>
      </c>
      <c r="AM771" s="132">
        <v>0</v>
      </c>
      <c r="AN771" s="132" t="s">
        <v>290</v>
      </c>
      <c r="AO771" s="132">
        <v>11</v>
      </c>
      <c r="AP771" s="132">
        <v>36</v>
      </c>
      <c r="AQ771" s="132">
        <v>0</v>
      </c>
      <c r="AR771" s="132">
        <v>80</v>
      </c>
      <c r="AS771" s="132">
        <v>31</v>
      </c>
      <c r="AT771" s="132">
        <v>90</v>
      </c>
      <c r="AU771" s="132">
        <v>159</v>
      </c>
    </row>
    <row r="772" spans="1:47">
      <c r="A772" t="s">
        <v>4063</v>
      </c>
      <c r="B772" t="s">
        <v>4064</v>
      </c>
      <c r="C772" t="s">
        <v>3550</v>
      </c>
      <c r="D772" t="s">
        <v>4065</v>
      </c>
      <c r="E772" t="s">
        <v>4066</v>
      </c>
      <c r="F772" t="s">
        <v>4067</v>
      </c>
      <c r="G772" t="s">
        <v>288</v>
      </c>
      <c r="H772" s="131" t="s">
        <v>4068</v>
      </c>
      <c r="I772">
        <v>3096913015</v>
      </c>
      <c r="J772" t="s">
        <v>197</v>
      </c>
      <c r="K772" s="132">
        <v>8</v>
      </c>
      <c r="L772" s="132">
        <v>4</v>
      </c>
      <c r="M772" s="132">
        <v>1</v>
      </c>
      <c r="N772" s="132">
        <v>13</v>
      </c>
      <c r="O772" s="132">
        <v>26</v>
      </c>
      <c r="P772" s="132" t="s">
        <v>290</v>
      </c>
      <c r="Q772" s="132" t="s">
        <v>290</v>
      </c>
      <c r="R772" s="132" t="s">
        <v>290</v>
      </c>
      <c r="S772" s="132" t="s">
        <v>290</v>
      </c>
      <c r="T772" s="132" t="s">
        <v>290</v>
      </c>
      <c r="U772" s="132" t="s">
        <v>290</v>
      </c>
      <c r="V772" s="132" t="s">
        <v>290</v>
      </c>
      <c r="W772" s="132" t="s">
        <v>290</v>
      </c>
      <c r="X772" s="132" t="s">
        <v>290</v>
      </c>
      <c r="Y772" s="132">
        <v>0</v>
      </c>
      <c r="Z772" s="132">
        <v>0</v>
      </c>
      <c r="AA772" s="132">
        <v>0</v>
      </c>
      <c r="AB772" s="132">
        <v>0</v>
      </c>
      <c r="AC772" s="132">
        <v>0</v>
      </c>
      <c r="AD772" s="132">
        <v>0</v>
      </c>
      <c r="AE772" s="132">
        <v>0</v>
      </c>
      <c r="AF772" s="132">
        <v>0</v>
      </c>
      <c r="AG772" s="132">
        <v>0</v>
      </c>
      <c r="AH772" s="132">
        <v>0</v>
      </c>
      <c r="AI772" s="132">
        <v>35</v>
      </c>
      <c r="AJ772" s="132">
        <v>35</v>
      </c>
      <c r="AK772" s="132">
        <v>0</v>
      </c>
      <c r="AL772" s="132">
        <v>0</v>
      </c>
      <c r="AM772" s="132">
        <v>0</v>
      </c>
      <c r="AN772" s="132">
        <v>0</v>
      </c>
      <c r="AO772" s="132">
        <v>0</v>
      </c>
      <c r="AP772" s="132">
        <v>0</v>
      </c>
      <c r="AQ772" s="132">
        <v>0</v>
      </c>
      <c r="AR772" s="132">
        <v>63</v>
      </c>
      <c r="AS772" s="132" t="s">
        <v>290</v>
      </c>
      <c r="AT772" s="132" t="s">
        <v>290</v>
      </c>
      <c r="AU772" s="132">
        <v>70</v>
      </c>
    </row>
    <row r="773" spans="1:47">
      <c r="A773" t="s">
        <v>4069</v>
      </c>
      <c r="B773" t="s">
        <v>4070</v>
      </c>
      <c r="C773" t="s">
        <v>4071</v>
      </c>
      <c r="D773" t="s">
        <v>4072</v>
      </c>
      <c r="E773" t="s">
        <v>4073</v>
      </c>
      <c r="F773" t="s">
        <v>197</v>
      </c>
      <c r="G773" t="s">
        <v>288</v>
      </c>
      <c r="H773" s="131" t="s">
        <v>4074</v>
      </c>
      <c r="I773">
        <v>3096851208</v>
      </c>
      <c r="J773" t="s">
        <v>197</v>
      </c>
      <c r="K773" s="132">
        <v>25</v>
      </c>
      <c r="L773" s="132">
        <v>9</v>
      </c>
      <c r="M773" s="132">
        <v>3</v>
      </c>
      <c r="N773" s="132">
        <v>37</v>
      </c>
      <c r="O773" s="132">
        <v>45</v>
      </c>
      <c r="P773" s="132">
        <v>54</v>
      </c>
      <c r="Q773" s="132">
        <v>51</v>
      </c>
      <c r="R773" s="132">
        <v>49</v>
      </c>
      <c r="S773" s="132">
        <v>44</v>
      </c>
      <c r="T773" s="132">
        <v>48</v>
      </c>
      <c r="U773" s="132">
        <v>48</v>
      </c>
      <c r="V773" s="132">
        <v>44</v>
      </c>
      <c r="W773" s="132">
        <v>45</v>
      </c>
      <c r="X773" s="132">
        <v>41</v>
      </c>
      <c r="Y773" s="132">
        <v>0</v>
      </c>
      <c r="Z773" s="132">
        <v>0</v>
      </c>
      <c r="AA773" s="132">
        <v>0</v>
      </c>
      <c r="AB773" s="132">
        <v>0</v>
      </c>
      <c r="AC773" s="132">
        <v>0</v>
      </c>
      <c r="AD773" s="132">
        <v>0</v>
      </c>
      <c r="AE773" s="132">
        <v>0</v>
      </c>
      <c r="AF773" s="132">
        <v>0</v>
      </c>
      <c r="AG773" s="132">
        <v>0</v>
      </c>
      <c r="AH773" s="132">
        <v>0</v>
      </c>
      <c r="AI773" s="132">
        <v>239</v>
      </c>
      <c r="AJ773" s="132">
        <v>230</v>
      </c>
      <c r="AK773" s="132">
        <v>0</v>
      </c>
      <c r="AL773" s="132">
        <v>0</v>
      </c>
      <c r="AM773" s="132">
        <v>0</v>
      </c>
      <c r="AN773" s="132" t="s">
        <v>290</v>
      </c>
      <c r="AO773" s="132" t="s">
        <v>290</v>
      </c>
      <c r="AP773" s="132">
        <v>14</v>
      </c>
      <c r="AQ773" s="132">
        <v>0</v>
      </c>
      <c r="AR773" s="132">
        <v>428</v>
      </c>
      <c r="AS773" s="132">
        <v>20</v>
      </c>
      <c r="AT773" s="132">
        <v>35</v>
      </c>
      <c r="AU773" s="132">
        <v>469</v>
      </c>
    </row>
    <row r="774" spans="1:47">
      <c r="A774" t="s">
        <v>4075</v>
      </c>
      <c r="B774" t="s">
        <v>4076</v>
      </c>
      <c r="C774" t="s">
        <v>4077</v>
      </c>
      <c r="D774" t="s">
        <v>4078</v>
      </c>
      <c r="E774" t="s">
        <v>4079</v>
      </c>
      <c r="F774" t="s">
        <v>4080</v>
      </c>
      <c r="G774" t="s">
        <v>288</v>
      </c>
      <c r="H774" s="131" t="s">
        <v>4081</v>
      </c>
      <c r="I774">
        <v>3096852533</v>
      </c>
      <c r="J774" t="s">
        <v>197</v>
      </c>
      <c r="K774" s="132">
        <v>22</v>
      </c>
      <c r="L774" s="132">
        <v>7.5</v>
      </c>
      <c r="M774" s="132">
        <v>1.5</v>
      </c>
      <c r="N774" s="132">
        <v>31</v>
      </c>
      <c r="O774" s="132">
        <v>55</v>
      </c>
      <c r="P774" s="132">
        <v>28</v>
      </c>
      <c r="Q774" s="132">
        <v>23</v>
      </c>
      <c r="R774" s="132">
        <v>25</v>
      </c>
      <c r="S774" s="132">
        <v>28</v>
      </c>
      <c r="T774" s="132">
        <v>22</v>
      </c>
      <c r="U774" s="132">
        <v>29</v>
      </c>
      <c r="V774" s="132">
        <v>18</v>
      </c>
      <c r="W774" s="132">
        <v>19</v>
      </c>
      <c r="X774" s="132">
        <v>27</v>
      </c>
      <c r="Y774" s="132">
        <v>0</v>
      </c>
      <c r="Z774" s="132">
        <v>0</v>
      </c>
      <c r="AA774" s="132">
        <v>0</v>
      </c>
      <c r="AB774" s="132">
        <v>0</v>
      </c>
      <c r="AC774" s="132">
        <v>0</v>
      </c>
      <c r="AD774" s="132">
        <v>0</v>
      </c>
      <c r="AE774" s="132">
        <v>0</v>
      </c>
      <c r="AF774" s="132">
        <v>0</v>
      </c>
      <c r="AG774" s="132">
        <v>0</v>
      </c>
      <c r="AH774" s="132">
        <v>0</v>
      </c>
      <c r="AI774" s="132">
        <v>146</v>
      </c>
      <c r="AJ774" s="132">
        <v>128</v>
      </c>
      <c r="AK774" s="132">
        <v>0</v>
      </c>
      <c r="AL774" s="132">
        <v>0</v>
      </c>
      <c r="AM774" s="132">
        <v>0</v>
      </c>
      <c r="AN774" s="132">
        <v>31</v>
      </c>
      <c r="AO774" s="132" t="s">
        <v>290</v>
      </c>
      <c r="AP774" s="132">
        <v>43</v>
      </c>
      <c r="AQ774" s="132">
        <v>0</v>
      </c>
      <c r="AR774" s="132">
        <v>180</v>
      </c>
      <c r="AS774" s="132">
        <v>12</v>
      </c>
      <c r="AT774" s="132">
        <v>75</v>
      </c>
      <c r="AU774" s="132">
        <v>274</v>
      </c>
    </row>
    <row r="775" spans="1:47">
      <c r="A775" t="s">
        <v>4082</v>
      </c>
      <c r="B775" t="s">
        <v>4083</v>
      </c>
      <c r="C775" t="s">
        <v>2359</v>
      </c>
      <c r="D775" t="s">
        <v>4084</v>
      </c>
      <c r="E775" t="s">
        <v>4085</v>
      </c>
      <c r="F775" t="s">
        <v>197</v>
      </c>
      <c r="G775" t="s">
        <v>288</v>
      </c>
      <c r="H775" s="131" t="s">
        <v>4050</v>
      </c>
      <c r="I775">
        <v>3096915012</v>
      </c>
      <c r="J775" t="s">
        <v>197</v>
      </c>
      <c r="K775" s="132">
        <v>20</v>
      </c>
      <c r="L775" s="132">
        <v>17</v>
      </c>
      <c r="M775" s="132">
        <v>1</v>
      </c>
      <c r="N775" s="132">
        <v>38</v>
      </c>
      <c r="O775" s="132">
        <v>50</v>
      </c>
      <c r="P775" s="132">
        <v>16</v>
      </c>
      <c r="Q775" s="132">
        <v>15</v>
      </c>
      <c r="R775" s="132">
        <v>13</v>
      </c>
      <c r="S775" s="132">
        <v>21</v>
      </c>
      <c r="T775" s="132">
        <v>21</v>
      </c>
      <c r="U775" s="132">
        <v>25</v>
      </c>
      <c r="V775" s="132">
        <v>19</v>
      </c>
      <c r="W775" s="132">
        <v>22</v>
      </c>
      <c r="X775" s="132">
        <v>23</v>
      </c>
      <c r="Y775" s="132">
        <v>0</v>
      </c>
      <c r="Z775" s="132">
        <v>0</v>
      </c>
      <c r="AA775" s="132">
        <v>0</v>
      </c>
      <c r="AB775" s="132">
        <v>0</v>
      </c>
      <c r="AC775" s="132">
        <v>0</v>
      </c>
      <c r="AD775" s="132">
        <v>0</v>
      </c>
      <c r="AE775" s="132">
        <v>0</v>
      </c>
      <c r="AF775" s="132">
        <v>0</v>
      </c>
      <c r="AG775" s="132" t="s">
        <v>290</v>
      </c>
      <c r="AH775" s="132">
        <v>0</v>
      </c>
      <c r="AI775" s="132">
        <v>122</v>
      </c>
      <c r="AJ775" s="132">
        <v>111</v>
      </c>
      <c r="AK775" s="132">
        <v>0</v>
      </c>
      <c r="AL775" s="132">
        <v>0</v>
      </c>
      <c r="AM775" s="132">
        <v>0</v>
      </c>
      <c r="AN775" s="132">
        <v>11</v>
      </c>
      <c r="AO775" s="132" t="s">
        <v>290</v>
      </c>
      <c r="AP775" s="132">
        <v>12</v>
      </c>
      <c r="AQ775" s="132">
        <v>0</v>
      </c>
      <c r="AR775" s="132">
        <v>192</v>
      </c>
      <c r="AS775" s="132">
        <v>17</v>
      </c>
      <c r="AT775" s="132" t="s">
        <v>290</v>
      </c>
      <c r="AU775" s="132">
        <v>233</v>
      </c>
    </row>
    <row r="776" spans="1:47">
      <c r="A776" t="s">
        <v>4086</v>
      </c>
      <c r="B776" t="s">
        <v>4087</v>
      </c>
      <c r="C776" t="s">
        <v>4088</v>
      </c>
      <c r="D776" t="s">
        <v>4089</v>
      </c>
      <c r="E776" t="s">
        <v>4090</v>
      </c>
      <c r="F776" t="s">
        <v>197</v>
      </c>
      <c r="G776" t="s">
        <v>288</v>
      </c>
      <c r="H776" s="131" t="s">
        <v>4050</v>
      </c>
      <c r="I776">
        <v>3096918741</v>
      </c>
      <c r="J776" t="s">
        <v>197</v>
      </c>
      <c r="K776" s="132">
        <v>44</v>
      </c>
      <c r="L776" s="132">
        <v>16</v>
      </c>
      <c r="M776" s="132">
        <v>3</v>
      </c>
      <c r="N776" s="132">
        <v>63</v>
      </c>
      <c r="O776" s="132">
        <v>0</v>
      </c>
      <c r="P776" s="132">
        <v>0</v>
      </c>
      <c r="Q776" s="132">
        <v>0</v>
      </c>
      <c r="R776" s="132">
        <v>0</v>
      </c>
      <c r="S776" s="132">
        <v>0</v>
      </c>
      <c r="T776" s="132">
        <v>0</v>
      </c>
      <c r="U776" s="132">
        <v>0</v>
      </c>
      <c r="V776" s="132">
        <v>0</v>
      </c>
      <c r="W776" s="132">
        <v>0</v>
      </c>
      <c r="X776" s="132">
        <v>0</v>
      </c>
      <c r="Y776" s="132">
        <v>118</v>
      </c>
      <c r="Z776" s="132">
        <v>114</v>
      </c>
      <c r="AA776" s="132">
        <v>109</v>
      </c>
      <c r="AB776" s="132">
        <v>136</v>
      </c>
      <c r="AC776" s="132">
        <v>0</v>
      </c>
      <c r="AD776" s="132">
        <v>0</v>
      </c>
      <c r="AE776" s="132">
        <v>0</v>
      </c>
      <c r="AF776" s="132">
        <v>0</v>
      </c>
      <c r="AG776" s="132">
        <v>0</v>
      </c>
      <c r="AH776" s="132">
        <v>0</v>
      </c>
      <c r="AI776" s="132">
        <v>231</v>
      </c>
      <c r="AJ776" s="132">
        <v>246</v>
      </c>
      <c r="AK776" s="132">
        <v>78</v>
      </c>
      <c r="AL776" s="132">
        <v>76</v>
      </c>
      <c r="AM776" s="132" t="s">
        <v>290</v>
      </c>
      <c r="AN776" s="132">
        <v>19</v>
      </c>
      <c r="AO776" s="132">
        <v>16</v>
      </c>
      <c r="AP776" s="132">
        <v>43</v>
      </c>
      <c r="AQ776" s="132">
        <v>0</v>
      </c>
      <c r="AR776" s="132">
        <v>381</v>
      </c>
      <c r="AS776" s="132">
        <v>16</v>
      </c>
      <c r="AT776" s="132">
        <v>51</v>
      </c>
      <c r="AU776" s="132">
        <v>477</v>
      </c>
    </row>
    <row r="777" spans="1:47">
      <c r="A777" t="s">
        <v>4091</v>
      </c>
      <c r="B777" t="s">
        <v>465</v>
      </c>
      <c r="C777" t="s">
        <v>1367</v>
      </c>
      <c r="D777" t="s">
        <v>4092</v>
      </c>
      <c r="E777" t="s">
        <v>4093</v>
      </c>
      <c r="F777" t="s">
        <v>197</v>
      </c>
      <c r="G777" t="s">
        <v>288</v>
      </c>
      <c r="H777" s="131" t="s">
        <v>4050</v>
      </c>
      <c r="I777">
        <v>3096918921</v>
      </c>
      <c r="J777" t="s">
        <v>197</v>
      </c>
      <c r="K777" s="132">
        <v>11.5</v>
      </c>
      <c r="L777" s="132">
        <v>1</v>
      </c>
      <c r="M777" s="132">
        <v>2</v>
      </c>
      <c r="N777" s="132">
        <v>14.5</v>
      </c>
      <c r="O777" s="132">
        <v>0</v>
      </c>
      <c r="P777" s="132">
        <v>14</v>
      </c>
      <c r="Q777" s="132">
        <v>21</v>
      </c>
      <c r="R777" s="132">
        <v>15</v>
      </c>
      <c r="S777" s="132">
        <v>14</v>
      </c>
      <c r="T777" s="132">
        <v>22</v>
      </c>
      <c r="U777" s="132">
        <v>21</v>
      </c>
      <c r="V777" s="132">
        <v>14</v>
      </c>
      <c r="W777" s="132">
        <v>23</v>
      </c>
      <c r="X777" s="132">
        <v>18</v>
      </c>
      <c r="Y777" s="132">
        <v>0</v>
      </c>
      <c r="Z777" s="132">
        <v>0</v>
      </c>
      <c r="AA777" s="132">
        <v>0</v>
      </c>
      <c r="AB777" s="132">
        <v>0</v>
      </c>
      <c r="AC777" s="132">
        <v>0</v>
      </c>
      <c r="AD777" s="132">
        <v>0</v>
      </c>
      <c r="AE777" s="132">
        <v>0</v>
      </c>
      <c r="AF777" s="132">
        <v>0</v>
      </c>
      <c r="AG777" s="132">
        <v>0</v>
      </c>
      <c r="AH777" s="132">
        <v>0</v>
      </c>
      <c r="AI777" s="132">
        <v>87</v>
      </c>
      <c r="AJ777" s="132">
        <v>75</v>
      </c>
      <c r="AK777" s="132">
        <v>0</v>
      </c>
      <c r="AL777" s="132">
        <v>0</v>
      </c>
      <c r="AM777" s="132">
        <v>0</v>
      </c>
      <c r="AN777" s="132" t="s">
        <v>290</v>
      </c>
      <c r="AO777" s="132">
        <v>18</v>
      </c>
      <c r="AP777" s="132">
        <v>0</v>
      </c>
      <c r="AQ777" s="132">
        <v>0</v>
      </c>
      <c r="AR777" s="132">
        <v>124</v>
      </c>
      <c r="AS777" s="132">
        <v>18</v>
      </c>
      <c r="AT777" s="132">
        <v>33</v>
      </c>
      <c r="AU777" s="132">
        <v>162</v>
      </c>
    </row>
    <row r="778" spans="1:47">
      <c r="A778" t="s">
        <v>4809</v>
      </c>
      <c r="B778" t="s">
        <v>4810</v>
      </c>
      <c r="C778" t="s">
        <v>4811</v>
      </c>
      <c r="D778" t="s">
        <v>4812</v>
      </c>
      <c r="E778" t="s">
        <v>4813</v>
      </c>
      <c r="F778" t="s">
        <v>4814</v>
      </c>
      <c r="G778" t="s">
        <v>288</v>
      </c>
      <c r="H778" s="131">
        <v>61616</v>
      </c>
      <c r="I778">
        <v>3096858995</v>
      </c>
      <c r="J778" t="s">
        <v>197</v>
      </c>
      <c r="K778" s="132">
        <v>6</v>
      </c>
      <c r="L778" s="132">
        <v>0</v>
      </c>
      <c r="M778" s="132">
        <v>1.5</v>
      </c>
      <c r="N778" s="132">
        <v>7.5</v>
      </c>
      <c r="O778" s="132">
        <v>22</v>
      </c>
      <c r="P778" s="132" t="s">
        <v>290</v>
      </c>
      <c r="Q778" s="132" t="s">
        <v>290</v>
      </c>
      <c r="R778" s="132" t="s">
        <v>290</v>
      </c>
      <c r="S778" s="132" t="s">
        <v>290</v>
      </c>
      <c r="T778" s="132" t="s">
        <v>290</v>
      </c>
      <c r="U778" s="132" t="s">
        <v>290</v>
      </c>
      <c r="V778" s="132">
        <v>0</v>
      </c>
      <c r="W778" s="132">
        <v>0</v>
      </c>
      <c r="X778" s="132">
        <v>0</v>
      </c>
      <c r="Y778" s="132">
        <v>0</v>
      </c>
      <c r="Z778" s="132">
        <v>0</v>
      </c>
      <c r="AA778" s="132">
        <v>0</v>
      </c>
      <c r="AB778" s="132">
        <v>0</v>
      </c>
      <c r="AC778" s="132">
        <v>0</v>
      </c>
      <c r="AD778" s="132">
        <v>0</v>
      </c>
      <c r="AE778" s="132">
        <v>0</v>
      </c>
      <c r="AF778" s="132">
        <v>0</v>
      </c>
      <c r="AG778" s="132">
        <v>0</v>
      </c>
      <c r="AH778" s="132">
        <v>0</v>
      </c>
      <c r="AI778" s="132">
        <v>29</v>
      </c>
      <c r="AJ778" s="132">
        <v>25</v>
      </c>
      <c r="AK778" s="132">
        <v>0</v>
      </c>
      <c r="AL778" s="132">
        <v>0</v>
      </c>
      <c r="AM778" s="132">
        <v>0</v>
      </c>
      <c r="AN778" s="132" t="s">
        <v>290</v>
      </c>
      <c r="AO778" s="132">
        <v>0</v>
      </c>
      <c r="AP778" s="132" t="s">
        <v>290</v>
      </c>
      <c r="AQ778" s="132">
        <v>0</v>
      </c>
      <c r="AR778" s="132">
        <v>46</v>
      </c>
      <c r="AS778" s="132" t="s">
        <v>290</v>
      </c>
      <c r="AT778" s="132">
        <v>0</v>
      </c>
      <c r="AU778" s="132">
        <v>54</v>
      </c>
    </row>
    <row r="779" spans="1:47">
      <c r="A779" t="s">
        <v>4094</v>
      </c>
      <c r="B779" t="s">
        <v>4095</v>
      </c>
      <c r="C779" t="s">
        <v>1574</v>
      </c>
      <c r="D779" t="s">
        <v>4096</v>
      </c>
      <c r="E779" t="s">
        <v>4097</v>
      </c>
      <c r="F779" t="s">
        <v>4055</v>
      </c>
      <c r="G779" t="s">
        <v>288</v>
      </c>
      <c r="H779" s="131" t="s">
        <v>4056</v>
      </c>
      <c r="I779">
        <v>3092744343</v>
      </c>
      <c r="J779" t="s">
        <v>197</v>
      </c>
      <c r="K779" s="132">
        <v>6</v>
      </c>
      <c r="L779" s="132">
        <v>0</v>
      </c>
      <c r="M779" s="132">
        <v>1.5</v>
      </c>
      <c r="N779" s="132">
        <v>7.5</v>
      </c>
      <c r="O779" s="132" t="s">
        <v>290</v>
      </c>
      <c r="P779" s="132" t="s">
        <v>290</v>
      </c>
      <c r="Q779" s="132" t="s">
        <v>290</v>
      </c>
      <c r="R779" s="132" t="s">
        <v>290</v>
      </c>
      <c r="S779" s="132" t="s">
        <v>290</v>
      </c>
      <c r="T779" s="132" t="s">
        <v>290</v>
      </c>
      <c r="U779" s="132" t="s">
        <v>290</v>
      </c>
      <c r="V779" s="132" t="s">
        <v>290</v>
      </c>
      <c r="W779" s="132" t="s">
        <v>290</v>
      </c>
      <c r="X779" s="132" t="s">
        <v>290</v>
      </c>
      <c r="Y779" s="132" t="s">
        <v>290</v>
      </c>
      <c r="Z779" s="132" t="s">
        <v>290</v>
      </c>
      <c r="AA779" s="132" t="s">
        <v>290</v>
      </c>
      <c r="AB779" s="132" t="s">
        <v>290</v>
      </c>
      <c r="AC779" s="132">
        <v>0</v>
      </c>
      <c r="AD779" s="132">
        <v>0</v>
      </c>
      <c r="AE779" s="132">
        <v>0</v>
      </c>
      <c r="AF779" s="132">
        <v>0</v>
      </c>
      <c r="AG779" s="132">
        <v>0</v>
      </c>
      <c r="AH779" s="132">
        <v>0</v>
      </c>
      <c r="AI779" s="132">
        <v>23</v>
      </c>
      <c r="AJ779" s="132">
        <v>13</v>
      </c>
      <c r="AK779" s="132" t="s">
        <v>290</v>
      </c>
      <c r="AL779" s="132">
        <v>0</v>
      </c>
      <c r="AM779" s="132">
        <v>0</v>
      </c>
      <c r="AN779" s="132">
        <v>0</v>
      </c>
      <c r="AO779" s="132">
        <v>0</v>
      </c>
      <c r="AP779" s="132">
        <v>0</v>
      </c>
      <c r="AQ779" s="132">
        <v>0</v>
      </c>
      <c r="AR779" s="132">
        <v>33</v>
      </c>
      <c r="AS779" s="132" t="s">
        <v>290</v>
      </c>
      <c r="AT779" s="132">
        <v>0</v>
      </c>
      <c r="AU779" s="132">
        <v>36</v>
      </c>
    </row>
    <row r="780" spans="1:47">
      <c r="A780" t="s">
        <v>4098</v>
      </c>
      <c r="B780" t="s">
        <v>4099</v>
      </c>
      <c r="C780" t="s">
        <v>3842</v>
      </c>
      <c r="D780" t="s">
        <v>4100</v>
      </c>
      <c r="E780" t="s">
        <v>4101</v>
      </c>
      <c r="F780" t="s">
        <v>197</v>
      </c>
      <c r="G780" t="s">
        <v>288</v>
      </c>
      <c r="H780" s="131" t="s">
        <v>4050</v>
      </c>
      <c r="I780">
        <v>3096927570</v>
      </c>
      <c r="J780" t="s">
        <v>197</v>
      </c>
      <c r="K780" s="132">
        <v>17</v>
      </c>
      <c r="L780" s="132">
        <v>3</v>
      </c>
      <c r="M780" s="132">
        <v>4</v>
      </c>
      <c r="N780" s="132">
        <v>24</v>
      </c>
      <c r="O780" s="132">
        <v>16</v>
      </c>
      <c r="P780" s="132">
        <v>11</v>
      </c>
      <c r="Q780" s="132">
        <v>12</v>
      </c>
      <c r="R780" s="132">
        <v>13</v>
      </c>
      <c r="S780" s="132">
        <v>12</v>
      </c>
      <c r="T780" s="132">
        <v>10</v>
      </c>
      <c r="U780" s="132">
        <v>17</v>
      </c>
      <c r="V780" s="132">
        <v>10</v>
      </c>
      <c r="W780" s="132" t="s">
        <v>290</v>
      </c>
      <c r="X780" s="132">
        <v>12</v>
      </c>
      <c r="Y780" s="132">
        <v>0</v>
      </c>
      <c r="Z780" s="132">
        <v>0</v>
      </c>
      <c r="AA780" s="132">
        <v>0</v>
      </c>
      <c r="AB780" s="132">
        <v>0</v>
      </c>
      <c r="AC780" s="132">
        <v>0</v>
      </c>
      <c r="AD780" s="132">
        <v>0</v>
      </c>
      <c r="AE780" s="132">
        <v>0</v>
      </c>
      <c r="AF780" s="132">
        <v>0</v>
      </c>
      <c r="AG780" s="132">
        <v>0</v>
      </c>
      <c r="AH780" s="132">
        <v>0</v>
      </c>
      <c r="AI780" s="132">
        <v>63</v>
      </c>
      <c r="AJ780" s="132">
        <v>56</v>
      </c>
      <c r="AK780" s="132">
        <v>0</v>
      </c>
      <c r="AL780" s="132">
        <v>0</v>
      </c>
      <c r="AM780" s="132" t="s">
        <v>290</v>
      </c>
      <c r="AN780" s="132">
        <v>30</v>
      </c>
      <c r="AO780" s="132" t="s">
        <v>290</v>
      </c>
      <c r="AP780" s="132">
        <v>0</v>
      </c>
      <c r="AQ780" s="132" t="s">
        <v>290</v>
      </c>
      <c r="AR780" s="132">
        <v>60</v>
      </c>
      <c r="AS780" s="132">
        <v>19</v>
      </c>
      <c r="AT780" s="132">
        <v>17</v>
      </c>
      <c r="AU780" s="132">
        <v>119</v>
      </c>
    </row>
    <row r="781" spans="1:47">
      <c r="A781" t="s">
        <v>4102</v>
      </c>
      <c r="B781" t="s">
        <v>4103</v>
      </c>
      <c r="C781" t="s">
        <v>4104</v>
      </c>
      <c r="D781" t="s">
        <v>4105</v>
      </c>
      <c r="E781" t="s">
        <v>4106</v>
      </c>
      <c r="F781" t="s">
        <v>4080</v>
      </c>
      <c r="G781" t="s">
        <v>288</v>
      </c>
      <c r="H781" s="131" t="s">
        <v>4081</v>
      </c>
      <c r="I781">
        <v>3096810500</v>
      </c>
      <c r="J781" t="s">
        <v>197</v>
      </c>
      <c r="K781" s="132">
        <v>13.5</v>
      </c>
      <c r="L781" s="132">
        <v>1</v>
      </c>
      <c r="M781" s="132">
        <v>1</v>
      </c>
      <c r="N781" s="132">
        <v>15.5</v>
      </c>
      <c r="O781" s="132">
        <v>0</v>
      </c>
      <c r="P781" s="132">
        <v>0</v>
      </c>
      <c r="Q781" s="132">
        <v>0</v>
      </c>
      <c r="R781" s="132">
        <v>0</v>
      </c>
      <c r="S781" s="132">
        <v>0</v>
      </c>
      <c r="T781" s="132">
        <v>0</v>
      </c>
      <c r="U781" s="132">
        <v>28</v>
      </c>
      <c r="V781" s="132">
        <v>41</v>
      </c>
      <c r="W781" s="132">
        <v>41</v>
      </c>
      <c r="X781" s="132">
        <v>50</v>
      </c>
      <c r="Y781" s="132">
        <v>0</v>
      </c>
      <c r="Z781" s="132">
        <v>0</v>
      </c>
      <c r="AA781" s="132">
        <v>0</v>
      </c>
      <c r="AB781" s="132">
        <v>0</v>
      </c>
      <c r="AC781" s="132">
        <v>0</v>
      </c>
      <c r="AD781" s="132">
        <v>0</v>
      </c>
      <c r="AE781" s="132">
        <v>0</v>
      </c>
      <c r="AF781" s="132">
        <v>0</v>
      </c>
      <c r="AG781" s="132">
        <v>0</v>
      </c>
      <c r="AH781" s="132">
        <v>0</v>
      </c>
      <c r="AI781" s="132">
        <v>89</v>
      </c>
      <c r="AJ781" s="132">
        <v>71</v>
      </c>
      <c r="AK781" s="132">
        <v>0</v>
      </c>
      <c r="AL781" s="132">
        <v>0</v>
      </c>
      <c r="AM781" s="132">
        <v>0</v>
      </c>
      <c r="AN781" s="132" t="s">
        <v>290</v>
      </c>
      <c r="AO781" s="132">
        <v>21</v>
      </c>
      <c r="AP781" s="132" t="s">
        <v>290</v>
      </c>
      <c r="AQ781" s="132">
        <v>0</v>
      </c>
      <c r="AR781" s="132">
        <v>102</v>
      </c>
      <c r="AS781" s="132">
        <v>24</v>
      </c>
      <c r="AT781" s="132">
        <v>27</v>
      </c>
      <c r="AU781" s="132">
        <v>160</v>
      </c>
    </row>
    <row r="782" spans="1:47">
      <c r="A782" t="s">
        <v>4107</v>
      </c>
      <c r="B782" t="s">
        <v>4108</v>
      </c>
      <c r="C782" t="s">
        <v>4109</v>
      </c>
      <c r="D782" t="s">
        <v>4110</v>
      </c>
      <c r="E782" t="s">
        <v>4111</v>
      </c>
      <c r="F782" t="s">
        <v>197</v>
      </c>
      <c r="G782" t="s">
        <v>288</v>
      </c>
      <c r="H782" s="131" t="s">
        <v>4037</v>
      </c>
      <c r="I782">
        <v>3096919089</v>
      </c>
      <c r="J782" t="s">
        <v>197</v>
      </c>
      <c r="K782" s="132">
        <v>17.2</v>
      </c>
      <c r="L782" s="132">
        <v>5.9</v>
      </c>
      <c r="M782" s="132">
        <v>2.4</v>
      </c>
      <c r="N782" s="132">
        <v>25.5</v>
      </c>
      <c r="O782" s="132">
        <v>36</v>
      </c>
      <c r="P782" s="132">
        <v>22</v>
      </c>
      <c r="Q782" s="132">
        <v>18</v>
      </c>
      <c r="R782" s="132">
        <v>14</v>
      </c>
      <c r="S782" s="132">
        <v>13</v>
      </c>
      <c r="T782" s="132">
        <v>14</v>
      </c>
      <c r="U782" s="132">
        <v>13</v>
      </c>
      <c r="V782" s="132">
        <v>15</v>
      </c>
      <c r="W782" s="132">
        <v>15</v>
      </c>
      <c r="X782" s="132">
        <v>13</v>
      </c>
      <c r="Y782" s="132">
        <v>10</v>
      </c>
      <c r="Z782" s="132" t="s">
        <v>290</v>
      </c>
      <c r="AA782" s="132" t="s">
        <v>290</v>
      </c>
      <c r="AB782" s="132" t="s">
        <v>290</v>
      </c>
      <c r="AC782" s="132">
        <v>0</v>
      </c>
      <c r="AD782" s="132">
        <v>0</v>
      </c>
      <c r="AE782" s="132">
        <v>0</v>
      </c>
      <c r="AF782" s="132">
        <v>0</v>
      </c>
      <c r="AG782" s="132">
        <v>0</v>
      </c>
      <c r="AH782" s="132">
        <v>0</v>
      </c>
      <c r="AI782" s="132">
        <v>98</v>
      </c>
      <c r="AJ782" s="132">
        <v>102</v>
      </c>
      <c r="AK782" s="132" t="s">
        <v>290</v>
      </c>
      <c r="AL782" s="132" t="s">
        <v>290</v>
      </c>
      <c r="AM782" s="132">
        <v>0</v>
      </c>
      <c r="AN782" s="132">
        <v>104</v>
      </c>
      <c r="AO782" s="132">
        <v>20</v>
      </c>
      <c r="AP782" s="132">
        <v>0</v>
      </c>
      <c r="AQ782" s="132">
        <v>0</v>
      </c>
      <c r="AR782" s="132">
        <v>71</v>
      </c>
      <c r="AS782" s="132" t="s">
        <v>290</v>
      </c>
      <c r="AT782" s="132">
        <v>0</v>
      </c>
      <c r="AU782" s="132">
        <v>200</v>
      </c>
    </row>
    <row r="783" spans="1:47">
      <c r="A783" t="s">
        <v>4112</v>
      </c>
      <c r="B783" t="s">
        <v>4113</v>
      </c>
      <c r="C783" t="s">
        <v>4114</v>
      </c>
      <c r="D783" t="s">
        <v>4115</v>
      </c>
      <c r="E783" t="s">
        <v>4116</v>
      </c>
      <c r="F783" t="s">
        <v>197</v>
      </c>
      <c r="G783" t="s">
        <v>288</v>
      </c>
      <c r="H783" s="131" t="s">
        <v>4037</v>
      </c>
      <c r="I783">
        <v>3092432493</v>
      </c>
      <c r="J783" t="s">
        <v>197</v>
      </c>
      <c r="K783" s="132">
        <v>17.5</v>
      </c>
      <c r="L783" s="132">
        <v>12.5</v>
      </c>
      <c r="M783" s="132">
        <v>3</v>
      </c>
      <c r="N783" s="132">
        <v>33</v>
      </c>
      <c r="O783" s="132">
        <v>46</v>
      </c>
      <c r="P783" s="132">
        <v>26</v>
      </c>
      <c r="Q783" s="132">
        <v>29</v>
      </c>
      <c r="R783" s="132">
        <v>30</v>
      </c>
      <c r="S783" s="132">
        <v>25</v>
      </c>
      <c r="T783" s="132">
        <v>32</v>
      </c>
      <c r="U783" s="132">
        <v>26</v>
      </c>
      <c r="V783" s="132">
        <v>24</v>
      </c>
      <c r="W783" s="132">
        <v>27</v>
      </c>
      <c r="X783" s="132">
        <v>27</v>
      </c>
      <c r="Y783" s="132">
        <v>0</v>
      </c>
      <c r="Z783" s="132">
        <v>0</v>
      </c>
      <c r="AA783" s="132">
        <v>0</v>
      </c>
      <c r="AB783" s="132">
        <v>0</v>
      </c>
      <c r="AC783" s="132">
        <v>0</v>
      </c>
      <c r="AD783" s="132">
        <v>0</v>
      </c>
      <c r="AE783" s="132">
        <v>0</v>
      </c>
      <c r="AF783" s="132">
        <v>0</v>
      </c>
      <c r="AG783" s="132">
        <v>0</v>
      </c>
      <c r="AH783" s="132">
        <v>0</v>
      </c>
      <c r="AI783" s="132">
        <v>136</v>
      </c>
      <c r="AJ783" s="132">
        <v>156</v>
      </c>
      <c r="AK783" s="132">
        <v>0</v>
      </c>
      <c r="AL783" s="132">
        <v>0</v>
      </c>
      <c r="AM783" s="132">
        <v>0</v>
      </c>
      <c r="AN783" s="132">
        <v>18</v>
      </c>
      <c r="AO783" s="132" t="s">
        <v>290</v>
      </c>
      <c r="AP783" s="132">
        <v>17</v>
      </c>
      <c r="AQ783" s="132">
        <v>0</v>
      </c>
      <c r="AR783" s="132">
        <v>251</v>
      </c>
      <c r="AS783" s="132" t="s">
        <v>290</v>
      </c>
      <c r="AT783" s="132">
        <v>11</v>
      </c>
      <c r="AU783" s="132">
        <v>292</v>
      </c>
    </row>
    <row r="784" spans="1:47">
      <c r="A784" t="s">
        <v>4117</v>
      </c>
      <c r="B784" t="s">
        <v>4118</v>
      </c>
      <c r="C784" t="s">
        <v>4119</v>
      </c>
      <c r="D784" t="s">
        <v>788</v>
      </c>
      <c r="E784" t="s">
        <v>4120</v>
      </c>
      <c r="F784" t="s">
        <v>198</v>
      </c>
      <c r="G784" t="s">
        <v>288</v>
      </c>
      <c r="H784" s="131" t="s">
        <v>4121</v>
      </c>
      <c r="I784">
        <v>3097867793</v>
      </c>
      <c r="J784" t="s">
        <v>198</v>
      </c>
      <c r="K784" s="132">
        <v>21</v>
      </c>
      <c r="L784" s="132">
        <v>15</v>
      </c>
      <c r="M784" s="132">
        <v>4</v>
      </c>
      <c r="N784" s="132">
        <v>40</v>
      </c>
      <c r="O784" s="132">
        <v>0</v>
      </c>
      <c r="P784" s="132">
        <v>0</v>
      </c>
      <c r="Q784" s="132">
        <v>0</v>
      </c>
      <c r="R784" s="132">
        <v>0</v>
      </c>
      <c r="S784" s="132">
        <v>0</v>
      </c>
      <c r="T784" s="132">
        <v>0</v>
      </c>
      <c r="U784" s="132">
        <v>0</v>
      </c>
      <c r="V784" s="132">
        <v>0</v>
      </c>
      <c r="W784" s="132">
        <v>0</v>
      </c>
      <c r="X784" s="132">
        <v>0</v>
      </c>
      <c r="Y784" s="132">
        <v>54</v>
      </c>
      <c r="Z784" s="132">
        <v>61</v>
      </c>
      <c r="AA784" s="132">
        <v>64</v>
      </c>
      <c r="AB784" s="132">
        <v>67</v>
      </c>
      <c r="AC784" s="132">
        <v>0</v>
      </c>
      <c r="AD784" s="132">
        <v>0</v>
      </c>
      <c r="AE784" s="132">
        <v>0</v>
      </c>
      <c r="AF784" s="132">
        <v>0</v>
      </c>
      <c r="AG784" s="132">
        <v>0</v>
      </c>
      <c r="AH784" s="132">
        <v>10</v>
      </c>
      <c r="AI784" s="132">
        <v>139</v>
      </c>
      <c r="AJ784" s="132">
        <v>117</v>
      </c>
      <c r="AK784" s="132">
        <v>45</v>
      </c>
      <c r="AL784" s="132">
        <v>31</v>
      </c>
      <c r="AM784" s="132">
        <v>0</v>
      </c>
      <c r="AN784" s="132" t="s">
        <v>290</v>
      </c>
      <c r="AO784" s="132" t="s">
        <v>290</v>
      </c>
      <c r="AP784" s="132">
        <v>54</v>
      </c>
      <c r="AQ784" s="132">
        <v>0</v>
      </c>
      <c r="AR784" s="132">
        <v>172</v>
      </c>
      <c r="AS784" s="132">
        <v>18</v>
      </c>
      <c r="AT784" s="132">
        <v>55</v>
      </c>
      <c r="AU784" s="132">
        <v>256</v>
      </c>
    </row>
    <row r="785" spans="1:47">
      <c r="A785" t="s">
        <v>4122</v>
      </c>
      <c r="B785" t="s">
        <v>4123</v>
      </c>
      <c r="C785" t="s">
        <v>4119</v>
      </c>
      <c r="D785" t="s">
        <v>788</v>
      </c>
      <c r="E785" t="s">
        <v>4124</v>
      </c>
      <c r="F785" t="s">
        <v>4125</v>
      </c>
      <c r="G785" t="s">
        <v>288</v>
      </c>
      <c r="H785" s="131" t="s">
        <v>4126</v>
      </c>
      <c r="I785">
        <v>3097575500</v>
      </c>
      <c r="J785" t="s">
        <v>198</v>
      </c>
      <c r="K785" s="132">
        <v>28</v>
      </c>
      <c r="L785" s="132">
        <v>8</v>
      </c>
      <c r="M785" s="132">
        <v>5</v>
      </c>
      <c r="N785" s="132">
        <v>41</v>
      </c>
      <c r="O785" s="132">
        <v>55</v>
      </c>
      <c r="P785" s="132">
        <v>38</v>
      </c>
      <c r="Q785" s="132">
        <v>43</v>
      </c>
      <c r="R785" s="132">
        <v>43</v>
      </c>
      <c r="S785" s="132">
        <v>39</v>
      </c>
      <c r="T785" s="132">
        <v>36</v>
      </c>
      <c r="U785" s="132">
        <v>49</v>
      </c>
      <c r="V785" s="132">
        <v>42</v>
      </c>
      <c r="W785" s="132">
        <v>35</v>
      </c>
      <c r="X785" s="132">
        <v>47</v>
      </c>
      <c r="Y785" s="132">
        <v>0</v>
      </c>
      <c r="Z785" s="132">
        <v>0</v>
      </c>
      <c r="AA785" s="132">
        <v>0</v>
      </c>
      <c r="AB785" s="132">
        <v>0</v>
      </c>
      <c r="AC785" s="132">
        <v>0</v>
      </c>
      <c r="AD785" s="132">
        <v>0</v>
      </c>
      <c r="AE785" s="132">
        <v>0</v>
      </c>
      <c r="AF785" s="132">
        <v>0</v>
      </c>
      <c r="AG785" s="132" t="s">
        <v>290</v>
      </c>
      <c r="AH785" s="132">
        <v>0</v>
      </c>
      <c r="AI785" s="132">
        <v>209</v>
      </c>
      <c r="AJ785" s="132">
        <v>226</v>
      </c>
      <c r="AK785" s="132">
        <v>0</v>
      </c>
      <c r="AL785" s="132">
        <v>0</v>
      </c>
      <c r="AM785" s="132">
        <v>0</v>
      </c>
      <c r="AN785" s="132" t="s">
        <v>290</v>
      </c>
      <c r="AO785" s="132">
        <v>13</v>
      </c>
      <c r="AP785" s="132">
        <v>130</v>
      </c>
      <c r="AQ785" s="132">
        <v>0</v>
      </c>
      <c r="AR785" s="132">
        <v>275</v>
      </c>
      <c r="AS785" s="132">
        <v>15</v>
      </c>
      <c r="AT785" s="132">
        <v>109</v>
      </c>
      <c r="AU785" s="132">
        <v>435</v>
      </c>
    </row>
    <row r="786" spans="1:47">
      <c r="A786" t="s">
        <v>4127</v>
      </c>
      <c r="B786" t="s">
        <v>3413</v>
      </c>
      <c r="C786" t="s">
        <v>4128</v>
      </c>
      <c r="D786" t="s">
        <v>4129</v>
      </c>
      <c r="E786" t="s">
        <v>4130</v>
      </c>
      <c r="F786" t="s">
        <v>4125</v>
      </c>
      <c r="G786" t="s">
        <v>288</v>
      </c>
      <c r="H786" s="131" t="s">
        <v>4126</v>
      </c>
      <c r="I786">
        <v>3097624494</v>
      </c>
      <c r="J786" t="s">
        <v>198</v>
      </c>
      <c r="K786" s="132">
        <v>2.5</v>
      </c>
      <c r="L786" s="132">
        <v>0</v>
      </c>
      <c r="M786" s="132">
        <v>0.5</v>
      </c>
      <c r="N786" s="132">
        <v>3</v>
      </c>
      <c r="O786" s="132" t="s">
        <v>290</v>
      </c>
      <c r="P786" s="132" t="s">
        <v>290</v>
      </c>
      <c r="Q786" s="132" t="s">
        <v>290</v>
      </c>
      <c r="R786" s="132" t="s">
        <v>290</v>
      </c>
      <c r="S786" s="132">
        <v>0</v>
      </c>
      <c r="T786" s="132" t="s">
        <v>290</v>
      </c>
      <c r="U786" s="132" t="s">
        <v>290</v>
      </c>
      <c r="V786" s="132" t="s">
        <v>290</v>
      </c>
      <c r="W786" s="132" t="s">
        <v>290</v>
      </c>
      <c r="X786" s="132" t="s">
        <v>290</v>
      </c>
      <c r="Y786" s="132">
        <v>0</v>
      </c>
      <c r="Z786" s="132">
        <v>0</v>
      </c>
      <c r="AA786" s="132">
        <v>0</v>
      </c>
      <c r="AB786" s="132">
        <v>0</v>
      </c>
      <c r="AC786" s="132">
        <v>0</v>
      </c>
      <c r="AD786" s="132">
        <v>0</v>
      </c>
      <c r="AE786" s="132">
        <v>0</v>
      </c>
      <c r="AF786" s="132">
        <v>0</v>
      </c>
      <c r="AG786" s="132">
        <v>0</v>
      </c>
      <c r="AH786" s="132">
        <v>0</v>
      </c>
      <c r="AI786" s="132" t="s">
        <v>290</v>
      </c>
      <c r="AJ786" s="132">
        <v>14</v>
      </c>
      <c r="AK786" s="132">
        <v>0</v>
      </c>
      <c r="AL786" s="132">
        <v>0</v>
      </c>
      <c r="AM786" s="132">
        <v>0</v>
      </c>
      <c r="AN786" s="132" t="s">
        <v>290</v>
      </c>
      <c r="AO786" s="132">
        <v>0</v>
      </c>
      <c r="AP786" s="132" t="s">
        <v>290</v>
      </c>
      <c r="AQ786" s="132">
        <v>0</v>
      </c>
      <c r="AR786" s="132">
        <v>17</v>
      </c>
      <c r="AS786" s="132">
        <v>0</v>
      </c>
      <c r="AT786" s="132" t="s">
        <v>290</v>
      </c>
      <c r="AU786" s="132">
        <v>22</v>
      </c>
    </row>
    <row r="787" spans="1:47">
      <c r="A787" t="s">
        <v>4815</v>
      </c>
      <c r="B787" t="s">
        <v>4816</v>
      </c>
      <c r="C787" t="s">
        <v>284</v>
      </c>
      <c r="D787" t="s">
        <v>4817</v>
      </c>
      <c r="E787" t="s">
        <v>4818</v>
      </c>
      <c r="F787" t="s">
        <v>4125</v>
      </c>
      <c r="G787" t="s">
        <v>288</v>
      </c>
      <c r="H787" s="131">
        <v>61265</v>
      </c>
      <c r="I787">
        <v>3097647047</v>
      </c>
      <c r="J787" t="s">
        <v>198</v>
      </c>
      <c r="K787" s="132">
        <v>12</v>
      </c>
      <c r="L787" s="132">
        <v>3</v>
      </c>
      <c r="M787" s="132">
        <v>1</v>
      </c>
      <c r="N787" s="132">
        <v>16</v>
      </c>
      <c r="O787" s="132">
        <v>0</v>
      </c>
      <c r="P787" s="132">
        <v>0</v>
      </c>
      <c r="Q787" s="132">
        <v>0</v>
      </c>
      <c r="R787" s="132">
        <v>0</v>
      </c>
      <c r="S787" s="132">
        <v>0</v>
      </c>
      <c r="T787" s="132">
        <v>0</v>
      </c>
      <c r="U787" s="132">
        <v>0</v>
      </c>
      <c r="V787" s="132">
        <v>0</v>
      </c>
      <c r="W787" s="132">
        <v>0</v>
      </c>
      <c r="X787" s="132">
        <v>0</v>
      </c>
      <c r="Y787" s="132">
        <v>0</v>
      </c>
      <c r="Z787" s="132">
        <v>0</v>
      </c>
      <c r="AA787" s="132">
        <v>0</v>
      </c>
      <c r="AB787" s="132">
        <v>0</v>
      </c>
      <c r="AC787" s="132" t="s">
        <v>290</v>
      </c>
      <c r="AD787" s="132">
        <v>0</v>
      </c>
      <c r="AE787" s="132">
        <v>0</v>
      </c>
      <c r="AF787" s="132">
        <v>0</v>
      </c>
      <c r="AG787" s="132">
        <v>0</v>
      </c>
      <c r="AH787" s="132">
        <v>0</v>
      </c>
      <c r="AI787" s="132" t="s">
        <v>290</v>
      </c>
      <c r="AJ787" s="132" t="s">
        <v>290</v>
      </c>
      <c r="AK787" s="132">
        <v>0</v>
      </c>
      <c r="AL787" s="132">
        <v>0</v>
      </c>
      <c r="AM787" s="132">
        <v>0</v>
      </c>
      <c r="AN787" s="132">
        <v>0</v>
      </c>
      <c r="AO787" s="132">
        <v>0</v>
      </c>
      <c r="AP787" s="132">
        <v>0</v>
      </c>
      <c r="AQ787" s="132">
        <v>0</v>
      </c>
      <c r="AR787" s="132" t="s">
        <v>290</v>
      </c>
      <c r="AS787" s="132">
        <v>0</v>
      </c>
      <c r="AT787" s="132">
        <v>0</v>
      </c>
      <c r="AU787" s="132" t="s">
        <v>290</v>
      </c>
    </row>
    <row r="788" spans="1:47">
      <c r="A788" t="s">
        <v>4131</v>
      </c>
      <c r="B788" t="s">
        <v>4132</v>
      </c>
      <c r="C788" t="s">
        <v>1024</v>
      </c>
      <c r="D788" t="s">
        <v>4133</v>
      </c>
      <c r="E788" t="s">
        <v>4134</v>
      </c>
      <c r="F788" t="s">
        <v>4125</v>
      </c>
      <c r="G788" t="s">
        <v>288</v>
      </c>
      <c r="H788" s="131" t="s">
        <v>4126</v>
      </c>
      <c r="I788">
        <v>3097623800</v>
      </c>
      <c r="J788" t="s">
        <v>198</v>
      </c>
      <c r="K788" s="132">
        <v>9.1999999999999993</v>
      </c>
      <c r="L788" s="132">
        <v>6</v>
      </c>
      <c r="M788" s="132">
        <v>3</v>
      </c>
      <c r="N788" s="132">
        <v>18.2</v>
      </c>
      <c r="O788" s="132">
        <v>0</v>
      </c>
      <c r="P788" s="132">
        <v>0</v>
      </c>
      <c r="Q788" s="132">
        <v>0</v>
      </c>
      <c r="R788" s="132">
        <v>0</v>
      </c>
      <c r="S788" s="132">
        <v>0</v>
      </c>
      <c r="T788" s="132">
        <v>0</v>
      </c>
      <c r="U788" s="132">
        <v>0</v>
      </c>
      <c r="V788" s="132">
        <v>25</v>
      </c>
      <c r="W788" s="132">
        <v>18</v>
      </c>
      <c r="X788" s="132">
        <v>28</v>
      </c>
      <c r="Y788" s="132">
        <v>23</v>
      </c>
      <c r="Z788" s="132">
        <v>25</v>
      </c>
      <c r="AA788" s="132">
        <v>23</v>
      </c>
      <c r="AB788" s="132">
        <v>16</v>
      </c>
      <c r="AC788" s="132">
        <v>0</v>
      </c>
      <c r="AD788" s="132">
        <v>0</v>
      </c>
      <c r="AE788" s="132">
        <v>0</v>
      </c>
      <c r="AF788" s="132">
        <v>0</v>
      </c>
      <c r="AG788" s="132">
        <v>0</v>
      </c>
      <c r="AH788" s="132">
        <v>0</v>
      </c>
      <c r="AI788" s="132">
        <v>79</v>
      </c>
      <c r="AJ788" s="132">
        <v>79</v>
      </c>
      <c r="AK788" s="132" t="s">
        <v>290</v>
      </c>
      <c r="AL788" s="132">
        <v>10</v>
      </c>
      <c r="AM788" s="132">
        <v>0</v>
      </c>
      <c r="AN788" s="132" t="s">
        <v>290</v>
      </c>
      <c r="AO788" s="132" t="s">
        <v>290</v>
      </c>
      <c r="AP788" s="132">
        <v>43</v>
      </c>
      <c r="AQ788" s="132">
        <v>0</v>
      </c>
      <c r="AR788" s="132">
        <v>106</v>
      </c>
      <c r="AS788" s="132" t="s">
        <v>290</v>
      </c>
      <c r="AT788" s="132">
        <v>25</v>
      </c>
      <c r="AU788" s="132">
        <v>158</v>
      </c>
    </row>
    <row r="789" spans="1:47">
      <c r="A789" t="s">
        <v>4135</v>
      </c>
      <c r="B789" t="s">
        <v>4136</v>
      </c>
      <c r="C789" t="s">
        <v>4137</v>
      </c>
      <c r="D789" t="s">
        <v>4138</v>
      </c>
      <c r="E789" t="s">
        <v>4139</v>
      </c>
      <c r="F789" t="s">
        <v>4140</v>
      </c>
      <c r="G789" t="s">
        <v>288</v>
      </c>
      <c r="H789" s="131" t="s">
        <v>4141</v>
      </c>
      <c r="I789">
        <v>3097559771</v>
      </c>
      <c r="J789" t="s">
        <v>198</v>
      </c>
      <c r="K789" s="132">
        <v>9</v>
      </c>
      <c r="L789" s="132">
        <v>2.5</v>
      </c>
      <c r="M789" s="132">
        <v>2.5</v>
      </c>
      <c r="N789" s="132">
        <v>14</v>
      </c>
      <c r="O789" s="132">
        <v>0</v>
      </c>
      <c r="P789" s="132">
        <v>11</v>
      </c>
      <c r="Q789" s="132">
        <v>12</v>
      </c>
      <c r="R789" s="132">
        <v>14</v>
      </c>
      <c r="S789" s="132" t="s">
        <v>290</v>
      </c>
      <c r="T789" s="132" t="s">
        <v>290</v>
      </c>
      <c r="U789" s="132">
        <v>14</v>
      </c>
      <c r="V789" s="132" t="s">
        <v>290</v>
      </c>
      <c r="W789" s="132" t="s">
        <v>290</v>
      </c>
      <c r="X789" s="132" t="s">
        <v>290</v>
      </c>
      <c r="Y789" s="132">
        <v>0</v>
      </c>
      <c r="Z789" s="132">
        <v>0</v>
      </c>
      <c r="AA789" s="132">
        <v>0</v>
      </c>
      <c r="AB789" s="132">
        <v>0</v>
      </c>
      <c r="AC789" s="132">
        <v>15</v>
      </c>
      <c r="AD789" s="132">
        <v>0</v>
      </c>
      <c r="AE789" s="132">
        <v>0</v>
      </c>
      <c r="AF789" s="132">
        <v>0</v>
      </c>
      <c r="AG789" s="132">
        <v>0</v>
      </c>
      <c r="AH789" s="132">
        <v>0</v>
      </c>
      <c r="AI789" s="132">
        <v>53</v>
      </c>
      <c r="AJ789" s="132">
        <v>53</v>
      </c>
      <c r="AK789" s="132">
        <v>0</v>
      </c>
      <c r="AL789" s="132">
        <v>0</v>
      </c>
      <c r="AM789" s="132">
        <v>0</v>
      </c>
      <c r="AN789" s="132" t="s">
        <v>290</v>
      </c>
      <c r="AO789" s="132" t="s">
        <v>290</v>
      </c>
      <c r="AP789" s="132">
        <v>50</v>
      </c>
      <c r="AQ789" s="132">
        <v>0</v>
      </c>
      <c r="AR789" s="132">
        <v>42</v>
      </c>
      <c r="AS789" s="132" t="s">
        <v>290</v>
      </c>
      <c r="AT789" s="132">
        <v>31</v>
      </c>
      <c r="AU789" s="132">
        <v>106</v>
      </c>
    </row>
    <row r="790" spans="1:47">
      <c r="A790" t="s">
        <v>4142</v>
      </c>
      <c r="B790" t="s">
        <v>4143</v>
      </c>
      <c r="C790" t="s">
        <v>895</v>
      </c>
      <c r="D790" t="s">
        <v>4144</v>
      </c>
      <c r="E790" t="s">
        <v>4145</v>
      </c>
      <c r="F790" t="s">
        <v>198</v>
      </c>
      <c r="G790" t="s">
        <v>288</v>
      </c>
      <c r="H790" s="131" t="s">
        <v>4121</v>
      </c>
      <c r="I790">
        <v>3097937366</v>
      </c>
      <c r="J790" t="s">
        <v>198</v>
      </c>
      <c r="K790" s="132">
        <v>31</v>
      </c>
      <c r="L790" s="132">
        <v>17</v>
      </c>
      <c r="M790" s="132">
        <v>1</v>
      </c>
      <c r="N790" s="132">
        <v>49</v>
      </c>
      <c r="O790" s="132">
        <v>15</v>
      </c>
      <c r="P790" s="132">
        <v>16</v>
      </c>
      <c r="Q790" s="132">
        <v>18</v>
      </c>
      <c r="R790" s="132">
        <v>29</v>
      </c>
      <c r="S790" s="132">
        <v>21</v>
      </c>
      <c r="T790" s="132">
        <v>20</v>
      </c>
      <c r="U790" s="132">
        <v>24</v>
      </c>
      <c r="V790" s="132">
        <v>32</v>
      </c>
      <c r="W790" s="132">
        <v>27</v>
      </c>
      <c r="X790" s="132">
        <v>15</v>
      </c>
      <c r="Y790" s="132">
        <v>0</v>
      </c>
      <c r="Z790" s="132">
        <v>0</v>
      </c>
      <c r="AA790" s="132">
        <v>0</v>
      </c>
      <c r="AB790" s="132">
        <v>0</v>
      </c>
      <c r="AC790" s="132">
        <v>12</v>
      </c>
      <c r="AD790" s="132">
        <v>0</v>
      </c>
      <c r="AE790" s="132">
        <v>0</v>
      </c>
      <c r="AF790" s="132">
        <v>0</v>
      </c>
      <c r="AG790" s="132" t="s">
        <v>290</v>
      </c>
      <c r="AH790" s="132">
        <v>0</v>
      </c>
      <c r="AI790" s="132">
        <v>104</v>
      </c>
      <c r="AJ790" s="132">
        <v>131</v>
      </c>
      <c r="AK790" s="132">
        <v>0</v>
      </c>
      <c r="AL790" s="132">
        <v>0</v>
      </c>
      <c r="AM790" s="132">
        <v>0</v>
      </c>
      <c r="AN790" s="132">
        <v>23</v>
      </c>
      <c r="AO790" s="132" t="s">
        <v>290</v>
      </c>
      <c r="AP790" s="132">
        <v>28</v>
      </c>
      <c r="AQ790" s="132">
        <v>0</v>
      </c>
      <c r="AR790" s="132">
        <v>176</v>
      </c>
      <c r="AS790" s="132" t="s">
        <v>290</v>
      </c>
      <c r="AT790" s="132">
        <v>55</v>
      </c>
      <c r="AU790" s="132">
        <v>235</v>
      </c>
    </row>
    <row r="791" spans="1:47">
      <c r="A791" t="s">
        <v>4150</v>
      </c>
      <c r="B791" t="s">
        <v>4819</v>
      </c>
      <c r="C791" t="s">
        <v>725</v>
      </c>
      <c r="D791" t="s">
        <v>4152</v>
      </c>
      <c r="E791" t="s">
        <v>4153</v>
      </c>
      <c r="F791" t="s">
        <v>4125</v>
      </c>
      <c r="G791" t="s">
        <v>288</v>
      </c>
      <c r="H791" s="131" t="s">
        <v>4126</v>
      </c>
      <c r="I791">
        <v>3097623800</v>
      </c>
      <c r="J791" t="s">
        <v>198</v>
      </c>
      <c r="K791" s="132">
        <v>11</v>
      </c>
      <c r="L791" s="132">
        <v>13</v>
      </c>
      <c r="M791" s="132">
        <v>1</v>
      </c>
      <c r="N791" s="132">
        <v>25</v>
      </c>
      <c r="O791" s="132">
        <v>36</v>
      </c>
      <c r="P791" s="132">
        <v>23</v>
      </c>
      <c r="Q791" s="132">
        <v>35</v>
      </c>
      <c r="R791" s="132">
        <v>20</v>
      </c>
      <c r="S791" s="132">
        <v>22</v>
      </c>
      <c r="T791" s="132">
        <v>24</v>
      </c>
      <c r="U791" s="132">
        <v>20</v>
      </c>
      <c r="V791" s="132">
        <v>0</v>
      </c>
      <c r="W791" s="132">
        <v>0</v>
      </c>
      <c r="X791" s="132">
        <v>0</v>
      </c>
      <c r="Y791" s="132">
        <v>0</v>
      </c>
      <c r="Z791" s="132">
        <v>0</v>
      </c>
      <c r="AA791" s="132">
        <v>0</v>
      </c>
      <c r="AB791" s="132">
        <v>0</v>
      </c>
      <c r="AC791" s="132">
        <v>0</v>
      </c>
      <c r="AD791" s="132">
        <v>0</v>
      </c>
      <c r="AE791" s="132">
        <v>0</v>
      </c>
      <c r="AF791" s="132">
        <v>0</v>
      </c>
      <c r="AG791" s="132">
        <v>0</v>
      </c>
      <c r="AH791" s="132">
        <v>0</v>
      </c>
      <c r="AI791" s="132">
        <v>89</v>
      </c>
      <c r="AJ791" s="132">
        <v>91</v>
      </c>
      <c r="AK791" s="132">
        <v>0</v>
      </c>
      <c r="AL791" s="132">
        <v>0</v>
      </c>
      <c r="AM791" s="132" t="s">
        <v>290</v>
      </c>
      <c r="AN791" s="132" t="s">
        <v>290</v>
      </c>
      <c r="AO791" s="132" t="s">
        <v>290</v>
      </c>
      <c r="AP791" s="132">
        <v>30</v>
      </c>
      <c r="AQ791" s="132">
        <v>0</v>
      </c>
      <c r="AR791" s="132">
        <v>141</v>
      </c>
      <c r="AS791" s="132">
        <v>0</v>
      </c>
      <c r="AT791" s="132">
        <v>25</v>
      </c>
      <c r="AU791" s="132">
        <v>180</v>
      </c>
    </row>
    <row r="792" spans="1:47">
      <c r="A792" t="s">
        <v>4154</v>
      </c>
      <c r="B792" t="s">
        <v>4155</v>
      </c>
      <c r="C792" t="s">
        <v>4156</v>
      </c>
      <c r="D792" t="s">
        <v>4157</v>
      </c>
      <c r="E792" t="s">
        <v>4158</v>
      </c>
      <c r="F792" t="s">
        <v>4159</v>
      </c>
      <c r="G792" t="s">
        <v>288</v>
      </c>
      <c r="H792" s="131" t="s">
        <v>4160</v>
      </c>
      <c r="I792">
        <v>6187266040</v>
      </c>
      <c r="J792" t="s">
        <v>199</v>
      </c>
      <c r="K792" s="132">
        <v>29</v>
      </c>
      <c r="L792" s="132">
        <v>4</v>
      </c>
      <c r="M792" s="132">
        <v>2</v>
      </c>
      <c r="N792" s="132">
        <v>35</v>
      </c>
      <c r="O792" s="132">
        <v>0</v>
      </c>
      <c r="P792" s="132">
        <v>28</v>
      </c>
      <c r="Q792" s="132">
        <v>24</v>
      </c>
      <c r="R792" s="132">
        <v>24</v>
      </c>
      <c r="S792" s="132">
        <v>24</v>
      </c>
      <c r="T792" s="132">
        <v>23</v>
      </c>
      <c r="U792" s="132">
        <v>27</v>
      </c>
      <c r="V792" s="132">
        <v>19</v>
      </c>
      <c r="W792" s="132">
        <v>22</v>
      </c>
      <c r="X792" s="132">
        <v>22</v>
      </c>
      <c r="Y792" s="132">
        <v>23</v>
      </c>
      <c r="Z792" s="132">
        <v>22</v>
      </c>
      <c r="AA792" s="132">
        <v>26</v>
      </c>
      <c r="AB792" s="132">
        <v>14</v>
      </c>
      <c r="AC792" s="132">
        <v>0</v>
      </c>
      <c r="AD792" s="132">
        <v>0</v>
      </c>
      <c r="AE792" s="132">
        <v>0</v>
      </c>
      <c r="AF792" s="132">
        <v>0</v>
      </c>
      <c r="AG792" s="132">
        <v>0</v>
      </c>
      <c r="AH792" s="132">
        <v>0</v>
      </c>
      <c r="AI792" s="132">
        <v>150</v>
      </c>
      <c r="AJ792" s="132">
        <v>148</v>
      </c>
      <c r="AK792" s="132">
        <v>11</v>
      </c>
      <c r="AL792" s="132">
        <v>11</v>
      </c>
      <c r="AM792" s="132">
        <v>0</v>
      </c>
      <c r="AN792" s="132" t="s">
        <v>290</v>
      </c>
      <c r="AO792" s="132">
        <v>12</v>
      </c>
      <c r="AP792" s="132">
        <v>19</v>
      </c>
      <c r="AQ792" s="132">
        <v>0</v>
      </c>
      <c r="AR792" s="132">
        <v>241</v>
      </c>
      <c r="AS792" s="132">
        <v>17</v>
      </c>
      <c r="AT792" s="132" t="s">
        <v>290</v>
      </c>
      <c r="AU792" s="132">
        <v>298</v>
      </c>
    </row>
    <row r="793" spans="1:47">
      <c r="A793" t="s">
        <v>4161</v>
      </c>
      <c r="B793" t="s">
        <v>4162</v>
      </c>
      <c r="C793" t="s">
        <v>4163</v>
      </c>
      <c r="D793" t="s">
        <v>4164</v>
      </c>
      <c r="E793" t="s">
        <v>4165</v>
      </c>
      <c r="F793" t="s">
        <v>4166</v>
      </c>
      <c r="G793" t="s">
        <v>288</v>
      </c>
      <c r="H793" s="131" t="s">
        <v>4167</v>
      </c>
      <c r="I793">
        <v>6183971111</v>
      </c>
      <c r="J793" t="s">
        <v>199</v>
      </c>
      <c r="K793" s="132">
        <v>14</v>
      </c>
      <c r="L793" s="132">
        <v>3</v>
      </c>
      <c r="M793" s="132">
        <v>2</v>
      </c>
      <c r="N793" s="132">
        <v>19</v>
      </c>
      <c r="O793" s="132">
        <v>27</v>
      </c>
      <c r="P793" s="132">
        <v>12</v>
      </c>
      <c r="Q793" s="132">
        <v>12</v>
      </c>
      <c r="R793" s="132">
        <v>11</v>
      </c>
      <c r="S793" s="132">
        <v>12</v>
      </c>
      <c r="T793" s="132">
        <v>14</v>
      </c>
      <c r="U793" s="132">
        <v>20</v>
      </c>
      <c r="V793" s="132">
        <v>16</v>
      </c>
      <c r="W793" s="132">
        <v>24</v>
      </c>
      <c r="X793" s="132">
        <v>10</v>
      </c>
      <c r="Y793" s="132">
        <v>0</v>
      </c>
      <c r="Z793" s="132">
        <v>0</v>
      </c>
      <c r="AA793" s="132">
        <v>0</v>
      </c>
      <c r="AB793" s="132">
        <v>0</v>
      </c>
      <c r="AC793" s="132">
        <v>0</v>
      </c>
      <c r="AD793" s="132">
        <v>0</v>
      </c>
      <c r="AE793" s="132">
        <v>0</v>
      </c>
      <c r="AF793" s="132">
        <v>0</v>
      </c>
      <c r="AG793" s="132">
        <v>0</v>
      </c>
      <c r="AH793" s="132">
        <v>0</v>
      </c>
      <c r="AI793" s="132">
        <v>90</v>
      </c>
      <c r="AJ793" s="132">
        <v>68</v>
      </c>
      <c r="AK793" s="132">
        <v>0</v>
      </c>
      <c r="AL793" s="132">
        <v>0</v>
      </c>
      <c r="AM793" s="132">
        <v>0</v>
      </c>
      <c r="AN793" s="132" t="s">
        <v>290</v>
      </c>
      <c r="AO793" s="132">
        <v>56</v>
      </c>
      <c r="AP793" s="132">
        <v>0</v>
      </c>
      <c r="AQ793" s="132">
        <v>0</v>
      </c>
      <c r="AR793" s="132">
        <v>87</v>
      </c>
      <c r="AS793" s="132">
        <v>14</v>
      </c>
      <c r="AT793" s="132">
        <v>30</v>
      </c>
      <c r="AU793" s="132">
        <v>158</v>
      </c>
    </row>
    <row r="794" spans="1:47">
      <c r="A794" t="s">
        <v>4168</v>
      </c>
      <c r="B794" t="s">
        <v>4169</v>
      </c>
      <c r="C794" t="s">
        <v>3164</v>
      </c>
      <c r="D794" t="s">
        <v>4170</v>
      </c>
      <c r="E794" t="s">
        <v>4171</v>
      </c>
      <c r="F794" t="s">
        <v>4172</v>
      </c>
      <c r="G794" t="s">
        <v>288</v>
      </c>
      <c r="H794" s="131" t="s">
        <v>4173</v>
      </c>
      <c r="I794">
        <v>6188746605</v>
      </c>
      <c r="J794" t="s">
        <v>199</v>
      </c>
      <c r="K794" s="132">
        <v>11</v>
      </c>
      <c r="L794" s="132">
        <v>1</v>
      </c>
      <c r="M794" s="132">
        <v>1</v>
      </c>
      <c r="N794" s="132">
        <v>13</v>
      </c>
      <c r="O794" s="132">
        <v>22</v>
      </c>
      <c r="P794" s="132">
        <v>19</v>
      </c>
      <c r="Q794" s="132">
        <v>14</v>
      </c>
      <c r="R794" s="132">
        <v>13</v>
      </c>
      <c r="S794" s="132">
        <v>12</v>
      </c>
      <c r="T794" s="132">
        <v>19</v>
      </c>
      <c r="U794" s="132">
        <v>12</v>
      </c>
      <c r="V794" s="132">
        <v>10</v>
      </c>
      <c r="W794" s="132">
        <v>18</v>
      </c>
      <c r="X794" s="132">
        <v>17</v>
      </c>
      <c r="Y794" s="132">
        <v>0</v>
      </c>
      <c r="Z794" s="132">
        <v>0</v>
      </c>
      <c r="AA794" s="132">
        <v>0</v>
      </c>
      <c r="AB794" s="132">
        <v>0</v>
      </c>
      <c r="AC794" s="132">
        <v>0</v>
      </c>
      <c r="AD794" s="132">
        <v>0</v>
      </c>
      <c r="AE794" s="132">
        <v>0</v>
      </c>
      <c r="AF794" s="132">
        <v>0</v>
      </c>
      <c r="AG794" s="132">
        <v>0</v>
      </c>
      <c r="AH794" s="132">
        <v>0</v>
      </c>
      <c r="AI794" s="132">
        <v>74</v>
      </c>
      <c r="AJ794" s="132">
        <v>82</v>
      </c>
      <c r="AK794" s="132">
        <v>0</v>
      </c>
      <c r="AL794" s="132">
        <v>0</v>
      </c>
      <c r="AM794" s="132">
        <v>0</v>
      </c>
      <c r="AN794" s="132">
        <v>0</v>
      </c>
      <c r="AO794" s="132">
        <v>151</v>
      </c>
      <c r="AP794" s="132">
        <v>0</v>
      </c>
      <c r="AQ794" s="132">
        <v>0</v>
      </c>
      <c r="AR794" s="132">
        <v>0</v>
      </c>
      <c r="AS794" s="132" t="s">
        <v>290</v>
      </c>
      <c r="AT794" s="132">
        <v>140</v>
      </c>
      <c r="AU794" s="132">
        <v>156</v>
      </c>
    </row>
    <row r="795" spans="1:47">
      <c r="A795" t="s">
        <v>4174</v>
      </c>
      <c r="B795" t="s">
        <v>4175</v>
      </c>
      <c r="C795" t="s">
        <v>2465</v>
      </c>
      <c r="D795" t="s">
        <v>4176</v>
      </c>
      <c r="E795" t="s">
        <v>4177</v>
      </c>
      <c r="F795" t="s">
        <v>4166</v>
      </c>
      <c r="G795" t="s">
        <v>288</v>
      </c>
      <c r="H795" s="131" t="s">
        <v>4178</v>
      </c>
      <c r="I795">
        <v>6182336414</v>
      </c>
      <c r="J795" t="s">
        <v>199</v>
      </c>
      <c r="K795" s="132">
        <v>10</v>
      </c>
      <c r="L795" s="132">
        <v>3</v>
      </c>
      <c r="M795" s="132">
        <v>1</v>
      </c>
      <c r="N795" s="132">
        <v>14</v>
      </c>
      <c r="O795" s="132" t="s">
        <v>290</v>
      </c>
      <c r="P795" s="132" t="s">
        <v>290</v>
      </c>
      <c r="Q795" s="132" t="s">
        <v>290</v>
      </c>
      <c r="R795" s="132" t="s">
        <v>290</v>
      </c>
      <c r="S795" s="132" t="s">
        <v>290</v>
      </c>
      <c r="T795" s="132" t="s">
        <v>290</v>
      </c>
      <c r="U795" s="132" t="s">
        <v>290</v>
      </c>
      <c r="V795" s="132">
        <v>0</v>
      </c>
      <c r="W795" s="132">
        <v>10</v>
      </c>
      <c r="X795" s="132" t="s">
        <v>290</v>
      </c>
      <c r="Y795" s="132">
        <v>0</v>
      </c>
      <c r="Z795" s="132">
        <v>0</v>
      </c>
      <c r="AA795" s="132">
        <v>0</v>
      </c>
      <c r="AB795" s="132">
        <v>0</v>
      </c>
      <c r="AC795" s="132" t="s">
        <v>290</v>
      </c>
      <c r="AD795" s="132">
        <v>0</v>
      </c>
      <c r="AE795" s="132">
        <v>0</v>
      </c>
      <c r="AF795" s="132">
        <v>0</v>
      </c>
      <c r="AG795" s="132">
        <v>0</v>
      </c>
      <c r="AH795" s="132">
        <v>0</v>
      </c>
      <c r="AI795" s="132">
        <v>34</v>
      </c>
      <c r="AJ795" s="132">
        <v>41</v>
      </c>
      <c r="AK795" s="132">
        <v>0</v>
      </c>
      <c r="AL795" s="132">
        <v>0</v>
      </c>
      <c r="AM795" s="132" t="s">
        <v>290</v>
      </c>
      <c r="AN795" s="132">
        <v>0</v>
      </c>
      <c r="AO795" s="132">
        <v>18</v>
      </c>
      <c r="AP795" s="132" t="s">
        <v>290</v>
      </c>
      <c r="AQ795" s="132">
        <v>0</v>
      </c>
      <c r="AR795" s="132">
        <v>50</v>
      </c>
      <c r="AS795" s="132" t="s">
        <v>290</v>
      </c>
      <c r="AT795" s="132">
        <v>26</v>
      </c>
      <c r="AU795" s="132">
        <v>75</v>
      </c>
    </row>
    <row r="796" spans="1:47">
      <c r="A796" t="s">
        <v>4179</v>
      </c>
      <c r="B796" t="s">
        <v>3785</v>
      </c>
      <c r="C796" t="s">
        <v>1381</v>
      </c>
      <c r="D796" t="s">
        <v>4180</v>
      </c>
      <c r="E796" t="s">
        <v>4181</v>
      </c>
      <c r="F796" t="s">
        <v>4166</v>
      </c>
      <c r="G796" t="s">
        <v>288</v>
      </c>
      <c r="H796" s="131" t="s">
        <v>4167</v>
      </c>
      <c r="I796">
        <v>6182341206</v>
      </c>
      <c r="J796" t="s">
        <v>199</v>
      </c>
      <c r="K796" s="132">
        <v>14.5</v>
      </c>
      <c r="L796" s="132">
        <v>5.4</v>
      </c>
      <c r="M796" s="132">
        <v>1</v>
      </c>
      <c r="N796" s="132">
        <v>20.9</v>
      </c>
      <c r="O796" s="132">
        <v>15</v>
      </c>
      <c r="P796" s="132">
        <v>14</v>
      </c>
      <c r="Q796" s="132">
        <v>14</v>
      </c>
      <c r="R796" s="132">
        <v>13</v>
      </c>
      <c r="S796" s="132">
        <v>18</v>
      </c>
      <c r="T796" s="132">
        <v>14</v>
      </c>
      <c r="U796" s="132">
        <v>14</v>
      </c>
      <c r="V796" s="132">
        <v>15</v>
      </c>
      <c r="W796" s="132">
        <v>17</v>
      </c>
      <c r="X796" s="132">
        <v>22</v>
      </c>
      <c r="Y796" s="132">
        <v>0</v>
      </c>
      <c r="Z796" s="132">
        <v>0</v>
      </c>
      <c r="AA796" s="132">
        <v>0</v>
      </c>
      <c r="AB796" s="132">
        <v>0</v>
      </c>
      <c r="AC796" s="132">
        <v>0</v>
      </c>
      <c r="AD796" s="132">
        <v>0</v>
      </c>
      <c r="AE796" s="132">
        <v>0</v>
      </c>
      <c r="AF796" s="132">
        <v>0</v>
      </c>
      <c r="AG796" s="132">
        <v>0</v>
      </c>
      <c r="AH796" s="132">
        <v>0</v>
      </c>
      <c r="AI796" s="132">
        <v>78</v>
      </c>
      <c r="AJ796" s="132">
        <v>78</v>
      </c>
      <c r="AK796" s="132">
        <v>0</v>
      </c>
      <c r="AL796" s="132">
        <v>0</v>
      </c>
      <c r="AM796" s="132">
        <v>0</v>
      </c>
      <c r="AN796" s="132" t="s">
        <v>290</v>
      </c>
      <c r="AO796" s="132">
        <v>19</v>
      </c>
      <c r="AP796" s="132">
        <v>18</v>
      </c>
      <c r="AQ796" s="132">
        <v>0</v>
      </c>
      <c r="AR796" s="132">
        <v>102</v>
      </c>
      <c r="AS796" s="132">
        <v>10</v>
      </c>
      <c r="AT796" s="132">
        <v>26</v>
      </c>
      <c r="AU796" s="132">
        <v>156</v>
      </c>
    </row>
    <row r="797" spans="1:47">
      <c r="A797" t="s">
        <v>4182</v>
      </c>
      <c r="B797" t="s">
        <v>4183</v>
      </c>
      <c r="C797" t="s">
        <v>4184</v>
      </c>
      <c r="D797" t="s">
        <v>4185</v>
      </c>
      <c r="E797" t="s">
        <v>4186</v>
      </c>
      <c r="F797" t="s">
        <v>4166</v>
      </c>
      <c r="G797" t="s">
        <v>288</v>
      </c>
      <c r="H797" s="131" t="s">
        <v>4187</v>
      </c>
      <c r="I797">
        <v>6182354066</v>
      </c>
      <c r="J797" t="s">
        <v>199</v>
      </c>
      <c r="K797" s="132">
        <v>11.5</v>
      </c>
      <c r="L797" s="132">
        <v>9.8000000000000007</v>
      </c>
      <c r="M797" s="132">
        <v>1.5</v>
      </c>
      <c r="N797" s="132">
        <v>22.8</v>
      </c>
      <c r="O797" s="132">
        <v>23</v>
      </c>
      <c r="P797" s="132">
        <v>17</v>
      </c>
      <c r="Q797" s="132">
        <v>19</v>
      </c>
      <c r="R797" s="132">
        <v>14</v>
      </c>
      <c r="S797" s="132">
        <v>14</v>
      </c>
      <c r="T797" s="132">
        <v>17</v>
      </c>
      <c r="U797" s="132">
        <v>17</v>
      </c>
      <c r="V797" s="132">
        <v>22</v>
      </c>
      <c r="W797" s="132">
        <v>17</v>
      </c>
      <c r="X797" s="132">
        <v>26</v>
      </c>
      <c r="Y797" s="132">
        <v>0</v>
      </c>
      <c r="Z797" s="132">
        <v>0</v>
      </c>
      <c r="AA797" s="132">
        <v>0</v>
      </c>
      <c r="AB797" s="132">
        <v>0</v>
      </c>
      <c r="AC797" s="132">
        <v>0</v>
      </c>
      <c r="AD797" s="132">
        <v>0</v>
      </c>
      <c r="AE797" s="132">
        <v>0</v>
      </c>
      <c r="AF797" s="132">
        <v>0</v>
      </c>
      <c r="AG797" s="132">
        <v>0</v>
      </c>
      <c r="AH797" s="132">
        <v>0</v>
      </c>
      <c r="AI797" s="132">
        <v>103</v>
      </c>
      <c r="AJ797" s="132">
        <v>83</v>
      </c>
      <c r="AK797" s="132">
        <v>0</v>
      </c>
      <c r="AL797" s="132">
        <v>0</v>
      </c>
      <c r="AM797" s="132">
        <v>0</v>
      </c>
      <c r="AN797" s="132" t="s">
        <v>290</v>
      </c>
      <c r="AO797" s="132" t="s">
        <v>290</v>
      </c>
      <c r="AP797" s="132" t="s">
        <v>290</v>
      </c>
      <c r="AQ797" s="132" t="s">
        <v>290</v>
      </c>
      <c r="AR797" s="132">
        <v>170</v>
      </c>
      <c r="AS797" s="132" t="s">
        <v>290</v>
      </c>
      <c r="AT797" s="132">
        <v>18</v>
      </c>
      <c r="AU797" s="132">
        <v>186</v>
      </c>
    </row>
    <row r="798" spans="1:47">
      <c r="A798" t="s">
        <v>4188</v>
      </c>
      <c r="B798" t="s">
        <v>4189</v>
      </c>
      <c r="C798" t="s">
        <v>4190</v>
      </c>
      <c r="D798" t="s">
        <v>4191</v>
      </c>
      <c r="E798" t="s">
        <v>4192</v>
      </c>
      <c r="F798" t="s">
        <v>4193</v>
      </c>
      <c r="G798" t="s">
        <v>288</v>
      </c>
      <c r="H798" s="131" t="s">
        <v>4194</v>
      </c>
      <c r="I798">
        <v>6187262022</v>
      </c>
      <c r="J798" t="s">
        <v>199</v>
      </c>
      <c r="K798" s="132">
        <v>3</v>
      </c>
      <c r="L798" s="132">
        <v>1.1000000000000001</v>
      </c>
      <c r="M798" s="132">
        <v>2</v>
      </c>
      <c r="N798" s="132">
        <v>6.1</v>
      </c>
      <c r="O798" s="132">
        <v>14</v>
      </c>
      <c r="P798" s="132" t="s">
        <v>290</v>
      </c>
      <c r="Q798" s="132" t="s">
        <v>290</v>
      </c>
      <c r="R798" s="132" t="s">
        <v>290</v>
      </c>
      <c r="S798" s="132" t="s">
        <v>290</v>
      </c>
      <c r="T798" s="132" t="s">
        <v>290</v>
      </c>
      <c r="U798" s="132" t="s">
        <v>290</v>
      </c>
      <c r="V798" s="132" t="s">
        <v>290</v>
      </c>
      <c r="W798" s="132">
        <v>0</v>
      </c>
      <c r="X798" s="132">
        <v>0</v>
      </c>
      <c r="Y798" s="132">
        <v>0</v>
      </c>
      <c r="Z798" s="132">
        <v>0</v>
      </c>
      <c r="AA798" s="132">
        <v>0</v>
      </c>
      <c r="AB798" s="132">
        <v>0</v>
      </c>
      <c r="AC798" s="132">
        <v>0</v>
      </c>
      <c r="AD798" s="132">
        <v>0</v>
      </c>
      <c r="AE798" s="132">
        <v>0</v>
      </c>
      <c r="AF798" s="132">
        <v>0</v>
      </c>
      <c r="AG798" s="132">
        <v>0</v>
      </c>
      <c r="AH798" s="132">
        <v>0</v>
      </c>
      <c r="AI798" s="132">
        <v>20</v>
      </c>
      <c r="AJ798" s="132">
        <v>22</v>
      </c>
      <c r="AK798" s="132">
        <v>0</v>
      </c>
      <c r="AL798" s="132">
        <v>0</v>
      </c>
      <c r="AM798" s="132">
        <v>0</v>
      </c>
      <c r="AN798" s="132" t="s">
        <v>290</v>
      </c>
      <c r="AO798" s="132">
        <v>11</v>
      </c>
      <c r="AP798" s="132">
        <v>0</v>
      </c>
      <c r="AQ798" s="132">
        <v>0</v>
      </c>
      <c r="AR798" s="132">
        <v>18</v>
      </c>
      <c r="AS798" s="132">
        <v>10</v>
      </c>
      <c r="AT798" s="132">
        <v>10</v>
      </c>
      <c r="AU798" s="132">
        <v>42</v>
      </c>
    </row>
    <row r="799" spans="1:47">
      <c r="A799" t="s">
        <v>4195</v>
      </c>
      <c r="B799" t="s">
        <v>4196</v>
      </c>
      <c r="C799" t="s">
        <v>1049</v>
      </c>
      <c r="D799" t="s">
        <v>4197</v>
      </c>
      <c r="E799" t="s">
        <v>4198</v>
      </c>
      <c r="F799" t="s">
        <v>4172</v>
      </c>
      <c r="G799" t="s">
        <v>288</v>
      </c>
      <c r="H799" s="131" t="s">
        <v>4199</v>
      </c>
      <c r="I799">
        <v>6183970316</v>
      </c>
      <c r="J799" t="s">
        <v>199</v>
      </c>
      <c r="K799" s="132">
        <v>13</v>
      </c>
      <c r="L799" s="132">
        <v>15</v>
      </c>
      <c r="M799" s="132">
        <v>5</v>
      </c>
      <c r="N799" s="132">
        <v>33</v>
      </c>
      <c r="O799" s="132">
        <v>0</v>
      </c>
      <c r="P799" s="132">
        <v>12</v>
      </c>
      <c r="Q799" s="132" t="s">
        <v>290</v>
      </c>
      <c r="R799" s="132">
        <v>11</v>
      </c>
      <c r="S799" s="132">
        <v>10</v>
      </c>
      <c r="T799" s="132">
        <v>10</v>
      </c>
      <c r="U799" s="132">
        <v>16</v>
      </c>
      <c r="V799" s="132">
        <v>14</v>
      </c>
      <c r="W799" s="132">
        <v>11</v>
      </c>
      <c r="X799" s="132">
        <v>10</v>
      </c>
      <c r="Y799" s="132">
        <v>0</v>
      </c>
      <c r="Z799" s="132">
        <v>0</v>
      </c>
      <c r="AA799" s="132">
        <v>0</v>
      </c>
      <c r="AB799" s="132">
        <v>0</v>
      </c>
      <c r="AC799" s="132">
        <v>0</v>
      </c>
      <c r="AD799" s="132">
        <v>0</v>
      </c>
      <c r="AE799" s="132">
        <v>0</v>
      </c>
      <c r="AF799" s="132">
        <v>0</v>
      </c>
      <c r="AG799" s="132">
        <v>0</v>
      </c>
      <c r="AH799" s="132">
        <v>0</v>
      </c>
      <c r="AI799" s="132">
        <v>56</v>
      </c>
      <c r="AJ799" s="132">
        <v>46</v>
      </c>
      <c r="AK799" s="132">
        <v>0</v>
      </c>
      <c r="AL799" s="132">
        <v>0</v>
      </c>
      <c r="AM799" s="132">
        <v>0</v>
      </c>
      <c r="AN799" s="132">
        <v>0</v>
      </c>
      <c r="AO799" s="132">
        <v>97</v>
      </c>
      <c r="AP799" s="132" t="s">
        <v>290</v>
      </c>
      <c r="AQ799" s="132">
        <v>0</v>
      </c>
      <c r="AR799" s="132">
        <v>0</v>
      </c>
      <c r="AS799" s="132" t="s">
        <v>290</v>
      </c>
      <c r="AT799" s="132">
        <v>96</v>
      </c>
      <c r="AU799" s="132">
        <v>102</v>
      </c>
    </row>
    <row r="800" spans="1:47">
      <c r="A800" t="s">
        <v>4200</v>
      </c>
      <c r="B800" t="s">
        <v>4201</v>
      </c>
      <c r="C800" t="s">
        <v>3874</v>
      </c>
      <c r="D800" t="s">
        <v>2880</v>
      </c>
      <c r="E800" t="s">
        <v>4202</v>
      </c>
      <c r="F800" t="s">
        <v>4166</v>
      </c>
      <c r="G800" t="s">
        <v>288</v>
      </c>
      <c r="H800" s="131" t="s">
        <v>4194</v>
      </c>
      <c r="I800">
        <v>6184168181</v>
      </c>
      <c r="J800" t="s">
        <v>199</v>
      </c>
      <c r="K800" s="132">
        <v>7</v>
      </c>
      <c r="L800" s="132">
        <v>4</v>
      </c>
      <c r="M800" s="132">
        <v>2</v>
      </c>
      <c r="N800" s="132">
        <v>13</v>
      </c>
      <c r="O800" s="132">
        <v>34</v>
      </c>
      <c r="P800" s="132">
        <v>10</v>
      </c>
      <c r="Q800" s="132">
        <v>10</v>
      </c>
      <c r="R800" s="132" t="s">
        <v>290</v>
      </c>
      <c r="S800" s="132" t="s">
        <v>290</v>
      </c>
      <c r="T800" s="132">
        <v>0</v>
      </c>
      <c r="U800" s="132">
        <v>0</v>
      </c>
      <c r="V800" s="132">
        <v>0</v>
      </c>
      <c r="W800" s="132">
        <v>0</v>
      </c>
      <c r="X800" s="132">
        <v>0</v>
      </c>
      <c r="Y800" s="132">
        <v>0</v>
      </c>
      <c r="Z800" s="132">
        <v>0</v>
      </c>
      <c r="AA800" s="132">
        <v>0</v>
      </c>
      <c r="AB800" s="132">
        <v>0</v>
      </c>
      <c r="AC800" s="132">
        <v>0</v>
      </c>
      <c r="AD800" s="132">
        <v>0</v>
      </c>
      <c r="AE800" s="132">
        <v>0</v>
      </c>
      <c r="AF800" s="132">
        <v>0</v>
      </c>
      <c r="AG800" s="132">
        <v>0</v>
      </c>
      <c r="AH800" s="132">
        <v>0</v>
      </c>
      <c r="AI800" s="132">
        <v>32</v>
      </c>
      <c r="AJ800" s="132">
        <v>31</v>
      </c>
      <c r="AK800" s="132">
        <v>0</v>
      </c>
      <c r="AL800" s="132">
        <v>0</v>
      </c>
      <c r="AM800" s="132">
        <v>0</v>
      </c>
      <c r="AN800" s="132">
        <v>0</v>
      </c>
      <c r="AO800" s="132">
        <v>62</v>
      </c>
      <c r="AP800" s="132">
        <v>0</v>
      </c>
      <c r="AQ800" s="132">
        <v>0</v>
      </c>
      <c r="AR800" s="132" t="s">
        <v>290</v>
      </c>
      <c r="AS800" s="132">
        <v>0</v>
      </c>
      <c r="AT800" s="132">
        <v>63</v>
      </c>
      <c r="AU800" s="132">
        <v>63</v>
      </c>
    </row>
    <row r="801" spans="1:47">
      <c r="A801" t="s">
        <v>4203</v>
      </c>
      <c r="B801" t="s">
        <v>4204</v>
      </c>
      <c r="C801" t="s">
        <v>800</v>
      </c>
      <c r="D801" t="s">
        <v>4205</v>
      </c>
      <c r="E801" t="s">
        <v>4206</v>
      </c>
      <c r="F801" t="s">
        <v>4207</v>
      </c>
      <c r="G801" t="s">
        <v>288</v>
      </c>
      <c r="H801" s="131" t="s">
        <v>4208</v>
      </c>
      <c r="I801">
        <v>6186287395</v>
      </c>
      <c r="J801" t="s">
        <v>199</v>
      </c>
      <c r="K801" s="132">
        <v>15.7</v>
      </c>
      <c r="L801" s="132">
        <v>10</v>
      </c>
      <c r="M801" s="132">
        <v>4</v>
      </c>
      <c r="N801" s="132">
        <v>29.7</v>
      </c>
      <c r="O801" s="132">
        <v>58</v>
      </c>
      <c r="P801" s="132">
        <v>27</v>
      </c>
      <c r="Q801" s="132">
        <v>30</v>
      </c>
      <c r="R801" s="132">
        <v>22</v>
      </c>
      <c r="S801" s="132">
        <v>20</v>
      </c>
      <c r="T801" s="132">
        <v>28</v>
      </c>
      <c r="U801" s="132">
        <v>20</v>
      </c>
      <c r="V801" s="132">
        <v>15</v>
      </c>
      <c r="W801" s="132">
        <v>25</v>
      </c>
      <c r="X801" s="132">
        <v>25</v>
      </c>
      <c r="Y801" s="132">
        <v>0</v>
      </c>
      <c r="Z801" s="132">
        <v>0</v>
      </c>
      <c r="AA801" s="132">
        <v>0</v>
      </c>
      <c r="AB801" s="132">
        <v>0</v>
      </c>
      <c r="AC801" s="132">
        <v>0</v>
      </c>
      <c r="AD801" s="132">
        <v>0</v>
      </c>
      <c r="AE801" s="132">
        <v>0</v>
      </c>
      <c r="AF801" s="132">
        <v>0</v>
      </c>
      <c r="AG801" s="132">
        <v>0</v>
      </c>
      <c r="AH801" s="132">
        <v>0</v>
      </c>
      <c r="AI801" s="132">
        <v>144</v>
      </c>
      <c r="AJ801" s="132">
        <v>126</v>
      </c>
      <c r="AK801" s="132">
        <v>0</v>
      </c>
      <c r="AL801" s="132">
        <v>0</v>
      </c>
      <c r="AM801" s="132">
        <v>0</v>
      </c>
      <c r="AN801" s="132" t="s">
        <v>290</v>
      </c>
      <c r="AO801" s="132">
        <v>11</v>
      </c>
      <c r="AP801" s="132">
        <v>15</v>
      </c>
      <c r="AQ801" s="132">
        <v>0</v>
      </c>
      <c r="AR801" s="132">
        <v>222</v>
      </c>
      <c r="AS801" s="132">
        <v>14</v>
      </c>
      <c r="AT801" s="132">
        <v>16</v>
      </c>
      <c r="AU801" s="132">
        <v>270</v>
      </c>
    </row>
    <row r="802" spans="1:47">
      <c r="A802" t="s">
        <v>4209</v>
      </c>
      <c r="B802" t="s">
        <v>786</v>
      </c>
      <c r="C802" t="s">
        <v>895</v>
      </c>
      <c r="D802" t="s">
        <v>4210</v>
      </c>
      <c r="E802" t="s">
        <v>4211</v>
      </c>
      <c r="F802" t="s">
        <v>4212</v>
      </c>
      <c r="G802" t="s">
        <v>288</v>
      </c>
      <c r="H802" s="131" t="s">
        <v>4213</v>
      </c>
      <c r="I802">
        <v>6185393930</v>
      </c>
      <c r="J802" t="s">
        <v>199</v>
      </c>
      <c r="K802" s="132">
        <v>11</v>
      </c>
      <c r="L802" s="132">
        <v>4</v>
      </c>
      <c r="M802" s="132">
        <v>1</v>
      </c>
      <c r="N802" s="132">
        <v>16</v>
      </c>
      <c r="O802" s="132">
        <v>31</v>
      </c>
      <c r="P802" s="132" t="s">
        <v>290</v>
      </c>
      <c r="Q802" s="132" t="s">
        <v>290</v>
      </c>
      <c r="R802" s="132">
        <v>15</v>
      </c>
      <c r="S802" s="132" t="s">
        <v>290</v>
      </c>
      <c r="T802" s="132" t="s">
        <v>290</v>
      </c>
      <c r="U802" s="132">
        <v>0</v>
      </c>
      <c r="V802" s="132" t="s">
        <v>290</v>
      </c>
      <c r="W802" s="132" t="s">
        <v>290</v>
      </c>
      <c r="X802" s="132" t="s">
        <v>290</v>
      </c>
      <c r="Y802" s="132">
        <v>0</v>
      </c>
      <c r="Z802" s="132">
        <v>0</v>
      </c>
      <c r="AA802" s="132">
        <v>0</v>
      </c>
      <c r="AB802" s="132">
        <v>0</v>
      </c>
      <c r="AC802" s="132">
        <v>0</v>
      </c>
      <c r="AD802" s="132">
        <v>0</v>
      </c>
      <c r="AE802" s="132">
        <v>0</v>
      </c>
      <c r="AF802" s="132">
        <v>0</v>
      </c>
      <c r="AG802" s="132">
        <v>0</v>
      </c>
      <c r="AH802" s="132">
        <v>0</v>
      </c>
      <c r="AI802" s="132">
        <v>39</v>
      </c>
      <c r="AJ802" s="132">
        <v>42</v>
      </c>
      <c r="AK802" s="132">
        <v>0</v>
      </c>
      <c r="AL802" s="132">
        <v>0</v>
      </c>
      <c r="AM802" s="132">
        <v>0</v>
      </c>
      <c r="AN802" s="132" t="s">
        <v>290</v>
      </c>
      <c r="AO802" s="132" t="s">
        <v>290</v>
      </c>
      <c r="AP802" s="132">
        <v>0</v>
      </c>
      <c r="AQ802" s="132">
        <v>0</v>
      </c>
      <c r="AR802" s="132">
        <v>75</v>
      </c>
      <c r="AS802" s="132" t="s">
        <v>290</v>
      </c>
      <c r="AT802" s="132" t="s">
        <v>290</v>
      </c>
      <c r="AU802" s="132">
        <v>81</v>
      </c>
    </row>
    <row r="803" spans="1:47">
      <c r="A803" t="s">
        <v>4214</v>
      </c>
      <c r="B803" t="s">
        <v>4215</v>
      </c>
      <c r="C803" t="s">
        <v>169</v>
      </c>
      <c r="D803" t="s">
        <v>4216</v>
      </c>
      <c r="E803" t="s">
        <v>4217</v>
      </c>
      <c r="F803" t="s">
        <v>4218</v>
      </c>
      <c r="G803" t="s">
        <v>288</v>
      </c>
      <c r="H803" s="131" t="s">
        <v>4208</v>
      </c>
      <c r="I803">
        <v>6185893017</v>
      </c>
      <c r="J803" t="s">
        <v>199</v>
      </c>
      <c r="K803" s="132">
        <v>3.5</v>
      </c>
      <c r="L803" s="132">
        <v>0</v>
      </c>
      <c r="M803" s="132">
        <v>0</v>
      </c>
      <c r="N803" s="132">
        <v>3.5</v>
      </c>
      <c r="O803" s="132">
        <v>0</v>
      </c>
      <c r="P803" s="132">
        <v>0</v>
      </c>
      <c r="Q803" s="132">
        <v>0</v>
      </c>
      <c r="R803" s="132">
        <v>0</v>
      </c>
      <c r="S803" s="132">
        <v>0</v>
      </c>
      <c r="T803" s="132">
        <v>0</v>
      </c>
      <c r="U803" s="132">
        <v>0</v>
      </c>
      <c r="V803" s="132">
        <v>0</v>
      </c>
      <c r="W803" s="132">
        <v>0</v>
      </c>
      <c r="X803" s="132">
        <v>0</v>
      </c>
      <c r="Y803" s="132" t="s">
        <v>290</v>
      </c>
      <c r="Z803" s="132">
        <v>0</v>
      </c>
      <c r="AA803" s="132" t="s">
        <v>290</v>
      </c>
      <c r="AB803" s="132" t="s">
        <v>290</v>
      </c>
      <c r="AC803" s="132">
        <v>0</v>
      </c>
      <c r="AD803" s="132">
        <v>0</v>
      </c>
      <c r="AE803" s="132">
        <v>0</v>
      </c>
      <c r="AF803" s="132">
        <v>0</v>
      </c>
      <c r="AG803" s="132">
        <v>0</v>
      </c>
      <c r="AH803" s="132">
        <v>0</v>
      </c>
      <c r="AI803" s="132" t="s">
        <v>290</v>
      </c>
      <c r="AJ803" s="132" t="s">
        <v>290</v>
      </c>
      <c r="AK803" s="132" t="s">
        <v>290</v>
      </c>
      <c r="AL803" s="132" t="s">
        <v>290</v>
      </c>
      <c r="AM803" s="132">
        <v>0</v>
      </c>
      <c r="AN803" s="132">
        <v>0</v>
      </c>
      <c r="AO803" s="132" t="s">
        <v>290</v>
      </c>
      <c r="AP803" s="132" t="s">
        <v>290</v>
      </c>
      <c r="AQ803" s="132">
        <v>0</v>
      </c>
      <c r="AR803" s="132">
        <v>0</v>
      </c>
      <c r="AS803" s="132">
        <v>0</v>
      </c>
      <c r="AT803" s="132" t="s">
        <v>290</v>
      </c>
      <c r="AU803" s="132" t="s">
        <v>290</v>
      </c>
    </row>
    <row r="804" spans="1:47">
      <c r="A804" t="s">
        <v>4219</v>
      </c>
      <c r="B804" t="s">
        <v>4220</v>
      </c>
      <c r="C804" t="s">
        <v>725</v>
      </c>
      <c r="D804" t="s">
        <v>4221</v>
      </c>
      <c r="E804" t="s">
        <v>4222</v>
      </c>
      <c r="F804" t="s">
        <v>4223</v>
      </c>
      <c r="G804" t="s">
        <v>288</v>
      </c>
      <c r="H804" s="131" t="s">
        <v>4224</v>
      </c>
      <c r="I804">
        <v>6185662922</v>
      </c>
      <c r="J804" t="s">
        <v>199</v>
      </c>
      <c r="K804" s="132">
        <v>19</v>
      </c>
      <c r="L804" s="132">
        <v>10</v>
      </c>
      <c r="M804" s="132">
        <v>2</v>
      </c>
      <c r="N804" s="132">
        <v>31</v>
      </c>
      <c r="O804" s="132">
        <v>0</v>
      </c>
      <c r="P804" s="132">
        <v>26</v>
      </c>
      <c r="Q804" s="132">
        <v>17</v>
      </c>
      <c r="R804" s="132">
        <v>19</v>
      </c>
      <c r="S804" s="132">
        <v>17</v>
      </c>
      <c r="T804" s="132">
        <v>18</v>
      </c>
      <c r="U804" s="132">
        <v>15</v>
      </c>
      <c r="V804" s="132">
        <v>18</v>
      </c>
      <c r="W804" s="132">
        <v>13</v>
      </c>
      <c r="X804" s="132">
        <v>20</v>
      </c>
      <c r="Y804" s="132">
        <v>0</v>
      </c>
      <c r="Z804" s="132">
        <v>0</v>
      </c>
      <c r="AA804" s="132">
        <v>0</v>
      </c>
      <c r="AB804" s="132">
        <v>0</v>
      </c>
      <c r="AC804" s="132">
        <v>22</v>
      </c>
      <c r="AD804" s="132">
        <v>0</v>
      </c>
      <c r="AE804" s="132">
        <v>0</v>
      </c>
      <c r="AF804" s="132">
        <v>0</v>
      </c>
      <c r="AG804" s="132">
        <v>0</v>
      </c>
      <c r="AH804" s="132">
        <v>0</v>
      </c>
      <c r="AI804" s="132">
        <v>95</v>
      </c>
      <c r="AJ804" s="132">
        <v>90</v>
      </c>
      <c r="AK804" s="132">
        <v>0</v>
      </c>
      <c r="AL804" s="132">
        <v>0</v>
      </c>
      <c r="AM804" s="132">
        <v>0</v>
      </c>
      <c r="AN804" s="132">
        <v>0</v>
      </c>
      <c r="AO804" s="132" t="s">
        <v>290</v>
      </c>
      <c r="AP804" s="132">
        <v>17</v>
      </c>
      <c r="AQ804" s="132" t="s">
        <v>290</v>
      </c>
      <c r="AR804" s="132">
        <v>144</v>
      </c>
      <c r="AS804" s="132">
        <v>17</v>
      </c>
      <c r="AT804" s="132">
        <v>15</v>
      </c>
      <c r="AU804" s="132">
        <v>185</v>
      </c>
    </row>
    <row r="805" spans="1:47">
      <c r="A805" t="s">
        <v>4225</v>
      </c>
      <c r="B805" t="s">
        <v>4226</v>
      </c>
      <c r="C805" t="s">
        <v>2237</v>
      </c>
      <c r="D805" t="s">
        <v>4227</v>
      </c>
      <c r="E805" t="s">
        <v>4228</v>
      </c>
      <c r="F805" t="s">
        <v>4229</v>
      </c>
      <c r="G805" t="s">
        <v>288</v>
      </c>
      <c r="H805" s="131" t="s">
        <v>4230</v>
      </c>
      <c r="I805">
        <v>6184763510</v>
      </c>
      <c r="J805" t="s">
        <v>199</v>
      </c>
      <c r="K805" s="132">
        <v>10.5</v>
      </c>
      <c r="L805" s="132">
        <v>10.5</v>
      </c>
      <c r="M805" s="132">
        <v>1</v>
      </c>
      <c r="N805" s="132">
        <v>22</v>
      </c>
      <c r="O805" s="132">
        <v>22</v>
      </c>
      <c r="P805" s="132" t="s">
        <v>290</v>
      </c>
      <c r="Q805" s="132">
        <v>10</v>
      </c>
      <c r="R805" s="132" t="s">
        <v>290</v>
      </c>
      <c r="S805" s="132" t="s">
        <v>290</v>
      </c>
      <c r="T805" s="132">
        <v>14</v>
      </c>
      <c r="U805" s="132" t="s">
        <v>290</v>
      </c>
      <c r="V805" s="132">
        <v>10</v>
      </c>
      <c r="W805" s="132" t="s">
        <v>290</v>
      </c>
      <c r="X805" s="132">
        <v>14</v>
      </c>
      <c r="Y805" s="132">
        <v>0</v>
      </c>
      <c r="Z805" s="132">
        <v>0</v>
      </c>
      <c r="AA805" s="132">
        <v>0</v>
      </c>
      <c r="AB805" s="132">
        <v>0</v>
      </c>
      <c r="AC805" s="132">
        <v>0</v>
      </c>
      <c r="AD805" s="132">
        <v>0</v>
      </c>
      <c r="AE805" s="132">
        <v>0</v>
      </c>
      <c r="AF805" s="132">
        <v>0</v>
      </c>
      <c r="AG805" s="132">
        <v>0</v>
      </c>
      <c r="AH805" s="132">
        <v>0</v>
      </c>
      <c r="AI805" s="132">
        <v>52</v>
      </c>
      <c r="AJ805" s="132">
        <v>56</v>
      </c>
      <c r="AK805" s="132">
        <v>0</v>
      </c>
      <c r="AL805" s="132">
        <v>0</v>
      </c>
      <c r="AM805" s="132">
        <v>0</v>
      </c>
      <c r="AN805" s="132">
        <v>0</v>
      </c>
      <c r="AO805" s="132">
        <v>0</v>
      </c>
      <c r="AP805" s="132" t="s">
        <v>290</v>
      </c>
      <c r="AQ805" s="132">
        <v>0</v>
      </c>
      <c r="AR805" s="132">
        <v>104</v>
      </c>
      <c r="AS805" s="132" t="s">
        <v>290</v>
      </c>
      <c r="AT805" s="132">
        <v>20</v>
      </c>
      <c r="AU805" s="132">
        <v>108</v>
      </c>
    </row>
    <row r="806" spans="1:47">
      <c r="A806" t="s">
        <v>4231</v>
      </c>
      <c r="B806" t="s">
        <v>4232</v>
      </c>
      <c r="C806" t="s">
        <v>2114</v>
      </c>
      <c r="D806" t="s">
        <v>4233</v>
      </c>
      <c r="E806" t="s">
        <v>4234</v>
      </c>
      <c r="F806" t="s">
        <v>4166</v>
      </c>
      <c r="G806" t="s">
        <v>288</v>
      </c>
      <c r="H806" s="131" t="s">
        <v>4178</v>
      </c>
      <c r="I806">
        <v>6184160335</v>
      </c>
      <c r="J806" t="s">
        <v>199</v>
      </c>
      <c r="K806" s="132">
        <v>4</v>
      </c>
      <c r="L806" s="132">
        <v>1</v>
      </c>
      <c r="M806" s="132">
        <v>2</v>
      </c>
      <c r="N806" s="132">
        <v>7</v>
      </c>
      <c r="O806" s="132" t="s">
        <v>290</v>
      </c>
      <c r="P806" s="132" t="s">
        <v>290</v>
      </c>
      <c r="Q806" s="132" t="s">
        <v>290</v>
      </c>
      <c r="R806" s="132" t="s">
        <v>290</v>
      </c>
      <c r="S806" s="132" t="s">
        <v>290</v>
      </c>
      <c r="T806" s="132" t="s">
        <v>290</v>
      </c>
      <c r="U806" s="132" t="s">
        <v>290</v>
      </c>
      <c r="V806" s="132" t="s">
        <v>290</v>
      </c>
      <c r="W806" s="132" t="s">
        <v>290</v>
      </c>
      <c r="X806" s="132" t="s">
        <v>290</v>
      </c>
      <c r="Y806" s="132">
        <v>0</v>
      </c>
      <c r="Z806" s="132">
        <v>0</v>
      </c>
      <c r="AA806" s="132">
        <v>0</v>
      </c>
      <c r="AB806" s="132">
        <v>0</v>
      </c>
      <c r="AC806" s="132">
        <v>0</v>
      </c>
      <c r="AD806" s="132">
        <v>0</v>
      </c>
      <c r="AE806" s="132">
        <v>0</v>
      </c>
      <c r="AF806" s="132">
        <v>0</v>
      </c>
      <c r="AG806" s="132">
        <v>0</v>
      </c>
      <c r="AH806" s="132">
        <v>0</v>
      </c>
      <c r="AI806" s="132">
        <v>11</v>
      </c>
      <c r="AJ806" s="132" t="s">
        <v>290</v>
      </c>
      <c r="AK806" s="132">
        <v>0</v>
      </c>
      <c r="AL806" s="132">
        <v>0</v>
      </c>
      <c r="AM806" s="132">
        <v>0</v>
      </c>
      <c r="AN806" s="132">
        <v>0</v>
      </c>
      <c r="AO806" s="132">
        <v>10</v>
      </c>
      <c r="AP806" s="132">
        <v>0</v>
      </c>
      <c r="AQ806" s="132">
        <v>0</v>
      </c>
      <c r="AR806" s="132" t="s">
        <v>290</v>
      </c>
      <c r="AS806" s="132">
        <v>0</v>
      </c>
      <c r="AT806" s="132" t="s">
        <v>290</v>
      </c>
      <c r="AU806" s="132">
        <v>19</v>
      </c>
    </row>
    <row r="807" spans="1:47">
      <c r="A807" t="s">
        <v>4235</v>
      </c>
      <c r="B807" t="s">
        <v>4236</v>
      </c>
      <c r="C807" t="s">
        <v>2359</v>
      </c>
      <c r="D807" t="s">
        <v>4237</v>
      </c>
      <c r="E807" t="s">
        <v>4238</v>
      </c>
      <c r="F807" t="s">
        <v>4239</v>
      </c>
      <c r="G807" t="s">
        <v>288</v>
      </c>
      <c r="H807" s="131" t="s">
        <v>4240</v>
      </c>
      <c r="I807">
        <v>6182330581</v>
      </c>
      <c r="J807" t="s">
        <v>199</v>
      </c>
      <c r="K807" s="132">
        <v>9</v>
      </c>
      <c r="L807" s="132">
        <v>5</v>
      </c>
      <c r="M807" s="132">
        <v>1</v>
      </c>
      <c r="N807" s="132">
        <v>15</v>
      </c>
      <c r="O807" s="132">
        <v>48</v>
      </c>
      <c r="P807" s="132" t="s">
        <v>290</v>
      </c>
      <c r="Q807" s="132">
        <v>10</v>
      </c>
      <c r="R807" s="132" t="s">
        <v>290</v>
      </c>
      <c r="S807" s="132">
        <v>13</v>
      </c>
      <c r="T807" s="132" t="s">
        <v>290</v>
      </c>
      <c r="U807" s="132" t="s">
        <v>290</v>
      </c>
      <c r="V807" s="132" t="s">
        <v>290</v>
      </c>
      <c r="W807" s="132" t="s">
        <v>290</v>
      </c>
      <c r="X807" s="132" t="s">
        <v>290</v>
      </c>
      <c r="Y807" s="132">
        <v>0</v>
      </c>
      <c r="Z807" s="132">
        <v>0</v>
      </c>
      <c r="AA807" s="132">
        <v>0</v>
      </c>
      <c r="AB807" s="132">
        <v>0</v>
      </c>
      <c r="AC807" s="132">
        <v>0</v>
      </c>
      <c r="AD807" s="132">
        <v>0</v>
      </c>
      <c r="AE807" s="132">
        <v>0</v>
      </c>
      <c r="AF807" s="132">
        <v>0</v>
      </c>
      <c r="AG807" s="132">
        <v>0</v>
      </c>
      <c r="AH807" s="132">
        <v>0</v>
      </c>
      <c r="AI807" s="132">
        <v>53</v>
      </c>
      <c r="AJ807" s="132">
        <v>61</v>
      </c>
      <c r="AK807" s="132">
        <v>0</v>
      </c>
      <c r="AL807" s="132">
        <v>0</v>
      </c>
      <c r="AM807" s="132">
        <v>0</v>
      </c>
      <c r="AN807" s="132">
        <v>0</v>
      </c>
      <c r="AO807" s="132">
        <v>0</v>
      </c>
      <c r="AP807" s="132">
        <v>0</v>
      </c>
      <c r="AQ807" s="132">
        <v>0</v>
      </c>
      <c r="AR807" s="132">
        <v>112</v>
      </c>
      <c r="AS807" s="132" t="s">
        <v>290</v>
      </c>
      <c r="AT807" s="132">
        <v>10</v>
      </c>
      <c r="AU807" s="132">
        <v>114</v>
      </c>
    </row>
    <row r="808" spans="1:47">
      <c r="A808" t="s">
        <v>4241</v>
      </c>
      <c r="B808" t="s">
        <v>4242</v>
      </c>
      <c r="C808" t="s">
        <v>2359</v>
      </c>
      <c r="D808" t="s">
        <v>4243</v>
      </c>
      <c r="E808" t="s">
        <v>4244</v>
      </c>
      <c r="F808" t="s">
        <v>4166</v>
      </c>
      <c r="G808" t="s">
        <v>288</v>
      </c>
      <c r="H808" s="131" t="s">
        <v>4194</v>
      </c>
      <c r="I808">
        <v>6182351100</v>
      </c>
      <c r="J808" t="s">
        <v>199</v>
      </c>
      <c r="K808" s="132">
        <v>25</v>
      </c>
      <c r="L808" s="132">
        <v>15</v>
      </c>
      <c r="M808" s="132">
        <v>3</v>
      </c>
      <c r="N808" s="132">
        <v>43</v>
      </c>
      <c r="O808" s="132">
        <v>0</v>
      </c>
      <c r="P808" s="132">
        <v>0</v>
      </c>
      <c r="Q808" s="132">
        <v>0</v>
      </c>
      <c r="R808" s="132">
        <v>0</v>
      </c>
      <c r="S808" s="132">
        <v>0</v>
      </c>
      <c r="T808" s="132">
        <v>0</v>
      </c>
      <c r="U808" s="132">
        <v>0</v>
      </c>
      <c r="V808" s="132">
        <v>0</v>
      </c>
      <c r="W808" s="132">
        <v>0</v>
      </c>
      <c r="X808" s="132">
        <v>0</v>
      </c>
      <c r="Y808" s="132">
        <v>90</v>
      </c>
      <c r="Z808" s="132">
        <v>83</v>
      </c>
      <c r="AA808" s="132">
        <v>71</v>
      </c>
      <c r="AB808" s="132">
        <v>78</v>
      </c>
      <c r="AC808" s="132">
        <v>0</v>
      </c>
      <c r="AD808" s="132">
        <v>0</v>
      </c>
      <c r="AE808" s="132">
        <v>0</v>
      </c>
      <c r="AF808" s="132">
        <v>0</v>
      </c>
      <c r="AG808" s="132">
        <v>0</v>
      </c>
      <c r="AH808" s="132">
        <v>0</v>
      </c>
      <c r="AI808" s="132">
        <v>141</v>
      </c>
      <c r="AJ808" s="132">
        <v>181</v>
      </c>
      <c r="AK808" s="132">
        <v>33</v>
      </c>
      <c r="AL808" s="132">
        <v>37</v>
      </c>
      <c r="AM808" s="132" t="s">
        <v>290</v>
      </c>
      <c r="AN808" s="132" t="s">
        <v>290</v>
      </c>
      <c r="AO808" s="132">
        <v>71</v>
      </c>
      <c r="AP808" s="132">
        <v>18</v>
      </c>
      <c r="AQ808" s="132" t="s">
        <v>290</v>
      </c>
      <c r="AR808" s="132">
        <v>222</v>
      </c>
      <c r="AS808" s="132">
        <v>0</v>
      </c>
      <c r="AT808" s="132">
        <v>63</v>
      </c>
      <c r="AU808" s="132">
        <v>322</v>
      </c>
    </row>
    <row r="809" spans="1:47">
      <c r="A809" t="s">
        <v>4820</v>
      </c>
      <c r="B809" t="s">
        <v>4821</v>
      </c>
      <c r="C809" t="s">
        <v>4822</v>
      </c>
      <c r="D809" t="s">
        <v>136</v>
      </c>
      <c r="E809" t="s">
        <v>4823</v>
      </c>
      <c r="F809" t="s">
        <v>4824</v>
      </c>
      <c r="G809" t="s">
        <v>288</v>
      </c>
      <c r="H809" s="131">
        <v>62204</v>
      </c>
      <c r="I809">
        <v>6182745437</v>
      </c>
      <c r="J809" t="s">
        <v>199</v>
      </c>
      <c r="K809" s="132">
        <v>6</v>
      </c>
      <c r="L809" s="132">
        <v>1</v>
      </c>
      <c r="M809" s="132">
        <v>1</v>
      </c>
      <c r="N809" s="132">
        <v>8</v>
      </c>
      <c r="O809" s="132">
        <v>0</v>
      </c>
      <c r="P809" s="132">
        <v>17</v>
      </c>
      <c r="Q809" s="132">
        <v>18</v>
      </c>
      <c r="R809" s="132">
        <v>11</v>
      </c>
      <c r="S809" s="132">
        <v>0</v>
      </c>
      <c r="T809" s="132">
        <v>0</v>
      </c>
      <c r="U809" s="132">
        <v>0</v>
      </c>
      <c r="V809" s="132">
        <v>0</v>
      </c>
      <c r="W809" s="132">
        <v>0</v>
      </c>
      <c r="X809" s="132">
        <v>0</v>
      </c>
      <c r="Y809" s="132">
        <v>0</v>
      </c>
      <c r="Z809" s="132">
        <v>0</v>
      </c>
      <c r="AA809" s="132">
        <v>0</v>
      </c>
      <c r="AB809" s="132">
        <v>0</v>
      </c>
      <c r="AC809" s="132">
        <v>0</v>
      </c>
      <c r="AD809" s="132">
        <v>0</v>
      </c>
      <c r="AE809" s="132">
        <v>0</v>
      </c>
      <c r="AF809" s="132">
        <v>0</v>
      </c>
      <c r="AG809" s="132">
        <v>0</v>
      </c>
      <c r="AH809" s="132">
        <v>0</v>
      </c>
      <c r="AI809" s="132">
        <v>26</v>
      </c>
      <c r="AJ809" s="132">
        <v>20</v>
      </c>
      <c r="AK809" s="132">
        <v>0</v>
      </c>
      <c r="AL809" s="132">
        <v>0</v>
      </c>
      <c r="AM809" s="132">
        <v>0</v>
      </c>
      <c r="AN809" s="132">
        <v>0</v>
      </c>
      <c r="AO809" s="132">
        <v>45</v>
      </c>
      <c r="AP809" s="132">
        <v>0</v>
      </c>
      <c r="AQ809" s="132">
        <v>0</v>
      </c>
      <c r="AR809" s="132">
        <v>0</v>
      </c>
      <c r="AS809" s="132" t="s">
        <v>290</v>
      </c>
      <c r="AT809" s="132">
        <v>46</v>
      </c>
      <c r="AU809" s="132">
        <v>46</v>
      </c>
    </row>
    <row r="810" spans="1:47">
      <c r="A810" t="s">
        <v>4245</v>
      </c>
      <c r="B810" t="s">
        <v>4246</v>
      </c>
      <c r="C810" t="s">
        <v>4247</v>
      </c>
      <c r="D810" t="s">
        <v>4248</v>
      </c>
      <c r="E810" t="s">
        <v>4249</v>
      </c>
      <c r="F810" t="s">
        <v>4159</v>
      </c>
      <c r="G810" t="s">
        <v>288</v>
      </c>
      <c r="H810" s="131" t="s">
        <v>4160</v>
      </c>
      <c r="I810">
        <v>6186326327</v>
      </c>
      <c r="J810" t="s">
        <v>199</v>
      </c>
      <c r="K810" s="132">
        <v>30</v>
      </c>
      <c r="L810" s="132">
        <v>9</v>
      </c>
      <c r="M810" s="132">
        <v>2</v>
      </c>
      <c r="N810" s="132">
        <v>41</v>
      </c>
      <c r="O810" s="132">
        <v>0</v>
      </c>
      <c r="P810" s="132">
        <v>51</v>
      </c>
      <c r="Q810" s="132">
        <v>40</v>
      </c>
      <c r="R810" s="132">
        <v>33</v>
      </c>
      <c r="S810" s="132">
        <v>51</v>
      </c>
      <c r="T810" s="132">
        <v>42</v>
      </c>
      <c r="U810" s="132">
        <v>48</v>
      </c>
      <c r="V810" s="132">
        <v>38</v>
      </c>
      <c r="W810" s="132">
        <v>30</v>
      </c>
      <c r="X810" s="132">
        <v>46</v>
      </c>
      <c r="Y810" s="132">
        <v>0</v>
      </c>
      <c r="Z810" s="132">
        <v>0</v>
      </c>
      <c r="AA810" s="132">
        <v>0</v>
      </c>
      <c r="AB810" s="132">
        <v>0</v>
      </c>
      <c r="AC810" s="132">
        <v>48</v>
      </c>
      <c r="AD810" s="132">
        <v>0</v>
      </c>
      <c r="AE810" s="132">
        <v>0</v>
      </c>
      <c r="AF810" s="132">
        <v>0</v>
      </c>
      <c r="AG810" s="132">
        <v>0</v>
      </c>
      <c r="AH810" s="132">
        <v>0</v>
      </c>
      <c r="AI810" s="132">
        <v>206</v>
      </c>
      <c r="AJ810" s="132">
        <v>221</v>
      </c>
      <c r="AK810" s="132">
        <v>0</v>
      </c>
      <c r="AL810" s="132">
        <v>0</v>
      </c>
      <c r="AM810" s="132">
        <v>0</v>
      </c>
      <c r="AN810" s="132">
        <v>0</v>
      </c>
      <c r="AO810" s="132">
        <v>0</v>
      </c>
      <c r="AP810" s="132">
        <v>12</v>
      </c>
      <c r="AQ810" s="132">
        <v>0</v>
      </c>
      <c r="AR810" s="132">
        <v>415</v>
      </c>
      <c r="AS810" s="132">
        <v>0</v>
      </c>
      <c r="AT810" s="132">
        <v>20</v>
      </c>
      <c r="AU810" s="132">
        <v>427</v>
      </c>
    </row>
    <row r="811" spans="1:47">
      <c r="A811" t="s">
        <v>4250</v>
      </c>
      <c r="B811" t="s">
        <v>4251</v>
      </c>
      <c r="C811" t="s">
        <v>4252</v>
      </c>
      <c r="D811" t="s">
        <v>4253</v>
      </c>
      <c r="E811" t="s">
        <v>4254</v>
      </c>
      <c r="F811" t="s">
        <v>4166</v>
      </c>
      <c r="G811" t="s">
        <v>288</v>
      </c>
      <c r="H811" s="131" t="s">
        <v>4187</v>
      </c>
      <c r="I811">
        <v>6182340275</v>
      </c>
      <c r="J811" t="s">
        <v>199</v>
      </c>
      <c r="K811" s="132">
        <v>21</v>
      </c>
      <c r="L811" s="132">
        <v>5.7</v>
      </c>
      <c r="M811" s="132">
        <v>3.7</v>
      </c>
      <c r="N811" s="132">
        <v>30.4</v>
      </c>
      <c r="O811" s="132">
        <v>63</v>
      </c>
      <c r="P811" s="132">
        <v>36</v>
      </c>
      <c r="Q811" s="132">
        <v>27</v>
      </c>
      <c r="R811" s="132">
        <v>33</v>
      </c>
      <c r="S811" s="132">
        <v>29</v>
      </c>
      <c r="T811" s="132">
        <v>28</v>
      </c>
      <c r="U811" s="132">
        <v>18</v>
      </c>
      <c r="V811" s="132">
        <v>29</v>
      </c>
      <c r="W811" s="132">
        <v>21</v>
      </c>
      <c r="X811" s="132">
        <v>23</v>
      </c>
      <c r="Y811" s="132">
        <v>0</v>
      </c>
      <c r="Z811" s="132">
        <v>0</v>
      </c>
      <c r="AA811" s="132">
        <v>0</v>
      </c>
      <c r="AB811" s="132">
        <v>0</v>
      </c>
      <c r="AC811" s="132">
        <v>0</v>
      </c>
      <c r="AD811" s="132">
        <v>0</v>
      </c>
      <c r="AE811" s="132">
        <v>0</v>
      </c>
      <c r="AF811" s="132">
        <v>0</v>
      </c>
      <c r="AG811" s="132">
        <v>0</v>
      </c>
      <c r="AH811" s="132">
        <v>0</v>
      </c>
      <c r="AI811" s="132">
        <v>156</v>
      </c>
      <c r="AJ811" s="132">
        <v>151</v>
      </c>
      <c r="AK811" s="132">
        <v>0</v>
      </c>
      <c r="AL811" s="132">
        <v>0</v>
      </c>
      <c r="AM811" s="132">
        <v>0</v>
      </c>
      <c r="AN811" s="132" t="s">
        <v>290</v>
      </c>
      <c r="AO811" s="132">
        <v>29</v>
      </c>
      <c r="AP811" s="132" t="s">
        <v>290</v>
      </c>
      <c r="AQ811" s="132">
        <v>0</v>
      </c>
      <c r="AR811" s="132">
        <v>242</v>
      </c>
      <c r="AS811" s="132">
        <v>28</v>
      </c>
      <c r="AT811" s="132">
        <v>34</v>
      </c>
      <c r="AU811" s="132">
        <v>307</v>
      </c>
    </row>
    <row r="812" spans="1:47">
      <c r="A812" t="s">
        <v>4255</v>
      </c>
      <c r="B812" t="s">
        <v>4256</v>
      </c>
      <c r="C812" t="s">
        <v>953</v>
      </c>
      <c r="D812" t="s">
        <v>4257</v>
      </c>
      <c r="E812" t="s">
        <v>4258</v>
      </c>
      <c r="F812" t="s">
        <v>4166</v>
      </c>
      <c r="G812" t="s">
        <v>288</v>
      </c>
      <c r="H812" s="131" t="s">
        <v>4178</v>
      </c>
      <c r="I812">
        <v>6182337542</v>
      </c>
      <c r="J812" t="s">
        <v>199</v>
      </c>
      <c r="K812" s="132">
        <v>10.8</v>
      </c>
      <c r="L812" s="132">
        <v>3.2</v>
      </c>
      <c r="M812" s="132">
        <v>2.8</v>
      </c>
      <c r="N812" s="132">
        <v>16.8</v>
      </c>
      <c r="O812" s="132">
        <v>14</v>
      </c>
      <c r="P812" s="132" t="s">
        <v>290</v>
      </c>
      <c r="Q812" s="132" t="s">
        <v>290</v>
      </c>
      <c r="R812" s="132" t="s">
        <v>290</v>
      </c>
      <c r="S812" s="132" t="s">
        <v>290</v>
      </c>
      <c r="T812" s="132" t="s">
        <v>290</v>
      </c>
      <c r="U812" s="132">
        <v>10</v>
      </c>
      <c r="V812" s="132" t="s">
        <v>290</v>
      </c>
      <c r="W812" s="132" t="s">
        <v>290</v>
      </c>
      <c r="X812" s="132" t="s">
        <v>290</v>
      </c>
      <c r="Y812" s="132" t="s">
        <v>290</v>
      </c>
      <c r="Z812" s="132" t="s">
        <v>290</v>
      </c>
      <c r="AA812" s="132" t="s">
        <v>290</v>
      </c>
      <c r="AB812" s="132" t="s">
        <v>290</v>
      </c>
      <c r="AC812" s="132">
        <v>0</v>
      </c>
      <c r="AD812" s="132">
        <v>0</v>
      </c>
      <c r="AE812" s="132">
        <v>0</v>
      </c>
      <c r="AF812" s="132">
        <v>0</v>
      </c>
      <c r="AG812" s="132">
        <v>0</v>
      </c>
      <c r="AH812" s="132">
        <v>0</v>
      </c>
      <c r="AI812" s="132">
        <v>46</v>
      </c>
      <c r="AJ812" s="132">
        <v>47</v>
      </c>
      <c r="AK812" s="132" t="s">
        <v>290</v>
      </c>
      <c r="AL812" s="132" t="s">
        <v>290</v>
      </c>
      <c r="AM812" s="132">
        <v>0</v>
      </c>
      <c r="AN812" s="132" t="s">
        <v>290</v>
      </c>
      <c r="AO812" s="132">
        <v>44</v>
      </c>
      <c r="AP812" s="132" t="s">
        <v>290</v>
      </c>
      <c r="AQ812" s="132">
        <v>0</v>
      </c>
      <c r="AR812" s="132">
        <v>30</v>
      </c>
      <c r="AS812" s="132">
        <v>11</v>
      </c>
      <c r="AT812" s="132">
        <v>35</v>
      </c>
      <c r="AU812" s="132">
        <v>93</v>
      </c>
    </row>
    <row r="813" spans="1:47">
      <c r="A813" t="s">
        <v>4259</v>
      </c>
      <c r="B813" t="s">
        <v>4162</v>
      </c>
      <c r="C813" t="s">
        <v>1105</v>
      </c>
      <c r="D813" t="s">
        <v>4260</v>
      </c>
      <c r="E813" t="s">
        <v>4261</v>
      </c>
      <c r="F813" t="s">
        <v>4262</v>
      </c>
      <c r="G813" t="s">
        <v>288</v>
      </c>
      <c r="H813" s="131" t="s">
        <v>4263</v>
      </c>
      <c r="I813">
        <v>2175227534</v>
      </c>
      <c r="J813" t="s">
        <v>200</v>
      </c>
      <c r="K813" s="132">
        <v>27</v>
      </c>
      <c r="L813" s="132">
        <v>14.5</v>
      </c>
      <c r="M813" s="132">
        <v>3.5</v>
      </c>
      <c r="N813" s="132">
        <v>45</v>
      </c>
      <c r="O813" s="132">
        <v>47</v>
      </c>
      <c r="P813" s="132">
        <v>32</v>
      </c>
      <c r="Q813" s="132">
        <v>44</v>
      </c>
      <c r="R813" s="132">
        <v>41</v>
      </c>
      <c r="S813" s="132">
        <v>33</v>
      </c>
      <c r="T813" s="132">
        <v>50</v>
      </c>
      <c r="U813" s="132">
        <v>52</v>
      </c>
      <c r="V813" s="132">
        <v>47</v>
      </c>
      <c r="W813" s="132">
        <v>42</v>
      </c>
      <c r="X813" s="132">
        <v>43</v>
      </c>
      <c r="Y813" s="132">
        <v>0</v>
      </c>
      <c r="Z813" s="132">
        <v>0</v>
      </c>
      <c r="AA813" s="132">
        <v>0</v>
      </c>
      <c r="AB813" s="132">
        <v>0</v>
      </c>
      <c r="AC813" s="132">
        <v>0</v>
      </c>
      <c r="AD813" s="132">
        <v>0</v>
      </c>
      <c r="AE813" s="132">
        <v>0</v>
      </c>
      <c r="AF813" s="132">
        <v>0</v>
      </c>
      <c r="AG813" s="132">
        <v>0</v>
      </c>
      <c r="AH813" s="132">
        <v>0</v>
      </c>
      <c r="AI813" s="132">
        <v>219</v>
      </c>
      <c r="AJ813" s="132">
        <v>212</v>
      </c>
      <c r="AK813" s="132">
        <v>0</v>
      </c>
      <c r="AL813" s="132">
        <v>0</v>
      </c>
      <c r="AM813" s="132">
        <v>0</v>
      </c>
      <c r="AN813" s="132" t="s">
        <v>290</v>
      </c>
      <c r="AO813" s="132" t="s">
        <v>290</v>
      </c>
      <c r="AP813" s="132">
        <v>19</v>
      </c>
      <c r="AQ813" s="132">
        <v>0</v>
      </c>
      <c r="AR813" s="132">
        <v>371</v>
      </c>
      <c r="AS813" s="132">
        <v>33</v>
      </c>
      <c r="AT813" s="132">
        <v>17</v>
      </c>
      <c r="AU813" s="132">
        <v>431</v>
      </c>
    </row>
    <row r="814" spans="1:47">
      <c r="A814" t="s">
        <v>4264</v>
      </c>
      <c r="B814" t="s">
        <v>2217</v>
      </c>
      <c r="C814" t="s">
        <v>490</v>
      </c>
      <c r="D814" t="s">
        <v>4265</v>
      </c>
      <c r="E814" t="s">
        <v>4266</v>
      </c>
      <c r="F814" t="s">
        <v>4262</v>
      </c>
      <c r="G814" t="s">
        <v>288</v>
      </c>
      <c r="H814" s="131" t="s">
        <v>4263</v>
      </c>
      <c r="I814">
        <v>2175462159</v>
      </c>
      <c r="J814" t="s">
        <v>200</v>
      </c>
      <c r="K814" s="132">
        <v>33</v>
      </c>
      <c r="L814" s="132">
        <v>21.5</v>
      </c>
      <c r="M814" s="132">
        <v>3</v>
      </c>
      <c r="N814" s="132">
        <v>57.5</v>
      </c>
      <c r="O814" s="132">
        <v>103</v>
      </c>
      <c r="P814" s="132">
        <v>53</v>
      </c>
      <c r="Q814" s="132">
        <v>53</v>
      </c>
      <c r="R814" s="132">
        <v>38</v>
      </c>
      <c r="S814" s="132">
        <v>35</v>
      </c>
      <c r="T814" s="132">
        <v>40</v>
      </c>
      <c r="U814" s="132">
        <v>42</v>
      </c>
      <c r="V814" s="132">
        <v>29</v>
      </c>
      <c r="W814" s="132">
        <v>33</v>
      </c>
      <c r="X814" s="132">
        <v>41</v>
      </c>
      <c r="Y814" s="132">
        <v>0</v>
      </c>
      <c r="Z814" s="132">
        <v>0</v>
      </c>
      <c r="AA814" s="132">
        <v>0</v>
      </c>
      <c r="AB814" s="132">
        <v>0</v>
      </c>
      <c r="AC814" s="132">
        <v>0</v>
      </c>
      <c r="AD814" s="132">
        <v>0</v>
      </c>
      <c r="AE814" s="132">
        <v>0</v>
      </c>
      <c r="AF814" s="132" t="s">
        <v>290</v>
      </c>
      <c r="AG814" s="132">
        <v>36</v>
      </c>
      <c r="AH814" s="132">
        <v>0</v>
      </c>
      <c r="AI814" s="132">
        <v>252</v>
      </c>
      <c r="AJ814" s="132">
        <v>257</v>
      </c>
      <c r="AK814" s="132">
        <v>0</v>
      </c>
      <c r="AL814" s="132">
        <v>0</v>
      </c>
      <c r="AM814" s="132">
        <v>0</v>
      </c>
      <c r="AN814" s="132" t="s">
        <v>290</v>
      </c>
      <c r="AO814" s="132" t="s">
        <v>290</v>
      </c>
      <c r="AP814" s="132">
        <v>12</v>
      </c>
      <c r="AQ814" s="132">
        <v>0</v>
      </c>
      <c r="AR814" s="132">
        <v>458</v>
      </c>
      <c r="AS814" s="132">
        <v>26</v>
      </c>
      <c r="AT814" s="132">
        <v>20</v>
      </c>
      <c r="AU814" s="132">
        <v>509</v>
      </c>
    </row>
    <row r="815" spans="1:47">
      <c r="A815" t="s">
        <v>4267</v>
      </c>
      <c r="B815" t="s">
        <v>4268</v>
      </c>
      <c r="C815" t="s">
        <v>4269</v>
      </c>
      <c r="D815" t="s">
        <v>4270</v>
      </c>
      <c r="E815" t="s">
        <v>4271</v>
      </c>
      <c r="F815" t="s">
        <v>4262</v>
      </c>
      <c r="G815" t="s">
        <v>288</v>
      </c>
      <c r="H815" s="131" t="s">
        <v>4272</v>
      </c>
      <c r="I815">
        <v>2176981933</v>
      </c>
      <c r="J815" t="s">
        <v>200</v>
      </c>
      <c r="K815" s="132">
        <v>23.2</v>
      </c>
      <c r="L815" s="132">
        <v>6.2</v>
      </c>
      <c r="M815" s="132">
        <v>6</v>
      </c>
      <c r="N815" s="132">
        <v>35.4</v>
      </c>
      <c r="O815" s="132">
        <v>0</v>
      </c>
      <c r="P815" s="132">
        <v>37</v>
      </c>
      <c r="Q815" s="132">
        <v>46</v>
      </c>
      <c r="R815" s="132">
        <v>49</v>
      </c>
      <c r="S815" s="132">
        <v>44</v>
      </c>
      <c r="T815" s="132">
        <v>40</v>
      </c>
      <c r="U815" s="132">
        <v>53</v>
      </c>
      <c r="V815" s="132">
        <v>40</v>
      </c>
      <c r="W815" s="132">
        <v>40</v>
      </c>
      <c r="X815" s="132">
        <v>30</v>
      </c>
      <c r="Y815" s="132">
        <v>0</v>
      </c>
      <c r="Z815" s="132">
        <v>0</v>
      </c>
      <c r="AA815" s="132">
        <v>0</v>
      </c>
      <c r="AB815" s="132">
        <v>0</v>
      </c>
      <c r="AC815" s="132">
        <v>0</v>
      </c>
      <c r="AD815" s="132">
        <v>0</v>
      </c>
      <c r="AE815" s="132">
        <v>0</v>
      </c>
      <c r="AF815" s="132">
        <v>0</v>
      </c>
      <c r="AG815" s="132">
        <v>12</v>
      </c>
      <c r="AH815" s="132">
        <v>0</v>
      </c>
      <c r="AI815" s="132">
        <v>178</v>
      </c>
      <c r="AJ815" s="132">
        <v>213</v>
      </c>
      <c r="AK815" s="132">
        <v>0</v>
      </c>
      <c r="AL815" s="132">
        <v>0</v>
      </c>
      <c r="AM815" s="132">
        <v>0</v>
      </c>
      <c r="AN815" s="132">
        <v>13</v>
      </c>
      <c r="AO815" s="132">
        <v>30</v>
      </c>
      <c r="AP815" s="132" t="s">
        <v>290</v>
      </c>
      <c r="AQ815" s="132">
        <v>0</v>
      </c>
      <c r="AR815" s="132">
        <v>316</v>
      </c>
      <c r="AS815" s="132">
        <v>28</v>
      </c>
      <c r="AT815" s="132">
        <v>64</v>
      </c>
      <c r="AU815" s="132">
        <v>391</v>
      </c>
    </row>
    <row r="816" spans="1:47">
      <c r="A816" t="s">
        <v>4273</v>
      </c>
      <c r="B816" t="s">
        <v>4274</v>
      </c>
      <c r="C816" t="s">
        <v>4275</v>
      </c>
      <c r="D816" t="s">
        <v>4276</v>
      </c>
      <c r="E816" t="s">
        <v>4277</v>
      </c>
      <c r="F816" t="s">
        <v>4262</v>
      </c>
      <c r="G816" t="s">
        <v>288</v>
      </c>
      <c r="H816" s="131" t="s">
        <v>4278</v>
      </c>
      <c r="I816">
        <v>2175293309</v>
      </c>
      <c r="J816" t="s">
        <v>200</v>
      </c>
      <c r="K816" s="132">
        <v>3</v>
      </c>
      <c r="L816" s="132">
        <v>1</v>
      </c>
      <c r="M816" s="132">
        <v>2</v>
      </c>
      <c r="N816" s="132">
        <v>6</v>
      </c>
      <c r="O816" s="132" t="s">
        <v>290</v>
      </c>
      <c r="P816" s="132" t="s">
        <v>290</v>
      </c>
      <c r="Q816" s="132" t="s">
        <v>290</v>
      </c>
      <c r="R816" s="132">
        <v>0</v>
      </c>
      <c r="S816" s="132">
        <v>0</v>
      </c>
      <c r="T816" s="132" t="s">
        <v>290</v>
      </c>
      <c r="U816" s="132">
        <v>0</v>
      </c>
      <c r="V816" s="132" t="s">
        <v>290</v>
      </c>
      <c r="W816" s="132" t="s">
        <v>290</v>
      </c>
      <c r="X816" s="132" t="s">
        <v>290</v>
      </c>
      <c r="Y816" s="132">
        <v>0</v>
      </c>
      <c r="Z816" s="132">
        <v>0</v>
      </c>
      <c r="AA816" s="132">
        <v>0</v>
      </c>
      <c r="AB816" s="132">
        <v>0</v>
      </c>
      <c r="AC816" s="132">
        <v>0</v>
      </c>
      <c r="AD816" s="132">
        <v>0</v>
      </c>
      <c r="AE816" s="132">
        <v>0</v>
      </c>
      <c r="AF816" s="132">
        <v>0</v>
      </c>
      <c r="AG816" s="132">
        <v>0</v>
      </c>
      <c r="AH816" s="132">
        <v>0</v>
      </c>
      <c r="AI816" s="132" t="s">
        <v>290</v>
      </c>
      <c r="AJ816" s="132" t="s">
        <v>290</v>
      </c>
      <c r="AK816" s="132">
        <v>0</v>
      </c>
      <c r="AL816" s="132">
        <v>0</v>
      </c>
      <c r="AM816" s="132">
        <v>0</v>
      </c>
      <c r="AN816" s="132">
        <v>0</v>
      </c>
      <c r="AO816" s="132" t="s">
        <v>290</v>
      </c>
      <c r="AP816" s="132">
        <v>0</v>
      </c>
      <c r="AQ816" s="132">
        <v>0</v>
      </c>
      <c r="AR816" s="132" t="s">
        <v>290</v>
      </c>
      <c r="AS816" s="132" t="s">
        <v>290</v>
      </c>
      <c r="AT816" s="132" t="s">
        <v>290</v>
      </c>
      <c r="AU816" s="132">
        <v>11</v>
      </c>
    </row>
    <row r="817" spans="1:47">
      <c r="A817" t="s">
        <v>4279</v>
      </c>
      <c r="B817" t="s">
        <v>4280</v>
      </c>
      <c r="C817" t="s">
        <v>4281</v>
      </c>
      <c r="D817" t="s">
        <v>4282</v>
      </c>
      <c r="E817" t="s">
        <v>4283</v>
      </c>
      <c r="F817" t="s">
        <v>4262</v>
      </c>
      <c r="G817" t="s">
        <v>288</v>
      </c>
      <c r="H817" s="131" t="s">
        <v>4284</v>
      </c>
      <c r="I817">
        <v>2175466363</v>
      </c>
      <c r="J817" t="s">
        <v>200</v>
      </c>
      <c r="K817" s="132">
        <v>15</v>
      </c>
      <c r="L817" s="132">
        <v>5</v>
      </c>
      <c r="M817" s="132">
        <v>4</v>
      </c>
      <c r="N817" s="132">
        <v>24</v>
      </c>
      <c r="O817" s="132">
        <v>0</v>
      </c>
      <c r="P817" s="132">
        <v>0</v>
      </c>
      <c r="Q817" s="132">
        <v>0</v>
      </c>
      <c r="R817" s="132">
        <v>0</v>
      </c>
      <c r="S817" s="132">
        <v>0</v>
      </c>
      <c r="T817" s="132">
        <v>0</v>
      </c>
      <c r="U817" s="132">
        <v>0</v>
      </c>
      <c r="V817" s="132">
        <v>0</v>
      </c>
      <c r="W817" s="132">
        <v>0</v>
      </c>
      <c r="X817" s="132">
        <v>0</v>
      </c>
      <c r="Y817" s="132">
        <v>31</v>
      </c>
      <c r="Z817" s="132">
        <v>31</v>
      </c>
      <c r="AA817" s="132">
        <v>27</v>
      </c>
      <c r="AB817" s="132">
        <v>54</v>
      </c>
      <c r="AC817" s="132">
        <v>0</v>
      </c>
      <c r="AD817" s="132">
        <v>0</v>
      </c>
      <c r="AE817" s="132">
        <v>0</v>
      </c>
      <c r="AF817" s="132">
        <v>0</v>
      </c>
      <c r="AG817" s="132">
        <v>0</v>
      </c>
      <c r="AH817" s="132">
        <v>0</v>
      </c>
      <c r="AI817" s="132">
        <v>66</v>
      </c>
      <c r="AJ817" s="132">
        <v>77</v>
      </c>
      <c r="AK817" s="132">
        <v>23</v>
      </c>
      <c r="AL817" s="132">
        <v>30</v>
      </c>
      <c r="AM817" s="132">
        <v>0</v>
      </c>
      <c r="AN817" s="132" t="s">
        <v>290</v>
      </c>
      <c r="AO817" s="132" t="s">
        <v>290</v>
      </c>
      <c r="AP817" s="132" t="s">
        <v>290</v>
      </c>
      <c r="AQ817" s="132">
        <v>0</v>
      </c>
      <c r="AR817" s="132">
        <v>126</v>
      </c>
      <c r="AS817" s="132" t="s">
        <v>290</v>
      </c>
      <c r="AT817" s="132">
        <v>10</v>
      </c>
      <c r="AU817" s="132">
        <v>143</v>
      </c>
    </row>
    <row r="818" spans="1:47">
      <c r="A818" t="s">
        <v>4285</v>
      </c>
      <c r="B818" t="s">
        <v>3769</v>
      </c>
      <c r="C818" t="s">
        <v>2309</v>
      </c>
      <c r="D818" t="s">
        <v>1989</v>
      </c>
      <c r="E818" t="s">
        <v>4286</v>
      </c>
      <c r="F818" t="s">
        <v>4262</v>
      </c>
      <c r="G818" t="s">
        <v>288</v>
      </c>
      <c r="H818" s="131" t="s">
        <v>4272</v>
      </c>
      <c r="I818">
        <v>2175447702</v>
      </c>
      <c r="J818" t="s">
        <v>200</v>
      </c>
      <c r="K818" s="132">
        <v>4</v>
      </c>
      <c r="L818" s="132">
        <v>2</v>
      </c>
      <c r="M818" s="132">
        <v>1</v>
      </c>
      <c r="N818" s="132">
        <v>7</v>
      </c>
      <c r="O818" s="132">
        <v>25</v>
      </c>
      <c r="P818" s="132" t="s">
        <v>290</v>
      </c>
      <c r="Q818" s="132" t="s">
        <v>290</v>
      </c>
      <c r="R818" s="132" t="s">
        <v>290</v>
      </c>
      <c r="S818" s="132" t="s">
        <v>290</v>
      </c>
      <c r="T818" s="132" t="s">
        <v>290</v>
      </c>
      <c r="U818" s="132" t="s">
        <v>290</v>
      </c>
      <c r="V818" s="132">
        <v>0</v>
      </c>
      <c r="W818" s="132">
        <v>0</v>
      </c>
      <c r="X818" s="132">
        <v>0</v>
      </c>
      <c r="Y818" s="132">
        <v>0</v>
      </c>
      <c r="Z818" s="132">
        <v>0</v>
      </c>
      <c r="AA818" s="132">
        <v>0</v>
      </c>
      <c r="AB818" s="132">
        <v>0</v>
      </c>
      <c r="AC818" s="132">
        <v>0</v>
      </c>
      <c r="AD818" s="132">
        <v>0</v>
      </c>
      <c r="AE818" s="132">
        <v>0</v>
      </c>
      <c r="AF818" s="132">
        <v>0</v>
      </c>
      <c r="AG818" s="132">
        <v>0</v>
      </c>
      <c r="AH818" s="132">
        <v>0</v>
      </c>
      <c r="AI818" s="132">
        <v>29</v>
      </c>
      <c r="AJ818" s="132">
        <v>26</v>
      </c>
      <c r="AK818" s="132">
        <v>0</v>
      </c>
      <c r="AL818" s="132">
        <v>0</v>
      </c>
      <c r="AM818" s="132">
        <v>0</v>
      </c>
      <c r="AN818" s="132" t="s">
        <v>290</v>
      </c>
      <c r="AO818" s="132" t="s">
        <v>290</v>
      </c>
      <c r="AP818" s="132">
        <v>0</v>
      </c>
      <c r="AQ818" s="132">
        <v>0</v>
      </c>
      <c r="AR818" s="132">
        <v>44</v>
      </c>
      <c r="AS818" s="132" t="s">
        <v>290</v>
      </c>
      <c r="AT818" s="132">
        <v>0</v>
      </c>
      <c r="AU818" s="132">
        <v>55</v>
      </c>
    </row>
    <row r="819" spans="1:47">
      <c r="A819" t="s">
        <v>4287</v>
      </c>
      <c r="B819" t="s">
        <v>4288</v>
      </c>
      <c r="C819" t="s">
        <v>1069</v>
      </c>
      <c r="D819" t="s">
        <v>4289</v>
      </c>
      <c r="E819" t="s">
        <v>4290</v>
      </c>
      <c r="F819" t="s">
        <v>4262</v>
      </c>
      <c r="G819" t="s">
        <v>288</v>
      </c>
      <c r="H819" s="131" t="s">
        <v>4278</v>
      </c>
      <c r="I819">
        <v>2175294511</v>
      </c>
      <c r="J819" t="s">
        <v>200</v>
      </c>
      <c r="K819" s="132">
        <v>19</v>
      </c>
      <c r="L819" s="132">
        <v>8</v>
      </c>
      <c r="M819" s="132">
        <v>2</v>
      </c>
      <c r="N819" s="132">
        <v>29</v>
      </c>
      <c r="O819" s="132">
        <v>71</v>
      </c>
      <c r="P819" s="132">
        <v>40</v>
      </c>
      <c r="Q819" s="132">
        <v>28</v>
      </c>
      <c r="R819" s="132">
        <v>23</v>
      </c>
      <c r="S819" s="132">
        <v>24</v>
      </c>
      <c r="T819" s="132">
        <v>23</v>
      </c>
      <c r="U819" s="132">
        <v>28</v>
      </c>
      <c r="V819" s="132">
        <v>24</v>
      </c>
      <c r="W819" s="132">
        <v>18</v>
      </c>
      <c r="X819" s="132">
        <v>24</v>
      </c>
      <c r="Y819" s="132">
        <v>0</v>
      </c>
      <c r="Z819" s="132">
        <v>0</v>
      </c>
      <c r="AA819" s="132">
        <v>0</v>
      </c>
      <c r="AB819" s="132">
        <v>0</v>
      </c>
      <c r="AC819" s="132">
        <v>0</v>
      </c>
      <c r="AD819" s="132">
        <v>0</v>
      </c>
      <c r="AE819" s="132">
        <v>0</v>
      </c>
      <c r="AF819" s="132">
        <v>0</v>
      </c>
      <c r="AG819" s="132">
        <v>0</v>
      </c>
      <c r="AH819" s="132">
        <v>0</v>
      </c>
      <c r="AI819" s="132">
        <v>160</v>
      </c>
      <c r="AJ819" s="132">
        <v>143</v>
      </c>
      <c r="AK819" s="132">
        <v>0</v>
      </c>
      <c r="AL819" s="132">
        <v>0</v>
      </c>
      <c r="AM819" s="132" t="s">
        <v>290</v>
      </c>
      <c r="AN819" s="132" t="s">
        <v>290</v>
      </c>
      <c r="AO819" s="132">
        <v>25</v>
      </c>
      <c r="AP819" s="132" t="s">
        <v>290</v>
      </c>
      <c r="AQ819" s="132">
        <v>10</v>
      </c>
      <c r="AR819" s="132">
        <v>244</v>
      </c>
      <c r="AS819" s="132">
        <v>19</v>
      </c>
      <c r="AT819" s="132">
        <v>30</v>
      </c>
      <c r="AU819" s="132">
        <v>303</v>
      </c>
    </row>
    <row r="820" spans="1:47">
      <c r="A820" t="s">
        <v>4291</v>
      </c>
      <c r="B820" t="s">
        <v>4292</v>
      </c>
      <c r="C820" t="s">
        <v>4293</v>
      </c>
      <c r="D820" t="s">
        <v>4294</v>
      </c>
      <c r="E820" t="s">
        <v>4295</v>
      </c>
      <c r="F820" t="s">
        <v>4262</v>
      </c>
      <c r="G820" t="s">
        <v>288</v>
      </c>
      <c r="H820" s="131" t="s">
        <v>4263</v>
      </c>
      <c r="I820">
        <v>2175464531</v>
      </c>
      <c r="J820" t="s">
        <v>200</v>
      </c>
      <c r="K820" s="132">
        <v>13</v>
      </c>
      <c r="L820" s="132">
        <v>5.5</v>
      </c>
      <c r="M820" s="132">
        <v>7</v>
      </c>
      <c r="N820" s="132">
        <v>25.5</v>
      </c>
      <c r="O820" s="132">
        <v>44</v>
      </c>
      <c r="P820" s="132">
        <v>13</v>
      </c>
      <c r="Q820" s="132">
        <v>19</v>
      </c>
      <c r="R820" s="132">
        <v>18</v>
      </c>
      <c r="S820" s="132">
        <v>14</v>
      </c>
      <c r="T820" s="132">
        <v>13</v>
      </c>
      <c r="U820" s="132">
        <v>17</v>
      </c>
      <c r="V820" s="132">
        <v>18</v>
      </c>
      <c r="W820" s="132">
        <v>17</v>
      </c>
      <c r="X820" s="132">
        <v>11</v>
      </c>
      <c r="Y820" s="132">
        <v>0</v>
      </c>
      <c r="Z820" s="132">
        <v>0</v>
      </c>
      <c r="AA820" s="132">
        <v>0</v>
      </c>
      <c r="AB820" s="132">
        <v>0</v>
      </c>
      <c r="AC820" s="132">
        <v>0</v>
      </c>
      <c r="AD820" s="132">
        <v>0</v>
      </c>
      <c r="AE820" s="132">
        <v>0</v>
      </c>
      <c r="AF820" s="132">
        <v>0</v>
      </c>
      <c r="AG820" s="132">
        <v>16</v>
      </c>
      <c r="AH820" s="132">
        <v>0</v>
      </c>
      <c r="AI820" s="132">
        <v>112</v>
      </c>
      <c r="AJ820" s="132">
        <v>88</v>
      </c>
      <c r="AK820" s="132">
        <v>0</v>
      </c>
      <c r="AL820" s="132">
        <v>0</v>
      </c>
      <c r="AM820" s="132">
        <v>0</v>
      </c>
      <c r="AN820" s="132" t="s">
        <v>290</v>
      </c>
      <c r="AO820" s="132">
        <v>11</v>
      </c>
      <c r="AP820" s="132">
        <v>0</v>
      </c>
      <c r="AQ820" s="132">
        <v>0</v>
      </c>
      <c r="AR820" s="132">
        <v>173</v>
      </c>
      <c r="AS820" s="132" t="s">
        <v>290</v>
      </c>
      <c r="AT820" s="132">
        <v>20</v>
      </c>
      <c r="AU820" s="132">
        <v>200</v>
      </c>
    </row>
    <row r="821" spans="1:47">
      <c r="A821" t="s">
        <v>4296</v>
      </c>
      <c r="B821" t="s">
        <v>4297</v>
      </c>
      <c r="C821" t="s">
        <v>4298</v>
      </c>
      <c r="D821" t="s">
        <v>4299</v>
      </c>
      <c r="E821" t="s">
        <v>4300</v>
      </c>
      <c r="F821" t="s">
        <v>4262</v>
      </c>
      <c r="G821" t="s">
        <v>288</v>
      </c>
      <c r="H821" s="131" t="s">
        <v>4272</v>
      </c>
      <c r="I821">
        <v>2177871595</v>
      </c>
      <c r="J821" t="s">
        <v>200</v>
      </c>
      <c r="K821" s="132">
        <v>43</v>
      </c>
      <c r="L821" s="132">
        <v>31</v>
      </c>
      <c r="M821" s="132">
        <v>4</v>
      </c>
      <c r="N821" s="132">
        <v>78</v>
      </c>
      <c r="O821" s="132">
        <v>0</v>
      </c>
      <c r="P821" s="132">
        <v>0</v>
      </c>
      <c r="Q821" s="132">
        <v>0</v>
      </c>
      <c r="R821" s="132">
        <v>0</v>
      </c>
      <c r="S821" s="132">
        <v>0</v>
      </c>
      <c r="T821" s="132">
        <v>0</v>
      </c>
      <c r="U821" s="132">
        <v>0</v>
      </c>
      <c r="V821" s="132">
        <v>0</v>
      </c>
      <c r="W821" s="132">
        <v>0</v>
      </c>
      <c r="X821" s="132">
        <v>0</v>
      </c>
      <c r="Y821" s="132">
        <v>121</v>
      </c>
      <c r="Z821" s="132">
        <v>126</v>
      </c>
      <c r="AA821" s="132">
        <v>107</v>
      </c>
      <c r="AB821" s="132">
        <v>146</v>
      </c>
      <c r="AC821" s="132">
        <v>0</v>
      </c>
      <c r="AD821" s="132">
        <v>0</v>
      </c>
      <c r="AE821" s="132">
        <v>0</v>
      </c>
      <c r="AF821" s="132">
        <v>0</v>
      </c>
      <c r="AG821" s="132">
        <v>0</v>
      </c>
      <c r="AH821" s="132">
        <v>0</v>
      </c>
      <c r="AI821" s="132">
        <v>244</v>
      </c>
      <c r="AJ821" s="132">
        <v>256</v>
      </c>
      <c r="AK821" s="132">
        <v>71</v>
      </c>
      <c r="AL821" s="132">
        <v>64</v>
      </c>
      <c r="AM821" s="132" t="s">
        <v>290</v>
      </c>
      <c r="AN821" s="132" t="s">
        <v>290</v>
      </c>
      <c r="AO821" s="132">
        <v>41</v>
      </c>
      <c r="AP821" s="132">
        <v>13</v>
      </c>
      <c r="AQ821" s="132" t="s">
        <v>290</v>
      </c>
      <c r="AR821" s="132">
        <v>415</v>
      </c>
      <c r="AS821" s="132">
        <v>19</v>
      </c>
      <c r="AT821" s="132">
        <v>40</v>
      </c>
      <c r="AU821" s="132">
        <v>500</v>
      </c>
    </row>
    <row r="822" spans="1:47">
      <c r="A822" t="s">
        <v>4825</v>
      </c>
      <c r="B822" t="s">
        <v>4826</v>
      </c>
      <c r="C822" t="s">
        <v>4827</v>
      </c>
      <c r="D822" t="s">
        <v>167</v>
      </c>
      <c r="E822" t="s">
        <v>4828</v>
      </c>
      <c r="F822" t="s">
        <v>4262</v>
      </c>
      <c r="G822" t="s">
        <v>288</v>
      </c>
      <c r="H822" s="131">
        <v>62702</v>
      </c>
      <c r="I822">
        <v>2178368045</v>
      </c>
      <c r="J822" t="s">
        <v>200</v>
      </c>
      <c r="K822" s="132">
        <v>5</v>
      </c>
      <c r="L822" s="132">
        <v>0</v>
      </c>
      <c r="M822" s="132">
        <v>1</v>
      </c>
      <c r="N822" s="132">
        <v>6</v>
      </c>
      <c r="O822" s="132">
        <v>10</v>
      </c>
      <c r="P822" s="132" t="s">
        <v>290</v>
      </c>
      <c r="Q822" s="132">
        <v>0</v>
      </c>
      <c r="R822" s="132">
        <v>0</v>
      </c>
      <c r="S822" s="132">
        <v>0</v>
      </c>
      <c r="T822" s="132">
        <v>0</v>
      </c>
      <c r="U822" s="132">
        <v>0</v>
      </c>
      <c r="V822" s="132">
        <v>0</v>
      </c>
      <c r="W822" s="132">
        <v>0</v>
      </c>
      <c r="X822" s="132">
        <v>0</v>
      </c>
      <c r="Y822" s="132">
        <v>0</v>
      </c>
      <c r="Z822" s="132">
        <v>0</v>
      </c>
      <c r="AA822" s="132">
        <v>0</v>
      </c>
      <c r="AB822" s="132">
        <v>0</v>
      </c>
      <c r="AC822" s="132">
        <v>0</v>
      </c>
      <c r="AD822" s="132">
        <v>0</v>
      </c>
      <c r="AE822" s="132">
        <v>0</v>
      </c>
      <c r="AF822" s="132">
        <v>0</v>
      </c>
      <c r="AG822" s="132">
        <v>0</v>
      </c>
      <c r="AH822" s="132">
        <v>0</v>
      </c>
      <c r="AI822" s="132" t="s">
        <v>290</v>
      </c>
      <c r="AJ822" s="132" t="s">
        <v>290</v>
      </c>
      <c r="AK822" s="132">
        <v>0</v>
      </c>
      <c r="AL822" s="132">
        <v>0</v>
      </c>
      <c r="AM822" s="132">
        <v>0</v>
      </c>
      <c r="AN822" s="132">
        <v>0</v>
      </c>
      <c r="AO822" s="132" t="s">
        <v>290</v>
      </c>
      <c r="AP822" s="132" t="s">
        <v>290</v>
      </c>
      <c r="AQ822" s="132">
        <v>0</v>
      </c>
      <c r="AR822" s="132">
        <v>11</v>
      </c>
      <c r="AS822" s="132">
        <v>0</v>
      </c>
      <c r="AT822" s="132">
        <v>15</v>
      </c>
      <c r="AU822" s="132">
        <v>15</v>
      </c>
    </row>
    <row r="823" spans="1:47">
      <c r="A823" t="s">
        <v>4301</v>
      </c>
      <c r="B823" t="s">
        <v>1436</v>
      </c>
      <c r="C823" t="s">
        <v>2194</v>
      </c>
      <c r="D823" t="s">
        <v>4302</v>
      </c>
      <c r="E823" t="s">
        <v>4303</v>
      </c>
      <c r="F823" t="s">
        <v>4262</v>
      </c>
      <c r="G823" t="s">
        <v>288</v>
      </c>
      <c r="H823" s="131" t="s">
        <v>4272</v>
      </c>
      <c r="I823">
        <v>2177931370</v>
      </c>
      <c r="J823" t="s">
        <v>200</v>
      </c>
      <c r="K823" s="132">
        <v>16</v>
      </c>
      <c r="L823" s="132">
        <v>7.5</v>
      </c>
      <c r="M823" s="132">
        <v>2</v>
      </c>
      <c r="N823" s="132">
        <v>25.5</v>
      </c>
      <c r="O823" s="132">
        <v>34</v>
      </c>
      <c r="P823" s="132">
        <v>16</v>
      </c>
      <c r="Q823" s="132">
        <v>20</v>
      </c>
      <c r="R823" s="132">
        <v>20</v>
      </c>
      <c r="S823" s="132">
        <v>18</v>
      </c>
      <c r="T823" s="132">
        <v>23</v>
      </c>
      <c r="U823" s="132">
        <v>18</v>
      </c>
      <c r="V823" s="132">
        <v>18</v>
      </c>
      <c r="W823" s="132">
        <v>23</v>
      </c>
      <c r="X823" s="132">
        <v>17</v>
      </c>
      <c r="Y823" s="132">
        <v>0</v>
      </c>
      <c r="Z823" s="132">
        <v>0</v>
      </c>
      <c r="AA823" s="132">
        <v>0</v>
      </c>
      <c r="AB823" s="132">
        <v>0</v>
      </c>
      <c r="AC823" s="132">
        <v>0</v>
      </c>
      <c r="AD823" s="132">
        <v>0</v>
      </c>
      <c r="AE823" s="132">
        <v>0</v>
      </c>
      <c r="AF823" s="132">
        <v>0</v>
      </c>
      <c r="AG823" s="132">
        <v>0</v>
      </c>
      <c r="AH823" s="132">
        <v>0</v>
      </c>
      <c r="AI823" s="132">
        <v>106</v>
      </c>
      <c r="AJ823" s="132">
        <v>101</v>
      </c>
      <c r="AK823" s="132">
        <v>0</v>
      </c>
      <c r="AL823" s="132">
        <v>0</v>
      </c>
      <c r="AM823" s="132">
        <v>0</v>
      </c>
      <c r="AN823" s="132" t="s">
        <v>290</v>
      </c>
      <c r="AO823" s="132">
        <v>12</v>
      </c>
      <c r="AP823" s="132" t="s">
        <v>290</v>
      </c>
      <c r="AQ823" s="132" t="s">
        <v>290</v>
      </c>
      <c r="AR823" s="132">
        <v>173</v>
      </c>
      <c r="AS823" s="132" t="s">
        <v>290</v>
      </c>
      <c r="AT823" s="132">
        <v>18</v>
      </c>
      <c r="AU823" s="132">
        <v>207</v>
      </c>
    </row>
    <row r="824" spans="1:47">
      <c r="A824" t="s">
        <v>4304</v>
      </c>
      <c r="B824" t="s">
        <v>4305</v>
      </c>
      <c r="C824" t="s">
        <v>2250</v>
      </c>
      <c r="D824" t="s">
        <v>4306</v>
      </c>
      <c r="E824" t="s">
        <v>4307</v>
      </c>
      <c r="F824" t="s">
        <v>4262</v>
      </c>
      <c r="G824" t="s">
        <v>288</v>
      </c>
      <c r="H824" s="131" t="s">
        <v>4272</v>
      </c>
      <c r="I824">
        <v>2175444553</v>
      </c>
      <c r="J824" t="s">
        <v>200</v>
      </c>
      <c r="K824" s="132">
        <v>12.5</v>
      </c>
      <c r="L824" s="132">
        <v>4</v>
      </c>
      <c r="M824" s="132">
        <v>2</v>
      </c>
      <c r="N824" s="132">
        <v>18.5</v>
      </c>
      <c r="O824" s="132">
        <v>33</v>
      </c>
      <c r="P824" s="132">
        <v>12</v>
      </c>
      <c r="Q824" s="132">
        <v>12</v>
      </c>
      <c r="R824" s="132">
        <v>12</v>
      </c>
      <c r="S824" s="132" t="s">
        <v>290</v>
      </c>
      <c r="T824" s="132">
        <v>11</v>
      </c>
      <c r="U824" s="132" t="s">
        <v>290</v>
      </c>
      <c r="V824" s="132">
        <v>18</v>
      </c>
      <c r="W824" s="132" t="s">
        <v>290</v>
      </c>
      <c r="X824" s="132" t="s">
        <v>290</v>
      </c>
      <c r="Y824" s="132">
        <v>0</v>
      </c>
      <c r="Z824" s="132">
        <v>0</v>
      </c>
      <c r="AA824" s="132">
        <v>0</v>
      </c>
      <c r="AB824" s="132">
        <v>0</v>
      </c>
      <c r="AC824" s="132">
        <v>0</v>
      </c>
      <c r="AD824" s="132">
        <v>0</v>
      </c>
      <c r="AE824" s="132">
        <v>0</v>
      </c>
      <c r="AF824" s="132">
        <v>0</v>
      </c>
      <c r="AG824" s="132">
        <v>0</v>
      </c>
      <c r="AH824" s="132">
        <v>0</v>
      </c>
      <c r="AI824" s="132">
        <v>61</v>
      </c>
      <c r="AJ824" s="132">
        <v>69</v>
      </c>
      <c r="AK824" s="132">
        <v>0</v>
      </c>
      <c r="AL824" s="132">
        <v>0</v>
      </c>
      <c r="AM824" s="132">
        <v>0</v>
      </c>
      <c r="AN824" s="132" t="s">
        <v>290</v>
      </c>
      <c r="AO824" s="132" t="s">
        <v>290</v>
      </c>
      <c r="AP824" s="132">
        <v>0</v>
      </c>
      <c r="AQ824" s="132">
        <v>0</v>
      </c>
      <c r="AR824" s="132">
        <v>106</v>
      </c>
      <c r="AS824" s="132">
        <v>17</v>
      </c>
      <c r="AT824" s="132">
        <v>45</v>
      </c>
      <c r="AU824" s="132">
        <v>130</v>
      </c>
    </row>
    <row r="825" spans="1:47">
      <c r="A825" t="s">
        <v>4311</v>
      </c>
      <c r="B825" t="s">
        <v>326</v>
      </c>
      <c r="C825" t="s">
        <v>4312</v>
      </c>
      <c r="D825" t="s">
        <v>4313</v>
      </c>
      <c r="E825" t="s">
        <v>4314</v>
      </c>
      <c r="F825" t="s">
        <v>4262</v>
      </c>
      <c r="G825" t="s">
        <v>288</v>
      </c>
      <c r="H825" s="131" t="s">
        <v>4263</v>
      </c>
      <c r="I825">
        <v>2177872323</v>
      </c>
      <c r="J825" t="s">
        <v>200</v>
      </c>
      <c r="K825" s="132">
        <v>16.5</v>
      </c>
      <c r="L825" s="132">
        <v>11</v>
      </c>
      <c r="M825" s="132">
        <v>1</v>
      </c>
      <c r="N825" s="132">
        <v>28.5</v>
      </c>
      <c r="O825" s="132">
        <v>33</v>
      </c>
      <c r="P825" s="132">
        <v>18</v>
      </c>
      <c r="Q825" s="132">
        <v>22</v>
      </c>
      <c r="R825" s="132">
        <v>18</v>
      </c>
      <c r="S825" s="132">
        <v>17</v>
      </c>
      <c r="T825" s="132">
        <v>12</v>
      </c>
      <c r="U825" s="132">
        <v>14</v>
      </c>
      <c r="V825" s="132">
        <v>20</v>
      </c>
      <c r="W825" s="132">
        <v>15</v>
      </c>
      <c r="X825" s="132">
        <v>22</v>
      </c>
      <c r="Y825" s="132">
        <v>0</v>
      </c>
      <c r="Z825" s="132">
        <v>0</v>
      </c>
      <c r="AA825" s="132">
        <v>0</v>
      </c>
      <c r="AB825" s="132">
        <v>0</v>
      </c>
      <c r="AC825" s="132">
        <v>33</v>
      </c>
      <c r="AD825" s="132">
        <v>0</v>
      </c>
      <c r="AE825" s="132">
        <v>0</v>
      </c>
      <c r="AF825" s="132">
        <v>0</v>
      </c>
      <c r="AG825" s="132">
        <v>0</v>
      </c>
      <c r="AH825" s="132">
        <v>0</v>
      </c>
      <c r="AI825" s="132">
        <v>109</v>
      </c>
      <c r="AJ825" s="132">
        <v>115</v>
      </c>
      <c r="AK825" s="132">
        <v>0</v>
      </c>
      <c r="AL825" s="132">
        <v>0</v>
      </c>
      <c r="AM825" s="132">
        <v>0</v>
      </c>
      <c r="AN825" s="132" t="s">
        <v>290</v>
      </c>
      <c r="AO825" s="132">
        <v>17</v>
      </c>
      <c r="AP825" s="132" t="s">
        <v>290</v>
      </c>
      <c r="AQ825" s="132">
        <v>0</v>
      </c>
      <c r="AR825" s="132">
        <v>179</v>
      </c>
      <c r="AS825" s="132">
        <v>22</v>
      </c>
      <c r="AT825" s="132">
        <v>55</v>
      </c>
      <c r="AU825" s="132">
        <v>224</v>
      </c>
    </row>
    <row r="826" spans="1:47">
      <c r="A826" t="s">
        <v>4315</v>
      </c>
      <c r="B826" t="s">
        <v>1310</v>
      </c>
      <c r="C826" t="s">
        <v>3860</v>
      </c>
      <c r="D826" t="s">
        <v>4316</v>
      </c>
      <c r="E826" t="s">
        <v>4317</v>
      </c>
      <c r="F826" t="s">
        <v>4262</v>
      </c>
      <c r="G826" t="s">
        <v>288</v>
      </c>
      <c r="H826" s="131" t="s">
        <v>4272</v>
      </c>
      <c r="I826">
        <v>2175465987</v>
      </c>
      <c r="J826" t="s">
        <v>200</v>
      </c>
      <c r="K826" s="132">
        <v>21</v>
      </c>
      <c r="L826" s="132">
        <v>0</v>
      </c>
      <c r="M826" s="132">
        <v>3</v>
      </c>
      <c r="N826" s="132">
        <v>24</v>
      </c>
      <c r="O826" s="132">
        <v>27</v>
      </c>
      <c r="P826" s="132">
        <v>16</v>
      </c>
      <c r="Q826" s="132">
        <v>22</v>
      </c>
      <c r="R826" s="132">
        <v>24</v>
      </c>
      <c r="S826" s="132">
        <v>24</v>
      </c>
      <c r="T826" s="132">
        <v>23</v>
      </c>
      <c r="U826" s="132">
        <v>22</v>
      </c>
      <c r="V826" s="132">
        <v>19</v>
      </c>
      <c r="W826" s="132" t="s">
        <v>290</v>
      </c>
      <c r="X826" s="132" t="s">
        <v>290</v>
      </c>
      <c r="Y826" s="132">
        <v>20</v>
      </c>
      <c r="Z826" s="132">
        <v>20</v>
      </c>
      <c r="AA826" s="132">
        <v>27</v>
      </c>
      <c r="AB826" s="132">
        <v>19</v>
      </c>
      <c r="AC826" s="132">
        <v>21</v>
      </c>
      <c r="AD826" s="132">
        <v>0</v>
      </c>
      <c r="AE826" s="132">
        <v>0</v>
      </c>
      <c r="AF826" s="132">
        <v>0</v>
      </c>
      <c r="AG826" s="132">
        <v>0</v>
      </c>
      <c r="AH826" s="132">
        <v>0</v>
      </c>
      <c r="AI826" s="132">
        <v>149</v>
      </c>
      <c r="AJ826" s="132">
        <v>152</v>
      </c>
      <c r="AK826" s="132" t="s">
        <v>290</v>
      </c>
      <c r="AL826" s="132">
        <v>10</v>
      </c>
      <c r="AM826" s="132">
        <v>0</v>
      </c>
      <c r="AN826" s="132" t="s">
        <v>290</v>
      </c>
      <c r="AO826" s="132">
        <v>56</v>
      </c>
      <c r="AP826" s="132" t="s">
        <v>290</v>
      </c>
      <c r="AQ826" s="132" t="s">
        <v>290</v>
      </c>
      <c r="AR826" s="132">
        <v>187</v>
      </c>
      <c r="AS826" s="132">
        <v>46</v>
      </c>
      <c r="AT826" s="132">
        <v>0</v>
      </c>
      <c r="AU826" s="132">
        <v>301</v>
      </c>
    </row>
    <row r="827" spans="1:47">
      <c r="A827" t="s">
        <v>4318</v>
      </c>
      <c r="B827" t="s">
        <v>4162</v>
      </c>
      <c r="C827" t="s">
        <v>320</v>
      </c>
      <c r="D827" t="s">
        <v>4319</v>
      </c>
      <c r="E827" t="s">
        <v>4320</v>
      </c>
      <c r="F827" t="s">
        <v>4321</v>
      </c>
      <c r="G827" t="s">
        <v>288</v>
      </c>
      <c r="H827" s="131" t="s">
        <v>4322</v>
      </c>
      <c r="I827">
        <v>3092638442</v>
      </c>
      <c r="J827" t="s">
        <v>201</v>
      </c>
      <c r="K827" s="132">
        <v>17</v>
      </c>
      <c r="L827" s="132">
        <v>6</v>
      </c>
      <c r="M827" s="132">
        <v>1</v>
      </c>
      <c r="N827" s="132">
        <v>24</v>
      </c>
      <c r="O827" s="132">
        <v>41</v>
      </c>
      <c r="P827" s="132">
        <v>23</v>
      </c>
      <c r="Q827" s="132">
        <v>22</v>
      </c>
      <c r="R827" s="132">
        <v>15</v>
      </c>
      <c r="S827" s="132">
        <v>25</v>
      </c>
      <c r="T827" s="132">
        <v>17</v>
      </c>
      <c r="U827" s="132">
        <v>20</v>
      </c>
      <c r="V827" s="132">
        <v>24</v>
      </c>
      <c r="W827" s="132" t="s">
        <v>290</v>
      </c>
      <c r="X827" s="132">
        <v>20</v>
      </c>
      <c r="Y827" s="132">
        <v>0</v>
      </c>
      <c r="Z827" s="132">
        <v>0</v>
      </c>
      <c r="AA827" s="132">
        <v>0</v>
      </c>
      <c r="AB827" s="132">
        <v>0</v>
      </c>
      <c r="AC827" s="132">
        <v>0</v>
      </c>
      <c r="AD827" s="132">
        <v>0</v>
      </c>
      <c r="AE827" s="132">
        <v>0</v>
      </c>
      <c r="AF827" s="132">
        <v>0</v>
      </c>
      <c r="AG827" s="132">
        <v>0</v>
      </c>
      <c r="AH827" s="132">
        <v>0</v>
      </c>
      <c r="AI827" s="132">
        <v>113</v>
      </c>
      <c r="AJ827" s="132">
        <v>100</v>
      </c>
      <c r="AK827" s="132">
        <v>0</v>
      </c>
      <c r="AL827" s="132">
        <v>0</v>
      </c>
      <c r="AM827" s="132">
        <v>0</v>
      </c>
      <c r="AN827" s="132" t="s">
        <v>290</v>
      </c>
      <c r="AO827" s="132" t="s">
        <v>290</v>
      </c>
      <c r="AP827" s="132" t="s">
        <v>290</v>
      </c>
      <c r="AQ827" s="132">
        <v>0</v>
      </c>
      <c r="AR827" s="132">
        <v>194</v>
      </c>
      <c r="AS827" s="132" t="s">
        <v>290</v>
      </c>
      <c r="AT827" s="132">
        <v>21</v>
      </c>
      <c r="AU827" s="132">
        <v>213</v>
      </c>
    </row>
    <row r="828" spans="1:47">
      <c r="A828" t="s">
        <v>4323</v>
      </c>
      <c r="B828" t="s">
        <v>3536</v>
      </c>
      <c r="C828" t="s">
        <v>4324</v>
      </c>
      <c r="D828" t="s">
        <v>4325</v>
      </c>
      <c r="E828" t="s">
        <v>4326</v>
      </c>
      <c r="F828" t="s">
        <v>158</v>
      </c>
      <c r="G828" t="s">
        <v>288</v>
      </c>
      <c r="H828" s="131" t="s">
        <v>4327</v>
      </c>
      <c r="I828">
        <v>3094444345</v>
      </c>
      <c r="J828" t="s">
        <v>201</v>
      </c>
      <c r="K828" s="132">
        <v>16.5</v>
      </c>
      <c r="L828" s="132">
        <v>5</v>
      </c>
      <c r="M828" s="132">
        <v>1</v>
      </c>
      <c r="N828" s="132">
        <v>22.5</v>
      </c>
      <c r="O828" s="132">
        <v>35</v>
      </c>
      <c r="P828" s="132">
        <v>17</v>
      </c>
      <c r="Q828" s="132">
        <v>15</v>
      </c>
      <c r="R828" s="132">
        <v>15</v>
      </c>
      <c r="S828" s="132">
        <v>14</v>
      </c>
      <c r="T828" s="132">
        <v>17</v>
      </c>
      <c r="U828" s="132">
        <v>24</v>
      </c>
      <c r="V828" s="132">
        <v>16</v>
      </c>
      <c r="W828" s="132">
        <v>22</v>
      </c>
      <c r="X828" s="132">
        <v>14</v>
      </c>
      <c r="Y828" s="132">
        <v>0</v>
      </c>
      <c r="Z828" s="132">
        <v>0</v>
      </c>
      <c r="AA828" s="132">
        <v>0</v>
      </c>
      <c r="AB828" s="132">
        <v>0</v>
      </c>
      <c r="AC828" s="132">
        <v>0</v>
      </c>
      <c r="AD828" s="132">
        <v>0</v>
      </c>
      <c r="AE828" s="132">
        <v>0</v>
      </c>
      <c r="AF828" s="132">
        <v>0</v>
      </c>
      <c r="AG828" s="132">
        <v>0</v>
      </c>
      <c r="AH828" s="132">
        <v>0</v>
      </c>
      <c r="AI828" s="132">
        <v>99</v>
      </c>
      <c r="AJ828" s="132">
        <v>90</v>
      </c>
      <c r="AK828" s="132">
        <v>0</v>
      </c>
      <c r="AL828" s="132">
        <v>0</v>
      </c>
      <c r="AM828" s="132">
        <v>0</v>
      </c>
      <c r="AN828" s="132">
        <v>0</v>
      </c>
      <c r="AO828" s="132">
        <v>0</v>
      </c>
      <c r="AP828" s="132">
        <v>0</v>
      </c>
      <c r="AQ828" s="132">
        <v>0</v>
      </c>
      <c r="AR828" s="132">
        <v>176</v>
      </c>
      <c r="AS828" s="132">
        <v>13</v>
      </c>
      <c r="AT828" s="132" t="s">
        <v>290</v>
      </c>
      <c r="AU828" s="132">
        <v>189</v>
      </c>
    </row>
    <row r="829" spans="1:47">
      <c r="A829" t="s">
        <v>4328</v>
      </c>
      <c r="B829" t="s">
        <v>786</v>
      </c>
      <c r="C829" t="s">
        <v>4329</v>
      </c>
      <c r="D829" t="s">
        <v>4330</v>
      </c>
      <c r="E829" t="s">
        <v>4331</v>
      </c>
      <c r="F829" t="s">
        <v>4332</v>
      </c>
      <c r="G829" t="s">
        <v>288</v>
      </c>
      <c r="H829" s="131" t="s">
        <v>4333</v>
      </c>
      <c r="I829">
        <v>3093477194</v>
      </c>
      <c r="J829" t="s">
        <v>201</v>
      </c>
      <c r="K829" s="132">
        <v>12</v>
      </c>
      <c r="L829" s="132">
        <v>9</v>
      </c>
      <c r="M829" s="132">
        <v>1</v>
      </c>
      <c r="N829" s="132">
        <v>22</v>
      </c>
      <c r="O829" s="132" t="s">
        <v>290</v>
      </c>
      <c r="P829" s="132">
        <v>16</v>
      </c>
      <c r="Q829" s="132">
        <v>11</v>
      </c>
      <c r="R829" s="132">
        <v>13</v>
      </c>
      <c r="S829" s="132">
        <v>18</v>
      </c>
      <c r="T829" s="132">
        <v>11</v>
      </c>
      <c r="U829" s="132">
        <v>13</v>
      </c>
      <c r="V829" s="132">
        <v>12</v>
      </c>
      <c r="W829" s="132" t="s">
        <v>290</v>
      </c>
      <c r="X829" s="132" t="s">
        <v>290</v>
      </c>
      <c r="Y829" s="132">
        <v>0</v>
      </c>
      <c r="Z829" s="132">
        <v>0</v>
      </c>
      <c r="AA829" s="132">
        <v>0</v>
      </c>
      <c r="AB829" s="132">
        <v>0</v>
      </c>
      <c r="AC829" s="132" t="s">
        <v>290</v>
      </c>
      <c r="AD829" s="132">
        <v>0</v>
      </c>
      <c r="AE829" s="132">
        <v>0</v>
      </c>
      <c r="AF829" s="132">
        <v>0</v>
      </c>
      <c r="AG829" s="132">
        <v>0</v>
      </c>
      <c r="AH829" s="132">
        <v>0</v>
      </c>
      <c r="AI829" s="132">
        <v>69</v>
      </c>
      <c r="AJ829" s="132">
        <v>48</v>
      </c>
      <c r="AK829" s="132">
        <v>0</v>
      </c>
      <c r="AL829" s="132">
        <v>0</v>
      </c>
      <c r="AM829" s="132">
        <v>0</v>
      </c>
      <c r="AN829" s="132" t="s">
        <v>290</v>
      </c>
      <c r="AO829" s="132">
        <v>0</v>
      </c>
      <c r="AP829" s="132" t="s">
        <v>290</v>
      </c>
      <c r="AQ829" s="132">
        <v>0</v>
      </c>
      <c r="AR829" s="132">
        <v>109</v>
      </c>
      <c r="AS829" s="132" t="s">
        <v>290</v>
      </c>
      <c r="AT829" s="132">
        <v>12</v>
      </c>
      <c r="AU829" s="132">
        <v>117</v>
      </c>
    </row>
    <row r="830" spans="1:47">
      <c r="A830" t="s">
        <v>4334</v>
      </c>
      <c r="B830" t="s">
        <v>4335</v>
      </c>
      <c r="C830" t="s">
        <v>677</v>
      </c>
      <c r="D830" t="s">
        <v>4336</v>
      </c>
      <c r="E830" t="s">
        <v>4337</v>
      </c>
      <c r="F830" t="s">
        <v>4332</v>
      </c>
      <c r="G830" t="s">
        <v>288</v>
      </c>
      <c r="H830" s="131" t="s">
        <v>4333</v>
      </c>
      <c r="I830">
        <v>3093476178</v>
      </c>
      <c r="J830" t="s">
        <v>201</v>
      </c>
      <c r="K830" s="132">
        <v>11.5</v>
      </c>
      <c r="L830" s="132">
        <v>1.3</v>
      </c>
      <c r="M830" s="132">
        <v>1.9</v>
      </c>
      <c r="N830" s="132">
        <v>14.7</v>
      </c>
      <c r="O830" s="132">
        <v>18</v>
      </c>
      <c r="P830" s="132" t="s">
        <v>290</v>
      </c>
      <c r="Q830" s="132" t="s">
        <v>290</v>
      </c>
      <c r="R830" s="132" t="s">
        <v>290</v>
      </c>
      <c r="S830" s="132" t="s">
        <v>290</v>
      </c>
      <c r="T830" s="132" t="s">
        <v>290</v>
      </c>
      <c r="U830" s="132">
        <v>10</v>
      </c>
      <c r="V830" s="132" t="s">
        <v>290</v>
      </c>
      <c r="W830" s="132" t="s">
        <v>290</v>
      </c>
      <c r="X830" s="132" t="s">
        <v>290</v>
      </c>
      <c r="Y830" s="132" t="s">
        <v>290</v>
      </c>
      <c r="Z830" s="132" t="s">
        <v>290</v>
      </c>
      <c r="AA830" s="132" t="s">
        <v>290</v>
      </c>
      <c r="AB830" s="132" t="s">
        <v>290</v>
      </c>
      <c r="AC830" s="132">
        <v>0</v>
      </c>
      <c r="AD830" s="132">
        <v>0</v>
      </c>
      <c r="AE830" s="132">
        <v>0</v>
      </c>
      <c r="AF830" s="132">
        <v>0</v>
      </c>
      <c r="AG830" s="132">
        <v>0</v>
      </c>
      <c r="AH830" s="132">
        <v>0</v>
      </c>
      <c r="AI830" s="132">
        <v>49</v>
      </c>
      <c r="AJ830" s="132">
        <v>55</v>
      </c>
      <c r="AK830" s="132" t="s">
        <v>290</v>
      </c>
      <c r="AL830" s="132" t="s">
        <v>290</v>
      </c>
      <c r="AM830" s="132">
        <v>0</v>
      </c>
      <c r="AN830" s="132" t="s">
        <v>290</v>
      </c>
      <c r="AO830" s="132">
        <v>0</v>
      </c>
      <c r="AP830" s="132" t="s">
        <v>290</v>
      </c>
      <c r="AQ830" s="132">
        <v>0</v>
      </c>
      <c r="AR830" s="132">
        <v>101</v>
      </c>
      <c r="AS830" s="132" t="s">
        <v>290</v>
      </c>
      <c r="AT830" s="132">
        <v>25</v>
      </c>
      <c r="AU830" s="132">
        <v>104</v>
      </c>
    </row>
    <row r="831" spans="1:47">
      <c r="A831" t="s">
        <v>4338</v>
      </c>
      <c r="B831" t="s">
        <v>3869</v>
      </c>
      <c r="C831" t="s">
        <v>3713</v>
      </c>
      <c r="D831" t="s">
        <v>4339</v>
      </c>
      <c r="E831" t="s">
        <v>4340</v>
      </c>
      <c r="F831" t="s">
        <v>4332</v>
      </c>
      <c r="G831" t="s">
        <v>288</v>
      </c>
      <c r="H831" s="131" t="s">
        <v>4333</v>
      </c>
      <c r="I831">
        <v>3093472020</v>
      </c>
      <c r="J831" t="s">
        <v>201</v>
      </c>
      <c r="K831" s="132">
        <v>11</v>
      </c>
      <c r="L831" s="132">
        <v>2.5</v>
      </c>
      <c r="M831" s="132">
        <v>2</v>
      </c>
      <c r="N831" s="132">
        <v>15.5</v>
      </c>
      <c r="O831" s="132">
        <v>35</v>
      </c>
      <c r="P831" s="132">
        <v>13</v>
      </c>
      <c r="Q831" s="132">
        <v>13</v>
      </c>
      <c r="R831" s="132" t="s">
        <v>290</v>
      </c>
      <c r="S831" s="132" t="s">
        <v>290</v>
      </c>
      <c r="T831" s="132" t="s">
        <v>290</v>
      </c>
      <c r="U831" s="132" t="s">
        <v>290</v>
      </c>
      <c r="V831" s="132" t="s">
        <v>290</v>
      </c>
      <c r="W831" s="132" t="s">
        <v>290</v>
      </c>
      <c r="X831" s="132" t="s">
        <v>290</v>
      </c>
      <c r="Y831" s="132">
        <v>0</v>
      </c>
      <c r="Z831" s="132">
        <v>0</v>
      </c>
      <c r="AA831" s="132">
        <v>0</v>
      </c>
      <c r="AB831" s="132">
        <v>0</v>
      </c>
      <c r="AC831" s="132">
        <v>0</v>
      </c>
      <c r="AD831" s="132">
        <v>0</v>
      </c>
      <c r="AE831" s="132">
        <v>0</v>
      </c>
      <c r="AF831" s="132">
        <v>0</v>
      </c>
      <c r="AG831" s="132">
        <v>0</v>
      </c>
      <c r="AH831" s="132">
        <v>0</v>
      </c>
      <c r="AI831" s="132">
        <v>55</v>
      </c>
      <c r="AJ831" s="132">
        <v>54</v>
      </c>
      <c r="AK831" s="132">
        <v>0</v>
      </c>
      <c r="AL831" s="132">
        <v>0</v>
      </c>
      <c r="AM831" s="132">
        <v>0</v>
      </c>
      <c r="AN831" s="132" t="s">
        <v>290</v>
      </c>
      <c r="AO831" s="132">
        <v>0</v>
      </c>
      <c r="AP831" s="132" t="s">
        <v>290</v>
      </c>
      <c r="AQ831" s="132" t="s">
        <v>290</v>
      </c>
      <c r="AR831" s="132">
        <v>100</v>
      </c>
      <c r="AS831" s="132">
        <v>0</v>
      </c>
      <c r="AT831" s="132">
        <v>16</v>
      </c>
      <c r="AU831" s="132">
        <v>109</v>
      </c>
    </row>
    <row r="832" spans="1:47">
      <c r="A832" t="s">
        <v>4341</v>
      </c>
      <c r="B832" t="s">
        <v>4342</v>
      </c>
      <c r="C832" t="s">
        <v>390</v>
      </c>
      <c r="D832" t="s">
        <v>4343</v>
      </c>
      <c r="E832" t="s">
        <v>4344</v>
      </c>
      <c r="F832" t="s">
        <v>4321</v>
      </c>
      <c r="G832" t="s">
        <v>288</v>
      </c>
      <c r="H832" s="131" t="s">
        <v>4322</v>
      </c>
      <c r="I832">
        <v>3092666592</v>
      </c>
      <c r="J832" t="s">
        <v>201</v>
      </c>
      <c r="K832" s="132">
        <v>22.5</v>
      </c>
      <c r="L832" s="132">
        <v>3.5</v>
      </c>
      <c r="M832" s="132">
        <v>2</v>
      </c>
      <c r="N832" s="132">
        <v>28</v>
      </c>
      <c r="O832" s="132">
        <v>162</v>
      </c>
      <c r="P832" s="132">
        <v>36</v>
      </c>
      <c r="Q832" s="132">
        <v>20</v>
      </c>
      <c r="R832" s="132">
        <v>25</v>
      </c>
      <c r="S832" s="132">
        <v>21</v>
      </c>
      <c r="T832" s="132">
        <v>25</v>
      </c>
      <c r="U832" s="132">
        <v>21</v>
      </c>
      <c r="V832" s="132">
        <v>25</v>
      </c>
      <c r="W832" s="132">
        <v>14</v>
      </c>
      <c r="X832" s="132">
        <v>24</v>
      </c>
      <c r="Y832" s="132" t="s">
        <v>290</v>
      </c>
      <c r="Z832" s="132" t="s">
        <v>290</v>
      </c>
      <c r="AA832" s="132">
        <v>0</v>
      </c>
      <c r="AB832" s="132">
        <v>0</v>
      </c>
      <c r="AC832" s="132">
        <v>0</v>
      </c>
      <c r="AD832" s="132">
        <v>0</v>
      </c>
      <c r="AE832" s="132">
        <v>0</v>
      </c>
      <c r="AF832" s="132">
        <v>0</v>
      </c>
      <c r="AG832" s="132">
        <v>0</v>
      </c>
      <c r="AH832" s="132">
        <v>0</v>
      </c>
      <c r="AI832" s="132">
        <v>198</v>
      </c>
      <c r="AJ832" s="132">
        <v>186</v>
      </c>
      <c r="AK832" s="132">
        <v>0</v>
      </c>
      <c r="AL832" s="132">
        <v>0</v>
      </c>
      <c r="AM832" s="132">
        <v>0</v>
      </c>
      <c r="AN832" s="132" t="s">
        <v>290</v>
      </c>
      <c r="AO832" s="132" t="s">
        <v>290</v>
      </c>
      <c r="AP832" s="132" t="s">
        <v>290</v>
      </c>
      <c r="AQ832" s="132">
        <v>0</v>
      </c>
      <c r="AR832" s="132">
        <v>360</v>
      </c>
      <c r="AS832" s="132">
        <v>14</v>
      </c>
      <c r="AT832" s="132" t="s">
        <v>290</v>
      </c>
      <c r="AU832" s="132">
        <v>384</v>
      </c>
    </row>
    <row r="833" spans="1:47">
      <c r="A833" t="s">
        <v>4351</v>
      </c>
      <c r="B833" t="s">
        <v>4352</v>
      </c>
      <c r="C833" t="s">
        <v>906</v>
      </c>
      <c r="D833" t="s">
        <v>4353</v>
      </c>
      <c r="E833" t="s">
        <v>4354</v>
      </c>
      <c r="F833" t="s">
        <v>158</v>
      </c>
      <c r="G833" t="s">
        <v>288</v>
      </c>
      <c r="H833" s="131" t="s">
        <v>4327</v>
      </c>
      <c r="I833">
        <v>3096982000</v>
      </c>
      <c r="J833" t="s">
        <v>201</v>
      </c>
      <c r="K833" s="132">
        <v>11.5</v>
      </c>
      <c r="L833" s="132">
        <v>3</v>
      </c>
      <c r="M833" s="132">
        <v>2.5</v>
      </c>
      <c r="N833" s="132">
        <v>17</v>
      </c>
      <c r="O833" s="132">
        <v>0</v>
      </c>
      <c r="P833" s="132" t="s">
        <v>290</v>
      </c>
      <c r="Q833" s="132" t="s">
        <v>290</v>
      </c>
      <c r="R833" s="132" t="s">
        <v>290</v>
      </c>
      <c r="S833" s="132" t="s">
        <v>290</v>
      </c>
      <c r="T833" s="132" t="s">
        <v>290</v>
      </c>
      <c r="U833" s="132" t="s">
        <v>290</v>
      </c>
      <c r="V833" s="132" t="s">
        <v>290</v>
      </c>
      <c r="W833" s="132" t="s">
        <v>290</v>
      </c>
      <c r="X833" s="132">
        <v>10</v>
      </c>
      <c r="Y833" s="132" t="s">
        <v>290</v>
      </c>
      <c r="Z833" s="132" t="s">
        <v>290</v>
      </c>
      <c r="AA833" s="132" t="s">
        <v>290</v>
      </c>
      <c r="AB833" s="132" t="s">
        <v>290</v>
      </c>
      <c r="AC833" s="132">
        <v>0</v>
      </c>
      <c r="AD833" s="132">
        <v>0</v>
      </c>
      <c r="AE833" s="132">
        <v>0</v>
      </c>
      <c r="AF833" s="132">
        <v>0</v>
      </c>
      <c r="AG833" s="132">
        <v>0</v>
      </c>
      <c r="AH833" s="132">
        <v>0</v>
      </c>
      <c r="AI833" s="132">
        <v>38</v>
      </c>
      <c r="AJ833" s="132">
        <v>27</v>
      </c>
      <c r="AK833" s="132" t="s">
        <v>290</v>
      </c>
      <c r="AL833" s="132" t="s">
        <v>290</v>
      </c>
      <c r="AM833" s="132">
        <v>0</v>
      </c>
      <c r="AN833" s="132" t="s">
        <v>290</v>
      </c>
      <c r="AO833" s="132">
        <v>0</v>
      </c>
      <c r="AP833" s="132">
        <v>11</v>
      </c>
      <c r="AQ833" s="132">
        <v>0</v>
      </c>
      <c r="AR833" s="132">
        <v>47</v>
      </c>
      <c r="AS833" s="132" t="s">
        <v>290</v>
      </c>
      <c r="AT833" s="132">
        <v>15</v>
      </c>
      <c r="AU833" s="132">
        <v>65</v>
      </c>
    </row>
    <row r="834" spans="1:47">
      <c r="A834" t="s">
        <v>4361</v>
      </c>
      <c r="B834" t="s">
        <v>3841</v>
      </c>
      <c r="C834" t="s">
        <v>4104</v>
      </c>
      <c r="D834" t="s">
        <v>4362</v>
      </c>
      <c r="E834" t="s">
        <v>4363</v>
      </c>
      <c r="F834" t="s">
        <v>4364</v>
      </c>
      <c r="G834" t="s">
        <v>288</v>
      </c>
      <c r="H834" s="131" t="s">
        <v>4365</v>
      </c>
      <c r="I834">
        <v>3093672528</v>
      </c>
      <c r="J834" t="s">
        <v>202</v>
      </c>
      <c r="K834" s="132">
        <v>10</v>
      </c>
      <c r="L834" s="132">
        <v>3.8</v>
      </c>
      <c r="M834" s="132">
        <v>1</v>
      </c>
      <c r="N834" s="132">
        <v>14.8</v>
      </c>
      <c r="O834" s="132">
        <v>0</v>
      </c>
      <c r="P834" s="132">
        <v>11</v>
      </c>
      <c r="Q834" s="132">
        <v>12</v>
      </c>
      <c r="R834" s="132" t="s">
        <v>290</v>
      </c>
      <c r="S834" s="132" t="s">
        <v>290</v>
      </c>
      <c r="T834" s="132" t="s">
        <v>290</v>
      </c>
      <c r="U834" s="132">
        <v>11</v>
      </c>
      <c r="V834" s="132" t="s">
        <v>290</v>
      </c>
      <c r="W834" s="132" t="s">
        <v>290</v>
      </c>
      <c r="X834" s="132" t="s">
        <v>290</v>
      </c>
      <c r="Y834" s="132">
        <v>0</v>
      </c>
      <c r="Z834" s="132">
        <v>0</v>
      </c>
      <c r="AA834" s="132">
        <v>0</v>
      </c>
      <c r="AB834" s="132">
        <v>0</v>
      </c>
      <c r="AC834" s="132">
        <v>27</v>
      </c>
      <c r="AD834" s="132">
        <v>0</v>
      </c>
      <c r="AE834" s="132">
        <v>0</v>
      </c>
      <c r="AF834" s="132">
        <v>0</v>
      </c>
      <c r="AG834" s="132">
        <v>0</v>
      </c>
      <c r="AH834" s="132">
        <v>0</v>
      </c>
      <c r="AI834" s="132">
        <v>52</v>
      </c>
      <c r="AJ834" s="132">
        <v>51</v>
      </c>
      <c r="AK834" s="132">
        <v>0</v>
      </c>
      <c r="AL834" s="132">
        <v>0</v>
      </c>
      <c r="AM834" s="132">
        <v>0</v>
      </c>
      <c r="AN834" s="132">
        <v>0</v>
      </c>
      <c r="AO834" s="132">
        <v>0</v>
      </c>
      <c r="AP834" s="132" t="s">
        <v>290</v>
      </c>
      <c r="AQ834" s="132">
        <v>0</v>
      </c>
      <c r="AR834" s="132">
        <v>95</v>
      </c>
      <c r="AS834" s="132" t="s">
        <v>290</v>
      </c>
      <c r="AT834" s="132" t="s">
        <v>290</v>
      </c>
      <c r="AU834" s="132">
        <v>103</v>
      </c>
    </row>
    <row r="835" spans="1:47">
      <c r="A835" t="s">
        <v>4829</v>
      </c>
      <c r="B835" t="s">
        <v>4830</v>
      </c>
      <c r="C835" t="s">
        <v>4831</v>
      </c>
      <c r="D835" t="s">
        <v>4832</v>
      </c>
      <c r="E835" t="s">
        <v>4833</v>
      </c>
      <c r="F835" t="s">
        <v>4368</v>
      </c>
      <c r="G835" t="s">
        <v>288</v>
      </c>
      <c r="H835" s="131">
        <v>61832</v>
      </c>
      <c r="I835">
        <v>2174422434</v>
      </c>
      <c r="J835" t="s">
        <v>203</v>
      </c>
      <c r="K835" s="132">
        <v>16</v>
      </c>
      <c r="L835" s="132">
        <v>1.5</v>
      </c>
      <c r="M835" s="132">
        <v>1</v>
      </c>
      <c r="N835" s="132">
        <v>18.5</v>
      </c>
      <c r="O835" s="132">
        <v>15</v>
      </c>
      <c r="P835" s="132">
        <v>11</v>
      </c>
      <c r="Q835" s="132">
        <v>13</v>
      </c>
      <c r="R835" s="132" t="s">
        <v>290</v>
      </c>
      <c r="S835" s="132">
        <v>10</v>
      </c>
      <c r="T835" s="132">
        <v>13</v>
      </c>
      <c r="U835" s="132">
        <v>12</v>
      </c>
      <c r="V835" s="132">
        <v>10</v>
      </c>
      <c r="W835" s="132">
        <v>17</v>
      </c>
      <c r="X835" s="132">
        <v>10</v>
      </c>
      <c r="Y835" s="132">
        <v>10</v>
      </c>
      <c r="Z835" s="132">
        <v>14</v>
      </c>
      <c r="AA835" s="132" t="s">
        <v>290</v>
      </c>
      <c r="AB835" s="132" t="s">
        <v>290</v>
      </c>
      <c r="AC835" s="132">
        <v>0</v>
      </c>
      <c r="AD835" s="132">
        <v>0</v>
      </c>
      <c r="AE835" s="132">
        <v>0</v>
      </c>
      <c r="AF835" s="132">
        <v>0</v>
      </c>
      <c r="AG835" s="132">
        <v>0</v>
      </c>
      <c r="AH835" s="132">
        <v>0</v>
      </c>
      <c r="AI835" s="132">
        <v>71</v>
      </c>
      <c r="AJ835" s="132">
        <v>84</v>
      </c>
      <c r="AK835" s="132" t="s">
        <v>290</v>
      </c>
      <c r="AL835" s="132" t="s">
        <v>290</v>
      </c>
      <c r="AM835" s="132" t="s">
        <v>290</v>
      </c>
      <c r="AN835" s="132" t="s">
        <v>290</v>
      </c>
      <c r="AO835" s="132" t="s">
        <v>290</v>
      </c>
      <c r="AP835" s="132" t="s">
        <v>290</v>
      </c>
      <c r="AQ835" s="132">
        <v>0</v>
      </c>
      <c r="AR835" s="132">
        <v>120</v>
      </c>
      <c r="AS835" s="132">
        <v>17</v>
      </c>
      <c r="AT835" s="132">
        <v>60</v>
      </c>
      <c r="AU835" s="132">
        <v>155</v>
      </c>
    </row>
    <row r="836" spans="1:47">
      <c r="A836" t="s">
        <v>4366</v>
      </c>
      <c r="B836" t="s">
        <v>1585</v>
      </c>
      <c r="C836" t="s">
        <v>304</v>
      </c>
      <c r="D836" t="s">
        <v>4092</v>
      </c>
      <c r="E836" t="s">
        <v>4367</v>
      </c>
      <c r="F836" t="s">
        <v>4368</v>
      </c>
      <c r="G836" t="s">
        <v>288</v>
      </c>
      <c r="H836" s="131" t="s">
        <v>4369</v>
      </c>
      <c r="I836">
        <v>2174424311</v>
      </c>
      <c r="J836" t="s">
        <v>203</v>
      </c>
      <c r="K836" s="132">
        <v>6.5</v>
      </c>
      <c r="L836" s="132">
        <v>1.3</v>
      </c>
      <c r="M836" s="132">
        <v>1.5</v>
      </c>
      <c r="N836" s="132">
        <v>9.3000000000000007</v>
      </c>
      <c r="O836" s="132">
        <v>0</v>
      </c>
      <c r="P836" s="132" t="s">
        <v>290</v>
      </c>
      <c r="Q836" s="132" t="s">
        <v>290</v>
      </c>
      <c r="R836" s="132" t="s">
        <v>290</v>
      </c>
      <c r="S836" s="132" t="s">
        <v>290</v>
      </c>
      <c r="T836" s="132" t="s">
        <v>290</v>
      </c>
      <c r="U836" s="132" t="s">
        <v>290</v>
      </c>
      <c r="V836" s="132" t="s">
        <v>290</v>
      </c>
      <c r="W836" s="132" t="s">
        <v>290</v>
      </c>
      <c r="X836" s="132" t="s">
        <v>290</v>
      </c>
      <c r="Y836" s="132">
        <v>0</v>
      </c>
      <c r="Z836" s="132">
        <v>0</v>
      </c>
      <c r="AA836" s="132">
        <v>0</v>
      </c>
      <c r="AB836" s="132">
        <v>0</v>
      </c>
      <c r="AC836" s="132">
        <v>0</v>
      </c>
      <c r="AD836" s="132">
        <v>0</v>
      </c>
      <c r="AE836" s="132">
        <v>0</v>
      </c>
      <c r="AF836" s="132">
        <v>0</v>
      </c>
      <c r="AG836" s="132">
        <v>0</v>
      </c>
      <c r="AH836" s="132">
        <v>0</v>
      </c>
      <c r="AI836" s="132">
        <v>15</v>
      </c>
      <c r="AJ836" s="132">
        <v>28</v>
      </c>
      <c r="AK836" s="132">
        <v>0</v>
      </c>
      <c r="AL836" s="132">
        <v>0</v>
      </c>
      <c r="AM836" s="132" t="s">
        <v>290</v>
      </c>
      <c r="AN836" s="132" t="s">
        <v>290</v>
      </c>
      <c r="AO836" s="132">
        <v>0</v>
      </c>
      <c r="AP836" s="132">
        <v>0</v>
      </c>
      <c r="AQ836" s="132">
        <v>0</v>
      </c>
      <c r="AR836" s="132">
        <v>36</v>
      </c>
      <c r="AS836" s="132" t="s">
        <v>290</v>
      </c>
      <c r="AT836" s="132">
        <v>26</v>
      </c>
      <c r="AU836" s="132">
        <v>43</v>
      </c>
    </row>
    <row r="837" spans="1:47">
      <c r="A837" t="s">
        <v>4370</v>
      </c>
      <c r="B837" t="s">
        <v>4371</v>
      </c>
      <c r="C837" t="s">
        <v>981</v>
      </c>
      <c r="D837" t="s">
        <v>4372</v>
      </c>
      <c r="E837" t="s">
        <v>4373</v>
      </c>
      <c r="F837" t="s">
        <v>4374</v>
      </c>
      <c r="G837" t="s">
        <v>288</v>
      </c>
      <c r="H837" s="131" t="s">
        <v>4375</v>
      </c>
      <c r="I837">
        <v>2176622127</v>
      </c>
      <c r="J837" t="s">
        <v>203</v>
      </c>
      <c r="K837" s="132">
        <v>17</v>
      </c>
      <c r="L837" s="132">
        <v>2</v>
      </c>
      <c r="M837" s="132">
        <v>1</v>
      </c>
      <c r="N837" s="132">
        <v>20</v>
      </c>
      <c r="O837" s="132">
        <v>0</v>
      </c>
      <c r="P837" s="132">
        <v>0</v>
      </c>
      <c r="Q837" s="132">
        <v>0</v>
      </c>
      <c r="R837" s="132">
        <v>0</v>
      </c>
      <c r="S837" s="132">
        <v>0</v>
      </c>
      <c r="T837" s="132">
        <v>0</v>
      </c>
      <c r="U837" s="132">
        <v>0</v>
      </c>
      <c r="V837" s="132">
        <v>0</v>
      </c>
      <c r="W837" s="132">
        <v>0</v>
      </c>
      <c r="X837" s="132">
        <v>14</v>
      </c>
      <c r="Y837" s="132">
        <v>22</v>
      </c>
      <c r="Z837" s="132">
        <v>27</v>
      </c>
      <c r="AA837" s="132">
        <v>20</v>
      </c>
      <c r="AB837" s="132">
        <v>18</v>
      </c>
      <c r="AC837" s="132">
        <v>0</v>
      </c>
      <c r="AD837" s="132">
        <v>0</v>
      </c>
      <c r="AE837" s="132">
        <v>0</v>
      </c>
      <c r="AF837" s="132">
        <v>0</v>
      </c>
      <c r="AG837" s="132">
        <v>0</v>
      </c>
      <c r="AH837" s="132">
        <v>0</v>
      </c>
      <c r="AI837" s="132">
        <v>0</v>
      </c>
      <c r="AJ837" s="132">
        <v>101</v>
      </c>
      <c r="AK837" s="132">
        <v>0</v>
      </c>
      <c r="AL837" s="132">
        <v>18</v>
      </c>
      <c r="AM837" s="132">
        <v>0</v>
      </c>
      <c r="AN837" s="132" t="s">
        <v>290</v>
      </c>
      <c r="AO837" s="132" t="s">
        <v>290</v>
      </c>
      <c r="AP837" s="132" t="s">
        <v>290</v>
      </c>
      <c r="AQ837" s="132">
        <v>0</v>
      </c>
      <c r="AR837" s="132">
        <v>79</v>
      </c>
      <c r="AS837" s="132" t="s">
        <v>290</v>
      </c>
      <c r="AT837" s="132">
        <v>40</v>
      </c>
      <c r="AU837" s="132">
        <v>101</v>
      </c>
    </row>
    <row r="838" spans="1:47">
      <c r="A838" t="s">
        <v>4376</v>
      </c>
      <c r="B838" t="s">
        <v>4377</v>
      </c>
      <c r="C838" t="s">
        <v>4378</v>
      </c>
      <c r="D838" t="s">
        <v>4379</v>
      </c>
      <c r="E838" t="s">
        <v>4380</v>
      </c>
      <c r="F838" t="s">
        <v>4368</v>
      </c>
      <c r="G838" t="s">
        <v>288</v>
      </c>
      <c r="H838" s="131" t="s">
        <v>4369</v>
      </c>
      <c r="I838">
        <v>2174423880</v>
      </c>
      <c r="J838" t="s">
        <v>203</v>
      </c>
      <c r="K838" s="132">
        <v>18</v>
      </c>
      <c r="L838" s="132">
        <v>2</v>
      </c>
      <c r="M838" s="132">
        <v>4</v>
      </c>
      <c r="N838" s="132">
        <v>24</v>
      </c>
      <c r="O838" s="132">
        <v>66</v>
      </c>
      <c r="P838" s="132">
        <v>40</v>
      </c>
      <c r="Q838" s="132">
        <v>35</v>
      </c>
      <c r="R838" s="132">
        <v>28</v>
      </c>
      <c r="S838" s="132">
        <v>34</v>
      </c>
      <c r="T838" s="132">
        <v>28</v>
      </c>
      <c r="U838" s="132">
        <v>27</v>
      </c>
      <c r="V838" s="132">
        <v>30</v>
      </c>
      <c r="W838" s="132">
        <v>0</v>
      </c>
      <c r="X838" s="132">
        <v>0</v>
      </c>
      <c r="Y838" s="132">
        <v>0</v>
      </c>
      <c r="Z838" s="132">
        <v>0</v>
      </c>
      <c r="AA838" s="132">
        <v>0</v>
      </c>
      <c r="AB838" s="132">
        <v>0</v>
      </c>
      <c r="AC838" s="132">
        <v>0</v>
      </c>
      <c r="AD838" s="132">
        <v>0</v>
      </c>
      <c r="AE838" s="132">
        <v>0</v>
      </c>
      <c r="AF838" s="132">
        <v>0</v>
      </c>
      <c r="AG838" s="132">
        <v>0</v>
      </c>
      <c r="AH838" s="132">
        <v>0</v>
      </c>
      <c r="AI838" s="132">
        <v>146</v>
      </c>
      <c r="AJ838" s="132">
        <v>142</v>
      </c>
      <c r="AK838" s="132">
        <v>0</v>
      </c>
      <c r="AL838" s="132">
        <v>0</v>
      </c>
      <c r="AM838" s="132">
        <v>0</v>
      </c>
      <c r="AN838" s="132">
        <v>10</v>
      </c>
      <c r="AO838" s="132">
        <v>24</v>
      </c>
      <c r="AP838" s="132" t="s">
        <v>290</v>
      </c>
      <c r="AQ838" s="132">
        <v>0</v>
      </c>
      <c r="AR838" s="132">
        <v>186</v>
      </c>
      <c r="AS838" s="132">
        <v>64</v>
      </c>
      <c r="AT838" s="132">
        <v>20</v>
      </c>
      <c r="AU838" s="132">
        <v>288</v>
      </c>
    </row>
    <row r="839" spans="1:47">
      <c r="A839" t="s">
        <v>4381</v>
      </c>
      <c r="B839" t="s">
        <v>4377</v>
      </c>
      <c r="C839" t="s">
        <v>4378</v>
      </c>
      <c r="D839" t="s">
        <v>4379</v>
      </c>
      <c r="E839" t="s">
        <v>4382</v>
      </c>
      <c r="F839" t="s">
        <v>4368</v>
      </c>
      <c r="G839" t="s">
        <v>288</v>
      </c>
      <c r="H839" s="131" t="s">
        <v>4369</v>
      </c>
      <c r="I839">
        <v>2174423880</v>
      </c>
      <c r="J839" t="s">
        <v>203</v>
      </c>
      <c r="K839" s="132">
        <v>14</v>
      </c>
      <c r="L839" s="132">
        <v>10</v>
      </c>
      <c r="M839" s="132">
        <v>2</v>
      </c>
      <c r="N839" s="132">
        <v>26</v>
      </c>
      <c r="O839" s="132">
        <v>0</v>
      </c>
      <c r="P839" s="132">
        <v>0</v>
      </c>
      <c r="Q839" s="132">
        <v>0</v>
      </c>
      <c r="R839" s="132">
        <v>0</v>
      </c>
      <c r="S839" s="132">
        <v>0</v>
      </c>
      <c r="T839" s="132">
        <v>0</v>
      </c>
      <c r="U839" s="132">
        <v>0</v>
      </c>
      <c r="V839" s="132">
        <v>0</v>
      </c>
      <c r="W839" s="132">
        <v>27</v>
      </c>
      <c r="X839" s="132">
        <v>27</v>
      </c>
      <c r="Y839" s="132">
        <v>43</v>
      </c>
      <c r="Z839" s="132">
        <v>27</v>
      </c>
      <c r="AA839" s="132">
        <v>18</v>
      </c>
      <c r="AB839" s="132">
        <v>13</v>
      </c>
      <c r="AC839" s="132">
        <v>0</v>
      </c>
      <c r="AD839" s="132">
        <v>0</v>
      </c>
      <c r="AE839" s="132">
        <v>0</v>
      </c>
      <c r="AF839" s="132">
        <v>0</v>
      </c>
      <c r="AG839" s="132">
        <v>0</v>
      </c>
      <c r="AH839" s="132">
        <v>0</v>
      </c>
      <c r="AI839" s="132">
        <v>69</v>
      </c>
      <c r="AJ839" s="132">
        <v>86</v>
      </c>
      <c r="AK839" s="132">
        <v>0</v>
      </c>
      <c r="AL839" s="132">
        <v>0</v>
      </c>
      <c r="AM839" s="132">
        <v>0</v>
      </c>
      <c r="AN839" s="132" t="s">
        <v>290</v>
      </c>
      <c r="AO839" s="132">
        <v>16</v>
      </c>
      <c r="AP839" s="132" t="s">
        <v>290</v>
      </c>
      <c r="AQ839" s="132" t="s">
        <v>290</v>
      </c>
      <c r="AR839" s="132">
        <v>94</v>
      </c>
      <c r="AS839" s="132">
        <v>37</v>
      </c>
      <c r="AT839" s="132">
        <v>40</v>
      </c>
      <c r="AU839" s="132">
        <v>155</v>
      </c>
    </row>
    <row r="840" spans="1:47">
      <c r="A840" t="s">
        <v>4383</v>
      </c>
      <c r="B840" t="s">
        <v>4384</v>
      </c>
      <c r="C840" t="s">
        <v>1650</v>
      </c>
      <c r="D840" t="s">
        <v>4385</v>
      </c>
      <c r="E840" t="s">
        <v>4386</v>
      </c>
      <c r="F840" t="s">
        <v>4368</v>
      </c>
      <c r="G840" t="s">
        <v>288</v>
      </c>
      <c r="H840" s="131" t="s">
        <v>4369</v>
      </c>
      <c r="I840">
        <v>2174421373</v>
      </c>
      <c r="J840" t="s">
        <v>203</v>
      </c>
      <c r="K840" s="132">
        <v>7</v>
      </c>
      <c r="L840" s="132">
        <v>0</v>
      </c>
      <c r="M840" s="132">
        <v>3</v>
      </c>
      <c r="N840" s="132">
        <v>10</v>
      </c>
      <c r="O840" s="132">
        <v>0</v>
      </c>
      <c r="P840" s="132" t="s">
        <v>290</v>
      </c>
      <c r="Q840" s="132" t="s">
        <v>290</v>
      </c>
      <c r="R840" s="132" t="s">
        <v>290</v>
      </c>
      <c r="S840" s="132" t="s">
        <v>290</v>
      </c>
      <c r="T840" s="132" t="s">
        <v>290</v>
      </c>
      <c r="U840" s="132" t="s">
        <v>290</v>
      </c>
      <c r="V840" s="132" t="s">
        <v>290</v>
      </c>
      <c r="W840" s="132" t="s">
        <v>290</v>
      </c>
      <c r="X840" s="132" t="s">
        <v>290</v>
      </c>
      <c r="Y840" s="132" t="s">
        <v>290</v>
      </c>
      <c r="Z840" s="132" t="s">
        <v>290</v>
      </c>
      <c r="AA840" s="132" t="s">
        <v>290</v>
      </c>
      <c r="AB840" s="132" t="s">
        <v>290</v>
      </c>
      <c r="AC840" s="132">
        <v>18</v>
      </c>
      <c r="AD840" s="132">
        <v>0</v>
      </c>
      <c r="AE840" s="132">
        <v>0</v>
      </c>
      <c r="AF840" s="132">
        <v>0</v>
      </c>
      <c r="AG840" s="132">
        <v>0</v>
      </c>
      <c r="AH840" s="132">
        <v>0</v>
      </c>
      <c r="AI840" s="132">
        <v>28</v>
      </c>
      <c r="AJ840" s="132">
        <v>35</v>
      </c>
      <c r="AK840" s="132">
        <v>0</v>
      </c>
      <c r="AL840" s="132">
        <v>0</v>
      </c>
      <c r="AM840" s="132">
        <v>0</v>
      </c>
      <c r="AN840" s="132" t="s">
        <v>290</v>
      </c>
      <c r="AO840" s="132" t="s">
        <v>290</v>
      </c>
      <c r="AP840" s="132" t="s">
        <v>290</v>
      </c>
      <c r="AQ840" s="132">
        <v>0</v>
      </c>
      <c r="AR840" s="132">
        <v>36</v>
      </c>
      <c r="AS840" s="132">
        <v>14</v>
      </c>
      <c r="AT840" s="132">
        <v>50</v>
      </c>
      <c r="AU840" s="132">
        <v>63</v>
      </c>
    </row>
    <row r="841" spans="1:47">
      <c r="A841" t="s">
        <v>4387</v>
      </c>
      <c r="B841" t="s">
        <v>4388</v>
      </c>
      <c r="C841" t="s">
        <v>4389</v>
      </c>
      <c r="D841" t="s">
        <v>4390</v>
      </c>
      <c r="E841" t="s">
        <v>4391</v>
      </c>
      <c r="F841" t="s">
        <v>4392</v>
      </c>
      <c r="G841" t="s">
        <v>288</v>
      </c>
      <c r="H841" s="131" t="s">
        <v>4393</v>
      </c>
      <c r="I841">
        <v>8157226626</v>
      </c>
      <c r="J841" t="s">
        <v>204</v>
      </c>
      <c r="K841" s="132">
        <v>19.600000000000001</v>
      </c>
      <c r="L841" s="132">
        <v>5.2</v>
      </c>
      <c r="M841" s="132">
        <v>1.5</v>
      </c>
      <c r="N841" s="132">
        <v>26.3</v>
      </c>
      <c r="O841" s="132">
        <v>46</v>
      </c>
      <c r="P841" s="132">
        <v>20</v>
      </c>
      <c r="Q841" s="132">
        <v>36</v>
      </c>
      <c r="R841" s="132">
        <v>34</v>
      </c>
      <c r="S841" s="132">
        <v>36</v>
      </c>
      <c r="T841" s="132">
        <v>16</v>
      </c>
      <c r="U841" s="132">
        <v>45</v>
      </c>
      <c r="V841" s="132">
        <v>25</v>
      </c>
      <c r="W841" s="132">
        <v>28</v>
      </c>
      <c r="X841" s="132">
        <v>47</v>
      </c>
      <c r="Y841" s="132">
        <v>0</v>
      </c>
      <c r="Z841" s="132">
        <v>0</v>
      </c>
      <c r="AA841" s="132">
        <v>0</v>
      </c>
      <c r="AB841" s="132">
        <v>0</v>
      </c>
      <c r="AC841" s="132">
        <v>0</v>
      </c>
      <c r="AD841" s="132">
        <v>0</v>
      </c>
      <c r="AE841" s="132">
        <v>0</v>
      </c>
      <c r="AF841" s="132">
        <v>0</v>
      </c>
      <c r="AG841" s="132">
        <v>0</v>
      </c>
      <c r="AH841" s="132">
        <v>0</v>
      </c>
      <c r="AI841" s="132">
        <v>168</v>
      </c>
      <c r="AJ841" s="132">
        <v>165</v>
      </c>
      <c r="AK841" s="132">
        <v>0</v>
      </c>
      <c r="AL841" s="132">
        <v>0</v>
      </c>
      <c r="AM841" s="132">
        <v>0</v>
      </c>
      <c r="AN841" s="132" t="s">
        <v>290</v>
      </c>
      <c r="AO841" s="132" t="s">
        <v>290</v>
      </c>
      <c r="AP841" s="132">
        <v>57</v>
      </c>
      <c r="AQ841" s="132">
        <v>0</v>
      </c>
      <c r="AR841" s="132">
        <v>258</v>
      </c>
      <c r="AS841" s="132">
        <v>11</v>
      </c>
      <c r="AT841" s="132">
        <v>27</v>
      </c>
      <c r="AU841" s="132">
        <v>333</v>
      </c>
    </row>
    <row r="842" spans="1:47">
      <c r="A842" t="s">
        <v>4394</v>
      </c>
      <c r="B842" t="s">
        <v>3671</v>
      </c>
      <c r="C842" t="s">
        <v>1676</v>
      </c>
      <c r="D842" t="s">
        <v>4395</v>
      </c>
      <c r="E842" t="s">
        <v>4396</v>
      </c>
      <c r="F842" t="s">
        <v>4397</v>
      </c>
      <c r="G842" t="s">
        <v>288</v>
      </c>
      <c r="H842" s="131" t="s">
        <v>4398</v>
      </c>
      <c r="I842">
        <v>8157258149</v>
      </c>
      <c r="J842" t="s">
        <v>204</v>
      </c>
      <c r="K842" s="132">
        <v>15.4</v>
      </c>
      <c r="L842" s="132">
        <v>9.1</v>
      </c>
      <c r="M842" s="132">
        <v>3</v>
      </c>
      <c r="N842" s="132">
        <v>27.5</v>
      </c>
      <c r="O842" s="132">
        <v>56</v>
      </c>
      <c r="P842" s="132">
        <v>33</v>
      </c>
      <c r="Q842" s="132">
        <v>31</v>
      </c>
      <c r="R842" s="132">
        <v>33</v>
      </c>
      <c r="S842" s="132">
        <v>31</v>
      </c>
      <c r="T842" s="132">
        <v>24</v>
      </c>
      <c r="U842" s="132">
        <v>33</v>
      </c>
      <c r="V842" s="132">
        <v>32</v>
      </c>
      <c r="W842" s="132">
        <v>23</v>
      </c>
      <c r="X842" s="132">
        <v>31</v>
      </c>
      <c r="Y842" s="132">
        <v>0</v>
      </c>
      <c r="Z842" s="132">
        <v>0</v>
      </c>
      <c r="AA842" s="132">
        <v>0</v>
      </c>
      <c r="AB842" s="132">
        <v>0</v>
      </c>
      <c r="AC842" s="132">
        <v>0</v>
      </c>
      <c r="AD842" s="132">
        <v>0</v>
      </c>
      <c r="AE842" s="132">
        <v>0</v>
      </c>
      <c r="AF842" s="132">
        <v>0</v>
      </c>
      <c r="AG842" s="132" t="s">
        <v>290</v>
      </c>
      <c r="AH842" s="132">
        <v>0</v>
      </c>
      <c r="AI842" s="132">
        <v>167</v>
      </c>
      <c r="AJ842" s="132">
        <v>168</v>
      </c>
      <c r="AK842" s="132">
        <v>0</v>
      </c>
      <c r="AL842" s="132">
        <v>0</v>
      </c>
      <c r="AM842" s="132">
        <v>0</v>
      </c>
      <c r="AN842" s="132" t="s">
        <v>290</v>
      </c>
      <c r="AO842" s="132">
        <v>0</v>
      </c>
      <c r="AP842" s="132">
        <v>25</v>
      </c>
      <c r="AQ842" s="132">
        <v>0</v>
      </c>
      <c r="AR842" s="132">
        <v>255</v>
      </c>
      <c r="AS842" s="132">
        <v>51</v>
      </c>
      <c r="AT842" s="132">
        <v>0</v>
      </c>
      <c r="AU842" s="132">
        <v>335</v>
      </c>
    </row>
    <row r="843" spans="1:47">
      <c r="A843" t="s">
        <v>4405</v>
      </c>
      <c r="B843" t="s">
        <v>4406</v>
      </c>
      <c r="C843" t="s">
        <v>725</v>
      </c>
      <c r="D843" t="s">
        <v>4407</v>
      </c>
      <c r="E843" t="s">
        <v>4408</v>
      </c>
      <c r="F843" t="s">
        <v>4409</v>
      </c>
      <c r="G843" t="s">
        <v>288</v>
      </c>
      <c r="H843" s="131" t="s">
        <v>4410</v>
      </c>
      <c r="I843">
        <v>8154857129</v>
      </c>
      <c r="J843" t="s">
        <v>204</v>
      </c>
      <c r="K843" s="132">
        <v>5</v>
      </c>
      <c r="L843" s="132">
        <v>11</v>
      </c>
      <c r="M843" s="132">
        <v>1</v>
      </c>
      <c r="N843" s="132">
        <v>17</v>
      </c>
      <c r="O843" s="132">
        <v>61</v>
      </c>
      <c r="P843" s="132">
        <v>25</v>
      </c>
      <c r="Q843" s="132">
        <v>0</v>
      </c>
      <c r="R843" s="132">
        <v>0</v>
      </c>
      <c r="S843" s="132">
        <v>0</v>
      </c>
      <c r="T843" s="132">
        <v>0</v>
      </c>
      <c r="U843" s="132">
        <v>0</v>
      </c>
      <c r="V843" s="132">
        <v>0</v>
      </c>
      <c r="W843" s="132">
        <v>0</v>
      </c>
      <c r="X843" s="132">
        <v>0</v>
      </c>
      <c r="Y843" s="132">
        <v>0</v>
      </c>
      <c r="Z843" s="132">
        <v>0</v>
      </c>
      <c r="AA843" s="132">
        <v>0</v>
      </c>
      <c r="AB843" s="132">
        <v>0</v>
      </c>
      <c r="AC843" s="132">
        <v>0</v>
      </c>
      <c r="AD843" s="132">
        <v>0</v>
      </c>
      <c r="AE843" s="132">
        <v>0</v>
      </c>
      <c r="AF843" s="132">
        <v>0</v>
      </c>
      <c r="AG843" s="132">
        <v>0</v>
      </c>
      <c r="AH843" s="132">
        <v>0</v>
      </c>
      <c r="AI843" s="132">
        <v>45</v>
      </c>
      <c r="AJ843" s="132">
        <v>41</v>
      </c>
      <c r="AK843" s="132">
        <v>0</v>
      </c>
      <c r="AL843" s="132">
        <v>0</v>
      </c>
      <c r="AM843" s="132">
        <v>0</v>
      </c>
      <c r="AN843" s="132" t="s">
        <v>290</v>
      </c>
      <c r="AO843" s="132" t="s">
        <v>290</v>
      </c>
      <c r="AP843" s="132" t="s">
        <v>290</v>
      </c>
      <c r="AQ843" s="132">
        <v>0</v>
      </c>
      <c r="AR843" s="132">
        <v>75</v>
      </c>
      <c r="AS843" s="132" t="s">
        <v>290</v>
      </c>
      <c r="AT843" s="132">
        <v>0</v>
      </c>
      <c r="AU843" s="132">
        <v>86</v>
      </c>
    </row>
    <row r="844" spans="1:47">
      <c r="A844" t="s">
        <v>4411</v>
      </c>
      <c r="B844" t="s">
        <v>4412</v>
      </c>
      <c r="C844" t="s">
        <v>519</v>
      </c>
      <c r="D844" t="s">
        <v>4413</v>
      </c>
      <c r="E844" t="s">
        <v>4414</v>
      </c>
      <c r="F844" t="s">
        <v>4392</v>
      </c>
      <c r="G844" t="s">
        <v>288</v>
      </c>
      <c r="H844" s="131" t="s">
        <v>4393</v>
      </c>
      <c r="I844">
        <v>8157228518</v>
      </c>
      <c r="J844" t="s">
        <v>204</v>
      </c>
      <c r="K844" s="132">
        <v>10</v>
      </c>
      <c r="L844" s="132">
        <v>1</v>
      </c>
      <c r="M844" s="132">
        <v>3</v>
      </c>
      <c r="N844" s="132">
        <v>14</v>
      </c>
      <c r="O844" s="132" t="s">
        <v>290</v>
      </c>
      <c r="P844" s="132">
        <v>17</v>
      </c>
      <c r="Q844" s="132">
        <v>13</v>
      </c>
      <c r="R844" s="132">
        <v>15</v>
      </c>
      <c r="S844" s="132">
        <v>14</v>
      </c>
      <c r="T844" s="132">
        <v>24</v>
      </c>
      <c r="U844" s="132">
        <v>15</v>
      </c>
      <c r="V844" s="132">
        <v>10</v>
      </c>
      <c r="W844" s="132">
        <v>18</v>
      </c>
      <c r="X844" s="132">
        <v>15</v>
      </c>
      <c r="Y844" s="132">
        <v>0</v>
      </c>
      <c r="Z844" s="132">
        <v>0</v>
      </c>
      <c r="AA844" s="132">
        <v>0</v>
      </c>
      <c r="AB844" s="132">
        <v>0</v>
      </c>
      <c r="AC844" s="132" t="s">
        <v>290</v>
      </c>
      <c r="AD844" s="132">
        <v>0</v>
      </c>
      <c r="AE844" s="132">
        <v>0</v>
      </c>
      <c r="AF844" s="132">
        <v>0</v>
      </c>
      <c r="AG844" s="132">
        <v>0</v>
      </c>
      <c r="AH844" s="132">
        <v>0</v>
      </c>
      <c r="AI844" s="132">
        <v>80</v>
      </c>
      <c r="AJ844" s="132">
        <v>72</v>
      </c>
      <c r="AK844" s="132">
        <v>0</v>
      </c>
      <c r="AL844" s="132">
        <v>0</v>
      </c>
      <c r="AM844" s="132">
        <v>0</v>
      </c>
      <c r="AN844" s="132" t="s">
        <v>290</v>
      </c>
      <c r="AO844" s="132">
        <v>20</v>
      </c>
      <c r="AP844" s="132">
        <v>101</v>
      </c>
      <c r="AQ844" s="132">
        <v>0</v>
      </c>
      <c r="AR844" s="132">
        <v>29</v>
      </c>
      <c r="AS844" s="132">
        <v>0</v>
      </c>
      <c r="AT844" s="132">
        <v>90</v>
      </c>
      <c r="AU844" s="132">
        <v>152</v>
      </c>
    </row>
    <row r="845" spans="1:47">
      <c r="A845" t="s">
        <v>4415</v>
      </c>
      <c r="B845" t="s">
        <v>4416</v>
      </c>
      <c r="C845" t="s">
        <v>895</v>
      </c>
      <c r="D845" t="s">
        <v>4417</v>
      </c>
      <c r="E845" t="s">
        <v>4418</v>
      </c>
      <c r="F845" t="s">
        <v>4392</v>
      </c>
      <c r="G845" t="s">
        <v>288</v>
      </c>
      <c r="H845" s="131" t="s">
        <v>4393</v>
      </c>
      <c r="I845">
        <v>8157253390</v>
      </c>
      <c r="J845" t="s">
        <v>204</v>
      </c>
      <c r="K845" s="132">
        <v>11.1</v>
      </c>
      <c r="L845" s="132">
        <v>3.7</v>
      </c>
      <c r="M845" s="132">
        <v>2</v>
      </c>
      <c r="N845" s="132">
        <v>16.8</v>
      </c>
      <c r="O845" s="132">
        <v>13</v>
      </c>
      <c r="P845" s="132">
        <v>15</v>
      </c>
      <c r="Q845" s="132">
        <v>11</v>
      </c>
      <c r="R845" s="132">
        <v>11</v>
      </c>
      <c r="S845" s="132">
        <v>18</v>
      </c>
      <c r="T845" s="132">
        <v>16</v>
      </c>
      <c r="U845" s="132">
        <v>19</v>
      </c>
      <c r="V845" s="132">
        <v>23</v>
      </c>
      <c r="W845" s="132">
        <v>14</v>
      </c>
      <c r="X845" s="132">
        <v>16</v>
      </c>
      <c r="Y845" s="132">
        <v>0</v>
      </c>
      <c r="Z845" s="132">
        <v>0</v>
      </c>
      <c r="AA845" s="132">
        <v>0</v>
      </c>
      <c r="AB845" s="132">
        <v>0</v>
      </c>
      <c r="AC845" s="132">
        <v>0</v>
      </c>
      <c r="AD845" s="132">
        <v>0</v>
      </c>
      <c r="AE845" s="132">
        <v>0</v>
      </c>
      <c r="AF845" s="132">
        <v>0</v>
      </c>
      <c r="AG845" s="132">
        <v>11</v>
      </c>
      <c r="AH845" s="132">
        <v>0</v>
      </c>
      <c r="AI845" s="132">
        <v>88</v>
      </c>
      <c r="AJ845" s="132">
        <v>79</v>
      </c>
      <c r="AK845" s="132">
        <v>0</v>
      </c>
      <c r="AL845" s="132">
        <v>0</v>
      </c>
      <c r="AM845" s="132" t="s">
        <v>290</v>
      </c>
      <c r="AN845" s="132">
        <v>0</v>
      </c>
      <c r="AO845" s="132" t="s">
        <v>290</v>
      </c>
      <c r="AP845" s="132">
        <v>52</v>
      </c>
      <c r="AQ845" s="132">
        <v>0</v>
      </c>
      <c r="AR845" s="132">
        <v>83</v>
      </c>
      <c r="AS845" s="132">
        <v>23</v>
      </c>
      <c r="AT845" s="132">
        <v>87</v>
      </c>
      <c r="AU845" s="132">
        <v>167</v>
      </c>
    </row>
    <row r="846" spans="1:47">
      <c r="A846" t="s">
        <v>4419</v>
      </c>
      <c r="B846" t="s">
        <v>4420</v>
      </c>
      <c r="C846" t="s">
        <v>293</v>
      </c>
      <c r="D846" t="s">
        <v>4421</v>
      </c>
      <c r="E846" t="s">
        <v>4422</v>
      </c>
      <c r="F846" t="s">
        <v>4423</v>
      </c>
      <c r="G846" t="s">
        <v>288</v>
      </c>
      <c r="H846" s="131" t="s">
        <v>4424</v>
      </c>
      <c r="I846">
        <v>8158865953</v>
      </c>
      <c r="J846" t="s">
        <v>204</v>
      </c>
      <c r="K846" s="132">
        <v>13</v>
      </c>
      <c r="L846" s="132">
        <v>4</v>
      </c>
      <c r="M846" s="132">
        <v>1</v>
      </c>
      <c r="N846" s="132">
        <v>18</v>
      </c>
      <c r="O846" s="132">
        <v>40</v>
      </c>
      <c r="P846" s="132">
        <v>23</v>
      </c>
      <c r="Q846" s="132">
        <v>15</v>
      </c>
      <c r="R846" s="132">
        <v>25</v>
      </c>
      <c r="S846" s="132">
        <v>17</v>
      </c>
      <c r="T846" s="132">
        <v>18</v>
      </c>
      <c r="U846" s="132">
        <v>17</v>
      </c>
      <c r="V846" s="132">
        <v>14</v>
      </c>
      <c r="W846" s="132">
        <v>13</v>
      </c>
      <c r="X846" s="132" t="s">
        <v>290</v>
      </c>
      <c r="Y846" s="132">
        <v>0</v>
      </c>
      <c r="Z846" s="132">
        <v>0</v>
      </c>
      <c r="AA846" s="132">
        <v>0</v>
      </c>
      <c r="AB846" s="132">
        <v>0</v>
      </c>
      <c r="AC846" s="132">
        <v>0</v>
      </c>
      <c r="AD846" s="132">
        <v>0</v>
      </c>
      <c r="AE846" s="132">
        <v>0</v>
      </c>
      <c r="AF846" s="132">
        <v>0</v>
      </c>
      <c r="AG846" s="132">
        <v>0</v>
      </c>
      <c r="AH846" s="132">
        <v>0</v>
      </c>
      <c r="AI846" s="132">
        <v>96</v>
      </c>
      <c r="AJ846" s="132">
        <v>90</v>
      </c>
      <c r="AK846" s="132">
        <v>0</v>
      </c>
      <c r="AL846" s="132">
        <v>0</v>
      </c>
      <c r="AM846" s="132" t="s">
        <v>290</v>
      </c>
      <c r="AN846" s="132" t="s">
        <v>290</v>
      </c>
      <c r="AO846" s="132">
        <v>42</v>
      </c>
      <c r="AP846" s="132">
        <v>46</v>
      </c>
      <c r="AQ846" s="132">
        <v>0</v>
      </c>
      <c r="AR846" s="132">
        <v>48</v>
      </c>
      <c r="AS846" s="132">
        <v>40</v>
      </c>
      <c r="AT846" s="132">
        <v>57</v>
      </c>
      <c r="AU846" s="132">
        <v>186</v>
      </c>
    </row>
    <row r="847" spans="1:47">
      <c r="A847" t="s">
        <v>4425</v>
      </c>
      <c r="B847" t="s">
        <v>4426</v>
      </c>
      <c r="C847" t="s">
        <v>304</v>
      </c>
      <c r="D847" t="s">
        <v>1368</v>
      </c>
      <c r="E847" t="s">
        <v>4427</v>
      </c>
      <c r="F847" t="s">
        <v>4428</v>
      </c>
      <c r="G847" t="s">
        <v>288</v>
      </c>
      <c r="H847" s="131" t="s">
        <v>4429</v>
      </c>
      <c r="I847">
        <v>8158384494</v>
      </c>
      <c r="J847" t="s">
        <v>204</v>
      </c>
      <c r="K847" s="132">
        <v>13</v>
      </c>
      <c r="L847" s="132">
        <v>3.8</v>
      </c>
      <c r="M847" s="132">
        <v>3</v>
      </c>
      <c r="N847" s="132">
        <v>19.8</v>
      </c>
      <c r="O847" s="132">
        <v>25</v>
      </c>
      <c r="P847" s="132">
        <v>16</v>
      </c>
      <c r="Q847" s="132">
        <v>22</v>
      </c>
      <c r="R847" s="132">
        <v>14</v>
      </c>
      <c r="S847" s="132">
        <v>16</v>
      </c>
      <c r="T847" s="132">
        <v>15</v>
      </c>
      <c r="U847" s="132">
        <v>18</v>
      </c>
      <c r="V847" s="132" t="s">
        <v>290</v>
      </c>
      <c r="W847" s="132">
        <v>13</v>
      </c>
      <c r="X847" s="132">
        <v>11</v>
      </c>
      <c r="Y847" s="132">
        <v>0</v>
      </c>
      <c r="Z847" s="132">
        <v>0</v>
      </c>
      <c r="AA847" s="132">
        <v>0</v>
      </c>
      <c r="AB847" s="132">
        <v>0</v>
      </c>
      <c r="AC847" s="132">
        <v>0</v>
      </c>
      <c r="AD847" s="132">
        <v>0</v>
      </c>
      <c r="AE847" s="132">
        <v>0</v>
      </c>
      <c r="AF847" s="132">
        <v>0</v>
      </c>
      <c r="AG847" s="132">
        <v>14</v>
      </c>
      <c r="AH847" s="132">
        <v>0</v>
      </c>
      <c r="AI847" s="132">
        <v>95</v>
      </c>
      <c r="AJ847" s="132">
        <v>78</v>
      </c>
      <c r="AK847" s="132">
        <v>0</v>
      </c>
      <c r="AL847" s="132">
        <v>0</v>
      </c>
      <c r="AM847" s="132">
        <v>0</v>
      </c>
      <c r="AN847" s="132" t="s">
        <v>290</v>
      </c>
      <c r="AO847" s="132">
        <v>0</v>
      </c>
      <c r="AP847" s="132">
        <v>17</v>
      </c>
      <c r="AQ847" s="132">
        <v>0</v>
      </c>
      <c r="AR847" s="132">
        <v>127</v>
      </c>
      <c r="AS847" s="132">
        <v>22</v>
      </c>
      <c r="AT847" s="132">
        <v>0</v>
      </c>
      <c r="AU847" s="132">
        <v>173</v>
      </c>
    </row>
    <row r="848" spans="1:47">
      <c r="A848" t="s">
        <v>4430</v>
      </c>
      <c r="B848" t="s">
        <v>786</v>
      </c>
      <c r="C848" t="s">
        <v>4431</v>
      </c>
      <c r="D848" t="s">
        <v>4432</v>
      </c>
      <c r="E848" t="s">
        <v>4433</v>
      </c>
      <c r="F848" t="s">
        <v>4428</v>
      </c>
      <c r="G848" t="s">
        <v>288</v>
      </c>
      <c r="H848" s="131" t="s">
        <v>4429</v>
      </c>
      <c r="I848">
        <v>8158388173</v>
      </c>
      <c r="J848" t="s">
        <v>204</v>
      </c>
      <c r="K848" s="132">
        <v>10</v>
      </c>
      <c r="L848" s="132">
        <v>1</v>
      </c>
      <c r="M848" s="132">
        <v>1</v>
      </c>
      <c r="N848" s="132">
        <v>12</v>
      </c>
      <c r="O848" s="132">
        <v>17</v>
      </c>
      <c r="P848" s="132" t="s">
        <v>290</v>
      </c>
      <c r="Q848" s="132">
        <v>11</v>
      </c>
      <c r="R848" s="132" t="s">
        <v>290</v>
      </c>
      <c r="S848" s="132">
        <v>14</v>
      </c>
      <c r="T848" s="132">
        <v>12</v>
      </c>
      <c r="U848" s="132">
        <v>14</v>
      </c>
      <c r="V848" s="132" t="s">
        <v>290</v>
      </c>
      <c r="W848" s="132" t="s">
        <v>290</v>
      </c>
      <c r="X848" s="132" t="s">
        <v>290</v>
      </c>
      <c r="Y848" s="132">
        <v>0</v>
      </c>
      <c r="Z848" s="132">
        <v>0</v>
      </c>
      <c r="AA848" s="132">
        <v>0</v>
      </c>
      <c r="AB848" s="132">
        <v>0</v>
      </c>
      <c r="AC848" s="132">
        <v>0</v>
      </c>
      <c r="AD848" s="132">
        <v>0</v>
      </c>
      <c r="AE848" s="132">
        <v>0</v>
      </c>
      <c r="AF848" s="132">
        <v>0</v>
      </c>
      <c r="AG848" s="132">
        <v>0</v>
      </c>
      <c r="AH848" s="132">
        <v>0</v>
      </c>
      <c r="AI848" s="132">
        <v>51</v>
      </c>
      <c r="AJ848" s="132">
        <v>50</v>
      </c>
      <c r="AK848" s="132">
        <v>0</v>
      </c>
      <c r="AL848" s="132">
        <v>0</v>
      </c>
      <c r="AM848" s="132">
        <v>0</v>
      </c>
      <c r="AN848" s="132">
        <v>0</v>
      </c>
      <c r="AO848" s="132">
        <v>0</v>
      </c>
      <c r="AP848" s="132" t="s">
        <v>290</v>
      </c>
      <c r="AQ848" s="132">
        <v>0</v>
      </c>
      <c r="AR848" s="132">
        <v>83</v>
      </c>
      <c r="AS848" s="132">
        <v>14</v>
      </c>
      <c r="AT848" s="132" t="s">
        <v>290</v>
      </c>
      <c r="AU848" s="132">
        <v>101</v>
      </c>
    </row>
    <row r="849" spans="1:47">
      <c r="A849" t="s">
        <v>4434</v>
      </c>
      <c r="B849" t="s">
        <v>4435</v>
      </c>
      <c r="C849" t="s">
        <v>787</v>
      </c>
      <c r="D849" t="s">
        <v>4436</v>
      </c>
      <c r="E849" t="s">
        <v>4437</v>
      </c>
      <c r="F849" t="s">
        <v>4438</v>
      </c>
      <c r="G849" t="s">
        <v>288</v>
      </c>
      <c r="H849" s="131" t="s">
        <v>4439</v>
      </c>
      <c r="I849">
        <v>8154783951</v>
      </c>
      <c r="J849" t="s">
        <v>204</v>
      </c>
      <c r="K849" s="132">
        <v>11.5</v>
      </c>
      <c r="L849" s="132">
        <v>3.7</v>
      </c>
      <c r="M849" s="132">
        <v>1</v>
      </c>
      <c r="N849" s="132">
        <v>16.2</v>
      </c>
      <c r="O849" s="132">
        <v>34</v>
      </c>
      <c r="P849" s="132">
        <v>22</v>
      </c>
      <c r="Q849" s="132">
        <v>19</v>
      </c>
      <c r="R849" s="132">
        <v>13</v>
      </c>
      <c r="S849" s="132">
        <v>17</v>
      </c>
      <c r="T849" s="132">
        <v>21</v>
      </c>
      <c r="U849" s="132">
        <v>18</v>
      </c>
      <c r="V849" s="132">
        <v>12</v>
      </c>
      <c r="W849" s="132">
        <v>17</v>
      </c>
      <c r="X849" s="132">
        <v>13</v>
      </c>
      <c r="Y849" s="132">
        <v>0</v>
      </c>
      <c r="Z849" s="132">
        <v>0</v>
      </c>
      <c r="AA849" s="132">
        <v>0</v>
      </c>
      <c r="AB849" s="132">
        <v>0</v>
      </c>
      <c r="AC849" s="132">
        <v>0</v>
      </c>
      <c r="AD849" s="132">
        <v>0</v>
      </c>
      <c r="AE849" s="132">
        <v>0</v>
      </c>
      <c r="AF849" s="132">
        <v>0</v>
      </c>
      <c r="AG849" s="132">
        <v>0</v>
      </c>
      <c r="AH849" s="132">
        <v>0</v>
      </c>
      <c r="AI849" s="132">
        <v>106</v>
      </c>
      <c r="AJ849" s="132">
        <v>80</v>
      </c>
      <c r="AK849" s="132">
        <v>0</v>
      </c>
      <c r="AL849" s="132">
        <v>0</v>
      </c>
      <c r="AM849" s="132">
        <v>0</v>
      </c>
      <c r="AN849" s="132">
        <v>0</v>
      </c>
      <c r="AO849" s="132" t="s">
        <v>290</v>
      </c>
      <c r="AP849" s="132">
        <v>10</v>
      </c>
      <c r="AQ849" s="132">
        <v>0</v>
      </c>
      <c r="AR849" s="132">
        <v>172</v>
      </c>
      <c r="AS849" s="132" t="s">
        <v>290</v>
      </c>
      <c r="AT849" s="132">
        <v>11</v>
      </c>
      <c r="AU849" s="132">
        <v>186</v>
      </c>
    </row>
    <row r="850" spans="1:47">
      <c r="A850" t="s">
        <v>4440</v>
      </c>
      <c r="B850" t="s">
        <v>2699</v>
      </c>
      <c r="C850" t="s">
        <v>4441</v>
      </c>
      <c r="D850" t="s">
        <v>4442</v>
      </c>
      <c r="E850" t="s">
        <v>4443</v>
      </c>
      <c r="F850" t="s">
        <v>4444</v>
      </c>
      <c r="G850" t="s">
        <v>288</v>
      </c>
      <c r="H850" s="131" t="s">
        <v>4445</v>
      </c>
      <c r="I850">
        <v>7083269330</v>
      </c>
      <c r="J850" t="s">
        <v>204</v>
      </c>
      <c r="K850" s="132">
        <v>27</v>
      </c>
      <c r="L850" s="132">
        <v>6.5</v>
      </c>
      <c r="M850" s="132">
        <v>2</v>
      </c>
      <c r="N850" s="132">
        <v>35.5</v>
      </c>
      <c r="O850" s="132">
        <v>80</v>
      </c>
      <c r="P850" s="132">
        <v>54</v>
      </c>
      <c r="Q850" s="132">
        <v>43</v>
      </c>
      <c r="R850" s="132">
        <v>37</v>
      </c>
      <c r="S850" s="132">
        <v>51</v>
      </c>
      <c r="T850" s="132">
        <v>36</v>
      </c>
      <c r="U850" s="132">
        <v>41</v>
      </c>
      <c r="V850" s="132">
        <v>45</v>
      </c>
      <c r="W850" s="132">
        <v>37</v>
      </c>
      <c r="X850" s="132">
        <v>31</v>
      </c>
      <c r="Y850" s="132">
        <v>0</v>
      </c>
      <c r="Z850" s="132">
        <v>0</v>
      </c>
      <c r="AA850" s="132">
        <v>0</v>
      </c>
      <c r="AB850" s="132">
        <v>0</v>
      </c>
      <c r="AC850" s="132">
        <v>0</v>
      </c>
      <c r="AD850" s="132">
        <v>0</v>
      </c>
      <c r="AE850" s="132">
        <v>0</v>
      </c>
      <c r="AF850" s="132">
        <v>0</v>
      </c>
      <c r="AG850" s="132">
        <v>0</v>
      </c>
      <c r="AH850" s="132">
        <v>0</v>
      </c>
      <c r="AI850" s="132">
        <v>225</v>
      </c>
      <c r="AJ850" s="132">
        <v>230</v>
      </c>
      <c r="AK850" s="132" t="s">
        <v>290</v>
      </c>
      <c r="AL850" s="132" t="s">
        <v>290</v>
      </c>
      <c r="AM850" s="132" t="s">
        <v>290</v>
      </c>
      <c r="AN850" s="132" t="s">
        <v>290</v>
      </c>
      <c r="AO850" s="132" t="s">
        <v>290</v>
      </c>
      <c r="AP850" s="132" t="s">
        <v>290</v>
      </c>
      <c r="AQ850" s="132">
        <v>0</v>
      </c>
      <c r="AR850" s="132">
        <v>425</v>
      </c>
      <c r="AS850" s="132">
        <v>14</v>
      </c>
      <c r="AT850" s="132" t="s">
        <v>290</v>
      </c>
      <c r="AU850" s="132">
        <v>455</v>
      </c>
    </row>
    <row r="851" spans="1:47">
      <c r="A851" t="s">
        <v>4446</v>
      </c>
      <c r="B851" t="s">
        <v>4447</v>
      </c>
      <c r="C851" t="s">
        <v>1119</v>
      </c>
      <c r="D851" t="s">
        <v>4448</v>
      </c>
      <c r="E851" t="s">
        <v>4449</v>
      </c>
      <c r="F851" t="s">
        <v>4450</v>
      </c>
      <c r="G851" t="s">
        <v>288</v>
      </c>
      <c r="H851" s="131" t="s">
        <v>4451</v>
      </c>
      <c r="I851">
        <v>8154363953</v>
      </c>
      <c r="J851" t="s">
        <v>204</v>
      </c>
      <c r="K851" s="132">
        <v>25</v>
      </c>
      <c r="L851" s="132">
        <v>10</v>
      </c>
      <c r="M851" s="132">
        <v>2</v>
      </c>
      <c r="N851" s="132">
        <v>37</v>
      </c>
      <c r="O851" s="132">
        <v>24</v>
      </c>
      <c r="P851" s="132">
        <v>18</v>
      </c>
      <c r="Q851" s="132">
        <v>23</v>
      </c>
      <c r="R851" s="132">
        <v>31</v>
      </c>
      <c r="S851" s="132">
        <v>32</v>
      </c>
      <c r="T851" s="132">
        <v>37</v>
      </c>
      <c r="U851" s="132">
        <v>16</v>
      </c>
      <c r="V851" s="132">
        <v>23</v>
      </c>
      <c r="W851" s="132">
        <v>32</v>
      </c>
      <c r="X851" s="132">
        <v>37</v>
      </c>
      <c r="Y851" s="132">
        <v>0</v>
      </c>
      <c r="Z851" s="132">
        <v>0</v>
      </c>
      <c r="AA851" s="132">
        <v>0</v>
      </c>
      <c r="AB851" s="132">
        <v>0</v>
      </c>
      <c r="AC851" s="132">
        <v>0</v>
      </c>
      <c r="AD851" s="132">
        <v>0</v>
      </c>
      <c r="AE851" s="132">
        <v>0</v>
      </c>
      <c r="AF851" s="132">
        <v>0</v>
      </c>
      <c r="AG851" s="132">
        <v>49</v>
      </c>
      <c r="AH851" s="132">
        <v>0</v>
      </c>
      <c r="AI851" s="132">
        <v>172</v>
      </c>
      <c r="AJ851" s="132">
        <v>150</v>
      </c>
      <c r="AK851" s="132">
        <v>0</v>
      </c>
      <c r="AL851" s="132">
        <v>0</v>
      </c>
      <c r="AM851" s="132">
        <v>0</v>
      </c>
      <c r="AN851" s="132">
        <v>10</v>
      </c>
      <c r="AO851" s="132" t="s">
        <v>290</v>
      </c>
      <c r="AP851" s="132">
        <v>44</v>
      </c>
      <c r="AQ851" s="132">
        <v>0</v>
      </c>
      <c r="AR851" s="132">
        <v>245</v>
      </c>
      <c r="AS851" s="132">
        <v>15</v>
      </c>
      <c r="AT851" s="132" t="s">
        <v>290</v>
      </c>
      <c r="AU851" s="132">
        <v>322</v>
      </c>
    </row>
    <row r="852" spans="1:47">
      <c r="A852" t="s">
        <v>4457</v>
      </c>
      <c r="B852" t="s">
        <v>4458</v>
      </c>
      <c r="C852" t="s">
        <v>4459</v>
      </c>
      <c r="D852" t="s">
        <v>4460</v>
      </c>
      <c r="E852" t="s">
        <v>4461</v>
      </c>
      <c r="F852" t="s">
        <v>4462</v>
      </c>
      <c r="G852" t="s">
        <v>288</v>
      </c>
      <c r="H852" s="131" t="s">
        <v>4463</v>
      </c>
      <c r="I852">
        <v>7086725969</v>
      </c>
      <c r="J852" t="s">
        <v>204</v>
      </c>
      <c r="K852" s="132">
        <v>12</v>
      </c>
      <c r="L852" s="132">
        <v>10</v>
      </c>
      <c r="M852" s="132">
        <v>1</v>
      </c>
      <c r="N852" s="132">
        <v>23</v>
      </c>
      <c r="O852" s="132">
        <v>27</v>
      </c>
      <c r="P852" s="132">
        <v>17</v>
      </c>
      <c r="Q852" s="132">
        <v>21</v>
      </c>
      <c r="R852" s="132">
        <v>16</v>
      </c>
      <c r="S852" s="132">
        <v>16</v>
      </c>
      <c r="T852" s="132">
        <v>14</v>
      </c>
      <c r="U852" s="132">
        <v>25</v>
      </c>
      <c r="V852" s="132">
        <v>22</v>
      </c>
      <c r="W852" s="132">
        <v>20</v>
      </c>
      <c r="X852" s="132">
        <v>18</v>
      </c>
      <c r="Y852" s="132">
        <v>0</v>
      </c>
      <c r="Z852" s="132">
        <v>0</v>
      </c>
      <c r="AA852" s="132">
        <v>0</v>
      </c>
      <c r="AB852" s="132">
        <v>0</v>
      </c>
      <c r="AC852" s="132">
        <v>0</v>
      </c>
      <c r="AD852" s="132">
        <v>0</v>
      </c>
      <c r="AE852" s="132">
        <v>0</v>
      </c>
      <c r="AF852" s="132">
        <v>0</v>
      </c>
      <c r="AG852" s="132">
        <v>0</v>
      </c>
      <c r="AH852" s="132">
        <v>0</v>
      </c>
      <c r="AI852" s="132">
        <v>94</v>
      </c>
      <c r="AJ852" s="132">
        <v>102</v>
      </c>
      <c r="AK852" s="132">
        <v>0</v>
      </c>
      <c r="AL852" s="132">
        <v>0</v>
      </c>
      <c r="AM852" s="132">
        <v>0</v>
      </c>
      <c r="AN852" s="132" t="s">
        <v>290</v>
      </c>
      <c r="AO852" s="132">
        <v>56</v>
      </c>
      <c r="AP852" s="132" t="s">
        <v>290</v>
      </c>
      <c r="AQ852" s="132">
        <v>0</v>
      </c>
      <c r="AR852" s="132">
        <v>124</v>
      </c>
      <c r="AS852" s="132" t="s">
        <v>290</v>
      </c>
      <c r="AT852" s="132">
        <v>69</v>
      </c>
      <c r="AU852" s="132">
        <v>196</v>
      </c>
    </row>
    <row r="853" spans="1:47">
      <c r="A853" t="s">
        <v>4464</v>
      </c>
      <c r="B853" t="s">
        <v>4465</v>
      </c>
      <c r="C853" t="s">
        <v>3253</v>
      </c>
      <c r="D853" t="s">
        <v>519</v>
      </c>
      <c r="E853" t="s">
        <v>4466</v>
      </c>
      <c r="F853" t="s">
        <v>4467</v>
      </c>
      <c r="G853" t="s">
        <v>288</v>
      </c>
      <c r="H853" s="131" t="s">
        <v>4468</v>
      </c>
      <c r="I853">
        <v>6307838644</v>
      </c>
      <c r="J853" t="s">
        <v>204</v>
      </c>
      <c r="K853" s="132">
        <v>4</v>
      </c>
      <c r="L853" s="132">
        <v>6</v>
      </c>
      <c r="M853" s="132">
        <v>1</v>
      </c>
      <c r="N853" s="132">
        <v>11</v>
      </c>
      <c r="O853" s="132">
        <v>14</v>
      </c>
      <c r="P853" s="132">
        <v>11</v>
      </c>
      <c r="Q853" s="132">
        <v>10</v>
      </c>
      <c r="R853" s="132" t="s">
        <v>290</v>
      </c>
      <c r="S853" s="132" t="s">
        <v>290</v>
      </c>
      <c r="T853" s="132" t="s">
        <v>290</v>
      </c>
      <c r="U853" s="132" t="s">
        <v>290</v>
      </c>
      <c r="V853" s="132" t="s">
        <v>290</v>
      </c>
      <c r="W853" s="132">
        <v>0</v>
      </c>
      <c r="X853" s="132">
        <v>0</v>
      </c>
      <c r="Y853" s="132">
        <v>0</v>
      </c>
      <c r="Z853" s="132">
        <v>0</v>
      </c>
      <c r="AA853" s="132">
        <v>0</v>
      </c>
      <c r="AB853" s="132">
        <v>0</v>
      </c>
      <c r="AC853" s="132">
        <v>0</v>
      </c>
      <c r="AD853" s="132">
        <v>0</v>
      </c>
      <c r="AE853" s="132">
        <v>0</v>
      </c>
      <c r="AF853" s="132">
        <v>0</v>
      </c>
      <c r="AG853" s="132">
        <v>0</v>
      </c>
      <c r="AH853" s="132">
        <v>0</v>
      </c>
      <c r="AI853" s="132">
        <v>25</v>
      </c>
      <c r="AJ853" s="132">
        <v>24</v>
      </c>
      <c r="AK853" s="132">
        <v>0</v>
      </c>
      <c r="AL853" s="132">
        <v>0</v>
      </c>
      <c r="AM853" s="132">
        <v>0</v>
      </c>
      <c r="AN853" s="132" t="s">
        <v>290</v>
      </c>
      <c r="AO853" s="132">
        <v>11</v>
      </c>
      <c r="AP853" s="132" t="s">
        <v>290</v>
      </c>
      <c r="AQ853" s="132">
        <v>0</v>
      </c>
      <c r="AR853" s="132">
        <v>11</v>
      </c>
      <c r="AS853" s="132">
        <v>21</v>
      </c>
      <c r="AT853" s="132">
        <v>0</v>
      </c>
      <c r="AU853" s="132">
        <v>49</v>
      </c>
    </row>
    <row r="854" spans="1:47">
      <c r="A854" t="s">
        <v>4469</v>
      </c>
      <c r="B854" t="s">
        <v>4470</v>
      </c>
      <c r="C854" t="s">
        <v>651</v>
      </c>
      <c r="D854" t="s">
        <v>4471</v>
      </c>
      <c r="E854" t="s">
        <v>4472</v>
      </c>
      <c r="F854" t="s">
        <v>4409</v>
      </c>
      <c r="G854" t="s">
        <v>288</v>
      </c>
      <c r="H854" s="131" t="s">
        <v>4410</v>
      </c>
      <c r="I854">
        <v>8154852549</v>
      </c>
      <c r="J854" t="s">
        <v>204</v>
      </c>
      <c r="K854" s="132">
        <v>15</v>
      </c>
      <c r="L854" s="132">
        <v>15</v>
      </c>
      <c r="M854" s="132">
        <v>1</v>
      </c>
      <c r="N854" s="132">
        <v>31</v>
      </c>
      <c r="O854" s="132">
        <v>66</v>
      </c>
      <c r="P854" s="132">
        <v>35</v>
      </c>
      <c r="Q854" s="132">
        <v>21</v>
      </c>
      <c r="R854" s="132">
        <v>22</v>
      </c>
      <c r="S854" s="132">
        <v>11</v>
      </c>
      <c r="T854" s="132">
        <v>13</v>
      </c>
      <c r="U854" s="132">
        <v>12</v>
      </c>
      <c r="V854" s="132" t="s">
        <v>290</v>
      </c>
      <c r="W854" s="132">
        <v>10</v>
      </c>
      <c r="X854" s="132">
        <v>17</v>
      </c>
      <c r="Y854" s="132">
        <v>0</v>
      </c>
      <c r="Z854" s="132">
        <v>0</v>
      </c>
      <c r="AA854" s="132">
        <v>0</v>
      </c>
      <c r="AB854" s="132">
        <v>0</v>
      </c>
      <c r="AC854" s="132">
        <v>0</v>
      </c>
      <c r="AD854" s="132">
        <v>0</v>
      </c>
      <c r="AE854" s="132">
        <v>0</v>
      </c>
      <c r="AF854" s="132">
        <v>0</v>
      </c>
      <c r="AG854" s="132">
        <v>0</v>
      </c>
      <c r="AH854" s="132">
        <v>0</v>
      </c>
      <c r="AI854" s="132">
        <v>91</v>
      </c>
      <c r="AJ854" s="132">
        <v>122</v>
      </c>
      <c r="AK854" s="132">
        <v>0</v>
      </c>
      <c r="AL854" s="132">
        <v>0</v>
      </c>
      <c r="AM854" s="132">
        <v>0</v>
      </c>
      <c r="AN854" s="132" t="s">
        <v>290</v>
      </c>
      <c r="AO854" s="132" t="s">
        <v>290</v>
      </c>
      <c r="AP854" s="132">
        <v>25</v>
      </c>
      <c r="AQ854" s="132">
        <v>0</v>
      </c>
      <c r="AR854" s="132">
        <v>183</v>
      </c>
      <c r="AS854" s="132" t="s">
        <v>290</v>
      </c>
      <c r="AT854" s="132">
        <v>15</v>
      </c>
      <c r="AU854" s="132">
        <v>213</v>
      </c>
    </row>
    <row r="855" spans="1:47">
      <c r="A855" t="s">
        <v>4473</v>
      </c>
      <c r="B855" t="s">
        <v>4474</v>
      </c>
      <c r="C855" t="s">
        <v>390</v>
      </c>
      <c r="D855" t="s">
        <v>4475</v>
      </c>
      <c r="E855" t="s">
        <v>4408</v>
      </c>
      <c r="F855" t="s">
        <v>4409</v>
      </c>
      <c r="G855" t="s">
        <v>288</v>
      </c>
      <c r="H855" s="131" t="s">
        <v>4410</v>
      </c>
      <c r="I855">
        <v>8154852136</v>
      </c>
      <c r="J855" t="s">
        <v>204</v>
      </c>
      <c r="K855" s="132">
        <v>47.5</v>
      </c>
      <c r="L855" s="132">
        <v>37</v>
      </c>
      <c r="M855" s="132">
        <v>9</v>
      </c>
      <c r="N855" s="132">
        <v>93.5</v>
      </c>
      <c r="O855" s="132">
        <v>0</v>
      </c>
      <c r="P855" s="132">
        <v>0</v>
      </c>
      <c r="Q855" s="132">
        <v>0</v>
      </c>
      <c r="R855" s="132">
        <v>0</v>
      </c>
      <c r="S855" s="132">
        <v>0</v>
      </c>
      <c r="T855" s="132">
        <v>0</v>
      </c>
      <c r="U855" s="132">
        <v>0</v>
      </c>
      <c r="V855" s="132">
        <v>0</v>
      </c>
      <c r="W855" s="132">
        <v>0</v>
      </c>
      <c r="X855" s="132">
        <v>0</v>
      </c>
      <c r="Y855" s="132">
        <v>195</v>
      </c>
      <c r="Z855" s="132">
        <v>180</v>
      </c>
      <c r="AA855" s="132">
        <v>194</v>
      </c>
      <c r="AB855" s="132">
        <v>174</v>
      </c>
      <c r="AC855" s="132">
        <v>0</v>
      </c>
      <c r="AD855" s="132">
        <v>0</v>
      </c>
      <c r="AE855" s="132">
        <v>0</v>
      </c>
      <c r="AF855" s="132">
        <v>0</v>
      </c>
      <c r="AG855" s="132">
        <v>0</v>
      </c>
      <c r="AH855" s="132">
        <v>0</v>
      </c>
      <c r="AI855" s="132">
        <v>342</v>
      </c>
      <c r="AJ855" s="132">
        <v>401</v>
      </c>
      <c r="AK855" s="132">
        <v>95</v>
      </c>
      <c r="AL855" s="132">
        <v>109</v>
      </c>
      <c r="AM855" s="132" t="s">
        <v>290</v>
      </c>
      <c r="AN855" s="132">
        <v>16</v>
      </c>
      <c r="AO855" s="132">
        <v>20</v>
      </c>
      <c r="AP855" s="132">
        <v>53</v>
      </c>
      <c r="AQ855" s="132" t="s">
        <v>290</v>
      </c>
      <c r="AR855" s="132">
        <v>646</v>
      </c>
      <c r="AS855" s="132">
        <v>0</v>
      </c>
      <c r="AT855" s="132">
        <v>30</v>
      </c>
      <c r="AU855" s="132">
        <v>743</v>
      </c>
    </row>
    <row r="856" spans="1:47">
      <c r="A856" t="s">
        <v>4476</v>
      </c>
      <c r="B856" t="s">
        <v>4477</v>
      </c>
      <c r="C856" t="s">
        <v>2940</v>
      </c>
      <c r="D856" t="s">
        <v>4478</v>
      </c>
      <c r="E856" t="s">
        <v>4479</v>
      </c>
      <c r="F856" t="s">
        <v>4392</v>
      </c>
      <c r="G856" t="s">
        <v>288</v>
      </c>
      <c r="H856" s="131" t="s">
        <v>4393</v>
      </c>
      <c r="I856">
        <v>8157410500</v>
      </c>
      <c r="J856" t="s">
        <v>204</v>
      </c>
      <c r="K856" s="132">
        <v>38</v>
      </c>
      <c r="L856" s="132">
        <v>36</v>
      </c>
      <c r="M856" s="132">
        <v>4</v>
      </c>
      <c r="N856" s="132">
        <v>78</v>
      </c>
      <c r="O856" s="132">
        <v>0</v>
      </c>
      <c r="P856" s="132">
        <v>0</v>
      </c>
      <c r="Q856" s="132">
        <v>0</v>
      </c>
      <c r="R856" s="132">
        <v>0</v>
      </c>
      <c r="S856" s="132">
        <v>0</v>
      </c>
      <c r="T856" s="132">
        <v>0</v>
      </c>
      <c r="U856" s="132">
        <v>0</v>
      </c>
      <c r="V856" s="132">
        <v>0</v>
      </c>
      <c r="W856" s="132">
        <v>0</v>
      </c>
      <c r="X856" s="132">
        <v>0</v>
      </c>
      <c r="Y856" s="132">
        <v>139</v>
      </c>
      <c r="Z856" s="132">
        <v>141</v>
      </c>
      <c r="AA856" s="132">
        <v>140</v>
      </c>
      <c r="AB856" s="132">
        <v>146</v>
      </c>
      <c r="AC856" s="132">
        <v>0</v>
      </c>
      <c r="AD856" s="132">
        <v>0</v>
      </c>
      <c r="AE856" s="132">
        <v>0</v>
      </c>
      <c r="AF856" s="132">
        <v>0</v>
      </c>
      <c r="AG856" s="132">
        <v>0</v>
      </c>
      <c r="AH856" s="132">
        <v>22</v>
      </c>
      <c r="AI856" s="132">
        <v>264</v>
      </c>
      <c r="AJ856" s="132">
        <v>324</v>
      </c>
      <c r="AK856" s="132">
        <v>63</v>
      </c>
      <c r="AL856" s="132">
        <v>80</v>
      </c>
      <c r="AM856" s="132" t="s">
        <v>290</v>
      </c>
      <c r="AN856" s="132">
        <v>12</v>
      </c>
      <c r="AO856" s="132">
        <v>55</v>
      </c>
      <c r="AP856" s="132">
        <v>87</v>
      </c>
      <c r="AQ856" s="132">
        <v>0</v>
      </c>
      <c r="AR856" s="132">
        <v>419</v>
      </c>
      <c r="AS856" s="132">
        <v>14</v>
      </c>
      <c r="AT856" s="132">
        <v>0</v>
      </c>
      <c r="AU856" s="132">
        <v>588</v>
      </c>
    </row>
    <row r="857" spans="1:47">
      <c r="A857" t="s">
        <v>4480</v>
      </c>
      <c r="B857" t="s">
        <v>4481</v>
      </c>
      <c r="C857" t="s">
        <v>3152</v>
      </c>
      <c r="D857" t="s">
        <v>4482</v>
      </c>
      <c r="E857" t="s">
        <v>4483</v>
      </c>
      <c r="F857" t="s">
        <v>4462</v>
      </c>
      <c r="G857" t="s">
        <v>288</v>
      </c>
      <c r="H857" s="131" t="s">
        <v>4463</v>
      </c>
      <c r="I857">
        <v>7086723262</v>
      </c>
      <c r="J857" t="s">
        <v>204</v>
      </c>
      <c r="K857" s="132">
        <v>11</v>
      </c>
      <c r="L857" s="132">
        <v>4</v>
      </c>
      <c r="M857" s="132">
        <v>2</v>
      </c>
      <c r="N857" s="132">
        <v>17</v>
      </c>
      <c r="O857" s="132">
        <v>0</v>
      </c>
      <c r="P857" s="132">
        <v>0</v>
      </c>
      <c r="Q857" s="132">
        <v>0</v>
      </c>
      <c r="R857" s="132">
        <v>0</v>
      </c>
      <c r="S857" s="132">
        <v>0</v>
      </c>
      <c r="T857" s="132">
        <v>0</v>
      </c>
      <c r="U857" s="132">
        <v>0</v>
      </c>
      <c r="V857" s="132">
        <v>0</v>
      </c>
      <c r="W857" s="132">
        <v>0</v>
      </c>
      <c r="X857" s="132">
        <v>0</v>
      </c>
      <c r="Y857" s="132">
        <v>21</v>
      </c>
      <c r="Z857" s="132">
        <v>36</v>
      </c>
      <c r="AA857" s="132">
        <v>26</v>
      </c>
      <c r="AB857" s="132">
        <v>24</v>
      </c>
      <c r="AC857" s="132">
        <v>0</v>
      </c>
      <c r="AD857" s="132">
        <v>0</v>
      </c>
      <c r="AE857" s="132">
        <v>0</v>
      </c>
      <c r="AF857" s="132">
        <v>0</v>
      </c>
      <c r="AG857" s="132">
        <v>0</v>
      </c>
      <c r="AH857" s="132">
        <v>0</v>
      </c>
      <c r="AI857" s="132">
        <v>53</v>
      </c>
      <c r="AJ857" s="132">
        <v>54</v>
      </c>
      <c r="AK857" s="132">
        <v>11</v>
      </c>
      <c r="AL857" s="132">
        <v>12</v>
      </c>
      <c r="AM857" s="132">
        <v>0</v>
      </c>
      <c r="AN857" s="132" t="s">
        <v>290</v>
      </c>
      <c r="AO857" s="132">
        <v>23</v>
      </c>
      <c r="AP857" s="132">
        <v>10</v>
      </c>
      <c r="AQ857" s="132">
        <v>0</v>
      </c>
      <c r="AR857" s="132">
        <v>71</v>
      </c>
      <c r="AS857" s="132">
        <v>0</v>
      </c>
      <c r="AT857" s="132" t="s">
        <v>290</v>
      </c>
      <c r="AU857" s="132">
        <v>107</v>
      </c>
    </row>
    <row r="858" spans="1:47">
      <c r="A858" t="s">
        <v>4484</v>
      </c>
      <c r="B858" t="s">
        <v>4485</v>
      </c>
      <c r="C858" t="s">
        <v>4486</v>
      </c>
      <c r="D858" t="s">
        <v>4487</v>
      </c>
      <c r="E858" t="s">
        <v>4488</v>
      </c>
      <c r="F858" t="s">
        <v>4392</v>
      </c>
      <c r="G858" t="s">
        <v>288</v>
      </c>
      <c r="H858" s="131" t="s">
        <v>4489</v>
      </c>
      <c r="I858">
        <v>8157290288</v>
      </c>
      <c r="J858" t="s">
        <v>204</v>
      </c>
      <c r="K858" s="132">
        <v>10</v>
      </c>
      <c r="L858" s="132">
        <v>5</v>
      </c>
      <c r="M858" s="132">
        <v>1</v>
      </c>
      <c r="N858" s="132">
        <v>16</v>
      </c>
      <c r="O858" s="132">
        <v>17</v>
      </c>
      <c r="P858" s="132">
        <v>20</v>
      </c>
      <c r="Q858" s="132">
        <v>14</v>
      </c>
      <c r="R858" s="132">
        <v>19</v>
      </c>
      <c r="S858" s="132">
        <v>14</v>
      </c>
      <c r="T858" s="132">
        <v>23</v>
      </c>
      <c r="U858" s="132">
        <v>16</v>
      </c>
      <c r="V858" s="132">
        <v>15</v>
      </c>
      <c r="W858" s="132">
        <v>23</v>
      </c>
      <c r="X858" s="132">
        <v>15</v>
      </c>
      <c r="Y858" s="132">
        <v>0</v>
      </c>
      <c r="Z858" s="132">
        <v>0</v>
      </c>
      <c r="AA858" s="132">
        <v>0</v>
      </c>
      <c r="AB858" s="132">
        <v>0</v>
      </c>
      <c r="AC858" s="132">
        <v>0</v>
      </c>
      <c r="AD858" s="132">
        <v>0</v>
      </c>
      <c r="AE858" s="132">
        <v>0</v>
      </c>
      <c r="AF858" s="132">
        <v>0</v>
      </c>
      <c r="AG858" s="132">
        <v>0</v>
      </c>
      <c r="AH858" s="132">
        <v>0</v>
      </c>
      <c r="AI858" s="132">
        <v>97</v>
      </c>
      <c r="AJ858" s="132">
        <v>79</v>
      </c>
      <c r="AK858" s="132">
        <v>0</v>
      </c>
      <c r="AL858" s="132">
        <v>0</v>
      </c>
      <c r="AM858" s="132" t="s">
        <v>290</v>
      </c>
      <c r="AN858" s="132" t="s">
        <v>290</v>
      </c>
      <c r="AO858" s="132">
        <v>12</v>
      </c>
      <c r="AP858" s="132">
        <v>91</v>
      </c>
      <c r="AQ858" s="132">
        <v>0</v>
      </c>
      <c r="AR858" s="132">
        <v>57</v>
      </c>
      <c r="AS858" s="132">
        <v>10</v>
      </c>
      <c r="AT858" s="132">
        <v>96</v>
      </c>
      <c r="AU858" s="132">
        <v>176</v>
      </c>
    </row>
    <row r="859" spans="1:47">
      <c r="A859" t="s">
        <v>4490</v>
      </c>
      <c r="B859" t="s">
        <v>4491</v>
      </c>
      <c r="C859" t="s">
        <v>1664</v>
      </c>
      <c r="D859" t="s">
        <v>2837</v>
      </c>
      <c r="E859" t="s">
        <v>4492</v>
      </c>
      <c r="F859" t="s">
        <v>4428</v>
      </c>
      <c r="G859" t="s">
        <v>288</v>
      </c>
      <c r="H859" s="131">
        <v>60441</v>
      </c>
      <c r="I859">
        <v>8159057030</v>
      </c>
      <c r="J859" t="s">
        <v>204</v>
      </c>
      <c r="K859" s="132">
        <v>6</v>
      </c>
      <c r="L859" s="132">
        <v>4</v>
      </c>
      <c r="M859" s="132">
        <v>2</v>
      </c>
      <c r="N859" s="132">
        <v>12</v>
      </c>
      <c r="O859" s="132">
        <v>18</v>
      </c>
      <c r="P859" s="132">
        <v>11</v>
      </c>
      <c r="Q859" s="132">
        <v>10</v>
      </c>
      <c r="R859" s="132" t="s">
        <v>290</v>
      </c>
      <c r="S859" s="132" t="s">
        <v>290</v>
      </c>
      <c r="T859" s="132" t="s">
        <v>290</v>
      </c>
      <c r="U859" s="132" t="s">
        <v>290</v>
      </c>
      <c r="V859" s="132" t="s">
        <v>290</v>
      </c>
      <c r="W859" s="132" t="s">
        <v>290</v>
      </c>
      <c r="X859" s="132" t="s">
        <v>290</v>
      </c>
      <c r="Y859" s="132">
        <v>0</v>
      </c>
      <c r="Z859" s="132">
        <v>0</v>
      </c>
      <c r="AA859" s="132">
        <v>0</v>
      </c>
      <c r="AB859" s="132">
        <v>0</v>
      </c>
      <c r="AC859" s="132">
        <v>0</v>
      </c>
      <c r="AD859" s="132">
        <v>0</v>
      </c>
      <c r="AE859" s="132">
        <v>0</v>
      </c>
      <c r="AF859" s="132">
        <v>0</v>
      </c>
      <c r="AG859" s="132">
        <v>0</v>
      </c>
      <c r="AH859" s="132">
        <v>0</v>
      </c>
      <c r="AI859" s="132">
        <v>41</v>
      </c>
      <c r="AJ859" s="132">
        <v>33</v>
      </c>
      <c r="AK859" s="132">
        <v>0</v>
      </c>
      <c r="AL859" s="132">
        <v>0</v>
      </c>
      <c r="AM859" s="132">
        <v>0</v>
      </c>
      <c r="AN859" s="132" t="s">
        <v>290</v>
      </c>
      <c r="AO859" s="132">
        <v>0</v>
      </c>
      <c r="AP859" s="132" t="s">
        <v>290</v>
      </c>
      <c r="AQ859" s="132">
        <v>0</v>
      </c>
      <c r="AR859" s="132">
        <v>58</v>
      </c>
      <c r="AS859" s="132" t="s">
        <v>290</v>
      </c>
      <c r="AT859" s="132">
        <v>0</v>
      </c>
      <c r="AU859" s="132">
        <v>74</v>
      </c>
    </row>
    <row r="860" spans="1:47">
      <c r="A860" t="s">
        <v>4493</v>
      </c>
      <c r="B860" t="s">
        <v>4494</v>
      </c>
      <c r="C860" t="s">
        <v>4495</v>
      </c>
      <c r="D860" t="s">
        <v>4496</v>
      </c>
      <c r="E860" t="s">
        <v>4497</v>
      </c>
      <c r="F860" t="s">
        <v>4498</v>
      </c>
      <c r="G860" t="s">
        <v>288</v>
      </c>
      <c r="H860" s="131" t="s">
        <v>4499</v>
      </c>
      <c r="I860">
        <v>7082791012</v>
      </c>
      <c r="J860" t="s">
        <v>204</v>
      </c>
      <c r="K860" s="132">
        <v>4</v>
      </c>
      <c r="L860" s="132">
        <v>3</v>
      </c>
      <c r="M860" s="132">
        <v>1</v>
      </c>
      <c r="N860" s="132">
        <v>8</v>
      </c>
      <c r="O860" s="132">
        <v>15</v>
      </c>
      <c r="P860" s="132" t="s">
        <v>290</v>
      </c>
      <c r="Q860" s="132" t="s">
        <v>290</v>
      </c>
      <c r="R860" s="132" t="s">
        <v>290</v>
      </c>
      <c r="S860" s="132" t="s">
        <v>290</v>
      </c>
      <c r="T860" s="132" t="s">
        <v>290</v>
      </c>
      <c r="U860" s="132">
        <v>0</v>
      </c>
      <c r="V860" s="132">
        <v>0</v>
      </c>
      <c r="W860" s="132">
        <v>0</v>
      </c>
      <c r="X860" s="132">
        <v>0</v>
      </c>
      <c r="Y860" s="132">
        <v>0</v>
      </c>
      <c r="Z860" s="132">
        <v>0</v>
      </c>
      <c r="AA860" s="132">
        <v>0</v>
      </c>
      <c r="AB860" s="132">
        <v>0</v>
      </c>
      <c r="AC860" s="132">
        <v>0</v>
      </c>
      <c r="AD860" s="132">
        <v>0</v>
      </c>
      <c r="AE860" s="132">
        <v>0</v>
      </c>
      <c r="AF860" s="132">
        <v>0</v>
      </c>
      <c r="AG860" s="132">
        <v>0</v>
      </c>
      <c r="AH860" s="132">
        <v>0</v>
      </c>
      <c r="AI860" s="132">
        <v>25</v>
      </c>
      <c r="AJ860" s="132">
        <v>19</v>
      </c>
      <c r="AK860" s="132">
        <v>0</v>
      </c>
      <c r="AL860" s="132">
        <v>0</v>
      </c>
      <c r="AM860" s="132">
        <v>0</v>
      </c>
      <c r="AN860" s="132">
        <v>0</v>
      </c>
      <c r="AO860" s="132">
        <v>44</v>
      </c>
      <c r="AP860" s="132">
        <v>0</v>
      </c>
      <c r="AQ860" s="132">
        <v>0</v>
      </c>
      <c r="AR860" s="132">
        <v>0</v>
      </c>
      <c r="AS860" s="132">
        <v>0</v>
      </c>
      <c r="AT860" s="132">
        <v>0</v>
      </c>
      <c r="AU860" s="132">
        <v>44</v>
      </c>
    </row>
    <row r="861" spans="1:47">
      <c r="A861" t="s">
        <v>4500</v>
      </c>
      <c r="B861" t="s">
        <v>4501</v>
      </c>
      <c r="C861" t="s">
        <v>4502</v>
      </c>
      <c r="D861" t="s">
        <v>4503</v>
      </c>
      <c r="E861" t="s">
        <v>4504</v>
      </c>
      <c r="F861" t="s">
        <v>4392</v>
      </c>
      <c r="G861" t="s">
        <v>288</v>
      </c>
      <c r="H861" s="131" t="s">
        <v>4505</v>
      </c>
      <c r="I861">
        <v>6308859166</v>
      </c>
      <c r="J861" t="s">
        <v>204</v>
      </c>
      <c r="K861" s="132">
        <v>1</v>
      </c>
      <c r="L861" s="132">
        <v>0</v>
      </c>
      <c r="M861" s="132">
        <v>1</v>
      </c>
      <c r="N861" s="132">
        <v>2</v>
      </c>
      <c r="O861" s="132">
        <v>0</v>
      </c>
      <c r="P861" s="132" t="s">
        <v>290</v>
      </c>
      <c r="Q861" s="132" t="s">
        <v>290</v>
      </c>
      <c r="R861" s="132">
        <v>0</v>
      </c>
      <c r="S861" s="132" t="s">
        <v>290</v>
      </c>
      <c r="T861" s="132">
        <v>0</v>
      </c>
      <c r="U861" s="132">
        <v>0</v>
      </c>
      <c r="V861" s="132" t="s">
        <v>290</v>
      </c>
      <c r="W861" s="132">
        <v>0</v>
      </c>
      <c r="X861" s="132">
        <v>0</v>
      </c>
      <c r="Y861" s="132">
        <v>0</v>
      </c>
      <c r="Z861" s="132">
        <v>0</v>
      </c>
      <c r="AA861" s="132">
        <v>0</v>
      </c>
      <c r="AB861" s="132">
        <v>0</v>
      </c>
      <c r="AC861" s="132">
        <v>0</v>
      </c>
      <c r="AD861" s="132">
        <v>0</v>
      </c>
      <c r="AE861" s="132">
        <v>0</v>
      </c>
      <c r="AF861" s="132">
        <v>0</v>
      </c>
      <c r="AG861" s="132">
        <v>0</v>
      </c>
      <c r="AH861" s="132">
        <v>0</v>
      </c>
      <c r="AI861" s="132" t="s">
        <v>290</v>
      </c>
      <c r="AJ861" s="132">
        <v>0</v>
      </c>
      <c r="AK861" s="132">
        <v>0</v>
      </c>
      <c r="AL861" s="132">
        <v>0</v>
      </c>
      <c r="AM861" s="132">
        <v>0</v>
      </c>
      <c r="AN861" s="132">
        <v>0</v>
      </c>
      <c r="AO861" s="132" t="s">
        <v>290</v>
      </c>
      <c r="AP861" s="132">
        <v>0</v>
      </c>
      <c r="AQ861" s="132">
        <v>0</v>
      </c>
      <c r="AR861" s="132">
        <v>0</v>
      </c>
      <c r="AS861" s="132">
        <v>0</v>
      </c>
      <c r="AT861" s="132" t="s">
        <v>290</v>
      </c>
      <c r="AU861" s="132" t="s">
        <v>290</v>
      </c>
    </row>
    <row r="862" spans="1:47">
      <c r="A862" t="s">
        <v>4511</v>
      </c>
      <c r="B862" t="s">
        <v>4512</v>
      </c>
      <c r="C862" t="s">
        <v>1126</v>
      </c>
      <c r="D862" t="s">
        <v>4513</v>
      </c>
      <c r="E862" t="s">
        <v>4514</v>
      </c>
      <c r="F862" t="s">
        <v>4515</v>
      </c>
      <c r="G862" t="s">
        <v>288</v>
      </c>
      <c r="H862" s="131" t="s">
        <v>4516</v>
      </c>
      <c r="I862">
        <v>8157414180</v>
      </c>
      <c r="J862" t="s">
        <v>204</v>
      </c>
      <c r="K862" s="132">
        <v>7</v>
      </c>
      <c r="L862" s="132">
        <v>3</v>
      </c>
      <c r="M862" s="132">
        <v>2</v>
      </c>
      <c r="N862" s="132">
        <v>12</v>
      </c>
      <c r="O862" s="132">
        <v>28</v>
      </c>
      <c r="P862" s="132">
        <v>12</v>
      </c>
      <c r="Q862" s="132" t="s">
        <v>290</v>
      </c>
      <c r="R862" s="132" t="s">
        <v>290</v>
      </c>
      <c r="S862" s="132" t="s">
        <v>290</v>
      </c>
      <c r="T862" s="132" t="s">
        <v>290</v>
      </c>
      <c r="U862" s="132" t="s">
        <v>290</v>
      </c>
      <c r="V862" s="132" t="s">
        <v>290</v>
      </c>
      <c r="W862" s="132">
        <v>0</v>
      </c>
      <c r="X862" s="132">
        <v>0</v>
      </c>
      <c r="Y862" s="132">
        <v>0</v>
      </c>
      <c r="Z862" s="132">
        <v>0</v>
      </c>
      <c r="AA862" s="132">
        <v>0</v>
      </c>
      <c r="AB862" s="132">
        <v>0</v>
      </c>
      <c r="AC862" s="132">
        <v>0</v>
      </c>
      <c r="AD862" s="132">
        <v>0</v>
      </c>
      <c r="AE862" s="132">
        <v>0</v>
      </c>
      <c r="AF862" s="132">
        <v>0</v>
      </c>
      <c r="AG862" s="132">
        <v>0</v>
      </c>
      <c r="AH862" s="132">
        <v>0</v>
      </c>
      <c r="AI862" s="132">
        <v>42</v>
      </c>
      <c r="AJ862" s="132">
        <v>31</v>
      </c>
      <c r="AK862" s="132">
        <v>0</v>
      </c>
      <c r="AL862" s="132">
        <v>0</v>
      </c>
      <c r="AM862" s="132">
        <v>0</v>
      </c>
      <c r="AN862" s="132">
        <v>0</v>
      </c>
      <c r="AO862" s="132" t="s">
        <v>290</v>
      </c>
      <c r="AP862" s="132" t="s">
        <v>290</v>
      </c>
      <c r="AQ862" s="132">
        <v>0</v>
      </c>
      <c r="AR862" s="132">
        <v>50</v>
      </c>
      <c r="AS862" s="132">
        <v>10</v>
      </c>
      <c r="AT862" s="132" t="s">
        <v>290</v>
      </c>
      <c r="AU862" s="132">
        <v>73</v>
      </c>
    </row>
    <row r="863" spans="1:47">
      <c r="A863" t="s">
        <v>4517</v>
      </c>
      <c r="B863" t="s">
        <v>4518</v>
      </c>
      <c r="C863" t="s">
        <v>478</v>
      </c>
      <c r="D863" t="s">
        <v>1932</v>
      </c>
      <c r="E863" t="s">
        <v>4519</v>
      </c>
      <c r="F863" t="s">
        <v>4444</v>
      </c>
      <c r="G863" t="s">
        <v>288</v>
      </c>
      <c r="H863" s="131" t="s">
        <v>4445</v>
      </c>
      <c r="I863">
        <v>7084798988</v>
      </c>
      <c r="J863" t="s">
        <v>204</v>
      </c>
      <c r="K863" s="132">
        <v>22.7</v>
      </c>
      <c r="L863" s="132">
        <v>4.5999999999999996</v>
      </c>
      <c r="M863" s="132">
        <v>2</v>
      </c>
      <c r="N863" s="132">
        <v>29.3</v>
      </c>
      <c r="O863" s="132">
        <v>67</v>
      </c>
      <c r="P863" s="132">
        <v>20</v>
      </c>
      <c r="Q863" s="132">
        <v>28</v>
      </c>
      <c r="R863" s="132">
        <v>21</v>
      </c>
      <c r="S863" s="132">
        <v>24</v>
      </c>
      <c r="T863" s="132">
        <v>16</v>
      </c>
      <c r="U863" s="132">
        <v>15</v>
      </c>
      <c r="V863" s="132">
        <v>18</v>
      </c>
      <c r="W863" s="132">
        <v>26</v>
      </c>
      <c r="X863" s="132">
        <v>27</v>
      </c>
      <c r="Y863" s="132">
        <v>0</v>
      </c>
      <c r="Z863" s="132">
        <v>0</v>
      </c>
      <c r="AA863" s="132">
        <v>0</v>
      </c>
      <c r="AB863" s="132">
        <v>0</v>
      </c>
      <c r="AC863" s="132">
        <v>0</v>
      </c>
      <c r="AD863" s="132">
        <v>0</v>
      </c>
      <c r="AE863" s="132">
        <v>0</v>
      </c>
      <c r="AF863" s="132">
        <v>0</v>
      </c>
      <c r="AG863" s="132">
        <v>0</v>
      </c>
      <c r="AH863" s="132">
        <v>0</v>
      </c>
      <c r="AI863" s="132">
        <v>142</v>
      </c>
      <c r="AJ863" s="132">
        <v>120</v>
      </c>
      <c r="AK863" s="132">
        <v>0</v>
      </c>
      <c r="AL863" s="132">
        <v>0</v>
      </c>
      <c r="AM863" s="132">
        <v>0</v>
      </c>
      <c r="AN863" s="132">
        <v>16</v>
      </c>
      <c r="AO863" s="132">
        <v>35</v>
      </c>
      <c r="AP863" s="132">
        <v>14</v>
      </c>
      <c r="AQ863" s="132">
        <v>0</v>
      </c>
      <c r="AR863" s="132">
        <v>187</v>
      </c>
      <c r="AS863" s="132">
        <v>10</v>
      </c>
      <c r="AT863" s="132" t="s">
        <v>290</v>
      </c>
      <c r="AU863" s="132">
        <v>262</v>
      </c>
    </row>
    <row r="864" spans="1:47">
      <c r="A864" t="s">
        <v>4520</v>
      </c>
      <c r="B864" t="s">
        <v>3218</v>
      </c>
      <c r="C864" t="s">
        <v>677</v>
      </c>
      <c r="D864" t="s">
        <v>4521</v>
      </c>
      <c r="E864" t="s">
        <v>4522</v>
      </c>
      <c r="F864" t="s">
        <v>4397</v>
      </c>
      <c r="G864" t="s">
        <v>288</v>
      </c>
      <c r="H864" s="131" t="s">
        <v>4398</v>
      </c>
      <c r="I864">
        <v>8155779310</v>
      </c>
      <c r="J864" t="s">
        <v>204</v>
      </c>
      <c r="K864" s="132">
        <v>20.5</v>
      </c>
      <c r="L864" s="132">
        <v>6.7</v>
      </c>
      <c r="M864" s="132">
        <v>5</v>
      </c>
      <c r="N864" s="132">
        <v>32.200000000000003</v>
      </c>
      <c r="O864" s="132">
        <v>0</v>
      </c>
      <c r="P864" s="132">
        <v>42</v>
      </c>
      <c r="Q864" s="132">
        <v>33</v>
      </c>
      <c r="R864" s="132">
        <v>23</v>
      </c>
      <c r="S864" s="132">
        <v>33</v>
      </c>
      <c r="T864" s="132">
        <v>29</v>
      </c>
      <c r="U864" s="132">
        <v>25</v>
      </c>
      <c r="V864" s="132">
        <v>26</v>
      </c>
      <c r="W864" s="132">
        <v>27</v>
      </c>
      <c r="X864" s="132">
        <v>27</v>
      </c>
      <c r="Y864" s="132">
        <v>0</v>
      </c>
      <c r="Z864" s="132">
        <v>0</v>
      </c>
      <c r="AA864" s="132">
        <v>0</v>
      </c>
      <c r="AB864" s="132">
        <v>0</v>
      </c>
      <c r="AC864" s="132">
        <v>0</v>
      </c>
      <c r="AD864" s="132">
        <v>0</v>
      </c>
      <c r="AE864" s="132">
        <v>0</v>
      </c>
      <c r="AF864" s="132">
        <v>0</v>
      </c>
      <c r="AG864" s="132">
        <v>18</v>
      </c>
      <c r="AH864" s="132">
        <v>0</v>
      </c>
      <c r="AI864" s="132">
        <v>149</v>
      </c>
      <c r="AJ864" s="132">
        <v>134</v>
      </c>
      <c r="AK864" s="132">
        <v>0</v>
      </c>
      <c r="AL864" s="132">
        <v>0</v>
      </c>
      <c r="AM864" s="132" t="s">
        <v>290</v>
      </c>
      <c r="AN864" s="132" t="s">
        <v>290</v>
      </c>
      <c r="AO864" s="132">
        <v>31</v>
      </c>
      <c r="AP864" s="132">
        <v>11</v>
      </c>
      <c r="AQ864" s="132">
        <v>0</v>
      </c>
      <c r="AR864" s="132">
        <v>202</v>
      </c>
      <c r="AS864" s="132">
        <v>34</v>
      </c>
      <c r="AT864" s="132">
        <v>0</v>
      </c>
      <c r="AU864" s="132">
        <v>283</v>
      </c>
    </row>
    <row r="865" spans="1:47">
      <c r="A865" t="s">
        <v>4523</v>
      </c>
      <c r="B865" t="s">
        <v>4524</v>
      </c>
      <c r="C865" t="s">
        <v>2188</v>
      </c>
      <c r="D865" t="s">
        <v>4525</v>
      </c>
      <c r="E865" t="s">
        <v>4526</v>
      </c>
      <c r="F865" t="s">
        <v>4423</v>
      </c>
      <c r="G865" t="s">
        <v>288</v>
      </c>
      <c r="H865" s="131" t="s">
        <v>4424</v>
      </c>
      <c r="I865">
        <v>8158864898</v>
      </c>
      <c r="J865" t="s">
        <v>204</v>
      </c>
      <c r="K865" s="132">
        <v>4.5</v>
      </c>
      <c r="L865" s="132">
        <v>2.5</v>
      </c>
      <c r="M865" s="132">
        <v>1.5</v>
      </c>
      <c r="N865" s="132">
        <v>8.5</v>
      </c>
      <c r="O865" s="132" t="s">
        <v>290</v>
      </c>
      <c r="P865" s="132" t="s">
        <v>290</v>
      </c>
      <c r="Q865" s="132" t="s">
        <v>290</v>
      </c>
      <c r="R865" s="132" t="s">
        <v>290</v>
      </c>
      <c r="S865" s="132" t="s">
        <v>290</v>
      </c>
      <c r="T865" s="132" t="s">
        <v>290</v>
      </c>
      <c r="U865" s="132" t="s">
        <v>290</v>
      </c>
      <c r="V865" s="132">
        <v>0</v>
      </c>
      <c r="W865" s="132">
        <v>0</v>
      </c>
      <c r="X865" s="132">
        <v>0</v>
      </c>
      <c r="Y865" s="132">
        <v>0</v>
      </c>
      <c r="Z865" s="132">
        <v>0</v>
      </c>
      <c r="AA865" s="132">
        <v>0</v>
      </c>
      <c r="AB865" s="132">
        <v>0</v>
      </c>
      <c r="AC865" s="132">
        <v>0</v>
      </c>
      <c r="AD865" s="132">
        <v>0</v>
      </c>
      <c r="AE865" s="132">
        <v>0</v>
      </c>
      <c r="AF865" s="132">
        <v>0</v>
      </c>
      <c r="AG865" s="132">
        <v>0</v>
      </c>
      <c r="AH865" s="132">
        <v>0</v>
      </c>
      <c r="AI865" s="132">
        <v>23</v>
      </c>
      <c r="AJ865" s="132">
        <v>14</v>
      </c>
      <c r="AK865" s="132">
        <v>0</v>
      </c>
      <c r="AL865" s="132">
        <v>0</v>
      </c>
      <c r="AM865" s="132">
        <v>0</v>
      </c>
      <c r="AN865" s="132">
        <v>0</v>
      </c>
      <c r="AO865" s="132" t="s">
        <v>290</v>
      </c>
      <c r="AP865" s="132">
        <v>16</v>
      </c>
      <c r="AQ865" s="132">
        <v>0</v>
      </c>
      <c r="AR865" s="132" t="s">
        <v>290</v>
      </c>
      <c r="AS865" s="132" t="s">
        <v>290</v>
      </c>
      <c r="AT865" s="132">
        <v>20</v>
      </c>
      <c r="AU865" s="132">
        <v>37</v>
      </c>
    </row>
    <row r="866" spans="1:47">
      <c r="A866" t="s">
        <v>4527</v>
      </c>
      <c r="B866" t="s">
        <v>4528</v>
      </c>
      <c r="C866" t="s">
        <v>4529</v>
      </c>
      <c r="D866" t="s">
        <v>4530</v>
      </c>
      <c r="E866" t="s">
        <v>4531</v>
      </c>
      <c r="F866" t="s">
        <v>4467</v>
      </c>
      <c r="G866" t="s">
        <v>288</v>
      </c>
      <c r="H866" s="131" t="s">
        <v>4468</v>
      </c>
      <c r="I866">
        <v>6309145015</v>
      </c>
      <c r="J866" t="s">
        <v>204</v>
      </c>
      <c r="K866" s="132">
        <v>16</v>
      </c>
      <c r="L866" s="132">
        <v>2</v>
      </c>
      <c r="M866" s="132">
        <v>4</v>
      </c>
      <c r="N866" s="132">
        <v>22</v>
      </c>
      <c r="O866" s="132">
        <v>15</v>
      </c>
      <c r="P866" s="132">
        <v>19</v>
      </c>
      <c r="Q866" s="132">
        <v>14</v>
      </c>
      <c r="R866" s="132">
        <v>17</v>
      </c>
      <c r="S866" s="132">
        <v>18</v>
      </c>
      <c r="T866" s="132" t="s">
        <v>290</v>
      </c>
      <c r="U866" s="132" t="s">
        <v>290</v>
      </c>
      <c r="V866" s="132" t="s">
        <v>290</v>
      </c>
      <c r="W866" s="132" t="s">
        <v>290</v>
      </c>
      <c r="X866" s="132" t="s">
        <v>290</v>
      </c>
      <c r="Y866" s="132" t="s">
        <v>290</v>
      </c>
      <c r="Z866" s="132" t="s">
        <v>290</v>
      </c>
      <c r="AA866" s="132" t="s">
        <v>290</v>
      </c>
      <c r="AB866" s="132" t="s">
        <v>290</v>
      </c>
      <c r="AC866" s="132" t="s">
        <v>290</v>
      </c>
      <c r="AD866" s="132">
        <v>18</v>
      </c>
      <c r="AE866" s="132">
        <v>0</v>
      </c>
      <c r="AF866" s="132">
        <v>0</v>
      </c>
      <c r="AG866" s="132">
        <v>0</v>
      </c>
      <c r="AH866" s="132">
        <v>0</v>
      </c>
      <c r="AI866" s="132">
        <v>57</v>
      </c>
      <c r="AJ866" s="132">
        <v>85</v>
      </c>
      <c r="AK866" s="132" t="s">
        <v>290</v>
      </c>
      <c r="AL866" s="132">
        <v>0</v>
      </c>
      <c r="AM866" s="132">
        <v>0</v>
      </c>
      <c r="AN866" s="132">
        <v>116</v>
      </c>
      <c r="AO866" s="132" t="s">
        <v>290</v>
      </c>
      <c r="AP866" s="132">
        <v>0</v>
      </c>
      <c r="AQ866" s="132">
        <v>0</v>
      </c>
      <c r="AR866" s="132">
        <v>20</v>
      </c>
      <c r="AS866" s="132" t="s">
        <v>290</v>
      </c>
      <c r="AT866" s="132">
        <v>25</v>
      </c>
      <c r="AU866" s="132">
        <v>142</v>
      </c>
    </row>
    <row r="867" spans="1:47">
      <c r="A867" t="s">
        <v>4532</v>
      </c>
      <c r="B867" t="s">
        <v>4533</v>
      </c>
      <c r="C867" t="s">
        <v>4534</v>
      </c>
      <c r="D867" t="s">
        <v>3188</v>
      </c>
      <c r="E867" t="s">
        <v>4535</v>
      </c>
      <c r="F867" t="s">
        <v>4462</v>
      </c>
      <c r="G867" t="s">
        <v>288</v>
      </c>
      <c r="H867" s="131" t="s">
        <v>4463</v>
      </c>
      <c r="I867">
        <v>7086723093</v>
      </c>
      <c r="J867" t="s">
        <v>204</v>
      </c>
      <c r="K867" s="132">
        <v>12</v>
      </c>
      <c r="L867" s="132">
        <v>4</v>
      </c>
      <c r="M867" s="132">
        <v>1</v>
      </c>
      <c r="N867" s="132">
        <v>17</v>
      </c>
      <c r="O867" s="132">
        <v>10</v>
      </c>
      <c r="P867" s="132">
        <v>14</v>
      </c>
      <c r="Q867" s="132">
        <v>15</v>
      </c>
      <c r="R867" s="132">
        <v>21</v>
      </c>
      <c r="S867" s="132">
        <v>10</v>
      </c>
      <c r="T867" s="132">
        <v>17</v>
      </c>
      <c r="U867" s="132">
        <v>10</v>
      </c>
      <c r="V867" s="132">
        <v>15</v>
      </c>
      <c r="W867" s="132">
        <v>23</v>
      </c>
      <c r="X867" s="132" t="s">
        <v>290</v>
      </c>
      <c r="Y867" s="132">
        <v>0</v>
      </c>
      <c r="Z867" s="132">
        <v>0</v>
      </c>
      <c r="AA867" s="132">
        <v>0</v>
      </c>
      <c r="AB867" s="132">
        <v>0</v>
      </c>
      <c r="AC867" s="132">
        <v>0</v>
      </c>
      <c r="AD867" s="132">
        <v>0</v>
      </c>
      <c r="AE867" s="132">
        <v>0</v>
      </c>
      <c r="AF867" s="132">
        <v>0</v>
      </c>
      <c r="AG867" s="132">
        <v>0</v>
      </c>
      <c r="AH867" s="132">
        <v>0</v>
      </c>
      <c r="AI867" s="132">
        <v>74</v>
      </c>
      <c r="AJ867" s="132">
        <v>70</v>
      </c>
      <c r="AK867" s="132">
        <v>0</v>
      </c>
      <c r="AL867" s="132">
        <v>0</v>
      </c>
      <c r="AM867" s="132">
        <v>0</v>
      </c>
      <c r="AN867" s="132" t="s">
        <v>290</v>
      </c>
      <c r="AO867" s="132">
        <v>21</v>
      </c>
      <c r="AP867" s="132">
        <v>33</v>
      </c>
      <c r="AQ867" s="132">
        <v>0</v>
      </c>
      <c r="AR867" s="132">
        <v>59</v>
      </c>
      <c r="AS867" s="132">
        <v>29</v>
      </c>
      <c r="AT867" s="132">
        <v>35</v>
      </c>
      <c r="AU867" s="132">
        <v>144</v>
      </c>
    </row>
    <row r="868" spans="1:47">
      <c r="A868" t="s">
        <v>4834</v>
      </c>
      <c r="B868" t="s">
        <v>4835</v>
      </c>
      <c r="C868" t="s">
        <v>4836</v>
      </c>
      <c r="D868" t="s">
        <v>4837</v>
      </c>
      <c r="E868" t="s">
        <v>4838</v>
      </c>
      <c r="F868" t="s">
        <v>4839</v>
      </c>
      <c r="G868" t="s">
        <v>288</v>
      </c>
      <c r="H868" s="131">
        <v>60475</v>
      </c>
      <c r="I868">
        <v>7082485926</v>
      </c>
      <c r="J868" t="s">
        <v>204</v>
      </c>
      <c r="K868" s="132">
        <v>4</v>
      </c>
      <c r="L868" s="132">
        <v>0</v>
      </c>
      <c r="M868" s="132">
        <v>1</v>
      </c>
      <c r="N868" s="132">
        <v>5</v>
      </c>
      <c r="O868" s="132">
        <v>16</v>
      </c>
      <c r="P868" s="132">
        <v>0</v>
      </c>
      <c r="Q868" s="132" t="s">
        <v>290</v>
      </c>
      <c r="R868" s="132">
        <v>0</v>
      </c>
      <c r="S868" s="132">
        <v>0</v>
      </c>
      <c r="T868" s="132">
        <v>0</v>
      </c>
      <c r="U868" s="132">
        <v>0</v>
      </c>
      <c r="V868" s="132">
        <v>0</v>
      </c>
      <c r="W868" s="132">
        <v>0</v>
      </c>
      <c r="X868" s="132">
        <v>0</v>
      </c>
      <c r="Y868" s="132">
        <v>0</v>
      </c>
      <c r="Z868" s="132">
        <v>0</v>
      </c>
      <c r="AA868" s="132">
        <v>0</v>
      </c>
      <c r="AB868" s="132">
        <v>0</v>
      </c>
      <c r="AC868" s="132">
        <v>0</v>
      </c>
      <c r="AD868" s="132">
        <v>0</v>
      </c>
      <c r="AE868" s="132">
        <v>0</v>
      </c>
      <c r="AF868" s="132">
        <v>0</v>
      </c>
      <c r="AG868" s="132">
        <v>0</v>
      </c>
      <c r="AH868" s="132">
        <v>0</v>
      </c>
      <c r="AI868" s="132" t="s">
        <v>290</v>
      </c>
      <c r="AJ868" s="132" t="s">
        <v>290</v>
      </c>
      <c r="AK868" s="132">
        <v>0</v>
      </c>
      <c r="AL868" s="132">
        <v>0</v>
      </c>
      <c r="AM868" s="132">
        <v>0</v>
      </c>
      <c r="AN868" s="132">
        <v>0</v>
      </c>
      <c r="AO868" s="132">
        <v>17</v>
      </c>
      <c r="AP868" s="132">
        <v>0</v>
      </c>
      <c r="AQ868" s="132">
        <v>0</v>
      </c>
      <c r="AR868" s="132">
        <v>0</v>
      </c>
      <c r="AS868" s="132">
        <v>0</v>
      </c>
      <c r="AT868" s="132">
        <v>17</v>
      </c>
      <c r="AU868" s="132">
        <v>17</v>
      </c>
    </row>
    <row r="869" spans="1:47">
      <c r="A869" t="s">
        <v>4540</v>
      </c>
      <c r="B869" t="s">
        <v>4541</v>
      </c>
      <c r="C869" t="s">
        <v>2465</v>
      </c>
      <c r="D869" t="s">
        <v>4542</v>
      </c>
      <c r="E869" t="s">
        <v>4543</v>
      </c>
      <c r="F869" t="s">
        <v>4544</v>
      </c>
      <c r="G869" t="s">
        <v>288</v>
      </c>
      <c r="H869" s="131" t="s">
        <v>4545</v>
      </c>
      <c r="I869">
        <v>8154693030</v>
      </c>
      <c r="J869" t="s">
        <v>204</v>
      </c>
      <c r="K869" s="132">
        <v>1</v>
      </c>
      <c r="L869" s="132">
        <v>2</v>
      </c>
      <c r="M869" s="132">
        <v>1</v>
      </c>
      <c r="N869" s="132">
        <v>4</v>
      </c>
      <c r="O869" s="132">
        <v>23</v>
      </c>
      <c r="P869" s="132" t="s">
        <v>290</v>
      </c>
      <c r="Q869" s="132">
        <v>0</v>
      </c>
      <c r="R869" s="132">
        <v>0</v>
      </c>
      <c r="S869" s="132">
        <v>0</v>
      </c>
      <c r="T869" s="132">
        <v>0</v>
      </c>
      <c r="U869" s="132">
        <v>0</v>
      </c>
      <c r="V869" s="132">
        <v>0</v>
      </c>
      <c r="W869" s="132">
        <v>0</v>
      </c>
      <c r="X869" s="132">
        <v>0</v>
      </c>
      <c r="Y869" s="132">
        <v>0</v>
      </c>
      <c r="Z869" s="132">
        <v>0</v>
      </c>
      <c r="AA869" s="132">
        <v>0</v>
      </c>
      <c r="AB869" s="132">
        <v>0</v>
      </c>
      <c r="AC869" s="132">
        <v>0</v>
      </c>
      <c r="AD869" s="132">
        <v>0</v>
      </c>
      <c r="AE869" s="132">
        <v>0</v>
      </c>
      <c r="AF869" s="132">
        <v>0</v>
      </c>
      <c r="AG869" s="132">
        <v>0</v>
      </c>
      <c r="AH869" s="132">
        <v>0</v>
      </c>
      <c r="AI869" s="132">
        <v>16</v>
      </c>
      <c r="AJ869" s="132">
        <v>10</v>
      </c>
      <c r="AK869" s="132">
        <v>0</v>
      </c>
      <c r="AL869" s="132">
        <v>0</v>
      </c>
      <c r="AM869" s="132">
        <v>0</v>
      </c>
      <c r="AN869" s="132">
        <v>0</v>
      </c>
      <c r="AO869" s="132" t="s">
        <v>290</v>
      </c>
      <c r="AP869" s="132">
        <v>0</v>
      </c>
      <c r="AQ869" s="132" t="s">
        <v>290</v>
      </c>
      <c r="AR869" s="132">
        <v>21</v>
      </c>
      <c r="AS869" s="132">
        <v>0</v>
      </c>
      <c r="AT869" s="132">
        <v>0</v>
      </c>
      <c r="AU869" s="132">
        <v>26</v>
      </c>
    </row>
    <row r="870" spans="1:47" s="140" customFormat="1">
      <c r="B870" s="140" t="s">
        <v>4546</v>
      </c>
      <c r="H870" s="141"/>
      <c r="K870" s="142">
        <f>SUM(K2:K869)</f>
        <v>15827.950000000008</v>
      </c>
      <c r="L870" s="142">
        <f t="shared" ref="L870:AU870" si="0">SUM(L2:L869)</f>
        <v>6947.7</v>
      </c>
      <c r="M870" s="142">
        <f t="shared" si="0"/>
        <v>2722.9500000000016</v>
      </c>
      <c r="N870" s="142">
        <f t="shared" si="0"/>
        <v>25498.600000000002</v>
      </c>
      <c r="O870" s="142">
        <f t="shared" si="0"/>
        <v>23832</v>
      </c>
      <c r="P870" s="142">
        <f t="shared" si="0"/>
        <v>13535</v>
      </c>
      <c r="Q870" s="142">
        <f t="shared" si="0"/>
        <v>12615</v>
      </c>
      <c r="R870" s="142">
        <f t="shared" si="0"/>
        <v>11869</v>
      </c>
      <c r="S870" s="142">
        <f t="shared" si="0"/>
        <v>11920</v>
      </c>
      <c r="T870" s="142">
        <f t="shared" si="0"/>
        <v>11313</v>
      </c>
      <c r="U870" s="142">
        <f t="shared" si="0"/>
        <v>11330</v>
      </c>
      <c r="V870" s="142">
        <f t="shared" si="0"/>
        <v>11594</v>
      </c>
      <c r="W870" s="142">
        <f t="shared" si="0"/>
        <v>11555</v>
      </c>
      <c r="X870" s="142">
        <f t="shared" si="0"/>
        <v>11569</v>
      </c>
      <c r="Y870" s="142">
        <f t="shared" si="0"/>
        <v>11862</v>
      </c>
      <c r="Z870" s="142">
        <f t="shared" si="0"/>
        <v>11414</v>
      </c>
      <c r="AA870" s="142">
        <f t="shared" si="0"/>
        <v>10853</v>
      </c>
      <c r="AB870" s="142">
        <f t="shared" si="0"/>
        <v>12677</v>
      </c>
      <c r="AC870" s="142">
        <f t="shared" si="0"/>
        <v>1031</v>
      </c>
      <c r="AD870" s="142">
        <f t="shared" si="0"/>
        <v>103</v>
      </c>
      <c r="AE870" s="142">
        <f t="shared" si="0"/>
        <v>89</v>
      </c>
      <c r="AF870" s="142">
        <f t="shared" si="0"/>
        <v>36</v>
      </c>
      <c r="AG870" s="142">
        <f t="shared" si="0"/>
        <v>1373</v>
      </c>
      <c r="AH870" s="142">
        <f t="shared" si="0"/>
        <v>531</v>
      </c>
      <c r="AI870" s="142">
        <f t="shared" si="0"/>
        <v>95444</v>
      </c>
      <c r="AJ870" s="142">
        <f t="shared" si="0"/>
        <v>94696</v>
      </c>
      <c r="AK870" s="142">
        <f t="shared" si="0"/>
        <v>6257</v>
      </c>
      <c r="AL870" s="142">
        <f t="shared" si="0"/>
        <v>6618</v>
      </c>
      <c r="AM870" s="142">
        <f t="shared" si="0"/>
        <v>118</v>
      </c>
      <c r="AN870" s="142">
        <f t="shared" si="0"/>
        <v>10311</v>
      </c>
      <c r="AO870" s="142">
        <f t="shared" si="0"/>
        <v>16175</v>
      </c>
      <c r="AP870" s="142">
        <f t="shared" si="0"/>
        <v>22415</v>
      </c>
      <c r="AQ870" s="142">
        <f t="shared" si="0"/>
        <v>109</v>
      </c>
      <c r="AR870" s="142">
        <f t="shared" si="0"/>
        <v>123756</v>
      </c>
      <c r="AS870" s="142">
        <f t="shared" si="0"/>
        <v>11861</v>
      </c>
      <c r="AT870" s="142">
        <f t="shared" si="0"/>
        <v>30364</v>
      </c>
      <c r="AU870" s="142">
        <f t="shared" si="0"/>
        <v>190604</v>
      </c>
    </row>
    <row r="872" spans="1:47">
      <c r="N872" s="132" t="e">
        <v>#REF!</v>
      </c>
    </row>
    <row r="873" spans="1:47">
      <c r="AH873" s="132" t="e">
        <v>#REF!</v>
      </c>
      <c r="AJ873" s="132" t="e">
        <v>#REF!</v>
      </c>
    </row>
  </sheetData>
  <mergeCells count="1">
    <mergeCell ref="C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Q854"/>
  <sheetViews>
    <sheetView topLeftCell="U1" workbookViewId="0">
      <pane ySplit="1" topLeftCell="A829" activePane="bottomLeft" state="frozen"/>
      <selection pane="bottomLeft" activeCell="N854" sqref="N854:AA854"/>
    </sheetView>
  </sheetViews>
  <sheetFormatPr baseColWidth="10" defaultColWidth="9.1640625" defaultRowHeight="15"/>
  <cols>
    <col min="1" max="1" width="16.6640625" style="118" bestFit="1" customWidth="1"/>
    <col min="2" max="2" width="47.6640625" style="120" bestFit="1" customWidth="1"/>
    <col min="3" max="3" width="24.6640625" style="120" bestFit="1" customWidth="1"/>
    <col min="4" max="4" width="29.33203125" style="120" bestFit="1" customWidth="1"/>
    <col min="5" max="5" width="17.83203125" style="120" bestFit="1" customWidth="1"/>
    <col min="6" max="6" width="5.5" style="120" customWidth="1"/>
    <col min="7" max="7" width="14.5" style="120" bestFit="1" customWidth="1"/>
    <col min="8" max="8" width="12.5" style="120" bestFit="1" customWidth="1"/>
    <col min="9" max="9" width="10.83203125" style="120" bestFit="1" customWidth="1"/>
    <col min="10" max="10" width="15.5" style="62" bestFit="1" customWidth="1"/>
    <col min="11" max="11" width="13.5" style="62" bestFit="1" customWidth="1"/>
    <col min="12" max="12" width="21" style="62" bestFit="1" customWidth="1"/>
    <col min="13" max="13" width="12.5" style="62" bestFit="1" customWidth="1"/>
    <col min="14" max="14" width="9.5" style="62" bestFit="1" customWidth="1"/>
    <col min="15" max="15" width="17.33203125" style="62" bestFit="1" customWidth="1"/>
    <col min="16" max="16" width="14.83203125" style="62" bestFit="1" customWidth="1"/>
    <col min="17" max="17" width="17.5" style="62" bestFit="1" customWidth="1"/>
    <col min="18" max="18" width="15.5" style="62" bestFit="1" customWidth="1"/>
    <col min="19" max="19" width="16.83203125" style="62" bestFit="1" customWidth="1"/>
    <col min="20" max="20" width="15.1640625" style="62" bestFit="1" customWidth="1"/>
    <col min="21" max="21" width="15.5" style="62" bestFit="1" customWidth="1"/>
    <col min="22" max="22" width="18.5" style="62" bestFit="1" customWidth="1"/>
    <col min="23" max="23" width="16.5" style="62" bestFit="1" customWidth="1"/>
    <col min="24" max="24" width="16" style="62" bestFit="1" customWidth="1"/>
    <col min="25" max="25" width="16.1640625" style="62" bestFit="1" customWidth="1"/>
    <col min="26" max="26" width="19" style="62" bestFit="1" customWidth="1"/>
    <col min="27" max="27" width="18" style="62" bestFit="1" customWidth="1"/>
    <col min="28" max="28" width="18.5" style="62" bestFit="1" customWidth="1"/>
    <col min="29" max="29" width="18.83203125" style="62" bestFit="1" customWidth="1"/>
    <col min="30" max="30" width="17.5" style="62" bestFit="1" customWidth="1"/>
    <col min="31" max="31" width="12" style="62" bestFit="1" customWidth="1"/>
    <col min="32" max="32" width="10" style="62" bestFit="1" customWidth="1"/>
    <col min="33" max="33" width="14.5" style="62" bestFit="1" customWidth="1"/>
    <col min="34" max="34" width="16.5" style="62" bestFit="1" customWidth="1"/>
    <col min="35" max="35" width="11" style="62" bestFit="1" customWidth="1"/>
    <col min="36" max="36" width="10.33203125" style="62" bestFit="1" customWidth="1"/>
    <col min="37" max="37" width="25.1640625" style="62" bestFit="1" customWidth="1"/>
    <col min="38" max="38" width="12.83203125" style="62" bestFit="1" customWidth="1"/>
    <col min="39" max="39" width="18.5" style="62" bestFit="1" customWidth="1"/>
    <col min="40" max="40" width="11" style="62" bestFit="1" customWidth="1"/>
    <col min="41" max="41" width="16.33203125" style="62" bestFit="1" customWidth="1"/>
    <col min="42" max="42" width="15.5" style="62" bestFit="1" customWidth="1"/>
    <col min="43" max="43" width="11.1640625" style="62" bestFit="1" customWidth="1"/>
    <col min="44" max="16384" width="9.1640625" style="62"/>
  </cols>
  <sheetData>
    <row r="1" spans="1:43" s="110" customFormat="1" ht="22.25" customHeight="1" thickBot="1">
      <c r="A1" s="101" t="s">
        <v>4840</v>
      </c>
      <c r="B1" s="102" t="s">
        <v>4841</v>
      </c>
      <c r="C1" s="102" t="s">
        <v>4842</v>
      </c>
      <c r="D1" s="102" t="s">
        <v>4843</v>
      </c>
      <c r="E1" s="102" t="s">
        <v>238</v>
      </c>
      <c r="F1" s="103" t="s">
        <v>239</v>
      </c>
      <c r="G1" s="102" t="s">
        <v>4552</v>
      </c>
      <c r="H1" s="102" t="s">
        <v>4844</v>
      </c>
      <c r="I1" s="102" t="s">
        <v>242</v>
      </c>
      <c r="J1" s="104" t="s">
        <v>4845</v>
      </c>
      <c r="K1" s="104" t="s">
        <v>4846</v>
      </c>
      <c r="L1" s="104" t="s">
        <v>4847</v>
      </c>
      <c r="M1" s="104" t="s">
        <v>4848</v>
      </c>
      <c r="N1" s="105" t="s">
        <v>4849</v>
      </c>
      <c r="O1" s="105" t="s">
        <v>4850</v>
      </c>
      <c r="P1" s="105" t="s">
        <v>4851</v>
      </c>
      <c r="Q1" s="105" t="s">
        <v>4852</v>
      </c>
      <c r="R1" s="105" t="s">
        <v>4853</v>
      </c>
      <c r="S1" s="105" t="s">
        <v>4854</v>
      </c>
      <c r="T1" s="105" t="s">
        <v>4855</v>
      </c>
      <c r="U1" s="105" t="s">
        <v>4856</v>
      </c>
      <c r="V1" s="105" t="s">
        <v>4857</v>
      </c>
      <c r="W1" s="105" t="s">
        <v>4858</v>
      </c>
      <c r="X1" s="105" t="s">
        <v>4859</v>
      </c>
      <c r="Y1" s="105" t="s">
        <v>4860</v>
      </c>
      <c r="Z1" s="105" t="s">
        <v>4861</v>
      </c>
      <c r="AA1" s="105" t="s">
        <v>4862</v>
      </c>
      <c r="AB1" s="105" t="s">
        <v>4863</v>
      </c>
      <c r="AC1" s="105" t="s">
        <v>4864</v>
      </c>
      <c r="AD1" s="105" t="s">
        <v>4865</v>
      </c>
      <c r="AE1" s="106" t="s">
        <v>4866</v>
      </c>
      <c r="AF1" s="106" t="s">
        <v>4867</v>
      </c>
      <c r="AG1" s="107" t="s">
        <v>4868</v>
      </c>
      <c r="AH1" s="107" t="s">
        <v>4869</v>
      </c>
      <c r="AI1" s="107" t="s">
        <v>4870</v>
      </c>
      <c r="AJ1" s="107" t="s">
        <v>4871</v>
      </c>
      <c r="AK1" s="107" t="s">
        <v>4872</v>
      </c>
      <c r="AL1" s="107" t="s">
        <v>4873</v>
      </c>
      <c r="AM1" s="107" t="s">
        <v>4874</v>
      </c>
      <c r="AN1" s="107" t="s">
        <v>4875</v>
      </c>
      <c r="AO1" s="107" t="s">
        <v>4876</v>
      </c>
      <c r="AP1" s="108" t="s">
        <v>4877</v>
      </c>
      <c r="AQ1" s="109" t="s">
        <v>4878</v>
      </c>
    </row>
    <row r="2" spans="1:43" s="115" customFormat="1">
      <c r="A2" s="111" t="s">
        <v>318</v>
      </c>
      <c r="B2" s="112" t="s">
        <v>319</v>
      </c>
      <c r="C2" s="112" t="s">
        <v>4879</v>
      </c>
      <c r="D2" s="112" t="s">
        <v>322</v>
      </c>
      <c r="E2" s="112" t="s">
        <v>323</v>
      </c>
      <c r="F2" s="112" t="s">
        <v>288</v>
      </c>
      <c r="G2" s="112" t="s">
        <v>4880</v>
      </c>
      <c r="H2" s="112" t="s">
        <v>4881</v>
      </c>
      <c r="I2" s="113" t="s">
        <v>136</v>
      </c>
      <c r="J2" s="114">
        <v>10</v>
      </c>
      <c r="K2" s="114">
        <v>7</v>
      </c>
      <c r="L2" s="114">
        <v>1</v>
      </c>
      <c r="M2" s="114">
        <v>18</v>
      </c>
      <c r="N2" s="115">
        <v>40</v>
      </c>
      <c r="O2" s="115">
        <v>17</v>
      </c>
      <c r="P2" s="115">
        <v>10</v>
      </c>
      <c r="Q2" s="115">
        <v>14</v>
      </c>
      <c r="R2" s="115" t="s">
        <v>290</v>
      </c>
      <c r="S2" s="115">
        <v>10</v>
      </c>
      <c r="T2" s="115">
        <v>11</v>
      </c>
      <c r="U2" s="115" t="s">
        <v>290</v>
      </c>
      <c r="V2" s="115" t="s">
        <v>290</v>
      </c>
      <c r="W2" s="115" t="s">
        <v>290</v>
      </c>
      <c r="X2" s="115">
        <v>0</v>
      </c>
      <c r="Y2" s="115">
        <v>0</v>
      </c>
      <c r="Z2" s="115">
        <v>0</v>
      </c>
      <c r="AA2" s="115">
        <v>0</v>
      </c>
      <c r="AB2" s="115">
        <v>0</v>
      </c>
      <c r="AC2" s="115">
        <v>0</v>
      </c>
      <c r="AD2" s="115">
        <v>0</v>
      </c>
      <c r="AE2" s="115">
        <v>66</v>
      </c>
      <c r="AF2" s="115">
        <v>65</v>
      </c>
      <c r="AG2" s="115">
        <v>0</v>
      </c>
      <c r="AH2" s="115">
        <v>0</v>
      </c>
      <c r="AI2" s="115">
        <v>0</v>
      </c>
      <c r="AJ2" s="115" t="s">
        <v>290</v>
      </c>
      <c r="AK2" s="115">
        <v>0</v>
      </c>
      <c r="AL2" s="115" t="s">
        <v>290</v>
      </c>
      <c r="AM2" s="115">
        <v>0</v>
      </c>
      <c r="AN2" s="115">
        <v>126</v>
      </c>
      <c r="AO2" s="115" t="s">
        <v>290</v>
      </c>
      <c r="AP2" s="115">
        <v>0</v>
      </c>
      <c r="AQ2" s="115">
        <v>0</v>
      </c>
    </row>
    <row r="3" spans="1:43">
      <c r="A3" s="116" t="s">
        <v>281</v>
      </c>
      <c r="B3" s="117" t="s">
        <v>282</v>
      </c>
      <c r="C3" s="117" t="s">
        <v>4882</v>
      </c>
      <c r="D3" s="117" t="s">
        <v>286</v>
      </c>
      <c r="E3" s="117" t="s">
        <v>287</v>
      </c>
      <c r="F3" s="62" t="s">
        <v>288</v>
      </c>
      <c r="G3" s="117" t="s">
        <v>4883</v>
      </c>
      <c r="H3" s="117" t="s">
        <v>4884</v>
      </c>
      <c r="I3" s="117" t="s">
        <v>135</v>
      </c>
      <c r="J3" s="62">
        <v>9</v>
      </c>
      <c r="K3" s="62">
        <v>7</v>
      </c>
      <c r="L3" s="62">
        <v>1</v>
      </c>
      <c r="M3" s="62">
        <v>17</v>
      </c>
      <c r="N3" s="62">
        <v>14</v>
      </c>
      <c r="O3" s="62">
        <v>18</v>
      </c>
      <c r="P3" s="62">
        <v>12</v>
      </c>
      <c r="Q3" s="62">
        <v>10</v>
      </c>
      <c r="R3" s="62">
        <v>18</v>
      </c>
      <c r="S3" s="62" t="s">
        <v>290</v>
      </c>
      <c r="T3" s="62">
        <v>10</v>
      </c>
      <c r="U3" s="62" t="s">
        <v>290</v>
      </c>
      <c r="V3" s="62" t="s">
        <v>290</v>
      </c>
      <c r="W3" s="62">
        <v>12</v>
      </c>
      <c r="X3" s="62">
        <v>0</v>
      </c>
      <c r="Y3" s="62">
        <v>0</v>
      </c>
      <c r="Z3" s="62">
        <v>0</v>
      </c>
      <c r="AA3" s="62">
        <v>0</v>
      </c>
      <c r="AB3" s="62">
        <v>0</v>
      </c>
      <c r="AC3" s="62">
        <v>0</v>
      </c>
      <c r="AD3" s="62">
        <v>0</v>
      </c>
      <c r="AE3" s="62">
        <v>53</v>
      </c>
      <c r="AF3" s="62">
        <v>61</v>
      </c>
      <c r="AG3" s="62">
        <v>0</v>
      </c>
      <c r="AH3" s="62">
        <v>0</v>
      </c>
      <c r="AI3" s="62">
        <v>0</v>
      </c>
      <c r="AJ3" s="62">
        <v>0</v>
      </c>
      <c r="AK3" s="62" t="s">
        <v>290</v>
      </c>
      <c r="AL3" s="62">
        <v>0</v>
      </c>
      <c r="AM3" s="62">
        <v>0</v>
      </c>
      <c r="AN3" s="62">
        <v>98</v>
      </c>
      <c r="AO3" s="62">
        <v>12</v>
      </c>
      <c r="AP3" s="62">
        <v>114</v>
      </c>
      <c r="AQ3" s="62">
        <v>31</v>
      </c>
    </row>
    <row r="4" spans="1:43">
      <c r="A4" s="116" t="s">
        <v>291</v>
      </c>
      <c r="B4" s="117" t="s">
        <v>292</v>
      </c>
      <c r="C4" s="117" t="s">
        <v>4885</v>
      </c>
      <c r="D4" s="117" t="s">
        <v>295</v>
      </c>
      <c r="E4" s="117" t="s">
        <v>287</v>
      </c>
      <c r="F4" s="62" t="s">
        <v>288</v>
      </c>
      <c r="G4" s="117" t="s">
        <v>4886</v>
      </c>
      <c r="H4" s="117" t="s">
        <v>4887</v>
      </c>
      <c r="I4" s="117" t="s">
        <v>135</v>
      </c>
      <c r="J4" s="62">
        <v>11.5</v>
      </c>
      <c r="K4" s="62">
        <v>2.5</v>
      </c>
      <c r="L4" s="62">
        <v>1</v>
      </c>
      <c r="M4" s="62">
        <v>15</v>
      </c>
      <c r="N4" s="62">
        <v>34</v>
      </c>
      <c r="O4" s="62">
        <v>20</v>
      </c>
      <c r="P4" s="62">
        <v>22</v>
      </c>
      <c r="Q4" s="62">
        <v>23</v>
      </c>
      <c r="R4" s="62">
        <v>14</v>
      </c>
      <c r="S4" s="62">
        <v>24</v>
      </c>
      <c r="T4" s="62">
        <v>15</v>
      </c>
      <c r="U4" s="62">
        <v>15</v>
      </c>
      <c r="V4" s="62">
        <v>18</v>
      </c>
      <c r="W4" s="62">
        <v>21</v>
      </c>
      <c r="X4" s="62">
        <v>0</v>
      </c>
      <c r="Y4" s="62">
        <v>0</v>
      </c>
      <c r="Z4" s="62">
        <v>0</v>
      </c>
      <c r="AA4" s="62">
        <v>0</v>
      </c>
      <c r="AB4" s="62">
        <v>0</v>
      </c>
      <c r="AC4" s="62">
        <v>0</v>
      </c>
      <c r="AD4" s="62">
        <v>0</v>
      </c>
      <c r="AE4" s="62">
        <v>102</v>
      </c>
      <c r="AF4" s="62">
        <v>104</v>
      </c>
      <c r="AG4" s="62">
        <v>0</v>
      </c>
      <c r="AH4" s="62">
        <v>0</v>
      </c>
      <c r="AI4" s="62">
        <v>0</v>
      </c>
      <c r="AJ4" s="62" t="s">
        <v>290</v>
      </c>
      <c r="AK4" s="62" t="s">
        <v>290</v>
      </c>
      <c r="AL4" s="62">
        <v>0</v>
      </c>
      <c r="AM4" s="62">
        <v>0</v>
      </c>
      <c r="AN4" s="62">
        <v>192</v>
      </c>
      <c r="AO4" s="62" t="s">
        <v>290</v>
      </c>
      <c r="AP4" s="62">
        <v>206</v>
      </c>
      <c r="AQ4" s="62">
        <v>24</v>
      </c>
    </row>
    <row r="5" spans="1:43">
      <c r="A5" s="116" t="s">
        <v>297</v>
      </c>
      <c r="B5" s="117" t="s">
        <v>298</v>
      </c>
      <c r="C5" s="117" t="s">
        <v>4888</v>
      </c>
      <c r="D5" s="117" t="s">
        <v>301</v>
      </c>
      <c r="E5" s="117" t="s">
        <v>287</v>
      </c>
      <c r="F5" s="62" t="s">
        <v>288</v>
      </c>
      <c r="G5" s="117" t="s">
        <v>4889</v>
      </c>
      <c r="H5" s="117" t="s">
        <v>4890</v>
      </c>
      <c r="I5" s="117" t="s">
        <v>135</v>
      </c>
      <c r="J5" s="62">
        <v>17</v>
      </c>
      <c r="K5" s="62">
        <v>3</v>
      </c>
      <c r="L5" s="62">
        <v>1</v>
      </c>
      <c r="M5" s="62">
        <v>21</v>
      </c>
      <c r="N5" s="62">
        <v>23</v>
      </c>
      <c r="O5" s="62">
        <v>18</v>
      </c>
      <c r="P5" s="62">
        <v>17</v>
      </c>
      <c r="Q5" s="62">
        <v>30</v>
      </c>
      <c r="R5" s="62">
        <v>26</v>
      </c>
      <c r="S5" s="62">
        <v>22</v>
      </c>
      <c r="T5" s="62">
        <v>23</v>
      </c>
      <c r="U5" s="62">
        <v>29</v>
      </c>
      <c r="V5" s="62">
        <v>29</v>
      </c>
      <c r="W5" s="62">
        <v>15</v>
      </c>
      <c r="X5" s="62">
        <v>0</v>
      </c>
      <c r="Y5" s="62">
        <v>0</v>
      </c>
      <c r="Z5" s="62">
        <v>0</v>
      </c>
      <c r="AA5" s="62">
        <v>0</v>
      </c>
      <c r="AB5" s="62">
        <v>0</v>
      </c>
      <c r="AC5" s="62">
        <v>0</v>
      </c>
      <c r="AD5" s="62">
        <v>0</v>
      </c>
      <c r="AE5" s="62">
        <v>120</v>
      </c>
      <c r="AF5" s="62">
        <v>112</v>
      </c>
      <c r="AG5" s="62">
        <v>0</v>
      </c>
      <c r="AH5" s="62">
        <v>0</v>
      </c>
      <c r="AI5" s="62">
        <v>0</v>
      </c>
      <c r="AJ5" s="62" t="s">
        <v>290</v>
      </c>
      <c r="AK5" s="62" t="s">
        <v>290</v>
      </c>
      <c r="AL5" s="62" t="s">
        <v>290</v>
      </c>
      <c r="AM5" s="62">
        <v>0</v>
      </c>
      <c r="AN5" s="62">
        <v>223</v>
      </c>
      <c r="AO5" s="62" t="s">
        <v>290</v>
      </c>
      <c r="AP5" s="62">
        <v>232</v>
      </c>
      <c r="AQ5" s="62">
        <v>31</v>
      </c>
    </row>
    <row r="6" spans="1:43">
      <c r="A6" s="116" t="s">
        <v>302</v>
      </c>
      <c r="B6" s="117" t="s">
        <v>303</v>
      </c>
      <c r="C6" s="117" t="s">
        <v>4891</v>
      </c>
      <c r="D6" s="117" t="s">
        <v>306</v>
      </c>
      <c r="E6" s="117" t="s">
        <v>287</v>
      </c>
      <c r="F6" s="62" t="s">
        <v>288</v>
      </c>
      <c r="G6" s="117" t="s">
        <v>4892</v>
      </c>
      <c r="H6" s="117" t="s">
        <v>4893</v>
      </c>
      <c r="I6" s="117" t="s">
        <v>135</v>
      </c>
      <c r="J6" s="62">
        <v>13</v>
      </c>
      <c r="K6" s="62">
        <v>9</v>
      </c>
      <c r="L6" s="62">
        <v>2</v>
      </c>
      <c r="M6" s="62">
        <v>24</v>
      </c>
      <c r="N6" s="62">
        <v>24</v>
      </c>
      <c r="O6" s="62">
        <v>17</v>
      </c>
      <c r="P6" s="62">
        <v>22</v>
      </c>
      <c r="Q6" s="62">
        <v>22</v>
      </c>
      <c r="R6" s="62">
        <v>28</v>
      </c>
      <c r="S6" s="62">
        <v>18</v>
      </c>
      <c r="T6" s="62">
        <v>18</v>
      </c>
      <c r="U6" s="62">
        <v>18</v>
      </c>
      <c r="V6" s="62">
        <v>23</v>
      </c>
      <c r="W6" s="62">
        <v>13</v>
      </c>
      <c r="X6" s="62">
        <v>0</v>
      </c>
      <c r="Y6" s="62">
        <v>0</v>
      </c>
      <c r="Z6" s="62">
        <v>0</v>
      </c>
      <c r="AA6" s="62">
        <v>0</v>
      </c>
      <c r="AB6" s="62">
        <v>0</v>
      </c>
      <c r="AC6" s="62">
        <v>0</v>
      </c>
      <c r="AD6" s="62">
        <v>0</v>
      </c>
      <c r="AE6" s="62">
        <v>110</v>
      </c>
      <c r="AF6" s="62">
        <v>93</v>
      </c>
      <c r="AG6" s="62">
        <v>0</v>
      </c>
      <c r="AH6" s="62">
        <v>0</v>
      </c>
      <c r="AI6" s="62">
        <v>0</v>
      </c>
      <c r="AJ6" s="62">
        <v>0</v>
      </c>
      <c r="AK6" s="62" t="s">
        <v>290</v>
      </c>
      <c r="AL6" s="62" t="s">
        <v>290</v>
      </c>
      <c r="AM6" s="62">
        <v>0</v>
      </c>
      <c r="AN6" s="62">
        <v>189</v>
      </c>
      <c r="AO6" s="62" t="s">
        <v>290</v>
      </c>
      <c r="AP6" s="62">
        <v>203</v>
      </c>
      <c r="AQ6" s="62">
        <v>50</v>
      </c>
    </row>
    <row r="7" spans="1:43">
      <c r="A7" s="116" t="s">
        <v>307</v>
      </c>
      <c r="B7" s="117" t="s">
        <v>308</v>
      </c>
      <c r="C7" s="117" t="s">
        <v>4894</v>
      </c>
      <c r="D7" s="117" t="s">
        <v>311</v>
      </c>
      <c r="E7" s="117" t="s">
        <v>287</v>
      </c>
      <c r="F7" s="62" t="s">
        <v>288</v>
      </c>
      <c r="G7" s="117" t="s">
        <v>4895</v>
      </c>
      <c r="H7" s="117" t="s">
        <v>4896</v>
      </c>
      <c r="I7" s="117" t="s">
        <v>135</v>
      </c>
      <c r="J7" s="62">
        <v>25.7</v>
      </c>
      <c r="K7" s="62">
        <v>16</v>
      </c>
      <c r="L7" s="62">
        <v>3</v>
      </c>
      <c r="M7" s="62">
        <v>44.7</v>
      </c>
      <c r="N7" s="62">
        <v>55</v>
      </c>
      <c r="O7" s="62">
        <v>47</v>
      </c>
      <c r="P7" s="62">
        <v>68</v>
      </c>
      <c r="Q7" s="62">
        <v>47</v>
      </c>
      <c r="R7" s="62">
        <v>48</v>
      </c>
      <c r="S7" s="62">
        <v>48</v>
      </c>
      <c r="T7" s="62">
        <v>42</v>
      </c>
      <c r="U7" s="62">
        <v>38</v>
      </c>
      <c r="V7" s="62">
        <v>39</v>
      </c>
      <c r="W7" s="62">
        <v>44</v>
      </c>
      <c r="X7" s="62">
        <v>0</v>
      </c>
      <c r="Y7" s="62">
        <v>0</v>
      </c>
      <c r="Z7" s="62">
        <v>0</v>
      </c>
      <c r="AA7" s="62">
        <v>0</v>
      </c>
      <c r="AB7" s="62">
        <v>0</v>
      </c>
      <c r="AC7" s="62">
        <v>0</v>
      </c>
      <c r="AD7" s="62">
        <v>0</v>
      </c>
      <c r="AE7" s="62">
        <v>236</v>
      </c>
      <c r="AF7" s="62">
        <v>240</v>
      </c>
      <c r="AG7" s="62">
        <v>0</v>
      </c>
      <c r="AH7" s="62">
        <v>0</v>
      </c>
      <c r="AI7" s="62">
        <v>0</v>
      </c>
      <c r="AJ7" s="62" t="s">
        <v>290</v>
      </c>
      <c r="AK7" s="62" t="s">
        <v>290</v>
      </c>
      <c r="AL7" s="62" t="s">
        <v>290</v>
      </c>
      <c r="AM7" s="62">
        <v>0</v>
      </c>
      <c r="AN7" s="62">
        <v>461</v>
      </c>
      <c r="AO7" s="62" t="s">
        <v>290</v>
      </c>
      <c r="AP7" s="62">
        <v>476</v>
      </c>
      <c r="AQ7" s="62">
        <v>30</v>
      </c>
    </row>
    <row r="8" spans="1:43">
      <c r="A8" s="116" t="s">
        <v>312</v>
      </c>
      <c r="B8" s="117" t="s">
        <v>313</v>
      </c>
      <c r="C8" s="117" t="s">
        <v>4897</v>
      </c>
      <c r="D8" s="117" t="s">
        <v>317</v>
      </c>
      <c r="E8" s="117" t="s">
        <v>287</v>
      </c>
      <c r="F8" s="62" t="s">
        <v>288</v>
      </c>
      <c r="G8" s="117" t="s">
        <v>4898</v>
      </c>
      <c r="H8" s="117" t="s">
        <v>4899</v>
      </c>
      <c r="I8" s="117" t="s">
        <v>135</v>
      </c>
      <c r="J8" s="62">
        <v>21.7</v>
      </c>
      <c r="K8" s="62">
        <v>10.8</v>
      </c>
      <c r="L8" s="62">
        <v>4</v>
      </c>
      <c r="M8" s="62">
        <v>36.5</v>
      </c>
      <c r="N8" s="62">
        <v>0</v>
      </c>
      <c r="O8" s="62">
        <v>0</v>
      </c>
      <c r="P8" s="62">
        <v>0</v>
      </c>
      <c r="Q8" s="62">
        <v>0</v>
      </c>
      <c r="R8" s="62">
        <v>0</v>
      </c>
      <c r="S8" s="62">
        <v>0</v>
      </c>
      <c r="T8" s="62">
        <v>0</v>
      </c>
      <c r="U8" s="62">
        <v>0</v>
      </c>
      <c r="V8" s="62">
        <v>0</v>
      </c>
      <c r="W8" s="62">
        <v>0</v>
      </c>
      <c r="X8" s="62">
        <v>91</v>
      </c>
      <c r="Y8" s="62">
        <v>89</v>
      </c>
      <c r="Z8" s="62">
        <v>121</v>
      </c>
      <c r="AA8" s="62">
        <v>82</v>
      </c>
      <c r="AB8" s="62">
        <v>0</v>
      </c>
      <c r="AC8" s="62">
        <v>0</v>
      </c>
      <c r="AD8" s="62">
        <v>0</v>
      </c>
      <c r="AE8" s="62">
        <v>186</v>
      </c>
      <c r="AF8" s="62">
        <v>197</v>
      </c>
      <c r="AG8" s="62">
        <v>62</v>
      </c>
      <c r="AH8" s="62">
        <v>48</v>
      </c>
      <c r="AI8" s="62" t="s">
        <v>290</v>
      </c>
      <c r="AJ8" s="62" t="s">
        <v>290</v>
      </c>
      <c r="AK8" s="62" t="s">
        <v>290</v>
      </c>
      <c r="AL8" s="62" t="s">
        <v>290</v>
      </c>
      <c r="AM8" s="62" t="s">
        <v>290</v>
      </c>
      <c r="AN8" s="62">
        <v>361</v>
      </c>
      <c r="AO8" s="62">
        <v>11</v>
      </c>
      <c r="AP8" s="62">
        <v>383</v>
      </c>
      <c r="AQ8" s="62">
        <v>59</v>
      </c>
    </row>
    <row r="9" spans="1:43">
      <c r="A9" s="62" t="s">
        <v>318</v>
      </c>
      <c r="B9" s="62" t="s">
        <v>319</v>
      </c>
      <c r="C9" s="62" t="s">
        <v>4879</v>
      </c>
      <c r="D9" s="62" t="s">
        <v>322</v>
      </c>
      <c r="E9" s="62" t="s">
        <v>323</v>
      </c>
      <c r="F9" s="62" t="s">
        <v>288</v>
      </c>
      <c r="G9" s="62" t="s">
        <v>4880</v>
      </c>
      <c r="H9" s="62" t="s">
        <v>4881</v>
      </c>
      <c r="I9" s="62" t="s">
        <v>136</v>
      </c>
      <c r="J9" s="62">
        <v>10</v>
      </c>
      <c r="K9" s="62">
        <v>7</v>
      </c>
      <c r="L9" s="62">
        <v>1</v>
      </c>
      <c r="M9" s="62">
        <v>18</v>
      </c>
      <c r="N9" s="62">
        <v>40</v>
      </c>
      <c r="O9" s="62">
        <v>17</v>
      </c>
      <c r="P9" s="62">
        <v>10</v>
      </c>
      <c r="Q9" s="62">
        <v>14</v>
      </c>
      <c r="R9" s="62" t="s">
        <v>290</v>
      </c>
      <c r="S9" s="62">
        <v>10</v>
      </c>
      <c r="T9" s="62">
        <v>11</v>
      </c>
      <c r="U9" s="62" t="s">
        <v>290</v>
      </c>
      <c r="V9" s="62" t="s">
        <v>290</v>
      </c>
      <c r="W9" s="62" t="s">
        <v>290</v>
      </c>
      <c r="X9" s="62">
        <v>0</v>
      </c>
      <c r="Y9" s="62">
        <v>0</v>
      </c>
      <c r="Z9" s="62">
        <v>0</v>
      </c>
      <c r="AA9" s="62">
        <v>0</v>
      </c>
      <c r="AB9" s="62">
        <v>0</v>
      </c>
      <c r="AC9" s="62">
        <v>0</v>
      </c>
      <c r="AD9" s="62">
        <v>0</v>
      </c>
      <c r="AE9" s="62">
        <v>66</v>
      </c>
      <c r="AF9" s="62">
        <v>65</v>
      </c>
      <c r="AG9" s="62">
        <v>0</v>
      </c>
      <c r="AH9" s="62">
        <v>0</v>
      </c>
      <c r="AI9" s="62">
        <v>0</v>
      </c>
      <c r="AJ9" s="62">
        <v>0</v>
      </c>
      <c r="AK9" s="62">
        <v>0</v>
      </c>
      <c r="AL9" s="62">
        <v>0</v>
      </c>
      <c r="AM9" s="62">
        <v>0</v>
      </c>
      <c r="AN9" s="62">
        <v>131</v>
      </c>
      <c r="AO9" s="62">
        <v>0</v>
      </c>
      <c r="AP9" s="62">
        <v>131</v>
      </c>
      <c r="AQ9" s="62">
        <v>0</v>
      </c>
    </row>
    <row r="10" spans="1:43">
      <c r="A10" s="116" t="s">
        <v>332</v>
      </c>
      <c r="B10" s="117" t="s">
        <v>333</v>
      </c>
      <c r="C10" s="117" t="s">
        <v>4900</v>
      </c>
      <c r="D10" s="117" t="s">
        <v>336</v>
      </c>
      <c r="E10" s="117" t="s">
        <v>337</v>
      </c>
      <c r="F10" s="62" t="s">
        <v>288</v>
      </c>
      <c r="G10" s="117" t="s">
        <v>4901</v>
      </c>
      <c r="H10" s="117" t="s">
        <v>4902</v>
      </c>
      <c r="I10" s="117" t="s">
        <v>137</v>
      </c>
      <c r="J10" s="62">
        <v>14</v>
      </c>
      <c r="K10" s="62">
        <v>1</v>
      </c>
      <c r="L10" s="62">
        <v>1</v>
      </c>
      <c r="M10" s="62">
        <v>16</v>
      </c>
      <c r="N10" s="62">
        <v>20</v>
      </c>
      <c r="O10" s="62">
        <v>13</v>
      </c>
      <c r="P10" s="62" t="s">
        <v>290</v>
      </c>
      <c r="Q10" s="62" t="s">
        <v>290</v>
      </c>
      <c r="R10" s="62">
        <v>14</v>
      </c>
      <c r="S10" s="62" t="s">
        <v>290</v>
      </c>
      <c r="T10" s="62" t="s">
        <v>290</v>
      </c>
      <c r="U10" s="62">
        <v>12</v>
      </c>
      <c r="V10" s="62">
        <v>11</v>
      </c>
      <c r="W10" s="62" t="s">
        <v>290</v>
      </c>
      <c r="X10" s="62" t="s">
        <v>290</v>
      </c>
      <c r="Y10" s="62" t="s">
        <v>290</v>
      </c>
      <c r="Z10" s="62" t="s">
        <v>290</v>
      </c>
      <c r="AA10" s="62" t="s">
        <v>290</v>
      </c>
      <c r="AB10" s="62">
        <v>0</v>
      </c>
      <c r="AC10" s="62">
        <v>0</v>
      </c>
      <c r="AD10" s="62">
        <v>0</v>
      </c>
      <c r="AE10" s="62">
        <v>71</v>
      </c>
      <c r="AF10" s="62">
        <v>65</v>
      </c>
      <c r="AG10" s="62" t="s">
        <v>290</v>
      </c>
      <c r="AH10" s="62" t="s">
        <v>290</v>
      </c>
      <c r="AI10" s="62">
        <v>0</v>
      </c>
      <c r="AJ10" s="62" t="s">
        <v>290</v>
      </c>
      <c r="AK10" s="62" t="s">
        <v>290</v>
      </c>
      <c r="AL10" s="62">
        <v>25</v>
      </c>
      <c r="AM10" s="62">
        <v>0</v>
      </c>
      <c r="AN10" s="62">
        <v>105</v>
      </c>
      <c r="AO10" s="62">
        <v>0</v>
      </c>
      <c r="AP10" s="62">
        <v>136</v>
      </c>
      <c r="AQ10" s="62">
        <v>26</v>
      </c>
    </row>
    <row r="11" spans="1:43">
      <c r="A11" s="116" t="s">
        <v>339</v>
      </c>
      <c r="B11" s="117" t="s">
        <v>340</v>
      </c>
      <c r="C11" s="117" t="s">
        <v>4903</v>
      </c>
      <c r="D11" s="117" t="s">
        <v>343</v>
      </c>
      <c r="E11" s="117" t="s">
        <v>344</v>
      </c>
      <c r="F11" s="62" t="s">
        <v>288</v>
      </c>
      <c r="G11" s="117" t="s">
        <v>4904</v>
      </c>
      <c r="H11" s="117" t="s">
        <v>4905</v>
      </c>
      <c r="I11" s="117" t="s">
        <v>138</v>
      </c>
      <c r="J11" s="62">
        <v>23.8</v>
      </c>
      <c r="K11" s="62">
        <v>5.5</v>
      </c>
      <c r="L11" s="62">
        <v>1</v>
      </c>
      <c r="M11" s="62">
        <v>30.3</v>
      </c>
      <c r="N11" s="62">
        <v>42</v>
      </c>
      <c r="O11" s="62">
        <v>28</v>
      </c>
      <c r="P11" s="62">
        <v>30</v>
      </c>
      <c r="Q11" s="62">
        <v>24</v>
      </c>
      <c r="R11" s="62">
        <v>21</v>
      </c>
      <c r="S11" s="62">
        <v>20</v>
      </c>
      <c r="T11" s="62">
        <v>31</v>
      </c>
      <c r="U11" s="62">
        <v>28</v>
      </c>
      <c r="V11" s="62">
        <v>27</v>
      </c>
      <c r="W11" s="62">
        <v>29</v>
      </c>
      <c r="X11" s="62">
        <v>0</v>
      </c>
      <c r="Y11" s="62">
        <v>0</v>
      </c>
      <c r="Z11" s="62">
        <v>0</v>
      </c>
      <c r="AA11" s="62">
        <v>0</v>
      </c>
      <c r="AB11" s="62">
        <v>0</v>
      </c>
      <c r="AC11" s="62">
        <v>0</v>
      </c>
      <c r="AD11" s="62">
        <v>0</v>
      </c>
      <c r="AE11" s="62">
        <v>154</v>
      </c>
      <c r="AF11" s="62">
        <v>153</v>
      </c>
      <c r="AG11" s="62">
        <v>0</v>
      </c>
      <c r="AH11" s="62">
        <v>0</v>
      </c>
      <c r="AI11" s="62">
        <v>0</v>
      </c>
      <c r="AJ11" s="62" t="s">
        <v>290</v>
      </c>
      <c r="AK11" s="62">
        <v>0</v>
      </c>
      <c r="AL11" s="62">
        <v>0</v>
      </c>
      <c r="AM11" s="62">
        <v>0</v>
      </c>
      <c r="AN11" s="62">
        <v>299</v>
      </c>
      <c r="AO11" s="62" t="s">
        <v>290</v>
      </c>
      <c r="AP11" s="62">
        <v>307</v>
      </c>
      <c r="AQ11" s="62">
        <v>54</v>
      </c>
    </row>
    <row r="12" spans="1:43">
      <c r="A12" s="116" t="s">
        <v>346</v>
      </c>
      <c r="B12" s="117" t="s">
        <v>347</v>
      </c>
      <c r="C12" s="117" t="s">
        <v>4906</v>
      </c>
      <c r="D12" s="117" t="s">
        <v>350</v>
      </c>
      <c r="E12" s="117" t="s">
        <v>344</v>
      </c>
      <c r="F12" s="62" t="s">
        <v>288</v>
      </c>
      <c r="G12" s="117" t="s">
        <v>4907</v>
      </c>
      <c r="H12" s="117" t="s">
        <v>4908</v>
      </c>
      <c r="I12" s="117" t="s">
        <v>138</v>
      </c>
      <c r="J12" s="62">
        <v>17</v>
      </c>
      <c r="K12" s="62">
        <v>7</v>
      </c>
      <c r="L12" s="62">
        <v>2</v>
      </c>
      <c r="M12" s="62">
        <v>26</v>
      </c>
      <c r="N12" s="62">
        <v>0</v>
      </c>
      <c r="O12" s="62">
        <v>0</v>
      </c>
      <c r="P12" s="62">
        <v>0</v>
      </c>
      <c r="Q12" s="62">
        <v>0</v>
      </c>
      <c r="R12" s="62">
        <v>0</v>
      </c>
      <c r="S12" s="62">
        <v>0</v>
      </c>
      <c r="T12" s="62">
        <v>0</v>
      </c>
      <c r="U12" s="62">
        <v>0</v>
      </c>
      <c r="V12" s="62">
        <v>0</v>
      </c>
      <c r="W12" s="62">
        <v>0</v>
      </c>
      <c r="X12" s="62">
        <v>34</v>
      </c>
      <c r="Y12" s="62">
        <v>33</v>
      </c>
      <c r="Z12" s="62">
        <v>30</v>
      </c>
      <c r="AA12" s="62">
        <v>32</v>
      </c>
      <c r="AB12" s="62">
        <v>0</v>
      </c>
      <c r="AC12" s="62">
        <v>0</v>
      </c>
      <c r="AD12" s="62">
        <v>0</v>
      </c>
      <c r="AE12" s="62">
        <v>60</v>
      </c>
      <c r="AF12" s="62">
        <v>69</v>
      </c>
      <c r="AG12" s="62">
        <v>16</v>
      </c>
      <c r="AH12" s="62">
        <v>16</v>
      </c>
      <c r="AI12" s="62">
        <v>0</v>
      </c>
      <c r="AJ12" s="62" t="s">
        <v>290</v>
      </c>
      <c r="AK12" s="62" t="s">
        <v>290</v>
      </c>
      <c r="AL12" s="62" t="s">
        <v>290</v>
      </c>
      <c r="AM12" s="62" t="s">
        <v>290</v>
      </c>
      <c r="AN12" s="62">
        <v>116</v>
      </c>
      <c r="AO12" s="62">
        <v>0</v>
      </c>
      <c r="AP12" s="62">
        <v>129</v>
      </c>
      <c r="AQ12" s="62">
        <v>19</v>
      </c>
    </row>
    <row r="13" spans="1:43">
      <c r="A13" s="116" t="s">
        <v>351</v>
      </c>
      <c r="B13" s="117" t="s">
        <v>352</v>
      </c>
      <c r="C13" s="117" t="s">
        <v>4909</v>
      </c>
      <c r="D13" s="117" t="s">
        <v>356</v>
      </c>
      <c r="E13" s="117" t="s">
        <v>344</v>
      </c>
      <c r="F13" s="62" t="s">
        <v>288</v>
      </c>
      <c r="G13" s="117" t="s">
        <v>4910</v>
      </c>
      <c r="H13" s="117" t="s">
        <v>4911</v>
      </c>
      <c r="I13" s="117" t="s">
        <v>138</v>
      </c>
      <c r="J13" s="62">
        <v>7</v>
      </c>
      <c r="K13" s="62">
        <v>3</v>
      </c>
      <c r="L13" s="62">
        <v>1.5</v>
      </c>
      <c r="M13" s="62">
        <v>11.5</v>
      </c>
      <c r="N13" s="62">
        <v>0</v>
      </c>
      <c r="O13" s="62" t="s">
        <v>290</v>
      </c>
      <c r="P13" s="62" t="s">
        <v>290</v>
      </c>
      <c r="Q13" s="62" t="s">
        <v>290</v>
      </c>
      <c r="R13" s="62" t="s">
        <v>290</v>
      </c>
      <c r="S13" s="62" t="s">
        <v>290</v>
      </c>
      <c r="T13" s="62" t="s">
        <v>290</v>
      </c>
      <c r="U13" s="62">
        <v>0</v>
      </c>
      <c r="V13" s="62" t="s">
        <v>290</v>
      </c>
      <c r="W13" s="62" t="s">
        <v>290</v>
      </c>
      <c r="X13" s="62">
        <v>0</v>
      </c>
      <c r="Y13" s="62">
        <v>0</v>
      </c>
      <c r="Z13" s="62">
        <v>0</v>
      </c>
      <c r="AA13" s="62">
        <v>0</v>
      </c>
      <c r="AB13" s="62">
        <v>34</v>
      </c>
      <c r="AC13" s="62">
        <v>0</v>
      </c>
      <c r="AD13" s="62">
        <v>0</v>
      </c>
      <c r="AE13" s="62">
        <v>26</v>
      </c>
      <c r="AF13" s="62">
        <v>25</v>
      </c>
      <c r="AG13" s="62">
        <v>0</v>
      </c>
      <c r="AH13" s="62">
        <v>0</v>
      </c>
      <c r="AI13" s="62">
        <v>0</v>
      </c>
      <c r="AJ13" s="62">
        <v>0</v>
      </c>
      <c r="AK13" s="62">
        <v>0</v>
      </c>
      <c r="AL13" s="62">
        <v>0</v>
      </c>
      <c r="AM13" s="62">
        <v>0</v>
      </c>
      <c r="AN13" s="62">
        <v>45</v>
      </c>
      <c r="AO13" s="62" t="s">
        <v>290</v>
      </c>
      <c r="AP13" s="62">
        <v>51</v>
      </c>
      <c r="AQ13" s="62" t="s">
        <v>290</v>
      </c>
    </row>
    <row r="14" spans="1:43">
      <c r="A14" s="116" t="s">
        <v>357</v>
      </c>
      <c r="B14" s="117" t="s">
        <v>358</v>
      </c>
      <c r="C14" s="117" t="s">
        <v>4912</v>
      </c>
      <c r="D14" s="117" t="s">
        <v>361</v>
      </c>
      <c r="E14" s="117" t="s">
        <v>344</v>
      </c>
      <c r="F14" s="62" t="s">
        <v>288</v>
      </c>
      <c r="G14" s="117" t="s">
        <v>4913</v>
      </c>
      <c r="H14" s="117" t="s">
        <v>4914</v>
      </c>
      <c r="I14" s="117" t="s">
        <v>138</v>
      </c>
      <c r="J14" s="62">
        <v>16</v>
      </c>
      <c r="K14" s="62">
        <v>0</v>
      </c>
      <c r="L14" s="62">
        <v>3</v>
      </c>
      <c r="M14" s="62">
        <v>19</v>
      </c>
      <c r="N14" s="62">
        <v>23</v>
      </c>
      <c r="O14" s="62">
        <v>16</v>
      </c>
      <c r="P14" s="62">
        <v>11</v>
      </c>
      <c r="Q14" s="62" t="s">
        <v>290</v>
      </c>
      <c r="R14" s="62" t="s">
        <v>290</v>
      </c>
      <c r="S14" s="62" t="s">
        <v>290</v>
      </c>
      <c r="T14" s="62" t="s">
        <v>290</v>
      </c>
      <c r="U14" s="62" t="s">
        <v>290</v>
      </c>
      <c r="V14" s="62">
        <v>11</v>
      </c>
      <c r="W14" s="62" t="s">
        <v>290</v>
      </c>
      <c r="X14" s="62">
        <v>10</v>
      </c>
      <c r="Y14" s="62" t="s">
        <v>290</v>
      </c>
      <c r="Z14" s="62" t="s">
        <v>290</v>
      </c>
      <c r="AA14" s="62" t="s">
        <v>290</v>
      </c>
      <c r="AB14" s="62">
        <v>0</v>
      </c>
      <c r="AC14" s="62">
        <v>0</v>
      </c>
      <c r="AD14" s="62">
        <v>0</v>
      </c>
      <c r="AE14" s="62">
        <v>62</v>
      </c>
      <c r="AF14" s="62">
        <v>68</v>
      </c>
      <c r="AG14" s="62" t="s">
        <v>290</v>
      </c>
      <c r="AH14" s="62" t="s">
        <v>290</v>
      </c>
      <c r="AI14" s="62">
        <v>0</v>
      </c>
      <c r="AJ14" s="62">
        <v>0</v>
      </c>
      <c r="AK14" s="62">
        <v>0</v>
      </c>
      <c r="AL14" s="62" t="s">
        <v>290</v>
      </c>
      <c r="AM14" s="62">
        <v>0</v>
      </c>
      <c r="AN14" s="62">
        <v>122</v>
      </c>
      <c r="AO14" s="62" t="s">
        <v>290</v>
      </c>
      <c r="AP14" s="62">
        <v>130</v>
      </c>
      <c r="AQ14" s="62">
        <v>0</v>
      </c>
    </row>
    <row r="15" spans="1:43">
      <c r="A15" s="116" t="s">
        <v>362</v>
      </c>
      <c r="B15" s="117" t="s">
        <v>363</v>
      </c>
      <c r="C15" s="117" t="s">
        <v>4915</v>
      </c>
      <c r="D15" s="117" t="s">
        <v>365</v>
      </c>
      <c r="E15" s="117" t="s">
        <v>366</v>
      </c>
      <c r="F15" s="62" t="s">
        <v>288</v>
      </c>
      <c r="G15" s="117" t="s">
        <v>4916</v>
      </c>
      <c r="H15" s="117" t="s">
        <v>4917</v>
      </c>
      <c r="I15" s="117" t="s">
        <v>139</v>
      </c>
      <c r="J15" s="62">
        <v>4</v>
      </c>
      <c r="K15" s="62">
        <v>1</v>
      </c>
      <c r="L15" s="62">
        <v>0.5</v>
      </c>
      <c r="M15" s="62">
        <v>5.5</v>
      </c>
      <c r="N15" s="62" t="s">
        <v>290</v>
      </c>
      <c r="O15" s="62" t="s">
        <v>290</v>
      </c>
      <c r="P15" s="62" t="s">
        <v>290</v>
      </c>
      <c r="Q15" s="62" t="s">
        <v>290</v>
      </c>
      <c r="R15" s="62">
        <v>0</v>
      </c>
      <c r="S15" s="62" t="s">
        <v>290</v>
      </c>
      <c r="T15" s="62">
        <v>0</v>
      </c>
      <c r="U15" s="62" t="s">
        <v>290</v>
      </c>
      <c r="V15" s="62" t="s">
        <v>290</v>
      </c>
      <c r="W15" s="62" t="s">
        <v>290</v>
      </c>
      <c r="X15" s="62">
        <v>0</v>
      </c>
      <c r="Y15" s="62">
        <v>0</v>
      </c>
      <c r="Z15" s="62">
        <v>0</v>
      </c>
      <c r="AA15" s="62">
        <v>0</v>
      </c>
      <c r="AB15" s="62">
        <v>0</v>
      </c>
      <c r="AC15" s="62">
        <v>0</v>
      </c>
      <c r="AD15" s="62">
        <v>0</v>
      </c>
      <c r="AE15" s="62">
        <v>10</v>
      </c>
      <c r="AF15" s="62">
        <v>14</v>
      </c>
      <c r="AG15" s="62">
        <v>0</v>
      </c>
      <c r="AH15" s="62">
        <v>0</v>
      </c>
      <c r="AI15" s="62">
        <v>0</v>
      </c>
      <c r="AJ15" s="62">
        <v>0</v>
      </c>
      <c r="AK15" s="62">
        <v>0</v>
      </c>
      <c r="AL15" s="62">
        <v>0</v>
      </c>
      <c r="AM15" s="62">
        <v>0</v>
      </c>
      <c r="AN15" s="62">
        <v>23</v>
      </c>
      <c r="AO15" s="62" t="s">
        <v>290</v>
      </c>
      <c r="AP15" s="62">
        <v>24</v>
      </c>
      <c r="AQ15" s="62">
        <v>11</v>
      </c>
    </row>
    <row r="16" spans="1:43">
      <c r="A16" s="116" t="s">
        <v>375</v>
      </c>
      <c r="B16" s="117" t="s">
        <v>376</v>
      </c>
      <c r="C16" s="117" t="s">
        <v>4918</v>
      </c>
      <c r="D16" s="117" t="s">
        <v>4919</v>
      </c>
      <c r="E16" s="117" t="s">
        <v>380</v>
      </c>
      <c r="F16" s="62" t="s">
        <v>288</v>
      </c>
      <c r="G16" s="117" t="s">
        <v>4920</v>
      </c>
      <c r="H16" s="117" t="s">
        <v>4921</v>
      </c>
      <c r="I16" s="117" t="s">
        <v>140</v>
      </c>
      <c r="J16" s="62">
        <v>11.9</v>
      </c>
      <c r="K16" s="62">
        <v>4.8</v>
      </c>
      <c r="L16" s="62">
        <v>2</v>
      </c>
      <c r="M16" s="62">
        <v>18.7</v>
      </c>
      <c r="N16" s="62" t="s">
        <v>290</v>
      </c>
      <c r="O16" s="62" t="s">
        <v>290</v>
      </c>
      <c r="P16" s="62">
        <v>15</v>
      </c>
      <c r="Q16" s="62">
        <v>11</v>
      </c>
      <c r="R16" s="62" t="s">
        <v>290</v>
      </c>
      <c r="S16" s="62" t="s">
        <v>290</v>
      </c>
      <c r="T16" s="62" t="s">
        <v>290</v>
      </c>
      <c r="U16" s="62">
        <v>10</v>
      </c>
      <c r="V16" s="62" t="s">
        <v>290</v>
      </c>
      <c r="W16" s="62">
        <v>10</v>
      </c>
      <c r="X16" s="62" t="s">
        <v>290</v>
      </c>
      <c r="Y16" s="62" t="s">
        <v>290</v>
      </c>
      <c r="Z16" s="62">
        <v>10</v>
      </c>
      <c r="AA16" s="62" t="s">
        <v>290</v>
      </c>
      <c r="AB16" s="62">
        <v>0</v>
      </c>
      <c r="AC16" s="62">
        <v>0</v>
      </c>
      <c r="AD16" s="62">
        <v>0</v>
      </c>
      <c r="AE16" s="62">
        <v>67</v>
      </c>
      <c r="AF16" s="62">
        <v>52</v>
      </c>
      <c r="AG16" s="62" t="s">
        <v>290</v>
      </c>
      <c r="AH16" s="62" t="s">
        <v>290</v>
      </c>
      <c r="AI16" s="62">
        <v>0</v>
      </c>
      <c r="AJ16" s="62" t="s">
        <v>290</v>
      </c>
      <c r="AK16" s="62" t="s">
        <v>290</v>
      </c>
      <c r="AL16" s="62">
        <v>0</v>
      </c>
      <c r="AM16" s="62">
        <v>0</v>
      </c>
      <c r="AN16" s="62">
        <v>106</v>
      </c>
      <c r="AO16" s="62" t="s">
        <v>290</v>
      </c>
      <c r="AP16" s="62">
        <v>119</v>
      </c>
      <c r="AQ16" s="62">
        <v>39</v>
      </c>
    </row>
    <row r="17" spans="1:43">
      <c r="A17" s="116" t="s">
        <v>382</v>
      </c>
      <c r="B17" s="117" t="s">
        <v>319</v>
      </c>
      <c r="C17" s="117" t="s">
        <v>4922</v>
      </c>
      <c r="D17" s="117" t="s">
        <v>385</v>
      </c>
      <c r="E17" s="117" t="s">
        <v>386</v>
      </c>
      <c r="F17" s="62" t="s">
        <v>288</v>
      </c>
      <c r="G17" s="117" t="s">
        <v>4923</v>
      </c>
      <c r="H17" s="117" t="s">
        <v>4924</v>
      </c>
      <c r="I17" s="117" t="s">
        <v>140</v>
      </c>
      <c r="J17" s="62">
        <v>8</v>
      </c>
      <c r="K17" s="62">
        <v>4</v>
      </c>
      <c r="L17" s="62">
        <v>1</v>
      </c>
      <c r="M17" s="62">
        <v>13</v>
      </c>
      <c r="N17" s="62">
        <v>0</v>
      </c>
      <c r="O17" s="62">
        <v>20</v>
      </c>
      <c r="P17" s="62">
        <v>19</v>
      </c>
      <c r="Q17" s="62">
        <v>21</v>
      </c>
      <c r="R17" s="62">
        <v>14</v>
      </c>
      <c r="S17" s="62">
        <v>16</v>
      </c>
      <c r="T17" s="62">
        <v>15</v>
      </c>
      <c r="U17" s="62">
        <v>13</v>
      </c>
      <c r="V17" s="62">
        <v>0</v>
      </c>
      <c r="W17" s="62">
        <v>0</v>
      </c>
      <c r="X17" s="62">
        <v>0</v>
      </c>
      <c r="Y17" s="62">
        <v>0</v>
      </c>
      <c r="Z17" s="62">
        <v>0</v>
      </c>
      <c r="AA17" s="62">
        <v>0</v>
      </c>
      <c r="AB17" s="62">
        <v>0</v>
      </c>
      <c r="AC17" s="62">
        <v>0</v>
      </c>
      <c r="AD17" s="62">
        <v>0</v>
      </c>
      <c r="AE17" s="62">
        <v>56</v>
      </c>
      <c r="AF17" s="62">
        <v>62</v>
      </c>
      <c r="AG17" s="62">
        <v>0</v>
      </c>
      <c r="AH17" s="62">
        <v>0</v>
      </c>
      <c r="AI17" s="62">
        <v>0</v>
      </c>
      <c r="AJ17" s="62">
        <v>0</v>
      </c>
      <c r="AK17" s="62">
        <v>0</v>
      </c>
      <c r="AL17" s="62" t="s">
        <v>290</v>
      </c>
      <c r="AM17" s="62">
        <v>0</v>
      </c>
      <c r="AN17" s="62">
        <v>116</v>
      </c>
      <c r="AO17" s="62" t="s">
        <v>290</v>
      </c>
      <c r="AP17" s="62">
        <v>118</v>
      </c>
      <c r="AQ17" s="62">
        <v>19</v>
      </c>
    </row>
    <row r="18" spans="1:43">
      <c r="A18" s="116" t="s">
        <v>388</v>
      </c>
      <c r="B18" s="117" t="s">
        <v>389</v>
      </c>
      <c r="C18" s="117" t="s">
        <v>4925</v>
      </c>
      <c r="D18" s="117" t="s">
        <v>392</v>
      </c>
      <c r="E18" s="117" t="s">
        <v>386</v>
      </c>
      <c r="F18" s="62" t="s">
        <v>288</v>
      </c>
      <c r="G18" s="117" t="s">
        <v>4926</v>
      </c>
      <c r="H18" s="117" t="s">
        <v>4927</v>
      </c>
      <c r="I18" s="117" t="s">
        <v>140</v>
      </c>
      <c r="J18" s="62">
        <v>10.3</v>
      </c>
      <c r="K18" s="62">
        <v>5.9</v>
      </c>
      <c r="L18" s="62">
        <v>2</v>
      </c>
      <c r="M18" s="62">
        <v>18.2</v>
      </c>
      <c r="N18" s="62">
        <v>43</v>
      </c>
      <c r="O18" s="62">
        <v>26</v>
      </c>
      <c r="P18" s="62">
        <v>22</v>
      </c>
      <c r="Q18" s="62">
        <v>18</v>
      </c>
      <c r="R18" s="62">
        <v>22</v>
      </c>
      <c r="S18" s="62">
        <v>19</v>
      </c>
      <c r="T18" s="62">
        <v>14</v>
      </c>
      <c r="U18" s="62" t="s">
        <v>290</v>
      </c>
      <c r="V18" s="62" t="s">
        <v>290</v>
      </c>
      <c r="W18" s="62" t="s">
        <v>290</v>
      </c>
      <c r="X18" s="62">
        <v>0</v>
      </c>
      <c r="Y18" s="62">
        <v>0</v>
      </c>
      <c r="Z18" s="62">
        <v>0</v>
      </c>
      <c r="AA18" s="62">
        <v>0</v>
      </c>
      <c r="AB18" s="62">
        <v>0</v>
      </c>
      <c r="AC18" s="62">
        <v>0</v>
      </c>
      <c r="AD18" s="62">
        <v>0</v>
      </c>
      <c r="AE18" s="62">
        <v>98</v>
      </c>
      <c r="AF18" s="62">
        <v>78</v>
      </c>
      <c r="AG18" s="62">
        <v>0</v>
      </c>
      <c r="AH18" s="62">
        <v>0</v>
      </c>
      <c r="AI18" s="62">
        <v>0</v>
      </c>
      <c r="AJ18" s="62">
        <v>0</v>
      </c>
      <c r="AK18" s="62">
        <v>0</v>
      </c>
      <c r="AL18" s="62">
        <v>0</v>
      </c>
      <c r="AM18" s="62">
        <v>0</v>
      </c>
      <c r="AN18" s="62">
        <v>174</v>
      </c>
      <c r="AO18" s="62" t="s">
        <v>290</v>
      </c>
      <c r="AP18" s="62">
        <v>176</v>
      </c>
      <c r="AQ18" s="62" t="s">
        <v>290</v>
      </c>
    </row>
    <row r="19" spans="1:43">
      <c r="A19" s="116" t="s">
        <v>393</v>
      </c>
      <c r="B19" s="117" t="s">
        <v>394</v>
      </c>
      <c r="C19" s="117" t="s">
        <v>4928</v>
      </c>
      <c r="D19" s="117" t="s">
        <v>397</v>
      </c>
      <c r="E19" s="117" t="s">
        <v>398</v>
      </c>
      <c r="F19" s="62" t="s">
        <v>288</v>
      </c>
      <c r="G19" s="117" t="s">
        <v>4929</v>
      </c>
      <c r="H19" s="117" t="s">
        <v>4930</v>
      </c>
      <c r="I19" s="117" t="s">
        <v>141</v>
      </c>
      <c r="J19" s="62">
        <v>10.3</v>
      </c>
      <c r="K19" s="62">
        <v>1.2</v>
      </c>
      <c r="L19" s="62">
        <v>1</v>
      </c>
      <c r="M19" s="62">
        <v>12.5</v>
      </c>
      <c r="N19" s="62">
        <v>0</v>
      </c>
      <c r="O19" s="62">
        <v>20</v>
      </c>
      <c r="P19" s="62">
        <v>23</v>
      </c>
      <c r="Q19" s="62">
        <v>18</v>
      </c>
      <c r="R19" s="62">
        <v>18</v>
      </c>
      <c r="S19" s="62">
        <v>22</v>
      </c>
      <c r="T19" s="62">
        <v>16</v>
      </c>
      <c r="U19" s="62">
        <v>17</v>
      </c>
      <c r="V19" s="62">
        <v>20</v>
      </c>
      <c r="W19" s="62">
        <v>22</v>
      </c>
      <c r="X19" s="62">
        <v>0</v>
      </c>
      <c r="Y19" s="62">
        <v>0</v>
      </c>
      <c r="Z19" s="62">
        <v>0</v>
      </c>
      <c r="AA19" s="62">
        <v>0</v>
      </c>
      <c r="AB19" s="62">
        <v>0</v>
      </c>
      <c r="AC19" s="62">
        <v>0</v>
      </c>
      <c r="AD19" s="62">
        <v>0</v>
      </c>
      <c r="AE19" s="62">
        <v>72</v>
      </c>
      <c r="AF19" s="62">
        <v>104</v>
      </c>
      <c r="AG19" s="62">
        <v>0</v>
      </c>
      <c r="AH19" s="62">
        <v>0</v>
      </c>
      <c r="AI19" s="62" t="s">
        <v>290</v>
      </c>
      <c r="AJ19" s="62" t="s">
        <v>290</v>
      </c>
      <c r="AK19" s="62">
        <v>0</v>
      </c>
      <c r="AL19" s="62">
        <v>0</v>
      </c>
      <c r="AM19" s="62">
        <v>0</v>
      </c>
      <c r="AN19" s="62">
        <v>165</v>
      </c>
      <c r="AO19" s="62" t="s">
        <v>290</v>
      </c>
      <c r="AP19" s="62">
        <v>176</v>
      </c>
      <c r="AQ19" s="62">
        <v>13</v>
      </c>
    </row>
    <row r="20" spans="1:43">
      <c r="A20" s="116" t="s">
        <v>400</v>
      </c>
      <c r="B20" s="117" t="s">
        <v>401</v>
      </c>
      <c r="C20" s="117" t="s">
        <v>4931</v>
      </c>
      <c r="D20" s="117" t="s">
        <v>404</v>
      </c>
      <c r="E20" s="117" t="s">
        <v>141</v>
      </c>
      <c r="F20" s="62" t="s">
        <v>288</v>
      </c>
      <c r="G20" s="117" t="s">
        <v>4932</v>
      </c>
      <c r="H20" s="117" t="s">
        <v>4933</v>
      </c>
      <c r="I20" s="117" t="s">
        <v>141</v>
      </c>
      <c r="J20" s="62">
        <v>30</v>
      </c>
      <c r="K20" s="62">
        <v>8</v>
      </c>
      <c r="L20" s="62">
        <v>4</v>
      </c>
      <c r="M20" s="62">
        <v>42</v>
      </c>
      <c r="N20" s="62">
        <v>58</v>
      </c>
      <c r="O20" s="62">
        <v>17</v>
      </c>
      <c r="P20" s="62">
        <v>14</v>
      </c>
      <c r="Q20" s="62">
        <v>18</v>
      </c>
      <c r="R20" s="62">
        <v>19</v>
      </c>
      <c r="S20" s="62">
        <v>19</v>
      </c>
      <c r="T20" s="62">
        <v>13</v>
      </c>
      <c r="U20" s="62">
        <v>23</v>
      </c>
      <c r="V20" s="62">
        <v>16</v>
      </c>
      <c r="W20" s="62">
        <v>15</v>
      </c>
      <c r="X20" s="62">
        <v>0</v>
      </c>
      <c r="Y20" s="62">
        <v>0</v>
      </c>
      <c r="Z20" s="62">
        <v>0</v>
      </c>
      <c r="AA20" s="62">
        <v>0</v>
      </c>
      <c r="AB20" s="62">
        <v>0</v>
      </c>
      <c r="AC20" s="62">
        <v>0</v>
      </c>
      <c r="AD20" s="62">
        <v>0</v>
      </c>
      <c r="AE20" s="62">
        <v>105</v>
      </c>
      <c r="AF20" s="62">
        <v>107</v>
      </c>
      <c r="AG20" s="62">
        <v>0</v>
      </c>
      <c r="AH20" s="62">
        <v>0</v>
      </c>
      <c r="AI20" s="62">
        <v>0</v>
      </c>
      <c r="AJ20" s="62" t="s">
        <v>290</v>
      </c>
      <c r="AK20" s="62">
        <v>0</v>
      </c>
      <c r="AL20" s="62" t="s">
        <v>290</v>
      </c>
      <c r="AM20" s="62">
        <v>0</v>
      </c>
      <c r="AN20" s="62">
        <v>205</v>
      </c>
      <c r="AO20" s="62" t="s">
        <v>290</v>
      </c>
      <c r="AP20" s="62">
        <v>212</v>
      </c>
      <c r="AQ20" s="62">
        <v>33</v>
      </c>
    </row>
    <row r="21" spans="1:43">
      <c r="A21" s="116" t="s">
        <v>406</v>
      </c>
      <c r="B21" s="117" t="s">
        <v>407</v>
      </c>
      <c r="C21" s="117" t="s">
        <v>4934</v>
      </c>
      <c r="D21" s="117" t="s">
        <v>410</v>
      </c>
      <c r="E21" s="117" t="s">
        <v>141</v>
      </c>
      <c r="F21" s="62" t="s">
        <v>288</v>
      </c>
      <c r="G21" s="117" t="s">
        <v>4935</v>
      </c>
      <c r="H21" s="117" t="s">
        <v>4936</v>
      </c>
      <c r="I21" s="117" t="s">
        <v>141</v>
      </c>
      <c r="J21" s="62">
        <v>15</v>
      </c>
      <c r="K21" s="62">
        <v>4</v>
      </c>
      <c r="L21" s="62">
        <v>3</v>
      </c>
      <c r="M21" s="62">
        <v>22</v>
      </c>
      <c r="N21" s="62">
        <v>0</v>
      </c>
      <c r="O21" s="62">
        <v>0</v>
      </c>
      <c r="P21" s="62">
        <v>0</v>
      </c>
      <c r="Q21" s="62">
        <v>0</v>
      </c>
      <c r="R21" s="62">
        <v>0</v>
      </c>
      <c r="S21" s="62">
        <v>0</v>
      </c>
      <c r="T21" s="62">
        <v>0</v>
      </c>
      <c r="U21" s="62">
        <v>0</v>
      </c>
      <c r="V21" s="62">
        <v>0</v>
      </c>
      <c r="W21" s="62">
        <v>0</v>
      </c>
      <c r="X21" s="62">
        <v>61</v>
      </c>
      <c r="Y21" s="62">
        <v>60</v>
      </c>
      <c r="Z21" s="62">
        <v>46</v>
      </c>
      <c r="AA21" s="62">
        <v>50</v>
      </c>
      <c r="AB21" s="62">
        <v>0</v>
      </c>
      <c r="AC21" s="62">
        <v>0</v>
      </c>
      <c r="AD21" s="62">
        <v>0</v>
      </c>
      <c r="AE21" s="62">
        <v>112</v>
      </c>
      <c r="AF21" s="62">
        <v>105</v>
      </c>
      <c r="AG21" s="62">
        <v>21</v>
      </c>
      <c r="AH21" s="62">
        <v>24</v>
      </c>
      <c r="AI21" s="62" t="s">
        <v>290</v>
      </c>
      <c r="AJ21" s="62">
        <v>0</v>
      </c>
      <c r="AK21" s="62" t="s">
        <v>290</v>
      </c>
      <c r="AL21" s="62" t="s">
        <v>290</v>
      </c>
      <c r="AM21" s="62">
        <v>0</v>
      </c>
      <c r="AN21" s="62">
        <v>206</v>
      </c>
      <c r="AO21" s="62">
        <v>0</v>
      </c>
      <c r="AP21" s="62">
        <v>217</v>
      </c>
      <c r="AQ21" s="62">
        <v>11</v>
      </c>
    </row>
    <row r="22" spans="1:43">
      <c r="A22" s="116" t="s">
        <v>411</v>
      </c>
      <c r="B22" s="117" t="s">
        <v>412</v>
      </c>
      <c r="C22" s="117" t="s">
        <v>4937</v>
      </c>
      <c r="D22" s="117" t="s">
        <v>415</v>
      </c>
      <c r="E22" s="117" t="s">
        <v>141</v>
      </c>
      <c r="F22" s="62" t="s">
        <v>288</v>
      </c>
      <c r="G22" s="117" t="s">
        <v>4938</v>
      </c>
      <c r="H22" s="117" t="s">
        <v>4939</v>
      </c>
      <c r="I22" s="117" t="s">
        <v>141</v>
      </c>
      <c r="J22" s="62">
        <v>29.5</v>
      </c>
      <c r="K22" s="62">
        <v>12.5</v>
      </c>
      <c r="L22" s="62">
        <v>3</v>
      </c>
      <c r="M22" s="62">
        <v>45</v>
      </c>
      <c r="N22" s="62">
        <v>73</v>
      </c>
      <c r="O22" s="62">
        <v>52</v>
      </c>
      <c r="P22" s="62">
        <v>59</v>
      </c>
      <c r="Q22" s="62">
        <v>36</v>
      </c>
      <c r="R22" s="62">
        <v>41</v>
      </c>
      <c r="S22" s="62">
        <v>34</v>
      </c>
      <c r="T22" s="62">
        <v>52</v>
      </c>
      <c r="U22" s="62">
        <v>46</v>
      </c>
      <c r="V22" s="62">
        <v>42</v>
      </c>
      <c r="W22" s="62">
        <v>38</v>
      </c>
      <c r="X22" s="62">
        <v>0</v>
      </c>
      <c r="Y22" s="62">
        <v>0</v>
      </c>
      <c r="Z22" s="62">
        <v>0</v>
      </c>
      <c r="AA22" s="62">
        <v>0</v>
      </c>
      <c r="AB22" s="62">
        <v>0</v>
      </c>
      <c r="AC22" s="62">
        <v>0</v>
      </c>
      <c r="AD22" s="62">
        <v>0</v>
      </c>
      <c r="AE22" s="62">
        <v>240</v>
      </c>
      <c r="AF22" s="62">
        <v>263</v>
      </c>
      <c r="AG22" s="62">
        <v>0</v>
      </c>
      <c r="AH22" s="62">
        <v>0</v>
      </c>
      <c r="AI22" s="62">
        <v>0</v>
      </c>
      <c r="AJ22" s="62" t="s">
        <v>290</v>
      </c>
      <c r="AK22" s="62" t="s">
        <v>290</v>
      </c>
      <c r="AL22" s="62">
        <v>0</v>
      </c>
      <c r="AM22" s="62">
        <v>0</v>
      </c>
      <c r="AN22" s="62">
        <v>485</v>
      </c>
      <c r="AO22" s="62">
        <v>11</v>
      </c>
      <c r="AP22" s="62">
        <v>503</v>
      </c>
      <c r="AQ22" s="62">
        <v>12</v>
      </c>
    </row>
    <row r="23" spans="1:43">
      <c r="A23" s="116" t="s">
        <v>416</v>
      </c>
      <c r="B23" s="117" t="s">
        <v>417</v>
      </c>
      <c r="C23" s="117" t="s">
        <v>4940</v>
      </c>
      <c r="D23" s="117" t="s">
        <v>421</v>
      </c>
      <c r="E23" s="117" t="s">
        <v>422</v>
      </c>
      <c r="F23" s="62" t="s">
        <v>288</v>
      </c>
      <c r="G23" s="117" t="s">
        <v>4941</v>
      </c>
      <c r="H23" s="117" t="s">
        <v>4942</v>
      </c>
      <c r="I23" s="117" t="s">
        <v>142</v>
      </c>
      <c r="J23" s="62">
        <v>5.7</v>
      </c>
      <c r="K23" s="62">
        <v>2</v>
      </c>
      <c r="L23" s="62">
        <v>0.3</v>
      </c>
      <c r="M23" s="62">
        <v>8</v>
      </c>
      <c r="N23" s="62">
        <v>23</v>
      </c>
      <c r="O23" s="62" t="s">
        <v>290</v>
      </c>
      <c r="P23" s="62" t="s">
        <v>290</v>
      </c>
      <c r="Q23" s="62" t="s">
        <v>290</v>
      </c>
      <c r="R23" s="62" t="s">
        <v>290</v>
      </c>
      <c r="S23" s="62" t="s">
        <v>290</v>
      </c>
      <c r="T23" s="62" t="s">
        <v>290</v>
      </c>
      <c r="U23" s="62" t="s">
        <v>290</v>
      </c>
      <c r="V23" s="62" t="s">
        <v>290</v>
      </c>
      <c r="W23" s="62" t="s">
        <v>290</v>
      </c>
      <c r="X23" s="62">
        <v>0</v>
      </c>
      <c r="Y23" s="62">
        <v>0</v>
      </c>
      <c r="Z23" s="62">
        <v>0</v>
      </c>
      <c r="AA23" s="62">
        <v>0</v>
      </c>
      <c r="AB23" s="62">
        <v>0</v>
      </c>
      <c r="AC23" s="62">
        <v>0</v>
      </c>
      <c r="AD23" s="62">
        <v>0</v>
      </c>
      <c r="AE23" s="62">
        <v>35</v>
      </c>
      <c r="AF23" s="62">
        <v>30</v>
      </c>
      <c r="AG23" s="62">
        <v>0</v>
      </c>
      <c r="AH23" s="62">
        <v>0</v>
      </c>
      <c r="AI23" s="62">
        <v>0</v>
      </c>
      <c r="AJ23" s="62" t="s">
        <v>290</v>
      </c>
      <c r="AK23" s="62">
        <v>0</v>
      </c>
      <c r="AL23" s="62">
        <v>0</v>
      </c>
      <c r="AM23" s="62">
        <v>0</v>
      </c>
      <c r="AN23" s="62">
        <v>64</v>
      </c>
      <c r="AO23" s="62">
        <v>0</v>
      </c>
      <c r="AP23" s="62">
        <v>65</v>
      </c>
      <c r="AQ23" s="62">
        <v>26</v>
      </c>
    </row>
    <row r="24" spans="1:43">
      <c r="A24" s="116" t="s">
        <v>424</v>
      </c>
      <c r="B24" s="117" t="s">
        <v>425</v>
      </c>
      <c r="C24" s="117" t="s">
        <v>4943</v>
      </c>
      <c r="D24" s="117" t="s">
        <v>428</v>
      </c>
      <c r="E24" s="117" t="s">
        <v>429</v>
      </c>
      <c r="F24" s="62" t="s">
        <v>288</v>
      </c>
      <c r="G24" s="117" t="s">
        <v>4944</v>
      </c>
      <c r="H24" s="117" t="s">
        <v>4945</v>
      </c>
      <c r="I24" s="117" t="s">
        <v>142</v>
      </c>
      <c r="J24" s="62">
        <v>3.5</v>
      </c>
      <c r="K24" s="62">
        <v>2</v>
      </c>
      <c r="L24" s="62">
        <v>1</v>
      </c>
      <c r="M24" s="62">
        <v>6.5</v>
      </c>
      <c r="N24" s="62" t="s">
        <v>290</v>
      </c>
      <c r="O24" s="62" t="s">
        <v>290</v>
      </c>
      <c r="P24" s="62" t="s">
        <v>290</v>
      </c>
      <c r="Q24" s="62" t="s">
        <v>290</v>
      </c>
      <c r="R24" s="62" t="s">
        <v>290</v>
      </c>
      <c r="S24" s="62" t="s">
        <v>290</v>
      </c>
      <c r="T24" s="62" t="s">
        <v>290</v>
      </c>
      <c r="U24" s="62" t="s">
        <v>290</v>
      </c>
      <c r="V24" s="62">
        <v>0</v>
      </c>
      <c r="W24" s="62">
        <v>0</v>
      </c>
      <c r="X24" s="62">
        <v>0</v>
      </c>
      <c r="Y24" s="62">
        <v>0</v>
      </c>
      <c r="Z24" s="62">
        <v>0</v>
      </c>
      <c r="AA24" s="62">
        <v>0</v>
      </c>
      <c r="AB24" s="62">
        <v>0</v>
      </c>
      <c r="AC24" s="62">
        <v>0</v>
      </c>
      <c r="AD24" s="62">
        <v>0</v>
      </c>
      <c r="AE24" s="62">
        <v>12</v>
      </c>
      <c r="AF24" s="62">
        <v>13</v>
      </c>
      <c r="AG24" s="62">
        <v>0</v>
      </c>
      <c r="AH24" s="62">
        <v>0</v>
      </c>
      <c r="AI24" s="62">
        <v>0</v>
      </c>
      <c r="AJ24" s="62" t="s">
        <v>290</v>
      </c>
      <c r="AK24" s="62">
        <v>0</v>
      </c>
      <c r="AL24" s="62">
        <v>0</v>
      </c>
      <c r="AM24" s="62">
        <v>0</v>
      </c>
      <c r="AN24" s="62">
        <v>23</v>
      </c>
      <c r="AO24" s="62">
        <v>0</v>
      </c>
      <c r="AP24" s="62">
        <v>25</v>
      </c>
      <c r="AQ24" s="62">
        <v>0</v>
      </c>
    </row>
    <row r="25" spans="1:43">
      <c r="A25" s="116" t="s">
        <v>431</v>
      </c>
      <c r="B25" s="117" t="s">
        <v>432</v>
      </c>
      <c r="C25" s="117" t="s">
        <v>4946</v>
      </c>
      <c r="D25" s="117" t="s">
        <v>435</v>
      </c>
      <c r="E25" s="117" t="s">
        <v>436</v>
      </c>
      <c r="F25" s="62" t="s">
        <v>288</v>
      </c>
      <c r="G25" s="117" t="s">
        <v>4947</v>
      </c>
      <c r="H25" s="117" t="s">
        <v>4948</v>
      </c>
      <c r="I25" s="117" t="s">
        <v>143</v>
      </c>
      <c r="J25" s="62">
        <v>6</v>
      </c>
      <c r="K25" s="62">
        <v>1.5</v>
      </c>
      <c r="L25" s="62">
        <v>1.7</v>
      </c>
      <c r="M25" s="62">
        <v>9.1999999999999993</v>
      </c>
      <c r="N25" s="62">
        <v>20</v>
      </c>
      <c r="O25" s="62" t="s">
        <v>290</v>
      </c>
      <c r="P25" s="62" t="s">
        <v>290</v>
      </c>
      <c r="Q25" s="62" t="s">
        <v>290</v>
      </c>
      <c r="R25" s="62" t="s">
        <v>290</v>
      </c>
      <c r="S25" s="62" t="s">
        <v>290</v>
      </c>
      <c r="T25" s="62" t="s">
        <v>290</v>
      </c>
      <c r="U25" s="62" t="s">
        <v>290</v>
      </c>
      <c r="V25" s="62" t="s">
        <v>290</v>
      </c>
      <c r="W25" s="62" t="s">
        <v>290</v>
      </c>
      <c r="X25" s="62">
        <v>0</v>
      </c>
      <c r="Y25" s="62">
        <v>0</v>
      </c>
      <c r="Z25" s="62">
        <v>0</v>
      </c>
      <c r="AA25" s="62">
        <v>0</v>
      </c>
      <c r="AB25" s="62">
        <v>0</v>
      </c>
      <c r="AC25" s="62">
        <v>0</v>
      </c>
      <c r="AD25" s="62">
        <v>0</v>
      </c>
      <c r="AE25" s="62">
        <v>31</v>
      </c>
      <c r="AF25" s="62">
        <v>34</v>
      </c>
      <c r="AG25" s="62">
        <v>0</v>
      </c>
      <c r="AH25" s="62">
        <v>0</v>
      </c>
      <c r="AI25" s="62">
        <v>0</v>
      </c>
      <c r="AJ25" s="62" t="s">
        <v>290</v>
      </c>
      <c r="AK25" s="62">
        <v>0</v>
      </c>
      <c r="AL25" s="62" t="s">
        <v>290</v>
      </c>
      <c r="AM25" s="62">
        <v>0</v>
      </c>
      <c r="AN25" s="62">
        <v>63</v>
      </c>
      <c r="AO25" s="62">
        <v>0</v>
      </c>
      <c r="AP25" s="62">
        <v>65</v>
      </c>
      <c r="AQ25" s="62">
        <v>11</v>
      </c>
    </row>
    <row r="26" spans="1:43">
      <c r="A26" s="116" t="s">
        <v>438</v>
      </c>
      <c r="B26" s="117" t="s">
        <v>439</v>
      </c>
      <c r="C26" s="117" t="s">
        <v>4949</v>
      </c>
      <c r="D26" s="117" t="s">
        <v>442</v>
      </c>
      <c r="E26" s="117" t="s">
        <v>443</v>
      </c>
      <c r="F26" s="62" t="s">
        <v>288</v>
      </c>
      <c r="G26" s="117" t="s">
        <v>4950</v>
      </c>
      <c r="H26" s="117" t="s">
        <v>4951</v>
      </c>
      <c r="I26" s="117" t="s">
        <v>143</v>
      </c>
      <c r="J26" s="62">
        <v>7.5</v>
      </c>
      <c r="K26" s="62">
        <v>10</v>
      </c>
      <c r="L26" s="62">
        <v>0.5</v>
      </c>
      <c r="M26" s="62">
        <v>18</v>
      </c>
      <c r="N26" s="62">
        <v>23</v>
      </c>
      <c r="O26" s="62">
        <v>15</v>
      </c>
      <c r="P26" s="62">
        <v>12</v>
      </c>
      <c r="Q26" s="62">
        <v>12</v>
      </c>
      <c r="R26" s="62" t="s">
        <v>290</v>
      </c>
      <c r="S26" s="62" t="s">
        <v>290</v>
      </c>
      <c r="T26" s="62" t="s">
        <v>290</v>
      </c>
      <c r="U26" s="62">
        <v>0</v>
      </c>
      <c r="V26" s="62" t="s">
        <v>290</v>
      </c>
      <c r="W26" s="62" t="s">
        <v>290</v>
      </c>
      <c r="X26" s="62">
        <v>0</v>
      </c>
      <c r="Y26" s="62">
        <v>0</v>
      </c>
      <c r="Z26" s="62">
        <v>0</v>
      </c>
      <c r="AA26" s="62">
        <v>0</v>
      </c>
      <c r="AB26" s="62">
        <v>0</v>
      </c>
      <c r="AC26" s="62">
        <v>0</v>
      </c>
      <c r="AD26" s="62">
        <v>0</v>
      </c>
      <c r="AE26" s="62">
        <v>44</v>
      </c>
      <c r="AF26" s="62">
        <v>45</v>
      </c>
      <c r="AG26" s="62">
        <v>0</v>
      </c>
      <c r="AH26" s="62">
        <v>0</v>
      </c>
      <c r="AI26" s="62">
        <v>0</v>
      </c>
      <c r="AJ26" s="62">
        <v>0</v>
      </c>
      <c r="AK26" s="62">
        <v>0</v>
      </c>
      <c r="AL26" s="62">
        <v>0</v>
      </c>
      <c r="AM26" s="62" t="s">
        <v>290</v>
      </c>
      <c r="AN26" s="62">
        <v>82</v>
      </c>
      <c r="AO26" s="62" t="s">
        <v>290</v>
      </c>
      <c r="AP26" s="62">
        <v>89</v>
      </c>
      <c r="AQ26" s="62">
        <v>13</v>
      </c>
    </row>
    <row r="27" spans="1:43">
      <c r="A27" s="116" t="s">
        <v>445</v>
      </c>
      <c r="B27" s="117" t="s">
        <v>446</v>
      </c>
      <c r="C27" s="117" t="s">
        <v>4952</v>
      </c>
      <c r="D27" s="117" t="s">
        <v>449</v>
      </c>
      <c r="E27" s="117" t="s">
        <v>450</v>
      </c>
      <c r="F27" s="62" t="s">
        <v>288</v>
      </c>
      <c r="G27" s="117" t="s">
        <v>4953</v>
      </c>
      <c r="H27" s="117" t="s">
        <v>4954</v>
      </c>
      <c r="I27" s="117" t="s">
        <v>144</v>
      </c>
      <c r="J27" s="62">
        <v>20</v>
      </c>
      <c r="K27" s="62">
        <v>7</v>
      </c>
      <c r="L27" s="62">
        <v>4</v>
      </c>
      <c r="M27" s="62">
        <v>31</v>
      </c>
      <c r="N27" s="62">
        <v>66</v>
      </c>
      <c r="O27" s="62">
        <v>38</v>
      </c>
      <c r="P27" s="62">
        <v>37</v>
      </c>
      <c r="Q27" s="62">
        <v>38</v>
      </c>
      <c r="R27" s="62">
        <v>29</v>
      </c>
      <c r="S27" s="62">
        <v>26</v>
      </c>
      <c r="T27" s="62">
        <v>16</v>
      </c>
      <c r="U27" s="62">
        <v>16</v>
      </c>
      <c r="V27" s="62">
        <v>11</v>
      </c>
      <c r="W27" s="62">
        <v>11</v>
      </c>
      <c r="X27" s="62">
        <v>0</v>
      </c>
      <c r="Y27" s="62">
        <v>0</v>
      </c>
      <c r="Z27" s="62">
        <v>0</v>
      </c>
      <c r="AA27" s="62">
        <v>0</v>
      </c>
      <c r="AB27" s="62">
        <v>0</v>
      </c>
      <c r="AC27" s="62">
        <v>0</v>
      </c>
      <c r="AD27" s="62">
        <v>0</v>
      </c>
      <c r="AE27" s="62">
        <v>147</v>
      </c>
      <c r="AF27" s="62">
        <v>141</v>
      </c>
      <c r="AG27" s="62">
        <v>0</v>
      </c>
      <c r="AH27" s="62">
        <v>0</v>
      </c>
      <c r="AI27" s="62">
        <v>0</v>
      </c>
      <c r="AJ27" s="62">
        <v>0</v>
      </c>
      <c r="AK27" s="62" t="s">
        <v>290</v>
      </c>
      <c r="AL27" s="62">
        <v>18</v>
      </c>
      <c r="AM27" s="62">
        <v>0</v>
      </c>
      <c r="AN27" s="62">
        <v>240</v>
      </c>
      <c r="AO27" s="62">
        <v>21</v>
      </c>
      <c r="AP27" s="62">
        <v>288</v>
      </c>
      <c r="AQ27" s="62">
        <v>30</v>
      </c>
    </row>
    <row r="28" spans="1:43">
      <c r="A28" s="118" t="s">
        <v>4955</v>
      </c>
      <c r="B28" s="62" t="s">
        <v>495</v>
      </c>
      <c r="C28" s="117" t="s">
        <v>4956</v>
      </c>
      <c r="D28" s="117" t="s">
        <v>498</v>
      </c>
      <c r="E28" s="117" t="s">
        <v>456</v>
      </c>
      <c r="F28" s="62" t="s">
        <v>288</v>
      </c>
      <c r="G28" s="117" t="s">
        <v>4957</v>
      </c>
      <c r="H28" s="117" t="s">
        <v>4958</v>
      </c>
      <c r="I28" s="117" t="s">
        <v>145</v>
      </c>
      <c r="J28" s="62">
        <v>7</v>
      </c>
      <c r="K28" s="62">
        <v>1</v>
      </c>
      <c r="L28" s="62">
        <v>1</v>
      </c>
      <c r="M28" s="62">
        <v>12</v>
      </c>
      <c r="N28" s="62">
        <v>0</v>
      </c>
      <c r="O28" s="62" t="s">
        <v>290</v>
      </c>
      <c r="P28" s="62" t="s">
        <v>290</v>
      </c>
      <c r="Q28" s="62" t="s">
        <v>290</v>
      </c>
      <c r="R28" s="62" t="s">
        <v>290</v>
      </c>
      <c r="S28" s="62" t="s">
        <v>290</v>
      </c>
      <c r="T28" s="62" t="s">
        <v>290</v>
      </c>
      <c r="U28" s="62" t="s">
        <v>290</v>
      </c>
      <c r="V28" s="62" t="s">
        <v>290</v>
      </c>
      <c r="W28" s="62" t="s">
        <v>290</v>
      </c>
      <c r="X28" s="62">
        <v>0</v>
      </c>
      <c r="Y28" s="62">
        <v>0</v>
      </c>
      <c r="Z28" s="62">
        <v>0</v>
      </c>
      <c r="AA28" s="62">
        <v>0</v>
      </c>
      <c r="AB28" s="62">
        <v>0</v>
      </c>
      <c r="AC28" s="62">
        <v>0</v>
      </c>
      <c r="AD28" s="62">
        <v>0</v>
      </c>
      <c r="AE28" s="62">
        <v>22</v>
      </c>
      <c r="AF28" s="62">
        <v>15</v>
      </c>
      <c r="AG28" s="62">
        <v>0</v>
      </c>
      <c r="AH28" s="62">
        <v>0</v>
      </c>
      <c r="AI28" s="62">
        <v>0</v>
      </c>
      <c r="AJ28" s="62">
        <v>20</v>
      </c>
      <c r="AK28" s="62" t="s">
        <v>290</v>
      </c>
      <c r="AL28" s="62" t="s">
        <v>290</v>
      </c>
      <c r="AM28" s="62">
        <v>0</v>
      </c>
      <c r="AN28" s="62" t="s">
        <v>290</v>
      </c>
      <c r="AO28" s="62" t="s">
        <v>290</v>
      </c>
      <c r="AP28" s="62">
        <v>37</v>
      </c>
      <c r="AQ28" s="62">
        <v>0</v>
      </c>
    </row>
    <row r="29" spans="1:43">
      <c r="A29" s="116" t="s">
        <v>452</v>
      </c>
      <c r="B29" s="117" t="s">
        <v>453</v>
      </c>
      <c r="C29" s="117" t="s">
        <v>4959</v>
      </c>
      <c r="D29" s="117" t="s">
        <v>455</v>
      </c>
      <c r="E29" s="117" t="s">
        <v>456</v>
      </c>
      <c r="F29" s="62" t="s">
        <v>288</v>
      </c>
      <c r="G29" s="117" t="s">
        <v>4960</v>
      </c>
      <c r="H29" s="117" t="s">
        <v>4961</v>
      </c>
      <c r="I29" s="117" t="s">
        <v>145</v>
      </c>
      <c r="J29" s="62">
        <v>50</v>
      </c>
      <c r="K29" s="62">
        <v>16</v>
      </c>
      <c r="L29" s="62">
        <v>11</v>
      </c>
      <c r="M29" s="62">
        <v>77</v>
      </c>
      <c r="N29" s="62">
        <v>0</v>
      </c>
      <c r="O29" s="62">
        <v>0</v>
      </c>
      <c r="P29" s="62">
        <v>0</v>
      </c>
      <c r="Q29" s="62">
        <v>0</v>
      </c>
      <c r="R29" s="62">
        <v>0</v>
      </c>
      <c r="S29" s="62">
        <v>0</v>
      </c>
      <c r="T29" s="62">
        <v>0</v>
      </c>
      <c r="U29" s="62">
        <v>0</v>
      </c>
      <c r="V29" s="62">
        <v>0</v>
      </c>
      <c r="W29" s="62">
        <v>0</v>
      </c>
      <c r="X29" s="62">
        <v>140</v>
      </c>
      <c r="Y29" s="62">
        <v>136</v>
      </c>
      <c r="Z29" s="62">
        <v>147</v>
      </c>
      <c r="AA29" s="62">
        <v>161</v>
      </c>
      <c r="AB29" s="62">
        <v>0</v>
      </c>
      <c r="AC29" s="62">
        <v>0</v>
      </c>
      <c r="AD29" s="62">
        <v>0</v>
      </c>
      <c r="AE29" s="62">
        <v>269</v>
      </c>
      <c r="AF29" s="62">
        <v>315</v>
      </c>
      <c r="AG29" s="62">
        <v>84</v>
      </c>
      <c r="AH29" s="62">
        <v>76</v>
      </c>
      <c r="AI29" s="62">
        <v>0</v>
      </c>
      <c r="AJ29" s="62">
        <v>25</v>
      </c>
      <c r="AK29" s="62">
        <v>22</v>
      </c>
      <c r="AL29" s="62">
        <v>157</v>
      </c>
      <c r="AM29" s="62">
        <v>0</v>
      </c>
      <c r="AN29" s="62">
        <v>344</v>
      </c>
      <c r="AO29" s="62">
        <v>36</v>
      </c>
      <c r="AP29" s="62">
        <v>584</v>
      </c>
      <c r="AQ29" s="62">
        <v>135</v>
      </c>
    </row>
    <row r="30" spans="1:43">
      <c r="A30" s="116" t="s">
        <v>458</v>
      </c>
      <c r="B30" s="117" t="s">
        <v>459</v>
      </c>
      <c r="C30" s="117" t="s">
        <v>4962</v>
      </c>
      <c r="D30" s="117" t="s">
        <v>462</v>
      </c>
      <c r="E30" s="117" t="s">
        <v>456</v>
      </c>
      <c r="F30" s="62" t="s">
        <v>288</v>
      </c>
      <c r="G30" s="117" t="s">
        <v>4963</v>
      </c>
      <c r="H30" s="117" t="s">
        <v>4964</v>
      </c>
      <c r="I30" s="117" t="s">
        <v>145</v>
      </c>
      <c r="J30" s="62">
        <v>26.2</v>
      </c>
      <c r="K30" s="62">
        <v>14.7</v>
      </c>
      <c r="L30" s="62">
        <v>1</v>
      </c>
      <c r="M30" s="62">
        <v>41.9</v>
      </c>
      <c r="N30" s="62">
        <v>38</v>
      </c>
      <c r="O30" s="62">
        <v>43</v>
      </c>
      <c r="P30" s="62">
        <v>42</v>
      </c>
      <c r="Q30" s="62">
        <v>42</v>
      </c>
      <c r="R30" s="62">
        <v>33</v>
      </c>
      <c r="S30" s="62">
        <v>26</v>
      </c>
      <c r="T30" s="62">
        <v>27</v>
      </c>
      <c r="U30" s="62">
        <v>37</v>
      </c>
      <c r="V30" s="62">
        <v>31</v>
      </c>
      <c r="W30" s="62">
        <v>37</v>
      </c>
      <c r="X30" s="62">
        <v>0</v>
      </c>
      <c r="Y30" s="62">
        <v>0</v>
      </c>
      <c r="Z30" s="62">
        <v>0</v>
      </c>
      <c r="AA30" s="62">
        <v>0</v>
      </c>
      <c r="AB30" s="62">
        <v>26</v>
      </c>
      <c r="AC30" s="62">
        <v>0</v>
      </c>
      <c r="AD30" s="62">
        <v>0</v>
      </c>
      <c r="AE30" s="62">
        <v>177</v>
      </c>
      <c r="AF30" s="62">
        <v>212</v>
      </c>
      <c r="AG30" s="62">
        <v>0</v>
      </c>
      <c r="AH30" s="62">
        <v>0</v>
      </c>
      <c r="AI30" s="62">
        <v>0</v>
      </c>
      <c r="AJ30" s="62" t="s">
        <v>290</v>
      </c>
      <c r="AK30" s="62" t="s">
        <v>290</v>
      </c>
      <c r="AL30" s="62">
        <v>57</v>
      </c>
      <c r="AM30" s="62">
        <v>0</v>
      </c>
      <c r="AN30" s="62">
        <v>258</v>
      </c>
      <c r="AO30" s="62">
        <v>63</v>
      </c>
      <c r="AP30" s="62">
        <v>389</v>
      </c>
      <c r="AQ30" s="62">
        <v>40</v>
      </c>
    </row>
    <row r="31" spans="1:43">
      <c r="A31" s="116" t="s">
        <v>464</v>
      </c>
      <c r="B31" s="117" t="s">
        <v>465</v>
      </c>
      <c r="C31" s="117" t="s">
        <v>4965</v>
      </c>
      <c r="D31" s="117" t="s">
        <v>468</v>
      </c>
      <c r="E31" s="117" t="s">
        <v>469</v>
      </c>
      <c r="F31" s="62" t="s">
        <v>288</v>
      </c>
      <c r="G31" s="117" t="s">
        <v>4966</v>
      </c>
      <c r="H31" s="117" t="s">
        <v>4967</v>
      </c>
      <c r="I31" s="117" t="s">
        <v>145</v>
      </c>
      <c r="J31" s="62">
        <v>10</v>
      </c>
      <c r="K31" s="62">
        <v>7</v>
      </c>
      <c r="L31" s="62">
        <v>1</v>
      </c>
      <c r="M31" s="62">
        <v>18</v>
      </c>
      <c r="N31" s="62">
        <v>45</v>
      </c>
      <c r="O31" s="62" t="s">
        <v>290</v>
      </c>
      <c r="P31" s="62" t="s">
        <v>290</v>
      </c>
      <c r="Q31" s="62" t="s">
        <v>290</v>
      </c>
      <c r="R31" s="62" t="s">
        <v>290</v>
      </c>
      <c r="S31" s="62" t="s">
        <v>290</v>
      </c>
      <c r="T31" s="62" t="s">
        <v>290</v>
      </c>
      <c r="U31" s="62">
        <v>0</v>
      </c>
      <c r="V31" s="62">
        <v>0</v>
      </c>
      <c r="W31" s="62">
        <v>0</v>
      </c>
      <c r="X31" s="62">
        <v>0</v>
      </c>
      <c r="Y31" s="62">
        <v>0</v>
      </c>
      <c r="Z31" s="62">
        <v>0</v>
      </c>
      <c r="AA31" s="62">
        <v>0</v>
      </c>
      <c r="AB31" s="62">
        <v>0</v>
      </c>
      <c r="AC31" s="62">
        <v>0</v>
      </c>
      <c r="AD31" s="62">
        <v>0</v>
      </c>
      <c r="AE31" s="62">
        <v>46</v>
      </c>
      <c r="AF31" s="62">
        <v>38</v>
      </c>
      <c r="AG31" s="62">
        <v>0</v>
      </c>
      <c r="AH31" s="62">
        <v>0</v>
      </c>
      <c r="AI31" s="62">
        <v>0</v>
      </c>
      <c r="AJ31" s="62">
        <v>0</v>
      </c>
      <c r="AK31" s="62" t="s">
        <v>290</v>
      </c>
      <c r="AL31" s="62" t="s">
        <v>290</v>
      </c>
      <c r="AM31" s="62">
        <v>0</v>
      </c>
      <c r="AN31" s="62">
        <v>74</v>
      </c>
      <c r="AO31" s="62" t="s">
        <v>290</v>
      </c>
      <c r="AP31" s="62">
        <v>84</v>
      </c>
      <c r="AQ31" s="62">
        <v>52</v>
      </c>
    </row>
    <row r="32" spans="1:43">
      <c r="A32" s="116" t="s">
        <v>471</v>
      </c>
      <c r="B32" s="117" t="s">
        <v>472</v>
      </c>
      <c r="C32" s="117" t="s">
        <v>4968</v>
      </c>
      <c r="D32" s="117" t="s">
        <v>475</v>
      </c>
      <c r="E32" s="117" t="s">
        <v>456</v>
      </c>
      <c r="F32" s="62" t="s">
        <v>288</v>
      </c>
      <c r="G32" s="117" t="s">
        <v>4969</v>
      </c>
      <c r="H32" s="117" t="s">
        <v>4970</v>
      </c>
      <c r="I32" s="117" t="s">
        <v>145</v>
      </c>
      <c r="J32" s="62">
        <v>31</v>
      </c>
      <c r="K32" s="62">
        <v>5</v>
      </c>
      <c r="L32" s="62">
        <v>5</v>
      </c>
      <c r="M32" s="62">
        <v>41</v>
      </c>
      <c r="N32" s="62">
        <v>13</v>
      </c>
      <c r="O32" s="62">
        <v>23</v>
      </c>
      <c r="P32" s="62">
        <v>18</v>
      </c>
      <c r="Q32" s="62">
        <v>13</v>
      </c>
      <c r="R32" s="62">
        <v>12</v>
      </c>
      <c r="S32" s="62">
        <v>12</v>
      </c>
      <c r="T32" s="62" t="s">
        <v>290</v>
      </c>
      <c r="U32" s="62">
        <v>10</v>
      </c>
      <c r="V32" s="62">
        <v>27</v>
      </c>
      <c r="W32" s="62">
        <v>16</v>
      </c>
      <c r="X32" s="62">
        <v>0</v>
      </c>
      <c r="Y32" s="62">
        <v>0</v>
      </c>
      <c r="Z32" s="62">
        <v>0</v>
      </c>
      <c r="AA32" s="62">
        <v>0</v>
      </c>
      <c r="AB32" s="62">
        <v>16</v>
      </c>
      <c r="AC32" s="62">
        <v>0</v>
      </c>
      <c r="AD32" s="62">
        <v>0</v>
      </c>
      <c r="AE32" s="62">
        <v>96</v>
      </c>
      <c r="AF32" s="62">
        <v>72</v>
      </c>
      <c r="AG32" s="62" t="s">
        <v>290</v>
      </c>
      <c r="AH32" s="62" t="s">
        <v>290</v>
      </c>
      <c r="AI32" s="62">
        <v>0</v>
      </c>
      <c r="AJ32" s="62">
        <v>45</v>
      </c>
      <c r="AK32" s="62">
        <v>25</v>
      </c>
      <c r="AL32" s="62">
        <v>37</v>
      </c>
      <c r="AM32" s="62">
        <v>0</v>
      </c>
      <c r="AN32" s="62">
        <v>57</v>
      </c>
      <c r="AO32" s="62" t="s">
        <v>290</v>
      </c>
      <c r="AP32" s="62">
        <v>168</v>
      </c>
      <c r="AQ32" s="62">
        <v>0</v>
      </c>
    </row>
    <row r="33" spans="1:43">
      <c r="A33" s="116" t="s">
        <v>476</v>
      </c>
      <c r="B33" s="117" t="s">
        <v>477</v>
      </c>
      <c r="C33" s="117" t="s">
        <v>4971</v>
      </c>
      <c r="D33" s="117" t="s">
        <v>480</v>
      </c>
      <c r="E33" s="117" t="s">
        <v>481</v>
      </c>
      <c r="F33" s="62" t="s">
        <v>288</v>
      </c>
      <c r="G33" s="117" t="s">
        <v>4972</v>
      </c>
      <c r="H33" s="117" t="s">
        <v>4973</v>
      </c>
      <c r="I33" s="117" t="s">
        <v>145</v>
      </c>
      <c r="J33" s="62">
        <v>24</v>
      </c>
      <c r="K33" s="62">
        <v>2.6</v>
      </c>
      <c r="L33" s="62">
        <v>1</v>
      </c>
      <c r="M33" s="62">
        <v>27.6</v>
      </c>
      <c r="N33" s="62">
        <v>38</v>
      </c>
      <c r="O33" s="62">
        <v>31</v>
      </c>
      <c r="P33" s="62">
        <v>44</v>
      </c>
      <c r="Q33" s="62">
        <v>40</v>
      </c>
      <c r="R33" s="62">
        <v>39</v>
      </c>
      <c r="S33" s="62">
        <v>43</v>
      </c>
      <c r="T33" s="62">
        <v>31</v>
      </c>
      <c r="U33" s="62">
        <v>44</v>
      </c>
      <c r="V33" s="62">
        <v>31</v>
      </c>
      <c r="W33" s="62">
        <v>39</v>
      </c>
      <c r="X33" s="62">
        <v>0</v>
      </c>
      <c r="Y33" s="62">
        <v>0</v>
      </c>
      <c r="Z33" s="62">
        <v>0</v>
      </c>
      <c r="AA33" s="62">
        <v>0</v>
      </c>
      <c r="AB33" s="62">
        <v>0</v>
      </c>
      <c r="AC33" s="62">
        <v>0</v>
      </c>
      <c r="AD33" s="62">
        <v>0</v>
      </c>
      <c r="AE33" s="62">
        <v>183</v>
      </c>
      <c r="AF33" s="62">
        <v>230</v>
      </c>
      <c r="AG33" s="62">
        <v>0</v>
      </c>
      <c r="AH33" s="62">
        <v>0</v>
      </c>
      <c r="AI33" s="62" t="s">
        <v>290</v>
      </c>
      <c r="AJ33" s="62">
        <v>17</v>
      </c>
      <c r="AK33" s="62" t="s">
        <v>290</v>
      </c>
      <c r="AL33" s="62">
        <v>48</v>
      </c>
      <c r="AM33" s="62" t="s">
        <v>290</v>
      </c>
      <c r="AN33" s="62">
        <v>310</v>
      </c>
      <c r="AO33" s="62">
        <v>32</v>
      </c>
      <c r="AP33" s="62">
        <v>413</v>
      </c>
      <c r="AQ33" s="62">
        <v>42</v>
      </c>
    </row>
    <row r="34" spans="1:43">
      <c r="A34" s="116" t="s">
        <v>483</v>
      </c>
      <c r="B34" s="117" t="s">
        <v>4974</v>
      </c>
      <c r="C34" s="117" t="s">
        <v>4975</v>
      </c>
      <c r="D34" s="117" t="s">
        <v>487</v>
      </c>
      <c r="E34" s="117" t="s">
        <v>456</v>
      </c>
      <c r="F34" s="62" t="s">
        <v>288</v>
      </c>
      <c r="G34" s="117" t="s">
        <v>4976</v>
      </c>
      <c r="H34" s="117" t="s">
        <v>4977</v>
      </c>
      <c r="I34" s="117" t="s">
        <v>145</v>
      </c>
      <c r="J34" s="62">
        <v>12.5</v>
      </c>
      <c r="K34" s="62">
        <v>4</v>
      </c>
      <c r="L34" s="62">
        <v>1</v>
      </c>
      <c r="M34" s="62">
        <v>17.5</v>
      </c>
      <c r="N34" s="62">
        <v>15</v>
      </c>
      <c r="O34" s="62">
        <v>13</v>
      </c>
      <c r="P34" s="62">
        <v>13</v>
      </c>
      <c r="Q34" s="62">
        <v>14</v>
      </c>
      <c r="R34" s="62" t="s">
        <v>290</v>
      </c>
      <c r="S34" s="62">
        <v>14</v>
      </c>
      <c r="T34" s="62">
        <v>14</v>
      </c>
      <c r="U34" s="62">
        <v>19</v>
      </c>
      <c r="V34" s="62">
        <v>15</v>
      </c>
      <c r="W34" s="62">
        <v>12</v>
      </c>
      <c r="X34" s="62">
        <v>0</v>
      </c>
      <c r="Y34" s="62">
        <v>0</v>
      </c>
      <c r="Z34" s="62">
        <v>0</v>
      </c>
      <c r="AA34" s="62">
        <v>0</v>
      </c>
      <c r="AB34" s="62">
        <v>0</v>
      </c>
      <c r="AC34" s="62">
        <v>0</v>
      </c>
      <c r="AD34" s="62">
        <v>0</v>
      </c>
      <c r="AE34" s="62">
        <v>67</v>
      </c>
      <c r="AF34" s="62">
        <v>68</v>
      </c>
      <c r="AG34" s="62">
        <v>0</v>
      </c>
      <c r="AH34" s="62">
        <v>0</v>
      </c>
      <c r="AI34" s="62">
        <v>0</v>
      </c>
      <c r="AJ34" s="62">
        <v>22</v>
      </c>
      <c r="AK34" s="62" t="s">
        <v>290</v>
      </c>
      <c r="AL34" s="62">
        <v>0</v>
      </c>
      <c r="AM34" s="62">
        <v>0</v>
      </c>
      <c r="AN34" s="62">
        <v>100</v>
      </c>
      <c r="AO34" s="62" t="s">
        <v>290</v>
      </c>
      <c r="AP34" s="62">
        <v>135</v>
      </c>
      <c r="AQ34" s="62">
        <v>81</v>
      </c>
    </row>
    <row r="35" spans="1:43">
      <c r="A35" s="116" t="s">
        <v>499</v>
      </c>
      <c r="B35" s="117" t="s">
        <v>500</v>
      </c>
      <c r="C35" s="117" t="s">
        <v>4978</v>
      </c>
      <c r="D35" s="117" t="s">
        <v>503</v>
      </c>
      <c r="E35" s="117" t="s">
        <v>456</v>
      </c>
      <c r="F35" s="62" t="s">
        <v>288</v>
      </c>
      <c r="G35" s="117" t="s">
        <v>4979</v>
      </c>
      <c r="H35" s="117" t="s">
        <v>4980</v>
      </c>
      <c r="I35" s="117" t="s">
        <v>145</v>
      </c>
      <c r="J35" s="62">
        <v>12</v>
      </c>
      <c r="K35" s="62">
        <v>6</v>
      </c>
      <c r="L35" s="62">
        <v>1</v>
      </c>
      <c r="M35" s="62">
        <v>19</v>
      </c>
      <c r="N35" s="62">
        <v>22</v>
      </c>
      <c r="O35" s="62">
        <v>20</v>
      </c>
      <c r="P35" s="62">
        <v>17</v>
      </c>
      <c r="Q35" s="62">
        <v>20</v>
      </c>
      <c r="R35" s="62">
        <v>20</v>
      </c>
      <c r="S35" s="62">
        <v>19</v>
      </c>
      <c r="T35" s="62">
        <v>20</v>
      </c>
      <c r="U35" s="62">
        <v>32</v>
      </c>
      <c r="V35" s="62">
        <v>19</v>
      </c>
      <c r="W35" s="62">
        <v>27</v>
      </c>
      <c r="X35" s="62">
        <v>0</v>
      </c>
      <c r="Y35" s="62">
        <v>0</v>
      </c>
      <c r="Z35" s="62">
        <v>0</v>
      </c>
      <c r="AA35" s="62">
        <v>0</v>
      </c>
      <c r="AB35" s="62">
        <v>0</v>
      </c>
      <c r="AC35" s="62">
        <v>0</v>
      </c>
      <c r="AD35" s="62">
        <v>0</v>
      </c>
      <c r="AE35" s="62">
        <v>104</v>
      </c>
      <c r="AF35" s="62">
        <v>112</v>
      </c>
      <c r="AG35" s="62">
        <v>0</v>
      </c>
      <c r="AH35" s="62">
        <v>0</v>
      </c>
      <c r="AI35" s="62">
        <v>0</v>
      </c>
      <c r="AJ35" s="62">
        <v>0</v>
      </c>
      <c r="AK35" s="62" t="s">
        <v>290</v>
      </c>
      <c r="AL35" s="62">
        <v>49</v>
      </c>
      <c r="AM35" s="62">
        <v>0</v>
      </c>
      <c r="AN35" s="62">
        <v>166</v>
      </c>
      <c r="AO35" s="62">
        <v>0</v>
      </c>
      <c r="AP35" s="62">
        <v>216</v>
      </c>
      <c r="AQ35" s="62">
        <v>15</v>
      </c>
    </row>
    <row r="36" spans="1:43">
      <c r="A36" s="116" t="s">
        <v>505</v>
      </c>
      <c r="B36" s="117" t="s">
        <v>506</v>
      </c>
      <c r="C36" s="117" t="s">
        <v>4981</v>
      </c>
      <c r="D36" s="117" t="s">
        <v>509</v>
      </c>
      <c r="E36" s="117" t="s">
        <v>456</v>
      </c>
      <c r="F36" s="62" t="s">
        <v>288</v>
      </c>
      <c r="G36" s="117" t="s">
        <v>4982</v>
      </c>
      <c r="H36" s="117" t="s">
        <v>4983</v>
      </c>
      <c r="I36" s="117" t="s">
        <v>145</v>
      </c>
      <c r="J36" s="62">
        <v>28.9</v>
      </c>
      <c r="K36" s="62">
        <v>7.2</v>
      </c>
      <c r="L36" s="62">
        <v>8.1</v>
      </c>
      <c r="M36" s="62">
        <v>44.2</v>
      </c>
      <c r="N36" s="62">
        <v>0</v>
      </c>
      <c r="O36" s="62">
        <v>0</v>
      </c>
      <c r="P36" s="62">
        <v>0</v>
      </c>
      <c r="Q36" s="62">
        <v>0</v>
      </c>
      <c r="R36" s="62">
        <v>0</v>
      </c>
      <c r="S36" s="62">
        <v>0</v>
      </c>
      <c r="T36" s="62">
        <v>0</v>
      </c>
      <c r="U36" s="62">
        <v>62</v>
      </c>
      <c r="V36" s="62">
        <v>49</v>
      </c>
      <c r="W36" s="62">
        <v>49</v>
      </c>
      <c r="X36" s="62">
        <v>70</v>
      </c>
      <c r="Y36" s="62">
        <v>57</v>
      </c>
      <c r="Z36" s="62">
        <v>78</v>
      </c>
      <c r="AA36" s="62">
        <v>50</v>
      </c>
      <c r="AB36" s="62">
        <v>0</v>
      </c>
      <c r="AC36" s="62">
        <v>0</v>
      </c>
      <c r="AD36" s="62">
        <v>0</v>
      </c>
      <c r="AE36" s="62">
        <v>215</v>
      </c>
      <c r="AF36" s="62">
        <v>218</v>
      </c>
      <c r="AG36" s="62">
        <v>24</v>
      </c>
      <c r="AH36" s="62">
        <v>27</v>
      </c>
      <c r="AI36" s="62" t="s">
        <v>290</v>
      </c>
      <c r="AJ36" s="62">
        <v>14</v>
      </c>
      <c r="AK36" s="62">
        <v>44</v>
      </c>
      <c r="AL36" s="62" t="s">
        <v>290</v>
      </c>
      <c r="AM36" s="62">
        <v>0</v>
      </c>
      <c r="AN36" s="62">
        <v>314</v>
      </c>
      <c r="AO36" s="62">
        <v>55</v>
      </c>
      <c r="AP36" s="62">
        <v>433</v>
      </c>
      <c r="AQ36" s="62">
        <v>74</v>
      </c>
    </row>
    <row r="37" spans="1:43">
      <c r="A37" s="116" t="s">
        <v>4984</v>
      </c>
      <c r="B37" s="117" t="s">
        <v>4985</v>
      </c>
      <c r="C37" s="117" t="s">
        <v>4986</v>
      </c>
      <c r="D37" s="117" t="s">
        <v>4987</v>
      </c>
      <c r="E37" s="117" t="s">
        <v>456</v>
      </c>
      <c r="F37" s="62" t="s">
        <v>288</v>
      </c>
      <c r="G37" s="117" t="s">
        <v>4988</v>
      </c>
      <c r="H37" s="117" t="s">
        <v>4989</v>
      </c>
      <c r="I37" s="117" t="s">
        <v>145</v>
      </c>
      <c r="J37" s="62">
        <v>20</v>
      </c>
      <c r="K37" s="62">
        <v>16.600000000000001</v>
      </c>
      <c r="L37" s="62">
        <v>2.8</v>
      </c>
      <c r="M37" s="62">
        <v>39.4</v>
      </c>
      <c r="N37" s="62">
        <v>65</v>
      </c>
      <c r="O37" s="62">
        <v>34</v>
      </c>
      <c r="P37" s="62">
        <v>34</v>
      </c>
      <c r="Q37" s="62">
        <v>47</v>
      </c>
      <c r="R37" s="62">
        <v>39</v>
      </c>
      <c r="S37" s="62">
        <v>50</v>
      </c>
      <c r="T37" s="62">
        <v>0</v>
      </c>
      <c r="U37" s="62">
        <v>0</v>
      </c>
      <c r="V37" s="62">
        <v>0</v>
      </c>
      <c r="W37" s="62">
        <v>0</v>
      </c>
      <c r="X37" s="62">
        <v>0</v>
      </c>
      <c r="Y37" s="62">
        <v>0</v>
      </c>
      <c r="Z37" s="62">
        <v>0</v>
      </c>
      <c r="AA37" s="62">
        <v>0</v>
      </c>
      <c r="AB37" s="62">
        <v>0</v>
      </c>
      <c r="AC37" s="62">
        <v>0</v>
      </c>
      <c r="AD37" s="62">
        <v>0</v>
      </c>
      <c r="AE37" s="62">
        <v>162</v>
      </c>
      <c r="AF37" s="62">
        <v>107</v>
      </c>
      <c r="AG37" s="62">
        <v>0</v>
      </c>
      <c r="AH37" s="62">
        <v>0</v>
      </c>
      <c r="AI37" s="62">
        <v>0</v>
      </c>
      <c r="AJ37" s="62" t="s">
        <v>290</v>
      </c>
      <c r="AK37" s="62" t="s">
        <v>290</v>
      </c>
      <c r="AL37" s="62">
        <v>13</v>
      </c>
      <c r="AM37" s="62">
        <v>0</v>
      </c>
      <c r="AN37" s="62">
        <v>226</v>
      </c>
      <c r="AO37" s="62">
        <v>21</v>
      </c>
      <c r="AP37" s="62">
        <v>269</v>
      </c>
      <c r="AQ37" s="62">
        <v>22</v>
      </c>
    </row>
    <row r="38" spans="1:43">
      <c r="A38" s="116" t="s">
        <v>516</v>
      </c>
      <c r="B38" s="117" t="s">
        <v>517</v>
      </c>
      <c r="C38" s="117" t="s">
        <v>4990</v>
      </c>
      <c r="D38" s="117" t="s">
        <v>521</v>
      </c>
      <c r="E38" s="117" t="s">
        <v>456</v>
      </c>
      <c r="F38" s="62" t="s">
        <v>288</v>
      </c>
      <c r="G38" s="117" t="s">
        <v>4991</v>
      </c>
      <c r="H38" s="117" t="s">
        <v>4992</v>
      </c>
      <c r="I38" s="117" t="s">
        <v>145</v>
      </c>
      <c r="J38" s="62">
        <v>10.5</v>
      </c>
      <c r="K38" s="62">
        <v>4</v>
      </c>
      <c r="L38" s="62">
        <v>0.5</v>
      </c>
      <c r="M38" s="62">
        <v>15</v>
      </c>
      <c r="N38" s="62">
        <v>15</v>
      </c>
      <c r="O38" s="62">
        <v>14</v>
      </c>
      <c r="P38" s="62" t="s">
        <v>290</v>
      </c>
      <c r="Q38" s="62">
        <v>15</v>
      </c>
      <c r="R38" s="62" t="s">
        <v>290</v>
      </c>
      <c r="S38" s="62">
        <v>10</v>
      </c>
      <c r="T38" s="62">
        <v>10</v>
      </c>
      <c r="U38" s="62" t="s">
        <v>290</v>
      </c>
      <c r="V38" s="62">
        <v>12</v>
      </c>
      <c r="W38" s="62" t="s">
        <v>290</v>
      </c>
      <c r="X38" s="62" t="s">
        <v>290</v>
      </c>
      <c r="Y38" s="62" t="s">
        <v>290</v>
      </c>
      <c r="Z38" s="62" t="s">
        <v>290</v>
      </c>
      <c r="AA38" s="62" t="s">
        <v>290</v>
      </c>
      <c r="AB38" s="62">
        <v>0</v>
      </c>
      <c r="AC38" s="62">
        <v>0</v>
      </c>
      <c r="AD38" s="62">
        <v>0</v>
      </c>
      <c r="AE38" s="62">
        <v>57</v>
      </c>
      <c r="AF38" s="62">
        <v>51</v>
      </c>
      <c r="AG38" s="62" t="s">
        <v>290</v>
      </c>
      <c r="AH38" s="62" t="s">
        <v>290</v>
      </c>
      <c r="AI38" s="62">
        <v>0</v>
      </c>
      <c r="AJ38" s="62" t="s">
        <v>290</v>
      </c>
      <c r="AK38" s="62" t="s">
        <v>290</v>
      </c>
      <c r="AL38" s="62" t="s">
        <v>290</v>
      </c>
      <c r="AM38" s="62">
        <v>0</v>
      </c>
      <c r="AN38" s="62">
        <v>81</v>
      </c>
      <c r="AO38" s="62">
        <v>15</v>
      </c>
      <c r="AP38" s="62">
        <v>108</v>
      </c>
      <c r="AQ38" s="62">
        <v>27</v>
      </c>
    </row>
    <row r="39" spans="1:43">
      <c r="A39" s="116" t="s">
        <v>522</v>
      </c>
      <c r="B39" s="117" t="s">
        <v>4993</v>
      </c>
      <c r="C39" s="117" t="s">
        <v>4994</v>
      </c>
      <c r="D39" s="117" t="s">
        <v>525</v>
      </c>
      <c r="E39" s="117" t="s">
        <v>456</v>
      </c>
      <c r="F39" s="62" t="s">
        <v>288</v>
      </c>
      <c r="G39" s="117" t="s">
        <v>4995</v>
      </c>
      <c r="H39" s="117" t="s">
        <v>4996</v>
      </c>
      <c r="I39" s="117" t="s">
        <v>145</v>
      </c>
      <c r="J39" s="62">
        <v>4</v>
      </c>
      <c r="K39" s="62">
        <v>0</v>
      </c>
      <c r="L39" s="62">
        <v>2</v>
      </c>
      <c r="M39" s="62">
        <v>6</v>
      </c>
      <c r="N39" s="62">
        <v>10</v>
      </c>
      <c r="O39" s="62" t="s">
        <v>290</v>
      </c>
      <c r="P39" s="62">
        <v>0</v>
      </c>
      <c r="Q39" s="62">
        <v>0</v>
      </c>
      <c r="R39" s="62">
        <v>0</v>
      </c>
      <c r="S39" s="62">
        <v>0</v>
      </c>
      <c r="T39" s="62">
        <v>0</v>
      </c>
      <c r="U39" s="62">
        <v>0</v>
      </c>
      <c r="V39" s="62">
        <v>0</v>
      </c>
      <c r="W39" s="62">
        <v>0</v>
      </c>
      <c r="X39" s="62">
        <v>0</v>
      </c>
      <c r="Y39" s="62">
        <v>0</v>
      </c>
      <c r="Z39" s="62">
        <v>0</v>
      </c>
      <c r="AA39" s="62">
        <v>0</v>
      </c>
      <c r="AB39" s="62">
        <v>0</v>
      </c>
      <c r="AC39" s="62">
        <v>0</v>
      </c>
      <c r="AD39" s="62">
        <v>0</v>
      </c>
      <c r="AE39" s="62">
        <v>11</v>
      </c>
      <c r="AF39" s="62" t="s">
        <v>290</v>
      </c>
      <c r="AG39" s="62">
        <v>0</v>
      </c>
      <c r="AH39" s="62">
        <v>0</v>
      </c>
      <c r="AI39" s="62">
        <v>0</v>
      </c>
      <c r="AJ39" s="62">
        <v>0</v>
      </c>
      <c r="AK39" s="62">
        <v>15</v>
      </c>
      <c r="AL39" s="62">
        <v>0</v>
      </c>
      <c r="AM39" s="62">
        <v>0</v>
      </c>
      <c r="AN39" s="62">
        <v>0</v>
      </c>
      <c r="AO39" s="62">
        <v>0</v>
      </c>
      <c r="AP39" s="62">
        <v>15</v>
      </c>
      <c r="AQ39" s="62">
        <v>15</v>
      </c>
    </row>
    <row r="40" spans="1:43">
      <c r="A40" s="116" t="s">
        <v>526</v>
      </c>
      <c r="B40" s="117" t="s">
        <v>527</v>
      </c>
      <c r="C40" s="117" t="s">
        <v>4997</v>
      </c>
      <c r="D40" s="117" t="s">
        <v>530</v>
      </c>
      <c r="E40" s="117" t="s">
        <v>456</v>
      </c>
      <c r="F40" s="62" t="s">
        <v>288</v>
      </c>
      <c r="G40" s="117" t="s">
        <v>4998</v>
      </c>
      <c r="H40" s="117" t="s">
        <v>4999</v>
      </c>
      <c r="I40" s="117" t="s">
        <v>145</v>
      </c>
      <c r="J40" s="62">
        <v>4.5</v>
      </c>
      <c r="K40" s="62">
        <v>5.8</v>
      </c>
      <c r="L40" s="62">
        <v>0.5</v>
      </c>
      <c r="M40" s="62">
        <v>10.8</v>
      </c>
      <c r="N40" s="62">
        <v>31</v>
      </c>
      <c r="O40" s="62" t="s">
        <v>290</v>
      </c>
      <c r="P40" s="62" t="s">
        <v>290</v>
      </c>
      <c r="Q40" s="62" t="s">
        <v>290</v>
      </c>
      <c r="R40" s="62" t="s">
        <v>290</v>
      </c>
      <c r="S40" s="62" t="s">
        <v>290</v>
      </c>
      <c r="T40" s="62" t="s">
        <v>290</v>
      </c>
      <c r="U40" s="62" t="s">
        <v>290</v>
      </c>
      <c r="V40" s="62" t="s">
        <v>290</v>
      </c>
      <c r="W40" s="62" t="s">
        <v>290</v>
      </c>
      <c r="X40" s="62">
        <v>0</v>
      </c>
      <c r="Y40" s="62">
        <v>0</v>
      </c>
      <c r="Z40" s="62">
        <v>0</v>
      </c>
      <c r="AA40" s="62">
        <v>0</v>
      </c>
      <c r="AB40" s="62">
        <v>0</v>
      </c>
      <c r="AC40" s="62">
        <v>0</v>
      </c>
      <c r="AD40" s="62">
        <v>0</v>
      </c>
      <c r="AE40" s="62">
        <v>36</v>
      </c>
      <c r="AF40" s="62">
        <v>34</v>
      </c>
      <c r="AG40" s="62">
        <v>0</v>
      </c>
      <c r="AH40" s="62">
        <v>0</v>
      </c>
      <c r="AI40" s="62">
        <v>0</v>
      </c>
      <c r="AJ40" s="62" t="s">
        <v>290</v>
      </c>
      <c r="AK40" s="62" t="s">
        <v>290</v>
      </c>
      <c r="AL40" s="62" t="s">
        <v>290</v>
      </c>
      <c r="AM40" s="62">
        <v>0</v>
      </c>
      <c r="AN40" s="62">
        <v>48</v>
      </c>
      <c r="AO40" s="62">
        <v>16</v>
      </c>
      <c r="AP40" s="62">
        <v>70</v>
      </c>
      <c r="AQ40" s="62">
        <v>25</v>
      </c>
    </row>
    <row r="41" spans="1:43">
      <c r="A41" s="116" t="s">
        <v>531</v>
      </c>
      <c r="B41" s="117" t="s">
        <v>532</v>
      </c>
      <c r="C41" s="117" t="s">
        <v>5000</v>
      </c>
      <c r="D41" s="117" t="s">
        <v>535</v>
      </c>
      <c r="E41" s="117" t="s">
        <v>456</v>
      </c>
      <c r="F41" s="62" t="s">
        <v>288</v>
      </c>
      <c r="G41" s="117" t="s">
        <v>5001</v>
      </c>
      <c r="H41" s="117" t="s">
        <v>5002</v>
      </c>
      <c r="I41" s="117" t="s">
        <v>145</v>
      </c>
      <c r="J41" s="62">
        <v>5</v>
      </c>
      <c r="K41" s="62">
        <v>1</v>
      </c>
      <c r="L41" s="62">
        <v>1</v>
      </c>
      <c r="M41" s="62">
        <v>7</v>
      </c>
      <c r="N41" s="62" t="s">
        <v>290</v>
      </c>
      <c r="O41" s="62" t="s">
        <v>290</v>
      </c>
      <c r="P41" s="62" t="s">
        <v>290</v>
      </c>
      <c r="Q41" s="62" t="s">
        <v>290</v>
      </c>
      <c r="R41" s="62" t="s">
        <v>290</v>
      </c>
      <c r="S41" s="62" t="s">
        <v>290</v>
      </c>
      <c r="T41" s="62" t="s">
        <v>290</v>
      </c>
      <c r="U41" s="62" t="s">
        <v>290</v>
      </c>
      <c r="V41" s="62" t="s">
        <v>290</v>
      </c>
      <c r="W41" s="62" t="s">
        <v>290</v>
      </c>
      <c r="X41" s="62" t="s">
        <v>290</v>
      </c>
      <c r="Y41" s="62" t="s">
        <v>290</v>
      </c>
      <c r="Z41" s="62" t="s">
        <v>290</v>
      </c>
      <c r="AA41" s="62" t="s">
        <v>290</v>
      </c>
      <c r="AB41" s="62">
        <v>0</v>
      </c>
      <c r="AC41" s="62">
        <v>0</v>
      </c>
      <c r="AD41" s="62">
        <v>0</v>
      </c>
      <c r="AE41" s="62">
        <v>31</v>
      </c>
      <c r="AF41" s="62">
        <v>26</v>
      </c>
      <c r="AG41" s="62">
        <v>21</v>
      </c>
      <c r="AH41" s="62">
        <v>37</v>
      </c>
      <c r="AI41" s="62">
        <v>0</v>
      </c>
      <c r="AJ41" s="62">
        <v>0</v>
      </c>
      <c r="AK41" s="62">
        <v>51</v>
      </c>
      <c r="AL41" s="62" t="s">
        <v>290</v>
      </c>
      <c r="AM41" s="62">
        <v>0</v>
      </c>
      <c r="AN41" s="62" t="s">
        <v>290</v>
      </c>
      <c r="AO41" s="62">
        <v>0</v>
      </c>
      <c r="AP41" s="62">
        <v>57</v>
      </c>
      <c r="AQ41" s="62">
        <v>58</v>
      </c>
    </row>
    <row r="42" spans="1:43">
      <c r="A42" s="116" t="s">
        <v>541</v>
      </c>
      <c r="B42" s="117" t="s">
        <v>5003</v>
      </c>
      <c r="C42" s="117" t="s">
        <v>5004</v>
      </c>
      <c r="D42" s="117" t="s">
        <v>5005</v>
      </c>
      <c r="E42" s="117" t="s">
        <v>456</v>
      </c>
      <c r="F42" s="62" t="s">
        <v>288</v>
      </c>
      <c r="G42" s="117" t="s">
        <v>5006</v>
      </c>
      <c r="H42" s="117" t="s">
        <v>5007</v>
      </c>
      <c r="I42" s="117" t="s">
        <v>145</v>
      </c>
      <c r="J42" s="62">
        <v>4</v>
      </c>
      <c r="K42" s="62">
        <v>0</v>
      </c>
      <c r="L42" s="62">
        <v>2</v>
      </c>
      <c r="M42" s="62">
        <v>6</v>
      </c>
      <c r="N42" s="62">
        <v>0</v>
      </c>
      <c r="O42" s="62" t="s">
        <v>290</v>
      </c>
      <c r="P42" s="62" t="s">
        <v>290</v>
      </c>
      <c r="Q42" s="62" t="s">
        <v>290</v>
      </c>
      <c r="R42" s="62" t="s">
        <v>290</v>
      </c>
      <c r="S42" s="62" t="s">
        <v>290</v>
      </c>
      <c r="T42" s="62" t="s">
        <v>290</v>
      </c>
      <c r="U42" s="62">
        <v>0</v>
      </c>
      <c r="V42" s="62">
        <v>0</v>
      </c>
      <c r="W42" s="62" t="s">
        <v>290</v>
      </c>
      <c r="X42" s="62">
        <v>0</v>
      </c>
      <c r="Y42" s="62">
        <v>0</v>
      </c>
      <c r="Z42" s="62">
        <v>0</v>
      </c>
      <c r="AA42" s="62">
        <v>0</v>
      </c>
      <c r="AB42" s="62">
        <v>0</v>
      </c>
      <c r="AC42" s="62">
        <v>0</v>
      </c>
      <c r="AD42" s="62">
        <v>0</v>
      </c>
      <c r="AE42" s="62">
        <v>16</v>
      </c>
      <c r="AF42" s="62">
        <v>11</v>
      </c>
      <c r="AG42" s="62">
        <v>0</v>
      </c>
      <c r="AH42" s="62" t="s">
        <v>290</v>
      </c>
      <c r="AI42" s="62">
        <v>0</v>
      </c>
      <c r="AJ42" s="62">
        <v>0</v>
      </c>
      <c r="AK42" s="62">
        <v>23</v>
      </c>
      <c r="AL42" s="62">
        <v>0</v>
      </c>
      <c r="AM42" s="62">
        <v>0</v>
      </c>
      <c r="AN42" s="62">
        <v>0</v>
      </c>
      <c r="AO42" s="62" t="s">
        <v>290</v>
      </c>
      <c r="AP42" s="62">
        <v>27</v>
      </c>
      <c r="AQ42" s="62" t="s">
        <v>290</v>
      </c>
    </row>
    <row r="43" spans="1:43">
      <c r="A43" s="116" t="s">
        <v>545</v>
      </c>
      <c r="B43" s="117" t="s">
        <v>546</v>
      </c>
      <c r="C43" s="117" t="s">
        <v>5008</v>
      </c>
      <c r="D43" s="117" t="s">
        <v>548</v>
      </c>
      <c r="E43" s="117" t="s">
        <v>456</v>
      </c>
      <c r="F43" s="62" t="s">
        <v>288</v>
      </c>
      <c r="G43" s="117" t="s">
        <v>5009</v>
      </c>
      <c r="H43" s="117" t="s">
        <v>5010</v>
      </c>
      <c r="I43" s="117" t="s">
        <v>145</v>
      </c>
      <c r="J43" s="62">
        <v>25.2</v>
      </c>
      <c r="K43" s="62">
        <v>16</v>
      </c>
      <c r="L43" s="62">
        <v>3</v>
      </c>
      <c r="M43" s="62">
        <v>44.2</v>
      </c>
      <c r="N43" s="62">
        <v>63</v>
      </c>
      <c r="O43" s="62">
        <v>26</v>
      </c>
      <c r="P43" s="62">
        <v>28</v>
      </c>
      <c r="Q43" s="62">
        <v>25</v>
      </c>
      <c r="R43" s="62">
        <v>28</v>
      </c>
      <c r="S43" s="62">
        <v>29</v>
      </c>
      <c r="T43" s="62">
        <v>22</v>
      </c>
      <c r="U43" s="62">
        <v>28</v>
      </c>
      <c r="V43" s="62">
        <v>18</v>
      </c>
      <c r="W43" s="62">
        <v>26</v>
      </c>
      <c r="X43" s="62">
        <v>33</v>
      </c>
      <c r="Y43" s="62">
        <v>12</v>
      </c>
      <c r="Z43" s="62">
        <v>31</v>
      </c>
      <c r="AA43" s="62">
        <v>31</v>
      </c>
      <c r="AB43" s="62">
        <v>0</v>
      </c>
      <c r="AC43" s="62">
        <v>0</v>
      </c>
      <c r="AD43" s="62">
        <v>0</v>
      </c>
      <c r="AE43" s="62">
        <v>223</v>
      </c>
      <c r="AF43" s="62">
        <v>203</v>
      </c>
      <c r="AG43" s="62">
        <v>14</v>
      </c>
      <c r="AH43" s="62">
        <v>18</v>
      </c>
      <c r="AI43" s="62" t="s">
        <v>290</v>
      </c>
      <c r="AJ43" s="62">
        <v>27</v>
      </c>
      <c r="AK43" s="62">
        <v>42</v>
      </c>
      <c r="AL43" s="62">
        <v>55</v>
      </c>
      <c r="AM43" s="62">
        <v>0</v>
      </c>
      <c r="AN43" s="62">
        <v>272</v>
      </c>
      <c r="AO43" s="62">
        <v>29</v>
      </c>
      <c r="AP43" s="62">
        <v>426</v>
      </c>
      <c r="AQ43" s="62">
        <v>108</v>
      </c>
    </row>
    <row r="44" spans="1:43">
      <c r="A44" s="116" t="s">
        <v>5011</v>
      </c>
      <c r="B44" s="117" t="s">
        <v>512</v>
      </c>
      <c r="C44" s="117" t="s">
        <v>5012</v>
      </c>
      <c r="D44" s="117" t="s">
        <v>515</v>
      </c>
      <c r="E44" s="117" t="s">
        <v>456</v>
      </c>
      <c r="F44" s="62" t="s">
        <v>288</v>
      </c>
      <c r="G44" s="117" t="s">
        <v>5013</v>
      </c>
      <c r="H44" s="117" t="s">
        <v>5014</v>
      </c>
      <c r="I44" s="117" t="s">
        <v>145</v>
      </c>
      <c r="J44" s="62">
        <v>34.799999999999997</v>
      </c>
      <c r="K44" s="62">
        <v>13.7</v>
      </c>
      <c r="L44" s="62">
        <v>10.5</v>
      </c>
      <c r="M44" s="62">
        <v>59</v>
      </c>
      <c r="N44" s="62">
        <v>0</v>
      </c>
      <c r="O44" s="62">
        <v>0</v>
      </c>
      <c r="P44" s="62">
        <v>0</v>
      </c>
      <c r="Q44" s="62">
        <v>0</v>
      </c>
      <c r="R44" s="62">
        <v>0</v>
      </c>
      <c r="S44" s="62">
        <v>0</v>
      </c>
      <c r="T44" s="62">
        <v>49</v>
      </c>
      <c r="U44" s="62">
        <v>58</v>
      </c>
      <c r="V44" s="62">
        <v>51</v>
      </c>
      <c r="W44" s="62">
        <v>43</v>
      </c>
      <c r="X44" s="62">
        <v>37</v>
      </c>
      <c r="Y44" s="62">
        <v>69</v>
      </c>
      <c r="Z44" s="62">
        <v>63</v>
      </c>
      <c r="AA44" s="62">
        <v>68</v>
      </c>
      <c r="AB44" s="62">
        <v>0</v>
      </c>
      <c r="AC44" s="62">
        <v>0</v>
      </c>
      <c r="AD44" s="62">
        <v>0</v>
      </c>
      <c r="AE44" s="62">
        <v>218</v>
      </c>
      <c r="AF44" s="62">
        <v>220</v>
      </c>
      <c r="AG44" s="62">
        <v>47</v>
      </c>
      <c r="AH44" s="62">
        <v>40</v>
      </c>
      <c r="AI44" s="62" t="s">
        <v>290</v>
      </c>
      <c r="AJ44" s="62">
        <v>23</v>
      </c>
      <c r="AK44" s="62">
        <v>12</v>
      </c>
      <c r="AL44" s="62" t="s">
        <v>290</v>
      </c>
      <c r="AM44" s="62">
        <v>0</v>
      </c>
      <c r="AN44" s="62">
        <v>353</v>
      </c>
      <c r="AO44" s="62">
        <v>42</v>
      </c>
      <c r="AP44" s="62">
        <v>438</v>
      </c>
      <c r="AQ44" s="62">
        <v>43</v>
      </c>
    </row>
    <row r="45" spans="1:43">
      <c r="A45" s="116" t="s">
        <v>555</v>
      </c>
      <c r="B45" s="117" t="s">
        <v>556</v>
      </c>
      <c r="C45" s="117" t="s">
        <v>5015</v>
      </c>
      <c r="D45" s="117" t="s">
        <v>559</v>
      </c>
      <c r="E45" s="117" t="s">
        <v>456</v>
      </c>
      <c r="F45" s="62" t="s">
        <v>288</v>
      </c>
      <c r="G45" s="117" t="s">
        <v>5016</v>
      </c>
      <c r="H45" s="117" t="s">
        <v>5017</v>
      </c>
      <c r="I45" s="117" t="s">
        <v>145</v>
      </c>
      <c r="J45" s="62">
        <v>13</v>
      </c>
      <c r="K45" s="62">
        <v>4</v>
      </c>
      <c r="L45" s="62">
        <v>2</v>
      </c>
      <c r="M45" s="62">
        <v>19</v>
      </c>
      <c r="N45" s="62">
        <v>13</v>
      </c>
      <c r="O45" s="62">
        <v>12</v>
      </c>
      <c r="P45" s="62" t="s">
        <v>290</v>
      </c>
      <c r="Q45" s="62">
        <v>18</v>
      </c>
      <c r="R45" s="62">
        <v>15</v>
      </c>
      <c r="S45" s="62">
        <v>11</v>
      </c>
      <c r="T45" s="62" t="s">
        <v>290</v>
      </c>
      <c r="U45" s="62">
        <v>13</v>
      </c>
      <c r="V45" s="62" t="s">
        <v>290</v>
      </c>
      <c r="W45" s="62">
        <v>11</v>
      </c>
      <c r="X45" s="62" t="s">
        <v>290</v>
      </c>
      <c r="Y45" s="62" t="s">
        <v>290</v>
      </c>
      <c r="Z45" s="62" t="s">
        <v>290</v>
      </c>
      <c r="AA45" s="62" t="s">
        <v>290</v>
      </c>
      <c r="AB45" s="62">
        <v>0</v>
      </c>
      <c r="AC45" s="62">
        <v>0</v>
      </c>
      <c r="AD45" s="62">
        <v>0</v>
      </c>
      <c r="AE45" s="62">
        <v>72</v>
      </c>
      <c r="AF45" s="62">
        <v>52</v>
      </c>
      <c r="AG45" s="62" t="s">
        <v>290</v>
      </c>
      <c r="AH45" s="62" t="s">
        <v>290</v>
      </c>
      <c r="AI45" s="62">
        <v>0</v>
      </c>
      <c r="AJ45" s="62">
        <v>26</v>
      </c>
      <c r="AK45" s="62">
        <v>0</v>
      </c>
      <c r="AL45" s="62">
        <v>0</v>
      </c>
      <c r="AM45" s="62">
        <v>0</v>
      </c>
      <c r="AN45" s="62">
        <v>87</v>
      </c>
      <c r="AO45" s="62">
        <v>11</v>
      </c>
      <c r="AP45" s="62">
        <v>124</v>
      </c>
      <c r="AQ45" s="62">
        <v>52</v>
      </c>
    </row>
    <row r="46" spans="1:43">
      <c r="A46" s="116" t="s">
        <v>560</v>
      </c>
      <c r="B46" s="117" t="s">
        <v>561</v>
      </c>
      <c r="C46" s="117" t="s">
        <v>5018</v>
      </c>
      <c r="D46" s="117" t="s">
        <v>564</v>
      </c>
      <c r="E46" s="117" t="s">
        <v>456</v>
      </c>
      <c r="F46" s="62" t="s">
        <v>288</v>
      </c>
      <c r="G46" s="117" t="s">
        <v>5019</v>
      </c>
      <c r="H46" s="117" t="s">
        <v>5020</v>
      </c>
      <c r="I46" s="117" t="s">
        <v>145</v>
      </c>
      <c r="J46" s="62">
        <v>14</v>
      </c>
      <c r="K46" s="62">
        <v>1</v>
      </c>
      <c r="L46" s="62">
        <v>3</v>
      </c>
      <c r="M46" s="62">
        <v>18</v>
      </c>
      <c r="N46" s="62">
        <v>12</v>
      </c>
      <c r="O46" s="62" t="s">
        <v>290</v>
      </c>
      <c r="P46" s="62" t="s">
        <v>290</v>
      </c>
      <c r="Q46" s="62" t="s">
        <v>290</v>
      </c>
      <c r="R46" s="62" t="s">
        <v>290</v>
      </c>
      <c r="S46" s="62" t="s">
        <v>290</v>
      </c>
      <c r="T46" s="62" t="s">
        <v>290</v>
      </c>
      <c r="U46" s="62" t="s">
        <v>290</v>
      </c>
      <c r="V46" s="62" t="s">
        <v>290</v>
      </c>
      <c r="W46" s="62">
        <v>10</v>
      </c>
      <c r="X46" s="62">
        <v>10</v>
      </c>
      <c r="Y46" s="62" t="s">
        <v>290</v>
      </c>
      <c r="Z46" s="62" t="s">
        <v>290</v>
      </c>
      <c r="AA46" s="62" t="s">
        <v>290</v>
      </c>
      <c r="AB46" s="62">
        <v>0</v>
      </c>
      <c r="AC46" s="62">
        <v>0</v>
      </c>
      <c r="AD46" s="62">
        <v>0</v>
      </c>
      <c r="AE46" s="62">
        <v>61</v>
      </c>
      <c r="AF46" s="62">
        <v>38</v>
      </c>
      <c r="AG46" s="62" t="s">
        <v>290</v>
      </c>
      <c r="AH46" s="62" t="s">
        <v>290</v>
      </c>
      <c r="AI46" s="62">
        <v>0</v>
      </c>
      <c r="AJ46" s="62">
        <v>0</v>
      </c>
      <c r="AK46" s="62">
        <v>10</v>
      </c>
      <c r="AL46" s="62">
        <v>21</v>
      </c>
      <c r="AM46" s="62">
        <v>0</v>
      </c>
      <c r="AN46" s="62">
        <v>59</v>
      </c>
      <c r="AO46" s="62" t="s">
        <v>290</v>
      </c>
      <c r="AP46" s="62">
        <v>99</v>
      </c>
      <c r="AQ46" s="62">
        <v>20</v>
      </c>
    </row>
    <row r="47" spans="1:43">
      <c r="A47" s="116" t="s">
        <v>565</v>
      </c>
      <c r="B47" s="117" t="s">
        <v>566</v>
      </c>
      <c r="C47" s="117" t="s">
        <v>5021</v>
      </c>
      <c r="D47" s="117" t="s">
        <v>568</v>
      </c>
      <c r="E47" s="117" t="s">
        <v>456</v>
      </c>
      <c r="F47" s="62" t="s">
        <v>288</v>
      </c>
      <c r="G47" s="117" t="s">
        <v>5022</v>
      </c>
      <c r="H47" s="117" t="s">
        <v>5023</v>
      </c>
      <c r="I47" s="117" t="s">
        <v>145</v>
      </c>
      <c r="J47" s="62">
        <v>14</v>
      </c>
      <c r="K47" s="62">
        <v>2</v>
      </c>
      <c r="L47" s="62">
        <v>3</v>
      </c>
      <c r="M47" s="62">
        <v>19</v>
      </c>
      <c r="N47" s="62">
        <v>30</v>
      </c>
      <c r="O47" s="62">
        <v>14</v>
      </c>
      <c r="P47" s="62" t="s">
        <v>290</v>
      </c>
      <c r="Q47" s="62" t="s">
        <v>290</v>
      </c>
      <c r="R47" s="62" t="s">
        <v>290</v>
      </c>
      <c r="S47" s="62">
        <v>15</v>
      </c>
      <c r="T47" s="62">
        <v>12</v>
      </c>
      <c r="U47" s="62" t="s">
        <v>290</v>
      </c>
      <c r="V47" s="62" t="s">
        <v>290</v>
      </c>
      <c r="W47" s="62">
        <v>0</v>
      </c>
      <c r="X47" s="62">
        <v>0</v>
      </c>
      <c r="Y47" s="62">
        <v>0</v>
      </c>
      <c r="Z47" s="62">
        <v>0</v>
      </c>
      <c r="AA47" s="62">
        <v>0</v>
      </c>
      <c r="AB47" s="62">
        <v>0</v>
      </c>
      <c r="AC47" s="62">
        <v>0</v>
      </c>
      <c r="AD47" s="62">
        <v>0</v>
      </c>
      <c r="AE47" s="62">
        <v>66</v>
      </c>
      <c r="AF47" s="62">
        <v>46</v>
      </c>
      <c r="AG47" s="62">
        <v>0</v>
      </c>
      <c r="AH47" s="62">
        <v>0</v>
      </c>
      <c r="AI47" s="62">
        <v>0</v>
      </c>
      <c r="AJ47" s="62">
        <v>0</v>
      </c>
      <c r="AK47" s="62">
        <v>23</v>
      </c>
      <c r="AL47" s="62">
        <v>21</v>
      </c>
      <c r="AM47" s="62">
        <v>0</v>
      </c>
      <c r="AN47" s="62">
        <v>55</v>
      </c>
      <c r="AO47" s="62">
        <v>13</v>
      </c>
      <c r="AP47" s="62">
        <v>112</v>
      </c>
      <c r="AQ47" s="62">
        <v>27</v>
      </c>
    </row>
    <row r="48" spans="1:43">
      <c r="A48" s="116" t="s">
        <v>5024</v>
      </c>
      <c r="B48" s="117" t="s">
        <v>506</v>
      </c>
      <c r="C48" s="117" t="s">
        <v>4981</v>
      </c>
      <c r="D48" s="117" t="s">
        <v>5025</v>
      </c>
      <c r="E48" s="117" t="s">
        <v>456</v>
      </c>
      <c r="F48" s="62" t="s">
        <v>288</v>
      </c>
      <c r="G48" s="117" t="s">
        <v>5026</v>
      </c>
      <c r="H48" s="117" t="s">
        <v>4983</v>
      </c>
      <c r="I48" s="117" t="s">
        <v>145</v>
      </c>
      <c r="J48" s="62">
        <v>19.899999999999999</v>
      </c>
      <c r="K48" s="62">
        <v>9.9</v>
      </c>
      <c r="L48" s="62">
        <v>1</v>
      </c>
      <c r="M48" s="62">
        <v>30.8</v>
      </c>
      <c r="N48" s="62">
        <v>52</v>
      </c>
      <c r="O48" s="62">
        <v>43</v>
      </c>
      <c r="P48" s="62">
        <v>33</v>
      </c>
      <c r="Q48" s="62">
        <v>29</v>
      </c>
      <c r="R48" s="62">
        <v>38</v>
      </c>
      <c r="S48" s="62">
        <v>30</v>
      </c>
      <c r="T48" s="62">
        <v>29</v>
      </c>
      <c r="U48" s="62">
        <v>0</v>
      </c>
      <c r="V48" s="62">
        <v>0</v>
      </c>
      <c r="W48" s="62">
        <v>0</v>
      </c>
      <c r="X48" s="62">
        <v>0</v>
      </c>
      <c r="Y48" s="62">
        <v>0</v>
      </c>
      <c r="Z48" s="62">
        <v>0</v>
      </c>
      <c r="AA48" s="62">
        <v>0</v>
      </c>
      <c r="AB48" s="62">
        <v>0</v>
      </c>
      <c r="AC48" s="62">
        <v>0</v>
      </c>
      <c r="AD48" s="62">
        <v>0</v>
      </c>
      <c r="AE48" s="62">
        <v>144</v>
      </c>
      <c r="AF48" s="62">
        <v>118</v>
      </c>
      <c r="AG48" s="62">
        <v>0</v>
      </c>
      <c r="AH48" s="62">
        <v>0</v>
      </c>
      <c r="AI48" s="62" t="s">
        <v>290</v>
      </c>
      <c r="AJ48" s="62" t="s">
        <v>290</v>
      </c>
      <c r="AK48" s="62">
        <v>39</v>
      </c>
      <c r="AL48" s="62" t="s">
        <v>290</v>
      </c>
      <c r="AM48" s="62">
        <v>0</v>
      </c>
      <c r="AN48" s="62">
        <v>153</v>
      </c>
      <c r="AO48" s="62">
        <v>58</v>
      </c>
      <c r="AP48" s="62">
        <v>262</v>
      </c>
      <c r="AQ48" s="62">
        <v>71</v>
      </c>
    </row>
    <row r="49" spans="1:43">
      <c r="A49" s="116" t="s">
        <v>5027</v>
      </c>
      <c r="B49" s="117" t="s">
        <v>5028</v>
      </c>
      <c r="C49" s="117" t="s">
        <v>5029</v>
      </c>
      <c r="D49" s="117" t="s">
        <v>5030</v>
      </c>
      <c r="E49" s="117" t="s">
        <v>456</v>
      </c>
      <c r="F49" s="62" t="s">
        <v>288</v>
      </c>
      <c r="G49" s="117" t="s">
        <v>5031</v>
      </c>
      <c r="H49" s="117" t="s">
        <v>5032</v>
      </c>
      <c r="I49" s="117" t="s">
        <v>145</v>
      </c>
      <c r="J49" s="62">
        <v>0</v>
      </c>
      <c r="K49" s="62">
        <v>0</v>
      </c>
      <c r="L49" s="62">
        <v>0</v>
      </c>
      <c r="M49" s="62">
        <v>0</v>
      </c>
      <c r="N49" s="62">
        <v>0</v>
      </c>
      <c r="O49" s="62">
        <v>0</v>
      </c>
      <c r="P49" s="62">
        <v>0</v>
      </c>
      <c r="Q49" s="62">
        <v>0</v>
      </c>
      <c r="R49" s="62">
        <v>0</v>
      </c>
      <c r="S49" s="62">
        <v>0</v>
      </c>
      <c r="T49" s="62">
        <v>0</v>
      </c>
      <c r="U49" s="62">
        <v>0</v>
      </c>
      <c r="V49" s="62">
        <v>0</v>
      </c>
      <c r="W49" s="62">
        <v>0</v>
      </c>
      <c r="X49" s="62">
        <v>0</v>
      </c>
      <c r="Y49" s="62">
        <v>0</v>
      </c>
      <c r="Z49" s="62">
        <v>0</v>
      </c>
      <c r="AA49" s="62">
        <v>0</v>
      </c>
      <c r="AB49" s="62">
        <v>0</v>
      </c>
      <c r="AC49" s="62">
        <v>0</v>
      </c>
      <c r="AD49" s="62">
        <v>0</v>
      </c>
      <c r="AE49" s="62">
        <v>0</v>
      </c>
      <c r="AF49" s="62">
        <v>0</v>
      </c>
      <c r="AG49" s="62" t="s">
        <v>290</v>
      </c>
      <c r="AH49" s="62" t="s">
        <v>290</v>
      </c>
      <c r="AI49" s="62">
        <v>0</v>
      </c>
      <c r="AJ49" s="62">
        <v>0</v>
      </c>
      <c r="AK49" s="62">
        <v>0</v>
      </c>
      <c r="AL49" s="62">
        <v>0</v>
      </c>
      <c r="AM49" s="62">
        <v>0</v>
      </c>
      <c r="AN49" s="62">
        <v>0</v>
      </c>
      <c r="AO49" s="62">
        <v>0</v>
      </c>
      <c r="AP49" s="62">
        <v>0</v>
      </c>
      <c r="AQ49" s="62">
        <v>0</v>
      </c>
    </row>
    <row r="50" spans="1:43">
      <c r="A50" s="116" t="s">
        <v>569</v>
      </c>
      <c r="B50" s="117" t="s">
        <v>570</v>
      </c>
      <c r="C50" s="117" t="s">
        <v>5033</v>
      </c>
      <c r="D50" s="117" t="s">
        <v>573</v>
      </c>
      <c r="E50" s="117" t="s">
        <v>574</v>
      </c>
      <c r="F50" s="62" t="s">
        <v>288</v>
      </c>
      <c r="G50" s="117" t="s">
        <v>575</v>
      </c>
      <c r="H50" s="117" t="s">
        <v>5034</v>
      </c>
      <c r="I50" s="117" t="s">
        <v>146</v>
      </c>
      <c r="J50" s="62">
        <v>29</v>
      </c>
      <c r="K50" s="62">
        <v>0</v>
      </c>
      <c r="L50" s="62">
        <v>14</v>
      </c>
      <c r="M50" s="62">
        <v>43</v>
      </c>
      <c r="N50" s="62">
        <v>0</v>
      </c>
      <c r="O50" s="62">
        <v>0</v>
      </c>
      <c r="P50" s="62">
        <v>0</v>
      </c>
      <c r="Q50" s="62">
        <v>0</v>
      </c>
      <c r="R50" s="62">
        <v>0</v>
      </c>
      <c r="S50" s="62">
        <v>0</v>
      </c>
      <c r="T50" s="62">
        <v>0</v>
      </c>
      <c r="U50" s="62">
        <v>0</v>
      </c>
      <c r="V50" s="62">
        <v>0</v>
      </c>
      <c r="W50" s="62">
        <v>0</v>
      </c>
      <c r="X50" s="62">
        <v>38</v>
      </c>
      <c r="Y50" s="62">
        <v>39</v>
      </c>
      <c r="Z50" s="62">
        <v>35</v>
      </c>
      <c r="AA50" s="62">
        <v>43</v>
      </c>
      <c r="AB50" s="62">
        <v>0</v>
      </c>
      <c r="AC50" s="62">
        <v>0</v>
      </c>
      <c r="AD50" s="62">
        <v>0</v>
      </c>
      <c r="AE50" s="62">
        <v>74</v>
      </c>
      <c r="AF50" s="62">
        <v>81</v>
      </c>
      <c r="AG50" s="62">
        <v>23</v>
      </c>
      <c r="AH50" s="62">
        <v>32</v>
      </c>
      <c r="AI50" s="62">
        <v>0</v>
      </c>
      <c r="AJ50" s="62">
        <v>19</v>
      </c>
      <c r="AK50" s="62">
        <v>11</v>
      </c>
      <c r="AL50" s="62">
        <v>13</v>
      </c>
      <c r="AM50" s="62">
        <v>0</v>
      </c>
      <c r="AN50" s="62">
        <v>105</v>
      </c>
      <c r="AO50" s="62" t="s">
        <v>290</v>
      </c>
      <c r="AP50" s="62">
        <v>155</v>
      </c>
      <c r="AQ50" s="62" t="s">
        <v>290</v>
      </c>
    </row>
    <row r="51" spans="1:43">
      <c r="A51" s="116" t="s">
        <v>576</v>
      </c>
      <c r="B51" s="117" t="s">
        <v>577</v>
      </c>
      <c r="C51" s="117" t="s">
        <v>5035</v>
      </c>
      <c r="D51" s="117" t="s">
        <v>588</v>
      </c>
      <c r="E51" s="117" t="s">
        <v>582</v>
      </c>
      <c r="F51" s="62" t="s">
        <v>288</v>
      </c>
      <c r="G51" s="117" t="s">
        <v>5036</v>
      </c>
      <c r="H51" s="117" t="s">
        <v>5037</v>
      </c>
      <c r="I51" s="117" t="s">
        <v>146</v>
      </c>
      <c r="J51" s="62">
        <v>6.5</v>
      </c>
      <c r="K51" s="62">
        <v>10</v>
      </c>
      <c r="L51" s="62">
        <v>2.5</v>
      </c>
      <c r="M51" s="62">
        <v>19</v>
      </c>
      <c r="N51" s="62">
        <v>0</v>
      </c>
      <c r="O51" s="62">
        <v>0</v>
      </c>
      <c r="P51" s="62">
        <v>0</v>
      </c>
      <c r="Q51" s="62">
        <v>0</v>
      </c>
      <c r="R51" s="62">
        <v>0</v>
      </c>
      <c r="S51" s="62">
        <v>0</v>
      </c>
      <c r="T51" s="62">
        <v>0</v>
      </c>
      <c r="U51" s="62">
        <v>0</v>
      </c>
      <c r="V51" s="62">
        <v>0</v>
      </c>
      <c r="W51" s="62">
        <v>0</v>
      </c>
      <c r="X51" s="62">
        <v>11</v>
      </c>
      <c r="Y51" s="62">
        <v>10</v>
      </c>
      <c r="Z51" s="62" t="s">
        <v>290</v>
      </c>
      <c r="AA51" s="62" t="s">
        <v>290</v>
      </c>
      <c r="AB51" s="62">
        <v>0</v>
      </c>
      <c r="AC51" s="62">
        <v>0</v>
      </c>
      <c r="AD51" s="62">
        <v>0</v>
      </c>
      <c r="AE51" s="62">
        <v>0</v>
      </c>
      <c r="AF51" s="62">
        <v>36</v>
      </c>
      <c r="AG51" s="62" t="s">
        <v>290</v>
      </c>
      <c r="AH51" s="62">
        <v>0</v>
      </c>
      <c r="AI51" s="62">
        <v>0</v>
      </c>
      <c r="AJ51" s="62">
        <v>0</v>
      </c>
      <c r="AK51" s="62">
        <v>0</v>
      </c>
      <c r="AL51" s="62">
        <v>0</v>
      </c>
      <c r="AM51" s="62">
        <v>0</v>
      </c>
      <c r="AN51" s="62">
        <v>36</v>
      </c>
      <c r="AO51" s="62">
        <v>0</v>
      </c>
      <c r="AP51" s="62">
        <v>36</v>
      </c>
      <c r="AQ51" s="62">
        <v>31</v>
      </c>
    </row>
    <row r="52" spans="1:43">
      <c r="A52" s="116" t="s">
        <v>584</v>
      </c>
      <c r="B52" s="117" t="s">
        <v>585</v>
      </c>
      <c r="C52" s="117" t="s">
        <v>5038</v>
      </c>
      <c r="D52" s="117" t="s">
        <v>5039</v>
      </c>
      <c r="E52" s="117" t="s">
        <v>1122</v>
      </c>
      <c r="F52" s="62" t="s">
        <v>288</v>
      </c>
      <c r="G52" s="117" t="s">
        <v>5040</v>
      </c>
      <c r="H52" s="117" t="s">
        <v>5041</v>
      </c>
      <c r="I52" s="117" t="s">
        <v>146</v>
      </c>
      <c r="J52" s="62">
        <v>7.5</v>
      </c>
      <c r="K52" s="62">
        <v>0</v>
      </c>
      <c r="L52" s="62">
        <v>1</v>
      </c>
      <c r="M52" s="62">
        <v>8.5</v>
      </c>
      <c r="N52" s="62" t="s">
        <v>290</v>
      </c>
      <c r="O52" s="62" t="s">
        <v>290</v>
      </c>
      <c r="P52" s="62" t="s">
        <v>290</v>
      </c>
      <c r="Q52" s="62" t="s">
        <v>290</v>
      </c>
      <c r="R52" s="62" t="s">
        <v>290</v>
      </c>
      <c r="S52" s="62" t="s">
        <v>290</v>
      </c>
      <c r="T52" s="62" t="s">
        <v>290</v>
      </c>
      <c r="U52" s="62" t="s">
        <v>290</v>
      </c>
      <c r="V52" s="62" t="s">
        <v>290</v>
      </c>
      <c r="W52" s="62">
        <v>0</v>
      </c>
      <c r="X52" s="62">
        <v>0</v>
      </c>
      <c r="Y52" s="62">
        <v>0</v>
      </c>
      <c r="Z52" s="62">
        <v>0</v>
      </c>
      <c r="AA52" s="62">
        <v>0</v>
      </c>
      <c r="AB52" s="62">
        <v>0</v>
      </c>
      <c r="AC52" s="62">
        <v>0</v>
      </c>
      <c r="AD52" s="62">
        <v>0</v>
      </c>
      <c r="AE52" s="62" t="s">
        <v>290</v>
      </c>
      <c r="AF52" s="62">
        <v>22</v>
      </c>
      <c r="AG52" s="62" t="s">
        <v>290</v>
      </c>
      <c r="AH52" s="62">
        <v>0</v>
      </c>
      <c r="AI52" s="62">
        <v>0</v>
      </c>
      <c r="AJ52" s="62">
        <v>0</v>
      </c>
      <c r="AK52" s="62">
        <v>0</v>
      </c>
      <c r="AL52" s="62">
        <v>0</v>
      </c>
      <c r="AM52" s="62">
        <v>0</v>
      </c>
      <c r="AN52" s="62">
        <v>29</v>
      </c>
      <c r="AO52" s="62">
        <v>0</v>
      </c>
      <c r="AP52" s="62">
        <v>29</v>
      </c>
      <c r="AQ52" s="62">
        <v>29</v>
      </c>
    </row>
    <row r="53" spans="1:43">
      <c r="A53" s="116" t="s">
        <v>5042</v>
      </c>
      <c r="B53" s="117" t="s">
        <v>5043</v>
      </c>
      <c r="C53" s="117" t="s">
        <v>5044</v>
      </c>
      <c r="D53" s="117" t="s">
        <v>5045</v>
      </c>
      <c r="E53" s="117" t="s">
        <v>5046</v>
      </c>
      <c r="F53" s="62" t="s">
        <v>288</v>
      </c>
      <c r="G53" s="117" t="s">
        <v>5047</v>
      </c>
      <c r="H53" s="117" t="s">
        <v>5048</v>
      </c>
      <c r="I53" s="117" t="s">
        <v>146</v>
      </c>
      <c r="J53" s="62">
        <v>8.5</v>
      </c>
      <c r="K53" s="62">
        <v>0</v>
      </c>
      <c r="L53" s="62">
        <v>0</v>
      </c>
      <c r="M53" s="62">
        <v>8.5</v>
      </c>
      <c r="N53" s="62">
        <v>59</v>
      </c>
      <c r="O53" s="62" t="s">
        <v>290</v>
      </c>
      <c r="P53" s="62">
        <v>0</v>
      </c>
      <c r="Q53" s="62">
        <v>0</v>
      </c>
      <c r="R53" s="62">
        <v>0</v>
      </c>
      <c r="S53" s="62">
        <v>0</v>
      </c>
      <c r="T53" s="62">
        <v>0</v>
      </c>
      <c r="U53" s="62">
        <v>0</v>
      </c>
      <c r="V53" s="62">
        <v>0</v>
      </c>
      <c r="W53" s="62">
        <v>0</v>
      </c>
      <c r="X53" s="62">
        <v>0</v>
      </c>
      <c r="Y53" s="62">
        <v>0</v>
      </c>
      <c r="Z53" s="62">
        <v>0</v>
      </c>
      <c r="AA53" s="62">
        <v>0</v>
      </c>
      <c r="AB53" s="62">
        <v>0</v>
      </c>
      <c r="AC53" s="62">
        <v>0</v>
      </c>
      <c r="AD53" s="62">
        <v>0</v>
      </c>
      <c r="AE53" s="62">
        <v>29</v>
      </c>
      <c r="AF53" s="62">
        <v>36</v>
      </c>
      <c r="AG53" s="62">
        <v>0</v>
      </c>
      <c r="AH53" s="62">
        <v>0</v>
      </c>
      <c r="AI53" s="62">
        <v>0</v>
      </c>
      <c r="AJ53" s="62" t="s">
        <v>290</v>
      </c>
      <c r="AK53" s="62">
        <v>0</v>
      </c>
      <c r="AL53" s="62">
        <v>0</v>
      </c>
      <c r="AM53" s="62">
        <v>0</v>
      </c>
      <c r="AN53" s="62">
        <v>51</v>
      </c>
      <c r="AO53" s="62">
        <v>12</v>
      </c>
      <c r="AP53" s="62">
        <v>65</v>
      </c>
      <c r="AQ53" s="62">
        <v>0</v>
      </c>
    </row>
    <row r="54" spans="1:43">
      <c r="A54" s="116" t="s">
        <v>590</v>
      </c>
      <c r="B54" s="117" t="s">
        <v>5049</v>
      </c>
      <c r="C54" s="117" t="s">
        <v>5050</v>
      </c>
      <c r="D54" s="117" t="s">
        <v>594</v>
      </c>
      <c r="E54" s="117" t="s">
        <v>595</v>
      </c>
      <c r="F54" s="62" t="s">
        <v>288</v>
      </c>
      <c r="G54" s="117" t="s">
        <v>5051</v>
      </c>
      <c r="H54" s="117" t="s">
        <v>5052</v>
      </c>
      <c r="I54" s="117" t="s">
        <v>146</v>
      </c>
      <c r="J54" s="62">
        <v>3</v>
      </c>
      <c r="K54" s="62">
        <v>2</v>
      </c>
      <c r="L54" s="62">
        <v>2</v>
      </c>
      <c r="M54" s="62">
        <v>7</v>
      </c>
      <c r="N54" s="62">
        <v>0</v>
      </c>
      <c r="O54" s="62">
        <v>0</v>
      </c>
      <c r="P54" s="62">
        <v>0</v>
      </c>
      <c r="Q54" s="62">
        <v>0</v>
      </c>
      <c r="R54" s="62" t="s">
        <v>290</v>
      </c>
      <c r="S54" s="62" t="s">
        <v>290</v>
      </c>
      <c r="T54" s="62" t="s">
        <v>290</v>
      </c>
      <c r="U54" s="62" t="s">
        <v>290</v>
      </c>
      <c r="V54" s="62" t="s">
        <v>290</v>
      </c>
      <c r="W54" s="62" t="s">
        <v>290</v>
      </c>
      <c r="X54" s="62" t="s">
        <v>290</v>
      </c>
      <c r="Y54" s="62" t="s">
        <v>290</v>
      </c>
      <c r="Z54" s="62" t="s">
        <v>290</v>
      </c>
      <c r="AA54" s="62" t="s">
        <v>290</v>
      </c>
      <c r="AB54" s="62">
        <v>0</v>
      </c>
      <c r="AC54" s="62">
        <v>0</v>
      </c>
      <c r="AD54" s="62">
        <v>0</v>
      </c>
      <c r="AE54" s="62">
        <v>11</v>
      </c>
      <c r="AF54" s="62">
        <v>14</v>
      </c>
      <c r="AG54" s="62" t="s">
        <v>290</v>
      </c>
      <c r="AH54" s="62" t="s">
        <v>290</v>
      </c>
      <c r="AI54" s="62">
        <v>0</v>
      </c>
      <c r="AJ54" s="62">
        <v>0</v>
      </c>
      <c r="AK54" s="62">
        <v>0</v>
      </c>
      <c r="AL54" s="62">
        <v>0</v>
      </c>
      <c r="AM54" s="62">
        <v>0</v>
      </c>
      <c r="AN54" s="62">
        <v>25</v>
      </c>
      <c r="AO54" s="62">
        <v>0</v>
      </c>
      <c r="AP54" s="62">
        <v>25</v>
      </c>
      <c r="AQ54" s="62">
        <v>0</v>
      </c>
    </row>
    <row r="55" spans="1:43">
      <c r="A55" s="116" t="s">
        <v>597</v>
      </c>
      <c r="B55" s="117" t="s">
        <v>598</v>
      </c>
      <c r="C55" s="117" t="s">
        <v>5053</v>
      </c>
      <c r="D55" s="117" t="s">
        <v>600</v>
      </c>
      <c r="E55" s="117" t="s">
        <v>601</v>
      </c>
      <c r="F55" s="62" t="s">
        <v>288</v>
      </c>
      <c r="G55" s="117" t="s">
        <v>5054</v>
      </c>
      <c r="H55" s="117" t="s">
        <v>5055</v>
      </c>
      <c r="I55" s="117" t="s">
        <v>146</v>
      </c>
      <c r="J55" s="62">
        <v>100.1</v>
      </c>
      <c r="K55" s="62">
        <v>30.8</v>
      </c>
      <c r="L55" s="62">
        <v>13</v>
      </c>
      <c r="M55" s="62">
        <v>143.9</v>
      </c>
      <c r="N55" s="62">
        <v>18</v>
      </c>
      <c r="O55" s="62">
        <v>22</v>
      </c>
      <c r="P55" s="62">
        <v>21</v>
      </c>
      <c r="Q55" s="62">
        <v>28</v>
      </c>
      <c r="R55" s="62">
        <v>32</v>
      </c>
      <c r="S55" s="62">
        <v>29</v>
      </c>
      <c r="T55" s="62">
        <v>33</v>
      </c>
      <c r="U55" s="62">
        <v>45</v>
      </c>
      <c r="V55" s="62">
        <v>40</v>
      </c>
      <c r="W55" s="62">
        <v>53</v>
      </c>
      <c r="X55" s="62">
        <v>40</v>
      </c>
      <c r="Y55" s="62">
        <v>63</v>
      </c>
      <c r="Z55" s="62">
        <v>51</v>
      </c>
      <c r="AA55" s="62">
        <v>52</v>
      </c>
      <c r="AB55" s="62">
        <v>0</v>
      </c>
      <c r="AC55" s="62">
        <v>0</v>
      </c>
      <c r="AD55" s="62">
        <v>0</v>
      </c>
      <c r="AE55" s="62">
        <v>268</v>
      </c>
      <c r="AF55" s="62">
        <v>259</v>
      </c>
      <c r="AG55" s="62">
        <v>30</v>
      </c>
      <c r="AH55" s="62">
        <v>22</v>
      </c>
      <c r="AI55" s="62">
        <v>0</v>
      </c>
      <c r="AJ55" s="62">
        <v>74</v>
      </c>
      <c r="AK55" s="62">
        <v>39</v>
      </c>
      <c r="AL55" s="62">
        <v>41</v>
      </c>
      <c r="AM55" s="62" t="s">
        <v>290</v>
      </c>
      <c r="AN55" s="62">
        <v>311</v>
      </c>
      <c r="AO55" s="62">
        <v>58</v>
      </c>
      <c r="AP55" s="62">
        <v>527</v>
      </c>
      <c r="AQ55" s="62">
        <v>11</v>
      </c>
    </row>
    <row r="56" spans="1:43">
      <c r="A56" s="116" t="s">
        <v>603</v>
      </c>
      <c r="B56" s="117" t="s">
        <v>604</v>
      </c>
      <c r="C56" s="117" t="s">
        <v>5056</v>
      </c>
      <c r="D56" s="117" t="s">
        <v>607</v>
      </c>
      <c r="E56" s="117" t="s">
        <v>582</v>
      </c>
      <c r="F56" s="62" t="s">
        <v>288</v>
      </c>
      <c r="G56" s="117" t="s">
        <v>5057</v>
      </c>
      <c r="H56" s="117" t="s">
        <v>5058</v>
      </c>
      <c r="I56" s="117" t="s">
        <v>146</v>
      </c>
      <c r="J56" s="62">
        <v>55</v>
      </c>
      <c r="K56" s="62">
        <v>15</v>
      </c>
      <c r="L56" s="62">
        <v>4</v>
      </c>
      <c r="M56" s="62">
        <v>74</v>
      </c>
      <c r="N56" s="62">
        <v>134</v>
      </c>
      <c r="O56" s="62">
        <v>78</v>
      </c>
      <c r="P56" s="62">
        <v>84</v>
      </c>
      <c r="Q56" s="62">
        <v>81</v>
      </c>
      <c r="R56" s="62">
        <v>78</v>
      </c>
      <c r="S56" s="62">
        <v>55</v>
      </c>
      <c r="T56" s="62">
        <v>55</v>
      </c>
      <c r="U56" s="62">
        <v>0</v>
      </c>
      <c r="V56" s="62">
        <v>0</v>
      </c>
      <c r="W56" s="62">
        <v>0</v>
      </c>
      <c r="X56" s="62">
        <v>0</v>
      </c>
      <c r="Y56" s="62">
        <v>0</v>
      </c>
      <c r="Z56" s="62">
        <v>0</v>
      </c>
      <c r="AA56" s="62">
        <v>0</v>
      </c>
      <c r="AB56" s="62">
        <v>0</v>
      </c>
      <c r="AC56" s="62">
        <v>0</v>
      </c>
      <c r="AD56" s="62">
        <v>0</v>
      </c>
      <c r="AE56" s="62">
        <v>288</v>
      </c>
      <c r="AF56" s="62">
        <v>277</v>
      </c>
      <c r="AG56" s="62">
        <v>0</v>
      </c>
      <c r="AH56" s="62">
        <v>0</v>
      </c>
      <c r="AI56" s="62">
        <v>0</v>
      </c>
      <c r="AJ56" s="62">
        <v>437</v>
      </c>
      <c r="AK56" s="62">
        <v>17</v>
      </c>
      <c r="AL56" s="62" t="s">
        <v>290</v>
      </c>
      <c r="AM56" s="62" t="s">
        <v>290</v>
      </c>
      <c r="AN56" s="62">
        <v>87</v>
      </c>
      <c r="AO56" s="62">
        <v>20</v>
      </c>
      <c r="AP56" s="62">
        <v>565</v>
      </c>
      <c r="AQ56" s="62">
        <v>18</v>
      </c>
    </row>
    <row r="57" spans="1:43">
      <c r="A57" s="116" t="s">
        <v>608</v>
      </c>
      <c r="B57" s="117" t="s">
        <v>5059</v>
      </c>
      <c r="C57" s="117" t="s">
        <v>5060</v>
      </c>
      <c r="D57" s="117" t="s">
        <v>612</v>
      </c>
      <c r="E57" s="117" t="s">
        <v>613</v>
      </c>
      <c r="F57" s="62" t="s">
        <v>288</v>
      </c>
      <c r="G57" s="117" t="s">
        <v>5061</v>
      </c>
      <c r="H57" s="117" t="s">
        <v>5062</v>
      </c>
      <c r="I57" s="117" t="s">
        <v>146</v>
      </c>
      <c r="J57" s="62">
        <v>2</v>
      </c>
      <c r="K57" s="62">
        <v>2</v>
      </c>
      <c r="L57" s="62">
        <v>1</v>
      </c>
      <c r="M57" s="62">
        <v>5</v>
      </c>
      <c r="N57" s="62" t="s">
        <v>290</v>
      </c>
      <c r="O57" s="62" t="s">
        <v>290</v>
      </c>
      <c r="P57" s="62">
        <v>0</v>
      </c>
      <c r="Q57" s="62">
        <v>0</v>
      </c>
      <c r="R57" s="62">
        <v>0</v>
      </c>
      <c r="S57" s="62">
        <v>0</v>
      </c>
      <c r="T57" s="62">
        <v>0</v>
      </c>
      <c r="U57" s="62">
        <v>0</v>
      </c>
      <c r="V57" s="62">
        <v>0</v>
      </c>
      <c r="W57" s="62">
        <v>0</v>
      </c>
      <c r="X57" s="62">
        <v>0</v>
      </c>
      <c r="Y57" s="62">
        <v>0</v>
      </c>
      <c r="Z57" s="62">
        <v>0</v>
      </c>
      <c r="AA57" s="62">
        <v>0</v>
      </c>
      <c r="AB57" s="62">
        <v>0</v>
      </c>
      <c r="AC57" s="62">
        <v>0</v>
      </c>
      <c r="AD57" s="62">
        <v>0</v>
      </c>
      <c r="AE57" s="62" t="s">
        <v>290</v>
      </c>
      <c r="AF57" s="62" t="s">
        <v>290</v>
      </c>
      <c r="AG57" s="62">
        <v>0</v>
      </c>
      <c r="AH57" s="62">
        <v>0</v>
      </c>
      <c r="AI57" s="62">
        <v>0</v>
      </c>
      <c r="AJ57" s="62">
        <v>0</v>
      </c>
      <c r="AK57" s="62">
        <v>0</v>
      </c>
      <c r="AL57" s="62">
        <v>0</v>
      </c>
      <c r="AM57" s="62">
        <v>0</v>
      </c>
      <c r="AN57" s="62">
        <v>16</v>
      </c>
      <c r="AO57" s="62">
        <v>0</v>
      </c>
      <c r="AP57" s="62">
        <v>16</v>
      </c>
      <c r="AQ57" s="62">
        <v>0</v>
      </c>
    </row>
    <row r="58" spans="1:43">
      <c r="A58" s="116" t="s">
        <v>615</v>
      </c>
      <c r="B58" s="117" t="s">
        <v>5063</v>
      </c>
      <c r="C58" s="117" t="s">
        <v>5064</v>
      </c>
      <c r="D58" s="117" t="s">
        <v>619</v>
      </c>
      <c r="E58" s="117" t="s">
        <v>620</v>
      </c>
      <c r="F58" s="62" t="s">
        <v>288</v>
      </c>
      <c r="G58" s="117" t="s">
        <v>5065</v>
      </c>
      <c r="H58" s="117" t="s">
        <v>5066</v>
      </c>
      <c r="I58" s="117" t="s">
        <v>146</v>
      </c>
      <c r="J58" s="62">
        <v>2</v>
      </c>
      <c r="K58" s="62">
        <v>1</v>
      </c>
      <c r="L58" s="62">
        <v>1</v>
      </c>
      <c r="M58" s="62">
        <v>4</v>
      </c>
      <c r="N58" s="62">
        <v>0</v>
      </c>
      <c r="O58" s="62">
        <v>12</v>
      </c>
      <c r="P58" s="62" t="s">
        <v>290</v>
      </c>
      <c r="Q58" s="62" t="s">
        <v>290</v>
      </c>
      <c r="R58" s="62">
        <v>0</v>
      </c>
      <c r="S58" s="62">
        <v>0</v>
      </c>
      <c r="T58" s="62">
        <v>0</v>
      </c>
      <c r="U58" s="62">
        <v>0</v>
      </c>
      <c r="V58" s="62">
        <v>0</v>
      </c>
      <c r="W58" s="62">
        <v>0</v>
      </c>
      <c r="X58" s="62">
        <v>0</v>
      </c>
      <c r="Y58" s="62">
        <v>0</v>
      </c>
      <c r="Z58" s="62">
        <v>0</v>
      </c>
      <c r="AA58" s="62">
        <v>0</v>
      </c>
      <c r="AB58" s="62">
        <v>0</v>
      </c>
      <c r="AC58" s="62">
        <v>0</v>
      </c>
      <c r="AD58" s="62">
        <v>0</v>
      </c>
      <c r="AE58" s="62">
        <v>10</v>
      </c>
      <c r="AF58" s="62" t="s">
        <v>290</v>
      </c>
      <c r="AG58" s="62">
        <v>0</v>
      </c>
      <c r="AH58" s="62">
        <v>0</v>
      </c>
      <c r="AI58" s="62">
        <v>0</v>
      </c>
      <c r="AJ58" s="62">
        <v>0</v>
      </c>
      <c r="AK58" s="62">
        <v>0</v>
      </c>
      <c r="AL58" s="62">
        <v>0</v>
      </c>
      <c r="AM58" s="62">
        <v>0</v>
      </c>
      <c r="AN58" s="62">
        <v>18</v>
      </c>
      <c r="AO58" s="62">
        <v>0</v>
      </c>
      <c r="AP58" s="62">
        <v>18</v>
      </c>
      <c r="AQ58" s="62">
        <v>0</v>
      </c>
    </row>
    <row r="59" spans="1:43">
      <c r="A59" s="116" t="s">
        <v>4554</v>
      </c>
      <c r="B59" s="117" t="s">
        <v>4555</v>
      </c>
      <c r="C59" s="117" t="s">
        <v>5067</v>
      </c>
      <c r="D59" s="117" t="s">
        <v>4558</v>
      </c>
      <c r="E59" s="117" t="s">
        <v>613</v>
      </c>
      <c r="F59" s="62" t="s">
        <v>288</v>
      </c>
      <c r="G59" s="117" t="s">
        <v>5068</v>
      </c>
      <c r="H59" s="117" t="s">
        <v>5069</v>
      </c>
      <c r="I59" s="117" t="s">
        <v>146</v>
      </c>
      <c r="J59" s="62">
        <v>16</v>
      </c>
      <c r="K59" s="62">
        <v>0</v>
      </c>
      <c r="L59" s="62">
        <v>4</v>
      </c>
      <c r="M59" s="62">
        <v>20</v>
      </c>
      <c r="N59" s="62">
        <v>21</v>
      </c>
      <c r="O59" s="62">
        <v>20</v>
      </c>
      <c r="P59" s="62">
        <v>27</v>
      </c>
      <c r="Q59" s="62">
        <v>12</v>
      </c>
      <c r="R59" s="62">
        <v>10</v>
      </c>
      <c r="S59" s="62">
        <v>11</v>
      </c>
      <c r="T59" s="62">
        <v>10</v>
      </c>
      <c r="U59" s="62">
        <v>0</v>
      </c>
      <c r="V59" s="62">
        <v>0</v>
      </c>
      <c r="W59" s="62">
        <v>0</v>
      </c>
      <c r="X59" s="62">
        <v>0</v>
      </c>
      <c r="Y59" s="62">
        <v>0</v>
      </c>
      <c r="Z59" s="62">
        <v>0</v>
      </c>
      <c r="AA59" s="62">
        <v>0</v>
      </c>
      <c r="AB59" s="62">
        <v>0</v>
      </c>
      <c r="AC59" s="62">
        <v>0</v>
      </c>
      <c r="AD59" s="62">
        <v>0</v>
      </c>
      <c r="AE59" s="62">
        <v>60</v>
      </c>
      <c r="AF59" s="62">
        <v>51</v>
      </c>
      <c r="AG59" s="62">
        <v>0</v>
      </c>
      <c r="AH59" s="62">
        <v>0</v>
      </c>
      <c r="AI59" s="62">
        <v>0</v>
      </c>
      <c r="AJ59" s="62">
        <v>111</v>
      </c>
      <c r="AK59" s="62">
        <v>0</v>
      </c>
      <c r="AL59" s="62">
        <v>0</v>
      </c>
      <c r="AM59" s="62">
        <v>0</v>
      </c>
      <c r="AN59" s="62">
        <v>0</v>
      </c>
      <c r="AO59" s="62">
        <v>0</v>
      </c>
      <c r="AP59" s="62">
        <v>111</v>
      </c>
      <c r="AQ59" s="62">
        <v>72</v>
      </c>
    </row>
    <row r="60" spans="1:43">
      <c r="A60" s="116" t="s">
        <v>622</v>
      </c>
      <c r="B60" s="117" t="s">
        <v>623</v>
      </c>
      <c r="C60" s="117" t="s">
        <v>5070</v>
      </c>
      <c r="D60" s="117" t="s">
        <v>626</v>
      </c>
      <c r="E60" s="117" t="s">
        <v>627</v>
      </c>
      <c r="F60" s="62" t="s">
        <v>288</v>
      </c>
      <c r="G60" s="117" t="s">
        <v>5071</v>
      </c>
      <c r="H60" s="117" t="s">
        <v>5072</v>
      </c>
      <c r="I60" s="117" t="s">
        <v>146</v>
      </c>
      <c r="J60" s="62">
        <v>6</v>
      </c>
      <c r="K60" s="62">
        <v>3.5</v>
      </c>
      <c r="L60" s="62">
        <v>3</v>
      </c>
      <c r="M60" s="62">
        <v>12.5</v>
      </c>
      <c r="N60" s="62">
        <v>0</v>
      </c>
      <c r="O60" s="62">
        <v>0</v>
      </c>
      <c r="P60" s="62">
        <v>0</v>
      </c>
      <c r="Q60" s="62">
        <v>0</v>
      </c>
      <c r="R60" s="62">
        <v>0</v>
      </c>
      <c r="S60" s="62">
        <v>0</v>
      </c>
      <c r="T60" s="62">
        <v>0</v>
      </c>
      <c r="U60" s="62">
        <v>0</v>
      </c>
      <c r="V60" s="62">
        <v>0</v>
      </c>
      <c r="W60" s="62">
        <v>0</v>
      </c>
      <c r="X60" s="62">
        <v>19</v>
      </c>
      <c r="Y60" s="62">
        <v>23</v>
      </c>
      <c r="Z60" s="62">
        <v>16</v>
      </c>
      <c r="AA60" s="62">
        <v>17</v>
      </c>
      <c r="AB60" s="62">
        <v>0</v>
      </c>
      <c r="AC60" s="62">
        <v>0</v>
      </c>
      <c r="AD60" s="62">
        <v>0</v>
      </c>
      <c r="AE60" s="62">
        <v>0</v>
      </c>
      <c r="AF60" s="62">
        <v>75</v>
      </c>
      <c r="AG60" s="62">
        <v>16</v>
      </c>
      <c r="AH60" s="62">
        <v>0</v>
      </c>
      <c r="AI60" s="62">
        <v>0</v>
      </c>
      <c r="AJ60" s="62">
        <v>0</v>
      </c>
      <c r="AK60" s="62">
        <v>0</v>
      </c>
      <c r="AL60" s="62">
        <v>0</v>
      </c>
      <c r="AM60" s="62">
        <v>0</v>
      </c>
      <c r="AN60" s="62">
        <v>75</v>
      </c>
      <c r="AO60" s="62">
        <v>0</v>
      </c>
      <c r="AP60" s="62">
        <v>75</v>
      </c>
      <c r="AQ60" s="62">
        <v>20</v>
      </c>
    </row>
    <row r="61" spans="1:43">
      <c r="A61" s="116" t="s">
        <v>4559</v>
      </c>
      <c r="B61" s="117" t="s">
        <v>4560</v>
      </c>
      <c r="C61" s="117" t="s">
        <v>5073</v>
      </c>
      <c r="D61" s="117" t="s">
        <v>4563</v>
      </c>
      <c r="E61" s="117" t="s">
        <v>634</v>
      </c>
      <c r="F61" s="62" t="s">
        <v>288</v>
      </c>
      <c r="G61" s="117" t="s">
        <v>5074</v>
      </c>
      <c r="H61" s="117" t="s">
        <v>5075</v>
      </c>
      <c r="I61" s="117" t="s">
        <v>146</v>
      </c>
      <c r="J61" s="62">
        <v>2</v>
      </c>
      <c r="K61" s="62">
        <v>0</v>
      </c>
      <c r="L61" s="62">
        <v>1</v>
      </c>
      <c r="M61" s="62">
        <v>3</v>
      </c>
      <c r="N61" s="62" t="s">
        <v>290</v>
      </c>
      <c r="O61" s="62" t="s">
        <v>290</v>
      </c>
      <c r="P61" s="62">
        <v>0</v>
      </c>
      <c r="Q61" s="62">
        <v>0</v>
      </c>
      <c r="R61" s="62">
        <v>0</v>
      </c>
      <c r="S61" s="62">
        <v>0</v>
      </c>
      <c r="T61" s="62">
        <v>0</v>
      </c>
      <c r="U61" s="62">
        <v>0</v>
      </c>
      <c r="V61" s="62">
        <v>0</v>
      </c>
      <c r="W61" s="62">
        <v>0</v>
      </c>
      <c r="X61" s="62">
        <v>0</v>
      </c>
      <c r="Y61" s="62">
        <v>0</v>
      </c>
      <c r="Z61" s="62">
        <v>0</v>
      </c>
      <c r="AA61" s="62">
        <v>0</v>
      </c>
      <c r="AB61" s="62">
        <v>0</v>
      </c>
      <c r="AC61" s="62">
        <v>0</v>
      </c>
      <c r="AD61" s="62">
        <v>0</v>
      </c>
      <c r="AE61" s="62" t="s">
        <v>290</v>
      </c>
      <c r="AF61" s="62" t="s">
        <v>290</v>
      </c>
      <c r="AG61" s="62">
        <v>0</v>
      </c>
      <c r="AH61" s="62">
        <v>0</v>
      </c>
      <c r="AI61" s="62">
        <v>0</v>
      </c>
      <c r="AJ61" s="62">
        <v>0</v>
      </c>
      <c r="AK61" s="62">
        <v>0</v>
      </c>
      <c r="AL61" s="62">
        <v>0</v>
      </c>
      <c r="AM61" s="62">
        <v>0</v>
      </c>
      <c r="AN61" s="62" t="s">
        <v>290</v>
      </c>
      <c r="AO61" s="62">
        <v>0</v>
      </c>
      <c r="AP61" s="62" t="s">
        <v>290</v>
      </c>
      <c r="AQ61" s="62">
        <v>0</v>
      </c>
    </row>
    <row r="62" spans="1:43">
      <c r="A62" s="116" t="s">
        <v>629</v>
      </c>
      <c r="B62" s="117" t="s">
        <v>630</v>
      </c>
      <c r="C62" s="117" t="s">
        <v>5076</v>
      </c>
      <c r="D62" s="117" t="s">
        <v>633</v>
      </c>
      <c r="E62" s="117" t="s">
        <v>634</v>
      </c>
      <c r="F62" s="62" t="s">
        <v>288</v>
      </c>
      <c r="G62" s="117" t="s">
        <v>5077</v>
      </c>
      <c r="H62" s="117" t="s">
        <v>5078</v>
      </c>
      <c r="I62" s="117" t="s">
        <v>146</v>
      </c>
      <c r="J62" s="62">
        <v>146.4</v>
      </c>
      <c r="K62" s="62">
        <v>109</v>
      </c>
      <c r="L62" s="62">
        <v>15</v>
      </c>
      <c r="M62" s="62">
        <v>270.39999999999998</v>
      </c>
      <c r="N62" s="62">
        <v>0</v>
      </c>
      <c r="O62" s="62">
        <v>0</v>
      </c>
      <c r="P62" s="62">
        <v>0</v>
      </c>
      <c r="Q62" s="62">
        <v>0</v>
      </c>
      <c r="R62" s="62">
        <v>0</v>
      </c>
      <c r="S62" s="62">
        <v>0</v>
      </c>
      <c r="T62" s="62">
        <v>0</v>
      </c>
      <c r="U62" s="62">
        <v>0</v>
      </c>
      <c r="V62" s="62">
        <v>0</v>
      </c>
      <c r="W62" s="62">
        <v>0</v>
      </c>
      <c r="X62" s="62">
        <v>486</v>
      </c>
      <c r="Y62" s="62">
        <v>467</v>
      </c>
      <c r="Z62" s="62">
        <v>494</v>
      </c>
      <c r="AA62" s="62">
        <v>474</v>
      </c>
      <c r="AB62" s="62">
        <v>0</v>
      </c>
      <c r="AC62" s="62">
        <v>0</v>
      </c>
      <c r="AD62" s="62">
        <v>0</v>
      </c>
      <c r="AE62" s="62">
        <v>978</v>
      </c>
      <c r="AF62" s="62">
        <v>943</v>
      </c>
      <c r="AG62" s="62">
        <v>242</v>
      </c>
      <c r="AH62" s="62">
        <v>234</v>
      </c>
      <c r="AI62" s="62" t="s">
        <v>290</v>
      </c>
      <c r="AJ62" s="62">
        <v>58</v>
      </c>
      <c r="AK62" s="62">
        <v>146</v>
      </c>
      <c r="AL62" s="62">
        <v>256</v>
      </c>
      <c r="AM62" s="62">
        <v>23</v>
      </c>
      <c r="AN62" s="62">
        <v>1357</v>
      </c>
      <c r="AO62" s="62">
        <v>77</v>
      </c>
      <c r="AP62" s="62">
        <v>1921</v>
      </c>
      <c r="AQ62" s="62">
        <v>136</v>
      </c>
    </row>
    <row r="63" spans="1:43">
      <c r="A63" s="116" t="s">
        <v>636</v>
      </c>
      <c r="B63" s="117" t="s">
        <v>637</v>
      </c>
      <c r="C63" s="117" t="s">
        <v>5079</v>
      </c>
      <c r="D63" s="117" t="s">
        <v>640</v>
      </c>
      <c r="E63" s="117" t="s">
        <v>641</v>
      </c>
      <c r="F63" s="62" t="s">
        <v>288</v>
      </c>
      <c r="G63" s="117" t="s">
        <v>5080</v>
      </c>
      <c r="H63" s="117" t="s">
        <v>5081</v>
      </c>
      <c r="I63" s="117" t="s">
        <v>146</v>
      </c>
      <c r="J63" s="62">
        <v>79</v>
      </c>
      <c r="K63" s="62">
        <v>20</v>
      </c>
      <c r="L63" s="62">
        <v>4</v>
      </c>
      <c r="M63" s="62">
        <v>103</v>
      </c>
      <c r="N63" s="62">
        <v>0</v>
      </c>
      <c r="O63" s="62">
        <v>0</v>
      </c>
      <c r="P63" s="62">
        <v>0</v>
      </c>
      <c r="Q63" s="62">
        <v>0</v>
      </c>
      <c r="R63" s="62">
        <v>0</v>
      </c>
      <c r="S63" s="62">
        <v>0</v>
      </c>
      <c r="T63" s="62">
        <v>0</v>
      </c>
      <c r="U63" s="62">
        <v>0</v>
      </c>
      <c r="V63" s="62">
        <v>0</v>
      </c>
      <c r="W63" s="62">
        <v>0</v>
      </c>
      <c r="X63" s="62">
        <v>201</v>
      </c>
      <c r="Y63" s="62">
        <v>174</v>
      </c>
      <c r="Z63" s="62">
        <v>178</v>
      </c>
      <c r="AA63" s="62">
        <v>146</v>
      </c>
      <c r="AB63" s="62">
        <v>0</v>
      </c>
      <c r="AC63" s="62">
        <v>0</v>
      </c>
      <c r="AD63" s="62">
        <v>0</v>
      </c>
      <c r="AE63" s="62">
        <v>0</v>
      </c>
      <c r="AF63" s="62">
        <v>789</v>
      </c>
      <c r="AG63" s="62">
        <v>175</v>
      </c>
      <c r="AH63" s="62">
        <v>0</v>
      </c>
      <c r="AI63" s="62" t="s">
        <v>290</v>
      </c>
      <c r="AJ63" s="62">
        <v>29</v>
      </c>
      <c r="AK63" s="62">
        <v>15</v>
      </c>
      <c r="AL63" s="62">
        <v>143</v>
      </c>
      <c r="AM63" s="62" t="s">
        <v>290</v>
      </c>
      <c r="AN63" s="62">
        <v>570</v>
      </c>
      <c r="AO63" s="62">
        <v>30</v>
      </c>
      <c r="AP63" s="62">
        <v>789</v>
      </c>
      <c r="AQ63" s="62">
        <v>46</v>
      </c>
    </row>
    <row r="64" spans="1:43">
      <c r="A64" s="116" t="s">
        <v>643</v>
      </c>
      <c r="B64" s="117" t="s">
        <v>644</v>
      </c>
      <c r="C64" s="117" t="s">
        <v>5082</v>
      </c>
      <c r="D64" s="117" t="s">
        <v>646</v>
      </c>
      <c r="E64" s="117" t="s">
        <v>647</v>
      </c>
      <c r="F64" s="62" t="s">
        <v>288</v>
      </c>
      <c r="G64" s="117" t="s">
        <v>5083</v>
      </c>
      <c r="H64" s="117" t="s">
        <v>5084</v>
      </c>
      <c r="I64" s="117" t="s">
        <v>146</v>
      </c>
      <c r="J64" s="62">
        <v>4.5</v>
      </c>
      <c r="K64" s="62">
        <v>1.5</v>
      </c>
      <c r="L64" s="62">
        <v>1</v>
      </c>
      <c r="M64" s="62">
        <v>7</v>
      </c>
      <c r="N64" s="62">
        <v>16</v>
      </c>
      <c r="O64" s="62" t="s">
        <v>290</v>
      </c>
      <c r="P64" s="62">
        <v>0</v>
      </c>
      <c r="Q64" s="62">
        <v>0</v>
      </c>
      <c r="R64" s="62">
        <v>0</v>
      </c>
      <c r="S64" s="62">
        <v>0</v>
      </c>
      <c r="T64" s="62">
        <v>0</v>
      </c>
      <c r="U64" s="62">
        <v>0</v>
      </c>
      <c r="V64" s="62">
        <v>0</v>
      </c>
      <c r="W64" s="62">
        <v>0</v>
      </c>
      <c r="X64" s="62">
        <v>0</v>
      </c>
      <c r="Y64" s="62">
        <v>0</v>
      </c>
      <c r="Z64" s="62">
        <v>0</v>
      </c>
      <c r="AA64" s="62">
        <v>0</v>
      </c>
      <c r="AB64" s="62">
        <v>0</v>
      </c>
      <c r="AC64" s="62">
        <v>0</v>
      </c>
      <c r="AD64" s="62">
        <v>0</v>
      </c>
      <c r="AE64" s="62" t="s">
        <v>290</v>
      </c>
      <c r="AF64" s="62">
        <v>11</v>
      </c>
      <c r="AG64" s="62">
        <v>0</v>
      </c>
      <c r="AH64" s="62">
        <v>0</v>
      </c>
      <c r="AI64" s="62">
        <v>0</v>
      </c>
      <c r="AJ64" s="62" t="s">
        <v>290</v>
      </c>
      <c r="AK64" s="62">
        <v>0</v>
      </c>
      <c r="AL64" s="62">
        <v>0</v>
      </c>
      <c r="AM64" s="62">
        <v>0</v>
      </c>
      <c r="AN64" s="62">
        <v>15</v>
      </c>
      <c r="AO64" s="62" t="s">
        <v>290</v>
      </c>
      <c r="AP64" s="62">
        <v>20</v>
      </c>
      <c r="AQ64" s="62">
        <v>0</v>
      </c>
    </row>
    <row r="65" spans="1:43">
      <c r="A65" s="116" t="s">
        <v>649</v>
      </c>
      <c r="B65" s="117" t="s">
        <v>650</v>
      </c>
      <c r="C65" s="117" t="s">
        <v>5085</v>
      </c>
      <c r="D65" s="117" t="s">
        <v>653</v>
      </c>
      <c r="E65" s="117" t="s">
        <v>634</v>
      </c>
      <c r="F65" s="62" t="s">
        <v>288</v>
      </c>
      <c r="G65" s="117" t="s">
        <v>5086</v>
      </c>
      <c r="H65" s="117" t="s">
        <v>5087</v>
      </c>
      <c r="I65" s="117" t="s">
        <v>146</v>
      </c>
      <c r="J65" s="62">
        <v>26</v>
      </c>
      <c r="K65" s="62">
        <v>9.5</v>
      </c>
      <c r="L65" s="62">
        <v>14</v>
      </c>
      <c r="M65" s="62">
        <v>49.5</v>
      </c>
      <c r="N65" s="62">
        <v>0</v>
      </c>
      <c r="O65" s="62">
        <v>0</v>
      </c>
      <c r="P65" s="62">
        <v>0</v>
      </c>
      <c r="Q65" s="62">
        <v>0</v>
      </c>
      <c r="R65" s="62">
        <v>0</v>
      </c>
      <c r="S65" s="62">
        <v>0</v>
      </c>
      <c r="T65" s="62">
        <v>0</v>
      </c>
      <c r="U65" s="62">
        <v>0</v>
      </c>
      <c r="V65" s="62">
        <v>0</v>
      </c>
      <c r="W65" s="62">
        <v>0</v>
      </c>
      <c r="X65" s="62">
        <v>46</v>
      </c>
      <c r="Y65" s="62">
        <v>57</v>
      </c>
      <c r="Z65" s="62">
        <v>39</v>
      </c>
      <c r="AA65" s="62">
        <v>49</v>
      </c>
      <c r="AB65" s="62">
        <v>0</v>
      </c>
      <c r="AC65" s="62">
        <v>0</v>
      </c>
      <c r="AD65" s="62">
        <v>0</v>
      </c>
      <c r="AE65" s="62">
        <v>199</v>
      </c>
      <c r="AF65" s="62">
        <v>0</v>
      </c>
      <c r="AG65" s="62">
        <v>0</v>
      </c>
      <c r="AH65" s="62">
        <v>51</v>
      </c>
      <c r="AI65" s="62" t="s">
        <v>290</v>
      </c>
      <c r="AJ65" s="62">
        <v>10</v>
      </c>
      <c r="AK65" s="62" t="s">
        <v>290</v>
      </c>
      <c r="AL65" s="62">
        <v>21</v>
      </c>
      <c r="AM65" s="62">
        <v>0</v>
      </c>
      <c r="AN65" s="62">
        <v>143</v>
      </c>
      <c r="AO65" s="62">
        <v>20</v>
      </c>
      <c r="AP65" s="62">
        <v>199</v>
      </c>
      <c r="AQ65" s="62">
        <v>0</v>
      </c>
    </row>
    <row r="66" spans="1:43">
      <c r="A66" s="116" t="s">
        <v>654</v>
      </c>
      <c r="B66" s="117" t="s">
        <v>655</v>
      </c>
      <c r="C66" s="117" t="s">
        <v>5088</v>
      </c>
      <c r="D66" s="117" t="s">
        <v>658</v>
      </c>
      <c r="E66" s="117" t="s">
        <v>582</v>
      </c>
      <c r="F66" s="62" t="s">
        <v>288</v>
      </c>
      <c r="G66" s="117" t="s">
        <v>5089</v>
      </c>
      <c r="H66" s="117" t="s">
        <v>5090</v>
      </c>
      <c r="I66" s="117" t="s">
        <v>146</v>
      </c>
      <c r="J66" s="62">
        <v>30</v>
      </c>
      <c r="K66" s="62">
        <v>3</v>
      </c>
      <c r="L66" s="62">
        <v>9</v>
      </c>
      <c r="M66" s="62">
        <v>42</v>
      </c>
      <c r="N66" s="62">
        <v>42</v>
      </c>
      <c r="O66" s="62">
        <v>18</v>
      </c>
      <c r="P66" s="62">
        <v>18</v>
      </c>
      <c r="Q66" s="62">
        <v>23</v>
      </c>
      <c r="R66" s="62">
        <v>19</v>
      </c>
      <c r="S66" s="62">
        <v>25</v>
      </c>
      <c r="T66" s="62">
        <v>14</v>
      </c>
      <c r="U66" s="62">
        <v>18</v>
      </c>
      <c r="V66" s="62">
        <v>17</v>
      </c>
      <c r="W66" s="62">
        <v>13</v>
      </c>
      <c r="X66" s="62">
        <v>0</v>
      </c>
      <c r="Y66" s="62">
        <v>0</v>
      </c>
      <c r="Z66" s="62">
        <v>0</v>
      </c>
      <c r="AA66" s="62">
        <v>0</v>
      </c>
      <c r="AB66" s="62">
        <v>0</v>
      </c>
      <c r="AC66" s="62">
        <v>0</v>
      </c>
      <c r="AD66" s="62">
        <v>0</v>
      </c>
      <c r="AE66" s="62">
        <v>24</v>
      </c>
      <c r="AF66" s="62">
        <v>183</v>
      </c>
      <c r="AG66" s="62">
        <v>0</v>
      </c>
      <c r="AH66" s="62">
        <v>0</v>
      </c>
      <c r="AI66" s="62">
        <v>0</v>
      </c>
      <c r="AJ66" s="62">
        <v>0</v>
      </c>
      <c r="AK66" s="62">
        <v>0</v>
      </c>
      <c r="AL66" s="62" t="s">
        <v>290</v>
      </c>
      <c r="AM66" s="62">
        <v>0</v>
      </c>
      <c r="AN66" s="62">
        <v>204</v>
      </c>
      <c r="AO66" s="62">
        <v>0</v>
      </c>
      <c r="AP66" s="62">
        <v>207</v>
      </c>
      <c r="AQ66" s="62">
        <v>139</v>
      </c>
    </row>
    <row r="67" spans="1:43">
      <c r="A67" s="116" t="s">
        <v>659</v>
      </c>
      <c r="B67" s="117" t="s">
        <v>660</v>
      </c>
      <c r="C67" s="117" t="s">
        <v>5091</v>
      </c>
      <c r="D67" s="117" t="s">
        <v>663</v>
      </c>
      <c r="E67" s="117" t="s">
        <v>574</v>
      </c>
      <c r="F67" s="62" t="s">
        <v>288</v>
      </c>
      <c r="G67" s="117" t="s">
        <v>5092</v>
      </c>
      <c r="H67" s="117" t="s">
        <v>5093</v>
      </c>
      <c r="I67" s="117" t="s">
        <v>146</v>
      </c>
      <c r="J67" s="62">
        <v>36</v>
      </c>
      <c r="K67" s="62">
        <v>21</v>
      </c>
      <c r="L67" s="62">
        <v>5</v>
      </c>
      <c r="M67" s="62">
        <v>62</v>
      </c>
      <c r="N67" s="62">
        <v>81</v>
      </c>
      <c r="O67" s="62">
        <v>24</v>
      </c>
      <c r="P67" s="62">
        <v>26</v>
      </c>
      <c r="Q67" s="62">
        <v>21</v>
      </c>
      <c r="R67" s="62">
        <v>29</v>
      </c>
      <c r="S67" s="62">
        <v>17</v>
      </c>
      <c r="T67" s="62">
        <v>29</v>
      </c>
      <c r="U67" s="62">
        <v>24</v>
      </c>
      <c r="V67" s="62">
        <v>14</v>
      </c>
      <c r="W67" s="62">
        <v>17</v>
      </c>
      <c r="X67" s="62">
        <v>0</v>
      </c>
      <c r="Y67" s="62">
        <v>0</v>
      </c>
      <c r="Z67" s="62">
        <v>0</v>
      </c>
      <c r="AA67" s="62">
        <v>0</v>
      </c>
      <c r="AB67" s="62">
        <v>0</v>
      </c>
      <c r="AC67" s="62">
        <v>0</v>
      </c>
      <c r="AD67" s="62">
        <v>0</v>
      </c>
      <c r="AE67" s="62">
        <v>133</v>
      </c>
      <c r="AF67" s="62">
        <v>149</v>
      </c>
      <c r="AG67" s="62">
        <v>0</v>
      </c>
      <c r="AH67" s="62">
        <v>0</v>
      </c>
      <c r="AI67" s="62" t="s">
        <v>290</v>
      </c>
      <c r="AJ67" s="62">
        <v>20</v>
      </c>
      <c r="AK67" s="62" t="s">
        <v>290</v>
      </c>
      <c r="AL67" s="62">
        <v>16</v>
      </c>
      <c r="AM67" s="62">
        <v>0</v>
      </c>
      <c r="AN67" s="62">
        <v>176</v>
      </c>
      <c r="AO67" s="62">
        <v>59</v>
      </c>
      <c r="AP67" s="62">
        <v>282</v>
      </c>
      <c r="AQ67" s="62">
        <v>16</v>
      </c>
    </row>
    <row r="68" spans="1:43">
      <c r="A68" s="116" t="s">
        <v>664</v>
      </c>
      <c r="B68" s="117" t="s">
        <v>665</v>
      </c>
      <c r="C68" s="117" t="s">
        <v>5094</v>
      </c>
      <c r="D68" s="117" t="s">
        <v>668</v>
      </c>
      <c r="E68" s="117" t="s">
        <v>669</v>
      </c>
      <c r="F68" s="62" t="s">
        <v>288</v>
      </c>
      <c r="G68" s="117" t="s">
        <v>5095</v>
      </c>
      <c r="H68" s="117" t="s">
        <v>5096</v>
      </c>
      <c r="I68" s="117" t="s">
        <v>146</v>
      </c>
      <c r="J68" s="62">
        <v>25</v>
      </c>
      <c r="K68" s="62">
        <v>24</v>
      </c>
      <c r="L68" s="62">
        <v>6</v>
      </c>
      <c r="M68" s="62">
        <v>55</v>
      </c>
      <c r="N68" s="62">
        <v>177</v>
      </c>
      <c r="O68" s="62">
        <v>83</v>
      </c>
      <c r="P68" s="62">
        <v>17</v>
      </c>
      <c r="Q68" s="62">
        <v>12</v>
      </c>
      <c r="R68" s="62">
        <v>24</v>
      </c>
      <c r="S68" s="62">
        <v>17</v>
      </c>
      <c r="T68" s="62">
        <v>15</v>
      </c>
      <c r="U68" s="62">
        <v>18</v>
      </c>
      <c r="V68" s="62">
        <v>15</v>
      </c>
      <c r="W68" s="62">
        <v>25</v>
      </c>
      <c r="X68" s="62">
        <v>0</v>
      </c>
      <c r="Y68" s="62">
        <v>0</v>
      </c>
      <c r="Z68" s="62">
        <v>0</v>
      </c>
      <c r="AA68" s="62">
        <v>0</v>
      </c>
      <c r="AB68" s="62">
        <v>0</v>
      </c>
      <c r="AC68" s="62">
        <v>0</v>
      </c>
      <c r="AD68" s="62">
        <v>0</v>
      </c>
      <c r="AE68" s="62">
        <v>210</v>
      </c>
      <c r="AF68" s="62">
        <v>193</v>
      </c>
      <c r="AG68" s="62">
        <v>0</v>
      </c>
      <c r="AH68" s="62">
        <v>0</v>
      </c>
      <c r="AI68" s="62" t="s">
        <v>290</v>
      </c>
      <c r="AJ68" s="62">
        <v>26</v>
      </c>
      <c r="AK68" s="62">
        <v>0</v>
      </c>
      <c r="AL68" s="62">
        <v>0</v>
      </c>
      <c r="AM68" s="62" t="s">
        <v>290</v>
      </c>
      <c r="AN68" s="62">
        <v>336</v>
      </c>
      <c r="AO68" s="62">
        <v>39</v>
      </c>
      <c r="AP68" s="62">
        <v>403</v>
      </c>
      <c r="AQ68" s="62">
        <v>0</v>
      </c>
    </row>
    <row r="69" spans="1:43">
      <c r="A69" s="116" t="s">
        <v>671</v>
      </c>
      <c r="B69" s="117" t="s">
        <v>672</v>
      </c>
      <c r="C69" s="117" t="s">
        <v>5097</v>
      </c>
      <c r="D69" s="117" t="s">
        <v>674</v>
      </c>
      <c r="E69" s="117" t="s">
        <v>641</v>
      </c>
      <c r="F69" s="62" t="s">
        <v>288</v>
      </c>
      <c r="G69" s="117" t="s">
        <v>5098</v>
      </c>
      <c r="H69" s="117" t="s">
        <v>5099</v>
      </c>
      <c r="I69" s="117" t="s">
        <v>146</v>
      </c>
      <c r="J69" s="62">
        <v>28</v>
      </c>
      <c r="K69" s="62">
        <v>3</v>
      </c>
      <c r="L69" s="62">
        <v>2</v>
      </c>
      <c r="M69" s="62">
        <v>33</v>
      </c>
      <c r="N69" s="62">
        <v>55</v>
      </c>
      <c r="O69" s="62">
        <v>30</v>
      </c>
      <c r="P69" s="62">
        <v>26</v>
      </c>
      <c r="Q69" s="62">
        <v>17</v>
      </c>
      <c r="R69" s="62">
        <v>26</v>
      </c>
      <c r="S69" s="62">
        <v>13</v>
      </c>
      <c r="T69" s="62">
        <v>24</v>
      </c>
      <c r="U69" s="62">
        <v>17</v>
      </c>
      <c r="V69" s="62">
        <v>25</v>
      </c>
      <c r="W69" s="62">
        <v>15</v>
      </c>
      <c r="X69" s="62">
        <v>0</v>
      </c>
      <c r="Y69" s="62">
        <v>0</v>
      </c>
      <c r="Z69" s="62">
        <v>0</v>
      </c>
      <c r="AA69" s="62">
        <v>0</v>
      </c>
      <c r="AB69" s="62">
        <v>0</v>
      </c>
      <c r="AC69" s="62">
        <v>0</v>
      </c>
      <c r="AD69" s="62">
        <v>0</v>
      </c>
      <c r="AE69" s="62">
        <v>127</v>
      </c>
      <c r="AF69" s="62">
        <v>121</v>
      </c>
      <c r="AG69" s="62" t="s">
        <v>290</v>
      </c>
      <c r="AH69" s="62" t="s">
        <v>290</v>
      </c>
      <c r="AI69" s="62">
        <v>0</v>
      </c>
      <c r="AJ69" s="62" t="s">
        <v>290</v>
      </c>
      <c r="AK69" s="62" t="s">
        <v>290</v>
      </c>
      <c r="AL69" s="62">
        <v>11</v>
      </c>
      <c r="AM69" s="62">
        <v>0</v>
      </c>
      <c r="AN69" s="62">
        <v>225</v>
      </c>
      <c r="AO69" s="62" t="s">
        <v>290</v>
      </c>
      <c r="AP69" s="62">
        <v>248</v>
      </c>
      <c r="AQ69" s="62">
        <v>0</v>
      </c>
    </row>
    <row r="70" spans="1:43">
      <c r="A70" s="116" t="s">
        <v>675</v>
      </c>
      <c r="B70" s="117" t="s">
        <v>676</v>
      </c>
      <c r="C70" s="117" t="s">
        <v>5100</v>
      </c>
      <c r="D70" s="117" t="s">
        <v>679</v>
      </c>
      <c r="E70" s="117" t="s">
        <v>669</v>
      </c>
      <c r="F70" s="62" t="s">
        <v>288</v>
      </c>
      <c r="G70" s="117" t="s">
        <v>5101</v>
      </c>
      <c r="H70" s="117" t="s">
        <v>5102</v>
      </c>
      <c r="I70" s="117" t="s">
        <v>146</v>
      </c>
      <c r="J70" s="62">
        <v>49</v>
      </c>
      <c r="K70" s="62">
        <v>21</v>
      </c>
      <c r="L70" s="62">
        <v>19</v>
      </c>
      <c r="M70" s="62">
        <v>89</v>
      </c>
      <c r="N70" s="62">
        <v>0</v>
      </c>
      <c r="O70" s="62">
        <v>0</v>
      </c>
      <c r="P70" s="62">
        <v>0</v>
      </c>
      <c r="Q70" s="62">
        <v>0</v>
      </c>
      <c r="R70" s="62">
        <v>0</v>
      </c>
      <c r="S70" s="62">
        <v>0</v>
      </c>
      <c r="T70" s="62">
        <v>0</v>
      </c>
      <c r="U70" s="62">
        <v>0</v>
      </c>
      <c r="V70" s="62">
        <v>0</v>
      </c>
      <c r="W70" s="62">
        <v>0</v>
      </c>
      <c r="X70" s="62">
        <v>190</v>
      </c>
      <c r="Y70" s="62">
        <v>200</v>
      </c>
      <c r="Z70" s="62">
        <v>186</v>
      </c>
      <c r="AA70" s="62">
        <v>182</v>
      </c>
      <c r="AB70" s="62">
        <v>0</v>
      </c>
      <c r="AC70" s="62">
        <v>0</v>
      </c>
      <c r="AD70" s="62">
        <v>0</v>
      </c>
      <c r="AE70" s="62">
        <v>352</v>
      </c>
      <c r="AF70" s="62">
        <v>406</v>
      </c>
      <c r="AG70" s="62">
        <v>96</v>
      </c>
      <c r="AH70" s="62">
        <v>86</v>
      </c>
      <c r="AI70" s="62">
        <v>0</v>
      </c>
      <c r="AJ70" s="62">
        <v>35</v>
      </c>
      <c r="AK70" s="62">
        <v>11</v>
      </c>
      <c r="AL70" s="62">
        <v>45</v>
      </c>
      <c r="AM70" s="62" t="s">
        <v>290</v>
      </c>
      <c r="AN70" s="62">
        <v>641</v>
      </c>
      <c r="AO70" s="62">
        <v>24</v>
      </c>
      <c r="AP70" s="62">
        <v>758</v>
      </c>
      <c r="AQ70" s="62">
        <v>29</v>
      </c>
    </row>
    <row r="71" spans="1:43">
      <c r="A71" s="116" t="s">
        <v>680</v>
      </c>
      <c r="B71" s="117" t="s">
        <v>681</v>
      </c>
      <c r="C71" s="117" t="s">
        <v>5103</v>
      </c>
      <c r="D71" s="117" t="s">
        <v>684</v>
      </c>
      <c r="E71" s="117" t="s">
        <v>582</v>
      </c>
      <c r="F71" s="62" t="s">
        <v>288</v>
      </c>
      <c r="G71" s="117" t="s">
        <v>5104</v>
      </c>
      <c r="H71" s="117" t="s">
        <v>5105</v>
      </c>
      <c r="I71" s="117" t="s">
        <v>146</v>
      </c>
      <c r="J71" s="62">
        <v>3</v>
      </c>
      <c r="K71" s="62">
        <v>0</v>
      </c>
      <c r="L71" s="62">
        <v>2</v>
      </c>
      <c r="M71" s="62">
        <v>5</v>
      </c>
      <c r="N71" s="62">
        <v>21</v>
      </c>
      <c r="O71" s="62" t="s">
        <v>290</v>
      </c>
      <c r="P71" s="62" t="s">
        <v>290</v>
      </c>
      <c r="Q71" s="62" t="s">
        <v>290</v>
      </c>
      <c r="R71" s="62" t="s">
        <v>290</v>
      </c>
      <c r="S71" s="62" t="s">
        <v>290</v>
      </c>
      <c r="T71" s="62">
        <v>0</v>
      </c>
      <c r="U71" s="62">
        <v>0</v>
      </c>
      <c r="V71" s="62">
        <v>0</v>
      </c>
      <c r="W71" s="62">
        <v>0</v>
      </c>
      <c r="X71" s="62">
        <v>0</v>
      </c>
      <c r="Y71" s="62">
        <v>0</v>
      </c>
      <c r="Z71" s="62">
        <v>0</v>
      </c>
      <c r="AA71" s="62">
        <v>0</v>
      </c>
      <c r="AB71" s="62">
        <v>0</v>
      </c>
      <c r="AC71" s="62">
        <v>0</v>
      </c>
      <c r="AD71" s="62">
        <v>0</v>
      </c>
      <c r="AE71" s="62">
        <v>14</v>
      </c>
      <c r="AF71" s="62">
        <v>16</v>
      </c>
      <c r="AG71" s="62">
        <v>0</v>
      </c>
      <c r="AH71" s="62">
        <v>0</v>
      </c>
      <c r="AI71" s="62">
        <v>0</v>
      </c>
      <c r="AJ71" s="62" t="s">
        <v>290</v>
      </c>
      <c r="AK71" s="62" t="s">
        <v>290</v>
      </c>
      <c r="AL71" s="62">
        <v>0</v>
      </c>
      <c r="AM71" s="62">
        <v>0</v>
      </c>
      <c r="AN71" s="62" t="s">
        <v>290</v>
      </c>
      <c r="AO71" s="62">
        <v>11</v>
      </c>
      <c r="AP71" s="62">
        <v>30</v>
      </c>
      <c r="AQ71" s="62">
        <v>0</v>
      </c>
    </row>
    <row r="72" spans="1:43">
      <c r="A72" s="116" t="s">
        <v>685</v>
      </c>
      <c r="B72" s="117" t="s">
        <v>686</v>
      </c>
      <c r="C72" s="117" t="s">
        <v>5106</v>
      </c>
      <c r="D72" s="117" t="s">
        <v>689</v>
      </c>
      <c r="E72" s="117" t="s">
        <v>582</v>
      </c>
      <c r="F72" s="62" t="s">
        <v>288</v>
      </c>
      <c r="G72" s="117" t="s">
        <v>5107</v>
      </c>
      <c r="H72" s="117" t="s">
        <v>5108</v>
      </c>
      <c r="I72" s="117" t="s">
        <v>146</v>
      </c>
      <c r="J72" s="62">
        <v>21</v>
      </c>
      <c r="K72" s="62">
        <v>7</v>
      </c>
      <c r="L72" s="62">
        <v>5</v>
      </c>
      <c r="M72" s="62">
        <v>33</v>
      </c>
      <c r="N72" s="62">
        <v>0</v>
      </c>
      <c r="O72" s="62">
        <v>0</v>
      </c>
      <c r="P72" s="62">
        <v>0</v>
      </c>
      <c r="Q72" s="62">
        <v>0</v>
      </c>
      <c r="R72" s="62">
        <v>0</v>
      </c>
      <c r="S72" s="62">
        <v>0</v>
      </c>
      <c r="T72" s="62">
        <v>0</v>
      </c>
      <c r="U72" s="62">
        <v>0</v>
      </c>
      <c r="V72" s="62">
        <v>0</v>
      </c>
      <c r="W72" s="62">
        <v>0</v>
      </c>
      <c r="X72" s="62">
        <v>26</v>
      </c>
      <c r="Y72" s="62">
        <v>21</v>
      </c>
      <c r="Z72" s="62">
        <v>32</v>
      </c>
      <c r="AA72" s="62">
        <v>27</v>
      </c>
      <c r="AB72" s="62">
        <v>0</v>
      </c>
      <c r="AC72" s="62">
        <v>0</v>
      </c>
      <c r="AD72" s="62">
        <v>0</v>
      </c>
      <c r="AE72" s="62">
        <v>0</v>
      </c>
      <c r="AF72" s="62">
        <v>106</v>
      </c>
      <c r="AG72" s="62">
        <v>27</v>
      </c>
      <c r="AH72" s="62">
        <v>0</v>
      </c>
      <c r="AI72" s="62">
        <v>0</v>
      </c>
      <c r="AJ72" s="62">
        <v>0</v>
      </c>
      <c r="AK72" s="62">
        <v>0</v>
      </c>
      <c r="AL72" s="62">
        <v>0</v>
      </c>
      <c r="AM72" s="62">
        <v>0</v>
      </c>
      <c r="AN72" s="62">
        <v>106</v>
      </c>
      <c r="AO72" s="62">
        <v>0</v>
      </c>
      <c r="AP72" s="62">
        <v>106</v>
      </c>
      <c r="AQ72" s="62">
        <v>30</v>
      </c>
    </row>
    <row r="73" spans="1:43">
      <c r="A73" s="116" t="s">
        <v>690</v>
      </c>
      <c r="B73" s="117" t="s">
        <v>691</v>
      </c>
      <c r="C73" s="117" t="s">
        <v>5109</v>
      </c>
      <c r="D73" s="117" t="s">
        <v>694</v>
      </c>
      <c r="E73" s="117" t="s">
        <v>574</v>
      </c>
      <c r="F73" s="62" t="s">
        <v>288</v>
      </c>
      <c r="G73" s="117" t="s">
        <v>5110</v>
      </c>
      <c r="H73" s="117" t="s">
        <v>5111</v>
      </c>
      <c r="I73" s="117" t="s">
        <v>146</v>
      </c>
      <c r="J73" s="62">
        <v>10</v>
      </c>
      <c r="K73" s="62">
        <v>1</v>
      </c>
      <c r="L73" s="62">
        <v>2</v>
      </c>
      <c r="M73" s="62">
        <v>13</v>
      </c>
      <c r="N73" s="62">
        <v>39</v>
      </c>
      <c r="O73" s="62">
        <v>12</v>
      </c>
      <c r="P73" s="62">
        <v>0</v>
      </c>
      <c r="Q73" s="62">
        <v>0</v>
      </c>
      <c r="R73" s="62">
        <v>0</v>
      </c>
      <c r="S73" s="62">
        <v>0</v>
      </c>
      <c r="T73" s="62">
        <v>0</v>
      </c>
      <c r="U73" s="62">
        <v>0</v>
      </c>
      <c r="V73" s="62">
        <v>0</v>
      </c>
      <c r="W73" s="62">
        <v>0</v>
      </c>
      <c r="X73" s="62">
        <v>0</v>
      </c>
      <c r="Y73" s="62">
        <v>0</v>
      </c>
      <c r="Z73" s="62">
        <v>0</v>
      </c>
      <c r="AA73" s="62">
        <v>0</v>
      </c>
      <c r="AB73" s="62">
        <v>0</v>
      </c>
      <c r="AC73" s="62">
        <v>0</v>
      </c>
      <c r="AD73" s="62">
        <v>0</v>
      </c>
      <c r="AE73" s="62">
        <v>22</v>
      </c>
      <c r="AF73" s="62">
        <v>29</v>
      </c>
      <c r="AG73" s="62">
        <v>0</v>
      </c>
      <c r="AH73" s="62">
        <v>0</v>
      </c>
      <c r="AI73" s="62">
        <v>0</v>
      </c>
      <c r="AJ73" s="62">
        <v>0</v>
      </c>
      <c r="AK73" s="62">
        <v>0</v>
      </c>
      <c r="AL73" s="62" t="s">
        <v>290</v>
      </c>
      <c r="AM73" s="62">
        <v>0</v>
      </c>
      <c r="AN73" s="62">
        <v>43</v>
      </c>
      <c r="AO73" s="62" t="s">
        <v>290</v>
      </c>
      <c r="AP73" s="62">
        <v>51</v>
      </c>
      <c r="AQ73" s="62" t="s">
        <v>290</v>
      </c>
    </row>
    <row r="74" spans="1:43">
      <c r="A74" s="116" t="s">
        <v>695</v>
      </c>
      <c r="B74" s="117" t="s">
        <v>696</v>
      </c>
      <c r="C74" s="117" t="s">
        <v>5112</v>
      </c>
      <c r="D74" s="117" t="s">
        <v>699</v>
      </c>
      <c r="E74" s="117" t="s">
        <v>574</v>
      </c>
      <c r="F74" s="62" t="s">
        <v>288</v>
      </c>
      <c r="G74" s="117" t="s">
        <v>5113</v>
      </c>
      <c r="H74" s="117" t="s">
        <v>5114</v>
      </c>
      <c r="I74" s="117" t="s">
        <v>146</v>
      </c>
      <c r="J74" s="62">
        <v>3</v>
      </c>
      <c r="K74" s="62">
        <v>1</v>
      </c>
      <c r="L74" s="62">
        <v>1</v>
      </c>
      <c r="M74" s="62">
        <v>5</v>
      </c>
      <c r="N74" s="62" t="s">
        <v>290</v>
      </c>
      <c r="O74" s="62" t="s">
        <v>290</v>
      </c>
      <c r="P74" s="62" t="s">
        <v>290</v>
      </c>
      <c r="Q74" s="62">
        <v>0</v>
      </c>
      <c r="R74" s="62">
        <v>0</v>
      </c>
      <c r="S74" s="62">
        <v>0</v>
      </c>
      <c r="T74" s="62">
        <v>0</v>
      </c>
      <c r="U74" s="62">
        <v>0</v>
      </c>
      <c r="V74" s="62">
        <v>0</v>
      </c>
      <c r="W74" s="62">
        <v>0</v>
      </c>
      <c r="X74" s="62">
        <v>0</v>
      </c>
      <c r="Y74" s="62">
        <v>0</v>
      </c>
      <c r="Z74" s="62">
        <v>0</v>
      </c>
      <c r="AA74" s="62">
        <v>0</v>
      </c>
      <c r="AB74" s="62">
        <v>0</v>
      </c>
      <c r="AC74" s="62">
        <v>0</v>
      </c>
      <c r="AD74" s="62">
        <v>0</v>
      </c>
      <c r="AE74" s="62" t="s">
        <v>290</v>
      </c>
      <c r="AF74" s="62" t="s">
        <v>290</v>
      </c>
      <c r="AG74" s="62">
        <v>0</v>
      </c>
      <c r="AH74" s="62">
        <v>0</v>
      </c>
      <c r="AI74" s="62">
        <v>0</v>
      </c>
      <c r="AJ74" s="62">
        <v>0</v>
      </c>
      <c r="AK74" s="62">
        <v>11</v>
      </c>
      <c r="AL74" s="62">
        <v>0</v>
      </c>
      <c r="AM74" s="62">
        <v>0</v>
      </c>
      <c r="AN74" s="62">
        <v>0</v>
      </c>
      <c r="AO74" s="62" t="s">
        <v>290</v>
      </c>
      <c r="AP74" s="62">
        <v>12</v>
      </c>
      <c r="AQ74" s="62" t="s">
        <v>290</v>
      </c>
    </row>
    <row r="75" spans="1:43">
      <c r="A75" s="116" t="s">
        <v>700</v>
      </c>
      <c r="B75" s="117" t="s">
        <v>701</v>
      </c>
      <c r="C75" s="117" t="s">
        <v>5115</v>
      </c>
      <c r="D75" s="117" t="s">
        <v>703</v>
      </c>
      <c r="E75" s="117" t="s">
        <v>582</v>
      </c>
      <c r="F75" s="62" t="s">
        <v>288</v>
      </c>
      <c r="G75" s="117" t="s">
        <v>5116</v>
      </c>
      <c r="H75" s="117" t="s">
        <v>5117</v>
      </c>
      <c r="I75" s="117" t="s">
        <v>146</v>
      </c>
      <c r="J75" s="62">
        <v>44.5</v>
      </c>
      <c r="K75" s="62">
        <v>14.1</v>
      </c>
      <c r="L75" s="62">
        <v>6.5</v>
      </c>
      <c r="M75" s="62">
        <v>65.099999999999994</v>
      </c>
      <c r="N75" s="62">
        <v>0</v>
      </c>
      <c r="O75" s="62">
        <v>0</v>
      </c>
      <c r="P75" s="62">
        <v>0</v>
      </c>
      <c r="Q75" s="62">
        <v>0</v>
      </c>
      <c r="R75" s="62">
        <v>0</v>
      </c>
      <c r="S75" s="62">
        <v>0</v>
      </c>
      <c r="T75" s="62">
        <v>0</v>
      </c>
      <c r="U75" s="62">
        <v>0</v>
      </c>
      <c r="V75" s="62">
        <v>0</v>
      </c>
      <c r="W75" s="62">
        <v>0</v>
      </c>
      <c r="X75" s="62">
        <v>62</v>
      </c>
      <c r="Y75" s="62">
        <v>57</v>
      </c>
      <c r="Z75" s="62">
        <v>54</v>
      </c>
      <c r="AA75" s="62">
        <v>53</v>
      </c>
      <c r="AB75" s="62">
        <v>0</v>
      </c>
      <c r="AC75" s="62">
        <v>0</v>
      </c>
      <c r="AD75" s="62">
        <v>0</v>
      </c>
      <c r="AE75" s="62">
        <v>113</v>
      </c>
      <c r="AF75" s="62">
        <v>113</v>
      </c>
      <c r="AG75" s="62">
        <v>28</v>
      </c>
      <c r="AH75" s="62">
        <v>20</v>
      </c>
      <c r="AI75" s="62">
        <v>0</v>
      </c>
      <c r="AJ75" s="62">
        <v>0</v>
      </c>
      <c r="AK75" s="62">
        <v>0</v>
      </c>
      <c r="AL75" s="62" t="s">
        <v>290</v>
      </c>
      <c r="AM75" s="62">
        <v>0</v>
      </c>
      <c r="AN75" s="62">
        <v>222</v>
      </c>
      <c r="AO75" s="62">
        <v>0</v>
      </c>
      <c r="AP75" s="62">
        <v>226</v>
      </c>
      <c r="AQ75" s="62">
        <v>45</v>
      </c>
    </row>
    <row r="76" spans="1:43">
      <c r="A76" s="116" t="s">
        <v>704</v>
      </c>
      <c r="B76" s="117" t="s">
        <v>705</v>
      </c>
      <c r="C76" s="117" t="s">
        <v>5118</v>
      </c>
      <c r="D76" s="117" t="s">
        <v>708</v>
      </c>
      <c r="E76" s="117" t="s">
        <v>709</v>
      </c>
      <c r="F76" s="62" t="s">
        <v>288</v>
      </c>
      <c r="G76" s="117" t="s">
        <v>5119</v>
      </c>
      <c r="H76" s="117" t="s">
        <v>5120</v>
      </c>
      <c r="I76" s="117" t="s">
        <v>146</v>
      </c>
      <c r="J76" s="62">
        <v>17.3</v>
      </c>
      <c r="K76" s="62">
        <v>9.9</v>
      </c>
      <c r="L76" s="62">
        <v>3.5</v>
      </c>
      <c r="M76" s="62">
        <v>30.7</v>
      </c>
      <c r="N76" s="62">
        <v>89</v>
      </c>
      <c r="O76" s="62">
        <v>32</v>
      </c>
      <c r="P76" s="62">
        <v>20</v>
      </c>
      <c r="Q76" s="62">
        <v>16</v>
      </c>
      <c r="R76" s="62">
        <v>19</v>
      </c>
      <c r="S76" s="62">
        <v>12</v>
      </c>
      <c r="T76" s="62">
        <v>16</v>
      </c>
      <c r="U76" s="62" t="s">
        <v>290</v>
      </c>
      <c r="V76" s="62">
        <v>15</v>
      </c>
      <c r="W76" s="62">
        <v>16</v>
      </c>
      <c r="X76" s="62">
        <v>0</v>
      </c>
      <c r="Y76" s="62">
        <v>0</v>
      </c>
      <c r="Z76" s="62">
        <v>0</v>
      </c>
      <c r="AA76" s="62">
        <v>0</v>
      </c>
      <c r="AB76" s="62">
        <v>0</v>
      </c>
      <c r="AC76" s="62">
        <v>0</v>
      </c>
      <c r="AD76" s="62">
        <v>0</v>
      </c>
      <c r="AE76" s="62">
        <v>129</v>
      </c>
      <c r="AF76" s="62">
        <v>136</v>
      </c>
      <c r="AG76" s="62">
        <v>0</v>
      </c>
      <c r="AH76" s="62">
        <v>0</v>
      </c>
      <c r="AI76" s="62">
        <v>0</v>
      </c>
      <c r="AJ76" s="62">
        <v>11</v>
      </c>
      <c r="AK76" s="62" t="s">
        <v>290</v>
      </c>
      <c r="AL76" s="62">
        <v>15</v>
      </c>
      <c r="AM76" s="62">
        <v>0</v>
      </c>
      <c r="AN76" s="62">
        <v>224</v>
      </c>
      <c r="AO76" s="62">
        <v>12</v>
      </c>
      <c r="AP76" s="62">
        <v>265</v>
      </c>
      <c r="AQ76" s="62">
        <v>13</v>
      </c>
    </row>
    <row r="77" spans="1:43">
      <c r="A77" s="116" t="s">
        <v>711</v>
      </c>
      <c r="B77" s="117" t="s">
        <v>712</v>
      </c>
      <c r="C77" s="117" t="s">
        <v>5121</v>
      </c>
      <c r="D77" s="117" t="s">
        <v>715</v>
      </c>
      <c r="E77" s="117" t="s">
        <v>716</v>
      </c>
      <c r="F77" s="62" t="s">
        <v>288</v>
      </c>
      <c r="G77" s="117" t="s">
        <v>5122</v>
      </c>
      <c r="H77" s="117" t="s">
        <v>5123</v>
      </c>
      <c r="I77" s="117" t="s">
        <v>146</v>
      </c>
      <c r="J77" s="62">
        <v>7</v>
      </c>
      <c r="K77" s="62">
        <v>0.5</v>
      </c>
      <c r="L77" s="62">
        <v>2.5</v>
      </c>
      <c r="M77" s="62">
        <v>10</v>
      </c>
      <c r="N77" s="62">
        <v>55</v>
      </c>
      <c r="O77" s="62" t="s">
        <v>290</v>
      </c>
      <c r="P77" s="62">
        <v>0</v>
      </c>
      <c r="Q77" s="62">
        <v>0</v>
      </c>
      <c r="R77" s="62">
        <v>0</v>
      </c>
      <c r="S77" s="62">
        <v>0</v>
      </c>
      <c r="T77" s="62">
        <v>0</v>
      </c>
      <c r="U77" s="62">
        <v>0</v>
      </c>
      <c r="V77" s="62">
        <v>0</v>
      </c>
      <c r="W77" s="62">
        <v>0</v>
      </c>
      <c r="X77" s="62">
        <v>0</v>
      </c>
      <c r="Y77" s="62">
        <v>0</v>
      </c>
      <c r="Z77" s="62">
        <v>0</v>
      </c>
      <c r="AA77" s="62">
        <v>0</v>
      </c>
      <c r="AB77" s="62">
        <v>0</v>
      </c>
      <c r="AC77" s="62">
        <v>0</v>
      </c>
      <c r="AD77" s="62">
        <v>0</v>
      </c>
      <c r="AE77" s="62">
        <v>28</v>
      </c>
      <c r="AF77" s="62">
        <v>35</v>
      </c>
      <c r="AG77" s="62">
        <v>0</v>
      </c>
      <c r="AH77" s="62">
        <v>0</v>
      </c>
      <c r="AI77" s="62">
        <v>0</v>
      </c>
      <c r="AJ77" s="62">
        <v>21</v>
      </c>
      <c r="AK77" s="62">
        <v>0</v>
      </c>
      <c r="AL77" s="62" t="s">
        <v>290</v>
      </c>
      <c r="AM77" s="62">
        <v>0</v>
      </c>
      <c r="AN77" s="62">
        <v>32</v>
      </c>
      <c r="AO77" s="62" t="s">
        <v>290</v>
      </c>
      <c r="AP77" s="62">
        <v>63</v>
      </c>
      <c r="AQ77" s="62">
        <v>0</v>
      </c>
    </row>
    <row r="78" spans="1:43">
      <c r="A78" s="116" t="s">
        <v>718</v>
      </c>
      <c r="B78" s="117" t="s">
        <v>446</v>
      </c>
      <c r="C78" s="117" t="s">
        <v>5124</v>
      </c>
      <c r="D78" s="117" t="s">
        <v>720</v>
      </c>
      <c r="E78" s="117" t="s">
        <v>721</v>
      </c>
      <c r="F78" s="62" t="s">
        <v>288</v>
      </c>
      <c r="G78" s="117" t="s">
        <v>5125</v>
      </c>
      <c r="H78" s="117" t="s">
        <v>5126</v>
      </c>
      <c r="I78" s="117" t="s">
        <v>146</v>
      </c>
      <c r="J78" s="62">
        <v>16.5</v>
      </c>
      <c r="K78" s="62">
        <v>6.1</v>
      </c>
      <c r="L78" s="62">
        <v>2.5</v>
      </c>
      <c r="M78" s="62">
        <v>25.1</v>
      </c>
      <c r="N78" s="62">
        <v>0</v>
      </c>
      <c r="O78" s="62">
        <v>29</v>
      </c>
      <c r="P78" s="62">
        <v>10</v>
      </c>
      <c r="Q78" s="62">
        <v>14</v>
      </c>
      <c r="R78" s="62">
        <v>12</v>
      </c>
      <c r="S78" s="62">
        <v>12</v>
      </c>
      <c r="T78" s="62">
        <v>16</v>
      </c>
      <c r="U78" s="62">
        <v>14</v>
      </c>
      <c r="V78" s="62">
        <v>16</v>
      </c>
      <c r="W78" s="62">
        <v>18</v>
      </c>
      <c r="X78" s="62">
        <v>0</v>
      </c>
      <c r="Y78" s="62">
        <v>0</v>
      </c>
      <c r="Z78" s="62">
        <v>0</v>
      </c>
      <c r="AA78" s="62">
        <v>0</v>
      </c>
      <c r="AB78" s="62">
        <v>110</v>
      </c>
      <c r="AC78" s="62">
        <v>0</v>
      </c>
      <c r="AD78" s="62">
        <v>0</v>
      </c>
      <c r="AE78" s="62">
        <v>134</v>
      </c>
      <c r="AF78" s="62">
        <v>117</v>
      </c>
      <c r="AG78" s="62">
        <v>0</v>
      </c>
      <c r="AH78" s="62">
        <v>0</v>
      </c>
      <c r="AI78" s="62">
        <v>0</v>
      </c>
      <c r="AJ78" s="62">
        <v>16</v>
      </c>
      <c r="AK78" s="62" t="s">
        <v>290</v>
      </c>
      <c r="AL78" s="62">
        <v>11</v>
      </c>
      <c r="AM78" s="62">
        <v>0</v>
      </c>
      <c r="AN78" s="62">
        <v>212</v>
      </c>
      <c r="AO78" s="62" t="s">
        <v>290</v>
      </c>
      <c r="AP78" s="62">
        <v>251</v>
      </c>
      <c r="AQ78" s="62">
        <v>38</v>
      </c>
    </row>
    <row r="79" spans="1:43">
      <c r="A79" s="116" t="s">
        <v>723</v>
      </c>
      <c r="B79" s="117" t="s">
        <v>724</v>
      </c>
      <c r="C79" s="117" t="s">
        <v>5127</v>
      </c>
      <c r="D79" s="117" t="s">
        <v>727</v>
      </c>
      <c r="E79" s="117" t="s">
        <v>728</v>
      </c>
      <c r="F79" s="62" t="s">
        <v>288</v>
      </c>
      <c r="G79" s="117" t="s">
        <v>5128</v>
      </c>
      <c r="H79" s="117" t="s">
        <v>5129</v>
      </c>
      <c r="I79" s="117" t="s">
        <v>146</v>
      </c>
      <c r="J79" s="62">
        <v>15.3</v>
      </c>
      <c r="K79" s="62">
        <v>4.7</v>
      </c>
      <c r="L79" s="62">
        <v>0</v>
      </c>
      <c r="M79" s="62">
        <v>20</v>
      </c>
      <c r="N79" s="62">
        <v>62</v>
      </c>
      <c r="O79" s="62">
        <v>23</v>
      </c>
      <c r="P79" s="62">
        <v>14</v>
      </c>
      <c r="Q79" s="62">
        <v>16</v>
      </c>
      <c r="R79" s="62">
        <v>16</v>
      </c>
      <c r="S79" s="62">
        <v>13</v>
      </c>
      <c r="T79" s="62">
        <v>15</v>
      </c>
      <c r="U79" s="62">
        <v>10</v>
      </c>
      <c r="V79" s="62">
        <v>12</v>
      </c>
      <c r="W79" s="62" t="s">
        <v>290</v>
      </c>
      <c r="X79" s="62">
        <v>0</v>
      </c>
      <c r="Y79" s="62">
        <v>0</v>
      </c>
      <c r="Z79" s="62">
        <v>0</v>
      </c>
      <c r="AA79" s="62">
        <v>0</v>
      </c>
      <c r="AB79" s="62">
        <v>0</v>
      </c>
      <c r="AC79" s="62">
        <v>0</v>
      </c>
      <c r="AD79" s="62">
        <v>0</v>
      </c>
      <c r="AE79" s="62">
        <v>103</v>
      </c>
      <c r="AF79" s="62">
        <v>86</v>
      </c>
      <c r="AG79" s="62">
        <v>0</v>
      </c>
      <c r="AH79" s="62">
        <v>0</v>
      </c>
      <c r="AI79" s="62">
        <v>0</v>
      </c>
      <c r="AJ79" s="62">
        <v>14</v>
      </c>
      <c r="AK79" s="62" t="s">
        <v>290</v>
      </c>
      <c r="AL79" s="62">
        <v>17</v>
      </c>
      <c r="AM79" s="62">
        <v>0</v>
      </c>
      <c r="AN79" s="62">
        <v>147</v>
      </c>
      <c r="AO79" s="62">
        <v>10</v>
      </c>
      <c r="AP79" s="62">
        <v>189</v>
      </c>
      <c r="AQ79" s="62">
        <v>0</v>
      </c>
    </row>
    <row r="80" spans="1:43">
      <c r="A80" s="116" t="s">
        <v>730</v>
      </c>
      <c r="B80" s="117" t="s">
        <v>665</v>
      </c>
      <c r="C80" s="117" t="s">
        <v>5130</v>
      </c>
      <c r="D80" s="117" t="s">
        <v>733</v>
      </c>
      <c r="E80" s="117" t="s">
        <v>734</v>
      </c>
      <c r="F80" s="62" t="s">
        <v>288</v>
      </c>
      <c r="G80" s="117" t="s">
        <v>5131</v>
      </c>
      <c r="H80" s="117" t="s">
        <v>5132</v>
      </c>
      <c r="I80" s="117" t="s">
        <v>146</v>
      </c>
      <c r="J80" s="62">
        <v>15</v>
      </c>
      <c r="K80" s="62">
        <v>8</v>
      </c>
      <c r="L80" s="62">
        <v>1</v>
      </c>
      <c r="M80" s="62">
        <v>24</v>
      </c>
      <c r="N80" s="62">
        <v>95</v>
      </c>
      <c r="O80" s="62">
        <v>18</v>
      </c>
      <c r="P80" s="62" t="s">
        <v>290</v>
      </c>
      <c r="Q80" s="62">
        <v>22</v>
      </c>
      <c r="R80" s="62">
        <v>12</v>
      </c>
      <c r="S80" s="62" t="s">
        <v>290</v>
      </c>
      <c r="T80" s="62">
        <v>22</v>
      </c>
      <c r="U80" s="62" t="s">
        <v>290</v>
      </c>
      <c r="V80" s="62">
        <v>14</v>
      </c>
      <c r="W80" s="62" t="s">
        <v>290</v>
      </c>
      <c r="X80" s="62">
        <v>0</v>
      </c>
      <c r="Y80" s="62">
        <v>0</v>
      </c>
      <c r="Z80" s="62">
        <v>0</v>
      </c>
      <c r="AA80" s="62">
        <v>0</v>
      </c>
      <c r="AB80" s="62">
        <v>0</v>
      </c>
      <c r="AC80" s="62">
        <v>0</v>
      </c>
      <c r="AD80" s="62">
        <v>0</v>
      </c>
      <c r="AE80" s="62">
        <v>110</v>
      </c>
      <c r="AF80" s="62">
        <v>102</v>
      </c>
      <c r="AG80" s="62">
        <v>0</v>
      </c>
      <c r="AH80" s="62">
        <v>0</v>
      </c>
      <c r="AI80" s="62">
        <v>0</v>
      </c>
      <c r="AJ80" s="62">
        <v>35</v>
      </c>
      <c r="AK80" s="62">
        <v>0</v>
      </c>
      <c r="AL80" s="62">
        <v>11</v>
      </c>
      <c r="AM80" s="62">
        <v>0</v>
      </c>
      <c r="AN80" s="62">
        <v>146</v>
      </c>
      <c r="AO80" s="62">
        <v>20</v>
      </c>
      <c r="AP80" s="62">
        <v>212</v>
      </c>
      <c r="AQ80" s="62">
        <v>0</v>
      </c>
    </row>
    <row r="81" spans="1:43">
      <c r="A81" s="116" t="s">
        <v>736</v>
      </c>
      <c r="B81" s="117" t="s">
        <v>737</v>
      </c>
      <c r="C81" s="117" t="s">
        <v>5133</v>
      </c>
      <c r="D81" s="117" t="s">
        <v>740</v>
      </c>
      <c r="E81" s="117" t="s">
        <v>734</v>
      </c>
      <c r="F81" s="62" t="s">
        <v>288</v>
      </c>
      <c r="G81" s="117" t="s">
        <v>5134</v>
      </c>
      <c r="H81" s="117" t="s">
        <v>5135</v>
      </c>
      <c r="I81" s="117" t="s">
        <v>146</v>
      </c>
      <c r="J81" s="62">
        <v>18</v>
      </c>
      <c r="K81" s="62">
        <v>0</v>
      </c>
      <c r="L81" s="62">
        <v>4</v>
      </c>
      <c r="M81" s="62">
        <v>22</v>
      </c>
      <c r="N81" s="62">
        <v>27</v>
      </c>
      <c r="O81" s="62">
        <v>30</v>
      </c>
      <c r="P81" s="62">
        <v>18</v>
      </c>
      <c r="Q81" s="62">
        <v>15</v>
      </c>
      <c r="R81" s="62">
        <v>21</v>
      </c>
      <c r="S81" s="62">
        <v>10</v>
      </c>
      <c r="T81" s="62">
        <v>13</v>
      </c>
      <c r="U81" s="62">
        <v>15</v>
      </c>
      <c r="V81" s="62">
        <v>10</v>
      </c>
      <c r="W81" s="62" t="s">
        <v>290</v>
      </c>
      <c r="X81" s="62">
        <v>0</v>
      </c>
      <c r="Y81" s="62">
        <v>0</v>
      </c>
      <c r="Z81" s="62">
        <v>0</v>
      </c>
      <c r="AA81" s="62">
        <v>0</v>
      </c>
      <c r="AB81" s="62">
        <v>0</v>
      </c>
      <c r="AC81" s="62">
        <v>0</v>
      </c>
      <c r="AD81" s="62">
        <v>0</v>
      </c>
      <c r="AE81" s="62">
        <v>99</v>
      </c>
      <c r="AF81" s="62">
        <v>68</v>
      </c>
      <c r="AG81" s="62">
        <v>0</v>
      </c>
      <c r="AH81" s="62">
        <v>0</v>
      </c>
      <c r="AI81" s="62">
        <v>0</v>
      </c>
      <c r="AJ81" s="62">
        <v>157</v>
      </c>
      <c r="AK81" s="62">
        <v>10</v>
      </c>
      <c r="AL81" s="62">
        <v>0</v>
      </c>
      <c r="AM81" s="62">
        <v>0</v>
      </c>
      <c r="AN81" s="62">
        <v>0</v>
      </c>
      <c r="AO81" s="62">
        <v>0</v>
      </c>
      <c r="AP81" s="62">
        <v>167</v>
      </c>
      <c r="AQ81" s="62">
        <v>0</v>
      </c>
    </row>
    <row r="82" spans="1:43">
      <c r="A82" s="116" t="s">
        <v>742</v>
      </c>
      <c r="B82" s="117" t="s">
        <v>743</v>
      </c>
      <c r="C82" s="117" t="s">
        <v>5136</v>
      </c>
      <c r="D82" s="117" t="s">
        <v>746</v>
      </c>
      <c r="E82" s="117" t="s">
        <v>669</v>
      </c>
      <c r="F82" s="62" t="s">
        <v>288</v>
      </c>
      <c r="G82" s="117" t="s">
        <v>5137</v>
      </c>
      <c r="H82" s="117" t="s">
        <v>5138</v>
      </c>
      <c r="I82" s="117" t="s">
        <v>146</v>
      </c>
      <c r="J82" s="62">
        <v>51</v>
      </c>
      <c r="K82" s="62">
        <v>14</v>
      </c>
      <c r="L82" s="62">
        <v>7</v>
      </c>
      <c r="M82" s="62">
        <v>72</v>
      </c>
      <c r="N82" s="62">
        <v>126</v>
      </c>
      <c r="O82" s="62">
        <v>61</v>
      </c>
      <c r="P82" s="62">
        <v>57</v>
      </c>
      <c r="Q82" s="62">
        <v>53</v>
      </c>
      <c r="R82" s="62">
        <v>37</v>
      </c>
      <c r="S82" s="62">
        <v>45</v>
      </c>
      <c r="T82" s="62">
        <v>47</v>
      </c>
      <c r="U82" s="62">
        <v>67</v>
      </c>
      <c r="V82" s="62">
        <v>38</v>
      </c>
      <c r="W82" s="62">
        <v>48</v>
      </c>
      <c r="X82" s="62">
        <v>32</v>
      </c>
      <c r="Y82" s="62">
        <v>28</v>
      </c>
      <c r="Z82" s="62">
        <v>16</v>
      </c>
      <c r="AA82" s="62">
        <v>14</v>
      </c>
      <c r="AB82" s="62">
        <v>0</v>
      </c>
      <c r="AC82" s="62">
        <v>0</v>
      </c>
      <c r="AD82" s="62">
        <v>0</v>
      </c>
      <c r="AE82" s="62">
        <v>324</v>
      </c>
      <c r="AF82" s="62">
        <v>345</v>
      </c>
      <c r="AG82" s="62">
        <v>0</v>
      </c>
      <c r="AH82" s="62">
        <v>0</v>
      </c>
      <c r="AI82" s="62">
        <v>0</v>
      </c>
      <c r="AJ82" s="62">
        <v>139</v>
      </c>
      <c r="AK82" s="62" t="s">
        <v>290</v>
      </c>
      <c r="AL82" s="62">
        <v>53</v>
      </c>
      <c r="AM82" s="62">
        <v>0</v>
      </c>
      <c r="AN82" s="62">
        <v>416</v>
      </c>
      <c r="AO82" s="62">
        <v>55</v>
      </c>
      <c r="AP82" s="62">
        <v>669</v>
      </c>
      <c r="AQ82" s="62">
        <v>0</v>
      </c>
    </row>
    <row r="83" spans="1:43">
      <c r="A83" s="116" t="s">
        <v>4564</v>
      </c>
      <c r="B83" s="117" t="s">
        <v>4565</v>
      </c>
      <c r="C83" s="117" t="s">
        <v>5139</v>
      </c>
      <c r="D83" s="117" t="s">
        <v>4568</v>
      </c>
      <c r="E83" s="117" t="s">
        <v>582</v>
      </c>
      <c r="F83" s="62" t="s">
        <v>288</v>
      </c>
      <c r="G83" s="117" t="s">
        <v>5140</v>
      </c>
      <c r="H83" s="117" t="s">
        <v>5141</v>
      </c>
      <c r="I83" s="117" t="s">
        <v>146</v>
      </c>
      <c r="J83" s="62">
        <v>20</v>
      </c>
      <c r="K83" s="62">
        <v>0</v>
      </c>
      <c r="L83" s="62">
        <v>5</v>
      </c>
      <c r="M83" s="62">
        <v>25</v>
      </c>
      <c r="N83" s="62">
        <v>111</v>
      </c>
      <c r="O83" s="62">
        <v>0</v>
      </c>
      <c r="P83" s="62">
        <v>0</v>
      </c>
      <c r="Q83" s="62">
        <v>0</v>
      </c>
      <c r="R83" s="62">
        <v>0</v>
      </c>
      <c r="S83" s="62">
        <v>0</v>
      </c>
      <c r="T83" s="62">
        <v>0</v>
      </c>
      <c r="U83" s="62">
        <v>0</v>
      </c>
      <c r="V83" s="62">
        <v>0</v>
      </c>
      <c r="W83" s="62">
        <v>0</v>
      </c>
      <c r="X83" s="62">
        <v>0</v>
      </c>
      <c r="Y83" s="62">
        <v>0</v>
      </c>
      <c r="Z83" s="62">
        <v>0</v>
      </c>
      <c r="AA83" s="62">
        <v>0</v>
      </c>
      <c r="AB83" s="62">
        <v>0</v>
      </c>
      <c r="AC83" s="62">
        <v>0</v>
      </c>
      <c r="AD83" s="62">
        <v>0</v>
      </c>
      <c r="AE83" s="62">
        <v>55</v>
      </c>
      <c r="AF83" s="62">
        <v>56</v>
      </c>
      <c r="AG83" s="62">
        <v>0</v>
      </c>
      <c r="AH83" s="62">
        <v>0</v>
      </c>
      <c r="AI83" s="62">
        <v>0</v>
      </c>
      <c r="AJ83" s="62">
        <v>29</v>
      </c>
      <c r="AK83" s="62">
        <v>19</v>
      </c>
      <c r="AL83" s="62">
        <v>22</v>
      </c>
      <c r="AM83" s="62">
        <v>0</v>
      </c>
      <c r="AN83" s="62">
        <v>33</v>
      </c>
      <c r="AO83" s="62" t="s">
        <v>290</v>
      </c>
      <c r="AP83" s="62">
        <v>111</v>
      </c>
      <c r="AQ83" s="62">
        <v>50</v>
      </c>
    </row>
    <row r="84" spans="1:43">
      <c r="A84" s="116" t="s">
        <v>747</v>
      </c>
      <c r="B84" s="117" t="s">
        <v>748</v>
      </c>
      <c r="C84" s="117" t="s">
        <v>5142</v>
      </c>
      <c r="D84" s="117" t="s">
        <v>751</v>
      </c>
      <c r="E84" s="117" t="s">
        <v>582</v>
      </c>
      <c r="F84" s="62" t="s">
        <v>288</v>
      </c>
      <c r="G84" s="117" t="s">
        <v>5143</v>
      </c>
      <c r="H84" s="117" t="s">
        <v>5144</v>
      </c>
      <c r="I84" s="117" t="s">
        <v>146</v>
      </c>
      <c r="J84" s="62">
        <v>106</v>
      </c>
      <c r="K84" s="62">
        <v>49</v>
      </c>
      <c r="L84" s="62">
        <v>10</v>
      </c>
      <c r="M84" s="62">
        <v>165</v>
      </c>
      <c r="N84" s="62">
        <v>118</v>
      </c>
      <c r="O84" s="62">
        <v>77</v>
      </c>
      <c r="P84" s="62">
        <v>70</v>
      </c>
      <c r="Q84" s="62">
        <v>58</v>
      </c>
      <c r="R84" s="62">
        <v>63</v>
      </c>
      <c r="S84" s="62">
        <v>50</v>
      </c>
      <c r="T84" s="62">
        <v>65</v>
      </c>
      <c r="U84" s="62">
        <v>69</v>
      </c>
      <c r="V84" s="62">
        <v>59</v>
      </c>
      <c r="W84" s="62">
        <v>77</v>
      </c>
      <c r="X84" s="62">
        <v>0</v>
      </c>
      <c r="Y84" s="62">
        <v>0</v>
      </c>
      <c r="Z84" s="62">
        <v>0</v>
      </c>
      <c r="AA84" s="62">
        <v>0</v>
      </c>
      <c r="AB84" s="62">
        <v>0</v>
      </c>
      <c r="AC84" s="62">
        <v>0</v>
      </c>
      <c r="AD84" s="62">
        <v>0</v>
      </c>
      <c r="AE84" s="62">
        <v>380</v>
      </c>
      <c r="AF84" s="62">
        <v>397</v>
      </c>
      <c r="AG84" s="62">
        <v>0</v>
      </c>
      <c r="AH84" s="62">
        <v>0</v>
      </c>
      <c r="AI84" s="62">
        <v>0</v>
      </c>
      <c r="AJ84" s="62" t="s">
        <v>290</v>
      </c>
      <c r="AK84" s="62" t="s">
        <v>290</v>
      </c>
      <c r="AL84" s="62" t="s">
        <v>290</v>
      </c>
      <c r="AM84" s="62">
        <v>0</v>
      </c>
      <c r="AN84" s="62">
        <v>765</v>
      </c>
      <c r="AO84" s="62">
        <v>0</v>
      </c>
      <c r="AP84" s="62">
        <v>777</v>
      </c>
      <c r="AQ84" s="62">
        <v>103</v>
      </c>
    </row>
    <row r="85" spans="1:43">
      <c r="A85" s="116" t="s">
        <v>752</v>
      </c>
      <c r="B85" s="117" t="s">
        <v>5145</v>
      </c>
      <c r="C85" s="117" t="s">
        <v>5146</v>
      </c>
      <c r="D85" s="117" t="s">
        <v>756</v>
      </c>
      <c r="E85" s="117" t="s">
        <v>582</v>
      </c>
      <c r="F85" s="62" t="s">
        <v>288</v>
      </c>
      <c r="G85" s="117" t="s">
        <v>5147</v>
      </c>
      <c r="H85" s="117" t="s">
        <v>5148</v>
      </c>
      <c r="I85" s="117" t="s">
        <v>146</v>
      </c>
      <c r="J85" s="62">
        <v>40</v>
      </c>
      <c r="K85" s="62">
        <v>48</v>
      </c>
      <c r="L85" s="62">
        <v>3</v>
      </c>
      <c r="M85" s="62">
        <v>91</v>
      </c>
      <c r="N85" s="62">
        <v>55</v>
      </c>
      <c r="O85" s="62">
        <v>44</v>
      </c>
      <c r="P85" s="62">
        <v>37</v>
      </c>
      <c r="Q85" s="62">
        <v>39</v>
      </c>
      <c r="R85" s="62">
        <v>44</v>
      </c>
      <c r="S85" s="62">
        <v>39</v>
      </c>
      <c r="T85" s="62">
        <v>41</v>
      </c>
      <c r="U85" s="62">
        <v>45</v>
      </c>
      <c r="V85" s="62">
        <v>41</v>
      </c>
      <c r="W85" s="62">
        <v>30</v>
      </c>
      <c r="X85" s="62">
        <v>0</v>
      </c>
      <c r="Y85" s="62">
        <v>0</v>
      </c>
      <c r="Z85" s="62">
        <v>0</v>
      </c>
      <c r="AA85" s="62">
        <v>0</v>
      </c>
      <c r="AB85" s="62">
        <v>0</v>
      </c>
      <c r="AC85" s="62">
        <v>0</v>
      </c>
      <c r="AD85" s="62">
        <v>0</v>
      </c>
      <c r="AE85" s="62">
        <v>201</v>
      </c>
      <c r="AF85" s="62">
        <v>214</v>
      </c>
      <c r="AG85" s="62">
        <v>0</v>
      </c>
      <c r="AH85" s="62">
        <v>0</v>
      </c>
      <c r="AI85" s="62">
        <v>0</v>
      </c>
      <c r="AJ85" s="62">
        <v>0</v>
      </c>
      <c r="AK85" s="62">
        <v>0</v>
      </c>
      <c r="AL85" s="62">
        <v>0</v>
      </c>
      <c r="AM85" s="62">
        <v>0</v>
      </c>
      <c r="AN85" s="62">
        <v>415</v>
      </c>
      <c r="AO85" s="62">
        <v>0</v>
      </c>
      <c r="AP85" s="62">
        <v>415</v>
      </c>
      <c r="AQ85" s="62">
        <v>83</v>
      </c>
    </row>
    <row r="86" spans="1:43">
      <c r="A86" s="116" t="s">
        <v>757</v>
      </c>
      <c r="B86" s="117" t="s">
        <v>758</v>
      </c>
      <c r="C86" s="117" t="s">
        <v>5149</v>
      </c>
      <c r="D86" s="117" t="s">
        <v>761</v>
      </c>
      <c r="E86" s="117" t="s">
        <v>613</v>
      </c>
      <c r="F86" s="62" t="s">
        <v>288</v>
      </c>
      <c r="G86" s="117" t="s">
        <v>5150</v>
      </c>
      <c r="H86" s="117" t="s">
        <v>5151</v>
      </c>
      <c r="I86" s="117" t="s">
        <v>146</v>
      </c>
      <c r="J86" s="62">
        <v>16.5</v>
      </c>
      <c r="K86" s="62">
        <v>1.5</v>
      </c>
      <c r="L86" s="62">
        <v>4</v>
      </c>
      <c r="M86" s="62">
        <v>22</v>
      </c>
      <c r="N86" s="62">
        <v>19</v>
      </c>
      <c r="O86" s="62">
        <v>20</v>
      </c>
      <c r="P86" s="62">
        <v>18</v>
      </c>
      <c r="Q86" s="62">
        <v>14</v>
      </c>
      <c r="R86" s="62" t="s">
        <v>290</v>
      </c>
      <c r="S86" s="62" t="s">
        <v>290</v>
      </c>
      <c r="T86" s="62" t="s">
        <v>290</v>
      </c>
      <c r="U86" s="62">
        <v>12</v>
      </c>
      <c r="V86" s="62" t="s">
        <v>290</v>
      </c>
      <c r="W86" s="62" t="s">
        <v>290</v>
      </c>
      <c r="X86" s="62">
        <v>0</v>
      </c>
      <c r="Y86" s="62">
        <v>0</v>
      </c>
      <c r="Z86" s="62">
        <v>0</v>
      </c>
      <c r="AA86" s="62">
        <v>0</v>
      </c>
      <c r="AB86" s="62">
        <v>0</v>
      </c>
      <c r="AC86" s="62">
        <v>0</v>
      </c>
      <c r="AD86" s="62">
        <v>0</v>
      </c>
      <c r="AE86" s="62">
        <v>59</v>
      </c>
      <c r="AF86" s="62">
        <v>53</v>
      </c>
      <c r="AG86" s="62">
        <v>0</v>
      </c>
      <c r="AH86" s="62">
        <v>0</v>
      </c>
      <c r="AI86" s="62">
        <v>0</v>
      </c>
      <c r="AJ86" s="62" t="s">
        <v>290</v>
      </c>
      <c r="AK86" s="62">
        <v>0</v>
      </c>
      <c r="AL86" s="62" t="s">
        <v>290</v>
      </c>
      <c r="AM86" s="62">
        <v>0</v>
      </c>
      <c r="AN86" s="62">
        <v>99</v>
      </c>
      <c r="AO86" s="62" t="s">
        <v>290</v>
      </c>
      <c r="AP86" s="62">
        <v>112</v>
      </c>
      <c r="AQ86" s="62">
        <v>11</v>
      </c>
    </row>
    <row r="87" spans="1:43">
      <c r="A87" s="116" t="s">
        <v>762</v>
      </c>
      <c r="B87" s="117" t="s">
        <v>763</v>
      </c>
      <c r="C87" s="117" t="s">
        <v>5152</v>
      </c>
      <c r="D87" s="117" t="s">
        <v>766</v>
      </c>
      <c r="E87" s="117" t="s">
        <v>767</v>
      </c>
      <c r="F87" s="62" t="s">
        <v>288</v>
      </c>
      <c r="G87" s="117" t="s">
        <v>5153</v>
      </c>
      <c r="H87" s="117" t="s">
        <v>5154</v>
      </c>
      <c r="I87" s="117" t="s">
        <v>146</v>
      </c>
      <c r="J87" s="62">
        <v>56.5</v>
      </c>
      <c r="K87" s="62">
        <v>10.5</v>
      </c>
      <c r="L87" s="62">
        <v>23</v>
      </c>
      <c r="M87" s="62">
        <v>90</v>
      </c>
      <c r="N87" s="62">
        <v>43</v>
      </c>
      <c r="O87" s="62">
        <v>33</v>
      </c>
      <c r="P87" s="62">
        <v>33</v>
      </c>
      <c r="Q87" s="62">
        <v>49</v>
      </c>
      <c r="R87" s="62">
        <v>48</v>
      </c>
      <c r="S87" s="62">
        <v>51</v>
      </c>
      <c r="T87" s="62">
        <v>54</v>
      </c>
      <c r="U87" s="62">
        <v>31</v>
      </c>
      <c r="V87" s="62">
        <v>49</v>
      </c>
      <c r="W87" s="62">
        <v>42</v>
      </c>
      <c r="X87" s="62">
        <v>0</v>
      </c>
      <c r="Y87" s="62">
        <v>0</v>
      </c>
      <c r="Z87" s="62">
        <v>0</v>
      </c>
      <c r="AA87" s="62">
        <v>0</v>
      </c>
      <c r="AB87" s="62">
        <v>0</v>
      </c>
      <c r="AC87" s="62">
        <v>0</v>
      </c>
      <c r="AD87" s="62">
        <v>0</v>
      </c>
      <c r="AE87" s="62">
        <v>231</v>
      </c>
      <c r="AF87" s="62">
        <v>202</v>
      </c>
      <c r="AG87" s="62">
        <v>0</v>
      </c>
      <c r="AH87" s="62">
        <v>0</v>
      </c>
      <c r="AI87" s="62">
        <v>0</v>
      </c>
      <c r="AJ87" s="62">
        <v>0</v>
      </c>
      <c r="AK87" s="62">
        <v>0</v>
      </c>
      <c r="AL87" s="62">
        <v>0</v>
      </c>
      <c r="AM87" s="62">
        <v>0</v>
      </c>
      <c r="AN87" s="62">
        <v>433</v>
      </c>
      <c r="AO87" s="62">
        <v>0</v>
      </c>
      <c r="AP87" s="62">
        <v>433</v>
      </c>
      <c r="AQ87" s="62">
        <v>20</v>
      </c>
    </row>
    <row r="88" spans="1:43">
      <c r="A88" s="116" t="s">
        <v>769</v>
      </c>
      <c r="B88" s="117" t="s">
        <v>770</v>
      </c>
      <c r="C88" s="117" t="s">
        <v>5155</v>
      </c>
      <c r="D88" s="117" t="s">
        <v>773</v>
      </c>
      <c r="E88" s="117" t="s">
        <v>641</v>
      </c>
      <c r="F88" s="62" t="s">
        <v>288</v>
      </c>
      <c r="G88" s="117" t="s">
        <v>5156</v>
      </c>
      <c r="H88" s="117" t="s">
        <v>5157</v>
      </c>
      <c r="I88" s="117" t="s">
        <v>146</v>
      </c>
      <c r="J88" s="62">
        <v>7</v>
      </c>
      <c r="K88" s="62">
        <v>0</v>
      </c>
      <c r="L88" s="62">
        <v>3</v>
      </c>
      <c r="M88" s="62">
        <v>10</v>
      </c>
      <c r="N88" s="62">
        <v>20</v>
      </c>
      <c r="O88" s="62">
        <v>12</v>
      </c>
      <c r="P88" s="62" t="s">
        <v>290</v>
      </c>
      <c r="Q88" s="62" t="s">
        <v>290</v>
      </c>
      <c r="R88" s="62" t="s">
        <v>290</v>
      </c>
      <c r="S88" s="62">
        <v>0</v>
      </c>
      <c r="T88" s="62">
        <v>0</v>
      </c>
      <c r="U88" s="62">
        <v>0</v>
      </c>
      <c r="V88" s="62">
        <v>0</v>
      </c>
      <c r="W88" s="62">
        <v>0</v>
      </c>
      <c r="X88" s="62">
        <v>0</v>
      </c>
      <c r="Y88" s="62">
        <v>0</v>
      </c>
      <c r="Z88" s="62">
        <v>0</v>
      </c>
      <c r="AA88" s="62">
        <v>0</v>
      </c>
      <c r="AB88" s="62">
        <v>0</v>
      </c>
      <c r="AC88" s="62">
        <v>0</v>
      </c>
      <c r="AD88" s="62">
        <v>0</v>
      </c>
      <c r="AE88" s="62">
        <v>24</v>
      </c>
      <c r="AF88" s="62">
        <v>13</v>
      </c>
      <c r="AG88" s="62">
        <v>0</v>
      </c>
      <c r="AH88" s="62">
        <v>0</v>
      </c>
      <c r="AI88" s="62">
        <v>0</v>
      </c>
      <c r="AJ88" s="62">
        <v>18</v>
      </c>
      <c r="AK88" s="62">
        <v>0</v>
      </c>
      <c r="AL88" s="62" t="s">
        <v>290</v>
      </c>
      <c r="AM88" s="62" t="s">
        <v>290</v>
      </c>
      <c r="AN88" s="62">
        <v>14</v>
      </c>
      <c r="AO88" s="62" t="s">
        <v>290</v>
      </c>
      <c r="AP88" s="62">
        <v>37</v>
      </c>
      <c r="AQ88" s="62">
        <v>15</v>
      </c>
    </row>
    <row r="89" spans="1:43">
      <c r="A89" s="116" t="s">
        <v>774</v>
      </c>
      <c r="B89" s="117" t="s">
        <v>775</v>
      </c>
      <c r="C89" s="117" t="s">
        <v>5158</v>
      </c>
      <c r="D89" s="117" t="s">
        <v>778</v>
      </c>
      <c r="E89" s="117" t="s">
        <v>779</v>
      </c>
      <c r="F89" s="62" t="s">
        <v>288</v>
      </c>
      <c r="G89" s="117" t="s">
        <v>5159</v>
      </c>
      <c r="H89" s="117" t="s">
        <v>5160</v>
      </c>
      <c r="I89" s="117" t="s">
        <v>146</v>
      </c>
      <c r="J89" s="62">
        <v>35</v>
      </c>
      <c r="K89" s="62">
        <v>4</v>
      </c>
      <c r="L89" s="62">
        <v>6</v>
      </c>
      <c r="M89" s="62">
        <v>45</v>
      </c>
      <c r="N89" s="62">
        <v>88</v>
      </c>
      <c r="O89" s="62">
        <v>40</v>
      </c>
      <c r="P89" s="62">
        <v>40</v>
      </c>
      <c r="Q89" s="62">
        <v>29</v>
      </c>
      <c r="R89" s="62">
        <v>31</v>
      </c>
      <c r="S89" s="62">
        <v>24</v>
      </c>
      <c r="T89" s="62">
        <v>20</v>
      </c>
      <c r="U89" s="62">
        <v>20</v>
      </c>
      <c r="V89" s="62">
        <v>20</v>
      </c>
      <c r="W89" s="62">
        <v>32</v>
      </c>
      <c r="X89" s="62">
        <v>0</v>
      </c>
      <c r="Y89" s="62">
        <v>0</v>
      </c>
      <c r="Z89" s="62">
        <v>0</v>
      </c>
      <c r="AA89" s="62">
        <v>0</v>
      </c>
      <c r="AB89" s="62">
        <v>0</v>
      </c>
      <c r="AC89" s="62">
        <v>0</v>
      </c>
      <c r="AD89" s="62">
        <v>0</v>
      </c>
      <c r="AE89" s="62">
        <v>164</v>
      </c>
      <c r="AF89" s="62">
        <v>180</v>
      </c>
      <c r="AG89" s="62">
        <v>0</v>
      </c>
      <c r="AH89" s="62">
        <v>0</v>
      </c>
      <c r="AI89" s="62">
        <v>0</v>
      </c>
      <c r="AJ89" s="62">
        <v>214</v>
      </c>
      <c r="AK89" s="62" t="s">
        <v>290</v>
      </c>
      <c r="AL89" s="62" t="s">
        <v>290</v>
      </c>
      <c r="AM89" s="62">
        <v>0</v>
      </c>
      <c r="AN89" s="62">
        <v>126</v>
      </c>
      <c r="AO89" s="62" t="s">
        <v>290</v>
      </c>
      <c r="AP89" s="62">
        <v>344</v>
      </c>
      <c r="AQ89" s="62">
        <v>0</v>
      </c>
    </row>
    <row r="90" spans="1:43">
      <c r="A90" s="116" t="s">
        <v>780</v>
      </c>
      <c r="B90" s="117" t="s">
        <v>781</v>
      </c>
      <c r="C90" s="117" t="s">
        <v>5161</v>
      </c>
      <c r="D90" s="117" t="s">
        <v>784</v>
      </c>
      <c r="E90" s="117" t="s">
        <v>601</v>
      </c>
      <c r="F90" s="62" t="s">
        <v>288</v>
      </c>
      <c r="G90" s="117" t="s">
        <v>5162</v>
      </c>
      <c r="H90" s="117" t="s">
        <v>5163</v>
      </c>
      <c r="I90" s="117" t="s">
        <v>146</v>
      </c>
      <c r="J90" s="62">
        <v>28.5</v>
      </c>
      <c r="K90" s="62">
        <v>7.5</v>
      </c>
      <c r="L90" s="62">
        <v>3</v>
      </c>
      <c r="M90" s="62">
        <v>39</v>
      </c>
      <c r="N90" s="62">
        <v>61</v>
      </c>
      <c r="O90" s="62">
        <v>32</v>
      </c>
      <c r="P90" s="62" t="s">
        <v>290</v>
      </c>
      <c r="Q90" s="62">
        <v>24</v>
      </c>
      <c r="R90" s="62">
        <v>18</v>
      </c>
      <c r="S90" s="62">
        <v>27</v>
      </c>
      <c r="T90" s="62">
        <v>24</v>
      </c>
      <c r="U90" s="62">
        <v>30</v>
      </c>
      <c r="V90" s="62">
        <v>24</v>
      </c>
      <c r="W90" s="62">
        <v>34</v>
      </c>
      <c r="X90" s="62">
        <v>0</v>
      </c>
      <c r="Y90" s="62">
        <v>0</v>
      </c>
      <c r="Z90" s="62">
        <v>0</v>
      </c>
      <c r="AA90" s="62">
        <v>0</v>
      </c>
      <c r="AB90" s="62">
        <v>0</v>
      </c>
      <c r="AC90" s="62">
        <v>0</v>
      </c>
      <c r="AD90" s="62">
        <v>0</v>
      </c>
      <c r="AE90" s="62">
        <v>131</v>
      </c>
      <c r="AF90" s="62">
        <v>151</v>
      </c>
      <c r="AG90" s="62">
        <v>0</v>
      </c>
      <c r="AH90" s="62">
        <v>0</v>
      </c>
      <c r="AI90" s="62">
        <v>0</v>
      </c>
      <c r="AJ90" s="62" t="s">
        <v>290</v>
      </c>
      <c r="AK90" s="62">
        <v>0</v>
      </c>
      <c r="AL90" s="62" t="s">
        <v>290</v>
      </c>
      <c r="AM90" s="62">
        <v>0</v>
      </c>
      <c r="AN90" s="62">
        <v>267</v>
      </c>
      <c r="AO90" s="62" t="s">
        <v>290</v>
      </c>
      <c r="AP90" s="62">
        <v>282</v>
      </c>
      <c r="AQ90" s="62">
        <v>0</v>
      </c>
    </row>
    <row r="91" spans="1:43">
      <c r="A91" s="116" t="s">
        <v>785</v>
      </c>
      <c r="B91" s="117" t="s">
        <v>786</v>
      </c>
      <c r="C91" s="117" t="s">
        <v>5164</v>
      </c>
      <c r="D91" s="117" t="s">
        <v>789</v>
      </c>
      <c r="E91" s="117" t="s">
        <v>634</v>
      </c>
      <c r="F91" s="62" t="s">
        <v>288</v>
      </c>
      <c r="G91" s="117" t="s">
        <v>5165</v>
      </c>
      <c r="H91" s="117" t="s">
        <v>5166</v>
      </c>
      <c r="I91" s="117" t="s">
        <v>146</v>
      </c>
      <c r="J91" s="62">
        <v>12</v>
      </c>
      <c r="K91" s="62">
        <v>0</v>
      </c>
      <c r="L91" s="62">
        <v>2</v>
      </c>
      <c r="M91" s="62">
        <v>14</v>
      </c>
      <c r="N91" s="62">
        <v>59</v>
      </c>
      <c r="O91" s="62">
        <v>54</v>
      </c>
      <c r="P91" s="62">
        <v>0</v>
      </c>
      <c r="Q91" s="62">
        <v>0</v>
      </c>
      <c r="R91" s="62">
        <v>0</v>
      </c>
      <c r="S91" s="62">
        <v>0</v>
      </c>
      <c r="T91" s="62">
        <v>0</v>
      </c>
      <c r="U91" s="62">
        <v>0</v>
      </c>
      <c r="V91" s="62">
        <v>0</v>
      </c>
      <c r="W91" s="62">
        <v>0</v>
      </c>
      <c r="X91" s="62">
        <v>0</v>
      </c>
      <c r="Y91" s="62">
        <v>0</v>
      </c>
      <c r="Z91" s="62">
        <v>0</v>
      </c>
      <c r="AA91" s="62">
        <v>0</v>
      </c>
      <c r="AB91" s="62">
        <v>0</v>
      </c>
      <c r="AC91" s="62">
        <v>0</v>
      </c>
      <c r="AD91" s="62">
        <v>0</v>
      </c>
      <c r="AE91" s="62">
        <v>59</v>
      </c>
      <c r="AF91" s="62">
        <v>54</v>
      </c>
      <c r="AG91" s="62">
        <v>0</v>
      </c>
      <c r="AH91" s="62">
        <v>0</v>
      </c>
      <c r="AI91" s="62">
        <v>0</v>
      </c>
      <c r="AJ91" s="62">
        <v>11</v>
      </c>
      <c r="AK91" s="62" t="s">
        <v>290</v>
      </c>
      <c r="AL91" s="62" t="s">
        <v>290</v>
      </c>
      <c r="AM91" s="62">
        <v>0</v>
      </c>
      <c r="AN91" s="62">
        <v>91</v>
      </c>
      <c r="AO91" s="62">
        <v>0</v>
      </c>
      <c r="AP91" s="62">
        <v>113</v>
      </c>
      <c r="AQ91" s="62">
        <v>0</v>
      </c>
    </row>
    <row r="92" spans="1:43">
      <c r="A92" s="116" t="s">
        <v>790</v>
      </c>
      <c r="B92" s="117" t="s">
        <v>791</v>
      </c>
      <c r="C92" s="117" t="s">
        <v>5164</v>
      </c>
      <c r="D92" s="117" t="s">
        <v>792</v>
      </c>
      <c r="E92" s="117" t="s">
        <v>634</v>
      </c>
      <c r="F92" s="62" t="s">
        <v>288</v>
      </c>
      <c r="G92" s="117" t="s">
        <v>5167</v>
      </c>
      <c r="H92" s="117" t="s">
        <v>5168</v>
      </c>
      <c r="I92" s="117" t="s">
        <v>146</v>
      </c>
      <c r="J92" s="62">
        <v>60</v>
      </c>
      <c r="K92" s="62">
        <v>7</v>
      </c>
      <c r="L92" s="62">
        <v>4</v>
      </c>
      <c r="M92" s="62">
        <v>71</v>
      </c>
      <c r="N92" s="62">
        <v>0</v>
      </c>
      <c r="O92" s="62">
        <v>54</v>
      </c>
      <c r="P92" s="62">
        <v>64</v>
      </c>
      <c r="Q92" s="62">
        <v>59</v>
      </c>
      <c r="R92" s="62">
        <v>59</v>
      </c>
      <c r="S92" s="62">
        <v>51</v>
      </c>
      <c r="T92" s="62">
        <v>65</v>
      </c>
      <c r="U92" s="62">
        <v>61</v>
      </c>
      <c r="V92" s="62">
        <v>42</v>
      </c>
      <c r="W92" s="62">
        <v>49</v>
      </c>
      <c r="X92" s="62">
        <v>0</v>
      </c>
      <c r="Y92" s="62">
        <v>0</v>
      </c>
      <c r="Z92" s="62">
        <v>0</v>
      </c>
      <c r="AA92" s="62">
        <v>0</v>
      </c>
      <c r="AB92" s="62">
        <v>0</v>
      </c>
      <c r="AC92" s="62">
        <v>0</v>
      </c>
      <c r="AD92" s="62">
        <v>0</v>
      </c>
      <c r="AE92" s="62">
        <v>249</v>
      </c>
      <c r="AF92" s="62">
        <v>255</v>
      </c>
      <c r="AG92" s="62">
        <v>0</v>
      </c>
      <c r="AH92" s="62">
        <v>0</v>
      </c>
      <c r="AI92" s="62">
        <v>0</v>
      </c>
      <c r="AJ92" s="62">
        <v>11</v>
      </c>
      <c r="AK92" s="62" t="s">
        <v>290</v>
      </c>
      <c r="AL92" s="62">
        <v>16</v>
      </c>
      <c r="AM92" s="62">
        <v>0</v>
      </c>
      <c r="AN92" s="62">
        <v>473</v>
      </c>
      <c r="AO92" s="62" t="s">
        <v>290</v>
      </c>
      <c r="AP92" s="62">
        <v>504</v>
      </c>
      <c r="AQ92" s="62" t="s">
        <v>290</v>
      </c>
    </row>
    <row r="93" spans="1:43">
      <c r="A93" s="116" t="s">
        <v>793</v>
      </c>
      <c r="B93" s="117" t="s">
        <v>794</v>
      </c>
      <c r="C93" s="117" t="s">
        <v>5169</v>
      </c>
      <c r="D93" s="117" t="s">
        <v>797</v>
      </c>
      <c r="E93" s="117" t="s">
        <v>634</v>
      </c>
      <c r="F93" s="62" t="s">
        <v>288</v>
      </c>
      <c r="G93" s="117" t="s">
        <v>5170</v>
      </c>
      <c r="H93" s="117" t="s">
        <v>5171</v>
      </c>
      <c r="I93" s="117" t="s">
        <v>146</v>
      </c>
      <c r="J93" s="62">
        <v>35</v>
      </c>
      <c r="K93" s="62">
        <v>12</v>
      </c>
      <c r="L93" s="62">
        <v>3</v>
      </c>
      <c r="M93" s="62">
        <v>50</v>
      </c>
      <c r="N93" s="62">
        <v>43</v>
      </c>
      <c r="O93" s="62">
        <v>18</v>
      </c>
      <c r="P93" s="62">
        <v>10</v>
      </c>
      <c r="Q93" s="62">
        <v>11</v>
      </c>
      <c r="R93" s="62">
        <v>17</v>
      </c>
      <c r="S93" s="62">
        <v>10</v>
      </c>
      <c r="T93" s="62">
        <v>18</v>
      </c>
      <c r="U93" s="62">
        <v>19</v>
      </c>
      <c r="V93" s="62">
        <v>29</v>
      </c>
      <c r="W93" s="62">
        <v>19</v>
      </c>
      <c r="X93" s="62">
        <v>0</v>
      </c>
      <c r="Y93" s="62">
        <v>0</v>
      </c>
      <c r="Z93" s="62">
        <v>0</v>
      </c>
      <c r="AA93" s="62">
        <v>0</v>
      </c>
      <c r="AB93" s="62">
        <v>0</v>
      </c>
      <c r="AC93" s="62">
        <v>0</v>
      </c>
      <c r="AD93" s="62">
        <v>0</v>
      </c>
      <c r="AE93" s="62">
        <v>108</v>
      </c>
      <c r="AF93" s="62">
        <v>86</v>
      </c>
      <c r="AG93" s="62">
        <v>0</v>
      </c>
      <c r="AH93" s="62">
        <v>0</v>
      </c>
      <c r="AI93" s="62" t="s">
        <v>290</v>
      </c>
      <c r="AJ93" s="62" t="s">
        <v>290</v>
      </c>
      <c r="AK93" s="62">
        <v>16</v>
      </c>
      <c r="AL93" s="62" t="s">
        <v>290</v>
      </c>
      <c r="AM93" s="62">
        <v>0</v>
      </c>
      <c r="AN93" s="62">
        <v>124</v>
      </c>
      <c r="AO93" s="62">
        <v>43</v>
      </c>
      <c r="AP93" s="62">
        <v>194</v>
      </c>
      <c r="AQ93" s="62">
        <v>30</v>
      </c>
    </row>
    <row r="94" spans="1:43">
      <c r="A94" s="116" t="s">
        <v>798</v>
      </c>
      <c r="B94" s="117" t="s">
        <v>799</v>
      </c>
      <c r="C94" s="117" t="s">
        <v>5172</v>
      </c>
      <c r="D94" s="117" t="s">
        <v>802</v>
      </c>
      <c r="E94" s="117" t="s">
        <v>574</v>
      </c>
      <c r="F94" s="62" t="s">
        <v>288</v>
      </c>
      <c r="G94" s="117" t="s">
        <v>5173</v>
      </c>
      <c r="H94" s="117" t="s">
        <v>5174</v>
      </c>
      <c r="I94" s="117" t="s">
        <v>146</v>
      </c>
      <c r="J94" s="62">
        <v>23</v>
      </c>
      <c r="K94" s="62">
        <v>9</v>
      </c>
      <c r="L94" s="62">
        <v>5</v>
      </c>
      <c r="M94" s="62">
        <v>37</v>
      </c>
      <c r="N94" s="62">
        <v>30</v>
      </c>
      <c r="O94" s="62">
        <v>19</v>
      </c>
      <c r="P94" s="62">
        <v>19</v>
      </c>
      <c r="Q94" s="62">
        <v>12</v>
      </c>
      <c r="R94" s="62">
        <v>24</v>
      </c>
      <c r="S94" s="62">
        <v>17</v>
      </c>
      <c r="T94" s="62">
        <v>18</v>
      </c>
      <c r="U94" s="62">
        <v>21</v>
      </c>
      <c r="V94" s="62">
        <v>25</v>
      </c>
      <c r="W94" s="62">
        <v>15</v>
      </c>
      <c r="X94" s="62">
        <v>0</v>
      </c>
      <c r="Y94" s="62">
        <v>0</v>
      </c>
      <c r="Z94" s="62">
        <v>0</v>
      </c>
      <c r="AA94" s="62">
        <v>0</v>
      </c>
      <c r="AB94" s="62">
        <v>0</v>
      </c>
      <c r="AC94" s="62">
        <v>0</v>
      </c>
      <c r="AD94" s="62">
        <v>0</v>
      </c>
      <c r="AE94" s="62">
        <v>116</v>
      </c>
      <c r="AF94" s="62">
        <v>105</v>
      </c>
      <c r="AG94" s="62">
        <v>0</v>
      </c>
      <c r="AH94" s="62">
        <v>0</v>
      </c>
      <c r="AI94" s="62">
        <v>0</v>
      </c>
      <c r="AJ94" s="62">
        <v>18</v>
      </c>
      <c r="AK94" s="62" t="s">
        <v>290</v>
      </c>
      <c r="AL94" s="62">
        <v>10</v>
      </c>
      <c r="AM94" s="62" t="s">
        <v>290</v>
      </c>
      <c r="AN94" s="62">
        <v>149</v>
      </c>
      <c r="AO94" s="62">
        <v>35</v>
      </c>
      <c r="AP94" s="62">
        <v>221</v>
      </c>
      <c r="AQ94" s="62">
        <v>60</v>
      </c>
    </row>
    <row r="95" spans="1:43">
      <c r="A95" s="116" t="s">
        <v>804</v>
      </c>
      <c r="B95" s="117" t="s">
        <v>805</v>
      </c>
      <c r="C95" s="117" t="s">
        <v>5175</v>
      </c>
      <c r="D95" s="117" t="s">
        <v>808</v>
      </c>
      <c r="E95" s="117" t="s">
        <v>809</v>
      </c>
      <c r="F95" s="62" t="s">
        <v>288</v>
      </c>
      <c r="G95" s="117" t="s">
        <v>5176</v>
      </c>
      <c r="H95" s="117" t="s">
        <v>5177</v>
      </c>
      <c r="I95" s="117" t="s">
        <v>146</v>
      </c>
      <c r="J95" s="62">
        <v>22</v>
      </c>
      <c r="K95" s="62">
        <v>3</v>
      </c>
      <c r="L95" s="62">
        <v>4</v>
      </c>
      <c r="M95" s="62">
        <v>29</v>
      </c>
      <c r="N95" s="62">
        <v>30</v>
      </c>
      <c r="O95" s="62">
        <v>22</v>
      </c>
      <c r="P95" s="62">
        <v>25</v>
      </c>
      <c r="Q95" s="62">
        <v>17</v>
      </c>
      <c r="R95" s="62">
        <v>18</v>
      </c>
      <c r="S95" s="62">
        <v>22</v>
      </c>
      <c r="T95" s="62">
        <v>21</v>
      </c>
      <c r="U95" s="62" t="s">
        <v>290</v>
      </c>
      <c r="V95" s="62">
        <v>15</v>
      </c>
      <c r="W95" s="62">
        <v>13</v>
      </c>
      <c r="X95" s="62">
        <v>0</v>
      </c>
      <c r="Y95" s="62">
        <v>0</v>
      </c>
      <c r="Z95" s="62">
        <v>0</v>
      </c>
      <c r="AA95" s="62">
        <v>0</v>
      </c>
      <c r="AB95" s="62">
        <v>0</v>
      </c>
      <c r="AC95" s="62">
        <v>0</v>
      </c>
      <c r="AD95" s="62">
        <v>0</v>
      </c>
      <c r="AE95" s="62">
        <v>87</v>
      </c>
      <c r="AF95" s="62">
        <v>103</v>
      </c>
      <c r="AG95" s="62">
        <v>0</v>
      </c>
      <c r="AH95" s="62">
        <v>0</v>
      </c>
      <c r="AI95" s="62">
        <v>0</v>
      </c>
      <c r="AJ95" s="62">
        <v>17</v>
      </c>
      <c r="AK95" s="62" t="s">
        <v>290</v>
      </c>
      <c r="AL95" s="62">
        <v>0</v>
      </c>
      <c r="AM95" s="62">
        <v>0</v>
      </c>
      <c r="AN95" s="62">
        <v>160</v>
      </c>
      <c r="AO95" s="62" t="s">
        <v>290</v>
      </c>
      <c r="AP95" s="62">
        <v>190</v>
      </c>
      <c r="AQ95" s="62">
        <v>75</v>
      </c>
    </row>
    <row r="96" spans="1:43">
      <c r="A96" s="116" t="s">
        <v>811</v>
      </c>
      <c r="B96" s="117" t="s">
        <v>812</v>
      </c>
      <c r="C96" s="117" t="s">
        <v>5178</v>
      </c>
      <c r="D96" s="117" t="s">
        <v>814</v>
      </c>
      <c r="E96" s="117" t="s">
        <v>728</v>
      </c>
      <c r="F96" s="62" t="s">
        <v>288</v>
      </c>
      <c r="G96" s="117" t="s">
        <v>5179</v>
      </c>
      <c r="H96" s="117" t="s">
        <v>5180</v>
      </c>
      <c r="I96" s="117" t="s">
        <v>146</v>
      </c>
      <c r="J96" s="62">
        <v>49</v>
      </c>
      <c r="K96" s="62">
        <v>2</v>
      </c>
      <c r="L96" s="62">
        <v>9</v>
      </c>
      <c r="M96" s="62">
        <v>60</v>
      </c>
      <c r="N96" s="62">
        <v>128</v>
      </c>
      <c r="O96" s="62">
        <v>71</v>
      </c>
      <c r="P96" s="62">
        <v>86</v>
      </c>
      <c r="Q96" s="62">
        <v>71</v>
      </c>
      <c r="R96" s="62">
        <v>62</v>
      </c>
      <c r="S96" s="62">
        <v>69</v>
      </c>
      <c r="T96" s="62">
        <v>76</v>
      </c>
      <c r="U96" s="62">
        <v>47</v>
      </c>
      <c r="V96" s="62">
        <v>65</v>
      </c>
      <c r="W96" s="62">
        <v>48</v>
      </c>
      <c r="X96" s="62">
        <v>0</v>
      </c>
      <c r="Y96" s="62">
        <v>0</v>
      </c>
      <c r="Z96" s="62">
        <v>0</v>
      </c>
      <c r="AA96" s="62">
        <v>0</v>
      </c>
      <c r="AB96" s="62">
        <v>0</v>
      </c>
      <c r="AC96" s="62">
        <v>0</v>
      </c>
      <c r="AD96" s="62">
        <v>0</v>
      </c>
      <c r="AE96" s="62">
        <v>393</v>
      </c>
      <c r="AF96" s="62">
        <v>330</v>
      </c>
      <c r="AG96" s="62">
        <v>0</v>
      </c>
      <c r="AH96" s="62">
        <v>0</v>
      </c>
      <c r="AI96" s="62">
        <v>0</v>
      </c>
      <c r="AJ96" s="62">
        <v>17</v>
      </c>
      <c r="AK96" s="62">
        <v>0</v>
      </c>
      <c r="AL96" s="62">
        <v>85</v>
      </c>
      <c r="AM96" s="62" t="s">
        <v>290</v>
      </c>
      <c r="AN96" s="62">
        <v>560</v>
      </c>
      <c r="AO96" s="62">
        <v>57</v>
      </c>
      <c r="AP96" s="62">
        <v>723</v>
      </c>
      <c r="AQ96" s="62">
        <v>0</v>
      </c>
    </row>
    <row r="97" spans="1:43">
      <c r="A97" s="116" t="s">
        <v>815</v>
      </c>
      <c r="B97" s="117" t="s">
        <v>816</v>
      </c>
      <c r="C97" s="117" t="s">
        <v>5181</v>
      </c>
      <c r="D97" s="117" t="s">
        <v>819</v>
      </c>
      <c r="E97" s="117" t="s">
        <v>728</v>
      </c>
      <c r="F97" s="62" t="s">
        <v>288</v>
      </c>
      <c r="G97" s="117" t="s">
        <v>5182</v>
      </c>
      <c r="H97" s="117" t="s">
        <v>5183</v>
      </c>
      <c r="I97" s="117" t="s">
        <v>146</v>
      </c>
      <c r="J97" s="62">
        <v>40</v>
      </c>
      <c r="K97" s="62">
        <v>16</v>
      </c>
      <c r="L97" s="62">
        <v>2</v>
      </c>
      <c r="M97" s="62">
        <v>58</v>
      </c>
      <c r="N97" s="62">
        <v>83</v>
      </c>
      <c r="O97" s="62">
        <v>54</v>
      </c>
      <c r="P97" s="62">
        <v>52</v>
      </c>
      <c r="Q97" s="62">
        <v>48</v>
      </c>
      <c r="R97" s="62">
        <v>51</v>
      </c>
      <c r="S97" s="62">
        <v>51</v>
      </c>
      <c r="T97" s="62">
        <v>55</v>
      </c>
      <c r="U97" s="62">
        <v>49</v>
      </c>
      <c r="V97" s="62">
        <v>34</v>
      </c>
      <c r="W97" s="62">
        <v>55</v>
      </c>
      <c r="X97" s="62">
        <v>0</v>
      </c>
      <c r="Y97" s="62">
        <v>0</v>
      </c>
      <c r="Z97" s="62">
        <v>0</v>
      </c>
      <c r="AA97" s="62">
        <v>0</v>
      </c>
      <c r="AB97" s="62">
        <v>0</v>
      </c>
      <c r="AC97" s="62">
        <v>0</v>
      </c>
      <c r="AD97" s="62">
        <v>0</v>
      </c>
      <c r="AE97" s="62">
        <v>258</v>
      </c>
      <c r="AF97" s="62">
        <v>274</v>
      </c>
      <c r="AG97" s="62">
        <v>0</v>
      </c>
      <c r="AH97" s="62">
        <v>0</v>
      </c>
      <c r="AI97" s="62" t="s">
        <v>290</v>
      </c>
      <c r="AJ97" s="62">
        <v>22</v>
      </c>
      <c r="AK97" s="62">
        <v>0</v>
      </c>
      <c r="AL97" s="62">
        <v>74</v>
      </c>
      <c r="AM97" s="62" t="s">
        <v>290</v>
      </c>
      <c r="AN97" s="62">
        <v>428</v>
      </c>
      <c r="AO97" s="62" t="s">
        <v>290</v>
      </c>
      <c r="AP97" s="62">
        <v>532</v>
      </c>
      <c r="AQ97" s="62">
        <v>44</v>
      </c>
    </row>
    <row r="98" spans="1:43">
      <c r="A98" s="116" t="s">
        <v>820</v>
      </c>
      <c r="B98" s="117" t="s">
        <v>821</v>
      </c>
      <c r="C98" s="117" t="s">
        <v>5184</v>
      </c>
      <c r="D98" s="117" t="s">
        <v>824</v>
      </c>
      <c r="E98" s="117" t="s">
        <v>825</v>
      </c>
      <c r="F98" s="62" t="s">
        <v>288</v>
      </c>
      <c r="G98" s="117" t="s">
        <v>5185</v>
      </c>
      <c r="H98" s="117" t="s">
        <v>5186</v>
      </c>
      <c r="I98" s="117" t="s">
        <v>146</v>
      </c>
      <c r="J98" s="62">
        <v>22</v>
      </c>
      <c r="K98" s="62">
        <v>26</v>
      </c>
      <c r="L98" s="62">
        <v>8</v>
      </c>
      <c r="M98" s="62">
        <v>56</v>
      </c>
      <c r="N98" s="62">
        <v>0</v>
      </c>
      <c r="O98" s="62">
        <v>0</v>
      </c>
      <c r="P98" s="62">
        <v>0</v>
      </c>
      <c r="Q98" s="62">
        <v>0</v>
      </c>
      <c r="R98" s="62">
        <v>0</v>
      </c>
      <c r="S98" s="62">
        <v>0</v>
      </c>
      <c r="T98" s="62">
        <v>0</v>
      </c>
      <c r="U98" s="62">
        <v>0</v>
      </c>
      <c r="V98" s="62">
        <v>0</v>
      </c>
      <c r="W98" s="62">
        <v>0</v>
      </c>
      <c r="X98" s="62">
        <v>34</v>
      </c>
      <c r="Y98" s="62">
        <v>40</v>
      </c>
      <c r="Z98" s="62">
        <v>35</v>
      </c>
      <c r="AA98" s="62">
        <v>43</v>
      </c>
      <c r="AB98" s="62">
        <v>0</v>
      </c>
      <c r="AC98" s="62">
        <v>0</v>
      </c>
      <c r="AD98" s="62">
        <v>0</v>
      </c>
      <c r="AE98" s="62">
        <v>80</v>
      </c>
      <c r="AF98" s="62">
        <v>72</v>
      </c>
      <c r="AG98" s="62">
        <v>0</v>
      </c>
      <c r="AH98" s="62">
        <v>0</v>
      </c>
      <c r="AI98" s="62">
        <v>0</v>
      </c>
      <c r="AJ98" s="62">
        <v>0</v>
      </c>
      <c r="AK98" s="62">
        <v>0</v>
      </c>
      <c r="AL98" s="62">
        <v>0</v>
      </c>
      <c r="AM98" s="62">
        <v>0</v>
      </c>
      <c r="AN98" s="62">
        <v>146</v>
      </c>
      <c r="AO98" s="62" t="s">
        <v>290</v>
      </c>
      <c r="AP98" s="62">
        <v>152</v>
      </c>
      <c r="AQ98" s="62">
        <v>0</v>
      </c>
    </row>
    <row r="99" spans="1:43">
      <c r="A99" s="116" t="s">
        <v>826</v>
      </c>
      <c r="B99" s="117" t="s">
        <v>827</v>
      </c>
      <c r="C99" s="117" t="s">
        <v>5187</v>
      </c>
      <c r="D99" s="117" t="s">
        <v>830</v>
      </c>
      <c r="E99" s="117" t="s">
        <v>831</v>
      </c>
      <c r="F99" s="62" t="s">
        <v>288</v>
      </c>
      <c r="G99" s="117" t="s">
        <v>5188</v>
      </c>
      <c r="H99" s="117" t="s">
        <v>5189</v>
      </c>
      <c r="I99" s="117" t="s">
        <v>146</v>
      </c>
      <c r="J99" s="62">
        <v>12</v>
      </c>
      <c r="K99" s="62">
        <v>18.5</v>
      </c>
      <c r="L99" s="62">
        <v>1</v>
      </c>
      <c r="M99" s="62">
        <v>31.5</v>
      </c>
      <c r="N99" s="62">
        <v>62</v>
      </c>
      <c r="O99" s="62">
        <v>47</v>
      </c>
      <c r="P99" s="62">
        <v>31</v>
      </c>
      <c r="Q99" s="62">
        <v>26</v>
      </c>
      <c r="R99" s="62">
        <v>25</v>
      </c>
      <c r="S99" s="62">
        <v>21</v>
      </c>
      <c r="T99" s="62">
        <v>15</v>
      </c>
      <c r="U99" s="62" t="s">
        <v>290</v>
      </c>
      <c r="V99" s="62">
        <v>0</v>
      </c>
      <c r="W99" s="62">
        <v>0</v>
      </c>
      <c r="X99" s="62">
        <v>0</v>
      </c>
      <c r="Y99" s="62">
        <v>0</v>
      </c>
      <c r="Z99" s="62">
        <v>0</v>
      </c>
      <c r="AA99" s="62">
        <v>0</v>
      </c>
      <c r="AB99" s="62">
        <v>0</v>
      </c>
      <c r="AC99" s="62">
        <v>0</v>
      </c>
      <c r="AD99" s="62">
        <v>0</v>
      </c>
      <c r="AE99" s="62">
        <v>140</v>
      </c>
      <c r="AF99" s="62">
        <v>93</v>
      </c>
      <c r="AG99" s="62">
        <v>0</v>
      </c>
      <c r="AH99" s="62">
        <v>0</v>
      </c>
      <c r="AI99" s="62">
        <v>0</v>
      </c>
      <c r="AJ99" s="62">
        <v>154</v>
      </c>
      <c r="AK99" s="62" t="s">
        <v>290</v>
      </c>
      <c r="AL99" s="62">
        <v>0</v>
      </c>
      <c r="AM99" s="62">
        <v>0</v>
      </c>
      <c r="AN99" s="62">
        <v>74</v>
      </c>
      <c r="AO99" s="62" t="s">
        <v>290</v>
      </c>
      <c r="AP99" s="62">
        <v>233</v>
      </c>
      <c r="AQ99" s="62">
        <v>0</v>
      </c>
    </row>
    <row r="100" spans="1:43">
      <c r="A100" s="116" t="s">
        <v>833</v>
      </c>
      <c r="B100" s="117" t="s">
        <v>834</v>
      </c>
      <c r="C100" s="117" t="s">
        <v>5190</v>
      </c>
      <c r="D100" s="117" t="s">
        <v>836</v>
      </c>
      <c r="E100" s="117" t="s">
        <v>721</v>
      </c>
      <c r="F100" s="62" t="s">
        <v>288</v>
      </c>
      <c r="G100" s="117" t="s">
        <v>5191</v>
      </c>
      <c r="H100" s="117" t="s">
        <v>5192</v>
      </c>
      <c r="I100" s="117" t="s">
        <v>146</v>
      </c>
      <c r="J100" s="62">
        <v>31</v>
      </c>
      <c r="K100" s="62">
        <v>10</v>
      </c>
      <c r="L100" s="62">
        <v>3</v>
      </c>
      <c r="M100" s="62">
        <v>44</v>
      </c>
      <c r="N100" s="62">
        <v>78</v>
      </c>
      <c r="O100" s="62">
        <v>60</v>
      </c>
      <c r="P100" s="62">
        <v>28</v>
      </c>
      <c r="Q100" s="62">
        <v>45</v>
      </c>
      <c r="R100" s="62">
        <v>33</v>
      </c>
      <c r="S100" s="62">
        <v>44</v>
      </c>
      <c r="T100" s="62">
        <v>37</v>
      </c>
      <c r="U100" s="62">
        <v>31</v>
      </c>
      <c r="V100" s="62">
        <v>38</v>
      </c>
      <c r="W100" s="62">
        <v>28</v>
      </c>
      <c r="X100" s="62">
        <v>0</v>
      </c>
      <c r="Y100" s="62">
        <v>0</v>
      </c>
      <c r="Z100" s="62">
        <v>0</v>
      </c>
      <c r="AA100" s="62">
        <v>0</v>
      </c>
      <c r="AB100" s="62">
        <v>0</v>
      </c>
      <c r="AC100" s="62">
        <v>0</v>
      </c>
      <c r="AD100" s="62">
        <v>0</v>
      </c>
      <c r="AE100" s="62">
        <v>209</v>
      </c>
      <c r="AF100" s="62">
        <v>213</v>
      </c>
      <c r="AG100" s="62">
        <v>0</v>
      </c>
      <c r="AH100" s="62">
        <v>0</v>
      </c>
      <c r="AI100" s="62">
        <v>0</v>
      </c>
      <c r="AJ100" s="62">
        <v>26</v>
      </c>
      <c r="AK100" s="62" t="s">
        <v>290</v>
      </c>
      <c r="AL100" s="62">
        <v>34</v>
      </c>
      <c r="AM100" s="62">
        <v>0</v>
      </c>
      <c r="AN100" s="62">
        <v>333</v>
      </c>
      <c r="AO100" s="62">
        <v>24</v>
      </c>
      <c r="AP100" s="62">
        <v>422</v>
      </c>
      <c r="AQ100" s="62">
        <v>42</v>
      </c>
    </row>
    <row r="101" spans="1:43">
      <c r="A101" s="116" t="s">
        <v>837</v>
      </c>
      <c r="B101" s="117" t="s">
        <v>838</v>
      </c>
      <c r="C101" s="117" t="s">
        <v>5193</v>
      </c>
      <c r="D101" s="117" t="s">
        <v>841</v>
      </c>
      <c r="E101" s="117" t="s">
        <v>721</v>
      </c>
      <c r="F101" s="62" t="s">
        <v>288</v>
      </c>
      <c r="G101" s="117" t="s">
        <v>5194</v>
      </c>
      <c r="H101" s="117" t="s">
        <v>5195</v>
      </c>
      <c r="I101" s="117" t="s">
        <v>146</v>
      </c>
      <c r="J101" s="62">
        <v>20</v>
      </c>
      <c r="K101" s="62">
        <v>1</v>
      </c>
      <c r="L101" s="62">
        <v>2</v>
      </c>
      <c r="M101" s="62">
        <v>23</v>
      </c>
      <c r="N101" s="62">
        <v>37</v>
      </c>
      <c r="O101" s="62">
        <v>20</v>
      </c>
      <c r="P101" s="62">
        <v>20</v>
      </c>
      <c r="Q101" s="62">
        <v>18</v>
      </c>
      <c r="R101" s="62">
        <v>20</v>
      </c>
      <c r="S101" s="62">
        <v>19</v>
      </c>
      <c r="T101" s="62">
        <v>19</v>
      </c>
      <c r="U101" s="62">
        <v>11</v>
      </c>
      <c r="V101" s="62">
        <v>20</v>
      </c>
      <c r="W101" s="62">
        <v>14</v>
      </c>
      <c r="X101" s="62">
        <v>0</v>
      </c>
      <c r="Y101" s="62">
        <v>0</v>
      </c>
      <c r="Z101" s="62">
        <v>0</v>
      </c>
      <c r="AA101" s="62">
        <v>0</v>
      </c>
      <c r="AB101" s="62">
        <v>0</v>
      </c>
      <c r="AC101" s="62">
        <v>0</v>
      </c>
      <c r="AD101" s="62">
        <v>0</v>
      </c>
      <c r="AE101" s="62">
        <v>102</v>
      </c>
      <c r="AF101" s="62">
        <v>96</v>
      </c>
      <c r="AG101" s="62">
        <v>0</v>
      </c>
      <c r="AH101" s="62">
        <v>0</v>
      </c>
      <c r="AI101" s="62">
        <v>0</v>
      </c>
      <c r="AJ101" s="62" t="s">
        <v>290</v>
      </c>
      <c r="AK101" s="62" t="s">
        <v>290</v>
      </c>
      <c r="AL101" s="62">
        <v>42</v>
      </c>
      <c r="AM101" s="62">
        <v>0</v>
      </c>
      <c r="AN101" s="62">
        <v>153</v>
      </c>
      <c r="AO101" s="62">
        <v>0</v>
      </c>
      <c r="AP101" s="62">
        <v>198</v>
      </c>
      <c r="AQ101" s="62">
        <v>58</v>
      </c>
    </row>
    <row r="102" spans="1:43">
      <c r="A102" s="116" t="s">
        <v>843</v>
      </c>
      <c r="B102" s="117" t="s">
        <v>844</v>
      </c>
      <c r="C102" s="117" t="s">
        <v>5196</v>
      </c>
      <c r="D102" s="117" t="s">
        <v>847</v>
      </c>
      <c r="E102" s="117" t="s">
        <v>767</v>
      </c>
      <c r="F102" s="62" t="s">
        <v>288</v>
      </c>
      <c r="G102" s="117" t="s">
        <v>5197</v>
      </c>
      <c r="H102" s="117" t="s">
        <v>5198</v>
      </c>
      <c r="I102" s="117" t="s">
        <v>146</v>
      </c>
      <c r="J102" s="62">
        <v>18.399999999999999</v>
      </c>
      <c r="K102" s="62">
        <v>2.9</v>
      </c>
      <c r="L102" s="62">
        <v>3</v>
      </c>
      <c r="M102" s="62">
        <v>24.3</v>
      </c>
      <c r="N102" s="62">
        <v>31</v>
      </c>
      <c r="O102" s="62">
        <v>13</v>
      </c>
      <c r="P102" s="62">
        <v>14</v>
      </c>
      <c r="Q102" s="62">
        <v>12</v>
      </c>
      <c r="R102" s="62">
        <v>17</v>
      </c>
      <c r="S102" s="62">
        <v>13</v>
      </c>
      <c r="T102" s="62">
        <v>14</v>
      </c>
      <c r="U102" s="62">
        <v>16</v>
      </c>
      <c r="V102" s="62">
        <v>14</v>
      </c>
      <c r="W102" s="62">
        <v>12</v>
      </c>
      <c r="X102" s="62">
        <v>0</v>
      </c>
      <c r="Y102" s="62">
        <v>0</v>
      </c>
      <c r="Z102" s="62">
        <v>0</v>
      </c>
      <c r="AA102" s="62">
        <v>0</v>
      </c>
      <c r="AB102" s="62">
        <v>25</v>
      </c>
      <c r="AC102" s="62">
        <v>0</v>
      </c>
      <c r="AD102" s="62">
        <v>0</v>
      </c>
      <c r="AE102" s="62">
        <v>83</v>
      </c>
      <c r="AF102" s="62">
        <v>98</v>
      </c>
      <c r="AG102" s="62">
        <v>0</v>
      </c>
      <c r="AH102" s="62">
        <v>0</v>
      </c>
      <c r="AI102" s="62" t="s">
        <v>290</v>
      </c>
      <c r="AJ102" s="62">
        <v>21</v>
      </c>
      <c r="AK102" s="62" t="s">
        <v>290</v>
      </c>
      <c r="AL102" s="62">
        <v>0</v>
      </c>
      <c r="AM102" s="62" t="s">
        <v>290</v>
      </c>
      <c r="AN102" s="62">
        <v>155</v>
      </c>
      <c r="AO102" s="62" t="s">
        <v>290</v>
      </c>
      <c r="AP102" s="62">
        <v>181</v>
      </c>
      <c r="AQ102" s="62">
        <v>14</v>
      </c>
    </row>
    <row r="103" spans="1:43">
      <c r="A103" s="116" t="s">
        <v>848</v>
      </c>
      <c r="B103" s="117" t="s">
        <v>849</v>
      </c>
      <c r="C103" s="117" t="s">
        <v>5199</v>
      </c>
      <c r="D103" s="117" t="s">
        <v>852</v>
      </c>
      <c r="E103" s="117" t="s">
        <v>734</v>
      </c>
      <c r="F103" s="62" t="s">
        <v>288</v>
      </c>
      <c r="G103" s="117" t="s">
        <v>5200</v>
      </c>
      <c r="H103" s="117" t="s">
        <v>5201</v>
      </c>
      <c r="I103" s="117" t="s">
        <v>146</v>
      </c>
      <c r="J103" s="62">
        <v>66</v>
      </c>
      <c r="K103" s="62">
        <v>40</v>
      </c>
      <c r="L103" s="62">
        <v>5</v>
      </c>
      <c r="M103" s="62">
        <v>111</v>
      </c>
      <c r="N103" s="62">
        <v>140</v>
      </c>
      <c r="O103" s="62">
        <v>111</v>
      </c>
      <c r="P103" s="62">
        <v>96</v>
      </c>
      <c r="Q103" s="62">
        <v>90</v>
      </c>
      <c r="R103" s="62">
        <v>69</v>
      </c>
      <c r="S103" s="62">
        <v>60</v>
      </c>
      <c r="T103" s="62">
        <v>50</v>
      </c>
      <c r="U103" s="62">
        <v>58</v>
      </c>
      <c r="V103" s="62">
        <v>54</v>
      </c>
      <c r="W103" s="62">
        <v>36</v>
      </c>
      <c r="X103" s="62">
        <v>50</v>
      </c>
      <c r="Y103" s="62">
        <v>50</v>
      </c>
      <c r="Z103" s="62">
        <v>30</v>
      </c>
      <c r="AA103" s="62">
        <v>41</v>
      </c>
      <c r="AB103" s="62">
        <v>0</v>
      </c>
      <c r="AC103" s="62">
        <v>0</v>
      </c>
      <c r="AD103" s="62">
        <v>0</v>
      </c>
      <c r="AE103" s="62">
        <v>465</v>
      </c>
      <c r="AF103" s="62">
        <v>470</v>
      </c>
      <c r="AG103" s="62">
        <v>19</v>
      </c>
      <c r="AH103" s="62">
        <v>22</v>
      </c>
      <c r="AI103" s="62" t="s">
        <v>290</v>
      </c>
      <c r="AJ103" s="62">
        <v>261</v>
      </c>
      <c r="AK103" s="62">
        <v>59</v>
      </c>
      <c r="AL103" s="62">
        <v>70</v>
      </c>
      <c r="AM103" s="62" t="s">
        <v>290</v>
      </c>
      <c r="AN103" s="62">
        <v>443</v>
      </c>
      <c r="AO103" s="62">
        <v>99</v>
      </c>
      <c r="AP103" s="62">
        <v>935</v>
      </c>
      <c r="AQ103" s="62">
        <v>0</v>
      </c>
    </row>
    <row r="104" spans="1:43">
      <c r="A104" s="116" t="s">
        <v>853</v>
      </c>
      <c r="B104" s="117" t="s">
        <v>854</v>
      </c>
      <c r="C104" s="117" t="s">
        <v>5202</v>
      </c>
      <c r="D104" s="117" t="s">
        <v>857</v>
      </c>
      <c r="E104" s="117" t="s">
        <v>858</v>
      </c>
      <c r="F104" s="62" t="s">
        <v>288</v>
      </c>
      <c r="G104" s="117" t="s">
        <v>5203</v>
      </c>
      <c r="H104" s="117" t="s">
        <v>5204</v>
      </c>
      <c r="I104" s="117" t="s">
        <v>146</v>
      </c>
      <c r="J104" s="62">
        <v>29.5</v>
      </c>
      <c r="K104" s="62">
        <v>31</v>
      </c>
      <c r="L104" s="62">
        <v>2.5</v>
      </c>
      <c r="M104" s="62">
        <v>63</v>
      </c>
      <c r="N104" s="62">
        <v>135</v>
      </c>
      <c r="O104" s="62">
        <v>60</v>
      </c>
      <c r="P104" s="62">
        <v>38</v>
      </c>
      <c r="Q104" s="62">
        <v>34</v>
      </c>
      <c r="R104" s="62">
        <v>44</v>
      </c>
      <c r="S104" s="62">
        <v>34</v>
      </c>
      <c r="T104" s="62">
        <v>29</v>
      </c>
      <c r="U104" s="62">
        <v>33</v>
      </c>
      <c r="V104" s="62">
        <v>23</v>
      </c>
      <c r="W104" s="62">
        <v>43</v>
      </c>
      <c r="X104" s="62">
        <v>0</v>
      </c>
      <c r="Y104" s="62">
        <v>0</v>
      </c>
      <c r="Z104" s="62">
        <v>0</v>
      </c>
      <c r="AA104" s="62">
        <v>0</v>
      </c>
      <c r="AB104" s="62">
        <v>0</v>
      </c>
      <c r="AC104" s="62">
        <v>0</v>
      </c>
      <c r="AD104" s="62">
        <v>0</v>
      </c>
      <c r="AE104" s="62">
        <v>239</v>
      </c>
      <c r="AF104" s="62">
        <v>234</v>
      </c>
      <c r="AG104" s="62">
        <v>0</v>
      </c>
      <c r="AH104" s="62">
        <v>0</v>
      </c>
      <c r="AI104" s="62" t="s">
        <v>290</v>
      </c>
      <c r="AJ104" s="62">
        <v>36</v>
      </c>
      <c r="AK104" s="62" t="s">
        <v>290</v>
      </c>
      <c r="AL104" s="62">
        <v>0</v>
      </c>
      <c r="AM104" s="62">
        <v>0</v>
      </c>
      <c r="AN104" s="62">
        <v>389</v>
      </c>
      <c r="AO104" s="62">
        <v>38</v>
      </c>
      <c r="AP104" s="62">
        <v>473</v>
      </c>
      <c r="AQ104" s="62">
        <v>30</v>
      </c>
    </row>
    <row r="105" spans="1:43">
      <c r="A105" s="116" t="s">
        <v>859</v>
      </c>
      <c r="B105" s="117" t="s">
        <v>860</v>
      </c>
      <c r="C105" s="117" t="s">
        <v>5205</v>
      </c>
      <c r="D105" s="117" t="s">
        <v>863</v>
      </c>
      <c r="E105" s="117" t="s">
        <v>709</v>
      </c>
      <c r="F105" s="62" t="s">
        <v>288</v>
      </c>
      <c r="G105" s="117" t="s">
        <v>5206</v>
      </c>
      <c r="H105" s="117" t="s">
        <v>5207</v>
      </c>
      <c r="I105" s="117" t="s">
        <v>146</v>
      </c>
      <c r="J105" s="62">
        <v>19.399999999999999</v>
      </c>
      <c r="K105" s="62">
        <v>2</v>
      </c>
      <c r="L105" s="62">
        <v>2</v>
      </c>
      <c r="M105" s="62">
        <v>23.4</v>
      </c>
      <c r="N105" s="62">
        <v>58</v>
      </c>
      <c r="O105" s="62">
        <v>39</v>
      </c>
      <c r="P105" s="62">
        <v>21</v>
      </c>
      <c r="Q105" s="62">
        <v>26</v>
      </c>
      <c r="R105" s="62">
        <v>17</v>
      </c>
      <c r="S105" s="62">
        <v>17</v>
      </c>
      <c r="T105" s="62">
        <v>22</v>
      </c>
      <c r="U105" s="62">
        <v>24</v>
      </c>
      <c r="V105" s="62">
        <v>17</v>
      </c>
      <c r="W105" s="62">
        <v>29</v>
      </c>
      <c r="X105" s="62">
        <v>0</v>
      </c>
      <c r="Y105" s="62">
        <v>0</v>
      </c>
      <c r="Z105" s="62">
        <v>0</v>
      </c>
      <c r="AA105" s="62">
        <v>0</v>
      </c>
      <c r="AB105" s="62">
        <v>0</v>
      </c>
      <c r="AC105" s="62">
        <v>0</v>
      </c>
      <c r="AD105" s="62">
        <v>0</v>
      </c>
      <c r="AE105" s="62">
        <v>133</v>
      </c>
      <c r="AF105" s="62">
        <v>137</v>
      </c>
      <c r="AG105" s="62">
        <v>0</v>
      </c>
      <c r="AH105" s="62">
        <v>0</v>
      </c>
      <c r="AI105" s="62">
        <v>0</v>
      </c>
      <c r="AJ105" s="62">
        <v>60</v>
      </c>
      <c r="AK105" s="62">
        <v>0</v>
      </c>
      <c r="AL105" s="62">
        <v>0</v>
      </c>
      <c r="AM105" s="62">
        <v>0</v>
      </c>
      <c r="AN105" s="62">
        <v>189</v>
      </c>
      <c r="AO105" s="62">
        <v>21</v>
      </c>
      <c r="AP105" s="62">
        <v>270</v>
      </c>
      <c r="AQ105" s="62">
        <v>0</v>
      </c>
    </row>
    <row r="106" spans="1:43">
      <c r="A106" s="116" t="s">
        <v>864</v>
      </c>
      <c r="B106" s="117" t="s">
        <v>865</v>
      </c>
      <c r="C106" s="117" t="s">
        <v>5208</v>
      </c>
      <c r="D106" s="117" t="s">
        <v>867</v>
      </c>
      <c r="E106" s="117" t="s">
        <v>709</v>
      </c>
      <c r="F106" s="62" t="s">
        <v>288</v>
      </c>
      <c r="G106" s="117" t="s">
        <v>5209</v>
      </c>
      <c r="H106" s="117" t="s">
        <v>5210</v>
      </c>
      <c r="I106" s="117" t="s">
        <v>146</v>
      </c>
      <c r="J106" s="62">
        <v>31.4</v>
      </c>
      <c r="K106" s="62">
        <v>9.6999999999999993</v>
      </c>
      <c r="L106" s="62">
        <v>5.0999999999999996</v>
      </c>
      <c r="M106" s="62">
        <v>46.2</v>
      </c>
      <c r="N106" s="62">
        <v>86</v>
      </c>
      <c r="O106" s="62">
        <v>65</v>
      </c>
      <c r="P106" s="62">
        <v>36</v>
      </c>
      <c r="Q106" s="62">
        <v>39</v>
      </c>
      <c r="R106" s="62">
        <v>35</v>
      </c>
      <c r="S106" s="62">
        <v>30</v>
      </c>
      <c r="T106" s="62">
        <v>23</v>
      </c>
      <c r="U106" s="62">
        <v>38</v>
      </c>
      <c r="V106" s="62">
        <v>30</v>
      </c>
      <c r="W106" s="62">
        <v>32</v>
      </c>
      <c r="X106" s="62">
        <v>0</v>
      </c>
      <c r="Y106" s="62">
        <v>0</v>
      </c>
      <c r="Z106" s="62">
        <v>0</v>
      </c>
      <c r="AA106" s="62">
        <v>0</v>
      </c>
      <c r="AB106" s="62">
        <v>0</v>
      </c>
      <c r="AC106" s="62">
        <v>0</v>
      </c>
      <c r="AD106" s="62">
        <v>0</v>
      </c>
      <c r="AE106" s="62">
        <v>251</v>
      </c>
      <c r="AF106" s="62">
        <v>223</v>
      </c>
      <c r="AG106" s="62">
        <v>0</v>
      </c>
      <c r="AH106" s="62">
        <v>0</v>
      </c>
      <c r="AI106" s="62">
        <v>0</v>
      </c>
      <c r="AJ106" s="62">
        <v>14</v>
      </c>
      <c r="AK106" s="62" t="s">
        <v>290</v>
      </c>
      <c r="AL106" s="62">
        <v>31</v>
      </c>
      <c r="AM106" s="62" t="s">
        <v>290</v>
      </c>
      <c r="AN106" s="62">
        <v>407</v>
      </c>
      <c r="AO106" s="62">
        <v>17</v>
      </c>
      <c r="AP106" s="62">
        <v>474</v>
      </c>
      <c r="AQ106" s="62" t="s">
        <v>290</v>
      </c>
    </row>
    <row r="107" spans="1:43">
      <c r="A107" s="116" t="s">
        <v>868</v>
      </c>
      <c r="B107" s="117" t="s">
        <v>869</v>
      </c>
      <c r="C107" s="117" t="s">
        <v>5211</v>
      </c>
      <c r="D107" s="117" t="s">
        <v>871</v>
      </c>
      <c r="E107" s="117" t="s">
        <v>641</v>
      </c>
      <c r="F107" s="62" t="s">
        <v>288</v>
      </c>
      <c r="G107" s="117" t="s">
        <v>5212</v>
      </c>
      <c r="H107" s="117" t="s">
        <v>5213</v>
      </c>
      <c r="I107" s="117" t="s">
        <v>146</v>
      </c>
      <c r="J107" s="62">
        <v>15</v>
      </c>
      <c r="K107" s="62">
        <v>6</v>
      </c>
      <c r="L107" s="62">
        <v>1</v>
      </c>
      <c r="M107" s="62">
        <v>22</v>
      </c>
      <c r="N107" s="62">
        <v>31</v>
      </c>
      <c r="O107" s="62">
        <v>20</v>
      </c>
      <c r="P107" s="62">
        <v>22</v>
      </c>
      <c r="Q107" s="62">
        <v>23</v>
      </c>
      <c r="R107" s="62">
        <v>18</v>
      </c>
      <c r="S107" s="62">
        <v>13</v>
      </c>
      <c r="T107" s="62">
        <v>22</v>
      </c>
      <c r="U107" s="62">
        <v>21</v>
      </c>
      <c r="V107" s="62">
        <v>23</v>
      </c>
      <c r="W107" s="62">
        <v>28</v>
      </c>
      <c r="X107" s="62">
        <v>0</v>
      </c>
      <c r="Y107" s="62">
        <v>0</v>
      </c>
      <c r="Z107" s="62">
        <v>0</v>
      </c>
      <c r="AA107" s="62">
        <v>0</v>
      </c>
      <c r="AB107" s="62">
        <v>0</v>
      </c>
      <c r="AC107" s="62">
        <v>0</v>
      </c>
      <c r="AD107" s="62">
        <v>0</v>
      </c>
      <c r="AE107" s="62">
        <v>102</v>
      </c>
      <c r="AF107" s="62">
        <v>119</v>
      </c>
      <c r="AG107" s="62">
        <v>0</v>
      </c>
      <c r="AH107" s="62">
        <v>0</v>
      </c>
      <c r="AI107" s="62">
        <v>0</v>
      </c>
      <c r="AJ107" s="62">
        <v>50</v>
      </c>
      <c r="AK107" s="62" t="s">
        <v>290</v>
      </c>
      <c r="AL107" s="62">
        <v>29</v>
      </c>
      <c r="AM107" s="62" t="s">
        <v>290</v>
      </c>
      <c r="AN107" s="62">
        <v>112</v>
      </c>
      <c r="AO107" s="62">
        <v>23</v>
      </c>
      <c r="AP107" s="62">
        <v>221</v>
      </c>
      <c r="AQ107" s="62" t="s">
        <v>290</v>
      </c>
    </row>
    <row r="108" spans="1:43">
      <c r="A108" s="116" t="s">
        <v>872</v>
      </c>
      <c r="B108" s="117" t="s">
        <v>873</v>
      </c>
      <c r="C108" s="117" t="s">
        <v>5214</v>
      </c>
      <c r="D108" s="117" t="s">
        <v>876</v>
      </c>
      <c r="E108" s="117" t="s">
        <v>877</v>
      </c>
      <c r="F108" s="62" t="s">
        <v>288</v>
      </c>
      <c r="G108" s="117" t="s">
        <v>5215</v>
      </c>
      <c r="H108" s="117" t="s">
        <v>5216</v>
      </c>
      <c r="I108" s="117" t="s">
        <v>146</v>
      </c>
      <c r="J108" s="62">
        <v>16.600000000000001</v>
      </c>
      <c r="K108" s="62">
        <v>4.5</v>
      </c>
      <c r="L108" s="62">
        <v>2</v>
      </c>
      <c r="M108" s="62">
        <v>23.1</v>
      </c>
      <c r="N108" s="62">
        <v>43</v>
      </c>
      <c r="O108" s="62">
        <v>17</v>
      </c>
      <c r="P108" s="62">
        <v>13</v>
      </c>
      <c r="Q108" s="62">
        <v>16</v>
      </c>
      <c r="R108" s="62">
        <v>15</v>
      </c>
      <c r="S108" s="62">
        <v>18</v>
      </c>
      <c r="T108" s="62">
        <v>13</v>
      </c>
      <c r="U108" s="62">
        <v>11</v>
      </c>
      <c r="V108" s="62">
        <v>16</v>
      </c>
      <c r="W108" s="62">
        <v>10</v>
      </c>
      <c r="X108" s="62">
        <v>0</v>
      </c>
      <c r="Y108" s="62">
        <v>0</v>
      </c>
      <c r="Z108" s="62">
        <v>0</v>
      </c>
      <c r="AA108" s="62">
        <v>0</v>
      </c>
      <c r="AB108" s="62">
        <v>0</v>
      </c>
      <c r="AC108" s="62">
        <v>0</v>
      </c>
      <c r="AD108" s="62">
        <v>0</v>
      </c>
      <c r="AE108" s="62">
        <v>98</v>
      </c>
      <c r="AF108" s="62">
        <v>78</v>
      </c>
      <c r="AG108" s="62">
        <v>0</v>
      </c>
      <c r="AH108" s="62">
        <v>0</v>
      </c>
      <c r="AI108" s="62">
        <v>0</v>
      </c>
      <c r="AJ108" s="62">
        <v>35</v>
      </c>
      <c r="AK108" s="62" t="s">
        <v>290</v>
      </c>
      <c r="AL108" s="62">
        <v>20</v>
      </c>
      <c r="AM108" s="62">
        <v>0</v>
      </c>
      <c r="AN108" s="62">
        <v>81</v>
      </c>
      <c r="AO108" s="62">
        <v>31</v>
      </c>
      <c r="AP108" s="62">
        <v>176</v>
      </c>
      <c r="AQ108" s="62">
        <v>45</v>
      </c>
    </row>
    <row r="109" spans="1:43">
      <c r="A109" s="116" t="s">
        <v>879</v>
      </c>
      <c r="B109" s="117" t="s">
        <v>880</v>
      </c>
      <c r="C109" s="117" t="s">
        <v>5217</v>
      </c>
      <c r="D109" s="117" t="s">
        <v>882</v>
      </c>
      <c r="E109" s="117" t="s">
        <v>883</v>
      </c>
      <c r="F109" s="62" t="s">
        <v>288</v>
      </c>
      <c r="G109" s="117" t="s">
        <v>5218</v>
      </c>
      <c r="H109" s="117" t="s">
        <v>5219</v>
      </c>
      <c r="I109" s="117" t="s">
        <v>146</v>
      </c>
      <c r="J109" s="62">
        <v>15.5</v>
      </c>
      <c r="K109" s="62">
        <v>3</v>
      </c>
      <c r="L109" s="62">
        <v>2</v>
      </c>
      <c r="M109" s="62">
        <v>20.5</v>
      </c>
      <c r="N109" s="62">
        <v>29</v>
      </c>
      <c r="O109" s="62">
        <v>28</v>
      </c>
      <c r="P109" s="62">
        <v>19</v>
      </c>
      <c r="Q109" s="62">
        <v>17</v>
      </c>
      <c r="R109" s="62">
        <v>20</v>
      </c>
      <c r="S109" s="62">
        <v>20</v>
      </c>
      <c r="T109" s="62">
        <v>20</v>
      </c>
      <c r="U109" s="62">
        <v>21</v>
      </c>
      <c r="V109" s="62">
        <v>18</v>
      </c>
      <c r="W109" s="62">
        <v>14</v>
      </c>
      <c r="X109" s="62">
        <v>0</v>
      </c>
      <c r="Y109" s="62">
        <v>0</v>
      </c>
      <c r="Z109" s="62">
        <v>0</v>
      </c>
      <c r="AA109" s="62">
        <v>0</v>
      </c>
      <c r="AB109" s="62">
        <v>0</v>
      </c>
      <c r="AC109" s="62">
        <v>0</v>
      </c>
      <c r="AD109" s="62">
        <v>0</v>
      </c>
      <c r="AE109" s="62">
        <v>92</v>
      </c>
      <c r="AF109" s="62">
        <v>114</v>
      </c>
      <c r="AG109" s="62">
        <v>0</v>
      </c>
      <c r="AH109" s="62">
        <v>0</v>
      </c>
      <c r="AI109" s="62" t="s">
        <v>290</v>
      </c>
      <c r="AJ109" s="62">
        <v>23</v>
      </c>
      <c r="AK109" s="62" t="s">
        <v>290</v>
      </c>
      <c r="AL109" s="62">
        <v>23</v>
      </c>
      <c r="AM109" s="62" t="s">
        <v>290</v>
      </c>
      <c r="AN109" s="62">
        <v>120</v>
      </c>
      <c r="AO109" s="62">
        <v>24</v>
      </c>
      <c r="AP109" s="62">
        <v>206</v>
      </c>
      <c r="AQ109" s="62">
        <v>26</v>
      </c>
    </row>
    <row r="110" spans="1:43">
      <c r="A110" s="116" t="s">
        <v>885</v>
      </c>
      <c r="B110" s="117" t="s">
        <v>401</v>
      </c>
      <c r="C110" s="117" t="s">
        <v>5220</v>
      </c>
      <c r="D110" s="117" t="s">
        <v>888</v>
      </c>
      <c r="E110" s="117" t="s">
        <v>601</v>
      </c>
      <c r="F110" s="62" t="s">
        <v>288</v>
      </c>
      <c r="G110" s="117" t="s">
        <v>5221</v>
      </c>
      <c r="H110" s="117" t="s">
        <v>5222</v>
      </c>
      <c r="I110" s="117" t="s">
        <v>146</v>
      </c>
      <c r="J110" s="62">
        <v>26.5</v>
      </c>
      <c r="K110" s="62">
        <v>5</v>
      </c>
      <c r="L110" s="62">
        <v>4</v>
      </c>
      <c r="M110" s="62">
        <v>35.5</v>
      </c>
      <c r="N110" s="62">
        <v>64</v>
      </c>
      <c r="O110" s="62">
        <v>11</v>
      </c>
      <c r="P110" s="62" t="s">
        <v>290</v>
      </c>
      <c r="Q110" s="62">
        <v>10</v>
      </c>
      <c r="R110" s="62">
        <v>10</v>
      </c>
      <c r="S110" s="62" t="s">
        <v>290</v>
      </c>
      <c r="T110" s="62">
        <v>10</v>
      </c>
      <c r="U110" s="62" t="s">
        <v>290</v>
      </c>
      <c r="V110" s="62">
        <v>18</v>
      </c>
      <c r="W110" s="62">
        <v>12</v>
      </c>
      <c r="X110" s="62">
        <v>0</v>
      </c>
      <c r="Y110" s="62">
        <v>0</v>
      </c>
      <c r="Z110" s="62">
        <v>0</v>
      </c>
      <c r="AA110" s="62">
        <v>0</v>
      </c>
      <c r="AB110" s="62">
        <v>0</v>
      </c>
      <c r="AC110" s="62">
        <v>0</v>
      </c>
      <c r="AD110" s="62">
        <v>0</v>
      </c>
      <c r="AE110" s="62">
        <v>84</v>
      </c>
      <c r="AF110" s="62">
        <v>73</v>
      </c>
      <c r="AG110" s="62">
        <v>0</v>
      </c>
      <c r="AH110" s="62">
        <v>0</v>
      </c>
      <c r="AI110" s="62">
        <v>0</v>
      </c>
      <c r="AJ110" s="62" t="s">
        <v>290</v>
      </c>
      <c r="AK110" s="62">
        <v>0</v>
      </c>
      <c r="AL110" s="62">
        <v>0</v>
      </c>
      <c r="AM110" s="62" t="s">
        <v>290</v>
      </c>
      <c r="AN110" s="62">
        <v>150</v>
      </c>
      <c r="AO110" s="62" t="s">
        <v>290</v>
      </c>
      <c r="AP110" s="62">
        <v>157</v>
      </c>
      <c r="AQ110" s="62">
        <v>0</v>
      </c>
    </row>
    <row r="111" spans="1:43">
      <c r="A111" s="116" t="s">
        <v>889</v>
      </c>
      <c r="B111" s="117" t="s">
        <v>890</v>
      </c>
      <c r="C111" s="117" t="s">
        <v>5223</v>
      </c>
      <c r="D111" s="117" t="s">
        <v>892</v>
      </c>
      <c r="E111" s="117" t="s">
        <v>595</v>
      </c>
      <c r="F111" s="62" t="s">
        <v>288</v>
      </c>
      <c r="G111" s="117" t="s">
        <v>5224</v>
      </c>
      <c r="H111" s="117" t="s">
        <v>5225</v>
      </c>
      <c r="I111" s="117" t="s">
        <v>146</v>
      </c>
      <c r="J111" s="62">
        <v>13</v>
      </c>
      <c r="K111" s="62">
        <v>7</v>
      </c>
      <c r="L111" s="62">
        <v>1</v>
      </c>
      <c r="M111" s="62">
        <v>21</v>
      </c>
      <c r="N111" s="62">
        <v>41</v>
      </c>
      <c r="O111" s="62">
        <v>15</v>
      </c>
      <c r="P111" s="62">
        <v>19</v>
      </c>
      <c r="Q111" s="62">
        <v>21</v>
      </c>
      <c r="R111" s="62">
        <v>16</v>
      </c>
      <c r="S111" s="62">
        <v>10</v>
      </c>
      <c r="T111" s="62">
        <v>23</v>
      </c>
      <c r="U111" s="62">
        <v>17</v>
      </c>
      <c r="V111" s="62">
        <v>22</v>
      </c>
      <c r="W111" s="62">
        <v>24</v>
      </c>
      <c r="X111" s="62">
        <v>0</v>
      </c>
      <c r="Y111" s="62">
        <v>0</v>
      </c>
      <c r="Z111" s="62">
        <v>0</v>
      </c>
      <c r="AA111" s="62">
        <v>0</v>
      </c>
      <c r="AB111" s="62">
        <v>0</v>
      </c>
      <c r="AC111" s="62">
        <v>0</v>
      </c>
      <c r="AD111" s="62">
        <v>0</v>
      </c>
      <c r="AE111" s="62">
        <v>113</v>
      </c>
      <c r="AF111" s="62">
        <v>95</v>
      </c>
      <c r="AG111" s="62">
        <v>0</v>
      </c>
      <c r="AH111" s="62">
        <v>0</v>
      </c>
      <c r="AI111" s="62">
        <v>0</v>
      </c>
      <c r="AJ111" s="62">
        <v>16</v>
      </c>
      <c r="AK111" s="62" t="s">
        <v>290</v>
      </c>
      <c r="AL111" s="62">
        <v>19</v>
      </c>
      <c r="AM111" s="62">
        <v>0</v>
      </c>
      <c r="AN111" s="62">
        <v>154</v>
      </c>
      <c r="AO111" s="62">
        <v>17</v>
      </c>
      <c r="AP111" s="62">
        <v>208</v>
      </c>
      <c r="AQ111" s="62" t="s">
        <v>290</v>
      </c>
    </row>
    <row r="112" spans="1:43">
      <c r="A112" s="116" t="s">
        <v>893</v>
      </c>
      <c r="B112" s="117" t="s">
        <v>894</v>
      </c>
      <c r="C112" s="117" t="s">
        <v>5226</v>
      </c>
      <c r="D112" s="117" t="s">
        <v>897</v>
      </c>
      <c r="E112" s="117" t="s">
        <v>574</v>
      </c>
      <c r="F112" s="62" t="s">
        <v>288</v>
      </c>
      <c r="G112" s="117" t="s">
        <v>5227</v>
      </c>
      <c r="H112" s="117" t="s">
        <v>5228</v>
      </c>
      <c r="I112" s="117" t="s">
        <v>146</v>
      </c>
      <c r="J112" s="62">
        <v>27.5</v>
      </c>
      <c r="K112" s="62">
        <v>1</v>
      </c>
      <c r="L112" s="62">
        <v>3</v>
      </c>
      <c r="M112" s="62">
        <v>31.5</v>
      </c>
      <c r="N112" s="62">
        <v>23</v>
      </c>
      <c r="O112" s="62">
        <v>22</v>
      </c>
      <c r="P112" s="62">
        <v>24</v>
      </c>
      <c r="Q112" s="62">
        <v>24</v>
      </c>
      <c r="R112" s="62">
        <v>30</v>
      </c>
      <c r="S112" s="62">
        <v>32</v>
      </c>
      <c r="T112" s="62">
        <v>35</v>
      </c>
      <c r="U112" s="62">
        <v>41</v>
      </c>
      <c r="V112" s="62">
        <v>39</v>
      </c>
      <c r="W112" s="62">
        <v>40</v>
      </c>
      <c r="X112" s="62">
        <v>0</v>
      </c>
      <c r="Y112" s="62">
        <v>0</v>
      </c>
      <c r="Z112" s="62">
        <v>0</v>
      </c>
      <c r="AA112" s="62">
        <v>0</v>
      </c>
      <c r="AB112" s="62">
        <v>0</v>
      </c>
      <c r="AC112" s="62">
        <v>0</v>
      </c>
      <c r="AD112" s="62">
        <v>0</v>
      </c>
      <c r="AE112" s="62">
        <v>157</v>
      </c>
      <c r="AF112" s="62">
        <v>153</v>
      </c>
      <c r="AG112" s="62">
        <v>0</v>
      </c>
      <c r="AH112" s="62">
        <v>0</v>
      </c>
      <c r="AI112" s="62">
        <v>0</v>
      </c>
      <c r="AJ112" s="62" t="s">
        <v>290</v>
      </c>
      <c r="AK112" s="62" t="s">
        <v>290</v>
      </c>
      <c r="AL112" s="62" t="s">
        <v>290</v>
      </c>
      <c r="AM112" s="62">
        <v>0</v>
      </c>
      <c r="AN112" s="62">
        <v>255</v>
      </c>
      <c r="AO112" s="62">
        <v>40</v>
      </c>
      <c r="AP112" s="62">
        <v>310</v>
      </c>
      <c r="AQ112" s="62">
        <v>10</v>
      </c>
    </row>
    <row r="113" spans="1:43">
      <c r="A113" s="116" t="s">
        <v>898</v>
      </c>
      <c r="B113" s="117" t="s">
        <v>899</v>
      </c>
      <c r="C113" s="117" t="s">
        <v>5229</v>
      </c>
      <c r="D113" s="117" t="s">
        <v>902</v>
      </c>
      <c r="E113" s="117" t="s">
        <v>574</v>
      </c>
      <c r="F113" s="62" t="s">
        <v>288</v>
      </c>
      <c r="G113" s="117" t="s">
        <v>5230</v>
      </c>
      <c r="H113" s="117" t="s">
        <v>5231</v>
      </c>
      <c r="I113" s="117" t="s">
        <v>146</v>
      </c>
      <c r="J113" s="62">
        <v>18.5</v>
      </c>
      <c r="K113" s="62">
        <v>7</v>
      </c>
      <c r="L113" s="62">
        <v>3</v>
      </c>
      <c r="M113" s="62">
        <v>28.5</v>
      </c>
      <c r="N113" s="62" t="s">
        <v>290</v>
      </c>
      <c r="O113" s="62" t="s">
        <v>290</v>
      </c>
      <c r="P113" s="62">
        <v>15</v>
      </c>
      <c r="Q113" s="62">
        <v>15</v>
      </c>
      <c r="R113" s="62">
        <v>17</v>
      </c>
      <c r="S113" s="62">
        <v>18</v>
      </c>
      <c r="T113" s="62">
        <v>14</v>
      </c>
      <c r="U113" s="62">
        <v>22</v>
      </c>
      <c r="V113" s="62">
        <v>21</v>
      </c>
      <c r="W113" s="62">
        <v>23</v>
      </c>
      <c r="X113" s="62">
        <v>0</v>
      </c>
      <c r="Y113" s="62">
        <v>0</v>
      </c>
      <c r="Z113" s="62">
        <v>0</v>
      </c>
      <c r="AA113" s="62">
        <v>0</v>
      </c>
      <c r="AB113" s="62">
        <v>0</v>
      </c>
      <c r="AC113" s="62">
        <v>0</v>
      </c>
      <c r="AD113" s="62">
        <v>0</v>
      </c>
      <c r="AE113" s="62">
        <v>79</v>
      </c>
      <c r="AF113" s="62">
        <v>79</v>
      </c>
      <c r="AG113" s="62">
        <v>0</v>
      </c>
      <c r="AH113" s="62">
        <v>0</v>
      </c>
      <c r="AI113" s="62">
        <v>0</v>
      </c>
      <c r="AJ113" s="62">
        <v>15</v>
      </c>
      <c r="AK113" s="62">
        <v>18</v>
      </c>
      <c r="AL113" s="62">
        <v>15</v>
      </c>
      <c r="AM113" s="62">
        <v>0</v>
      </c>
      <c r="AN113" s="62">
        <v>81</v>
      </c>
      <c r="AO113" s="62">
        <v>29</v>
      </c>
      <c r="AP113" s="62">
        <v>158</v>
      </c>
      <c r="AQ113" s="62">
        <v>20</v>
      </c>
    </row>
    <row r="114" spans="1:43">
      <c r="A114" s="116" t="s">
        <v>904</v>
      </c>
      <c r="B114" s="117" t="s">
        <v>905</v>
      </c>
      <c r="C114" s="117" t="s">
        <v>5232</v>
      </c>
      <c r="D114" s="117" t="s">
        <v>908</v>
      </c>
      <c r="E114" s="117" t="s">
        <v>721</v>
      </c>
      <c r="F114" s="62" t="s">
        <v>288</v>
      </c>
      <c r="G114" s="117" t="s">
        <v>5233</v>
      </c>
      <c r="H114" s="117" t="s">
        <v>5234</v>
      </c>
      <c r="I114" s="117" t="s">
        <v>146</v>
      </c>
      <c r="J114" s="62">
        <v>36</v>
      </c>
      <c r="K114" s="62">
        <v>10.5</v>
      </c>
      <c r="L114" s="62">
        <v>5</v>
      </c>
      <c r="M114" s="62">
        <v>51.5</v>
      </c>
      <c r="N114" s="62">
        <v>10</v>
      </c>
      <c r="O114" s="62">
        <v>21</v>
      </c>
      <c r="P114" s="62">
        <v>14</v>
      </c>
      <c r="Q114" s="62">
        <v>21</v>
      </c>
      <c r="R114" s="62">
        <v>39</v>
      </c>
      <c r="S114" s="62">
        <v>31</v>
      </c>
      <c r="T114" s="62">
        <v>30</v>
      </c>
      <c r="U114" s="62">
        <v>46</v>
      </c>
      <c r="V114" s="62">
        <v>18</v>
      </c>
      <c r="W114" s="62">
        <v>22</v>
      </c>
      <c r="X114" s="62">
        <v>0</v>
      </c>
      <c r="Y114" s="62">
        <v>0</v>
      </c>
      <c r="Z114" s="62">
        <v>0</v>
      </c>
      <c r="AA114" s="62">
        <v>0</v>
      </c>
      <c r="AB114" s="62">
        <v>0</v>
      </c>
      <c r="AC114" s="62">
        <v>0</v>
      </c>
      <c r="AD114" s="62">
        <v>0</v>
      </c>
      <c r="AE114" s="62">
        <v>104</v>
      </c>
      <c r="AF114" s="62">
        <v>148</v>
      </c>
      <c r="AG114" s="62">
        <v>0</v>
      </c>
      <c r="AH114" s="62">
        <v>0</v>
      </c>
      <c r="AI114" s="62">
        <v>0</v>
      </c>
      <c r="AJ114" s="62">
        <v>0</v>
      </c>
      <c r="AK114" s="62">
        <v>0</v>
      </c>
      <c r="AL114" s="62">
        <v>0</v>
      </c>
      <c r="AM114" s="62">
        <v>0</v>
      </c>
      <c r="AN114" s="62">
        <v>0</v>
      </c>
      <c r="AO114" s="62">
        <v>252</v>
      </c>
      <c r="AP114" s="62">
        <v>252</v>
      </c>
      <c r="AQ114" s="62">
        <v>0</v>
      </c>
    </row>
    <row r="115" spans="1:43">
      <c r="A115" s="116" t="s">
        <v>914</v>
      </c>
      <c r="B115" s="117" t="s">
        <v>915</v>
      </c>
      <c r="C115" s="117" t="s">
        <v>5235</v>
      </c>
      <c r="D115" s="117" t="s">
        <v>918</v>
      </c>
      <c r="E115" s="117" t="s">
        <v>919</v>
      </c>
      <c r="F115" s="62" t="s">
        <v>288</v>
      </c>
      <c r="G115" s="117" t="s">
        <v>5236</v>
      </c>
      <c r="H115" s="117" t="s">
        <v>5237</v>
      </c>
      <c r="I115" s="117" t="s">
        <v>146</v>
      </c>
      <c r="J115" s="62">
        <v>41</v>
      </c>
      <c r="K115" s="62">
        <v>17</v>
      </c>
      <c r="L115" s="62">
        <v>5</v>
      </c>
      <c r="M115" s="62">
        <v>63</v>
      </c>
      <c r="N115" s="62">
        <v>87</v>
      </c>
      <c r="O115" s="62">
        <v>72</v>
      </c>
      <c r="P115" s="62">
        <v>61</v>
      </c>
      <c r="Q115" s="62">
        <v>65</v>
      </c>
      <c r="R115" s="62">
        <v>51</v>
      </c>
      <c r="S115" s="62">
        <v>53</v>
      </c>
      <c r="T115" s="62">
        <v>42</v>
      </c>
      <c r="U115" s="62">
        <v>48</v>
      </c>
      <c r="V115" s="62">
        <v>45</v>
      </c>
      <c r="W115" s="62">
        <v>42</v>
      </c>
      <c r="X115" s="62">
        <v>0</v>
      </c>
      <c r="Y115" s="62">
        <v>0</v>
      </c>
      <c r="Z115" s="62">
        <v>0</v>
      </c>
      <c r="AA115" s="62">
        <v>0</v>
      </c>
      <c r="AB115" s="62">
        <v>0</v>
      </c>
      <c r="AC115" s="62">
        <v>0</v>
      </c>
      <c r="AD115" s="62">
        <v>0</v>
      </c>
      <c r="AE115" s="62">
        <v>297</v>
      </c>
      <c r="AF115" s="62">
        <v>286</v>
      </c>
      <c r="AG115" s="62">
        <v>0</v>
      </c>
      <c r="AH115" s="62">
        <v>0</v>
      </c>
      <c r="AI115" s="62">
        <v>0</v>
      </c>
      <c r="AJ115" s="62">
        <v>28</v>
      </c>
      <c r="AK115" s="62" t="s">
        <v>290</v>
      </c>
      <c r="AL115" s="62">
        <v>0</v>
      </c>
      <c r="AM115" s="62">
        <v>0</v>
      </c>
      <c r="AN115" s="62">
        <v>522</v>
      </c>
      <c r="AO115" s="62">
        <v>27</v>
      </c>
      <c r="AP115" s="62">
        <v>583</v>
      </c>
      <c r="AQ115" s="62">
        <v>35</v>
      </c>
    </row>
    <row r="116" spans="1:43">
      <c r="A116" s="116" t="s">
        <v>920</v>
      </c>
      <c r="B116" s="117" t="s">
        <v>921</v>
      </c>
      <c r="C116" s="117" t="s">
        <v>5238</v>
      </c>
      <c r="D116" s="117" t="s">
        <v>924</v>
      </c>
      <c r="E116" s="117" t="s">
        <v>669</v>
      </c>
      <c r="F116" s="62" t="s">
        <v>288</v>
      </c>
      <c r="G116" s="117" t="s">
        <v>5239</v>
      </c>
      <c r="H116" s="117" t="s">
        <v>5240</v>
      </c>
      <c r="I116" s="117" t="s">
        <v>146</v>
      </c>
      <c r="J116" s="62">
        <v>31</v>
      </c>
      <c r="K116" s="62">
        <v>18</v>
      </c>
      <c r="L116" s="62">
        <v>4</v>
      </c>
      <c r="M116" s="62">
        <v>53</v>
      </c>
      <c r="N116" s="62">
        <v>95</v>
      </c>
      <c r="O116" s="62">
        <v>44</v>
      </c>
      <c r="P116" s="62">
        <v>28</v>
      </c>
      <c r="Q116" s="62">
        <v>28</v>
      </c>
      <c r="R116" s="62">
        <v>30</v>
      </c>
      <c r="S116" s="62">
        <v>30</v>
      </c>
      <c r="T116" s="62">
        <v>26</v>
      </c>
      <c r="U116" s="62">
        <v>32</v>
      </c>
      <c r="V116" s="62">
        <v>29</v>
      </c>
      <c r="W116" s="62">
        <v>38</v>
      </c>
      <c r="X116" s="62">
        <v>0</v>
      </c>
      <c r="Y116" s="62">
        <v>0</v>
      </c>
      <c r="Z116" s="62">
        <v>0</v>
      </c>
      <c r="AA116" s="62">
        <v>0</v>
      </c>
      <c r="AB116" s="62">
        <v>0</v>
      </c>
      <c r="AC116" s="62">
        <v>0</v>
      </c>
      <c r="AD116" s="62">
        <v>0</v>
      </c>
      <c r="AE116" s="62">
        <v>183</v>
      </c>
      <c r="AF116" s="62">
        <v>197</v>
      </c>
      <c r="AG116" s="62">
        <v>0</v>
      </c>
      <c r="AH116" s="62">
        <v>0</v>
      </c>
      <c r="AI116" s="62">
        <v>0</v>
      </c>
      <c r="AJ116" s="62" t="s">
        <v>290</v>
      </c>
      <c r="AK116" s="62" t="s">
        <v>290</v>
      </c>
      <c r="AL116" s="62">
        <v>10</v>
      </c>
      <c r="AM116" s="62">
        <v>0</v>
      </c>
      <c r="AN116" s="62">
        <v>327</v>
      </c>
      <c r="AO116" s="62">
        <v>35</v>
      </c>
      <c r="AP116" s="62">
        <v>380</v>
      </c>
      <c r="AQ116" s="62">
        <v>22</v>
      </c>
    </row>
    <row r="117" spans="1:43">
      <c r="A117" s="116" t="s">
        <v>926</v>
      </c>
      <c r="B117" s="117" t="s">
        <v>927</v>
      </c>
      <c r="C117" s="117" t="s">
        <v>5241</v>
      </c>
      <c r="D117" s="117" t="s">
        <v>930</v>
      </c>
      <c r="E117" s="117" t="s">
        <v>634</v>
      </c>
      <c r="F117" s="62" t="s">
        <v>288</v>
      </c>
      <c r="G117" s="117" t="s">
        <v>5242</v>
      </c>
      <c r="H117" s="117" t="s">
        <v>5243</v>
      </c>
      <c r="I117" s="117" t="s">
        <v>146</v>
      </c>
      <c r="J117" s="62">
        <v>10</v>
      </c>
      <c r="K117" s="62">
        <v>0</v>
      </c>
      <c r="L117" s="62">
        <v>3</v>
      </c>
      <c r="M117" s="62">
        <v>13</v>
      </c>
      <c r="N117" s="62">
        <v>73</v>
      </c>
      <c r="O117" s="62">
        <v>15</v>
      </c>
      <c r="P117" s="62">
        <v>0</v>
      </c>
      <c r="Q117" s="62">
        <v>0</v>
      </c>
      <c r="R117" s="62">
        <v>0</v>
      </c>
      <c r="S117" s="62">
        <v>0</v>
      </c>
      <c r="T117" s="62">
        <v>0</v>
      </c>
      <c r="U117" s="62">
        <v>0</v>
      </c>
      <c r="V117" s="62">
        <v>0</v>
      </c>
      <c r="W117" s="62">
        <v>0</v>
      </c>
      <c r="X117" s="62">
        <v>0</v>
      </c>
      <c r="Y117" s="62">
        <v>0</v>
      </c>
      <c r="Z117" s="62">
        <v>0</v>
      </c>
      <c r="AA117" s="62">
        <v>0</v>
      </c>
      <c r="AB117" s="62">
        <v>0</v>
      </c>
      <c r="AC117" s="62">
        <v>0</v>
      </c>
      <c r="AD117" s="62">
        <v>0</v>
      </c>
      <c r="AE117" s="62">
        <v>52</v>
      </c>
      <c r="AF117" s="62">
        <v>36</v>
      </c>
      <c r="AG117" s="62">
        <v>0</v>
      </c>
      <c r="AH117" s="62">
        <v>0</v>
      </c>
      <c r="AI117" s="62">
        <v>0</v>
      </c>
      <c r="AJ117" s="62">
        <v>10</v>
      </c>
      <c r="AK117" s="62">
        <v>0</v>
      </c>
      <c r="AL117" s="62" t="s">
        <v>290</v>
      </c>
      <c r="AM117" s="62">
        <v>0</v>
      </c>
      <c r="AN117" s="62">
        <v>61</v>
      </c>
      <c r="AO117" s="62">
        <v>16</v>
      </c>
      <c r="AP117" s="62">
        <v>88</v>
      </c>
      <c r="AQ117" s="62">
        <v>0</v>
      </c>
    </row>
    <row r="118" spans="1:43">
      <c r="A118" s="116" t="s">
        <v>932</v>
      </c>
      <c r="B118" s="117" t="s">
        <v>933</v>
      </c>
      <c r="C118" s="117" t="s">
        <v>5244</v>
      </c>
      <c r="D118" s="117" t="s">
        <v>936</v>
      </c>
      <c r="E118" s="117" t="s">
        <v>937</v>
      </c>
      <c r="F118" s="62" t="s">
        <v>288</v>
      </c>
      <c r="G118" s="117" t="s">
        <v>5245</v>
      </c>
      <c r="H118" s="117" t="s">
        <v>5246</v>
      </c>
      <c r="I118" s="117" t="s">
        <v>146</v>
      </c>
      <c r="J118" s="62">
        <v>37.6</v>
      </c>
      <c r="K118" s="62">
        <v>24.1</v>
      </c>
      <c r="L118" s="62">
        <v>4</v>
      </c>
      <c r="M118" s="62">
        <v>65.7</v>
      </c>
      <c r="N118" s="62">
        <v>61</v>
      </c>
      <c r="O118" s="62">
        <v>26</v>
      </c>
      <c r="P118" s="62">
        <v>34</v>
      </c>
      <c r="Q118" s="62">
        <v>32</v>
      </c>
      <c r="R118" s="62">
        <v>28</v>
      </c>
      <c r="S118" s="62">
        <v>41</v>
      </c>
      <c r="T118" s="62">
        <v>33</v>
      </c>
      <c r="U118" s="62">
        <v>26</v>
      </c>
      <c r="V118" s="62">
        <v>28</v>
      </c>
      <c r="W118" s="62">
        <v>30</v>
      </c>
      <c r="X118" s="62">
        <v>23</v>
      </c>
      <c r="Y118" s="62">
        <v>28</v>
      </c>
      <c r="Z118" s="62">
        <v>14</v>
      </c>
      <c r="AA118" s="62">
        <v>25</v>
      </c>
      <c r="AB118" s="62">
        <v>0</v>
      </c>
      <c r="AC118" s="62">
        <v>0</v>
      </c>
      <c r="AD118" s="62">
        <v>0</v>
      </c>
      <c r="AE118" s="62">
        <v>233</v>
      </c>
      <c r="AF118" s="62">
        <v>196</v>
      </c>
      <c r="AG118" s="62" t="s">
        <v>290</v>
      </c>
      <c r="AH118" s="62">
        <v>14</v>
      </c>
      <c r="AI118" s="62">
        <v>0</v>
      </c>
      <c r="AJ118" s="62">
        <v>112</v>
      </c>
      <c r="AK118" s="62">
        <v>15</v>
      </c>
      <c r="AL118" s="62">
        <v>25</v>
      </c>
      <c r="AM118" s="62">
        <v>0</v>
      </c>
      <c r="AN118" s="62">
        <v>236</v>
      </c>
      <c r="AO118" s="62">
        <v>41</v>
      </c>
      <c r="AP118" s="62">
        <v>429</v>
      </c>
      <c r="AQ118" s="62">
        <v>70</v>
      </c>
    </row>
    <row r="119" spans="1:43">
      <c r="A119" s="116" t="s">
        <v>938</v>
      </c>
      <c r="B119" s="117" t="s">
        <v>939</v>
      </c>
      <c r="C119" s="117" t="s">
        <v>5247</v>
      </c>
      <c r="D119" s="117" t="s">
        <v>942</v>
      </c>
      <c r="E119" s="117" t="s">
        <v>877</v>
      </c>
      <c r="F119" s="62" t="s">
        <v>288</v>
      </c>
      <c r="G119" s="117" t="s">
        <v>5248</v>
      </c>
      <c r="H119" s="117" t="s">
        <v>5249</v>
      </c>
      <c r="I119" s="117" t="s">
        <v>146</v>
      </c>
      <c r="J119" s="62">
        <v>5.4</v>
      </c>
      <c r="K119" s="62">
        <v>1.5</v>
      </c>
      <c r="L119" s="62">
        <v>1.6</v>
      </c>
      <c r="M119" s="62">
        <v>8.5</v>
      </c>
      <c r="N119" s="62">
        <v>16</v>
      </c>
      <c r="O119" s="62" t="s">
        <v>290</v>
      </c>
      <c r="P119" s="62" t="s">
        <v>290</v>
      </c>
      <c r="Q119" s="62" t="s">
        <v>290</v>
      </c>
      <c r="R119" s="62" t="s">
        <v>290</v>
      </c>
      <c r="S119" s="62" t="s">
        <v>290</v>
      </c>
      <c r="T119" s="62" t="s">
        <v>290</v>
      </c>
      <c r="U119" s="62" t="s">
        <v>290</v>
      </c>
      <c r="V119" s="62">
        <v>0</v>
      </c>
      <c r="W119" s="62" t="s">
        <v>290</v>
      </c>
      <c r="X119" s="62">
        <v>0</v>
      </c>
      <c r="Y119" s="62">
        <v>0</v>
      </c>
      <c r="Z119" s="62">
        <v>0</v>
      </c>
      <c r="AA119" s="62">
        <v>0</v>
      </c>
      <c r="AB119" s="62">
        <v>0</v>
      </c>
      <c r="AC119" s="62">
        <v>0</v>
      </c>
      <c r="AD119" s="62">
        <v>0</v>
      </c>
      <c r="AE119" s="62">
        <v>20</v>
      </c>
      <c r="AF119" s="62">
        <v>19</v>
      </c>
      <c r="AG119" s="62">
        <v>0</v>
      </c>
      <c r="AH119" s="62">
        <v>0</v>
      </c>
      <c r="AI119" s="62">
        <v>0</v>
      </c>
      <c r="AJ119" s="62" t="s">
        <v>290</v>
      </c>
      <c r="AK119" s="62" t="s">
        <v>290</v>
      </c>
      <c r="AL119" s="62" t="s">
        <v>290</v>
      </c>
      <c r="AM119" s="62">
        <v>0</v>
      </c>
      <c r="AN119" s="62">
        <v>24</v>
      </c>
      <c r="AO119" s="62" t="s">
        <v>290</v>
      </c>
      <c r="AP119" s="62">
        <v>39</v>
      </c>
      <c r="AQ119" s="62">
        <v>0</v>
      </c>
    </row>
    <row r="120" spans="1:43">
      <c r="A120" s="116" t="s">
        <v>944</v>
      </c>
      <c r="B120" s="117" t="s">
        <v>945</v>
      </c>
      <c r="C120" s="117" t="s">
        <v>5250</v>
      </c>
      <c r="D120" s="117" t="s">
        <v>948</v>
      </c>
      <c r="E120" s="117" t="s">
        <v>883</v>
      </c>
      <c r="F120" s="62" t="s">
        <v>288</v>
      </c>
      <c r="G120" s="117" t="s">
        <v>5251</v>
      </c>
      <c r="H120" s="117" t="s">
        <v>5252</v>
      </c>
      <c r="I120" s="117" t="s">
        <v>146</v>
      </c>
      <c r="J120" s="62">
        <v>14</v>
      </c>
      <c r="K120" s="62">
        <v>7</v>
      </c>
      <c r="L120" s="62">
        <v>3</v>
      </c>
      <c r="M120" s="62">
        <v>24</v>
      </c>
      <c r="N120" s="62">
        <v>11</v>
      </c>
      <c r="O120" s="62">
        <v>12</v>
      </c>
      <c r="P120" s="62">
        <v>12</v>
      </c>
      <c r="Q120" s="62" t="s">
        <v>290</v>
      </c>
      <c r="R120" s="62" t="s">
        <v>290</v>
      </c>
      <c r="S120" s="62" t="s">
        <v>290</v>
      </c>
      <c r="T120" s="62" t="s">
        <v>290</v>
      </c>
      <c r="U120" s="62" t="s">
        <v>290</v>
      </c>
      <c r="V120" s="62" t="s">
        <v>290</v>
      </c>
      <c r="W120" s="62" t="s">
        <v>290</v>
      </c>
      <c r="X120" s="62">
        <v>13</v>
      </c>
      <c r="Y120" s="62" t="s">
        <v>290</v>
      </c>
      <c r="Z120" s="62" t="s">
        <v>290</v>
      </c>
      <c r="AA120" s="62" t="s">
        <v>290</v>
      </c>
      <c r="AB120" s="62">
        <v>0</v>
      </c>
      <c r="AC120" s="62">
        <v>0</v>
      </c>
      <c r="AD120" s="62">
        <v>0</v>
      </c>
      <c r="AE120" s="62">
        <v>53</v>
      </c>
      <c r="AF120" s="62">
        <v>52</v>
      </c>
      <c r="AG120" s="62" t="s">
        <v>290</v>
      </c>
      <c r="AH120" s="62" t="s">
        <v>290</v>
      </c>
      <c r="AI120" s="62">
        <v>0</v>
      </c>
      <c r="AJ120" s="62">
        <v>14</v>
      </c>
      <c r="AK120" s="62">
        <v>16</v>
      </c>
      <c r="AL120" s="62">
        <v>29</v>
      </c>
      <c r="AM120" s="62">
        <v>0</v>
      </c>
      <c r="AN120" s="62">
        <v>30</v>
      </c>
      <c r="AO120" s="62">
        <v>16</v>
      </c>
      <c r="AP120" s="62">
        <v>105</v>
      </c>
      <c r="AQ120" s="62" t="s">
        <v>290</v>
      </c>
    </row>
    <row r="121" spans="1:43">
      <c r="A121" s="116" t="s">
        <v>950</v>
      </c>
      <c r="B121" s="117" t="s">
        <v>951</v>
      </c>
      <c r="C121" s="117" t="s">
        <v>5253</v>
      </c>
      <c r="D121" s="117" t="s">
        <v>954</v>
      </c>
      <c r="E121" s="117" t="s">
        <v>955</v>
      </c>
      <c r="F121" s="62" t="s">
        <v>288</v>
      </c>
      <c r="G121" s="117" t="s">
        <v>5254</v>
      </c>
      <c r="H121" s="117" t="s">
        <v>5255</v>
      </c>
      <c r="I121" s="117" t="s">
        <v>146</v>
      </c>
      <c r="J121" s="62">
        <v>10</v>
      </c>
      <c r="K121" s="62">
        <v>2</v>
      </c>
      <c r="L121" s="62">
        <v>2</v>
      </c>
      <c r="M121" s="62">
        <v>14</v>
      </c>
      <c r="N121" s="62">
        <v>34</v>
      </c>
      <c r="O121" s="62">
        <v>20</v>
      </c>
      <c r="P121" s="62" t="s">
        <v>290</v>
      </c>
      <c r="Q121" s="62">
        <v>11</v>
      </c>
      <c r="R121" s="62" t="s">
        <v>290</v>
      </c>
      <c r="S121" s="62" t="s">
        <v>290</v>
      </c>
      <c r="T121" s="62">
        <v>12</v>
      </c>
      <c r="U121" s="62" t="s">
        <v>290</v>
      </c>
      <c r="V121" s="62" t="s">
        <v>290</v>
      </c>
      <c r="W121" s="62" t="s">
        <v>290</v>
      </c>
      <c r="X121" s="62">
        <v>0</v>
      </c>
      <c r="Y121" s="62">
        <v>0</v>
      </c>
      <c r="Z121" s="62">
        <v>0</v>
      </c>
      <c r="AA121" s="62">
        <v>0</v>
      </c>
      <c r="AB121" s="62">
        <v>0</v>
      </c>
      <c r="AC121" s="62">
        <v>0</v>
      </c>
      <c r="AD121" s="62">
        <v>0</v>
      </c>
      <c r="AE121" s="62">
        <v>61</v>
      </c>
      <c r="AF121" s="62">
        <v>61</v>
      </c>
      <c r="AG121" s="62">
        <v>0</v>
      </c>
      <c r="AH121" s="62">
        <v>0</v>
      </c>
      <c r="AI121" s="62">
        <v>0</v>
      </c>
      <c r="AJ121" s="62">
        <v>29</v>
      </c>
      <c r="AK121" s="62" t="s">
        <v>290</v>
      </c>
      <c r="AL121" s="62" t="s">
        <v>290</v>
      </c>
      <c r="AM121" s="62">
        <v>0</v>
      </c>
      <c r="AN121" s="62">
        <v>78</v>
      </c>
      <c r="AO121" s="62" t="s">
        <v>290</v>
      </c>
      <c r="AP121" s="62">
        <v>122</v>
      </c>
      <c r="AQ121" s="62">
        <v>15</v>
      </c>
    </row>
    <row r="122" spans="1:43">
      <c r="A122" s="116" t="s">
        <v>957</v>
      </c>
      <c r="B122" s="117" t="s">
        <v>958</v>
      </c>
      <c r="C122" s="117" t="s">
        <v>5256</v>
      </c>
      <c r="D122" s="117" t="s">
        <v>961</v>
      </c>
      <c r="E122" s="117" t="s">
        <v>620</v>
      </c>
      <c r="F122" s="62" t="s">
        <v>288</v>
      </c>
      <c r="G122" s="117" t="s">
        <v>5257</v>
      </c>
      <c r="H122" s="117" t="s">
        <v>5258</v>
      </c>
      <c r="I122" s="117" t="s">
        <v>146</v>
      </c>
      <c r="J122" s="62">
        <v>4</v>
      </c>
      <c r="K122" s="62">
        <v>2</v>
      </c>
      <c r="L122" s="62">
        <v>3.5</v>
      </c>
      <c r="M122" s="62">
        <v>9.5</v>
      </c>
      <c r="N122" s="62">
        <v>0</v>
      </c>
      <c r="O122" s="62">
        <v>0</v>
      </c>
      <c r="P122" s="62">
        <v>0</v>
      </c>
      <c r="Q122" s="62">
        <v>0</v>
      </c>
      <c r="R122" s="62">
        <v>0</v>
      </c>
      <c r="S122" s="62">
        <v>0</v>
      </c>
      <c r="T122" s="62">
        <v>0</v>
      </c>
      <c r="U122" s="62">
        <v>0</v>
      </c>
      <c r="V122" s="62">
        <v>0</v>
      </c>
      <c r="W122" s="62">
        <v>0</v>
      </c>
      <c r="X122" s="62">
        <v>0</v>
      </c>
      <c r="Y122" s="62">
        <v>0</v>
      </c>
      <c r="Z122" s="62">
        <v>0</v>
      </c>
      <c r="AA122" s="62">
        <v>0</v>
      </c>
      <c r="AB122" s="62">
        <v>0</v>
      </c>
      <c r="AC122" s="62">
        <v>0</v>
      </c>
      <c r="AD122" s="62">
        <v>0</v>
      </c>
      <c r="AE122" s="62" t="s">
        <v>290</v>
      </c>
      <c r="AF122" s="62" t="s">
        <v>290</v>
      </c>
      <c r="AG122" s="62">
        <v>0</v>
      </c>
      <c r="AH122" s="62">
        <v>0</v>
      </c>
      <c r="AI122" s="62">
        <v>0</v>
      </c>
      <c r="AJ122" s="62" t="s">
        <v>290</v>
      </c>
      <c r="AK122" s="62" t="s">
        <v>290</v>
      </c>
      <c r="AL122" s="62" t="s">
        <v>290</v>
      </c>
      <c r="AM122" s="62">
        <v>0</v>
      </c>
      <c r="AN122" s="62" t="s">
        <v>290</v>
      </c>
      <c r="AO122" s="62" t="s">
        <v>290</v>
      </c>
      <c r="AP122" s="62" t="s">
        <v>290</v>
      </c>
      <c r="AQ122" s="62">
        <v>0</v>
      </c>
    </row>
    <row r="123" spans="1:43">
      <c r="A123" s="116" t="s">
        <v>962</v>
      </c>
      <c r="B123" s="117" t="s">
        <v>963</v>
      </c>
      <c r="C123" s="117" t="s">
        <v>5259</v>
      </c>
      <c r="D123" s="117" t="s">
        <v>966</v>
      </c>
      <c r="E123" s="117" t="s">
        <v>767</v>
      </c>
      <c r="F123" s="62" t="s">
        <v>288</v>
      </c>
      <c r="G123" s="117" t="s">
        <v>5260</v>
      </c>
      <c r="H123" s="117" t="s">
        <v>5261</v>
      </c>
      <c r="I123" s="117" t="s">
        <v>146</v>
      </c>
      <c r="J123" s="62">
        <v>19</v>
      </c>
      <c r="K123" s="62">
        <v>0</v>
      </c>
      <c r="L123" s="62">
        <v>4</v>
      </c>
      <c r="M123" s="62">
        <v>23</v>
      </c>
      <c r="N123" s="62">
        <v>79</v>
      </c>
      <c r="O123" s="62">
        <v>17</v>
      </c>
      <c r="P123" s="62">
        <v>10</v>
      </c>
      <c r="Q123" s="62">
        <v>10</v>
      </c>
      <c r="R123" s="62">
        <v>14</v>
      </c>
      <c r="S123" s="62" t="s">
        <v>290</v>
      </c>
      <c r="T123" s="62" t="s">
        <v>290</v>
      </c>
      <c r="U123" s="62" t="s">
        <v>290</v>
      </c>
      <c r="V123" s="62">
        <v>0</v>
      </c>
      <c r="W123" s="62" t="s">
        <v>290</v>
      </c>
      <c r="X123" s="62">
        <v>0</v>
      </c>
      <c r="Y123" s="62">
        <v>0</v>
      </c>
      <c r="Z123" s="62">
        <v>0</v>
      </c>
      <c r="AA123" s="62">
        <v>0</v>
      </c>
      <c r="AB123" s="62">
        <v>0</v>
      </c>
      <c r="AC123" s="62">
        <v>0</v>
      </c>
      <c r="AD123" s="62">
        <v>0</v>
      </c>
      <c r="AE123" s="62">
        <v>74</v>
      </c>
      <c r="AF123" s="62">
        <v>83</v>
      </c>
      <c r="AG123" s="62">
        <v>0</v>
      </c>
      <c r="AH123" s="62">
        <v>0</v>
      </c>
      <c r="AI123" s="62">
        <v>0</v>
      </c>
      <c r="AJ123" s="62">
        <v>16</v>
      </c>
      <c r="AK123" s="62" t="s">
        <v>290</v>
      </c>
      <c r="AL123" s="62">
        <v>10</v>
      </c>
      <c r="AM123" s="62" t="s">
        <v>290</v>
      </c>
      <c r="AN123" s="62">
        <v>117</v>
      </c>
      <c r="AO123" s="62">
        <v>11</v>
      </c>
      <c r="AP123" s="62">
        <v>157</v>
      </c>
      <c r="AQ123" s="62">
        <v>20</v>
      </c>
    </row>
    <row r="124" spans="1:43">
      <c r="A124" s="116" t="s">
        <v>967</v>
      </c>
      <c r="B124" s="117" t="s">
        <v>968</v>
      </c>
      <c r="C124" s="117" t="s">
        <v>5262</v>
      </c>
      <c r="D124" s="117" t="s">
        <v>970</v>
      </c>
      <c r="E124" s="117" t="s">
        <v>641</v>
      </c>
      <c r="F124" s="62" t="s">
        <v>288</v>
      </c>
      <c r="G124" s="117" t="s">
        <v>5263</v>
      </c>
      <c r="H124" s="117" t="s">
        <v>5264</v>
      </c>
      <c r="I124" s="117" t="s">
        <v>146</v>
      </c>
      <c r="J124" s="62">
        <v>23</v>
      </c>
      <c r="K124" s="62">
        <v>8</v>
      </c>
      <c r="L124" s="62">
        <v>9</v>
      </c>
      <c r="M124" s="62">
        <v>40</v>
      </c>
      <c r="N124" s="62">
        <v>35</v>
      </c>
      <c r="O124" s="62">
        <v>35</v>
      </c>
      <c r="P124" s="62">
        <v>25</v>
      </c>
      <c r="Q124" s="62">
        <v>28</v>
      </c>
      <c r="R124" s="62">
        <v>33</v>
      </c>
      <c r="S124" s="62">
        <v>28</v>
      </c>
      <c r="T124" s="62">
        <v>27</v>
      </c>
      <c r="U124" s="62">
        <v>0</v>
      </c>
      <c r="V124" s="62">
        <v>0</v>
      </c>
      <c r="W124" s="62">
        <v>0</v>
      </c>
      <c r="X124" s="62">
        <v>0</v>
      </c>
      <c r="Y124" s="62">
        <v>0</v>
      </c>
      <c r="Z124" s="62">
        <v>0</v>
      </c>
      <c r="AA124" s="62">
        <v>0</v>
      </c>
      <c r="AB124" s="62">
        <v>0</v>
      </c>
      <c r="AC124" s="62">
        <v>0</v>
      </c>
      <c r="AD124" s="62">
        <v>0</v>
      </c>
      <c r="AE124" s="62">
        <v>106</v>
      </c>
      <c r="AF124" s="62">
        <v>105</v>
      </c>
      <c r="AG124" s="62">
        <v>0</v>
      </c>
      <c r="AH124" s="62">
        <v>0</v>
      </c>
      <c r="AI124" s="62">
        <v>0</v>
      </c>
      <c r="AJ124" s="62">
        <v>14</v>
      </c>
      <c r="AK124" s="62">
        <v>0</v>
      </c>
      <c r="AL124" s="62">
        <v>22</v>
      </c>
      <c r="AM124" s="62">
        <v>0</v>
      </c>
      <c r="AN124" s="62">
        <v>140</v>
      </c>
      <c r="AO124" s="62">
        <v>35</v>
      </c>
      <c r="AP124" s="62">
        <v>211</v>
      </c>
      <c r="AQ124" s="62">
        <v>0</v>
      </c>
    </row>
    <row r="125" spans="1:43">
      <c r="A125" s="116" t="s">
        <v>971</v>
      </c>
      <c r="B125" s="117" t="s">
        <v>972</v>
      </c>
      <c r="C125" s="117" t="s">
        <v>5265</v>
      </c>
      <c r="D125" s="117" t="s">
        <v>973</v>
      </c>
      <c r="E125" s="117" t="s">
        <v>955</v>
      </c>
      <c r="F125" s="62" t="s">
        <v>288</v>
      </c>
      <c r="G125" s="117" t="s">
        <v>5266</v>
      </c>
      <c r="H125" s="117" t="s">
        <v>5267</v>
      </c>
      <c r="I125" s="117" t="s">
        <v>146</v>
      </c>
      <c r="J125" s="62">
        <v>26</v>
      </c>
      <c r="K125" s="62">
        <v>4</v>
      </c>
      <c r="L125" s="62">
        <v>3</v>
      </c>
      <c r="M125" s="62">
        <v>33</v>
      </c>
      <c r="N125" s="62">
        <v>0</v>
      </c>
      <c r="O125" s="62">
        <v>0</v>
      </c>
      <c r="P125" s="62">
        <v>0</v>
      </c>
      <c r="Q125" s="62">
        <v>0</v>
      </c>
      <c r="R125" s="62">
        <v>0</v>
      </c>
      <c r="S125" s="62">
        <v>0</v>
      </c>
      <c r="T125" s="62">
        <v>49</v>
      </c>
      <c r="U125" s="62">
        <v>47</v>
      </c>
      <c r="V125" s="62">
        <v>61</v>
      </c>
      <c r="W125" s="62">
        <v>55</v>
      </c>
      <c r="X125" s="62">
        <v>26</v>
      </c>
      <c r="Y125" s="62">
        <v>29</v>
      </c>
      <c r="Z125" s="62">
        <v>20</v>
      </c>
      <c r="AA125" s="62">
        <v>19</v>
      </c>
      <c r="AB125" s="62">
        <v>0</v>
      </c>
      <c r="AC125" s="62">
        <v>0</v>
      </c>
      <c r="AD125" s="62">
        <v>0</v>
      </c>
      <c r="AE125" s="62">
        <v>150</v>
      </c>
      <c r="AF125" s="62">
        <v>156</v>
      </c>
      <c r="AG125" s="62" t="s">
        <v>290</v>
      </c>
      <c r="AH125" s="62">
        <v>11</v>
      </c>
      <c r="AI125" s="62">
        <v>0</v>
      </c>
      <c r="AJ125" s="62">
        <v>218</v>
      </c>
      <c r="AK125" s="62">
        <v>17</v>
      </c>
      <c r="AL125" s="62" t="s">
        <v>290</v>
      </c>
      <c r="AM125" s="62" t="s">
        <v>290</v>
      </c>
      <c r="AN125" s="62">
        <v>51</v>
      </c>
      <c r="AO125" s="62">
        <v>16</v>
      </c>
      <c r="AP125" s="62">
        <v>306</v>
      </c>
      <c r="AQ125" s="62" t="s">
        <v>290</v>
      </c>
    </row>
    <row r="126" spans="1:43">
      <c r="A126" s="116" t="s">
        <v>979</v>
      </c>
      <c r="B126" s="117" t="s">
        <v>980</v>
      </c>
      <c r="C126" s="117" t="s">
        <v>5268</v>
      </c>
      <c r="D126" s="117" t="s">
        <v>983</v>
      </c>
      <c r="E126" s="117" t="s">
        <v>613</v>
      </c>
      <c r="F126" s="62" t="s">
        <v>288</v>
      </c>
      <c r="G126" s="117" t="s">
        <v>5269</v>
      </c>
      <c r="H126" s="117" t="s">
        <v>5270</v>
      </c>
      <c r="I126" s="117" t="s">
        <v>146</v>
      </c>
      <c r="J126" s="62">
        <v>40</v>
      </c>
      <c r="K126" s="62">
        <v>7</v>
      </c>
      <c r="L126" s="62">
        <v>13</v>
      </c>
      <c r="M126" s="62">
        <v>60</v>
      </c>
      <c r="N126" s="62">
        <v>16</v>
      </c>
      <c r="O126" s="62">
        <v>28</v>
      </c>
      <c r="P126" s="62">
        <v>24</v>
      </c>
      <c r="Q126" s="62">
        <v>31</v>
      </c>
      <c r="R126" s="62">
        <v>24</v>
      </c>
      <c r="S126" s="62">
        <v>32</v>
      </c>
      <c r="T126" s="62">
        <v>32</v>
      </c>
      <c r="U126" s="62">
        <v>35</v>
      </c>
      <c r="V126" s="62">
        <v>33</v>
      </c>
      <c r="W126" s="62">
        <v>19</v>
      </c>
      <c r="X126" s="62">
        <v>0</v>
      </c>
      <c r="Y126" s="62">
        <v>0</v>
      </c>
      <c r="Z126" s="62">
        <v>0</v>
      </c>
      <c r="AA126" s="62">
        <v>0</v>
      </c>
      <c r="AB126" s="62">
        <v>0</v>
      </c>
      <c r="AC126" s="62">
        <v>0</v>
      </c>
      <c r="AD126" s="62">
        <v>0</v>
      </c>
      <c r="AE126" s="62">
        <v>124</v>
      </c>
      <c r="AF126" s="62">
        <v>150</v>
      </c>
      <c r="AG126" s="62">
        <v>0</v>
      </c>
      <c r="AH126" s="62">
        <v>0</v>
      </c>
      <c r="AI126" s="62">
        <v>0</v>
      </c>
      <c r="AJ126" s="62">
        <v>68</v>
      </c>
      <c r="AK126" s="62">
        <v>10</v>
      </c>
      <c r="AL126" s="62">
        <v>16</v>
      </c>
      <c r="AM126" s="62">
        <v>0</v>
      </c>
      <c r="AN126" s="62">
        <v>128</v>
      </c>
      <c r="AO126" s="62">
        <v>52</v>
      </c>
      <c r="AP126" s="62">
        <v>274</v>
      </c>
      <c r="AQ126" s="62">
        <v>23</v>
      </c>
    </row>
    <row r="127" spans="1:43">
      <c r="A127" s="116" t="s">
        <v>984</v>
      </c>
      <c r="B127" s="117" t="s">
        <v>985</v>
      </c>
      <c r="C127" s="117" t="s">
        <v>5271</v>
      </c>
      <c r="D127" s="117" t="s">
        <v>988</v>
      </c>
      <c r="E127" s="117" t="s">
        <v>574</v>
      </c>
      <c r="F127" s="62" t="s">
        <v>288</v>
      </c>
      <c r="G127" s="117" t="s">
        <v>5272</v>
      </c>
      <c r="H127" s="117" t="s">
        <v>5273</v>
      </c>
      <c r="I127" s="117" t="s">
        <v>146</v>
      </c>
      <c r="J127" s="62">
        <v>40</v>
      </c>
      <c r="K127" s="62">
        <v>5</v>
      </c>
      <c r="L127" s="62">
        <v>9</v>
      </c>
      <c r="M127" s="62">
        <v>54</v>
      </c>
      <c r="N127" s="62">
        <v>10</v>
      </c>
      <c r="O127" s="62">
        <v>16</v>
      </c>
      <c r="P127" s="62">
        <v>14</v>
      </c>
      <c r="Q127" s="62">
        <v>14</v>
      </c>
      <c r="R127" s="62">
        <v>18</v>
      </c>
      <c r="S127" s="62">
        <v>12</v>
      </c>
      <c r="T127" s="62">
        <v>13</v>
      </c>
      <c r="U127" s="62">
        <v>25</v>
      </c>
      <c r="V127" s="62">
        <v>24</v>
      </c>
      <c r="W127" s="62">
        <v>24</v>
      </c>
      <c r="X127" s="62">
        <v>12</v>
      </c>
      <c r="Y127" s="62">
        <v>17</v>
      </c>
      <c r="Z127" s="62">
        <v>18</v>
      </c>
      <c r="AA127" s="62">
        <v>19</v>
      </c>
      <c r="AB127" s="62">
        <v>0</v>
      </c>
      <c r="AC127" s="62">
        <v>0</v>
      </c>
      <c r="AD127" s="62">
        <v>0</v>
      </c>
      <c r="AE127" s="62">
        <v>119</v>
      </c>
      <c r="AF127" s="62">
        <v>117</v>
      </c>
      <c r="AG127" s="62">
        <v>10</v>
      </c>
      <c r="AH127" s="62" t="s">
        <v>290</v>
      </c>
      <c r="AI127" s="62">
        <v>0</v>
      </c>
      <c r="AJ127" s="62">
        <v>48</v>
      </c>
      <c r="AK127" s="62">
        <v>33</v>
      </c>
      <c r="AL127" s="62">
        <v>11</v>
      </c>
      <c r="AM127" s="62">
        <v>0</v>
      </c>
      <c r="AN127" s="62">
        <v>132</v>
      </c>
      <c r="AO127" s="62">
        <v>12</v>
      </c>
      <c r="AP127" s="62">
        <v>236</v>
      </c>
      <c r="AQ127" s="62">
        <v>50</v>
      </c>
    </row>
    <row r="128" spans="1:43">
      <c r="A128" s="116" t="s">
        <v>989</v>
      </c>
      <c r="B128" s="117" t="s">
        <v>990</v>
      </c>
      <c r="C128" s="117" t="s">
        <v>5274</v>
      </c>
      <c r="D128" s="117" t="s">
        <v>993</v>
      </c>
      <c r="E128" s="117" t="s">
        <v>877</v>
      </c>
      <c r="F128" s="62" t="s">
        <v>288</v>
      </c>
      <c r="G128" s="117" t="s">
        <v>5275</v>
      </c>
      <c r="H128" s="117" t="s">
        <v>5276</v>
      </c>
      <c r="I128" s="117" t="s">
        <v>146</v>
      </c>
      <c r="J128" s="62">
        <v>56</v>
      </c>
      <c r="K128" s="62">
        <v>23</v>
      </c>
      <c r="L128" s="62">
        <v>9</v>
      </c>
      <c r="M128" s="62">
        <v>88</v>
      </c>
      <c r="N128" s="62">
        <v>118</v>
      </c>
      <c r="O128" s="62">
        <v>82</v>
      </c>
      <c r="P128" s="62">
        <v>78</v>
      </c>
      <c r="Q128" s="62">
        <v>72</v>
      </c>
      <c r="R128" s="62">
        <v>74</v>
      </c>
      <c r="S128" s="62">
        <v>86</v>
      </c>
      <c r="T128" s="62">
        <v>71</v>
      </c>
      <c r="U128" s="62">
        <v>66</v>
      </c>
      <c r="V128" s="62">
        <v>66</v>
      </c>
      <c r="W128" s="62">
        <v>67</v>
      </c>
      <c r="X128" s="62">
        <v>0</v>
      </c>
      <c r="Y128" s="62">
        <v>0</v>
      </c>
      <c r="Z128" s="62">
        <v>0</v>
      </c>
      <c r="AA128" s="62">
        <v>0</v>
      </c>
      <c r="AB128" s="62">
        <v>0</v>
      </c>
      <c r="AC128" s="62">
        <v>0</v>
      </c>
      <c r="AD128" s="62">
        <v>0</v>
      </c>
      <c r="AE128" s="62">
        <v>393</v>
      </c>
      <c r="AF128" s="62">
        <v>387</v>
      </c>
      <c r="AG128" s="62">
        <v>0</v>
      </c>
      <c r="AH128" s="62">
        <v>0</v>
      </c>
      <c r="AI128" s="62">
        <v>0</v>
      </c>
      <c r="AJ128" s="62">
        <v>21</v>
      </c>
      <c r="AK128" s="62" t="s">
        <v>290</v>
      </c>
      <c r="AL128" s="62">
        <v>19</v>
      </c>
      <c r="AM128" s="62">
        <v>0</v>
      </c>
      <c r="AN128" s="62">
        <v>669</v>
      </c>
      <c r="AO128" s="62">
        <v>69</v>
      </c>
      <c r="AP128" s="62">
        <v>780</v>
      </c>
      <c r="AQ128" s="62" t="s">
        <v>290</v>
      </c>
    </row>
    <row r="129" spans="1:43">
      <c r="A129" s="116" t="s">
        <v>994</v>
      </c>
      <c r="B129" s="117" t="s">
        <v>995</v>
      </c>
      <c r="C129" s="117" t="s">
        <v>5277</v>
      </c>
      <c r="D129" s="117" t="s">
        <v>998</v>
      </c>
      <c r="E129" s="117" t="s">
        <v>613</v>
      </c>
      <c r="F129" s="62" t="s">
        <v>288</v>
      </c>
      <c r="G129" s="117" t="s">
        <v>5278</v>
      </c>
      <c r="H129" s="117" t="s">
        <v>5279</v>
      </c>
      <c r="I129" s="117" t="s">
        <v>146</v>
      </c>
      <c r="J129" s="62">
        <v>28</v>
      </c>
      <c r="K129" s="62">
        <v>5</v>
      </c>
      <c r="L129" s="62">
        <v>11</v>
      </c>
      <c r="M129" s="62">
        <v>44</v>
      </c>
      <c r="N129" s="62">
        <v>0</v>
      </c>
      <c r="O129" s="62">
        <v>0</v>
      </c>
      <c r="P129" s="62">
        <v>0</v>
      </c>
      <c r="Q129" s="62">
        <v>0</v>
      </c>
      <c r="R129" s="62">
        <v>0</v>
      </c>
      <c r="S129" s="62">
        <v>0</v>
      </c>
      <c r="T129" s="62">
        <v>0</v>
      </c>
      <c r="U129" s="62">
        <v>36</v>
      </c>
      <c r="V129" s="62">
        <v>29</v>
      </c>
      <c r="W129" s="62">
        <v>30</v>
      </c>
      <c r="X129" s="62">
        <v>37</v>
      </c>
      <c r="Y129" s="62">
        <v>32</v>
      </c>
      <c r="Z129" s="62">
        <v>38</v>
      </c>
      <c r="AA129" s="62">
        <v>22</v>
      </c>
      <c r="AB129" s="62">
        <v>0</v>
      </c>
      <c r="AC129" s="62">
        <v>0</v>
      </c>
      <c r="AD129" s="62">
        <v>0</v>
      </c>
      <c r="AE129" s="62">
        <v>224</v>
      </c>
      <c r="AF129" s="62">
        <v>0</v>
      </c>
      <c r="AG129" s="62">
        <v>0</v>
      </c>
      <c r="AH129" s="62">
        <v>22</v>
      </c>
      <c r="AI129" s="62">
        <v>0</v>
      </c>
      <c r="AJ129" s="62">
        <v>14</v>
      </c>
      <c r="AK129" s="62" t="s">
        <v>290</v>
      </c>
      <c r="AL129" s="62">
        <v>44</v>
      </c>
      <c r="AM129" s="62">
        <v>0</v>
      </c>
      <c r="AN129" s="62">
        <v>146</v>
      </c>
      <c r="AO129" s="62">
        <v>14</v>
      </c>
      <c r="AP129" s="62">
        <v>224</v>
      </c>
      <c r="AQ129" s="62">
        <v>40</v>
      </c>
    </row>
    <row r="130" spans="1:43">
      <c r="A130" s="116" t="s">
        <v>999</v>
      </c>
      <c r="B130" s="117" t="s">
        <v>1000</v>
      </c>
      <c r="C130" s="117" t="s">
        <v>5280</v>
      </c>
      <c r="D130" s="117" t="s">
        <v>1003</v>
      </c>
      <c r="E130" s="117" t="s">
        <v>669</v>
      </c>
      <c r="F130" s="62" t="s">
        <v>288</v>
      </c>
      <c r="G130" s="117" t="s">
        <v>5281</v>
      </c>
      <c r="H130" s="117" t="s">
        <v>5282</v>
      </c>
      <c r="I130" s="117" t="s">
        <v>146</v>
      </c>
      <c r="J130" s="62">
        <v>25</v>
      </c>
      <c r="K130" s="62">
        <v>13</v>
      </c>
      <c r="L130" s="62">
        <v>4</v>
      </c>
      <c r="M130" s="62">
        <v>42</v>
      </c>
      <c r="N130" s="62">
        <v>24</v>
      </c>
      <c r="O130" s="62">
        <v>18</v>
      </c>
      <c r="P130" s="62">
        <v>11</v>
      </c>
      <c r="Q130" s="62">
        <v>11</v>
      </c>
      <c r="R130" s="62">
        <v>17</v>
      </c>
      <c r="S130" s="62">
        <v>11</v>
      </c>
      <c r="T130" s="62">
        <v>14</v>
      </c>
      <c r="U130" s="62">
        <v>11</v>
      </c>
      <c r="V130" s="62">
        <v>15</v>
      </c>
      <c r="W130" s="62" t="s">
        <v>290</v>
      </c>
      <c r="X130" s="62">
        <v>10</v>
      </c>
      <c r="Y130" s="62">
        <v>0</v>
      </c>
      <c r="Z130" s="62">
        <v>0</v>
      </c>
      <c r="AA130" s="62">
        <v>0</v>
      </c>
      <c r="AB130" s="62">
        <v>0</v>
      </c>
      <c r="AC130" s="62">
        <v>0</v>
      </c>
      <c r="AD130" s="62">
        <v>0</v>
      </c>
      <c r="AE130" s="62">
        <v>79</v>
      </c>
      <c r="AF130" s="62">
        <v>69</v>
      </c>
      <c r="AG130" s="62">
        <v>0</v>
      </c>
      <c r="AH130" s="62">
        <v>0</v>
      </c>
      <c r="AI130" s="62">
        <v>0</v>
      </c>
      <c r="AJ130" s="62">
        <v>148</v>
      </c>
      <c r="AK130" s="62">
        <v>0</v>
      </c>
      <c r="AL130" s="62">
        <v>0</v>
      </c>
      <c r="AM130" s="62">
        <v>0</v>
      </c>
      <c r="AN130" s="62">
        <v>0</v>
      </c>
      <c r="AO130" s="62">
        <v>0</v>
      </c>
      <c r="AP130" s="62">
        <v>148</v>
      </c>
      <c r="AQ130" s="62">
        <v>0</v>
      </c>
    </row>
    <row r="131" spans="1:43">
      <c r="A131" s="116" t="s">
        <v>1004</v>
      </c>
      <c r="B131" s="117" t="s">
        <v>1005</v>
      </c>
      <c r="C131" s="117" t="s">
        <v>5283</v>
      </c>
      <c r="D131" s="117" t="s">
        <v>1008</v>
      </c>
      <c r="E131" s="117" t="s">
        <v>641</v>
      </c>
      <c r="F131" s="62" t="s">
        <v>288</v>
      </c>
      <c r="G131" s="117" t="s">
        <v>5284</v>
      </c>
      <c r="H131" s="117" t="s">
        <v>5285</v>
      </c>
      <c r="I131" s="117" t="s">
        <v>146</v>
      </c>
      <c r="J131" s="62">
        <v>27</v>
      </c>
      <c r="K131" s="62">
        <v>15.5</v>
      </c>
      <c r="L131" s="62">
        <v>7</v>
      </c>
      <c r="M131" s="62">
        <v>49.5</v>
      </c>
      <c r="N131" s="62">
        <v>0</v>
      </c>
      <c r="O131" s="62">
        <v>0</v>
      </c>
      <c r="P131" s="62">
        <v>0</v>
      </c>
      <c r="Q131" s="62">
        <v>0</v>
      </c>
      <c r="R131" s="62">
        <v>0</v>
      </c>
      <c r="S131" s="62">
        <v>0</v>
      </c>
      <c r="T131" s="62">
        <v>0</v>
      </c>
      <c r="U131" s="62">
        <v>36</v>
      </c>
      <c r="V131" s="62">
        <v>43</v>
      </c>
      <c r="W131" s="62">
        <v>48</v>
      </c>
      <c r="X131" s="62">
        <v>63</v>
      </c>
      <c r="Y131" s="62">
        <v>61</v>
      </c>
      <c r="Z131" s="62">
        <v>54</v>
      </c>
      <c r="AA131" s="62">
        <v>37</v>
      </c>
      <c r="AB131" s="62">
        <v>0</v>
      </c>
      <c r="AC131" s="62">
        <v>0</v>
      </c>
      <c r="AD131" s="62">
        <v>0</v>
      </c>
      <c r="AE131" s="62">
        <v>0</v>
      </c>
      <c r="AF131" s="62">
        <v>342</v>
      </c>
      <c r="AG131" s="62">
        <v>37</v>
      </c>
      <c r="AH131" s="62">
        <v>0</v>
      </c>
      <c r="AI131" s="62">
        <v>0</v>
      </c>
      <c r="AJ131" s="62">
        <v>21</v>
      </c>
      <c r="AK131" s="62" t="s">
        <v>290</v>
      </c>
      <c r="AL131" s="62">
        <v>44</v>
      </c>
      <c r="AM131" s="62" t="s">
        <v>290</v>
      </c>
      <c r="AN131" s="62">
        <v>247</v>
      </c>
      <c r="AO131" s="62">
        <v>20</v>
      </c>
      <c r="AP131" s="62">
        <v>342</v>
      </c>
      <c r="AQ131" s="62">
        <v>0</v>
      </c>
    </row>
    <row r="132" spans="1:43">
      <c r="A132" s="116" t="s">
        <v>1009</v>
      </c>
      <c r="B132" s="117" t="s">
        <v>1010</v>
      </c>
      <c r="C132" s="117" t="s">
        <v>5286</v>
      </c>
      <c r="D132" s="117" t="s">
        <v>5287</v>
      </c>
      <c r="E132" s="117" t="s">
        <v>1065</v>
      </c>
      <c r="F132" s="62" t="s">
        <v>288</v>
      </c>
      <c r="G132" s="117" t="s">
        <v>5288</v>
      </c>
      <c r="H132" s="117" t="s">
        <v>5289</v>
      </c>
      <c r="I132" s="117" t="s">
        <v>146</v>
      </c>
      <c r="J132" s="62">
        <v>0</v>
      </c>
      <c r="K132" s="62">
        <v>1</v>
      </c>
      <c r="L132" s="62">
        <v>2</v>
      </c>
      <c r="M132" s="62">
        <v>3</v>
      </c>
      <c r="N132" s="62">
        <v>0</v>
      </c>
      <c r="O132" s="62">
        <v>0</v>
      </c>
      <c r="P132" s="62" t="s">
        <v>290</v>
      </c>
      <c r="Q132" s="62" t="s">
        <v>290</v>
      </c>
      <c r="R132" s="62" t="s">
        <v>290</v>
      </c>
      <c r="S132" s="62" t="s">
        <v>290</v>
      </c>
      <c r="T132" s="62" t="s">
        <v>290</v>
      </c>
      <c r="U132" s="62" t="s">
        <v>290</v>
      </c>
      <c r="V132" s="62" t="s">
        <v>290</v>
      </c>
      <c r="W132" s="62" t="s">
        <v>290</v>
      </c>
      <c r="X132" s="62" t="s">
        <v>290</v>
      </c>
      <c r="Y132" s="62" t="s">
        <v>290</v>
      </c>
      <c r="Z132" s="62" t="s">
        <v>290</v>
      </c>
      <c r="AA132" s="62" t="s">
        <v>290</v>
      </c>
      <c r="AB132" s="62">
        <v>0</v>
      </c>
      <c r="AC132" s="62">
        <v>0</v>
      </c>
      <c r="AD132" s="62">
        <v>0</v>
      </c>
      <c r="AE132" s="62">
        <v>16</v>
      </c>
      <c r="AF132" s="62">
        <v>19</v>
      </c>
      <c r="AG132" s="62" t="s">
        <v>290</v>
      </c>
      <c r="AH132" s="62">
        <v>0</v>
      </c>
      <c r="AI132" s="62" t="s">
        <v>290</v>
      </c>
      <c r="AJ132" s="62" t="s">
        <v>290</v>
      </c>
      <c r="AK132" s="62" t="s">
        <v>290</v>
      </c>
      <c r="AL132" s="62" t="s">
        <v>290</v>
      </c>
      <c r="AM132" s="62">
        <v>0</v>
      </c>
      <c r="AN132" s="62">
        <v>22</v>
      </c>
      <c r="AO132" s="62" t="s">
        <v>290</v>
      </c>
      <c r="AP132" s="62">
        <v>35</v>
      </c>
      <c r="AQ132" s="62">
        <v>10</v>
      </c>
    </row>
    <row r="133" spans="1:43">
      <c r="A133" s="116" t="s">
        <v>1015</v>
      </c>
      <c r="B133" s="117" t="s">
        <v>1016</v>
      </c>
      <c r="C133" s="117" t="s">
        <v>5290</v>
      </c>
      <c r="D133" s="117" t="s">
        <v>1019</v>
      </c>
      <c r="E133" s="117" t="s">
        <v>1020</v>
      </c>
      <c r="F133" s="62" t="s">
        <v>288</v>
      </c>
      <c r="G133" s="117" t="s">
        <v>5291</v>
      </c>
      <c r="H133" s="117" t="s">
        <v>5292</v>
      </c>
      <c r="I133" s="117" t="s">
        <v>146</v>
      </c>
      <c r="J133" s="62">
        <v>2.5</v>
      </c>
      <c r="K133" s="62">
        <v>0.5</v>
      </c>
      <c r="L133" s="62">
        <v>2.5</v>
      </c>
      <c r="M133" s="62">
        <v>5.5</v>
      </c>
      <c r="N133" s="62">
        <v>0</v>
      </c>
      <c r="O133" s="62">
        <v>0</v>
      </c>
      <c r="P133" s="62">
        <v>0</v>
      </c>
      <c r="Q133" s="62">
        <v>0</v>
      </c>
      <c r="R133" s="62">
        <v>0</v>
      </c>
      <c r="S133" s="62">
        <v>0</v>
      </c>
      <c r="T133" s="62">
        <v>0</v>
      </c>
      <c r="U133" s="62">
        <v>0</v>
      </c>
      <c r="V133" s="62">
        <v>0</v>
      </c>
      <c r="W133" s="62">
        <v>0</v>
      </c>
      <c r="X133" s="62">
        <v>11</v>
      </c>
      <c r="Y133" s="62" t="s">
        <v>290</v>
      </c>
      <c r="Z133" s="62" t="s">
        <v>290</v>
      </c>
      <c r="AA133" s="62" t="s">
        <v>290</v>
      </c>
      <c r="AB133" s="62">
        <v>0</v>
      </c>
      <c r="AC133" s="62">
        <v>0</v>
      </c>
      <c r="AD133" s="62">
        <v>0</v>
      </c>
      <c r="AE133" s="62">
        <v>16</v>
      </c>
      <c r="AF133" s="62" t="s">
        <v>290</v>
      </c>
      <c r="AG133" s="62" t="s">
        <v>290</v>
      </c>
      <c r="AH133" s="62">
        <v>16</v>
      </c>
      <c r="AI133" s="62">
        <v>0</v>
      </c>
      <c r="AJ133" s="62">
        <v>0</v>
      </c>
      <c r="AK133" s="62">
        <v>13</v>
      </c>
      <c r="AL133" s="62" t="s">
        <v>290</v>
      </c>
      <c r="AM133" s="62">
        <v>0</v>
      </c>
      <c r="AN133" s="62">
        <v>0</v>
      </c>
      <c r="AO133" s="62" t="s">
        <v>290</v>
      </c>
      <c r="AP133" s="62">
        <v>19</v>
      </c>
      <c r="AQ133" s="62">
        <v>19</v>
      </c>
    </row>
    <row r="134" spans="1:43">
      <c r="A134" s="116" t="s">
        <v>4569</v>
      </c>
      <c r="B134" s="117" t="s">
        <v>2656</v>
      </c>
      <c r="C134" s="117" t="s">
        <v>5293</v>
      </c>
      <c r="D134" s="117" t="s">
        <v>2658</v>
      </c>
      <c r="E134" s="117" t="s">
        <v>1020</v>
      </c>
      <c r="F134" s="62" t="s">
        <v>288</v>
      </c>
      <c r="G134" s="117" t="s">
        <v>5294</v>
      </c>
      <c r="H134" s="117" t="s">
        <v>5295</v>
      </c>
      <c r="I134" s="117" t="s">
        <v>146</v>
      </c>
      <c r="J134" s="62">
        <v>4</v>
      </c>
      <c r="K134" s="62">
        <v>0</v>
      </c>
      <c r="L134" s="62">
        <v>1</v>
      </c>
      <c r="M134" s="62">
        <v>5</v>
      </c>
      <c r="N134" s="62">
        <v>0</v>
      </c>
      <c r="O134" s="62">
        <v>0</v>
      </c>
      <c r="P134" s="62">
        <v>0</v>
      </c>
      <c r="Q134" s="62">
        <v>0</v>
      </c>
      <c r="R134" s="62">
        <v>0</v>
      </c>
      <c r="S134" s="62">
        <v>0</v>
      </c>
      <c r="T134" s="62">
        <v>0</v>
      </c>
      <c r="U134" s="62">
        <v>0</v>
      </c>
      <c r="V134" s="62">
        <v>0</v>
      </c>
      <c r="W134" s="62">
        <v>0</v>
      </c>
      <c r="X134" s="62" t="s">
        <v>290</v>
      </c>
      <c r="Y134" s="62" t="s">
        <v>290</v>
      </c>
      <c r="Z134" s="62" t="s">
        <v>290</v>
      </c>
      <c r="AA134" s="62">
        <v>11</v>
      </c>
      <c r="AB134" s="62">
        <v>0</v>
      </c>
      <c r="AC134" s="62">
        <v>0</v>
      </c>
      <c r="AD134" s="62">
        <v>0</v>
      </c>
      <c r="AE134" s="62">
        <v>12</v>
      </c>
      <c r="AF134" s="62" t="s">
        <v>290</v>
      </c>
      <c r="AG134" s="62" t="s">
        <v>290</v>
      </c>
      <c r="AH134" s="62" t="s">
        <v>290</v>
      </c>
      <c r="AI134" s="62">
        <v>0</v>
      </c>
      <c r="AJ134" s="62">
        <v>0</v>
      </c>
      <c r="AK134" s="62">
        <v>12</v>
      </c>
      <c r="AL134" s="62" t="s">
        <v>290</v>
      </c>
      <c r="AM134" s="62">
        <v>0</v>
      </c>
      <c r="AN134" s="62">
        <v>0</v>
      </c>
      <c r="AO134" s="62">
        <v>0</v>
      </c>
      <c r="AP134" s="62">
        <v>20</v>
      </c>
      <c r="AQ134" s="62">
        <v>20</v>
      </c>
    </row>
    <row r="135" spans="1:43">
      <c r="A135" s="116" t="s">
        <v>1027</v>
      </c>
      <c r="B135" s="117" t="s">
        <v>1028</v>
      </c>
      <c r="C135" s="117" t="s">
        <v>5296</v>
      </c>
      <c r="D135" s="117" t="s">
        <v>5297</v>
      </c>
      <c r="E135" s="117" t="s">
        <v>1020</v>
      </c>
      <c r="F135" s="62" t="s">
        <v>288</v>
      </c>
      <c r="G135" s="117" t="s">
        <v>5298</v>
      </c>
      <c r="H135" s="117" t="s">
        <v>5299</v>
      </c>
      <c r="I135" s="117" t="s">
        <v>146</v>
      </c>
      <c r="J135" s="62">
        <v>15</v>
      </c>
      <c r="K135" s="62">
        <v>1</v>
      </c>
      <c r="L135" s="62">
        <v>5</v>
      </c>
      <c r="M135" s="62">
        <v>21</v>
      </c>
      <c r="N135" s="62">
        <v>0</v>
      </c>
      <c r="O135" s="62" t="s">
        <v>290</v>
      </c>
      <c r="P135" s="62">
        <v>10</v>
      </c>
      <c r="Q135" s="62" t="s">
        <v>290</v>
      </c>
      <c r="R135" s="62">
        <v>13</v>
      </c>
      <c r="S135" s="62">
        <v>15</v>
      </c>
      <c r="T135" s="62">
        <v>14</v>
      </c>
      <c r="U135" s="62">
        <v>15</v>
      </c>
      <c r="V135" s="62">
        <v>10</v>
      </c>
      <c r="W135" s="62">
        <v>11</v>
      </c>
      <c r="X135" s="62">
        <v>0</v>
      </c>
      <c r="Y135" s="62">
        <v>0</v>
      </c>
      <c r="Z135" s="62">
        <v>0</v>
      </c>
      <c r="AA135" s="62">
        <v>0</v>
      </c>
      <c r="AB135" s="62">
        <v>0</v>
      </c>
      <c r="AC135" s="62">
        <v>0</v>
      </c>
      <c r="AD135" s="62">
        <v>0</v>
      </c>
      <c r="AE135" s="62">
        <v>46</v>
      </c>
      <c r="AF135" s="62">
        <v>56</v>
      </c>
      <c r="AG135" s="62">
        <v>0</v>
      </c>
      <c r="AH135" s="62">
        <v>0</v>
      </c>
      <c r="AI135" s="62">
        <v>0</v>
      </c>
      <c r="AJ135" s="62" t="s">
        <v>290</v>
      </c>
      <c r="AK135" s="62" t="s">
        <v>290</v>
      </c>
      <c r="AL135" s="62">
        <v>11</v>
      </c>
      <c r="AM135" s="62">
        <v>0</v>
      </c>
      <c r="AN135" s="62">
        <v>62</v>
      </c>
      <c r="AO135" s="62">
        <v>21</v>
      </c>
      <c r="AP135" s="62">
        <v>102</v>
      </c>
      <c r="AQ135" s="62">
        <v>0</v>
      </c>
    </row>
    <row r="136" spans="1:43">
      <c r="A136" s="116" t="s">
        <v>1032</v>
      </c>
      <c r="B136" s="117" t="s">
        <v>1033</v>
      </c>
      <c r="C136" s="117" t="s">
        <v>5300</v>
      </c>
      <c r="D136" s="117" t="s">
        <v>1035</v>
      </c>
      <c r="E136" s="117" t="s">
        <v>1020</v>
      </c>
      <c r="F136" s="62" t="s">
        <v>288</v>
      </c>
      <c r="G136" s="117" t="s">
        <v>5301</v>
      </c>
      <c r="H136" s="117" t="s">
        <v>5302</v>
      </c>
      <c r="I136" s="117" t="s">
        <v>146</v>
      </c>
      <c r="J136" s="62">
        <v>68.5</v>
      </c>
      <c r="K136" s="62">
        <v>33</v>
      </c>
      <c r="L136" s="62">
        <v>10.5</v>
      </c>
      <c r="M136" s="62">
        <v>112</v>
      </c>
      <c r="N136" s="62">
        <v>0</v>
      </c>
      <c r="O136" s="62">
        <v>0</v>
      </c>
      <c r="P136" s="62">
        <v>0</v>
      </c>
      <c r="Q136" s="62">
        <v>0</v>
      </c>
      <c r="R136" s="62">
        <v>0</v>
      </c>
      <c r="S136" s="62">
        <v>0</v>
      </c>
      <c r="T136" s="62">
        <v>0</v>
      </c>
      <c r="U136" s="62">
        <v>0</v>
      </c>
      <c r="V136" s="62">
        <v>0</v>
      </c>
      <c r="W136" s="62">
        <v>0</v>
      </c>
      <c r="X136" s="62">
        <v>256</v>
      </c>
      <c r="Y136" s="62">
        <v>259</v>
      </c>
      <c r="Z136" s="62">
        <v>254</v>
      </c>
      <c r="AA136" s="62">
        <v>244</v>
      </c>
      <c r="AB136" s="62">
        <v>0</v>
      </c>
      <c r="AC136" s="62">
        <v>0</v>
      </c>
      <c r="AD136" s="62">
        <v>0</v>
      </c>
      <c r="AE136" s="62">
        <v>468</v>
      </c>
      <c r="AF136" s="62">
        <v>545</v>
      </c>
      <c r="AG136" s="62">
        <v>139</v>
      </c>
      <c r="AH136" s="62">
        <v>105</v>
      </c>
      <c r="AI136" s="62" t="s">
        <v>290</v>
      </c>
      <c r="AJ136" s="62">
        <v>23</v>
      </c>
      <c r="AK136" s="62">
        <v>68</v>
      </c>
      <c r="AL136" s="62">
        <v>193</v>
      </c>
      <c r="AM136" s="62" t="s">
        <v>290</v>
      </c>
      <c r="AN136" s="62">
        <v>636</v>
      </c>
      <c r="AO136" s="62">
        <v>82</v>
      </c>
      <c r="AP136" s="62">
        <v>1013</v>
      </c>
      <c r="AQ136" s="62">
        <v>70</v>
      </c>
    </row>
    <row r="137" spans="1:43">
      <c r="A137" s="116" t="s">
        <v>1043</v>
      </c>
      <c r="B137" s="117" t="s">
        <v>1044</v>
      </c>
      <c r="C137" s="117" t="s">
        <v>5303</v>
      </c>
      <c r="D137" s="117" t="s">
        <v>1046</v>
      </c>
      <c r="E137" s="117" t="s">
        <v>1041</v>
      </c>
      <c r="F137" s="62" t="s">
        <v>288</v>
      </c>
      <c r="G137" s="117" t="s">
        <v>5304</v>
      </c>
      <c r="H137" s="117" t="s">
        <v>5305</v>
      </c>
      <c r="I137" s="117" t="s">
        <v>146</v>
      </c>
      <c r="J137" s="62">
        <v>29</v>
      </c>
      <c r="K137" s="62">
        <v>23</v>
      </c>
      <c r="L137" s="62">
        <v>6</v>
      </c>
      <c r="M137" s="62">
        <v>58</v>
      </c>
      <c r="N137" s="62">
        <v>0</v>
      </c>
      <c r="O137" s="62">
        <v>0</v>
      </c>
      <c r="P137" s="62">
        <v>0</v>
      </c>
      <c r="Q137" s="62">
        <v>0</v>
      </c>
      <c r="R137" s="62">
        <v>0</v>
      </c>
      <c r="S137" s="62">
        <v>0</v>
      </c>
      <c r="T137" s="62">
        <v>0</v>
      </c>
      <c r="U137" s="62">
        <v>0</v>
      </c>
      <c r="V137" s="62">
        <v>0</v>
      </c>
      <c r="W137" s="62">
        <v>0</v>
      </c>
      <c r="X137" s="62">
        <v>0</v>
      </c>
      <c r="Y137" s="62">
        <v>0</v>
      </c>
      <c r="Z137" s="62">
        <v>0</v>
      </c>
      <c r="AA137" s="62">
        <v>0</v>
      </c>
      <c r="AB137" s="62">
        <v>0</v>
      </c>
      <c r="AC137" s="62">
        <v>0</v>
      </c>
      <c r="AD137" s="62">
        <v>287</v>
      </c>
      <c r="AE137" s="62">
        <v>287</v>
      </c>
      <c r="AF137" s="62">
        <v>0</v>
      </c>
      <c r="AG137" s="62">
        <v>0</v>
      </c>
      <c r="AH137" s="62">
        <v>55</v>
      </c>
      <c r="AI137" s="62">
        <v>0</v>
      </c>
      <c r="AJ137" s="62" t="s">
        <v>290</v>
      </c>
      <c r="AK137" s="62">
        <v>30</v>
      </c>
      <c r="AL137" s="62">
        <v>34</v>
      </c>
      <c r="AM137" s="62">
        <v>0</v>
      </c>
      <c r="AN137" s="62">
        <v>123</v>
      </c>
      <c r="AO137" s="62">
        <v>95</v>
      </c>
      <c r="AP137" s="62">
        <v>287</v>
      </c>
      <c r="AQ137" s="62">
        <v>135</v>
      </c>
    </row>
    <row r="138" spans="1:43">
      <c r="A138" s="116" t="s">
        <v>1047</v>
      </c>
      <c r="B138" s="117" t="s">
        <v>1048</v>
      </c>
      <c r="C138" s="117" t="s">
        <v>5306</v>
      </c>
      <c r="D138" s="117" t="s">
        <v>1051</v>
      </c>
      <c r="E138" s="117" t="s">
        <v>1052</v>
      </c>
      <c r="F138" s="62" t="s">
        <v>288</v>
      </c>
      <c r="G138" s="117" t="s">
        <v>5307</v>
      </c>
      <c r="H138" s="117" t="s">
        <v>5308</v>
      </c>
      <c r="I138" s="117" t="s">
        <v>146</v>
      </c>
      <c r="J138" s="62">
        <v>22</v>
      </c>
      <c r="K138" s="62">
        <v>6</v>
      </c>
      <c r="L138" s="62">
        <v>5.5</v>
      </c>
      <c r="M138" s="62">
        <v>33.5</v>
      </c>
      <c r="N138" s="62">
        <v>0</v>
      </c>
      <c r="O138" s="62">
        <v>0</v>
      </c>
      <c r="P138" s="62">
        <v>0</v>
      </c>
      <c r="Q138" s="62">
        <v>0</v>
      </c>
      <c r="R138" s="62">
        <v>0</v>
      </c>
      <c r="S138" s="62">
        <v>0</v>
      </c>
      <c r="T138" s="62">
        <v>0</v>
      </c>
      <c r="U138" s="62">
        <v>13</v>
      </c>
      <c r="V138" s="62">
        <v>15</v>
      </c>
      <c r="W138" s="62">
        <v>11</v>
      </c>
      <c r="X138" s="62">
        <v>69</v>
      </c>
      <c r="Y138" s="62">
        <v>54</v>
      </c>
      <c r="Z138" s="62">
        <v>47</v>
      </c>
      <c r="AA138" s="62">
        <v>37</v>
      </c>
      <c r="AB138" s="62">
        <v>0</v>
      </c>
      <c r="AC138" s="62">
        <v>0</v>
      </c>
      <c r="AD138" s="62">
        <v>0</v>
      </c>
      <c r="AE138" s="62">
        <v>134</v>
      </c>
      <c r="AF138" s="62">
        <v>153</v>
      </c>
      <c r="AG138" s="62">
        <v>34</v>
      </c>
      <c r="AH138" s="62">
        <v>23</v>
      </c>
      <c r="AI138" s="62">
        <v>0</v>
      </c>
      <c r="AJ138" s="62" t="s">
        <v>290</v>
      </c>
      <c r="AK138" s="62">
        <v>132</v>
      </c>
      <c r="AL138" s="62">
        <v>92</v>
      </c>
      <c r="AM138" s="62">
        <v>0</v>
      </c>
      <c r="AN138" s="62">
        <v>48</v>
      </c>
      <c r="AO138" s="62">
        <v>10</v>
      </c>
      <c r="AP138" s="62">
        <v>287</v>
      </c>
      <c r="AQ138" s="62">
        <v>113</v>
      </c>
    </row>
    <row r="139" spans="1:43">
      <c r="A139" s="116" t="s">
        <v>4571</v>
      </c>
      <c r="B139" s="117" t="s">
        <v>446</v>
      </c>
      <c r="C139" s="117" t="s">
        <v>5309</v>
      </c>
      <c r="D139" s="117" t="s">
        <v>4573</v>
      </c>
      <c r="E139" s="117" t="s">
        <v>4574</v>
      </c>
      <c r="F139" s="62" t="s">
        <v>288</v>
      </c>
      <c r="G139" s="117" t="s">
        <v>5310</v>
      </c>
      <c r="H139" s="117" t="s">
        <v>5311</v>
      </c>
      <c r="I139" s="117" t="s">
        <v>146</v>
      </c>
      <c r="J139" s="62">
        <v>8</v>
      </c>
      <c r="K139" s="62">
        <v>1</v>
      </c>
      <c r="L139" s="62">
        <v>3</v>
      </c>
      <c r="M139" s="62">
        <v>12</v>
      </c>
      <c r="N139" s="62" t="s">
        <v>290</v>
      </c>
      <c r="O139" s="62" t="s">
        <v>290</v>
      </c>
      <c r="P139" s="62" t="s">
        <v>290</v>
      </c>
      <c r="Q139" s="62" t="s">
        <v>290</v>
      </c>
      <c r="R139" s="62" t="s">
        <v>290</v>
      </c>
      <c r="S139" s="62" t="s">
        <v>290</v>
      </c>
      <c r="T139" s="62" t="s">
        <v>290</v>
      </c>
      <c r="U139" s="62" t="s">
        <v>290</v>
      </c>
      <c r="V139" s="62" t="s">
        <v>290</v>
      </c>
      <c r="W139" s="62" t="s">
        <v>290</v>
      </c>
      <c r="X139" s="62">
        <v>0</v>
      </c>
      <c r="Y139" s="62">
        <v>0</v>
      </c>
      <c r="Z139" s="62">
        <v>0</v>
      </c>
      <c r="AA139" s="62">
        <v>0</v>
      </c>
      <c r="AB139" s="62">
        <v>0</v>
      </c>
      <c r="AC139" s="62">
        <v>0</v>
      </c>
      <c r="AD139" s="62">
        <v>0</v>
      </c>
      <c r="AE139" s="62">
        <v>29</v>
      </c>
      <c r="AF139" s="62">
        <v>34</v>
      </c>
      <c r="AG139" s="62">
        <v>0</v>
      </c>
      <c r="AH139" s="62">
        <v>0</v>
      </c>
      <c r="AI139" s="62">
        <v>0</v>
      </c>
      <c r="AJ139" s="62">
        <v>0</v>
      </c>
      <c r="AK139" s="62">
        <v>55</v>
      </c>
      <c r="AL139" s="62" t="s">
        <v>290</v>
      </c>
      <c r="AM139" s="62">
        <v>0</v>
      </c>
      <c r="AN139" s="62" t="s">
        <v>290</v>
      </c>
      <c r="AO139" s="62">
        <v>0</v>
      </c>
      <c r="AP139" s="62">
        <v>63</v>
      </c>
      <c r="AQ139" s="62">
        <v>0</v>
      </c>
    </row>
    <row r="140" spans="1:43">
      <c r="A140" s="116" t="s">
        <v>1054</v>
      </c>
      <c r="B140" s="117" t="s">
        <v>326</v>
      </c>
      <c r="C140" s="117" t="s">
        <v>5312</v>
      </c>
      <c r="D140" s="117" t="s">
        <v>1057</v>
      </c>
      <c r="E140" s="117" t="s">
        <v>1058</v>
      </c>
      <c r="F140" s="62" t="s">
        <v>288</v>
      </c>
      <c r="G140" s="117" t="s">
        <v>5313</v>
      </c>
      <c r="H140" s="117" t="s">
        <v>5314</v>
      </c>
      <c r="I140" s="117" t="s">
        <v>146</v>
      </c>
      <c r="J140" s="62">
        <v>8</v>
      </c>
      <c r="K140" s="62">
        <v>5</v>
      </c>
      <c r="L140" s="62">
        <v>1</v>
      </c>
      <c r="M140" s="62">
        <v>14</v>
      </c>
      <c r="N140" s="62">
        <v>31</v>
      </c>
      <c r="O140" s="62" t="s">
        <v>290</v>
      </c>
      <c r="P140" s="62" t="s">
        <v>290</v>
      </c>
      <c r="Q140" s="62" t="s">
        <v>290</v>
      </c>
      <c r="R140" s="62" t="s">
        <v>290</v>
      </c>
      <c r="S140" s="62" t="s">
        <v>290</v>
      </c>
      <c r="T140" s="62" t="s">
        <v>290</v>
      </c>
      <c r="U140" s="62" t="s">
        <v>290</v>
      </c>
      <c r="V140" s="62" t="s">
        <v>290</v>
      </c>
      <c r="W140" s="62" t="s">
        <v>290</v>
      </c>
      <c r="X140" s="62">
        <v>0</v>
      </c>
      <c r="Y140" s="62">
        <v>0</v>
      </c>
      <c r="Z140" s="62">
        <v>0</v>
      </c>
      <c r="AA140" s="62">
        <v>0</v>
      </c>
      <c r="AB140" s="62">
        <v>0</v>
      </c>
      <c r="AC140" s="62">
        <v>0</v>
      </c>
      <c r="AD140" s="62">
        <v>0</v>
      </c>
      <c r="AE140" s="62">
        <v>39</v>
      </c>
      <c r="AF140" s="62">
        <v>40</v>
      </c>
      <c r="AG140" s="62">
        <v>0</v>
      </c>
      <c r="AH140" s="62">
        <v>0</v>
      </c>
      <c r="AI140" s="62">
        <v>0</v>
      </c>
      <c r="AJ140" s="62" t="s">
        <v>290</v>
      </c>
      <c r="AK140" s="62" t="s">
        <v>290</v>
      </c>
      <c r="AL140" s="62" t="s">
        <v>290</v>
      </c>
      <c r="AM140" s="62">
        <v>0</v>
      </c>
      <c r="AN140" s="62">
        <v>50</v>
      </c>
      <c r="AO140" s="62">
        <v>15</v>
      </c>
      <c r="AP140" s="62">
        <v>79</v>
      </c>
      <c r="AQ140" s="62" t="s">
        <v>290</v>
      </c>
    </row>
    <row r="141" spans="1:43">
      <c r="A141" s="116" t="s">
        <v>1060</v>
      </c>
      <c r="B141" s="117" t="s">
        <v>1061</v>
      </c>
      <c r="C141" s="117" t="s">
        <v>5315</v>
      </c>
      <c r="D141" s="117" t="s">
        <v>1064</v>
      </c>
      <c r="E141" s="117" t="s">
        <v>1065</v>
      </c>
      <c r="F141" s="62" t="s">
        <v>288</v>
      </c>
      <c r="G141" s="117" t="s">
        <v>5316</v>
      </c>
      <c r="H141" s="117" t="s">
        <v>5317</v>
      </c>
      <c r="I141" s="117" t="s">
        <v>146</v>
      </c>
      <c r="J141" s="62">
        <v>13.5</v>
      </c>
      <c r="K141" s="62">
        <v>4</v>
      </c>
      <c r="L141" s="62">
        <v>1</v>
      </c>
      <c r="M141" s="62">
        <v>18.5</v>
      </c>
      <c r="N141" s="62">
        <v>27</v>
      </c>
      <c r="O141" s="62">
        <v>11</v>
      </c>
      <c r="P141" s="62">
        <v>12</v>
      </c>
      <c r="Q141" s="62" t="s">
        <v>290</v>
      </c>
      <c r="R141" s="62" t="s">
        <v>290</v>
      </c>
      <c r="S141" s="62">
        <v>17</v>
      </c>
      <c r="T141" s="62">
        <v>11</v>
      </c>
      <c r="U141" s="62">
        <v>16</v>
      </c>
      <c r="V141" s="62">
        <v>16</v>
      </c>
      <c r="W141" s="62">
        <v>11</v>
      </c>
      <c r="X141" s="62">
        <v>0</v>
      </c>
      <c r="Y141" s="62">
        <v>0</v>
      </c>
      <c r="Z141" s="62">
        <v>0</v>
      </c>
      <c r="AA141" s="62">
        <v>0</v>
      </c>
      <c r="AB141" s="62">
        <v>0</v>
      </c>
      <c r="AC141" s="62">
        <v>0</v>
      </c>
      <c r="AD141" s="62">
        <v>0</v>
      </c>
      <c r="AE141" s="62">
        <v>76</v>
      </c>
      <c r="AF141" s="62">
        <v>61</v>
      </c>
      <c r="AG141" s="62">
        <v>0</v>
      </c>
      <c r="AH141" s="62">
        <v>0</v>
      </c>
      <c r="AI141" s="62">
        <v>0</v>
      </c>
      <c r="AJ141" s="62" t="s">
        <v>290</v>
      </c>
      <c r="AK141" s="62" t="s">
        <v>290</v>
      </c>
      <c r="AL141" s="62">
        <v>33</v>
      </c>
      <c r="AM141" s="62">
        <v>0</v>
      </c>
      <c r="AN141" s="62">
        <v>71</v>
      </c>
      <c r="AO141" s="62">
        <v>26</v>
      </c>
      <c r="AP141" s="62">
        <v>137</v>
      </c>
      <c r="AQ141" s="62">
        <v>23</v>
      </c>
    </row>
    <row r="142" spans="1:43">
      <c r="A142" s="116" t="s">
        <v>1067</v>
      </c>
      <c r="B142" s="117" t="s">
        <v>1068</v>
      </c>
      <c r="C142" s="117" t="s">
        <v>5318</v>
      </c>
      <c r="D142" s="117" t="s">
        <v>1071</v>
      </c>
      <c r="E142" s="117" t="s">
        <v>1041</v>
      </c>
      <c r="F142" s="62" t="s">
        <v>288</v>
      </c>
      <c r="G142" s="117" t="s">
        <v>5319</v>
      </c>
      <c r="H142" s="117" t="s">
        <v>5320</v>
      </c>
      <c r="I142" s="117" t="s">
        <v>146</v>
      </c>
      <c r="J142" s="62">
        <v>15.8</v>
      </c>
      <c r="K142" s="62">
        <v>6.3</v>
      </c>
      <c r="L142" s="62">
        <v>3</v>
      </c>
      <c r="M142" s="62">
        <v>25.1</v>
      </c>
      <c r="N142" s="62">
        <v>33</v>
      </c>
      <c r="O142" s="62">
        <v>17</v>
      </c>
      <c r="P142" s="62">
        <v>15</v>
      </c>
      <c r="Q142" s="62">
        <v>19</v>
      </c>
      <c r="R142" s="62">
        <v>14</v>
      </c>
      <c r="S142" s="62">
        <v>22</v>
      </c>
      <c r="T142" s="62">
        <v>19</v>
      </c>
      <c r="U142" s="62">
        <v>22</v>
      </c>
      <c r="V142" s="62">
        <v>24</v>
      </c>
      <c r="W142" s="62">
        <v>21</v>
      </c>
      <c r="X142" s="62">
        <v>0</v>
      </c>
      <c r="Y142" s="62">
        <v>0</v>
      </c>
      <c r="Z142" s="62">
        <v>0</v>
      </c>
      <c r="AA142" s="62">
        <v>0</v>
      </c>
      <c r="AB142" s="62">
        <v>0</v>
      </c>
      <c r="AC142" s="62">
        <v>0</v>
      </c>
      <c r="AD142" s="62">
        <v>0</v>
      </c>
      <c r="AE142" s="62">
        <v>109</v>
      </c>
      <c r="AF142" s="62">
        <v>97</v>
      </c>
      <c r="AG142" s="62">
        <v>0</v>
      </c>
      <c r="AH142" s="62">
        <v>0</v>
      </c>
      <c r="AI142" s="62">
        <v>0</v>
      </c>
      <c r="AJ142" s="62" t="s">
        <v>290</v>
      </c>
      <c r="AK142" s="62">
        <v>64</v>
      </c>
      <c r="AL142" s="62">
        <v>16</v>
      </c>
      <c r="AM142" s="62">
        <v>0</v>
      </c>
      <c r="AN142" s="62">
        <v>77</v>
      </c>
      <c r="AO142" s="62">
        <v>47</v>
      </c>
      <c r="AP142" s="62">
        <v>206</v>
      </c>
      <c r="AQ142" s="62">
        <v>16</v>
      </c>
    </row>
    <row r="143" spans="1:43">
      <c r="A143" s="116" t="s">
        <v>1072</v>
      </c>
      <c r="B143" s="117" t="s">
        <v>1073</v>
      </c>
      <c r="C143" s="117" t="s">
        <v>5321</v>
      </c>
      <c r="D143" s="117" t="s">
        <v>1075</v>
      </c>
      <c r="E143" s="117" t="s">
        <v>1076</v>
      </c>
      <c r="F143" s="62" t="s">
        <v>288</v>
      </c>
      <c r="G143" s="117" t="s">
        <v>5322</v>
      </c>
      <c r="H143" s="117" t="s">
        <v>5323</v>
      </c>
      <c r="I143" s="117" t="s">
        <v>146</v>
      </c>
      <c r="J143" s="62">
        <v>11</v>
      </c>
      <c r="K143" s="62">
        <v>5</v>
      </c>
      <c r="L143" s="62">
        <v>2</v>
      </c>
      <c r="M143" s="62">
        <v>18</v>
      </c>
      <c r="N143" s="62">
        <v>20</v>
      </c>
      <c r="O143" s="62">
        <v>14</v>
      </c>
      <c r="P143" s="62">
        <v>17</v>
      </c>
      <c r="Q143" s="62">
        <v>10</v>
      </c>
      <c r="R143" s="62">
        <v>12</v>
      </c>
      <c r="S143" s="62">
        <v>18</v>
      </c>
      <c r="T143" s="62">
        <v>16</v>
      </c>
      <c r="U143" s="62">
        <v>19</v>
      </c>
      <c r="V143" s="62">
        <v>27</v>
      </c>
      <c r="W143" s="62">
        <v>31</v>
      </c>
      <c r="X143" s="62">
        <v>0</v>
      </c>
      <c r="Y143" s="62">
        <v>0</v>
      </c>
      <c r="Z143" s="62">
        <v>0</v>
      </c>
      <c r="AA143" s="62">
        <v>0</v>
      </c>
      <c r="AB143" s="62">
        <v>0</v>
      </c>
      <c r="AC143" s="62">
        <v>0</v>
      </c>
      <c r="AD143" s="62">
        <v>0</v>
      </c>
      <c r="AE143" s="62">
        <v>101</v>
      </c>
      <c r="AF143" s="62">
        <v>83</v>
      </c>
      <c r="AG143" s="62">
        <v>0</v>
      </c>
      <c r="AH143" s="62">
        <v>0</v>
      </c>
      <c r="AI143" s="62">
        <v>0</v>
      </c>
      <c r="AJ143" s="62">
        <v>0</v>
      </c>
      <c r="AK143" s="62">
        <v>0</v>
      </c>
      <c r="AL143" s="62">
        <v>177</v>
      </c>
      <c r="AM143" s="62">
        <v>0</v>
      </c>
      <c r="AN143" s="62" t="s">
        <v>290</v>
      </c>
      <c r="AO143" s="62" t="s">
        <v>290</v>
      </c>
      <c r="AP143" s="62">
        <v>184</v>
      </c>
      <c r="AQ143" s="62">
        <v>184</v>
      </c>
    </row>
    <row r="144" spans="1:43">
      <c r="A144" s="116" t="s">
        <v>1078</v>
      </c>
      <c r="B144" s="117" t="s">
        <v>1079</v>
      </c>
      <c r="C144" s="117" t="s">
        <v>5324</v>
      </c>
      <c r="D144" s="117" t="s">
        <v>1081</v>
      </c>
      <c r="E144" s="117" t="s">
        <v>1076</v>
      </c>
      <c r="F144" s="62" t="s">
        <v>288</v>
      </c>
      <c r="G144" s="117" t="s">
        <v>5325</v>
      </c>
      <c r="H144" s="117" t="s">
        <v>5326</v>
      </c>
      <c r="I144" s="117" t="s">
        <v>146</v>
      </c>
      <c r="J144" s="62">
        <v>11</v>
      </c>
      <c r="K144" s="62">
        <v>4.2</v>
      </c>
      <c r="L144" s="62">
        <v>3</v>
      </c>
      <c r="M144" s="62">
        <v>18.2</v>
      </c>
      <c r="N144" s="62">
        <v>18</v>
      </c>
      <c r="O144" s="62">
        <v>16</v>
      </c>
      <c r="P144" s="62">
        <v>10</v>
      </c>
      <c r="Q144" s="62">
        <v>21</v>
      </c>
      <c r="R144" s="62">
        <v>15</v>
      </c>
      <c r="S144" s="62">
        <v>19</v>
      </c>
      <c r="T144" s="62" t="s">
        <v>290</v>
      </c>
      <c r="U144" s="62">
        <v>11</v>
      </c>
      <c r="V144" s="62">
        <v>16</v>
      </c>
      <c r="W144" s="62">
        <v>30</v>
      </c>
      <c r="X144" s="62">
        <v>0</v>
      </c>
      <c r="Y144" s="62">
        <v>0</v>
      </c>
      <c r="Z144" s="62">
        <v>0</v>
      </c>
      <c r="AA144" s="62">
        <v>0</v>
      </c>
      <c r="AB144" s="62">
        <v>0</v>
      </c>
      <c r="AC144" s="62">
        <v>0</v>
      </c>
      <c r="AD144" s="62">
        <v>0</v>
      </c>
      <c r="AE144" s="62">
        <v>74</v>
      </c>
      <c r="AF144" s="62">
        <v>87</v>
      </c>
      <c r="AG144" s="62">
        <v>0</v>
      </c>
      <c r="AH144" s="62">
        <v>0</v>
      </c>
      <c r="AI144" s="62">
        <v>0</v>
      </c>
      <c r="AJ144" s="62" t="s">
        <v>290</v>
      </c>
      <c r="AK144" s="62">
        <v>0</v>
      </c>
      <c r="AL144" s="62">
        <v>158</v>
      </c>
      <c r="AM144" s="62">
        <v>0</v>
      </c>
      <c r="AN144" s="62" t="s">
        <v>290</v>
      </c>
      <c r="AO144" s="62">
        <v>0</v>
      </c>
      <c r="AP144" s="62">
        <v>161</v>
      </c>
      <c r="AQ144" s="62">
        <v>169</v>
      </c>
    </row>
    <row r="145" spans="1:43">
      <c r="A145" s="116" t="s">
        <v>1082</v>
      </c>
      <c r="B145" s="117" t="s">
        <v>1083</v>
      </c>
      <c r="C145" s="117" t="s">
        <v>5327</v>
      </c>
      <c r="D145" s="117" t="s">
        <v>1085</v>
      </c>
      <c r="E145" s="117" t="s">
        <v>1086</v>
      </c>
      <c r="F145" s="62" t="s">
        <v>288</v>
      </c>
      <c r="G145" s="117" t="s">
        <v>5328</v>
      </c>
      <c r="H145" s="117" t="s">
        <v>5329</v>
      </c>
      <c r="I145" s="117" t="s">
        <v>146</v>
      </c>
      <c r="J145" s="62">
        <v>39.5</v>
      </c>
      <c r="K145" s="62">
        <v>17</v>
      </c>
      <c r="L145" s="62">
        <v>4</v>
      </c>
      <c r="M145" s="62">
        <v>60.5</v>
      </c>
      <c r="N145" s="62">
        <v>71</v>
      </c>
      <c r="O145" s="62">
        <v>64</v>
      </c>
      <c r="P145" s="62">
        <v>59</v>
      </c>
      <c r="Q145" s="62">
        <v>57</v>
      </c>
      <c r="R145" s="62">
        <v>54</v>
      </c>
      <c r="S145" s="62">
        <v>69</v>
      </c>
      <c r="T145" s="62">
        <v>68</v>
      </c>
      <c r="U145" s="62">
        <v>67</v>
      </c>
      <c r="V145" s="62">
        <v>72</v>
      </c>
      <c r="W145" s="62">
        <v>78</v>
      </c>
      <c r="X145" s="62">
        <v>0</v>
      </c>
      <c r="Y145" s="62">
        <v>0</v>
      </c>
      <c r="Z145" s="62">
        <v>0</v>
      </c>
      <c r="AA145" s="62">
        <v>0</v>
      </c>
      <c r="AB145" s="62">
        <v>0</v>
      </c>
      <c r="AC145" s="62">
        <v>0</v>
      </c>
      <c r="AD145" s="62">
        <v>0</v>
      </c>
      <c r="AE145" s="62">
        <v>353</v>
      </c>
      <c r="AF145" s="62">
        <v>306</v>
      </c>
      <c r="AG145" s="62">
        <v>0</v>
      </c>
      <c r="AH145" s="62">
        <v>0</v>
      </c>
      <c r="AI145" s="62" t="s">
        <v>290</v>
      </c>
      <c r="AJ145" s="62">
        <v>10</v>
      </c>
      <c r="AK145" s="62" t="s">
        <v>290</v>
      </c>
      <c r="AL145" s="62">
        <v>0</v>
      </c>
      <c r="AM145" s="62">
        <v>0</v>
      </c>
      <c r="AN145" s="62">
        <v>614</v>
      </c>
      <c r="AO145" s="62">
        <v>28</v>
      </c>
      <c r="AP145" s="62">
        <v>659</v>
      </c>
      <c r="AQ145" s="62">
        <v>0</v>
      </c>
    </row>
    <row r="146" spans="1:43">
      <c r="A146" s="116" t="s">
        <v>1088</v>
      </c>
      <c r="B146" s="117" t="s">
        <v>1089</v>
      </c>
      <c r="C146" s="117" t="s">
        <v>5330</v>
      </c>
      <c r="D146" s="117" t="s">
        <v>1091</v>
      </c>
      <c r="E146" s="117" t="s">
        <v>1092</v>
      </c>
      <c r="F146" s="62" t="s">
        <v>288</v>
      </c>
      <c r="G146" s="117" t="s">
        <v>5331</v>
      </c>
      <c r="H146" s="117" t="s">
        <v>5332</v>
      </c>
      <c r="I146" s="117" t="s">
        <v>146</v>
      </c>
      <c r="J146" s="62">
        <v>11</v>
      </c>
      <c r="K146" s="62">
        <v>4</v>
      </c>
      <c r="L146" s="62">
        <v>1</v>
      </c>
      <c r="M146" s="62">
        <v>16</v>
      </c>
      <c r="N146" s="62">
        <v>21</v>
      </c>
      <c r="O146" s="62">
        <v>13</v>
      </c>
      <c r="P146" s="62">
        <v>18</v>
      </c>
      <c r="Q146" s="62">
        <v>15</v>
      </c>
      <c r="R146" s="62">
        <v>11</v>
      </c>
      <c r="S146" s="62">
        <v>13</v>
      </c>
      <c r="T146" s="62">
        <v>10</v>
      </c>
      <c r="U146" s="62">
        <v>16</v>
      </c>
      <c r="V146" s="62">
        <v>14</v>
      </c>
      <c r="W146" s="62">
        <v>17</v>
      </c>
      <c r="X146" s="62">
        <v>0</v>
      </c>
      <c r="Y146" s="62">
        <v>0</v>
      </c>
      <c r="Z146" s="62">
        <v>0</v>
      </c>
      <c r="AA146" s="62">
        <v>0</v>
      </c>
      <c r="AB146" s="62">
        <v>15</v>
      </c>
      <c r="AC146" s="62">
        <v>0</v>
      </c>
      <c r="AD146" s="62">
        <v>0</v>
      </c>
      <c r="AE146" s="62">
        <v>77</v>
      </c>
      <c r="AF146" s="62">
        <v>86</v>
      </c>
      <c r="AG146" s="62">
        <v>0</v>
      </c>
      <c r="AH146" s="62">
        <v>0</v>
      </c>
      <c r="AI146" s="62" t="s">
        <v>290</v>
      </c>
      <c r="AJ146" s="62" t="s">
        <v>290</v>
      </c>
      <c r="AK146" s="62">
        <v>23</v>
      </c>
      <c r="AL146" s="62">
        <v>0</v>
      </c>
      <c r="AM146" s="62">
        <v>0</v>
      </c>
      <c r="AN146" s="62">
        <v>109</v>
      </c>
      <c r="AO146" s="62">
        <v>22</v>
      </c>
      <c r="AP146" s="62">
        <v>163</v>
      </c>
      <c r="AQ146" s="62" t="s">
        <v>290</v>
      </c>
    </row>
    <row r="147" spans="1:43">
      <c r="A147" s="116" t="s">
        <v>1094</v>
      </c>
      <c r="B147" s="117" t="s">
        <v>1095</v>
      </c>
      <c r="C147" s="117" t="s">
        <v>5333</v>
      </c>
      <c r="D147" s="117" t="s">
        <v>1097</v>
      </c>
      <c r="E147" s="117" t="s">
        <v>1098</v>
      </c>
      <c r="F147" s="62" t="s">
        <v>288</v>
      </c>
      <c r="G147" s="117" t="s">
        <v>5334</v>
      </c>
      <c r="H147" s="117" t="s">
        <v>5335</v>
      </c>
      <c r="I147" s="117" t="s">
        <v>146</v>
      </c>
      <c r="J147" s="62">
        <v>11</v>
      </c>
      <c r="K147" s="62">
        <v>8</v>
      </c>
      <c r="L147" s="62">
        <v>1</v>
      </c>
      <c r="M147" s="62">
        <v>20</v>
      </c>
      <c r="N147" s="62">
        <v>29</v>
      </c>
      <c r="O147" s="62">
        <v>15</v>
      </c>
      <c r="P147" s="62">
        <v>19</v>
      </c>
      <c r="Q147" s="62">
        <v>23</v>
      </c>
      <c r="R147" s="62">
        <v>28</v>
      </c>
      <c r="S147" s="62">
        <v>26</v>
      </c>
      <c r="T147" s="62">
        <v>22</v>
      </c>
      <c r="U147" s="62">
        <v>26</v>
      </c>
      <c r="V147" s="62">
        <v>15</v>
      </c>
      <c r="W147" s="62">
        <v>17</v>
      </c>
      <c r="X147" s="62">
        <v>0</v>
      </c>
      <c r="Y147" s="62">
        <v>0</v>
      </c>
      <c r="Z147" s="62">
        <v>0</v>
      </c>
      <c r="AA147" s="62">
        <v>0</v>
      </c>
      <c r="AB147" s="62">
        <v>0</v>
      </c>
      <c r="AC147" s="62">
        <v>0</v>
      </c>
      <c r="AD147" s="62">
        <v>0</v>
      </c>
      <c r="AE147" s="62">
        <v>107</v>
      </c>
      <c r="AF147" s="62">
        <v>113</v>
      </c>
      <c r="AG147" s="62">
        <v>0</v>
      </c>
      <c r="AH147" s="62">
        <v>0</v>
      </c>
      <c r="AI147" s="62">
        <v>0</v>
      </c>
      <c r="AJ147" s="62">
        <v>0</v>
      </c>
      <c r="AK147" s="62" t="s">
        <v>290</v>
      </c>
      <c r="AL147" s="62">
        <v>160</v>
      </c>
      <c r="AM147" s="62" t="s">
        <v>290</v>
      </c>
      <c r="AN147" s="62">
        <v>53</v>
      </c>
      <c r="AO147" s="62" t="s">
        <v>290</v>
      </c>
      <c r="AP147" s="62">
        <v>220</v>
      </c>
      <c r="AQ147" s="62">
        <v>65</v>
      </c>
    </row>
    <row r="148" spans="1:43">
      <c r="A148" s="116" t="s">
        <v>1100</v>
      </c>
      <c r="B148" s="117" t="s">
        <v>1101</v>
      </c>
      <c r="C148" s="117" t="s">
        <v>5336</v>
      </c>
      <c r="D148" s="117" t="s">
        <v>1103</v>
      </c>
      <c r="E148" s="117" t="s">
        <v>1098</v>
      </c>
      <c r="F148" s="62" t="s">
        <v>288</v>
      </c>
      <c r="G148" s="117" t="s">
        <v>5337</v>
      </c>
      <c r="H148" s="117" t="s">
        <v>5338</v>
      </c>
      <c r="I148" s="117" t="s">
        <v>146</v>
      </c>
      <c r="J148" s="62">
        <v>11</v>
      </c>
      <c r="K148" s="62">
        <v>6</v>
      </c>
      <c r="L148" s="62">
        <v>1</v>
      </c>
      <c r="M148" s="62">
        <v>18</v>
      </c>
      <c r="N148" s="62" t="s">
        <v>290</v>
      </c>
      <c r="O148" s="62">
        <v>10</v>
      </c>
      <c r="P148" s="62">
        <v>14</v>
      </c>
      <c r="Q148" s="62">
        <v>11</v>
      </c>
      <c r="R148" s="62">
        <v>12</v>
      </c>
      <c r="S148" s="62" t="s">
        <v>290</v>
      </c>
      <c r="T148" s="62">
        <v>11</v>
      </c>
      <c r="U148" s="62">
        <v>18</v>
      </c>
      <c r="V148" s="62">
        <v>17</v>
      </c>
      <c r="W148" s="62">
        <v>13</v>
      </c>
      <c r="X148" s="62">
        <v>0</v>
      </c>
      <c r="Y148" s="62">
        <v>0</v>
      </c>
      <c r="Z148" s="62">
        <v>0</v>
      </c>
      <c r="AA148" s="62">
        <v>0</v>
      </c>
      <c r="AB148" s="62">
        <v>0</v>
      </c>
      <c r="AC148" s="62">
        <v>0</v>
      </c>
      <c r="AD148" s="62">
        <v>0</v>
      </c>
      <c r="AE148" s="62">
        <v>58</v>
      </c>
      <c r="AF148" s="62">
        <v>65</v>
      </c>
      <c r="AG148" s="62">
        <v>0</v>
      </c>
      <c r="AH148" s="62">
        <v>0</v>
      </c>
      <c r="AI148" s="62" t="s">
        <v>290</v>
      </c>
      <c r="AJ148" s="62">
        <v>0</v>
      </c>
      <c r="AK148" s="62" t="s">
        <v>290</v>
      </c>
      <c r="AL148" s="62">
        <v>117</v>
      </c>
      <c r="AM148" s="62" t="s">
        <v>290</v>
      </c>
      <c r="AN148" s="62" t="s">
        <v>290</v>
      </c>
      <c r="AO148" s="62">
        <v>0</v>
      </c>
      <c r="AP148" s="62">
        <v>123</v>
      </c>
      <c r="AQ148" s="62">
        <v>60</v>
      </c>
    </row>
    <row r="149" spans="1:43">
      <c r="A149" s="116" t="s">
        <v>1104</v>
      </c>
      <c r="B149" s="117" t="s">
        <v>319</v>
      </c>
      <c r="C149" s="117" t="s">
        <v>5339</v>
      </c>
      <c r="D149" s="117" t="s">
        <v>1107</v>
      </c>
      <c r="E149" s="117" t="s">
        <v>1013</v>
      </c>
      <c r="F149" s="62" t="s">
        <v>288</v>
      </c>
      <c r="G149" s="117" t="s">
        <v>5340</v>
      </c>
      <c r="H149" s="117" t="s">
        <v>5341</v>
      </c>
      <c r="I149" s="117" t="s">
        <v>146</v>
      </c>
      <c r="J149" s="62">
        <v>21</v>
      </c>
      <c r="K149" s="62">
        <v>12</v>
      </c>
      <c r="L149" s="62">
        <v>3</v>
      </c>
      <c r="M149" s="62">
        <v>36</v>
      </c>
      <c r="N149" s="62">
        <v>65</v>
      </c>
      <c r="O149" s="62">
        <v>29</v>
      </c>
      <c r="P149" s="62">
        <v>26</v>
      </c>
      <c r="Q149" s="62">
        <v>24</v>
      </c>
      <c r="R149" s="62">
        <v>32</v>
      </c>
      <c r="S149" s="62">
        <v>30</v>
      </c>
      <c r="T149" s="62">
        <v>27</v>
      </c>
      <c r="U149" s="62">
        <v>29</v>
      </c>
      <c r="V149" s="62">
        <v>29</v>
      </c>
      <c r="W149" s="62">
        <v>36</v>
      </c>
      <c r="X149" s="62">
        <v>0</v>
      </c>
      <c r="Y149" s="62">
        <v>0</v>
      </c>
      <c r="Z149" s="62">
        <v>0</v>
      </c>
      <c r="AA149" s="62">
        <v>0</v>
      </c>
      <c r="AB149" s="62">
        <v>0</v>
      </c>
      <c r="AC149" s="62">
        <v>0</v>
      </c>
      <c r="AD149" s="62">
        <v>0</v>
      </c>
      <c r="AE149" s="62">
        <v>167</v>
      </c>
      <c r="AF149" s="62">
        <v>160</v>
      </c>
      <c r="AG149" s="62">
        <v>0</v>
      </c>
      <c r="AH149" s="62">
        <v>0</v>
      </c>
      <c r="AI149" s="62" t="s">
        <v>290</v>
      </c>
      <c r="AJ149" s="62" t="s">
        <v>290</v>
      </c>
      <c r="AK149" s="62" t="s">
        <v>290</v>
      </c>
      <c r="AL149" s="62">
        <v>85</v>
      </c>
      <c r="AM149" s="62">
        <v>0</v>
      </c>
      <c r="AN149" s="62">
        <v>196</v>
      </c>
      <c r="AO149" s="62">
        <v>27</v>
      </c>
      <c r="AP149" s="62">
        <v>327</v>
      </c>
      <c r="AQ149" s="62">
        <v>120</v>
      </c>
    </row>
    <row r="150" spans="1:43">
      <c r="A150" s="116" t="s">
        <v>1108</v>
      </c>
      <c r="B150" s="117" t="s">
        <v>1109</v>
      </c>
      <c r="C150" s="117" t="s">
        <v>5342</v>
      </c>
      <c r="D150" s="117" t="s">
        <v>1112</v>
      </c>
      <c r="E150" s="117" t="s">
        <v>1041</v>
      </c>
      <c r="F150" s="62" t="s">
        <v>288</v>
      </c>
      <c r="G150" s="117" t="s">
        <v>5343</v>
      </c>
      <c r="H150" s="117" t="s">
        <v>5344</v>
      </c>
      <c r="I150" s="117" t="s">
        <v>146</v>
      </c>
      <c r="J150" s="62">
        <v>14</v>
      </c>
      <c r="K150" s="62">
        <v>11</v>
      </c>
      <c r="L150" s="62">
        <v>1</v>
      </c>
      <c r="M150" s="62">
        <v>26</v>
      </c>
      <c r="N150" s="62">
        <v>35</v>
      </c>
      <c r="O150" s="62">
        <v>23</v>
      </c>
      <c r="P150" s="62">
        <v>22</v>
      </c>
      <c r="Q150" s="62">
        <v>23</v>
      </c>
      <c r="R150" s="62">
        <v>24</v>
      </c>
      <c r="S150" s="62">
        <v>21</v>
      </c>
      <c r="T150" s="62">
        <v>26</v>
      </c>
      <c r="U150" s="62">
        <v>13</v>
      </c>
      <c r="V150" s="62">
        <v>28</v>
      </c>
      <c r="W150" s="62">
        <v>16</v>
      </c>
      <c r="X150" s="62">
        <v>0</v>
      </c>
      <c r="Y150" s="62">
        <v>0</v>
      </c>
      <c r="Z150" s="62">
        <v>0</v>
      </c>
      <c r="AA150" s="62">
        <v>0</v>
      </c>
      <c r="AB150" s="62">
        <v>0</v>
      </c>
      <c r="AC150" s="62">
        <v>0</v>
      </c>
      <c r="AD150" s="62">
        <v>0</v>
      </c>
      <c r="AE150" s="62">
        <v>113</v>
      </c>
      <c r="AF150" s="62">
        <v>118</v>
      </c>
      <c r="AG150" s="62">
        <v>0</v>
      </c>
      <c r="AH150" s="62">
        <v>0</v>
      </c>
      <c r="AI150" s="62">
        <v>0</v>
      </c>
      <c r="AJ150" s="62" t="s">
        <v>290</v>
      </c>
      <c r="AK150" s="62" t="s">
        <v>290</v>
      </c>
      <c r="AL150" s="62">
        <v>0</v>
      </c>
      <c r="AM150" s="62">
        <v>0</v>
      </c>
      <c r="AN150" s="62">
        <v>197</v>
      </c>
      <c r="AO150" s="62">
        <v>20</v>
      </c>
      <c r="AP150" s="62">
        <v>231</v>
      </c>
      <c r="AQ150" s="62" t="s">
        <v>290</v>
      </c>
    </row>
    <row r="151" spans="1:43">
      <c r="A151" s="116" t="s">
        <v>1113</v>
      </c>
      <c r="B151" s="117" t="s">
        <v>1114</v>
      </c>
      <c r="C151" s="117" t="s">
        <v>5345</v>
      </c>
      <c r="D151" s="117" t="s">
        <v>1116</v>
      </c>
      <c r="E151" s="117" t="s">
        <v>1041</v>
      </c>
      <c r="F151" s="62" t="s">
        <v>288</v>
      </c>
      <c r="G151" s="117" t="s">
        <v>5346</v>
      </c>
      <c r="H151" s="117" t="s">
        <v>5347</v>
      </c>
      <c r="I151" s="117" t="s">
        <v>146</v>
      </c>
      <c r="J151" s="62">
        <v>25</v>
      </c>
      <c r="K151" s="62">
        <v>6.2</v>
      </c>
      <c r="L151" s="62">
        <v>3</v>
      </c>
      <c r="M151" s="62">
        <v>34.200000000000003</v>
      </c>
      <c r="N151" s="62">
        <v>40</v>
      </c>
      <c r="O151" s="62">
        <v>20</v>
      </c>
      <c r="P151" s="62">
        <v>35</v>
      </c>
      <c r="Q151" s="62">
        <v>24</v>
      </c>
      <c r="R151" s="62">
        <v>26</v>
      </c>
      <c r="S151" s="62">
        <v>23</v>
      </c>
      <c r="T151" s="62">
        <v>29</v>
      </c>
      <c r="U151" s="62">
        <v>32</v>
      </c>
      <c r="V151" s="62">
        <v>32</v>
      </c>
      <c r="W151" s="62">
        <v>24</v>
      </c>
      <c r="X151" s="62">
        <v>0</v>
      </c>
      <c r="Y151" s="62">
        <v>0</v>
      </c>
      <c r="Z151" s="62">
        <v>0</v>
      </c>
      <c r="AA151" s="62">
        <v>0</v>
      </c>
      <c r="AB151" s="62">
        <v>0</v>
      </c>
      <c r="AC151" s="62">
        <v>0</v>
      </c>
      <c r="AD151" s="62">
        <v>0</v>
      </c>
      <c r="AE151" s="62">
        <v>141</v>
      </c>
      <c r="AF151" s="62">
        <v>144</v>
      </c>
      <c r="AG151" s="62">
        <v>0</v>
      </c>
      <c r="AH151" s="62">
        <v>0</v>
      </c>
      <c r="AI151" s="62" t="s">
        <v>290</v>
      </c>
      <c r="AJ151" s="62" t="s">
        <v>290</v>
      </c>
      <c r="AK151" s="62">
        <v>14</v>
      </c>
      <c r="AL151" s="62">
        <v>51</v>
      </c>
      <c r="AM151" s="62">
        <v>0</v>
      </c>
      <c r="AN151" s="62">
        <v>181</v>
      </c>
      <c r="AO151" s="62">
        <v>33</v>
      </c>
      <c r="AP151" s="62">
        <v>285</v>
      </c>
      <c r="AQ151" s="62">
        <v>32</v>
      </c>
    </row>
    <row r="152" spans="1:43">
      <c r="A152" s="116" t="s">
        <v>1117</v>
      </c>
      <c r="B152" s="117" t="s">
        <v>1118</v>
      </c>
      <c r="C152" s="117" t="s">
        <v>5348</v>
      </c>
      <c r="D152" s="117" t="s">
        <v>1121</v>
      </c>
      <c r="E152" s="117" t="s">
        <v>1122</v>
      </c>
      <c r="F152" s="62" t="s">
        <v>288</v>
      </c>
      <c r="G152" s="117" t="s">
        <v>5349</v>
      </c>
      <c r="H152" s="117" t="s">
        <v>5350</v>
      </c>
      <c r="I152" s="117" t="s">
        <v>146</v>
      </c>
      <c r="J152" s="62">
        <v>10</v>
      </c>
      <c r="K152" s="62">
        <v>4</v>
      </c>
      <c r="L152" s="62">
        <v>1</v>
      </c>
      <c r="M152" s="62">
        <v>15</v>
      </c>
      <c r="N152" s="62">
        <v>17</v>
      </c>
      <c r="O152" s="62">
        <v>10</v>
      </c>
      <c r="P152" s="62">
        <v>17</v>
      </c>
      <c r="Q152" s="62" t="s">
        <v>290</v>
      </c>
      <c r="R152" s="62">
        <v>11</v>
      </c>
      <c r="S152" s="62">
        <v>17</v>
      </c>
      <c r="T152" s="62">
        <v>14</v>
      </c>
      <c r="U152" s="62">
        <v>16</v>
      </c>
      <c r="V152" s="62">
        <v>12</v>
      </c>
      <c r="W152" s="62">
        <v>10</v>
      </c>
      <c r="X152" s="62">
        <v>0</v>
      </c>
      <c r="Y152" s="62">
        <v>0</v>
      </c>
      <c r="Z152" s="62">
        <v>0</v>
      </c>
      <c r="AA152" s="62">
        <v>0</v>
      </c>
      <c r="AB152" s="62">
        <v>0</v>
      </c>
      <c r="AC152" s="62">
        <v>0</v>
      </c>
      <c r="AD152" s="62">
        <v>0</v>
      </c>
      <c r="AE152" s="62">
        <v>69</v>
      </c>
      <c r="AF152" s="62">
        <v>63</v>
      </c>
      <c r="AG152" s="62">
        <v>0</v>
      </c>
      <c r="AH152" s="62">
        <v>0</v>
      </c>
      <c r="AI152" s="62">
        <v>0</v>
      </c>
      <c r="AJ152" s="62" t="s">
        <v>290</v>
      </c>
      <c r="AK152" s="62" t="s">
        <v>290</v>
      </c>
      <c r="AL152" s="62">
        <v>86</v>
      </c>
      <c r="AM152" s="62">
        <v>0</v>
      </c>
      <c r="AN152" s="62">
        <v>30</v>
      </c>
      <c r="AO152" s="62" t="s">
        <v>290</v>
      </c>
      <c r="AP152" s="62">
        <v>132</v>
      </c>
      <c r="AQ152" s="62">
        <v>106</v>
      </c>
    </row>
    <row r="153" spans="1:43">
      <c r="A153" s="116" t="s">
        <v>1124</v>
      </c>
      <c r="B153" s="117" t="s">
        <v>1125</v>
      </c>
      <c r="C153" s="117" t="s">
        <v>5351</v>
      </c>
      <c r="D153" s="117" t="s">
        <v>1128</v>
      </c>
      <c r="E153" s="117" t="s">
        <v>1129</v>
      </c>
      <c r="F153" s="62" t="s">
        <v>288</v>
      </c>
      <c r="G153" s="117" t="s">
        <v>5352</v>
      </c>
      <c r="H153" s="117" t="s">
        <v>5353</v>
      </c>
      <c r="I153" s="117" t="s">
        <v>146</v>
      </c>
      <c r="J153" s="62">
        <v>9</v>
      </c>
      <c r="K153" s="62">
        <v>3</v>
      </c>
      <c r="L153" s="62">
        <v>1</v>
      </c>
      <c r="M153" s="62">
        <v>13</v>
      </c>
      <c r="N153" s="62">
        <v>13</v>
      </c>
      <c r="O153" s="62">
        <v>19</v>
      </c>
      <c r="P153" s="62">
        <v>10</v>
      </c>
      <c r="Q153" s="62">
        <v>12</v>
      </c>
      <c r="R153" s="62">
        <v>25</v>
      </c>
      <c r="S153" s="62">
        <v>21</v>
      </c>
      <c r="T153" s="62">
        <v>16</v>
      </c>
      <c r="U153" s="62">
        <v>28</v>
      </c>
      <c r="V153" s="62">
        <v>15</v>
      </c>
      <c r="W153" s="62">
        <v>25</v>
      </c>
      <c r="X153" s="62">
        <v>0</v>
      </c>
      <c r="Y153" s="62">
        <v>0</v>
      </c>
      <c r="Z153" s="62">
        <v>0</v>
      </c>
      <c r="AA153" s="62">
        <v>0</v>
      </c>
      <c r="AB153" s="62">
        <v>0</v>
      </c>
      <c r="AC153" s="62">
        <v>0</v>
      </c>
      <c r="AD153" s="62">
        <v>0</v>
      </c>
      <c r="AE153" s="62">
        <v>116</v>
      </c>
      <c r="AF153" s="62">
        <v>68</v>
      </c>
      <c r="AG153" s="62">
        <v>0</v>
      </c>
      <c r="AH153" s="62">
        <v>0</v>
      </c>
      <c r="AI153" s="62">
        <v>0</v>
      </c>
      <c r="AJ153" s="62" t="s">
        <v>290</v>
      </c>
      <c r="AK153" s="62" t="s">
        <v>290</v>
      </c>
      <c r="AL153" s="62">
        <v>142</v>
      </c>
      <c r="AM153" s="62" t="s">
        <v>290</v>
      </c>
      <c r="AN153" s="62">
        <v>14</v>
      </c>
      <c r="AO153" s="62">
        <v>15</v>
      </c>
      <c r="AP153" s="62">
        <v>184</v>
      </c>
      <c r="AQ153" s="62">
        <v>165</v>
      </c>
    </row>
    <row r="154" spans="1:43">
      <c r="A154" s="116" t="s">
        <v>1131</v>
      </c>
      <c r="B154" s="117" t="s">
        <v>1132</v>
      </c>
      <c r="C154" s="117" t="s">
        <v>5354</v>
      </c>
      <c r="D154" s="117" t="s">
        <v>1135</v>
      </c>
      <c r="E154" s="117" t="s">
        <v>1020</v>
      </c>
      <c r="F154" s="62" t="s">
        <v>288</v>
      </c>
      <c r="G154" s="117" t="s">
        <v>5355</v>
      </c>
      <c r="H154" s="117" t="s">
        <v>5356</v>
      </c>
      <c r="I154" s="117" t="s">
        <v>146</v>
      </c>
      <c r="J154" s="62">
        <v>27.2</v>
      </c>
      <c r="K154" s="62">
        <v>9.6</v>
      </c>
      <c r="L154" s="62">
        <v>3.5</v>
      </c>
      <c r="M154" s="62">
        <v>40.299999999999997</v>
      </c>
      <c r="N154" s="62">
        <v>36</v>
      </c>
      <c r="O154" s="62">
        <v>31</v>
      </c>
      <c r="P154" s="62">
        <v>32</v>
      </c>
      <c r="Q154" s="62">
        <v>26</v>
      </c>
      <c r="R154" s="62">
        <v>42</v>
      </c>
      <c r="S154" s="62">
        <v>34</v>
      </c>
      <c r="T154" s="62">
        <v>34</v>
      </c>
      <c r="U154" s="62">
        <v>40</v>
      </c>
      <c r="V154" s="62">
        <v>39</v>
      </c>
      <c r="W154" s="62">
        <v>45</v>
      </c>
      <c r="X154" s="62">
        <v>0</v>
      </c>
      <c r="Y154" s="62">
        <v>0</v>
      </c>
      <c r="Z154" s="62">
        <v>0</v>
      </c>
      <c r="AA154" s="62">
        <v>0</v>
      </c>
      <c r="AB154" s="62">
        <v>27</v>
      </c>
      <c r="AC154" s="62">
        <v>0</v>
      </c>
      <c r="AD154" s="62">
        <v>0</v>
      </c>
      <c r="AE154" s="62">
        <v>183</v>
      </c>
      <c r="AF154" s="62">
        <v>203</v>
      </c>
      <c r="AG154" s="62">
        <v>0</v>
      </c>
      <c r="AH154" s="62">
        <v>0</v>
      </c>
      <c r="AI154" s="62" t="s">
        <v>290</v>
      </c>
      <c r="AJ154" s="62">
        <v>18</v>
      </c>
      <c r="AK154" s="62">
        <v>20</v>
      </c>
      <c r="AL154" s="62">
        <v>108</v>
      </c>
      <c r="AM154" s="62">
        <v>0</v>
      </c>
      <c r="AN154" s="62">
        <v>178</v>
      </c>
      <c r="AO154" s="62">
        <v>56</v>
      </c>
      <c r="AP154" s="62">
        <v>386</v>
      </c>
      <c r="AQ154" s="62">
        <v>60</v>
      </c>
    </row>
    <row r="155" spans="1:43">
      <c r="A155" s="116" t="s">
        <v>1137</v>
      </c>
      <c r="B155" s="117" t="s">
        <v>1138</v>
      </c>
      <c r="C155" s="117" t="s">
        <v>5357</v>
      </c>
      <c r="D155" s="117" t="s">
        <v>1141</v>
      </c>
      <c r="E155" s="117" t="s">
        <v>1020</v>
      </c>
      <c r="F155" s="62" t="s">
        <v>288</v>
      </c>
      <c r="G155" s="117" t="s">
        <v>5358</v>
      </c>
      <c r="H155" s="117" t="s">
        <v>5359</v>
      </c>
      <c r="I155" s="117" t="s">
        <v>146</v>
      </c>
      <c r="J155" s="62">
        <v>10</v>
      </c>
      <c r="K155" s="62">
        <v>4</v>
      </c>
      <c r="L155" s="62">
        <v>4</v>
      </c>
      <c r="M155" s="62">
        <v>18</v>
      </c>
      <c r="N155" s="62">
        <v>30</v>
      </c>
      <c r="O155" s="62">
        <v>17</v>
      </c>
      <c r="P155" s="62">
        <v>14</v>
      </c>
      <c r="Q155" s="62">
        <v>16</v>
      </c>
      <c r="R155" s="62">
        <v>20</v>
      </c>
      <c r="S155" s="62">
        <v>17</v>
      </c>
      <c r="T155" s="62">
        <v>22</v>
      </c>
      <c r="U155" s="62">
        <v>24</v>
      </c>
      <c r="V155" s="62">
        <v>23</v>
      </c>
      <c r="W155" s="62">
        <v>22</v>
      </c>
      <c r="X155" s="62">
        <v>0</v>
      </c>
      <c r="Y155" s="62">
        <v>0</v>
      </c>
      <c r="Z155" s="62">
        <v>0</v>
      </c>
      <c r="AA155" s="62">
        <v>0</v>
      </c>
      <c r="AB155" s="62">
        <v>0</v>
      </c>
      <c r="AC155" s="62">
        <v>0</v>
      </c>
      <c r="AD155" s="62">
        <v>0</v>
      </c>
      <c r="AE155" s="62">
        <v>110</v>
      </c>
      <c r="AF155" s="62">
        <v>95</v>
      </c>
      <c r="AG155" s="62">
        <v>0</v>
      </c>
      <c r="AH155" s="62">
        <v>0</v>
      </c>
      <c r="AI155" s="62">
        <v>0</v>
      </c>
      <c r="AJ155" s="62">
        <v>0</v>
      </c>
      <c r="AK155" s="62">
        <v>201</v>
      </c>
      <c r="AL155" s="62">
        <v>0</v>
      </c>
      <c r="AM155" s="62">
        <v>0</v>
      </c>
      <c r="AN155" s="62">
        <v>0</v>
      </c>
      <c r="AO155" s="62" t="s">
        <v>290</v>
      </c>
      <c r="AP155" s="62">
        <v>205</v>
      </c>
      <c r="AQ155" s="62">
        <v>140</v>
      </c>
    </row>
    <row r="156" spans="1:43">
      <c r="A156" s="116" t="s">
        <v>1142</v>
      </c>
      <c r="B156" s="117" t="s">
        <v>1143</v>
      </c>
      <c r="C156" s="117" t="s">
        <v>5360</v>
      </c>
      <c r="D156" s="117" t="s">
        <v>1146</v>
      </c>
      <c r="E156" s="117" t="s">
        <v>1020</v>
      </c>
      <c r="F156" s="62" t="s">
        <v>288</v>
      </c>
      <c r="G156" s="117" t="s">
        <v>5361</v>
      </c>
      <c r="H156" s="117" t="s">
        <v>5362</v>
      </c>
      <c r="I156" s="117" t="s">
        <v>146</v>
      </c>
      <c r="J156" s="62">
        <v>25</v>
      </c>
      <c r="K156" s="62">
        <v>8</v>
      </c>
      <c r="L156" s="62">
        <v>4</v>
      </c>
      <c r="M156" s="62">
        <v>37</v>
      </c>
      <c r="N156" s="62">
        <v>44</v>
      </c>
      <c r="O156" s="62">
        <v>26</v>
      </c>
      <c r="P156" s="62">
        <v>28</v>
      </c>
      <c r="Q156" s="62">
        <v>20</v>
      </c>
      <c r="R156" s="62">
        <v>23</v>
      </c>
      <c r="S156" s="62">
        <v>28</v>
      </c>
      <c r="T156" s="62">
        <v>24</v>
      </c>
      <c r="U156" s="62">
        <v>40</v>
      </c>
      <c r="V156" s="62">
        <v>41</v>
      </c>
      <c r="W156" s="62">
        <v>33</v>
      </c>
      <c r="X156" s="62">
        <v>0</v>
      </c>
      <c r="Y156" s="62">
        <v>0</v>
      </c>
      <c r="Z156" s="62">
        <v>0</v>
      </c>
      <c r="AA156" s="62">
        <v>0</v>
      </c>
      <c r="AB156" s="62">
        <v>0</v>
      </c>
      <c r="AC156" s="62">
        <v>0</v>
      </c>
      <c r="AD156" s="62">
        <v>0</v>
      </c>
      <c r="AE156" s="62">
        <v>154</v>
      </c>
      <c r="AF156" s="62">
        <v>153</v>
      </c>
      <c r="AG156" s="62">
        <v>0</v>
      </c>
      <c r="AH156" s="62">
        <v>0</v>
      </c>
      <c r="AI156" s="62">
        <v>0</v>
      </c>
      <c r="AJ156" s="62" t="s">
        <v>290</v>
      </c>
      <c r="AK156" s="62">
        <v>20</v>
      </c>
      <c r="AL156" s="62">
        <v>62</v>
      </c>
      <c r="AM156" s="62" t="s">
        <v>290</v>
      </c>
      <c r="AN156" s="62">
        <v>176</v>
      </c>
      <c r="AO156" s="62">
        <v>43</v>
      </c>
      <c r="AP156" s="62">
        <v>307</v>
      </c>
      <c r="AQ156" s="62">
        <v>30</v>
      </c>
    </row>
    <row r="157" spans="1:43">
      <c r="A157" s="116" t="s">
        <v>1147</v>
      </c>
      <c r="B157" s="117" t="s">
        <v>1148</v>
      </c>
      <c r="C157" s="117" t="s">
        <v>5363</v>
      </c>
      <c r="D157" s="117" t="s">
        <v>1151</v>
      </c>
      <c r="E157" s="117" t="s">
        <v>1065</v>
      </c>
      <c r="F157" s="62" t="s">
        <v>288</v>
      </c>
      <c r="G157" s="117" t="s">
        <v>5364</v>
      </c>
      <c r="H157" s="117" t="s">
        <v>5365</v>
      </c>
      <c r="I157" s="117" t="s">
        <v>146</v>
      </c>
      <c r="J157" s="62">
        <v>15</v>
      </c>
      <c r="K157" s="62">
        <v>8</v>
      </c>
      <c r="L157" s="62">
        <v>4</v>
      </c>
      <c r="M157" s="62">
        <v>27</v>
      </c>
      <c r="N157" s="62">
        <v>60</v>
      </c>
      <c r="O157" s="62">
        <v>24</v>
      </c>
      <c r="P157" s="62">
        <v>19</v>
      </c>
      <c r="Q157" s="62">
        <v>19</v>
      </c>
      <c r="R157" s="62">
        <v>34</v>
      </c>
      <c r="S157" s="62">
        <v>24</v>
      </c>
      <c r="T157" s="62">
        <v>24</v>
      </c>
      <c r="U157" s="62">
        <v>30</v>
      </c>
      <c r="V157" s="62">
        <v>18</v>
      </c>
      <c r="W157" s="62">
        <v>26</v>
      </c>
      <c r="X157" s="62">
        <v>0</v>
      </c>
      <c r="Y157" s="62">
        <v>0</v>
      </c>
      <c r="Z157" s="62">
        <v>0</v>
      </c>
      <c r="AA157" s="62">
        <v>0</v>
      </c>
      <c r="AB157" s="62">
        <v>0</v>
      </c>
      <c r="AC157" s="62">
        <v>0</v>
      </c>
      <c r="AD157" s="62">
        <v>0</v>
      </c>
      <c r="AE157" s="62">
        <v>159</v>
      </c>
      <c r="AF157" s="62">
        <v>119</v>
      </c>
      <c r="AG157" s="62">
        <v>0</v>
      </c>
      <c r="AH157" s="62">
        <v>0</v>
      </c>
      <c r="AI157" s="62">
        <v>11</v>
      </c>
      <c r="AJ157" s="62" t="s">
        <v>290</v>
      </c>
      <c r="AK157" s="62" t="s">
        <v>290</v>
      </c>
      <c r="AL157" s="62">
        <v>100</v>
      </c>
      <c r="AM157" s="62">
        <v>0</v>
      </c>
      <c r="AN157" s="62">
        <v>144</v>
      </c>
      <c r="AO157" s="62">
        <v>17</v>
      </c>
      <c r="AP157" s="62">
        <v>278</v>
      </c>
      <c r="AQ157" s="62">
        <v>55</v>
      </c>
    </row>
    <row r="158" spans="1:43">
      <c r="A158" s="116" t="s">
        <v>1152</v>
      </c>
      <c r="B158" s="117" t="s">
        <v>791</v>
      </c>
      <c r="C158" s="117" t="s">
        <v>5366</v>
      </c>
      <c r="D158" s="117" t="s">
        <v>1154</v>
      </c>
      <c r="E158" s="117" t="s">
        <v>1065</v>
      </c>
      <c r="F158" s="62" t="s">
        <v>288</v>
      </c>
      <c r="G158" s="117" t="s">
        <v>5367</v>
      </c>
      <c r="H158" s="117" t="s">
        <v>5368</v>
      </c>
      <c r="I158" s="117" t="s">
        <v>146</v>
      </c>
      <c r="J158" s="62">
        <v>26.5</v>
      </c>
      <c r="K158" s="62">
        <v>20</v>
      </c>
      <c r="L158" s="62">
        <v>2</v>
      </c>
      <c r="M158" s="62">
        <v>48.5</v>
      </c>
      <c r="N158" s="62">
        <v>51</v>
      </c>
      <c r="O158" s="62">
        <v>42</v>
      </c>
      <c r="P158" s="62">
        <v>34</v>
      </c>
      <c r="Q158" s="62">
        <v>45</v>
      </c>
      <c r="R158" s="62">
        <v>35</v>
      </c>
      <c r="S158" s="62">
        <v>50</v>
      </c>
      <c r="T158" s="62">
        <v>49</v>
      </c>
      <c r="U158" s="62">
        <v>42</v>
      </c>
      <c r="V158" s="62">
        <v>57</v>
      </c>
      <c r="W158" s="62">
        <v>46</v>
      </c>
      <c r="X158" s="62">
        <v>0</v>
      </c>
      <c r="Y158" s="62">
        <v>0</v>
      </c>
      <c r="Z158" s="62">
        <v>0</v>
      </c>
      <c r="AA158" s="62">
        <v>0</v>
      </c>
      <c r="AB158" s="62">
        <v>0</v>
      </c>
      <c r="AC158" s="62">
        <v>0</v>
      </c>
      <c r="AD158" s="62">
        <v>0</v>
      </c>
      <c r="AE158" s="62">
        <v>243</v>
      </c>
      <c r="AF158" s="62">
        <v>208</v>
      </c>
      <c r="AG158" s="62">
        <v>0</v>
      </c>
      <c r="AH158" s="62">
        <v>0</v>
      </c>
      <c r="AI158" s="62">
        <v>0</v>
      </c>
      <c r="AJ158" s="62" t="s">
        <v>290</v>
      </c>
      <c r="AK158" s="62" t="s">
        <v>290</v>
      </c>
      <c r="AL158" s="62">
        <v>51</v>
      </c>
      <c r="AM158" s="62">
        <v>0</v>
      </c>
      <c r="AN158" s="62">
        <v>384</v>
      </c>
      <c r="AO158" s="62" t="s">
        <v>290</v>
      </c>
      <c r="AP158" s="62">
        <v>451</v>
      </c>
      <c r="AQ158" s="62">
        <v>22</v>
      </c>
    </row>
    <row r="159" spans="1:43">
      <c r="A159" s="116" t="s">
        <v>1155</v>
      </c>
      <c r="B159" s="117" t="s">
        <v>1156</v>
      </c>
      <c r="C159" s="117" t="s">
        <v>5369</v>
      </c>
      <c r="D159" s="117" t="s">
        <v>1159</v>
      </c>
      <c r="E159" s="117" t="s">
        <v>1160</v>
      </c>
      <c r="F159" s="62" t="s">
        <v>288</v>
      </c>
      <c r="G159" s="117" t="s">
        <v>5370</v>
      </c>
      <c r="H159" s="117" t="s">
        <v>5371</v>
      </c>
      <c r="I159" s="117" t="s">
        <v>146</v>
      </c>
      <c r="J159" s="62">
        <v>34</v>
      </c>
      <c r="K159" s="62">
        <v>10</v>
      </c>
      <c r="L159" s="62">
        <v>1</v>
      </c>
      <c r="M159" s="62">
        <v>45</v>
      </c>
      <c r="N159" s="62">
        <v>42</v>
      </c>
      <c r="O159" s="62">
        <v>35</v>
      </c>
      <c r="P159" s="62">
        <v>40</v>
      </c>
      <c r="Q159" s="62">
        <v>33</v>
      </c>
      <c r="R159" s="62">
        <v>44</v>
      </c>
      <c r="S159" s="62">
        <v>35</v>
      </c>
      <c r="T159" s="62">
        <v>30</v>
      </c>
      <c r="U159" s="62">
        <v>32</v>
      </c>
      <c r="V159" s="62">
        <v>40</v>
      </c>
      <c r="W159" s="62">
        <v>40</v>
      </c>
      <c r="X159" s="62">
        <v>0</v>
      </c>
      <c r="Y159" s="62">
        <v>0</v>
      </c>
      <c r="Z159" s="62">
        <v>0</v>
      </c>
      <c r="AA159" s="62">
        <v>0</v>
      </c>
      <c r="AB159" s="62">
        <v>0</v>
      </c>
      <c r="AC159" s="62">
        <v>0</v>
      </c>
      <c r="AD159" s="62">
        <v>0</v>
      </c>
      <c r="AE159" s="62">
        <v>179</v>
      </c>
      <c r="AF159" s="62">
        <v>192</v>
      </c>
      <c r="AG159" s="62">
        <v>0</v>
      </c>
      <c r="AH159" s="62">
        <v>0</v>
      </c>
      <c r="AI159" s="62">
        <v>0</v>
      </c>
      <c r="AJ159" s="62" t="s">
        <v>290</v>
      </c>
      <c r="AK159" s="62">
        <v>10</v>
      </c>
      <c r="AL159" s="62">
        <v>117</v>
      </c>
      <c r="AM159" s="62">
        <v>0</v>
      </c>
      <c r="AN159" s="62">
        <v>217</v>
      </c>
      <c r="AO159" s="62">
        <v>18</v>
      </c>
      <c r="AP159" s="62">
        <v>371</v>
      </c>
      <c r="AQ159" s="62">
        <v>37</v>
      </c>
    </row>
    <row r="160" spans="1:43">
      <c r="A160" s="116" t="s">
        <v>1161</v>
      </c>
      <c r="B160" s="117" t="s">
        <v>1162</v>
      </c>
      <c r="C160" s="117" t="s">
        <v>5372</v>
      </c>
      <c r="D160" s="117" t="s">
        <v>1165</v>
      </c>
      <c r="E160" s="117" t="s">
        <v>1020</v>
      </c>
      <c r="F160" s="62" t="s">
        <v>288</v>
      </c>
      <c r="G160" s="117" t="s">
        <v>5373</v>
      </c>
      <c r="H160" s="117" t="s">
        <v>5374</v>
      </c>
      <c r="I160" s="117" t="s">
        <v>146</v>
      </c>
      <c r="J160" s="62">
        <v>15.5</v>
      </c>
      <c r="K160" s="62">
        <v>17</v>
      </c>
      <c r="L160" s="62">
        <v>3.5</v>
      </c>
      <c r="M160" s="62">
        <v>36</v>
      </c>
      <c r="N160" s="62">
        <v>70</v>
      </c>
      <c r="O160" s="62" t="s">
        <v>290</v>
      </c>
      <c r="P160" s="62" t="s">
        <v>290</v>
      </c>
      <c r="Q160" s="62">
        <v>13</v>
      </c>
      <c r="R160" s="62" t="s">
        <v>290</v>
      </c>
      <c r="S160" s="62" t="s">
        <v>290</v>
      </c>
      <c r="T160" s="62" t="s">
        <v>290</v>
      </c>
      <c r="U160" s="62" t="s">
        <v>290</v>
      </c>
      <c r="V160" s="62">
        <v>10</v>
      </c>
      <c r="W160" s="62" t="s">
        <v>290</v>
      </c>
      <c r="X160" s="62">
        <v>0</v>
      </c>
      <c r="Y160" s="62">
        <v>0</v>
      </c>
      <c r="Z160" s="62">
        <v>0</v>
      </c>
      <c r="AA160" s="62">
        <v>0</v>
      </c>
      <c r="AB160" s="62">
        <v>0</v>
      </c>
      <c r="AC160" s="62">
        <v>0</v>
      </c>
      <c r="AD160" s="62">
        <v>0</v>
      </c>
      <c r="AE160" s="62">
        <v>93</v>
      </c>
      <c r="AF160" s="62">
        <v>67</v>
      </c>
      <c r="AG160" s="62">
        <v>0</v>
      </c>
      <c r="AH160" s="62">
        <v>0</v>
      </c>
      <c r="AI160" s="62">
        <v>0</v>
      </c>
      <c r="AJ160" s="62" t="s">
        <v>290</v>
      </c>
      <c r="AK160" s="62" t="s">
        <v>290</v>
      </c>
      <c r="AL160" s="62">
        <v>15</v>
      </c>
      <c r="AM160" s="62" t="s">
        <v>290</v>
      </c>
      <c r="AN160" s="62">
        <v>111</v>
      </c>
      <c r="AO160" s="62">
        <v>27</v>
      </c>
      <c r="AP160" s="62">
        <v>160</v>
      </c>
      <c r="AQ160" s="62">
        <v>49</v>
      </c>
    </row>
    <row r="161" spans="1:43">
      <c r="A161" s="116" t="s">
        <v>1166</v>
      </c>
      <c r="B161" s="117" t="s">
        <v>1167</v>
      </c>
      <c r="C161" s="117" t="s">
        <v>5375</v>
      </c>
      <c r="D161" s="117" t="s">
        <v>1170</v>
      </c>
      <c r="E161" s="117" t="s">
        <v>1171</v>
      </c>
      <c r="F161" s="62" t="s">
        <v>288</v>
      </c>
      <c r="G161" s="117" t="s">
        <v>5376</v>
      </c>
      <c r="H161" s="117" t="s">
        <v>5377</v>
      </c>
      <c r="I161" s="117" t="s">
        <v>146</v>
      </c>
      <c r="J161" s="62">
        <v>51.5</v>
      </c>
      <c r="K161" s="62">
        <v>38</v>
      </c>
      <c r="L161" s="62">
        <v>4</v>
      </c>
      <c r="M161" s="62">
        <v>93.5</v>
      </c>
      <c r="N161" s="62">
        <v>0</v>
      </c>
      <c r="O161" s="62">
        <v>0</v>
      </c>
      <c r="P161" s="62">
        <v>0</v>
      </c>
      <c r="Q161" s="62">
        <v>0</v>
      </c>
      <c r="R161" s="62">
        <v>0</v>
      </c>
      <c r="S161" s="62">
        <v>0</v>
      </c>
      <c r="T161" s="62">
        <v>0</v>
      </c>
      <c r="U161" s="62">
        <v>0</v>
      </c>
      <c r="V161" s="62">
        <v>0</v>
      </c>
      <c r="W161" s="62">
        <v>0</v>
      </c>
      <c r="X161" s="62">
        <v>205</v>
      </c>
      <c r="Y161" s="62">
        <v>217</v>
      </c>
      <c r="Z161" s="62">
        <v>182</v>
      </c>
      <c r="AA161" s="62">
        <v>188</v>
      </c>
      <c r="AB161" s="62">
        <v>0</v>
      </c>
      <c r="AC161" s="62">
        <v>0</v>
      </c>
      <c r="AD161" s="62">
        <v>0</v>
      </c>
      <c r="AE161" s="62">
        <v>397</v>
      </c>
      <c r="AF161" s="62">
        <v>395</v>
      </c>
      <c r="AG161" s="62">
        <v>80</v>
      </c>
      <c r="AH161" s="62">
        <v>85</v>
      </c>
      <c r="AI161" s="62" t="s">
        <v>290</v>
      </c>
      <c r="AJ161" s="62">
        <v>11</v>
      </c>
      <c r="AK161" s="62">
        <v>11</v>
      </c>
      <c r="AL161" s="62">
        <v>88</v>
      </c>
      <c r="AM161" s="62">
        <v>0</v>
      </c>
      <c r="AN161" s="62">
        <v>511</v>
      </c>
      <c r="AO161" s="62">
        <v>170</v>
      </c>
      <c r="AP161" s="62">
        <v>792</v>
      </c>
      <c r="AQ161" s="62">
        <v>0</v>
      </c>
    </row>
    <row r="162" spans="1:43">
      <c r="A162" s="116" t="s">
        <v>1173</v>
      </c>
      <c r="B162" s="117" t="s">
        <v>1174</v>
      </c>
      <c r="C162" s="117" t="s">
        <v>5378</v>
      </c>
      <c r="D162" s="117" t="s">
        <v>1177</v>
      </c>
      <c r="E162" s="117" t="s">
        <v>1020</v>
      </c>
      <c r="F162" s="62" t="s">
        <v>288</v>
      </c>
      <c r="G162" s="117" t="s">
        <v>5379</v>
      </c>
      <c r="H162" s="117" t="s">
        <v>5380</v>
      </c>
      <c r="I162" s="117" t="s">
        <v>146</v>
      </c>
      <c r="J162" s="62">
        <v>12</v>
      </c>
      <c r="K162" s="62">
        <v>0</v>
      </c>
      <c r="L162" s="62">
        <v>3</v>
      </c>
      <c r="M162" s="62">
        <v>15</v>
      </c>
      <c r="N162" s="62">
        <v>56</v>
      </c>
      <c r="O162" s="62">
        <v>13</v>
      </c>
      <c r="P162" s="62">
        <v>0</v>
      </c>
      <c r="Q162" s="62">
        <v>0</v>
      </c>
      <c r="R162" s="62">
        <v>0</v>
      </c>
      <c r="S162" s="62">
        <v>0</v>
      </c>
      <c r="T162" s="62">
        <v>0</v>
      </c>
      <c r="U162" s="62">
        <v>0</v>
      </c>
      <c r="V162" s="62">
        <v>0</v>
      </c>
      <c r="W162" s="62">
        <v>0</v>
      </c>
      <c r="X162" s="62">
        <v>0</v>
      </c>
      <c r="Y162" s="62">
        <v>0</v>
      </c>
      <c r="Z162" s="62">
        <v>0</v>
      </c>
      <c r="AA162" s="62">
        <v>0</v>
      </c>
      <c r="AB162" s="62">
        <v>0</v>
      </c>
      <c r="AC162" s="62">
        <v>0</v>
      </c>
      <c r="AD162" s="62">
        <v>0</v>
      </c>
      <c r="AE162" s="62">
        <v>36</v>
      </c>
      <c r="AF162" s="62">
        <v>33</v>
      </c>
      <c r="AG162" s="62">
        <v>0</v>
      </c>
      <c r="AH162" s="62">
        <v>0</v>
      </c>
      <c r="AI162" s="62">
        <v>0</v>
      </c>
      <c r="AJ162" s="62" t="s">
        <v>290</v>
      </c>
      <c r="AK162" s="62" t="s">
        <v>290</v>
      </c>
      <c r="AL162" s="62">
        <v>11</v>
      </c>
      <c r="AM162" s="62">
        <v>0</v>
      </c>
      <c r="AN162" s="62">
        <v>27</v>
      </c>
      <c r="AO162" s="62">
        <v>17</v>
      </c>
      <c r="AP162" s="62">
        <v>69</v>
      </c>
      <c r="AQ162" s="62">
        <v>0</v>
      </c>
    </row>
    <row r="163" spans="1:43">
      <c r="A163" s="116" t="s">
        <v>1178</v>
      </c>
      <c r="B163" s="117" t="s">
        <v>1179</v>
      </c>
      <c r="C163" s="117" t="s">
        <v>5381</v>
      </c>
      <c r="D163" s="117" t="s">
        <v>1182</v>
      </c>
      <c r="E163" s="117" t="s">
        <v>1041</v>
      </c>
      <c r="F163" s="62" t="s">
        <v>288</v>
      </c>
      <c r="G163" s="117" t="s">
        <v>5382</v>
      </c>
      <c r="H163" s="117" t="s">
        <v>5383</v>
      </c>
      <c r="I163" s="117" t="s">
        <v>146</v>
      </c>
      <c r="J163" s="62">
        <v>0</v>
      </c>
      <c r="K163" s="62">
        <v>11</v>
      </c>
      <c r="L163" s="62">
        <v>2</v>
      </c>
      <c r="M163" s="62">
        <v>13</v>
      </c>
      <c r="N163" s="62">
        <v>53</v>
      </c>
      <c r="O163" s="62">
        <v>0</v>
      </c>
      <c r="P163" s="62">
        <v>0</v>
      </c>
      <c r="Q163" s="62">
        <v>0</v>
      </c>
      <c r="R163" s="62">
        <v>0</v>
      </c>
      <c r="S163" s="62">
        <v>0</v>
      </c>
      <c r="T163" s="62">
        <v>0</v>
      </c>
      <c r="U163" s="62">
        <v>0</v>
      </c>
      <c r="V163" s="62">
        <v>0</v>
      </c>
      <c r="W163" s="62">
        <v>0</v>
      </c>
      <c r="X163" s="62">
        <v>0</v>
      </c>
      <c r="Y163" s="62">
        <v>0</v>
      </c>
      <c r="Z163" s="62">
        <v>0</v>
      </c>
      <c r="AA163" s="62">
        <v>0</v>
      </c>
      <c r="AB163" s="62">
        <v>0</v>
      </c>
      <c r="AC163" s="62">
        <v>0</v>
      </c>
      <c r="AD163" s="62">
        <v>0</v>
      </c>
      <c r="AE163" s="62">
        <v>30</v>
      </c>
      <c r="AF163" s="62">
        <v>23</v>
      </c>
      <c r="AG163" s="62">
        <v>0</v>
      </c>
      <c r="AH163" s="62">
        <v>0</v>
      </c>
      <c r="AI163" s="62">
        <v>0</v>
      </c>
      <c r="AJ163" s="62" t="s">
        <v>290</v>
      </c>
      <c r="AK163" s="62" t="s">
        <v>290</v>
      </c>
      <c r="AL163" s="62" t="s">
        <v>290</v>
      </c>
      <c r="AM163" s="62">
        <v>0</v>
      </c>
      <c r="AN163" s="62">
        <v>24</v>
      </c>
      <c r="AO163" s="62">
        <v>16</v>
      </c>
      <c r="AP163" s="62">
        <v>53</v>
      </c>
      <c r="AQ163" s="62">
        <v>0</v>
      </c>
    </row>
    <row r="164" spans="1:43">
      <c r="A164" s="116" t="s">
        <v>1183</v>
      </c>
      <c r="B164" s="117" t="s">
        <v>1184</v>
      </c>
      <c r="C164" s="117" t="s">
        <v>5384</v>
      </c>
      <c r="D164" s="117" t="s">
        <v>1187</v>
      </c>
      <c r="E164" s="117" t="s">
        <v>1086</v>
      </c>
      <c r="F164" s="62" t="s">
        <v>288</v>
      </c>
      <c r="G164" s="117" t="s">
        <v>5385</v>
      </c>
      <c r="H164" s="117" t="s">
        <v>5386</v>
      </c>
      <c r="I164" s="117" t="s">
        <v>146</v>
      </c>
      <c r="J164" s="62">
        <v>0.8</v>
      </c>
      <c r="K164" s="62">
        <v>1.5</v>
      </c>
      <c r="L164" s="62">
        <v>0.7</v>
      </c>
      <c r="M164" s="62">
        <v>3</v>
      </c>
      <c r="N164" s="62">
        <v>23</v>
      </c>
      <c r="O164" s="62" t="s">
        <v>290</v>
      </c>
      <c r="P164" s="62">
        <v>0</v>
      </c>
      <c r="Q164" s="62">
        <v>0</v>
      </c>
      <c r="R164" s="62">
        <v>0</v>
      </c>
      <c r="S164" s="62">
        <v>0</v>
      </c>
      <c r="T164" s="62">
        <v>0</v>
      </c>
      <c r="U164" s="62">
        <v>0</v>
      </c>
      <c r="V164" s="62">
        <v>0</v>
      </c>
      <c r="W164" s="62">
        <v>0</v>
      </c>
      <c r="X164" s="62">
        <v>0</v>
      </c>
      <c r="Y164" s="62">
        <v>0</v>
      </c>
      <c r="Z164" s="62">
        <v>0</v>
      </c>
      <c r="AA164" s="62">
        <v>0</v>
      </c>
      <c r="AB164" s="62">
        <v>0</v>
      </c>
      <c r="AC164" s="62">
        <v>0</v>
      </c>
      <c r="AD164" s="62">
        <v>0</v>
      </c>
      <c r="AE164" s="62">
        <v>14</v>
      </c>
      <c r="AF164" s="62">
        <v>18</v>
      </c>
      <c r="AG164" s="62">
        <v>0</v>
      </c>
      <c r="AH164" s="62">
        <v>0</v>
      </c>
      <c r="AI164" s="62">
        <v>0</v>
      </c>
      <c r="AJ164" s="62">
        <v>0</v>
      </c>
      <c r="AK164" s="62">
        <v>0</v>
      </c>
      <c r="AL164" s="62" t="s">
        <v>290</v>
      </c>
      <c r="AM164" s="62">
        <v>0</v>
      </c>
      <c r="AN164" s="62">
        <v>21</v>
      </c>
      <c r="AO164" s="62" t="s">
        <v>290</v>
      </c>
      <c r="AP164" s="62">
        <v>32</v>
      </c>
      <c r="AQ164" s="62">
        <v>0</v>
      </c>
    </row>
    <row r="165" spans="1:43">
      <c r="A165" s="116" t="s">
        <v>1188</v>
      </c>
      <c r="B165" s="117" t="s">
        <v>1189</v>
      </c>
      <c r="C165" s="117" t="s">
        <v>5387</v>
      </c>
      <c r="D165" s="117" t="s">
        <v>1192</v>
      </c>
      <c r="E165" s="117" t="s">
        <v>1020</v>
      </c>
      <c r="F165" s="62" t="s">
        <v>288</v>
      </c>
      <c r="G165" s="117" t="s">
        <v>5388</v>
      </c>
      <c r="H165" s="117" t="s">
        <v>5389</v>
      </c>
      <c r="I165" s="117" t="s">
        <v>146</v>
      </c>
      <c r="J165" s="62">
        <v>8</v>
      </c>
      <c r="K165" s="62">
        <v>9</v>
      </c>
      <c r="L165" s="62">
        <v>2</v>
      </c>
      <c r="M165" s="62">
        <v>19</v>
      </c>
      <c r="N165" s="62">
        <v>66</v>
      </c>
      <c r="O165" s="62">
        <v>11</v>
      </c>
      <c r="P165" s="62" t="s">
        <v>290</v>
      </c>
      <c r="Q165" s="62" t="s">
        <v>290</v>
      </c>
      <c r="R165" s="62" t="s">
        <v>290</v>
      </c>
      <c r="S165" s="62" t="s">
        <v>290</v>
      </c>
      <c r="T165" s="62" t="s">
        <v>290</v>
      </c>
      <c r="U165" s="62" t="s">
        <v>290</v>
      </c>
      <c r="V165" s="62">
        <v>0</v>
      </c>
      <c r="W165" s="62">
        <v>0</v>
      </c>
      <c r="X165" s="62">
        <v>0</v>
      </c>
      <c r="Y165" s="62">
        <v>0</v>
      </c>
      <c r="Z165" s="62">
        <v>0</v>
      </c>
      <c r="AA165" s="62">
        <v>0</v>
      </c>
      <c r="AB165" s="62">
        <v>0</v>
      </c>
      <c r="AC165" s="62">
        <v>0</v>
      </c>
      <c r="AD165" s="62">
        <v>0</v>
      </c>
      <c r="AE165" s="62">
        <v>62</v>
      </c>
      <c r="AF165" s="62">
        <v>48</v>
      </c>
      <c r="AG165" s="62">
        <v>0</v>
      </c>
      <c r="AH165" s="62">
        <v>0</v>
      </c>
      <c r="AI165" s="62">
        <v>0</v>
      </c>
      <c r="AJ165" s="62" t="s">
        <v>290</v>
      </c>
      <c r="AK165" s="62">
        <v>16</v>
      </c>
      <c r="AL165" s="62">
        <v>20</v>
      </c>
      <c r="AM165" s="62">
        <v>0</v>
      </c>
      <c r="AN165" s="62">
        <v>53</v>
      </c>
      <c r="AO165" s="62">
        <v>18</v>
      </c>
      <c r="AP165" s="62">
        <v>110</v>
      </c>
      <c r="AQ165" s="62" t="s">
        <v>290</v>
      </c>
    </row>
    <row r="166" spans="1:43">
      <c r="A166" s="116" t="s">
        <v>1193</v>
      </c>
      <c r="B166" s="117" t="s">
        <v>1194</v>
      </c>
      <c r="C166" s="117" t="s">
        <v>5390</v>
      </c>
      <c r="D166" s="117" t="s">
        <v>5391</v>
      </c>
      <c r="E166" s="117" t="s">
        <v>1198</v>
      </c>
      <c r="F166" s="62" t="s">
        <v>288</v>
      </c>
      <c r="G166" s="117" t="s">
        <v>5392</v>
      </c>
      <c r="H166" s="117" t="s">
        <v>5393</v>
      </c>
      <c r="I166" s="117" t="s">
        <v>146</v>
      </c>
      <c r="J166" s="62">
        <v>2</v>
      </c>
      <c r="K166" s="62">
        <v>0.5</v>
      </c>
      <c r="L166" s="62">
        <v>1.5</v>
      </c>
      <c r="M166" s="62">
        <v>4</v>
      </c>
      <c r="N166" s="62">
        <v>0</v>
      </c>
      <c r="O166" s="62" t="s">
        <v>290</v>
      </c>
      <c r="P166" s="62" t="s">
        <v>290</v>
      </c>
      <c r="Q166" s="62" t="s">
        <v>290</v>
      </c>
      <c r="R166" s="62" t="s">
        <v>290</v>
      </c>
      <c r="S166" s="62" t="s">
        <v>290</v>
      </c>
      <c r="T166" s="62" t="s">
        <v>290</v>
      </c>
      <c r="U166" s="62" t="s">
        <v>290</v>
      </c>
      <c r="V166" s="62" t="s">
        <v>290</v>
      </c>
      <c r="W166" s="62" t="s">
        <v>290</v>
      </c>
      <c r="X166" s="62">
        <v>0</v>
      </c>
      <c r="Y166" s="62">
        <v>0</v>
      </c>
      <c r="Z166" s="62">
        <v>0</v>
      </c>
      <c r="AA166" s="62">
        <v>0</v>
      </c>
      <c r="AB166" s="62">
        <v>0</v>
      </c>
      <c r="AC166" s="62">
        <v>0</v>
      </c>
      <c r="AD166" s="62">
        <v>0</v>
      </c>
      <c r="AE166" s="62">
        <v>10</v>
      </c>
      <c r="AF166" s="62">
        <v>11</v>
      </c>
      <c r="AG166" s="62">
        <v>0</v>
      </c>
      <c r="AH166" s="62">
        <v>0</v>
      </c>
      <c r="AI166" s="62">
        <v>0</v>
      </c>
      <c r="AJ166" s="62">
        <v>0</v>
      </c>
      <c r="AK166" s="62">
        <v>21</v>
      </c>
      <c r="AL166" s="62">
        <v>0</v>
      </c>
      <c r="AM166" s="62">
        <v>0</v>
      </c>
      <c r="AN166" s="62">
        <v>0</v>
      </c>
      <c r="AO166" s="62">
        <v>0</v>
      </c>
      <c r="AP166" s="62">
        <v>21</v>
      </c>
      <c r="AQ166" s="62">
        <v>21</v>
      </c>
    </row>
    <row r="167" spans="1:43">
      <c r="A167" s="116" t="s">
        <v>1200</v>
      </c>
      <c r="B167" s="117" t="s">
        <v>1201</v>
      </c>
      <c r="C167" s="117" t="s">
        <v>5394</v>
      </c>
      <c r="D167" s="117" t="s">
        <v>1203</v>
      </c>
      <c r="E167" s="117" t="s">
        <v>1204</v>
      </c>
      <c r="F167" s="62" t="s">
        <v>288</v>
      </c>
      <c r="G167" s="117" t="s">
        <v>5395</v>
      </c>
      <c r="H167" s="117" t="s">
        <v>5396</v>
      </c>
      <c r="I167" s="117" t="s">
        <v>146</v>
      </c>
      <c r="J167" s="62">
        <v>29</v>
      </c>
      <c r="K167" s="62">
        <v>12</v>
      </c>
      <c r="L167" s="62">
        <v>1</v>
      </c>
      <c r="M167" s="62">
        <v>42</v>
      </c>
      <c r="N167" s="62">
        <v>0</v>
      </c>
      <c r="O167" s="62">
        <v>0</v>
      </c>
      <c r="P167" s="62">
        <v>0</v>
      </c>
      <c r="Q167" s="62">
        <v>0</v>
      </c>
      <c r="R167" s="62">
        <v>0</v>
      </c>
      <c r="S167" s="62">
        <v>0</v>
      </c>
      <c r="T167" s="62">
        <v>0</v>
      </c>
      <c r="U167" s="62">
        <v>0</v>
      </c>
      <c r="V167" s="62">
        <v>0</v>
      </c>
      <c r="W167" s="62">
        <v>0</v>
      </c>
      <c r="X167" s="62">
        <v>80</v>
      </c>
      <c r="Y167" s="62">
        <v>77</v>
      </c>
      <c r="Z167" s="62">
        <v>74</v>
      </c>
      <c r="AA167" s="62">
        <v>72</v>
      </c>
      <c r="AB167" s="62">
        <v>0</v>
      </c>
      <c r="AC167" s="62">
        <v>0</v>
      </c>
      <c r="AD167" s="62">
        <v>0</v>
      </c>
      <c r="AE167" s="62">
        <v>155</v>
      </c>
      <c r="AF167" s="62">
        <v>148</v>
      </c>
      <c r="AG167" s="62">
        <v>32</v>
      </c>
      <c r="AH167" s="62">
        <v>40</v>
      </c>
      <c r="AI167" s="62" t="s">
        <v>290</v>
      </c>
      <c r="AJ167" s="62" t="s">
        <v>290</v>
      </c>
      <c r="AK167" s="62">
        <v>53</v>
      </c>
      <c r="AL167" s="62">
        <v>33</v>
      </c>
      <c r="AM167" s="62">
        <v>0</v>
      </c>
      <c r="AN167" s="62">
        <v>199</v>
      </c>
      <c r="AO167" s="62" t="s">
        <v>290</v>
      </c>
      <c r="AP167" s="62">
        <v>303</v>
      </c>
      <c r="AQ167" s="62">
        <v>29</v>
      </c>
    </row>
    <row r="168" spans="1:43">
      <c r="A168" s="116" t="s">
        <v>1206</v>
      </c>
      <c r="B168" s="117" t="s">
        <v>1207</v>
      </c>
      <c r="C168" s="117" t="s">
        <v>5397</v>
      </c>
      <c r="D168" s="117" t="s">
        <v>1209</v>
      </c>
      <c r="E168" s="117" t="s">
        <v>1210</v>
      </c>
      <c r="F168" s="62" t="s">
        <v>288</v>
      </c>
      <c r="G168" s="117" t="s">
        <v>5398</v>
      </c>
      <c r="H168" s="117" t="s">
        <v>5399</v>
      </c>
      <c r="I168" s="117" t="s">
        <v>146</v>
      </c>
      <c r="J168" s="62">
        <v>4</v>
      </c>
      <c r="K168" s="62">
        <v>1</v>
      </c>
      <c r="L168" s="62">
        <v>2</v>
      </c>
      <c r="M168" s="62">
        <v>7</v>
      </c>
      <c r="N168" s="62">
        <v>0</v>
      </c>
      <c r="O168" s="62">
        <v>0</v>
      </c>
      <c r="P168" s="62" t="s">
        <v>290</v>
      </c>
      <c r="Q168" s="62" t="s">
        <v>290</v>
      </c>
      <c r="R168" s="62" t="s">
        <v>290</v>
      </c>
      <c r="S168" s="62" t="s">
        <v>290</v>
      </c>
      <c r="T168" s="62" t="s">
        <v>290</v>
      </c>
      <c r="U168" s="62" t="s">
        <v>290</v>
      </c>
      <c r="V168" s="62" t="s">
        <v>290</v>
      </c>
      <c r="W168" s="62" t="s">
        <v>290</v>
      </c>
      <c r="X168" s="62" t="s">
        <v>290</v>
      </c>
      <c r="Y168" s="62" t="s">
        <v>290</v>
      </c>
      <c r="Z168" s="62" t="s">
        <v>290</v>
      </c>
      <c r="AA168" s="62" t="s">
        <v>290</v>
      </c>
      <c r="AB168" s="62">
        <v>0</v>
      </c>
      <c r="AC168" s="62">
        <v>0</v>
      </c>
      <c r="AD168" s="62">
        <v>0</v>
      </c>
      <c r="AE168" s="62">
        <v>18</v>
      </c>
      <c r="AF168" s="62" t="s">
        <v>290</v>
      </c>
      <c r="AG168" s="62" t="s">
        <v>290</v>
      </c>
      <c r="AH168" s="62" t="s">
        <v>290</v>
      </c>
      <c r="AI168" s="62" t="s">
        <v>290</v>
      </c>
      <c r="AJ168" s="62">
        <v>0</v>
      </c>
      <c r="AK168" s="62">
        <v>17</v>
      </c>
      <c r="AL168" s="62" t="s">
        <v>290</v>
      </c>
      <c r="AM168" s="62">
        <v>0</v>
      </c>
      <c r="AN168" s="62">
        <v>0</v>
      </c>
      <c r="AO168" s="62">
        <v>0</v>
      </c>
      <c r="AP168" s="62">
        <v>25</v>
      </c>
      <c r="AQ168" s="62">
        <v>16</v>
      </c>
    </row>
    <row r="169" spans="1:43">
      <c r="A169" s="116" t="s">
        <v>1212</v>
      </c>
      <c r="B169" s="117" t="s">
        <v>1213</v>
      </c>
      <c r="C169" s="117" t="s">
        <v>5400</v>
      </c>
      <c r="D169" s="117" t="s">
        <v>1216</v>
      </c>
      <c r="E169" s="117" t="s">
        <v>1307</v>
      </c>
      <c r="F169" s="62" t="s">
        <v>288</v>
      </c>
      <c r="G169" s="117" t="s">
        <v>5401</v>
      </c>
      <c r="H169" s="117" t="s">
        <v>5402</v>
      </c>
      <c r="I169" s="117" t="s">
        <v>146</v>
      </c>
      <c r="J169" s="62">
        <v>7</v>
      </c>
      <c r="K169" s="62">
        <v>8</v>
      </c>
      <c r="L169" s="62">
        <v>4</v>
      </c>
      <c r="M169" s="62">
        <v>19</v>
      </c>
      <c r="N169" s="62">
        <v>12</v>
      </c>
      <c r="O169" s="62">
        <v>14</v>
      </c>
      <c r="P169" s="62">
        <v>10</v>
      </c>
      <c r="Q169" s="62">
        <v>13</v>
      </c>
      <c r="R169" s="62" t="s">
        <v>290</v>
      </c>
      <c r="S169" s="62" t="s">
        <v>290</v>
      </c>
      <c r="T169" s="62" t="s">
        <v>290</v>
      </c>
      <c r="U169" s="62" t="s">
        <v>290</v>
      </c>
      <c r="V169" s="62" t="s">
        <v>290</v>
      </c>
      <c r="W169" s="62" t="s">
        <v>290</v>
      </c>
      <c r="X169" s="62">
        <v>0</v>
      </c>
      <c r="Y169" s="62">
        <v>0</v>
      </c>
      <c r="Z169" s="62">
        <v>0</v>
      </c>
      <c r="AA169" s="62">
        <v>0</v>
      </c>
      <c r="AB169" s="62">
        <v>0</v>
      </c>
      <c r="AC169" s="62">
        <v>0</v>
      </c>
      <c r="AD169" s="62">
        <v>0</v>
      </c>
      <c r="AE169" s="62">
        <v>49</v>
      </c>
      <c r="AF169" s="62">
        <v>32</v>
      </c>
      <c r="AG169" s="62">
        <v>0</v>
      </c>
      <c r="AH169" s="62">
        <v>0</v>
      </c>
      <c r="AI169" s="62">
        <v>0</v>
      </c>
      <c r="AJ169" s="62">
        <v>0</v>
      </c>
      <c r="AK169" s="62">
        <v>75</v>
      </c>
      <c r="AL169" s="62">
        <v>0</v>
      </c>
      <c r="AM169" s="62">
        <v>0</v>
      </c>
      <c r="AN169" s="62">
        <v>0</v>
      </c>
      <c r="AO169" s="62" t="s">
        <v>290</v>
      </c>
      <c r="AP169" s="62">
        <v>81</v>
      </c>
      <c r="AQ169" s="62">
        <v>61</v>
      </c>
    </row>
    <row r="170" spans="1:43">
      <c r="A170" s="116" t="s">
        <v>1219</v>
      </c>
      <c r="B170" s="117" t="s">
        <v>5403</v>
      </c>
      <c r="C170" s="117" t="s">
        <v>5404</v>
      </c>
      <c r="D170" s="117" t="s">
        <v>1223</v>
      </c>
      <c r="E170" s="117" t="s">
        <v>1224</v>
      </c>
      <c r="F170" s="62" t="s">
        <v>288</v>
      </c>
      <c r="G170" s="117" t="s">
        <v>5405</v>
      </c>
      <c r="H170" s="117" t="s">
        <v>5406</v>
      </c>
      <c r="I170" s="117" t="s">
        <v>146</v>
      </c>
      <c r="J170" s="62">
        <v>5.5</v>
      </c>
      <c r="K170" s="62">
        <v>2</v>
      </c>
      <c r="L170" s="62">
        <v>3</v>
      </c>
      <c r="M170" s="62">
        <v>10.5</v>
      </c>
      <c r="N170" s="62">
        <v>13</v>
      </c>
      <c r="O170" s="62" t="s">
        <v>290</v>
      </c>
      <c r="P170" s="62" t="s">
        <v>290</v>
      </c>
      <c r="Q170" s="62" t="s">
        <v>290</v>
      </c>
      <c r="R170" s="62">
        <v>0</v>
      </c>
      <c r="S170" s="62" t="s">
        <v>290</v>
      </c>
      <c r="T170" s="62" t="s">
        <v>290</v>
      </c>
      <c r="U170" s="62" t="s">
        <v>290</v>
      </c>
      <c r="V170" s="62" t="s">
        <v>290</v>
      </c>
      <c r="W170" s="62" t="s">
        <v>290</v>
      </c>
      <c r="X170" s="62">
        <v>0</v>
      </c>
      <c r="Y170" s="62">
        <v>0</v>
      </c>
      <c r="Z170" s="62">
        <v>0</v>
      </c>
      <c r="AA170" s="62">
        <v>0</v>
      </c>
      <c r="AB170" s="62">
        <v>0</v>
      </c>
      <c r="AC170" s="62">
        <v>0</v>
      </c>
      <c r="AD170" s="62">
        <v>0</v>
      </c>
      <c r="AE170" s="62">
        <v>15</v>
      </c>
      <c r="AF170" s="62">
        <v>25</v>
      </c>
      <c r="AG170" s="62">
        <v>0</v>
      </c>
      <c r="AH170" s="62">
        <v>0</v>
      </c>
      <c r="AI170" s="62">
        <v>0</v>
      </c>
      <c r="AJ170" s="62">
        <v>0</v>
      </c>
      <c r="AK170" s="62">
        <v>40</v>
      </c>
      <c r="AL170" s="62">
        <v>0</v>
      </c>
      <c r="AM170" s="62">
        <v>0</v>
      </c>
      <c r="AN170" s="62">
        <v>0</v>
      </c>
      <c r="AO170" s="62">
        <v>0</v>
      </c>
      <c r="AP170" s="62">
        <v>40</v>
      </c>
      <c r="AQ170" s="62">
        <v>40</v>
      </c>
    </row>
    <row r="171" spans="1:43">
      <c r="A171" s="116" t="s">
        <v>1226</v>
      </c>
      <c r="B171" s="117" t="s">
        <v>1227</v>
      </c>
      <c r="C171" s="117" t="s">
        <v>5407</v>
      </c>
      <c r="D171" s="117" t="s">
        <v>1229</v>
      </c>
      <c r="E171" s="117" t="s">
        <v>1230</v>
      </c>
      <c r="F171" s="62" t="s">
        <v>288</v>
      </c>
      <c r="G171" s="117" t="s">
        <v>1231</v>
      </c>
      <c r="H171" s="117" t="s">
        <v>5408</v>
      </c>
      <c r="I171" s="117" t="s">
        <v>146</v>
      </c>
      <c r="J171" s="62">
        <v>2</v>
      </c>
      <c r="K171" s="62">
        <v>5</v>
      </c>
      <c r="L171" s="62">
        <v>0</v>
      </c>
      <c r="M171" s="62">
        <v>7</v>
      </c>
      <c r="N171" s="62" t="s">
        <v>290</v>
      </c>
      <c r="O171" s="62">
        <v>0</v>
      </c>
      <c r="P171" s="62">
        <v>0</v>
      </c>
      <c r="Q171" s="62">
        <v>0</v>
      </c>
      <c r="R171" s="62">
        <v>0</v>
      </c>
      <c r="S171" s="62">
        <v>0</v>
      </c>
      <c r="T171" s="62">
        <v>0</v>
      </c>
      <c r="U171" s="62">
        <v>0</v>
      </c>
      <c r="V171" s="62">
        <v>0</v>
      </c>
      <c r="W171" s="62">
        <v>0</v>
      </c>
      <c r="X171" s="62">
        <v>0</v>
      </c>
      <c r="Y171" s="62">
        <v>0</v>
      </c>
      <c r="Z171" s="62">
        <v>0</v>
      </c>
      <c r="AA171" s="62">
        <v>0</v>
      </c>
      <c r="AB171" s="62">
        <v>0</v>
      </c>
      <c r="AC171" s="62">
        <v>0</v>
      </c>
      <c r="AD171" s="62">
        <v>0</v>
      </c>
      <c r="AE171" s="62" t="s">
        <v>290</v>
      </c>
      <c r="AF171" s="62" t="s">
        <v>290</v>
      </c>
      <c r="AG171" s="62">
        <v>0</v>
      </c>
      <c r="AH171" s="62">
        <v>0</v>
      </c>
      <c r="AI171" s="62">
        <v>0</v>
      </c>
      <c r="AJ171" s="62">
        <v>0</v>
      </c>
      <c r="AK171" s="62" t="s">
        <v>290</v>
      </c>
      <c r="AL171" s="62" t="s">
        <v>290</v>
      </c>
      <c r="AM171" s="62">
        <v>0</v>
      </c>
      <c r="AN171" s="62">
        <v>0</v>
      </c>
      <c r="AO171" s="62" t="s">
        <v>290</v>
      </c>
      <c r="AP171" s="62" t="s">
        <v>290</v>
      </c>
      <c r="AQ171" s="62" t="s">
        <v>290</v>
      </c>
    </row>
    <row r="172" spans="1:43">
      <c r="A172" s="116" t="s">
        <v>1236</v>
      </c>
      <c r="B172" s="117" t="s">
        <v>1237</v>
      </c>
      <c r="C172" s="117" t="s">
        <v>5409</v>
      </c>
      <c r="D172" s="117" t="s">
        <v>1239</v>
      </c>
      <c r="E172" s="117" t="s">
        <v>1240</v>
      </c>
      <c r="F172" s="62" t="s">
        <v>288</v>
      </c>
      <c r="G172" s="117" t="s">
        <v>5410</v>
      </c>
      <c r="H172" s="117" t="s">
        <v>5411</v>
      </c>
      <c r="I172" s="117" t="s">
        <v>146</v>
      </c>
      <c r="J172" s="62">
        <v>20</v>
      </c>
      <c r="K172" s="62">
        <v>5</v>
      </c>
      <c r="L172" s="62">
        <v>1</v>
      </c>
      <c r="M172" s="62">
        <v>26</v>
      </c>
      <c r="N172" s="62">
        <v>0</v>
      </c>
      <c r="O172" s="62">
        <v>0</v>
      </c>
      <c r="P172" s="62" t="s">
        <v>290</v>
      </c>
      <c r="Q172" s="62">
        <v>12</v>
      </c>
      <c r="R172" s="62">
        <v>15</v>
      </c>
      <c r="S172" s="62">
        <v>12</v>
      </c>
      <c r="T172" s="62">
        <v>18</v>
      </c>
      <c r="U172" s="62">
        <v>19</v>
      </c>
      <c r="V172" s="62">
        <v>17</v>
      </c>
      <c r="W172" s="62">
        <v>20</v>
      </c>
      <c r="X172" s="62">
        <v>0</v>
      </c>
      <c r="Y172" s="62">
        <v>0</v>
      </c>
      <c r="Z172" s="62">
        <v>0</v>
      </c>
      <c r="AA172" s="62">
        <v>0</v>
      </c>
      <c r="AB172" s="62">
        <v>0</v>
      </c>
      <c r="AC172" s="62">
        <v>0</v>
      </c>
      <c r="AD172" s="62">
        <v>0</v>
      </c>
      <c r="AE172" s="62">
        <v>63</v>
      </c>
      <c r="AF172" s="62">
        <v>57</v>
      </c>
      <c r="AG172" s="62">
        <v>0</v>
      </c>
      <c r="AH172" s="62">
        <v>0</v>
      </c>
      <c r="AI172" s="62">
        <v>0</v>
      </c>
      <c r="AJ172" s="62">
        <v>0</v>
      </c>
      <c r="AK172" s="62">
        <v>98</v>
      </c>
      <c r="AL172" s="62">
        <v>10</v>
      </c>
      <c r="AM172" s="62">
        <v>0</v>
      </c>
      <c r="AN172" s="62" t="s">
        <v>290</v>
      </c>
      <c r="AO172" s="62" t="s">
        <v>290</v>
      </c>
      <c r="AP172" s="62">
        <v>120</v>
      </c>
      <c r="AQ172" s="62">
        <v>90</v>
      </c>
    </row>
    <row r="173" spans="1:43">
      <c r="A173" s="116" t="s">
        <v>1249</v>
      </c>
      <c r="B173" s="117" t="s">
        <v>1250</v>
      </c>
      <c r="C173" s="117" t="s">
        <v>5412</v>
      </c>
      <c r="D173" s="117" t="s">
        <v>1253</v>
      </c>
      <c r="E173" s="117" t="s">
        <v>1254</v>
      </c>
      <c r="F173" s="62" t="s">
        <v>288</v>
      </c>
      <c r="G173" s="117" t="s">
        <v>5413</v>
      </c>
      <c r="H173" s="117" t="s">
        <v>5414</v>
      </c>
      <c r="I173" s="117" t="s">
        <v>146</v>
      </c>
      <c r="J173" s="62">
        <v>6</v>
      </c>
      <c r="K173" s="62">
        <v>3</v>
      </c>
      <c r="L173" s="62">
        <v>3</v>
      </c>
      <c r="M173" s="62">
        <v>12</v>
      </c>
      <c r="N173" s="62">
        <v>11</v>
      </c>
      <c r="O173" s="62" t="s">
        <v>290</v>
      </c>
      <c r="P173" s="62" t="s">
        <v>290</v>
      </c>
      <c r="Q173" s="62" t="s">
        <v>290</v>
      </c>
      <c r="R173" s="62">
        <v>12</v>
      </c>
      <c r="S173" s="62" t="s">
        <v>290</v>
      </c>
      <c r="T173" s="62" t="s">
        <v>290</v>
      </c>
      <c r="U173" s="62" t="s">
        <v>290</v>
      </c>
      <c r="V173" s="62" t="s">
        <v>290</v>
      </c>
      <c r="W173" s="62" t="s">
        <v>290</v>
      </c>
      <c r="X173" s="62">
        <v>0</v>
      </c>
      <c r="Y173" s="62">
        <v>0</v>
      </c>
      <c r="Z173" s="62">
        <v>0</v>
      </c>
      <c r="AA173" s="62">
        <v>0</v>
      </c>
      <c r="AB173" s="62">
        <v>0</v>
      </c>
      <c r="AC173" s="62">
        <v>0</v>
      </c>
      <c r="AD173" s="62">
        <v>0</v>
      </c>
      <c r="AE173" s="62">
        <v>33</v>
      </c>
      <c r="AF173" s="62">
        <v>31</v>
      </c>
      <c r="AG173" s="62">
        <v>0</v>
      </c>
      <c r="AH173" s="62">
        <v>0</v>
      </c>
      <c r="AI173" s="62">
        <v>0</v>
      </c>
      <c r="AJ173" s="62" t="s">
        <v>290</v>
      </c>
      <c r="AK173" s="62">
        <v>14</v>
      </c>
      <c r="AL173" s="62" t="s">
        <v>290</v>
      </c>
      <c r="AM173" s="62">
        <v>0</v>
      </c>
      <c r="AN173" s="62">
        <v>27</v>
      </c>
      <c r="AO173" s="62">
        <v>11</v>
      </c>
      <c r="AP173" s="62">
        <v>64</v>
      </c>
      <c r="AQ173" s="62" t="s">
        <v>290</v>
      </c>
    </row>
    <row r="174" spans="1:43">
      <c r="A174" s="116" t="s">
        <v>1256</v>
      </c>
      <c r="B174" s="117" t="s">
        <v>1257</v>
      </c>
      <c r="C174" s="117" t="s">
        <v>5415</v>
      </c>
      <c r="D174" s="117" t="s">
        <v>5416</v>
      </c>
      <c r="E174" s="117" t="s">
        <v>1261</v>
      </c>
      <c r="F174" s="62" t="s">
        <v>288</v>
      </c>
      <c r="G174" s="117" t="s">
        <v>5417</v>
      </c>
      <c r="H174" s="117" t="s">
        <v>5418</v>
      </c>
      <c r="I174" s="117" t="s">
        <v>146</v>
      </c>
      <c r="J174" s="62">
        <v>12</v>
      </c>
      <c r="K174" s="62">
        <v>3</v>
      </c>
      <c r="L174" s="62">
        <v>3</v>
      </c>
      <c r="M174" s="62">
        <v>18</v>
      </c>
      <c r="N174" s="62">
        <v>0</v>
      </c>
      <c r="O174" s="62">
        <v>0</v>
      </c>
      <c r="P174" s="62">
        <v>0</v>
      </c>
      <c r="Q174" s="62">
        <v>0</v>
      </c>
      <c r="R174" s="62">
        <v>0</v>
      </c>
      <c r="S174" s="62">
        <v>0</v>
      </c>
      <c r="T174" s="62">
        <v>0</v>
      </c>
      <c r="U174" s="62">
        <v>0</v>
      </c>
      <c r="V174" s="62">
        <v>0</v>
      </c>
      <c r="W174" s="62">
        <v>0</v>
      </c>
      <c r="X174" s="62">
        <v>33</v>
      </c>
      <c r="Y174" s="62">
        <v>25</v>
      </c>
      <c r="Z174" s="62">
        <v>24</v>
      </c>
      <c r="AA174" s="62">
        <v>17</v>
      </c>
      <c r="AB174" s="62">
        <v>0</v>
      </c>
      <c r="AC174" s="62">
        <v>0</v>
      </c>
      <c r="AD174" s="62">
        <v>0</v>
      </c>
      <c r="AE174" s="62">
        <v>54</v>
      </c>
      <c r="AF174" s="62">
        <v>45</v>
      </c>
      <c r="AG174" s="62" t="s">
        <v>290</v>
      </c>
      <c r="AH174" s="62">
        <v>11</v>
      </c>
      <c r="AI174" s="62">
        <v>0</v>
      </c>
      <c r="AJ174" s="62">
        <v>0</v>
      </c>
      <c r="AK174" s="62">
        <v>83</v>
      </c>
      <c r="AL174" s="62" t="s">
        <v>290</v>
      </c>
      <c r="AM174" s="62">
        <v>0</v>
      </c>
      <c r="AN174" s="62" t="s">
        <v>290</v>
      </c>
      <c r="AO174" s="62" t="s">
        <v>290</v>
      </c>
      <c r="AP174" s="62">
        <v>99</v>
      </c>
      <c r="AQ174" s="62">
        <v>52</v>
      </c>
    </row>
    <row r="175" spans="1:43">
      <c r="A175" s="116" t="s">
        <v>4575</v>
      </c>
      <c r="B175" s="117" t="s">
        <v>4576</v>
      </c>
      <c r="C175" s="117" t="s">
        <v>5419</v>
      </c>
      <c r="D175" s="117" t="s">
        <v>4579</v>
      </c>
      <c r="E175" s="117" t="s">
        <v>1370</v>
      </c>
      <c r="F175" s="62" t="s">
        <v>288</v>
      </c>
      <c r="G175" s="117" t="s">
        <v>5420</v>
      </c>
      <c r="H175" s="117" t="s">
        <v>5421</v>
      </c>
      <c r="I175" s="117" t="s">
        <v>146</v>
      </c>
      <c r="J175" s="62">
        <v>3</v>
      </c>
      <c r="K175" s="62">
        <v>6</v>
      </c>
      <c r="L175" s="62">
        <v>2</v>
      </c>
      <c r="M175" s="62">
        <v>11</v>
      </c>
      <c r="N175" s="62">
        <v>20</v>
      </c>
      <c r="O175" s="62">
        <v>15</v>
      </c>
      <c r="P175" s="62">
        <v>0</v>
      </c>
      <c r="Q175" s="62">
        <v>0</v>
      </c>
      <c r="R175" s="62">
        <v>0</v>
      </c>
      <c r="S175" s="62">
        <v>0</v>
      </c>
      <c r="T175" s="62">
        <v>0</v>
      </c>
      <c r="U175" s="62">
        <v>0</v>
      </c>
      <c r="V175" s="62">
        <v>0</v>
      </c>
      <c r="W175" s="62">
        <v>0</v>
      </c>
      <c r="X175" s="62">
        <v>0</v>
      </c>
      <c r="Y175" s="62">
        <v>0</v>
      </c>
      <c r="Z175" s="62">
        <v>0</v>
      </c>
      <c r="AA175" s="62">
        <v>0</v>
      </c>
      <c r="AB175" s="62">
        <v>0</v>
      </c>
      <c r="AC175" s="62">
        <v>0</v>
      </c>
      <c r="AD175" s="62">
        <v>0</v>
      </c>
      <c r="AE175" s="62">
        <v>17</v>
      </c>
      <c r="AF175" s="62">
        <v>18</v>
      </c>
      <c r="AG175" s="62">
        <v>0</v>
      </c>
      <c r="AH175" s="62">
        <v>0</v>
      </c>
      <c r="AI175" s="62">
        <v>0</v>
      </c>
      <c r="AJ175" s="62">
        <v>0</v>
      </c>
      <c r="AK175" s="62" t="s">
        <v>290</v>
      </c>
      <c r="AL175" s="62">
        <v>0</v>
      </c>
      <c r="AM175" s="62">
        <v>0</v>
      </c>
      <c r="AN175" s="62">
        <v>27</v>
      </c>
      <c r="AO175" s="62">
        <v>0</v>
      </c>
      <c r="AP175" s="62">
        <v>35</v>
      </c>
      <c r="AQ175" s="62">
        <v>0</v>
      </c>
    </row>
    <row r="176" spans="1:43">
      <c r="A176" s="116" t="s">
        <v>1263</v>
      </c>
      <c r="B176" s="117" t="s">
        <v>1264</v>
      </c>
      <c r="C176" s="117" t="s">
        <v>5422</v>
      </c>
      <c r="D176" s="117" t="s">
        <v>1267</v>
      </c>
      <c r="E176" s="117" t="s">
        <v>1261</v>
      </c>
      <c r="F176" s="62" t="s">
        <v>288</v>
      </c>
      <c r="G176" s="117" t="s">
        <v>5423</v>
      </c>
      <c r="H176" s="117" t="s">
        <v>5424</v>
      </c>
      <c r="I176" s="117" t="s">
        <v>146</v>
      </c>
      <c r="J176" s="62">
        <v>1</v>
      </c>
      <c r="K176" s="62">
        <v>2</v>
      </c>
      <c r="L176" s="62">
        <v>1</v>
      </c>
      <c r="M176" s="62">
        <v>4</v>
      </c>
      <c r="N176" s="62">
        <v>0</v>
      </c>
      <c r="O176" s="62">
        <v>0</v>
      </c>
      <c r="P176" s="62">
        <v>0</v>
      </c>
      <c r="Q176" s="62">
        <v>0</v>
      </c>
      <c r="R176" s="62">
        <v>0</v>
      </c>
      <c r="S176" s="62">
        <v>0</v>
      </c>
      <c r="T176" s="62">
        <v>0</v>
      </c>
      <c r="U176" s="62">
        <v>0</v>
      </c>
      <c r="V176" s="62">
        <v>0</v>
      </c>
      <c r="W176" s="62">
        <v>0</v>
      </c>
      <c r="X176" s="62">
        <v>0</v>
      </c>
      <c r="Y176" s="62">
        <v>0</v>
      </c>
      <c r="Z176" s="62">
        <v>0</v>
      </c>
      <c r="AA176" s="62">
        <v>10</v>
      </c>
      <c r="AB176" s="62">
        <v>0</v>
      </c>
      <c r="AC176" s="62">
        <v>0</v>
      </c>
      <c r="AD176" s="62">
        <v>0</v>
      </c>
      <c r="AE176" s="62" t="s">
        <v>290</v>
      </c>
      <c r="AF176" s="62" t="s">
        <v>290</v>
      </c>
      <c r="AG176" s="62">
        <v>0</v>
      </c>
      <c r="AH176" s="62" t="s">
        <v>290</v>
      </c>
      <c r="AI176" s="62">
        <v>0</v>
      </c>
      <c r="AJ176" s="62">
        <v>0</v>
      </c>
      <c r="AK176" s="62">
        <v>10</v>
      </c>
      <c r="AL176" s="62">
        <v>0</v>
      </c>
      <c r="AM176" s="62">
        <v>0</v>
      </c>
      <c r="AN176" s="62">
        <v>0</v>
      </c>
      <c r="AO176" s="62">
        <v>0</v>
      </c>
      <c r="AP176" s="62">
        <v>10</v>
      </c>
      <c r="AQ176" s="62">
        <v>10</v>
      </c>
    </row>
    <row r="177" spans="1:43">
      <c r="A177" s="118" t="s">
        <v>5425</v>
      </c>
      <c r="B177" s="117" t="s">
        <v>5426</v>
      </c>
      <c r="C177" s="117" t="s">
        <v>5427</v>
      </c>
      <c r="D177" s="117" t="s">
        <v>5428</v>
      </c>
      <c r="E177" s="117" t="s">
        <v>1261</v>
      </c>
      <c r="F177" s="62" t="s">
        <v>288</v>
      </c>
      <c r="G177" s="117" t="s">
        <v>5429</v>
      </c>
      <c r="H177" s="117" t="s">
        <v>5430</v>
      </c>
      <c r="I177" s="117" t="s">
        <v>146</v>
      </c>
      <c r="J177" s="62">
        <v>1</v>
      </c>
      <c r="L177" s="62">
        <v>1</v>
      </c>
      <c r="M177" s="62">
        <v>2</v>
      </c>
      <c r="N177" s="62" t="s">
        <v>290</v>
      </c>
      <c r="O177" s="62" t="s">
        <v>290</v>
      </c>
      <c r="P177" s="62">
        <v>0</v>
      </c>
      <c r="Q177" s="62">
        <v>0</v>
      </c>
      <c r="R177" s="62">
        <v>0</v>
      </c>
      <c r="S177" s="62">
        <v>0</v>
      </c>
      <c r="T177" s="62">
        <v>0</v>
      </c>
      <c r="U177" s="62">
        <v>0</v>
      </c>
      <c r="V177" s="62">
        <v>0</v>
      </c>
      <c r="W177" s="62">
        <v>0</v>
      </c>
      <c r="X177" s="62">
        <v>0</v>
      </c>
      <c r="Y177" s="62">
        <v>0</v>
      </c>
      <c r="Z177" s="62">
        <v>0</v>
      </c>
      <c r="AA177" s="62">
        <v>0</v>
      </c>
      <c r="AB177" s="62">
        <v>0</v>
      </c>
      <c r="AC177" s="62">
        <v>0</v>
      </c>
      <c r="AD177" s="62">
        <v>0</v>
      </c>
      <c r="AE177" s="62" t="s">
        <v>290</v>
      </c>
      <c r="AF177" s="62" t="s">
        <v>290</v>
      </c>
      <c r="AG177" s="62">
        <v>0</v>
      </c>
      <c r="AH177" s="62">
        <v>0</v>
      </c>
      <c r="AI177" s="62">
        <v>0</v>
      </c>
      <c r="AJ177" s="62">
        <v>0</v>
      </c>
      <c r="AK177" s="62" t="s">
        <v>290</v>
      </c>
      <c r="AL177" s="62">
        <v>0</v>
      </c>
      <c r="AM177" s="62">
        <v>0</v>
      </c>
      <c r="AN177" s="62">
        <v>0</v>
      </c>
      <c r="AO177" s="62">
        <v>0</v>
      </c>
      <c r="AP177" s="62">
        <v>0</v>
      </c>
      <c r="AQ177" s="62">
        <v>0</v>
      </c>
    </row>
    <row r="178" spans="1:43">
      <c r="A178" s="116" t="s">
        <v>5431</v>
      </c>
      <c r="B178" s="117" t="s">
        <v>5432</v>
      </c>
      <c r="C178" s="117" t="s">
        <v>5433</v>
      </c>
      <c r="D178" s="117" t="s">
        <v>5434</v>
      </c>
      <c r="E178" s="117" t="s">
        <v>1475</v>
      </c>
      <c r="F178" s="62" t="s">
        <v>288</v>
      </c>
      <c r="G178" s="117" t="s">
        <v>5435</v>
      </c>
      <c r="H178" s="117" t="s">
        <v>5436</v>
      </c>
      <c r="I178" s="117" t="s">
        <v>146</v>
      </c>
      <c r="J178" s="62">
        <v>3</v>
      </c>
      <c r="K178" s="62">
        <v>5</v>
      </c>
      <c r="L178" s="62">
        <v>2</v>
      </c>
      <c r="M178" s="62">
        <v>10</v>
      </c>
      <c r="N178" s="62">
        <v>26</v>
      </c>
      <c r="O178" s="62">
        <v>13</v>
      </c>
      <c r="P178" s="62">
        <v>0</v>
      </c>
      <c r="Q178" s="62">
        <v>0</v>
      </c>
      <c r="R178" s="62">
        <v>0</v>
      </c>
      <c r="S178" s="62">
        <v>0</v>
      </c>
      <c r="T178" s="62">
        <v>0</v>
      </c>
      <c r="U178" s="62">
        <v>0</v>
      </c>
      <c r="V178" s="62">
        <v>0</v>
      </c>
      <c r="W178" s="62">
        <v>0</v>
      </c>
      <c r="X178" s="62">
        <v>0</v>
      </c>
      <c r="Y178" s="62">
        <v>0</v>
      </c>
      <c r="Z178" s="62">
        <v>0</v>
      </c>
      <c r="AA178" s="62">
        <v>0</v>
      </c>
      <c r="AB178" s="62">
        <v>0</v>
      </c>
      <c r="AC178" s="62">
        <v>0</v>
      </c>
      <c r="AD178" s="62">
        <v>0</v>
      </c>
      <c r="AE178" s="62">
        <v>16</v>
      </c>
      <c r="AF178" s="62">
        <v>23</v>
      </c>
      <c r="AG178" s="62">
        <v>0</v>
      </c>
      <c r="AH178" s="62">
        <v>0</v>
      </c>
      <c r="AI178" s="62">
        <v>0</v>
      </c>
      <c r="AJ178" s="62" t="s">
        <v>290</v>
      </c>
      <c r="AK178" s="62" t="s">
        <v>290</v>
      </c>
      <c r="AL178" s="62">
        <v>0</v>
      </c>
      <c r="AM178" s="62">
        <v>0</v>
      </c>
      <c r="AN178" s="62">
        <v>29</v>
      </c>
      <c r="AO178" s="62">
        <v>0</v>
      </c>
      <c r="AP178" s="62">
        <v>39</v>
      </c>
      <c r="AQ178" s="62" t="s">
        <v>290</v>
      </c>
    </row>
    <row r="179" spans="1:43">
      <c r="A179" s="116" t="s">
        <v>5437</v>
      </c>
      <c r="B179" s="117" t="s">
        <v>5438</v>
      </c>
      <c r="C179" s="117" t="s">
        <v>5439</v>
      </c>
      <c r="D179" s="117" t="s">
        <v>5440</v>
      </c>
      <c r="E179" s="117" t="s">
        <v>1224</v>
      </c>
      <c r="F179" s="62" t="s">
        <v>288</v>
      </c>
      <c r="G179" s="117" t="s">
        <v>1225</v>
      </c>
      <c r="H179" s="117" t="s">
        <v>5441</v>
      </c>
      <c r="I179" s="117" t="s">
        <v>146</v>
      </c>
      <c r="J179" s="62">
        <v>2</v>
      </c>
      <c r="K179" s="62">
        <v>0</v>
      </c>
      <c r="L179" s="62">
        <v>1</v>
      </c>
      <c r="M179" s="62">
        <v>3</v>
      </c>
      <c r="N179" s="62">
        <v>10</v>
      </c>
      <c r="O179" s="62" t="s">
        <v>290</v>
      </c>
      <c r="P179" s="62">
        <v>0</v>
      </c>
      <c r="Q179" s="62">
        <v>0</v>
      </c>
      <c r="R179" s="62">
        <v>0</v>
      </c>
      <c r="S179" s="62">
        <v>0</v>
      </c>
      <c r="T179" s="62">
        <v>0</v>
      </c>
      <c r="U179" s="62">
        <v>0</v>
      </c>
      <c r="V179" s="62">
        <v>0</v>
      </c>
      <c r="W179" s="62">
        <v>0</v>
      </c>
      <c r="X179" s="62">
        <v>0</v>
      </c>
      <c r="Y179" s="62">
        <v>0</v>
      </c>
      <c r="Z179" s="62">
        <v>0</v>
      </c>
      <c r="AA179" s="62">
        <v>0</v>
      </c>
      <c r="AB179" s="62">
        <v>0</v>
      </c>
      <c r="AC179" s="62">
        <v>0</v>
      </c>
      <c r="AD179" s="62">
        <v>0</v>
      </c>
      <c r="AE179" s="62">
        <v>10</v>
      </c>
      <c r="AF179" s="62" t="s">
        <v>290</v>
      </c>
      <c r="AG179" s="62">
        <v>0</v>
      </c>
      <c r="AH179" s="62">
        <v>0</v>
      </c>
      <c r="AI179" s="62">
        <v>0</v>
      </c>
      <c r="AJ179" s="62">
        <v>0</v>
      </c>
      <c r="AK179" s="62">
        <v>14</v>
      </c>
      <c r="AL179" s="62" t="s">
        <v>290</v>
      </c>
      <c r="AM179" s="62">
        <v>0</v>
      </c>
      <c r="AN179" s="62">
        <v>0</v>
      </c>
      <c r="AO179" s="62">
        <v>0</v>
      </c>
      <c r="AP179" s="62">
        <v>19</v>
      </c>
      <c r="AQ179" s="62">
        <v>19</v>
      </c>
    </row>
    <row r="180" spans="1:43">
      <c r="A180" s="116" t="s">
        <v>1268</v>
      </c>
      <c r="B180" s="117" t="s">
        <v>1269</v>
      </c>
      <c r="C180" s="117" t="s">
        <v>5442</v>
      </c>
      <c r="D180" s="117" t="s">
        <v>1271</v>
      </c>
      <c r="E180" s="117" t="s">
        <v>1272</v>
      </c>
      <c r="F180" s="62" t="s">
        <v>288</v>
      </c>
      <c r="G180" s="117" t="s">
        <v>5443</v>
      </c>
      <c r="H180" s="117" t="s">
        <v>5444</v>
      </c>
      <c r="I180" s="117" t="s">
        <v>146</v>
      </c>
      <c r="J180" s="62">
        <v>41</v>
      </c>
      <c r="K180" s="62">
        <v>72</v>
      </c>
      <c r="L180" s="62">
        <v>7</v>
      </c>
      <c r="M180" s="62">
        <v>120</v>
      </c>
      <c r="N180" s="62">
        <v>0</v>
      </c>
      <c r="O180" s="62">
        <v>0</v>
      </c>
      <c r="P180" s="62">
        <v>0</v>
      </c>
      <c r="Q180" s="62">
        <v>0</v>
      </c>
      <c r="R180" s="62">
        <v>0</v>
      </c>
      <c r="S180" s="62">
        <v>0</v>
      </c>
      <c r="T180" s="62">
        <v>0</v>
      </c>
      <c r="U180" s="62">
        <v>0</v>
      </c>
      <c r="V180" s="62">
        <v>0</v>
      </c>
      <c r="W180" s="62">
        <v>0</v>
      </c>
      <c r="X180" s="62">
        <v>171</v>
      </c>
      <c r="Y180" s="62">
        <v>187</v>
      </c>
      <c r="Z180" s="62">
        <v>203</v>
      </c>
      <c r="AA180" s="62">
        <v>189</v>
      </c>
      <c r="AB180" s="62">
        <v>0</v>
      </c>
      <c r="AC180" s="62">
        <v>0</v>
      </c>
      <c r="AD180" s="62">
        <v>0</v>
      </c>
      <c r="AE180" s="62">
        <v>409</v>
      </c>
      <c r="AF180" s="62">
        <v>341</v>
      </c>
      <c r="AG180" s="62">
        <v>92</v>
      </c>
      <c r="AH180" s="62">
        <v>97</v>
      </c>
      <c r="AI180" s="62" t="s">
        <v>290</v>
      </c>
      <c r="AJ180" s="62">
        <v>11</v>
      </c>
      <c r="AK180" s="62">
        <v>434</v>
      </c>
      <c r="AL180" s="62">
        <v>146</v>
      </c>
      <c r="AM180" s="62">
        <v>0</v>
      </c>
      <c r="AN180" s="62">
        <v>124</v>
      </c>
      <c r="AO180" s="62">
        <v>34</v>
      </c>
      <c r="AP180" s="62">
        <v>750</v>
      </c>
      <c r="AQ180" s="62">
        <v>52</v>
      </c>
    </row>
    <row r="181" spans="1:43">
      <c r="A181" s="116" t="s">
        <v>1273</v>
      </c>
      <c r="B181" s="117" t="s">
        <v>1274</v>
      </c>
      <c r="C181" s="117" t="s">
        <v>5445</v>
      </c>
      <c r="D181" s="117" t="s">
        <v>1276</v>
      </c>
      <c r="E181" s="117" t="s">
        <v>1277</v>
      </c>
      <c r="F181" s="62" t="s">
        <v>288</v>
      </c>
      <c r="G181" s="117" t="s">
        <v>5446</v>
      </c>
      <c r="H181" s="117" t="s">
        <v>5447</v>
      </c>
      <c r="I181" s="117" t="s">
        <v>146</v>
      </c>
      <c r="J181" s="62">
        <v>68.5</v>
      </c>
      <c r="K181" s="62">
        <v>30</v>
      </c>
      <c r="L181" s="62">
        <v>7.5</v>
      </c>
      <c r="M181" s="62">
        <v>106</v>
      </c>
      <c r="N181" s="62">
        <v>0</v>
      </c>
      <c r="O181" s="62">
        <v>0</v>
      </c>
      <c r="P181" s="62">
        <v>0</v>
      </c>
      <c r="Q181" s="62">
        <v>0</v>
      </c>
      <c r="R181" s="62">
        <v>0</v>
      </c>
      <c r="S181" s="62">
        <v>0</v>
      </c>
      <c r="T181" s="62">
        <v>0</v>
      </c>
      <c r="U181" s="62">
        <v>0</v>
      </c>
      <c r="V181" s="62">
        <v>0</v>
      </c>
      <c r="W181" s="62">
        <v>0</v>
      </c>
      <c r="X181" s="62">
        <v>310</v>
      </c>
      <c r="Y181" s="62">
        <v>268</v>
      </c>
      <c r="Z181" s="62">
        <v>229</v>
      </c>
      <c r="AA181" s="62">
        <v>216</v>
      </c>
      <c r="AB181" s="62">
        <v>0</v>
      </c>
      <c r="AC181" s="62">
        <v>0</v>
      </c>
      <c r="AD181" s="62">
        <v>0</v>
      </c>
      <c r="AE181" s="62">
        <v>497</v>
      </c>
      <c r="AF181" s="62">
        <v>526</v>
      </c>
      <c r="AG181" s="62">
        <v>128</v>
      </c>
      <c r="AH181" s="62">
        <v>103</v>
      </c>
      <c r="AI181" s="62" t="s">
        <v>290</v>
      </c>
      <c r="AJ181" s="62" t="s">
        <v>290</v>
      </c>
      <c r="AK181" s="62">
        <v>51</v>
      </c>
      <c r="AL181" s="62">
        <v>504</v>
      </c>
      <c r="AM181" s="62" t="s">
        <v>290</v>
      </c>
      <c r="AN181" s="62">
        <v>396</v>
      </c>
      <c r="AO181" s="62">
        <v>60</v>
      </c>
      <c r="AP181" s="62">
        <v>1023</v>
      </c>
      <c r="AQ181" s="62">
        <v>482</v>
      </c>
    </row>
    <row r="182" spans="1:43">
      <c r="A182" s="116" t="s">
        <v>5448</v>
      </c>
      <c r="B182" s="117" t="s">
        <v>5449</v>
      </c>
      <c r="C182" s="117" t="s">
        <v>5450</v>
      </c>
      <c r="D182" s="117" t="s">
        <v>5451</v>
      </c>
      <c r="E182" s="117" t="s">
        <v>5452</v>
      </c>
      <c r="F182" s="62" t="s">
        <v>288</v>
      </c>
      <c r="G182" s="117" t="s">
        <v>5453</v>
      </c>
      <c r="H182" s="117" t="s">
        <v>5454</v>
      </c>
      <c r="I182" s="117" t="s">
        <v>146</v>
      </c>
      <c r="J182" s="62">
        <v>2</v>
      </c>
      <c r="K182" s="62">
        <v>0</v>
      </c>
      <c r="L182" s="62">
        <v>1</v>
      </c>
      <c r="M182" s="62">
        <v>3</v>
      </c>
      <c r="N182" s="62" t="s">
        <v>290</v>
      </c>
      <c r="O182" s="62" t="s">
        <v>290</v>
      </c>
      <c r="P182" s="62" t="s">
        <v>290</v>
      </c>
      <c r="Q182" s="62">
        <v>0</v>
      </c>
      <c r="R182" s="62">
        <v>0</v>
      </c>
      <c r="S182" s="62">
        <v>0</v>
      </c>
      <c r="T182" s="62">
        <v>0</v>
      </c>
      <c r="U182" s="62">
        <v>0</v>
      </c>
      <c r="V182" s="62">
        <v>0</v>
      </c>
      <c r="W182" s="62">
        <v>0</v>
      </c>
      <c r="X182" s="62">
        <v>0</v>
      </c>
      <c r="Y182" s="62">
        <v>0</v>
      </c>
      <c r="Z182" s="62">
        <v>0</v>
      </c>
      <c r="AA182" s="62">
        <v>0</v>
      </c>
      <c r="AB182" s="62">
        <v>0</v>
      </c>
      <c r="AC182" s="62">
        <v>0</v>
      </c>
      <c r="AD182" s="62">
        <v>0</v>
      </c>
      <c r="AE182" s="62" t="s">
        <v>290</v>
      </c>
      <c r="AF182" s="62" t="s">
        <v>290</v>
      </c>
      <c r="AG182" s="62">
        <v>0</v>
      </c>
      <c r="AH182" s="62">
        <v>0</v>
      </c>
      <c r="AI182" s="62">
        <v>0</v>
      </c>
      <c r="AJ182" s="62">
        <v>0</v>
      </c>
      <c r="AK182" s="62" t="s">
        <v>290</v>
      </c>
      <c r="AL182" s="62">
        <v>0</v>
      </c>
      <c r="AM182" s="62">
        <v>0</v>
      </c>
      <c r="AN182" s="62">
        <v>0</v>
      </c>
      <c r="AO182" s="62">
        <v>0</v>
      </c>
      <c r="AP182" s="62" t="s">
        <v>290</v>
      </c>
      <c r="AQ182" s="62" t="s">
        <v>290</v>
      </c>
    </row>
    <row r="183" spans="1:43">
      <c r="A183" s="116" t="s">
        <v>1285</v>
      </c>
      <c r="B183" s="117" t="s">
        <v>1286</v>
      </c>
      <c r="C183" s="117" t="s">
        <v>5455</v>
      </c>
      <c r="D183" s="117" t="s">
        <v>1288</v>
      </c>
      <c r="E183" s="117" t="s">
        <v>1289</v>
      </c>
      <c r="F183" s="62" t="s">
        <v>288</v>
      </c>
      <c r="G183" s="117" t="s">
        <v>5456</v>
      </c>
      <c r="H183" s="117" t="s">
        <v>5457</v>
      </c>
      <c r="I183" s="117" t="s">
        <v>146</v>
      </c>
      <c r="J183" s="62">
        <v>13</v>
      </c>
      <c r="K183" s="62">
        <v>6</v>
      </c>
      <c r="L183" s="62">
        <v>4</v>
      </c>
      <c r="M183" s="62">
        <v>23</v>
      </c>
      <c r="N183" s="62">
        <v>44</v>
      </c>
      <c r="O183" s="62">
        <v>24</v>
      </c>
      <c r="P183" s="62">
        <v>27</v>
      </c>
      <c r="Q183" s="62">
        <v>17</v>
      </c>
      <c r="R183" s="62">
        <v>15</v>
      </c>
      <c r="S183" s="62">
        <v>21</v>
      </c>
      <c r="T183" s="62">
        <v>24</v>
      </c>
      <c r="U183" s="62">
        <v>20</v>
      </c>
      <c r="V183" s="62">
        <v>27</v>
      </c>
      <c r="W183" s="62">
        <v>26</v>
      </c>
      <c r="X183" s="62">
        <v>0</v>
      </c>
      <c r="Y183" s="62">
        <v>0</v>
      </c>
      <c r="Z183" s="62">
        <v>0</v>
      </c>
      <c r="AA183" s="62">
        <v>0</v>
      </c>
      <c r="AB183" s="62">
        <v>0</v>
      </c>
      <c r="AC183" s="62">
        <v>0</v>
      </c>
      <c r="AD183" s="62">
        <v>0</v>
      </c>
      <c r="AE183" s="62">
        <v>125</v>
      </c>
      <c r="AF183" s="62">
        <v>120</v>
      </c>
      <c r="AG183" s="62">
        <v>0</v>
      </c>
      <c r="AH183" s="62">
        <v>0</v>
      </c>
      <c r="AI183" s="62">
        <v>0</v>
      </c>
      <c r="AJ183" s="62" t="s">
        <v>290</v>
      </c>
      <c r="AK183" s="62">
        <v>89</v>
      </c>
      <c r="AL183" s="62" t="s">
        <v>290</v>
      </c>
      <c r="AM183" s="62">
        <v>0</v>
      </c>
      <c r="AN183" s="62">
        <v>114</v>
      </c>
      <c r="AO183" s="62">
        <v>32</v>
      </c>
      <c r="AP183" s="62">
        <v>245</v>
      </c>
      <c r="AQ183" s="62">
        <v>25</v>
      </c>
    </row>
    <row r="184" spans="1:43">
      <c r="A184" s="116" t="s">
        <v>4589</v>
      </c>
      <c r="B184" s="117" t="s">
        <v>5458</v>
      </c>
      <c r="C184" s="117" t="s">
        <v>5459</v>
      </c>
      <c r="D184" s="117" t="s">
        <v>5460</v>
      </c>
      <c r="E184" s="117" t="s">
        <v>1261</v>
      </c>
      <c r="F184" s="62" t="s">
        <v>288</v>
      </c>
      <c r="G184" s="117" t="s">
        <v>5461</v>
      </c>
      <c r="H184" s="117" t="s">
        <v>5462</v>
      </c>
      <c r="I184" s="117" t="s">
        <v>146</v>
      </c>
      <c r="J184" s="62">
        <v>3</v>
      </c>
      <c r="K184" s="62">
        <v>0</v>
      </c>
      <c r="L184" s="62">
        <v>1</v>
      </c>
      <c r="M184" s="62">
        <v>4</v>
      </c>
      <c r="N184" s="62">
        <v>11</v>
      </c>
      <c r="O184" s="62" t="s">
        <v>290</v>
      </c>
      <c r="P184" s="62" t="s">
        <v>290</v>
      </c>
      <c r="Q184" s="62" t="s">
        <v>290</v>
      </c>
      <c r="R184" s="62" t="s">
        <v>290</v>
      </c>
      <c r="S184" s="62" t="s">
        <v>290</v>
      </c>
      <c r="T184" s="62">
        <v>0</v>
      </c>
      <c r="U184" s="62">
        <v>0</v>
      </c>
      <c r="V184" s="62">
        <v>0</v>
      </c>
      <c r="W184" s="62">
        <v>0</v>
      </c>
      <c r="X184" s="62">
        <v>0</v>
      </c>
      <c r="Y184" s="62">
        <v>0</v>
      </c>
      <c r="Z184" s="62">
        <v>0</v>
      </c>
      <c r="AA184" s="62">
        <v>0</v>
      </c>
      <c r="AB184" s="62">
        <v>0</v>
      </c>
      <c r="AC184" s="62">
        <v>0</v>
      </c>
      <c r="AD184" s="62">
        <v>0</v>
      </c>
      <c r="AE184" s="62">
        <v>14</v>
      </c>
      <c r="AF184" s="62">
        <v>12</v>
      </c>
      <c r="AG184" s="62">
        <v>0</v>
      </c>
      <c r="AH184" s="62">
        <v>0</v>
      </c>
      <c r="AI184" s="62">
        <v>0</v>
      </c>
      <c r="AJ184" s="62">
        <v>0</v>
      </c>
      <c r="AK184" s="62">
        <v>26</v>
      </c>
      <c r="AL184" s="62">
        <v>0</v>
      </c>
      <c r="AM184" s="62">
        <v>0</v>
      </c>
      <c r="AN184" s="62">
        <v>0</v>
      </c>
      <c r="AO184" s="62">
        <v>0</v>
      </c>
      <c r="AP184" s="62">
        <v>26</v>
      </c>
      <c r="AQ184" s="62">
        <v>22</v>
      </c>
    </row>
    <row r="185" spans="1:43">
      <c r="A185" s="116" t="s">
        <v>1291</v>
      </c>
      <c r="B185" s="117" t="s">
        <v>1292</v>
      </c>
      <c r="C185" s="117" t="s">
        <v>5463</v>
      </c>
      <c r="D185" s="117" t="s">
        <v>1295</v>
      </c>
      <c r="E185" s="117" t="s">
        <v>1296</v>
      </c>
      <c r="F185" s="62" t="s">
        <v>288</v>
      </c>
      <c r="G185" s="117" t="s">
        <v>5464</v>
      </c>
      <c r="H185" s="117" t="s">
        <v>5465</v>
      </c>
      <c r="I185" s="117" t="s">
        <v>146</v>
      </c>
      <c r="J185" s="62">
        <v>15.9</v>
      </c>
      <c r="K185" s="62">
        <v>8.4</v>
      </c>
      <c r="L185" s="62">
        <v>1</v>
      </c>
      <c r="M185" s="62">
        <v>25.3</v>
      </c>
      <c r="N185" s="62">
        <v>33</v>
      </c>
      <c r="O185" s="62">
        <v>14</v>
      </c>
      <c r="P185" s="62">
        <v>20</v>
      </c>
      <c r="Q185" s="62">
        <v>18</v>
      </c>
      <c r="R185" s="62">
        <v>18</v>
      </c>
      <c r="S185" s="62">
        <v>21</v>
      </c>
      <c r="T185" s="62">
        <v>15</v>
      </c>
      <c r="U185" s="62">
        <v>27</v>
      </c>
      <c r="V185" s="62">
        <v>29</v>
      </c>
      <c r="W185" s="62">
        <v>18</v>
      </c>
      <c r="X185" s="62">
        <v>0</v>
      </c>
      <c r="Y185" s="62">
        <v>0</v>
      </c>
      <c r="Z185" s="62">
        <v>0</v>
      </c>
      <c r="AA185" s="62">
        <v>0</v>
      </c>
      <c r="AB185" s="62">
        <v>0</v>
      </c>
      <c r="AC185" s="62">
        <v>0</v>
      </c>
      <c r="AD185" s="62">
        <v>0</v>
      </c>
      <c r="AE185" s="62">
        <v>102</v>
      </c>
      <c r="AF185" s="62">
        <v>111</v>
      </c>
      <c r="AG185" s="62">
        <v>0</v>
      </c>
      <c r="AH185" s="62">
        <v>0</v>
      </c>
      <c r="AI185" s="62">
        <v>0</v>
      </c>
      <c r="AJ185" s="62">
        <v>12</v>
      </c>
      <c r="AK185" s="62">
        <v>50</v>
      </c>
      <c r="AL185" s="62">
        <v>47</v>
      </c>
      <c r="AM185" s="62">
        <v>0</v>
      </c>
      <c r="AN185" s="62">
        <v>102</v>
      </c>
      <c r="AO185" s="62" t="s">
        <v>290</v>
      </c>
      <c r="AP185" s="62">
        <v>213</v>
      </c>
      <c r="AQ185" s="62">
        <v>30</v>
      </c>
    </row>
    <row r="186" spans="1:43">
      <c r="A186" s="116" t="s">
        <v>1298</v>
      </c>
      <c r="B186" s="117" t="s">
        <v>1299</v>
      </c>
      <c r="C186" s="117" t="s">
        <v>5466</v>
      </c>
      <c r="D186" s="117" t="s">
        <v>1301</v>
      </c>
      <c r="E186" s="117" t="s">
        <v>1261</v>
      </c>
      <c r="F186" s="62" t="s">
        <v>288</v>
      </c>
      <c r="G186" s="117" t="s">
        <v>5467</v>
      </c>
      <c r="H186" s="117" t="s">
        <v>5468</v>
      </c>
      <c r="I186" s="117" t="s">
        <v>146</v>
      </c>
      <c r="J186" s="62">
        <v>19.5</v>
      </c>
      <c r="K186" s="62">
        <v>8</v>
      </c>
      <c r="L186" s="62">
        <v>6</v>
      </c>
      <c r="M186" s="62">
        <v>33.5</v>
      </c>
      <c r="N186" s="62">
        <v>20</v>
      </c>
      <c r="O186" s="62">
        <v>19</v>
      </c>
      <c r="P186" s="62">
        <v>14</v>
      </c>
      <c r="Q186" s="62">
        <v>15</v>
      </c>
      <c r="R186" s="62">
        <v>16</v>
      </c>
      <c r="S186" s="62">
        <v>21</v>
      </c>
      <c r="T186" s="62">
        <v>28</v>
      </c>
      <c r="U186" s="62">
        <v>26</v>
      </c>
      <c r="V186" s="62">
        <v>20</v>
      </c>
      <c r="W186" s="62">
        <v>36</v>
      </c>
      <c r="X186" s="62">
        <v>0</v>
      </c>
      <c r="Y186" s="62">
        <v>0</v>
      </c>
      <c r="Z186" s="62">
        <v>0</v>
      </c>
      <c r="AA186" s="62">
        <v>0</v>
      </c>
      <c r="AB186" s="62">
        <v>0</v>
      </c>
      <c r="AC186" s="62">
        <v>0</v>
      </c>
      <c r="AD186" s="62">
        <v>0</v>
      </c>
      <c r="AE186" s="62">
        <v>111</v>
      </c>
      <c r="AF186" s="62">
        <v>122</v>
      </c>
      <c r="AG186" s="62">
        <v>0</v>
      </c>
      <c r="AH186" s="62">
        <v>0</v>
      </c>
      <c r="AI186" s="62">
        <v>0</v>
      </c>
      <c r="AJ186" s="62" t="s">
        <v>290</v>
      </c>
      <c r="AK186" s="62">
        <v>179</v>
      </c>
      <c r="AL186" s="62" t="s">
        <v>290</v>
      </c>
      <c r="AM186" s="62" t="s">
        <v>290</v>
      </c>
      <c r="AN186" s="62">
        <v>28</v>
      </c>
      <c r="AO186" s="62">
        <v>21</v>
      </c>
      <c r="AP186" s="62">
        <v>233</v>
      </c>
      <c r="AQ186" s="62">
        <v>73</v>
      </c>
    </row>
    <row r="187" spans="1:43">
      <c r="A187" s="116" t="s">
        <v>1302</v>
      </c>
      <c r="B187" s="117" t="s">
        <v>1303</v>
      </c>
      <c r="C187" s="117" t="s">
        <v>5469</v>
      </c>
      <c r="D187" s="117" t="s">
        <v>1306</v>
      </c>
      <c r="E187" s="117" t="s">
        <v>1307</v>
      </c>
      <c r="F187" s="62" t="s">
        <v>288</v>
      </c>
      <c r="G187" s="117" t="s">
        <v>5470</v>
      </c>
      <c r="H187" s="117" t="s">
        <v>5471</v>
      </c>
      <c r="I187" s="117" t="s">
        <v>146</v>
      </c>
      <c r="J187" s="62">
        <v>15.4</v>
      </c>
      <c r="K187" s="62">
        <v>3</v>
      </c>
      <c r="L187" s="62">
        <v>4.4000000000000004</v>
      </c>
      <c r="M187" s="62">
        <v>22.8</v>
      </c>
      <c r="N187" s="62">
        <v>11</v>
      </c>
      <c r="O187" s="62">
        <v>11</v>
      </c>
      <c r="P187" s="62" t="s">
        <v>290</v>
      </c>
      <c r="Q187" s="62" t="s">
        <v>290</v>
      </c>
      <c r="R187" s="62">
        <v>11</v>
      </c>
      <c r="S187" s="62">
        <v>11</v>
      </c>
      <c r="T187" s="62">
        <v>10</v>
      </c>
      <c r="U187" s="62" t="s">
        <v>290</v>
      </c>
      <c r="V187" s="62" t="s">
        <v>290</v>
      </c>
      <c r="W187" s="62" t="s">
        <v>290</v>
      </c>
      <c r="X187" s="62">
        <v>0</v>
      </c>
      <c r="Y187" s="62">
        <v>0</v>
      </c>
      <c r="Z187" s="62">
        <v>0</v>
      </c>
      <c r="AA187" s="62">
        <v>0</v>
      </c>
      <c r="AB187" s="62">
        <v>0</v>
      </c>
      <c r="AC187" s="62">
        <v>0</v>
      </c>
      <c r="AD187" s="62">
        <v>0</v>
      </c>
      <c r="AE187" s="62">
        <v>57</v>
      </c>
      <c r="AF187" s="62">
        <v>47</v>
      </c>
      <c r="AG187" s="62">
        <v>0</v>
      </c>
      <c r="AH187" s="62">
        <v>0</v>
      </c>
      <c r="AI187" s="62">
        <v>0</v>
      </c>
      <c r="AJ187" s="62">
        <v>0</v>
      </c>
      <c r="AK187" s="62">
        <v>45</v>
      </c>
      <c r="AL187" s="62">
        <v>11</v>
      </c>
      <c r="AM187" s="62">
        <v>0</v>
      </c>
      <c r="AN187" s="62">
        <v>45</v>
      </c>
      <c r="AO187" s="62" t="s">
        <v>290</v>
      </c>
      <c r="AP187" s="62">
        <v>104</v>
      </c>
      <c r="AQ187" s="62" t="s">
        <v>290</v>
      </c>
    </row>
    <row r="188" spans="1:43">
      <c r="A188" s="116" t="s">
        <v>1309</v>
      </c>
      <c r="B188" s="117" t="s">
        <v>1310</v>
      </c>
      <c r="C188" s="117" t="s">
        <v>5472</v>
      </c>
      <c r="D188" s="117" t="s">
        <v>1312</v>
      </c>
      <c r="E188" s="117" t="s">
        <v>1261</v>
      </c>
      <c r="F188" s="62" t="s">
        <v>288</v>
      </c>
      <c r="G188" s="117" t="s">
        <v>5473</v>
      </c>
      <c r="H188" s="117" t="s">
        <v>5474</v>
      </c>
      <c r="I188" s="117" t="s">
        <v>146</v>
      </c>
      <c r="J188" s="62">
        <v>22</v>
      </c>
      <c r="K188" s="62">
        <v>4</v>
      </c>
      <c r="L188" s="62">
        <v>2</v>
      </c>
      <c r="M188" s="62">
        <v>28</v>
      </c>
      <c r="N188" s="62">
        <v>0</v>
      </c>
      <c r="O188" s="62">
        <v>32</v>
      </c>
      <c r="P188" s="62">
        <v>32</v>
      </c>
      <c r="Q188" s="62">
        <v>32</v>
      </c>
      <c r="R188" s="62">
        <v>29</v>
      </c>
      <c r="S188" s="62">
        <v>27</v>
      </c>
      <c r="T188" s="62">
        <v>26</v>
      </c>
      <c r="U188" s="62">
        <v>26</v>
      </c>
      <c r="V188" s="62">
        <v>19</v>
      </c>
      <c r="W188" s="62">
        <v>26</v>
      </c>
      <c r="X188" s="62">
        <v>0</v>
      </c>
      <c r="Y188" s="62">
        <v>0</v>
      </c>
      <c r="Z188" s="62">
        <v>0</v>
      </c>
      <c r="AA188" s="62">
        <v>0</v>
      </c>
      <c r="AB188" s="62">
        <v>0</v>
      </c>
      <c r="AC188" s="62">
        <v>0</v>
      </c>
      <c r="AD188" s="62">
        <v>0</v>
      </c>
      <c r="AE188" s="62">
        <v>137</v>
      </c>
      <c r="AF188" s="62">
        <v>112</v>
      </c>
      <c r="AG188" s="62">
        <v>0</v>
      </c>
      <c r="AH188" s="62">
        <v>0</v>
      </c>
      <c r="AI188" s="62">
        <v>0</v>
      </c>
      <c r="AJ188" s="62">
        <v>0</v>
      </c>
      <c r="AK188" s="62">
        <v>226</v>
      </c>
      <c r="AL188" s="62" t="s">
        <v>290</v>
      </c>
      <c r="AM188" s="62">
        <v>0</v>
      </c>
      <c r="AN188" s="62" t="s">
        <v>290</v>
      </c>
      <c r="AO188" s="62">
        <v>20</v>
      </c>
      <c r="AP188" s="62">
        <v>249</v>
      </c>
      <c r="AQ188" s="62">
        <v>54</v>
      </c>
    </row>
    <row r="189" spans="1:43">
      <c r="A189" s="116" t="s">
        <v>1313</v>
      </c>
      <c r="B189" s="117" t="s">
        <v>5475</v>
      </c>
      <c r="C189" s="117" t="s">
        <v>5476</v>
      </c>
      <c r="D189" s="117" t="s">
        <v>1317</v>
      </c>
      <c r="E189" s="117" t="s">
        <v>1307</v>
      </c>
      <c r="F189" s="62" t="s">
        <v>288</v>
      </c>
      <c r="G189" s="117" t="s">
        <v>5477</v>
      </c>
      <c r="H189" s="117" t="s">
        <v>5478</v>
      </c>
      <c r="I189" s="117" t="s">
        <v>146</v>
      </c>
      <c r="J189" s="62">
        <v>23</v>
      </c>
      <c r="K189" s="62">
        <v>26</v>
      </c>
      <c r="L189" s="62">
        <v>5</v>
      </c>
      <c r="M189" s="62">
        <v>54</v>
      </c>
      <c r="N189" s="62">
        <v>0</v>
      </c>
      <c r="O189" s="62">
        <v>0</v>
      </c>
      <c r="P189" s="62">
        <v>0</v>
      </c>
      <c r="Q189" s="62">
        <v>0</v>
      </c>
      <c r="R189" s="62">
        <v>0</v>
      </c>
      <c r="S189" s="62">
        <v>0</v>
      </c>
      <c r="T189" s="62">
        <v>0</v>
      </c>
      <c r="U189" s="62">
        <v>200</v>
      </c>
      <c r="V189" s="62">
        <v>204</v>
      </c>
      <c r="W189" s="62">
        <v>263</v>
      </c>
      <c r="X189" s="62">
        <v>616</v>
      </c>
      <c r="Y189" s="62">
        <v>275</v>
      </c>
      <c r="Z189" s="62">
        <v>502</v>
      </c>
      <c r="AA189" s="62">
        <v>1214</v>
      </c>
      <c r="AB189" s="62">
        <v>0</v>
      </c>
      <c r="AC189" s="62">
        <v>0</v>
      </c>
      <c r="AD189" s="62">
        <v>0</v>
      </c>
      <c r="AE189" s="62">
        <v>1774</v>
      </c>
      <c r="AF189" s="62">
        <v>1500</v>
      </c>
      <c r="AG189" s="62">
        <v>489</v>
      </c>
      <c r="AH189" s="62">
        <v>514</v>
      </c>
      <c r="AI189" s="62">
        <v>38</v>
      </c>
      <c r="AJ189" s="62">
        <v>207</v>
      </c>
      <c r="AK189" s="62">
        <v>423</v>
      </c>
      <c r="AL189" s="62">
        <v>399</v>
      </c>
      <c r="AM189" s="62">
        <v>28</v>
      </c>
      <c r="AN189" s="62">
        <v>1728</v>
      </c>
      <c r="AO189" s="62">
        <v>451</v>
      </c>
      <c r="AP189" s="62">
        <v>3274</v>
      </c>
      <c r="AQ189" s="62">
        <v>0</v>
      </c>
    </row>
    <row r="190" spans="1:43">
      <c r="A190" s="116" t="s">
        <v>1318</v>
      </c>
      <c r="B190" s="117" t="s">
        <v>5479</v>
      </c>
      <c r="C190" s="117" t="s">
        <v>5480</v>
      </c>
      <c r="D190" s="117" t="s">
        <v>1322</v>
      </c>
      <c r="E190" s="117" t="s">
        <v>1254</v>
      </c>
      <c r="F190" s="62" t="s">
        <v>288</v>
      </c>
      <c r="G190" s="117" t="s">
        <v>5481</v>
      </c>
      <c r="H190" s="117" t="s">
        <v>5482</v>
      </c>
      <c r="I190" s="117" t="s">
        <v>146</v>
      </c>
      <c r="J190" s="62">
        <v>6.5</v>
      </c>
      <c r="K190" s="62">
        <v>7</v>
      </c>
      <c r="L190" s="62">
        <v>2</v>
      </c>
      <c r="M190" s="62">
        <v>15.5</v>
      </c>
      <c r="N190" s="62">
        <v>20</v>
      </c>
      <c r="O190" s="62">
        <v>0</v>
      </c>
      <c r="P190" s="62">
        <v>0</v>
      </c>
      <c r="Q190" s="62">
        <v>0</v>
      </c>
      <c r="R190" s="62">
        <v>0</v>
      </c>
      <c r="S190" s="62">
        <v>0</v>
      </c>
      <c r="T190" s="62">
        <v>24</v>
      </c>
      <c r="U190" s="62">
        <v>18</v>
      </c>
      <c r="V190" s="62">
        <v>20</v>
      </c>
      <c r="W190" s="62">
        <v>22</v>
      </c>
      <c r="X190" s="62">
        <v>0</v>
      </c>
      <c r="Y190" s="62">
        <v>0</v>
      </c>
      <c r="Z190" s="62">
        <v>0</v>
      </c>
      <c r="AA190" s="62">
        <v>0</v>
      </c>
      <c r="AB190" s="62">
        <v>0</v>
      </c>
      <c r="AC190" s="62">
        <v>0</v>
      </c>
      <c r="AD190" s="62">
        <v>0</v>
      </c>
      <c r="AE190" s="62">
        <v>66</v>
      </c>
      <c r="AF190" s="62">
        <v>38</v>
      </c>
      <c r="AG190" s="62">
        <v>0</v>
      </c>
      <c r="AH190" s="62">
        <v>0</v>
      </c>
      <c r="AI190" s="62" t="s">
        <v>290</v>
      </c>
      <c r="AJ190" s="62" t="s">
        <v>290</v>
      </c>
      <c r="AK190" s="62">
        <v>43</v>
      </c>
      <c r="AL190" s="62">
        <v>49</v>
      </c>
      <c r="AM190" s="62">
        <v>0</v>
      </c>
      <c r="AN190" s="62" t="s">
        <v>290</v>
      </c>
      <c r="AO190" s="62" t="s">
        <v>290</v>
      </c>
      <c r="AP190" s="62">
        <v>104</v>
      </c>
      <c r="AQ190" s="62">
        <v>63</v>
      </c>
    </row>
    <row r="191" spans="1:43">
      <c r="A191" s="116" t="s">
        <v>1323</v>
      </c>
      <c r="B191" s="117" t="s">
        <v>1324</v>
      </c>
      <c r="C191" s="117" t="s">
        <v>5483</v>
      </c>
      <c r="D191" s="117" t="s">
        <v>1327</v>
      </c>
      <c r="E191" s="117" t="s">
        <v>1289</v>
      </c>
      <c r="F191" s="62" t="s">
        <v>288</v>
      </c>
      <c r="G191" s="117" t="s">
        <v>5484</v>
      </c>
      <c r="H191" s="117" t="s">
        <v>5485</v>
      </c>
      <c r="I191" s="117" t="s">
        <v>146</v>
      </c>
      <c r="J191" s="62">
        <v>15</v>
      </c>
      <c r="K191" s="62">
        <v>12</v>
      </c>
      <c r="L191" s="62">
        <v>1</v>
      </c>
      <c r="M191" s="62">
        <v>28</v>
      </c>
      <c r="N191" s="62">
        <v>41</v>
      </c>
      <c r="O191" s="62">
        <v>22</v>
      </c>
      <c r="P191" s="62">
        <v>12</v>
      </c>
      <c r="Q191" s="62">
        <v>16</v>
      </c>
      <c r="R191" s="62">
        <v>12</v>
      </c>
      <c r="S191" s="62">
        <v>18</v>
      </c>
      <c r="T191" s="62">
        <v>17</v>
      </c>
      <c r="U191" s="62">
        <v>13</v>
      </c>
      <c r="V191" s="62">
        <v>16</v>
      </c>
      <c r="W191" s="62">
        <v>19</v>
      </c>
      <c r="X191" s="62">
        <v>0</v>
      </c>
      <c r="Y191" s="62">
        <v>0</v>
      </c>
      <c r="Z191" s="62">
        <v>0</v>
      </c>
      <c r="AA191" s="62">
        <v>0</v>
      </c>
      <c r="AB191" s="62">
        <v>0</v>
      </c>
      <c r="AC191" s="62">
        <v>0</v>
      </c>
      <c r="AD191" s="62">
        <v>0</v>
      </c>
      <c r="AE191" s="62">
        <v>98</v>
      </c>
      <c r="AF191" s="62">
        <v>88</v>
      </c>
      <c r="AG191" s="62">
        <v>0</v>
      </c>
      <c r="AH191" s="62">
        <v>0</v>
      </c>
      <c r="AI191" s="62">
        <v>0</v>
      </c>
      <c r="AJ191" s="62" t="s">
        <v>290</v>
      </c>
      <c r="AK191" s="62">
        <v>43</v>
      </c>
      <c r="AL191" s="62">
        <v>31</v>
      </c>
      <c r="AM191" s="62">
        <v>0</v>
      </c>
      <c r="AN191" s="62">
        <v>107</v>
      </c>
      <c r="AO191" s="62" t="s">
        <v>290</v>
      </c>
      <c r="AP191" s="62">
        <v>186</v>
      </c>
      <c r="AQ191" s="62">
        <v>15</v>
      </c>
    </row>
    <row r="192" spans="1:43">
      <c r="A192" s="116" t="s">
        <v>1328</v>
      </c>
      <c r="B192" s="117" t="s">
        <v>1329</v>
      </c>
      <c r="C192" s="117" t="s">
        <v>5486</v>
      </c>
      <c r="D192" s="117" t="s">
        <v>1332</v>
      </c>
      <c r="E192" s="117" t="s">
        <v>1333</v>
      </c>
      <c r="F192" s="62" t="s">
        <v>288</v>
      </c>
      <c r="G192" s="117" t="s">
        <v>5487</v>
      </c>
      <c r="H192" s="117" t="s">
        <v>5488</v>
      </c>
      <c r="I192" s="117" t="s">
        <v>146</v>
      </c>
      <c r="J192" s="62">
        <v>15</v>
      </c>
      <c r="K192" s="62">
        <v>6.6</v>
      </c>
      <c r="L192" s="62">
        <v>1.6</v>
      </c>
      <c r="M192" s="62">
        <v>23.2</v>
      </c>
      <c r="N192" s="62">
        <v>27</v>
      </c>
      <c r="O192" s="62">
        <v>17</v>
      </c>
      <c r="P192" s="62">
        <v>19</v>
      </c>
      <c r="Q192" s="62">
        <v>17</v>
      </c>
      <c r="R192" s="62">
        <v>15</v>
      </c>
      <c r="S192" s="62">
        <v>17</v>
      </c>
      <c r="T192" s="62">
        <v>19</v>
      </c>
      <c r="U192" s="62">
        <v>15</v>
      </c>
      <c r="V192" s="62">
        <v>16</v>
      </c>
      <c r="W192" s="62">
        <v>17</v>
      </c>
      <c r="X192" s="62">
        <v>0</v>
      </c>
      <c r="Y192" s="62">
        <v>0</v>
      </c>
      <c r="Z192" s="62">
        <v>0</v>
      </c>
      <c r="AA192" s="62">
        <v>0</v>
      </c>
      <c r="AB192" s="62">
        <v>0</v>
      </c>
      <c r="AC192" s="62">
        <v>0</v>
      </c>
      <c r="AD192" s="62">
        <v>0</v>
      </c>
      <c r="AE192" s="62">
        <v>88</v>
      </c>
      <c r="AF192" s="62">
        <v>91</v>
      </c>
      <c r="AG192" s="62">
        <v>0</v>
      </c>
      <c r="AH192" s="62">
        <v>0</v>
      </c>
      <c r="AI192" s="62">
        <v>0</v>
      </c>
      <c r="AJ192" s="62" t="s">
        <v>290</v>
      </c>
      <c r="AK192" s="62">
        <v>38</v>
      </c>
      <c r="AL192" s="62">
        <v>11</v>
      </c>
      <c r="AM192" s="62">
        <v>0</v>
      </c>
      <c r="AN192" s="62">
        <v>104</v>
      </c>
      <c r="AO192" s="62">
        <v>22</v>
      </c>
      <c r="AP192" s="62">
        <v>179</v>
      </c>
      <c r="AQ192" s="62">
        <v>0</v>
      </c>
    </row>
    <row r="193" spans="1:43">
      <c r="A193" s="116" t="s">
        <v>1335</v>
      </c>
      <c r="B193" s="117" t="s">
        <v>1336</v>
      </c>
      <c r="C193" s="117" t="s">
        <v>5489</v>
      </c>
      <c r="D193" s="117" t="s">
        <v>1339</v>
      </c>
      <c r="E193" s="117" t="s">
        <v>1340</v>
      </c>
      <c r="F193" s="62" t="s">
        <v>288</v>
      </c>
      <c r="G193" s="117" t="s">
        <v>5490</v>
      </c>
      <c r="H193" s="117" t="s">
        <v>5491</v>
      </c>
      <c r="I193" s="117" t="s">
        <v>146</v>
      </c>
      <c r="J193" s="62">
        <v>1</v>
      </c>
      <c r="K193" s="62">
        <v>1</v>
      </c>
      <c r="L193" s="62">
        <v>1</v>
      </c>
      <c r="M193" s="62">
        <v>3</v>
      </c>
      <c r="N193" s="62">
        <v>10</v>
      </c>
      <c r="O193" s="62" t="s">
        <v>290</v>
      </c>
      <c r="P193" s="62">
        <v>0</v>
      </c>
      <c r="Q193" s="62">
        <v>0</v>
      </c>
      <c r="R193" s="62">
        <v>0</v>
      </c>
      <c r="S193" s="62">
        <v>0</v>
      </c>
      <c r="T193" s="62">
        <v>0</v>
      </c>
      <c r="U193" s="62">
        <v>0</v>
      </c>
      <c r="V193" s="62">
        <v>0</v>
      </c>
      <c r="W193" s="62">
        <v>0</v>
      </c>
      <c r="X193" s="62">
        <v>0</v>
      </c>
      <c r="Y193" s="62">
        <v>0</v>
      </c>
      <c r="Z193" s="62">
        <v>0</v>
      </c>
      <c r="AA193" s="62">
        <v>0</v>
      </c>
      <c r="AB193" s="62">
        <v>0</v>
      </c>
      <c r="AC193" s="62">
        <v>0</v>
      </c>
      <c r="AD193" s="62">
        <v>0</v>
      </c>
      <c r="AE193" s="62" t="s">
        <v>290</v>
      </c>
      <c r="AF193" s="62">
        <v>10</v>
      </c>
      <c r="AG193" s="62">
        <v>0</v>
      </c>
      <c r="AH193" s="62">
        <v>0</v>
      </c>
      <c r="AI193" s="62">
        <v>0</v>
      </c>
      <c r="AJ193" s="62">
        <v>0</v>
      </c>
      <c r="AK193" s="62" t="s">
        <v>290</v>
      </c>
      <c r="AL193" s="62" t="s">
        <v>290</v>
      </c>
      <c r="AM193" s="62">
        <v>0</v>
      </c>
      <c r="AN193" s="62" t="s">
        <v>290</v>
      </c>
      <c r="AO193" s="62" t="s">
        <v>290</v>
      </c>
      <c r="AP193" s="62">
        <v>14</v>
      </c>
      <c r="AQ193" s="62">
        <v>0</v>
      </c>
    </row>
    <row r="194" spans="1:43">
      <c r="A194" s="116" t="s">
        <v>1342</v>
      </c>
      <c r="B194" s="117" t="s">
        <v>1343</v>
      </c>
      <c r="C194" s="117" t="s">
        <v>5492</v>
      </c>
      <c r="D194" s="117" t="s">
        <v>1345</v>
      </c>
      <c r="E194" s="117" t="s">
        <v>1346</v>
      </c>
      <c r="F194" s="62" t="s">
        <v>288</v>
      </c>
      <c r="G194" s="117" t="s">
        <v>5493</v>
      </c>
      <c r="H194" s="117" t="s">
        <v>5494</v>
      </c>
      <c r="I194" s="117" t="s">
        <v>146</v>
      </c>
      <c r="J194" s="62">
        <v>20</v>
      </c>
      <c r="K194" s="62">
        <v>14</v>
      </c>
      <c r="L194" s="62">
        <v>1</v>
      </c>
      <c r="M194" s="62">
        <v>35</v>
      </c>
      <c r="N194" s="62">
        <v>70</v>
      </c>
      <c r="O194" s="62">
        <v>32</v>
      </c>
      <c r="P194" s="62">
        <v>30</v>
      </c>
      <c r="Q194" s="62">
        <v>38</v>
      </c>
      <c r="R194" s="62">
        <v>30</v>
      </c>
      <c r="S194" s="62">
        <v>28</v>
      </c>
      <c r="T194" s="62">
        <v>14</v>
      </c>
      <c r="U194" s="62">
        <v>27</v>
      </c>
      <c r="V194" s="62">
        <v>22</v>
      </c>
      <c r="W194" s="62">
        <v>20</v>
      </c>
      <c r="X194" s="62">
        <v>0</v>
      </c>
      <c r="Y194" s="62">
        <v>0</v>
      </c>
      <c r="Z194" s="62">
        <v>0</v>
      </c>
      <c r="AA194" s="62">
        <v>0</v>
      </c>
      <c r="AB194" s="62">
        <v>0</v>
      </c>
      <c r="AC194" s="62">
        <v>0</v>
      </c>
      <c r="AD194" s="62">
        <v>0</v>
      </c>
      <c r="AE194" s="62">
        <v>168</v>
      </c>
      <c r="AF194" s="62">
        <v>143</v>
      </c>
      <c r="AG194" s="62">
        <v>0</v>
      </c>
      <c r="AH194" s="62">
        <v>0</v>
      </c>
      <c r="AI194" s="62" t="s">
        <v>290</v>
      </c>
      <c r="AJ194" s="62" t="s">
        <v>290</v>
      </c>
      <c r="AK194" s="62">
        <v>39</v>
      </c>
      <c r="AL194" s="62" t="s">
        <v>290</v>
      </c>
      <c r="AM194" s="62">
        <v>0</v>
      </c>
      <c r="AN194" s="62">
        <v>216</v>
      </c>
      <c r="AO194" s="62">
        <v>46</v>
      </c>
      <c r="AP194" s="62">
        <v>311</v>
      </c>
      <c r="AQ194" s="62">
        <v>53</v>
      </c>
    </row>
    <row r="195" spans="1:43">
      <c r="A195" s="116" t="s">
        <v>1348</v>
      </c>
      <c r="B195" s="117" t="s">
        <v>1349</v>
      </c>
      <c r="C195" s="117" t="s">
        <v>5495</v>
      </c>
      <c r="D195" s="117" t="s">
        <v>1351</v>
      </c>
      <c r="E195" s="117" t="s">
        <v>1277</v>
      </c>
      <c r="F195" s="62" t="s">
        <v>288</v>
      </c>
      <c r="G195" s="117" t="s">
        <v>5496</v>
      </c>
      <c r="H195" s="117" t="s">
        <v>5497</v>
      </c>
      <c r="I195" s="117" t="s">
        <v>146</v>
      </c>
      <c r="J195" s="62">
        <v>17</v>
      </c>
      <c r="K195" s="62">
        <v>4</v>
      </c>
      <c r="L195" s="62">
        <v>1</v>
      </c>
      <c r="M195" s="62">
        <v>22</v>
      </c>
      <c r="N195" s="62">
        <v>30</v>
      </c>
      <c r="O195" s="62">
        <v>25</v>
      </c>
      <c r="P195" s="62">
        <v>17</v>
      </c>
      <c r="Q195" s="62">
        <v>21</v>
      </c>
      <c r="R195" s="62">
        <v>26</v>
      </c>
      <c r="S195" s="62">
        <v>17</v>
      </c>
      <c r="T195" s="62">
        <v>24</v>
      </c>
      <c r="U195" s="62">
        <v>25</v>
      </c>
      <c r="V195" s="62">
        <v>25</v>
      </c>
      <c r="W195" s="62">
        <v>19</v>
      </c>
      <c r="X195" s="62">
        <v>0</v>
      </c>
      <c r="Y195" s="62">
        <v>0</v>
      </c>
      <c r="Z195" s="62">
        <v>0</v>
      </c>
      <c r="AA195" s="62">
        <v>0</v>
      </c>
      <c r="AB195" s="62">
        <v>0</v>
      </c>
      <c r="AC195" s="62">
        <v>0</v>
      </c>
      <c r="AD195" s="62">
        <v>0</v>
      </c>
      <c r="AE195" s="62">
        <v>117</v>
      </c>
      <c r="AF195" s="62">
        <v>112</v>
      </c>
      <c r="AG195" s="62">
        <v>0</v>
      </c>
      <c r="AH195" s="62">
        <v>0</v>
      </c>
      <c r="AI195" s="62">
        <v>0</v>
      </c>
      <c r="AJ195" s="62">
        <v>0</v>
      </c>
      <c r="AK195" s="62" t="s">
        <v>290</v>
      </c>
      <c r="AL195" s="62">
        <v>138</v>
      </c>
      <c r="AM195" s="62">
        <v>0</v>
      </c>
      <c r="AN195" s="62">
        <v>90</v>
      </c>
      <c r="AO195" s="62">
        <v>0</v>
      </c>
      <c r="AP195" s="62">
        <v>229</v>
      </c>
      <c r="AQ195" s="62">
        <v>95</v>
      </c>
    </row>
    <row r="196" spans="1:43">
      <c r="A196" s="116" t="s">
        <v>1352</v>
      </c>
      <c r="B196" s="117" t="s">
        <v>1353</v>
      </c>
      <c r="C196" s="117" t="s">
        <v>5498</v>
      </c>
      <c r="D196" s="117" t="s">
        <v>1355</v>
      </c>
      <c r="E196" s="117" t="s">
        <v>1296</v>
      </c>
      <c r="F196" s="62" t="s">
        <v>288</v>
      </c>
      <c r="G196" s="117" t="s">
        <v>5499</v>
      </c>
      <c r="H196" s="117" t="s">
        <v>5500</v>
      </c>
      <c r="I196" s="117" t="s">
        <v>146</v>
      </c>
      <c r="J196" s="62">
        <v>27</v>
      </c>
      <c r="K196" s="62">
        <v>14.4</v>
      </c>
      <c r="L196" s="62">
        <v>2</v>
      </c>
      <c r="M196" s="62">
        <v>43.4</v>
      </c>
      <c r="N196" s="62">
        <v>85</v>
      </c>
      <c r="O196" s="62">
        <v>48</v>
      </c>
      <c r="P196" s="62">
        <v>47</v>
      </c>
      <c r="Q196" s="62">
        <v>41</v>
      </c>
      <c r="R196" s="62">
        <v>47</v>
      </c>
      <c r="S196" s="62">
        <v>51</v>
      </c>
      <c r="T196" s="62">
        <v>41</v>
      </c>
      <c r="U196" s="62">
        <v>49</v>
      </c>
      <c r="V196" s="62">
        <v>43</v>
      </c>
      <c r="W196" s="62">
        <v>46</v>
      </c>
      <c r="X196" s="62">
        <v>0</v>
      </c>
      <c r="Y196" s="62">
        <v>0</v>
      </c>
      <c r="Z196" s="62">
        <v>0</v>
      </c>
      <c r="AA196" s="62">
        <v>0</v>
      </c>
      <c r="AB196" s="62">
        <v>0</v>
      </c>
      <c r="AC196" s="62">
        <v>0</v>
      </c>
      <c r="AD196" s="62">
        <v>0</v>
      </c>
      <c r="AE196" s="62">
        <v>263</v>
      </c>
      <c r="AF196" s="62">
        <v>235</v>
      </c>
      <c r="AG196" s="62">
        <v>0</v>
      </c>
      <c r="AH196" s="62">
        <v>0</v>
      </c>
      <c r="AI196" s="62">
        <v>0</v>
      </c>
      <c r="AJ196" s="62">
        <v>0</v>
      </c>
      <c r="AK196" s="62" t="s">
        <v>290</v>
      </c>
      <c r="AL196" s="62">
        <v>0</v>
      </c>
      <c r="AM196" s="62">
        <v>0</v>
      </c>
      <c r="AN196" s="62">
        <v>484</v>
      </c>
      <c r="AO196" s="62">
        <v>11</v>
      </c>
      <c r="AP196" s="62">
        <v>498</v>
      </c>
      <c r="AQ196" s="62">
        <v>13</v>
      </c>
    </row>
    <row r="197" spans="1:43">
      <c r="A197" s="116" t="s">
        <v>1356</v>
      </c>
      <c r="B197" s="117" t="s">
        <v>1357</v>
      </c>
      <c r="C197" s="117" t="s">
        <v>5501</v>
      </c>
      <c r="D197" s="117" t="s">
        <v>1360</v>
      </c>
      <c r="E197" s="117" t="s">
        <v>1296</v>
      </c>
      <c r="F197" s="62" t="s">
        <v>288</v>
      </c>
      <c r="G197" s="117" t="s">
        <v>5502</v>
      </c>
      <c r="H197" s="117" t="s">
        <v>5503</v>
      </c>
      <c r="I197" s="117" t="s">
        <v>146</v>
      </c>
      <c r="J197" s="62">
        <v>12.6</v>
      </c>
      <c r="K197" s="62">
        <v>6.5</v>
      </c>
      <c r="L197" s="62">
        <v>2</v>
      </c>
      <c r="M197" s="62">
        <v>21.1</v>
      </c>
      <c r="N197" s="62">
        <v>36</v>
      </c>
      <c r="O197" s="62">
        <v>23</v>
      </c>
      <c r="P197" s="62">
        <v>16</v>
      </c>
      <c r="Q197" s="62">
        <v>16</v>
      </c>
      <c r="R197" s="62">
        <v>21</v>
      </c>
      <c r="S197" s="62">
        <v>18</v>
      </c>
      <c r="T197" s="62">
        <v>14</v>
      </c>
      <c r="U197" s="62">
        <v>21</v>
      </c>
      <c r="V197" s="62">
        <v>21</v>
      </c>
      <c r="W197" s="62">
        <v>23</v>
      </c>
      <c r="X197" s="62">
        <v>0</v>
      </c>
      <c r="Y197" s="62">
        <v>0</v>
      </c>
      <c r="Z197" s="62">
        <v>0</v>
      </c>
      <c r="AA197" s="62">
        <v>0</v>
      </c>
      <c r="AB197" s="62">
        <v>0</v>
      </c>
      <c r="AC197" s="62">
        <v>0</v>
      </c>
      <c r="AD197" s="62">
        <v>0</v>
      </c>
      <c r="AE197" s="62">
        <v>107</v>
      </c>
      <c r="AF197" s="62">
        <v>102</v>
      </c>
      <c r="AG197" s="62">
        <v>0</v>
      </c>
      <c r="AH197" s="62">
        <v>0</v>
      </c>
      <c r="AI197" s="62">
        <v>0</v>
      </c>
      <c r="AJ197" s="62">
        <v>11</v>
      </c>
      <c r="AK197" s="62">
        <v>13</v>
      </c>
      <c r="AL197" s="62">
        <v>93</v>
      </c>
      <c r="AM197" s="62">
        <v>0</v>
      </c>
      <c r="AN197" s="62">
        <v>87</v>
      </c>
      <c r="AO197" s="62" t="s">
        <v>290</v>
      </c>
      <c r="AP197" s="62">
        <v>209</v>
      </c>
      <c r="AQ197" s="62">
        <v>56</v>
      </c>
    </row>
    <row r="198" spans="1:43">
      <c r="A198" s="116" t="s">
        <v>1361</v>
      </c>
      <c r="B198" s="117" t="s">
        <v>1362</v>
      </c>
      <c r="C198" s="117" t="s">
        <v>5504</v>
      </c>
      <c r="D198" s="117" t="s">
        <v>1364</v>
      </c>
      <c r="E198" s="117" t="s">
        <v>1296</v>
      </c>
      <c r="F198" s="62" t="s">
        <v>288</v>
      </c>
      <c r="G198" s="117" t="s">
        <v>5505</v>
      </c>
      <c r="H198" s="117" t="s">
        <v>5506</v>
      </c>
      <c r="I198" s="117" t="s">
        <v>146</v>
      </c>
      <c r="J198" s="62">
        <v>22</v>
      </c>
      <c r="K198" s="62">
        <v>4</v>
      </c>
      <c r="L198" s="62">
        <v>1</v>
      </c>
      <c r="M198" s="62">
        <v>27</v>
      </c>
      <c r="N198" s="62">
        <v>86</v>
      </c>
      <c r="O198" s="62">
        <v>34</v>
      </c>
      <c r="P198" s="62">
        <v>35</v>
      </c>
      <c r="Q198" s="62">
        <v>34</v>
      </c>
      <c r="R198" s="62">
        <v>38</v>
      </c>
      <c r="S198" s="62">
        <v>38</v>
      </c>
      <c r="T198" s="62">
        <v>34</v>
      </c>
      <c r="U198" s="62">
        <v>35</v>
      </c>
      <c r="V198" s="62">
        <v>30</v>
      </c>
      <c r="W198" s="62">
        <v>24</v>
      </c>
      <c r="X198" s="62">
        <v>0</v>
      </c>
      <c r="Y198" s="62">
        <v>0</v>
      </c>
      <c r="Z198" s="62">
        <v>0</v>
      </c>
      <c r="AA198" s="62">
        <v>0</v>
      </c>
      <c r="AB198" s="62">
        <v>0</v>
      </c>
      <c r="AC198" s="62">
        <v>0</v>
      </c>
      <c r="AD198" s="62">
        <v>0</v>
      </c>
      <c r="AE198" s="62">
        <v>214</v>
      </c>
      <c r="AF198" s="62">
        <v>174</v>
      </c>
      <c r="AG198" s="62">
        <v>0</v>
      </c>
      <c r="AH198" s="62">
        <v>0</v>
      </c>
      <c r="AI198" s="62">
        <v>0</v>
      </c>
      <c r="AJ198" s="62" t="s">
        <v>290</v>
      </c>
      <c r="AK198" s="62" t="s">
        <v>290</v>
      </c>
      <c r="AL198" s="62">
        <v>49</v>
      </c>
      <c r="AM198" s="62">
        <v>0</v>
      </c>
      <c r="AN198" s="62">
        <v>312</v>
      </c>
      <c r="AO198" s="62">
        <v>16</v>
      </c>
      <c r="AP198" s="62">
        <v>388</v>
      </c>
      <c r="AQ198" s="62">
        <v>23</v>
      </c>
    </row>
    <row r="199" spans="1:43">
      <c r="A199" s="116" t="s">
        <v>1365</v>
      </c>
      <c r="B199" s="117" t="s">
        <v>1366</v>
      </c>
      <c r="C199" s="117" t="s">
        <v>5507</v>
      </c>
      <c r="D199" s="117" t="s">
        <v>1369</v>
      </c>
      <c r="E199" s="117" t="s">
        <v>1370</v>
      </c>
      <c r="F199" s="62" t="s">
        <v>288</v>
      </c>
      <c r="G199" s="117" t="s">
        <v>5508</v>
      </c>
      <c r="H199" s="117" t="s">
        <v>5509</v>
      </c>
      <c r="I199" s="117" t="s">
        <v>146</v>
      </c>
      <c r="J199" s="62">
        <v>38</v>
      </c>
      <c r="K199" s="62">
        <v>22</v>
      </c>
      <c r="L199" s="62">
        <v>4</v>
      </c>
      <c r="M199" s="62">
        <v>64</v>
      </c>
      <c r="N199" s="62">
        <v>72</v>
      </c>
      <c r="O199" s="62">
        <v>43</v>
      </c>
      <c r="P199" s="62">
        <v>44</v>
      </c>
      <c r="Q199" s="62">
        <v>53</v>
      </c>
      <c r="R199" s="62">
        <v>63</v>
      </c>
      <c r="S199" s="62">
        <v>48</v>
      </c>
      <c r="T199" s="62">
        <v>54</v>
      </c>
      <c r="U199" s="62">
        <v>43</v>
      </c>
      <c r="V199" s="62">
        <v>51</v>
      </c>
      <c r="W199" s="62">
        <v>49</v>
      </c>
      <c r="X199" s="62">
        <v>0</v>
      </c>
      <c r="Y199" s="62">
        <v>0</v>
      </c>
      <c r="Z199" s="62">
        <v>0</v>
      </c>
      <c r="AA199" s="62">
        <v>0</v>
      </c>
      <c r="AB199" s="62">
        <v>0</v>
      </c>
      <c r="AC199" s="62">
        <v>0</v>
      </c>
      <c r="AD199" s="62">
        <v>0</v>
      </c>
      <c r="AE199" s="62">
        <v>274</v>
      </c>
      <c r="AF199" s="62">
        <v>246</v>
      </c>
      <c r="AG199" s="62">
        <v>0</v>
      </c>
      <c r="AH199" s="62">
        <v>0</v>
      </c>
      <c r="AI199" s="62" t="s">
        <v>290</v>
      </c>
      <c r="AJ199" s="62">
        <v>18</v>
      </c>
      <c r="AK199" s="62" t="s">
        <v>290</v>
      </c>
      <c r="AL199" s="62">
        <v>23</v>
      </c>
      <c r="AM199" s="62" t="s">
        <v>290</v>
      </c>
      <c r="AN199" s="62">
        <v>463</v>
      </c>
      <c r="AO199" s="62">
        <v>10</v>
      </c>
      <c r="AP199" s="62">
        <v>520</v>
      </c>
      <c r="AQ199" s="62">
        <v>0</v>
      </c>
    </row>
    <row r="200" spans="1:43">
      <c r="A200" s="116" t="s">
        <v>1372</v>
      </c>
      <c r="B200" s="117" t="s">
        <v>1373</v>
      </c>
      <c r="C200" s="117" t="s">
        <v>5510</v>
      </c>
      <c r="D200" s="117" t="s">
        <v>1376</v>
      </c>
      <c r="E200" s="117" t="s">
        <v>1377</v>
      </c>
      <c r="F200" s="62" t="s">
        <v>288</v>
      </c>
      <c r="G200" s="117" t="s">
        <v>5511</v>
      </c>
      <c r="H200" s="117" t="s">
        <v>5512</v>
      </c>
      <c r="I200" s="117" t="s">
        <v>146</v>
      </c>
      <c r="J200" s="62">
        <v>17</v>
      </c>
      <c r="K200" s="62">
        <v>3</v>
      </c>
      <c r="L200" s="62">
        <v>3</v>
      </c>
      <c r="M200" s="62">
        <v>23</v>
      </c>
      <c r="N200" s="62">
        <v>36</v>
      </c>
      <c r="O200" s="62">
        <v>16</v>
      </c>
      <c r="P200" s="62">
        <v>20</v>
      </c>
      <c r="Q200" s="62">
        <v>22</v>
      </c>
      <c r="R200" s="62">
        <v>21</v>
      </c>
      <c r="S200" s="62">
        <v>22</v>
      </c>
      <c r="T200" s="62">
        <v>16</v>
      </c>
      <c r="U200" s="62">
        <v>22</v>
      </c>
      <c r="V200" s="62">
        <v>18</v>
      </c>
      <c r="W200" s="62">
        <v>24</v>
      </c>
      <c r="X200" s="62">
        <v>0</v>
      </c>
      <c r="Y200" s="62">
        <v>0</v>
      </c>
      <c r="Z200" s="62">
        <v>0</v>
      </c>
      <c r="AA200" s="62">
        <v>0</v>
      </c>
      <c r="AB200" s="62">
        <v>0</v>
      </c>
      <c r="AC200" s="62">
        <v>0</v>
      </c>
      <c r="AD200" s="62">
        <v>0</v>
      </c>
      <c r="AE200" s="62">
        <v>105</v>
      </c>
      <c r="AF200" s="62">
        <v>112</v>
      </c>
      <c r="AG200" s="62">
        <v>0</v>
      </c>
      <c r="AH200" s="62">
        <v>0</v>
      </c>
      <c r="AI200" s="62" t="s">
        <v>290</v>
      </c>
      <c r="AJ200" s="62">
        <v>0</v>
      </c>
      <c r="AK200" s="62">
        <v>0</v>
      </c>
      <c r="AL200" s="62">
        <v>0</v>
      </c>
      <c r="AM200" s="62">
        <v>0</v>
      </c>
      <c r="AN200" s="62">
        <v>196</v>
      </c>
      <c r="AO200" s="62">
        <v>18</v>
      </c>
      <c r="AP200" s="62">
        <v>217</v>
      </c>
      <c r="AQ200" s="62">
        <v>16</v>
      </c>
    </row>
    <row r="201" spans="1:43">
      <c r="A201" s="116" t="s">
        <v>1379</v>
      </c>
      <c r="B201" s="117" t="s">
        <v>1380</v>
      </c>
      <c r="C201" s="117" t="s">
        <v>5513</v>
      </c>
      <c r="D201" s="117" t="s">
        <v>1383</v>
      </c>
      <c r="E201" s="117" t="s">
        <v>1377</v>
      </c>
      <c r="F201" s="62" t="s">
        <v>288</v>
      </c>
      <c r="G201" s="117" t="s">
        <v>5514</v>
      </c>
      <c r="H201" s="117" t="s">
        <v>5515</v>
      </c>
      <c r="I201" s="117" t="s">
        <v>146</v>
      </c>
      <c r="J201" s="62">
        <v>11</v>
      </c>
      <c r="K201" s="62">
        <v>6</v>
      </c>
      <c r="L201" s="62">
        <v>3</v>
      </c>
      <c r="M201" s="62">
        <v>20</v>
      </c>
      <c r="N201" s="62">
        <v>43</v>
      </c>
      <c r="O201" s="62">
        <v>17</v>
      </c>
      <c r="P201" s="62">
        <v>17</v>
      </c>
      <c r="Q201" s="62">
        <v>22</v>
      </c>
      <c r="R201" s="62">
        <v>19</v>
      </c>
      <c r="S201" s="62">
        <v>26</v>
      </c>
      <c r="T201" s="62">
        <v>10</v>
      </c>
      <c r="U201" s="62">
        <v>12</v>
      </c>
      <c r="V201" s="62">
        <v>14</v>
      </c>
      <c r="W201" s="62">
        <v>13</v>
      </c>
      <c r="X201" s="62">
        <v>0</v>
      </c>
      <c r="Y201" s="62">
        <v>0</v>
      </c>
      <c r="Z201" s="62">
        <v>0</v>
      </c>
      <c r="AA201" s="62">
        <v>0</v>
      </c>
      <c r="AB201" s="62">
        <v>0</v>
      </c>
      <c r="AC201" s="62">
        <v>0</v>
      </c>
      <c r="AD201" s="62">
        <v>0</v>
      </c>
      <c r="AE201" s="62">
        <v>95</v>
      </c>
      <c r="AF201" s="62">
        <v>98</v>
      </c>
      <c r="AG201" s="62">
        <v>0</v>
      </c>
      <c r="AH201" s="62">
        <v>0</v>
      </c>
      <c r="AI201" s="62">
        <v>0</v>
      </c>
      <c r="AJ201" s="62" t="s">
        <v>290</v>
      </c>
      <c r="AK201" s="62" t="s">
        <v>290</v>
      </c>
      <c r="AL201" s="62" t="s">
        <v>290</v>
      </c>
      <c r="AM201" s="62">
        <v>0</v>
      </c>
      <c r="AN201" s="62">
        <v>181</v>
      </c>
      <c r="AO201" s="62">
        <v>0</v>
      </c>
      <c r="AP201" s="62">
        <v>193</v>
      </c>
      <c r="AQ201" s="62" t="s">
        <v>290</v>
      </c>
    </row>
    <row r="202" spans="1:43">
      <c r="A202" s="116" t="s">
        <v>1384</v>
      </c>
      <c r="B202" s="117" t="s">
        <v>1385</v>
      </c>
      <c r="C202" s="117" t="s">
        <v>5516</v>
      </c>
      <c r="D202" s="117" t="s">
        <v>1386</v>
      </c>
      <c r="E202" s="117" t="s">
        <v>1387</v>
      </c>
      <c r="F202" s="62" t="s">
        <v>288</v>
      </c>
      <c r="G202" s="117" t="s">
        <v>5517</v>
      </c>
      <c r="H202" s="117" t="s">
        <v>5518</v>
      </c>
      <c r="I202" s="117" t="s">
        <v>146</v>
      </c>
      <c r="J202" s="62">
        <v>15</v>
      </c>
      <c r="K202" s="62">
        <v>5.5</v>
      </c>
      <c r="L202" s="62">
        <v>3</v>
      </c>
      <c r="M202" s="62">
        <v>23.5</v>
      </c>
      <c r="N202" s="62">
        <v>31</v>
      </c>
      <c r="O202" s="62">
        <v>22</v>
      </c>
      <c r="P202" s="62">
        <v>15</v>
      </c>
      <c r="Q202" s="62">
        <v>17</v>
      </c>
      <c r="R202" s="62">
        <v>18</v>
      </c>
      <c r="S202" s="62">
        <v>17</v>
      </c>
      <c r="T202" s="62">
        <v>27</v>
      </c>
      <c r="U202" s="62">
        <v>17</v>
      </c>
      <c r="V202" s="62">
        <v>27</v>
      </c>
      <c r="W202" s="62">
        <v>34</v>
      </c>
      <c r="X202" s="62">
        <v>0</v>
      </c>
      <c r="Y202" s="62">
        <v>0</v>
      </c>
      <c r="Z202" s="62">
        <v>0</v>
      </c>
      <c r="AA202" s="62">
        <v>0</v>
      </c>
      <c r="AB202" s="62">
        <v>0</v>
      </c>
      <c r="AC202" s="62">
        <v>0</v>
      </c>
      <c r="AD202" s="62">
        <v>0</v>
      </c>
      <c r="AE202" s="62">
        <v>119</v>
      </c>
      <c r="AF202" s="62">
        <v>106</v>
      </c>
      <c r="AG202" s="62">
        <v>0</v>
      </c>
      <c r="AH202" s="62">
        <v>0</v>
      </c>
      <c r="AI202" s="62">
        <v>0</v>
      </c>
      <c r="AJ202" s="62">
        <v>0</v>
      </c>
      <c r="AK202" s="62">
        <v>165</v>
      </c>
      <c r="AL202" s="62">
        <v>12</v>
      </c>
      <c r="AM202" s="62" t="s">
        <v>290</v>
      </c>
      <c r="AN202" s="62">
        <v>29</v>
      </c>
      <c r="AO202" s="62">
        <v>18</v>
      </c>
      <c r="AP202" s="62">
        <v>225</v>
      </c>
      <c r="AQ202" s="62">
        <v>0</v>
      </c>
    </row>
    <row r="203" spans="1:43">
      <c r="A203" s="116" t="s">
        <v>1389</v>
      </c>
      <c r="B203" s="117" t="s">
        <v>1390</v>
      </c>
      <c r="C203" s="117" t="s">
        <v>5336</v>
      </c>
      <c r="D203" s="117" t="s">
        <v>1393</v>
      </c>
      <c r="E203" s="117" t="s">
        <v>1394</v>
      </c>
      <c r="F203" s="62" t="s">
        <v>288</v>
      </c>
      <c r="G203" s="117" t="s">
        <v>5519</v>
      </c>
      <c r="H203" s="117" t="s">
        <v>5520</v>
      </c>
      <c r="I203" s="117" t="s">
        <v>146</v>
      </c>
      <c r="J203" s="62">
        <v>10.9</v>
      </c>
      <c r="K203" s="62">
        <v>4.0999999999999996</v>
      </c>
      <c r="L203" s="62">
        <v>3.5</v>
      </c>
      <c r="M203" s="62">
        <v>18.5</v>
      </c>
      <c r="N203" s="62">
        <v>19</v>
      </c>
      <c r="O203" s="62">
        <v>27</v>
      </c>
      <c r="P203" s="62">
        <v>29</v>
      </c>
      <c r="Q203" s="62">
        <v>23</v>
      </c>
      <c r="R203" s="62">
        <v>29</v>
      </c>
      <c r="S203" s="62">
        <v>19</v>
      </c>
      <c r="T203" s="62">
        <v>17</v>
      </c>
      <c r="U203" s="62">
        <v>16</v>
      </c>
      <c r="V203" s="62">
        <v>14</v>
      </c>
      <c r="W203" s="62">
        <v>10</v>
      </c>
      <c r="X203" s="62">
        <v>0</v>
      </c>
      <c r="Y203" s="62">
        <v>0</v>
      </c>
      <c r="Z203" s="62">
        <v>0</v>
      </c>
      <c r="AA203" s="62">
        <v>0</v>
      </c>
      <c r="AB203" s="62">
        <v>0</v>
      </c>
      <c r="AC203" s="62">
        <v>0</v>
      </c>
      <c r="AD203" s="62">
        <v>0</v>
      </c>
      <c r="AE203" s="62">
        <v>109</v>
      </c>
      <c r="AF203" s="62">
        <v>94</v>
      </c>
      <c r="AG203" s="62">
        <v>0</v>
      </c>
      <c r="AH203" s="62">
        <v>0</v>
      </c>
      <c r="AI203" s="62">
        <v>0</v>
      </c>
      <c r="AJ203" s="62" t="s">
        <v>290</v>
      </c>
      <c r="AK203" s="62" t="s">
        <v>290</v>
      </c>
      <c r="AL203" s="62">
        <v>48</v>
      </c>
      <c r="AM203" s="62">
        <v>0</v>
      </c>
      <c r="AN203" s="62">
        <v>138</v>
      </c>
      <c r="AO203" s="62" t="s">
        <v>290</v>
      </c>
      <c r="AP203" s="62">
        <v>203</v>
      </c>
      <c r="AQ203" s="62">
        <v>52</v>
      </c>
    </row>
    <row r="204" spans="1:43">
      <c r="A204" s="116" t="s">
        <v>1396</v>
      </c>
      <c r="B204" s="117" t="s">
        <v>1397</v>
      </c>
      <c r="C204" s="117" t="s">
        <v>5521</v>
      </c>
      <c r="D204" s="117" t="s">
        <v>1398</v>
      </c>
      <c r="E204" s="117" t="s">
        <v>1272</v>
      </c>
      <c r="F204" s="62" t="s">
        <v>288</v>
      </c>
      <c r="G204" s="117" t="s">
        <v>5522</v>
      </c>
      <c r="H204" s="117" t="s">
        <v>5523</v>
      </c>
      <c r="I204" s="117" t="s">
        <v>146</v>
      </c>
      <c r="J204" s="62">
        <v>10</v>
      </c>
      <c r="K204" s="62">
        <v>2</v>
      </c>
      <c r="L204" s="62">
        <v>4</v>
      </c>
      <c r="M204" s="62">
        <v>16</v>
      </c>
      <c r="N204" s="62" t="s">
        <v>290</v>
      </c>
      <c r="O204" s="62">
        <v>13</v>
      </c>
      <c r="P204" s="62">
        <v>15</v>
      </c>
      <c r="Q204" s="62">
        <v>12</v>
      </c>
      <c r="R204" s="62">
        <v>11</v>
      </c>
      <c r="S204" s="62">
        <v>14</v>
      </c>
      <c r="T204" s="62" t="s">
        <v>290</v>
      </c>
      <c r="U204" s="62" t="s">
        <v>290</v>
      </c>
      <c r="V204" s="62" t="s">
        <v>290</v>
      </c>
      <c r="W204" s="62" t="s">
        <v>290</v>
      </c>
      <c r="X204" s="62">
        <v>0</v>
      </c>
      <c r="Y204" s="62">
        <v>0</v>
      </c>
      <c r="Z204" s="62">
        <v>0</v>
      </c>
      <c r="AA204" s="62">
        <v>0</v>
      </c>
      <c r="AB204" s="62">
        <v>0</v>
      </c>
      <c r="AC204" s="62">
        <v>0</v>
      </c>
      <c r="AD204" s="62">
        <v>0</v>
      </c>
      <c r="AE204" s="62">
        <v>64</v>
      </c>
      <c r="AF204" s="62">
        <v>42</v>
      </c>
      <c r="AG204" s="62">
        <v>0</v>
      </c>
      <c r="AH204" s="62">
        <v>0</v>
      </c>
      <c r="AI204" s="62">
        <v>0</v>
      </c>
      <c r="AJ204" s="62">
        <v>0</v>
      </c>
      <c r="AK204" s="62">
        <v>106</v>
      </c>
      <c r="AL204" s="62">
        <v>0</v>
      </c>
      <c r="AM204" s="62">
        <v>0</v>
      </c>
      <c r="AN204" s="62">
        <v>0</v>
      </c>
      <c r="AO204" s="62">
        <v>0</v>
      </c>
      <c r="AP204" s="62">
        <v>106</v>
      </c>
      <c r="AQ204" s="62">
        <v>47</v>
      </c>
    </row>
    <row r="205" spans="1:43">
      <c r="A205" s="118" t="s">
        <v>5524</v>
      </c>
      <c r="B205" s="117" t="s">
        <v>5525</v>
      </c>
      <c r="C205" s="117" t="s">
        <v>5427</v>
      </c>
      <c r="D205" s="117" t="s">
        <v>5526</v>
      </c>
      <c r="E205" s="117" t="s">
        <v>1122</v>
      </c>
      <c r="F205" s="62" t="s">
        <v>288</v>
      </c>
      <c r="G205" s="117" t="s">
        <v>1891</v>
      </c>
      <c r="H205" s="117" t="s">
        <v>5527</v>
      </c>
      <c r="I205" s="117" t="s">
        <v>146</v>
      </c>
      <c r="J205" s="62">
        <v>1</v>
      </c>
      <c r="L205" s="62">
        <v>1</v>
      </c>
      <c r="M205" s="62">
        <v>2</v>
      </c>
      <c r="N205" s="62" t="s">
        <v>290</v>
      </c>
      <c r="O205" s="62">
        <v>0</v>
      </c>
      <c r="P205" s="62" t="s">
        <v>290</v>
      </c>
      <c r="Q205" s="62">
        <v>0</v>
      </c>
      <c r="R205" s="62">
        <v>0</v>
      </c>
      <c r="S205" s="62">
        <v>0</v>
      </c>
      <c r="T205" s="62">
        <v>0</v>
      </c>
      <c r="U205" s="62">
        <v>0</v>
      </c>
      <c r="V205" s="62">
        <v>0</v>
      </c>
      <c r="W205" s="62">
        <v>0</v>
      </c>
      <c r="X205" s="62">
        <v>0</v>
      </c>
      <c r="Y205" s="62">
        <v>0</v>
      </c>
      <c r="Z205" s="62">
        <v>0</v>
      </c>
      <c r="AA205" s="62">
        <v>0</v>
      </c>
      <c r="AB205" s="62">
        <v>0</v>
      </c>
      <c r="AC205" s="62">
        <v>0</v>
      </c>
      <c r="AD205" s="62">
        <v>0</v>
      </c>
      <c r="AE205" s="62" t="s">
        <v>290</v>
      </c>
      <c r="AF205" s="62" t="s">
        <v>290</v>
      </c>
      <c r="AG205" s="62">
        <v>0</v>
      </c>
      <c r="AH205" s="62">
        <v>0</v>
      </c>
      <c r="AI205" s="62">
        <v>0</v>
      </c>
      <c r="AJ205" s="62" t="s">
        <v>290</v>
      </c>
      <c r="AK205" s="62">
        <v>0</v>
      </c>
      <c r="AL205" s="62">
        <v>0</v>
      </c>
      <c r="AM205" s="62">
        <v>0</v>
      </c>
      <c r="AN205" s="62">
        <v>0</v>
      </c>
      <c r="AO205" s="62">
        <v>0</v>
      </c>
      <c r="AP205" s="62">
        <v>0</v>
      </c>
      <c r="AQ205" s="62" t="s">
        <v>290</v>
      </c>
    </row>
    <row r="206" spans="1:43">
      <c r="A206" s="116" t="s">
        <v>1405</v>
      </c>
      <c r="B206" s="117" t="s">
        <v>1406</v>
      </c>
      <c r="C206" s="117" t="s">
        <v>5528</v>
      </c>
      <c r="D206" s="117" t="s">
        <v>1409</v>
      </c>
      <c r="E206" s="117" t="s">
        <v>1122</v>
      </c>
      <c r="F206" s="62" t="s">
        <v>288</v>
      </c>
      <c r="G206" s="117" t="s">
        <v>5529</v>
      </c>
      <c r="H206" s="117" t="s">
        <v>5530</v>
      </c>
      <c r="I206" s="117" t="s">
        <v>146</v>
      </c>
      <c r="J206" s="62">
        <v>12</v>
      </c>
      <c r="K206" s="62">
        <v>7</v>
      </c>
      <c r="L206" s="62">
        <v>1</v>
      </c>
      <c r="M206" s="62">
        <v>20</v>
      </c>
      <c r="N206" s="62">
        <v>40</v>
      </c>
      <c r="O206" s="62">
        <v>27</v>
      </c>
      <c r="P206" s="62">
        <v>25</v>
      </c>
      <c r="Q206" s="62">
        <v>36</v>
      </c>
      <c r="R206" s="62">
        <v>18</v>
      </c>
      <c r="S206" s="62">
        <v>26</v>
      </c>
      <c r="T206" s="62">
        <v>11</v>
      </c>
      <c r="U206" s="62">
        <v>17</v>
      </c>
      <c r="V206" s="62">
        <v>21</v>
      </c>
      <c r="W206" s="62">
        <v>16</v>
      </c>
      <c r="X206" s="62">
        <v>0</v>
      </c>
      <c r="Y206" s="62">
        <v>0</v>
      </c>
      <c r="Z206" s="62">
        <v>0</v>
      </c>
      <c r="AA206" s="62">
        <v>0</v>
      </c>
      <c r="AB206" s="62">
        <v>0</v>
      </c>
      <c r="AC206" s="62">
        <v>0</v>
      </c>
      <c r="AD206" s="62">
        <v>0</v>
      </c>
      <c r="AE206" s="62">
        <v>132</v>
      </c>
      <c r="AF206" s="62">
        <v>105</v>
      </c>
      <c r="AG206" s="62">
        <v>0</v>
      </c>
      <c r="AH206" s="62">
        <v>0</v>
      </c>
      <c r="AI206" s="62">
        <v>0</v>
      </c>
      <c r="AJ206" s="62">
        <v>0</v>
      </c>
      <c r="AK206" s="62">
        <v>0</v>
      </c>
      <c r="AL206" s="62">
        <v>172</v>
      </c>
      <c r="AM206" s="62">
        <v>0</v>
      </c>
      <c r="AN206" s="62">
        <v>51</v>
      </c>
      <c r="AO206" s="62">
        <v>14</v>
      </c>
      <c r="AP206" s="62">
        <v>237</v>
      </c>
      <c r="AQ206" s="62">
        <v>185</v>
      </c>
    </row>
    <row r="207" spans="1:43">
      <c r="A207" s="116" t="s">
        <v>1411</v>
      </c>
      <c r="B207" s="117" t="s">
        <v>1412</v>
      </c>
      <c r="C207" s="117" t="s">
        <v>5531</v>
      </c>
      <c r="D207" s="117" t="s">
        <v>1414</v>
      </c>
      <c r="E207" s="117" t="s">
        <v>1204</v>
      </c>
      <c r="F207" s="62" t="s">
        <v>288</v>
      </c>
      <c r="G207" s="117" t="s">
        <v>5532</v>
      </c>
      <c r="H207" s="117" t="s">
        <v>5533</v>
      </c>
      <c r="I207" s="117" t="s">
        <v>146</v>
      </c>
      <c r="J207" s="62">
        <v>16</v>
      </c>
      <c r="K207" s="62">
        <v>9.5</v>
      </c>
      <c r="L207" s="62">
        <v>2</v>
      </c>
      <c r="M207" s="62">
        <v>27.5</v>
      </c>
      <c r="N207" s="62">
        <v>43</v>
      </c>
      <c r="O207" s="62">
        <v>26</v>
      </c>
      <c r="P207" s="62">
        <v>22</v>
      </c>
      <c r="Q207" s="62">
        <v>21</v>
      </c>
      <c r="R207" s="62">
        <v>25</v>
      </c>
      <c r="S207" s="62">
        <v>25</v>
      </c>
      <c r="T207" s="62">
        <v>20</v>
      </c>
      <c r="U207" s="62">
        <v>22</v>
      </c>
      <c r="V207" s="62">
        <v>28</v>
      </c>
      <c r="W207" s="62">
        <v>30</v>
      </c>
      <c r="X207" s="62">
        <v>0</v>
      </c>
      <c r="Y207" s="62">
        <v>0</v>
      </c>
      <c r="Z207" s="62">
        <v>0</v>
      </c>
      <c r="AA207" s="62">
        <v>0</v>
      </c>
      <c r="AB207" s="62">
        <v>0</v>
      </c>
      <c r="AC207" s="62">
        <v>0</v>
      </c>
      <c r="AD207" s="62">
        <v>0</v>
      </c>
      <c r="AE207" s="62">
        <v>130</v>
      </c>
      <c r="AF207" s="62">
        <v>132</v>
      </c>
      <c r="AG207" s="62">
        <v>0</v>
      </c>
      <c r="AH207" s="62">
        <v>0</v>
      </c>
      <c r="AI207" s="62">
        <v>0</v>
      </c>
      <c r="AJ207" s="62">
        <v>0</v>
      </c>
      <c r="AK207" s="62">
        <v>0</v>
      </c>
      <c r="AL207" s="62">
        <v>0</v>
      </c>
      <c r="AM207" s="62">
        <v>0</v>
      </c>
      <c r="AN207" s="62">
        <v>247</v>
      </c>
      <c r="AO207" s="62">
        <v>15</v>
      </c>
      <c r="AP207" s="62">
        <v>262</v>
      </c>
      <c r="AQ207" s="62">
        <v>29</v>
      </c>
    </row>
    <row r="208" spans="1:43">
      <c r="A208" s="116" t="s">
        <v>1415</v>
      </c>
      <c r="B208" s="117" t="s">
        <v>1416</v>
      </c>
      <c r="C208" s="117" t="s">
        <v>5534</v>
      </c>
      <c r="D208" s="117" t="s">
        <v>1419</v>
      </c>
      <c r="E208" s="117" t="s">
        <v>1420</v>
      </c>
      <c r="F208" s="62" t="s">
        <v>288</v>
      </c>
      <c r="G208" s="117" t="s">
        <v>5535</v>
      </c>
      <c r="H208" s="117" t="s">
        <v>5536</v>
      </c>
      <c r="I208" s="117" t="s">
        <v>146</v>
      </c>
      <c r="J208" s="62">
        <v>19.5</v>
      </c>
      <c r="K208" s="62">
        <v>10.5</v>
      </c>
      <c r="L208" s="62">
        <v>2</v>
      </c>
      <c r="M208" s="62">
        <v>32</v>
      </c>
      <c r="N208" s="62">
        <v>59</v>
      </c>
      <c r="O208" s="62">
        <v>26</v>
      </c>
      <c r="P208" s="62">
        <v>28</v>
      </c>
      <c r="Q208" s="62">
        <v>22</v>
      </c>
      <c r="R208" s="62">
        <v>28</v>
      </c>
      <c r="S208" s="62">
        <v>33</v>
      </c>
      <c r="T208" s="62">
        <v>36</v>
      </c>
      <c r="U208" s="62">
        <v>43</v>
      </c>
      <c r="V208" s="62">
        <v>48</v>
      </c>
      <c r="W208" s="62">
        <v>46</v>
      </c>
      <c r="X208" s="62">
        <v>0</v>
      </c>
      <c r="Y208" s="62">
        <v>0</v>
      </c>
      <c r="Z208" s="62">
        <v>0</v>
      </c>
      <c r="AA208" s="62">
        <v>0</v>
      </c>
      <c r="AB208" s="62">
        <v>0</v>
      </c>
      <c r="AC208" s="62">
        <v>0</v>
      </c>
      <c r="AD208" s="62">
        <v>0</v>
      </c>
      <c r="AE208" s="62">
        <v>166</v>
      </c>
      <c r="AF208" s="62">
        <v>203</v>
      </c>
      <c r="AG208" s="62">
        <v>0</v>
      </c>
      <c r="AH208" s="62">
        <v>0</v>
      </c>
      <c r="AI208" s="62">
        <v>0</v>
      </c>
      <c r="AJ208" s="62">
        <v>0</v>
      </c>
      <c r="AK208" s="62" t="s">
        <v>290</v>
      </c>
      <c r="AL208" s="62">
        <v>22</v>
      </c>
      <c r="AM208" s="62">
        <v>0</v>
      </c>
      <c r="AN208" s="62">
        <v>337</v>
      </c>
      <c r="AO208" s="62" t="s">
        <v>290</v>
      </c>
      <c r="AP208" s="62">
        <v>369</v>
      </c>
      <c r="AQ208" s="62">
        <v>0</v>
      </c>
    </row>
    <row r="209" spans="1:43">
      <c r="A209" s="116" t="s">
        <v>1422</v>
      </c>
      <c r="B209" s="117" t="s">
        <v>1423</v>
      </c>
      <c r="C209" s="117" t="s">
        <v>5537</v>
      </c>
      <c r="D209" s="117" t="s">
        <v>1425</v>
      </c>
      <c r="E209" s="117" t="s">
        <v>1333</v>
      </c>
      <c r="F209" s="62" t="s">
        <v>288</v>
      </c>
      <c r="G209" s="117" t="s">
        <v>5538</v>
      </c>
      <c r="H209" s="117" t="s">
        <v>5539</v>
      </c>
      <c r="I209" s="117" t="s">
        <v>146</v>
      </c>
      <c r="J209" s="62">
        <v>26</v>
      </c>
      <c r="K209" s="62">
        <v>12</v>
      </c>
      <c r="L209" s="62">
        <v>3</v>
      </c>
      <c r="M209" s="62">
        <v>41</v>
      </c>
      <c r="N209" s="62">
        <v>45</v>
      </c>
      <c r="O209" s="62">
        <v>35</v>
      </c>
      <c r="P209" s="62">
        <v>34</v>
      </c>
      <c r="Q209" s="62">
        <v>39</v>
      </c>
      <c r="R209" s="62">
        <v>31</v>
      </c>
      <c r="S209" s="62">
        <v>42</v>
      </c>
      <c r="T209" s="62">
        <v>39</v>
      </c>
      <c r="U209" s="62">
        <v>35</v>
      </c>
      <c r="V209" s="62">
        <v>33</v>
      </c>
      <c r="W209" s="62">
        <v>43</v>
      </c>
      <c r="X209" s="62">
        <v>0</v>
      </c>
      <c r="Y209" s="62">
        <v>0</v>
      </c>
      <c r="Z209" s="62">
        <v>0</v>
      </c>
      <c r="AA209" s="62">
        <v>0</v>
      </c>
      <c r="AB209" s="62">
        <v>0</v>
      </c>
      <c r="AC209" s="62">
        <v>0</v>
      </c>
      <c r="AD209" s="62">
        <v>0</v>
      </c>
      <c r="AE209" s="62">
        <v>207</v>
      </c>
      <c r="AF209" s="62">
        <v>201</v>
      </c>
      <c r="AG209" s="62">
        <v>0</v>
      </c>
      <c r="AH209" s="62">
        <v>0</v>
      </c>
      <c r="AI209" s="62">
        <v>0</v>
      </c>
      <c r="AJ209" s="62">
        <v>29</v>
      </c>
      <c r="AK209" s="62" t="s">
        <v>290</v>
      </c>
      <c r="AL209" s="62">
        <v>55</v>
      </c>
      <c r="AM209" s="62" t="s">
        <v>290</v>
      </c>
      <c r="AN209" s="62">
        <v>312</v>
      </c>
      <c r="AO209" s="62" t="s">
        <v>290</v>
      </c>
      <c r="AP209" s="62">
        <v>408</v>
      </c>
      <c r="AQ209" s="62">
        <v>37</v>
      </c>
    </row>
    <row r="210" spans="1:43">
      <c r="A210" s="116" t="s">
        <v>1426</v>
      </c>
      <c r="B210" s="117" t="s">
        <v>1427</v>
      </c>
      <c r="C210" s="117" t="s">
        <v>5540</v>
      </c>
      <c r="D210" s="117" t="s">
        <v>1429</v>
      </c>
      <c r="E210" s="117" t="s">
        <v>1122</v>
      </c>
      <c r="F210" s="62" t="s">
        <v>288</v>
      </c>
      <c r="G210" s="117" t="s">
        <v>5541</v>
      </c>
      <c r="H210" s="117" t="s">
        <v>5542</v>
      </c>
      <c r="I210" s="117" t="s">
        <v>146</v>
      </c>
      <c r="J210" s="62">
        <v>10</v>
      </c>
      <c r="K210" s="62">
        <v>3</v>
      </c>
      <c r="L210" s="62">
        <v>3</v>
      </c>
      <c r="M210" s="62">
        <v>16</v>
      </c>
      <c r="N210" s="62">
        <v>10</v>
      </c>
      <c r="O210" s="62">
        <v>11</v>
      </c>
      <c r="P210" s="62">
        <v>16</v>
      </c>
      <c r="Q210" s="62">
        <v>15</v>
      </c>
      <c r="R210" s="62">
        <v>13</v>
      </c>
      <c r="S210" s="62">
        <v>14</v>
      </c>
      <c r="T210" s="62" t="s">
        <v>290</v>
      </c>
      <c r="U210" s="62">
        <v>11</v>
      </c>
      <c r="V210" s="62">
        <v>17</v>
      </c>
      <c r="W210" s="62">
        <v>17</v>
      </c>
      <c r="X210" s="62">
        <v>0</v>
      </c>
      <c r="Y210" s="62">
        <v>0</v>
      </c>
      <c r="Z210" s="62">
        <v>0</v>
      </c>
      <c r="AA210" s="62">
        <v>0</v>
      </c>
      <c r="AB210" s="62">
        <v>0</v>
      </c>
      <c r="AC210" s="62">
        <v>0</v>
      </c>
      <c r="AD210" s="62">
        <v>0</v>
      </c>
      <c r="AE210" s="62">
        <v>63</v>
      </c>
      <c r="AF210" s="62">
        <v>69</v>
      </c>
      <c r="AG210" s="62">
        <v>0</v>
      </c>
      <c r="AH210" s="62">
        <v>0</v>
      </c>
      <c r="AI210" s="62">
        <v>0</v>
      </c>
      <c r="AJ210" s="62">
        <v>0</v>
      </c>
      <c r="AK210" s="62" t="s">
        <v>290</v>
      </c>
      <c r="AL210" s="62">
        <v>113</v>
      </c>
      <c r="AM210" s="62">
        <v>0</v>
      </c>
      <c r="AN210" s="62">
        <v>13</v>
      </c>
      <c r="AO210" s="62" t="s">
        <v>290</v>
      </c>
      <c r="AP210" s="62">
        <v>132</v>
      </c>
      <c r="AQ210" s="62">
        <v>105</v>
      </c>
    </row>
    <row r="211" spans="1:43">
      <c r="A211" s="118" t="s">
        <v>5543</v>
      </c>
      <c r="B211" s="117" t="s">
        <v>1431</v>
      </c>
      <c r="C211" s="117" t="s">
        <v>5544</v>
      </c>
      <c r="D211" s="117" t="s">
        <v>1434</v>
      </c>
      <c r="E211" s="117" t="s">
        <v>1261</v>
      </c>
      <c r="F211" s="62" t="s">
        <v>288</v>
      </c>
      <c r="G211" s="117" t="s">
        <v>5545</v>
      </c>
      <c r="H211" s="117" t="s">
        <v>5546</v>
      </c>
      <c r="I211" s="117" t="s">
        <v>146</v>
      </c>
      <c r="J211" s="62">
        <v>4</v>
      </c>
      <c r="L211" s="62">
        <v>1</v>
      </c>
      <c r="M211" s="62">
        <v>5</v>
      </c>
      <c r="N211" s="62" t="s">
        <v>290</v>
      </c>
      <c r="O211" s="62" t="s">
        <v>290</v>
      </c>
      <c r="P211" s="62">
        <v>0</v>
      </c>
      <c r="Q211" s="62">
        <v>0</v>
      </c>
      <c r="R211" s="62">
        <v>0</v>
      </c>
      <c r="S211" s="62">
        <v>0</v>
      </c>
      <c r="T211" s="62">
        <v>0</v>
      </c>
      <c r="U211" s="62">
        <v>0</v>
      </c>
      <c r="V211" s="62">
        <v>0</v>
      </c>
      <c r="W211" s="62">
        <v>0</v>
      </c>
      <c r="X211" s="62">
        <v>0</v>
      </c>
      <c r="Y211" s="62">
        <v>0</v>
      </c>
      <c r="Z211" s="62">
        <v>0</v>
      </c>
      <c r="AA211" s="62">
        <v>0</v>
      </c>
      <c r="AB211" s="62">
        <v>0</v>
      </c>
      <c r="AC211" s="62">
        <v>0</v>
      </c>
      <c r="AD211" s="62">
        <v>0</v>
      </c>
      <c r="AE211" s="62">
        <v>16</v>
      </c>
      <c r="AF211" s="62">
        <v>15</v>
      </c>
      <c r="AG211" s="62">
        <v>0</v>
      </c>
      <c r="AH211" s="62">
        <v>0</v>
      </c>
      <c r="AI211" s="62">
        <v>0</v>
      </c>
      <c r="AJ211" s="62">
        <v>0</v>
      </c>
      <c r="AK211" s="62">
        <v>24</v>
      </c>
      <c r="AL211" s="62" t="s">
        <v>290</v>
      </c>
      <c r="AM211" s="62">
        <v>0</v>
      </c>
      <c r="AN211" s="62" t="s">
        <v>290</v>
      </c>
      <c r="AO211" s="62">
        <v>0</v>
      </c>
      <c r="AP211" s="62">
        <v>0</v>
      </c>
      <c r="AQ211" s="62">
        <v>0</v>
      </c>
    </row>
    <row r="212" spans="1:43">
      <c r="A212" s="116" t="s">
        <v>1435</v>
      </c>
      <c r="B212" s="117" t="s">
        <v>1436</v>
      </c>
      <c r="C212" s="117" t="s">
        <v>5547</v>
      </c>
      <c r="D212" s="117" t="s">
        <v>1438</v>
      </c>
      <c r="E212" s="117" t="s">
        <v>1272</v>
      </c>
      <c r="F212" s="62" t="s">
        <v>288</v>
      </c>
      <c r="G212" s="117" t="s">
        <v>5548</v>
      </c>
      <c r="H212" s="117" t="s">
        <v>5549</v>
      </c>
      <c r="I212" s="117" t="s">
        <v>146</v>
      </c>
      <c r="J212" s="62">
        <v>10</v>
      </c>
      <c r="K212" s="62">
        <v>3</v>
      </c>
      <c r="L212" s="62">
        <v>3.3</v>
      </c>
      <c r="M212" s="62">
        <v>16.3</v>
      </c>
      <c r="N212" s="62">
        <v>20</v>
      </c>
      <c r="O212" s="62">
        <v>13</v>
      </c>
      <c r="P212" s="62">
        <v>20</v>
      </c>
      <c r="Q212" s="62">
        <v>21</v>
      </c>
      <c r="R212" s="62">
        <v>20</v>
      </c>
      <c r="S212" s="62">
        <v>20</v>
      </c>
      <c r="T212" s="62">
        <v>16</v>
      </c>
      <c r="U212" s="62">
        <v>24</v>
      </c>
      <c r="V212" s="62">
        <v>20</v>
      </c>
      <c r="W212" s="62">
        <v>11</v>
      </c>
      <c r="X212" s="62">
        <v>0</v>
      </c>
      <c r="Y212" s="62">
        <v>0</v>
      </c>
      <c r="Z212" s="62">
        <v>0</v>
      </c>
      <c r="AA212" s="62">
        <v>0</v>
      </c>
      <c r="AB212" s="62">
        <v>0</v>
      </c>
      <c r="AC212" s="62">
        <v>0</v>
      </c>
      <c r="AD212" s="62">
        <v>0</v>
      </c>
      <c r="AE212" s="62">
        <v>105</v>
      </c>
      <c r="AF212" s="62">
        <v>80</v>
      </c>
      <c r="AG212" s="62">
        <v>0</v>
      </c>
      <c r="AH212" s="62">
        <v>0</v>
      </c>
      <c r="AI212" s="62" t="s">
        <v>290</v>
      </c>
      <c r="AJ212" s="62" t="s">
        <v>290</v>
      </c>
      <c r="AK212" s="62">
        <v>14</v>
      </c>
      <c r="AL212" s="62">
        <v>150</v>
      </c>
      <c r="AM212" s="62">
        <v>0</v>
      </c>
      <c r="AN212" s="62">
        <v>14</v>
      </c>
      <c r="AO212" s="62" t="s">
        <v>290</v>
      </c>
      <c r="AP212" s="62">
        <v>185</v>
      </c>
      <c r="AQ212" s="62">
        <v>125</v>
      </c>
    </row>
    <row r="213" spans="1:43">
      <c r="A213" s="116" t="s">
        <v>1439</v>
      </c>
      <c r="B213" s="117" t="s">
        <v>1440</v>
      </c>
      <c r="C213" s="117" t="s">
        <v>5550</v>
      </c>
      <c r="D213" s="117" t="s">
        <v>1443</v>
      </c>
      <c r="E213" s="117" t="s">
        <v>1296</v>
      </c>
      <c r="F213" s="62" t="s">
        <v>288</v>
      </c>
      <c r="G213" s="117" t="s">
        <v>5551</v>
      </c>
      <c r="H213" s="117" t="s">
        <v>5552</v>
      </c>
      <c r="I213" s="117" t="s">
        <v>146</v>
      </c>
      <c r="J213" s="62">
        <v>14</v>
      </c>
      <c r="K213" s="62">
        <v>6</v>
      </c>
      <c r="L213" s="62">
        <v>2</v>
      </c>
      <c r="M213" s="62">
        <v>22</v>
      </c>
      <c r="N213" s="62">
        <v>28</v>
      </c>
      <c r="O213" s="62">
        <v>18</v>
      </c>
      <c r="P213" s="62">
        <v>16</v>
      </c>
      <c r="Q213" s="62">
        <v>24</v>
      </c>
      <c r="R213" s="62">
        <v>22</v>
      </c>
      <c r="S213" s="62">
        <v>26</v>
      </c>
      <c r="T213" s="62">
        <v>32</v>
      </c>
      <c r="U213" s="62">
        <v>17</v>
      </c>
      <c r="V213" s="62">
        <v>41</v>
      </c>
      <c r="W213" s="62">
        <v>36</v>
      </c>
      <c r="X213" s="62">
        <v>0</v>
      </c>
      <c r="Y213" s="62">
        <v>0</v>
      </c>
      <c r="Z213" s="62">
        <v>0</v>
      </c>
      <c r="AA213" s="62">
        <v>0</v>
      </c>
      <c r="AB213" s="62">
        <v>0</v>
      </c>
      <c r="AC213" s="62">
        <v>0</v>
      </c>
      <c r="AD213" s="62">
        <v>0</v>
      </c>
      <c r="AE213" s="62">
        <v>129</v>
      </c>
      <c r="AF213" s="62">
        <v>131</v>
      </c>
      <c r="AG213" s="62">
        <v>0</v>
      </c>
      <c r="AH213" s="62">
        <v>0</v>
      </c>
      <c r="AI213" s="62">
        <v>0</v>
      </c>
      <c r="AJ213" s="62">
        <v>11</v>
      </c>
      <c r="AK213" s="62">
        <v>14</v>
      </c>
      <c r="AL213" s="62">
        <v>72</v>
      </c>
      <c r="AM213" s="62">
        <v>0</v>
      </c>
      <c r="AN213" s="62">
        <v>142</v>
      </c>
      <c r="AO213" s="62">
        <v>21</v>
      </c>
      <c r="AP213" s="62">
        <v>260</v>
      </c>
      <c r="AQ213" s="62">
        <v>60</v>
      </c>
    </row>
    <row r="214" spans="1:43">
      <c r="A214" s="116" t="s">
        <v>1444</v>
      </c>
      <c r="B214" s="117" t="s">
        <v>1445</v>
      </c>
      <c r="C214" s="117" t="s">
        <v>5553</v>
      </c>
      <c r="D214" s="117" t="s">
        <v>1448</v>
      </c>
      <c r="E214" s="117" t="s">
        <v>1449</v>
      </c>
      <c r="F214" s="62" t="s">
        <v>288</v>
      </c>
      <c r="G214" s="117" t="s">
        <v>5554</v>
      </c>
      <c r="H214" s="117" t="s">
        <v>5555</v>
      </c>
      <c r="I214" s="117" t="s">
        <v>146</v>
      </c>
      <c r="J214" s="62">
        <v>17.2</v>
      </c>
      <c r="K214" s="62">
        <v>5.0999999999999996</v>
      </c>
      <c r="L214" s="62">
        <v>1.5</v>
      </c>
      <c r="M214" s="62">
        <v>23.8</v>
      </c>
      <c r="N214" s="62">
        <v>44</v>
      </c>
      <c r="O214" s="62">
        <v>24</v>
      </c>
      <c r="P214" s="62">
        <v>15</v>
      </c>
      <c r="Q214" s="62">
        <v>24</v>
      </c>
      <c r="R214" s="62">
        <v>21</v>
      </c>
      <c r="S214" s="62">
        <v>12</v>
      </c>
      <c r="T214" s="62">
        <v>14</v>
      </c>
      <c r="U214" s="62">
        <v>13</v>
      </c>
      <c r="V214" s="62">
        <v>11</v>
      </c>
      <c r="W214" s="62">
        <v>13</v>
      </c>
      <c r="X214" s="62">
        <v>0</v>
      </c>
      <c r="Y214" s="62">
        <v>0</v>
      </c>
      <c r="Z214" s="62">
        <v>0</v>
      </c>
      <c r="AA214" s="62">
        <v>0</v>
      </c>
      <c r="AB214" s="62">
        <v>0</v>
      </c>
      <c r="AC214" s="62">
        <v>0</v>
      </c>
      <c r="AD214" s="62">
        <v>0</v>
      </c>
      <c r="AE214" s="62">
        <v>87</v>
      </c>
      <c r="AF214" s="62">
        <v>104</v>
      </c>
      <c r="AG214" s="62">
        <v>0</v>
      </c>
      <c r="AH214" s="62">
        <v>0</v>
      </c>
      <c r="AI214" s="62">
        <v>0</v>
      </c>
      <c r="AJ214" s="62">
        <v>0</v>
      </c>
      <c r="AK214" s="62">
        <v>0</v>
      </c>
      <c r="AL214" s="62">
        <v>0</v>
      </c>
      <c r="AM214" s="62">
        <v>0</v>
      </c>
      <c r="AN214" s="62">
        <v>179</v>
      </c>
      <c r="AO214" s="62">
        <v>12</v>
      </c>
      <c r="AP214" s="62">
        <v>191</v>
      </c>
      <c r="AQ214" s="62" t="s">
        <v>290</v>
      </c>
    </row>
    <row r="215" spans="1:43">
      <c r="A215" s="116" t="s">
        <v>4593</v>
      </c>
      <c r="B215" s="117" t="s">
        <v>4594</v>
      </c>
      <c r="C215" s="117" t="s">
        <v>5556</v>
      </c>
      <c r="D215" s="117" t="s">
        <v>4597</v>
      </c>
      <c r="E215" s="117" t="s">
        <v>1475</v>
      </c>
      <c r="F215" s="62" t="s">
        <v>288</v>
      </c>
      <c r="G215" s="117" t="s">
        <v>5557</v>
      </c>
      <c r="H215" s="117" t="s">
        <v>5558</v>
      </c>
      <c r="I215" s="117" t="s">
        <v>146</v>
      </c>
      <c r="J215" s="62">
        <v>25.3</v>
      </c>
      <c r="K215" s="62">
        <v>14</v>
      </c>
      <c r="L215" s="62">
        <v>3</v>
      </c>
      <c r="M215" s="62">
        <v>42.3</v>
      </c>
      <c r="N215" s="62">
        <v>28</v>
      </c>
      <c r="O215" s="62">
        <v>27</v>
      </c>
      <c r="P215" s="62">
        <v>43</v>
      </c>
      <c r="Q215" s="62">
        <v>26</v>
      </c>
      <c r="R215" s="62">
        <v>28</v>
      </c>
      <c r="S215" s="62">
        <v>14</v>
      </c>
      <c r="T215" s="62">
        <v>19</v>
      </c>
      <c r="U215" s="62">
        <v>16</v>
      </c>
      <c r="V215" s="62">
        <v>16</v>
      </c>
      <c r="W215" s="62">
        <v>18</v>
      </c>
      <c r="X215" s="62">
        <v>21</v>
      </c>
      <c r="Y215" s="62">
        <v>18</v>
      </c>
      <c r="Z215" s="62">
        <v>12</v>
      </c>
      <c r="AA215" s="62">
        <v>17</v>
      </c>
      <c r="AB215" s="62">
        <v>0</v>
      </c>
      <c r="AC215" s="62">
        <v>0</v>
      </c>
      <c r="AD215" s="62">
        <v>0</v>
      </c>
      <c r="AE215" s="62">
        <v>228</v>
      </c>
      <c r="AF215" s="62">
        <v>75</v>
      </c>
      <c r="AG215" s="62">
        <v>0</v>
      </c>
      <c r="AH215" s="62">
        <v>17</v>
      </c>
      <c r="AI215" s="62">
        <v>0</v>
      </c>
      <c r="AJ215" s="62">
        <v>17</v>
      </c>
      <c r="AK215" s="62" t="s">
        <v>290</v>
      </c>
      <c r="AL215" s="62">
        <v>21</v>
      </c>
      <c r="AM215" s="62">
        <v>0</v>
      </c>
      <c r="AN215" s="62">
        <v>256</v>
      </c>
      <c r="AO215" s="62">
        <v>0</v>
      </c>
      <c r="AP215" s="62">
        <v>303</v>
      </c>
      <c r="AQ215" s="62">
        <v>100</v>
      </c>
    </row>
    <row r="216" spans="1:43">
      <c r="A216" s="116" t="s">
        <v>1451</v>
      </c>
      <c r="B216" s="117" t="s">
        <v>5559</v>
      </c>
      <c r="C216" s="117" t="s">
        <v>5560</v>
      </c>
      <c r="D216" s="117" t="s">
        <v>1453</v>
      </c>
      <c r="E216" s="117" t="s">
        <v>1289</v>
      </c>
      <c r="F216" s="62" t="s">
        <v>288</v>
      </c>
      <c r="G216" s="117" t="s">
        <v>5561</v>
      </c>
      <c r="H216" s="117" t="s">
        <v>5562</v>
      </c>
      <c r="I216" s="117" t="s">
        <v>146</v>
      </c>
      <c r="J216" s="62">
        <v>30.5</v>
      </c>
      <c r="K216" s="62">
        <v>2.7</v>
      </c>
      <c r="L216" s="62">
        <v>2.4</v>
      </c>
      <c r="M216" s="62">
        <v>35.6</v>
      </c>
      <c r="N216" s="62">
        <v>47</v>
      </c>
      <c r="O216" s="62">
        <v>35</v>
      </c>
      <c r="P216" s="62">
        <v>31</v>
      </c>
      <c r="Q216" s="62">
        <v>37</v>
      </c>
      <c r="R216" s="62">
        <v>27</v>
      </c>
      <c r="S216" s="62">
        <v>40</v>
      </c>
      <c r="T216" s="62">
        <v>16</v>
      </c>
      <c r="U216" s="62">
        <v>38</v>
      </c>
      <c r="V216" s="62">
        <v>25</v>
      </c>
      <c r="W216" s="62">
        <v>23</v>
      </c>
      <c r="X216" s="62">
        <v>0</v>
      </c>
      <c r="Y216" s="62">
        <v>0</v>
      </c>
      <c r="Z216" s="62">
        <v>0</v>
      </c>
      <c r="AA216" s="62">
        <v>0</v>
      </c>
      <c r="AB216" s="62">
        <v>0</v>
      </c>
      <c r="AC216" s="62">
        <v>0</v>
      </c>
      <c r="AD216" s="62">
        <v>0</v>
      </c>
      <c r="AE216" s="62">
        <v>154</v>
      </c>
      <c r="AF216" s="62">
        <v>165</v>
      </c>
      <c r="AG216" s="62">
        <v>0</v>
      </c>
      <c r="AH216" s="62">
        <v>0</v>
      </c>
      <c r="AI216" s="62">
        <v>0</v>
      </c>
      <c r="AJ216" s="62" t="s">
        <v>290</v>
      </c>
      <c r="AK216" s="62">
        <v>34</v>
      </c>
      <c r="AL216" s="62" t="s">
        <v>290</v>
      </c>
      <c r="AM216" s="62" t="s">
        <v>290</v>
      </c>
      <c r="AN216" s="62">
        <v>267</v>
      </c>
      <c r="AO216" s="62" t="s">
        <v>290</v>
      </c>
      <c r="AP216" s="62">
        <v>319</v>
      </c>
      <c r="AQ216" s="62">
        <v>15</v>
      </c>
    </row>
    <row r="217" spans="1:43">
      <c r="A217" s="116" t="s">
        <v>1454</v>
      </c>
      <c r="B217" s="117" t="s">
        <v>1455</v>
      </c>
      <c r="C217" s="117" t="s">
        <v>5563</v>
      </c>
      <c r="D217" s="117" t="s">
        <v>1457</v>
      </c>
      <c r="E217" s="117" t="s">
        <v>1458</v>
      </c>
      <c r="F217" s="62" t="s">
        <v>288</v>
      </c>
      <c r="G217" s="117" t="s">
        <v>5564</v>
      </c>
      <c r="H217" s="117" t="s">
        <v>5565</v>
      </c>
      <c r="I217" s="117" t="s">
        <v>146</v>
      </c>
      <c r="J217" s="62">
        <v>15</v>
      </c>
      <c r="K217" s="62">
        <v>10</v>
      </c>
      <c r="L217" s="62">
        <v>2</v>
      </c>
      <c r="M217" s="62">
        <v>27</v>
      </c>
      <c r="N217" s="62">
        <v>19</v>
      </c>
      <c r="O217" s="62">
        <v>16</v>
      </c>
      <c r="P217" s="62">
        <v>18</v>
      </c>
      <c r="Q217" s="62">
        <v>28</v>
      </c>
      <c r="R217" s="62">
        <v>25</v>
      </c>
      <c r="S217" s="62">
        <v>25</v>
      </c>
      <c r="T217" s="62">
        <v>17</v>
      </c>
      <c r="U217" s="62">
        <v>18</v>
      </c>
      <c r="V217" s="62">
        <v>24</v>
      </c>
      <c r="W217" s="62">
        <v>23</v>
      </c>
      <c r="X217" s="62">
        <v>0</v>
      </c>
      <c r="Y217" s="62">
        <v>0</v>
      </c>
      <c r="Z217" s="62">
        <v>0</v>
      </c>
      <c r="AA217" s="62">
        <v>0</v>
      </c>
      <c r="AB217" s="62">
        <v>0</v>
      </c>
      <c r="AC217" s="62">
        <v>0</v>
      </c>
      <c r="AD217" s="62">
        <v>0</v>
      </c>
      <c r="AE217" s="62">
        <v>116</v>
      </c>
      <c r="AF217" s="62">
        <v>97</v>
      </c>
      <c r="AG217" s="62">
        <v>0</v>
      </c>
      <c r="AH217" s="62">
        <v>0</v>
      </c>
      <c r="AI217" s="62">
        <v>0</v>
      </c>
      <c r="AJ217" s="62" t="s">
        <v>290</v>
      </c>
      <c r="AK217" s="62">
        <v>64</v>
      </c>
      <c r="AL217" s="62">
        <v>19</v>
      </c>
      <c r="AM217" s="62">
        <v>16</v>
      </c>
      <c r="AN217" s="62">
        <v>94</v>
      </c>
      <c r="AO217" s="62">
        <v>19</v>
      </c>
      <c r="AP217" s="62">
        <v>213</v>
      </c>
      <c r="AQ217" s="62">
        <v>175</v>
      </c>
    </row>
    <row r="218" spans="1:43">
      <c r="A218" s="116" t="s">
        <v>4598</v>
      </c>
      <c r="B218" s="117" t="s">
        <v>5566</v>
      </c>
      <c r="C218" s="117" t="s">
        <v>5567</v>
      </c>
      <c r="D218" s="117" t="s">
        <v>4601</v>
      </c>
      <c r="E218" s="117" t="s">
        <v>1204</v>
      </c>
      <c r="F218" s="62" t="s">
        <v>288</v>
      </c>
      <c r="G218" s="117" t="s">
        <v>5568</v>
      </c>
      <c r="H218" s="117" t="s">
        <v>5569</v>
      </c>
      <c r="I218" s="117" t="s">
        <v>146</v>
      </c>
      <c r="J218" s="62">
        <v>3.5</v>
      </c>
      <c r="K218" s="62">
        <v>0</v>
      </c>
      <c r="L218" s="62">
        <v>1</v>
      </c>
      <c r="M218" s="62">
        <v>4.5</v>
      </c>
      <c r="N218" s="62">
        <v>41</v>
      </c>
      <c r="O218" s="62" t="s">
        <v>290</v>
      </c>
      <c r="P218" s="62">
        <v>0</v>
      </c>
      <c r="Q218" s="62">
        <v>0</v>
      </c>
      <c r="R218" s="62">
        <v>0</v>
      </c>
      <c r="S218" s="62">
        <v>0</v>
      </c>
      <c r="T218" s="62">
        <v>0</v>
      </c>
      <c r="U218" s="62">
        <v>0</v>
      </c>
      <c r="V218" s="62">
        <v>0</v>
      </c>
      <c r="W218" s="62">
        <v>0</v>
      </c>
      <c r="X218" s="62">
        <v>0</v>
      </c>
      <c r="Y218" s="62">
        <v>0</v>
      </c>
      <c r="Z218" s="62">
        <v>0</v>
      </c>
      <c r="AA218" s="62">
        <v>0</v>
      </c>
      <c r="AB218" s="62">
        <v>0</v>
      </c>
      <c r="AC218" s="62">
        <v>0</v>
      </c>
      <c r="AD218" s="62">
        <v>0</v>
      </c>
      <c r="AE218" s="62">
        <v>22</v>
      </c>
      <c r="AF218" s="62">
        <v>26</v>
      </c>
      <c r="AG218" s="62">
        <v>0</v>
      </c>
      <c r="AH218" s="62">
        <v>0</v>
      </c>
      <c r="AI218" s="62">
        <v>0</v>
      </c>
      <c r="AJ218" s="62">
        <v>0</v>
      </c>
      <c r="AK218" s="62">
        <v>0</v>
      </c>
      <c r="AL218" s="62" t="s">
        <v>290</v>
      </c>
      <c r="AM218" s="62">
        <v>0</v>
      </c>
      <c r="AN218" s="62">
        <v>45</v>
      </c>
      <c r="AO218" s="62" t="s">
        <v>290</v>
      </c>
      <c r="AP218" s="62">
        <v>48</v>
      </c>
      <c r="AQ218" s="62">
        <v>0</v>
      </c>
    </row>
    <row r="219" spans="1:43">
      <c r="A219" s="116" t="s">
        <v>1460</v>
      </c>
      <c r="B219" s="117" t="s">
        <v>1461</v>
      </c>
      <c r="C219" s="117" t="s">
        <v>5570</v>
      </c>
      <c r="D219" s="117" t="s">
        <v>1463</v>
      </c>
      <c r="E219" s="117" t="s">
        <v>1377</v>
      </c>
      <c r="F219" s="62" t="s">
        <v>288</v>
      </c>
      <c r="G219" s="117" t="s">
        <v>5571</v>
      </c>
      <c r="H219" s="117" t="s">
        <v>5572</v>
      </c>
      <c r="I219" s="117" t="s">
        <v>146</v>
      </c>
      <c r="J219" s="62">
        <v>11</v>
      </c>
      <c r="K219" s="62">
        <v>4.5</v>
      </c>
      <c r="L219" s="62">
        <v>3</v>
      </c>
      <c r="M219" s="62">
        <v>18.5</v>
      </c>
      <c r="N219" s="62">
        <v>34</v>
      </c>
      <c r="O219" s="62">
        <v>19</v>
      </c>
      <c r="P219" s="62">
        <v>11</v>
      </c>
      <c r="Q219" s="62" t="s">
        <v>290</v>
      </c>
      <c r="R219" s="62" t="s">
        <v>290</v>
      </c>
      <c r="S219" s="62">
        <v>13</v>
      </c>
      <c r="T219" s="62" t="s">
        <v>290</v>
      </c>
      <c r="U219" s="62">
        <v>10</v>
      </c>
      <c r="V219" s="62" t="s">
        <v>290</v>
      </c>
      <c r="W219" s="62" t="s">
        <v>290</v>
      </c>
      <c r="X219" s="62">
        <v>0</v>
      </c>
      <c r="Y219" s="62">
        <v>0</v>
      </c>
      <c r="Z219" s="62">
        <v>0</v>
      </c>
      <c r="AA219" s="62">
        <v>0</v>
      </c>
      <c r="AB219" s="62">
        <v>0</v>
      </c>
      <c r="AC219" s="62">
        <v>0</v>
      </c>
      <c r="AD219" s="62">
        <v>0</v>
      </c>
      <c r="AE219" s="62">
        <v>66</v>
      </c>
      <c r="AF219" s="62">
        <v>57</v>
      </c>
      <c r="AG219" s="62">
        <v>0</v>
      </c>
      <c r="AH219" s="62">
        <v>0</v>
      </c>
      <c r="AI219" s="62">
        <v>0</v>
      </c>
      <c r="AJ219" s="62" t="s">
        <v>290</v>
      </c>
      <c r="AK219" s="62" t="s">
        <v>290</v>
      </c>
      <c r="AL219" s="62">
        <v>10</v>
      </c>
      <c r="AM219" s="62">
        <v>0</v>
      </c>
      <c r="AN219" s="62">
        <v>88</v>
      </c>
      <c r="AO219" s="62">
        <v>18</v>
      </c>
      <c r="AP219" s="62">
        <v>123</v>
      </c>
      <c r="AQ219" s="62">
        <v>0</v>
      </c>
    </row>
    <row r="220" spans="1:43">
      <c r="A220" s="116" t="s">
        <v>1464</v>
      </c>
      <c r="B220" s="117" t="s">
        <v>1465</v>
      </c>
      <c r="C220" s="117" t="s">
        <v>5573</v>
      </c>
      <c r="D220" s="117" t="s">
        <v>1467</v>
      </c>
      <c r="E220" s="117" t="s">
        <v>1468</v>
      </c>
      <c r="F220" s="62" t="s">
        <v>288</v>
      </c>
      <c r="G220" s="117" t="s">
        <v>5574</v>
      </c>
      <c r="H220" s="117" t="s">
        <v>5575</v>
      </c>
      <c r="I220" s="117" t="s">
        <v>146</v>
      </c>
      <c r="J220" s="62">
        <v>6</v>
      </c>
      <c r="K220" s="62">
        <v>2</v>
      </c>
      <c r="L220" s="62">
        <v>2</v>
      </c>
      <c r="M220" s="62">
        <v>10</v>
      </c>
      <c r="N220" s="62" t="s">
        <v>290</v>
      </c>
      <c r="O220" s="62" t="s">
        <v>290</v>
      </c>
      <c r="P220" s="62">
        <v>10</v>
      </c>
      <c r="Q220" s="62" t="s">
        <v>290</v>
      </c>
      <c r="R220" s="62" t="s">
        <v>290</v>
      </c>
      <c r="S220" s="62" t="s">
        <v>290</v>
      </c>
      <c r="T220" s="62" t="s">
        <v>290</v>
      </c>
      <c r="U220" s="62" t="s">
        <v>290</v>
      </c>
      <c r="V220" s="62" t="s">
        <v>290</v>
      </c>
      <c r="W220" s="62" t="s">
        <v>290</v>
      </c>
      <c r="X220" s="62">
        <v>0</v>
      </c>
      <c r="Y220" s="62">
        <v>0</v>
      </c>
      <c r="Z220" s="62">
        <v>0</v>
      </c>
      <c r="AA220" s="62">
        <v>0</v>
      </c>
      <c r="AB220" s="62">
        <v>0</v>
      </c>
      <c r="AC220" s="62">
        <v>0</v>
      </c>
      <c r="AD220" s="62">
        <v>0</v>
      </c>
      <c r="AE220" s="62">
        <v>25</v>
      </c>
      <c r="AF220" s="62">
        <v>28</v>
      </c>
      <c r="AG220" s="62">
        <v>0</v>
      </c>
      <c r="AH220" s="62">
        <v>0</v>
      </c>
      <c r="AI220" s="62">
        <v>0</v>
      </c>
      <c r="AJ220" s="62">
        <v>0</v>
      </c>
      <c r="AK220" s="62">
        <v>51</v>
      </c>
      <c r="AL220" s="62" t="s">
        <v>290</v>
      </c>
      <c r="AM220" s="62">
        <v>0</v>
      </c>
      <c r="AN220" s="62">
        <v>0</v>
      </c>
      <c r="AO220" s="62" t="s">
        <v>290</v>
      </c>
      <c r="AP220" s="62">
        <v>53</v>
      </c>
      <c r="AQ220" s="62">
        <v>44</v>
      </c>
    </row>
    <row r="221" spans="1:43">
      <c r="A221" s="116" t="s">
        <v>1470</v>
      </c>
      <c r="B221" s="117" t="s">
        <v>1471</v>
      </c>
      <c r="C221" s="117" t="s">
        <v>5576</v>
      </c>
      <c r="D221" s="117" t="s">
        <v>1474</v>
      </c>
      <c r="E221" s="117" t="s">
        <v>1475</v>
      </c>
      <c r="F221" s="62" t="s">
        <v>288</v>
      </c>
      <c r="G221" s="117" t="s">
        <v>5577</v>
      </c>
      <c r="H221" s="117" t="s">
        <v>5578</v>
      </c>
      <c r="I221" s="117" t="s">
        <v>146</v>
      </c>
      <c r="J221" s="62">
        <v>59.6</v>
      </c>
      <c r="K221" s="62">
        <v>25.2</v>
      </c>
      <c r="L221" s="62">
        <v>6.3</v>
      </c>
      <c r="M221" s="62">
        <v>91.1</v>
      </c>
      <c r="N221" s="62">
        <v>41</v>
      </c>
      <c r="O221" s="62">
        <v>52</v>
      </c>
      <c r="P221" s="62">
        <v>56</v>
      </c>
      <c r="Q221" s="62">
        <v>55</v>
      </c>
      <c r="R221" s="62">
        <v>52</v>
      </c>
      <c r="S221" s="62">
        <v>57</v>
      </c>
      <c r="T221" s="62">
        <v>59</v>
      </c>
      <c r="U221" s="62">
        <v>55</v>
      </c>
      <c r="V221" s="62">
        <v>55</v>
      </c>
      <c r="W221" s="62">
        <v>70</v>
      </c>
      <c r="X221" s="62">
        <v>76</v>
      </c>
      <c r="Y221" s="62">
        <v>47</v>
      </c>
      <c r="Z221" s="62">
        <v>73</v>
      </c>
      <c r="AA221" s="62">
        <v>48</v>
      </c>
      <c r="AB221" s="62">
        <v>0</v>
      </c>
      <c r="AC221" s="62">
        <v>0</v>
      </c>
      <c r="AD221" s="62">
        <v>0</v>
      </c>
      <c r="AE221" s="62">
        <v>412</v>
      </c>
      <c r="AF221" s="62">
        <v>384</v>
      </c>
      <c r="AG221" s="62">
        <v>22</v>
      </c>
      <c r="AH221" s="62">
        <v>32</v>
      </c>
      <c r="AI221" s="62">
        <v>0</v>
      </c>
      <c r="AJ221" s="62">
        <v>31</v>
      </c>
      <c r="AK221" s="62">
        <v>11</v>
      </c>
      <c r="AL221" s="62" t="s">
        <v>290</v>
      </c>
      <c r="AM221" s="62">
        <v>0</v>
      </c>
      <c r="AN221" s="62">
        <v>721</v>
      </c>
      <c r="AO221" s="62">
        <v>32</v>
      </c>
      <c r="AP221" s="62">
        <v>796</v>
      </c>
      <c r="AQ221" s="62">
        <v>170</v>
      </c>
    </row>
    <row r="222" spans="1:43">
      <c r="A222" s="116" t="s">
        <v>5579</v>
      </c>
      <c r="B222" s="117" t="s">
        <v>5580</v>
      </c>
      <c r="C222" s="117" t="s">
        <v>5581</v>
      </c>
      <c r="D222" s="117" t="s">
        <v>5582</v>
      </c>
      <c r="E222" s="117" t="s">
        <v>5583</v>
      </c>
      <c r="F222" s="62" t="s">
        <v>288</v>
      </c>
      <c r="G222" s="117" t="s">
        <v>5584</v>
      </c>
      <c r="H222" s="117" t="s">
        <v>5585</v>
      </c>
      <c r="I222" s="117" t="s">
        <v>146</v>
      </c>
      <c r="J222" s="62">
        <v>2</v>
      </c>
      <c r="K222" s="62">
        <v>1</v>
      </c>
      <c r="L222" s="62">
        <v>0</v>
      </c>
      <c r="M222" s="62">
        <v>3</v>
      </c>
      <c r="N222" s="62">
        <v>0</v>
      </c>
      <c r="O222" s="62" t="s">
        <v>290</v>
      </c>
      <c r="P222" s="62" t="s">
        <v>290</v>
      </c>
      <c r="Q222" s="62">
        <v>0</v>
      </c>
      <c r="R222" s="62" t="s">
        <v>290</v>
      </c>
      <c r="S222" s="62">
        <v>0</v>
      </c>
      <c r="T222" s="62" t="s">
        <v>290</v>
      </c>
      <c r="U222" s="62" t="s">
        <v>290</v>
      </c>
      <c r="V222" s="62" t="s">
        <v>290</v>
      </c>
      <c r="W222" s="62" t="s">
        <v>290</v>
      </c>
      <c r="X222" s="62">
        <v>0</v>
      </c>
      <c r="Y222" s="62">
        <v>0</v>
      </c>
      <c r="Z222" s="62">
        <v>0</v>
      </c>
      <c r="AA222" s="62">
        <v>0</v>
      </c>
      <c r="AB222" s="62">
        <v>0</v>
      </c>
      <c r="AC222" s="62">
        <v>0</v>
      </c>
      <c r="AD222" s="62">
        <v>0</v>
      </c>
      <c r="AE222" s="62">
        <v>10</v>
      </c>
      <c r="AF222" s="62" t="s">
        <v>290</v>
      </c>
      <c r="AG222" s="62">
        <v>0</v>
      </c>
      <c r="AH222" s="62">
        <v>0</v>
      </c>
      <c r="AI222" s="62">
        <v>0</v>
      </c>
      <c r="AJ222" s="62">
        <v>0</v>
      </c>
      <c r="AK222" s="62">
        <v>11</v>
      </c>
      <c r="AL222" s="62" t="s">
        <v>290</v>
      </c>
      <c r="AM222" s="62">
        <v>0</v>
      </c>
      <c r="AN222" s="62">
        <v>0</v>
      </c>
      <c r="AO222" s="62">
        <v>0</v>
      </c>
      <c r="AP222" s="62">
        <v>16</v>
      </c>
      <c r="AQ222" s="62">
        <v>12</v>
      </c>
    </row>
    <row r="223" spans="1:43">
      <c r="A223" s="116" t="s">
        <v>1477</v>
      </c>
      <c r="B223" s="117" t="s">
        <v>1478</v>
      </c>
      <c r="C223" s="117" t="s">
        <v>5586</v>
      </c>
      <c r="D223" s="117" t="s">
        <v>1480</v>
      </c>
      <c r="E223" s="117" t="s">
        <v>1481</v>
      </c>
      <c r="F223" s="62" t="s">
        <v>288</v>
      </c>
      <c r="G223" s="117" t="s">
        <v>5587</v>
      </c>
      <c r="H223" s="117" t="s">
        <v>5588</v>
      </c>
      <c r="I223" s="117" t="s">
        <v>146</v>
      </c>
      <c r="J223" s="62">
        <v>5.7</v>
      </c>
      <c r="K223" s="62">
        <v>0</v>
      </c>
      <c r="L223" s="62">
        <v>0.3</v>
      </c>
      <c r="M223" s="62">
        <v>6</v>
      </c>
      <c r="N223" s="62">
        <v>15</v>
      </c>
      <c r="O223" s="62" t="s">
        <v>290</v>
      </c>
      <c r="P223" s="62" t="s">
        <v>290</v>
      </c>
      <c r="Q223" s="62" t="s">
        <v>290</v>
      </c>
      <c r="R223" s="62" t="s">
        <v>290</v>
      </c>
      <c r="S223" s="62" t="s">
        <v>290</v>
      </c>
      <c r="T223" s="62" t="s">
        <v>290</v>
      </c>
      <c r="U223" s="62" t="s">
        <v>290</v>
      </c>
      <c r="V223" s="62" t="s">
        <v>290</v>
      </c>
      <c r="W223" s="62" t="s">
        <v>290</v>
      </c>
      <c r="X223" s="62">
        <v>0</v>
      </c>
      <c r="Y223" s="62">
        <v>0</v>
      </c>
      <c r="Z223" s="62">
        <v>0</v>
      </c>
      <c r="AA223" s="62">
        <v>0</v>
      </c>
      <c r="AB223" s="62">
        <v>0</v>
      </c>
      <c r="AC223" s="62">
        <v>0</v>
      </c>
      <c r="AD223" s="62">
        <v>0</v>
      </c>
      <c r="AE223" s="62">
        <v>37</v>
      </c>
      <c r="AF223" s="62">
        <v>23</v>
      </c>
      <c r="AG223" s="62">
        <v>0</v>
      </c>
      <c r="AH223" s="62">
        <v>0</v>
      </c>
      <c r="AI223" s="62">
        <v>0</v>
      </c>
      <c r="AJ223" s="62">
        <v>0</v>
      </c>
      <c r="AK223" s="62">
        <v>0</v>
      </c>
      <c r="AL223" s="62">
        <v>32</v>
      </c>
      <c r="AM223" s="62">
        <v>0</v>
      </c>
      <c r="AN223" s="62">
        <v>20</v>
      </c>
      <c r="AO223" s="62" t="s">
        <v>290</v>
      </c>
      <c r="AP223" s="62">
        <v>60</v>
      </c>
      <c r="AQ223" s="62" t="s">
        <v>290</v>
      </c>
    </row>
    <row r="224" spans="1:43">
      <c r="A224" s="116" t="s">
        <v>1483</v>
      </c>
      <c r="B224" s="117" t="s">
        <v>5589</v>
      </c>
      <c r="C224" s="117" t="s">
        <v>5590</v>
      </c>
      <c r="D224" s="117" t="s">
        <v>1487</v>
      </c>
      <c r="E224" s="117" t="s">
        <v>1377</v>
      </c>
      <c r="F224" s="62" t="s">
        <v>288</v>
      </c>
      <c r="G224" s="117" t="s">
        <v>5591</v>
      </c>
      <c r="H224" s="117" t="s">
        <v>5592</v>
      </c>
      <c r="I224" s="117" t="s">
        <v>146</v>
      </c>
      <c r="J224" s="62">
        <v>14.8</v>
      </c>
      <c r="K224" s="62">
        <v>12.3</v>
      </c>
      <c r="L224" s="62">
        <v>3.3</v>
      </c>
      <c r="M224" s="62">
        <v>30.4</v>
      </c>
      <c r="N224" s="62">
        <v>27</v>
      </c>
      <c r="O224" s="62">
        <v>20</v>
      </c>
      <c r="P224" s="62">
        <v>22</v>
      </c>
      <c r="Q224" s="62">
        <v>21</v>
      </c>
      <c r="R224" s="62">
        <v>14</v>
      </c>
      <c r="S224" s="62">
        <v>15</v>
      </c>
      <c r="T224" s="62">
        <v>20</v>
      </c>
      <c r="U224" s="62">
        <v>17</v>
      </c>
      <c r="V224" s="62">
        <v>18</v>
      </c>
      <c r="W224" s="62">
        <v>14</v>
      </c>
      <c r="X224" s="62">
        <v>0</v>
      </c>
      <c r="Y224" s="62">
        <v>0</v>
      </c>
      <c r="Z224" s="62">
        <v>0</v>
      </c>
      <c r="AA224" s="62">
        <v>0</v>
      </c>
      <c r="AB224" s="62">
        <v>0</v>
      </c>
      <c r="AC224" s="62">
        <v>0</v>
      </c>
      <c r="AD224" s="62">
        <v>0</v>
      </c>
      <c r="AE224" s="62">
        <v>96</v>
      </c>
      <c r="AF224" s="62">
        <v>92</v>
      </c>
      <c r="AG224" s="62">
        <v>0</v>
      </c>
      <c r="AH224" s="62">
        <v>0</v>
      </c>
      <c r="AI224" s="62">
        <v>0</v>
      </c>
      <c r="AJ224" s="62" t="s">
        <v>290</v>
      </c>
      <c r="AK224" s="62" t="s">
        <v>290</v>
      </c>
      <c r="AL224" s="62" t="s">
        <v>290</v>
      </c>
      <c r="AM224" s="62" t="s">
        <v>290</v>
      </c>
      <c r="AN224" s="62">
        <v>165</v>
      </c>
      <c r="AO224" s="62" t="s">
        <v>290</v>
      </c>
      <c r="AP224" s="62">
        <v>188</v>
      </c>
      <c r="AQ224" s="62">
        <v>0</v>
      </c>
    </row>
    <row r="225" spans="1:43">
      <c r="A225" s="116" t="s">
        <v>1488</v>
      </c>
      <c r="B225" s="117" t="s">
        <v>1489</v>
      </c>
      <c r="C225" s="117" t="s">
        <v>5593</v>
      </c>
      <c r="D225" s="117" t="s">
        <v>1491</v>
      </c>
      <c r="E225" s="117" t="s">
        <v>1492</v>
      </c>
      <c r="F225" s="62" t="s">
        <v>288</v>
      </c>
      <c r="G225" s="117" t="s">
        <v>5594</v>
      </c>
      <c r="H225" s="117" t="s">
        <v>5595</v>
      </c>
      <c r="I225" s="117" t="s">
        <v>148</v>
      </c>
      <c r="J225" s="62">
        <v>17.5</v>
      </c>
      <c r="K225" s="62">
        <v>7</v>
      </c>
      <c r="L225" s="62">
        <v>2</v>
      </c>
      <c r="M225" s="62">
        <v>26.5</v>
      </c>
      <c r="N225" s="62">
        <v>16</v>
      </c>
      <c r="O225" s="62" t="s">
        <v>290</v>
      </c>
      <c r="P225" s="62" t="s">
        <v>290</v>
      </c>
      <c r="Q225" s="62" t="s">
        <v>290</v>
      </c>
      <c r="R225" s="62">
        <v>12</v>
      </c>
      <c r="S225" s="62">
        <v>10</v>
      </c>
      <c r="T225" s="62">
        <v>11</v>
      </c>
      <c r="U225" s="62" t="s">
        <v>290</v>
      </c>
      <c r="V225" s="62">
        <v>14</v>
      </c>
      <c r="W225" s="62" t="s">
        <v>290</v>
      </c>
      <c r="X225" s="62" t="s">
        <v>290</v>
      </c>
      <c r="Y225" s="62">
        <v>11</v>
      </c>
      <c r="Z225" s="62">
        <v>12</v>
      </c>
      <c r="AA225" s="62">
        <v>17</v>
      </c>
      <c r="AB225" s="62">
        <v>0</v>
      </c>
      <c r="AC225" s="62">
        <v>0</v>
      </c>
      <c r="AD225" s="62">
        <v>0</v>
      </c>
      <c r="AE225" s="62">
        <v>70</v>
      </c>
      <c r="AF225" s="62">
        <v>71</v>
      </c>
      <c r="AG225" s="62">
        <v>0</v>
      </c>
      <c r="AH225" s="62">
        <v>0</v>
      </c>
      <c r="AI225" s="62">
        <v>0</v>
      </c>
      <c r="AJ225" s="62" t="s">
        <v>290</v>
      </c>
      <c r="AK225" s="62" t="s">
        <v>290</v>
      </c>
      <c r="AL225" s="62">
        <v>13</v>
      </c>
      <c r="AM225" s="62">
        <v>0</v>
      </c>
      <c r="AN225" s="62">
        <v>103</v>
      </c>
      <c r="AO225" s="62">
        <v>16</v>
      </c>
      <c r="AP225" s="62">
        <v>141</v>
      </c>
      <c r="AQ225" s="62">
        <v>24</v>
      </c>
    </row>
    <row r="226" spans="1:43">
      <c r="A226" s="116" t="s">
        <v>1494</v>
      </c>
      <c r="B226" s="117" t="s">
        <v>446</v>
      </c>
      <c r="C226" s="117" t="s">
        <v>5596</v>
      </c>
      <c r="D226" s="117" t="s">
        <v>1497</v>
      </c>
      <c r="E226" s="117" t="s">
        <v>1492</v>
      </c>
      <c r="F226" s="62" t="s">
        <v>288</v>
      </c>
      <c r="G226" s="117" t="s">
        <v>5597</v>
      </c>
      <c r="H226" s="117" t="s">
        <v>5598</v>
      </c>
      <c r="I226" s="117" t="s">
        <v>148</v>
      </c>
      <c r="J226" s="62">
        <v>7.5</v>
      </c>
      <c r="K226" s="62">
        <v>3</v>
      </c>
      <c r="L226" s="62">
        <v>0.5</v>
      </c>
      <c r="M226" s="62">
        <v>11</v>
      </c>
      <c r="N226" s="62">
        <v>23</v>
      </c>
      <c r="O226" s="62" t="s">
        <v>290</v>
      </c>
      <c r="P226" s="62">
        <v>13</v>
      </c>
      <c r="Q226" s="62">
        <v>14</v>
      </c>
      <c r="R226" s="62">
        <v>13</v>
      </c>
      <c r="S226" s="62">
        <v>10</v>
      </c>
      <c r="T226" s="62">
        <v>10</v>
      </c>
      <c r="U226" s="62" t="s">
        <v>290</v>
      </c>
      <c r="V226" s="62" t="s">
        <v>290</v>
      </c>
      <c r="W226" s="62">
        <v>12</v>
      </c>
      <c r="X226" s="62">
        <v>0</v>
      </c>
      <c r="Y226" s="62">
        <v>0</v>
      </c>
      <c r="Z226" s="62">
        <v>0</v>
      </c>
      <c r="AA226" s="62">
        <v>0</v>
      </c>
      <c r="AB226" s="62">
        <v>0</v>
      </c>
      <c r="AC226" s="62">
        <v>0</v>
      </c>
      <c r="AD226" s="62">
        <v>0</v>
      </c>
      <c r="AE226" s="62">
        <v>63</v>
      </c>
      <c r="AF226" s="62">
        <v>49</v>
      </c>
      <c r="AG226" s="62">
        <v>0</v>
      </c>
      <c r="AH226" s="62">
        <v>0</v>
      </c>
      <c r="AI226" s="62">
        <v>0</v>
      </c>
      <c r="AJ226" s="62" t="s">
        <v>290</v>
      </c>
      <c r="AK226" s="62" t="s">
        <v>290</v>
      </c>
      <c r="AL226" s="62" t="s">
        <v>290</v>
      </c>
      <c r="AM226" s="62">
        <v>0</v>
      </c>
      <c r="AN226" s="62">
        <v>95</v>
      </c>
      <c r="AO226" s="62" t="s">
        <v>290</v>
      </c>
      <c r="AP226" s="62">
        <v>112</v>
      </c>
      <c r="AQ226" s="62">
        <v>31</v>
      </c>
    </row>
    <row r="227" spans="1:43">
      <c r="A227" s="116" t="s">
        <v>1500</v>
      </c>
      <c r="B227" s="117" t="s">
        <v>1501</v>
      </c>
      <c r="C227" s="117" t="s">
        <v>5599</v>
      </c>
      <c r="D227" s="117" t="s">
        <v>1503</v>
      </c>
      <c r="E227" s="117" t="s">
        <v>1492</v>
      </c>
      <c r="F227" s="62" t="s">
        <v>288</v>
      </c>
      <c r="G227" s="117" t="s">
        <v>5600</v>
      </c>
      <c r="H227" s="117" t="s">
        <v>5601</v>
      </c>
      <c r="I227" s="117" t="s">
        <v>148</v>
      </c>
      <c r="J227" s="62">
        <v>10.5</v>
      </c>
      <c r="K227" s="62">
        <v>4.9000000000000004</v>
      </c>
      <c r="L227" s="62">
        <v>2.9</v>
      </c>
      <c r="M227" s="62">
        <v>18.3</v>
      </c>
      <c r="N227" s="62">
        <v>25</v>
      </c>
      <c r="O227" s="62">
        <v>12</v>
      </c>
      <c r="P227" s="62">
        <v>13</v>
      </c>
      <c r="Q227" s="62" t="s">
        <v>290</v>
      </c>
      <c r="R227" s="62" t="s">
        <v>290</v>
      </c>
      <c r="S227" s="62">
        <v>19</v>
      </c>
      <c r="T227" s="62">
        <v>16</v>
      </c>
      <c r="U227" s="62">
        <v>15</v>
      </c>
      <c r="V227" s="62" t="s">
        <v>290</v>
      </c>
      <c r="W227" s="62" t="s">
        <v>290</v>
      </c>
      <c r="X227" s="62">
        <v>0</v>
      </c>
      <c r="Y227" s="62">
        <v>0</v>
      </c>
      <c r="Z227" s="62">
        <v>0</v>
      </c>
      <c r="AA227" s="62">
        <v>0</v>
      </c>
      <c r="AB227" s="62">
        <v>0</v>
      </c>
      <c r="AC227" s="62">
        <v>0</v>
      </c>
      <c r="AD227" s="62">
        <v>0</v>
      </c>
      <c r="AE227" s="62">
        <v>64</v>
      </c>
      <c r="AF227" s="62">
        <v>63</v>
      </c>
      <c r="AG227" s="62">
        <v>0</v>
      </c>
      <c r="AH227" s="62">
        <v>0</v>
      </c>
      <c r="AI227" s="62">
        <v>0</v>
      </c>
      <c r="AJ227" s="62" t="s">
        <v>290</v>
      </c>
      <c r="AK227" s="62" t="s">
        <v>290</v>
      </c>
      <c r="AL227" s="62">
        <v>0</v>
      </c>
      <c r="AM227" s="62">
        <v>0</v>
      </c>
      <c r="AN227" s="62">
        <v>105</v>
      </c>
      <c r="AO227" s="62">
        <v>16</v>
      </c>
      <c r="AP227" s="62">
        <v>127</v>
      </c>
      <c r="AQ227" s="62">
        <v>18</v>
      </c>
    </row>
    <row r="228" spans="1:43">
      <c r="A228" s="116" t="s">
        <v>1504</v>
      </c>
      <c r="B228" s="117" t="s">
        <v>1505</v>
      </c>
      <c r="C228" s="117" t="s">
        <v>5602</v>
      </c>
      <c r="D228" s="117" t="s">
        <v>1507</v>
      </c>
      <c r="E228" s="117" t="s">
        <v>149</v>
      </c>
      <c r="F228" s="62" t="s">
        <v>288</v>
      </c>
      <c r="G228" s="117" t="s">
        <v>5603</v>
      </c>
      <c r="H228" s="117" t="s">
        <v>5604</v>
      </c>
      <c r="I228" s="117" t="s">
        <v>149</v>
      </c>
      <c r="J228" s="62">
        <v>19.5</v>
      </c>
      <c r="K228" s="62">
        <v>9.5</v>
      </c>
      <c r="L228" s="62">
        <v>2</v>
      </c>
      <c r="M228" s="62">
        <v>31</v>
      </c>
      <c r="N228" s="62">
        <v>16</v>
      </c>
      <c r="O228" s="62">
        <v>24</v>
      </c>
      <c r="P228" s="62">
        <v>14</v>
      </c>
      <c r="Q228" s="62">
        <v>21</v>
      </c>
      <c r="R228" s="62">
        <v>20</v>
      </c>
      <c r="S228" s="62">
        <v>25</v>
      </c>
      <c r="T228" s="62">
        <v>17</v>
      </c>
      <c r="U228" s="62">
        <v>37</v>
      </c>
      <c r="V228" s="62">
        <v>27</v>
      </c>
      <c r="W228" s="62">
        <v>13</v>
      </c>
      <c r="X228" s="62">
        <v>0</v>
      </c>
      <c r="Y228" s="62">
        <v>0</v>
      </c>
      <c r="Z228" s="62">
        <v>0</v>
      </c>
      <c r="AA228" s="62">
        <v>0</v>
      </c>
      <c r="AB228" s="62">
        <v>12</v>
      </c>
      <c r="AC228" s="62">
        <v>0</v>
      </c>
      <c r="AD228" s="62">
        <v>0</v>
      </c>
      <c r="AE228" s="62">
        <v>116</v>
      </c>
      <c r="AF228" s="62">
        <v>127</v>
      </c>
      <c r="AG228" s="62">
        <v>0</v>
      </c>
      <c r="AH228" s="62">
        <v>0</v>
      </c>
      <c r="AI228" s="62">
        <v>0</v>
      </c>
      <c r="AJ228" s="62" t="s">
        <v>290</v>
      </c>
      <c r="AK228" s="62">
        <v>44</v>
      </c>
      <c r="AL228" s="62">
        <v>13</v>
      </c>
      <c r="AM228" s="62">
        <v>0</v>
      </c>
      <c r="AN228" s="62">
        <v>150</v>
      </c>
      <c r="AO228" s="62">
        <v>28</v>
      </c>
      <c r="AP228" s="62">
        <v>243</v>
      </c>
      <c r="AQ228" s="62">
        <v>74</v>
      </c>
    </row>
    <row r="229" spans="1:43">
      <c r="A229" s="116" t="s">
        <v>1509</v>
      </c>
      <c r="B229" s="117" t="s">
        <v>1510</v>
      </c>
      <c r="C229" s="117" t="s">
        <v>5605</v>
      </c>
      <c r="D229" s="117" t="s">
        <v>1512</v>
      </c>
      <c r="E229" s="117" t="s">
        <v>1513</v>
      </c>
      <c r="F229" s="62" t="s">
        <v>288</v>
      </c>
      <c r="G229" s="117" t="s">
        <v>5606</v>
      </c>
      <c r="H229" s="117" t="s">
        <v>5607</v>
      </c>
      <c r="I229" s="117" t="s">
        <v>149</v>
      </c>
      <c r="J229" s="62">
        <v>12.5</v>
      </c>
      <c r="K229" s="62">
        <v>3</v>
      </c>
      <c r="L229" s="62">
        <v>4</v>
      </c>
      <c r="M229" s="62">
        <v>19.5</v>
      </c>
      <c r="N229" s="62">
        <v>21</v>
      </c>
      <c r="O229" s="62" t="s">
        <v>290</v>
      </c>
      <c r="P229" s="62" t="s">
        <v>290</v>
      </c>
      <c r="Q229" s="62">
        <v>16</v>
      </c>
      <c r="R229" s="62">
        <v>15</v>
      </c>
      <c r="S229" s="62">
        <v>20</v>
      </c>
      <c r="T229" s="62">
        <v>14</v>
      </c>
      <c r="U229" s="62">
        <v>17</v>
      </c>
      <c r="V229" s="62">
        <v>21</v>
      </c>
      <c r="W229" s="62">
        <v>16</v>
      </c>
      <c r="X229" s="62">
        <v>0</v>
      </c>
      <c r="Y229" s="62">
        <v>0</v>
      </c>
      <c r="Z229" s="62">
        <v>0</v>
      </c>
      <c r="AA229" s="62">
        <v>0</v>
      </c>
      <c r="AB229" s="62">
        <v>0</v>
      </c>
      <c r="AC229" s="62">
        <v>0</v>
      </c>
      <c r="AD229" s="62">
        <v>0</v>
      </c>
      <c r="AE229" s="62">
        <v>78</v>
      </c>
      <c r="AF229" s="62">
        <v>80</v>
      </c>
      <c r="AG229" s="62">
        <v>0</v>
      </c>
      <c r="AH229" s="62">
        <v>0</v>
      </c>
      <c r="AI229" s="62">
        <v>0</v>
      </c>
      <c r="AJ229" s="62">
        <v>0</v>
      </c>
      <c r="AK229" s="62" t="s">
        <v>290</v>
      </c>
      <c r="AL229" s="62">
        <v>29</v>
      </c>
      <c r="AM229" s="62">
        <v>0</v>
      </c>
      <c r="AN229" s="62">
        <v>106</v>
      </c>
      <c r="AO229" s="62">
        <v>17</v>
      </c>
      <c r="AP229" s="62">
        <v>158</v>
      </c>
      <c r="AQ229" s="62">
        <v>66</v>
      </c>
    </row>
    <row r="230" spans="1:43">
      <c r="A230" s="116" t="s">
        <v>1515</v>
      </c>
      <c r="B230" s="117" t="s">
        <v>1516</v>
      </c>
      <c r="C230" s="117" t="s">
        <v>5608</v>
      </c>
      <c r="D230" s="117" t="s">
        <v>1519</v>
      </c>
      <c r="E230" s="117" t="s">
        <v>1520</v>
      </c>
      <c r="F230" s="62" t="s">
        <v>288</v>
      </c>
      <c r="G230" s="117" t="s">
        <v>5609</v>
      </c>
      <c r="H230" s="117" t="s">
        <v>5610</v>
      </c>
      <c r="I230" s="117" t="s">
        <v>149</v>
      </c>
      <c r="J230" s="62">
        <v>14</v>
      </c>
      <c r="K230" s="62">
        <v>11</v>
      </c>
      <c r="L230" s="62">
        <v>2</v>
      </c>
      <c r="M230" s="62">
        <v>27</v>
      </c>
      <c r="N230" s="62">
        <v>23</v>
      </c>
      <c r="O230" s="62">
        <v>16</v>
      </c>
      <c r="P230" s="62">
        <v>22</v>
      </c>
      <c r="Q230" s="62">
        <v>19</v>
      </c>
      <c r="R230" s="62">
        <v>14</v>
      </c>
      <c r="S230" s="62">
        <v>16</v>
      </c>
      <c r="T230" s="62">
        <v>16</v>
      </c>
      <c r="U230" s="62">
        <v>13</v>
      </c>
      <c r="V230" s="62">
        <v>13</v>
      </c>
      <c r="W230" s="62" t="s">
        <v>290</v>
      </c>
      <c r="X230" s="62">
        <v>0</v>
      </c>
      <c r="Y230" s="62">
        <v>0</v>
      </c>
      <c r="Z230" s="62">
        <v>0</v>
      </c>
      <c r="AA230" s="62">
        <v>0</v>
      </c>
      <c r="AB230" s="62">
        <v>23</v>
      </c>
      <c r="AC230" s="62">
        <v>0</v>
      </c>
      <c r="AD230" s="62">
        <v>0</v>
      </c>
      <c r="AE230" s="62">
        <v>89</v>
      </c>
      <c r="AF230" s="62">
        <v>95</v>
      </c>
      <c r="AG230" s="62">
        <v>0</v>
      </c>
      <c r="AH230" s="62">
        <v>0</v>
      </c>
      <c r="AI230" s="62">
        <v>0</v>
      </c>
      <c r="AJ230" s="62" t="s">
        <v>290</v>
      </c>
      <c r="AK230" s="62">
        <v>0</v>
      </c>
      <c r="AL230" s="62" t="s">
        <v>290</v>
      </c>
      <c r="AM230" s="62">
        <v>0</v>
      </c>
      <c r="AN230" s="62">
        <v>169</v>
      </c>
      <c r="AO230" s="62" t="s">
        <v>290</v>
      </c>
      <c r="AP230" s="62">
        <v>184</v>
      </c>
      <c r="AQ230" s="62" t="s">
        <v>290</v>
      </c>
    </row>
    <row r="231" spans="1:43">
      <c r="A231" s="116" t="s">
        <v>1522</v>
      </c>
      <c r="B231" s="117" t="s">
        <v>1523</v>
      </c>
      <c r="C231" s="117" t="s">
        <v>5611</v>
      </c>
      <c r="D231" s="117" t="s">
        <v>1525</v>
      </c>
      <c r="E231" s="117" t="s">
        <v>149</v>
      </c>
      <c r="F231" s="62" t="s">
        <v>288</v>
      </c>
      <c r="G231" s="117" t="s">
        <v>5612</v>
      </c>
      <c r="H231" s="117" t="s">
        <v>5613</v>
      </c>
      <c r="I231" s="117" t="s">
        <v>149</v>
      </c>
      <c r="J231" s="62">
        <v>29</v>
      </c>
      <c r="K231" s="62">
        <v>16</v>
      </c>
      <c r="L231" s="62">
        <v>1</v>
      </c>
      <c r="M231" s="62">
        <v>46</v>
      </c>
      <c r="N231" s="62">
        <v>36</v>
      </c>
      <c r="O231" s="62">
        <v>44</v>
      </c>
      <c r="P231" s="62">
        <v>41</v>
      </c>
      <c r="Q231" s="62">
        <v>37</v>
      </c>
      <c r="R231" s="62">
        <v>37</v>
      </c>
      <c r="S231" s="62">
        <v>41</v>
      </c>
      <c r="T231" s="62">
        <v>33</v>
      </c>
      <c r="U231" s="62">
        <v>36</v>
      </c>
      <c r="V231" s="62">
        <v>40</v>
      </c>
      <c r="W231" s="62">
        <v>30</v>
      </c>
      <c r="X231" s="62">
        <v>0</v>
      </c>
      <c r="Y231" s="62">
        <v>0</v>
      </c>
      <c r="Z231" s="62">
        <v>0</v>
      </c>
      <c r="AA231" s="62">
        <v>0</v>
      </c>
      <c r="AB231" s="62">
        <v>0</v>
      </c>
      <c r="AC231" s="62">
        <v>0</v>
      </c>
      <c r="AD231" s="62">
        <v>0</v>
      </c>
      <c r="AE231" s="62">
        <v>194</v>
      </c>
      <c r="AF231" s="62">
        <v>214</v>
      </c>
      <c r="AG231" s="62">
        <v>0</v>
      </c>
      <c r="AH231" s="62">
        <v>0</v>
      </c>
      <c r="AI231" s="62" t="s">
        <v>290</v>
      </c>
      <c r="AJ231" s="62">
        <v>17</v>
      </c>
      <c r="AK231" s="62">
        <v>16</v>
      </c>
      <c r="AL231" s="62" t="s">
        <v>290</v>
      </c>
      <c r="AM231" s="62" t="s">
        <v>290</v>
      </c>
      <c r="AN231" s="62">
        <v>339</v>
      </c>
      <c r="AO231" s="62">
        <v>25</v>
      </c>
      <c r="AP231" s="62">
        <v>408</v>
      </c>
      <c r="AQ231" s="62">
        <v>28</v>
      </c>
    </row>
    <row r="232" spans="1:43">
      <c r="A232" s="116" t="s">
        <v>1527</v>
      </c>
      <c r="B232" s="117" t="s">
        <v>1528</v>
      </c>
      <c r="C232" s="117" t="s">
        <v>5614</v>
      </c>
      <c r="D232" s="117" t="s">
        <v>1530</v>
      </c>
      <c r="E232" s="117" t="s">
        <v>1531</v>
      </c>
      <c r="F232" s="62" t="s">
        <v>288</v>
      </c>
      <c r="G232" s="117" t="s">
        <v>5615</v>
      </c>
      <c r="H232" s="117" t="s">
        <v>5616</v>
      </c>
      <c r="I232" s="117" t="s">
        <v>149</v>
      </c>
      <c r="J232" s="62">
        <v>2.8</v>
      </c>
      <c r="K232" s="62">
        <v>1.2</v>
      </c>
      <c r="L232" s="62">
        <v>1</v>
      </c>
      <c r="M232" s="62">
        <v>5</v>
      </c>
      <c r="N232" s="62">
        <v>0</v>
      </c>
      <c r="O232" s="62">
        <v>0</v>
      </c>
      <c r="P232" s="62">
        <v>0</v>
      </c>
      <c r="Q232" s="62">
        <v>0</v>
      </c>
      <c r="R232" s="62">
        <v>0</v>
      </c>
      <c r="S232" s="62">
        <v>0</v>
      </c>
      <c r="T232" s="62">
        <v>0</v>
      </c>
      <c r="U232" s="62">
        <v>10</v>
      </c>
      <c r="V232" s="62">
        <v>11</v>
      </c>
      <c r="W232" s="62">
        <v>10</v>
      </c>
      <c r="X232" s="62">
        <v>0</v>
      </c>
      <c r="Y232" s="62">
        <v>0</v>
      </c>
      <c r="Z232" s="62">
        <v>0</v>
      </c>
      <c r="AA232" s="62">
        <v>0</v>
      </c>
      <c r="AB232" s="62">
        <v>0</v>
      </c>
      <c r="AC232" s="62">
        <v>0</v>
      </c>
      <c r="AD232" s="62">
        <v>0</v>
      </c>
      <c r="AE232" s="62">
        <v>31</v>
      </c>
      <c r="AF232" s="62">
        <v>0</v>
      </c>
      <c r="AG232" s="62">
        <v>0</v>
      </c>
      <c r="AH232" s="62">
        <v>0</v>
      </c>
      <c r="AI232" s="62">
        <v>0</v>
      </c>
      <c r="AJ232" s="62" t="s">
        <v>290</v>
      </c>
      <c r="AK232" s="62" t="s">
        <v>290</v>
      </c>
      <c r="AL232" s="62" t="s">
        <v>290</v>
      </c>
      <c r="AM232" s="62">
        <v>0</v>
      </c>
      <c r="AN232" s="62">
        <v>23</v>
      </c>
      <c r="AO232" s="62" t="s">
        <v>290</v>
      </c>
      <c r="AP232" s="62">
        <v>31</v>
      </c>
      <c r="AQ232" s="62" t="s">
        <v>290</v>
      </c>
    </row>
    <row r="233" spans="1:43">
      <c r="A233" s="116" t="s">
        <v>1533</v>
      </c>
      <c r="B233" s="117" t="s">
        <v>1534</v>
      </c>
      <c r="C233" s="117" t="s">
        <v>5617</v>
      </c>
      <c r="D233" s="117" t="s">
        <v>1537</v>
      </c>
      <c r="E233" s="117" t="s">
        <v>149</v>
      </c>
      <c r="F233" s="62" t="s">
        <v>288</v>
      </c>
      <c r="G233" s="117" t="s">
        <v>5618</v>
      </c>
      <c r="H233" s="117" t="s">
        <v>5619</v>
      </c>
      <c r="I233" s="117" t="s">
        <v>149</v>
      </c>
      <c r="J233" s="62">
        <v>5.5</v>
      </c>
      <c r="K233" s="62">
        <v>0</v>
      </c>
      <c r="L233" s="62">
        <v>1.9</v>
      </c>
      <c r="M233" s="62">
        <v>7.4</v>
      </c>
      <c r="N233" s="62">
        <v>0</v>
      </c>
      <c r="O233" s="62">
        <v>0</v>
      </c>
      <c r="P233" s="62">
        <v>0</v>
      </c>
      <c r="Q233" s="62">
        <v>0</v>
      </c>
      <c r="R233" s="62">
        <v>0</v>
      </c>
      <c r="S233" s="62">
        <v>0</v>
      </c>
      <c r="T233" s="62">
        <v>0</v>
      </c>
      <c r="U233" s="62">
        <v>0</v>
      </c>
      <c r="V233" s="62">
        <v>0</v>
      </c>
      <c r="W233" s="62">
        <v>0</v>
      </c>
      <c r="X233" s="62" t="s">
        <v>290</v>
      </c>
      <c r="Y233" s="62">
        <v>10</v>
      </c>
      <c r="Z233" s="62" t="s">
        <v>290</v>
      </c>
      <c r="AA233" s="62">
        <v>15</v>
      </c>
      <c r="AB233" s="62">
        <v>0</v>
      </c>
      <c r="AC233" s="62">
        <v>0</v>
      </c>
      <c r="AD233" s="62">
        <v>0</v>
      </c>
      <c r="AE233" s="62">
        <v>21</v>
      </c>
      <c r="AF233" s="62">
        <v>17</v>
      </c>
      <c r="AG233" s="62" t="s">
        <v>290</v>
      </c>
      <c r="AH233" s="62">
        <v>10</v>
      </c>
      <c r="AI233" s="62">
        <v>0</v>
      </c>
      <c r="AJ233" s="62" t="s">
        <v>290</v>
      </c>
      <c r="AK233" s="62" t="s">
        <v>290</v>
      </c>
      <c r="AL233" s="62" t="s">
        <v>290</v>
      </c>
      <c r="AM233" s="62">
        <v>0</v>
      </c>
      <c r="AN233" s="62">
        <v>28</v>
      </c>
      <c r="AO233" s="62" t="s">
        <v>290</v>
      </c>
      <c r="AP233" s="62">
        <v>38</v>
      </c>
      <c r="AQ233" s="62" t="s">
        <v>290</v>
      </c>
    </row>
    <row r="234" spans="1:43">
      <c r="A234" s="116" t="s">
        <v>5620</v>
      </c>
      <c r="B234" s="117" t="s">
        <v>5621</v>
      </c>
      <c r="C234" s="117" t="s">
        <v>5622</v>
      </c>
      <c r="D234" s="117" t="s">
        <v>5623</v>
      </c>
      <c r="E234" s="117" t="s">
        <v>1531</v>
      </c>
      <c r="F234" s="62" t="s">
        <v>288</v>
      </c>
      <c r="G234" s="117" t="s">
        <v>5624</v>
      </c>
      <c r="H234" s="117" t="s">
        <v>5625</v>
      </c>
      <c r="I234" s="117" t="s">
        <v>149</v>
      </c>
      <c r="J234" s="62">
        <v>5.7</v>
      </c>
      <c r="K234" s="62">
        <v>3.6</v>
      </c>
      <c r="L234" s="62">
        <v>0.7</v>
      </c>
      <c r="M234" s="62">
        <v>10</v>
      </c>
      <c r="N234" s="62" t="s">
        <v>290</v>
      </c>
      <c r="O234" s="62" t="s">
        <v>290</v>
      </c>
      <c r="P234" s="62" t="s">
        <v>290</v>
      </c>
      <c r="Q234" s="62" t="s">
        <v>290</v>
      </c>
      <c r="R234" s="62">
        <v>0</v>
      </c>
      <c r="S234" s="62" t="s">
        <v>290</v>
      </c>
      <c r="T234" s="62" t="s">
        <v>290</v>
      </c>
      <c r="U234" s="62">
        <v>0</v>
      </c>
      <c r="V234" s="62">
        <v>0</v>
      </c>
      <c r="W234" s="62">
        <v>0</v>
      </c>
      <c r="X234" s="62">
        <v>0</v>
      </c>
      <c r="Y234" s="62">
        <v>0</v>
      </c>
      <c r="Z234" s="62">
        <v>0</v>
      </c>
      <c r="AA234" s="62">
        <v>0</v>
      </c>
      <c r="AB234" s="62">
        <v>0</v>
      </c>
      <c r="AC234" s="62">
        <v>0</v>
      </c>
      <c r="AD234" s="62">
        <v>0</v>
      </c>
      <c r="AE234" s="62">
        <v>16</v>
      </c>
      <c r="AF234" s="62">
        <v>20</v>
      </c>
      <c r="AG234" s="62">
        <v>0</v>
      </c>
      <c r="AH234" s="62">
        <v>0</v>
      </c>
      <c r="AI234" s="62">
        <v>0</v>
      </c>
      <c r="AJ234" s="62">
        <v>11</v>
      </c>
      <c r="AK234" s="62" t="s">
        <v>290</v>
      </c>
      <c r="AL234" s="62">
        <v>0</v>
      </c>
      <c r="AM234" s="62">
        <v>0</v>
      </c>
      <c r="AN234" s="62">
        <v>22</v>
      </c>
      <c r="AO234" s="62" t="s">
        <v>290</v>
      </c>
      <c r="AP234" s="62">
        <v>36</v>
      </c>
      <c r="AQ234" s="62">
        <v>16</v>
      </c>
    </row>
    <row r="235" spans="1:43">
      <c r="A235" s="116" t="s">
        <v>1538</v>
      </c>
      <c r="B235" s="117" t="s">
        <v>1539</v>
      </c>
      <c r="C235" s="117" t="s">
        <v>5626</v>
      </c>
      <c r="D235" s="117" t="s">
        <v>1542</v>
      </c>
      <c r="E235" s="117" t="s">
        <v>149</v>
      </c>
      <c r="F235" s="62" t="s">
        <v>288</v>
      </c>
      <c r="G235" s="117" t="s">
        <v>5627</v>
      </c>
      <c r="H235" s="117" t="s">
        <v>5628</v>
      </c>
      <c r="I235" s="117" t="s">
        <v>149</v>
      </c>
      <c r="J235" s="62">
        <v>29</v>
      </c>
      <c r="K235" s="62">
        <v>13.2</v>
      </c>
      <c r="L235" s="62">
        <v>4</v>
      </c>
      <c r="M235" s="62">
        <v>46.2</v>
      </c>
      <c r="N235" s="62">
        <v>24</v>
      </c>
      <c r="O235" s="62">
        <v>21</v>
      </c>
      <c r="P235" s="62">
        <v>20</v>
      </c>
      <c r="Q235" s="62">
        <v>25</v>
      </c>
      <c r="R235" s="62">
        <v>20</v>
      </c>
      <c r="S235" s="62">
        <v>17</v>
      </c>
      <c r="T235" s="62">
        <v>17</v>
      </c>
      <c r="U235" s="62">
        <v>23</v>
      </c>
      <c r="V235" s="62">
        <v>23</v>
      </c>
      <c r="W235" s="62">
        <v>21</v>
      </c>
      <c r="X235" s="62">
        <v>21</v>
      </c>
      <c r="Y235" s="62">
        <v>21</v>
      </c>
      <c r="Z235" s="62">
        <v>28</v>
      </c>
      <c r="AA235" s="62">
        <v>28</v>
      </c>
      <c r="AB235" s="62">
        <v>14</v>
      </c>
      <c r="AC235" s="62">
        <v>0</v>
      </c>
      <c r="AD235" s="62">
        <v>0</v>
      </c>
      <c r="AE235" s="62">
        <v>166</v>
      </c>
      <c r="AF235" s="62">
        <v>157</v>
      </c>
      <c r="AG235" s="62">
        <v>12</v>
      </c>
      <c r="AH235" s="62" t="s">
        <v>290</v>
      </c>
      <c r="AI235" s="62" t="s">
        <v>290</v>
      </c>
      <c r="AJ235" s="62">
        <v>27</v>
      </c>
      <c r="AK235" s="62">
        <v>51</v>
      </c>
      <c r="AL235" s="62" t="s">
        <v>290</v>
      </c>
      <c r="AM235" s="62">
        <v>0</v>
      </c>
      <c r="AN235" s="62">
        <v>212</v>
      </c>
      <c r="AO235" s="62">
        <v>31</v>
      </c>
      <c r="AP235" s="62">
        <v>323</v>
      </c>
      <c r="AQ235" s="62">
        <v>69</v>
      </c>
    </row>
    <row r="236" spans="1:43">
      <c r="A236" s="116" t="s">
        <v>1543</v>
      </c>
      <c r="B236" s="117" t="s">
        <v>1544</v>
      </c>
      <c r="C236" s="117" t="s">
        <v>5629</v>
      </c>
      <c r="D236" s="117" t="s">
        <v>1546</v>
      </c>
      <c r="E236" s="117" t="s">
        <v>149</v>
      </c>
      <c r="F236" s="62" t="s">
        <v>288</v>
      </c>
      <c r="G236" s="117" t="s">
        <v>5630</v>
      </c>
      <c r="H236" s="117" t="s">
        <v>5631</v>
      </c>
      <c r="I236" s="117" t="s">
        <v>149</v>
      </c>
      <c r="J236" s="62">
        <v>9.1999999999999993</v>
      </c>
      <c r="K236" s="62">
        <v>3</v>
      </c>
      <c r="L236" s="62">
        <v>2.8</v>
      </c>
      <c r="M236" s="62">
        <v>15</v>
      </c>
      <c r="N236" s="62">
        <v>37</v>
      </c>
      <c r="O236" s="62" t="s">
        <v>290</v>
      </c>
      <c r="P236" s="62">
        <v>22</v>
      </c>
      <c r="Q236" s="62" t="s">
        <v>290</v>
      </c>
      <c r="R236" s="62">
        <v>12</v>
      </c>
      <c r="S236" s="62">
        <v>10</v>
      </c>
      <c r="T236" s="62" t="s">
        <v>290</v>
      </c>
      <c r="U236" s="62">
        <v>10</v>
      </c>
      <c r="V236" s="62">
        <v>10</v>
      </c>
      <c r="W236" s="62" t="s">
        <v>290</v>
      </c>
      <c r="X236" s="62">
        <v>0</v>
      </c>
      <c r="Y236" s="62">
        <v>0</v>
      </c>
      <c r="Z236" s="62">
        <v>0</v>
      </c>
      <c r="AA236" s="62">
        <v>0</v>
      </c>
      <c r="AB236" s="62">
        <v>0</v>
      </c>
      <c r="AC236" s="62">
        <v>0</v>
      </c>
      <c r="AD236" s="62">
        <v>0</v>
      </c>
      <c r="AE236" s="62">
        <v>59</v>
      </c>
      <c r="AF236" s="62">
        <v>68</v>
      </c>
      <c r="AG236" s="62">
        <v>0</v>
      </c>
      <c r="AH236" s="62">
        <v>0</v>
      </c>
      <c r="AI236" s="62">
        <v>0</v>
      </c>
      <c r="AJ236" s="62" t="s">
        <v>290</v>
      </c>
      <c r="AK236" s="62" t="s">
        <v>290</v>
      </c>
      <c r="AL236" s="62" t="s">
        <v>290</v>
      </c>
      <c r="AM236" s="62">
        <v>0</v>
      </c>
      <c r="AN236" s="62">
        <v>104</v>
      </c>
      <c r="AO236" s="62" t="s">
        <v>290</v>
      </c>
      <c r="AP236" s="62">
        <v>127</v>
      </c>
      <c r="AQ236" s="62" t="s">
        <v>290</v>
      </c>
    </row>
    <row r="237" spans="1:43">
      <c r="A237" s="116" t="s">
        <v>4606</v>
      </c>
      <c r="B237" s="117" t="s">
        <v>4607</v>
      </c>
      <c r="C237" s="117" t="s">
        <v>5632</v>
      </c>
      <c r="D237" s="117" t="s">
        <v>4609</v>
      </c>
      <c r="E237" s="117" t="s">
        <v>1531</v>
      </c>
      <c r="F237" s="62" t="s">
        <v>288</v>
      </c>
      <c r="G237" s="117" t="s">
        <v>5633</v>
      </c>
      <c r="H237" s="117" t="s">
        <v>5634</v>
      </c>
      <c r="I237" s="117" t="s">
        <v>149</v>
      </c>
      <c r="J237" s="62">
        <v>1</v>
      </c>
      <c r="K237" s="62">
        <v>2</v>
      </c>
      <c r="L237" s="62">
        <v>0</v>
      </c>
      <c r="M237" s="62">
        <v>3</v>
      </c>
      <c r="N237" s="62" t="s">
        <v>290</v>
      </c>
      <c r="O237" s="62" t="s">
        <v>290</v>
      </c>
      <c r="P237" s="62">
        <v>0</v>
      </c>
      <c r="Q237" s="62">
        <v>0</v>
      </c>
      <c r="R237" s="62">
        <v>0</v>
      </c>
      <c r="S237" s="62">
        <v>0</v>
      </c>
      <c r="T237" s="62">
        <v>0</v>
      </c>
      <c r="U237" s="62">
        <v>0</v>
      </c>
      <c r="V237" s="62">
        <v>0</v>
      </c>
      <c r="W237" s="62">
        <v>0</v>
      </c>
      <c r="X237" s="62">
        <v>0</v>
      </c>
      <c r="Y237" s="62">
        <v>0</v>
      </c>
      <c r="Z237" s="62">
        <v>0</v>
      </c>
      <c r="AA237" s="62">
        <v>0</v>
      </c>
      <c r="AB237" s="62">
        <v>0</v>
      </c>
      <c r="AC237" s="62">
        <v>0</v>
      </c>
      <c r="AD237" s="62">
        <v>0</v>
      </c>
      <c r="AE237" s="62" t="s">
        <v>290</v>
      </c>
      <c r="AF237" s="62" t="s">
        <v>290</v>
      </c>
      <c r="AG237" s="62">
        <v>0</v>
      </c>
      <c r="AH237" s="62">
        <v>0</v>
      </c>
      <c r="AI237" s="62">
        <v>0</v>
      </c>
      <c r="AJ237" s="62" t="s">
        <v>290</v>
      </c>
      <c r="AK237" s="62">
        <v>0</v>
      </c>
      <c r="AL237" s="62">
        <v>0</v>
      </c>
      <c r="AM237" s="62">
        <v>0</v>
      </c>
      <c r="AN237" s="62">
        <v>10</v>
      </c>
      <c r="AO237" s="62" t="s">
        <v>290</v>
      </c>
      <c r="AP237" s="62">
        <v>13</v>
      </c>
      <c r="AQ237" s="62" t="s">
        <v>290</v>
      </c>
    </row>
    <row r="238" spans="1:43">
      <c r="A238" s="116" t="s">
        <v>1547</v>
      </c>
      <c r="B238" s="117" t="s">
        <v>1548</v>
      </c>
      <c r="C238" s="117" t="s">
        <v>5635</v>
      </c>
      <c r="D238" s="117" t="s">
        <v>1549</v>
      </c>
      <c r="E238" s="117" t="s">
        <v>149</v>
      </c>
      <c r="F238" s="62" t="s">
        <v>288</v>
      </c>
      <c r="G238" s="117" t="s">
        <v>5636</v>
      </c>
      <c r="H238" s="117" t="s">
        <v>5637</v>
      </c>
      <c r="I238" s="117" t="s">
        <v>149</v>
      </c>
      <c r="J238" s="62">
        <v>4</v>
      </c>
      <c r="K238" s="62">
        <v>7.5</v>
      </c>
      <c r="L238" s="62">
        <v>0.6</v>
      </c>
      <c r="M238" s="62">
        <v>12.1</v>
      </c>
      <c r="N238" s="62">
        <v>0</v>
      </c>
      <c r="O238" s="62">
        <v>0</v>
      </c>
      <c r="P238" s="62">
        <v>0</v>
      </c>
      <c r="Q238" s="62">
        <v>0</v>
      </c>
      <c r="R238" s="62">
        <v>0</v>
      </c>
      <c r="S238" s="62">
        <v>0</v>
      </c>
      <c r="T238" s="62">
        <v>0</v>
      </c>
      <c r="U238" s="62">
        <v>0</v>
      </c>
      <c r="V238" s="62">
        <v>0</v>
      </c>
      <c r="W238" s="62">
        <v>0</v>
      </c>
      <c r="X238" s="62">
        <v>0</v>
      </c>
      <c r="Y238" s="62">
        <v>0</v>
      </c>
      <c r="Z238" s="62">
        <v>0</v>
      </c>
      <c r="AA238" s="62">
        <v>0</v>
      </c>
      <c r="AB238" s="62">
        <v>0</v>
      </c>
      <c r="AC238" s="62">
        <v>0</v>
      </c>
      <c r="AD238" s="62">
        <v>0</v>
      </c>
      <c r="AE238" s="62" t="s">
        <v>290</v>
      </c>
      <c r="AF238" s="62" t="s">
        <v>290</v>
      </c>
      <c r="AG238" s="62">
        <v>0</v>
      </c>
      <c r="AH238" s="62" t="s">
        <v>290</v>
      </c>
      <c r="AI238" s="62">
        <v>0</v>
      </c>
      <c r="AJ238" s="62">
        <v>0</v>
      </c>
      <c r="AK238" s="62" t="s">
        <v>290</v>
      </c>
      <c r="AL238" s="62" t="s">
        <v>290</v>
      </c>
      <c r="AM238" s="62">
        <v>0</v>
      </c>
      <c r="AN238" s="62" t="s">
        <v>290</v>
      </c>
      <c r="AO238" s="62" t="s">
        <v>290</v>
      </c>
      <c r="AP238" s="62">
        <v>16</v>
      </c>
      <c r="AQ238" s="62">
        <v>16</v>
      </c>
    </row>
    <row r="239" spans="1:43">
      <c r="A239" s="116" t="s">
        <v>1550</v>
      </c>
      <c r="B239" s="117" t="s">
        <v>1551</v>
      </c>
      <c r="C239" s="117" t="s">
        <v>5638</v>
      </c>
      <c r="D239" s="117" t="s">
        <v>1554</v>
      </c>
      <c r="E239" s="117" t="s">
        <v>149</v>
      </c>
      <c r="F239" s="62" t="s">
        <v>288</v>
      </c>
      <c r="G239" s="117" t="s">
        <v>5639</v>
      </c>
      <c r="H239" s="117" t="s">
        <v>5640</v>
      </c>
      <c r="I239" s="117" t="s">
        <v>149</v>
      </c>
      <c r="J239" s="62">
        <v>8.5</v>
      </c>
      <c r="K239" s="62">
        <v>1</v>
      </c>
      <c r="L239" s="62">
        <v>1</v>
      </c>
      <c r="M239" s="62">
        <v>10.5</v>
      </c>
      <c r="N239" s="62">
        <v>22</v>
      </c>
      <c r="O239" s="62">
        <v>15</v>
      </c>
      <c r="P239" s="62" t="s">
        <v>290</v>
      </c>
      <c r="Q239" s="62">
        <v>13</v>
      </c>
      <c r="R239" s="62" t="s">
        <v>290</v>
      </c>
      <c r="S239" s="62">
        <v>13</v>
      </c>
      <c r="T239" s="62" t="s">
        <v>290</v>
      </c>
      <c r="U239" s="62">
        <v>0</v>
      </c>
      <c r="V239" s="62">
        <v>0</v>
      </c>
      <c r="W239" s="62">
        <v>0</v>
      </c>
      <c r="X239" s="62">
        <v>0</v>
      </c>
      <c r="Y239" s="62">
        <v>0</v>
      </c>
      <c r="Z239" s="62">
        <v>0</v>
      </c>
      <c r="AA239" s="62">
        <v>0</v>
      </c>
      <c r="AB239" s="62">
        <v>0</v>
      </c>
      <c r="AC239" s="62">
        <v>0</v>
      </c>
      <c r="AD239" s="62">
        <v>0</v>
      </c>
      <c r="AE239" s="62">
        <v>45</v>
      </c>
      <c r="AF239" s="62">
        <v>46</v>
      </c>
      <c r="AG239" s="62">
        <v>0</v>
      </c>
      <c r="AH239" s="62">
        <v>0</v>
      </c>
      <c r="AI239" s="62">
        <v>0</v>
      </c>
      <c r="AJ239" s="62">
        <v>17</v>
      </c>
      <c r="AK239" s="62" t="s">
        <v>290</v>
      </c>
      <c r="AL239" s="62" t="s">
        <v>290</v>
      </c>
      <c r="AM239" s="62">
        <v>0</v>
      </c>
      <c r="AN239" s="62">
        <v>47</v>
      </c>
      <c r="AO239" s="62">
        <v>15</v>
      </c>
      <c r="AP239" s="62">
        <v>91</v>
      </c>
      <c r="AQ239" s="62">
        <v>12</v>
      </c>
    </row>
    <row r="240" spans="1:43">
      <c r="A240" s="116" t="s">
        <v>1555</v>
      </c>
      <c r="B240" s="117" t="s">
        <v>1556</v>
      </c>
      <c r="C240" s="117" t="s">
        <v>5641</v>
      </c>
      <c r="D240" s="117" t="s">
        <v>1559</v>
      </c>
      <c r="E240" s="117" t="s">
        <v>1560</v>
      </c>
      <c r="F240" s="62" t="s">
        <v>288</v>
      </c>
      <c r="G240" s="117" t="s">
        <v>5642</v>
      </c>
      <c r="H240" s="117" t="s">
        <v>5643</v>
      </c>
      <c r="I240" s="117" t="s">
        <v>149</v>
      </c>
      <c r="J240" s="62">
        <v>24</v>
      </c>
      <c r="K240" s="62">
        <v>4</v>
      </c>
      <c r="L240" s="62">
        <v>5</v>
      </c>
      <c r="M240" s="62">
        <v>33</v>
      </c>
      <c r="N240" s="62">
        <v>83</v>
      </c>
      <c r="O240" s="62">
        <v>20</v>
      </c>
      <c r="P240" s="62">
        <v>15</v>
      </c>
      <c r="Q240" s="62">
        <v>14</v>
      </c>
      <c r="R240" s="62">
        <v>11</v>
      </c>
      <c r="S240" s="62" t="s">
        <v>290</v>
      </c>
      <c r="T240" s="62">
        <v>11</v>
      </c>
      <c r="U240" s="62" t="s">
        <v>290</v>
      </c>
      <c r="V240" s="62">
        <v>0</v>
      </c>
      <c r="W240" s="62">
        <v>0</v>
      </c>
      <c r="X240" s="62">
        <v>0</v>
      </c>
      <c r="Y240" s="62">
        <v>0</v>
      </c>
      <c r="Z240" s="62">
        <v>0</v>
      </c>
      <c r="AA240" s="62">
        <v>0</v>
      </c>
      <c r="AB240" s="62">
        <v>0</v>
      </c>
      <c r="AC240" s="62">
        <v>0</v>
      </c>
      <c r="AD240" s="62">
        <v>0</v>
      </c>
      <c r="AE240" s="62">
        <v>86</v>
      </c>
      <c r="AF240" s="62">
        <v>78</v>
      </c>
      <c r="AG240" s="62">
        <v>0</v>
      </c>
      <c r="AH240" s="62">
        <v>0</v>
      </c>
      <c r="AI240" s="62" t="s">
        <v>290</v>
      </c>
      <c r="AJ240" s="62">
        <v>30</v>
      </c>
      <c r="AK240" s="62" t="s">
        <v>290</v>
      </c>
      <c r="AL240" s="62" t="s">
        <v>290</v>
      </c>
      <c r="AM240" s="62">
        <v>0</v>
      </c>
      <c r="AN240" s="62">
        <v>91</v>
      </c>
      <c r="AO240" s="62">
        <v>31</v>
      </c>
      <c r="AP240" s="62">
        <v>164</v>
      </c>
      <c r="AQ240" s="62">
        <v>15</v>
      </c>
    </row>
    <row r="241" spans="1:43">
      <c r="A241" s="116" t="s">
        <v>1562</v>
      </c>
      <c r="B241" s="117" t="s">
        <v>1563</v>
      </c>
      <c r="C241" s="117" t="s">
        <v>5644</v>
      </c>
      <c r="D241" s="117" t="s">
        <v>1566</v>
      </c>
      <c r="E241" s="117" t="s">
        <v>149</v>
      </c>
      <c r="F241" s="62" t="s">
        <v>288</v>
      </c>
      <c r="G241" s="117" t="s">
        <v>5645</v>
      </c>
      <c r="H241" s="117" t="s">
        <v>5646</v>
      </c>
      <c r="I241" s="117" t="s">
        <v>149</v>
      </c>
      <c r="J241" s="62">
        <v>18</v>
      </c>
      <c r="K241" s="62">
        <v>4</v>
      </c>
      <c r="L241" s="62">
        <v>6</v>
      </c>
      <c r="M241" s="62">
        <v>28</v>
      </c>
      <c r="N241" s="62">
        <v>0</v>
      </c>
      <c r="O241" s="62">
        <v>14</v>
      </c>
      <c r="P241" s="62">
        <v>15</v>
      </c>
      <c r="Q241" s="62">
        <v>17</v>
      </c>
      <c r="R241" s="62">
        <v>15</v>
      </c>
      <c r="S241" s="62">
        <v>15</v>
      </c>
      <c r="T241" s="62">
        <v>15</v>
      </c>
      <c r="U241" s="62">
        <v>24</v>
      </c>
      <c r="V241" s="62">
        <v>26</v>
      </c>
      <c r="W241" s="62">
        <v>11</v>
      </c>
      <c r="X241" s="62">
        <v>0</v>
      </c>
      <c r="Y241" s="62">
        <v>0</v>
      </c>
      <c r="Z241" s="62">
        <v>0</v>
      </c>
      <c r="AA241" s="62">
        <v>0</v>
      </c>
      <c r="AB241" s="62">
        <v>0</v>
      </c>
      <c r="AC241" s="62">
        <v>0</v>
      </c>
      <c r="AD241" s="62">
        <v>0</v>
      </c>
      <c r="AE241" s="62">
        <v>75</v>
      </c>
      <c r="AF241" s="62">
        <v>77</v>
      </c>
      <c r="AG241" s="62">
        <v>0</v>
      </c>
      <c r="AH241" s="62">
        <v>0</v>
      </c>
      <c r="AI241" s="62">
        <v>0</v>
      </c>
      <c r="AJ241" s="62">
        <v>48</v>
      </c>
      <c r="AK241" s="62">
        <v>16</v>
      </c>
      <c r="AL241" s="62" t="s">
        <v>290</v>
      </c>
      <c r="AM241" s="62">
        <v>0</v>
      </c>
      <c r="AN241" s="62">
        <v>67</v>
      </c>
      <c r="AO241" s="62">
        <v>12</v>
      </c>
      <c r="AP241" s="62">
        <v>152</v>
      </c>
      <c r="AQ241" s="62">
        <v>0</v>
      </c>
    </row>
    <row r="242" spans="1:43">
      <c r="A242" s="116" t="s">
        <v>1568</v>
      </c>
      <c r="B242" s="117" t="s">
        <v>5647</v>
      </c>
      <c r="C242" s="117" t="s">
        <v>5648</v>
      </c>
      <c r="D242" s="117" t="s">
        <v>1571</v>
      </c>
      <c r="E242" s="117" t="s">
        <v>149</v>
      </c>
      <c r="F242" s="62" t="s">
        <v>288</v>
      </c>
      <c r="G242" s="117" t="s">
        <v>5649</v>
      </c>
      <c r="H242" s="117" t="s">
        <v>5650</v>
      </c>
      <c r="I242" s="117" t="s">
        <v>149</v>
      </c>
      <c r="J242" s="62">
        <v>20.5</v>
      </c>
      <c r="K242" s="62">
        <v>9.5</v>
      </c>
      <c r="L242" s="62">
        <v>2</v>
      </c>
      <c r="M242" s="62">
        <v>32</v>
      </c>
      <c r="N242" s="62">
        <v>0</v>
      </c>
      <c r="O242" s="62">
        <v>0</v>
      </c>
      <c r="P242" s="62">
        <v>0</v>
      </c>
      <c r="Q242" s="62">
        <v>0</v>
      </c>
      <c r="R242" s="62">
        <v>0</v>
      </c>
      <c r="S242" s="62">
        <v>0</v>
      </c>
      <c r="T242" s="62">
        <v>0</v>
      </c>
      <c r="U242" s="62">
        <v>0</v>
      </c>
      <c r="V242" s="62">
        <v>0</v>
      </c>
      <c r="W242" s="62">
        <v>0</v>
      </c>
      <c r="X242" s="62">
        <v>55</v>
      </c>
      <c r="Y242" s="62">
        <v>55</v>
      </c>
      <c r="Z242" s="62">
        <v>47</v>
      </c>
      <c r="AA242" s="62">
        <v>44</v>
      </c>
      <c r="AB242" s="62">
        <v>0</v>
      </c>
      <c r="AC242" s="62">
        <v>0</v>
      </c>
      <c r="AD242" s="62">
        <v>0</v>
      </c>
      <c r="AE242" s="62">
        <v>105</v>
      </c>
      <c r="AF242" s="62">
        <v>96</v>
      </c>
      <c r="AG242" s="62">
        <v>32</v>
      </c>
      <c r="AH242" s="62">
        <v>27</v>
      </c>
      <c r="AI242" s="62" t="s">
        <v>290</v>
      </c>
      <c r="AJ242" s="62">
        <v>13</v>
      </c>
      <c r="AK242" s="62">
        <v>28</v>
      </c>
      <c r="AL242" s="62">
        <v>14</v>
      </c>
      <c r="AM242" s="62">
        <v>0</v>
      </c>
      <c r="AN242" s="62">
        <v>138</v>
      </c>
      <c r="AO242" s="62" t="s">
        <v>290</v>
      </c>
      <c r="AP242" s="62">
        <v>201</v>
      </c>
      <c r="AQ242" s="62">
        <v>16</v>
      </c>
    </row>
    <row r="243" spans="1:43">
      <c r="A243" s="116" t="s">
        <v>5651</v>
      </c>
      <c r="B243" s="117" t="s">
        <v>5652</v>
      </c>
      <c r="C243" s="117" t="s">
        <v>5653</v>
      </c>
      <c r="D243" s="117" t="s">
        <v>1576</v>
      </c>
      <c r="E243" s="117" t="s">
        <v>1577</v>
      </c>
      <c r="F243" s="62" t="s">
        <v>288</v>
      </c>
      <c r="G243" s="117" t="s">
        <v>5654</v>
      </c>
      <c r="H243" s="117" t="s">
        <v>5655</v>
      </c>
      <c r="I243" s="117" t="s">
        <v>150</v>
      </c>
      <c r="J243" s="62">
        <v>24</v>
      </c>
      <c r="K243" s="62">
        <v>11.2</v>
      </c>
      <c r="L243" s="62">
        <v>1.3</v>
      </c>
      <c r="M243" s="62">
        <v>36.5</v>
      </c>
      <c r="N243" s="62">
        <v>96</v>
      </c>
      <c r="O243" s="62">
        <v>54</v>
      </c>
      <c r="P243" s="62">
        <v>47</v>
      </c>
      <c r="Q243" s="62">
        <v>41</v>
      </c>
      <c r="R243" s="62">
        <v>37</v>
      </c>
      <c r="S243" s="62">
        <v>37</v>
      </c>
      <c r="T243" s="62">
        <v>36</v>
      </c>
      <c r="U243" s="62">
        <v>45</v>
      </c>
      <c r="V243" s="62">
        <v>25</v>
      </c>
      <c r="W243" s="62">
        <v>25</v>
      </c>
      <c r="X243" s="62" t="s">
        <v>290</v>
      </c>
      <c r="Y243" s="62">
        <v>0</v>
      </c>
      <c r="Z243" s="62">
        <v>0</v>
      </c>
      <c r="AA243" s="62">
        <v>0</v>
      </c>
      <c r="AB243" s="62">
        <v>0</v>
      </c>
      <c r="AC243" s="62">
        <v>0</v>
      </c>
      <c r="AD243" s="62">
        <v>0</v>
      </c>
      <c r="AE243" s="62">
        <v>223</v>
      </c>
      <c r="AF243" s="62">
        <v>223</v>
      </c>
      <c r="AG243" s="62">
        <v>0</v>
      </c>
      <c r="AH243" s="62">
        <v>0</v>
      </c>
      <c r="AI243" s="62" t="s">
        <v>290</v>
      </c>
      <c r="AJ243" s="62" t="s">
        <v>290</v>
      </c>
      <c r="AK243" s="62">
        <v>11</v>
      </c>
      <c r="AL243" s="62" t="s">
        <v>290</v>
      </c>
      <c r="AM243" s="62" t="s">
        <v>290</v>
      </c>
      <c r="AN243" s="62">
        <v>407</v>
      </c>
      <c r="AO243" s="62">
        <v>20</v>
      </c>
      <c r="AP243" s="62">
        <v>446</v>
      </c>
      <c r="AQ243" s="62">
        <v>95</v>
      </c>
    </row>
    <row r="244" spans="1:43">
      <c r="A244" s="116" t="s">
        <v>4610</v>
      </c>
      <c r="B244" s="117" t="s">
        <v>4611</v>
      </c>
      <c r="C244" s="117" t="s">
        <v>5656</v>
      </c>
      <c r="D244" s="117" t="s">
        <v>4613</v>
      </c>
      <c r="E244" s="117" t="s">
        <v>4614</v>
      </c>
      <c r="F244" s="62" t="s">
        <v>288</v>
      </c>
      <c r="G244" s="117" t="s">
        <v>5657</v>
      </c>
      <c r="H244" s="117" t="s">
        <v>5658</v>
      </c>
      <c r="I244" s="117" t="s">
        <v>151</v>
      </c>
      <c r="J244" s="62">
        <v>24</v>
      </c>
      <c r="K244" s="62">
        <v>2</v>
      </c>
      <c r="L244" s="62">
        <v>5</v>
      </c>
      <c r="M244" s="62">
        <v>31</v>
      </c>
      <c r="N244" s="62">
        <v>26</v>
      </c>
      <c r="O244" s="62">
        <v>27</v>
      </c>
      <c r="P244" s="62">
        <v>23</v>
      </c>
      <c r="Q244" s="62">
        <v>25</v>
      </c>
      <c r="R244" s="62">
        <v>17</v>
      </c>
      <c r="S244" s="62">
        <v>16</v>
      </c>
      <c r="T244" s="62">
        <v>18</v>
      </c>
      <c r="U244" s="62">
        <v>18</v>
      </c>
      <c r="V244" s="62">
        <v>20</v>
      </c>
      <c r="W244" s="62">
        <v>22</v>
      </c>
      <c r="X244" s="62">
        <v>17</v>
      </c>
      <c r="Y244" s="62">
        <v>14</v>
      </c>
      <c r="Z244" s="62">
        <v>15</v>
      </c>
      <c r="AA244" s="62" t="s">
        <v>290</v>
      </c>
      <c r="AB244" s="62">
        <v>0</v>
      </c>
      <c r="AC244" s="62">
        <v>0</v>
      </c>
      <c r="AD244" s="62">
        <v>0</v>
      </c>
      <c r="AE244" s="62">
        <v>133</v>
      </c>
      <c r="AF244" s="62">
        <v>130</v>
      </c>
      <c r="AG244" s="62" t="s">
        <v>290</v>
      </c>
      <c r="AH244" s="62" t="s">
        <v>290</v>
      </c>
      <c r="AI244" s="62">
        <v>0</v>
      </c>
      <c r="AJ244" s="62" t="s">
        <v>290</v>
      </c>
      <c r="AK244" s="62" t="s">
        <v>290</v>
      </c>
      <c r="AL244" s="62" t="s">
        <v>290</v>
      </c>
      <c r="AM244" s="62">
        <v>0</v>
      </c>
      <c r="AN244" s="62">
        <v>247</v>
      </c>
      <c r="AO244" s="62" t="s">
        <v>290</v>
      </c>
      <c r="AP244" s="62">
        <v>263</v>
      </c>
      <c r="AQ244" s="62">
        <v>24</v>
      </c>
    </row>
    <row r="245" spans="1:43">
      <c r="A245" s="116" t="s">
        <v>1579</v>
      </c>
      <c r="B245" s="117" t="s">
        <v>1366</v>
      </c>
      <c r="C245" s="117" t="s">
        <v>5659</v>
      </c>
      <c r="D245" s="117" t="s">
        <v>1581</v>
      </c>
      <c r="E245" s="117" t="s">
        <v>1582</v>
      </c>
      <c r="F245" s="62" t="s">
        <v>288</v>
      </c>
      <c r="G245" s="117" t="s">
        <v>5660</v>
      </c>
      <c r="H245" s="117" t="s">
        <v>5661</v>
      </c>
      <c r="I245" s="117" t="s">
        <v>152</v>
      </c>
      <c r="J245" s="62">
        <v>13</v>
      </c>
      <c r="K245" s="62">
        <v>2</v>
      </c>
      <c r="L245" s="62">
        <v>1</v>
      </c>
      <c r="M245" s="62">
        <v>16</v>
      </c>
      <c r="N245" s="62">
        <v>26</v>
      </c>
      <c r="O245" s="62">
        <v>25</v>
      </c>
      <c r="P245" s="62">
        <v>31</v>
      </c>
      <c r="Q245" s="62">
        <v>23</v>
      </c>
      <c r="R245" s="62">
        <v>23</v>
      </c>
      <c r="S245" s="62">
        <v>14</v>
      </c>
      <c r="T245" s="62">
        <v>21</v>
      </c>
      <c r="U245" s="62">
        <v>16</v>
      </c>
      <c r="V245" s="62">
        <v>20</v>
      </c>
      <c r="W245" s="62">
        <v>16</v>
      </c>
      <c r="X245" s="62">
        <v>0</v>
      </c>
      <c r="Y245" s="62">
        <v>0</v>
      </c>
      <c r="Z245" s="62">
        <v>0</v>
      </c>
      <c r="AA245" s="62">
        <v>0</v>
      </c>
      <c r="AB245" s="62">
        <v>0</v>
      </c>
      <c r="AC245" s="62">
        <v>0</v>
      </c>
      <c r="AD245" s="62">
        <v>0</v>
      </c>
      <c r="AE245" s="62">
        <v>99</v>
      </c>
      <c r="AF245" s="62">
        <v>116</v>
      </c>
      <c r="AG245" s="62">
        <v>0</v>
      </c>
      <c r="AH245" s="62">
        <v>0</v>
      </c>
      <c r="AI245" s="62">
        <v>0</v>
      </c>
      <c r="AJ245" s="62">
        <v>0</v>
      </c>
      <c r="AK245" s="62" t="s">
        <v>290</v>
      </c>
      <c r="AL245" s="62" t="s">
        <v>290</v>
      </c>
      <c r="AM245" s="62">
        <v>0</v>
      </c>
      <c r="AN245" s="62">
        <v>211</v>
      </c>
      <c r="AO245" s="62">
        <v>0</v>
      </c>
      <c r="AP245" s="62">
        <v>215</v>
      </c>
      <c r="AQ245" s="62" t="s">
        <v>290</v>
      </c>
    </row>
    <row r="246" spans="1:43">
      <c r="A246" s="116" t="s">
        <v>1584</v>
      </c>
      <c r="B246" s="117" t="s">
        <v>1585</v>
      </c>
      <c r="C246" s="117" t="s">
        <v>5662</v>
      </c>
      <c r="D246" s="117" t="s">
        <v>1587</v>
      </c>
      <c r="E246" s="117" t="s">
        <v>1588</v>
      </c>
      <c r="F246" s="62" t="s">
        <v>288</v>
      </c>
      <c r="G246" s="117" t="s">
        <v>5663</v>
      </c>
      <c r="H246" s="117" t="s">
        <v>5664</v>
      </c>
      <c r="I246" s="117" t="s">
        <v>152</v>
      </c>
      <c r="J246" s="62">
        <v>6</v>
      </c>
      <c r="K246" s="62">
        <v>0</v>
      </c>
      <c r="L246" s="62">
        <v>0.2</v>
      </c>
      <c r="M246" s="62">
        <v>6.2</v>
      </c>
      <c r="N246" s="62">
        <v>14</v>
      </c>
      <c r="O246" s="62" t="s">
        <v>290</v>
      </c>
      <c r="P246" s="62" t="s">
        <v>290</v>
      </c>
      <c r="Q246" s="62" t="s">
        <v>290</v>
      </c>
      <c r="R246" s="62">
        <v>10</v>
      </c>
      <c r="S246" s="62" t="s">
        <v>290</v>
      </c>
      <c r="T246" s="62" t="s">
        <v>290</v>
      </c>
      <c r="U246" s="62">
        <v>15</v>
      </c>
      <c r="V246" s="62">
        <v>10</v>
      </c>
      <c r="W246" s="62">
        <v>13</v>
      </c>
      <c r="X246" s="62">
        <v>0</v>
      </c>
      <c r="Y246" s="62">
        <v>0</v>
      </c>
      <c r="Z246" s="62">
        <v>0</v>
      </c>
      <c r="AA246" s="62">
        <v>0</v>
      </c>
      <c r="AB246" s="62">
        <v>0</v>
      </c>
      <c r="AC246" s="62">
        <v>0</v>
      </c>
      <c r="AD246" s="62">
        <v>0</v>
      </c>
      <c r="AE246" s="62">
        <v>46</v>
      </c>
      <c r="AF246" s="62">
        <v>55</v>
      </c>
      <c r="AG246" s="62">
        <v>0</v>
      </c>
      <c r="AH246" s="62">
        <v>0</v>
      </c>
      <c r="AI246" s="62">
        <v>0</v>
      </c>
      <c r="AJ246" s="62">
        <v>0</v>
      </c>
      <c r="AK246" s="62">
        <v>0</v>
      </c>
      <c r="AL246" s="62">
        <v>0</v>
      </c>
      <c r="AM246" s="62">
        <v>0</v>
      </c>
      <c r="AN246" s="62">
        <v>101</v>
      </c>
      <c r="AO246" s="62">
        <v>0</v>
      </c>
      <c r="AP246" s="62">
        <v>101</v>
      </c>
      <c r="AQ246" s="62" t="s">
        <v>290</v>
      </c>
    </row>
    <row r="247" spans="1:43">
      <c r="A247" s="116" t="s">
        <v>1590</v>
      </c>
      <c r="B247" s="117" t="s">
        <v>1591</v>
      </c>
      <c r="C247" s="117" t="s">
        <v>5665</v>
      </c>
      <c r="D247" s="117" t="s">
        <v>1594</v>
      </c>
      <c r="E247" s="117" t="s">
        <v>1595</v>
      </c>
      <c r="F247" s="62" t="s">
        <v>288</v>
      </c>
      <c r="G247" s="117" t="s">
        <v>5666</v>
      </c>
      <c r="H247" s="117" t="s">
        <v>5667</v>
      </c>
      <c r="I247" s="117" t="s">
        <v>152</v>
      </c>
      <c r="J247" s="62">
        <v>7.5</v>
      </c>
      <c r="K247" s="62">
        <v>2</v>
      </c>
      <c r="L247" s="62">
        <v>2</v>
      </c>
      <c r="M247" s="62">
        <v>11.5</v>
      </c>
      <c r="N247" s="62">
        <v>0</v>
      </c>
      <c r="O247" s="62">
        <v>13</v>
      </c>
      <c r="P247" s="62" t="s">
        <v>290</v>
      </c>
      <c r="Q247" s="62" t="s">
        <v>290</v>
      </c>
      <c r="R247" s="62" t="s">
        <v>290</v>
      </c>
      <c r="S247" s="62" t="s">
        <v>290</v>
      </c>
      <c r="T247" s="62" t="s">
        <v>290</v>
      </c>
      <c r="U247" s="62" t="s">
        <v>290</v>
      </c>
      <c r="V247" s="62">
        <v>11</v>
      </c>
      <c r="W247" s="62" t="s">
        <v>290</v>
      </c>
      <c r="X247" s="62" t="s">
        <v>290</v>
      </c>
      <c r="Y247" s="62" t="s">
        <v>290</v>
      </c>
      <c r="Z247" s="62" t="s">
        <v>290</v>
      </c>
      <c r="AA247" s="62" t="s">
        <v>290</v>
      </c>
      <c r="AB247" s="62">
        <v>0</v>
      </c>
      <c r="AC247" s="62">
        <v>0</v>
      </c>
      <c r="AD247" s="62">
        <v>0</v>
      </c>
      <c r="AE247" s="62">
        <v>43</v>
      </c>
      <c r="AF247" s="62">
        <v>48</v>
      </c>
      <c r="AG247" s="62" t="s">
        <v>290</v>
      </c>
      <c r="AH247" s="62" t="s">
        <v>290</v>
      </c>
      <c r="AI247" s="62">
        <v>0</v>
      </c>
      <c r="AJ247" s="62" t="s">
        <v>290</v>
      </c>
      <c r="AK247" s="62">
        <v>0</v>
      </c>
      <c r="AL247" s="62" t="s">
        <v>290</v>
      </c>
      <c r="AM247" s="62">
        <v>0</v>
      </c>
      <c r="AN247" s="62">
        <v>79</v>
      </c>
      <c r="AO247" s="62" t="s">
        <v>290</v>
      </c>
      <c r="AP247" s="62">
        <v>91</v>
      </c>
      <c r="AQ247" s="62">
        <v>22</v>
      </c>
    </row>
    <row r="248" spans="1:43">
      <c r="A248" s="116" t="s">
        <v>1597</v>
      </c>
      <c r="B248" s="117" t="s">
        <v>1598</v>
      </c>
      <c r="C248" s="117" t="s">
        <v>5668</v>
      </c>
      <c r="D248" s="117" t="s">
        <v>1600</v>
      </c>
      <c r="E248" s="117" t="s">
        <v>1601</v>
      </c>
      <c r="F248" s="62" t="s">
        <v>288</v>
      </c>
      <c r="G248" s="117" t="s">
        <v>5669</v>
      </c>
      <c r="H248" s="117" t="s">
        <v>5670</v>
      </c>
      <c r="I248" s="117" t="s">
        <v>1603</v>
      </c>
      <c r="J248" s="62">
        <v>10</v>
      </c>
      <c r="K248" s="62">
        <v>3</v>
      </c>
      <c r="L248" s="62">
        <v>2</v>
      </c>
      <c r="M248" s="62">
        <v>15</v>
      </c>
      <c r="N248" s="62">
        <v>14</v>
      </c>
      <c r="O248" s="62">
        <v>15</v>
      </c>
      <c r="P248" s="62">
        <v>12</v>
      </c>
      <c r="Q248" s="62">
        <v>16</v>
      </c>
      <c r="R248" s="62">
        <v>15</v>
      </c>
      <c r="S248" s="62">
        <v>14</v>
      </c>
      <c r="T248" s="62">
        <v>13</v>
      </c>
      <c r="U248" s="62">
        <v>11</v>
      </c>
      <c r="V248" s="62">
        <v>17</v>
      </c>
      <c r="W248" s="62" t="s">
        <v>290</v>
      </c>
      <c r="X248" s="62">
        <v>0</v>
      </c>
      <c r="Y248" s="62">
        <v>0</v>
      </c>
      <c r="Z248" s="62">
        <v>0</v>
      </c>
      <c r="AA248" s="62">
        <v>0</v>
      </c>
      <c r="AB248" s="62">
        <v>0</v>
      </c>
      <c r="AC248" s="62">
        <v>0</v>
      </c>
      <c r="AD248" s="62">
        <v>0</v>
      </c>
      <c r="AE248" s="62">
        <v>74</v>
      </c>
      <c r="AF248" s="62">
        <v>60</v>
      </c>
      <c r="AG248" s="62">
        <v>0</v>
      </c>
      <c r="AH248" s="62">
        <v>0</v>
      </c>
      <c r="AI248" s="62">
        <v>0</v>
      </c>
      <c r="AJ248" s="62" t="s">
        <v>290</v>
      </c>
      <c r="AK248" s="62" t="s">
        <v>290</v>
      </c>
      <c r="AL248" s="62" t="s">
        <v>290</v>
      </c>
      <c r="AM248" s="62">
        <v>0</v>
      </c>
      <c r="AN248" s="62">
        <v>120</v>
      </c>
      <c r="AO248" s="62" t="s">
        <v>290</v>
      </c>
      <c r="AP248" s="62">
        <v>134</v>
      </c>
      <c r="AQ248" s="62">
        <v>12</v>
      </c>
    </row>
    <row r="249" spans="1:43">
      <c r="A249" s="116" t="s">
        <v>1604</v>
      </c>
      <c r="B249" s="117" t="s">
        <v>1605</v>
      </c>
      <c r="C249" s="117" t="s">
        <v>5671</v>
      </c>
      <c r="D249" s="117" t="s">
        <v>1608</v>
      </c>
      <c r="E249" s="117" t="s">
        <v>1609</v>
      </c>
      <c r="F249" s="62" t="s">
        <v>288</v>
      </c>
      <c r="G249" s="117" t="s">
        <v>5672</v>
      </c>
      <c r="H249" s="117" t="s">
        <v>5673</v>
      </c>
      <c r="I249" s="117" t="s">
        <v>153</v>
      </c>
      <c r="J249" s="62">
        <v>10</v>
      </c>
      <c r="K249" s="62">
        <v>6.5</v>
      </c>
      <c r="L249" s="62">
        <v>1</v>
      </c>
      <c r="M249" s="62">
        <v>17.5</v>
      </c>
      <c r="N249" s="62">
        <v>0</v>
      </c>
      <c r="O249" s="62">
        <v>29</v>
      </c>
      <c r="P249" s="62">
        <v>17</v>
      </c>
      <c r="Q249" s="62">
        <v>26</v>
      </c>
      <c r="R249" s="62">
        <v>26</v>
      </c>
      <c r="S249" s="62">
        <v>11</v>
      </c>
      <c r="T249" s="62">
        <v>26</v>
      </c>
      <c r="U249" s="62">
        <v>19</v>
      </c>
      <c r="V249" s="62">
        <v>21</v>
      </c>
      <c r="W249" s="62">
        <v>24</v>
      </c>
      <c r="X249" s="62">
        <v>0</v>
      </c>
      <c r="Y249" s="62">
        <v>0</v>
      </c>
      <c r="Z249" s="62">
        <v>0</v>
      </c>
      <c r="AA249" s="62">
        <v>0</v>
      </c>
      <c r="AB249" s="62">
        <v>0</v>
      </c>
      <c r="AC249" s="62">
        <v>0</v>
      </c>
      <c r="AD249" s="62">
        <v>0</v>
      </c>
      <c r="AE249" s="62">
        <v>98</v>
      </c>
      <c r="AF249" s="62">
        <v>101</v>
      </c>
      <c r="AG249" s="62">
        <v>0</v>
      </c>
      <c r="AH249" s="62">
        <v>0</v>
      </c>
      <c r="AI249" s="62">
        <v>0</v>
      </c>
      <c r="AJ249" s="62">
        <v>0</v>
      </c>
      <c r="AK249" s="62" t="s">
        <v>290</v>
      </c>
      <c r="AL249" s="62">
        <v>0</v>
      </c>
      <c r="AM249" s="62">
        <v>0</v>
      </c>
      <c r="AN249" s="62">
        <v>192</v>
      </c>
      <c r="AO249" s="62" t="s">
        <v>290</v>
      </c>
      <c r="AP249" s="62">
        <v>199</v>
      </c>
      <c r="AQ249" s="62">
        <v>10</v>
      </c>
    </row>
    <row r="250" spans="1:43">
      <c r="A250" s="116" t="s">
        <v>1611</v>
      </c>
      <c r="B250" s="117" t="s">
        <v>1612</v>
      </c>
      <c r="C250" s="117" t="s">
        <v>5674</v>
      </c>
      <c r="D250" s="117" t="s">
        <v>1614</v>
      </c>
      <c r="E250" s="117" t="s">
        <v>1615</v>
      </c>
      <c r="F250" s="62" t="s">
        <v>288</v>
      </c>
      <c r="G250" s="117" t="s">
        <v>5675</v>
      </c>
      <c r="H250" s="117" t="s">
        <v>5676</v>
      </c>
      <c r="I250" s="117" t="s">
        <v>154</v>
      </c>
      <c r="J250" s="62">
        <v>16.2</v>
      </c>
      <c r="K250" s="62">
        <v>6.5</v>
      </c>
      <c r="L250" s="62">
        <v>2.5</v>
      </c>
      <c r="M250" s="62">
        <v>25.2</v>
      </c>
      <c r="N250" s="62">
        <v>50</v>
      </c>
      <c r="O250" s="62">
        <v>22</v>
      </c>
      <c r="P250" s="62">
        <v>23</v>
      </c>
      <c r="Q250" s="62">
        <v>28</v>
      </c>
      <c r="R250" s="62">
        <v>22</v>
      </c>
      <c r="S250" s="62">
        <v>30</v>
      </c>
      <c r="T250" s="62">
        <v>19</v>
      </c>
      <c r="U250" s="62">
        <v>22</v>
      </c>
      <c r="V250" s="62">
        <v>24</v>
      </c>
      <c r="W250" s="62">
        <v>24</v>
      </c>
      <c r="X250" s="62">
        <v>0</v>
      </c>
      <c r="Y250" s="62">
        <v>0</v>
      </c>
      <c r="Z250" s="62">
        <v>0</v>
      </c>
      <c r="AA250" s="62">
        <v>0</v>
      </c>
      <c r="AB250" s="62">
        <v>0</v>
      </c>
      <c r="AC250" s="62">
        <v>0</v>
      </c>
      <c r="AD250" s="62">
        <v>0</v>
      </c>
      <c r="AE250" s="62">
        <v>143</v>
      </c>
      <c r="AF250" s="62">
        <v>133</v>
      </c>
      <c r="AG250" s="62">
        <v>0</v>
      </c>
      <c r="AH250" s="62">
        <v>0</v>
      </c>
      <c r="AI250" s="62">
        <v>0</v>
      </c>
      <c r="AJ250" s="62" t="s">
        <v>290</v>
      </c>
      <c r="AK250" s="62">
        <v>0</v>
      </c>
      <c r="AL250" s="62">
        <v>0</v>
      </c>
      <c r="AM250" s="62" t="s">
        <v>290</v>
      </c>
      <c r="AN250" s="62">
        <v>261</v>
      </c>
      <c r="AO250" s="62">
        <v>11</v>
      </c>
      <c r="AP250" s="62">
        <v>276</v>
      </c>
      <c r="AQ250" s="62">
        <v>50</v>
      </c>
    </row>
    <row r="251" spans="1:43">
      <c r="A251" s="116" t="s">
        <v>1617</v>
      </c>
      <c r="B251" s="117" t="s">
        <v>1618</v>
      </c>
      <c r="C251" s="117" t="s">
        <v>5677</v>
      </c>
      <c r="D251" s="117" t="s">
        <v>1621</v>
      </c>
      <c r="E251" s="117" t="s">
        <v>1622</v>
      </c>
      <c r="F251" s="62" t="s">
        <v>288</v>
      </c>
      <c r="G251" s="117" t="s">
        <v>5678</v>
      </c>
      <c r="H251" s="117" t="s">
        <v>5679</v>
      </c>
      <c r="I251" s="117" t="s">
        <v>155</v>
      </c>
      <c r="J251" s="62">
        <v>27</v>
      </c>
      <c r="K251" s="62">
        <v>10</v>
      </c>
      <c r="L251" s="62">
        <v>4</v>
      </c>
      <c r="M251" s="62">
        <v>41</v>
      </c>
      <c r="N251" s="62">
        <v>0</v>
      </c>
      <c r="O251" s="62">
        <v>0</v>
      </c>
      <c r="P251" s="62">
        <v>0</v>
      </c>
      <c r="Q251" s="62">
        <v>0</v>
      </c>
      <c r="R251" s="62">
        <v>0</v>
      </c>
      <c r="S251" s="62">
        <v>0</v>
      </c>
      <c r="T251" s="62">
        <v>0</v>
      </c>
      <c r="U251" s="62">
        <v>0</v>
      </c>
      <c r="V251" s="62">
        <v>0</v>
      </c>
      <c r="W251" s="62">
        <v>0</v>
      </c>
      <c r="X251" s="62">
        <v>83</v>
      </c>
      <c r="Y251" s="62">
        <v>80</v>
      </c>
      <c r="Z251" s="62">
        <v>97</v>
      </c>
      <c r="AA251" s="62">
        <v>86</v>
      </c>
      <c r="AB251" s="62">
        <v>0</v>
      </c>
      <c r="AC251" s="62">
        <v>0</v>
      </c>
      <c r="AD251" s="62">
        <v>0</v>
      </c>
      <c r="AE251" s="62">
        <v>175</v>
      </c>
      <c r="AF251" s="62">
        <v>171</v>
      </c>
      <c r="AG251" s="62">
        <v>47</v>
      </c>
      <c r="AH251" s="62">
        <v>42</v>
      </c>
      <c r="AI251" s="62" t="s">
        <v>290</v>
      </c>
      <c r="AJ251" s="62" t="s">
        <v>290</v>
      </c>
      <c r="AK251" s="62">
        <v>0</v>
      </c>
      <c r="AL251" s="62">
        <v>21</v>
      </c>
      <c r="AM251" s="62" t="s">
        <v>290</v>
      </c>
      <c r="AN251" s="62">
        <v>303</v>
      </c>
      <c r="AO251" s="62" t="s">
        <v>290</v>
      </c>
      <c r="AP251" s="62">
        <v>346</v>
      </c>
      <c r="AQ251" s="62" t="s">
        <v>290</v>
      </c>
    </row>
    <row r="252" spans="1:43">
      <c r="A252" s="116" t="s">
        <v>1624</v>
      </c>
      <c r="B252" s="117" t="s">
        <v>1625</v>
      </c>
      <c r="C252" s="117" t="s">
        <v>5680</v>
      </c>
      <c r="D252" s="117" t="s">
        <v>1628</v>
      </c>
      <c r="E252" s="117" t="s">
        <v>1622</v>
      </c>
      <c r="F252" s="62" t="s">
        <v>288</v>
      </c>
      <c r="G252" s="117" t="s">
        <v>5681</v>
      </c>
      <c r="H252" s="117" t="s">
        <v>5682</v>
      </c>
      <c r="I252" s="117" t="s">
        <v>155</v>
      </c>
      <c r="J252" s="62">
        <v>29</v>
      </c>
      <c r="K252" s="62">
        <v>2</v>
      </c>
      <c r="L252" s="62">
        <v>2</v>
      </c>
      <c r="M252" s="62">
        <v>35</v>
      </c>
      <c r="N252" s="62">
        <v>58</v>
      </c>
      <c r="O252" s="62">
        <v>46</v>
      </c>
      <c r="P252" s="62">
        <v>32</v>
      </c>
      <c r="Q252" s="62">
        <v>35</v>
      </c>
      <c r="R252" s="62">
        <v>47</v>
      </c>
      <c r="S252" s="62">
        <v>35</v>
      </c>
      <c r="T252" s="62">
        <v>35</v>
      </c>
      <c r="U252" s="62">
        <v>34</v>
      </c>
      <c r="V252" s="62">
        <v>40</v>
      </c>
      <c r="W252" s="62">
        <v>18</v>
      </c>
      <c r="X252" s="62">
        <v>0</v>
      </c>
      <c r="Y252" s="62">
        <v>0</v>
      </c>
      <c r="Z252" s="62">
        <v>0</v>
      </c>
      <c r="AA252" s="62">
        <v>0</v>
      </c>
      <c r="AB252" s="62">
        <v>0</v>
      </c>
      <c r="AC252" s="62">
        <v>0</v>
      </c>
      <c r="AD252" s="62">
        <v>0</v>
      </c>
      <c r="AE252" s="62">
        <v>180</v>
      </c>
      <c r="AF252" s="62">
        <v>200</v>
      </c>
      <c r="AG252" s="62">
        <v>0</v>
      </c>
      <c r="AH252" s="62">
        <v>0</v>
      </c>
      <c r="AI252" s="62">
        <v>0</v>
      </c>
      <c r="AJ252" s="62">
        <v>0</v>
      </c>
      <c r="AK252" s="62">
        <v>0</v>
      </c>
      <c r="AL252" s="62">
        <v>0</v>
      </c>
      <c r="AM252" s="62">
        <v>0</v>
      </c>
      <c r="AN252" s="62">
        <v>365</v>
      </c>
      <c r="AO252" s="62" t="s">
        <v>290</v>
      </c>
      <c r="AP252" s="62">
        <v>380</v>
      </c>
      <c r="AQ252" s="62">
        <v>0</v>
      </c>
    </row>
    <row r="253" spans="1:43">
      <c r="A253" s="116" t="s">
        <v>1629</v>
      </c>
      <c r="B253" s="117" t="s">
        <v>1585</v>
      </c>
      <c r="C253" s="117" t="s">
        <v>5683</v>
      </c>
      <c r="D253" s="117" t="s">
        <v>1631</v>
      </c>
      <c r="E253" s="117" t="s">
        <v>1632</v>
      </c>
      <c r="F253" s="62" t="s">
        <v>288</v>
      </c>
      <c r="G253" s="117" t="s">
        <v>5684</v>
      </c>
      <c r="H253" s="117" t="s">
        <v>5685</v>
      </c>
      <c r="I253" s="117" t="s">
        <v>155</v>
      </c>
      <c r="J253" s="62">
        <v>5.5</v>
      </c>
      <c r="K253" s="62">
        <v>2.5</v>
      </c>
      <c r="L253" s="62">
        <v>1</v>
      </c>
      <c r="M253" s="62">
        <v>9</v>
      </c>
      <c r="N253" s="62" t="s">
        <v>290</v>
      </c>
      <c r="O253" s="62" t="s">
        <v>290</v>
      </c>
      <c r="P253" s="62" t="s">
        <v>290</v>
      </c>
      <c r="Q253" s="62" t="s">
        <v>290</v>
      </c>
      <c r="R253" s="62" t="s">
        <v>290</v>
      </c>
      <c r="S253" s="62" t="s">
        <v>290</v>
      </c>
      <c r="T253" s="62" t="s">
        <v>290</v>
      </c>
      <c r="U253" s="62" t="s">
        <v>290</v>
      </c>
      <c r="V253" s="62" t="s">
        <v>290</v>
      </c>
      <c r="W253" s="62">
        <v>11</v>
      </c>
      <c r="X253" s="62">
        <v>0</v>
      </c>
      <c r="Y253" s="62">
        <v>0</v>
      </c>
      <c r="Z253" s="62">
        <v>0</v>
      </c>
      <c r="AA253" s="62">
        <v>0</v>
      </c>
      <c r="AB253" s="62">
        <v>0</v>
      </c>
      <c r="AC253" s="62">
        <v>0</v>
      </c>
      <c r="AD253" s="62">
        <v>0</v>
      </c>
      <c r="AE253" s="62">
        <v>25</v>
      </c>
      <c r="AF253" s="62">
        <v>39</v>
      </c>
      <c r="AG253" s="62">
        <v>0</v>
      </c>
      <c r="AH253" s="62">
        <v>0</v>
      </c>
      <c r="AI253" s="62">
        <v>0</v>
      </c>
      <c r="AJ253" s="62">
        <v>0</v>
      </c>
      <c r="AK253" s="62">
        <v>0</v>
      </c>
      <c r="AL253" s="62">
        <v>0</v>
      </c>
      <c r="AM253" s="62">
        <v>0</v>
      </c>
      <c r="AN253" s="62">
        <v>59</v>
      </c>
      <c r="AO253" s="62" t="s">
        <v>290</v>
      </c>
      <c r="AP253" s="62">
        <v>64</v>
      </c>
      <c r="AQ253" s="62">
        <v>15</v>
      </c>
    </row>
    <row r="254" spans="1:43">
      <c r="A254" s="116" t="s">
        <v>1634</v>
      </c>
      <c r="B254" s="117" t="s">
        <v>1635</v>
      </c>
      <c r="C254" s="117" t="s">
        <v>5686</v>
      </c>
      <c r="D254" s="117" t="s">
        <v>1638</v>
      </c>
      <c r="E254" s="117" t="s">
        <v>1639</v>
      </c>
      <c r="F254" s="62" t="s">
        <v>288</v>
      </c>
      <c r="G254" s="117" t="s">
        <v>5687</v>
      </c>
      <c r="H254" s="117" t="s">
        <v>5688</v>
      </c>
      <c r="I254" s="117" t="s">
        <v>155</v>
      </c>
      <c r="J254" s="62">
        <v>8</v>
      </c>
      <c r="K254" s="62">
        <v>3</v>
      </c>
      <c r="L254" s="62">
        <v>2</v>
      </c>
      <c r="M254" s="62">
        <v>13</v>
      </c>
      <c r="N254" s="62">
        <v>0</v>
      </c>
      <c r="O254" s="62">
        <v>0</v>
      </c>
      <c r="P254" s="62">
        <v>0</v>
      </c>
      <c r="Q254" s="62">
        <v>0</v>
      </c>
      <c r="R254" s="62">
        <v>0</v>
      </c>
      <c r="S254" s="62">
        <v>0</v>
      </c>
      <c r="T254" s="62">
        <v>0</v>
      </c>
      <c r="U254" s="62">
        <v>0</v>
      </c>
      <c r="V254" s="62">
        <v>0</v>
      </c>
      <c r="W254" s="62">
        <v>0</v>
      </c>
      <c r="X254" s="62">
        <v>23</v>
      </c>
      <c r="Y254" s="62">
        <v>32</v>
      </c>
      <c r="Z254" s="62">
        <v>29</v>
      </c>
      <c r="AA254" s="62">
        <v>22</v>
      </c>
      <c r="AB254" s="62">
        <v>0</v>
      </c>
      <c r="AC254" s="62">
        <v>0</v>
      </c>
      <c r="AD254" s="62">
        <v>0</v>
      </c>
      <c r="AE254" s="62">
        <v>55</v>
      </c>
      <c r="AF254" s="62">
        <v>51</v>
      </c>
      <c r="AG254" s="62">
        <v>10</v>
      </c>
      <c r="AH254" s="62">
        <v>11</v>
      </c>
      <c r="AI254" s="62">
        <v>0</v>
      </c>
      <c r="AJ254" s="62" t="s">
        <v>290</v>
      </c>
      <c r="AK254" s="62" t="s">
        <v>290</v>
      </c>
      <c r="AL254" s="62" t="s">
        <v>290</v>
      </c>
      <c r="AM254" s="62">
        <v>0</v>
      </c>
      <c r="AN254" s="62">
        <v>88</v>
      </c>
      <c r="AO254" s="62" t="s">
        <v>290</v>
      </c>
      <c r="AP254" s="62">
        <v>106</v>
      </c>
      <c r="AQ254" s="62">
        <v>15</v>
      </c>
    </row>
    <row r="255" spans="1:43">
      <c r="A255" s="116" t="s">
        <v>1641</v>
      </c>
      <c r="B255" s="117" t="s">
        <v>1642</v>
      </c>
      <c r="C255" s="117" t="s">
        <v>5689</v>
      </c>
      <c r="D255" s="117" t="s">
        <v>1645</v>
      </c>
      <c r="E255" s="117" t="s">
        <v>1646</v>
      </c>
      <c r="F255" s="62" t="s">
        <v>288</v>
      </c>
      <c r="G255" s="117" t="s">
        <v>5690</v>
      </c>
      <c r="H255" s="117" t="s">
        <v>5691</v>
      </c>
      <c r="I255" s="117" t="s">
        <v>156</v>
      </c>
      <c r="J255" s="62">
        <v>10</v>
      </c>
      <c r="K255" s="62">
        <v>3</v>
      </c>
      <c r="L255" s="62">
        <v>1</v>
      </c>
      <c r="M255" s="62">
        <v>14</v>
      </c>
      <c r="N255" s="62">
        <v>23</v>
      </c>
      <c r="O255" s="62">
        <v>13</v>
      </c>
      <c r="P255" s="62" t="s">
        <v>290</v>
      </c>
      <c r="Q255" s="62">
        <v>10</v>
      </c>
      <c r="R255" s="62" t="s">
        <v>290</v>
      </c>
      <c r="S255" s="62">
        <v>12</v>
      </c>
      <c r="T255" s="62">
        <v>13</v>
      </c>
      <c r="U255" s="62">
        <v>10</v>
      </c>
      <c r="V255" s="62">
        <v>10</v>
      </c>
      <c r="W255" s="62" t="s">
        <v>290</v>
      </c>
      <c r="X255" s="62">
        <v>0</v>
      </c>
      <c r="Y255" s="62">
        <v>0</v>
      </c>
      <c r="Z255" s="62">
        <v>0</v>
      </c>
      <c r="AA255" s="62">
        <v>0</v>
      </c>
      <c r="AB255" s="62">
        <v>0</v>
      </c>
      <c r="AC255" s="62">
        <v>0</v>
      </c>
      <c r="AD255" s="62">
        <v>0</v>
      </c>
      <c r="AE255" s="62">
        <v>64</v>
      </c>
      <c r="AF255" s="62">
        <v>51</v>
      </c>
      <c r="AG255" s="62">
        <v>0</v>
      </c>
      <c r="AH255" s="62">
        <v>0</v>
      </c>
      <c r="AI255" s="62">
        <v>0</v>
      </c>
      <c r="AJ255" s="62" t="s">
        <v>290</v>
      </c>
      <c r="AK255" s="62">
        <v>0</v>
      </c>
      <c r="AL255" s="62" t="s">
        <v>290</v>
      </c>
      <c r="AM255" s="62">
        <v>0</v>
      </c>
      <c r="AN255" s="62">
        <v>102</v>
      </c>
      <c r="AO255" s="62" t="s">
        <v>290</v>
      </c>
      <c r="AP255" s="62">
        <v>115</v>
      </c>
      <c r="AQ255" s="62" t="s">
        <v>290</v>
      </c>
    </row>
    <row r="256" spans="1:43">
      <c r="A256" s="116" t="s">
        <v>1653</v>
      </c>
      <c r="B256" s="117" t="s">
        <v>319</v>
      </c>
      <c r="C256" s="117" t="s">
        <v>5692</v>
      </c>
      <c r="D256" s="117" t="s">
        <v>1654</v>
      </c>
      <c r="E256" s="117" t="s">
        <v>1639</v>
      </c>
      <c r="F256" s="62" t="s">
        <v>288</v>
      </c>
      <c r="G256" s="117" t="s">
        <v>5693</v>
      </c>
      <c r="H256" s="117" t="s">
        <v>5694</v>
      </c>
      <c r="I256" s="117" t="s">
        <v>157</v>
      </c>
      <c r="J256" s="62">
        <v>8</v>
      </c>
      <c r="K256" s="62">
        <v>2</v>
      </c>
      <c r="L256" s="62">
        <v>2</v>
      </c>
      <c r="M256" s="62">
        <v>12</v>
      </c>
      <c r="N256" s="62">
        <v>14</v>
      </c>
      <c r="O256" s="62">
        <v>18</v>
      </c>
      <c r="P256" s="62">
        <v>19</v>
      </c>
      <c r="Q256" s="62" t="s">
        <v>290</v>
      </c>
      <c r="R256" s="62">
        <v>13</v>
      </c>
      <c r="S256" s="62" t="s">
        <v>290</v>
      </c>
      <c r="T256" s="62" t="s">
        <v>290</v>
      </c>
      <c r="U256" s="62">
        <v>10</v>
      </c>
      <c r="V256" s="62" t="s">
        <v>290</v>
      </c>
      <c r="W256" s="62" t="s">
        <v>290</v>
      </c>
      <c r="X256" s="62">
        <v>0</v>
      </c>
      <c r="Y256" s="62">
        <v>0</v>
      </c>
      <c r="Z256" s="62">
        <v>0</v>
      </c>
      <c r="AA256" s="62">
        <v>0</v>
      </c>
      <c r="AB256" s="62">
        <v>16</v>
      </c>
      <c r="AC256" s="62">
        <v>0</v>
      </c>
      <c r="AD256" s="62">
        <v>0</v>
      </c>
      <c r="AE256" s="62">
        <v>63</v>
      </c>
      <c r="AF256" s="62">
        <v>64</v>
      </c>
      <c r="AG256" s="62">
        <v>0</v>
      </c>
      <c r="AH256" s="62">
        <v>0</v>
      </c>
      <c r="AI256" s="62" t="s">
        <v>290</v>
      </c>
      <c r="AJ256" s="62" t="s">
        <v>290</v>
      </c>
      <c r="AK256" s="62" t="s">
        <v>290</v>
      </c>
      <c r="AL256" s="62">
        <v>0</v>
      </c>
      <c r="AM256" s="62">
        <v>0</v>
      </c>
      <c r="AN256" s="62">
        <v>110</v>
      </c>
      <c r="AO256" s="62">
        <v>10</v>
      </c>
      <c r="AP256" s="62">
        <v>127</v>
      </c>
      <c r="AQ256" s="62">
        <v>38</v>
      </c>
    </row>
    <row r="257" spans="1:43">
      <c r="A257" s="116" t="s">
        <v>1655</v>
      </c>
      <c r="B257" s="117" t="s">
        <v>1585</v>
      </c>
      <c r="C257" s="117" t="s">
        <v>5695</v>
      </c>
      <c r="D257" s="117" t="s">
        <v>1657</v>
      </c>
      <c r="E257" s="117" t="s">
        <v>1639</v>
      </c>
      <c r="F257" s="62" t="s">
        <v>288</v>
      </c>
      <c r="G257" s="117" t="s">
        <v>5696</v>
      </c>
      <c r="H257" s="117" t="s">
        <v>5697</v>
      </c>
      <c r="I257" s="117" t="s">
        <v>157</v>
      </c>
      <c r="J257" s="62">
        <v>6</v>
      </c>
      <c r="K257" s="62">
        <v>3</v>
      </c>
      <c r="L257" s="62">
        <v>1</v>
      </c>
      <c r="M257" s="62">
        <v>10</v>
      </c>
      <c r="N257" s="62">
        <v>13</v>
      </c>
      <c r="O257" s="62" t="s">
        <v>290</v>
      </c>
      <c r="P257" s="62" t="s">
        <v>290</v>
      </c>
      <c r="Q257" s="62" t="s">
        <v>290</v>
      </c>
      <c r="R257" s="62" t="s">
        <v>290</v>
      </c>
      <c r="S257" s="62" t="s">
        <v>290</v>
      </c>
      <c r="T257" s="62" t="s">
        <v>290</v>
      </c>
      <c r="U257" s="62" t="s">
        <v>290</v>
      </c>
      <c r="V257" s="62" t="s">
        <v>290</v>
      </c>
      <c r="W257" s="62" t="s">
        <v>290</v>
      </c>
      <c r="X257" s="62">
        <v>0</v>
      </c>
      <c r="Y257" s="62">
        <v>0</v>
      </c>
      <c r="Z257" s="62">
        <v>0</v>
      </c>
      <c r="AA257" s="62">
        <v>0</v>
      </c>
      <c r="AB257" s="62">
        <v>0</v>
      </c>
      <c r="AC257" s="62">
        <v>0</v>
      </c>
      <c r="AD257" s="62">
        <v>0</v>
      </c>
      <c r="AE257" s="62">
        <v>30</v>
      </c>
      <c r="AF257" s="62">
        <v>18</v>
      </c>
      <c r="AG257" s="62">
        <v>0</v>
      </c>
      <c r="AH257" s="62">
        <v>0</v>
      </c>
      <c r="AI257" s="62">
        <v>0</v>
      </c>
      <c r="AJ257" s="62" t="s">
        <v>290</v>
      </c>
      <c r="AK257" s="62" t="s">
        <v>290</v>
      </c>
      <c r="AL257" s="62" t="s">
        <v>290</v>
      </c>
      <c r="AM257" s="62">
        <v>0</v>
      </c>
      <c r="AN257" s="62">
        <v>38</v>
      </c>
      <c r="AO257" s="62">
        <v>0</v>
      </c>
      <c r="AP257" s="62">
        <v>48</v>
      </c>
      <c r="AQ257" s="62">
        <v>11</v>
      </c>
    </row>
    <row r="258" spans="1:43">
      <c r="A258" s="116" t="s">
        <v>1658</v>
      </c>
      <c r="B258" s="117" t="s">
        <v>1659</v>
      </c>
      <c r="C258" s="117" t="s">
        <v>5698</v>
      </c>
      <c r="D258" s="117" t="s">
        <v>1661</v>
      </c>
      <c r="E258" s="117" t="s">
        <v>1639</v>
      </c>
      <c r="F258" s="62" t="s">
        <v>288</v>
      </c>
      <c r="G258" s="117" t="s">
        <v>5699</v>
      </c>
      <c r="H258" s="117" t="s">
        <v>5700</v>
      </c>
      <c r="I258" s="117" t="s">
        <v>157</v>
      </c>
      <c r="J258" s="62">
        <v>13</v>
      </c>
      <c r="K258" s="62">
        <v>7</v>
      </c>
      <c r="L258" s="62">
        <v>1</v>
      </c>
      <c r="M258" s="62">
        <v>21</v>
      </c>
      <c r="N258" s="62">
        <v>0</v>
      </c>
      <c r="O258" s="62">
        <v>13</v>
      </c>
      <c r="P258" s="62">
        <v>13</v>
      </c>
      <c r="Q258" s="62">
        <v>11</v>
      </c>
      <c r="R258" s="62">
        <v>15</v>
      </c>
      <c r="S258" s="62">
        <v>19</v>
      </c>
      <c r="T258" s="62">
        <v>19</v>
      </c>
      <c r="U258" s="62">
        <v>22</v>
      </c>
      <c r="V258" s="62">
        <v>22</v>
      </c>
      <c r="W258" s="62">
        <v>20</v>
      </c>
      <c r="X258" s="62">
        <v>0</v>
      </c>
      <c r="Y258" s="62">
        <v>0</v>
      </c>
      <c r="Z258" s="62">
        <v>0</v>
      </c>
      <c r="AA258" s="62">
        <v>0</v>
      </c>
      <c r="AB258" s="62">
        <v>0</v>
      </c>
      <c r="AC258" s="62">
        <v>0</v>
      </c>
      <c r="AD258" s="62">
        <v>0</v>
      </c>
      <c r="AE258" s="62">
        <v>86</v>
      </c>
      <c r="AF258" s="62">
        <v>68</v>
      </c>
      <c r="AG258" s="62">
        <v>0</v>
      </c>
      <c r="AH258" s="62">
        <v>0</v>
      </c>
      <c r="AI258" s="62">
        <v>0</v>
      </c>
      <c r="AJ258" s="62">
        <v>0</v>
      </c>
      <c r="AK258" s="62" t="s">
        <v>290</v>
      </c>
      <c r="AL258" s="62">
        <v>0</v>
      </c>
      <c r="AM258" s="62" t="s">
        <v>290</v>
      </c>
      <c r="AN258" s="62">
        <v>140</v>
      </c>
      <c r="AO258" s="62">
        <v>11</v>
      </c>
      <c r="AP258" s="62">
        <v>154</v>
      </c>
      <c r="AQ258" s="62">
        <v>26</v>
      </c>
    </row>
    <row r="259" spans="1:43">
      <c r="A259" s="116" t="s">
        <v>1662</v>
      </c>
      <c r="B259" s="117" t="s">
        <v>1663</v>
      </c>
      <c r="C259" s="117" t="s">
        <v>5701</v>
      </c>
      <c r="D259" s="117" t="s">
        <v>1666</v>
      </c>
      <c r="E259" s="117" t="s">
        <v>1667</v>
      </c>
      <c r="F259" s="62" t="s">
        <v>288</v>
      </c>
      <c r="G259" s="117" t="s">
        <v>5702</v>
      </c>
      <c r="H259" s="117" t="s">
        <v>5703</v>
      </c>
      <c r="I259" s="117" t="s">
        <v>158</v>
      </c>
      <c r="J259" s="62">
        <v>6</v>
      </c>
      <c r="K259" s="62">
        <v>1</v>
      </c>
      <c r="L259" s="62">
        <v>1</v>
      </c>
      <c r="M259" s="62">
        <v>8</v>
      </c>
      <c r="N259" s="62">
        <v>46</v>
      </c>
      <c r="O259" s="62" t="s">
        <v>290</v>
      </c>
      <c r="P259" s="62">
        <v>0</v>
      </c>
      <c r="Q259" s="62" t="s">
        <v>290</v>
      </c>
      <c r="R259" s="62" t="s">
        <v>290</v>
      </c>
      <c r="S259" s="62" t="s">
        <v>290</v>
      </c>
      <c r="T259" s="62" t="s">
        <v>290</v>
      </c>
      <c r="U259" s="62" t="s">
        <v>290</v>
      </c>
      <c r="V259" s="62" t="s">
        <v>290</v>
      </c>
      <c r="W259" s="62" t="s">
        <v>290</v>
      </c>
      <c r="X259" s="62">
        <v>0</v>
      </c>
      <c r="Y259" s="62">
        <v>0</v>
      </c>
      <c r="Z259" s="62">
        <v>0</v>
      </c>
      <c r="AA259" s="62">
        <v>0</v>
      </c>
      <c r="AB259" s="62">
        <v>0</v>
      </c>
      <c r="AC259" s="62">
        <v>0</v>
      </c>
      <c r="AD259" s="62">
        <v>0</v>
      </c>
      <c r="AE259" s="62">
        <v>33</v>
      </c>
      <c r="AF259" s="62">
        <v>53</v>
      </c>
      <c r="AG259" s="62">
        <v>0</v>
      </c>
      <c r="AH259" s="62">
        <v>0</v>
      </c>
      <c r="AI259" s="62">
        <v>0</v>
      </c>
      <c r="AJ259" s="62">
        <v>0</v>
      </c>
      <c r="AK259" s="62">
        <v>0</v>
      </c>
      <c r="AL259" s="62">
        <v>0</v>
      </c>
      <c r="AM259" s="62">
        <v>0</v>
      </c>
      <c r="AN259" s="62">
        <v>86</v>
      </c>
      <c r="AO259" s="62">
        <v>0</v>
      </c>
      <c r="AP259" s="62">
        <v>86</v>
      </c>
      <c r="AQ259" s="62">
        <v>13</v>
      </c>
    </row>
    <row r="260" spans="1:43">
      <c r="A260" s="116" t="s">
        <v>1669</v>
      </c>
      <c r="B260" s="117" t="s">
        <v>326</v>
      </c>
      <c r="C260" s="117" t="s">
        <v>5704</v>
      </c>
      <c r="D260" s="117" t="s">
        <v>1671</v>
      </c>
      <c r="E260" s="117" t="s">
        <v>1672</v>
      </c>
      <c r="F260" s="62" t="s">
        <v>288</v>
      </c>
      <c r="G260" s="117" t="s">
        <v>5705</v>
      </c>
      <c r="H260" s="117" t="s">
        <v>5706</v>
      </c>
      <c r="I260" s="117" t="s">
        <v>158</v>
      </c>
      <c r="J260" s="62">
        <v>6</v>
      </c>
      <c r="K260" s="62">
        <v>1</v>
      </c>
      <c r="L260" s="62">
        <v>1</v>
      </c>
      <c r="M260" s="62">
        <v>8</v>
      </c>
      <c r="N260" s="62" t="s">
        <v>290</v>
      </c>
      <c r="O260" s="62" t="s">
        <v>290</v>
      </c>
      <c r="P260" s="62" t="s">
        <v>290</v>
      </c>
      <c r="Q260" s="62" t="s">
        <v>290</v>
      </c>
      <c r="R260" s="62" t="s">
        <v>290</v>
      </c>
      <c r="S260" s="62">
        <v>12</v>
      </c>
      <c r="T260" s="62">
        <v>13</v>
      </c>
      <c r="U260" s="62">
        <v>10</v>
      </c>
      <c r="V260" s="62" t="s">
        <v>290</v>
      </c>
      <c r="W260" s="62" t="s">
        <v>290</v>
      </c>
      <c r="X260" s="62">
        <v>0</v>
      </c>
      <c r="Y260" s="62">
        <v>0</v>
      </c>
      <c r="Z260" s="62">
        <v>0</v>
      </c>
      <c r="AA260" s="62">
        <v>0</v>
      </c>
      <c r="AB260" s="62">
        <v>0</v>
      </c>
      <c r="AC260" s="62">
        <v>0</v>
      </c>
      <c r="AD260" s="62">
        <v>0</v>
      </c>
      <c r="AE260" s="62">
        <v>37</v>
      </c>
      <c r="AF260" s="62">
        <v>34</v>
      </c>
      <c r="AG260" s="62">
        <v>0</v>
      </c>
      <c r="AH260" s="62">
        <v>0</v>
      </c>
      <c r="AI260" s="62">
        <v>0</v>
      </c>
      <c r="AJ260" s="62">
        <v>0</v>
      </c>
      <c r="AK260" s="62" t="s">
        <v>290</v>
      </c>
      <c r="AL260" s="62">
        <v>0</v>
      </c>
      <c r="AM260" s="62">
        <v>0</v>
      </c>
      <c r="AN260" s="62">
        <v>70</v>
      </c>
      <c r="AO260" s="62">
        <v>0</v>
      </c>
      <c r="AP260" s="62">
        <v>71</v>
      </c>
      <c r="AQ260" s="62">
        <v>26</v>
      </c>
    </row>
    <row r="261" spans="1:43">
      <c r="A261" s="116" t="s">
        <v>1681</v>
      </c>
      <c r="B261" s="117" t="s">
        <v>1682</v>
      </c>
      <c r="C261" s="117" t="s">
        <v>5707</v>
      </c>
      <c r="D261" s="117" t="s">
        <v>1683</v>
      </c>
      <c r="E261" s="117" t="s">
        <v>1679</v>
      </c>
      <c r="F261" s="62" t="s">
        <v>288</v>
      </c>
      <c r="G261" s="117" t="s">
        <v>5708</v>
      </c>
      <c r="H261" s="117" t="s">
        <v>5709</v>
      </c>
      <c r="I261" s="117" t="s">
        <v>158</v>
      </c>
      <c r="J261" s="62">
        <v>11</v>
      </c>
      <c r="K261" s="62">
        <v>4</v>
      </c>
      <c r="L261" s="62">
        <v>2</v>
      </c>
      <c r="M261" s="62">
        <v>17</v>
      </c>
      <c r="N261" s="62">
        <v>30</v>
      </c>
      <c r="O261" s="62">
        <v>10</v>
      </c>
      <c r="P261" s="62">
        <v>12</v>
      </c>
      <c r="Q261" s="62">
        <v>10</v>
      </c>
      <c r="R261" s="62">
        <v>11</v>
      </c>
      <c r="S261" s="62">
        <v>12</v>
      </c>
      <c r="T261" s="62" t="s">
        <v>290</v>
      </c>
      <c r="U261" s="62" t="s">
        <v>290</v>
      </c>
      <c r="V261" s="62">
        <v>11</v>
      </c>
      <c r="W261" s="62" t="s">
        <v>290</v>
      </c>
      <c r="X261" s="62">
        <v>0</v>
      </c>
      <c r="Y261" s="62">
        <v>0</v>
      </c>
      <c r="Z261" s="62">
        <v>0</v>
      </c>
      <c r="AA261" s="62">
        <v>0</v>
      </c>
      <c r="AB261" s="62">
        <v>0</v>
      </c>
      <c r="AC261" s="62">
        <v>0</v>
      </c>
      <c r="AD261" s="62">
        <v>0</v>
      </c>
      <c r="AE261" s="62">
        <v>51</v>
      </c>
      <c r="AF261" s="62">
        <v>64</v>
      </c>
      <c r="AG261" s="62">
        <v>0</v>
      </c>
      <c r="AH261" s="62">
        <v>0</v>
      </c>
      <c r="AI261" s="62">
        <v>0</v>
      </c>
      <c r="AJ261" s="62" t="s">
        <v>290</v>
      </c>
      <c r="AK261" s="62">
        <v>0</v>
      </c>
      <c r="AL261" s="62">
        <v>0</v>
      </c>
      <c r="AM261" s="62">
        <v>0</v>
      </c>
      <c r="AN261" s="62">
        <v>110</v>
      </c>
      <c r="AO261" s="62" t="s">
        <v>290</v>
      </c>
      <c r="AP261" s="62">
        <v>115</v>
      </c>
      <c r="AQ261" s="62" t="s">
        <v>290</v>
      </c>
    </row>
    <row r="262" spans="1:43">
      <c r="A262" s="116" t="s">
        <v>1684</v>
      </c>
      <c r="B262" s="117" t="s">
        <v>1685</v>
      </c>
      <c r="C262" s="117" t="s">
        <v>5710</v>
      </c>
      <c r="D262" s="117" t="s">
        <v>1688</v>
      </c>
      <c r="E262" s="117" t="s">
        <v>1122</v>
      </c>
      <c r="F262" s="62" t="s">
        <v>288</v>
      </c>
      <c r="G262" s="117" t="s">
        <v>5711</v>
      </c>
      <c r="H262" s="117" t="s">
        <v>5712</v>
      </c>
      <c r="I262" s="117" t="s">
        <v>146</v>
      </c>
      <c r="J262" s="62">
        <v>16</v>
      </c>
      <c r="K262" s="62">
        <v>14</v>
      </c>
      <c r="L262" s="62">
        <v>6.5</v>
      </c>
      <c r="M262" s="62">
        <v>36.5</v>
      </c>
      <c r="N262" s="62">
        <v>0</v>
      </c>
      <c r="O262" s="62">
        <v>0</v>
      </c>
      <c r="P262" s="62">
        <v>0</v>
      </c>
      <c r="Q262" s="62">
        <v>0</v>
      </c>
      <c r="R262" s="62">
        <v>0</v>
      </c>
      <c r="S262" s="62">
        <v>0</v>
      </c>
      <c r="T262" s="62">
        <v>0</v>
      </c>
      <c r="U262" s="62">
        <v>0</v>
      </c>
      <c r="V262" s="62">
        <v>0</v>
      </c>
      <c r="W262" s="62">
        <v>0</v>
      </c>
      <c r="X262" s="62">
        <v>67</v>
      </c>
      <c r="Y262" s="62">
        <v>42</v>
      </c>
      <c r="Z262" s="62">
        <v>47</v>
      </c>
      <c r="AA262" s="62">
        <v>29</v>
      </c>
      <c r="AB262" s="62">
        <v>0</v>
      </c>
      <c r="AC262" s="62">
        <v>0</v>
      </c>
      <c r="AD262" s="62">
        <v>0</v>
      </c>
      <c r="AE262" s="62">
        <v>0</v>
      </c>
      <c r="AF262" s="62">
        <v>225</v>
      </c>
      <c r="AG262" s="62">
        <v>41</v>
      </c>
      <c r="AH262" s="62">
        <v>0</v>
      </c>
      <c r="AI262" s="62">
        <v>0</v>
      </c>
      <c r="AJ262" s="62" t="s">
        <v>290</v>
      </c>
      <c r="AK262" s="62">
        <v>219</v>
      </c>
      <c r="AL262" s="62" t="s">
        <v>290</v>
      </c>
      <c r="AM262" s="62">
        <v>0</v>
      </c>
      <c r="AN262" s="62" t="s">
        <v>290</v>
      </c>
      <c r="AO262" s="62" t="s">
        <v>290</v>
      </c>
      <c r="AP262" s="62">
        <v>225</v>
      </c>
      <c r="AQ262" s="62">
        <v>225</v>
      </c>
    </row>
    <row r="263" spans="1:43">
      <c r="A263" s="116" t="s">
        <v>1690</v>
      </c>
      <c r="B263" s="117" t="s">
        <v>1691</v>
      </c>
      <c r="C263" s="117" t="s">
        <v>5713</v>
      </c>
      <c r="D263" s="117" t="s">
        <v>1694</v>
      </c>
      <c r="E263" s="117" t="s">
        <v>1122</v>
      </c>
      <c r="F263" s="62" t="s">
        <v>288</v>
      </c>
      <c r="G263" s="117" t="s">
        <v>5714</v>
      </c>
      <c r="H263" s="117" t="s">
        <v>5715</v>
      </c>
      <c r="I263" s="117" t="s">
        <v>146</v>
      </c>
      <c r="J263" s="62">
        <v>59.5</v>
      </c>
      <c r="K263" s="62">
        <v>44</v>
      </c>
      <c r="L263" s="62">
        <v>14.5</v>
      </c>
      <c r="M263" s="62">
        <v>118</v>
      </c>
      <c r="N263" s="62">
        <v>60</v>
      </c>
      <c r="O263" s="62">
        <v>48</v>
      </c>
      <c r="P263" s="62">
        <v>42</v>
      </c>
      <c r="Q263" s="62">
        <v>49</v>
      </c>
      <c r="R263" s="62">
        <v>43</v>
      </c>
      <c r="S263" s="62">
        <v>52</v>
      </c>
      <c r="T263" s="62">
        <v>40</v>
      </c>
      <c r="U263" s="62">
        <v>30</v>
      </c>
      <c r="V263" s="62">
        <v>49</v>
      </c>
      <c r="W263" s="62">
        <v>46</v>
      </c>
      <c r="X263" s="62">
        <v>0</v>
      </c>
      <c r="Y263" s="62">
        <v>0</v>
      </c>
      <c r="Z263" s="62">
        <v>0</v>
      </c>
      <c r="AA263" s="62">
        <v>0</v>
      </c>
      <c r="AB263" s="62">
        <v>0</v>
      </c>
      <c r="AC263" s="62">
        <v>0</v>
      </c>
      <c r="AD263" s="62">
        <v>0</v>
      </c>
      <c r="AE263" s="62">
        <v>221</v>
      </c>
      <c r="AF263" s="62">
        <v>238</v>
      </c>
      <c r="AG263" s="62">
        <v>0</v>
      </c>
      <c r="AH263" s="62">
        <v>0</v>
      </c>
      <c r="AI263" s="62">
        <v>0</v>
      </c>
      <c r="AJ263" s="62">
        <v>38</v>
      </c>
      <c r="AK263" s="62">
        <v>18</v>
      </c>
      <c r="AL263" s="62">
        <v>21</v>
      </c>
      <c r="AM263" s="62" t="s">
        <v>290</v>
      </c>
      <c r="AN263" s="62">
        <v>325</v>
      </c>
      <c r="AO263" s="62">
        <v>56</v>
      </c>
      <c r="AP263" s="62">
        <v>459</v>
      </c>
      <c r="AQ263" s="62" t="s">
        <v>290</v>
      </c>
    </row>
    <row r="264" spans="1:43">
      <c r="A264" s="116" t="s">
        <v>1696</v>
      </c>
      <c r="B264" s="117" t="s">
        <v>1697</v>
      </c>
      <c r="C264" s="117" t="s">
        <v>5716</v>
      </c>
      <c r="D264" s="117" t="s">
        <v>1698</v>
      </c>
      <c r="E264" s="117" t="s">
        <v>1122</v>
      </c>
      <c r="F264" s="62" t="s">
        <v>288</v>
      </c>
      <c r="G264" s="117" t="s">
        <v>5717</v>
      </c>
      <c r="H264" s="117" t="s">
        <v>5718</v>
      </c>
      <c r="I264" s="117" t="s">
        <v>146</v>
      </c>
      <c r="J264" s="62">
        <v>47</v>
      </c>
      <c r="K264" s="62">
        <v>25</v>
      </c>
      <c r="L264" s="62">
        <v>7</v>
      </c>
      <c r="M264" s="62">
        <v>79</v>
      </c>
      <c r="N264" s="62">
        <v>0</v>
      </c>
      <c r="O264" s="62">
        <v>0</v>
      </c>
      <c r="P264" s="62">
        <v>0</v>
      </c>
      <c r="Q264" s="62">
        <v>0</v>
      </c>
      <c r="R264" s="62">
        <v>0</v>
      </c>
      <c r="S264" s="62">
        <v>0</v>
      </c>
      <c r="T264" s="62">
        <v>0</v>
      </c>
      <c r="U264" s="62">
        <v>0</v>
      </c>
      <c r="V264" s="62">
        <v>0</v>
      </c>
      <c r="W264" s="62">
        <v>0</v>
      </c>
      <c r="X264" s="62">
        <v>147</v>
      </c>
      <c r="Y264" s="62">
        <v>156</v>
      </c>
      <c r="Z264" s="62">
        <v>94</v>
      </c>
      <c r="AA264" s="62">
        <v>92</v>
      </c>
      <c r="AB264" s="62">
        <v>0</v>
      </c>
      <c r="AC264" s="62">
        <v>0</v>
      </c>
      <c r="AD264" s="62">
        <v>0</v>
      </c>
      <c r="AE264" s="62">
        <v>0</v>
      </c>
      <c r="AF264" s="62">
        <v>489</v>
      </c>
      <c r="AG264" s="62">
        <v>92</v>
      </c>
      <c r="AH264" s="62">
        <v>0</v>
      </c>
      <c r="AI264" s="62" t="s">
        <v>290</v>
      </c>
      <c r="AJ264" s="62">
        <v>17</v>
      </c>
      <c r="AK264" s="62">
        <v>27</v>
      </c>
      <c r="AL264" s="62">
        <v>207</v>
      </c>
      <c r="AM264" s="62" t="s">
        <v>290</v>
      </c>
      <c r="AN264" s="62">
        <v>219</v>
      </c>
      <c r="AO264" s="62">
        <v>16</v>
      </c>
      <c r="AP264" s="62">
        <v>489</v>
      </c>
      <c r="AQ264" s="62">
        <v>80</v>
      </c>
    </row>
    <row r="265" spans="1:43">
      <c r="A265" s="116" t="s">
        <v>1700</v>
      </c>
      <c r="B265" s="117" t="s">
        <v>1701</v>
      </c>
      <c r="C265" s="117" t="s">
        <v>5719</v>
      </c>
      <c r="D265" s="117" t="s">
        <v>1704</v>
      </c>
      <c r="E265" s="117" t="s">
        <v>1122</v>
      </c>
      <c r="F265" s="62" t="s">
        <v>288</v>
      </c>
      <c r="G265" s="117" t="s">
        <v>5720</v>
      </c>
      <c r="H265" s="117" t="s">
        <v>5721</v>
      </c>
      <c r="I265" s="117" t="s">
        <v>146</v>
      </c>
      <c r="J265" s="62">
        <v>3</v>
      </c>
      <c r="K265" s="62">
        <v>0</v>
      </c>
      <c r="L265" s="62">
        <v>1</v>
      </c>
      <c r="M265" s="62">
        <v>4</v>
      </c>
      <c r="N265" s="62">
        <v>15</v>
      </c>
      <c r="O265" s="62">
        <v>14</v>
      </c>
      <c r="P265" s="62">
        <v>12</v>
      </c>
      <c r="Q265" s="62">
        <v>0</v>
      </c>
      <c r="R265" s="62">
        <v>0</v>
      </c>
      <c r="S265" s="62">
        <v>0</v>
      </c>
      <c r="T265" s="62">
        <v>0</v>
      </c>
      <c r="U265" s="62">
        <v>0</v>
      </c>
      <c r="V265" s="62">
        <v>0</v>
      </c>
      <c r="W265" s="62">
        <v>0</v>
      </c>
      <c r="X265" s="62">
        <v>0</v>
      </c>
      <c r="Y265" s="62">
        <v>0</v>
      </c>
      <c r="Z265" s="62">
        <v>0</v>
      </c>
      <c r="AA265" s="62">
        <v>0</v>
      </c>
      <c r="AB265" s="62">
        <v>0</v>
      </c>
      <c r="AC265" s="62">
        <v>0</v>
      </c>
      <c r="AD265" s="62">
        <v>0</v>
      </c>
      <c r="AE265" s="62">
        <v>27</v>
      </c>
      <c r="AF265" s="62">
        <v>14</v>
      </c>
      <c r="AG265" s="62">
        <v>0</v>
      </c>
      <c r="AH265" s="62">
        <v>0</v>
      </c>
      <c r="AI265" s="62">
        <v>0</v>
      </c>
      <c r="AJ265" s="62">
        <v>0</v>
      </c>
      <c r="AK265" s="62">
        <v>41</v>
      </c>
      <c r="AL265" s="62">
        <v>0</v>
      </c>
      <c r="AM265" s="62">
        <v>0</v>
      </c>
      <c r="AN265" s="62">
        <v>0</v>
      </c>
      <c r="AO265" s="62">
        <v>0</v>
      </c>
      <c r="AP265" s="62">
        <v>41</v>
      </c>
      <c r="AQ265" s="62">
        <v>41</v>
      </c>
    </row>
    <row r="266" spans="1:43">
      <c r="A266" s="116" t="s">
        <v>1712</v>
      </c>
      <c r="B266" s="117" t="s">
        <v>1713</v>
      </c>
      <c r="C266" s="117" t="s">
        <v>5722</v>
      </c>
      <c r="D266" s="117" t="s">
        <v>1716</v>
      </c>
      <c r="E266" s="117" t="s">
        <v>1122</v>
      </c>
      <c r="F266" s="62" t="s">
        <v>288</v>
      </c>
      <c r="G266" s="117" t="s">
        <v>5723</v>
      </c>
      <c r="H266" s="117" t="s">
        <v>5724</v>
      </c>
      <c r="I266" s="117" t="s">
        <v>146</v>
      </c>
      <c r="J266" s="62">
        <v>37</v>
      </c>
      <c r="K266" s="62">
        <v>33</v>
      </c>
      <c r="L266" s="62">
        <v>7</v>
      </c>
      <c r="M266" s="62">
        <v>77</v>
      </c>
      <c r="N266" s="62">
        <v>0</v>
      </c>
      <c r="O266" s="62">
        <v>0</v>
      </c>
      <c r="P266" s="62">
        <v>0</v>
      </c>
      <c r="Q266" s="62">
        <v>0</v>
      </c>
      <c r="R266" s="62">
        <v>0</v>
      </c>
      <c r="S266" s="62">
        <v>0</v>
      </c>
      <c r="T266" s="62">
        <v>0</v>
      </c>
      <c r="U266" s="62">
        <v>0</v>
      </c>
      <c r="V266" s="62">
        <v>0</v>
      </c>
      <c r="W266" s="62">
        <v>0</v>
      </c>
      <c r="X266" s="62">
        <v>178</v>
      </c>
      <c r="Y266" s="62">
        <v>165</v>
      </c>
      <c r="Z266" s="62">
        <v>168</v>
      </c>
      <c r="AA266" s="62">
        <v>147</v>
      </c>
      <c r="AB266" s="62">
        <v>0</v>
      </c>
      <c r="AC266" s="62">
        <v>0</v>
      </c>
      <c r="AD266" s="62">
        <v>0</v>
      </c>
      <c r="AE266" s="62">
        <v>0</v>
      </c>
      <c r="AF266" s="62">
        <v>658</v>
      </c>
      <c r="AG266" s="62">
        <v>181</v>
      </c>
      <c r="AH266" s="62">
        <v>0</v>
      </c>
      <c r="AI266" s="62" t="s">
        <v>290</v>
      </c>
      <c r="AJ266" s="62" t="s">
        <v>290</v>
      </c>
      <c r="AK266" s="62">
        <v>97</v>
      </c>
      <c r="AL266" s="62">
        <v>121</v>
      </c>
      <c r="AM266" s="62" t="s">
        <v>290</v>
      </c>
      <c r="AN266" s="62">
        <v>407</v>
      </c>
      <c r="AO266" s="62">
        <v>24</v>
      </c>
      <c r="AP266" s="62">
        <v>658</v>
      </c>
      <c r="AQ266" s="62">
        <v>315</v>
      </c>
    </row>
    <row r="267" spans="1:43">
      <c r="A267" s="116" t="s">
        <v>1718</v>
      </c>
      <c r="B267" s="117" t="s">
        <v>5725</v>
      </c>
      <c r="C267" s="117" t="s">
        <v>5726</v>
      </c>
      <c r="D267" s="117" t="s">
        <v>1721</v>
      </c>
      <c r="E267" s="117" t="s">
        <v>1122</v>
      </c>
      <c r="F267" s="62" t="s">
        <v>288</v>
      </c>
      <c r="G267" s="117" t="s">
        <v>5727</v>
      </c>
      <c r="H267" s="117" t="s">
        <v>5728</v>
      </c>
      <c r="I267" s="117" t="s">
        <v>146</v>
      </c>
      <c r="J267" s="62">
        <v>6</v>
      </c>
      <c r="K267" s="62">
        <v>0</v>
      </c>
      <c r="L267" s="62">
        <v>1</v>
      </c>
      <c r="M267" s="62">
        <v>7</v>
      </c>
      <c r="N267" s="62">
        <v>26</v>
      </c>
      <c r="O267" s="62" t="s">
        <v>290</v>
      </c>
      <c r="P267" s="62" t="s">
        <v>290</v>
      </c>
      <c r="Q267" s="62" t="s">
        <v>290</v>
      </c>
      <c r="R267" s="62">
        <v>12</v>
      </c>
      <c r="S267" s="62">
        <v>0</v>
      </c>
      <c r="T267" s="62">
        <v>0</v>
      </c>
      <c r="U267" s="62">
        <v>0</v>
      </c>
      <c r="V267" s="62">
        <v>0</v>
      </c>
      <c r="W267" s="62">
        <v>0</v>
      </c>
      <c r="X267" s="62">
        <v>0</v>
      </c>
      <c r="Y267" s="62">
        <v>0</v>
      </c>
      <c r="Z267" s="62">
        <v>0</v>
      </c>
      <c r="AA267" s="62">
        <v>0</v>
      </c>
      <c r="AB267" s="62">
        <v>0</v>
      </c>
      <c r="AC267" s="62">
        <v>0</v>
      </c>
      <c r="AD267" s="62">
        <v>0</v>
      </c>
      <c r="AE267" s="62">
        <v>29</v>
      </c>
      <c r="AF267" s="62">
        <v>29</v>
      </c>
      <c r="AG267" s="62">
        <v>0</v>
      </c>
      <c r="AH267" s="62">
        <v>0</v>
      </c>
      <c r="AI267" s="62">
        <v>0</v>
      </c>
      <c r="AJ267" s="62" t="s">
        <v>290</v>
      </c>
      <c r="AK267" s="62" t="s">
        <v>290</v>
      </c>
      <c r="AL267" s="62">
        <v>11</v>
      </c>
      <c r="AM267" s="62">
        <v>0</v>
      </c>
      <c r="AN267" s="62">
        <v>29</v>
      </c>
      <c r="AO267" s="62" t="s">
        <v>290</v>
      </c>
      <c r="AP267" s="62">
        <v>58</v>
      </c>
      <c r="AQ267" s="62" t="s">
        <v>290</v>
      </c>
    </row>
    <row r="268" spans="1:43">
      <c r="A268" s="116" t="s">
        <v>1723</v>
      </c>
      <c r="B268" s="117" t="s">
        <v>1724</v>
      </c>
      <c r="C268" s="117" t="s">
        <v>5729</v>
      </c>
      <c r="D268" s="117" t="s">
        <v>1726</v>
      </c>
      <c r="E268" s="117" t="s">
        <v>1727</v>
      </c>
      <c r="F268" s="62" t="s">
        <v>288</v>
      </c>
      <c r="G268" s="117" t="s">
        <v>5730</v>
      </c>
      <c r="H268" s="117" t="s">
        <v>5731</v>
      </c>
      <c r="I268" s="117" t="s">
        <v>146</v>
      </c>
      <c r="J268" s="62">
        <v>23</v>
      </c>
      <c r="K268" s="62">
        <v>7</v>
      </c>
      <c r="L268" s="62">
        <v>4</v>
      </c>
      <c r="M268" s="62">
        <v>34</v>
      </c>
      <c r="N268" s="62">
        <v>15</v>
      </c>
      <c r="O268" s="62">
        <v>22</v>
      </c>
      <c r="P268" s="62">
        <v>10</v>
      </c>
      <c r="Q268" s="62">
        <v>12</v>
      </c>
      <c r="R268" s="62" t="s">
        <v>290</v>
      </c>
      <c r="S268" s="62" t="s">
        <v>290</v>
      </c>
      <c r="T268" s="62">
        <v>10</v>
      </c>
      <c r="U268" s="62" t="s">
        <v>290</v>
      </c>
      <c r="V268" s="62" t="s">
        <v>290</v>
      </c>
      <c r="W268" s="62">
        <v>15</v>
      </c>
      <c r="X268" s="62">
        <v>10</v>
      </c>
      <c r="Y268" s="62">
        <v>10</v>
      </c>
      <c r="Z268" s="62" t="s">
        <v>290</v>
      </c>
      <c r="AA268" s="62">
        <v>15</v>
      </c>
      <c r="AB268" s="62" t="s">
        <v>290</v>
      </c>
      <c r="AC268" s="62">
        <v>0</v>
      </c>
      <c r="AD268" s="62">
        <v>0</v>
      </c>
      <c r="AE268" s="62">
        <v>97</v>
      </c>
      <c r="AF268" s="62">
        <v>74</v>
      </c>
      <c r="AG268" s="62" t="s">
        <v>290</v>
      </c>
      <c r="AH268" s="62" t="s">
        <v>290</v>
      </c>
      <c r="AI268" s="62">
        <v>0</v>
      </c>
      <c r="AJ268" s="62">
        <v>45</v>
      </c>
      <c r="AK268" s="62">
        <v>29</v>
      </c>
      <c r="AL268" s="62">
        <v>62</v>
      </c>
      <c r="AM268" s="62">
        <v>0</v>
      </c>
      <c r="AN268" s="62">
        <v>35</v>
      </c>
      <c r="AO268" s="62">
        <v>0</v>
      </c>
      <c r="AP268" s="62">
        <v>171</v>
      </c>
      <c r="AQ268" s="62">
        <v>74</v>
      </c>
    </row>
    <row r="269" spans="1:43">
      <c r="A269" s="116" t="s">
        <v>1729</v>
      </c>
      <c r="B269" s="117" t="s">
        <v>1730</v>
      </c>
      <c r="C269" s="117" t="s">
        <v>5732</v>
      </c>
      <c r="D269" s="117" t="s">
        <v>1732</v>
      </c>
      <c r="E269" s="117" t="s">
        <v>1122</v>
      </c>
      <c r="F269" s="62" t="s">
        <v>288</v>
      </c>
      <c r="G269" s="117" t="s">
        <v>1722</v>
      </c>
      <c r="H269" s="117" t="s">
        <v>5733</v>
      </c>
      <c r="I269" s="117" t="s">
        <v>146</v>
      </c>
      <c r="J269" s="62">
        <v>46</v>
      </c>
      <c r="K269" s="62">
        <v>43</v>
      </c>
      <c r="L269" s="62">
        <v>14</v>
      </c>
      <c r="M269" s="62">
        <v>103</v>
      </c>
      <c r="N269" s="62">
        <v>0</v>
      </c>
      <c r="O269" s="62">
        <v>0</v>
      </c>
      <c r="P269" s="62">
        <v>0</v>
      </c>
      <c r="Q269" s="62">
        <v>0</v>
      </c>
      <c r="R269" s="62">
        <v>0</v>
      </c>
      <c r="S269" s="62">
        <v>0</v>
      </c>
      <c r="T269" s="62">
        <v>0</v>
      </c>
      <c r="U269" s="62">
        <v>0</v>
      </c>
      <c r="V269" s="62">
        <v>0</v>
      </c>
      <c r="W269" s="62">
        <v>0</v>
      </c>
      <c r="X269" s="62">
        <v>212</v>
      </c>
      <c r="Y269" s="62">
        <v>201</v>
      </c>
      <c r="Z269" s="62">
        <v>187</v>
      </c>
      <c r="AA269" s="62">
        <v>165</v>
      </c>
      <c r="AB269" s="62">
        <v>0</v>
      </c>
      <c r="AC269" s="62">
        <v>0</v>
      </c>
      <c r="AD269" s="62">
        <v>0</v>
      </c>
      <c r="AE269" s="62">
        <v>361</v>
      </c>
      <c r="AF269" s="62">
        <v>404</v>
      </c>
      <c r="AG269" s="62">
        <v>86</v>
      </c>
      <c r="AH269" s="62">
        <v>77</v>
      </c>
      <c r="AI269" s="62" t="s">
        <v>290</v>
      </c>
      <c r="AJ269" s="62">
        <v>14</v>
      </c>
      <c r="AK269" s="62">
        <v>339</v>
      </c>
      <c r="AL269" s="62">
        <v>286</v>
      </c>
      <c r="AM269" s="62">
        <v>0</v>
      </c>
      <c r="AN269" s="62">
        <v>94</v>
      </c>
      <c r="AO269" s="62">
        <v>26</v>
      </c>
      <c r="AP269" s="62">
        <v>765</v>
      </c>
      <c r="AQ269" s="62">
        <v>450</v>
      </c>
    </row>
    <row r="270" spans="1:43">
      <c r="A270" s="116" t="s">
        <v>1733</v>
      </c>
      <c r="B270" s="117" t="s">
        <v>1734</v>
      </c>
      <c r="C270" s="117" t="s">
        <v>5734</v>
      </c>
      <c r="D270" s="117" t="s">
        <v>1737</v>
      </c>
      <c r="E270" s="117" t="s">
        <v>1122</v>
      </c>
      <c r="F270" s="62" t="s">
        <v>288</v>
      </c>
      <c r="G270" s="117" t="s">
        <v>5735</v>
      </c>
      <c r="H270" s="117" t="s">
        <v>5736</v>
      </c>
      <c r="I270" s="117" t="s">
        <v>146</v>
      </c>
      <c r="J270" s="62">
        <v>103</v>
      </c>
      <c r="K270" s="62">
        <v>19</v>
      </c>
      <c r="L270" s="62">
        <v>35</v>
      </c>
      <c r="M270" s="62">
        <v>157</v>
      </c>
      <c r="N270" s="62">
        <v>0</v>
      </c>
      <c r="O270" s="62">
        <v>0</v>
      </c>
      <c r="P270" s="62">
        <v>0</v>
      </c>
      <c r="Q270" s="62">
        <v>0</v>
      </c>
      <c r="R270" s="62">
        <v>0</v>
      </c>
      <c r="S270" s="62">
        <v>0</v>
      </c>
      <c r="T270" s="62">
        <v>0</v>
      </c>
      <c r="U270" s="62">
        <v>0</v>
      </c>
      <c r="V270" s="62">
        <v>0</v>
      </c>
      <c r="W270" s="62">
        <v>0</v>
      </c>
      <c r="X270" s="62">
        <v>332</v>
      </c>
      <c r="Y270" s="62">
        <v>315</v>
      </c>
      <c r="Z270" s="62">
        <v>352</v>
      </c>
      <c r="AA270" s="62">
        <v>234</v>
      </c>
      <c r="AB270" s="62">
        <v>0</v>
      </c>
      <c r="AC270" s="62">
        <v>0</v>
      </c>
      <c r="AD270" s="62">
        <v>0</v>
      </c>
      <c r="AE270" s="62">
        <v>616</v>
      </c>
      <c r="AF270" s="62">
        <v>617</v>
      </c>
      <c r="AG270" s="62">
        <v>106</v>
      </c>
      <c r="AH270" s="62">
        <v>128</v>
      </c>
      <c r="AI270" s="62" t="s">
        <v>290</v>
      </c>
      <c r="AJ270" s="62">
        <v>36</v>
      </c>
      <c r="AK270" s="62">
        <v>65</v>
      </c>
      <c r="AL270" s="62">
        <v>157</v>
      </c>
      <c r="AM270" s="62">
        <v>0</v>
      </c>
      <c r="AN270" s="62">
        <v>841</v>
      </c>
      <c r="AO270" s="62">
        <v>130</v>
      </c>
      <c r="AP270" s="62">
        <v>1233</v>
      </c>
      <c r="AQ270" s="62">
        <v>75</v>
      </c>
    </row>
    <row r="271" spans="1:43">
      <c r="A271" s="116" t="s">
        <v>1744</v>
      </c>
      <c r="B271" s="117" t="s">
        <v>1745</v>
      </c>
      <c r="C271" s="117" t="s">
        <v>5737</v>
      </c>
      <c r="D271" s="117" t="s">
        <v>1748</v>
      </c>
      <c r="E271" s="117" t="s">
        <v>1122</v>
      </c>
      <c r="F271" s="62" t="s">
        <v>288</v>
      </c>
      <c r="G271" s="117" t="s">
        <v>5738</v>
      </c>
      <c r="H271" s="117" t="s">
        <v>5739</v>
      </c>
      <c r="I271" s="117" t="s">
        <v>146</v>
      </c>
      <c r="J271" s="62">
        <v>24</v>
      </c>
      <c r="K271" s="62">
        <v>19</v>
      </c>
      <c r="L271" s="62">
        <v>10</v>
      </c>
      <c r="M271" s="62">
        <v>53</v>
      </c>
      <c r="N271" s="62">
        <v>0</v>
      </c>
      <c r="O271" s="62">
        <v>0</v>
      </c>
      <c r="P271" s="62">
        <v>0</v>
      </c>
      <c r="Q271" s="62">
        <v>0</v>
      </c>
      <c r="R271" s="62">
        <v>0</v>
      </c>
      <c r="S271" s="62">
        <v>0</v>
      </c>
      <c r="T271" s="62">
        <v>0</v>
      </c>
      <c r="U271" s="62">
        <v>0</v>
      </c>
      <c r="V271" s="62">
        <v>0</v>
      </c>
      <c r="W271" s="62">
        <v>0</v>
      </c>
      <c r="X271" s="62">
        <v>52</v>
      </c>
      <c r="Y271" s="62">
        <v>66</v>
      </c>
      <c r="Z271" s="62">
        <v>85</v>
      </c>
      <c r="AA271" s="62">
        <v>82</v>
      </c>
      <c r="AB271" s="62">
        <v>0</v>
      </c>
      <c r="AC271" s="62">
        <v>0</v>
      </c>
      <c r="AD271" s="62">
        <v>0</v>
      </c>
      <c r="AE271" s="62">
        <v>127</v>
      </c>
      <c r="AF271" s="62">
        <v>158</v>
      </c>
      <c r="AG271" s="62">
        <v>40</v>
      </c>
      <c r="AH271" s="62">
        <v>40</v>
      </c>
      <c r="AI271" s="62" t="s">
        <v>290</v>
      </c>
      <c r="AJ271" s="62">
        <v>15</v>
      </c>
      <c r="AK271" s="62">
        <v>66</v>
      </c>
      <c r="AL271" s="62">
        <v>171</v>
      </c>
      <c r="AM271" s="62" t="s">
        <v>290</v>
      </c>
      <c r="AN271" s="62">
        <v>25</v>
      </c>
      <c r="AO271" s="62" t="s">
        <v>290</v>
      </c>
      <c r="AP271" s="62">
        <v>285</v>
      </c>
      <c r="AQ271" s="62">
        <v>285</v>
      </c>
    </row>
    <row r="272" spans="1:43">
      <c r="A272" s="116" t="s">
        <v>1750</v>
      </c>
      <c r="B272" s="117" t="s">
        <v>1751</v>
      </c>
      <c r="C272" s="117" t="s">
        <v>5740</v>
      </c>
      <c r="D272" s="117" t="s">
        <v>1753</v>
      </c>
      <c r="E272" s="117" t="s">
        <v>1122</v>
      </c>
      <c r="F272" s="62" t="s">
        <v>288</v>
      </c>
      <c r="G272" s="117" t="s">
        <v>5741</v>
      </c>
      <c r="H272" s="117" t="s">
        <v>5742</v>
      </c>
      <c r="I272" s="117" t="s">
        <v>146</v>
      </c>
      <c r="J272" s="62">
        <v>15</v>
      </c>
      <c r="K272" s="62">
        <v>20</v>
      </c>
      <c r="L272" s="62">
        <v>4</v>
      </c>
      <c r="M272" s="62">
        <v>39</v>
      </c>
      <c r="N272" s="62">
        <v>0</v>
      </c>
      <c r="O272" s="62">
        <v>0</v>
      </c>
      <c r="P272" s="62">
        <v>0</v>
      </c>
      <c r="Q272" s="62">
        <v>0</v>
      </c>
      <c r="R272" s="62">
        <v>0</v>
      </c>
      <c r="S272" s="62">
        <v>0</v>
      </c>
      <c r="T272" s="62">
        <v>0</v>
      </c>
      <c r="U272" s="62">
        <v>0</v>
      </c>
      <c r="V272" s="62">
        <v>0</v>
      </c>
      <c r="W272" s="62">
        <v>0</v>
      </c>
      <c r="X272" s="62">
        <v>22</v>
      </c>
      <c r="Y272" s="62">
        <v>18</v>
      </c>
      <c r="Z272" s="62">
        <v>27</v>
      </c>
      <c r="AA272" s="62">
        <v>23</v>
      </c>
      <c r="AB272" s="62">
        <v>0</v>
      </c>
      <c r="AC272" s="62">
        <v>0</v>
      </c>
      <c r="AD272" s="62">
        <v>0</v>
      </c>
      <c r="AE272" s="62">
        <v>90</v>
      </c>
      <c r="AF272" s="62">
        <v>0</v>
      </c>
      <c r="AG272" s="62">
        <v>0</v>
      </c>
      <c r="AH272" s="62">
        <v>23</v>
      </c>
      <c r="AI272" s="62">
        <v>0</v>
      </c>
      <c r="AJ272" s="62" t="s">
        <v>290</v>
      </c>
      <c r="AK272" s="62">
        <v>30</v>
      </c>
      <c r="AL272" s="62">
        <v>45</v>
      </c>
      <c r="AM272" s="62" t="s">
        <v>290</v>
      </c>
      <c r="AN272" s="62" t="s">
        <v>290</v>
      </c>
      <c r="AO272" s="62" t="s">
        <v>290</v>
      </c>
      <c r="AP272" s="62">
        <v>90</v>
      </c>
      <c r="AQ272" s="62">
        <v>77</v>
      </c>
    </row>
    <row r="273" spans="1:43">
      <c r="A273" s="116" t="s">
        <v>1755</v>
      </c>
      <c r="B273" s="117" t="s">
        <v>1756</v>
      </c>
      <c r="C273" s="117" t="s">
        <v>5743</v>
      </c>
      <c r="D273" s="117" t="s">
        <v>1759</v>
      </c>
      <c r="E273" s="117" t="s">
        <v>1122</v>
      </c>
      <c r="F273" s="62" t="s">
        <v>288</v>
      </c>
      <c r="G273" s="117" t="s">
        <v>5744</v>
      </c>
      <c r="H273" s="117" t="s">
        <v>5745</v>
      </c>
      <c r="I273" s="117" t="s">
        <v>146</v>
      </c>
      <c r="J273" s="62">
        <v>285</v>
      </c>
      <c r="K273" s="62">
        <v>95</v>
      </c>
      <c r="L273" s="62">
        <v>34</v>
      </c>
      <c r="M273" s="62">
        <v>414</v>
      </c>
      <c r="N273" s="62">
        <v>132</v>
      </c>
      <c r="O273" s="62">
        <v>139</v>
      </c>
      <c r="P273" s="62">
        <v>135</v>
      </c>
      <c r="Q273" s="62">
        <v>136</v>
      </c>
      <c r="R273" s="62">
        <v>137</v>
      </c>
      <c r="S273" s="62">
        <v>135</v>
      </c>
      <c r="T273" s="62">
        <v>139</v>
      </c>
      <c r="U273" s="62">
        <v>149</v>
      </c>
      <c r="V273" s="62">
        <v>149</v>
      </c>
      <c r="W273" s="62">
        <v>154</v>
      </c>
      <c r="X273" s="62">
        <v>164</v>
      </c>
      <c r="Y273" s="62">
        <v>146</v>
      </c>
      <c r="Z273" s="62">
        <v>151</v>
      </c>
      <c r="AA273" s="62">
        <v>141</v>
      </c>
      <c r="AB273" s="62">
        <v>133</v>
      </c>
      <c r="AC273" s="62">
        <v>0</v>
      </c>
      <c r="AD273" s="62">
        <v>0</v>
      </c>
      <c r="AE273" s="62">
        <v>1101</v>
      </c>
      <c r="AF273" s="62">
        <v>1041</v>
      </c>
      <c r="AG273" s="62">
        <v>74</v>
      </c>
      <c r="AH273" s="62">
        <v>74</v>
      </c>
      <c r="AI273" s="62">
        <v>0</v>
      </c>
      <c r="AJ273" s="62">
        <v>434</v>
      </c>
      <c r="AK273" s="62">
        <v>240</v>
      </c>
      <c r="AL273" s="62">
        <v>160</v>
      </c>
      <c r="AM273" s="62">
        <v>0</v>
      </c>
      <c r="AN273" s="62">
        <v>849</v>
      </c>
      <c r="AO273" s="62">
        <v>459</v>
      </c>
      <c r="AP273" s="62">
        <v>2142</v>
      </c>
      <c r="AQ273" s="62">
        <v>54</v>
      </c>
    </row>
    <row r="274" spans="1:43">
      <c r="A274" s="116" t="s">
        <v>1761</v>
      </c>
      <c r="B274" s="117" t="s">
        <v>1762</v>
      </c>
      <c r="C274" s="117" t="s">
        <v>5746</v>
      </c>
      <c r="D274" s="117" t="s">
        <v>1764</v>
      </c>
      <c r="E274" s="117" t="s">
        <v>1122</v>
      </c>
      <c r="F274" s="62" t="s">
        <v>288</v>
      </c>
      <c r="G274" s="117" t="s">
        <v>5747</v>
      </c>
      <c r="H274" s="117" t="s">
        <v>5748</v>
      </c>
      <c r="I274" s="117" t="s">
        <v>146</v>
      </c>
      <c r="J274" s="62">
        <v>16</v>
      </c>
      <c r="K274" s="62">
        <v>6</v>
      </c>
      <c r="L274" s="62">
        <v>4.5</v>
      </c>
      <c r="M274" s="62">
        <v>26.5</v>
      </c>
      <c r="N274" s="62">
        <v>33</v>
      </c>
      <c r="O274" s="62">
        <v>25</v>
      </c>
      <c r="P274" s="62">
        <v>17</v>
      </c>
      <c r="Q274" s="62">
        <v>25</v>
      </c>
      <c r="R274" s="62">
        <v>18</v>
      </c>
      <c r="S274" s="62">
        <v>0</v>
      </c>
      <c r="T274" s="62">
        <v>0</v>
      </c>
      <c r="U274" s="62">
        <v>0</v>
      </c>
      <c r="V274" s="62">
        <v>0</v>
      </c>
      <c r="W274" s="62">
        <v>0</v>
      </c>
      <c r="X274" s="62">
        <v>0</v>
      </c>
      <c r="Y274" s="62">
        <v>0</v>
      </c>
      <c r="Z274" s="62">
        <v>0</v>
      </c>
      <c r="AA274" s="62">
        <v>0</v>
      </c>
      <c r="AB274" s="62">
        <v>0</v>
      </c>
      <c r="AC274" s="62">
        <v>0</v>
      </c>
      <c r="AD274" s="62">
        <v>0</v>
      </c>
      <c r="AE274" s="62">
        <v>63</v>
      </c>
      <c r="AF274" s="62">
        <v>55</v>
      </c>
      <c r="AG274" s="62">
        <v>0</v>
      </c>
      <c r="AH274" s="62">
        <v>0</v>
      </c>
      <c r="AI274" s="62">
        <v>0</v>
      </c>
      <c r="AJ274" s="62">
        <v>12</v>
      </c>
      <c r="AK274" s="62" t="s">
        <v>290</v>
      </c>
      <c r="AL274" s="62">
        <v>15</v>
      </c>
      <c r="AM274" s="62">
        <v>0</v>
      </c>
      <c r="AN274" s="62">
        <v>79</v>
      </c>
      <c r="AO274" s="62" t="s">
        <v>290</v>
      </c>
      <c r="AP274" s="62">
        <v>118</v>
      </c>
      <c r="AQ274" s="62" t="s">
        <v>290</v>
      </c>
    </row>
    <row r="275" spans="1:43">
      <c r="A275" s="116" t="s">
        <v>1765</v>
      </c>
      <c r="B275" s="117" t="s">
        <v>1766</v>
      </c>
      <c r="C275" s="117" t="s">
        <v>5749</v>
      </c>
      <c r="D275" s="117" t="s">
        <v>1769</v>
      </c>
      <c r="E275" s="117" t="s">
        <v>1122</v>
      </c>
      <c r="F275" s="62" t="s">
        <v>288</v>
      </c>
      <c r="G275" s="117" t="s">
        <v>5750</v>
      </c>
      <c r="H275" s="117" t="s">
        <v>5751</v>
      </c>
      <c r="I275" s="117" t="s">
        <v>146</v>
      </c>
      <c r="J275" s="62">
        <v>21</v>
      </c>
      <c r="K275" s="62">
        <v>0</v>
      </c>
      <c r="L275" s="62">
        <v>8</v>
      </c>
      <c r="M275" s="62">
        <v>29</v>
      </c>
      <c r="N275" s="62">
        <v>65</v>
      </c>
      <c r="O275" s="62">
        <v>35</v>
      </c>
      <c r="P275" s="62">
        <v>12</v>
      </c>
      <c r="Q275" s="62" t="s">
        <v>290</v>
      </c>
      <c r="R275" s="62">
        <v>0</v>
      </c>
      <c r="S275" s="62">
        <v>0</v>
      </c>
      <c r="T275" s="62">
        <v>0</v>
      </c>
      <c r="U275" s="62">
        <v>0</v>
      </c>
      <c r="V275" s="62">
        <v>0</v>
      </c>
      <c r="W275" s="62">
        <v>0</v>
      </c>
      <c r="X275" s="62">
        <v>0</v>
      </c>
      <c r="Y275" s="62">
        <v>0</v>
      </c>
      <c r="Z275" s="62">
        <v>0</v>
      </c>
      <c r="AA275" s="62">
        <v>0</v>
      </c>
      <c r="AB275" s="62">
        <v>0</v>
      </c>
      <c r="AC275" s="62">
        <v>0</v>
      </c>
      <c r="AD275" s="62">
        <v>0</v>
      </c>
      <c r="AE275" s="62">
        <v>59</v>
      </c>
      <c r="AF275" s="62">
        <v>59</v>
      </c>
      <c r="AG275" s="62">
        <v>0</v>
      </c>
      <c r="AH275" s="62">
        <v>0</v>
      </c>
      <c r="AI275" s="62">
        <v>0</v>
      </c>
      <c r="AJ275" s="62">
        <v>31</v>
      </c>
      <c r="AK275" s="62">
        <v>27</v>
      </c>
      <c r="AL275" s="62">
        <v>28</v>
      </c>
      <c r="AM275" s="62">
        <v>0</v>
      </c>
      <c r="AN275" s="62">
        <v>32</v>
      </c>
      <c r="AO275" s="62">
        <v>0</v>
      </c>
      <c r="AP275" s="62">
        <v>118</v>
      </c>
      <c r="AQ275" s="62">
        <v>18</v>
      </c>
    </row>
    <row r="276" spans="1:43">
      <c r="A276" s="116" t="s">
        <v>1771</v>
      </c>
      <c r="B276" s="117" t="s">
        <v>1772</v>
      </c>
      <c r="C276" s="117" t="s">
        <v>5752</v>
      </c>
      <c r="D276" s="117" t="s">
        <v>1774</v>
      </c>
      <c r="E276" s="117" t="s">
        <v>1122</v>
      </c>
      <c r="F276" s="62" t="s">
        <v>288</v>
      </c>
      <c r="G276" s="117" t="s">
        <v>5753</v>
      </c>
      <c r="H276" s="117" t="s">
        <v>5754</v>
      </c>
      <c r="I276" s="117" t="s">
        <v>146</v>
      </c>
      <c r="J276" s="62">
        <v>99</v>
      </c>
      <c r="K276" s="62">
        <v>40</v>
      </c>
      <c r="L276" s="62">
        <v>17</v>
      </c>
      <c r="M276" s="62">
        <v>156</v>
      </c>
      <c r="N276" s="62">
        <v>0</v>
      </c>
      <c r="O276" s="62">
        <v>0</v>
      </c>
      <c r="P276" s="62">
        <v>0</v>
      </c>
      <c r="Q276" s="62">
        <v>0</v>
      </c>
      <c r="R276" s="62">
        <v>0</v>
      </c>
      <c r="S276" s="62">
        <v>0</v>
      </c>
      <c r="T276" s="62">
        <v>0</v>
      </c>
      <c r="U276" s="62">
        <v>0</v>
      </c>
      <c r="V276" s="62">
        <v>0</v>
      </c>
      <c r="W276" s="62">
        <v>0</v>
      </c>
      <c r="X276" s="62">
        <v>420</v>
      </c>
      <c r="Y276" s="62">
        <v>375</v>
      </c>
      <c r="Z276" s="62">
        <v>378</v>
      </c>
      <c r="AA276" s="62">
        <v>378</v>
      </c>
      <c r="AB276" s="62">
        <v>0</v>
      </c>
      <c r="AC276" s="62">
        <v>0</v>
      </c>
      <c r="AD276" s="62">
        <v>0</v>
      </c>
      <c r="AE276" s="62">
        <v>834</v>
      </c>
      <c r="AF276" s="62">
        <v>717</v>
      </c>
      <c r="AG276" s="62">
        <v>188</v>
      </c>
      <c r="AH276" s="62">
        <v>200</v>
      </c>
      <c r="AI276" s="62" t="s">
        <v>290</v>
      </c>
      <c r="AJ276" s="62">
        <v>16</v>
      </c>
      <c r="AK276" s="62">
        <v>153</v>
      </c>
      <c r="AL276" s="62">
        <v>308</v>
      </c>
      <c r="AM276" s="62" t="s">
        <v>290</v>
      </c>
      <c r="AN276" s="62">
        <v>1067</v>
      </c>
      <c r="AO276" s="62">
        <v>0</v>
      </c>
      <c r="AP276" s="62">
        <v>1551</v>
      </c>
      <c r="AQ276" s="62">
        <v>0</v>
      </c>
    </row>
    <row r="277" spans="1:43">
      <c r="A277" s="116" t="s">
        <v>1775</v>
      </c>
      <c r="B277" s="117" t="s">
        <v>1776</v>
      </c>
      <c r="C277" s="117" t="s">
        <v>5755</v>
      </c>
      <c r="D277" s="117" t="s">
        <v>1779</v>
      </c>
      <c r="E277" s="117" t="s">
        <v>1122</v>
      </c>
      <c r="F277" s="62" t="s">
        <v>288</v>
      </c>
      <c r="G277" s="117" t="s">
        <v>5756</v>
      </c>
      <c r="H277" s="117" t="s">
        <v>5757</v>
      </c>
      <c r="I277" s="117" t="s">
        <v>146</v>
      </c>
      <c r="J277" s="62">
        <v>66.5</v>
      </c>
      <c r="K277" s="62">
        <v>39</v>
      </c>
      <c r="L277" s="62">
        <v>8</v>
      </c>
      <c r="M277" s="62">
        <v>113.5</v>
      </c>
      <c r="N277" s="62">
        <v>0</v>
      </c>
      <c r="O277" s="62">
        <v>0</v>
      </c>
      <c r="P277" s="62">
        <v>0</v>
      </c>
      <c r="Q277" s="62">
        <v>0</v>
      </c>
      <c r="R277" s="62">
        <v>0</v>
      </c>
      <c r="S277" s="62">
        <v>0</v>
      </c>
      <c r="T277" s="62">
        <v>0</v>
      </c>
      <c r="U277" s="62">
        <v>0</v>
      </c>
      <c r="V277" s="62">
        <v>0</v>
      </c>
      <c r="W277" s="62">
        <v>0</v>
      </c>
      <c r="X277" s="62">
        <v>191</v>
      </c>
      <c r="Y277" s="62">
        <v>200</v>
      </c>
      <c r="Z277" s="62">
        <v>189</v>
      </c>
      <c r="AA277" s="62">
        <v>207</v>
      </c>
      <c r="AB277" s="62">
        <v>0</v>
      </c>
      <c r="AC277" s="62">
        <v>0</v>
      </c>
      <c r="AD277" s="62">
        <v>0</v>
      </c>
      <c r="AE277" s="62">
        <v>787</v>
      </c>
      <c r="AF277" s="62">
        <v>0</v>
      </c>
      <c r="AG277" s="62">
        <v>0</v>
      </c>
      <c r="AH277" s="62">
        <v>207</v>
      </c>
      <c r="AI277" s="62" t="s">
        <v>290</v>
      </c>
      <c r="AJ277" s="62">
        <v>11</v>
      </c>
      <c r="AK277" s="62">
        <v>92</v>
      </c>
      <c r="AL277" s="62">
        <v>138</v>
      </c>
      <c r="AM277" s="62" t="s">
        <v>290</v>
      </c>
      <c r="AN277" s="62">
        <v>513</v>
      </c>
      <c r="AO277" s="62">
        <v>27</v>
      </c>
      <c r="AP277" s="62">
        <v>787</v>
      </c>
      <c r="AQ277" s="62">
        <v>40</v>
      </c>
    </row>
    <row r="278" spans="1:43">
      <c r="A278" s="116" t="s">
        <v>1780</v>
      </c>
      <c r="B278" s="117" t="s">
        <v>1781</v>
      </c>
      <c r="C278" s="117" t="s">
        <v>5758</v>
      </c>
      <c r="D278" s="117" t="s">
        <v>1784</v>
      </c>
      <c r="E278" s="117" t="s">
        <v>1122</v>
      </c>
      <c r="F278" s="62" t="s">
        <v>288</v>
      </c>
      <c r="G278" s="117" t="s">
        <v>5759</v>
      </c>
      <c r="H278" s="117" t="s">
        <v>5760</v>
      </c>
      <c r="I278" s="117" t="s">
        <v>146</v>
      </c>
      <c r="J278" s="62">
        <v>47</v>
      </c>
      <c r="K278" s="62">
        <v>20</v>
      </c>
      <c r="L278" s="62">
        <v>4</v>
      </c>
      <c r="M278" s="62">
        <v>71</v>
      </c>
      <c r="N278" s="62">
        <v>32</v>
      </c>
      <c r="O278" s="62">
        <v>29</v>
      </c>
      <c r="P278" s="62">
        <v>31</v>
      </c>
      <c r="Q278" s="62">
        <v>31</v>
      </c>
      <c r="R278" s="62">
        <v>31</v>
      </c>
      <c r="S278" s="62">
        <v>27</v>
      </c>
      <c r="T278" s="62">
        <v>34</v>
      </c>
      <c r="U278" s="62">
        <v>29</v>
      </c>
      <c r="V278" s="62">
        <v>26</v>
      </c>
      <c r="W278" s="62">
        <v>30</v>
      </c>
      <c r="X278" s="62">
        <v>37</v>
      </c>
      <c r="Y278" s="62">
        <v>25</v>
      </c>
      <c r="Z278" s="62">
        <v>24</v>
      </c>
      <c r="AA278" s="62">
        <v>28</v>
      </c>
      <c r="AB278" s="62">
        <v>0</v>
      </c>
      <c r="AC278" s="62">
        <v>0</v>
      </c>
      <c r="AD278" s="62">
        <v>0</v>
      </c>
      <c r="AE278" s="62">
        <v>236</v>
      </c>
      <c r="AF278" s="62">
        <v>178</v>
      </c>
      <c r="AG278" s="62">
        <v>13</v>
      </c>
      <c r="AH278" s="62">
        <v>15</v>
      </c>
      <c r="AI278" s="62">
        <v>0</v>
      </c>
      <c r="AJ278" s="62" t="s">
        <v>290</v>
      </c>
      <c r="AK278" s="62">
        <v>290</v>
      </c>
      <c r="AL278" s="62">
        <v>18</v>
      </c>
      <c r="AM278" s="62">
        <v>0</v>
      </c>
      <c r="AN278" s="62">
        <v>61</v>
      </c>
      <c r="AO278" s="62">
        <v>40</v>
      </c>
      <c r="AP278" s="62">
        <v>414</v>
      </c>
      <c r="AQ278" s="62">
        <v>0</v>
      </c>
    </row>
    <row r="279" spans="1:43">
      <c r="A279" s="116" t="s">
        <v>1786</v>
      </c>
      <c r="B279" s="117" t="s">
        <v>1762</v>
      </c>
      <c r="C279" s="117" t="s">
        <v>5761</v>
      </c>
      <c r="D279" s="117" t="s">
        <v>1789</v>
      </c>
      <c r="E279" s="117" t="s">
        <v>1122</v>
      </c>
      <c r="F279" s="62" t="s">
        <v>288</v>
      </c>
      <c r="G279" s="117" t="s">
        <v>5762</v>
      </c>
      <c r="H279" s="117" t="s">
        <v>5763</v>
      </c>
      <c r="I279" s="117" t="s">
        <v>146</v>
      </c>
      <c r="J279" s="62">
        <v>11</v>
      </c>
      <c r="K279" s="62">
        <v>3</v>
      </c>
      <c r="L279" s="62">
        <v>2</v>
      </c>
      <c r="M279" s="62">
        <v>16</v>
      </c>
      <c r="N279" s="62">
        <v>13</v>
      </c>
      <c r="O279" s="62">
        <v>19</v>
      </c>
      <c r="P279" s="62">
        <v>21</v>
      </c>
      <c r="Q279" s="62">
        <v>17</v>
      </c>
      <c r="R279" s="62">
        <v>13</v>
      </c>
      <c r="S279" s="62">
        <v>17</v>
      </c>
      <c r="T279" s="62">
        <v>17</v>
      </c>
      <c r="U279" s="62">
        <v>20</v>
      </c>
      <c r="V279" s="62">
        <v>18</v>
      </c>
      <c r="W279" s="62">
        <v>21</v>
      </c>
      <c r="X279" s="62">
        <v>0</v>
      </c>
      <c r="Y279" s="62">
        <v>0</v>
      </c>
      <c r="Z279" s="62">
        <v>0</v>
      </c>
      <c r="AA279" s="62">
        <v>0</v>
      </c>
      <c r="AB279" s="62">
        <v>0</v>
      </c>
      <c r="AC279" s="62">
        <v>0</v>
      </c>
      <c r="AD279" s="62">
        <v>0</v>
      </c>
      <c r="AE279" s="62">
        <v>93</v>
      </c>
      <c r="AF279" s="62">
        <v>83</v>
      </c>
      <c r="AG279" s="62">
        <v>0</v>
      </c>
      <c r="AH279" s="62">
        <v>0</v>
      </c>
      <c r="AI279" s="62" t="s">
        <v>290</v>
      </c>
      <c r="AJ279" s="62">
        <v>0</v>
      </c>
      <c r="AK279" s="62">
        <v>35</v>
      </c>
      <c r="AL279" s="62">
        <v>132</v>
      </c>
      <c r="AM279" s="62">
        <v>0</v>
      </c>
      <c r="AN279" s="62" t="s">
        <v>290</v>
      </c>
      <c r="AO279" s="62" t="s">
        <v>290</v>
      </c>
      <c r="AP279" s="62">
        <v>176</v>
      </c>
      <c r="AQ279" s="62">
        <v>150</v>
      </c>
    </row>
    <row r="280" spans="1:43">
      <c r="A280" s="116" t="s">
        <v>1791</v>
      </c>
      <c r="B280" s="117" t="s">
        <v>1792</v>
      </c>
      <c r="C280" s="117" t="s">
        <v>5764</v>
      </c>
      <c r="D280" s="117" t="s">
        <v>1795</v>
      </c>
      <c r="E280" s="117" t="s">
        <v>1122</v>
      </c>
      <c r="F280" s="62" t="s">
        <v>288</v>
      </c>
      <c r="G280" s="117" t="s">
        <v>5765</v>
      </c>
      <c r="H280" s="117" t="s">
        <v>5766</v>
      </c>
      <c r="I280" s="117" t="s">
        <v>146</v>
      </c>
      <c r="J280" s="62">
        <v>40.200000000000003</v>
      </c>
      <c r="K280" s="62">
        <v>25.2</v>
      </c>
      <c r="L280" s="62">
        <v>11</v>
      </c>
      <c r="M280" s="62">
        <v>76.400000000000006</v>
      </c>
      <c r="N280" s="62">
        <v>0</v>
      </c>
      <c r="O280" s="62">
        <v>0</v>
      </c>
      <c r="P280" s="62">
        <v>0</v>
      </c>
      <c r="Q280" s="62">
        <v>0</v>
      </c>
      <c r="R280" s="62">
        <v>0</v>
      </c>
      <c r="S280" s="62">
        <v>0</v>
      </c>
      <c r="T280" s="62">
        <v>0</v>
      </c>
      <c r="U280" s="62">
        <v>0</v>
      </c>
      <c r="V280" s="62">
        <v>0</v>
      </c>
      <c r="W280" s="62">
        <v>0</v>
      </c>
      <c r="X280" s="62">
        <v>162</v>
      </c>
      <c r="Y280" s="62">
        <v>147</v>
      </c>
      <c r="Z280" s="62">
        <v>140</v>
      </c>
      <c r="AA280" s="62">
        <v>135</v>
      </c>
      <c r="AB280" s="62">
        <v>0</v>
      </c>
      <c r="AC280" s="62">
        <v>0</v>
      </c>
      <c r="AD280" s="62">
        <v>0</v>
      </c>
      <c r="AE280" s="62">
        <v>0</v>
      </c>
      <c r="AF280" s="62">
        <v>584</v>
      </c>
      <c r="AG280" s="62">
        <v>135</v>
      </c>
      <c r="AH280" s="62">
        <v>0</v>
      </c>
      <c r="AI280" s="62" t="s">
        <v>290</v>
      </c>
      <c r="AJ280" s="62" t="s">
        <v>290</v>
      </c>
      <c r="AK280" s="62">
        <v>157</v>
      </c>
      <c r="AL280" s="62">
        <v>107</v>
      </c>
      <c r="AM280" s="62" t="s">
        <v>290</v>
      </c>
      <c r="AN280" s="62">
        <v>273</v>
      </c>
      <c r="AO280" s="62">
        <v>37</v>
      </c>
      <c r="AP280" s="62">
        <v>584</v>
      </c>
      <c r="AQ280" s="62">
        <v>85</v>
      </c>
    </row>
    <row r="281" spans="1:43">
      <c r="A281" s="116" t="s">
        <v>4619</v>
      </c>
      <c r="B281" s="117" t="s">
        <v>4620</v>
      </c>
      <c r="C281" s="117" t="s">
        <v>5767</v>
      </c>
      <c r="D281" s="117" t="s">
        <v>4622</v>
      </c>
      <c r="E281" s="117" t="s">
        <v>1122</v>
      </c>
      <c r="F281" s="62" t="s">
        <v>288</v>
      </c>
      <c r="G281" s="117" t="s">
        <v>5768</v>
      </c>
      <c r="H281" s="117" t="s">
        <v>5769</v>
      </c>
      <c r="I281" s="117" t="s">
        <v>146</v>
      </c>
      <c r="J281" s="62">
        <v>4</v>
      </c>
      <c r="K281" s="62">
        <v>1.5</v>
      </c>
      <c r="L281" s="62">
        <v>0</v>
      </c>
      <c r="M281" s="62">
        <v>5.5</v>
      </c>
      <c r="N281" s="62">
        <v>0</v>
      </c>
      <c r="O281" s="62" t="s">
        <v>290</v>
      </c>
      <c r="P281" s="62" t="s">
        <v>290</v>
      </c>
      <c r="Q281" s="62" t="s">
        <v>290</v>
      </c>
      <c r="R281" s="62" t="s">
        <v>290</v>
      </c>
      <c r="S281" s="62" t="s">
        <v>290</v>
      </c>
      <c r="T281" s="62" t="s">
        <v>290</v>
      </c>
      <c r="U281" s="62" t="s">
        <v>290</v>
      </c>
      <c r="V281" s="62" t="s">
        <v>290</v>
      </c>
      <c r="W281" s="62" t="s">
        <v>290</v>
      </c>
      <c r="X281" s="62">
        <v>0</v>
      </c>
      <c r="Y281" s="62">
        <v>0</v>
      </c>
      <c r="Z281" s="62">
        <v>0</v>
      </c>
      <c r="AA281" s="62">
        <v>0</v>
      </c>
      <c r="AB281" s="62">
        <v>0</v>
      </c>
      <c r="AC281" s="62">
        <v>0</v>
      </c>
      <c r="AD281" s="62">
        <v>0</v>
      </c>
      <c r="AE281" s="62">
        <v>13</v>
      </c>
      <c r="AF281" s="62">
        <v>17</v>
      </c>
      <c r="AG281" s="62">
        <v>0</v>
      </c>
      <c r="AH281" s="62">
        <v>0</v>
      </c>
      <c r="AI281" s="62">
        <v>0</v>
      </c>
      <c r="AJ281" s="62" t="s">
        <v>290</v>
      </c>
      <c r="AK281" s="62" t="s">
        <v>290</v>
      </c>
      <c r="AL281" s="62" t="s">
        <v>290</v>
      </c>
      <c r="AM281" s="62">
        <v>0</v>
      </c>
      <c r="AN281" s="62">
        <v>18</v>
      </c>
      <c r="AO281" s="62" t="s">
        <v>290</v>
      </c>
      <c r="AP281" s="62">
        <v>30</v>
      </c>
      <c r="AQ281" s="62" t="s">
        <v>290</v>
      </c>
    </row>
    <row r="282" spans="1:43">
      <c r="A282" s="116" t="s">
        <v>4623</v>
      </c>
      <c r="B282" s="117" t="s">
        <v>4624</v>
      </c>
      <c r="C282" s="117" t="s">
        <v>5770</v>
      </c>
      <c r="D282" s="117" t="s">
        <v>4627</v>
      </c>
      <c r="E282" s="117" t="s">
        <v>1122</v>
      </c>
      <c r="F282" s="62" t="s">
        <v>288</v>
      </c>
      <c r="G282" s="117" t="s">
        <v>5771</v>
      </c>
      <c r="H282" s="117" t="s">
        <v>5772</v>
      </c>
      <c r="I282" s="117" t="s">
        <v>146</v>
      </c>
      <c r="J282" s="62">
        <v>6</v>
      </c>
      <c r="K282" s="62">
        <v>0</v>
      </c>
      <c r="L282" s="62">
        <v>2</v>
      </c>
      <c r="M282" s="62">
        <v>8</v>
      </c>
      <c r="N282" s="62">
        <v>33</v>
      </c>
      <c r="O282" s="62" t="s">
        <v>290</v>
      </c>
      <c r="P282" s="62">
        <v>0</v>
      </c>
      <c r="Q282" s="62">
        <v>0</v>
      </c>
      <c r="R282" s="62">
        <v>0</v>
      </c>
      <c r="S282" s="62">
        <v>0</v>
      </c>
      <c r="T282" s="62">
        <v>0</v>
      </c>
      <c r="U282" s="62">
        <v>0</v>
      </c>
      <c r="V282" s="62">
        <v>0</v>
      </c>
      <c r="W282" s="62">
        <v>0</v>
      </c>
      <c r="X282" s="62">
        <v>0</v>
      </c>
      <c r="Y282" s="62">
        <v>0</v>
      </c>
      <c r="Z282" s="62">
        <v>0</v>
      </c>
      <c r="AA282" s="62">
        <v>0</v>
      </c>
      <c r="AB282" s="62">
        <v>0</v>
      </c>
      <c r="AC282" s="62">
        <v>0</v>
      </c>
      <c r="AD282" s="62">
        <v>0</v>
      </c>
      <c r="AE282" s="62">
        <v>23</v>
      </c>
      <c r="AF282" s="62">
        <v>12</v>
      </c>
      <c r="AG282" s="62">
        <v>0</v>
      </c>
      <c r="AH282" s="62">
        <v>0</v>
      </c>
      <c r="AI282" s="62">
        <v>0</v>
      </c>
      <c r="AJ282" s="62" t="s">
        <v>290</v>
      </c>
      <c r="AK282" s="62">
        <v>11</v>
      </c>
      <c r="AL282" s="62">
        <v>0</v>
      </c>
      <c r="AM282" s="62">
        <v>0</v>
      </c>
      <c r="AN282" s="62">
        <v>20</v>
      </c>
      <c r="AO282" s="62" t="s">
        <v>290</v>
      </c>
      <c r="AP282" s="62">
        <v>35</v>
      </c>
      <c r="AQ282" s="62">
        <v>0</v>
      </c>
    </row>
    <row r="283" spans="1:43">
      <c r="A283" s="116" t="s">
        <v>1796</v>
      </c>
      <c r="B283" s="117" t="s">
        <v>1797</v>
      </c>
      <c r="C283" s="117" t="s">
        <v>5773</v>
      </c>
      <c r="D283" s="117" t="s">
        <v>1799</v>
      </c>
      <c r="E283" s="117" t="s">
        <v>1122</v>
      </c>
      <c r="F283" s="62" t="s">
        <v>288</v>
      </c>
      <c r="G283" s="117" t="s">
        <v>5774</v>
      </c>
      <c r="H283" s="117" t="s">
        <v>5775</v>
      </c>
      <c r="I283" s="117" t="s">
        <v>146</v>
      </c>
      <c r="J283" s="62">
        <v>21.5</v>
      </c>
      <c r="K283" s="62">
        <v>7</v>
      </c>
      <c r="L283" s="62">
        <v>7</v>
      </c>
      <c r="M283" s="62">
        <v>35.5</v>
      </c>
      <c r="N283" s="62">
        <v>11</v>
      </c>
      <c r="O283" s="62">
        <v>16</v>
      </c>
      <c r="P283" s="62">
        <v>22</v>
      </c>
      <c r="Q283" s="62">
        <v>22</v>
      </c>
      <c r="R283" s="62">
        <v>21</v>
      </c>
      <c r="S283" s="62">
        <v>18</v>
      </c>
      <c r="T283" s="62">
        <v>11</v>
      </c>
      <c r="U283" s="62">
        <v>12</v>
      </c>
      <c r="V283" s="62">
        <v>14</v>
      </c>
      <c r="W283" s="62">
        <v>13</v>
      </c>
      <c r="X283" s="62">
        <v>18</v>
      </c>
      <c r="Y283" s="62" t="s">
        <v>290</v>
      </c>
      <c r="Z283" s="62">
        <v>17</v>
      </c>
      <c r="AA283" s="62">
        <v>13</v>
      </c>
      <c r="AB283" s="62">
        <v>0</v>
      </c>
      <c r="AC283" s="62">
        <v>0</v>
      </c>
      <c r="AD283" s="62">
        <v>0</v>
      </c>
      <c r="AE283" s="62">
        <v>102</v>
      </c>
      <c r="AF283" s="62">
        <v>116</v>
      </c>
      <c r="AG283" s="62">
        <v>14</v>
      </c>
      <c r="AH283" s="62">
        <v>14</v>
      </c>
      <c r="AI283" s="62">
        <v>0</v>
      </c>
      <c r="AJ283" s="62">
        <v>0</v>
      </c>
      <c r="AK283" s="62">
        <v>218</v>
      </c>
      <c r="AL283" s="62">
        <v>0</v>
      </c>
      <c r="AM283" s="62">
        <v>0</v>
      </c>
      <c r="AN283" s="62">
        <v>0</v>
      </c>
      <c r="AO283" s="62">
        <v>0</v>
      </c>
      <c r="AP283" s="62">
        <v>218</v>
      </c>
      <c r="AQ283" s="62">
        <v>85</v>
      </c>
    </row>
    <row r="284" spans="1:43">
      <c r="A284" s="116" t="s">
        <v>5776</v>
      </c>
      <c r="B284" s="117" t="s">
        <v>5777</v>
      </c>
      <c r="C284" s="117" t="s">
        <v>5778</v>
      </c>
      <c r="D284" s="117" t="s">
        <v>5779</v>
      </c>
      <c r="E284" s="117" t="s">
        <v>1122</v>
      </c>
      <c r="F284" s="62" t="s">
        <v>288</v>
      </c>
      <c r="G284" s="117" t="s">
        <v>5780</v>
      </c>
      <c r="H284" s="117" t="s">
        <v>5781</v>
      </c>
      <c r="I284" s="117" t="s">
        <v>146</v>
      </c>
      <c r="J284" s="62">
        <v>3</v>
      </c>
      <c r="K284" s="62">
        <v>0</v>
      </c>
      <c r="L284" s="62">
        <v>1</v>
      </c>
      <c r="M284" s="62">
        <v>4</v>
      </c>
      <c r="N284" s="62" t="s">
        <v>290</v>
      </c>
      <c r="O284" s="62" t="s">
        <v>290</v>
      </c>
      <c r="P284" s="62" t="s">
        <v>290</v>
      </c>
      <c r="Q284" s="62">
        <v>0</v>
      </c>
      <c r="R284" s="62">
        <v>0</v>
      </c>
      <c r="S284" s="62">
        <v>0</v>
      </c>
      <c r="T284" s="62">
        <v>0</v>
      </c>
      <c r="U284" s="62">
        <v>0</v>
      </c>
      <c r="V284" s="62">
        <v>0</v>
      </c>
      <c r="W284" s="62">
        <v>0</v>
      </c>
      <c r="X284" s="62">
        <v>0</v>
      </c>
      <c r="Y284" s="62">
        <v>0</v>
      </c>
      <c r="Z284" s="62">
        <v>0</v>
      </c>
      <c r="AA284" s="62">
        <v>0</v>
      </c>
      <c r="AB284" s="62">
        <v>0</v>
      </c>
      <c r="AC284" s="62">
        <v>0</v>
      </c>
      <c r="AD284" s="62">
        <v>0</v>
      </c>
      <c r="AE284" s="62" t="s">
        <v>290</v>
      </c>
      <c r="AF284" s="62">
        <v>0</v>
      </c>
      <c r="AG284" s="62">
        <v>0</v>
      </c>
      <c r="AH284" s="62">
        <v>0</v>
      </c>
      <c r="AI284" s="62">
        <v>0</v>
      </c>
      <c r="AJ284" s="62">
        <v>0</v>
      </c>
      <c r="AK284" s="62" t="s">
        <v>290</v>
      </c>
      <c r="AL284" s="62" t="s">
        <v>290</v>
      </c>
      <c r="AM284" s="62">
        <v>0</v>
      </c>
      <c r="AN284" s="62">
        <v>0</v>
      </c>
      <c r="AO284" s="62">
        <v>0</v>
      </c>
      <c r="AP284" s="62" t="s">
        <v>290</v>
      </c>
      <c r="AQ284" s="62" t="s">
        <v>290</v>
      </c>
    </row>
    <row r="285" spans="1:43">
      <c r="A285" s="116" t="s">
        <v>1801</v>
      </c>
      <c r="B285" s="117" t="s">
        <v>1802</v>
      </c>
      <c r="C285" s="117" t="s">
        <v>5782</v>
      </c>
      <c r="D285" s="117" t="s">
        <v>1804</v>
      </c>
      <c r="E285" s="117" t="s">
        <v>1122</v>
      </c>
      <c r="F285" s="62" t="s">
        <v>288</v>
      </c>
      <c r="G285" s="117" t="s">
        <v>5783</v>
      </c>
      <c r="H285" s="117" t="s">
        <v>5784</v>
      </c>
      <c r="I285" s="117" t="s">
        <v>146</v>
      </c>
      <c r="J285" s="62">
        <v>30</v>
      </c>
      <c r="K285" s="62">
        <v>5</v>
      </c>
      <c r="L285" s="62">
        <v>10</v>
      </c>
      <c r="M285" s="62">
        <v>45</v>
      </c>
      <c r="N285" s="62">
        <v>0</v>
      </c>
      <c r="O285" s="62">
        <v>0</v>
      </c>
      <c r="P285" s="62">
        <v>0</v>
      </c>
      <c r="Q285" s="62">
        <v>0</v>
      </c>
      <c r="R285" s="62">
        <v>0</v>
      </c>
      <c r="S285" s="62">
        <v>0</v>
      </c>
      <c r="T285" s="62">
        <v>0</v>
      </c>
      <c r="U285" s="62">
        <v>0</v>
      </c>
      <c r="V285" s="62">
        <v>0</v>
      </c>
      <c r="W285" s="62">
        <v>0</v>
      </c>
      <c r="X285" s="62">
        <v>129</v>
      </c>
      <c r="Y285" s="62">
        <v>96</v>
      </c>
      <c r="Z285" s="62">
        <v>122</v>
      </c>
      <c r="AA285" s="62">
        <v>105</v>
      </c>
      <c r="AB285" s="62">
        <v>0</v>
      </c>
      <c r="AC285" s="62">
        <v>0</v>
      </c>
      <c r="AD285" s="62">
        <v>0</v>
      </c>
      <c r="AE285" s="62">
        <v>452</v>
      </c>
      <c r="AF285" s="62">
        <v>0</v>
      </c>
      <c r="AG285" s="62">
        <v>0</v>
      </c>
      <c r="AH285" s="62">
        <v>105</v>
      </c>
      <c r="AI285" s="62" t="s">
        <v>290</v>
      </c>
      <c r="AJ285" s="62">
        <v>17</v>
      </c>
      <c r="AK285" s="62">
        <v>0</v>
      </c>
      <c r="AL285" s="62">
        <v>78</v>
      </c>
      <c r="AM285" s="62">
        <v>0</v>
      </c>
      <c r="AN285" s="62">
        <v>326</v>
      </c>
      <c r="AO285" s="62">
        <v>30</v>
      </c>
      <c r="AP285" s="62">
        <v>452</v>
      </c>
      <c r="AQ285" s="62">
        <v>20</v>
      </c>
    </row>
    <row r="286" spans="1:43">
      <c r="A286" s="116" t="s">
        <v>1806</v>
      </c>
      <c r="B286" s="117" t="s">
        <v>1807</v>
      </c>
      <c r="C286" s="117" t="s">
        <v>5785</v>
      </c>
      <c r="D286" s="117" t="s">
        <v>1809</v>
      </c>
      <c r="E286" s="117" t="s">
        <v>1122</v>
      </c>
      <c r="F286" s="62" t="s">
        <v>288</v>
      </c>
      <c r="G286" s="117" t="s">
        <v>5786</v>
      </c>
      <c r="H286" s="117" t="s">
        <v>5787</v>
      </c>
      <c r="I286" s="117" t="s">
        <v>146</v>
      </c>
      <c r="J286" s="62">
        <v>11</v>
      </c>
      <c r="K286" s="62">
        <v>8</v>
      </c>
      <c r="L286" s="62">
        <v>3</v>
      </c>
      <c r="M286" s="62">
        <v>22</v>
      </c>
      <c r="N286" s="62">
        <v>0</v>
      </c>
      <c r="O286" s="62">
        <v>0</v>
      </c>
      <c r="P286" s="62">
        <v>0</v>
      </c>
      <c r="Q286" s="62">
        <v>0</v>
      </c>
      <c r="R286" s="62">
        <v>0</v>
      </c>
      <c r="S286" s="62">
        <v>0</v>
      </c>
      <c r="T286" s="62">
        <v>0</v>
      </c>
      <c r="U286" s="62">
        <v>0</v>
      </c>
      <c r="V286" s="62">
        <v>0</v>
      </c>
      <c r="W286" s="62">
        <v>0</v>
      </c>
      <c r="X286" s="62">
        <v>37</v>
      </c>
      <c r="Y286" s="62">
        <v>38</v>
      </c>
      <c r="Z286" s="62">
        <v>32</v>
      </c>
      <c r="AA286" s="62">
        <v>32</v>
      </c>
      <c r="AB286" s="62">
        <v>0</v>
      </c>
      <c r="AC286" s="62">
        <v>0</v>
      </c>
      <c r="AD286" s="62">
        <v>0</v>
      </c>
      <c r="AE286" s="62">
        <v>139</v>
      </c>
      <c r="AF286" s="62">
        <v>0</v>
      </c>
      <c r="AG286" s="62">
        <v>0</v>
      </c>
      <c r="AH286" s="62">
        <v>36</v>
      </c>
      <c r="AI286" s="62">
        <v>0</v>
      </c>
      <c r="AJ286" s="62">
        <v>0</v>
      </c>
      <c r="AK286" s="62" t="s">
        <v>290</v>
      </c>
      <c r="AL286" s="62">
        <v>131</v>
      </c>
      <c r="AM286" s="62">
        <v>0</v>
      </c>
      <c r="AN286" s="62" t="s">
        <v>290</v>
      </c>
      <c r="AO286" s="62">
        <v>0</v>
      </c>
      <c r="AP286" s="62">
        <v>139</v>
      </c>
      <c r="AQ286" s="62">
        <v>120</v>
      </c>
    </row>
    <row r="287" spans="1:43">
      <c r="A287" s="116" t="s">
        <v>1811</v>
      </c>
      <c r="B287" s="117" t="s">
        <v>1812</v>
      </c>
      <c r="C287" s="117" t="s">
        <v>5788</v>
      </c>
      <c r="D287" s="117" t="s">
        <v>1815</v>
      </c>
      <c r="E287" s="117" t="s">
        <v>1122</v>
      </c>
      <c r="F287" s="62" t="s">
        <v>288</v>
      </c>
      <c r="G287" s="117" t="s">
        <v>5789</v>
      </c>
      <c r="H287" s="117" t="s">
        <v>5790</v>
      </c>
      <c r="I287" s="117" t="s">
        <v>146</v>
      </c>
      <c r="J287" s="62">
        <v>14</v>
      </c>
      <c r="K287" s="62">
        <v>4</v>
      </c>
      <c r="L287" s="62">
        <v>6</v>
      </c>
      <c r="M287" s="62">
        <v>24</v>
      </c>
      <c r="N287" s="62">
        <v>0</v>
      </c>
      <c r="O287" s="62">
        <v>0</v>
      </c>
      <c r="P287" s="62">
        <v>0</v>
      </c>
      <c r="Q287" s="62">
        <v>0</v>
      </c>
      <c r="R287" s="62">
        <v>0</v>
      </c>
      <c r="S287" s="62">
        <v>0</v>
      </c>
      <c r="T287" s="62">
        <v>0</v>
      </c>
      <c r="U287" s="62">
        <v>0</v>
      </c>
      <c r="V287" s="62">
        <v>0</v>
      </c>
      <c r="W287" s="62">
        <v>0</v>
      </c>
      <c r="X287" s="62">
        <v>44</v>
      </c>
      <c r="Y287" s="62">
        <v>37</v>
      </c>
      <c r="Z287" s="62">
        <v>40</v>
      </c>
      <c r="AA287" s="62">
        <v>32</v>
      </c>
      <c r="AB287" s="62">
        <v>0</v>
      </c>
      <c r="AC287" s="62">
        <v>0</v>
      </c>
      <c r="AD287" s="62">
        <v>0</v>
      </c>
      <c r="AE287" s="62">
        <v>71</v>
      </c>
      <c r="AF287" s="62">
        <v>82</v>
      </c>
      <c r="AG287" s="62">
        <v>15</v>
      </c>
      <c r="AH287" s="62">
        <v>16</v>
      </c>
      <c r="AI287" s="62">
        <v>0</v>
      </c>
      <c r="AJ287" s="62">
        <v>0</v>
      </c>
      <c r="AK287" s="62">
        <v>75</v>
      </c>
      <c r="AL287" s="62">
        <v>73</v>
      </c>
      <c r="AM287" s="62">
        <v>0</v>
      </c>
      <c r="AN287" s="62" t="s">
        <v>290</v>
      </c>
      <c r="AO287" s="62">
        <v>0</v>
      </c>
      <c r="AP287" s="62">
        <v>153</v>
      </c>
      <c r="AQ287" s="62">
        <v>137</v>
      </c>
    </row>
    <row r="288" spans="1:43">
      <c r="A288" s="116" t="s">
        <v>5791</v>
      </c>
      <c r="B288" s="117" t="s">
        <v>5792</v>
      </c>
      <c r="C288" s="117" t="s">
        <v>5793</v>
      </c>
      <c r="D288" s="117" t="s">
        <v>2017</v>
      </c>
      <c r="E288" s="117" t="s">
        <v>1122</v>
      </c>
      <c r="F288" s="62" t="s">
        <v>288</v>
      </c>
      <c r="G288" s="117" t="s">
        <v>5794</v>
      </c>
      <c r="H288" s="117" t="s">
        <v>5795</v>
      </c>
      <c r="I288" s="117" t="s">
        <v>146</v>
      </c>
      <c r="J288" s="62">
        <v>22</v>
      </c>
      <c r="K288" s="62">
        <v>4</v>
      </c>
      <c r="L288" s="62">
        <v>2</v>
      </c>
      <c r="M288" s="62">
        <v>28</v>
      </c>
      <c r="N288" s="62">
        <v>33</v>
      </c>
      <c r="O288" s="62">
        <v>21</v>
      </c>
      <c r="P288" s="62">
        <v>32</v>
      </c>
      <c r="Q288" s="62">
        <v>17</v>
      </c>
      <c r="R288" s="62">
        <v>17</v>
      </c>
      <c r="S288" s="62" t="s">
        <v>290</v>
      </c>
      <c r="T288" s="62" t="s">
        <v>290</v>
      </c>
      <c r="U288" s="62" t="s">
        <v>290</v>
      </c>
      <c r="V288" s="62">
        <v>0</v>
      </c>
      <c r="W288" s="62" t="s">
        <v>290</v>
      </c>
      <c r="X288" s="62">
        <v>0</v>
      </c>
      <c r="Y288" s="62">
        <v>0</v>
      </c>
      <c r="Z288" s="62">
        <v>0</v>
      </c>
      <c r="AA288" s="62">
        <v>0</v>
      </c>
      <c r="AB288" s="62">
        <v>35</v>
      </c>
      <c r="AC288" s="62">
        <v>0</v>
      </c>
      <c r="AD288" s="62">
        <v>0</v>
      </c>
      <c r="AE288" s="62">
        <v>82</v>
      </c>
      <c r="AF288" s="62">
        <v>93</v>
      </c>
      <c r="AG288" s="62">
        <v>0</v>
      </c>
      <c r="AH288" s="62">
        <v>0</v>
      </c>
      <c r="AI288" s="62">
        <v>0</v>
      </c>
      <c r="AJ288" s="62">
        <v>0</v>
      </c>
      <c r="AK288" s="62" t="s">
        <v>290</v>
      </c>
      <c r="AL288" s="62">
        <v>0</v>
      </c>
      <c r="AM288" s="62">
        <v>0</v>
      </c>
      <c r="AN288" s="62">
        <v>172</v>
      </c>
      <c r="AO288" s="62">
        <v>0</v>
      </c>
      <c r="AP288" s="62">
        <v>175</v>
      </c>
      <c r="AQ288" s="62">
        <v>50</v>
      </c>
    </row>
    <row r="289" spans="1:43">
      <c r="A289" s="116" t="s">
        <v>1816</v>
      </c>
      <c r="B289" s="117" t="s">
        <v>1817</v>
      </c>
      <c r="C289" s="117" t="s">
        <v>5796</v>
      </c>
      <c r="D289" s="117" t="s">
        <v>1819</v>
      </c>
      <c r="E289" s="117" t="s">
        <v>1122</v>
      </c>
      <c r="F289" s="62" t="s">
        <v>288</v>
      </c>
      <c r="G289" s="117" t="s">
        <v>5797</v>
      </c>
      <c r="H289" s="117" t="s">
        <v>5798</v>
      </c>
      <c r="I289" s="117" t="s">
        <v>146</v>
      </c>
      <c r="J289" s="62">
        <v>101</v>
      </c>
      <c r="K289" s="62">
        <v>102</v>
      </c>
      <c r="L289" s="62">
        <v>13</v>
      </c>
      <c r="M289" s="62">
        <v>216</v>
      </c>
      <c r="N289" s="62">
        <v>0</v>
      </c>
      <c r="O289" s="62">
        <v>0</v>
      </c>
      <c r="P289" s="62">
        <v>0</v>
      </c>
      <c r="Q289" s="62">
        <v>0</v>
      </c>
      <c r="R289" s="62">
        <v>0</v>
      </c>
      <c r="S289" s="62">
        <v>0</v>
      </c>
      <c r="T289" s="62">
        <v>0</v>
      </c>
      <c r="U289" s="62">
        <v>0</v>
      </c>
      <c r="V289" s="62">
        <v>0</v>
      </c>
      <c r="W289" s="62">
        <v>0</v>
      </c>
      <c r="X289" s="62">
        <v>380</v>
      </c>
      <c r="Y289" s="62">
        <v>394</v>
      </c>
      <c r="Z289" s="62">
        <v>361</v>
      </c>
      <c r="AA289" s="62">
        <v>351</v>
      </c>
      <c r="AB289" s="62">
        <v>0</v>
      </c>
      <c r="AC289" s="62">
        <v>0</v>
      </c>
      <c r="AD289" s="62">
        <v>0</v>
      </c>
      <c r="AE289" s="62">
        <v>745</v>
      </c>
      <c r="AF289" s="62">
        <v>741</v>
      </c>
      <c r="AG289" s="62">
        <v>181</v>
      </c>
      <c r="AH289" s="62">
        <v>188</v>
      </c>
      <c r="AI289" s="62" t="s">
        <v>290</v>
      </c>
      <c r="AJ289" s="62">
        <v>64</v>
      </c>
      <c r="AK289" s="62">
        <v>125</v>
      </c>
      <c r="AL289" s="62">
        <v>257</v>
      </c>
      <c r="AM289" s="62">
        <v>0</v>
      </c>
      <c r="AN289" s="62">
        <v>910</v>
      </c>
      <c r="AO289" s="62">
        <v>126</v>
      </c>
      <c r="AP289" s="62">
        <v>1486</v>
      </c>
      <c r="AQ289" s="62">
        <v>313</v>
      </c>
    </row>
    <row r="290" spans="1:43">
      <c r="A290" s="116" t="s">
        <v>1825</v>
      </c>
      <c r="B290" s="117" t="s">
        <v>5799</v>
      </c>
      <c r="C290" s="117" t="s">
        <v>5800</v>
      </c>
      <c r="D290" s="117" t="s">
        <v>1829</v>
      </c>
      <c r="E290" s="117" t="s">
        <v>1122</v>
      </c>
      <c r="F290" s="62" t="s">
        <v>288</v>
      </c>
      <c r="G290" s="117" t="s">
        <v>5801</v>
      </c>
      <c r="H290" s="117" t="s">
        <v>5802</v>
      </c>
      <c r="I290" s="117" t="s">
        <v>146</v>
      </c>
      <c r="J290" s="62">
        <v>5</v>
      </c>
      <c r="K290" s="62">
        <v>7.5</v>
      </c>
      <c r="L290" s="62">
        <v>1</v>
      </c>
      <c r="M290" s="62">
        <v>13.5</v>
      </c>
      <c r="N290" s="62">
        <v>12</v>
      </c>
      <c r="O290" s="62">
        <v>10</v>
      </c>
      <c r="P290" s="62" t="s">
        <v>290</v>
      </c>
      <c r="Q290" s="62" t="s">
        <v>290</v>
      </c>
      <c r="R290" s="62">
        <v>0</v>
      </c>
      <c r="S290" s="62">
        <v>0</v>
      </c>
      <c r="T290" s="62">
        <v>0</v>
      </c>
      <c r="U290" s="62">
        <v>0</v>
      </c>
      <c r="V290" s="62">
        <v>0</v>
      </c>
      <c r="W290" s="62">
        <v>0</v>
      </c>
      <c r="X290" s="62">
        <v>0</v>
      </c>
      <c r="Y290" s="62">
        <v>0</v>
      </c>
      <c r="Z290" s="62">
        <v>0</v>
      </c>
      <c r="AA290" s="62">
        <v>0</v>
      </c>
      <c r="AB290" s="62">
        <v>0</v>
      </c>
      <c r="AC290" s="62">
        <v>0</v>
      </c>
      <c r="AD290" s="62">
        <v>0</v>
      </c>
      <c r="AE290" s="62">
        <v>16</v>
      </c>
      <c r="AF290" s="62">
        <v>19</v>
      </c>
      <c r="AG290" s="62">
        <v>0</v>
      </c>
      <c r="AH290" s="62">
        <v>0</v>
      </c>
      <c r="AI290" s="62">
        <v>0</v>
      </c>
      <c r="AJ290" s="62">
        <v>0</v>
      </c>
      <c r="AK290" s="62">
        <v>32</v>
      </c>
      <c r="AL290" s="62" t="s">
        <v>290</v>
      </c>
      <c r="AM290" s="62">
        <v>0</v>
      </c>
      <c r="AN290" s="62">
        <v>0</v>
      </c>
      <c r="AO290" s="62">
        <v>0</v>
      </c>
      <c r="AP290" s="62">
        <v>35</v>
      </c>
      <c r="AQ290" s="62">
        <v>35</v>
      </c>
    </row>
    <row r="291" spans="1:43">
      <c r="A291" s="116" t="s">
        <v>1831</v>
      </c>
      <c r="B291" s="117" t="s">
        <v>1832</v>
      </c>
      <c r="C291" s="117" t="s">
        <v>5803</v>
      </c>
      <c r="D291" s="117" t="s">
        <v>1834</v>
      </c>
      <c r="E291" s="117" t="s">
        <v>1122</v>
      </c>
      <c r="F291" s="62" t="s">
        <v>288</v>
      </c>
      <c r="G291" s="117" t="s">
        <v>5804</v>
      </c>
      <c r="H291" s="117" t="s">
        <v>5805</v>
      </c>
      <c r="I291" s="117" t="s">
        <v>146</v>
      </c>
      <c r="J291" s="62">
        <v>6</v>
      </c>
      <c r="K291" s="62">
        <v>5</v>
      </c>
      <c r="L291" s="62">
        <v>2</v>
      </c>
      <c r="M291" s="62">
        <v>13</v>
      </c>
      <c r="N291" s="62">
        <v>26</v>
      </c>
      <c r="O291" s="62" t="s">
        <v>290</v>
      </c>
      <c r="P291" s="62" t="s">
        <v>290</v>
      </c>
      <c r="Q291" s="62" t="s">
        <v>290</v>
      </c>
      <c r="R291" s="62" t="s">
        <v>290</v>
      </c>
      <c r="S291" s="62" t="s">
        <v>290</v>
      </c>
      <c r="T291" s="62" t="s">
        <v>290</v>
      </c>
      <c r="U291" s="62" t="s">
        <v>290</v>
      </c>
      <c r="V291" s="62" t="s">
        <v>290</v>
      </c>
      <c r="W291" s="62" t="s">
        <v>290</v>
      </c>
      <c r="X291" s="62">
        <v>0</v>
      </c>
      <c r="Y291" s="62">
        <v>0</v>
      </c>
      <c r="Z291" s="62">
        <v>0</v>
      </c>
      <c r="AA291" s="62">
        <v>0</v>
      </c>
      <c r="AB291" s="62">
        <v>0</v>
      </c>
      <c r="AC291" s="62">
        <v>0</v>
      </c>
      <c r="AD291" s="62">
        <v>0</v>
      </c>
      <c r="AE291" s="62">
        <v>27</v>
      </c>
      <c r="AF291" s="62">
        <v>25</v>
      </c>
      <c r="AG291" s="62">
        <v>0</v>
      </c>
      <c r="AH291" s="62">
        <v>0</v>
      </c>
      <c r="AI291" s="62">
        <v>0</v>
      </c>
      <c r="AJ291" s="62">
        <v>0</v>
      </c>
      <c r="AK291" s="62">
        <v>52</v>
      </c>
      <c r="AL291" s="62">
        <v>0</v>
      </c>
      <c r="AM291" s="62">
        <v>0</v>
      </c>
      <c r="AN291" s="62">
        <v>0</v>
      </c>
      <c r="AO291" s="62">
        <v>0</v>
      </c>
      <c r="AP291" s="62">
        <v>52</v>
      </c>
      <c r="AQ291" s="62">
        <v>55</v>
      </c>
    </row>
    <row r="292" spans="1:43">
      <c r="A292" s="116" t="s">
        <v>1835</v>
      </c>
      <c r="B292" s="117" t="s">
        <v>1836</v>
      </c>
      <c r="C292" s="117" t="s">
        <v>5806</v>
      </c>
      <c r="D292" s="117" t="s">
        <v>1839</v>
      </c>
      <c r="E292" s="117" t="s">
        <v>1122</v>
      </c>
      <c r="F292" s="62" t="s">
        <v>288</v>
      </c>
      <c r="G292" s="117" t="s">
        <v>5807</v>
      </c>
      <c r="H292" s="117" t="s">
        <v>5808</v>
      </c>
      <c r="I292" s="117" t="s">
        <v>146</v>
      </c>
      <c r="J292" s="62">
        <v>28.2</v>
      </c>
      <c r="K292" s="62">
        <v>26.3</v>
      </c>
      <c r="L292" s="62">
        <v>7</v>
      </c>
      <c r="M292" s="62">
        <v>61.5</v>
      </c>
      <c r="N292" s="62">
        <v>0</v>
      </c>
      <c r="O292" s="62">
        <v>0</v>
      </c>
      <c r="P292" s="62">
        <v>0</v>
      </c>
      <c r="Q292" s="62">
        <v>0</v>
      </c>
      <c r="R292" s="62">
        <v>0</v>
      </c>
      <c r="S292" s="62">
        <v>0</v>
      </c>
      <c r="T292" s="62">
        <v>0</v>
      </c>
      <c r="U292" s="62">
        <v>0</v>
      </c>
      <c r="V292" s="62">
        <v>0</v>
      </c>
      <c r="W292" s="62">
        <v>0</v>
      </c>
      <c r="X292" s="62">
        <v>115</v>
      </c>
      <c r="Y292" s="62">
        <v>113</v>
      </c>
      <c r="Z292" s="62">
        <v>72</v>
      </c>
      <c r="AA292" s="62">
        <v>96</v>
      </c>
      <c r="AB292" s="62">
        <v>0</v>
      </c>
      <c r="AC292" s="62">
        <v>0</v>
      </c>
      <c r="AD292" s="62">
        <v>0</v>
      </c>
      <c r="AE292" s="62">
        <v>0</v>
      </c>
      <c r="AF292" s="62">
        <v>396</v>
      </c>
      <c r="AG292" s="62">
        <v>107</v>
      </c>
      <c r="AH292" s="62">
        <v>0</v>
      </c>
      <c r="AI292" s="62" t="s">
        <v>290</v>
      </c>
      <c r="AJ292" s="62" t="s">
        <v>290</v>
      </c>
      <c r="AK292" s="62">
        <v>51</v>
      </c>
      <c r="AL292" s="62">
        <v>96</v>
      </c>
      <c r="AM292" s="62">
        <v>0</v>
      </c>
      <c r="AN292" s="62">
        <v>236</v>
      </c>
      <c r="AO292" s="62">
        <v>10</v>
      </c>
      <c r="AP292" s="62">
        <v>396</v>
      </c>
      <c r="AQ292" s="62">
        <v>100</v>
      </c>
    </row>
    <row r="293" spans="1:43">
      <c r="A293" s="62" t="s">
        <v>1820</v>
      </c>
      <c r="B293" s="62" t="s">
        <v>1821</v>
      </c>
      <c r="C293" s="62" t="s">
        <v>5809</v>
      </c>
      <c r="D293" s="62" t="s">
        <v>1824</v>
      </c>
      <c r="E293" s="62" t="s">
        <v>1122</v>
      </c>
      <c r="F293" s="62" t="s">
        <v>288</v>
      </c>
      <c r="G293" s="62" t="s">
        <v>1738</v>
      </c>
      <c r="H293" s="62" t="s">
        <v>5810</v>
      </c>
      <c r="I293" s="117" t="s">
        <v>146</v>
      </c>
      <c r="J293" s="62">
        <v>34</v>
      </c>
      <c r="K293" s="62">
        <v>20</v>
      </c>
      <c r="L293" s="62">
        <v>6</v>
      </c>
      <c r="M293" s="62">
        <v>60</v>
      </c>
      <c r="N293" s="62">
        <v>24</v>
      </c>
      <c r="O293" s="62">
        <v>24</v>
      </c>
      <c r="P293" s="62">
        <v>26</v>
      </c>
      <c r="Q293" s="62">
        <v>23</v>
      </c>
      <c r="R293" s="62">
        <v>28</v>
      </c>
      <c r="S293" s="62">
        <v>12</v>
      </c>
      <c r="T293" s="62">
        <v>25</v>
      </c>
      <c r="U293" s="62">
        <v>19</v>
      </c>
      <c r="V293" s="62">
        <v>21</v>
      </c>
      <c r="W293" s="62">
        <v>19</v>
      </c>
      <c r="X293" s="62">
        <v>0</v>
      </c>
      <c r="Y293" s="62">
        <v>0</v>
      </c>
      <c r="Z293" s="62">
        <v>0</v>
      </c>
      <c r="AA293" s="62">
        <v>0</v>
      </c>
      <c r="AB293" s="62">
        <v>0</v>
      </c>
      <c r="AC293" s="62">
        <v>0</v>
      </c>
      <c r="AD293" s="62">
        <v>0</v>
      </c>
      <c r="AE293" s="62">
        <v>111</v>
      </c>
      <c r="AF293" s="62">
        <v>110</v>
      </c>
      <c r="AG293" s="62">
        <v>0</v>
      </c>
      <c r="AH293" s="62">
        <v>0</v>
      </c>
      <c r="AI293" s="62">
        <v>0</v>
      </c>
      <c r="AJ293" s="62" t="s">
        <v>290</v>
      </c>
      <c r="AK293" s="62" t="s">
        <v>290</v>
      </c>
      <c r="AL293" s="62" t="s">
        <v>290</v>
      </c>
      <c r="AM293" s="62">
        <v>0</v>
      </c>
      <c r="AN293" s="62">
        <v>204</v>
      </c>
      <c r="AO293" s="62">
        <v>10</v>
      </c>
      <c r="AP293" s="62">
        <v>221</v>
      </c>
      <c r="AQ293" s="62">
        <v>0</v>
      </c>
    </row>
    <row r="294" spans="1:43">
      <c r="A294" s="116" t="s">
        <v>1840</v>
      </c>
      <c r="B294" s="117" t="s">
        <v>1841</v>
      </c>
      <c r="C294" s="117" t="s">
        <v>5811</v>
      </c>
      <c r="D294" s="117" t="s">
        <v>1844</v>
      </c>
      <c r="E294" s="117" t="s">
        <v>1122</v>
      </c>
      <c r="F294" s="62" t="s">
        <v>288</v>
      </c>
      <c r="G294" s="117" t="s">
        <v>5812</v>
      </c>
      <c r="H294" s="117" t="s">
        <v>5813</v>
      </c>
      <c r="I294" s="117" t="s">
        <v>146</v>
      </c>
      <c r="J294" s="62">
        <v>24.1</v>
      </c>
      <c r="K294" s="62">
        <v>1</v>
      </c>
      <c r="L294" s="62">
        <v>9</v>
      </c>
      <c r="M294" s="62">
        <v>34.1</v>
      </c>
      <c r="N294" s="62">
        <v>47</v>
      </c>
      <c r="O294" s="62">
        <v>17</v>
      </c>
      <c r="P294" s="62">
        <v>28</v>
      </c>
      <c r="Q294" s="62">
        <v>24</v>
      </c>
      <c r="R294" s="62">
        <v>19</v>
      </c>
      <c r="S294" s="62">
        <v>13</v>
      </c>
      <c r="T294" s="62">
        <v>12</v>
      </c>
      <c r="U294" s="62">
        <v>15</v>
      </c>
      <c r="V294" s="62" t="s">
        <v>290</v>
      </c>
      <c r="W294" s="62" t="s">
        <v>290</v>
      </c>
      <c r="X294" s="62">
        <v>0</v>
      </c>
      <c r="Y294" s="62">
        <v>0</v>
      </c>
      <c r="Z294" s="62">
        <v>0</v>
      </c>
      <c r="AA294" s="62">
        <v>0</v>
      </c>
      <c r="AB294" s="62">
        <v>0</v>
      </c>
      <c r="AC294" s="62">
        <v>0</v>
      </c>
      <c r="AD294" s="62">
        <v>0</v>
      </c>
      <c r="AE294" s="62">
        <v>107</v>
      </c>
      <c r="AF294" s="62">
        <v>83</v>
      </c>
      <c r="AG294" s="62">
        <v>0</v>
      </c>
      <c r="AH294" s="62">
        <v>0</v>
      </c>
      <c r="AI294" s="62">
        <v>0</v>
      </c>
      <c r="AJ294" s="62" t="s">
        <v>290</v>
      </c>
      <c r="AK294" s="62">
        <v>0</v>
      </c>
      <c r="AL294" s="62" t="s">
        <v>290</v>
      </c>
      <c r="AM294" s="62">
        <v>0</v>
      </c>
      <c r="AN294" s="62">
        <v>127</v>
      </c>
      <c r="AO294" s="62">
        <v>61</v>
      </c>
      <c r="AP294" s="62">
        <v>190</v>
      </c>
      <c r="AQ294" s="62">
        <v>0</v>
      </c>
    </row>
    <row r="295" spans="1:43">
      <c r="A295" s="116" t="s">
        <v>1846</v>
      </c>
      <c r="B295" s="117" t="s">
        <v>1847</v>
      </c>
      <c r="C295" s="117" t="s">
        <v>5814</v>
      </c>
      <c r="D295" s="117" t="s">
        <v>1850</v>
      </c>
      <c r="E295" s="117" t="s">
        <v>627</v>
      </c>
      <c r="F295" s="62" t="s">
        <v>288</v>
      </c>
      <c r="G295" s="117" t="s">
        <v>5815</v>
      </c>
      <c r="H295" s="117" t="s">
        <v>5816</v>
      </c>
      <c r="I295" s="117" t="s">
        <v>146</v>
      </c>
      <c r="J295" s="62">
        <v>0</v>
      </c>
      <c r="K295" s="62">
        <v>0</v>
      </c>
      <c r="L295" s="62">
        <v>1</v>
      </c>
      <c r="M295" s="62">
        <v>1</v>
      </c>
      <c r="N295" s="62">
        <v>0</v>
      </c>
      <c r="O295" s="62">
        <v>0</v>
      </c>
      <c r="P295" s="62">
        <v>0</v>
      </c>
      <c r="Q295" s="62">
        <v>0</v>
      </c>
      <c r="R295" s="62" t="s">
        <v>290</v>
      </c>
      <c r="S295" s="62" t="s">
        <v>290</v>
      </c>
      <c r="T295" s="62">
        <v>0</v>
      </c>
      <c r="U295" s="62" t="s">
        <v>290</v>
      </c>
      <c r="V295" s="62" t="s">
        <v>290</v>
      </c>
      <c r="W295" s="62">
        <v>0</v>
      </c>
      <c r="X295" s="62">
        <v>0</v>
      </c>
      <c r="Y295" s="62">
        <v>0</v>
      </c>
      <c r="Z295" s="62">
        <v>0</v>
      </c>
      <c r="AA295" s="62">
        <v>0</v>
      </c>
      <c r="AB295" s="62">
        <v>0</v>
      </c>
      <c r="AC295" s="62">
        <v>0</v>
      </c>
      <c r="AD295" s="62">
        <v>0</v>
      </c>
      <c r="AE295" s="62" t="s">
        <v>290</v>
      </c>
      <c r="AF295" s="62" t="s">
        <v>290</v>
      </c>
      <c r="AG295" s="62" t="s">
        <v>290</v>
      </c>
      <c r="AH295" s="62" t="s">
        <v>290</v>
      </c>
      <c r="AI295" s="62">
        <v>0</v>
      </c>
      <c r="AJ295" s="62">
        <v>0</v>
      </c>
      <c r="AK295" s="62">
        <v>0</v>
      </c>
      <c r="AL295" s="62" t="s">
        <v>290</v>
      </c>
      <c r="AM295" s="62">
        <v>0</v>
      </c>
      <c r="AN295" s="62">
        <v>0</v>
      </c>
      <c r="AO295" s="62">
        <v>0</v>
      </c>
      <c r="AP295" s="62" t="s">
        <v>290</v>
      </c>
      <c r="AQ295" s="62" t="s">
        <v>290</v>
      </c>
    </row>
    <row r="296" spans="1:43">
      <c r="A296" s="116" t="s">
        <v>1851</v>
      </c>
      <c r="B296" s="117" t="s">
        <v>5817</v>
      </c>
      <c r="C296" s="117" t="s">
        <v>5378</v>
      </c>
      <c r="D296" s="117" t="s">
        <v>1853</v>
      </c>
      <c r="E296" s="117" t="s">
        <v>1122</v>
      </c>
      <c r="F296" s="62" t="s">
        <v>288</v>
      </c>
      <c r="G296" s="117" t="s">
        <v>5818</v>
      </c>
      <c r="H296" s="117" t="s">
        <v>5819</v>
      </c>
      <c r="I296" s="117" t="s">
        <v>146</v>
      </c>
      <c r="J296" s="62">
        <v>34</v>
      </c>
      <c r="K296" s="62">
        <v>0</v>
      </c>
      <c r="L296" s="62">
        <v>18</v>
      </c>
      <c r="M296" s="62">
        <v>52</v>
      </c>
      <c r="N296" s="62">
        <v>76</v>
      </c>
      <c r="O296" s="62">
        <v>26</v>
      </c>
      <c r="P296" s="62">
        <v>11</v>
      </c>
      <c r="Q296" s="62">
        <v>22</v>
      </c>
      <c r="R296" s="62">
        <v>14</v>
      </c>
      <c r="S296" s="62">
        <v>12</v>
      </c>
      <c r="T296" s="62">
        <v>12</v>
      </c>
      <c r="U296" s="62">
        <v>11</v>
      </c>
      <c r="V296" s="62" t="s">
        <v>290</v>
      </c>
      <c r="W296" s="62" t="s">
        <v>290</v>
      </c>
      <c r="X296" s="62">
        <v>0</v>
      </c>
      <c r="Y296" s="62">
        <v>0</v>
      </c>
      <c r="Z296" s="62">
        <v>0</v>
      </c>
      <c r="AA296" s="62">
        <v>0</v>
      </c>
      <c r="AB296" s="62">
        <v>0</v>
      </c>
      <c r="AC296" s="62">
        <v>0</v>
      </c>
      <c r="AD296" s="62">
        <v>0</v>
      </c>
      <c r="AE296" s="62">
        <v>94</v>
      </c>
      <c r="AF296" s="62">
        <v>103</v>
      </c>
      <c r="AG296" s="62">
        <v>0</v>
      </c>
      <c r="AH296" s="62">
        <v>0</v>
      </c>
      <c r="AI296" s="62">
        <v>0</v>
      </c>
      <c r="AJ296" s="62">
        <v>30</v>
      </c>
      <c r="AK296" s="62">
        <v>10</v>
      </c>
      <c r="AL296" s="62">
        <v>26</v>
      </c>
      <c r="AM296" s="62" t="s">
        <v>290</v>
      </c>
      <c r="AN296" s="62">
        <v>41</v>
      </c>
      <c r="AO296" s="62">
        <v>89</v>
      </c>
      <c r="AP296" s="62">
        <v>197</v>
      </c>
      <c r="AQ296" s="62">
        <v>0</v>
      </c>
    </row>
    <row r="297" spans="1:43">
      <c r="A297" s="116" t="s">
        <v>1855</v>
      </c>
      <c r="B297" s="117" t="s">
        <v>1856</v>
      </c>
      <c r="C297" s="117" t="s">
        <v>5820</v>
      </c>
      <c r="D297" s="117" t="s">
        <v>1858</v>
      </c>
      <c r="E297" s="117" t="s">
        <v>1122</v>
      </c>
      <c r="F297" s="62" t="s">
        <v>288</v>
      </c>
      <c r="G297" s="117" t="s">
        <v>5821</v>
      </c>
      <c r="H297" s="117" t="s">
        <v>5822</v>
      </c>
      <c r="I297" s="117" t="s">
        <v>146</v>
      </c>
      <c r="J297" s="62">
        <v>32.799999999999997</v>
      </c>
      <c r="K297" s="62">
        <v>16.100000000000001</v>
      </c>
      <c r="L297" s="62">
        <v>10.6</v>
      </c>
      <c r="M297" s="62">
        <v>59.5</v>
      </c>
      <c r="N297" s="62">
        <v>52</v>
      </c>
      <c r="O297" s="62">
        <v>25</v>
      </c>
      <c r="P297" s="62">
        <v>18</v>
      </c>
      <c r="Q297" s="62">
        <v>16</v>
      </c>
      <c r="R297" s="62">
        <v>22</v>
      </c>
      <c r="S297" s="62">
        <v>21</v>
      </c>
      <c r="T297" s="62">
        <v>19</v>
      </c>
      <c r="U297" s="62">
        <v>29</v>
      </c>
      <c r="V297" s="62">
        <v>20</v>
      </c>
      <c r="W297" s="62">
        <v>22</v>
      </c>
      <c r="X297" s="62">
        <v>18</v>
      </c>
      <c r="Y297" s="62">
        <v>18</v>
      </c>
      <c r="Z297" s="62">
        <v>14</v>
      </c>
      <c r="AA297" s="62">
        <v>16</v>
      </c>
      <c r="AB297" s="62">
        <v>0</v>
      </c>
      <c r="AC297" s="62">
        <v>0</v>
      </c>
      <c r="AD297" s="62">
        <v>0</v>
      </c>
      <c r="AE297" s="62">
        <v>169</v>
      </c>
      <c r="AF297" s="62">
        <v>141</v>
      </c>
      <c r="AG297" s="62" t="s">
        <v>290</v>
      </c>
      <c r="AH297" s="62">
        <v>11</v>
      </c>
      <c r="AI297" s="62" t="s">
        <v>290</v>
      </c>
      <c r="AJ297" s="62">
        <v>17</v>
      </c>
      <c r="AK297" s="62">
        <v>29</v>
      </c>
      <c r="AL297" s="62">
        <v>30</v>
      </c>
      <c r="AM297" s="62" t="s">
        <v>290</v>
      </c>
      <c r="AN297" s="62">
        <v>169</v>
      </c>
      <c r="AO297" s="62">
        <v>61</v>
      </c>
      <c r="AP297" s="62">
        <v>310</v>
      </c>
      <c r="AQ297" s="62">
        <v>0</v>
      </c>
    </row>
    <row r="298" spans="1:43">
      <c r="A298" s="116" t="s">
        <v>1860</v>
      </c>
      <c r="B298" s="117" t="s">
        <v>1861</v>
      </c>
      <c r="C298" s="117" t="s">
        <v>5823</v>
      </c>
      <c r="D298" s="117" t="s">
        <v>1864</v>
      </c>
      <c r="E298" s="117" t="s">
        <v>1122</v>
      </c>
      <c r="F298" s="62" t="s">
        <v>288</v>
      </c>
      <c r="G298" s="117" t="s">
        <v>5824</v>
      </c>
      <c r="H298" s="117" t="s">
        <v>5825</v>
      </c>
      <c r="I298" s="117" t="s">
        <v>146</v>
      </c>
      <c r="J298" s="62">
        <v>9</v>
      </c>
      <c r="K298" s="62">
        <v>17</v>
      </c>
      <c r="L298" s="62">
        <v>3</v>
      </c>
      <c r="M298" s="62">
        <v>29</v>
      </c>
      <c r="N298" s="62">
        <v>0</v>
      </c>
      <c r="O298" s="62">
        <v>0</v>
      </c>
      <c r="P298" s="62">
        <v>0</v>
      </c>
      <c r="Q298" s="62">
        <v>0</v>
      </c>
      <c r="R298" s="62">
        <v>0</v>
      </c>
      <c r="S298" s="62">
        <v>0</v>
      </c>
      <c r="T298" s="62">
        <v>0</v>
      </c>
      <c r="U298" s="62">
        <v>0</v>
      </c>
      <c r="V298" s="62">
        <v>0</v>
      </c>
      <c r="W298" s="62">
        <v>0</v>
      </c>
      <c r="X298" s="62">
        <v>32</v>
      </c>
      <c r="Y298" s="62">
        <v>29</v>
      </c>
      <c r="Z298" s="62">
        <v>31</v>
      </c>
      <c r="AA298" s="62">
        <v>27</v>
      </c>
      <c r="AB298" s="62">
        <v>0</v>
      </c>
      <c r="AC298" s="62">
        <v>0</v>
      </c>
      <c r="AD298" s="62">
        <v>0</v>
      </c>
      <c r="AE298" s="62">
        <v>0</v>
      </c>
      <c r="AF298" s="62">
        <v>119</v>
      </c>
      <c r="AG298" s="62">
        <v>27</v>
      </c>
      <c r="AH298" s="62">
        <v>0</v>
      </c>
      <c r="AI298" s="62">
        <v>0</v>
      </c>
      <c r="AJ298" s="62">
        <v>0</v>
      </c>
      <c r="AK298" s="62">
        <v>0</v>
      </c>
      <c r="AL298" s="62">
        <v>0</v>
      </c>
      <c r="AM298" s="62">
        <v>0</v>
      </c>
      <c r="AN298" s="62">
        <v>119</v>
      </c>
      <c r="AO298" s="62">
        <v>0</v>
      </c>
      <c r="AP298" s="62">
        <v>119</v>
      </c>
      <c r="AQ298" s="62">
        <v>84</v>
      </c>
    </row>
    <row r="299" spans="1:43">
      <c r="A299" s="116" t="s">
        <v>1866</v>
      </c>
      <c r="B299" s="117" t="s">
        <v>1867</v>
      </c>
      <c r="C299" s="117" t="s">
        <v>5826</v>
      </c>
      <c r="D299" s="117" t="s">
        <v>1869</v>
      </c>
      <c r="E299" s="117" t="s">
        <v>1122</v>
      </c>
      <c r="F299" s="62" t="s">
        <v>288</v>
      </c>
      <c r="G299" s="117" t="s">
        <v>5827</v>
      </c>
      <c r="H299" s="117" t="s">
        <v>5828</v>
      </c>
      <c r="I299" s="117" t="s">
        <v>146</v>
      </c>
      <c r="J299" s="62">
        <v>29.2</v>
      </c>
      <c r="K299" s="62">
        <v>18.5</v>
      </c>
      <c r="L299" s="62">
        <v>10</v>
      </c>
      <c r="M299" s="62">
        <v>57.7</v>
      </c>
      <c r="N299" s="62">
        <v>0</v>
      </c>
      <c r="O299" s="62">
        <v>0</v>
      </c>
      <c r="P299" s="62">
        <v>0</v>
      </c>
      <c r="Q299" s="62">
        <v>0</v>
      </c>
      <c r="R299" s="62">
        <v>0</v>
      </c>
      <c r="S299" s="62">
        <v>0</v>
      </c>
      <c r="T299" s="62">
        <v>0</v>
      </c>
      <c r="U299" s="62">
        <v>0</v>
      </c>
      <c r="V299" s="62">
        <v>0</v>
      </c>
      <c r="W299" s="62">
        <v>0</v>
      </c>
      <c r="X299" s="62">
        <v>25</v>
      </c>
      <c r="Y299" s="62">
        <v>32</v>
      </c>
      <c r="Z299" s="62">
        <v>40</v>
      </c>
      <c r="AA299" s="62">
        <v>34</v>
      </c>
      <c r="AB299" s="62">
        <v>0</v>
      </c>
      <c r="AC299" s="62">
        <v>0</v>
      </c>
      <c r="AD299" s="62">
        <v>0</v>
      </c>
      <c r="AE299" s="62">
        <v>68</v>
      </c>
      <c r="AF299" s="62">
        <v>63</v>
      </c>
      <c r="AG299" s="62">
        <v>28</v>
      </c>
      <c r="AH299" s="62">
        <v>12</v>
      </c>
      <c r="AI299" s="62">
        <v>0</v>
      </c>
      <c r="AJ299" s="62" t="s">
        <v>290</v>
      </c>
      <c r="AK299" s="62">
        <v>10</v>
      </c>
      <c r="AL299" s="62" t="s">
        <v>290</v>
      </c>
      <c r="AM299" s="62">
        <v>0</v>
      </c>
      <c r="AN299" s="62">
        <v>91</v>
      </c>
      <c r="AO299" s="62">
        <v>18</v>
      </c>
      <c r="AP299" s="62">
        <v>131</v>
      </c>
      <c r="AQ299" s="62">
        <v>10</v>
      </c>
    </row>
    <row r="300" spans="1:43">
      <c r="A300" s="116" t="s">
        <v>1870</v>
      </c>
      <c r="B300" s="117" t="s">
        <v>1871</v>
      </c>
      <c r="C300" s="117" t="s">
        <v>5829</v>
      </c>
      <c r="D300" s="117" t="s">
        <v>1874</v>
      </c>
      <c r="E300" s="117" t="s">
        <v>1122</v>
      </c>
      <c r="F300" s="62" t="s">
        <v>288</v>
      </c>
      <c r="G300" s="117" t="s">
        <v>5830</v>
      </c>
      <c r="H300" s="117" t="s">
        <v>5831</v>
      </c>
      <c r="I300" s="117" t="s">
        <v>146</v>
      </c>
      <c r="J300" s="62">
        <v>0</v>
      </c>
      <c r="K300" s="62">
        <v>1</v>
      </c>
      <c r="L300" s="62">
        <v>0</v>
      </c>
      <c r="M300" s="62">
        <v>1</v>
      </c>
      <c r="N300" s="62">
        <v>0</v>
      </c>
      <c r="O300" s="62">
        <v>0</v>
      </c>
      <c r="P300" s="62">
        <v>0</v>
      </c>
      <c r="Q300" s="62">
        <v>0</v>
      </c>
      <c r="R300" s="62">
        <v>0</v>
      </c>
      <c r="S300" s="62">
        <v>0</v>
      </c>
      <c r="T300" s="62">
        <v>0</v>
      </c>
      <c r="U300" s="62">
        <v>0</v>
      </c>
      <c r="V300" s="62">
        <v>0</v>
      </c>
      <c r="W300" s="62">
        <v>0</v>
      </c>
      <c r="X300" s="62">
        <v>0</v>
      </c>
      <c r="Y300" s="62">
        <v>0</v>
      </c>
      <c r="Z300" s="62">
        <v>10</v>
      </c>
      <c r="AA300" s="62">
        <v>0</v>
      </c>
      <c r="AB300" s="62">
        <v>0</v>
      </c>
      <c r="AC300" s="62">
        <v>0</v>
      </c>
      <c r="AD300" s="62">
        <v>0</v>
      </c>
      <c r="AE300" s="62" t="s">
        <v>290</v>
      </c>
      <c r="AF300" s="62" t="s">
        <v>290</v>
      </c>
      <c r="AG300" s="62">
        <v>0</v>
      </c>
      <c r="AH300" s="62">
        <v>0</v>
      </c>
      <c r="AI300" s="62">
        <v>0</v>
      </c>
      <c r="AJ300" s="62">
        <v>0</v>
      </c>
      <c r="AK300" s="62">
        <v>10</v>
      </c>
      <c r="AL300" s="62">
        <v>0</v>
      </c>
      <c r="AM300" s="62">
        <v>0</v>
      </c>
      <c r="AN300" s="62">
        <v>0</v>
      </c>
      <c r="AO300" s="62">
        <v>0</v>
      </c>
      <c r="AP300" s="62">
        <v>10</v>
      </c>
      <c r="AQ300" s="62">
        <v>10</v>
      </c>
    </row>
    <row r="301" spans="1:43">
      <c r="A301" s="116" t="s">
        <v>1876</v>
      </c>
      <c r="B301" s="117" t="s">
        <v>5832</v>
      </c>
      <c r="C301" s="117" t="s">
        <v>5833</v>
      </c>
      <c r="D301" s="117" t="s">
        <v>1880</v>
      </c>
      <c r="E301" s="117" t="s">
        <v>1122</v>
      </c>
      <c r="F301" s="62" t="s">
        <v>288</v>
      </c>
      <c r="G301" s="117" t="s">
        <v>5834</v>
      </c>
      <c r="H301" s="117" t="s">
        <v>5835</v>
      </c>
      <c r="I301" s="117" t="s">
        <v>146</v>
      </c>
      <c r="J301" s="62">
        <v>3</v>
      </c>
      <c r="K301" s="62">
        <v>4</v>
      </c>
      <c r="L301" s="62">
        <v>1</v>
      </c>
      <c r="M301" s="62">
        <v>8</v>
      </c>
      <c r="N301" s="62">
        <v>22</v>
      </c>
      <c r="O301" s="62" t="s">
        <v>290</v>
      </c>
      <c r="P301" s="62">
        <v>0</v>
      </c>
      <c r="Q301" s="62">
        <v>0</v>
      </c>
      <c r="R301" s="62">
        <v>0</v>
      </c>
      <c r="S301" s="62">
        <v>0</v>
      </c>
      <c r="T301" s="62">
        <v>0</v>
      </c>
      <c r="U301" s="62">
        <v>0</v>
      </c>
      <c r="V301" s="62">
        <v>0</v>
      </c>
      <c r="W301" s="62">
        <v>0</v>
      </c>
      <c r="X301" s="62">
        <v>0</v>
      </c>
      <c r="Y301" s="62">
        <v>0</v>
      </c>
      <c r="Z301" s="62">
        <v>0</v>
      </c>
      <c r="AA301" s="62">
        <v>0</v>
      </c>
      <c r="AB301" s="62">
        <v>0</v>
      </c>
      <c r="AC301" s="62">
        <v>0</v>
      </c>
      <c r="AD301" s="62">
        <v>0</v>
      </c>
      <c r="AE301" s="62">
        <v>11</v>
      </c>
      <c r="AF301" s="62">
        <v>15</v>
      </c>
      <c r="AG301" s="62">
        <v>0</v>
      </c>
      <c r="AH301" s="62">
        <v>0</v>
      </c>
      <c r="AI301" s="62">
        <v>0</v>
      </c>
      <c r="AJ301" s="62">
        <v>0</v>
      </c>
      <c r="AK301" s="62">
        <v>26</v>
      </c>
      <c r="AL301" s="62">
        <v>0</v>
      </c>
      <c r="AM301" s="62">
        <v>0</v>
      </c>
      <c r="AN301" s="62">
        <v>0</v>
      </c>
      <c r="AO301" s="62">
        <v>0</v>
      </c>
      <c r="AP301" s="62">
        <v>26</v>
      </c>
      <c r="AQ301" s="62">
        <v>24</v>
      </c>
    </row>
    <row r="302" spans="1:43">
      <c r="A302" s="116" t="s">
        <v>1881</v>
      </c>
      <c r="B302" s="117" t="s">
        <v>1882</v>
      </c>
      <c r="C302" s="117" t="s">
        <v>5836</v>
      </c>
      <c r="D302" s="117" t="s">
        <v>1884</v>
      </c>
      <c r="E302" s="117" t="s">
        <v>1122</v>
      </c>
      <c r="F302" s="62" t="s">
        <v>288</v>
      </c>
      <c r="G302" s="117" t="s">
        <v>5837</v>
      </c>
      <c r="H302" s="117" t="s">
        <v>5838</v>
      </c>
      <c r="I302" s="117" t="s">
        <v>146</v>
      </c>
      <c r="J302" s="62">
        <v>9</v>
      </c>
      <c r="K302" s="62">
        <v>2</v>
      </c>
      <c r="L302" s="62">
        <v>2</v>
      </c>
      <c r="M302" s="62">
        <v>13</v>
      </c>
      <c r="N302" s="62">
        <v>0</v>
      </c>
      <c r="O302" s="62">
        <v>0</v>
      </c>
      <c r="P302" s="62" t="s">
        <v>290</v>
      </c>
      <c r="Q302" s="62" t="s">
        <v>290</v>
      </c>
      <c r="R302" s="62" t="s">
        <v>290</v>
      </c>
      <c r="S302" s="62" t="s">
        <v>290</v>
      </c>
      <c r="T302" s="62">
        <v>11</v>
      </c>
      <c r="U302" s="62">
        <v>13</v>
      </c>
      <c r="V302" s="62">
        <v>11</v>
      </c>
      <c r="W302" s="62">
        <v>16</v>
      </c>
      <c r="X302" s="62">
        <v>0</v>
      </c>
      <c r="Y302" s="62">
        <v>0</v>
      </c>
      <c r="Z302" s="62">
        <v>0</v>
      </c>
      <c r="AA302" s="62">
        <v>0</v>
      </c>
      <c r="AB302" s="62">
        <v>0</v>
      </c>
      <c r="AC302" s="62">
        <v>0</v>
      </c>
      <c r="AD302" s="62">
        <v>0</v>
      </c>
      <c r="AE302" s="62">
        <v>40</v>
      </c>
      <c r="AF302" s="62">
        <v>39</v>
      </c>
      <c r="AG302" s="62">
        <v>0</v>
      </c>
      <c r="AH302" s="62">
        <v>0</v>
      </c>
      <c r="AI302" s="62">
        <v>0</v>
      </c>
      <c r="AJ302" s="62">
        <v>0</v>
      </c>
      <c r="AK302" s="62">
        <v>33</v>
      </c>
      <c r="AL302" s="62">
        <v>37</v>
      </c>
      <c r="AM302" s="62">
        <v>0</v>
      </c>
      <c r="AN302" s="62" t="s">
        <v>290</v>
      </c>
      <c r="AO302" s="62" t="s">
        <v>290</v>
      </c>
      <c r="AP302" s="62">
        <v>79</v>
      </c>
      <c r="AQ302" s="62">
        <v>56</v>
      </c>
    </row>
    <row r="303" spans="1:43">
      <c r="A303" s="116" t="s">
        <v>1886</v>
      </c>
      <c r="B303" s="117" t="s">
        <v>1887</v>
      </c>
      <c r="C303" s="117" t="s">
        <v>5839</v>
      </c>
      <c r="D303" s="117" t="s">
        <v>5840</v>
      </c>
      <c r="E303" s="117" t="s">
        <v>1122</v>
      </c>
      <c r="F303" s="62" t="s">
        <v>288</v>
      </c>
      <c r="G303" s="117" t="s">
        <v>5841</v>
      </c>
      <c r="H303" s="117" t="s">
        <v>5842</v>
      </c>
      <c r="I303" s="117" t="s">
        <v>146</v>
      </c>
      <c r="J303" s="62">
        <v>4</v>
      </c>
      <c r="K303" s="62">
        <v>1</v>
      </c>
      <c r="L303" s="62">
        <v>1</v>
      </c>
      <c r="M303" s="62">
        <v>6</v>
      </c>
      <c r="N303" s="62" t="s">
        <v>290</v>
      </c>
      <c r="O303" s="62" t="s">
        <v>290</v>
      </c>
      <c r="P303" s="62" t="s">
        <v>290</v>
      </c>
      <c r="Q303" s="62" t="s">
        <v>290</v>
      </c>
      <c r="R303" s="62" t="s">
        <v>290</v>
      </c>
      <c r="S303" s="62">
        <v>0</v>
      </c>
      <c r="T303" s="62" t="s">
        <v>290</v>
      </c>
      <c r="U303" s="62" t="s">
        <v>290</v>
      </c>
      <c r="V303" s="62" t="s">
        <v>290</v>
      </c>
      <c r="W303" s="62" t="s">
        <v>290</v>
      </c>
      <c r="X303" s="62">
        <v>0</v>
      </c>
      <c r="Y303" s="62">
        <v>0</v>
      </c>
      <c r="Z303" s="62">
        <v>0</v>
      </c>
      <c r="AA303" s="62">
        <v>0</v>
      </c>
      <c r="AB303" s="62">
        <v>0</v>
      </c>
      <c r="AC303" s="62">
        <v>0</v>
      </c>
      <c r="AD303" s="62">
        <v>0</v>
      </c>
      <c r="AE303" s="62">
        <v>19</v>
      </c>
      <c r="AF303" s="62">
        <v>19</v>
      </c>
      <c r="AG303" s="62">
        <v>0</v>
      </c>
      <c r="AH303" s="62">
        <v>0</v>
      </c>
      <c r="AI303" s="62">
        <v>0</v>
      </c>
      <c r="AJ303" s="62">
        <v>0</v>
      </c>
      <c r="AK303" s="62">
        <v>38</v>
      </c>
      <c r="AL303" s="62">
        <v>0</v>
      </c>
      <c r="AM303" s="62">
        <v>0</v>
      </c>
      <c r="AN303" s="62">
        <v>0</v>
      </c>
      <c r="AO303" s="62">
        <v>0</v>
      </c>
      <c r="AP303" s="62">
        <v>38</v>
      </c>
      <c r="AQ303" s="62">
        <v>19</v>
      </c>
    </row>
    <row r="304" spans="1:43">
      <c r="A304" s="116" t="s">
        <v>4628</v>
      </c>
      <c r="B304" s="117" t="s">
        <v>4629</v>
      </c>
      <c r="C304" s="117" t="s">
        <v>5843</v>
      </c>
      <c r="D304" s="117" t="s">
        <v>4631</v>
      </c>
      <c r="E304" s="117" t="s">
        <v>1122</v>
      </c>
      <c r="F304" s="62" t="s">
        <v>288</v>
      </c>
      <c r="G304" s="117" t="s">
        <v>5844</v>
      </c>
      <c r="H304" s="117" t="s">
        <v>5845</v>
      </c>
      <c r="I304" s="117" t="s">
        <v>146</v>
      </c>
      <c r="J304" s="62">
        <v>10</v>
      </c>
      <c r="K304" s="62">
        <v>2</v>
      </c>
      <c r="L304" s="62">
        <v>1</v>
      </c>
      <c r="M304" s="62">
        <v>13</v>
      </c>
      <c r="N304" s="62">
        <v>40</v>
      </c>
      <c r="O304" s="62" t="s">
        <v>290</v>
      </c>
      <c r="P304" s="62" t="s">
        <v>290</v>
      </c>
      <c r="Q304" s="62" t="s">
        <v>290</v>
      </c>
      <c r="R304" s="62" t="s">
        <v>290</v>
      </c>
      <c r="S304" s="62" t="s">
        <v>290</v>
      </c>
      <c r="T304" s="62">
        <v>0</v>
      </c>
      <c r="U304" s="62" t="s">
        <v>290</v>
      </c>
      <c r="V304" s="62">
        <v>0</v>
      </c>
      <c r="W304" s="62">
        <v>0</v>
      </c>
      <c r="X304" s="62">
        <v>0</v>
      </c>
      <c r="Y304" s="62">
        <v>0</v>
      </c>
      <c r="Z304" s="62">
        <v>0</v>
      </c>
      <c r="AA304" s="62">
        <v>0</v>
      </c>
      <c r="AB304" s="62">
        <v>0</v>
      </c>
      <c r="AC304" s="62">
        <v>0</v>
      </c>
      <c r="AD304" s="62">
        <v>0</v>
      </c>
      <c r="AE304" s="62">
        <v>25</v>
      </c>
      <c r="AF304" s="62">
        <v>30</v>
      </c>
      <c r="AG304" s="62">
        <v>0</v>
      </c>
      <c r="AH304" s="62">
        <v>0</v>
      </c>
      <c r="AI304" s="62">
        <v>0</v>
      </c>
      <c r="AJ304" s="62" t="s">
        <v>290</v>
      </c>
      <c r="AK304" s="62">
        <v>0</v>
      </c>
      <c r="AL304" s="62" t="s">
        <v>290</v>
      </c>
      <c r="AM304" s="62">
        <v>0</v>
      </c>
      <c r="AN304" s="62">
        <v>33</v>
      </c>
      <c r="AO304" s="62">
        <v>12</v>
      </c>
      <c r="AP304" s="62">
        <v>55</v>
      </c>
      <c r="AQ304" s="62">
        <v>0</v>
      </c>
    </row>
    <row r="305" spans="1:43">
      <c r="A305" s="118" t="s">
        <v>5846</v>
      </c>
      <c r="B305" s="117" t="s">
        <v>1893</v>
      </c>
      <c r="C305" s="117" t="s">
        <v>5847</v>
      </c>
      <c r="D305" s="117" t="s">
        <v>1895</v>
      </c>
      <c r="E305" s="117" t="s">
        <v>1122</v>
      </c>
      <c r="F305" s="62" t="s">
        <v>288</v>
      </c>
      <c r="G305" s="117" t="s">
        <v>5848</v>
      </c>
      <c r="H305" s="117" t="s">
        <v>5849</v>
      </c>
      <c r="I305" s="117" t="s">
        <v>146</v>
      </c>
      <c r="J305" s="62">
        <v>4</v>
      </c>
      <c r="L305" s="62">
        <v>2</v>
      </c>
      <c r="M305" s="62">
        <v>8</v>
      </c>
      <c r="N305" s="62" t="s">
        <v>290</v>
      </c>
      <c r="O305" s="62" t="s">
        <v>290</v>
      </c>
      <c r="P305" s="62" t="s">
        <v>290</v>
      </c>
      <c r="Q305" s="62" t="s">
        <v>290</v>
      </c>
      <c r="R305" s="62" t="s">
        <v>290</v>
      </c>
      <c r="S305" s="62" t="s">
        <v>290</v>
      </c>
      <c r="T305" s="62" t="s">
        <v>290</v>
      </c>
      <c r="U305" s="62" t="s">
        <v>290</v>
      </c>
      <c r="V305" s="62" t="s">
        <v>290</v>
      </c>
      <c r="W305" s="62">
        <v>0</v>
      </c>
      <c r="X305" s="62">
        <v>0</v>
      </c>
      <c r="Y305" s="62">
        <v>0</v>
      </c>
      <c r="Z305" s="62">
        <v>0</v>
      </c>
      <c r="AA305" s="62">
        <v>0</v>
      </c>
      <c r="AB305" s="62">
        <v>0</v>
      </c>
      <c r="AC305" s="62">
        <v>0</v>
      </c>
      <c r="AD305" s="62">
        <v>0</v>
      </c>
      <c r="AE305" s="62">
        <v>15</v>
      </c>
      <c r="AF305" s="62">
        <v>10</v>
      </c>
      <c r="AG305" s="62">
        <v>0</v>
      </c>
      <c r="AH305" s="62">
        <v>0</v>
      </c>
      <c r="AI305" s="62">
        <v>0</v>
      </c>
      <c r="AJ305" s="62">
        <v>0</v>
      </c>
      <c r="AK305" s="62">
        <v>25</v>
      </c>
      <c r="AL305" s="62">
        <v>0</v>
      </c>
      <c r="AM305" s="62">
        <v>0</v>
      </c>
      <c r="AN305" s="62">
        <v>0</v>
      </c>
      <c r="AO305" s="62">
        <v>0</v>
      </c>
      <c r="AP305" s="62">
        <v>25</v>
      </c>
      <c r="AQ305" s="62">
        <v>0</v>
      </c>
    </row>
    <row r="306" spans="1:43">
      <c r="A306" s="116" t="s">
        <v>1896</v>
      </c>
      <c r="B306" s="117" t="s">
        <v>1897</v>
      </c>
      <c r="C306" s="117" t="s">
        <v>5850</v>
      </c>
      <c r="D306" s="117" t="s">
        <v>1900</v>
      </c>
      <c r="E306" s="117" t="s">
        <v>1122</v>
      </c>
      <c r="F306" s="62" t="s">
        <v>288</v>
      </c>
      <c r="G306" s="117" t="s">
        <v>5851</v>
      </c>
      <c r="H306" s="117" t="s">
        <v>5852</v>
      </c>
      <c r="I306" s="117" t="s">
        <v>146</v>
      </c>
      <c r="J306" s="62">
        <v>5</v>
      </c>
      <c r="K306" s="62">
        <v>5</v>
      </c>
      <c r="L306" s="62">
        <v>1</v>
      </c>
      <c r="M306" s="62">
        <v>11</v>
      </c>
      <c r="N306" s="62">
        <v>0</v>
      </c>
      <c r="O306" s="62">
        <v>0</v>
      </c>
      <c r="P306" s="62" t="s">
        <v>290</v>
      </c>
      <c r="Q306" s="62" t="s">
        <v>290</v>
      </c>
      <c r="R306" s="62" t="s">
        <v>290</v>
      </c>
      <c r="S306" s="62" t="s">
        <v>290</v>
      </c>
      <c r="T306" s="62" t="s">
        <v>290</v>
      </c>
      <c r="U306" s="62" t="s">
        <v>290</v>
      </c>
      <c r="V306" s="62" t="s">
        <v>290</v>
      </c>
      <c r="W306" s="62" t="s">
        <v>290</v>
      </c>
      <c r="X306" s="62">
        <v>0</v>
      </c>
      <c r="Y306" s="62" t="s">
        <v>290</v>
      </c>
      <c r="Z306" s="62" t="s">
        <v>290</v>
      </c>
      <c r="AA306" s="62" t="s">
        <v>290</v>
      </c>
      <c r="AB306" s="62">
        <v>0</v>
      </c>
      <c r="AC306" s="62">
        <v>0</v>
      </c>
      <c r="AD306" s="62">
        <v>0</v>
      </c>
      <c r="AE306" s="62" t="s">
        <v>290</v>
      </c>
      <c r="AF306" s="62">
        <v>18</v>
      </c>
      <c r="AG306" s="62">
        <v>0</v>
      </c>
      <c r="AH306" s="62" t="s">
        <v>290</v>
      </c>
      <c r="AI306" s="62">
        <v>0</v>
      </c>
      <c r="AJ306" s="62" t="s">
        <v>290</v>
      </c>
      <c r="AK306" s="62" t="s">
        <v>290</v>
      </c>
      <c r="AL306" s="62" t="s">
        <v>290</v>
      </c>
      <c r="AM306" s="62">
        <v>0</v>
      </c>
      <c r="AN306" s="62">
        <v>22</v>
      </c>
      <c r="AO306" s="62">
        <v>0</v>
      </c>
      <c r="AP306" s="62">
        <v>26</v>
      </c>
      <c r="AQ306" s="62">
        <v>0</v>
      </c>
    </row>
    <row r="307" spans="1:43">
      <c r="A307" s="116" t="s">
        <v>1902</v>
      </c>
      <c r="B307" s="117" t="s">
        <v>1903</v>
      </c>
      <c r="C307" s="117" t="s">
        <v>5853</v>
      </c>
      <c r="D307" s="117" t="s">
        <v>1906</v>
      </c>
      <c r="E307" s="117" t="s">
        <v>1122</v>
      </c>
      <c r="F307" s="62" t="s">
        <v>288</v>
      </c>
      <c r="G307" s="117" t="s">
        <v>5854</v>
      </c>
      <c r="H307" s="117" t="s">
        <v>5855</v>
      </c>
      <c r="I307" s="117" t="s">
        <v>146</v>
      </c>
      <c r="J307" s="62">
        <v>5</v>
      </c>
      <c r="K307" s="62">
        <v>2</v>
      </c>
      <c r="L307" s="62">
        <v>1</v>
      </c>
      <c r="M307" s="62">
        <v>8</v>
      </c>
      <c r="N307" s="62">
        <v>15</v>
      </c>
      <c r="O307" s="62" t="s">
        <v>290</v>
      </c>
      <c r="P307" s="62" t="s">
        <v>290</v>
      </c>
      <c r="Q307" s="62" t="s">
        <v>290</v>
      </c>
      <c r="R307" s="62" t="s">
        <v>290</v>
      </c>
      <c r="S307" s="62" t="s">
        <v>290</v>
      </c>
      <c r="T307" s="62" t="s">
        <v>290</v>
      </c>
      <c r="U307" s="62" t="s">
        <v>290</v>
      </c>
      <c r="V307" s="62" t="s">
        <v>290</v>
      </c>
      <c r="W307" s="62" t="s">
        <v>290</v>
      </c>
      <c r="X307" s="62">
        <v>0</v>
      </c>
      <c r="Y307" s="62">
        <v>0</v>
      </c>
      <c r="Z307" s="62">
        <v>0</v>
      </c>
      <c r="AA307" s="62">
        <v>0</v>
      </c>
      <c r="AB307" s="62">
        <v>0</v>
      </c>
      <c r="AC307" s="62">
        <v>0</v>
      </c>
      <c r="AD307" s="62">
        <v>0</v>
      </c>
      <c r="AE307" s="62">
        <v>35</v>
      </c>
      <c r="AF307" s="62">
        <v>34</v>
      </c>
      <c r="AG307" s="62">
        <v>0</v>
      </c>
      <c r="AH307" s="62">
        <v>0</v>
      </c>
      <c r="AI307" s="62">
        <v>0</v>
      </c>
      <c r="AJ307" s="62">
        <v>10</v>
      </c>
      <c r="AK307" s="62">
        <v>16</v>
      </c>
      <c r="AL307" s="62" t="s">
        <v>290</v>
      </c>
      <c r="AM307" s="62">
        <v>0</v>
      </c>
      <c r="AN307" s="62">
        <v>28</v>
      </c>
      <c r="AO307" s="62">
        <v>12</v>
      </c>
      <c r="AP307" s="62">
        <v>69</v>
      </c>
      <c r="AQ307" s="62">
        <v>35</v>
      </c>
    </row>
    <row r="308" spans="1:43">
      <c r="A308" s="116" t="s">
        <v>4632</v>
      </c>
      <c r="B308" s="117" t="s">
        <v>5856</v>
      </c>
      <c r="C308" s="117" t="s">
        <v>5857</v>
      </c>
      <c r="D308" s="117" t="s">
        <v>4636</v>
      </c>
      <c r="E308" s="117" t="s">
        <v>1122</v>
      </c>
      <c r="F308" s="62" t="s">
        <v>288</v>
      </c>
      <c r="G308" s="117" t="s">
        <v>5858</v>
      </c>
      <c r="H308" s="117" t="s">
        <v>5859</v>
      </c>
      <c r="I308" s="117" t="s">
        <v>146</v>
      </c>
      <c r="J308" s="62">
        <v>4</v>
      </c>
      <c r="K308" s="62">
        <v>6</v>
      </c>
      <c r="L308" s="62">
        <v>2</v>
      </c>
      <c r="M308" s="62">
        <v>12</v>
      </c>
      <c r="N308" s="62">
        <v>0</v>
      </c>
      <c r="O308" s="62" t="s">
        <v>290</v>
      </c>
      <c r="P308" s="62" t="s">
        <v>290</v>
      </c>
      <c r="Q308" s="62" t="s">
        <v>290</v>
      </c>
      <c r="R308" s="62">
        <v>0</v>
      </c>
      <c r="S308" s="62" t="s">
        <v>290</v>
      </c>
      <c r="T308" s="62" t="s">
        <v>290</v>
      </c>
      <c r="U308" s="62" t="s">
        <v>290</v>
      </c>
      <c r="V308" s="62" t="s">
        <v>290</v>
      </c>
      <c r="W308" s="62" t="s">
        <v>290</v>
      </c>
      <c r="X308" s="62">
        <v>0</v>
      </c>
      <c r="Y308" s="62">
        <v>0</v>
      </c>
      <c r="Z308" s="62">
        <v>0</v>
      </c>
      <c r="AA308" s="62">
        <v>0</v>
      </c>
      <c r="AB308" s="62">
        <v>0</v>
      </c>
      <c r="AC308" s="62">
        <v>0</v>
      </c>
      <c r="AD308" s="62">
        <v>0</v>
      </c>
      <c r="AE308" s="62" t="s">
        <v>290</v>
      </c>
      <c r="AF308" s="62">
        <v>12</v>
      </c>
      <c r="AG308" s="62">
        <v>0</v>
      </c>
      <c r="AH308" s="62">
        <v>0</v>
      </c>
      <c r="AI308" s="62">
        <v>0</v>
      </c>
      <c r="AJ308" s="62">
        <v>0</v>
      </c>
      <c r="AK308" s="62">
        <v>20</v>
      </c>
      <c r="AL308" s="62">
        <v>0</v>
      </c>
      <c r="AM308" s="62">
        <v>0</v>
      </c>
      <c r="AN308" s="62">
        <v>0</v>
      </c>
      <c r="AO308" s="62">
        <v>0</v>
      </c>
      <c r="AP308" s="62">
        <v>20</v>
      </c>
      <c r="AQ308" s="62">
        <v>20</v>
      </c>
    </row>
    <row r="309" spans="1:43">
      <c r="A309" s="116" t="s">
        <v>1908</v>
      </c>
      <c r="B309" s="117" t="s">
        <v>1909</v>
      </c>
      <c r="C309" s="117" t="s">
        <v>5860</v>
      </c>
      <c r="D309" s="117" t="s">
        <v>1912</v>
      </c>
      <c r="E309" s="117" t="s">
        <v>1122</v>
      </c>
      <c r="F309" s="62" t="s">
        <v>288</v>
      </c>
      <c r="G309" s="117" t="s">
        <v>5861</v>
      </c>
      <c r="H309" s="117" t="s">
        <v>5862</v>
      </c>
      <c r="I309" s="117" t="s">
        <v>146</v>
      </c>
      <c r="J309" s="62">
        <v>4</v>
      </c>
      <c r="K309" s="62">
        <v>1</v>
      </c>
      <c r="L309" s="62">
        <v>2</v>
      </c>
      <c r="M309" s="62">
        <v>7</v>
      </c>
      <c r="N309" s="62" t="s">
        <v>290</v>
      </c>
      <c r="O309" s="62" t="s">
        <v>290</v>
      </c>
      <c r="P309" s="62" t="s">
        <v>290</v>
      </c>
      <c r="Q309" s="62" t="s">
        <v>290</v>
      </c>
      <c r="R309" s="62" t="s">
        <v>290</v>
      </c>
      <c r="S309" s="62" t="s">
        <v>290</v>
      </c>
      <c r="T309" s="62" t="s">
        <v>290</v>
      </c>
      <c r="U309" s="62" t="s">
        <v>290</v>
      </c>
      <c r="V309" s="62" t="s">
        <v>290</v>
      </c>
      <c r="W309" s="62" t="s">
        <v>290</v>
      </c>
      <c r="X309" s="62">
        <v>0</v>
      </c>
      <c r="Y309" s="62" t="s">
        <v>290</v>
      </c>
      <c r="Z309" s="62" t="s">
        <v>290</v>
      </c>
      <c r="AA309" s="62" t="s">
        <v>290</v>
      </c>
      <c r="AB309" s="62">
        <v>0</v>
      </c>
      <c r="AC309" s="62">
        <v>0</v>
      </c>
      <c r="AD309" s="62">
        <v>0</v>
      </c>
      <c r="AE309" s="62">
        <v>11</v>
      </c>
      <c r="AF309" s="62">
        <v>12</v>
      </c>
      <c r="AG309" s="62" t="s">
        <v>290</v>
      </c>
      <c r="AH309" s="62">
        <v>0</v>
      </c>
      <c r="AI309" s="62">
        <v>0</v>
      </c>
      <c r="AJ309" s="62">
        <v>0</v>
      </c>
      <c r="AK309" s="62">
        <v>17</v>
      </c>
      <c r="AL309" s="62" t="s">
        <v>290</v>
      </c>
      <c r="AM309" s="62">
        <v>0</v>
      </c>
      <c r="AN309" s="62">
        <v>0</v>
      </c>
      <c r="AO309" s="62">
        <v>0</v>
      </c>
      <c r="AP309" s="62">
        <v>23</v>
      </c>
      <c r="AQ309" s="62">
        <v>26</v>
      </c>
    </row>
    <row r="310" spans="1:43">
      <c r="A310" s="116" t="s">
        <v>1914</v>
      </c>
      <c r="B310" s="117" t="s">
        <v>1915</v>
      </c>
      <c r="C310" s="117" t="s">
        <v>5863</v>
      </c>
      <c r="D310" s="117" t="s">
        <v>1906</v>
      </c>
      <c r="E310" s="117" t="s">
        <v>1122</v>
      </c>
      <c r="F310" s="62" t="s">
        <v>288</v>
      </c>
      <c r="G310" s="117" t="s">
        <v>5854</v>
      </c>
      <c r="H310" s="117" t="s">
        <v>5864</v>
      </c>
      <c r="I310" s="117" t="s">
        <v>146</v>
      </c>
      <c r="J310" s="62">
        <v>6</v>
      </c>
      <c r="K310" s="62">
        <v>0</v>
      </c>
      <c r="L310" s="62">
        <v>2</v>
      </c>
      <c r="M310" s="62">
        <v>8</v>
      </c>
      <c r="N310" s="62">
        <v>0</v>
      </c>
      <c r="O310" s="62" t="s">
        <v>290</v>
      </c>
      <c r="P310" s="62" t="s">
        <v>290</v>
      </c>
      <c r="Q310" s="62" t="s">
        <v>290</v>
      </c>
      <c r="R310" s="62">
        <v>0</v>
      </c>
      <c r="S310" s="62" t="s">
        <v>290</v>
      </c>
      <c r="T310" s="62" t="s">
        <v>290</v>
      </c>
      <c r="U310" s="62" t="s">
        <v>290</v>
      </c>
      <c r="V310" s="62" t="s">
        <v>290</v>
      </c>
      <c r="W310" s="62" t="s">
        <v>290</v>
      </c>
      <c r="X310" s="62">
        <v>0</v>
      </c>
      <c r="Y310" s="62">
        <v>0</v>
      </c>
      <c r="Z310" s="62">
        <v>0</v>
      </c>
      <c r="AA310" s="62">
        <v>0</v>
      </c>
      <c r="AB310" s="62">
        <v>0</v>
      </c>
      <c r="AC310" s="62">
        <v>0</v>
      </c>
      <c r="AD310" s="62">
        <v>0</v>
      </c>
      <c r="AE310" s="62" t="s">
        <v>290</v>
      </c>
      <c r="AF310" s="62">
        <v>15</v>
      </c>
      <c r="AG310" s="62">
        <v>0</v>
      </c>
      <c r="AH310" s="62">
        <v>0</v>
      </c>
      <c r="AI310" s="62">
        <v>0</v>
      </c>
      <c r="AJ310" s="62" t="s">
        <v>290</v>
      </c>
      <c r="AK310" s="62" t="s">
        <v>290</v>
      </c>
      <c r="AL310" s="62">
        <v>0</v>
      </c>
      <c r="AM310" s="62">
        <v>0</v>
      </c>
      <c r="AN310" s="62" t="s">
        <v>290</v>
      </c>
      <c r="AO310" s="62" t="s">
        <v>290</v>
      </c>
      <c r="AP310" s="62">
        <v>19</v>
      </c>
      <c r="AQ310" s="62" t="s">
        <v>290</v>
      </c>
    </row>
    <row r="311" spans="1:43">
      <c r="A311" s="119" t="s">
        <v>5865</v>
      </c>
      <c r="B311" s="117" t="s">
        <v>1919</v>
      </c>
      <c r="C311" s="117" t="s">
        <v>5866</v>
      </c>
      <c r="D311" s="117" t="s">
        <v>1922</v>
      </c>
      <c r="E311" s="117" t="s">
        <v>1122</v>
      </c>
      <c r="F311" s="62" t="s">
        <v>288</v>
      </c>
      <c r="G311" s="117" t="s">
        <v>5867</v>
      </c>
      <c r="H311" s="117" t="s">
        <v>5868</v>
      </c>
      <c r="I311" s="117" t="s">
        <v>146</v>
      </c>
      <c r="J311" s="62">
        <v>16</v>
      </c>
      <c r="K311" s="62">
        <v>3</v>
      </c>
      <c r="L311" s="62">
        <v>2</v>
      </c>
      <c r="M311" s="62">
        <v>21</v>
      </c>
      <c r="N311" s="62">
        <v>13</v>
      </c>
      <c r="O311" s="62">
        <v>16</v>
      </c>
      <c r="P311" s="62">
        <v>20</v>
      </c>
      <c r="Q311" s="62">
        <v>13</v>
      </c>
      <c r="R311" s="62">
        <v>13</v>
      </c>
      <c r="S311" s="62">
        <v>14</v>
      </c>
      <c r="T311" s="62">
        <v>14</v>
      </c>
      <c r="U311" s="62">
        <v>13</v>
      </c>
      <c r="V311" s="62" t="s">
        <v>290</v>
      </c>
      <c r="W311" s="62" t="s">
        <v>290</v>
      </c>
      <c r="X311" s="62">
        <v>0</v>
      </c>
      <c r="Y311" s="62">
        <v>0</v>
      </c>
      <c r="Z311" s="62">
        <v>0</v>
      </c>
      <c r="AA311" s="62">
        <v>0</v>
      </c>
      <c r="AB311" s="62">
        <v>0</v>
      </c>
      <c r="AC311" s="62">
        <v>0</v>
      </c>
      <c r="AD311" s="62">
        <v>0</v>
      </c>
      <c r="AE311" s="62">
        <v>77</v>
      </c>
      <c r="AF311" s="62">
        <v>49</v>
      </c>
      <c r="AG311" s="62">
        <v>0</v>
      </c>
      <c r="AH311" s="62">
        <v>0</v>
      </c>
      <c r="AI311" s="62">
        <v>0</v>
      </c>
      <c r="AJ311" s="62">
        <v>81</v>
      </c>
      <c r="AK311" s="62">
        <v>45</v>
      </c>
      <c r="AL311" s="62">
        <v>0</v>
      </c>
      <c r="AM311" s="62">
        <v>0</v>
      </c>
      <c r="AN311" s="62">
        <v>0</v>
      </c>
      <c r="AO311" s="62">
        <v>0</v>
      </c>
      <c r="AP311" s="62">
        <v>126</v>
      </c>
      <c r="AQ311" s="62">
        <v>0</v>
      </c>
    </row>
    <row r="312" spans="1:43">
      <c r="A312" s="116" t="s">
        <v>1924</v>
      </c>
      <c r="B312" s="117" t="s">
        <v>5869</v>
      </c>
      <c r="C312" s="117" t="s">
        <v>5870</v>
      </c>
      <c r="D312" s="117" t="s">
        <v>1928</v>
      </c>
      <c r="E312" s="117" t="s">
        <v>1122</v>
      </c>
      <c r="F312" s="62" t="s">
        <v>288</v>
      </c>
      <c r="G312" s="117" t="s">
        <v>5871</v>
      </c>
      <c r="H312" s="117" t="s">
        <v>5872</v>
      </c>
      <c r="I312" s="117" t="s">
        <v>146</v>
      </c>
      <c r="J312" s="62">
        <v>3</v>
      </c>
      <c r="K312" s="62">
        <v>1</v>
      </c>
      <c r="L312" s="62">
        <v>2</v>
      </c>
      <c r="M312" s="62">
        <v>6</v>
      </c>
      <c r="N312" s="62">
        <v>0</v>
      </c>
      <c r="O312" s="62" t="s">
        <v>290</v>
      </c>
      <c r="P312" s="62">
        <v>0</v>
      </c>
      <c r="Q312" s="62">
        <v>0</v>
      </c>
      <c r="R312" s="62">
        <v>0</v>
      </c>
      <c r="S312" s="62">
        <v>0</v>
      </c>
      <c r="T312" s="62">
        <v>0</v>
      </c>
      <c r="U312" s="62" t="s">
        <v>290</v>
      </c>
      <c r="V312" s="62">
        <v>0</v>
      </c>
      <c r="W312" s="62" t="s">
        <v>290</v>
      </c>
      <c r="X312" s="62">
        <v>0</v>
      </c>
      <c r="Y312" s="62">
        <v>0</v>
      </c>
      <c r="Z312" s="62">
        <v>0</v>
      </c>
      <c r="AA312" s="62">
        <v>0</v>
      </c>
      <c r="AB312" s="62">
        <v>0</v>
      </c>
      <c r="AC312" s="62">
        <v>0</v>
      </c>
      <c r="AD312" s="62">
        <v>0</v>
      </c>
      <c r="AE312" s="62" t="s">
        <v>290</v>
      </c>
      <c r="AF312" s="62" t="s">
        <v>290</v>
      </c>
      <c r="AG312" s="62" t="s">
        <v>290</v>
      </c>
      <c r="AH312" s="62" t="s">
        <v>290</v>
      </c>
      <c r="AI312" s="62">
        <v>0</v>
      </c>
      <c r="AJ312" s="62">
        <v>0</v>
      </c>
      <c r="AK312" s="62">
        <v>11</v>
      </c>
      <c r="AL312" s="62">
        <v>0</v>
      </c>
      <c r="AM312" s="62">
        <v>0</v>
      </c>
      <c r="AN312" s="62">
        <v>0</v>
      </c>
      <c r="AO312" s="62">
        <v>0</v>
      </c>
      <c r="AP312" s="62">
        <v>11</v>
      </c>
      <c r="AQ312" s="62">
        <v>11</v>
      </c>
    </row>
    <row r="313" spans="1:43">
      <c r="A313" s="116" t="s">
        <v>1929</v>
      </c>
      <c r="B313" s="117" t="s">
        <v>5873</v>
      </c>
      <c r="C313" s="117" t="s">
        <v>5874</v>
      </c>
      <c r="D313" s="117" t="s">
        <v>1933</v>
      </c>
      <c r="E313" s="117" t="s">
        <v>1122</v>
      </c>
      <c r="F313" s="62" t="s">
        <v>288</v>
      </c>
      <c r="G313" s="117" t="s">
        <v>5875</v>
      </c>
      <c r="H313" s="117" t="s">
        <v>5876</v>
      </c>
      <c r="I313" s="117" t="s">
        <v>146</v>
      </c>
      <c r="J313" s="62">
        <v>1</v>
      </c>
      <c r="K313" s="62">
        <v>0</v>
      </c>
      <c r="L313" s="62">
        <v>0</v>
      </c>
      <c r="M313" s="62">
        <v>1</v>
      </c>
      <c r="N313" s="62">
        <v>0</v>
      </c>
      <c r="O313" s="62">
        <v>0</v>
      </c>
      <c r="P313" s="62">
        <v>0</v>
      </c>
      <c r="Q313" s="62">
        <v>0</v>
      </c>
      <c r="R313" s="62">
        <v>0</v>
      </c>
      <c r="S313" s="62">
        <v>0</v>
      </c>
      <c r="T313" s="62">
        <v>0</v>
      </c>
      <c r="U313" s="62">
        <v>0</v>
      </c>
      <c r="V313" s="62">
        <v>0</v>
      </c>
      <c r="W313" s="62">
        <v>0</v>
      </c>
      <c r="X313" s="62">
        <v>0</v>
      </c>
      <c r="Y313" s="62">
        <v>0</v>
      </c>
      <c r="Z313" s="62">
        <v>0</v>
      </c>
      <c r="AA313" s="62" t="s">
        <v>290</v>
      </c>
      <c r="AB313" s="62">
        <v>0</v>
      </c>
      <c r="AC313" s="62">
        <v>0</v>
      </c>
      <c r="AD313" s="62">
        <v>0</v>
      </c>
      <c r="AE313" s="62" t="s">
        <v>290</v>
      </c>
      <c r="AF313" s="62">
        <v>0</v>
      </c>
      <c r="AG313" s="62">
        <v>0</v>
      </c>
      <c r="AH313" s="62" t="s">
        <v>290</v>
      </c>
      <c r="AI313" s="62">
        <v>0</v>
      </c>
      <c r="AJ313" s="62">
        <v>0</v>
      </c>
      <c r="AK313" s="62">
        <v>0</v>
      </c>
      <c r="AL313" s="62">
        <v>0</v>
      </c>
      <c r="AM313" s="62">
        <v>0</v>
      </c>
      <c r="AN313" s="62" t="s">
        <v>290</v>
      </c>
      <c r="AO313" s="62">
        <v>0</v>
      </c>
      <c r="AP313" s="62" t="s">
        <v>290</v>
      </c>
      <c r="AQ313" s="62" t="s">
        <v>290</v>
      </c>
    </row>
    <row r="314" spans="1:43">
      <c r="A314" s="116" t="s">
        <v>1940</v>
      </c>
      <c r="B314" s="117" t="s">
        <v>1941</v>
      </c>
      <c r="C314" s="117" t="s">
        <v>5877</v>
      </c>
      <c r="D314" s="117" t="s">
        <v>5878</v>
      </c>
      <c r="E314" s="117" t="s">
        <v>1122</v>
      </c>
      <c r="F314" s="62" t="s">
        <v>288</v>
      </c>
      <c r="G314" s="117" t="s">
        <v>5879</v>
      </c>
      <c r="H314" s="117" t="s">
        <v>5880</v>
      </c>
      <c r="I314" s="117" t="s">
        <v>146</v>
      </c>
      <c r="J314" s="62">
        <v>1.5</v>
      </c>
      <c r="K314" s="62">
        <v>1</v>
      </c>
      <c r="L314" s="62">
        <v>1.5</v>
      </c>
      <c r="M314" s="62">
        <v>4</v>
      </c>
      <c r="N314" s="62">
        <v>0</v>
      </c>
      <c r="O314" s="62">
        <v>0</v>
      </c>
      <c r="P314" s="62">
        <v>0</v>
      </c>
      <c r="Q314" s="62">
        <v>0</v>
      </c>
      <c r="R314" s="62">
        <v>0</v>
      </c>
      <c r="S314" s="62">
        <v>0</v>
      </c>
      <c r="T314" s="62">
        <v>0</v>
      </c>
      <c r="U314" s="62">
        <v>0</v>
      </c>
      <c r="V314" s="62">
        <v>0</v>
      </c>
      <c r="W314" s="62">
        <v>0</v>
      </c>
      <c r="X314" s="62" t="s">
        <v>290</v>
      </c>
      <c r="Y314" s="62" t="s">
        <v>290</v>
      </c>
      <c r="Z314" s="62" t="s">
        <v>290</v>
      </c>
      <c r="AA314" s="62" t="s">
        <v>290</v>
      </c>
      <c r="AB314" s="62">
        <v>0</v>
      </c>
      <c r="AC314" s="62">
        <v>0</v>
      </c>
      <c r="AD314" s="62">
        <v>0</v>
      </c>
      <c r="AE314" s="62" t="s">
        <v>290</v>
      </c>
      <c r="AF314" s="62" t="s">
        <v>290</v>
      </c>
      <c r="AG314" s="62" t="s">
        <v>290</v>
      </c>
      <c r="AH314" s="62" t="s">
        <v>290</v>
      </c>
      <c r="AI314" s="62">
        <v>0</v>
      </c>
      <c r="AJ314" s="62" t="s">
        <v>290</v>
      </c>
      <c r="AK314" s="62" t="s">
        <v>290</v>
      </c>
      <c r="AL314" s="62" t="s">
        <v>290</v>
      </c>
      <c r="AM314" s="62">
        <v>0</v>
      </c>
      <c r="AN314" s="62" t="s">
        <v>290</v>
      </c>
      <c r="AO314" s="62">
        <v>0</v>
      </c>
      <c r="AP314" s="62">
        <v>12</v>
      </c>
      <c r="AQ314" s="62">
        <v>12</v>
      </c>
    </row>
    <row r="315" spans="1:43">
      <c r="A315" s="116" t="s">
        <v>1945</v>
      </c>
      <c r="B315" s="117" t="s">
        <v>1946</v>
      </c>
      <c r="C315" s="117" t="s">
        <v>5881</v>
      </c>
      <c r="D315" s="117" t="s">
        <v>1949</v>
      </c>
      <c r="E315" s="117" t="s">
        <v>1122</v>
      </c>
      <c r="F315" s="62" t="s">
        <v>288</v>
      </c>
      <c r="G315" s="117" t="s">
        <v>5882</v>
      </c>
      <c r="H315" s="117" t="s">
        <v>5883</v>
      </c>
      <c r="I315" s="117" t="s">
        <v>146</v>
      </c>
      <c r="J315" s="62">
        <v>9</v>
      </c>
      <c r="K315" s="62">
        <v>0</v>
      </c>
      <c r="L315" s="62">
        <v>1</v>
      </c>
      <c r="M315" s="62">
        <v>10</v>
      </c>
      <c r="N315" s="62">
        <v>30</v>
      </c>
      <c r="O315" s="62" t="s">
        <v>290</v>
      </c>
      <c r="P315" s="62" t="s">
        <v>290</v>
      </c>
      <c r="Q315" s="62" t="s">
        <v>290</v>
      </c>
      <c r="R315" s="62" t="s">
        <v>290</v>
      </c>
      <c r="S315" s="62" t="s">
        <v>290</v>
      </c>
      <c r="T315" s="62" t="s">
        <v>290</v>
      </c>
      <c r="U315" s="62" t="s">
        <v>290</v>
      </c>
      <c r="V315" s="62">
        <v>0</v>
      </c>
      <c r="W315" s="62">
        <v>0</v>
      </c>
      <c r="X315" s="62">
        <v>0</v>
      </c>
      <c r="Y315" s="62">
        <v>0</v>
      </c>
      <c r="Z315" s="62">
        <v>0</v>
      </c>
      <c r="AA315" s="62">
        <v>0</v>
      </c>
      <c r="AB315" s="62">
        <v>0</v>
      </c>
      <c r="AC315" s="62">
        <v>0</v>
      </c>
      <c r="AD315" s="62">
        <v>0</v>
      </c>
      <c r="AE315" s="62">
        <v>26</v>
      </c>
      <c r="AF315" s="62">
        <v>26</v>
      </c>
      <c r="AG315" s="62">
        <v>10</v>
      </c>
      <c r="AH315" s="62" t="s">
        <v>290</v>
      </c>
      <c r="AI315" s="62">
        <v>0</v>
      </c>
      <c r="AJ315" s="62" t="s">
        <v>290</v>
      </c>
      <c r="AK315" s="62" t="s">
        <v>290</v>
      </c>
      <c r="AL315" s="62" t="s">
        <v>290</v>
      </c>
      <c r="AM315" s="62">
        <v>0</v>
      </c>
      <c r="AN315" s="62">
        <v>23</v>
      </c>
      <c r="AO315" s="62">
        <v>10</v>
      </c>
      <c r="AP315" s="62">
        <v>52</v>
      </c>
      <c r="AQ315" s="62">
        <v>16</v>
      </c>
    </row>
    <row r="316" spans="1:43">
      <c r="A316" s="116" t="s">
        <v>1950</v>
      </c>
      <c r="B316" s="117" t="s">
        <v>5884</v>
      </c>
      <c r="C316" s="117" t="s">
        <v>5885</v>
      </c>
      <c r="D316" s="117" t="s">
        <v>5886</v>
      </c>
      <c r="E316" s="117" t="s">
        <v>1122</v>
      </c>
      <c r="F316" s="62" t="s">
        <v>288</v>
      </c>
      <c r="G316" s="117" t="s">
        <v>5887</v>
      </c>
      <c r="H316" s="117" t="s">
        <v>5888</v>
      </c>
      <c r="I316" s="117" t="s">
        <v>146</v>
      </c>
      <c r="J316" s="62">
        <v>8</v>
      </c>
      <c r="K316" s="62">
        <v>0</v>
      </c>
      <c r="L316" s="62">
        <v>5</v>
      </c>
      <c r="M316" s="62">
        <v>13</v>
      </c>
      <c r="N316" s="62">
        <v>34</v>
      </c>
      <c r="O316" s="62">
        <v>12</v>
      </c>
      <c r="P316" s="62" t="s">
        <v>290</v>
      </c>
      <c r="Q316" s="62" t="s">
        <v>290</v>
      </c>
      <c r="R316" s="62" t="s">
        <v>290</v>
      </c>
      <c r="S316" s="62" t="s">
        <v>290</v>
      </c>
      <c r="T316" s="62" t="s">
        <v>290</v>
      </c>
      <c r="U316" s="62">
        <v>0</v>
      </c>
      <c r="V316" s="62">
        <v>0</v>
      </c>
      <c r="W316" s="62">
        <v>0</v>
      </c>
      <c r="X316" s="62">
        <v>0</v>
      </c>
      <c r="Y316" s="62">
        <v>0</v>
      </c>
      <c r="Z316" s="62">
        <v>0</v>
      </c>
      <c r="AA316" s="62">
        <v>0</v>
      </c>
      <c r="AB316" s="62">
        <v>0</v>
      </c>
      <c r="AC316" s="62">
        <v>0</v>
      </c>
      <c r="AD316" s="62">
        <v>0</v>
      </c>
      <c r="AE316" s="62">
        <v>28</v>
      </c>
      <c r="AF316" s="62">
        <v>32</v>
      </c>
      <c r="AG316" s="62">
        <v>0</v>
      </c>
      <c r="AH316" s="62">
        <v>0</v>
      </c>
      <c r="AI316" s="62">
        <v>0</v>
      </c>
      <c r="AJ316" s="62">
        <v>0</v>
      </c>
      <c r="AK316" s="62">
        <v>0</v>
      </c>
      <c r="AL316" s="62">
        <v>0</v>
      </c>
      <c r="AM316" s="62">
        <v>0</v>
      </c>
      <c r="AN316" s="62">
        <v>57</v>
      </c>
      <c r="AO316" s="62" t="s">
        <v>290</v>
      </c>
      <c r="AP316" s="62">
        <v>60</v>
      </c>
      <c r="AQ316" s="62" t="s">
        <v>290</v>
      </c>
    </row>
    <row r="317" spans="1:43">
      <c r="A317" s="116" t="s">
        <v>1959</v>
      </c>
      <c r="B317" s="117" t="s">
        <v>1960</v>
      </c>
      <c r="C317" s="117" t="s">
        <v>5889</v>
      </c>
      <c r="D317" s="117" t="s">
        <v>1962</v>
      </c>
      <c r="E317" s="117" t="s">
        <v>1122</v>
      </c>
      <c r="F317" s="62" t="s">
        <v>288</v>
      </c>
      <c r="G317" s="117" t="s">
        <v>5890</v>
      </c>
      <c r="H317" s="117" t="s">
        <v>5891</v>
      </c>
      <c r="I317" s="117" t="s">
        <v>146</v>
      </c>
      <c r="J317" s="62">
        <v>2</v>
      </c>
      <c r="K317" s="62">
        <v>1</v>
      </c>
      <c r="L317" s="62">
        <v>2</v>
      </c>
      <c r="M317" s="62">
        <v>5</v>
      </c>
      <c r="N317" s="62" t="s">
        <v>290</v>
      </c>
      <c r="O317" s="62" t="s">
        <v>290</v>
      </c>
      <c r="P317" s="62" t="s">
        <v>290</v>
      </c>
      <c r="Q317" s="62" t="s">
        <v>290</v>
      </c>
      <c r="R317" s="62" t="s">
        <v>290</v>
      </c>
      <c r="S317" s="62" t="s">
        <v>290</v>
      </c>
      <c r="T317" s="62">
        <v>0</v>
      </c>
      <c r="U317" s="62">
        <v>0</v>
      </c>
      <c r="V317" s="62">
        <v>0</v>
      </c>
      <c r="W317" s="62">
        <v>0</v>
      </c>
      <c r="X317" s="62">
        <v>0</v>
      </c>
      <c r="Y317" s="62">
        <v>0</v>
      </c>
      <c r="Z317" s="62">
        <v>0</v>
      </c>
      <c r="AA317" s="62">
        <v>0</v>
      </c>
      <c r="AB317" s="62">
        <v>0</v>
      </c>
      <c r="AC317" s="62">
        <v>0</v>
      </c>
      <c r="AD317" s="62">
        <v>0</v>
      </c>
      <c r="AE317" s="62">
        <v>12</v>
      </c>
      <c r="AF317" s="62" t="s">
        <v>290</v>
      </c>
      <c r="AG317" s="62">
        <v>0</v>
      </c>
      <c r="AH317" s="62">
        <v>0</v>
      </c>
      <c r="AI317" s="62">
        <v>0</v>
      </c>
      <c r="AJ317" s="62">
        <v>0</v>
      </c>
      <c r="AK317" s="62">
        <v>13</v>
      </c>
      <c r="AL317" s="62" t="s">
        <v>290</v>
      </c>
      <c r="AM317" s="62">
        <v>0</v>
      </c>
      <c r="AN317" s="62">
        <v>0</v>
      </c>
      <c r="AO317" s="62">
        <v>0</v>
      </c>
      <c r="AP317" s="62">
        <v>18</v>
      </c>
      <c r="AQ317" s="62">
        <v>18</v>
      </c>
    </row>
    <row r="318" spans="1:43">
      <c r="A318" s="116" t="s">
        <v>1964</v>
      </c>
      <c r="B318" s="117" t="s">
        <v>1965</v>
      </c>
      <c r="C318" s="117" t="s">
        <v>5892</v>
      </c>
      <c r="D318" s="117" t="s">
        <v>1968</v>
      </c>
      <c r="E318" s="117" t="s">
        <v>1122</v>
      </c>
      <c r="F318" s="62" t="s">
        <v>288</v>
      </c>
      <c r="G318" s="117" t="s">
        <v>5893</v>
      </c>
      <c r="H318" s="117" t="s">
        <v>5894</v>
      </c>
      <c r="I318" s="117" t="s">
        <v>146</v>
      </c>
      <c r="J318" s="62">
        <v>6</v>
      </c>
      <c r="K318" s="62">
        <v>2</v>
      </c>
      <c r="L318" s="62">
        <v>2</v>
      </c>
      <c r="M318" s="62">
        <v>10</v>
      </c>
      <c r="N318" s="62">
        <v>10</v>
      </c>
      <c r="O318" s="62" t="s">
        <v>290</v>
      </c>
      <c r="P318" s="62" t="s">
        <v>290</v>
      </c>
      <c r="Q318" s="62">
        <v>14</v>
      </c>
      <c r="R318" s="62" t="s">
        <v>290</v>
      </c>
      <c r="S318" s="62">
        <v>10</v>
      </c>
      <c r="T318" s="62">
        <v>14</v>
      </c>
      <c r="U318" s="62">
        <v>11</v>
      </c>
      <c r="V318" s="62" t="s">
        <v>290</v>
      </c>
      <c r="W318" s="62" t="s">
        <v>290</v>
      </c>
      <c r="X318" s="62">
        <v>0</v>
      </c>
      <c r="Y318" s="62">
        <v>0</v>
      </c>
      <c r="Z318" s="62">
        <v>0</v>
      </c>
      <c r="AA318" s="62">
        <v>0</v>
      </c>
      <c r="AB318" s="62">
        <v>0</v>
      </c>
      <c r="AC318" s="62">
        <v>0</v>
      </c>
      <c r="AD318" s="62">
        <v>0</v>
      </c>
      <c r="AE318" s="62">
        <v>44</v>
      </c>
      <c r="AF318" s="62">
        <v>55</v>
      </c>
      <c r="AG318" s="62">
        <v>0</v>
      </c>
      <c r="AH318" s="62">
        <v>0</v>
      </c>
      <c r="AI318" s="62">
        <v>0</v>
      </c>
      <c r="AJ318" s="62">
        <v>0</v>
      </c>
      <c r="AK318" s="62" t="s">
        <v>290</v>
      </c>
      <c r="AL318" s="62">
        <v>93</v>
      </c>
      <c r="AM318" s="62">
        <v>0</v>
      </c>
      <c r="AN318" s="62" t="s">
        <v>290</v>
      </c>
      <c r="AO318" s="62" t="s">
        <v>290</v>
      </c>
      <c r="AP318" s="62">
        <v>99</v>
      </c>
      <c r="AQ318" s="62">
        <v>89</v>
      </c>
    </row>
    <row r="319" spans="1:43">
      <c r="A319" s="116" t="s">
        <v>1975</v>
      </c>
      <c r="B319" s="117" t="s">
        <v>1976</v>
      </c>
      <c r="C319" s="117" t="s">
        <v>5895</v>
      </c>
      <c r="D319" s="117" t="s">
        <v>1979</v>
      </c>
      <c r="E319" s="117" t="s">
        <v>1122</v>
      </c>
      <c r="F319" s="62" t="s">
        <v>288</v>
      </c>
      <c r="G319" s="117" t="s">
        <v>5896</v>
      </c>
      <c r="H319" s="117" t="s">
        <v>5897</v>
      </c>
      <c r="I319" s="117" t="s">
        <v>146</v>
      </c>
      <c r="J319" s="62">
        <v>6.7</v>
      </c>
      <c r="K319" s="62">
        <v>2.5</v>
      </c>
      <c r="L319" s="62">
        <v>0.5</v>
      </c>
      <c r="M319" s="62">
        <v>9.6999999999999993</v>
      </c>
      <c r="N319" s="62">
        <v>14</v>
      </c>
      <c r="O319" s="62" t="s">
        <v>290</v>
      </c>
      <c r="P319" s="62" t="s">
        <v>290</v>
      </c>
      <c r="Q319" s="62" t="s">
        <v>290</v>
      </c>
      <c r="R319" s="62" t="s">
        <v>290</v>
      </c>
      <c r="S319" s="62" t="s">
        <v>290</v>
      </c>
      <c r="T319" s="62" t="s">
        <v>290</v>
      </c>
      <c r="U319" s="62" t="s">
        <v>290</v>
      </c>
      <c r="V319" s="62" t="s">
        <v>290</v>
      </c>
      <c r="W319" s="62" t="s">
        <v>290</v>
      </c>
      <c r="X319" s="62">
        <v>0</v>
      </c>
      <c r="Y319" s="62">
        <v>0</v>
      </c>
      <c r="Z319" s="62">
        <v>0</v>
      </c>
      <c r="AA319" s="62">
        <v>0</v>
      </c>
      <c r="AB319" s="62">
        <v>0</v>
      </c>
      <c r="AC319" s="62">
        <v>0</v>
      </c>
      <c r="AD319" s="62">
        <v>0</v>
      </c>
      <c r="AE319" s="62">
        <v>31</v>
      </c>
      <c r="AF319" s="62">
        <v>25</v>
      </c>
      <c r="AG319" s="62">
        <v>0</v>
      </c>
      <c r="AH319" s="62">
        <v>0</v>
      </c>
      <c r="AI319" s="62">
        <v>0</v>
      </c>
      <c r="AJ319" s="62">
        <v>0</v>
      </c>
      <c r="AK319" s="62" t="s">
        <v>290</v>
      </c>
      <c r="AL319" s="62">
        <v>43</v>
      </c>
      <c r="AM319" s="62">
        <v>0</v>
      </c>
      <c r="AN319" s="62" t="s">
        <v>290</v>
      </c>
      <c r="AO319" s="62" t="s">
        <v>290</v>
      </c>
      <c r="AP319" s="62">
        <v>56</v>
      </c>
      <c r="AQ319" s="62">
        <v>36</v>
      </c>
    </row>
    <row r="320" spans="1:43">
      <c r="A320" s="116" t="s">
        <v>1981</v>
      </c>
      <c r="B320" s="117" t="s">
        <v>1982</v>
      </c>
      <c r="C320" s="117" t="s">
        <v>5898</v>
      </c>
      <c r="D320" s="117" t="s">
        <v>1985</v>
      </c>
      <c r="E320" s="117" t="s">
        <v>1122</v>
      </c>
      <c r="F320" s="62" t="s">
        <v>288</v>
      </c>
      <c r="G320" s="117" t="s">
        <v>5899</v>
      </c>
      <c r="H320" s="117" t="s">
        <v>5900</v>
      </c>
      <c r="I320" s="117" t="s">
        <v>146</v>
      </c>
      <c r="J320" s="62">
        <v>2</v>
      </c>
      <c r="K320" s="62">
        <v>1</v>
      </c>
      <c r="L320" s="62">
        <v>0</v>
      </c>
      <c r="M320" s="62">
        <v>3</v>
      </c>
      <c r="N320" s="62">
        <v>11</v>
      </c>
      <c r="O320" s="62" t="s">
        <v>290</v>
      </c>
      <c r="P320" s="62">
        <v>0</v>
      </c>
      <c r="Q320" s="62">
        <v>0</v>
      </c>
      <c r="R320" s="62">
        <v>0</v>
      </c>
      <c r="S320" s="62">
        <v>0</v>
      </c>
      <c r="T320" s="62">
        <v>0</v>
      </c>
      <c r="U320" s="62">
        <v>0</v>
      </c>
      <c r="V320" s="62">
        <v>0</v>
      </c>
      <c r="W320" s="62">
        <v>0</v>
      </c>
      <c r="X320" s="62">
        <v>0</v>
      </c>
      <c r="Y320" s="62">
        <v>0</v>
      </c>
      <c r="Z320" s="62">
        <v>0</v>
      </c>
      <c r="AA320" s="62">
        <v>0</v>
      </c>
      <c r="AB320" s="62">
        <v>0</v>
      </c>
      <c r="AC320" s="62">
        <v>0</v>
      </c>
      <c r="AD320" s="62">
        <v>0</v>
      </c>
      <c r="AE320" s="62" t="s">
        <v>290</v>
      </c>
      <c r="AF320" s="62" t="s">
        <v>290</v>
      </c>
      <c r="AG320" s="62">
        <v>0</v>
      </c>
      <c r="AH320" s="62">
        <v>0</v>
      </c>
      <c r="AI320" s="62">
        <v>0</v>
      </c>
      <c r="AJ320" s="62">
        <v>0</v>
      </c>
      <c r="AK320" s="62" t="s">
        <v>290</v>
      </c>
      <c r="AL320" s="62" t="s">
        <v>290</v>
      </c>
      <c r="AM320" s="62">
        <v>0</v>
      </c>
      <c r="AN320" s="62" t="s">
        <v>290</v>
      </c>
      <c r="AO320" s="62">
        <v>0</v>
      </c>
      <c r="AP320" s="62">
        <v>13</v>
      </c>
      <c r="AQ320" s="62" t="s">
        <v>290</v>
      </c>
    </row>
    <row r="321" spans="1:43">
      <c r="A321" s="116" t="s">
        <v>1986</v>
      </c>
      <c r="B321" s="117" t="s">
        <v>1987</v>
      </c>
      <c r="C321" s="117" t="s">
        <v>5901</v>
      </c>
      <c r="D321" s="117" t="s">
        <v>1990</v>
      </c>
      <c r="E321" s="117" t="s">
        <v>1122</v>
      </c>
      <c r="F321" s="62" t="s">
        <v>288</v>
      </c>
      <c r="G321" s="117" t="s">
        <v>5902</v>
      </c>
      <c r="H321" s="117" t="s">
        <v>5903</v>
      </c>
      <c r="I321" s="117" t="s">
        <v>146</v>
      </c>
      <c r="J321" s="62">
        <v>15</v>
      </c>
      <c r="K321" s="62">
        <v>11</v>
      </c>
      <c r="L321" s="62">
        <v>3</v>
      </c>
      <c r="M321" s="62">
        <v>29</v>
      </c>
      <c r="N321" s="62">
        <v>0</v>
      </c>
      <c r="O321" s="62">
        <v>39</v>
      </c>
      <c r="P321" s="62">
        <v>36</v>
      </c>
      <c r="Q321" s="62">
        <v>22</v>
      </c>
      <c r="R321" s="62">
        <v>18</v>
      </c>
      <c r="S321" s="62">
        <v>18</v>
      </c>
      <c r="T321" s="62" t="s">
        <v>290</v>
      </c>
      <c r="U321" s="62">
        <v>22</v>
      </c>
      <c r="V321" s="62">
        <v>18</v>
      </c>
      <c r="W321" s="62">
        <v>12</v>
      </c>
      <c r="X321" s="62">
        <v>0</v>
      </c>
      <c r="Y321" s="62">
        <v>0</v>
      </c>
      <c r="Z321" s="62">
        <v>0</v>
      </c>
      <c r="AA321" s="62">
        <v>0</v>
      </c>
      <c r="AB321" s="62">
        <v>0</v>
      </c>
      <c r="AC321" s="62">
        <v>0</v>
      </c>
      <c r="AD321" s="62">
        <v>0</v>
      </c>
      <c r="AE321" s="62">
        <v>98</v>
      </c>
      <c r="AF321" s="62">
        <v>96</v>
      </c>
      <c r="AG321" s="62">
        <v>0</v>
      </c>
      <c r="AH321" s="62">
        <v>0</v>
      </c>
      <c r="AI321" s="62" t="s">
        <v>290</v>
      </c>
      <c r="AJ321" s="62" t="s">
        <v>290</v>
      </c>
      <c r="AK321" s="62">
        <v>177</v>
      </c>
      <c r="AL321" s="62">
        <v>11</v>
      </c>
      <c r="AM321" s="62" t="s">
        <v>290</v>
      </c>
      <c r="AN321" s="62">
        <v>0</v>
      </c>
      <c r="AO321" s="62" t="s">
        <v>290</v>
      </c>
      <c r="AP321" s="62">
        <v>194</v>
      </c>
      <c r="AQ321" s="62">
        <v>150</v>
      </c>
    </row>
    <row r="322" spans="1:43">
      <c r="A322" s="116" t="s">
        <v>1991</v>
      </c>
      <c r="B322" s="117" t="s">
        <v>282</v>
      </c>
      <c r="C322" s="117" t="s">
        <v>5904</v>
      </c>
      <c r="D322" s="117" t="s">
        <v>1994</v>
      </c>
      <c r="E322" s="117" t="s">
        <v>1122</v>
      </c>
      <c r="F322" s="62" t="s">
        <v>288</v>
      </c>
      <c r="G322" s="117" t="s">
        <v>5905</v>
      </c>
      <c r="H322" s="117" t="s">
        <v>5906</v>
      </c>
      <c r="I322" s="117" t="s">
        <v>146</v>
      </c>
      <c r="J322" s="62">
        <v>14.2</v>
      </c>
      <c r="K322" s="62">
        <v>12.6</v>
      </c>
      <c r="L322" s="62">
        <v>3</v>
      </c>
      <c r="M322" s="62">
        <v>29.8</v>
      </c>
      <c r="N322" s="62">
        <v>61</v>
      </c>
      <c r="O322" s="62">
        <v>24</v>
      </c>
      <c r="P322" s="62">
        <v>23</v>
      </c>
      <c r="Q322" s="62">
        <v>17</v>
      </c>
      <c r="R322" s="62">
        <v>18</v>
      </c>
      <c r="S322" s="62">
        <v>18</v>
      </c>
      <c r="T322" s="62">
        <v>16</v>
      </c>
      <c r="U322" s="62" t="s">
        <v>290</v>
      </c>
      <c r="V322" s="62">
        <v>11</v>
      </c>
      <c r="W322" s="62">
        <v>11</v>
      </c>
      <c r="X322" s="62">
        <v>0</v>
      </c>
      <c r="Y322" s="62">
        <v>0</v>
      </c>
      <c r="Z322" s="62">
        <v>0</v>
      </c>
      <c r="AA322" s="62">
        <v>0</v>
      </c>
      <c r="AB322" s="62">
        <v>0</v>
      </c>
      <c r="AC322" s="62">
        <v>0</v>
      </c>
      <c r="AD322" s="62">
        <v>0</v>
      </c>
      <c r="AE322" s="62">
        <v>96</v>
      </c>
      <c r="AF322" s="62">
        <v>111</v>
      </c>
      <c r="AG322" s="62">
        <v>0</v>
      </c>
      <c r="AH322" s="62">
        <v>0</v>
      </c>
      <c r="AI322" s="62">
        <v>0</v>
      </c>
      <c r="AJ322" s="62">
        <v>12</v>
      </c>
      <c r="AK322" s="62" t="s">
        <v>290</v>
      </c>
      <c r="AL322" s="62" t="s">
        <v>290</v>
      </c>
      <c r="AM322" s="62">
        <v>0</v>
      </c>
      <c r="AN322" s="62">
        <v>167</v>
      </c>
      <c r="AO322" s="62">
        <v>20</v>
      </c>
      <c r="AP322" s="62">
        <v>207</v>
      </c>
      <c r="AQ322" s="62">
        <v>14</v>
      </c>
    </row>
    <row r="323" spans="1:43">
      <c r="A323" s="116" t="s">
        <v>1995</v>
      </c>
      <c r="B323" s="117" t="s">
        <v>1996</v>
      </c>
      <c r="C323" s="117" t="s">
        <v>5907</v>
      </c>
      <c r="D323" s="117" t="s">
        <v>1998</v>
      </c>
      <c r="E323" s="117" t="s">
        <v>1122</v>
      </c>
      <c r="F323" s="62" t="s">
        <v>288</v>
      </c>
      <c r="G323" s="117" t="s">
        <v>5908</v>
      </c>
      <c r="H323" s="117" t="s">
        <v>5909</v>
      </c>
      <c r="I323" s="117" t="s">
        <v>146</v>
      </c>
      <c r="J323" s="62">
        <v>14</v>
      </c>
      <c r="K323" s="62">
        <v>4</v>
      </c>
      <c r="L323" s="62">
        <v>4</v>
      </c>
      <c r="M323" s="62">
        <v>22</v>
      </c>
      <c r="N323" s="62">
        <v>27</v>
      </c>
      <c r="O323" s="62">
        <v>24</v>
      </c>
      <c r="P323" s="62">
        <v>14</v>
      </c>
      <c r="Q323" s="62">
        <v>23</v>
      </c>
      <c r="R323" s="62" t="s">
        <v>290</v>
      </c>
      <c r="S323" s="62">
        <v>13</v>
      </c>
      <c r="T323" s="62">
        <v>15</v>
      </c>
      <c r="U323" s="62">
        <v>10</v>
      </c>
      <c r="V323" s="62" t="s">
        <v>290</v>
      </c>
      <c r="W323" s="62">
        <v>19</v>
      </c>
      <c r="X323" s="62">
        <v>0</v>
      </c>
      <c r="Y323" s="62">
        <v>0</v>
      </c>
      <c r="Z323" s="62">
        <v>0</v>
      </c>
      <c r="AA323" s="62">
        <v>0</v>
      </c>
      <c r="AB323" s="62">
        <v>0</v>
      </c>
      <c r="AC323" s="62">
        <v>0</v>
      </c>
      <c r="AD323" s="62">
        <v>0</v>
      </c>
      <c r="AE323" s="62">
        <v>77</v>
      </c>
      <c r="AF323" s="62">
        <v>84</v>
      </c>
      <c r="AG323" s="62">
        <v>0</v>
      </c>
      <c r="AH323" s="62">
        <v>0</v>
      </c>
      <c r="AI323" s="62">
        <v>0</v>
      </c>
      <c r="AJ323" s="62" t="s">
        <v>290</v>
      </c>
      <c r="AK323" s="62" t="s">
        <v>290</v>
      </c>
      <c r="AL323" s="62">
        <v>59</v>
      </c>
      <c r="AM323" s="62" t="s">
        <v>290</v>
      </c>
      <c r="AN323" s="62">
        <v>80</v>
      </c>
      <c r="AO323" s="62">
        <v>11</v>
      </c>
      <c r="AP323" s="62">
        <v>161</v>
      </c>
      <c r="AQ323" s="62">
        <v>50</v>
      </c>
    </row>
    <row r="324" spans="1:43">
      <c r="A324" s="116" t="s">
        <v>2000</v>
      </c>
      <c r="B324" s="117" t="s">
        <v>2001</v>
      </c>
      <c r="C324" s="117" t="s">
        <v>5910</v>
      </c>
      <c r="D324" s="117" t="s">
        <v>2004</v>
      </c>
      <c r="E324" s="117" t="s">
        <v>1122</v>
      </c>
      <c r="F324" s="62" t="s">
        <v>288</v>
      </c>
      <c r="G324" s="117" t="s">
        <v>5911</v>
      </c>
      <c r="H324" s="117" t="s">
        <v>5912</v>
      </c>
      <c r="I324" s="117" t="s">
        <v>146</v>
      </c>
      <c r="J324" s="62">
        <v>4</v>
      </c>
      <c r="K324" s="62">
        <v>5</v>
      </c>
      <c r="L324" s="62">
        <v>1</v>
      </c>
      <c r="M324" s="62">
        <v>10</v>
      </c>
      <c r="N324" s="62">
        <v>26</v>
      </c>
      <c r="O324" s="62" t="s">
        <v>290</v>
      </c>
      <c r="P324" s="62" t="s">
        <v>290</v>
      </c>
      <c r="Q324" s="62" t="s">
        <v>290</v>
      </c>
      <c r="R324" s="62">
        <v>0</v>
      </c>
      <c r="S324" s="62">
        <v>0</v>
      </c>
      <c r="T324" s="62">
        <v>0</v>
      </c>
      <c r="U324" s="62">
        <v>0</v>
      </c>
      <c r="V324" s="62">
        <v>0</v>
      </c>
      <c r="W324" s="62">
        <v>0</v>
      </c>
      <c r="X324" s="62">
        <v>0</v>
      </c>
      <c r="Y324" s="62">
        <v>0</v>
      </c>
      <c r="Z324" s="62">
        <v>0</v>
      </c>
      <c r="AA324" s="62">
        <v>0</v>
      </c>
      <c r="AB324" s="62">
        <v>0</v>
      </c>
      <c r="AC324" s="62">
        <v>0</v>
      </c>
      <c r="AD324" s="62">
        <v>0</v>
      </c>
      <c r="AE324" s="62">
        <v>19</v>
      </c>
      <c r="AF324" s="62">
        <v>22</v>
      </c>
      <c r="AG324" s="62">
        <v>0</v>
      </c>
      <c r="AH324" s="62">
        <v>0</v>
      </c>
      <c r="AI324" s="62">
        <v>0</v>
      </c>
      <c r="AJ324" s="62" t="s">
        <v>290</v>
      </c>
      <c r="AK324" s="62" t="s">
        <v>290</v>
      </c>
      <c r="AL324" s="62" t="s">
        <v>290</v>
      </c>
      <c r="AM324" s="62">
        <v>0</v>
      </c>
      <c r="AN324" s="62">
        <v>20</v>
      </c>
      <c r="AO324" s="62">
        <v>11</v>
      </c>
      <c r="AP324" s="62">
        <v>41</v>
      </c>
      <c r="AQ324" s="62" t="s">
        <v>290</v>
      </c>
    </row>
    <row r="325" spans="1:43">
      <c r="A325" s="116" t="s">
        <v>2006</v>
      </c>
      <c r="B325" s="117" t="s">
        <v>705</v>
      </c>
      <c r="C325" s="117" t="s">
        <v>5913</v>
      </c>
      <c r="D325" s="117" t="s">
        <v>2008</v>
      </c>
      <c r="E325" s="117" t="s">
        <v>1122</v>
      </c>
      <c r="F325" s="62" t="s">
        <v>288</v>
      </c>
      <c r="G325" s="117" t="s">
        <v>1830</v>
      </c>
      <c r="H325" s="117" t="s">
        <v>5914</v>
      </c>
      <c r="I325" s="117" t="s">
        <v>146</v>
      </c>
      <c r="J325" s="62">
        <v>6.4</v>
      </c>
      <c r="K325" s="62">
        <v>2</v>
      </c>
      <c r="L325" s="62">
        <v>0.6</v>
      </c>
      <c r="M325" s="62">
        <v>9</v>
      </c>
      <c r="N325" s="62" t="s">
        <v>290</v>
      </c>
      <c r="O325" s="62" t="s">
        <v>290</v>
      </c>
      <c r="P325" s="62" t="s">
        <v>290</v>
      </c>
      <c r="Q325" s="62" t="s">
        <v>290</v>
      </c>
      <c r="R325" s="62" t="s">
        <v>290</v>
      </c>
      <c r="S325" s="62" t="s">
        <v>290</v>
      </c>
      <c r="T325" s="62" t="s">
        <v>290</v>
      </c>
      <c r="U325" s="62" t="s">
        <v>290</v>
      </c>
      <c r="V325" s="62" t="s">
        <v>290</v>
      </c>
      <c r="W325" s="62" t="s">
        <v>290</v>
      </c>
      <c r="X325" s="62">
        <v>0</v>
      </c>
      <c r="Y325" s="62">
        <v>0</v>
      </c>
      <c r="Z325" s="62">
        <v>0</v>
      </c>
      <c r="AA325" s="62">
        <v>0</v>
      </c>
      <c r="AB325" s="62">
        <v>0</v>
      </c>
      <c r="AC325" s="62">
        <v>0</v>
      </c>
      <c r="AD325" s="62">
        <v>0</v>
      </c>
      <c r="AE325" s="62">
        <v>22</v>
      </c>
      <c r="AF325" s="62">
        <v>21</v>
      </c>
      <c r="AG325" s="62">
        <v>0</v>
      </c>
      <c r="AH325" s="62">
        <v>0</v>
      </c>
      <c r="AI325" s="62">
        <v>0</v>
      </c>
      <c r="AJ325" s="62">
        <v>0</v>
      </c>
      <c r="AK325" s="62">
        <v>37</v>
      </c>
      <c r="AL325" s="62" t="s">
        <v>290</v>
      </c>
      <c r="AM325" s="62">
        <v>0</v>
      </c>
      <c r="AN325" s="62">
        <v>0</v>
      </c>
      <c r="AO325" s="62" t="s">
        <v>290</v>
      </c>
      <c r="AP325" s="62">
        <v>43</v>
      </c>
      <c r="AQ325" s="62">
        <v>39</v>
      </c>
    </row>
    <row r="326" spans="1:43">
      <c r="A326" s="116" t="s">
        <v>2009</v>
      </c>
      <c r="B326" s="117" t="s">
        <v>705</v>
      </c>
      <c r="C326" s="117" t="s">
        <v>5915</v>
      </c>
      <c r="D326" s="117" t="s">
        <v>2011</v>
      </c>
      <c r="E326" s="117" t="s">
        <v>1122</v>
      </c>
      <c r="F326" s="62" t="s">
        <v>288</v>
      </c>
      <c r="G326" s="117" t="s">
        <v>5916</v>
      </c>
      <c r="H326" s="117" t="s">
        <v>5917</v>
      </c>
      <c r="I326" s="117" t="s">
        <v>146</v>
      </c>
      <c r="J326" s="62">
        <v>5</v>
      </c>
      <c r="K326" s="62">
        <v>4.5</v>
      </c>
      <c r="L326" s="62">
        <v>2</v>
      </c>
      <c r="M326" s="62">
        <v>11.5</v>
      </c>
      <c r="N326" s="62" t="s">
        <v>290</v>
      </c>
      <c r="O326" s="62">
        <v>12</v>
      </c>
      <c r="P326" s="62" t="s">
        <v>290</v>
      </c>
      <c r="Q326" s="62" t="s">
        <v>290</v>
      </c>
      <c r="R326" s="62" t="s">
        <v>290</v>
      </c>
      <c r="S326" s="62" t="s">
        <v>290</v>
      </c>
      <c r="T326" s="62" t="s">
        <v>290</v>
      </c>
      <c r="U326" s="62" t="s">
        <v>290</v>
      </c>
      <c r="V326" s="62">
        <v>11</v>
      </c>
      <c r="W326" s="62" t="s">
        <v>290</v>
      </c>
      <c r="X326" s="62">
        <v>0</v>
      </c>
      <c r="Y326" s="62">
        <v>0</v>
      </c>
      <c r="Z326" s="62">
        <v>0</v>
      </c>
      <c r="AA326" s="62">
        <v>0</v>
      </c>
      <c r="AB326" s="62">
        <v>0</v>
      </c>
      <c r="AC326" s="62">
        <v>0</v>
      </c>
      <c r="AD326" s="62">
        <v>0</v>
      </c>
      <c r="AE326" s="62">
        <v>32</v>
      </c>
      <c r="AF326" s="62">
        <v>44</v>
      </c>
      <c r="AG326" s="62">
        <v>0</v>
      </c>
      <c r="AH326" s="62">
        <v>0</v>
      </c>
      <c r="AI326" s="62">
        <v>0</v>
      </c>
      <c r="AJ326" s="62">
        <v>0</v>
      </c>
      <c r="AK326" s="62">
        <v>68</v>
      </c>
      <c r="AL326" s="62">
        <v>0</v>
      </c>
      <c r="AM326" s="62">
        <v>0</v>
      </c>
      <c r="AN326" s="62">
        <v>0</v>
      </c>
      <c r="AO326" s="62" t="s">
        <v>290</v>
      </c>
      <c r="AP326" s="62">
        <v>76</v>
      </c>
      <c r="AQ326" s="62">
        <v>75</v>
      </c>
    </row>
    <row r="327" spans="1:43">
      <c r="A327" s="116" t="s">
        <v>2023</v>
      </c>
      <c r="B327" s="117" t="s">
        <v>2024</v>
      </c>
      <c r="C327" s="117" t="s">
        <v>5918</v>
      </c>
      <c r="D327" s="117" t="s">
        <v>2026</v>
      </c>
      <c r="E327" s="117" t="s">
        <v>1122</v>
      </c>
      <c r="F327" s="62" t="s">
        <v>288</v>
      </c>
      <c r="G327" s="117" t="s">
        <v>5919</v>
      </c>
      <c r="H327" s="117" t="s">
        <v>5920</v>
      </c>
      <c r="I327" s="117" t="s">
        <v>146</v>
      </c>
      <c r="J327" s="62">
        <v>6.2</v>
      </c>
      <c r="K327" s="62">
        <v>2.2999999999999998</v>
      </c>
      <c r="L327" s="62">
        <v>0.5</v>
      </c>
      <c r="M327" s="62">
        <v>9</v>
      </c>
      <c r="N327" s="62">
        <v>16</v>
      </c>
      <c r="O327" s="62" t="s">
        <v>290</v>
      </c>
      <c r="P327" s="62" t="s">
        <v>290</v>
      </c>
      <c r="Q327" s="62" t="s">
        <v>290</v>
      </c>
      <c r="R327" s="62" t="s">
        <v>290</v>
      </c>
      <c r="S327" s="62" t="s">
        <v>290</v>
      </c>
      <c r="T327" s="62" t="s">
        <v>290</v>
      </c>
      <c r="U327" s="62" t="s">
        <v>290</v>
      </c>
      <c r="V327" s="62" t="s">
        <v>290</v>
      </c>
      <c r="W327" s="62" t="s">
        <v>290</v>
      </c>
      <c r="X327" s="62">
        <v>0</v>
      </c>
      <c r="Y327" s="62">
        <v>0</v>
      </c>
      <c r="Z327" s="62">
        <v>0</v>
      </c>
      <c r="AA327" s="62">
        <v>0</v>
      </c>
      <c r="AB327" s="62">
        <v>0</v>
      </c>
      <c r="AC327" s="62">
        <v>0</v>
      </c>
      <c r="AD327" s="62">
        <v>0</v>
      </c>
      <c r="AE327" s="62">
        <v>25</v>
      </c>
      <c r="AF327" s="62">
        <v>26</v>
      </c>
      <c r="AG327" s="62">
        <v>0</v>
      </c>
      <c r="AH327" s="62">
        <v>0</v>
      </c>
      <c r="AI327" s="62">
        <v>0</v>
      </c>
      <c r="AJ327" s="62" t="s">
        <v>290</v>
      </c>
      <c r="AK327" s="62" t="s">
        <v>290</v>
      </c>
      <c r="AL327" s="62" t="s">
        <v>290</v>
      </c>
      <c r="AM327" s="62">
        <v>0</v>
      </c>
      <c r="AN327" s="62">
        <v>20</v>
      </c>
      <c r="AO327" s="62">
        <v>21</v>
      </c>
      <c r="AP327" s="62">
        <v>51</v>
      </c>
      <c r="AQ327" s="62">
        <v>21</v>
      </c>
    </row>
    <row r="328" spans="1:43">
      <c r="A328" s="116" t="s">
        <v>2027</v>
      </c>
      <c r="B328" s="117" t="s">
        <v>2028</v>
      </c>
      <c r="C328" s="117" t="s">
        <v>5921</v>
      </c>
      <c r="D328" s="117" t="s">
        <v>2031</v>
      </c>
      <c r="E328" s="117" t="s">
        <v>1122</v>
      </c>
      <c r="F328" s="62" t="s">
        <v>288</v>
      </c>
      <c r="G328" s="117" t="s">
        <v>1785</v>
      </c>
      <c r="H328" s="117" t="s">
        <v>5922</v>
      </c>
      <c r="I328" s="117" t="s">
        <v>146</v>
      </c>
      <c r="J328" s="62">
        <v>6.5</v>
      </c>
      <c r="K328" s="62">
        <v>8.5</v>
      </c>
      <c r="L328" s="62">
        <v>1</v>
      </c>
      <c r="M328" s="62">
        <v>16</v>
      </c>
      <c r="N328" s="62" t="s">
        <v>290</v>
      </c>
      <c r="O328" s="62">
        <v>13</v>
      </c>
      <c r="P328" s="62" t="s">
        <v>290</v>
      </c>
      <c r="Q328" s="62" t="s">
        <v>290</v>
      </c>
      <c r="R328" s="62" t="s">
        <v>290</v>
      </c>
      <c r="S328" s="62" t="s">
        <v>290</v>
      </c>
      <c r="T328" s="62">
        <v>10</v>
      </c>
      <c r="U328" s="62" t="s">
        <v>290</v>
      </c>
      <c r="V328" s="62" t="s">
        <v>290</v>
      </c>
      <c r="W328" s="62" t="s">
        <v>290</v>
      </c>
      <c r="X328" s="62">
        <v>0</v>
      </c>
      <c r="Y328" s="62">
        <v>0</v>
      </c>
      <c r="Z328" s="62">
        <v>0</v>
      </c>
      <c r="AA328" s="62">
        <v>0</v>
      </c>
      <c r="AB328" s="62">
        <v>0</v>
      </c>
      <c r="AC328" s="62">
        <v>0</v>
      </c>
      <c r="AD328" s="62">
        <v>0</v>
      </c>
      <c r="AE328" s="62">
        <v>35</v>
      </c>
      <c r="AF328" s="62">
        <v>40</v>
      </c>
      <c r="AG328" s="62">
        <v>0</v>
      </c>
      <c r="AH328" s="62">
        <v>0</v>
      </c>
      <c r="AI328" s="62">
        <v>0</v>
      </c>
      <c r="AJ328" s="62">
        <v>0</v>
      </c>
      <c r="AK328" s="62">
        <v>74</v>
      </c>
      <c r="AL328" s="62">
        <v>0</v>
      </c>
      <c r="AM328" s="62">
        <v>0</v>
      </c>
      <c r="AN328" s="62">
        <v>0</v>
      </c>
      <c r="AO328" s="62" t="s">
        <v>290</v>
      </c>
      <c r="AP328" s="62">
        <v>75</v>
      </c>
      <c r="AQ328" s="62">
        <v>55</v>
      </c>
    </row>
    <row r="329" spans="1:43">
      <c r="A329" s="116" t="s">
        <v>2032</v>
      </c>
      <c r="B329" s="117" t="s">
        <v>2033</v>
      </c>
      <c r="C329" s="117" t="s">
        <v>5923</v>
      </c>
      <c r="D329" s="117" t="s">
        <v>2036</v>
      </c>
      <c r="E329" s="117" t="s">
        <v>1122</v>
      </c>
      <c r="F329" s="62" t="s">
        <v>288</v>
      </c>
      <c r="G329" s="117" t="s">
        <v>5924</v>
      </c>
      <c r="H329" s="117" t="s">
        <v>5925</v>
      </c>
      <c r="I329" s="117" t="s">
        <v>146</v>
      </c>
      <c r="J329" s="62">
        <v>10</v>
      </c>
      <c r="K329" s="62">
        <v>0.5</v>
      </c>
      <c r="L329" s="62">
        <v>1</v>
      </c>
      <c r="M329" s="62">
        <v>11.5</v>
      </c>
      <c r="N329" s="62">
        <v>0</v>
      </c>
      <c r="O329" s="62">
        <v>14</v>
      </c>
      <c r="P329" s="62">
        <v>10</v>
      </c>
      <c r="Q329" s="62" t="s">
        <v>290</v>
      </c>
      <c r="R329" s="62" t="s">
        <v>290</v>
      </c>
      <c r="S329" s="62" t="s">
        <v>290</v>
      </c>
      <c r="T329" s="62" t="s">
        <v>290</v>
      </c>
      <c r="U329" s="62" t="s">
        <v>290</v>
      </c>
      <c r="V329" s="62">
        <v>0</v>
      </c>
      <c r="W329" s="62">
        <v>0</v>
      </c>
      <c r="X329" s="62">
        <v>0</v>
      </c>
      <c r="Y329" s="62">
        <v>0</v>
      </c>
      <c r="Z329" s="62">
        <v>0</v>
      </c>
      <c r="AA329" s="62">
        <v>0</v>
      </c>
      <c r="AB329" s="62">
        <v>0</v>
      </c>
      <c r="AC329" s="62">
        <v>0</v>
      </c>
      <c r="AD329" s="62">
        <v>0</v>
      </c>
      <c r="AE329" s="62">
        <v>24</v>
      </c>
      <c r="AF329" s="62">
        <v>29</v>
      </c>
      <c r="AG329" s="62">
        <v>0</v>
      </c>
      <c r="AH329" s="62">
        <v>0</v>
      </c>
      <c r="AI329" s="62">
        <v>0</v>
      </c>
      <c r="AJ329" s="62">
        <v>34</v>
      </c>
      <c r="AK329" s="62">
        <v>16</v>
      </c>
      <c r="AL329" s="62">
        <v>0</v>
      </c>
      <c r="AM329" s="62">
        <v>0</v>
      </c>
      <c r="AN329" s="62" t="s">
        <v>290</v>
      </c>
      <c r="AO329" s="62">
        <v>0</v>
      </c>
      <c r="AP329" s="62">
        <v>53</v>
      </c>
      <c r="AQ329" s="62">
        <v>40</v>
      </c>
    </row>
    <row r="330" spans="1:43">
      <c r="A330" s="116" t="s">
        <v>2037</v>
      </c>
      <c r="B330" s="117" t="s">
        <v>2038</v>
      </c>
      <c r="C330" s="117" t="s">
        <v>5926</v>
      </c>
      <c r="D330" s="117" t="s">
        <v>2041</v>
      </c>
      <c r="E330" s="117" t="s">
        <v>1122</v>
      </c>
      <c r="F330" s="62" t="s">
        <v>288</v>
      </c>
      <c r="G330" s="117" t="s">
        <v>5927</v>
      </c>
      <c r="H330" s="117" t="s">
        <v>5928</v>
      </c>
      <c r="I330" s="117" t="s">
        <v>146</v>
      </c>
      <c r="J330" s="62">
        <v>7</v>
      </c>
      <c r="K330" s="62">
        <v>3</v>
      </c>
      <c r="L330" s="62">
        <v>1</v>
      </c>
      <c r="M330" s="62">
        <v>11</v>
      </c>
      <c r="N330" s="62">
        <v>25</v>
      </c>
      <c r="O330" s="62">
        <v>11</v>
      </c>
      <c r="P330" s="62">
        <v>11</v>
      </c>
      <c r="Q330" s="62" t="s">
        <v>290</v>
      </c>
      <c r="R330" s="62" t="s">
        <v>290</v>
      </c>
      <c r="S330" s="62" t="s">
        <v>290</v>
      </c>
      <c r="T330" s="62" t="s">
        <v>290</v>
      </c>
      <c r="U330" s="62" t="s">
        <v>290</v>
      </c>
      <c r="V330" s="62" t="s">
        <v>290</v>
      </c>
      <c r="W330" s="62" t="s">
        <v>290</v>
      </c>
      <c r="X330" s="62">
        <v>0</v>
      </c>
      <c r="Y330" s="62">
        <v>0</v>
      </c>
      <c r="Z330" s="62">
        <v>0</v>
      </c>
      <c r="AA330" s="62">
        <v>0</v>
      </c>
      <c r="AB330" s="62">
        <v>0</v>
      </c>
      <c r="AC330" s="62">
        <v>0</v>
      </c>
      <c r="AD330" s="62">
        <v>0</v>
      </c>
      <c r="AE330" s="62">
        <v>41</v>
      </c>
      <c r="AF330" s="62">
        <v>35</v>
      </c>
      <c r="AG330" s="62">
        <v>0</v>
      </c>
      <c r="AH330" s="62">
        <v>0</v>
      </c>
      <c r="AI330" s="62">
        <v>0</v>
      </c>
      <c r="AJ330" s="62" t="s">
        <v>290</v>
      </c>
      <c r="AK330" s="62">
        <v>18</v>
      </c>
      <c r="AL330" s="62">
        <v>20</v>
      </c>
      <c r="AM330" s="62">
        <v>0</v>
      </c>
      <c r="AN330" s="62">
        <v>26</v>
      </c>
      <c r="AO330" s="62" t="s">
        <v>290</v>
      </c>
      <c r="AP330" s="62">
        <v>76</v>
      </c>
      <c r="AQ330" s="62">
        <v>26</v>
      </c>
    </row>
    <row r="331" spans="1:43">
      <c r="A331" s="116" t="s">
        <v>2047</v>
      </c>
      <c r="B331" s="117" t="s">
        <v>2048</v>
      </c>
      <c r="C331" s="117" t="s">
        <v>5929</v>
      </c>
      <c r="D331" s="117" t="s">
        <v>2051</v>
      </c>
      <c r="E331" s="117" t="s">
        <v>1122</v>
      </c>
      <c r="F331" s="62" t="s">
        <v>288</v>
      </c>
      <c r="G331" s="117" t="s">
        <v>5930</v>
      </c>
      <c r="H331" s="117" t="s">
        <v>5931</v>
      </c>
      <c r="I331" s="117" t="s">
        <v>146</v>
      </c>
      <c r="J331" s="62">
        <v>12</v>
      </c>
      <c r="K331" s="62">
        <v>3</v>
      </c>
      <c r="L331" s="62">
        <v>2</v>
      </c>
      <c r="M331" s="62">
        <v>17</v>
      </c>
      <c r="N331" s="62" t="s">
        <v>290</v>
      </c>
      <c r="O331" s="62" t="s">
        <v>290</v>
      </c>
      <c r="P331" s="62" t="s">
        <v>290</v>
      </c>
      <c r="Q331" s="62" t="s">
        <v>290</v>
      </c>
      <c r="R331" s="62">
        <v>12</v>
      </c>
      <c r="S331" s="62" t="s">
        <v>290</v>
      </c>
      <c r="T331" s="62" t="s">
        <v>290</v>
      </c>
      <c r="U331" s="62" t="s">
        <v>290</v>
      </c>
      <c r="V331" s="62">
        <v>13</v>
      </c>
      <c r="W331" s="62" t="s">
        <v>290</v>
      </c>
      <c r="X331" s="62">
        <v>0</v>
      </c>
      <c r="Y331" s="62">
        <v>0</v>
      </c>
      <c r="Z331" s="62">
        <v>0</v>
      </c>
      <c r="AA331" s="62">
        <v>0</v>
      </c>
      <c r="AB331" s="62">
        <v>0</v>
      </c>
      <c r="AC331" s="62">
        <v>0</v>
      </c>
      <c r="AD331" s="62">
        <v>0</v>
      </c>
      <c r="AE331" s="62">
        <v>38</v>
      </c>
      <c r="AF331" s="62">
        <v>38</v>
      </c>
      <c r="AG331" s="62">
        <v>0</v>
      </c>
      <c r="AH331" s="62">
        <v>0</v>
      </c>
      <c r="AI331" s="62">
        <v>0</v>
      </c>
      <c r="AJ331" s="62" t="s">
        <v>290</v>
      </c>
      <c r="AK331" s="62" t="s">
        <v>290</v>
      </c>
      <c r="AL331" s="62" t="s">
        <v>290</v>
      </c>
      <c r="AM331" s="62" t="s">
        <v>290</v>
      </c>
      <c r="AN331" s="62">
        <v>61</v>
      </c>
      <c r="AO331" s="62" t="s">
        <v>290</v>
      </c>
      <c r="AP331" s="62">
        <v>76</v>
      </c>
      <c r="AQ331" s="62" t="s">
        <v>290</v>
      </c>
    </row>
    <row r="332" spans="1:43">
      <c r="A332" s="116" t="s">
        <v>2052</v>
      </c>
      <c r="B332" s="117" t="s">
        <v>2053</v>
      </c>
      <c r="C332" s="117" t="s">
        <v>5932</v>
      </c>
      <c r="D332" s="117" t="s">
        <v>2055</v>
      </c>
      <c r="E332" s="117" t="s">
        <v>1122</v>
      </c>
      <c r="F332" s="62" t="s">
        <v>288</v>
      </c>
      <c r="G332" s="117" t="s">
        <v>5933</v>
      </c>
      <c r="H332" s="117" t="s">
        <v>5934</v>
      </c>
      <c r="I332" s="117" t="s">
        <v>146</v>
      </c>
      <c r="J332" s="62">
        <v>6.5</v>
      </c>
      <c r="K332" s="62">
        <v>1.5</v>
      </c>
      <c r="L332" s="62">
        <v>2</v>
      </c>
      <c r="M332" s="62">
        <v>10</v>
      </c>
      <c r="N332" s="62">
        <v>25</v>
      </c>
      <c r="O332" s="62" t="s">
        <v>290</v>
      </c>
      <c r="P332" s="62">
        <v>0</v>
      </c>
      <c r="Q332" s="62">
        <v>0</v>
      </c>
      <c r="R332" s="62">
        <v>0</v>
      </c>
      <c r="S332" s="62">
        <v>0</v>
      </c>
      <c r="T332" s="62">
        <v>0</v>
      </c>
      <c r="U332" s="62">
        <v>0</v>
      </c>
      <c r="V332" s="62">
        <v>0</v>
      </c>
      <c r="W332" s="62">
        <v>0</v>
      </c>
      <c r="X332" s="62">
        <v>0</v>
      </c>
      <c r="Y332" s="62">
        <v>0</v>
      </c>
      <c r="Z332" s="62">
        <v>0</v>
      </c>
      <c r="AA332" s="62">
        <v>0</v>
      </c>
      <c r="AB332" s="62">
        <v>0</v>
      </c>
      <c r="AC332" s="62">
        <v>0</v>
      </c>
      <c r="AD332" s="62">
        <v>0</v>
      </c>
      <c r="AE332" s="62">
        <v>19</v>
      </c>
      <c r="AF332" s="62">
        <v>12</v>
      </c>
      <c r="AG332" s="62">
        <v>0</v>
      </c>
      <c r="AH332" s="62">
        <v>0</v>
      </c>
      <c r="AI332" s="62">
        <v>0</v>
      </c>
      <c r="AJ332" s="62">
        <v>0</v>
      </c>
      <c r="AK332" s="62" t="s">
        <v>290</v>
      </c>
      <c r="AL332" s="62" t="s">
        <v>290</v>
      </c>
      <c r="AM332" s="62">
        <v>0</v>
      </c>
      <c r="AN332" s="62">
        <v>26</v>
      </c>
      <c r="AO332" s="62" t="s">
        <v>290</v>
      </c>
      <c r="AP332" s="62">
        <v>31</v>
      </c>
      <c r="AQ332" s="62" t="s">
        <v>290</v>
      </c>
    </row>
    <row r="333" spans="1:43">
      <c r="A333" s="116" t="s">
        <v>2056</v>
      </c>
      <c r="B333" s="117" t="s">
        <v>2057</v>
      </c>
      <c r="C333" s="117" t="s">
        <v>5935</v>
      </c>
      <c r="D333" s="117" t="s">
        <v>2059</v>
      </c>
      <c r="E333" s="117" t="s">
        <v>1122</v>
      </c>
      <c r="F333" s="62" t="s">
        <v>288</v>
      </c>
      <c r="G333" s="117" t="s">
        <v>5936</v>
      </c>
      <c r="H333" s="117" t="s">
        <v>5937</v>
      </c>
      <c r="I333" s="117" t="s">
        <v>146</v>
      </c>
      <c r="J333" s="62">
        <v>22</v>
      </c>
      <c r="K333" s="62">
        <v>6.5</v>
      </c>
      <c r="L333" s="62">
        <v>8.5</v>
      </c>
      <c r="M333" s="62">
        <v>37</v>
      </c>
      <c r="N333" s="62">
        <v>52</v>
      </c>
      <c r="O333" s="62">
        <v>10</v>
      </c>
      <c r="P333" s="62" t="s">
        <v>290</v>
      </c>
      <c r="Q333" s="62" t="s">
        <v>290</v>
      </c>
      <c r="R333" s="62" t="s">
        <v>290</v>
      </c>
      <c r="S333" s="62" t="s">
        <v>290</v>
      </c>
      <c r="T333" s="62" t="s">
        <v>290</v>
      </c>
      <c r="U333" s="62" t="s">
        <v>290</v>
      </c>
      <c r="V333" s="62" t="s">
        <v>290</v>
      </c>
      <c r="W333" s="62" t="s">
        <v>290</v>
      </c>
      <c r="X333" s="62">
        <v>0</v>
      </c>
      <c r="Y333" s="62">
        <v>0</v>
      </c>
      <c r="Z333" s="62">
        <v>0</v>
      </c>
      <c r="AA333" s="62">
        <v>0</v>
      </c>
      <c r="AB333" s="62">
        <v>0</v>
      </c>
      <c r="AC333" s="62">
        <v>0</v>
      </c>
      <c r="AD333" s="62">
        <v>0</v>
      </c>
      <c r="AE333" s="62">
        <v>61</v>
      </c>
      <c r="AF333" s="62">
        <v>68</v>
      </c>
      <c r="AG333" s="62">
        <v>0</v>
      </c>
      <c r="AH333" s="62">
        <v>0</v>
      </c>
      <c r="AI333" s="62">
        <v>0</v>
      </c>
      <c r="AJ333" s="62" t="s">
        <v>290</v>
      </c>
      <c r="AK333" s="62" t="s">
        <v>290</v>
      </c>
      <c r="AL333" s="62" t="s">
        <v>290</v>
      </c>
      <c r="AM333" s="62">
        <v>0</v>
      </c>
      <c r="AN333" s="62">
        <v>96</v>
      </c>
      <c r="AO333" s="62">
        <v>14</v>
      </c>
      <c r="AP333" s="62">
        <v>129</v>
      </c>
      <c r="AQ333" s="62">
        <v>10</v>
      </c>
    </row>
    <row r="334" spans="1:43">
      <c r="A334" s="116" t="s">
        <v>4647</v>
      </c>
      <c r="B334" s="117" t="s">
        <v>4648</v>
      </c>
      <c r="C334" s="117" t="s">
        <v>5938</v>
      </c>
      <c r="D334" s="117" t="s">
        <v>4651</v>
      </c>
      <c r="E334" s="117" t="s">
        <v>1122</v>
      </c>
      <c r="F334" s="62" t="s">
        <v>288</v>
      </c>
      <c r="G334" s="117" t="s">
        <v>5939</v>
      </c>
      <c r="H334" s="117" t="s">
        <v>5940</v>
      </c>
      <c r="I334" s="117" t="s">
        <v>146</v>
      </c>
      <c r="J334" s="62">
        <v>52</v>
      </c>
      <c r="K334" s="62">
        <v>0</v>
      </c>
      <c r="L334" s="62">
        <v>24</v>
      </c>
      <c r="M334" s="62">
        <v>76</v>
      </c>
      <c r="N334" s="62">
        <v>58</v>
      </c>
      <c r="O334" s="62">
        <v>38</v>
      </c>
      <c r="P334" s="62">
        <v>28</v>
      </c>
      <c r="Q334" s="62">
        <v>36</v>
      </c>
      <c r="R334" s="62">
        <v>44</v>
      </c>
      <c r="S334" s="62">
        <v>31</v>
      </c>
      <c r="T334" s="62">
        <v>33</v>
      </c>
      <c r="U334" s="62">
        <v>42</v>
      </c>
      <c r="V334" s="62">
        <v>33</v>
      </c>
      <c r="W334" s="62">
        <v>36</v>
      </c>
      <c r="X334" s="62">
        <v>0</v>
      </c>
      <c r="Y334" s="62">
        <v>0</v>
      </c>
      <c r="Z334" s="62">
        <v>0</v>
      </c>
      <c r="AA334" s="62">
        <v>0</v>
      </c>
      <c r="AB334" s="62">
        <v>0</v>
      </c>
      <c r="AC334" s="62">
        <v>0</v>
      </c>
      <c r="AD334" s="62">
        <v>0</v>
      </c>
      <c r="AE334" s="62">
        <v>181</v>
      </c>
      <c r="AF334" s="62">
        <v>198</v>
      </c>
      <c r="AG334" s="62">
        <v>0</v>
      </c>
      <c r="AH334" s="62">
        <v>0</v>
      </c>
      <c r="AI334" s="62">
        <v>0</v>
      </c>
      <c r="AJ334" s="62" t="s">
        <v>290</v>
      </c>
      <c r="AK334" s="62">
        <v>0</v>
      </c>
      <c r="AL334" s="62">
        <v>11</v>
      </c>
      <c r="AM334" s="62" t="s">
        <v>290</v>
      </c>
      <c r="AN334" s="62">
        <v>357</v>
      </c>
      <c r="AO334" s="62" t="s">
        <v>290</v>
      </c>
      <c r="AP334" s="62">
        <v>379</v>
      </c>
      <c r="AQ334" s="62">
        <v>0</v>
      </c>
    </row>
    <row r="335" spans="1:43">
      <c r="A335" s="116" t="s">
        <v>2060</v>
      </c>
      <c r="B335" s="117" t="s">
        <v>2061</v>
      </c>
      <c r="C335" s="117" t="s">
        <v>5941</v>
      </c>
      <c r="D335" s="117" t="s">
        <v>2062</v>
      </c>
      <c r="E335" s="117" t="s">
        <v>1122</v>
      </c>
      <c r="F335" s="62" t="s">
        <v>288</v>
      </c>
      <c r="G335" s="117" t="s">
        <v>5942</v>
      </c>
      <c r="H335" s="117" t="s">
        <v>5943</v>
      </c>
      <c r="I335" s="117" t="s">
        <v>146</v>
      </c>
      <c r="J335" s="62">
        <v>38</v>
      </c>
      <c r="K335" s="62">
        <v>8</v>
      </c>
      <c r="L335" s="62">
        <v>5</v>
      </c>
      <c r="M335" s="62">
        <v>51</v>
      </c>
      <c r="N335" s="62">
        <v>107</v>
      </c>
      <c r="O335" s="62">
        <v>83</v>
      </c>
      <c r="P335" s="62">
        <v>89</v>
      </c>
      <c r="Q335" s="62">
        <v>77</v>
      </c>
      <c r="R335" s="62">
        <v>84</v>
      </c>
      <c r="S335" s="62">
        <v>0</v>
      </c>
      <c r="T335" s="62">
        <v>0</v>
      </c>
      <c r="U335" s="62">
        <v>0</v>
      </c>
      <c r="V335" s="62">
        <v>0</v>
      </c>
      <c r="W335" s="62">
        <v>0</v>
      </c>
      <c r="X335" s="62">
        <v>0</v>
      </c>
      <c r="Y335" s="62">
        <v>0</v>
      </c>
      <c r="Z335" s="62">
        <v>0</v>
      </c>
      <c r="AA335" s="62">
        <v>0</v>
      </c>
      <c r="AB335" s="62">
        <v>0</v>
      </c>
      <c r="AC335" s="62">
        <v>0</v>
      </c>
      <c r="AD335" s="62">
        <v>0</v>
      </c>
      <c r="AE335" s="62">
        <v>229</v>
      </c>
      <c r="AF335" s="62">
        <v>211</v>
      </c>
      <c r="AG335" s="62">
        <v>0</v>
      </c>
      <c r="AH335" s="62">
        <v>0</v>
      </c>
      <c r="AI335" s="62">
        <v>0</v>
      </c>
      <c r="AJ335" s="62">
        <v>70</v>
      </c>
      <c r="AK335" s="62">
        <v>64</v>
      </c>
      <c r="AL335" s="62">
        <v>22</v>
      </c>
      <c r="AM335" s="62">
        <v>0</v>
      </c>
      <c r="AN335" s="62">
        <v>182</v>
      </c>
      <c r="AO335" s="62">
        <v>102</v>
      </c>
      <c r="AP335" s="62">
        <v>440</v>
      </c>
      <c r="AQ335" s="62">
        <v>11</v>
      </c>
    </row>
    <row r="336" spans="1:43">
      <c r="A336" s="116" t="s">
        <v>2064</v>
      </c>
      <c r="B336" s="117" t="s">
        <v>2065</v>
      </c>
      <c r="C336" s="117" t="s">
        <v>5944</v>
      </c>
      <c r="D336" s="117" t="s">
        <v>2068</v>
      </c>
      <c r="E336" s="117" t="s">
        <v>1122</v>
      </c>
      <c r="F336" s="62" t="s">
        <v>288</v>
      </c>
      <c r="G336" s="117" t="s">
        <v>5945</v>
      </c>
      <c r="H336" s="117" t="s">
        <v>5946</v>
      </c>
      <c r="I336" s="117" t="s">
        <v>146</v>
      </c>
      <c r="J336" s="62">
        <v>13</v>
      </c>
      <c r="K336" s="62">
        <v>1</v>
      </c>
      <c r="L336" s="62">
        <v>2</v>
      </c>
      <c r="M336" s="62">
        <v>16</v>
      </c>
      <c r="N336" s="62">
        <v>45</v>
      </c>
      <c r="O336" s="62">
        <v>16</v>
      </c>
      <c r="P336" s="62">
        <v>11</v>
      </c>
      <c r="Q336" s="62" t="s">
        <v>290</v>
      </c>
      <c r="R336" s="62" t="s">
        <v>290</v>
      </c>
      <c r="S336" s="62" t="s">
        <v>290</v>
      </c>
      <c r="T336" s="62" t="s">
        <v>290</v>
      </c>
      <c r="U336" s="62" t="s">
        <v>290</v>
      </c>
      <c r="V336" s="62">
        <v>0</v>
      </c>
      <c r="W336" s="62">
        <v>0</v>
      </c>
      <c r="X336" s="62">
        <v>0</v>
      </c>
      <c r="Y336" s="62">
        <v>0</v>
      </c>
      <c r="Z336" s="62">
        <v>0</v>
      </c>
      <c r="AA336" s="62">
        <v>0</v>
      </c>
      <c r="AB336" s="62">
        <v>0</v>
      </c>
      <c r="AC336" s="62">
        <v>0</v>
      </c>
      <c r="AD336" s="62">
        <v>0</v>
      </c>
      <c r="AE336" s="62">
        <v>42</v>
      </c>
      <c r="AF336" s="62">
        <v>54</v>
      </c>
      <c r="AG336" s="62">
        <v>0</v>
      </c>
      <c r="AH336" s="62">
        <v>0</v>
      </c>
      <c r="AI336" s="62">
        <v>0</v>
      </c>
      <c r="AJ336" s="62">
        <v>11</v>
      </c>
      <c r="AK336" s="62" t="s">
        <v>290</v>
      </c>
      <c r="AL336" s="62">
        <v>45</v>
      </c>
      <c r="AM336" s="62">
        <v>0</v>
      </c>
      <c r="AN336" s="62">
        <v>20</v>
      </c>
      <c r="AO336" s="62">
        <v>11</v>
      </c>
      <c r="AP336" s="62">
        <v>96</v>
      </c>
      <c r="AQ336" s="62">
        <v>37</v>
      </c>
    </row>
    <row r="337" spans="1:43">
      <c r="A337" s="118" t="s">
        <v>5947</v>
      </c>
      <c r="B337" s="117" t="s">
        <v>5948</v>
      </c>
      <c r="C337" s="117" t="s">
        <v>5949</v>
      </c>
      <c r="D337" s="117" t="s">
        <v>2073</v>
      </c>
      <c r="E337" s="117" t="s">
        <v>1122</v>
      </c>
      <c r="F337" s="62" t="s">
        <v>288</v>
      </c>
      <c r="G337" s="117" t="s">
        <v>5950</v>
      </c>
      <c r="H337" s="117" t="s">
        <v>5951</v>
      </c>
      <c r="I337" s="117" t="s">
        <v>146</v>
      </c>
      <c r="J337" s="62">
        <v>5</v>
      </c>
      <c r="L337" s="62">
        <v>5</v>
      </c>
      <c r="M337" s="62">
        <v>15</v>
      </c>
      <c r="N337" s="62">
        <v>0</v>
      </c>
      <c r="O337" s="62">
        <v>0</v>
      </c>
      <c r="P337" s="62">
        <v>0</v>
      </c>
      <c r="Q337" s="62">
        <v>0</v>
      </c>
      <c r="R337" s="62">
        <v>0</v>
      </c>
      <c r="S337" s="62">
        <v>0</v>
      </c>
      <c r="T337" s="62">
        <v>0</v>
      </c>
      <c r="U337" s="62">
        <v>0</v>
      </c>
      <c r="V337" s="62">
        <v>0</v>
      </c>
      <c r="W337" s="62">
        <v>0</v>
      </c>
      <c r="X337" s="62">
        <v>26</v>
      </c>
      <c r="Y337" s="62">
        <v>22</v>
      </c>
      <c r="Z337" s="62">
        <v>19</v>
      </c>
      <c r="AA337" s="62">
        <v>13</v>
      </c>
      <c r="AB337" s="62">
        <v>0</v>
      </c>
      <c r="AC337" s="62">
        <v>0</v>
      </c>
      <c r="AD337" s="62">
        <v>0</v>
      </c>
      <c r="AE337" s="62">
        <v>0</v>
      </c>
      <c r="AF337" s="62">
        <v>80</v>
      </c>
      <c r="AG337" s="62">
        <v>0</v>
      </c>
      <c r="AH337" s="62">
        <v>0</v>
      </c>
      <c r="AI337" s="62">
        <v>0</v>
      </c>
      <c r="AJ337" s="62">
        <v>0</v>
      </c>
      <c r="AK337" s="62">
        <v>0</v>
      </c>
      <c r="AL337" s="62">
        <v>0</v>
      </c>
      <c r="AM337" s="62">
        <v>0</v>
      </c>
      <c r="AN337" s="62">
        <v>80</v>
      </c>
      <c r="AO337" s="62">
        <v>0</v>
      </c>
      <c r="AP337" s="62">
        <v>80</v>
      </c>
      <c r="AQ337" s="62">
        <v>0</v>
      </c>
    </row>
    <row r="338" spans="1:43">
      <c r="A338" s="116" t="s">
        <v>2075</v>
      </c>
      <c r="B338" s="117" t="s">
        <v>2076</v>
      </c>
      <c r="C338" s="117" t="s">
        <v>5952</v>
      </c>
      <c r="D338" s="117" t="s">
        <v>2078</v>
      </c>
      <c r="E338" s="117" t="s">
        <v>1122</v>
      </c>
      <c r="F338" s="62" t="s">
        <v>288</v>
      </c>
      <c r="G338" s="117" t="s">
        <v>5953</v>
      </c>
      <c r="H338" s="117" t="s">
        <v>5954</v>
      </c>
      <c r="I338" s="117" t="s">
        <v>146</v>
      </c>
      <c r="J338" s="62">
        <v>19</v>
      </c>
      <c r="K338" s="62">
        <v>8</v>
      </c>
      <c r="L338" s="62">
        <v>3</v>
      </c>
      <c r="M338" s="62">
        <v>30</v>
      </c>
      <c r="N338" s="62">
        <v>29</v>
      </c>
      <c r="O338" s="62">
        <v>17</v>
      </c>
      <c r="P338" s="62">
        <v>21</v>
      </c>
      <c r="Q338" s="62">
        <v>21</v>
      </c>
      <c r="R338" s="62">
        <v>22</v>
      </c>
      <c r="S338" s="62">
        <v>29</v>
      </c>
      <c r="T338" s="62">
        <v>22</v>
      </c>
      <c r="U338" s="62">
        <v>21</v>
      </c>
      <c r="V338" s="62">
        <v>12</v>
      </c>
      <c r="W338" s="62">
        <v>10</v>
      </c>
      <c r="X338" s="62">
        <v>0</v>
      </c>
      <c r="Y338" s="62">
        <v>0</v>
      </c>
      <c r="Z338" s="62">
        <v>0</v>
      </c>
      <c r="AA338" s="62">
        <v>0</v>
      </c>
      <c r="AB338" s="62">
        <v>0</v>
      </c>
      <c r="AC338" s="62">
        <v>0</v>
      </c>
      <c r="AD338" s="62">
        <v>0</v>
      </c>
      <c r="AE338" s="62">
        <v>99</v>
      </c>
      <c r="AF338" s="62">
        <v>105</v>
      </c>
      <c r="AG338" s="62">
        <v>0</v>
      </c>
      <c r="AH338" s="62">
        <v>0</v>
      </c>
      <c r="AI338" s="62">
        <v>0</v>
      </c>
      <c r="AJ338" s="62" t="s">
        <v>290</v>
      </c>
      <c r="AK338" s="62" t="s">
        <v>290</v>
      </c>
      <c r="AL338" s="62">
        <v>141</v>
      </c>
      <c r="AM338" s="62">
        <v>0</v>
      </c>
      <c r="AN338" s="62">
        <v>28</v>
      </c>
      <c r="AO338" s="62">
        <v>20</v>
      </c>
      <c r="AP338" s="62">
        <v>204</v>
      </c>
      <c r="AQ338" s="62">
        <v>0</v>
      </c>
    </row>
    <row r="339" spans="1:43">
      <c r="A339" s="116" t="s">
        <v>2079</v>
      </c>
      <c r="B339" s="117" t="s">
        <v>2080</v>
      </c>
      <c r="C339" s="117" t="s">
        <v>5955</v>
      </c>
      <c r="D339" s="117" t="s">
        <v>2083</v>
      </c>
      <c r="E339" s="117" t="s">
        <v>1122</v>
      </c>
      <c r="F339" s="62" t="s">
        <v>288</v>
      </c>
      <c r="G339" s="117" t="s">
        <v>5956</v>
      </c>
      <c r="H339" s="117" t="s">
        <v>5957</v>
      </c>
      <c r="I339" s="117" t="s">
        <v>146</v>
      </c>
      <c r="J339" s="62">
        <v>2</v>
      </c>
      <c r="K339" s="62">
        <v>0.5</v>
      </c>
      <c r="L339" s="62">
        <v>1</v>
      </c>
      <c r="M339" s="62">
        <v>3.5</v>
      </c>
      <c r="N339" s="62">
        <v>12</v>
      </c>
      <c r="O339" s="62" t="s">
        <v>290</v>
      </c>
      <c r="P339" s="62">
        <v>0</v>
      </c>
      <c r="Q339" s="62">
        <v>0</v>
      </c>
      <c r="R339" s="62">
        <v>0</v>
      </c>
      <c r="S339" s="62">
        <v>0</v>
      </c>
      <c r="T339" s="62">
        <v>0</v>
      </c>
      <c r="U339" s="62">
        <v>0</v>
      </c>
      <c r="V339" s="62">
        <v>0</v>
      </c>
      <c r="W339" s="62">
        <v>0</v>
      </c>
      <c r="X339" s="62">
        <v>0</v>
      </c>
      <c r="Y339" s="62">
        <v>0</v>
      </c>
      <c r="Z339" s="62">
        <v>0</v>
      </c>
      <c r="AA339" s="62">
        <v>0</v>
      </c>
      <c r="AB339" s="62">
        <v>0</v>
      </c>
      <c r="AC339" s="62">
        <v>0</v>
      </c>
      <c r="AD339" s="62">
        <v>0</v>
      </c>
      <c r="AE339" s="62" t="s">
        <v>290</v>
      </c>
      <c r="AF339" s="62" t="s">
        <v>290</v>
      </c>
      <c r="AG339" s="62">
        <v>0</v>
      </c>
      <c r="AH339" s="62">
        <v>0</v>
      </c>
      <c r="AI339" s="62">
        <v>0</v>
      </c>
      <c r="AJ339" s="62">
        <v>0</v>
      </c>
      <c r="AK339" s="62">
        <v>0</v>
      </c>
      <c r="AL339" s="62" t="s">
        <v>290</v>
      </c>
      <c r="AM339" s="62">
        <v>0</v>
      </c>
      <c r="AN339" s="62">
        <v>15</v>
      </c>
      <c r="AO339" s="62">
        <v>0</v>
      </c>
      <c r="AP339" s="62">
        <v>16</v>
      </c>
      <c r="AQ339" s="62" t="s">
        <v>290</v>
      </c>
    </row>
    <row r="340" spans="1:43">
      <c r="A340" s="116" t="s">
        <v>4652</v>
      </c>
      <c r="B340" s="117" t="s">
        <v>4653</v>
      </c>
      <c r="C340" s="117" t="s">
        <v>5958</v>
      </c>
      <c r="D340" s="117" t="s">
        <v>4655</v>
      </c>
      <c r="E340" s="117" t="s">
        <v>1122</v>
      </c>
      <c r="F340" s="62" t="s">
        <v>288</v>
      </c>
      <c r="G340" s="117" t="s">
        <v>5959</v>
      </c>
      <c r="H340" s="117" t="s">
        <v>5960</v>
      </c>
      <c r="I340" s="117" t="s">
        <v>146</v>
      </c>
      <c r="J340" s="62">
        <v>13</v>
      </c>
      <c r="K340" s="62">
        <v>0</v>
      </c>
      <c r="L340" s="62">
        <v>4</v>
      </c>
      <c r="M340" s="62">
        <v>17</v>
      </c>
      <c r="N340" s="62">
        <v>0</v>
      </c>
      <c r="O340" s="62">
        <v>0</v>
      </c>
      <c r="P340" s="62">
        <v>0</v>
      </c>
      <c r="Q340" s="62" t="s">
        <v>290</v>
      </c>
      <c r="R340" s="62" t="s">
        <v>290</v>
      </c>
      <c r="S340" s="62" t="s">
        <v>290</v>
      </c>
      <c r="T340" s="62" t="s">
        <v>290</v>
      </c>
      <c r="U340" s="62" t="s">
        <v>290</v>
      </c>
      <c r="V340" s="62" t="s">
        <v>290</v>
      </c>
      <c r="W340" s="62" t="s">
        <v>290</v>
      </c>
      <c r="X340" s="62">
        <v>0</v>
      </c>
      <c r="Y340" s="62">
        <v>0</v>
      </c>
      <c r="Z340" s="62">
        <v>0</v>
      </c>
      <c r="AA340" s="62">
        <v>0</v>
      </c>
      <c r="AB340" s="62">
        <v>0</v>
      </c>
      <c r="AC340" s="62">
        <v>0</v>
      </c>
      <c r="AD340" s="62">
        <v>0</v>
      </c>
      <c r="AE340" s="62" t="s">
        <v>290</v>
      </c>
      <c r="AF340" s="62">
        <v>28</v>
      </c>
      <c r="AG340" s="62">
        <v>0</v>
      </c>
      <c r="AH340" s="62">
        <v>0</v>
      </c>
      <c r="AI340" s="62">
        <v>0</v>
      </c>
      <c r="AJ340" s="62">
        <v>0</v>
      </c>
      <c r="AK340" s="62">
        <v>11</v>
      </c>
      <c r="AL340" s="62" t="s">
        <v>290</v>
      </c>
      <c r="AM340" s="62">
        <v>0</v>
      </c>
      <c r="AN340" s="62">
        <v>17</v>
      </c>
      <c r="AO340" s="62" t="s">
        <v>290</v>
      </c>
      <c r="AP340" s="62">
        <v>37</v>
      </c>
      <c r="AQ340" s="62">
        <v>10</v>
      </c>
    </row>
    <row r="341" spans="1:43">
      <c r="A341" s="116" t="s">
        <v>2084</v>
      </c>
      <c r="B341" s="117" t="s">
        <v>5961</v>
      </c>
      <c r="C341" s="117" t="s">
        <v>5962</v>
      </c>
      <c r="D341" s="117" t="s">
        <v>2088</v>
      </c>
      <c r="E341" s="117" t="s">
        <v>1122</v>
      </c>
      <c r="F341" s="62" t="s">
        <v>288</v>
      </c>
      <c r="G341" s="117" t="s">
        <v>5963</v>
      </c>
      <c r="H341" s="117" t="s">
        <v>5964</v>
      </c>
      <c r="I341" s="117" t="s">
        <v>146</v>
      </c>
      <c r="J341" s="62">
        <v>0</v>
      </c>
      <c r="K341" s="62">
        <v>2</v>
      </c>
      <c r="L341" s="62">
        <v>1</v>
      </c>
      <c r="M341" s="62">
        <v>3</v>
      </c>
      <c r="N341" s="62">
        <v>0</v>
      </c>
      <c r="O341" s="62">
        <v>0</v>
      </c>
      <c r="P341" s="62">
        <v>0</v>
      </c>
      <c r="Q341" s="62">
        <v>0</v>
      </c>
      <c r="R341" s="62">
        <v>0</v>
      </c>
      <c r="S341" s="62">
        <v>0</v>
      </c>
      <c r="T341" s="62">
        <v>0</v>
      </c>
      <c r="U341" s="62">
        <v>0</v>
      </c>
      <c r="V341" s="62">
        <v>0</v>
      </c>
      <c r="W341" s="62">
        <v>0</v>
      </c>
      <c r="X341" s="62">
        <v>0</v>
      </c>
      <c r="Y341" s="62" t="s">
        <v>290</v>
      </c>
      <c r="Z341" s="62" t="s">
        <v>290</v>
      </c>
      <c r="AA341" s="62" t="s">
        <v>290</v>
      </c>
      <c r="AB341" s="62">
        <v>0</v>
      </c>
      <c r="AC341" s="62">
        <v>0</v>
      </c>
      <c r="AD341" s="62">
        <v>0</v>
      </c>
      <c r="AE341" s="62">
        <v>0</v>
      </c>
      <c r="AF341" s="62">
        <v>11</v>
      </c>
      <c r="AG341" s="62" t="s">
        <v>290</v>
      </c>
      <c r="AH341" s="62">
        <v>0</v>
      </c>
      <c r="AI341" s="62">
        <v>0</v>
      </c>
      <c r="AJ341" s="62">
        <v>0</v>
      </c>
      <c r="AK341" s="62">
        <v>10</v>
      </c>
      <c r="AL341" s="62" t="s">
        <v>290</v>
      </c>
      <c r="AM341" s="62">
        <v>0</v>
      </c>
      <c r="AN341" s="62">
        <v>0</v>
      </c>
      <c r="AO341" s="62">
        <v>0</v>
      </c>
      <c r="AP341" s="62">
        <v>11</v>
      </c>
      <c r="AQ341" s="62">
        <v>11</v>
      </c>
    </row>
    <row r="342" spans="1:43">
      <c r="A342" s="116" t="s">
        <v>2090</v>
      </c>
      <c r="B342" s="117" t="s">
        <v>2091</v>
      </c>
      <c r="C342" s="117" t="s">
        <v>5965</v>
      </c>
      <c r="D342" s="117" t="s">
        <v>5966</v>
      </c>
      <c r="E342" s="117" t="s">
        <v>1122</v>
      </c>
      <c r="F342" s="62" t="s">
        <v>288</v>
      </c>
      <c r="G342" s="117" t="s">
        <v>5967</v>
      </c>
      <c r="H342" s="117" t="s">
        <v>5968</v>
      </c>
      <c r="I342" s="117" t="s">
        <v>146</v>
      </c>
      <c r="J342" s="62">
        <v>11</v>
      </c>
      <c r="K342" s="62">
        <v>1</v>
      </c>
      <c r="L342" s="62">
        <v>2</v>
      </c>
      <c r="M342" s="62">
        <v>14</v>
      </c>
      <c r="N342" s="62" t="s">
        <v>290</v>
      </c>
      <c r="O342" s="62" t="s">
        <v>290</v>
      </c>
      <c r="P342" s="62" t="s">
        <v>290</v>
      </c>
      <c r="Q342" s="62">
        <v>10</v>
      </c>
      <c r="R342" s="62">
        <v>11</v>
      </c>
      <c r="S342" s="62" t="s">
        <v>290</v>
      </c>
      <c r="T342" s="62" t="s">
        <v>290</v>
      </c>
      <c r="U342" s="62" t="s">
        <v>290</v>
      </c>
      <c r="V342" s="62" t="s">
        <v>290</v>
      </c>
      <c r="W342" s="62">
        <v>0</v>
      </c>
      <c r="X342" s="62">
        <v>0</v>
      </c>
      <c r="Y342" s="62">
        <v>0</v>
      </c>
      <c r="Z342" s="62">
        <v>0</v>
      </c>
      <c r="AA342" s="62">
        <v>0</v>
      </c>
      <c r="AB342" s="62">
        <v>0</v>
      </c>
      <c r="AC342" s="62">
        <v>0</v>
      </c>
      <c r="AD342" s="62">
        <v>0</v>
      </c>
      <c r="AE342" s="62">
        <v>28</v>
      </c>
      <c r="AF342" s="62">
        <v>29</v>
      </c>
      <c r="AG342" s="62">
        <v>0</v>
      </c>
      <c r="AH342" s="62">
        <v>0</v>
      </c>
      <c r="AI342" s="62">
        <v>0</v>
      </c>
      <c r="AJ342" s="62">
        <v>0</v>
      </c>
      <c r="AK342" s="62">
        <v>56</v>
      </c>
      <c r="AL342" s="62" t="s">
        <v>290</v>
      </c>
      <c r="AM342" s="62">
        <v>0</v>
      </c>
      <c r="AN342" s="62">
        <v>0</v>
      </c>
      <c r="AO342" s="62">
        <v>0</v>
      </c>
      <c r="AP342" s="62">
        <v>57</v>
      </c>
      <c r="AQ342" s="62">
        <v>20</v>
      </c>
    </row>
    <row r="343" spans="1:43">
      <c r="A343" s="116" t="s">
        <v>4656</v>
      </c>
      <c r="B343" s="117" t="s">
        <v>5969</v>
      </c>
      <c r="C343" s="117" t="s">
        <v>5970</v>
      </c>
      <c r="D343" s="117" t="s">
        <v>4658</v>
      </c>
      <c r="E343" s="117" t="s">
        <v>1122</v>
      </c>
      <c r="F343" s="62" t="s">
        <v>288</v>
      </c>
      <c r="G343" s="117" t="s">
        <v>5971</v>
      </c>
      <c r="H343" s="117" t="s">
        <v>5972</v>
      </c>
      <c r="I343" s="117" t="s">
        <v>146</v>
      </c>
      <c r="J343" s="62">
        <v>17</v>
      </c>
      <c r="K343" s="62">
        <v>0</v>
      </c>
      <c r="L343" s="62">
        <v>4</v>
      </c>
      <c r="M343" s="62">
        <v>21</v>
      </c>
      <c r="N343" s="62">
        <v>0</v>
      </c>
      <c r="O343" s="62">
        <v>0</v>
      </c>
      <c r="P343" s="62">
        <v>0</v>
      </c>
      <c r="Q343" s="62">
        <v>0</v>
      </c>
      <c r="R343" s="62">
        <v>0</v>
      </c>
      <c r="S343" s="62">
        <v>0</v>
      </c>
      <c r="T343" s="62">
        <v>0</v>
      </c>
      <c r="U343" s="62">
        <v>0</v>
      </c>
      <c r="V343" s="62">
        <v>0</v>
      </c>
      <c r="W343" s="62">
        <v>0</v>
      </c>
      <c r="X343" s="62">
        <v>0</v>
      </c>
      <c r="Y343" s="62">
        <v>0</v>
      </c>
      <c r="Z343" s="62">
        <v>0</v>
      </c>
      <c r="AA343" s="62">
        <v>0</v>
      </c>
      <c r="AB343" s="62">
        <v>0</v>
      </c>
      <c r="AC343" s="62">
        <v>0</v>
      </c>
      <c r="AD343" s="62">
        <v>0</v>
      </c>
      <c r="AE343" s="62" t="s">
        <v>290</v>
      </c>
      <c r="AF343" s="62">
        <v>16</v>
      </c>
      <c r="AG343" s="62">
        <v>0</v>
      </c>
      <c r="AH343" s="62">
        <v>0</v>
      </c>
      <c r="AI343" s="62">
        <v>0</v>
      </c>
      <c r="AJ343" s="62">
        <v>0</v>
      </c>
      <c r="AK343" s="62">
        <v>0</v>
      </c>
      <c r="AL343" s="62">
        <v>0</v>
      </c>
      <c r="AM343" s="62">
        <v>0</v>
      </c>
      <c r="AN343" s="62">
        <v>18</v>
      </c>
      <c r="AO343" s="62">
        <v>0</v>
      </c>
      <c r="AP343" s="62">
        <v>18</v>
      </c>
      <c r="AQ343" s="62" t="s">
        <v>290</v>
      </c>
    </row>
    <row r="344" spans="1:43">
      <c r="A344" s="116" t="s">
        <v>2112</v>
      </c>
      <c r="B344" s="117" t="s">
        <v>2113</v>
      </c>
      <c r="C344" s="117" t="s">
        <v>5973</v>
      </c>
      <c r="D344" s="117" t="s">
        <v>2116</v>
      </c>
      <c r="E344" s="117" t="s">
        <v>1122</v>
      </c>
      <c r="F344" s="62" t="s">
        <v>288</v>
      </c>
      <c r="G344" s="117" t="s">
        <v>5974</v>
      </c>
      <c r="H344" s="117" t="s">
        <v>5975</v>
      </c>
      <c r="I344" s="117" t="s">
        <v>146</v>
      </c>
      <c r="J344" s="62">
        <v>9</v>
      </c>
      <c r="K344" s="62">
        <v>6</v>
      </c>
      <c r="L344" s="62">
        <v>1</v>
      </c>
      <c r="M344" s="62">
        <v>16</v>
      </c>
      <c r="N344" s="62">
        <v>19</v>
      </c>
      <c r="O344" s="62">
        <v>16</v>
      </c>
      <c r="P344" s="62">
        <v>12</v>
      </c>
      <c r="Q344" s="62">
        <v>11</v>
      </c>
      <c r="R344" s="62">
        <v>16</v>
      </c>
      <c r="S344" s="62">
        <v>16</v>
      </c>
      <c r="T344" s="62" t="s">
        <v>290</v>
      </c>
      <c r="U344" s="62" t="s">
        <v>290</v>
      </c>
      <c r="V344" s="62" t="s">
        <v>290</v>
      </c>
      <c r="W344" s="62" t="s">
        <v>290</v>
      </c>
      <c r="X344" s="62">
        <v>0</v>
      </c>
      <c r="Y344" s="62">
        <v>0</v>
      </c>
      <c r="Z344" s="62">
        <v>0</v>
      </c>
      <c r="AA344" s="62">
        <v>0</v>
      </c>
      <c r="AB344" s="62">
        <v>0</v>
      </c>
      <c r="AC344" s="62">
        <v>0</v>
      </c>
      <c r="AD344" s="62">
        <v>0</v>
      </c>
      <c r="AE344" s="62">
        <v>53</v>
      </c>
      <c r="AF344" s="62">
        <v>67</v>
      </c>
      <c r="AG344" s="62">
        <v>0</v>
      </c>
      <c r="AH344" s="62">
        <v>0</v>
      </c>
      <c r="AI344" s="62">
        <v>0</v>
      </c>
      <c r="AJ344" s="62">
        <v>0</v>
      </c>
      <c r="AK344" s="62">
        <v>116</v>
      </c>
      <c r="AL344" s="62">
        <v>0</v>
      </c>
      <c r="AM344" s="62">
        <v>0</v>
      </c>
      <c r="AN344" s="62">
        <v>0</v>
      </c>
      <c r="AO344" s="62" t="s">
        <v>290</v>
      </c>
      <c r="AP344" s="62">
        <v>120</v>
      </c>
      <c r="AQ344" s="62">
        <v>102</v>
      </c>
    </row>
    <row r="345" spans="1:43">
      <c r="A345" s="116" t="s">
        <v>2117</v>
      </c>
      <c r="B345" s="117" t="s">
        <v>4659</v>
      </c>
      <c r="C345" s="117" t="s">
        <v>5976</v>
      </c>
      <c r="D345" s="117" t="s">
        <v>2121</v>
      </c>
      <c r="E345" s="117" t="s">
        <v>1122</v>
      </c>
      <c r="F345" s="62" t="s">
        <v>288</v>
      </c>
      <c r="G345" s="117" t="s">
        <v>5977</v>
      </c>
      <c r="H345" s="117" t="s">
        <v>5978</v>
      </c>
      <c r="I345" s="117" t="s">
        <v>146</v>
      </c>
      <c r="J345" s="62">
        <v>6</v>
      </c>
      <c r="K345" s="62">
        <v>1</v>
      </c>
      <c r="L345" s="62">
        <v>1</v>
      </c>
      <c r="M345" s="62">
        <v>8</v>
      </c>
      <c r="N345" s="62" t="s">
        <v>290</v>
      </c>
      <c r="O345" s="62" t="s">
        <v>290</v>
      </c>
      <c r="P345" s="62" t="s">
        <v>290</v>
      </c>
      <c r="Q345" s="62" t="s">
        <v>290</v>
      </c>
      <c r="R345" s="62" t="s">
        <v>290</v>
      </c>
      <c r="S345" s="62" t="s">
        <v>290</v>
      </c>
      <c r="T345" s="62" t="s">
        <v>290</v>
      </c>
      <c r="U345" s="62" t="s">
        <v>290</v>
      </c>
      <c r="V345" s="62" t="s">
        <v>290</v>
      </c>
      <c r="W345" s="62" t="s">
        <v>290</v>
      </c>
      <c r="X345" s="62" t="s">
        <v>290</v>
      </c>
      <c r="Y345" s="62" t="s">
        <v>290</v>
      </c>
      <c r="Z345" s="62" t="s">
        <v>290</v>
      </c>
      <c r="AA345" s="62" t="s">
        <v>290</v>
      </c>
      <c r="AB345" s="62">
        <v>0</v>
      </c>
      <c r="AC345" s="62">
        <v>0</v>
      </c>
      <c r="AD345" s="62">
        <v>0</v>
      </c>
      <c r="AE345" s="62">
        <v>14</v>
      </c>
      <c r="AF345" s="62">
        <v>13</v>
      </c>
      <c r="AG345" s="62" t="s">
        <v>290</v>
      </c>
      <c r="AH345" s="62" t="s">
        <v>290</v>
      </c>
      <c r="AI345" s="62">
        <v>0</v>
      </c>
      <c r="AJ345" s="62">
        <v>0</v>
      </c>
      <c r="AK345" s="62">
        <v>24</v>
      </c>
      <c r="AL345" s="62" t="s">
        <v>290</v>
      </c>
      <c r="AM345" s="62">
        <v>0</v>
      </c>
      <c r="AN345" s="62">
        <v>0</v>
      </c>
      <c r="AO345" s="62">
        <v>0</v>
      </c>
      <c r="AP345" s="62">
        <v>27</v>
      </c>
      <c r="AQ345" s="62">
        <v>27</v>
      </c>
    </row>
    <row r="346" spans="1:43">
      <c r="A346" s="116" t="s">
        <v>2128</v>
      </c>
      <c r="B346" s="117" t="s">
        <v>2129</v>
      </c>
      <c r="C346" s="117" t="s">
        <v>5979</v>
      </c>
      <c r="D346" s="117" t="s">
        <v>2132</v>
      </c>
      <c r="E346" s="117" t="s">
        <v>1122</v>
      </c>
      <c r="F346" s="62" t="s">
        <v>288</v>
      </c>
      <c r="G346" s="117" t="s">
        <v>5980</v>
      </c>
      <c r="H346" s="117" t="s">
        <v>5981</v>
      </c>
      <c r="I346" s="117" t="s">
        <v>146</v>
      </c>
      <c r="J346" s="62">
        <v>35.799999999999997</v>
      </c>
      <c r="K346" s="62">
        <v>21.3</v>
      </c>
      <c r="L346" s="62">
        <v>12.5</v>
      </c>
      <c r="M346" s="62">
        <v>69.599999999999994</v>
      </c>
      <c r="N346" s="62">
        <v>0</v>
      </c>
      <c r="O346" s="62">
        <v>63</v>
      </c>
      <c r="P346" s="62">
        <v>63</v>
      </c>
      <c r="Q346" s="62">
        <v>70</v>
      </c>
      <c r="R346" s="62">
        <v>58</v>
      </c>
      <c r="S346" s="62">
        <v>79</v>
      </c>
      <c r="T346" s="62">
        <v>48</v>
      </c>
      <c r="U346" s="62">
        <v>62</v>
      </c>
      <c r="V346" s="62">
        <v>55</v>
      </c>
      <c r="W346" s="62">
        <v>52</v>
      </c>
      <c r="X346" s="62">
        <v>0</v>
      </c>
      <c r="Y346" s="62">
        <v>0</v>
      </c>
      <c r="Z346" s="62">
        <v>0</v>
      </c>
      <c r="AA346" s="62">
        <v>0</v>
      </c>
      <c r="AB346" s="62">
        <v>0</v>
      </c>
      <c r="AC346" s="62">
        <v>0</v>
      </c>
      <c r="AD346" s="62">
        <v>0</v>
      </c>
      <c r="AE346" s="62">
        <v>0</v>
      </c>
      <c r="AF346" s="62">
        <v>550</v>
      </c>
      <c r="AG346" s="62">
        <v>0</v>
      </c>
      <c r="AH346" s="62">
        <v>0</v>
      </c>
      <c r="AI346" s="62">
        <v>0</v>
      </c>
      <c r="AJ346" s="62">
        <v>0</v>
      </c>
      <c r="AK346" s="62">
        <v>0</v>
      </c>
      <c r="AL346" s="62" t="s">
        <v>290</v>
      </c>
      <c r="AM346" s="62">
        <v>0</v>
      </c>
      <c r="AN346" s="62">
        <v>549</v>
      </c>
      <c r="AO346" s="62">
        <v>0</v>
      </c>
      <c r="AP346" s="62">
        <v>550</v>
      </c>
      <c r="AQ346" s="62">
        <v>123</v>
      </c>
    </row>
    <row r="347" spans="1:43">
      <c r="A347" s="116" t="s">
        <v>2133</v>
      </c>
      <c r="B347" s="117" t="s">
        <v>5982</v>
      </c>
      <c r="C347" s="117" t="s">
        <v>5983</v>
      </c>
      <c r="D347" s="117" t="s">
        <v>2132</v>
      </c>
      <c r="E347" s="117" t="s">
        <v>1122</v>
      </c>
      <c r="F347" s="62" t="s">
        <v>288</v>
      </c>
      <c r="G347" s="117" t="s">
        <v>5984</v>
      </c>
      <c r="H347" s="117" t="s">
        <v>5985</v>
      </c>
      <c r="I347" s="117" t="s">
        <v>146</v>
      </c>
      <c r="J347" s="62">
        <v>63</v>
      </c>
      <c r="K347" s="62">
        <v>36.299999999999997</v>
      </c>
      <c r="L347" s="62">
        <v>19</v>
      </c>
      <c r="M347" s="62">
        <v>118.3</v>
      </c>
      <c r="N347" s="62">
        <v>97</v>
      </c>
      <c r="O347" s="62">
        <v>92</v>
      </c>
      <c r="P347" s="62">
        <v>103</v>
      </c>
      <c r="Q347" s="62">
        <v>110</v>
      </c>
      <c r="R347" s="62">
        <v>96</v>
      </c>
      <c r="S347" s="62">
        <v>98</v>
      </c>
      <c r="T347" s="62">
        <v>81</v>
      </c>
      <c r="U347" s="62">
        <v>90</v>
      </c>
      <c r="V347" s="62">
        <v>93</v>
      </c>
      <c r="W347" s="62">
        <v>81</v>
      </c>
      <c r="X347" s="62">
        <v>0</v>
      </c>
      <c r="Y347" s="62">
        <v>0</v>
      </c>
      <c r="Z347" s="62">
        <v>0</v>
      </c>
      <c r="AA347" s="62">
        <v>0</v>
      </c>
      <c r="AB347" s="62">
        <v>0</v>
      </c>
      <c r="AC347" s="62">
        <v>0</v>
      </c>
      <c r="AD347" s="62">
        <v>0</v>
      </c>
      <c r="AE347" s="62">
        <v>891</v>
      </c>
      <c r="AF347" s="62">
        <v>50</v>
      </c>
      <c r="AG347" s="62">
        <v>0</v>
      </c>
      <c r="AH347" s="62">
        <v>0</v>
      </c>
      <c r="AI347" s="62">
        <v>0</v>
      </c>
      <c r="AJ347" s="62">
        <v>0</v>
      </c>
      <c r="AK347" s="62">
        <v>0</v>
      </c>
      <c r="AL347" s="62">
        <v>0</v>
      </c>
      <c r="AM347" s="62">
        <v>0</v>
      </c>
      <c r="AN347" s="62">
        <v>941</v>
      </c>
      <c r="AO347" s="62">
        <v>0</v>
      </c>
      <c r="AP347" s="62">
        <v>941</v>
      </c>
      <c r="AQ347" s="62">
        <v>267</v>
      </c>
    </row>
    <row r="348" spans="1:43">
      <c r="A348" s="118" t="s">
        <v>5986</v>
      </c>
      <c r="B348" s="117" t="s">
        <v>2138</v>
      </c>
      <c r="C348" s="117" t="s">
        <v>5749</v>
      </c>
      <c r="D348" s="117" t="s">
        <v>2139</v>
      </c>
      <c r="E348" s="117" t="s">
        <v>1122</v>
      </c>
      <c r="F348" s="62" t="s">
        <v>288</v>
      </c>
      <c r="G348" s="117" t="s">
        <v>5987</v>
      </c>
      <c r="H348" s="117" t="s">
        <v>5988</v>
      </c>
      <c r="I348" s="117"/>
      <c r="J348" s="62">
        <v>9</v>
      </c>
      <c r="L348" s="62">
        <v>3</v>
      </c>
      <c r="M348" s="62">
        <v>12</v>
      </c>
      <c r="N348" s="62">
        <v>28</v>
      </c>
      <c r="O348" s="62" t="s">
        <v>290</v>
      </c>
      <c r="P348" s="62">
        <v>0</v>
      </c>
      <c r="Q348" s="62">
        <v>0</v>
      </c>
      <c r="R348" s="62">
        <v>0</v>
      </c>
      <c r="S348" s="62">
        <v>0</v>
      </c>
      <c r="T348" s="62">
        <v>0</v>
      </c>
      <c r="U348" s="62">
        <v>0</v>
      </c>
      <c r="V348" s="62">
        <v>0</v>
      </c>
      <c r="W348" s="62">
        <v>0</v>
      </c>
      <c r="X348" s="62">
        <v>0</v>
      </c>
      <c r="Y348" s="62">
        <v>0</v>
      </c>
      <c r="Z348" s="62">
        <v>0</v>
      </c>
      <c r="AA348" s="62">
        <v>0</v>
      </c>
      <c r="AB348" s="62">
        <v>0</v>
      </c>
      <c r="AC348" s="62">
        <v>0</v>
      </c>
      <c r="AD348" s="62">
        <v>0</v>
      </c>
      <c r="AE348" s="62">
        <v>17</v>
      </c>
      <c r="AF348" s="62">
        <v>19</v>
      </c>
      <c r="AG348" s="62">
        <v>0</v>
      </c>
      <c r="AH348" s="62">
        <v>0</v>
      </c>
      <c r="AI348" s="62">
        <v>0</v>
      </c>
      <c r="AJ348" s="62" t="s">
        <v>290</v>
      </c>
      <c r="AK348" s="62">
        <v>10</v>
      </c>
      <c r="AL348" s="62" t="s">
        <v>290</v>
      </c>
      <c r="AM348" s="62">
        <v>0</v>
      </c>
      <c r="AN348" s="62" t="s">
        <v>290</v>
      </c>
      <c r="AO348" s="62">
        <v>0</v>
      </c>
      <c r="AP348" s="62">
        <v>36</v>
      </c>
      <c r="AQ348" s="62">
        <v>0</v>
      </c>
    </row>
    <row r="349" spans="1:43">
      <c r="A349" s="116" t="s">
        <v>4660</v>
      </c>
      <c r="B349" s="117" t="s">
        <v>5989</v>
      </c>
      <c r="C349" s="117" t="s">
        <v>5990</v>
      </c>
      <c r="D349" s="117" t="s">
        <v>2110</v>
      </c>
      <c r="E349" s="117" t="s">
        <v>1122</v>
      </c>
      <c r="F349" s="62" t="s">
        <v>288</v>
      </c>
      <c r="G349" s="117" t="s">
        <v>5991</v>
      </c>
      <c r="H349" s="117" t="s">
        <v>5992</v>
      </c>
      <c r="I349" s="117" t="s">
        <v>146</v>
      </c>
      <c r="J349" s="62">
        <v>9.5</v>
      </c>
      <c r="K349" s="62">
        <v>1</v>
      </c>
      <c r="L349" s="62">
        <v>0</v>
      </c>
      <c r="M349" s="62">
        <v>10.5</v>
      </c>
      <c r="N349" s="62" t="s">
        <v>290</v>
      </c>
      <c r="O349" s="62" t="s">
        <v>290</v>
      </c>
      <c r="P349" s="62">
        <v>0</v>
      </c>
      <c r="Q349" s="62" t="s">
        <v>290</v>
      </c>
      <c r="R349" s="62" t="s">
        <v>290</v>
      </c>
      <c r="S349" s="62" t="s">
        <v>290</v>
      </c>
      <c r="T349" s="62" t="s">
        <v>290</v>
      </c>
      <c r="U349" s="62" t="s">
        <v>290</v>
      </c>
      <c r="V349" s="62" t="s">
        <v>290</v>
      </c>
      <c r="W349" s="62" t="s">
        <v>290</v>
      </c>
      <c r="X349" s="62" t="s">
        <v>290</v>
      </c>
      <c r="Y349" s="62" t="s">
        <v>290</v>
      </c>
      <c r="Z349" s="62">
        <v>0</v>
      </c>
      <c r="AA349" s="62">
        <v>0</v>
      </c>
      <c r="AB349" s="62">
        <v>0</v>
      </c>
      <c r="AC349" s="62">
        <v>0</v>
      </c>
      <c r="AD349" s="62">
        <v>0</v>
      </c>
      <c r="AE349" s="62">
        <v>16</v>
      </c>
      <c r="AF349" s="62">
        <v>21</v>
      </c>
      <c r="AG349" s="62">
        <v>0</v>
      </c>
      <c r="AH349" s="62">
        <v>0</v>
      </c>
      <c r="AI349" s="62">
        <v>0</v>
      </c>
      <c r="AJ349" s="62">
        <v>10</v>
      </c>
      <c r="AK349" s="62">
        <v>0</v>
      </c>
      <c r="AL349" s="62" t="s">
        <v>290</v>
      </c>
      <c r="AM349" s="62">
        <v>0</v>
      </c>
      <c r="AN349" s="62">
        <v>16</v>
      </c>
      <c r="AO349" s="62" t="s">
        <v>290</v>
      </c>
      <c r="AP349" s="62">
        <v>37</v>
      </c>
      <c r="AQ349" s="62">
        <v>0</v>
      </c>
    </row>
    <row r="350" spans="1:43">
      <c r="A350" s="116" t="s">
        <v>2140</v>
      </c>
      <c r="B350" s="117" t="s">
        <v>5993</v>
      </c>
      <c r="C350" s="117" t="s">
        <v>5994</v>
      </c>
      <c r="D350" s="117" t="s">
        <v>2143</v>
      </c>
      <c r="E350" s="117" t="s">
        <v>1122</v>
      </c>
      <c r="F350" s="62" t="s">
        <v>288</v>
      </c>
      <c r="G350" s="117" t="s">
        <v>5995</v>
      </c>
      <c r="H350" s="117" t="s">
        <v>5996</v>
      </c>
      <c r="I350" s="117" t="s">
        <v>146</v>
      </c>
      <c r="J350" s="62">
        <v>23</v>
      </c>
      <c r="K350" s="62">
        <v>49</v>
      </c>
      <c r="L350" s="62">
        <v>2</v>
      </c>
      <c r="M350" s="62">
        <v>74</v>
      </c>
      <c r="N350" s="62">
        <v>0</v>
      </c>
      <c r="O350" s="62">
        <v>0</v>
      </c>
      <c r="P350" s="62">
        <v>0</v>
      </c>
      <c r="Q350" s="62">
        <v>0</v>
      </c>
      <c r="R350" s="62">
        <v>0</v>
      </c>
      <c r="S350" s="62">
        <v>0</v>
      </c>
      <c r="T350" s="62">
        <v>0</v>
      </c>
      <c r="U350" s="62">
        <v>0</v>
      </c>
      <c r="V350" s="62">
        <v>0</v>
      </c>
      <c r="W350" s="62">
        <v>0</v>
      </c>
      <c r="X350" s="62">
        <v>118</v>
      </c>
      <c r="Y350" s="62">
        <v>106</v>
      </c>
      <c r="Z350" s="62">
        <v>74</v>
      </c>
      <c r="AA350" s="62">
        <v>73</v>
      </c>
      <c r="AB350" s="62">
        <v>0</v>
      </c>
      <c r="AC350" s="62">
        <v>0</v>
      </c>
      <c r="AD350" s="62">
        <v>0</v>
      </c>
      <c r="AE350" s="62">
        <v>197</v>
      </c>
      <c r="AF350" s="62">
        <v>174</v>
      </c>
      <c r="AG350" s="62">
        <v>38</v>
      </c>
      <c r="AH350" s="62">
        <v>51</v>
      </c>
      <c r="AI350" s="62" t="s">
        <v>290</v>
      </c>
      <c r="AJ350" s="62">
        <v>0</v>
      </c>
      <c r="AK350" s="62">
        <v>332</v>
      </c>
      <c r="AL350" s="62">
        <v>12</v>
      </c>
      <c r="AM350" s="62">
        <v>0</v>
      </c>
      <c r="AN350" s="62" t="s">
        <v>290</v>
      </c>
      <c r="AO350" s="62">
        <v>18</v>
      </c>
      <c r="AP350" s="62">
        <v>371</v>
      </c>
      <c r="AQ350" s="62">
        <v>371</v>
      </c>
    </row>
    <row r="351" spans="1:43">
      <c r="A351" s="116" t="s">
        <v>2148</v>
      </c>
      <c r="B351" s="117" t="s">
        <v>2149</v>
      </c>
      <c r="C351" s="117" t="s">
        <v>5997</v>
      </c>
      <c r="D351" s="117" t="s">
        <v>2151</v>
      </c>
      <c r="E351" s="117" t="s">
        <v>1122</v>
      </c>
      <c r="F351" s="62" t="s">
        <v>288</v>
      </c>
      <c r="G351" s="117" t="s">
        <v>5998</v>
      </c>
      <c r="H351" s="117" t="s">
        <v>5999</v>
      </c>
      <c r="I351" s="117" t="s">
        <v>146</v>
      </c>
      <c r="J351" s="62">
        <v>28</v>
      </c>
      <c r="K351" s="62">
        <v>3</v>
      </c>
      <c r="L351" s="62">
        <v>7</v>
      </c>
      <c r="M351" s="62">
        <v>38</v>
      </c>
      <c r="N351" s="62">
        <v>38</v>
      </c>
      <c r="O351" s="62">
        <v>24</v>
      </c>
      <c r="P351" s="62">
        <v>24</v>
      </c>
      <c r="Q351" s="62">
        <v>21</v>
      </c>
      <c r="R351" s="62">
        <v>24</v>
      </c>
      <c r="S351" s="62">
        <v>23</v>
      </c>
      <c r="T351" s="62">
        <v>19</v>
      </c>
      <c r="U351" s="62">
        <v>23</v>
      </c>
      <c r="V351" s="62">
        <v>22</v>
      </c>
      <c r="W351" s="62">
        <v>21</v>
      </c>
      <c r="X351" s="62">
        <v>0</v>
      </c>
      <c r="Y351" s="62">
        <v>0</v>
      </c>
      <c r="Z351" s="62">
        <v>0</v>
      </c>
      <c r="AA351" s="62">
        <v>0</v>
      </c>
      <c r="AB351" s="62">
        <v>0</v>
      </c>
      <c r="AC351" s="62">
        <v>0</v>
      </c>
      <c r="AD351" s="62">
        <v>0</v>
      </c>
      <c r="AE351" s="62">
        <v>122</v>
      </c>
      <c r="AF351" s="62">
        <v>117</v>
      </c>
      <c r="AG351" s="62">
        <v>0</v>
      </c>
      <c r="AH351" s="62">
        <v>0</v>
      </c>
      <c r="AI351" s="62" t="s">
        <v>290</v>
      </c>
      <c r="AJ351" s="62">
        <v>24</v>
      </c>
      <c r="AK351" s="62" t="s">
        <v>290</v>
      </c>
      <c r="AL351" s="62" t="s">
        <v>290</v>
      </c>
      <c r="AM351" s="62">
        <v>0</v>
      </c>
      <c r="AN351" s="62">
        <v>194</v>
      </c>
      <c r="AO351" s="62">
        <v>13</v>
      </c>
      <c r="AP351" s="62">
        <v>239</v>
      </c>
      <c r="AQ351" s="62">
        <v>0</v>
      </c>
    </row>
    <row r="352" spans="1:43">
      <c r="A352" s="116" t="s">
        <v>4664</v>
      </c>
      <c r="B352" s="117" t="s">
        <v>1023</v>
      </c>
      <c r="C352" s="117" t="s">
        <v>6000</v>
      </c>
      <c r="D352" s="117" t="s">
        <v>4665</v>
      </c>
      <c r="E352" s="117" t="s">
        <v>1122</v>
      </c>
      <c r="F352" s="62" t="s">
        <v>288</v>
      </c>
      <c r="G352" s="117" t="s">
        <v>6001</v>
      </c>
      <c r="H352" s="117" t="s">
        <v>6002</v>
      </c>
      <c r="I352" s="117" t="s">
        <v>146</v>
      </c>
      <c r="J352" s="62">
        <v>16</v>
      </c>
      <c r="K352" s="62">
        <v>20</v>
      </c>
      <c r="L352" s="62">
        <v>9</v>
      </c>
      <c r="M352" s="62">
        <v>45</v>
      </c>
      <c r="N352" s="62">
        <v>32</v>
      </c>
      <c r="O352" s="62">
        <v>38</v>
      </c>
      <c r="P352" s="62">
        <v>34</v>
      </c>
      <c r="Q352" s="62">
        <v>33</v>
      </c>
      <c r="R352" s="62">
        <v>33</v>
      </c>
      <c r="S352" s="62">
        <v>21</v>
      </c>
      <c r="T352" s="62">
        <v>21</v>
      </c>
      <c r="U352" s="62">
        <v>19</v>
      </c>
      <c r="V352" s="62">
        <v>17</v>
      </c>
      <c r="W352" s="62" t="s">
        <v>290</v>
      </c>
      <c r="X352" s="62">
        <v>0</v>
      </c>
      <c r="Y352" s="62">
        <v>0</v>
      </c>
      <c r="Z352" s="62">
        <v>0</v>
      </c>
      <c r="AA352" s="62">
        <v>0</v>
      </c>
      <c r="AB352" s="62">
        <v>0</v>
      </c>
      <c r="AC352" s="62">
        <v>0</v>
      </c>
      <c r="AD352" s="62">
        <v>0</v>
      </c>
      <c r="AE352" s="62">
        <v>147</v>
      </c>
      <c r="AF352" s="62">
        <v>110</v>
      </c>
      <c r="AG352" s="62">
        <v>0</v>
      </c>
      <c r="AH352" s="62">
        <v>0</v>
      </c>
      <c r="AI352" s="62">
        <v>0</v>
      </c>
      <c r="AJ352" s="62" t="s">
        <v>290</v>
      </c>
      <c r="AK352" s="62">
        <v>68</v>
      </c>
      <c r="AL352" s="62">
        <v>53</v>
      </c>
      <c r="AM352" s="62">
        <v>0</v>
      </c>
      <c r="AN352" s="62">
        <v>89</v>
      </c>
      <c r="AO352" s="62">
        <v>41</v>
      </c>
      <c r="AP352" s="62">
        <v>257</v>
      </c>
      <c r="AQ352" s="62">
        <v>128</v>
      </c>
    </row>
    <row r="353" spans="1:43">
      <c r="A353" s="116" t="s">
        <v>4666</v>
      </c>
      <c r="B353" s="117" t="s">
        <v>4667</v>
      </c>
      <c r="C353" s="117" t="s">
        <v>6003</v>
      </c>
      <c r="D353" s="117" t="s">
        <v>4669</v>
      </c>
      <c r="E353" s="117" t="s">
        <v>1122</v>
      </c>
      <c r="F353" s="62" t="s">
        <v>288</v>
      </c>
      <c r="G353" s="117" t="s">
        <v>6004</v>
      </c>
      <c r="H353" s="117" t="s">
        <v>6005</v>
      </c>
      <c r="I353" s="117" t="s">
        <v>146</v>
      </c>
      <c r="J353" s="62">
        <v>4</v>
      </c>
      <c r="K353" s="62">
        <v>2</v>
      </c>
      <c r="L353" s="62">
        <v>1</v>
      </c>
      <c r="M353" s="62">
        <v>7</v>
      </c>
      <c r="N353" s="62" t="s">
        <v>290</v>
      </c>
      <c r="O353" s="62" t="s">
        <v>290</v>
      </c>
      <c r="P353" s="62" t="s">
        <v>290</v>
      </c>
      <c r="Q353" s="62" t="s">
        <v>290</v>
      </c>
      <c r="R353" s="62" t="s">
        <v>290</v>
      </c>
      <c r="S353" s="62">
        <v>0</v>
      </c>
      <c r="T353" s="62">
        <v>0</v>
      </c>
      <c r="U353" s="62">
        <v>0</v>
      </c>
      <c r="V353" s="62">
        <v>0</v>
      </c>
      <c r="W353" s="62" t="s">
        <v>290</v>
      </c>
      <c r="X353" s="62" t="s">
        <v>290</v>
      </c>
      <c r="Y353" s="62" t="s">
        <v>290</v>
      </c>
      <c r="Z353" s="62" t="s">
        <v>290</v>
      </c>
      <c r="AA353" s="62" t="s">
        <v>290</v>
      </c>
      <c r="AB353" s="62">
        <v>0</v>
      </c>
      <c r="AC353" s="62">
        <v>0</v>
      </c>
      <c r="AD353" s="62">
        <v>0</v>
      </c>
      <c r="AE353" s="62">
        <v>11</v>
      </c>
      <c r="AF353" s="62" t="s">
        <v>290</v>
      </c>
      <c r="AG353" s="62">
        <v>0</v>
      </c>
      <c r="AH353" s="62" t="s">
        <v>290</v>
      </c>
      <c r="AI353" s="62">
        <v>0</v>
      </c>
      <c r="AJ353" s="62">
        <v>0</v>
      </c>
      <c r="AK353" s="62">
        <v>15</v>
      </c>
      <c r="AL353" s="62">
        <v>0</v>
      </c>
      <c r="AM353" s="62">
        <v>0</v>
      </c>
      <c r="AN353" s="62">
        <v>0</v>
      </c>
      <c r="AO353" s="62">
        <v>0</v>
      </c>
      <c r="AP353" s="62">
        <v>15</v>
      </c>
      <c r="AQ353" s="62">
        <v>14</v>
      </c>
    </row>
    <row r="354" spans="1:43">
      <c r="A354" s="116" t="s">
        <v>6006</v>
      </c>
      <c r="B354" s="117" t="s">
        <v>6007</v>
      </c>
      <c r="C354" s="117" t="s">
        <v>6008</v>
      </c>
      <c r="D354" s="117" t="s">
        <v>6009</v>
      </c>
      <c r="E354" s="117" t="s">
        <v>1122</v>
      </c>
      <c r="F354" s="62" t="s">
        <v>288</v>
      </c>
      <c r="G354" s="117" t="s">
        <v>6010</v>
      </c>
      <c r="H354" s="117" t="s">
        <v>6011</v>
      </c>
      <c r="I354" s="117" t="s">
        <v>146</v>
      </c>
      <c r="J354" s="62">
        <v>4</v>
      </c>
      <c r="K354" s="62">
        <v>0</v>
      </c>
      <c r="L354" s="62">
        <v>2</v>
      </c>
      <c r="M354" s="62">
        <v>6</v>
      </c>
      <c r="N354" s="62" t="s">
        <v>290</v>
      </c>
      <c r="O354" s="62" t="s">
        <v>290</v>
      </c>
      <c r="P354" s="62">
        <v>0</v>
      </c>
      <c r="Q354" s="62">
        <v>0</v>
      </c>
      <c r="R354" s="62">
        <v>0</v>
      </c>
      <c r="S354" s="62">
        <v>0</v>
      </c>
      <c r="T354" s="62">
        <v>0</v>
      </c>
      <c r="U354" s="62">
        <v>0</v>
      </c>
      <c r="V354" s="62">
        <v>0</v>
      </c>
      <c r="W354" s="62">
        <v>0</v>
      </c>
      <c r="X354" s="62">
        <v>0</v>
      </c>
      <c r="Y354" s="62">
        <v>0</v>
      </c>
      <c r="Z354" s="62">
        <v>0</v>
      </c>
      <c r="AA354" s="62">
        <v>0</v>
      </c>
      <c r="AB354" s="62">
        <v>0</v>
      </c>
      <c r="AC354" s="62">
        <v>0</v>
      </c>
      <c r="AD354" s="62">
        <v>0</v>
      </c>
      <c r="AE354" s="62" t="s">
        <v>290</v>
      </c>
      <c r="AF354" s="62" t="s">
        <v>290</v>
      </c>
      <c r="AG354" s="62">
        <v>0</v>
      </c>
      <c r="AH354" s="62">
        <v>0</v>
      </c>
      <c r="AI354" s="62">
        <v>0</v>
      </c>
      <c r="AJ354" s="62">
        <v>0</v>
      </c>
      <c r="AK354" s="62">
        <v>11</v>
      </c>
      <c r="AL354" s="62">
        <v>0</v>
      </c>
      <c r="AM354" s="62">
        <v>0</v>
      </c>
      <c r="AN354" s="62">
        <v>0</v>
      </c>
      <c r="AO354" s="62">
        <v>0</v>
      </c>
      <c r="AP354" s="62">
        <v>11</v>
      </c>
      <c r="AQ354" s="62" t="s">
        <v>290</v>
      </c>
    </row>
    <row r="355" spans="1:43">
      <c r="A355" s="116" t="s">
        <v>4672</v>
      </c>
      <c r="B355" s="117" t="s">
        <v>6012</v>
      </c>
      <c r="C355" s="117" t="s">
        <v>6013</v>
      </c>
      <c r="D355" s="117" t="s">
        <v>4676</v>
      </c>
      <c r="E355" s="117" t="s">
        <v>1122</v>
      </c>
      <c r="F355" s="62" t="s">
        <v>288</v>
      </c>
      <c r="G355" s="117" t="s">
        <v>6014</v>
      </c>
      <c r="H355" s="117" t="s">
        <v>6015</v>
      </c>
      <c r="I355" s="117" t="s">
        <v>146</v>
      </c>
      <c r="J355" s="62">
        <v>4</v>
      </c>
      <c r="K355" s="62">
        <v>5</v>
      </c>
      <c r="L355" s="62">
        <v>3</v>
      </c>
      <c r="M355" s="62">
        <v>12</v>
      </c>
      <c r="N355" s="62">
        <v>15</v>
      </c>
      <c r="O355" s="62">
        <v>18</v>
      </c>
      <c r="P355" s="62" t="s">
        <v>290</v>
      </c>
      <c r="Q355" s="62" t="s">
        <v>290</v>
      </c>
      <c r="R355" s="62" t="s">
        <v>290</v>
      </c>
      <c r="S355" s="62" t="s">
        <v>290</v>
      </c>
      <c r="T355" s="62" t="s">
        <v>290</v>
      </c>
      <c r="U355" s="62">
        <v>0</v>
      </c>
      <c r="V355" s="62">
        <v>0</v>
      </c>
      <c r="W355" s="62">
        <v>11</v>
      </c>
      <c r="X355" s="62">
        <v>0</v>
      </c>
      <c r="Y355" s="62">
        <v>0</v>
      </c>
      <c r="Z355" s="62">
        <v>0</v>
      </c>
      <c r="AA355" s="62">
        <v>0</v>
      </c>
      <c r="AB355" s="62">
        <v>13</v>
      </c>
      <c r="AC355" s="62">
        <v>0</v>
      </c>
      <c r="AD355" s="62">
        <v>0</v>
      </c>
      <c r="AE355" s="62">
        <v>54</v>
      </c>
      <c r="AF355" s="62">
        <v>40</v>
      </c>
      <c r="AG355" s="62">
        <v>20</v>
      </c>
      <c r="AH355" s="62">
        <v>14</v>
      </c>
      <c r="AI355" s="62">
        <v>0</v>
      </c>
      <c r="AJ355" s="62">
        <v>0</v>
      </c>
      <c r="AK355" s="62">
        <v>94</v>
      </c>
      <c r="AL355" s="62">
        <v>0</v>
      </c>
      <c r="AM355" s="62">
        <v>0</v>
      </c>
      <c r="AN355" s="62">
        <v>0</v>
      </c>
      <c r="AO355" s="62">
        <v>0</v>
      </c>
      <c r="AP355" s="62">
        <v>94</v>
      </c>
      <c r="AQ355" s="62">
        <v>85</v>
      </c>
    </row>
    <row r="356" spans="1:43">
      <c r="A356" s="116" t="s">
        <v>6016</v>
      </c>
      <c r="B356" s="117" t="s">
        <v>6017</v>
      </c>
      <c r="C356" s="117" t="s">
        <v>6018</v>
      </c>
      <c r="D356" s="117" t="s">
        <v>6019</v>
      </c>
      <c r="E356" s="117" t="s">
        <v>1122</v>
      </c>
      <c r="F356" s="62" t="s">
        <v>288</v>
      </c>
      <c r="G356" s="117" t="s">
        <v>6020</v>
      </c>
      <c r="H356" s="117" t="s">
        <v>5748</v>
      </c>
      <c r="I356" s="117" t="s">
        <v>146</v>
      </c>
      <c r="J356" s="62">
        <v>15</v>
      </c>
      <c r="K356" s="62">
        <v>6</v>
      </c>
      <c r="L356" s="62">
        <v>3</v>
      </c>
      <c r="M356" s="62">
        <v>24</v>
      </c>
      <c r="N356" s="62">
        <v>0</v>
      </c>
      <c r="O356" s="62">
        <v>0</v>
      </c>
      <c r="P356" s="62">
        <v>0</v>
      </c>
      <c r="Q356" s="62">
        <v>0</v>
      </c>
      <c r="R356" s="62">
        <v>0</v>
      </c>
      <c r="S356" s="62">
        <v>37</v>
      </c>
      <c r="T356" s="62">
        <v>29</v>
      </c>
      <c r="U356" s="62">
        <v>42</v>
      </c>
      <c r="V356" s="62">
        <v>42</v>
      </c>
      <c r="W356" s="62">
        <v>35</v>
      </c>
      <c r="X356" s="62">
        <v>0</v>
      </c>
      <c r="Y356" s="62">
        <v>0</v>
      </c>
      <c r="Z356" s="62">
        <v>0</v>
      </c>
      <c r="AA356" s="62">
        <v>0</v>
      </c>
      <c r="AB356" s="62">
        <v>0</v>
      </c>
      <c r="AC356" s="62">
        <v>0</v>
      </c>
      <c r="AD356" s="62">
        <v>0</v>
      </c>
      <c r="AE356" s="62">
        <v>97</v>
      </c>
      <c r="AF356" s="62">
        <v>88</v>
      </c>
      <c r="AG356" s="62">
        <v>0</v>
      </c>
      <c r="AH356" s="62">
        <v>0</v>
      </c>
      <c r="AI356" s="62">
        <v>0</v>
      </c>
      <c r="AJ356" s="62" t="s">
        <v>290</v>
      </c>
      <c r="AK356" s="62">
        <v>0</v>
      </c>
      <c r="AL356" s="62">
        <v>17</v>
      </c>
      <c r="AM356" s="62">
        <v>0</v>
      </c>
      <c r="AN356" s="62">
        <v>144</v>
      </c>
      <c r="AO356" s="62">
        <v>19</v>
      </c>
      <c r="AP356" s="62">
        <v>185</v>
      </c>
      <c r="AQ356" s="62">
        <v>0</v>
      </c>
    </row>
    <row r="357" spans="1:43">
      <c r="A357" s="116" t="s">
        <v>2157</v>
      </c>
      <c r="B357" s="117" t="s">
        <v>2158</v>
      </c>
      <c r="C357" s="117" t="s">
        <v>6021</v>
      </c>
      <c r="D357" s="117" t="s">
        <v>2160</v>
      </c>
      <c r="E357" s="117" t="s">
        <v>1122</v>
      </c>
      <c r="F357" s="62" t="s">
        <v>288</v>
      </c>
      <c r="G357" s="117" t="s">
        <v>6022</v>
      </c>
      <c r="H357" s="117" t="s">
        <v>6023</v>
      </c>
      <c r="I357" s="117" t="s">
        <v>146</v>
      </c>
      <c r="J357" s="62">
        <v>63</v>
      </c>
      <c r="K357" s="62">
        <v>63</v>
      </c>
      <c r="L357" s="62">
        <v>11</v>
      </c>
      <c r="M357" s="62">
        <v>137</v>
      </c>
      <c r="N357" s="62">
        <v>27</v>
      </c>
      <c r="O357" s="62">
        <v>42</v>
      </c>
      <c r="P357" s="62">
        <v>44</v>
      </c>
      <c r="Q357" s="62">
        <v>68</v>
      </c>
      <c r="R357" s="62">
        <v>51</v>
      </c>
      <c r="S357" s="62">
        <v>65</v>
      </c>
      <c r="T357" s="62">
        <v>62</v>
      </c>
      <c r="U357" s="62">
        <v>72</v>
      </c>
      <c r="V357" s="62">
        <v>72</v>
      </c>
      <c r="W357" s="62">
        <v>75</v>
      </c>
      <c r="X357" s="62">
        <v>0</v>
      </c>
      <c r="Y357" s="62">
        <v>0</v>
      </c>
      <c r="Z357" s="62">
        <v>0</v>
      </c>
      <c r="AA357" s="62">
        <v>0</v>
      </c>
      <c r="AB357" s="62">
        <v>0</v>
      </c>
      <c r="AC357" s="62">
        <v>0</v>
      </c>
      <c r="AD357" s="62">
        <v>0</v>
      </c>
      <c r="AE357" s="62">
        <v>316</v>
      </c>
      <c r="AF357" s="62">
        <v>262</v>
      </c>
      <c r="AG357" s="62">
        <v>0</v>
      </c>
      <c r="AH357" s="62">
        <v>0</v>
      </c>
      <c r="AI357" s="62">
        <v>0</v>
      </c>
      <c r="AJ357" s="62">
        <v>36</v>
      </c>
      <c r="AK357" s="62">
        <v>124</v>
      </c>
      <c r="AL357" s="62">
        <v>20</v>
      </c>
      <c r="AM357" s="62">
        <v>0</v>
      </c>
      <c r="AN357" s="62">
        <v>330</v>
      </c>
      <c r="AO357" s="62">
        <v>68</v>
      </c>
      <c r="AP357" s="62">
        <v>578</v>
      </c>
      <c r="AQ357" s="62">
        <v>0</v>
      </c>
    </row>
    <row r="358" spans="1:43">
      <c r="A358" s="116" t="s">
        <v>2162</v>
      </c>
      <c r="B358" s="117" t="s">
        <v>6024</v>
      </c>
      <c r="C358" s="117" t="s">
        <v>5480</v>
      </c>
      <c r="D358" s="117" t="s">
        <v>2164</v>
      </c>
      <c r="E358" s="117" t="s">
        <v>1122</v>
      </c>
      <c r="F358" s="62" t="s">
        <v>288</v>
      </c>
      <c r="G358" s="117" t="s">
        <v>6025</v>
      </c>
      <c r="H358" s="117" t="s">
        <v>6026</v>
      </c>
      <c r="I358" s="117" t="s">
        <v>146</v>
      </c>
      <c r="J358" s="62">
        <v>7.5</v>
      </c>
      <c r="K358" s="62">
        <v>7</v>
      </c>
      <c r="L358" s="62">
        <v>2</v>
      </c>
      <c r="M358" s="62">
        <v>16.5</v>
      </c>
      <c r="N358" s="62">
        <v>17</v>
      </c>
      <c r="O358" s="62">
        <v>25</v>
      </c>
      <c r="P358" s="62">
        <v>22</v>
      </c>
      <c r="Q358" s="62">
        <v>22</v>
      </c>
      <c r="R358" s="62">
        <v>22</v>
      </c>
      <c r="S358" s="62">
        <v>24</v>
      </c>
      <c r="T358" s="62">
        <v>0</v>
      </c>
      <c r="U358" s="62">
        <v>0</v>
      </c>
      <c r="V358" s="62">
        <v>0</v>
      </c>
      <c r="W358" s="62">
        <v>0</v>
      </c>
      <c r="X358" s="62">
        <v>0</v>
      </c>
      <c r="Y358" s="62">
        <v>0</v>
      </c>
      <c r="Z358" s="62">
        <v>0</v>
      </c>
      <c r="AA358" s="62">
        <v>0</v>
      </c>
      <c r="AB358" s="62">
        <v>0</v>
      </c>
      <c r="AC358" s="62">
        <v>0</v>
      </c>
      <c r="AD358" s="62">
        <v>0</v>
      </c>
      <c r="AE358" s="62">
        <v>73</v>
      </c>
      <c r="AF358" s="62">
        <v>59</v>
      </c>
      <c r="AG358" s="62">
        <v>0</v>
      </c>
      <c r="AH358" s="62">
        <v>0</v>
      </c>
      <c r="AI358" s="62">
        <v>0</v>
      </c>
      <c r="AJ358" s="62">
        <v>0</v>
      </c>
      <c r="AK358" s="62">
        <v>49</v>
      </c>
      <c r="AL358" s="62">
        <v>62</v>
      </c>
      <c r="AM358" s="62">
        <v>0</v>
      </c>
      <c r="AN358" s="62">
        <v>13</v>
      </c>
      <c r="AO358" s="62" t="s">
        <v>290</v>
      </c>
      <c r="AP358" s="62">
        <v>132</v>
      </c>
      <c r="AQ358" s="62">
        <v>70</v>
      </c>
    </row>
    <row r="359" spans="1:43">
      <c r="A359" s="116" t="s">
        <v>2165</v>
      </c>
      <c r="B359" s="117" t="s">
        <v>2166</v>
      </c>
      <c r="C359" s="117" t="s">
        <v>6027</v>
      </c>
      <c r="D359" s="117" t="s">
        <v>2168</v>
      </c>
      <c r="E359" s="117" t="s">
        <v>1122</v>
      </c>
      <c r="F359" s="62" t="s">
        <v>288</v>
      </c>
      <c r="G359" s="117" t="s">
        <v>6028</v>
      </c>
      <c r="H359" s="117" t="s">
        <v>6029</v>
      </c>
      <c r="I359" s="117" t="s">
        <v>146</v>
      </c>
      <c r="J359" s="62">
        <v>9.5</v>
      </c>
      <c r="K359" s="62">
        <v>2.5</v>
      </c>
      <c r="L359" s="62">
        <v>1.5</v>
      </c>
      <c r="M359" s="62">
        <v>13.5</v>
      </c>
      <c r="N359" s="62">
        <v>11</v>
      </c>
      <c r="O359" s="62">
        <v>10</v>
      </c>
      <c r="P359" s="62">
        <v>13</v>
      </c>
      <c r="Q359" s="62">
        <v>10</v>
      </c>
      <c r="R359" s="62" t="s">
        <v>290</v>
      </c>
      <c r="S359" s="62">
        <v>15</v>
      </c>
      <c r="T359" s="62" t="s">
        <v>290</v>
      </c>
      <c r="U359" s="62" t="s">
        <v>290</v>
      </c>
      <c r="V359" s="62">
        <v>12</v>
      </c>
      <c r="W359" s="62" t="s">
        <v>290</v>
      </c>
      <c r="X359" s="62">
        <v>0</v>
      </c>
      <c r="Y359" s="62">
        <v>0</v>
      </c>
      <c r="Z359" s="62">
        <v>0</v>
      </c>
      <c r="AA359" s="62">
        <v>0</v>
      </c>
      <c r="AB359" s="62">
        <v>0</v>
      </c>
      <c r="AC359" s="62">
        <v>0</v>
      </c>
      <c r="AD359" s="62">
        <v>0</v>
      </c>
      <c r="AE359" s="62">
        <v>52</v>
      </c>
      <c r="AF359" s="62">
        <v>52</v>
      </c>
      <c r="AG359" s="62">
        <v>0</v>
      </c>
      <c r="AH359" s="62">
        <v>0</v>
      </c>
      <c r="AI359" s="62">
        <v>0</v>
      </c>
      <c r="AJ359" s="62">
        <v>0</v>
      </c>
      <c r="AK359" s="62">
        <v>84</v>
      </c>
      <c r="AL359" s="62">
        <v>13</v>
      </c>
      <c r="AM359" s="62">
        <v>0</v>
      </c>
      <c r="AN359" s="62" t="s">
        <v>290</v>
      </c>
      <c r="AO359" s="62" t="s">
        <v>290</v>
      </c>
      <c r="AP359" s="62">
        <v>104</v>
      </c>
      <c r="AQ359" s="62">
        <v>104</v>
      </c>
    </row>
    <row r="360" spans="1:43">
      <c r="A360" s="116" t="s">
        <v>2169</v>
      </c>
      <c r="B360" s="117" t="s">
        <v>2170</v>
      </c>
      <c r="C360" s="117" t="s">
        <v>6030</v>
      </c>
      <c r="D360" s="117" t="s">
        <v>2172</v>
      </c>
      <c r="E360" s="117" t="s">
        <v>1122</v>
      </c>
      <c r="F360" s="62" t="s">
        <v>288</v>
      </c>
      <c r="G360" s="117" t="s">
        <v>6031</v>
      </c>
      <c r="H360" s="117" t="s">
        <v>6032</v>
      </c>
      <c r="I360" s="117" t="s">
        <v>146</v>
      </c>
      <c r="J360" s="62">
        <v>15</v>
      </c>
      <c r="K360" s="62">
        <v>13</v>
      </c>
      <c r="L360" s="62">
        <v>3</v>
      </c>
      <c r="M360" s="62">
        <v>31</v>
      </c>
      <c r="N360" s="62">
        <v>43</v>
      </c>
      <c r="O360" s="62">
        <v>24</v>
      </c>
      <c r="P360" s="62">
        <v>25</v>
      </c>
      <c r="Q360" s="62">
        <v>25</v>
      </c>
      <c r="R360" s="62">
        <v>13</v>
      </c>
      <c r="S360" s="62">
        <v>17</v>
      </c>
      <c r="T360" s="62">
        <v>17</v>
      </c>
      <c r="U360" s="62">
        <v>24</v>
      </c>
      <c r="V360" s="62">
        <v>19</v>
      </c>
      <c r="W360" s="62">
        <v>18</v>
      </c>
      <c r="X360" s="62">
        <v>0</v>
      </c>
      <c r="Y360" s="62">
        <v>0</v>
      </c>
      <c r="Z360" s="62">
        <v>0</v>
      </c>
      <c r="AA360" s="62">
        <v>0</v>
      </c>
      <c r="AB360" s="62">
        <v>0</v>
      </c>
      <c r="AC360" s="62">
        <v>0</v>
      </c>
      <c r="AD360" s="62">
        <v>0</v>
      </c>
      <c r="AE360" s="62">
        <v>113</v>
      </c>
      <c r="AF360" s="62">
        <v>112</v>
      </c>
      <c r="AG360" s="62">
        <v>0</v>
      </c>
      <c r="AH360" s="62">
        <v>0</v>
      </c>
      <c r="AI360" s="62">
        <v>0</v>
      </c>
      <c r="AJ360" s="62" t="s">
        <v>290</v>
      </c>
      <c r="AK360" s="62" t="s">
        <v>290</v>
      </c>
      <c r="AL360" s="62">
        <v>112</v>
      </c>
      <c r="AM360" s="62" t="s">
        <v>290</v>
      </c>
      <c r="AN360" s="62">
        <v>107</v>
      </c>
      <c r="AO360" s="62">
        <v>0</v>
      </c>
      <c r="AP360" s="62">
        <v>225</v>
      </c>
      <c r="AQ360" s="62">
        <v>65</v>
      </c>
    </row>
    <row r="361" spans="1:43">
      <c r="A361" s="116" t="s">
        <v>2173</v>
      </c>
      <c r="B361" s="117" t="s">
        <v>2174</v>
      </c>
      <c r="C361" s="117" t="s">
        <v>6033</v>
      </c>
      <c r="D361" s="117" t="s">
        <v>2176</v>
      </c>
      <c r="E361" s="117" t="s">
        <v>1122</v>
      </c>
      <c r="F361" s="62" t="s">
        <v>288</v>
      </c>
      <c r="G361" s="117" t="s">
        <v>6034</v>
      </c>
      <c r="H361" s="117" t="s">
        <v>6035</v>
      </c>
      <c r="I361" s="117" t="s">
        <v>146</v>
      </c>
      <c r="J361" s="62">
        <v>3</v>
      </c>
      <c r="K361" s="62">
        <v>1</v>
      </c>
      <c r="L361" s="62">
        <v>1</v>
      </c>
      <c r="M361" s="62">
        <v>5</v>
      </c>
      <c r="N361" s="62">
        <v>0</v>
      </c>
      <c r="O361" s="62">
        <v>0</v>
      </c>
      <c r="P361" s="62">
        <v>0</v>
      </c>
      <c r="Q361" s="62">
        <v>0</v>
      </c>
      <c r="R361" s="62">
        <v>0</v>
      </c>
      <c r="S361" s="62">
        <v>0</v>
      </c>
      <c r="T361" s="62">
        <v>0</v>
      </c>
      <c r="U361" s="62">
        <v>23</v>
      </c>
      <c r="V361" s="62">
        <v>23</v>
      </c>
      <c r="W361" s="62">
        <v>18</v>
      </c>
      <c r="X361" s="62">
        <v>0</v>
      </c>
      <c r="Y361" s="62">
        <v>0</v>
      </c>
      <c r="Z361" s="62">
        <v>0</v>
      </c>
      <c r="AA361" s="62">
        <v>0</v>
      </c>
      <c r="AB361" s="62">
        <v>0</v>
      </c>
      <c r="AC361" s="62">
        <v>0</v>
      </c>
      <c r="AD361" s="62">
        <v>0</v>
      </c>
      <c r="AE361" s="62">
        <v>28</v>
      </c>
      <c r="AF361" s="62">
        <v>36</v>
      </c>
      <c r="AG361" s="62">
        <v>0</v>
      </c>
      <c r="AH361" s="62">
        <v>0</v>
      </c>
      <c r="AI361" s="62">
        <v>0</v>
      </c>
      <c r="AJ361" s="62">
        <v>44</v>
      </c>
      <c r="AK361" s="62" t="s">
        <v>290</v>
      </c>
      <c r="AL361" s="62">
        <v>0</v>
      </c>
      <c r="AM361" s="62">
        <v>0</v>
      </c>
      <c r="AN361" s="62">
        <v>12</v>
      </c>
      <c r="AO361" s="62" t="s">
        <v>290</v>
      </c>
      <c r="AP361" s="62">
        <v>64</v>
      </c>
      <c r="AQ361" s="62">
        <v>19</v>
      </c>
    </row>
    <row r="362" spans="1:43">
      <c r="A362" s="116" t="s">
        <v>2177</v>
      </c>
      <c r="B362" s="117" t="s">
        <v>2178</v>
      </c>
      <c r="C362" s="117" t="s">
        <v>6036</v>
      </c>
      <c r="D362" s="117" t="s">
        <v>2180</v>
      </c>
      <c r="E362" s="117" t="s">
        <v>1122</v>
      </c>
      <c r="F362" s="62" t="s">
        <v>288</v>
      </c>
      <c r="G362" s="117" t="s">
        <v>6037</v>
      </c>
      <c r="H362" s="117" t="s">
        <v>6038</v>
      </c>
      <c r="I362" s="117" t="s">
        <v>146</v>
      </c>
      <c r="J362" s="62">
        <v>33</v>
      </c>
      <c r="K362" s="62">
        <v>16</v>
      </c>
      <c r="L362" s="62">
        <v>4</v>
      </c>
      <c r="M362" s="62">
        <v>53</v>
      </c>
      <c r="N362" s="62">
        <v>50</v>
      </c>
      <c r="O362" s="62">
        <v>33</v>
      </c>
      <c r="P362" s="62">
        <v>41</v>
      </c>
      <c r="Q362" s="62">
        <v>42</v>
      </c>
      <c r="R362" s="62">
        <v>44</v>
      </c>
      <c r="S362" s="62">
        <v>54</v>
      </c>
      <c r="T362" s="62">
        <v>50</v>
      </c>
      <c r="U362" s="62">
        <v>54</v>
      </c>
      <c r="V362" s="62">
        <v>58</v>
      </c>
      <c r="W362" s="62">
        <v>54</v>
      </c>
      <c r="X362" s="62">
        <v>0</v>
      </c>
      <c r="Y362" s="62">
        <v>0</v>
      </c>
      <c r="Z362" s="62">
        <v>0</v>
      </c>
      <c r="AA362" s="62">
        <v>0</v>
      </c>
      <c r="AB362" s="62">
        <v>0</v>
      </c>
      <c r="AC362" s="62">
        <v>0</v>
      </c>
      <c r="AD362" s="62">
        <v>0</v>
      </c>
      <c r="AE362" s="62">
        <v>247</v>
      </c>
      <c r="AF362" s="62">
        <v>233</v>
      </c>
      <c r="AG362" s="62">
        <v>0</v>
      </c>
      <c r="AH362" s="62">
        <v>0</v>
      </c>
      <c r="AI362" s="62" t="s">
        <v>290</v>
      </c>
      <c r="AJ362" s="62" t="s">
        <v>290</v>
      </c>
      <c r="AK362" s="62">
        <v>66</v>
      </c>
      <c r="AL362" s="62">
        <v>10</v>
      </c>
      <c r="AM362" s="62" t="s">
        <v>290</v>
      </c>
      <c r="AN362" s="62">
        <v>344</v>
      </c>
      <c r="AO362" s="62">
        <v>50</v>
      </c>
      <c r="AP362" s="62">
        <v>480</v>
      </c>
      <c r="AQ362" s="62">
        <v>50</v>
      </c>
    </row>
    <row r="363" spans="1:43">
      <c r="A363" s="116" t="s">
        <v>2186</v>
      </c>
      <c r="B363" s="117" t="s">
        <v>2187</v>
      </c>
      <c r="C363" s="117" t="s">
        <v>6039</v>
      </c>
      <c r="D363" s="117" t="s">
        <v>2190</v>
      </c>
      <c r="E363" s="117" t="s">
        <v>1122</v>
      </c>
      <c r="F363" s="62" t="s">
        <v>288</v>
      </c>
      <c r="G363" s="117" t="s">
        <v>6040</v>
      </c>
      <c r="H363" s="117" t="s">
        <v>6041</v>
      </c>
      <c r="I363" s="117" t="s">
        <v>146</v>
      </c>
      <c r="J363" s="62">
        <v>16</v>
      </c>
      <c r="K363" s="62">
        <v>9</v>
      </c>
      <c r="L363" s="62">
        <v>2</v>
      </c>
      <c r="M363" s="62">
        <v>27</v>
      </c>
      <c r="N363" s="62">
        <v>16</v>
      </c>
      <c r="O363" s="62">
        <v>24</v>
      </c>
      <c r="P363" s="62">
        <v>25</v>
      </c>
      <c r="Q363" s="62">
        <v>27</v>
      </c>
      <c r="R363" s="62">
        <v>30</v>
      </c>
      <c r="S363" s="62">
        <v>19</v>
      </c>
      <c r="T363" s="62">
        <v>23</v>
      </c>
      <c r="U363" s="62">
        <v>27</v>
      </c>
      <c r="V363" s="62">
        <v>29</v>
      </c>
      <c r="W363" s="62">
        <v>24</v>
      </c>
      <c r="X363" s="62">
        <v>0</v>
      </c>
      <c r="Y363" s="62">
        <v>0</v>
      </c>
      <c r="Z363" s="62">
        <v>0</v>
      </c>
      <c r="AA363" s="62">
        <v>0</v>
      </c>
      <c r="AB363" s="62">
        <v>0</v>
      </c>
      <c r="AC363" s="62">
        <v>0</v>
      </c>
      <c r="AD363" s="62">
        <v>0</v>
      </c>
      <c r="AE363" s="62">
        <v>119</v>
      </c>
      <c r="AF363" s="62">
        <v>125</v>
      </c>
      <c r="AG363" s="62">
        <v>0</v>
      </c>
      <c r="AH363" s="62">
        <v>0</v>
      </c>
      <c r="AI363" s="62">
        <v>32</v>
      </c>
      <c r="AJ363" s="62">
        <v>0</v>
      </c>
      <c r="AK363" s="62">
        <v>26</v>
      </c>
      <c r="AL363" s="62">
        <v>157</v>
      </c>
      <c r="AM363" s="62" t="s">
        <v>290</v>
      </c>
      <c r="AN363" s="62" t="s">
        <v>290</v>
      </c>
      <c r="AO363" s="62">
        <v>24</v>
      </c>
      <c r="AP363" s="62">
        <v>244</v>
      </c>
      <c r="AQ363" s="62">
        <v>125</v>
      </c>
    </row>
    <row r="364" spans="1:43">
      <c r="A364" s="116" t="s">
        <v>2192</v>
      </c>
      <c r="B364" s="117" t="s">
        <v>2193</v>
      </c>
      <c r="C364" s="117" t="s">
        <v>6042</v>
      </c>
      <c r="D364" s="117" t="s">
        <v>2196</v>
      </c>
      <c r="E364" s="117" t="s">
        <v>1122</v>
      </c>
      <c r="F364" s="62" t="s">
        <v>288</v>
      </c>
      <c r="G364" s="117" t="s">
        <v>6043</v>
      </c>
      <c r="H364" s="117" t="s">
        <v>6044</v>
      </c>
      <c r="I364" s="117" t="s">
        <v>146</v>
      </c>
      <c r="J364" s="62">
        <v>55</v>
      </c>
      <c r="K364" s="62">
        <v>7</v>
      </c>
      <c r="L364" s="62">
        <v>4</v>
      </c>
      <c r="M364" s="62">
        <v>66</v>
      </c>
      <c r="N364" s="62">
        <v>77</v>
      </c>
      <c r="O364" s="62">
        <v>57</v>
      </c>
      <c r="P364" s="62">
        <v>63</v>
      </c>
      <c r="Q364" s="62">
        <v>51</v>
      </c>
      <c r="R364" s="62">
        <v>58</v>
      </c>
      <c r="S364" s="62">
        <v>59</v>
      </c>
      <c r="T364" s="62">
        <v>55</v>
      </c>
      <c r="U364" s="62">
        <v>55</v>
      </c>
      <c r="V364" s="62">
        <v>65</v>
      </c>
      <c r="W364" s="62">
        <v>76</v>
      </c>
      <c r="X364" s="62">
        <v>0</v>
      </c>
      <c r="Y364" s="62">
        <v>0</v>
      </c>
      <c r="Z364" s="62">
        <v>0</v>
      </c>
      <c r="AA364" s="62">
        <v>0</v>
      </c>
      <c r="AB364" s="62">
        <v>0</v>
      </c>
      <c r="AC364" s="62">
        <v>0</v>
      </c>
      <c r="AD364" s="62">
        <v>0</v>
      </c>
      <c r="AE364" s="62">
        <v>302</v>
      </c>
      <c r="AF364" s="62">
        <v>314</v>
      </c>
      <c r="AG364" s="62">
        <v>0</v>
      </c>
      <c r="AH364" s="62">
        <v>0</v>
      </c>
      <c r="AI364" s="62" t="s">
        <v>290</v>
      </c>
      <c r="AJ364" s="62">
        <v>17</v>
      </c>
      <c r="AK364" s="62" t="s">
        <v>290</v>
      </c>
      <c r="AL364" s="62">
        <v>53</v>
      </c>
      <c r="AM364" s="62" t="s">
        <v>290</v>
      </c>
      <c r="AN364" s="62">
        <v>456</v>
      </c>
      <c r="AO364" s="62">
        <v>81</v>
      </c>
      <c r="AP364" s="62">
        <v>616</v>
      </c>
      <c r="AQ364" s="62">
        <v>12</v>
      </c>
    </row>
    <row r="365" spans="1:43">
      <c r="A365" s="116" t="s">
        <v>2197</v>
      </c>
      <c r="B365" s="117" t="s">
        <v>2198</v>
      </c>
      <c r="C365" s="117" t="s">
        <v>6045</v>
      </c>
      <c r="D365" s="117" t="s">
        <v>2201</v>
      </c>
      <c r="E365" s="117" t="s">
        <v>1122</v>
      </c>
      <c r="F365" s="62" t="s">
        <v>288</v>
      </c>
      <c r="G365" s="117" t="s">
        <v>6046</v>
      </c>
      <c r="H365" s="117" t="s">
        <v>6047</v>
      </c>
      <c r="I365" s="117" t="s">
        <v>146</v>
      </c>
      <c r="J365" s="62">
        <v>13</v>
      </c>
      <c r="K365" s="62">
        <v>8</v>
      </c>
      <c r="L365" s="62">
        <v>2</v>
      </c>
      <c r="M365" s="62">
        <v>23</v>
      </c>
      <c r="N365" s="62">
        <v>24</v>
      </c>
      <c r="O365" s="62">
        <v>22</v>
      </c>
      <c r="P365" s="62">
        <v>20</v>
      </c>
      <c r="Q365" s="62">
        <v>29</v>
      </c>
      <c r="R365" s="62">
        <v>29</v>
      </c>
      <c r="S365" s="62">
        <v>28</v>
      </c>
      <c r="T365" s="62">
        <v>38</v>
      </c>
      <c r="U365" s="62">
        <v>25</v>
      </c>
      <c r="V365" s="62">
        <v>19</v>
      </c>
      <c r="W365" s="62">
        <v>34</v>
      </c>
      <c r="X365" s="62">
        <v>0</v>
      </c>
      <c r="Y365" s="62">
        <v>0</v>
      </c>
      <c r="Z365" s="62">
        <v>0</v>
      </c>
      <c r="AA365" s="62">
        <v>0</v>
      </c>
      <c r="AB365" s="62">
        <v>0</v>
      </c>
      <c r="AC365" s="62">
        <v>0</v>
      </c>
      <c r="AD365" s="62">
        <v>0</v>
      </c>
      <c r="AE365" s="62">
        <v>144</v>
      </c>
      <c r="AF365" s="62">
        <v>124</v>
      </c>
      <c r="AG365" s="62">
        <v>0</v>
      </c>
      <c r="AH365" s="62">
        <v>0</v>
      </c>
      <c r="AI365" s="62">
        <v>0</v>
      </c>
      <c r="AJ365" s="62">
        <v>0</v>
      </c>
      <c r="AK365" s="62" t="s">
        <v>290</v>
      </c>
      <c r="AL365" s="62">
        <v>260</v>
      </c>
      <c r="AM365" s="62">
        <v>0</v>
      </c>
      <c r="AN365" s="62" t="s">
        <v>290</v>
      </c>
      <c r="AO365" s="62" t="s">
        <v>290</v>
      </c>
      <c r="AP365" s="62">
        <v>268</v>
      </c>
      <c r="AQ365" s="62">
        <v>80</v>
      </c>
    </row>
    <row r="366" spans="1:43">
      <c r="A366" s="116" t="s">
        <v>2202</v>
      </c>
      <c r="B366" s="117" t="s">
        <v>6048</v>
      </c>
      <c r="C366" s="117" t="s">
        <v>6049</v>
      </c>
      <c r="D366" s="117" t="s">
        <v>2404</v>
      </c>
      <c r="E366" s="117" t="s">
        <v>1122</v>
      </c>
      <c r="F366" s="62" t="s">
        <v>288</v>
      </c>
      <c r="G366" s="117" t="s">
        <v>6050</v>
      </c>
      <c r="H366" s="117" t="s">
        <v>6051</v>
      </c>
      <c r="I366" s="117" t="s">
        <v>146</v>
      </c>
      <c r="J366" s="62">
        <v>17</v>
      </c>
      <c r="K366" s="62">
        <v>0</v>
      </c>
      <c r="L366" s="62">
        <v>3</v>
      </c>
      <c r="M366" s="62">
        <v>20</v>
      </c>
      <c r="N366" s="62">
        <v>29</v>
      </c>
      <c r="O366" s="62">
        <v>23</v>
      </c>
      <c r="P366" s="62">
        <v>27</v>
      </c>
      <c r="Q366" s="62">
        <v>25</v>
      </c>
      <c r="R366" s="62">
        <v>27</v>
      </c>
      <c r="S366" s="62">
        <v>26</v>
      </c>
      <c r="T366" s="62">
        <v>18</v>
      </c>
      <c r="U366" s="62">
        <v>19</v>
      </c>
      <c r="V366" s="62">
        <v>17</v>
      </c>
      <c r="W366" s="62">
        <v>30</v>
      </c>
      <c r="X366" s="62">
        <v>0</v>
      </c>
      <c r="Y366" s="62">
        <v>0</v>
      </c>
      <c r="Z366" s="62">
        <v>0</v>
      </c>
      <c r="AA366" s="62">
        <v>0</v>
      </c>
      <c r="AB366" s="62">
        <v>0</v>
      </c>
      <c r="AC366" s="62">
        <v>0</v>
      </c>
      <c r="AD366" s="62">
        <v>0</v>
      </c>
      <c r="AE366" s="62">
        <v>116</v>
      </c>
      <c r="AF366" s="62">
        <v>125</v>
      </c>
      <c r="AG366" s="62">
        <v>0</v>
      </c>
      <c r="AH366" s="62">
        <v>0</v>
      </c>
      <c r="AI366" s="62">
        <v>0</v>
      </c>
      <c r="AJ366" s="62">
        <v>0</v>
      </c>
      <c r="AK366" s="62">
        <v>0</v>
      </c>
      <c r="AL366" s="62">
        <v>241</v>
      </c>
      <c r="AM366" s="62">
        <v>0</v>
      </c>
      <c r="AN366" s="62">
        <v>0</v>
      </c>
      <c r="AO366" s="62">
        <v>0</v>
      </c>
      <c r="AP366" s="62">
        <v>241</v>
      </c>
      <c r="AQ366" s="62">
        <v>240</v>
      </c>
    </row>
    <row r="367" spans="1:43">
      <c r="A367" s="116" t="s">
        <v>2208</v>
      </c>
      <c r="B367" s="117" t="s">
        <v>2209</v>
      </c>
      <c r="C367" s="117" t="s">
        <v>6052</v>
      </c>
      <c r="D367" s="117" t="s">
        <v>2211</v>
      </c>
      <c r="E367" s="117" t="s">
        <v>1122</v>
      </c>
      <c r="F367" s="62" t="s">
        <v>288</v>
      </c>
      <c r="G367" s="117" t="s">
        <v>6053</v>
      </c>
      <c r="H367" s="117" t="s">
        <v>6054</v>
      </c>
      <c r="I367" s="117" t="s">
        <v>146</v>
      </c>
      <c r="J367" s="62">
        <v>29</v>
      </c>
      <c r="K367" s="62">
        <v>10</v>
      </c>
      <c r="L367" s="62">
        <v>2</v>
      </c>
      <c r="M367" s="62">
        <v>41</v>
      </c>
      <c r="N367" s="62">
        <v>68</v>
      </c>
      <c r="O367" s="62">
        <v>40</v>
      </c>
      <c r="P367" s="62">
        <v>39</v>
      </c>
      <c r="Q367" s="62">
        <v>45</v>
      </c>
      <c r="R367" s="62">
        <v>33</v>
      </c>
      <c r="S367" s="62">
        <v>47</v>
      </c>
      <c r="T367" s="62">
        <v>43</v>
      </c>
      <c r="U367" s="62">
        <v>31</v>
      </c>
      <c r="V367" s="62">
        <v>37</v>
      </c>
      <c r="W367" s="62">
        <v>37</v>
      </c>
      <c r="X367" s="62">
        <v>0</v>
      </c>
      <c r="Y367" s="62">
        <v>0</v>
      </c>
      <c r="Z367" s="62">
        <v>0</v>
      </c>
      <c r="AA367" s="62">
        <v>0</v>
      </c>
      <c r="AB367" s="62">
        <v>0</v>
      </c>
      <c r="AC367" s="62">
        <v>0</v>
      </c>
      <c r="AD367" s="62">
        <v>0</v>
      </c>
      <c r="AE367" s="62">
        <v>226</v>
      </c>
      <c r="AF367" s="62">
        <v>194</v>
      </c>
      <c r="AG367" s="62">
        <v>0</v>
      </c>
      <c r="AH367" s="62">
        <v>0</v>
      </c>
      <c r="AI367" s="62" t="s">
        <v>290</v>
      </c>
      <c r="AJ367" s="62" t="s">
        <v>290</v>
      </c>
      <c r="AK367" s="62" t="s">
        <v>290</v>
      </c>
      <c r="AL367" s="62">
        <v>0</v>
      </c>
      <c r="AM367" s="62">
        <v>0</v>
      </c>
      <c r="AN367" s="62">
        <v>395</v>
      </c>
      <c r="AO367" s="62">
        <v>16</v>
      </c>
      <c r="AP367" s="62">
        <v>420</v>
      </c>
      <c r="AQ367" s="62">
        <v>0</v>
      </c>
    </row>
    <row r="368" spans="1:43">
      <c r="A368" s="116" t="s">
        <v>2212</v>
      </c>
      <c r="B368" s="117" t="s">
        <v>2213</v>
      </c>
      <c r="C368" s="117" t="s">
        <v>6055</v>
      </c>
      <c r="D368" s="117" t="s">
        <v>2215</v>
      </c>
      <c r="E368" s="117" t="s">
        <v>1122</v>
      </c>
      <c r="F368" s="62" t="s">
        <v>288</v>
      </c>
      <c r="G368" s="117" t="s">
        <v>6056</v>
      </c>
      <c r="H368" s="117" t="s">
        <v>6057</v>
      </c>
      <c r="I368" s="117" t="s">
        <v>146</v>
      </c>
      <c r="J368" s="62">
        <v>10</v>
      </c>
      <c r="K368" s="62">
        <v>7</v>
      </c>
      <c r="L368" s="62">
        <v>1</v>
      </c>
      <c r="M368" s="62">
        <v>18</v>
      </c>
      <c r="N368" s="62">
        <v>26</v>
      </c>
      <c r="O368" s="62" t="s">
        <v>290</v>
      </c>
      <c r="P368" s="62">
        <v>20</v>
      </c>
      <c r="Q368" s="62">
        <v>16</v>
      </c>
      <c r="R368" s="62">
        <v>20</v>
      </c>
      <c r="S368" s="62">
        <v>17</v>
      </c>
      <c r="T368" s="62">
        <v>18</v>
      </c>
      <c r="U368" s="62">
        <v>19</v>
      </c>
      <c r="V368" s="62">
        <v>15</v>
      </c>
      <c r="W368" s="62">
        <v>26</v>
      </c>
      <c r="X368" s="62">
        <v>0</v>
      </c>
      <c r="Y368" s="62">
        <v>0</v>
      </c>
      <c r="Z368" s="62">
        <v>0</v>
      </c>
      <c r="AA368" s="62">
        <v>0</v>
      </c>
      <c r="AB368" s="62">
        <v>0</v>
      </c>
      <c r="AC368" s="62">
        <v>0</v>
      </c>
      <c r="AD368" s="62">
        <v>0</v>
      </c>
      <c r="AE368" s="62">
        <v>96</v>
      </c>
      <c r="AF368" s="62">
        <v>90</v>
      </c>
      <c r="AG368" s="62">
        <v>0</v>
      </c>
      <c r="AH368" s="62">
        <v>0</v>
      </c>
      <c r="AI368" s="62">
        <v>0</v>
      </c>
      <c r="AJ368" s="62">
        <v>0</v>
      </c>
      <c r="AK368" s="62">
        <v>0</v>
      </c>
      <c r="AL368" s="62">
        <v>180</v>
      </c>
      <c r="AM368" s="62">
        <v>0</v>
      </c>
      <c r="AN368" s="62" t="s">
        <v>290</v>
      </c>
      <c r="AO368" s="62" t="s">
        <v>290</v>
      </c>
      <c r="AP368" s="62">
        <v>186</v>
      </c>
      <c r="AQ368" s="62">
        <v>180</v>
      </c>
    </row>
    <row r="369" spans="1:43">
      <c r="A369" s="116" t="s">
        <v>2216</v>
      </c>
      <c r="B369" s="117" t="s">
        <v>2217</v>
      </c>
      <c r="C369" s="117" t="s">
        <v>6058</v>
      </c>
      <c r="D369" s="117" t="s">
        <v>2220</v>
      </c>
      <c r="E369" s="117" t="s">
        <v>1122</v>
      </c>
      <c r="F369" s="62" t="s">
        <v>288</v>
      </c>
      <c r="G369" s="117" t="s">
        <v>6059</v>
      </c>
      <c r="H369" s="117" t="s">
        <v>6060</v>
      </c>
      <c r="I369" s="117" t="s">
        <v>146</v>
      </c>
      <c r="J369" s="62">
        <v>30.5</v>
      </c>
      <c r="K369" s="62">
        <v>12.2</v>
      </c>
      <c r="L369" s="62">
        <v>1</v>
      </c>
      <c r="M369" s="62">
        <v>43.7</v>
      </c>
      <c r="N369" s="62">
        <v>74</v>
      </c>
      <c r="O369" s="62">
        <v>43</v>
      </c>
      <c r="P369" s="62">
        <v>33</v>
      </c>
      <c r="Q369" s="62">
        <v>45</v>
      </c>
      <c r="R369" s="62">
        <v>32</v>
      </c>
      <c r="S369" s="62">
        <v>33</v>
      </c>
      <c r="T369" s="62">
        <v>37</v>
      </c>
      <c r="U369" s="62">
        <v>38</v>
      </c>
      <c r="V369" s="62">
        <v>42</v>
      </c>
      <c r="W369" s="62">
        <v>37</v>
      </c>
      <c r="X369" s="62">
        <v>0</v>
      </c>
      <c r="Y369" s="62">
        <v>0</v>
      </c>
      <c r="Z369" s="62">
        <v>0</v>
      </c>
      <c r="AA369" s="62">
        <v>0</v>
      </c>
      <c r="AB369" s="62">
        <v>0</v>
      </c>
      <c r="AC369" s="62">
        <v>0</v>
      </c>
      <c r="AD369" s="62">
        <v>0</v>
      </c>
      <c r="AE369" s="62">
        <v>206</v>
      </c>
      <c r="AF369" s="62">
        <v>208</v>
      </c>
      <c r="AG369" s="62">
        <v>0</v>
      </c>
      <c r="AH369" s="62">
        <v>0</v>
      </c>
      <c r="AI369" s="62">
        <v>0</v>
      </c>
      <c r="AJ369" s="62">
        <v>0</v>
      </c>
      <c r="AK369" s="62">
        <v>60</v>
      </c>
      <c r="AL369" s="62">
        <v>14</v>
      </c>
      <c r="AM369" s="62">
        <v>0</v>
      </c>
      <c r="AN369" s="62">
        <v>316</v>
      </c>
      <c r="AO369" s="62">
        <v>24</v>
      </c>
      <c r="AP369" s="62">
        <v>414</v>
      </c>
      <c r="AQ369" s="62" t="s">
        <v>290</v>
      </c>
    </row>
    <row r="370" spans="1:43">
      <c r="A370" s="116" t="s">
        <v>2221</v>
      </c>
      <c r="B370" s="117" t="s">
        <v>2222</v>
      </c>
      <c r="C370" s="117" t="s">
        <v>6061</v>
      </c>
      <c r="D370" s="117" t="s">
        <v>2224</v>
      </c>
      <c r="E370" s="117" t="s">
        <v>1122</v>
      </c>
      <c r="F370" s="62" t="s">
        <v>288</v>
      </c>
      <c r="G370" s="117" t="s">
        <v>6062</v>
      </c>
      <c r="H370" s="117" t="s">
        <v>6063</v>
      </c>
      <c r="I370" s="117" t="s">
        <v>146</v>
      </c>
      <c r="J370" s="62">
        <v>30</v>
      </c>
      <c r="K370" s="62">
        <v>15</v>
      </c>
      <c r="L370" s="62">
        <v>2</v>
      </c>
      <c r="M370" s="62">
        <v>47</v>
      </c>
      <c r="N370" s="62">
        <v>78</v>
      </c>
      <c r="O370" s="62">
        <v>33</v>
      </c>
      <c r="P370" s="62">
        <v>48</v>
      </c>
      <c r="Q370" s="62">
        <v>41</v>
      </c>
      <c r="R370" s="62">
        <v>50</v>
      </c>
      <c r="S370" s="62">
        <v>48</v>
      </c>
      <c r="T370" s="62">
        <v>47</v>
      </c>
      <c r="U370" s="62">
        <v>42</v>
      </c>
      <c r="V370" s="62">
        <v>43</v>
      </c>
      <c r="W370" s="62">
        <v>37</v>
      </c>
      <c r="X370" s="62">
        <v>0</v>
      </c>
      <c r="Y370" s="62">
        <v>0</v>
      </c>
      <c r="Z370" s="62">
        <v>0</v>
      </c>
      <c r="AA370" s="62">
        <v>0</v>
      </c>
      <c r="AB370" s="62">
        <v>0</v>
      </c>
      <c r="AC370" s="62">
        <v>0</v>
      </c>
      <c r="AD370" s="62">
        <v>0</v>
      </c>
      <c r="AE370" s="62">
        <v>228</v>
      </c>
      <c r="AF370" s="62">
        <v>239</v>
      </c>
      <c r="AG370" s="62">
        <v>0</v>
      </c>
      <c r="AH370" s="62">
        <v>0</v>
      </c>
      <c r="AI370" s="62">
        <v>0</v>
      </c>
      <c r="AJ370" s="62">
        <v>0</v>
      </c>
      <c r="AK370" s="62">
        <v>0</v>
      </c>
      <c r="AL370" s="62">
        <v>13</v>
      </c>
      <c r="AM370" s="62">
        <v>0</v>
      </c>
      <c r="AN370" s="62">
        <v>454</v>
      </c>
      <c r="AO370" s="62">
        <v>0</v>
      </c>
      <c r="AP370" s="62">
        <v>467</v>
      </c>
      <c r="AQ370" s="62">
        <v>11</v>
      </c>
    </row>
    <row r="371" spans="1:43">
      <c r="A371" s="116" t="s">
        <v>2225</v>
      </c>
      <c r="B371" s="117" t="s">
        <v>2226</v>
      </c>
      <c r="C371" s="117" t="s">
        <v>6064</v>
      </c>
      <c r="D371" s="117" t="s">
        <v>2228</v>
      </c>
      <c r="E371" s="117" t="s">
        <v>1122</v>
      </c>
      <c r="F371" s="62" t="s">
        <v>288</v>
      </c>
      <c r="G371" s="117" t="s">
        <v>6065</v>
      </c>
      <c r="H371" s="117" t="s">
        <v>6066</v>
      </c>
      <c r="I371" s="117" t="s">
        <v>146</v>
      </c>
      <c r="J371" s="62">
        <v>44</v>
      </c>
      <c r="K371" s="62">
        <v>13</v>
      </c>
      <c r="L371" s="62">
        <v>5</v>
      </c>
      <c r="M371" s="62">
        <v>62</v>
      </c>
      <c r="N371" s="62">
        <v>91</v>
      </c>
      <c r="O371" s="62">
        <v>50</v>
      </c>
      <c r="P371" s="62">
        <v>54</v>
      </c>
      <c r="Q371" s="62">
        <v>50</v>
      </c>
      <c r="R371" s="62">
        <v>37</v>
      </c>
      <c r="S371" s="62">
        <v>47</v>
      </c>
      <c r="T371" s="62">
        <v>38</v>
      </c>
      <c r="U371" s="62">
        <v>44</v>
      </c>
      <c r="V371" s="62">
        <v>38</v>
      </c>
      <c r="W371" s="62">
        <v>40</v>
      </c>
      <c r="X371" s="62">
        <v>0</v>
      </c>
      <c r="Y371" s="62">
        <v>0</v>
      </c>
      <c r="Z371" s="62">
        <v>0</v>
      </c>
      <c r="AA371" s="62">
        <v>0</v>
      </c>
      <c r="AB371" s="62">
        <v>0</v>
      </c>
      <c r="AC371" s="62">
        <v>0</v>
      </c>
      <c r="AD371" s="62">
        <v>0</v>
      </c>
      <c r="AE371" s="62">
        <v>236</v>
      </c>
      <c r="AF371" s="62">
        <v>253</v>
      </c>
      <c r="AG371" s="62">
        <v>0</v>
      </c>
      <c r="AH371" s="62">
        <v>0</v>
      </c>
      <c r="AI371" s="62">
        <v>0</v>
      </c>
      <c r="AJ371" s="62">
        <v>16</v>
      </c>
      <c r="AK371" s="62" t="s">
        <v>290</v>
      </c>
      <c r="AL371" s="62">
        <v>44</v>
      </c>
      <c r="AM371" s="62">
        <v>0</v>
      </c>
      <c r="AN371" s="62">
        <v>383</v>
      </c>
      <c r="AO371" s="62">
        <v>45</v>
      </c>
      <c r="AP371" s="62">
        <v>489</v>
      </c>
      <c r="AQ371" s="62" t="s">
        <v>290</v>
      </c>
    </row>
    <row r="372" spans="1:43">
      <c r="A372" s="116" t="s">
        <v>2229</v>
      </c>
      <c r="B372" s="117" t="s">
        <v>2230</v>
      </c>
      <c r="C372" s="117" t="s">
        <v>6067</v>
      </c>
      <c r="D372" s="117" t="s">
        <v>2233</v>
      </c>
      <c r="E372" s="117" t="s">
        <v>1122</v>
      </c>
      <c r="F372" s="62" t="s">
        <v>288</v>
      </c>
      <c r="G372" s="117" t="s">
        <v>6068</v>
      </c>
      <c r="H372" s="117" t="s">
        <v>6069</v>
      </c>
      <c r="I372" s="117" t="s">
        <v>146</v>
      </c>
      <c r="J372" s="62">
        <v>10</v>
      </c>
      <c r="K372" s="62">
        <v>6</v>
      </c>
      <c r="L372" s="62">
        <v>2</v>
      </c>
      <c r="M372" s="62">
        <v>18</v>
      </c>
      <c r="N372" s="62">
        <v>16</v>
      </c>
      <c r="O372" s="62">
        <v>10</v>
      </c>
      <c r="P372" s="62">
        <v>18</v>
      </c>
      <c r="Q372" s="62">
        <v>19</v>
      </c>
      <c r="R372" s="62">
        <v>10</v>
      </c>
      <c r="S372" s="62">
        <v>13</v>
      </c>
      <c r="T372" s="62">
        <v>17</v>
      </c>
      <c r="U372" s="62">
        <v>14</v>
      </c>
      <c r="V372" s="62" t="s">
        <v>290</v>
      </c>
      <c r="W372" s="62">
        <v>15</v>
      </c>
      <c r="X372" s="62">
        <v>0</v>
      </c>
      <c r="Y372" s="62">
        <v>0</v>
      </c>
      <c r="Z372" s="62">
        <v>0</v>
      </c>
      <c r="AA372" s="62">
        <v>0</v>
      </c>
      <c r="AB372" s="62">
        <v>0</v>
      </c>
      <c r="AC372" s="62">
        <v>0</v>
      </c>
      <c r="AD372" s="62">
        <v>0</v>
      </c>
      <c r="AE372" s="62">
        <v>71</v>
      </c>
      <c r="AF372" s="62">
        <v>65</v>
      </c>
      <c r="AG372" s="62">
        <v>0</v>
      </c>
      <c r="AH372" s="62">
        <v>0</v>
      </c>
      <c r="AI372" s="62">
        <v>0</v>
      </c>
      <c r="AJ372" s="62">
        <v>18</v>
      </c>
      <c r="AK372" s="62">
        <v>0</v>
      </c>
      <c r="AL372" s="62">
        <v>31</v>
      </c>
      <c r="AM372" s="62">
        <v>0</v>
      </c>
      <c r="AN372" s="62">
        <v>67</v>
      </c>
      <c r="AO372" s="62">
        <v>20</v>
      </c>
      <c r="AP372" s="62">
        <v>136</v>
      </c>
      <c r="AQ372" s="62">
        <v>101</v>
      </c>
    </row>
    <row r="373" spans="1:43">
      <c r="A373" s="116" t="s">
        <v>2235</v>
      </c>
      <c r="B373" s="117" t="s">
        <v>2236</v>
      </c>
      <c r="C373" s="117" t="s">
        <v>6070</v>
      </c>
      <c r="D373" s="117" t="s">
        <v>2239</v>
      </c>
      <c r="E373" s="117" t="s">
        <v>1122</v>
      </c>
      <c r="F373" s="62" t="s">
        <v>288</v>
      </c>
      <c r="G373" s="117" t="s">
        <v>6071</v>
      </c>
      <c r="H373" s="117" t="s">
        <v>6072</v>
      </c>
      <c r="I373" s="117" t="s">
        <v>146</v>
      </c>
      <c r="J373" s="62">
        <v>26.6</v>
      </c>
      <c r="K373" s="62">
        <v>13.1</v>
      </c>
      <c r="L373" s="62">
        <v>3.1</v>
      </c>
      <c r="M373" s="62">
        <v>42.8</v>
      </c>
      <c r="N373" s="62">
        <v>59</v>
      </c>
      <c r="O373" s="62">
        <v>48</v>
      </c>
      <c r="P373" s="62">
        <v>65</v>
      </c>
      <c r="Q373" s="62">
        <v>43</v>
      </c>
      <c r="R373" s="62">
        <v>46</v>
      </c>
      <c r="S373" s="62">
        <v>58</v>
      </c>
      <c r="T373" s="62">
        <v>49</v>
      </c>
      <c r="U373" s="62">
        <v>50</v>
      </c>
      <c r="V373" s="62">
        <v>44</v>
      </c>
      <c r="W373" s="62">
        <v>71</v>
      </c>
      <c r="X373" s="62">
        <v>0</v>
      </c>
      <c r="Y373" s="62">
        <v>0</v>
      </c>
      <c r="Z373" s="62">
        <v>0</v>
      </c>
      <c r="AA373" s="62">
        <v>0</v>
      </c>
      <c r="AB373" s="62">
        <v>0</v>
      </c>
      <c r="AC373" s="62">
        <v>0</v>
      </c>
      <c r="AD373" s="62">
        <v>0</v>
      </c>
      <c r="AE373" s="62">
        <v>294</v>
      </c>
      <c r="AF373" s="62">
        <v>266</v>
      </c>
      <c r="AG373" s="62">
        <v>0</v>
      </c>
      <c r="AH373" s="62">
        <v>0</v>
      </c>
      <c r="AI373" s="62">
        <v>0</v>
      </c>
      <c r="AJ373" s="62" t="s">
        <v>290</v>
      </c>
      <c r="AK373" s="62" t="s">
        <v>290</v>
      </c>
      <c r="AL373" s="62">
        <v>264</v>
      </c>
      <c r="AM373" s="62" t="s">
        <v>290</v>
      </c>
      <c r="AN373" s="62">
        <v>283</v>
      </c>
      <c r="AO373" s="62" t="s">
        <v>290</v>
      </c>
      <c r="AP373" s="62">
        <v>560</v>
      </c>
      <c r="AQ373" s="62">
        <v>74</v>
      </c>
    </row>
    <row r="374" spans="1:43">
      <c r="A374" s="116" t="s">
        <v>2240</v>
      </c>
      <c r="B374" s="117" t="s">
        <v>2241</v>
      </c>
      <c r="C374" s="117" t="s">
        <v>6073</v>
      </c>
      <c r="D374" s="117" t="s">
        <v>2243</v>
      </c>
      <c r="E374" s="117" t="s">
        <v>1122</v>
      </c>
      <c r="F374" s="62" t="s">
        <v>288</v>
      </c>
      <c r="G374" s="117" t="s">
        <v>6074</v>
      </c>
      <c r="H374" s="117" t="s">
        <v>6075</v>
      </c>
      <c r="I374" s="117" t="s">
        <v>146</v>
      </c>
      <c r="J374" s="62">
        <v>21</v>
      </c>
      <c r="K374" s="62">
        <v>5</v>
      </c>
      <c r="L374" s="62">
        <v>1</v>
      </c>
      <c r="M374" s="62">
        <v>27</v>
      </c>
      <c r="N374" s="62">
        <v>40</v>
      </c>
      <c r="O374" s="62">
        <v>31</v>
      </c>
      <c r="P374" s="62">
        <v>29</v>
      </c>
      <c r="Q374" s="62">
        <v>31</v>
      </c>
      <c r="R374" s="62">
        <v>35</v>
      </c>
      <c r="S374" s="62">
        <v>19</v>
      </c>
      <c r="T374" s="62">
        <v>19</v>
      </c>
      <c r="U374" s="62">
        <v>14</v>
      </c>
      <c r="V374" s="62">
        <v>24</v>
      </c>
      <c r="W374" s="62">
        <v>29</v>
      </c>
      <c r="X374" s="62">
        <v>0</v>
      </c>
      <c r="Y374" s="62">
        <v>0</v>
      </c>
      <c r="Z374" s="62">
        <v>0</v>
      </c>
      <c r="AA374" s="62">
        <v>0</v>
      </c>
      <c r="AB374" s="62">
        <v>0</v>
      </c>
      <c r="AC374" s="62">
        <v>0</v>
      </c>
      <c r="AD374" s="62">
        <v>0</v>
      </c>
      <c r="AE374" s="62">
        <v>150</v>
      </c>
      <c r="AF374" s="62">
        <v>121</v>
      </c>
      <c r="AG374" s="62">
        <v>0</v>
      </c>
      <c r="AH374" s="62">
        <v>0</v>
      </c>
      <c r="AI374" s="62">
        <v>0</v>
      </c>
      <c r="AJ374" s="62">
        <v>15</v>
      </c>
      <c r="AK374" s="62" t="s">
        <v>290</v>
      </c>
      <c r="AL374" s="62">
        <v>44</v>
      </c>
      <c r="AM374" s="62">
        <v>0</v>
      </c>
      <c r="AN374" s="62">
        <v>158</v>
      </c>
      <c r="AO374" s="62">
        <v>53</v>
      </c>
      <c r="AP374" s="62">
        <v>271</v>
      </c>
      <c r="AQ374" s="62">
        <v>30</v>
      </c>
    </row>
    <row r="375" spans="1:43">
      <c r="A375" s="116" t="s">
        <v>2244</v>
      </c>
      <c r="B375" s="117" t="s">
        <v>2245</v>
      </c>
      <c r="C375" s="117" t="s">
        <v>6076</v>
      </c>
      <c r="D375" s="117" t="s">
        <v>2247</v>
      </c>
      <c r="E375" s="117" t="s">
        <v>1122</v>
      </c>
      <c r="F375" s="62" t="s">
        <v>288</v>
      </c>
      <c r="G375" s="117" t="s">
        <v>6077</v>
      </c>
      <c r="H375" s="117" t="s">
        <v>6078</v>
      </c>
      <c r="I375" s="117" t="s">
        <v>146</v>
      </c>
      <c r="J375" s="62">
        <v>15</v>
      </c>
      <c r="K375" s="62">
        <v>8</v>
      </c>
      <c r="L375" s="62">
        <v>2</v>
      </c>
      <c r="M375" s="62">
        <v>25</v>
      </c>
      <c r="N375" s="62">
        <v>38</v>
      </c>
      <c r="O375" s="62">
        <v>25</v>
      </c>
      <c r="P375" s="62">
        <v>30</v>
      </c>
      <c r="Q375" s="62">
        <v>32</v>
      </c>
      <c r="R375" s="62">
        <v>26</v>
      </c>
      <c r="S375" s="62">
        <v>24</v>
      </c>
      <c r="T375" s="62">
        <v>27</v>
      </c>
      <c r="U375" s="62">
        <v>22</v>
      </c>
      <c r="V375" s="62">
        <v>23</v>
      </c>
      <c r="W375" s="62">
        <v>20</v>
      </c>
      <c r="X375" s="62">
        <v>0</v>
      </c>
      <c r="Y375" s="62">
        <v>0</v>
      </c>
      <c r="Z375" s="62">
        <v>0</v>
      </c>
      <c r="AA375" s="62">
        <v>0</v>
      </c>
      <c r="AB375" s="62">
        <v>0</v>
      </c>
      <c r="AC375" s="62">
        <v>0</v>
      </c>
      <c r="AD375" s="62">
        <v>0</v>
      </c>
      <c r="AE375" s="62">
        <v>141</v>
      </c>
      <c r="AF375" s="62">
        <v>126</v>
      </c>
      <c r="AG375" s="62">
        <v>0</v>
      </c>
      <c r="AH375" s="62">
        <v>0</v>
      </c>
      <c r="AI375" s="62">
        <v>0</v>
      </c>
      <c r="AJ375" s="62">
        <v>0</v>
      </c>
      <c r="AK375" s="62" t="s">
        <v>290</v>
      </c>
      <c r="AL375" s="62">
        <v>261</v>
      </c>
      <c r="AM375" s="62">
        <v>0</v>
      </c>
      <c r="AN375" s="62" t="s">
        <v>290</v>
      </c>
      <c r="AO375" s="62">
        <v>0</v>
      </c>
      <c r="AP375" s="62">
        <v>267</v>
      </c>
      <c r="AQ375" s="62">
        <v>260</v>
      </c>
    </row>
    <row r="376" spans="1:43">
      <c r="A376" s="116" t="s">
        <v>2248</v>
      </c>
      <c r="B376" s="117" t="s">
        <v>2249</v>
      </c>
      <c r="C376" s="117" t="s">
        <v>6079</v>
      </c>
      <c r="D376" s="117" t="s">
        <v>2252</v>
      </c>
      <c r="E376" s="117" t="s">
        <v>1122</v>
      </c>
      <c r="F376" s="62" t="s">
        <v>288</v>
      </c>
      <c r="G376" s="117" t="s">
        <v>6080</v>
      </c>
      <c r="H376" s="117" t="s">
        <v>6081</v>
      </c>
      <c r="I376" s="117" t="s">
        <v>146</v>
      </c>
      <c r="J376" s="62">
        <v>12</v>
      </c>
      <c r="K376" s="62">
        <v>3</v>
      </c>
      <c r="L376" s="62">
        <v>3</v>
      </c>
      <c r="M376" s="62">
        <v>18</v>
      </c>
      <c r="N376" s="62">
        <v>38</v>
      </c>
      <c r="O376" s="62">
        <v>20</v>
      </c>
      <c r="P376" s="62">
        <v>26</v>
      </c>
      <c r="Q376" s="62">
        <v>17</v>
      </c>
      <c r="R376" s="62">
        <v>29</v>
      </c>
      <c r="S376" s="62">
        <v>16</v>
      </c>
      <c r="T376" s="62">
        <v>17</v>
      </c>
      <c r="U376" s="62">
        <v>16</v>
      </c>
      <c r="V376" s="62">
        <v>16</v>
      </c>
      <c r="W376" s="62">
        <v>17</v>
      </c>
      <c r="X376" s="62">
        <v>0</v>
      </c>
      <c r="Y376" s="62">
        <v>0</v>
      </c>
      <c r="Z376" s="62">
        <v>0</v>
      </c>
      <c r="AA376" s="62">
        <v>0</v>
      </c>
      <c r="AB376" s="62">
        <v>0</v>
      </c>
      <c r="AC376" s="62">
        <v>0</v>
      </c>
      <c r="AD376" s="62">
        <v>0</v>
      </c>
      <c r="AE376" s="62">
        <v>114</v>
      </c>
      <c r="AF376" s="62">
        <v>98</v>
      </c>
      <c r="AG376" s="62">
        <v>0</v>
      </c>
      <c r="AH376" s="62">
        <v>0</v>
      </c>
      <c r="AI376" s="62">
        <v>0</v>
      </c>
      <c r="AJ376" s="62">
        <v>0</v>
      </c>
      <c r="AK376" s="62">
        <v>212</v>
      </c>
      <c r="AL376" s="62">
        <v>0</v>
      </c>
      <c r="AM376" s="62">
        <v>0</v>
      </c>
      <c r="AN376" s="62">
        <v>0</v>
      </c>
      <c r="AO376" s="62">
        <v>0</v>
      </c>
      <c r="AP376" s="62">
        <v>212</v>
      </c>
      <c r="AQ376" s="62">
        <v>202</v>
      </c>
    </row>
    <row r="377" spans="1:43">
      <c r="A377" s="116" t="s">
        <v>2253</v>
      </c>
      <c r="B377" s="117" t="s">
        <v>2254</v>
      </c>
      <c r="C377" s="117" t="s">
        <v>6082</v>
      </c>
      <c r="D377" s="117" t="s">
        <v>2256</v>
      </c>
      <c r="E377" s="117" t="s">
        <v>1122</v>
      </c>
      <c r="F377" s="62" t="s">
        <v>288</v>
      </c>
      <c r="G377" s="117" t="s">
        <v>6083</v>
      </c>
      <c r="H377" s="117" t="s">
        <v>6084</v>
      </c>
      <c r="I377" s="117" t="s">
        <v>146</v>
      </c>
      <c r="J377" s="62">
        <v>24</v>
      </c>
      <c r="K377" s="62">
        <v>8</v>
      </c>
      <c r="L377" s="62">
        <v>1</v>
      </c>
      <c r="M377" s="62">
        <v>33</v>
      </c>
      <c r="N377" s="62">
        <v>64</v>
      </c>
      <c r="O377" s="62">
        <v>35</v>
      </c>
      <c r="P377" s="62">
        <v>33</v>
      </c>
      <c r="Q377" s="62">
        <v>32</v>
      </c>
      <c r="R377" s="62">
        <v>32</v>
      </c>
      <c r="S377" s="62">
        <v>23</v>
      </c>
      <c r="T377" s="62">
        <v>23</v>
      </c>
      <c r="U377" s="62">
        <v>28</v>
      </c>
      <c r="V377" s="62">
        <v>21</v>
      </c>
      <c r="W377" s="62">
        <v>26</v>
      </c>
      <c r="X377" s="62">
        <v>0</v>
      </c>
      <c r="Y377" s="62">
        <v>0</v>
      </c>
      <c r="Z377" s="62">
        <v>0</v>
      </c>
      <c r="AA377" s="62">
        <v>0</v>
      </c>
      <c r="AB377" s="62">
        <v>0</v>
      </c>
      <c r="AC377" s="62">
        <v>0</v>
      </c>
      <c r="AD377" s="62">
        <v>0</v>
      </c>
      <c r="AE377" s="62">
        <v>180</v>
      </c>
      <c r="AF377" s="62">
        <v>137</v>
      </c>
      <c r="AG377" s="62">
        <v>0</v>
      </c>
      <c r="AH377" s="62">
        <v>0</v>
      </c>
      <c r="AI377" s="62">
        <v>0</v>
      </c>
      <c r="AJ377" s="62">
        <v>14</v>
      </c>
      <c r="AK377" s="62" t="s">
        <v>290</v>
      </c>
      <c r="AL377" s="62">
        <v>36</v>
      </c>
      <c r="AM377" s="62" t="s">
        <v>290</v>
      </c>
      <c r="AN377" s="62">
        <v>240</v>
      </c>
      <c r="AO377" s="62">
        <v>24</v>
      </c>
      <c r="AP377" s="62">
        <v>317</v>
      </c>
      <c r="AQ377" s="62">
        <v>39</v>
      </c>
    </row>
    <row r="378" spans="1:43">
      <c r="A378" s="116" t="s">
        <v>2258</v>
      </c>
      <c r="B378" s="117" t="s">
        <v>2259</v>
      </c>
      <c r="C378" s="117" t="s">
        <v>6085</v>
      </c>
      <c r="D378" s="117" t="s">
        <v>2262</v>
      </c>
      <c r="E378" s="117" t="s">
        <v>1122</v>
      </c>
      <c r="F378" s="62" t="s">
        <v>288</v>
      </c>
      <c r="G378" s="117" t="s">
        <v>6086</v>
      </c>
      <c r="H378" s="117" t="s">
        <v>6087</v>
      </c>
      <c r="I378" s="117" t="s">
        <v>146</v>
      </c>
      <c r="J378" s="62">
        <v>10.5</v>
      </c>
      <c r="K378" s="62">
        <v>4.5</v>
      </c>
      <c r="L378" s="62">
        <v>2</v>
      </c>
      <c r="M378" s="62">
        <v>17</v>
      </c>
      <c r="N378" s="62">
        <v>19</v>
      </c>
      <c r="O378" s="62">
        <v>20</v>
      </c>
      <c r="P378" s="62">
        <v>23</v>
      </c>
      <c r="Q378" s="62">
        <v>23</v>
      </c>
      <c r="R378" s="62">
        <v>19</v>
      </c>
      <c r="S378" s="62">
        <v>19</v>
      </c>
      <c r="T378" s="62">
        <v>22</v>
      </c>
      <c r="U378" s="62">
        <v>18</v>
      </c>
      <c r="V378" s="62">
        <v>24</v>
      </c>
      <c r="W378" s="62">
        <v>20</v>
      </c>
      <c r="X378" s="62">
        <v>0</v>
      </c>
      <c r="Y378" s="62">
        <v>0</v>
      </c>
      <c r="Z378" s="62">
        <v>0</v>
      </c>
      <c r="AA378" s="62">
        <v>0</v>
      </c>
      <c r="AB378" s="62">
        <v>0</v>
      </c>
      <c r="AC378" s="62">
        <v>0</v>
      </c>
      <c r="AD378" s="62">
        <v>0</v>
      </c>
      <c r="AE378" s="62">
        <v>104</v>
      </c>
      <c r="AF378" s="62">
        <v>103</v>
      </c>
      <c r="AG378" s="62">
        <v>0</v>
      </c>
      <c r="AH378" s="62">
        <v>0</v>
      </c>
      <c r="AI378" s="62">
        <v>0</v>
      </c>
      <c r="AJ378" s="62">
        <v>15</v>
      </c>
      <c r="AK378" s="62" t="s">
        <v>290</v>
      </c>
      <c r="AL378" s="62">
        <v>116</v>
      </c>
      <c r="AM378" s="62">
        <v>0</v>
      </c>
      <c r="AN378" s="62">
        <v>55</v>
      </c>
      <c r="AO378" s="62">
        <v>19</v>
      </c>
      <c r="AP378" s="62">
        <v>207</v>
      </c>
      <c r="AQ378" s="62">
        <v>155</v>
      </c>
    </row>
    <row r="379" spans="1:43">
      <c r="A379" s="116" t="s">
        <v>2263</v>
      </c>
      <c r="B379" s="117" t="s">
        <v>2264</v>
      </c>
      <c r="C379" s="117" t="s">
        <v>6088</v>
      </c>
      <c r="D379" s="117" t="s">
        <v>2265</v>
      </c>
      <c r="E379" s="117" t="s">
        <v>1122</v>
      </c>
      <c r="F379" s="62" t="s">
        <v>288</v>
      </c>
      <c r="G379" s="117" t="s">
        <v>6089</v>
      </c>
      <c r="H379" s="117" t="s">
        <v>6090</v>
      </c>
      <c r="I379" s="117" t="s">
        <v>146</v>
      </c>
      <c r="J379" s="62">
        <v>9</v>
      </c>
      <c r="K379" s="62">
        <v>2</v>
      </c>
      <c r="L379" s="62">
        <v>2.2000000000000002</v>
      </c>
      <c r="M379" s="62">
        <v>13.2</v>
      </c>
      <c r="N379" s="62">
        <v>11</v>
      </c>
      <c r="O379" s="62">
        <v>15</v>
      </c>
      <c r="P379" s="62">
        <v>10</v>
      </c>
      <c r="Q379" s="62">
        <v>14</v>
      </c>
      <c r="R379" s="62">
        <v>13</v>
      </c>
      <c r="S379" s="62">
        <v>17</v>
      </c>
      <c r="T379" s="62">
        <v>14</v>
      </c>
      <c r="U379" s="62">
        <v>13</v>
      </c>
      <c r="V379" s="62" t="s">
        <v>290</v>
      </c>
      <c r="W379" s="62" t="s">
        <v>290</v>
      </c>
      <c r="X379" s="62">
        <v>0</v>
      </c>
      <c r="Y379" s="62">
        <v>0</v>
      </c>
      <c r="Z379" s="62">
        <v>0</v>
      </c>
      <c r="AA379" s="62">
        <v>0</v>
      </c>
      <c r="AB379" s="62">
        <v>0</v>
      </c>
      <c r="AC379" s="62">
        <v>0</v>
      </c>
      <c r="AD379" s="62">
        <v>0</v>
      </c>
      <c r="AE379" s="62">
        <v>68</v>
      </c>
      <c r="AF379" s="62">
        <v>52</v>
      </c>
      <c r="AG379" s="62">
        <v>0</v>
      </c>
      <c r="AH379" s="62">
        <v>0</v>
      </c>
      <c r="AI379" s="62" t="s">
        <v>290</v>
      </c>
      <c r="AJ379" s="62">
        <v>0</v>
      </c>
      <c r="AK379" s="62" t="s">
        <v>290</v>
      </c>
      <c r="AL379" s="62">
        <v>12</v>
      </c>
      <c r="AM379" s="62">
        <v>0</v>
      </c>
      <c r="AN379" s="62">
        <v>95</v>
      </c>
      <c r="AO379" s="62" t="s">
        <v>290</v>
      </c>
      <c r="AP379" s="62">
        <v>120</v>
      </c>
      <c r="AQ379" s="62">
        <v>120</v>
      </c>
    </row>
    <row r="380" spans="1:43">
      <c r="A380" s="116" t="s">
        <v>2266</v>
      </c>
      <c r="B380" s="117" t="s">
        <v>2267</v>
      </c>
      <c r="C380" s="117" t="s">
        <v>6091</v>
      </c>
      <c r="D380" s="117" t="s">
        <v>2269</v>
      </c>
      <c r="E380" s="117" t="s">
        <v>1122</v>
      </c>
      <c r="F380" s="62" t="s">
        <v>288</v>
      </c>
      <c r="G380" s="117" t="s">
        <v>6092</v>
      </c>
      <c r="H380" s="117" t="s">
        <v>6093</v>
      </c>
      <c r="I380" s="117" t="s">
        <v>146</v>
      </c>
      <c r="J380" s="62">
        <v>11.5</v>
      </c>
      <c r="K380" s="62">
        <v>2.5</v>
      </c>
      <c r="L380" s="62">
        <v>2.5</v>
      </c>
      <c r="M380" s="62">
        <v>16.5</v>
      </c>
      <c r="N380" s="62">
        <v>15</v>
      </c>
      <c r="O380" s="62">
        <v>15</v>
      </c>
      <c r="P380" s="62">
        <v>21</v>
      </c>
      <c r="Q380" s="62" t="s">
        <v>290</v>
      </c>
      <c r="R380" s="62">
        <v>19</v>
      </c>
      <c r="S380" s="62">
        <v>15</v>
      </c>
      <c r="T380" s="62">
        <v>15</v>
      </c>
      <c r="U380" s="62">
        <v>21</v>
      </c>
      <c r="V380" s="62">
        <v>11</v>
      </c>
      <c r="W380" s="62">
        <v>12</v>
      </c>
      <c r="X380" s="62">
        <v>0</v>
      </c>
      <c r="Y380" s="62">
        <v>0</v>
      </c>
      <c r="Z380" s="62">
        <v>0</v>
      </c>
      <c r="AA380" s="62">
        <v>0</v>
      </c>
      <c r="AB380" s="62">
        <v>0</v>
      </c>
      <c r="AC380" s="62">
        <v>0</v>
      </c>
      <c r="AD380" s="62">
        <v>0</v>
      </c>
      <c r="AE380" s="62">
        <v>79</v>
      </c>
      <c r="AF380" s="62">
        <v>74</v>
      </c>
      <c r="AG380" s="62">
        <v>0</v>
      </c>
      <c r="AH380" s="62">
        <v>0</v>
      </c>
      <c r="AI380" s="62">
        <v>0</v>
      </c>
      <c r="AJ380" s="62" t="s">
        <v>290</v>
      </c>
      <c r="AK380" s="62" t="s">
        <v>290</v>
      </c>
      <c r="AL380" s="62">
        <v>55</v>
      </c>
      <c r="AM380" s="62">
        <v>0</v>
      </c>
      <c r="AN380" s="62">
        <v>89</v>
      </c>
      <c r="AO380" s="62" t="s">
        <v>290</v>
      </c>
      <c r="AP380" s="62">
        <v>153</v>
      </c>
      <c r="AQ380" s="62">
        <v>20</v>
      </c>
    </row>
    <row r="381" spans="1:43">
      <c r="A381" s="116" t="s">
        <v>4685</v>
      </c>
      <c r="B381" s="117" t="s">
        <v>4686</v>
      </c>
      <c r="C381" s="117" t="s">
        <v>6094</v>
      </c>
      <c r="D381" s="117" t="s">
        <v>4689</v>
      </c>
      <c r="E381" s="117" t="s">
        <v>1122</v>
      </c>
      <c r="F381" s="62" t="s">
        <v>288</v>
      </c>
      <c r="G381" s="117" t="s">
        <v>6095</v>
      </c>
      <c r="H381" s="117" t="s">
        <v>6096</v>
      </c>
      <c r="I381" s="117" t="s">
        <v>146</v>
      </c>
      <c r="J381" s="62">
        <v>24</v>
      </c>
      <c r="K381" s="62">
        <v>9</v>
      </c>
      <c r="L381" s="62">
        <v>5</v>
      </c>
      <c r="M381" s="62">
        <v>38</v>
      </c>
      <c r="N381" s="62">
        <v>0</v>
      </c>
      <c r="O381" s="62">
        <v>21</v>
      </c>
      <c r="P381" s="62">
        <v>24</v>
      </c>
      <c r="Q381" s="62">
        <v>16</v>
      </c>
      <c r="R381" s="62">
        <v>19</v>
      </c>
      <c r="S381" s="62">
        <v>17</v>
      </c>
      <c r="T381" s="62">
        <v>21</v>
      </c>
      <c r="U381" s="62">
        <v>16</v>
      </c>
      <c r="V381" s="62">
        <v>18</v>
      </c>
      <c r="W381" s="62">
        <v>14</v>
      </c>
      <c r="X381" s="62">
        <v>0</v>
      </c>
      <c r="Y381" s="62">
        <v>0</v>
      </c>
      <c r="Z381" s="62">
        <v>0</v>
      </c>
      <c r="AA381" s="62">
        <v>0</v>
      </c>
      <c r="AB381" s="62">
        <v>0</v>
      </c>
      <c r="AC381" s="62">
        <v>0</v>
      </c>
      <c r="AD381" s="62">
        <v>0</v>
      </c>
      <c r="AE381" s="62">
        <v>166</v>
      </c>
      <c r="AF381" s="62">
        <v>0</v>
      </c>
      <c r="AG381" s="62">
        <v>0</v>
      </c>
      <c r="AH381" s="62">
        <v>0</v>
      </c>
      <c r="AI381" s="62">
        <v>0</v>
      </c>
      <c r="AJ381" s="62">
        <v>0</v>
      </c>
      <c r="AK381" s="62">
        <v>0</v>
      </c>
      <c r="AL381" s="62">
        <v>0</v>
      </c>
      <c r="AM381" s="62">
        <v>0</v>
      </c>
      <c r="AN381" s="62">
        <v>166</v>
      </c>
      <c r="AO381" s="62">
        <v>0</v>
      </c>
      <c r="AP381" s="62">
        <v>166</v>
      </c>
      <c r="AQ381" s="62">
        <v>128</v>
      </c>
    </row>
    <row r="382" spans="1:43">
      <c r="A382" s="116" t="s">
        <v>2270</v>
      </c>
      <c r="B382" s="117" t="s">
        <v>2271</v>
      </c>
      <c r="C382" s="117" t="s">
        <v>6097</v>
      </c>
      <c r="D382" s="117" t="s">
        <v>2273</v>
      </c>
      <c r="E382" s="117" t="s">
        <v>1122</v>
      </c>
      <c r="F382" s="62" t="s">
        <v>288</v>
      </c>
      <c r="G382" s="117" t="s">
        <v>6098</v>
      </c>
      <c r="H382" s="117" t="s">
        <v>6099</v>
      </c>
      <c r="I382" s="117" t="s">
        <v>146</v>
      </c>
      <c r="J382" s="62">
        <v>11</v>
      </c>
      <c r="K382" s="62">
        <v>0</v>
      </c>
      <c r="L382" s="62">
        <v>2</v>
      </c>
      <c r="M382" s="62">
        <v>13</v>
      </c>
      <c r="N382" s="62">
        <v>18</v>
      </c>
      <c r="O382" s="62">
        <v>11</v>
      </c>
      <c r="P382" s="62">
        <v>18</v>
      </c>
      <c r="Q382" s="62">
        <v>18</v>
      </c>
      <c r="R382" s="62">
        <v>11</v>
      </c>
      <c r="S382" s="62">
        <v>14</v>
      </c>
      <c r="T382" s="62">
        <v>19</v>
      </c>
      <c r="U382" s="62">
        <v>18</v>
      </c>
      <c r="V382" s="62">
        <v>19</v>
      </c>
      <c r="W382" s="62">
        <v>28</v>
      </c>
      <c r="X382" s="62">
        <v>0</v>
      </c>
      <c r="Y382" s="62">
        <v>0</v>
      </c>
      <c r="Z382" s="62">
        <v>0</v>
      </c>
      <c r="AA382" s="62">
        <v>0</v>
      </c>
      <c r="AB382" s="62">
        <v>0</v>
      </c>
      <c r="AC382" s="62">
        <v>0</v>
      </c>
      <c r="AD382" s="62">
        <v>0</v>
      </c>
      <c r="AE382" s="62">
        <v>99</v>
      </c>
      <c r="AF382" s="62">
        <v>75</v>
      </c>
      <c r="AG382" s="62">
        <v>0</v>
      </c>
      <c r="AH382" s="62">
        <v>0</v>
      </c>
      <c r="AI382" s="62">
        <v>0</v>
      </c>
      <c r="AJ382" s="62">
        <v>0</v>
      </c>
      <c r="AK382" s="62">
        <v>11</v>
      </c>
      <c r="AL382" s="62">
        <v>27</v>
      </c>
      <c r="AM382" s="62" t="s">
        <v>290</v>
      </c>
      <c r="AN382" s="62">
        <v>118</v>
      </c>
      <c r="AO382" s="62">
        <v>17</v>
      </c>
      <c r="AP382" s="62">
        <v>174</v>
      </c>
      <c r="AQ382" s="62">
        <v>30</v>
      </c>
    </row>
    <row r="383" spans="1:43">
      <c r="A383" s="116" t="s">
        <v>2274</v>
      </c>
      <c r="B383" s="117" t="s">
        <v>2275</v>
      </c>
      <c r="C383" s="117" t="s">
        <v>6100</v>
      </c>
      <c r="D383" s="117" t="s">
        <v>2277</v>
      </c>
      <c r="E383" s="117" t="s">
        <v>1122</v>
      </c>
      <c r="F383" s="62" t="s">
        <v>288</v>
      </c>
      <c r="G383" s="117" t="s">
        <v>6101</v>
      </c>
      <c r="H383" s="117" t="s">
        <v>6102</v>
      </c>
      <c r="I383" s="117" t="s">
        <v>146</v>
      </c>
      <c r="J383" s="62">
        <v>18</v>
      </c>
      <c r="K383" s="62">
        <v>3.5</v>
      </c>
      <c r="L383" s="62">
        <v>6</v>
      </c>
      <c r="M383" s="62">
        <v>27.5</v>
      </c>
      <c r="N383" s="62">
        <v>28</v>
      </c>
      <c r="O383" s="62">
        <v>21</v>
      </c>
      <c r="P383" s="62">
        <v>25</v>
      </c>
      <c r="Q383" s="62">
        <v>16</v>
      </c>
      <c r="R383" s="62">
        <v>20</v>
      </c>
      <c r="S383" s="62">
        <v>22</v>
      </c>
      <c r="T383" s="62">
        <v>21</v>
      </c>
      <c r="U383" s="62">
        <v>20</v>
      </c>
      <c r="V383" s="62">
        <v>22</v>
      </c>
      <c r="W383" s="62">
        <v>16</v>
      </c>
      <c r="X383" s="62">
        <v>0</v>
      </c>
      <c r="Y383" s="62">
        <v>0</v>
      </c>
      <c r="Z383" s="62">
        <v>0</v>
      </c>
      <c r="AA383" s="62">
        <v>0</v>
      </c>
      <c r="AB383" s="62">
        <v>0</v>
      </c>
      <c r="AC383" s="62">
        <v>0</v>
      </c>
      <c r="AD383" s="62">
        <v>0</v>
      </c>
      <c r="AE383" s="62">
        <v>124</v>
      </c>
      <c r="AF383" s="62">
        <v>87</v>
      </c>
      <c r="AG383" s="62">
        <v>0</v>
      </c>
      <c r="AH383" s="62">
        <v>0</v>
      </c>
      <c r="AI383" s="62">
        <v>0</v>
      </c>
      <c r="AJ383" s="62">
        <v>0</v>
      </c>
      <c r="AK383" s="62" t="s">
        <v>290</v>
      </c>
      <c r="AL383" s="62">
        <v>194</v>
      </c>
      <c r="AM383" s="62">
        <v>0</v>
      </c>
      <c r="AN383" s="62" t="s">
        <v>290</v>
      </c>
      <c r="AO383" s="62">
        <v>10</v>
      </c>
      <c r="AP383" s="62">
        <v>211</v>
      </c>
      <c r="AQ383" s="62">
        <v>205</v>
      </c>
    </row>
    <row r="384" spans="1:43">
      <c r="A384" s="116" t="s">
        <v>2278</v>
      </c>
      <c r="B384" s="117" t="s">
        <v>2279</v>
      </c>
      <c r="C384" s="117" t="s">
        <v>6103</v>
      </c>
      <c r="D384" s="117" t="s">
        <v>2280</v>
      </c>
      <c r="E384" s="117" t="s">
        <v>1122</v>
      </c>
      <c r="F384" s="62" t="s">
        <v>288</v>
      </c>
      <c r="G384" s="117" t="s">
        <v>6104</v>
      </c>
      <c r="H384" s="117" t="s">
        <v>6105</v>
      </c>
      <c r="I384" s="117" t="s">
        <v>146</v>
      </c>
      <c r="J384" s="62">
        <v>11</v>
      </c>
      <c r="K384" s="62">
        <v>7</v>
      </c>
      <c r="L384" s="62">
        <v>2</v>
      </c>
      <c r="M384" s="62">
        <v>20</v>
      </c>
      <c r="N384" s="62">
        <v>20</v>
      </c>
      <c r="O384" s="62">
        <v>11</v>
      </c>
      <c r="P384" s="62">
        <v>16</v>
      </c>
      <c r="Q384" s="62">
        <v>18</v>
      </c>
      <c r="R384" s="62">
        <v>13</v>
      </c>
      <c r="S384" s="62">
        <v>10</v>
      </c>
      <c r="T384" s="62">
        <v>15</v>
      </c>
      <c r="U384" s="62">
        <v>16</v>
      </c>
      <c r="V384" s="62">
        <v>12</v>
      </c>
      <c r="W384" s="62">
        <v>16</v>
      </c>
      <c r="X384" s="62">
        <v>0</v>
      </c>
      <c r="Y384" s="62">
        <v>0</v>
      </c>
      <c r="Z384" s="62">
        <v>0</v>
      </c>
      <c r="AA384" s="62">
        <v>0</v>
      </c>
      <c r="AB384" s="62">
        <v>0</v>
      </c>
      <c r="AC384" s="62">
        <v>0</v>
      </c>
      <c r="AD384" s="62">
        <v>0</v>
      </c>
      <c r="AE384" s="62">
        <v>70</v>
      </c>
      <c r="AF384" s="62">
        <v>77</v>
      </c>
      <c r="AG384" s="62">
        <v>0</v>
      </c>
      <c r="AH384" s="62">
        <v>0</v>
      </c>
      <c r="AI384" s="62">
        <v>0</v>
      </c>
      <c r="AJ384" s="62" t="s">
        <v>290</v>
      </c>
      <c r="AK384" s="62">
        <v>0</v>
      </c>
      <c r="AL384" s="62">
        <v>125</v>
      </c>
      <c r="AM384" s="62">
        <v>0</v>
      </c>
      <c r="AN384" s="62" t="s">
        <v>290</v>
      </c>
      <c r="AO384" s="62">
        <v>16</v>
      </c>
      <c r="AP384" s="62">
        <v>147</v>
      </c>
      <c r="AQ384" s="62">
        <v>135</v>
      </c>
    </row>
    <row r="385" spans="1:43">
      <c r="A385" s="116" t="s">
        <v>2281</v>
      </c>
      <c r="B385" s="117" t="s">
        <v>2282</v>
      </c>
      <c r="C385" s="117" t="s">
        <v>6106</v>
      </c>
      <c r="D385" s="117" t="s">
        <v>2285</v>
      </c>
      <c r="E385" s="117" t="s">
        <v>1122</v>
      </c>
      <c r="F385" s="62" t="s">
        <v>288</v>
      </c>
      <c r="G385" s="117" t="s">
        <v>6107</v>
      </c>
      <c r="H385" s="117" t="s">
        <v>6108</v>
      </c>
      <c r="I385" s="117" t="s">
        <v>146</v>
      </c>
      <c r="J385" s="62">
        <v>12</v>
      </c>
      <c r="K385" s="62">
        <v>11</v>
      </c>
      <c r="L385" s="62">
        <v>1</v>
      </c>
      <c r="M385" s="62">
        <v>24</v>
      </c>
      <c r="N385" s="62">
        <v>48</v>
      </c>
      <c r="O385" s="62">
        <v>19</v>
      </c>
      <c r="P385" s="62">
        <v>23</v>
      </c>
      <c r="Q385" s="62">
        <v>25</v>
      </c>
      <c r="R385" s="62">
        <v>14</v>
      </c>
      <c r="S385" s="62">
        <v>16</v>
      </c>
      <c r="T385" s="62">
        <v>26</v>
      </c>
      <c r="U385" s="62">
        <v>11</v>
      </c>
      <c r="V385" s="62">
        <v>10</v>
      </c>
      <c r="W385" s="62">
        <v>12</v>
      </c>
      <c r="X385" s="62">
        <v>0</v>
      </c>
      <c r="Y385" s="62">
        <v>0</v>
      </c>
      <c r="Z385" s="62">
        <v>0</v>
      </c>
      <c r="AA385" s="62">
        <v>0</v>
      </c>
      <c r="AB385" s="62">
        <v>0</v>
      </c>
      <c r="AC385" s="62">
        <v>0</v>
      </c>
      <c r="AD385" s="62">
        <v>0</v>
      </c>
      <c r="AE385" s="62">
        <v>114</v>
      </c>
      <c r="AF385" s="62">
        <v>90</v>
      </c>
      <c r="AG385" s="62">
        <v>0</v>
      </c>
      <c r="AH385" s="62">
        <v>0</v>
      </c>
      <c r="AI385" s="62">
        <v>0</v>
      </c>
      <c r="AJ385" s="62">
        <v>12</v>
      </c>
      <c r="AK385" s="62" t="s">
        <v>290</v>
      </c>
      <c r="AL385" s="62">
        <v>25</v>
      </c>
      <c r="AM385" s="62">
        <v>0</v>
      </c>
      <c r="AN385" s="62">
        <v>126</v>
      </c>
      <c r="AO385" s="62">
        <v>38</v>
      </c>
      <c r="AP385" s="62">
        <v>204</v>
      </c>
      <c r="AQ385" s="62">
        <v>27</v>
      </c>
    </row>
    <row r="386" spans="1:43">
      <c r="A386" s="116" t="s">
        <v>2286</v>
      </c>
      <c r="B386" s="117" t="s">
        <v>2287</v>
      </c>
      <c r="C386" s="117" t="s">
        <v>6109</v>
      </c>
      <c r="D386" s="117" t="s">
        <v>2289</v>
      </c>
      <c r="E386" s="117" t="s">
        <v>1122</v>
      </c>
      <c r="F386" s="62" t="s">
        <v>288</v>
      </c>
      <c r="G386" s="117" t="s">
        <v>6110</v>
      </c>
      <c r="H386" s="117" t="s">
        <v>6111</v>
      </c>
      <c r="I386" s="117" t="s">
        <v>146</v>
      </c>
      <c r="J386" s="62">
        <v>13</v>
      </c>
      <c r="K386" s="62">
        <v>3</v>
      </c>
      <c r="L386" s="62">
        <v>3</v>
      </c>
      <c r="M386" s="62">
        <v>19</v>
      </c>
      <c r="N386" s="62">
        <v>14</v>
      </c>
      <c r="O386" s="62" t="s">
        <v>290</v>
      </c>
      <c r="P386" s="62">
        <v>10</v>
      </c>
      <c r="Q386" s="62">
        <v>12</v>
      </c>
      <c r="R386" s="62">
        <v>11</v>
      </c>
      <c r="S386" s="62">
        <v>12</v>
      </c>
      <c r="T386" s="62">
        <v>15</v>
      </c>
      <c r="U386" s="62">
        <v>11</v>
      </c>
      <c r="V386" s="62">
        <v>17</v>
      </c>
      <c r="W386" s="62">
        <v>20</v>
      </c>
      <c r="X386" s="62">
        <v>0</v>
      </c>
      <c r="Y386" s="62">
        <v>0</v>
      </c>
      <c r="Z386" s="62">
        <v>0</v>
      </c>
      <c r="AA386" s="62">
        <v>0</v>
      </c>
      <c r="AB386" s="62">
        <v>0</v>
      </c>
      <c r="AC386" s="62">
        <v>0</v>
      </c>
      <c r="AD386" s="62">
        <v>0</v>
      </c>
      <c r="AE386" s="62">
        <v>58</v>
      </c>
      <c r="AF386" s="62">
        <v>69</v>
      </c>
      <c r="AG386" s="62">
        <v>0</v>
      </c>
      <c r="AH386" s="62">
        <v>0</v>
      </c>
      <c r="AI386" s="62">
        <v>0</v>
      </c>
      <c r="AJ386" s="62">
        <v>45</v>
      </c>
      <c r="AK386" s="62" t="s">
        <v>290</v>
      </c>
      <c r="AL386" s="62">
        <v>23</v>
      </c>
      <c r="AM386" s="62">
        <v>0</v>
      </c>
      <c r="AN386" s="62">
        <v>28</v>
      </c>
      <c r="AO386" s="62">
        <v>25</v>
      </c>
      <c r="AP386" s="62">
        <v>127</v>
      </c>
      <c r="AQ386" s="62">
        <v>65</v>
      </c>
    </row>
    <row r="387" spans="1:43">
      <c r="A387" s="116" t="s">
        <v>2290</v>
      </c>
      <c r="B387" s="117" t="s">
        <v>2291</v>
      </c>
      <c r="C387" s="117" t="s">
        <v>6112</v>
      </c>
      <c r="D387" s="117" t="s">
        <v>2293</v>
      </c>
      <c r="E387" s="117" t="s">
        <v>1122</v>
      </c>
      <c r="F387" s="62" t="s">
        <v>288</v>
      </c>
      <c r="G387" s="117" t="s">
        <v>6113</v>
      </c>
      <c r="H387" s="117" t="s">
        <v>6114</v>
      </c>
      <c r="I387" s="117" t="s">
        <v>146</v>
      </c>
      <c r="J387" s="62">
        <v>11</v>
      </c>
      <c r="K387" s="62">
        <v>7</v>
      </c>
      <c r="L387" s="62">
        <v>2</v>
      </c>
      <c r="M387" s="62">
        <v>20</v>
      </c>
      <c r="N387" s="62">
        <v>27</v>
      </c>
      <c r="O387" s="62">
        <v>17</v>
      </c>
      <c r="P387" s="62">
        <v>18</v>
      </c>
      <c r="Q387" s="62">
        <v>18</v>
      </c>
      <c r="R387" s="62">
        <v>13</v>
      </c>
      <c r="S387" s="62">
        <v>19</v>
      </c>
      <c r="T387" s="62">
        <v>14</v>
      </c>
      <c r="U387" s="62">
        <v>15</v>
      </c>
      <c r="V387" s="62">
        <v>20</v>
      </c>
      <c r="W387" s="62">
        <v>16</v>
      </c>
      <c r="X387" s="62">
        <v>0</v>
      </c>
      <c r="Y387" s="62">
        <v>0</v>
      </c>
      <c r="Z387" s="62">
        <v>0</v>
      </c>
      <c r="AA387" s="62">
        <v>0</v>
      </c>
      <c r="AB387" s="62">
        <v>27</v>
      </c>
      <c r="AC387" s="62">
        <v>0</v>
      </c>
      <c r="AD387" s="62">
        <v>0</v>
      </c>
      <c r="AE387" s="62">
        <v>106</v>
      </c>
      <c r="AF387" s="62">
        <v>98</v>
      </c>
      <c r="AG387" s="62">
        <v>0</v>
      </c>
      <c r="AH387" s="62">
        <v>0</v>
      </c>
      <c r="AI387" s="62">
        <v>0</v>
      </c>
      <c r="AJ387" s="62">
        <v>0</v>
      </c>
      <c r="AK387" s="62">
        <v>204</v>
      </c>
      <c r="AL387" s="62">
        <v>0</v>
      </c>
      <c r="AM387" s="62">
        <v>0</v>
      </c>
      <c r="AN387" s="62">
        <v>0</v>
      </c>
      <c r="AO387" s="62">
        <v>0</v>
      </c>
      <c r="AP387" s="62">
        <v>204</v>
      </c>
      <c r="AQ387" s="62">
        <v>150</v>
      </c>
    </row>
    <row r="388" spans="1:43">
      <c r="A388" s="116" t="s">
        <v>2294</v>
      </c>
      <c r="B388" s="117" t="s">
        <v>2295</v>
      </c>
      <c r="C388" s="117" t="s">
        <v>6115</v>
      </c>
      <c r="D388" s="117" t="s">
        <v>2297</v>
      </c>
      <c r="E388" s="117" t="s">
        <v>1122</v>
      </c>
      <c r="F388" s="62" t="s">
        <v>288</v>
      </c>
      <c r="G388" s="117" t="s">
        <v>5995</v>
      </c>
      <c r="H388" s="117" t="s">
        <v>6116</v>
      </c>
      <c r="I388" s="117" t="s">
        <v>146</v>
      </c>
      <c r="J388" s="62">
        <v>27</v>
      </c>
      <c r="K388" s="62">
        <v>42.5</v>
      </c>
      <c r="L388" s="62">
        <v>7</v>
      </c>
      <c r="M388" s="62">
        <v>76.5</v>
      </c>
      <c r="N388" s="62">
        <v>0</v>
      </c>
      <c r="O388" s="62">
        <v>0</v>
      </c>
      <c r="P388" s="62">
        <v>0</v>
      </c>
      <c r="Q388" s="62">
        <v>0</v>
      </c>
      <c r="R388" s="62">
        <v>44</v>
      </c>
      <c r="S388" s="62">
        <v>62</v>
      </c>
      <c r="T388" s="62">
        <v>49</v>
      </c>
      <c r="U388" s="62">
        <v>24</v>
      </c>
      <c r="V388" s="62">
        <v>27</v>
      </c>
      <c r="W388" s="62">
        <v>25</v>
      </c>
      <c r="X388" s="62">
        <v>0</v>
      </c>
      <c r="Y388" s="62">
        <v>0</v>
      </c>
      <c r="Z388" s="62">
        <v>0</v>
      </c>
      <c r="AA388" s="62">
        <v>0</v>
      </c>
      <c r="AB388" s="62">
        <v>0</v>
      </c>
      <c r="AC388" s="62">
        <v>0</v>
      </c>
      <c r="AD388" s="62">
        <v>0</v>
      </c>
      <c r="AE388" s="62">
        <v>62</v>
      </c>
      <c r="AF388" s="62">
        <v>169</v>
      </c>
      <c r="AG388" s="62">
        <v>0</v>
      </c>
      <c r="AH388" s="62">
        <v>0</v>
      </c>
      <c r="AI388" s="62">
        <v>0</v>
      </c>
      <c r="AJ388" s="62">
        <v>0</v>
      </c>
      <c r="AK388" s="62">
        <v>200</v>
      </c>
      <c r="AL388" s="62">
        <v>28</v>
      </c>
      <c r="AM388" s="62">
        <v>0</v>
      </c>
      <c r="AN388" s="62">
        <v>0</v>
      </c>
      <c r="AO388" s="62" t="s">
        <v>290</v>
      </c>
      <c r="AP388" s="62">
        <v>231</v>
      </c>
      <c r="AQ388" s="62">
        <v>155</v>
      </c>
    </row>
    <row r="389" spans="1:43">
      <c r="A389" s="116" t="s">
        <v>2298</v>
      </c>
      <c r="B389" s="117" t="s">
        <v>2299</v>
      </c>
      <c r="C389" s="117" t="s">
        <v>6117</v>
      </c>
      <c r="D389" s="117" t="s">
        <v>2301</v>
      </c>
      <c r="E389" s="117" t="s">
        <v>1122</v>
      </c>
      <c r="F389" s="62" t="s">
        <v>288</v>
      </c>
      <c r="G389" s="117" t="s">
        <v>6118</v>
      </c>
      <c r="H389" s="117" t="s">
        <v>6119</v>
      </c>
      <c r="I389" s="117" t="s">
        <v>146</v>
      </c>
      <c r="J389" s="62">
        <v>12</v>
      </c>
      <c r="K389" s="62">
        <v>5.5</v>
      </c>
      <c r="L389" s="62">
        <v>9</v>
      </c>
      <c r="M389" s="62">
        <v>26.5</v>
      </c>
      <c r="N389" s="62">
        <v>48</v>
      </c>
      <c r="O389" s="62">
        <v>18</v>
      </c>
      <c r="P389" s="62">
        <v>13</v>
      </c>
      <c r="Q389" s="62" t="s">
        <v>290</v>
      </c>
      <c r="R389" s="62" t="s">
        <v>290</v>
      </c>
      <c r="S389" s="62">
        <v>10</v>
      </c>
      <c r="T389" s="62" t="s">
        <v>290</v>
      </c>
      <c r="U389" s="62" t="s">
        <v>290</v>
      </c>
      <c r="V389" s="62">
        <v>13</v>
      </c>
      <c r="W389" s="62" t="s">
        <v>290</v>
      </c>
      <c r="X389" s="62">
        <v>0</v>
      </c>
      <c r="Y389" s="62">
        <v>0</v>
      </c>
      <c r="Z389" s="62">
        <v>0</v>
      </c>
      <c r="AA389" s="62">
        <v>0</v>
      </c>
      <c r="AB389" s="62">
        <v>0</v>
      </c>
      <c r="AC389" s="62">
        <v>0</v>
      </c>
      <c r="AD389" s="62">
        <v>0</v>
      </c>
      <c r="AE389" s="62">
        <v>71</v>
      </c>
      <c r="AF389" s="62">
        <v>61</v>
      </c>
      <c r="AG389" s="62">
        <v>0</v>
      </c>
      <c r="AH389" s="62">
        <v>0</v>
      </c>
      <c r="AI389" s="62">
        <v>0</v>
      </c>
      <c r="AJ389" s="62">
        <v>100</v>
      </c>
      <c r="AK389" s="62">
        <v>20</v>
      </c>
      <c r="AL389" s="62" t="s">
        <v>290</v>
      </c>
      <c r="AM389" s="62" t="s">
        <v>290</v>
      </c>
      <c r="AN389" s="62" t="s">
        <v>290</v>
      </c>
      <c r="AO389" s="62">
        <v>0</v>
      </c>
      <c r="AP389" s="62">
        <v>132</v>
      </c>
      <c r="AQ389" s="62">
        <v>44</v>
      </c>
    </row>
    <row r="390" spans="1:43">
      <c r="A390" s="116" t="s">
        <v>2302</v>
      </c>
      <c r="B390" s="117" t="s">
        <v>2303</v>
      </c>
      <c r="C390" s="117" t="s">
        <v>6120</v>
      </c>
      <c r="D390" s="117" t="s">
        <v>2306</v>
      </c>
      <c r="E390" s="117" t="s">
        <v>1122</v>
      </c>
      <c r="F390" s="62" t="s">
        <v>288</v>
      </c>
      <c r="G390" s="117" t="s">
        <v>6121</v>
      </c>
      <c r="H390" s="117" t="s">
        <v>6122</v>
      </c>
      <c r="I390" s="117" t="s">
        <v>146</v>
      </c>
      <c r="J390" s="62">
        <v>24.5</v>
      </c>
      <c r="K390" s="62">
        <v>11</v>
      </c>
      <c r="L390" s="62">
        <v>5</v>
      </c>
      <c r="M390" s="62">
        <v>40.5</v>
      </c>
      <c r="N390" s="62">
        <v>40</v>
      </c>
      <c r="O390" s="62">
        <v>28</v>
      </c>
      <c r="P390" s="62">
        <v>18</v>
      </c>
      <c r="Q390" s="62">
        <v>33</v>
      </c>
      <c r="R390" s="62">
        <v>18</v>
      </c>
      <c r="S390" s="62">
        <v>22</v>
      </c>
      <c r="T390" s="62">
        <v>24</v>
      </c>
      <c r="U390" s="62">
        <v>36</v>
      </c>
      <c r="V390" s="62">
        <v>28</v>
      </c>
      <c r="W390" s="62">
        <v>23</v>
      </c>
      <c r="X390" s="62">
        <v>0</v>
      </c>
      <c r="Y390" s="62">
        <v>0</v>
      </c>
      <c r="Z390" s="62">
        <v>0</v>
      </c>
      <c r="AA390" s="62">
        <v>0</v>
      </c>
      <c r="AB390" s="62">
        <v>0</v>
      </c>
      <c r="AC390" s="62">
        <v>0</v>
      </c>
      <c r="AD390" s="62">
        <v>0</v>
      </c>
      <c r="AE390" s="62">
        <v>128</v>
      </c>
      <c r="AF390" s="62">
        <v>142</v>
      </c>
      <c r="AG390" s="62">
        <v>0</v>
      </c>
      <c r="AH390" s="62">
        <v>0</v>
      </c>
      <c r="AI390" s="62">
        <v>0</v>
      </c>
      <c r="AJ390" s="62">
        <v>17</v>
      </c>
      <c r="AK390" s="62">
        <v>50</v>
      </c>
      <c r="AL390" s="62">
        <v>29</v>
      </c>
      <c r="AM390" s="62" t="s">
        <v>290</v>
      </c>
      <c r="AN390" s="62">
        <v>140</v>
      </c>
      <c r="AO390" s="62">
        <v>33</v>
      </c>
      <c r="AP390" s="62">
        <v>270</v>
      </c>
      <c r="AQ390" s="62">
        <v>141</v>
      </c>
    </row>
    <row r="391" spans="1:43">
      <c r="A391" s="116" t="s">
        <v>2307</v>
      </c>
      <c r="B391" s="117" t="s">
        <v>2308</v>
      </c>
      <c r="C391" s="117" t="s">
        <v>6123</v>
      </c>
      <c r="D391" s="117" t="s">
        <v>2311</v>
      </c>
      <c r="E391" s="117" t="s">
        <v>1122</v>
      </c>
      <c r="F391" s="62" t="s">
        <v>288</v>
      </c>
      <c r="G391" s="117" t="s">
        <v>6124</v>
      </c>
      <c r="H391" s="117" t="s">
        <v>6125</v>
      </c>
      <c r="I391" s="117" t="s">
        <v>146</v>
      </c>
      <c r="J391" s="62">
        <v>30</v>
      </c>
      <c r="K391" s="62">
        <v>14</v>
      </c>
      <c r="L391" s="62">
        <v>2</v>
      </c>
      <c r="M391" s="62">
        <v>46</v>
      </c>
      <c r="N391" s="62">
        <v>95</v>
      </c>
      <c r="O391" s="62">
        <v>59</v>
      </c>
      <c r="P391" s="62">
        <v>56</v>
      </c>
      <c r="Q391" s="62">
        <v>53</v>
      </c>
      <c r="R391" s="62">
        <v>44</v>
      </c>
      <c r="S391" s="62">
        <v>48</v>
      </c>
      <c r="T391" s="62">
        <v>47</v>
      </c>
      <c r="U391" s="62">
        <v>46</v>
      </c>
      <c r="V391" s="62">
        <v>52</v>
      </c>
      <c r="W391" s="62">
        <v>41</v>
      </c>
      <c r="X391" s="62">
        <v>0</v>
      </c>
      <c r="Y391" s="62">
        <v>0</v>
      </c>
      <c r="Z391" s="62">
        <v>0</v>
      </c>
      <c r="AA391" s="62">
        <v>0</v>
      </c>
      <c r="AB391" s="62">
        <v>0</v>
      </c>
      <c r="AC391" s="62">
        <v>0</v>
      </c>
      <c r="AD391" s="62">
        <v>0</v>
      </c>
      <c r="AE391" s="62">
        <v>294</v>
      </c>
      <c r="AF391" s="62">
        <v>247</v>
      </c>
      <c r="AG391" s="62">
        <v>0</v>
      </c>
      <c r="AH391" s="62">
        <v>0</v>
      </c>
      <c r="AI391" s="62">
        <v>0</v>
      </c>
      <c r="AJ391" s="62" t="s">
        <v>290</v>
      </c>
      <c r="AK391" s="62">
        <v>0</v>
      </c>
      <c r="AL391" s="62">
        <v>86</v>
      </c>
      <c r="AM391" s="62">
        <v>0</v>
      </c>
      <c r="AN391" s="62">
        <v>427</v>
      </c>
      <c r="AO391" s="62">
        <v>19</v>
      </c>
      <c r="AP391" s="62">
        <v>541</v>
      </c>
      <c r="AQ391" s="62">
        <v>0</v>
      </c>
    </row>
    <row r="392" spans="1:43">
      <c r="A392" s="116" t="s">
        <v>6126</v>
      </c>
      <c r="B392" s="117" t="s">
        <v>6127</v>
      </c>
      <c r="C392" s="117" t="s">
        <v>6128</v>
      </c>
      <c r="D392" s="117" t="s">
        <v>6129</v>
      </c>
      <c r="E392" s="117" t="s">
        <v>1122</v>
      </c>
      <c r="F392" s="62" t="s">
        <v>288</v>
      </c>
      <c r="G392" s="117" t="s">
        <v>6130</v>
      </c>
      <c r="H392" s="117" t="s">
        <v>6131</v>
      </c>
      <c r="I392" s="117" t="s">
        <v>146</v>
      </c>
      <c r="J392" s="62">
        <v>2</v>
      </c>
      <c r="K392" s="62">
        <v>1.5</v>
      </c>
      <c r="L392" s="62">
        <v>0.5</v>
      </c>
      <c r="M392" s="62">
        <v>4</v>
      </c>
      <c r="N392" s="62" t="s">
        <v>290</v>
      </c>
      <c r="O392" s="62" t="s">
        <v>290</v>
      </c>
      <c r="P392" s="62" t="s">
        <v>290</v>
      </c>
      <c r="Q392" s="62" t="s">
        <v>290</v>
      </c>
      <c r="R392" s="62" t="s">
        <v>290</v>
      </c>
      <c r="S392" s="62" t="s">
        <v>290</v>
      </c>
      <c r="T392" s="62">
        <v>0</v>
      </c>
      <c r="U392" s="62">
        <v>0</v>
      </c>
      <c r="V392" s="62">
        <v>0</v>
      </c>
      <c r="W392" s="62">
        <v>0</v>
      </c>
      <c r="X392" s="62">
        <v>0</v>
      </c>
      <c r="Y392" s="62">
        <v>0</v>
      </c>
      <c r="Z392" s="62">
        <v>0</v>
      </c>
      <c r="AA392" s="62">
        <v>0</v>
      </c>
      <c r="AB392" s="62" t="s">
        <v>290</v>
      </c>
      <c r="AC392" s="62">
        <v>0</v>
      </c>
      <c r="AD392" s="62">
        <v>0</v>
      </c>
      <c r="AE392" s="62">
        <v>12</v>
      </c>
      <c r="AF392" s="62" t="s">
        <v>290</v>
      </c>
      <c r="AG392" s="62">
        <v>0</v>
      </c>
      <c r="AH392" s="62">
        <v>0</v>
      </c>
      <c r="AI392" s="62">
        <v>0</v>
      </c>
      <c r="AJ392" s="62">
        <v>0</v>
      </c>
      <c r="AK392" s="62">
        <v>14</v>
      </c>
      <c r="AL392" s="62">
        <v>0</v>
      </c>
      <c r="AM392" s="62">
        <v>0</v>
      </c>
      <c r="AN392" s="62">
        <v>0</v>
      </c>
      <c r="AO392" s="62">
        <v>0</v>
      </c>
      <c r="AP392" s="62">
        <v>14</v>
      </c>
      <c r="AQ392" s="62">
        <v>14</v>
      </c>
    </row>
    <row r="393" spans="1:43">
      <c r="A393" s="116" t="s">
        <v>2312</v>
      </c>
      <c r="B393" s="117" t="s">
        <v>2313</v>
      </c>
      <c r="C393" s="117" t="s">
        <v>6132</v>
      </c>
      <c r="D393" s="117" t="s">
        <v>2315</v>
      </c>
      <c r="E393" s="117" t="s">
        <v>1122</v>
      </c>
      <c r="F393" s="62" t="s">
        <v>288</v>
      </c>
      <c r="G393" s="117" t="s">
        <v>6133</v>
      </c>
      <c r="H393" s="117" t="s">
        <v>6134</v>
      </c>
      <c r="I393" s="117" t="s">
        <v>146</v>
      </c>
      <c r="J393" s="62">
        <v>10</v>
      </c>
      <c r="K393" s="62">
        <v>10</v>
      </c>
      <c r="L393" s="62">
        <v>2</v>
      </c>
      <c r="M393" s="62">
        <v>22</v>
      </c>
      <c r="N393" s="62">
        <v>33</v>
      </c>
      <c r="O393" s="62">
        <v>18</v>
      </c>
      <c r="P393" s="62">
        <v>11</v>
      </c>
      <c r="Q393" s="62">
        <v>13</v>
      </c>
      <c r="R393" s="62">
        <v>19</v>
      </c>
      <c r="S393" s="62">
        <v>21</v>
      </c>
      <c r="T393" s="62">
        <v>21</v>
      </c>
      <c r="U393" s="62">
        <v>21</v>
      </c>
      <c r="V393" s="62">
        <v>25</v>
      </c>
      <c r="W393" s="62">
        <v>19</v>
      </c>
      <c r="X393" s="62">
        <v>0</v>
      </c>
      <c r="Y393" s="62">
        <v>0</v>
      </c>
      <c r="Z393" s="62">
        <v>0</v>
      </c>
      <c r="AA393" s="62">
        <v>0</v>
      </c>
      <c r="AB393" s="62">
        <v>0</v>
      </c>
      <c r="AC393" s="62">
        <v>0</v>
      </c>
      <c r="AD393" s="62">
        <v>0</v>
      </c>
      <c r="AE393" s="62">
        <v>104</v>
      </c>
      <c r="AF393" s="62">
        <v>97</v>
      </c>
      <c r="AG393" s="62">
        <v>0</v>
      </c>
      <c r="AH393" s="62">
        <v>0</v>
      </c>
      <c r="AI393" s="62">
        <v>0</v>
      </c>
      <c r="AJ393" s="62" t="s">
        <v>290</v>
      </c>
      <c r="AK393" s="62">
        <v>189</v>
      </c>
      <c r="AL393" s="62" t="s">
        <v>290</v>
      </c>
      <c r="AM393" s="62">
        <v>0</v>
      </c>
      <c r="AN393" s="62">
        <v>0</v>
      </c>
      <c r="AO393" s="62">
        <v>0</v>
      </c>
      <c r="AP393" s="62">
        <v>201</v>
      </c>
      <c r="AQ393" s="62">
        <v>201</v>
      </c>
    </row>
    <row r="394" spans="1:43">
      <c r="A394" s="116" t="s">
        <v>2316</v>
      </c>
      <c r="B394" s="117" t="s">
        <v>2317</v>
      </c>
      <c r="C394" s="117" t="s">
        <v>6135</v>
      </c>
      <c r="D394" s="117" t="s">
        <v>2320</v>
      </c>
      <c r="E394" s="117" t="s">
        <v>1122</v>
      </c>
      <c r="F394" s="62" t="s">
        <v>288</v>
      </c>
      <c r="G394" s="117" t="s">
        <v>6136</v>
      </c>
      <c r="H394" s="117" t="s">
        <v>6137</v>
      </c>
      <c r="I394" s="117" t="s">
        <v>146</v>
      </c>
      <c r="J394" s="62">
        <v>11</v>
      </c>
      <c r="K394" s="62">
        <v>5</v>
      </c>
      <c r="L394" s="62">
        <v>3</v>
      </c>
      <c r="M394" s="62">
        <v>19</v>
      </c>
      <c r="N394" s="62">
        <v>13</v>
      </c>
      <c r="O394" s="62">
        <v>15</v>
      </c>
      <c r="P394" s="62">
        <v>23</v>
      </c>
      <c r="Q394" s="62">
        <v>26</v>
      </c>
      <c r="R394" s="62">
        <v>10</v>
      </c>
      <c r="S394" s="62">
        <v>20</v>
      </c>
      <c r="T394" s="62">
        <v>20</v>
      </c>
      <c r="U394" s="62">
        <v>16</v>
      </c>
      <c r="V394" s="62">
        <v>17</v>
      </c>
      <c r="W394" s="62">
        <v>13</v>
      </c>
      <c r="X394" s="62">
        <v>0</v>
      </c>
      <c r="Y394" s="62">
        <v>0</v>
      </c>
      <c r="Z394" s="62">
        <v>0</v>
      </c>
      <c r="AA394" s="62">
        <v>0</v>
      </c>
      <c r="AB394" s="62">
        <v>0</v>
      </c>
      <c r="AC394" s="62">
        <v>0</v>
      </c>
      <c r="AD394" s="62">
        <v>0</v>
      </c>
      <c r="AE394" s="62">
        <v>98</v>
      </c>
      <c r="AF394" s="62">
        <v>75</v>
      </c>
      <c r="AG394" s="62">
        <v>0</v>
      </c>
      <c r="AH394" s="62">
        <v>0</v>
      </c>
      <c r="AI394" s="62" t="s">
        <v>290</v>
      </c>
      <c r="AJ394" s="62" t="s">
        <v>290</v>
      </c>
      <c r="AK394" s="62" t="s">
        <v>290</v>
      </c>
      <c r="AL394" s="62">
        <v>150</v>
      </c>
      <c r="AM394" s="62">
        <v>0</v>
      </c>
      <c r="AN394" s="62">
        <v>13</v>
      </c>
      <c r="AO394" s="62" t="s">
        <v>290</v>
      </c>
      <c r="AP394" s="62">
        <v>173</v>
      </c>
      <c r="AQ394" s="62">
        <v>150</v>
      </c>
    </row>
    <row r="395" spans="1:43">
      <c r="A395" s="116" t="s">
        <v>2321</v>
      </c>
      <c r="B395" s="117" t="s">
        <v>2322</v>
      </c>
      <c r="C395" s="117" t="s">
        <v>6138</v>
      </c>
      <c r="D395" s="117" t="s">
        <v>2324</v>
      </c>
      <c r="E395" s="117" t="s">
        <v>1122</v>
      </c>
      <c r="F395" s="62" t="s">
        <v>288</v>
      </c>
      <c r="G395" s="117" t="s">
        <v>6139</v>
      </c>
      <c r="H395" s="117" t="s">
        <v>6140</v>
      </c>
      <c r="I395" s="117" t="s">
        <v>146</v>
      </c>
      <c r="J395" s="62">
        <v>14</v>
      </c>
      <c r="K395" s="62">
        <v>5</v>
      </c>
      <c r="L395" s="62">
        <v>4</v>
      </c>
      <c r="M395" s="62">
        <v>23</v>
      </c>
      <c r="N395" s="62">
        <v>32</v>
      </c>
      <c r="O395" s="62">
        <v>12</v>
      </c>
      <c r="P395" s="62">
        <v>18</v>
      </c>
      <c r="Q395" s="62">
        <v>13</v>
      </c>
      <c r="R395" s="62">
        <v>20</v>
      </c>
      <c r="S395" s="62">
        <v>26</v>
      </c>
      <c r="T395" s="62">
        <v>22</v>
      </c>
      <c r="U395" s="62">
        <v>23</v>
      </c>
      <c r="V395" s="62">
        <v>28</v>
      </c>
      <c r="W395" s="62">
        <v>19</v>
      </c>
      <c r="X395" s="62">
        <v>0</v>
      </c>
      <c r="Y395" s="62">
        <v>0</v>
      </c>
      <c r="Z395" s="62">
        <v>0</v>
      </c>
      <c r="AA395" s="62">
        <v>0</v>
      </c>
      <c r="AB395" s="62">
        <v>0</v>
      </c>
      <c r="AC395" s="62">
        <v>0</v>
      </c>
      <c r="AD395" s="62">
        <v>0</v>
      </c>
      <c r="AE395" s="62">
        <v>105</v>
      </c>
      <c r="AF395" s="62">
        <v>108</v>
      </c>
      <c r="AG395" s="62">
        <v>0</v>
      </c>
      <c r="AH395" s="62">
        <v>0</v>
      </c>
      <c r="AI395" s="62">
        <v>0</v>
      </c>
      <c r="AJ395" s="62">
        <v>0</v>
      </c>
      <c r="AK395" s="62">
        <v>11</v>
      </c>
      <c r="AL395" s="62">
        <v>192</v>
      </c>
      <c r="AM395" s="62">
        <v>0</v>
      </c>
      <c r="AN395" s="62" t="s">
        <v>290</v>
      </c>
      <c r="AO395" s="62" t="s">
        <v>290</v>
      </c>
      <c r="AP395" s="62">
        <v>213</v>
      </c>
      <c r="AQ395" s="62">
        <v>191</v>
      </c>
    </row>
    <row r="396" spans="1:43">
      <c r="A396" s="116" t="s">
        <v>2325</v>
      </c>
      <c r="B396" s="117" t="s">
        <v>2326</v>
      </c>
      <c r="C396" s="117" t="s">
        <v>6141</v>
      </c>
      <c r="D396" s="117" t="s">
        <v>2329</v>
      </c>
      <c r="E396" s="117" t="s">
        <v>1122</v>
      </c>
      <c r="F396" s="62" t="s">
        <v>288</v>
      </c>
      <c r="G396" s="117" t="s">
        <v>6142</v>
      </c>
      <c r="H396" s="117" t="s">
        <v>6143</v>
      </c>
      <c r="I396" s="117" t="s">
        <v>146</v>
      </c>
      <c r="J396" s="62">
        <v>11</v>
      </c>
      <c r="K396" s="62">
        <v>3</v>
      </c>
      <c r="L396" s="62">
        <v>3</v>
      </c>
      <c r="M396" s="62">
        <v>17</v>
      </c>
      <c r="N396" s="62">
        <v>29</v>
      </c>
      <c r="O396" s="62">
        <v>18</v>
      </c>
      <c r="P396" s="62">
        <v>17</v>
      </c>
      <c r="Q396" s="62">
        <v>22</v>
      </c>
      <c r="R396" s="62" t="s">
        <v>290</v>
      </c>
      <c r="S396" s="62">
        <v>19</v>
      </c>
      <c r="T396" s="62">
        <v>15</v>
      </c>
      <c r="U396" s="62">
        <v>15</v>
      </c>
      <c r="V396" s="62">
        <v>19</v>
      </c>
      <c r="W396" s="62">
        <v>24</v>
      </c>
      <c r="X396" s="62">
        <v>0</v>
      </c>
      <c r="Y396" s="62">
        <v>0</v>
      </c>
      <c r="Z396" s="62">
        <v>0</v>
      </c>
      <c r="AA396" s="62">
        <v>0</v>
      </c>
      <c r="AB396" s="62">
        <v>0</v>
      </c>
      <c r="AC396" s="62">
        <v>0</v>
      </c>
      <c r="AD396" s="62">
        <v>0</v>
      </c>
      <c r="AE396" s="62">
        <v>99</v>
      </c>
      <c r="AF396" s="62">
        <v>88</v>
      </c>
      <c r="AG396" s="62">
        <v>0</v>
      </c>
      <c r="AH396" s="62">
        <v>0</v>
      </c>
      <c r="AI396" s="62">
        <v>0</v>
      </c>
      <c r="AJ396" s="62">
        <v>0</v>
      </c>
      <c r="AK396" s="62">
        <v>186</v>
      </c>
      <c r="AL396" s="62">
        <v>0</v>
      </c>
      <c r="AM396" s="62">
        <v>0</v>
      </c>
      <c r="AN396" s="62">
        <v>0</v>
      </c>
      <c r="AO396" s="62" t="s">
        <v>290</v>
      </c>
      <c r="AP396" s="62">
        <v>187</v>
      </c>
      <c r="AQ396" s="62">
        <v>187</v>
      </c>
    </row>
    <row r="397" spans="1:43">
      <c r="A397" s="116" t="s">
        <v>2330</v>
      </c>
      <c r="B397" s="117" t="s">
        <v>2331</v>
      </c>
      <c r="C397" s="117" t="s">
        <v>6144</v>
      </c>
      <c r="D397" s="117" t="s">
        <v>2333</v>
      </c>
      <c r="E397" s="117" t="s">
        <v>1122</v>
      </c>
      <c r="F397" s="62" t="s">
        <v>288</v>
      </c>
      <c r="G397" s="117" t="s">
        <v>6145</v>
      </c>
      <c r="H397" s="117" t="s">
        <v>6146</v>
      </c>
      <c r="I397" s="117" t="s">
        <v>146</v>
      </c>
      <c r="J397" s="62">
        <v>33.5</v>
      </c>
      <c r="K397" s="62">
        <v>12.5</v>
      </c>
      <c r="L397" s="62">
        <v>3</v>
      </c>
      <c r="M397" s="62">
        <v>49</v>
      </c>
      <c r="N397" s="62">
        <v>55</v>
      </c>
      <c r="O397" s="62">
        <v>22</v>
      </c>
      <c r="P397" s="62">
        <v>43</v>
      </c>
      <c r="Q397" s="62">
        <v>29</v>
      </c>
      <c r="R397" s="62">
        <v>38</v>
      </c>
      <c r="S397" s="62">
        <v>39</v>
      </c>
      <c r="T397" s="62">
        <v>29</v>
      </c>
      <c r="U397" s="62">
        <v>36</v>
      </c>
      <c r="V397" s="62">
        <v>43</v>
      </c>
      <c r="W397" s="62">
        <v>46</v>
      </c>
      <c r="X397" s="62">
        <v>0</v>
      </c>
      <c r="Y397" s="62">
        <v>0</v>
      </c>
      <c r="Z397" s="62">
        <v>0</v>
      </c>
      <c r="AA397" s="62">
        <v>0</v>
      </c>
      <c r="AB397" s="62">
        <v>0</v>
      </c>
      <c r="AC397" s="62">
        <v>0</v>
      </c>
      <c r="AD397" s="62">
        <v>0</v>
      </c>
      <c r="AE397" s="62">
        <v>215</v>
      </c>
      <c r="AF397" s="62">
        <v>165</v>
      </c>
      <c r="AG397" s="62">
        <v>0</v>
      </c>
      <c r="AH397" s="62">
        <v>0</v>
      </c>
      <c r="AI397" s="62">
        <v>0</v>
      </c>
      <c r="AJ397" s="62">
        <v>12</v>
      </c>
      <c r="AK397" s="62">
        <v>0</v>
      </c>
      <c r="AL397" s="62">
        <v>49</v>
      </c>
      <c r="AM397" s="62" t="s">
        <v>290</v>
      </c>
      <c r="AN397" s="62">
        <v>311</v>
      </c>
      <c r="AO397" s="62" t="s">
        <v>290</v>
      </c>
      <c r="AP397" s="62">
        <v>380</v>
      </c>
      <c r="AQ397" s="62" t="s">
        <v>290</v>
      </c>
    </row>
    <row r="398" spans="1:43">
      <c r="A398" s="116" t="s">
        <v>2334</v>
      </c>
      <c r="B398" s="117" t="s">
        <v>2335</v>
      </c>
      <c r="C398" s="117" t="s">
        <v>6147</v>
      </c>
      <c r="D398" s="117" t="s">
        <v>2338</v>
      </c>
      <c r="E398" s="117" t="s">
        <v>1122</v>
      </c>
      <c r="F398" s="62" t="s">
        <v>288</v>
      </c>
      <c r="G398" s="117" t="s">
        <v>6148</v>
      </c>
      <c r="H398" s="117" t="s">
        <v>6149</v>
      </c>
      <c r="I398" s="117" t="s">
        <v>146</v>
      </c>
      <c r="J398" s="62">
        <v>36</v>
      </c>
      <c r="K398" s="62">
        <v>16</v>
      </c>
      <c r="L398" s="62">
        <v>4</v>
      </c>
      <c r="M398" s="62">
        <v>56</v>
      </c>
      <c r="N398" s="62">
        <v>75</v>
      </c>
      <c r="O398" s="62">
        <v>45</v>
      </c>
      <c r="P398" s="62">
        <v>40</v>
      </c>
      <c r="Q398" s="62">
        <v>47</v>
      </c>
      <c r="R398" s="62">
        <v>42</v>
      </c>
      <c r="S398" s="62">
        <v>38</v>
      </c>
      <c r="T398" s="62">
        <v>44</v>
      </c>
      <c r="U398" s="62">
        <v>52</v>
      </c>
      <c r="V398" s="62">
        <v>51</v>
      </c>
      <c r="W398" s="62">
        <v>38</v>
      </c>
      <c r="X398" s="62">
        <v>0</v>
      </c>
      <c r="Y398" s="62">
        <v>0</v>
      </c>
      <c r="Z398" s="62">
        <v>0</v>
      </c>
      <c r="AA398" s="62">
        <v>0</v>
      </c>
      <c r="AB398" s="62">
        <v>0</v>
      </c>
      <c r="AC398" s="62">
        <v>0</v>
      </c>
      <c r="AD398" s="62">
        <v>0</v>
      </c>
      <c r="AE398" s="62">
        <v>227</v>
      </c>
      <c r="AF398" s="62">
        <v>245</v>
      </c>
      <c r="AG398" s="62">
        <v>0</v>
      </c>
      <c r="AH398" s="62">
        <v>0</v>
      </c>
      <c r="AI398" s="62" t="s">
        <v>290</v>
      </c>
      <c r="AJ398" s="62">
        <v>10</v>
      </c>
      <c r="AK398" s="62">
        <v>0</v>
      </c>
      <c r="AL398" s="62">
        <v>16</v>
      </c>
      <c r="AM398" s="62">
        <v>0</v>
      </c>
      <c r="AN398" s="62">
        <v>402</v>
      </c>
      <c r="AO398" s="62">
        <v>40</v>
      </c>
      <c r="AP398" s="62">
        <v>472</v>
      </c>
      <c r="AQ398" s="62">
        <v>0</v>
      </c>
    </row>
    <row r="399" spans="1:43">
      <c r="A399" s="116" t="s">
        <v>2339</v>
      </c>
      <c r="B399" s="117" t="s">
        <v>2340</v>
      </c>
      <c r="C399" s="117" t="s">
        <v>6150</v>
      </c>
      <c r="D399" s="117" t="s">
        <v>2342</v>
      </c>
      <c r="E399" s="117" t="s">
        <v>1122</v>
      </c>
      <c r="F399" s="62" t="s">
        <v>288</v>
      </c>
      <c r="G399" s="117" t="s">
        <v>6151</v>
      </c>
      <c r="H399" s="117" t="s">
        <v>6152</v>
      </c>
      <c r="I399" s="117" t="s">
        <v>146</v>
      </c>
      <c r="J399" s="62">
        <v>8</v>
      </c>
      <c r="K399" s="62">
        <v>3</v>
      </c>
      <c r="L399" s="62">
        <v>1</v>
      </c>
      <c r="M399" s="62">
        <v>12</v>
      </c>
      <c r="N399" s="62">
        <v>16</v>
      </c>
      <c r="O399" s="62">
        <v>15</v>
      </c>
      <c r="P399" s="62">
        <v>16</v>
      </c>
      <c r="Q399" s="62">
        <v>12</v>
      </c>
      <c r="R399" s="62">
        <v>21</v>
      </c>
      <c r="S399" s="62" t="s">
        <v>290</v>
      </c>
      <c r="T399" s="62">
        <v>10</v>
      </c>
      <c r="U399" s="62">
        <v>11</v>
      </c>
      <c r="V399" s="62" t="s">
        <v>290</v>
      </c>
      <c r="W399" s="62">
        <v>11</v>
      </c>
      <c r="X399" s="62">
        <v>0</v>
      </c>
      <c r="Y399" s="62">
        <v>0</v>
      </c>
      <c r="Z399" s="62">
        <v>0</v>
      </c>
      <c r="AA399" s="62">
        <v>0</v>
      </c>
      <c r="AB399" s="62">
        <v>0</v>
      </c>
      <c r="AC399" s="62">
        <v>0</v>
      </c>
      <c r="AD399" s="62">
        <v>0</v>
      </c>
      <c r="AE399" s="62">
        <v>81</v>
      </c>
      <c r="AF399" s="62">
        <v>45</v>
      </c>
      <c r="AG399" s="62">
        <v>0</v>
      </c>
      <c r="AH399" s="62">
        <v>0</v>
      </c>
      <c r="AI399" s="62">
        <v>0</v>
      </c>
      <c r="AJ399" s="62">
        <v>0</v>
      </c>
      <c r="AK399" s="62">
        <v>125</v>
      </c>
      <c r="AL399" s="62">
        <v>0</v>
      </c>
      <c r="AM399" s="62">
        <v>0</v>
      </c>
      <c r="AN399" s="62">
        <v>0</v>
      </c>
      <c r="AO399" s="62" t="s">
        <v>290</v>
      </c>
      <c r="AP399" s="62">
        <v>126</v>
      </c>
      <c r="AQ399" s="62">
        <v>126</v>
      </c>
    </row>
    <row r="400" spans="1:43">
      <c r="A400" s="116" t="s">
        <v>2343</v>
      </c>
      <c r="B400" s="117" t="s">
        <v>2344</v>
      </c>
      <c r="C400" s="117" t="s">
        <v>6153</v>
      </c>
      <c r="D400" s="117" t="s">
        <v>2347</v>
      </c>
      <c r="E400" s="117" t="s">
        <v>1122</v>
      </c>
      <c r="F400" s="62" t="s">
        <v>288</v>
      </c>
      <c r="G400" s="117" t="s">
        <v>6154</v>
      </c>
      <c r="H400" s="117" t="s">
        <v>6155</v>
      </c>
      <c r="I400" s="117" t="s">
        <v>146</v>
      </c>
      <c r="J400" s="62">
        <v>25</v>
      </c>
      <c r="K400" s="62">
        <v>20</v>
      </c>
      <c r="L400" s="62">
        <v>2</v>
      </c>
      <c r="M400" s="62">
        <v>47</v>
      </c>
      <c r="N400" s="62">
        <v>28</v>
      </c>
      <c r="O400" s="62">
        <v>30</v>
      </c>
      <c r="P400" s="62">
        <v>45</v>
      </c>
      <c r="Q400" s="62">
        <v>31</v>
      </c>
      <c r="R400" s="62">
        <v>35</v>
      </c>
      <c r="S400" s="62">
        <v>39</v>
      </c>
      <c r="T400" s="62">
        <v>34</v>
      </c>
      <c r="U400" s="62">
        <v>30</v>
      </c>
      <c r="V400" s="62">
        <v>31</v>
      </c>
      <c r="W400" s="62">
        <v>38</v>
      </c>
      <c r="X400" s="62">
        <v>0</v>
      </c>
      <c r="Y400" s="62">
        <v>0</v>
      </c>
      <c r="Z400" s="62">
        <v>0</v>
      </c>
      <c r="AA400" s="62">
        <v>0</v>
      </c>
      <c r="AB400" s="62">
        <v>24</v>
      </c>
      <c r="AC400" s="62">
        <v>0</v>
      </c>
      <c r="AD400" s="62">
        <v>0</v>
      </c>
      <c r="AE400" s="62">
        <v>187</v>
      </c>
      <c r="AF400" s="62">
        <v>178</v>
      </c>
      <c r="AG400" s="62">
        <v>0</v>
      </c>
      <c r="AH400" s="62">
        <v>0</v>
      </c>
      <c r="AI400" s="62" t="s">
        <v>290</v>
      </c>
      <c r="AJ400" s="62" t="s">
        <v>290</v>
      </c>
      <c r="AK400" s="62">
        <v>0</v>
      </c>
      <c r="AL400" s="62">
        <v>14</v>
      </c>
      <c r="AM400" s="62">
        <v>0</v>
      </c>
      <c r="AN400" s="62">
        <v>319</v>
      </c>
      <c r="AO400" s="62">
        <v>25</v>
      </c>
      <c r="AP400" s="62">
        <v>365</v>
      </c>
      <c r="AQ400" s="62" t="s">
        <v>290</v>
      </c>
    </row>
    <row r="401" spans="1:43">
      <c r="A401" s="116" t="s">
        <v>2348</v>
      </c>
      <c r="B401" s="117" t="s">
        <v>2349</v>
      </c>
      <c r="C401" s="117" t="s">
        <v>6156</v>
      </c>
      <c r="D401" s="117" t="s">
        <v>2352</v>
      </c>
      <c r="E401" s="117" t="s">
        <v>1122</v>
      </c>
      <c r="F401" s="62" t="s">
        <v>288</v>
      </c>
      <c r="G401" s="117" t="s">
        <v>6157</v>
      </c>
      <c r="H401" s="117" t="s">
        <v>6158</v>
      </c>
      <c r="I401" s="117" t="s">
        <v>146</v>
      </c>
      <c r="J401" s="62">
        <v>37</v>
      </c>
      <c r="K401" s="62">
        <v>0</v>
      </c>
      <c r="L401" s="62">
        <v>5</v>
      </c>
      <c r="M401" s="62">
        <v>42</v>
      </c>
      <c r="N401" s="62">
        <v>67</v>
      </c>
      <c r="O401" s="62">
        <v>42</v>
      </c>
      <c r="P401" s="62">
        <v>40</v>
      </c>
      <c r="Q401" s="62">
        <v>41</v>
      </c>
      <c r="R401" s="62">
        <v>41</v>
      </c>
      <c r="S401" s="62">
        <v>42</v>
      </c>
      <c r="T401" s="62">
        <v>56</v>
      </c>
      <c r="U401" s="62">
        <v>67</v>
      </c>
      <c r="V401" s="62">
        <v>55</v>
      </c>
      <c r="W401" s="62">
        <v>59</v>
      </c>
      <c r="X401" s="62">
        <v>0</v>
      </c>
      <c r="Y401" s="62">
        <v>0</v>
      </c>
      <c r="Z401" s="62">
        <v>0</v>
      </c>
      <c r="AA401" s="62">
        <v>0</v>
      </c>
      <c r="AB401" s="62">
        <v>0</v>
      </c>
      <c r="AC401" s="62">
        <v>0</v>
      </c>
      <c r="AD401" s="62">
        <v>0</v>
      </c>
      <c r="AE401" s="62">
        <v>234</v>
      </c>
      <c r="AF401" s="62">
        <v>276</v>
      </c>
      <c r="AG401" s="62">
        <v>0</v>
      </c>
      <c r="AH401" s="62">
        <v>0</v>
      </c>
      <c r="AI401" s="62">
        <v>0</v>
      </c>
      <c r="AJ401" s="62">
        <v>0</v>
      </c>
      <c r="AK401" s="62">
        <v>0</v>
      </c>
      <c r="AL401" s="62">
        <v>27</v>
      </c>
      <c r="AM401" s="62">
        <v>0</v>
      </c>
      <c r="AN401" s="62">
        <v>483</v>
      </c>
      <c r="AO401" s="62">
        <v>0</v>
      </c>
      <c r="AP401" s="62">
        <v>510</v>
      </c>
      <c r="AQ401" s="62">
        <v>0</v>
      </c>
    </row>
    <row r="402" spans="1:43">
      <c r="A402" s="116" t="s">
        <v>2353</v>
      </c>
      <c r="B402" s="117" t="s">
        <v>2354</v>
      </c>
      <c r="C402" s="117" t="s">
        <v>6159</v>
      </c>
      <c r="D402" s="117" t="s">
        <v>2356</v>
      </c>
      <c r="E402" s="117" t="s">
        <v>1122</v>
      </c>
      <c r="F402" s="62" t="s">
        <v>288</v>
      </c>
      <c r="G402" s="117" t="s">
        <v>6160</v>
      </c>
      <c r="H402" s="117" t="s">
        <v>6161</v>
      </c>
      <c r="I402" s="117" t="s">
        <v>146</v>
      </c>
      <c r="J402" s="62">
        <v>20</v>
      </c>
      <c r="K402" s="62">
        <v>3.5</v>
      </c>
      <c r="L402" s="62">
        <v>3</v>
      </c>
      <c r="M402" s="62">
        <v>26.5</v>
      </c>
      <c r="N402" s="62">
        <v>80</v>
      </c>
      <c r="O402" s="62">
        <v>38</v>
      </c>
      <c r="P402" s="62">
        <v>32</v>
      </c>
      <c r="Q402" s="62">
        <v>25</v>
      </c>
      <c r="R402" s="62">
        <v>25</v>
      </c>
      <c r="S402" s="62">
        <v>18</v>
      </c>
      <c r="T402" s="62">
        <v>14</v>
      </c>
      <c r="U402" s="62">
        <v>18</v>
      </c>
      <c r="V402" s="62">
        <v>21</v>
      </c>
      <c r="W402" s="62">
        <v>10</v>
      </c>
      <c r="X402" s="62">
        <v>0</v>
      </c>
      <c r="Y402" s="62">
        <v>0</v>
      </c>
      <c r="Z402" s="62">
        <v>0</v>
      </c>
      <c r="AA402" s="62">
        <v>0</v>
      </c>
      <c r="AB402" s="62">
        <v>0</v>
      </c>
      <c r="AC402" s="62">
        <v>0</v>
      </c>
      <c r="AD402" s="62">
        <v>0</v>
      </c>
      <c r="AE402" s="62">
        <v>132</v>
      </c>
      <c r="AF402" s="62">
        <v>149</v>
      </c>
      <c r="AG402" s="62">
        <v>0</v>
      </c>
      <c r="AH402" s="62">
        <v>0</v>
      </c>
      <c r="AI402" s="62">
        <v>0</v>
      </c>
      <c r="AJ402" s="62">
        <v>10</v>
      </c>
      <c r="AK402" s="62" t="s">
        <v>290</v>
      </c>
      <c r="AL402" s="62">
        <v>63</v>
      </c>
      <c r="AM402" s="62">
        <v>0</v>
      </c>
      <c r="AN402" s="62">
        <v>156</v>
      </c>
      <c r="AO402" s="62">
        <v>43</v>
      </c>
      <c r="AP402" s="62">
        <v>281</v>
      </c>
      <c r="AQ402" s="62">
        <v>40</v>
      </c>
    </row>
    <row r="403" spans="1:43">
      <c r="A403" s="116" t="s">
        <v>2357</v>
      </c>
      <c r="B403" s="117" t="s">
        <v>2358</v>
      </c>
      <c r="C403" s="117" t="s">
        <v>6162</v>
      </c>
      <c r="D403" s="117" t="s">
        <v>2361</v>
      </c>
      <c r="E403" s="117" t="s">
        <v>1122</v>
      </c>
      <c r="F403" s="62" t="s">
        <v>288</v>
      </c>
      <c r="G403" s="117" t="s">
        <v>6163</v>
      </c>
      <c r="H403" s="117" t="s">
        <v>6164</v>
      </c>
      <c r="I403" s="117" t="s">
        <v>146</v>
      </c>
      <c r="J403" s="62">
        <v>11.6</v>
      </c>
      <c r="K403" s="62">
        <v>4</v>
      </c>
      <c r="L403" s="62">
        <v>3</v>
      </c>
      <c r="M403" s="62">
        <v>18.600000000000001</v>
      </c>
      <c r="N403" s="62">
        <v>39</v>
      </c>
      <c r="O403" s="62">
        <v>18</v>
      </c>
      <c r="P403" s="62">
        <v>22</v>
      </c>
      <c r="Q403" s="62">
        <v>25</v>
      </c>
      <c r="R403" s="62">
        <v>12</v>
      </c>
      <c r="S403" s="62">
        <v>19</v>
      </c>
      <c r="T403" s="62">
        <v>10</v>
      </c>
      <c r="U403" s="62">
        <v>14</v>
      </c>
      <c r="V403" s="62">
        <v>11</v>
      </c>
      <c r="W403" s="62">
        <v>17</v>
      </c>
      <c r="X403" s="62">
        <v>0</v>
      </c>
      <c r="Y403" s="62">
        <v>0</v>
      </c>
      <c r="Z403" s="62">
        <v>0</v>
      </c>
      <c r="AA403" s="62">
        <v>0</v>
      </c>
      <c r="AB403" s="62">
        <v>0</v>
      </c>
      <c r="AC403" s="62">
        <v>0</v>
      </c>
      <c r="AD403" s="62">
        <v>0</v>
      </c>
      <c r="AE403" s="62">
        <v>109</v>
      </c>
      <c r="AF403" s="62">
        <v>78</v>
      </c>
      <c r="AG403" s="62">
        <v>0</v>
      </c>
      <c r="AH403" s="62">
        <v>0</v>
      </c>
      <c r="AI403" s="62">
        <v>0</v>
      </c>
      <c r="AJ403" s="62">
        <v>0</v>
      </c>
      <c r="AK403" s="62">
        <v>182</v>
      </c>
      <c r="AL403" s="62" t="s">
        <v>290</v>
      </c>
      <c r="AM403" s="62">
        <v>0</v>
      </c>
      <c r="AN403" s="62">
        <v>0</v>
      </c>
      <c r="AO403" s="62" t="s">
        <v>290</v>
      </c>
      <c r="AP403" s="62">
        <v>187</v>
      </c>
      <c r="AQ403" s="62">
        <v>150</v>
      </c>
    </row>
    <row r="404" spans="1:43">
      <c r="A404" s="116" t="s">
        <v>2363</v>
      </c>
      <c r="B404" s="117" t="s">
        <v>2364</v>
      </c>
      <c r="C404" s="117" t="s">
        <v>6165</v>
      </c>
      <c r="D404" s="117" t="s">
        <v>2365</v>
      </c>
      <c r="E404" s="117" t="s">
        <v>1122</v>
      </c>
      <c r="F404" s="62" t="s">
        <v>288</v>
      </c>
      <c r="G404" s="117" t="s">
        <v>6166</v>
      </c>
      <c r="H404" s="117" t="s">
        <v>6167</v>
      </c>
      <c r="I404" s="117" t="s">
        <v>146</v>
      </c>
      <c r="J404" s="62">
        <v>12</v>
      </c>
      <c r="K404" s="62">
        <v>0</v>
      </c>
      <c r="L404" s="62">
        <v>2</v>
      </c>
      <c r="M404" s="62">
        <v>14</v>
      </c>
      <c r="N404" s="62">
        <v>0</v>
      </c>
      <c r="O404" s="62">
        <v>0</v>
      </c>
      <c r="P404" s="62">
        <v>0</v>
      </c>
      <c r="Q404" s="62">
        <v>0</v>
      </c>
      <c r="R404" s="62">
        <v>0</v>
      </c>
      <c r="S404" s="62">
        <v>13</v>
      </c>
      <c r="T404" s="62">
        <v>13</v>
      </c>
      <c r="U404" s="62">
        <v>14</v>
      </c>
      <c r="V404" s="62">
        <v>16</v>
      </c>
      <c r="W404" s="62">
        <v>14</v>
      </c>
      <c r="X404" s="62">
        <v>0</v>
      </c>
      <c r="Y404" s="62">
        <v>0</v>
      </c>
      <c r="Z404" s="62">
        <v>0</v>
      </c>
      <c r="AA404" s="62">
        <v>0</v>
      </c>
      <c r="AB404" s="62">
        <v>0</v>
      </c>
      <c r="AC404" s="62">
        <v>0</v>
      </c>
      <c r="AD404" s="62">
        <v>0</v>
      </c>
      <c r="AE404" s="62">
        <v>26</v>
      </c>
      <c r="AF404" s="62">
        <v>44</v>
      </c>
      <c r="AG404" s="62">
        <v>0</v>
      </c>
      <c r="AH404" s="62">
        <v>0</v>
      </c>
      <c r="AI404" s="62">
        <v>0</v>
      </c>
      <c r="AJ404" s="62" t="s">
        <v>290</v>
      </c>
      <c r="AK404" s="62" t="s">
        <v>290</v>
      </c>
      <c r="AL404" s="62" t="s">
        <v>290</v>
      </c>
      <c r="AM404" s="62">
        <v>0</v>
      </c>
      <c r="AN404" s="62">
        <v>43</v>
      </c>
      <c r="AO404" s="62">
        <v>14</v>
      </c>
      <c r="AP404" s="62">
        <v>70</v>
      </c>
      <c r="AQ404" s="62" t="s">
        <v>290</v>
      </c>
    </row>
    <row r="405" spans="1:43">
      <c r="A405" s="118" t="s">
        <v>6168</v>
      </c>
      <c r="B405" s="117" t="s">
        <v>2367</v>
      </c>
      <c r="C405" s="117" t="s">
        <v>6169</v>
      </c>
      <c r="D405" s="117" t="s">
        <v>2368</v>
      </c>
      <c r="E405" s="117" t="s">
        <v>1122</v>
      </c>
      <c r="F405" s="62" t="s">
        <v>288</v>
      </c>
      <c r="G405" s="117" t="s">
        <v>6170</v>
      </c>
      <c r="H405" s="117" t="s">
        <v>6171</v>
      </c>
      <c r="I405" s="117" t="s">
        <v>146</v>
      </c>
      <c r="J405" s="62">
        <v>13</v>
      </c>
      <c r="K405" s="62">
        <v>6</v>
      </c>
      <c r="L405" s="62">
        <v>2</v>
      </c>
      <c r="M405" s="62">
        <v>21</v>
      </c>
      <c r="N405" s="62">
        <v>30</v>
      </c>
      <c r="O405" s="62">
        <v>24</v>
      </c>
      <c r="P405" s="62">
        <v>14</v>
      </c>
      <c r="Q405" s="62">
        <v>18</v>
      </c>
      <c r="R405" s="62">
        <v>18</v>
      </c>
      <c r="S405" s="62">
        <v>13</v>
      </c>
      <c r="T405" s="62">
        <v>18</v>
      </c>
      <c r="U405" s="62">
        <v>14</v>
      </c>
      <c r="V405" s="62">
        <v>16</v>
      </c>
      <c r="W405" s="62">
        <v>24</v>
      </c>
      <c r="X405" s="62">
        <v>0</v>
      </c>
      <c r="Y405" s="62">
        <v>0</v>
      </c>
      <c r="Z405" s="62">
        <v>0</v>
      </c>
      <c r="AA405" s="62">
        <v>0</v>
      </c>
      <c r="AB405" s="62">
        <v>0</v>
      </c>
      <c r="AC405" s="62">
        <v>0</v>
      </c>
      <c r="AD405" s="62">
        <v>0</v>
      </c>
      <c r="AE405" s="62">
        <v>102</v>
      </c>
      <c r="AF405" s="62">
        <v>87</v>
      </c>
      <c r="AG405" s="62">
        <v>0</v>
      </c>
      <c r="AH405" s="62">
        <v>0</v>
      </c>
      <c r="AI405" s="62">
        <v>0</v>
      </c>
      <c r="AJ405" s="62">
        <v>0</v>
      </c>
      <c r="AK405" s="62">
        <v>180</v>
      </c>
      <c r="AL405" s="62" t="s">
        <v>290</v>
      </c>
      <c r="AM405" s="62">
        <v>0</v>
      </c>
      <c r="AN405" s="62">
        <v>0</v>
      </c>
      <c r="AO405" s="62" t="s">
        <v>290</v>
      </c>
      <c r="AP405" s="62">
        <v>189</v>
      </c>
      <c r="AQ405" s="62">
        <v>0</v>
      </c>
    </row>
    <row r="406" spans="1:43">
      <c r="A406" s="116" t="s">
        <v>2369</v>
      </c>
      <c r="B406" s="117" t="s">
        <v>2370</v>
      </c>
      <c r="C406" s="117" t="s">
        <v>6172</v>
      </c>
      <c r="D406" s="117" t="s">
        <v>2373</v>
      </c>
      <c r="E406" s="117" t="s">
        <v>1122</v>
      </c>
      <c r="F406" s="62" t="s">
        <v>288</v>
      </c>
      <c r="G406" s="117" t="s">
        <v>6173</v>
      </c>
      <c r="H406" s="117" t="s">
        <v>6174</v>
      </c>
      <c r="I406" s="117" t="s">
        <v>146</v>
      </c>
      <c r="J406" s="62">
        <v>12.5</v>
      </c>
      <c r="K406" s="62">
        <v>12.5</v>
      </c>
      <c r="L406" s="62">
        <v>3</v>
      </c>
      <c r="M406" s="62">
        <v>28</v>
      </c>
      <c r="N406" s="62">
        <v>35</v>
      </c>
      <c r="O406" s="62">
        <v>24</v>
      </c>
      <c r="P406" s="62">
        <v>18</v>
      </c>
      <c r="Q406" s="62">
        <v>22</v>
      </c>
      <c r="R406" s="62">
        <v>22</v>
      </c>
      <c r="S406" s="62">
        <v>17</v>
      </c>
      <c r="T406" s="62">
        <v>24</v>
      </c>
      <c r="U406" s="62">
        <v>20</v>
      </c>
      <c r="V406" s="62">
        <v>19</v>
      </c>
      <c r="W406" s="62">
        <v>17</v>
      </c>
      <c r="X406" s="62">
        <v>0</v>
      </c>
      <c r="Y406" s="62">
        <v>0</v>
      </c>
      <c r="Z406" s="62">
        <v>0</v>
      </c>
      <c r="AA406" s="62">
        <v>0</v>
      </c>
      <c r="AB406" s="62">
        <v>0</v>
      </c>
      <c r="AC406" s="62">
        <v>0</v>
      </c>
      <c r="AD406" s="62">
        <v>0</v>
      </c>
      <c r="AE406" s="62">
        <v>121</v>
      </c>
      <c r="AF406" s="62">
        <v>97</v>
      </c>
      <c r="AG406" s="62">
        <v>0</v>
      </c>
      <c r="AH406" s="62">
        <v>0</v>
      </c>
      <c r="AI406" s="62">
        <v>0</v>
      </c>
      <c r="AJ406" s="62">
        <v>0</v>
      </c>
      <c r="AK406" s="62">
        <v>207</v>
      </c>
      <c r="AL406" s="62" t="s">
        <v>290</v>
      </c>
      <c r="AM406" s="62" t="s">
        <v>290</v>
      </c>
      <c r="AN406" s="62">
        <v>0</v>
      </c>
      <c r="AO406" s="62" t="s">
        <v>290</v>
      </c>
      <c r="AP406" s="62">
        <v>218</v>
      </c>
      <c r="AQ406" s="62">
        <v>199</v>
      </c>
    </row>
    <row r="407" spans="1:43">
      <c r="A407" s="116" t="s">
        <v>6175</v>
      </c>
      <c r="B407" s="117" t="s">
        <v>6176</v>
      </c>
      <c r="C407" s="117" t="s">
        <v>6177</v>
      </c>
      <c r="D407" s="117" t="s">
        <v>6178</v>
      </c>
      <c r="E407" s="117" t="s">
        <v>1122</v>
      </c>
      <c r="F407" s="62" t="s">
        <v>288</v>
      </c>
      <c r="G407" s="117" t="s">
        <v>6179</v>
      </c>
      <c r="H407" s="117" t="s">
        <v>6180</v>
      </c>
      <c r="I407" s="117" t="s">
        <v>146</v>
      </c>
      <c r="J407" s="62">
        <v>2</v>
      </c>
      <c r="K407" s="62">
        <v>0</v>
      </c>
      <c r="L407" s="62">
        <v>0</v>
      </c>
      <c r="M407" s="62">
        <v>2</v>
      </c>
      <c r="N407" s="62" t="s">
        <v>290</v>
      </c>
      <c r="O407" s="62" t="s">
        <v>290</v>
      </c>
      <c r="P407" s="62">
        <v>0</v>
      </c>
      <c r="Q407" s="62">
        <v>0</v>
      </c>
      <c r="R407" s="62">
        <v>0</v>
      </c>
      <c r="S407" s="62">
        <v>0</v>
      </c>
      <c r="T407" s="62">
        <v>0</v>
      </c>
      <c r="U407" s="62">
        <v>0</v>
      </c>
      <c r="V407" s="62">
        <v>0</v>
      </c>
      <c r="W407" s="62">
        <v>0</v>
      </c>
      <c r="X407" s="62">
        <v>0</v>
      </c>
      <c r="Y407" s="62">
        <v>0</v>
      </c>
      <c r="Z407" s="62">
        <v>0</v>
      </c>
      <c r="AA407" s="62">
        <v>0</v>
      </c>
      <c r="AB407" s="62">
        <v>0</v>
      </c>
      <c r="AC407" s="62">
        <v>0</v>
      </c>
      <c r="AD407" s="62">
        <v>0</v>
      </c>
      <c r="AE407" s="62" t="s">
        <v>290</v>
      </c>
      <c r="AF407" s="62" t="s">
        <v>290</v>
      </c>
      <c r="AG407" s="62">
        <v>0</v>
      </c>
      <c r="AH407" s="62">
        <v>0</v>
      </c>
      <c r="AI407" s="62">
        <v>0</v>
      </c>
      <c r="AJ407" s="62">
        <v>0</v>
      </c>
      <c r="AK407" s="62" t="s">
        <v>290</v>
      </c>
      <c r="AL407" s="62">
        <v>0</v>
      </c>
      <c r="AM407" s="62">
        <v>0</v>
      </c>
      <c r="AN407" s="62">
        <v>0</v>
      </c>
      <c r="AO407" s="62">
        <v>0</v>
      </c>
      <c r="AP407" s="62" t="s">
        <v>290</v>
      </c>
      <c r="AQ407" s="62" t="s">
        <v>290</v>
      </c>
    </row>
    <row r="408" spans="1:43">
      <c r="A408" s="116" t="s">
        <v>2374</v>
      </c>
      <c r="B408" s="117" t="s">
        <v>401</v>
      </c>
      <c r="C408" s="117" t="s">
        <v>6181</v>
      </c>
      <c r="D408" s="117" t="s">
        <v>2376</v>
      </c>
      <c r="E408" s="117" t="s">
        <v>1122</v>
      </c>
      <c r="F408" s="62" t="s">
        <v>288</v>
      </c>
      <c r="G408" s="117" t="s">
        <v>6182</v>
      </c>
      <c r="H408" s="117" t="s">
        <v>6183</v>
      </c>
      <c r="I408" s="117" t="s">
        <v>146</v>
      </c>
      <c r="J408" s="62">
        <v>10</v>
      </c>
      <c r="K408" s="62">
        <v>0</v>
      </c>
      <c r="L408" s="62">
        <v>3</v>
      </c>
      <c r="M408" s="62">
        <v>13</v>
      </c>
      <c r="N408" s="62" t="s">
        <v>290</v>
      </c>
      <c r="O408" s="62">
        <v>13</v>
      </c>
      <c r="P408" s="62">
        <v>17</v>
      </c>
      <c r="Q408" s="62" t="s">
        <v>290</v>
      </c>
      <c r="R408" s="62">
        <v>12</v>
      </c>
      <c r="S408" s="62">
        <v>14</v>
      </c>
      <c r="T408" s="62">
        <v>16</v>
      </c>
      <c r="U408" s="62">
        <v>19</v>
      </c>
      <c r="V408" s="62">
        <v>18</v>
      </c>
      <c r="W408" s="62">
        <v>11</v>
      </c>
      <c r="X408" s="62">
        <v>0</v>
      </c>
      <c r="Y408" s="62">
        <v>0</v>
      </c>
      <c r="Z408" s="62">
        <v>0</v>
      </c>
      <c r="AA408" s="62">
        <v>0</v>
      </c>
      <c r="AB408" s="62">
        <v>0</v>
      </c>
      <c r="AC408" s="62">
        <v>0</v>
      </c>
      <c r="AD408" s="62">
        <v>0</v>
      </c>
      <c r="AE408" s="62">
        <v>77</v>
      </c>
      <c r="AF408" s="62">
        <v>59</v>
      </c>
      <c r="AG408" s="62">
        <v>0</v>
      </c>
      <c r="AH408" s="62">
        <v>0</v>
      </c>
      <c r="AI408" s="62">
        <v>0</v>
      </c>
      <c r="AJ408" s="62">
        <v>0</v>
      </c>
      <c r="AK408" s="62">
        <v>17</v>
      </c>
      <c r="AL408" s="62">
        <v>106</v>
      </c>
      <c r="AM408" s="62">
        <v>0</v>
      </c>
      <c r="AN408" s="62">
        <v>12</v>
      </c>
      <c r="AO408" s="62" t="s">
        <v>290</v>
      </c>
      <c r="AP408" s="62">
        <v>136</v>
      </c>
      <c r="AQ408" s="62">
        <v>129</v>
      </c>
    </row>
    <row r="409" spans="1:43">
      <c r="A409" s="116" t="s">
        <v>2377</v>
      </c>
      <c r="B409" s="117" t="s">
        <v>6184</v>
      </c>
      <c r="C409" s="117" t="s">
        <v>6185</v>
      </c>
      <c r="D409" s="117" t="s">
        <v>2380</v>
      </c>
      <c r="E409" s="117" t="s">
        <v>1122</v>
      </c>
      <c r="F409" s="62" t="s">
        <v>288</v>
      </c>
      <c r="G409" s="117" t="s">
        <v>6186</v>
      </c>
      <c r="H409" s="117" t="s">
        <v>6187</v>
      </c>
      <c r="I409" s="117" t="s">
        <v>146</v>
      </c>
      <c r="J409" s="62">
        <v>12</v>
      </c>
      <c r="K409" s="62">
        <v>4</v>
      </c>
      <c r="L409" s="62">
        <v>2</v>
      </c>
      <c r="M409" s="62">
        <v>18</v>
      </c>
      <c r="N409" s="62">
        <v>27</v>
      </c>
      <c r="O409" s="62" t="s">
        <v>290</v>
      </c>
      <c r="P409" s="62">
        <v>21</v>
      </c>
      <c r="Q409" s="62">
        <v>13</v>
      </c>
      <c r="R409" s="62">
        <v>22</v>
      </c>
      <c r="S409" s="62">
        <v>12</v>
      </c>
      <c r="T409" s="62">
        <v>21</v>
      </c>
      <c r="U409" s="62">
        <v>17</v>
      </c>
      <c r="V409" s="62">
        <v>14</v>
      </c>
      <c r="W409" s="62">
        <v>12</v>
      </c>
      <c r="X409" s="62">
        <v>0</v>
      </c>
      <c r="Y409" s="62">
        <v>0</v>
      </c>
      <c r="Z409" s="62">
        <v>0</v>
      </c>
      <c r="AA409" s="62">
        <v>0</v>
      </c>
      <c r="AB409" s="62">
        <v>0</v>
      </c>
      <c r="AC409" s="62">
        <v>0</v>
      </c>
      <c r="AD409" s="62">
        <v>0</v>
      </c>
      <c r="AE409" s="62">
        <v>82</v>
      </c>
      <c r="AF409" s="62">
        <v>84</v>
      </c>
      <c r="AG409" s="62">
        <v>0</v>
      </c>
      <c r="AH409" s="62">
        <v>0</v>
      </c>
      <c r="AI409" s="62">
        <v>0</v>
      </c>
      <c r="AJ409" s="62" t="s">
        <v>290</v>
      </c>
      <c r="AK409" s="62">
        <v>20</v>
      </c>
      <c r="AL409" s="62">
        <v>90</v>
      </c>
      <c r="AM409" s="62">
        <v>0</v>
      </c>
      <c r="AN409" s="62">
        <v>19</v>
      </c>
      <c r="AO409" s="62">
        <v>34</v>
      </c>
      <c r="AP409" s="62">
        <v>166</v>
      </c>
      <c r="AQ409" s="62">
        <v>150</v>
      </c>
    </row>
    <row r="410" spans="1:43">
      <c r="A410" s="116" t="s">
        <v>2381</v>
      </c>
      <c r="B410" s="117" t="s">
        <v>2382</v>
      </c>
      <c r="C410" s="117" t="s">
        <v>6188</v>
      </c>
      <c r="D410" s="117" t="s">
        <v>2385</v>
      </c>
      <c r="E410" s="117" t="s">
        <v>1122</v>
      </c>
      <c r="F410" s="62" t="s">
        <v>288</v>
      </c>
      <c r="G410" s="117" t="s">
        <v>6189</v>
      </c>
      <c r="H410" s="117" t="s">
        <v>6190</v>
      </c>
      <c r="I410" s="117" t="s">
        <v>146</v>
      </c>
      <c r="J410" s="62">
        <v>12</v>
      </c>
      <c r="K410" s="62">
        <v>8</v>
      </c>
      <c r="L410" s="62">
        <v>2</v>
      </c>
      <c r="M410" s="62">
        <v>22</v>
      </c>
      <c r="N410" s="62">
        <v>48</v>
      </c>
      <c r="O410" s="62">
        <v>22</v>
      </c>
      <c r="P410" s="62">
        <v>18</v>
      </c>
      <c r="Q410" s="62">
        <v>19</v>
      </c>
      <c r="R410" s="62">
        <v>19</v>
      </c>
      <c r="S410" s="62">
        <v>23</v>
      </c>
      <c r="T410" s="62">
        <v>23</v>
      </c>
      <c r="U410" s="62">
        <v>18</v>
      </c>
      <c r="V410" s="62" t="s">
        <v>290</v>
      </c>
      <c r="W410" s="62">
        <v>21</v>
      </c>
      <c r="X410" s="62">
        <v>0</v>
      </c>
      <c r="Y410" s="62">
        <v>0</v>
      </c>
      <c r="Z410" s="62">
        <v>0</v>
      </c>
      <c r="AA410" s="62">
        <v>0</v>
      </c>
      <c r="AB410" s="62">
        <v>0</v>
      </c>
      <c r="AC410" s="62">
        <v>0</v>
      </c>
      <c r="AD410" s="62">
        <v>0</v>
      </c>
      <c r="AE410" s="62">
        <v>118</v>
      </c>
      <c r="AF410" s="62">
        <v>101</v>
      </c>
      <c r="AG410" s="62">
        <v>0</v>
      </c>
      <c r="AH410" s="62">
        <v>0</v>
      </c>
      <c r="AI410" s="62">
        <v>31</v>
      </c>
      <c r="AJ410" s="62" t="s">
        <v>290</v>
      </c>
      <c r="AK410" s="62">
        <v>26</v>
      </c>
      <c r="AL410" s="62">
        <v>54</v>
      </c>
      <c r="AM410" s="62">
        <v>0</v>
      </c>
      <c r="AN410" s="62">
        <v>76</v>
      </c>
      <c r="AO410" s="62">
        <v>30</v>
      </c>
      <c r="AP410" s="62">
        <v>219</v>
      </c>
      <c r="AQ410" s="62">
        <v>0</v>
      </c>
    </row>
    <row r="411" spans="1:43">
      <c r="A411" s="116" t="s">
        <v>2386</v>
      </c>
      <c r="B411" s="117" t="s">
        <v>2387</v>
      </c>
      <c r="C411" s="117" t="s">
        <v>6191</v>
      </c>
      <c r="D411" s="117" t="s">
        <v>2389</v>
      </c>
      <c r="E411" s="117" t="s">
        <v>1122</v>
      </c>
      <c r="F411" s="62" t="s">
        <v>288</v>
      </c>
      <c r="G411" s="117" t="s">
        <v>6192</v>
      </c>
      <c r="H411" s="117" t="s">
        <v>6193</v>
      </c>
      <c r="I411" s="117" t="s">
        <v>146</v>
      </c>
      <c r="J411" s="62">
        <v>16</v>
      </c>
      <c r="K411" s="62">
        <v>9</v>
      </c>
      <c r="L411" s="62">
        <v>1</v>
      </c>
      <c r="M411" s="62">
        <v>26</v>
      </c>
      <c r="N411" s="62">
        <v>25</v>
      </c>
      <c r="O411" s="62">
        <v>16</v>
      </c>
      <c r="P411" s="62">
        <v>15</v>
      </c>
      <c r="Q411" s="62">
        <v>21</v>
      </c>
      <c r="R411" s="62">
        <v>16</v>
      </c>
      <c r="S411" s="62">
        <v>20</v>
      </c>
      <c r="T411" s="62">
        <v>14</v>
      </c>
      <c r="U411" s="62">
        <v>18</v>
      </c>
      <c r="V411" s="62">
        <v>18</v>
      </c>
      <c r="W411" s="62">
        <v>11</v>
      </c>
      <c r="X411" s="62">
        <v>0</v>
      </c>
      <c r="Y411" s="62">
        <v>0</v>
      </c>
      <c r="Z411" s="62">
        <v>0</v>
      </c>
      <c r="AA411" s="62">
        <v>0</v>
      </c>
      <c r="AB411" s="62">
        <v>0</v>
      </c>
      <c r="AC411" s="62">
        <v>0</v>
      </c>
      <c r="AD411" s="62">
        <v>0</v>
      </c>
      <c r="AE411" s="62">
        <v>79</v>
      </c>
      <c r="AF411" s="62">
        <v>95</v>
      </c>
      <c r="AG411" s="62">
        <v>0</v>
      </c>
      <c r="AH411" s="62">
        <v>0</v>
      </c>
      <c r="AI411" s="62">
        <v>0</v>
      </c>
      <c r="AJ411" s="62">
        <v>0</v>
      </c>
      <c r="AK411" s="62">
        <v>0</v>
      </c>
      <c r="AL411" s="62">
        <v>25</v>
      </c>
      <c r="AM411" s="62">
        <v>0</v>
      </c>
      <c r="AN411" s="62">
        <v>144</v>
      </c>
      <c r="AO411" s="62" t="s">
        <v>290</v>
      </c>
      <c r="AP411" s="62">
        <v>174</v>
      </c>
      <c r="AQ411" s="62">
        <v>38</v>
      </c>
    </row>
    <row r="412" spans="1:43">
      <c r="A412" s="116" t="s">
        <v>2390</v>
      </c>
      <c r="B412" s="117" t="s">
        <v>2391</v>
      </c>
      <c r="C412" s="117" t="s">
        <v>6194</v>
      </c>
      <c r="D412" s="117" t="s">
        <v>2392</v>
      </c>
      <c r="E412" s="117" t="s">
        <v>1122</v>
      </c>
      <c r="F412" s="62" t="s">
        <v>288</v>
      </c>
      <c r="G412" s="117" t="s">
        <v>6195</v>
      </c>
      <c r="H412" s="117" t="s">
        <v>6196</v>
      </c>
      <c r="I412" s="117" t="s">
        <v>146</v>
      </c>
      <c r="J412" s="62">
        <v>16</v>
      </c>
      <c r="K412" s="62">
        <v>3</v>
      </c>
      <c r="L412" s="62">
        <v>2</v>
      </c>
      <c r="M412" s="62">
        <v>21</v>
      </c>
      <c r="N412" s="62">
        <v>42</v>
      </c>
      <c r="O412" s="62">
        <v>29</v>
      </c>
      <c r="P412" s="62">
        <v>26</v>
      </c>
      <c r="Q412" s="62">
        <v>25</v>
      </c>
      <c r="R412" s="62">
        <v>24</v>
      </c>
      <c r="S412" s="62">
        <v>26</v>
      </c>
      <c r="T412" s="62">
        <v>25</v>
      </c>
      <c r="U412" s="62">
        <v>0</v>
      </c>
      <c r="V412" s="62">
        <v>0</v>
      </c>
      <c r="W412" s="62">
        <v>0</v>
      </c>
      <c r="X412" s="62">
        <v>0</v>
      </c>
      <c r="Y412" s="62">
        <v>0</v>
      </c>
      <c r="Z412" s="62">
        <v>0</v>
      </c>
      <c r="AA412" s="62">
        <v>0</v>
      </c>
      <c r="AB412" s="62">
        <v>0</v>
      </c>
      <c r="AC412" s="62">
        <v>0</v>
      </c>
      <c r="AD412" s="62">
        <v>0</v>
      </c>
      <c r="AE412" s="62">
        <v>109</v>
      </c>
      <c r="AF412" s="62">
        <v>88</v>
      </c>
      <c r="AG412" s="62">
        <v>0</v>
      </c>
      <c r="AH412" s="62">
        <v>0</v>
      </c>
      <c r="AI412" s="62" t="s">
        <v>290</v>
      </c>
      <c r="AJ412" s="62">
        <v>159</v>
      </c>
      <c r="AK412" s="62" t="s">
        <v>290</v>
      </c>
      <c r="AL412" s="62">
        <v>0</v>
      </c>
      <c r="AM412" s="62">
        <v>0</v>
      </c>
      <c r="AN412" s="62">
        <v>14</v>
      </c>
      <c r="AO412" s="62">
        <v>20</v>
      </c>
      <c r="AP412" s="62">
        <v>197</v>
      </c>
      <c r="AQ412" s="62">
        <v>87</v>
      </c>
    </row>
    <row r="413" spans="1:43">
      <c r="A413" s="116" t="s">
        <v>2393</v>
      </c>
      <c r="B413" s="117" t="s">
        <v>2394</v>
      </c>
      <c r="C413" s="117" t="s">
        <v>6197</v>
      </c>
      <c r="D413" s="117" t="s">
        <v>2396</v>
      </c>
      <c r="E413" s="117" t="s">
        <v>1122</v>
      </c>
      <c r="F413" s="62" t="s">
        <v>288</v>
      </c>
      <c r="G413" s="117" t="s">
        <v>6198</v>
      </c>
      <c r="H413" s="117" t="s">
        <v>6199</v>
      </c>
      <c r="I413" s="117" t="s">
        <v>146</v>
      </c>
      <c r="J413" s="62">
        <v>11</v>
      </c>
      <c r="K413" s="62">
        <v>5</v>
      </c>
      <c r="L413" s="62">
        <v>4</v>
      </c>
      <c r="M413" s="62">
        <v>20</v>
      </c>
      <c r="N413" s="62">
        <v>21</v>
      </c>
      <c r="O413" s="62">
        <v>24</v>
      </c>
      <c r="P413" s="62">
        <v>21</v>
      </c>
      <c r="Q413" s="62">
        <v>22</v>
      </c>
      <c r="R413" s="62">
        <v>20</v>
      </c>
      <c r="S413" s="62">
        <v>21</v>
      </c>
      <c r="T413" s="62">
        <v>23</v>
      </c>
      <c r="U413" s="62">
        <v>21</v>
      </c>
      <c r="V413" s="62">
        <v>21</v>
      </c>
      <c r="W413" s="62">
        <v>14</v>
      </c>
      <c r="X413" s="62">
        <v>0</v>
      </c>
      <c r="Y413" s="62">
        <v>0</v>
      </c>
      <c r="Z413" s="62">
        <v>0</v>
      </c>
      <c r="AA413" s="62">
        <v>0</v>
      </c>
      <c r="AB413" s="62">
        <v>0</v>
      </c>
      <c r="AC413" s="62">
        <v>0</v>
      </c>
      <c r="AD413" s="62">
        <v>0</v>
      </c>
      <c r="AE413" s="62">
        <v>95</v>
      </c>
      <c r="AF413" s="62">
        <v>113</v>
      </c>
      <c r="AG413" s="62">
        <v>0</v>
      </c>
      <c r="AH413" s="62">
        <v>0</v>
      </c>
      <c r="AI413" s="62">
        <v>0</v>
      </c>
      <c r="AJ413" s="62" t="s">
        <v>290</v>
      </c>
      <c r="AK413" s="62">
        <v>154</v>
      </c>
      <c r="AL413" s="62" t="s">
        <v>290</v>
      </c>
      <c r="AM413" s="62">
        <v>0</v>
      </c>
      <c r="AN413" s="62">
        <v>17</v>
      </c>
      <c r="AO413" s="62">
        <v>33</v>
      </c>
      <c r="AP413" s="62">
        <v>208</v>
      </c>
      <c r="AQ413" s="62">
        <v>65</v>
      </c>
    </row>
    <row r="414" spans="1:43">
      <c r="A414" s="116" t="s">
        <v>2397</v>
      </c>
      <c r="B414" s="117" t="s">
        <v>2398</v>
      </c>
      <c r="C414" s="117" t="s">
        <v>6200</v>
      </c>
      <c r="D414" s="117" t="s">
        <v>2400</v>
      </c>
      <c r="E414" s="117" t="s">
        <v>1122</v>
      </c>
      <c r="F414" s="62" t="s">
        <v>288</v>
      </c>
      <c r="G414" s="117" t="s">
        <v>6201</v>
      </c>
      <c r="H414" s="117" t="s">
        <v>6202</v>
      </c>
      <c r="I414" s="117" t="s">
        <v>146</v>
      </c>
      <c r="J414" s="62">
        <v>38</v>
      </c>
      <c r="K414" s="62">
        <v>6</v>
      </c>
      <c r="L414" s="62">
        <v>3</v>
      </c>
      <c r="M414" s="62">
        <v>47</v>
      </c>
      <c r="N414" s="62">
        <v>46</v>
      </c>
      <c r="O414" s="62">
        <v>72</v>
      </c>
      <c r="P414" s="62">
        <v>61</v>
      </c>
      <c r="Q414" s="62">
        <v>67</v>
      </c>
      <c r="R414" s="62">
        <v>59</v>
      </c>
      <c r="S414" s="62">
        <v>54</v>
      </c>
      <c r="T414" s="62">
        <v>59</v>
      </c>
      <c r="U414" s="62">
        <v>50</v>
      </c>
      <c r="V414" s="62">
        <v>54</v>
      </c>
      <c r="W414" s="62">
        <v>48</v>
      </c>
      <c r="X414" s="62">
        <v>0</v>
      </c>
      <c r="Y414" s="62">
        <v>0</v>
      </c>
      <c r="Z414" s="62">
        <v>0</v>
      </c>
      <c r="AA414" s="62">
        <v>0</v>
      </c>
      <c r="AB414" s="62">
        <v>0</v>
      </c>
      <c r="AC414" s="62">
        <v>0</v>
      </c>
      <c r="AD414" s="62">
        <v>0</v>
      </c>
      <c r="AE414" s="62">
        <v>303</v>
      </c>
      <c r="AF414" s="62">
        <v>267</v>
      </c>
      <c r="AG414" s="62">
        <v>0</v>
      </c>
      <c r="AH414" s="62">
        <v>0</v>
      </c>
      <c r="AI414" s="62" t="s">
        <v>290</v>
      </c>
      <c r="AJ414" s="62" t="s">
        <v>290</v>
      </c>
      <c r="AK414" s="62">
        <v>0</v>
      </c>
      <c r="AL414" s="62">
        <v>54</v>
      </c>
      <c r="AM414" s="62" t="s">
        <v>290</v>
      </c>
      <c r="AN414" s="62">
        <v>485</v>
      </c>
      <c r="AO414" s="62">
        <v>22</v>
      </c>
      <c r="AP414" s="62">
        <v>570</v>
      </c>
      <c r="AQ414" s="62">
        <v>0</v>
      </c>
    </row>
    <row r="415" spans="1:43">
      <c r="A415" s="116" t="s">
        <v>2405</v>
      </c>
      <c r="B415" s="117" t="s">
        <v>2406</v>
      </c>
      <c r="C415" s="117" t="s">
        <v>6203</v>
      </c>
      <c r="D415" s="117" t="s">
        <v>2408</v>
      </c>
      <c r="E415" s="117" t="s">
        <v>1122</v>
      </c>
      <c r="F415" s="62" t="s">
        <v>288</v>
      </c>
      <c r="G415" s="117" t="s">
        <v>6204</v>
      </c>
      <c r="H415" s="117" t="s">
        <v>6205</v>
      </c>
      <c r="I415" s="117" t="s">
        <v>146</v>
      </c>
      <c r="J415" s="62">
        <v>14</v>
      </c>
      <c r="K415" s="62">
        <v>11</v>
      </c>
      <c r="L415" s="62">
        <v>4</v>
      </c>
      <c r="M415" s="62">
        <v>29</v>
      </c>
      <c r="N415" s="62">
        <v>22</v>
      </c>
      <c r="O415" s="62">
        <v>14</v>
      </c>
      <c r="P415" s="62">
        <v>19</v>
      </c>
      <c r="Q415" s="62">
        <v>22</v>
      </c>
      <c r="R415" s="62">
        <v>20</v>
      </c>
      <c r="S415" s="62">
        <v>26</v>
      </c>
      <c r="T415" s="62">
        <v>16</v>
      </c>
      <c r="U415" s="62">
        <v>18</v>
      </c>
      <c r="V415" s="62">
        <v>26</v>
      </c>
      <c r="W415" s="62">
        <v>20</v>
      </c>
      <c r="X415" s="62">
        <v>0</v>
      </c>
      <c r="Y415" s="62">
        <v>0</v>
      </c>
      <c r="Z415" s="62">
        <v>0</v>
      </c>
      <c r="AA415" s="62">
        <v>0</v>
      </c>
      <c r="AB415" s="62">
        <v>0</v>
      </c>
      <c r="AC415" s="62">
        <v>0</v>
      </c>
      <c r="AD415" s="62">
        <v>0</v>
      </c>
      <c r="AE415" s="62">
        <v>95</v>
      </c>
      <c r="AF415" s="62">
        <v>108</v>
      </c>
      <c r="AG415" s="62">
        <v>0</v>
      </c>
      <c r="AH415" s="62">
        <v>0</v>
      </c>
      <c r="AI415" s="62">
        <v>0</v>
      </c>
      <c r="AJ415" s="62" t="s">
        <v>290</v>
      </c>
      <c r="AK415" s="62">
        <v>0</v>
      </c>
      <c r="AL415" s="62">
        <v>27</v>
      </c>
      <c r="AM415" s="62">
        <v>0</v>
      </c>
      <c r="AN415" s="62">
        <v>145</v>
      </c>
      <c r="AO415" s="62">
        <v>25</v>
      </c>
      <c r="AP415" s="62">
        <v>203</v>
      </c>
      <c r="AQ415" s="62">
        <v>10</v>
      </c>
    </row>
    <row r="416" spans="1:43">
      <c r="A416" s="116" t="s">
        <v>2409</v>
      </c>
      <c r="B416" s="117" t="s">
        <v>2410</v>
      </c>
      <c r="C416" s="117" t="s">
        <v>6206</v>
      </c>
      <c r="D416" s="117" t="s">
        <v>2412</v>
      </c>
      <c r="E416" s="117" t="s">
        <v>1122</v>
      </c>
      <c r="F416" s="62" t="s">
        <v>288</v>
      </c>
      <c r="G416" s="117" t="s">
        <v>6207</v>
      </c>
      <c r="H416" s="117" t="s">
        <v>6208</v>
      </c>
      <c r="I416" s="117" t="s">
        <v>146</v>
      </c>
      <c r="J416" s="62">
        <v>12</v>
      </c>
      <c r="K416" s="62">
        <v>6</v>
      </c>
      <c r="L416" s="62">
        <v>1</v>
      </c>
      <c r="M416" s="62">
        <v>19</v>
      </c>
      <c r="N416" s="62">
        <v>19</v>
      </c>
      <c r="O416" s="62">
        <v>26</v>
      </c>
      <c r="P416" s="62">
        <v>16</v>
      </c>
      <c r="Q416" s="62">
        <v>17</v>
      </c>
      <c r="R416" s="62">
        <v>10</v>
      </c>
      <c r="S416" s="62">
        <v>16</v>
      </c>
      <c r="T416" s="62">
        <v>15</v>
      </c>
      <c r="U416" s="62">
        <v>24</v>
      </c>
      <c r="V416" s="62">
        <v>20</v>
      </c>
      <c r="W416" s="62">
        <v>18</v>
      </c>
      <c r="X416" s="62">
        <v>0</v>
      </c>
      <c r="Y416" s="62">
        <v>0</v>
      </c>
      <c r="Z416" s="62">
        <v>0</v>
      </c>
      <c r="AA416" s="62">
        <v>0</v>
      </c>
      <c r="AB416" s="62">
        <v>0</v>
      </c>
      <c r="AC416" s="62">
        <v>0</v>
      </c>
      <c r="AD416" s="62">
        <v>0</v>
      </c>
      <c r="AE416" s="62">
        <v>88</v>
      </c>
      <c r="AF416" s="62">
        <v>100</v>
      </c>
      <c r="AG416" s="62">
        <v>0</v>
      </c>
      <c r="AH416" s="62">
        <v>0</v>
      </c>
      <c r="AI416" s="62">
        <v>0</v>
      </c>
      <c r="AJ416" s="62">
        <v>0</v>
      </c>
      <c r="AK416" s="62">
        <v>187</v>
      </c>
      <c r="AL416" s="62" t="s">
        <v>290</v>
      </c>
      <c r="AM416" s="62">
        <v>0</v>
      </c>
      <c r="AN416" s="62">
        <v>0</v>
      </c>
      <c r="AO416" s="62">
        <v>0</v>
      </c>
      <c r="AP416" s="62">
        <v>188</v>
      </c>
      <c r="AQ416" s="62">
        <v>180</v>
      </c>
    </row>
    <row r="417" spans="1:43">
      <c r="A417" s="116" t="s">
        <v>2413</v>
      </c>
      <c r="B417" s="117" t="s">
        <v>2414</v>
      </c>
      <c r="C417" s="117" t="s">
        <v>6209</v>
      </c>
      <c r="D417" s="117" t="s">
        <v>2417</v>
      </c>
      <c r="E417" s="117" t="s">
        <v>1122</v>
      </c>
      <c r="F417" s="62" t="s">
        <v>288</v>
      </c>
      <c r="G417" s="117" t="s">
        <v>6210</v>
      </c>
      <c r="H417" s="117" t="s">
        <v>6211</v>
      </c>
      <c r="I417" s="117" t="s">
        <v>146</v>
      </c>
      <c r="J417" s="62">
        <v>10</v>
      </c>
      <c r="K417" s="62">
        <v>4</v>
      </c>
      <c r="L417" s="62">
        <v>3</v>
      </c>
      <c r="M417" s="62">
        <v>17</v>
      </c>
      <c r="N417" s="62">
        <v>17</v>
      </c>
      <c r="O417" s="62">
        <v>11</v>
      </c>
      <c r="P417" s="62">
        <v>12</v>
      </c>
      <c r="Q417" s="62">
        <v>18</v>
      </c>
      <c r="R417" s="62">
        <v>15</v>
      </c>
      <c r="S417" s="62">
        <v>15</v>
      </c>
      <c r="T417" s="62">
        <v>18</v>
      </c>
      <c r="U417" s="62">
        <v>18</v>
      </c>
      <c r="V417" s="62">
        <v>18</v>
      </c>
      <c r="W417" s="62">
        <v>16</v>
      </c>
      <c r="X417" s="62">
        <v>0</v>
      </c>
      <c r="Y417" s="62">
        <v>0</v>
      </c>
      <c r="Z417" s="62">
        <v>0</v>
      </c>
      <c r="AA417" s="62">
        <v>0</v>
      </c>
      <c r="AB417" s="62">
        <v>0</v>
      </c>
      <c r="AC417" s="62">
        <v>0</v>
      </c>
      <c r="AD417" s="62">
        <v>0</v>
      </c>
      <c r="AE417" s="62">
        <v>86</v>
      </c>
      <c r="AF417" s="62">
        <v>72</v>
      </c>
      <c r="AG417" s="62">
        <v>0</v>
      </c>
      <c r="AH417" s="62">
        <v>0</v>
      </c>
      <c r="AI417" s="62">
        <v>0</v>
      </c>
      <c r="AJ417" s="62">
        <v>0</v>
      </c>
      <c r="AK417" s="62" t="s">
        <v>290</v>
      </c>
      <c r="AL417" s="62">
        <v>146</v>
      </c>
      <c r="AM417" s="62">
        <v>0</v>
      </c>
      <c r="AN417" s="62">
        <v>0</v>
      </c>
      <c r="AO417" s="62" t="s">
        <v>290</v>
      </c>
      <c r="AP417" s="62">
        <v>158</v>
      </c>
      <c r="AQ417" s="62">
        <v>158</v>
      </c>
    </row>
    <row r="418" spans="1:43">
      <c r="A418" s="116" t="s">
        <v>2418</v>
      </c>
      <c r="B418" s="117" t="s">
        <v>2419</v>
      </c>
      <c r="C418" s="117" t="s">
        <v>6212</v>
      </c>
      <c r="D418" s="117" t="s">
        <v>2421</v>
      </c>
      <c r="E418" s="117" t="s">
        <v>1122</v>
      </c>
      <c r="F418" s="62" t="s">
        <v>288</v>
      </c>
      <c r="G418" s="117" t="s">
        <v>6213</v>
      </c>
      <c r="H418" s="117" t="s">
        <v>6214</v>
      </c>
      <c r="I418" s="117" t="s">
        <v>146</v>
      </c>
      <c r="J418" s="62">
        <v>10</v>
      </c>
      <c r="K418" s="62">
        <v>10</v>
      </c>
      <c r="L418" s="62">
        <v>1</v>
      </c>
      <c r="M418" s="62">
        <v>21</v>
      </c>
      <c r="N418" s="62">
        <v>15</v>
      </c>
      <c r="O418" s="62">
        <v>18</v>
      </c>
      <c r="P418" s="62">
        <v>27</v>
      </c>
      <c r="Q418" s="62">
        <v>15</v>
      </c>
      <c r="R418" s="62">
        <v>10</v>
      </c>
      <c r="S418" s="62">
        <v>14</v>
      </c>
      <c r="T418" s="62">
        <v>11</v>
      </c>
      <c r="U418" s="62">
        <v>13</v>
      </c>
      <c r="V418" s="62" t="s">
        <v>290</v>
      </c>
      <c r="W418" s="62">
        <v>20</v>
      </c>
      <c r="X418" s="62">
        <v>0</v>
      </c>
      <c r="Y418" s="62">
        <v>0</v>
      </c>
      <c r="Z418" s="62">
        <v>0</v>
      </c>
      <c r="AA418" s="62">
        <v>0</v>
      </c>
      <c r="AB418" s="62">
        <v>0</v>
      </c>
      <c r="AC418" s="62">
        <v>0</v>
      </c>
      <c r="AD418" s="62">
        <v>0</v>
      </c>
      <c r="AE418" s="62">
        <v>93</v>
      </c>
      <c r="AF418" s="62">
        <v>59</v>
      </c>
      <c r="AG418" s="62">
        <v>0</v>
      </c>
      <c r="AH418" s="62">
        <v>0</v>
      </c>
      <c r="AI418" s="62">
        <v>0</v>
      </c>
      <c r="AJ418" s="62">
        <v>0</v>
      </c>
      <c r="AK418" s="62">
        <v>18</v>
      </c>
      <c r="AL418" s="62">
        <v>122</v>
      </c>
      <c r="AM418" s="62" t="s">
        <v>290</v>
      </c>
      <c r="AN418" s="62">
        <v>0</v>
      </c>
      <c r="AO418" s="62">
        <v>10</v>
      </c>
      <c r="AP418" s="62">
        <v>152</v>
      </c>
      <c r="AQ418" s="62">
        <v>100</v>
      </c>
    </row>
    <row r="419" spans="1:43">
      <c r="A419" s="116" t="s">
        <v>2422</v>
      </c>
      <c r="B419" s="117" t="s">
        <v>2423</v>
      </c>
      <c r="C419" s="117" t="s">
        <v>6215</v>
      </c>
      <c r="D419" s="117" t="s">
        <v>2426</v>
      </c>
      <c r="E419" s="117" t="s">
        <v>1122</v>
      </c>
      <c r="F419" s="62" t="s">
        <v>288</v>
      </c>
      <c r="G419" s="117" t="s">
        <v>6216</v>
      </c>
      <c r="H419" s="117" t="s">
        <v>6217</v>
      </c>
      <c r="I419" s="117" t="s">
        <v>146</v>
      </c>
      <c r="J419" s="62">
        <v>24.5</v>
      </c>
      <c r="K419" s="62">
        <v>4</v>
      </c>
      <c r="L419" s="62">
        <v>3</v>
      </c>
      <c r="M419" s="62">
        <v>31.5</v>
      </c>
      <c r="N419" s="62">
        <v>55</v>
      </c>
      <c r="O419" s="62">
        <v>14</v>
      </c>
      <c r="P419" s="62">
        <v>17</v>
      </c>
      <c r="Q419" s="62">
        <v>20</v>
      </c>
      <c r="R419" s="62">
        <v>17</v>
      </c>
      <c r="S419" s="62">
        <v>26</v>
      </c>
      <c r="T419" s="62">
        <v>19</v>
      </c>
      <c r="U419" s="62">
        <v>17</v>
      </c>
      <c r="V419" s="62">
        <v>19</v>
      </c>
      <c r="W419" s="62">
        <v>18</v>
      </c>
      <c r="X419" s="62">
        <v>0</v>
      </c>
      <c r="Y419" s="62">
        <v>0</v>
      </c>
      <c r="Z419" s="62">
        <v>0</v>
      </c>
      <c r="AA419" s="62">
        <v>0</v>
      </c>
      <c r="AB419" s="62">
        <v>0</v>
      </c>
      <c r="AC419" s="62">
        <v>0</v>
      </c>
      <c r="AD419" s="62">
        <v>0</v>
      </c>
      <c r="AE419" s="62">
        <v>115</v>
      </c>
      <c r="AF419" s="62">
        <v>107</v>
      </c>
      <c r="AG419" s="62">
        <v>0</v>
      </c>
      <c r="AH419" s="62">
        <v>0</v>
      </c>
      <c r="AI419" s="62">
        <v>0</v>
      </c>
      <c r="AJ419" s="62">
        <v>17</v>
      </c>
      <c r="AK419" s="62" t="s">
        <v>290</v>
      </c>
      <c r="AL419" s="62">
        <v>23</v>
      </c>
      <c r="AM419" s="62">
        <v>0</v>
      </c>
      <c r="AN419" s="62">
        <v>138</v>
      </c>
      <c r="AO419" s="62">
        <v>37</v>
      </c>
      <c r="AP419" s="62">
        <v>222</v>
      </c>
      <c r="AQ419" s="62">
        <v>20</v>
      </c>
    </row>
    <row r="420" spans="1:43">
      <c r="A420" s="116" t="s">
        <v>2427</v>
      </c>
      <c r="B420" s="117" t="s">
        <v>6218</v>
      </c>
      <c r="C420" s="117" t="s">
        <v>6219</v>
      </c>
      <c r="D420" s="117" t="s">
        <v>2430</v>
      </c>
      <c r="E420" s="117" t="s">
        <v>1122</v>
      </c>
      <c r="F420" s="62" t="s">
        <v>288</v>
      </c>
      <c r="G420" s="117" t="s">
        <v>6220</v>
      </c>
      <c r="H420" s="117" t="s">
        <v>6221</v>
      </c>
      <c r="I420" s="117" t="s">
        <v>146</v>
      </c>
      <c r="J420" s="62">
        <v>11</v>
      </c>
      <c r="K420" s="62">
        <v>9</v>
      </c>
      <c r="L420" s="62">
        <v>4.5</v>
      </c>
      <c r="M420" s="62">
        <v>24.5</v>
      </c>
      <c r="N420" s="62">
        <v>20</v>
      </c>
      <c r="O420" s="62">
        <v>20</v>
      </c>
      <c r="P420" s="62">
        <v>18</v>
      </c>
      <c r="Q420" s="62">
        <v>20</v>
      </c>
      <c r="R420" s="62">
        <v>22</v>
      </c>
      <c r="S420" s="62">
        <v>26</v>
      </c>
      <c r="T420" s="62">
        <v>12</v>
      </c>
      <c r="U420" s="62">
        <v>24</v>
      </c>
      <c r="V420" s="62">
        <v>24</v>
      </c>
      <c r="W420" s="62">
        <v>16</v>
      </c>
      <c r="X420" s="62">
        <v>0</v>
      </c>
      <c r="Y420" s="62">
        <v>0</v>
      </c>
      <c r="Z420" s="62">
        <v>0</v>
      </c>
      <c r="AA420" s="62">
        <v>0</v>
      </c>
      <c r="AB420" s="62">
        <v>0</v>
      </c>
      <c r="AC420" s="62">
        <v>0</v>
      </c>
      <c r="AD420" s="62">
        <v>0</v>
      </c>
      <c r="AE420" s="62">
        <v>107</v>
      </c>
      <c r="AF420" s="62">
        <v>95</v>
      </c>
      <c r="AG420" s="62">
        <v>0</v>
      </c>
      <c r="AH420" s="62">
        <v>0</v>
      </c>
      <c r="AI420" s="62">
        <v>13</v>
      </c>
      <c r="AJ420" s="62">
        <v>20</v>
      </c>
      <c r="AK420" s="62" t="s">
        <v>290</v>
      </c>
      <c r="AL420" s="62">
        <v>12</v>
      </c>
      <c r="AM420" s="62" t="s">
        <v>290</v>
      </c>
      <c r="AN420" s="62">
        <v>118</v>
      </c>
      <c r="AO420" s="62">
        <v>36</v>
      </c>
      <c r="AP420" s="62">
        <v>202</v>
      </c>
      <c r="AQ420" s="62">
        <v>53</v>
      </c>
    </row>
    <row r="421" spans="1:43">
      <c r="A421" s="116" t="s">
        <v>2431</v>
      </c>
      <c r="B421" s="117" t="s">
        <v>2432</v>
      </c>
      <c r="C421" s="117" t="s">
        <v>6222</v>
      </c>
      <c r="D421" s="117" t="s">
        <v>2434</v>
      </c>
      <c r="E421" s="117" t="s">
        <v>1122</v>
      </c>
      <c r="F421" s="62" t="s">
        <v>288</v>
      </c>
      <c r="G421" s="117" t="s">
        <v>6223</v>
      </c>
      <c r="H421" s="117" t="s">
        <v>6224</v>
      </c>
      <c r="I421" s="117" t="s">
        <v>146</v>
      </c>
      <c r="J421" s="62">
        <v>42</v>
      </c>
      <c r="K421" s="62">
        <v>8</v>
      </c>
      <c r="L421" s="62">
        <v>7</v>
      </c>
      <c r="M421" s="62">
        <v>57</v>
      </c>
      <c r="N421" s="62">
        <v>64</v>
      </c>
      <c r="O421" s="62">
        <v>59</v>
      </c>
      <c r="P421" s="62">
        <v>42</v>
      </c>
      <c r="Q421" s="62">
        <v>42</v>
      </c>
      <c r="R421" s="62">
        <v>51</v>
      </c>
      <c r="S421" s="62">
        <v>42</v>
      </c>
      <c r="T421" s="62">
        <v>43</v>
      </c>
      <c r="U421" s="62">
        <v>33</v>
      </c>
      <c r="V421" s="62">
        <v>49</v>
      </c>
      <c r="W421" s="62">
        <v>52</v>
      </c>
      <c r="X421" s="62">
        <v>0</v>
      </c>
      <c r="Y421" s="62">
        <v>0</v>
      </c>
      <c r="Z421" s="62">
        <v>0</v>
      </c>
      <c r="AA421" s="62">
        <v>0</v>
      </c>
      <c r="AB421" s="62">
        <v>0</v>
      </c>
      <c r="AC421" s="62">
        <v>0</v>
      </c>
      <c r="AD421" s="62">
        <v>0</v>
      </c>
      <c r="AE421" s="62">
        <v>251</v>
      </c>
      <c r="AF421" s="62">
        <v>226</v>
      </c>
      <c r="AG421" s="62">
        <v>0</v>
      </c>
      <c r="AH421" s="62">
        <v>0</v>
      </c>
      <c r="AI421" s="62">
        <v>0</v>
      </c>
      <c r="AJ421" s="62">
        <v>44</v>
      </c>
      <c r="AK421" s="62">
        <v>60</v>
      </c>
      <c r="AL421" s="62">
        <v>101</v>
      </c>
      <c r="AM421" s="62" t="s">
        <v>290</v>
      </c>
      <c r="AN421" s="62">
        <v>220</v>
      </c>
      <c r="AO421" s="62">
        <v>51</v>
      </c>
      <c r="AP421" s="62">
        <v>477</v>
      </c>
      <c r="AQ421" s="62">
        <v>0</v>
      </c>
    </row>
    <row r="422" spans="1:43">
      <c r="A422" s="116" t="s">
        <v>2435</v>
      </c>
      <c r="B422" s="117" t="s">
        <v>2436</v>
      </c>
      <c r="C422" s="117" t="s">
        <v>6225</v>
      </c>
      <c r="D422" s="117" t="s">
        <v>2439</v>
      </c>
      <c r="E422" s="117" t="s">
        <v>1122</v>
      </c>
      <c r="F422" s="62" t="s">
        <v>288</v>
      </c>
      <c r="G422" s="117" t="s">
        <v>6226</v>
      </c>
      <c r="H422" s="117" t="s">
        <v>6227</v>
      </c>
      <c r="I422" s="117" t="s">
        <v>146</v>
      </c>
      <c r="J422" s="62">
        <v>7</v>
      </c>
      <c r="K422" s="62">
        <v>8</v>
      </c>
      <c r="L422" s="62">
        <v>2</v>
      </c>
      <c r="M422" s="62">
        <v>17</v>
      </c>
      <c r="N422" s="62">
        <v>11</v>
      </c>
      <c r="O422" s="62">
        <v>14</v>
      </c>
      <c r="P422" s="62">
        <v>14</v>
      </c>
      <c r="Q422" s="62">
        <v>10</v>
      </c>
      <c r="R422" s="62">
        <v>11</v>
      </c>
      <c r="S422" s="62" t="s">
        <v>290</v>
      </c>
      <c r="T422" s="62">
        <v>12</v>
      </c>
      <c r="U422" s="62" t="s">
        <v>290</v>
      </c>
      <c r="V422" s="62" t="s">
        <v>290</v>
      </c>
      <c r="W422" s="62" t="s">
        <v>290</v>
      </c>
      <c r="X422" s="62">
        <v>0</v>
      </c>
      <c r="Y422" s="62">
        <v>0</v>
      </c>
      <c r="Z422" s="62">
        <v>0</v>
      </c>
      <c r="AA422" s="62">
        <v>0</v>
      </c>
      <c r="AB422" s="62">
        <v>0</v>
      </c>
      <c r="AC422" s="62">
        <v>0</v>
      </c>
      <c r="AD422" s="62">
        <v>0</v>
      </c>
      <c r="AE422" s="62">
        <v>64</v>
      </c>
      <c r="AF422" s="62">
        <v>36</v>
      </c>
      <c r="AG422" s="62">
        <v>0</v>
      </c>
      <c r="AH422" s="62">
        <v>0</v>
      </c>
      <c r="AI422" s="62">
        <v>0</v>
      </c>
      <c r="AJ422" s="62" t="s">
        <v>290</v>
      </c>
      <c r="AK422" s="62">
        <v>79</v>
      </c>
      <c r="AL422" s="62">
        <v>10</v>
      </c>
      <c r="AM422" s="62">
        <v>0</v>
      </c>
      <c r="AN422" s="62" t="s">
        <v>290</v>
      </c>
      <c r="AO422" s="62" t="s">
        <v>290</v>
      </c>
      <c r="AP422" s="62">
        <v>100</v>
      </c>
      <c r="AQ422" s="62">
        <v>97</v>
      </c>
    </row>
    <row r="423" spans="1:43">
      <c r="A423" s="116" t="s">
        <v>2441</v>
      </c>
      <c r="B423" s="117" t="s">
        <v>2442</v>
      </c>
      <c r="C423" s="117" t="s">
        <v>6228</v>
      </c>
      <c r="D423" s="117" t="s">
        <v>2444</v>
      </c>
      <c r="E423" s="117" t="s">
        <v>1122</v>
      </c>
      <c r="F423" s="62" t="s">
        <v>288</v>
      </c>
      <c r="G423" s="117" t="s">
        <v>6229</v>
      </c>
      <c r="H423" s="117" t="s">
        <v>6230</v>
      </c>
      <c r="I423" s="117" t="s">
        <v>146</v>
      </c>
      <c r="J423" s="62">
        <v>9</v>
      </c>
      <c r="K423" s="62">
        <v>1.5</v>
      </c>
      <c r="L423" s="62">
        <v>3.5</v>
      </c>
      <c r="M423" s="62">
        <v>14</v>
      </c>
      <c r="N423" s="62">
        <v>11</v>
      </c>
      <c r="O423" s="62">
        <v>10</v>
      </c>
      <c r="P423" s="62" t="s">
        <v>290</v>
      </c>
      <c r="Q423" s="62">
        <v>14</v>
      </c>
      <c r="R423" s="62">
        <v>14</v>
      </c>
      <c r="S423" s="62">
        <v>18</v>
      </c>
      <c r="T423" s="62">
        <v>14</v>
      </c>
      <c r="U423" s="62">
        <v>21</v>
      </c>
      <c r="V423" s="62">
        <v>20</v>
      </c>
      <c r="W423" s="62">
        <v>13</v>
      </c>
      <c r="X423" s="62">
        <v>0</v>
      </c>
      <c r="Y423" s="62">
        <v>0</v>
      </c>
      <c r="Z423" s="62">
        <v>0</v>
      </c>
      <c r="AA423" s="62">
        <v>0</v>
      </c>
      <c r="AB423" s="62">
        <v>0</v>
      </c>
      <c r="AC423" s="62">
        <v>0</v>
      </c>
      <c r="AD423" s="62">
        <v>0</v>
      </c>
      <c r="AE423" s="62">
        <v>61</v>
      </c>
      <c r="AF423" s="62">
        <v>81</v>
      </c>
      <c r="AG423" s="62">
        <v>0</v>
      </c>
      <c r="AH423" s="62">
        <v>0</v>
      </c>
      <c r="AI423" s="62">
        <v>0</v>
      </c>
      <c r="AJ423" s="62" t="s">
        <v>290</v>
      </c>
      <c r="AK423" s="62" t="s">
        <v>290</v>
      </c>
      <c r="AL423" s="62">
        <v>128</v>
      </c>
      <c r="AM423" s="62">
        <v>0</v>
      </c>
      <c r="AN423" s="62" t="s">
        <v>290</v>
      </c>
      <c r="AO423" s="62" t="s">
        <v>290</v>
      </c>
      <c r="AP423" s="62">
        <v>142</v>
      </c>
      <c r="AQ423" s="62">
        <v>128</v>
      </c>
    </row>
    <row r="424" spans="1:43">
      <c r="A424" s="116" t="s">
        <v>2445</v>
      </c>
      <c r="B424" s="117" t="s">
        <v>2446</v>
      </c>
      <c r="C424" s="117" t="s">
        <v>6231</v>
      </c>
      <c r="D424" s="117" t="s">
        <v>2448</v>
      </c>
      <c r="E424" s="117" t="s">
        <v>1122</v>
      </c>
      <c r="F424" s="62" t="s">
        <v>288</v>
      </c>
      <c r="G424" s="117" t="s">
        <v>6232</v>
      </c>
      <c r="H424" s="117" t="s">
        <v>6233</v>
      </c>
      <c r="I424" s="117" t="s">
        <v>146</v>
      </c>
      <c r="J424" s="62">
        <v>16</v>
      </c>
      <c r="K424" s="62">
        <v>2</v>
      </c>
      <c r="L424" s="62">
        <v>3</v>
      </c>
      <c r="M424" s="62">
        <v>21</v>
      </c>
      <c r="N424" s="62">
        <v>40</v>
      </c>
      <c r="O424" s="62">
        <v>21</v>
      </c>
      <c r="P424" s="62">
        <v>16</v>
      </c>
      <c r="Q424" s="62">
        <v>26</v>
      </c>
      <c r="R424" s="62">
        <v>24</v>
      </c>
      <c r="S424" s="62">
        <v>14</v>
      </c>
      <c r="T424" s="62">
        <v>21</v>
      </c>
      <c r="U424" s="62">
        <v>17</v>
      </c>
      <c r="V424" s="62">
        <v>17</v>
      </c>
      <c r="W424" s="62">
        <v>17</v>
      </c>
      <c r="X424" s="62">
        <v>0</v>
      </c>
      <c r="Y424" s="62">
        <v>0</v>
      </c>
      <c r="Z424" s="62">
        <v>0</v>
      </c>
      <c r="AA424" s="62">
        <v>0</v>
      </c>
      <c r="AB424" s="62">
        <v>0</v>
      </c>
      <c r="AC424" s="62">
        <v>0</v>
      </c>
      <c r="AD424" s="62">
        <v>0</v>
      </c>
      <c r="AE424" s="62">
        <v>111</v>
      </c>
      <c r="AF424" s="62">
        <v>102</v>
      </c>
      <c r="AG424" s="62">
        <v>0</v>
      </c>
      <c r="AH424" s="62">
        <v>0</v>
      </c>
      <c r="AI424" s="62" t="s">
        <v>290</v>
      </c>
      <c r="AJ424" s="62">
        <v>0</v>
      </c>
      <c r="AK424" s="62">
        <v>11</v>
      </c>
      <c r="AL424" s="62">
        <v>184</v>
      </c>
      <c r="AM424" s="62">
        <v>0</v>
      </c>
      <c r="AN424" s="62" t="s">
        <v>290</v>
      </c>
      <c r="AO424" s="62" t="s">
        <v>290</v>
      </c>
      <c r="AP424" s="62">
        <v>213</v>
      </c>
      <c r="AQ424" s="62">
        <v>70</v>
      </c>
    </row>
    <row r="425" spans="1:43">
      <c r="A425" s="116" t="s">
        <v>2449</v>
      </c>
      <c r="B425" s="117" t="s">
        <v>2450</v>
      </c>
      <c r="C425" s="117" t="s">
        <v>6234</v>
      </c>
      <c r="D425" s="117" t="s">
        <v>2453</v>
      </c>
      <c r="E425" s="117" t="s">
        <v>1122</v>
      </c>
      <c r="F425" s="62" t="s">
        <v>288</v>
      </c>
      <c r="G425" s="117" t="s">
        <v>6235</v>
      </c>
      <c r="H425" s="117" t="s">
        <v>6236</v>
      </c>
      <c r="I425" s="117" t="s">
        <v>146</v>
      </c>
      <c r="J425" s="62">
        <v>36.4</v>
      </c>
      <c r="K425" s="62">
        <v>9.5</v>
      </c>
      <c r="L425" s="62">
        <v>4.3</v>
      </c>
      <c r="M425" s="62">
        <v>50.2</v>
      </c>
      <c r="N425" s="62">
        <v>71</v>
      </c>
      <c r="O425" s="62">
        <v>47</v>
      </c>
      <c r="P425" s="62">
        <v>46</v>
      </c>
      <c r="Q425" s="62">
        <v>47</v>
      </c>
      <c r="R425" s="62">
        <v>38</v>
      </c>
      <c r="S425" s="62">
        <v>49</v>
      </c>
      <c r="T425" s="62">
        <v>33</v>
      </c>
      <c r="U425" s="62">
        <v>49</v>
      </c>
      <c r="V425" s="62">
        <v>68</v>
      </c>
      <c r="W425" s="62">
        <v>36</v>
      </c>
      <c r="X425" s="62">
        <v>0</v>
      </c>
      <c r="Y425" s="62">
        <v>0</v>
      </c>
      <c r="Z425" s="62">
        <v>0</v>
      </c>
      <c r="AA425" s="62">
        <v>0</v>
      </c>
      <c r="AB425" s="62">
        <v>0</v>
      </c>
      <c r="AC425" s="62">
        <v>0</v>
      </c>
      <c r="AD425" s="62">
        <v>0</v>
      </c>
      <c r="AE425" s="62">
        <v>294</v>
      </c>
      <c r="AF425" s="62">
        <v>253</v>
      </c>
      <c r="AG425" s="62">
        <v>0</v>
      </c>
      <c r="AH425" s="62">
        <v>0</v>
      </c>
      <c r="AI425" s="62" t="s">
        <v>290</v>
      </c>
      <c r="AJ425" s="62">
        <v>28</v>
      </c>
      <c r="AK425" s="62">
        <v>0</v>
      </c>
      <c r="AL425" s="62">
        <v>34</v>
      </c>
      <c r="AM425" s="62" t="s">
        <v>290</v>
      </c>
      <c r="AN425" s="62">
        <v>438</v>
      </c>
      <c r="AO425" s="62">
        <v>42</v>
      </c>
      <c r="AP425" s="62">
        <v>547</v>
      </c>
      <c r="AQ425" s="62">
        <v>25</v>
      </c>
    </row>
    <row r="426" spans="1:43">
      <c r="A426" s="116" t="s">
        <v>2454</v>
      </c>
      <c r="B426" s="117" t="s">
        <v>2455</v>
      </c>
      <c r="C426" s="117" t="s">
        <v>6237</v>
      </c>
      <c r="D426" s="117" t="s">
        <v>2458</v>
      </c>
      <c r="E426" s="117" t="s">
        <v>1122</v>
      </c>
      <c r="F426" s="62" t="s">
        <v>288</v>
      </c>
      <c r="G426" s="117" t="s">
        <v>6238</v>
      </c>
      <c r="H426" s="117" t="s">
        <v>6239</v>
      </c>
      <c r="I426" s="117" t="s">
        <v>146</v>
      </c>
      <c r="J426" s="62">
        <v>28</v>
      </c>
      <c r="K426" s="62">
        <v>4</v>
      </c>
      <c r="L426" s="62">
        <v>1</v>
      </c>
      <c r="M426" s="62">
        <v>33</v>
      </c>
      <c r="N426" s="62">
        <v>36</v>
      </c>
      <c r="O426" s="62">
        <v>14</v>
      </c>
      <c r="P426" s="62">
        <v>19</v>
      </c>
      <c r="Q426" s="62">
        <v>19</v>
      </c>
      <c r="R426" s="62">
        <v>29</v>
      </c>
      <c r="S426" s="62">
        <v>32</v>
      </c>
      <c r="T426" s="62">
        <v>33</v>
      </c>
      <c r="U426" s="62">
        <v>32</v>
      </c>
      <c r="V426" s="62">
        <v>34</v>
      </c>
      <c r="W426" s="62">
        <v>33</v>
      </c>
      <c r="X426" s="62">
        <v>0</v>
      </c>
      <c r="Y426" s="62">
        <v>0</v>
      </c>
      <c r="Z426" s="62">
        <v>0</v>
      </c>
      <c r="AA426" s="62">
        <v>0</v>
      </c>
      <c r="AB426" s="62">
        <v>0</v>
      </c>
      <c r="AC426" s="62">
        <v>0</v>
      </c>
      <c r="AD426" s="62">
        <v>0</v>
      </c>
      <c r="AE426" s="62">
        <v>140</v>
      </c>
      <c r="AF426" s="62">
        <v>141</v>
      </c>
      <c r="AG426" s="62">
        <v>0</v>
      </c>
      <c r="AH426" s="62">
        <v>0</v>
      </c>
      <c r="AI426" s="62" t="s">
        <v>290</v>
      </c>
      <c r="AJ426" s="62" t="s">
        <v>290</v>
      </c>
      <c r="AK426" s="62" t="s">
        <v>290</v>
      </c>
      <c r="AL426" s="62">
        <v>16</v>
      </c>
      <c r="AM426" s="62" t="s">
        <v>290</v>
      </c>
      <c r="AN426" s="62">
        <v>225</v>
      </c>
      <c r="AO426" s="62">
        <v>29</v>
      </c>
      <c r="AP426" s="62">
        <v>281</v>
      </c>
      <c r="AQ426" s="62">
        <v>10</v>
      </c>
    </row>
    <row r="427" spans="1:43">
      <c r="A427" s="116" t="s">
        <v>2459</v>
      </c>
      <c r="B427" s="117" t="s">
        <v>2460</v>
      </c>
      <c r="C427" s="117" t="s">
        <v>6240</v>
      </c>
      <c r="D427" s="117" t="s">
        <v>2462</v>
      </c>
      <c r="E427" s="117" t="s">
        <v>1420</v>
      </c>
      <c r="F427" s="62" t="s">
        <v>288</v>
      </c>
      <c r="G427" s="117" t="s">
        <v>6241</v>
      </c>
      <c r="H427" s="117" t="s">
        <v>6242</v>
      </c>
      <c r="I427" s="117" t="s">
        <v>146</v>
      </c>
      <c r="J427" s="62">
        <v>14</v>
      </c>
      <c r="K427" s="62">
        <v>2</v>
      </c>
      <c r="L427" s="62">
        <v>2</v>
      </c>
      <c r="M427" s="62">
        <v>18</v>
      </c>
      <c r="N427" s="62">
        <v>18</v>
      </c>
      <c r="O427" s="62">
        <v>15</v>
      </c>
      <c r="P427" s="62">
        <v>20</v>
      </c>
      <c r="Q427" s="62">
        <v>17</v>
      </c>
      <c r="R427" s="62">
        <v>13</v>
      </c>
      <c r="S427" s="62">
        <v>17</v>
      </c>
      <c r="T427" s="62" t="s">
        <v>290</v>
      </c>
      <c r="U427" s="62">
        <v>25</v>
      </c>
      <c r="V427" s="62">
        <v>28</v>
      </c>
      <c r="W427" s="62">
        <v>30</v>
      </c>
      <c r="X427" s="62">
        <v>0</v>
      </c>
      <c r="Y427" s="62">
        <v>0</v>
      </c>
      <c r="Z427" s="62">
        <v>0</v>
      </c>
      <c r="AA427" s="62">
        <v>0</v>
      </c>
      <c r="AB427" s="62">
        <v>19</v>
      </c>
      <c r="AC427" s="62">
        <v>0</v>
      </c>
      <c r="AD427" s="62">
        <v>0</v>
      </c>
      <c r="AE427" s="62">
        <v>111</v>
      </c>
      <c r="AF427" s="62">
        <v>98</v>
      </c>
      <c r="AG427" s="62">
        <v>0</v>
      </c>
      <c r="AH427" s="62">
        <v>0</v>
      </c>
      <c r="AI427" s="62">
        <v>0</v>
      </c>
      <c r="AJ427" s="62">
        <v>0</v>
      </c>
      <c r="AK427" s="62" t="s">
        <v>290</v>
      </c>
      <c r="AL427" s="62">
        <v>37</v>
      </c>
      <c r="AM427" s="62">
        <v>0</v>
      </c>
      <c r="AN427" s="62">
        <v>152</v>
      </c>
      <c r="AO427" s="62">
        <v>11</v>
      </c>
      <c r="AP427" s="62">
        <v>209</v>
      </c>
      <c r="AQ427" s="62">
        <v>15</v>
      </c>
    </row>
    <row r="428" spans="1:43">
      <c r="A428" s="116" t="s">
        <v>2463</v>
      </c>
      <c r="B428" s="117" t="s">
        <v>2464</v>
      </c>
      <c r="C428" s="117" t="s">
        <v>6243</v>
      </c>
      <c r="D428" s="117" t="s">
        <v>2466</v>
      </c>
      <c r="E428" s="117" t="s">
        <v>1122</v>
      </c>
      <c r="F428" s="62" t="s">
        <v>288</v>
      </c>
      <c r="G428" s="117" t="s">
        <v>6244</v>
      </c>
      <c r="H428" s="117" t="s">
        <v>6245</v>
      </c>
      <c r="I428" s="117" t="s">
        <v>146</v>
      </c>
      <c r="J428" s="62">
        <v>12</v>
      </c>
      <c r="K428" s="62">
        <v>3</v>
      </c>
      <c r="L428" s="62">
        <v>4</v>
      </c>
      <c r="M428" s="62">
        <v>19</v>
      </c>
      <c r="N428" s="62">
        <v>22</v>
      </c>
      <c r="O428" s="62">
        <v>19</v>
      </c>
      <c r="P428" s="62">
        <v>21</v>
      </c>
      <c r="Q428" s="62">
        <v>16</v>
      </c>
      <c r="R428" s="62">
        <v>22</v>
      </c>
      <c r="S428" s="62">
        <v>15</v>
      </c>
      <c r="T428" s="62">
        <v>14</v>
      </c>
      <c r="U428" s="62">
        <v>16</v>
      </c>
      <c r="V428" s="62">
        <v>16</v>
      </c>
      <c r="W428" s="62" t="s">
        <v>290</v>
      </c>
      <c r="X428" s="62">
        <v>0</v>
      </c>
      <c r="Y428" s="62">
        <v>0</v>
      </c>
      <c r="Z428" s="62">
        <v>0</v>
      </c>
      <c r="AA428" s="62">
        <v>0</v>
      </c>
      <c r="AB428" s="62">
        <v>0</v>
      </c>
      <c r="AC428" s="62">
        <v>0</v>
      </c>
      <c r="AD428" s="62">
        <v>0</v>
      </c>
      <c r="AE428" s="62">
        <v>82</v>
      </c>
      <c r="AF428" s="62">
        <v>88</v>
      </c>
      <c r="AG428" s="62">
        <v>0</v>
      </c>
      <c r="AH428" s="62">
        <v>0</v>
      </c>
      <c r="AI428" s="62">
        <v>0</v>
      </c>
      <c r="AJ428" s="62">
        <v>0</v>
      </c>
      <c r="AK428" s="62" t="s">
        <v>290</v>
      </c>
      <c r="AL428" s="62">
        <v>160</v>
      </c>
      <c r="AM428" s="62">
        <v>0</v>
      </c>
      <c r="AN428" s="62" t="s">
        <v>290</v>
      </c>
      <c r="AO428" s="62" t="s">
        <v>290</v>
      </c>
      <c r="AP428" s="62">
        <v>170</v>
      </c>
      <c r="AQ428" s="62">
        <v>165</v>
      </c>
    </row>
    <row r="429" spans="1:43">
      <c r="A429" s="116" t="s">
        <v>2467</v>
      </c>
      <c r="B429" s="117" t="s">
        <v>2468</v>
      </c>
      <c r="C429" s="117" t="s">
        <v>6246</v>
      </c>
      <c r="D429" s="117" t="s">
        <v>2470</v>
      </c>
      <c r="E429" s="117" t="s">
        <v>1122</v>
      </c>
      <c r="F429" s="62" t="s">
        <v>288</v>
      </c>
      <c r="G429" s="117" t="s">
        <v>6247</v>
      </c>
      <c r="H429" s="117" t="s">
        <v>6248</v>
      </c>
      <c r="I429" s="117" t="s">
        <v>146</v>
      </c>
      <c r="J429" s="62">
        <v>16.5</v>
      </c>
      <c r="K429" s="62">
        <v>2.5</v>
      </c>
      <c r="L429" s="62">
        <v>2</v>
      </c>
      <c r="M429" s="62">
        <v>21</v>
      </c>
      <c r="N429" s="62">
        <v>40</v>
      </c>
      <c r="O429" s="62">
        <v>27</v>
      </c>
      <c r="P429" s="62">
        <v>31</v>
      </c>
      <c r="Q429" s="62">
        <v>32</v>
      </c>
      <c r="R429" s="62">
        <v>27</v>
      </c>
      <c r="S429" s="62">
        <v>24</v>
      </c>
      <c r="T429" s="62">
        <v>23</v>
      </c>
      <c r="U429" s="62">
        <v>30</v>
      </c>
      <c r="V429" s="62">
        <v>15</v>
      </c>
      <c r="W429" s="62">
        <v>20</v>
      </c>
      <c r="X429" s="62">
        <v>0</v>
      </c>
      <c r="Y429" s="62">
        <v>0</v>
      </c>
      <c r="Z429" s="62">
        <v>0</v>
      </c>
      <c r="AA429" s="62">
        <v>0</v>
      </c>
      <c r="AB429" s="62">
        <v>0</v>
      </c>
      <c r="AC429" s="62">
        <v>0</v>
      </c>
      <c r="AD429" s="62">
        <v>0</v>
      </c>
      <c r="AE429" s="62">
        <v>141</v>
      </c>
      <c r="AF429" s="62">
        <v>128</v>
      </c>
      <c r="AG429" s="62">
        <v>0</v>
      </c>
      <c r="AH429" s="62">
        <v>0</v>
      </c>
      <c r="AI429" s="62">
        <v>0</v>
      </c>
      <c r="AJ429" s="62">
        <v>0</v>
      </c>
      <c r="AK429" s="62">
        <v>248</v>
      </c>
      <c r="AL429" s="62">
        <v>0</v>
      </c>
      <c r="AM429" s="62">
        <v>0</v>
      </c>
      <c r="AN429" s="62" t="s">
        <v>290</v>
      </c>
      <c r="AO429" s="62">
        <v>12</v>
      </c>
      <c r="AP429" s="62">
        <v>269</v>
      </c>
      <c r="AQ429" s="62">
        <v>250</v>
      </c>
    </row>
    <row r="430" spans="1:43">
      <c r="A430" s="116" t="s">
        <v>2471</v>
      </c>
      <c r="B430" s="117" t="s">
        <v>2472</v>
      </c>
      <c r="C430" s="117" t="s">
        <v>6249</v>
      </c>
      <c r="D430" s="117" t="s">
        <v>2474</v>
      </c>
      <c r="E430" s="117" t="s">
        <v>1122</v>
      </c>
      <c r="F430" s="62" t="s">
        <v>288</v>
      </c>
      <c r="G430" s="117" t="s">
        <v>6250</v>
      </c>
      <c r="H430" s="117" t="s">
        <v>6251</v>
      </c>
      <c r="I430" s="117" t="s">
        <v>146</v>
      </c>
      <c r="J430" s="62">
        <v>22</v>
      </c>
      <c r="K430" s="62">
        <v>11</v>
      </c>
      <c r="L430" s="62">
        <v>5</v>
      </c>
      <c r="M430" s="62">
        <v>38</v>
      </c>
      <c r="N430" s="62">
        <v>84</v>
      </c>
      <c r="O430" s="62">
        <v>38</v>
      </c>
      <c r="P430" s="62">
        <v>20</v>
      </c>
      <c r="Q430" s="62">
        <v>26</v>
      </c>
      <c r="R430" s="62">
        <v>21</v>
      </c>
      <c r="S430" s="62">
        <v>21</v>
      </c>
      <c r="T430" s="62">
        <v>23</v>
      </c>
      <c r="U430" s="62">
        <v>15</v>
      </c>
      <c r="V430" s="62">
        <v>18</v>
      </c>
      <c r="W430" s="62">
        <v>17</v>
      </c>
      <c r="X430" s="62">
        <v>0</v>
      </c>
      <c r="Y430" s="62">
        <v>0</v>
      </c>
      <c r="Z430" s="62">
        <v>0</v>
      </c>
      <c r="AA430" s="62">
        <v>0</v>
      </c>
      <c r="AB430" s="62">
        <v>0</v>
      </c>
      <c r="AC430" s="62">
        <v>0</v>
      </c>
      <c r="AD430" s="62">
        <v>0</v>
      </c>
      <c r="AE430" s="62">
        <v>147</v>
      </c>
      <c r="AF430" s="62">
        <v>136</v>
      </c>
      <c r="AG430" s="62">
        <v>10</v>
      </c>
      <c r="AH430" s="62" t="s">
        <v>290</v>
      </c>
      <c r="AI430" s="62">
        <v>0</v>
      </c>
      <c r="AJ430" s="62" t="s">
        <v>290</v>
      </c>
      <c r="AK430" s="62">
        <v>18</v>
      </c>
      <c r="AL430" s="62">
        <v>78</v>
      </c>
      <c r="AM430" s="62">
        <v>0</v>
      </c>
      <c r="AN430" s="62">
        <v>134</v>
      </c>
      <c r="AO430" s="62">
        <v>47</v>
      </c>
      <c r="AP430" s="62">
        <v>283</v>
      </c>
      <c r="AQ430" s="62">
        <v>64</v>
      </c>
    </row>
    <row r="431" spans="1:43">
      <c r="A431" s="116" t="s">
        <v>2475</v>
      </c>
      <c r="B431" s="117" t="s">
        <v>2476</v>
      </c>
      <c r="C431" s="117" t="s">
        <v>6252</v>
      </c>
      <c r="D431" s="117" t="s">
        <v>2477</v>
      </c>
      <c r="E431" s="117" t="s">
        <v>1122</v>
      </c>
      <c r="F431" s="62" t="s">
        <v>288</v>
      </c>
      <c r="G431" s="117" t="s">
        <v>6253</v>
      </c>
      <c r="H431" s="117" t="s">
        <v>6254</v>
      </c>
      <c r="I431" s="117" t="s">
        <v>146</v>
      </c>
      <c r="J431" s="62">
        <v>10</v>
      </c>
      <c r="K431" s="62">
        <v>4</v>
      </c>
      <c r="L431" s="62">
        <v>1</v>
      </c>
      <c r="M431" s="62">
        <v>15</v>
      </c>
      <c r="N431" s="62" t="s">
        <v>290</v>
      </c>
      <c r="O431" s="62" t="s">
        <v>290</v>
      </c>
      <c r="P431" s="62">
        <v>14</v>
      </c>
      <c r="Q431" s="62">
        <v>14</v>
      </c>
      <c r="R431" s="62">
        <v>10</v>
      </c>
      <c r="S431" s="62">
        <v>12</v>
      </c>
      <c r="T431" s="62">
        <v>10</v>
      </c>
      <c r="U431" s="62">
        <v>10</v>
      </c>
      <c r="V431" s="62" t="s">
        <v>290</v>
      </c>
      <c r="W431" s="62">
        <v>11</v>
      </c>
      <c r="X431" s="62">
        <v>0</v>
      </c>
      <c r="Y431" s="62">
        <v>0</v>
      </c>
      <c r="Z431" s="62">
        <v>0</v>
      </c>
      <c r="AA431" s="62">
        <v>0</v>
      </c>
      <c r="AB431" s="62">
        <v>0</v>
      </c>
      <c r="AC431" s="62">
        <v>0</v>
      </c>
      <c r="AD431" s="62">
        <v>0</v>
      </c>
      <c r="AE431" s="62">
        <v>52</v>
      </c>
      <c r="AF431" s="62">
        <v>50</v>
      </c>
      <c r="AG431" s="62">
        <v>0</v>
      </c>
      <c r="AH431" s="62">
        <v>0</v>
      </c>
      <c r="AI431" s="62">
        <v>0</v>
      </c>
      <c r="AJ431" s="62">
        <v>0</v>
      </c>
      <c r="AK431" s="62">
        <v>92</v>
      </c>
      <c r="AL431" s="62" t="s">
        <v>290</v>
      </c>
      <c r="AM431" s="62">
        <v>0</v>
      </c>
      <c r="AN431" s="62" t="s">
        <v>290</v>
      </c>
      <c r="AO431" s="62">
        <v>0</v>
      </c>
      <c r="AP431" s="62">
        <v>102</v>
      </c>
      <c r="AQ431" s="62">
        <v>102</v>
      </c>
    </row>
    <row r="432" spans="1:43">
      <c r="A432" s="116" t="s">
        <v>2478</v>
      </c>
      <c r="B432" s="117" t="s">
        <v>2479</v>
      </c>
      <c r="C432" s="117" t="s">
        <v>6255</v>
      </c>
      <c r="D432" s="117" t="s">
        <v>2482</v>
      </c>
      <c r="E432" s="117" t="s">
        <v>1122</v>
      </c>
      <c r="F432" s="62" t="s">
        <v>288</v>
      </c>
      <c r="G432" s="117" t="s">
        <v>6256</v>
      </c>
      <c r="H432" s="117" t="s">
        <v>6257</v>
      </c>
      <c r="I432" s="117" t="s">
        <v>146</v>
      </c>
      <c r="J432" s="62">
        <v>13</v>
      </c>
      <c r="K432" s="62">
        <v>9</v>
      </c>
      <c r="L432" s="62">
        <v>2</v>
      </c>
      <c r="M432" s="62">
        <v>24</v>
      </c>
      <c r="N432" s="62">
        <v>15</v>
      </c>
      <c r="O432" s="62">
        <v>17</v>
      </c>
      <c r="P432" s="62">
        <v>17</v>
      </c>
      <c r="Q432" s="62">
        <v>15</v>
      </c>
      <c r="R432" s="62">
        <v>13</v>
      </c>
      <c r="S432" s="62">
        <v>22</v>
      </c>
      <c r="T432" s="62">
        <v>20</v>
      </c>
      <c r="U432" s="62">
        <v>17</v>
      </c>
      <c r="V432" s="62">
        <v>26</v>
      </c>
      <c r="W432" s="62">
        <v>21</v>
      </c>
      <c r="X432" s="62">
        <v>0</v>
      </c>
      <c r="Y432" s="62">
        <v>0</v>
      </c>
      <c r="Z432" s="62">
        <v>0</v>
      </c>
      <c r="AA432" s="62">
        <v>0</v>
      </c>
      <c r="AB432" s="62">
        <v>0</v>
      </c>
      <c r="AC432" s="62">
        <v>0</v>
      </c>
      <c r="AD432" s="62">
        <v>0</v>
      </c>
      <c r="AE432" s="62">
        <v>94</v>
      </c>
      <c r="AF432" s="62">
        <v>89</v>
      </c>
      <c r="AG432" s="62">
        <v>0</v>
      </c>
      <c r="AH432" s="62">
        <v>0</v>
      </c>
      <c r="AI432" s="62">
        <v>0</v>
      </c>
      <c r="AJ432" s="62">
        <v>0</v>
      </c>
      <c r="AK432" s="62">
        <v>0</v>
      </c>
      <c r="AL432" s="62">
        <v>181</v>
      </c>
      <c r="AM432" s="62">
        <v>0</v>
      </c>
      <c r="AN432" s="62" t="s">
        <v>290</v>
      </c>
      <c r="AO432" s="62">
        <v>0</v>
      </c>
      <c r="AP432" s="62">
        <v>183</v>
      </c>
      <c r="AQ432" s="62">
        <v>183</v>
      </c>
    </row>
    <row r="433" spans="1:43">
      <c r="A433" s="116" t="s">
        <v>2483</v>
      </c>
      <c r="B433" s="117" t="s">
        <v>2484</v>
      </c>
      <c r="C433" s="117" t="s">
        <v>6258</v>
      </c>
      <c r="D433" s="117" t="s">
        <v>2486</v>
      </c>
      <c r="E433" s="117" t="s">
        <v>1122</v>
      </c>
      <c r="F433" s="62" t="s">
        <v>288</v>
      </c>
      <c r="G433" s="117" t="s">
        <v>6259</v>
      </c>
      <c r="H433" s="117" t="s">
        <v>6260</v>
      </c>
      <c r="I433" s="117" t="s">
        <v>146</v>
      </c>
      <c r="J433" s="62">
        <v>29</v>
      </c>
      <c r="K433" s="62">
        <v>9</v>
      </c>
      <c r="L433" s="62">
        <v>2</v>
      </c>
      <c r="M433" s="62">
        <v>40</v>
      </c>
      <c r="N433" s="62">
        <v>59</v>
      </c>
      <c r="O433" s="62">
        <v>35</v>
      </c>
      <c r="P433" s="62">
        <v>26</v>
      </c>
      <c r="Q433" s="62">
        <v>35</v>
      </c>
      <c r="R433" s="62">
        <v>37</v>
      </c>
      <c r="S433" s="62">
        <v>32</v>
      </c>
      <c r="T433" s="62">
        <v>37</v>
      </c>
      <c r="U433" s="62">
        <v>38</v>
      </c>
      <c r="V433" s="62">
        <v>39</v>
      </c>
      <c r="W433" s="62">
        <v>26</v>
      </c>
      <c r="X433" s="62">
        <v>0</v>
      </c>
      <c r="Y433" s="62">
        <v>0</v>
      </c>
      <c r="Z433" s="62">
        <v>0</v>
      </c>
      <c r="AA433" s="62">
        <v>0</v>
      </c>
      <c r="AB433" s="62">
        <v>0</v>
      </c>
      <c r="AC433" s="62">
        <v>0</v>
      </c>
      <c r="AD433" s="62">
        <v>0</v>
      </c>
      <c r="AE433" s="62">
        <v>200</v>
      </c>
      <c r="AF433" s="62">
        <v>164</v>
      </c>
      <c r="AG433" s="62">
        <v>0</v>
      </c>
      <c r="AH433" s="62">
        <v>0</v>
      </c>
      <c r="AI433" s="62">
        <v>0</v>
      </c>
      <c r="AJ433" s="62" t="s">
        <v>290</v>
      </c>
      <c r="AK433" s="62">
        <v>0</v>
      </c>
      <c r="AL433" s="62">
        <v>0</v>
      </c>
      <c r="AM433" s="62">
        <v>0</v>
      </c>
      <c r="AN433" s="62">
        <v>318</v>
      </c>
      <c r="AO433" s="62">
        <v>41</v>
      </c>
      <c r="AP433" s="62">
        <v>364</v>
      </c>
      <c r="AQ433" s="62">
        <v>0</v>
      </c>
    </row>
    <row r="434" spans="1:43">
      <c r="A434" s="116" t="s">
        <v>2487</v>
      </c>
      <c r="B434" s="117" t="s">
        <v>2488</v>
      </c>
      <c r="C434" s="117" t="s">
        <v>6261</v>
      </c>
      <c r="D434" s="117" t="s">
        <v>2490</v>
      </c>
      <c r="E434" s="117" t="s">
        <v>1122</v>
      </c>
      <c r="F434" s="62" t="s">
        <v>288</v>
      </c>
      <c r="G434" s="117" t="s">
        <v>6262</v>
      </c>
      <c r="H434" s="117" t="s">
        <v>6263</v>
      </c>
      <c r="I434" s="117" t="s">
        <v>146</v>
      </c>
      <c r="J434" s="62">
        <v>14</v>
      </c>
      <c r="K434" s="62">
        <v>1</v>
      </c>
      <c r="L434" s="62">
        <v>3</v>
      </c>
      <c r="M434" s="62">
        <v>18</v>
      </c>
      <c r="N434" s="62">
        <v>22</v>
      </c>
      <c r="O434" s="62">
        <v>14</v>
      </c>
      <c r="P434" s="62">
        <v>20</v>
      </c>
      <c r="Q434" s="62">
        <v>12</v>
      </c>
      <c r="R434" s="62">
        <v>12</v>
      </c>
      <c r="S434" s="62">
        <v>16</v>
      </c>
      <c r="T434" s="62">
        <v>13</v>
      </c>
      <c r="U434" s="62">
        <v>14</v>
      </c>
      <c r="V434" s="62">
        <v>17</v>
      </c>
      <c r="W434" s="62">
        <v>14</v>
      </c>
      <c r="X434" s="62">
        <v>0</v>
      </c>
      <c r="Y434" s="62">
        <v>0</v>
      </c>
      <c r="Z434" s="62">
        <v>0</v>
      </c>
      <c r="AA434" s="62">
        <v>0</v>
      </c>
      <c r="AB434" s="62">
        <v>0</v>
      </c>
      <c r="AC434" s="62">
        <v>0</v>
      </c>
      <c r="AD434" s="62">
        <v>0</v>
      </c>
      <c r="AE434" s="62">
        <v>83</v>
      </c>
      <c r="AF434" s="62">
        <v>71</v>
      </c>
      <c r="AG434" s="62">
        <v>0</v>
      </c>
      <c r="AH434" s="62">
        <v>0</v>
      </c>
      <c r="AI434" s="62">
        <v>0</v>
      </c>
      <c r="AJ434" s="62">
        <v>0</v>
      </c>
      <c r="AK434" s="62" t="s">
        <v>290</v>
      </c>
      <c r="AL434" s="62">
        <v>146</v>
      </c>
      <c r="AM434" s="62">
        <v>0</v>
      </c>
      <c r="AN434" s="62" t="s">
        <v>290</v>
      </c>
      <c r="AO434" s="62">
        <v>0</v>
      </c>
      <c r="AP434" s="62">
        <v>154</v>
      </c>
      <c r="AQ434" s="62">
        <v>154</v>
      </c>
    </row>
    <row r="435" spans="1:43">
      <c r="A435" s="116" t="s">
        <v>2491</v>
      </c>
      <c r="B435" s="117" t="s">
        <v>2492</v>
      </c>
      <c r="C435" s="117" t="s">
        <v>6264</v>
      </c>
      <c r="D435" s="117" t="s">
        <v>2494</v>
      </c>
      <c r="E435" s="117" t="s">
        <v>1122</v>
      </c>
      <c r="F435" s="62" t="s">
        <v>288</v>
      </c>
      <c r="G435" s="117" t="s">
        <v>6265</v>
      </c>
      <c r="H435" s="117" t="s">
        <v>6266</v>
      </c>
      <c r="I435" s="117" t="s">
        <v>146</v>
      </c>
      <c r="J435" s="62">
        <v>21</v>
      </c>
      <c r="K435" s="62">
        <v>8.5</v>
      </c>
      <c r="L435" s="62">
        <v>3.5</v>
      </c>
      <c r="M435" s="62">
        <v>33</v>
      </c>
      <c r="N435" s="62">
        <v>49</v>
      </c>
      <c r="O435" s="62">
        <v>20</v>
      </c>
      <c r="P435" s="62">
        <v>23</v>
      </c>
      <c r="Q435" s="62">
        <v>19</v>
      </c>
      <c r="R435" s="62">
        <v>23</v>
      </c>
      <c r="S435" s="62">
        <v>17</v>
      </c>
      <c r="T435" s="62">
        <v>29</v>
      </c>
      <c r="U435" s="62">
        <v>15</v>
      </c>
      <c r="V435" s="62">
        <v>24</v>
      </c>
      <c r="W435" s="62">
        <v>23</v>
      </c>
      <c r="X435" s="62">
        <v>0</v>
      </c>
      <c r="Y435" s="62">
        <v>0</v>
      </c>
      <c r="Z435" s="62">
        <v>0</v>
      </c>
      <c r="AA435" s="62">
        <v>0</v>
      </c>
      <c r="AB435" s="62">
        <v>0</v>
      </c>
      <c r="AC435" s="62">
        <v>0</v>
      </c>
      <c r="AD435" s="62">
        <v>0</v>
      </c>
      <c r="AE435" s="62">
        <v>130</v>
      </c>
      <c r="AF435" s="62">
        <v>137</v>
      </c>
      <c r="AG435" s="62">
        <v>0</v>
      </c>
      <c r="AH435" s="62">
        <v>0</v>
      </c>
      <c r="AI435" s="62">
        <v>0</v>
      </c>
      <c r="AJ435" s="62" t="s">
        <v>290</v>
      </c>
      <c r="AK435" s="62">
        <v>10</v>
      </c>
      <c r="AL435" s="62">
        <v>76</v>
      </c>
      <c r="AM435" s="62" t="s">
        <v>290</v>
      </c>
      <c r="AN435" s="62">
        <v>155</v>
      </c>
      <c r="AO435" s="62">
        <v>16</v>
      </c>
      <c r="AP435" s="62">
        <v>267</v>
      </c>
      <c r="AQ435" s="62">
        <v>57</v>
      </c>
    </row>
    <row r="436" spans="1:43">
      <c r="A436" s="116" t="s">
        <v>2495</v>
      </c>
      <c r="B436" s="117" t="s">
        <v>2496</v>
      </c>
      <c r="C436" s="117" t="s">
        <v>6267</v>
      </c>
      <c r="D436" s="117" t="s">
        <v>2499</v>
      </c>
      <c r="E436" s="117" t="s">
        <v>1122</v>
      </c>
      <c r="F436" s="62" t="s">
        <v>288</v>
      </c>
      <c r="G436" s="117" t="s">
        <v>6268</v>
      </c>
      <c r="H436" s="117" t="s">
        <v>6269</v>
      </c>
      <c r="I436" s="117" t="s">
        <v>146</v>
      </c>
      <c r="J436" s="62">
        <v>21</v>
      </c>
      <c r="K436" s="62">
        <v>10</v>
      </c>
      <c r="L436" s="62">
        <v>2</v>
      </c>
      <c r="M436" s="62">
        <v>33</v>
      </c>
      <c r="N436" s="62">
        <v>50</v>
      </c>
      <c r="O436" s="62">
        <v>38</v>
      </c>
      <c r="P436" s="62">
        <v>48</v>
      </c>
      <c r="Q436" s="62">
        <v>44</v>
      </c>
      <c r="R436" s="62">
        <v>56</v>
      </c>
      <c r="S436" s="62">
        <v>47</v>
      </c>
      <c r="T436" s="62">
        <v>42</v>
      </c>
      <c r="U436" s="62">
        <v>33</v>
      </c>
      <c r="V436" s="62">
        <v>49</v>
      </c>
      <c r="W436" s="62">
        <v>41</v>
      </c>
      <c r="X436" s="62">
        <v>0</v>
      </c>
      <c r="Y436" s="62">
        <v>0</v>
      </c>
      <c r="Z436" s="62">
        <v>0</v>
      </c>
      <c r="AA436" s="62">
        <v>0</v>
      </c>
      <c r="AB436" s="62">
        <v>0</v>
      </c>
      <c r="AC436" s="62">
        <v>0</v>
      </c>
      <c r="AD436" s="62">
        <v>0</v>
      </c>
      <c r="AE436" s="62">
        <v>218</v>
      </c>
      <c r="AF436" s="62">
        <v>230</v>
      </c>
      <c r="AG436" s="62">
        <v>0</v>
      </c>
      <c r="AH436" s="62">
        <v>0</v>
      </c>
      <c r="AI436" s="62">
        <v>0</v>
      </c>
      <c r="AJ436" s="62">
        <v>0</v>
      </c>
      <c r="AK436" s="62" t="s">
        <v>290</v>
      </c>
      <c r="AL436" s="62">
        <v>431</v>
      </c>
      <c r="AM436" s="62">
        <v>0</v>
      </c>
      <c r="AN436" s="62" t="s">
        <v>290</v>
      </c>
      <c r="AO436" s="62" t="s">
        <v>290</v>
      </c>
      <c r="AP436" s="62">
        <v>448</v>
      </c>
      <c r="AQ436" s="62">
        <v>425</v>
      </c>
    </row>
    <row r="437" spans="1:43">
      <c r="A437" s="116" t="s">
        <v>2500</v>
      </c>
      <c r="B437" s="117" t="s">
        <v>2501</v>
      </c>
      <c r="C437" s="117" t="s">
        <v>6270</v>
      </c>
      <c r="D437" s="117" t="s">
        <v>2504</v>
      </c>
      <c r="E437" s="117" t="s">
        <v>1122</v>
      </c>
      <c r="F437" s="62" t="s">
        <v>288</v>
      </c>
      <c r="G437" s="117" t="s">
        <v>6271</v>
      </c>
      <c r="H437" s="117" t="s">
        <v>6272</v>
      </c>
      <c r="I437" s="117" t="s">
        <v>146</v>
      </c>
      <c r="J437" s="62">
        <v>15.6</v>
      </c>
      <c r="K437" s="62">
        <v>7.2</v>
      </c>
      <c r="L437" s="62">
        <v>2</v>
      </c>
      <c r="M437" s="62">
        <v>24.8</v>
      </c>
      <c r="N437" s="62">
        <v>44</v>
      </c>
      <c r="O437" s="62">
        <v>21</v>
      </c>
      <c r="P437" s="62">
        <v>19</v>
      </c>
      <c r="Q437" s="62">
        <v>20</v>
      </c>
      <c r="R437" s="62">
        <v>19</v>
      </c>
      <c r="S437" s="62">
        <v>22</v>
      </c>
      <c r="T437" s="62">
        <v>18</v>
      </c>
      <c r="U437" s="62">
        <v>17</v>
      </c>
      <c r="V437" s="62">
        <v>22</v>
      </c>
      <c r="W437" s="62">
        <v>14</v>
      </c>
      <c r="X437" s="62">
        <v>0</v>
      </c>
      <c r="Y437" s="62">
        <v>0</v>
      </c>
      <c r="Z437" s="62">
        <v>0</v>
      </c>
      <c r="AA437" s="62">
        <v>0</v>
      </c>
      <c r="AB437" s="62">
        <v>0</v>
      </c>
      <c r="AC437" s="62">
        <v>0</v>
      </c>
      <c r="AD437" s="62">
        <v>0</v>
      </c>
      <c r="AE437" s="62">
        <v>107</v>
      </c>
      <c r="AF437" s="62">
        <v>109</v>
      </c>
      <c r="AG437" s="62">
        <v>0</v>
      </c>
      <c r="AH437" s="62">
        <v>0</v>
      </c>
      <c r="AI437" s="62">
        <v>0</v>
      </c>
      <c r="AJ437" s="62" t="s">
        <v>290</v>
      </c>
      <c r="AK437" s="62">
        <v>0</v>
      </c>
      <c r="AL437" s="62">
        <v>0</v>
      </c>
      <c r="AM437" s="62">
        <v>0</v>
      </c>
      <c r="AN437" s="62">
        <v>207</v>
      </c>
      <c r="AO437" s="62" t="s">
        <v>290</v>
      </c>
      <c r="AP437" s="62">
        <v>216</v>
      </c>
      <c r="AQ437" s="62">
        <v>150</v>
      </c>
    </row>
    <row r="438" spans="1:43">
      <c r="A438" s="116" t="s">
        <v>2505</v>
      </c>
      <c r="B438" s="117" t="s">
        <v>2506</v>
      </c>
      <c r="C438" s="117" t="s">
        <v>6273</v>
      </c>
      <c r="D438" s="117" t="s">
        <v>2507</v>
      </c>
      <c r="E438" s="117" t="s">
        <v>1122</v>
      </c>
      <c r="F438" s="62" t="s">
        <v>288</v>
      </c>
      <c r="G438" s="117" t="s">
        <v>6274</v>
      </c>
      <c r="H438" s="117" t="s">
        <v>6275</v>
      </c>
      <c r="I438" s="117" t="s">
        <v>146</v>
      </c>
      <c r="J438" s="62">
        <v>12</v>
      </c>
      <c r="K438" s="62">
        <v>6</v>
      </c>
      <c r="L438" s="62">
        <v>2</v>
      </c>
      <c r="M438" s="62">
        <v>20</v>
      </c>
      <c r="N438" s="62">
        <v>38</v>
      </c>
      <c r="O438" s="62">
        <v>21</v>
      </c>
      <c r="P438" s="62">
        <v>23</v>
      </c>
      <c r="Q438" s="62">
        <v>21</v>
      </c>
      <c r="R438" s="62">
        <v>24</v>
      </c>
      <c r="S438" s="62">
        <v>19</v>
      </c>
      <c r="T438" s="62">
        <v>21</v>
      </c>
      <c r="U438" s="62">
        <v>28</v>
      </c>
      <c r="V438" s="62">
        <v>25</v>
      </c>
      <c r="W438" s="62">
        <v>20</v>
      </c>
      <c r="X438" s="62">
        <v>0</v>
      </c>
      <c r="Y438" s="62">
        <v>0</v>
      </c>
      <c r="Z438" s="62">
        <v>0</v>
      </c>
      <c r="AA438" s="62">
        <v>0</v>
      </c>
      <c r="AB438" s="62">
        <v>0</v>
      </c>
      <c r="AC438" s="62">
        <v>0</v>
      </c>
      <c r="AD438" s="62">
        <v>0</v>
      </c>
      <c r="AE438" s="62">
        <v>111</v>
      </c>
      <c r="AF438" s="62">
        <v>129</v>
      </c>
      <c r="AG438" s="62">
        <v>0</v>
      </c>
      <c r="AH438" s="62">
        <v>0</v>
      </c>
      <c r="AI438" s="62">
        <v>0</v>
      </c>
      <c r="AJ438" s="62">
        <v>16</v>
      </c>
      <c r="AK438" s="62" t="s">
        <v>290</v>
      </c>
      <c r="AL438" s="62" t="s">
        <v>290</v>
      </c>
      <c r="AM438" s="62">
        <v>0</v>
      </c>
      <c r="AN438" s="62">
        <v>218</v>
      </c>
      <c r="AO438" s="62" t="s">
        <v>290</v>
      </c>
      <c r="AP438" s="62">
        <v>240</v>
      </c>
      <c r="AQ438" s="62">
        <v>50</v>
      </c>
    </row>
    <row r="439" spans="1:43">
      <c r="A439" s="116" t="s">
        <v>2508</v>
      </c>
      <c r="B439" s="117" t="s">
        <v>2509</v>
      </c>
      <c r="C439" s="117" t="s">
        <v>6276</v>
      </c>
      <c r="D439" s="117" t="s">
        <v>2512</v>
      </c>
      <c r="E439" s="117" t="s">
        <v>1122</v>
      </c>
      <c r="F439" s="62" t="s">
        <v>288</v>
      </c>
      <c r="G439" s="117" t="s">
        <v>6277</v>
      </c>
      <c r="H439" s="117" t="s">
        <v>6278</v>
      </c>
      <c r="I439" s="117" t="s">
        <v>146</v>
      </c>
      <c r="J439" s="62">
        <v>17</v>
      </c>
      <c r="K439" s="62">
        <v>6</v>
      </c>
      <c r="L439" s="62">
        <v>1</v>
      </c>
      <c r="M439" s="62">
        <v>24</v>
      </c>
      <c r="N439" s="62">
        <v>53</v>
      </c>
      <c r="O439" s="62">
        <v>20</v>
      </c>
      <c r="P439" s="62">
        <v>25</v>
      </c>
      <c r="Q439" s="62">
        <v>18</v>
      </c>
      <c r="R439" s="62">
        <v>20</v>
      </c>
      <c r="S439" s="62">
        <v>17</v>
      </c>
      <c r="T439" s="62">
        <v>16</v>
      </c>
      <c r="U439" s="62">
        <v>13</v>
      </c>
      <c r="V439" s="62">
        <v>15</v>
      </c>
      <c r="W439" s="62">
        <v>28</v>
      </c>
      <c r="X439" s="62">
        <v>0</v>
      </c>
      <c r="Y439" s="62">
        <v>0</v>
      </c>
      <c r="Z439" s="62">
        <v>0</v>
      </c>
      <c r="AA439" s="62">
        <v>0</v>
      </c>
      <c r="AB439" s="62">
        <v>0</v>
      </c>
      <c r="AC439" s="62">
        <v>0</v>
      </c>
      <c r="AD439" s="62">
        <v>0</v>
      </c>
      <c r="AE439" s="62">
        <v>125</v>
      </c>
      <c r="AF439" s="62">
        <v>100</v>
      </c>
      <c r="AG439" s="62">
        <v>0</v>
      </c>
      <c r="AH439" s="62">
        <v>0</v>
      </c>
      <c r="AI439" s="62" t="s">
        <v>290</v>
      </c>
      <c r="AJ439" s="62">
        <v>19</v>
      </c>
      <c r="AK439" s="62" t="s">
        <v>290</v>
      </c>
      <c r="AL439" s="62">
        <v>74</v>
      </c>
      <c r="AM439" s="62" t="s">
        <v>290</v>
      </c>
      <c r="AN439" s="62">
        <v>127</v>
      </c>
      <c r="AO439" s="62">
        <v>0</v>
      </c>
      <c r="AP439" s="62">
        <v>225</v>
      </c>
      <c r="AQ439" s="62">
        <v>12</v>
      </c>
    </row>
    <row r="440" spans="1:43">
      <c r="A440" s="116" t="s">
        <v>6279</v>
      </c>
      <c r="B440" s="117" t="s">
        <v>6280</v>
      </c>
      <c r="C440" s="117" t="s">
        <v>6281</v>
      </c>
      <c r="D440" s="117" t="s">
        <v>6282</v>
      </c>
      <c r="E440" s="117" t="s">
        <v>1122</v>
      </c>
      <c r="F440" s="62" t="s">
        <v>288</v>
      </c>
      <c r="G440" s="117" t="s">
        <v>6283</v>
      </c>
      <c r="H440" s="117" t="s">
        <v>6284</v>
      </c>
      <c r="I440" s="117" t="s">
        <v>146</v>
      </c>
      <c r="J440" s="62">
        <v>5</v>
      </c>
      <c r="K440" s="62">
        <v>2</v>
      </c>
      <c r="L440" s="62">
        <v>1</v>
      </c>
      <c r="M440" s="62">
        <v>8</v>
      </c>
      <c r="N440" s="62" t="s">
        <v>290</v>
      </c>
      <c r="O440" s="62" t="s">
        <v>290</v>
      </c>
      <c r="P440" s="62" t="s">
        <v>290</v>
      </c>
      <c r="Q440" s="62" t="s">
        <v>290</v>
      </c>
      <c r="R440" s="62" t="s">
        <v>290</v>
      </c>
      <c r="S440" s="62" t="s">
        <v>290</v>
      </c>
      <c r="T440" s="62" t="s">
        <v>290</v>
      </c>
      <c r="U440" s="62" t="s">
        <v>290</v>
      </c>
      <c r="V440" s="62" t="s">
        <v>290</v>
      </c>
      <c r="W440" s="62" t="s">
        <v>290</v>
      </c>
      <c r="X440" s="62">
        <v>0</v>
      </c>
      <c r="Y440" s="62">
        <v>0</v>
      </c>
      <c r="Z440" s="62">
        <v>0</v>
      </c>
      <c r="AA440" s="62">
        <v>0</v>
      </c>
      <c r="AB440" s="62">
        <v>0</v>
      </c>
      <c r="AC440" s="62">
        <v>0</v>
      </c>
      <c r="AD440" s="62">
        <v>0</v>
      </c>
      <c r="AE440" s="62">
        <v>21</v>
      </c>
      <c r="AF440" s="62">
        <v>23</v>
      </c>
      <c r="AG440" s="62">
        <v>0</v>
      </c>
      <c r="AH440" s="62">
        <v>0</v>
      </c>
      <c r="AI440" s="62">
        <v>0</v>
      </c>
      <c r="AJ440" s="62">
        <v>0</v>
      </c>
      <c r="AK440" s="62">
        <v>44</v>
      </c>
      <c r="AL440" s="62">
        <v>0</v>
      </c>
      <c r="AM440" s="62">
        <v>0</v>
      </c>
      <c r="AN440" s="62">
        <v>0</v>
      </c>
      <c r="AO440" s="62">
        <v>0</v>
      </c>
      <c r="AP440" s="62">
        <v>44</v>
      </c>
      <c r="AQ440" s="62">
        <v>32</v>
      </c>
    </row>
    <row r="441" spans="1:43">
      <c r="A441" s="116" t="s">
        <v>2517</v>
      </c>
      <c r="B441" s="117" t="s">
        <v>2518</v>
      </c>
      <c r="C441" s="117" t="s">
        <v>6285</v>
      </c>
      <c r="D441" s="117" t="s">
        <v>2520</v>
      </c>
      <c r="E441" s="117" t="s">
        <v>1122</v>
      </c>
      <c r="F441" s="62" t="s">
        <v>288</v>
      </c>
      <c r="G441" s="117" t="s">
        <v>6286</v>
      </c>
      <c r="H441" s="117" t="s">
        <v>6287</v>
      </c>
      <c r="I441" s="117" t="s">
        <v>146</v>
      </c>
      <c r="J441" s="62">
        <v>27</v>
      </c>
      <c r="K441" s="62">
        <v>7</v>
      </c>
      <c r="L441" s="62">
        <v>7</v>
      </c>
      <c r="M441" s="62">
        <v>41</v>
      </c>
      <c r="N441" s="62">
        <v>26</v>
      </c>
      <c r="O441" s="62">
        <v>20</v>
      </c>
      <c r="P441" s="62">
        <v>24</v>
      </c>
      <c r="Q441" s="62">
        <v>32</v>
      </c>
      <c r="R441" s="62">
        <v>28</v>
      </c>
      <c r="S441" s="62">
        <v>15</v>
      </c>
      <c r="T441" s="62">
        <v>29</v>
      </c>
      <c r="U441" s="62">
        <v>22</v>
      </c>
      <c r="V441" s="62">
        <v>24</v>
      </c>
      <c r="W441" s="62">
        <v>17</v>
      </c>
      <c r="X441" s="62" t="s">
        <v>290</v>
      </c>
      <c r="Y441" s="62">
        <v>11</v>
      </c>
      <c r="Z441" s="62">
        <v>10</v>
      </c>
      <c r="AA441" s="62">
        <v>12</v>
      </c>
      <c r="AB441" s="62">
        <v>0</v>
      </c>
      <c r="AC441" s="62">
        <v>0</v>
      </c>
      <c r="AD441" s="62">
        <v>0</v>
      </c>
      <c r="AE441" s="62">
        <v>148</v>
      </c>
      <c r="AF441" s="62">
        <v>129</v>
      </c>
      <c r="AG441" s="62" t="s">
        <v>290</v>
      </c>
      <c r="AH441" s="62" t="s">
        <v>290</v>
      </c>
      <c r="AI441" s="62">
        <v>0</v>
      </c>
      <c r="AJ441" s="62">
        <v>42</v>
      </c>
      <c r="AK441" s="62">
        <v>96</v>
      </c>
      <c r="AL441" s="62">
        <v>20</v>
      </c>
      <c r="AM441" s="62">
        <v>0</v>
      </c>
      <c r="AN441" s="62">
        <v>91</v>
      </c>
      <c r="AO441" s="62">
        <v>28</v>
      </c>
      <c r="AP441" s="62">
        <v>277</v>
      </c>
      <c r="AQ441" s="62">
        <v>35</v>
      </c>
    </row>
    <row r="442" spans="1:43">
      <c r="A442" s="118" t="s">
        <v>2521</v>
      </c>
      <c r="B442" s="117" t="s">
        <v>459</v>
      </c>
      <c r="C442" s="117" t="s">
        <v>6288</v>
      </c>
      <c r="D442" s="117" t="s">
        <v>2524</v>
      </c>
      <c r="E442" s="117" t="s">
        <v>1122</v>
      </c>
      <c r="F442" s="62" t="s">
        <v>288</v>
      </c>
      <c r="G442" s="117" t="s">
        <v>6289</v>
      </c>
      <c r="H442" s="117" t="s">
        <v>6290</v>
      </c>
      <c r="I442" s="117" t="s">
        <v>146</v>
      </c>
      <c r="J442" s="62">
        <v>23</v>
      </c>
      <c r="K442" s="62">
        <v>13</v>
      </c>
      <c r="L442" s="62">
        <v>7</v>
      </c>
      <c r="M442" s="62">
        <v>43</v>
      </c>
      <c r="N442" s="62">
        <v>0</v>
      </c>
      <c r="O442" s="62">
        <v>40</v>
      </c>
      <c r="P442" s="62">
        <v>23</v>
      </c>
      <c r="Q442" s="62">
        <v>34</v>
      </c>
      <c r="R442" s="62">
        <v>22</v>
      </c>
      <c r="S442" s="62">
        <v>40</v>
      </c>
      <c r="T442" s="62">
        <v>18</v>
      </c>
      <c r="U442" s="62">
        <v>15</v>
      </c>
      <c r="V442" s="62">
        <v>19</v>
      </c>
      <c r="W442" s="62">
        <v>20</v>
      </c>
      <c r="X442" s="62">
        <v>0</v>
      </c>
      <c r="Y442" s="62">
        <v>0</v>
      </c>
      <c r="Z442" s="62">
        <v>0</v>
      </c>
      <c r="AA442" s="62">
        <v>0</v>
      </c>
      <c r="AB442" s="62">
        <v>0</v>
      </c>
      <c r="AC442" s="62">
        <v>0</v>
      </c>
      <c r="AD442" s="62">
        <v>0</v>
      </c>
      <c r="AE442" s="62">
        <v>126</v>
      </c>
      <c r="AF442" s="62">
        <v>105</v>
      </c>
      <c r="AG442" s="62">
        <v>0</v>
      </c>
      <c r="AH442" s="62">
        <v>0</v>
      </c>
      <c r="AI442" s="62">
        <v>0</v>
      </c>
      <c r="AJ442" s="62">
        <v>0</v>
      </c>
      <c r="AK442" s="62">
        <v>226</v>
      </c>
      <c r="AL442" s="62">
        <v>0</v>
      </c>
      <c r="AM442" s="62">
        <v>0</v>
      </c>
      <c r="AN442" s="62">
        <v>0</v>
      </c>
      <c r="AO442" s="62" t="s">
        <v>290</v>
      </c>
      <c r="AP442" s="62">
        <v>231</v>
      </c>
      <c r="AQ442" s="62">
        <v>185</v>
      </c>
    </row>
    <row r="443" spans="1:43">
      <c r="A443" s="116" t="s">
        <v>2525</v>
      </c>
      <c r="B443" s="117" t="s">
        <v>2526</v>
      </c>
      <c r="C443" s="117" t="s">
        <v>6291</v>
      </c>
      <c r="D443" s="117" t="s">
        <v>2529</v>
      </c>
      <c r="E443" s="117" t="s">
        <v>1122</v>
      </c>
      <c r="F443" s="62" t="s">
        <v>288</v>
      </c>
      <c r="G443" s="117" t="s">
        <v>6292</v>
      </c>
      <c r="H443" s="117" t="s">
        <v>6293</v>
      </c>
      <c r="I443" s="117" t="s">
        <v>146</v>
      </c>
      <c r="J443" s="62">
        <v>7.4</v>
      </c>
      <c r="K443" s="62">
        <v>8.3000000000000007</v>
      </c>
      <c r="L443" s="62">
        <v>4.5999999999999996</v>
      </c>
      <c r="M443" s="62">
        <v>20.3</v>
      </c>
      <c r="N443" s="62">
        <v>42</v>
      </c>
      <c r="O443" s="62">
        <v>12</v>
      </c>
      <c r="P443" s="62" t="s">
        <v>290</v>
      </c>
      <c r="Q443" s="62" t="s">
        <v>290</v>
      </c>
      <c r="R443" s="62" t="s">
        <v>290</v>
      </c>
      <c r="S443" s="62" t="s">
        <v>290</v>
      </c>
      <c r="T443" s="62" t="s">
        <v>290</v>
      </c>
      <c r="U443" s="62" t="s">
        <v>290</v>
      </c>
      <c r="V443" s="62" t="s">
        <v>290</v>
      </c>
      <c r="W443" s="62" t="s">
        <v>290</v>
      </c>
      <c r="X443" s="62">
        <v>0</v>
      </c>
      <c r="Y443" s="62">
        <v>0</v>
      </c>
      <c r="Z443" s="62">
        <v>0</v>
      </c>
      <c r="AA443" s="62">
        <v>0</v>
      </c>
      <c r="AB443" s="62">
        <v>0</v>
      </c>
      <c r="AC443" s="62">
        <v>0</v>
      </c>
      <c r="AD443" s="62">
        <v>0</v>
      </c>
      <c r="AE443" s="62">
        <v>41</v>
      </c>
      <c r="AF443" s="62">
        <v>49</v>
      </c>
      <c r="AG443" s="62">
        <v>0</v>
      </c>
      <c r="AH443" s="62">
        <v>0</v>
      </c>
      <c r="AI443" s="62">
        <v>0</v>
      </c>
      <c r="AJ443" s="62" t="s">
        <v>290</v>
      </c>
      <c r="AK443" s="62">
        <v>0</v>
      </c>
      <c r="AL443" s="62" t="s">
        <v>290</v>
      </c>
      <c r="AM443" s="62">
        <v>0</v>
      </c>
      <c r="AN443" s="62">
        <v>70</v>
      </c>
      <c r="AO443" s="62" t="s">
        <v>290</v>
      </c>
      <c r="AP443" s="62">
        <v>90</v>
      </c>
      <c r="AQ443" s="62">
        <v>13</v>
      </c>
    </row>
    <row r="444" spans="1:43">
      <c r="A444" s="116" t="s">
        <v>2534</v>
      </c>
      <c r="B444" s="117" t="s">
        <v>2535</v>
      </c>
      <c r="C444" s="117" t="s">
        <v>6294</v>
      </c>
      <c r="D444" s="117" t="s">
        <v>2538</v>
      </c>
      <c r="E444" s="117" t="s">
        <v>1122</v>
      </c>
      <c r="F444" s="62" t="s">
        <v>288</v>
      </c>
      <c r="G444" s="117" t="s">
        <v>6295</v>
      </c>
      <c r="H444" s="117" t="s">
        <v>6296</v>
      </c>
      <c r="I444" s="117" t="s">
        <v>146</v>
      </c>
      <c r="J444" s="62">
        <v>7</v>
      </c>
      <c r="K444" s="62">
        <v>1.5</v>
      </c>
      <c r="L444" s="62">
        <v>2</v>
      </c>
      <c r="M444" s="62">
        <v>10.5</v>
      </c>
      <c r="N444" s="62">
        <v>44</v>
      </c>
      <c r="O444" s="62">
        <v>25</v>
      </c>
      <c r="P444" s="62">
        <v>0</v>
      </c>
      <c r="Q444" s="62">
        <v>0</v>
      </c>
      <c r="R444" s="62">
        <v>0</v>
      </c>
      <c r="S444" s="62">
        <v>0</v>
      </c>
      <c r="T444" s="62">
        <v>0</v>
      </c>
      <c r="U444" s="62">
        <v>0</v>
      </c>
      <c r="V444" s="62">
        <v>0</v>
      </c>
      <c r="W444" s="62">
        <v>0</v>
      </c>
      <c r="X444" s="62">
        <v>0</v>
      </c>
      <c r="Y444" s="62">
        <v>0</v>
      </c>
      <c r="Z444" s="62">
        <v>0</v>
      </c>
      <c r="AA444" s="62">
        <v>0</v>
      </c>
      <c r="AB444" s="62">
        <v>0</v>
      </c>
      <c r="AC444" s="62">
        <v>0</v>
      </c>
      <c r="AD444" s="62">
        <v>0</v>
      </c>
      <c r="AE444" s="62">
        <v>33</v>
      </c>
      <c r="AF444" s="62">
        <v>36</v>
      </c>
      <c r="AG444" s="62">
        <v>0</v>
      </c>
      <c r="AH444" s="62">
        <v>0</v>
      </c>
      <c r="AI444" s="62">
        <v>0</v>
      </c>
      <c r="AJ444" s="62">
        <v>0</v>
      </c>
      <c r="AK444" s="62">
        <v>15</v>
      </c>
      <c r="AL444" s="62" t="s">
        <v>290</v>
      </c>
      <c r="AM444" s="62">
        <v>0</v>
      </c>
      <c r="AN444" s="62">
        <v>39</v>
      </c>
      <c r="AO444" s="62">
        <v>11</v>
      </c>
      <c r="AP444" s="62">
        <v>69</v>
      </c>
      <c r="AQ444" s="62">
        <v>0</v>
      </c>
    </row>
    <row r="445" spans="1:43">
      <c r="A445" s="116" t="s">
        <v>2539</v>
      </c>
      <c r="B445" s="117" t="s">
        <v>2540</v>
      </c>
      <c r="C445" s="117" t="s">
        <v>6297</v>
      </c>
      <c r="D445" s="117" t="s">
        <v>2542</v>
      </c>
      <c r="E445" s="117" t="s">
        <v>1122</v>
      </c>
      <c r="F445" s="62" t="s">
        <v>288</v>
      </c>
      <c r="G445" s="117" t="s">
        <v>6298</v>
      </c>
      <c r="H445" s="117" t="s">
        <v>6299</v>
      </c>
      <c r="I445" s="117" t="s">
        <v>146</v>
      </c>
      <c r="J445" s="62">
        <v>60</v>
      </c>
      <c r="K445" s="62">
        <v>14</v>
      </c>
      <c r="L445" s="62">
        <v>14</v>
      </c>
      <c r="M445" s="62">
        <v>88</v>
      </c>
      <c r="N445" s="62">
        <v>104</v>
      </c>
      <c r="O445" s="62">
        <v>21</v>
      </c>
      <c r="P445" s="62">
        <v>18</v>
      </c>
      <c r="Q445" s="62">
        <v>26</v>
      </c>
      <c r="R445" s="62">
        <v>30</v>
      </c>
      <c r="S445" s="62">
        <v>24</v>
      </c>
      <c r="T445" s="62">
        <v>35</v>
      </c>
      <c r="U445" s="62">
        <v>22</v>
      </c>
      <c r="V445" s="62">
        <v>30</v>
      </c>
      <c r="W445" s="62">
        <v>30</v>
      </c>
      <c r="X445" s="62">
        <v>0</v>
      </c>
      <c r="Y445" s="62">
        <v>0</v>
      </c>
      <c r="Z445" s="62">
        <v>0</v>
      </c>
      <c r="AA445" s="62">
        <v>0</v>
      </c>
      <c r="AB445" s="62">
        <v>0</v>
      </c>
      <c r="AC445" s="62">
        <v>0</v>
      </c>
      <c r="AD445" s="62">
        <v>0</v>
      </c>
      <c r="AE445" s="62">
        <v>169</v>
      </c>
      <c r="AF445" s="62">
        <v>171</v>
      </c>
      <c r="AG445" s="62">
        <v>0</v>
      </c>
      <c r="AH445" s="62">
        <v>0</v>
      </c>
      <c r="AI445" s="62">
        <v>0</v>
      </c>
      <c r="AJ445" s="62">
        <v>46</v>
      </c>
      <c r="AK445" s="62">
        <v>11</v>
      </c>
      <c r="AL445" s="62">
        <v>51</v>
      </c>
      <c r="AM445" s="62">
        <v>0</v>
      </c>
      <c r="AN445" s="62">
        <v>210</v>
      </c>
      <c r="AO445" s="62">
        <v>22</v>
      </c>
      <c r="AP445" s="62">
        <v>340</v>
      </c>
      <c r="AQ445" s="62">
        <v>0</v>
      </c>
    </row>
    <row r="446" spans="1:43">
      <c r="A446" s="116" t="s">
        <v>2543</v>
      </c>
      <c r="B446" s="117" t="s">
        <v>2544</v>
      </c>
      <c r="C446" s="117" t="s">
        <v>6300</v>
      </c>
      <c r="D446" s="117" t="s">
        <v>2545</v>
      </c>
      <c r="E446" s="117" t="s">
        <v>1122</v>
      </c>
      <c r="F446" s="62" t="s">
        <v>288</v>
      </c>
      <c r="G446" s="117" t="s">
        <v>6301</v>
      </c>
      <c r="H446" s="117" t="s">
        <v>6302</v>
      </c>
      <c r="I446" s="117" t="s">
        <v>146</v>
      </c>
      <c r="J446" s="62">
        <v>112.1</v>
      </c>
      <c r="K446" s="62">
        <v>82.3</v>
      </c>
      <c r="L446" s="62">
        <v>24</v>
      </c>
      <c r="M446" s="62">
        <v>218.4</v>
      </c>
      <c r="N446" s="62">
        <v>60</v>
      </c>
      <c r="O446" s="62">
        <v>59</v>
      </c>
      <c r="P446" s="62">
        <v>55</v>
      </c>
      <c r="Q446" s="62">
        <v>60</v>
      </c>
      <c r="R446" s="62">
        <v>58</v>
      </c>
      <c r="S446" s="62">
        <v>54</v>
      </c>
      <c r="T446" s="62">
        <v>57</v>
      </c>
      <c r="U446" s="62">
        <v>59</v>
      </c>
      <c r="V446" s="62">
        <v>68</v>
      </c>
      <c r="W446" s="62">
        <v>75</v>
      </c>
      <c r="X446" s="62">
        <v>86</v>
      </c>
      <c r="Y446" s="62">
        <v>81</v>
      </c>
      <c r="Z446" s="62">
        <v>82</v>
      </c>
      <c r="AA446" s="62">
        <v>88</v>
      </c>
      <c r="AB446" s="62">
        <v>0</v>
      </c>
      <c r="AC446" s="62">
        <v>0</v>
      </c>
      <c r="AD446" s="62">
        <v>0</v>
      </c>
      <c r="AE446" s="62">
        <v>472</v>
      </c>
      <c r="AF446" s="62">
        <v>470</v>
      </c>
      <c r="AG446" s="62">
        <v>40</v>
      </c>
      <c r="AH446" s="62">
        <v>48</v>
      </c>
      <c r="AI446" s="62" t="s">
        <v>290</v>
      </c>
      <c r="AJ446" s="62">
        <v>92</v>
      </c>
      <c r="AK446" s="62">
        <v>87</v>
      </c>
      <c r="AL446" s="62">
        <v>72</v>
      </c>
      <c r="AM446" s="62" t="s">
        <v>290</v>
      </c>
      <c r="AN446" s="62">
        <v>526</v>
      </c>
      <c r="AO446" s="62">
        <v>162</v>
      </c>
      <c r="AP446" s="62">
        <v>942</v>
      </c>
      <c r="AQ446" s="62">
        <v>186</v>
      </c>
    </row>
    <row r="447" spans="1:43">
      <c r="A447" s="116" t="s">
        <v>2546</v>
      </c>
      <c r="B447" s="117" t="s">
        <v>2547</v>
      </c>
      <c r="C447" s="117" t="s">
        <v>6303</v>
      </c>
      <c r="D447" s="117" t="s">
        <v>2550</v>
      </c>
      <c r="E447" s="117" t="s">
        <v>1122</v>
      </c>
      <c r="F447" s="62" t="s">
        <v>288</v>
      </c>
      <c r="G447" s="117" t="s">
        <v>6304</v>
      </c>
      <c r="H447" s="117" t="s">
        <v>6305</v>
      </c>
      <c r="I447" s="117" t="s">
        <v>146</v>
      </c>
      <c r="J447" s="62">
        <v>2.5</v>
      </c>
      <c r="K447" s="62">
        <v>0</v>
      </c>
      <c r="L447" s="62">
        <v>0.5</v>
      </c>
      <c r="M447" s="62">
        <v>3</v>
      </c>
      <c r="N447" s="62" t="s">
        <v>290</v>
      </c>
      <c r="O447" s="62" t="s">
        <v>290</v>
      </c>
      <c r="P447" s="62" t="s">
        <v>290</v>
      </c>
      <c r="Q447" s="62" t="s">
        <v>290</v>
      </c>
      <c r="R447" s="62" t="s">
        <v>290</v>
      </c>
      <c r="S447" s="62" t="s">
        <v>290</v>
      </c>
      <c r="T447" s="62">
        <v>0</v>
      </c>
      <c r="U447" s="62">
        <v>0</v>
      </c>
      <c r="V447" s="62" t="s">
        <v>290</v>
      </c>
      <c r="W447" s="62" t="s">
        <v>290</v>
      </c>
      <c r="X447" s="62">
        <v>0</v>
      </c>
      <c r="Y447" s="62">
        <v>0</v>
      </c>
      <c r="Z447" s="62">
        <v>0</v>
      </c>
      <c r="AA447" s="62">
        <v>0</v>
      </c>
      <c r="AB447" s="62">
        <v>0</v>
      </c>
      <c r="AC447" s="62">
        <v>0</v>
      </c>
      <c r="AD447" s="62">
        <v>0</v>
      </c>
      <c r="AE447" s="62" t="s">
        <v>290</v>
      </c>
      <c r="AF447" s="62" t="s">
        <v>290</v>
      </c>
      <c r="AG447" s="62">
        <v>0</v>
      </c>
      <c r="AH447" s="62">
        <v>0</v>
      </c>
      <c r="AI447" s="62">
        <v>0</v>
      </c>
      <c r="AJ447" s="62">
        <v>0</v>
      </c>
      <c r="AK447" s="62">
        <v>10</v>
      </c>
      <c r="AL447" s="62">
        <v>0</v>
      </c>
      <c r="AM447" s="62">
        <v>0</v>
      </c>
      <c r="AN447" s="62">
        <v>0</v>
      </c>
      <c r="AO447" s="62">
        <v>0</v>
      </c>
      <c r="AP447" s="62">
        <v>10</v>
      </c>
      <c r="AQ447" s="62" t="s">
        <v>290</v>
      </c>
    </row>
    <row r="448" spans="1:43">
      <c r="A448" s="118" t="s">
        <v>6306</v>
      </c>
      <c r="B448" s="117" t="s">
        <v>6307</v>
      </c>
      <c r="C448" s="117" t="s">
        <v>6308</v>
      </c>
      <c r="D448" s="117" t="s">
        <v>2553</v>
      </c>
      <c r="E448" s="117" t="s">
        <v>1122</v>
      </c>
      <c r="F448" s="62" t="s">
        <v>288</v>
      </c>
      <c r="G448" s="117" t="s">
        <v>6309</v>
      </c>
      <c r="H448" s="117" t="s">
        <v>6310</v>
      </c>
      <c r="I448" s="117" t="s">
        <v>146</v>
      </c>
      <c r="N448" s="62">
        <v>0</v>
      </c>
      <c r="O448" s="62">
        <v>0</v>
      </c>
      <c r="P448" s="62">
        <v>0</v>
      </c>
      <c r="Q448" s="62">
        <v>0</v>
      </c>
      <c r="R448" s="62">
        <v>0</v>
      </c>
      <c r="S448" s="62">
        <v>0</v>
      </c>
      <c r="T448" s="62">
        <v>0</v>
      </c>
      <c r="U448" s="62">
        <v>0</v>
      </c>
      <c r="V448" s="62">
        <v>0</v>
      </c>
      <c r="W448" s="62">
        <v>0</v>
      </c>
      <c r="X448" s="62">
        <v>0</v>
      </c>
      <c r="Y448" s="62">
        <v>0</v>
      </c>
      <c r="Z448" s="62">
        <v>0</v>
      </c>
      <c r="AA448" s="62">
        <v>0</v>
      </c>
      <c r="AB448" s="62">
        <v>0</v>
      </c>
      <c r="AC448" s="62">
        <v>0</v>
      </c>
      <c r="AD448" s="62">
        <v>0</v>
      </c>
      <c r="AE448" s="62">
        <v>0</v>
      </c>
      <c r="AF448" s="62">
        <v>0</v>
      </c>
      <c r="AG448" s="62">
        <v>0</v>
      </c>
      <c r="AH448" s="62">
        <v>0</v>
      </c>
      <c r="AI448" s="62">
        <v>0</v>
      </c>
      <c r="AJ448" s="62">
        <v>0</v>
      </c>
      <c r="AK448" s="62">
        <v>0</v>
      </c>
      <c r="AL448" s="62">
        <v>0</v>
      </c>
      <c r="AM448" s="62">
        <v>0</v>
      </c>
      <c r="AN448" s="62">
        <v>0</v>
      </c>
      <c r="AO448" s="62">
        <v>0</v>
      </c>
      <c r="AP448" s="62">
        <v>0</v>
      </c>
      <c r="AQ448" s="62">
        <v>0</v>
      </c>
    </row>
    <row r="449" spans="1:43">
      <c r="A449" s="116" t="s">
        <v>2554</v>
      </c>
      <c r="B449" s="117" t="s">
        <v>2555</v>
      </c>
      <c r="C449" s="117" t="s">
        <v>6311</v>
      </c>
      <c r="D449" s="117" t="s">
        <v>2557</v>
      </c>
      <c r="E449" s="117" t="s">
        <v>1122</v>
      </c>
      <c r="F449" s="62" t="s">
        <v>288</v>
      </c>
      <c r="G449" s="117" t="s">
        <v>6312</v>
      </c>
      <c r="H449" s="117" t="s">
        <v>6313</v>
      </c>
      <c r="I449" s="117" t="s">
        <v>146</v>
      </c>
      <c r="J449" s="62">
        <v>146.6</v>
      </c>
      <c r="K449" s="62">
        <v>121.3</v>
      </c>
      <c r="L449" s="62">
        <v>21</v>
      </c>
      <c r="M449" s="62">
        <v>288.89999999999998</v>
      </c>
      <c r="N449" s="62">
        <v>64</v>
      </c>
      <c r="O449" s="62">
        <v>64</v>
      </c>
      <c r="P449" s="62">
        <v>62</v>
      </c>
      <c r="Q449" s="62">
        <v>61</v>
      </c>
      <c r="R449" s="62">
        <v>63</v>
      </c>
      <c r="S449" s="62">
        <v>63</v>
      </c>
      <c r="T449" s="62">
        <v>0</v>
      </c>
      <c r="U449" s="62">
        <v>0</v>
      </c>
      <c r="V449" s="62">
        <v>0</v>
      </c>
      <c r="W449" s="62">
        <v>0</v>
      </c>
      <c r="X449" s="62">
        <v>0</v>
      </c>
      <c r="Y449" s="62">
        <v>0</v>
      </c>
      <c r="Z449" s="62">
        <v>0</v>
      </c>
      <c r="AA449" s="62">
        <v>0</v>
      </c>
      <c r="AB449" s="62">
        <v>0</v>
      </c>
      <c r="AC449" s="62">
        <v>0</v>
      </c>
      <c r="AD449" s="62">
        <v>0</v>
      </c>
      <c r="AE449" s="62">
        <v>198</v>
      </c>
      <c r="AF449" s="62">
        <v>179</v>
      </c>
      <c r="AG449" s="62">
        <v>60</v>
      </c>
      <c r="AH449" s="62">
        <v>63</v>
      </c>
      <c r="AI449" s="62">
        <v>0</v>
      </c>
      <c r="AJ449" s="62">
        <v>67</v>
      </c>
      <c r="AK449" s="62">
        <v>19</v>
      </c>
      <c r="AL449" s="62">
        <v>21</v>
      </c>
      <c r="AM449" s="62">
        <v>0</v>
      </c>
      <c r="AN449" s="62">
        <v>201</v>
      </c>
      <c r="AO449" s="62">
        <v>69</v>
      </c>
      <c r="AP449" s="62">
        <v>377</v>
      </c>
      <c r="AQ449" s="62">
        <v>19</v>
      </c>
    </row>
    <row r="450" spans="1:43">
      <c r="A450" s="116" t="s">
        <v>2558</v>
      </c>
      <c r="B450" s="117" t="s">
        <v>2559</v>
      </c>
      <c r="C450" s="117" t="s">
        <v>6314</v>
      </c>
      <c r="D450" s="117" t="s">
        <v>2562</v>
      </c>
      <c r="E450" s="117" t="s">
        <v>1122</v>
      </c>
      <c r="F450" s="62" t="s">
        <v>288</v>
      </c>
      <c r="G450" s="117" t="s">
        <v>6315</v>
      </c>
      <c r="H450" s="117" t="s">
        <v>6316</v>
      </c>
      <c r="I450" s="117" t="s">
        <v>146</v>
      </c>
      <c r="J450" s="62">
        <v>35</v>
      </c>
      <c r="K450" s="62">
        <v>10</v>
      </c>
      <c r="L450" s="62">
        <v>9</v>
      </c>
      <c r="M450" s="62">
        <v>54</v>
      </c>
      <c r="N450" s="62">
        <v>43</v>
      </c>
      <c r="O450" s="62">
        <v>48</v>
      </c>
      <c r="P450" s="62">
        <v>41</v>
      </c>
      <c r="Q450" s="62">
        <v>43</v>
      </c>
      <c r="R450" s="62">
        <v>28</v>
      </c>
      <c r="S450" s="62">
        <v>30</v>
      </c>
      <c r="T450" s="62">
        <v>36</v>
      </c>
      <c r="U450" s="62">
        <v>36</v>
      </c>
      <c r="V450" s="62">
        <v>33</v>
      </c>
      <c r="W450" s="62">
        <v>23</v>
      </c>
      <c r="X450" s="62">
        <v>0</v>
      </c>
      <c r="Y450" s="62">
        <v>0</v>
      </c>
      <c r="Z450" s="62">
        <v>0</v>
      </c>
      <c r="AA450" s="62">
        <v>0</v>
      </c>
      <c r="AB450" s="62">
        <v>0</v>
      </c>
      <c r="AC450" s="62">
        <v>0</v>
      </c>
      <c r="AD450" s="62">
        <v>0</v>
      </c>
      <c r="AE450" s="62">
        <v>0</v>
      </c>
      <c r="AF450" s="62">
        <v>361</v>
      </c>
      <c r="AG450" s="62">
        <v>0</v>
      </c>
      <c r="AH450" s="62">
        <v>0</v>
      </c>
      <c r="AI450" s="62">
        <v>0</v>
      </c>
      <c r="AJ450" s="62">
        <v>0</v>
      </c>
      <c r="AK450" s="62">
        <v>0</v>
      </c>
      <c r="AL450" s="62">
        <v>0</v>
      </c>
      <c r="AM450" s="62">
        <v>0</v>
      </c>
      <c r="AN450" s="62">
        <v>361</v>
      </c>
      <c r="AO450" s="62">
        <v>0</v>
      </c>
      <c r="AP450" s="62">
        <v>361</v>
      </c>
      <c r="AQ450" s="62">
        <v>190</v>
      </c>
    </row>
    <row r="451" spans="1:43">
      <c r="A451" s="116" t="s">
        <v>2563</v>
      </c>
      <c r="B451" s="117" t="s">
        <v>2564</v>
      </c>
      <c r="C451" s="117" t="s">
        <v>6311</v>
      </c>
      <c r="D451" s="117" t="s">
        <v>2565</v>
      </c>
      <c r="E451" s="117" t="s">
        <v>1122</v>
      </c>
      <c r="F451" s="62" t="s">
        <v>288</v>
      </c>
      <c r="G451" s="117" t="s">
        <v>6317</v>
      </c>
      <c r="H451" s="117" t="s">
        <v>6313</v>
      </c>
      <c r="I451" s="117" t="s">
        <v>146</v>
      </c>
      <c r="J451" s="62">
        <v>146.6</v>
      </c>
      <c r="K451" s="62">
        <v>121.3</v>
      </c>
      <c r="L451" s="62">
        <v>21</v>
      </c>
      <c r="M451" s="62">
        <v>288.89999999999998</v>
      </c>
      <c r="N451" s="62">
        <v>0</v>
      </c>
      <c r="O451" s="62">
        <v>0</v>
      </c>
      <c r="P451" s="62">
        <v>0</v>
      </c>
      <c r="Q451" s="62">
        <v>0</v>
      </c>
      <c r="R451" s="62">
        <v>0</v>
      </c>
      <c r="S451" s="62">
        <v>0</v>
      </c>
      <c r="T451" s="62">
        <v>73</v>
      </c>
      <c r="U451" s="62">
        <v>75</v>
      </c>
      <c r="V451" s="62">
        <v>78</v>
      </c>
      <c r="W451" s="62">
        <v>80</v>
      </c>
      <c r="X451" s="62">
        <v>135</v>
      </c>
      <c r="Y451" s="62">
        <v>130</v>
      </c>
      <c r="Z451" s="62">
        <v>125</v>
      </c>
      <c r="AA451" s="62">
        <v>123</v>
      </c>
      <c r="AB451" s="62">
        <v>0</v>
      </c>
      <c r="AC451" s="62">
        <v>0</v>
      </c>
      <c r="AD451" s="62">
        <v>0</v>
      </c>
      <c r="AE451" s="62">
        <v>417</v>
      </c>
      <c r="AF451" s="62">
        <v>402</v>
      </c>
      <c r="AG451" s="62">
        <v>402</v>
      </c>
      <c r="AH451" s="62">
        <v>417</v>
      </c>
      <c r="AI451" s="62" t="s">
        <v>290</v>
      </c>
      <c r="AJ451" s="62">
        <v>110</v>
      </c>
      <c r="AK451" s="62">
        <v>45</v>
      </c>
      <c r="AL451" s="62">
        <v>81</v>
      </c>
      <c r="AM451" s="62" t="s">
        <v>290</v>
      </c>
      <c r="AN451" s="62">
        <v>466</v>
      </c>
      <c r="AO451" s="62">
        <v>115</v>
      </c>
      <c r="AP451" s="62">
        <v>819</v>
      </c>
      <c r="AQ451" s="62">
        <v>18</v>
      </c>
    </row>
    <row r="452" spans="1:43">
      <c r="A452" s="116" t="s">
        <v>2566</v>
      </c>
      <c r="B452" s="117" t="s">
        <v>2567</v>
      </c>
      <c r="C452" s="117" t="s">
        <v>6318</v>
      </c>
      <c r="D452" s="117" t="s">
        <v>2570</v>
      </c>
      <c r="E452" s="117" t="s">
        <v>1122</v>
      </c>
      <c r="F452" s="62" t="s">
        <v>288</v>
      </c>
      <c r="G452" s="117" t="s">
        <v>6319</v>
      </c>
      <c r="H452" s="117" t="s">
        <v>6320</v>
      </c>
      <c r="I452" s="117" t="s">
        <v>146</v>
      </c>
      <c r="J452" s="62">
        <v>8.5</v>
      </c>
      <c r="K452" s="62">
        <v>3</v>
      </c>
      <c r="L452" s="62">
        <v>2</v>
      </c>
      <c r="M452" s="62">
        <v>13.5</v>
      </c>
      <c r="N452" s="62" t="s">
        <v>290</v>
      </c>
      <c r="O452" s="62" t="s">
        <v>290</v>
      </c>
      <c r="P452" s="62" t="s">
        <v>290</v>
      </c>
      <c r="Q452" s="62" t="s">
        <v>290</v>
      </c>
      <c r="R452" s="62" t="s">
        <v>290</v>
      </c>
      <c r="S452" s="62" t="s">
        <v>290</v>
      </c>
      <c r="T452" s="62">
        <v>11</v>
      </c>
      <c r="U452" s="62" t="s">
        <v>290</v>
      </c>
      <c r="V452" s="62" t="s">
        <v>290</v>
      </c>
      <c r="W452" s="62" t="s">
        <v>290</v>
      </c>
      <c r="X452" s="62" t="s">
        <v>290</v>
      </c>
      <c r="Y452" s="62" t="s">
        <v>290</v>
      </c>
      <c r="Z452" s="62" t="s">
        <v>290</v>
      </c>
      <c r="AA452" s="62">
        <v>0</v>
      </c>
      <c r="AB452" s="62">
        <v>0</v>
      </c>
      <c r="AC452" s="62">
        <v>0</v>
      </c>
      <c r="AD452" s="62">
        <v>0</v>
      </c>
      <c r="AE452" s="62">
        <v>30</v>
      </c>
      <c r="AF452" s="62">
        <v>33</v>
      </c>
      <c r="AG452" s="62">
        <v>0</v>
      </c>
      <c r="AH452" s="62">
        <v>0</v>
      </c>
      <c r="AI452" s="62">
        <v>0</v>
      </c>
      <c r="AJ452" s="62">
        <v>20</v>
      </c>
      <c r="AK452" s="62">
        <v>13</v>
      </c>
      <c r="AL452" s="62">
        <v>20</v>
      </c>
      <c r="AM452" s="62">
        <v>0</v>
      </c>
      <c r="AN452" s="62">
        <v>0</v>
      </c>
      <c r="AO452" s="62">
        <v>10</v>
      </c>
      <c r="AP452" s="62">
        <v>63</v>
      </c>
      <c r="AQ452" s="62">
        <v>45</v>
      </c>
    </row>
    <row r="453" spans="1:43">
      <c r="A453" s="116" t="s">
        <v>2571</v>
      </c>
      <c r="B453" s="117" t="s">
        <v>2572</v>
      </c>
      <c r="C453" s="117" t="s">
        <v>6321</v>
      </c>
      <c r="D453" s="117" t="s">
        <v>2574</v>
      </c>
      <c r="E453" s="117" t="s">
        <v>1122</v>
      </c>
      <c r="F453" s="62" t="s">
        <v>288</v>
      </c>
      <c r="G453" s="117" t="s">
        <v>6322</v>
      </c>
      <c r="H453" s="117" t="s">
        <v>6323</v>
      </c>
      <c r="I453" s="117" t="s">
        <v>146</v>
      </c>
      <c r="J453" s="62">
        <v>15</v>
      </c>
      <c r="K453" s="62">
        <v>0</v>
      </c>
      <c r="L453" s="62">
        <v>6</v>
      </c>
      <c r="M453" s="62">
        <v>21</v>
      </c>
      <c r="N453" s="62">
        <v>0</v>
      </c>
      <c r="O453" s="62">
        <v>0</v>
      </c>
      <c r="P453" s="62">
        <v>0</v>
      </c>
      <c r="Q453" s="62">
        <v>0</v>
      </c>
      <c r="R453" s="62">
        <v>0</v>
      </c>
      <c r="S453" s="62">
        <v>0</v>
      </c>
      <c r="T453" s="62">
        <v>0</v>
      </c>
      <c r="U453" s="62">
        <v>0</v>
      </c>
      <c r="V453" s="62">
        <v>0</v>
      </c>
      <c r="W453" s="62">
        <v>0</v>
      </c>
      <c r="X453" s="62">
        <v>53</v>
      </c>
      <c r="Y453" s="62">
        <v>51</v>
      </c>
      <c r="Z453" s="62">
        <v>46</v>
      </c>
      <c r="AA453" s="62">
        <v>0</v>
      </c>
      <c r="AB453" s="62">
        <v>0</v>
      </c>
      <c r="AC453" s="62">
        <v>0</v>
      </c>
      <c r="AD453" s="62">
        <v>0</v>
      </c>
      <c r="AE453" s="62">
        <v>0</v>
      </c>
      <c r="AF453" s="62">
        <v>150</v>
      </c>
      <c r="AG453" s="62">
        <v>46</v>
      </c>
      <c r="AH453" s="62">
        <v>0</v>
      </c>
      <c r="AI453" s="62">
        <v>0</v>
      </c>
      <c r="AJ453" s="62">
        <v>0</v>
      </c>
      <c r="AK453" s="62">
        <v>0</v>
      </c>
      <c r="AL453" s="62">
        <v>0</v>
      </c>
      <c r="AM453" s="62">
        <v>0</v>
      </c>
      <c r="AN453" s="62">
        <v>150</v>
      </c>
      <c r="AO453" s="62">
        <v>0</v>
      </c>
      <c r="AP453" s="62">
        <v>150</v>
      </c>
      <c r="AQ453" s="62">
        <v>90</v>
      </c>
    </row>
    <row r="454" spans="1:43">
      <c r="A454" s="116" t="s">
        <v>2575</v>
      </c>
      <c r="B454" s="117" t="s">
        <v>2576</v>
      </c>
      <c r="C454" s="117" t="s">
        <v>6324</v>
      </c>
      <c r="D454" s="117" t="s">
        <v>2578</v>
      </c>
      <c r="E454" s="117" t="s">
        <v>1122</v>
      </c>
      <c r="F454" s="62" t="s">
        <v>288</v>
      </c>
      <c r="G454" s="117" t="s">
        <v>6325</v>
      </c>
      <c r="H454" s="117" t="s">
        <v>6326</v>
      </c>
      <c r="I454" s="117" t="s">
        <v>146</v>
      </c>
      <c r="J454" s="62">
        <v>14</v>
      </c>
      <c r="K454" s="62">
        <v>5</v>
      </c>
      <c r="L454" s="62">
        <v>12</v>
      </c>
      <c r="M454" s="62">
        <v>31</v>
      </c>
      <c r="N454" s="62">
        <v>0</v>
      </c>
      <c r="O454" s="62">
        <v>0</v>
      </c>
      <c r="P454" s="62">
        <v>0</v>
      </c>
      <c r="Q454" s="62">
        <v>0</v>
      </c>
      <c r="R454" s="62">
        <v>0</v>
      </c>
      <c r="S454" s="62">
        <v>0</v>
      </c>
      <c r="T454" s="62">
        <v>0</v>
      </c>
      <c r="U454" s="62">
        <v>0</v>
      </c>
      <c r="V454" s="62">
        <v>0</v>
      </c>
      <c r="W454" s="62">
        <v>0</v>
      </c>
      <c r="X454" s="62">
        <v>20</v>
      </c>
      <c r="Y454" s="62">
        <v>37</v>
      </c>
      <c r="Z454" s="62">
        <v>29</v>
      </c>
      <c r="AA454" s="62">
        <v>32</v>
      </c>
      <c r="AB454" s="62">
        <v>0</v>
      </c>
      <c r="AC454" s="62">
        <v>0</v>
      </c>
      <c r="AD454" s="62">
        <v>0</v>
      </c>
      <c r="AE454" s="62">
        <v>83</v>
      </c>
      <c r="AF454" s="62">
        <v>35</v>
      </c>
      <c r="AG454" s="62">
        <v>13</v>
      </c>
      <c r="AH454" s="62">
        <v>19</v>
      </c>
      <c r="AI454" s="62">
        <v>0</v>
      </c>
      <c r="AJ454" s="62" t="s">
        <v>290</v>
      </c>
      <c r="AK454" s="62">
        <v>26</v>
      </c>
      <c r="AL454" s="62">
        <v>23</v>
      </c>
      <c r="AM454" s="62">
        <v>0</v>
      </c>
      <c r="AN454" s="62">
        <v>44</v>
      </c>
      <c r="AO454" s="62">
        <v>21</v>
      </c>
      <c r="AP454" s="62">
        <v>118</v>
      </c>
      <c r="AQ454" s="62">
        <v>24</v>
      </c>
    </row>
    <row r="455" spans="1:43">
      <c r="A455" s="116" t="s">
        <v>2579</v>
      </c>
      <c r="B455" s="117" t="s">
        <v>2580</v>
      </c>
      <c r="C455" s="117" t="s">
        <v>5941</v>
      </c>
      <c r="D455" s="117" t="s">
        <v>2581</v>
      </c>
      <c r="E455" s="117" t="s">
        <v>1122</v>
      </c>
      <c r="F455" s="62" t="s">
        <v>288</v>
      </c>
      <c r="G455" s="117" t="s">
        <v>6327</v>
      </c>
      <c r="H455" s="117" t="s">
        <v>5943</v>
      </c>
      <c r="I455" s="117" t="s">
        <v>146</v>
      </c>
      <c r="J455" s="62">
        <v>28</v>
      </c>
      <c r="K455" s="62">
        <v>8</v>
      </c>
      <c r="L455" s="62">
        <v>6</v>
      </c>
      <c r="M455" s="62">
        <v>42</v>
      </c>
      <c r="N455" s="62">
        <v>0</v>
      </c>
      <c r="O455" s="62">
        <v>0</v>
      </c>
      <c r="P455" s="62">
        <v>0</v>
      </c>
      <c r="Q455" s="62">
        <v>0</v>
      </c>
      <c r="R455" s="62">
        <v>0</v>
      </c>
      <c r="S455" s="62">
        <v>89</v>
      </c>
      <c r="T455" s="62">
        <v>80</v>
      </c>
      <c r="U455" s="62">
        <v>84</v>
      </c>
      <c r="V455" s="62">
        <v>92</v>
      </c>
      <c r="W455" s="62">
        <v>81</v>
      </c>
      <c r="X455" s="62">
        <v>0</v>
      </c>
      <c r="Y455" s="62">
        <v>0</v>
      </c>
      <c r="Z455" s="62">
        <v>0</v>
      </c>
      <c r="AA455" s="62">
        <v>0</v>
      </c>
      <c r="AB455" s="62">
        <v>0</v>
      </c>
      <c r="AC455" s="62">
        <v>0</v>
      </c>
      <c r="AD455" s="62">
        <v>0</v>
      </c>
      <c r="AE455" s="62">
        <v>230</v>
      </c>
      <c r="AF455" s="62">
        <v>196</v>
      </c>
      <c r="AG455" s="62">
        <v>0</v>
      </c>
      <c r="AH455" s="62">
        <v>0</v>
      </c>
      <c r="AI455" s="62" t="s">
        <v>290</v>
      </c>
      <c r="AJ455" s="62">
        <v>56</v>
      </c>
      <c r="AK455" s="62">
        <v>64</v>
      </c>
      <c r="AL455" s="62">
        <v>34</v>
      </c>
      <c r="AM455" s="62">
        <v>0</v>
      </c>
      <c r="AN455" s="62">
        <v>200</v>
      </c>
      <c r="AO455" s="62">
        <v>71</v>
      </c>
      <c r="AP455" s="62">
        <v>426</v>
      </c>
      <c r="AQ455" s="62">
        <v>14</v>
      </c>
    </row>
    <row r="456" spans="1:43">
      <c r="A456" s="116" t="s">
        <v>2582</v>
      </c>
      <c r="B456" s="117" t="s">
        <v>2583</v>
      </c>
      <c r="C456" s="117" t="s">
        <v>6328</v>
      </c>
      <c r="D456" s="117" t="s">
        <v>2586</v>
      </c>
      <c r="E456" s="117" t="s">
        <v>1122</v>
      </c>
      <c r="F456" s="62" t="s">
        <v>288</v>
      </c>
      <c r="G456" s="117" t="s">
        <v>6329</v>
      </c>
      <c r="H456" s="117" t="s">
        <v>6330</v>
      </c>
      <c r="I456" s="117" t="s">
        <v>146</v>
      </c>
      <c r="J456" s="62">
        <v>9</v>
      </c>
      <c r="K456" s="62">
        <v>0</v>
      </c>
      <c r="L456" s="62">
        <v>2</v>
      </c>
      <c r="M456" s="62">
        <v>11</v>
      </c>
      <c r="N456" s="62">
        <v>0</v>
      </c>
      <c r="O456" s="62">
        <v>19</v>
      </c>
      <c r="P456" s="62">
        <v>19</v>
      </c>
      <c r="Q456" s="62">
        <v>21</v>
      </c>
      <c r="R456" s="62">
        <v>14</v>
      </c>
      <c r="S456" s="62" t="s">
        <v>290</v>
      </c>
      <c r="T456" s="62">
        <v>13</v>
      </c>
      <c r="U456" s="62">
        <v>10</v>
      </c>
      <c r="V456" s="62">
        <v>13</v>
      </c>
      <c r="W456" s="62">
        <v>11</v>
      </c>
      <c r="X456" s="62">
        <v>0</v>
      </c>
      <c r="Y456" s="62">
        <v>0</v>
      </c>
      <c r="Z456" s="62">
        <v>0</v>
      </c>
      <c r="AA456" s="62">
        <v>0</v>
      </c>
      <c r="AB456" s="62">
        <v>0</v>
      </c>
      <c r="AC456" s="62">
        <v>0</v>
      </c>
      <c r="AD456" s="62">
        <v>0</v>
      </c>
      <c r="AE456" s="62">
        <v>56</v>
      </c>
      <c r="AF456" s="62">
        <v>69</v>
      </c>
      <c r="AG456" s="62">
        <v>0</v>
      </c>
      <c r="AH456" s="62">
        <v>0</v>
      </c>
      <c r="AI456" s="62">
        <v>0</v>
      </c>
      <c r="AJ456" s="62">
        <v>0</v>
      </c>
      <c r="AK456" s="62" t="s">
        <v>290</v>
      </c>
      <c r="AL456" s="62">
        <v>0</v>
      </c>
      <c r="AM456" s="62">
        <v>0</v>
      </c>
      <c r="AN456" s="62">
        <v>122</v>
      </c>
      <c r="AO456" s="62">
        <v>0</v>
      </c>
      <c r="AP456" s="62">
        <v>125</v>
      </c>
      <c r="AQ456" s="62">
        <v>100</v>
      </c>
    </row>
    <row r="457" spans="1:43">
      <c r="A457" s="116" t="s">
        <v>2587</v>
      </c>
      <c r="B457" s="117" t="s">
        <v>2588</v>
      </c>
      <c r="C457" s="117" t="s">
        <v>6331</v>
      </c>
      <c r="D457" s="117" t="s">
        <v>2591</v>
      </c>
      <c r="E457" s="117" t="s">
        <v>1122</v>
      </c>
      <c r="F457" s="62" t="s">
        <v>288</v>
      </c>
      <c r="G457" s="117" t="s">
        <v>6332</v>
      </c>
      <c r="H457" s="117" t="s">
        <v>6333</v>
      </c>
      <c r="I457" s="117" t="s">
        <v>146</v>
      </c>
      <c r="J457" s="62">
        <v>13</v>
      </c>
      <c r="K457" s="62">
        <v>3</v>
      </c>
      <c r="L457" s="62">
        <v>3</v>
      </c>
      <c r="M457" s="62">
        <v>19</v>
      </c>
      <c r="N457" s="62">
        <v>15</v>
      </c>
      <c r="O457" s="62">
        <v>21</v>
      </c>
      <c r="P457" s="62">
        <v>21</v>
      </c>
      <c r="Q457" s="62">
        <v>19</v>
      </c>
      <c r="R457" s="62">
        <v>21</v>
      </c>
      <c r="S457" s="62">
        <v>19</v>
      </c>
      <c r="T457" s="62">
        <v>12</v>
      </c>
      <c r="U457" s="62">
        <v>14</v>
      </c>
      <c r="V457" s="62">
        <v>20</v>
      </c>
      <c r="W457" s="62" t="s">
        <v>290</v>
      </c>
      <c r="X457" s="62">
        <v>0</v>
      </c>
      <c r="Y457" s="62">
        <v>0</v>
      </c>
      <c r="Z457" s="62">
        <v>0</v>
      </c>
      <c r="AA457" s="62">
        <v>0</v>
      </c>
      <c r="AB457" s="62">
        <v>0</v>
      </c>
      <c r="AC457" s="62">
        <v>0</v>
      </c>
      <c r="AD457" s="62">
        <v>0</v>
      </c>
      <c r="AE457" s="62">
        <v>90</v>
      </c>
      <c r="AF457" s="62">
        <v>78</v>
      </c>
      <c r="AG457" s="62">
        <v>0</v>
      </c>
      <c r="AH457" s="62">
        <v>0</v>
      </c>
      <c r="AI457" s="62">
        <v>0</v>
      </c>
      <c r="AJ457" s="62">
        <v>53</v>
      </c>
      <c r="AK457" s="62">
        <v>47</v>
      </c>
      <c r="AL457" s="62">
        <v>0</v>
      </c>
      <c r="AM457" s="62">
        <v>0</v>
      </c>
      <c r="AN457" s="62">
        <v>68</v>
      </c>
      <c r="AO457" s="62">
        <v>0</v>
      </c>
      <c r="AP457" s="62">
        <v>168</v>
      </c>
      <c r="AQ457" s="62">
        <v>150</v>
      </c>
    </row>
    <row r="458" spans="1:43">
      <c r="A458" s="116" t="s">
        <v>2592</v>
      </c>
      <c r="B458" s="117" t="s">
        <v>2593</v>
      </c>
      <c r="C458" s="117" t="s">
        <v>6334</v>
      </c>
      <c r="D458" s="117" t="s">
        <v>2595</v>
      </c>
      <c r="E458" s="117" t="s">
        <v>1122</v>
      </c>
      <c r="F458" s="62" t="s">
        <v>288</v>
      </c>
      <c r="G458" s="117" t="s">
        <v>6335</v>
      </c>
      <c r="H458" s="117" t="s">
        <v>6336</v>
      </c>
      <c r="I458" s="117" t="s">
        <v>146</v>
      </c>
      <c r="J458" s="62">
        <v>9</v>
      </c>
      <c r="K458" s="62">
        <v>8</v>
      </c>
      <c r="L458" s="62">
        <v>4.5</v>
      </c>
      <c r="M458" s="62">
        <v>21.5</v>
      </c>
      <c r="N458" s="62">
        <v>0</v>
      </c>
      <c r="O458" s="62">
        <v>0</v>
      </c>
      <c r="P458" s="62">
        <v>0</v>
      </c>
      <c r="Q458" s="62">
        <v>0</v>
      </c>
      <c r="R458" s="62">
        <v>0</v>
      </c>
      <c r="S458" s="62">
        <v>0</v>
      </c>
      <c r="T458" s="62">
        <v>0</v>
      </c>
      <c r="U458" s="62">
        <v>0</v>
      </c>
      <c r="V458" s="62">
        <v>0</v>
      </c>
      <c r="W458" s="62">
        <v>0</v>
      </c>
      <c r="X458" s="62">
        <v>18</v>
      </c>
      <c r="Y458" s="62">
        <v>21</v>
      </c>
      <c r="Z458" s="62">
        <v>14</v>
      </c>
      <c r="AA458" s="62">
        <v>12</v>
      </c>
      <c r="AB458" s="62">
        <v>0</v>
      </c>
      <c r="AC458" s="62">
        <v>0</v>
      </c>
      <c r="AD458" s="62">
        <v>0</v>
      </c>
      <c r="AE458" s="62">
        <v>0</v>
      </c>
      <c r="AF458" s="62">
        <v>65</v>
      </c>
      <c r="AG458" s="62" t="s">
        <v>290</v>
      </c>
      <c r="AH458" s="62">
        <v>0</v>
      </c>
      <c r="AI458" s="62">
        <v>0</v>
      </c>
      <c r="AJ458" s="62">
        <v>0</v>
      </c>
      <c r="AK458" s="62">
        <v>0</v>
      </c>
      <c r="AL458" s="62">
        <v>0</v>
      </c>
      <c r="AM458" s="62">
        <v>0</v>
      </c>
      <c r="AN458" s="62">
        <v>65</v>
      </c>
      <c r="AO458" s="62">
        <v>0</v>
      </c>
      <c r="AP458" s="62">
        <v>65</v>
      </c>
      <c r="AQ458" s="62">
        <v>39</v>
      </c>
    </row>
    <row r="459" spans="1:43">
      <c r="A459" s="116" t="s">
        <v>2596</v>
      </c>
      <c r="B459" s="117" t="s">
        <v>2597</v>
      </c>
      <c r="C459" s="117" t="s">
        <v>6337</v>
      </c>
      <c r="D459" s="117" t="s">
        <v>2599</v>
      </c>
      <c r="E459" s="117" t="s">
        <v>1122</v>
      </c>
      <c r="F459" s="62" t="s">
        <v>288</v>
      </c>
      <c r="G459" s="117" t="s">
        <v>6338</v>
      </c>
      <c r="H459" s="117" t="s">
        <v>6339</v>
      </c>
      <c r="I459" s="117" t="s">
        <v>146</v>
      </c>
      <c r="J459" s="62">
        <v>19</v>
      </c>
      <c r="K459" s="62">
        <v>14</v>
      </c>
      <c r="L459" s="62">
        <v>5.5</v>
      </c>
      <c r="M459" s="62">
        <v>38.5</v>
      </c>
      <c r="N459" s="62">
        <v>0</v>
      </c>
      <c r="O459" s="62">
        <v>0</v>
      </c>
      <c r="P459" s="62">
        <v>0</v>
      </c>
      <c r="Q459" s="62">
        <v>0</v>
      </c>
      <c r="R459" s="62">
        <v>0</v>
      </c>
      <c r="S459" s="62">
        <v>0</v>
      </c>
      <c r="T459" s="62">
        <v>0</v>
      </c>
      <c r="U459" s="62">
        <v>0</v>
      </c>
      <c r="V459" s="62">
        <v>0</v>
      </c>
      <c r="W459" s="62">
        <v>0</v>
      </c>
      <c r="X459" s="62">
        <v>14</v>
      </c>
      <c r="Y459" s="62">
        <v>26</v>
      </c>
      <c r="Z459" s="62">
        <v>22</v>
      </c>
      <c r="AA459" s="62">
        <v>17</v>
      </c>
      <c r="AB459" s="62">
        <v>0</v>
      </c>
      <c r="AC459" s="62">
        <v>0</v>
      </c>
      <c r="AD459" s="62">
        <v>0</v>
      </c>
      <c r="AE459" s="62">
        <v>79</v>
      </c>
      <c r="AF459" s="62">
        <v>0</v>
      </c>
      <c r="AG459" s="62">
        <v>0</v>
      </c>
      <c r="AH459" s="62">
        <v>17</v>
      </c>
      <c r="AI459" s="62">
        <v>0</v>
      </c>
      <c r="AJ459" s="62">
        <v>0</v>
      </c>
      <c r="AK459" s="62" t="s">
        <v>290</v>
      </c>
      <c r="AL459" s="62" t="s">
        <v>290</v>
      </c>
      <c r="AM459" s="62">
        <v>0</v>
      </c>
      <c r="AN459" s="62">
        <v>75</v>
      </c>
      <c r="AO459" s="62" t="s">
        <v>290</v>
      </c>
      <c r="AP459" s="62">
        <v>79</v>
      </c>
      <c r="AQ459" s="62">
        <v>51</v>
      </c>
    </row>
    <row r="460" spans="1:43">
      <c r="A460" s="116" t="s">
        <v>2600</v>
      </c>
      <c r="B460" s="117" t="s">
        <v>2601</v>
      </c>
      <c r="C460" s="117" t="s">
        <v>6340</v>
      </c>
      <c r="D460" s="117" t="s">
        <v>2603</v>
      </c>
      <c r="E460" s="117" t="s">
        <v>1122</v>
      </c>
      <c r="F460" s="62" t="s">
        <v>288</v>
      </c>
      <c r="G460" s="117" t="s">
        <v>6341</v>
      </c>
      <c r="H460" s="117" t="s">
        <v>6342</v>
      </c>
      <c r="I460" s="117" t="s">
        <v>146</v>
      </c>
      <c r="J460" s="62">
        <v>9</v>
      </c>
      <c r="K460" s="62">
        <v>7.5</v>
      </c>
      <c r="L460" s="62">
        <v>1</v>
      </c>
      <c r="M460" s="62">
        <v>17.5</v>
      </c>
      <c r="N460" s="62">
        <v>0</v>
      </c>
      <c r="O460" s="62" t="s">
        <v>290</v>
      </c>
      <c r="P460" s="62" t="s">
        <v>290</v>
      </c>
      <c r="Q460" s="62" t="s">
        <v>290</v>
      </c>
      <c r="R460" s="62" t="s">
        <v>290</v>
      </c>
      <c r="S460" s="62" t="s">
        <v>290</v>
      </c>
      <c r="T460" s="62" t="s">
        <v>290</v>
      </c>
      <c r="U460" s="62" t="s">
        <v>290</v>
      </c>
      <c r="V460" s="62" t="s">
        <v>290</v>
      </c>
      <c r="W460" s="62" t="s">
        <v>290</v>
      </c>
      <c r="X460" s="62" t="s">
        <v>290</v>
      </c>
      <c r="Y460" s="62" t="s">
        <v>290</v>
      </c>
      <c r="Z460" s="62">
        <v>11</v>
      </c>
      <c r="AA460" s="62" t="s">
        <v>290</v>
      </c>
      <c r="AB460" s="62">
        <v>0</v>
      </c>
      <c r="AC460" s="62">
        <v>0</v>
      </c>
      <c r="AD460" s="62">
        <v>0</v>
      </c>
      <c r="AE460" s="62">
        <v>41</v>
      </c>
      <c r="AF460" s="62">
        <v>43</v>
      </c>
      <c r="AG460" s="62" t="s">
        <v>290</v>
      </c>
      <c r="AH460" s="62">
        <v>0</v>
      </c>
      <c r="AI460" s="62">
        <v>0</v>
      </c>
      <c r="AJ460" s="62">
        <v>0</v>
      </c>
      <c r="AK460" s="62">
        <v>80</v>
      </c>
      <c r="AL460" s="62">
        <v>0</v>
      </c>
      <c r="AM460" s="62">
        <v>0</v>
      </c>
      <c r="AN460" s="62">
        <v>0</v>
      </c>
      <c r="AO460" s="62" t="s">
        <v>290</v>
      </c>
      <c r="AP460" s="62">
        <v>84</v>
      </c>
      <c r="AQ460" s="62">
        <v>70</v>
      </c>
    </row>
    <row r="461" spans="1:43">
      <c r="A461" s="116" t="s">
        <v>2604</v>
      </c>
      <c r="B461" s="117" t="s">
        <v>2605</v>
      </c>
      <c r="C461" s="117" t="s">
        <v>6343</v>
      </c>
      <c r="D461" s="117" t="s">
        <v>2607</v>
      </c>
      <c r="E461" s="117" t="s">
        <v>1122</v>
      </c>
      <c r="F461" s="62" t="s">
        <v>288</v>
      </c>
      <c r="G461" s="117" t="s">
        <v>6344</v>
      </c>
      <c r="H461" s="117" t="s">
        <v>6345</v>
      </c>
      <c r="I461" s="117" t="s">
        <v>146</v>
      </c>
      <c r="J461" s="62">
        <v>22</v>
      </c>
      <c r="K461" s="62">
        <v>7.5</v>
      </c>
      <c r="L461" s="62">
        <v>3</v>
      </c>
      <c r="M461" s="62">
        <v>32.5</v>
      </c>
      <c r="N461" s="62">
        <v>0</v>
      </c>
      <c r="O461" s="62">
        <v>0</v>
      </c>
      <c r="P461" s="62">
        <v>0</v>
      </c>
      <c r="Q461" s="62">
        <v>0</v>
      </c>
      <c r="R461" s="62">
        <v>0</v>
      </c>
      <c r="S461" s="62">
        <v>0</v>
      </c>
      <c r="T461" s="62">
        <v>0</v>
      </c>
      <c r="U461" s="62">
        <v>0</v>
      </c>
      <c r="V461" s="62">
        <v>0</v>
      </c>
      <c r="W461" s="62">
        <v>0</v>
      </c>
      <c r="X461" s="62">
        <v>64</v>
      </c>
      <c r="Y461" s="62">
        <v>52</v>
      </c>
      <c r="Z461" s="62">
        <v>73</v>
      </c>
      <c r="AA461" s="62">
        <v>65</v>
      </c>
      <c r="AB461" s="62">
        <v>0</v>
      </c>
      <c r="AC461" s="62">
        <v>0</v>
      </c>
      <c r="AD461" s="62">
        <v>0</v>
      </c>
      <c r="AE461" s="62">
        <v>254</v>
      </c>
      <c r="AF461" s="62">
        <v>0</v>
      </c>
      <c r="AG461" s="62">
        <v>0</v>
      </c>
      <c r="AH461" s="62">
        <v>53</v>
      </c>
      <c r="AI461" s="62">
        <v>0</v>
      </c>
      <c r="AJ461" s="62">
        <v>0</v>
      </c>
      <c r="AK461" s="62">
        <v>0</v>
      </c>
      <c r="AL461" s="62">
        <v>0</v>
      </c>
      <c r="AM461" s="62">
        <v>0</v>
      </c>
      <c r="AN461" s="62">
        <v>254</v>
      </c>
      <c r="AO461" s="62">
        <v>0</v>
      </c>
      <c r="AP461" s="62">
        <v>254</v>
      </c>
      <c r="AQ461" s="62">
        <v>100</v>
      </c>
    </row>
    <row r="462" spans="1:43">
      <c r="A462" s="116" t="s">
        <v>2608</v>
      </c>
      <c r="B462" s="117" t="s">
        <v>2609</v>
      </c>
      <c r="C462" s="117" t="s">
        <v>6346</v>
      </c>
      <c r="D462" s="117" t="s">
        <v>2612</v>
      </c>
      <c r="E462" s="117" t="s">
        <v>1122</v>
      </c>
      <c r="F462" s="62" t="s">
        <v>288</v>
      </c>
      <c r="G462" s="117" t="s">
        <v>6347</v>
      </c>
      <c r="H462" s="117" t="s">
        <v>6348</v>
      </c>
      <c r="I462" s="117" t="s">
        <v>146</v>
      </c>
      <c r="J462" s="62">
        <v>25</v>
      </c>
      <c r="K462" s="62">
        <v>7</v>
      </c>
      <c r="L462" s="62">
        <v>7</v>
      </c>
      <c r="M462" s="62">
        <v>39</v>
      </c>
      <c r="N462" s="62">
        <v>37</v>
      </c>
      <c r="O462" s="62">
        <v>30</v>
      </c>
      <c r="P462" s="62">
        <v>24</v>
      </c>
      <c r="Q462" s="62">
        <v>21</v>
      </c>
      <c r="R462" s="62">
        <v>24</v>
      </c>
      <c r="S462" s="62">
        <v>19</v>
      </c>
      <c r="T462" s="62">
        <v>16</v>
      </c>
      <c r="U462" s="62">
        <v>19</v>
      </c>
      <c r="V462" s="62">
        <v>14</v>
      </c>
      <c r="W462" s="62">
        <v>13</v>
      </c>
      <c r="X462" s="62">
        <v>0</v>
      </c>
      <c r="Y462" s="62">
        <v>0</v>
      </c>
      <c r="Z462" s="62">
        <v>0</v>
      </c>
      <c r="AA462" s="62">
        <v>0</v>
      </c>
      <c r="AB462" s="62">
        <v>0</v>
      </c>
      <c r="AC462" s="62">
        <v>0</v>
      </c>
      <c r="AD462" s="62">
        <v>0</v>
      </c>
      <c r="AE462" s="62">
        <v>111</v>
      </c>
      <c r="AF462" s="62">
        <v>106</v>
      </c>
      <c r="AG462" s="62">
        <v>0</v>
      </c>
      <c r="AH462" s="62">
        <v>0</v>
      </c>
      <c r="AI462" s="62">
        <v>0</v>
      </c>
      <c r="AJ462" s="62">
        <v>11</v>
      </c>
      <c r="AK462" s="62">
        <v>89</v>
      </c>
      <c r="AL462" s="62">
        <v>12</v>
      </c>
      <c r="AM462" s="62" t="s">
        <v>290</v>
      </c>
      <c r="AN462" s="62">
        <v>68</v>
      </c>
      <c r="AO462" s="62">
        <v>35</v>
      </c>
      <c r="AP462" s="62">
        <v>217</v>
      </c>
      <c r="AQ462" s="62">
        <v>20</v>
      </c>
    </row>
    <row r="463" spans="1:43">
      <c r="A463" s="116" t="s">
        <v>2613</v>
      </c>
      <c r="B463" s="117" t="s">
        <v>2614</v>
      </c>
      <c r="C463" s="117" t="s">
        <v>6349</v>
      </c>
      <c r="D463" s="117" t="s">
        <v>2616</v>
      </c>
      <c r="E463" s="117" t="s">
        <v>1122</v>
      </c>
      <c r="F463" s="62" t="s">
        <v>288</v>
      </c>
      <c r="G463" s="117" t="s">
        <v>6350</v>
      </c>
      <c r="H463" s="117" t="s">
        <v>6351</v>
      </c>
      <c r="I463" s="117" t="s">
        <v>146</v>
      </c>
      <c r="J463" s="62">
        <v>4</v>
      </c>
      <c r="K463" s="62">
        <v>0</v>
      </c>
      <c r="L463" s="62">
        <v>1</v>
      </c>
      <c r="M463" s="62">
        <v>5</v>
      </c>
      <c r="N463" s="62">
        <v>0</v>
      </c>
      <c r="O463" s="62">
        <v>0</v>
      </c>
      <c r="P463" s="62">
        <v>0</v>
      </c>
      <c r="Q463" s="62">
        <v>0</v>
      </c>
      <c r="R463" s="62">
        <v>0</v>
      </c>
      <c r="S463" s="62">
        <v>0</v>
      </c>
      <c r="T463" s="62">
        <v>0</v>
      </c>
      <c r="U463" s="62">
        <v>0</v>
      </c>
      <c r="V463" s="62">
        <v>0</v>
      </c>
      <c r="W463" s="62">
        <v>0</v>
      </c>
      <c r="X463" s="62">
        <v>0</v>
      </c>
      <c r="Y463" s="62">
        <v>21</v>
      </c>
      <c r="Z463" s="62">
        <v>22</v>
      </c>
      <c r="AA463" s="62">
        <v>26</v>
      </c>
      <c r="AB463" s="62">
        <v>0</v>
      </c>
      <c r="AC463" s="62">
        <v>0</v>
      </c>
      <c r="AD463" s="62">
        <v>0</v>
      </c>
      <c r="AE463" s="62">
        <v>29</v>
      </c>
      <c r="AF463" s="62">
        <v>40</v>
      </c>
      <c r="AG463" s="62">
        <v>27</v>
      </c>
      <c r="AH463" s="62">
        <v>21</v>
      </c>
      <c r="AI463" s="62">
        <v>0</v>
      </c>
      <c r="AJ463" s="62">
        <v>0</v>
      </c>
      <c r="AK463" s="62">
        <v>46</v>
      </c>
      <c r="AL463" s="62">
        <v>23</v>
      </c>
      <c r="AM463" s="62">
        <v>0</v>
      </c>
      <c r="AN463" s="62">
        <v>0</v>
      </c>
      <c r="AO463" s="62">
        <v>0</v>
      </c>
      <c r="AP463" s="62">
        <v>69</v>
      </c>
      <c r="AQ463" s="62">
        <v>67</v>
      </c>
    </row>
    <row r="464" spans="1:43">
      <c r="A464" s="116" t="s">
        <v>2617</v>
      </c>
      <c r="B464" s="117" t="s">
        <v>2618</v>
      </c>
      <c r="C464" s="117" t="s">
        <v>6352</v>
      </c>
      <c r="D464" s="117" t="s">
        <v>2621</v>
      </c>
      <c r="E464" s="117" t="s">
        <v>1122</v>
      </c>
      <c r="F464" s="62" t="s">
        <v>288</v>
      </c>
      <c r="G464" s="117" t="s">
        <v>6353</v>
      </c>
      <c r="H464" s="117" t="s">
        <v>6354</v>
      </c>
      <c r="I464" s="117" t="s">
        <v>146</v>
      </c>
      <c r="J464" s="62">
        <v>24.3</v>
      </c>
      <c r="K464" s="62">
        <v>7</v>
      </c>
      <c r="L464" s="62">
        <v>5</v>
      </c>
      <c r="M464" s="62">
        <v>36.299999999999997</v>
      </c>
      <c r="N464" s="62">
        <v>0</v>
      </c>
      <c r="O464" s="62">
        <v>0</v>
      </c>
      <c r="P464" s="62">
        <v>0</v>
      </c>
      <c r="Q464" s="62">
        <v>0</v>
      </c>
      <c r="R464" s="62">
        <v>0</v>
      </c>
      <c r="S464" s="62">
        <v>0</v>
      </c>
      <c r="T464" s="62">
        <v>0</v>
      </c>
      <c r="U464" s="62">
        <v>0</v>
      </c>
      <c r="V464" s="62">
        <v>0</v>
      </c>
      <c r="W464" s="62">
        <v>0</v>
      </c>
      <c r="X464" s="62">
        <v>31</v>
      </c>
      <c r="Y464" s="62">
        <v>28</v>
      </c>
      <c r="Z464" s="62">
        <v>19</v>
      </c>
      <c r="AA464" s="62">
        <v>37</v>
      </c>
      <c r="AB464" s="62">
        <v>0</v>
      </c>
      <c r="AC464" s="62">
        <v>0</v>
      </c>
      <c r="AD464" s="62">
        <v>0</v>
      </c>
      <c r="AE464" s="62">
        <v>115</v>
      </c>
      <c r="AF464" s="62">
        <v>0</v>
      </c>
      <c r="AG464" s="62">
        <v>0</v>
      </c>
      <c r="AH464" s="62">
        <v>37</v>
      </c>
      <c r="AI464" s="62">
        <v>0</v>
      </c>
      <c r="AJ464" s="62">
        <v>0</v>
      </c>
      <c r="AK464" s="62">
        <v>0</v>
      </c>
      <c r="AL464" s="62">
        <v>0</v>
      </c>
      <c r="AM464" s="62">
        <v>0</v>
      </c>
      <c r="AN464" s="62">
        <v>113</v>
      </c>
      <c r="AO464" s="62" t="s">
        <v>290</v>
      </c>
      <c r="AP464" s="62">
        <v>115</v>
      </c>
      <c r="AQ464" s="62">
        <v>75</v>
      </c>
    </row>
    <row r="465" spans="1:43">
      <c r="A465" s="116" t="s">
        <v>2622</v>
      </c>
      <c r="B465" s="117" t="s">
        <v>2623</v>
      </c>
      <c r="C465" s="117" t="s">
        <v>6355</v>
      </c>
      <c r="D465" s="117" t="s">
        <v>2626</v>
      </c>
      <c r="E465" s="117" t="s">
        <v>1122</v>
      </c>
      <c r="F465" s="62" t="s">
        <v>288</v>
      </c>
      <c r="G465" s="117" t="s">
        <v>6356</v>
      </c>
      <c r="H465" s="117" t="s">
        <v>6357</v>
      </c>
      <c r="I465" s="117" t="s">
        <v>146</v>
      </c>
      <c r="J465" s="62">
        <v>8</v>
      </c>
      <c r="K465" s="62">
        <v>7</v>
      </c>
      <c r="L465" s="62">
        <v>4</v>
      </c>
      <c r="M465" s="62">
        <v>19</v>
      </c>
      <c r="N465" s="62" t="s">
        <v>290</v>
      </c>
      <c r="O465" s="62">
        <v>12</v>
      </c>
      <c r="P465" s="62" t="s">
        <v>290</v>
      </c>
      <c r="Q465" s="62">
        <v>10</v>
      </c>
      <c r="R465" s="62" t="s">
        <v>290</v>
      </c>
      <c r="S465" s="62" t="s">
        <v>290</v>
      </c>
      <c r="T465" s="62">
        <v>10</v>
      </c>
      <c r="U465" s="62" t="s">
        <v>290</v>
      </c>
      <c r="V465" s="62" t="s">
        <v>290</v>
      </c>
      <c r="W465" s="62" t="s">
        <v>290</v>
      </c>
      <c r="X465" s="62">
        <v>0</v>
      </c>
      <c r="Y465" s="62">
        <v>0</v>
      </c>
      <c r="Z465" s="62">
        <v>0</v>
      </c>
      <c r="AA465" s="62">
        <v>0</v>
      </c>
      <c r="AB465" s="62" t="s">
        <v>290</v>
      </c>
      <c r="AC465" s="62">
        <v>0</v>
      </c>
      <c r="AD465" s="62">
        <v>0</v>
      </c>
      <c r="AE465" s="62">
        <v>45</v>
      </c>
      <c r="AF465" s="62">
        <v>42</v>
      </c>
      <c r="AG465" s="62">
        <v>0</v>
      </c>
      <c r="AH465" s="62">
        <v>0</v>
      </c>
      <c r="AI465" s="62">
        <v>0</v>
      </c>
      <c r="AJ465" s="62">
        <v>0</v>
      </c>
      <c r="AK465" s="62">
        <v>86</v>
      </c>
      <c r="AL465" s="62">
        <v>0</v>
      </c>
      <c r="AM465" s="62">
        <v>0</v>
      </c>
      <c r="AN465" s="62" t="s">
        <v>290</v>
      </c>
      <c r="AO465" s="62">
        <v>0</v>
      </c>
      <c r="AP465" s="62">
        <v>87</v>
      </c>
      <c r="AQ465" s="62">
        <v>55</v>
      </c>
    </row>
    <row r="466" spans="1:43">
      <c r="A466" s="116" t="s">
        <v>6358</v>
      </c>
      <c r="B466" s="117" t="s">
        <v>6359</v>
      </c>
      <c r="C466" s="117" t="s">
        <v>6360</v>
      </c>
      <c r="D466" s="117" t="s">
        <v>6361</v>
      </c>
      <c r="E466" s="117" t="s">
        <v>1122</v>
      </c>
      <c r="F466" s="62" t="s">
        <v>288</v>
      </c>
      <c r="G466" s="117" t="s">
        <v>6362</v>
      </c>
      <c r="H466" s="117" t="s">
        <v>6363</v>
      </c>
      <c r="I466" s="117" t="s">
        <v>146</v>
      </c>
      <c r="J466" s="62">
        <v>3</v>
      </c>
      <c r="K466" s="62">
        <v>0</v>
      </c>
      <c r="L466" s="62">
        <v>1</v>
      </c>
      <c r="M466" s="62">
        <v>4</v>
      </c>
      <c r="N466" s="62">
        <v>0</v>
      </c>
      <c r="O466" s="62" t="s">
        <v>290</v>
      </c>
      <c r="P466" s="62" t="s">
        <v>290</v>
      </c>
      <c r="Q466" s="62">
        <v>0</v>
      </c>
      <c r="R466" s="62">
        <v>0</v>
      </c>
      <c r="S466" s="62">
        <v>0</v>
      </c>
      <c r="T466" s="62">
        <v>0</v>
      </c>
      <c r="U466" s="62">
        <v>0</v>
      </c>
      <c r="V466" s="62">
        <v>0</v>
      </c>
      <c r="W466" s="62">
        <v>0</v>
      </c>
      <c r="X466" s="62" t="s">
        <v>290</v>
      </c>
      <c r="Y466" s="62">
        <v>0</v>
      </c>
      <c r="Z466" s="62" t="s">
        <v>290</v>
      </c>
      <c r="AA466" s="62">
        <v>0</v>
      </c>
      <c r="AB466" s="62">
        <v>0</v>
      </c>
      <c r="AC466" s="62">
        <v>0</v>
      </c>
      <c r="AD466" s="62">
        <v>0</v>
      </c>
      <c r="AE466" s="62" t="s">
        <v>290</v>
      </c>
      <c r="AF466" s="62" t="s">
        <v>290</v>
      </c>
      <c r="AG466" s="62">
        <v>0</v>
      </c>
      <c r="AH466" s="62">
        <v>0</v>
      </c>
      <c r="AI466" s="62">
        <v>0</v>
      </c>
      <c r="AJ466" s="62">
        <v>0</v>
      </c>
      <c r="AK466" s="62" t="s">
        <v>290</v>
      </c>
      <c r="AL466" s="62">
        <v>0</v>
      </c>
      <c r="AM466" s="62">
        <v>0</v>
      </c>
      <c r="AN466" s="62">
        <v>0</v>
      </c>
      <c r="AO466" s="62">
        <v>0</v>
      </c>
      <c r="AP466" s="62" t="s">
        <v>290</v>
      </c>
      <c r="AQ466" s="62">
        <v>0</v>
      </c>
    </row>
    <row r="467" spans="1:43">
      <c r="A467" s="116" t="s">
        <v>2627</v>
      </c>
      <c r="B467" s="117" t="s">
        <v>2628</v>
      </c>
      <c r="C467" s="117" t="s">
        <v>6364</v>
      </c>
      <c r="D467" s="117" t="s">
        <v>2631</v>
      </c>
      <c r="E467" s="117" t="s">
        <v>1122</v>
      </c>
      <c r="F467" s="62" t="s">
        <v>288</v>
      </c>
      <c r="G467" s="117" t="s">
        <v>6365</v>
      </c>
      <c r="H467" s="117" t="s">
        <v>6366</v>
      </c>
      <c r="I467" s="117" t="s">
        <v>146</v>
      </c>
      <c r="J467" s="62">
        <v>19</v>
      </c>
      <c r="K467" s="62">
        <v>6</v>
      </c>
      <c r="L467" s="62">
        <v>16</v>
      </c>
      <c r="M467" s="62">
        <v>41</v>
      </c>
      <c r="N467" s="62">
        <v>0</v>
      </c>
      <c r="O467" s="62">
        <v>0</v>
      </c>
      <c r="P467" s="62">
        <v>0</v>
      </c>
      <c r="Q467" s="62">
        <v>0</v>
      </c>
      <c r="R467" s="62">
        <v>0</v>
      </c>
      <c r="S467" s="62">
        <v>0</v>
      </c>
      <c r="T467" s="62">
        <v>0</v>
      </c>
      <c r="U467" s="62">
        <v>0</v>
      </c>
      <c r="V467" s="62">
        <v>0</v>
      </c>
      <c r="W467" s="62">
        <v>0</v>
      </c>
      <c r="X467" s="62">
        <v>80</v>
      </c>
      <c r="Y467" s="62">
        <v>67</v>
      </c>
      <c r="Z467" s="62">
        <v>75</v>
      </c>
      <c r="AA467" s="62">
        <v>66</v>
      </c>
      <c r="AB467" s="62">
        <v>0</v>
      </c>
      <c r="AC467" s="62">
        <v>0</v>
      </c>
      <c r="AD467" s="62">
        <v>0</v>
      </c>
      <c r="AE467" s="62">
        <v>98</v>
      </c>
      <c r="AF467" s="62">
        <v>190</v>
      </c>
      <c r="AG467" s="62">
        <v>44</v>
      </c>
      <c r="AH467" s="62">
        <v>22</v>
      </c>
      <c r="AI467" s="62">
        <v>0</v>
      </c>
      <c r="AJ467" s="62" t="s">
        <v>290</v>
      </c>
      <c r="AK467" s="62">
        <v>143</v>
      </c>
      <c r="AL467" s="62">
        <v>127</v>
      </c>
      <c r="AM467" s="62">
        <v>0</v>
      </c>
      <c r="AN467" s="62" t="s">
        <v>290</v>
      </c>
      <c r="AO467" s="62" t="s">
        <v>290</v>
      </c>
      <c r="AP467" s="62">
        <v>288</v>
      </c>
      <c r="AQ467" s="62">
        <v>118</v>
      </c>
    </row>
    <row r="468" spans="1:43">
      <c r="A468" s="116" t="s">
        <v>2632</v>
      </c>
      <c r="B468" s="117" t="s">
        <v>2633</v>
      </c>
      <c r="C468" s="117" t="s">
        <v>6367</v>
      </c>
      <c r="D468" s="117" t="s">
        <v>2635</v>
      </c>
      <c r="E468" s="117" t="s">
        <v>1122</v>
      </c>
      <c r="F468" s="62" t="s">
        <v>288</v>
      </c>
      <c r="G468" s="117" t="s">
        <v>6368</v>
      </c>
      <c r="H468" s="117" t="s">
        <v>6369</v>
      </c>
      <c r="I468" s="117" t="s">
        <v>146</v>
      </c>
      <c r="J468" s="62">
        <v>13.4</v>
      </c>
      <c r="K468" s="62">
        <v>6.2</v>
      </c>
      <c r="L468" s="62">
        <v>1</v>
      </c>
      <c r="M468" s="62">
        <v>20.6</v>
      </c>
      <c r="N468" s="62">
        <v>16</v>
      </c>
      <c r="O468" s="62">
        <v>15</v>
      </c>
      <c r="P468" s="62" t="s">
        <v>290</v>
      </c>
      <c r="Q468" s="62">
        <v>15</v>
      </c>
      <c r="R468" s="62">
        <v>15</v>
      </c>
      <c r="S468" s="62">
        <v>11</v>
      </c>
      <c r="T468" s="62">
        <v>10</v>
      </c>
      <c r="U468" s="62">
        <v>16</v>
      </c>
      <c r="V468" s="62">
        <v>15</v>
      </c>
      <c r="W468" s="62">
        <v>16</v>
      </c>
      <c r="X468" s="62">
        <v>0</v>
      </c>
      <c r="Y468" s="62">
        <v>0</v>
      </c>
      <c r="Z468" s="62">
        <v>0</v>
      </c>
      <c r="AA468" s="62">
        <v>0</v>
      </c>
      <c r="AB468" s="62">
        <v>0</v>
      </c>
      <c r="AC468" s="62">
        <v>0</v>
      </c>
      <c r="AD468" s="62">
        <v>0</v>
      </c>
      <c r="AE468" s="62">
        <v>89</v>
      </c>
      <c r="AF468" s="62">
        <v>49</v>
      </c>
      <c r="AG468" s="62">
        <v>0</v>
      </c>
      <c r="AH468" s="62">
        <v>0</v>
      </c>
      <c r="AI468" s="62">
        <v>0</v>
      </c>
      <c r="AJ468" s="62">
        <v>0</v>
      </c>
      <c r="AK468" s="62">
        <v>102</v>
      </c>
      <c r="AL468" s="62" t="s">
        <v>290</v>
      </c>
      <c r="AM468" s="62">
        <v>0</v>
      </c>
      <c r="AN468" s="62">
        <v>22</v>
      </c>
      <c r="AO468" s="62">
        <v>11</v>
      </c>
      <c r="AP468" s="62">
        <v>138</v>
      </c>
      <c r="AQ468" s="62">
        <v>80</v>
      </c>
    </row>
    <row r="469" spans="1:43">
      <c r="A469" s="116" t="s">
        <v>2642</v>
      </c>
      <c r="B469" s="117" t="s">
        <v>2643</v>
      </c>
      <c r="C469" s="117" t="s">
        <v>6370</v>
      </c>
      <c r="D469" s="117" t="s">
        <v>2645</v>
      </c>
      <c r="E469" s="117" t="s">
        <v>1122</v>
      </c>
      <c r="F469" s="62" t="s">
        <v>288</v>
      </c>
      <c r="G469" s="117" t="s">
        <v>6371</v>
      </c>
      <c r="H469" s="117" t="s">
        <v>6372</v>
      </c>
      <c r="I469" s="117" t="s">
        <v>146</v>
      </c>
      <c r="J469" s="62">
        <v>64.099999999999994</v>
      </c>
      <c r="K469" s="62">
        <v>58.8</v>
      </c>
      <c r="L469" s="62">
        <v>11.1</v>
      </c>
      <c r="M469" s="62">
        <v>134</v>
      </c>
      <c r="N469" s="62">
        <v>118</v>
      </c>
      <c r="O469" s="62">
        <v>42</v>
      </c>
      <c r="P469" s="62">
        <v>28</v>
      </c>
      <c r="Q469" s="62">
        <v>26</v>
      </c>
      <c r="R469" s="62">
        <v>36</v>
      </c>
      <c r="S469" s="62">
        <v>28</v>
      </c>
      <c r="T469" s="62">
        <v>25</v>
      </c>
      <c r="U469" s="62">
        <v>26</v>
      </c>
      <c r="V469" s="62">
        <v>30</v>
      </c>
      <c r="W469" s="62">
        <v>22</v>
      </c>
      <c r="X469" s="62">
        <v>0</v>
      </c>
      <c r="Y469" s="62">
        <v>0</v>
      </c>
      <c r="Z469" s="62">
        <v>0</v>
      </c>
      <c r="AA469" s="62">
        <v>0</v>
      </c>
      <c r="AB469" s="62">
        <v>0</v>
      </c>
      <c r="AC469" s="62">
        <v>0</v>
      </c>
      <c r="AD469" s="62">
        <v>0</v>
      </c>
      <c r="AE469" s="62">
        <v>269</v>
      </c>
      <c r="AF469" s="62">
        <v>227</v>
      </c>
      <c r="AG469" s="62">
        <v>0</v>
      </c>
      <c r="AH469" s="62">
        <v>0</v>
      </c>
      <c r="AI469" s="62" t="s">
        <v>290</v>
      </c>
      <c r="AJ469" s="62">
        <v>51</v>
      </c>
      <c r="AK469" s="62">
        <v>39</v>
      </c>
      <c r="AL469" s="62">
        <v>23</v>
      </c>
      <c r="AM469" s="62" t="s">
        <v>290</v>
      </c>
      <c r="AN469" s="62">
        <v>246</v>
      </c>
      <c r="AO469" s="62">
        <v>131</v>
      </c>
      <c r="AP469" s="62">
        <v>496</v>
      </c>
      <c r="AQ469" s="62">
        <v>0</v>
      </c>
    </row>
    <row r="470" spans="1:43">
      <c r="A470" s="116" t="s">
        <v>2646</v>
      </c>
      <c r="B470" s="117" t="s">
        <v>2647</v>
      </c>
      <c r="C470" s="117" t="s">
        <v>6373</v>
      </c>
      <c r="D470" s="117" t="s">
        <v>2649</v>
      </c>
      <c r="E470" s="117" t="s">
        <v>1122</v>
      </c>
      <c r="F470" s="62" t="s">
        <v>288</v>
      </c>
      <c r="G470" s="117" t="s">
        <v>6374</v>
      </c>
      <c r="H470" s="117" t="s">
        <v>6375</v>
      </c>
      <c r="I470" s="117" t="s">
        <v>146</v>
      </c>
      <c r="J470" s="62">
        <v>12</v>
      </c>
      <c r="K470" s="62">
        <v>2</v>
      </c>
      <c r="L470" s="62">
        <v>2</v>
      </c>
      <c r="M470" s="62">
        <v>16</v>
      </c>
      <c r="N470" s="62" t="s">
        <v>290</v>
      </c>
      <c r="O470" s="62" t="s">
        <v>290</v>
      </c>
      <c r="P470" s="62" t="s">
        <v>290</v>
      </c>
      <c r="Q470" s="62" t="s">
        <v>290</v>
      </c>
      <c r="R470" s="62" t="s">
        <v>290</v>
      </c>
      <c r="S470" s="62" t="s">
        <v>290</v>
      </c>
      <c r="T470" s="62" t="s">
        <v>290</v>
      </c>
      <c r="U470" s="62" t="s">
        <v>290</v>
      </c>
      <c r="V470" s="62" t="s">
        <v>290</v>
      </c>
      <c r="W470" s="62" t="s">
        <v>290</v>
      </c>
      <c r="X470" s="62" t="s">
        <v>290</v>
      </c>
      <c r="Y470" s="62">
        <v>0</v>
      </c>
      <c r="Z470" s="62" t="s">
        <v>290</v>
      </c>
      <c r="AA470" s="62" t="s">
        <v>290</v>
      </c>
      <c r="AB470" s="62">
        <v>0</v>
      </c>
      <c r="AC470" s="62">
        <v>0</v>
      </c>
      <c r="AD470" s="62">
        <v>0</v>
      </c>
      <c r="AE470" s="62">
        <v>25</v>
      </c>
      <c r="AF470" s="62">
        <v>28</v>
      </c>
      <c r="AG470" s="62">
        <v>0</v>
      </c>
      <c r="AH470" s="62" t="s">
        <v>290</v>
      </c>
      <c r="AI470" s="62">
        <v>0</v>
      </c>
      <c r="AJ470" s="62" t="s">
        <v>290</v>
      </c>
      <c r="AK470" s="62" t="s">
        <v>290</v>
      </c>
      <c r="AL470" s="62" t="s">
        <v>290</v>
      </c>
      <c r="AM470" s="62">
        <v>0</v>
      </c>
      <c r="AN470" s="62">
        <v>20</v>
      </c>
      <c r="AO470" s="62">
        <v>14</v>
      </c>
      <c r="AP470" s="62">
        <v>53</v>
      </c>
      <c r="AQ470" s="62">
        <v>18</v>
      </c>
    </row>
    <row r="471" spans="1:43">
      <c r="A471" s="116" t="s">
        <v>2650</v>
      </c>
      <c r="B471" s="117" t="s">
        <v>2651</v>
      </c>
      <c r="C471" s="117" t="s">
        <v>6376</v>
      </c>
      <c r="D471" s="117" t="s">
        <v>2654</v>
      </c>
      <c r="E471" s="117" t="s">
        <v>1122</v>
      </c>
      <c r="F471" s="62" t="s">
        <v>288</v>
      </c>
      <c r="G471" s="117" t="s">
        <v>6377</v>
      </c>
      <c r="H471" s="117" t="s">
        <v>6378</v>
      </c>
      <c r="I471" s="117" t="s">
        <v>146</v>
      </c>
      <c r="J471" s="62">
        <v>3</v>
      </c>
      <c r="K471" s="62">
        <v>1</v>
      </c>
      <c r="L471" s="62">
        <v>5</v>
      </c>
      <c r="M471" s="62">
        <v>9</v>
      </c>
      <c r="N471" s="62">
        <v>34</v>
      </c>
      <c r="O471" s="62" t="s">
        <v>290</v>
      </c>
      <c r="P471" s="62">
        <v>0</v>
      </c>
      <c r="Q471" s="62">
        <v>0</v>
      </c>
      <c r="R471" s="62">
        <v>0</v>
      </c>
      <c r="S471" s="62">
        <v>0</v>
      </c>
      <c r="T471" s="62">
        <v>0</v>
      </c>
      <c r="U471" s="62">
        <v>0</v>
      </c>
      <c r="V471" s="62">
        <v>0</v>
      </c>
      <c r="W471" s="62">
        <v>0</v>
      </c>
      <c r="X471" s="62">
        <v>0</v>
      </c>
      <c r="Y471" s="62">
        <v>0</v>
      </c>
      <c r="Z471" s="62">
        <v>0</v>
      </c>
      <c r="AA471" s="62">
        <v>0</v>
      </c>
      <c r="AB471" s="62">
        <v>0</v>
      </c>
      <c r="AC471" s="62">
        <v>0</v>
      </c>
      <c r="AD471" s="62">
        <v>0</v>
      </c>
      <c r="AE471" s="62">
        <v>19</v>
      </c>
      <c r="AF471" s="62">
        <v>20</v>
      </c>
      <c r="AG471" s="62">
        <v>0</v>
      </c>
      <c r="AH471" s="62">
        <v>0</v>
      </c>
      <c r="AI471" s="62">
        <v>0</v>
      </c>
      <c r="AJ471" s="62">
        <v>11</v>
      </c>
      <c r="AK471" s="62" t="s">
        <v>290</v>
      </c>
      <c r="AL471" s="62" t="s">
        <v>290</v>
      </c>
      <c r="AM471" s="62">
        <v>0</v>
      </c>
      <c r="AN471" s="62">
        <v>15</v>
      </c>
      <c r="AO471" s="62" t="s">
        <v>290</v>
      </c>
      <c r="AP471" s="62">
        <v>39</v>
      </c>
      <c r="AQ471" s="62">
        <v>0</v>
      </c>
    </row>
    <row r="472" spans="1:43">
      <c r="A472" s="116" t="s">
        <v>2659</v>
      </c>
      <c r="B472" s="117" t="s">
        <v>2660</v>
      </c>
      <c r="C472" s="117" t="s">
        <v>6379</v>
      </c>
      <c r="D472" s="117" t="s">
        <v>2663</v>
      </c>
      <c r="E472" s="117" t="s">
        <v>1122</v>
      </c>
      <c r="F472" s="62" t="s">
        <v>288</v>
      </c>
      <c r="G472" s="117" t="s">
        <v>6380</v>
      </c>
      <c r="H472" s="117" t="s">
        <v>6381</v>
      </c>
      <c r="I472" s="117" t="s">
        <v>146</v>
      </c>
      <c r="J472" s="62">
        <v>11</v>
      </c>
      <c r="K472" s="62">
        <v>5</v>
      </c>
      <c r="L472" s="62">
        <v>2</v>
      </c>
      <c r="M472" s="62">
        <v>18</v>
      </c>
      <c r="N472" s="62">
        <v>26</v>
      </c>
      <c r="O472" s="62" t="s">
        <v>290</v>
      </c>
      <c r="P472" s="62">
        <v>11</v>
      </c>
      <c r="Q472" s="62" t="s">
        <v>290</v>
      </c>
      <c r="R472" s="62">
        <v>12</v>
      </c>
      <c r="S472" s="62">
        <v>13</v>
      </c>
      <c r="T472" s="62" t="s">
        <v>290</v>
      </c>
      <c r="U472" s="62" t="s">
        <v>290</v>
      </c>
      <c r="V472" s="62">
        <v>11</v>
      </c>
      <c r="W472" s="62">
        <v>13</v>
      </c>
      <c r="X472" s="62">
        <v>0</v>
      </c>
      <c r="Y472" s="62">
        <v>0</v>
      </c>
      <c r="Z472" s="62">
        <v>0</v>
      </c>
      <c r="AA472" s="62">
        <v>0</v>
      </c>
      <c r="AB472" s="62">
        <v>0</v>
      </c>
      <c r="AC472" s="62">
        <v>0</v>
      </c>
      <c r="AD472" s="62">
        <v>0</v>
      </c>
      <c r="AE472" s="62">
        <v>61</v>
      </c>
      <c r="AF472" s="62">
        <v>49</v>
      </c>
      <c r="AG472" s="62">
        <v>0</v>
      </c>
      <c r="AH472" s="62">
        <v>0</v>
      </c>
      <c r="AI472" s="62" t="s">
        <v>290</v>
      </c>
      <c r="AJ472" s="62">
        <v>19</v>
      </c>
      <c r="AK472" s="62">
        <v>62</v>
      </c>
      <c r="AL472" s="62">
        <v>16</v>
      </c>
      <c r="AM472" s="62">
        <v>0</v>
      </c>
      <c r="AN472" s="62" t="s">
        <v>290</v>
      </c>
      <c r="AO472" s="62" t="s">
        <v>290</v>
      </c>
      <c r="AP472" s="62">
        <v>110</v>
      </c>
      <c r="AQ472" s="62">
        <v>60</v>
      </c>
    </row>
    <row r="473" spans="1:43">
      <c r="A473" s="116" t="s">
        <v>2664</v>
      </c>
      <c r="B473" s="117" t="s">
        <v>2665</v>
      </c>
      <c r="C473" s="117" t="s">
        <v>6382</v>
      </c>
      <c r="D473" s="117" t="s">
        <v>2668</v>
      </c>
      <c r="E473" s="117" t="s">
        <v>1122</v>
      </c>
      <c r="F473" s="62" t="s">
        <v>288</v>
      </c>
      <c r="G473" s="117" t="s">
        <v>6383</v>
      </c>
      <c r="H473" s="117" t="s">
        <v>6384</v>
      </c>
      <c r="I473" s="117" t="s">
        <v>146</v>
      </c>
      <c r="J473" s="62">
        <v>5.5</v>
      </c>
      <c r="K473" s="62">
        <v>7.5</v>
      </c>
      <c r="L473" s="62">
        <v>3</v>
      </c>
      <c r="M473" s="62">
        <v>16</v>
      </c>
      <c r="N473" s="62">
        <v>0</v>
      </c>
      <c r="O473" s="62">
        <v>0</v>
      </c>
      <c r="P473" s="62">
        <v>0</v>
      </c>
      <c r="Q473" s="62">
        <v>0</v>
      </c>
      <c r="R473" s="62">
        <v>0</v>
      </c>
      <c r="S473" s="62">
        <v>0</v>
      </c>
      <c r="T473" s="62">
        <v>0</v>
      </c>
      <c r="U473" s="62">
        <v>23</v>
      </c>
      <c r="V473" s="62">
        <v>24</v>
      </c>
      <c r="W473" s="62">
        <v>27</v>
      </c>
      <c r="X473" s="62">
        <v>0</v>
      </c>
      <c r="Y473" s="62">
        <v>0</v>
      </c>
      <c r="Z473" s="62">
        <v>0</v>
      </c>
      <c r="AA473" s="62">
        <v>0</v>
      </c>
      <c r="AB473" s="62">
        <v>0</v>
      </c>
      <c r="AC473" s="62">
        <v>0</v>
      </c>
      <c r="AD473" s="62">
        <v>0</v>
      </c>
      <c r="AE473" s="62">
        <v>32</v>
      </c>
      <c r="AF473" s="62">
        <v>42</v>
      </c>
      <c r="AG473" s="62">
        <v>0</v>
      </c>
      <c r="AH473" s="62">
        <v>0</v>
      </c>
      <c r="AI473" s="62">
        <v>0</v>
      </c>
      <c r="AJ473" s="62">
        <v>0</v>
      </c>
      <c r="AK473" s="62">
        <v>0</v>
      </c>
      <c r="AL473" s="62">
        <v>74</v>
      </c>
      <c r="AM473" s="62">
        <v>0</v>
      </c>
      <c r="AN473" s="62">
        <v>0</v>
      </c>
      <c r="AO473" s="62">
        <v>0</v>
      </c>
      <c r="AP473" s="62">
        <v>74</v>
      </c>
      <c r="AQ473" s="62">
        <v>71</v>
      </c>
    </row>
    <row r="474" spans="1:43">
      <c r="A474" s="116" t="s">
        <v>2669</v>
      </c>
      <c r="B474" s="117" t="s">
        <v>2670</v>
      </c>
      <c r="C474" s="117" t="s">
        <v>6385</v>
      </c>
      <c r="D474" s="117" t="s">
        <v>2673</v>
      </c>
      <c r="E474" s="117" t="s">
        <v>1122</v>
      </c>
      <c r="F474" s="62" t="s">
        <v>288</v>
      </c>
      <c r="G474" s="117" t="s">
        <v>1859</v>
      </c>
      <c r="H474" s="117" t="s">
        <v>6386</v>
      </c>
      <c r="I474" s="117" t="s">
        <v>146</v>
      </c>
      <c r="J474" s="62">
        <v>112</v>
      </c>
      <c r="K474" s="62">
        <v>13</v>
      </c>
      <c r="L474" s="62">
        <v>30</v>
      </c>
      <c r="M474" s="62">
        <v>155</v>
      </c>
      <c r="N474" s="62">
        <v>46</v>
      </c>
      <c r="O474" s="62">
        <v>63</v>
      </c>
      <c r="P474" s="62">
        <v>59</v>
      </c>
      <c r="Q474" s="62">
        <v>41</v>
      </c>
      <c r="R474" s="62">
        <v>63</v>
      </c>
      <c r="S474" s="62">
        <v>43</v>
      </c>
      <c r="T474" s="62">
        <v>51</v>
      </c>
      <c r="U474" s="62">
        <v>49</v>
      </c>
      <c r="V474" s="62">
        <v>40</v>
      </c>
      <c r="W474" s="62">
        <v>57</v>
      </c>
      <c r="X474" s="62">
        <v>53</v>
      </c>
      <c r="Y474" s="62">
        <v>46</v>
      </c>
      <c r="Z474" s="62">
        <v>66</v>
      </c>
      <c r="AA474" s="62">
        <v>55</v>
      </c>
      <c r="AB474" s="62">
        <v>29</v>
      </c>
      <c r="AC474" s="62">
        <v>0</v>
      </c>
      <c r="AD474" s="62">
        <v>0</v>
      </c>
      <c r="AE474" s="62">
        <v>405</v>
      </c>
      <c r="AF474" s="62">
        <v>356</v>
      </c>
      <c r="AG474" s="62">
        <v>19</v>
      </c>
      <c r="AH474" s="62">
        <v>26</v>
      </c>
      <c r="AI474" s="62">
        <v>0</v>
      </c>
      <c r="AJ474" s="62">
        <v>33</v>
      </c>
      <c r="AK474" s="62">
        <v>37</v>
      </c>
      <c r="AL474" s="62">
        <v>37</v>
      </c>
      <c r="AM474" s="62">
        <v>0</v>
      </c>
      <c r="AN474" s="62">
        <v>507</v>
      </c>
      <c r="AO474" s="62">
        <v>147</v>
      </c>
      <c r="AP474" s="62">
        <v>761</v>
      </c>
      <c r="AQ474" s="62">
        <v>160</v>
      </c>
    </row>
    <row r="475" spans="1:43">
      <c r="A475" s="116" t="s">
        <v>2679</v>
      </c>
      <c r="B475" s="117" t="s">
        <v>2680</v>
      </c>
      <c r="C475" s="117" t="s">
        <v>6387</v>
      </c>
      <c r="D475" s="117" t="s">
        <v>2683</v>
      </c>
      <c r="E475" s="117" t="s">
        <v>1122</v>
      </c>
      <c r="F475" s="62" t="s">
        <v>288</v>
      </c>
      <c r="G475" s="117" t="s">
        <v>6388</v>
      </c>
      <c r="H475" s="117" t="s">
        <v>6389</v>
      </c>
      <c r="I475" s="117" t="s">
        <v>146</v>
      </c>
      <c r="J475" s="62">
        <v>29.3</v>
      </c>
      <c r="K475" s="62">
        <v>40.299999999999997</v>
      </c>
      <c r="L475" s="62">
        <v>6</v>
      </c>
      <c r="M475" s="62">
        <v>75.599999999999994</v>
      </c>
      <c r="N475" s="62">
        <v>0</v>
      </c>
      <c r="O475" s="62">
        <v>0</v>
      </c>
      <c r="P475" s="62">
        <v>0</v>
      </c>
      <c r="Q475" s="62">
        <v>0</v>
      </c>
      <c r="R475" s="62">
        <v>0</v>
      </c>
      <c r="S475" s="62">
        <v>0</v>
      </c>
      <c r="T475" s="62">
        <v>0</v>
      </c>
      <c r="U475" s="62">
        <v>0</v>
      </c>
      <c r="V475" s="62">
        <v>0</v>
      </c>
      <c r="W475" s="62">
        <v>0</v>
      </c>
      <c r="X475" s="62">
        <v>133</v>
      </c>
      <c r="Y475" s="62">
        <v>143</v>
      </c>
      <c r="Z475" s="62">
        <v>134</v>
      </c>
      <c r="AA475" s="62">
        <v>117</v>
      </c>
      <c r="AB475" s="62">
        <v>0</v>
      </c>
      <c r="AC475" s="62">
        <v>0</v>
      </c>
      <c r="AD475" s="62">
        <v>0</v>
      </c>
      <c r="AE475" s="62">
        <v>302</v>
      </c>
      <c r="AF475" s="62">
        <v>225</v>
      </c>
      <c r="AG475" s="62">
        <v>47</v>
      </c>
      <c r="AH475" s="62">
        <v>70</v>
      </c>
      <c r="AI475" s="62">
        <v>0</v>
      </c>
      <c r="AJ475" s="62">
        <v>0</v>
      </c>
      <c r="AK475" s="62">
        <v>0</v>
      </c>
      <c r="AL475" s="62">
        <v>524</v>
      </c>
      <c r="AM475" s="62">
        <v>0</v>
      </c>
      <c r="AN475" s="62">
        <v>0</v>
      </c>
      <c r="AO475" s="62" t="s">
        <v>290</v>
      </c>
      <c r="AP475" s="62">
        <v>527</v>
      </c>
      <c r="AQ475" s="62">
        <v>527</v>
      </c>
    </row>
    <row r="476" spans="1:43">
      <c r="A476" s="116" t="s">
        <v>2684</v>
      </c>
      <c r="B476" s="117" t="s">
        <v>2685</v>
      </c>
      <c r="C476" s="117" t="s">
        <v>6390</v>
      </c>
      <c r="D476" s="117" t="s">
        <v>2687</v>
      </c>
      <c r="E476" s="117" t="s">
        <v>1122</v>
      </c>
      <c r="F476" s="62" t="s">
        <v>288</v>
      </c>
      <c r="G476" s="117" t="s">
        <v>6391</v>
      </c>
      <c r="H476" s="117" t="s">
        <v>6392</v>
      </c>
      <c r="I476" s="117" t="s">
        <v>146</v>
      </c>
      <c r="J476" s="62">
        <v>29</v>
      </c>
      <c r="K476" s="62">
        <v>7</v>
      </c>
      <c r="L476" s="62">
        <v>8</v>
      </c>
      <c r="M476" s="62">
        <v>44</v>
      </c>
      <c r="N476" s="62">
        <v>11</v>
      </c>
      <c r="O476" s="62">
        <v>14</v>
      </c>
      <c r="P476" s="62">
        <v>13</v>
      </c>
      <c r="Q476" s="62">
        <v>12</v>
      </c>
      <c r="R476" s="62">
        <v>21</v>
      </c>
      <c r="S476" s="62">
        <v>16</v>
      </c>
      <c r="T476" s="62">
        <v>12</v>
      </c>
      <c r="U476" s="62">
        <v>12</v>
      </c>
      <c r="V476" s="62">
        <v>13</v>
      </c>
      <c r="W476" s="62" t="s">
        <v>290</v>
      </c>
      <c r="X476" s="62">
        <v>0</v>
      </c>
      <c r="Y476" s="62">
        <v>0</v>
      </c>
      <c r="Z476" s="62">
        <v>0</v>
      </c>
      <c r="AA476" s="62">
        <v>0</v>
      </c>
      <c r="AB476" s="62">
        <v>0</v>
      </c>
      <c r="AC476" s="62">
        <v>0</v>
      </c>
      <c r="AD476" s="62">
        <v>0</v>
      </c>
      <c r="AE476" s="62">
        <v>72</v>
      </c>
      <c r="AF476" s="62">
        <v>59</v>
      </c>
      <c r="AG476" s="62">
        <v>0</v>
      </c>
      <c r="AH476" s="62">
        <v>0</v>
      </c>
      <c r="AI476" s="62">
        <v>0</v>
      </c>
      <c r="AJ476" s="62" t="s">
        <v>290</v>
      </c>
      <c r="AK476" s="62" t="s">
        <v>290</v>
      </c>
      <c r="AL476" s="62">
        <v>17</v>
      </c>
      <c r="AM476" s="62">
        <v>0</v>
      </c>
      <c r="AN476" s="62">
        <v>87</v>
      </c>
      <c r="AO476" s="62">
        <v>12</v>
      </c>
      <c r="AP476" s="62">
        <v>131</v>
      </c>
      <c r="AQ476" s="62">
        <v>0</v>
      </c>
    </row>
    <row r="477" spans="1:43">
      <c r="A477" s="116" t="s">
        <v>2693</v>
      </c>
      <c r="B477" s="117" t="s">
        <v>319</v>
      </c>
      <c r="C477" s="117" t="s">
        <v>6393</v>
      </c>
      <c r="D477" s="117" t="s">
        <v>2695</v>
      </c>
      <c r="E477" s="117" t="s">
        <v>2696</v>
      </c>
      <c r="F477" s="62" t="s">
        <v>288</v>
      </c>
      <c r="G477" s="117" t="s">
        <v>6394</v>
      </c>
      <c r="H477" s="117" t="s">
        <v>6395</v>
      </c>
      <c r="I477" s="117" t="s">
        <v>159</v>
      </c>
      <c r="J477" s="62">
        <v>5.2</v>
      </c>
      <c r="K477" s="62">
        <v>2</v>
      </c>
      <c r="L477" s="62">
        <v>18</v>
      </c>
      <c r="M477" s="62">
        <v>25.2</v>
      </c>
      <c r="N477" s="62">
        <v>25</v>
      </c>
      <c r="O477" s="62">
        <v>13</v>
      </c>
      <c r="P477" s="62" t="s">
        <v>290</v>
      </c>
      <c r="Q477" s="62">
        <v>10</v>
      </c>
      <c r="R477" s="62" t="s">
        <v>290</v>
      </c>
      <c r="S477" s="62">
        <v>12</v>
      </c>
      <c r="T477" s="62">
        <v>12</v>
      </c>
      <c r="U477" s="62" t="s">
        <v>290</v>
      </c>
      <c r="V477" s="62">
        <v>13</v>
      </c>
      <c r="W477" s="62">
        <v>0</v>
      </c>
      <c r="X477" s="62">
        <v>0</v>
      </c>
      <c r="Y477" s="62">
        <v>0</v>
      </c>
      <c r="Z477" s="62">
        <v>0</v>
      </c>
      <c r="AA477" s="62">
        <v>0</v>
      </c>
      <c r="AB477" s="62">
        <v>0</v>
      </c>
      <c r="AC477" s="62">
        <v>0</v>
      </c>
      <c r="AD477" s="62">
        <v>0</v>
      </c>
      <c r="AE477" s="62">
        <v>62</v>
      </c>
      <c r="AF477" s="62">
        <v>43</v>
      </c>
      <c r="AG477" s="62">
        <v>0</v>
      </c>
      <c r="AH477" s="62">
        <v>0</v>
      </c>
      <c r="AI477" s="62">
        <v>0</v>
      </c>
      <c r="AJ477" s="62">
        <v>0</v>
      </c>
      <c r="AK477" s="62" t="s">
        <v>290</v>
      </c>
      <c r="AL477" s="62">
        <v>15</v>
      </c>
      <c r="AM477" s="62">
        <v>0</v>
      </c>
      <c r="AN477" s="62">
        <v>87</v>
      </c>
      <c r="AO477" s="62" t="s">
        <v>290</v>
      </c>
      <c r="AP477" s="62">
        <v>105</v>
      </c>
      <c r="AQ477" s="62" t="s">
        <v>290</v>
      </c>
    </row>
    <row r="478" spans="1:43">
      <c r="A478" s="116" t="s">
        <v>2698</v>
      </c>
      <c r="B478" s="117" t="s">
        <v>2699</v>
      </c>
      <c r="C478" s="117" t="s">
        <v>6396</v>
      </c>
      <c r="D478" s="117" t="s">
        <v>6397</v>
      </c>
      <c r="E478" s="117" t="s">
        <v>159</v>
      </c>
      <c r="F478" s="62" t="s">
        <v>288</v>
      </c>
      <c r="G478" s="117" t="s">
        <v>6398</v>
      </c>
      <c r="H478" s="117" t="s">
        <v>6399</v>
      </c>
      <c r="I478" s="117" t="s">
        <v>159</v>
      </c>
      <c r="J478" s="62">
        <v>13</v>
      </c>
      <c r="K478" s="62">
        <v>6</v>
      </c>
      <c r="L478" s="62">
        <v>3</v>
      </c>
      <c r="M478" s="62">
        <v>22</v>
      </c>
      <c r="N478" s="62">
        <v>23</v>
      </c>
      <c r="O478" s="62">
        <v>22</v>
      </c>
      <c r="P478" s="62">
        <v>24</v>
      </c>
      <c r="Q478" s="62">
        <v>25</v>
      </c>
      <c r="R478" s="62">
        <v>29</v>
      </c>
      <c r="S478" s="62">
        <v>29</v>
      </c>
      <c r="T478" s="62">
        <v>19</v>
      </c>
      <c r="U478" s="62">
        <v>22</v>
      </c>
      <c r="V478" s="62">
        <v>13</v>
      </c>
      <c r="W478" s="62">
        <v>20</v>
      </c>
      <c r="X478" s="62">
        <v>0</v>
      </c>
      <c r="Y478" s="62">
        <v>0</v>
      </c>
      <c r="Z478" s="62">
        <v>0</v>
      </c>
      <c r="AA478" s="62">
        <v>0</v>
      </c>
      <c r="AB478" s="62">
        <v>0</v>
      </c>
      <c r="AC478" s="62">
        <v>0</v>
      </c>
      <c r="AD478" s="62">
        <v>0</v>
      </c>
      <c r="AE478" s="62">
        <v>107</v>
      </c>
      <c r="AF478" s="62">
        <v>119</v>
      </c>
      <c r="AG478" s="62">
        <v>0</v>
      </c>
      <c r="AH478" s="62">
        <v>0</v>
      </c>
      <c r="AI478" s="62">
        <v>0</v>
      </c>
      <c r="AJ478" s="62" t="s">
        <v>290</v>
      </c>
      <c r="AK478" s="62" t="s">
        <v>290</v>
      </c>
      <c r="AL478" s="62">
        <v>33</v>
      </c>
      <c r="AM478" s="62" t="s">
        <v>290</v>
      </c>
      <c r="AN478" s="62">
        <v>153</v>
      </c>
      <c r="AO478" s="62">
        <v>21</v>
      </c>
      <c r="AP478" s="62">
        <v>226</v>
      </c>
      <c r="AQ478" s="62">
        <v>50</v>
      </c>
    </row>
    <row r="479" spans="1:43">
      <c r="A479" s="116" t="s">
        <v>2704</v>
      </c>
      <c r="B479" s="117" t="s">
        <v>2705</v>
      </c>
      <c r="C479" s="117" t="s">
        <v>6400</v>
      </c>
      <c r="D479" s="117" t="s">
        <v>2708</v>
      </c>
      <c r="E479" s="117" t="s">
        <v>2709</v>
      </c>
      <c r="F479" s="62" t="s">
        <v>288</v>
      </c>
      <c r="G479" s="117" t="s">
        <v>6401</v>
      </c>
      <c r="H479" s="117" t="s">
        <v>6402</v>
      </c>
      <c r="I479" s="117" t="s">
        <v>159</v>
      </c>
      <c r="J479" s="62">
        <v>1</v>
      </c>
      <c r="K479" s="62">
        <v>0</v>
      </c>
      <c r="L479" s="62">
        <v>1</v>
      </c>
      <c r="M479" s="62">
        <v>2</v>
      </c>
      <c r="N479" s="62">
        <v>0</v>
      </c>
      <c r="O479" s="62">
        <v>0</v>
      </c>
      <c r="P479" s="62">
        <v>0</v>
      </c>
      <c r="Q479" s="62">
        <v>0</v>
      </c>
      <c r="R479" s="62">
        <v>0</v>
      </c>
      <c r="S479" s="62">
        <v>0</v>
      </c>
      <c r="T479" s="62">
        <v>0</v>
      </c>
      <c r="U479" s="62">
        <v>0</v>
      </c>
      <c r="V479" s="62">
        <v>0</v>
      </c>
      <c r="W479" s="62">
        <v>0</v>
      </c>
      <c r="X479" s="62" t="s">
        <v>290</v>
      </c>
      <c r="Y479" s="62">
        <v>0</v>
      </c>
      <c r="Z479" s="62">
        <v>0</v>
      </c>
      <c r="AA479" s="62">
        <v>0</v>
      </c>
      <c r="AB479" s="62">
        <v>0</v>
      </c>
      <c r="AC479" s="62">
        <v>0</v>
      </c>
      <c r="AD479" s="62">
        <v>0</v>
      </c>
      <c r="AE479" s="62" t="s">
        <v>290</v>
      </c>
      <c r="AF479" s="62">
        <v>0</v>
      </c>
      <c r="AG479" s="62">
        <v>0</v>
      </c>
      <c r="AH479" s="62" t="s">
        <v>290</v>
      </c>
      <c r="AI479" s="62">
        <v>0</v>
      </c>
      <c r="AJ479" s="62">
        <v>0</v>
      </c>
      <c r="AK479" s="62">
        <v>0</v>
      </c>
      <c r="AL479" s="62">
        <v>0</v>
      </c>
      <c r="AM479" s="62">
        <v>0</v>
      </c>
      <c r="AN479" s="62" t="s">
        <v>290</v>
      </c>
      <c r="AO479" s="62">
        <v>0</v>
      </c>
      <c r="AP479" s="62" t="s">
        <v>290</v>
      </c>
      <c r="AQ479" s="62">
        <v>0</v>
      </c>
    </row>
    <row r="480" spans="1:43">
      <c r="A480" s="116" t="s">
        <v>2711</v>
      </c>
      <c r="B480" s="117" t="s">
        <v>6403</v>
      </c>
      <c r="C480" s="117" t="s">
        <v>6404</v>
      </c>
      <c r="D480" s="117" t="s">
        <v>2715</v>
      </c>
      <c r="E480" s="117" t="s">
        <v>2696</v>
      </c>
      <c r="F480" s="62" t="s">
        <v>288</v>
      </c>
      <c r="G480" s="117" t="s">
        <v>6405</v>
      </c>
      <c r="H480" s="117" t="s">
        <v>6406</v>
      </c>
      <c r="I480" s="117" t="s">
        <v>159</v>
      </c>
      <c r="J480" s="62">
        <v>16</v>
      </c>
      <c r="K480" s="62">
        <v>8.6999999999999993</v>
      </c>
      <c r="L480" s="62">
        <v>2</v>
      </c>
      <c r="M480" s="62">
        <v>26.7</v>
      </c>
      <c r="N480" s="62">
        <v>40</v>
      </c>
      <c r="O480" s="62">
        <v>20</v>
      </c>
      <c r="P480" s="62">
        <v>14</v>
      </c>
      <c r="Q480" s="62">
        <v>23</v>
      </c>
      <c r="R480" s="62">
        <v>20</v>
      </c>
      <c r="S480" s="62">
        <v>16</v>
      </c>
      <c r="T480" s="62">
        <v>17</v>
      </c>
      <c r="U480" s="62">
        <v>10</v>
      </c>
      <c r="V480" s="62" t="s">
        <v>290</v>
      </c>
      <c r="W480" s="62" t="s">
        <v>290</v>
      </c>
      <c r="X480" s="62">
        <v>0</v>
      </c>
      <c r="Y480" s="62">
        <v>0</v>
      </c>
      <c r="Z480" s="62">
        <v>0</v>
      </c>
      <c r="AA480" s="62">
        <v>0</v>
      </c>
      <c r="AB480" s="62">
        <v>0</v>
      </c>
      <c r="AC480" s="62">
        <v>0</v>
      </c>
      <c r="AD480" s="62">
        <v>0</v>
      </c>
      <c r="AE480" s="62">
        <v>100</v>
      </c>
      <c r="AF480" s="62">
        <v>78</v>
      </c>
      <c r="AG480" s="62">
        <v>0</v>
      </c>
      <c r="AH480" s="62">
        <v>0</v>
      </c>
      <c r="AI480" s="62">
        <v>0</v>
      </c>
      <c r="AJ480" s="62" t="s">
        <v>290</v>
      </c>
      <c r="AK480" s="62" t="s">
        <v>290</v>
      </c>
      <c r="AL480" s="62" t="s">
        <v>290</v>
      </c>
      <c r="AM480" s="62">
        <v>0</v>
      </c>
      <c r="AN480" s="62">
        <v>137</v>
      </c>
      <c r="AO480" s="62">
        <v>23</v>
      </c>
      <c r="AP480" s="62">
        <v>178</v>
      </c>
      <c r="AQ480" s="62">
        <v>0</v>
      </c>
    </row>
    <row r="481" spans="1:43">
      <c r="A481" s="116" t="s">
        <v>2716</v>
      </c>
      <c r="B481" s="117" t="s">
        <v>319</v>
      </c>
      <c r="C481" s="117" t="s">
        <v>6407</v>
      </c>
      <c r="D481" s="117" t="s">
        <v>2717</v>
      </c>
      <c r="E481" s="117" t="s">
        <v>2718</v>
      </c>
      <c r="F481" s="62" t="s">
        <v>288</v>
      </c>
      <c r="G481" s="117" t="s">
        <v>6408</v>
      </c>
      <c r="H481" s="117" t="s">
        <v>6409</v>
      </c>
      <c r="I481" s="117" t="s">
        <v>160</v>
      </c>
      <c r="J481" s="62">
        <v>17</v>
      </c>
      <c r="K481" s="62">
        <v>4</v>
      </c>
      <c r="L481" s="62">
        <v>1</v>
      </c>
      <c r="M481" s="62">
        <v>22</v>
      </c>
      <c r="N481" s="62">
        <v>20</v>
      </c>
      <c r="O481" s="62">
        <v>14</v>
      </c>
      <c r="P481" s="62">
        <v>10</v>
      </c>
      <c r="Q481" s="62">
        <v>16</v>
      </c>
      <c r="R481" s="62">
        <v>17</v>
      </c>
      <c r="S481" s="62">
        <v>11</v>
      </c>
      <c r="T481" s="62">
        <v>16</v>
      </c>
      <c r="U481" s="62">
        <v>19</v>
      </c>
      <c r="V481" s="62" t="s">
        <v>290</v>
      </c>
      <c r="W481" s="62">
        <v>14</v>
      </c>
      <c r="X481" s="62">
        <v>0</v>
      </c>
      <c r="Y481" s="62">
        <v>0</v>
      </c>
      <c r="Z481" s="62">
        <v>0</v>
      </c>
      <c r="AA481" s="62">
        <v>0</v>
      </c>
      <c r="AB481" s="62">
        <v>0</v>
      </c>
      <c r="AC481" s="62">
        <v>0</v>
      </c>
      <c r="AD481" s="62">
        <v>0</v>
      </c>
      <c r="AE481" s="62">
        <v>71</v>
      </c>
      <c r="AF481" s="62">
        <v>75</v>
      </c>
      <c r="AG481" s="62">
        <v>0</v>
      </c>
      <c r="AH481" s="62">
        <v>0</v>
      </c>
      <c r="AI481" s="62">
        <v>0</v>
      </c>
      <c r="AJ481" s="62" t="s">
        <v>290</v>
      </c>
      <c r="AK481" s="62" t="s">
        <v>290</v>
      </c>
      <c r="AL481" s="62" t="s">
        <v>290</v>
      </c>
      <c r="AM481" s="62">
        <v>0</v>
      </c>
      <c r="AN481" s="62">
        <v>130</v>
      </c>
      <c r="AO481" s="62">
        <v>0</v>
      </c>
      <c r="AP481" s="62">
        <v>146</v>
      </c>
      <c r="AQ481" s="62" t="s">
        <v>290</v>
      </c>
    </row>
    <row r="482" spans="1:43">
      <c r="A482" s="116" t="s">
        <v>2720</v>
      </c>
      <c r="B482" s="117" t="s">
        <v>2721</v>
      </c>
      <c r="C482" s="117" t="s">
        <v>6410</v>
      </c>
      <c r="D482" s="117" t="s">
        <v>2724</v>
      </c>
      <c r="E482" s="117" t="s">
        <v>2725</v>
      </c>
      <c r="F482" s="62" t="s">
        <v>288</v>
      </c>
      <c r="G482" s="117" t="s">
        <v>6411</v>
      </c>
      <c r="H482" s="117" t="s">
        <v>6412</v>
      </c>
      <c r="I482" s="117" t="s">
        <v>160</v>
      </c>
      <c r="J482" s="62">
        <v>5</v>
      </c>
      <c r="K482" s="62">
        <v>3</v>
      </c>
      <c r="L482" s="62">
        <v>0.4</v>
      </c>
      <c r="M482" s="62">
        <v>8.4</v>
      </c>
      <c r="N482" s="62">
        <v>14</v>
      </c>
      <c r="O482" s="62" t="s">
        <v>290</v>
      </c>
      <c r="P482" s="62" t="s">
        <v>290</v>
      </c>
      <c r="Q482" s="62" t="s">
        <v>290</v>
      </c>
      <c r="R482" s="62">
        <v>12</v>
      </c>
      <c r="S482" s="62" t="s">
        <v>290</v>
      </c>
      <c r="T482" s="62" t="s">
        <v>290</v>
      </c>
      <c r="U482" s="62" t="s">
        <v>290</v>
      </c>
      <c r="V482" s="62" t="s">
        <v>290</v>
      </c>
      <c r="W482" s="62" t="s">
        <v>290</v>
      </c>
      <c r="X482" s="62">
        <v>0</v>
      </c>
      <c r="Y482" s="62">
        <v>0</v>
      </c>
      <c r="Z482" s="62">
        <v>0</v>
      </c>
      <c r="AA482" s="62">
        <v>0</v>
      </c>
      <c r="AB482" s="62">
        <v>0</v>
      </c>
      <c r="AC482" s="62">
        <v>0</v>
      </c>
      <c r="AD482" s="62">
        <v>0</v>
      </c>
      <c r="AE482" s="62">
        <v>41</v>
      </c>
      <c r="AF482" s="62">
        <v>32</v>
      </c>
      <c r="AG482" s="62">
        <v>0</v>
      </c>
      <c r="AH482" s="62">
        <v>0</v>
      </c>
      <c r="AI482" s="62">
        <v>0</v>
      </c>
      <c r="AJ482" s="62">
        <v>0</v>
      </c>
      <c r="AK482" s="62">
        <v>0</v>
      </c>
      <c r="AL482" s="62">
        <v>0</v>
      </c>
      <c r="AM482" s="62">
        <v>0</v>
      </c>
      <c r="AN482" s="62">
        <v>69</v>
      </c>
      <c r="AO482" s="62" t="s">
        <v>290</v>
      </c>
      <c r="AP482" s="62">
        <v>73</v>
      </c>
      <c r="AQ482" s="62">
        <v>12</v>
      </c>
    </row>
    <row r="483" spans="1:43">
      <c r="A483" s="116" t="s">
        <v>2727</v>
      </c>
      <c r="B483" s="117" t="s">
        <v>4690</v>
      </c>
      <c r="C483" s="117" t="s">
        <v>6413</v>
      </c>
      <c r="D483" s="117" t="s">
        <v>2731</v>
      </c>
      <c r="E483" s="117" t="s">
        <v>502</v>
      </c>
      <c r="F483" s="62" t="s">
        <v>288</v>
      </c>
      <c r="G483" s="117" t="s">
        <v>6414</v>
      </c>
      <c r="H483" s="117" t="s">
        <v>6415</v>
      </c>
      <c r="I483" s="117" t="s">
        <v>160</v>
      </c>
      <c r="J483" s="62">
        <v>0.5</v>
      </c>
      <c r="K483" s="62">
        <v>1</v>
      </c>
      <c r="L483" s="62">
        <v>0.5</v>
      </c>
      <c r="M483" s="62">
        <v>2</v>
      </c>
      <c r="N483" s="62">
        <v>0</v>
      </c>
      <c r="O483" s="62">
        <v>0</v>
      </c>
      <c r="P483" s="62">
        <v>0</v>
      </c>
      <c r="Q483" s="62">
        <v>0</v>
      </c>
      <c r="R483" s="62">
        <v>0</v>
      </c>
      <c r="S483" s="62">
        <v>0</v>
      </c>
      <c r="T483" s="62">
        <v>0</v>
      </c>
      <c r="U483" s="62">
        <v>0</v>
      </c>
      <c r="V483" s="62" t="s">
        <v>290</v>
      </c>
      <c r="W483" s="62">
        <v>0</v>
      </c>
      <c r="X483" s="62" t="s">
        <v>290</v>
      </c>
      <c r="Y483" s="62" t="s">
        <v>290</v>
      </c>
      <c r="Z483" s="62" t="s">
        <v>290</v>
      </c>
      <c r="AA483" s="62">
        <v>0</v>
      </c>
      <c r="AB483" s="62">
        <v>0</v>
      </c>
      <c r="AC483" s="62">
        <v>0</v>
      </c>
      <c r="AD483" s="62" t="s">
        <v>290</v>
      </c>
      <c r="AE483" s="62">
        <v>0</v>
      </c>
      <c r="AF483" s="62" t="s">
        <v>290</v>
      </c>
      <c r="AG483" s="62" t="s">
        <v>290</v>
      </c>
      <c r="AH483" s="62">
        <v>0</v>
      </c>
      <c r="AI483" s="62">
        <v>0</v>
      </c>
      <c r="AJ483" s="62">
        <v>0</v>
      </c>
      <c r="AK483" s="62" t="s">
        <v>290</v>
      </c>
      <c r="AL483" s="62">
        <v>0</v>
      </c>
      <c r="AM483" s="62">
        <v>0</v>
      </c>
      <c r="AN483" s="62" t="s">
        <v>290</v>
      </c>
      <c r="AO483" s="62" t="s">
        <v>290</v>
      </c>
      <c r="AP483" s="62" t="s">
        <v>290</v>
      </c>
      <c r="AQ483" s="62" t="s">
        <v>290</v>
      </c>
    </row>
    <row r="484" spans="1:43">
      <c r="A484" s="116" t="s">
        <v>2733</v>
      </c>
      <c r="B484" s="117" t="s">
        <v>2734</v>
      </c>
      <c r="C484" s="117" t="s">
        <v>6416</v>
      </c>
      <c r="D484" s="117" t="s">
        <v>2736</v>
      </c>
      <c r="E484" s="117" t="s">
        <v>2718</v>
      </c>
      <c r="F484" s="62" t="s">
        <v>288</v>
      </c>
      <c r="G484" s="117" t="s">
        <v>6417</v>
      </c>
      <c r="H484" s="117" t="s">
        <v>6418</v>
      </c>
      <c r="I484" s="117" t="s">
        <v>160</v>
      </c>
      <c r="J484" s="62">
        <v>5</v>
      </c>
      <c r="K484" s="62">
        <v>2</v>
      </c>
      <c r="L484" s="62">
        <v>1</v>
      </c>
      <c r="M484" s="62">
        <v>8</v>
      </c>
      <c r="N484" s="62" t="s">
        <v>290</v>
      </c>
      <c r="O484" s="62" t="s">
        <v>290</v>
      </c>
      <c r="P484" s="62" t="s">
        <v>290</v>
      </c>
      <c r="Q484" s="62" t="s">
        <v>290</v>
      </c>
      <c r="R484" s="62" t="s">
        <v>290</v>
      </c>
      <c r="S484" s="62" t="s">
        <v>290</v>
      </c>
      <c r="T484" s="62" t="s">
        <v>290</v>
      </c>
      <c r="U484" s="62" t="s">
        <v>290</v>
      </c>
      <c r="V484" s="62" t="s">
        <v>290</v>
      </c>
      <c r="W484" s="62" t="s">
        <v>290</v>
      </c>
      <c r="X484" s="62">
        <v>0</v>
      </c>
      <c r="Y484" s="62">
        <v>0</v>
      </c>
      <c r="Z484" s="62">
        <v>0</v>
      </c>
      <c r="AA484" s="62">
        <v>0</v>
      </c>
      <c r="AB484" s="62">
        <v>0</v>
      </c>
      <c r="AC484" s="62">
        <v>0</v>
      </c>
      <c r="AD484" s="62">
        <v>0</v>
      </c>
      <c r="AE484" s="62">
        <v>22</v>
      </c>
      <c r="AF484" s="62">
        <v>19</v>
      </c>
      <c r="AG484" s="62">
        <v>0</v>
      </c>
      <c r="AH484" s="62">
        <v>0</v>
      </c>
      <c r="AI484" s="62">
        <v>0</v>
      </c>
      <c r="AJ484" s="62" t="s">
        <v>290</v>
      </c>
      <c r="AK484" s="62" t="s">
        <v>290</v>
      </c>
      <c r="AL484" s="62" t="s">
        <v>290</v>
      </c>
      <c r="AM484" s="62">
        <v>0</v>
      </c>
      <c r="AN484" s="62">
        <v>31</v>
      </c>
      <c r="AO484" s="62">
        <v>0</v>
      </c>
      <c r="AP484" s="62">
        <v>41</v>
      </c>
      <c r="AQ484" s="62" t="s">
        <v>290</v>
      </c>
    </row>
    <row r="485" spans="1:43">
      <c r="A485" s="116" t="s">
        <v>2737</v>
      </c>
      <c r="B485" s="117" t="s">
        <v>2738</v>
      </c>
      <c r="C485" s="117" t="s">
        <v>6419</v>
      </c>
      <c r="D485" s="117" t="s">
        <v>2740</v>
      </c>
      <c r="E485" s="117" t="s">
        <v>2741</v>
      </c>
      <c r="F485" s="62" t="s">
        <v>288</v>
      </c>
      <c r="G485" s="117" t="s">
        <v>6420</v>
      </c>
      <c r="H485" s="117" t="s">
        <v>6421</v>
      </c>
      <c r="I485" s="117" t="s">
        <v>161</v>
      </c>
      <c r="J485" s="62">
        <v>8</v>
      </c>
      <c r="K485" s="62">
        <v>6</v>
      </c>
      <c r="L485" s="62">
        <v>1</v>
      </c>
      <c r="M485" s="62">
        <v>15</v>
      </c>
      <c r="N485" s="62">
        <v>24</v>
      </c>
      <c r="O485" s="62">
        <v>15</v>
      </c>
      <c r="P485" s="62" t="s">
        <v>290</v>
      </c>
      <c r="Q485" s="62" t="s">
        <v>290</v>
      </c>
      <c r="R485" s="62">
        <v>13</v>
      </c>
      <c r="S485" s="62">
        <v>17</v>
      </c>
      <c r="T485" s="62" t="s">
        <v>290</v>
      </c>
      <c r="U485" s="62">
        <v>11</v>
      </c>
      <c r="V485" s="62">
        <v>14</v>
      </c>
      <c r="W485" s="62" t="s">
        <v>290</v>
      </c>
      <c r="X485" s="62">
        <v>0</v>
      </c>
      <c r="Y485" s="62">
        <v>0</v>
      </c>
      <c r="Z485" s="62">
        <v>0</v>
      </c>
      <c r="AA485" s="62">
        <v>0</v>
      </c>
      <c r="AB485" s="62">
        <v>0</v>
      </c>
      <c r="AC485" s="62">
        <v>0</v>
      </c>
      <c r="AD485" s="62">
        <v>0</v>
      </c>
      <c r="AE485" s="62">
        <v>64</v>
      </c>
      <c r="AF485" s="62">
        <v>62</v>
      </c>
      <c r="AG485" s="62">
        <v>0</v>
      </c>
      <c r="AH485" s="62">
        <v>0</v>
      </c>
      <c r="AI485" s="62">
        <v>0</v>
      </c>
      <c r="AJ485" s="62">
        <v>0</v>
      </c>
      <c r="AK485" s="62">
        <v>0</v>
      </c>
      <c r="AL485" s="62" t="s">
        <v>290</v>
      </c>
      <c r="AM485" s="62">
        <v>0</v>
      </c>
      <c r="AN485" s="62">
        <v>118</v>
      </c>
      <c r="AO485" s="62" t="s">
        <v>290</v>
      </c>
      <c r="AP485" s="62">
        <v>126</v>
      </c>
      <c r="AQ485" s="62">
        <v>38</v>
      </c>
    </row>
    <row r="486" spans="1:43">
      <c r="A486" s="116" t="s">
        <v>2743</v>
      </c>
      <c r="B486" s="117" t="s">
        <v>439</v>
      </c>
      <c r="C486" s="117" t="s">
        <v>6422</v>
      </c>
      <c r="D486" s="117" t="s">
        <v>2745</v>
      </c>
      <c r="E486" s="117" t="s">
        <v>2746</v>
      </c>
      <c r="F486" s="62" t="s">
        <v>288</v>
      </c>
      <c r="G486" s="117" t="s">
        <v>6423</v>
      </c>
      <c r="H486" s="117" t="s">
        <v>6424</v>
      </c>
      <c r="I486" s="117" t="s">
        <v>161</v>
      </c>
      <c r="J486" s="62">
        <v>7</v>
      </c>
      <c r="K486" s="62">
        <v>2</v>
      </c>
      <c r="L486" s="62">
        <v>1</v>
      </c>
      <c r="M486" s="62">
        <v>10</v>
      </c>
      <c r="N486" s="62">
        <v>20</v>
      </c>
      <c r="O486" s="62" t="s">
        <v>290</v>
      </c>
      <c r="P486" s="62" t="s">
        <v>290</v>
      </c>
      <c r="Q486" s="62" t="s">
        <v>290</v>
      </c>
      <c r="R486" s="62" t="s">
        <v>290</v>
      </c>
      <c r="S486" s="62" t="s">
        <v>290</v>
      </c>
      <c r="T486" s="62" t="s">
        <v>290</v>
      </c>
      <c r="U486" s="62" t="s">
        <v>290</v>
      </c>
      <c r="V486" s="62" t="s">
        <v>290</v>
      </c>
      <c r="W486" s="62" t="s">
        <v>290</v>
      </c>
      <c r="X486" s="62">
        <v>0</v>
      </c>
      <c r="Y486" s="62">
        <v>0</v>
      </c>
      <c r="Z486" s="62">
        <v>0</v>
      </c>
      <c r="AA486" s="62">
        <v>0</v>
      </c>
      <c r="AB486" s="62">
        <v>0</v>
      </c>
      <c r="AC486" s="62">
        <v>0</v>
      </c>
      <c r="AD486" s="62">
        <v>0</v>
      </c>
      <c r="AE486" s="62">
        <v>36</v>
      </c>
      <c r="AF486" s="62">
        <v>38</v>
      </c>
      <c r="AG486" s="62">
        <v>0</v>
      </c>
      <c r="AH486" s="62">
        <v>0</v>
      </c>
      <c r="AI486" s="62">
        <v>0</v>
      </c>
      <c r="AJ486" s="62">
        <v>0</v>
      </c>
      <c r="AK486" s="62" t="s">
        <v>290</v>
      </c>
      <c r="AL486" s="62">
        <v>0</v>
      </c>
      <c r="AM486" s="62">
        <v>0</v>
      </c>
      <c r="AN486" s="62">
        <v>71</v>
      </c>
      <c r="AO486" s="62" t="s">
        <v>290</v>
      </c>
      <c r="AP486" s="62">
        <v>74</v>
      </c>
      <c r="AQ486" s="62">
        <v>12</v>
      </c>
    </row>
    <row r="487" spans="1:43">
      <c r="A487" s="116" t="s">
        <v>2748</v>
      </c>
      <c r="B487" s="117" t="s">
        <v>439</v>
      </c>
      <c r="C487" s="117" t="s">
        <v>6425</v>
      </c>
      <c r="D487" s="117" t="s">
        <v>2750</v>
      </c>
      <c r="E487" s="117" t="s">
        <v>2741</v>
      </c>
      <c r="F487" s="62" t="s">
        <v>288</v>
      </c>
      <c r="G487" s="117" t="s">
        <v>6426</v>
      </c>
      <c r="H487" s="117" t="s">
        <v>6427</v>
      </c>
      <c r="I487" s="117" t="s">
        <v>161</v>
      </c>
      <c r="J487" s="62">
        <v>7</v>
      </c>
      <c r="K487" s="62">
        <v>1</v>
      </c>
      <c r="L487" s="62">
        <v>2</v>
      </c>
      <c r="M487" s="62">
        <v>10</v>
      </c>
      <c r="N487" s="62">
        <v>10</v>
      </c>
      <c r="O487" s="62">
        <v>12</v>
      </c>
      <c r="P487" s="62" t="s">
        <v>290</v>
      </c>
      <c r="Q487" s="62" t="s">
        <v>290</v>
      </c>
      <c r="R487" s="62" t="s">
        <v>290</v>
      </c>
      <c r="S487" s="62" t="s">
        <v>290</v>
      </c>
      <c r="T487" s="62" t="s">
        <v>290</v>
      </c>
      <c r="U487" s="62" t="s">
        <v>290</v>
      </c>
      <c r="V487" s="62" t="s">
        <v>290</v>
      </c>
      <c r="W487" s="62" t="s">
        <v>290</v>
      </c>
      <c r="X487" s="62">
        <v>0</v>
      </c>
      <c r="Y487" s="62">
        <v>0</v>
      </c>
      <c r="Z487" s="62">
        <v>0</v>
      </c>
      <c r="AA487" s="62">
        <v>0</v>
      </c>
      <c r="AB487" s="62">
        <v>11</v>
      </c>
      <c r="AC487" s="62">
        <v>0</v>
      </c>
      <c r="AD487" s="62">
        <v>0</v>
      </c>
      <c r="AE487" s="62">
        <v>43</v>
      </c>
      <c r="AF487" s="62">
        <v>34</v>
      </c>
      <c r="AG487" s="62">
        <v>0</v>
      </c>
      <c r="AH487" s="62">
        <v>0</v>
      </c>
      <c r="AI487" s="62">
        <v>0</v>
      </c>
      <c r="AJ487" s="62">
        <v>0</v>
      </c>
      <c r="AK487" s="62">
        <v>0</v>
      </c>
      <c r="AL487" s="62">
        <v>0</v>
      </c>
      <c r="AM487" s="62">
        <v>0</v>
      </c>
      <c r="AN487" s="62">
        <v>77</v>
      </c>
      <c r="AO487" s="62">
        <v>0</v>
      </c>
      <c r="AP487" s="62">
        <v>77</v>
      </c>
      <c r="AQ487" s="62">
        <v>14</v>
      </c>
    </row>
    <row r="488" spans="1:43">
      <c r="A488" s="116" t="s">
        <v>2751</v>
      </c>
      <c r="B488" s="117" t="s">
        <v>2245</v>
      </c>
      <c r="C488" s="117" t="s">
        <v>6428</v>
      </c>
      <c r="D488" s="117" t="s">
        <v>2753</v>
      </c>
      <c r="E488" s="117" t="s">
        <v>2754</v>
      </c>
      <c r="F488" s="62" t="s">
        <v>288</v>
      </c>
      <c r="G488" s="117" t="s">
        <v>6429</v>
      </c>
      <c r="H488" s="117" t="s">
        <v>6430</v>
      </c>
      <c r="I488" s="117" t="s">
        <v>162</v>
      </c>
      <c r="J488" s="62">
        <v>28</v>
      </c>
      <c r="K488" s="62">
        <v>4.5</v>
      </c>
      <c r="L488" s="62">
        <v>1</v>
      </c>
      <c r="M488" s="62">
        <v>33.5</v>
      </c>
      <c r="N488" s="62">
        <v>25</v>
      </c>
      <c r="O488" s="62">
        <v>35</v>
      </c>
      <c r="P488" s="62">
        <v>27</v>
      </c>
      <c r="Q488" s="62">
        <v>28</v>
      </c>
      <c r="R488" s="62">
        <v>30</v>
      </c>
      <c r="S488" s="62">
        <v>33</v>
      </c>
      <c r="T488" s="62">
        <v>29</v>
      </c>
      <c r="U488" s="62">
        <v>40</v>
      </c>
      <c r="V488" s="62">
        <v>31</v>
      </c>
      <c r="W488" s="62">
        <v>23</v>
      </c>
      <c r="X488" s="62">
        <v>0</v>
      </c>
      <c r="Y488" s="62">
        <v>0</v>
      </c>
      <c r="Z488" s="62">
        <v>0</v>
      </c>
      <c r="AA488" s="62">
        <v>0</v>
      </c>
      <c r="AB488" s="62">
        <v>20</v>
      </c>
      <c r="AC488" s="62">
        <v>0</v>
      </c>
      <c r="AD488" s="62">
        <v>0</v>
      </c>
      <c r="AE488" s="62">
        <v>176</v>
      </c>
      <c r="AF488" s="62">
        <v>159</v>
      </c>
      <c r="AG488" s="62">
        <v>0</v>
      </c>
      <c r="AH488" s="62">
        <v>0</v>
      </c>
      <c r="AI488" s="62">
        <v>0</v>
      </c>
      <c r="AJ488" s="62" t="s">
        <v>290</v>
      </c>
      <c r="AK488" s="62">
        <v>11</v>
      </c>
      <c r="AL488" s="62">
        <v>34</v>
      </c>
      <c r="AM488" s="62">
        <v>0</v>
      </c>
      <c r="AN488" s="62">
        <v>276</v>
      </c>
      <c r="AO488" s="62" t="s">
        <v>290</v>
      </c>
      <c r="AP488" s="62">
        <v>335</v>
      </c>
      <c r="AQ488" s="62" t="s">
        <v>290</v>
      </c>
    </row>
    <row r="489" spans="1:43">
      <c r="A489" s="116" t="s">
        <v>2756</v>
      </c>
      <c r="B489" s="117" t="s">
        <v>2757</v>
      </c>
      <c r="C489" s="117" t="s">
        <v>6431</v>
      </c>
      <c r="D489" s="117" t="s">
        <v>2760</v>
      </c>
      <c r="E489" s="117" t="s">
        <v>2761</v>
      </c>
      <c r="F489" s="62" t="s">
        <v>288</v>
      </c>
      <c r="G489" s="117" t="s">
        <v>6432</v>
      </c>
      <c r="H489" s="117" t="s">
        <v>6433</v>
      </c>
      <c r="I489" s="117" t="s">
        <v>162</v>
      </c>
      <c r="J489" s="62">
        <v>29</v>
      </c>
      <c r="K489" s="62">
        <v>16.5</v>
      </c>
      <c r="L489" s="62">
        <v>4</v>
      </c>
      <c r="M489" s="62">
        <v>49.5</v>
      </c>
      <c r="N489" s="62">
        <v>75</v>
      </c>
      <c r="O489" s="62">
        <v>37</v>
      </c>
      <c r="P489" s="62">
        <v>35</v>
      </c>
      <c r="Q489" s="62">
        <v>37</v>
      </c>
      <c r="R489" s="62">
        <v>35</v>
      </c>
      <c r="S489" s="62">
        <v>45</v>
      </c>
      <c r="T489" s="62">
        <v>47</v>
      </c>
      <c r="U489" s="62">
        <v>50</v>
      </c>
      <c r="V489" s="62">
        <v>48</v>
      </c>
      <c r="W489" s="62">
        <v>44</v>
      </c>
      <c r="X489" s="62">
        <v>0</v>
      </c>
      <c r="Y489" s="62">
        <v>0</v>
      </c>
      <c r="Z489" s="62">
        <v>0</v>
      </c>
      <c r="AA489" s="62">
        <v>0</v>
      </c>
      <c r="AB489" s="62">
        <v>0</v>
      </c>
      <c r="AC489" s="62">
        <v>0</v>
      </c>
      <c r="AD489" s="62">
        <v>0</v>
      </c>
      <c r="AE489" s="62">
        <v>224</v>
      </c>
      <c r="AF489" s="62">
        <v>237</v>
      </c>
      <c r="AG489" s="62">
        <v>0</v>
      </c>
      <c r="AH489" s="62">
        <v>0</v>
      </c>
      <c r="AI489" s="62" t="s">
        <v>290</v>
      </c>
      <c r="AJ489" s="62">
        <v>14</v>
      </c>
      <c r="AK489" s="62" t="s">
        <v>290</v>
      </c>
      <c r="AL489" s="62" t="s">
        <v>290</v>
      </c>
      <c r="AM489" s="62">
        <v>0</v>
      </c>
      <c r="AN489" s="62">
        <v>402</v>
      </c>
      <c r="AO489" s="62">
        <v>37</v>
      </c>
      <c r="AP489" s="62">
        <v>461</v>
      </c>
      <c r="AQ489" s="62">
        <v>38</v>
      </c>
    </row>
    <row r="490" spans="1:43">
      <c r="A490" s="116" t="s">
        <v>2763</v>
      </c>
      <c r="B490" s="117" t="s">
        <v>2764</v>
      </c>
      <c r="C490" s="117" t="s">
        <v>6434</v>
      </c>
      <c r="D490" s="117" t="s">
        <v>2767</v>
      </c>
      <c r="E490" s="117" t="s">
        <v>2761</v>
      </c>
      <c r="F490" s="62" t="s">
        <v>288</v>
      </c>
      <c r="G490" s="117" t="s">
        <v>6435</v>
      </c>
      <c r="H490" s="117" t="s">
        <v>6436</v>
      </c>
      <c r="I490" s="117" t="s">
        <v>162</v>
      </c>
      <c r="J490" s="62">
        <v>25</v>
      </c>
      <c r="K490" s="62">
        <v>14.5</v>
      </c>
      <c r="L490" s="62">
        <v>6</v>
      </c>
      <c r="M490" s="62">
        <v>45.5</v>
      </c>
      <c r="N490" s="62">
        <v>0</v>
      </c>
      <c r="O490" s="62">
        <v>0</v>
      </c>
      <c r="P490" s="62">
        <v>0</v>
      </c>
      <c r="Q490" s="62">
        <v>0</v>
      </c>
      <c r="R490" s="62">
        <v>0</v>
      </c>
      <c r="S490" s="62">
        <v>0</v>
      </c>
      <c r="T490" s="62">
        <v>0</v>
      </c>
      <c r="U490" s="62">
        <v>0</v>
      </c>
      <c r="V490" s="62">
        <v>0</v>
      </c>
      <c r="W490" s="62">
        <v>0</v>
      </c>
      <c r="X490" s="62">
        <v>98</v>
      </c>
      <c r="Y490" s="62">
        <v>67</v>
      </c>
      <c r="Z490" s="62">
        <v>64</v>
      </c>
      <c r="AA490" s="62">
        <v>71</v>
      </c>
      <c r="AB490" s="62">
        <v>0</v>
      </c>
      <c r="AC490" s="62">
        <v>0</v>
      </c>
      <c r="AD490" s="62">
        <v>0</v>
      </c>
      <c r="AE490" s="62">
        <v>142</v>
      </c>
      <c r="AF490" s="62">
        <v>158</v>
      </c>
      <c r="AG490" s="62">
        <v>44</v>
      </c>
      <c r="AH490" s="62">
        <v>30</v>
      </c>
      <c r="AI490" s="62">
        <v>0</v>
      </c>
      <c r="AJ490" s="62" t="s">
        <v>290</v>
      </c>
      <c r="AK490" s="62" t="s">
        <v>290</v>
      </c>
      <c r="AL490" s="62">
        <v>25</v>
      </c>
      <c r="AM490" s="62">
        <v>0</v>
      </c>
      <c r="AN490" s="62">
        <v>259</v>
      </c>
      <c r="AO490" s="62" t="s">
        <v>290</v>
      </c>
      <c r="AP490" s="62">
        <v>300</v>
      </c>
      <c r="AQ490" s="62">
        <v>14</v>
      </c>
    </row>
    <row r="491" spans="1:43">
      <c r="A491" s="116" t="s">
        <v>2769</v>
      </c>
      <c r="B491" s="117" t="s">
        <v>326</v>
      </c>
      <c r="C491" s="117" t="s">
        <v>6437</v>
      </c>
      <c r="D491" s="117" t="s">
        <v>2771</v>
      </c>
      <c r="E491" s="117" t="s">
        <v>2761</v>
      </c>
      <c r="F491" s="62" t="s">
        <v>288</v>
      </c>
      <c r="G491" s="117" t="s">
        <v>6438</v>
      </c>
      <c r="H491" s="117" t="s">
        <v>6439</v>
      </c>
      <c r="I491" s="117" t="s">
        <v>162</v>
      </c>
      <c r="J491" s="62">
        <v>25</v>
      </c>
      <c r="K491" s="62">
        <v>4.5</v>
      </c>
      <c r="L491" s="62">
        <v>4.5</v>
      </c>
      <c r="M491" s="62">
        <v>34</v>
      </c>
      <c r="N491" s="62">
        <v>67</v>
      </c>
      <c r="O491" s="62">
        <v>35</v>
      </c>
      <c r="P491" s="62">
        <v>31</v>
      </c>
      <c r="Q491" s="62">
        <v>42</v>
      </c>
      <c r="R491" s="62">
        <v>48</v>
      </c>
      <c r="S491" s="62">
        <v>41</v>
      </c>
      <c r="T491" s="62">
        <v>30</v>
      </c>
      <c r="U491" s="62">
        <v>41</v>
      </c>
      <c r="V491" s="62">
        <v>38</v>
      </c>
      <c r="W491" s="62">
        <v>30</v>
      </c>
      <c r="X491" s="62">
        <v>0</v>
      </c>
      <c r="Y491" s="62">
        <v>0</v>
      </c>
      <c r="Z491" s="62">
        <v>0</v>
      </c>
      <c r="AA491" s="62">
        <v>0</v>
      </c>
      <c r="AB491" s="62">
        <v>0</v>
      </c>
      <c r="AC491" s="62">
        <v>0</v>
      </c>
      <c r="AD491" s="62">
        <v>0</v>
      </c>
      <c r="AE491" s="62">
        <v>214</v>
      </c>
      <c r="AF491" s="62">
        <v>189</v>
      </c>
      <c r="AG491" s="62">
        <v>0</v>
      </c>
      <c r="AH491" s="62">
        <v>0</v>
      </c>
      <c r="AI491" s="62">
        <v>0</v>
      </c>
      <c r="AJ491" s="62" t="s">
        <v>290</v>
      </c>
      <c r="AK491" s="62">
        <v>24</v>
      </c>
      <c r="AL491" s="62" t="s">
        <v>290</v>
      </c>
      <c r="AM491" s="62">
        <v>0</v>
      </c>
      <c r="AN491" s="62">
        <v>348</v>
      </c>
      <c r="AO491" s="62">
        <v>25</v>
      </c>
      <c r="AP491" s="62">
        <v>403</v>
      </c>
      <c r="AQ491" s="62">
        <v>49</v>
      </c>
    </row>
    <row r="492" spans="1:43">
      <c r="A492" s="116" t="s">
        <v>2772</v>
      </c>
      <c r="B492" s="117" t="s">
        <v>319</v>
      </c>
      <c r="C492" s="117" t="s">
        <v>6440</v>
      </c>
      <c r="D492" s="117" t="s">
        <v>2775</v>
      </c>
      <c r="E492" s="117" t="s">
        <v>2761</v>
      </c>
      <c r="F492" s="62" t="s">
        <v>288</v>
      </c>
      <c r="G492" s="117" t="s">
        <v>6441</v>
      </c>
      <c r="H492" s="117" t="s">
        <v>6442</v>
      </c>
      <c r="I492" s="117" t="s">
        <v>162</v>
      </c>
      <c r="J492" s="62">
        <v>15</v>
      </c>
      <c r="K492" s="62">
        <v>5.5</v>
      </c>
      <c r="L492" s="62">
        <v>1</v>
      </c>
      <c r="M492" s="62">
        <v>21.5</v>
      </c>
      <c r="N492" s="62">
        <v>16</v>
      </c>
      <c r="O492" s="62">
        <v>11</v>
      </c>
      <c r="P492" s="62">
        <v>11</v>
      </c>
      <c r="Q492" s="62">
        <v>10</v>
      </c>
      <c r="R492" s="62">
        <v>12</v>
      </c>
      <c r="S492" s="62" t="s">
        <v>290</v>
      </c>
      <c r="T492" s="62">
        <v>15</v>
      </c>
      <c r="U492" s="62">
        <v>22</v>
      </c>
      <c r="V492" s="62">
        <v>12</v>
      </c>
      <c r="W492" s="62">
        <v>15</v>
      </c>
      <c r="X492" s="62">
        <v>0</v>
      </c>
      <c r="Y492" s="62">
        <v>0</v>
      </c>
      <c r="Z492" s="62">
        <v>0</v>
      </c>
      <c r="AA492" s="62">
        <v>0</v>
      </c>
      <c r="AB492" s="62">
        <v>0</v>
      </c>
      <c r="AC492" s="62">
        <v>0</v>
      </c>
      <c r="AD492" s="62">
        <v>0</v>
      </c>
      <c r="AE492" s="62">
        <v>80</v>
      </c>
      <c r="AF492" s="62">
        <v>62</v>
      </c>
      <c r="AG492" s="62">
        <v>0</v>
      </c>
      <c r="AH492" s="62">
        <v>0</v>
      </c>
      <c r="AI492" s="62">
        <v>0</v>
      </c>
      <c r="AJ492" s="62" t="s">
        <v>290</v>
      </c>
      <c r="AK492" s="62" t="s">
        <v>290</v>
      </c>
      <c r="AL492" s="62">
        <v>59</v>
      </c>
      <c r="AM492" s="62">
        <v>0</v>
      </c>
      <c r="AN492" s="62">
        <v>68</v>
      </c>
      <c r="AO492" s="62">
        <v>12</v>
      </c>
      <c r="AP492" s="62">
        <v>142</v>
      </c>
      <c r="AQ492" s="62">
        <v>42</v>
      </c>
    </row>
    <row r="493" spans="1:43">
      <c r="A493" s="116" t="s">
        <v>2776</v>
      </c>
      <c r="B493" s="117" t="s">
        <v>2777</v>
      </c>
      <c r="C493" s="117" t="s">
        <v>6443</v>
      </c>
      <c r="D493" s="117" t="s">
        <v>2780</v>
      </c>
      <c r="E493" s="117" t="s">
        <v>2754</v>
      </c>
      <c r="F493" s="62" t="s">
        <v>288</v>
      </c>
      <c r="G493" s="117" t="s">
        <v>6444</v>
      </c>
      <c r="H493" s="117" t="s">
        <v>6445</v>
      </c>
      <c r="I493" s="117" t="s">
        <v>162</v>
      </c>
      <c r="J493" s="62">
        <v>5</v>
      </c>
      <c r="K493" s="62">
        <v>14</v>
      </c>
      <c r="L493" s="62">
        <v>1</v>
      </c>
      <c r="M493" s="62">
        <v>20</v>
      </c>
      <c r="N493" s="62">
        <v>0</v>
      </c>
      <c r="O493" s="62">
        <v>0</v>
      </c>
      <c r="P493" s="62">
        <v>0</v>
      </c>
      <c r="Q493" s="62">
        <v>0</v>
      </c>
      <c r="R493" s="62">
        <v>0</v>
      </c>
      <c r="S493" s="62">
        <v>0</v>
      </c>
      <c r="T493" s="62">
        <v>0</v>
      </c>
      <c r="U493" s="62">
        <v>0</v>
      </c>
      <c r="V493" s="62">
        <v>0</v>
      </c>
      <c r="W493" s="62">
        <v>0</v>
      </c>
      <c r="X493" s="62">
        <v>0</v>
      </c>
      <c r="Y493" s="62">
        <v>0</v>
      </c>
      <c r="Z493" s="62">
        <v>12</v>
      </c>
      <c r="AA493" s="62">
        <v>13</v>
      </c>
      <c r="AB493" s="62">
        <v>0</v>
      </c>
      <c r="AC493" s="62">
        <v>0</v>
      </c>
      <c r="AD493" s="62">
        <v>0</v>
      </c>
      <c r="AE493" s="62">
        <v>13</v>
      </c>
      <c r="AF493" s="62">
        <v>12</v>
      </c>
      <c r="AG493" s="62">
        <v>0</v>
      </c>
      <c r="AH493" s="62">
        <v>0</v>
      </c>
      <c r="AI493" s="62">
        <v>0</v>
      </c>
      <c r="AJ493" s="62">
        <v>0</v>
      </c>
      <c r="AK493" s="62">
        <v>10</v>
      </c>
      <c r="AL493" s="62">
        <v>0</v>
      </c>
      <c r="AM493" s="62">
        <v>0</v>
      </c>
      <c r="AN493" s="62" t="s">
        <v>290</v>
      </c>
      <c r="AO493" s="62" t="s">
        <v>290</v>
      </c>
      <c r="AP493" s="62">
        <v>25</v>
      </c>
      <c r="AQ493" s="62">
        <v>25</v>
      </c>
    </row>
    <row r="494" spans="1:43">
      <c r="A494" s="116" t="s">
        <v>4691</v>
      </c>
      <c r="B494" s="117" t="s">
        <v>4692</v>
      </c>
      <c r="C494" s="117" t="s">
        <v>6446</v>
      </c>
      <c r="D494" s="117" t="s">
        <v>4694</v>
      </c>
      <c r="E494" s="117" t="s">
        <v>4695</v>
      </c>
      <c r="F494" s="62" t="s">
        <v>288</v>
      </c>
      <c r="G494" s="117" t="s">
        <v>6447</v>
      </c>
      <c r="H494" s="117" t="s">
        <v>6448</v>
      </c>
      <c r="I494" s="117" t="s">
        <v>162</v>
      </c>
      <c r="J494" s="62">
        <v>10.5</v>
      </c>
      <c r="K494" s="62">
        <v>1</v>
      </c>
      <c r="L494" s="62">
        <v>2</v>
      </c>
      <c r="M494" s="62">
        <v>13.5</v>
      </c>
      <c r="N494" s="62">
        <v>15</v>
      </c>
      <c r="O494" s="62" t="s">
        <v>290</v>
      </c>
      <c r="P494" s="62" t="s">
        <v>290</v>
      </c>
      <c r="Q494" s="62" t="s">
        <v>290</v>
      </c>
      <c r="R494" s="62" t="s">
        <v>290</v>
      </c>
      <c r="S494" s="62" t="s">
        <v>290</v>
      </c>
      <c r="T494" s="62" t="s">
        <v>290</v>
      </c>
      <c r="U494" s="62">
        <v>12</v>
      </c>
      <c r="V494" s="62" t="s">
        <v>290</v>
      </c>
      <c r="W494" s="62" t="s">
        <v>290</v>
      </c>
      <c r="X494" s="62" t="s">
        <v>290</v>
      </c>
      <c r="Y494" s="62">
        <v>10</v>
      </c>
      <c r="Z494" s="62" t="s">
        <v>290</v>
      </c>
      <c r="AA494" s="62" t="s">
        <v>290</v>
      </c>
      <c r="AB494" s="62">
        <v>0</v>
      </c>
      <c r="AC494" s="62">
        <v>0</v>
      </c>
      <c r="AD494" s="62">
        <v>0</v>
      </c>
      <c r="AE494" s="62">
        <v>37</v>
      </c>
      <c r="AF494" s="62">
        <v>53</v>
      </c>
      <c r="AG494" s="62">
        <v>0</v>
      </c>
      <c r="AH494" s="62" t="s">
        <v>290</v>
      </c>
      <c r="AI494" s="62">
        <v>0</v>
      </c>
      <c r="AJ494" s="62" t="s">
        <v>290</v>
      </c>
      <c r="AK494" s="62" t="s">
        <v>290</v>
      </c>
      <c r="AL494" s="62">
        <v>0</v>
      </c>
      <c r="AM494" s="62">
        <v>0</v>
      </c>
      <c r="AN494" s="62">
        <v>84</v>
      </c>
      <c r="AO494" s="62" t="s">
        <v>290</v>
      </c>
      <c r="AP494" s="62">
        <v>90</v>
      </c>
      <c r="AQ494" s="62">
        <v>11</v>
      </c>
    </row>
    <row r="495" spans="1:43">
      <c r="A495" s="116" t="s">
        <v>2781</v>
      </c>
      <c r="B495" s="117" t="s">
        <v>2782</v>
      </c>
      <c r="C495" s="117" t="s">
        <v>6449</v>
      </c>
      <c r="D495" s="117" t="s">
        <v>2785</v>
      </c>
      <c r="E495" s="117" t="s">
        <v>2754</v>
      </c>
      <c r="F495" s="62" t="s">
        <v>288</v>
      </c>
      <c r="G495" s="117" t="s">
        <v>6450</v>
      </c>
      <c r="H495" s="117" t="s">
        <v>6451</v>
      </c>
      <c r="I495" s="117" t="s">
        <v>162</v>
      </c>
      <c r="J495" s="62">
        <v>22.5</v>
      </c>
      <c r="K495" s="62">
        <v>7</v>
      </c>
      <c r="L495" s="62">
        <v>4.5999999999999996</v>
      </c>
      <c r="M495" s="62">
        <v>34.1</v>
      </c>
      <c r="N495" s="62">
        <v>39</v>
      </c>
      <c r="O495" s="62">
        <v>20</v>
      </c>
      <c r="P495" s="62">
        <v>20</v>
      </c>
      <c r="Q495" s="62">
        <v>15</v>
      </c>
      <c r="R495" s="62">
        <v>19</v>
      </c>
      <c r="S495" s="62">
        <v>23</v>
      </c>
      <c r="T495" s="62">
        <v>19</v>
      </c>
      <c r="U495" s="62">
        <v>19</v>
      </c>
      <c r="V495" s="62">
        <v>23</v>
      </c>
      <c r="W495" s="62">
        <v>11</v>
      </c>
      <c r="X495" s="62" t="s">
        <v>290</v>
      </c>
      <c r="Y495" s="62">
        <v>13</v>
      </c>
      <c r="Z495" s="62">
        <v>17</v>
      </c>
      <c r="AA495" s="62" t="s">
        <v>290</v>
      </c>
      <c r="AB495" s="62">
        <v>0</v>
      </c>
      <c r="AC495" s="62">
        <v>0</v>
      </c>
      <c r="AD495" s="62">
        <v>0</v>
      </c>
      <c r="AE495" s="62">
        <v>133</v>
      </c>
      <c r="AF495" s="62">
        <v>120</v>
      </c>
      <c r="AG495" s="62" t="s">
        <v>290</v>
      </c>
      <c r="AH495" s="62" t="s">
        <v>290</v>
      </c>
      <c r="AI495" s="62" t="s">
        <v>290</v>
      </c>
      <c r="AJ495" s="62" t="s">
        <v>290</v>
      </c>
      <c r="AK495" s="62">
        <v>12</v>
      </c>
      <c r="AL495" s="62" t="s">
        <v>290</v>
      </c>
      <c r="AM495" s="62" t="s">
        <v>290</v>
      </c>
      <c r="AN495" s="62">
        <v>208</v>
      </c>
      <c r="AO495" s="62">
        <v>18</v>
      </c>
      <c r="AP495" s="62">
        <v>253</v>
      </c>
      <c r="AQ495" s="62" t="s">
        <v>290</v>
      </c>
    </row>
    <row r="496" spans="1:43">
      <c r="A496" s="116" t="s">
        <v>2786</v>
      </c>
      <c r="B496" s="117" t="s">
        <v>2787</v>
      </c>
      <c r="C496" s="117" t="s">
        <v>6452</v>
      </c>
      <c r="D496" s="117" t="s">
        <v>2790</v>
      </c>
      <c r="E496" s="117" t="s">
        <v>2754</v>
      </c>
      <c r="F496" s="62" t="s">
        <v>288</v>
      </c>
      <c r="G496" s="117" t="s">
        <v>6453</v>
      </c>
      <c r="H496" s="117" t="s">
        <v>6454</v>
      </c>
      <c r="I496" s="117" t="s">
        <v>162</v>
      </c>
      <c r="J496" s="62">
        <v>6</v>
      </c>
      <c r="K496" s="62">
        <v>1</v>
      </c>
      <c r="L496" s="62">
        <v>1</v>
      </c>
      <c r="M496" s="62">
        <v>8</v>
      </c>
      <c r="N496" s="62">
        <v>42</v>
      </c>
      <c r="O496" s="62" t="s">
        <v>290</v>
      </c>
      <c r="P496" s="62" t="s">
        <v>290</v>
      </c>
      <c r="Q496" s="62" t="s">
        <v>290</v>
      </c>
      <c r="R496" s="62" t="s">
        <v>290</v>
      </c>
      <c r="S496" s="62">
        <v>0</v>
      </c>
      <c r="T496" s="62">
        <v>0</v>
      </c>
      <c r="U496" s="62">
        <v>0</v>
      </c>
      <c r="V496" s="62">
        <v>0</v>
      </c>
      <c r="W496" s="62">
        <v>0</v>
      </c>
      <c r="X496" s="62">
        <v>0</v>
      </c>
      <c r="Y496" s="62">
        <v>0</v>
      </c>
      <c r="Z496" s="62">
        <v>0</v>
      </c>
      <c r="AA496" s="62">
        <v>0</v>
      </c>
      <c r="AB496" s="62">
        <v>0</v>
      </c>
      <c r="AC496" s="62">
        <v>0</v>
      </c>
      <c r="AD496" s="62">
        <v>0</v>
      </c>
      <c r="AE496" s="62">
        <v>24</v>
      </c>
      <c r="AF496" s="62">
        <v>32</v>
      </c>
      <c r="AG496" s="62">
        <v>0</v>
      </c>
      <c r="AH496" s="62">
        <v>0</v>
      </c>
      <c r="AI496" s="62" t="s">
        <v>290</v>
      </c>
      <c r="AJ496" s="62">
        <v>0</v>
      </c>
      <c r="AK496" s="62" t="s">
        <v>290</v>
      </c>
      <c r="AL496" s="62" t="s">
        <v>290</v>
      </c>
      <c r="AM496" s="62" t="s">
        <v>290</v>
      </c>
      <c r="AN496" s="62">
        <v>47</v>
      </c>
      <c r="AO496" s="62" t="s">
        <v>290</v>
      </c>
      <c r="AP496" s="62">
        <v>56</v>
      </c>
      <c r="AQ496" s="62" t="s">
        <v>290</v>
      </c>
    </row>
    <row r="497" spans="1:43">
      <c r="A497" s="116" t="s">
        <v>2791</v>
      </c>
      <c r="B497" s="117" t="s">
        <v>2792</v>
      </c>
      <c r="C497" s="117" t="s">
        <v>6455</v>
      </c>
      <c r="D497" s="117" t="s">
        <v>2795</v>
      </c>
      <c r="E497" s="117" t="s">
        <v>2761</v>
      </c>
      <c r="F497" s="62" t="s">
        <v>288</v>
      </c>
      <c r="G497" s="117" t="s">
        <v>6456</v>
      </c>
      <c r="H497" s="117" t="s">
        <v>6457</v>
      </c>
      <c r="I497" s="117" t="s">
        <v>162</v>
      </c>
      <c r="J497" s="62">
        <v>48.2</v>
      </c>
      <c r="K497" s="62">
        <v>16.600000000000001</v>
      </c>
      <c r="L497" s="62">
        <v>4.3</v>
      </c>
      <c r="M497" s="62">
        <v>69.099999999999994</v>
      </c>
      <c r="N497" s="62">
        <v>13</v>
      </c>
      <c r="O497" s="62">
        <v>33</v>
      </c>
      <c r="P497" s="62">
        <v>37</v>
      </c>
      <c r="Q497" s="62">
        <v>28</v>
      </c>
      <c r="R497" s="62">
        <v>28</v>
      </c>
      <c r="S497" s="62">
        <v>31</v>
      </c>
      <c r="T497" s="62">
        <v>41</v>
      </c>
      <c r="U497" s="62">
        <v>31</v>
      </c>
      <c r="V497" s="62">
        <v>41</v>
      </c>
      <c r="W497" s="62">
        <v>45</v>
      </c>
      <c r="X497" s="62">
        <v>35</v>
      </c>
      <c r="Y497" s="62">
        <v>31</v>
      </c>
      <c r="Z497" s="62">
        <v>46</v>
      </c>
      <c r="AA497" s="62">
        <v>30</v>
      </c>
      <c r="AB497" s="62">
        <v>41</v>
      </c>
      <c r="AC497" s="62">
        <v>0</v>
      </c>
      <c r="AD497" s="62">
        <v>0</v>
      </c>
      <c r="AE497" s="62">
        <v>272</v>
      </c>
      <c r="AF497" s="62">
        <v>239</v>
      </c>
      <c r="AG497" s="62">
        <v>21</v>
      </c>
      <c r="AH497" s="62">
        <v>10</v>
      </c>
      <c r="AI497" s="62">
        <v>0</v>
      </c>
      <c r="AJ497" s="62">
        <v>37</v>
      </c>
      <c r="AK497" s="62">
        <v>27</v>
      </c>
      <c r="AL497" s="62">
        <v>12</v>
      </c>
      <c r="AM497" s="62">
        <v>0</v>
      </c>
      <c r="AN497" s="62">
        <v>396</v>
      </c>
      <c r="AO497" s="62">
        <v>39</v>
      </c>
      <c r="AP497" s="62">
        <v>511</v>
      </c>
      <c r="AQ497" s="62">
        <v>31</v>
      </c>
    </row>
    <row r="498" spans="1:43">
      <c r="A498" s="116" t="s">
        <v>2797</v>
      </c>
      <c r="B498" s="117" t="s">
        <v>2798</v>
      </c>
      <c r="C498" s="117" t="s">
        <v>6458</v>
      </c>
      <c r="D498" s="117" t="s">
        <v>2800</v>
      </c>
      <c r="E498" s="117" t="s">
        <v>2801</v>
      </c>
      <c r="F498" s="62" t="s">
        <v>288</v>
      </c>
      <c r="G498" s="117" t="s">
        <v>6459</v>
      </c>
      <c r="H498" s="117" t="s">
        <v>6460</v>
      </c>
      <c r="I498" s="117" t="s">
        <v>163</v>
      </c>
      <c r="J498" s="62">
        <v>17</v>
      </c>
      <c r="K498" s="62">
        <v>2</v>
      </c>
      <c r="L498" s="62">
        <v>4</v>
      </c>
      <c r="M498" s="62">
        <v>23</v>
      </c>
      <c r="N498" s="62">
        <v>78</v>
      </c>
      <c r="O498" s="62">
        <v>23</v>
      </c>
      <c r="P498" s="62">
        <v>15</v>
      </c>
      <c r="Q498" s="62">
        <v>32</v>
      </c>
      <c r="R498" s="62">
        <v>12</v>
      </c>
      <c r="S498" s="62">
        <v>19</v>
      </c>
      <c r="T498" s="62">
        <v>20</v>
      </c>
      <c r="U498" s="62">
        <v>18</v>
      </c>
      <c r="V498" s="62">
        <v>13</v>
      </c>
      <c r="W498" s="62">
        <v>14</v>
      </c>
      <c r="X498" s="62">
        <v>0</v>
      </c>
      <c r="Y498" s="62">
        <v>0</v>
      </c>
      <c r="Z498" s="62">
        <v>0</v>
      </c>
      <c r="AA498" s="62">
        <v>0</v>
      </c>
      <c r="AB498" s="62">
        <v>0</v>
      </c>
      <c r="AC498" s="62">
        <v>0</v>
      </c>
      <c r="AD498" s="62">
        <v>0</v>
      </c>
      <c r="AE498" s="62">
        <v>124</v>
      </c>
      <c r="AF498" s="62">
        <v>120</v>
      </c>
      <c r="AG498" s="62">
        <v>0</v>
      </c>
      <c r="AH498" s="62">
        <v>0</v>
      </c>
      <c r="AI498" s="62">
        <v>0</v>
      </c>
      <c r="AJ498" s="62" t="s">
        <v>290</v>
      </c>
      <c r="AK498" s="62" t="s">
        <v>290</v>
      </c>
      <c r="AL498" s="62" t="s">
        <v>290</v>
      </c>
      <c r="AM498" s="62">
        <v>0</v>
      </c>
      <c r="AN498" s="62">
        <v>213</v>
      </c>
      <c r="AO498" s="62">
        <v>17</v>
      </c>
      <c r="AP498" s="62">
        <v>244</v>
      </c>
      <c r="AQ498" s="62">
        <v>0</v>
      </c>
    </row>
    <row r="499" spans="1:43">
      <c r="A499" s="116" t="s">
        <v>2803</v>
      </c>
      <c r="B499" s="117" t="s">
        <v>2804</v>
      </c>
      <c r="C499" s="117" t="s">
        <v>6461</v>
      </c>
      <c r="D499" s="117" t="s">
        <v>2806</v>
      </c>
      <c r="E499" s="117" t="s">
        <v>2807</v>
      </c>
      <c r="F499" s="62" t="s">
        <v>288</v>
      </c>
      <c r="G499" s="117" t="s">
        <v>6462</v>
      </c>
      <c r="H499" s="117" t="s">
        <v>6463</v>
      </c>
      <c r="I499" s="117" t="s">
        <v>163</v>
      </c>
      <c r="J499" s="62">
        <v>12.6</v>
      </c>
      <c r="K499" s="62">
        <v>3.2</v>
      </c>
      <c r="L499" s="62">
        <v>1</v>
      </c>
      <c r="M499" s="62">
        <v>16.8</v>
      </c>
      <c r="N499" s="62">
        <v>0</v>
      </c>
      <c r="O499" s="62">
        <v>17</v>
      </c>
      <c r="P499" s="62">
        <v>16</v>
      </c>
      <c r="Q499" s="62" t="s">
        <v>290</v>
      </c>
      <c r="R499" s="62">
        <v>11</v>
      </c>
      <c r="S499" s="62">
        <v>18</v>
      </c>
      <c r="T499" s="62">
        <v>14</v>
      </c>
      <c r="U499" s="62">
        <v>10</v>
      </c>
      <c r="V499" s="62" t="s">
        <v>290</v>
      </c>
      <c r="W499" s="62" t="s">
        <v>290</v>
      </c>
      <c r="X499" s="62">
        <v>0</v>
      </c>
      <c r="Y499" s="62">
        <v>0</v>
      </c>
      <c r="Z499" s="62">
        <v>0</v>
      </c>
      <c r="AA499" s="62">
        <v>0</v>
      </c>
      <c r="AB499" s="62">
        <v>32</v>
      </c>
      <c r="AC499" s="62">
        <v>0</v>
      </c>
      <c r="AD499" s="62">
        <v>0</v>
      </c>
      <c r="AE499" s="62">
        <v>78</v>
      </c>
      <c r="AF499" s="62">
        <v>69</v>
      </c>
      <c r="AG499" s="62">
        <v>0</v>
      </c>
      <c r="AH499" s="62">
        <v>0</v>
      </c>
      <c r="AI499" s="62">
        <v>0</v>
      </c>
      <c r="AJ499" s="62">
        <v>13</v>
      </c>
      <c r="AK499" s="62" t="s">
        <v>290</v>
      </c>
      <c r="AL499" s="62" t="s">
        <v>290</v>
      </c>
      <c r="AM499" s="62">
        <v>0</v>
      </c>
      <c r="AN499" s="62">
        <v>112</v>
      </c>
      <c r="AO499" s="62">
        <v>15</v>
      </c>
      <c r="AP499" s="62">
        <v>147</v>
      </c>
      <c r="AQ499" s="62">
        <v>20</v>
      </c>
    </row>
    <row r="500" spans="1:43">
      <c r="A500" s="116" t="s">
        <v>4696</v>
      </c>
      <c r="B500" s="117" t="s">
        <v>446</v>
      </c>
      <c r="C500" s="117" t="s">
        <v>6464</v>
      </c>
      <c r="D500" s="117" t="s">
        <v>4698</v>
      </c>
      <c r="E500" s="117" t="s">
        <v>2839</v>
      </c>
      <c r="F500" s="62" t="s">
        <v>288</v>
      </c>
      <c r="G500" s="117" t="s">
        <v>6465</v>
      </c>
      <c r="H500" s="117" t="s">
        <v>6466</v>
      </c>
      <c r="I500" s="117" t="s">
        <v>163</v>
      </c>
      <c r="J500" s="62">
        <v>8</v>
      </c>
      <c r="K500" s="62">
        <v>21</v>
      </c>
      <c r="L500" s="62">
        <v>1</v>
      </c>
      <c r="M500" s="62">
        <v>30</v>
      </c>
      <c r="N500" s="62">
        <v>83</v>
      </c>
      <c r="O500" s="62">
        <v>12</v>
      </c>
      <c r="P500" s="62" t="s">
        <v>290</v>
      </c>
      <c r="Q500" s="62" t="s">
        <v>290</v>
      </c>
      <c r="R500" s="62">
        <v>10</v>
      </c>
      <c r="S500" s="62" t="s">
        <v>290</v>
      </c>
      <c r="T500" s="62">
        <v>12</v>
      </c>
      <c r="U500" s="62" t="s">
        <v>290</v>
      </c>
      <c r="V500" s="62" t="s">
        <v>290</v>
      </c>
      <c r="W500" s="62" t="s">
        <v>290</v>
      </c>
      <c r="X500" s="62">
        <v>0</v>
      </c>
      <c r="Y500" s="62">
        <v>0</v>
      </c>
      <c r="Z500" s="62">
        <v>0</v>
      </c>
      <c r="AA500" s="62">
        <v>0</v>
      </c>
      <c r="AB500" s="62">
        <v>0</v>
      </c>
      <c r="AC500" s="62">
        <v>0</v>
      </c>
      <c r="AD500" s="62">
        <v>0</v>
      </c>
      <c r="AE500" s="62">
        <v>75</v>
      </c>
      <c r="AF500" s="62">
        <v>72</v>
      </c>
      <c r="AG500" s="62">
        <v>0</v>
      </c>
      <c r="AH500" s="62">
        <v>0</v>
      </c>
      <c r="AI500" s="62">
        <v>0</v>
      </c>
      <c r="AJ500" s="62" t="s">
        <v>290</v>
      </c>
      <c r="AK500" s="62" t="s">
        <v>290</v>
      </c>
      <c r="AL500" s="62">
        <v>14</v>
      </c>
      <c r="AM500" s="62">
        <v>0</v>
      </c>
      <c r="AN500" s="62">
        <v>123</v>
      </c>
      <c r="AO500" s="62">
        <v>0</v>
      </c>
      <c r="AP500" s="62">
        <v>147</v>
      </c>
      <c r="AQ500" s="62" t="s">
        <v>290</v>
      </c>
    </row>
    <row r="501" spans="1:43">
      <c r="A501" s="116" t="s">
        <v>2809</v>
      </c>
      <c r="B501" s="117" t="s">
        <v>2810</v>
      </c>
      <c r="C501" s="117" t="s">
        <v>6467</v>
      </c>
      <c r="D501" s="117" t="s">
        <v>2813</v>
      </c>
      <c r="E501" s="117" t="s">
        <v>2814</v>
      </c>
      <c r="F501" s="62" t="s">
        <v>288</v>
      </c>
      <c r="G501" s="117" t="s">
        <v>6468</v>
      </c>
      <c r="H501" s="117" t="s">
        <v>6469</v>
      </c>
      <c r="I501" s="117" t="s">
        <v>163</v>
      </c>
      <c r="J501" s="62">
        <v>10</v>
      </c>
      <c r="K501" s="62">
        <v>6</v>
      </c>
      <c r="L501" s="62">
        <v>1</v>
      </c>
      <c r="M501" s="62">
        <v>17</v>
      </c>
      <c r="N501" s="62">
        <v>18</v>
      </c>
      <c r="O501" s="62">
        <v>14</v>
      </c>
      <c r="P501" s="62">
        <v>14</v>
      </c>
      <c r="Q501" s="62">
        <v>13</v>
      </c>
      <c r="R501" s="62" t="s">
        <v>290</v>
      </c>
      <c r="S501" s="62" t="s">
        <v>290</v>
      </c>
      <c r="T501" s="62" t="s">
        <v>290</v>
      </c>
      <c r="U501" s="62" t="s">
        <v>290</v>
      </c>
      <c r="V501" s="62" t="s">
        <v>290</v>
      </c>
      <c r="W501" s="62" t="s">
        <v>290</v>
      </c>
      <c r="X501" s="62">
        <v>0</v>
      </c>
      <c r="Y501" s="62">
        <v>0</v>
      </c>
      <c r="Z501" s="62">
        <v>0</v>
      </c>
      <c r="AA501" s="62">
        <v>0</v>
      </c>
      <c r="AB501" s="62">
        <v>25</v>
      </c>
      <c r="AC501" s="62">
        <v>0</v>
      </c>
      <c r="AD501" s="62">
        <v>0</v>
      </c>
      <c r="AE501" s="62">
        <v>58</v>
      </c>
      <c r="AF501" s="62">
        <v>57</v>
      </c>
      <c r="AG501" s="62">
        <v>0</v>
      </c>
      <c r="AH501" s="62">
        <v>0</v>
      </c>
      <c r="AI501" s="62">
        <v>0</v>
      </c>
      <c r="AJ501" s="62" t="s">
        <v>290</v>
      </c>
      <c r="AK501" s="62" t="s">
        <v>290</v>
      </c>
      <c r="AL501" s="62" t="s">
        <v>290</v>
      </c>
      <c r="AM501" s="62">
        <v>0</v>
      </c>
      <c r="AN501" s="62">
        <v>104</v>
      </c>
      <c r="AO501" s="62">
        <v>0</v>
      </c>
      <c r="AP501" s="62">
        <v>115</v>
      </c>
      <c r="AQ501" s="62">
        <v>10</v>
      </c>
    </row>
    <row r="502" spans="1:43">
      <c r="A502" s="116" t="s">
        <v>2816</v>
      </c>
      <c r="B502" s="117" t="s">
        <v>2817</v>
      </c>
      <c r="C502" s="117" t="s">
        <v>6470</v>
      </c>
      <c r="D502" s="117" t="s">
        <v>2818</v>
      </c>
      <c r="E502" s="117" t="s">
        <v>2819</v>
      </c>
      <c r="F502" s="62" t="s">
        <v>288</v>
      </c>
      <c r="G502" s="117" t="s">
        <v>6471</v>
      </c>
      <c r="H502" s="117" t="s">
        <v>6472</v>
      </c>
      <c r="I502" s="117" t="s">
        <v>163</v>
      </c>
      <c r="J502" s="62">
        <v>21.5</v>
      </c>
      <c r="K502" s="62">
        <v>7.5</v>
      </c>
      <c r="L502" s="62">
        <v>3</v>
      </c>
      <c r="M502" s="62">
        <v>32</v>
      </c>
      <c r="N502" s="62">
        <v>29</v>
      </c>
      <c r="O502" s="62">
        <v>29</v>
      </c>
      <c r="P502" s="62">
        <v>22</v>
      </c>
      <c r="Q502" s="62">
        <v>13</v>
      </c>
      <c r="R502" s="62">
        <v>17</v>
      </c>
      <c r="S502" s="62">
        <v>19</v>
      </c>
      <c r="T502" s="62">
        <v>13</v>
      </c>
      <c r="U502" s="62" t="s">
        <v>290</v>
      </c>
      <c r="V502" s="62">
        <v>14</v>
      </c>
      <c r="W502" s="62">
        <v>21</v>
      </c>
      <c r="X502" s="62">
        <v>0</v>
      </c>
      <c r="Y502" s="62">
        <v>0</v>
      </c>
      <c r="Z502" s="62">
        <v>0</v>
      </c>
      <c r="AA502" s="62">
        <v>0</v>
      </c>
      <c r="AB502" s="62">
        <v>29</v>
      </c>
      <c r="AC502" s="62">
        <v>0</v>
      </c>
      <c r="AD502" s="62">
        <v>0</v>
      </c>
      <c r="AE502" s="62">
        <v>110</v>
      </c>
      <c r="AF502" s="62">
        <v>105</v>
      </c>
      <c r="AG502" s="62">
        <v>0</v>
      </c>
      <c r="AH502" s="62">
        <v>0</v>
      </c>
      <c r="AI502" s="62">
        <v>0</v>
      </c>
      <c r="AJ502" s="62">
        <v>0</v>
      </c>
      <c r="AK502" s="62">
        <v>0</v>
      </c>
      <c r="AL502" s="62" t="s">
        <v>290</v>
      </c>
      <c r="AM502" s="62">
        <v>0</v>
      </c>
      <c r="AN502" s="62">
        <v>211</v>
      </c>
      <c r="AO502" s="62" t="s">
        <v>290</v>
      </c>
      <c r="AP502" s="62">
        <v>215</v>
      </c>
      <c r="AQ502" s="62">
        <v>12</v>
      </c>
    </row>
    <row r="503" spans="1:43">
      <c r="A503" s="116" t="s">
        <v>2821</v>
      </c>
      <c r="B503" s="117" t="s">
        <v>2822</v>
      </c>
      <c r="C503" s="117" t="s">
        <v>6473</v>
      </c>
      <c r="D503" s="117" t="s">
        <v>2825</v>
      </c>
      <c r="E503" s="117" t="s">
        <v>2826</v>
      </c>
      <c r="F503" s="62" t="s">
        <v>288</v>
      </c>
      <c r="G503" s="117" t="s">
        <v>6474</v>
      </c>
      <c r="H503" s="117" t="s">
        <v>6475</v>
      </c>
      <c r="I503" s="117" t="s">
        <v>163</v>
      </c>
      <c r="J503" s="62">
        <v>45.6</v>
      </c>
      <c r="K503" s="62">
        <v>20.100000000000001</v>
      </c>
      <c r="L503" s="62">
        <v>3.9</v>
      </c>
      <c r="M503" s="62">
        <v>69.599999999999994</v>
      </c>
      <c r="N503" s="62">
        <v>0</v>
      </c>
      <c r="O503" s="62">
        <v>0</v>
      </c>
      <c r="P503" s="62">
        <v>0</v>
      </c>
      <c r="Q503" s="62">
        <v>0</v>
      </c>
      <c r="R503" s="62">
        <v>0</v>
      </c>
      <c r="S503" s="62">
        <v>0</v>
      </c>
      <c r="T503" s="62">
        <v>0</v>
      </c>
      <c r="U503" s="62">
        <v>0</v>
      </c>
      <c r="V503" s="62">
        <v>0</v>
      </c>
      <c r="W503" s="62">
        <v>0</v>
      </c>
      <c r="X503" s="62">
        <v>183</v>
      </c>
      <c r="Y503" s="62">
        <v>179</v>
      </c>
      <c r="Z503" s="62">
        <v>177</v>
      </c>
      <c r="AA503" s="62">
        <v>164</v>
      </c>
      <c r="AB503" s="62">
        <v>0</v>
      </c>
      <c r="AC503" s="62">
        <v>0</v>
      </c>
      <c r="AD503" s="62">
        <v>0</v>
      </c>
      <c r="AE503" s="62">
        <v>375</v>
      </c>
      <c r="AF503" s="62">
        <v>328</v>
      </c>
      <c r="AG503" s="62">
        <v>81</v>
      </c>
      <c r="AH503" s="62">
        <v>77</v>
      </c>
      <c r="AI503" s="62">
        <v>0</v>
      </c>
      <c r="AJ503" s="62">
        <v>32</v>
      </c>
      <c r="AK503" s="62" t="s">
        <v>290</v>
      </c>
      <c r="AL503" s="62">
        <v>88</v>
      </c>
      <c r="AM503" s="62" t="s">
        <v>290</v>
      </c>
      <c r="AN503" s="62">
        <v>548</v>
      </c>
      <c r="AO503" s="62">
        <v>26</v>
      </c>
      <c r="AP503" s="62">
        <v>703</v>
      </c>
      <c r="AQ503" s="62">
        <v>27</v>
      </c>
    </row>
    <row r="504" spans="1:43">
      <c r="A504" s="116" t="s">
        <v>4699</v>
      </c>
      <c r="B504" s="117" t="s">
        <v>3023</v>
      </c>
      <c r="C504" s="117" t="s">
        <v>6476</v>
      </c>
      <c r="D504" s="117" t="s">
        <v>3024</v>
      </c>
      <c r="E504" s="117" t="s">
        <v>2856</v>
      </c>
      <c r="F504" s="62" t="s">
        <v>288</v>
      </c>
      <c r="G504" s="117" t="s">
        <v>6477</v>
      </c>
      <c r="H504" s="117" t="s">
        <v>6478</v>
      </c>
      <c r="I504" s="117" t="s">
        <v>163</v>
      </c>
      <c r="J504" s="62">
        <v>40</v>
      </c>
      <c r="K504" s="62">
        <v>31.5</v>
      </c>
      <c r="L504" s="62">
        <v>4</v>
      </c>
      <c r="M504" s="62">
        <v>75.5</v>
      </c>
      <c r="N504" s="62">
        <v>43</v>
      </c>
      <c r="O504" s="62">
        <v>28</v>
      </c>
      <c r="P504" s="62">
        <v>28</v>
      </c>
      <c r="Q504" s="62">
        <v>31</v>
      </c>
      <c r="R504" s="62">
        <v>30</v>
      </c>
      <c r="S504" s="62">
        <v>42</v>
      </c>
      <c r="T504" s="62">
        <v>36</v>
      </c>
      <c r="U504" s="62">
        <v>35</v>
      </c>
      <c r="V504" s="62">
        <v>31</v>
      </c>
      <c r="W504" s="62">
        <v>33</v>
      </c>
      <c r="X504" s="62">
        <v>0</v>
      </c>
      <c r="Y504" s="62">
        <v>0</v>
      </c>
      <c r="Z504" s="62">
        <v>0</v>
      </c>
      <c r="AA504" s="62">
        <v>0</v>
      </c>
      <c r="AB504" s="62">
        <v>0</v>
      </c>
      <c r="AC504" s="62">
        <v>0</v>
      </c>
      <c r="AD504" s="62">
        <v>0</v>
      </c>
      <c r="AE504" s="62">
        <v>171</v>
      </c>
      <c r="AF504" s="62">
        <v>166</v>
      </c>
      <c r="AG504" s="62">
        <v>0</v>
      </c>
      <c r="AH504" s="62">
        <v>0</v>
      </c>
      <c r="AI504" s="62">
        <v>0</v>
      </c>
      <c r="AJ504" s="62">
        <v>118</v>
      </c>
      <c r="AK504" s="62" t="s">
        <v>290</v>
      </c>
      <c r="AL504" s="62" t="s">
        <v>290</v>
      </c>
      <c r="AM504" s="62">
        <v>0</v>
      </c>
      <c r="AN504" s="62">
        <v>145</v>
      </c>
      <c r="AO504" s="62">
        <v>62</v>
      </c>
      <c r="AP504" s="62">
        <v>337</v>
      </c>
      <c r="AQ504" s="62">
        <v>0</v>
      </c>
    </row>
    <row r="505" spans="1:43">
      <c r="A505" s="116" t="s">
        <v>2828</v>
      </c>
      <c r="B505" s="117" t="s">
        <v>1585</v>
      </c>
      <c r="C505" s="117" t="s">
        <v>6479</v>
      </c>
      <c r="D505" s="117" t="s">
        <v>2831</v>
      </c>
      <c r="E505" s="117" t="s">
        <v>2832</v>
      </c>
      <c r="F505" s="62" t="s">
        <v>288</v>
      </c>
      <c r="G505" s="117" t="s">
        <v>6480</v>
      </c>
      <c r="H505" s="117" t="s">
        <v>6481</v>
      </c>
      <c r="I505" s="117" t="s">
        <v>163</v>
      </c>
      <c r="J505" s="62">
        <v>14</v>
      </c>
      <c r="K505" s="62">
        <v>9.5</v>
      </c>
      <c r="L505" s="62">
        <v>3</v>
      </c>
      <c r="M505" s="62">
        <v>26.5</v>
      </c>
      <c r="N505" s="62">
        <v>62</v>
      </c>
      <c r="O505" s="62">
        <v>25</v>
      </c>
      <c r="P505" s="62">
        <v>17</v>
      </c>
      <c r="Q505" s="62">
        <v>13</v>
      </c>
      <c r="R505" s="62">
        <v>10</v>
      </c>
      <c r="S505" s="62">
        <v>15</v>
      </c>
      <c r="T505" s="62">
        <v>12</v>
      </c>
      <c r="U505" s="62">
        <v>16</v>
      </c>
      <c r="V505" s="62">
        <v>12</v>
      </c>
      <c r="W505" s="62">
        <v>20</v>
      </c>
      <c r="X505" s="62">
        <v>0</v>
      </c>
      <c r="Y505" s="62">
        <v>0</v>
      </c>
      <c r="Z505" s="62">
        <v>0</v>
      </c>
      <c r="AA505" s="62">
        <v>0</v>
      </c>
      <c r="AB505" s="62">
        <v>0</v>
      </c>
      <c r="AC505" s="62">
        <v>0</v>
      </c>
      <c r="AD505" s="62">
        <v>0</v>
      </c>
      <c r="AE505" s="62">
        <v>104</v>
      </c>
      <c r="AF505" s="62">
        <v>98</v>
      </c>
      <c r="AG505" s="62">
        <v>0</v>
      </c>
      <c r="AH505" s="62">
        <v>0</v>
      </c>
      <c r="AI505" s="62">
        <v>0</v>
      </c>
      <c r="AJ505" s="62">
        <v>14</v>
      </c>
      <c r="AK505" s="62" t="s">
        <v>290</v>
      </c>
      <c r="AL505" s="62" t="s">
        <v>290</v>
      </c>
      <c r="AM505" s="62">
        <v>0</v>
      </c>
      <c r="AN505" s="62">
        <v>173</v>
      </c>
      <c r="AO505" s="62" t="s">
        <v>290</v>
      </c>
      <c r="AP505" s="62">
        <v>202</v>
      </c>
      <c r="AQ505" s="62" t="s">
        <v>290</v>
      </c>
    </row>
    <row r="506" spans="1:43">
      <c r="A506" s="116" t="s">
        <v>2834</v>
      </c>
      <c r="B506" s="117" t="s">
        <v>2835</v>
      </c>
      <c r="C506" s="117" t="s">
        <v>6482</v>
      </c>
      <c r="D506" s="117" t="s">
        <v>2838</v>
      </c>
      <c r="E506" s="117" t="s">
        <v>2839</v>
      </c>
      <c r="F506" s="62" t="s">
        <v>288</v>
      </c>
      <c r="G506" s="117" t="s">
        <v>6483</v>
      </c>
      <c r="H506" s="117" t="s">
        <v>6484</v>
      </c>
      <c r="I506" s="117" t="s">
        <v>163</v>
      </c>
      <c r="J506" s="62">
        <v>30</v>
      </c>
      <c r="K506" s="62">
        <v>6</v>
      </c>
      <c r="L506" s="62">
        <v>5</v>
      </c>
      <c r="M506" s="62">
        <v>41</v>
      </c>
      <c r="N506" s="62">
        <v>0</v>
      </c>
      <c r="O506" s="62">
        <v>0</v>
      </c>
      <c r="P506" s="62">
        <v>0</v>
      </c>
      <c r="Q506" s="62">
        <v>0</v>
      </c>
      <c r="R506" s="62">
        <v>0</v>
      </c>
      <c r="S506" s="62">
        <v>0</v>
      </c>
      <c r="T506" s="62">
        <v>0</v>
      </c>
      <c r="U506" s="62">
        <v>0</v>
      </c>
      <c r="V506" s="62">
        <v>0</v>
      </c>
      <c r="W506" s="62">
        <v>0</v>
      </c>
      <c r="X506" s="62">
        <v>90</v>
      </c>
      <c r="Y506" s="62">
        <v>78</v>
      </c>
      <c r="Z506" s="62">
        <v>87</v>
      </c>
      <c r="AA506" s="62">
        <v>102</v>
      </c>
      <c r="AB506" s="62">
        <v>0</v>
      </c>
      <c r="AC506" s="62">
        <v>0</v>
      </c>
      <c r="AD506" s="62">
        <v>0</v>
      </c>
      <c r="AE506" s="62">
        <v>151</v>
      </c>
      <c r="AF506" s="62">
        <v>206</v>
      </c>
      <c r="AG506" s="62">
        <v>56</v>
      </c>
      <c r="AH506" s="62">
        <v>46</v>
      </c>
      <c r="AI506" s="62" t="s">
        <v>290</v>
      </c>
      <c r="AJ506" s="62" t="s">
        <v>290</v>
      </c>
      <c r="AK506" s="62">
        <v>29</v>
      </c>
      <c r="AL506" s="62">
        <v>108</v>
      </c>
      <c r="AM506" s="62" t="s">
        <v>290</v>
      </c>
      <c r="AN506" s="62">
        <v>171</v>
      </c>
      <c r="AO506" s="62">
        <v>39</v>
      </c>
      <c r="AP506" s="62">
        <v>357</v>
      </c>
      <c r="AQ506" s="62">
        <v>0</v>
      </c>
    </row>
    <row r="507" spans="1:43">
      <c r="A507" s="116" t="s">
        <v>2841</v>
      </c>
      <c r="B507" s="117" t="s">
        <v>2842</v>
      </c>
      <c r="C507" s="117" t="s">
        <v>6485</v>
      </c>
      <c r="D507" s="117" t="s">
        <v>2844</v>
      </c>
      <c r="E507" s="117" t="s">
        <v>2845</v>
      </c>
      <c r="F507" s="62" t="s">
        <v>288</v>
      </c>
      <c r="G507" s="117" t="s">
        <v>6486</v>
      </c>
      <c r="H507" s="117" t="s">
        <v>6487</v>
      </c>
      <c r="I507" s="117" t="s">
        <v>163</v>
      </c>
      <c r="J507" s="62">
        <v>16</v>
      </c>
      <c r="K507" s="62">
        <v>1</v>
      </c>
      <c r="L507" s="62">
        <v>1</v>
      </c>
      <c r="M507" s="62">
        <v>18</v>
      </c>
      <c r="N507" s="62">
        <v>40</v>
      </c>
      <c r="O507" s="62">
        <v>22</v>
      </c>
      <c r="P507" s="62">
        <v>22</v>
      </c>
      <c r="Q507" s="62">
        <v>18</v>
      </c>
      <c r="R507" s="62">
        <v>17</v>
      </c>
      <c r="S507" s="62">
        <v>25</v>
      </c>
      <c r="T507" s="62">
        <v>19</v>
      </c>
      <c r="U507" s="62">
        <v>17</v>
      </c>
      <c r="V507" s="62">
        <v>18</v>
      </c>
      <c r="W507" s="62">
        <v>19</v>
      </c>
      <c r="X507" s="62">
        <v>0</v>
      </c>
      <c r="Y507" s="62">
        <v>0</v>
      </c>
      <c r="Z507" s="62">
        <v>0</v>
      </c>
      <c r="AA507" s="62">
        <v>0</v>
      </c>
      <c r="AB507" s="62">
        <v>0</v>
      </c>
      <c r="AC507" s="62">
        <v>0</v>
      </c>
      <c r="AD507" s="62">
        <v>0</v>
      </c>
      <c r="AE507" s="62">
        <v>114</v>
      </c>
      <c r="AF507" s="62">
        <v>103</v>
      </c>
      <c r="AG507" s="62">
        <v>0</v>
      </c>
      <c r="AH507" s="62">
        <v>0</v>
      </c>
      <c r="AI507" s="62">
        <v>0</v>
      </c>
      <c r="AJ507" s="62">
        <v>24</v>
      </c>
      <c r="AK507" s="62" t="s">
        <v>290</v>
      </c>
      <c r="AL507" s="62">
        <v>50</v>
      </c>
      <c r="AM507" s="62">
        <v>0</v>
      </c>
      <c r="AN507" s="62">
        <v>131</v>
      </c>
      <c r="AO507" s="62">
        <v>10</v>
      </c>
      <c r="AP507" s="62">
        <v>217</v>
      </c>
      <c r="AQ507" s="62">
        <v>22</v>
      </c>
    </row>
    <row r="508" spans="1:43">
      <c r="A508" s="116" t="s">
        <v>2847</v>
      </c>
      <c r="B508" s="117" t="s">
        <v>2848</v>
      </c>
      <c r="C508" s="117" t="s">
        <v>6488</v>
      </c>
      <c r="D508" s="117" t="s">
        <v>2850</v>
      </c>
      <c r="E508" s="117" t="s">
        <v>2851</v>
      </c>
      <c r="F508" s="62" t="s">
        <v>288</v>
      </c>
      <c r="G508" s="117" t="s">
        <v>6489</v>
      </c>
      <c r="H508" s="117" t="s">
        <v>6490</v>
      </c>
      <c r="I508" s="117" t="s">
        <v>163</v>
      </c>
      <c r="J508" s="62">
        <v>15</v>
      </c>
      <c r="K508" s="62">
        <v>4</v>
      </c>
      <c r="L508" s="62">
        <v>2.5</v>
      </c>
      <c r="M508" s="62">
        <v>21.5</v>
      </c>
      <c r="N508" s="62">
        <v>63</v>
      </c>
      <c r="O508" s="62">
        <v>25</v>
      </c>
      <c r="P508" s="62">
        <v>13</v>
      </c>
      <c r="Q508" s="62">
        <v>18</v>
      </c>
      <c r="R508" s="62">
        <v>23</v>
      </c>
      <c r="S508" s="62">
        <v>21</v>
      </c>
      <c r="T508" s="62">
        <v>15</v>
      </c>
      <c r="U508" s="62">
        <v>16</v>
      </c>
      <c r="V508" s="62">
        <v>12</v>
      </c>
      <c r="W508" s="62">
        <v>15</v>
      </c>
      <c r="X508" s="62">
        <v>0</v>
      </c>
      <c r="Y508" s="62">
        <v>0</v>
      </c>
      <c r="Z508" s="62">
        <v>0</v>
      </c>
      <c r="AA508" s="62">
        <v>0</v>
      </c>
      <c r="AB508" s="62">
        <v>0</v>
      </c>
      <c r="AC508" s="62">
        <v>0</v>
      </c>
      <c r="AD508" s="62">
        <v>0</v>
      </c>
      <c r="AE508" s="62">
        <v>121</v>
      </c>
      <c r="AF508" s="62">
        <v>100</v>
      </c>
      <c r="AG508" s="62">
        <v>0</v>
      </c>
      <c r="AH508" s="62">
        <v>0</v>
      </c>
      <c r="AI508" s="62">
        <v>0</v>
      </c>
      <c r="AJ508" s="62" t="s">
        <v>290</v>
      </c>
      <c r="AK508" s="62" t="s">
        <v>290</v>
      </c>
      <c r="AL508" s="62">
        <v>15</v>
      </c>
      <c r="AM508" s="62">
        <v>0</v>
      </c>
      <c r="AN508" s="62">
        <v>194</v>
      </c>
      <c r="AO508" s="62" t="s">
        <v>290</v>
      </c>
      <c r="AP508" s="62">
        <v>221</v>
      </c>
      <c r="AQ508" s="62" t="s">
        <v>290</v>
      </c>
    </row>
    <row r="509" spans="1:43">
      <c r="A509" s="116" t="s">
        <v>2853</v>
      </c>
      <c r="B509" s="117" t="s">
        <v>786</v>
      </c>
      <c r="C509" s="117" t="s">
        <v>6491</v>
      </c>
      <c r="D509" s="117" t="s">
        <v>2855</v>
      </c>
      <c r="E509" s="117" t="s">
        <v>2856</v>
      </c>
      <c r="F509" s="62" t="s">
        <v>288</v>
      </c>
      <c r="G509" s="117" t="s">
        <v>6492</v>
      </c>
      <c r="H509" s="117" t="s">
        <v>6493</v>
      </c>
      <c r="I509" s="117" t="s">
        <v>163</v>
      </c>
      <c r="J509" s="62">
        <v>25</v>
      </c>
      <c r="K509" s="62">
        <v>1</v>
      </c>
      <c r="L509" s="62">
        <v>2</v>
      </c>
      <c r="M509" s="62">
        <v>28</v>
      </c>
      <c r="N509" s="62">
        <v>72</v>
      </c>
      <c r="O509" s="62">
        <v>45</v>
      </c>
      <c r="P509" s="62">
        <v>45</v>
      </c>
      <c r="Q509" s="62">
        <v>37</v>
      </c>
      <c r="R509" s="62">
        <v>49</v>
      </c>
      <c r="S509" s="62">
        <v>35</v>
      </c>
      <c r="T509" s="62">
        <v>27</v>
      </c>
      <c r="U509" s="62">
        <v>36</v>
      </c>
      <c r="V509" s="62">
        <v>50</v>
      </c>
      <c r="W509" s="62">
        <v>37</v>
      </c>
      <c r="X509" s="62">
        <v>0</v>
      </c>
      <c r="Y509" s="62">
        <v>0</v>
      </c>
      <c r="Z509" s="62">
        <v>0</v>
      </c>
      <c r="AA509" s="62">
        <v>0</v>
      </c>
      <c r="AB509" s="62">
        <v>0</v>
      </c>
      <c r="AC509" s="62">
        <v>0</v>
      </c>
      <c r="AD509" s="62">
        <v>0</v>
      </c>
      <c r="AE509" s="62">
        <v>202</v>
      </c>
      <c r="AF509" s="62">
        <v>231</v>
      </c>
      <c r="AG509" s="62">
        <v>0</v>
      </c>
      <c r="AH509" s="62">
        <v>0</v>
      </c>
      <c r="AI509" s="62">
        <v>0</v>
      </c>
      <c r="AJ509" s="62">
        <v>12</v>
      </c>
      <c r="AK509" s="62" t="s">
        <v>290</v>
      </c>
      <c r="AL509" s="62">
        <v>32</v>
      </c>
      <c r="AM509" s="62" t="s">
        <v>290</v>
      </c>
      <c r="AN509" s="62">
        <v>359</v>
      </c>
      <c r="AO509" s="62">
        <v>23</v>
      </c>
      <c r="AP509" s="62">
        <v>433</v>
      </c>
      <c r="AQ509" s="62" t="s">
        <v>290</v>
      </c>
    </row>
    <row r="510" spans="1:43">
      <c r="A510" s="116" t="s">
        <v>2858</v>
      </c>
      <c r="B510" s="117" t="s">
        <v>2859</v>
      </c>
      <c r="C510" s="117" t="s">
        <v>6494</v>
      </c>
      <c r="D510" s="117" t="s">
        <v>2861</v>
      </c>
      <c r="E510" s="117" t="s">
        <v>2862</v>
      </c>
      <c r="F510" s="62" t="s">
        <v>288</v>
      </c>
      <c r="G510" s="117" t="s">
        <v>6495</v>
      </c>
      <c r="H510" s="117" t="s">
        <v>6496</v>
      </c>
      <c r="I510" s="117" t="s">
        <v>163</v>
      </c>
      <c r="J510" s="62">
        <v>26</v>
      </c>
      <c r="K510" s="62">
        <v>9</v>
      </c>
      <c r="L510" s="62">
        <v>4</v>
      </c>
      <c r="M510" s="62">
        <v>39</v>
      </c>
      <c r="N510" s="62">
        <v>62</v>
      </c>
      <c r="O510" s="62">
        <v>30</v>
      </c>
      <c r="P510" s="62">
        <v>27</v>
      </c>
      <c r="Q510" s="62">
        <v>41</v>
      </c>
      <c r="R510" s="62">
        <v>31</v>
      </c>
      <c r="S510" s="62">
        <v>37</v>
      </c>
      <c r="T510" s="62">
        <v>31</v>
      </c>
      <c r="U510" s="62">
        <v>36</v>
      </c>
      <c r="V510" s="62">
        <v>38</v>
      </c>
      <c r="W510" s="62">
        <v>36</v>
      </c>
      <c r="X510" s="62">
        <v>0</v>
      </c>
      <c r="Y510" s="62">
        <v>0</v>
      </c>
      <c r="Z510" s="62">
        <v>0</v>
      </c>
      <c r="AA510" s="62">
        <v>0</v>
      </c>
      <c r="AB510" s="62">
        <v>0</v>
      </c>
      <c r="AC510" s="62">
        <v>0</v>
      </c>
      <c r="AD510" s="62">
        <v>0</v>
      </c>
      <c r="AE510" s="62">
        <v>188</v>
      </c>
      <c r="AF510" s="62">
        <v>181</v>
      </c>
      <c r="AG510" s="62">
        <v>0</v>
      </c>
      <c r="AH510" s="62">
        <v>0</v>
      </c>
      <c r="AI510" s="62" t="s">
        <v>290</v>
      </c>
      <c r="AJ510" s="62">
        <v>14</v>
      </c>
      <c r="AK510" s="62" t="s">
        <v>290</v>
      </c>
      <c r="AL510" s="62">
        <v>40</v>
      </c>
      <c r="AM510" s="62">
        <v>0</v>
      </c>
      <c r="AN510" s="62">
        <v>294</v>
      </c>
      <c r="AO510" s="62">
        <v>14</v>
      </c>
      <c r="AP510" s="62">
        <v>369</v>
      </c>
      <c r="AQ510" s="62">
        <v>11</v>
      </c>
    </row>
    <row r="511" spans="1:43">
      <c r="A511" s="116" t="s">
        <v>2864</v>
      </c>
      <c r="B511" s="117" t="s">
        <v>2865</v>
      </c>
      <c r="C511" s="117" t="s">
        <v>6497</v>
      </c>
      <c r="D511" s="117" t="s">
        <v>2866</v>
      </c>
      <c r="E511" s="117" t="s">
        <v>2819</v>
      </c>
      <c r="F511" s="62" t="s">
        <v>288</v>
      </c>
      <c r="G511" s="117" t="s">
        <v>6498</v>
      </c>
      <c r="H511" s="117" t="s">
        <v>6499</v>
      </c>
      <c r="I511" s="117" t="s">
        <v>163</v>
      </c>
      <c r="J511" s="62">
        <v>15.2</v>
      </c>
      <c r="K511" s="62">
        <v>1.2</v>
      </c>
      <c r="L511" s="62">
        <v>4.2</v>
      </c>
      <c r="M511" s="62">
        <v>20.6</v>
      </c>
      <c r="N511" s="62">
        <v>0</v>
      </c>
      <c r="O511" s="62">
        <v>24</v>
      </c>
      <c r="P511" s="62" t="s">
        <v>290</v>
      </c>
      <c r="Q511" s="62" t="s">
        <v>290</v>
      </c>
      <c r="R511" s="62" t="s">
        <v>290</v>
      </c>
      <c r="S511" s="62" t="s">
        <v>290</v>
      </c>
      <c r="T511" s="62" t="s">
        <v>290</v>
      </c>
      <c r="U511" s="62">
        <v>0</v>
      </c>
      <c r="V511" s="62">
        <v>0</v>
      </c>
      <c r="W511" s="62">
        <v>0</v>
      </c>
      <c r="X511" s="62">
        <v>0</v>
      </c>
      <c r="Y511" s="62">
        <v>0</v>
      </c>
      <c r="Z511" s="62">
        <v>0</v>
      </c>
      <c r="AA511" s="62">
        <v>0</v>
      </c>
      <c r="AB511" s="62">
        <v>86</v>
      </c>
      <c r="AC511" s="62">
        <v>0</v>
      </c>
      <c r="AD511" s="62">
        <v>0</v>
      </c>
      <c r="AE511" s="62">
        <v>72</v>
      </c>
      <c r="AF511" s="62">
        <v>65</v>
      </c>
      <c r="AG511" s="62">
        <v>0</v>
      </c>
      <c r="AH511" s="62">
        <v>0</v>
      </c>
      <c r="AI511" s="62">
        <v>0</v>
      </c>
      <c r="AJ511" s="62">
        <v>36</v>
      </c>
      <c r="AK511" s="62" t="s">
        <v>290</v>
      </c>
      <c r="AL511" s="62" t="s">
        <v>290</v>
      </c>
      <c r="AM511" s="62">
        <v>0</v>
      </c>
      <c r="AN511" s="62">
        <v>64</v>
      </c>
      <c r="AO511" s="62">
        <v>28</v>
      </c>
      <c r="AP511" s="62">
        <v>137</v>
      </c>
      <c r="AQ511" s="62">
        <v>0</v>
      </c>
    </row>
    <row r="512" spans="1:43">
      <c r="A512" s="116" t="s">
        <v>2867</v>
      </c>
      <c r="B512" s="117" t="s">
        <v>2868</v>
      </c>
      <c r="C512" s="117" t="s">
        <v>6500</v>
      </c>
      <c r="D512" s="117" t="s">
        <v>2869</v>
      </c>
      <c r="E512" s="117" t="s">
        <v>2856</v>
      </c>
      <c r="F512" s="62" t="s">
        <v>288</v>
      </c>
      <c r="G512" s="117" t="s">
        <v>6501</v>
      </c>
      <c r="H512" s="117" t="s">
        <v>6502</v>
      </c>
      <c r="I512" s="117" t="s">
        <v>163</v>
      </c>
      <c r="J512" s="62">
        <v>27.8</v>
      </c>
      <c r="K512" s="62">
        <v>9.1</v>
      </c>
      <c r="L512" s="62">
        <v>4</v>
      </c>
      <c r="M512" s="62">
        <v>40.9</v>
      </c>
      <c r="N512" s="62">
        <v>41</v>
      </c>
      <c r="O512" s="62">
        <v>46</v>
      </c>
      <c r="P512" s="62">
        <v>53</v>
      </c>
      <c r="Q512" s="62">
        <v>42</v>
      </c>
      <c r="R512" s="62">
        <v>47</v>
      </c>
      <c r="S512" s="62">
        <v>49</v>
      </c>
      <c r="T512" s="62">
        <v>48</v>
      </c>
      <c r="U512" s="62">
        <v>46</v>
      </c>
      <c r="V512" s="62">
        <v>51</v>
      </c>
      <c r="W512" s="62">
        <v>36</v>
      </c>
      <c r="X512" s="62">
        <v>0</v>
      </c>
      <c r="Y512" s="62">
        <v>0</v>
      </c>
      <c r="Z512" s="62">
        <v>0</v>
      </c>
      <c r="AA512" s="62">
        <v>0</v>
      </c>
      <c r="AB512" s="62">
        <v>0</v>
      </c>
      <c r="AC512" s="62">
        <v>0</v>
      </c>
      <c r="AD512" s="62">
        <v>0</v>
      </c>
      <c r="AE512" s="62">
        <v>229</v>
      </c>
      <c r="AF512" s="62">
        <v>230</v>
      </c>
      <c r="AG512" s="62">
        <v>0</v>
      </c>
      <c r="AH512" s="62">
        <v>0</v>
      </c>
      <c r="AI512" s="62">
        <v>0</v>
      </c>
      <c r="AJ512" s="62">
        <v>22</v>
      </c>
      <c r="AK512" s="62" t="s">
        <v>290</v>
      </c>
      <c r="AL512" s="62">
        <v>11</v>
      </c>
      <c r="AM512" s="62" t="s">
        <v>290</v>
      </c>
      <c r="AN512" s="62">
        <v>380</v>
      </c>
      <c r="AO512" s="62">
        <v>42</v>
      </c>
      <c r="AP512" s="62">
        <v>459</v>
      </c>
      <c r="AQ512" s="62">
        <v>0</v>
      </c>
    </row>
    <row r="513" spans="1:43">
      <c r="A513" s="116" t="s">
        <v>2870</v>
      </c>
      <c r="B513" s="117" t="s">
        <v>2871</v>
      </c>
      <c r="C513" s="117" t="s">
        <v>6503</v>
      </c>
      <c r="D513" s="117" t="s">
        <v>2874</v>
      </c>
      <c r="E513" s="117" t="s">
        <v>6504</v>
      </c>
      <c r="F513" s="62" t="s">
        <v>288</v>
      </c>
      <c r="G513" s="117" t="s">
        <v>2876</v>
      </c>
      <c r="H513" s="117" t="s">
        <v>6505</v>
      </c>
      <c r="I513" s="117" t="s">
        <v>163</v>
      </c>
      <c r="J513" s="62">
        <v>10.5</v>
      </c>
      <c r="K513" s="62">
        <v>1.5</v>
      </c>
      <c r="L513" s="62">
        <v>1</v>
      </c>
      <c r="M513" s="62">
        <v>13</v>
      </c>
      <c r="N513" s="62">
        <v>13</v>
      </c>
      <c r="O513" s="62" t="s">
        <v>290</v>
      </c>
      <c r="P513" s="62" t="s">
        <v>290</v>
      </c>
      <c r="Q513" s="62" t="s">
        <v>290</v>
      </c>
      <c r="R513" s="62" t="s">
        <v>290</v>
      </c>
      <c r="S513" s="62">
        <v>10</v>
      </c>
      <c r="T513" s="62" t="s">
        <v>290</v>
      </c>
      <c r="U513" s="62" t="s">
        <v>290</v>
      </c>
      <c r="V513" s="62">
        <v>14</v>
      </c>
      <c r="W513" s="62" t="s">
        <v>290</v>
      </c>
      <c r="X513" s="62">
        <v>0</v>
      </c>
      <c r="Y513" s="62">
        <v>0</v>
      </c>
      <c r="Z513" s="62">
        <v>0</v>
      </c>
      <c r="AA513" s="62">
        <v>0</v>
      </c>
      <c r="AB513" s="62">
        <v>0</v>
      </c>
      <c r="AC513" s="62">
        <v>0</v>
      </c>
      <c r="AD513" s="62">
        <v>0</v>
      </c>
      <c r="AE513" s="62">
        <v>48</v>
      </c>
      <c r="AF513" s="62">
        <v>39</v>
      </c>
      <c r="AG513" s="62">
        <v>0</v>
      </c>
      <c r="AH513" s="62">
        <v>0</v>
      </c>
      <c r="AI513" s="62">
        <v>0</v>
      </c>
      <c r="AJ513" s="62">
        <v>21</v>
      </c>
      <c r="AK513" s="62" t="s">
        <v>290</v>
      </c>
      <c r="AL513" s="62">
        <v>29</v>
      </c>
      <c r="AM513" s="62">
        <v>0</v>
      </c>
      <c r="AN513" s="62">
        <v>24</v>
      </c>
      <c r="AO513" s="62" t="s">
        <v>290</v>
      </c>
      <c r="AP513" s="62">
        <v>87</v>
      </c>
      <c r="AQ513" s="62">
        <v>65</v>
      </c>
    </row>
    <row r="514" spans="1:43">
      <c r="A514" s="116" t="s">
        <v>2877</v>
      </c>
      <c r="B514" s="117" t="s">
        <v>2878</v>
      </c>
      <c r="C514" s="117" t="s">
        <v>6506</v>
      </c>
      <c r="D514" s="117" t="s">
        <v>2881</v>
      </c>
      <c r="E514" s="117" t="s">
        <v>2826</v>
      </c>
      <c r="F514" s="62" t="s">
        <v>288</v>
      </c>
      <c r="G514" s="117" t="s">
        <v>2827</v>
      </c>
      <c r="H514" s="117" t="s">
        <v>6507</v>
      </c>
      <c r="I514" s="117" t="s">
        <v>163</v>
      </c>
      <c r="J514" s="62">
        <v>28</v>
      </c>
      <c r="K514" s="62">
        <v>12</v>
      </c>
      <c r="L514" s="62">
        <v>2</v>
      </c>
      <c r="M514" s="62">
        <v>42</v>
      </c>
      <c r="N514" s="62">
        <v>78</v>
      </c>
      <c r="O514" s="62">
        <v>48</v>
      </c>
      <c r="P514" s="62">
        <v>60</v>
      </c>
      <c r="Q514" s="62">
        <v>51</v>
      </c>
      <c r="R514" s="62">
        <v>58</v>
      </c>
      <c r="S514" s="62">
        <v>59</v>
      </c>
      <c r="T514" s="62">
        <v>54</v>
      </c>
      <c r="U514" s="62">
        <v>60</v>
      </c>
      <c r="V514" s="62">
        <v>57</v>
      </c>
      <c r="W514" s="62">
        <v>57</v>
      </c>
      <c r="X514" s="62">
        <v>0</v>
      </c>
      <c r="Y514" s="62">
        <v>0</v>
      </c>
      <c r="Z514" s="62">
        <v>0</v>
      </c>
      <c r="AA514" s="62">
        <v>0</v>
      </c>
      <c r="AB514" s="62">
        <v>0</v>
      </c>
      <c r="AC514" s="62">
        <v>0</v>
      </c>
      <c r="AD514" s="62">
        <v>0</v>
      </c>
      <c r="AE514" s="62">
        <v>291</v>
      </c>
      <c r="AF514" s="62">
        <v>291</v>
      </c>
      <c r="AG514" s="62">
        <v>0</v>
      </c>
      <c r="AH514" s="62">
        <v>0</v>
      </c>
      <c r="AI514" s="62" t="s">
        <v>290</v>
      </c>
      <c r="AJ514" s="62">
        <v>28</v>
      </c>
      <c r="AK514" s="62">
        <v>0</v>
      </c>
      <c r="AL514" s="62">
        <v>0</v>
      </c>
      <c r="AM514" s="62" t="s">
        <v>290</v>
      </c>
      <c r="AN514" s="62">
        <v>525</v>
      </c>
      <c r="AO514" s="62">
        <v>26</v>
      </c>
      <c r="AP514" s="62">
        <v>582</v>
      </c>
      <c r="AQ514" s="62">
        <v>12</v>
      </c>
    </row>
    <row r="515" spans="1:43">
      <c r="A515" s="116" t="s">
        <v>2882</v>
      </c>
      <c r="B515" s="117" t="s">
        <v>2883</v>
      </c>
      <c r="C515" s="117" t="s">
        <v>6508</v>
      </c>
      <c r="D515" s="117" t="s">
        <v>2886</v>
      </c>
      <c r="E515" s="117" t="s">
        <v>2801</v>
      </c>
      <c r="F515" s="62" t="s">
        <v>288</v>
      </c>
      <c r="G515" s="117" t="s">
        <v>6509</v>
      </c>
      <c r="H515" s="117" t="s">
        <v>6510</v>
      </c>
      <c r="I515" s="117" t="s">
        <v>163</v>
      </c>
      <c r="J515" s="62">
        <v>27.5</v>
      </c>
      <c r="K515" s="62">
        <v>21</v>
      </c>
      <c r="L515" s="62">
        <v>3.5</v>
      </c>
      <c r="M515" s="62">
        <v>52</v>
      </c>
      <c r="N515" s="62">
        <v>39</v>
      </c>
      <c r="O515" s="62">
        <v>37</v>
      </c>
      <c r="P515" s="62">
        <v>52</v>
      </c>
      <c r="Q515" s="62">
        <v>55</v>
      </c>
      <c r="R515" s="62">
        <v>47</v>
      </c>
      <c r="S515" s="62">
        <v>47</v>
      </c>
      <c r="T515" s="62">
        <v>55</v>
      </c>
      <c r="U515" s="62">
        <v>43</v>
      </c>
      <c r="V515" s="62">
        <v>53</v>
      </c>
      <c r="W515" s="62">
        <v>40</v>
      </c>
      <c r="X515" s="62">
        <v>0</v>
      </c>
      <c r="Y515" s="62">
        <v>0</v>
      </c>
      <c r="Z515" s="62">
        <v>0</v>
      </c>
      <c r="AA515" s="62">
        <v>0</v>
      </c>
      <c r="AB515" s="62">
        <v>0</v>
      </c>
      <c r="AC515" s="62">
        <v>0</v>
      </c>
      <c r="AD515" s="62">
        <v>0</v>
      </c>
      <c r="AE515" s="62">
        <v>239</v>
      </c>
      <c r="AF515" s="62">
        <v>229</v>
      </c>
      <c r="AG515" s="62">
        <v>0</v>
      </c>
      <c r="AH515" s="62">
        <v>0</v>
      </c>
      <c r="AI515" s="62">
        <v>0</v>
      </c>
      <c r="AJ515" s="62">
        <v>12</v>
      </c>
      <c r="AK515" s="62" t="s">
        <v>290</v>
      </c>
      <c r="AL515" s="62">
        <v>31</v>
      </c>
      <c r="AM515" s="62">
        <v>0</v>
      </c>
      <c r="AN515" s="62">
        <v>394</v>
      </c>
      <c r="AO515" s="62">
        <v>28</v>
      </c>
      <c r="AP515" s="62">
        <v>468</v>
      </c>
      <c r="AQ515" s="62">
        <v>0</v>
      </c>
    </row>
    <row r="516" spans="1:43">
      <c r="A516" s="116" t="s">
        <v>2888</v>
      </c>
      <c r="B516" s="117" t="s">
        <v>2889</v>
      </c>
      <c r="C516" s="117" t="s">
        <v>6511</v>
      </c>
      <c r="D516" s="117" t="s">
        <v>2891</v>
      </c>
      <c r="E516" s="117" t="s">
        <v>2892</v>
      </c>
      <c r="F516" s="62" t="s">
        <v>288</v>
      </c>
      <c r="G516" s="117" t="s">
        <v>6512</v>
      </c>
      <c r="H516" s="117" t="s">
        <v>6513</v>
      </c>
      <c r="I516" s="117" t="s">
        <v>163</v>
      </c>
      <c r="J516" s="62">
        <v>27</v>
      </c>
      <c r="K516" s="62">
        <v>11.5</v>
      </c>
      <c r="L516" s="62">
        <v>4.5</v>
      </c>
      <c r="M516" s="62">
        <v>43</v>
      </c>
      <c r="N516" s="62">
        <v>40</v>
      </c>
      <c r="O516" s="62">
        <v>58</v>
      </c>
      <c r="P516" s="62">
        <v>59</v>
      </c>
      <c r="Q516" s="62">
        <v>54</v>
      </c>
      <c r="R516" s="62">
        <v>59</v>
      </c>
      <c r="S516" s="62">
        <v>54</v>
      </c>
      <c r="T516" s="62">
        <v>60</v>
      </c>
      <c r="U516" s="62">
        <v>59</v>
      </c>
      <c r="V516" s="62">
        <v>37</v>
      </c>
      <c r="W516" s="62">
        <v>52</v>
      </c>
      <c r="X516" s="62">
        <v>0</v>
      </c>
      <c r="Y516" s="62">
        <v>0</v>
      </c>
      <c r="Z516" s="62">
        <v>0</v>
      </c>
      <c r="AA516" s="62">
        <v>0</v>
      </c>
      <c r="AB516" s="62">
        <v>0</v>
      </c>
      <c r="AC516" s="62">
        <v>0</v>
      </c>
      <c r="AD516" s="62">
        <v>0</v>
      </c>
      <c r="AE516" s="62">
        <v>276</v>
      </c>
      <c r="AF516" s="62">
        <v>256</v>
      </c>
      <c r="AG516" s="62">
        <v>0</v>
      </c>
      <c r="AH516" s="62">
        <v>0</v>
      </c>
      <c r="AI516" s="62">
        <v>0</v>
      </c>
      <c r="AJ516" s="62" t="s">
        <v>290</v>
      </c>
      <c r="AK516" s="62" t="s">
        <v>290</v>
      </c>
      <c r="AL516" s="62">
        <v>25</v>
      </c>
      <c r="AM516" s="62">
        <v>0</v>
      </c>
      <c r="AN516" s="62">
        <v>469</v>
      </c>
      <c r="AO516" s="62">
        <v>21</v>
      </c>
      <c r="AP516" s="62">
        <v>532</v>
      </c>
      <c r="AQ516" s="62">
        <v>15</v>
      </c>
    </row>
    <row r="517" spans="1:43">
      <c r="A517" s="116" t="s">
        <v>2894</v>
      </c>
      <c r="B517" s="117" t="s">
        <v>2895</v>
      </c>
      <c r="C517" s="117" t="s">
        <v>6514</v>
      </c>
      <c r="D517" s="117" t="s">
        <v>2897</v>
      </c>
      <c r="E517" s="117" t="s">
        <v>2898</v>
      </c>
      <c r="F517" s="62" t="s">
        <v>288</v>
      </c>
      <c r="G517" s="117" t="s">
        <v>6515</v>
      </c>
      <c r="H517" s="117" t="s">
        <v>6516</v>
      </c>
      <c r="I517" s="117" t="s">
        <v>163</v>
      </c>
      <c r="J517" s="62">
        <v>14.9</v>
      </c>
      <c r="K517" s="62">
        <v>7</v>
      </c>
      <c r="L517" s="62">
        <v>1</v>
      </c>
      <c r="M517" s="62">
        <v>22.9</v>
      </c>
      <c r="N517" s="62">
        <v>34</v>
      </c>
      <c r="O517" s="62">
        <v>27</v>
      </c>
      <c r="P517" s="62">
        <v>24</v>
      </c>
      <c r="Q517" s="62">
        <v>29</v>
      </c>
      <c r="R517" s="62">
        <v>27</v>
      </c>
      <c r="S517" s="62">
        <v>21</v>
      </c>
      <c r="T517" s="62">
        <v>20</v>
      </c>
      <c r="U517" s="62">
        <v>16</v>
      </c>
      <c r="V517" s="62">
        <v>28</v>
      </c>
      <c r="W517" s="62">
        <v>20</v>
      </c>
      <c r="X517" s="62">
        <v>0</v>
      </c>
      <c r="Y517" s="62">
        <v>0</v>
      </c>
      <c r="Z517" s="62">
        <v>0</v>
      </c>
      <c r="AA517" s="62">
        <v>0</v>
      </c>
      <c r="AB517" s="62">
        <v>0</v>
      </c>
      <c r="AC517" s="62">
        <v>0</v>
      </c>
      <c r="AD517" s="62">
        <v>0</v>
      </c>
      <c r="AE517" s="62">
        <v>128</v>
      </c>
      <c r="AF517" s="62">
        <v>139</v>
      </c>
      <c r="AG517" s="62">
        <v>0</v>
      </c>
      <c r="AH517" s="62">
        <v>0</v>
      </c>
      <c r="AI517" s="62">
        <v>0</v>
      </c>
      <c r="AJ517" s="62">
        <v>11</v>
      </c>
      <c r="AK517" s="62">
        <v>0</v>
      </c>
      <c r="AL517" s="62">
        <v>60</v>
      </c>
      <c r="AM517" s="62">
        <v>0</v>
      </c>
      <c r="AN517" s="62">
        <v>178</v>
      </c>
      <c r="AO517" s="62">
        <v>18</v>
      </c>
      <c r="AP517" s="62">
        <v>267</v>
      </c>
      <c r="AQ517" s="62">
        <v>47</v>
      </c>
    </row>
    <row r="518" spans="1:43">
      <c r="A518" s="116" t="s">
        <v>2900</v>
      </c>
      <c r="B518" s="117" t="s">
        <v>2901</v>
      </c>
      <c r="C518" s="117" t="s">
        <v>6517</v>
      </c>
      <c r="D518" s="117" t="s">
        <v>2904</v>
      </c>
      <c r="E518" s="117" t="s">
        <v>2851</v>
      </c>
      <c r="F518" s="62" t="s">
        <v>288</v>
      </c>
      <c r="G518" s="117" t="s">
        <v>6518</v>
      </c>
      <c r="H518" s="117" t="s">
        <v>6519</v>
      </c>
      <c r="I518" s="117" t="s">
        <v>163</v>
      </c>
      <c r="J518" s="62">
        <v>21</v>
      </c>
      <c r="K518" s="62">
        <v>4</v>
      </c>
      <c r="L518" s="62">
        <v>2</v>
      </c>
      <c r="M518" s="62">
        <v>27</v>
      </c>
      <c r="N518" s="62">
        <v>96</v>
      </c>
      <c r="O518" s="62">
        <v>30</v>
      </c>
      <c r="P518" s="62">
        <v>24</v>
      </c>
      <c r="Q518" s="62">
        <v>36</v>
      </c>
      <c r="R518" s="62">
        <v>21</v>
      </c>
      <c r="S518" s="62">
        <v>35</v>
      </c>
      <c r="T518" s="62">
        <v>34</v>
      </c>
      <c r="U518" s="62">
        <v>32</v>
      </c>
      <c r="V518" s="62">
        <v>39</v>
      </c>
      <c r="W518" s="62">
        <v>53</v>
      </c>
      <c r="X518" s="62">
        <v>0</v>
      </c>
      <c r="Y518" s="62">
        <v>0</v>
      </c>
      <c r="Z518" s="62">
        <v>0</v>
      </c>
      <c r="AA518" s="62">
        <v>0</v>
      </c>
      <c r="AB518" s="62">
        <v>0</v>
      </c>
      <c r="AC518" s="62">
        <v>0</v>
      </c>
      <c r="AD518" s="62">
        <v>0</v>
      </c>
      <c r="AE518" s="62">
        <v>201</v>
      </c>
      <c r="AF518" s="62">
        <v>199</v>
      </c>
      <c r="AG518" s="62">
        <v>0</v>
      </c>
      <c r="AH518" s="62">
        <v>0</v>
      </c>
      <c r="AI518" s="62">
        <v>0</v>
      </c>
      <c r="AJ518" s="62">
        <v>17</v>
      </c>
      <c r="AK518" s="62" t="s">
        <v>290</v>
      </c>
      <c r="AL518" s="62">
        <v>57</v>
      </c>
      <c r="AM518" s="62" t="s">
        <v>290</v>
      </c>
      <c r="AN518" s="62">
        <v>283</v>
      </c>
      <c r="AO518" s="62">
        <v>34</v>
      </c>
      <c r="AP518" s="62">
        <v>400</v>
      </c>
      <c r="AQ518" s="62">
        <v>25</v>
      </c>
    </row>
    <row r="519" spans="1:43">
      <c r="A519" s="116" t="s">
        <v>2905</v>
      </c>
      <c r="B519" s="117" t="s">
        <v>2906</v>
      </c>
      <c r="C519" s="117" t="s">
        <v>6520</v>
      </c>
      <c r="D519" s="117" t="s">
        <v>2908</v>
      </c>
      <c r="E519" s="117" t="s">
        <v>2862</v>
      </c>
      <c r="F519" s="62" t="s">
        <v>288</v>
      </c>
      <c r="G519" s="117" t="s">
        <v>6521</v>
      </c>
      <c r="H519" s="117" t="s">
        <v>6522</v>
      </c>
      <c r="I519" s="117" t="s">
        <v>163</v>
      </c>
      <c r="J519" s="62">
        <v>68.400000000000006</v>
      </c>
      <c r="K519" s="62">
        <v>38.9</v>
      </c>
      <c r="L519" s="62">
        <v>4</v>
      </c>
      <c r="M519" s="62">
        <v>111.3</v>
      </c>
      <c r="N519" s="62">
        <v>0</v>
      </c>
      <c r="O519" s="62">
        <v>0</v>
      </c>
      <c r="P519" s="62">
        <v>0</v>
      </c>
      <c r="Q519" s="62">
        <v>0</v>
      </c>
      <c r="R519" s="62">
        <v>0</v>
      </c>
      <c r="S519" s="62">
        <v>0</v>
      </c>
      <c r="T519" s="62">
        <v>0</v>
      </c>
      <c r="U519" s="62">
        <v>0</v>
      </c>
      <c r="V519" s="62">
        <v>0</v>
      </c>
      <c r="W519" s="62">
        <v>0</v>
      </c>
      <c r="X519" s="62">
        <v>292</v>
      </c>
      <c r="Y519" s="62">
        <v>312</v>
      </c>
      <c r="Z519" s="62">
        <v>325</v>
      </c>
      <c r="AA519" s="62">
        <v>294</v>
      </c>
      <c r="AB519" s="62">
        <v>0</v>
      </c>
      <c r="AC519" s="62">
        <v>0</v>
      </c>
      <c r="AD519" s="62">
        <v>0</v>
      </c>
      <c r="AE519" s="62">
        <v>641</v>
      </c>
      <c r="AF519" s="62">
        <v>582</v>
      </c>
      <c r="AG519" s="62">
        <v>158</v>
      </c>
      <c r="AH519" s="62">
        <v>144</v>
      </c>
      <c r="AI519" s="62" t="s">
        <v>290</v>
      </c>
      <c r="AJ519" s="62">
        <v>77</v>
      </c>
      <c r="AK519" s="62">
        <v>16</v>
      </c>
      <c r="AL519" s="62">
        <v>48</v>
      </c>
      <c r="AM519" s="62" t="s">
        <v>290</v>
      </c>
      <c r="AN519" s="62">
        <v>958</v>
      </c>
      <c r="AO519" s="62">
        <v>121</v>
      </c>
      <c r="AP519" s="62">
        <v>1223</v>
      </c>
      <c r="AQ519" s="62">
        <v>34</v>
      </c>
    </row>
    <row r="520" spans="1:43">
      <c r="A520" s="116" t="s">
        <v>2909</v>
      </c>
      <c r="B520" s="117" t="s">
        <v>2910</v>
      </c>
      <c r="C520" s="117" t="s">
        <v>6523</v>
      </c>
      <c r="D520" s="117" t="s">
        <v>2911</v>
      </c>
      <c r="E520" s="117" t="s">
        <v>2801</v>
      </c>
      <c r="F520" s="62" t="s">
        <v>288</v>
      </c>
      <c r="G520" s="117" t="s">
        <v>6524</v>
      </c>
      <c r="H520" s="117" t="s">
        <v>6525</v>
      </c>
      <c r="I520" s="117" t="s">
        <v>163</v>
      </c>
      <c r="J520" s="62">
        <v>21</v>
      </c>
      <c r="K520" s="62">
        <v>10</v>
      </c>
      <c r="L520" s="62">
        <v>1</v>
      </c>
      <c r="M520" s="62">
        <v>32</v>
      </c>
      <c r="N520" s="62">
        <v>44</v>
      </c>
      <c r="O520" s="62">
        <v>34</v>
      </c>
      <c r="P520" s="62">
        <v>26</v>
      </c>
      <c r="Q520" s="62">
        <v>35</v>
      </c>
      <c r="R520" s="62">
        <v>24</v>
      </c>
      <c r="S520" s="62">
        <v>25</v>
      </c>
      <c r="T520" s="62">
        <v>24</v>
      </c>
      <c r="U520" s="62">
        <v>24</v>
      </c>
      <c r="V520" s="62">
        <v>24</v>
      </c>
      <c r="W520" s="62">
        <v>29</v>
      </c>
      <c r="X520" s="62">
        <v>0</v>
      </c>
      <c r="Y520" s="62">
        <v>0</v>
      </c>
      <c r="Z520" s="62">
        <v>0</v>
      </c>
      <c r="AA520" s="62">
        <v>0</v>
      </c>
      <c r="AB520" s="62">
        <v>0</v>
      </c>
      <c r="AC520" s="62">
        <v>0</v>
      </c>
      <c r="AD520" s="62">
        <v>0</v>
      </c>
      <c r="AE520" s="62">
        <v>135</v>
      </c>
      <c r="AF520" s="62">
        <v>154</v>
      </c>
      <c r="AG520" s="62">
        <v>0</v>
      </c>
      <c r="AH520" s="62">
        <v>0</v>
      </c>
      <c r="AI520" s="62" t="s">
        <v>290</v>
      </c>
      <c r="AJ520" s="62">
        <v>21</v>
      </c>
      <c r="AK520" s="62" t="s">
        <v>290</v>
      </c>
      <c r="AL520" s="62">
        <v>20</v>
      </c>
      <c r="AM520" s="62" t="s">
        <v>290</v>
      </c>
      <c r="AN520" s="62">
        <v>226</v>
      </c>
      <c r="AO520" s="62">
        <v>15</v>
      </c>
      <c r="AP520" s="62">
        <v>289</v>
      </c>
      <c r="AQ520" s="62">
        <v>12</v>
      </c>
    </row>
    <row r="521" spans="1:43">
      <c r="A521" s="116" t="s">
        <v>2912</v>
      </c>
      <c r="B521" s="117" t="s">
        <v>2913</v>
      </c>
      <c r="C521" s="117" t="s">
        <v>6526</v>
      </c>
      <c r="D521" s="117" t="s">
        <v>2915</v>
      </c>
      <c r="E521" s="117" t="s">
        <v>2916</v>
      </c>
      <c r="F521" s="62" t="s">
        <v>288</v>
      </c>
      <c r="G521" s="117" t="s">
        <v>6527</v>
      </c>
      <c r="H521" s="117" t="s">
        <v>6528</v>
      </c>
      <c r="I521" s="117" t="s">
        <v>163</v>
      </c>
      <c r="J521" s="62">
        <v>14.5</v>
      </c>
      <c r="K521" s="62">
        <v>4.5</v>
      </c>
      <c r="L521" s="62">
        <v>1</v>
      </c>
      <c r="M521" s="62">
        <v>20</v>
      </c>
      <c r="N521" s="62">
        <v>0</v>
      </c>
      <c r="O521" s="62">
        <v>14</v>
      </c>
      <c r="P521" s="62">
        <v>13</v>
      </c>
      <c r="Q521" s="62">
        <v>23</v>
      </c>
      <c r="R521" s="62">
        <v>24</v>
      </c>
      <c r="S521" s="62">
        <v>18</v>
      </c>
      <c r="T521" s="62">
        <v>28</v>
      </c>
      <c r="U521" s="62">
        <v>26</v>
      </c>
      <c r="V521" s="62">
        <v>22</v>
      </c>
      <c r="W521" s="62">
        <v>30</v>
      </c>
      <c r="X521" s="62">
        <v>0</v>
      </c>
      <c r="Y521" s="62">
        <v>0</v>
      </c>
      <c r="Z521" s="62">
        <v>0</v>
      </c>
      <c r="AA521" s="62">
        <v>0</v>
      </c>
      <c r="AB521" s="62">
        <v>0</v>
      </c>
      <c r="AC521" s="62">
        <v>0</v>
      </c>
      <c r="AD521" s="62">
        <v>0</v>
      </c>
      <c r="AE521" s="62">
        <v>106</v>
      </c>
      <c r="AF521" s="62">
        <v>92</v>
      </c>
      <c r="AG521" s="62">
        <v>0</v>
      </c>
      <c r="AH521" s="62">
        <v>0</v>
      </c>
      <c r="AI521" s="62">
        <v>0</v>
      </c>
      <c r="AJ521" s="62">
        <v>34</v>
      </c>
      <c r="AK521" s="62" t="s">
        <v>290</v>
      </c>
      <c r="AL521" s="62">
        <v>39</v>
      </c>
      <c r="AM521" s="62" t="s">
        <v>290</v>
      </c>
      <c r="AN521" s="62">
        <v>97</v>
      </c>
      <c r="AO521" s="62">
        <v>20</v>
      </c>
      <c r="AP521" s="62">
        <v>198</v>
      </c>
      <c r="AQ521" s="62">
        <v>29</v>
      </c>
    </row>
    <row r="522" spans="1:43">
      <c r="A522" s="116" t="s">
        <v>2918</v>
      </c>
      <c r="B522" s="117" t="s">
        <v>2919</v>
      </c>
      <c r="C522" s="117" t="s">
        <v>6529</v>
      </c>
      <c r="D522" s="117" t="s">
        <v>2921</v>
      </c>
      <c r="E522" s="117" t="s">
        <v>2832</v>
      </c>
      <c r="F522" s="62" t="s">
        <v>288</v>
      </c>
      <c r="G522" s="117" t="s">
        <v>6530</v>
      </c>
      <c r="H522" s="117" t="s">
        <v>6531</v>
      </c>
      <c r="I522" s="117" t="s">
        <v>163</v>
      </c>
      <c r="J522" s="62">
        <v>29</v>
      </c>
      <c r="K522" s="62">
        <v>23</v>
      </c>
      <c r="L522" s="62">
        <v>2</v>
      </c>
      <c r="M522" s="62">
        <v>54</v>
      </c>
      <c r="N522" s="62">
        <v>57</v>
      </c>
      <c r="O522" s="62">
        <v>40</v>
      </c>
      <c r="P522" s="62">
        <v>55</v>
      </c>
      <c r="Q522" s="62">
        <v>26</v>
      </c>
      <c r="R522" s="62">
        <v>39</v>
      </c>
      <c r="S522" s="62">
        <v>35</v>
      </c>
      <c r="T522" s="62">
        <v>32</v>
      </c>
      <c r="U522" s="62">
        <v>34</v>
      </c>
      <c r="V522" s="62">
        <v>43</v>
      </c>
      <c r="W522" s="62">
        <v>28</v>
      </c>
      <c r="X522" s="62">
        <v>0</v>
      </c>
      <c r="Y522" s="62">
        <v>0</v>
      </c>
      <c r="Z522" s="62">
        <v>0</v>
      </c>
      <c r="AA522" s="62">
        <v>0</v>
      </c>
      <c r="AB522" s="62">
        <v>0</v>
      </c>
      <c r="AC522" s="62">
        <v>0</v>
      </c>
      <c r="AD522" s="62">
        <v>0</v>
      </c>
      <c r="AE522" s="62">
        <v>211</v>
      </c>
      <c r="AF522" s="62">
        <v>187</v>
      </c>
      <c r="AG522" s="62">
        <v>0</v>
      </c>
      <c r="AH522" s="62">
        <v>0</v>
      </c>
      <c r="AI522" s="62">
        <v>0</v>
      </c>
      <c r="AJ522" s="62">
        <v>14</v>
      </c>
      <c r="AK522" s="62">
        <v>0</v>
      </c>
      <c r="AL522" s="62">
        <v>45</v>
      </c>
      <c r="AM522" s="62">
        <v>0</v>
      </c>
      <c r="AN522" s="62">
        <v>322</v>
      </c>
      <c r="AO522" s="62">
        <v>17</v>
      </c>
      <c r="AP522" s="62">
        <v>398</v>
      </c>
      <c r="AQ522" s="62" t="s">
        <v>290</v>
      </c>
    </row>
    <row r="523" spans="1:43">
      <c r="A523" s="116" t="s">
        <v>2922</v>
      </c>
      <c r="B523" s="117" t="s">
        <v>2923</v>
      </c>
      <c r="C523" s="117" t="s">
        <v>6532</v>
      </c>
      <c r="D523" s="117" t="s">
        <v>2926</v>
      </c>
      <c r="E523" s="117" t="s">
        <v>2839</v>
      </c>
      <c r="F523" s="62" t="s">
        <v>288</v>
      </c>
      <c r="G523" s="117" t="s">
        <v>6533</v>
      </c>
      <c r="H523" s="117" t="s">
        <v>6534</v>
      </c>
      <c r="I523" s="117" t="s">
        <v>163</v>
      </c>
      <c r="J523" s="62">
        <v>32</v>
      </c>
      <c r="K523" s="62">
        <v>11</v>
      </c>
      <c r="L523" s="62">
        <v>6</v>
      </c>
      <c r="M523" s="62">
        <v>49</v>
      </c>
      <c r="N523" s="62">
        <v>0</v>
      </c>
      <c r="O523" s="62">
        <v>0</v>
      </c>
      <c r="P523" s="62">
        <v>0</v>
      </c>
      <c r="Q523" s="62">
        <v>0</v>
      </c>
      <c r="R523" s="62">
        <v>0</v>
      </c>
      <c r="S523" s="62">
        <v>0</v>
      </c>
      <c r="T523" s="62">
        <v>0</v>
      </c>
      <c r="U523" s="62">
        <v>0</v>
      </c>
      <c r="V523" s="62">
        <v>0</v>
      </c>
      <c r="W523" s="62">
        <v>0</v>
      </c>
      <c r="X523" s="62">
        <v>118</v>
      </c>
      <c r="Y523" s="62">
        <v>101</v>
      </c>
      <c r="Z523" s="62">
        <v>106</v>
      </c>
      <c r="AA523" s="62">
        <v>102</v>
      </c>
      <c r="AB523" s="62">
        <v>0</v>
      </c>
      <c r="AC523" s="62">
        <v>0</v>
      </c>
      <c r="AD523" s="62">
        <v>0</v>
      </c>
      <c r="AE523" s="62">
        <v>240</v>
      </c>
      <c r="AF523" s="62">
        <v>206</v>
      </c>
      <c r="AG523" s="62">
        <v>40</v>
      </c>
      <c r="AH523" s="62">
        <v>44</v>
      </c>
      <c r="AI523" s="62">
        <v>0</v>
      </c>
      <c r="AJ523" s="62">
        <v>26</v>
      </c>
      <c r="AK523" s="62">
        <v>39</v>
      </c>
      <c r="AL523" s="62">
        <v>35</v>
      </c>
      <c r="AM523" s="62">
        <v>0</v>
      </c>
      <c r="AN523" s="62">
        <v>339</v>
      </c>
      <c r="AO523" s="62" t="s">
        <v>290</v>
      </c>
      <c r="AP523" s="62">
        <v>446</v>
      </c>
      <c r="AQ523" s="62">
        <v>19</v>
      </c>
    </row>
    <row r="524" spans="1:43">
      <c r="A524" s="116" t="s">
        <v>4706</v>
      </c>
      <c r="B524" s="117" t="s">
        <v>4707</v>
      </c>
      <c r="C524" s="117" t="s">
        <v>6535</v>
      </c>
      <c r="D524" s="117" t="s">
        <v>4709</v>
      </c>
      <c r="E524" s="117" t="s">
        <v>2801</v>
      </c>
      <c r="F524" s="62" t="s">
        <v>288</v>
      </c>
      <c r="G524" s="117" t="s">
        <v>6536</v>
      </c>
      <c r="H524" s="117" t="s">
        <v>6537</v>
      </c>
      <c r="I524" s="117" t="s">
        <v>163</v>
      </c>
      <c r="J524" s="62">
        <v>26</v>
      </c>
      <c r="K524" s="62">
        <v>4</v>
      </c>
      <c r="L524" s="62">
        <v>3</v>
      </c>
      <c r="M524" s="62">
        <v>33</v>
      </c>
      <c r="N524" s="62">
        <v>13</v>
      </c>
      <c r="O524" s="62" t="s">
        <v>290</v>
      </c>
      <c r="P524" s="62" t="s">
        <v>290</v>
      </c>
      <c r="Q524" s="62">
        <v>12</v>
      </c>
      <c r="R524" s="62">
        <v>10</v>
      </c>
      <c r="S524" s="62">
        <v>15</v>
      </c>
      <c r="T524" s="62">
        <v>13</v>
      </c>
      <c r="U524" s="62">
        <v>16</v>
      </c>
      <c r="V524" s="62">
        <v>12</v>
      </c>
      <c r="W524" s="62" t="s">
        <v>290</v>
      </c>
      <c r="X524" s="62">
        <v>10</v>
      </c>
      <c r="Y524" s="62" t="s">
        <v>290</v>
      </c>
      <c r="Z524" s="62" t="s">
        <v>290</v>
      </c>
      <c r="AA524" s="62" t="s">
        <v>290</v>
      </c>
      <c r="AB524" s="62">
        <v>0</v>
      </c>
      <c r="AC524" s="62">
        <v>0</v>
      </c>
      <c r="AD524" s="62">
        <v>0</v>
      </c>
      <c r="AE524" s="62">
        <v>76</v>
      </c>
      <c r="AF524" s="62">
        <v>63</v>
      </c>
      <c r="AG524" s="62">
        <v>0</v>
      </c>
      <c r="AH524" s="62" t="s">
        <v>290</v>
      </c>
      <c r="AI524" s="62" t="s">
        <v>290</v>
      </c>
      <c r="AJ524" s="62">
        <v>25</v>
      </c>
      <c r="AK524" s="62">
        <v>12</v>
      </c>
      <c r="AL524" s="62" t="s">
        <v>290</v>
      </c>
      <c r="AM524" s="62">
        <v>0</v>
      </c>
      <c r="AN524" s="62">
        <v>77</v>
      </c>
      <c r="AO524" s="62">
        <v>16</v>
      </c>
      <c r="AP524" s="62">
        <v>139</v>
      </c>
      <c r="AQ524" s="62">
        <v>0</v>
      </c>
    </row>
    <row r="525" spans="1:43">
      <c r="A525" s="116" t="s">
        <v>2927</v>
      </c>
      <c r="B525" s="117" t="s">
        <v>2928</v>
      </c>
      <c r="C525" s="117" t="s">
        <v>6538</v>
      </c>
      <c r="D525" s="117" t="s">
        <v>2930</v>
      </c>
      <c r="E525" s="117" t="s">
        <v>2839</v>
      </c>
      <c r="F525" s="62" t="s">
        <v>288</v>
      </c>
      <c r="G525" s="117" t="s">
        <v>6539</v>
      </c>
      <c r="H525" s="117" t="s">
        <v>6540</v>
      </c>
      <c r="I525" s="117" t="s">
        <v>163</v>
      </c>
      <c r="J525" s="62">
        <v>34</v>
      </c>
      <c r="K525" s="62">
        <v>17</v>
      </c>
      <c r="L525" s="62">
        <v>4</v>
      </c>
      <c r="M525" s="62">
        <v>55</v>
      </c>
      <c r="N525" s="62">
        <v>99</v>
      </c>
      <c r="O525" s="62">
        <v>42</v>
      </c>
      <c r="P525" s="62">
        <v>42</v>
      </c>
      <c r="Q525" s="62">
        <v>44</v>
      </c>
      <c r="R525" s="62">
        <v>22</v>
      </c>
      <c r="S525" s="62">
        <v>42</v>
      </c>
      <c r="T525" s="62">
        <v>44</v>
      </c>
      <c r="U525" s="62">
        <v>33</v>
      </c>
      <c r="V525" s="62">
        <v>38</v>
      </c>
      <c r="W525" s="62">
        <v>42</v>
      </c>
      <c r="X525" s="62">
        <v>0</v>
      </c>
      <c r="Y525" s="62">
        <v>0</v>
      </c>
      <c r="Z525" s="62">
        <v>0</v>
      </c>
      <c r="AA525" s="62">
        <v>0</v>
      </c>
      <c r="AB525" s="62">
        <v>0</v>
      </c>
      <c r="AC525" s="62">
        <v>0</v>
      </c>
      <c r="AD525" s="62">
        <v>0</v>
      </c>
      <c r="AE525" s="62">
        <v>238</v>
      </c>
      <c r="AF525" s="62">
        <v>210</v>
      </c>
      <c r="AG525" s="62">
        <v>0</v>
      </c>
      <c r="AH525" s="62">
        <v>0</v>
      </c>
      <c r="AI525" s="62">
        <v>0</v>
      </c>
      <c r="AJ525" s="62">
        <v>0</v>
      </c>
      <c r="AK525" s="62" t="s">
        <v>290</v>
      </c>
      <c r="AL525" s="62">
        <v>37</v>
      </c>
      <c r="AM525" s="62">
        <v>0</v>
      </c>
      <c r="AN525" s="62">
        <v>377</v>
      </c>
      <c r="AO525" s="62">
        <v>30</v>
      </c>
      <c r="AP525" s="62">
        <v>448</v>
      </c>
      <c r="AQ525" s="62">
        <v>26</v>
      </c>
    </row>
    <row r="526" spans="1:43">
      <c r="A526" s="116" t="s">
        <v>2931</v>
      </c>
      <c r="B526" s="117" t="s">
        <v>2932</v>
      </c>
      <c r="C526" s="117" t="s">
        <v>6541</v>
      </c>
      <c r="D526" s="117" t="s">
        <v>2935</v>
      </c>
      <c r="E526" s="117" t="s">
        <v>2936</v>
      </c>
      <c r="F526" s="62" t="s">
        <v>288</v>
      </c>
      <c r="G526" s="117" t="s">
        <v>6542</v>
      </c>
      <c r="H526" s="117" t="s">
        <v>6543</v>
      </c>
      <c r="I526" s="117" t="s">
        <v>163</v>
      </c>
      <c r="J526" s="62">
        <v>41.8</v>
      </c>
      <c r="K526" s="62">
        <v>36.4</v>
      </c>
      <c r="L526" s="62">
        <v>16.8</v>
      </c>
      <c r="M526" s="62">
        <v>95</v>
      </c>
      <c r="N526" s="62">
        <v>0</v>
      </c>
      <c r="O526" s="62">
        <v>0</v>
      </c>
      <c r="P526" s="62">
        <v>0</v>
      </c>
      <c r="Q526" s="62">
        <v>0</v>
      </c>
      <c r="R526" s="62">
        <v>0</v>
      </c>
      <c r="S526" s="62">
        <v>0</v>
      </c>
      <c r="T526" s="62">
        <v>0</v>
      </c>
      <c r="U526" s="62">
        <v>0</v>
      </c>
      <c r="V526" s="62">
        <v>0</v>
      </c>
      <c r="W526" s="62">
        <v>0</v>
      </c>
      <c r="X526" s="62">
        <v>133</v>
      </c>
      <c r="Y526" s="62">
        <v>120</v>
      </c>
      <c r="Z526" s="62">
        <v>144</v>
      </c>
      <c r="AA526" s="62">
        <v>144</v>
      </c>
      <c r="AB526" s="62">
        <v>0</v>
      </c>
      <c r="AC526" s="62">
        <v>0</v>
      </c>
      <c r="AD526" s="62">
        <v>0</v>
      </c>
      <c r="AE526" s="62">
        <v>293</v>
      </c>
      <c r="AF526" s="62">
        <v>352</v>
      </c>
      <c r="AG526" s="62">
        <v>79</v>
      </c>
      <c r="AH526" s="62">
        <v>98</v>
      </c>
      <c r="AI526" s="62">
        <v>0</v>
      </c>
      <c r="AJ526" s="62">
        <v>60</v>
      </c>
      <c r="AK526" s="62">
        <v>34</v>
      </c>
      <c r="AL526" s="62">
        <v>52</v>
      </c>
      <c r="AM526" s="62">
        <v>0</v>
      </c>
      <c r="AN526" s="62">
        <v>463</v>
      </c>
      <c r="AO526" s="62">
        <v>36</v>
      </c>
      <c r="AP526" s="62">
        <v>645</v>
      </c>
      <c r="AQ526" s="62">
        <v>19</v>
      </c>
    </row>
    <row r="527" spans="1:43">
      <c r="A527" s="116" t="s">
        <v>2938</v>
      </c>
      <c r="B527" s="117" t="s">
        <v>2939</v>
      </c>
      <c r="C527" s="117" t="s">
        <v>6544</v>
      </c>
      <c r="D527" s="117" t="s">
        <v>2942</v>
      </c>
      <c r="E527" s="117" t="s">
        <v>2845</v>
      </c>
      <c r="F527" s="62" t="s">
        <v>288</v>
      </c>
      <c r="G527" s="117" t="s">
        <v>6545</v>
      </c>
      <c r="H527" s="117" t="s">
        <v>6546</v>
      </c>
      <c r="I527" s="117" t="s">
        <v>163</v>
      </c>
      <c r="J527" s="62">
        <v>45.5</v>
      </c>
      <c r="K527" s="62">
        <v>22.8</v>
      </c>
      <c r="L527" s="62">
        <v>2</v>
      </c>
      <c r="M527" s="62">
        <v>70.3</v>
      </c>
      <c r="N527" s="62">
        <v>0</v>
      </c>
      <c r="O527" s="62">
        <v>72</v>
      </c>
      <c r="P527" s="62">
        <v>88</v>
      </c>
      <c r="Q527" s="62">
        <v>66</v>
      </c>
      <c r="R527" s="62">
        <v>69</v>
      </c>
      <c r="S527" s="62">
        <v>63</v>
      </c>
      <c r="T527" s="62">
        <v>65</v>
      </c>
      <c r="U527" s="62">
        <v>73</v>
      </c>
      <c r="V527" s="62">
        <v>75</v>
      </c>
      <c r="W527" s="62">
        <v>75</v>
      </c>
      <c r="X527" s="62">
        <v>0</v>
      </c>
      <c r="Y527" s="62">
        <v>0</v>
      </c>
      <c r="Z527" s="62">
        <v>0</v>
      </c>
      <c r="AA527" s="62">
        <v>0</v>
      </c>
      <c r="AB527" s="62">
        <v>0</v>
      </c>
      <c r="AC527" s="62">
        <v>0</v>
      </c>
      <c r="AD527" s="62">
        <v>0</v>
      </c>
      <c r="AE527" s="62">
        <v>334</v>
      </c>
      <c r="AF527" s="62">
        <v>312</v>
      </c>
      <c r="AG527" s="62">
        <v>0</v>
      </c>
      <c r="AH527" s="62">
        <v>0</v>
      </c>
      <c r="AI527" s="62" t="s">
        <v>290</v>
      </c>
      <c r="AJ527" s="62">
        <v>24</v>
      </c>
      <c r="AK527" s="62">
        <v>14</v>
      </c>
      <c r="AL527" s="62">
        <v>18</v>
      </c>
      <c r="AM527" s="62" t="s">
        <v>290</v>
      </c>
      <c r="AN527" s="62">
        <v>528</v>
      </c>
      <c r="AO527" s="62">
        <v>58</v>
      </c>
      <c r="AP527" s="62">
        <v>646</v>
      </c>
      <c r="AQ527" s="62">
        <v>0</v>
      </c>
    </row>
    <row r="528" spans="1:43">
      <c r="A528" s="116" t="s">
        <v>2947</v>
      </c>
      <c r="B528" s="117" t="s">
        <v>2948</v>
      </c>
      <c r="C528" s="117" t="s">
        <v>6547</v>
      </c>
      <c r="D528" s="117" t="s">
        <v>2950</v>
      </c>
      <c r="E528" s="117" t="s">
        <v>2839</v>
      </c>
      <c r="F528" s="62" t="s">
        <v>288</v>
      </c>
      <c r="G528" s="117" t="s">
        <v>6548</v>
      </c>
      <c r="H528" s="117" t="s">
        <v>6549</v>
      </c>
      <c r="I528" s="117" t="s">
        <v>163</v>
      </c>
      <c r="J528" s="62">
        <v>30.5</v>
      </c>
      <c r="K528" s="62">
        <v>18.5</v>
      </c>
      <c r="L528" s="62">
        <v>5</v>
      </c>
      <c r="M528" s="62">
        <v>54</v>
      </c>
      <c r="N528" s="62">
        <v>71</v>
      </c>
      <c r="O528" s="62">
        <v>42</v>
      </c>
      <c r="P528" s="62">
        <v>53</v>
      </c>
      <c r="Q528" s="62">
        <v>47</v>
      </c>
      <c r="R528" s="62">
        <v>37</v>
      </c>
      <c r="S528" s="62">
        <v>58</v>
      </c>
      <c r="T528" s="62">
        <v>69</v>
      </c>
      <c r="U528" s="62">
        <v>59</v>
      </c>
      <c r="V528" s="62">
        <v>51</v>
      </c>
      <c r="W528" s="62">
        <v>52</v>
      </c>
      <c r="X528" s="62">
        <v>0</v>
      </c>
      <c r="Y528" s="62">
        <v>0</v>
      </c>
      <c r="Z528" s="62">
        <v>0</v>
      </c>
      <c r="AA528" s="62">
        <v>0</v>
      </c>
      <c r="AB528" s="62">
        <v>0</v>
      </c>
      <c r="AC528" s="62">
        <v>0</v>
      </c>
      <c r="AD528" s="62">
        <v>0</v>
      </c>
      <c r="AE528" s="62">
        <v>259</v>
      </c>
      <c r="AF528" s="62">
        <v>280</v>
      </c>
      <c r="AG528" s="62">
        <v>0</v>
      </c>
      <c r="AH528" s="62">
        <v>0</v>
      </c>
      <c r="AI528" s="62" t="s">
        <v>290</v>
      </c>
      <c r="AJ528" s="62">
        <v>19</v>
      </c>
      <c r="AK528" s="62" t="s">
        <v>290</v>
      </c>
      <c r="AL528" s="62">
        <v>64</v>
      </c>
      <c r="AM528" s="62">
        <v>0</v>
      </c>
      <c r="AN528" s="62">
        <v>428</v>
      </c>
      <c r="AO528" s="62">
        <v>20</v>
      </c>
      <c r="AP528" s="62">
        <v>539</v>
      </c>
      <c r="AQ528" s="62" t="s">
        <v>290</v>
      </c>
    </row>
    <row r="529" spans="1:43">
      <c r="A529" s="116" t="s">
        <v>2951</v>
      </c>
      <c r="B529" s="117" t="s">
        <v>2952</v>
      </c>
      <c r="C529" s="117" t="s">
        <v>6550</v>
      </c>
      <c r="D529" s="117" t="s">
        <v>2954</v>
      </c>
      <c r="E529" s="117" t="s">
        <v>2892</v>
      </c>
      <c r="F529" s="62" t="s">
        <v>288</v>
      </c>
      <c r="G529" s="117" t="s">
        <v>6551</v>
      </c>
      <c r="H529" s="117" t="s">
        <v>6552</v>
      </c>
      <c r="I529" s="117" t="s">
        <v>163</v>
      </c>
      <c r="J529" s="62">
        <v>12</v>
      </c>
      <c r="K529" s="62">
        <v>1.5</v>
      </c>
      <c r="L529" s="62">
        <v>3</v>
      </c>
      <c r="M529" s="62">
        <v>16.5</v>
      </c>
      <c r="N529" s="62">
        <v>54</v>
      </c>
      <c r="O529" s="62">
        <v>13</v>
      </c>
      <c r="P529" s="62">
        <v>19</v>
      </c>
      <c r="Q529" s="62">
        <v>19</v>
      </c>
      <c r="R529" s="62">
        <v>16</v>
      </c>
      <c r="S529" s="62">
        <v>17</v>
      </c>
      <c r="T529" s="62">
        <v>19</v>
      </c>
      <c r="U529" s="62">
        <v>19</v>
      </c>
      <c r="V529" s="62">
        <v>20</v>
      </c>
      <c r="W529" s="62">
        <v>12</v>
      </c>
      <c r="X529" s="62">
        <v>0</v>
      </c>
      <c r="Y529" s="62">
        <v>0</v>
      </c>
      <c r="Z529" s="62">
        <v>0</v>
      </c>
      <c r="AA529" s="62">
        <v>0</v>
      </c>
      <c r="AB529" s="62">
        <v>0</v>
      </c>
      <c r="AC529" s="62">
        <v>0</v>
      </c>
      <c r="AD529" s="62">
        <v>0</v>
      </c>
      <c r="AE529" s="62">
        <v>121</v>
      </c>
      <c r="AF529" s="62">
        <v>90</v>
      </c>
      <c r="AG529" s="62">
        <v>0</v>
      </c>
      <c r="AH529" s="62">
        <v>0</v>
      </c>
      <c r="AI529" s="62">
        <v>0</v>
      </c>
      <c r="AJ529" s="62">
        <v>13</v>
      </c>
      <c r="AK529" s="62">
        <v>0</v>
      </c>
      <c r="AL529" s="62">
        <v>15</v>
      </c>
      <c r="AM529" s="62">
        <v>0</v>
      </c>
      <c r="AN529" s="62">
        <v>170</v>
      </c>
      <c r="AO529" s="62">
        <v>13</v>
      </c>
      <c r="AP529" s="62">
        <v>211</v>
      </c>
      <c r="AQ529" s="62">
        <v>10</v>
      </c>
    </row>
    <row r="530" spans="1:43">
      <c r="A530" s="116" t="s">
        <v>2955</v>
      </c>
      <c r="B530" s="117" t="s">
        <v>2956</v>
      </c>
      <c r="C530" s="117" t="s">
        <v>6553</v>
      </c>
      <c r="D530" s="117" t="s">
        <v>2958</v>
      </c>
      <c r="E530" s="117" t="s">
        <v>2851</v>
      </c>
      <c r="F530" s="62" t="s">
        <v>288</v>
      </c>
      <c r="G530" s="117" t="s">
        <v>6554</v>
      </c>
      <c r="H530" s="117" t="s">
        <v>6555</v>
      </c>
      <c r="I530" s="117" t="s">
        <v>163</v>
      </c>
      <c r="J530" s="62">
        <v>36</v>
      </c>
      <c r="K530" s="62">
        <v>7</v>
      </c>
      <c r="L530" s="62">
        <v>8</v>
      </c>
      <c r="M530" s="62">
        <v>51</v>
      </c>
      <c r="N530" s="62">
        <v>0</v>
      </c>
      <c r="O530" s="62">
        <v>0</v>
      </c>
      <c r="P530" s="62">
        <v>0</v>
      </c>
      <c r="Q530" s="62">
        <v>0</v>
      </c>
      <c r="R530" s="62">
        <v>0</v>
      </c>
      <c r="S530" s="62">
        <v>0</v>
      </c>
      <c r="T530" s="62">
        <v>0</v>
      </c>
      <c r="U530" s="62">
        <v>0</v>
      </c>
      <c r="V530" s="62">
        <v>0</v>
      </c>
      <c r="W530" s="62">
        <v>0</v>
      </c>
      <c r="X530" s="62">
        <v>136</v>
      </c>
      <c r="Y530" s="62">
        <v>144</v>
      </c>
      <c r="Z530" s="62">
        <v>132</v>
      </c>
      <c r="AA530" s="62">
        <v>100</v>
      </c>
      <c r="AB530" s="62">
        <v>0</v>
      </c>
      <c r="AC530" s="62">
        <v>0</v>
      </c>
      <c r="AD530" s="62">
        <v>0</v>
      </c>
      <c r="AE530" s="62">
        <v>232</v>
      </c>
      <c r="AF530" s="62">
        <v>280</v>
      </c>
      <c r="AG530" s="62">
        <v>57</v>
      </c>
      <c r="AH530" s="62">
        <v>43</v>
      </c>
      <c r="AI530" s="62">
        <v>0</v>
      </c>
      <c r="AJ530" s="62">
        <v>32</v>
      </c>
      <c r="AK530" s="62">
        <v>48</v>
      </c>
      <c r="AL530" s="62">
        <v>39</v>
      </c>
      <c r="AM530" s="62" t="s">
        <v>290</v>
      </c>
      <c r="AN530" s="62">
        <v>316</v>
      </c>
      <c r="AO530" s="62">
        <v>73</v>
      </c>
      <c r="AP530" s="62">
        <v>512</v>
      </c>
      <c r="AQ530" s="62">
        <v>47</v>
      </c>
    </row>
    <row r="531" spans="1:43">
      <c r="A531" s="116" t="s">
        <v>2959</v>
      </c>
      <c r="B531" s="117" t="s">
        <v>2960</v>
      </c>
      <c r="C531" s="117" t="s">
        <v>6556</v>
      </c>
      <c r="D531" s="117" t="s">
        <v>2963</v>
      </c>
      <c r="E531" s="117" t="s">
        <v>2964</v>
      </c>
      <c r="F531" s="62" t="s">
        <v>288</v>
      </c>
      <c r="G531" s="117" t="s">
        <v>6557</v>
      </c>
      <c r="H531" s="117" t="s">
        <v>6558</v>
      </c>
      <c r="I531" s="117" t="s">
        <v>163</v>
      </c>
      <c r="J531" s="62">
        <v>17</v>
      </c>
      <c r="K531" s="62">
        <v>5</v>
      </c>
      <c r="L531" s="62">
        <v>2.5</v>
      </c>
      <c r="M531" s="62">
        <v>24.5</v>
      </c>
      <c r="N531" s="62">
        <v>24</v>
      </c>
      <c r="O531" s="62">
        <v>32</v>
      </c>
      <c r="P531" s="62">
        <v>17</v>
      </c>
      <c r="Q531" s="62">
        <v>21</v>
      </c>
      <c r="R531" s="62">
        <v>18</v>
      </c>
      <c r="S531" s="62">
        <v>18</v>
      </c>
      <c r="T531" s="62">
        <v>23</v>
      </c>
      <c r="U531" s="62">
        <v>25</v>
      </c>
      <c r="V531" s="62">
        <v>19</v>
      </c>
      <c r="W531" s="62">
        <v>16</v>
      </c>
      <c r="X531" s="62">
        <v>0</v>
      </c>
      <c r="Y531" s="62">
        <v>0</v>
      </c>
      <c r="Z531" s="62">
        <v>0</v>
      </c>
      <c r="AA531" s="62">
        <v>0</v>
      </c>
      <c r="AB531" s="62">
        <v>13</v>
      </c>
      <c r="AC531" s="62">
        <v>0</v>
      </c>
      <c r="AD531" s="62">
        <v>0</v>
      </c>
      <c r="AE531" s="62">
        <v>120</v>
      </c>
      <c r="AF531" s="62">
        <v>106</v>
      </c>
      <c r="AG531" s="62">
        <v>0</v>
      </c>
      <c r="AH531" s="62">
        <v>0</v>
      </c>
      <c r="AI531" s="62" t="s">
        <v>290</v>
      </c>
      <c r="AJ531" s="62">
        <v>29</v>
      </c>
      <c r="AK531" s="62" t="s">
        <v>290</v>
      </c>
      <c r="AL531" s="62">
        <v>59</v>
      </c>
      <c r="AM531" s="62">
        <v>0</v>
      </c>
      <c r="AN531" s="62">
        <v>130</v>
      </c>
      <c r="AO531" s="62" t="s">
        <v>290</v>
      </c>
      <c r="AP531" s="62">
        <v>226</v>
      </c>
      <c r="AQ531" s="62">
        <v>40</v>
      </c>
    </row>
    <row r="532" spans="1:43">
      <c r="A532" s="116" t="s">
        <v>2966</v>
      </c>
      <c r="B532" s="117" t="s">
        <v>2967</v>
      </c>
      <c r="C532" s="117" t="s">
        <v>6559</v>
      </c>
      <c r="D532" s="117" t="s">
        <v>2969</v>
      </c>
      <c r="E532" s="117" t="s">
        <v>1727</v>
      </c>
      <c r="F532" s="62" t="s">
        <v>288</v>
      </c>
      <c r="G532" s="117" t="s">
        <v>6560</v>
      </c>
      <c r="H532" s="117" t="s">
        <v>6561</v>
      </c>
      <c r="I532" s="117" t="s">
        <v>163</v>
      </c>
      <c r="J532" s="62">
        <v>38</v>
      </c>
      <c r="K532" s="62">
        <v>21</v>
      </c>
      <c r="L532" s="62">
        <v>4</v>
      </c>
      <c r="M532" s="62">
        <v>63</v>
      </c>
      <c r="N532" s="62">
        <v>97</v>
      </c>
      <c r="O532" s="62">
        <v>62</v>
      </c>
      <c r="P532" s="62">
        <v>50</v>
      </c>
      <c r="Q532" s="62">
        <v>54</v>
      </c>
      <c r="R532" s="62">
        <v>29</v>
      </c>
      <c r="S532" s="62">
        <v>52</v>
      </c>
      <c r="T532" s="62">
        <v>42</v>
      </c>
      <c r="U532" s="62">
        <v>32</v>
      </c>
      <c r="V532" s="62">
        <v>44</v>
      </c>
      <c r="W532" s="62">
        <v>43</v>
      </c>
      <c r="X532" s="62">
        <v>0</v>
      </c>
      <c r="Y532" s="62">
        <v>0</v>
      </c>
      <c r="Z532" s="62">
        <v>0</v>
      </c>
      <c r="AA532" s="62">
        <v>0</v>
      </c>
      <c r="AB532" s="62">
        <v>0</v>
      </c>
      <c r="AC532" s="62">
        <v>0</v>
      </c>
      <c r="AD532" s="62">
        <v>0</v>
      </c>
      <c r="AE532" s="62">
        <v>268</v>
      </c>
      <c r="AF532" s="62">
        <v>264</v>
      </c>
      <c r="AG532" s="62">
        <v>0</v>
      </c>
      <c r="AH532" s="62">
        <v>0</v>
      </c>
      <c r="AI532" s="62">
        <v>0</v>
      </c>
      <c r="AJ532" s="62">
        <v>20</v>
      </c>
      <c r="AK532" s="62">
        <v>0</v>
      </c>
      <c r="AL532" s="62">
        <v>27</v>
      </c>
      <c r="AM532" s="62" t="s">
        <v>290</v>
      </c>
      <c r="AN532" s="62">
        <v>454</v>
      </c>
      <c r="AO532" s="62">
        <v>30</v>
      </c>
      <c r="AP532" s="62">
        <v>532</v>
      </c>
      <c r="AQ532" s="62">
        <v>12</v>
      </c>
    </row>
    <row r="533" spans="1:43">
      <c r="A533" s="116" t="s">
        <v>2970</v>
      </c>
      <c r="B533" s="117" t="s">
        <v>1585</v>
      </c>
      <c r="C533" s="117" t="s">
        <v>6562</v>
      </c>
      <c r="D533" s="117" t="s">
        <v>2972</v>
      </c>
      <c r="E533" s="117" t="s">
        <v>2851</v>
      </c>
      <c r="F533" s="62" t="s">
        <v>288</v>
      </c>
      <c r="G533" s="117" t="s">
        <v>6563</v>
      </c>
      <c r="H533" s="117" t="s">
        <v>6564</v>
      </c>
      <c r="I533" s="117" t="s">
        <v>163</v>
      </c>
      <c r="J533" s="62">
        <v>7</v>
      </c>
      <c r="K533" s="62">
        <v>1</v>
      </c>
      <c r="L533" s="62">
        <v>0.5</v>
      </c>
      <c r="M533" s="62">
        <v>8.5</v>
      </c>
      <c r="N533" s="62">
        <v>32</v>
      </c>
      <c r="O533" s="62" t="s">
        <v>290</v>
      </c>
      <c r="P533" s="62" t="s">
        <v>290</v>
      </c>
      <c r="Q533" s="62" t="s">
        <v>290</v>
      </c>
      <c r="R533" s="62" t="s">
        <v>290</v>
      </c>
      <c r="S533" s="62" t="s">
        <v>290</v>
      </c>
      <c r="T533" s="62" t="s">
        <v>290</v>
      </c>
      <c r="U533" s="62" t="s">
        <v>290</v>
      </c>
      <c r="V533" s="62" t="s">
        <v>290</v>
      </c>
      <c r="W533" s="62" t="s">
        <v>290</v>
      </c>
      <c r="X533" s="62">
        <v>0</v>
      </c>
      <c r="Y533" s="62">
        <v>0</v>
      </c>
      <c r="Z533" s="62">
        <v>0</v>
      </c>
      <c r="AA533" s="62">
        <v>0</v>
      </c>
      <c r="AB533" s="62">
        <v>0</v>
      </c>
      <c r="AC533" s="62">
        <v>0</v>
      </c>
      <c r="AD533" s="62">
        <v>0</v>
      </c>
      <c r="AE533" s="62">
        <v>36</v>
      </c>
      <c r="AF533" s="62">
        <v>37</v>
      </c>
      <c r="AG533" s="62">
        <v>0</v>
      </c>
      <c r="AH533" s="62">
        <v>0</v>
      </c>
      <c r="AI533" s="62">
        <v>0</v>
      </c>
      <c r="AJ533" s="62" t="s">
        <v>290</v>
      </c>
      <c r="AK533" s="62" t="s">
        <v>290</v>
      </c>
      <c r="AL533" s="62" t="s">
        <v>290</v>
      </c>
      <c r="AM533" s="62">
        <v>0</v>
      </c>
      <c r="AN533" s="62">
        <v>50</v>
      </c>
      <c r="AO533" s="62">
        <v>17</v>
      </c>
      <c r="AP533" s="62">
        <v>73</v>
      </c>
      <c r="AQ533" s="62">
        <v>0</v>
      </c>
    </row>
    <row r="534" spans="1:43">
      <c r="A534" s="116" t="s">
        <v>2973</v>
      </c>
      <c r="B534" s="117" t="s">
        <v>2974</v>
      </c>
      <c r="C534" s="117" t="s">
        <v>6565</v>
      </c>
      <c r="D534" s="117" t="s">
        <v>2977</v>
      </c>
      <c r="E534" s="117" t="s">
        <v>2839</v>
      </c>
      <c r="F534" s="62" t="s">
        <v>288</v>
      </c>
      <c r="G534" s="117" t="s">
        <v>6566</v>
      </c>
      <c r="H534" s="117" t="s">
        <v>6567</v>
      </c>
      <c r="I534" s="117" t="s">
        <v>163</v>
      </c>
      <c r="J534" s="62">
        <v>40.5</v>
      </c>
      <c r="K534" s="62">
        <v>11.5</v>
      </c>
      <c r="L534" s="62">
        <v>11</v>
      </c>
      <c r="M534" s="62">
        <v>63</v>
      </c>
      <c r="N534" s="62">
        <v>80</v>
      </c>
      <c r="O534" s="62">
        <v>66</v>
      </c>
      <c r="P534" s="62">
        <v>70</v>
      </c>
      <c r="Q534" s="62">
        <v>74</v>
      </c>
      <c r="R534" s="62">
        <v>77</v>
      </c>
      <c r="S534" s="62">
        <v>79</v>
      </c>
      <c r="T534" s="62">
        <v>74</v>
      </c>
      <c r="U534" s="62">
        <v>88</v>
      </c>
      <c r="V534" s="62">
        <v>105</v>
      </c>
      <c r="W534" s="62">
        <v>104</v>
      </c>
      <c r="X534" s="62">
        <v>0</v>
      </c>
      <c r="Y534" s="62">
        <v>0</v>
      </c>
      <c r="Z534" s="62">
        <v>0</v>
      </c>
      <c r="AA534" s="62">
        <v>0</v>
      </c>
      <c r="AB534" s="62">
        <v>0</v>
      </c>
      <c r="AC534" s="62">
        <v>0</v>
      </c>
      <c r="AD534" s="62">
        <v>0</v>
      </c>
      <c r="AE534" s="62">
        <v>443</v>
      </c>
      <c r="AF534" s="62">
        <v>374</v>
      </c>
      <c r="AG534" s="62">
        <v>0</v>
      </c>
      <c r="AH534" s="62">
        <v>0</v>
      </c>
      <c r="AI534" s="62">
        <v>0</v>
      </c>
      <c r="AJ534" s="62">
        <v>56</v>
      </c>
      <c r="AK534" s="62">
        <v>78</v>
      </c>
      <c r="AL534" s="62">
        <v>63</v>
      </c>
      <c r="AM534" s="62">
        <v>0</v>
      </c>
      <c r="AN534" s="62">
        <v>620</v>
      </c>
      <c r="AO534" s="62">
        <v>0</v>
      </c>
      <c r="AP534" s="62">
        <v>817</v>
      </c>
      <c r="AQ534" s="62">
        <v>25</v>
      </c>
    </row>
    <row r="535" spans="1:43">
      <c r="A535" s="116" t="s">
        <v>2978</v>
      </c>
      <c r="B535" s="117" t="s">
        <v>2979</v>
      </c>
      <c r="C535" s="117" t="s">
        <v>6568</v>
      </c>
      <c r="D535" s="117" t="s">
        <v>2981</v>
      </c>
      <c r="E535" s="117" t="s">
        <v>2856</v>
      </c>
      <c r="F535" s="62" t="s">
        <v>288</v>
      </c>
      <c r="G535" s="117" t="s">
        <v>6569</v>
      </c>
      <c r="H535" s="117" t="s">
        <v>6570</v>
      </c>
      <c r="I535" s="117" t="s">
        <v>163</v>
      </c>
      <c r="J535" s="62">
        <v>18</v>
      </c>
      <c r="K535" s="62">
        <v>2</v>
      </c>
      <c r="L535" s="62">
        <v>4</v>
      </c>
      <c r="M535" s="62">
        <v>24</v>
      </c>
      <c r="N535" s="62">
        <v>27</v>
      </c>
      <c r="O535" s="62">
        <v>13</v>
      </c>
      <c r="P535" s="62" t="s">
        <v>290</v>
      </c>
      <c r="Q535" s="62">
        <v>16</v>
      </c>
      <c r="R535" s="62" t="s">
        <v>290</v>
      </c>
      <c r="S535" s="62">
        <v>16</v>
      </c>
      <c r="T535" s="62">
        <v>12</v>
      </c>
      <c r="U535" s="62">
        <v>13</v>
      </c>
      <c r="V535" s="62" t="s">
        <v>290</v>
      </c>
      <c r="W535" s="62" t="s">
        <v>290</v>
      </c>
      <c r="X535" s="62">
        <v>0</v>
      </c>
      <c r="Y535" s="62">
        <v>0</v>
      </c>
      <c r="Z535" s="62">
        <v>0</v>
      </c>
      <c r="AA535" s="62">
        <v>0</v>
      </c>
      <c r="AB535" s="62">
        <v>0</v>
      </c>
      <c r="AC535" s="62">
        <v>0</v>
      </c>
      <c r="AD535" s="62">
        <v>0</v>
      </c>
      <c r="AE535" s="62">
        <v>66</v>
      </c>
      <c r="AF535" s="62">
        <v>61</v>
      </c>
      <c r="AG535" s="62">
        <v>0</v>
      </c>
      <c r="AH535" s="62" t="s">
        <v>290</v>
      </c>
      <c r="AI535" s="62">
        <v>0</v>
      </c>
      <c r="AJ535" s="62">
        <v>26</v>
      </c>
      <c r="AK535" s="62" t="s">
        <v>290</v>
      </c>
      <c r="AL535" s="62" t="s">
        <v>290</v>
      </c>
      <c r="AM535" s="62">
        <v>0</v>
      </c>
      <c r="AN535" s="62">
        <v>88</v>
      </c>
      <c r="AO535" s="62" t="s">
        <v>290</v>
      </c>
      <c r="AP535" s="62">
        <v>127</v>
      </c>
      <c r="AQ535" s="62">
        <v>0</v>
      </c>
    </row>
    <row r="536" spans="1:43">
      <c r="A536" s="116" t="s">
        <v>2983</v>
      </c>
      <c r="B536" s="117" t="s">
        <v>2984</v>
      </c>
      <c r="C536" s="117" t="s">
        <v>6571</v>
      </c>
      <c r="D536" s="117" t="s">
        <v>2986</v>
      </c>
      <c r="E536" s="117" t="s">
        <v>2987</v>
      </c>
      <c r="F536" s="62" t="s">
        <v>288</v>
      </c>
      <c r="G536" s="117" t="s">
        <v>6572</v>
      </c>
      <c r="H536" s="117" t="s">
        <v>6573</v>
      </c>
      <c r="I536" s="117" t="s">
        <v>163</v>
      </c>
      <c r="J536" s="62">
        <v>7</v>
      </c>
      <c r="K536" s="62">
        <v>3</v>
      </c>
      <c r="L536" s="62">
        <v>2</v>
      </c>
      <c r="M536" s="62">
        <v>12</v>
      </c>
      <c r="N536" s="62">
        <v>14</v>
      </c>
      <c r="O536" s="62" t="s">
        <v>290</v>
      </c>
      <c r="P536" s="62" t="s">
        <v>290</v>
      </c>
      <c r="Q536" s="62" t="s">
        <v>290</v>
      </c>
      <c r="R536" s="62">
        <v>10</v>
      </c>
      <c r="S536" s="62" t="s">
        <v>290</v>
      </c>
      <c r="T536" s="62" t="s">
        <v>290</v>
      </c>
      <c r="U536" s="62" t="s">
        <v>290</v>
      </c>
      <c r="V536" s="62" t="s">
        <v>290</v>
      </c>
      <c r="W536" s="62" t="s">
        <v>290</v>
      </c>
      <c r="X536" s="62">
        <v>0</v>
      </c>
      <c r="Y536" s="62">
        <v>0</v>
      </c>
      <c r="Z536" s="62">
        <v>0</v>
      </c>
      <c r="AA536" s="62">
        <v>0</v>
      </c>
      <c r="AB536" s="62">
        <v>0</v>
      </c>
      <c r="AC536" s="62">
        <v>0</v>
      </c>
      <c r="AD536" s="62">
        <v>0</v>
      </c>
      <c r="AE536" s="62">
        <v>29</v>
      </c>
      <c r="AF536" s="62">
        <v>26</v>
      </c>
      <c r="AG536" s="62">
        <v>0</v>
      </c>
      <c r="AH536" s="62">
        <v>0</v>
      </c>
      <c r="AI536" s="62">
        <v>0</v>
      </c>
      <c r="AJ536" s="62" t="s">
        <v>290</v>
      </c>
      <c r="AK536" s="62" t="s">
        <v>290</v>
      </c>
      <c r="AL536" s="62">
        <v>11</v>
      </c>
      <c r="AM536" s="62">
        <v>0</v>
      </c>
      <c r="AN536" s="62">
        <v>34</v>
      </c>
      <c r="AO536" s="62">
        <v>0</v>
      </c>
      <c r="AP536" s="62">
        <v>55</v>
      </c>
      <c r="AQ536" s="62" t="s">
        <v>290</v>
      </c>
    </row>
    <row r="537" spans="1:43">
      <c r="A537" s="116" t="s">
        <v>2989</v>
      </c>
      <c r="B537" s="117" t="s">
        <v>484</v>
      </c>
      <c r="C537" s="117" t="s">
        <v>6574</v>
      </c>
      <c r="D537" s="117" t="s">
        <v>2992</v>
      </c>
      <c r="E537" s="117" t="s">
        <v>2801</v>
      </c>
      <c r="F537" s="62" t="s">
        <v>288</v>
      </c>
      <c r="G537" s="117" t="s">
        <v>6575</v>
      </c>
      <c r="H537" s="117" t="s">
        <v>6576</v>
      </c>
      <c r="I537" s="117" t="s">
        <v>163</v>
      </c>
      <c r="J537" s="62">
        <v>32.5</v>
      </c>
      <c r="K537" s="62">
        <v>5.7</v>
      </c>
      <c r="L537" s="62">
        <v>5.7</v>
      </c>
      <c r="M537" s="62">
        <v>43.9</v>
      </c>
      <c r="N537" s="62">
        <v>63</v>
      </c>
      <c r="O537" s="62">
        <v>51</v>
      </c>
      <c r="P537" s="62">
        <v>34</v>
      </c>
      <c r="Q537" s="62">
        <v>44</v>
      </c>
      <c r="R537" s="62">
        <v>48</v>
      </c>
      <c r="S537" s="62">
        <v>57</v>
      </c>
      <c r="T537" s="62">
        <v>39</v>
      </c>
      <c r="U537" s="62">
        <v>39</v>
      </c>
      <c r="V537" s="62">
        <v>46</v>
      </c>
      <c r="W537" s="62">
        <v>51</v>
      </c>
      <c r="X537" s="62">
        <v>0</v>
      </c>
      <c r="Y537" s="62">
        <v>0</v>
      </c>
      <c r="Z537" s="62">
        <v>0</v>
      </c>
      <c r="AA537" s="62">
        <v>0</v>
      </c>
      <c r="AB537" s="62">
        <v>0</v>
      </c>
      <c r="AC537" s="62">
        <v>0</v>
      </c>
      <c r="AD537" s="62">
        <v>0</v>
      </c>
      <c r="AE537" s="62">
        <v>233</v>
      </c>
      <c r="AF537" s="62">
        <v>239</v>
      </c>
      <c r="AG537" s="62">
        <v>0</v>
      </c>
      <c r="AH537" s="62">
        <v>0</v>
      </c>
      <c r="AI537" s="62">
        <v>0</v>
      </c>
      <c r="AJ537" s="62">
        <v>48</v>
      </c>
      <c r="AK537" s="62">
        <v>15</v>
      </c>
      <c r="AL537" s="62">
        <v>58</v>
      </c>
      <c r="AM537" s="62" t="s">
        <v>290</v>
      </c>
      <c r="AN537" s="62">
        <v>305</v>
      </c>
      <c r="AO537" s="62">
        <v>45</v>
      </c>
      <c r="AP537" s="62">
        <v>472</v>
      </c>
      <c r="AQ537" s="62">
        <v>20</v>
      </c>
    </row>
    <row r="538" spans="1:43">
      <c r="A538" s="116" t="s">
        <v>6577</v>
      </c>
      <c r="B538" s="117" t="s">
        <v>6578</v>
      </c>
      <c r="C538" s="117" t="s">
        <v>6579</v>
      </c>
      <c r="D538" s="117" t="s">
        <v>6580</v>
      </c>
      <c r="E538" s="117" t="s">
        <v>2856</v>
      </c>
      <c r="F538" s="62" t="s">
        <v>288</v>
      </c>
      <c r="G538" s="117" t="s">
        <v>6581</v>
      </c>
      <c r="H538" s="117" t="s">
        <v>6582</v>
      </c>
      <c r="I538" s="117" t="s">
        <v>163</v>
      </c>
      <c r="J538" s="62">
        <v>6</v>
      </c>
      <c r="K538" s="62">
        <v>2</v>
      </c>
      <c r="L538" s="62">
        <v>1</v>
      </c>
      <c r="M538" s="62">
        <v>9</v>
      </c>
      <c r="N538" s="62">
        <v>0</v>
      </c>
      <c r="O538" s="62" t="s">
        <v>290</v>
      </c>
      <c r="P538" s="62" t="s">
        <v>290</v>
      </c>
      <c r="Q538" s="62" t="s">
        <v>290</v>
      </c>
      <c r="R538" s="62" t="s">
        <v>290</v>
      </c>
      <c r="S538" s="62" t="s">
        <v>290</v>
      </c>
      <c r="T538" s="62" t="s">
        <v>290</v>
      </c>
      <c r="U538" s="62" t="s">
        <v>290</v>
      </c>
      <c r="V538" s="62" t="s">
        <v>290</v>
      </c>
      <c r="W538" s="62" t="s">
        <v>290</v>
      </c>
      <c r="X538" s="62">
        <v>0</v>
      </c>
      <c r="Y538" s="62">
        <v>0</v>
      </c>
      <c r="Z538" s="62">
        <v>0</v>
      </c>
      <c r="AA538" s="62">
        <v>0</v>
      </c>
      <c r="AB538" s="62">
        <v>0</v>
      </c>
      <c r="AC538" s="62">
        <v>0</v>
      </c>
      <c r="AD538" s="62">
        <v>0</v>
      </c>
      <c r="AE538" s="62">
        <v>15</v>
      </c>
      <c r="AF538" s="62">
        <v>14</v>
      </c>
      <c r="AG538" s="62">
        <v>0</v>
      </c>
      <c r="AH538" s="62">
        <v>0</v>
      </c>
      <c r="AI538" s="62">
        <v>0</v>
      </c>
      <c r="AJ538" s="62">
        <v>0</v>
      </c>
      <c r="AK538" s="62" t="s">
        <v>290</v>
      </c>
      <c r="AL538" s="62">
        <v>0</v>
      </c>
      <c r="AM538" s="62">
        <v>0</v>
      </c>
      <c r="AN538" s="62">
        <v>19</v>
      </c>
      <c r="AO538" s="62" t="s">
        <v>290</v>
      </c>
      <c r="AP538" s="62">
        <v>29</v>
      </c>
      <c r="AQ538" s="62">
        <v>0</v>
      </c>
    </row>
    <row r="539" spans="1:43">
      <c r="A539" s="116" t="s">
        <v>2993</v>
      </c>
      <c r="B539" s="117" t="s">
        <v>2994</v>
      </c>
      <c r="C539" s="117" t="s">
        <v>6583</v>
      </c>
      <c r="D539" s="117" t="s">
        <v>6584</v>
      </c>
      <c r="E539" s="117" t="s">
        <v>2826</v>
      </c>
      <c r="F539" s="62" t="s">
        <v>288</v>
      </c>
      <c r="G539" s="117" t="s">
        <v>6585</v>
      </c>
      <c r="H539" s="117" t="s">
        <v>6586</v>
      </c>
      <c r="I539" s="117" t="s">
        <v>163</v>
      </c>
      <c r="J539" s="62">
        <v>15</v>
      </c>
      <c r="K539" s="62">
        <v>0</v>
      </c>
      <c r="L539" s="62">
        <v>5</v>
      </c>
      <c r="M539" s="62">
        <v>20</v>
      </c>
      <c r="N539" s="62">
        <v>15</v>
      </c>
      <c r="O539" s="62">
        <v>21</v>
      </c>
      <c r="P539" s="62">
        <v>15</v>
      </c>
      <c r="Q539" s="62">
        <v>17</v>
      </c>
      <c r="R539" s="62">
        <v>17</v>
      </c>
      <c r="S539" s="62">
        <v>16</v>
      </c>
      <c r="T539" s="62">
        <v>10</v>
      </c>
      <c r="U539" s="62">
        <v>12</v>
      </c>
      <c r="V539" s="62">
        <v>12</v>
      </c>
      <c r="W539" s="62">
        <v>15</v>
      </c>
      <c r="X539" s="62" t="s">
        <v>290</v>
      </c>
      <c r="Y539" s="62" t="s">
        <v>290</v>
      </c>
      <c r="Z539" s="62" t="s">
        <v>290</v>
      </c>
      <c r="AA539" s="62" t="s">
        <v>290</v>
      </c>
      <c r="AB539" s="62">
        <v>0</v>
      </c>
      <c r="AC539" s="62">
        <v>0</v>
      </c>
      <c r="AD539" s="62">
        <v>0</v>
      </c>
      <c r="AE539" s="62">
        <v>92</v>
      </c>
      <c r="AF539" s="62">
        <v>75</v>
      </c>
      <c r="AG539" s="62" t="s">
        <v>290</v>
      </c>
      <c r="AH539" s="62">
        <v>0</v>
      </c>
      <c r="AI539" s="62">
        <v>0</v>
      </c>
      <c r="AJ539" s="62" t="s">
        <v>290</v>
      </c>
      <c r="AK539" s="62" t="s">
        <v>290</v>
      </c>
      <c r="AL539" s="62" t="s">
        <v>290</v>
      </c>
      <c r="AM539" s="62">
        <v>0</v>
      </c>
      <c r="AN539" s="62">
        <v>126</v>
      </c>
      <c r="AO539" s="62">
        <v>19</v>
      </c>
      <c r="AP539" s="62">
        <v>167</v>
      </c>
      <c r="AQ539" s="62">
        <v>10</v>
      </c>
    </row>
    <row r="540" spans="1:43">
      <c r="A540" s="116" t="s">
        <v>2997</v>
      </c>
      <c r="B540" s="117" t="s">
        <v>2998</v>
      </c>
      <c r="C540" s="117" t="s">
        <v>6587</v>
      </c>
      <c r="D540" s="117" t="s">
        <v>3001</v>
      </c>
      <c r="E540" s="117" t="s">
        <v>2826</v>
      </c>
      <c r="F540" s="62" t="s">
        <v>288</v>
      </c>
      <c r="G540" s="117" t="s">
        <v>6588</v>
      </c>
      <c r="H540" s="117" t="s">
        <v>6589</v>
      </c>
      <c r="I540" s="117" t="s">
        <v>163</v>
      </c>
      <c r="J540" s="62">
        <v>11.1</v>
      </c>
      <c r="K540" s="62">
        <v>2.5</v>
      </c>
      <c r="L540" s="62">
        <v>4</v>
      </c>
      <c r="M540" s="62">
        <v>17.600000000000001</v>
      </c>
      <c r="N540" s="62">
        <v>26</v>
      </c>
      <c r="O540" s="62">
        <v>14</v>
      </c>
      <c r="P540" s="62">
        <v>10</v>
      </c>
      <c r="Q540" s="62" t="s">
        <v>290</v>
      </c>
      <c r="R540" s="62">
        <v>10</v>
      </c>
      <c r="S540" s="62">
        <v>11</v>
      </c>
      <c r="T540" s="62" t="s">
        <v>290</v>
      </c>
      <c r="U540" s="62">
        <v>10</v>
      </c>
      <c r="V540" s="62" t="s">
        <v>290</v>
      </c>
      <c r="W540" s="62" t="s">
        <v>290</v>
      </c>
      <c r="X540" s="62">
        <v>0</v>
      </c>
      <c r="Y540" s="62">
        <v>0</v>
      </c>
      <c r="Z540" s="62">
        <v>0</v>
      </c>
      <c r="AA540" s="62">
        <v>0</v>
      </c>
      <c r="AB540" s="62">
        <v>0</v>
      </c>
      <c r="AC540" s="62">
        <v>0</v>
      </c>
      <c r="AD540" s="62">
        <v>0</v>
      </c>
      <c r="AE540" s="62">
        <v>42</v>
      </c>
      <c r="AF540" s="62">
        <v>57</v>
      </c>
      <c r="AG540" s="62">
        <v>0</v>
      </c>
      <c r="AH540" s="62">
        <v>0</v>
      </c>
      <c r="AI540" s="62">
        <v>0</v>
      </c>
      <c r="AJ540" s="62" t="s">
        <v>290</v>
      </c>
      <c r="AK540" s="62">
        <v>0</v>
      </c>
      <c r="AL540" s="62" t="s">
        <v>290</v>
      </c>
      <c r="AM540" s="62">
        <v>0</v>
      </c>
      <c r="AN540" s="62">
        <v>75</v>
      </c>
      <c r="AO540" s="62">
        <v>17</v>
      </c>
      <c r="AP540" s="62">
        <v>99</v>
      </c>
      <c r="AQ540" s="62" t="s">
        <v>290</v>
      </c>
    </row>
    <row r="541" spans="1:43">
      <c r="A541" s="116" t="s">
        <v>3002</v>
      </c>
      <c r="B541" s="117" t="s">
        <v>3003</v>
      </c>
      <c r="C541" s="117" t="s">
        <v>6590</v>
      </c>
      <c r="D541" s="117" t="s">
        <v>6591</v>
      </c>
      <c r="E541" s="117" t="s">
        <v>2801</v>
      </c>
      <c r="F541" s="62" t="s">
        <v>288</v>
      </c>
      <c r="G541" s="117" t="s">
        <v>6592</v>
      </c>
      <c r="H541" s="117" t="s">
        <v>6593</v>
      </c>
      <c r="I541" s="117" t="s">
        <v>163</v>
      </c>
      <c r="J541" s="62">
        <v>16</v>
      </c>
      <c r="K541" s="62">
        <v>15</v>
      </c>
      <c r="L541" s="62">
        <v>2</v>
      </c>
      <c r="M541" s="62">
        <v>33</v>
      </c>
      <c r="N541" s="62">
        <v>46</v>
      </c>
      <c r="O541" s="62">
        <v>45</v>
      </c>
      <c r="P541" s="62">
        <v>28</v>
      </c>
      <c r="Q541" s="62">
        <v>20</v>
      </c>
      <c r="R541" s="62">
        <v>15</v>
      </c>
      <c r="S541" s="62" t="s">
        <v>290</v>
      </c>
      <c r="T541" s="62">
        <v>0</v>
      </c>
      <c r="U541" s="62">
        <v>0</v>
      </c>
      <c r="V541" s="62">
        <v>0</v>
      </c>
      <c r="W541" s="62">
        <v>0</v>
      </c>
      <c r="X541" s="62">
        <v>0</v>
      </c>
      <c r="Y541" s="62">
        <v>0</v>
      </c>
      <c r="Z541" s="62">
        <v>0</v>
      </c>
      <c r="AA541" s="62">
        <v>0</v>
      </c>
      <c r="AB541" s="62">
        <v>19</v>
      </c>
      <c r="AC541" s="62">
        <v>0</v>
      </c>
      <c r="AD541" s="62">
        <v>0</v>
      </c>
      <c r="AE541" s="62">
        <v>104</v>
      </c>
      <c r="AF541" s="62">
        <v>73</v>
      </c>
      <c r="AG541" s="62">
        <v>0</v>
      </c>
      <c r="AH541" s="62">
        <v>0</v>
      </c>
      <c r="AI541" s="62">
        <v>0</v>
      </c>
      <c r="AJ541" s="62">
        <v>163</v>
      </c>
      <c r="AK541" s="62" t="s">
        <v>290</v>
      </c>
      <c r="AL541" s="62">
        <v>0</v>
      </c>
      <c r="AM541" s="62">
        <v>0</v>
      </c>
      <c r="AN541" s="62" t="s">
        <v>290</v>
      </c>
      <c r="AO541" s="62" t="s">
        <v>290</v>
      </c>
      <c r="AP541" s="62">
        <v>177</v>
      </c>
      <c r="AQ541" s="62" t="s">
        <v>290</v>
      </c>
    </row>
    <row r="542" spans="1:43">
      <c r="A542" s="116" t="s">
        <v>3007</v>
      </c>
      <c r="B542" s="117" t="s">
        <v>3008</v>
      </c>
      <c r="C542" s="117" t="s">
        <v>6594</v>
      </c>
      <c r="D542" s="117" t="s">
        <v>3011</v>
      </c>
      <c r="E542" s="117" t="s">
        <v>2892</v>
      </c>
      <c r="F542" s="62" t="s">
        <v>288</v>
      </c>
      <c r="G542" s="117" t="s">
        <v>6595</v>
      </c>
      <c r="H542" s="117" t="s">
        <v>6596</v>
      </c>
      <c r="I542" s="117" t="s">
        <v>163</v>
      </c>
      <c r="J542" s="62">
        <v>5</v>
      </c>
      <c r="K542" s="62">
        <v>0</v>
      </c>
      <c r="L542" s="62">
        <v>3</v>
      </c>
      <c r="M542" s="62">
        <v>8</v>
      </c>
      <c r="N542" s="62">
        <v>22</v>
      </c>
      <c r="O542" s="62" t="s">
        <v>290</v>
      </c>
      <c r="P542" s="62">
        <v>0</v>
      </c>
      <c r="Q542" s="62">
        <v>0</v>
      </c>
      <c r="R542" s="62">
        <v>0</v>
      </c>
      <c r="S542" s="62">
        <v>0</v>
      </c>
      <c r="T542" s="62">
        <v>0</v>
      </c>
      <c r="U542" s="62">
        <v>0</v>
      </c>
      <c r="V542" s="62">
        <v>0</v>
      </c>
      <c r="W542" s="62">
        <v>0</v>
      </c>
      <c r="X542" s="62">
        <v>0</v>
      </c>
      <c r="Y542" s="62">
        <v>0</v>
      </c>
      <c r="Z542" s="62">
        <v>0</v>
      </c>
      <c r="AA542" s="62">
        <v>0</v>
      </c>
      <c r="AB542" s="62">
        <v>0</v>
      </c>
      <c r="AC542" s="62">
        <v>0</v>
      </c>
      <c r="AD542" s="62">
        <v>0</v>
      </c>
      <c r="AE542" s="62" t="s">
        <v>290</v>
      </c>
      <c r="AF542" s="62">
        <v>27</v>
      </c>
      <c r="AG542" s="62">
        <v>0</v>
      </c>
      <c r="AH542" s="62">
        <v>0</v>
      </c>
      <c r="AI542" s="62">
        <v>0</v>
      </c>
      <c r="AJ542" s="62" t="s">
        <v>290</v>
      </c>
      <c r="AK542" s="62">
        <v>0</v>
      </c>
      <c r="AL542" s="62">
        <v>0</v>
      </c>
      <c r="AM542" s="62">
        <v>0</v>
      </c>
      <c r="AN542" s="62">
        <v>25</v>
      </c>
      <c r="AO542" s="62" t="s">
        <v>290</v>
      </c>
      <c r="AP542" s="62">
        <v>30</v>
      </c>
      <c r="AQ542" s="62">
        <v>0</v>
      </c>
    </row>
    <row r="543" spans="1:43">
      <c r="A543" s="116" t="s">
        <v>3012</v>
      </c>
      <c r="B543" s="117" t="s">
        <v>6597</v>
      </c>
      <c r="C543" s="117" t="s">
        <v>6598</v>
      </c>
      <c r="D543" s="117" t="s">
        <v>3015</v>
      </c>
      <c r="E543" s="117" t="s">
        <v>2862</v>
      </c>
      <c r="F543" s="62" t="s">
        <v>288</v>
      </c>
      <c r="G543" s="117" t="s">
        <v>6599</v>
      </c>
      <c r="H543" s="117" t="s">
        <v>6600</v>
      </c>
      <c r="I543" s="117" t="s">
        <v>163</v>
      </c>
      <c r="J543" s="62">
        <v>15</v>
      </c>
      <c r="K543" s="62">
        <v>5.5</v>
      </c>
      <c r="L543" s="62">
        <v>3</v>
      </c>
      <c r="M543" s="62">
        <v>23.5</v>
      </c>
      <c r="N543" s="62">
        <v>0</v>
      </c>
      <c r="O543" s="62">
        <v>0</v>
      </c>
      <c r="P543" s="62">
        <v>0</v>
      </c>
      <c r="Q543" s="62">
        <v>0</v>
      </c>
      <c r="R543" s="62">
        <v>0</v>
      </c>
      <c r="S543" s="62">
        <v>0</v>
      </c>
      <c r="T543" s="62">
        <v>0</v>
      </c>
      <c r="U543" s="62">
        <v>0</v>
      </c>
      <c r="V543" s="62">
        <v>0</v>
      </c>
      <c r="W543" s="62">
        <v>0</v>
      </c>
      <c r="X543" s="62">
        <v>40</v>
      </c>
      <c r="Y543" s="62">
        <v>39</v>
      </c>
      <c r="Z543" s="62">
        <v>39</v>
      </c>
      <c r="AA543" s="62">
        <v>37</v>
      </c>
      <c r="AB543" s="62">
        <v>0</v>
      </c>
      <c r="AC543" s="62">
        <v>0</v>
      </c>
      <c r="AD543" s="62">
        <v>0</v>
      </c>
      <c r="AE543" s="62">
        <v>74</v>
      </c>
      <c r="AF543" s="62">
        <v>81</v>
      </c>
      <c r="AG543" s="62">
        <v>12</v>
      </c>
      <c r="AH543" s="62">
        <v>25</v>
      </c>
      <c r="AI543" s="62">
        <v>0</v>
      </c>
      <c r="AJ543" s="62">
        <v>0</v>
      </c>
      <c r="AK543" s="62">
        <v>0</v>
      </c>
      <c r="AL543" s="62">
        <v>0</v>
      </c>
      <c r="AM543" s="62">
        <v>0</v>
      </c>
      <c r="AN543" s="62">
        <v>130</v>
      </c>
      <c r="AO543" s="62">
        <v>25</v>
      </c>
      <c r="AP543" s="62">
        <v>155</v>
      </c>
      <c r="AQ543" s="62">
        <v>0</v>
      </c>
    </row>
    <row r="544" spans="1:43">
      <c r="A544" s="116" t="s">
        <v>3016</v>
      </c>
      <c r="B544" s="117" t="s">
        <v>3017</v>
      </c>
      <c r="C544" s="117" t="s">
        <v>6601</v>
      </c>
      <c r="D544" s="117" t="s">
        <v>3020</v>
      </c>
      <c r="E544" s="117" t="s">
        <v>2826</v>
      </c>
      <c r="F544" s="62" t="s">
        <v>288</v>
      </c>
      <c r="G544" s="117" t="s">
        <v>6602</v>
      </c>
      <c r="H544" s="117" t="s">
        <v>6603</v>
      </c>
      <c r="I544" s="117" t="s">
        <v>163</v>
      </c>
      <c r="J544" s="62">
        <v>14</v>
      </c>
      <c r="K544" s="62">
        <v>1.3</v>
      </c>
      <c r="L544" s="62">
        <v>3</v>
      </c>
      <c r="M544" s="62">
        <v>18.3</v>
      </c>
      <c r="N544" s="62">
        <v>15</v>
      </c>
      <c r="O544" s="62">
        <v>16</v>
      </c>
      <c r="P544" s="62">
        <v>17</v>
      </c>
      <c r="Q544" s="62">
        <v>16</v>
      </c>
      <c r="R544" s="62">
        <v>16</v>
      </c>
      <c r="S544" s="62">
        <v>18</v>
      </c>
      <c r="T544" s="62">
        <v>13</v>
      </c>
      <c r="U544" s="62">
        <v>12</v>
      </c>
      <c r="V544" s="62">
        <v>0</v>
      </c>
      <c r="W544" s="62">
        <v>0</v>
      </c>
      <c r="X544" s="62">
        <v>0</v>
      </c>
      <c r="Y544" s="62">
        <v>0</v>
      </c>
      <c r="Z544" s="62">
        <v>0</v>
      </c>
      <c r="AA544" s="62">
        <v>0</v>
      </c>
      <c r="AB544" s="62">
        <v>0</v>
      </c>
      <c r="AC544" s="62">
        <v>0</v>
      </c>
      <c r="AD544" s="62">
        <v>0</v>
      </c>
      <c r="AE544" s="62">
        <v>64</v>
      </c>
      <c r="AF544" s="62">
        <v>59</v>
      </c>
      <c r="AG544" s="62">
        <v>0</v>
      </c>
      <c r="AH544" s="62">
        <v>0</v>
      </c>
      <c r="AI544" s="62">
        <v>0</v>
      </c>
      <c r="AJ544" s="62">
        <v>94</v>
      </c>
      <c r="AK544" s="62" t="s">
        <v>290</v>
      </c>
      <c r="AL544" s="62">
        <v>0</v>
      </c>
      <c r="AM544" s="62">
        <v>0</v>
      </c>
      <c r="AN544" s="62">
        <v>10</v>
      </c>
      <c r="AO544" s="62">
        <v>16</v>
      </c>
      <c r="AP544" s="62">
        <v>123</v>
      </c>
      <c r="AQ544" s="62">
        <v>11</v>
      </c>
    </row>
    <row r="545" spans="1:43">
      <c r="A545" s="116" t="s">
        <v>6604</v>
      </c>
      <c r="B545" s="117" t="s">
        <v>3033</v>
      </c>
      <c r="C545" s="117" t="s">
        <v>6605</v>
      </c>
      <c r="D545" s="117" t="s">
        <v>3034</v>
      </c>
      <c r="E545" s="117" t="s">
        <v>2801</v>
      </c>
      <c r="F545" s="62" t="s">
        <v>288</v>
      </c>
      <c r="G545" s="117" t="s">
        <v>6606</v>
      </c>
      <c r="H545" s="117" t="s">
        <v>6607</v>
      </c>
      <c r="I545" s="117" t="s">
        <v>163</v>
      </c>
      <c r="J545" s="62">
        <v>2</v>
      </c>
      <c r="K545" s="62">
        <v>0</v>
      </c>
      <c r="L545" s="62">
        <v>1</v>
      </c>
      <c r="M545" s="62">
        <v>3</v>
      </c>
      <c r="N545" s="62" t="s">
        <v>290</v>
      </c>
      <c r="O545" s="62" t="s">
        <v>290</v>
      </c>
      <c r="P545" s="62" t="s">
        <v>290</v>
      </c>
      <c r="Q545" s="62" t="s">
        <v>290</v>
      </c>
      <c r="R545" s="62" t="s">
        <v>290</v>
      </c>
      <c r="S545" s="62" t="s">
        <v>290</v>
      </c>
      <c r="T545" s="62" t="s">
        <v>290</v>
      </c>
      <c r="U545" s="62" t="s">
        <v>290</v>
      </c>
      <c r="V545" s="62" t="s">
        <v>290</v>
      </c>
      <c r="W545" s="62" t="s">
        <v>290</v>
      </c>
      <c r="X545" s="62" t="s">
        <v>290</v>
      </c>
      <c r="Y545" s="62" t="s">
        <v>290</v>
      </c>
      <c r="Z545" s="62">
        <v>0</v>
      </c>
      <c r="AA545" s="62">
        <v>0</v>
      </c>
      <c r="AB545" s="62">
        <v>0</v>
      </c>
      <c r="AC545" s="62">
        <v>0</v>
      </c>
      <c r="AD545" s="62">
        <v>0</v>
      </c>
      <c r="AE545" s="62">
        <v>13</v>
      </c>
      <c r="AF545" s="62">
        <v>12</v>
      </c>
      <c r="AG545" s="62" t="s">
        <v>290</v>
      </c>
      <c r="AH545" s="62">
        <v>0</v>
      </c>
      <c r="AI545" s="62">
        <v>0</v>
      </c>
      <c r="AJ545" s="62" t="s">
        <v>290</v>
      </c>
      <c r="AK545" s="62" t="s">
        <v>290</v>
      </c>
      <c r="AL545" s="62">
        <v>0</v>
      </c>
      <c r="AM545" s="62">
        <v>0</v>
      </c>
      <c r="AN545" s="62">
        <v>22</v>
      </c>
      <c r="AO545" s="62">
        <v>0</v>
      </c>
      <c r="AP545" s="62">
        <v>25</v>
      </c>
      <c r="AQ545" s="62" t="s">
        <v>290</v>
      </c>
    </row>
    <row r="546" spans="1:43">
      <c r="A546" s="116" t="s">
        <v>6608</v>
      </c>
      <c r="B546" s="117" t="s">
        <v>3026</v>
      </c>
      <c r="C546" s="117" t="s">
        <v>6609</v>
      </c>
      <c r="D546" s="117" t="s">
        <v>6610</v>
      </c>
      <c r="E546" s="117" t="s">
        <v>2862</v>
      </c>
      <c r="F546" s="62" t="s">
        <v>288</v>
      </c>
      <c r="G546" s="117" t="s">
        <v>6611</v>
      </c>
      <c r="H546" s="117" t="s">
        <v>6612</v>
      </c>
      <c r="I546" s="117" t="s">
        <v>163</v>
      </c>
      <c r="J546" s="62">
        <v>32</v>
      </c>
      <c r="K546" s="62">
        <v>7</v>
      </c>
      <c r="L546" s="62">
        <v>6</v>
      </c>
      <c r="M546" s="62">
        <v>45</v>
      </c>
      <c r="N546" s="62">
        <v>39</v>
      </c>
      <c r="O546" s="62">
        <v>29</v>
      </c>
      <c r="P546" s="62">
        <v>25</v>
      </c>
      <c r="Q546" s="62">
        <v>20</v>
      </c>
      <c r="R546" s="62">
        <v>22</v>
      </c>
      <c r="S546" s="62">
        <v>18</v>
      </c>
      <c r="T546" s="62">
        <v>19</v>
      </c>
      <c r="U546" s="62">
        <v>23</v>
      </c>
      <c r="V546" s="62">
        <v>13</v>
      </c>
      <c r="W546" s="62">
        <v>15</v>
      </c>
      <c r="X546" s="62" t="s">
        <v>290</v>
      </c>
      <c r="Y546" s="62" t="s">
        <v>290</v>
      </c>
      <c r="Z546" s="62">
        <v>0</v>
      </c>
      <c r="AA546" s="62">
        <v>0</v>
      </c>
      <c r="AB546" s="62">
        <v>0</v>
      </c>
      <c r="AC546" s="62">
        <v>0</v>
      </c>
      <c r="AD546" s="62" t="s">
        <v>290</v>
      </c>
      <c r="AE546" s="62">
        <v>125</v>
      </c>
      <c r="AF546" s="62">
        <v>112</v>
      </c>
      <c r="AG546" s="62" t="s">
        <v>290</v>
      </c>
      <c r="AH546" s="62">
        <v>0</v>
      </c>
      <c r="AI546" s="62" t="s">
        <v>290</v>
      </c>
      <c r="AJ546" s="62">
        <v>163</v>
      </c>
      <c r="AK546" s="62" t="s">
        <v>290</v>
      </c>
      <c r="AL546" s="62" t="s">
        <v>290</v>
      </c>
      <c r="AM546" s="62">
        <v>0</v>
      </c>
      <c r="AN546" s="62">
        <v>51</v>
      </c>
      <c r="AO546" s="62" t="s">
        <v>290</v>
      </c>
      <c r="AP546" s="62">
        <v>237</v>
      </c>
      <c r="AQ546" s="62">
        <v>25</v>
      </c>
    </row>
    <row r="547" spans="1:43">
      <c r="A547" s="116" t="s">
        <v>3036</v>
      </c>
      <c r="B547" s="117" t="s">
        <v>3037</v>
      </c>
      <c r="C547" s="117" t="s">
        <v>6613</v>
      </c>
      <c r="D547" s="117" t="s">
        <v>3039</v>
      </c>
      <c r="E547" s="117" t="s">
        <v>2801</v>
      </c>
      <c r="F547" s="62" t="s">
        <v>288</v>
      </c>
      <c r="G547" s="117" t="s">
        <v>6614</v>
      </c>
      <c r="H547" s="117" t="s">
        <v>6615</v>
      </c>
      <c r="I547" s="117" t="s">
        <v>163</v>
      </c>
      <c r="J547" s="62">
        <v>26</v>
      </c>
      <c r="K547" s="62">
        <v>11</v>
      </c>
      <c r="L547" s="62">
        <v>1</v>
      </c>
      <c r="M547" s="62">
        <v>38</v>
      </c>
      <c r="N547" s="62">
        <v>0</v>
      </c>
      <c r="O547" s="62">
        <v>11</v>
      </c>
      <c r="P547" s="62" t="s">
        <v>290</v>
      </c>
      <c r="Q547" s="62" t="s">
        <v>290</v>
      </c>
      <c r="R547" s="62">
        <v>14</v>
      </c>
      <c r="S547" s="62" t="s">
        <v>290</v>
      </c>
      <c r="T547" s="62" t="s">
        <v>290</v>
      </c>
      <c r="U547" s="62" t="s">
        <v>290</v>
      </c>
      <c r="V547" s="62" t="s">
        <v>290</v>
      </c>
      <c r="W547" s="62" t="s">
        <v>290</v>
      </c>
      <c r="X547" s="62">
        <v>0</v>
      </c>
      <c r="Y547" s="62">
        <v>0</v>
      </c>
      <c r="Z547" s="62">
        <v>0</v>
      </c>
      <c r="AA547" s="62">
        <v>0</v>
      </c>
      <c r="AB547" s="62">
        <v>0</v>
      </c>
      <c r="AC547" s="62">
        <v>0</v>
      </c>
      <c r="AD547" s="62">
        <v>0</v>
      </c>
      <c r="AE547" s="62">
        <v>38</v>
      </c>
      <c r="AF547" s="62">
        <v>42</v>
      </c>
      <c r="AG547" s="62">
        <v>0</v>
      </c>
      <c r="AH547" s="62">
        <v>0</v>
      </c>
      <c r="AI547" s="62">
        <v>0</v>
      </c>
      <c r="AJ547" s="62" t="s">
        <v>290</v>
      </c>
      <c r="AK547" s="62">
        <v>21</v>
      </c>
      <c r="AL547" s="62" t="s">
        <v>290</v>
      </c>
      <c r="AM547" s="62">
        <v>0</v>
      </c>
      <c r="AN547" s="62">
        <v>35</v>
      </c>
      <c r="AO547" s="62">
        <v>11</v>
      </c>
      <c r="AP547" s="62">
        <v>80</v>
      </c>
      <c r="AQ547" s="62" t="s">
        <v>290</v>
      </c>
    </row>
    <row r="548" spans="1:43">
      <c r="A548" s="116" t="s">
        <v>3041</v>
      </c>
      <c r="B548" s="117" t="s">
        <v>3042</v>
      </c>
      <c r="C548" s="117" t="s">
        <v>6616</v>
      </c>
      <c r="D548" s="117" t="s">
        <v>3045</v>
      </c>
      <c r="E548" s="117" t="s">
        <v>2826</v>
      </c>
      <c r="F548" s="62" t="s">
        <v>288</v>
      </c>
      <c r="G548" s="117" t="s">
        <v>6617</v>
      </c>
      <c r="H548" s="117" t="s">
        <v>6618</v>
      </c>
      <c r="I548" s="117" t="s">
        <v>163</v>
      </c>
      <c r="J548" s="62">
        <v>17</v>
      </c>
      <c r="K548" s="62">
        <v>1.5</v>
      </c>
      <c r="L548" s="62">
        <v>3</v>
      </c>
      <c r="M548" s="62">
        <v>21.5</v>
      </c>
      <c r="N548" s="62">
        <v>68</v>
      </c>
      <c r="O548" s="62">
        <v>27</v>
      </c>
      <c r="P548" s="62">
        <v>14</v>
      </c>
      <c r="Q548" s="62">
        <v>11</v>
      </c>
      <c r="R548" s="62">
        <v>15</v>
      </c>
      <c r="S548" s="62">
        <v>11</v>
      </c>
      <c r="T548" s="62">
        <v>12</v>
      </c>
      <c r="U548" s="62" t="s">
        <v>290</v>
      </c>
      <c r="V548" s="62" t="s">
        <v>290</v>
      </c>
      <c r="W548" s="62" t="s">
        <v>290</v>
      </c>
      <c r="X548" s="62" t="s">
        <v>290</v>
      </c>
      <c r="Y548" s="62">
        <v>0</v>
      </c>
      <c r="Z548" s="62">
        <v>0</v>
      </c>
      <c r="AA548" s="62">
        <v>0</v>
      </c>
      <c r="AB548" s="62">
        <v>0</v>
      </c>
      <c r="AC548" s="62">
        <v>0</v>
      </c>
      <c r="AD548" s="62">
        <v>0</v>
      </c>
      <c r="AE548" s="62">
        <v>93</v>
      </c>
      <c r="AF548" s="62">
        <v>89</v>
      </c>
      <c r="AG548" s="62">
        <v>0</v>
      </c>
      <c r="AH548" s="62">
        <v>0</v>
      </c>
      <c r="AI548" s="62">
        <v>0</v>
      </c>
      <c r="AJ548" s="62">
        <v>45</v>
      </c>
      <c r="AK548" s="62" t="s">
        <v>290</v>
      </c>
      <c r="AL548" s="62">
        <v>20</v>
      </c>
      <c r="AM548" s="62">
        <v>0</v>
      </c>
      <c r="AN548" s="62">
        <v>115</v>
      </c>
      <c r="AO548" s="62">
        <v>0</v>
      </c>
      <c r="AP548" s="62">
        <v>182</v>
      </c>
      <c r="AQ548" s="62" t="s">
        <v>290</v>
      </c>
    </row>
    <row r="549" spans="1:43">
      <c r="A549" s="116" t="s">
        <v>3046</v>
      </c>
      <c r="B549" s="117" t="s">
        <v>3047</v>
      </c>
      <c r="C549" s="117" t="s">
        <v>6619</v>
      </c>
      <c r="D549" s="117" t="s">
        <v>3049</v>
      </c>
      <c r="E549" s="117" t="s">
        <v>2856</v>
      </c>
      <c r="F549" s="62" t="s">
        <v>288</v>
      </c>
      <c r="G549" s="117" t="s">
        <v>6620</v>
      </c>
      <c r="H549" s="117" t="s">
        <v>6621</v>
      </c>
      <c r="I549" s="117" t="s">
        <v>163</v>
      </c>
      <c r="J549" s="62">
        <v>3</v>
      </c>
      <c r="K549" s="62">
        <v>1</v>
      </c>
      <c r="L549" s="62">
        <v>0</v>
      </c>
      <c r="M549" s="62">
        <v>4</v>
      </c>
      <c r="N549" s="62" t="s">
        <v>290</v>
      </c>
      <c r="O549" s="62" t="s">
        <v>290</v>
      </c>
      <c r="P549" s="62">
        <v>0</v>
      </c>
      <c r="Q549" s="62" t="s">
        <v>290</v>
      </c>
      <c r="R549" s="62" t="s">
        <v>290</v>
      </c>
      <c r="S549" s="62" t="s">
        <v>290</v>
      </c>
      <c r="T549" s="62">
        <v>0</v>
      </c>
      <c r="U549" s="62" t="s">
        <v>290</v>
      </c>
      <c r="V549" s="62" t="s">
        <v>290</v>
      </c>
      <c r="W549" s="62" t="s">
        <v>290</v>
      </c>
      <c r="X549" s="62">
        <v>0</v>
      </c>
      <c r="Y549" s="62">
        <v>0</v>
      </c>
      <c r="Z549" s="62">
        <v>0</v>
      </c>
      <c r="AA549" s="62">
        <v>0</v>
      </c>
      <c r="AB549" s="62">
        <v>0</v>
      </c>
      <c r="AC549" s="62">
        <v>0</v>
      </c>
      <c r="AD549" s="62">
        <v>0</v>
      </c>
      <c r="AE549" s="62">
        <v>15</v>
      </c>
      <c r="AF549" s="62">
        <v>13</v>
      </c>
      <c r="AG549" s="62">
        <v>0</v>
      </c>
      <c r="AH549" s="62">
        <v>0</v>
      </c>
      <c r="AI549" s="62">
        <v>0</v>
      </c>
      <c r="AJ549" s="62" t="s">
        <v>290</v>
      </c>
      <c r="AK549" s="62" t="s">
        <v>290</v>
      </c>
      <c r="AL549" s="62">
        <v>15</v>
      </c>
      <c r="AM549" s="62">
        <v>0</v>
      </c>
      <c r="AN549" s="62" t="s">
        <v>290</v>
      </c>
      <c r="AO549" s="62" t="s">
        <v>290</v>
      </c>
      <c r="AP549" s="62">
        <v>28</v>
      </c>
      <c r="AQ549" s="62">
        <v>0</v>
      </c>
    </row>
    <row r="550" spans="1:43">
      <c r="A550" s="116" t="s">
        <v>6622</v>
      </c>
      <c r="B550" s="117" t="s">
        <v>6623</v>
      </c>
      <c r="C550" s="117" t="s">
        <v>6624</v>
      </c>
      <c r="D550" s="117" t="s">
        <v>6625</v>
      </c>
      <c r="E550" s="117" t="s">
        <v>2826</v>
      </c>
      <c r="F550" s="62" t="s">
        <v>288</v>
      </c>
      <c r="G550" s="117" t="s">
        <v>6626</v>
      </c>
      <c r="H550" s="117" t="s">
        <v>6627</v>
      </c>
      <c r="I550" s="117" t="s">
        <v>163</v>
      </c>
      <c r="J550" s="62">
        <v>9</v>
      </c>
      <c r="K550" s="62">
        <v>0</v>
      </c>
      <c r="L550" s="62">
        <v>3</v>
      </c>
      <c r="M550" s="62">
        <v>12</v>
      </c>
      <c r="N550" s="62">
        <v>20</v>
      </c>
      <c r="O550" s="62" t="s">
        <v>290</v>
      </c>
      <c r="P550" s="62" t="s">
        <v>290</v>
      </c>
      <c r="Q550" s="62" t="s">
        <v>290</v>
      </c>
      <c r="R550" s="62">
        <v>0</v>
      </c>
      <c r="S550" s="62">
        <v>0</v>
      </c>
      <c r="T550" s="62">
        <v>0</v>
      </c>
      <c r="U550" s="62">
        <v>0</v>
      </c>
      <c r="V550" s="62">
        <v>0</v>
      </c>
      <c r="W550" s="62">
        <v>0</v>
      </c>
      <c r="X550" s="62">
        <v>0</v>
      </c>
      <c r="Y550" s="62">
        <v>0</v>
      </c>
      <c r="Z550" s="62">
        <v>0</v>
      </c>
      <c r="AA550" s="62">
        <v>0</v>
      </c>
      <c r="AB550" s="62">
        <v>0</v>
      </c>
      <c r="AC550" s="62">
        <v>0</v>
      </c>
      <c r="AD550" s="62">
        <v>0</v>
      </c>
      <c r="AE550" s="62">
        <v>20</v>
      </c>
      <c r="AF550" s="62">
        <v>11</v>
      </c>
      <c r="AG550" s="62">
        <v>0</v>
      </c>
      <c r="AH550" s="62">
        <v>0</v>
      </c>
      <c r="AI550" s="62">
        <v>0</v>
      </c>
      <c r="AJ550" s="62">
        <v>27</v>
      </c>
      <c r="AK550" s="62">
        <v>0</v>
      </c>
      <c r="AL550" s="62">
        <v>0</v>
      </c>
      <c r="AM550" s="62">
        <v>0</v>
      </c>
      <c r="AN550" s="62" t="s">
        <v>290</v>
      </c>
      <c r="AO550" s="62" t="s">
        <v>290</v>
      </c>
      <c r="AP550" s="62">
        <v>31</v>
      </c>
      <c r="AQ550" s="62">
        <v>30</v>
      </c>
    </row>
    <row r="551" spans="1:43">
      <c r="A551" s="116" t="s">
        <v>3050</v>
      </c>
      <c r="B551" s="117" t="s">
        <v>3051</v>
      </c>
      <c r="C551" s="117" t="s">
        <v>6628</v>
      </c>
      <c r="D551" s="117" t="s">
        <v>3054</v>
      </c>
      <c r="E551" s="117" t="s">
        <v>3055</v>
      </c>
      <c r="F551" s="62" t="s">
        <v>288</v>
      </c>
      <c r="G551" s="117" t="s">
        <v>6629</v>
      </c>
      <c r="H551" s="117" t="s">
        <v>6630</v>
      </c>
      <c r="I551" s="117" t="s">
        <v>163</v>
      </c>
      <c r="J551" s="62">
        <v>55</v>
      </c>
      <c r="K551" s="62">
        <v>30</v>
      </c>
      <c r="L551" s="62">
        <v>7</v>
      </c>
      <c r="M551" s="62">
        <v>92</v>
      </c>
      <c r="N551" s="62">
        <v>57</v>
      </c>
      <c r="O551" s="62">
        <v>58</v>
      </c>
      <c r="P551" s="62">
        <v>72</v>
      </c>
      <c r="Q551" s="62">
        <v>62</v>
      </c>
      <c r="R551" s="62">
        <v>48</v>
      </c>
      <c r="S551" s="62">
        <v>50</v>
      </c>
      <c r="T551" s="62">
        <v>47</v>
      </c>
      <c r="U551" s="62">
        <v>54</v>
      </c>
      <c r="V551" s="62">
        <v>60</v>
      </c>
      <c r="W551" s="62">
        <v>54</v>
      </c>
      <c r="X551" s="62">
        <v>43</v>
      </c>
      <c r="Y551" s="62">
        <v>33</v>
      </c>
      <c r="Z551" s="62">
        <v>25</v>
      </c>
      <c r="AA551" s="62">
        <v>32</v>
      </c>
      <c r="AB551" s="62">
        <v>0</v>
      </c>
      <c r="AC551" s="62">
        <v>0</v>
      </c>
      <c r="AD551" s="62">
        <v>0</v>
      </c>
      <c r="AE551" s="62">
        <v>364</v>
      </c>
      <c r="AF551" s="62">
        <v>331</v>
      </c>
      <c r="AG551" s="62">
        <v>14</v>
      </c>
      <c r="AH551" s="62">
        <v>18</v>
      </c>
      <c r="AI551" s="62">
        <v>0</v>
      </c>
      <c r="AJ551" s="62">
        <v>479</v>
      </c>
      <c r="AK551" s="62">
        <v>17</v>
      </c>
      <c r="AL551" s="62" t="s">
        <v>290</v>
      </c>
      <c r="AM551" s="62">
        <v>0</v>
      </c>
      <c r="AN551" s="62">
        <v>164</v>
      </c>
      <c r="AO551" s="62">
        <v>34</v>
      </c>
      <c r="AP551" s="62">
        <v>695</v>
      </c>
      <c r="AQ551" s="62">
        <v>250</v>
      </c>
    </row>
    <row r="552" spans="1:43">
      <c r="A552" s="116" t="s">
        <v>3057</v>
      </c>
      <c r="B552" s="117" t="s">
        <v>3058</v>
      </c>
      <c r="C552" s="117" t="s">
        <v>6631</v>
      </c>
      <c r="D552" s="117" t="s">
        <v>3061</v>
      </c>
      <c r="E552" s="117" t="s">
        <v>3055</v>
      </c>
      <c r="F552" s="62" t="s">
        <v>288</v>
      </c>
      <c r="G552" s="117" t="s">
        <v>6632</v>
      </c>
      <c r="H552" s="117" t="s">
        <v>6633</v>
      </c>
      <c r="I552" s="117" t="s">
        <v>163</v>
      </c>
      <c r="J552" s="62">
        <v>6.5</v>
      </c>
      <c r="K552" s="62">
        <v>0</v>
      </c>
      <c r="L552" s="62">
        <v>1</v>
      </c>
      <c r="M552" s="62">
        <v>7.5</v>
      </c>
      <c r="N552" s="62" t="s">
        <v>290</v>
      </c>
      <c r="O552" s="62" t="s">
        <v>290</v>
      </c>
      <c r="P552" s="62" t="s">
        <v>290</v>
      </c>
      <c r="Q552" s="62" t="s">
        <v>290</v>
      </c>
      <c r="R552" s="62" t="s">
        <v>290</v>
      </c>
      <c r="S552" s="62" t="s">
        <v>290</v>
      </c>
      <c r="T552" s="62" t="s">
        <v>290</v>
      </c>
      <c r="U552" s="62" t="s">
        <v>290</v>
      </c>
      <c r="V552" s="62" t="s">
        <v>290</v>
      </c>
      <c r="W552" s="62" t="s">
        <v>290</v>
      </c>
      <c r="X552" s="62">
        <v>0</v>
      </c>
      <c r="Y552" s="62">
        <v>0</v>
      </c>
      <c r="Z552" s="62">
        <v>0</v>
      </c>
      <c r="AA552" s="62">
        <v>0</v>
      </c>
      <c r="AB552" s="62">
        <v>0</v>
      </c>
      <c r="AC552" s="62">
        <v>0</v>
      </c>
      <c r="AD552" s="62">
        <v>0</v>
      </c>
      <c r="AE552" s="62">
        <v>24</v>
      </c>
      <c r="AF552" s="62">
        <v>16</v>
      </c>
      <c r="AG552" s="62">
        <v>0</v>
      </c>
      <c r="AH552" s="62">
        <v>0</v>
      </c>
      <c r="AI552" s="62">
        <v>0</v>
      </c>
      <c r="AJ552" s="62">
        <v>0</v>
      </c>
      <c r="AK552" s="62">
        <v>0</v>
      </c>
      <c r="AL552" s="62">
        <v>0</v>
      </c>
      <c r="AM552" s="62">
        <v>0</v>
      </c>
      <c r="AN552" s="62">
        <v>38</v>
      </c>
      <c r="AO552" s="62" t="s">
        <v>290</v>
      </c>
      <c r="AP552" s="62">
        <v>40</v>
      </c>
      <c r="AQ552" s="62">
        <v>0</v>
      </c>
    </row>
    <row r="553" spans="1:43">
      <c r="A553" s="116" t="s">
        <v>3062</v>
      </c>
      <c r="B553" s="117" t="s">
        <v>3063</v>
      </c>
      <c r="C553" s="117" t="s">
        <v>6634</v>
      </c>
      <c r="D553" s="117" t="s">
        <v>3065</v>
      </c>
      <c r="E553" s="117" t="s">
        <v>2801</v>
      </c>
      <c r="F553" s="62" t="s">
        <v>288</v>
      </c>
      <c r="G553" s="117" t="s">
        <v>3035</v>
      </c>
      <c r="H553" s="117" t="s">
        <v>6635</v>
      </c>
      <c r="I553" s="117" t="s">
        <v>163</v>
      </c>
      <c r="J553" s="62">
        <v>16</v>
      </c>
      <c r="K553" s="62">
        <v>16</v>
      </c>
      <c r="L553" s="62">
        <v>3</v>
      </c>
      <c r="M553" s="62">
        <v>35</v>
      </c>
      <c r="N553" s="62">
        <v>95</v>
      </c>
      <c r="O553" s="62">
        <v>29</v>
      </c>
      <c r="P553" s="62">
        <v>24</v>
      </c>
      <c r="Q553" s="62">
        <v>21</v>
      </c>
      <c r="R553" s="62">
        <v>16</v>
      </c>
      <c r="S553" s="62" t="s">
        <v>290</v>
      </c>
      <c r="T553" s="62">
        <v>12</v>
      </c>
      <c r="U553" s="62">
        <v>12</v>
      </c>
      <c r="V553" s="62">
        <v>10</v>
      </c>
      <c r="W553" s="62" t="s">
        <v>290</v>
      </c>
      <c r="X553" s="62">
        <v>0</v>
      </c>
      <c r="Y553" s="62">
        <v>0</v>
      </c>
      <c r="Z553" s="62">
        <v>0</v>
      </c>
      <c r="AA553" s="62">
        <v>0</v>
      </c>
      <c r="AB553" s="62">
        <v>0</v>
      </c>
      <c r="AC553" s="62">
        <v>0</v>
      </c>
      <c r="AD553" s="62">
        <v>0</v>
      </c>
      <c r="AE553" s="62">
        <v>124</v>
      </c>
      <c r="AF553" s="62">
        <v>110</v>
      </c>
      <c r="AG553" s="62">
        <v>0</v>
      </c>
      <c r="AH553" s="62">
        <v>0</v>
      </c>
      <c r="AI553" s="62">
        <v>0</v>
      </c>
      <c r="AJ553" s="62">
        <v>75</v>
      </c>
      <c r="AK553" s="62" t="s">
        <v>290</v>
      </c>
      <c r="AL553" s="62" t="s">
        <v>290</v>
      </c>
      <c r="AM553" s="62">
        <v>0</v>
      </c>
      <c r="AN553" s="62">
        <v>100</v>
      </c>
      <c r="AO553" s="62">
        <v>48</v>
      </c>
      <c r="AP553" s="62">
        <v>234</v>
      </c>
      <c r="AQ553" s="62" t="s">
        <v>290</v>
      </c>
    </row>
    <row r="554" spans="1:43">
      <c r="A554" s="116" t="s">
        <v>3066</v>
      </c>
      <c r="B554" s="117" t="s">
        <v>3067</v>
      </c>
      <c r="C554" s="117" t="s">
        <v>6636</v>
      </c>
      <c r="D554" s="117" t="s">
        <v>3070</v>
      </c>
      <c r="E554" s="117" t="s">
        <v>2851</v>
      </c>
      <c r="F554" s="62" t="s">
        <v>288</v>
      </c>
      <c r="G554" s="117" t="s">
        <v>6637</v>
      </c>
      <c r="H554" s="117" t="s">
        <v>6638</v>
      </c>
      <c r="I554" s="117" t="s">
        <v>163</v>
      </c>
      <c r="J554" s="62">
        <v>40</v>
      </c>
      <c r="K554" s="62">
        <v>24.5</v>
      </c>
      <c r="L554" s="62">
        <v>7</v>
      </c>
      <c r="M554" s="62">
        <v>71.5</v>
      </c>
      <c r="N554" s="62">
        <v>33</v>
      </c>
      <c r="O554" s="62">
        <v>43</v>
      </c>
      <c r="P554" s="62">
        <v>47</v>
      </c>
      <c r="Q554" s="62">
        <v>51</v>
      </c>
      <c r="R554" s="62">
        <v>47</v>
      </c>
      <c r="S554" s="62">
        <v>48</v>
      </c>
      <c r="T554" s="62">
        <v>48</v>
      </c>
      <c r="U554" s="62">
        <v>49</v>
      </c>
      <c r="V554" s="62">
        <v>45</v>
      </c>
      <c r="W554" s="62">
        <v>51</v>
      </c>
      <c r="X554" s="62">
        <v>45</v>
      </c>
      <c r="Y554" s="62">
        <v>48</v>
      </c>
      <c r="Z554" s="62">
        <v>36</v>
      </c>
      <c r="AA554" s="62">
        <v>39</v>
      </c>
      <c r="AB554" s="62">
        <v>0</v>
      </c>
      <c r="AC554" s="62">
        <v>0</v>
      </c>
      <c r="AD554" s="62">
        <v>0</v>
      </c>
      <c r="AE554" s="62">
        <v>336</v>
      </c>
      <c r="AF554" s="62">
        <v>294</v>
      </c>
      <c r="AG554" s="62">
        <v>28</v>
      </c>
      <c r="AH554" s="62">
        <v>11</v>
      </c>
      <c r="AI554" s="62">
        <v>0</v>
      </c>
      <c r="AJ554" s="62">
        <v>557</v>
      </c>
      <c r="AK554" s="62">
        <v>10</v>
      </c>
      <c r="AL554" s="62">
        <v>0</v>
      </c>
      <c r="AM554" s="62">
        <v>0</v>
      </c>
      <c r="AN554" s="62">
        <v>52</v>
      </c>
      <c r="AO554" s="62">
        <v>11</v>
      </c>
      <c r="AP554" s="62">
        <v>630</v>
      </c>
      <c r="AQ554" s="62">
        <v>40</v>
      </c>
    </row>
    <row r="555" spans="1:43">
      <c r="A555" s="116" t="s">
        <v>3071</v>
      </c>
      <c r="B555" s="117" t="s">
        <v>3072</v>
      </c>
      <c r="C555" s="117" t="s">
        <v>6639</v>
      </c>
      <c r="D555" s="117" t="s">
        <v>3075</v>
      </c>
      <c r="E555" s="117" t="s">
        <v>2826</v>
      </c>
      <c r="F555" s="62" t="s">
        <v>288</v>
      </c>
      <c r="G555" s="117" t="s">
        <v>6640</v>
      </c>
      <c r="H555" s="117" t="s">
        <v>6641</v>
      </c>
      <c r="I555" s="117" t="s">
        <v>163</v>
      </c>
      <c r="J555" s="62">
        <v>4</v>
      </c>
      <c r="K555" s="62">
        <v>10</v>
      </c>
      <c r="L555" s="62">
        <v>1</v>
      </c>
      <c r="M555" s="62">
        <v>15</v>
      </c>
      <c r="N555" s="62">
        <v>60</v>
      </c>
      <c r="O555" s="62">
        <v>13</v>
      </c>
      <c r="P555" s="62">
        <v>0</v>
      </c>
      <c r="Q555" s="62">
        <v>0</v>
      </c>
      <c r="R555" s="62">
        <v>0</v>
      </c>
      <c r="S555" s="62">
        <v>0</v>
      </c>
      <c r="T555" s="62">
        <v>0</v>
      </c>
      <c r="U555" s="62">
        <v>0</v>
      </c>
      <c r="V555" s="62">
        <v>0</v>
      </c>
      <c r="W555" s="62">
        <v>0</v>
      </c>
      <c r="X555" s="62">
        <v>0</v>
      </c>
      <c r="Y555" s="62">
        <v>0</v>
      </c>
      <c r="Z555" s="62">
        <v>0</v>
      </c>
      <c r="AA555" s="62">
        <v>0</v>
      </c>
      <c r="AB555" s="62">
        <v>0</v>
      </c>
      <c r="AC555" s="62">
        <v>0</v>
      </c>
      <c r="AD555" s="62">
        <v>0</v>
      </c>
      <c r="AE555" s="62">
        <v>29</v>
      </c>
      <c r="AF555" s="62">
        <v>44</v>
      </c>
      <c r="AG555" s="62">
        <v>0</v>
      </c>
      <c r="AH555" s="62">
        <v>0</v>
      </c>
      <c r="AI555" s="62">
        <v>0</v>
      </c>
      <c r="AJ555" s="62" t="s">
        <v>290</v>
      </c>
      <c r="AK555" s="62">
        <v>0</v>
      </c>
      <c r="AL555" s="62" t="s">
        <v>290</v>
      </c>
      <c r="AM555" s="62">
        <v>0</v>
      </c>
      <c r="AN555" s="62">
        <v>44</v>
      </c>
      <c r="AO555" s="62">
        <v>20</v>
      </c>
      <c r="AP555" s="62">
        <v>73</v>
      </c>
      <c r="AQ555" s="62">
        <v>0</v>
      </c>
    </row>
    <row r="556" spans="1:43">
      <c r="A556" s="118" t="s">
        <v>6642</v>
      </c>
      <c r="B556" s="117" t="s">
        <v>6643</v>
      </c>
      <c r="C556" s="117" t="s">
        <v>6644</v>
      </c>
      <c r="D556" s="117"/>
      <c r="E556" s="117" t="s">
        <v>3080</v>
      </c>
      <c r="F556" s="62" t="s">
        <v>288</v>
      </c>
      <c r="G556" s="117" t="s">
        <v>6645</v>
      </c>
      <c r="H556" s="117" t="s">
        <v>6646</v>
      </c>
      <c r="I556" s="117" t="s">
        <v>163</v>
      </c>
      <c r="J556" s="62">
        <v>8.1</v>
      </c>
      <c r="K556" s="62">
        <v>1.4</v>
      </c>
      <c r="L556" s="62">
        <v>3</v>
      </c>
      <c r="M556" s="62">
        <v>13.5</v>
      </c>
      <c r="N556" s="62">
        <v>10</v>
      </c>
      <c r="O556" s="62" t="s">
        <v>290</v>
      </c>
      <c r="P556" s="62" t="s">
        <v>290</v>
      </c>
      <c r="Q556" s="62">
        <v>13</v>
      </c>
      <c r="R556" s="62">
        <v>14</v>
      </c>
      <c r="S556" s="62" t="s">
        <v>290</v>
      </c>
      <c r="T556" s="62" t="s">
        <v>290</v>
      </c>
      <c r="U556" s="62" t="s">
        <v>290</v>
      </c>
      <c r="V556" s="62" t="s">
        <v>290</v>
      </c>
      <c r="W556" s="62" t="s">
        <v>290</v>
      </c>
      <c r="X556" s="62">
        <v>0</v>
      </c>
      <c r="Y556" s="62">
        <v>0</v>
      </c>
      <c r="Z556" s="62">
        <v>0</v>
      </c>
      <c r="AA556" s="62">
        <v>0</v>
      </c>
      <c r="AB556" s="62">
        <v>0</v>
      </c>
      <c r="AC556" s="62">
        <v>0</v>
      </c>
      <c r="AD556" s="62">
        <v>0</v>
      </c>
      <c r="AE556" s="62">
        <v>48</v>
      </c>
      <c r="AF556" s="62">
        <v>37</v>
      </c>
      <c r="AG556" s="62">
        <v>0</v>
      </c>
      <c r="AH556" s="62">
        <v>0</v>
      </c>
      <c r="AI556" s="62" t="s">
        <v>290</v>
      </c>
      <c r="AJ556" s="62" t="s">
        <v>290</v>
      </c>
      <c r="AK556" s="62" t="s">
        <v>290</v>
      </c>
      <c r="AL556" s="62">
        <v>18</v>
      </c>
      <c r="AM556" s="62">
        <v>0</v>
      </c>
      <c r="AN556" s="62">
        <v>59</v>
      </c>
      <c r="AO556" s="62" t="s">
        <v>290</v>
      </c>
      <c r="AP556" s="62">
        <v>85</v>
      </c>
      <c r="AQ556" s="62">
        <v>0</v>
      </c>
    </row>
    <row r="557" spans="1:43">
      <c r="A557" s="116" t="s">
        <v>3082</v>
      </c>
      <c r="B557" s="117" t="s">
        <v>3083</v>
      </c>
      <c r="C557" s="117" t="s">
        <v>6647</v>
      </c>
      <c r="D557" s="117" t="s">
        <v>3086</v>
      </c>
      <c r="E557" s="117" t="s">
        <v>3030</v>
      </c>
      <c r="F557" s="62" t="s">
        <v>288</v>
      </c>
      <c r="G557" s="117" t="s">
        <v>6648</v>
      </c>
      <c r="H557" s="117" t="s">
        <v>6649</v>
      </c>
      <c r="I557" s="117" t="s">
        <v>163</v>
      </c>
      <c r="J557" s="62">
        <v>11</v>
      </c>
      <c r="K557" s="62">
        <v>13</v>
      </c>
      <c r="L557" s="62">
        <v>1</v>
      </c>
      <c r="M557" s="62">
        <v>25</v>
      </c>
      <c r="N557" s="62">
        <v>24</v>
      </c>
      <c r="O557" s="62">
        <v>17</v>
      </c>
      <c r="P557" s="62">
        <v>18</v>
      </c>
      <c r="Q557" s="62">
        <v>16</v>
      </c>
      <c r="R557" s="62">
        <v>15</v>
      </c>
      <c r="S557" s="62">
        <v>17</v>
      </c>
      <c r="T557" s="62">
        <v>10</v>
      </c>
      <c r="U557" s="62" t="s">
        <v>290</v>
      </c>
      <c r="V557" s="62">
        <v>10</v>
      </c>
      <c r="W557" s="62">
        <v>16</v>
      </c>
      <c r="X557" s="62">
        <v>0</v>
      </c>
      <c r="Y557" s="62">
        <v>0</v>
      </c>
      <c r="Z557" s="62">
        <v>0</v>
      </c>
      <c r="AA557" s="62">
        <v>0</v>
      </c>
      <c r="AB557" s="62">
        <v>0</v>
      </c>
      <c r="AC557" s="62">
        <v>0</v>
      </c>
      <c r="AD557" s="62">
        <v>0</v>
      </c>
      <c r="AE557" s="62">
        <v>77</v>
      </c>
      <c r="AF557" s="62">
        <v>74</v>
      </c>
      <c r="AG557" s="62">
        <v>0</v>
      </c>
      <c r="AH557" s="62">
        <v>0</v>
      </c>
      <c r="AI557" s="62">
        <v>0</v>
      </c>
      <c r="AJ557" s="62">
        <v>0</v>
      </c>
      <c r="AK557" s="62" t="s">
        <v>290</v>
      </c>
      <c r="AL557" s="62">
        <v>21</v>
      </c>
      <c r="AM557" s="62">
        <v>0</v>
      </c>
      <c r="AN557" s="62">
        <v>78</v>
      </c>
      <c r="AO557" s="62">
        <v>50</v>
      </c>
      <c r="AP557" s="62">
        <v>151</v>
      </c>
      <c r="AQ557" s="62">
        <v>30</v>
      </c>
    </row>
    <row r="558" spans="1:43">
      <c r="A558" s="116" t="s">
        <v>3087</v>
      </c>
      <c r="B558" s="117" t="s">
        <v>3088</v>
      </c>
      <c r="C558" s="117" t="s">
        <v>6650</v>
      </c>
      <c r="D558" s="117" t="s">
        <v>3091</v>
      </c>
      <c r="E558" s="117" t="s">
        <v>2839</v>
      </c>
      <c r="F558" s="62" t="s">
        <v>288</v>
      </c>
      <c r="G558" s="117" t="s">
        <v>6651</v>
      </c>
      <c r="H558" s="117" t="s">
        <v>6652</v>
      </c>
      <c r="I558" s="117" t="s">
        <v>163</v>
      </c>
      <c r="J558" s="62">
        <v>7</v>
      </c>
      <c r="K558" s="62">
        <v>2</v>
      </c>
      <c r="L558" s="62">
        <v>2</v>
      </c>
      <c r="M558" s="62">
        <v>11</v>
      </c>
      <c r="N558" s="62">
        <v>24</v>
      </c>
      <c r="O558" s="62">
        <v>13</v>
      </c>
      <c r="P558" s="62" t="s">
        <v>290</v>
      </c>
      <c r="Q558" s="62" t="s">
        <v>290</v>
      </c>
      <c r="R558" s="62" t="s">
        <v>290</v>
      </c>
      <c r="S558" s="62" t="s">
        <v>290</v>
      </c>
      <c r="T558" s="62">
        <v>0</v>
      </c>
      <c r="U558" s="62">
        <v>0</v>
      </c>
      <c r="V558" s="62">
        <v>0</v>
      </c>
      <c r="W558" s="62">
        <v>0</v>
      </c>
      <c r="X558" s="62">
        <v>0</v>
      </c>
      <c r="Y558" s="62">
        <v>0</v>
      </c>
      <c r="Z558" s="62">
        <v>0</v>
      </c>
      <c r="AA558" s="62">
        <v>0</v>
      </c>
      <c r="AB558" s="62">
        <v>0</v>
      </c>
      <c r="AC558" s="62">
        <v>0</v>
      </c>
      <c r="AD558" s="62">
        <v>0</v>
      </c>
      <c r="AE558" s="62">
        <v>26</v>
      </c>
      <c r="AF558" s="62">
        <v>29</v>
      </c>
      <c r="AG558" s="62">
        <v>0</v>
      </c>
      <c r="AH558" s="62">
        <v>0</v>
      </c>
      <c r="AI558" s="62">
        <v>0</v>
      </c>
      <c r="AJ558" s="62">
        <v>0</v>
      </c>
      <c r="AK558" s="62">
        <v>0</v>
      </c>
      <c r="AL558" s="62">
        <v>0</v>
      </c>
      <c r="AM558" s="62">
        <v>0</v>
      </c>
      <c r="AN558" s="62">
        <v>54</v>
      </c>
      <c r="AO558" s="62" t="s">
        <v>290</v>
      </c>
      <c r="AP558" s="62">
        <v>55</v>
      </c>
      <c r="AQ558" s="62">
        <v>0</v>
      </c>
    </row>
    <row r="559" spans="1:43">
      <c r="A559" s="116" t="s">
        <v>3096</v>
      </c>
      <c r="B559" s="117" t="s">
        <v>3097</v>
      </c>
      <c r="C559" s="117" t="s">
        <v>6653</v>
      </c>
      <c r="D559" s="117" t="s">
        <v>3100</v>
      </c>
      <c r="E559" s="117" t="s">
        <v>2898</v>
      </c>
      <c r="F559" s="62" t="s">
        <v>288</v>
      </c>
      <c r="G559" s="117" t="s">
        <v>6654</v>
      </c>
      <c r="H559" s="117" t="s">
        <v>6655</v>
      </c>
      <c r="I559" s="117" t="s">
        <v>163</v>
      </c>
      <c r="J559" s="62">
        <v>2</v>
      </c>
      <c r="K559" s="62">
        <v>0</v>
      </c>
      <c r="L559" s="62">
        <v>1</v>
      </c>
      <c r="M559" s="62">
        <v>3</v>
      </c>
      <c r="N559" s="62">
        <v>10</v>
      </c>
      <c r="O559" s="62" t="s">
        <v>290</v>
      </c>
      <c r="P559" s="62">
        <v>0</v>
      </c>
      <c r="Q559" s="62">
        <v>0</v>
      </c>
      <c r="R559" s="62">
        <v>0</v>
      </c>
      <c r="S559" s="62">
        <v>0</v>
      </c>
      <c r="T559" s="62">
        <v>0</v>
      </c>
      <c r="U559" s="62">
        <v>0</v>
      </c>
      <c r="V559" s="62">
        <v>0</v>
      </c>
      <c r="W559" s="62">
        <v>0</v>
      </c>
      <c r="X559" s="62">
        <v>0</v>
      </c>
      <c r="Y559" s="62">
        <v>0</v>
      </c>
      <c r="Z559" s="62">
        <v>0</v>
      </c>
      <c r="AA559" s="62">
        <v>0</v>
      </c>
      <c r="AB559" s="62">
        <v>0</v>
      </c>
      <c r="AC559" s="62">
        <v>0</v>
      </c>
      <c r="AD559" s="62">
        <v>0</v>
      </c>
      <c r="AE559" s="62" t="s">
        <v>290</v>
      </c>
      <c r="AF559" s="62" t="s">
        <v>290</v>
      </c>
      <c r="AG559" s="62">
        <v>0</v>
      </c>
      <c r="AH559" s="62">
        <v>0</v>
      </c>
      <c r="AI559" s="62">
        <v>0</v>
      </c>
      <c r="AJ559" s="62" t="s">
        <v>290</v>
      </c>
      <c r="AK559" s="62" t="s">
        <v>290</v>
      </c>
      <c r="AL559" s="62" t="s">
        <v>290</v>
      </c>
      <c r="AM559" s="62">
        <v>0</v>
      </c>
      <c r="AN559" s="62" t="s">
        <v>290</v>
      </c>
      <c r="AO559" s="62">
        <v>0</v>
      </c>
      <c r="AP559" s="62">
        <v>13</v>
      </c>
      <c r="AQ559" s="62">
        <v>0</v>
      </c>
    </row>
    <row r="560" spans="1:43">
      <c r="A560" s="116" t="s">
        <v>6656</v>
      </c>
      <c r="B560" s="117" t="s">
        <v>6657</v>
      </c>
      <c r="C560" s="117" t="s">
        <v>6658</v>
      </c>
      <c r="D560" s="117" t="s">
        <v>6659</v>
      </c>
      <c r="E560" s="117" t="s">
        <v>2826</v>
      </c>
      <c r="F560" s="62" t="s">
        <v>288</v>
      </c>
      <c r="G560" s="117" t="s">
        <v>6660</v>
      </c>
      <c r="H560" s="117" t="s">
        <v>6661</v>
      </c>
      <c r="I560" s="117" t="s">
        <v>163</v>
      </c>
      <c r="J560" s="62">
        <v>2</v>
      </c>
      <c r="K560" s="62">
        <v>1</v>
      </c>
      <c r="L560" s="62">
        <v>1</v>
      </c>
      <c r="M560" s="62">
        <v>4</v>
      </c>
      <c r="N560" s="62">
        <v>0</v>
      </c>
      <c r="O560" s="62">
        <v>0</v>
      </c>
      <c r="P560" s="62">
        <v>0</v>
      </c>
      <c r="Q560" s="62" t="s">
        <v>290</v>
      </c>
      <c r="R560" s="62">
        <v>0</v>
      </c>
      <c r="S560" s="62">
        <v>0</v>
      </c>
      <c r="T560" s="62">
        <v>0</v>
      </c>
      <c r="U560" s="62">
        <v>0</v>
      </c>
      <c r="V560" s="62">
        <v>0</v>
      </c>
      <c r="W560" s="62">
        <v>0</v>
      </c>
      <c r="X560" s="62">
        <v>0</v>
      </c>
      <c r="Y560" s="62" t="s">
        <v>290</v>
      </c>
      <c r="Z560" s="62" t="s">
        <v>290</v>
      </c>
      <c r="AA560" s="62">
        <v>0</v>
      </c>
      <c r="AB560" s="62">
        <v>0</v>
      </c>
      <c r="AC560" s="62">
        <v>0</v>
      </c>
      <c r="AD560" s="62">
        <v>0</v>
      </c>
      <c r="AE560" s="62" t="s">
        <v>290</v>
      </c>
      <c r="AF560" s="62" t="s">
        <v>290</v>
      </c>
      <c r="AG560" s="62">
        <v>0</v>
      </c>
      <c r="AH560" s="62">
        <v>0</v>
      </c>
      <c r="AI560" s="62">
        <v>0</v>
      </c>
      <c r="AJ560" s="62">
        <v>0</v>
      </c>
      <c r="AK560" s="62">
        <v>0</v>
      </c>
      <c r="AL560" s="62">
        <v>0</v>
      </c>
      <c r="AM560" s="62">
        <v>0</v>
      </c>
      <c r="AN560" s="62" t="s">
        <v>290</v>
      </c>
      <c r="AO560" s="62">
        <v>0</v>
      </c>
      <c r="AP560" s="62" t="s">
        <v>290</v>
      </c>
      <c r="AQ560" s="62">
        <v>0</v>
      </c>
    </row>
    <row r="561" spans="1:43">
      <c r="A561" s="116" t="s">
        <v>3101</v>
      </c>
      <c r="B561" s="117" t="s">
        <v>6662</v>
      </c>
      <c r="C561" s="117" t="s">
        <v>6663</v>
      </c>
      <c r="D561" s="117" t="s">
        <v>6664</v>
      </c>
      <c r="E561" s="117" t="s">
        <v>3104</v>
      </c>
      <c r="F561" s="62" t="s">
        <v>288</v>
      </c>
      <c r="G561" s="117" t="s">
        <v>6665</v>
      </c>
      <c r="H561" s="117" t="s">
        <v>6666</v>
      </c>
      <c r="I561" s="117" t="s">
        <v>164</v>
      </c>
      <c r="J561" s="62">
        <v>23</v>
      </c>
      <c r="K561" s="62">
        <v>4</v>
      </c>
      <c r="L561" s="62">
        <v>2</v>
      </c>
      <c r="M561" s="62">
        <v>29</v>
      </c>
      <c r="N561" s="62">
        <v>30</v>
      </c>
      <c r="O561" s="62">
        <v>14</v>
      </c>
      <c r="P561" s="62">
        <v>12</v>
      </c>
      <c r="Q561" s="62">
        <v>13</v>
      </c>
      <c r="R561" s="62">
        <v>13</v>
      </c>
      <c r="S561" s="62" t="s">
        <v>290</v>
      </c>
      <c r="T561" s="62" t="s">
        <v>290</v>
      </c>
      <c r="U561" s="62" t="s">
        <v>290</v>
      </c>
      <c r="V561" s="62" t="s">
        <v>290</v>
      </c>
      <c r="W561" s="62" t="s">
        <v>290</v>
      </c>
      <c r="X561" s="62" t="s">
        <v>290</v>
      </c>
      <c r="Y561" s="62" t="s">
        <v>290</v>
      </c>
      <c r="Z561" s="62" t="s">
        <v>290</v>
      </c>
      <c r="AA561" s="62">
        <v>0</v>
      </c>
      <c r="AB561" s="62">
        <v>0</v>
      </c>
      <c r="AC561" s="62">
        <v>0</v>
      </c>
      <c r="AD561" s="62">
        <v>0</v>
      </c>
      <c r="AE561" s="62">
        <v>63</v>
      </c>
      <c r="AF561" s="62">
        <v>48</v>
      </c>
      <c r="AG561" s="62">
        <v>0</v>
      </c>
      <c r="AH561" s="62">
        <v>0</v>
      </c>
      <c r="AI561" s="62">
        <v>0</v>
      </c>
      <c r="AJ561" s="62">
        <v>0</v>
      </c>
      <c r="AK561" s="62">
        <v>0</v>
      </c>
      <c r="AL561" s="62" t="s">
        <v>290</v>
      </c>
      <c r="AM561" s="62">
        <v>0</v>
      </c>
      <c r="AN561" s="62">
        <v>107</v>
      </c>
      <c r="AO561" s="62" t="s">
        <v>290</v>
      </c>
      <c r="AP561" s="62">
        <v>111</v>
      </c>
      <c r="AQ561" s="62" t="s">
        <v>290</v>
      </c>
    </row>
    <row r="562" spans="1:43">
      <c r="A562" s="116" t="s">
        <v>3106</v>
      </c>
      <c r="B562" s="117" t="s">
        <v>319</v>
      </c>
      <c r="C562" s="117" t="s">
        <v>6667</v>
      </c>
      <c r="D562" s="117" t="s">
        <v>3108</v>
      </c>
      <c r="E562" s="117" t="s">
        <v>3109</v>
      </c>
      <c r="F562" s="62" t="s">
        <v>288</v>
      </c>
      <c r="G562" s="117" t="s">
        <v>6668</v>
      </c>
      <c r="H562" s="117" t="s">
        <v>6669</v>
      </c>
      <c r="I562" s="117" t="s">
        <v>165</v>
      </c>
      <c r="J562" s="62">
        <v>14</v>
      </c>
      <c r="K562" s="62">
        <v>5</v>
      </c>
      <c r="L562" s="62">
        <v>1</v>
      </c>
      <c r="M562" s="62">
        <v>20</v>
      </c>
      <c r="N562" s="62">
        <v>13</v>
      </c>
      <c r="O562" s="62">
        <v>10</v>
      </c>
      <c r="P562" s="62">
        <v>10</v>
      </c>
      <c r="Q562" s="62">
        <v>10</v>
      </c>
      <c r="R562" s="62">
        <v>10</v>
      </c>
      <c r="S562" s="62">
        <v>10</v>
      </c>
      <c r="T562" s="62">
        <v>11</v>
      </c>
      <c r="U562" s="62">
        <v>10</v>
      </c>
      <c r="V562" s="62" t="s">
        <v>290</v>
      </c>
      <c r="W562" s="62" t="s">
        <v>290</v>
      </c>
      <c r="X562" s="62">
        <v>0</v>
      </c>
      <c r="Y562" s="62">
        <v>0</v>
      </c>
      <c r="Z562" s="62">
        <v>0</v>
      </c>
      <c r="AA562" s="62">
        <v>0</v>
      </c>
      <c r="AB562" s="62">
        <v>11</v>
      </c>
      <c r="AC562" s="62">
        <v>0</v>
      </c>
      <c r="AD562" s="62">
        <v>0</v>
      </c>
      <c r="AE562" s="62">
        <v>48</v>
      </c>
      <c r="AF562" s="62">
        <v>56</v>
      </c>
      <c r="AG562" s="62">
        <v>0</v>
      </c>
      <c r="AH562" s="62">
        <v>0</v>
      </c>
      <c r="AI562" s="62">
        <v>0</v>
      </c>
      <c r="AJ562" s="62">
        <v>0</v>
      </c>
      <c r="AK562" s="62">
        <v>0</v>
      </c>
      <c r="AL562" s="62">
        <v>0</v>
      </c>
      <c r="AM562" s="62">
        <v>0</v>
      </c>
      <c r="AN562" s="62">
        <v>98</v>
      </c>
      <c r="AO562" s="62" t="s">
        <v>290</v>
      </c>
      <c r="AP562" s="62">
        <v>104</v>
      </c>
      <c r="AQ562" s="62">
        <v>16</v>
      </c>
    </row>
    <row r="563" spans="1:43">
      <c r="A563" s="116" t="s">
        <v>4715</v>
      </c>
      <c r="B563" s="117" t="s">
        <v>4716</v>
      </c>
      <c r="C563" s="117" t="s">
        <v>6670</v>
      </c>
      <c r="D563" s="117" t="s">
        <v>6671</v>
      </c>
      <c r="E563" s="117" t="s">
        <v>4720</v>
      </c>
      <c r="F563" s="62" t="s">
        <v>288</v>
      </c>
      <c r="G563" s="117" t="s">
        <v>6672</v>
      </c>
      <c r="H563" s="117" t="s">
        <v>6673</v>
      </c>
      <c r="I563" s="117" t="s">
        <v>166</v>
      </c>
      <c r="J563" s="62">
        <v>1.8</v>
      </c>
      <c r="K563" s="62">
        <v>0.9</v>
      </c>
      <c r="L563" s="62">
        <v>0.2</v>
      </c>
      <c r="M563" s="62">
        <v>2.9</v>
      </c>
      <c r="N563" s="62">
        <v>0</v>
      </c>
      <c r="O563" s="62" t="s">
        <v>290</v>
      </c>
      <c r="P563" s="62" t="s">
        <v>290</v>
      </c>
      <c r="Q563" s="62" t="s">
        <v>290</v>
      </c>
      <c r="R563" s="62" t="s">
        <v>290</v>
      </c>
      <c r="S563" s="62" t="s">
        <v>290</v>
      </c>
      <c r="T563" s="62" t="s">
        <v>290</v>
      </c>
      <c r="U563" s="62" t="s">
        <v>290</v>
      </c>
      <c r="V563" s="62" t="s">
        <v>290</v>
      </c>
      <c r="W563" s="62" t="s">
        <v>290</v>
      </c>
      <c r="X563" s="62" t="s">
        <v>290</v>
      </c>
      <c r="Y563" s="62" t="s">
        <v>290</v>
      </c>
      <c r="Z563" s="62">
        <v>0</v>
      </c>
      <c r="AA563" s="62">
        <v>0</v>
      </c>
      <c r="AB563" s="62">
        <v>0</v>
      </c>
      <c r="AC563" s="62">
        <v>0</v>
      </c>
      <c r="AD563" s="62">
        <v>0</v>
      </c>
      <c r="AE563" s="62">
        <v>14</v>
      </c>
      <c r="AF563" s="62">
        <v>10</v>
      </c>
      <c r="AG563" s="62">
        <v>0</v>
      </c>
      <c r="AH563" s="62">
        <v>0</v>
      </c>
      <c r="AI563" s="62">
        <v>0</v>
      </c>
      <c r="AJ563" s="62" t="s">
        <v>290</v>
      </c>
      <c r="AK563" s="62" t="s">
        <v>290</v>
      </c>
      <c r="AL563" s="62">
        <v>14</v>
      </c>
      <c r="AM563" s="62" t="s">
        <v>290</v>
      </c>
      <c r="AN563" s="62" t="s">
        <v>290</v>
      </c>
      <c r="AO563" s="62" t="s">
        <v>290</v>
      </c>
      <c r="AP563" s="62">
        <v>24</v>
      </c>
      <c r="AQ563" s="62" t="s">
        <v>290</v>
      </c>
    </row>
    <row r="564" spans="1:43">
      <c r="A564" s="116" t="s">
        <v>3111</v>
      </c>
      <c r="B564" s="117" t="s">
        <v>3112</v>
      </c>
      <c r="C564" s="117" t="s">
        <v>6674</v>
      </c>
      <c r="D564" s="117" t="s">
        <v>3115</v>
      </c>
      <c r="E564" s="117" t="s">
        <v>3116</v>
      </c>
      <c r="F564" s="62" t="s">
        <v>288</v>
      </c>
      <c r="G564" s="117" t="s">
        <v>6675</v>
      </c>
      <c r="H564" s="117" t="s">
        <v>6676</v>
      </c>
      <c r="I564" s="117" t="s">
        <v>166</v>
      </c>
      <c r="J564" s="62">
        <v>10.5</v>
      </c>
      <c r="K564" s="62">
        <v>2</v>
      </c>
      <c r="L564" s="62">
        <v>2</v>
      </c>
      <c r="M564" s="62">
        <v>14.5</v>
      </c>
      <c r="N564" s="62">
        <v>12</v>
      </c>
      <c r="O564" s="62" t="s">
        <v>290</v>
      </c>
      <c r="P564" s="62" t="s">
        <v>290</v>
      </c>
      <c r="Q564" s="62" t="s">
        <v>290</v>
      </c>
      <c r="R564" s="62" t="s">
        <v>290</v>
      </c>
      <c r="S564" s="62" t="s">
        <v>290</v>
      </c>
      <c r="T564" s="62" t="s">
        <v>290</v>
      </c>
      <c r="U564" s="62" t="s">
        <v>290</v>
      </c>
      <c r="V564" s="62" t="s">
        <v>290</v>
      </c>
      <c r="W564" s="62" t="s">
        <v>290</v>
      </c>
      <c r="X564" s="62">
        <v>0</v>
      </c>
      <c r="Y564" s="62">
        <v>0</v>
      </c>
      <c r="Z564" s="62">
        <v>0</v>
      </c>
      <c r="AA564" s="62">
        <v>0</v>
      </c>
      <c r="AB564" s="62">
        <v>0</v>
      </c>
      <c r="AC564" s="62">
        <v>0</v>
      </c>
      <c r="AD564" s="62">
        <v>0</v>
      </c>
      <c r="AE564" s="62">
        <v>24</v>
      </c>
      <c r="AF564" s="62">
        <v>22</v>
      </c>
      <c r="AG564" s="62">
        <v>0</v>
      </c>
      <c r="AH564" s="62">
        <v>0</v>
      </c>
      <c r="AI564" s="62">
        <v>0</v>
      </c>
      <c r="AJ564" s="62" t="s">
        <v>290</v>
      </c>
      <c r="AK564" s="62" t="s">
        <v>290</v>
      </c>
      <c r="AL564" s="62" t="s">
        <v>290</v>
      </c>
      <c r="AM564" s="62">
        <v>0</v>
      </c>
      <c r="AN564" s="62">
        <v>41</v>
      </c>
      <c r="AO564" s="62">
        <v>0</v>
      </c>
      <c r="AP564" s="62">
        <v>46</v>
      </c>
      <c r="AQ564" s="62" t="s">
        <v>290</v>
      </c>
    </row>
    <row r="565" spans="1:43">
      <c r="A565" s="116" t="s">
        <v>3122</v>
      </c>
      <c r="B565" s="117" t="s">
        <v>3123</v>
      </c>
      <c r="C565" s="117" t="s">
        <v>6677</v>
      </c>
      <c r="D565" s="117" t="s">
        <v>3125</v>
      </c>
      <c r="E565" s="117" t="s">
        <v>3126</v>
      </c>
      <c r="F565" s="62" t="s">
        <v>288</v>
      </c>
      <c r="G565" s="117" t="s">
        <v>6678</v>
      </c>
      <c r="H565" s="117" t="s">
        <v>6679</v>
      </c>
      <c r="I565" s="117" t="s">
        <v>167</v>
      </c>
      <c r="J565" s="62">
        <v>21</v>
      </c>
      <c r="K565" s="62">
        <v>11</v>
      </c>
      <c r="L565" s="62">
        <v>4</v>
      </c>
      <c r="M565" s="62">
        <v>36</v>
      </c>
      <c r="N565" s="62">
        <v>25</v>
      </c>
      <c r="O565" s="62">
        <v>32</v>
      </c>
      <c r="P565" s="62">
        <v>14</v>
      </c>
      <c r="Q565" s="62">
        <v>29</v>
      </c>
      <c r="R565" s="62">
        <v>32</v>
      </c>
      <c r="S565" s="62">
        <v>34</v>
      </c>
      <c r="T565" s="62">
        <v>22</v>
      </c>
      <c r="U565" s="62">
        <v>20</v>
      </c>
      <c r="V565" s="62">
        <v>29</v>
      </c>
      <c r="W565" s="62">
        <v>26</v>
      </c>
      <c r="X565" s="62">
        <v>0</v>
      </c>
      <c r="Y565" s="62">
        <v>0</v>
      </c>
      <c r="Z565" s="62">
        <v>0</v>
      </c>
      <c r="AA565" s="62">
        <v>0</v>
      </c>
      <c r="AB565" s="62">
        <v>0</v>
      </c>
      <c r="AC565" s="62">
        <v>0</v>
      </c>
      <c r="AD565" s="62">
        <v>0</v>
      </c>
      <c r="AE565" s="62">
        <v>118</v>
      </c>
      <c r="AF565" s="62">
        <v>145</v>
      </c>
      <c r="AG565" s="62">
        <v>0</v>
      </c>
      <c r="AH565" s="62">
        <v>0</v>
      </c>
      <c r="AI565" s="62">
        <v>0</v>
      </c>
      <c r="AJ565" s="62" t="s">
        <v>290</v>
      </c>
      <c r="AK565" s="62">
        <v>0</v>
      </c>
      <c r="AL565" s="62">
        <v>0</v>
      </c>
      <c r="AM565" s="62">
        <v>0</v>
      </c>
      <c r="AN565" s="62">
        <v>235</v>
      </c>
      <c r="AO565" s="62">
        <v>20</v>
      </c>
      <c r="AP565" s="62">
        <v>263</v>
      </c>
      <c r="AQ565" s="62">
        <v>24</v>
      </c>
    </row>
    <row r="566" spans="1:43">
      <c r="A566" s="116" t="s">
        <v>4721</v>
      </c>
      <c r="B566" s="117" t="s">
        <v>4722</v>
      </c>
      <c r="C566" s="117" t="s">
        <v>6680</v>
      </c>
      <c r="D566" s="117" t="s">
        <v>4724</v>
      </c>
      <c r="E566" s="117" t="s">
        <v>157</v>
      </c>
      <c r="F566" s="62" t="s">
        <v>288</v>
      </c>
      <c r="G566" s="117" t="s">
        <v>6681</v>
      </c>
      <c r="H566" s="117" t="s">
        <v>6682</v>
      </c>
      <c r="I566" s="117" t="s">
        <v>167</v>
      </c>
      <c r="J566" s="62">
        <v>0.8</v>
      </c>
      <c r="K566" s="62">
        <v>0.8</v>
      </c>
      <c r="L566" s="62">
        <v>0.2</v>
      </c>
      <c r="M566" s="62">
        <v>1.8</v>
      </c>
      <c r="N566" s="62">
        <v>0</v>
      </c>
      <c r="O566" s="62">
        <v>0</v>
      </c>
      <c r="P566" s="62" t="s">
        <v>290</v>
      </c>
      <c r="Q566" s="62" t="s">
        <v>290</v>
      </c>
      <c r="R566" s="62" t="s">
        <v>290</v>
      </c>
      <c r="S566" s="62" t="s">
        <v>290</v>
      </c>
      <c r="T566" s="62" t="s">
        <v>290</v>
      </c>
      <c r="U566" s="62">
        <v>0</v>
      </c>
      <c r="V566" s="62">
        <v>0</v>
      </c>
      <c r="W566" s="62" t="s">
        <v>290</v>
      </c>
      <c r="X566" s="62">
        <v>0</v>
      </c>
      <c r="Y566" s="62">
        <v>0</v>
      </c>
      <c r="Z566" s="62">
        <v>0</v>
      </c>
      <c r="AA566" s="62">
        <v>0</v>
      </c>
      <c r="AB566" s="62">
        <v>0</v>
      </c>
      <c r="AC566" s="62">
        <v>0</v>
      </c>
      <c r="AD566" s="62">
        <v>0</v>
      </c>
      <c r="AE566" s="62" t="s">
        <v>290</v>
      </c>
      <c r="AF566" s="62" t="s">
        <v>290</v>
      </c>
      <c r="AG566" s="62">
        <v>0</v>
      </c>
      <c r="AH566" s="62">
        <v>0</v>
      </c>
      <c r="AI566" s="62">
        <v>0</v>
      </c>
      <c r="AJ566" s="62">
        <v>0</v>
      </c>
      <c r="AK566" s="62">
        <v>0</v>
      </c>
      <c r="AL566" s="62">
        <v>0</v>
      </c>
      <c r="AM566" s="62">
        <v>0</v>
      </c>
      <c r="AN566" s="62" t="s">
        <v>290</v>
      </c>
      <c r="AO566" s="62" t="s">
        <v>290</v>
      </c>
      <c r="AP566" s="62" t="s">
        <v>290</v>
      </c>
      <c r="AQ566" s="62" t="s">
        <v>290</v>
      </c>
    </row>
    <row r="567" spans="1:43">
      <c r="A567" s="116" t="s">
        <v>3128</v>
      </c>
      <c r="B567" s="117" t="s">
        <v>3129</v>
      </c>
      <c r="C567" s="117" t="s">
        <v>6683</v>
      </c>
      <c r="D567" s="117" t="s">
        <v>3131</v>
      </c>
      <c r="E567" s="117" t="s">
        <v>3132</v>
      </c>
      <c r="F567" s="62" t="s">
        <v>288</v>
      </c>
      <c r="G567" s="117" t="s">
        <v>6684</v>
      </c>
      <c r="H567" s="117" t="s">
        <v>6685</v>
      </c>
      <c r="I567" s="117" t="s">
        <v>167</v>
      </c>
      <c r="J567" s="62">
        <v>15</v>
      </c>
      <c r="K567" s="62">
        <v>8</v>
      </c>
      <c r="L567" s="62">
        <v>3.5</v>
      </c>
      <c r="M567" s="62">
        <v>26.5</v>
      </c>
      <c r="N567" s="62">
        <v>35</v>
      </c>
      <c r="O567" s="62">
        <v>14</v>
      </c>
      <c r="P567" s="62">
        <v>18</v>
      </c>
      <c r="Q567" s="62">
        <v>14</v>
      </c>
      <c r="R567" s="62">
        <v>17</v>
      </c>
      <c r="S567" s="62">
        <v>14</v>
      </c>
      <c r="T567" s="62">
        <v>16</v>
      </c>
      <c r="U567" s="62">
        <v>15</v>
      </c>
      <c r="V567" s="62">
        <v>23</v>
      </c>
      <c r="W567" s="62">
        <v>21</v>
      </c>
      <c r="X567" s="62">
        <v>0</v>
      </c>
      <c r="Y567" s="62">
        <v>0</v>
      </c>
      <c r="Z567" s="62">
        <v>0</v>
      </c>
      <c r="AA567" s="62">
        <v>0</v>
      </c>
      <c r="AB567" s="62">
        <v>0</v>
      </c>
      <c r="AC567" s="62">
        <v>0</v>
      </c>
      <c r="AD567" s="62">
        <v>0</v>
      </c>
      <c r="AE567" s="62">
        <v>98</v>
      </c>
      <c r="AF567" s="62">
        <v>89</v>
      </c>
      <c r="AG567" s="62">
        <v>0</v>
      </c>
      <c r="AH567" s="62">
        <v>0</v>
      </c>
      <c r="AI567" s="62">
        <v>0</v>
      </c>
      <c r="AJ567" s="62" t="s">
        <v>290</v>
      </c>
      <c r="AK567" s="62" t="s">
        <v>290</v>
      </c>
      <c r="AL567" s="62">
        <v>12</v>
      </c>
      <c r="AM567" s="62" t="s">
        <v>290</v>
      </c>
      <c r="AN567" s="62">
        <v>163</v>
      </c>
      <c r="AO567" s="62" t="s">
        <v>290</v>
      </c>
      <c r="AP567" s="62">
        <v>187</v>
      </c>
      <c r="AQ567" s="62">
        <v>30</v>
      </c>
    </row>
    <row r="568" spans="1:43">
      <c r="A568" s="116" t="s">
        <v>3134</v>
      </c>
      <c r="B568" s="117" t="s">
        <v>3135</v>
      </c>
      <c r="C568" s="117" t="s">
        <v>6686</v>
      </c>
      <c r="D568" s="117" t="s">
        <v>6687</v>
      </c>
      <c r="E568" s="117" t="s">
        <v>6688</v>
      </c>
      <c r="F568" s="62" t="s">
        <v>288</v>
      </c>
      <c r="G568" s="117" t="s">
        <v>6689</v>
      </c>
      <c r="H568" s="117" t="s">
        <v>6690</v>
      </c>
      <c r="I568" s="117" t="s">
        <v>167</v>
      </c>
      <c r="J568" s="62">
        <v>9</v>
      </c>
      <c r="K568" s="62">
        <v>3</v>
      </c>
      <c r="L568" s="62">
        <v>2</v>
      </c>
      <c r="M568" s="62">
        <v>14</v>
      </c>
      <c r="N568" s="62">
        <v>0</v>
      </c>
      <c r="O568" s="62">
        <v>0</v>
      </c>
      <c r="P568" s="62">
        <v>0</v>
      </c>
      <c r="Q568" s="62">
        <v>0</v>
      </c>
      <c r="R568" s="62">
        <v>0</v>
      </c>
      <c r="S568" s="62">
        <v>0</v>
      </c>
      <c r="T568" s="62">
        <v>0</v>
      </c>
      <c r="U568" s="62">
        <v>0</v>
      </c>
      <c r="V568" s="62">
        <v>0</v>
      </c>
      <c r="W568" s="62">
        <v>0</v>
      </c>
      <c r="X568" s="62">
        <v>26</v>
      </c>
      <c r="Y568" s="62">
        <v>21</v>
      </c>
      <c r="Z568" s="62">
        <v>17</v>
      </c>
      <c r="AA568" s="62">
        <v>17</v>
      </c>
      <c r="AB568" s="62">
        <v>0</v>
      </c>
      <c r="AC568" s="62">
        <v>0</v>
      </c>
      <c r="AD568" s="62">
        <v>0</v>
      </c>
      <c r="AE568" s="62">
        <v>41</v>
      </c>
      <c r="AF568" s="62">
        <v>40</v>
      </c>
      <c r="AG568" s="62">
        <v>10</v>
      </c>
      <c r="AH568" s="62" t="s">
        <v>290</v>
      </c>
      <c r="AI568" s="62">
        <v>0</v>
      </c>
      <c r="AJ568" s="62" t="s">
        <v>290</v>
      </c>
      <c r="AK568" s="62" t="s">
        <v>290</v>
      </c>
      <c r="AL568" s="62">
        <v>0</v>
      </c>
      <c r="AM568" s="62">
        <v>0</v>
      </c>
      <c r="AN568" s="62">
        <v>71</v>
      </c>
      <c r="AO568" s="62" t="s">
        <v>290</v>
      </c>
      <c r="AP568" s="62">
        <v>81</v>
      </c>
      <c r="AQ568" s="62">
        <v>14</v>
      </c>
    </row>
    <row r="569" spans="1:43">
      <c r="A569" s="116" t="s">
        <v>3139</v>
      </c>
      <c r="B569" s="117" t="s">
        <v>1762</v>
      </c>
      <c r="C569" s="117" t="s">
        <v>6691</v>
      </c>
      <c r="D569" s="117" t="s">
        <v>3142</v>
      </c>
      <c r="E569" s="117" t="s">
        <v>3143</v>
      </c>
      <c r="F569" s="62" t="s">
        <v>288</v>
      </c>
      <c r="G569" s="117" t="s">
        <v>6692</v>
      </c>
      <c r="H569" s="117" t="s">
        <v>6693</v>
      </c>
      <c r="I569" s="117" t="s">
        <v>168</v>
      </c>
      <c r="J569" s="62">
        <v>10</v>
      </c>
      <c r="K569" s="62">
        <v>3.5</v>
      </c>
      <c r="L569" s="62">
        <v>2</v>
      </c>
      <c r="M569" s="62">
        <v>15.5</v>
      </c>
      <c r="N569" s="62">
        <v>24</v>
      </c>
      <c r="O569" s="62">
        <v>16</v>
      </c>
      <c r="P569" s="62">
        <v>17</v>
      </c>
      <c r="Q569" s="62">
        <v>15</v>
      </c>
      <c r="R569" s="62">
        <v>15</v>
      </c>
      <c r="S569" s="62">
        <v>14</v>
      </c>
      <c r="T569" s="62">
        <v>12</v>
      </c>
      <c r="U569" s="62" t="s">
        <v>290</v>
      </c>
      <c r="V569" s="62">
        <v>17</v>
      </c>
      <c r="W569" s="62">
        <v>10</v>
      </c>
      <c r="X569" s="62">
        <v>0</v>
      </c>
      <c r="Y569" s="62">
        <v>0</v>
      </c>
      <c r="Z569" s="62">
        <v>0</v>
      </c>
      <c r="AA569" s="62">
        <v>0</v>
      </c>
      <c r="AB569" s="62">
        <v>0</v>
      </c>
      <c r="AC569" s="62">
        <v>0</v>
      </c>
      <c r="AD569" s="62">
        <v>0</v>
      </c>
      <c r="AE569" s="62">
        <v>70</v>
      </c>
      <c r="AF569" s="62">
        <v>78</v>
      </c>
      <c r="AG569" s="62">
        <v>0</v>
      </c>
      <c r="AH569" s="62">
        <v>0</v>
      </c>
      <c r="AI569" s="62">
        <v>0</v>
      </c>
      <c r="AJ569" s="62">
        <v>0</v>
      </c>
      <c r="AK569" s="62">
        <v>0</v>
      </c>
      <c r="AL569" s="62">
        <v>19</v>
      </c>
      <c r="AM569" s="62">
        <v>0</v>
      </c>
      <c r="AN569" s="62">
        <v>128</v>
      </c>
      <c r="AO569" s="62" t="s">
        <v>290</v>
      </c>
      <c r="AP569" s="62">
        <v>148</v>
      </c>
      <c r="AQ569" s="62">
        <v>25</v>
      </c>
    </row>
    <row r="570" spans="1:43">
      <c r="A570" s="116" t="s">
        <v>3145</v>
      </c>
      <c r="B570" s="117" t="s">
        <v>3146</v>
      </c>
      <c r="C570" s="117" t="s">
        <v>6694</v>
      </c>
      <c r="D570" s="117" t="s">
        <v>3148</v>
      </c>
      <c r="E570" s="117" t="s">
        <v>3149</v>
      </c>
      <c r="F570" s="62" t="s">
        <v>288</v>
      </c>
      <c r="G570" s="117" t="s">
        <v>6695</v>
      </c>
      <c r="H570" s="117" t="s">
        <v>6696</v>
      </c>
      <c r="I570" s="117" t="s">
        <v>169</v>
      </c>
      <c r="J570" s="62">
        <v>17.2</v>
      </c>
      <c r="K570" s="62">
        <v>13.4</v>
      </c>
      <c r="L570" s="62">
        <v>3</v>
      </c>
      <c r="M570" s="62">
        <v>33.6</v>
      </c>
      <c r="N570" s="62">
        <v>122</v>
      </c>
      <c r="O570" s="62">
        <v>32</v>
      </c>
      <c r="P570" s="62">
        <v>27</v>
      </c>
      <c r="Q570" s="62">
        <v>38</v>
      </c>
      <c r="R570" s="62">
        <v>18</v>
      </c>
      <c r="S570" s="62">
        <v>35</v>
      </c>
      <c r="T570" s="62">
        <v>30</v>
      </c>
      <c r="U570" s="62">
        <v>27</v>
      </c>
      <c r="V570" s="62">
        <v>24</v>
      </c>
      <c r="W570" s="62">
        <v>21</v>
      </c>
      <c r="X570" s="62">
        <v>0</v>
      </c>
      <c r="Y570" s="62">
        <v>0</v>
      </c>
      <c r="Z570" s="62">
        <v>0</v>
      </c>
      <c r="AA570" s="62">
        <v>0</v>
      </c>
      <c r="AB570" s="62">
        <v>0</v>
      </c>
      <c r="AC570" s="62">
        <v>0</v>
      </c>
      <c r="AD570" s="62">
        <v>0</v>
      </c>
      <c r="AE570" s="62">
        <v>212</v>
      </c>
      <c r="AF570" s="62">
        <v>162</v>
      </c>
      <c r="AG570" s="62">
        <v>0</v>
      </c>
      <c r="AH570" s="62">
        <v>0</v>
      </c>
      <c r="AI570" s="62">
        <v>0</v>
      </c>
      <c r="AJ570" s="62" t="s">
        <v>290</v>
      </c>
      <c r="AK570" s="62" t="s">
        <v>290</v>
      </c>
      <c r="AL570" s="62">
        <v>0</v>
      </c>
      <c r="AM570" s="62">
        <v>0</v>
      </c>
      <c r="AN570" s="62">
        <v>353</v>
      </c>
      <c r="AO570" s="62">
        <v>16</v>
      </c>
      <c r="AP570" s="62">
        <v>374</v>
      </c>
      <c r="AQ570" s="62">
        <v>0</v>
      </c>
    </row>
    <row r="571" spans="1:43">
      <c r="A571" s="116" t="s">
        <v>3151</v>
      </c>
      <c r="B571" s="117" t="s">
        <v>319</v>
      </c>
      <c r="C571" s="117" t="s">
        <v>6697</v>
      </c>
      <c r="D571" s="117" t="s">
        <v>3154</v>
      </c>
      <c r="E571" s="117" t="s">
        <v>3155</v>
      </c>
      <c r="F571" s="62" t="s">
        <v>288</v>
      </c>
      <c r="G571" s="117" t="s">
        <v>6698</v>
      </c>
      <c r="H571" s="117" t="s">
        <v>6699</v>
      </c>
      <c r="I571" s="117" t="s">
        <v>169</v>
      </c>
      <c r="J571" s="62">
        <v>10</v>
      </c>
      <c r="K571" s="62">
        <v>2.5</v>
      </c>
      <c r="L571" s="62">
        <v>1</v>
      </c>
      <c r="M571" s="62">
        <v>13.5</v>
      </c>
      <c r="N571" s="62">
        <v>0</v>
      </c>
      <c r="O571" s="62">
        <v>17</v>
      </c>
      <c r="P571" s="62">
        <v>16</v>
      </c>
      <c r="Q571" s="62">
        <v>18</v>
      </c>
      <c r="R571" s="62">
        <v>14</v>
      </c>
      <c r="S571" s="62">
        <v>14</v>
      </c>
      <c r="T571" s="62">
        <v>15</v>
      </c>
      <c r="U571" s="62">
        <v>17</v>
      </c>
      <c r="V571" s="62">
        <v>18</v>
      </c>
      <c r="W571" s="62">
        <v>19</v>
      </c>
      <c r="X571" s="62">
        <v>0</v>
      </c>
      <c r="Y571" s="62">
        <v>0</v>
      </c>
      <c r="Z571" s="62">
        <v>0</v>
      </c>
      <c r="AA571" s="62">
        <v>0</v>
      </c>
      <c r="AB571" s="62">
        <v>0</v>
      </c>
      <c r="AC571" s="62">
        <v>0</v>
      </c>
      <c r="AD571" s="62">
        <v>0</v>
      </c>
      <c r="AE571" s="62">
        <v>89</v>
      </c>
      <c r="AF571" s="62">
        <v>59</v>
      </c>
      <c r="AG571" s="62">
        <v>0</v>
      </c>
      <c r="AH571" s="62">
        <v>0</v>
      </c>
      <c r="AI571" s="62">
        <v>0</v>
      </c>
      <c r="AJ571" s="62">
        <v>0</v>
      </c>
      <c r="AK571" s="62">
        <v>0</v>
      </c>
      <c r="AL571" s="62">
        <v>61</v>
      </c>
      <c r="AM571" s="62">
        <v>0</v>
      </c>
      <c r="AN571" s="62">
        <v>81</v>
      </c>
      <c r="AO571" s="62" t="s">
        <v>290</v>
      </c>
      <c r="AP571" s="62">
        <v>148</v>
      </c>
      <c r="AQ571" s="62">
        <v>36</v>
      </c>
    </row>
    <row r="572" spans="1:43">
      <c r="A572" s="116" t="s">
        <v>3157</v>
      </c>
      <c r="B572" s="117" t="s">
        <v>3158</v>
      </c>
      <c r="C572" s="117" t="s">
        <v>6700</v>
      </c>
      <c r="D572" s="117" t="s">
        <v>3161</v>
      </c>
      <c r="E572" s="117" t="s">
        <v>3149</v>
      </c>
      <c r="F572" s="62" t="s">
        <v>288</v>
      </c>
      <c r="G572" s="117" t="s">
        <v>6701</v>
      </c>
      <c r="H572" s="117" t="s">
        <v>6702</v>
      </c>
      <c r="I572" s="117" t="s">
        <v>169</v>
      </c>
      <c r="J572" s="62">
        <v>38.200000000000003</v>
      </c>
      <c r="K572" s="62">
        <v>21.8</v>
      </c>
      <c r="L572" s="62">
        <v>4</v>
      </c>
      <c r="M572" s="62">
        <v>64</v>
      </c>
      <c r="N572" s="62">
        <v>58</v>
      </c>
      <c r="O572" s="62">
        <v>33</v>
      </c>
      <c r="P572" s="62">
        <v>31</v>
      </c>
      <c r="Q572" s="62">
        <v>28</v>
      </c>
      <c r="R572" s="62">
        <v>23</v>
      </c>
      <c r="S572" s="62">
        <v>33</v>
      </c>
      <c r="T572" s="62">
        <v>31</v>
      </c>
      <c r="U572" s="62">
        <v>29</v>
      </c>
      <c r="V572" s="62">
        <v>25</v>
      </c>
      <c r="W572" s="62">
        <v>29</v>
      </c>
      <c r="X572" s="62">
        <v>23</v>
      </c>
      <c r="Y572" s="62">
        <v>27</v>
      </c>
      <c r="Z572" s="62">
        <v>16</v>
      </c>
      <c r="AA572" s="62">
        <v>26</v>
      </c>
      <c r="AB572" s="62">
        <v>0</v>
      </c>
      <c r="AC572" s="62">
        <v>0</v>
      </c>
      <c r="AD572" s="62">
        <v>0</v>
      </c>
      <c r="AE572" s="62">
        <v>231</v>
      </c>
      <c r="AF572" s="62">
        <v>254</v>
      </c>
      <c r="AG572" s="62">
        <v>13</v>
      </c>
      <c r="AH572" s="62">
        <v>14</v>
      </c>
      <c r="AI572" s="62" t="s">
        <v>290</v>
      </c>
      <c r="AJ572" s="62" t="s">
        <v>290</v>
      </c>
      <c r="AK572" s="62">
        <v>10</v>
      </c>
      <c r="AL572" s="62">
        <v>26</v>
      </c>
      <c r="AM572" s="62">
        <v>0</v>
      </c>
      <c r="AN572" s="62">
        <v>395</v>
      </c>
      <c r="AO572" s="62">
        <v>44</v>
      </c>
      <c r="AP572" s="62">
        <v>485</v>
      </c>
      <c r="AQ572" s="62">
        <v>76</v>
      </c>
    </row>
    <row r="573" spans="1:43">
      <c r="A573" s="116" t="s">
        <v>3162</v>
      </c>
      <c r="B573" s="117" t="s">
        <v>3163</v>
      </c>
      <c r="C573" s="117" t="s">
        <v>6703</v>
      </c>
      <c r="D573" s="117" t="s">
        <v>3166</v>
      </c>
      <c r="E573" s="117" t="s">
        <v>3149</v>
      </c>
      <c r="F573" s="62" t="s">
        <v>288</v>
      </c>
      <c r="G573" s="117" t="s">
        <v>6704</v>
      </c>
      <c r="H573" s="117" t="s">
        <v>6705</v>
      </c>
      <c r="I573" s="117" t="s">
        <v>169</v>
      </c>
      <c r="J573" s="62">
        <v>14.5</v>
      </c>
      <c r="K573" s="62">
        <v>5</v>
      </c>
      <c r="L573" s="62">
        <v>4</v>
      </c>
      <c r="M573" s="62">
        <v>23.5</v>
      </c>
      <c r="N573" s="62">
        <v>0</v>
      </c>
      <c r="O573" s="62">
        <v>0</v>
      </c>
      <c r="P573" s="62">
        <v>0</v>
      </c>
      <c r="Q573" s="62">
        <v>0</v>
      </c>
      <c r="R573" s="62">
        <v>0</v>
      </c>
      <c r="S573" s="62">
        <v>0</v>
      </c>
      <c r="T573" s="62">
        <v>0</v>
      </c>
      <c r="U573" s="62">
        <v>0</v>
      </c>
      <c r="V573" s="62">
        <v>11</v>
      </c>
      <c r="W573" s="62">
        <v>22</v>
      </c>
      <c r="X573" s="62">
        <v>45</v>
      </c>
      <c r="Y573" s="62">
        <v>41</v>
      </c>
      <c r="Z573" s="62">
        <v>43</v>
      </c>
      <c r="AA573" s="62">
        <v>24</v>
      </c>
      <c r="AB573" s="62">
        <v>0</v>
      </c>
      <c r="AC573" s="62">
        <v>0</v>
      </c>
      <c r="AD573" s="62">
        <v>0</v>
      </c>
      <c r="AE573" s="62">
        <v>83</v>
      </c>
      <c r="AF573" s="62">
        <v>103</v>
      </c>
      <c r="AG573" s="62">
        <v>25</v>
      </c>
      <c r="AH573" s="62" t="s">
        <v>290</v>
      </c>
      <c r="AI573" s="62">
        <v>0</v>
      </c>
      <c r="AJ573" s="62" t="s">
        <v>290</v>
      </c>
      <c r="AK573" s="62" t="s">
        <v>290</v>
      </c>
      <c r="AL573" s="62">
        <v>14</v>
      </c>
      <c r="AM573" s="62">
        <v>0</v>
      </c>
      <c r="AN573" s="62">
        <v>143</v>
      </c>
      <c r="AO573" s="62">
        <v>19</v>
      </c>
      <c r="AP573" s="62">
        <v>186</v>
      </c>
      <c r="AQ573" s="62">
        <v>0</v>
      </c>
    </row>
    <row r="574" spans="1:43">
      <c r="A574" s="116" t="s">
        <v>3167</v>
      </c>
      <c r="B574" s="117" t="s">
        <v>6706</v>
      </c>
      <c r="C574" s="117" t="s">
        <v>6707</v>
      </c>
      <c r="D574" s="117" t="s">
        <v>3170</v>
      </c>
      <c r="E574" s="117" t="s">
        <v>3149</v>
      </c>
      <c r="F574" s="62" t="s">
        <v>288</v>
      </c>
      <c r="G574" s="117" t="s">
        <v>6708</v>
      </c>
      <c r="H574" s="117" t="s">
        <v>6709</v>
      </c>
      <c r="I574" s="117" t="s">
        <v>169</v>
      </c>
      <c r="J574" s="62">
        <v>11</v>
      </c>
      <c r="K574" s="62">
        <v>6</v>
      </c>
      <c r="L574" s="62">
        <v>3</v>
      </c>
      <c r="M574" s="62">
        <v>20</v>
      </c>
      <c r="N574" s="62">
        <v>0</v>
      </c>
      <c r="O574" s="62" t="s">
        <v>290</v>
      </c>
      <c r="P574" s="62" t="s">
        <v>290</v>
      </c>
      <c r="Q574" s="62" t="s">
        <v>290</v>
      </c>
      <c r="R574" s="62" t="s">
        <v>290</v>
      </c>
      <c r="S574" s="62" t="s">
        <v>290</v>
      </c>
      <c r="T574" s="62" t="s">
        <v>290</v>
      </c>
      <c r="U574" s="62" t="s">
        <v>290</v>
      </c>
      <c r="V574" s="62" t="s">
        <v>290</v>
      </c>
      <c r="W574" s="62" t="s">
        <v>290</v>
      </c>
      <c r="X574" s="62" t="s">
        <v>290</v>
      </c>
      <c r="Y574" s="62" t="s">
        <v>290</v>
      </c>
      <c r="Z574" s="62" t="s">
        <v>290</v>
      </c>
      <c r="AA574" s="62" t="s">
        <v>290</v>
      </c>
      <c r="AB574" s="62">
        <v>0</v>
      </c>
      <c r="AC574" s="62">
        <v>0</v>
      </c>
      <c r="AD574" s="62">
        <v>0</v>
      </c>
      <c r="AE574" s="62">
        <v>29</v>
      </c>
      <c r="AF574" s="62">
        <v>28</v>
      </c>
      <c r="AG574" s="62" t="s">
        <v>290</v>
      </c>
      <c r="AH574" s="62" t="s">
        <v>290</v>
      </c>
      <c r="AI574" s="62" t="s">
        <v>290</v>
      </c>
      <c r="AJ574" s="62" t="s">
        <v>290</v>
      </c>
      <c r="AK574" s="62" t="s">
        <v>290</v>
      </c>
      <c r="AL574" s="62">
        <v>0</v>
      </c>
      <c r="AM574" s="62">
        <v>0</v>
      </c>
      <c r="AN574" s="62">
        <v>35</v>
      </c>
      <c r="AO574" s="62">
        <v>14</v>
      </c>
      <c r="AP574" s="62">
        <v>57</v>
      </c>
      <c r="AQ574" s="62">
        <v>30</v>
      </c>
    </row>
    <row r="575" spans="1:43">
      <c r="A575" s="116" t="s">
        <v>3171</v>
      </c>
      <c r="B575" s="117" t="s">
        <v>3172</v>
      </c>
      <c r="C575" s="117" t="s">
        <v>6710</v>
      </c>
      <c r="D575" s="117" t="s">
        <v>6711</v>
      </c>
      <c r="E575" s="117" t="s">
        <v>3175</v>
      </c>
      <c r="F575" s="62" t="s">
        <v>288</v>
      </c>
      <c r="G575" s="117" t="s">
        <v>6712</v>
      </c>
      <c r="H575" s="117" t="s">
        <v>6713</v>
      </c>
      <c r="I575" s="117" t="s">
        <v>170</v>
      </c>
      <c r="J575" s="62">
        <v>7</v>
      </c>
      <c r="K575" s="62">
        <v>4</v>
      </c>
      <c r="L575" s="62">
        <v>3</v>
      </c>
      <c r="M575" s="62">
        <v>14</v>
      </c>
      <c r="N575" s="62">
        <v>17</v>
      </c>
      <c r="O575" s="62" t="s">
        <v>290</v>
      </c>
      <c r="P575" s="62">
        <v>11</v>
      </c>
      <c r="Q575" s="62" t="s">
        <v>290</v>
      </c>
      <c r="R575" s="62">
        <v>10</v>
      </c>
      <c r="S575" s="62" t="s">
        <v>290</v>
      </c>
      <c r="T575" s="62" t="s">
        <v>290</v>
      </c>
      <c r="U575" s="62" t="s">
        <v>290</v>
      </c>
      <c r="V575" s="62">
        <v>0</v>
      </c>
      <c r="W575" s="62">
        <v>0</v>
      </c>
      <c r="X575" s="62">
        <v>0</v>
      </c>
      <c r="Y575" s="62">
        <v>0</v>
      </c>
      <c r="Z575" s="62">
        <v>0</v>
      </c>
      <c r="AA575" s="62">
        <v>0</v>
      </c>
      <c r="AB575" s="62">
        <v>0</v>
      </c>
      <c r="AC575" s="62">
        <v>0</v>
      </c>
      <c r="AD575" s="62">
        <v>0</v>
      </c>
      <c r="AE575" s="62">
        <v>37</v>
      </c>
      <c r="AF575" s="62">
        <v>30</v>
      </c>
      <c r="AG575" s="62">
        <v>0</v>
      </c>
      <c r="AH575" s="62">
        <v>0</v>
      </c>
      <c r="AI575" s="62">
        <v>0</v>
      </c>
      <c r="AJ575" s="62">
        <v>0</v>
      </c>
      <c r="AK575" s="62" t="s">
        <v>290</v>
      </c>
      <c r="AL575" s="62">
        <v>0</v>
      </c>
      <c r="AM575" s="62">
        <v>0</v>
      </c>
      <c r="AN575" s="62">
        <v>66</v>
      </c>
      <c r="AO575" s="62">
        <v>0</v>
      </c>
      <c r="AP575" s="62">
        <v>67</v>
      </c>
      <c r="AQ575" s="62">
        <v>10</v>
      </c>
    </row>
    <row r="576" spans="1:43">
      <c r="A576" s="118" t="s">
        <v>6714</v>
      </c>
      <c r="B576" s="117" t="s">
        <v>2721</v>
      </c>
      <c r="C576" s="117" t="s">
        <v>6715</v>
      </c>
      <c r="D576" s="117" t="s">
        <v>3178</v>
      </c>
      <c r="E576" s="117" t="s">
        <v>3179</v>
      </c>
      <c r="F576" s="62" t="s">
        <v>288</v>
      </c>
      <c r="G576" s="117" t="s">
        <v>6716</v>
      </c>
      <c r="H576" s="117" t="s">
        <v>6717</v>
      </c>
      <c r="I576" s="117" t="s">
        <v>171</v>
      </c>
      <c r="J576" s="62">
        <v>9</v>
      </c>
      <c r="K576" s="62">
        <v>7</v>
      </c>
      <c r="L576" s="62">
        <v>3</v>
      </c>
      <c r="M576" s="62">
        <v>20</v>
      </c>
      <c r="N576" s="62">
        <v>31</v>
      </c>
      <c r="O576" s="62">
        <v>21</v>
      </c>
      <c r="P576" s="62">
        <v>23</v>
      </c>
      <c r="Q576" s="62">
        <v>25</v>
      </c>
      <c r="R576" s="62">
        <v>22</v>
      </c>
      <c r="S576" s="62">
        <v>21</v>
      </c>
      <c r="T576" s="62">
        <v>15</v>
      </c>
      <c r="U576" s="62" t="s">
        <v>290</v>
      </c>
      <c r="V576" s="62">
        <v>0</v>
      </c>
      <c r="W576" s="62">
        <v>0</v>
      </c>
      <c r="X576" s="62">
        <v>0</v>
      </c>
      <c r="Y576" s="62">
        <v>0</v>
      </c>
      <c r="Z576" s="62">
        <v>0</v>
      </c>
      <c r="AA576" s="62">
        <v>0</v>
      </c>
      <c r="AB576" s="62">
        <v>0</v>
      </c>
      <c r="AC576" s="62">
        <v>0</v>
      </c>
      <c r="AD576" s="62">
        <v>0</v>
      </c>
      <c r="AE576" s="62">
        <v>80</v>
      </c>
      <c r="AF576" s="62">
        <v>86</v>
      </c>
      <c r="AG576" s="62">
        <v>0</v>
      </c>
      <c r="AH576" s="62">
        <v>0</v>
      </c>
      <c r="AI576" s="62">
        <v>0</v>
      </c>
      <c r="AJ576" s="62" t="s">
        <v>290</v>
      </c>
      <c r="AK576" s="62" t="s">
        <v>290</v>
      </c>
      <c r="AL576" s="62" t="s">
        <v>290</v>
      </c>
      <c r="AM576" s="62">
        <v>0</v>
      </c>
      <c r="AN576" s="62">
        <v>153</v>
      </c>
      <c r="AO576" s="62" t="s">
        <v>290</v>
      </c>
      <c r="AP576" s="62">
        <v>166</v>
      </c>
      <c r="AQ576" s="62">
        <v>0</v>
      </c>
    </row>
    <row r="577" spans="1:43">
      <c r="A577" s="116" t="s">
        <v>3181</v>
      </c>
      <c r="B577" s="117" t="s">
        <v>3182</v>
      </c>
      <c r="C577" s="117" t="s">
        <v>6718</v>
      </c>
      <c r="D577" s="117" t="s">
        <v>3185</v>
      </c>
      <c r="E577" s="117" t="s">
        <v>3179</v>
      </c>
      <c r="F577" s="62" t="s">
        <v>288</v>
      </c>
      <c r="G577" s="117" t="s">
        <v>6719</v>
      </c>
      <c r="H577" s="117" t="s">
        <v>6720</v>
      </c>
      <c r="I577" s="117" t="s">
        <v>171</v>
      </c>
      <c r="J577" s="62">
        <v>4</v>
      </c>
      <c r="K577" s="62">
        <v>2</v>
      </c>
      <c r="L577" s="62">
        <v>4</v>
      </c>
      <c r="M577" s="62">
        <v>10</v>
      </c>
      <c r="N577" s="62">
        <v>0</v>
      </c>
      <c r="O577" s="62">
        <v>0</v>
      </c>
      <c r="P577" s="62">
        <v>0</v>
      </c>
      <c r="Q577" s="62">
        <v>0</v>
      </c>
      <c r="R577" s="62">
        <v>0</v>
      </c>
      <c r="S577" s="62">
        <v>0</v>
      </c>
      <c r="T577" s="62">
        <v>0</v>
      </c>
      <c r="U577" s="62">
        <v>0</v>
      </c>
      <c r="V577" s="62">
        <v>0</v>
      </c>
      <c r="W577" s="62">
        <v>0</v>
      </c>
      <c r="X577" s="62">
        <v>0</v>
      </c>
      <c r="Y577" s="62">
        <v>0</v>
      </c>
      <c r="Z577" s="62">
        <v>0</v>
      </c>
      <c r="AA577" s="62">
        <v>22</v>
      </c>
      <c r="AB577" s="62">
        <v>0</v>
      </c>
      <c r="AC577" s="62">
        <v>0</v>
      </c>
      <c r="AD577" s="62">
        <v>0</v>
      </c>
      <c r="AE577" s="62">
        <v>12</v>
      </c>
      <c r="AF577" s="62">
        <v>10</v>
      </c>
      <c r="AG577" s="62">
        <v>10</v>
      </c>
      <c r="AH577" s="62">
        <v>12</v>
      </c>
      <c r="AI577" s="62">
        <v>0</v>
      </c>
      <c r="AJ577" s="62">
        <v>0</v>
      </c>
      <c r="AK577" s="62" t="s">
        <v>290</v>
      </c>
      <c r="AL577" s="62">
        <v>13</v>
      </c>
      <c r="AM577" s="62">
        <v>0</v>
      </c>
      <c r="AN577" s="62" t="s">
        <v>290</v>
      </c>
      <c r="AO577" s="62">
        <v>0</v>
      </c>
      <c r="AP577" s="62">
        <v>22</v>
      </c>
      <c r="AQ577" s="62">
        <v>20</v>
      </c>
    </row>
    <row r="578" spans="1:43">
      <c r="A578" s="116" t="s">
        <v>3186</v>
      </c>
      <c r="B578" s="117" t="s">
        <v>3187</v>
      </c>
      <c r="C578" s="117" t="s">
        <v>6721</v>
      </c>
      <c r="D578" s="117" t="s">
        <v>3189</v>
      </c>
      <c r="E578" s="117" t="s">
        <v>3190</v>
      </c>
      <c r="F578" s="62" t="s">
        <v>288</v>
      </c>
      <c r="G578" s="117" t="s">
        <v>6722</v>
      </c>
      <c r="H578" s="117" t="s">
        <v>6723</v>
      </c>
      <c r="I578" s="117" t="s">
        <v>172</v>
      </c>
      <c r="J578" s="62">
        <v>16</v>
      </c>
      <c r="K578" s="62">
        <v>3</v>
      </c>
      <c r="L578" s="62">
        <v>3</v>
      </c>
      <c r="M578" s="62">
        <v>22</v>
      </c>
      <c r="N578" s="62" t="s">
        <v>290</v>
      </c>
      <c r="O578" s="62" t="s">
        <v>290</v>
      </c>
      <c r="P578" s="62" t="s">
        <v>290</v>
      </c>
      <c r="Q578" s="62">
        <v>10</v>
      </c>
      <c r="R578" s="62">
        <v>15</v>
      </c>
      <c r="S578" s="62" t="s">
        <v>290</v>
      </c>
      <c r="T578" s="62">
        <v>10</v>
      </c>
      <c r="U578" s="62" t="s">
        <v>290</v>
      </c>
      <c r="V578" s="62" t="s">
        <v>290</v>
      </c>
      <c r="W578" s="62" t="s">
        <v>290</v>
      </c>
      <c r="X578" s="62" t="s">
        <v>290</v>
      </c>
      <c r="Y578" s="62" t="s">
        <v>290</v>
      </c>
      <c r="Z578" s="62" t="s">
        <v>290</v>
      </c>
      <c r="AA578" s="62" t="s">
        <v>290</v>
      </c>
      <c r="AB578" s="62">
        <v>0</v>
      </c>
      <c r="AC578" s="62">
        <v>0</v>
      </c>
      <c r="AD578" s="62">
        <v>0</v>
      </c>
      <c r="AE578" s="62">
        <v>51</v>
      </c>
      <c r="AF578" s="62">
        <v>47</v>
      </c>
      <c r="AG578" s="62" t="s">
        <v>290</v>
      </c>
      <c r="AH578" s="62" t="s">
        <v>290</v>
      </c>
      <c r="AI578" s="62">
        <v>0</v>
      </c>
      <c r="AJ578" s="62" t="s">
        <v>290</v>
      </c>
      <c r="AK578" s="62" t="s">
        <v>290</v>
      </c>
      <c r="AL578" s="62" t="s">
        <v>290</v>
      </c>
      <c r="AM578" s="62">
        <v>0</v>
      </c>
      <c r="AN578" s="62">
        <v>91</v>
      </c>
      <c r="AO578" s="62" t="s">
        <v>290</v>
      </c>
      <c r="AP578" s="62">
        <v>98</v>
      </c>
      <c r="AQ578" s="62">
        <v>25</v>
      </c>
    </row>
    <row r="579" spans="1:43">
      <c r="A579" s="116" t="s">
        <v>4725</v>
      </c>
      <c r="B579" s="117" t="s">
        <v>4726</v>
      </c>
      <c r="C579" s="117" t="s">
        <v>6724</v>
      </c>
      <c r="D579" s="117" t="s">
        <v>4728</v>
      </c>
      <c r="E579" s="117" t="s">
        <v>3662</v>
      </c>
      <c r="F579" s="62" t="s">
        <v>288</v>
      </c>
      <c r="G579" s="117" t="s">
        <v>6725</v>
      </c>
      <c r="H579" s="117" t="s">
        <v>6726</v>
      </c>
      <c r="I579" s="117" t="s">
        <v>173</v>
      </c>
      <c r="J579" s="62">
        <v>24</v>
      </c>
      <c r="K579" s="62">
        <v>22</v>
      </c>
      <c r="L579" s="62">
        <v>4</v>
      </c>
      <c r="M579" s="62">
        <v>50</v>
      </c>
      <c r="N579" s="62">
        <v>0</v>
      </c>
      <c r="O579" s="62">
        <v>0</v>
      </c>
      <c r="P579" s="62">
        <v>0</v>
      </c>
      <c r="Q579" s="62">
        <v>0</v>
      </c>
      <c r="R579" s="62">
        <v>0</v>
      </c>
      <c r="S579" s="62">
        <v>0</v>
      </c>
      <c r="T579" s="62">
        <v>0</v>
      </c>
      <c r="U579" s="62">
        <v>0</v>
      </c>
      <c r="V579" s="62">
        <v>0</v>
      </c>
      <c r="W579" s="62">
        <v>0</v>
      </c>
      <c r="X579" s="62">
        <v>60</v>
      </c>
      <c r="Y579" s="62">
        <v>68</v>
      </c>
      <c r="Z579" s="62">
        <v>68</v>
      </c>
      <c r="AA579" s="62">
        <v>64</v>
      </c>
      <c r="AB579" s="62">
        <v>0</v>
      </c>
      <c r="AC579" s="62">
        <v>0</v>
      </c>
      <c r="AD579" s="62">
        <v>0</v>
      </c>
      <c r="AE579" s="62">
        <v>150</v>
      </c>
      <c r="AF579" s="62">
        <v>110</v>
      </c>
      <c r="AG579" s="62">
        <v>0</v>
      </c>
      <c r="AH579" s="62">
        <v>0</v>
      </c>
      <c r="AI579" s="62">
        <v>0</v>
      </c>
      <c r="AJ579" s="62">
        <v>44</v>
      </c>
      <c r="AK579" s="62" t="s">
        <v>290</v>
      </c>
      <c r="AL579" s="62">
        <v>31</v>
      </c>
      <c r="AM579" s="62" t="s">
        <v>290</v>
      </c>
      <c r="AN579" s="62">
        <v>178</v>
      </c>
      <c r="AO579" s="62" t="s">
        <v>290</v>
      </c>
      <c r="AP579" s="62">
        <v>260</v>
      </c>
      <c r="AQ579" s="62">
        <v>0</v>
      </c>
    </row>
    <row r="580" spans="1:43">
      <c r="A580" s="116" t="s">
        <v>3197</v>
      </c>
      <c r="B580" s="117" t="s">
        <v>2370</v>
      </c>
      <c r="C580" s="117" t="s">
        <v>6727</v>
      </c>
      <c r="D580" s="117" t="s">
        <v>3198</v>
      </c>
      <c r="E580" s="117" t="s">
        <v>3199</v>
      </c>
      <c r="F580" s="62" t="s">
        <v>288</v>
      </c>
      <c r="G580" s="117" t="s">
        <v>6728</v>
      </c>
      <c r="H580" s="117" t="s">
        <v>6729</v>
      </c>
      <c r="I580" s="117" t="s">
        <v>174</v>
      </c>
      <c r="J580" s="62">
        <v>10</v>
      </c>
      <c r="K580" s="62">
        <v>4</v>
      </c>
      <c r="L580" s="62">
        <v>1</v>
      </c>
      <c r="M580" s="62">
        <v>15</v>
      </c>
      <c r="N580" s="62">
        <v>0</v>
      </c>
      <c r="O580" s="62">
        <v>23</v>
      </c>
      <c r="P580" s="62">
        <v>16</v>
      </c>
      <c r="Q580" s="62">
        <v>18</v>
      </c>
      <c r="R580" s="62">
        <v>21</v>
      </c>
      <c r="S580" s="62">
        <v>15</v>
      </c>
      <c r="T580" s="62">
        <v>18</v>
      </c>
      <c r="U580" s="62">
        <v>11</v>
      </c>
      <c r="V580" s="62">
        <v>0</v>
      </c>
      <c r="W580" s="62">
        <v>0</v>
      </c>
      <c r="X580" s="62">
        <v>0</v>
      </c>
      <c r="Y580" s="62">
        <v>0</v>
      </c>
      <c r="Z580" s="62">
        <v>0</v>
      </c>
      <c r="AA580" s="62">
        <v>0</v>
      </c>
      <c r="AB580" s="62">
        <v>0</v>
      </c>
      <c r="AC580" s="62">
        <v>0</v>
      </c>
      <c r="AD580" s="62">
        <v>0</v>
      </c>
      <c r="AE580" s="62">
        <v>54</v>
      </c>
      <c r="AF580" s="62">
        <v>68</v>
      </c>
      <c r="AG580" s="62">
        <v>0</v>
      </c>
      <c r="AH580" s="62">
        <v>0</v>
      </c>
      <c r="AI580" s="62">
        <v>0</v>
      </c>
      <c r="AJ580" s="62">
        <v>0</v>
      </c>
      <c r="AK580" s="62">
        <v>0</v>
      </c>
      <c r="AL580" s="62" t="s">
        <v>290</v>
      </c>
      <c r="AM580" s="62">
        <v>0</v>
      </c>
      <c r="AN580" s="62">
        <v>113</v>
      </c>
      <c r="AO580" s="62">
        <v>0</v>
      </c>
      <c r="AP580" s="62">
        <v>122</v>
      </c>
      <c r="AQ580" s="62">
        <v>10</v>
      </c>
    </row>
    <row r="581" spans="1:43">
      <c r="A581" s="116" t="s">
        <v>3201</v>
      </c>
      <c r="B581" s="117" t="s">
        <v>2928</v>
      </c>
      <c r="C581" s="117" t="s">
        <v>6730</v>
      </c>
      <c r="D581" s="117" t="s">
        <v>3204</v>
      </c>
      <c r="E581" s="117" t="s">
        <v>3205</v>
      </c>
      <c r="F581" s="62" t="s">
        <v>288</v>
      </c>
      <c r="G581" s="117" t="s">
        <v>6731</v>
      </c>
      <c r="H581" s="117" t="s">
        <v>6732</v>
      </c>
      <c r="I581" s="117" t="s">
        <v>174</v>
      </c>
      <c r="J581" s="62">
        <v>18.100000000000001</v>
      </c>
      <c r="K581" s="62">
        <v>3.1</v>
      </c>
      <c r="L581" s="62">
        <v>1</v>
      </c>
      <c r="M581" s="62">
        <v>22.2</v>
      </c>
      <c r="N581" s="62">
        <v>15</v>
      </c>
      <c r="O581" s="62">
        <v>11</v>
      </c>
      <c r="P581" s="62" t="s">
        <v>290</v>
      </c>
      <c r="Q581" s="62" t="s">
        <v>290</v>
      </c>
      <c r="R581" s="62" t="s">
        <v>290</v>
      </c>
      <c r="S581" s="62" t="s">
        <v>290</v>
      </c>
      <c r="T581" s="62" t="s">
        <v>290</v>
      </c>
      <c r="U581" s="62" t="s">
        <v>290</v>
      </c>
      <c r="V581" s="62" t="s">
        <v>290</v>
      </c>
      <c r="W581" s="62" t="s">
        <v>290</v>
      </c>
      <c r="X581" s="62">
        <v>0</v>
      </c>
      <c r="Y581" s="62">
        <v>0</v>
      </c>
      <c r="Z581" s="62">
        <v>0</v>
      </c>
      <c r="AA581" s="62">
        <v>0</v>
      </c>
      <c r="AB581" s="62">
        <v>0</v>
      </c>
      <c r="AC581" s="62">
        <v>0</v>
      </c>
      <c r="AD581" s="62">
        <v>0</v>
      </c>
      <c r="AE581" s="62">
        <v>36</v>
      </c>
      <c r="AF581" s="62">
        <v>53</v>
      </c>
      <c r="AG581" s="62">
        <v>0</v>
      </c>
      <c r="AH581" s="62">
        <v>0</v>
      </c>
      <c r="AI581" s="62">
        <v>0</v>
      </c>
      <c r="AJ581" s="62">
        <v>0</v>
      </c>
      <c r="AK581" s="62">
        <v>0</v>
      </c>
      <c r="AL581" s="62">
        <v>17</v>
      </c>
      <c r="AM581" s="62">
        <v>0</v>
      </c>
      <c r="AN581" s="62">
        <v>68</v>
      </c>
      <c r="AO581" s="62" t="s">
        <v>290</v>
      </c>
      <c r="AP581" s="62">
        <v>89</v>
      </c>
      <c r="AQ581" s="62">
        <v>16</v>
      </c>
    </row>
    <row r="582" spans="1:43">
      <c r="A582" s="116" t="s">
        <v>3207</v>
      </c>
      <c r="B582" s="117" t="s">
        <v>446</v>
      </c>
      <c r="C582" s="117" t="s">
        <v>6733</v>
      </c>
      <c r="D582" s="117" t="s">
        <v>3210</v>
      </c>
      <c r="E582" s="117" t="s">
        <v>3211</v>
      </c>
      <c r="F582" s="62" t="s">
        <v>288</v>
      </c>
      <c r="G582" s="117" t="s">
        <v>6734</v>
      </c>
      <c r="H582" s="117" t="s">
        <v>6735</v>
      </c>
      <c r="I582" s="117" t="s">
        <v>175</v>
      </c>
      <c r="J582" s="62">
        <v>6</v>
      </c>
      <c r="K582" s="62">
        <v>2.5</v>
      </c>
      <c r="L582" s="62">
        <v>1</v>
      </c>
      <c r="M582" s="62">
        <v>9.5</v>
      </c>
      <c r="N582" s="62">
        <v>45</v>
      </c>
      <c r="O582" s="62">
        <v>10</v>
      </c>
      <c r="P582" s="62">
        <v>11</v>
      </c>
      <c r="Q582" s="62" t="s">
        <v>290</v>
      </c>
      <c r="R582" s="62" t="s">
        <v>290</v>
      </c>
      <c r="S582" s="62" t="s">
        <v>290</v>
      </c>
      <c r="T582" s="62" t="s">
        <v>290</v>
      </c>
      <c r="U582" s="62" t="s">
        <v>290</v>
      </c>
      <c r="V582" s="62" t="s">
        <v>290</v>
      </c>
      <c r="W582" s="62">
        <v>0</v>
      </c>
      <c r="X582" s="62">
        <v>0</v>
      </c>
      <c r="Y582" s="62">
        <v>0</v>
      </c>
      <c r="Z582" s="62">
        <v>0</v>
      </c>
      <c r="AA582" s="62">
        <v>0</v>
      </c>
      <c r="AB582" s="62">
        <v>0</v>
      </c>
      <c r="AC582" s="62">
        <v>0</v>
      </c>
      <c r="AD582" s="62">
        <v>0</v>
      </c>
      <c r="AE582" s="62">
        <v>48</v>
      </c>
      <c r="AF582" s="62">
        <v>42</v>
      </c>
      <c r="AG582" s="62">
        <v>0</v>
      </c>
      <c r="AH582" s="62">
        <v>0</v>
      </c>
      <c r="AI582" s="62">
        <v>0</v>
      </c>
      <c r="AJ582" s="62">
        <v>0</v>
      </c>
      <c r="AK582" s="62">
        <v>0</v>
      </c>
      <c r="AL582" s="62" t="s">
        <v>290</v>
      </c>
      <c r="AM582" s="62">
        <v>0</v>
      </c>
      <c r="AN582" s="62">
        <v>86</v>
      </c>
      <c r="AO582" s="62" t="s">
        <v>290</v>
      </c>
      <c r="AP582" s="62">
        <v>90</v>
      </c>
      <c r="AQ582" s="62">
        <v>11</v>
      </c>
    </row>
    <row r="583" spans="1:43">
      <c r="A583" s="116" t="s">
        <v>3213</v>
      </c>
      <c r="B583" s="117" t="s">
        <v>3214</v>
      </c>
      <c r="C583" s="117" t="s">
        <v>6736</v>
      </c>
      <c r="D583" s="117" t="s">
        <v>3216</v>
      </c>
      <c r="E583" s="117" t="s">
        <v>3211</v>
      </c>
      <c r="F583" s="62" t="s">
        <v>288</v>
      </c>
      <c r="G583" s="117" t="s">
        <v>6737</v>
      </c>
      <c r="H583" s="117" t="s">
        <v>6738</v>
      </c>
      <c r="I583" s="117" t="s">
        <v>175</v>
      </c>
      <c r="J583" s="62">
        <v>14</v>
      </c>
      <c r="K583" s="62">
        <v>1.5</v>
      </c>
      <c r="L583" s="62">
        <v>2</v>
      </c>
      <c r="M583" s="62">
        <v>17.5</v>
      </c>
      <c r="N583" s="62">
        <v>26</v>
      </c>
      <c r="O583" s="62">
        <v>11</v>
      </c>
      <c r="P583" s="62">
        <v>21</v>
      </c>
      <c r="Q583" s="62">
        <v>19</v>
      </c>
      <c r="R583" s="62">
        <v>12</v>
      </c>
      <c r="S583" s="62">
        <v>18</v>
      </c>
      <c r="T583" s="62">
        <v>10</v>
      </c>
      <c r="U583" s="62">
        <v>11</v>
      </c>
      <c r="V583" s="62">
        <v>20</v>
      </c>
      <c r="W583" s="62">
        <v>15</v>
      </c>
      <c r="X583" s="62">
        <v>0</v>
      </c>
      <c r="Y583" s="62">
        <v>0</v>
      </c>
      <c r="Z583" s="62">
        <v>0</v>
      </c>
      <c r="AA583" s="62">
        <v>0</v>
      </c>
      <c r="AB583" s="62">
        <v>0</v>
      </c>
      <c r="AC583" s="62">
        <v>0</v>
      </c>
      <c r="AD583" s="62">
        <v>0</v>
      </c>
      <c r="AE583" s="62">
        <v>77</v>
      </c>
      <c r="AF583" s="62">
        <v>86</v>
      </c>
      <c r="AG583" s="62">
        <v>0</v>
      </c>
      <c r="AH583" s="62">
        <v>0</v>
      </c>
      <c r="AI583" s="62">
        <v>0</v>
      </c>
      <c r="AJ583" s="62">
        <v>10</v>
      </c>
      <c r="AK583" s="62" t="s">
        <v>290</v>
      </c>
      <c r="AL583" s="62" t="s">
        <v>290</v>
      </c>
      <c r="AM583" s="62">
        <v>0</v>
      </c>
      <c r="AN583" s="62">
        <v>127</v>
      </c>
      <c r="AO583" s="62" t="s">
        <v>290</v>
      </c>
      <c r="AP583" s="62">
        <v>163</v>
      </c>
      <c r="AQ583" s="62">
        <v>41</v>
      </c>
    </row>
    <row r="584" spans="1:43">
      <c r="A584" s="116" t="s">
        <v>4729</v>
      </c>
      <c r="B584" s="117" t="s">
        <v>4730</v>
      </c>
      <c r="C584" s="117" t="s">
        <v>6739</v>
      </c>
      <c r="D584" s="117" t="s">
        <v>4732</v>
      </c>
      <c r="E584" s="117" t="s">
        <v>3222</v>
      </c>
      <c r="F584" s="62" t="s">
        <v>288</v>
      </c>
      <c r="G584" s="117" t="s">
        <v>6740</v>
      </c>
      <c r="H584" s="117" t="s">
        <v>6741</v>
      </c>
      <c r="I584" s="117" t="s">
        <v>175</v>
      </c>
      <c r="J584" s="62">
        <v>4</v>
      </c>
      <c r="K584" s="62">
        <v>1</v>
      </c>
      <c r="L584" s="62">
        <v>1</v>
      </c>
      <c r="M584" s="62">
        <v>6</v>
      </c>
      <c r="N584" s="62">
        <v>12</v>
      </c>
      <c r="O584" s="62">
        <v>0</v>
      </c>
      <c r="P584" s="62" t="s">
        <v>290</v>
      </c>
      <c r="Q584" s="62" t="s">
        <v>290</v>
      </c>
      <c r="R584" s="62" t="s">
        <v>290</v>
      </c>
      <c r="S584" s="62" t="s">
        <v>290</v>
      </c>
      <c r="T584" s="62" t="s">
        <v>290</v>
      </c>
      <c r="U584" s="62" t="s">
        <v>290</v>
      </c>
      <c r="V584" s="62" t="s">
        <v>290</v>
      </c>
      <c r="W584" s="62">
        <v>0</v>
      </c>
      <c r="X584" s="62">
        <v>0</v>
      </c>
      <c r="Y584" s="62">
        <v>0</v>
      </c>
      <c r="Z584" s="62">
        <v>0</v>
      </c>
      <c r="AA584" s="62">
        <v>0</v>
      </c>
      <c r="AB584" s="62">
        <v>0</v>
      </c>
      <c r="AC584" s="62">
        <v>0</v>
      </c>
      <c r="AD584" s="62">
        <v>0</v>
      </c>
      <c r="AE584" s="62">
        <v>10</v>
      </c>
      <c r="AF584" s="62">
        <v>13</v>
      </c>
      <c r="AG584" s="62">
        <v>0</v>
      </c>
      <c r="AH584" s="62">
        <v>0</v>
      </c>
      <c r="AI584" s="62">
        <v>0</v>
      </c>
      <c r="AJ584" s="62">
        <v>0</v>
      </c>
      <c r="AK584" s="62">
        <v>0</v>
      </c>
      <c r="AL584" s="62">
        <v>0</v>
      </c>
      <c r="AM584" s="62">
        <v>0</v>
      </c>
      <c r="AN584" s="62">
        <v>20</v>
      </c>
      <c r="AO584" s="62" t="s">
        <v>290</v>
      </c>
      <c r="AP584" s="62">
        <v>23</v>
      </c>
      <c r="AQ584" s="62" t="s">
        <v>290</v>
      </c>
    </row>
    <row r="585" spans="1:43">
      <c r="A585" s="116" t="s">
        <v>3217</v>
      </c>
      <c r="B585" s="117" t="s">
        <v>3218</v>
      </c>
      <c r="C585" s="117" t="s">
        <v>6742</v>
      </c>
      <c r="D585" s="117" t="s">
        <v>3221</v>
      </c>
      <c r="E585" s="117" t="s">
        <v>3222</v>
      </c>
      <c r="F585" s="62" t="s">
        <v>288</v>
      </c>
      <c r="G585" s="117" t="s">
        <v>6743</v>
      </c>
      <c r="H585" s="117" t="s">
        <v>6744</v>
      </c>
      <c r="I585" s="117" t="s">
        <v>175</v>
      </c>
      <c r="J585" s="62">
        <v>21</v>
      </c>
      <c r="K585" s="62">
        <v>3</v>
      </c>
      <c r="L585" s="62">
        <v>1</v>
      </c>
      <c r="M585" s="62">
        <v>25</v>
      </c>
      <c r="N585" s="62">
        <v>10</v>
      </c>
      <c r="O585" s="62">
        <v>10</v>
      </c>
      <c r="P585" s="62">
        <v>10</v>
      </c>
      <c r="Q585" s="62">
        <v>14</v>
      </c>
      <c r="R585" s="62">
        <v>12</v>
      </c>
      <c r="S585" s="62" t="s">
        <v>290</v>
      </c>
      <c r="T585" s="62">
        <v>10</v>
      </c>
      <c r="U585" s="62">
        <v>16</v>
      </c>
      <c r="V585" s="62" t="s">
        <v>290</v>
      </c>
      <c r="W585" s="62" t="s">
        <v>290</v>
      </c>
      <c r="X585" s="62" t="s">
        <v>290</v>
      </c>
      <c r="Y585" s="62" t="s">
        <v>290</v>
      </c>
      <c r="Z585" s="62" t="s">
        <v>290</v>
      </c>
      <c r="AA585" s="62">
        <v>0</v>
      </c>
      <c r="AB585" s="62">
        <v>0</v>
      </c>
      <c r="AC585" s="62">
        <v>0</v>
      </c>
      <c r="AD585" s="62">
        <v>0</v>
      </c>
      <c r="AE585" s="62">
        <v>63</v>
      </c>
      <c r="AF585" s="62">
        <v>50</v>
      </c>
      <c r="AG585" s="62">
        <v>0</v>
      </c>
      <c r="AH585" s="62">
        <v>0</v>
      </c>
      <c r="AI585" s="62" t="s">
        <v>290</v>
      </c>
      <c r="AJ585" s="62">
        <v>0</v>
      </c>
      <c r="AK585" s="62" t="s">
        <v>290</v>
      </c>
      <c r="AL585" s="62" t="s">
        <v>290</v>
      </c>
      <c r="AM585" s="62">
        <v>0</v>
      </c>
      <c r="AN585" s="62">
        <v>88</v>
      </c>
      <c r="AO585" s="62">
        <v>16</v>
      </c>
      <c r="AP585" s="62">
        <v>113</v>
      </c>
      <c r="AQ585" s="62">
        <v>11</v>
      </c>
    </row>
    <row r="586" spans="1:43">
      <c r="A586" s="116" t="s">
        <v>3224</v>
      </c>
      <c r="B586" s="117" t="s">
        <v>3225</v>
      </c>
      <c r="C586" s="117" t="s">
        <v>6745</v>
      </c>
      <c r="D586" s="117" t="s">
        <v>3229</v>
      </c>
      <c r="E586" s="117" t="s">
        <v>3230</v>
      </c>
      <c r="F586" s="62" t="s">
        <v>288</v>
      </c>
      <c r="G586" s="117" t="s">
        <v>6746</v>
      </c>
      <c r="H586" s="117" t="s">
        <v>6747</v>
      </c>
      <c r="I586" s="117" t="s">
        <v>176</v>
      </c>
      <c r="J586" s="62">
        <v>10</v>
      </c>
      <c r="K586" s="62">
        <v>9</v>
      </c>
      <c r="L586" s="62">
        <v>3</v>
      </c>
      <c r="M586" s="62">
        <v>22</v>
      </c>
      <c r="N586" s="62">
        <v>49</v>
      </c>
      <c r="O586" s="62" t="s">
        <v>290</v>
      </c>
      <c r="P586" s="62" t="s">
        <v>290</v>
      </c>
      <c r="Q586" s="62">
        <v>13</v>
      </c>
      <c r="R586" s="62" t="s">
        <v>290</v>
      </c>
      <c r="S586" s="62" t="s">
        <v>290</v>
      </c>
      <c r="T586" s="62" t="s">
        <v>290</v>
      </c>
      <c r="U586" s="62" t="s">
        <v>290</v>
      </c>
      <c r="V586" s="62" t="s">
        <v>290</v>
      </c>
      <c r="W586" s="62" t="s">
        <v>290</v>
      </c>
      <c r="X586" s="62">
        <v>0</v>
      </c>
      <c r="Y586" s="62">
        <v>0</v>
      </c>
      <c r="Z586" s="62">
        <v>0</v>
      </c>
      <c r="AA586" s="62">
        <v>0</v>
      </c>
      <c r="AB586" s="62">
        <v>0</v>
      </c>
      <c r="AC586" s="62">
        <v>0</v>
      </c>
      <c r="AD586" s="62">
        <v>0</v>
      </c>
      <c r="AE586" s="62">
        <v>56</v>
      </c>
      <c r="AF586" s="62">
        <v>51</v>
      </c>
      <c r="AG586" s="62">
        <v>0</v>
      </c>
      <c r="AH586" s="62">
        <v>0</v>
      </c>
      <c r="AI586" s="62">
        <v>0</v>
      </c>
      <c r="AJ586" s="62" t="s">
        <v>290</v>
      </c>
      <c r="AK586" s="62">
        <v>0</v>
      </c>
      <c r="AL586" s="62">
        <v>0</v>
      </c>
      <c r="AM586" s="62">
        <v>0</v>
      </c>
      <c r="AN586" s="62">
        <v>103</v>
      </c>
      <c r="AO586" s="62" t="s">
        <v>290</v>
      </c>
      <c r="AP586" s="62">
        <v>107</v>
      </c>
      <c r="AQ586" s="62" t="s">
        <v>290</v>
      </c>
    </row>
    <row r="587" spans="1:43">
      <c r="A587" s="116" t="s">
        <v>3238</v>
      </c>
      <c r="B587" s="117" t="s">
        <v>3239</v>
      </c>
      <c r="C587" s="117" t="s">
        <v>6748</v>
      </c>
      <c r="D587" s="117" t="s">
        <v>3241</v>
      </c>
      <c r="E587" s="117" t="s">
        <v>3242</v>
      </c>
      <c r="F587" s="62" t="s">
        <v>288</v>
      </c>
      <c r="G587" s="117" t="s">
        <v>6749</v>
      </c>
      <c r="H587" s="117" t="s">
        <v>6750</v>
      </c>
      <c r="I587" s="117" t="s">
        <v>3244</v>
      </c>
      <c r="J587" s="62">
        <v>1</v>
      </c>
      <c r="K587" s="62">
        <v>1</v>
      </c>
      <c r="L587" s="62">
        <v>1.5</v>
      </c>
      <c r="M587" s="62">
        <v>3.5</v>
      </c>
      <c r="N587" s="62">
        <v>0</v>
      </c>
      <c r="O587" s="62">
        <v>0</v>
      </c>
      <c r="P587" s="62">
        <v>0</v>
      </c>
      <c r="Q587" s="62" t="s">
        <v>290</v>
      </c>
      <c r="R587" s="62" t="s">
        <v>290</v>
      </c>
      <c r="S587" s="62" t="s">
        <v>290</v>
      </c>
      <c r="T587" s="62">
        <v>0</v>
      </c>
      <c r="U587" s="62">
        <v>0</v>
      </c>
      <c r="V587" s="62">
        <v>0</v>
      </c>
      <c r="W587" s="62" t="s">
        <v>290</v>
      </c>
      <c r="X587" s="62" t="s">
        <v>290</v>
      </c>
      <c r="Y587" s="62">
        <v>0</v>
      </c>
      <c r="Z587" s="62" t="s">
        <v>290</v>
      </c>
      <c r="AA587" s="62" t="s">
        <v>290</v>
      </c>
      <c r="AB587" s="62">
        <v>0</v>
      </c>
      <c r="AC587" s="62">
        <v>0</v>
      </c>
      <c r="AD587" s="62">
        <v>0</v>
      </c>
      <c r="AE587" s="62" t="s">
        <v>290</v>
      </c>
      <c r="AF587" s="62" t="s">
        <v>290</v>
      </c>
      <c r="AG587" s="62">
        <v>0</v>
      </c>
      <c r="AH587" s="62" t="s">
        <v>290</v>
      </c>
      <c r="AI587" s="62">
        <v>0</v>
      </c>
      <c r="AJ587" s="62">
        <v>0</v>
      </c>
      <c r="AK587" s="62">
        <v>0</v>
      </c>
      <c r="AL587" s="62">
        <v>0</v>
      </c>
      <c r="AM587" s="62">
        <v>0</v>
      </c>
      <c r="AN587" s="62">
        <v>11</v>
      </c>
      <c r="AO587" s="62" t="s">
        <v>290</v>
      </c>
      <c r="AP587" s="62">
        <v>13</v>
      </c>
      <c r="AQ587" s="62">
        <v>13</v>
      </c>
    </row>
    <row r="588" spans="1:43">
      <c r="A588" s="116" t="s">
        <v>3245</v>
      </c>
      <c r="B588" s="117" t="s">
        <v>3246</v>
      </c>
      <c r="C588" s="117" t="s">
        <v>6751</v>
      </c>
      <c r="D588" s="117" t="s">
        <v>3248</v>
      </c>
      <c r="E588" s="117" t="s">
        <v>3249</v>
      </c>
      <c r="F588" s="62" t="s">
        <v>288</v>
      </c>
      <c r="G588" s="117" t="s">
        <v>6752</v>
      </c>
      <c r="H588" s="117" t="s">
        <v>6753</v>
      </c>
      <c r="I588" s="117" t="s">
        <v>3244</v>
      </c>
      <c r="J588" s="62">
        <v>2.5</v>
      </c>
      <c r="K588" s="62">
        <v>0</v>
      </c>
      <c r="L588" s="62">
        <v>0.5</v>
      </c>
      <c r="M588" s="62">
        <v>3</v>
      </c>
      <c r="N588" s="62" t="s">
        <v>290</v>
      </c>
      <c r="O588" s="62" t="s">
        <v>290</v>
      </c>
      <c r="P588" s="62" t="s">
        <v>290</v>
      </c>
      <c r="Q588" s="62">
        <v>0</v>
      </c>
      <c r="R588" s="62" t="s">
        <v>290</v>
      </c>
      <c r="S588" s="62" t="s">
        <v>290</v>
      </c>
      <c r="T588" s="62" t="s">
        <v>290</v>
      </c>
      <c r="U588" s="62">
        <v>0</v>
      </c>
      <c r="V588" s="62" t="s">
        <v>290</v>
      </c>
      <c r="W588" s="62" t="s">
        <v>290</v>
      </c>
      <c r="X588" s="62" t="s">
        <v>290</v>
      </c>
      <c r="Y588" s="62" t="s">
        <v>290</v>
      </c>
      <c r="Z588" s="62" t="s">
        <v>290</v>
      </c>
      <c r="AA588" s="62">
        <v>0</v>
      </c>
      <c r="AB588" s="62">
        <v>0</v>
      </c>
      <c r="AC588" s="62">
        <v>0</v>
      </c>
      <c r="AD588" s="62">
        <v>0</v>
      </c>
      <c r="AE588" s="62">
        <v>15</v>
      </c>
      <c r="AF588" s="62" t="s">
        <v>290</v>
      </c>
      <c r="AG588" s="62" t="s">
        <v>290</v>
      </c>
      <c r="AH588" s="62">
        <v>0</v>
      </c>
      <c r="AI588" s="62">
        <v>0</v>
      </c>
      <c r="AJ588" s="62">
        <v>0</v>
      </c>
      <c r="AK588" s="62" t="s">
        <v>290</v>
      </c>
      <c r="AL588" s="62">
        <v>0</v>
      </c>
      <c r="AM588" s="62">
        <v>0</v>
      </c>
      <c r="AN588" s="62">
        <v>18</v>
      </c>
      <c r="AO588" s="62">
        <v>0</v>
      </c>
      <c r="AP588" s="62">
        <v>21</v>
      </c>
      <c r="AQ588" s="62" t="s">
        <v>290</v>
      </c>
    </row>
    <row r="589" spans="1:43">
      <c r="A589" s="116" t="s">
        <v>3251</v>
      </c>
      <c r="B589" s="117" t="s">
        <v>3252</v>
      </c>
      <c r="C589" s="117" t="s">
        <v>6754</v>
      </c>
      <c r="D589" s="117" t="s">
        <v>3255</v>
      </c>
      <c r="E589" s="117" t="s">
        <v>3256</v>
      </c>
      <c r="F589" s="62" t="s">
        <v>288</v>
      </c>
      <c r="G589" s="117" t="s">
        <v>6755</v>
      </c>
      <c r="H589" s="117" t="s">
        <v>6756</v>
      </c>
      <c r="I589" s="117" t="s">
        <v>177</v>
      </c>
      <c r="J589" s="62">
        <v>12</v>
      </c>
      <c r="K589" s="62">
        <v>3</v>
      </c>
      <c r="L589" s="62">
        <v>2</v>
      </c>
      <c r="M589" s="62">
        <v>17</v>
      </c>
      <c r="N589" s="62">
        <v>11</v>
      </c>
      <c r="O589" s="62">
        <v>15</v>
      </c>
      <c r="P589" s="62">
        <v>14</v>
      </c>
      <c r="Q589" s="62">
        <v>14</v>
      </c>
      <c r="R589" s="62">
        <v>17</v>
      </c>
      <c r="S589" s="62">
        <v>15</v>
      </c>
      <c r="T589" s="62">
        <v>15</v>
      </c>
      <c r="U589" s="62" t="s">
        <v>290</v>
      </c>
      <c r="V589" s="62">
        <v>24</v>
      </c>
      <c r="W589" s="62">
        <v>22</v>
      </c>
      <c r="X589" s="62">
        <v>0</v>
      </c>
      <c r="Y589" s="62">
        <v>0</v>
      </c>
      <c r="Z589" s="62">
        <v>0</v>
      </c>
      <c r="AA589" s="62">
        <v>0</v>
      </c>
      <c r="AB589" s="62">
        <v>0</v>
      </c>
      <c r="AC589" s="62">
        <v>0</v>
      </c>
      <c r="AD589" s="62">
        <v>0</v>
      </c>
      <c r="AE589" s="62">
        <v>75</v>
      </c>
      <c r="AF589" s="62">
        <v>80</v>
      </c>
      <c r="AG589" s="62">
        <v>0</v>
      </c>
      <c r="AH589" s="62">
        <v>0</v>
      </c>
      <c r="AI589" s="62">
        <v>0</v>
      </c>
      <c r="AJ589" s="62">
        <v>0</v>
      </c>
      <c r="AK589" s="62">
        <v>0</v>
      </c>
      <c r="AL589" s="62">
        <v>67</v>
      </c>
      <c r="AM589" s="62">
        <v>0</v>
      </c>
      <c r="AN589" s="62">
        <v>82</v>
      </c>
      <c r="AO589" s="62" t="s">
        <v>290</v>
      </c>
      <c r="AP589" s="62">
        <v>155</v>
      </c>
      <c r="AQ589" s="62">
        <v>0</v>
      </c>
    </row>
    <row r="590" spans="1:43">
      <c r="A590" s="116" t="s">
        <v>3258</v>
      </c>
      <c r="B590" s="117" t="s">
        <v>3259</v>
      </c>
      <c r="C590" s="117" t="s">
        <v>6757</v>
      </c>
      <c r="D590" s="117" t="s">
        <v>3261</v>
      </c>
      <c r="E590" s="117" t="s">
        <v>3262</v>
      </c>
      <c r="F590" s="62" t="s">
        <v>288</v>
      </c>
      <c r="G590" s="117" t="s">
        <v>3263</v>
      </c>
      <c r="H590" s="117" t="s">
        <v>6758</v>
      </c>
      <c r="I590" s="117" t="s">
        <v>177</v>
      </c>
      <c r="J590" s="62">
        <v>31.6</v>
      </c>
      <c r="K590" s="62">
        <v>10.199999999999999</v>
      </c>
      <c r="L590" s="62">
        <v>5</v>
      </c>
      <c r="M590" s="62">
        <v>46.8</v>
      </c>
      <c r="N590" s="62">
        <v>11</v>
      </c>
      <c r="O590" s="62">
        <v>11</v>
      </c>
      <c r="P590" s="62">
        <v>11</v>
      </c>
      <c r="Q590" s="62">
        <v>15</v>
      </c>
      <c r="R590" s="62" t="s">
        <v>290</v>
      </c>
      <c r="S590" s="62">
        <v>12</v>
      </c>
      <c r="T590" s="62">
        <v>12</v>
      </c>
      <c r="U590" s="62">
        <v>16</v>
      </c>
      <c r="V590" s="62" t="s">
        <v>290</v>
      </c>
      <c r="W590" s="62">
        <v>17</v>
      </c>
      <c r="X590" s="62">
        <v>15</v>
      </c>
      <c r="Y590" s="62" t="s">
        <v>290</v>
      </c>
      <c r="Z590" s="62">
        <v>17</v>
      </c>
      <c r="AA590" s="62">
        <v>19</v>
      </c>
      <c r="AB590" s="62">
        <v>0</v>
      </c>
      <c r="AC590" s="62">
        <v>0</v>
      </c>
      <c r="AD590" s="62">
        <v>0</v>
      </c>
      <c r="AE590" s="62">
        <v>91</v>
      </c>
      <c r="AF590" s="62">
        <v>86</v>
      </c>
      <c r="AG590" s="62" t="s">
        <v>290</v>
      </c>
      <c r="AH590" s="62">
        <v>10</v>
      </c>
      <c r="AI590" s="62">
        <v>0</v>
      </c>
      <c r="AJ590" s="62">
        <v>39</v>
      </c>
      <c r="AK590" s="62">
        <v>16</v>
      </c>
      <c r="AL590" s="62">
        <v>38</v>
      </c>
      <c r="AM590" s="62">
        <v>0</v>
      </c>
      <c r="AN590" s="62">
        <v>75</v>
      </c>
      <c r="AO590" s="62" t="s">
        <v>290</v>
      </c>
      <c r="AP590" s="62">
        <v>177</v>
      </c>
      <c r="AQ590" s="62">
        <v>0</v>
      </c>
    </row>
    <row r="591" spans="1:43">
      <c r="A591" s="116" t="s">
        <v>3264</v>
      </c>
      <c r="B591" s="117" t="s">
        <v>3265</v>
      </c>
      <c r="C591" s="117" t="s">
        <v>6759</v>
      </c>
      <c r="D591" s="117" t="s">
        <v>3268</v>
      </c>
      <c r="E591" s="117" t="s">
        <v>3256</v>
      </c>
      <c r="F591" s="62" t="s">
        <v>288</v>
      </c>
      <c r="G591" s="117" t="s">
        <v>6760</v>
      </c>
      <c r="H591" s="117" t="s">
        <v>6761</v>
      </c>
      <c r="I591" s="117" t="s">
        <v>177</v>
      </c>
      <c r="J591" s="62">
        <v>26</v>
      </c>
      <c r="K591" s="62">
        <v>4</v>
      </c>
      <c r="L591" s="62">
        <v>2</v>
      </c>
      <c r="M591" s="62">
        <v>32</v>
      </c>
      <c r="N591" s="62">
        <v>44</v>
      </c>
      <c r="O591" s="62">
        <v>34</v>
      </c>
      <c r="P591" s="62">
        <v>36</v>
      </c>
      <c r="Q591" s="62">
        <v>35</v>
      </c>
      <c r="R591" s="62">
        <v>33</v>
      </c>
      <c r="S591" s="62">
        <v>45</v>
      </c>
      <c r="T591" s="62">
        <v>37</v>
      </c>
      <c r="U591" s="62">
        <v>39</v>
      </c>
      <c r="V591" s="62">
        <v>51</v>
      </c>
      <c r="W591" s="62">
        <v>44</v>
      </c>
      <c r="X591" s="62">
        <v>0</v>
      </c>
      <c r="Y591" s="62">
        <v>0</v>
      </c>
      <c r="Z591" s="62">
        <v>0</v>
      </c>
      <c r="AA591" s="62">
        <v>0</v>
      </c>
      <c r="AB591" s="62">
        <v>0</v>
      </c>
      <c r="AC591" s="62">
        <v>0</v>
      </c>
      <c r="AD591" s="62">
        <v>0</v>
      </c>
      <c r="AE591" s="62">
        <v>201</v>
      </c>
      <c r="AF591" s="62">
        <v>197</v>
      </c>
      <c r="AG591" s="62">
        <v>0</v>
      </c>
      <c r="AH591" s="62">
        <v>0</v>
      </c>
      <c r="AI591" s="62" t="s">
        <v>290</v>
      </c>
      <c r="AJ591" s="62">
        <v>15</v>
      </c>
      <c r="AK591" s="62" t="s">
        <v>290</v>
      </c>
      <c r="AL591" s="62">
        <v>81</v>
      </c>
      <c r="AM591" s="62">
        <v>0</v>
      </c>
      <c r="AN591" s="62">
        <v>248</v>
      </c>
      <c r="AO591" s="62">
        <v>48</v>
      </c>
      <c r="AP591" s="62">
        <v>398</v>
      </c>
      <c r="AQ591" s="62">
        <v>16</v>
      </c>
    </row>
    <row r="592" spans="1:43">
      <c r="A592" s="116" t="s">
        <v>3270</v>
      </c>
      <c r="B592" s="117" t="s">
        <v>3271</v>
      </c>
      <c r="C592" s="117" t="s">
        <v>6762</v>
      </c>
      <c r="D592" s="117" t="s">
        <v>3273</v>
      </c>
      <c r="E592" s="117" t="s">
        <v>3256</v>
      </c>
      <c r="F592" s="62" t="s">
        <v>288</v>
      </c>
      <c r="G592" s="117" t="s">
        <v>6763</v>
      </c>
      <c r="H592" s="117" t="s">
        <v>6764</v>
      </c>
      <c r="I592" s="117" t="s">
        <v>177</v>
      </c>
      <c r="J592" s="62">
        <v>7</v>
      </c>
      <c r="K592" s="62">
        <v>0</v>
      </c>
      <c r="L592" s="62">
        <v>1</v>
      </c>
      <c r="M592" s="62">
        <v>8</v>
      </c>
      <c r="N592" s="62" t="s">
        <v>290</v>
      </c>
      <c r="O592" s="62" t="s">
        <v>290</v>
      </c>
      <c r="P592" s="62" t="s">
        <v>290</v>
      </c>
      <c r="Q592" s="62" t="s">
        <v>290</v>
      </c>
      <c r="R592" s="62" t="s">
        <v>290</v>
      </c>
      <c r="S592" s="62" t="s">
        <v>290</v>
      </c>
      <c r="T592" s="62" t="s">
        <v>290</v>
      </c>
      <c r="U592" s="62" t="s">
        <v>290</v>
      </c>
      <c r="V592" s="62">
        <v>0</v>
      </c>
      <c r="W592" s="62">
        <v>0</v>
      </c>
      <c r="X592" s="62">
        <v>0</v>
      </c>
      <c r="Y592" s="62">
        <v>0</v>
      </c>
      <c r="Z592" s="62">
        <v>0</v>
      </c>
      <c r="AA592" s="62">
        <v>0</v>
      </c>
      <c r="AB592" s="62">
        <v>0</v>
      </c>
      <c r="AC592" s="62">
        <v>0</v>
      </c>
      <c r="AD592" s="62">
        <v>0</v>
      </c>
      <c r="AE592" s="62">
        <v>14</v>
      </c>
      <c r="AF592" s="62">
        <v>18</v>
      </c>
      <c r="AG592" s="62">
        <v>0</v>
      </c>
      <c r="AH592" s="62">
        <v>0</v>
      </c>
      <c r="AI592" s="62">
        <v>0</v>
      </c>
      <c r="AJ592" s="62">
        <v>0</v>
      </c>
      <c r="AK592" s="62" t="s">
        <v>290</v>
      </c>
      <c r="AL592" s="62" t="s">
        <v>290</v>
      </c>
      <c r="AM592" s="62">
        <v>0</v>
      </c>
      <c r="AN592" s="62">
        <v>20</v>
      </c>
      <c r="AO592" s="62" t="s">
        <v>290</v>
      </c>
      <c r="AP592" s="62">
        <v>32</v>
      </c>
      <c r="AQ592" s="62">
        <v>0</v>
      </c>
    </row>
    <row r="593" spans="1:43">
      <c r="A593" s="116" t="s">
        <v>3274</v>
      </c>
      <c r="B593" s="117" t="s">
        <v>446</v>
      </c>
      <c r="C593" s="117" t="s">
        <v>6765</v>
      </c>
      <c r="D593" s="117" t="s">
        <v>3276</v>
      </c>
      <c r="E593" s="117" t="s">
        <v>3277</v>
      </c>
      <c r="F593" s="62" t="s">
        <v>288</v>
      </c>
      <c r="G593" s="117" t="s">
        <v>6766</v>
      </c>
      <c r="H593" s="117" t="s">
        <v>6767</v>
      </c>
      <c r="I593" s="117" t="s">
        <v>177</v>
      </c>
      <c r="J593" s="62">
        <v>14</v>
      </c>
      <c r="K593" s="62">
        <v>11</v>
      </c>
      <c r="L593" s="62">
        <v>1</v>
      </c>
      <c r="M593" s="62">
        <v>26</v>
      </c>
      <c r="N593" s="62">
        <v>41</v>
      </c>
      <c r="O593" s="62">
        <v>16</v>
      </c>
      <c r="P593" s="62">
        <v>18</v>
      </c>
      <c r="Q593" s="62">
        <v>18</v>
      </c>
      <c r="R593" s="62">
        <v>16</v>
      </c>
      <c r="S593" s="62">
        <v>20</v>
      </c>
      <c r="T593" s="62">
        <v>28</v>
      </c>
      <c r="U593" s="62">
        <v>22</v>
      </c>
      <c r="V593" s="62">
        <v>28</v>
      </c>
      <c r="W593" s="62">
        <v>29</v>
      </c>
      <c r="X593" s="62">
        <v>0</v>
      </c>
      <c r="Y593" s="62">
        <v>0</v>
      </c>
      <c r="Z593" s="62">
        <v>0</v>
      </c>
      <c r="AA593" s="62">
        <v>0</v>
      </c>
      <c r="AB593" s="62">
        <v>0</v>
      </c>
      <c r="AC593" s="62">
        <v>0</v>
      </c>
      <c r="AD593" s="62">
        <v>0</v>
      </c>
      <c r="AE593" s="62">
        <v>120</v>
      </c>
      <c r="AF593" s="62">
        <v>116</v>
      </c>
      <c r="AG593" s="62">
        <v>0</v>
      </c>
      <c r="AH593" s="62">
        <v>0</v>
      </c>
      <c r="AI593" s="62">
        <v>0</v>
      </c>
      <c r="AJ593" s="62" t="s">
        <v>290</v>
      </c>
      <c r="AK593" s="62">
        <v>11</v>
      </c>
      <c r="AL593" s="62">
        <v>24</v>
      </c>
      <c r="AM593" s="62">
        <v>0</v>
      </c>
      <c r="AN593" s="62">
        <v>198</v>
      </c>
      <c r="AO593" s="62">
        <v>0</v>
      </c>
      <c r="AP593" s="62">
        <v>236</v>
      </c>
      <c r="AQ593" s="62">
        <v>25</v>
      </c>
    </row>
    <row r="594" spans="1:43">
      <c r="A594" s="116" t="s">
        <v>3279</v>
      </c>
      <c r="B594" s="117" t="s">
        <v>3280</v>
      </c>
      <c r="C594" s="117" t="s">
        <v>6768</v>
      </c>
      <c r="D594" s="117" t="s">
        <v>3282</v>
      </c>
      <c r="E594" s="117" t="s">
        <v>3256</v>
      </c>
      <c r="F594" s="62" t="s">
        <v>288</v>
      </c>
      <c r="G594" s="117" t="s">
        <v>6769</v>
      </c>
      <c r="H594" s="117" t="s">
        <v>6770</v>
      </c>
      <c r="I594" s="117" t="s">
        <v>177</v>
      </c>
      <c r="J594" s="62">
        <v>33</v>
      </c>
      <c r="K594" s="62">
        <v>10</v>
      </c>
      <c r="L594" s="62">
        <v>5</v>
      </c>
      <c r="M594" s="62">
        <v>48</v>
      </c>
      <c r="N594" s="62">
        <v>0</v>
      </c>
      <c r="O594" s="62">
        <v>0</v>
      </c>
      <c r="P594" s="62">
        <v>0</v>
      </c>
      <c r="Q594" s="62">
        <v>0</v>
      </c>
      <c r="R594" s="62">
        <v>0</v>
      </c>
      <c r="S594" s="62">
        <v>0</v>
      </c>
      <c r="T594" s="62">
        <v>0</v>
      </c>
      <c r="U594" s="62">
        <v>0</v>
      </c>
      <c r="V594" s="62">
        <v>0</v>
      </c>
      <c r="W594" s="62">
        <v>0</v>
      </c>
      <c r="X594" s="62">
        <v>116</v>
      </c>
      <c r="Y594" s="62">
        <v>94</v>
      </c>
      <c r="Z594" s="62">
        <v>125</v>
      </c>
      <c r="AA594" s="62">
        <v>113</v>
      </c>
      <c r="AB594" s="62">
        <v>0</v>
      </c>
      <c r="AC594" s="62">
        <v>0</v>
      </c>
      <c r="AD594" s="62">
        <v>0</v>
      </c>
      <c r="AE594" s="62">
        <v>253</v>
      </c>
      <c r="AF594" s="62">
        <v>195</v>
      </c>
      <c r="AG594" s="62">
        <v>47</v>
      </c>
      <c r="AH594" s="62">
        <v>53</v>
      </c>
      <c r="AI594" s="62">
        <v>0</v>
      </c>
      <c r="AJ594" s="62">
        <v>14</v>
      </c>
      <c r="AK594" s="62" t="s">
        <v>290</v>
      </c>
      <c r="AL594" s="62">
        <v>147</v>
      </c>
      <c r="AM594" s="62">
        <v>0</v>
      </c>
      <c r="AN594" s="62">
        <v>245</v>
      </c>
      <c r="AO594" s="62">
        <v>40</v>
      </c>
      <c r="AP594" s="62">
        <v>448</v>
      </c>
      <c r="AQ594" s="62">
        <v>48</v>
      </c>
    </row>
    <row r="595" spans="1:43">
      <c r="A595" s="116" t="s">
        <v>3283</v>
      </c>
      <c r="B595" s="117" t="s">
        <v>3284</v>
      </c>
      <c r="C595" s="117" t="s">
        <v>6771</v>
      </c>
      <c r="D595" s="117" t="s">
        <v>3286</v>
      </c>
      <c r="E595" s="117" t="s">
        <v>3256</v>
      </c>
      <c r="F595" s="62" t="s">
        <v>288</v>
      </c>
      <c r="G595" s="117" t="s">
        <v>6772</v>
      </c>
      <c r="H595" s="117" t="s">
        <v>6773</v>
      </c>
      <c r="I595" s="117" t="s">
        <v>177</v>
      </c>
      <c r="J595" s="62">
        <v>33.200000000000003</v>
      </c>
      <c r="K595" s="62">
        <v>40.700000000000003</v>
      </c>
      <c r="L595" s="62">
        <v>7</v>
      </c>
      <c r="M595" s="62">
        <v>80.900000000000006</v>
      </c>
      <c r="N595" s="62">
        <v>0</v>
      </c>
      <c r="O595" s="62">
        <v>0</v>
      </c>
      <c r="P595" s="62">
        <v>0</v>
      </c>
      <c r="Q595" s="62">
        <v>0</v>
      </c>
      <c r="R595" s="62">
        <v>0</v>
      </c>
      <c r="S595" s="62">
        <v>0</v>
      </c>
      <c r="T595" s="62">
        <v>0</v>
      </c>
      <c r="U595" s="62">
        <v>0</v>
      </c>
      <c r="V595" s="62">
        <v>0</v>
      </c>
      <c r="W595" s="62">
        <v>0</v>
      </c>
      <c r="X595" s="62">
        <v>97</v>
      </c>
      <c r="Y595" s="62">
        <v>101</v>
      </c>
      <c r="Z595" s="62">
        <v>106</v>
      </c>
      <c r="AA595" s="62">
        <v>118</v>
      </c>
      <c r="AB595" s="62">
        <v>0</v>
      </c>
      <c r="AC595" s="62">
        <v>0</v>
      </c>
      <c r="AD595" s="62">
        <v>0</v>
      </c>
      <c r="AE595" s="62">
        <v>0</v>
      </c>
      <c r="AF595" s="62">
        <v>422</v>
      </c>
      <c r="AG595" s="62">
        <v>131</v>
      </c>
      <c r="AH595" s="62">
        <v>0</v>
      </c>
      <c r="AI595" s="62" t="s">
        <v>290</v>
      </c>
      <c r="AJ595" s="62">
        <v>13</v>
      </c>
      <c r="AK595" s="62" t="s">
        <v>290</v>
      </c>
      <c r="AL595" s="62">
        <v>74</v>
      </c>
      <c r="AM595" s="62" t="s">
        <v>290</v>
      </c>
      <c r="AN595" s="62">
        <v>308</v>
      </c>
      <c r="AO595" s="62">
        <v>22</v>
      </c>
      <c r="AP595" s="62">
        <v>422</v>
      </c>
      <c r="AQ595" s="62">
        <v>13</v>
      </c>
    </row>
    <row r="596" spans="1:43">
      <c r="A596" s="116" t="s">
        <v>3288</v>
      </c>
      <c r="B596" s="117" t="s">
        <v>3289</v>
      </c>
      <c r="C596" s="117" t="s">
        <v>6774</v>
      </c>
      <c r="D596" s="117" t="s">
        <v>3292</v>
      </c>
      <c r="E596" s="117" t="s">
        <v>3293</v>
      </c>
      <c r="F596" s="62" t="s">
        <v>288</v>
      </c>
      <c r="G596" s="117" t="s">
        <v>6775</v>
      </c>
      <c r="H596" s="117" t="s">
        <v>6776</v>
      </c>
      <c r="I596" s="117" t="s">
        <v>177</v>
      </c>
      <c r="J596" s="62">
        <v>20</v>
      </c>
      <c r="K596" s="62">
        <v>4.5</v>
      </c>
      <c r="L596" s="62">
        <v>1.5</v>
      </c>
      <c r="M596" s="62">
        <v>26</v>
      </c>
      <c r="N596" s="62">
        <v>0</v>
      </c>
      <c r="O596" s="62">
        <v>0</v>
      </c>
      <c r="P596" s="62" t="s">
        <v>290</v>
      </c>
      <c r="Q596" s="62" t="s">
        <v>290</v>
      </c>
      <c r="R596" s="62" t="s">
        <v>290</v>
      </c>
      <c r="S596" s="62" t="s">
        <v>290</v>
      </c>
      <c r="T596" s="62" t="s">
        <v>290</v>
      </c>
      <c r="U596" s="62" t="s">
        <v>290</v>
      </c>
      <c r="V596" s="62">
        <v>12</v>
      </c>
      <c r="W596" s="62" t="s">
        <v>290</v>
      </c>
      <c r="X596" s="62">
        <v>11</v>
      </c>
      <c r="Y596" s="62">
        <v>10</v>
      </c>
      <c r="Z596" s="62">
        <v>14</v>
      </c>
      <c r="AA596" s="62">
        <v>10</v>
      </c>
      <c r="AB596" s="62">
        <v>0</v>
      </c>
      <c r="AC596" s="62">
        <v>0</v>
      </c>
      <c r="AD596" s="62">
        <v>0</v>
      </c>
      <c r="AE596" s="62">
        <v>40</v>
      </c>
      <c r="AF596" s="62">
        <v>47</v>
      </c>
      <c r="AG596" s="62" t="s">
        <v>290</v>
      </c>
      <c r="AH596" s="62" t="s">
        <v>290</v>
      </c>
      <c r="AI596" s="62">
        <v>0</v>
      </c>
      <c r="AJ596" s="62" t="s">
        <v>290</v>
      </c>
      <c r="AK596" s="62">
        <v>58</v>
      </c>
      <c r="AL596" s="62" t="s">
        <v>290</v>
      </c>
      <c r="AM596" s="62">
        <v>0</v>
      </c>
      <c r="AN596" s="62">
        <v>12</v>
      </c>
      <c r="AO596" s="62" t="s">
        <v>290</v>
      </c>
      <c r="AP596" s="62">
        <v>87</v>
      </c>
      <c r="AQ596" s="62">
        <v>87</v>
      </c>
    </row>
    <row r="597" spans="1:43">
      <c r="A597" s="116" t="s">
        <v>3299</v>
      </c>
      <c r="B597" s="117" t="s">
        <v>3300</v>
      </c>
      <c r="C597" s="117" t="s">
        <v>6777</v>
      </c>
      <c r="D597" s="117" t="s">
        <v>3302</v>
      </c>
      <c r="E597" s="117" t="s">
        <v>3256</v>
      </c>
      <c r="F597" s="62" t="s">
        <v>288</v>
      </c>
      <c r="G597" s="117" t="s">
        <v>6778</v>
      </c>
      <c r="H597" s="117" t="s">
        <v>6779</v>
      </c>
      <c r="I597" s="117" t="s">
        <v>177</v>
      </c>
      <c r="J597" s="62">
        <v>21</v>
      </c>
      <c r="K597" s="62">
        <v>9</v>
      </c>
      <c r="L597" s="62">
        <v>3</v>
      </c>
      <c r="M597" s="62">
        <v>33</v>
      </c>
      <c r="N597" s="62">
        <v>0</v>
      </c>
      <c r="O597" s="62">
        <v>0</v>
      </c>
      <c r="P597" s="62">
        <v>0</v>
      </c>
      <c r="Q597" s="62">
        <v>0</v>
      </c>
      <c r="R597" s="62">
        <v>0</v>
      </c>
      <c r="S597" s="62">
        <v>0</v>
      </c>
      <c r="T597" s="62">
        <v>0</v>
      </c>
      <c r="U597" s="62">
        <v>0</v>
      </c>
      <c r="V597" s="62">
        <v>0</v>
      </c>
      <c r="W597" s="62">
        <v>0</v>
      </c>
      <c r="X597" s="62">
        <v>42</v>
      </c>
      <c r="Y597" s="62">
        <v>56</v>
      </c>
      <c r="Z597" s="62">
        <v>66</v>
      </c>
      <c r="AA597" s="62">
        <v>56</v>
      </c>
      <c r="AB597" s="62">
        <v>0</v>
      </c>
      <c r="AC597" s="62">
        <v>0</v>
      </c>
      <c r="AD597" s="62">
        <v>0</v>
      </c>
      <c r="AE597" s="62">
        <v>220</v>
      </c>
      <c r="AF597" s="62">
        <v>0</v>
      </c>
      <c r="AG597" s="62">
        <v>0</v>
      </c>
      <c r="AH597" s="62">
        <v>56</v>
      </c>
      <c r="AI597" s="62">
        <v>0</v>
      </c>
      <c r="AJ597" s="62" t="s">
        <v>290</v>
      </c>
      <c r="AK597" s="62" t="s">
        <v>290</v>
      </c>
      <c r="AL597" s="62">
        <v>49</v>
      </c>
      <c r="AM597" s="62">
        <v>0</v>
      </c>
      <c r="AN597" s="62">
        <v>149</v>
      </c>
      <c r="AO597" s="62">
        <v>11</v>
      </c>
      <c r="AP597" s="62">
        <v>220</v>
      </c>
      <c r="AQ597" s="62">
        <v>30</v>
      </c>
    </row>
    <row r="598" spans="1:43">
      <c r="A598" s="116" t="s">
        <v>3303</v>
      </c>
      <c r="B598" s="117" t="s">
        <v>3304</v>
      </c>
      <c r="C598" s="117" t="s">
        <v>6780</v>
      </c>
      <c r="D598" s="117" t="s">
        <v>3306</v>
      </c>
      <c r="E598" s="117" t="s">
        <v>3307</v>
      </c>
      <c r="F598" s="62" t="s">
        <v>288</v>
      </c>
      <c r="G598" s="117" t="s">
        <v>6781</v>
      </c>
      <c r="H598" s="117" t="s">
        <v>6782</v>
      </c>
      <c r="I598" s="117" t="s">
        <v>177</v>
      </c>
      <c r="J598" s="62">
        <v>13</v>
      </c>
      <c r="K598" s="62">
        <v>4</v>
      </c>
      <c r="L598" s="62">
        <v>1</v>
      </c>
      <c r="M598" s="62">
        <v>18</v>
      </c>
      <c r="N598" s="62">
        <v>20</v>
      </c>
      <c r="O598" s="62">
        <v>23</v>
      </c>
      <c r="P598" s="62">
        <v>23</v>
      </c>
      <c r="Q598" s="62">
        <v>24</v>
      </c>
      <c r="R598" s="62">
        <v>21</v>
      </c>
      <c r="S598" s="62">
        <v>19</v>
      </c>
      <c r="T598" s="62">
        <v>20</v>
      </c>
      <c r="U598" s="62">
        <v>23</v>
      </c>
      <c r="V598" s="62">
        <v>14</v>
      </c>
      <c r="W598" s="62">
        <v>14</v>
      </c>
      <c r="X598" s="62">
        <v>0</v>
      </c>
      <c r="Y598" s="62">
        <v>0</v>
      </c>
      <c r="Z598" s="62">
        <v>0</v>
      </c>
      <c r="AA598" s="62">
        <v>0</v>
      </c>
      <c r="AB598" s="62">
        <v>0</v>
      </c>
      <c r="AC598" s="62">
        <v>0</v>
      </c>
      <c r="AD598" s="62">
        <v>0</v>
      </c>
      <c r="AE598" s="62">
        <v>100</v>
      </c>
      <c r="AF598" s="62">
        <v>101</v>
      </c>
      <c r="AG598" s="62">
        <v>0</v>
      </c>
      <c r="AH598" s="62">
        <v>0</v>
      </c>
      <c r="AI598" s="62">
        <v>0</v>
      </c>
      <c r="AJ598" s="62">
        <v>11</v>
      </c>
      <c r="AK598" s="62" t="s">
        <v>290</v>
      </c>
      <c r="AL598" s="62">
        <v>31</v>
      </c>
      <c r="AM598" s="62">
        <v>0</v>
      </c>
      <c r="AN598" s="62">
        <v>138</v>
      </c>
      <c r="AO598" s="62">
        <v>17</v>
      </c>
      <c r="AP598" s="62">
        <v>201</v>
      </c>
      <c r="AQ598" s="62">
        <v>10</v>
      </c>
    </row>
    <row r="599" spans="1:43">
      <c r="A599" s="116" t="s">
        <v>3308</v>
      </c>
      <c r="B599" s="117" t="s">
        <v>3309</v>
      </c>
      <c r="C599" s="117" t="s">
        <v>6783</v>
      </c>
      <c r="D599" s="117" t="s">
        <v>3310</v>
      </c>
      <c r="E599" s="117" t="s">
        <v>3311</v>
      </c>
      <c r="F599" s="62" t="s">
        <v>288</v>
      </c>
      <c r="G599" s="117" t="s">
        <v>6784</v>
      </c>
      <c r="H599" s="117" t="s">
        <v>6785</v>
      </c>
      <c r="I599" s="117" t="s">
        <v>177</v>
      </c>
      <c r="J599" s="62">
        <v>11.5</v>
      </c>
      <c r="K599" s="62">
        <v>2</v>
      </c>
      <c r="L599" s="62">
        <v>1</v>
      </c>
      <c r="M599" s="62">
        <v>14.5</v>
      </c>
      <c r="N599" s="62">
        <v>15</v>
      </c>
      <c r="O599" s="62">
        <v>11</v>
      </c>
      <c r="P599" s="62" t="s">
        <v>290</v>
      </c>
      <c r="Q599" s="62" t="s">
        <v>290</v>
      </c>
      <c r="R599" s="62" t="s">
        <v>290</v>
      </c>
      <c r="S599" s="62" t="s">
        <v>290</v>
      </c>
      <c r="T599" s="62" t="s">
        <v>290</v>
      </c>
      <c r="U599" s="62" t="s">
        <v>290</v>
      </c>
      <c r="V599" s="62" t="s">
        <v>290</v>
      </c>
      <c r="W599" s="62" t="s">
        <v>290</v>
      </c>
      <c r="X599" s="62">
        <v>0</v>
      </c>
      <c r="Y599" s="62">
        <v>0</v>
      </c>
      <c r="Z599" s="62">
        <v>0</v>
      </c>
      <c r="AA599" s="62">
        <v>0</v>
      </c>
      <c r="AB599" s="62" t="s">
        <v>290</v>
      </c>
      <c r="AC599" s="62">
        <v>0</v>
      </c>
      <c r="AD599" s="62">
        <v>0</v>
      </c>
      <c r="AE599" s="62">
        <v>40</v>
      </c>
      <c r="AF599" s="62">
        <v>40</v>
      </c>
      <c r="AG599" s="62">
        <v>0</v>
      </c>
      <c r="AH599" s="62">
        <v>0</v>
      </c>
      <c r="AI599" s="62">
        <v>0</v>
      </c>
      <c r="AJ599" s="62" t="s">
        <v>290</v>
      </c>
      <c r="AK599" s="62">
        <v>0</v>
      </c>
      <c r="AL599" s="62">
        <v>11</v>
      </c>
      <c r="AM599" s="62" t="s">
        <v>290</v>
      </c>
      <c r="AN599" s="62">
        <v>61</v>
      </c>
      <c r="AO599" s="62" t="s">
        <v>290</v>
      </c>
      <c r="AP599" s="62">
        <v>80</v>
      </c>
      <c r="AQ599" s="62">
        <v>0</v>
      </c>
    </row>
    <row r="600" spans="1:43">
      <c r="A600" s="116" t="s">
        <v>3313</v>
      </c>
      <c r="B600" s="117" t="s">
        <v>3314</v>
      </c>
      <c r="C600" s="117" t="s">
        <v>6786</v>
      </c>
      <c r="D600" s="117" t="s">
        <v>3316</v>
      </c>
      <c r="E600" s="117" t="s">
        <v>3262</v>
      </c>
      <c r="F600" s="62" t="s">
        <v>288</v>
      </c>
      <c r="G600" s="117" t="s">
        <v>6787</v>
      </c>
      <c r="H600" s="117" t="s">
        <v>6788</v>
      </c>
      <c r="I600" s="117" t="s">
        <v>177</v>
      </c>
      <c r="J600" s="62">
        <v>17.3</v>
      </c>
      <c r="K600" s="62">
        <v>9.3000000000000007</v>
      </c>
      <c r="L600" s="62">
        <v>3</v>
      </c>
      <c r="M600" s="62">
        <v>29.6</v>
      </c>
      <c r="N600" s="62">
        <v>0</v>
      </c>
      <c r="O600" s="62">
        <v>0</v>
      </c>
      <c r="P600" s="62">
        <v>0</v>
      </c>
      <c r="Q600" s="62">
        <v>0</v>
      </c>
      <c r="R600" s="62">
        <v>0</v>
      </c>
      <c r="S600" s="62">
        <v>0</v>
      </c>
      <c r="T600" s="62">
        <v>0</v>
      </c>
      <c r="U600" s="62">
        <v>0</v>
      </c>
      <c r="V600" s="62">
        <v>0</v>
      </c>
      <c r="W600" s="62">
        <v>0</v>
      </c>
      <c r="X600" s="62">
        <v>54</v>
      </c>
      <c r="Y600" s="62">
        <v>46</v>
      </c>
      <c r="Z600" s="62">
        <v>52</v>
      </c>
      <c r="AA600" s="62">
        <v>54</v>
      </c>
      <c r="AB600" s="62">
        <v>0</v>
      </c>
      <c r="AC600" s="62">
        <v>0</v>
      </c>
      <c r="AD600" s="62">
        <v>0</v>
      </c>
      <c r="AE600" s="62">
        <v>99</v>
      </c>
      <c r="AF600" s="62">
        <v>107</v>
      </c>
      <c r="AG600" s="62">
        <v>22</v>
      </c>
      <c r="AH600" s="62">
        <v>32</v>
      </c>
      <c r="AI600" s="62" t="s">
        <v>290</v>
      </c>
      <c r="AJ600" s="62">
        <v>16</v>
      </c>
      <c r="AK600" s="62" t="s">
        <v>290</v>
      </c>
      <c r="AL600" s="62">
        <v>58</v>
      </c>
      <c r="AM600" s="62" t="s">
        <v>290</v>
      </c>
      <c r="AN600" s="62">
        <v>119</v>
      </c>
      <c r="AO600" s="62" t="s">
        <v>290</v>
      </c>
      <c r="AP600" s="62">
        <v>206</v>
      </c>
      <c r="AQ600" s="62">
        <v>0</v>
      </c>
    </row>
    <row r="601" spans="1:43">
      <c r="A601" s="116" t="s">
        <v>3318</v>
      </c>
      <c r="B601" s="117" t="s">
        <v>1061</v>
      </c>
      <c r="C601" s="117" t="s">
        <v>6789</v>
      </c>
      <c r="D601" s="117" t="s">
        <v>3319</v>
      </c>
      <c r="E601" s="117" t="s">
        <v>3262</v>
      </c>
      <c r="F601" s="62" t="s">
        <v>288</v>
      </c>
      <c r="G601" s="117" t="s">
        <v>6790</v>
      </c>
      <c r="H601" s="117" t="s">
        <v>6791</v>
      </c>
      <c r="I601" s="117" t="s">
        <v>177</v>
      </c>
      <c r="J601" s="62">
        <v>3</v>
      </c>
      <c r="K601" s="62">
        <v>4</v>
      </c>
      <c r="L601" s="62">
        <v>1</v>
      </c>
      <c r="M601" s="62">
        <v>8</v>
      </c>
      <c r="N601" s="62">
        <v>15</v>
      </c>
      <c r="O601" s="62" t="s">
        <v>290</v>
      </c>
      <c r="P601" s="62" t="s">
        <v>290</v>
      </c>
      <c r="Q601" s="62">
        <v>0</v>
      </c>
      <c r="R601" s="62">
        <v>0</v>
      </c>
      <c r="S601" s="62">
        <v>0</v>
      </c>
      <c r="T601" s="62">
        <v>0</v>
      </c>
      <c r="U601" s="62">
        <v>0</v>
      </c>
      <c r="V601" s="62">
        <v>0</v>
      </c>
      <c r="W601" s="62">
        <v>0</v>
      </c>
      <c r="X601" s="62">
        <v>0</v>
      </c>
      <c r="Y601" s="62">
        <v>0</v>
      </c>
      <c r="Z601" s="62">
        <v>0</v>
      </c>
      <c r="AA601" s="62">
        <v>0</v>
      </c>
      <c r="AB601" s="62">
        <v>0</v>
      </c>
      <c r="AC601" s="62">
        <v>0</v>
      </c>
      <c r="AD601" s="62">
        <v>0</v>
      </c>
      <c r="AE601" s="62">
        <v>10</v>
      </c>
      <c r="AF601" s="62" t="s">
        <v>290</v>
      </c>
      <c r="AG601" s="62">
        <v>0</v>
      </c>
      <c r="AH601" s="62">
        <v>0</v>
      </c>
      <c r="AI601" s="62">
        <v>0</v>
      </c>
      <c r="AJ601" s="62" t="s">
        <v>290</v>
      </c>
      <c r="AK601" s="62" t="s">
        <v>290</v>
      </c>
      <c r="AL601" s="62" t="s">
        <v>290</v>
      </c>
      <c r="AM601" s="62">
        <v>0</v>
      </c>
      <c r="AN601" s="62" t="s">
        <v>290</v>
      </c>
      <c r="AO601" s="62" t="s">
        <v>290</v>
      </c>
      <c r="AP601" s="62">
        <v>19</v>
      </c>
      <c r="AQ601" s="62" t="s">
        <v>290</v>
      </c>
    </row>
    <row r="602" spans="1:43">
      <c r="A602" s="116" t="s">
        <v>3320</v>
      </c>
      <c r="B602" s="117" t="s">
        <v>6792</v>
      </c>
      <c r="C602" s="117" t="s">
        <v>6793</v>
      </c>
      <c r="D602" s="117" t="s">
        <v>3322</v>
      </c>
      <c r="E602" s="117" t="s">
        <v>3256</v>
      </c>
      <c r="F602" s="62" t="s">
        <v>288</v>
      </c>
      <c r="G602" s="117" t="s">
        <v>6794</v>
      </c>
      <c r="H602" s="117" t="s">
        <v>6795</v>
      </c>
      <c r="I602" s="117" t="s">
        <v>177</v>
      </c>
      <c r="J602" s="62">
        <v>10</v>
      </c>
      <c r="K602" s="62">
        <v>4</v>
      </c>
      <c r="L602" s="62">
        <v>3</v>
      </c>
      <c r="M602" s="62">
        <v>17</v>
      </c>
      <c r="N602" s="62" t="s">
        <v>290</v>
      </c>
      <c r="O602" s="62" t="s">
        <v>290</v>
      </c>
      <c r="P602" s="62" t="s">
        <v>290</v>
      </c>
      <c r="Q602" s="62">
        <v>10</v>
      </c>
      <c r="R602" s="62" t="s">
        <v>290</v>
      </c>
      <c r="S602" s="62">
        <v>10</v>
      </c>
      <c r="T602" s="62">
        <v>13</v>
      </c>
      <c r="U602" s="62">
        <v>21</v>
      </c>
      <c r="V602" s="62">
        <v>21</v>
      </c>
      <c r="W602" s="62">
        <v>15</v>
      </c>
      <c r="X602" s="62">
        <v>0</v>
      </c>
      <c r="Y602" s="62">
        <v>0</v>
      </c>
      <c r="Z602" s="62">
        <v>0</v>
      </c>
      <c r="AA602" s="62">
        <v>0</v>
      </c>
      <c r="AB602" s="62">
        <v>0</v>
      </c>
      <c r="AC602" s="62">
        <v>0</v>
      </c>
      <c r="AD602" s="62">
        <v>0</v>
      </c>
      <c r="AE602" s="62">
        <v>59</v>
      </c>
      <c r="AF602" s="62">
        <v>62</v>
      </c>
      <c r="AG602" s="62">
        <v>0</v>
      </c>
      <c r="AH602" s="62">
        <v>0</v>
      </c>
      <c r="AI602" s="62">
        <v>0</v>
      </c>
      <c r="AJ602" s="62">
        <v>0</v>
      </c>
      <c r="AK602" s="62" t="s">
        <v>290</v>
      </c>
      <c r="AL602" s="62">
        <v>102</v>
      </c>
      <c r="AM602" s="62">
        <v>0</v>
      </c>
      <c r="AN602" s="62" t="s">
        <v>290</v>
      </c>
      <c r="AO602" s="62">
        <v>11</v>
      </c>
      <c r="AP602" s="62">
        <v>121</v>
      </c>
      <c r="AQ602" s="62">
        <v>121</v>
      </c>
    </row>
    <row r="603" spans="1:43">
      <c r="A603" s="116" t="s">
        <v>4733</v>
      </c>
      <c r="B603" s="117" t="s">
        <v>319</v>
      </c>
      <c r="C603" s="117" t="s">
        <v>6796</v>
      </c>
      <c r="D603" s="117" t="s">
        <v>4735</v>
      </c>
      <c r="E603" s="117" t="s">
        <v>3262</v>
      </c>
      <c r="F603" s="62" t="s">
        <v>288</v>
      </c>
      <c r="G603" s="117" t="s">
        <v>6797</v>
      </c>
      <c r="H603" s="117" t="s">
        <v>6798</v>
      </c>
      <c r="I603" s="117" t="s">
        <v>177</v>
      </c>
      <c r="J603" s="62">
        <v>12.5</v>
      </c>
      <c r="K603" s="62">
        <v>1.5</v>
      </c>
      <c r="L603" s="62">
        <v>2</v>
      </c>
      <c r="M603" s="62">
        <v>16</v>
      </c>
      <c r="N603" s="62">
        <v>11</v>
      </c>
      <c r="O603" s="62" t="s">
        <v>290</v>
      </c>
      <c r="P603" s="62">
        <v>13</v>
      </c>
      <c r="Q603" s="62">
        <v>11</v>
      </c>
      <c r="R603" s="62">
        <v>13</v>
      </c>
      <c r="S603" s="62">
        <v>15</v>
      </c>
      <c r="T603" s="62">
        <v>14</v>
      </c>
      <c r="U603" s="62">
        <v>11</v>
      </c>
      <c r="V603" s="62">
        <v>11</v>
      </c>
      <c r="W603" s="62">
        <v>22</v>
      </c>
      <c r="X603" s="62">
        <v>0</v>
      </c>
      <c r="Y603" s="62">
        <v>0</v>
      </c>
      <c r="Z603" s="62">
        <v>0</v>
      </c>
      <c r="AA603" s="62">
        <v>0</v>
      </c>
      <c r="AB603" s="62">
        <v>0</v>
      </c>
      <c r="AC603" s="62">
        <v>0</v>
      </c>
      <c r="AD603" s="62">
        <v>0</v>
      </c>
      <c r="AE603" s="62">
        <v>65</v>
      </c>
      <c r="AF603" s="62">
        <v>65</v>
      </c>
      <c r="AG603" s="62">
        <v>0</v>
      </c>
      <c r="AH603" s="62">
        <v>0</v>
      </c>
      <c r="AI603" s="62">
        <v>0</v>
      </c>
      <c r="AJ603" s="62" t="s">
        <v>290</v>
      </c>
      <c r="AK603" s="62" t="s">
        <v>290</v>
      </c>
      <c r="AL603" s="62">
        <v>66</v>
      </c>
      <c r="AM603" s="62">
        <v>0</v>
      </c>
      <c r="AN603" s="62">
        <v>48</v>
      </c>
      <c r="AO603" s="62" t="s">
        <v>290</v>
      </c>
      <c r="AP603" s="62">
        <v>130</v>
      </c>
      <c r="AQ603" s="62">
        <v>25</v>
      </c>
    </row>
    <row r="604" spans="1:43">
      <c r="A604" s="116" t="s">
        <v>3323</v>
      </c>
      <c r="B604" s="117" t="s">
        <v>3324</v>
      </c>
      <c r="C604" s="117" t="s">
        <v>6799</v>
      </c>
      <c r="D604" s="117" t="s">
        <v>3325</v>
      </c>
      <c r="E604" s="117" t="s">
        <v>3326</v>
      </c>
      <c r="F604" s="62" t="s">
        <v>288</v>
      </c>
      <c r="G604" s="117" t="s">
        <v>3327</v>
      </c>
      <c r="H604" s="117" t="s">
        <v>6800</v>
      </c>
      <c r="I604" s="117" t="s">
        <v>177</v>
      </c>
      <c r="J604" s="62">
        <v>31</v>
      </c>
      <c r="K604" s="62">
        <v>18</v>
      </c>
      <c r="L604" s="62">
        <v>2</v>
      </c>
      <c r="M604" s="62">
        <v>51</v>
      </c>
      <c r="N604" s="62">
        <v>162</v>
      </c>
      <c r="O604" s="62">
        <v>52</v>
      </c>
      <c r="P604" s="62">
        <v>54</v>
      </c>
      <c r="Q604" s="62">
        <v>57</v>
      </c>
      <c r="R604" s="62">
        <v>49</v>
      </c>
      <c r="S604" s="62">
        <v>50</v>
      </c>
      <c r="T604" s="62">
        <v>47</v>
      </c>
      <c r="U604" s="62">
        <v>39</v>
      </c>
      <c r="V604" s="62">
        <v>27</v>
      </c>
      <c r="W604" s="62">
        <v>48</v>
      </c>
      <c r="X604" s="62">
        <v>0</v>
      </c>
      <c r="Y604" s="62">
        <v>0</v>
      </c>
      <c r="Z604" s="62">
        <v>0</v>
      </c>
      <c r="AA604" s="62">
        <v>0</v>
      </c>
      <c r="AB604" s="62">
        <v>0</v>
      </c>
      <c r="AC604" s="62">
        <v>0</v>
      </c>
      <c r="AD604" s="62">
        <v>0</v>
      </c>
      <c r="AE604" s="62">
        <v>309</v>
      </c>
      <c r="AF604" s="62">
        <v>276</v>
      </c>
      <c r="AG604" s="62">
        <v>0</v>
      </c>
      <c r="AH604" s="62">
        <v>0</v>
      </c>
      <c r="AI604" s="62">
        <v>0</v>
      </c>
      <c r="AJ604" s="62">
        <v>18</v>
      </c>
      <c r="AK604" s="62" t="s">
        <v>290</v>
      </c>
      <c r="AL604" s="62">
        <v>75</v>
      </c>
      <c r="AM604" s="62">
        <v>0</v>
      </c>
      <c r="AN604" s="62">
        <v>472</v>
      </c>
      <c r="AO604" s="62">
        <v>19</v>
      </c>
      <c r="AP604" s="62">
        <v>585</v>
      </c>
      <c r="AQ604" s="62">
        <v>36</v>
      </c>
    </row>
    <row r="605" spans="1:43">
      <c r="A605" s="116" t="s">
        <v>3328</v>
      </c>
      <c r="B605" s="117" t="s">
        <v>3329</v>
      </c>
      <c r="C605" s="117" t="s">
        <v>6801</v>
      </c>
      <c r="D605" s="117" t="s">
        <v>3331</v>
      </c>
      <c r="E605" s="117" t="s">
        <v>3256</v>
      </c>
      <c r="F605" s="62" t="s">
        <v>288</v>
      </c>
      <c r="G605" s="117" t="s">
        <v>6802</v>
      </c>
      <c r="H605" s="117" t="s">
        <v>6803</v>
      </c>
      <c r="I605" s="117" t="s">
        <v>177</v>
      </c>
      <c r="J605" s="62">
        <v>10</v>
      </c>
      <c r="K605" s="62">
        <v>2</v>
      </c>
      <c r="L605" s="62">
        <v>2</v>
      </c>
      <c r="M605" s="62">
        <v>14</v>
      </c>
      <c r="N605" s="62">
        <v>32</v>
      </c>
      <c r="O605" s="62">
        <v>15</v>
      </c>
      <c r="P605" s="62">
        <v>10</v>
      </c>
      <c r="Q605" s="62">
        <v>12</v>
      </c>
      <c r="R605" s="62">
        <v>10</v>
      </c>
      <c r="S605" s="62">
        <v>11</v>
      </c>
      <c r="T605" s="62">
        <v>10</v>
      </c>
      <c r="U605" s="62">
        <v>11</v>
      </c>
      <c r="V605" s="62" t="s">
        <v>290</v>
      </c>
      <c r="W605" s="62" t="s">
        <v>290</v>
      </c>
      <c r="X605" s="62">
        <v>0</v>
      </c>
      <c r="Y605" s="62">
        <v>0</v>
      </c>
      <c r="Z605" s="62">
        <v>0</v>
      </c>
      <c r="AA605" s="62">
        <v>0</v>
      </c>
      <c r="AB605" s="62">
        <v>0</v>
      </c>
      <c r="AC605" s="62">
        <v>0</v>
      </c>
      <c r="AD605" s="62">
        <v>0</v>
      </c>
      <c r="AE605" s="62">
        <v>58</v>
      </c>
      <c r="AF605" s="62">
        <v>63</v>
      </c>
      <c r="AG605" s="62">
        <v>0</v>
      </c>
      <c r="AH605" s="62">
        <v>0</v>
      </c>
      <c r="AI605" s="62">
        <v>0</v>
      </c>
      <c r="AJ605" s="62" t="s">
        <v>290</v>
      </c>
      <c r="AK605" s="62">
        <v>10</v>
      </c>
      <c r="AL605" s="62">
        <v>12</v>
      </c>
      <c r="AM605" s="62">
        <v>0</v>
      </c>
      <c r="AN605" s="62">
        <v>64</v>
      </c>
      <c r="AO605" s="62">
        <v>33</v>
      </c>
      <c r="AP605" s="62">
        <v>121</v>
      </c>
      <c r="AQ605" s="62">
        <v>0</v>
      </c>
    </row>
    <row r="606" spans="1:43">
      <c r="A606" s="116" t="s">
        <v>3332</v>
      </c>
      <c r="B606" s="117" t="s">
        <v>3333</v>
      </c>
      <c r="C606" s="117" t="s">
        <v>6804</v>
      </c>
      <c r="D606" s="117" t="s">
        <v>3336</v>
      </c>
      <c r="E606" s="117" t="s">
        <v>3337</v>
      </c>
      <c r="F606" s="62" t="s">
        <v>288</v>
      </c>
      <c r="G606" s="117" t="s">
        <v>6805</v>
      </c>
      <c r="H606" s="117" t="s">
        <v>6806</v>
      </c>
      <c r="I606" s="117" t="s">
        <v>177</v>
      </c>
      <c r="J606" s="62">
        <v>27</v>
      </c>
      <c r="K606" s="62">
        <v>2</v>
      </c>
      <c r="L606" s="62">
        <v>1</v>
      </c>
      <c r="M606" s="62">
        <v>30</v>
      </c>
      <c r="N606" s="62">
        <v>32</v>
      </c>
      <c r="O606" s="62">
        <v>32</v>
      </c>
      <c r="P606" s="62">
        <v>29</v>
      </c>
      <c r="Q606" s="62">
        <v>28</v>
      </c>
      <c r="R606" s="62">
        <v>34</v>
      </c>
      <c r="S606" s="62">
        <v>37</v>
      </c>
      <c r="T606" s="62">
        <v>22</v>
      </c>
      <c r="U606" s="62">
        <v>22</v>
      </c>
      <c r="V606" s="62">
        <v>31</v>
      </c>
      <c r="W606" s="62">
        <v>24</v>
      </c>
      <c r="X606" s="62">
        <v>0</v>
      </c>
      <c r="Y606" s="62">
        <v>0</v>
      </c>
      <c r="Z606" s="62">
        <v>0</v>
      </c>
      <c r="AA606" s="62">
        <v>0</v>
      </c>
      <c r="AB606" s="62">
        <v>30</v>
      </c>
      <c r="AC606" s="62">
        <v>0</v>
      </c>
      <c r="AD606" s="62">
        <v>0</v>
      </c>
      <c r="AE606" s="62">
        <v>175</v>
      </c>
      <c r="AF606" s="62">
        <v>146</v>
      </c>
      <c r="AG606" s="62">
        <v>0</v>
      </c>
      <c r="AH606" s="62">
        <v>0</v>
      </c>
      <c r="AI606" s="62" t="s">
        <v>290</v>
      </c>
      <c r="AJ606" s="62" t="s">
        <v>290</v>
      </c>
      <c r="AK606" s="62" t="s">
        <v>290</v>
      </c>
      <c r="AL606" s="62">
        <v>29</v>
      </c>
      <c r="AM606" s="62" t="s">
        <v>290</v>
      </c>
      <c r="AN606" s="62">
        <v>260</v>
      </c>
      <c r="AO606" s="62">
        <v>19</v>
      </c>
      <c r="AP606" s="62">
        <v>321</v>
      </c>
      <c r="AQ606" s="62">
        <v>30</v>
      </c>
    </row>
    <row r="607" spans="1:43">
      <c r="A607" s="116" t="s">
        <v>3339</v>
      </c>
      <c r="B607" s="117" t="s">
        <v>3340</v>
      </c>
      <c r="C607" s="117" t="s">
        <v>6807</v>
      </c>
      <c r="D607" s="117" t="s">
        <v>3342</v>
      </c>
      <c r="E607" s="117" t="s">
        <v>3256</v>
      </c>
      <c r="F607" s="62" t="s">
        <v>288</v>
      </c>
      <c r="G607" s="117" t="s">
        <v>6808</v>
      </c>
      <c r="H607" s="117" t="s">
        <v>6809</v>
      </c>
      <c r="I607" s="117" t="s">
        <v>177</v>
      </c>
      <c r="J607" s="62">
        <v>10</v>
      </c>
      <c r="K607" s="62">
        <v>9</v>
      </c>
      <c r="L607" s="62">
        <v>1</v>
      </c>
      <c r="M607" s="62">
        <v>20</v>
      </c>
      <c r="N607" s="62">
        <v>19</v>
      </c>
      <c r="O607" s="62">
        <v>14</v>
      </c>
      <c r="P607" s="62">
        <v>12</v>
      </c>
      <c r="Q607" s="62">
        <v>13</v>
      </c>
      <c r="R607" s="62">
        <v>26</v>
      </c>
      <c r="S607" s="62">
        <v>18</v>
      </c>
      <c r="T607" s="62">
        <v>17</v>
      </c>
      <c r="U607" s="62">
        <v>23</v>
      </c>
      <c r="V607" s="62">
        <v>13</v>
      </c>
      <c r="W607" s="62">
        <v>22</v>
      </c>
      <c r="X607" s="62">
        <v>0</v>
      </c>
      <c r="Y607" s="62">
        <v>0</v>
      </c>
      <c r="Z607" s="62">
        <v>0</v>
      </c>
      <c r="AA607" s="62">
        <v>0</v>
      </c>
      <c r="AB607" s="62">
        <v>0</v>
      </c>
      <c r="AC607" s="62">
        <v>0</v>
      </c>
      <c r="AD607" s="62">
        <v>0</v>
      </c>
      <c r="AE607" s="62">
        <v>89</v>
      </c>
      <c r="AF607" s="62">
        <v>88</v>
      </c>
      <c r="AG607" s="62">
        <v>0</v>
      </c>
      <c r="AH607" s="62">
        <v>0</v>
      </c>
      <c r="AI607" s="62">
        <v>0</v>
      </c>
      <c r="AJ607" s="62" t="s">
        <v>290</v>
      </c>
      <c r="AK607" s="62" t="s">
        <v>290</v>
      </c>
      <c r="AL607" s="62">
        <v>128</v>
      </c>
      <c r="AM607" s="62">
        <v>0</v>
      </c>
      <c r="AN607" s="62">
        <v>18</v>
      </c>
      <c r="AO607" s="62">
        <v>26</v>
      </c>
      <c r="AP607" s="62">
        <v>177</v>
      </c>
      <c r="AQ607" s="62">
        <v>46</v>
      </c>
    </row>
    <row r="608" spans="1:43">
      <c r="A608" s="116" t="s">
        <v>3343</v>
      </c>
      <c r="B608" s="117" t="s">
        <v>3344</v>
      </c>
      <c r="C608" s="117" t="s">
        <v>6810</v>
      </c>
      <c r="D608" s="117" t="s">
        <v>3346</v>
      </c>
      <c r="E608" s="117" t="s">
        <v>3262</v>
      </c>
      <c r="F608" s="62" t="s">
        <v>288</v>
      </c>
      <c r="G608" s="117" t="s">
        <v>6811</v>
      </c>
      <c r="H608" s="117" t="s">
        <v>6812</v>
      </c>
      <c r="I608" s="117" t="s">
        <v>177</v>
      </c>
      <c r="J608" s="62">
        <v>15</v>
      </c>
      <c r="K608" s="62">
        <v>3</v>
      </c>
      <c r="L608" s="62">
        <v>2</v>
      </c>
      <c r="M608" s="62">
        <v>20</v>
      </c>
      <c r="N608" s="62">
        <v>21</v>
      </c>
      <c r="O608" s="62">
        <v>18</v>
      </c>
      <c r="P608" s="62">
        <v>16</v>
      </c>
      <c r="Q608" s="62">
        <v>15</v>
      </c>
      <c r="R608" s="62">
        <v>12</v>
      </c>
      <c r="S608" s="62">
        <v>15</v>
      </c>
      <c r="T608" s="62">
        <v>17</v>
      </c>
      <c r="U608" s="62">
        <v>19</v>
      </c>
      <c r="V608" s="62">
        <v>15</v>
      </c>
      <c r="W608" s="62">
        <v>18</v>
      </c>
      <c r="X608" s="62">
        <v>0</v>
      </c>
      <c r="Y608" s="62">
        <v>0</v>
      </c>
      <c r="Z608" s="62">
        <v>0</v>
      </c>
      <c r="AA608" s="62">
        <v>0</v>
      </c>
      <c r="AB608" s="62">
        <v>0</v>
      </c>
      <c r="AC608" s="62">
        <v>0</v>
      </c>
      <c r="AD608" s="62">
        <v>0</v>
      </c>
      <c r="AE608" s="62">
        <v>93</v>
      </c>
      <c r="AF608" s="62">
        <v>73</v>
      </c>
      <c r="AG608" s="62">
        <v>0</v>
      </c>
      <c r="AH608" s="62">
        <v>0</v>
      </c>
      <c r="AI608" s="62">
        <v>0</v>
      </c>
      <c r="AJ608" s="62">
        <v>10</v>
      </c>
      <c r="AK608" s="62" t="s">
        <v>290</v>
      </c>
      <c r="AL608" s="62">
        <v>12</v>
      </c>
      <c r="AM608" s="62" t="s">
        <v>290</v>
      </c>
      <c r="AN608" s="62">
        <v>83</v>
      </c>
      <c r="AO608" s="62">
        <v>53</v>
      </c>
      <c r="AP608" s="62">
        <v>166</v>
      </c>
      <c r="AQ608" s="62">
        <v>30</v>
      </c>
    </row>
    <row r="609" spans="1:43">
      <c r="A609" s="116" t="s">
        <v>3347</v>
      </c>
      <c r="B609" s="117" t="s">
        <v>3348</v>
      </c>
      <c r="C609" s="117" t="s">
        <v>6813</v>
      </c>
      <c r="D609" s="117" t="s">
        <v>3350</v>
      </c>
      <c r="E609" s="117" t="s">
        <v>3262</v>
      </c>
      <c r="F609" s="62" t="s">
        <v>288</v>
      </c>
      <c r="G609" s="117" t="s">
        <v>6814</v>
      </c>
      <c r="H609" s="117" t="s">
        <v>6815</v>
      </c>
      <c r="I609" s="117" t="s">
        <v>177</v>
      </c>
      <c r="J609" s="62">
        <v>37</v>
      </c>
      <c r="K609" s="62">
        <v>22</v>
      </c>
      <c r="L609" s="62">
        <v>7</v>
      </c>
      <c r="M609" s="62">
        <v>66</v>
      </c>
      <c r="N609" s="62">
        <v>35</v>
      </c>
      <c r="O609" s="62">
        <v>34</v>
      </c>
      <c r="P609" s="62">
        <v>32</v>
      </c>
      <c r="Q609" s="62">
        <v>36</v>
      </c>
      <c r="R609" s="62">
        <v>24</v>
      </c>
      <c r="S609" s="62">
        <v>29</v>
      </c>
      <c r="T609" s="62">
        <v>27</v>
      </c>
      <c r="U609" s="62">
        <v>32</v>
      </c>
      <c r="V609" s="62">
        <v>30</v>
      </c>
      <c r="W609" s="62">
        <v>32</v>
      </c>
      <c r="X609" s="62">
        <v>36</v>
      </c>
      <c r="Y609" s="62">
        <v>34</v>
      </c>
      <c r="Z609" s="62">
        <v>41</v>
      </c>
      <c r="AA609" s="62">
        <v>37</v>
      </c>
      <c r="AB609" s="62">
        <v>27</v>
      </c>
      <c r="AC609" s="62">
        <v>0</v>
      </c>
      <c r="AD609" s="62">
        <v>0</v>
      </c>
      <c r="AE609" s="62">
        <v>252</v>
      </c>
      <c r="AF609" s="62">
        <v>249</v>
      </c>
      <c r="AG609" s="62">
        <v>25</v>
      </c>
      <c r="AH609" s="62">
        <v>13</v>
      </c>
      <c r="AI609" s="62" t="s">
        <v>290</v>
      </c>
      <c r="AJ609" s="62">
        <v>13</v>
      </c>
      <c r="AK609" s="62">
        <v>21</v>
      </c>
      <c r="AL609" s="62">
        <v>76</v>
      </c>
      <c r="AM609" s="62">
        <v>0</v>
      </c>
      <c r="AN609" s="62">
        <v>378</v>
      </c>
      <c r="AO609" s="62">
        <v>11</v>
      </c>
      <c r="AP609" s="62">
        <v>501</v>
      </c>
      <c r="AQ609" s="62">
        <v>17</v>
      </c>
    </row>
    <row r="610" spans="1:43">
      <c r="A610" s="118" t="s">
        <v>6816</v>
      </c>
      <c r="B610" s="117" t="s">
        <v>3352</v>
      </c>
      <c r="C610" s="117" t="s">
        <v>6817</v>
      </c>
      <c r="D610" s="117" t="s">
        <v>3354</v>
      </c>
      <c r="E610" s="117" t="s">
        <v>3355</v>
      </c>
      <c r="F610" s="62" t="s">
        <v>288</v>
      </c>
      <c r="G610" s="117" t="s">
        <v>6818</v>
      </c>
      <c r="H610" s="117" t="s">
        <v>6819</v>
      </c>
      <c r="I610" s="117" t="s">
        <v>177</v>
      </c>
      <c r="J610" s="62">
        <v>16</v>
      </c>
      <c r="K610" s="62">
        <v>4</v>
      </c>
      <c r="L610" s="62">
        <v>1</v>
      </c>
      <c r="M610" s="62">
        <v>21</v>
      </c>
      <c r="N610" s="62">
        <v>25</v>
      </c>
      <c r="O610" s="62">
        <v>35</v>
      </c>
      <c r="P610" s="62">
        <v>10</v>
      </c>
      <c r="Q610" s="62">
        <v>12</v>
      </c>
      <c r="R610" s="62">
        <v>34</v>
      </c>
      <c r="S610" s="62">
        <v>12</v>
      </c>
      <c r="T610" s="62">
        <v>25</v>
      </c>
      <c r="U610" s="62">
        <v>19</v>
      </c>
      <c r="V610" s="62">
        <v>20</v>
      </c>
      <c r="W610" s="62">
        <v>23</v>
      </c>
      <c r="X610" s="62">
        <v>0</v>
      </c>
      <c r="Y610" s="62">
        <v>0</v>
      </c>
      <c r="Z610" s="62">
        <v>0</v>
      </c>
      <c r="AA610" s="62">
        <v>0</v>
      </c>
      <c r="AB610" s="62">
        <v>0</v>
      </c>
      <c r="AC610" s="62">
        <v>0</v>
      </c>
      <c r="AD610" s="62">
        <v>0</v>
      </c>
      <c r="AE610" s="62">
        <v>117</v>
      </c>
      <c r="AF610" s="62">
        <v>98</v>
      </c>
      <c r="AG610" s="62">
        <v>0</v>
      </c>
      <c r="AH610" s="62">
        <v>0</v>
      </c>
      <c r="AI610" s="62">
        <v>0</v>
      </c>
      <c r="AJ610" s="62">
        <v>24</v>
      </c>
      <c r="AK610" s="62" t="s">
        <v>290</v>
      </c>
      <c r="AL610" s="62">
        <v>33</v>
      </c>
      <c r="AM610" s="62">
        <v>0</v>
      </c>
      <c r="AN610" s="62">
        <v>128</v>
      </c>
      <c r="AO610" s="62">
        <v>25</v>
      </c>
      <c r="AP610" s="62">
        <v>215</v>
      </c>
      <c r="AQ610" s="62">
        <v>0</v>
      </c>
    </row>
    <row r="611" spans="1:43">
      <c r="A611" s="116" t="s">
        <v>3357</v>
      </c>
      <c r="B611" s="117" t="s">
        <v>3358</v>
      </c>
      <c r="C611" s="117" t="s">
        <v>6404</v>
      </c>
      <c r="D611" s="117" t="s">
        <v>3359</v>
      </c>
      <c r="E611" s="117" t="s">
        <v>3256</v>
      </c>
      <c r="F611" s="62" t="s">
        <v>288</v>
      </c>
      <c r="G611" s="117" t="s">
        <v>6820</v>
      </c>
      <c r="H611" s="117" t="s">
        <v>6821</v>
      </c>
      <c r="I611" s="117" t="s">
        <v>177</v>
      </c>
      <c r="J611" s="62">
        <v>45.6</v>
      </c>
      <c r="K611" s="62">
        <v>18.600000000000001</v>
      </c>
      <c r="L611" s="62">
        <v>6</v>
      </c>
      <c r="M611" s="62">
        <v>70.2</v>
      </c>
      <c r="N611" s="62">
        <v>77</v>
      </c>
      <c r="O611" s="62">
        <v>32</v>
      </c>
      <c r="P611" s="62">
        <v>50</v>
      </c>
      <c r="Q611" s="62">
        <v>48</v>
      </c>
      <c r="R611" s="62">
        <v>46</v>
      </c>
      <c r="S611" s="62">
        <v>49</v>
      </c>
      <c r="T611" s="62">
        <v>48</v>
      </c>
      <c r="U611" s="62">
        <v>39</v>
      </c>
      <c r="V611" s="62">
        <v>47</v>
      </c>
      <c r="W611" s="62">
        <v>55</v>
      </c>
      <c r="X611" s="62">
        <v>57</v>
      </c>
      <c r="Y611" s="62">
        <v>74</v>
      </c>
      <c r="Z611" s="62">
        <v>46</v>
      </c>
      <c r="AA611" s="62">
        <v>37</v>
      </c>
      <c r="AB611" s="62">
        <v>0</v>
      </c>
      <c r="AC611" s="62">
        <v>0</v>
      </c>
      <c r="AD611" s="62">
        <v>0</v>
      </c>
      <c r="AE611" s="62">
        <v>346</v>
      </c>
      <c r="AF611" s="62">
        <v>359</v>
      </c>
      <c r="AG611" s="62">
        <v>25</v>
      </c>
      <c r="AH611" s="62">
        <v>11</v>
      </c>
      <c r="AI611" s="62">
        <v>0</v>
      </c>
      <c r="AJ611" s="62" t="s">
        <v>290</v>
      </c>
      <c r="AK611" s="62">
        <v>56</v>
      </c>
      <c r="AL611" s="62">
        <v>88</v>
      </c>
      <c r="AM611" s="62" t="s">
        <v>290</v>
      </c>
      <c r="AN611" s="62">
        <v>480</v>
      </c>
      <c r="AO611" s="62">
        <v>74</v>
      </c>
      <c r="AP611" s="62">
        <v>705</v>
      </c>
      <c r="AQ611" s="62">
        <v>0</v>
      </c>
    </row>
    <row r="612" spans="1:43">
      <c r="A612" s="116" t="s">
        <v>3360</v>
      </c>
      <c r="B612" s="117" t="s">
        <v>4736</v>
      </c>
      <c r="C612" s="117" t="s">
        <v>6822</v>
      </c>
      <c r="D612" s="117" t="s">
        <v>3363</v>
      </c>
      <c r="E612" s="117" t="s">
        <v>3262</v>
      </c>
      <c r="F612" s="62" t="s">
        <v>288</v>
      </c>
      <c r="G612" s="117" t="s">
        <v>6823</v>
      </c>
      <c r="H612" s="117" t="s">
        <v>6824</v>
      </c>
      <c r="I612" s="117" t="s">
        <v>177</v>
      </c>
      <c r="J612" s="62">
        <v>1</v>
      </c>
      <c r="K612" s="62">
        <v>1</v>
      </c>
      <c r="L612" s="62">
        <v>1</v>
      </c>
      <c r="M612" s="62">
        <v>3</v>
      </c>
      <c r="N612" s="62">
        <v>0</v>
      </c>
      <c r="O612" s="62">
        <v>0</v>
      </c>
      <c r="P612" s="62">
        <v>0</v>
      </c>
      <c r="Q612" s="62">
        <v>0</v>
      </c>
      <c r="R612" s="62">
        <v>0</v>
      </c>
      <c r="S612" s="62">
        <v>0</v>
      </c>
      <c r="T612" s="62">
        <v>0</v>
      </c>
      <c r="U612" s="62">
        <v>0</v>
      </c>
      <c r="V612" s="62">
        <v>0</v>
      </c>
      <c r="W612" s="62">
        <v>0</v>
      </c>
      <c r="X612" s="62">
        <v>0</v>
      </c>
      <c r="Y612" s="62">
        <v>0</v>
      </c>
      <c r="Z612" s="62" t="s">
        <v>290</v>
      </c>
      <c r="AA612" s="62" t="s">
        <v>290</v>
      </c>
      <c r="AB612" s="62">
        <v>0</v>
      </c>
      <c r="AC612" s="62">
        <v>0</v>
      </c>
      <c r="AD612" s="62">
        <v>0</v>
      </c>
      <c r="AE612" s="62" t="s">
        <v>290</v>
      </c>
      <c r="AF612" s="62" t="s">
        <v>290</v>
      </c>
      <c r="AG612" s="62">
        <v>0</v>
      </c>
      <c r="AH612" s="62" t="s">
        <v>290</v>
      </c>
      <c r="AI612" s="62">
        <v>0</v>
      </c>
      <c r="AJ612" s="62">
        <v>0</v>
      </c>
      <c r="AK612" s="62" t="s">
        <v>290</v>
      </c>
      <c r="AL612" s="62">
        <v>0</v>
      </c>
      <c r="AM612" s="62">
        <v>0</v>
      </c>
      <c r="AN612" s="62" t="s">
        <v>290</v>
      </c>
      <c r="AO612" s="62" t="s">
        <v>290</v>
      </c>
      <c r="AP612" s="62" t="s">
        <v>290</v>
      </c>
      <c r="AQ612" s="62" t="s">
        <v>290</v>
      </c>
    </row>
    <row r="613" spans="1:43">
      <c r="A613" s="116" t="s">
        <v>4737</v>
      </c>
      <c r="B613" s="117" t="s">
        <v>4738</v>
      </c>
      <c r="C613" s="117" t="s">
        <v>6825</v>
      </c>
      <c r="D613" s="117" t="s">
        <v>4741</v>
      </c>
      <c r="E613" s="117" t="s">
        <v>3337</v>
      </c>
      <c r="F613" s="62" t="s">
        <v>288</v>
      </c>
      <c r="G613" s="117" t="s">
        <v>6826</v>
      </c>
      <c r="H613" s="117" t="s">
        <v>6827</v>
      </c>
      <c r="I613" s="117" t="s">
        <v>177</v>
      </c>
      <c r="J613" s="62">
        <v>10</v>
      </c>
      <c r="K613" s="62">
        <v>0</v>
      </c>
      <c r="L613" s="62">
        <v>2</v>
      </c>
      <c r="M613" s="62">
        <v>12</v>
      </c>
      <c r="N613" s="62">
        <v>49</v>
      </c>
      <c r="O613" s="62" t="s">
        <v>290</v>
      </c>
      <c r="P613" s="62">
        <v>0</v>
      </c>
      <c r="Q613" s="62">
        <v>0</v>
      </c>
      <c r="R613" s="62">
        <v>0</v>
      </c>
      <c r="S613" s="62">
        <v>0</v>
      </c>
      <c r="T613" s="62">
        <v>0</v>
      </c>
      <c r="U613" s="62">
        <v>0</v>
      </c>
      <c r="V613" s="62">
        <v>0</v>
      </c>
      <c r="W613" s="62">
        <v>0</v>
      </c>
      <c r="X613" s="62">
        <v>0</v>
      </c>
      <c r="Y613" s="62">
        <v>0</v>
      </c>
      <c r="Z613" s="62">
        <v>0</v>
      </c>
      <c r="AA613" s="62">
        <v>0</v>
      </c>
      <c r="AB613" s="62">
        <v>0</v>
      </c>
      <c r="AC613" s="62">
        <v>0</v>
      </c>
      <c r="AD613" s="62">
        <v>0</v>
      </c>
      <c r="AE613" s="62">
        <v>34</v>
      </c>
      <c r="AF613" s="62">
        <v>23</v>
      </c>
      <c r="AG613" s="62">
        <v>0</v>
      </c>
      <c r="AH613" s="62">
        <v>0</v>
      </c>
      <c r="AI613" s="62">
        <v>0</v>
      </c>
      <c r="AJ613" s="62" t="s">
        <v>290</v>
      </c>
      <c r="AK613" s="62" t="s">
        <v>290</v>
      </c>
      <c r="AL613" s="62" t="s">
        <v>290</v>
      </c>
      <c r="AM613" s="62">
        <v>0</v>
      </c>
      <c r="AN613" s="62">
        <v>52</v>
      </c>
      <c r="AO613" s="62">
        <v>0</v>
      </c>
      <c r="AP613" s="62">
        <v>57</v>
      </c>
      <c r="AQ613" s="62" t="s">
        <v>290</v>
      </c>
    </row>
    <row r="614" spans="1:43">
      <c r="A614" s="116" t="s">
        <v>3368</v>
      </c>
      <c r="B614" s="117" t="s">
        <v>3369</v>
      </c>
      <c r="C614" s="117" t="s">
        <v>6828</v>
      </c>
      <c r="D614" s="117" t="s">
        <v>3371</v>
      </c>
      <c r="E614" s="117" t="s">
        <v>3372</v>
      </c>
      <c r="F614" s="62" t="s">
        <v>288</v>
      </c>
      <c r="G614" s="117" t="s">
        <v>6829</v>
      </c>
      <c r="H614" s="117" t="s">
        <v>6830</v>
      </c>
      <c r="I614" s="117" t="s">
        <v>177</v>
      </c>
      <c r="J614" s="62">
        <v>23.5</v>
      </c>
      <c r="K614" s="62">
        <v>6.5</v>
      </c>
      <c r="L614" s="62">
        <v>0</v>
      </c>
      <c r="M614" s="62">
        <v>30</v>
      </c>
      <c r="N614" s="62">
        <v>44</v>
      </c>
      <c r="O614" s="62">
        <v>41</v>
      </c>
      <c r="P614" s="62">
        <v>41</v>
      </c>
      <c r="Q614" s="62">
        <v>36</v>
      </c>
      <c r="R614" s="62">
        <v>37</v>
      </c>
      <c r="S614" s="62">
        <v>41</v>
      </c>
      <c r="T614" s="62">
        <v>41</v>
      </c>
      <c r="U614" s="62">
        <v>31</v>
      </c>
      <c r="V614" s="62">
        <v>39</v>
      </c>
      <c r="W614" s="62">
        <v>43</v>
      </c>
      <c r="X614" s="62">
        <v>0</v>
      </c>
      <c r="Y614" s="62">
        <v>0</v>
      </c>
      <c r="Z614" s="62">
        <v>0</v>
      </c>
      <c r="AA614" s="62">
        <v>0</v>
      </c>
      <c r="AB614" s="62">
        <v>0</v>
      </c>
      <c r="AC614" s="62">
        <v>0</v>
      </c>
      <c r="AD614" s="62">
        <v>0</v>
      </c>
      <c r="AE614" s="62">
        <v>214</v>
      </c>
      <c r="AF614" s="62">
        <v>180</v>
      </c>
      <c r="AG614" s="62">
        <v>0</v>
      </c>
      <c r="AH614" s="62">
        <v>0</v>
      </c>
      <c r="AI614" s="62">
        <v>0</v>
      </c>
      <c r="AJ614" s="62" t="s">
        <v>290</v>
      </c>
      <c r="AK614" s="62">
        <v>0</v>
      </c>
      <c r="AL614" s="62">
        <v>36</v>
      </c>
      <c r="AM614" s="62">
        <v>0</v>
      </c>
      <c r="AN614" s="62">
        <v>339</v>
      </c>
      <c r="AO614" s="62">
        <v>12</v>
      </c>
      <c r="AP614" s="62">
        <v>394</v>
      </c>
      <c r="AQ614" s="62">
        <v>0</v>
      </c>
    </row>
    <row r="615" spans="1:43">
      <c r="A615" s="116" t="s">
        <v>3374</v>
      </c>
      <c r="B615" s="117" t="s">
        <v>3375</v>
      </c>
      <c r="C615" s="117" t="s">
        <v>6831</v>
      </c>
      <c r="D615" s="117" t="s">
        <v>3377</v>
      </c>
      <c r="E615" s="117" t="s">
        <v>3372</v>
      </c>
      <c r="F615" s="62" t="s">
        <v>288</v>
      </c>
      <c r="G615" s="117" t="s">
        <v>6832</v>
      </c>
      <c r="H615" s="117" t="s">
        <v>6833</v>
      </c>
      <c r="I615" s="117" t="s">
        <v>177</v>
      </c>
      <c r="J615" s="62">
        <v>2</v>
      </c>
      <c r="K615" s="62">
        <v>0</v>
      </c>
      <c r="L615" s="62">
        <v>1</v>
      </c>
      <c r="M615" s="62">
        <v>3</v>
      </c>
      <c r="N615" s="62">
        <v>0</v>
      </c>
      <c r="O615" s="62">
        <v>0</v>
      </c>
      <c r="P615" s="62">
        <v>0</v>
      </c>
      <c r="Q615" s="62">
        <v>0</v>
      </c>
      <c r="R615" s="62">
        <v>0</v>
      </c>
      <c r="S615" s="62">
        <v>0</v>
      </c>
      <c r="T615" s="62">
        <v>0</v>
      </c>
      <c r="U615" s="62">
        <v>0</v>
      </c>
      <c r="V615" s="62">
        <v>0</v>
      </c>
      <c r="W615" s="62">
        <v>0</v>
      </c>
      <c r="X615" s="62">
        <v>0</v>
      </c>
      <c r="Y615" s="62">
        <v>0</v>
      </c>
      <c r="Z615" s="62">
        <v>0</v>
      </c>
      <c r="AA615" s="62">
        <v>0</v>
      </c>
      <c r="AB615" s="62">
        <v>0</v>
      </c>
      <c r="AC615" s="62">
        <v>10</v>
      </c>
      <c r="AD615" s="62">
        <v>0</v>
      </c>
      <c r="AE615" s="62" t="s">
        <v>290</v>
      </c>
      <c r="AF615" s="62" t="s">
        <v>290</v>
      </c>
      <c r="AG615" s="62">
        <v>0</v>
      </c>
      <c r="AH615" s="62">
        <v>0</v>
      </c>
      <c r="AI615" s="62">
        <v>0</v>
      </c>
      <c r="AJ615" s="62">
        <v>0</v>
      </c>
      <c r="AK615" s="62">
        <v>0</v>
      </c>
      <c r="AL615" s="62">
        <v>0</v>
      </c>
      <c r="AM615" s="62">
        <v>0</v>
      </c>
      <c r="AN615" s="62">
        <v>10</v>
      </c>
      <c r="AO615" s="62">
        <v>0</v>
      </c>
      <c r="AP615" s="62">
        <v>10</v>
      </c>
      <c r="AQ615" s="62">
        <v>0</v>
      </c>
    </row>
    <row r="616" spans="1:43">
      <c r="A616" s="116" t="s">
        <v>3378</v>
      </c>
      <c r="B616" s="117" t="s">
        <v>3379</v>
      </c>
      <c r="C616" s="117" t="s">
        <v>6834</v>
      </c>
      <c r="D616" s="117" t="s">
        <v>3382</v>
      </c>
      <c r="E616" s="117" t="s">
        <v>3383</v>
      </c>
      <c r="F616" s="62" t="s">
        <v>288</v>
      </c>
      <c r="G616" s="117" t="s">
        <v>6835</v>
      </c>
      <c r="H616" s="117" t="s">
        <v>6836</v>
      </c>
      <c r="I616" s="117" t="s">
        <v>177</v>
      </c>
      <c r="J616" s="62">
        <v>3</v>
      </c>
      <c r="K616" s="62">
        <v>2.7</v>
      </c>
      <c r="L616" s="62">
        <v>1.5</v>
      </c>
      <c r="M616" s="62">
        <v>7.2</v>
      </c>
      <c r="N616" s="62">
        <v>11</v>
      </c>
      <c r="O616" s="62" t="s">
        <v>290</v>
      </c>
      <c r="P616" s="62" t="s">
        <v>290</v>
      </c>
      <c r="Q616" s="62" t="s">
        <v>290</v>
      </c>
      <c r="R616" s="62" t="s">
        <v>290</v>
      </c>
      <c r="S616" s="62" t="s">
        <v>290</v>
      </c>
      <c r="T616" s="62" t="s">
        <v>290</v>
      </c>
      <c r="U616" s="62">
        <v>0</v>
      </c>
      <c r="V616" s="62">
        <v>0</v>
      </c>
      <c r="W616" s="62">
        <v>0</v>
      </c>
      <c r="X616" s="62">
        <v>0</v>
      </c>
      <c r="Y616" s="62">
        <v>0</v>
      </c>
      <c r="Z616" s="62">
        <v>0</v>
      </c>
      <c r="AA616" s="62">
        <v>0</v>
      </c>
      <c r="AB616" s="62">
        <v>0</v>
      </c>
      <c r="AC616" s="62">
        <v>0</v>
      </c>
      <c r="AD616" s="62">
        <v>0</v>
      </c>
      <c r="AE616" s="62">
        <v>21</v>
      </c>
      <c r="AF616" s="62">
        <v>21</v>
      </c>
      <c r="AG616" s="62">
        <v>0</v>
      </c>
      <c r="AH616" s="62">
        <v>0</v>
      </c>
      <c r="AI616" s="62">
        <v>0</v>
      </c>
      <c r="AJ616" s="62" t="s">
        <v>290</v>
      </c>
      <c r="AK616" s="62">
        <v>0</v>
      </c>
      <c r="AL616" s="62">
        <v>0</v>
      </c>
      <c r="AM616" s="62">
        <v>0</v>
      </c>
      <c r="AN616" s="62">
        <v>34</v>
      </c>
      <c r="AO616" s="62" t="s">
        <v>290</v>
      </c>
      <c r="AP616" s="62">
        <v>42</v>
      </c>
      <c r="AQ616" s="62">
        <v>0</v>
      </c>
    </row>
    <row r="617" spans="1:43">
      <c r="A617" s="116" t="s">
        <v>3385</v>
      </c>
      <c r="B617" s="117" t="s">
        <v>6837</v>
      </c>
      <c r="C617" s="117" t="s">
        <v>6838</v>
      </c>
      <c r="D617" s="117" t="s">
        <v>3387</v>
      </c>
      <c r="E617" s="117" t="s">
        <v>3262</v>
      </c>
      <c r="F617" s="62" t="s">
        <v>288</v>
      </c>
      <c r="G617" s="117" t="s">
        <v>6839</v>
      </c>
      <c r="H617" s="117" t="s">
        <v>6840</v>
      </c>
      <c r="I617" s="117" t="s">
        <v>177</v>
      </c>
      <c r="J617" s="62">
        <v>10.8</v>
      </c>
      <c r="K617" s="62">
        <v>5</v>
      </c>
      <c r="L617" s="62">
        <v>3</v>
      </c>
      <c r="M617" s="62">
        <v>18.8</v>
      </c>
      <c r="N617" s="62">
        <v>11</v>
      </c>
      <c r="O617" s="62" t="s">
        <v>290</v>
      </c>
      <c r="P617" s="62">
        <v>16</v>
      </c>
      <c r="Q617" s="62">
        <v>16</v>
      </c>
      <c r="R617" s="62" t="s">
        <v>290</v>
      </c>
      <c r="S617" s="62" t="s">
        <v>290</v>
      </c>
      <c r="T617" s="62">
        <v>10</v>
      </c>
      <c r="U617" s="62" t="s">
        <v>290</v>
      </c>
      <c r="V617" s="62">
        <v>10</v>
      </c>
      <c r="W617" s="62">
        <v>10</v>
      </c>
      <c r="X617" s="62">
        <v>0</v>
      </c>
      <c r="Y617" s="62">
        <v>0</v>
      </c>
      <c r="Z617" s="62">
        <v>0</v>
      </c>
      <c r="AA617" s="62">
        <v>0</v>
      </c>
      <c r="AB617" s="62" t="s">
        <v>290</v>
      </c>
      <c r="AC617" s="62">
        <v>0</v>
      </c>
      <c r="AD617" s="62">
        <v>0</v>
      </c>
      <c r="AE617" s="62">
        <v>52</v>
      </c>
      <c r="AF617" s="62">
        <v>57</v>
      </c>
      <c r="AG617" s="62">
        <v>0</v>
      </c>
      <c r="AH617" s="62">
        <v>0</v>
      </c>
      <c r="AI617" s="62">
        <v>0</v>
      </c>
      <c r="AJ617" s="62" t="s">
        <v>290</v>
      </c>
      <c r="AK617" s="62">
        <v>0</v>
      </c>
      <c r="AL617" s="62">
        <v>102</v>
      </c>
      <c r="AM617" s="62">
        <v>0</v>
      </c>
      <c r="AN617" s="62" t="s">
        <v>290</v>
      </c>
      <c r="AO617" s="62" t="s">
        <v>290</v>
      </c>
      <c r="AP617" s="62">
        <v>109</v>
      </c>
      <c r="AQ617" s="62">
        <v>31</v>
      </c>
    </row>
    <row r="618" spans="1:43">
      <c r="A618" s="116" t="s">
        <v>3388</v>
      </c>
      <c r="B618" s="117" t="s">
        <v>3389</v>
      </c>
      <c r="C618" s="117" t="s">
        <v>6841</v>
      </c>
      <c r="D618" s="117" t="s">
        <v>6842</v>
      </c>
      <c r="E618" s="117" t="s">
        <v>3355</v>
      </c>
      <c r="F618" s="62" t="s">
        <v>288</v>
      </c>
      <c r="G618" s="117" t="s">
        <v>6843</v>
      </c>
      <c r="H618" s="117" t="s">
        <v>6844</v>
      </c>
      <c r="I618" s="117" t="s">
        <v>177</v>
      </c>
      <c r="J618" s="62">
        <v>10</v>
      </c>
      <c r="K618" s="62">
        <v>4</v>
      </c>
      <c r="L618" s="62">
        <v>2</v>
      </c>
      <c r="M618" s="62">
        <v>16</v>
      </c>
      <c r="N618" s="62">
        <v>24</v>
      </c>
      <c r="O618" s="62">
        <v>10</v>
      </c>
      <c r="P618" s="62">
        <v>12</v>
      </c>
      <c r="Q618" s="62" t="s">
        <v>290</v>
      </c>
      <c r="R618" s="62" t="s">
        <v>290</v>
      </c>
      <c r="S618" s="62" t="s">
        <v>290</v>
      </c>
      <c r="T618" s="62">
        <v>0</v>
      </c>
      <c r="U618" s="62">
        <v>0</v>
      </c>
      <c r="V618" s="62">
        <v>0</v>
      </c>
      <c r="W618" s="62">
        <v>0</v>
      </c>
      <c r="X618" s="62">
        <v>0</v>
      </c>
      <c r="Y618" s="62">
        <v>0</v>
      </c>
      <c r="Z618" s="62">
        <v>0</v>
      </c>
      <c r="AA618" s="62">
        <v>0</v>
      </c>
      <c r="AB618" s="62">
        <v>0</v>
      </c>
      <c r="AC618" s="62">
        <v>0</v>
      </c>
      <c r="AD618" s="62">
        <v>0</v>
      </c>
      <c r="AE618" s="62">
        <v>30</v>
      </c>
      <c r="AF618" s="62">
        <v>37</v>
      </c>
      <c r="AG618" s="62">
        <v>0</v>
      </c>
      <c r="AH618" s="62">
        <v>0</v>
      </c>
      <c r="AI618" s="62">
        <v>0</v>
      </c>
      <c r="AJ618" s="62">
        <v>55</v>
      </c>
      <c r="AK618" s="62">
        <v>0</v>
      </c>
      <c r="AL618" s="62">
        <v>0</v>
      </c>
      <c r="AM618" s="62">
        <v>0</v>
      </c>
      <c r="AN618" s="62" t="s">
        <v>290</v>
      </c>
      <c r="AO618" s="62" t="s">
        <v>290</v>
      </c>
      <c r="AP618" s="62">
        <v>67</v>
      </c>
      <c r="AQ618" s="62" t="s">
        <v>290</v>
      </c>
    </row>
    <row r="619" spans="1:43">
      <c r="A619" s="116" t="s">
        <v>4742</v>
      </c>
      <c r="B619" s="117" t="s">
        <v>6845</v>
      </c>
      <c r="C619" s="117" t="s">
        <v>6846</v>
      </c>
      <c r="D619" s="117" t="s">
        <v>4745</v>
      </c>
      <c r="E619" s="117" t="s">
        <v>3256</v>
      </c>
      <c r="F619" s="62" t="s">
        <v>288</v>
      </c>
      <c r="G619" s="117" t="s">
        <v>6847</v>
      </c>
      <c r="H619" s="117" t="s">
        <v>6848</v>
      </c>
      <c r="I619" s="117" t="s">
        <v>177</v>
      </c>
      <c r="J619" s="62">
        <v>6</v>
      </c>
      <c r="K619" s="62">
        <v>1</v>
      </c>
      <c r="L619" s="62">
        <v>1</v>
      </c>
      <c r="M619" s="62">
        <v>8</v>
      </c>
      <c r="N619" s="62">
        <v>10</v>
      </c>
      <c r="O619" s="62" t="s">
        <v>290</v>
      </c>
      <c r="P619" s="62" t="s">
        <v>290</v>
      </c>
      <c r="Q619" s="62" t="s">
        <v>290</v>
      </c>
      <c r="R619" s="62" t="s">
        <v>290</v>
      </c>
      <c r="S619" s="62" t="s">
        <v>290</v>
      </c>
      <c r="T619" s="62">
        <v>0</v>
      </c>
      <c r="U619" s="62" t="s">
        <v>290</v>
      </c>
      <c r="V619" s="62">
        <v>0</v>
      </c>
      <c r="W619" s="62" t="s">
        <v>290</v>
      </c>
      <c r="X619" s="62" t="s">
        <v>290</v>
      </c>
      <c r="Y619" s="62" t="s">
        <v>290</v>
      </c>
      <c r="Z619" s="62" t="s">
        <v>290</v>
      </c>
      <c r="AA619" s="62">
        <v>0</v>
      </c>
      <c r="AB619" s="62">
        <v>0</v>
      </c>
      <c r="AC619" s="62">
        <v>0</v>
      </c>
      <c r="AD619" s="62">
        <v>0</v>
      </c>
      <c r="AE619" s="62">
        <v>10</v>
      </c>
      <c r="AF619" s="62">
        <v>14</v>
      </c>
      <c r="AG619" s="62" t="s">
        <v>290</v>
      </c>
      <c r="AH619" s="62" t="s">
        <v>290</v>
      </c>
      <c r="AI619" s="62">
        <v>0</v>
      </c>
      <c r="AJ619" s="62">
        <v>0</v>
      </c>
      <c r="AK619" s="62">
        <v>24</v>
      </c>
      <c r="AL619" s="62">
        <v>0</v>
      </c>
      <c r="AM619" s="62">
        <v>0</v>
      </c>
      <c r="AN619" s="62">
        <v>0</v>
      </c>
      <c r="AO619" s="62">
        <v>0</v>
      </c>
      <c r="AP619" s="62">
        <v>24</v>
      </c>
      <c r="AQ619" s="62">
        <v>20</v>
      </c>
    </row>
    <row r="620" spans="1:43">
      <c r="A620" s="116" t="s">
        <v>3393</v>
      </c>
      <c r="B620" s="117" t="s">
        <v>3394</v>
      </c>
      <c r="C620" s="117" t="s">
        <v>6849</v>
      </c>
      <c r="D620" s="117" t="s">
        <v>3397</v>
      </c>
      <c r="E620" s="117" t="s">
        <v>3262</v>
      </c>
      <c r="F620" s="62" t="s">
        <v>288</v>
      </c>
      <c r="G620" s="117" t="s">
        <v>6850</v>
      </c>
      <c r="H620" s="117" t="s">
        <v>6851</v>
      </c>
      <c r="I620" s="117" t="s">
        <v>177</v>
      </c>
      <c r="J620" s="62">
        <v>22.3</v>
      </c>
      <c r="K620" s="62">
        <v>15.7</v>
      </c>
      <c r="L620" s="62">
        <v>4</v>
      </c>
      <c r="M620" s="62">
        <v>42</v>
      </c>
      <c r="N620" s="62">
        <v>24</v>
      </c>
      <c r="O620" s="62">
        <v>11</v>
      </c>
      <c r="P620" s="62">
        <v>25</v>
      </c>
      <c r="Q620" s="62">
        <v>26</v>
      </c>
      <c r="R620" s="62">
        <v>20</v>
      </c>
      <c r="S620" s="62">
        <v>20</v>
      </c>
      <c r="T620" s="62">
        <v>21</v>
      </c>
      <c r="U620" s="62">
        <v>17</v>
      </c>
      <c r="V620" s="62">
        <v>20</v>
      </c>
      <c r="W620" s="62">
        <v>23</v>
      </c>
      <c r="X620" s="62">
        <v>17</v>
      </c>
      <c r="Y620" s="62">
        <v>39</v>
      </c>
      <c r="Z620" s="62">
        <v>21</v>
      </c>
      <c r="AA620" s="62">
        <v>22</v>
      </c>
      <c r="AB620" s="62">
        <v>0</v>
      </c>
      <c r="AC620" s="62">
        <v>0</v>
      </c>
      <c r="AD620" s="62">
        <v>0</v>
      </c>
      <c r="AE620" s="62">
        <v>154</v>
      </c>
      <c r="AF620" s="62">
        <v>159</v>
      </c>
      <c r="AG620" s="62">
        <v>15</v>
      </c>
      <c r="AH620" s="62" t="s">
        <v>290</v>
      </c>
      <c r="AI620" s="62" t="s">
        <v>290</v>
      </c>
      <c r="AJ620" s="62" t="s">
        <v>290</v>
      </c>
      <c r="AK620" s="62" t="s">
        <v>290</v>
      </c>
      <c r="AL620" s="62">
        <v>22</v>
      </c>
      <c r="AM620" s="62">
        <v>0</v>
      </c>
      <c r="AN620" s="62">
        <v>235</v>
      </c>
      <c r="AO620" s="62">
        <v>43</v>
      </c>
      <c r="AP620" s="62">
        <v>313</v>
      </c>
      <c r="AQ620" s="62">
        <v>0</v>
      </c>
    </row>
    <row r="621" spans="1:43">
      <c r="A621" s="116" t="s">
        <v>4746</v>
      </c>
      <c r="B621" s="117" t="s">
        <v>4747</v>
      </c>
      <c r="C621" s="117" t="s">
        <v>6852</v>
      </c>
      <c r="D621" s="117" t="s">
        <v>4749</v>
      </c>
      <c r="E621" s="117" t="s">
        <v>3262</v>
      </c>
      <c r="F621" s="62" t="s">
        <v>288</v>
      </c>
      <c r="G621" s="117" t="s">
        <v>6853</v>
      </c>
      <c r="H621" s="117" t="s">
        <v>6854</v>
      </c>
      <c r="I621" s="117" t="s">
        <v>177</v>
      </c>
      <c r="J621" s="62">
        <v>17</v>
      </c>
      <c r="K621" s="62">
        <v>22</v>
      </c>
      <c r="L621" s="62">
        <v>5</v>
      </c>
      <c r="M621" s="62">
        <v>44</v>
      </c>
      <c r="N621" s="62">
        <v>0</v>
      </c>
      <c r="O621" s="62">
        <v>0</v>
      </c>
      <c r="P621" s="62">
        <v>0</v>
      </c>
      <c r="Q621" s="62">
        <v>0</v>
      </c>
      <c r="R621" s="62">
        <v>0</v>
      </c>
      <c r="S621" s="62">
        <v>0</v>
      </c>
      <c r="T621" s="62">
        <v>0</v>
      </c>
      <c r="U621" s="62">
        <v>0</v>
      </c>
      <c r="V621" s="62">
        <v>0</v>
      </c>
      <c r="W621" s="62">
        <v>0</v>
      </c>
      <c r="X621" s="62">
        <v>0</v>
      </c>
      <c r="Y621" s="62">
        <v>0</v>
      </c>
      <c r="Z621" s="62">
        <v>0</v>
      </c>
      <c r="AA621" s="62">
        <v>0</v>
      </c>
      <c r="AB621" s="62">
        <v>0</v>
      </c>
      <c r="AC621" s="62">
        <v>0</v>
      </c>
      <c r="AD621" s="62">
        <v>0</v>
      </c>
      <c r="AE621" s="62">
        <v>18</v>
      </c>
      <c r="AF621" s="62">
        <v>37</v>
      </c>
      <c r="AG621" s="62">
        <v>0</v>
      </c>
      <c r="AH621" s="62">
        <v>0</v>
      </c>
      <c r="AI621" s="62" t="s">
        <v>290</v>
      </c>
      <c r="AJ621" s="62" t="s">
        <v>290</v>
      </c>
      <c r="AK621" s="62" t="s">
        <v>290</v>
      </c>
      <c r="AL621" s="62">
        <v>11</v>
      </c>
      <c r="AM621" s="62">
        <v>0</v>
      </c>
      <c r="AN621" s="62">
        <v>33</v>
      </c>
      <c r="AO621" s="62" t="s">
        <v>290</v>
      </c>
      <c r="AP621" s="62">
        <v>55</v>
      </c>
      <c r="AQ621" s="62">
        <v>0</v>
      </c>
    </row>
    <row r="622" spans="1:43">
      <c r="A622" s="116" t="s">
        <v>3399</v>
      </c>
      <c r="B622" s="117" t="s">
        <v>446</v>
      </c>
      <c r="C622" s="117" t="s">
        <v>6855</v>
      </c>
      <c r="D622" s="117" t="s">
        <v>3401</v>
      </c>
      <c r="E622" s="117" t="s">
        <v>3372</v>
      </c>
      <c r="F622" s="62" t="s">
        <v>288</v>
      </c>
      <c r="G622" s="117" t="s">
        <v>6856</v>
      </c>
      <c r="H622" s="117" t="s">
        <v>6857</v>
      </c>
      <c r="I622" s="117" t="s">
        <v>177</v>
      </c>
      <c r="J622" s="62">
        <v>15.2</v>
      </c>
      <c r="K622" s="62">
        <v>5.5</v>
      </c>
      <c r="L622" s="62">
        <v>1</v>
      </c>
      <c r="M622" s="62">
        <v>21.7</v>
      </c>
      <c r="N622" s="62">
        <v>66</v>
      </c>
      <c r="O622" s="62">
        <v>20</v>
      </c>
      <c r="P622" s="62">
        <v>22</v>
      </c>
      <c r="Q622" s="62">
        <v>24</v>
      </c>
      <c r="R622" s="62">
        <v>15</v>
      </c>
      <c r="S622" s="62">
        <v>16</v>
      </c>
      <c r="T622" s="62">
        <v>22</v>
      </c>
      <c r="U622" s="62">
        <v>18</v>
      </c>
      <c r="V622" s="62">
        <v>17</v>
      </c>
      <c r="W622" s="62">
        <v>13</v>
      </c>
      <c r="X622" s="62">
        <v>0</v>
      </c>
      <c r="Y622" s="62">
        <v>0</v>
      </c>
      <c r="Z622" s="62">
        <v>0</v>
      </c>
      <c r="AA622" s="62">
        <v>0</v>
      </c>
      <c r="AB622" s="62">
        <v>0</v>
      </c>
      <c r="AC622" s="62">
        <v>0</v>
      </c>
      <c r="AD622" s="62">
        <v>0</v>
      </c>
      <c r="AE622" s="62">
        <v>116</v>
      </c>
      <c r="AF622" s="62">
        <v>117</v>
      </c>
      <c r="AG622" s="62">
        <v>0</v>
      </c>
      <c r="AH622" s="62">
        <v>0</v>
      </c>
      <c r="AI622" s="62">
        <v>0</v>
      </c>
      <c r="AJ622" s="62" t="s">
        <v>290</v>
      </c>
      <c r="AK622" s="62" t="s">
        <v>290</v>
      </c>
      <c r="AL622" s="62">
        <v>13</v>
      </c>
      <c r="AM622" s="62">
        <v>0</v>
      </c>
      <c r="AN622" s="62">
        <v>190</v>
      </c>
      <c r="AO622" s="62">
        <v>22</v>
      </c>
      <c r="AP622" s="62">
        <v>233</v>
      </c>
      <c r="AQ622" s="62" t="s">
        <v>290</v>
      </c>
    </row>
    <row r="623" spans="1:43">
      <c r="A623" s="116" t="s">
        <v>3402</v>
      </c>
      <c r="B623" s="117" t="s">
        <v>3403</v>
      </c>
      <c r="C623" s="117" t="s">
        <v>6858</v>
      </c>
      <c r="D623" s="117" t="s">
        <v>3406</v>
      </c>
      <c r="E623" s="117" t="s">
        <v>831</v>
      </c>
      <c r="F623" s="62" t="s">
        <v>288</v>
      </c>
      <c r="G623" s="117" t="s">
        <v>6859</v>
      </c>
      <c r="H623" s="117" t="s">
        <v>6860</v>
      </c>
      <c r="I623" s="117" t="s">
        <v>177</v>
      </c>
      <c r="J623" s="62">
        <v>6</v>
      </c>
      <c r="K623" s="62">
        <v>1</v>
      </c>
      <c r="L623" s="62">
        <v>2</v>
      </c>
      <c r="M623" s="62">
        <v>9</v>
      </c>
      <c r="N623" s="62">
        <v>44</v>
      </c>
      <c r="O623" s="62">
        <v>12</v>
      </c>
      <c r="P623" s="62">
        <v>0</v>
      </c>
      <c r="Q623" s="62">
        <v>0</v>
      </c>
      <c r="R623" s="62">
        <v>0</v>
      </c>
      <c r="S623" s="62">
        <v>0</v>
      </c>
      <c r="T623" s="62">
        <v>0</v>
      </c>
      <c r="U623" s="62">
        <v>0</v>
      </c>
      <c r="V623" s="62">
        <v>0</v>
      </c>
      <c r="W623" s="62">
        <v>0</v>
      </c>
      <c r="X623" s="62">
        <v>0</v>
      </c>
      <c r="Y623" s="62">
        <v>0</v>
      </c>
      <c r="Z623" s="62">
        <v>0</v>
      </c>
      <c r="AA623" s="62">
        <v>0</v>
      </c>
      <c r="AB623" s="62">
        <v>0</v>
      </c>
      <c r="AC623" s="62">
        <v>0</v>
      </c>
      <c r="AD623" s="62">
        <v>0</v>
      </c>
      <c r="AE623" s="62">
        <v>20</v>
      </c>
      <c r="AF623" s="62">
        <v>36</v>
      </c>
      <c r="AG623" s="62">
        <v>0</v>
      </c>
      <c r="AH623" s="62">
        <v>0</v>
      </c>
      <c r="AI623" s="62">
        <v>0</v>
      </c>
      <c r="AJ623" s="62">
        <v>40</v>
      </c>
      <c r="AK623" s="62">
        <v>0</v>
      </c>
      <c r="AL623" s="62" t="s">
        <v>290</v>
      </c>
      <c r="AM623" s="62">
        <v>0</v>
      </c>
      <c r="AN623" s="62" t="s">
        <v>290</v>
      </c>
      <c r="AO623" s="62" t="s">
        <v>290</v>
      </c>
      <c r="AP623" s="62">
        <v>56</v>
      </c>
      <c r="AQ623" s="62" t="s">
        <v>290</v>
      </c>
    </row>
    <row r="624" spans="1:43">
      <c r="A624" s="116" t="s">
        <v>3407</v>
      </c>
      <c r="B624" s="117" t="s">
        <v>1061</v>
      </c>
      <c r="C624" s="117" t="s">
        <v>6861</v>
      </c>
      <c r="D624" s="117" t="s">
        <v>3409</v>
      </c>
      <c r="E624" s="117" t="s">
        <v>3410</v>
      </c>
      <c r="F624" s="62" t="s">
        <v>288</v>
      </c>
      <c r="G624" s="117" t="s">
        <v>6862</v>
      </c>
      <c r="H624" s="117" t="s">
        <v>6863</v>
      </c>
      <c r="I624" s="117" t="s">
        <v>178</v>
      </c>
      <c r="J624" s="62">
        <v>10</v>
      </c>
      <c r="K624" s="62">
        <v>4</v>
      </c>
      <c r="L624" s="62">
        <v>1</v>
      </c>
      <c r="M624" s="62">
        <v>15</v>
      </c>
      <c r="N624" s="62">
        <v>29</v>
      </c>
      <c r="O624" s="62">
        <v>11</v>
      </c>
      <c r="P624" s="62">
        <v>15</v>
      </c>
      <c r="Q624" s="62">
        <v>10</v>
      </c>
      <c r="R624" s="62" t="s">
        <v>290</v>
      </c>
      <c r="S624" s="62">
        <v>12</v>
      </c>
      <c r="T624" s="62" t="s">
        <v>290</v>
      </c>
      <c r="U624" s="62" t="s">
        <v>290</v>
      </c>
      <c r="V624" s="62" t="s">
        <v>290</v>
      </c>
      <c r="W624" s="62" t="s">
        <v>290</v>
      </c>
      <c r="X624" s="62">
        <v>0</v>
      </c>
      <c r="Y624" s="62">
        <v>0</v>
      </c>
      <c r="Z624" s="62">
        <v>0</v>
      </c>
      <c r="AA624" s="62">
        <v>0</v>
      </c>
      <c r="AB624" s="62">
        <v>0</v>
      </c>
      <c r="AC624" s="62">
        <v>0</v>
      </c>
      <c r="AD624" s="62">
        <v>0</v>
      </c>
      <c r="AE624" s="62">
        <v>54</v>
      </c>
      <c r="AF624" s="62">
        <v>61</v>
      </c>
      <c r="AG624" s="62">
        <v>0</v>
      </c>
      <c r="AH624" s="62">
        <v>0</v>
      </c>
      <c r="AI624" s="62">
        <v>0</v>
      </c>
      <c r="AJ624" s="62">
        <v>0</v>
      </c>
      <c r="AK624" s="62">
        <v>0</v>
      </c>
      <c r="AL624" s="62">
        <v>0</v>
      </c>
      <c r="AM624" s="62">
        <v>0</v>
      </c>
      <c r="AN624" s="62">
        <v>114</v>
      </c>
      <c r="AO624" s="62" t="s">
        <v>290</v>
      </c>
      <c r="AP624" s="62">
        <v>115</v>
      </c>
      <c r="AQ624" s="62">
        <v>19</v>
      </c>
    </row>
    <row r="625" spans="1:43">
      <c r="A625" s="116" t="s">
        <v>3412</v>
      </c>
      <c r="B625" s="117" t="s">
        <v>3413</v>
      </c>
      <c r="C625" s="117" t="s">
        <v>6864</v>
      </c>
      <c r="D625" s="117" t="s">
        <v>3416</v>
      </c>
      <c r="E625" s="117" t="s">
        <v>3417</v>
      </c>
      <c r="F625" s="62" t="s">
        <v>288</v>
      </c>
      <c r="G625" s="117" t="s">
        <v>6865</v>
      </c>
      <c r="H625" s="117" t="s">
        <v>6866</v>
      </c>
      <c r="I625" s="117" t="s">
        <v>178</v>
      </c>
      <c r="J625" s="62">
        <v>6.1</v>
      </c>
      <c r="K625" s="62">
        <v>1.8</v>
      </c>
      <c r="L625" s="62">
        <v>1.5</v>
      </c>
      <c r="M625" s="62">
        <v>9.4</v>
      </c>
      <c r="N625" s="62">
        <v>22</v>
      </c>
      <c r="O625" s="62">
        <v>12</v>
      </c>
      <c r="P625" s="62" t="s">
        <v>290</v>
      </c>
      <c r="Q625" s="62" t="s">
        <v>290</v>
      </c>
      <c r="R625" s="62" t="s">
        <v>290</v>
      </c>
      <c r="S625" s="62">
        <v>11</v>
      </c>
      <c r="T625" s="62" t="s">
        <v>290</v>
      </c>
      <c r="U625" s="62" t="s">
        <v>290</v>
      </c>
      <c r="V625" s="62" t="s">
        <v>290</v>
      </c>
      <c r="W625" s="62" t="s">
        <v>290</v>
      </c>
      <c r="X625" s="62">
        <v>0</v>
      </c>
      <c r="Y625" s="62">
        <v>0</v>
      </c>
      <c r="Z625" s="62">
        <v>0</v>
      </c>
      <c r="AA625" s="62">
        <v>0</v>
      </c>
      <c r="AB625" s="62">
        <v>0</v>
      </c>
      <c r="AC625" s="62">
        <v>0</v>
      </c>
      <c r="AD625" s="62">
        <v>0</v>
      </c>
      <c r="AE625" s="62">
        <v>35</v>
      </c>
      <c r="AF625" s="62">
        <v>56</v>
      </c>
      <c r="AG625" s="62">
        <v>0</v>
      </c>
      <c r="AH625" s="62">
        <v>0</v>
      </c>
      <c r="AI625" s="62" t="s">
        <v>290</v>
      </c>
      <c r="AJ625" s="62" t="s">
        <v>290</v>
      </c>
      <c r="AK625" s="62" t="s">
        <v>290</v>
      </c>
      <c r="AL625" s="62" t="s">
        <v>290</v>
      </c>
      <c r="AM625" s="62">
        <v>0</v>
      </c>
      <c r="AN625" s="62">
        <v>83</v>
      </c>
      <c r="AO625" s="62">
        <v>0</v>
      </c>
      <c r="AP625" s="62">
        <v>91</v>
      </c>
      <c r="AQ625" s="62">
        <v>23</v>
      </c>
    </row>
    <row r="626" spans="1:43">
      <c r="A626" s="116" t="s">
        <v>3419</v>
      </c>
      <c r="B626" s="117" t="s">
        <v>3420</v>
      </c>
      <c r="C626" s="117" t="s">
        <v>6867</v>
      </c>
      <c r="D626" s="117" t="s">
        <v>1581</v>
      </c>
      <c r="E626" s="117" t="s">
        <v>3410</v>
      </c>
      <c r="F626" s="62" t="s">
        <v>288</v>
      </c>
      <c r="G626" s="117" t="s">
        <v>6868</v>
      </c>
      <c r="H626" s="117" t="s">
        <v>6869</v>
      </c>
      <c r="I626" s="117" t="s">
        <v>178</v>
      </c>
      <c r="J626" s="62">
        <v>5</v>
      </c>
      <c r="K626" s="62">
        <v>1</v>
      </c>
      <c r="L626" s="62">
        <v>2</v>
      </c>
      <c r="M626" s="62">
        <v>8</v>
      </c>
      <c r="N626" s="62">
        <v>0</v>
      </c>
      <c r="O626" s="62">
        <v>0</v>
      </c>
      <c r="P626" s="62">
        <v>0</v>
      </c>
      <c r="Q626" s="62">
        <v>0</v>
      </c>
      <c r="R626" s="62">
        <v>0</v>
      </c>
      <c r="S626" s="62">
        <v>0</v>
      </c>
      <c r="T626" s="62">
        <v>0</v>
      </c>
      <c r="U626" s="62">
        <v>0</v>
      </c>
      <c r="V626" s="62">
        <v>0</v>
      </c>
      <c r="W626" s="62">
        <v>0</v>
      </c>
      <c r="X626" s="62" t="s">
        <v>290</v>
      </c>
      <c r="Y626" s="62" t="s">
        <v>290</v>
      </c>
      <c r="Z626" s="62" t="s">
        <v>290</v>
      </c>
      <c r="AA626" s="62" t="s">
        <v>290</v>
      </c>
      <c r="AB626" s="62">
        <v>0</v>
      </c>
      <c r="AC626" s="62">
        <v>0</v>
      </c>
      <c r="AD626" s="62">
        <v>0</v>
      </c>
      <c r="AE626" s="62" t="s">
        <v>290</v>
      </c>
      <c r="AF626" s="62" t="s">
        <v>290</v>
      </c>
      <c r="AG626" s="62" t="s">
        <v>290</v>
      </c>
      <c r="AH626" s="62" t="s">
        <v>290</v>
      </c>
      <c r="AI626" s="62">
        <v>0</v>
      </c>
      <c r="AJ626" s="62">
        <v>0</v>
      </c>
      <c r="AK626" s="62">
        <v>0</v>
      </c>
      <c r="AL626" s="62">
        <v>0</v>
      </c>
      <c r="AM626" s="62">
        <v>0</v>
      </c>
      <c r="AN626" s="62">
        <v>10</v>
      </c>
      <c r="AO626" s="62" t="s">
        <v>290</v>
      </c>
      <c r="AP626" s="62">
        <v>11</v>
      </c>
      <c r="AQ626" s="62">
        <v>0</v>
      </c>
    </row>
    <row r="627" spans="1:43">
      <c r="A627" s="116" t="s">
        <v>3423</v>
      </c>
      <c r="B627" s="117" t="s">
        <v>3413</v>
      </c>
      <c r="C627" s="117" t="s">
        <v>6870</v>
      </c>
      <c r="D627" s="117" t="s">
        <v>3425</v>
      </c>
      <c r="E627" s="117" t="s">
        <v>3426</v>
      </c>
      <c r="F627" s="62" t="s">
        <v>288</v>
      </c>
      <c r="G627" s="117" t="s">
        <v>6871</v>
      </c>
      <c r="H627" s="117" t="s">
        <v>6872</v>
      </c>
      <c r="I627" s="117" t="s">
        <v>179</v>
      </c>
      <c r="J627" s="62">
        <v>13</v>
      </c>
      <c r="K627" s="62">
        <v>7</v>
      </c>
      <c r="L627" s="62">
        <v>1</v>
      </c>
      <c r="M627" s="62">
        <v>21</v>
      </c>
      <c r="N627" s="62">
        <v>55</v>
      </c>
      <c r="O627" s="62">
        <v>21</v>
      </c>
      <c r="P627" s="62">
        <v>20</v>
      </c>
      <c r="Q627" s="62">
        <v>22</v>
      </c>
      <c r="R627" s="62">
        <v>15</v>
      </c>
      <c r="S627" s="62">
        <v>21</v>
      </c>
      <c r="T627" s="62">
        <v>22</v>
      </c>
      <c r="U627" s="62">
        <v>13</v>
      </c>
      <c r="V627" s="62">
        <v>20</v>
      </c>
      <c r="W627" s="62">
        <v>14</v>
      </c>
      <c r="X627" s="62">
        <v>0</v>
      </c>
      <c r="Y627" s="62">
        <v>0</v>
      </c>
      <c r="Z627" s="62">
        <v>0</v>
      </c>
      <c r="AA627" s="62">
        <v>0</v>
      </c>
      <c r="AB627" s="62">
        <v>0</v>
      </c>
      <c r="AC627" s="62">
        <v>0</v>
      </c>
      <c r="AD627" s="62">
        <v>0</v>
      </c>
      <c r="AE627" s="62">
        <v>107</v>
      </c>
      <c r="AF627" s="62">
        <v>116</v>
      </c>
      <c r="AG627" s="62">
        <v>0</v>
      </c>
      <c r="AH627" s="62">
        <v>0</v>
      </c>
      <c r="AI627" s="62">
        <v>0</v>
      </c>
      <c r="AJ627" s="62" t="s">
        <v>290</v>
      </c>
      <c r="AK627" s="62" t="s">
        <v>290</v>
      </c>
      <c r="AL627" s="62">
        <v>17</v>
      </c>
      <c r="AM627" s="62" t="s">
        <v>290</v>
      </c>
      <c r="AN627" s="62">
        <v>190</v>
      </c>
      <c r="AO627" s="62" t="s">
        <v>290</v>
      </c>
      <c r="AP627" s="62">
        <v>223</v>
      </c>
      <c r="AQ627" s="62">
        <v>41</v>
      </c>
    </row>
    <row r="628" spans="1:43">
      <c r="A628" s="116" t="s">
        <v>3428</v>
      </c>
      <c r="B628" s="117" t="s">
        <v>3429</v>
      </c>
      <c r="C628" s="117" t="s">
        <v>6873</v>
      </c>
      <c r="D628" s="117" t="s">
        <v>3431</v>
      </c>
      <c r="E628" s="117" t="s">
        <v>179</v>
      </c>
      <c r="F628" s="62" t="s">
        <v>288</v>
      </c>
      <c r="G628" s="117" t="s">
        <v>6874</v>
      </c>
      <c r="H628" s="117" t="s">
        <v>6875</v>
      </c>
      <c r="I628" s="117" t="s">
        <v>179</v>
      </c>
      <c r="J628" s="62">
        <v>67</v>
      </c>
      <c r="K628" s="62">
        <v>23</v>
      </c>
      <c r="L628" s="62">
        <v>11</v>
      </c>
      <c r="M628" s="62">
        <v>101</v>
      </c>
      <c r="N628" s="62">
        <v>71</v>
      </c>
      <c r="O628" s="62">
        <v>40</v>
      </c>
      <c r="P628" s="62">
        <v>43</v>
      </c>
      <c r="Q628" s="62">
        <v>44</v>
      </c>
      <c r="R628" s="62">
        <v>37</v>
      </c>
      <c r="S628" s="62">
        <v>49</v>
      </c>
      <c r="T628" s="62">
        <v>39</v>
      </c>
      <c r="U628" s="62">
        <v>57</v>
      </c>
      <c r="V628" s="62">
        <v>53</v>
      </c>
      <c r="W628" s="62">
        <v>77</v>
      </c>
      <c r="X628" s="62">
        <v>73</v>
      </c>
      <c r="Y628" s="62">
        <v>85</v>
      </c>
      <c r="Z628" s="62">
        <v>75</v>
      </c>
      <c r="AA628" s="62">
        <v>70</v>
      </c>
      <c r="AB628" s="62">
        <v>0</v>
      </c>
      <c r="AC628" s="62">
        <v>0</v>
      </c>
      <c r="AD628" s="62">
        <v>0</v>
      </c>
      <c r="AE628" s="62">
        <v>450</v>
      </c>
      <c r="AF628" s="62">
        <v>433</v>
      </c>
      <c r="AG628" s="62">
        <v>31</v>
      </c>
      <c r="AH628" s="62">
        <v>35</v>
      </c>
      <c r="AI628" s="62" t="s">
        <v>290</v>
      </c>
      <c r="AJ628" s="62" t="s">
        <v>290</v>
      </c>
      <c r="AK628" s="62">
        <v>58</v>
      </c>
      <c r="AL628" s="62">
        <v>175</v>
      </c>
      <c r="AM628" s="62">
        <v>0</v>
      </c>
      <c r="AN628" s="62">
        <v>590</v>
      </c>
      <c r="AO628" s="62">
        <v>52</v>
      </c>
      <c r="AP628" s="62">
        <v>883</v>
      </c>
      <c r="AQ628" s="62">
        <v>138</v>
      </c>
    </row>
    <row r="629" spans="1:43">
      <c r="A629" s="116" t="s">
        <v>3433</v>
      </c>
      <c r="B629" s="117" t="s">
        <v>1965</v>
      </c>
      <c r="C629" s="117" t="s">
        <v>6876</v>
      </c>
      <c r="D629" s="117" t="s">
        <v>3435</v>
      </c>
      <c r="E629" s="117" t="s">
        <v>179</v>
      </c>
      <c r="F629" s="62" t="s">
        <v>288</v>
      </c>
      <c r="G629" s="117" t="s">
        <v>6877</v>
      </c>
      <c r="H629" s="117" t="s">
        <v>6878</v>
      </c>
      <c r="I629" s="117" t="s">
        <v>179</v>
      </c>
      <c r="J629" s="62">
        <v>22</v>
      </c>
      <c r="K629" s="62">
        <v>4</v>
      </c>
      <c r="L629" s="62">
        <v>5</v>
      </c>
      <c r="M629" s="62">
        <v>31</v>
      </c>
      <c r="N629" s="62">
        <v>24</v>
      </c>
      <c r="O629" s="62">
        <v>20</v>
      </c>
      <c r="P629" s="62">
        <v>18</v>
      </c>
      <c r="Q629" s="62">
        <v>16</v>
      </c>
      <c r="R629" s="62">
        <v>17</v>
      </c>
      <c r="S629" s="62">
        <v>21</v>
      </c>
      <c r="T629" s="62">
        <v>16</v>
      </c>
      <c r="U629" s="62">
        <v>15</v>
      </c>
      <c r="V629" s="62">
        <v>13</v>
      </c>
      <c r="W629" s="62">
        <v>11</v>
      </c>
      <c r="X629" s="62">
        <v>13</v>
      </c>
      <c r="Y629" s="62">
        <v>23</v>
      </c>
      <c r="Z629" s="62">
        <v>21</v>
      </c>
      <c r="AA629" s="62">
        <v>17</v>
      </c>
      <c r="AB629" s="62">
        <v>0</v>
      </c>
      <c r="AC629" s="62">
        <v>0</v>
      </c>
      <c r="AD629" s="62">
        <v>0</v>
      </c>
      <c r="AE629" s="62">
        <v>139</v>
      </c>
      <c r="AF629" s="62">
        <v>106</v>
      </c>
      <c r="AG629" s="62" t="s">
        <v>290</v>
      </c>
      <c r="AH629" s="62" t="s">
        <v>290</v>
      </c>
      <c r="AI629" s="62">
        <v>0</v>
      </c>
      <c r="AJ629" s="62" t="s">
        <v>290</v>
      </c>
      <c r="AK629" s="62">
        <v>14</v>
      </c>
      <c r="AL629" s="62" t="s">
        <v>290</v>
      </c>
      <c r="AM629" s="62">
        <v>0</v>
      </c>
      <c r="AN629" s="62">
        <v>186</v>
      </c>
      <c r="AO629" s="62">
        <v>30</v>
      </c>
      <c r="AP629" s="62">
        <v>245</v>
      </c>
      <c r="AQ629" s="62">
        <v>19</v>
      </c>
    </row>
    <row r="630" spans="1:43">
      <c r="A630" s="116" t="s">
        <v>3436</v>
      </c>
      <c r="B630" s="117" t="s">
        <v>3437</v>
      </c>
      <c r="C630" s="117" t="s">
        <v>6879</v>
      </c>
      <c r="D630" s="117" t="s">
        <v>3439</v>
      </c>
      <c r="E630" s="117" t="s">
        <v>179</v>
      </c>
      <c r="F630" s="62" t="s">
        <v>288</v>
      </c>
      <c r="G630" s="117" t="s">
        <v>6880</v>
      </c>
      <c r="H630" s="117" t="s">
        <v>6881</v>
      </c>
      <c r="I630" s="117" t="s">
        <v>179</v>
      </c>
      <c r="J630" s="62">
        <v>21.6</v>
      </c>
      <c r="K630" s="62">
        <v>7.2</v>
      </c>
      <c r="L630" s="62">
        <v>4</v>
      </c>
      <c r="M630" s="62">
        <v>32.799999999999997</v>
      </c>
      <c r="N630" s="62">
        <v>52</v>
      </c>
      <c r="O630" s="62">
        <v>19</v>
      </c>
      <c r="P630" s="62">
        <v>27</v>
      </c>
      <c r="Q630" s="62">
        <v>22</v>
      </c>
      <c r="R630" s="62">
        <v>19</v>
      </c>
      <c r="S630" s="62">
        <v>18</v>
      </c>
      <c r="T630" s="62">
        <v>18</v>
      </c>
      <c r="U630" s="62">
        <v>13</v>
      </c>
      <c r="V630" s="62">
        <v>20</v>
      </c>
      <c r="W630" s="62">
        <v>0</v>
      </c>
      <c r="X630" s="62">
        <v>21</v>
      </c>
      <c r="Y630" s="62">
        <v>24</v>
      </c>
      <c r="Z630" s="62">
        <v>21</v>
      </c>
      <c r="AA630" s="62">
        <v>21</v>
      </c>
      <c r="AB630" s="62">
        <v>0</v>
      </c>
      <c r="AC630" s="62">
        <v>0</v>
      </c>
      <c r="AD630" s="62">
        <v>0</v>
      </c>
      <c r="AE630" s="62">
        <v>150</v>
      </c>
      <c r="AF630" s="62">
        <v>145</v>
      </c>
      <c r="AG630" s="62">
        <v>16</v>
      </c>
      <c r="AH630" s="62">
        <v>11</v>
      </c>
      <c r="AI630" s="62">
        <v>0</v>
      </c>
      <c r="AJ630" s="62">
        <v>12</v>
      </c>
      <c r="AK630" s="62">
        <v>26</v>
      </c>
      <c r="AL630" s="62">
        <v>17</v>
      </c>
      <c r="AM630" s="62">
        <v>0</v>
      </c>
      <c r="AN630" s="62">
        <v>233</v>
      </c>
      <c r="AO630" s="62" t="s">
        <v>290</v>
      </c>
      <c r="AP630" s="62">
        <v>295</v>
      </c>
      <c r="AQ630" s="62">
        <v>40</v>
      </c>
    </row>
    <row r="631" spans="1:43">
      <c r="A631" s="116" t="s">
        <v>6882</v>
      </c>
      <c r="B631" s="117" t="s">
        <v>6883</v>
      </c>
      <c r="C631" s="117" t="s">
        <v>6884</v>
      </c>
      <c r="D631" s="117" t="s">
        <v>6885</v>
      </c>
      <c r="E631" s="117" t="s">
        <v>3426</v>
      </c>
      <c r="F631" s="62" t="s">
        <v>288</v>
      </c>
      <c r="G631" s="117" t="s">
        <v>6886</v>
      </c>
      <c r="H631" s="117" t="s">
        <v>6887</v>
      </c>
      <c r="I631" s="117" t="s">
        <v>179</v>
      </c>
      <c r="J631" s="62">
        <v>1</v>
      </c>
      <c r="K631" s="62">
        <v>0</v>
      </c>
      <c r="L631" s="62">
        <v>1</v>
      </c>
      <c r="M631" s="62">
        <v>2</v>
      </c>
      <c r="N631" s="62">
        <v>0</v>
      </c>
      <c r="O631" s="62">
        <v>0</v>
      </c>
      <c r="P631" s="62">
        <v>0</v>
      </c>
      <c r="Q631" s="62">
        <v>0</v>
      </c>
      <c r="R631" s="62">
        <v>0</v>
      </c>
      <c r="S631" s="62">
        <v>0</v>
      </c>
      <c r="T631" s="62">
        <v>0</v>
      </c>
      <c r="U631" s="62" t="s">
        <v>290</v>
      </c>
      <c r="V631" s="62">
        <v>0</v>
      </c>
      <c r="W631" s="62">
        <v>0</v>
      </c>
      <c r="X631" s="62">
        <v>0</v>
      </c>
      <c r="Y631" s="62" t="s">
        <v>290</v>
      </c>
      <c r="Z631" s="62" t="s">
        <v>290</v>
      </c>
      <c r="AA631" s="62" t="s">
        <v>290</v>
      </c>
      <c r="AB631" s="62">
        <v>0</v>
      </c>
      <c r="AC631" s="62">
        <v>0</v>
      </c>
      <c r="AD631" s="62">
        <v>0</v>
      </c>
      <c r="AE631" s="62" t="s">
        <v>290</v>
      </c>
      <c r="AF631" s="62" t="s">
        <v>290</v>
      </c>
      <c r="AG631" s="62" t="s">
        <v>290</v>
      </c>
      <c r="AH631" s="62">
        <v>0</v>
      </c>
      <c r="AI631" s="62">
        <v>0</v>
      </c>
      <c r="AJ631" s="62">
        <v>0</v>
      </c>
      <c r="AK631" s="62">
        <v>0</v>
      </c>
      <c r="AL631" s="62">
        <v>0</v>
      </c>
      <c r="AM631" s="62">
        <v>0</v>
      </c>
      <c r="AN631" s="62" t="s">
        <v>290</v>
      </c>
      <c r="AO631" s="62">
        <v>0</v>
      </c>
      <c r="AP631" s="62" t="s">
        <v>290</v>
      </c>
      <c r="AQ631" s="62">
        <v>0</v>
      </c>
    </row>
    <row r="632" spans="1:43">
      <c r="A632" s="116" t="s">
        <v>3440</v>
      </c>
      <c r="B632" s="117" t="s">
        <v>3441</v>
      </c>
      <c r="C632" s="117" t="s">
        <v>6888</v>
      </c>
      <c r="D632" s="117" t="s">
        <v>3444</v>
      </c>
      <c r="E632" s="117" t="s">
        <v>3445</v>
      </c>
      <c r="F632" s="62" t="s">
        <v>288</v>
      </c>
      <c r="G632" s="117" t="s">
        <v>6889</v>
      </c>
      <c r="H632" s="117" t="s">
        <v>6890</v>
      </c>
      <c r="I632" s="117" t="s">
        <v>180</v>
      </c>
      <c r="J632" s="62">
        <v>13.5</v>
      </c>
      <c r="K632" s="62">
        <v>4.5</v>
      </c>
      <c r="L632" s="62">
        <v>4</v>
      </c>
      <c r="M632" s="62">
        <v>22</v>
      </c>
      <c r="N632" s="62">
        <v>31</v>
      </c>
      <c r="O632" s="62">
        <v>13</v>
      </c>
      <c r="P632" s="62">
        <v>17</v>
      </c>
      <c r="Q632" s="62">
        <v>14</v>
      </c>
      <c r="R632" s="62">
        <v>14</v>
      </c>
      <c r="S632" s="62">
        <v>18</v>
      </c>
      <c r="T632" s="62">
        <v>11</v>
      </c>
      <c r="U632" s="62" t="s">
        <v>290</v>
      </c>
      <c r="V632" s="62">
        <v>12</v>
      </c>
      <c r="W632" s="62" t="s">
        <v>290</v>
      </c>
      <c r="X632" s="62">
        <v>0</v>
      </c>
      <c r="Y632" s="62">
        <v>0</v>
      </c>
      <c r="Z632" s="62">
        <v>0</v>
      </c>
      <c r="AA632" s="62">
        <v>0</v>
      </c>
      <c r="AB632" s="62">
        <v>0</v>
      </c>
      <c r="AC632" s="62">
        <v>0</v>
      </c>
      <c r="AD632" s="62">
        <v>0</v>
      </c>
      <c r="AE632" s="62">
        <v>75</v>
      </c>
      <c r="AF632" s="62">
        <v>71</v>
      </c>
      <c r="AG632" s="62">
        <v>0</v>
      </c>
      <c r="AH632" s="62">
        <v>0</v>
      </c>
      <c r="AI632" s="62">
        <v>0</v>
      </c>
      <c r="AJ632" s="62" t="s">
        <v>290</v>
      </c>
      <c r="AK632" s="62" t="s">
        <v>290</v>
      </c>
      <c r="AL632" s="62">
        <v>11</v>
      </c>
      <c r="AM632" s="62">
        <v>0</v>
      </c>
      <c r="AN632" s="62">
        <v>106</v>
      </c>
      <c r="AO632" s="62">
        <v>18</v>
      </c>
      <c r="AP632" s="62">
        <v>146</v>
      </c>
      <c r="AQ632" s="62">
        <v>32</v>
      </c>
    </row>
    <row r="633" spans="1:43">
      <c r="A633" s="116" t="s">
        <v>3447</v>
      </c>
      <c r="B633" s="117" t="s">
        <v>3448</v>
      </c>
      <c r="C633" s="117" t="s">
        <v>6891</v>
      </c>
      <c r="D633" s="117" t="s">
        <v>3450</v>
      </c>
      <c r="E633" s="117" t="s">
        <v>3445</v>
      </c>
      <c r="F633" s="62" t="s">
        <v>288</v>
      </c>
      <c r="G633" s="117" t="s">
        <v>6892</v>
      </c>
      <c r="H633" s="117" t="s">
        <v>6893</v>
      </c>
      <c r="I633" s="117" t="s">
        <v>180</v>
      </c>
      <c r="J633" s="62">
        <v>22</v>
      </c>
      <c r="K633" s="62">
        <v>10</v>
      </c>
      <c r="L633" s="62">
        <v>5</v>
      </c>
      <c r="M633" s="62">
        <v>37</v>
      </c>
      <c r="N633" s="62">
        <v>72</v>
      </c>
      <c r="O633" s="62">
        <v>28</v>
      </c>
      <c r="P633" s="62">
        <v>26</v>
      </c>
      <c r="Q633" s="62">
        <v>19</v>
      </c>
      <c r="R633" s="62">
        <v>19</v>
      </c>
      <c r="S633" s="62">
        <v>15</v>
      </c>
      <c r="T633" s="62">
        <v>20</v>
      </c>
      <c r="U633" s="62">
        <v>16</v>
      </c>
      <c r="V633" s="62" t="s">
        <v>290</v>
      </c>
      <c r="W633" s="62">
        <v>13</v>
      </c>
      <c r="X633" s="62">
        <v>15</v>
      </c>
      <c r="Y633" s="62">
        <v>13</v>
      </c>
      <c r="Z633" s="62" t="s">
        <v>290</v>
      </c>
      <c r="AA633" s="62" t="s">
        <v>290</v>
      </c>
      <c r="AB633" s="62">
        <v>0</v>
      </c>
      <c r="AC633" s="62">
        <v>0</v>
      </c>
      <c r="AD633" s="62">
        <v>0</v>
      </c>
      <c r="AE633" s="62">
        <v>131</v>
      </c>
      <c r="AF633" s="62">
        <v>139</v>
      </c>
      <c r="AG633" s="62" t="s">
        <v>290</v>
      </c>
      <c r="AH633" s="62" t="s">
        <v>290</v>
      </c>
      <c r="AI633" s="62">
        <v>0</v>
      </c>
      <c r="AJ633" s="62" t="s">
        <v>290</v>
      </c>
      <c r="AK633" s="62" t="s">
        <v>290</v>
      </c>
      <c r="AL633" s="62">
        <v>0</v>
      </c>
      <c r="AM633" s="62">
        <v>0</v>
      </c>
      <c r="AN633" s="62">
        <v>248</v>
      </c>
      <c r="AO633" s="62">
        <v>13</v>
      </c>
      <c r="AP633" s="62">
        <v>270</v>
      </c>
      <c r="AQ633" s="62">
        <v>20</v>
      </c>
    </row>
    <row r="634" spans="1:43">
      <c r="A634" s="116" t="s">
        <v>3451</v>
      </c>
      <c r="B634" s="117" t="s">
        <v>2308</v>
      </c>
      <c r="C634" s="117" t="s">
        <v>6894</v>
      </c>
      <c r="D634" s="117" t="s">
        <v>3452</v>
      </c>
      <c r="E634" s="117" t="s">
        <v>3453</v>
      </c>
      <c r="F634" s="62" t="s">
        <v>288</v>
      </c>
      <c r="G634" s="117" t="s">
        <v>6895</v>
      </c>
      <c r="H634" s="117" t="s">
        <v>6896</v>
      </c>
      <c r="I634" s="117" t="s">
        <v>181</v>
      </c>
      <c r="J634" s="62">
        <v>14</v>
      </c>
      <c r="K634" s="62">
        <v>6</v>
      </c>
      <c r="L634" s="62">
        <v>2</v>
      </c>
      <c r="M634" s="62">
        <v>22</v>
      </c>
      <c r="N634" s="62">
        <v>24</v>
      </c>
      <c r="O634" s="62">
        <v>21</v>
      </c>
      <c r="P634" s="62">
        <v>19</v>
      </c>
      <c r="Q634" s="62">
        <v>19</v>
      </c>
      <c r="R634" s="62">
        <v>17</v>
      </c>
      <c r="S634" s="62">
        <v>18</v>
      </c>
      <c r="T634" s="62">
        <v>13</v>
      </c>
      <c r="U634" s="62">
        <v>15</v>
      </c>
      <c r="V634" s="62">
        <v>10</v>
      </c>
      <c r="W634" s="62">
        <v>17</v>
      </c>
      <c r="X634" s="62">
        <v>0</v>
      </c>
      <c r="Y634" s="62">
        <v>0</v>
      </c>
      <c r="Z634" s="62">
        <v>0</v>
      </c>
      <c r="AA634" s="62">
        <v>0</v>
      </c>
      <c r="AB634" s="62">
        <v>0</v>
      </c>
      <c r="AC634" s="62">
        <v>0</v>
      </c>
      <c r="AD634" s="62">
        <v>0</v>
      </c>
      <c r="AE634" s="62">
        <v>88</v>
      </c>
      <c r="AF634" s="62">
        <v>85</v>
      </c>
      <c r="AG634" s="62">
        <v>0</v>
      </c>
      <c r="AH634" s="62">
        <v>0</v>
      </c>
      <c r="AI634" s="62">
        <v>0</v>
      </c>
      <c r="AJ634" s="62" t="s">
        <v>290</v>
      </c>
      <c r="AK634" s="62" t="s">
        <v>290</v>
      </c>
      <c r="AL634" s="62">
        <v>22</v>
      </c>
      <c r="AM634" s="62">
        <v>0</v>
      </c>
      <c r="AN634" s="62">
        <v>137</v>
      </c>
      <c r="AO634" s="62" t="s">
        <v>290</v>
      </c>
      <c r="AP634" s="62">
        <v>173</v>
      </c>
      <c r="AQ634" s="62">
        <v>54</v>
      </c>
    </row>
    <row r="635" spans="1:43">
      <c r="A635" s="116" t="s">
        <v>4750</v>
      </c>
      <c r="B635" s="117" t="s">
        <v>4751</v>
      </c>
      <c r="C635" s="117" t="s">
        <v>6897</v>
      </c>
      <c r="D635" s="117" t="s">
        <v>4754</v>
      </c>
      <c r="E635" s="117" t="s">
        <v>3460</v>
      </c>
      <c r="F635" s="62" t="s">
        <v>288</v>
      </c>
      <c r="G635" s="117" t="s">
        <v>6898</v>
      </c>
      <c r="H635" s="117" t="s">
        <v>6899</v>
      </c>
      <c r="I635" s="117" t="s">
        <v>182</v>
      </c>
      <c r="J635" s="62">
        <v>13</v>
      </c>
      <c r="K635" s="62">
        <v>2</v>
      </c>
      <c r="L635" s="62">
        <v>2</v>
      </c>
      <c r="M635" s="62">
        <v>17</v>
      </c>
      <c r="N635" s="62">
        <v>97</v>
      </c>
      <c r="O635" s="62">
        <v>11</v>
      </c>
      <c r="P635" s="62">
        <v>0</v>
      </c>
      <c r="Q635" s="62">
        <v>0</v>
      </c>
      <c r="R635" s="62">
        <v>0</v>
      </c>
      <c r="S635" s="62">
        <v>0</v>
      </c>
      <c r="T635" s="62">
        <v>0</v>
      </c>
      <c r="U635" s="62">
        <v>0</v>
      </c>
      <c r="V635" s="62">
        <v>0</v>
      </c>
      <c r="W635" s="62">
        <v>0</v>
      </c>
      <c r="X635" s="62">
        <v>0</v>
      </c>
      <c r="Y635" s="62">
        <v>0</v>
      </c>
      <c r="Z635" s="62">
        <v>0</v>
      </c>
      <c r="AA635" s="62">
        <v>0</v>
      </c>
      <c r="AB635" s="62">
        <v>0</v>
      </c>
      <c r="AC635" s="62">
        <v>0</v>
      </c>
      <c r="AD635" s="62">
        <v>0</v>
      </c>
      <c r="AE635" s="62">
        <v>58</v>
      </c>
      <c r="AF635" s="62">
        <v>50</v>
      </c>
      <c r="AG635" s="62">
        <v>0</v>
      </c>
      <c r="AH635" s="62">
        <v>0</v>
      </c>
      <c r="AI635" s="62" t="s">
        <v>290</v>
      </c>
      <c r="AJ635" s="62" t="s">
        <v>290</v>
      </c>
      <c r="AK635" s="62">
        <v>0</v>
      </c>
      <c r="AL635" s="62" t="s">
        <v>290</v>
      </c>
      <c r="AM635" s="62">
        <v>0</v>
      </c>
      <c r="AN635" s="62">
        <v>89</v>
      </c>
      <c r="AO635" s="62" t="s">
        <v>290</v>
      </c>
      <c r="AP635" s="62">
        <v>108</v>
      </c>
      <c r="AQ635" s="62" t="s">
        <v>290</v>
      </c>
    </row>
    <row r="636" spans="1:43">
      <c r="A636" s="116" t="s">
        <v>3455</v>
      </c>
      <c r="B636" s="117" t="s">
        <v>3456</v>
      </c>
      <c r="C636" s="117" t="s">
        <v>6900</v>
      </c>
      <c r="D636" s="117" t="s">
        <v>3459</v>
      </c>
      <c r="E636" s="117" t="s">
        <v>3460</v>
      </c>
      <c r="F636" s="62" t="s">
        <v>288</v>
      </c>
      <c r="G636" s="117" t="s">
        <v>6901</v>
      </c>
      <c r="H636" s="117" t="s">
        <v>6902</v>
      </c>
      <c r="I636" s="117" t="s">
        <v>182</v>
      </c>
      <c r="J636" s="62">
        <v>19</v>
      </c>
      <c r="K636" s="62">
        <v>0</v>
      </c>
      <c r="L636" s="62">
        <v>4</v>
      </c>
      <c r="M636" s="62">
        <v>23</v>
      </c>
      <c r="N636" s="62">
        <v>0</v>
      </c>
      <c r="O636" s="62">
        <v>30</v>
      </c>
      <c r="P636" s="62">
        <v>0</v>
      </c>
      <c r="Q636" s="62">
        <v>0</v>
      </c>
      <c r="R636" s="62">
        <v>0</v>
      </c>
      <c r="S636" s="62">
        <v>0</v>
      </c>
      <c r="T636" s="62">
        <v>0</v>
      </c>
      <c r="U636" s="62">
        <v>0</v>
      </c>
      <c r="V636" s="62">
        <v>0</v>
      </c>
      <c r="W636" s="62">
        <v>0</v>
      </c>
      <c r="X636" s="62">
        <v>0</v>
      </c>
      <c r="Y636" s="62">
        <v>0</v>
      </c>
      <c r="Z636" s="62">
        <v>0</v>
      </c>
      <c r="AA636" s="62">
        <v>0</v>
      </c>
      <c r="AB636" s="62">
        <v>0</v>
      </c>
      <c r="AC636" s="62">
        <v>0</v>
      </c>
      <c r="AD636" s="62">
        <v>0</v>
      </c>
      <c r="AE636" s="62">
        <v>15</v>
      </c>
      <c r="AF636" s="62">
        <v>15</v>
      </c>
      <c r="AG636" s="62">
        <v>0</v>
      </c>
      <c r="AH636" s="62">
        <v>0</v>
      </c>
      <c r="AI636" s="62">
        <v>0</v>
      </c>
      <c r="AJ636" s="62" t="s">
        <v>290</v>
      </c>
      <c r="AK636" s="62" t="s">
        <v>290</v>
      </c>
      <c r="AL636" s="62" t="s">
        <v>290</v>
      </c>
      <c r="AM636" s="62">
        <v>0</v>
      </c>
      <c r="AN636" s="62">
        <v>20</v>
      </c>
      <c r="AO636" s="62">
        <v>0</v>
      </c>
      <c r="AP636" s="62">
        <v>30</v>
      </c>
      <c r="AQ636" s="62" t="s">
        <v>290</v>
      </c>
    </row>
    <row r="637" spans="1:43">
      <c r="A637" s="116" t="s">
        <v>3462</v>
      </c>
      <c r="B637" s="117" t="s">
        <v>3463</v>
      </c>
      <c r="C637" s="117" t="s">
        <v>6903</v>
      </c>
      <c r="D637" s="117" t="s">
        <v>3466</v>
      </c>
      <c r="E637" s="117" t="s">
        <v>3467</v>
      </c>
      <c r="F637" s="62" t="s">
        <v>288</v>
      </c>
      <c r="G637" s="117" t="s">
        <v>6904</v>
      </c>
      <c r="H637" s="117" t="s">
        <v>6905</v>
      </c>
      <c r="I637" s="117" t="s">
        <v>182</v>
      </c>
      <c r="J637" s="62">
        <v>20</v>
      </c>
      <c r="K637" s="62">
        <v>11</v>
      </c>
      <c r="L637" s="62">
        <v>5.5</v>
      </c>
      <c r="M637" s="62">
        <v>36.5</v>
      </c>
      <c r="N637" s="62">
        <v>87</v>
      </c>
      <c r="O637" s="62">
        <v>11</v>
      </c>
      <c r="P637" s="62">
        <v>11</v>
      </c>
      <c r="Q637" s="62" t="s">
        <v>290</v>
      </c>
      <c r="R637" s="62" t="s">
        <v>290</v>
      </c>
      <c r="S637" s="62" t="s">
        <v>290</v>
      </c>
      <c r="T637" s="62" t="s">
        <v>290</v>
      </c>
      <c r="U637" s="62" t="s">
        <v>290</v>
      </c>
      <c r="V637" s="62" t="s">
        <v>290</v>
      </c>
      <c r="W637" s="62" t="s">
        <v>290</v>
      </c>
      <c r="X637" s="62">
        <v>0</v>
      </c>
      <c r="Y637" s="62">
        <v>0</v>
      </c>
      <c r="Z637" s="62">
        <v>0</v>
      </c>
      <c r="AA637" s="62">
        <v>0</v>
      </c>
      <c r="AB637" s="62">
        <v>0</v>
      </c>
      <c r="AC637" s="62">
        <v>0</v>
      </c>
      <c r="AD637" s="62">
        <v>0</v>
      </c>
      <c r="AE637" s="62">
        <v>74</v>
      </c>
      <c r="AF637" s="62">
        <v>79</v>
      </c>
      <c r="AG637" s="62">
        <v>0</v>
      </c>
      <c r="AH637" s="62">
        <v>0</v>
      </c>
      <c r="AI637" s="62">
        <v>0</v>
      </c>
      <c r="AJ637" s="62">
        <v>32</v>
      </c>
      <c r="AK637" s="62" t="s">
        <v>290</v>
      </c>
      <c r="AL637" s="62">
        <v>17</v>
      </c>
      <c r="AM637" s="62">
        <v>0</v>
      </c>
      <c r="AN637" s="62">
        <v>99</v>
      </c>
      <c r="AO637" s="62" t="s">
        <v>290</v>
      </c>
      <c r="AP637" s="62">
        <v>153</v>
      </c>
      <c r="AQ637" s="62">
        <v>0</v>
      </c>
    </row>
    <row r="638" spans="1:43">
      <c r="A638" s="116" t="s">
        <v>3469</v>
      </c>
      <c r="B638" s="117" t="s">
        <v>3470</v>
      </c>
      <c r="C638" s="117" t="s">
        <v>5082</v>
      </c>
      <c r="D638" s="117" t="s">
        <v>646</v>
      </c>
      <c r="E638" s="117" t="s">
        <v>647</v>
      </c>
      <c r="F638" s="62" t="s">
        <v>288</v>
      </c>
      <c r="G638" s="117" t="s">
        <v>5083</v>
      </c>
      <c r="H638" s="117" t="s">
        <v>6906</v>
      </c>
      <c r="I638" s="117" t="s">
        <v>182</v>
      </c>
      <c r="J638" s="62">
        <v>6</v>
      </c>
      <c r="K638" s="62">
        <v>2</v>
      </c>
      <c r="L638" s="62">
        <v>1</v>
      </c>
      <c r="M638" s="62">
        <v>9</v>
      </c>
      <c r="N638" s="62">
        <v>24</v>
      </c>
      <c r="O638" s="62" t="s">
        <v>290</v>
      </c>
      <c r="P638" s="62">
        <v>0</v>
      </c>
      <c r="Q638" s="62">
        <v>0</v>
      </c>
      <c r="R638" s="62">
        <v>0</v>
      </c>
      <c r="S638" s="62">
        <v>0</v>
      </c>
      <c r="T638" s="62">
        <v>0</v>
      </c>
      <c r="U638" s="62">
        <v>0</v>
      </c>
      <c r="V638" s="62">
        <v>0</v>
      </c>
      <c r="W638" s="62">
        <v>0</v>
      </c>
      <c r="X638" s="62">
        <v>0</v>
      </c>
      <c r="Y638" s="62">
        <v>0</v>
      </c>
      <c r="Z638" s="62">
        <v>0</v>
      </c>
      <c r="AA638" s="62">
        <v>0</v>
      </c>
      <c r="AB638" s="62">
        <v>0</v>
      </c>
      <c r="AC638" s="62">
        <v>0</v>
      </c>
      <c r="AD638" s="62">
        <v>0</v>
      </c>
      <c r="AE638" s="62">
        <v>14</v>
      </c>
      <c r="AF638" s="62">
        <v>12</v>
      </c>
      <c r="AG638" s="62">
        <v>0</v>
      </c>
      <c r="AH638" s="62">
        <v>0</v>
      </c>
      <c r="AI638" s="62">
        <v>0</v>
      </c>
      <c r="AJ638" s="62" t="s">
        <v>290</v>
      </c>
      <c r="AK638" s="62">
        <v>0</v>
      </c>
      <c r="AL638" s="62" t="s">
        <v>290</v>
      </c>
      <c r="AM638" s="62">
        <v>0</v>
      </c>
      <c r="AN638" s="62">
        <v>20</v>
      </c>
      <c r="AO638" s="62" t="s">
        <v>290</v>
      </c>
      <c r="AP638" s="62">
        <v>26</v>
      </c>
      <c r="AQ638" s="62">
        <v>0</v>
      </c>
    </row>
    <row r="639" spans="1:43">
      <c r="A639" s="116" t="s">
        <v>3471</v>
      </c>
      <c r="B639" s="117" t="s">
        <v>3472</v>
      </c>
      <c r="C639" s="117" t="s">
        <v>5082</v>
      </c>
      <c r="D639" s="117" t="s">
        <v>646</v>
      </c>
      <c r="E639" s="117" t="s">
        <v>647</v>
      </c>
      <c r="F639" s="62" t="s">
        <v>288</v>
      </c>
      <c r="G639" s="117" t="s">
        <v>5083</v>
      </c>
      <c r="H639" s="117" t="s">
        <v>6907</v>
      </c>
      <c r="I639" s="117" t="s">
        <v>182</v>
      </c>
      <c r="J639" s="62">
        <v>13</v>
      </c>
      <c r="K639" s="62">
        <v>4</v>
      </c>
      <c r="L639" s="62">
        <v>3</v>
      </c>
      <c r="M639" s="62">
        <v>20</v>
      </c>
      <c r="N639" s="62">
        <v>38</v>
      </c>
      <c r="O639" s="62" t="s">
        <v>290</v>
      </c>
      <c r="P639" s="62" t="s">
        <v>290</v>
      </c>
      <c r="Q639" s="62">
        <v>0</v>
      </c>
      <c r="R639" s="62" t="s">
        <v>290</v>
      </c>
      <c r="S639" s="62" t="s">
        <v>290</v>
      </c>
      <c r="T639" s="62">
        <v>0</v>
      </c>
      <c r="U639" s="62">
        <v>0</v>
      </c>
      <c r="V639" s="62">
        <v>0</v>
      </c>
      <c r="W639" s="62">
        <v>0</v>
      </c>
      <c r="X639" s="62">
        <v>0</v>
      </c>
      <c r="Y639" s="62">
        <v>0</v>
      </c>
      <c r="Z639" s="62">
        <v>0</v>
      </c>
      <c r="AA639" s="62">
        <v>0</v>
      </c>
      <c r="AB639" s="62">
        <v>0</v>
      </c>
      <c r="AC639" s="62">
        <v>0</v>
      </c>
      <c r="AD639" s="62">
        <v>0</v>
      </c>
      <c r="AE639" s="62">
        <v>26</v>
      </c>
      <c r="AF639" s="62">
        <v>27</v>
      </c>
      <c r="AG639" s="62">
        <v>0</v>
      </c>
      <c r="AH639" s="62">
        <v>0</v>
      </c>
      <c r="AI639" s="62">
        <v>0</v>
      </c>
      <c r="AJ639" s="62">
        <v>20</v>
      </c>
      <c r="AK639" s="62" t="s">
        <v>290</v>
      </c>
      <c r="AL639" s="62" t="s">
        <v>290</v>
      </c>
      <c r="AM639" s="62">
        <v>0</v>
      </c>
      <c r="AN639" s="62">
        <v>24</v>
      </c>
      <c r="AO639" s="62" t="s">
        <v>290</v>
      </c>
      <c r="AP639" s="62">
        <v>53</v>
      </c>
      <c r="AQ639" s="62">
        <v>0</v>
      </c>
    </row>
    <row r="640" spans="1:43">
      <c r="A640" s="116" t="s">
        <v>4755</v>
      </c>
      <c r="B640" s="117" t="s">
        <v>4756</v>
      </c>
      <c r="C640" s="117" t="s">
        <v>6908</v>
      </c>
      <c r="D640" s="117" t="s">
        <v>6909</v>
      </c>
      <c r="E640" s="117" t="s">
        <v>4758</v>
      </c>
      <c r="F640" s="62" t="s">
        <v>288</v>
      </c>
      <c r="G640" s="117" t="s">
        <v>6910</v>
      </c>
      <c r="H640" s="117" t="s">
        <v>6911</v>
      </c>
      <c r="I640" s="117" t="s">
        <v>182</v>
      </c>
      <c r="J640" s="62">
        <v>5</v>
      </c>
      <c r="K640" s="62">
        <v>4</v>
      </c>
      <c r="L640" s="62">
        <v>2</v>
      </c>
      <c r="M640" s="62">
        <v>11</v>
      </c>
      <c r="N640" s="62">
        <v>35</v>
      </c>
      <c r="O640" s="62" t="s">
        <v>290</v>
      </c>
      <c r="P640" s="62" t="s">
        <v>290</v>
      </c>
      <c r="Q640" s="62" t="s">
        <v>290</v>
      </c>
      <c r="R640" s="62" t="s">
        <v>290</v>
      </c>
      <c r="S640" s="62" t="s">
        <v>290</v>
      </c>
      <c r="T640" s="62">
        <v>0</v>
      </c>
      <c r="U640" s="62">
        <v>0</v>
      </c>
      <c r="V640" s="62">
        <v>0</v>
      </c>
      <c r="W640" s="62">
        <v>0</v>
      </c>
      <c r="X640" s="62">
        <v>0</v>
      </c>
      <c r="Y640" s="62">
        <v>0</v>
      </c>
      <c r="Z640" s="62">
        <v>0</v>
      </c>
      <c r="AA640" s="62">
        <v>0</v>
      </c>
      <c r="AB640" s="62">
        <v>0</v>
      </c>
      <c r="AC640" s="62">
        <v>0</v>
      </c>
      <c r="AD640" s="62">
        <v>0</v>
      </c>
      <c r="AE640" s="62">
        <v>24</v>
      </c>
      <c r="AF640" s="62">
        <v>31</v>
      </c>
      <c r="AG640" s="62">
        <v>0</v>
      </c>
      <c r="AH640" s="62">
        <v>0</v>
      </c>
      <c r="AI640" s="62">
        <v>0</v>
      </c>
      <c r="AJ640" s="62" t="s">
        <v>290</v>
      </c>
      <c r="AK640" s="62">
        <v>0</v>
      </c>
      <c r="AL640" s="62">
        <v>0</v>
      </c>
      <c r="AM640" s="62">
        <v>0</v>
      </c>
      <c r="AN640" s="62">
        <v>39</v>
      </c>
      <c r="AO640" s="62" t="s">
        <v>290</v>
      </c>
      <c r="AP640" s="62">
        <v>55</v>
      </c>
      <c r="AQ640" s="62">
        <v>0</v>
      </c>
    </row>
    <row r="641" spans="1:43">
      <c r="A641" s="116" t="s">
        <v>3477</v>
      </c>
      <c r="B641" s="117" t="s">
        <v>3478</v>
      </c>
      <c r="C641" s="117" t="s">
        <v>6912</v>
      </c>
      <c r="D641" s="117" t="s">
        <v>3481</v>
      </c>
      <c r="E641" s="117" t="s">
        <v>3482</v>
      </c>
      <c r="F641" s="62" t="s">
        <v>288</v>
      </c>
      <c r="G641" s="117" t="s">
        <v>6913</v>
      </c>
      <c r="H641" s="117" t="s">
        <v>6914</v>
      </c>
      <c r="I641" s="117" t="s">
        <v>182</v>
      </c>
      <c r="J641" s="62">
        <v>14</v>
      </c>
      <c r="K641" s="62">
        <v>7</v>
      </c>
      <c r="L641" s="62">
        <v>2</v>
      </c>
      <c r="M641" s="62">
        <v>23</v>
      </c>
      <c r="N641" s="62">
        <v>50</v>
      </c>
      <c r="O641" s="62">
        <v>22</v>
      </c>
      <c r="P641" s="62">
        <v>26</v>
      </c>
      <c r="Q641" s="62">
        <v>20</v>
      </c>
      <c r="R641" s="62">
        <v>18</v>
      </c>
      <c r="S641" s="62">
        <v>19</v>
      </c>
      <c r="T641" s="62">
        <v>10</v>
      </c>
      <c r="U641" s="62">
        <v>21</v>
      </c>
      <c r="V641" s="62">
        <v>17</v>
      </c>
      <c r="W641" s="62">
        <v>23</v>
      </c>
      <c r="X641" s="62">
        <v>0</v>
      </c>
      <c r="Y641" s="62">
        <v>0</v>
      </c>
      <c r="Z641" s="62">
        <v>0</v>
      </c>
      <c r="AA641" s="62">
        <v>0</v>
      </c>
      <c r="AB641" s="62">
        <v>0</v>
      </c>
      <c r="AC641" s="62">
        <v>0</v>
      </c>
      <c r="AD641" s="62">
        <v>0</v>
      </c>
      <c r="AE641" s="62">
        <v>118</v>
      </c>
      <c r="AF641" s="62">
        <v>108</v>
      </c>
      <c r="AG641" s="62">
        <v>0</v>
      </c>
      <c r="AH641" s="62">
        <v>0</v>
      </c>
      <c r="AI641" s="62">
        <v>0</v>
      </c>
      <c r="AJ641" s="62" t="s">
        <v>290</v>
      </c>
      <c r="AK641" s="62">
        <v>27</v>
      </c>
      <c r="AL641" s="62">
        <v>97</v>
      </c>
      <c r="AM641" s="62">
        <v>0</v>
      </c>
      <c r="AN641" s="62">
        <v>44</v>
      </c>
      <c r="AO641" s="62">
        <v>53</v>
      </c>
      <c r="AP641" s="62">
        <v>226</v>
      </c>
      <c r="AQ641" s="62">
        <v>90</v>
      </c>
    </row>
    <row r="642" spans="1:43">
      <c r="A642" s="116" t="s">
        <v>3484</v>
      </c>
      <c r="B642" s="117" t="s">
        <v>3485</v>
      </c>
      <c r="C642" s="117" t="s">
        <v>6915</v>
      </c>
      <c r="D642" s="117" t="s">
        <v>3487</v>
      </c>
      <c r="E642" s="117" t="s">
        <v>3488</v>
      </c>
      <c r="F642" s="62" t="s">
        <v>288</v>
      </c>
      <c r="G642" s="117" t="s">
        <v>6916</v>
      </c>
      <c r="H642" s="117" t="s">
        <v>6917</v>
      </c>
      <c r="I642" s="117" t="s">
        <v>182</v>
      </c>
      <c r="J642" s="62">
        <v>14.5</v>
      </c>
      <c r="K642" s="62">
        <v>8</v>
      </c>
      <c r="L642" s="62">
        <v>2</v>
      </c>
      <c r="M642" s="62">
        <v>24.5</v>
      </c>
      <c r="N642" s="62">
        <v>47</v>
      </c>
      <c r="O642" s="62">
        <v>17</v>
      </c>
      <c r="P642" s="62">
        <v>10</v>
      </c>
      <c r="Q642" s="62">
        <v>17</v>
      </c>
      <c r="R642" s="62">
        <v>20</v>
      </c>
      <c r="S642" s="62">
        <v>10</v>
      </c>
      <c r="T642" s="62">
        <v>10</v>
      </c>
      <c r="U642" s="62" t="s">
        <v>290</v>
      </c>
      <c r="V642" s="62">
        <v>13</v>
      </c>
      <c r="W642" s="62" t="s">
        <v>290</v>
      </c>
      <c r="X642" s="62">
        <v>0</v>
      </c>
      <c r="Y642" s="62">
        <v>0</v>
      </c>
      <c r="Z642" s="62">
        <v>0</v>
      </c>
      <c r="AA642" s="62">
        <v>0</v>
      </c>
      <c r="AB642" s="62">
        <v>0</v>
      </c>
      <c r="AC642" s="62">
        <v>0</v>
      </c>
      <c r="AD642" s="62">
        <v>0</v>
      </c>
      <c r="AE642" s="62">
        <v>88</v>
      </c>
      <c r="AF642" s="62">
        <v>68</v>
      </c>
      <c r="AG642" s="62">
        <v>0</v>
      </c>
      <c r="AH642" s="62">
        <v>0</v>
      </c>
      <c r="AI642" s="62">
        <v>0</v>
      </c>
      <c r="AJ642" s="62" t="s">
        <v>290</v>
      </c>
      <c r="AK642" s="62" t="s">
        <v>290</v>
      </c>
      <c r="AL642" s="62" t="s">
        <v>290</v>
      </c>
      <c r="AM642" s="62">
        <v>0</v>
      </c>
      <c r="AN642" s="62">
        <v>130</v>
      </c>
      <c r="AO642" s="62" t="s">
        <v>290</v>
      </c>
      <c r="AP642" s="62">
        <v>156</v>
      </c>
      <c r="AQ642" s="62">
        <v>12</v>
      </c>
    </row>
    <row r="643" spans="1:43">
      <c r="A643" s="116" t="s">
        <v>3490</v>
      </c>
      <c r="B643" s="117" t="s">
        <v>3491</v>
      </c>
      <c r="C643" s="117" t="s">
        <v>6918</v>
      </c>
      <c r="D643" s="117" t="s">
        <v>3494</v>
      </c>
      <c r="E643" s="117" t="s">
        <v>3495</v>
      </c>
      <c r="F643" s="62" t="s">
        <v>288</v>
      </c>
      <c r="G643" s="117" t="s">
        <v>6919</v>
      </c>
      <c r="H643" s="117" t="s">
        <v>6920</v>
      </c>
      <c r="I643" s="117" t="s">
        <v>182</v>
      </c>
      <c r="J643" s="62">
        <v>13</v>
      </c>
      <c r="K643" s="62">
        <v>9</v>
      </c>
      <c r="L643" s="62">
        <v>3</v>
      </c>
      <c r="M643" s="62">
        <v>25</v>
      </c>
      <c r="N643" s="62">
        <v>12</v>
      </c>
      <c r="O643" s="62" t="s">
        <v>290</v>
      </c>
      <c r="P643" s="62">
        <v>20</v>
      </c>
      <c r="Q643" s="62">
        <v>28</v>
      </c>
      <c r="R643" s="62">
        <v>19</v>
      </c>
      <c r="S643" s="62">
        <v>16</v>
      </c>
      <c r="T643" s="62">
        <v>13</v>
      </c>
      <c r="U643" s="62">
        <v>18</v>
      </c>
      <c r="V643" s="62">
        <v>26</v>
      </c>
      <c r="W643" s="62">
        <v>22</v>
      </c>
      <c r="X643" s="62">
        <v>0</v>
      </c>
      <c r="Y643" s="62">
        <v>0</v>
      </c>
      <c r="Z643" s="62">
        <v>0</v>
      </c>
      <c r="AA643" s="62">
        <v>0</v>
      </c>
      <c r="AB643" s="62">
        <v>0</v>
      </c>
      <c r="AC643" s="62">
        <v>0</v>
      </c>
      <c r="AD643" s="62">
        <v>0</v>
      </c>
      <c r="AE643" s="62">
        <v>96</v>
      </c>
      <c r="AF643" s="62">
        <v>87</v>
      </c>
      <c r="AG643" s="62">
        <v>0</v>
      </c>
      <c r="AH643" s="62">
        <v>0</v>
      </c>
      <c r="AI643" s="62">
        <v>0</v>
      </c>
      <c r="AJ643" s="62" t="s">
        <v>290</v>
      </c>
      <c r="AK643" s="62">
        <v>13</v>
      </c>
      <c r="AL643" s="62">
        <v>146</v>
      </c>
      <c r="AM643" s="62" t="s">
        <v>290</v>
      </c>
      <c r="AN643" s="62">
        <v>10</v>
      </c>
      <c r="AO643" s="62" t="s">
        <v>290</v>
      </c>
      <c r="AP643" s="62">
        <v>183</v>
      </c>
      <c r="AQ643" s="62">
        <v>70</v>
      </c>
    </row>
    <row r="644" spans="1:43">
      <c r="A644" s="116" t="s">
        <v>3497</v>
      </c>
      <c r="B644" s="117" t="s">
        <v>3498</v>
      </c>
      <c r="C644" s="117" t="s">
        <v>6921</v>
      </c>
      <c r="D644" s="117" t="s">
        <v>3500</v>
      </c>
      <c r="E644" s="117" t="s">
        <v>3501</v>
      </c>
      <c r="F644" s="62" t="s">
        <v>288</v>
      </c>
      <c r="G644" s="117" t="s">
        <v>6922</v>
      </c>
      <c r="H644" s="117" t="s">
        <v>6923</v>
      </c>
      <c r="I644" s="117" t="s">
        <v>182</v>
      </c>
      <c r="J644" s="62">
        <v>18</v>
      </c>
      <c r="K644" s="62">
        <v>7</v>
      </c>
      <c r="L644" s="62">
        <v>1.5</v>
      </c>
      <c r="M644" s="62">
        <v>26.5</v>
      </c>
      <c r="N644" s="62">
        <v>71</v>
      </c>
      <c r="O644" s="62">
        <v>29</v>
      </c>
      <c r="P644" s="62">
        <v>37</v>
      </c>
      <c r="Q644" s="62">
        <v>24</v>
      </c>
      <c r="R644" s="62">
        <v>24</v>
      </c>
      <c r="S644" s="62">
        <v>28</v>
      </c>
      <c r="T644" s="62">
        <v>24</v>
      </c>
      <c r="U644" s="62">
        <v>16</v>
      </c>
      <c r="V644" s="62">
        <v>20</v>
      </c>
      <c r="W644" s="62">
        <v>13</v>
      </c>
      <c r="X644" s="62">
        <v>0</v>
      </c>
      <c r="Y644" s="62">
        <v>0</v>
      </c>
      <c r="Z644" s="62">
        <v>0</v>
      </c>
      <c r="AA644" s="62">
        <v>0</v>
      </c>
      <c r="AB644" s="62">
        <v>0</v>
      </c>
      <c r="AC644" s="62">
        <v>0</v>
      </c>
      <c r="AD644" s="62">
        <v>0</v>
      </c>
      <c r="AE644" s="62">
        <v>155</v>
      </c>
      <c r="AF644" s="62">
        <v>131</v>
      </c>
      <c r="AG644" s="62">
        <v>0</v>
      </c>
      <c r="AH644" s="62">
        <v>0</v>
      </c>
      <c r="AI644" s="62" t="s">
        <v>290</v>
      </c>
      <c r="AJ644" s="62">
        <v>11</v>
      </c>
      <c r="AK644" s="62" t="s">
        <v>290</v>
      </c>
      <c r="AL644" s="62">
        <v>21</v>
      </c>
      <c r="AM644" s="62">
        <v>0</v>
      </c>
      <c r="AN644" s="62">
        <v>220</v>
      </c>
      <c r="AO644" s="62">
        <v>25</v>
      </c>
      <c r="AP644" s="62">
        <v>286</v>
      </c>
      <c r="AQ644" s="62">
        <v>18</v>
      </c>
    </row>
    <row r="645" spans="1:43">
      <c r="A645" s="116" t="s">
        <v>3503</v>
      </c>
      <c r="B645" s="117" t="s">
        <v>3504</v>
      </c>
      <c r="C645" s="117" t="s">
        <v>6924</v>
      </c>
      <c r="D645" s="117" t="s">
        <v>3506</v>
      </c>
      <c r="E645" s="117" t="s">
        <v>3507</v>
      </c>
      <c r="F645" s="62" t="s">
        <v>288</v>
      </c>
      <c r="G645" s="117" t="s">
        <v>3508</v>
      </c>
      <c r="H645" s="117" t="s">
        <v>6925</v>
      </c>
      <c r="I645" s="117" t="s">
        <v>182</v>
      </c>
      <c r="J645" s="62">
        <v>10.5</v>
      </c>
      <c r="K645" s="62">
        <v>6.5</v>
      </c>
      <c r="L645" s="62">
        <v>3</v>
      </c>
      <c r="M645" s="62">
        <v>20</v>
      </c>
      <c r="N645" s="62">
        <v>17</v>
      </c>
      <c r="O645" s="62">
        <v>15</v>
      </c>
      <c r="P645" s="62">
        <v>22</v>
      </c>
      <c r="Q645" s="62">
        <v>13</v>
      </c>
      <c r="R645" s="62">
        <v>17</v>
      </c>
      <c r="S645" s="62">
        <v>21</v>
      </c>
      <c r="T645" s="62">
        <v>19</v>
      </c>
      <c r="U645" s="62">
        <v>15</v>
      </c>
      <c r="V645" s="62">
        <v>19</v>
      </c>
      <c r="W645" s="62">
        <v>24</v>
      </c>
      <c r="X645" s="62">
        <v>0</v>
      </c>
      <c r="Y645" s="62">
        <v>0</v>
      </c>
      <c r="Z645" s="62">
        <v>0</v>
      </c>
      <c r="AA645" s="62">
        <v>0</v>
      </c>
      <c r="AB645" s="62">
        <v>0</v>
      </c>
      <c r="AC645" s="62">
        <v>0</v>
      </c>
      <c r="AD645" s="62">
        <v>0</v>
      </c>
      <c r="AE645" s="62">
        <v>94</v>
      </c>
      <c r="AF645" s="62">
        <v>88</v>
      </c>
      <c r="AG645" s="62">
        <v>0</v>
      </c>
      <c r="AH645" s="62">
        <v>0</v>
      </c>
      <c r="AI645" s="62" t="s">
        <v>290</v>
      </c>
      <c r="AJ645" s="62" t="s">
        <v>290</v>
      </c>
      <c r="AK645" s="62" t="s">
        <v>290</v>
      </c>
      <c r="AL645" s="62">
        <v>35</v>
      </c>
      <c r="AM645" s="62" t="s">
        <v>290</v>
      </c>
      <c r="AN645" s="62">
        <v>116</v>
      </c>
      <c r="AO645" s="62">
        <v>12</v>
      </c>
      <c r="AP645" s="62">
        <v>182</v>
      </c>
      <c r="AQ645" s="62">
        <v>46</v>
      </c>
    </row>
    <row r="646" spans="1:43">
      <c r="A646" s="116" t="s">
        <v>3509</v>
      </c>
      <c r="B646" s="117" t="s">
        <v>3510</v>
      </c>
      <c r="C646" s="117" t="s">
        <v>6926</v>
      </c>
      <c r="D646" s="117" t="s">
        <v>3512</v>
      </c>
      <c r="E646" s="117" t="s">
        <v>3513</v>
      </c>
      <c r="F646" s="62" t="s">
        <v>288</v>
      </c>
      <c r="G646" s="117" t="s">
        <v>6927</v>
      </c>
      <c r="H646" s="117" t="s">
        <v>6928</v>
      </c>
      <c r="I646" s="117" t="s">
        <v>182</v>
      </c>
      <c r="J646" s="62">
        <v>24.5</v>
      </c>
      <c r="K646" s="62">
        <v>9.5</v>
      </c>
      <c r="L646" s="62">
        <v>2</v>
      </c>
      <c r="M646" s="62">
        <v>36</v>
      </c>
      <c r="N646" s="62">
        <v>58</v>
      </c>
      <c r="O646" s="62">
        <v>31</v>
      </c>
      <c r="P646" s="62">
        <v>25</v>
      </c>
      <c r="Q646" s="62">
        <v>35</v>
      </c>
      <c r="R646" s="62">
        <v>30</v>
      </c>
      <c r="S646" s="62">
        <v>35</v>
      </c>
      <c r="T646" s="62">
        <v>23</v>
      </c>
      <c r="U646" s="62">
        <v>23</v>
      </c>
      <c r="V646" s="62">
        <v>31</v>
      </c>
      <c r="W646" s="62">
        <v>24</v>
      </c>
      <c r="X646" s="62">
        <v>0</v>
      </c>
      <c r="Y646" s="62">
        <v>0</v>
      </c>
      <c r="Z646" s="62">
        <v>0</v>
      </c>
      <c r="AA646" s="62">
        <v>0</v>
      </c>
      <c r="AB646" s="62">
        <v>0</v>
      </c>
      <c r="AC646" s="62">
        <v>0</v>
      </c>
      <c r="AD646" s="62">
        <v>0</v>
      </c>
      <c r="AE646" s="62">
        <v>179</v>
      </c>
      <c r="AF646" s="62">
        <v>136</v>
      </c>
      <c r="AG646" s="62">
        <v>0</v>
      </c>
      <c r="AH646" s="62">
        <v>0</v>
      </c>
      <c r="AI646" s="62" t="s">
        <v>290</v>
      </c>
      <c r="AJ646" s="62">
        <v>14</v>
      </c>
      <c r="AK646" s="62">
        <v>0</v>
      </c>
      <c r="AL646" s="62">
        <v>0</v>
      </c>
      <c r="AM646" s="62" t="s">
        <v>290</v>
      </c>
      <c r="AN646" s="62">
        <v>261</v>
      </c>
      <c r="AO646" s="62">
        <v>33</v>
      </c>
      <c r="AP646" s="62">
        <v>315</v>
      </c>
      <c r="AQ646" s="62">
        <v>15</v>
      </c>
    </row>
    <row r="647" spans="1:43">
      <c r="A647" s="116" t="s">
        <v>3515</v>
      </c>
      <c r="B647" s="117" t="s">
        <v>3516</v>
      </c>
      <c r="C647" s="117" t="s">
        <v>6929</v>
      </c>
      <c r="D647" s="117" t="s">
        <v>3517</v>
      </c>
      <c r="E647" s="117" t="s">
        <v>3518</v>
      </c>
      <c r="F647" s="62" t="s">
        <v>288</v>
      </c>
      <c r="G647" s="117" t="s">
        <v>6930</v>
      </c>
      <c r="H647" s="117" t="s">
        <v>6931</v>
      </c>
      <c r="I647" s="117" t="s">
        <v>182</v>
      </c>
      <c r="J647" s="62">
        <v>19</v>
      </c>
      <c r="K647" s="62">
        <v>12</v>
      </c>
      <c r="L647" s="62">
        <v>1</v>
      </c>
      <c r="M647" s="62">
        <v>32</v>
      </c>
      <c r="N647" s="62">
        <v>45</v>
      </c>
      <c r="O647" s="62">
        <v>31</v>
      </c>
      <c r="P647" s="62">
        <v>34</v>
      </c>
      <c r="Q647" s="62">
        <v>29</v>
      </c>
      <c r="R647" s="62">
        <v>27</v>
      </c>
      <c r="S647" s="62">
        <v>39</v>
      </c>
      <c r="T647" s="62">
        <v>37</v>
      </c>
      <c r="U647" s="62">
        <v>40</v>
      </c>
      <c r="V647" s="62">
        <v>42</v>
      </c>
      <c r="W647" s="62">
        <v>38</v>
      </c>
      <c r="X647" s="62">
        <v>0</v>
      </c>
      <c r="Y647" s="62">
        <v>0</v>
      </c>
      <c r="Z647" s="62">
        <v>0</v>
      </c>
      <c r="AA647" s="62">
        <v>0</v>
      </c>
      <c r="AB647" s="62">
        <v>0</v>
      </c>
      <c r="AC647" s="62">
        <v>0</v>
      </c>
      <c r="AD647" s="62">
        <v>0</v>
      </c>
      <c r="AE647" s="62">
        <v>185</v>
      </c>
      <c r="AF647" s="62">
        <v>177</v>
      </c>
      <c r="AG647" s="62" t="s">
        <v>290</v>
      </c>
      <c r="AH647" s="62" t="s">
        <v>290</v>
      </c>
      <c r="AI647" s="62" t="s">
        <v>290</v>
      </c>
      <c r="AJ647" s="62">
        <v>28</v>
      </c>
      <c r="AK647" s="62" t="s">
        <v>290</v>
      </c>
      <c r="AL647" s="62">
        <v>36</v>
      </c>
      <c r="AM647" s="62" t="s">
        <v>290</v>
      </c>
      <c r="AN647" s="62">
        <v>262</v>
      </c>
      <c r="AO647" s="62">
        <v>25</v>
      </c>
      <c r="AP647" s="62">
        <v>362</v>
      </c>
      <c r="AQ647" s="62">
        <v>40</v>
      </c>
    </row>
    <row r="648" spans="1:43">
      <c r="A648" s="116" t="s">
        <v>3520</v>
      </c>
      <c r="B648" s="117" t="s">
        <v>786</v>
      </c>
      <c r="C648" s="117" t="s">
        <v>6932</v>
      </c>
      <c r="D648" s="117" t="s">
        <v>3522</v>
      </c>
      <c r="E648" s="117" t="s">
        <v>3460</v>
      </c>
      <c r="F648" s="62" t="s">
        <v>288</v>
      </c>
      <c r="G648" s="117" t="s">
        <v>6933</v>
      </c>
      <c r="H648" s="117" t="s">
        <v>6934</v>
      </c>
      <c r="I648" s="117" t="s">
        <v>182</v>
      </c>
      <c r="J648" s="62">
        <v>28.5</v>
      </c>
      <c r="K648" s="62">
        <v>13.5</v>
      </c>
      <c r="L648" s="62">
        <v>3</v>
      </c>
      <c r="M648" s="62">
        <v>45</v>
      </c>
      <c r="N648" s="62">
        <v>38</v>
      </c>
      <c r="O648" s="62">
        <v>35</v>
      </c>
      <c r="P648" s="62">
        <v>45</v>
      </c>
      <c r="Q648" s="62">
        <v>39</v>
      </c>
      <c r="R648" s="62">
        <v>42</v>
      </c>
      <c r="S648" s="62">
        <v>36</v>
      </c>
      <c r="T648" s="62">
        <v>44</v>
      </c>
      <c r="U648" s="62">
        <v>51</v>
      </c>
      <c r="V648" s="62">
        <v>33</v>
      </c>
      <c r="W648" s="62">
        <v>50</v>
      </c>
      <c r="X648" s="62">
        <v>0</v>
      </c>
      <c r="Y648" s="62">
        <v>0</v>
      </c>
      <c r="Z648" s="62">
        <v>0</v>
      </c>
      <c r="AA648" s="62">
        <v>0</v>
      </c>
      <c r="AB648" s="62">
        <v>19</v>
      </c>
      <c r="AC648" s="62">
        <v>0</v>
      </c>
      <c r="AD648" s="62">
        <v>0</v>
      </c>
      <c r="AE648" s="62">
        <v>219</v>
      </c>
      <c r="AF648" s="62">
        <v>213</v>
      </c>
      <c r="AG648" s="62">
        <v>0</v>
      </c>
      <c r="AH648" s="62">
        <v>0</v>
      </c>
      <c r="AI648" s="62">
        <v>0</v>
      </c>
      <c r="AJ648" s="62">
        <v>21</v>
      </c>
      <c r="AK648" s="62" t="s">
        <v>290</v>
      </c>
      <c r="AL648" s="62">
        <v>0</v>
      </c>
      <c r="AM648" s="62">
        <v>0</v>
      </c>
      <c r="AN648" s="62">
        <v>391</v>
      </c>
      <c r="AO648" s="62">
        <v>16</v>
      </c>
      <c r="AP648" s="62">
        <v>432</v>
      </c>
      <c r="AQ648" s="62" t="s">
        <v>290</v>
      </c>
    </row>
    <row r="649" spans="1:43">
      <c r="A649" s="116" t="s">
        <v>3523</v>
      </c>
      <c r="B649" s="117" t="s">
        <v>3524</v>
      </c>
      <c r="C649" s="117" t="s">
        <v>6935</v>
      </c>
      <c r="D649" s="117" t="s">
        <v>3527</v>
      </c>
      <c r="E649" s="117" t="s">
        <v>3495</v>
      </c>
      <c r="F649" s="62" t="s">
        <v>288</v>
      </c>
      <c r="G649" s="117" t="s">
        <v>6936</v>
      </c>
      <c r="H649" s="117" t="s">
        <v>6937</v>
      </c>
      <c r="I649" s="117" t="s">
        <v>182</v>
      </c>
      <c r="J649" s="62">
        <v>12</v>
      </c>
      <c r="K649" s="62">
        <v>7</v>
      </c>
      <c r="L649" s="62">
        <v>4</v>
      </c>
      <c r="M649" s="62">
        <v>23</v>
      </c>
      <c r="N649" s="62">
        <v>14</v>
      </c>
      <c r="O649" s="62">
        <v>16</v>
      </c>
      <c r="P649" s="62">
        <v>12</v>
      </c>
      <c r="Q649" s="62">
        <v>14</v>
      </c>
      <c r="R649" s="62">
        <v>23</v>
      </c>
      <c r="S649" s="62">
        <v>21</v>
      </c>
      <c r="T649" s="62">
        <v>11</v>
      </c>
      <c r="U649" s="62">
        <v>23</v>
      </c>
      <c r="V649" s="62">
        <v>31</v>
      </c>
      <c r="W649" s="62">
        <v>25</v>
      </c>
      <c r="X649" s="62">
        <v>0</v>
      </c>
      <c r="Y649" s="62">
        <v>0</v>
      </c>
      <c r="Z649" s="62">
        <v>0</v>
      </c>
      <c r="AA649" s="62">
        <v>0</v>
      </c>
      <c r="AB649" s="62">
        <v>0</v>
      </c>
      <c r="AC649" s="62">
        <v>0</v>
      </c>
      <c r="AD649" s="62">
        <v>0</v>
      </c>
      <c r="AE649" s="62">
        <v>102</v>
      </c>
      <c r="AF649" s="62">
        <v>88</v>
      </c>
      <c r="AG649" s="62">
        <v>0</v>
      </c>
      <c r="AH649" s="62">
        <v>0</v>
      </c>
      <c r="AI649" s="62">
        <v>0</v>
      </c>
      <c r="AJ649" s="62" t="s">
        <v>290</v>
      </c>
      <c r="AK649" s="62" t="s">
        <v>290</v>
      </c>
      <c r="AL649" s="62">
        <v>179</v>
      </c>
      <c r="AM649" s="62">
        <v>0</v>
      </c>
      <c r="AN649" s="62" t="s">
        <v>290</v>
      </c>
      <c r="AO649" s="62" t="s">
        <v>290</v>
      </c>
      <c r="AP649" s="62">
        <v>190</v>
      </c>
      <c r="AQ649" s="62">
        <v>129</v>
      </c>
    </row>
    <row r="650" spans="1:43">
      <c r="A650" s="116" t="s">
        <v>3528</v>
      </c>
      <c r="B650" s="117" t="s">
        <v>3529</v>
      </c>
      <c r="C650" s="117" t="s">
        <v>6938</v>
      </c>
      <c r="D650" s="117" t="s">
        <v>3531</v>
      </c>
      <c r="E650" s="117" t="s">
        <v>3467</v>
      </c>
      <c r="F650" s="62" t="s">
        <v>288</v>
      </c>
      <c r="G650" s="117" t="s">
        <v>6939</v>
      </c>
      <c r="H650" s="117" t="s">
        <v>6940</v>
      </c>
      <c r="I650" s="117" t="s">
        <v>182</v>
      </c>
      <c r="J650" s="62">
        <v>40</v>
      </c>
      <c r="K650" s="62">
        <v>10</v>
      </c>
      <c r="L650" s="62">
        <v>6</v>
      </c>
      <c r="M650" s="62">
        <v>56</v>
      </c>
      <c r="N650" s="62">
        <v>90</v>
      </c>
      <c r="O650" s="62">
        <v>35</v>
      </c>
      <c r="P650" s="62">
        <v>38</v>
      </c>
      <c r="Q650" s="62">
        <v>36</v>
      </c>
      <c r="R650" s="62">
        <v>39</v>
      </c>
      <c r="S650" s="62">
        <v>24</v>
      </c>
      <c r="T650" s="62">
        <v>30</v>
      </c>
      <c r="U650" s="62">
        <v>23</v>
      </c>
      <c r="V650" s="62">
        <v>28</v>
      </c>
      <c r="W650" s="62">
        <v>29</v>
      </c>
      <c r="X650" s="62">
        <v>0</v>
      </c>
      <c r="Y650" s="62">
        <v>0</v>
      </c>
      <c r="Z650" s="62">
        <v>0</v>
      </c>
      <c r="AA650" s="62">
        <v>0</v>
      </c>
      <c r="AB650" s="62">
        <v>0</v>
      </c>
      <c r="AC650" s="62">
        <v>0</v>
      </c>
      <c r="AD650" s="62">
        <v>0</v>
      </c>
      <c r="AE650" s="62">
        <v>213</v>
      </c>
      <c r="AF650" s="62">
        <v>217</v>
      </c>
      <c r="AG650" s="62">
        <v>0</v>
      </c>
      <c r="AH650" s="62">
        <v>0</v>
      </c>
      <c r="AI650" s="62" t="s">
        <v>290</v>
      </c>
      <c r="AJ650" s="62">
        <v>13</v>
      </c>
      <c r="AK650" s="62" t="s">
        <v>290</v>
      </c>
      <c r="AL650" s="62">
        <v>0</v>
      </c>
      <c r="AM650" s="62">
        <v>0</v>
      </c>
      <c r="AN650" s="62">
        <v>371</v>
      </c>
      <c r="AO650" s="62">
        <v>41</v>
      </c>
      <c r="AP650" s="62">
        <v>430</v>
      </c>
      <c r="AQ650" s="62" t="s">
        <v>290</v>
      </c>
    </row>
    <row r="651" spans="1:43">
      <c r="A651" s="116" t="s">
        <v>3532</v>
      </c>
      <c r="B651" s="117" t="s">
        <v>2699</v>
      </c>
      <c r="C651" s="117" t="s">
        <v>6941</v>
      </c>
      <c r="D651" s="117" t="s">
        <v>3534</v>
      </c>
      <c r="E651" s="117" t="s">
        <v>716</v>
      </c>
      <c r="F651" s="62" t="s">
        <v>288</v>
      </c>
      <c r="G651" s="117" t="s">
        <v>6942</v>
      </c>
      <c r="H651" s="117" t="s">
        <v>6943</v>
      </c>
      <c r="I651" s="117" t="s">
        <v>182</v>
      </c>
      <c r="J651" s="62">
        <v>16.8</v>
      </c>
      <c r="K651" s="62">
        <v>5.9</v>
      </c>
      <c r="L651" s="62">
        <v>3.6</v>
      </c>
      <c r="M651" s="62">
        <v>26.3</v>
      </c>
      <c r="N651" s="62">
        <v>62</v>
      </c>
      <c r="O651" s="62">
        <v>20</v>
      </c>
      <c r="P651" s="62">
        <v>22</v>
      </c>
      <c r="Q651" s="62">
        <v>10</v>
      </c>
      <c r="R651" s="62">
        <v>20</v>
      </c>
      <c r="S651" s="62">
        <v>30</v>
      </c>
      <c r="T651" s="62">
        <v>26</v>
      </c>
      <c r="U651" s="62">
        <v>23</v>
      </c>
      <c r="V651" s="62">
        <v>14</v>
      </c>
      <c r="W651" s="62">
        <v>19</v>
      </c>
      <c r="X651" s="62">
        <v>0</v>
      </c>
      <c r="Y651" s="62">
        <v>0</v>
      </c>
      <c r="Z651" s="62">
        <v>0</v>
      </c>
      <c r="AA651" s="62">
        <v>0</v>
      </c>
      <c r="AB651" s="62">
        <v>0</v>
      </c>
      <c r="AC651" s="62">
        <v>0</v>
      </c>
      <c r="AD651" s="62">
        <v>0</v>
      </c>
      <c r="AE651" s="62">
        <v>126</v>
      </c>
      <c r="AF651" s="62">
        <v>120</v>
      </c>
      <c r="AG651" s="62">
        <v>0</v>
      </c>
      <c r="AH651" s="62">
        <v>0</v>
      </c>
      <c r="AI651" s="62">
        <v>0</v>
      </c>
      <c r="AJ651" s="62">
        <v>52</v>
      </c>
      <c r="AK651" s="62" t="s">
        <v>290</v>
      </c>
      <c r="AL651" s="62">
        <v>10</v>
      </c>
      <c r="AM651" s="62" t="s">
        <v>290</v>
      </c>
      <c r="AN651" s="62">
        <v>145</v>
      </c>
      <c r="AO651" s="62">
        <v>34</v>
      </c>
      <c r="AP651" s="62">
        <v>246</v>
      </c>
      <c r="AQ651" s="62">
        <v>21</v>
      </c>
    </row>
    <row r="652" spans="1:43">
      <c r="A652" s="116" t="s">
        <v>3535</v>
      </c>
      <c r="B652" s="117" t="s">
        <v>3536</v>
      </c>
      <c r="C652" s="117" t="s">
        <v>6944</v>
      </c>
      <c r="D652" s="117" t="s">
        <v>3538</v>
      </c>
      <c r="E652" s="117" t="s">
        <v>3539</v>
      </c>
      <c r="F652" s="62" t="s">
        <v>288</v>
      </c>
      <c r="G652" s="117" t="s">
        <v>6945</v>
      </c>
      <c r="H652" s="117" t="s">
        <v>6946</v>
      </c>
      <c r="I652" s="117" t="s">
        <v>182</v>
      </c>
      <c r="J652" s="62">
        <v>29</v>
      </c>
      <c r="K652" s="62">
        <v>18</v>
      </c>
      <c r="L652" s="62">
        <v>4</v>
      </c>
      <c r="M652" s="62">
        <v>51</v>
      </c>
      <c r="N652" s="62">
        <v>40</v>
      </c>
      <c r="O652" s="62">
        <v>31</v>
      </c>
      <c r="P652" s="62">
        <v>46</v>
      </c>
      <c r="Q652" s="62">
        <v>42</v>
      </c>
      <c r="R652" s="62">
        <v>35</v>
      </c>
      <c r="S652" s="62">
        <v>40</v>
      </c>
      <c r="T652" s="62">
        <v>34</v>
      </c>
      <c r="U652" s="62">
        <v>49</v>
      </c>
      <c r="V652" s="62">
        <v>45</v>
      </c>
      <c r="W652" s="62">
        <v>63</v>
      </c>
      <c r="X652" s="62">
        <v>0</v>
      </c>
      <c r="Y652" s="62">
        <v>0</v>
      </c>
      <c r="Z652" s="62">
        <v>0</v>
      </c>
      <c r="AA652" s="62">
        <v>0</v>
      </c>
      <c r="AB652" s="62">
        <v>0</v>
      </c>
      <c r="AC652" s="62">
        <v>0</v>
      </c>
      <c r="AD652" s="62">
        <v>0</v>
      </c>
      <c r="AE652" s="62">
        <v>206</v>
      </c>
      <c r="AF652" s="62">
        <v>219</v>
      </c>
      <c r="AG652" s="62">
        <v>0</v>
      </c>
      <c r="AH652" s="62">
        <v>0</v>
      </c>
      <c r="AI652" s="62">
        <v>0</v>
      </c>
      <c r="AJ652" s="62">
        <v>27</v>
      </c>
      <c r="AK652" s="62" t="s">
        <v>290</v>
      </c>
      <c r="AL652" s="62">
        <v>104</v>
      </c>
      <c r="AM652" s="62" t="s">
        <v>290</v>
      </c>
      <c r="AN652" s="62">
        <v>242</v>
      </c>
      <c r="AO652" s="62">
        <v>40</v>
      </c>
      <c r="AP652" s="62">
        <v>425</v>
      </c>
      <c r="AQ652" s="62">
        <v>70</v>
      </c>
    </row>
    <row r="653" spans="1:43">
      <c r="A653" s="116" t="s">
        <v>3541</v>
      </c>
      <c r="B653" s="117" t="s">
        <v>3542</v>
      </c>
      <c r="C653" s="117" t="s">
        <v>6947</v>
      </c>
      <c r="D653" s="117" t="s">
        <v>3545</v>
      </c>
      <c r="E653" s="117" t="s">
        <v>3546</v>
      </c>
      <c r="F653" s="62" t="s">
        <v>288</v>
      </c>
      <c r="G653" s="117" t="s">
        <v>6948</v>
      </c>
      <c r="H653" s="117" t="s">
        <v>6949</v>
      </c>
      <c r="I653" s="117" t="s">
        <v>182</v>
      </c>
      <c r="J653" s="62">
        <v>12</v>
      </c>
      <c r="K653" s="62">
        <v>2</v>
      </c>
      <c r="L653" s="62">
        <v>3</v>
      </c>
      <c r="M653" s="62">
        <v>17</v>
      </c>
      <c r="N653" s="62">
        <v>21</v>
      </c>
      <c r="O653" s="62" t="s">
        <v>290</v>
      </c>
      <c r="P653" s="62">
        <v>12</v>
      </c>
      <c r="Q653" s="62" t="s">
        <v>290</v>
      </c>
      <c r="R653" s="62" t="s">
        <v>290</v>
      </c>
      <c r="S653" s="62" t="s">
        <v>290</v>
      </c>
      <c r="T653" s="62" t="s">
        <v>290</v>
      </c>
      <c r="U653" s="62" t="s">
        <v>290</v>
      </c>
      <c r="V653" s="62" t="s">
        <v>290</v>
      </c>
      <c r="W653" s="62">
        <v>10</v>
      </c>
      <c r="X653" s="62">
        <v>0</v>
      </c>
      <c r="Y653" s="62">
        <v>0</v>
      </c>
      <c r="Z653" s="62">
        <v>0</v>
      </c>
      <c r="AA653" s="62">
        <v>0</v>
      </c>
      <c r="AB653" s="62">
        <v>0</v>
      </c>
      <c r="AC653" s="62">
        <v>0</v>
      </c>
      <c r="AD653" s="62">
        <v>0</v>
      </c>
      <c r="AE653" s="62">
        <v>44</v>
      </c>
      <c r="AF653" s="62">
        <v>39</v>
      </c>
      <c r="AG653" s="62">
        <v>0</v>
      </c>
      <c r="AH653" s="62">
        <v>0</v>
      </c>
      <c r="AI653" s="62">
        <v>0</v>
      </c>
      <c r="AJ653" s="62" t="s">
        <v>290</v>
      </c>
      <c r="AK653" s="62">
        <v>19</v>
      </c>
      <c r="AL653" s="62">
        <v>46</v>
      </c>
      <c r="AM653" s="62">
        <v>0</v>
      </c>
      <c r="AN653" s="62" t="s">
        <v>290</v>
      </c>
      <c r="AO653" s="62" t="s">
        <v>290</v>
      </c>
      <c r="AP653" s="62">
        <v>83</v>
      </c>
      <c r="AQ653" s="62">
        <v>35</v>
      </c>
    </row>
    <row r="654" spans="1:43">
      <c r="A654" s="116" t="s">
        <v>3561</v>
      </c>
      <c r="B654" s="117" t="s">
        <v>3562</v>
      </c>
      <c r="C654" s="117" t="s">
        <v>6950</v>
      </c>
      <c r="D654" s="117" t="s">
        <v>3564</v>
      </c>
      <c r="E654" s="117" t="s">
        <v>3467</v>
      </c>
      <c r="F654" s="62" t="s">
        <v>288</v>
      </c>
      <c r="G654" s="117" t="s">
        <v>6951</v>
      </c>
      <c r="H654" s="117" t="s">
        <v>6952</v>
      </c>
      <c r="I654" s="117" t="s">
        <v>182</v>
      </c>
      <c r="J654" s="62">
        <v>57.5</v>
      </c>
      <c r="K654" s="62">
        <v>21.5</v>
      </c>
      <c r="L654" s="62">
        <v>12</v>
      </c>
      <c r="M654" s="62">
        <v>91</v>
      </c>
      <c r="N654" s="62">
        <v>83</v>
      </c>
      <c r="O654" s="62">
        <v>30</v>
      </c>
      <c r="P654" s="62">
        <v>25</v>
      </c>
      <c r="Q654" s="62">
        <v>22</v>
      </c>
      <c r="R654" s="62">
        <v>31</v>
      </c>
      <c r="S654" s="62">
        <v>26</v>
      </c>
      <c r="T654" s="62">
        <v>43</v>
      </c>
      <c r="U654" s="62">
        <v>47</v>
      </c>
      <c r="V654" s="62">
        <v>53</v>
      </c>
      <c r="W654" s="62">
        <v>50</v>
      </c>
      <c r="X654" s="62">
        <v>0</v>
      </c>
      <c r="Y654" s="62">
        <v>0</v>
      </c>
      <c r="Z654" s="62">
        <v>0</v>
      </c>
      <c r="AA654" s="62">
        <v>0</v>
      </c>
      <c r="AB654" s="62">
        <v>0</v>
      </c>
      <c r="AC654" s="62">
        <v>0</v>
      </c>
      <c r="AD654" s="62">
        <v>0</v>
      </c>
      <c r="AE654" s="62">
        <v>212</v>
      </c>
      <c r="AF654" s="62">
        <v>198</v>
      </c>
      <c r="AG654" s="62">
        <v>0</v>
      </c>
      <c r="AH654" s="62">
        <v>0</v>
      </c>
      <c r="AI654" s="62">
        <v>0</v>
      </c>
      <c r="AJ654" s="62">
        <v>20</v>
      </c>
      <c r="AK654" s="62" t="s">
        <v>290</v>
      </c>
      <c r="AL654" s="62">
        <v>13</v>
      </c>
      <c r="AM654" s="62">
        <v>0</v>
      </c>
      <c r="AN654" s="62">
        <v>329</v>
      </c>
      <c r="AO654" s="62">
        <v>40</v>
      </c>
      <c r="AP654" s="62">
        <v>410</v>
      </c>
      <c r="AQ654" s="62">
        <v>0</v>
      </c>
    </row>
    <row r="655" spans="1:43">
      <c r="A655" s="116" t="s">
        <v>3565</v>
      </c>
      <c r="B655" s="117" t="s">
        <v>3566</v>
      </c>
      <c r="C655" s="117" t="s">
        <v>6953</v>
      </c>
      <c r="D655" s="117" t="s">
        <v>3569</v>
      </c>
      <c r="E655" s="117" t="s">
        <v>3467</v>
      </c>
      <c r="F655" s="62" t="s">
        <v>288</v>
      </c>
      <c r="G655" s="117" t="s">
        <v>6954</v>
      </c>
      <c r="H655" s="117" t="s">
        <v>6955</v>
      </c>
      <c r="I655" s="117" t="s">
        <v>182</v>
      </c>
      <c r="J655" s="62">
        <v>19</v>
      </c>
      <c r="K655" s="62">
        <v>1</v>
      </c>
      <c r="L655" s="62">
        <v>3</v>
      </c>
      <c r="M655" s="62">
        <v>23</v>
      </c>
      <c r="N655" s="62">
        <v>23</v>
      </c>
      <c r="O655" s="62">
        <v>15</v>
      </c>
      <c r="P655" s="62">
        <v>17</v>
      </c>
      <c r="Q655" s="62">
        <v>15</v>
      </c>
      <c r="R655" s="62">
        <v>19</v>
      </c>
      <c r="S655" s="62">
        <v>18</v>
      </c>
      <c r="T655" s="62">
        <v>15</v>
      </c>
      <c r="U655" s="62">
        <v>11</v>
      </c>
      <c r="V655" s="62" t="s">
        <v>290</v>
      </c>
      <c r="W655" s="62">
        <v>13</v>
      </c>
      <c r="X655" s="62">
        <v>0</v>
      </c>
      <c r="Y655" s="62">
        <v>0</v>
      </c>
      <c r="Z655" s="62">
        <v>0</v>
      </c>
      <c r="AA655" s="62">
        <v>0</v>
      </c>
      <c r="AB655" s="62">
        <v>0</v>
      </c>
      <c r="AC655" s="62">
        <v>0</v>
      </c>
      <c r="AD655" s="62">
        <v>0</v>
      </c>
      <c r="AE655" s="62">
        <v>81</v>
      </c>
      <c r="AF655" s="62">
        <v>73</v>
      </c>
      <c r="AG655" s="62">
        <v>0</v>
      </c>
      <c r="AH655" s="62">
        <v>0</v>
      </c>
      <c r="AI655" s="62">
        <v>0</v>
      </c>
      <c r="AJ655" s="62">
        <v>16</v>
      </c>
      <c r="AK655" s="62" t="s">
        <v>290</v>
      </c>
      <c r="AL655" s="62" t="s">
        <v>290</v>
      </c>
      <c r="AM655" s="62" t="s">
        <v>290</v>
      </c>
      <c r="AN655" s="62">
        <v>78</v>
      </c>
      <c r="AO655" s="62">
        <v>40</v>
      </c>
      <c r="AP655" s="62">
        <v>154</v>
      </c>
      <c r="AQ655" s="62">
        <v>0</v>
      </c>
    </row>
    <row r="656" spans="1:43">
      <c r="A656" s="116" t="s">
        <v>3570</v>
      </c>
      <c r="B656" s="117" t="s">
        <v>3571</v>
      </c>
      <c r="C656" s="117" t="s">
        <v>6956</v>
      </c>
      <c r="D656" s="117" t="s">
        <v>3572</v>
      </c>
      <c r="E656" s="117" t="s">
        <v>3518</v>
      </c>
      <c r="F656" s="62" t="s">
        <v>288</v>
      </c>
      <c r="G656" s="117" t="s">
        <v>6957</v>
      </c>
      <c r="H656" s="117" t="s">
        <v>6958</v>
      </c>
      <c r="I656" s="117" t="s">
        <v>182</v>
      </c>
      <c r="J656" s="62">
        <v>16.2</v>
      </c>
      <c r="K656" s="62">
        <v>9.5</v>
      </c>
      <c r="L656" s="62">
        <v>4.4000000000000004</v>
      </c>
      <c r="M656" s="62">
        <v>30.1</v>
      </c>
      <c r="N656" s="62">
        <v>44</v>
      </c>
      <c r="O656" s="62">
        <v>17</v>
      </c>
      <c r="P656" s="62">
        <v>20</v>
      </c>
      <c r="Q656" s="62">
        <v>17</v>
      </c>
      <c r="R656" s="62">
        <v>15</v>
      </c>
      <c r="S656" s="62">
        <v>17</v>
      </c>
      <c r="T656" s="62">
        <v>15</v>
      </c>
      <c r="U656" s="62">
        <v>18</v>
      </c>
      <c r="V656" s="62">
        <v>16</v>
      </c>
      <c r="W656" s="62">
        <v>16</v>
      </c>
      <c r="X656" s="62">
        <v>19</v>
      </c>
      <c r="Y656" s="62">
        <v>14</v>
      </c>
      <c r="Z656" s="62">
        <v>13</v>
      </c>
      <c r="AA656" s="62">
        <v>11</v>
      </c>
      <c r="AB656" s="62">
        <v>0</v>
      </c>
      <c r="AC656" s="62">
        <v>0</v>
      </c>
      <c r="AD656" s="62">
        <v>0</v>
      </c>
      <c r="AE656" s="62">
        <v>157</v>
      </c>
      <c r="AF656" s="62">
        <v>143</v>
      </c>
      <c r="AG656" s="62" t="s">
        <v>290</v>
      </c>
      <c r="AH656" s="62" t="s">
        <v>290</v>
      </c>
      <c r="AI656" s="62">
        <v>0</v>
      </c>
      <c r="AJ656" s="62">
        <v>10</v>
      </c>
      <c r="AK656" s="62">
        <v>17</v>
      </c>
      <c r="AL656" s="62">
        <v>31</v>
      </c>
      <c r="AM656" s="62">
        <v>0</v>
      </c>
      <c r="AN656" s="62">
        <v>210</v>
      </c>
      <c r="AO656" s="62">
        <v>32</v>
      </c>
      <c r="AP656" s="62">
        <v>300</v>
      </c>
      <c r="AQ656" s="62">
        <v>25</v>
      </c>
    </row>
    <row r="657" spans="1:43">
      <c r="A657" s="116" t="s">
        <v>3573</v>
      </c>
      <c r="B657" s="117" t="s">
        <v>1061</v>
      </c>
      <c r="C657" s="117" t="s">
        <v>6959</v>
      </c>
      <c r="D657" s="117" t="s">
        <v>3575</v>
      </c>
      <c r="E657" s="117" t="s">
        <v>3460</v>
      </c>
      <c r="F657" s="62" t="s">
        <v>288</v>
      </c>
      <c r="G657" s="117" t="s">
        <v>6960</v>
      </c>
      <c r="H657" s="117" t="s">
        <v>6961</v>
      </c>
      <c r="I657" s="117" t="s">
        <v>182</v>
      </c>
      <c r="J657" s="62">
        <v>7</v>
      </c>
      <c r="K657" s="62">
        <v>0.9</v>
      </c>
      <c r="L657" s="62">
        <v>2.5</v>
      </c>
      <c r="M657" s="62">
        <v>10.4</v>
      </c>
      <c r="N657" s="62">
        <v>15</v>
      </c>
      <c r="O657" s="62" t="s">
        <v>290</v>
      </c>
      <c r="P657" s="62" t="s">
        <v>290</v>
      </c>
      <c r="Q657" s="62">
        <v>11</v>
      </c>
      <c r="R657" s="62" t="s">
        <v>290</v>
      </c>
      <c r="S657" s="62" t="s">
        <v>290</v>
      </c>
      <c r="T657" s="62" t="s">
        <v>290</v>
      </c>
      <c r="U657" s="62" t="s">
        <v>290</v>
      </c>
      <c r="V657" s="62">
        <v>10</v>
      </c>
      <c r="W657" s="62" t="s">
        <v>290</v>
      </c>
      <c r="X657" s="62">
        <v>0</v>
      </c>
      <c r="Y657" s="62">
        <v>0</v>
      </c>
      <c r="Z657" s="62">
        <v>0</v>
      </c>
      <c r="AA657" s="62">
        <v>0</v>
      </c>
      <c r="AB657" s="62">
        <v>0</v>
      </c>
      <c r="AC657" s="62">
        <v>0</v>
      </c>
      <c r="AD657" s="62">
        <v>0</v>
      </c>
      <c r="AE657" s="62">
        <v>43</v>
      </c>
      <c r="AF657" s="62">
        <v>41</v>
      </c>
      <c r="AG657" s="62">
        <v>0</v>
      </c>
      <c r="AH657" s="62">
        <v>0</v>
      </c>
      <c r="AI657" s="62">
        <v>0</v>
      </c>
      <c r="AJ657" s="62">
        <v>12</v>
      </c>
      <c r="AK657" s="62">
        <v>0</v>
      </c>
      <c r="AL657" s="62" t="s">
        <v>290</v>
      </c>
      <c r="AM657" s="62">
        <v>0</v>
      </c>
      <c r="AN657" s="62">
        <v>52</v>
      </c>
      <c r="AO657" s="62">
        <v>19</v>
      </c>
      <c r="AP657" s="62">
        <v>84</v>
      </c>
      <c r="AQ657" s="62">
        <v>15</v>
      </c>
    </row>
    <row r="658" spans="1:43">
      <c r="A658" s="116" t="s">
        <v>3576</v>
      </c>
      <c r="B658" s="117" t="s">
        <v>4759</v>
      </c>
      <c r="C658" s="117" t="s">
        <v>6962</v>
      </c>
      <c r="D658" s="117" t="s">
        <v>3579</v>
      </c>
      <c r="E658" s="117" t="s">
        <v>3495</v>
      </c>
      <c r="F658" s="62" t="s">
        <v>288</v>
      </c>
      <c r="G658" s="117" t="s">
        <v>6963</v>
      </c>
      <c r="H658" s="117" t="s">
        <v>6964</v>
      </c>
      <c r="I658" s="117" t="s">
        <v>182</v>
      </c>
      <c r="J658" s="62">
        <v>12.8</v>
      </c>
      <c r="K658" s="62">
        <v>3.5</v>
      </c>
      <c r="L658" s="62">
        <v>1.4</v>
      </c>
      <c r="M658" s="62">
        <v>17.7</v>
      </c>
      <c r="N658" s="62">
        <v>12</v>
      </c>
      <c r="O658" s="62">
        <v>10</v>
      </c>
      <c r="P658" s="62">
        <v>12</v>
      </c>
      <c r="Q658" s="62">
        <v>10</v>
      </c>
      <c r="R658" s="62">
        <v>17</v>
      </c>
      <c r="S658" s="62">
        <v>16</v>
      </c>
      <c r="T658" s="62" t="s">
        <v>290</v>
      </c>
      <c r="U658" s="62">
        <v>10</v>
      </c>
      <c r="V658" s="62">
        <v>15</v>
      </c>
      <c r="W658" s="62" t="s">
        <v>290</v>
      </c>
      <c r="X658" s="62">
        <v>15</v>
      </c>
      <c r="Y658" s="62" t="s">
        <v>290</v>
      </c>
      <c r="Z658" s="62">
        <v>10</v>
      </c>
      <c r="AA658" s="62" t="s">
        <v>290</v>
      </c>
      <c r="AB658" s="62">
        <v>0</v>
      </c>
      <c r="AC658" s="62">
        <v>0</v>
      </c>
      <c r="AD658" s="62">
        <v>0</v>
      </c>
      <c r="AE658" s="62">
        <v>63</v>
      </c>
      <c r="AF658" s="62">
        <v>95</v>
      </c>
      <c r="AG658" s="62" t="s">
        <v>290</v>
      </c>
      <c r="AH658" s="62" t="s">
        <v>290</v>
      </c>
      <c r="AI658" s="62">
        <v>0</v>
      </c>
      <c r="AJ658" s="62" t="s">
        <v>290</v>
      </c>
      <c r="AK658" s="62">
        <v>52</v>
      </c>
      <c r="AL658" s="62">
        <v>52</v>
      </c>
      <c r="AM658" s="62">
        <v>0</v>
      </c>
      <c r="AN658" s="62">
        <v>20</v>
      </c>
      <c r="AO658" s="62">
        <v>25</v>
      </c>
      <c r="AP658" s="62">
        <v>158</v>
      </c>
      <c r="AQ658" s="62">
        <v>50</v>
      </c>
    </row>
    <row r="659" spans="1:43">
      <c r="A659" s="116" t="s">
        <v>4760</v>
      </c>
      <c r="B659" s="117" t="s">
        <v>4761</v>
      </c>
      <c r="C659" s="117" t="s">
        <v>6965</v>
      </c>
      <c r="D659" s="117" t="s">
        <v>4763</v>
      </c>
      <c r="E659" s="117" t="s">
        <v>4764</v>
      </c>
      <c r="F659" s="62" t="s">
        <v>288</v>
      </c>
      <c r="G659" s="117" t="s">
        <v>6966</v>
      </c>
      <c r="H659" s="117" t="s">
        <v>6967</v>
      </c>
      <c r="I659" s="117" t="s">
        <v>182</v>
      </c>
      <c r="J659" s="62">
        <v>11</v>
      </c>
      <c r="K659" s="62">
        <v>8</v>
      </c>
      <c r="L659" s="62">
        <v>7</v>
      </c>
      <c r="M659" s="62">
        <v>26</v>
      </c>
      <c r="N659" s="62">
        <v>38</v>
      </c>
      <c r="O659" s="62">
        <v>30</v>
      </c>
      <c r="P659" s="62">
        <v>12</v>
      </c>
      <c r="Q659" s="62">
        <v>20</v>
      </c>
      <c r="R659" s="62">
        <v>13</v>
      </c>
      <c r="S659" s="62">
        <v>13</v>
      </c>
      <c r="T659" s="62" t="s">
        <v>290</v>
      </c>
      <c r="U659" s="62" t="s">
        <v>290</v>
      </c>
      <c r="V659" s="62" t="s">
        <v>290</v>
      </c>
      <c r="W659" s="62">
        <v>10</v>
      </c>
      <c r="X659" s="62">
        <v>0</v>
      </c>
      <c r="Y659" s="62">
        <v>0</v>
      </c>
      <c r="Z659" s="62">
        <v>0</v>
      </c>
      <c r="AA659" s="62">
        <v>0</v>
      </c>
      <c r="AB659" s="62">
        <v>0</v>
      </c>
      <c r="AC659" s="62">
        <v>0</v>
      </c>
      <c r="AD659" s="62">
        <v>0</v>
      </c>
      <c r="AE659" s="62">
        <v>80</v>
      </c>
      <c r="AF659" s="62">
        <v>77</v>
      </c>
      <c r="AG659" s="62">
        <v>0</v>
      </c>
      <c r="AH659" s="62">
        <v>0</v>
      </c>
      <c r="AI659" s="62">
        <v>0</v>
      </c>
      <c r="AJ659" s="62" t="s">
        <v>290</v>
      </c>
      <c r="AK659" s="62">
        <v>0</v>
      </c>
      <c r="AL659" s="62">
        <v>0</v>
      </c>
      <c r="AM659" s="62" t="s">
        <v>290</v>
      </c>
      <c r="AN659" s="62">
        <v>140</v>
      </c>
      <c r="AO659" s="62" t="s">
        <v>290</v>
      </c>
      <c r="AP659" s="62">
        <v>157</v>
      </c>
      <c r="AQ659" s="62">
        <v>0</v>
      </c>
    </row>
    <row r="660" spans="1:43">
      <c r="A660" s="116" t="s">
        <v>3585</v>
      </c>
      <c r="B660" s="117" t="s">
        <v>3586</v>
      </c>
      <c r="C660" s="117" t="s">
        <v>6968</v>
      </c>
      <c r="D660" s="117" t="s">
        <v>3588</v>
      </c>
      <c r="E660" s="117" t="s">
        <v>3495</v>
      </c>
      <c r="F660" s="62" t="s">
        <v>288</v>
      </c>
      <c r="G660" s="117" t="s">
        <v>6969</v>
      </c>
      <c r="H660" s="117" t="s">
        <v>6970</v>
      </c>
      <c r="I660" s="117" t="s">
        <v>182</v>
      </c>
      <c r="J660" s="62">
        <v>26</v>
      </c>
      <c r="K660" s="62">
        <v>12</v>
      </c>
      <c r="L660" s="62">
        <v>27</v>
      </c>
      <c r="M660" s="62">
        <v>65</v>
      </c>
      <c r="N660" s="62">
        <v>0</v>
      </c>
      <c r="O660" s="62">
        <v>0</v>
      </c>
      <c r="P660" s="62">
        <v>0</v>
      </c>
      <c r="Q660" s="62">
        <v>0</v>
      </c>
      <c r="R660" s="62">
        <v>0</v>
      </c>
      <c r="S660" s="62">
        <v>0</v>
      </c>
      <c r="T660" s="62">
        <v>0</v>
      </c>
      <c r="U660" s="62">
        <v>0</v>
      </c>
      <c r="V660" s="62">
        <v>0</v>
      </c>
      <c r="W660" s="62">
        <v>0</v>
      </c>
      <c r="X660" s="62">
        <v>112</v>
      </c>
      <c r="Y660" s="62">
        <v>110</v>
      </c>
      <c r="Z660" s="62">
        <v>100</v>
      </c>
      <c r="AA660" s="62">
        <v>95</v>
      </c>
      <c r="AB660" s="62">
        <v>0</v>
      </c>
      <c r="AC660" s="62">
        <v>0</v>
      </c>
      <c r="AD660" s="62">
        <v>0</v>
      </c>
      <c r="AE660" s="62">
        <v>233</v>
      </c>
      <c r="AF660" s="62">
        <v>184</v>
      </c>
      <c r="AG660" s="62">
        <v>43</v>
      </c>
      <c r="AH660" s="62">
        <v>58</v>
      </c>
      <c r="AI660" s="62">
        <v>0</v>
      </c>
      <c r="AJ660" s="62" t="s">
        <v>290</v>
      </c>
      <c r="AK660" s="62">
        <v>12</v>
      </c>
      <c r="AL660" s="62">
        <v>397</v>
      </c>
      <c r="AM660" s="62">
        <v>0</v>
      </c>
      <c r="AN660" s="62" t="s">
        <v>290</v>
      </c>
      <c r="AO660" s="62" t="s">
        <v>290</v>
      </c>
      <c r="AP660" s="62">
        <v>417</v>
      </c>
      <c r="AQ660" s="62">
        <v>360</v>
      </c>
    </row>
    <row r="661" spans="1:43">
      <c r="A661" s="116" t="s">
        <v>3589</v>
      </c>
      <c r="B661" s="117" t="s">
        <v>3590</v>
      </c>
      <c r="C661" s="117" t="s">
        <v>6971</v>
      </c>
      <c r="D661" s="117" t="s">
        <v>3592</v>
      </c>
      <c r="E661" s="117" t="s">
        <v>716</v>
      </c>
      <c r="F661" s="62" t="s">
        <v>288</v>
      </c>
      <c r="G661" s="117" t="s">
        <v>6972</v>
      </c>
      <c r="H661" s="117" t="s">
        <v>6973</v>
      </c>
      <c r="I661" s="117" t="s">
        <v>182</v>
      </c>
      <c r="J661" s="62">
        <v>8.5</v>
      </c>
      <c r="K661" s="62">
        <v>1</v>
      </c>
      <c r="L661" s="62">
        <v>3</v>
      </c>
      <c r="M661" s="62">
        <v>12.5</v>
      </c>
      <c r="N661" s="62" t="s">
        <v>290</v>
      </c>
      <c r="O661" s="62" t="s">
        <v>290</v>
      </c>
      <c r="P661" s="62" t="s">
        <v>290</v>
      </c>
      <c r="Q661" s="62" t="s">
        <v>290</v>
      </c>
      <c r="R661" s="62" t="s">
        <v>290</v>
      </c>
      <c r="S661" s="62" t="s">
        <v>290</v>
      </c>
      <c r="T661" s="62" t="s">
        <v>290</v>
      </c>
      <c r="U661" s="62" t="s">
        <v>290</v>
      </c>
      <c r="V661" s="62" t="s">
        <v>290</v>
      </c>
      <c r="W661" s="62" t="s">
        <v>290</v>
      </c>
      <c r="X661" s="62">
        <v>0</v>
      </c>
      <c r="Y661" s="62">
        <v>0</v>
      </c>
      <c r="Z661" s="62">
        <v>0</v>
      </c>
      <c r="AA661" s="62">
        <v>0</v>
      </c>
      <c r="AB661" s="62">
        <v>0</v>
      </c>
      <c r="AC661" s="62">
        <v>0</v>
      </c>
      <c r="AD661" s="62">
        <v>0</v>
      </c>
      <c r="AE661" s="62">
        <v>21</v>
      </c>
      <c r="AF661" s="62">
        <v>20</v>
      </c>
      <c r="AG661" s="62">
        <v>0</v>
      </c>
      <c r="AH661" s="62">
        <v>0</v>
      </c>
      <c r="AI661" s="62">
        <v>0</v>
      </c>
      <c r="AJ661" s="62">
        <v>0</v>
      </c>
      <c r="AK661" s="62" t="s">
        <v>290</v>
      </c>
      <c r="AL661" s="62" t="s">
        <v>290</v>
      </c>
      <c r="AM661" s="62">
        <v>0</v>
      </c>
      <c r="AN661" s="62">
        <v>33</v>
      </c>
      <c r="AO661" s="62" t="s">
        <v>290</v>
      </c>
      <c r="AP661" s="62">
        <v>41</v>
      </c>
      <c r="AQ661" s="62">
        <v>23</v>
      </c>
    </row>
    <row r="662" spans="1:43">
      <c r="A662" s="116" t="s">
        <v>3593</v>
      </c>
      <c r="B662" s="117" t="s">
        <v>6974</v>
      </c>
      <c r="C662" s="117" t="s">
        <v>6975</v>
      </c>
      <c r="D662" s="117" t="s">
        <v>3596</v>
      </c>
      <c r="E662" s="117" t="s">
        <v>3597</v>
      </c>
      <c r="F662" s="62" t="s">
        <v>288</v>
      </c>
      <c r="G662" s="117" t="s">
        <v>6976</v>
      </c>
      <c r="H662" s="117" t="s">
        <v>6977</v>
      </c>
      <c r="I662" s="117" t="s">
        <v>182</v>
      </c>
      <c r="J662" s="62">
        <v>7.5</v>
      </c>
      <c r="K662" s="62">
        <v>0</v>
      </c>
      <c r="L662" s="62">
        <v>2</v>
      </c>
      <c r="M662" s="62">
        <v>9.5</v>
      </c>
      <c r="N662" s="62">
        <v>0</v>
      </c>
      <c r="O662" s="62">
        <v>0</v>
      </c>
      <c r="P662" s="62">
        <v>0</v>
      </c>
      <c r="Q662" s="62">
        <v>0</v>
      </c>
      <c r="R662" s="62">
        <v>0</v>
      </c>
      <c r="S662" s="62">
        <v>0</v>
      </c>
      <c r="T662" s="62">
        <v>0</v>
      </c>
      <c r="U662" s="62">
        <v>0</v>
      </c>
      <c r="V662" s="62">
        <v>0</v>
      </c>
      <c r="W662" s="62">
        <v>0</v>
      </c>
      <c r="X662" s="62">
        <v>12</v>
      </c>
      <c r="Y662" s="62">
        <v>12</v>
      </c>
      <c r="Z662" s="62">
        <v>13</v>
      </c>
      <c r="AA662" s="62" t="s">
        <v>290</v>
      </c>
      <c r="AB662" s="62">
        <v>0</v>
      </c>
      <c r="AC662" s="62">
        <v>0</v>
      </c>
      <c r="AD662" s="62">
        <v>0</v>
      </c>
      <c r="AE662" s="62">
        <v>21</v>
      </c>
      <c r="AF662" s="62">
        <v>25</v>
      </c>
      <c r="AG662" s="62" t="s">
        <v>290</v>
      </c>
      <c r="AH662" s="62" t="s">
        <v>290</v>
      </c>
      <c r="AI662" s="62">
        <v>0</v>
      </c>
      <c r="AJ662" s="62">
        <v>0</v>
      </c>
      <c r="AK662" s="62">
        <v>0</v>
      </c>
      <c r="AL662" s="62" t="s">
        <v>290</v>
      </c>
      <c r="AM662" s="62">
        <v>0</v>
      </c>
      <c r="AN662" s="62">
        <v>38</v>
      </c>
      <c r="AO662" s="62" t="s">
        <v>290</v>
      </c>
      <c r="AP662" s="62">
        <v>46</v>
      </c>
      <c r="AQ662" s="62" t="s">
        <v>290</v>
      </c>
    </row>
    <row r="663" spans="1:43">
      <c r="A663" s="116" t="s">
        <v>3599</v>
      </c>
      <c r="B663" s="117" t="s">
        <v>6978</v>
      </c>
      <c r="C663" s="117" t="s">
        <v>6979</v>
      </c>
      <c r="D663" s="117" t="s">
        <v>3602</v>
      </c>
      <c r="E663" s="117" t="s">
        <v>3603</v>
      </c>
      <c r="F663" s="62" t="s">
        <v>288</v>
      </c>
      <c r="G663" s="117" t="s">
        <v>6980</v>
      </c>
      <c r="H663" s="117" t="s">
        <v>6981</v>
      </c>
      <c r="I663" s="117" t="s">
        <v>182</v>
      </c>
      <c r="J663" s="62">
        <v>4</v>
      </c>
      <c r="K663" s="62">
        <v>1</v>
      </c>
      <c r="L663" s="62">
        <v>3</v>
      </c>
      <c r="M663" s="62">
        <v>8</v>
      </c>
      <c r="N663" s="62" t="s">
        <v>290</v>
      </c>
      <c r="O663" s="62" t="s">
        <v>290</v>
      </c>
      <c r="P663" s="62" t="s">
        <v>290</v>
      </c>
      <c r="Q663" s="62" t="s">
        <v>290</v>
      </c>
      <c r="R663" s="62" t="s">
        <v>290</v>
      </c>
      <c r="S663" s="62" t="s">
        <v>290</v>
      </c>
      <c r="T663" s="62" t="s">
        <v>290</v>
      </c>
      <c r="U663" s="62" t="s">
        <v>290</v>
      </c>
      <c r="V663" s="62" t="s">
        <v>290</v>
      </c>
      <c r="W663" s="62" t="s">
        <v>290</v>
      </c>
      <c r="X663" s="62" t="s">
        <v>290</v>
      </c>
      <c r="Y663" s="62" t="s">
        <v>290</v>
      </c>
      <c r="Z663" s="62">
        <v>0</v>
      </c>
      <c r="AA663" s="62">
        <v>0</v>
      </c>
      <c r="AB663" s="62">
        <v>0</v>
      </c>
      <c r="AC663" s="62">
        <v>0</v>
      </c>
      <c r="AD663" s="62">
        <v>0</v>
      </c>
      <c r="AE663" s="62">
        <v>22</v>
      </c>
      <c r="AF663" s="62">
        <v>18</v>
      </c>
      <c r="AG663" s="62">
        <v>0</v>
      </c>
      <c r="AH663" s="62">
        <v>0</v>
      </c>
      <c r="AI663" s="62">
        <v>0</v>
      </c>
      <c r="AJ663" s="62">
        <v>0</v>
      </c>
      <c r="AK663" s="62">
        <v>15</v>
      </c>
      <c r="AL663" s="62">
        <v>0</v>
      </c>
      <c r="AM663" s="62">
        <v>0</v>
      </c>
      <c r="AN663" s="62" t="s">
        <v>290</v>
      </c>
      <c r="AO663" s="62">
        <v>20</v>
      </c>
      <c r="AP663" s="62">
        <v>40</v>
      </c>
      <c r="AQ663" s="62">
        <v>15</v>
      </c>
    </row>
    <row r="664" spans="1:43">
      <c r="A664" s="116" t="s">
        <v>3604</v>
      </c>
      <c r="B664" s="117" t="s">
        <v>3605</v>
      </c>
      <c r="C664" s="117" t="s">
        <v>6982</v>
      </c>
      <c r="D664" s="117" t="s">
        <v>6983</v>
      </c>
      <c r="E664" s="117" t="s">
        <v>3495</v>
      </c>
      <c r="F664" s="62" t="s">
        <v>288</v>
      </c>
      <c r="G664" s="117" t="s">
        <v>6984</v>
      </c>
      <c r="H664" s="117" t="s">
        <v>6985</v>
      </c>
      <c r="I664" s="117" t="s">
        <v>182</v>
      </c>
      <c r="J664" s="62">
        <v>7</v>
      </c>
      <c r="K664" s="62">
        <v>8</v>
      </c>
      <c r="L664" s="62">
        <v>0</v>
      </c>
      <c r="M664" s="62">
        <v>15</v>
      </c>
      <c r="N664" s="62">
        <v>27</v>
      </c>
      <c r="O664" s="62">
        <v>10</v>
      </c>
      <c r="P664" s="62">
        <v>12</v>
      </c>
      <c r="Q664" s="62">
        <v>10</v>
      </c>
      <c r="R664" s="62" t="s">
        <v>290</v>
      </c>
      <c r="S664" s="62" t="s">
        <v>290</v>
      </c>
      <c r="T664" s="62" t="s">
        <v>290</v>
      </c>
      <c r="U664" s="62" t="s">
        <v>290</v>
      </c>
      <c r="V664" s="62" t="s">
        <v>290</v>
      </c>
      <c r="W664" s="62" t="s">
        <v>290</v>
      </c>
      <c r="X664" s="62">
        <v>0</v>
      </c>
      <c r="Y664" s="62">
        <v>0</v>
      </c>
      <c r="Z664" s="62">
        <v>0</v>
      </c>
      <c r="AA664" s="62">
        <v>0</v>
      </c>
      <c r="AB664" s="62">
        <v>0</v>
      </c>
      <c r="AC664" s="62">
        <v>0</v>
      </c>
      <c r="AD664" s="62">
        <v>0</v>
      </c>
      <c r="AE664" s="62">
        <v>34</v>
      </c>
      <c r="AF664" s="62">
        <v>47</v>
      </c>
      <c r="AG664" s="62">
        <v>0</v>
      </c>
      <c r="AH664" s="62">
        <v>0</v>
      </c>
      <c r="AI664" s="62" t="s">
        <v>290</v>
      </c>
      <c r="AJ664" s="62">
        <v>0</v>
      </c>
      <c r="AK664" s="62">
        <v>53</v>
      </c>
      <c r="AL664" s="62">
        <v>11</v>
      </c>
      <c r="AM664" s="62">
        <v>0</v>
      </c>
      <c r="AN664" s="62" t="s">
        <v>290</v>
      </c>
      <c r="AO664" s="62" t="s">
        <v>290</v>
      </c>
      <c r="AP664" s="62">
        <v>81</v>
      </c>
      <c r="AQ664" s="62">
        <v>50</v>
      </c>
    </row>
    <row r="665" spans="1:43">
      <c r="A665" s="116" t="s">
        <v>3608</v>
      </c>
      <c r="B665" s="117" t="s">
        <v>3609</v>
      </c>
      <c r="C665" s="117" t="s">
        <v>6986</v>
      </c>
      <c r="D665" s="117" t="s">
        <v>3611</v>
      </c>
      <c r="E665" s="117" t="s">
        <v>3467</v>
      </c>
      <c r="F665" s="62" t="s">
        <v>288</v>
      </c>
      <c r="G665" s="117" t="s">
        <v>6987</v>
      </c>
      <c r="H665" s="117" t="s">
        <v>6988</v>
      </c>
      <c r="I665" s="117" t="s">
        <v>182</v>
      </c>
      <c r="J665" s="62">
        <v>24</v>
      </c>
      <c r="K665" s="62">
        <v>20</v>
      </c>
      <c r="L665" s="62">
        <v>7</v>
      </c>
      <c r="M665" s="62">
        <v>51</v>
      </c>
      <c r="N665" s="62">
        <v>0</v>
      </c>
      <c r="O665" s="62">
        <v>0</v>
      </c>
      <c r="P665" s="62">
        <v>0</v>
      </c>
      <c r="Q665" s="62">
        <v>0</v>
      </c>
      <c r="R665" s="62">
        <v>0</v>
      </c>
      <c r="S665" s="62">
        <v>0</v>
      </c>
      <c r="T665" s="62">
        <v>0</v>
      </c>
      <c r="U665" s="62">
        <v>0</v>
      </c>
      <c r="V665" s="62">
        <v>0</v>
      </c>
      <c r="W665" s="62">
        <v>0</v>
      </c>
      <c r="X665" s="62">
        <v>24</v>
      </c>
      <c r="Y665" s="62">
        <v>26</v>
      </c>
      <c r="Z665" s="62">
        <v>33</v>
      </c>
      <c r="AA665" s="62">
        <v>36</v>
      </c>
      <c r="AB665" s="62">
        <v>0</v>
      </c>
      <c r="AC665" s="62">
        <v>0</v>
      </c>
      <c r="AD665" s="62">
        <v>0</v>
      </c>
      <c r="AE665" s="62">
        <v>119</v>
      </c>
      <c r="AF665" s="62">
        <v>0</v>
      </c>
      <c r="AG665" s="62">
        <v>0</v>
      </c>
      <c r="AH665" s="62">
        <v>35</v>
      </c>
      <c r="AI665" s="62">
        <v>0</v>
      </c>
      <c r="AJ665" s="62">
        <v>11</v>
      </c>
      <c r="AK665" s="62" t="s">
        <v>290</v>
      </c>
      <c r="AL665" s="62">
        <v>28</v>
      </c>
      <c r="AM665" s="62">
        <v>0</v>
      </c>
      <c r="AN665" s="62">
        <v>75</v>
      </c>
      <c r="AO665" s="62">
        <v>0</v>
      </c>
      <c r="AP665" s="62">
        <v>119</v>
      </c>
      <c r="AQ665" s="62">
        <v>30</v>
      </c>
    </row>
    <row r="666" spans="1:43">
      <c r="A666" s="116" t="s">
        <v>3612</v>
      </c>
      <c r="B666" s="117" t="s">
        <v>3613</v>
      </c>
      <c r="C666" s="117" t="s">
        <v>6989</v>
      </c>
      <c r="D666" s="117" t="s">
        <v>3615</v>
      </c>
      <c r="E666" s="117" t="s">
        <v>3467</v>
      </c>
      <c r="F666" s="62" t="s">
        <v>288</v>
      </c>
      <c r="G666" s="117" t="s">
        <v>6990</v>
      </c>
      <c r="H666" s="117" t="s">
        <v>6991</v>
      </c>
      <c r="I666" s="117" t="s">
        <v>182</v>
      </c>
      <c r="J666" s="62">
        <v>97</v>
      </c>
      <c r="K666" s="62">
        <v>0</v>
      </c>
      <c r="L666" s="62">
        <v>19</v>
      </c>
      <c r="M666" s="62">
        <v>116</v>
      </c>
      <c r="N666" s="62">
        <v>0</v>
      </c>
      <c r="O666" s="62">
        <v>0</v>
      </c>
      <c r="P666" s="62">
        <v>0</v>
      </c>
      <c r="Q666" s="62">
        <v>0</v>
      </c>
      <c r="R666" s="62">
        <v>0</v>
      </c>
      <c r="S666" s="62">
        <v>0</v>
      </c>
      <c r="T666" s="62">
        <v>0</v>
      </c>
      <c r="U666" s="62">
        <v>0</v>
      </c>
      <c r="V666" s="62">
        <v>0</v>
      </c>
      <c r="W666" s="62">
        <v>0</v>
      </c>
      <c r="X666" s="62">
        <v>100</v>
      </c>
      <c r="Y666" s="62">
        <v>111</v>
      </c>
      <c r="Z666" s="62">
        <v>121</v>
      </c>
      <c r="AA666" s="62">
        <v>115</v>
      </c>
      <c r="AB666" s="62">
        <v>0</v>
      </c>
      <c r="AC666" s="62">
        <v>0</v>
      </c>
      <c r="AD666" s="62">
        <v>0</v>
      </c>
      <c r="AE666" s="62">
        <v>199</v>
      </c>
      <c r="AF666" s="62">
        <v>248</v>
      </c>
      <c r="AG666" s="62">
        <v>64</v>
      </c>
      <c r="AH666" s="62">
        <v>53</v>
      </c>
      <c r="AI666" s="62" t="s">
        <v>290</v>
      </c>
      <c r="AJ666" s="62">
        <v>173</v>
      </c>
      <c r="AK666" s="62">
        <v>24</v>
      </c>
      <c r="AL666" s="62">
        <v>33</v>
      </c>
      <c r="AM666" s="62">
        <v>0</v>
      </c>
      <c r="AN666" s="62">
        <v>176</v>
      </c>
      <c r="AO666" s="62">
        <v>39</v>
      </c>
      <c r="AP666" s="62">
        <v>447</v>
      </c>
      <c r="AQ666" s="62">
        <v>35</v>
      </c>
    </row>
    <row r="667" spans="1:43">
      <c r="A667" s="116" t="s">
        <v>3616</v>
      </c>
      <c r="B667" s="117" t="s">
        <v>3617</v>
      </c>
      <c r="C667" s="117" t="s">
        <v>6992</v>
      </c>
      <c r="D667" s="117" t="s">
        <v>3619</v>
      </c>
      <c r="E667" s="117" t="s">
        <v>3620</v>
      </c>
      <c r="F667" s="62" t="s">
        <v>288</v>
      </c>
      <c r="G667" s="117" t="s">
        <v>6993</v>
      </c>
      <c r="H667" s="117" t="s">
        <v>6994</v>
      </c>
      <c r="I667" s="117" t="s">
        <v>182</v>
      </c>
      <c r="J667" s="62">
        <v>69</v>
      </c>
      <c r="K667" s="62">
        <v>41</v>
      </c>
      <c r="L667" s="62">
        <v>14</v>
      </c>
      <c r="M667" s="62">
        <v>124</v>
      </c>
      <c r="N667" s="62">
        <v>0</v>
      </c>
      <c r="O667" s="62">
        <v>0</v>
      </c>
      <c r="P667" s="62">
        <v>0</v>
      </c>
      <c r="Q667" s="62">
        <v>0</v>
      </c>
      <c r="R667" s="62">
        <v>0</v>
      </c>
      <c r="S667" s="62">
        <v>0</v>
      </c>
      <c r="T667" s="62">
        <v>0</v>
      </c>
      <c r="U667" s="62">
        <v>0</v>
      </c>
      <c r="V667" s="62">
        <v>0</v>
      </c>
      <c r="W667" s="62">
        <v>0</v>
      </c>
      <c r="X667" s="62">
        <v>263</v>
      </c>
      <c r="Y667" s="62">
        <v>295</v>
      </c>
      <c r="Z667" s="62">
        <v>277</v>
      </c>
      <c r="AA667" s="62">
        <v>263</v>
      </c>
      <c r="AB667" s="62">
        <v>0</v>
      </c>
      <c r="AC667" s="62">
        <v>0</v>
      </c>
      <c r="AD667" s="62">
        <v>0</v>
      </c>
      <c r="AE667" s="62">
        <v>508</v>
      </c>
      <c r="AF667" s="62">
        <v>590</v>
      </c>
      <c r="AG667" s="62">
        <v>131</v>
      </c>
      <c r="AH667" s="62">
        <v>100</v>
      </c>
      <c r="AI667" s="62">
        <v>15</v>
      </c>
      <c r="AJ667" s="62">
        <v>70</v>
      </c>
      <c r="AK667" s="62">
        <v>88</v>
      </c>
      <c r="AL667" s="62">
        <v>266</v>
      </c>
      <c r="AM667" s="62" t="s">
        <v>290</v>
      </c>
      <c r="AN667" s="62">
        <v>624</v>
      </c>
      <c r="AO667" s="62">
        <v>31</v>
      </c>
      <c r="AP667" s="62">
        <v>1098</v>
      </c>
      <c r="AQ667" s="62">
        <v>0</v>
      </c>
    </row>
    <row r="668" spans="1:43">
      <c r="A668" s="116" t="s">
        <v>4769</v>
      </c>
      <c r="B668" s="117" t="s">
        <v>4770</v>
      </c>
      <c r="C668" s="117" t="s">
        <v>6995</v>
      </c>
      <c r="D668" s="117" t="s">
        <v>4772</v>
      </c>
      <c r="E668" s="117" t="s">
        <v>3546</v>
      </c>
      <c r="F668" s="62" t="s">
        <v>288</v>
      </c>
      <c r="G668" s="117" t="s">
        <v>6996</v>
      </c>
      <c r="H668" s="117" t="s">
        <v>6997</v>
      </c>
      <c r="I668" s="117" t="s">
        <v>182</v>
      </c>
      <c r="J668" s="62">
        <v>6</v>
      </c>
      <c r="K668" s="62">
        <v>9</v>
      </c>
      <c r="L668" s="62">
        <v>3</v>
      </c>
      <c r="M668" s="62">
        <v>18</v>
      </c>
      <c r="N668" s="62">
        <v>29</v>
      </c>
      <c r="O668" s="62" t="s">
        <v>290</v>
      </c>
      <c r="P668" s="62">
        <v>14</v>
      </c>
      <c r="Q668" s="62">
        <v>10</v>
      </c>
      <c r="R668" s="62" t="s">
        <v>290</v>
      </c>
      <c r="S668" s="62" t="s">
        <v>290</v>
      </c>
      <c r="T668" s="62" t="s">
        <v>290</v>
      </c>
      <c r="U668" s="62" t="s">
        <v>290</v>
      </c>
      <c r="V668" s="62" t="s">
        <v>290</v>
      </c>
      <c r="W668" s="62" t="s">
        <v>290</v>
      </c>
      <c r="X668" s="62">
        <v>0</v>
      </c>
      <c r="Y668" s="62">
        <v>0</v>
      </c>
      <c r="Z668" s="62">
        <v>0</v>
      </c>
      <c r="AA668" s="62">
        <v>0</v>
      </c>
      <c r="AB668" s="62">
        <v>0</v>
      </c>
      <c r="AC668" s="62">
        <v>0</v>
      </c>
      <c r="AD668" s="62">
        <v>0</v>
      </c>
      <c r="AE668" s="62">
        <v>47</v>
      </c>
      <c r="AF668" s="62">
        <v>53</v>
      </c>
      <c r="AG668" s="62">
        <v>0</v>
      </c>
      <c r="AH668" s="62">
        <v>0</v>
      </c>
      <c r="AI668" s="62">
        <v>0</v>
      </c>
      <c r="AJ668" s="62">
        <v>10</v>
      </c>
      <c r="AK668" s="62">
        <v>13</v>
      </c>
      <c r="AL668" s="62">
        <v>18</v>
      </c>
      <c r="AM668" s="62">
        <v>0</v>
      </c>
      <c r="AN668" s="62">
        <v>40</v>
      </c>
      <c r="AO668" s="62">
        <v>19</v>
      </c>
      <c r="AP668" s="62">
        <v>100</v>
      </c>
      <c r="AQ668" s="62">
        <v>11</v>
      </c>
    </row>
    <row r="669" spans="1:43">
      <c r="A669" s="116" t="s">
        <v>4774</v>
      </c>
      <c r="B669" s="117" t="s">
        <v>6998</v>
      </c>
      <c r="C669" s="117" t="s">
        <v>6999</v>
      </c>
      <c r="D669" s="117" t="s">
        <v>3584</v>
      </c>
      <c r="E669" s="117" t="s">
        <v>3495</v>
      </c>
      <c r="F669" s="62" t="s">
        <v>288</v>
      </c>
      <c r="G669" s="117" t="s">
        <v>7000</v>
      </c>
      <c r="H669" s="117" t="s">
        <v>7001</v>
      </c>
      <c r="I669" s="117" t="s">
        <v>182</v>
      </c>
      <c r="J669" s="62">
        <v>5</v>
      </c>
      <c r="K669" s="62">
        <v>0</v>
      </c>
      <c r="L669" s="62">
        <v>2</v>
      </c>
      <c r="M669" s="62">
        <v>7</v>
      </c>
      <c r="N669" s="62" t="s">
        <v>290</v>
      </c>
      <c r="O669" s="62" t="s">
        <v>290</v>
      </c>
      <c r="P669" s="62" t="s">
        <v>290</v>
      </c>
      <c r="Q669" s="62" t="s">
        <v>290</v>
      </c>
      <c r="R669" s="62" t="s">
        <v>290</v>
      </c>
      <c r="S669" s="62" t="s">
        <v>290</v>
      </c>
      <c r="T669" s="62" t="s">
        <v>290</v>
      </c>
      <c r="U669" s="62" t="s">
        <v>290</v>
      </c>
      <c r="V669" s="62" t="s">
        <v>290</v>
      </c>
      <c r="W669" s="62">
        <v>0</v>
      </c>
      <c r="X669" s="62" t="s">
        <v>290</v>
      </c>
      <c r="Y669" s="62" t="s">
        <v>290</v>
      </c>
      <c r="Z669" s="62">
        <v>0</v>
      </c>
      <c r="AA669" s="62">
        <v>0</v>
      </c>
      <c r="AB669" s="62">
        <v>0</v>
      </c>
      <c r="AC669" s="62">
        <v>0</v>
      </c>
      <c r="AD669" s="62">
        <v>0</v>
      </c>
      <c r="AE669" s="62">
        <v>25</v>
      </c>
      <c r="AF669" s="62">
        <v>0</v>
      </c>
      <c r="AG669" s="62">
        <v>0</v>
      </c>
      <c r="AH669" s="62">
        <v>0</v>
      </c>
      <c r="AI669" s="62">
        <v>0</v>
      </c>
      <c r="AJ669" s="62">
        <v>0</v>
      </c>
      <c r="AK669" s="62">
        <v>18</v>
      </c>
      <c r="AL669" s="62" t="s">
        <v>290</v>
      </c>
      <c r="AM669" s="62">
        <v>0</v>
      </c>
      <c r="AN669" s="62">
        <v>0</v>
      </c>
      <c r="AO669" s="62" t="s">
        <v>290</v>
      </c>
      <c r="AP669" s="62">
        <v>25</v>
      </c>
      <c r="AQ669" s="62">
        <v>0</v>
      </c>
    </row>
    <row r="670" spans="1:43">
      <c r="A670" s="116" t="s">
        <v>3622</v>
      </c>
      <c r="B670" s="117" t="s">
        <v>3623</v>
      </c>
      <c r="C670" s="117" t="s">
        <v>7002</v>
      </c>
      <c r="D670" s="117" t="s">
        <v>3625</v>
      </c>
      <c r="E670" s="117" t="s">
        <v>3513</v>
      </c>
      <c r="F670" s="62" t="s">
        <v>288</v>
      </c>
      <c r="G670" s="117" t="s">
        <v>7003</v>
      </c>
      <c r="H670" s="117" t="s">
        <v>7004</v>
      </c>
      <c r="I670" s="117" t="s">
        <v>182</v>
      </c>
      <c r="J670" s="62">
        <v>48</v>
      </c>
      <c r="K670" s="62">
        <v>25</v>
      </c>
      <c r="L670" s="62">
        <v>3</v>
      </c>
      <c r="M670" s="62">
        <v>76</v>
      </c>
      <c r="N670" s="62">
        <v>0</v>
      </c>
      <c r="O670" s="62">
        <v>31</v>
      </c>
      <c r="P670" s="62">
        <v>23</v>
      </c>
      <c r="Q670" s="62">
        <v>22</v>
      </c>
      <c r="R670" s="62">
        <v>19</v>
      </c>
      <c r="S670" s="62">
        <v>13</v>
      </c>
      <c r="T670" s="62">
        <v>15</v>
      </c>
      <c r="U670" s="62" t="s">
        <v>290</v>
      </c>
      <c r="V670" s="62" t="s">
        <v>290</v>
      </c>
      <c r="W670" s="62" t="s">
        <v>290</v>
      </c>
      <c r="X670" s="62" t="s">
        <v>290</v>
      </c>
      <c r="Y670" s="62" t="s">
        <v>290</v>
      </c>
      <c r="Z670" s="62" t="s">
        <v>290</v>
      </c>
      <c r="AA670" s="62" t="s">
        <v>290</v>
      </c>
      <c r="AB670" s="62">
        <v>0</v>
      </c>
      <c r="AC670" s="62">
        <v>0</v>
      </c>
      <c r="AD670" s="62">
        <v>0</v>
      </c>
      <c r="AE670" s="62">
        <v>73</v>
      </c>
      <c r="AF670" s="62">
        <v>93</v>
      </c>
      <c r="AG670" s="62" t="s">
        <v>290</v>
      </c>
      <c r="AH670" s="62" t="s">
        <v>290</v>
      </c>
      <c r="AI670" s="62">
        <v>0</v>
      </c>
      <c r="AJ670" s="62" t="s">
        <v>290</v>
      </c>
      <c r="AK670" s="62" t="s">
        <v>290</v>
      </c>
      <c r="AL670" s="62">
        <v>10</v>
      </c>
      <c r="AM670" s="62">
        <v>0</v>
      </c>
      <c r="AN670" s="62">
        <v>124</v>
      </c>
      <c r="AO670" s="62">
        <v>18</v>
      </c>
      <c r="AP670" s="62">
        <v>166</v>
      </c>
      <c r="AQ670" s="62">
        <v>0</v>
      </c>
    </row>
    <row r="671" spans="1:43">
      <c r="A671" s="116" t="s">
        <v>4776</v>
      </c>
      <c r="B671" s="117" t="s">
        <v>4777</v>
      </c>
      <c r="C671" s="117" t="s">
        <v>5044</v>
      </c>
      <c r="D671" s="117" t="s">
        <v>4778</v>
      </c>
      <c r="E671" s="117" t="s">
        <v>3634</v>
      </c>
      <c r="F671" s="62" t="s">
        <v>288</v>
      </c>
      <c r="G671" s="117" t="s">
        <v>7005</v>
      </c>
      <c r="H671" s="117" t="s">
        <v>7006</v>
      </c>
      <c r="I671" s="117" t="s">
        <v>182</v>
      </c>
      <c r="J671" s="62">
        <v>20</v>
      </c>
      <c r="K671" s="62">
        <v>0</v>
      </c>
      <c r="L671" s="62">
        <v>6</v>
      </c>
      <c r="M671" s="62">
        <v>26</v>
      </c>
      <c r="N671" s="62">
        <v>60</v>
      </c>
      <c r="O671" s="62">
        <v>10</v>
      </c>
      <c r="P671" s="62">
        <v>0</v>
      </c>
      <c r="Q671" s="62">
        <v>0</v>
      </c>
      <c r="R671" s="62">
        <v>0</v>
      </c>
      <c r="S671" s="62">
        <v>0</v>
      </c>
      <c r="T671" s="62">
        <v>0</v>
      </c>
      <c r="U671" s="62">
        <v>0</v>
      </c>
      <c r="V671" s="62">
        <v>0</v>
      </c>
      <c r="W671" s="62">
        <v>0</v>
      </c>
      <c r="X671" s="62">
        <v>0</v>
      </c>
      <c r="Y671" s="62">
        <v>0</v>
      </c>
      <c r="Z671" s="62">
        <v>0</v>
      </c>
      <c r="AA671" s="62">
        <v>0</v>
      </c>
      <c r="AB671" s="62">
        <v>0</v>
      </c>
      <c r="AC671" s="62">
        <v>0</v>
      </c>
      <c r="AD671" s="62">
        <v>0</v>
      </c>
      <c r="AE671" s="62">
        <v>38</v>
      </c>
      <c r="AF671" s="62">
        <v>32</v>
      </c>
      <c r="AG671" s="62">
        <v>0</v>
      </c>
      <c r="AH671" s="62">
        <v>0</v>
      </c>
      <c r="AI671" s="62">
        <v>0</v>
      </c>
      <c r="AJ671" s="62" t="s">
        <v>290</v>
      </c>
      <c r="AK671" s="62">
        <v>0</v>
      </c>
      <c r="AL671" s="62" t="s">
        <v>290</v>
      </c>
      <c r="AM671" s="62">
        <v>0</v>
      </c>
      <c r="AN671" s="62">
        <v>56</v>
      </c>
      <c r="AO671" s="62">
        <v>10</v>
      </c>
      <c r="AP671" s="62">
        <v>70</v>
      </c>
      <c r="AQ671" s="62">
        <v>0</v>
      </c>
    </row>
    <row r="672" spans="1:43">
      <c r="A672" s="116" t="s">
        <v>3630</v>
      </c>
      <c r="B672" s="117" t="s">
        <v>3631</v>
      </c>
      <c r="C672" s="117" t="s">
        <v>7007</v>
      </c>
      <c r="D672" s="117" t="s">
        <v>3633</v>
      </c>
      <c r="E672" s="117" t="s">
        <v>3634</v>
      </c>
      <c r="F672" s="62" t="s">
        <v>288</v>
      </c>
      <c r="G672" s="117" t="s">
        <v>7008</v>
      </c>
      <c r="H672" s="117" t="s">
        <v>7009</v>
      </c>
      <c r="I672" s="117" t="s">
        <v>182</v>
      </c>
      <c r="J672" s="62">
        <v>11</v>
      </c>
      <c r="K672" s="62">
        <v>0</v>
      </c>
      <c r="L672" s="62">
        <v>3</v>
      </c>
      <c r="M672" s="62">
        <v>14</v>
      </c>
      <c r="N672" s="62">
        <v>52</v>
      </c>
      <c r="O672" s="62" t="s">
        <v>290</v>
      </c>
      <c r="P672" s="62">
        <v>0</v>
      </c>
      <c r="Q672" s="62">
        <v>0</v>
      </c>
      <c r="R672" s="62">
        <v>0</v>
      </c>
      <c r="S672" s="62">
        <v>0</v>
      </c>
      <c r="T672" s="62">
        <v>0</v>
      </c>
      <c r="U672" s="62">
        <v>0</v>
      </c>
      <c r="V672" s="62">
        <v>0</v>
      </c>
      <c r="W672" s="62">
        <v>0</v>
      </c>
      <c r="X672" s="62">
        <v>0</v>
      </c>
      <c r="Y672" s="62">
        <v>0</v>
      </c>
      <c r="Z672" s="62">
        <v>0</v>
      </c>
      <c r="AA672" s="62">
        <v>0</v>
      </c>
      <c r="AB672" s="62">
        <v>0</v>
      </c>
      <c r="AC672" s="62">
        <v>0</v>
      </c>
      <c r="AD672" s="62">
        <v>0</v>
      </c>
      <c r="AE672" s="62">
        <v>26</v>
      </c>
      <c r="AF672" s="62">
        <v>31</v>
      </c>
      <c r="AG672" s="62">
        <v>0</v>
      </c>
      <c r="AH672" s="62">
        <v>0</v>
      </c>
      <c r="AI672" s="62" t="s">
        <v>290</v>
      </c>
      <c r="AJ672" s="62" t="s">
        <v>290</v>
      </c>
      <c r="AK672" s="62" t="s">
        <v>290</v>
      </c>
      <c r="AL672" s="62" t="s">
        <v>290</v>
      </c>
      <c r="AM672" s="62">
        <v>0</v>
      </c>
      <c r="AN672" s="62">
        <v>40</v>
      </c>
      <c r="AO672" s="62" t="s">
        <v>290</v>
      </c>
      <c r="AP672" s="62">
        <v>57</v>
      </c>
      <c r="AQ672" s="62">
        <v>0</v>
      </c>
    </row>
    <row r="673" spans="1:43">
      <c r="A673" s="116" t="s">
        <v>3636</v>
      </c>
      <c r="B673" s="117" t="s">
        <v>3637</v>
      </c>
      <c r="C673" s="117" t="s">
        <v>7010</v>
      </c>
      <c r="D673" s="117" t="s">
        <v>3640</v>
      </c>
      <c r="E673" s="117" t="s">
        <v>3501</v>
      </c>
      <c r="F673" s="62" t="s">
        <v>288</v>
      </c>
      <c r="G673" s="117" t="s">
        <v>7011</v>
      </c>
      <c r="H673" s="117" t="s">
        <v>7012</v>
      </c>
      <c r="I673" s="117" t="s">
        <v>182</v>
      </c>
      <c r="J673" s="62">
        <v>3</v>
      </c>
      <c r="K673" s="62">
        <v>3</v>
      </c>
      <c r="L673" s="62">
        <v>1</v>
      </c>
      <c r="M673" s="62">
        <v>7</v>
      </c>
      <c r="N673" s="62">
        <v>10</v>
      </c>
      <c r="O673" s="62" t="s">
        <v>290</v>
      </c>
      <c r="P673" s="62" t="s">
        <v>290</v>
      </c>
      <c r="Q673" s="62" t="s">
        <v>290</v>
      </c>
      <c r="R673" s="62" t="s">
        <v>290</v>
      </c>
      <c r="S673" s="62" t="s">
        <v>290</v>
      </c>
      <c r="T673" s="62" t="s">
        <v>290</v>
      </c>
      <c r="U673" s="62">
        <v>0</v>
      </c>
      <c r="V673" s="62">
        <v>0</v>
      </c>
      <c r="W673" s="62">
        <v>0</v>
      </c>
      <c r="X673" s="62">
        <v>0</v>
      </c>
      <c r="Y673" s="62">
        <v>0</v>
      </c>
      <c r="Z673" s="62">
        <v>0</v>
      </c>
      <c r="AA673" s="62">
        <v>0</v>
      </c>
      <c r="AB673" s="62">
        <v>0</v>
      </c>
      <c r="AC673" s="62">
        <v>0</v>
      </c>
      <c r="AD673" s="62">
        <v>0</v>
      </c>
      <c r="AE673" s="62">
        <v>11</v>
      </c>
      <c r="AF673" s="62">
        <v>13</v>
      </c>
      <c r="AG673" s="62">
        <v>0</v>
      </c>
      <c r="AH673" s="62">
        <v>0</v>
      </c>
      <c r="AI673" s="62">
        <v>0</v>
      </c>
      <c r="AJ673" s="62" t="s">
        <v>290</v>
      </c>
      <c r="AK673" s="62" t="s">
        <v>290</v>
      </c>
      <c r="AL673" s="62" t="s">
        <v>290</v>
      </c>
      <c r="AM673" s="62">
        <v>0</v>
      </c>
      <c r="AN673" s="62">
        <v>11</v>
      </c>
      <c r="AO673" s="62" t="s">
        <v>290</v>
      </c>
      <c r="AP673" s="62">
        <v>24</v>
      </c>
      <c r="AQ673" s="62">
        <v>0</v>
      </c>
    </row>
    <row r="674" spans="1:43">
      <c r="A674" s="116" t="s">
        <v>4779</v>
      </c>
      <c r="B674" s="117" t="s">
        <v>4780</v>
      </c>
      <c r="C674" s="117" t="s">
        <v>7013</v>
      </c>
      <c r="D674" s="117" t="s">
        <v>4783</v>
      </c>
      <c r="E674" s="117" t="s">
        <v>3495</v>
      </c>
      <c r="F674" s="62" t="s">
        <v>288</v>
      </c>
      <c r="G674" s="117" t="s">
        <v>7014</v>
      </c>
      <c r="H674" s="117" t="s">
        <v>7015</v>
      </c>
      <c r="I674" s="117" t="s">
        <v>182</v>
      </c>
      <c r="J674" s="62">
        <v>15</v>
      </c>
      <c r="K674" s="62">
        <v>3</v>
      </c>
      <c r="L674" s="62">
        <v>2</v>
      </c>
      <c r="M674" s="62">
        <v>20</v>
      </c>
      <c r="N674" s="62">
        <v>24</v>
      </c>
      <c r="O674" s="62">
        <v>13</v>
      </c>
      <c r="P674" s="62">
        <v>13</v>
      </c>
      <c r="Q674" s="62" t="s">
        <v>290</v>
      </c>
      <c r="R674" s="62" t="s">
        <v>290</v>
      </c>
      <c r="S674" s="62" t="s">
        <v>290</v>
      </c>
      <c r="T674" s="62" t="s">
        <v>290</v>
      </c>
      <c r="U674" s="62" t="s">
        <v>290</v>
      </c>
      <c r="V674" s="62" t="s">
        <v>290</v>
      </c>
      <c r="W674" s="62" t="s">
        <v>290</v>
      </c>
      <c r="X674" s="62">
        <v>0</v>
      </c>
      <c r="Y674" s="62">
        <v>0</v>
      </c>
      <c r="Z674" s="62">
        <v>0</v>
      </c>
      <c r="AA674" s="62">
        <v>0</v>
      </c>
      <c r="AB674" s="62">
        <v>0</v>
      </c>
      <c r="AC674" s="62">
        <v>0</v>
      </c>
      <c r="AD674" s="62">
        <v>0</v>
      </c>
      <c r="AE674" s="62">
        <v>40</v>
      </c>
      <c r="AF674" s="62">
        <v>41</v>
      </c>
      <c r="AG674" s="62">
        <v>0</v>
      </c>
      <c r="AH674" s="62">
        <v>0</v>
      </c>
      <c r="AI674" s="62">
        <v>0</v>
      </c>
      <c r="AJ674" s="62">
        <v>0</v>
      </c>
      <c r="AK674" s="62">
        <v>67</v>
      </c>
      <c r="AL674" s="62" t="s">
        <v>290</v>
      </c>
      <c r="AM674" s="62">
        <v>0</v>
      </c>
      <c r="AN674" s="62" t="s">
        <v>290</v>
      </c>
      <c r="AO674" s="62" t="s">
        <v>290</v>
      </c>
      <c r="AP674" s="62">
        <v>81</v>
      </c>
      <c r="AQ674" s="62">
        <v>57</v>
      </c>
    </row>
    <row r="675" spans="1:43">
      <c r="A675" s="116" t="s">
        <v>3641</v>
      </c>
      <c r="B675" s="117" t="s">
        <v>3642</v>
      </c>
      <c r="C675" s="117" t="s">
        <v>7016</v>
      </c>
      <c r="D675" s="117" t="s">
        <v>3645</v>
      </c>
      <c r="E675" s="117" t="s">
        <v>3646</v>
      </c>
      <c r="F675" s="62" t="s">
        <v>288</v>
      </c>
      <c r="G675" s="117" t="s">
        <v>7017</v>
      </c>
      <c r="H675" s="117" t="s">
        <v>7018</v>
      </c>
      <c r="I675" s="117" t="s">
        <v>182</v>
      </c>
      <c r="J675" s="62">
        <v>18</v>
      </c>
      <c r="K675" s="62">
        <v>0</v>
      </c>
      <c r="L675" s="62">
        <v>4</v>
      </c>
      <c r="M675" s="62">
        <v>22</v>
      </c>
      <c r="N675" s="62">
        <v>25</v>
      </c>
      <c r="O675" s="62">
        <v>22</v>
      </c>
      <c r="P675" s="62">
        <v>20</v>
      </c>
      <c r="Q675" s="62">
        <v>29</v>
      </c>
      <c r="R675" s="62">
        <v>20</v>
      </c>
      <c r="S675" s="62">
        <v>15</v>
      </c>
      <c r="T675" s="62">
        <v>23</v>
      </c>
      <c r="U675" s="62">
        <v>18</v>
      </c>
      <c r="V675" s="62">
        <v>15</v>
      </c>
      <c r="W675" s="62">
        <v>19</v>
      </c>
      <c r="X675" s="62">
        <v>0</v>
      </c>
      <c r="Y675" s="62">
        <v>0</v>
      </c>
      <c r="Z675" s="62">
        <v>0</v>
      </c>
      <c r="AA675" s="62">
        <v>0</v>
      </c>
      <c r="AB675" s="62">
        <v>0</v>
      </c>
      <c r="AC675" s="62">
        <v>0</v>
      </c>
      <c r="AD675" s="62">
        <v>0</v>
      </c>
      <c r="AE675" s="62">
        <v>104</v>
      </c>
      <c r="AF675" s="62">
        <v>102</v>
      </c>
      <c r="AG675" s="62">
        <v>0</v>
      </c>
      <c r="AH675" s="62">
        <v>0</v>
      </c>
      <c r="AI675" s="62">
        <v>0</v>
      </c>
      <c r="AJ675" s="62" t="s">
        <v>290</v>
      </c>
      <c r="AK675" s="62" t="s">
        <v>290</v>
      </c>
      <c r="AL675" s="62">
        <v>49</v>
      </c>
      <c r="AM675" s="62">
        <v>0</v>
      </c>
      <c r="AN675" s="62">
        <v>144</v>
      </c>
      <c r="AO675" s="62" t="s">
        <v>290</v>
      </c>
      <c r="AP675" s="62">
        <v>206</v>
      </c>
      <c r="AQ675" s="62">
        <v>20</v>
      </c>
    </row>
    <row r="676" spans="1:43">
      <c r="A676" s="116" t="s">
        <v>4784</v>
      </c>
      <c r="B676" s="117" t="s">
        <v>4785</v>
      </c>
      <c r="C676" s="117" t="s">
        <v>7019</v>
      </c>
      <c r="D676" s="117" t="s">
        <v>4788</v>
      </c>
      <c r="E676" s="117" t="s">
        <v>4789</v>
      </c>
      <c r="F676" s="62" t="s">
        <v>288</v>
      </c>
      <c r="G676" s="117" t="s">
        <v>7020</v>
      </c>
      <c r="H676" s="117" t="s">
        <v>7021</v>
      </c>
      <c r="I676" s="117" t="s">
        <v>182</v>
      </c>
      <c r="J676" s="62">
        <v>2</v>
      </c>
      <c r="K676" s="62">
        <v>2</v>
      </c>
      <c r="L676" s="62">
        <v>1</v>
      </c>
      <c r="M676" s="62">
        <v>5</v>
      </c>
      <c r="N676" s="62">
        <v>15</v>
      </c>
      <c r="O676" s="62" t="s">
        <v>290</v>
      </c>
      <c r="P676" s="62">
        <v>0</v>
      </c>
      <c r="Q676" s="62">
        <v>0</v>
      </c>
      <c r="R676" s="62">
        <v>0</v>
      </c>
      <c r="S676" s="62">
        <v>0</v>
      </c>
      <c r="T676" s="62">
        <v>0</v>
      </c>
      <c r="U676" s="62">
        <v>0</v>
      </c>
      <c r="V676" s="62">
        <v>0</v>
      </c>
      <c r="W676" s="62">
        <v>0</v>
      </c>
      <c r="X676" s="62">
        <v>0</v>
      </c>
      <c r="Y676" s="62">
        <v>0</v>
      </c>
      <c r="Z676" s="62">
        <v>0</v>
      </c>
      <c r="AA676" s="62">
        <v>0</v>
      </c>
      <c r="AB676" s="62">
        <v>0</v>
      </c>
      <c r="AC676" s="62">
        <v>0</v>
      </c>
      <c r="AD676" s="62">
        <v>0</v>
      </c>
      <c r="AE676" s="62">
        <v>10</v>
      </c>
      <c r="AF676" s="62">
        <v>11</v>
      </c>
      <c r="AG676" s="62">
        <v>0</v>
      </c>
      <c r="AH676" s="62">
        <v>0</v>
      </c>
      <c r="AI676" s="62">
        <v>0</v>
      </c>
      <c r="AJ676" s="62" t="s">
        <v>290</v>
      </c>
      <c r="AK676" s="62">
        <v>0</v>
      </c>
      <c r="AL676" s="62" t="s">
        <v>290</v>
      </c>
      <c r="AM676" s="62">
        <v>0</v>
      </c>
      <c r="AN676" s="62" t="s">
        <v>290</v>
      </c>
      <c r="AO676" s="62">
        <v>0</v>
      </c>
      <c r="AP676" s="62">
        <v>21</v>
      </c>
      <c r="AQ676" s="62">
        <v>10</v>
      </c>
    </row>
    <row r="677" spans="1:43">
      <c r="A677" s="116" t="s">
        <v>3648</v>
      </c>
      <c r="B677" s="117" t="s">
        <v>3649</v>
      </c>
      <c r="C677" s="117" t="s">
        <v>7022</v>
      </c>
      <c r="D677" s="117" t="s">
        <v>3650</v>
      </c>
      <c r="E677" s="117" t="s">
        <v>3634</v>
      </c>
      <c r="F677" s="62" t="s">
        <v>288</v>
      </c>
      <c r="G677" s="117" t="s">
        <v>7023</v>
      </c>
      <c r="H677" s="117" t="s">
        <v>7024</v>
      </c>
      <c r="I677" s="117" t="s">
        <v>182</v>
      </c>
      <c r="J677" s="62">
        <v>6</v>
      </c>
      <c r="K677" s="62">
        <v>0</v>
      </c>
      <c r="L677" s="62">
        <v>2</v>
      </c>
      <c r="M677" s="62">
        <v>8</v>
      </c>
      <c r="N677" s="62">
        <v>32</v>
      </c>
      <c r="O677" s="62" t="s">
        <v>290</v>
      </c>
      <c r="P677" s="62">
        <v>0</v>
      </c>
      <c r="Q677" s="62">
        <v>0</v>
      </c>
      <c r="R677" s="62">
        <v>0</v>
      </c>
      <c r="S677" s="62">
        <v>0</v>
      </c>
      <c r="T677" s="62">
        <v>0</v>
      </c>
      <c r="U677" s="62">
        <v>0</v>
      </c>
      <c r="V677" s="62">
        <v>0</v>
      </c>
      <c r="W677" s="62">
        <v>0</v>
      </c>
      <c r="X677" s="62">
        <v>0</v>
      </c>
      <c r="Y677" s="62">
        <v>0</v>
      </c>
      <c r="Z677" s="62">
        <v>0</v>
      </c>
      <c r="AA677" s="62">
        <v>0</v>
      </c>
      <c r="AB677" s="62">
        <v>0</v>
      </c>
      <c r="AC677" s="62">
        <v>0</v>
      </c>
      <c r="AD677" s="62">
        <v>0</v>
      </c>
      <c r="AE677" s="62">
        <v>24</v>
      </c>
      <c r="AF677" s="62">
        <v>13</v>
      </c>
      <c r="AG677" s="62">
        <v>0</v>
      </c>
      <c r="AH677" s="62">
        <v>0</v>
      </c>
      <c r="AI677" s="62">
        <v>0</v>
      </c>
      <c r="AJ677" s="62" t="s">
        <v>290</v>
      </c>
      <c r="AK677" s="62">
        <v>0</v>
      </c>
      <c r="AL677" s="62" t="s">
        <v>290</v>
      </c>
      <c r="AM677" s="62">
        <v>0</v>
      </c>
      <c r="AN677" s="62">
        <v>31</v>
      </c>
      <c r="AO677" s="62" t="s">
        <v>290</v>
      </c>
      <c r="AP677" s="62">
        <v>37</v>
      </c>
      <c r="AQ677" s="62">
        <v>0</v>
      </c>
    </row>
    <row r="678" spans="1:43">
      <c r="A678" s="116" t="s">
        <v>3651</v>
      </c>
      <c r="B678" s="117" t="s">
        <v>3652</v>
      </c>
      <c r="C678" s="117" t="s">
        <v>7025</v>
      </c>
      <c r="D678" s="117" t="s">
        <v>3653</v>
      </c>
      <c r="E678" s="117" t="s">
        <v>825</v>
      </c>
      <c r="F678" s="62" t="s">
        <v>288</v>
      </c>
      <c r="G678" s="117" t="s">
        <v>7026</v>
      </c>
      <c r="H678" s="117" t="s">
        <v>7027</v>
      </c>
      <c r="I678" s="117" t="s">
        <v>182</v>
      </c>
      <c r="J678" s="62">
        <v>11</v>
      </c>
      <c r="K678" s="62">
        <v>9</v>
      </c>
      <c r="L678" s="62">
        <v>2</v>
      </c>
      <c r="M678" s="62">
        <v>22</v>
      </c>
      <c r="N678" s="62">
        <v>0</v>
      </c>
      <c r="O678" s="62">
        <v>14</v>
      </c>
      <c r="P678" s="62" t="s">
        <v>290</v>
      </c>
      <c r="Q678" s="62">
        <v>20</v>
      </c>
      <c r="R678" s="62">
        <v>16</v>
      </c>
      <c r="S678" s="62">
        <v>24</v>
      </c>
      <c r="T678" s="62" t="s">
        <v>290</v>
      </c>
      <c r="U678" s="62" t="s">
        <v>290</v>
      </c>
      <c r="V678" s="62" t="s">
        <v>290</v>
      </c>
      <c r="W678" s="62">
        <v>10</v>
      </c>
      <c r="X678" s="62">
        <v>0</v>
      </c>
      <c r="Y678" s="62">
        <v>0</v>
      </c>
      <c r="Z678" s="62">
        <v>0</v>
      </c>
      <c r="AA678" s="62">
        <v>0</v>
      </c>
      <c r="AB678" s="62">
        <v>23</v>
      </c>
      <c r="AC678" s="62">
        <v>0</v>
      </c>
      <c r="AD678" s="62">
        <v>0</v>
      </c>
      <c r="AE678" s="62">
        <v>77</v>
      </c>
      <c r="AF678" s="62">
        <v>56</v>
      </c>
      <c r="AG678" s="62">
        <v>0</v>
      </c>
      <c r="AH678" s="62">
        <v>0</v>
      </c>
      <c r="AI678" s="62">
        <v>0</v>
      </c>
      <c r="AJ678" s="62">
        <v>0</v>
      </c>
      <c r="AK678" s="62">
        <v>0</v>
      </c>
      <c r="AL678" s="62">
        <v>0</v>
      </c>
      <c r="AM678" s="62">
        <v>0</v>
      </c>
      <c r="AN678" s="62">
        <v>125</v>
      </c>
      <c r="AO678" s="62" t="s">
        <v>290</v>
      </c>
      <c r="AP678" s="62">
        <v>133</v>
      </c>
      <c r="AQ678" s="62">
        <v>13</v>
      </c>
    </row>
    <row r="679" spans="1:43">
      <c r="A679" s="116" t="s">
        <v>3654</v>
      </c>
      <c r="B679" s="117" t="s">
        <v>3655</v>
      </c>
      <c r="C679" s="117" t="s">
        <v>7028</v>
      </c>
      <c r="D679" s="117" t="s">
        <v>3656</v>
      </c>
      <c r="E679" s="117" t="s">
        <v>183</v>
      </c>
      <c r="F679" s="62" t="s">
        <v>288</v>
      </c>
      <c r="G679" s="117" t="s">
        <v>7029</v>
      </c>
      <c r="H679" s="117" t="s">
        <v>7030</v>
      </c>
      <c r="I679" s="117" t="s">
        <v>183</v>
      </c>
      <c r="J679" s="62">
        <v>12</v>
      </c>
      <c r="K679" s="62">
        <v>6.5</v>
      </c>
      <c r="L679" s="62">
        <v>1</v>
      </c>
      <c r="M679" s="62">
        <v>19.5</v>
      </c>
      <c r="N679" s="62">
        <v>19</v>
      </c>
      <c r="O679" s="62">
        <v>12</v>
      </c>
      <c r="P679" s="62" t="s">
        <v>290</v>
      </c>
      <c r="Q679" s="62" t="s">
        <v>290</v>
      </c>
      <c r="R679" s="62" t="s">
        <v>290</v>
      </c>
      <c r="S679" s="62">
        <v>14</v>
      </c>
      <c r="T679" s="62">
        <v>16</v>
      </c>
      <c r="U679" s="62">
        <v>13</v>
      </c>
      <c r="V679" s="62">
        <v>21</v>
      </c>
      <c r="W679" s="62">
        <v>14</v>
      </c>
      <c r="X679" s="62">
        <v>0</v>
      </c>
      <c r="Y679" s="62">
        <v>0</v>
      </c>
      <c r="Z679" s="62">
        <v>0</v>
      </c>
      <c r="AA679" s="62">
        <v>0</v>
      </c>
      <c r="AB679" s="62">
        <v>0</v>
      </c>
      <c r="AC679" s="62">
        <v>0</v>
      </c>
      <c r="AD679" s="62">
        <v>0</v>
      </c>
      <c r="AE679" s="62">
        <v>57</v>
      </c>
      <c r="AF679" s="62">
        <v>77</v>
      </c>
      <c r="AG679" s="62">
        <v>0</v>
      </c>
      <c r="AH679" s="62">
        <v>0</v>
      </c>
      <c r="AI679" s="62">
        <v>0</v>
      </c>
      <c r="AJ679" s="62">
        <v>0</v>
      </c>
      <c r="AK679" s="62" t="s">
        <v>290</v>
      </c>
      <c r="AL679" s="62">
        <v>37</v>
      </c>
      <c r="AM679" s="62" t="s">
        <v>290</v>
      </c>
      <c r="AN679" s="62">
        <v>87</v>
      </c>
      <c r="AO679" s="62" t="s">
        <v>290</v>
      </c>
      <c r="AP679" s="62">
        <v>134</v>
      </c>
      <c r="AQ679" s="62">
        <v>36</v>
      </c>
    </row>
    <row r="680" spans="1:43">
      <c r="A680" s="116" t="s">
        <v>3658</v>
      </c>
      <c r="B680" s="117" t="s">
        <v>3659</v>
      </c>
      <c r="C680" s="117" t="s">
        <v>7031</v>
      </c>
      <c r="D680" s="117" t="s">
        <v>3661</v>
      </c>
      <c r="E680" s="117" t="s">
        <v>3662</v>
      </c>
      <c r="F680" s="62" t="s">
        <v>288</v>
      </c>
      <c r="G680" s="117" t="s">
        <v>7032</v>
      </c>
      <c r="H680" s="117" t="s">
        <v>7033</v>
      </c>
      <c r="I680" s="117" t="s">
        <v>183</v>
      </c>
      <c r="J680" s="62">
        <v>13.5</v>
      </c>
      <c r="K680" s="62">
        <v>2</v>
      </c>
      <c r="L680" s="62">
        <v>2</v>
      </c>
      <c r="M680" s="62">
        <v>17.5</v>
      </c>
      <c r="N680" s="62">
        <v>30</v>
      </c>
      <c r="O680" s="62">
        <v>15</v>
      </c>
      <c r="P680" s="62">
        <v>11</v>
      </c>
      <c r="Q680" s="62" t="s">
        <v>290</v>
      </c>
      <c r="R680" s="62" t="s">
        <v>290</v>
      </c>
      <c r="S680" s="62">
        <v>15</v>
      </c>
      <c r="T680" s="62" t="s">
        <v>290</v>
      </c>
      <c r="U680" s="62">
        <v>19</v>
      </c>
      <c r="V680" s="62">
        <v>15</v>
      </c>
      <c r="W680" s="62">
        <v>14</v>
      </c>
      <c r="X680" s="62">
        <v>0</v>
      </c>
      <c r="Y680" s="62">
        <v>0</v>
      </c>
      <c r="Z680" s="62">
        <v>0</v>
      </c>
      <c r="AA680" s="62">
        <v>0</v>
      </c>
      <c r="AB680" s="62">
        <v>0</v>
      </c>
      <c r="AC680" s="62">
        <v>0</v>
      </c>
      <c r="AD680" s="62">
        <v>0</v>
      </c>
      <c r="AE680" s="62">
        <v>74</v>
      </c>
      <c r="AF680" s="62">
        <v>68</v>
      </c>
      <c r="AG680" s="62">
        <v>0</v>
      </c>
      <c r="AH680" s="62">
        <v>0</v>
      </c>
      <c r="AI680" s="62">
        <v>0</v>
      </c>
      <c r="AJ680" s="62" t="s">
        <v>290</v>
      </c>
      <c r="AK680" s="62" t="s">
        <v>290</v>
      </c>
      <c r="AL680" s="62" t="s">
        <v>290</v>
      </c>
      <c r="AM680" s="62" t="s">
        <v>290</v>
      </c>
      <c r="AN680" s="62">
        <v>124</v>
      </c>
      <c r="AO680" s="62" t="s">
        <v>290</v>
      </c>
      <c r="AP680" s="62">
        <v>142</v>
      </c>
      <c r="AQ680" s="62">
        <v>15</v>
      </c>
    </row>
    <row r="681" spans="1:43">
      <c r="A681" s="116" t="s">
        <v>3664</v>
      </c>
      <c r="B681" s="117" t="s">
        <v>3665</v>
      </c>
      <c r="C681" s="117" t="s">
        <v>7034</v>
      </c>
      <c r="D681" s="117" t="s">
        <v>3667</v>
      </c>
      <c r="E681" s="117" t="s">
        <v>3668</v>
      </c>
      <c r="F681" s="62" t="s">
        <v>288</v>
      </c>
      <c r="G681" s="117" t="s">
        <v>7035</v>
      </c>
      <c r="H681" s="117" t="s">
        <v>7036</v>
      </c>
      <c r="I681" s="117" t="s">
        <v>183</v>
      </c>
      <c r="J681" s="62">
        <v>12.5</v>
      </c>
      <c r="K681" s="62">
        <v>5.5</v>
      </c>
      <c r="L681" s="62">
        <v>1</v>
      </c>
      <c r="M681" s="62">
        <v>19</v>
      </c>
      <c r="N681" s="62">
        <v>30</v>
      </c>
      <c r="O681" s="62" t="s">
        <v>290</v>
      </c>
      <c r="P681" s="62">
        <v>25</v>
      </c>
      <c r="Q681" s="62">
        <v>19</v>
      </c>
      <c r="R681" s="62">
        <v>19</v>
      </c>
      <c r="S681" s="62">
        <v>16</v>
      </c>
      <c r="T681" s="62">
        <v>21</v>
      </c>
      <c r="U681" s="62">
        <v>12</v>
      </c>
      <c r="V681" s="62">
        <v>19</v>
      </c>
      <c r="W681" s="62">
        <v>16</v>
      </c>
      <c r="X681" s="62">
        <v>0</v>
      </c>
      <c r="Y681" s="62">
        <v>0</v>
      </c>
      <c r="Z681" s="62">
        <v>0</v>
      </c>
      <c r="AA681" s="62">
        <v>0</v>
      </c>
      <c r="AB681" s="62">
        <v>0</v>
      </c>
      <c r="AC681" s="62">
        <v>0</v>
      </c>
      <c r="AD681" s="62">
        <v>0</v>
      </c>
      <c r="AE681" s="62">
        <v>96</v>
      </c>
      <c r="AF681" s="62">
        <v>90</v>
      </c>
      <c r="AG681" s="62">
        <v>0</v>
      </c>
      <c r="AH681" s="62">
        <v>0</v>
      </c>
      <c r="AI681" s="62">
        <v>0</v>
      </c>
      <c r="AJ681" s="62">
        <v>0</v>
      </c>
      <c r="AK681" s="62" t="s">
        <v>290</v>
      </c>
      <c r="AL681" s="62">
        <v>24</v>
      </c>
      <c r="AM681" s="62">
        <v>0</v>
      </c>
      <c r="AN681" s="62">
        <v>136</v>
      </c>
      <c r="AO681" s="62">
        <v>24</v>
      </c>
      <c r="AP681" s="62">
        <v>186</v>
      </c>
      <c r="AQ681" s="62">
        <v>38</v>
      </c>
    </row>
    <row r="682" spans="1:43">
      <c r="A682" s="116" t="s">
        <v>3670</v>
      </c>
      <c r="B682" s="117" t="s">
        <v>3671</v>
      </c>
      <c r="C682" s="117" t="s">
        <v>7037</v>
      </c>
      <c r="D682" s="117" t="s">
        <v>3674</v>
      </c>
      <c r="E682" s="117" t="s">
        <v>3675</v>
      </c>
      <c r="F682" s="62" t="s">
        <v>288</v>
      </c>
      <c r="G682" s="117" t="s">
        <v>7038</v>
      </c>
      <c r="H682" s="117" t="s">
        <v>7039</v>
      </c>
      <c r="I682" s="117" t="s">
        <v>183</v>
      </c>
      <c r="J682" s="62">
        <v>10</v>
      </c>
      <c r="K682" s="62">
        <v>1</v>
      </c>
      <c r="L682" s="62">
        <v>2</v>
      </c>
      <c r="M682" s="62">
        <v>13</v>
      </c>
      <c r="N682" s="62">
        <v>25</v>
      </c>
      <c r="O682" s="62" t="s">
        <v>290</v>
      </c>
      <c r="P682" s="62">
        <v>13</v>
      </c>
      <c r="Q682" s="62">
        <v>18</v>
      </c>
      <c r="R682" s="62" t="s">
        <v>290</v>
      </c>
      <c r="S682" s="62">
        <v>13</v>
      </c>
      <c r="T682" s="62">
        <v>16</v>
      </c>
      <c r="U682" s="62">
        <v>16</v>
      </c>
      <c r="V682" s="62">
        <v>12</v>
      </c>
      <c r="W682" s="62">
        <v>17</v>
      </c>
      <c r="X682" s="62">
        <v>0</v>
      </c>
      <c r="Y682" s="62">
        <v>0</v>
      </c>
      <c r="Z682" s="62">
        <v>0</v>
      </c>
      <c r="AA682" s="62">
        <v>0</v>
      </c>
      <c r="AB682" s="62">
        <v>0</v>
      </c>
      <c r="AC682" s="62">
        <v>0</v>
      </c>
      <c r="AD682" s="62">
        <v>0</v>
      </c>
      <c r="AE682" s="62">
        <v>83</v>
      </c>
      <c r="AF682" s="62">
        <v>64</v>
      </c>
      <c r="AG682" s="62">
        <v>0</v>
      </c>
      <c r="AH682" s="62">
        <v>0</v>
      </c>
      <c r="AI682" s="62">
        <v>0</v>
      </c>
      <c r="AJ682" s="62">
        <v>0</v>
      </c>
      <c r="AK682" s="62">
        <v>0</v>
      </c>
      <c r="AL682" s="62" t="s">
        <v>290</v>
      </c>
      <c r="AM682" s="62">
        <v>0</v>
      </c>
      <c r="AN682" s="62">
        <v>145</v>
      </c>
      <c r="AO682" s="62">
        <v>0</v>
      </c>
      <c r="AP682" s="62">
        <v>147</v>
      </c>
      <c r="AQ682" s="62">
        <v>10</v>
      </c>
    </row>
    <row r="683" spans="1:43">
      <c r="A683" s="116" t="s">
        <v>3677</v>
      </c>
      <c r="B683" s="117" t="s">
        <v>3678</v>
      </c>
      <c r="C683" s="117" t="s">
        <v>7040</v>
      </c>
      <c r="D683" s="117" t="s">
        <v>3680</v>
      </c>
      <c r="E683" s="117" t="s">
        <v>3681</v>
      </c>
      <c r="F683" s="62" t="s">
        <v>288</v>
      </c>
      <c r="G683" s="117" t="s">
        <v>7041</v>
      </c>
      <c r="H683" s="117" t="s">
        <v>7042</v>
      </c>
      <c r="I683" s="117" t="s">
        <v>183</v>
      </c>
      <c r="J683" s="62">
        <v>11</v>
      </c>
      <c r="K683" s="62">
        <v>4</v>
      </c>
      <c r="L683" s="62">
        <v>1</v>
      </c>
      <c r="M683" s="62">
        <v>16</v>
      </c>
      <c r="N683" s="62">
        <v>45</v>
      </c>
      <c r="O683" s="62">
        <v>16</v>
      </c>
      <c r="P683" s="62">
        <v>12</v>
      </c>
      <c r="Q683" s="62" t="s">
        <v>290</v>
      </c>
      <c r="R683" s="62">
        <v>19</v>
      </c>
      <c r="S683" s="62">
        <v>11</v>
      </c>
      <c r="T683" s="62">
        <v>15</v>
      </c>
      <c r="U683" s="62">
        <v>12</v>
      </c>
      <c r="V683" s="62">
        <v>15</v>
      </c>
      <c r="W683" s="62">
        <v>21</v>
      </c>
      <c r="X683" s="62">
        <v>0</v>
      </c>
      <c r="Y683" s="62">
        <v>0</v>
      </c>
      <c r="Z683" s="62">
        <v>0</v>
      </c>
      <c r="AA683" s="62">
        <v>0</v>
      </c>
      <c r="AB683" s="62">
        <v>0</v>
      </c>
      <c r="AC683" s="62">
        <v>0</v>
      </c>
      <c r="AD683" s="62">
        <v>0</v>
      </c>
      <c r="AE683" s="62">
        <v>97</v>
      </c>
      <c r="AF683" s="62">
        <v>77</v>
      </c>
      <c r="AG683" s="62">
        <v>0</v>
      </c>
      <c r="AH683" s="62">
        <v>0</v>
      </c>
      <c r="AI683" s="62">
        <v>0</v>
      </c>
      <c r="AJ683" s="62" t="s">
        <v>290</v>
      </c>
      <c r="AK683" s="62" t="s">
        <v>290</v>
      </c>
      <c r="AL683" s="62">
        <v>37</v>
      </c>
      <c r="AM683" s="62">
        <v>0</v>
      </c>
      <c r="AN683" s="62">
        <v>131</v>
      </c>
      <c r="AO683" s="62" t="s">
        <v>290</v>
      </c>
      <c r="AP683" s="62">
        <v>174</v>
      </c>
      <c r="AQ683" s="62" t="s">
        <v>290</v>
      </c>
    </row>
    <row r="684" spans="1:43">
      <c r="A684" s="116" t="s">
        <v>3683</v>
      </c>
      <c r="B684" s="117" t="s">
        <v>7043</v>
      </c>
      <c r="C684" s="117" t="s">
        <v>7044</v>
      </c>
      <c r="D684" s="117" t="s">
        <v>3685</v>
      </c>
      <c r="E684" s="117" t="s">
        <v>3686</v>
      </c>
      <c r="F684" s="62" t="s">
        <v>288</v>
      </c>
      <c r="G684" s="117" t="s">
        <v>7045</v>
      </c>
      <c r="H684" s="117" t="s">
        <v>7046</v>
      </c>
      <c r="I684" s="117" t="s">
        <v>183</v>
      </c>
      <c r="J684" s="62">
        <v>18</v>
      </c>
      <c r="K684" s="62">
        <v>9</v>
      </c>
      <c r="L684" s="62">
        <v>0</v>
      </c>
      <c r="M684" s="62">
        <v>27</v>
      </c>
      <c r="N684" s="62">
        <v>59</v>
      </c>
      <c r="O684" s="62">
        <v>15</v>
      </c>
      <c r="P684" s="62">
        <v>24</v>
      </c>
      <c r="Q684" s="62">
        <v>22</v>
      </c>
      <c r="R684" s="62">
        <v>25</v>
      </c>
      <c r="S684" s="62">
        <v>23</v>
      </c>
      <c r="T684" s="62">
        <v>18</v>
      </c>
      <c r="U684" s="62">
        <v>23</v>
      </c>
      <c r="V684" s="62">
        <v>19</v>
      </c>
      <c r="W684" s="62">
        <v>28</v>
      </c>
      <c r="X684" s="62">
        <v>0</v>
      </c>
      <c r="Y684" s="62">
        <v>0</v>
      </c>
      <c r="Z684" s="62">
        <v>0</v>
      </c>
      <c r="AA684" s="62">
        <v>0</v>
      </c>
      <c r="AB684" s="62">
        <v>0</v>
      </c>
      <c r="AC684" s="62">
        <v>0</v>
      </c>
      <c r="AD684" s="62">
        <v>0</v>
      </c>
      <c r="AE684" s="62">
        <v>121</v>
      </c>
      <c r="AF684" s="62">
        <v>135</v>
      </c>
      <c r="AG684" s="62">
        <v>0</v>
      </c>
      <c r="AH684" s="62">
        <v>0</v>
      </c>
      <c r="AI684" s="62">
        <v>0</v>
      </c>
      <c r="AJ684" s="62" t="s">
        <v>290</v>
      </c>
      <c r="AK684" s="62" t="s">
        <v>290</v>
      </c>
      <c r="AL684" s="62">
        <v>10</v>
      </c>
      <c r="AM684" s="62">
        <v>0</v>
      </c>
      <c r="AN684" s="62">
        <v>218</v>
      </c>
      <c r="AO684" s="62">
        <v>23</v>
      </c>
      <c r="AP684" s="62">
        <v>256</v>
      </c>
      <c r="AQ684" s="62">
        <v>27</v>
      </c>
    </row>
    <row r="685" spans="1:43">
      <c r="A685" s="116" t="s">
        <v>3688</v>
      </c>
      <c r="B685" s="117" t="s">
        <v>7047</v>
      </c>
      <c r="C685" s="117" t="s">
        <v>7044</v>
      </c>
      <c r="D685" s="117" t="s">
        <v>3690</v>
      </c>
      <c r="E685" s="117" t="s">
        <v>3686</v>
      </c>
      <c r="F685" s="62" t="s">
        <v>288</v>
      </c>
      <c r="G685" s="117" t="s">
        <v>7048</v>
      </c>
      <c r="H685" s="117" t="s">
        <v>7049</v>
      </c>
      <c r="I685" s="117" t="s">
        <v>183</v>
      </c>
      <c r="J685" s="62">
        <v>16.5</v>
      </c>
      <c r="K685" s="62">
        <v>9</v>
      </c>
      <c r="L685" s="62">
        <v>3.5</v>
      </c>
      <c r="M685" s="62">
        <v>29</v>
      </c>
      <c r="N685" s="62">
        <v>0</v>
      </c>
      <c r="O685" s="62">
        <v>0</v>
      </c>
      <c r="P685" s="62">
        <v>0</v>
      </c>
      <c r="Q685" s="62">
        <v>0</v>
      </c>
      <c r="R685" s="62">
        <v>0</v>
      </c>
      <c r="S685" s="62">
        <v>0</v>
      </c>
      <c r="T685" s="62">
        <v>0</v>
      </c>
      <c r="U685" s="62">
        <v>0</v>
      </c>
      <c r="V685" s="62">
        <v>0</v>
      </c>
      <c r="W685" s="62">
        <v>0</v>
      </c>
      <c r="X685" s="62">
        <v>37</v>
      </c>
      <c r="Y685" s="62">
        <v>29</v>
      </c>
      <c r="Z685" s="62">
        <v>37</v>
      </c>
      <c r="AA685" s="62">
        <v>36</v>
      </c>
      <c r="AB685" s="62">
        <v>0</v>
      </c>
      <c r="AC685" s="62">
        <v>0</v>
      </c>
      <c r="AD685" s="62">
        <v>0</v>
      </c>
      <c r="AE685" s="62">
        <v>68</v>
      </c>
      <c r="AF685" s="62">
        <v>71</v>
      </c>
      <c r="AG685" s="62">
        <v>16</v>
      </c>
      <c r="AH685" s="62">
        <v>20</v>
      </c>
      <c r="AI685" s="62">
        <v>0</v>
      </c>
      <c r="AJ685" s="62" t="s">
        <v>290</v>
      </c>
      <c r="AK685" s="62" t="s">
        <v>290</v>
      </c>
      <c r="AL685" s="62" t="s">
        <v>290</v>
      </c>
      <c r="AM685" s="62">
        <v>0</v>
      </c>
      <c r="AN685" s="62">
        <v>127</v>
      </c>
      <c r="AO685" s="62" t="s">
        <v>290</v>
      </c>
      <c r="AP685" s="62">
        <v>139</v>
      </c>
      <c r="AQ685" s="62">
        <v>21</v>
      </c>
    </row>
    <row r="686" spans="1:43">
      <c r="A686" s="116" t="s">
        <v>3691</v>
      </c>
      <c r="B686" s="117" t="s">
        <v>459</v>
      </c>
      <c r="C686" s="117" t="s">
        <v>7050</v>
      </c>
      <c r="D686" s="117" t="s">
        <v>3694</v>
      </c>
      <c r="E686" s="117" t="s">
        <v>3695</v>
      </c>
      <c r="F686" s="62" t="s">
        <v>288</v>
      </c>
      <c r="G686" s="117" t="s">
        <v>7051</v>
      </c>
      <c r="H686" s="117" t="s">
        <v>7052</v>
      </c>
      <c r="I686" s="117" t="s">
        <v>184</v>
      </c>
      <c r="J686" s="62">
        <v>15.5</v>
      </c>
      <c r="K686" s="62">
        <v>9</v>
      </c>
      <c r="L686" s="62">
        <v>2</v>
      </c>
      <c r="M686" s="62">
        <v>26.5</v>
      </c>
      <c r="N686" s="62">
        <v>38</v>
      </c>
      <c r="O686" s="62">
        <v>19</v>
      </c>
      <c r="P686" s="62">
        <v>17</v>
      </c>
      <c r="Q686" s="62">
        <v>26</v>
      </c>
      <c r="R686" s="62">
        <v>23</v>
      </c>
      <c r="S686" s="62">
        <v>25</v>
      </c>
      <c r="T686" s="62">
        <v>27</v>
      </c>
      <c r="U686" s="62">
        <v>22</v>
      </c>
      <c r="V686" s="62">
        <v>19</v>
      </c>
      <c r="W686" s="62">
        <v>15</v>
      </c>
      <c r="X686" s="62">
        <v>0</v>
      </c>
      <c r="Y686" s="62">
        <v>0</v>
      </c>
      <c r="Z686" s="62">
        <v>0</v>
      </c>
      <c r="AA686" s="62">
        <v>0</v>
      </c>
      <c r="AB686" s="62">
        <v>0</v>
      </c>
      <c r="AC686" s="62">
        <v>0</v>
      </c>
      <c r="AD686" s="62">
        <v>0</v>
      </c>
      <c r="AE686" s="62">
        <v>123</v>
      </c>
      <c r="AF686" s="62">
        <v>108</v>
      </c>
      <c r="AG686" s="62">
        <v>0</v>
      </c>
      <c r="AH686" s="62">
        <v>0</v>
      </c>
      <c r="AI686" s="62">
        <v>0</v>
      </c>
      <c r="AJ686" s="62">
        <v>0</v>
      </c>
      <c r="AK686" s="62">
        <v>0</v>
      </c>
      <c r="AL686" s="62" t="s">
        <v>290</v>
      </c>
      <c r="AM686" s="62" t="s">
        <v>290</v>
      </c>
      <c r="AN686" s="62">
        <v>208</v>
      </c>
      <c r="AO686" s="62">
        <v>19</v>
      </c>
      <c r="AP686" s="62">
        <v>231</v>
      </c>
      <c r="AQ686" s="62">
        <v>12</v>
      </c>
    </row>
    <row r="687" spans="1:43">
      <c r="A687" s="116" t="s">
        <v>3697</v>
      </c>
      <c r="B687" s="117" t="s">
        <v>3698</v>
      </c>
      <c r="C687" s="117" t="s">
        <v>7053</v>
      </c>
      <c r="D687" s="117" t="s">
        <v>3700</v>
      </c>
      <c r="E687" s="117" t="s">
        <v>3695</v>
      </c>
      <c r="F687" s="62" t="s">
        <v>288</v>
      </c>
      <c r="G687" s="117" t="s">
        <v>7054</v>
      </c>
      <c r="H687" s="117" t="s">
        <v>7055</v>
      </c>
      <c r="I687" s="117" t="s">
        <v>184</v>
      </c>
      <c r="J687" s="62">
        <v>15.5</v>
      </c>
      <c r="K687" s="62">
        <v>6</v>
      </c>
      <c r="L687" s="62">
        <v>1</v>
      </c>
      <c r="M687" s="62">
        <v>22.5</v>
      </c>
      <c r="N687" s="62">
        <v>37</v>
      </c>
      <c r="O687" s="62">
        <v>23</v>
      </c>
      <c r="P687" s="62">
        <v>21</v>
      </c>
      <c r="Q687" s="62">
        <v>23</v>
      </c>
      <c r="R687" s="62">
        <v>24</v>
      </c>
      <c r="S687" s="62">
        <v>24</v>
      </c>
      <c r="T687" s="62">
        <v>12</v>
      </c>
      <c r="U687" s="62">
        <v>13</v>
      </c>
      <c r="V687" s="62">
        <v>20</v>
      </c>
      <c r="W687" s="62">
        <v>22</v>
      </c>
      <c r="X687" s="62">
        <v>0</v>
      </c>
      <c r="Y687" s="62">
        <v>0</v>
      </c>
      <c r="Z687" s="62">
        <v>0</v>
      </c>
      <c r="AA687" s="62">
        <v>0</v>
      </c>
      <c r="AB687" s="62">
        <v>0</v>
      </c>
      <c r="AC687" s="62">
        <v>0</v>
      </c>
      <c r="AD687" s="62">
        <v>0</v>
      </c>
      <c r="AE687" s="62">
        <v>103</v>
      </c>
      <c r="AF687" s="62">
        <v>116</v>
      </c>
      <c r="AG687" s="62">
        <v>0</v>
      </c>
      <c r="AH687" s="62">
        <v>0</v>
      </c>
      <c r="AI687" s="62">
        <v>0</v>
      </c>
      <c r="AJ687" s="62" t="s">
        <v>290</v>
      </c>
      <c r="AK687" s="62">
        <v>18</v>
      </c>
      <c r="AL687" s="62" t="s">
        <v>290</v>
      </c>
      <c r="AM687" s="62" t="s">
        <v>290</v>
      </c>
      <c r="AN687" s="62">
        <v>165</v>
      </c>
      <c r="AO687" s="62">
        <v>25</v>
      </c>
      <c r="AP687" s="62">
        <v>219</v>
      </c>
      <c r="AQ687" s="62">
        <v>43</v>
      </c>
    </row>
    <row r="688" spans="1:43">
      <c r="A688" s="116" t="s">
        <v>3702</v>
      </c>
      <c r="B688" s="117" t="s">
        <v>3703</v>
      </c>
      <c r="C688" s="117" t="s">
        <v>7056</v>
      </c>
      <c r="D688" s="117" t="s">
        <v>3705</v>
      </c>
      <c r="E688" s="117" t="s">
        <v>3695</v>
      </c>
      <c r="F688" s="62" t="s">
        <v>288</v>
      </c>
      <c r="G688" s="117" t="s">
        <v>7057</v>
      </c>
      <c r="H688" s="117" t="s">
        <v>7058</v>
      </c>
      <c r="I688" s="117" t="s">
        <v>184</v>
      </c>
      <c r="J688" s="62">
        <v>13</v>
      </c>
      <c r="K688" s="62">
        <v>2.5</v>
      </c>
      <c r="L688" s="62">
        <v>1</v>
      </c>
      <c r="M688" s="62">
        <v>16.5</v>
      </c>
      <c r="N688" s="62">
        <v>32</v>
      </c>
      <c r="O688" s="62">
        <v>17</v>
      </c>
      <c r="P688" s="62">
        <v>21</v>
      </c>
      <c r="Q688" s="62">
        <v>14</v>
      </c>
      <c r="R688" s="62">
        <v>14</v>
      </c>
      <c r="S688" s="62">
        <v>14</v>
      </c>
      <c r="T688" s="62">
        <v>15</v>
      </c>
      <c r="U688" s="62">
        <v>15</v>
      </c>
      <c r="V688" s="62">
        <v>11</v>
      </c>
      <c r="W688" s="62" t="s">
        <v>290</v>
      </c>
      <c r="X688" s="62">
        <v>0</v>
      </c>
      <c r="Y688" s="62">
        <v>0</v>
      </c>
      <c r="Z688" s="62">
        <v>0</v>
      </c>
      <c r="AA688" s="62">
        <v>0</v>
      </c>
      <c r="AB688" s="62">
        <v>0</v>
      </c>
      <c r="AC688" s="62">
        <v>0</v>
      </c>
      <c r="AD688" s="62">
        <v>0</v>
      </c>
      <c r="AE688" s="62">
        <v>73</v>
      </c>
      <c r="AF688" s="62">
        <v>89</v>
      </c>
      <c r="AG688" s="62">
        <v>0</v>
      </c>
      <c r="AH688" s="62">
        <v>0</v>
      </c>
      <c r="AI688" s="62">
        <v>0</v>
      </c>
      <c r="AJ688" s="62" t="s">
        <v>290</v>
      </c>
      <c r="AK688" s="62">
        <v>15</v>
      </c>
      <c r="AL688" s="62" t="s">
        <v>290</v>
      </c>
      <c r="AM688" s="62" t="s">
        <v>290</v>
      </c>
      <c r="AN688" s="62">
        <v>116</v>
      </c>
      <c r="AO688" s="62">
        <v>20</v>
      </c>
      <c r="AP688" s="62">
        <v>162</v>
      </c>
      <c r="AQ688" s="62">
        <v>80</v>
      </c>
    </row>
    <row r="689" spans="1:43">
      <c r="A689" s="116" t="s">
        <v>3707</v>
      </c>
      <c r="B689" s="117" t="s">
        <v>3708</v>
      </c>
      <c r="C689" s="117" t="s">
        <v>7059</v>
      </c>
      <c r="D689" s="117" t="s">
        <v>3710</v>
      </c>
      <c r="E689" s="117" t="s">
        <v>3695</v>
      </c>
      <c r="F689" s="62" t="s">
        <v>288</v>
      </c>
      <c r="G689" s="117" t="s">
        <v>7060</v>
      </c>
      <c r="H689" s="117" t="s">
        <v>7061</v>
      </c>
      <c r="I689" s="117" t="s">
        <v>184</v>
      </c>
      <c r="J689" s="62">
        <v>20</v>
      </c>
      <c r="K689" s="62">
        <v>4.5</v>
      </c>
      <c r="L689" s="62">
        <v>4</v>
      </c>
      <c r="M689" s="62">
        <v>28.5</v>
      </c>
      <c r="N689" s="62">
        <v>0</v>
      </c>
      <c r="O689" s="62">
        <v>0</v>
      </c>
      <c r="P689" s="62">
        <v>0</v>
      </c>
      <c r="Q689" s="62">
        <v>0</v>
      </c>
      <c r="R689" s="62">
        <v>0</v>
      </c>
      <c r="S689" s="62">
        <v>0</v>
      </c>
      <c r="T689" s="62">
        <v>0</v>
      </c>
      <c r="U689" s="62">
        <v>0</v>
      </c>
      <c r="V689" s="62">
        <v>0</v>
      </c>
      <c r="W689" s="62">
        <v>0</v>
      </c>
      <c r="X689" s="62">
        <v>58</v>
      </c>
      <c r="Y689" s="62">
        <v>52</v>
      </c>
      <c r="Z689" s="62">
        <v>59</v>
      </c>
      <c r="AA689" s="62">
        <v>54</v>
      </c>
      <c r="AB689" s="62">
        <v>0</v>
      </c>
      <c r="AC689" s="62">
        <v>0</v>
      </c>
      <c r="AD689" s="62">
        <v>0</v>
      </c>
      <c r="AE689" s="62">
        <v>104</v>
      </c>
      <c r="AF689" s="62">
        <v>119</v>
      </c>
      <c r="AG689" s="62">
        <v>25</v>
      </c>
      <c r="AH689" s="62">
        <v>29</v>
      </c>
      <c r="AI689" s="62">
        <v>0</v>
      </c>
      <c r="AJ689" s="62" t="s">
        <v>290</v>
      </c>
      <c r="AK689" s="62">
        <v>29</v>
      </c>
      <c r="AL689" s="62">
        <v>12</v>
      </c>
      <c r="AM689" s="62" t="s">
        <v>290</v>
      </c>
      <c r="AN689" s="62">
        <v>154</v>
      </c>
      <c r="AO689" s="62">
        <v>19</v>
      </c>
      <c r="AP689" s="62">
        <v>223</v>
      </c>
      <c r="AQ689" s="62">
        <v>95</v>
      </c>
    </row>
    <row r="690" spans="1:43">
      <c r="A690" s="116" t="s">
        <v>3716</v>
      </c>
      <c r="B690" s="117" t="s">
        <v>3717</v>
      </c>
      <c r="C690" s="117" t="s">
        <v>7062</v>
      </c>
      <c r="D690" s="117" t="s">
        <v>3719</v>
      </c>
      <c r="E690" s="117" t="s">
        <v>3720</v>
      </c>
      <c r="F690" s="62" t="s">
        <v>288</v>
      </c>
      <c r="G690" s="117" t="s">
        <v>7063</v>
      </c>
      <c r="H690" s="117" t="s">
        <v>7064</v>
      </c>
      <c r="I690" s="117" t="s">
        <v>184</v>
      </c>
      <c r="J690" s="62">
        <v>17.899999999999999</v>
      </c>
      <c r="K690" s="62">
        <v>4</v>
      </c>
      <c r="L690" s="62">
        <v>2.8</v>
      </c>
      <c r="M690" s="62">
        <v>24.7</v>
      </c>
      <c r="N690" s="62">
        <v>35</v>
      </c>
      <c r="O690" s="62">
        <v>12</v>
      </c>
      <c r="P690" s="62">
        <v>11</v>
      </c>
      <c r="Q690" s="62" t="s">
        <v>290</v>
      </c>
      <c r="R690" s="62">
        <v>14</v>
      </c>
      <c r="S690" s="62">
        <v>14</v>
      </c>
      <c r="T690" s="62" t="s">
        <v>290</v>
      </c>
      <c r="U690" s="62" t="s">
        <v>290</v>
      </c>
      <c r="V690" s="62" t="s">
        <v>290</v>
      </c>
      <c r="W690" s="62">
        <v>11</v>
      </c>
      <c r="X690" s="62" t="s">
        <v>290</v>
      </c>
      <c r="Y690" s="62" t="s">
        <v>290</v>
      </c>
      <c r="Z690" s="62" t="s">
        <v>290</v>
      </c>
      <c r="AA690" s="62" t="s">
        <v>290</v>
      </c>
      <c r="AB690" s="62">
        <v>0</v>
      </c>
      <c r="AC690" s="62">
        <v>0</v>
      </c>
      <c r="AD690" s="62">
        <v>0</v>
      </c>
      <c r="AE690" s="62">
        <v>78</v>
      </c>
      <c r="AF690" s="62">
        <v>78</v>
      </c>
      <c r="AG690" s="62" t="s">
        <v>290</v>
      </c>
      <c r="AH690" s="62" t="s">
        <v>290</v>
      </c>
      <c r="AI690" s="62" t="s">
        <v>290</v>
      </c>
      <c r="AJ690" s="62" t="s">
        <v>290</v>
      </c>
      <c r="AK690" s="62" t="s">
        <v>290</v>
      </c>
      <c r="AL690" s="62" t="s">
        <v>290</v>
      </c>
      <c r="AM690" s="62">
        <v>0</v>
      </c>
      <c r="AN690" s="62">
        <v>132</v>
      </c>
      <c r="AO690" s="62">
        <v>10</v>
      </c>
      <c r="AP690" s="62">
        <v>156</v>
      </c>
      <c r="AQ690" s="62">
        <v>33</v>
      </c>
    </row>
    <row r="691" spans="1:43">
      <c r="A691" s="116" t="s">
        <v>3722</v>
      </c>
      <c r="B691" s="117" t="s">
        <v>3723</v>
      </c>
      <c r="C691" s="117" t="s">
        <v>7065</v>
      </c>
      <c r="D691" s="117" t="s">
        <v>3726</v>
      </c>
      <c r="E691" s="117" t="s">
        <v>3727</v>
      </c>
      <c r="F691" s="62" t="s">
        <v>288</v>
      </c>
      <c r="G691" s="117" t="s">
        <v>7066</v>
      </c>
      <c r="H691" s="117" t="s">
        <v>7067</v>
      </c>
      <c r="I691" s="117" t="s">
        <v>185</v>
      </c>
      <c r="J691" s="62">
        <v>4</v>
      </c>
      <c r="K691" s="62">
        <v>4</v>
      </c>
      <c r="L691" s="62">
        <v>2</v>
      </c>
      <c r="M691" s="62">
        <v>10</v>
      </c>
      <c r="N691" s="62">
        <v>27</v>
      </c>
      <c r="O691" s="62">
        <v>12</v>
      </c>
      <c r="P691" s="62">
        <v>0</v>
      </c>
      <c r="Q691" s="62">
        <v>0</v>
      </c>
      <c r="R691" s="62">
        <v>0</v>
      </c>
      <c r="S691" s="62">
        <v>0</v>
      </c>
      <c r="T691" s="62">
        <v>0</v>
      </c>
      <c r="U691" s="62">
        <v>0</v>
      </c>
      <c r="V691" s="62">
        <v>0</v>
      </c>
      <c r="W691" s="62">
        <v>0</v>
      </c>
      <c r="X691" s="62">
        <v>0</v>
      </c>
      <c r="Y691" s="62">
        <v>0</v>
      </c>
      <c r="Z691" s="62">
        <v>0</v>
      </c>
      <c r="AA691" s="62">
        <v>0</v>
      </c>
      <c r="AB691" s="62">
        <v>0</v>
      </c>
      <c r="AC691" s="62">
        <v>0</v>
      </c>
      <c r="AD691" s="62">
        <v>0</v>
      </c>
      <c r="AE691" s="62">
        <v>15</v>
      </c>
      <c r="AF691" s="62">
        <v>24</v>
      </c>
      <c r="AG691" s="62">
        <v>0</v>
      </c>
      <c r="AH691" s="62">
        <v>0</v>
      </c>
      <c r="AI691" s="62">
        <v>0</v>
      </c>
      <c r="AJ691" s="62" t="s">
        <v>290</v>
      </c>
      <c r="AK691" s="62" t="s">
        <v>290</v>
      </c>
      <c r="AL691" s="62" t="s">
        <v>290</v>
      </c>
      <c r="AM691" s="62">
        <v>0</v>
      </c>
      <c r="AN691" s="62">
        <v>36</v>
      </c>
      <c r="AO691" s="62">
        <v>0</v>
      </c>
      <c r="AP691" s="62">
        <v>39</v>
      </c>
      <c r="AQ691" s="62" t="s">
        <v>290</v>
      </c>
    </row>
    <row r="692" spans="1:43">
      <c r="A692" s="116" t="s">
        <v>4790</v>
      </c>
      <c r="B692" s="117" t="s">
        <v>4791</v>
      </c>
      <c r="C692" s="117" t="s">
        <v>7068</v>
      </c>
      <c r="D692" s="117" t="s">
        <v>4794</v>
      </c>
      <c r="E692" s="117" t="s">
        <v>3727</v>
      </c>
      <c r="F692" s="62" t="s">
        <v>288</v>
      </c>
      <c r="G692" s="117" t="s">
        <v>7069</v>
      </c>
      <c r="H692" s="117" t="s">
        <v>7070</v>
      </c>
      <c r="I692" s="117" t="s">
        <v>185</v>
      </c>
      <c r="J692" s="62">
        <v>1</v>
      </c>
      <c r="K692" s="62">
        <v>13</v>
      </c>
      <c r="L692" s="62">
        <v>2</v>
      </c>
      <c r="M692" s="62">
        <v>16</v>
      </c>
      <c r="N692" s="62">
        <v>16</v>
      </c>
      <c r="O692" s="62">
        <v>0</v>
      </c>
      <c r="P692" s="62">
        <v>0</v>
      </c>
      <c r="Q692" s="62">
        <v>0</v>
      </c>
      <c r="R692" s="62">
        <v>0</v>
      </c>
      <c r="S692" s="62">
        <v>0</v>
      </c>
      <c r="T692" s="62">
        <v>0</v>
      </c>
      <c r="U692" s="62">
        <v>0</v>
      </c>
      <c r="V692" s="62">
        <v>0</v>
      </c>
      <c r="W692" s="62">
        <v>0</v>
      </c>
      <c r="X692" s="62">
        <v>0</v>
      </c>
      <c r="Y692" s="62">
        <v>0</v>
      </c>
      <c r="Z692" s="62">
        <v>0</v>
      </c>
      <c r="AA692" s="62">
        <v>0</v>
      </c>
      <c r="AB692" s="62">
        <v>0</v>
      </c>
      <c r="AC692" s="62">
        <v>0</v>
      </c>
      <c r="AD692" s="62">
        <v>0</v>
      </c>
      <c r="AE692" s="62" t="s">
        <v>290</v>
      </c>
      <c r="AF692" s="62" t="s">
        <v>290</v>
      </c>
      <c r="AG692" s="62">
        <v>0</v>
      </c>
      <c r="AH692" s="62">
        <v>0</v>
      </c>
      <c r="AI692" s="62">
        <v>0</v>
      </c>
      <c r="AJ692" s="62">
        <v>0</v>
      </c>
      <c r="AK692" s="62">
        <v>0</v>
      </c>
      <c r="AL692" s="62">
        <v>0</v>
      </c>
      <c r="AM692" s="62">
        <v>0</v>
      </c>
      <c r="AN692" s="62">
        <v>16</v>
      </c>
      <c r="AO692" s="62">
        <v>0</v>
      </c>
      <c r="AP692" s="62">
        <v>16</v>
      </c>
      <c r="AQ692" s="62" t="s">
        <v>290</v>
      </c>
    </row>
    <row r="693" spans="1:43">
      <c r="A693" s="116" t="s">
        <v>3729</v>
      </c>
      <c r="B693" s="117" t="s">
        <v>319</v>
      </c>
      <c r="C693" s="117" t="s">
        <v>7071</v>
      </c>
      <c r="D693" s="117" t="s">
        <v>3731</v>
      </c>
      <c r="E693" s="117" t="s">
        <v>3732</v>
      </c>
      <c r="F693" s="62" t="s">
        <v>288</v>
      </c>
      <c r="G693" s="117" t="s">
        <v>7072</v>
      </c>
      <c r="H693" s="117" t="s">
        <v>7073</v>
      </c>
      <c r="I693" s="117" t="s">
        <v>186</v>
      </c>
      <c r="J693" s="62">
        <v>4.0999999999999996</v>
      </c>
      <c r="K693" s="62">
        <v>3</v>
      </c>
      <c r="L693" s="62">
        <v>0.5</v>
      </c>
      <c r="M693" s="62">
        <v>7.6</v>
      </c>
      <c r="N693" s="62">
        <v>12</v>
      </c>
      <c r="O693" s="62">
        <v>0</v>
      </c>
      <c r="P693" s="62" t="s">
        <v>290</v>
      </c>
      <c r="Q693" s="62">
        <v>10</v>
      </c>
      <c r="R693" s="62" t="s">
        <v>290</v>
      </c>
      <c r="S693" s="62" t="s">
        <v>290</v>
      </c>
      <c r="T693" s="62" t="s">
        <v>290</v>
      </c>
      <c r="U693" s="62" t="s">
        <v>290</v>
      </c>
      <c r="V693" s="62" t="s">
        <v>290</v>
      </c>
      <c r="W693" s="62">
        <v>0</v>
      </c>
      <c r="X693" s="62">
        <v>0</v>
      </c>
      <c r="Y693" s="62">
        <v>0</v>
      </c>
      <c r="Z693" s="62">
        <v>0</v>
      </c>
      <c r="AA693" s="62">
        <v>0</v>
      </c>
      <c r="AB693" s="62">
        <v>0</v>
      </c>
      <c r="AC693" s="62">
        <v>0</v>
      </c>
      <c r="AD693" s="62">
        <v>0</v>
      </c>
      <c r="AE693" s="62">
        <v>19</v>
      </c>
      <c r="AF693" s="62">
        <v>22</v>
      </c>
      <c r="AG693" s="62">
        <v>0</v>
      </c>
      <c r="AH693" s="62">
        <v>0</v>
      </c>
      <c r="AI693" s="62">
        <v>0</v>
      </c>
      <c r="AJ693" s="62">
        <v>0</v>
      </c>
      <c r="AK693" s="62">
        <v>0</v>
      </c>
      <c r="AL693" s="62">
        <v>0</v>
      </c>
      <c r="AM693" s="62">
        <v>0</v>
      </c>
      <c r="AN693" s="62">
        <v>41</v>
      </c>
      <c r="AO693" s="62">
        <v>0</v>
      </c>
      <c r="AP693" s="62">
        <v>41</v>
      </c>
      <c r="AQ693" s="62" t="s">
        <v>290</v>
      </c>
    </row>
    <row r="694" spans="1:43">
      <c r="A694" s="116" t="s">
        <v>3734</v>
      </c>
      <c r="B694" s="117" t="s">
        <v>844</v>
      </c>
      <c r="C694" s="117" t="s">
        <v>7074</v>
      </c>
      <c r="D694" s="117" t="s">
        <v>3736</v>
      </c>
      <c r="E694" s="117" t="s">
        <v>3737</v>
      </c>
      <c r="F694" s="62" t="s">
        <v>288</v>
      </c>
      <c r="G694" s="117" t="s">
        <v>7075</v>
      </c>
      <c r="H694" s="117" t="s">
        <v>7076</v>
      </c>
      <c r="I694" s="117" t="s">
        <v>186</v>
      </c>
      <c r="J694" s="62">
        <v>4</v>
      </c>
      <c r="K694" s="62">
        <v>0.5</v>
      </c>
      <c r="L694" s="62">
        <v>0.5</v>
      </c>
      <c r="M694" s="62">
        <v>5</v>
      </c>
      <c r="N694" s="62">
        <v>0</v>
      </c>
      <c r="O694" s="62" t="s">
        <v>290</v>
      </c>
      <c r="P694" s="62" t="s">
        <v>290</v>
      </c>
      <c r="Q694" s="62" t="s">
        <v>290</v>
      </c>
      <c r="R694" s="62" t="s">
        <v>290</v>
      </c>
      <c r="S694" s="62">
        <v>12</v>
      </c>
      <c r="T694" s="62" t="s">
        <v>290</v>
      </c>
      <c r="U694" s="62" t="s">
        <v>290</v>
      </c>
      <c r="V694" s="62" t="s">
        <v>290</v>
      </c>
      <c r="W694" s="62" t="s">
        <v>290</v>
      </c>
      <c r="X694" s="62">
        <v>0</v>
      </c>
      <c r="Y694" s="62">
        <v>0</v>
      </c>
      <c r="Z694" s="62">
        <v>0</v>
      </c>
      <c r="AA694" s="62">
        <v>0</v>
      </c>
      <c r="AB694" s="62">
        <v>0</v>
      </c>
      <c r="AC694" s="62">
        <v>0</v>
      </c>
      <c r="AD694" s="62">
        <v>0</v>
      </c>
      <c r="AE694" s="62">
        <v>30</v>
      </c>
      <c r="AF694" s="62">
        <v>26</v>
      </c>
      <c r="AG694" s="62">
        <v>0</v>
      </c>
      <c r="AH694" s="62">
        <v>0</v>
      </c>
      <c r="AI694" s="62">
        <v>0</v>
      </c>
      <c r="AJ694" s="62">
        <v>0</v>
      </c>
      <c r="AK694" s="62">
        <v>0</v>
      </c>
      <c r="AL694" s="62">
        <v>0</v>
      </c>
      <c r="AM694" s="62">
        <v>0</v>
      </c>
      <c r="AN694" s="62">
        <v>56</v>
      </c>
      <c r="AO694" s="62">
        <v>0</v>
      </c>
      <c r="AP694" s="62">
        <v>56</v>
      </c>
      <c r="AQ694" s="62">
        <v>11</v>
      </c>
    </row>
    <row r="695" spans="1:43">
      <c r="A695" s="116" t="s">
        <v>3739</v>
      </c>
      <c r="B695" s="117" t="s">
        <v>3740</v>
      </c>
      <c r="C695" s="117" t="s">
        <v>7077</v>
      </c>
      <c r="D695" s="117" t="s">
        <v>3741</v>
      </c>
      <c r="E695" s="117" t="s">
        <v>3742</v>
      </c>
      <c r="F695" s="62" t="s">
        <v>288</v>
      </c>
      <c r="G695" s="117" t="s">
        <v>7078</v>
      </c>
      <c r="H695" s="117" t="s">
        <v>7079</v>
      </c>
      <c r="I695" s="117" t="s">
        <v>187</v>
      </c>
      <c r="J695" s="62">
        <v>10.5</v>
      </c>
      <c r="K695" s="62">
        <v>3.3</v>
      </c>
      <c r="L695" s="62">
        <v>0.9</v>
      </c>
      <c r="M695" s="62">
        <v>14.7</v>
      </c>
      <c r="N695" s="62">
        <v>33</v>
      </c>
      <c r="O695" s="62">
        <v>15</v>
      </c>
      <c r="P695" s="62">
        <v>16</v>
      </c>
      <c r="Q695" s="62">
        <v>19</v>
      </c>
      <c r="R695" s="62">
        <v>19</v>
      </c>
      <c r="S695" s="62">
        <v>20</v>
      </c>
      <c r="T695" s="62">
        <v>20</v>
      </c>
      <c r="U695" s="62">
        <v>16</v>
      </c>
      <c r="V695" s="62">
        <v>21</v>
      </c>
      <c r="W695" s="62">
        <v>17</v>
      </c>
      <c r="X695" s="62">
        <v>0</v>
      </c>
      <c r="Y695" s="62">
        <v>0</v>
      </c>
      <c r="Z695" s="62">
        <v>0</v>
      </c>
      <c r="AA695" s="62">
        <v>0</v>
      </c>
      <c r="AB695" s="62">
        <v>0</v>
      </c>
      <c r="AC695" s="62">
        <v>0</v>
      </c>
      <c r="AD695" s="62">
        <v>0</v>
      </c>
      <c r="AE695" s="62">
        <v>106</v>
      </c>
      <c r="AF695" s="62">
        <v>98</v>
      </c>
      <c r="AG695" s="62">
        <v>0</v>
      </c>
      <c r="AH695" s="62">
        <v>0</v>
      </c>
      <c r="AI695" s="62">
        <v>0</v>
      </c>
      <c r="AJ695" s="62">
        <v>0</v>
      </c>
      <c r="AK695" s="62">
        <v>0</v>
      </c>
      <c r="AL695" s="62">
        <v>0</v>
      </c>
      <c r="AM695" s="62">
        <v>0</v>
      </c>
      <c r="AN695" s="62">
        <v>204</v>
      </c>
      <c r="AO695" s="62">
        <v>0</v>
      </c>
      <c r="AP695" s="62">
        <v>204</v>
      </c>
      <c r="AQ695" s="62">
        <v>30</v>
      </c>
    </row>
    <row r="696" spans="1:43">
      <c r="A696" s="116" t="s">
        <v>3744</v>
      </c>
      <c r="B696" s="117" t="s">
        <v>3745</v>
      </c>
      <c r="C696" s="117" t="s">
        <v>7080</v>
      </c>
      <c r="D696" s="117" t="s">
        <v>3747</v>
      </c>
      <c r="E696" s="117" t="s">
        <v>3748</v>
      </c>
      <c r="F696" s="62" t="s">
        <v>288</v>
      </c>
      <c r="G696" s="117" t="s">
        <v>7081</v>
      </c>
      <c r="H696" s="117" t="s">
        <v>7082</v>
      </c>
      <c r="I696" s="117" t="s">
        <v>188</v>
      </c>
      <c r="J696" s="62">
        <v>25</v>
      </c>
      <c r="K696" s="62">
        <v>12.9</v>
      </c>
      <c r="L696" s="62">
        <v>1</v>
      </c>
      <c r="M696" s="62">
        <v>38.9</v>
      </c>
      <c r="N696" s="62">
        <v>57</v>
      </c>
      <c r="O696" s="62">
        <v>30</v>
      </c>
      <c r="P696" s="62">
        <v>36</v>
      </c>
      <c r="Q696" s="62">
        <v>36</v>
      </c>
      <c r="R696" s="62">
        <v>33</v>
      </c>
      <c r="S696" s="62">
        <v>37</v>
      </c>
      <c r="T696" s="62">
        <v>33</v>
      </c>
      <c r="U696" s="62">
        <v>29</v>
      </c>
      <c r="V696" s="62">
        <v>27</v>
      </c>
      <c r="W696" s="62">
        <v>30</v>
      </c>
      <c r="X696" s="62">
        <v>0</v>
      </c>
      <c r="Y696" s="62">
        <v>0</v>
      </c>
      <c r="Z696" s="62">
        <v>0</v>
      </c>
      <c r="AA696" s="62">
        <v>0</v>
      </c>
      <c r="AB696" s="62">
        <v>0</v>
      </c>
      <c r="AC696" s="62">
        <v>0</v>
      </c>
      <c r="AD696" s="62">
        <v>0</v>
      </c>
      <c r="AE696" s="62">
        <v>164</v>
      </c>
      <c r="AF696" s="62">
        <v>184</v>
      </c>
      <c r="AG696" s="62">
        <v>0</v>
      </c>
      <c r="AH696" s="62">
        <v>0</v>
      </c>
      <c r="AI696" s="62">
        <v>0</v>
      </c>
      <c r="AJ696" s="62" t="s">
        <v>290</v>
      </c>
      <c r="AK696" s="62">
        <v>0</v>
      </c>
      <c r="AL696" s="62">
        <v>0</v>
      </c>
      <c r="AM696" s="62">
        <v>0</v>
      </c>
      <c r="AN696" s="62">
        <v>337</v>
      </c>
      <c r="AO696" s="62">
        <v>10</v>
      </c>
      <c r="AP696" s="62">
        <v>348</v>
      </c>
      <c r="AQ696" s="62">
        <v>10</v>
      </c>
    </row>
    <row r="697" spans="1:43">
      <c r="A697" s="116" t="s">
        <v>7083</v>
      </c>
      <c r="B697" s="117" t="s">
        <v>7084</v>
      </c>
      <c r="C697" s="117" t="s">
        <v>7085</v>
      </c>
      <c r="D697" s="117" t="s">
        <v>7086</v>
      </c>
      <c r="E697" s="117" t="s">
        <v>3772</v>
      </c>
      <c r="F697" s="62" t="s">
        <v>288</v>
      </c>
      <c r="G697" s="117" t="s">
        <v>7087</v>
      </c>
      <c r="H697" s="117" t="s">
        <v>7088</v>
      </c>
      <c r="I697" s="117" t="s">
        <v>188</v>
      </c>
      <c r="J697" s="62">
        <v>12</v>
      </c>
      <c r="K697" s="62">
        <v>4</v>
      </c>
      <c r="L697" s="62">
        <v>3</v>
      </c>
      <c r="M697" s="62">
        <v>19</v>
      </c>
      <c r="N697" s="62">
        <v>42</v>
      </c>
      <c r="O697" s="62">
        <v>11</v>
      </c>
      <c r="P697" s="62">
        <v>10</v>
      </c>
      <c r="Q697" s="62">
        <v>11</v>
      </c>
      <c r="R697" s="62">
        <v>10</v>
      </c>
      <c r="S697" s="62">
        <v>13</v>
      </c>
      <c r="T697" s="62">
        <v>10</v>
      </c>
      <c r="U697" s="62">
        <v>11</v>
      </c>
      <c r="V697" s="62" t="s">
        <v>290</v>
      </c>
      <c r="W697" s="62" t="s">
        <v>290</v>
      </c>
      <c r="X697" s="62">
        <v>0</v>
      </c>
      <c r="Y697" s="62">
        <v>0</v>
      </c>
      <c r="Z697" s="62">
        <v>0</v>
      </c>
      <c r="AA697" s="62">
        <v>0</v>
      </c>
      <c r="AB697" s="62">
        <v>0</v>
      </c>
      <c r="AC697" s="62">
        <v>0</v>
      </c>
      <c r="AD697" s="62">
        <v>0</v>
      </c>
      <c r="AE697" s="62">
        <v>68</v>
      </c>
      <c r="AF697" s="62">
        <v>56</v>
      </c>
      <c r="AG697" s="62">
        <v>0</v>
      </c>
      <c r="AH697" s="62">
        <v>0</v>
      </c>
      <c r="AI697" s="62">
        <v>0</v>
      </c>
      <c r="AJ697" s="62">
        <v>0</v>
      </c>
      <c r="AK697" s="62" t="s">
        <v>290</v>
      </c>
      <c r="AL697" s="62" t="s">
        <v>290</v>
      </c>
      <c r="AM697" s="62">
        <v>0</v>
      </c>
      <c r="AN697" s="62">
        <v>115</v>
      </c>
      <c r="AO697" s="62" t="s">
        <v>290</v>
      </c>
      <c r="AP697" s="62">
        <v>124</v>
      </c>
      <c r="AQ697" s="62">
        <v>20</v>
      </c>
    </row>
    <row r="698" spans="1:43">
      <c r="A698" s="116" t="s">
        <v>3750</v>
      </c>
      <c r="B698" s="117" t="s">
        <v>439</v>
      </c>
      <c r="C698" s="117" t="s">
        <v>7089</v>
      </c>
      <c r="D698" s="117" t="s">
        <v>3752</v>
      </c>
      <c r="E698" s="117" t="s">
        <v>3753</v>
      </c>
      <c r="F698" s="62" t="s">
        <v>288</v>
      </c>
      <c r="G698" s="117" t="s">
        <v>7090</v>
      </c>
      <c r="H698" s="117" t="s">
        <v>7091</v>
      </c>
      <c r="I698" s="117" t="s">
        <v>189</v>
      </c>
      <c r="J698" s="62">
        <v>7.5</v>
      </c>
      <c r="K698" s="62">
        <v>2.5</v>
      </c>
      <c r="L698" s="62">
        <v>1</v>
      </c>
      <c r="M698" s="62">
        <v>11</v>
      </c>
      <c r="N698" s="62">
        <v>13</v>
      </c>
      <c r="O698" s="62" t="s">
        <v>290</v>
      </c>
      <c r="P698" s="62" t="s">
        <v>290</v>
      </c>
      <c r="Q698" s="62">
        <v>0</v>
      </c>
      <c r="R698" s="62">
        <v>11</v>
      </c>
      <c r="S698" s="62">
        <v>12</v>
      </c>
      <c r="T698" s="62" t="s">
        <v>290</v>
      </c>
      <c r="U698" s="62">
        <v>12</v>
      </c>
      <c r="V698" s="62" t="s">
        <v>290</v>
      </c>
      <c r="W698" s="62" t="s">
        <v>290</v>
      </c>
      <c r="X698" s="62">
        <v>0</v>
      </c>
      <c r="Y698" s="62">
        <v>0</v>
      </c>
      <c r="Z698" s="62">
        <v>0</v>
      </c>
      <c r="AA698" s="62">
        <v>0</v>
      </c>
      <c r="AB698" s="62">
        <v>25</v>
      </c>
      <c r="AC698" s="62">
        <v>0</v>
      </c>
      <c r="AD698" s="62">
        <v>0</v>
      </c>
      <c r="AE698" s="62">
        <v>57</v>
      </c>
      <c r="AF698" s="62">
        <v>55</v>
      </c>
      <c r="AG698" s="62">
        <v>0</v>
      </c>
      <c r="AH698" s="62">
        <v>0</v>
      </c>
      <c r="AI698" s="62">
        <v>0</v>
      </c>
      <c r="AJ698" s="62">
        <v>0</v>
      </c>
      <c r="AK698" s="62">
        <v>0</v>
      </c>
      <c r="AL698" s="62">
        <v>0</v>
      </c>
      <c r="AM698" s="62">
        <v>0</v>
      </c>
      <c r="AN698" s="62">
        <v>107</v>
      </c>
      <c r="AO698" s="62" t="s">
        <v>290</v>
      </c>
      <c r="AP698" s="62">
        <v>112</v>
      </c>
      <c r="AQ698" s="62">
        <v>0</v>
      </c>
    </row>
    <row r="699" spans="1:43">
      <c r="A699" s="116" t="s">
        <v>3761</v>
      </c>
      <c r="B699" s="117" t="s">
        <v>3762</v>
      </c>
      <c r="C699" s="117" t="s">
        <v>7092</v>
      </c>
      <c r="D699" s="117" t="s">
        <v>3765</v>
      </c>
      <c r="E699" s="117" t="s">
        <v>3766</v>
      </c>
      <c r="F699" s="62" t="s">
        <v>288</v>
      </c>
      <c r="G699" s="117" t="s">
        <v>7093</v>
      </c>
      <c r="H699" s="117" t="s">
        <v>7094</v>
      </c>
      <c r="I699" s="117" t="s">
        <v>190</v>
      </c>
      <c r="J699" s="62">
        <v>13</v>
      </c>
      <c r="K699" s="62">
        <v>2</v>
      </c>
      <c r="L699" s="62">
        <v>3</v>
      </c>
      <c r="M699" s="62">
        <v>18</v>
      </c>
      <c r="N699" s="62">
        <v>16</v>
      </c>
      <c r="O699" s="62">
        <v>18</v>
      </c>
      <c r="P699" s="62">
        <v>20</v>
      </c>
      <c r="Q699" s="62">
        <v>15</v>
      </c>
      <c r="R699" s="62">
        <v>21</v>
      </c>
      <c r="S699" s="62">
        <v>15</v>
      </c>
      <c r="T699" s="62">
        <v>13</v>
      </c>
      <c r="U699" s="62">
        <v>23</v>
      </c>
      <c r="V699" s="62">
        <v>19</v>
      </c>
      <c r="W699" s="62">
        <v>12</v>
      </c>
      <c r="X699" s="62">
        <v>0</v>
      </c>
      <c r="Y699" s="62">
        <v>0</v>
      </c>
      <c r="Z699" s="62">
        <v>0</v>
      </c>
      <c r="AA699" s="62">
        <v>0</v>
      </c>
      <c r="AB699" s="62">
        <v>11</v>
      </c>
      <c r="AC699" s="62">
        <v>0</v>
      </c>
      <c r="AD699" s="62">
        <v>0</v>
      </c>
      <c r="AE699" s="62">
        <v>94</v>
      </c>
      <c r="AF699" s="62">
        <v>89</v>
      </c>
      <c r="AG699" s="62">
        <v>0</v>
      </c>
      <c r="AH699" s="62">
        <v>0</v>
      </c>
      <c r="AI699" s="62">
        <v>0</v>
      </c>
      <c r="AJ699" s="62">
        <v>0</v>
      </c>
      <c r="AK699" s="62" t="s">
        <v>290</v>
      </c>
      <c r="AL699" s="62">
        <v>0</v>
      </c>
      <c r="AM699" s="62">
        <v>0</v>
      </c>
      <c r="AN699" s="62">
        <v>169</v>
      </c>
      <c r="AO699" s="62">
        <v>11</v>
      </c>
      <c r="AP699" s="62">
        <v>183</v>
      </c>
      <c r="AQ699" s="62">
        <v>10</v>
      </c>
    </row>
    <row r="700" spans="1:43">
      <c r="A700" s="116" t="s">
        <v>3768</v>
      </c>
      <c r="B700" s="117" t="s">
        <v>3769</v>
      </c>
      <c r="C700" s="117" t="s">
        <v>7095</v>
      </c>
      <c r="D700" s="117" t="s">
        <v>3771</v>
      </c>
      <c r="E700" s="117" t="s">
        <v>3772</v>
      </c>
      <c r="F700" s="62" t="s">
        <v>288</v>
      </c>
      <c r="G700" s="117" t="s">
        <v>7096</v>
      </c>
      <c r="H700" s="117" t="s">
        <v>7097</v>
      </c>
      <c r="I700" s="117" t="s">
        <v>190</v>
      </c>
      <c r="J700" s="62">
        <v>10</v>
      </c>
      <c r="K700" s="62">
        <v>2.5</v>
      </c>
      <c r="L700" s="62">
        <v>3</v>
      </c>
      <c r="M700" s="62">
        <v>15.5</v>
      </c>
      <c r="N700" s="62">
        <v>40</v>
      </c>
      <c r="O700" s="62">
        <v>10</v>
      </c>
      <c r="P700" s="62">
        <v>11</v>
      </c>
      <c r="Q700" s="62">
        <v>16</v>
      </c>
      <c r="R700" s="62">
        <v>12</v>
      </c>
      <c r="S700" s="62" t="s">
        <v>290</v>
      </c>
      <c r="T700" s="62" t="s">
        <v>290</v>
      </c>
      <c r="U700" s="62" t="s">
        <v>290</v>
      </c>
      <c r="V700" s="62" t="s">
        <v>290</v>
      </c>
      <c r="W700" s="62">
        <v>0</v>
      </c>
      <c r="X700" s="62">
        <v>0</v>
      </c>
      <c r="Y700" s="62">
        <v>0</v>
      </c>
      <c r="Z700" s="62">
        <v>0</v>
      </c>
      <c r="AA700" s="62">
        <v>0</v>
      </c>
      <c r="AB700" s="62">
        <v>0</v>
      </c>
      <c r="AC700" s="62">
        <v>0</v>
      </c>
      <c r="AD700" s="62">
        <v>0</v>
      </c>
      <c r="AE700" s="62">
        <v>49</v>
      </c>
      <c r="AF700" s="62">
        <v>53</v>
      </c>
      <c r="AG700" s="62">
        <v>0</v>
      </c>
      <c r="AH700" s="62">
        <v>0</v>
      </c>
      <c r="AI700" s="62">
        <v>0</v>
      </c>
      <c r="AJ700" s="62">
        <v>0</v>
      </c>
      <c r="AK700" s="62" t="s">
        <v>290</v>
      </c>
      <c r="AL700" s="62">
        <v>0</v>
      </c>
      <c r="AM700" s="62">
        <v>0</v>
      </c>
      <c r="AN700" s="62">
        <v>77</v>
      </c>
      <c r="AO700" s="62">
        <v>21</v>
      </c>
      <c r="AP700" s="62">
        <v>102</v>
      </c>
      <c r="AQ700" s="62">
        <v>11</v>
      </c>
    </row>
    <row r="701" spans="1:43">
      <c r="A701" s="116" t="s">
        <v>3774</v>
      </c>
      <c r="B701" s="117" t="s">
        <v>3775</v>
      </c>
      <c r="C701" s="117" t="s">
        <v>7098</v>
      </c>
      <c r="D701" s="117" t="s">
        <v>3777</v>
      </c>
      <c r="E701" s="117" t="s">
        <v>3759</v>
      </c>
      <c r="F701" s="62" t="s">
        <v>288</v>
      </c>
      <c r="G701" s="117" t="s">
        <v>7099</v>
      </c>
      <c r="H701" s="117" t="s">
        <v>7100</v>
      </c>
      <c r="I701" s="117" t="s">
        <v>190</v>
      </c>
      <c r="J701" s="62">
        <v>27</v>
      </c>
      <c r="K701" s="62">
        <v>13</v>
      </c>
      <c r="L701" s="62">
        <v>5</v>
      </c>
      <c r="M701" s="62">
        <v>45</v>
      </c>
      <c r="N701" s="62">
        <v>0</v>
      </c>
      <c r="O701" s="62">
        <v>0</v>
      </c>
      <c r="P701" s="62">
        <v>0</v>
      </c>
      <c r="Q701" s="62">
        <v>0</v>
      </c>
      <c r="R701" s="62">
        <v>0</v>
      </c>
      <c r="S701" s="62">
        <v>0</v>
      </c>
      <c r="T701" s="62">
        <v>0</v>
      </c>
      <c r="U701" s="62">
        <v>0</v>
      </c>
      <c r="V701" s="62">
        <v>0</v>
      </c>
      <c r="W701" s="62">
        <v>0</v>
      </c>
      <c r="X701" s="62">
        <v>101</v>
      </c>
      <c r="Y701" s="62">
        <v>93</v>
      </c>
      <c r="Z701" s="62">
        <v>85</v>
      </c>
      <c r="AA701" s="62">
        <v>88</v>
      </c>
      <c r="AB701" s="62">
        <v>0</v>
      </c>
      <c r="AC701" s="62">
        <v>0</v>
      </c>
      <c r="AD701" s="62">
        <v>0</v>
      </c>
      <c r="AE701" s="62">
        <v>195</v>
      </c>
      <c r="AF701" s="62">
        <v>172</v>
      </c>
      <c r="AG701" s="62">
        <v>44</v>
      </c>
      <c r="AH701" s="62">
        <v>43</v>
      </c>
      <c r="AI701" s="62" t="s">
        <v>290</v>
      </c>
      <c r="AJ701" s="62" t="s">
        <v>290</v>
      </c>
      <c r="AK701" s="62">
        <v>66</v>
      </c>
      <c r="AL701" s="62">
        <v>19</v>
      </c>
      <c r="AM701" s="62">
        <v>0</v>
      </c>
      <c r="AN701" s="62">
        <v>158</v>
      </c>
      <c r="AO701" s="62">
        <v>117</v>
      </c>
      <c r="AP701" s="62">
        <v>367</v>
      </c>
      <c r="AQ701" s="62">
        <v>45</v>
      </c>
    </row>
    <row r="702" spans="1:43">
      <c r="A702" s="116" t="s">
        <v>3778</v>
      </c>
      <c r="B702" s="117" t="s">
        <v>3779</v>
      </c>
      <c r="C702" s="117" t="s">
        <v>7101</v>
      </c>
      <c r="D702" s="117" t="s">
        <v>1645</v>
      </c>
      <c r="E702" s="117" t="s">
        <v>3782</v>
      </c>
      <c r="F702" s="62" t="s">
        <v>288</v>
      </c>
      <c r="G702" s="117" t="s">
        <v>7102</v>
      </c>
      <c r="H702" s="117" t="s">
        <v>7103</v>
      </c>
      <c r="I702" s="117" t="s">
        <v>190</v>
      </c>
      <c r="J702" s="62">
        <v>17.5</v>
      </c>
      <c r="K702" s="62">
        <v>8.5</v>
      </c>
      <c r="L702" s="62">
        <v>2.5</v>
      </c>
      <c r="M702" s="62">
        <v>28.5</v>
      </c>
      <c r="N702" s="62">
        <v>64</v>
      </c>
      <c r="O702" s="62">
        <v>27</v>
      </c>
      <c r="P702" s="62">
        <v>22</v>
      </c>
      <c r="Q702" s="62">
        <v>18</v>
      </c>
      <c r="R702" s="62">
        <v>24</v>
      </c>
      <c r="S702" s="62">
        <v>19</v>
      </c>
      <c r="T702" s="62">
        <v>21</v>
      </c>
      <c r="U702" s="62">
        <v>19</v>
      </c>
      <c r="V702" s="62">
        <v>12</v>
      </c>
      <c r="W702" s="62">
        <v>13</v>
      </c>
      <c r="X702" s="62">
        <v>0</v>
      </c>
      <c r="Y702" s="62">
        <v>0</v>
      </c>
      <c r="Z702" s="62">
        <v>0</v>
      </c>
      <c r="AA702" s="62">
        <v>0</v>
      </c>
      <c r="AB702" s="62">
        <v>0</v>
      </c>
      <c r="AC702" s="62">
        <v>0</v>
      </c>
      <c r="AD702" s="62">
        <v>0</v>
      </c>
      <c r="AE702" s="62">
        <v>132</v>
      </c>
      <c r="AF702" s="62">
        <v>107</v>
      </c>
      <c r="AG702" s="62">
        <v>0</v>
      </c>
      <c r="AH702" s="62">
        <v>0</v>
      </c>
      <c r="AI702" s="62">
        <v>0</v>
      </c>
      <c r="AJ702" s="62" t="s">
        <v>290</v>
      </c>
      <c r="AK702" s="62">
        <v>0</v>
      </c>
      <c r="AL702" s="62" t="s">
        <v>290</v>
      </c>
      <c r="AM702" s="62">
        <v>0</v>
      </c>
      <c r="AN702" s="62">
        <v>228</v>
      </c>
      <c r="AO702" s="62" t="s">
        <v>290</v>
      </c>
      <c r="AP702" s="62">
        <v>239</v>
      </c>
      <c r="AQ702" s="62" t="s">
        <v>290</v>
      </c>
    </row>
    <row r="703" spans="1:43">
      <c r="A703" s="116" t="s">
        <v>3784</v>
      </c>
      <c r="B703" s="117" t="s">
        <v>3785</v>
      </c>
      <c r="C703" s="117" t="s">
        <v>7104</v>
      </c>
      <c r="D703" s="117" t="s">
        <v>3787</v>
      </c>
      <c r="E703" s="117" t="s">
        <v>3788</v>
      </c>
      <c r="F703" s="62" t="s">
        <v>288</v>
      </c>
      <c r="G703" s="117" t="s">
        <v>7105</v>
      </c>
      <c r="H703" s="117" t="s">
        <v>7106</v>
      </c>
      <c r="I703" s="117" t="s">
        <v>190</v>
      </c>
      <c r="J703" s="62">
        <v>11</v>
      </c>
      <c r="K703" s="62">
        <v>4</v>
      </c>
      <c r="L703" s="62">
        <v>1</v>
      </c>
      <c r="M703" s="62">
        <v>16</v>
      </c>
      <c r="N703" s="62">
        <v>36</v>
      </c>
      <c r="O703" s="62">
        <v>10</v>
      </c>
      <c r="P703" s="62">
        <v>13</v>
      </c>
      <c r="Q703" s="62">
        <v>13</v>
      </c>
      <c r="R703" s="62" t="s">
        <v>290</v>
      </c>
      <c r="S703" s="62" t="s">
        <v>290</v>
      </c>
      <c r="T703" s="62">
        <v>14</v>
      </c>
      <c r="U703" s="62" t="s">
        <v>290</v>
      </c>
      <c r="V703" s="62" t="s">
        <v>290</v>
      </c>
      <c r="W703" s="62">
        <v>0</v>
      </c>
      <c r="X703" s="62">
        <v>0</v>
      </c>
      <c r="Y703" s="62">
        <v>0</v>
      </c>
      <c r="Z703" s="62">
        <v>0</v>
      </c>
      <c r="AA703" s="62">
        <v>0</v>
      </c>
      <c r="AB703" s="62">
        <v>0</v>
      </c>
      <c r="AC703" s="62">
        <v>0</v>
      </c>
      <c r="AD703" s="62">
        <v>0</v>
      </c>
      <c r="AE703" s="62">
        <v>66</v>
      </c>
      <c r="AF703" s="62">
        <v>50</v>
      </c>
      <c r="AG703" s="62">
        <v>0</v>
      </c>
      <c r="AH703" s="62">
        <v>0</v>
      </c>
      <c r="AI703" s="62">
        <v>0</v>
      </c>
      <c r="AJ703" s="62">
        <v>0</v>
      </c>
      <c r="AK703" s="62" t="s">
        <v>290</v>
      </c>
      <c r="AL703" s="62">
        <v>0</v>
      </c>
      <c r="AM703" s="62">
        <v>0</v>
      </c>
      <c r="AN703" s="62">
        <v>113</v>
      </c>
      <c r="AO703" s="62">
        <v>0</v>
      </c>
      <c r="AP703" s="62">
        <v>116</v>
      </c>
      <c r="AQ703" s="62">
        <v>0</v>
      </c>
    </row>
    <row r="704" spans="1:43">
      <c r="A704" s="116" t="s">
        <v>3790</v>
      </c>
      <c r="B704" s="117" t="s">
        <v>3791</v>
      </c>
      <c r="C704" s="117" t="s">
        <v>7107</v>
      </c>
      <c r="D704" s="117" t="s">
        <v>3793</v>
      </c>
      <c r="E704" s="117" t="s">
        <v>3772</v>
      </c>
      <c r="F704" s="62" t="s">
        <v>288</v>
      </c>
      <c r="G704" s="117" t="s">
        <v>7108</v>
      </c>
      <c r="H704" s="117" t="s">
        <v>7109</v>
      </c>
      <c r="I704" s="117" t="s">
        <v>190</v>
      </c>
      <c r="J704" s="62">
        <v>21</v>
      </c>
      <c r="K704" s="62">
        <v>6</v>
      </c>
      <c r="L704" s="62">
        <v>3</v>
      </c>
      <c r="M704" s="62">
        <v>30</v>
      </c>
      <c r="N704" s="62">
        <v>30</v>
      </c>
      <c r="O704" s="62">
        <v>32</v>
      </c>
      <c r="P704" s="62">
        <v>11</v>
      </c>
      <c r="Q704" s="62">
        <v>32</v>
      </c>
      <c r="R704" s="62">
        <v>22</v>
      </c>
      <c r="S704" s="62">
        <v>15</v>
      </c>
      <c r="T704" s="62">
        <v>15</v>
      </c>
      <c r="U704" s="62">
        <v>25</v>
      </c>
      <c r="V704" s="62">
        <v>19</v>
      </c>
      <c r="W704" s="62">
        <v>15</v>
      </c>
      <c r="X704" s="62">
        <v>0</v>
      </c>
      <c r="Y704" s="62">
        <v>0</v>
      </c>
      <c r="Z704" s="62">
        <v>0</v>
      </c>
      <c r="AA704" s="62">
        <v>0</v>
      </c>
      <c r="AB704" s="62">
        <v>0</v>
      </c>
      <c r="AC704" s="62">
        <v>0</v>
      </c>
      <c r="AD704" s="62">
        <v>0</v>
      </c>
      <c r="AE704" s="62">
        <v>111</v>
      </c>
      <c r="AF704" s="62">
        <v>105</v>
      </c>
      <c r="AG704" s="62">
        <v>0</v>
      </c>
      <c r="AH704" s="62">
        <v>0</v>
      </c>
      <c r="AI704" s="62">
        <v>0</v>
      </c>
      <c r="AJ704" s="62" t="s">
        <v>290</v>
      </c>
      <c r="AK704" s="62">
        <v>0</v>
      </c>
      <c r="AL704" s="62">
        <v>0</v>
      </c>
      <c r="AM704" s="62">
        <v>0</v>
      </c>
      <c r="AN704" s="62">
        <v>197</v>
      </c>
      <c r="AO704" s="62">
        <v>14</v>
      </c>
      <c r="AP704" s="62">
        <v>216</v>
      </c>
      <c r="AQ704" s="62">
        <v>15</v>
      </c>
    </row>
    <row r="705" spans="1:43">
      <c r="A705" s="116" t="s">
        <v>3794</v>
      </c>
      <c r="B705" s="117" t="s">
        <v>3795</v>
      </c>
      <c r="C705" s="117" t="s">
        <v>7110</v>
      </c>
      <c r="D705" s="117" t="s">
        <v>3797</v>
      </c>
      <c r="E705" s="117" t="s">
        <v>3798</v>
      </c>
      <c r="F705" s="62" t="s">
        <v>288</v>
      </c>
      <c r="G705" s="117" t="s">
        <v>7111</v>
      </c>
      <c r="H705" s="117" t="s">
        <v>7112</v>
      </c>
      <c r="I705" s="117" t="s">
        <v>190</v>
      </c>
      <c r="J705" s="62">
        <v>14.5</v>
      </c>
      <c r="K705" s="62">
        <v>7</v>
      </c>
      <c r="L705" s="62">
        <v>1</v>
      </c>
      <c r="M705" s="62">
        <v>22.5</v>
      </c>
      <c r="N705" s="62">
        <v>36</v>
      </c>
      <c r="O705" s="62">
        <v>28</v>
      </c>
      <c r="P705" s="62">
        <v>30</v>
      </c>
      <c r="Q705" s="62">
        <v>30</v>
      </c>
      <c r="R705" s="62">
        <v>30</v>
      </c>
      <c r="S705" s="62">
        <v>20</v>
      </c>
      <c r="T705" s="62">
        <v>30</v>
      </c>
      <c r="U705" s="62">
        <v>23</v>
      </c>
      <c r="V705" s="62">
        <v>20</v>
      </c>
      <c r="W705" s="62">
        <v>21</v>
      </c>
      <c r="X705" s="62">
        <v>0</v>
      </c>
      <c r="Y705" s="62">
        <v>0</v>
      </c>
      <c r="Z705" s="62">
        <v>0</v>
      </c>
      <c r="AA705" s="62">
        <v>0</v>
      </c>
      <c r="AB705" s="62">
        <v>0</v>
      </c>
      <c r="AC705" s="62">
        <v>0</v>
      </c>
      <c r="AD705" s="62">
        <v>0</v>
      </c>
      <c r="AE705" s="62">
        <v>162</v>
      </c>
      <c r="AF705" s="62">
        <v>106</v>
      </c>
      <c r="AG705" s="62">
        <v>0</v>
      </c>
      <c r="AH705" s="62">
        <v>0</v>
      </c>
      <c r="AI705" s="62" t="s">
        <v>290</v>
      </c>
      <c r="AJ705" s="62" t="s">
        <v>290</v>
      </c>
      <c r="AK705" s="62" t="s">
        <v>290</v>
      </c>
      <c r="AL705" s="62" t="s">
        <v>290</v>
      </c>
      <c r="AM705" s="62" t="s">
        <v>290</v>
      </c>
      <c r="AN705" s="62">
        <v>256</v>
      </c>
      <c r="AO705" s="62" t="s">
        <v>290</v>
      </c>
      <c r="AP705" s="62">
        <v>268</v>
      </c>
      <c r="AQ705" s="62" t="s">
        <v>290</v>
      </c>
    </row>
    <row r="706" spans="1:43">
      <c r="A706" s="116" t="s">
        <v>3800</v>
      </c>
      <c r="B706" s="117" t="s">
        <v>3801</v>
      </c>
      <c r="C706" s="117" t="s">
        <v>7113</v>
      </c>
      <c r="D706" s="117" t="s">
        <v>3802</v>
      </c>
      <c r="E706" s="117" t="s">
        <v>3803</v>
      </c>
      <c r="F706" s="62" t="s">
        <v>288</v>
      </c>
      <c r="G706" s="117" t="s">
        <v>7114</v>
      </c>
      <c r="H706" s="117" t="s">
        <v>7115</v>
      </c>
      <c r="I706" s="117" t="s">
        <v>190</v>
      </c>
      <c r="J706" s="62">
        <v>12.3</v>
      </c>
      <c r="K706" s="62">
        <v>10</v>
      </c>
      <c r="L706" s="62">
        <v>1</v>
      </c>
      <c r="M706" s="62">
        <v>23.3</v>
      </c>
      <c r="N706" s="62">
        <v>22</v>
      </c>
      <c r="O706" s="62">
        <v>17</v>
      </c>
      <c r="P706" s="62">
        <v>23</v>
      </c>
      <c r="Q706" s="62">
        <v>12</v>
      </c>
      <c r="R706" s="62">
        <v>18</v>
      </c>
      <c r="S706" s="62">
        <v>13</v>
      </c>
      <c r="T706" s="62">
        <v>13</v>
      </c>
      <c r="U706" s="62">
        <v>19</v>
      </c>
      <c r="V706" s="62">
        <v>20</v>
      </c>
      <c r="W706" s="62" t="s">
        <v>290</v>
      </c>
      <c r="X706" s="62">
        <v>0</v>
      </c>
      <c r="Y706" s="62">
        <v>0</v>
      </c>
      <c r="Z706" s="62">
        <v>0</v>
      </c>
      <c r="AA706" s="62">
        <v>0</v>
      </c>
      <c r="AB706" s="62">
        <v>0</v>
      </c>
      <c r="AC706" s="62">
        <v>0</v>
      </c>
      <c r="AD706" s="62">
        <v>0</v>
      </c>
      <c r="AE706" s="62">
        <v>84</v>
      </c>
      <c r="AF706" s="62">
        <v>82</v>
      </c>
      <c r="AG706" s="62">
        <v>0</v>
      </c>
      <c r="AH706" s="62">
        <v>0</v>
      </c>
      <c r="AI706" s="62">
        <v>0</v>
      </c>
      <c r="AJ706" s="62">
        <v>0</v>
      </c>
      <c r="AK706" s="62" t="s">
        <v>290</v>
      </c>
      <c r="AL706" s="62">
        <v>19</v>
      </c>
      <c r="AM706" s="62">
        <v>0</v>
      </c>
      <c r="AN706" s="62">
        <v>126</v>
      </c>
      <c r="AO706" s="62">
        <v>16</v>
      </c>
      <c r="AP706" s="62">
        <v>166</v>
      </c>
      <c r="AQ706" s="62">
        <v>26</v>
      </c>
    </row>
    <row r="707" spans="1:43">
      <c r="A707" s="116" t="s">
        <v>3809</v>
      </c>
      <c r="B707" s="117" t="s">
        <v>3810</v>
      </c>
      <c r="C707" s="117" t="s">
        <v>7116</v>
      </c>
      <c r="D707" s="117" t="s">
        <v>3812</v>
      </c>
      <c r="E707" s="117" t="s">
        <v>3813</v>
      </c>
      <c r="F707" s="62" t="s">
        <v>288</v>
      </c>
      <c r="G707" s="117" t="s">
        <v>7117</v>
      </c>
      <c r="H707" s="117" t="s">
        <v>7118</v>
      </c>
      <c r="I707" s="117" t="s">
        <v>190</v>
      </c>
      <c r="J707" s="62">
        <v>41.7</v>
      </c>
      <c r="K707" s="62">
        <v>20.399999999999999</v>
      </c>
      <c r="L707" s="62">
        <v>5</v>
      </c>
      <c r="M707" s="62">
        <v>67.099999999999994</v>
      </c>
      <c r="N707" s="62">
        <v>0</v>
      </c>
      <c r="O707" s="62">
        <v>64</v>
      </c>
      <c r="P707" s="62">
        <v>48</v>
      </c>
      <c r="Q707" s="62">
        <v>48</v>
      </c>
      <c r="R707" s="62">
        <v>48</v>
      </c>
      <c r="S707" s="62">
        <v>49</v>
      </c>
      <c r="T707" s="62">
        <v>56</v>
      </c>
      <c r="U707" s="62">
        <v>53</v>
      </c>
      <c r="V707" s="62">
        <v>48</v>
      </c>
      <c r="W707" s="62">
        <v>49</v>
      </c>
      <c r="X707" s="62">
        <v>42</v>
      </c>
      <c r="Y707" s="62">
        <v>47</v>
      </c>
      <c r="Z707" s="62">
        <v>24</v>
      </c>
      <c r="AA707" s="62">
        <v>16</v>
      </c>
      <c r="AB707" s="62">
        <v>0</v>
      </c>
      <c r="AC707" s="62">
        <v>0</v>
      </c>
      <c r="AD707" s="62">
        <v>0</v>
      </c>
      <c r="AE707" s="62">
        <v>282</v>
      </c>
      <c r="AF707" s="62">
        <v>310</v>
      </c>
      <c r="AG707" s="62">
        <v>12</v>
      </c>
      <c r="AH707" s="62">
        <v>15</v>
      </c>
      <c r="AI707" s="62" t="s">
        <v>290</v>
      </c>
      <c r="AJ707" s="62" t="s">
        <v>290</v>
      </c>
      <c r="AK707" s="62" t="s">
        <v>290</v>
      </c>
      <c r="AL707" s="62">
        <v>18</v>
      </c>
      <c r="AM707" s="62">
        <v>0</v>
      </c>
      <c r="AN707" s="62">
        <v>518</v>
      </c>
      <c r="AO707" s="62">
        <v>41</v>
      </c>
      <c r="AP707" s="62">
        <v>592</v>
      </c>
      <c r="AQ707" s="62">
        <v>0</v>
      </c>
    </row>
    <row r="708" spans="1:43">
      <c r="A708" s="116" t="s">
        <v>3815</v>
      </c>
      <c r="B708" s="117" t="s">
        <v>665</v>
      </c>
      <c r="C708" s="117" t="s">
        <v>7119</v>
      </c>
      <c r="D708" s="117" t="s">
        <v>3817</v>
      </c>
      <c r="E708" s="117" t="s">
        <v>3818</v>
      </c>
      <c r="F708" s="62" t="s">
        <v>288</v>
      </c>
      <c r="G708" s="117" t="s">
        <v>7120</v>
      </c>
      <c r="H708" s="117" t="s">
        <v>7121</v>
      </c>
      <c r="I708" s="117" t="s">
        <v>190</v>
      </c>
      <c r="J708" s="62">
        <v>4</v>
      </c>
      <c r="K708" s="62">
        <v>0</v>
      </c>
      <c r="L708" s="62">
        <v>0.5</v>
      </c>
      <c r="M708" s="62">
        <v>4.5</v>
      </c>
      <c r="N708" s="62">
        <v>11</v>
      </c>
      <c r="O708" s="62" t="s">
        <v>290</v>
      </c>
      <c r="P708" s="62" t="s">
        <v>290</v>
      </c>
      <c r="Q708" s="62" t="s">
        <v>290</v>
      </c>
      <c r="R708" s="62" t="s">
        <v>290</v>
      </c>
      <c r="S708" s="62" t="s">
        <v>290</v>
      </c>
      <c r="T708" s="62" t="s">
        <v>290</v>
      </c>
      <c r="U708" s="62" t="s">
        <v>290</v>
      </c>
      <c r="V708" s="62" t="s">
        <v>290</v>
      </c>
      <c r="W708" s="62">
        <v>0</v>
      </c>
      <c r="X708" s="62">
        <v>0</v>
      </c>
      <c r="Y708" s="62">
        <v>0</v>
      </c>
      <c r="Z708" s="62">
        <v>0</v>
      </c>
      <c r="AA708" s="62">
        <v>0</v>
      </c>
      <c r="AB708" s="62">
        <v>0</v>
      </c>
      <c r="AC708" s="62">
        <v>0</v>
      </c>
      <c r="AD708" s="62">
        <v>0</v>
      </c>
      <c r="AE708" s="62">
        <v>18</v>
      </c>
      <c r="AF708" s="62">
        <v>14</v>
      </c>
      <c r="AG708" s="62">
        <v>0</v>
      </c>
      <c r="AH708" s="62">
        <v>0</v>
      </c>
      <c r="AI708" s="62">
        <v>0</v>
      </c>
      <c r="AJ708" s="62">
        <v>0</v>
      </c>
      <c r="AK708" s="62">
        <v>0</v>
      </c>
      <c r="AL708" s="62">
        <v>0</v>
      </c>
      <c r="AM708" s="62">
        <v>0</v>
      </c>
      <c r="AN708" s="62">
        <v>32</v>
      </c>
      <c r="AO708" s="62">
        <v>0</v>
      </c>
      <c r="AP708" s="62">
        <v>32</v>
      </c>
      <c r="AQ708" s="62" t="s">
        <v>290</v>
      </c>
    </row>
    <row r="709" spans="1:43">
      <c r="A709" s="116" t="s">
        <v>3826</v>
      </c>
      <c r="B709" s="117" t="s">
        <v>2883</v>
      </c>
      <c r="C709" s="117" t="s">
        <v>7122</v>
      </c>
      <c r="D709" s="117" t="s">
        <v>3828</v>
      </c>
      <c r="E709" s="117" t="s">
        <v>3766</v>
      </c>
      <c r="F709" s="62" t="s">
        <v>288</v>
      </c>
      <c r="G709" s="117" t="s">
        <v>7123</v>
      </c>
      <c r="H709" s="117" t="s">
        <v>7124</v>
      </c>
      <c r="I709" s="117" t="s">
        <v>190</v>
      </c>
      <c r="J709" s="62">
        <v>12</v>
      </c>
      <c r="K709" s="62">
        <v>7.5</v>
      </c>
      <c r="L709" s="62">
        <v>1</v>
      </c>
      <c r="M709" s="62">
        <v>20.5</v>
      </c>
      <c r="N709" s="62">
        <v>43</v>
      </c>
      <c r="O709" s="62">
        <v>19</v>
      </c>
      <c r="P709" s="62">
        <v>17</v>
      </c>
      <c r="Q709" s="62">
        <v>15</v>
      </c>
      <c r="R709" s="62">
        <v>15</v>
      </c>
      <c r="S709" s="62">
        <v>13</v>
      </c>
      <c r="T709" s="62">
        <v>13</v>
      </c>
      <c r="U709" s="62">
        <v>16</v>
      </c>
      <c r="V709" s="62">
        <v>13</v>
      </c>
      <c r="W709" s="62">
        <v>15</v>
      </c>
      <c r="X709" s="62">
        <v>0</v>
      </c>
      <c r="Y709" s="62">
        <v>0</v>
      </c>
      <c r="Z709" s="62">
        <v>0</v>
      </c>
      <c r="AA709" s="62">
        <v>0</v>
      </c>
      <c r="AB709" s="62">
        <v>0</v>
      </c>
      <c r="AC709" s="62">
        <v>0</v>
      </c>
      <c r="AD709" s="62">
        <v>0</v>
      </c>
      <c r="AE709" s="62">
        <v>97</v>
      </c>
      <c r="AF709" s="62">
        <v>82</v>
      </c>
      <c r="AG709" s="62">
        <v>0</v>
      </c>
      <c r="AH709" s="62">
        <v>0</v>
      </c>
      <c r="AI709" s="62">
        <v>0</v>
      </c>
      <c r="AJ709" s="62" t="s">
        <v>290</v>
      </c>
      <c r="AK709" s="62">
        <v>10</v>
      </c>
      <c r="AL709" s="62">
        <v>25</v>
      </c>
      <c r="AM709" s="62">
        <v>0</v>
      </c>
      <c r="AN709" s="62">
        <v>124</v>
      </c>
      <c r="AO709" s="62">
        <v>19</v>
      </c>
      <c r="AP709" s="62">
        <v>179</v>
      </c>
      <c r="AQ709" s="62">
        <v>25</v>
      </c>
    </row>
    <row r="710" spans="1:43">
      <c r="A710" s="116" t="s">
        <v>3829</v>
      </c>
      <c r="B710" s="117" t="s">
        <v>326</v>
      </c>
      <c r="C710" s="117" t="s">
        <v>7125</v>
      </c>
      <c r="D710" s="117" t="s">
        <v>3832</v>
      </c>
      <c r="E710" s="117" t="s">
        <v>3798</v>
      </c>
      <c r="F710" s="62" t="s">
        <v>288</v>
      </c>
      <c r="G710" s="117" t="s">
        <v>7126</v>
      </c>
      <c r="H710" s="117" t="s">
        <v>7127</v>
      </c>
      <c r="I710" s="117" t="s">
        <v>190</v>
      </c>
      <c r="J710" s="62">
        <v>16</v>
      </c>
      <c r="K710" s="62">
        <v>11</v>
      </c>
      <c r="L710" s="62">
        <v>2</v>
      </c>
      <c r="M710" s="62">
        <v>29</v>
      </c>
      <c r="N710" s="62">
        <v>20</v>
      </c>
      <c r="O710" s="62">
        <v>30</v>
      </c>
      <c r="P710" s="62">
        <v>33</v>
      </c>
      <c r="Q710" s="62">
        <v>25</v>
      </c>
      <c r="R710" s="62">
        <v>25</v>
      </c>
      <c r="S710" s="62">
        <v>25</v>
      </c>
      <c r="T710" s="62">
        <v>22</v>
      </c>
      <c r="U710" s="62">
        <v>21</v>
      </c>
      <c r="V710" s="62">
        <v>13</v>
      </c>
      <c r="W710" s="62">
        <v>19</v>
      </c>
      <c r="X710" s="62">
        <v>0</v>
      </c>
      <c r="Y710" s="62">
        <v>0</v>
      </c>
      <c r="Z710" s="62">
        <v>0</v>
      </c>
      <c r="AA710" s="62">
        <v>0</v>
      </c>
      <c r="AB710" s="62">
        <v>0</v>
      </c>
      <c r="AC710" s="62">
        <v>0</v>
      </c>
      <c r="AD710" s="62">
        <v>0</v>
      </c>
      <c r="AE710" s="62">
        <v>130</v>
      </c>
      <c r="AF710" s="62">
        <v>103</v>
      </c>
      <c r="AG710" s="62">
        <v>0</v>
      </c>
      <c r="AH710" s="62">
        <v>0</v>
      </c>
      <c r="AI710" s="62">
        <v>0</v>
      </c>
      <c r="AJ710" s="62" t="s">
        <v>290</v>
      </c>
      <c r="AK710" s="62" t="s">
        <v>290</v>
      </c>
      <c r="AL710" s="62">
        <v>0</v>
      </c>
      <c r="AM710" s="62" t="s">
        <v>290</v>
      </c>
      <c r="AN710" s="62">
        <v>224</v>
      </c>
      <c r="AO710" s="62" t="s">
        <v>290</v>
      </c>
      <c r="AP710" s="62">
        <v>233</v>
      </c>
      <c r="AQ710" s="62">
        <v>15</v>
      </c>
    </row>
    <row r="711" spans="1:43">
      <c r="A711" s="116" t="s">
        <v>3837</v>
      </c>
      <c r="B711" s="117" t="s">
        <v>439</v>
      </c>
      <c r="C711" s="117" t="s">
        <v>7128</v>
      </c>
      <c r="D711" s="117" t="s">
        <v>3839</v>
      </c>
      <c r="E711" s="117" t="s">
        <v>3788</v>
      </c>
      <c r="F711" s="62" t="s">
        <v>288</v>
      </c>
      <c r="G711" s="117" t="s">
        <v>7129</v>
      </c>
      <c r="H711" s="117" t="s">
        <v>7130</v>
      </c>
      <c r="I711" s="117" t="s">
        <v>190</v>
      </c>
      <c r="J711" s="62">
        <v>11</v>
      </c>
      <c r="K711" s="62">
        <v>0</v>
      </c>
      <c r="L711" s="62">
        <v>2</v>
      </c>
      <c r="M711" s="62">
        <v>13</v>
      </c>
      <c r="N711" s="62">
        <v>163</v>
      </c>
      <c r="O711" s="62">
        <v>23</v>
      </c>
      <c r="P711" s="62">
        <v>26</v>
      </c>
      <c r="Q711" s="62">
        <v>24</v>
      </c>
      <c r="R711" s="62">
        <v>23</v>
      </c>
      <c r="S711" s="62">
        <v>20</v>
      </c>
      <c r="T711" s="62">
        <v>15</v>
      </c>
      <c r="U711" s="62">
        <v>10</v>
      </c>
      <c r="V711" s="62">
        <v>11</v>
      </c>
      <c r="W711" s="62">
        <v>13</v>
      </c>
      <c r="X711" s="62">
        <v>0</v>
      </c>
      <c r="Y711" s="62">
        <v>0</v>
      </c>
      <c r="Z711" s="62">
        <v>0</v>
      </c>
      <c r="AA711" s="62">
        <v>0</v>
      </c>
      <c r="AB711" s="62">
        <v>0</v>
      </c>
      <c r="AC711" s="62">
        <v>0</v>
      </c>
      <c r="AD711" s="62">
        <v>0</v>
      </c>
      <c r="AE711" s="62">
        <v>165</v>
      </c>
      <c r="AF711" s="62">
        <v>163</v>
      </c>
      <c r="AG711" s="62">
        <v>0</v>
      </c>
      <c r="AH711" s="62">
        <v>0</v>
      </c>
      <c r="AI711" s="62">
        <v>0</v>
      </c>
      <c r="AJ711" s="62">
        <v>0</v>
      </c>
      <c r="AK711" s="62" t="s">
        <v>290</v>
      </c>
      <c r="AL711" s="62">
        <v>15</v>
      </c>
      <c r="AM711" s="62">
        <v>0</v>
      </c>
      <c r="AN711" s="62">
        <v>297</v>
      </c>
      <c r="AO711" s="62">
        <v>13</v>
      </c>
      <c r="AP711" s="62">
        <v>328</v>
      </c>
      <c r="AQ711" s="62">
        <v>71</v>
      </c>
    </row>
    <row r="712" spans="1:43">
      <c r="A712" s="116" t="s">
        <v>7131</v>
      </c>
      <c r="B712" s="117" t="s">
        <v>3821</v>
      </c>
      <c r="C712" s="117" t="s">
        <v>7132</v>
      </c>
      <c r="D712" s="117" t="s">
        <v>3824</v>
      </c>
      <c r="E712" s="117" t="s">
        <v>3825</v>
      </c>
      <c r="F712" s="62" t="s">
        <v>288</v>
      </c>
      <c r="G712" s="117" t="s">
        <v>7133</v>
      </c>
      <c r="H712" s="117" t="s">
        <v>7134</v>
      </c>
      <c r="I712" s="117" t="s">
        <v>190</v>
      </c>
      <c r="J712" s="62">
        <v>5.5</v>
      </c>
      <c r="K712" s="62">
        <v>2.5</v>
      </c>
      <c r="L712" s="62">
        <v>3.5</v>
      </c>
      <c r="M712" s="62">
        <v>11.5</v>
      </c>
      <c r="N712" s="62">
        <v>24</v>
      </c>
      <c r="O712" s="62" t="s">
        <v>290</v>
      </c>
      <c r="P712" s="62" t="s">
        <v>290</v>
      </c>
      <c r="Q712" s="62" t="s">
        <v>290</v>
      </c>
      <c r="R712" s="62" t="s">
        <v>290</v>
      </c>
      <c r="S712" s="62" t="s">
        <v>290</v>
      </c>
      <c r="T712" s="62" t="s">
        <v>290</v>
      </c>
      <c r="U712" s="62" t="s">
        <v>290</v>
      </c>
      <c r="V712" s="62" t="s">
        <v>290</v>
      </c>
      <c r="W712" s="62" t="s">
        <v>290</v>
      </c>
      <c r="X712" s="62" t="s">
        <v>290</v>
      </c>
      <c r="Y712" s="62">
        <v>0</v>
      </c>
      <c r="Z712" s="62">
        <v>0</v>
      </c>
      <c r="AA712" s="62">
        <v>0</v>
      </c>
      <c r="AB712" s="62">
        <v>0</v>
      </c>
      <c r="AC712" s="62">
        <v>0</v>
      </c>
      <c r="AD712" s="62">
        <v>0</v>
      </c>
      <c r="AE712" s="62">
        <v>25</v>
      </c>
      <c r="AF712" s="62">
        <v>44</v>
      </c>
      <c r="AG712" s="62">
        <v>0</v>
      </c>
      <c r="AH712" s="62">
        <v>0</v>
      </c>
      <c r="AI712" s="62">
        <v>0</v>
      </c>
      <c r="AJ712" s="62">
        <v>0</v>
      </c>
      <c r="AK712" s="62">
        <v>47</v>
      </c>
      <c r="AL712" s="62" t="s">
        <v>290</v>
      </c>
      <c r="AM712" s="62">
        <v>0</v>
      </c>
      <c r="AN712" s="62" t="s">
        <v>290</v>
      </c>
      <c r="AO712" s="62" t="s">
        <v>290</v>
      </c>
      <c r="AP712" s="62">
        <v>69</v>
      </c>
      <c r="AQ712" s="62">
        <v>48</v>
      </c>
    </row>
    <row r="713" spans="1:43">
      <c r="A713" s="116" t="s">
        <v>3840</v>
      </c>
      <c r="B713" s="117" t="s">
        <v>3841</v>
      </c>
      <c r="C713" s="117" t="s">
        <v>7135</v>
      </c>
      <c r="D713" s="117" t="s">
        <v>3844</v>
      </c>
      <c r="E713" s="117" t="s">
        <v>3798</v>
      </c>
      <c r="F713" s="62" t="s">
        <v>288</v>
      </c>
      <c r="G713" s="117" t="s">
        <v>7136</v>
      </c>
      <c r="H713" s="117" t="s">
        <v>7137</v>
      </c>
      <c r="I713" s="117" t="s">
        <v>190</v>
      </c>
      <c r="J713" s="62">
        <v>13</v>
      </c>
      <c r="K713" s="62">
        <v>7.5</v>
      </c>
      <c r="L713" s="62">
        <v>1</v>
      </c>
      <c r="M713" s="62">
        <v>21.5</v>
      </c>
      <c r="N713" s="62">
        <v>40</v>
      </c>
      <c r="O713" s="62">
        <v>24</v>
      </c>
      <c r="P713" s="62">
        <v>25</v>
      </c>
      <c r="Q713" s="62">
        <v>16</v>
      </c>
      <c r="R713" s="62">
        <v>21</v>
      </c>
      <c r="S713" s="62">
        <v>21</v>
      </c>
      <c r="T713" s="62">
        <v>22</v>
      </c>
      <c r="U713" s="62">
        <v>18</v>
      </c>
      <c r="V713" s="62">
        <v>20</v>
      </c>
      <c r="W713" s="62">
        <v>19</v>
      </c>
      <c r="X713" s="62">
        <v>0</v>
      </c>
      <c r="Y713" s="62">
        <v>0</v>
      </c>
      <c r="Z713" s="62">
        <v>0</v>
      </c>
      <c r="AA713" s="62">
        <v>0</v>
      </c>
      <c r="AB713" s="62">
        <v>0</v>
      </c>
      <c r="AC713" s="62">
        <v>0</v>
      </c>
      <c r="AD713" s="62">
        <v>0</v>
      </c>
      <c r="AE713" s="62">
        <v>131</v>
      </c>
      <c r="AF713" s="62">
        <v>95</v>
      </c>
      <c r="AG713" s="62">
        <v>0</v>
      </c>
      <c r="AH713" s="62">
        <v>0</v>
      </c>
      <c r="AI713" s="62">
        <v>0</v>
      </c>
      <c r="AJ713" s="62" t="s">
        <v>290</v>
      </c>
      <c r="AK713" s="62" t="s">
        <v>290</v>
      </c>
      <c r="AL713" s="62">
        <v>0</v>
      </c>
      <c r="AM713" s="62">
        <v>0</v>
      </c>
      <c r="AN713" s="62">
        <v>197</v>
      </c>
      <c r="AO713" s="62">
        <v>24</v>
      </c>
      <c r="AP713" s="62">
        <v>226</v>
      </c>
      <c r="AQ713" s="62" t="s">
        <v>290</v>
      </c>
    </row>
    <row r="714" spans="1:43">
      <c r="A714" s="116" t="s">
        <v>3845</v>
      </c>
      <c r="B714" s="117" t="s">
        <v>2699</v>
      </c>
      <c r="C714" s="117" t="s">
        <v>7138</v>
      </c>
      <c r="D714" s="117" t="s">
        <v>3848</v>
      </c>
      <c r="E714" s="117" t="s">
        <v>3759</v>
      </c>
      <c r="F714" s="62" t="s">
        <v>288</v>
      </c>
      <c r="G714" s="117" t="s">
        <v>7139</v>
      </c>
      <c r="H714" s="117" t="s">
        <v>7140</v>
      </c>
      <c r="I714" s="117" t="s">
        <v>190</v>
      </c>
      <c r="J714" s="62">
        <v>19</v>
      </c>
      <c r="K714" s="62">
        <v>7</v>
      </c>
      <c r="L714" s="62">
        <v>2</v>
      </c>
      <c r="M714" s="62">
        <v>28</v>
      </c>
      <c r="N714" s="62">
        <v>38</v>
      </c>
      <c r="O714" s="62">
        <v>26</v>
      </c>
      <c r="P714" s="62">
        <v>25</v>
      </c>
      <c r="Q714" s="62">
        <v>31</v>
      </c>
      <c r="R714" s="62">
        <v>29</v>
      </c>
      <c r="S714" s="62">
        <v>29</v>
      </c>
      <c r="T714" s="62">
        <v>24</v>
      </c>
      <c r="U714" s="62">
        <v>0</v>
      </c>
      <c r="V714" s="62">
        <v>0</v>
      </c>
      <c r="W714" s="62">
        <v>0</v>
      </c>
      <c r="X714" s="62">
        <v>0</v>
      </c>
      <c r="Y714" s="62">
        <v>0</v>
      </c>
      <c r="Z714" s="62">
        <v>0</v>
      </c>
      <c r="AA714" s="62">
        <v>0</v>
      </c>
      <c r="AB714" s="62">
        <v>0</v>
      </c>
      <c r="AC714" s="62">
        <v>0</v>
      </c>
      <c r="AD714" s="62">
        <v>0</v>
      </c>
      <c r="AE714" s="62">
        <v>96</v>
      </c>
      <c r="AF714" s="62">
        <v>106</v>
      </c>
      <c r="AG714" s="62">
        <v>0</v>
      </c>
      <c r="AH714" s="62">
        <v>0</v>
      </c>
      <c r="AI714" s="62">
        <v>0</v>
      </c>
      <c r="AJ714" s="62" t="s">
        <v>290</v>
      </c>
      <c r="AK714" s="62" t="s">
        <v>290</v>
      </c>
      <c r="AL714" s="62" t="s">
        <v>290</v>
      </c>
      <c r="AM714" s="62">
        <v>0</v>
      </c>
      <c r="AN714" s="62">
        <v>180</v>
      </c>
      <c r="AO714" s="62" t="s">
        <v>290</v>
      </c>
      <c r="AP714" s="62">
        <v>202</v>
      </c>
      <c r="AQ714" s="62">
        <v>11</v>
      </c>
    </row>
    <row r="715" spans="1:43">
      <c r="A715" s="116" t="s">
        <v>7141</v>
      </c>
      <c r="B715" s="117" t="s">
        <v>7142</v>
      </c>
      <c r="C715" s="117" t="s">
        <v>7138</v>
      </c>
      <c r="D715" s="117" t="s">
        <v>7143</v>
      </c>
      <c r="E715" s="117" t="s">
        <v>3759</v>
      </c>
      <c r="F715" s="62" t="s">
        <v>288</v>
      </c>
      <c r="G715" s="117" t="s">
        <v>7144</v>
      </c>
      <c r="H715" s="117" t="s">
        <v>7145</v>
      </c>
      <c r="I715" s="117" t="s">
        <v>190</v>
      </c>
      <c r="J715" s="62">
        <v>10</v>
      </c>
      <c r="K715" s="62">
        <v>1</v>
      </c>
      <c r="L715" s="62">
        <v>2</v>
      </c>
      <c r="M715" s="62">
        <v>13</v>
      </c>
      <c r="N715" s="62">
        <v>0</v>
      </c>
      <c r="O715" s="62">
        <v>0</v>
      </c>
      <c r="P715" s="62">
        <v>0</v>
      </c>
      <c r="Q715" s="62">
        <v>0</v>
      </c>
      <c r="R715" s="62">
        <v>0</v>
      </c>
      <c r="S715" s="62">
        <v>0</v>
      </c>
      <c r="T715" s="62">
        <v>0</v>
      </c>
      <c r="U715" s="62">
        <v>36</v>
      </c>
      <c r="V715" s="62">
        <v>28</v>
      </c>
      <c r="W715" s="62">
        <v>28</v>
      </c>
      <c r="X715" s="62">
        <v>0</v>
      </c>
      <c r="Y715" s="62">
        <v>0</v>
      </c>
      <c r="Z715" s="62">
        <v>0</v>
      </c>
      <c r="AA715" s="62">
        <v>0</v>
      </c>
      <c r="AB715" s="62">
        <v>0</v>
      </c>
      <c r="AC715" s="62">
        <v>0</v>
      </c>
      <c r="AD715" s="62">
        <v>0</v>
      </c>
      <c r="AE715" s="62">
        <v>48</v>
      </c>
      <c r="AF715" s="62">
        <v>44</v>
      </c>
      <c r="AG715" s="62">
        <v>0</v>
      </c>
      <c r="AH715" s="62">
        <v>0</v>
      </c>
      <c r="AI715" s="62">
        <v>0</v>
      </c>
      <c r="AJ715" s="62">
        <v>0</v>
      </c>
      <c r="AK715" s="62">
        <v>0</v>
      </c>
      <c r="AL715" s="62" t="s">
        <v>290</v>
      </c>
      <c r="AM715" s="62">
        <v>0</v>
      </c>
      <c r="AN715" s="62">
        <v>87</v>
      </c>
      <c r="AO715" s="62" t="s">
        <v>290</v>
      </c>
      <c r="AP715" s="62">
        <v>92</v>
      </c>
      <c r="AQ715" s="62">
        <v>11</v>
      </c>
    </row>
    <row r="716" spans="1:43">
      <c r="A716" s="116" t="s">
        <v>3849</v>
      </c>
      <c r="B716" s="117" t="s">
        <v>3850</v>
      </c>
      <c r="C716" s="117" t="s">
        <v>7146</v>
      </c>
      <c r="D716" s="117" t="s">
        <v>3853</v>
      </c>
      <c r="E716" s="117" t="s">
        <v>3803</v>
      </c>
      <c r="F716" s="62" t="s">
        <v>288</v>
      </c>
      <c r="G716" s="117" t="s">
        <v>7147</v>
      </c>
      <c r="H716" s="117" t="s">
        <v>7148</v>
      </c>
      <c r="I716" s="117" t="s">
        <v>190</v>
      </c>
      <c r="J716" s="62">
        <v>8</v>
      </c>
      <c r="K716" s="62">
        <v>0</v>
      </c>
      <c r="L716" s="62">
        <v>2</v>
      </c>
      <c r="M716" s="62">
        <v>10</v>
      </c>
      <c r="N716" s="62">
        <v>22</v>
      </c>
      <c r="O716" s="62" t="s">
        <v>290</v>
      </c>
      <c r="P716" s="62" t="s">
        <v>290</v>
      </c>
      <c r="Q716" s="62" t="s">
        <v>290</v>
      </c>
      <c r="R716" s="62" t="s">
        <v>290</v>
      </c>
      <c r="S716" s="62" t="s">
        <v>290</v>
      </c>
      <c r="T716" s="62">
        <v>0</v>
      </c>
      <c r="U716" s="62" t="s">
        <v>290</v>
      </c>
      <c r="V716" s="62">
        <v>0</v>
      </c>
      <c r="W716" s="62">
        <v>0</v>
      </c>
      <c r="X716" s="62">
        <v>0</v>
      </c>
      <c r="Y716" s="62">
        <v>0</v>
      </c>
      <c r="Z716" s="62">
        <v>0</v>
      </c>
      <c r="AA716" s="62">
        <v>0</v>
      </c>
      <c r="AB716" s="62">
        <v>0</v>
      </c>
      <c r="AC716" s="62">
        <v>0</v>
      </c>
      <c r="AD716" s="62">
        <v>0</v>
      </c>
      <c r="AE716" s="62">
        <v>26</v>
      </c>
      <c r="AF716" s="62">
        <v>23</v>
      </c>
      <c r="AG716" s="62">
        <v>0</v>
      </c>
      <c r="AH716" s="62">
        <v>0</v>
      </c>
      <c r="AI716" s="62">
        <v>0</v>
      </c>
      <c r="AJ716" s="62" t="s">
        <v>290</v>
      </c>
      <c r="AK716" s="62" t="s">
        <v>290</v>
      </c>
      <c r="AL716" s="62" t="s">
        <v>290</v>
      </c>
      <c r="AM716" s="62">
        <v>0</v>
      </c>
      <c r="AN716" s="62">
        <v>34</v>
      </c>
      <c r="AO716" s="62" t="s">
        <v>290</v>
      </c>
      <c r="AP716" s="62">
        <v>49</v>
      </c>
      <c r="AQ716" s="62" t="s">
        <v>290</v>
      </c>
    </row>
    <row r="717" spans="1:43">
      <c r="A717" s="116" t="s">
        <v>3854</v>
      </c>
      <c r="B717" s="117" t="s">
        <v>3855</v>
      </c>
      <c r="C717" s="117" t="s">
        <v>7149</v>
      </c>
      <c r="D717" s="117" t="s">
        <v>3857</v>
      </c>
      <c r="E717" s="117" t="s">
        <v>3772</v>
      </c>
      <c r="F717" s="62" t="s">
        <v>288</v>
      </c>
      <c r="G717" s="117" t="s">
        <v>7150</v>
      </c>
      <c r="H717" s="117" t="s">
        <v>7151</v>
      </c>
      <c r="I717" s="117" t="s">
        <v>190</v>
      </c>
      <c r="J717" s="62">
        <v>27</v>
      </c>
      <c r="K717" s="62">
        <v>10</v>
      </c>
      <c r="L717" s="62">
        <v>2</v>
      </c>
      <c r="M717" s="62">
        <v>39</v>
      </c>
      <c r="N717" s="62">
        <v>79</v>
      </c>
      <c r="O717" s="62">
        <v>34</v>
      </c>
      <c r="P717" s="62">
        <v>31</v>
      </c>
      <c r="Q717" s="62">
        <v>30</v>
      </c>
      <c r="R717" s="62">
        <v>28</v>
      </c>
      <c r="S717" s="62">
        <v>25</v>
      </c>
      <c r="T717" s="62">
        <v>28</v>
      </c>
      <c r="U717" s="62">
        <v>25</v>
      </c>
      <c r="V717" s="62">
        <v>26</v>
      </c>
      <c r="W717" s="62">
        <v>17</v>
      </c>
      <c r="X717" s="62">
        <v>0</v>
      </c>
      <c r="Y717" s="62">
        <v>0</v>
      </c>
      <c r="Z717" s="62">
        <v>0</v>
      </c>
      <c r="AA717" s="62">
        <v>0</v>
      </c>
      <c r="AB717" s="62">
        <v>0</v>
      </c>
      <c r="AC717" s="62">
        <v>0</v>
      </c>
      <c r="AD717" s="62">
        <v>0</v>
      </c>
      <c r="AE717" s="62">
        <v>186</v>
      </c>
      <c r="AF717" s="62">
        <v>137</v>
      </c>
      <c r="AG717" s="62">
        <v>0</v>
      </c>
      <c r="AH717" s="62">
        <v>0</v>
      </c>
      <c r="AI717" s="62">
        <v>0</v>
      </c>
      <c r="AJ717" s="62" t="s">
        <v>290</v>
      </c>
      <c r="AK717" s="62" t="s">
        <v>290</v>
      </c>
      <c r="AL717" s="62" t="s">
        <v>290</v>
      </c>
      <c r="AM717" s="62">
        <v>0</v>
      </c>
      <c r="AN717" s="62">
        <v>311</v>
      </c>
      <c r="AO717" s="62" t="s">
        <v>290</v>
      </c>
      <c r="AP717" s="62">
        <v>323</v>
      </c>
      <c r="AQ717" s="62">
        <v>11</v>
      </c>
    </row>
    <row r="718" spans="1:43">
      <c r="A718" s="116" t="s">
        <v>3858</v>
      </c>
      <c r="B718" s="117" t="s">
        <v>3859</v>
      </c>
      <c r="C718" s="117" t="s">
        <v>7152</v>
      </c>
      <c r="D718" s="117" t="s">
        <v>3862</v>
      </c>
      <c r="E718" s="117" t="s">
        <v>3798</v>
      </c>
      <c r="F718" s="62" t="s">
        <v>288</v>
      </c>
      <c r="G718" s="117" t="s">
        <v>7153</v>
      </c>
      <c r="H718" s="117" t="s">
        <v>7154</v>
      </c>
      <c r="I718" s="117" t="s">
        <v>190</v>
      </c>
      <c r="J718" s="62">
        <v>12.5</v>
      </c>
      <c r="K718" s="62">
        <v>4.5</v>
      </c>
      <c r="L718" s="62">
        <v>4</v>
      </c>
      <c r="M718" s="62">
        <v>21</v>
      </c>
      <c r="N718" s="62">
        <v>0</v>
      </c>
      <c r="O718" s="62">
        <v>0</v>
      </c>
      <c r="P718" s="62">
        <v>0</v>
      </c>
      <c r="Q718" s="62">
        <v>0</v>
      </c>
      <c r="R718" s="62">
        <v>0</v>
      </c>
      <c r="S718" s="62">
        <v>0</v>
      </c>
      <c r="T718" s="62">
        <v>0</v>
      </c>
      <c r="U718" s="62">
        <v>0</v>
      </c>
      <c r="V718" s="62">
        <v>0</v>
      </c>
      <c r="W718" s="62">
        <v>0</v>
      </c>
      <c r="X718" s="62">
        <v>54</v>
      </c>
      <c r="Y718" s="62">
        <v>61</v>
      </c>
      <c r="Z718" s="62">
        <v>52</v>
      </c>
      <c r="AA718" s="62">
        <v>49</v>
      </c>
      <c r="AB718" s="62">
        <v>0</v>
      </c>
      <c r="AC718" s="62">
        <v>0</v>
      </c>
      <c r="AD718" s="62">
        <v>0</v>
      </c>
      <c r="AE718" s="62">
        <v>99</v>
      </c>
      <c r="AF718" s="62">
        <v>117</v>
      </c>
      <c r="AG718" s="62">
        <v>27</v>
      </c>
      <c r="AH718" s="62">
        <v>21</v>
      </c>
      <c r="AI718" s="62">
        <v>0</v>
      </c>
      <c r="AJ718" s="62" t="s">
        <v>290</v>
      </c>
      <c r="AK718" s="62">
        <v>20</v>
      </c>
      <c r="AL718" s="62" t="s">
        <v>290</v>
      </c>
      <c r="AM718" s="62">
        <v>0</v>
      </c>
      <c r="AN718" s="62">
        <v>180</v>
      </c>
      <c r="AO718" s="62" t="s">
        <v>290</v>
      </c>
      <c r="AP718" s="62">
        <v>216</v>
      </c>
      <c r="AQ718" s="62">
        <v>27</v>
      </c>
    </row>
    <row r="719" spans="1:43">
      <c r="A719" s="116" t="s">
        <v>3863</v>
      </c>
      <c r="B719" s="117" t="s">
        <v>3864</v>
      </c>
      <c r="C719" s="117" t="s">
        <v>7155</v>
      </c>
      <c r="D719" s="117" t="s">
        <v>3867</v>
      </c>
      <c r="E719" s="117" t="s">
        <v>3813</v>
      </c>
      <c r="F719" s="62" t="s">
        <v>288</v>
      </c>
      <c r="G719" s="117" t="s">
        <v>7156</v>
      </c>
      <c r="H719" s="117" t="s">
        <v>7157</v>
      </c>
      <c r="I719" s="117" t="s">
        <v>190</v>
      </c>
      <c r="J719" s="62">
        <v>12</v>
      </c>
      <c r="K719" s="62">
        <v>8</v>
      </c>
      <c r="L719" s="62">
        <v>6</v>
      </c>
      <c r="M719" s="62">
        <v>26</v>
      </c>
      <c r="N719" s="62">
        <v>42</v>
      </c>
      <c r="O719" s="62">
        <v>20</v>
      </c>
      <c r="P719" s="62">
        <v>17</v>
      </c>
      <c r="Q719" s="62">
        <v>19</v>
      </c>
      <c r="R719" s="62">
        <v>27</v>
      </c>
      <c r="S719" s="62">
        <v>25</v>
      </c>
      <c r="T719" s="62">
        <v>25</v>
      </c>
      <c r="U719" s="62">
        <v>20</v>
      </c>
      <c r="V719" s="62">
        <v>29</v>
      </c>
      <c r="W719" s="62">
        <v>15</v>
      </c>
      <c r="X719" s="62">
        <v>0</v>
      </c>
      <c r="Y719" s="62">
        <v>0</v>
      </c>
      <c r="Z719" s="62">
        <v>0</v>
      </c>
      <c r="AA719" s="62">
        <v>0</v>
      </c>
      <c r="AB719" s="62">
        <v>0</v>
      </c>
      <c r="AC719" s="62">
        <v>0</v>
      </c>
      <c r="AD719" s="62">
        <v>0</v>
      </c>
      <c r="AE719" s="62">
        <v>115</v>
      </c>
      <c r="AF719" s="62">
        <v>124</v>
      </c>
      <c r="AG719" s="62">
        <v>0</v>
      </c>
      <c r="AH719" s="62">
        <v>0</v>
      </c>
      <c r="AI719" s="62">
        <v>0</v>
      </c>
      <c r="AJ719" s="62" t="s">
        <v>290</v>
      </c>
      <c r="AK719" s="62" t="s">
        <v>290</v>
      </c>
      <c r="AL719" s="62" t="s">
        <v>290</v>
      </c>
      <c r="AM719" s="62">
        <v>0</v>
      </c>
      <c r="AN719" s="62">
        <v>222</v>
      </c>
      <c r="AO719" s="62" t="s">
        <v>290</v>
      </c>
      <c r="AP719" s="62">
        <v>239</v>
      </c>
      <c r="AQ719" s="62">
        <v>0</v>
      </c>
    </row>
    <row r="720" spans="1:43">
      <c r="A720" s="116" t="s">
        <v>3868</v>
      </c>
      <c r="B720" s="117" t="s">
        <v>3869</v>
      </c>
      <c r="C720" s="117" t="s">
        <v>7158</v>
      </c>
      <c r="D720" s="117" t="s">
        <v>3871</v>
      </c>
      <c r="E720" s="117" t="s">
        <v>3766</v>
      </c>
      <c r="F720" s="62" t="s">
        <v>288</v>
      </c>
      <c r="G720" s="117" t="s">
        <v>7159</v>
      </c>
      <c r="H720" s="117" t="s">
        <v>7160</v>
      </c>
      <c r="I720" s="117" t="s">
        <v>190</v>
      </c>
      <c r="J720" s="62">
        <v>24.5</v>
      </c>
      <c r="K720" s="62">
        <v>9</v>
      </c>
      <c r="L720" s="62">
        <v>2</v>
      </c>
      <c r="M720" s="62">
        <v>35.5</v>
      </c>
      <c r="N720" s="62">
        <v>87</v>
      </c>
      <c r="O720" s="62">
        <v>42</v>
      </c>
      <c r="P720" s="62">
        <v>34</v>
      </c>
      <c r="Q720" s="62">
        <v>28</v>
      </c>
      <c r="R720" s="62">
        <v>28</v>
      </c>
      <c r="S720" s="62">
        <v>27</v>
      </c>
      <c r="T720" s="62">
        <v>30</v>
      </c>
      <c r="U720" s="62">
        <v>32</v>
      </c>
      <c r="V720" s="62">
        <v>24</v>
      </c>
      <c r="W720" s="62">
        <v>18</v>
      </c>
      <c r="X720" s="62">
        <v>0</v>
      </c>
      <c r="Y720" s="62">
        <v>0</v>
      </c>
      <c r="Z720" s="62">
        <v>0</v>
      </c>
      <c r="AA720" s="62">
        <v>0</v>
      </c>
      <c r="AB720" s="62">
        <v>0</v>
      </c>
      <c r="AC720" s="62">
        <v>0</v>
      </c>
      <c r="AD720" s="62">
        <v>0</v>
      </c>
      <c r="AE720" s="62">
        <v>193</v>
      </c>
      <c r="AF720" s="62">
        <v>157</v>
      </c>
      <c r="AG720" s="62">
        <v>0</v>
      </c>
      <c r="AH720" s="62">
        <v>0</v>
      </c>
      <c r="AI720" s="62" t="s">
        <v>290</v>
      </c>
      <c r="AJ720" s="62">
        <v>11</v>
      </c>
      <c r="AK720" s="62" t="s">
        <v>290</v>
      </c>
      <c r="AL720" s="62">
        <v>0</v>
      </c>
      <c r="AM720" s="62">
        <v>0</v>
      </c>
      <c r="AN720" s="62">
        <v>323</v>
      </c>
      <c r="AO720" s="62" t="s">
        <v>290</v>
      </c>
      <c r="AP720" s="62">
        <v>350</v>
      </c>
      <c r="AQ720" s="62">
        <v>39</v>
      </c>
    </row>
    <row r="721" spans="1:43">
      <c r="A721" s="116" t="s">
        <v>3872</v>
      </c>
      <c r="B721" s="117" t="s">
        <v>3873</v>
      </c>
      <c r="C721" s="117" t="s">
        <v>7161</v>
      </c>
      <c r="D721" s="117" t="s">
        <v>3875</v>
      </c>
      <c r="E721" s="117" t="s">
        <v>3759</v>
      </c>
      <c r="F721" s="62" t="s">
        <v>288</v>
      </c>
      <c r="G721" s="117" t="s">
        <v>7162</v>
      </c>
      <c r="H721" s="117" t="s">
        <v>7163</v>
      </c>
      <c r="I721" s="117" t="s">
        <v>190</v>
      </c>
      <c r="J721" s="62">
        <v>3</v>
      </c>
      <c r="K721" s="62">
        <v>2</v>
      </c>
      <c r="L721" s="62">
        <v>1</v>
      </c>
      <c r="M721" s="62">
        <v>6</v>
      </c>
      <c r="N721" s="62">
        <v>0</v>
      </c>
      <c r="O721" s="62" t="s">
        <v>290</v>
      </c>
      <c r="P721" s="62" t="s">
        <v>290</v>
      </c>
      <c r="Q721" s="62" t="s">
        <v>290</v>
      </c>
      <c r="R721" s="62" t="s">
        <v>290</v>
      </c>
      <c r="S721" s="62" t="s">
        <v>290</v>
      </c>
      <c r="T721" s="62" t="s">
        <v>290</v>
      </c>
      <c r="U721" s="62">
        <v>0</v>
      </c>
      <c r="V721" s="62" t="s">
        <v>290</v>
      </c>
      <c r="W721" s="62" t="s">
        <v>290</v>
      </c>
      <c r="X721" s="62" t="s">
        <v>290</v>
      </c>
      <c r="Y721" s="62" t="s">
        <v>290</v>
      </c>
      <c r="Z721" s="62" t="s">
        <v>290</v>
      </c>
      <c r="AA721" s="62">
        <v>0</v>
      </c>
      <c r="AB721" s="62">
        <v>0</v>
      </c>
      <c r="AC721" s="62">
        <v>0</v>
      </c>
      <c r="AD721" s="62">
        <v>0</v>
      </c>
      <c r="AE721" s="62">
        <v>10</v>
      </c>
      <c r="AF721" s="62">
        <v>14</v>
      </c>
      <c r="AG721" s="62">
        <v>14</v>
      </c>
      <c r="AH721" s="62">
        <v>10</v>
      </c>
      <c r="AI721" s="62">
        <v>0</v>
      </c>
      <c r="AJ721" s="62">
        <v>0</v>
      </c>
      <c r="AK721" s="62">
        <v>23</v>
      </c>
      <c r="AL721" s="62">
        <v>0</v>
      </c>
      <c r="AM721" s="62">
        <v>0</v>
      </c>
      <c r="AN721" s="62">
        <v>0</v>
      </c>
      <c r="AO721" s="62" t="s">
        <v>290</v>
      </c>
      <c r="AP721" s="62">
        <v>24</v>
      </c>
      <c r="AQ721" s="62">
        <v>24</v>
      </c>
    </row>
    <row r="722" spans="1:43">
      <c r="A722" s="110" t="s">
        <v>3876</v>
      </c>
      <c r="B722" s="117" t="s">
        <v>3877</v>
      </c>
      <c r="C722" s="117" t="s">
        <v>7164</v>
      </c>
      <c r="D722" s="117" t="s">
        <v>3879</v>
      </c>
      <c r="E722" s="117" t="s">
        <v>3880</v>
      </c>
      <c r="F722" s="62" t="s">
        <v>288</v>
      </c>
      <c r="G722" s="117" t="s">
        <v>7165</v>
      </c>
      <c r="H722" s="117" t="s">
        <v>7166</v>
      </c>
      <c r="I722" s="117" t="s">
        <v>190</v>
      </c>
      <c r="J722" s="62">
        <v>20</v>
      </c>
      <c r="K722" s="62">
        <v>12</v>
      </c>
      <c r="L722" s="62">
        <v>1</v>
      </c>
      <c r="M722" s="62">
        <v>33</v>
      </c>
      <c r="N722" s="62">
        <v>0</v>
      </c>
      <c r="O722" s="62">
        <v>0</v>
      </c>
      <c r="P722" s="62">
        <v>0</v>
      </c>
      <c r="Q722" s="62">
        <v>0</v>
      </c>
      <c r="R722" s="62">
        <v>0</v>
      </c>
      <c r="S722" s="62">
        <v>0</v>
      </c>
      <c r="T722" s="62">
        <v>0</v>
      </c>
      <c r="U722" s="62">
        <v>0</v>
      </c>
      <c r="V722" s="62">
        <v>0</v>
      </c>
      <c r="W722" s="62">
        <v>0</v>
      </c>
      <c r="X722" s="62">
        <v>84</v>
      </c>
      <c r="Y722" s="62">
        <v>99</v>
      </c>
      <c r="Z722" s="62">
        <v>80</v>
      </c>
      <c r="AA722" s="62">
        <v>65</v>
      </c>
      <c r="AB722" s="62">
        <v>0</v>
      </c>
      <c r="AC722" s="62">
        <v>0</v>
      </c>
      <c r="AD722" s="62">
        <v>0</v>
      </c>
      <c r="AE722" s="62">
        <v>194</v>
      </c>
      <c r="AF722" s="62">
        <v>134</v>
      </c>
      <c r="AG722" s="62">
        <v>0</v>
      </c>
      <c r="AH722" s="62">
        <v>0</v>
      </c>
      <c r="AI722" s="62" t="s">
        <v>290</v>
      </c>
      <c r="AJ722" s="62">
        <v>11</v>
      </c>
      <c r="AK722" s="62" t="s">
        <v>290</v>
      </c>
      <c r="AL722" s="62">
        <v>14</v>
      </c>
      <c r="AM722" s="62" t="s">
        <v>290</v>
      </c>
      <c r="AN722" s="62">
        <v>290</v>
      </c>
      <c r="AO722" s="62" t="s">
        <v>290</v>
      </c>
      <c r="AP722" s="62">
        <v>328</v>
      </c>
      <c r="AQ722" s="62">
        <v>0</v>
      </c>
    </row>
    <row r="723" spans="1:43">
      <c r="A723" s="116" t="s">
        <v>7167</v>
      </c>
      <c r="B723" s="117" t="s">
        <v>446</v>
      </c>
      <c r="C723" s="117" t="s">
        <v>7168</v>
      </c>
      <c r="D723" s="117" t="s">
        <v>3884</v>
      </c>
      <c r="E723" s="117" t="s">
        <v>3885</v>
      </c>
      <c r="F723" s="62" t="s">
        <v>288</v>
      </c>
      <c r="G723" s="117" t="s">
        <v>3886</v>
      </c>
      <c r="H723" s="117" t="s">
        <v>7169</v>
      </c>
      <c r="I723" s="117" t="s">
        <v>191</v>
      </c>
      <c r="J723" s="62">
        <v>16.5</v>
      </c>
      <c r="K723" s="62">
        <v>9</v>
      </c>
      <c r="L723" s="62">
        <v>3</v>
      </c>
      <c r="M723" s="62">
        <v>28.5</v>
      </c>
      <c r="N723" s="62">
        <v>56</v>
      </c>
      <c r="O723" s="62">
        <v>34</v>
      </c>
      <c r="P723" s="62">
        <v>23</v>
      </c>
      <c r="Q723" s="62">
        <v>22</v>
      </c>
      <c r="R723" s="62">
        <v>20</v>
      </c>
      <c r="S723" s="62">
        <v>26</v>
      </c>
      <c r="T723" s="62">
        <v>22</v>
      </c>
      <c r="U723" s="62">
        <v>29</v>
      </c>
      <c r="V723" s="62">
        <v>22</v>
      </c>
      <c r="W723" s="62">
        <v>22</v>
      </c>
      <c r="X723" s="62">
        <v>0</v>
      </c>
      <c r="Y723" s="62">
        <v>0</v>
      </c>
      <c r="Z723" s="62">
        <v>0</v>
      </c>
      <c r="AA723" s="62">
        <v>0</v>
      </c>
      <c r="AB723" s="62">
        <v>0</v>
      </c>
      <c r="AC723" s="62">
        <v>0</v>
      </c>
      <c r="AD723" s="62">
        <v>0</v>
      </c>
      <c r="AE723" s="62">
        <v>148</v>
      </c>
      <c r="AF723" s="62">
        <v>140</v>
      </c>
      <c r="AG723" s="62">
        <v>0</v>
      </c>
      <c r="AH723" s="62">
        <v>0</v>
      </c>
      <c r="AI723" s="62">
        <v>0</v>
      </c>
      <c r="AJ723" s="62" t="s">
        <v>290</v>
      </c>
      <c r="AK723" s="62" t="s">
        <v>290</v>
      </c>
      <c r="AL723" s="62" t="s">
        <v>290</v>
      </c>
      <c r="AM723" s="62">
        <v>0</v>
      </c>
      <c r="AN723" s="62">
        <v>269</v>
      </c>
      <c r="AO723" s="62" t="s">
        <v>290</v>
      </c>
      <c r="AP723" s="62">
        <v>288</v>
      </c>
      <c r="AQ723" s="62">
        <v>37</v>
      </c>
    </row>
    <row r="724" spans="1:43">
      <c r="A724" s="116" t="s">
        <v>3887</v>
      </c>
      <c r="B724" s="117" t="s">
        <v>3172</v>
      </c>
      <c r="C724" s="117" t="s">
        <v>7170</v>
      </c>
      <c r="D724" s="117" t="s">
        <v>3889</v>
      </c>
      <c r="E724" s="117" t="s">
        <v>3890</v>
      </c>
      <c r="F724" s="62" t="s">
        <v>288</v>
      </c>
      <c r="G724" s="117" t="s">
        <v>7171</v>
      </c>
      <c r="H724" s="117" t="s">
        <v>7172</v>
      </c>
      <c r="I724" s="117" t="s">
        <v>191</v>
      </c>
      <c r="J724" s="62">
        <v>18</v>
      </c>
      <c r="K724" s="62">
        <v>5.5</v>
      </c>
      <c r="L724" s="62">
        <v>2</v>
      </c>
      <c r="M724" s="62">
        <v>25.5</v>
      </c>
      <c r="N724" s="62">
        <v>57</v>
      </c>
      <c r="O724" s="62">
        <v>22</v>
      </c>
      <c r="P724" s="62">
        <v>17</v>
      </c>
      <c r="Q724" s="62">
        <v>21</v>
      </c>
      <c r="R724" s="62">
        <v>21</v>
      </c>
      <c r="S724" s="62">
        <v>18</v>
      </c>
      <c r="T724" s="62">
        <v>18</v>
      </c>
      <c r="U724" s="62">
        <v>21</v>
      </c>
      <c r="V724" s="62">
        <v>12</v>
      </c>
      <c r="W724" s="62">
        <v>15</v>
      </c>
      <c r="X724" s="62">
        <v>0</v>
      </c>
      <c r="Y724" s="62">
        <v>0</v>
      </c>
      <c r="Z724" s="62">
        <v>0</v>
      </c>
      <c r="AA724" s="62">
        <v>0</v>
      </c>
      <c r="AB724" s="62">
        <v>0</v>
      </c>
      <c r="AC724" s="62">
        <v>0</v>
      </c>
      <c r="AD724" s="62">
        <v>0</v>
      </c>
      <c r="AE724" s="62">
        <v>106</v>
      </c>
      <c r="AF724" s="62">
        <v>116</v>
      </c>
      <c r="AG724" s="62">
        <v>0</v>
      </c>
      <c r="AH724" s="62">
        <v>0</v>
      </c>
      <c r="AI724" s="62">
        <v>0</v>
      </c>
      <c r="AJ724" s="62" t="s">
        <v>290</v>
      </c>
      <c r="AK724" s="62">
        <v>0</v>
      </c>
      <c r="AL724" s="62" t="s">
        <v>290</v>
      </c>
      <c r="AM724" s="62" t="s">
        <v>290</v>
      </c>
      <c r="AN724" s="62">
        <v>203</v>
      </c>
      <c r="AO724" s="62">
        <v>12</v>
      </c>
      <c r="AP724" s="62">
        <v>222</v>
      </c>
      <c r="AQ724" s="62">
        <v>49</v>
      </c>
    </row>
    <row r="725" spans="1:43">
      <c r="A725" s="116" t="s">
        <v>3892</v>
      </c>
      <c r="B725" s="117" t="s">
        <v>3893</v>
      </c>
      <c r="C725" s="117" t="s">
        <v>7173</v>
      </c>
      <c r="D725" s="117" t="s">
        <v>3896</v>
      </c>
      <c r="E725" s="117" t="s">
        <v>3897</v>
      </c>
      <c r="F725" s="62" t="s">
        <v>288</v>
      </c>
      <c r="G725" s="117" t="s">
        <v>7174</v>
      </c>
      <c r="H725" s="117" t="s">
        <v>7175</v>
      </c>
      <c r="I725" s="117" t="s">
        <v>191</v>
      </c>
      <c r="J725" s="62">
        <v>15</v>
      </c>
      <c r="K725" s="62">
        <v>7</v>
      </c>
      <c r="L725" s="62">
        <v>1</v>
      </c>
      <c r="M725" s="62">
        <v>23</v>
      </c>
      <c r="N725" s="62">
        <v>30</v>
      </c>
      <c r="O725" s="62">
        <v>18</v>
      </c>
      <c r="P725" s="62">
        <v>20</v>
      </c>
      <c r="Q725" s="62">
        <v>18</v>
      </c>
      <c r="R725" s="62">
        <v>20</v>
      </c>
      <c r="S725" s="62">
        <v>12</v>
      </c>
      <c r="T725" s="62">
        <v>22</v>
      </c>
      <c r="U725" s="62">
        <v>15</v>
      </c>
      <c r="V725" s="62">
        <v>17</v>
      </c>
      <c r="W725" s="62">
        <v>24</v>
      </c>
      <c r="X725" s="62">
        <v>0</v>
      </c>
      <c r="Y725" s="62">
        <v>0</v>
      </c>
      <c r="Z725" s="62">
        <v>0</v>
      </c>
      <c r="AA725" s="62">
        <v>0</v>
      </c>
      <c r="AB725" s="62">
        <v>0</v>
      </c>
      <c r="AC725" s="62">
        <v>0</v>
      </c>
      <c r="AD725" s="62">
        <v>0</v>
      </c>
      <c r="AE725" s="62">
        <v>89</v>
      </c>
      <c r="AF725" s="62">
        <v>107</v>
      </c>
      <c r="AG725" s="62">
        <v>0</v>
      </c>
      <c r="AH725" s="62">
        <v>0</v>
      </c>
      <c r="AI725" s="62" t="s">
        <v>290</v>
      </c>
      <c r="AJ725" s="62">
        <v>17</v>
      </c>
      <c r="AK725" s="62" t="s">
        <v>290</v>
      </c>
      <c r="AL725" s="62" t="s">
        <v>290</v>
      </c>
      <c r="AM725" s="62">
        <v>0</v>
      </c>
      <c r="AN725" s="62">
        <v>150</v>
      </c>
      <c r="AO725" s="62">
        <v>15</v>
      </c>
      <c r="AP725" s="62">
        <v>196</v>
      </c>
      <c r="AQ725" s="62">
        <v>20</v>
      </c>
    </row>
    <row r="726" spans="1:43">
      <c r="A726" s="116" t="s">
        <v>3899</v>
      </c>
      <c r="B726" s="117" t="s">
        <v>3900</v>
      </c>
      <c r="C726" s="117" t="s">
        <v>7176</v>
      </c>
      <c r="D726" s="117" t="s">
        <v>3902</v>
      </c>
      <c r="E726" s="117" t="s">
        <v>3903</v>
      </c>
      <c r="F726" s="62" t="s">
        <v>288</v>
      </c>
      <c r="G726" s="117" t="s">
        <v>7177</v>
      </c>
      <c r="H726" s="117" t="s">
        <v>7178</v>
      </c>
      <c r="I726" s="117" t="s">
        <v>191</v>
      </c>
      <c r="J726" s="62">
        <v>9</v>
      </c>
      <c r="K726" s="62">
        <v>2</v>
      </c>
      <c r="L726" s="62">
        <v>1</v>
      </c>
      <c r="M726" s="62">
        <v>12</v>
      </c>
      <c r="N726" s="62">
        <v>14</v>
      </c>
      <c r="O726" s="62" t="s">
        <v>290</v>
      </c>
      <c r="P726" s="62" t="s">
        <v>290</v>
      </c>
      <c r="Q726" s="62" t="s">
        <v>290</v>
      </c>
      <c r="R726" s="62" t="s">
        <v>290</v>
      </c>
      <c r="S726" s="62" t="s">
        <v>290</v>
      </c>
      <c r="T726" s="62" t="s">
        <v>290</v>
      </c>
      <c r="U726" s="62" t="s">
        <v>290</v>
      </c>
      <c r="V726" s="62" t="s">
        <v>290</v>
      </c>
      <c r="W726" s="62" t="s">
        <v>290</v>
      </c>
      <c r="X726" s="62">
        <v>0</v>
      </c>
      <c r="Y726" s="62">
        <v>0</v>
      </c>
      <c r="Z726" s="62">
        <v>0</v>
      </c>
      <c r="AA726" s="62">
        <v>0</v>
      </c>
      <c r="AB726" s="62">
        <v>0</v>
      </c>
      <c r="AC726" s="62">
        <v>0</v>
      </c>
      <c r="AD726" s="62">
        <v>0</v>
      </c>
      <c r="AE726" s="62">
        <v>26</v>
      </c>
      <c r="AF726" s="62">
        <v>39</v>
      </c>
      <c r="AG726" s="62">
        <v>0</v>
      </c>
      <c r="AH726" s="62">
        <v>0</v>
      </c>
      <c r="AI726" s="62">
        <v>0</v>
      </c>
      <c r="AJ726" s="62">
        <v>0</v>
      </c>
      <c r="AK726" s="62">
        <v>0</v>
      </c>
      <c r="AL726" s="62">
        <v>13</v>
      </c>
      <c r="AM726" s="62">
        <v>0</v>
      </c>
      <c r="AN726" s="62">
        <v>42</v>
      </c>
      <c r="AO726" s="62">
        <v>10</v>
      </c>
      <c r="AP726" s="62">
        <v>65</v>
      </c>
      <c r="AQ726" s="62">
        <v>22</v>
      </c>
    </row>
    <row r="727" spans="1:43">
      <c r="A727" s="116" t="s">
        <v>3905</v>
      </c>
      <c r="B727" s="117" t="s">
        <v>3906</v>
      </c>
      <c r="C727" s="117" t="s">
        <v>7179</v>
      </c>
      <c r="D727" s="117" t="s">
        <v>3908</v>
      </c>
      <c r="E727" s="117" t="s">
        <v>191</v>
      </c>
      <c r="F727" s="62" t="s">
        <v>288</v>
      </c>
      <c r="G727" s="117" t="s">
        <v>7180</v>
      </c>
      <c r="H727" s="117" t="s">
        <v>7181</v>
      </c>
      <c r="I727" s="117" t="s">
        <v>191</v>
      </c>
      <c r="J727" s="62">
        <v>14</v>
      </c>
      <c r="K727" s="62">
        <v>7</v>
      </c>
      <c r="L727" s="62">
        <v>2</v>
      </c>
      <c r="M727" s="62">
        <v>23</v>
      </c>
      <c r="N727" s="62">
        <v>61</v>
      </c>
      <c r="O727" s="62">
        <v>30</v>
      </c>
      <c r="P727" s="62">
        <v>20</v>
      </c>
      <c r="Q727" s="62">
        <v>21</v>
      </c>
      <c r="R727" s="62">
        <v>24</v>
      </c>
      <c r="S727" s="62">
        <v>14</v>
      </c>
      <c r="T727" s="62">
        <v>15</v>
      </c>
      <c r="U727" s="62">
        <v>22</v>
      </c>
      <c r="V727" s="62">
        <v>21</v>
      </c>
      <c r="W727" s="62">
        <v>27</v>
      </c>
      <c r="X727" s="62">
        <v>0</v>
      </c>
      <c r="Y727" s="62">
        <v>0</v>
      </c>
      <c r="Z727" s="62">
        <v>0</v>
      </c>
      <c r="AA727" s="62">
        <v>0</v>
      </c>
      <c r="AB727" s="62">
        <v>0</v>
      </c>
      <c r="AC727" s="62">
        <v>0</v>
      </c>
      <c r="AD727" s="62">
        <v>0</v>
      </c>
      <c r="AE727" s="62">
        <v>140</v>
      </c>
      <c r="AF727" s="62">
        <v>115</v>
      </c>
      <c r="AG727" s="62">
        <v>0</v>
      </c>
      <c r="AH727" s="62">
        <v>0</v>
      </c>
      <c r="AI727" s="62">
        <v>0</v>
      </c>
      <c r="AJ727" s="62" t="s">
        <v>290</v>
      </c>
      <c r="AK727" s="62" t="s">
        <v>290</v>
      </c>
      <c r="AL727" s="62">
        <v>23</v>
      </c>
      <c r="AM727" s="62">
        <v>0</v>
      </c>
      <c r="AN727" s="62">
        <v>211</v>
      </c>
      <c r="AO727" s="62">
        <v>11</v>
      </c>
      <c r="AP727" s="62">
        <v>255</v>
      </c>
      <c r="AQ727" s="62">
        <v>0</v>
      </c>
    </row>
    <row r="728" spans="1:43">
      <c r="A728" s="116" t="s">
        <v>4805</v>
      </c>
      <c r="B728" s="117" t="s">
        <v>4806</v>
      </c>
      <c r="C728" s="117" t="s">
        <v>7182</v>
      </c>
      <c r="D728" s="117" t="s">
        <v>4808</v>
      </c>
      <c r="E728" s="117" t="s">
        <v>3885</v>
      </c>
      <c r="F728" s="62" t="s">
        <v>288</v>
      </c>
      <c r="G728" s="117" t="s">
        <v>7183</v>
      </c>
      <c r="H728" s="117" t="s">
        <v>7184</v>
      </c>
      <c r="I728" s="117" t="s">
        <v>191</v>
      </c>
      <c r="J728" s="62">
        <v>2.8</v>
      </c>
      <c r="K728" s="62">
        <v>0</v>
      </c>
      <c r="L728" s="62">
        <v>0.2</v>
      </c>
      <c r="M728" s="62">
        <v>3</v>
      </c>
      <c r="N728" s="62" t="s">
        <v>290</v>
      </c>
      <c r="O728" s="62" t="s">
        <v>290</v>
      </c>
      <c r="P728" s="62" t="s">
        <v>290</v>
      </c>
      <c r="Q728" s="62" t="s">
        <v>290</v>
      </c>
      <c r="R728" s="62" t="s">
        <v>290</v>
      </c>
      <c r="S728" s="62">
        <v>0</v>
      </c>
      <c r="T728" s="62">
        <v>0</v>
      </c>
      <c r="U728" s="62">
        <v>0</v>
      </c>
      <c r="V728" s="62">
        <v>0</v>
      </c>
      <c r="W728" s="62">
        <v>0</v>
      </c>
      <c r="X728" s="62">
        <v>0</v>
      </c>
      <c r="Y728" s="62">
        <v>0</v>
      </c>
      <c r="Z728" s="62">
        <v>0</v>
      </c>
      <c r="AA728" s="62">
        <v>0</v>
      </c>
      <c r="AB728" s="62">
        <v>0</v>
      </c>
      <c r="AC728" s="62">
        <v>0</v>
      </c>
      <c r="AD728" s="62">
        <v>0</v>
      </c>
      <c r="AE728" s="62">
        <v>14</v>
      </c>
      <c r="AF728" s="62" t="s">
        <v>290</v>
      </c>
      <c r="AG728" s="62">
        <v>0</v>
      </c>
      <c r="AH728" s="62">
        <v>0</v>
      </c>
      <c r="AI728" s="62">
        <v>0</v>
      </c>
      <c r="AJ728" s="62">
        <v>0</v>
      </c>
      <c r="AK728" s="62" t="s">
        <v>290</v>
      </c>
      <c r="AL728" s="62" t="s">
        <v>290</v>
      </c>
      <c r="AM728" s="62">
        <v>0</v>
      </c>
      <c r="AN728" s="62" t="s">
        <v>290</v>
      </c>
      <c r="AO728" s="62">
        <v>0</v>
      </c>
      <c r="AP728" s="62">
        <v>17</v>
      </c>
      <c r="AQ728" s="62" t="s">
        <v>290</v>
      </c>
    </row>
    <row r="729" spans="1:43">
      <c r="A729" s="116" t="s">
        <v>3910</v>
      </c>
      <c r="B729" s="117" t="s">
        <v>319</v>
      </c>
      <c r="C729" s="117" t="s">
        <v>7185</v>
      </c>
      <c r="D729" s="117" t="s">
        <v>3913</v>
      </c>
      <c r="E729" s="117" t="s">
        <v>3914</v>
      </c>
      <c r="F729" s="62" t="s">
        <v>288</v>
      </c>
      <c r="G729" s="117" t="s">
        <v>3915</v>
      </c>
      <c r="H729" s="117" t="s">
        <v>7186</v>
      </c>
      <c r="I729" s="117" t="s">
        <v>191</v>
      </c>
      <c r="J729" s="62">
        <v>17</v>
      </c>
      <c r="K729" s="62">
        <v>5</v>
      </c>
      <c r="L729" s="62">
        <v>1</v>
      </c>
      <c r="M729" s="62">
        <v>23</v>
      </c>
      <c r="N729" s="62">
        <v>27</v>
      </c>
      <c r="O729" s="62">
        <v>12</v>
      </c>
      <c r="P729" s="62">
        <v>14</v>
      </c>
      <c r="Q729" s="62">
        <v>17</v>
      </c>
      <c r="R729" s="62">
        <v>12</v>
      </c>
      <c r="S729" s="62">
        <v>15</v>
      </c>
      <c r="T729" s="62">
        <v>18</v>
      </c>
      <c r="U729" s="62">
        <v>13</v>
      </c>
      <c r="V729" s="62">
        <v>11</v>
      </c>
      <c r="W729" s="62">
        <v>14</v>
      </c>
      <c r="X729" s="62">
        <v>0</v>
      </c>
      <c r="Y729" s="62">
        <v>0</v>
      </c>
      <c r="Z729" s="62">
        <v>0</v>
      </c>
      <c r="AA729" s="62">
        <v>0</v>
      </c>
      <c r="AB729" s="62">
        <v>0</v>
      </c>
      <c r="AC729" s="62">
        <v>0</v>
      </c>
      <c r="AD729" s="62">
        <v>0</v>
      </c>
      <c r="AE729" s="62">
        <v>71</v>
      </c>
      <c r="AF729" s="62">
        <v>82</v>
      </c>
      <c r="AG729" s="62">
        <v>0</v>
      </c>
      <c r="AH729" s="62">
        <v>0</v>
      </c>
      <c r="AI729" s="62">
        <v>0</v>
      </c>
      <c r="AJ729" s="62" t="s">
        <v>290</v>
      </c>
      <c r="AK729" s="62">
        <v>0</v>
      </c>
      <c r="AL729" s="62">
        <v>30</v>
      </c>
      <c r="AM729" s="62" t="s">
        <v>290</v>
      </c>
      <c r="AN729" s="62">
        <v>106</v>
      </c>
      <c r="AO729" s="62">
        <v>11</v>
      </c>
      <c r="AP729" s="62">
        <v>153</v>
      </c>
      <c r="AQ729" s="62">
        <v>15</v>
      </c>
    </row>
    <row r="730" spans="1:43">
      <c r="A730" s="116" t="s">
        <v>3916</v>
      </c>
      <c r="B730" s="117" t="s">
        <v>439</v>
      </c>
      <c r="C730" s="117" t="s">
        <v>7187</v>
      </c>
      <c r="D730" s="117" t="s">
        <v>3917</v>
      </c>
      <c r="E730" s="117" t="s">
        <v>3918</v>
      </c>
      <c r="F730" s="62" t="s">
        <v>288</v>
      </c>
      <c r="G730" s="117" t="s">
        <v>7188</v>
      </c>
      <c r="H730" s="117" t="s">
        <v>7189</v>
      </c>
      <c r="I730" s="117" t="s">
        <v>191</v>
      </c>
      <c r="J730" s="62">
        <v>21</v>
      </c>
      <c r="K730" s="62">
        <v>7</v>
      </c>
      <c r="L730" s="62">
        <v>1</v>
      </c>
      <c r="M730" s="62">
        <v>29</v>
      </c>
      <c r="N730" s="62">
        <v>105</v>
      </c>
      <c r="O730" s="62">
        <v>31</v>
      </c>
      <c r="P730" s="62">
        <v>29</v>
      </c>
      <c r="Q730" s="62">
        <v>17</v>
      </c>
      <c r="R730" s="62">
        <v>29</v>
      </c>
      <c r="S730" s="62">
        <v>16</v>
      </c>
      <c r="T730" s="62">
        <v>20</v>
      </c>
      <c r="U730" s="62">
        <v>18</v>
      </c>
      <c r="V730" s="62">
        <v>12</v>
      </c>
      <c r="W730" s="62">
        <v>19</v>
      </c>
      <c r="X730" s="62">
        <v>0</v>
      </c>
      <c r="Y730" s="62">
        <v>0</v>
      </c>
      <c r="Z730" s="62">
        <v>0</v>
      </c>
      <c r="AA730" s="62">
        <v>0</v>
      </c>
      <c r="AB730" s="62">
        <v>0</v>
      </c>
      <c r="AC730" s="62">
        <v>0</v>
      </c>
      <c r="AD730" s="62">
        <v>0</v>
      </c>
      <c r="AE730" s="62">
        <v>152</v>
      </c>
      <c r="AF730" s="62">
        <v>144</v>
      </c>
      <c r="AG730" s="62">
        <v>0</v>
      </c>
      <c r="AH730" s="62">
        <v>0</v>
      </c>
      <c r="AI730" s="62">
        <v>0</v>
      </c>
      <c r="AJ730" s="62" t="s">
        <v>290</v>
      </c>
      <c r="AK730" s="62" t="s">
        <v>290</v>
      </c>
      <c r="AL730" s="62">
        <v>16</v>
      </c>
      <c r="AM730" s="62">
        <v>0</v>
      </c>
      <c r="AN730" s="62">
        <v>268</v>
      </c>
      <c r="AO730" s="62" t="s">
        <v>290</v>
      </c>
      <c r="AP730" s="62">
        <v>296</v>
      </c>
      <c r="AQ730" s="62">
        <v>12</v>
      </c>
    </row>
    <row r="731" spans="1:43">
      <c r="A731" s="116" t="s">
        <v>3920</v>
      </c>
      <c r="B731" s="117" t="s">
        <v>3921</v>
      </c>
      <c r="C731" s="117" t="s">
        <v>7190</v>
      </c>
      <c r="D731" s="117" t="s">
        <v>3923</v>
      </c>
      <c r="E731" s="117" t="s">
        <v>3914</v>
      </c>
      <c r="F731" s="62" t="s">
        <v>288</v>
      </c>
      <c r="G731" s="117" t="s">
        <v>7191</v>
      </c>
      <c r="H731" s="117" t="s">
        <v>7192</v>
      </c>
      <c r="I731" s="117" t="s">
        <v>191</v>
      </c>
      <c r="J731" s="62">
        <v>20.7</v>
      </c>
      <c r="K731" s="62">
        <v>13.1</v>
      </c>
      <c r="L731" s="62">
        <v>5.7</v>
      </c>
      <c r="M731" s="62">
        <v>39.5</v>
      </c>
      <c r="N731" s="62">
        <v>0</v>
      </c>
      <c r="O731" s="62">
        <v>0</v>
      </c>
      <c r="P731" s="62">
        <v>0</v>
      </c>
      <c r="Q731" s="62">
        <v>0</v>
      </c>
      <c r="R731" s="62">
        <v>0</v>
      </c>
      <c r="S731" s="62">
        <v>0</v>
      </c>
      <c r="T731" s="62">
        <v>0</v>
      </c>
      <c r="U731" s="62">
        <v>0</v>
      </c>
      <c r="V731" s="62">
        <v>0</v>
      </c>
      <c r="W731" s="62">
        <v>0</v>
      </c>
      <c r="X731" s="62">
        <v>64</v>
      </c>
      <c r="Y731" s="62">
        <v>57</v>
      </c>
      <c r="Z731" s="62">
        <v>78</v>
      </c>
      <c r="AA731" s="62">
        <v>66</v>
      </c>
      <c r="AB731" s="62">
        <v>0</v>
      </c>
      <c r="AC731" s="62">
        <v>0</v>
      </c>
      <c r="AD731" s="62">
        <v>0</v>
      </c>
      <c r="AE731" s="62">
        <v>145</v>
      </c>
      <c r="AF731" s="62">
        <v>153</v>
      </c>
      <c r="AG731" s="62">
        <v>39</v>
      </c>
      <c r="AH731" s="62">
        <v>37</v>
      </c>
      <c r="AI731" s="62" t="s">
        <v>290</v>
      </c>
      <c r="AJ731" s="62" t="s">
        <v>290</v>
      </c>
      <c r="AK731" s="62" t="s">
        <v>290</v>
      </c>
      <c r="AL731" s="62">
        <v>27</v>
      </c>
      <c r="AM731" s="62">
        <v>0</v>
      </c>
      <c r="AN731" s="62">
        <v>253</v>
      </c>
      <c r="AO731" s="62" t="s">
        <v>290</v>
      </c>
      <c r="AP731" s="62">
        <v>298</v>
      </c>
      <c r="AQ731" s="62">
        <v>19</v>
      </c>
    </row>
    <row r="732" spans="1:43">
      <c r="A732" s="116" t="s">
        <v>3924</v>
      </c>
      <c r="B732" s="117" t="s">
        <v>3925</v>
      </c>
      <c r="C732" s="117" t="s">
        <v>7193</v>
      </c>
      <c r="D732" s="117" t="s">
        <v>3927</v>
      </c>
      <c r="E732" s="117" t="s">
        <v>3885</v>
      </c>
      <c r="F732" s="62" t="s">
        <v>288</v>
      </c>
      <c r="G732" s="117" t="s">
        <v>7194</v>
      </c>
      <c r="H732" s="117" t="s">
        <v>7195</v>
      </c>
      <c r="I732" s="117" t="s">
        <v>191</v>
      </c>
      <c r="J732" s="62">
        <v>23</v>
      </c>
      <c r="K732" s="62">
        <v>4</v>
      </c>
      <c r="L732" s="62">
        <v>3</v>
      </c>
      <c r="M732" s="62">
        <v>30</v>
      </c>
      <c r="N732" s="62">
        <v>42</v>
      </c>
      <c r="O732" s="62">
        <v>15</v>
      </c>
      <c r="P732" s="62">
        <v>15</v>
      </c>
      <c r="Q732" s="62">
        <v>22</v>
      </c>
      <c r="R732" s="62">
        <v>22</v>
      </c>
      <c r="S732" s="62">
        <v>22</v>
      </c>
      <c r="T732" s="62">
        <v>18</v>
      </c>
      <c r="U732" s="62">
        <v>16</v>
      </c>
      <c r="V732" s="62">
        <v>23</v>
      </c>
      <c r="W732" s="62">
        <v>18</v>
      </c>
      <c r="X732" s="62">
        <v>0</v>
      </c>
      <c r="Y732" s="62">
        <v>0</v>
      </c>
      <c r="Z732" s="62">
        <v>0</v>
      </c>
      <c r="AA732" s="62">
        <v>0</v>
      </c>
      <c r="AB732" s="62">
        <v>0</v>
      </c>
      <c r="AC732" s="62">
        <v>0</v>
      </c>
      <c r="AD732" s="62">
        <v>0</v>
      </c>
      <c r="AE732" s="62">
        <v>97</v>
      </c>
      <c r="AF732" s="62">
        <v>116</v>
      </c>
      <c r="AG732" s="62">
        <v>0</v>
      </c>
      <c r="AH732" s="62">
        <v>0</v>
      </c>
      <c r="AI732" s="62">
        <v>0</v>
      </c>
      <c r="AJ732" s="62">
        <v>0</v>
      </c>
      <c r="AK732" s="62" t="s">
        <v>290</v>
      </c>
      <c r="AL732" s="62">
        <v>21</v>
      </c>
      <c r="AM732" s="62">
        <v>0</v>
      </c>
      <c r="AN732" s="62">
        <v>186</v>
      </c>
      <c r="AO732" s="62" t="s">
        <v>290</v>
      </c>
      <c r="AP732" s="62">
        <v>213</v>
      </c>
      <c r="AQ732" s="62">
        <v>25</v>
      </c>
    </row>
    <row r="733" spans="1:43">
      <c r="A733" s="116" t="s">
        <v>3928</v>
      </c>
      <c r="B733" s="117" t="s">
        <v>3929</v>
      </c>
      <c r="C733" s="117" t="s">
        <v>7196</v>
      </c>
      <c r="D733" s="117" t="s">
        <v>3931</v>
      </c>
      <c r="E733" s="117" t="s">
        <v>3914</v>
      </c>
      <c r="F733" s="62" t="s">
        <v>288</v>
      </c>
      <c r="G733" s="117" t="s">
        <v>7197</v>
      </c>
      <c r="H733" s="117" t="s">
        <v>7198</v>
      </c>
      <c r="I733" s="117" t="s">
        <v>191</v>
      </c>
      <c r="J733" s="62">
        <v>19</v>
      </c>
      <c r="K733" s="62">
        <v>6</v>
      </c>
      <c r="L733" s="62">
        <v>5</v>
      </c>
      <c r="M733" s="62">
        <v>30</v>
      </c>
      <c r="N733" s="62">
        <v>69</v>
      </c>
      <c r="O733" s="62">
        <v>18</v>
      </c>
      <c r="P733" s="62">
        <v>13</v>
      </c>
      <c r="Q733" s="62" t="s">
        <v>290</v>
      </c>
      <c r="R733" s="62" t="s">
        <v>290</v>
      </c>
      <c r="S733" s="62" t="s">
        <v>290</v>
      </c>
      <c r="T733" s="62" t="s">
        <v>290</v>
      </c>
      <c r="U733" s="62" t="s">
        <v>290</v>
      </c>
      <c r="V733" s="62" t="s">
        <v>290</v>
      </c>
      <c r="W733" s="62" t="s">
        <v>290</v>
      </c>
      <c r="X733" s="62">
        <v>0</v>
      </c>
      <c r="Y733" s="62">
        <v>0</v>
      </c>
      <c r="Z733" s="62">
        <v>0</v>
      </c>
      <c r="AA733" s="62">
        <v>0</v>
      </c>
      <c r="AB733" s="62">
        <v>0</v>
      </c>
      <c r="AC733" s="62">
        <v>0</v>
      </c>
      <c r="AD733" s="62">
        <v>0</v>
      </c>
      <c r="AE733" s="62">
        <v>75</v>
      </c>
      <c r="AF733" s="62">
        <v>68</v>
      </c>
      <c r="AG733" s="62">
        <v>0</v>
      </c>
      <c r="AH733" s="62">
        <v>0</v>
      </c>
      <c r="AI733" s="62">
        <v>0</v>
      </c>
      <c r="AJ733" s="62">
        <v>12</v>
      </c>
      <c r="AK733" s="62" t="s">
        <v>290</v>
      </c>
      <c r="AL733" s="62" t="s">
        <v>290</v>
      </c>
      <c r="AM733" s="62">
        <v>0</v>
      </c>
      <c r="AN733" s="62">
        <v>101</v>
      </c>
      <c r="AO733" s="62">
        <v>20</v>
      </c>
      <c r="AP733" s="62">
        <v>143</v>
      </c>
      <c r="AQ733" s="62">
        <v>0</v>
      </c>
    </row>
    <row r="734" spans="1:43">
      <c r="A734" s="116" t="s">
        <v>3932</v>
      </c>
      <c r="B734" s="117" t="s">
        <v>3933</v>
      </c>
      <c r="C734" s="117" t="s">
        <v>7199</v>
      </c>
      <c r="D734" s="117" t="s">
        <v>3936</v>
      </c>
      <c r="E734" s="117" t="s">
        <v>3885</v>
      </c>
      <c r="F734" s="62" t="s">
        <v>288</v>
      </c>
      <c r="G734" s="117" t="s">
        <v>7200</v>
      </c>
      <c r="H734" s="117" t="s">
        <v>7201</v>
      </c>
      <c r="I734" s="117" t="s">
        <v>191</v>
      </c>
      <c r="J734" s="62">
        <v>5</v>
      </c>
      <c r="K734" s="62">
        <v>2</v>
      </c>
      <c r="L734" s="62">
        <v>1</v>
      </c>
      <c r="M734" s="62">
        <v>8</v>
      </c>
      <c r="N734" s="62">
        <v>45</v>
      </c>
      <c r="O734" s="62">
        <v>10</v>
      </c>
      <c r="P734" s="62" t="s">
        <v>290</v>
      </c>
      <c r="Q734" s="62" t="s">
        <v>290</v>
      </c>
      <c r="R734" s="62" t="s">
        <v>290</v>
      </c>
      <c r="S734" s="62" t="s">
        <v>290</v>
      </c>
      <c r="T734" s="62">
        <v>0</v>
      </c>
      <c r="U734" s="62" t="s">
        <v>290</v>
      </c>
      <c r="V734" s="62">
        <v>0</v>
      </c>
      <c r="W734" s="62">
        <v>0</v>
      </c>
      <c r="X734" s="62">
        <v>0</v>
      </c>
      <c r="Y734" s="62">
        <v>0</v>
      </c>
      <c r="Z734" s="62">
        <v>0</v>
      </c>
      <c r="AA734" s="62">
        <v>0</v>
      </c>
      <c r="AB734" s="62">
        <v>0</v>
      </c>
      <c r="AC734" s="62">
        <v>0</v>
      </c>
      <c r="AD734" s="62">
        <v>0</v>
      </c>
      <c r="AE734" s="62">
        <v>41</v>
      </c>
      <c r="AF734" s="62">
        <v>28</v>
      </c>
      <c r="AG734" s="62">
        <v>0</v>
      </c>
      <c r="AH734" s="62">
        <v>0</v>
      </c>
      <c r="AI734" s="62">
        <v>0</v>
      </c>
      <c r="AJ734" s="62" t="s">
        <v>290</v>
      </c>
      <c r="AK734" s="62">
        <v>0</v>
      </c>
      <c r="AL734" s="62" t="s">
        <v>290</v>
      </c>
      <c r="AM734" s="62">
        <v>0</v>
      </c>
      <c r="AN734" s="62">
        <v>61</v>
      </c>
      <c r="AO734" s="62" t="s">
        <v>290</v>
      </c>
      <c r="AP734" s="62">
        <v>69</v>
      </c>
      <c r="AQ734" s="62">
        <v>0</v>
      </c>
    </row>
    <row r="735" spans="1:43">
      <c r="A735" s="116" t="s">
        <v>3937</v>
      </c>
      <c r="B735" s="117" t="s">
        <v>3938</v>
      </c>
      <c r="C735" s="117" t="s">
        <v>7202</v>
      </c>
      <c r="D735" s="117" t="s">
        <v>3940</v>
      </c>
      <c r="E735" s="117" t="s">
        <v>3890</v>
      </c>
      <c r="F735" s="62" t="s">
        <v>288</v>
      </c>
      <c r="G735" s="117" t="s">
        <v>7203</v>
      </c>
      <c r="H735" s="117" t="s">
        <v>7204</v>
      </c>
      <c r="I735" s="117" t="s">
        <v>191</v>
      </c>
      <c r="J735" s="62">
        <v>22.5</v>
      </c>
      <c r="K735" s="62">
        <v>6.3</v>
      </c>
      <c r="L735" s="62">
        <v>2</v>
      </c>
      <c r="M735" s="62">
        <v>30.8</v>
      </c>
      <c r="N735" s="62">
        <v>22</v>
      </c>
      <c r="O735" s="62">
        <v>26</v>
      </c>
      <c r="P735" s="62">
        <v>26</v>
      </c>
      <c r="Q735" s="62">
        <v>18</v>
      </c>
      <c r="R735" s="62">
        <v>26</v>
      </c>
      <c r="S735" s="62">
        <v>28</v>
      </c>
      <c r="T735" s="62">
        <v>24</v>
      </c>
      <c r="U735" s="62">
        <v>25</v>
      </c>
      <c r="V735" s="62">
        <v>22</v>
      </c>
      <c r="W735" s="62">
        <v>20</v>
      </c>
      <c r="X735" s="62">
        <v>15</v>
      </c>
      <c r="Y735" s="62">
        <v>12</v>
      </c>
      <c r="Z735" s="62">
        <v>10</v>
      </c>
      <c r="AA735" s="62">
        <v>15</v>
      </c>
      <c r="AB735" s="62">
        <v>0</v>
      </c>
      <c r="AC735" s="62">
        <v>0</v>
      </c>
      <c r="AD735" s="62">
        <v>0</v>
      </c>
      <c r="AE735" s="62">
        <v>145</v>
      </c>
      <c r="AF735" s="62">
        <v>144</v>
      </c>
      <c r="AG735" s="62" t="s">
        <v>290</v>
      </c>
      <c r="AH735" s="62" t="s">
        <v>290</v>
      </c>
      <c r="AI735" s="62">
        <v>0</v>
      </c>
      <c r="AJ735" s="62" t="s">
        <v>290</v>
      </c>
      <c r="AK735" s="62" t="s">
        <v>290</v>
      </c>
      <c r="AL735" s="62">
        <v>27</v>
      </c>
      <c r="AM735" s="62" t="s">
        <v>290</v>
      </c>
      <c r="AN735" s="62">
        <v>250</v>
      </c>
      <c r="AO735" s="62">
        <v>0</v>
      </c>
      <c r="AP735" s="62">
        <v>289</v>
      </c>
      <c r="AQ735" s="62">
        <v>0</v>
      </c>
    </row>
    <row r="736" spans="1:43">
      <c r="A736" s="116" t="s">
        <v>3941</v>
      </c>
      <c r="B736" s="117" t="s">
        <v>1762</v>
      </c>
      <c r="C736" s="117" t="s">
        <v>7205</v>
      </c>
      <c r="D736" s="117" t="s">
        <v>3943</v>
      </c>
      <c r="E736" s="117" t="s">
        <v>3944</v>
      </c>
      <c r="F736" s="62" t="s">
        <v>288</v>
      </c>
      <c r="G736" s="117" t="s">
        <v>7206</v>
      </c>
      <c r="H736" s="117" t="s">
        <v>7207</v>
      </c>
      <c r="I736" s="117" t="s">
        <v>192</v>
      </c>
      <c r="J736" s="62">
        <v>23</v>
      </c>
      <c r="K736" s="62">
        <v>9</v>
      </c>
      <c r="L736" s="62">
        <v>1.5</v>
      </c>
      <c r="M736" s="62">
        <v>33.5</v>
      </c>
      <c r="N736" s="62">
        <v>50</v>
      </c>
      <c r="O736" s="62">
        <v>45</v>
      </c>
      <c r="P736" s="62">
        <v>38</v>
      </c>
      <c r="Q736" s="62">
        <v>46</v>
      </c>
      <c r="R736" s="62">
        <v>41</v>
      </c>
      <c r="S736" s="62">
        <v>37</v>
      </c>
      <c r="T736" s="62">
        <v>31</v>
      </c>
      <c r="U736" s="62">
        <v>43</v>
      </c>
      <c r="V736" s="62">
        <v>29</v>
      </c>
      <c r="W736" s="62">
        <v>37</v>
      </c>
      <c r="X736" s="62">
        <v>0</v>
      </c>
      <c r="Y736" s="62">
        <v>0</v>
      </c>
      <c r="Z736" s="62">
        <v>0</v>
      </c>
      <c r="AA736" s="62">
        <v>0</v>
      </c>
      <c r="AB736" s="62">
        <v>0</v>
      </c>
      <c r="AC736" s="62">
        <v>0</v>
      </c>
      <c r="AD736" s="62">
        <v>0</v>
      </c>
      <c r="AE736" s="62">
        <v>187</v>
      </c>
      <c r="AF736" s="62">
        <v>210</v>
      </c>
      <c r="AG736" s="62">
        <v>0</v>
      </c>
      <c r="AH736" s="62">
        <v>0</v>
      </c>
      <c r="AI736" s="62">
        <v>0</v>
      </c>
      <c r="AJ736" s="62" t="s">
        <v>290</v>
      </c>
      <c r="AK736" s="62" t="s">
        <v>290</v>
      </c>
      <c r="AL736" s="62">
        <v>0</v>
      </c>
      <c r="AM736" s="62">
        <v>0</v>
      </c>
      <c r="AN736" s="62">
        <v>388</v>
      </c>
      <c r="AO736" s="62" t="s">
        <v>290</v>
      </c>
      <c r="AP736" s="62">
        <v>397</v>
      </c>
      <c r="AQ736" s="62">
        <v>0</v>
      </c>
    </row>
    <row r="737" spans="1:43">
      <c r="A737" s="116" t="s">
        <v>3946</v>
      </c>
      <c r="B737" s="117" t="s">
        <v>2883</v>
      </c>
      <c r="C737" s="117" t="s">
        <v>7208</v>
      </c>
      <c r="D737" s="117" t="s">
        <v>3949</v>
      </c>
      <c r="E737" s="117" t="s">
        <v>3950</v>
      </c>
      <c r="F737" s="62" t="s">
        <v>288</v>
      </c>
      <c r="G737" s="117" t="s">
        <v>7209</v>
      </c>
      <c r="H737" s="117" t="s">
        <v>7210</v>
      </c>
      <c r="I737" s="117" t="s">
        <v>192</v>
      </c>
      <c r="J737" s="62">
        <v>22</v>
      </c>
      <c r="K737" s="62">
        <v>14</v>
      </c>
      <c r="L737" s="62">
        <v>3</v>
      </c>
      <c r="M737" s="62">
        <v>39</v>
      </c>
      <c r="N737" s="62">
        <v>59</v>
      </c>
      <c r="O737" s="62">
        <v>23</v>
      </c>
      <c r="P737" s="62">
        <v>26</v>
      </c>
      <c r="Q737" s="62">
        <v>20</v>
      </c>
      <c r="R737" s="62">
        <v>21</v>
      </c>
      <c r="S737" s="62">
        <v>18</v>
      </c>
      <c r="T737" s="62">
        <v>24</v>
      </c>
      <c r="U737" s="62">
        <v>15</v>
      </c>
      <c r="V737" s="62">
        <v>20</v>
      </c>
      <c r="W737" s="62">
        <v>26</v>
      </c>
      <c r="X737" s="62">
        <v>0</v>
      </c>
      <c r="Y737" s="62">
        <v>0</v>
      </c>
      <c r="Z737" s="62">
        <v>0</v>
      </c>
      <c r="AA737" s="62">
        <v>0</v>
      </c>
      <c r="AB737" s="62">
        <v>0</v>
      </c>
      <c r="AC737" s="62">
        <v>0</v>
      </c>
      <c r="AD737" s="62">
        <v>0</v>
      </c>
      <c r="AE737" s="62">
        <v>127</v>
      </c>
      <c r="AF737" s="62">
        <v>125</v>
      </c>
      <c r="AG737" s="62">
        <v>0</v>
      </c>
      <c r="AH737" s="62">
        <v>0</v>
      </c>
      <c r="AI737" s="62">
        <v>0</v>
      </c>
      <c r="AJ737" s="62" t="s">
        <v>290</v>
      </c>
      <c r="AK737" s="62" t="s">
        <v>290</v>
      </c>
      <c r="AL737" s="62">
        <v>0</v>
      </c>
      <c r="AM737" s="62" t="s">
        <v>290</v>
      </c>
      <c r="AN737" s="62">
        <v>243</v>
      </c>
      <c r="AO737" s="62" t="s">
        <v>290</v>
      </c>
      <c r="AP737" s="62">
        <v>252</v>
      </c>
      <c r="AQ737" s="62">
        <v>12</v>
      </c>
    </row>
    <row r="738" spans="1:43">
      <c r="A738" s="116" t="s">
        <v>3952</v>
      </c>
      <c r="B738" s="117" t="s">
        <v>3953</v>
      </c>
      <c r="C738" s="117" t="s">
        <v>7211</v>
      </c>
      <c r="D738" s="117" t="s">
        <v>3955</v>
      </c>
      <c r="E738" s="117" t="s">
        <v>3950</v>
      </c>
      <c r="F738" s="62" t="s">
        <v>288</v>
      </c>
      <c r="G738" s="117" t="s">
        <v>7212</v>
      </c>
      <c r="H738" s="117" t="s">
        <v>7213</v>
      </c>
      <c r="I738" s="117" t="s">
        <v>192</v>
      </c>
      <c r="J738" s="62">
        <v>14</v>
      </c>
      <c r="K738" s="62">
        <v>10</v>
      </c>
      <c r="L738" s="62">
        <v>2</v>
      </c>
      <c r="M738" s="62">
        <v>26</v>
      </c>
      <c r="N738" s="62">
        <v>0</v>
      </c>
      <c r="O738" s="62">
        <v>0</v>
      </c>
      <c r="P738" s="62">
        <v>0</v>
      </c>
      <c r="Q738" s="62">
        <v>0</v>
      </c>
      <c r="R738" s="62">
        <v>0</v>
      </c>
      <c r="S738" s="62">
        <v>0</v>
      </c>
      <c r="T738" s="62">
        <v>0</v>
      </c>
      <c r="U738" s="62">
        <v>0</v>
      </c>
      <c r="V738" s="62">
        <v>0</v>
      </c>
      <c r="W738" s="62">
        <v>0</v>
      </c>
      <c r="X738" s="62">
        <v>50</v>
      </c>
      <c r="Y738" s="62">
        <v>42</v>
      </c>
      <c r="Z738" s="62">
        <v>45</v>
      </c>
      <c r="AA738" s="62">
        <v>48</v>
      </c>
      <c r="AB738" s="62">
        <v>0</v>
      </c>
      <c r="AC738" s="62">
        <v>0</v>
      </c>
      <c r="AD738" s="62">
        <v>0</v>
      </c>
      <c r="AE738" s="62">
        <v>92</v>
      </c>
      <c r="AF738" s="62">
        <v>93</v>
      </c>
      <c r="AG738" s="62">
        <v>25</v>
      </c>
      <c r="AH738" s="62">
        <v>23</v>
      </c>
      <c r="AI738" s="62">
        <v>0</v>
      </c>
      <c r="AJ738" s="62" t="s">
        <v>290</v>
      </c>
      <c r="AK738" s="62" t="s">
        <v>290</v>
      </c>
      <c r="AL738" s="62">
        <v>0</v>
      </c>
      <c r="AM738" s="62">
        <v>0</v>
      </c>
      <c r="AN738" s="62">
        <v>174</v>
      </c>
      <c r="AO738" s="62" t="s">
        <v>290</v>
      </c>
      <c r="AP738" s="62">
        <v>185</v>
      </c>
      <c r="AQ738" s="62">
        <v>14</v>
      </c>
    </row>
    <row r="739" spans="1:43">
      <c r="A739" s="116" t="s">
        <v>3956</v>
      </c>
      <c r="B739" s="117" t="s">
        <v>1544</v>
      </c>
      <c r="C739" s="117" t="s">
        <v>7214</v>
      </c>
      <c r="D739" s="117" t="s">
        <v>3959</v>
      </c>
      <c r="E739" s="117" t="s">
        <v>3960</v>
      </c>
      <c r="F739" s="62" t="s">
        <v>288</v>
      </c>
      <c r="G739" s="117" t="s">
        <v>7215</v>
      </c>
      <c r="H739" s="117" t="s">
        <v>7216</v>
      </c>
      <c r="I739" s="117" t="s">
        <v>193</v>
      </c>
      <c r="J739" s="62">
        <v>10.5</v>
      </c>
      <c r="K739" s="62">
        <v>2</v>
      </c>
      <c r="L739" s="62">
        <v>0.5</v>
      </c>
      <c r="M739" s="62">
        <v>13</v>
      </c>
      <c r="N739" s="62">
        <v>23</v>
      </c>
      <c r="O739" s="62" t="s">
        <v>290</v>
      </c>
      <c r="P739" s="62">
        <v>11</v>
      </c>
      <c r="Q739" s="62" t="s">
        <v>290</v>
      </c>
      <c r="R739" s="62" t="s">
        <v>290</v>
      </c>
      <c r="S739" s="62" t="s">
        <v>290</v>
      </c>
      <c r="T739" s="62" t="s">
        <v>290</v>
      </c>
      <c r="U739" s="62" t="s">
        <v>290</v>
      </c>
      <c r="V739" s="62" t="s">
        <v>290</v>
      </c>
      <c r="W739" s="62">
        <v>12</v>
      </c>
      <c r="X739" s="62">
        <v>0</v>
      </c>
      <c r="Y739" s="62">
        <v>0</v>
      </c>
      <c r="Z739" s="62">
        <v>0</v>
      </c>
      <c r="AA739" s="62">
        <v>0</v>
      </c>
      <c r="AB739" s="62">
        <v>0</v>
      </c>
      <c r="AC739" s="62">
        <v>0</v>
      </c>
      <c r="AD739" s="62">
        <v>0</v>
      </c>
      <c r="AE739" s="62">
        <v>46</v>
      </c>
      <c r="AF739" s="62">
        <v>41</v>
      </c>
      <c r="AG739" s="62">
        <v>0</v>
      </c>
      <c r="AH739" s="62">
        <v>0</v>
      </c>
      <c r="AI739" s="62">
        <v>0</v>
      </c>
      <c r="AJ739" s="62">
        <v>0</v>
      </c>
      <c r="AK739" s="62">
        <v>0</v>
      </c>
      <c r="AL739" s="62">
        <v>0</v>
      </c>
      <c r="AM739" s="62">
        <v>0</v>
      </c>
      <c r="AN739" s="62">
        <v>85</v>
      </c>
      <c r="AO739" s="62" t="s">
        <v>290</v>
      </c>
      <c r="AP739" s="62">
        <v>87</v>
      </c>
      <c r="AQ739" s="62">
        <v>27</v>
      </c>
    </row>
    <row r="740" spans="1:43">
      <c r="A740" s="116" t="s">
        <v>3962</v>
      </c>
      <c r="B740" s="117" t="s">
        <v>1061</v>
      </c>
      <c r="C740" s="117" t="s">
        <v>7217</v>
      </c>
      <c r="D740" s="117" t="s">
        <v>3964</v>
      </c>
      <c r="E740" s="117" t="s">
        <v>3965</v>
      </c>
      <c r="F740" s="62" t="s">
        <v>288</v>
      </c>
      <c r="G740" s="117" t="s">
        <v>7218</v>
      </c>
      <c r="H740" s="117" t="s">
        <v>7219</v>
      </c>
      <c r="I740" s="117" t="s">
        <v>193</v>
      </c>
      <c r="J740" s="62">
        <v>13</v>
      </c>
      <c r="K740" s="62">
        <v>4</v>
      </c>
      <c r="L740" s="62">
        <v>1</v>
      </c>
      <c r="M740" s="62">
        <v>18</v>
      </c>
      <c r="N740" s="62">
        <v>33</v>
      </c>
      <c r="O740" s="62" t="s">
        <v>290</v>
      </c>
      <c r="P740" s="62">
        <v>16</v>
      </c>
      <c r="Q740" s="62">
        <v>11</v>
      </c>
      <c r="R740" s="62">
        <v>20</v>
      </c>
      <c r="S740" s="62">
        <v>12</v>
      </c>
      <c r="T740" s="62">
        <v>23</v>
      </c>
      <c r="U740" s="62">
        <v>22</v>
      </c>
      <c r="V740" s="62">
        <v>12</v>
      </c>
      <c r="W740" s="62">
        <v>13</v>
      </c>
      <c r="X740" s="62">
        <v>0</v>
      </c>
      <c r="Y740" s="62">
        <v>0</v>
      </c>
      <c r="Z740" s="62">
        <v>0</v>
      </c>
      <c r="AA740" s="62">
        <v>0</v>
      </c>
      <c r="AB740" s="62">
        <v>0</v>
      </c>
      <c r="AC740" s="62">
        <v>0</v>
      </c>
      <c r="AD740" s="62">
        <v>0</v>
      </c>
      <c r="AE740" s="62">
        <v>90</v>
      </c>
      <c r="AF740" s="62">
        <v>80</v>
      </c>
      <c r="AG740" s="62">
        <v>0</v>
      </c>
      <c r="AH740" s="62">
        <v>0</v>
      </c>
      <c r="AI740" s="62">
        <v>0</v>
      </c>
      <c r="AJ740" s="62">
        <v>0</v>
      </c>
      <c r="AK740" s="62">
        <v>0</v>
      </c>
      <c r="AL740" s="62">
        <v>0</v>
      </c>
      <c r="AM740" s="62">
        <v>0</v>
      </c>
      <c r="AN740" s="62">
        <v>167</v>
      </c>
      <c r="AO740" s="62" t="s">
        <v>290</v>
      </c>
      <c r="AP740" s="62">
        <v>170</v>
      </c>
      <c r="AQ740" s="62" t="s">
        <v>290</v>
      </c>
    </row>
    <row r="741" spans="1:43">
      <c r="A741" s="116" t="s">
        <v>3967</v>
      </c>
      <c r="B741" s="117" t="s">
        <v>3968</v>
      </c>
      <c r="C741" s="117" t="s">
        <v>7220</v>
      </c>
      <c r="D741" s="117" t="s">
        <v>3970</v>
      </c>
      <c r="E741" s="117" t="s">
        <v>3971</v>
      </c>
      <c r="F741" s="62" t="s">
        <v>288</v>
      </c>
      <c r="G741" s="117" t="s">
        <v>7221</v>
      </c>
      <c r="H741" s="117" t="s">
        <v>7222</v>
      </c>
      <c r="I741" s="117" t="s">
        <v>193</v>
      </c>
      <c r="J741" s="62">
        <v>8.5</v>
      </c>
      <c r="K741" s="62">
        <v>8</v>
      </c>
      <c r="L741" s="62">
        <v>1.5</v>
      </c>
      <c r="M741" s="62">
        <v>18</v>
      </c>
      <c r="N741" s="62">
        <v>40</v>
      </c>
      <c r="O741" s="62">
        <v>14</v>
      </c>
      <c r="P741" s="62">
        <v>12</v>
      </c>
      <c r="Q741" s="62" t="s">
        <v>290</v>
      </c>
      <c r="R741" s="62" t="s">
        <v>290</v>
      </c>
      <c r="S741" s="62">
        <v>10</v>
      </c>
      <c r="T741" s="62" t="s">
        <v>290</v>
      </c>
      <c r="U741" s="62" t="s">
        <v>290</v>
      </c>
      <c r="V741" s="62" t="s">
        <v>290</v>
      </c>
      <c r="W741" s="62" t="s">
        <v>290</v>
      </c>
      <c r="X741" s="62">
        <v>0</v>
      </c>
      <c r="Y741" s="62">
        <v>0</v>
      </c>
      <c r="Z741" s="62">
        <v>0</v>
      </c>
      <c r="AA741" s="62">
        <v>0</v>
      </c>
      <c r="AB741" s="62">
        <v>0</v>
      </c>
      <c r="AC741" s="62">
        <v>0</v>
      </c>
      <c r="AD741" s="62">
        <v>0</v>
      </c>
      <c r="AE741" s="62">
        <v>72</v>
      </c>
      <c r="AF741" s="62">
        <v>48</v>
      </c>
      <c r="AG741" s="62">
        <v>0</v>
      </c>
      <c r="AH741" s="62">
        <v>0</v>
      </c>
      <c r="AI741" s="62">
        <v>0</v>
      </c>
      <c r="AJ741" s="62">
        <v>0</v>
      </c>
      <c r="AK741" s="62">
        <v>0</v>
      </c>
      <c r="AL741" s="62">
        <v>0</v>
      </c>
      <c r="AM741" s="62">
        <v>0</v>
      </c>
      <c r="AN741" s="62">
        <v>111</v>
      </c>
      <c r="AO741" s="62" t="s">
        <v>290</v>
      </c>
      <c r="AP741" s="62">
        <v>120</v>
      </c>
      <c r="AQ741" s="62">
        <v>24</v>
      </c>
    </row>
    <row r="742" spans="1:43">
      <c r="A742" s="116" t="s">
        <v>3973</v>
      </c>
      <c r="B742" s="117" t="s">
        <v>1585</v>
      </c>
      <c r="C742" s="117" t="s">
        <v>7223</v>
      </c>
      <c r="D742" s="117" t="s">
        <v>3974</v>
      </c>
      <c r="E742" s="117" t="s">
        <v>3965</v>
      </c>
      <c r="F742" s="62" t="s">
        <v>288</v>
      </c>
      <c r="G742" s="117" t="s">
        <v>7224</v>
      </c>
      <c r="H742" s="117" t="s">
        <v>7225</v>
      </c>
      <c r="I742" s="117" t="s">
        <v>193</v>
      </c>
      <c r="J742" s="62">
        <v>7</v>
      </c>
      <c r="K742" s="62">
        <v>1</v>
      </c>
      <c r="L742" s="62">
        <v>1</v>
      </c>
      <c r="M742" s="62">
        <v>9</v>
      </c>
      <c r="N742" s="62" t="s">
        <v>290</v>
      </c>
      <c r="O742" s="62" t="s">
        <v>290</v>
      </c>
      <c r="P742" s="62" t="s">
        <v>290</v>
      </c>
      <c r="Q742" s="62" t="s">
        <v>290</v>
      </c>
      <c r="R742" s="62">
        <v>0</v>
      </c>
      <c r="S742" s="62" t="s">
        <v>290</v>
      </c>
      <c r="T742" s="62" t="s">
        <v>290</v>
      </c>
      <c r="U742" s="62" t="s">
        <v>290</v>
      </c>
      <c r="V742" s="62" t="s">
        <v>290</v>
      </c>
      <c r="W742" s="62" t="s">
        <v>290</v>
      </c>
      <c r="X742" s="62">
        <v>0</v>
      </c>
      <c r="Y742" s="62">
        <v>0</v>
      </c>
      <c r="Z742" s="62">
        <v>0</v>
      </c>
      <c r="AA742" s="62">
        <v>0</v>
      </c>
      <c r="AB742" s="62">
        <v>0</v>
      </c>
      <c r="AC742" s="62">
        <v>0</v>
      </c>
      <c r="AD742" s="62">
        <v>0</v>
      </c>
      <c r="AE742" s="62">
        <v>19</v>
      </c>
      <c r="AF742" s="62">
        <v>14</v>
      </c>
      <c r="AG742" s="62">
        <v>0</v>
      </c>
      <c r="AH742" s="62">
        <v>0</v>
      </c>
      <c r="AI742" s="62">
        <v>0</v>
      </c>
      <c r="AJ742" s="62">
        <v>0</v>
      </c>
      <c r="AK742" s="62">
        <v>0</v>
      </c>
      <c r="AL742" s="62">
        <v>0</v>
      </c>
      <c r="AM742" s="62">
        <v>0</v>
      </c>
      <c r="AN742" s="62">
        <v>33</v>
      </c>
      <c r="AO742" s="62">
        <v>0</v>
      </c>
      <c r="AP742" s="62">
        <v>33</v>
      </c>
      <c r="AQ742" s="62" t="s">
        <v>290</v>
      </c>
    </row>
    <row r="743" spans="1:43">
      <c r="A743" s="116" t="s">
        <v>3975</v>
      </c>
      <c r="B743" s="117" t="s">
        <v>3112</v>
      </c>
      <c r="C743" s="117" t="s">
        <v>7226</v>
      </c>
      <c r="D743" s="117" t="s">
        <v>3976</v>
      </c>
      <c r="E743" s="117" t="s">
        <v>3965</v>
      </c>
      <c r="F743" s="62" t="s">
        <v>288</v>
      </c>
      <c r="G743" s="117" t="s">
        <v>7227</v>
      </c>
      <c r="H743" s="117" t="s">
        <v>7228</v>
      </c>
      <c r="I743" s="117" t="s">
        <v>193</v>
      </c>
      <c r="J743" s="62">
        <v>9</v>
      </c>
      <c r="K743" s="62">
        <v>3</v>
      </c>
      <c r="L743" s="62">
        <v>1</v>
      </c>
      <c r="M743" s="62">
        <v>13</v>
      </c>
      <c r="N743" s="62">
        <v>11</v>
      </c>
      <c r="O743" s="62" t="s">
        <v>290</v>
      </c>
      <c r="P743" s="62" t="s">
        <v>290</v>
      </c>
      <c r="Q743" s="62">
        <v>10</v>
      </c>
      <c r="R743" s="62" t="s">
        <v>290</v>
      </c>
      <c r="S743" s="62" t="s">
        <v>290</v>
      </c>
      <c r="T743" s="62" t="s">
        <v>290</v>
      </c>
      <c r="U743" s="62">
        <v>13</v>
      </c>
      <c r="V743" s="62" t="s">
        <v>290</v>
      </c>
      <c r="W743" s="62" t="s">
        <v>290</v>
      </c>
      <c r="X743" s="62">
        <v>0</v>
      </c>
      <c r="Y743" s="62">
        <v>0</v>
      </c>
      <c r="Z743" s="62">
        <v>0</v>
      </c>
      <c r="AA743" s="62">
        <v>0</v>
      </c>
      <c r="AB743" s="62">
        <v>0</v>
      </c>
      <c r="AC743" s="62">
        <v>0</v>
      </c>
      <c r="AD743" s="62">
        <v>0</v>
      </c>
      <c r="AE743" s="62">
        <v>30</v>
      </c>
      <c r="AF743" s="62">
        <v>38</v>
      </c>
      <c r="AG743" s="62">
        <v>0</v>
      </c>
      <c r="AH743" s="62">
        <v>0</v>
      </c>
      <c r="AI743" s="62">
        <v>0</v>
      </c>
      <c r="AJ743" s="62">
        <v>0</v>
      </c>
      <c r="AK743" s="62">
        <v>0</v>
      </c>
      <c r="AL743" s="62">
        <v>0</v>
      </c>
      <c r="AM743" s="62">
        <v>0</v>
      </c>
      <c r="AN743" s="62">
        <v>68</v>
      </c>
      <c r="AO743" s="62">
        <v>0</v>
      </c>
      <c r="AP743" s="62">
        <v>68</v>
      </c>
      <c r="AQ743" s="62" t="s">
        <v>290</v>
      </c>
    </row>
    <row r="744" spans="1:43">
      <c r="A744" s="116" t="s">
        <v>3977</v>
      </c>
      <c r="B744" s="117" t="s">
        <v>319</v>
      </c>
      <c r="C744" s="117" t="s">
        <v>7229</v>
      </c>
      <c r="D744" s="117" t="s">
        <v>3979</v>
      </c>
      <c r="E744" s="117" t="s">
        <v>3960</v>
      </c>
      <c r="F744" s="62" t="s">
        <v>288</v>
      </c>
      <c r="G744" s="117" t="s">
        <v>7230</v>
      </c>
      <c r="H744" s="117" t="s">
        <v>7231</v>
      </c>
      <c r="I744" s="117" t="s">
        <v>193</v>
      </c>
      <c r="J744" s="62">
        <v>9</v>
      </c>
      <c r="K744" s="62">
        <v>2</v>
      </c>
      <c r="L744" s="62">
        <v>2</v>
      </c>
      <c r="M744" s="62">
        <v>13</v>
      </c>
      <c r="N744" s="62">
        <v>26</v>
      </c>
      <c r="O744" s="62" t="s">
        <v>290</v>
      </c>
      <c r="P744" s="62" t="s">
        <v>290</v>
      </c>
      <c r="Q744" s="62" t="s">
        <v>290</v>
      </c>
      <c r="R744" s="62" t="s">
        <v>290</v>
      </c>
      <c r="S744" s="62" t="s">
        <v>290</v>
      </c>
      <c r="T744" s="62" t="s">
        <v>290</v>
      </c>
      <c r="U744" s="62" t="s">
        <v>290</v>
      </c>
      <c r="V744" s="62" t="s">
        <v>290</v>
      </c>
      <c r="W744" s="62" t="s">
        <v>290</v>
      </c>
      <c r="X744" s="62">
        <v>0</v>
      </c>
      <c r="Y744" s="62">
        <v>0</v>
      </c>
      <c r="Z744" s="62">
        <v>0</v>
      </c>
      <c r="AA744" s="62">
        <v>0</v>
      </c>
      <c r="AB744" s="62">
        <v>0</v>
      </c>
      <c r="AC744" s="62">
        <v>0</v>
      </c>
      <c r="AD744" s="62">
        <v>0</v>
      </c>
      <c r="AE744" s="62">
        <v>40</v>
      </c>
      <c r="AF744" s="62">
        <v>45</v>
      </c>
      <c r="AG744" s="62">
        <v>0</v>
      </c>
      <c r="AH744" s="62">
        <v>0</v>
      </c>
      <c r="AI744" s="62">
        <v>0</v>
      </c>
      <c r="AJ744" s="62">
        <v>0</v>
      </c>
      <c r="AK744" s="62">
        <v>0</v>
      </c>
      <c r="AL744" s="62">
        <v>0</v>
      </c>
      <c r="AM744" s="62">
        <v>0</v>
      </c>
      <c r="AN744" s="62">
        <v>83</v>
      </c>
      <c r="AO744" s="62" t="s">
        <v>290</v>
      </c>
      <c r="AP744" s="62">
        <v>85</v>
      </c>
      <c r="AQ744" s="62" t="s">
        <v>290</v>
      </c>
    </row>
    <row r="745" spans="1:43">
      <c r="A745" s="116" t="s">
        <v>3980</v>
      </c>
      <c r="B745" s="117" t="s">
        <v>3981</v>
      </c>
      <c r="C745" s="117" t="s">
        <v>7232</v>
      </c>
      <c r="D745" s="117" t="s">
        <v>3982</v>
      </c>
      <c r="E745" s="117" t="s">
        <v>3983</v>
      </c>
      <c r="F745" s="62" t="s">
        <v>288</v>
      </c>
      <c r="G745" s="117" t="s">
        <v>7233</v>
      </c>
      <c r="H745" s="117" t="s">
        <v>7234</v>
      </c>
      <c r="I745" s="117" t="s">
        <v>193</v>
      </c>
      <c r="J745" s="62">
        <v>6.3</v>
      </c>
      <c r="K745" s="62">
        <v>0</v>
      </c>
      <c r="L745" s="62">
        <v>0</v>
      </c>
      <c r="M745" s="62">
        <v>6.3</v>
      </c>
      <c r="N745" s="62">
        <v>0</v>
      </c>
      <c r="O745" s="62">
        <v>0</v>
      </c>
      <c r="P745" s="62">
        <v>0</v>
      </c>
      <c r="Q745" s="62">
        <v>0</v>
      </c>
      <c r="R745" s="62">
        <v>0</v>
      </c>
      <c r="S745" s="62">
        <v>0</v>
      </c>
      <c r="T745" s="62">
        <v>0</v>
      </c>
      <c r="U745" s="62">
        <v>0</v>
      </c>
      <c r="V745" s="62">
        <v>0</v>
      </c>
      <c r="W745" s="62">
        <v>0</v>
      </c>
      <c r="X745" s="62" t="s">
        <v>290</v>
      </c>
      <c r="Y745" s="62" t="s">
        <v>290</v>
      </c>
      <c r="Z745" s="62" t="s">
        <v>290</v>
      </c>
      <c r="AA745" s="62" t="s">
        <v>290</v>
      </c>
      <c r="AB745" s="62">
        <v>0</v>
      </c>
      <c r="AC745" s="62">
        <v>0</v>
      </c>
      <c r="AD745" s="62">
        <v>0</v>
      </c>
      <c r="AE745" s="62">
        <v>15</v>
      </c>
      <c r="AF745" s="62" t="s">
        <v>290</v>
      </c>
      <c r="AG745" s="62" t="s">
        <v>290</v>
      </c>
      <c r="AH745" s="62" t="s">
        <v>290</v>
      </c>
      <c r="AI745" s="62">
        <v>0</v>
      </c>
      <c r="AJ745" s="62">
        <v>0</v>
      </c>
      <c r="AK745" s="62" t="s">
        <v>290</v>
      </c>
      <c r="AL745" s="62" t="s">
        <v>290</v>
      </c>
      <c r="AM745" s="62">
        <v>0</v>
      </c>
      <c r="AN745" s="62">
        <v>21</v>
      </c>
      <c r="AO745" s="62">
        <v>0</v>
      </c>
      <c r="AP745" s="62">
        <v>23</v>
      </c>
      <c r="AQ745" s="62" t="s">
        <v>290</v>
      </c>
    </row>
    <row r="746" spans="1:43">
      <c r="A746" s="116" t="s">
        <v>3985</v>
      </c>
      <c r="B746" s="117" t="s">
        <v>3986</v>
      </c>
      <c r="C746" s="117" t="s">
        <v>7235</v>
      </c>
      <c r="D746" s="117" t="s">
        <v>3989</v>
      </c>
      <c r="E746" s="117" t="s">
        <v>3990</v>
      </c>
      <c r="F746" s="62" t="s">
        <v>288</v>
      </c>
      <c r="G746" s="117" t="s">
        <v>7236</v>
      </c>
      <c r="H746" s="117" t="s">
        <v>7237</v>
      </c>
      <c r="I746" s="117" t="s">
        <v>194</v>
      </c>
      <c r="J746" s="62">
        <v>7</v>
      </c>
      <c r="K746" s="62">
        <v>4.5</v>
      </c>
      <c r="L746" s="62">
        <v>1</v>
      </c>
      <c r="M746" s="62">
        <v>12.5</v>
      </c>
      <c r="N746" s="62">
        <v>21</v>
      </c>
      <c r="O746" s="62" t="s">
        <v>290</v>
      </c>
      <c r="P746" s="62">
        <v>11</v>
      </c>
      <c r="Q746" s="62">
        <v>10</v>
      </c>
      <c r="R746" s="62">
        <v>12</v>
      </c>
      <c r="S746" s="62" t="s">
        <v>290</v>
      </c>
      <c r="T746" s="62" t="s">
        <v>290</v>
      </c>
      <c r="U746" s="62">
        <v>0</v>
      </c>
      <c r="V746" s="62">
        <v>0</v>
      </c>
      <c r="W746" s="62">
        <v>0</v>
      </c>
      <c r="X746" s="62">
        <v>0</v>
      </c>
      <c r="Y746" s="62">
        <v>0</v>
      </c>
      <c r="Z746" s="62">
        <v>0</v>
      </c>
      <c r="AA746" s="62">
        <v>0</v>
      </c>
      <c r="AB746" s="62">
        <v>0</v>
      </c>
      <c r="AC746" s="62">
        <v>0</v>
      </c>
      <c r="AD746" s="62">
        <v>0</v>
      </c>
      <c r="AE746" s="62">
        <v>40</v>
      </c>
      <c r="AF746" s="62">
        <v>32</v>
      </c>
      <c r="AG746" s="62">
        <v>0</v>
      </c>
      <c r="AH746" s="62">
        <v>0</v>
      </c>
      <c r="AI746" s="62">
        <v>0</v>
      </c>
      <c r="AJ746" s="62">
        <v>0</v>
      </c>
      <c r="AK746" s="62" t="s">
        <v>290</v>
      </c>
      <c r="AL746" s="62" t="s">
        <v>290</v>
      </c>
      <c r="AM746" s="62">
        <v>0</v>
      </c>
      <c r="AN746" s="62">
        <v>59</v>
      </c>
      <c r="AO746" s="62" t="s">
        <v>290</v>
      </c>
      <c r="AP746" s="62">
        <v>72</v>
      </c>
      <c r="AQ746" s="62" t="s">
        <v>290</v>
      </c>
    </row>
    <row r="747" spans="1:43">
      <c r="A747" s="116" t="s">
        <v>3992</v>
      </c>
      <c r="B747" s="117" t="s">
        <v>3993</v>
      </c>
      <c r="C747" s="117" t="s">
        <v>7238</v>
      </c>
      <c r="D747" s="117" t="s">
        <v>3995</v>
      </c>
      <c r="E747" s="117" t="s">
        <v>3990</v>
      </c>
      <c r="F747" s="62" t="s">
        <v>288</v>
      </c>
      <c r="G747" s="117" t="s">
        <v>7239</v>
      </c>
      <c r="H747" s="117" t="s">
        <v>7240</v>
      </c>
      <c r="I747" s="117" t="s">
        <v>194</v>
      </c>
      <c r="J747" s="62">
        <v>13</v>
      </c>
      <c r="K747" s="62">
        <v>2.5</v>
      </c>
      <c r="L747" s="62">
        <v>2</v>
      </c>
      <c r="M747" s="62">
        <v>17.5</v>
      </c>
      <c r="N747" s="62">
        <v>15</v>
      </c>
      <c r="O747" s="62">
        <v>15</v>
      </c>
      <c r="P747" s="62">
        <v>12</v>
      </c>
      <c r="Q747" s="62">
        <v>14</v>
      </c>
      <c r="R747" s="62">
        <v>18</v>
      </c>
      <c r="S747" s="62">
        <v>15</v>
      </c>
      <c r="T747" s="62">
        <v>19</v>
      </c>
      <c r="U747" s="62">
        <v>16</v>
      </c>
      <c r="V747" s="62">
        <v>12</v>
      </c>
      <c r="W747" s="62">
        <v>22</v>
      </c>
      <c r="X747" s="62">
        <v>0</v>
      </c>
      <c r="Y747" s="62">
        <v>0</v>
      </c>
      <c r="Z747" s="62">
        <v>0</v>
      </c>
      <c r="AA747" s="62">
        <v>0</v>
      </c>
      <c r="AB747" s="62">
        <v>10</v>
      </c>
      <c r="AC747" s="62">
        <v>0</v>
      </c>
      <c r="AD747" s="62">
        <v>0</v>
      </c>
      <c r="AE747" s="62">
        <v>79</v>
      </c>
      <c r="AF747" s="62">
        <v>89</v>
      </c>
      <c r="AG747" s="62">
        <v>0</v>
      </c>
      <c r="AH747" s="62">
        <v>0</v>
      </c>
      <c r="AI747" s="62">
        <v>0</v>
      </c>
      <c r="AJ747" s="62" t="s">
        <v>290</v>
      </c>
      <c r="AK747" s="62" t="s">
        <v>290</v>
      </c>
      <c r="AL747" s="62">
        <v>17</v>
      </c>
      <c r="AM747" s="62">
        <v>0</v>
      </c>
      <c r="AN747" s="62">
        <v>130</v>
      </c>
      <c r="AO747" s="62">
        <v>17</v>
      </c>
      <c r="AP747" s="62">
        <v>168</v>
      </c>
      <c r="AQ747" s="62">
        <v>13</v>
      </c>
    </row>
    <row r="748" spans="1:43">
      <c r="A748" s="116" t="s">
        <v>3996</v>
      </c>
      <c r="B748" s="117" t="s">
        <v>3723</v>
      </c>
      <c r="C748" s="117" t="s">
        <v>7241</v>
      </c>
      <c r="D748" s="117" t="s">
        <v>3998</v>
      </c>
      <c r="E748" s="117" t="s">
        <v>3990</v>
      </c>
      <c r="F748" s="62" t="s">
        <v>288</v>
      </c>
      <c r="G748" s="117" t="s">
        <v>7242</v>
      </c>
      <c r="H748" s="117" t="s">
        <v>7243</v>
      </c>
      <c r="I748" s="117" t="s">
        <v>194</v>
      </c>
      <c r="J748" s="62">
        <v>19.7</v>
      </c>
      <c r="K748" s="62">
        <v>2.5</v>
      </c>
      <c r="L748" s="62">
        <v>4</v>
      </c>
      <c r="M748" s="62">
        <v>26.2</v>
      </c>
      <c r="N748" s="62">
        <v>17</v>
      </c>
      <c r="O748" s="62">
        <v>24</v>
      </c>
      <c r="P748" s="62">
        <v>25</v>
      </c>
      <c r="Q748" s="62">
        <v>14</v>
      </c>
      <c r="R748" s="62">
        <v>15</v>
      </c>
      <c r="S748" s="62">
        <v>20</v>
      </c>
      <c r="T748" s="62">
        <v>21</v>
      </c>
      <c r="U748" s="62">
        <v>18</v>
      </c>
      <c r="V748" s="62">
        <v>18</v>
      </c>
      <c r="W748" s="62">
        <v>14</v>
      </c>
      <c r="X748" s="62">
        <v>20</v>
      </c>
      <c r="Y748" s="62">
        <v>16</v>
      </c>
      <c r="Z748" s="62">
        <v>13</v>
      </c>
      <c r="AA748" s="62">
        <v>21</v>
      </c>
      <c r="AB748" s="62">
        <v>0</v>
      </c>
      <c r="AC748" s="62">
        <v>0</v>
      </c>
      <c r="AD748" s="62">
        <v>0</v>
      </c>
      <c r="AE748" s="62">
        <v>139</v>
      </c>
      <c r="AF748" s="62">
        <v>117</v>
      </c>
      <c r="AG748" s="62" t="s">
        <v>290</v>
      </c>
      <c r="AH748" s="62">
        <v>16</v>
      </c>
      <c r="AI748" s="62">
        <v>0</v>
      </c>
      <c r="AJ748" s="62">
        <v>0</v>
      </c>
      <c r="AK748" s="62" t="s">
        <v>290</v>
      </c>
      <c r="AL748" s="62">
        <v>18</v>
      </c>
      <c r="AM748" s="62" t="s">
        <v>290</v>
      </c>
      <c r="AN748" s="62">
        <v>223</v>
      </c>
      <c r="AO748" s="62">
        <v>11</v>
      </c>
      <c r="AP748" s="62">
        <v>256</v>
      </c>
      <c r="AQ748" s="62">
        <v>22</v>
      </c>
    </row>
    <row r="749" spans="1:43">
      <c r="A749" s="116" t="s">
        <v>3999</v>
      </c>
      <c r="B749" s="117" t="s">
        <v>705</v>
      </c>
      <c r="C749" s="117" t="s">
        <v>7244</v>
      </c>
      <c r="D749" s="117" t="s">
        <v>4000</v>
      </c>
      <c r="E749" s="117" t="s">
        <v>4001</v>
      </c>
      <c r="F749" s="62" t="s">
        <v>288</v>
      </c>
      <c r="G749" s="117" t="s">
        <v>7245</v>
      </c>
      <c r="H749" s="117" t="s">
        <v>7246</v>
      </c>
      <c r="I749" s="117" t="s">
        <v>195</v>
      </c>
      <c r="J749" s="62">
        <v>11</v>
      </c>
      <c r="K749" s="62">
        <v>4</v>
      </c>
      <c r="L749" s="62">
        <v>1</v>
      </c>
      <c r="M749" s="62">
        <v>16</v>
      </c>
      <c r="N749" s="62">
        <v>37</v>
      </c>
      <c r="O749" s="62">
        <v>15</v>
      </c>
      <c r="P749" s="62" t="s">
        <v>290</v>
      </c>
      <c r="Q749" s="62">
        <v>10</v>
      </c>
      <c r="R749" s="62" t="s">
        <v>290</v>
      </c>
      <c r="S749" s="62">
        <v>16</v>
      </c>
      <c r="T749" s="62">
        <v>19</v>
      </c>
      <c r="U749" s="62">
        <v>10</v>
      </c>
      <c r="V749" s="62">
        <v>17</v>
      </c>
      <c r="W749" s="62">
        <v>12</v>
      </c>
      <c r="X749" s="62">
        <v>0</v>
      </c>
      <c r="Y749" s="62">
        <v>0</v>
      </c>
      <c r="Z749" s="62">
        <v>0</v>
      </c>
      <c r="AA749" s="62">
        <v>0</v>
      </c>
      <c r="AB749" s="62">
        <v>0</v>
      </c>
      <c r="AC749" s="62">
        <v>0</v>
      </c>
      <c r="AD749" s="62">
        <v>0</v>
      </c>
      <c r="AE749" s="62">
        <v>57</v>
      </c>
      <c r="AF749" s="62">
        <v>97</v>
      </c>
      <c r="AG749" s="62">
        <v>0</v>
      </c>
      <c r="AH749" s="62">
        <v>0</v>
      </c>
      <c r="AI749" s="62">
        <v>0</v>
      </c>
      <c r="AJ749" s="62" t="s">
        <v>290</v>
      </c>
      <c r="AK749" s="62">
        <v>0</v>
      </c>
      <c r="AL749" s="62" t="s">
        <v>290</v>
      </c>
      <c r="AM749" s="62">
        <v>0</v>
      </c>
      <c r="AN749" s="62">
        <v>147</v>
      </c>
      <c r="AO749" s="62">
        <v>0</v>
      </c>
      <c r="AP749" s="62">
        <v>154</v>
      </c>
      <c r="AQ749" s="62" t="s">
        <v>290</v>
      </c>
    </row>
    <row r="750" spans="1:43">
      <c r="A750" s="116" t="s">
        <v>4003</v>
      </c>
      <c r="B750" s="117" t="s">
        <v>3129</v>
      </c>
      <c r="C750" s="117" t="s">
        <v>7247</v>
      </c>
      <c r="D750" s="117" t="s">
        <v>4006</v>
      </c>
      <c r="E750" s="117" t="s">
        <v>4007</v>
      </c>
      <c r="F750" s="62" t="s">
        <v>288</v>
      </c>
      <c r="G750" s="117" t="s">
        <v>7248</v>
      </c>
      <c r="H750" s="117" t="s">
        <v>7249</v>
      </c>
      <c r="I750" s="117" t="s">
        <v>196</v>
      </c>
      <c r="J750" s="62">
        <v>14.2</v>
      </c>
      <c r="K750" s="62">
        <v>2.5</v>
      </c>
      <c r="L750" s="62">
        <v>2.5</v>
      </c>
      <c r="M750" s="62">
        <v>19.2</v>
      </c>
      <c r="N750" s="62">
        <v>23</v>
      </c>
      <c r="O750" s="62" t="s">
        <v>290</v>
      </c>
      <c r="P750" s="62" t="s">
        <v>290</v>
      </c>
      <c r="Q750" s="62" t="s">
        <v>290</v>
      </c>
      <c r="R750" s="62">
        <v>12</v>
      </c>
      <c r="S750" s="62">
        <v>10</v>
      </c>
      <c r="T750" s="62">
        <v>10</v>
      </c>
      <c r="U750" s="62">
        <v>11</v>
      </c>
      <c r="V750" s="62">
        <v>16</v>
      </c>
      <c r="W750" s="62">
        <v>16</v>
      </c>
      <c r="X750" s="62">
        <v>17</v>
      </c>
      <c r="Y750" s="62" t="s">
        <v>290</v>
      </c>
      <c r="Z750" s="62">
        <v>11</v>
      </c>
      <c r="AA750" s="62" t="s">
        <v>290</v>
      </c>
      <c r="AB750" s="62">
        <v>0</v>
      </c>
      <c r="AC750" s="62">
        <v>0</v>
      </c>
      <c r="AD750" s="62">
        <v>0</v>
      </c>
      <c r="AE750" s="62">
        <v>77</v>
      </c>
      <c r="AF750" s="62">
        <v>81</v>
      </c>
      <c r="AG750" s="62" t="s">
        <v>290</v>
      </c>
      <c r="AH750" s="62" t="s">
        <v>290</v>
      </c>
      <c r="AI750" s="62">
        <v>0</v>
      </c>
      <c r="AJ750" s="62" t="s">
        <v>290</v>
      </c>
      <c r="AK750" s="62">
        <v>10</v>
      </c>
      <c r="AL750" s="62" t="s">
        <v>290</v>
      </c>
      <c r="AM750" s="62">
        <v>0</v>
      </c>
      <c r="AN750" s="62">
        <v>139</v>
      </c>
      <c r="AO750" s="62" t="s">
        <v>290</v>
      </c>
      <c r="AP750" s="62">
        <v>158</v>
      </c>
      <c r="AQ750" s="62">
        <v>29</v>
      </c>
    </row>
    <row r="751" spans="1:43">
      <c r="A751" s="116" t="s">
        <v>4009</v>
      </c>
      <c r="B751" s="117" t="s">
        <v>4010</v>
      </c>
      <c r="C751" s="117" t="s">
        <v>7250</v>
      </c>
      <c r="D751" s="117" t="s">
        <v>4012</v>
      </c>
      <c r="E751" s="117" t="s">
        <v>1818</v>
      </c>
      <c r="F751" s="62" t="s">
        <v>288</v>
      </c>
      <c r="G751" s="117" t="s">
        <v>7251</v>
      </c>
      <c r="H751" s="117" t="s">
        <v>7252</v>
      </c>
      <c r="I751" s="117" t="s">
        <v>196</v>
      </c>
      <c r="J751" s="62">
        <v>13.5</v>
      </c>
      <c r="K751" s="62">
        <v>8.4</v>
      </c>
      <c r="L751" s="62">
        <v>3</v>
      </c>
      <c r="M751" s="62">
        <v>24.9</v>
      </c>
      <c r="N751" s="62">
        <v>0</v>
      </c>
      <c r="O751" s="62">
        <v>0</v>
      </c>
      <c r="P751" s="62">
        <v>0</v>
      </c>
      <c r="Q751" s="62">
        <v>0</v>
      </c>
      <c r="R751" s="62">
        <v>0</v>
      </c>
      <c r="S751" s="62">
        <v>0</v>
      </c>
      <c r="T751" s="62">
        <v>0</v>
      </c>
      <c r="U751" s="62">
        <v>0</v>
      </c>
      <c r="V751" s="62">
        <v>0</v>
      </c>
      <c r="W751" s="62">
        <v>0</v>
      </c>
      <c r="X751" s="62">
        <v>46</v>
      </c>
      <c r="Y751" s="62">
        <v>38</v>
      </c>
      <c r="Z751" s="62">
        <v>44</v>
      </c>
      <c r="AA751" s="62">
        <v>50</v>
      </c>
      <c r="AB751" s="62">
        <v>0</v>
      </c>
      <c r="AC751" s="62">
        <v>0</v>
      </c>
      <c r="AD751" s="62">
        <v>0</v>
      </c>
      <c r="AE751" s="62">
        <v>88</v>
      </c>
      <c r="AF751" s="62">
        <v>96</v>
      </c>
      <c r="AG751" s="62">
        <v>28</v>
      </c>
      <c r="AH751" s="62">
        <v>23</v>
      </c>
      <c r="AI751" s="62">
        <v>0</v>
      </c>
      <c r="AJ751" s="62">
        <v>0</v>
      </c>
      <c r="AK751" s="62" t="s">
        <v>290</v>
      </c>
      <c r="AL751" s="62">
        <v>25</v>
      </c>
      <c r="AM751" s="62">
        <v>0</v>
      </c>
      <c r="AN751" s="62">
        <v>155</v>
      </c>
      <c r="AO751" s="62" t="s">
        <v>290</v>
      </c>
      <c r="AP751" s="62">
        <v>184</v>
      </c>
      <c r="AQ751" s="62">
        <v>10</v>
      </c>
    </row>
    <row r="752" spans="1:43">
      <c r="A752" s="116" t="s">
        <v>4014</v>
      </c>
      <c r="B752" s="117" t="s">
        <v>4015</v>
      </c>
      <c r="C752" s="117" t="s">
        <v>7253</v>
      </c>
      <c r="D752" s="117" t="s">
        <v>4017</v>
      </c>
      <c r="E752" s="117" t="s">
        <v>4018</v>
      </c>
      <c r="F752" s="62" t="s">
        <v>288</v>
      </c>
      <c r="G752" s="117" t="s">
        <v>7254</v>
      </c>
      <c r="H752" s="117" t="s">
        <v>7255</v>
      </c>
      <c r="I752" s="117" t="s">
        <v>196</v>
      </c>
      <c r="J752" s="62">
        <v>10</v>
      </c>
      <c r="K752" s="62">
        <v>2</v>
      </c>
      <c r="L752" s="62">
        <v>2</v>
      </c>
      <c r="M752" s="62">
        <v>14</v>
      </c>
      <c r="N752" s="62">
        <v>22</v>
      </c>
      <c r="O752" s="62">
        <v>10</v>
      </c>
      <c r="P752" s="62">
        <v>11</v>
      </c>
      <c r="Q752" s="62" t="s">
        <v>290</v>
      </c>
      <c r="R752" s="62">
        <v>12</v>
      </c>
      <c r="S752" s="62">
        <v>12</v>
      </c>
      <c r="T752" s="62" t="s">
        <v>290</v>
      </c>
      <c r="U752" s="62" t="s">
        <v>290</v>
      </c>
      <c r="V752" s="62" t="s">
        <v>290</v>
      </c>
      <c r="W752" s="62" t="s">
        <v>290</v>
      </c>
      <c r="X752" s="62">
        <v>0</v>
      </c>
      <c r="Y752" s="62">
        <v>0</v>
      </c>
      <c r="Z752" s="62">
        <v>0</v>
      </c>
      <c r="AA752" s="62">
        <v>0</v>
      </c>
      <c r="AB752" s="62">
        <v>0</v>
      </c>
      <c r="AC752" s="62">
        <v>0</v>
      </c>
      <c r="AD752" s="62">
        <v>0</v>
      </c>
      <c r="AE752" s="62">
        <v>58</v>
      </c>
      <c r="AF752" s="62">
        <v>48</v>
      </c>
      <c r="AG752" s="62">
        <v>0</v>
      </c>
      <c r="AH752" s="62">
        <v>0</v>
      </c>
      <c r="AI752" s="62">
        <v>0</v>
      </c>
      <c r="AJ752" s="62">
        <v>0</v>
      </c>
      <c r="AK752" s="62" t="s">
        <v>290</v>
      </c>
      <c r="AL752" s="62">
        <v>0</v>
      </c>
      <c r="AM752" s="62">
        <v>0</v>
      </c>
      <c r="AN752" s="62">
        <v>77</v>
      </c>
      <c r="AO752" s="62">
        <v>26</v>
      </c>
      <c r="AP752" s="62">
        <v>106</v>
      </c>
      <c r="AQ752" s="62">
        <v>35</v>
      </c>
    </row>
    <row r="753" spans="1:43">
      <c r="A753" s="116" t="s">
        <v>4020</v>
      </c>
      <c r="B753" s="117" t="s">
        <v>2699</v>
      </c>
      <c r="C753" s="117" t="s">
        <v>7256</v>
      </c>
      <c r="D753" s="117" t="s">
        <v>4023</v>
      </c>
      <c r="E753" s="117" t="s">
        <v>1818</v>
      </c>
      <c r="F753" s="62" t="s">
        <v>288</v>
      </c>
      <c r="G753" s="117" t="s">
        <v>7257</v>
      </c>
      <c r="H753" s="117" t="s">
        <v>7258</v>
      </c>
      <c r="I753" s="117" t="s">
        <v>196</v>
      </c>
      <c r="J753" s="62">
        <v>12</v>
      </c>
      <c r="K753" s="62">
        <v>6</v>
      </c>
      <c r="L753" s="62">
        <v>3</v>
      </c>
      <c r="M753" s="62">
        <v>21</v>
      </c>
      <c r="N753" s="62">
        <v>29</v>
      </c>
      <c r="O753" s="62">
        <v>22</v>
      </c>
      <c r="P753" s="62">
        <v>13</v>
      </c>
      <c r="Q753" s="62">
        <v>25</v>
      </c>
      <c r="R753" s="62">
        <v>15</v>
      </c>
      <c r="S753" s="62">
        <v>16</v>
      </c>
      <c r="T753" s="62">
        <v>22</v>
      </c>
      <c r="U753" s="62">
        <v>16</v>
      </c>
      <c r="V753" s="62">
        <v>15</v>
      </c>
      <c r="W753" s="62">
        <v>20</v>
      </c>
      <c r="X753" s="62">
        <v>0</v>
      </c>
      <c r="Y753" s="62">
        <v>0</v>
      </c>
      <c r="Z753" s="62">
        <v>0</v>
      </c>
      <c r="AA753" s="62">
        <v>0</v>
      </c>
      <c r="AB753" s="62">
        <v>0</v>
      </c>
      <c r="AC753" s="62">
        <v>0</v>
      </c>
      <c r="AD753" s="62">
        <v>0</v>
      </c>
      <c r="AE753" s="62">
        <v>107</v>
      </c>
      <c r="AF753" s="62">
        <v>86</v>
      </c>
      <c r="AG753" s="62">
        <v>0</v>
      </c>
      <c r="AH753" s="62">
        <v>0</v>
      </c>
      <c r="AI753" s="62">
        <v>0</v>
      </c>
      <c r="AJ753" s="62">
        <v>10</v>
      </c>
      <c r="AK753" s="62" t="s">
        <v>290</v>
      </c>
      <c r="AL753" s="62">
        <v>0</v>
      </c>
      <c r="AM753" s="62">
        <v>0</v>
      </c>
      <c r="AN753" s="62">
        <v>155</v>
      </c>
      <c r="AO753" s="62">
        <v>27</v>
      </c>
      <c r="AP753" s="62">
        <v>193</v>
      </c>
      <c r="AQ753" s="62">
        <v>30</v>
      </c>
    </row>
    <row r="754" spans="1:43">
      <c r="A754" s="116" t="s">
        <v>4024</v>
      </c>
      <c r="B754" s="117" t="s">
        <v>4025</v>
      </c>
      <c r="C754" s="117" t="s">
        <v>7259</v>
      </c>
      <c r="D754" s="117" t="s">
        <v>4027</v>
      </c>
      <c r="E754" s="117" t="s">
        <v>1818</v>
      </c>
      <c r="F754" s="62" t="s">
        <v>288</v>
      </c>
      <c r="G754" s="117" t="s">
        <v>7260</v>
      </c>
      <c r="H754" s="117" t="s">
        <v>7261</v>
      </c>
      <c r="I754" s="117" t="s">
        <v>196</v>
      </c>
      <c r="J754" s="62">
        <v>5.6</v>
      </c>
      <c r="K754" s="62">
        <v>0.9</v>
      </c>
      <c r="L754" s="62">
        <v>0.4</v>
      </c>
      <c r="M754" s="62">
        <v>6.9</v>
      </c>
      <c r="N754" s="62" t="s">
        <v>290</v>
      </c>
      <c r="O754" s="62" t="s">
        <v>290</v>
      </c>
      <c r="P754" s="62" t="s">
        <v>290</v>
      </c>
      <c r="Q754" s="62" t="s">
        <v>290</v>
      </c>
      <c r="R754" s="62" t="s">
        <v>290</v>
      </c>
      <c r="S754" s="62" t="s">
        <v>290</v>
      </c>
      <c r="T754" s="62" t="s">
        <v>290</v>
      </c>
      <c r="U754" s="62" t="s">
        <v>290</v>
      </c>
      <c r="V754" s="62" t="s">
        <v>290</v>
      </c>
      <c r="W754" s="62">
        <v>0</v>
      </c>
      <c r="X754" s="62">
        <v>0</v>
      </c>
      <c r="Y754" s="62">
        <v>0</v>
      </c>
      <c r="Z754" s="62">
        <v>0</v>
      </c>
      <c r="AA754" s="62">
        <v>0</v>
      </c>
      <c r="AB754" s="62">
        <v>0</v>
      </c>
      <c r="AC754" s="62">
        <v>0</v>
      </c>
      <c r="AD754" s="62">
        <v>0</v>
      </c>
      <c r="AE754" s="62" t="s">
        <v>290</v>
      </c>
      <c r="AF754" s="62">
        <v>24</v>
      </c>
      <c r="AG754" s="62">
        <v>0</v>
      </c>
      <c r="AH754" s="62">
        <v>0</v>
      </c>
      <c r="AI754" s="62">
        <v>0</v>
      </c>
      <c r="AJ754" s="62">
        <v>0</v>
      </c>
      <c r="AK754" s="62">
        <v>0</v>
      </c>
      <c r="AL754" s="62" t="s">
        <v>290</v>
      </c>
      <c r="AM754" s="62">
        <v>0</v>
      </c>
      <c r="AN754" s="62">
        <v>27</v>
      </c>
      <c r="AO754" s="62" t="s">
        <v>290</v>
      </c>
      <c r="AP754" s="62">
        <v>31</v>
      </c>
      <c r="AQ754" s="62" t="s">
        <v>290</v>
      </c>
    </row>
    <row r="755" spans="1:43">
      <c r="A755" s="116" t="s">
        <v>4028</v>
      </c>
      <c r="B755" s="117" t="s">
        <v>4025</v>
      </c>
      <c r="C755" s="117" t="s">
        <v>7262</v>
      </c>
      <c r="D755" s="117" t="s">
        <v>4030</v>
      </c>
      <c r="E755" s="117" t="s">
        <v>197</v>
      </c>
      <c r="F755" s="62" t="s">
        <v>288</v>
      </c>
      <c r="G755" s="117" t="s">
        <v>7263</v>
      </c>
      <c r="H755" s="117" t="s">
        <v>7264</v>
      </c>
      <c r="I755" s="117" t="s">
        <v>197</v>
      </c>
      <c r="J755" s="62">
        <v>9</v>
      </c>
      <c r="K755" s="62">
        <v>1</v>
      </c>
      <c r="L755" s="62">
        <v>1</v>
      </c>
      <c r="M755" s="62">
        <v>11</v>
      </c>
      <c r="N755" s="62">
        <v>0</v>
      </c>
      <c r="O755" s="62">
        <v>18</v>
      </c>
      <c r="P755" s="62">
        <v>19</v>
      </c>
      <c r="Q755" s="62">
        <v>16</v>
      </c>
      <c r="R755" s="62">
        <v>15</v>
      </c>
      <c r="S755" s="62">
        <v>18</v>
      </c>
      <c r="T755" s="62">
        <v>16</v>
      </c>
      <c r="U755" s="62">
        <v>17</v>
      </c>
      <c r="V755" s="62">
        <v>19</v>
      </c>
      <c r="W755" s="62">
        <v>16</v>
      </c>
      <c r="X755" s="62">
        <v>0</v>
      </c>
      <c r="Y755" s="62">
        <v>0</v>
      </c>
      <c r="Z755" s="62">
        <v>0</v>
      </c>
      <c r="AA755" s="62">
        <v>0</v>
      </c>
      <c r="AB755" s="62">
        <v>0</v>
      </c>
      <c r="AC755" s="62">
        <v>0</v>
      </c>
      <c r="AD755" s="62">
        <v>0</v>
      </c>
      <c r="AE755" s="62">
        <v>73</v>
      </c>
      <c r="AF755" s="62">
        <v>81</v>
      </c>
      <c r="AG755" s="62">
        <v>0</v>
      </c>
      <c r="AH755" s="62">
        <v>0</v>
      </c>
      <c r="AI755" s="62">
        <v>0</v>
      </c>
      <c r="AJ755" s="62">
        <v>0</v>
      </c>
      <c r="AK755" s="62">
        <v>122</v>
      </c>
      <c r="AL755" s="62" t="s">
        <v>290</v>
      </c>
      <c r="AM755" s="62" t="s">
        <v>290</v>
      </c>
      <c r="AN755" s="62">
        <v>19</v>
      </c>
      <c r="AO755" s="62">
        <v>10</v>
      </c>
      <c r="AP755" s="62">
        <v>154</v>
      </c>
      <c r="AQ755" s="62">
        <v>98</v>
      </c>
    </row>
    <row r="756" spans="1:43">
      <c r="A756" s="116" t="s">
        <v>4032</v>
      </c>
      <c r="B756" s="117" t="s">
        <v>4033</v>
      </c>
      <c r="C756" s="117" t="s">
        <v>7265</v>
      </c>
      <c r="D756" s="117" t="s">
        <v>4036</v>
      </c>
      <c r="E756" s="117" t="s">
        <v>197</v>
      </c>
      <c r="F756" s="62" t="s">
        <v>288</v>
      </c>
      <c r="G756" s="117" t="s">
        <v>7266</v>
      </c>
      <c r="H756" s="117" t="s">
        <v>7267</v>
      </c>
      <c r="I756" s="117" t="s">
        <v>197</v>
      </c>
      <c r="J756" s="62">
        <v>13.5</v>
      </c>
      <c r="K756" s="62">
        <v>2</v>
      </c>
      <c r="L756" s="62">
        <v>2</v>
      </c>
      <c r="M756" s="62">
        <v>17.5</v>
      </c>
      <c r="N756" s="62">
        <v>12</v>
      </c>
      <c r="O756" s="62">
        <v>16</v>
      </c>
      <c r="P756" s="62">
        <v>10</v>
      </c>
      <c r="Q756" s="62" t="s">
        <v>290</v>
      </c>
      <c r="R756" s="62">
        <v>10</v>
      </c>
      <c r="S756" s="62">
        <v>11</v>
      </c>
      <c r="T756" s="62" t="s">
        <v>290</v>
      </c>
      <c r="U756" s="62">
        <v>15</v>
      </c>
      <c r="V756" s="62" t="s">
        <v>290</v>
      </c>
      <c r="W756" s="62">
        <v>11</v>
      </c>
      <c r="X756" s="62">
        <v>0</v>
      </c>
      <c r="Y756" s="62">
        <v>0</v>
      </c>
      <c r="Z756" s="62">
        <v>0</v>
      </c>
      <c r="AA756" s="62">
        <v>0</v>
      </c>
      <c r="AB756" s="62" t="s">
        <v>290</v>
      </c>
      <c r="AC756" s="62">
        <v>0</v>
      </c>
      <c r="AD756" s="62">
        <v>0</v>
      </c>
      <c r="AE756" s="62">
        <v>60</v>
      </c>
      <c r="AF756" s="62">
        <v>56</v>
      </c>
      <c r="AG756" s="62">
        <v>0</v>
      </c>
      <c r="AH756" s="62">
        <v>0</v>
      </c>
      <c r="AI756" s="62">
        <v>0</v>
      </c>
      <c r="AJ756" s="62">
        <v>17</v>
      </c>
      <c r="AK756" s="62">
        <v>18</v>
      </c>
      <c r="AL756" s="62">
        <v>23</v>
      </c>
      <c r="AM756" s="62">
        <v>0</v>
      </c>
      <c r="AN756" s="62">
        <v>33</v>
      </c>
      <c r="AO756" s="62">
        <v>25</v>
      </c>
      <c r="AP756" s="62">
        <v>116</v>
      </c>
      <c r="AQ756" s="62">
        <v>72</v>
      </c>
    </row>
    <row r="757" spans="1:43">
      <c r="A757" s="116" t="s">
        <v>4038</v>
      </c>
      <c r="B757" s="117" t="s">
        <v>4039</v>
      </c>
      <c r="C757" s="117" t="s">
        <v>7268</v>
      </c>
      <c r="D757" s="117" t="s">
        <v>4041</v>
      </c>
      <c r="E757" s="117" t="s">
        <v>197</v>
      </c>
      <c r="F757" s="62" t="s">
        <v>288</v>
      </c>
      <c r="G757" s="117" t="s">
        <v>7269</v>
      </c>
      <c r="H757" s="117" t="s">
        <v>7270</v>
      </c>
      <c r="I757" s="117" t="s">
        <v>197</v>
      </c>
      <c r="J757" s="62">
        <v>36.5</v>
      </c>
      <c r="K757" s="62">
        <v>22</v>
      </c>
      <c r="L757" s="62">
        <v>8</v>
      </c>
      <c r="M757" s="62">
        <v>66.5</v>
      </c>
      <c r="N757" s="62">
        <v>37</v>
      </c>
      <c r="O757" s="62">
        <v>40</v>
      </c>
      <c r="P757" s="62">
        <v>43</v>
      </c>
      <c r="Q757" s="62">
        <v>38</v>
      </c>
      <c r="R757" s="62">
        <v>36</v>
      </c>
      <c r="S757" s="62">
        <v>42</v>
      </c>
      <c r="T757" s="62">
        <v>0</v>
      </c>
      <c r="U757" s="62">
        <v>0</v>
      </c>
      <c r="V757" s="62">
        <v>0</v>
      </c>
      <c r="W757" s="62">
        <v>0</v>
      </c>
      <c r="X757" s="62">
        <v>59</v>
      </c>
      <c r="Y757" s="62">
        <v>70</v>
      </c>
      <c r="Z757" s="62">
        <v>45</v>
      </c>
      <c r="AA757" s="62">
        <v>50</v>
      </c>
      <c r="AB757" s="62">
        <v>0</v>
      </c>
      <c r="AC757" s="62">
        <v>0</v>
      </c>
      <c r="AD757" s="62">
        <v>0</v>
      </c>
      <c r="AE757" s="62">
        <v>231</v>
      </c>
      <c r="AF757" s="62">
        <v>229</v>
      </c>
      <c r="AG757" s="62">
        <v>26</v>
      </c>
      <c r="AH757" s="62">
        <v>22</v>
      </c>
      <c r="AI757" s="62">
        <v>0</v>
      </c>
      <c r="AJ757" s="62">
        <v>18</v>
      </c>
      <c r="AK757" s="62">
        <v>43</v>
      </c>
      <c r="AL757" s="62">
        <v>22</v>
      </c>
      <c r="AM757" s="62">
        <v>0</v>
      </c>
      <c r="AN757" s="62">
        <v>345</v>
      </c>
      <c r="AO757" s="62">
        <v>32</v>
      </c>
      <c r="AP757" s="62">
        <v>460</v>
      </c>
      <c r="AQ757" s="62">
        <v>98</v>
      </c>
    </row>
    <row r="758" spans="1:43">
      <c r="A758" s="116" t="s">
        <v>4043</v>
      </c>
      <c r="B758" s="117" t="s">
        <v>4044</v>
      </c>
      <c r="C758" s="117" t="s">
        <v>7271</v>
      </c>
      <c r="D758" s="117" t="s">
        <v>4046</v>
      </c>
      <c r="E758" s="117" t="s">
        <v>197</v>
      </c>
      <c r="F758" s="62" t="s">
        <v>288</v>
      </c>
      <c r="G758" s="117" t="s">
        <v>7272</v>
      </c>
      <c r="H758" s="117" t="s">
        <v>7273</v>
      </c>
      <c r="I758" s="117" t="s">
        <v>197</v>
      </c>
      <c r="J758" s="62">
        <v>10.199999999999999</v>
      </c>
      <c r="K758" s="62">
        <v>1.8</v>
      </c>
      <c r="L758" s="62">
        <v>1.5</v>
      </c>
      <c r="M758" s="62">
        <v>13.5</v>
      </c>
      <c r="N758" s="62">
        <v>0</v>
      </c>
      <c r="O758" s="62">
        <v>13</v>
      </c>
      <c r="P758" s="62">
        <v>13</v>
      </c>
      <c r="Q758" s="62" t="s">
        <v>290</v>
      </c>
      <c r="R758" s="62">
        <v>12</v>
      </c>
      <c r="S758" s="62">
        <v>12</v>
      </c>
      <c r="T758" s="62">
        <v>12</v>
      </c>
      <c r="U758" s="62">
        <v>10</v>
      </c>
      <c r="V758" s="62" t="s">
        <v>290</v>
      </c>
      <c r="W758" s="62">
        <v>0</v>
      </c>
      <c r="X758" s="62">
        <v>0</v>
      </c>
      <c r="Y758" s="62">
        <v>0</v>
      </c>
      <c r="Z758" s="62">
        <v>0</v>
      </c>
      <c r="AA758" s="62">
        <v>0</v>
      </c>
      <c r="AB758" s="62">
        <v>0</v>
      </c>
      <c r="AC758" s="62">
        <v>0</v>
      </c>
      <c r="AD758" s="62">
        <v>0</v>
      </c>
      <c r="AE758" s="62">
        <v>48</v>
      </c>
      <c r="AF758" s="62">
        <v>42</v>
      </c>
      <c r="AG758" s="62">
        <v>0</v>
      </c>
      <c r="AH758" s="62">
        <v>0</v>
      </c>
      <c r="AI758" s="62">
        <v>0</v>
      </c>
      <c r="AJ758" s="62">
        <v>0</v>
      </c>
      <c r="AK758" s="62">
        <v>80</v>
      </c>
      <c r="AL758" s="62" t="s">
        <v>290</v>
      </c>
      <c r="AM758" s="62">
        <v>0</v>
      </c>
      <c r="AN758" s="62">
        <v>0</v>
      </c>
      <c r="AO758" s="62" t="s">
        <v>290</v>
      </c>
      <c r="AP758" s="62">
        <v>90</v>
      </c>
      <c r="AQ758" s="62">
        <v>81</v>
      </c>
    </row>
    <row r="759" spans="1:43">
      <c r="A759" s="116" t="s">
        <v>4047</v>
      </c>
      <c r="B759" s="117" t="s">
        <v>7274</v>
      </c>
      <c r="C759" s="117" t="s">
        <v>7275</v>
      </c>
      <c r="D759" s="117" t="s">
        <v>4049</v>
      </c>
      <c r="E759" s="117" t="s">
        <v>197</v>
      </c>
      <c r="F759" s="62" t="s">
        <v>288</v>
      </c>
      <c r="G759" s="117" t="s">
        <v>7276</v>
      </c>
      <c r="H759" s="117" t="s">
        <v>7277</v>
      </c>
      <c r="I759" s="117" t="s">
        <v>197</v>
      </c>
      <c r="J759" s="62">
        <v>4.4000000000000004</v>
      </c>
      <c r="K759" s="62">
        <v>0</v>
      </c>
      <c r="L759" s="62">
        <v>2.2999999999999998</v>
      </c>
      <c r="M759" s="62">
        <v>6.7</v>
      </c>
      <c r="N759" s="62">
        <v>0</v>
      </c>
      <c r="O759" s="62">
        <v>0</v>
      </c>
      <c r="P759" s="62">
        <v>0</v>
      </c>
      <c r="Q759" s="62">
        <v>0</v>
      </c>
      <c r="R759" s="62">
        <v>0</v>
      </c>
      <c r="S759" s="62">
        <v>0</v>
      </c>
      <c r="T759" s="62">
        <v>0</v>
      </c>
      <c r="U759" s="62">
        <v>0</v>
      </c>
      <c r="V759" s="62">
        <v>0</v>
      </c>
      <c r="W759" s="62">
        <v>0</v>
      </c>
      <c r="X759" s="62">
        <v>10</v>
      </c>
      <c r="Y759" s="62">
        <v>11</v>
      </c>
      <c r="Z759" s="62" t="s">
        <v>290</v>
      </c>
      <c r="AA759" s="62">
        <v>14</v>
      </c>
      <c r="AB759" s="62">
        <v>0</v>
      </c>
      <c r="AC759" s="62">
        <v>0</v>
      </c>
      <c r="AD759" s="62">
        <v>0</v>
      </c>
      <c r="AE759" s="62">
        <v>18</v>
      </c>
      <c r="AF759" s="62">
        <v>22</v>
      </c>
      <c r="AG759" s="62" t="s">
        <v>290</v>
      </c>
      <c r="AH759" s="62" t="s">
        <v>290</v>
      </c>
      <c r="AI759" s="62">
        <v>0</v>
      </c>
      <c r="AJ759" s="62">
        <v>0</v>
      </c>
      <c r="AK759" s="62">
        <v>0</v>
      </c>
      <c r="AL759" s="62">
        <v>0</v>
      </c>
      <c r="AM759" s="62">
        <v>0</v>
      </c>
      <c r="AN759" s="62">
        <v>39</v>
      </c>
      <c r="AO759" s="62" t="s">
        <v>290</v>
      </c>
      <c r="AP759" s="62">
        <v>40</v>
      </c>
      <c r="AQ759" s="62" t="s">
        <v>290</v>
      </c>
    </row>
    <row r="760" spans="1:43">
      <c r="A760" s="116" t="s">
        <v>4051</v>
      </c>
      <c r="B760" s="117" t="s">
        <v>4052</v>
      </c>
      <c r="C760" s="117" t="s">
        <v>7278</v>
      </c>
      <c r="D760" s="117" t="s">
        <v>4054</v>
      </c>
      <c r="E760" s="117" t="s">
        <v>4055</v>
      </c>
      <c r="F760" s="62" t="s">
        <v>288</v>
      </c>
      <c r="G760" s="117" t="s">
        <v>7279</v>
      </c>
      <c r="H760" s="117" t="s">
        <v>7280</v>
      </c>
      <c r="I760" s="117" t="s">
        <v>197</v>
      </c>
      <c r="J760" s="62">
        <v>11.5</v>
      </c>
      <c r="K760" s="62">
        <v>1</v>
      </c>
      <c r="L760" s="62">
        <v>2</v>
      </c>
      <c r="M760" s="62">
        <v>14.5</v>
      </c>
      <c r="N760" s="62">
        <v>11</v>
      </c>
      <c r="O760" s="62" t="s">
        <v>290</v>
      </c>
      <c r="P760" s="62" t="s">
        <v>290</v>
      </c>
      <c r="Q760" s="62" t="s">
        <v>290</v>
      </c>
      <c r="R760" s="62">
        <v>10</v>
      </c>
      <c r="S760" s="62">
        <v>10</v>
      </c>
      <c r="T760" s="62" t="s">
        <v>290</v>
      </c>
      <c r="U760" s="62" t="s">
        <v>290</v>
      </c>
      <c r="V760" s="62" t="s">
        <v>290</v>
      </c>
      <c r="W760" s="62" t="s">
        <v>290</v>
      </c>
      <c r="X760" s="62">
        <v>0</v>
      </c>
      <c r="Y760" s="62">
        <v>0</v>
      </c>
      <c r="Z760" s="62">
        <v>0</v>
      </c>
      <c r="AA760" s="62">
        <v>0</v>
      </c>
      <c r="AB760" s="62">
        <v>0</v>
      </c>
      <c r="AC760" s="62">
        <v>0</v>
      </c>
      <c r="AD760" s="62">
        <v>0</v>
      </c>
      <c r="AE760" s="62">
        <v>33</v>
      </c>
      <c r="AF760" s="62">
        <v>38</v>
      </c>
      <c r="AG760" s="62">
        <v>0</v>
      </c>
      <c r="AH760" s="62">
        <v>0</v>
      </c>
      <c r="AI760" s="62">
        <v>0</v>
      </c>
      <c r="AJ760" s="62">
        <v>0</v>
      </c>
      <c r="AK760" s="62">
        <v>0</v>
      </c>
      <c r="AL760" s="62" t="s">
        <v>290</v>
      </c>
      <c r="AM760" s="62">
        <v>0</v>
      </c>
      <c r="AN760" s="62">
        <v>67</v>
      </c>
      <c r="AO760" s="62" t="s">
        <v>290</v>
      </c>
      <c r="AP760" s="62">
        <v>71</v>
      </c>
      <c r="AQ760" s="62" t="s">
        <v>290</v>
      </c>
    </row>
    <row r="761" spans="1:43">
      <c r="A761" s="116" t="s">
        <v>4057</v>
      </c>
      <c r="B761" s="117" t="s">
        <v>4058</v>
      </c>
      <c r="C761" s="117" t="s">
        <v>7281</v>
      </c>
      <c r="D761" s="117" t="s">
        <v>4061</v>
      </c>
      <c r="E761" s="117" t="s">
        <v>197</v>
      </c>
      <c r="F761" s="62" t="s">
        <v>288</v>
      </c>
      <c r="G761" s="117" t="s">
        <v>7282</v>
      </c>
      <c r="H761" s="117" t="s">
        <v>7283</v>
      </c>
      <c r="I761" s="117" t="s">
        <v>197</v>
      </c>
      <c r="J761" s="62">
        <v>16</v>
      </c>
      <c r="K761" s="62">
        <v>3.5</v>
      </c>
      <c r="L761" s="62">
        <v>1</v>
      </c>
      <c r="M761" s="62">
        <v>20.5</v>
      </c>
      <c r="N761" s="62">
        <v>24</v>
      </c>
      <c r="O761" s="62">
        <v>16</v>
      </c>
      <c r="P761" s="62" t="s">
        <v>290</v>
      </c>
      <c r="Q761" s="62">
        <v>17</v>
      </c>
      <c r="R761" s="62" t="s">
        <v>290</v>
      </c>
      <c r="S761" s="62">
        <v>17</v>
      </c>
      <c r="T761" s="62">
        <v>26</v>
      </c>
      <c r="U761" s="62">
        <v>13</v>
      </c>
      <c r="V761" s="62">
        <v>19</v>
      </c>
      <c r="W761" s="62">
        <v>23</v>
      </c>
      <c r="X761" s="62">
        <v>0</v>
      </c>
      <c r="Y761" s="62">
        <v>0</v>
      </c>
      <c r="Z761" s="62">
        <v>0</v>
      </c>
      <c r="AA761" s="62">
        <v>0</v>
      </c>
      <c r="AB761" s="62">
        <v>0</v>
      </c>
      <c r="AC761" s="62">
        <v>0</v>
      </c>
      <c r="AD761" s="62">
        <v>0</v>
      </c>
      <c r="AE761" s="62">
        <v>89</v>
      </c>
      <c r="AF761" s="62">
        <v>89</v>
      </c>
      <c r="AG761" s="62">
        <v>0</v>
      </c>
      <c r="AH761" s="62">
        <v>0</v>
      </c>
      <c r="AI761" s="62" t="s">
        <v>290</v>
      </c>
      <c r="AJ761" s="62" t="s">
        <v>290</v>
      </c>
      <c r="AK761" s="62">
        <v>15</v>
      </c>
      <c r="AL761" s="62">
        <v>46</v>
      </c>
      <c r="AM761" s="62">
        <v>0</v>
      </c>
      <c r="AN761" s="62">
        <v>90</v>
      </c>
      <c r="AO761" s="62">
        <v>25</v>
      </c>
      <c r="AP761" s="62">
        <v>178</v>
      </c>
      <c r="AQ761" s="62">
        <v>96</v>
      </c>
    </row>
    <row r="762" spans="1:43">
      <c r="A762" s="116" t="s">
        <v>4063</v>
      </c>
      <c r="B762" s="117" t="s">
        <v>4064</v>
      </c>
      <c r="C762" s="117" t="s">
        <v>7284</v>
      </c>
      <c r="D762" s="117" t="s">
        <v>4066</v>
      </c>
      <c r="E762" s="117" t="s">
        <v>4067</v>
      </c>
      <c r="F762" s="62" t="s">
        <v>288</v>
      </c>
      <c r="G762" s="117" t="s">
        <v>7285</v>
      </c>
      <c r="H762" s="117" t="s">
        <v>7286</v>
      </c>
      <c r="I762" s="117" t="s">
        <v>197</v>
      </c>
      <c r="J762" s="62">
        <v>7.4</v>
      </c>
      <c r="K762" s="62">
        <v>2.5</v>
      </c>
      <c r="L762" s="62">
        <v>2</v>
      </c>
      <c r="M762" s="62">
        <v>11.9</v>
      </c>
      <c r="N762" s="62">
        <v>34</v>
      </c>
      <c r="O762" s="62">
        <v>12</v>
      </c>
      <c r="P762" s="62" t="s">
        <v>290</v>
      </c>
      <c r="Q762" s="62" t="s">
        <v>290</v>
      </c>
      <c r="R762" s="62" t="s">
        <v>290</v>
      </c>
      <c r="S762" s="62" t="s">
        <v>290</v>
      </c>
      <c r="T762" s="62" t="s">
        <v>290</v>
      </c>
      <c r="U762" s="62" t="s">
        <v>290</v>
      </c>
      <c r="V762" s="62" t="s">
        <v>290</v>
      </c>
      <c r="W762" s="62" t="s">
        <v>290</v>
      </c>
      <c r="X762" s="62">
        <v>0</v>
      </c>
      <c r="Y762" s="62">
        <v>0</v>
      </c>
      <c r="Z762" s="62">
        <v>0</v>
      </c>
      <c r="AA762" s="62">
        <v>0</v>
      </c>
      <c r="AB762" s="62">
        <v>0</v>
      </c>
      <c r="AC762" s="62">
        <v>0</v>
      </c>
      <c r="AD762" s="62">
        <v>0</v>
      </c>
      <c r="AE762" s="62">
        <v>40</v>
      </c>
      <c r="AF762" s="62">
        <v>52</v>
      </c>
      <c r="AG762" s="62">
        <v>0</v>
      </c>
      <c r="AH762" s="62">
        <v>0</v>
      </c>
      <c r="AI762" s="62">
        <v>0</v>
      </c>
      <c r="AJ762" s="62">
        <v>0</v>
      </c>
      <c r="AK762" s="62">
        <v>0</v>
      </c>
      <c r="AL762" s="62" t="s">
        <v>290</v>
      </c>
      <c r="AM762" s="62">
        <v>0</v>
      </c>
      <c r="AN762" s="62">
        <v>86</v>
      </c>
      <c r="AO762" s="62" t="s">
        <v>290</v>
      </c>
      <c r="AP762" s="62">
        <v>92</v>
      </c>
      <c r="AQ762" s="62" t="s">
        <v>290</v>
      </c>
    </row>
    <row r="763" spans="1:43">
      <c r="A763" s="116" t="s">
        <v>4069</v>
      </c>
      <c r="B763" s="117" t="s">
        <v>4070</v>
      </c>
      <c r="C763" s="117" t="s">
        <v>7287</v>
      </c>
      <c r="D763" s="117" t="s">
        <v>4073</v>
      </c>
      <c r="E763" s="117" t="s">
        <v>197</v>
      </c>
      <c r="F763" s="62" t="s">
        <v>288</v>
      </c>
      <c r="G763" s="117" t="s">
        <v>7288</v>
      </c>
      <c r="H763" s="117" t="s">
        <v>7289</v>
      </c>
      <c r="I763" s="117" t="s">
        <v>197</v>
      </c>
      <c r="J763" s="62">
        <v>24</v>
      </c>
      <c r="K763" s="62">
        <v>9</v>
      </c>
      <c r="L763" s="62">
        <v>1</v>
      </c>
      <c r="M763" s="62">
        <v>34</v>
      </c>
      <c r="N763" s="62">
        <v>52</v>
      </c>
      <c r="O763" s="62">
        <v>42</v>
      </c>
      <c r="P763" s="62">
        <v>52</v>
      </c>
      <c r="Q763" s="62">
        <v>48</v>
      </c>
      <c r="R763" s="62">
        <v>48</v>
      </c>
      <c r="S763" s="62">
        <v>44</v>
      </c>
      <c r="T763" s="62">
        <v>52</v>
      </c>
      <c r="U763" s="62">
        <v>51</v>
      </c>
      <c r="V763" s="62">
        <v>46</v>
      </c>
      <c r="W763" s="62">
        <v>41</v>
      </c>
      <c r="X763" s="62">
        <v>0</v>
      </c>
      <c r="Y763" s="62">
        <v>0</v>
      </c>
      <c r="Z763" s="62">
        <v>0</v>
      </c>
      <c r="AA763" s="62">
        <v>0</v>
      </c>
      <c r="AB763" s="62">
        <v>0</v>
      </c>
      <c r="AC763" s="62">
        <v>0</v>
      </c>
      <c r="AD763" s="62">
        <v>0</v>
      </c>
      <c r="AE763" s="62">
        <v>235</v>
      </c>
      <c r="AF763" s="62">
        <v>241</v>
      </c>
      <c r="AG763" s="62">
        <v>0</v>
      </c>
      <c r="AH763" s="62">
        <v>0</v>
      </c>
      <c r="AI763" s="62">
        <v>0</v>
      </c>
      <c r="AJ763" s="62" t="s">
        <v>290</v>
      </c>
      <c r="AK763" s="62" t="s">
        <v>290</v>
      </c>
      <c r="AL763" s="62">
        <v>18</v>
      </c>
      <c r="AM763" s="62">
        <v>0</v>
      </c>
      <c r="AN763" s="62">
        <v>422</v>
      </c>
      <c r="AO763" s="62">
        <v>28</v>
      </c>
      <c r="AP763" s="62">
        <v>476</v>
      </c>
      <c r="AQ763" s="62">
        <v>35</v>
      </c>
    </row>
    <row r="764" spans="1:43">
      <c r="A764" s="116" t="s">
        <v>4075</v>
      </c>
      <c r="B764" s="117" t="s">
        <v>4076</v>
      </c>
      <c r="C764" s="117" t="s">
        <v>7290</v>
      </c>
      <c r="D764" s="117" t="s">
        <v>4079</v>
      </c>
      <c r="E764" s="117" t="s">
        <v>4080</v>
      </c>
      <c r="F764" s="62" t="s">
        <v>288</v>
      </c>
      <c r="G764" s="117" t="s">
        <v>7291</v>
      </c>
      <c r="H764" s="117" t="s">
        <v>7292</v>
      </c>
      <c r="I764" s="117" t="s">
        <v>197</v>
      </c>
      <c r="J764" s="62">
        <v>23.5</v>
      </c>
      <c r="K764" s="62">
        <v>8</v>
      </c>
      <c r="L764" s="62">
        <v>1.5</v>
      </c>
      <c r="M764" s="62">
        <v>33</v>
      </c>
      <c r="N764" s="62">
        <v>75</v>
      </c>
      <c r="O764" s="62">
        <v>27</v>
      </c>
      <c r="P764" s="62">
        <v>31</v>
      </c>
      <c r="Q764" s="62">
        <v>24</v>
      </c>
      <c r="R764" s="62">
        <v>21</v>
      </c>
      <c r="S764" s="62">
        <v>23</v>
      </c>
      <c r="T764" s="62">
        <v>20</v>
      </c>
      <c r="U764" s="62">
        <v>29</v>
      </c>
      <c r="V764" s="62">
        <v>19</v>
      </c>
      <c r="W764" s="62">
        <v>19</v>
      </c>
      <c r="X764" s="62">
        <v>0</v>
      </c>
      <c r="Y764" s="62">
        <v>0</v>
      </c>
      <c r="Z764" s="62">
        <v>0</v>
      </c>
      <c r="AA764" s="62">
        <v>0</v>
      </c>
      <c r="AB764" s="62">
        <v>0</v>
      </c>
      <c r="AC764" s="62">
        <v>0</v>
      </c>
      <c r="AD764" s="62">
        <v>0</v>
      </c>
      <c r="AE764" s="62">
        <v>143</v>
      </c>
      <c r="AF764" s="62">
        <v>145</v>
      </c>
      <c r="AG764" s="62">
        <v>0</v>
      </c>
      <c r="AH764" s="62">
        <v>0</v>
      </c>
      <c r="AI764" s="62">
        <v>0</v>
      </c>
      <c r="AJ764" s="62">
        <v>26</v>
      </c>
      <c r="AK764" s="62" t="s">
        <v>290</v>
      </c>
      <c r="AL764" s="62">
        <v>50</v>
      </c>
      <c r="AM764" s="62">
        <v>0</v>
      </c>
      <c r="AN764" s="62">
        <v>196</v>
      </c>
      <c r="AO764" s="62" t="s">
        <v>290</v>
      </c>
      <c r="AP764" s="62">
        <v>288</v>
      </c>
      <c r="AQ764" s="62">
        <v>72</v>
      </c>
    </row>
    <row r="765" spans="1:43">
      <c r="A765" s="116" t="s">
        <v>4082</v>
      </c>
      <c r="B765" s="117" t="s">
        <v>4083</v>
      </c>
      <c r="C765" s="117" t="s">
        <v>7293</v>
      </c>
      <c r="D765" s="117" t="s">
        <v>4085</v>
      </c>
      <c r="E765" s="117" t="s">
        <v>197</v>
      </c>
      <c r="F765" s="62" t="s">
        <v>288</v>
      </c>
      <c r="G765" s="117" t="s">
        <v>7294</v>
      </c>
      <c r="H765" s="117" t="s">
        <v>7295</v>
      </c>
      <c r="I765" s="117" t="s">
        <v>197</v>
      </c>
      <c r="J765" s="62">
        <v>20</v>
      </c>
      <c r="K765" s="62">
        <v>19</v>
      </c>
      <c r="L765" s="62">
        <v>1</v>
      </c>
      <c r="M765" s="62">
        <v>40</v>
      </c>
      <c r="N765" s="62">
        <v>57</v>
      </c>
      <c r="O765" s="62">
        <v>24</v>
      </c>
      <c r="P765" s="62">
        <v>19</v>
      </c>
      <c r="Q765" s="62">
        <v>16</v>
      </c>
      <c r="R765" s="62">
        <v>15</v>
      </c>
      <c r="S765" s="62">
        <v>23</v>
      </c>
      <c r="T765" s="62">
        <v>21</v>
      </c>
      <c r="U765" s="62">
        <v>29</v>
      </c>
      <c r="V765" s="62">
        <v>19</v>
      </c>
      <c r="W765" s="62">
        <v>21</v>
      </c>
      <c r="X765" s="62">
        <v>0</v>
      </c>
      <c r="Y765" s="62">
        <v>0</v>
      </c>
      <c r="Z765" s="62">
        <v>0</v>
      </c>
      <c r="AA765" s="62">
        <v>0</v>
      </c>
      <c r="AB765" s="62">
        <v>0</v>
      </c>
      <c r="AC765" s="62">
        <v>0</v>
      </c>
      <c r="AD765" s="62">
        <v>0</v>
      </c>
      <c r="AE765" s="62">
        <v>132</v>
      </c>
      <c r="AF765" s="62">
        <v>122</v>
      </c>
      <c r="AG765" s="62">
        <v>0</v>
      </c>
      <c r="AH765" s="62">
        <v>0</v>
      </c>
      <c r="AI765" s="62">
        <v>0</v>
      </c>
      <c r="AJ765" s="62">
        <v>13</v>
      </c>
      <c r="AK765" s="62" t="s">
        <v>290</v>
      </c>
      <c r="AL765" s="62">
        <v>19</v>
      </c>
      <c r="AM765" s="62">
        <v>0</v>
      </c>
      <c r="AN765" s="62">
        <v>199</v>
      </c>
      <c r="AO765" s="62">
        <v>17</v>
      </c>
      <c r="AP765" s="62">
        <v>254</v>
      </c>
      <c r="AQ765" s="62">
        <v>26</v>
      </c>
    </row>
    <row r="766" spans="1:43">
      <c r="A766" s="116" t="s">
        <v>4086</v>
      </c>
      <c r="B766" s="117" t="s">
        <v>4087</v>
      </c>
      <c r="C766" s="117" t="s">
        <v>7296</v>
      </c>
      <c r="D766" s="117" t="s">
        <v>4090</v>
      </c>
      <c r="E766" s="117" t="s">
        <v>197</v>
      </c>
      <c r="F766" s="62" t="s">
        <v>288</v>
      </c>
      <c r="G766" s="117" t="s">
        <v>7297</v>
      </c>
      <c r="H766" s="117" t="s">
        <v>7298</v>
      </c>
      <c r="I766" s="117" t="s">
        <v>197</v>
      </c>
      <c r="J766" s="62">
        <v>35</v>
      </c>
      <c r="K766" s="62">
        <v>17</v>
      </c>
      <c r="L766" s="62">
        <v>2</v>
      </c>
      <c r="M766" s="62">
        <v>54</v>
      </c>
      <c r="N766" s="62">
        <v>0</v>
      </c>
      <c r="O766" s="62">
        <v>0</v>
      </c>
      <c r="P766" s="62">
        <v>0</v>
      </c>
      <c r="Q766" s="62">
        <v>0</v>
      </c>
      <c r="R766" s="62">
        <v>0</v>
      </c>
      <c r="S766" s="62">
        <v>0</v>
      </c>
      <c r="T766" s="62">
        <v>0</v>
      </c>
      <c r="U766" s="62">
        <v>0</v>
      </c>
      <c r="V766" s="62">
        <v>0</v>
      </c>
      <c r="W766" s="62">
        <v>0</v>
      </c>
      <c r="X766" s="62">
        <v>141</v>
      </c>
      <c r="Y766" s="62">
        <v>121</v>
      </c>
      <c r="Z766" s="62">
        <v>111</v>
      </c>
      <c r="AA766" s="62">
        <v>107</v>
      </c>
      <c r="AB766" s="62">
        <v>0</v>
      </c>
      <c r="AC766" s="62">
        <v>0</v>
      </c>
      <c r="AD766" s="62">
        <v>0</v>
      </c>
      <c r="AE766" s="62">
        <v>239</v>
      </c>
      <c r="AF766" s="62">
        <v>241</v>
      </c>
      <c r="AG766" s="62">
        <v>52</v>
      </c>
      <c r="AH766" s="62">
        <v>55</v>
      </c>
      <c r="AI766" s="62" t="s">
        <v>290</v>
      </c>
      <c r="AJ766" s="62">
        <v>17</v>
      </c>
      <c r="AK766" s="62">
        <v>15</v>
      </c>
      <c r="AL766" s="62">
        <v>49</v>
      </c>
      <c r="AM766" s="62">
        <v>0</v>
      </c>
      <c r="AN766" s="62">
        <v>380</v>
      </c>
      <c r="AO766" s="62">
        <v>18</v>
      </c>
      <c r="AP766" s="62">
        <v>480</v>
      </c>
      <c r="AQ766" s="62">
        <v>53</v>
      </c>
    </row>
    <row r="767" spans="1:43">
      <c r="A767" s="116" t="s">
        <v>4091</v>
      </c>
      <c r="B767" s="117" t="s">
        <v>465</v>
      </c>
      <c r="C767" s="117" t="s">
        <v>7299</v>
      </c>
      <c r="D767" s="117" t="s">
        <v>4093</v>
      </c>
      <c r="E767" s="117" t="s">
        <v>197</v>
      </c>
      <c r="F767" s="62" t="s">
        <v>288</v>
      </c>
      <c r="G767" s="117" t="s">
        <v>7300</v>
      </c>
      <c r="H767" s="117" t="s">
        <v>7301</v>
      </c>
      <c r="I767" s="117" t="s">
        <v>197</v>
      </c>
      <c r="J767" s="62">
        <v>10.5</v>
      </c>
      <c r="K767" s="62">
        <v>5</v>
      </c>
      <c r="L767" s="62">
        <v>2.5</v>
      </c>
      <c r="M767" s="62">
        <v>18</v>
      </c>
      <c r="N767" s="62">
        <v>0</v>
      </c>
      <c r="O767" s="62">
        <v>16</v>
      </c>
      <c r="P767" s="62">
        <v>15</v>
      </c>
      <c r="Q767" s="62">
        <v>22</v>
      </c>
      <c r="R767" s="62">
        <v>15</v>
      </c>
      <c r="S767" s="62">
        <v>15</v>
      </c>
      <c r="T767" s="62">
        <v>20</v>
      </c>
      <c r="U767" s="62">
        <v>18</v>
      </c>
      <c r="V767" s="62">
        <v>13</v>
      </c>
      <c r="W767" s="62">
        <v>23</v>
      </c>
      <c r="X767" s="62">
        <v>0</v>
      </c>
      <c r="Y767" s="62">
        <v>0</v>
      </c>
      <c r="Z767" s="62">
        <v>0</v>
      </c>
      <c r="AA767" s="62">
        <v>0</v>
      </c>
      <c r="AB767" s="62">
        <v>0</v>
      </c>
      <c r="AC767" s="62">
        <v>0</v>
      </c>
      <c r="AD767" s="62">
        <v>0</v>
      </c>
      <c r="AE767" s="62">
        <v>89</v>
      </c>
      <c r="AF767" s="62">
        <v>68</v>
      </c>
      <c r="AG767" s="62">
        <v>0</v>
      </c>
      <c r="AH767" s="62">
        <v>0</v>
      </c>
      <c r="AI767" s="62">
        <v>0</v>
      </c>
      <c r="AJ767" s="62" t="s">
        <v>290</v>
      </c>
      <c r="AK767" s="62">
        <v>13</v>
      </c>
      <c r="AL767" s="62" t="s">
        <v>290</v>
      </c>
      <c r="AM767" s="62">
        <v>0</v>
      </c>
      <c r="AN767" s="62">
        <v>113</v>
      </c>
      <c r="AO767" s="62">
        <v>25</v>
      </c>
      <c r="AP767" s="62">
        <v>157</v>
      </c>
      <c r="AQ767" s="62">
        <v>28</v>
      </c>
    </row>
    <row r="768" spans="1:43">
      <c r="A768" s="116" t="s">
        <v>4809</v>
      </c>
      <c r="B768" s="117" t="s">
        <v>4810</v>
      </c>
      <c r="C768" s="117" t="s">
        <v>7302</v>
      </c>
      <c r="D768" s="117" t="s">
        <v>4813</v>
      </c>
      <c r="E768" s="117" t="s">
        <v>4814</v>
      </c>
      <c r="F768" s="62" t="s">
        <v>288</v>
      </c>
      <c r="G768" s="117" t="s">
        <v>7303</v>
      </c>
      <c r="H768" s="117" t="s">
        <v>7304</v>
      </c>
      <c r="I768" s="117" t="s">
        <v>197</v>
      </c>
      <c r="J768" s="62">
        <v>6</v>
      </c>
      <c r="K768" s="62">
        <v>0</v>
      </c>
      <c r="L768" s="62">
        <v>1</v>
      </c>
      <c r="M768" s="62">
        <v>7</v>
      </c>
      <c r="N768" s="62">
        <v>21</v>
      </c>
      <c r="O768" s="62" t="s">
        <v>290</v>
      </c>
      <c r="P768" s="62" t="s">
        <v>290</v>
      </c>
      <c r="Q768" s="62" t="s">
        <v>290</v>
      </c>
      <c r="R768" s="62" t="s">
        <v>290</v>
      </c>
      <c r="S768" s="62" t="s">
        <v>290</v>
      </c>
      <c r="T768" s="62" t="s">
        <v>290</v>
      </c>
      <c r="U768" s="62" t="s">
        <v>290</v>
      </c>
      <c r="V768" s="62">
        <v>0</v>
      </c>
      <c r="W768" s="62">
        <v>0</v>
      </c>
      <c r="X768" s="62">
        <v>0</v>
      </c>
      <c r="Y768" s="62">
        <v>0</v>
      </c>
      <c r="Z768" s="62">
        <v>0</v>
      </c>
      <c r="AA768" s="62">
        <v>0</v>
      </c>
      <c r="AB768" s="62">
        <v>0</v>
      </c>
      <c r="AC768" s="62">
        <v>0</v>
      </c>
      <c r="AD768" s="62">
        <v>0</v>
      </c>
      <c r="AE768" s="62">
        <v>27</v>
      </c>
      <c r="AF768" s="62">
        <v>23</v>
      </c>
      <c r="AG768" s="62">
        <v>0</v>
      </c>
      <c r="AH768" s="62">
        <v>0</v>
      </c>
      <c r="AI768" s="62">
        <v>0</v>
      </c>
      <c r="AJ768" s="62" t="s">
        <v>290</v>
      </c>
      <c r="AK768" s="62">
        <v>0</v>
      </c>
      <c r="AL768" s="62" t="s">
        <v>290</v>
      </c>
      <c r="AM768" s="62">
        <v>0</v>
      </c>
      <c r="AN768" s="62">
        <v>40</v>
      </c>
      <c r="AO768" s="62" t="s">
        <v>290</v>
      </c>
      <c r="AP768" s="62">
        <v>50</v>
      </c>
      <c r="AQ768" s="62">
        <v>0</v>
      </c>
    </row>
    <row r="769" spans="1:43">
      <c r="A769" s="116" t="s">
        <v>4094</v>
      </c>
      <c r="B769" s="117" t="s">
        <v>4095</v>
      </c>
      <c r="C769" s="117" t="s">
        <v>7305</v>
      </c>
      <c r="D769" s="117" t="s">
        <v>4097</v>
      </c>
      <c r="E769" s="117" t="s">
        <v>4055</v>
      </c>
      <c r="F769" s="62" t="s">
        <v>288</v>
      </c>
      <c r="G769" s="117" t="s">
        <v>7306</v>
      </c>
      <c r="H769" s="117" t="s">
        <v>7307</v>
      </c>
      <c r="I769" s="117" t="s">
        <v>197</v>
      </c>
      <c r="J769" s="62">
        <v>7.5</v>
      </c>
      <c r="K769" s="62">
        <v>0</v>
      </c>
      <c r="L769" s="62">
        <v>1.5</v>
      </c>
      <c r="M769" s="62">
        <v>9</v>
      </c>
      <c r="N769" s="62" t="s">
        <v>290</v>
      </c>
      <c r="O769" s="62" t="s">
        <v>290</v>
      </c>
      <c r="P769" s="62" t="s">
        <v>290</v>
      </c>
      <c r="Q769" s="62" t="s">
        <v>290</v>
      </c>
      <c r="R769" s="62" t="s">
        <v>290</v>
      </c>
      <c r="S769" s="62" t="s">
        <v>290</v>
      </c>
      <c r="T769" s="62" t="s">
        <v>290</v>
      </c>
      <c r="U769" s="62" t="s">
        <v>290</v>
      </c>
      <c r="V769" s="62" t="s">
        <v>290</v>
      </c>
      <c r="W769" s="62" t="s">
        <v>290</v>
      </c>
      <c r="X769" s="62">
        <v>0</v>
      </c>
      <c r="Y769" s="62" t="s">
        <v>290</v>
      </c>
      <c r="Z769" s="62" t="s">
        <v>290</v>
      </c>
      <c r="AA769" s="62" t="s">
        <v>290</v>
      </c>
      <c r="AB769" s="62">
        <v>0</v>
      </c>
      <c r="AC769" s="62">
        <v>0</v>
      </c>
      <c r="AD769" s="62">
        <v>0</v>
      </c>
      <c r="AE769" s="62">
        <v>21</v>
      </c>
      <c r="AF769" s="62">
        <v>14</v>
      </c>
      <c r="AG769" s="62" t="s">
        <v>290</v>
      </c>
      <c r="AH769" s="62" t="s">
        <v>290</v>
      </c>
      <c r="AI769" s="62">
        <v>0</v>
      </c>
      <c r="AJ769" s="62">
        <v>0</v>
      </c>
      <c r="AK769" s="62">
        <v>0</v>
      </c>
      <c r="AL769" s="62">
        <v>0</v>
      </c>
      <c r="AM769" s="62">
        <v>0</v>
      </c>
      <c r="AN769" s="62">
        <v>31</v>
      </c>
      <c r="AO769" s="62" t="s">
        <v>290</v>
      </c>
      <c r="AP769" s="62">
        <v>35</v>
      </c>
      <c r="AQ769" s="62">
        <v>0</v>
      </c>
    </row>
    <row r="770" spans="1:43">
      <c r="A770" s="116" t="s">
        <v>4098</v>
      </c>
      <c r="B770" s="117" t="s">
        <v>4099</v>
      </c>
      <c r="C770" s="117" t="s">
        <v>7308</v>
      </c>
      <c r="D770" s="117" t="s">
        <v>4101</v>
      </c>
      <c r="E770" s="117" t="s">
        <v>197</v>
      </c>
      <c r="F770" s="62" t="s">
        <v>288</v>
      </c>
      <c r="G770" s="117" t="s">
        <v>7309</v>
      </c>
      <c r="H770" s="117" t="s">
        <v>7310</v>
      </c>
      <c r="I770" s="117" t="s">
        <v>197</v>
      </c>
      <c r="J770" s="62">
        <v>18</v>
      </c>
      <c r="K770" s="62">
        <v>0</v>
      </c>
      <c r="L770" s="62">
        <v>5</v>
      </c>
      <c r="M770" s="62">
        <v>23</v>
      </c>
      <c r="N770" s="62">
        <v>31</v>
      </c>
      <c r="O770" s="62">
        <v>14</v>
      </c>
      <c r="P770" s="62">
        <v>10</v>
      </c>
      <c r="Q770" s="62">
        <v>12</v>
      </c>
      <c r="R770" s="62">
        <v>14</v>
      </c>
      <c r="S770" s="62">
        <v>14</v>
      </c>
      <c r="T770" s="62">
        <v>10</v>
      </c>
      <c r="U770" s="62">
        <v>17</v>
      </c>
      <c r="V770" s="62">
        <v>11</v>
      </c>
      <c r="W770" s="62" t="s">
        <v>290</v>
      </c>
      <c r="X770" s="62">
        <v>0</v>
      </c>
      <c r="Y770" s="62">
        <v>0</v>
      </c>
      <c r="Z770" s="62">
        <v>0</v>
      </c>
      <c r="AA770" s="62">
        <v>0</v>
      </c>
      <c r="AB770" s="62">
        <v>0</v>
      </c>
      <c r="AC770" s="62">
        <v>0</v>
      </c>
      <c r="AD770" s="62">
        <v>0</v>
      </c>
      <c r="AE770" s="62">
        <v>72</v>
      </c>
      <c r="AF770" s="62">
        <v>68</v>
      </c>
      <c r="AG770" s="62">
        <v>0</v>
      </c>
      <c r="AH770" s="62">
        <v>0</v>
      </c>
      <c r="AI770" s="62">
        <v>0</v>
      </c>
      <c r="AJ770" s="62">
        <v>26</v>
      </c>
      <c r="AK770" s="62">
        <v>14</v>
      </c>
      <c r="AL770" s="62">
        <v>0</v>
      </c>
      <c r="AM770" s="62">
        <v>0</v>
      </c>
      <c r="AN770" s="62">
        <v>76</v>
      </c>
      <c r="AO770" s="62">
        <v>24</v>
      </c>
      <c r="AP770" s="62">
        <v>140</v>
      </c>
      <c r="AQ770" s="62" t="s">
        <v>290</v>
      </c>
    </row>
    <row r="771" spans="1:43">
      <c r="A771" s="116" t="s">
        <v>4102</v>
      </c>
      <c r="B771" s="117" t="s">
        <v>4103</v>
      </c>
      <c r="C771" s="117" t="s">
        <v>7311</v>
      </c>
      <c r="D771" s="117" t="s">
        <v>4106</v>
      </c>
      <c r="E771" s="117" t="s">
        <v>4080</v>
      </c>
      <c r="F771" s="62" t="s">
        <v>288</v>
      </c>
      <c r="G771" s="117" t="s">
        <v>7312</v>
      </c>
      <c r="H771" s="117" t="s">
        <v>7313</v>
      </c>
      <c r="I771" s="117" t="s">
        <v>197</v>
      </c>
      <c r="J771" s="62">
        <v>12.5</v>
      </c>
      <c r="K771" s="62">
        <v>1</v>
      </c>
      <c r="L771" s="62">
        <v>1</v>
      </c>
      <c r="M771" s="62">
        <v>14.5</v>
      </c>
      <c r="N771" s="62">
        <v>0</v>
      </c>
      <c r="O771" s="62">
        <v>0</v>
      </c>
      <c r="P771" s="62">
        <v>0</v>
      </c>
      <c r="Q771" s="62">
        <v>0</v>
      </c>
      <c r="R771" s="62">
        <v>0</v>
      </c>
      <c r="S771" s="62">
        <v>0</v>
      </c>
      <c r="T771" s="62">
        <v>42</v>
      </c>
      <c r="U771" s="62">
        <v>29</v>
      </c>
      <c r="V771" s="62">
        <v>38</v>
      </c>
      <c r="W771" s="62">
        <v>44</v>
      </c>
      <c r="X771" s="62">
        <v>0</v>
      </c>
      <c r="Y771" s="62">
        <v>0</v>
      </c>
      <c r="Z771" s="62">
        <v>0</v>
      </c>
      <c r="AA771" s="62">
        <v>0</v>
      </c>
      <c r="AB771" s="62">
        <v>0</v>
      </c>
      <c r="AC771" s="62">
        <v>0</v>
      </c>
      <c r="AD771" s="62">
        <v>0</v>
      </c>
      <c r="AE771" s="62">
        <v>78</v>
      </c>
      <c r="AF771" s="62">
        <v>75</v>
      </c>
      <c r="AG771" s="62">
        <v>0</v>
      </c>
      <c r="AH771" s="62">
        <v>0</v>
      </c>
      <c r="AI771" s="62">
        <v>0</v>
      </c>
      <c r="AJ771" s="62" t="s">
        <v>290</v>
      </c>
      <c r="AK771" s="62">
        <v>16</v>
      </c>
      <c r="AL771" s="62" t="s">
        <v>290</v>
      </c>
      <c r="AM771" s="62">
        <v>0</v>
      </c>
      <c r="AN771" s="62">
        <v>117</v>
      </c>
      <c r="AO771" s="62">
        <v>12</v>
      </c>
      <c r="AP771" s="62">
        <v>153</v>
      </c>
      <c r="AQ771" s="62">
        <v>27</v>
      </c>
    </row>
    <row r="772" spans="1:43">
      <c r="A772" s="116" t="s">
        <v>4107</v>
      </c>
      <c r="B772" s="117" t="s">
        <v>4108</v>
      </c>
      <c r="C772" s="117" t="s">
        <v>7314</v>
      </c>
      <c r="D772" s="117" t="s">
        <v>4111</v>
      </c>
      <c r="E772" s="117" t="s">
        <v>197</v>
      </c>
      <c r="F772" s="62" t="s">
        <v>288</v>
      </c>
      <c r="G772" s="117" t="s">
        <v>7315</v>
      </c>
      <c r="H772" s="117" t="s">
        <v>7316</v>
      </c>
      <c r="I772" s="117" t="s">
        <v>197</v>
      </c>
      <c r="J772" s="62">
        <v>17.7</v>
      </c>
      <c r="K772" s="62">
        <v>6</v>
      </c>
      <c r="L772" s="62">
        <v>1.9</v>
      </c>
      <c r="M772" s="62">
        <v>25.6</v>
      </c>
      <c r="N772" s="62">
        <v>33</v>
      </c>
      <c r="O772" s="62">
        <v>22</v>
      </c>
      <c r="P772" s="62">
        <v>20</v>
      </c>
      <c r="Q772" s="62">
        <v>18</v>
      </c>
      <c r="R772" s="62">
        <v>16</v>
      </c>
      <c r="S772" s="62">
        <v>17</v>
      </c>
      <c r="T772" s="62">
        <v>15</v>
      </c>
      <c r="U772" s="62">
        <v>13</v>
      </c>
      <c r="V772" s="62">
        <v>14</v>
      </c>
      <c r="W772" s="62">
        <v>14</v>
      </c>
      <c r="X772" s="62">
        <v>10</v>
      </c>
      <c r="Y772" s="62" t="s">
        <v>290</v>
      </c>
      <c r="Z772" s="62" t="s">
        <v>290</v>
      </c>
      <c r="AA772" s="62" t="s">
        <v>290</v>
      </c>
      <c r="AB772" s="62">
        <v>0</v>
      </c>
      <c r="AC772" s="62">
        <v>0</v>
      </c>
      <c r="AD772" s="62">
        <v>0</v>
      </c>
      <c r="AE772" s="62">
        <v>105</v>
      </c>
      <c r="AF772" s="62">
        <v>102</v>
      </c>
      <c r="AG772" s="62" t="s">
        <v>290</v>
      </c>
      <c r="AH772" s="62" t="s">
        <v>290</v>
      </c>
      <c r="AI772" s="62">
        <v>0</v>
      </c>
      <c r="AJ772" s="62">
        <v>108</v>
      </c>
      <c r="AK772" s="62">
        <v>17</v>
      </c>
      <c r="AL772" s="62">
        <v>0</v>
      </c>
      <c r="AM772" s="62">
        <v>0</v>
      </c>
      <c r="AN772" s="62">
        <v>78</v>
      </c>
      <c r="AO772" s="62" t="s">
        <v>290</v>
      </c>
      <c r="AP772" s="62">
        <v>207</v>
      </c>
      <c r="AQ772" s="62">
        <v>0</v>
      </c>
    </row>
    <row r="773" spans="1:43">
      <c r="A773" s="116" t="s">
        <v>4112</v>
      </c>
      <c r="B773" s="117" t="s">
        <v>4113</v>
      </c>
      <c r="C773" s="117" t="s">
        <v>7317</v>
      </c>
      <c r="D773" s="117" t="s">
        <v>4116</v>
      </c>
      <c r="E773" s="117" t="s">
        <v>197</v>
      </c>
      <c r="F773" s="62" t="s">
        <v>288</v>
      </c>
      <c r="G773" s="117" t="s">
        <v>7318</v>
      </c>
      <c r="H773" s="117" t="s">
        <v>7319</v>
      </c>
      <c r="I773" s="117" t="s">
        <v>197</v>
      </c>
      <c r="J773" s="62">
        <v>19</v>
      </c>
      <c r="K773" s="62">
        <v>15.5</v>
      </c>
      <c r="L773" s="62">
        <v>3.5</v>
      </c>
      <c r="M773" s="62">
        <v>38</v>
      </c>
      <c r="N773" s="62">
        <v>43</v>
      </c>
      <c r="O773" s="62">
        <v>28</v>
      </c>
      <c r="P773" s="62">
        <v>26</v>
      </c>
      <c r="Q773" s="62">
        <v>29</v>
      </c>
      <c r="R773" s="62">
        <v>29</v>
      </c>
      <c r="S773" s="62">
        <v>24</v>
      </c>
      <c r="T773" s="62">
        <v>31</v>
      </c>
      <c r="U773" s="62">
        <v>25</v>
      </c>
      <c r="V773" s="62">
        <v>24</v>
      </c>
      <c r="W773" s="62">
        <v>26</v>
      </c>
      <c r="X773" s="62">
        <v>0</v>
      </c>
      <c r="Y773" s="62">
        <v>0</v>
      </c>
      <c r="Z773" s="62">
        <v>0</v>
      </c>
      <c r="AA773" s="62">
        <v>0</v>
      </c>
      <c r="AB773" s="62">
        <v>0</v>
      </c>
      <c r="AC773" s="62">
        <v>0</v>
      </c>
      <c r="AD773" s="62">
        <v>0</v>
      </c>
      <c r="AE773" s="62">
        <v>118</v>
      </c>
      <c r="AF773" s="62">
        <v>167</v>
      </c>
      <c r="AG773" s="62">
        <v>0</v>
      </c>
      <c r="AH773" s="62">
        <v>0</v>
      </c>
      <c r="AI773" s="62">
        <v>0</v>
      </c>
      <c r="AJ773" s="62" t="s">
        <v>290</v>
      </c>
      <c r="AK773" s="62" t="s">
        <v>290</v>
      </c>
      <c r="AL773" s="62">
        <v>17</v>
      </c>
      <c r="AM773" s="62">
        <v>0</v>
      </c>
      <c r="AN773" s="62">
        <v>250</v>
      </c>
      <c r="AO773" s="62" t="s">
        <v>290</v>
      </c>
      <c r="AP773" s="62">
        <v>285</v>
      </c>
      <c r="AQ773" s="62">
        <v>20</v>
      </c>
    </row>
    <row r="774" spans="1:43">
      <c r="A774" s="116" t="s">
        <v>4117</v>
      </c>
      <c r="B774" s="117" t="s">
        <v>4118</v>
      </c>
      <c r="C774" s="117" t="s">
        <v>7320</v>
      </c>
      <c r="D774" s="117" t="s">
        <v>4120</v>
      </c>
      <c r="E774" s="117" t="s">
        <v>198</v>
      </c>
      <c r="F774" s="62" t="s">
        <v>288</v>
      </c>
      <c r="G774" s="117" t="s">
        <v>7321</v>
      </c>
      <c r="H774" s="117" t="s">
        <v>7322</v>
      </c>
      <c r="I774" s="117" t="s">
        <v>198</v>
      </c>
      <c r="J774" s="62">
        <v>21</v>
      </c>
      <c r="K774" s="62">
        <v>10</v>
      </c>
      <c r="L774" s="62">
        <v>3</v>
      </c>
      <c r="M774" s="62">
        <v>34</v>
      </c>
      <c r="N774" s="62">
        <v>0</v>
      </c>
      <c r="O774" s="62">
        <v>0</v>
      </c>
      <c r="P774" s="62">
        <v>0</v>
      </c>
      <c r="Q774" s="62">
        <v>0</v>
      </c>
      <c r="R774" s="62">
        <v>0</v>
      </c>
      <c r="S774" s="62">
        <v>0</v>
      </c>
      <c r="T774" s="62">
        <v>0</v>
      </c>
      <c r="U774" s="62">
        <v>0</v>
      </c>
      <c r="V774" s="62">
        <v>0</v>
      </c>
      <c r="W774" s="62">
        <v>0</v>
      </c>
      <c r="X774" s="62">
        <v>66</v>
      </c>
      <c r="Y774" s="62">
        <v>59</v>
      </c>
      <c r="Z774" s="62">
        <v>64</v>
      </c>
      <c r="AA774" s="62">
        <v>60</v>
      </c>
      <c r="AB774" s="62">
        <v>0</v>
      </c>
      <c r="AC774" s="62">
        <v>0</v>
      </c>
      <c r="AD774" s="62">
        <v>0</v>
      </c>
      <c r="AE774" s="62">
        <v>134</v>
      </c>
      <c r="AF774" s="62">
        <v>133</v>
      </c>
      <c r="AG774" s="62">
        <v>23</v>
      </c>
      <c r="AH774" s="62">
        <v>38</v>
      </c>
      <c r="AI774" s="62">
        <v>0</v>
      </c>
      <c r="AJ774" s="62" t="s">
        <v>290</v>
      </c>
      <c r="AK774" s="62" t="s">
        <v>290</v>
      </c>
      <c r="AL774" s="62">
        <v>62</v>
      </c>
      <c r="AM774" s="62">
        <v>0</v>
      </c>
      <c r="AN774" s="62">
        <v>164</v>
      </c>
      <c r="AO774" s="62">
        <v>32</v>
      </c>
      <c r="AP774" s="62">
        <v>267</v>
      </c>
      <c r="AQ774" s="62">
        <v>74</v>
      </c>
    </row>
    <row r="775" spans="1:43">
      <c r="A775" s="116" t="s">
        <v>4122</v>
      </c>
      <c r="B775" s="117" t="s">
        <v>4123</v>
      </c>
      <c r="C775" s="117" t="s">
        <v>7323</v>
      </c>
      <c r="D775" s="117" t="s">
        <v>4124</v>
      </c>
      <c r="E775" s="117" t="s">
        <v>4125</v>
      </c>
      <c r="F775" s="62" t="s">
        <v>288</v>
      </c>
      <c r="G775" s="117" t="s">
        <v>7324</v>
      </c>
      <c r="H775" s="117" t="s">
        <v>7325</v>
      </c>
      <c r="I775" s="117" t="s">
        <v>198</v>
      </c>
      <c r="J775" s="62">
        <v>28</v>
      </c>
      <c r="K775" s="62">
        <v>9</v>
      </c>
      <c r="L775" s="62">
        <v>3</v>
      </c>
      <c r="M775" s="62">
        <v>40</v>
      </c>
      <c r="N775" s="62">
        <v>61</v>
      </c>
      <c r="O775" s="62">
        <v>37</v>
      </c>
      <c r="P775" s="62">
        <v>35</v>
      </c>
      <c r="Q775" s="62">
        <v>44</v>
      </c>
      <c r="R775" s="62">
        <v>40</v>
      </c>
      <c r="S775" s="62">
        <v>36</v>
      </c>
      <c r="T775" s="62">
        <v>34</v>
      </c>
      <c r="U775" s="62">
        <v>45</v>
      </c>
      <c r="V775" s="62">
        <v>41</v>
      </c>
      <c r="W775" s="62">
        <v>36</v>
      </c>
      <c r="X775" s="62">
        <v>0</v>
      </c>
      <c r="Y775" s="62">
        <v>0</v>
      </c>
      <c r="Z775" s="62">
        <v>0</v>
      </c>
      <c r="AA775" s="62">
        <v>0</v>
      </c>
      <c r="AB775" s="62">
        <v>0</v>
      </c>
      <c r="AC775" s="62">
        <v>0</v>
      </c>
      <c r="AD775" s="62">
        <v>0</v>
      </c>
      <c r="AE775" s="62">
        <v>205</v>
      </c>
      <c r="AF775" s="62">
        <v>211</v>
      </c>
      <c r="AG775" s="62">
        <v>0</v>
      </c>
      <c r="AH775" s="62">
        <v>0</v>
      </c>
      <c r="AI775" s="62">
        <v>0</v>
      </c>
      <c r="AJ775" s="62" t="s">
        <v>290</v>
      </c>
      <c r="AK775" s="62">
        <v>12</v>
      </c>
      <c r="AL775" s="62">
        <v>111</v>
      </c>
      <c r="AM775" s="62">
        <v>0</v>
      </c>
      <c r="AN775" s="62">
        <v>261</v>
      </c>
      <c r="AO775" s="62">
        <v>28</v>
      </c>
      <c r="AP775" s="62">
        <v>416</v>
      </c>
      <c r="AQ775" s="62">
        <v>107</v>
      </c>
    </row>
    <row r="776" spans="1:43">
      <c r="A776" s="116" t="s">
        <v>4135</v>
      </c>
      <c r="B776" s="117" t="s">
        <v>4136</v>
      </c>
      <c r="C776" s="117" t="s">
        <v>7326</v>
      </c>
      <c r="D776" s="117" t="s">
        <v>4139</v>
      </c>
      <c r="E776" s="117" t="s">
        <v>4140</v>
      </c>
      <c r="F776" s="62" t="s">
        <v>288</v>
      </c>
      <c r="G776" s="117" t="s">
        <v>7327</v>
      </c>
      <c r="H776" s="117" t="s">
        <v>7328</v>
      </c>
      <c r="I776" s="117" t="s">
        <v>198</v>
      </c>
      <c r="J776" s="62">
        <v>9</v>
      </c>
      <c r="K776" s="62">
        <v>6.1</v>
      </c>
      <c r="L776" s="62">
        <v>1.2</v>
      </c>
      <c r="M776" s="62">
        <v>16.3</v>
      </c>
      <c r="N776" s="62" t="s">
        <v>290</v>
      </c>
      <c r="O776" s="62">
        <v>11</v>
      </c>
      <c r="P776" s="62">
        <v>11</v>
      </c>
      <c r="Q776" s="62">
        <v>11</v>
      </c>
      <c r="R776" s="62">
        <v>11</v>
      </c>
      <c r="S776" s="62" t="s">
        <v>290</v>
      </c>
      <c r="T776" s="62" t="s">
        <v>290</v>
      </c>
      <c r="U776" s="62">
        <v>12</v>
      </c>
      <c r="V776" s="62" t="s">
        <v>290</v>
      </c>
      <c r="W776" s="62" t="s">
        <v>290</v>
      </c>
      <c r="X776" s="62">
        <v>0</v>
      </c>
      <c r="Y776" s="62">
        <v>0</v>
      </c>
      <c r="Z776" s="62">
        <v>0</v>
      </c>
      <c r="AA776" s="62">
        <v>0</v>
      </c>
      <c r="AB776" s="62" t="s">
        <v>290</v>
      </c>
      <c r="AC776" s="62">
        <v>0</v>
      </c>
      <c r="AD776" s="62">
        <v>0</v>
      </c>
      <c r="AE776" s="62">
        <v>50</v>
      </c>
      <c r="AF776" s="62">
        <v>52</v>
      </c>
      <c r="AG776" s="62">
        <v>0</v>
      </c>
      <c r="AH776" s="62">
        <v>0</v>
      </c>
      <c r="AI776" s="62">
        <v>0</v>
      </c>
      <c r="AJ776" s="62">
        <v>0</v>
      </c>
      <c r="AK776" s="62" t="s">
        <v>290</v>
      </c>
      <c r="AL776" s="62">
        <v>51</v>
      </c>
      <c r="AM776" s="62">
        <v>0</v>
      </c>
      <c r="AN776" s="62">
        <v>36</v>
      </c>
      <c r="AO776" s="62">
        <v>10</v>
      </c>
      <c r="AP776" s="62">
        <v>102</v>
      </c>
      <c r="AQ776" s="62">
        <v>45</v>
      </c>
    </row>
    <row r="777" spans="1:43">
      <c r="A777" s="116" t="s">
        <v>7329</v>
      </c>
      <c r="B777" s="117" t="s">
        <v>4132</v>
      </c>
      <c r="C777" s="117" t="s">
        <v>7330</v>
      </c>
      <c r="D777" s="117" t="s">
        <v>7331</v>
      </c>
      <c r="E777" s="117" t="s">
        <v>4125</v>
      </c>
      <c r="F777" s="62" t="s">
        <v>288</v>
      </c>
      <c r="G777" s="117" t="s">
        <v>7332</v>
      </c>
      <c r="H777" s="117" t="s">
        <v>7333</v>
      </c>
      <c r="I777" s="117" t="s">
        <v>198</v>
      </c>
      <c r="J777" s="62">
        <v>10</v>
      </c>
      <c r="K777" s="62">
        <v>0</v>
      </c>
      <c r="L777" s="62">
        <v>5</v>
      </c>
      <c r="M777" s="62">
        <v>15</v>
      </c>
      <c r="N777" s="62">
        <v>0</v>
      </c>
      <c r="O777" s="62">
        <v>0</v>
      </c>
      <c r="P777" s="62">
        <v>0</v>
      </c>
      <c r="Q777" s="62">
        <v>0</v>
      </c>
      <c r="R777" s="62">
        <v>0</v>
      </c>
      <c r="S777" s="62">
        <v>0</v>
      </c>
      <c r="T777" s="62">
        <v>0</v>
      </c>
      <c r="U777" s="62">
        <v>21</v>
      </c>
      <c r="V777" s="62">
        <v>28</v>
      </c>
      <c r="W777" s="62">
        <v>17</v>
      </c>
      <c r="X777" s="62">
        <v>28</v>
      </c>
      <c r="Y777" s="62">
        <v>22</v>
      </c>
      <c r="Z777" s="62">
        <v>23</v>
      </c>
      <c r="AA777" s="62">
        <v>22</v>
      </c>
      <c r="AB777" s="62">
        <v>0</v>
      </c>
      <c r="AC777" s="62">
        <v>0</v>
      </c>
      <c r="AD777" s="62">
        <v>0</v>
      </c>
      <c r="AE777" s="62">
        <v>86</v>
      </c>
      <c r="AF777" s="62">
        <v>75</v>
      </c>
      <c r="AG777" s="62">
        <v>11</v>
      </c>
      <c r="AH777" s="62">
        <v>11</v>
      </c>
      <c r="AI777" s="62">
        <v>0</v>
      </c>
      <c r="AJ777" s="62" t="s">
        <v>290</v>
      </c>
      <c r="AK777" s="62">
        <v>10</v>
      </c>
      <c r="AL777" s="62">
        <v>35</v>
      </c>
      <c r="AM777" s="62" t="s">
        <v>290</v>
      </c>
      <c r="AN777" s="62">
        <v>112</v>
      </c>
      <c r="AO777" s="62">
        <v>0</v>
      </c>
      <c r="AP777" s="62">
        <v>161</v>
      </c>
      <c r="AQ777" s="62">
        <v>25</v>
      </c>
    </row>
    <row r="778" spans="1:43">
      <c r="A778" s="116" t="s">
        <v>7334</v>
      </c>
      <c r="B778" s="117" t="s">
        <v>4819</v>
      </c>
      <c r="C778" s="117" t="s">
        <v>7330</v>
      </c>
      <c r="D778" s="117" t="s">
        <v>7335</v>
      </c>
      <c r="E778" s="117" t="s">
        <v>4125</v>
      </c>
      <c r="F778" s="62" t="s">
        <v>288</v>
      </c>
      <c r="G778" s="117" t="s">
        <v>7336</v>
      </c>
      <c r="H778" s="117" t="s">
        <v>7333</v>
      </c>
      <c r="I778" s="117" t="s">
        <v>198</v>
      </c>
      <c r="J778" s="62">
        <v>11</v>
      </c>
      <c r="K778" s="62">
        <v>4</v>
      </c>
      <c r="L778" s="62">
        <v>3</v>
      </c>
      <c r="M778" s="62">
        <v>18</v>
      </c>
      <c r="N778" s="62">
        <v>40</v>
      </c>
      <c r="O778" s="62">
        <v>18</v>
      </c>
      <c r="P778" s="62">
        <v>22</v>
      </c>
      <c r="Q778" s="62">
        <v>31</v>
      </c>
      <c r="R778" s="62">
        <v>21</v>
      </c>
      <c r="S778" s="62">
        <v>19</v>
      </c>
      <c r="T778" s="62">
        <v>20</v>
      </c>
      <c r="U778" s="62">
        <v>0</v>
      </c>
      <c r="V778" s="62">
        <v>0</v>
      </c>
      <c r="W778" s="62">
        <v>0</v>
      </c>
      <c r="X778" s="62">
        <v>0</v>
      </c>
      <c r="Y778" s="62">
        <v>0</v>
      </c>
      <c r="Z778" s="62">
        <v>0</v>
      </c>
      <c r="AA778" s="62">
        <v>0</v>
      </c>
      <c r="AB778" s="62">
        <v>0</v>
      </c>
      <c r="AC778" s="62">
        <v>0</v>
      </c>
      <c r="AD778" s="62">
        <v>0</v>
      </c>
      <c r="AE778" s="62">
        <v>88</v>
      </c>
      <c r="AF778" s="62">
        <v>83</v>
      </c>
      <c r="AG778" s="62">
        <v>0</v>
      </c>
      <c r="AH778" s="62">
        <v>0</v>
      </c>
      <c r="AI778" s="62">
        <v>0</v>
      </c>
      <c r="AJ778" s="62" t="s">
        <v>290</v>
      </c>
      <c r="AK778" s="62" t="s">
        <v>290</v>
      </c>
      <c r="AL778" s="62">
        <v>33</v>
      </c>
      <c r="AM778" s="62">
        <v>0</v>
      </c>
      <c r="AN778" s="62">
        <v>128</v>
      </c>
      <c r="AO778" s="62">
        <v>0</v>
      </c>
      <c r="AP778" s="62">
        <v>171</v>
      </c>
      <c r="AQ778" s="62">
        <v>30</v>
      </c>
    </row>
    <row r="779" spans="1:43">
      <c r="A779" s="116" t="s">
        <v>4142</v>
      </c>
      <c r="B779" s="117" t="s">
        <v>4143</v>
      </c>
      <c r="C779" s="117" t="s">
        <v>7337</v>
      </c>
      <c r="D779" s="117" t="s">
        <v>4145</v>
      </c>
      <c r="E779" s="117" t="s">
        <v>198</v>
      </c>
      <c r="F779" s="62" t="s">
        <v>288</v>
      </c>
      <c r="G779" s="117" t="s">
        <v>7338</v>
      </c>
      <c r="H779" s="117" t="s">
        <v>7339</v>
      </c>
      <c r="I779" s="117" t="s">
        <v>198</v>
      </c>
      <c r="J779" s="62">
        <v>26</v>
      </c>
      <c r="K779" s="62">
        <v>18</v>
      </c>
      <c r="L779" s="62">
        <v>1</v>
      </c>
      <c r="M779" s="62">
        <v>45</v>
      </c>
      <c r="N779" s="62">
        <v>24</v>
      </c>
      <c r="O779" s="62">
        <v>26</v>
      </c>
      <c r="P779" s="62">
        <v>23</v>
      </c>
      <c r="Q779" s="62">
        <v>25</v>
      </c>
      <c r="R779" s="62">
        <v>41</v>
      </c>
      <c r="S779" s="62">
        <v>32</v>
      </c>
      <c r="T779" s="62">
        <v>31</v>
      </c>
      <c r="U779" s="62">
        <v>33</v>
      </c>
      <c r="V779" s="62">
        <v>44</v>
      </c>
      <c r="W779" s="62">
        <v>37</v>
      </c>
      <c r="X779" s="62">
        <v>0</v>
      </c>
      <c r="Y779" s="62">
        <v>0</v>
      </c>
      <c r="Z779" s="62">
        <v>0</v>
      </c>
      <c r="AA779" s="62">
        <v>0</v>
      </c>
      <c r="AB779" s="62">
        <v>15</v>
      </c>
      <c r="AC779" s="62">
        <v>0</v>
      </c>
      <c r="AD779" s="62">
        <v>0</v>
      </c>
      <c r="AE779" s="62">
        <v>173</v>
      </c>
      <c r="AF779" s="62">
        <v>163</v>
      </c>
      <c r="AG779" s="62">
        <v>0</v>
      </c>
      <c r="AH779" s="62">
        <v>0</v>
      </c>
      <c r="AI779" s="62">
        <v>0</v>
      </c>
      <c r="AJ779" s="62">
        <v>24</v>
      </c>
      <c r="AK779" s="62">
        <v>10</v>
      </c>
      <c r="AL779" s="62">
        <v>49</v>
      </c>
      <c r="AM779" s="62">
        <v>0</v>
      </c>
      <c r="AN779" s="62">
        <v>248</v>
      </c>
      <c r="AO779" s="62" t="s">
        <v>290</v>
      </c>
      <c r="AP779" s="62">
        <v>336</v>
      </c>
      <c r="AQ779" s="62">
        <v>76</v>
      </c>
    </row>
    <row r="780" spans="1:43">
      <c r="A780" s="116" t="s">
        <v>4146</v>
      </c>
      <c r="B780" s="117" t="s">
        <v>4147</v>
      </c>
      <c r="C780" s="117" t="s">
        <v>7340</v>
      </c>
      <c r="D780" s="117" t="s">
        <v>4149</v>
      </c>
      <c r="E780" s="117" t="s">
        <v>4140</v>
      </c>
      <c r="F780" s="62" t="s">
        <v>288</v>
      </c>
      <c r="G780" s="117" t="s">
        <v>7341</v>
      </c>
      <c r="H780" s="117" t="s">
        <v>7342</v>
      </c>
      <c r="I780" s="117" t="s">
        <v>198</v>
      </c>
      <c r="J780" s="62">
        <v>19</v>
      </c>
      <c r="K780" s="62">
        <v>0</v>
      </c>
      <c r="L780" s="62">
        <v>4</v>
      </c>
      <c r="M780" s="62">
        <v>23</v>
      </c>
      <c r="N780" s="62">
        <v>55</v>
      </c>
      <c r="O780" s="62">
        <v>27</v>
      </c>
      <c r="P780" s="62">
        <v>19</v>
      </c>
      <c r="Q780" s="62">
        <v>24</v>
      </c>
      <c r="R780" s="62">
        <v>22</v>
      </c>
      <c r="S780" s="62">
        <v>22</v>
      </c>
      <c r="T780" s="62">
        <v>25</v>
      </c>
      <c r="U780" s="62">
        <v>23</v>
      </c>
      <c r="V780" s="62">
        <v>17</v>
      </c>
      <c r="W780" s="62">
        <v>20</v>
      </c>
      <c r="X780" s="62" t="s">
        <v>290</v>
      </c>
      <c r="Y780" s="62">
        <v>16</v>
      </c>
      <c r="Z780" s="62" t="s">
        <v>290</v>
      </c>
      <c r="AA780" s="62" t="s">
        <v>290</v>
      </c>
      <c r="AB780" s="62">
        <v>0</v>
      </c>
      <c r="AC780" s="62">
        <v>0</v>
      </c>
      <c r="AD780" s="62">
        <v>0</v>
      </c>
      <c r="AE780" s="62">
        <v>153</v>
      </c>
      <c r="AF780" s="62">
        <v>137</v>
      </c>
      <c r="AG780" s="62" t="s">
        <v>290</v>
      </c>
      <c r="AH780" s="62">
        <v>0</v>
      </c>
      <c r="AI780" s="62">
        <v>0</v>
      </c>
      <c r="AJ780" s="62">
        <v>44</v>
      </c>
      <c r="AK780" s="62">
        <v>51</v>
      </c>
      <c r="AL780" s="62">
        <v>33</v>
      </c>
      <c r="AM780" s="62">
        <v>0</v>
      </c>
      <c r="AN780" s="62">
        <v>150</v>
      </c>
      <c r="AO780" s="62">
        <v>12</v>
      </c>
      <c r="AP780" s="62">
        <v>290</v>
      </c>
      <c r="AQ780" s="62">
        <v>0</v>
      </c>
    </row>
    <row r="781" spans="1:43">
      <c r="A781" s="116" t="s">
        <v>4154</v>
      </c>
      <c r="B781" s="117" t="s">
        <v>4155</v>
      </c>
      <c r="C781" s="117" t="s">
        <v>7343</v>
      </c>
      <c r="D781" s="117" t="s">
        <v>4158</v>
      </c>
      <c r="E781" s="117" t="s">
        <v>4159</v>
      </c>
      <c r="F781" s="62" t="s">
        <v>288</v>
      </c>
      <c r="G781" s="117" t="s">
        <v>7344</v>
      </c>
      <c r="H781" s="117" t="s">
        <v>7345</v>
      </c>
      <c r="I781" s="117" t="s">
        <v>199</v>
      </c>
      <c r="J781" s="62">
        <v>31</v>
      </c>
      <c r="K781" s="62">
        <v>6</v>
      </c>
      <c r="L781" s="62">
        <v>2</v>
      </c>
      <c r="M781" s="62">
        <v>39</v>
      </c>
      <c r="N781" s="62">
        <v>0</v>
      </c>
      <c r="O781" s="62">
        <v>24</v>
      </c>
      <c r="P781" s="62">
        <v>26</v>
      </c>
      <c r="Q781" s="62">
        <v>26</v>
      </c>
      <c r="R781" s="62">
        <v>23</v>
      </c>
      <c r="S781" s="62">
        <v>26</v>
      </c>
      <c r="T781" s="62">
        <v>27</v>
      </c>
      <c r="U781" s="62">
        <v>28</v>
      </c>
      <c r="V781" s="62">
        <v>18</v>
      </c>
      <c r="W781" s="62">
        <v>25</v>
      </c>
      <c r="X781" s="62">
        <v>20</v>
      </c>
      <c r="Y781" s="62">
        <v>21</v>
      </c>
      <c r="Z781" s="62">
        <v>25</v>
      </c>
      <c r="AA781" s="62">
        <v>26</v>
      </c>
      <c r="AB781" s="62">
        <v>0</v>
      </c>
      <c r="AC781" s="62">
        <v>0</v>
      </c>
      <c r="AD781" s="62">
        <v>0</v>
      </c>
      <c r="AE781" s="62">
        <v>163</v>
      </c>
      <c r="AF781" s="62">
        <v>152</v>
      </c>
      <c r="AG781" s="62" t="s">
        <v>290</v>
      </c>
      <c r="AH781" s="62">
        <v>17</v>
      </c>
      <c r="AI781" s="62" t="s">
        <v>290</v>
      </c>
      <c r="AJ781" s="62" t="s">
        <v>290</v>
      </c>
      <c r="AK781" s="62">
        <v>21</v>
      </c>
      <c r="AL781" s="62">
        <v>20</v>
      </c>
      <c r="AM781" s="62" t="s">
        <v>290</v>
      </c>
      <c r="AN781" s="62">
        <v>260</v>
      </c>
      <c r="AO781" s="62" t="s">
        <v>290</v>
      </c>
      <c r="AP781" s="62">
        <v>315</v>
      </c>
      <c r="AQ781" s="62">
        <v>0</v>
      </c>
    </row>
    <row r="782" spans="1:43">
      <c r="A782" s="116" t="s">
        <v>4168</v>
      </c>
      <c r="B782" s="117" t="s">
        <v>4169</v>
      </c>
      <c r="C782" s="117" t="s">
        <v>7346</v>
      </c>
      <c r="D782" s="117" t="s">
        <v>4171</v>
      </c>
      <c r="E782" s="117" t="s">
        <v>4172</v>
      </c>
      <c r="F782" s="62" t="s">
        <v>288</v>
      </c>
      <c r="G782" s="117" t="s">
        <v>7347</v>
      </c>
      <c r="H782" s="117" t="s">
        <v>7348</v>
      </c>
      <c r="I782" s="117" t="s">
        <v>199</v>
      </c>
      <c r="J782" s="62">
        <v>10</v>
      </c>
      <c r="K782" s="62">
        <v>1</v>
      </c>
      <c r="L782" s="62">
        <v>2</v>
      </c>
      <c r="M782" s="62">
        <v>13</v>
      </c>
      <c r="N782" s="62">
        <v>19</v>
      </c>
      <c r="O782" s="62">
        <v>11</v>
      </c>
      <c r="P782" s="62">
        <v>15</v>
      </c>
      <c r="Q782" s="62" t="s">
        <v>290</v>
      </c>
      <c r="R782" s="62">
        <v>11</v>
      </c>
      <c r="S782" s="62" t="s">
        <v>290</v>
      </c>
      <c r="T782" s="62">
        <v>13</v>
      </c>
      <c r="U782" s="62">
        <v>12</v>
      </c>
      <c r="V782" s="62">
        <v>10</v>
      </c>
      <c r="W782" s="62">
        <v>14</v>
      </c>
      <c r="X782" s="62">
        <v>0</v>
      </c>
      <c r="Y782" s="62">
        <v>0</v>
      </c>
      <c r="Z782" s="62">
        <v>0</v>
      </c>
      <c r="AA782" s="62">
        <v>0</v>
      </c>
      <c r="AB782" s="62">
        <v>0</v>
      </c>
      <c r="AC782" s="62">
        <v>0</v>
      </c>
      <c r="AD782" s="62">
        <v>0</v>
      </c>
      <c r="AE782" s="62">
        <v>62</v>
      </c>
      <c r="AF782" s="62">
        <v>58</v>
      </c>
      <c r="AG782" s="62">
        <v>0</v>
      </c>
      <c r="AH782" s="62">
        <v>0</v>
      </c>
      <c r="AI782" s="62">
        <v>0</v>
      </c>
      <c r="AJ782" s="62">
        <v>0</v>
      </c>
      <c r="AK782" s="62">
        <v>116</v>
      </c>
      <c r="AL782" s="62">
        <v>0</v>
      </c>
      <c r="AM782" s="62">
        <v>0</v>
      </c>
      <c r="AN782" s="62">
        <v>0</v>
      </c>
      <c r="AO782" s="62" t="s">
        <v>290</v>
      </c>
      <c r="AP782" s="62">
        <v>120</v>
      </c>
      <c r="AQ782" s="62">
        <v>120</v>
      </c>
    </row>
    <row r="783" spans="1:43">
      <c r="A783" s="116" t="s">
        <v>4174</v>
      </c>
      <c r="B783" s="117" t="s">
        <v>4175</v>
      </c>
      <c r="C783" s="117" t="s">
        <v>7349</v>
      </c>
      <c r="D783" s="117" t="s">
        <v>4177</v>
      </c>
      <c r="E783" s="117" t="s">
        <v>4175</v>
      </c>
      <c r="F783" s="62" t="s">
        <v>288</v>
      </c>
      <c r="G783" s="117" t="s">
        <v>4178</v>
      </c>
      <c r="H783" s="117" t="s">
        <v>7350</v>
      </c>
      <c r="I783" s="117" t="s">
        <v>199</v>
      </c>
      <c r="J783" s="62">
        <v>73</v>
      </c>
      <c r="K783" s="62">
        <v>0</v>
      </c>
      <c r="L783" s="62">
        <v>3</v>
      </c>
      <c r="M783" s="62">
        <v>76</v>
      </c>
      <c r="N783" s="62" t="s">
        <v>290</v>
      </c>
      <c r="O783" s="62" t="s">
        <v>290</v>
      </c>
      <c r="P783" s="62" t="s">
        <v>290</v>
      </c>
      <c r="Q783" s="62" t="s">
        <v>290</v>
      </c>
      <c r="R783" s="62" t="s">
        <v>290</v>
      </c>
      <c r="S783" s="62" t="s">
        <v>290</v>
      </c>
      <c r="T783" s="62" t="s">
        <v>290</v>
      </c>
      <c r="U783" s="62" t="s">
        <v>290</v>
      </c>
      <c r="V783" s="62" t="s">
        <v>290</v>
      </c>
      <c r="W783" s="62" t="s">
        <v>290</v>
      </c>
      <c r="X783" s="62">
        <v>0</v>
      </c>
      <c r="Y783" s="62">
        <v>0</v>
      </c>
      <c r="Z783" s="62">
        <v>0</v>
      </c>
      <c r="AA783" s="62">
        <v>0</v>
      </c>
      <c r="AB783" s="62">
        <v>0</v>
      </c>
      <c r="AC783" s="62">
        <v>0</v>
      </c>
      <c r="AD783" s="62">
        <v>0</v>
      </c>
      <c r="AE783" s="62">
        <v>37</v>
      </c>
      <c r="AF783" s="62">
        <v>34</v>
      </c>
      <c r="AG783" s="62">
        <v>0</v>
      </c>
      <c r="AH783" s="62">
        <v>0</v>
      </c>
      <c r="AI783" s="62">
        <v>0</v>
      </c>
      <c r="AJ783" s="62">
        <v>0</v>
      </c>
      <c r="AK783" s="62">
        <v>21</v>
      </c>
      <c r="AL783" s="62" t="s">
        <v>290</v>
      </c>
      <c r="AM783" s="62">
        <v>0</v>
      </c>
      <c r="AN783" s="62">
        <v>45</v>
      </c>
      <c r="AO783" s="62" t="s">
        <v>290</v>
      </c>
      <c r="AP783" s="62">
        <v>71</v>
      </c>
      <c r="AQ783" s="62">
        <v>17</v>
      </c>
    </row>
    <row r="784" spans="1:43">
      <c r="A784" s="116" t="s">
        <v>4179</v>
      </c>
      <c r="B784" s="117" t="s">
        <v>3785</v>
      </c>
      <c r="C784" s="117" t="s">
        <v>7351</v>
      </c>
      <c r="D784" s="117" t="s">
        <v>4181</v>
      </c>
      <c r="E784" s="117" t="s">
        <v>4166</v>
      </c>
      <c r="F784" s="62" t="s">
        <v>288</v>
      </c>
      <c r="G784" s="117" t="s">
        <v>7352</v>
      </c>
      <c r="H784" s="117" t="s">
        <v>7353</v>
      </c>
      <c r="I784" s="117" t="s">
        <v>199</v>
      </c>
      <c r="J784" s="62">
        <v>13.5</v>
      </c>
      <c r="K784" s="62">
        <v>5</v>
      </c>
      <c r="L784" s="62">
        <v>1</v>
      </c>
      <c r="M784" s="62">
        <v>19.5</v>
      </c>
      <c r="N784" s="62">
        <v>11</v>
      </c>
      <c r="O784" s="62">
        <v>12</v>
      </c>
      <c r="P784" s="62">
        <v>13</v>
      </c>
      <c r="Q784" s="62">
        <v>14</v>
      </c>
      <c r="R784" s="62">
        <v>16</v>
      </c>
      <c r="S784" s="62">
        <v>21</v>
      </c>
      <c r="T784" s="62">
        <v>16</v>
      </c>
      <c r="U784" s="62">
        <v>13</v>
      </c>
      <c r="V784" s="62">
        <v>17</v>
      </c>
      <c r="W784" s="62">
        <v>17</v>
      </c>
      <c r="X784" s="62">
        <v>0</v>
      </c>
      <c r="Y784" s="62">
        <v>0</v>
      </c>
      <c r="Z784" s="62">
        <v>0</v>
      </c>
      <c r="AA784" s="62">
        <v>0</v>
      </c>
      <c r="AB784" s="62">
        <v>0</v>
      </c>
      <c r="AC784" s="62">
        <v>0</v>
      </c>
      <c r="AD784" s="62">
        <v>0</v>
      </c>
      <c r="AE784" s="62">
        <v>75</v>
      </c>
      <c r="AF784" s="62">
        <v>75</v>
      </c>
      <c r="AG784" s="62">
        <v>0</v>
      </c>
      <c r="AH784" s="62">
        <v>0</v>
      </c>
      <c r="AI784" s="62">
        <v>0</v>
      </c>
      <c r="AJ784" s="62" t="s">
        <v>290</v>
      </c>
      <c r="AK784" s="62">
        <v>18</v>
      </c>
      <c r="AL784" s="62">
        <v>15</v>
      </c>
      <c r="AM784" s="62">
        <v>0</v>
      </c>
      <c r="AN784" s="62">
        <v>102</v>
      </c>
      <c r="AO784" s="62">
        <v>10</v>
      </c>
      <c r="AP784" s="62">
        <v>150</v>
      </c>
      <c r="AQ784" s="62">
        <v>27</v>
      </c>
    </row>
    <row r="785" spans="1:43">
      <c r="A785" s="116" t="s">
        <v>4182</v>
      </c>
      <c r="B785" s="117" t="s">
        <v>4183</v>
      </c>
      <c r="C785" s="117" t="s">
        <v>7354</v>
      </c>
      <c r="D785" s="117" t="s">
        <v>4186</v>
      </c>
      <c r="E785" s="117" t="s">
        <v>4166</v>
      </c>
      <c r="F785" s="62" t="s">
        <v>288</v>
      </c>
      <c r="G785" s="117" t="s">
        <v>7355</v>
      </c>
      <c r="H785" s="117" t="s">
        <v>7356</v>
      </c>
      <c r="I785" s="117" t="s">
        <v>199</v>
      </c>
      <c r="J785" s="62">
        <v>13</v>
      </c>
      <c r="K785" s="62">
        <v>9</v>
      </c>
      <c r="L785" s="62">
        <v>3</v>
      </c>
      <c r="M785" s="62">
        <v>25</v>
      </c>
      <c r="N785" s="62">
        <v>27</v>
      </c>
      <c r="O785" s="62">
        <v>10</v>
      </c>
      <c r="P785" s="62">
        <v>20</v>
      </c>
      <c r="Q785" s="62">
        <v>18</v>
      </c>
      <c r="R785" s="62">
        <v>16</v>
      </c>
      <c r="S785" s="62">
        <v>17</v>
      </c>
      <c r="T785" s="62">
        <v>19</v>
      </c>
      <c r="U785" s="62">
        <v>17</v>
      </c>
      <c r="V785" s="62">
        <v>22</v>
      </c>
      <c r="W785" s="62">
        <v>16</v>
      </c>
      <c r="X785" s="62">
        <v>0</v>
      </c>
      <c r="Y785" s="62">
        <v>0</v>
      </c>
      <c r="Z785" s="62">
        <v>0</v>
      </c>
      <c r="AA785" s="62">
        <v>0</v>
      </c>
      <c r="AB785" s="62">
        <v>0</v>
      </c>
      <c r="AC785" s="62">
        <v>0</v>
      </c>
      <c r="AD785" s="62">
        <v>0</v>
      </c>
      <c r="AE785" s="62">
        <v>109</v>
      </c>
      <c r="AF785" s="62">
        <v>73</v>
      </c>
      <c r="AG785" s="62">
        <v>0</v>
      </c>
      <c r="AH785" s="62">
        <v>0</v>
      </c>
      <c r="AI785" s="62">
        <v>0</v>
      </c>
      <c r="AJ785" s="62">
        <v>0</v>
      </c>
      <c r="AK785" s="62" t="s">
        <v>290</v>
      </c>
      <c r="AL785" s="62" t="s">
        <v>290</v>
      </c>
      <c r="AM785" s="62" t="s">
        <v>290</v>
      </c>
      <c r="AN785" s="62">
        <v>158</v>
      </c>
      <c r="AO785" s="62">
        <v>11</v>
      </c>
      <c r="AP785" s="62">
        <v>182</v>
      </c>
      <c r="AQ785" s="62">
        <v>22</v>
      </c>
    </row>
    <row r="786" spans="1:43">
      <c r="A786" s="116" t="s">
        <v>4195</v>
      </c>
      <c r="B786" s="117" t="s">
        <v>4196</v>
      </c>
      <c r="C786" s="117" t="s">
        <v>7357</v>
      </c>
      <c r="D786" s="117" t="s">
        <v>4198</v>
      </c>
      <c r="E786" s="117" t="s">
        <v>4172</v>
      </c>
      <c r="F786" s="62" t="s">
        <v>288</v>
      </c>
      <c r="G786" s="117" t="s">
        <v>7358</v>
      </c>
      <c r="H786" s="117" t="s">
        <v>7359</v>
      </c>
      <c r="I786" s="117" t="s">
        <v>199</v>
      </c>
      <c r="J786" s="62">
        <v>10</v>
      </c>
      <c r="K786" s="62">
        <v>12</v>
      </c>
      <c r="L786" s="62">
        <v>6</v>
      </c>
      <c r="M786" s="62">
        <v>28</v>
      </c>
      <c r="N786" s="62">
        <v>0</v>
      </c>
      <c r="O786" s="62">
        <v>13</v>
      </c>
      <c r="P786" s="62" t="s">
        <v>290</v>
      </c>
      <c r="Q786" s="62" t="s">
        <v>290</v>
      </c>
      <c r="R786" s="62">
        <v>10</v>
      </c>
      <c r="S786" s="62">
        <v>11</v>
      </c>
      <c r="T786" s="62">
        <v>13</v>
      </c>
      <c r="U786" s="62" t="s">
        <v>290</v>
      </c>
      <c r="V786" s="62">
        <v>12</v>
      </c>
      <c r="W786" s="62" t="s">
        <v>290</v>
      </c>
      <c r="X786" s="62">
        <v>0</v>
      </c>
      <c r="Y786" s="62">
        <v>0</v>
      </c>
      <c r="Z786" s="62">
        <v>0</v>
      </c>
      <c r="AA786" s="62">
        <v>0</v>
      </c>
      <c r="AB786" s="62">
        <v>0</v>
      </c>
      <c r="AC786" s="62">
        <v>0</v>
      </c>
      <c r="AD786" s="62">
        <v>0</v>
      </c>
      <c r="AE786" s="62">
        <v>49</v>
      </c>
      <c r="AF786" s="62">
        <v>42</v>
      </c>
      <c r="AG786" s="62">
        <v>0</v>
      </c>
      <c r="AH786" s="62">
        <v>0</v>
      </c>
      <c r="AI786" s="62">
        <v>0</v>
      </c>
      <c r="AJ786" s="62">
        <v>0</v>
      </c>
      <c r="AK786" s="62">
        <v>88</v>
      </c>
      <c r="AL786" s="62" t="s">
        <v>290</v>
      </c>
      <c r="AM786" s="62">
        <v>0</v>
      </c>
      <c r="AN786" s="62">
        <v>0</v>
      </c>
      <c r="AO786" s="62" t="s">
        <v>290</v>
      </c>
      <c r="AP786" s="62">
        <v>91</v>
      </c>
      <c r="AQ786" s="62">
        <v>90</v>
      </c>
    </row>
    <row r="787" spans="1:43">
      <c r="A787" s="116" t="s">
        <v>4200</v>
      </c>
      <c r="B787" s="117" t="s">
        <v>4201</v>
      </c>
      <c r="C787" s="117" t="s">
        <v>7360</v>
      </c>
      <c r="D787" s="117" t="s">
        <v>7361</v>
      </c>
      <c r="E787" s="117" t="s">
        <v>4166</v>
      </c>
      <c r="F787" s="62" t="s">
        <v>288</v>
      </c>
      <c r="G787" s="117" t="s">
        <v>7362</v>
      </c>
      <c r="H787" s="117" t="s">
        <v>7363</v>
      </c>
      <c r="I787" s="117" t="s">
        <v>199</v>
      </c>
      <c r="J787" s="62">
        <v>5</v>
      </c>
      <c r="K787" s="62">
        <v>3</v>
      </c>
      <c r="L787" s="62">
        <v>4</v>
      </c>
      <c r="M787" s="62">
        <v>12</v>
      </c>
      <c r="N787" s="62">
        <v>30</v>
      </c>
      <c r="O787" s="62">
        <v>12</v>
      </c>
      <c r="P787" s="62">
        <v>10</v>
      </c>
      <c r="Q787" s="62" t="s">
        <v>290</v>
      </c>
      <c r="R787" s="62" t="s">
        <v>290</v>
      </c>
      <c r="S787" s="62">
        <v>0</v>
      </c>
      <c r="T787" s="62">
        <v>0</v>
      </c>
      <c r="U787" s="62">
        <v>0</v>
      </c>
      <c r="V787" s="62">
        <v>0</v>
      </c>
      <c r="W787" s="62">
        <v>0</v>
      </c>
      <c r="X787" s="62">
        <v>0</v>
      </c>
      <c r="Y787" s="62">
        <v>0</v>
      </c>
      <c r="Z787" s="62">
        <v>0</v>
      </c>
      <c r="AA787" s="62">
        <v>0</v>
      </c>
      <c r="AB787" s="62">
        <v>0</v>
      </c>
      <c r="AC787" s="62">
        <v>0</v>
      </c>
      <c r="AD787" s="62">
        <v>0</v>
      </c>
      <c r="AE787" s="62">
        <v>32</v>
      </c>
      <c r="AF787" s="62">
        <v>30</v>
      </c>
      <c r="AG787" s="62">
        <v>30</v>
      </c>
      <c r="AH787" s="62">
        <v>20</v>
      </c>
      <c r="AI787" s="62">
        <v>0</v>
      </c>
      <c r="AJ787" s="62">
        <v>0</v>
      </c>
      <c r="AK787" s="62">
        <v>51</v>
      </c>
      <c r="AL787" s="62">
        <v>0</v>
      </c>
      <c r="AM787" s="62">
        <v>0</v>
      </c>
      <c r="AN787" s="62">
        <v>0</v>
      </c>
      <c r="AO787" s="62">
        <v>11</v>
      </c>
      <c r="AP787" s="62">
        <v>62</v>
      </c>
      <c r="AQ787" s="62">
        <v>50</v>
      </c>
    </row>
    <row r="788" spans="1:43">
      <c r="A788" s="116" t="s">
        <v>4203</v>
      </c>
      <c r="B788" s="117" t="s">
        <v>4204</v>
      </c>
      <c r="C788" s="117" t="s">
        <v>7364</v>
      </c>
      <c r="D788" s="117" t="s">
        <v>4206</v>
      </c>
      <c r="E788" s="117" t="s">
        <v>4207</v>
      </c>
      <c r="F788" s="62" t="s">
        <v>288</v>
      </c>
      <c r="G788" s="117" t="s">
        <v>7365</v>
      </c>
      <c r="H788" s="117" t="s">
        <v>7366</v>
      </c>
      <c r="I788" s="117" t="s">
        <v>199</v>
      </c>
      <c r="J788" s="62">
        <v>22</v>
      </c>
      <c r="K788" s="62">
        <v>10</v>
      </c>
      <c r="L788" s="62">
        <v>3</v>
      </c>
      <c r="M788" s="62">
        <v>35</v>
      </c>
      <c r="N788" s="62">
        <v>64</v>
      </c>
      <c r="O788" s="62">
        <v>28</v>
      </c>
      <c r="P788" s="62">
        <v>29</v>
      </c>
      <c r="Q788" s="62">
        <v>27</v>
      </c>
      <c r="R788" s="62">
        <v>20</v>
      </c>
      <c r="S788" s="62">
        <v>20</v>
      </c>
      <c r="T788" s="62">
        <v>26</v>
      </c>
      <c r="U788" s="62">
        <v>20</v>
      </c>
      <c r="V788" s="62">
        <v>11</v>
      </c>
      <c r="W788" s="62">
        <v>23</v>
      </c>
      <c r="X788" s="62">
        <v>0</v>
      </c>
      <c r="Y788" s="62">
        <v>0</v>
      </c>
      <c r="Z788" s="62">
        <v>0</v>
      </c>
      <c r="AA788" s="62">
        <v>0</v>
      </c>
      <c r="AB788" s="62">
        <v>0</v>
      </c>
      <c r="AC788" s="62">
        <v>0</v>
      </c>
      <c r="AD788" s="62">
        <v>0</v>
      </c>
      <c r="AE788" s="62">
        <v>129</v>
      </c>
      <c r="AF788" s="62">
        <v>139</v>
      </c>
      <c r="AG788" s="62">
        <v>0</v>
      </c>
      <c r="AH788" s="62">
        <v>0</v>
      </c>
      <c r="AI788" s="62">
        <v>0</v>
      </c>
      <c r="AJ788" s="62" t="s">
        <v>290</v>
      </c>
      <c r="AK788" s="62">
        <v>10</v>
      </c>
      <c r="AL788" s="62">
        <v>24</v>
      </c>
      <c r="AM788" s="62">
        <v>0</v>
      </c>
      <c r="AN788" s="62">
        <v>204</v>
      </c>
      <c r="AO788" s="62">
        <v>22</v>
      </c>
      <c r="AP788" s="62">
        <v>268</v>
      </c>
      <c r="AQ788" s="62" t="s">
        <v>290</v>
      </c>
    </row>
    <row r="789" spans="1:43">
      <c r="A789" s="116" t="s">
        <v>4209</v>
      </c>
      <c r="B789" s="117" t="s">
        <v>786</v>
      </c>
      <c r="C789" s="117" t="s">
        <v>7367</v>
      </c>
      <c r="D789" s="117" t="s">
        <v>4211</v>
      </c>
      <c r="E789" s="117" t="s">
        <v>4212</v>
      </c>
      <c r="F789" s="62" t="s">
        <v>288</v>
      </c>
      <c r="G789" s="117" t="s">
        <v>7368</v>
      </c>
      <c r="H789" s="117" t="s">
        <v>7369</v>
      </c>
      <c r="I789" s="117" t="s">
        <v>199</v>
      </c>
      <c r="J789" s="62">
        <v>8</v>
      </c>
      <c r="K789" s="62">
        <v>5</v>
      </c>
      <c r="L789" s="62">
        <v>2</v>
      </c>
      <c r="M789" s="62">
        <v>15</v>
      </c>
      <c r="N789" s="62">
        <v>33</v>
      </c>
      <c r="O789" s="62" t="s">
        <v>290</v>
      </c>
      <c r="P789" s="62" t="s">
        <v>290</v>
      </c>
      <c r="Q789" s="62" t="s">
        <v>290</v>
      </c>
      <c r="R789" s="62">
        <v>13</v>
      </c>
      <c r="S789" s="62" t="s">
        <v>290</v>
      </c>
      <c r="T789" s="62" t="s">
        <v>290</v>
      </c>
      <c r="U789" s="62">
        <v>0</v>
      </c>
      <c r="V789" s="62" t="s">
        <v>290</v>
      </c>
      <c r="W789" s="62" t="s">
        <v>290</v>
      </c>
      <c r="X789" s="62">
        <v>0</v>
      </c>
      <c r="Y789" s="62">
        <v>0</v>
      </c>
      <c r="Z789" s="62">
        <v>0</v>
      </c>
      <c r="AA789" s="62">
        <v>0</v>
      </c>
      <c r="AB789" s="62">
        <v>0</v>
      </c>
      <c r="AC789" s="62">
        <v>0</v>
      </c>
      <c r="AD789" s="62">
        <v>0</v>
      </c>
      <c r="AE789" s="62">
        <v>44</v>
      </c>
      <c r="AF789" s="62">
        <v>34</v>
      </c>
      <c r="AG789" s="62">
        <v>0</v>
      </c>
      <c r="AH789" s="62">
        <v>0</v>
      </c>
      <c r="AI789" s="62">
        <v>0</v>
      </c>
      <c r="AJ789" s="62" t="s">
        <v>290</v>
      </c>
      <c r="AK789" s="62" t="s">
        <v>290</v>
      </c>
      <c r="AL789" s="62">
        <v>0</v>
      </c>
      <c r="AM789" s="62">
        <v>0</v>
      </c>
      <c r="AN789" s="62">
        <v>75</v>
      </c>
      <c r="AO789" s="62">
        <v>0</v>
      </c>
      <c r="AP789" s="62">
        <v>78</v>
      </c>
      <c r="AQ789" s="62" t="s">
        <v>290</v>
      </c>
    </row>
    <row r="790" spans="1:43">
      <c r="A790" s="116" t="s">
        <v>4214</v>
      </c>
      <c r="B790" s="117" t="s">
        <v>7370</v>
      </c>
      <c r="C790" s="117" t="s">
        <v>7371</v>
      </c>
      <c r="D790" s="117" t="s">
        <v>4192</v>
      </c>
      <c r="E790" s="117" t="s">
        <v>4193</v>
      </c>
      <c r="F790" s="62" t="s">
        <v>288</v>
      </c>
      <c r="G790" s="117" t="s">
        <v>7372</v>
      </c>
      <c r="H790" s="117" t="s">
        <v>7373</v>
      </c>
      <c r="I790" s="117" t="s">
        <v>199</v>
      </c>
      <c r="J790" s="62">
        <v>3</v>
      </c>
      <c r="K790" s="62">
        <v>1</v>
      </c>
      <c r="L790" s="62">
        <v>2</v>
      </c>
      <c r="M790" s="62">
        <v>6</v>
      </c>
      <c r="N790" s="62">
        <v>0</v>
      </c>
      <c r="O790" s="62">
        <v>0</v>
      </c>
      <c r="P790" s="62">
        <v>0</v>
      </c>
      <c r="Q790" s="62">
        <v>0</v>
      </c>
      <c r="R790" s="62">
        <v>0</v>
      </c>
      <c r="S790" s="62">
        <v>0</v>
      </c>
      <c r="T790" s="62">
        <v>0</v>
      </c>
      <c r="U790" s="62" t="s">
        <v>290</v>
      </c>
      <c r="V790" s="62">
        <v>0</v>
      </c>
      <c r="W790" s="62">
        <v>0</v>
      </c>
      <c r="X790" s="62" t="s">
        <v>290</v>
      </c>
      <c r="Y790" s="62">
        <v>0</v>
      </c>
      <c r="Z790" s="62">
        <v>0</v>
      </c>
      <c r="AA790" s="62">
        <v>16</v>
      </c>
      <c r="AB790" s="62">
        <v>0</v>
      </c>
      <c r="AC790" s="62">
        <v>0</v>
      </c>
      <c r="AD790" s="62">
        <v>0</v>
      </c>
      <c r="AE790" s="62" t="s">
        <v>290</v>
      </c>
      <c r="AF790" s="62">
        <v>13</v>
      </c>
      <c r="AG790" s="62" t="s">
        <v>290</v>
      </c>
      <c r="AH790" s="62" t="s">
        <v>290</v>
      </c>
      <c r="AI790" s="62">
        <v>0</v>
      </c>
      <c r="AJ790" s="62">
        <v>0</v>
      </c>
      <c r="AK790" s="62">
        <v>18</v>
      </c>
      <c r="AL790" s="62">
        <v>0</v>
      </c>
      <c r="AM790" s="62">
        <v>0</v>
      </c>
      <c r="AN790" s="62">
        <v>0</v>
      </c>
      <c r="AO790" s="62">
        <v>0</v>
      </c>
      <c r="AP790" s="62">
        <v>18</v>
      </c>
      <c r="AQ790" s="62">
        <v>0</v>
      </c>
    </row>
    <row r="791" spans="1:43">
      <c r="A791" s="116" t="s">
        <v>4219</v>
      </c>
      <c r="B791" s="117" t="s">
        <v>4220</v>
      </c>
      <c r="C791" s="117" t="s">
        <v>7374</v>
      </c>
      <c r="D791" s="117" t="s">
        <v>4222</v>
      </c>
      <c r="E791" s="117" t="s">
        <v>4223</v>
      </c>
      <c r="F791" s="62" t="s">
        <v>288</v>
      </c>
      <c r="G791" s="117" t="s">
        <v>7375</v>
      </c>
      <c r="H791" s="117" t="s">
        <v>7376</v>
      </c>
      <c r="I791" s="117" t="s">
        <v>199</v>
      </c>
      <c r="J791" s="62">
        <v>19</v>
      </c>
      <c r="K791" s="62">
        <v>11</v>
      </c>
      <c r="L791" s="62">
        <v>2</v>
      </c>
      <c r="M791" s="62">
        <v>32</v>
      </c>
      <c r="N791" s="62">
        <v>32</v>
      </c>
      <c r="O791" s="62">
        <v>18</v>
      </c>
      <c r="P791" s="62">
        <v>19</v>
      </c>
      <c r="Q791" s="62">
        <v>14</v>
      </c>
      <c r="R791" s="62">
        <v>13</v>
      </c>
      <c r="S791" s="62">
        <v>15</v>
      </c>
      <c r="T791" s="62">
        <v>15</v>
      </c>
      <c r="U791" s="62">
        <v>15</v>
      </c>
      <c r="V791" s="62">
        <v>14</v>
      </c>
      <c r="W791" s="62">
        <v>10</v>
      </c>
      <c r="X791" s="62">
        <v>0</v>
      </c>
      <c r="Y791" s="62">
        <v>0</v>
      </c>
      <c r="Z791" s="62">
        <v>0</v>
      </c>
      <c r="AA791" s="62">
        <v>0</v>
      </c>
      <c r="AB791" s="62">
        <v>0</v>
      </c>
      <c r="AC791" s="62">
        <v>0</v>
      </c>
      <c r="AD791" s="62">
        <v>0</v>
      </c>
      <c r="AE791" s="62">
        <v>87</v>
      </c>
      <c r="AF791" s="62">
        <v>78</v>
      </c>
      <c r="AG791" s="62">
        <v>0</v>
      </c>
      <c r="AH791" s="62">
        <v>0</v>
      </c>
      <c r="AI791" s="62" t="s">
        <v>290</v>
      </c>
      <c r="AJ791" s="62" t="s">
        <v>290</v>
      </c>
      <c r="AK791" s="62" t="s">
        <v>290</v>
      </c>
      <c r="AL791" s="62" t="s">
        <v>290</v>
      </c>
      <c r="AM791" s="62">
        <v>0</v>
      </c>
      <c r="AN791" s="62">
        <v>135</v>
      </c>
      <c r="AO791" s="62">
        <v>12</v>
      </c>
      <c r="AP791" s="62">
        <v>165</v>
      </c>
      <c r="AQ791" s="62">
        <v>18</v>
      </c>
    </row>
    <row r="792" spans="1:43">
      <c r="A792" s="116" t="s">
        <v>4225</v>
      </c>
      <c r="B792" s="117" t="s">
        <v>4226</v>
      </c>
      <c r="C792" s="117" t="s">
        <v>7377</v>
      </c>
      <c r="D792" s="117" t="s">
        <v>4228</v>
      </c>
      <c r="E792" s="117" t="s">
        <v>4229</v>
      </c>
      <c r="F792" s="62" t="s">
        <v>288</v>
      </c>
      <c r="G792" s="117" t="s">
        <v>7378</v>
      </c>
      <c r="H792" s="117" t="s">
        <v>7379</v>
      </c>
      <c r="I792" s="117" t="s">
        <v>199</v>
      </c>
      <c r="J792" s="62">
        <v>13.5</v>
      </c>
      <c r="K792" s="62">
        <v>8</v>
      </c>
      <c r="L792" s="62">
        <v>2</v>
      </c>
      <c r="M792" s="62">
        <v>23.5</v>
      </c>
      <c r="N792" s="62">
        <v>18</v>
      </c>
      <c r="O792" s="62">
        <v>14</v>
      </c>
      <c r="P792" s="62" t="s">
        <v>290</v>
      </c>
      <c r="Q792" s="62" t="s">
        <v>290</v>
      </c>
      <c r="R792" s="62" t="s">
        <v>290</v>
      </c>
      <c r="S792" s="62" t="s">
        <v>290</v>
      </c>
      <c r="T792" s="62">
        <v>13</v>
      </c>
      <c r="U792" s="62" t="s">
        <v>290</v>
      </c>
      <c r="V792" s="62" t="s">
        <v>290</v>
      </c>
      <c r="W792" s="62" t="s">
        <v>290</v>
      </c>
      <c r="X792" s="62">
        <v>0</v>
      </c>
      <c r="Y792" s="62">
        <v>0</v>
      </c>
      <c r="Z792" s="62">
        <v>0</v>
      </c>
      <c r="AA792" s="62">
        <v>0</v>
      </c>
      <c r="AB792" s="62">
        <v>20</v>
      </c>
      <c r="AC792" s="62">
        <v>0</v>
      </c>
      <c r="AD792" s="62">
        <v>0</v>
      </c>
      <c r="AE792" s="62">
        <v>55</v>
      </c>
      <c r="AF792" s="62">
        <v>61</v>
      </c>
      <c r="AG792" s="62">
        <v>0</v>
      </c>
      <c r="AH792" s="62">
        <v>0</v>
      </c>
      <c r="AI792" s="62">
        <v>0</v>
      </c>
      <c r="AJ792" s="62">
        <v>0</v>
      </c>
      <c r="AK792" s="62" t="s">
        <v>290</v>
      </c>
      <c r="AL792" s="62" t="s">
        <v>290</v>
      </c>
      <c r="AM792" s="62" t="s">
        <v>290</v>
      </c>
      <c r="AN792" s="62">
        <v>108</v>
      </c>
      <c r="AO792" s="62" t="s">
        <v>290</v>
      </c>
      <c r="AP792" s="62">
        <v>116</v>
      </c>
      <c r="AQ792" s="62">
        <v>13</v>
      </c>
    </row>
    <row r="793" spans="1:43">
      <c r="A793" s="116" t="s">
        <v>4241</v>
      </c>
      <c r="B793" s="117" t="s">
        <v>4242</v>
      </c>
      <c r="C793" s="117" t="s">
        <v>7380</v>
      </c>
      <c r="D793" s="117" t="s">
        <v>4244</v>
      </c>
      <c r="E793" s="117" t="s">
        <v>4166</v>
      </c>
      <c r="F793" s="62" t="s">
        <v>288</v>
      </c>
      <c r="G793" s="117" t="s">
        <v>7381</v>
      </c>
      <c r="H793" s="117" t="s">
        <v>7382</v>
      </c>
      <c r="I793" s="117" t="s">
        <v>199</v>
      </c>
      <c r="J793" s="62">
        <v>23</v>
      </c>
      <c r="K793" s="62">
        <v>12</v>
      </c>
      <c r="L793" s="62">
        <v>4</v>
      </c>
      <c r="M793" s="62">
        <v>39</v>
      </c>
      <c r="N793" s="62">
        <v>0</v>
      </c>
      <c r="O793" s="62">
        <v>0</v>
      </c>
      <c r="P793" s="62">
        <v>0</v>
      </c>
      <c r="Q793" s="62">
        <v>0</v>
      </c>
      <c r="R793" s="62">
        <v>0</v>
      </c>
      <c r="S793" s="62">
        <v>0</v>
      </c>
      <c r="T793" s="62">
        <v>0</v>
      </c>
      <c r="U793" s="62">
        <v>0</v>
      </c>
      <c r="V793" s="62">
        <v>0</v>
      </c>
      <c r="W793" s="62">
        <v>0</v>
      </c>
      <c r="X793" s="62">
        <v>79</v>
      </c>
      <c r="Y793" s="62">
        <v>91</v>
      </c>
      <c r="Z793" s="62">
        <v>89</v>
      </c>
      <c r="AA793" s="62">
        <v>69</v>
      </c>
      <c r="AB793" s="62">
        <v>0</v>
      </c>
      <c r="AC793" s="62">
        <v>0</v>
      </c>
      <c r="AD793" s="62">
        <v>0</v>
      </c>
      <c r="AE793" s="62">
        <v>138</v>
      </c>
      <c r="AF793" s="62">
        <v>190</v>
      </c>
      <c r="AG793" s="62">
        <v>38</v>
      </c>
      <c r="AH793" s="62">
        <v>30</v>
      </c>
      <c r="AI793" s="62" t="s">
        <v>290</v>
      </c>
      <c r="AJ793" s="62" t="s">
        <v>290</v>
      </c>
      <c r="AK793" s="62">
        <v>65</v>
      </c>
      <c r="AL793" s="62">
        <v>0</v>
      </c>
      <c r="AM793" s="62" t="s">
        <v>290</v>
      </c>
      <c r="AN793" s="62">
        <v>226</v>
      </c>
      <c r="AO793" s="62">
        <v>28</v>
      </c>
      <c r="AP793" s="62">
        <v>328</v>
      </c>
      <c r="AQ793" s="62">
        <v>69</v>
      </c>
    </row>
    <row r="794" spans="1:43">
      <c r="A794" s="116" t="s">
        <v>4820</v>
      </c>
      <c r="B794" s="117" t="s">
        <v>4821</v>
      </c>
      <c r="C794" s="117" t="s">
        <v>7383</v>
      </c>
      <c r="D794" s="117" t="s">
        <v>4823</v>
      </c>
      <c r="E794" s="117" t="s">
        <v>4824</v>
      </c>
      <c r="F794" s="62" t="s">
        <v>288</v>
      </c>
      <c r="G794" s="117" t="s">
        <v>7384</v>
      </c>
      <c r="H794" s="117" t="s">
        <v>7385</v>
      </c>
      <c r="I794" s="117" t="s">
        <v>199</v>
      </c>
      <c r="J794" s="62">
        <v>8</v>
      </c>
      <c r="K794" s="62">
        <v>0</v>
      </c>
      <c r="L794" s="62">
        <v>2</v>
      </c>
      <c r="M794" s="62">
        <v>10</v>
      </c>
      <c r="N794" s="62">
        <v>0</v>
      </c>
      <c r="O794" s="62">
        <v>18</v>
      </c>
      <c r="P794" s="62">
        <v>17</v>
      </c>
      <c r="Q794" s="62">
        <v>18</v>
      </c>
      <c r="R794" s="62">
        <v>11</v>
      </c>
      <c r="S794" s="62">
        <v>0</v>
      </c>
      <c r="T794" s="62">
        <v>0</v>
      </c>
      <c r="U794" s="62">
        <v>0</v>
      </c>
      <c r="V794" s="62">
        <v>0</v>
      </c>
      <c r="W794" s="62">
        <v>0</v>
      </c>
      <c r="X794" s="62">
        <v>0</v>
      </c>
      <c r="Y794" s="62">
        <v>0</v>
      </c>
      <c r="Z794" s="62">
        <v>0</v>
      </c>
      <c r="AA794" s="62">
        <v>0</v>
      </c>
      <c r="AB794" s="62">
        <v>0</v>
      </c>
      <c r="AC794" s="62">
        <v>0</v>
      </c>
      <c r="AD794" s="62">
        <v>0</v>
      </c>
      <c r="AE794" s="62">
        <v>34</v>
      </c>
      <c r="AF794" s="62">
        <v>30</v>
      </c>
      <c r="AG794" s="62">
        <v>0</v>
      </c>
      <c r="AH794" s="62">
        <v>0</v>
      </c>
      <c r="AI794" s="62">
        <v>0</v>
      </c>
      <c r="AJ794" s="62">
        <v>0</v>
      </c>
      <c r="AK794" s="62">
        <v>63</v>
      </c>
      <c r="AL794" s="62">
        <v>0</v>
      </c>
      <c r="AM794" s="62">
        <v>0</v>
      </c>
      <c r="AN794" s="62">
        <v>0</v>
      </c>
      <c r="AO794" s="62" t="s">
        <v>290</v>
      </c>
      <c r="AP794" s="62">
        <v>64</v>
      </c>
      <c r="AQ794" s="62">
        <v>64</v>
      </c>
    </row>
    <row r="795" spans="1:43">
      <c r="A795" s="116" t="s">
        <v>4245</v>
      </c>
      <c r="B795" s="117" t="s">
        <v>4246</v>
      </c>
      <c r="C795" s="117" t="s">
        <v>7386</v>
      </c>
      <c r="D795" s="117" t="s">
        <v>4249</v>
      </c>
      <c r="E795" s="117" t="s">
        <v>4159</v>
      </c>
      <c r="F795" s="62" t="s">
        <v>288</v>
      </c>
      <c r="G795" s="117" t="s">
        <v>7387</v>
      </c>
      <c r="H795" s="117" t="s">
        <v>7388</v>
      </c>
      <c r="I795" s="117" t="s">
        <v>199</v>
      </c>
      <c r="J795" s="62">
        <v>31</v>
      </c>
      <c r="K795" s="62">
        <v>8</v>
      </c>
      <c r="L795" s="62">
        <v>4</v>
      </c>
      <c r="M795" s="62">
        <v>43</v>
      </c>
      <c r="N795" s="62">
        <v>48</v>
      </c>
      <c r="O795" s="62">
        <v>52</v>
      </c>
      <c r="P795" s="62">
        <v>48</v>
      </c>
      <c r="Q795" s="62">
        <v>43</v>
      </c>
      <c r="R795" s="62">
        <v>35</v>
      </c>
      <c r="S795" s="62">
        <v>49</v>
      </c>
      <c r="T795" s="62">
        <v>44</v>
      </c>
      <c r="U795" s="62">
        <v>48</v>
      </c>
      <c r="V795" s="62">
        <v>42</v>
      </c>
      <c r="W795" s="62">
        <v>29</v>
      </c>
      <c r="X795" s="62">
        <v>0</v>
      </c>
      <c r="Y795" s="62">
        <v>0</v>
      </c>
      <c r="Z795" s="62">
        <v>0</v>
      </c>
      <c r="AA795" s="62">
        <v>0</v>
      </c>
      <c r="AB795" s="62">
        <v>0</v>
      </c>
      <c r="AC795" s="62">
        <v>0</v>
      </c>
      <c r="AD795" s="62">
        <v>0</v>
      </c>
      <c r="AE795" s="62">
        <v>221</v>
      </c>
      <c r="AF795" s="62">
        <v>217</v>
      </c>
      <c r="AG795" s="62">
        <v>0</v>
      </c>
      <c r="AH795" s="62">
        <v>0</v>
      </c>
      <c r="AI795" s="62">
        <v>0</v>
      </c>
      <c r="AJ795" s="62">
        <v>12</v>
      </c>
      <c r="AK795" s="62">
        <v>0</v>
      </c>
      <c r="AL795" s="62">
        <v>0</v>
      </c>
      <c r="AM795" s="62">
        <v>0</v>
      </c>
      <c r="AN795" s="62">
        <v>413</v>
      </c>
      <c r="AO795" s="62">
        <v>13</v>
      </c>
      <c r="AP795" s="62">
        <v>438</v>
      </c>
      <c r="AQ795" s="62">
        <v>13</v>
      </c>
    </row>
    <row r="796" spans="1:43">
      <c r="A796" s="116" t="s">
        <v>4250</v>
      </c>
      <c r="B796" s="117" t="s">
        <v>4251</v>
      </c>
      <c r="C796" s="117" t="s">
        <v>7389</v>
      </c>
      <c r="D796" s="117" t="s">
        <v>4254</v>
      </c>
      <c r="E796" s="117" t="s">
        <v>4166</v>
      </c>
      <c r="F796" s="62" t="s">
        <v>288</v>
      </c>
      <c r="G796" s="117" t="s">
        <v>7390</v>
      </c>
      <c r="H796" s="117" t="s">
        <v>7391</v>
      </c>
      <c r="I796" s="117" t="s">
        <v>199</v>
      </c>
      <c r="J796" s="62">
        <v>21.5</v>
      </c>
      <c r="K796" s="62">
        <v>5.7</v>
      </c>
      <c r="L796" s="62">
        <v>4.7</v>
      </c>
      <c r="M796" s="62">
        <v>31.9</v>
      </c>
      <c r="N796" s="62">
        <v>66</v>
      </c>
      <c r="O796" s="62">
        <v>36</v>
      </c>
      <c r="P796" s="62">
        <v>33</v>
      </c>
      <c r="Q796" s="62">
        <v>25</v>
      </c>
      <c r="R796" s="62">
        <v>32</v>
      </c>
      <c r="S796" s="62">
        <v>27</v>
      </c>
      <c r="T796" s="62">
        <v>33</v>
      </c>
      <c r="U796" s="62">
        <v>20</v>
      </c>
      <c r="V796" s="62">
        <v>26</v>
      </c>
      <c r="W796" s="62">
        <v>23</v>
      </c>
      <c r="X796" s="62">
        <v>0</v>
      </c>
      <c r="Y796" s="62">
        <v>0</v>
      </c>
      <c r="Z796" s="62">
        <v>0</v>
      </c>
      <c r="AA796" s="62">
        <v>0</v>
      </c>
      <c r="AB796" s="62">
        <v>0</v>
      </c>
      <c r="AC796" s="62">
        <v>0</v>
      </c>
      <c r="AD796" s="62">
        <v>0</v>
      </c>
      <c r="AE796" s="62">
        <v>164</v>
      </c>
      <c r="AF796" s="62">
        <v>157</v>
      </c>
      <c r="AG796" s="62">
        <v>0</v>
      </c>
      <c r="AH796" s="62">
        <v>0</v>
      </c>
      <c r="AI796" s="62">
        <v>0</v>
      </c>
      <c r="AJ796" s="62" t="s">
        <v>290</v>
      </c>
      <c r="AK796" s="62">
        <v>36</v>
      </c>
      <c r="AL796" s="62" t="s">
        <v>290</v>
      </c>
      <c r="AM796" s="62">
        <v>0</v>
      </c>
      <c r="AN796" s="62">
        <v>238</v>
      </c>
      <c r="AO796" s="62">
        <v>41</v>
      </c>
      <c r="AP796" s="62">
        <v>321</v>
      </c>
      <c r="AQ796" s="62">
        <v>34</v>
      </c>
    </row>
    <row r="797" spans="1:43">
      <c r="A797" s="116" t="s">
        <v>4255</v>
      </c>
      <c r="B797" s="117" t="s">
        <v>4256</v>
      </c>
      <c r="C797" s="117" t="s">
        <v>7392</v>
      </c>
      <c r="D797" s="117" t="s">
        <v>4258</v>
      </c>
      <c r="E797" s="117" t="s">
        <v>4166</v>
      </c>
      <c r="F797" s="62" t="s">
        <v>288</v>
      </c>
      <c r="G797" s="117" t="s">
        <v>7393</v>
      </c>
      <c r="H797" s="117" t="s">
        <v>7394</v>
      </c>
      <c r="I797" s="117" t="s">
        <v>199</v>
      </c>
      <c r="J797" s="62">
        <v>6.5</v>
      </c>
      <c r="K797" s="62">
        <v>4.5</v>
      </c>
      <c r="L797" s="62">
        <v>3</v>
      </c>
      <c r="M797" s="62">
        <v>14</v>
      </c>
      <c r="N797" s="62">
        <v>18</v>
      </c>
      <c r="O797" s="62" t="s">
        <v>290</v>
      </c>
      <c r="P797" s="62" t="s">
        <v>290</v>
      </c>
      <c r="Q797" s="62" t="s">
        <v>290</v>
      </c>
      <c r="R797" s="62" t="s">
        <v>290</v>
      </c>
      <c r="S797" s="62" t="s">
        <v>290</v>
      </c>
      <c r="T797" s="62" t="s">
        <v>290</v>
      </c>
      <c r="U797" s="62" t="s">
        <v>290</v>
      </c>
      <c r="V797" s="62" t="s">
        <v>290</v>
      </c>
      <c r="W797" s="62" t="s">
        <v>290</v>
      </c>
      <c r="X797" s="62">
        <v>10</v>
      </c>
      <c r="Y797" s="62" t="s">
        <v>290</v>
      </c>
      <c r="Z797" s="62" t="s">
        <v>290</v>
      </c>
      <c r="AA797" s="62" t="s">
        <v>290</v>
      </c>
      <c r="AB797" s="62">
        <v>0</v>
      </c>
      <c r="AC797" s="62">
        <v>0</v>
      </c>
      <c r="AD797" s="62">
        <v>0</v>
      </c>
      <c r="AE797" s="62">
        <v>43</v>
      </c>
      <c r="AF797" s="62">
        <v>48</v>
      </c>
      <c r="AG797" s="62" t="s">
        <v>290</v>
      </c>
      <c r="AH797" s="62" t="s">
        <v>290</v>
      </c>
      <c r="AI797" s="62">
        <v>0</v>
      </c>
      <c r="AJ797" s="62" t="s">
        <v>290</v>
      </c>
      <c r="AK797" s="62">
        <v>44</v>
      </c>
      <c r="AL797" s="62" t="s">
        <v>290</v>
      </c>
      <c r="AM797" s="62">
        <v>0</v>
      </c>
      <c r="AN797" s="62">
        <v>34</v>
      </c>
      <c r="AO797" s="62" t="s">
        <v>290</v>
      </c>
      <c r="AP797" s="62">
        <v>91</v>
      </c>
      <c r="AQ797" s="62">
        <v>35</v>
      </c>
    </row>
    <row r="798" spans="1:43">
      <c r="A798" s="116" t="s">
        <v>4259</v>
      </c>
      <c r="B798" s="117" t="s">
        <v>4162</v>
      </c>
      <c r="C798" s="117" t="s">
        <v>7395</v>
      </c>
      <c r="D798" s="117" t="s">
        <v>4261</v>
      </c>
      <c r="E798" s="117" t="s">
        <v>4262</v>
      </c>
      <c r="F798" s="62" t="s">
        <v>288</v>
      </c>
      <c r="G798" s="117" t="s">
        <v>7396</v>
      </c>
      <c r="H798" s="117" t="s">
        <v>7397</v>
      </c>
      <c r="I798" s="117" t="s">
        <v>200</v>
      </c>
      <c r="J798" s="62">
        <v>29</v>
      </c>
      <c r="K798" s="62">
        <v>14</v>
      </c>
      <c r="L798" s="62">
        <v>3.5</v>
      </c>
      <c r="M798" s="62">
        <v>46.5</v>
      </c>
      <c r="N798" s="62">
        <v>23</v>
      </c>
      <c r="O798" s="62">
        <v>37</v>
      </c>
      <c r="P798" s="62">
        <v>29</v>
      </c>
      <c r="Q798" s="62">
        <v>50</v>
      </c>
      <c r="R798" s="62">
        <v>44</v>
      </c>
      <c r="S798" s="62">
        <v>37</v>
      </c>
      <c r="T798" s="62">
        <v>46</v>
      </c>
      <c r="U798" s="62">
        <v>47</v>
      </c>
      <c r="V798" s="62">
        <v>56</v>
      </c>
      <c r="W798" s="62">
        <v>43</v>
      </c>
      <c r="X798" s="62">
        <v>0</v>
      </c>
      <c r="Y798" s="62">
        <v>0</v>
      </c>
      <c r="Z798" s="62">
        <v>0</v>
      </c>
      <c r="AA798" s="62">
        <v>0</v>
      </c>
      <c r="AB798" s="62">
        <v>18</v>
      </c>
      <c r="AC798" s="62">
        <v>0</v>
      </c>
      <c r="AD798" s="62">
        <v>0</v>
      </c>
      <c r="AE798" s="62">
        <v>212</v>
      </c>
      <c r="AF798" s="62">
        <v>218</v>
      </c>
      <c r="AG798" s="62">
        <v>0</v>
      </c>
      <c r="AH798" s="62">
        <v>0</v>
      </c>
      <c r="AI798" s="62">
        <v>0</v>
      </c>
      <c r="AJ798" s="62" t="s">
        <v>290</v>
      </c>
      <c r="AK798" s="62" t="s">
        <v>290</v>
      </c>
      <c r="AL798" s="62">
        <v>22</v>
      </c>
      <c r="AM798" s="62">
        <v>0</v>
      </c>
      <c r="AN798" s="62">
        <v>359</v>
      </c>
      <c r="AO798" s="62">
        <v>42</v>
      </c>
      <c r="AP798" s="62">
        <v>430</v>
      </c>
      <c r="AQ798" s="62">
        <v>25</v>
      </c>
    </row>
    <row r="799" spans="1:43">
      <c r="A799" s="116" t="s">
        <v>4264</v>
      </c>
      <c r="B799" s="117" t="s">
        <v>2217</v>
      </c>
      <c r="C799" s="117" t="s">
        <v>7398</v>
      </c>
      <c r="D799" s="117" t="s">
        <v>4266</v>
      </c>
      <c r="E799" s="117" t="s">
        <v>4262</v>
      </c>
      <c r="F799" s="62" t="s">
        <v>288</v>
      </c>
      <c r="G799" s="117" t="s">
        <v>7399</v>
      </c>
      <c r="H799" s="117" t="s">
        <v>7400</v>
      </c>
      <c r="I799" s="117" t="s">
        <v>200</v>
      </c>
      <c r="J799" s="62">
        <v>35</v>
      </c>
      <c r="K799" s="62">
        <v>12</v>
      </c>
      <c r="L799" s="62">
        <v>6</v>
      </c>
      <c r="M799" s="62">
        <v>53</v>
      </c>
      <c r="N799" s="62">
        <v>101</v>
      </c>
      <c r="O799" s="62">
        <v>56</v>
      </c>
      <c r="P799" s="62">
        <v>57</v>
      </c>
      <c r="Q799" s="62">
        <v>56</v>
      </c>
      <c r="R799" s="62">
        <v>45</v>
      </c>
      <c r="S799" s="62">
        <v>42</v>
      </c>
      <c r="T799" s="62">
        <v>52</v>
      </c>
      <c r="U799" s="62">
        <v>42</v>
      </c>
      <c r="V799" s="62">
        <v>32</v>
      </c>
      <c r="W799" s="62">
        <v>38</v>
      </c>
      <c r="X799" s="62">
        <v>0</v>
      </c>
      <c r="Y799" s="62">
        <v>0</v>
      </c>
      <c r="Z799" s="62">
        <v>0</v>
      </c>
      <c r="AA799" s="62">
        <v>0</v>
      </c>
      <c r="AB799" s="62">
        <v>0</v>
      </c>
      <c r="AC799" s="62">
        <v>0</v>
      </c>
      <c r="AD799" s="62">
        <v>0</v>
      </c>
      <c r="AE799" s="62">
        <v>254</v>
      </c>
      <c r="AF799" s="62">
        <v>267</v>
      </c>
      <c r="AG799" s="62">
        <v>0</v>
      </c>
      <c r="AH799" s="62">
        <v>0</v>
      </c>
      <c r="AI799" s="62">
        <v>0</v>
      </c>
      <c r="AJ799" s="62" t="s">
        <v>290</v>
      </c>
      <c r="AK799" s="62" t="s">
        <v>290</v>
      </c>
      <c r="AL799" s="62">
        <v>34</v>
      </c>
      <c r="AM799" s="62">
        <v>0</v>
      </c>
      <c r="AN799" s="62">
        <v>464</v>
      </c>
      <c r="AO799" s="62">
        <v>12</v>
      </c>
      <c r="AP799" s="62">
        <v>521</v>
      </c>
      <c r="AQ799" s="62">
        <v>14</v>
      </c>
    </row>
    <row r="800" spans="1:43">
      <c r="A800" s="116" t="s">
        <v>4267</v>
      </c>
      <c r="B800" s="117" t="s">
        <v>4268</v>
      </c>
      <c r="C800" s="117" t="s">
        <v>7401</v>
      </c>
      <c r="D800" s="117" t="s">
        <v>4271</v>
      </c>
      <c r="E800" s="117" t="s">
        <v>4262</v>
      </c>
      <c r="F800" s="62" t="s">
        <v>288</v>
      </c>
      <c r="G800" s="117" t="s">
        <v>7402</v>
      </c>
      <c r="H800" s="117" t="s">
        <v>7403</v>
      </c>
      <c r="I800" s="117" t="s">
        <v>200</v>
      </c>
      <c r="J800" s="62">
        <v>24.2</v>
      </c>
      <c r="K800" s="62">
        <v>5.4</v>
      </c>
      <c r="L800" s="62">
        <v>7</v>
      </c>
      <c r="M800" s="62">
        <v>36.6</v>
      </c>
      <c r="N800" s="62">
        <v>0</v>
      </c>
      <c r="O800" s="62">
        <v>50</v>
      </c>
      <c r="P800" s="62">
        <v>33</v>
      </c>
      <c r="Q800" s="62">
        <v>42</v>
      </c>
      <c r="R800" s="62">
        <v>42</v>
      </c>
      <c r="S800" s="62">
        <v>40</v>
      </c>
      <c r="T800" s="62">
        <v>40</v>
      </c>
      <c r="U800" s="62">
        <v>50</v>
      </c>
      <c r="V800" s="62">
        <v>39</v>
      </c>
      <c r="W800" s="62">
        <v>42</v>
      </c>
      <c r="X800" s="62">
        <v>0</v>
      </c>
      <c r="Y800" s="62">
        <v>0</v>
      </c>
      <c r="Z800" s="62">
        <v>0</v>
      </c>
      <c r="AA800" s="62">
        <v>0</v>
      </c>
      <c r="AB800" s="62">
        <v>0</v>
      </c>
      <c r="AC800" s="62">
        <v>0</v>
      </c>
      <c r="AD800" s="62">
        <v>0</v>
      </c>
      <c r="AE800" s="62">
        <v>188</v>
      </c>
      <c r="AF800" s="62">
        <v>212</v>
      </c>
      <c r="AG800" s="62">
        <v>0</v>
      </c>
      <c r="AH800" s="62">
        <v>0</v>
      </c>
      <c r="AI800" s="62">
        <v>0</v>
      </c>
      <c r="AJ800" s="62" t="s">
        <v>290</v>
      </c>
      <c r="AK800" s="62">
        <v>31</v>
      </c>
      <c r="AL800" s="62" t="s">
        <v>290</v>
      </c>
      <c r="AM800" s="62">
        <v>0</v>
      </c>
      <c r="AN800" s="62">
        <v>325</v>
      </c>
      <c r="AO800" s="62">
        <v>30</v>
      </c>
      <c r="AP800" s="62">
        <v>400</v>
      </c>
      <c r="AQ800" s="62">
        <v>79</v>
      </c>
    </row>
    <row r="801" spans="1:43">
      <c r="A801" s="118" t="s">
        <v>7404</v>
      </c>
      <c r="B801" s="117" t="s">
        <v>4274</v>
      </c>
      <c r="C801" s="117" t="s">
        <v>7405</v>
      </c>
      <c r="D801" s="117" t="s">
        <v>4277</v>
      </c>
      <c r="E801" s="117" t="s">
        <v>4262</v>
      </c>
      <c r="F801" s="62" t="s">
        <v>288</v>
      </c>
      <c r="G801" s="117" t="s">
        <v>7406</v>
      </c>
      <c r="H801" s="117" t="s">
        <v>7407</v>
      </c>
      <c r="I801" s="117" t="s">
        <v>200</v>
      </c>
      <c r="J801" s="62">
        <v>3</v>
      </c>
      <c r="K801" s="62">
        <v>2</v>
      </c>
      <c r="L801" s="62">
        <v>1</v>
      </c>
      <c r="M801" s="62">
        <v>6</v>
      </c>
      <c r="N801" s="62" t="s">
        <v>290</v>
      </c>
      <c r="O801" s="62" t="s">
        <v>290</v>
      </c>
      <c r="P801" s="62">
        <v>0</v>
      </c>
      <c r="Q801" s="62" t="s">
        <v>290</v>
      </c>
      <c r="R801" s="62">
        <v>0</v>
      </c>
      <c r="S801" s="62">
        <v>0</v>
      </c>
      <c r="T801" s="62" t="s">
        <v>290</v>
      </c>
      <c r="U801" s="62" t="s">
        <v>290</v>
      </c>
      <c r="V801" s="62" t="s">
        <v>290</v>
      </c>
      <c r="W801" s="62" t="s">
        <v>290</v>
      </c>
      <c r="X801" s="62">
        <v>0</v>
      </c>
      <c r="Y801" s="62">
        <v>0</v>
      </c>
      <c r="Z801" s="62">
        <v>0</v>
      </c>
      <c r="AA801" s="62">
        <v>0</v>
      </c>
      <c r="AB801" s="62">
        <v>0</v>
      </c>
      <c r="AC801" s="62">
        <v>0</v>
      </c>
      <c r="AD801" s="62">
        <v>0</v>
      </c>
      <c r="AE801" s="62">
        <v>11</v>
      </c>
      <c r="AF801" s="62" t="s">
        <v>290</v>
      </c>
      <c r="AG801" s="62">
        <v>0</v>
      </c>
      <c r="AH801" s="62">
        <v>0</v>
      </c>
      <c r="AI801" s="62">
        <v>0</v>
      </c>
      <c r="AJ801" s="62">
        <v>0</v>
      </c>
      <c r="AK801" s="62" t="s">
        <v>290</v>
      </c>
      <c r="AL801" s="62">
        <v>0</v>
      </c>
      <c r="AM801" s="62">
        <v>0</v>
      </c>
      <c r="AN801" s="62" t="s">
        <v>290</v>
      </c>
      <c r="AO801" s="62" t="s">
        <v>290</v>
      </c>
      <c r="AP801" s="62">
        <v>0</v>
      </c>
      <c r="AQ801" s="62">
        <v>0</v>
      </c>
    </row>
    <row r="802" spans="1:43">
      <c r="A802" s="116" t="s">
        <v>4279</v>
      </c>
      <c r="B802" s="117" t="s">
        <v>4280</v>
      </c>
      <c r="C802" s="117" t="s">
        <v>7408</v>
      </c>
      <c r="D802" s="117" t="s">
        <v>7409</v>
      </c>
      <c r="E802" s="117" t="s">
        <v>4262</v>
      </c>
      <c r="F802" s="62" t="s">
        <v>288</v>
      </c>
      <c r="G802" s="117" t="s">
        <v>7410</v>
      </c>
      <c r="H802" s="117" t="s">
        <v>7411</v>
      </c>
      <c r="I802" s="117" t="s">
        <v>200</v>
      </c>
      <c r="J802" s="62">
        <v>12</v>
      </c>
      <c r="K802" s="62">
        <v>4</v>
      </c>
      <c r="L802" s="62">
        <v>2</v>
      </c>
      <c r="M802" s="62">
        <v>18</v>
      </c>
      <c r="N802" s="62">
        <v>0</v>
      </c>
      <c r="O802" s="62">
        <v>0</v>
      </c>
      <c r="P802" s="62">
        <v>0</v>
      </c>
      <c r="Q802" s="62">
        <v>0</v>
      </c>
      <c r="R802" s="62">
        <v>0</v>
      </c>
      <c r="S802" s="62">
        <v>0</v>
      </c>
      <c r="T802" s="62">
        <v>0</v>
      </c>
      <c r="U802" s="62">
        <v>0</v>
      </c>
      <c r="V802" s="62">
        <v>0</v>
      </c>
      <c r="W802" s="62">
        <v>0</v>
      </c>
      <c r="X802" s="62">
        <v>31</v>
      </c>
      <c r="Y802" s="62">
        <v>32</v>
      </c>
      <c r="Z802" s="62">
        <v>27</v>
      </c>
      <c r="AA802" s="62">
        <v>22</v>
      </c>
      <c r="AB802" s="62">
        <v>0</v>
      </c>
      <c r="AC802" s="62">
        <v>0</v>
      </c>
      <c r="AD802" s="62">
        <v>0</v>
      </c>
      <c r="AE802" s="62">
        <v>51</v>
      </c>
      <c r="AF802" s="62">
        <v>61</v>
      </c>
      <c r="AG802" s="62">
        <v>15</v>
      </c>
      <c r="AH802" s="62" t="s">
        <v>290</v>
      </c>
      <c r="AI802" s="62">
        <v>0</v>
      </c>
      <c r="AJ802" s="62" t="s">
        <v>290</v>
      </c>
      <c r="AK802" s="62" t="s">
        <v>290</v>
      </c>
      <c r="AL802" s="62" t="s">
        <v>290</v>
      </c>
      <c r="AM802" s="62">
        <v>0</v>
      </c>
      <c r="AN802" s="62">
        <v>99</v>
      </c>
      <c r="AO802" s="62" t="s">
        <v>290</v>
      </c>
      <c r="AP802" s="62">
        <v>112</v>
      </c>
      <c r="AQ802" s="62">
        <v>22</v>
      </c>
    </row>
    <row r="803" spans="1:43">
      <c r="A803" s="116" t="s">
        <v>4285</v>
      </c>
      <c r="B803" s="117" t="s">
        <v>3769</v>
      </c>
      <c r="C803" s="117" t="s">
        <v>7412</v>
      </c>
      <c r="D803" s="117" t="s">
        <v>4286</v>
      </c>
      <c r="E803" s="117" t="s">
        <v>4262</v>
      </c>
      <c r="F803" s="62" t="s">
        <v>288</v>
      </c>
      <c r="G803" s="117" t="s">
        <v>7413</v>
      </c>
      <c r="H803" s="117" t="s">
        <v>7414</v>
      </c>
      <c r="I803" s="117" t="s">
        <v>200</v>
      </c>
      <c r="J803" s="62">
        <v>4</v>
      </c>
      <c r="K803" s="62">
        <v>2</v>
      </c>
      <c r="L803" s="62">
        <v>1</v>
      </c>
      <c r="M803" s="62">
        <v>7</v>
      </c>
      <c r="N803" s="62">
        <v>22</v>
      </c>
      <c r="O803" s="62" t="s">
        <v>290</v>
      </c>
      <c r="P803" s="62" t="s">
        <v>290</v>
      </c>
      <c r="Q803" s="62" t="s">
        <v>290</v>
      </c>
      <c r="R803" s="62" t="s">
        <v>290</v>
      </c>
      <c r="S803" s="62" t="s">
        <v>290</v>
      </c>
      <c r="T803" s="62" t="s">
        <v>290</v>
      </c>
      <c r="U803" s="62" t="s">
        <v>290</v>
      </c>
      <c r="V803" s="62">
        <v>0</v>
      </c>
      <c r="W803" s="62">
        <v>0</v>
      </c>
      <c r="X803" s="62">
        <v>0</v>
      </c>
      <c r="Y803" s="62">
        <v>0</v>
      </c>
      <c r="Z803" s="62">
        <v>0</v>
      </c>
      <c r="AA803" s="62">
        <v>0</v>
      </c>
      <c r="AB803" s="62">
        <v>0</v>
      </c>
      <c r="AC803" s="62">
        <v>0</v>
      </c>
      <c r="AD803" s="62">
        <v>0</v>
      </c>
      <c r="AE803" s="62">
        <v>27</v>
      </c>
      <c r="AF803" s="62">
        <v>24</v>
      </c>
      <c r="AG803" s="62">
        <v>0</v>
      </c>
      <c r="AH803" s="62">
        <v>0</v>
      </c>
      <c r="AI803" s="62">
        <v>0</v>
      </c>
      <c r="AJ803" s="62" t="s">
        <v>290</v>
      </c>
      <c r="AK803" s="62" t="s">
        <v>290</v>
      </c>
      <c r="AL803" s="62" t="s">
        <v>290</v>
      </c>
      <c r="AM803" s="62">
        <v>0</v>
      </c>
      <c r="AN803" s="62">
        <v>42</v>
      </c>
      <c r="AO803" s="62" t="s">
        <v>290</v>
      </c>
      <c r="AP803" s="62">
        <v>51</v>
      </c>
      <c r="AQ803" s="62">
        <v>0</v>
      </c>
    </row>
    <row r="804" spans="1:43">
      <c r="A804" s="116" t="s">
        <v>4287</v>
      </c>
      <c r="B804" s="117" t="s">
        <v>4288</v>
      </c>
      <c r="C804" s="117" t="s">
        <v>7415</v>
      </c>
      <c r="D804" s="117" t="s">
        <v>4290</v>
      </c>
      <c r="E804" s="117" t="s">
        <v>4262</v>
      </c>
      <c r="F804" s="62" t="s">
        <v>288</v>
      </c>
      <c r="G804" s="117" t="s">
        <v>7416</v>
      </c>
      <c r="H804" s="117" t="s">
        <v>7417</v>
      </c>
      <c r="I804" s="117" t="s">
        <v>200</v>
      </c>
      <c r="J804" s="62">
        <v>21</v>
      </c>
      <c r="K804" s="62">
        <v>8</v>
      </c>
      <c r="L804" s="62">
        <v>2</v>
      </c>
      <c r="M804" s="62">
        <v>31</v>
      </c>
      <c r="N804" s="62">
        <v>95</v>
      </c>
      <c r="O804" s="62">
        <v>28</v>
      </c>
      <c r="P804" s="62">
        <v>38</v>
      </c>
      <c r="Q804" s="62">
        <v>27</v>
      </c>
      <c r="R804" s="62">
        <v>22</v>
      </c>
      <c r="S804" s="62">
        <v>25</v>
      </c>
      <c r="T804" s="62">
        <v>16</v>
      </c>
      <c r="U804" s="62">
        <v>21</v>
      </c>
      <c r="V804" s="62">
        <v>18</v>
      </c>
      <c r="W804" s="62">
        <v>14</v>
      </c>
      <c r="X804" s="62">
        <v>0</v>
      </c>
      <c r="Y804" s="62">
        <v>0</v>
      </c>
      <c r="Z804" s="62">
        <v>0</v>
      </c>
      <c r="AA804" s="62">
        <v>0</v>
      </c>
      <c r="AB804" s="62">
        <v>0</v>
      </c>
      <c r="AC804" s="62">
        <v>0</v>
      </c>
      <c r="AD804" s="62">
        <v>0</v>
      </c>
      <c r="AE804" s="62">
        <v>159</v>
      </c>
      <c r="AF804" s="62">
        <v>145</v>
      </c>
      <c r="AG804" s="62">
        <v>0</v>
      </c>
      <c r="AH804" s="62">
        <v>0</v>
      </c>
      <c r="AI804" s="62" t="s">
        <v>290</v>
      </c>
      <c r="AJ804" s="62" t="s">
        <v>290</v>
      </c>
      <c r="AK804" s="62">
        <v>26</v>
      </c>
      <c r="AL804" s="62" t="s">
        <v>290</v>
      </c>
      <c r="AM804" s="62" t="s">
        <v>290</v>
      </c>
      <c r="AN804" s="62">
        <v>243</v>
      </c>
      <c r="AO804" s="62">
        <v>20</v>
      </c>
      <c r="AP804" s="62">
        <v>304</v>
      </c>
      <c r="AQ804" s="62">
        <v>48</v>
      </c>
    </row>
    <row r="805" spans="1:43">
      <c r="A805" s="116" t="s">
        <v>4291</v>
      </c>
      <c r="B805" s="117" t="s">
        <v>4292</v>
      </c>
      <c r="C805" s="117" t="s">
        <v>7418</v>
      </c>
      <c r="D805" s="117" t="s">
        <v>4295</v>
      </c>
      <c r="E805" s="117" t="s">
        <v>4262</v>
      </c>
      <c r="F805" s="62" t="s">
        <v>288</v>
      </c>
      <c r="G805" s="117" t="s">
        <v>7419</v>
      </c>
      <c r="H805" s="117" t="s">
        <v>7420</v>
      </c>
      <c r="I805" s="117" t="s">
        <v>200</v>
      </c>
      <c r="J805" s="62">
        <v>17</v>
      </c>
      <c r="K805" s="62">
        <v>8.5</v>
      </c>
      <c r="L805" s="62">
        <v>6</v>
      </c>
      <c r="M805" s="62">
        <v>31.5</v>
      </c>
      <c r="N805" s="62">
        <v>41</v>
      </c>
      <c r="O805" s="62">
        <v>18</v>
      </c>
      <c r="P805" s="62">
        <v>16</v>
      </c>
      <c r="Q805" s="62">
        <v>20</v>
      </c>
      <c r="R805" s="62">
        <v>20</v>
      </c>
      <c r="S805" s="62">
        <v>15</v>
      </c>
      <c r="T805" s="62">
        <v>10</v>
      </c>
      <c r="U805" s="62">
        <v>14</v>
      </c>
      <c r="V805" s="62">
        <v>13</v>
      </c>
      <c r="W805" s="62">
        <v>14</v>
      </c>
      <c r="X805" s="62">
        <v>0</v>
      </c>
      <c r="Y805" s="62">
        <v>0</v>
      </c>
      <c r="Z805" s="62">
        <v>0</v>
      </c>
      <c r="AA805" s="62">
        <v>0</v>
      </c>
      <c r="AB805" s="62">
        <v>0</v>
      </c>
      <c r="AC805" s="62">
        <v>0</v>
      </c>
      <c r="AD805" s="62">
        <v>0</v>
      </c>
      <c r="AE805" s="62">
        <v>111</v>
      </c>
      <c r="AF805" s="62">
        <v>86</v>
      </c>
      <c r="AG805" s="62">
        <v>0</v>
      </c>
      <c r="AH805" s="62">
        <v>0</v>
      </c>
      <c r="AI805" s="62">
        <v>0</v>
      </c>
      <c r="AJ805" s="62" t="s">
        <v>290</v>
      </c>
      <c r="AK805" s="62">
        <v>10</v>
      </c>
      <c r="AL805" s="62">
        <v>0</v>
      </c>
      <c r="AM805" s="62">
        <v>0</v>
      </c>
      <c r="AN805" s="62">
        <v>164</v>
      </c>
      <c r="AO805" s="62">
        <v>15</v>
      </c>
      <c r="AP805" s="62">
        <v>197</v>
      </c>
      <c r="AQ805" s="62">
        <v>13</v>
      </c>
    </row>
    <row r="806" spans="1:43">
      <c r="A806" s="116" t="s">
        <v>4296</v>
      </c>
      <c r="B806" s="117" t="s">
        <v>4297</v>
      </c>
      <c r="C806" s="117" t="s">
        <v>7421</v>
      </c>
      <c r="D806" s="117" t="s">
        <v>4300</v>
      </c>
      <c r="E806" s="117" t="s">
        <v>4262</v>
      </c>
      <c r="F806" s="62" t="s">
        <v>288</v>
      </c>
      <c r="G806" s="117" t="s">
        <v>7422</v>
      </c>
      <c r="H806" s="117" t="s">
        <v>7423</v>
      </c>
      <c r="I806" s="117" t="s">
        <v>200</v>
      </c>
      <c r="J806" s="62">
        <v>35.5</v>
      </c>
      <c r="K806" s="62">
        <v>28.5</v>
      </c>
      <c r="L806" s="62">
        <v>9</v>
      </c>
      <c r="M806" s="62">
        <v>73</v>
      </c>
      <c r="N806" s="62">
        <v>0</v>
      </c>
      <c r="O806" s="62">
        <v>0</v>
      </c>
      <c r="P806" s="62">
        <v>0</v>
      </c>
      <c r="Q806" s="62">
        <v>0</v>
      </c>
      <c r="R806" s="62">
        <v>0</v>
      </c>
      <c r="S806" s="62">
        <v>0</v>
      </c>
      <c r="T806" s="62">
        <v>0</v>
      </c>
      <c r="U806" s="62">
        <v>0</v>
      </c>
      <c r="V806" s="62">
        <v>0</v>
      </c>
      <c r="W806" s="62">
        <v>0</v>
      </c>
      <c r="X806" s="62">
        <v>154</v>
      </c>
      <c r="Y806" s="62">
        <v>126</v>
      </c>
      <c r="Z806" s="62">
        <v>133</v>
      </c>
      <c r="AA806" s="62">
        <v>113</v>
      </c>
      <c r="AB806" s="62">
        <v>0</v>
      </c>
      <c r="AC806" s="62">
        <v>0</v>
      </c>
      <c r="AD806" s="62">
        <v>0</v>
      </c>
      <c r="AE806" s="62">
        <v>256</v>
      </c>
      <c r="AF806" s="62">
        <v>270</v>
      </c>
      <c r="AG806" s="62">
        <v>60</v>
      </c>
      <c r="AH806" s="62">
        <v>51</v>
      </c>
      <c r="AI806" s="62">
        <v>0</v>
      </c>
      <c r="AJ806" s="62" t="s">
        <v>290</v>
      </c>
      <c r="AK806" s="62">
        <v>48</v>
      </c>
      <c r="AL806" s="62">
        <v>12</v>
      </c>
      <c r="AM806" s="62" t="s">
        <v>290</v>
      </c>
      <c r="AN806" s="62">
        <v>426</v>
      </c>
      <c r="AO806" s="62">
        <v>31</v>
      </c>
      <c r="AP806" s="62">
        <v>526</v>
      </c>
      <c r="AQ806" s="62">
        <v>39</v>
      </c>
    </row>
    <row r="807" spans="1:43">
      <c r="A807" s="116" t="s">
        <v>4301</v>
      </c>
      <c r="B807" s="117" t="s">
        <v>1436</v>
      </c>
      <c r="C807" s="117" t="s">
        <v>7424</v>
      </c>
      <c r="D807" s="117" t="s">
        <v>4303</v>
      </c>
      <c r="E807" s="117" t="s">
        <v>4262</v>
      </c>
      <c r="F807" s="62" t="s">
        <v>288</v>
      </c>
      <c r="G807" s="117" t="s">
        <v>7425</v>
      </c>
      <c r="H807" s="117" t="s">
        <v>7426</v>
      </c>
      <c r="I807" s="117" t="s">
        <v>200</v>
      </c>
      <c r="J807" s="62">
        <v>16.5</v>
      </c>
      <c r="K807" s="62">
        <v>9.5</v>
      </c>
      <c r="L807" s="62">
        <v>2</v>
      </c>
      <c r="M807" s="62">
        <v>28</v>
      </c>
      <c r="N807" s="62">
        <v>35</v>
      </c>
      <c r="O807" s="62">
        <v>14</v>
      </c>
      <c r="P807" s="62">
        <v>15</v>
      </c>
      <c r="Q807" s="62">
        <v>18</v>
      </c>
      <c r="R807" s="62">
        <v>23</v>
      </c>
      <c r="S807" s="62">
        <v>16</v>
      </c>
      <c r="T807" s="62">
        <v>19</v>
      </c>
      <c r="U807" s="62">
        <v>14</v>
      </c>
      <c r="V807" s="62">
        <v>24</v>
      </c>
      <c r="W807" s="62">
        <v>22</v>
      </c>
      <c r="X807" s="62">
        <v>0</v>
      </c>
      <c r="Y807" s="62">
        <v>0</v>
      </c>
      <c r="Z807" s="62">
        <v>0</v>
      </c>
      <c r="AA807" s="62">
        <v>0</v>
      </c>
      <c r="AB807" s="62">
        <v>0</v>
      </c>
      <c r="AC807" s="62">
        <v>0</v>
      </c>
      <c r="AD807" s="62">
        <v>0</v>
      </c>
      <c r="AE807" s="62">
        <v>97</v>
      </c>
      <c r="AF807" s="62">
        <v>103</v>
      </c>
      <c r="AG807" s="62">
        <v>0</v>
      </c>
      <c r="AH807" s="62">
        <v>0</v>
      </c>
      <c r="AI807" s="62">
        <v>0</v>
      </c>
      <c r="AJ807" s="62" t="s">
        <v>290</v>
      </c>
      <c r="AK807" s="62">
        <v>15</v>
      </c>
      <c r="AL807" s="62" t="s">
        <v>290</v>
      </c>
      <c r="AM807" s="62">
        <v>0</v>
      </c>
      <c r="AN807" s="62">
        <v>171</v>
      </c>
      <c r="AO807" s="62" t="s">
        <v>290</v>
      </c>
      <c r="AP807" s="62">
        <v>200</v>
      </c>
      <c r="AQ807" s="62">
        <v>37</v>
      </c>
    </row>
    <row r="808" spans="1:43">
      <c r="A808" s="116" t="s">
        <v>4304</v>
      </c>
      <c r="B808" s="117" t="s">
        <v>4305</v>
      </c>
      <c r="C808" s="117" t="s">
        <v>7427</v>
      </c>
      <c r="D808" s="117" t="s">
        <v>4307</v>
      </c>
      <c r="E808" s="117" t="s">
        <v>4262</v>
      </c>
      <c r="F808" s="62" t="s">
        <v>288</v>
      </c>
      <c r="G808" s="117" t="s">
        <v>7428</v>
      </c>
      <c r="H808" s="117" t="s">
        <v>7429</v>
      </c>
      <c r="I808" s="117" t="s">
        <v>200</v>
      </c>
      <c r="J808" s="62">
        <v>11.5</v>
      </c>
      <c r="K808" s="62">
        <v>2</v>
      </c>
      <c r="L808" s="62">
        <v>2</v>
      </c>
      <c r="M808" s="62">
        <v>15.5</v>
      </c>
      <c r="N808" s="62">
        <v>17</v>
      </c>
      <c r="O808" s="62">
        <v>11</v>
      </c>
      <c r="P808" s="62">
        <v>13</v>
      </c>
      <c r="Q808" s="62">
        <v>14</v>
      </c>
      <c r="R808" s="62">
        <v>11</v>
      </c>
      <c r="S808" s="62" t="s">
        <v>290</v>
      </c>
      <c r="T808" s="62">
        <v>14</v>
      </c>
      <c r="U808" s="62" t="s">
        <v>290</v>
      </c>
      <c r="V808" s="62">
        <v>17</v>
      </c>
      <c r="W808" s="62" t="s">
        <v>290</v>
      </c>
      <c r="X808" s="62">
        <v>0</v>
      </c>
      <c r="Y808" s="62">
        <v>0</v>
      </c>
      <c r="Z808" s="62">
        <v>0</v>
      </c>
      <c r="AA808" s="62">
        <v>0</v>
      </c>
      <c r="AB808" s="62">
        <v>0</v>
      </c>
      <c r="AC808" s="62">
        <v>0</v>
      </c>
      <c r="AD808" s="62">
        <v>0</v>
      </c>
      <c r="AE808" s="62">
        <v>58</v>
      </c>
      <c r="AF808" s="62">
        <v>61</v>
      </c>
      <c r="AG808" s="62">
        <v>0</v>
      </c>
      <c r="AH808" s="62">
        <v>0</v>
      </c>
      <c r="AI808" s="62">
        <v>0</v>
      </c>
      <c r="AJ808" s="62" t="s">
        <v>290</v>
      </c>
      <c r="AK808" s="62" t="s">
        <v>290</v>
      </c>
      <c r="AL808" s="62" t="s">
        <v>290</v>
      </c>
      <c r="AM808" s="62">
        <v>0</v>
      </c>
      <c r="AN808" s="62">
        <v>96</v>
      </c>
      <c r="AO808" s="62">
        <v>12</v>
      </c>
      <c r="AP808" s="62">
        <v>119</v>
      </c>
      <c r="AQ808" s="62">
        <v>40</v>
      </c>
    </row>
    <row r="809" spans="1:43">
      <c r="A809" s="116" t="s">
        <v>4308</v>
      </c>
      <c r="B809" s="117" t="s">
        <v>4309</v>
      </c>
      <c r="C809" s="117" t="s">
        <v>7430</v>
      </c>
      <c r="D809" s="117" t="s">
        <v>4310</v>
      </c>
      <c r="E809" s="117" t="s">
        <v>4262</v>
      </c>
      <c r="F809" s="62" t="s">
        <v>288</v>
      </c>
      <c r="G809" s="117" t="s">
        <v>7431</v>
      </c>
      <c r="H809" s="117" t="s">
        <v>7432</v>
      </c>
      <c r="I809" s="117" t="s">
        <v>200</v>
      </c>
      <c r="J809" s="62">
        <v>7</v>
      </c>
      <c r="K809" s="62">
        <v>1</v>
      </c>
      <c r="L809" s="62">
        <v>1</v>
      </c>
      <c r="M809" s="62">
        <v>9</v>
      </c>
      <c r="N809" s="62">
        <v>17</v>
      </c>
      <c r="O809" s="62" t="s">
        <v>290</v>
      </c>
      <c r="P809" s="62">
        <v>10</v>
      </c>
      <c r="Q809" s="62" t="s">
        <v>290</v>
      </c>
      <c r="R809" s="62" t="s">
        <v>290</v>
      </c>
      <c r="S809" s="62" t="s">
        <v>290</v>
      </c>
      <c r="T809" s="62" t="s">
        <v>290</v>
      </c>
      <c r="U809" s="62">
        <v>0</v>
      </c>
      <c r="V809" s="62">
        <v>0</v>
      </c>
      <c r="W809" s="62">
        <v>0</v>
      </c>
      <c r="X809" s="62">
        <v>0</v>
      </c>
      <c r="Y809" s="62">
        <v>0</v>
      </c>
      <c r="Z809" s="62">
        <v>0</v>
      </c>
      <c r="AA809" s="62">
        <v>0</v>
      </c>
      <c r="AB809" s="62">
        <v>0</v>
      </c>
      <c r="AC809" s="62">
        <v>0</v>
      </c>
      <c r="AD809" s="62">
        <v>0</v>
      </c>
      <c r="AE809" s="62">
        <v>34</v>
      </c>
      <c r="AF809" s="62">
        <v>25</v>
      </c>
      <c r="AG809" s="62">
        <v>0</v>
      </c>
      <c r="AH809" s="62">
        <v>0</v>
      </c>
      <c r="AI809" s="62">
        <v>0</v>
      </c>
      <c r="AJ809" s="62">
        <v>0</v>
      </c>
      <c r="AK809" s="62">
        <v>53</v>
      </c>
      <c r="AL809" s="62">
        <v>0</v>
      </c>
      <c r="AM809" s="62">
        <v>0</v>
      </c>
      <c r="AN809" s="62" t="s">
        <v>290</v>
      </c>
      <c r="AO809" s="62" t="s">
        <v>290</v>
      </c>
      <c r="AP809" s="62">
        <v>59</v>
      </c>
      <c r="AQ809" s="62">
        <v>59</v>
      </c>
    </row>
    <row r="810" spans="1:43">
      <c r="A810" s="116" t="s">
        <v>4311</v>
      </c>
      <c r="B810" s="117" t="s">
        <v>326</v>
      </c>
      <c r="C810" s="117" t="s">
        <v>7433</v>
      </c>
      <c r="D810" s="117" t="s">
        <v>4314</v>
      </c>
      <c r="E810" s="117" t="s">
        <v>4262</v>
      </c>
      <c r="F810" s="62" t="s">
        <v>288</v>
      </c>
      <c r="G810" s="117" t="s">
        <v>7434</v>
      </c>
      <c r="H810" s="117" t="s">
        <v>7435</v>
      </c>
      <c r="I810" s="117" t="s">
        <v>200</v>
      </c>
      <c r="J810" s="62">
        <v>19</v>
      </c>
      <c r="K810" s="62">
        <v>15</v>
      </c>
      <c r="L810" s="62">
        <v>3</v>
      </c>
      <c r="M810" s="62">
        <v>37</v>
      </c>
      <c r="N810" s="62">
        <v>38</v>
      </c>
      <c r="O810" s="62">
        <v>17</v>
      </c>
      <c r="P810" s="62">
        <v>16</v>
      </c>
      <c r="Q810" s="62">
        <v>20</v>
      </c>
      <c r="R810" s="62">
        <v>14</v>
      </c>
      <c r="S810" s="62">
        <v>18</v>
      </c>
      <c r="T810" s="62">
        <v>11</v>
      </c>
      <c r="U810" s="62">
        <v>13</v>
      </c>
      <c r="V810" s="62">
        <v>18</v>
      </c>
      <c r="W810" s="62">
        <v>14</v>
      </c>
      <c r="X810" s="62">
        <v>0</v>
      </c>
      <c r="Y810" s="62">
        <v>0</v>
      </c>
      <c r="Z810" s="62">
        <v>0</v>
      </c>
      <c r="AA810" s="62">
        <v>0</v>
      </c>
      <c r="AB810" s="62">
        <v>27</v>
      </c>
      <c r="AC810" s="62">
        <v>0</v>
      </c>
      <c r="AD810" s="62">
        <v>0</v>
      </c>
      <c r="AE810" s="62">
        <v>102</v>
      </c>
      <c r="AF810" s="62">
        <v>104</v>
      </c>
      <c r="AG810" s="62">
        <v>0</v>
      </c>
      <c r="AH810" s="62">
        <v>0</v>
      </c>
      <c r="AI810" s="62">
        <v>0</v>
      </c>
      <c r="AJ810" s="62">
        <v>0</v>
      </c>
      <c r="AK810" s="62">
        <v>16</v>
      </c>
      <c r="AL810" s="62">
        <v>0</v>
      </c>
      <c r="AM810" s="62">
        <v>0</v>
      </c>
      <c r="AN810" s="62">
        <v>163</v>
      </c>
      <c r="AO810" s="62">
        <v>27</v>
      </c>
      <c r="AP810" s="62">
        <v>206</v>
      </c>
      <c r="AQ810" s="62">
        <v>52</v>
      </c>
    </row>
    <row r="811" spans="1:43">
      <c r="A811" s="116" t="s">
        <v>4315</v>
      </c>
      <c r="B811" s="117" t="s">
        <v>1310</v>
      </c>
      <c r="C811" s="117" t="s">
        <v>7436</v>
      </c>
      <c r="D811" s="117" t="s">
        <v>4317</v>
      </c>
      <c r="E811" s="117" t="s">
        <v>4262</v>
      </c>
      <c r="F811" s="62" t="s">
        <v>288</v>
      </c>
      <c r="G811" s="117" t="s">
        <v>7437</v>
      </c>
      <c r="H811" s="117" t="s">
        <v>7438</v>
      </c>
      <c r="I811" s="117" t="s">
        <v>200</v>
      </c>
      <c r="J811" s="62">
        <v>23</v>
      </c>
      <c r="K811" s="62">
        <v>5</v>
      </c>
      <c r="L811" s="62">
        <v>2</v>
      </c>
      <c r="M811" s="62">
        <v>30</v>
      </c>
      <c r="N811" s="62">
        <v>31</v>
      </c>
      <c r="O811" s="62">
        <v>21</v>
      </c>
      <c r="P811" s="62">
        <v>18</v>
      </c>
      <c r="Q811" s="62">
        <v>23</v>
      </c>
      <c r="R811" s="62">
        <v>21</v>
      </c>
      <c r="S811" s="62">
        <v>21</v>
      </c>
      <c r="T811" s="62">
        <v>22</v>
      </c>
      <c r="U811" s="62">
        <v>19</v>
      </c>
      <c r="V811" s="62">
        <v>19</v>
      </c>
      <c r="W811" s="62">
        <v>11</v>
      </c>
      <c r="X811" s="62" t="s">
        <v>290</v>
      </c>
      <c r="Y811" s="62">
        <v>21</v>
      </c>
      <c r="Z811" s="62">
        <v>19</v>
      </c>
      <c r="AA811" s="62">
        <v>23</v>
      </c>
      <c r="AB811" s="62">
        <v>21</v>
      </c>
      <c r="AC811" s="62">
        <v>0</v>
      </c>
      <c r="AD811" s="62">
        <v>0</v>
      </c>
      <c r="AE811" s="62">
        <v>150</v>
      </c>
      <c r="AF811" s="62">
        <v>147</v>
      </c>
      <c r="AG811" s="62" t="s">
        <v>290</v>
      </c>
      <c r="AH811" s="62" t="s">
        <v>290</v>
      </c>
      <c r="AI811" s="62">
        <v>0</v>
      </c>
      <c r="AJ811" s="62" t="s">
        <v>290</v>
      </c>
      <c r="AK811" s="62">
        <v>62</v>
      </c>
      <c r="AL811" s="62" t="s">
        <v>290</v>
      </c>
      <c r="AM811" s="62">
        <v>0</v>
      </c>
      <c r="AN811" s="62">
        <v>174</v>
      </c>
      <c r="AO811" s="62">
        <v>56</v>
      </c>
      <c r="AP811" s="62">
        <v>297</v>
      </c>
      <c r="AQ811" s="62">
        <v>89</v>
      </c>
    </row>
    <row r="812" spans="1:43">
      <c r="A812" s="116" t="s">
        <v>4318</v>
      </c>
      <c r="B812" s="117" t="s">
        <v>4162</v>
      </c>
      <c r="C812" s="117" t="s">
        <v>7439</v>
      </c>
      <c r="D812" s="117" t="s">
        <v>4320</v>
      </c>
      <c r="E812" s="117" t="s">
        <v>4321</v>
      </c>
      <c r="F812" s="62" t="s">
        <v>288</v>
      </c>
      <c r="G812" s="117" t="s">
        <v>7440</v>
      </c>
      <c r="H812" s="117" t="s">
        <v>7441</v>
      </c>
      <c r="I812" s="117" t="s">
        <v>201</v>
      </c>
      <c r="J812" s="62">
        <v>17</v>
      </c>
      <c r="K812" s="62">
        <v>6</v>
      </c>
      <c r="L812" s="62">
        <v>1</v>
      </c>
      <c r="M812" s="62">
        <v>24</v>
      </c>
      <c r="N812" s="62">
        <v>40</v>
      </c>
      <c r="O812" s="62">
        <v>13</v>
      </c>
      <c r="P812" s="62">
        <v>22</v>
      </c>
      <c r="Q812" s="62">
        <v>21</v>
      </c>
      <c r="R812" s="62">
        <v>13</v>
      </c>
      <c r="S812" s="62">
        <v>24</v>
      </c>
      <c r="T812" s="62">
        <v>17</v>
      </c>
      <c r="U812" s="62">
        <v>18</v>
      </c>
      <c r="V812" s="62">
        <v>23</v>
      </c>
      <c r="W812" s="62" t="s">
        <v>290</v>
      </c>
      <c r="X812" s="62">
        <v>0</v>
      </c>
      <c r="Y812" s="62">
        <v>0</v>
      </c>
      <c r="Z812" s="62">
        <v>0</v>
      </c>
      <c r="AA812" s="62">
        <v>0</v>
      </c>
      <c r="AB812" s="62">
        <v>0</v>
      </c>
      <c r="AC812" s="62">
        <v>0</v>
      </c>
      <c r="AD812" s="62">
        <v>0</v>
      </c>
      <c r="AE812" s="62">
        <v>101</v>
      </c>
      <c r="AF812" s="62">
        <v>96</v>
      </c>
      <c r="AG812" s="62">
        <v>0</v>
      </c>
      <c r="AH812" s="62">
        <v>0</v>
      </c>
      <c r="AI812" s="62" t="s">
        <v>290</v>
      </c>
      <c r="AJ812" s="62" t="s">
        <v>290</v>
      </c>
      <c r="AK812" s="62" t="s">
        <v>290</v>
      </c>
      <c r="AL812" s="62" t="s">
        <v>290</v>
      </c>
      <c r="AM812" s="62">
        <v>0</v>
      </c>
      <c r="AN812" s="62">
        <v>183</v>
      </c>
      <c r="AO812" s="62">
        <v>0</v>
      </c>
      <c r="AP812" s="62">
        <v>197</v>
      </c>
      <c r="AQ812" s="62">
        <v>19</v>
      </c>
    </row>
    <row r="813" spans="1:43">
      <c r="A813" s="116" t="s">
        <v>4323</v>
      </c>
      <c r="B813" s="117" t="s">
        <v>3536</v>
      </c>
      <c r="C813" s="117" t="s">
        <v>7442</v>
      </c>
      <c r="D813" s="117" t="s">
        <v>4326</v>
      </c>
      <c r="E813" s="117" t="s">
        <v>158</v>
      </c>
      <c r="F813" s="62" t="s">
        <v>288</v>
      </c>
      <c r="G813" s="117" t="s">
        <v>7443</v>
      </c>
      <c r="H813" s="117" t="s">
        <v>7444</v>
      </c>
      <c r="I813" s="117" t="s">
        <v>201</v>
      </c>
      <c r="J813" s="62">
        <v>16</v>
      </c>
      <c r="K813" s="62">
        <v>3</v>
      </c>
      <c r="L813" s="62">
        <v>1</v>
      </c>
      <c r="M813" s="62">
        <v>20</v>
      </c>
      <c r="N813" s="62">
        <v>37</v>
      </c>
      <c r="O813" s="62">
        <v>15</v>
      </c>
      <c r="P813" s="62">
        <v>16</v>
      </c>
      <c r="Q813" s="62">
        <v>14</v>
      </c>
      <c r="R813" s="62">
        <v>14</v>
      </c>
      <c r="S813" s="62">
        <v>13</v>
      </c>
      <c r="T813" s="62">
        <v>15</v>
      </c>
      <c r="U813" s="62">
        <v>25</v>
      </c>
      <c r="V813" s="62">
        <v>15</v>
      </c>
      <c r="W813" s="62">
        <v>23</v>
      </c>
      <c r="X813" s="62">
        <v>0</v>
      </c>
      <c r="Y813" s="62">
        <v>0</v>
      </c>
      <c r="Z813" s="62">
        <v>0</v>
      </c>
      <c r="AA813" s="62">
        <v>0</v>
      </c>
      <c r="AB813" s="62">
        <v>0</v>
      </c>
      <c r="AC813" s="62">
        <v>0</v>
      </c>
      <c r="AD813" s="62">
        <v>0</v>
      </c>
      <c r="AE813" s="62">
        <v>96</v>
      </c>
      <c r="AF813" s="62">
        <v>91</v>
      </c>
      <c r="AG813" s="62">
        <v>0</v>
      </c>
      <c r="AH813" s="62">
        <v>0</v>
      </c>
      <c r="AI813" s="62">
        <v>0</v>
      </c>
      <c r="AJ813" s="62">
        <v>0</v>
      </c>
      <c r="AK813" s="62" t="s">
        <v>290</v>
      </c>
      <c r="AL813" s="62" t="s">
        <v>290</v>
      </c>
      <c r="AM813" s="62">
        <v>0</v>
      </c>
      <c r="AN813" s="62">
        <v>170</v>
      </c>
      <c r="AO813" s="62" t="s">
        <v>290</v>
      </c>
      <c r="AP813" s="62">
        <v>187</v>
      </c>
      <c r="AQ813" s="62">
        <v>13</v>
      </c>
    </row>
    <row r="814" spans="1:43">
      <c r="A814" s="116" t="s">
        <v>4328</v>
      </c>
      <c r="B814" s="117" t="s">
        <v>786</v>
      </c>
      <c r="C814" s="117" t="s">
        <v>7445</v>
      </c>
      <c r="D814" s="117" t="s">
        <v>4331</v>
      </c>
      <c r="E814" s="117" t="s">
        <v>4332</v>
      </c>
      <c r="F814" s="62" t="s">
        <v>288</v>
      </c>
      <c r="G814" s="117" t="s">
        <v>7446</v>
      </c>
      <c r="H814" s="117" t="s">
        <v>7447</v>
      </c>
      <c r="I814" s="117" t="s">
        <v>201</v>
      </c>
      <c r="J814" s="62">
        <v>9.1999999999999993</v>
      </c>
      <c r="K814" s="62">
        <v>2.8</v>
      </c>
      <c r="L814" s="62">
        <v>0.3</v>
      </c>
      <c r="M814" s="62">
        <v>12.3</v>
      </c>
      <c r="N814" s="62">
        <v>16</v>
      </c>
      <c r="O814" s="62" t="s">
        <v>290</v>
      </c>
      <c r="P814" s="62">
        <v>12</v>
      </c>
      <c r="Q814" s="62" t="s">
        <v>290</v>
      </c>
      <c r="R814" s="62">
        <v>13</v>
      </c>
      <c r="S814" s="62">
        <v>16</v>
      </c>
      <c r="T814" s="62" t="s">
        <v>290</v>
      </c>
      <c r="U814" s="62">
        <v>11</v>
      </c>
      <c r="V814" s="62" t="s">
        <v>290</v>
      </c>
      <c r="W814" s="62" t="s">
        <v>290</v>
      </c>
      <c r="X814" s="62">
        <v>0</v>
      </c>
      <c r="Y814" s="62">
        <v>0</v>
      </c>
      <c r="Z814" s="62">
        <v>0</v>
      </c>
      <c r="AA814" s="62">
        <v>0</v>
      </c>
      <c r="AB814" s="62" t="s">
        <v>290</v>
      </c>
      <c r="AC814" s="62">
        <v>0</v>
      </c>
      <c r="AD814" s="62">
        <v>0</v>
      </c>
      <c r="AE814" s="62">
        <v>58</v>
      </c>
      <c r="AF814" s="62">
        <v>44</v>
      </c>
      <c r="AG814" s="62">
        <v>0</v>
      </c>
      <c r="AH814" s="62">
        <v>0</v>
      </c>
      <c r="AI814" s="62">
        <v>0</v>
      </c>
      <c r="AJ814" s="62" t="s">
        <v>290</v>
      </c>
      <c r="AK814" s="62">
        <v>0</v>
      </c>
      <c r="AL814" s="62" t="s">
        <v>290</v>
      </c>
      <c r="AM814" s="62">
        <v>0</v>
      </c>
      <c r="AN814" s="62">
        <v>93</v>
      </c>
      <c r="AO814" s="62" t="s">
        <v>290</v>
      </c>
      <c r="AP814" s="62">
        <v>102</v>
      </c>
      <c r="AQ814" s="62">
        <v>15</v>
      </c>
    </row>
    <row r="815" spans="1:43">
      <c r="A815" s="116" t="s">
        <v>4334</v>
      </c>
      <c r="B815" s="117" t="s">
        <v>4335</v>
      </c>
      <c r="C815" s="117" t="s">
        <v>7448</v>
      </c>
      <c r="D815" s="117" t="s">
        <v>4337</v>
      </c>
      <c r="E815" s="117" t="s">
        <v>4332</v>
      </c>
      <c r="F815" s="62" t="s">
        <v>288</v>
      </c>
      <c r="G815" s="117" t="s">
        <v>7449</v>
      </c>
      <c r="H815" s="117" t="s">
        <v>7450</v>
      </c>
      <c r="I815" s="117" t="s">
        <v>201</v>
      </c>
      <c r="J815" s="62">
        <v>10.8</v>
      </c>
      <c r="K815" s="62">
        <v>2.9</v>
      </c>
      <c r="L815" s="62">
        <v>2.7</v>
      </c>
      <c r="M815" s="62">
        <v>16.399999999999999</v>
      </c>
      <c r="N815" s="62">
        <v>31</v>
      </c>
      <c r="O815" s="62" t="s">
        <v>290</v>
      </c>
      <c r="P815" s="62" t="s">
        <v>290</v>
      </c>
      <c r="Q815" s="62" t="s">
        <v>290</v>
      </c>
      <c r="R815" s="62" t="s">
        <v>290</v>
      </c>
      <c r="S815" s="62" t="s">
        <v>290</v>
      </c>
      <c r="T815" s="62" t="s">
        <v>290</v>
      </c>
      <c r="U815" s="62" t="s">
        <v>290</v>
      </c>
      <c r="V815" s="62" t="s">
        <v>290</v>
      </c>
      <c r="W815" s="62" t="s">
        <v>290</v>
      </c>
      <c r="X815" s="62">
        <v>0</v>
      </c>
      <c r="Y815" s="62" t="s">
        <v>290</v>
      </c>
      <c r="Z815" s="62" t="s">
        <v>290</v>
      </c>
      <c r="AA815" s="62" t="s">
        <v>290</v>
      </c>
      <c r="AB815" s="62">
        <v>0</v>
      </c>
      <c r="AC815" s="62">
        <v>0</v>
      </c>
      <c r="AD815" s="62">
        <v>0</v>
      </c>
      <c r="AE815" s="62">
        <v>47</v>
      </c>
      <c r="AF815" s="62">
        <v>53</v>
      </c>
      <c r="AG815" s="62" t="s">
        <v>290</v>
      </c>
      <c r="AH815" s="62" t="s">
        <v>290</v>
      </c>
      <c r="AI815" s="62">
        <v>0</v>
      </c>
      <c r="AJ815" s="62" t="s">
        <v>290</v>
      </c>
      <c r="AK815" s="62">
        <v>0</v>
      </c>
      <c r="AL815" s="62" t="s">
        <v>290</v>
      </c>
      <c r="AM815" s="62">
        <v>0</v>
      </c>
      <c r="AN815" s="62">
        <v>96</v>
      </c>
      <c r="AO815" s="62">
        <v>0</v>
      </c>
      <c r="AP815" s="62">
        <v>100</v>
      </c>
      <c r="AQ815" s="62">
        <v>50</v>
      </c>
    </row>
    <row r="816" spans="1:43">
      <c r="A816" s="116" t="s">
        <v>4338</v>
      </c>
      <c r="B816" s="117" t="s">
        <v>3869</v>
      </c>
      <c r="C816" s="117" t="s">
        <v>7451</v>
      </c>
      <c r="D816" s="117" t="s">
        <v>4340</v>
      </c>
      <c r="E816" s="117" t="s">
        <v>4332</v>
      </c>
      <c r="F816" s="62" t="s">
        <v>288</v>
      </c>
      <c r="G816" s="117" t="s">
        <v>7452</v>
      </c>
      <c r="H816" s="117" t="s">
        <v>7453</v>
      </c>
      <c r="I816" s="117" t="s">
        <v>201</v>
      </c>
      <c r="J816" s="62">
        <v>13</v>
      </c>
      <c r="K816" s="62">
        <v>3</v>
      </c>
      <c r="L816" s="62">
        <v>2</v>
      </c>
      <c r="M816" s="62">
        <v>18</v>
      </c>
      <c r="N816" s="62">
        <v>30</v>
      </c>
      <c r="O816" s="62" t="s">
        <v>290</v>
      </c>
      <c r="P816" s="62">
        <v>10</v>
      </c>
      <c r="Q816" s="62">
        <v>11</v>
      </c>
      <c r="R816" s="62">
        <v>11</v>
      </c>
      <c r="S816" s="62" t="s">
        <v>290</v>
      </c>
      <c r="T816" s="62" t="s">
        <v>290</v>
      </c>
      <c r="U816" s="62" t="s">
        <v>290</v>
      </c>
      <c r="V816" s="62" t="s">
        <v>290</v>
      </c>
      <c r="W816" s="62" t="s">
        <v>290</v>
      </c>
      <c r="X816" s="62">
        <v>0</v>
      </c>
      <c r="Y816" s="62">
        <v>0</v>
      </c>
      <c r="Z816" s="62">
        <v>0</v>
      </c>
      <c r="AA816" s="62">
        <v>0</v>
      </c>
      <c r="AB816" s="62">
        <v>15</v>
      </c>
      <c r="AC816" s="62">
        <v>0</v>
      </c>
      <c r="AD816" s="62">
        <v>0</v>
      </c>
      <c r="AE816" s="62">
        <v>55</v>
      </c>
      <c r="AF816" s="62">
        <v>51</v>
      </c>
      <c r="AG816" s="62">
        <v>0</v>
      </c>
      <c r="AH816" s="62">
        <v>0</v>
      </c>
      <c r="AI816" s="62">
        <v>0</v>
      </c>
      <c r="AJ816" s="62" t="s">
        <v>290</v>
      </c>
      <c r="AK816" s="62">
        <v>0</v>
      </c>
      <c r="AL816" s="62">
        <v>0</v>
      </c>
      <c r="AM816" s="62">
        <v>0</v>
      </c>
      <c r="AN816" s="62">
        <v>97</v>
      </c>
      <c r="AO816" s="62" t="s">
        <v>290</v>
      </c>
      <c r="AP816" s="62">
        <v>106</v>
      </c>
      <c r="AQ816" s="62" t="s">
        <v>290</v>
      </c>
    </row>
    <row r="817" spans="1:43">
      <c r="A817" s="116" t="s">
        <v>7454</v>
      </c>
      <c r="B817" s="117" t="s">
        <v>4342</v>
      </c>
      <c r="C817" s="117" t="s">
        <v>7455</v>
      </c>
      <c r="D817" s="117" t="s">
        <v>4344</v>
      </c>
      <c r="E817" s="117" t="s">
        <v>4321</v>
      </c>
      <c r="F817" s="62" t="s">
        <v>288</v>
      </c>
      <c r="G817" s="117" t="s">
        <v>7456</v>
      </c>
      <c r="H817" s="117" t="s">
        <v>7457</v>
      </c>
      <c r="I817" s="117" t="s">
        <v>201</v>
      </c>
      <c r="J817" s="62">
        <v>15</v>
      </c>
      <c r="K817" s="62">
        <v>3.5</v>
      </c>
      <c r="L817" s="62">
        <v>2.5</v>
      </c>
      <c r="M817" s="62">
        <v>21</v>
      </c>
      <c r="N817" s="62">
        <v>115</v>
      </c>
      <c r="O817" s="62">
        <v>20</v>
      </c>
      <c r="P817" s="62">
        <v>31</v>
      </c>
      <c r="Q817" s="62">
        <v>22</v>
      </c>
      <c r="R817" s="62">
        <v>23</v>
      </c>
      <c r="S817" s="62">
        <v>25</v>
      </c>
      <c r="T817" s="62">
        <v>22</v>
      </c>
      <c r="U817" s="62">
        <v>21</v>
      </c>
      <c r="V817" s="62">
        <v>24</v>
      </c>
      <c r="W817" s="62">
        <v>12</v>
      </c>
      <c r="X817" s="62" t="s">
        <v>290</v>
      </c>
      <c r="Y817" s="62" t="s">
        <v>290</v>
      </c>
      <c r="Z817" s="62" t="s">
        <v>290</v>
      </c>
      <c r="AA817" s="62" t="s">
        <v>290</v>
      </c>
      <c r="AB817" s="62">
        <v>0</v>
      </c>
      <c r="AC817" s="62">
        <v>0</v>
      </c>
      <c r="AD817" s="62">
        <v>0</v>
      </c>
      <c r="AE817" s="62">
        <v>165</v>
      </c>
      <c r="AF817" s="62">
        <v>169</v>
      </c>
      <c r="AG817" s="62">
        <v>0</v>
      </c>
      <c r="AH817" s="62" t="s">
        <v>290</v>
      </c>
      <c r="AI817" s="62">
        <v>0</v>
      </c>
      <c r="AJ817" s="62" t="s">
        <v>290</v>
      </c>
      <c r="AK817" s="62" t="s">
        <v>290</v>
      </c>
      <c r="AL817" s="62" t="s">
        <v>290</v>
      </c>
      <c r="AM817" s="62">
        <v>0</v>
      </c>
      <c r="AN817" s="62">
        <v>307</v>
      </c>
      <c r="AO817" s="62">
        <v>20</v>
      </c>
      <c r="AP817" s="62">
        <v>334</v>
      </c>
      <c r="AQ817" s="62" t="s">
        <v>290</v>
      </c>
    </row>
    <row r="818" spans="1:43">
      <c r="A818" s="116" t="s">
        <v>4351</v>
      </c>
      <c r="B818" s="117" t="s">
        <v>7458</v>
      </c>
      <c r="C818" s="117" t="s">
        <v>7459</v>
      </c>
      <c r="D818" s="117" t="s">
        <v>4354</v>
      </c>
      <c r="E818" s="117" t="s">
        <v>158</v>
      </c>
      <c r="F818" s="62" t="s">
        <v>288</v>
      </c>
      <c r="G818" s="117" t="s">
        <v>7460</v>
      </c>
      <c r="H818" s="117" t="s">
        <v>7461</v>
      </c>
      <c r="I818" s="117" t="s">
        <v>201</v>
      </c>
      <c r="J818" s="62">
        <v>8</v>
      </c>
      <c r="K818" s="62">
        <v>3</v>
      </c>
      <c r="L818" s="62">
        <v>2.5</v>
      </c>
      <c r="M818" s="62">
        <v>13.5</v>
      </c>
      <c r="N818" s="62">
        <v>0</v>
      </c>
      <c r="O818" s="62" t="s">
        <v>290</v>
      </c>
      <c r="P818" s="62" t="s">
        <v>290</v>
      </c>
      <c r="Q818" s="62" t="s">
        <v>290</v>
      </c>
      <c r="R818" s="62" t="s">
        <v>290</v>
      </c>
      <c r="S818" s="62" t="s">
        <v>290</v>
      </c>
      <c r="T818" s="62" t="s">
        <v>290</v>
      </c>
      <c r="U818" s="62" t="s">
        <v>290</v>
      </c>
      <c r="V818" s="62" t="s">
        <v>290</v>
      </c>
      <c r="W818" s="62" t="s">
        <v>290</v>
      </c>
      <c r="X818" s="62" t="s">
        <v>290</v>
      </c>
      <c r="Y818" s="62" t="s">
        <v>290</v>
      </c>
      <c r="Z818" s="62" t="s">
        <v>290</v>
      </c>
      <c r="AA818" s="62" t="s">
        <v>290</v>
      </c>
      <c r="AB818" s="62">
        <v>0</v>
      </c>
      <c r="AC818" s="62">
        <v>0</v>
      </c>
      <c r="AD818" s="62">
        <v>0</v>
      </c>
      <c r="AE818" s="62">
        <v>38</v>
      </c>
      <c r="AF818" s="62">
        <v>26</v>
      </c>
      <c r="AG818" s="62" t="s">
        <v>290</v>
      </c>
      <c r="AH818" s="62">
        <v>0</v>
      </c>
      <c r="AI818" s="62">
        <v>0</v>
      </c>
      <c r="AJ818" s="62">
        <v>0</v>
      </c>
      <c r="AK818" s="62">
        <v>0</v>
      </c>
      <c r="AL818" s="62">
        <v>11</v>
      </c>
      <c r="AM818" s="62" t="s">
        <v>290</v>
      </c>
      <c r="AN818" s="62">
        <v>46</v>
      </c>
      <c r="AO818" s="62" t="s">
        <v>290</v>
      </c>
      <c r="AP818" s="62">
        <v>64</v>
      </c>
      <c r="AQ818" s="62">
        <v>10</v>
      </c>
    </row>
    <row r="819" spans="1:43">
      <c r="A819" s="116" t="s">
        <v>4361</v>
      </c>
      <c r="B819" s="117" t="s">
        <v>3841</v>
      </c>
      <c r="C819" s="117" t="s">
        <v>7462</v>
      </c>
      <c r="D819" s="117" t="s">
        <v>4363</v>
      </c>
      <c r="E819" s="117" t="s">
        <v>4364</v>
      </c>
      <c r="F819" s="62" t="s">
        <v>288</v>
      </c>
      <c r="G819" s="117" t="s">
        <v>7463</v>
      </c>
      <c r="H819" s="117" t="s">
        <v>7464</v>
      </c>
      <c r="I819" s="117" t="s">
        <v>202</v>
      </c>
      <c r="J819" s="62">
        <v>9</v>
      </c>
      <c r="K819" s="62">
        <v>4.5</v>
      </c>
      <c r="L819" s="62">
        <v>1</v>
      </c>
      <c r="M819" s="62">
        <v>14.5</v>
      </c>
      <c r="N819" s="62">
        <v>25</v>
      </c>
      <c r="O819" s="62">
        <v>14</v>
      </c>
      <c r="P819" s="62" t="s">
        <v>290</v>
      </c>
      <c r="Q819" s="62">
        <v>11</v>
      </c>
      <c r="R819" s="62" t="s">
        <v>290</v>
      </c>
      <c r="S819" s="62" t="s">
        <v>290</v>
      </c>
      <c r="T819" s="62" t="s">
        <v>290</v>
      </c>
      <c r="U819" s="62">
        <v>11</v>
      </c>
      <c r="V819" s="62" t="s">
        <v>290</v>
      </c>
      <c r="W819" s="62" t="s">
        <v>290</v>
      </c>
      <c r="X819" s="62">
        <v>0</v>
      </c>
      <c r="Y819" s="62">
        <v>0</v>
      </c>
      <c r="Z819" s="62">
        <v>0</v>
      </c>
      <c r="AA819" s="62">
        <v>0</v>
      </c>
      <c r="AB819" s="62">
        <v>0</v>
      </c>
      <c r="AC819" s="62">
        <v>0</v>
      </c>
      <c r="AD819" s="62">
        <v>0</v>
      </c>
      <c r="AE819" s="62">
        <v>48</v>
      </c>
      <c r="AF819" s="62">
        <v>49</v>
      </c>
      <c r="AG819" s="62">
        <v>0</v>
      </c>
      <c r="AH819" s="62">
        <v>0</v>
      </c>
      <c r="AI819" s="62">
        <v>0</v>
      </c>
      <c r="AJ819" s="62">
        <v>0</v>
      </c>
      <c r="AK819" s="62">
        <v>0</v>
      </c>
      <c r="AL819" s="62" t="s">
        <v>290</v>
      </c>
      <c r="AM819" s="62">
        <v>0</v>
      </c>
      <c r="AN819" s="62">
        <v>92</v>
      </c>
      <c r="AO819" s="62">
        <v>0</v>
      </c>
      <c r="AP819" s="62">
        <v>97</v>
      </c>
      <c r="AQ819" s="62">
        <v>10</v>
      </c>
    </row>
    <row r="820" spans="1:43">
      <c r="A820" s="116" t="s">
        <v>4829</v>
      </c>
      <c r="B820" s="117" t="s">
        <v>4830</v>
      </c>
      <c r="C820" s="117" t="s">
        <v>7465</v>
      </c>
      <c r="D820" s="117" t="s">
        <v>4833</v>
      </c>
      <c r="E820" s="117" t="s">
        <v>4368</v>
      </c>
      <c r="F820" s="62" t="s">
        <v>288</v>
      </c>
      <c r="G820" s="117" t="s">
        <v>7466</v>
      </c>
      <c r="H820" s="117" t="s">
        <v>7467</v>
      </c>
      <c r="I820" s="117" t="s">
        <v>203</v>
      </c>
      <c r="J820" s="62">
        <v>15</v>
      </c>
      <c r="K820" s="62">
        <v>1.5</v>
      </c>
      <c r="L820" s="62">
        <v>3</v>
      </c>
      <c r="M820" s="62">
        <v>19.5</v>
      </c>
      <c r="N820" s="62">
        <v>10</v>
      </c>
      <c r="O820" s="62" t="s">
        <v>290</v>
      </c>
      <c r="P820" s="62">
        <v>12</v>
      </c>
      <c r="Q820" s="62">
        <v>10</v>
      </c>
      <c r="R820" s="62">
        <v>15</v>
      </c>
      <c r="S820" s="62" t="s">
        <v>290</v>
      </c>
      <c r="T820" s="62" t="s">
        <v>290</v>
      </c>
      <c r="U820" s="62">
        <v>12</v>
      </c>
      <c r="V820" s="62">
        <v>11</v>
      </c>
      <c r="W820" s="62" t="s">
        <v>290</v>
      </c>
      <c r="X820" s="62">
        <v>15</v>
      </c>
      <c r="Y820" s="62">
        <v>11</v>
      </c>
      <c r="Z820" s="62">
        <v>10</v>
      </c>
      <c r="AA820" s="62">
        <v>13</v>
      </c>
      <c r="AB820" s="62">
        <v>0</v>
      </c>
      <c r="AC820" s="62">
        <v>0</v>
      </c>
      <c r="AD820" s="62">
        <v>0</v>
      </c>
      <c r="AE820" s="62">
        <v>64</v>
      </c>
      <c r="AF820" s="62">
        <v>85</v>
      </c>
      <c r="AG820" s="62" t="s">
        <v>290</v>
      </c>
      <c r="AH820" s="62" t="s">
        <v>290</v>
      </c>
      <c r="AI820" s="62">
        <v>0</v>
      </c>
      <c r="AJ820" s="62" t="s">
        <v>290</v>
      </c>
      <c r="AK820" s="62">
        <v>20</v>
      </c>
      <c r="AL820" s="62" t="s">
        <v>290</v>
      </c>
      <c r="AM820" s="62">
        <v>0</v>
      </c>
      <c r="AN820" s="62">
        <v>115</v>
      </c>
      <c r="AO820" s="62" t="s">
        <v>290</v>
      </c>
      <c r="AP820" s="62">
        <v>149</v>
      </c>
      <c r="AQ820" s="62">
        <v>0</v>
      </c>
    </row>
    <row r="821" spans="1:43">
      <c r="A821" s="116" t="s">
        <v>4366</v>
      </c>
      <c r="B821" s="117" t="s">
        <v>1585</v>
      </c>
      <c r="C821" s="117" t="s">
        <v>7468</v>
      </c>
      <c r="D821" s="117" t="s">
        <v>4367</v>
      </c>
      <c r="E821" s="117" t="s">
        <v>4368</v>
      </c>
      <c r="F821" s="62" t="s">
        <v>288</v>
      </c>
      <c r="G821" s="117" t="s">
        <v>7469</v>
      </c>
      <c r="H821" s="117" t="s">
        <v>7470</v>
      </c>
      <c r="I821" s="117" t="s">
        <v>203</v>
      </c>
      <c r="J821" s="62">
        <v>6.5</v>
      </c>
      <c r="K821" s="62">
        <v>1</v>
      </c>
      <c r="L821" s="62">
        <v>1</v>
      </c>
      <c r="M821" s="62">
        <v>8.5</v>
      </c>
      <c r="N821" s="62">
        <v>0</v>
      </c>
      <c r="O821" s="62" t="s">
        <v>290</v>
      </c>
      <c r="P821" s="62" t="s">
        <v>290</v>
      </c>
      <c r="Q821" s="62" t="s">
        <v>290</v>
      </c>
      <c r="R821" s="62" t="s">
        <v>290</v>
      </c>
      <c r="S821" s="62">
        <v>0</v>
      </c>
      <c r="T821" s="62" t="s">
        <v>290</v>
      </c>
      <c r="U821" s="62" t="s">
        <v>290</v>
      </c>
      <c r="V821" s="62" t="s">
        <v>290</v>
      </c>
      <c r="W821" s="62" t="s">
        <v>290</v>
      </c>
      <c r="X821" s="62">
        <v>0</v>
      </c>
      <c r="Y821" s="62">
        <v>0</v>
      </c>
      <c r="Z821" s="62">
        <v>0</v>
      </c>
      <c r="AA821" s="62">
        <v>0</v>
      </c>
      <c r="AB821" s="62">
        <v>0</v>
      </c>
      <c r="AC821" s="62">
        <v>0</v>
      </c>
      <c r="AD821" s="62">
        <v>0</v>
      </c>
      <c r="AE821" s="62">
        <v>15</v>
      </c>
      <c r="AF821" s="62">
        <v>20</v>
      </c>
      <c r="AG821" s="62">
        <v>0</v>
      </c>
      <c r="AH821" s="62">
        <v>0</v>
      </c>
      <c r="AI821" s="62">
        <v>0</v>
      </c>
      <c r="AJ821" s="62" t="s">
        <v>290</v>
      </c>
      <c r="AK821" s="62" t="s">
        <v>290</v>
      </c>
      <c r="AL821" s="62">
        <v>0</v>
      </c>
      <c r="AM821" s="62">
        <v>0</v>
      </c>
      <c r="AN821" s="62">
        <v>29</v>
      </c>
      <c r="AO821" s="62" t="s">
        <v>290</v>
      </c>
      <c r="AP821" s="62">
        <v>35</v>
      </c>
      <c r="AQ821" s="62">
        <v>18</v>
      </c>
    </row>
    <row r="822" spans="1:43">
      <c r="A822" s="116" t="s">
        <v>4370</v>
      </c>
      <c r="B822" s="117" t="s">
        <v>4371</v>
      </c>
      <c r="C822" s="117" t="s">
        <v>7471</v>
      </c>
      <c r="D822" s="117" t="s">
        <v>4373</v>
      </c>
      <c r="E822" s="117" t="s">
        <v>4374</v>
      </c>
      <c r="F822" s="62" t="s">
        <v>288</v>
      </c>
      <c r="G822" s="117" t="s">
        <v>7472</v>
      </c>
      <c r="H822" s="117" t="s">
        <v>7473</v>
      </c>
      <c r="I822" s="117" t="s">
        <v>203</v>
      </c>
      <c r="J822" s="62">
        <v>13</v>
      </c>
      <c r="K822" s="62">
        <v>4</v>
      </c>
      <c r="L822" s="62">
        <v>2</v>
      </c>
      <c r="M822" s="62">
        <v>19</v>
      </c>
      <c r="N822" s="62">
        <v>0</v>
      </c>
      <c r="O822" s="62">
        <v>0</v>
      </c>
      <c r="P822" s="62">
        <v>0</v>
      </c>
      <c r="Q822" s="62">
        <v>0</v>
      </c>
      <c r="R822" s="62">
        <v>0</v>
      </c>
      <c r="S822" s="62">
        <v>0</v>
      </c>
      <c r="T822" s="62">
        <v>0</v>
      </c>
      <c r="U822" s="62">
        <v>0</v>
      </c>
      <c r="V822" s="62">
        <v>0</v>
      </c>
      <c r="W822" s="62">
        <v>21</v>
      </c>
      <c r="X822" s="62">
        <v>23</v>
      </c>
      <c r="Y822" s="62">
        <v>22</v>
      </c>
      <c r="Z822" s="62">
        <v>25</v>
      </c>
      <c r="AA822" s="62">
        <v>18</v>
      </c>
      <c r="AB822" s="62">
        <v>0</v>
      </c>
      <c r="AC822" s="62">
        <v>0</v>
      </c>
      <c r="AD822" s="62">
        <v>0</v>
      </c>
      <c r="AE822" s="62">
        <v>0</v>
      </c>
      <c r="AF822" s="62">
        <v>109</v>
      </c>
      <c r="AG822" s="62">
        <v>18</v>
      </c>
      <c r="AH822" s="62">
        <v>0</v>
      </c>
      <c r="AI822" s="62" t="s">
        <v>290</v>
      </c>
      <c r="AJ822" s="62" t="s">
        <v>290</v>
      </c>
      <c r="AK822" s="62" t="s">
        <v>290</v>
      </c>
      <c r="AL822" s="62">
        <v>10</v>
      </c>
      <c r="AM822" s="62">
        <v>0</v>
      </c>
      <c r="AN822" s="62">
        <v>87</v>
      </c>
      <c r="AO822" s="62" t="s">
        <v>290</v>
      </c>
      <c r="AP822" s="62">
        <v>109</v>
      </c>
      <c r="AQ822" s="62">
        <v>45</v>
      </c>
    </row>
    <row r="823" spans="1:43">
      <c r="A823" s="116" t="s">
        <v>4376</v>
      </c>
      <c r="B823" s="117" t="s">
        <v>4377</v>
      </c>
      <c r="C823" s="117" t="s">
        <v>7474</v>
      </c>
      <c r="D823" s="117" t="s">
        <v>4380</v>
      </c>
      <c r="E823" s="117" t="s">
        <v>4368</v>
      </c>
      <c r="F823" s="62" t="s">
        <v>288</v>
      </c>
      <c r="G823" s="117" t="s">
        <v>7475</v>
      </c>
      <c r="H823" s="117" t="s">
        <v>7476</v>
      </c>
      <c r="I823" s="117" t="s">
        <v>203</v>
      </c>
      <c r="J823" s="62">
        <v>20</v>
      </c>
      <c r="K823" s="62">
        <v>5</v>
      </c>
      <c r="L823" s="62">
        <v>1</v>
      </c>
      <c r="M823" s="62">
        <v>26</v>
      </c>
      <c r="N823" s="62">
        <v>60</v>
      </c>
      <c r="O823" s="62">
        <v>28</v>
      </c>
      <c r="P823" s="62">
        <v>32</v>
      </c>
      <c r="Q823" s="62">
        <v>32</v>
      </c>
      <c r="R823" s="62">
        <v>23</v>
      </c>
      <c r="S823" s="62">
        <v>28</v>
      </c>
      <c r="T823" s="62">
        <v>22</v>
      </c>
      <c r="U823" s="62">
        <v>28</v>
      </c>
      <c r="V823" s="62">
        <v>30</v>
      </c>
      <c r="W823" s="62">
        <v>17</v>
      </c>
      <c r="X823" s="62">
        <v>0</v>
      </c>
      <c r="Y823" s="62">
        <v>0</v>
      </c>
      <c r="Z823" s="62">
        <v>0</v>
      </c>
      <c r="AA823" s="62">
        <v>0</v>
      </c>
      <c r="AB823" s="62">
        <v>0</v>
      </c>
      <c r="AC823" s="62">
        <v>0</v>
      </c>
      <c r="AD823" s="62">
        <v>0</v>
      </c>
      <c r="AE823" s="62">
        <v>158</v>
      </c>
      <c r="AF823" s="62">
        <v>142</v>
      </c>
      <c r="AG823" s="62">
        <v>10</v>
      </c>
      <c r="AH823" s="62" t="s">
        <v>290</v>
      </c>
      <c r="AI823" s="62">
        <v>0</v>
      </c>
      <c r="AJ823" s="62">
        <v>14</v>
      </c>
      <c r="AK823" s="62">
        <v>28</v>
      </c>
      <c r="AL823" s="62">
        <v>0</v>
      </c>
      <c r="AM823" s="62">
        <v>0</v>
      </c>
      <c r="AN823" s="62">
        <v>191</v>
      </c>
      <c r="AO823" s="62">
        <v>67</v>
      </c>
      <c r="AP823" s="62">
        <v>300</v>
      </c>
      <c r="AQ823" s="62">
        <v>110</v>
      </c>
    </row>
    <row r="824" spans="1:43">
      <c r="A824" s="116" t="s">
        <v>4381</v>
      </c>
      <c r="B824" s="117" t="s">
        <v>4377</v>
      </c>
      <c r="C824" s="117" t="s">
        <v>7474</v>
      </c>
      <c r="D824" s="117" t="s">
        <v>4382</v>
      </c>
      <c r="E824" s="117" t="s">
        <v>4368</v>
      </c>
      <c r="F824" s="62" t="s">
        <v>288</v>
      </c>
      <c r="G824" s="117" t="s">
        <v>7475</v>
      </c>
      <c r="H824" s="117" t="s">
        <v>7476</v>
      </c>
      <c r="I824" s="117" t="s">
        <v>203</v>
      </c>
      <c r="J824" s="62">
        <v>9</v>
      </c>
      <c r="K824" s="62">
        <v>3</v>
      </c>
      <c r="L824" s="62">
        <v>6</v>
      </c>
      <c r="M824" s="62">
        <v>18</v>
      </c>
      <c r="N824" s="62">
        <v>0</v>
      </c>
      <c r="O824" s="62">
        <v>0</v>
      </c>
      <c r="P824" s="62">
        <v>0</v>
      </c>
      <c r="Q824" s="62">
        <v>0</v>
      </c>
      <c r="R824" s="62">
        <v>0</v>
      </c>
      <c r="S824" s="62">
        <v>0</v>
      </c>
      <c r="T824" s="62">
        <v>0</v>
      </c>
      <c r="U824" s="62">
        <v>0</v>
      </c>
      <c r="V824" s="62">
        <v>0</v>
      </c>
      <c r="W824" s="62">
        <v>0</v>
      </c>
      <c r="X824" s="62">
        <v>24</v>
      </c>
      <c r="Y824" s="62">
        <v>27</v>
      </c>
      <c r="Z824" s="62">
        <v>13</v>
      </c>
      <c r="AA824" s="62">
        <v>16</v>
      </c>
      <c r="AB824" s="62">
        <v>0</v>
      </c>
      <c r="AC824" s="62">
        <v>0</v>
      </c>
      <c r="AD824" s="62">
        <v>0</v>
      </c>
      <c r="AE824" s="62">
        <v>35</v>
      </c>
      <c r="AF824" s="62">
        <v>45</v>
      </c>
      <c r="AG824" s="62">
        <v>10</v>
      </c>
      <c r="AH824" s="62" t="s">
        <v>290</v>
      </c>
      <c r="AI824" s="62">
        <v>0</v>
      </c>
      <c r="AJ824" s="62" t="s">
        <v>290</v>
      </c>
      <c r="AK824" s="62">
        <v>11</v>
      </c>
      <c r="AL824" s="62">
        <v>0</v>
      </c>
      <c r="AM824" s="62">
        <v>0</v>
      </c>
      <c r="AN824" s="62">
        <v>50</v>
      </c>
      <c r="AO824" s="62">
        <v>14</v>
      </c>
      <c r="AP824" s="62">
        <v>80</v>
      </c>
      <c r="AQ824" s="62">
        <v>29</v>
      </c>
    </row>
    <row r="825" spans="1:43">
      <c r="A825" s="116" t="s">
        <v>4383</v>
      </c>
      <c r="B825" s="117" t="s">
        <v>4384</v>
      </c>
      <c r="C825" s="117" t="s">
        <v>7477</v>
      </c>
      <c r="D825" s="117" t="s">
        <v>4386</v>
      </c>
      <c r="E825" s="117" t="s">
        <v>4368</v>
      </c>
      <c r="F825" s="62" t="s">
        <v>288</v>
      </c>
      <c r="G825" s="117" t="s">
        <v>7478</v>
      </c>
      <c r="H825" s="117" t="s">
        <v>7479</v>
      </c>
      <c r="I825" s="117" t="s">
        <v>203</v>
      </c>
      <c r="J825" s="62">
        <v>5</v>
      </c>
      <c r="K825" s="62">
        <v>0</v>
      </c>
      <c r="L825" s="62">
        <v>1</v>
      </c>
      <c r="M825" s="62">
        <v>6</v>
      </c>
      <c r="N825" s="62">
        <v>0</v>
      </c>
      <c r="O825" s="62" t="s">
        <v>290</v>
      </c>
      <c r="P825" s="62" t="s">
        <v>290</v>
      </c>
      <c r="Q825" s="62" t="s">
        <v>290</v>
      </c>
      <c r="R825" s="62" t="s">
        <v>290</v>
      </c>
      <c r="S825" s="62" t="s">
        <v>290</v>
      </c>
      <c r="T825" s="62" t="s">
        <v>290</v>
      </c>
      <c r="U825" s="62" t="s">
        <v>290</v>
      </c>
      <c r="V825" s="62" t="s">
        <v>290</v>
      </c>
      <c r="W825" s="62" t="s">
        <v>290</v>
      </c>
      <c r="X825" s="62" t="s">
        <v>290</v>
      </c>
      <c r="Y825" s="62" t="s">
        <v>290</v>
      </c>
      <c r="Z825" s="62" t="s">
        <v>290</v>
      </c>
      <c r="AA825" s="62" t="s">
        <v>290</v>
      </c>
      <c r="AB825" s="62">
        <v>0</v>
      </c>
      <c r="AC825" s="62">
        <v>0</v>
      </c>
      <c r="AD825" s="62">
        <v>0</v>
      </c>
      <c r="AE825" s="62">
        <v>26</v>
      </c>
      <c r="AF825" s="62">
        <v>24</v>
      </c>
      <c r="AG825" s="62" t="s">
        <v>290</v>
      </c>
      <c r="AH825" s="62">
        <v>0</v>
      </c>
      <c r="AI825" s="62">
        <v>0</v>
      </c>
      <c r="AJ825" s="62">
        <v>0</v>
      </c>
      <c r="AK825" s="62" t="s">
        <v>290</v>
      </c>
      <c r="AL825" s="62" t="s">
        <v>290</v>
      </c>
      <c r="AM825" s="62">
        <v>0</v>
      </c>
      <c r="AN825" s="62">
        <v>32</v>
      </c>
      <c r="AO825" s="62">
        <v>13</v>
      </c>
      <c r="AP825" s="62">
        <v>50</v>
      </c>
      <c r="AQ825" s="62">
        <v>50</v>
      </c>
    </row>
    <row r="826" spans="1:43">
      <c r="A826" s="116" t="s">
        <v>4387</v>
      </c>
      <c r="B826" s="117" t="s">
        <v>4388</v>
      </c>
      <c r="C826" s="117" t="s">
        <v>7480</v>
      </c>
      <c r="D826" s="117" t="s">
        <v>4391</v>
      </c>
      <c r="E826" s="117" t="s">
        <v>4392</v>
      </c>
      <c r="F826" s="62" t="s">
        <v>288</v>
      </c>
      <c r="G826" s="117" t="s">
        <v>7481</v>
      </c>
      <c r="H826" s="117" t="s">
        <v>7482</v>
      </c>
      <c r="I826" s="117" t="s">
        <v>204</v>
      </c>
      <c r="J826" s="62">
        <v>18.600000000000001</v>
      </c>
      <c r="K826" s="62">
        <v>6.2</v>
      </c>
      <c r="L826" s="62">
        <v>2</v>
      </c>
      <c r="M826" s="62">
        <v>26.8</v>
      </c>
      <c r="N826" s="62">
        <v>49</v>
      </c>
      <c r="O826" s="62">
        <v>33</v>
      </c>
      <c r="P826" s="62">
        <v>21</v>
      </c>
      <c r="Q826" s="62">
        <v>37</v>
      </c>
      <c r="R826" s="62">
        <v>33</v>
      </c>
      <c r="S826" s="62">
        <v>38</v>
      </c>
      <c r="T826" s="62">
        <v>14</v>
      </c>
      <c r="U826" s="62">
        <v>46</v>
      </c>
      <c r="V826" s="62">
        <v>24</v>
      </c>
      <c r="W826" s="62">
        <v>30</v>
      </c>
      <c r="X826" s="62">
        <v>0</v>
      </c>
      <c r="Y826" s="62">
        <v>0</v>
      </c>
      <c r="Z826" s="62">
        <v>0</v>
      </c>
      <c r="AA826" s="62">
        <v>0</v>
      </c>
      <c r="AB826" s="62">
        <v>0</v>
      </c>
      <c r="AC826" s="62">
        <v>0</v>
      </c>
      <c r="AD826" s="62">
        <v>0</v>
      </c>
      <c r="AE826" s="62">
        <v>166</v>
      </c>
      <c r="AF826" s="62">
        <v>159</v>
      </c>
      <c r="AG826" s="62">
        <v>0</v>
      </c>
      <c r="AH826" s="62">
        <v>0</v>
      </c>
      <c r="AI826" s="62">
        <v>0</v>
      </c>
      <c r="AJ826" s="62">
        <v>0</v>
      </c>
      <c r="AK826" s="62">
        <v>10</v>
      </c>
      <c r="AL826" s="62">
        <v>0</v>
      </c>
      <c r="AM826" s="62">
        <v>0</v>
      </c>
      <c r="AN826" s="62">
        <v>301</v>
      </c>
      <c r="AO826" s="62">
        <v>14</v>
      </c>
      <c r="AP826" s="62">
        <v>325</v>
      </c>
      <c r="AQ826" s="62">
        <v>27</v>
      </c>
    </row>
    <row r="827" spans="1:43">
      <c r="A827" s="116" t="s">
        <v>4394</v>
      </c>
      <c r="B827" s="117" t="s">
        <v>3671</v>
      </c>
      <c r="C827" s="117" t="s">
        <v>7483</v>
      </c>
      <c r="D827" s="117" t="s">
        <v>4396</v>
      </c>
      <c r="E827" s="117" t="s">
        <v>4397</v>
      </c>
      <c r="F827" s="62" t="s">
        <v>288</v>
      </c>
      <c r="G827" s="117" t="s">
        <v>7484</v>
      </c>
      <c r="H827" s="117" t="s">
        <v>7485</v>
      </c>
      <c r="I827" s="117" t="s">
        <v>204</v>
      </c>
      <c r="J827" s="62">
        <v>15.4</v>
      </c>
      <c r="K827" s="62">
        <v>9.1</v>
      </c>
      <c r="L827" s="62">
        <v>3</v>
      </c>
      <c r="M827" s="62">
        <v>27.5</v>
      </c>
      <c r="N827" s="62">
        <v>55</v>
      </c>
      <c r="O827" s="62">
        <v>34</v>
      </c>
      <c r="P827" s="62">
        <v>33</v>
      </c>
      <c r="Q827" s="62">
        <v>29</v>
      </c>
      <c r="R827" s="62">
        <v>29</v>
      </c>
      <c r="S827" s="62">
        <v>32</v>
      </c>
      <c r="T827" s="62">
        <v>22</v>
      </c>
      <c r="U827" s="62">
        <v>31</v>
      </c>
      <c r="V827" s="62">
        <v>33</v>
      </c>
      <c r="W827" s="62">
        <v>23</v>
      </c>
      <c r="X827" s="62">
        <v>0</v>
      </c>
      <c r="Y827" s="62">
        <v>0</v>
      </c>
      <c r="Z827" s="62">
        <v>0</v>
      </c>
      <c r="AA827" s="62">
        <v>0</v>
      </c>
      <c r="AB827" s="62">
        <v>0</v>
      </c>
      <c r="AC827" s="62">
        <v>0</v>
      </c>
      <c r="AD827" s="62">
        <v>0</v>
      </c>
      <c r="AE827" s="62">
        <v>169</v>
      </c>
      <c r="AF827" s="62">
        <v>159</v>
      </c>
      <c r="AG827" s="62">
        <v>0</v>
      </c>
      <c r="AH827" s="62">
        <v>0</v>
      </c>
      <c r="AI827" s="62">
        <v>0</v>
      </c>
      <c r="AJ827" s="62" t="s">
        <v>290</v>
      </c>
      <c r="AK827" s="62">
        <v>0</v>
      </c>
      <c r="AL827" s="62">
        <v>0</v>
      </c>
      <c r="AM827" s="62">
        <v>0</v>
      </c>
      <c r="AN827" s="62">
        <v>282</v>
      </c>
      <c r="AO827" s="62">
        <v>45</v>
      </c>
      <c r="AP827" s="62">
        <v>328</v>
      </c>
      <c r="AQ827" s="62">
        <v>0</v>
      </c>
    </row>
    <row r="828" spans="1:43">
      <c r="A828" s="116" t="s">
        <v>4405</v>
      </c>
      <c r="B828" s="117" t="s">
        <v>7486</v>
      </c>
      <c r="C828" s="117" t="s">
        <v>7487</v>
      </c>
      <c r="D828" s="117" t="s">
        <v>4408</v>
      </c>
      <c r="E828" s="117" t="s">
        <v>4409</v>
      </c>
      <c r="F828" s="62" t="s">
        <v>288</v>
      </c>
      <c r="G828" s="117" t="s">
        <v>7488</v>
      </c>
      <c r="H828" s="117" t="s">
        <v>7489</v>
      </c>
      <c r="I828" s="117" t="s">
        <v>204</v>
      </c>
      <c r="J828" s="62">
        <v>5</v>
      </c>
      <c r="K828" s="62">
        <v>9</v>
      </c>
      <c r="L828" s="62">
        <v>2</v>
      </c>
      <c r="M828" s="62">
        <v>16</v>
      </c>
      <c r="N828" s="62">
        <v>69</v>
      </c>
      <c r="O828" s="62">
        <v>19</v>
      </c>
      <c r="P828" s="62">
        <v>0</v>
      </c>
      <c r="Q828" s="62">
        <v>0</v>
      </c>
      <c r="R828" s="62">
        <v>0</v>
      </c>
      <c r="S828" s="62">
        <v>0</v>
      </c>
      <c r="T828" s="62">
        <v>0</v>
      </c>
      <c r="U828" s="62">
        <v>0</v>
      </c>
      <c r="V828" s="62">
        <v>0</v>
      </c>
      <c r="W828" s="62">
        <v>0</v>
      </c>
      <c r="X828" s="62">
        <v>0</v>
      </c>
      <c r="Y828" s="62">
        <v>0</v>
      </c>
      <c r="Z828" s="62">
        <v>0</v>
      </c>
      <c r="AA828" s="62">
        <v>0</v>
      </c>
      <c r="AB828" s="62">
        <v>0</v>
      </c>
      <c r="AC828" s="62">
        <v>0</v>
      </c>
      <c r="AD828" s="62">
        <v>0</v>
      </c>
      <c r="AE828" s="62">
        <v>43</v>
      </c>
      <c r="AF828" s="62">
        <v>45</v>
      </c>
      <c r="AG828" s="62">
        <v>0</v>
      </c>
      <c r="AH828" s="62">
        <v>0</v>
      </c>
      <c r="AI828" s="62">
        <v>0</v>
      </c>
      <c r="AJ828" s="62" t="s">
        <v>290</v>
      </c>
      <c r="AK828" s="62" t="s">
        <v>290</v>
      </c>
      <c r="AL828" s="62" t="s">
        <v>290</v>
      </c>
      <c r="AM828" s="62">
        <v>0</v>
      </c>
      <c r="AN828" s="62">
        <v>72</v>
      </c>
      <c r="AO828" s="62">
        <v>12</v>
      </c>
      <c r="AP828" s="62">
        <v>88</v>
      </c>
      <c r="AQ828" s="62">
        <v>0</v>
      </c>
    </row>
    <row r="829" spans="1:43">
      <c r="A829" s="116" t="s">
        <v>4411</v>
      </c>
      <c r="B829" s="117" t="s">
        <v>4412</v>
      </c>
      <c r="C829" s="117" t="s">
        <v>7490</v>
      </c>
      <c r="D829" s="117" t="s">
        <v>4414</v>
      </c>
      <c r="E829" s="117" t="s">
        <v>4392</v>
      </c>
      <c r="F829" s="62" t="s">
        <v>288</v>
      </c>
      <c r="G829" s="117" t="s">
        <v>7491</v>
      </c>
      <c r="H829" s="117" t="s">
        <v>7492</v>
      </c>
      <c r="I829" s="117" t="s">
        <v>204</v>
      </c>
      <c r="J829" s="62">
        <v>10</v>
      </c>
      <c r="K829" s="62">
        <v>4</v>
      </c>
      <c r="L829" s="62">
        <v>4</v>
      </c>
      <c r="M829" s="62">
        <v>18</v>
      </c>
      <c r="N829" s="62" t="s">
        <v>290</v>
      </c>
      <c r="O829" s="62">
        <v>10</v>
      </c>
      <c r="P829" s="62">
        <v>20</v>
      </c>
      <c r="Q829" s="62">
        <v>12</v>
      </c>
      <c r="R829" s="62">
        <v>13</v>
      </c>
      <c r="S829" s="62">
        <v>14</v>
      </c>
      <c r="T829" s="62">
        <v>22</v>
      </c>
      <c r="U829" s="62">
        <v>17</v>
      </c>
      <c r="V829" s="62" t="s">
        <v>290</v>
      </c>
      <c r="W829" s="62">
        <v>18</v>
      </c>
      <c r="X829" s="62">
        <v>0</v>
      </c>
      <c r="Y829" s="62">
        <v>0</v>
      </c>
      <c r="Z829" s="62">
        <v>0</v>
      </c>
      <c r="AA829" s="62">
        <v>0</v>
      </c>
      <c r="AB829" s="62">
        <v>0</v>
      </c>
      <c r="AC829" s="62">
        <v>0</v>
      </c>
      <c r="AD829" s="62">
        <v>0</v>
      </c>
      <c r="AE829" s="62">
        <v>76</v>
      </c>
      <c r="AF829" s="62">
        <v>66</v>
      </c>
      <c r="AG829" s="62">
        <v>0</v>
      </c>
      <c r="AH829" s="62">
        <v>0</v>
      </c>
      <c r="AI829" s="62">
        <v>0</v>
      </c>
      <c r="AJ829" s="62">
        <v>0</v>
      </c>
      <c r="AK829" s="62">
        <v>10</v>
      </c>
      <c r="AL829" s="62">
        <v>99</v>
      </c>
      <c r="AM829" s="62">
        <v>0</v>
      </c>
      <c r="AN829" s="62">
        <v>23</v>
      </c>
      <c r="AO829" s="62">
        <v>10</v>
      </c>
      <c r="AP829" s="62">
        <v>142</v>
      </c>
      <c r="AQ829" s="62">
        <v>132</v>
      </c>
    </row>
    <row r="830" spans="1:43">
      <c r="A830" s="116" t="s">
        <v>4415</v>
      </c>
      <c r="B830" s="117" t="s">
        <v>7493</v>
      </c>
      <c r="C830" s="117" t="s">
        <v>7494</v>
      </c>
      <c r="D830" s="117" t="s">
        <v>4418</v>
      </c>
      <c r="E830" s="117" t="s">
        <v>4392</v>
      </c>
      <c r="F830" s="62" t="s">
        <v>288</v>
      </c>
      <c r="G830" s="117" t="s">
        <v>7495</v>
      </c>
      <c r="H830" s="117" t="s">
        <v>7496</v>
      </c>
      <c r="I830" s="117" t="s">
        <v>204</v>
      </c>
      <c r="J830" s="62">
        <v>11.2</v>
      </c>
      <c r="K830" s="62">
        <v>3.5</v>
      </c>
      <c r="L830" s="62">
        <v>2.8</v>
      </c>
      <c r="M830" s="62">
        <v>17.5</v>
      </c>
      <c r="N830" s="62">
        <v>12</v>
      </c>
      <c r="O830" s="62">
        <v>11</v>
      </c>
      <c r="P830" s="62">
        <v>14</v>
      </c>
      <c r="Q830" s="62">
        <v>12</v>
      </c>
      <c r="R830" s="62">
        <v>10</v>
      </c>
      <c r="S830" s="62">
        <v>13</v>
      </c>
      <c r="T830" s="62">
        <v>15</v>
      </c>
      <c r="U830" s="62">
        <v>19</v>
      </c>
      <c r="V830" s="62">
        <v>22</v>
      </c>
      <c r="W830" s="62">
        <v>13</v>
      </c>
      <c r="X830" s="62">
        <v>0</v>
      </c>
      <c r="Y830" s="62">
        <v>0</v>
      </c>
      <c r="Z830" s="62">
        <v>0</v>
      </c>
      <c r="AA830" s="62">
        <v>0</v>
      </c>
      <c r="AB830" s="62">
        <v>0</v>
      </c>
      <c r="AC830" s="62">
        <v>0</v>
      </c>
      <c r="AD830" s="62">
        <v>0</v>
      </c>
      <c r="AE830" s="62">
        <v>83</v>
      </c>
      <c r="AF830" s="62">
        <v>73</v>
      </c>
      <c r="AG830" s="62">
        <v>0</v>
      </c>
      <c r="AH830" s="62">
        <v>0</v>
      </c>
      <c r="AI830" s="62" t="s">
        <v>290</v>
      </c>
      <c r="AJ830" s="62" t="s">
        <v>290</v>
      </c>
      <c r="AK830" s="62" t="s">
        <v>290</v>
      </c>
      <c r="AL830" s="62">
        <v>71</v>
      </c>
      <c r="AM830" s="62">
        <v>0</v>
      </c>
      <c r="AN830" s="62">
        <v>75</v>
      </c>
      <c r="AO830" s="62" t="s">
        <v>290</v>
      </c>
      <c r="AP830" s="62">
        <v>156</v>
      </c>
      <c r="AQ830" s="62">
        <v>73</v>
      </c>
    </row>
    <row r="831" spans="1:43">
      <c r="A831" s="116" t="s">
        <v>4419</v>
      </c>
      <c r="B831" s="117" t="s">
        <v>4420</v>
      </c>
      <c r="C831" s="117" t="s">
        <v>7497</v>
      </c>
      <c r="D831" s="117" t="s">
        <v>4422</v>
      </c>
      <c r="E831" s="117" t="s">
        <v>4423</v>
      </c>
      <c r="F831" s="62" t="s">
        <v>288</v>
      </c>
      <c r="G831" s="117" t="s">
        <v>7498</v>
      </c>
      <c r="H831" s="117" t="s">
        <v>7499</v>
      </c>
      <c r="I831" s="117" t="s">
        <v>204</v>
      </c>
      <c r="J831" s="62">
        <v>12</v>
      </c>
      <c r="K831" s="62">
        <v>2</v>
      </c>
      <c r="L831" s="62">
        <v>2</v>
      </c>
      <c r="M831" s="62">
        <v>16</v>
      </c>
      <c r="N831" s="62">
        <v>43</v>
      </c>
      <c r="O831" s="62">
        <v>17</v>
      </c>
      <c r="P831" s="62">
        <v>21</v>
      </c>
      <c r="Q831" s="62">
        <v>11</v>
      </c>
      <c r="R831" s="62">
        <v>22</v>
      </c>
      <c r="S831" s="62">
        <v>13</v>
      </c>
      <c r="T831" s="62">
        <v>18</v>
      </c>
      <c r="U831" s="62">
        <v>15</v>
      </c>
      <c r="V831" s="62">
        <v>12</v>
      </c>
      <c r="W831" s="62">
        <v>10</v>
      </c>
      <c r="X831" s="62">
        <v>0</v>
      </c>
      <c r="Y831" s="62">
        <v>0</v>
      </c>
      <c r="Z831" s="62">
        <v>0</v>
      </c>
      <c r="AA831" s="62">
        <v>0</v>
      </c>
      <c r="AB831" s="62">
        <v>0</v>
      </c>
      <c r="AC831" s="62">
        <v>0</v>
      </c>
      <c r="AD831" s="62">
        <v>0</v>
      </c>
      <c r="AE831" s="62">
        <v>92</v>
      </c>
      <c r="AF831" s="62">
        <v>90</v>
      </c>
      <c r="AG831" s="62">
        <v>0</v>
      </c>
      <c r="AH831" s="62">
        <v>0</v>
      </c>
      <c r="AI831" s="62" t="s">
        <v>290</v>
      </c>
      <c r="AJ831" s="62" t="s">
        <v>290</v>
      </c>
      <c r="AK831" s="62">
        <v>36</v>
      </c>
      <c r="AL831" s="62">
        <v>74</v>
      </c>
      <c r="AM831" s="62">
        <v>0</v>
      </c>
      <c r="AN831" s="62">
        <v>55</v>
      </c>
      <c r="AO831" s="62">
        <v>12</v>
      </c>
      <c r="AP831" s="62">
        <v>182</v>
      </c>
      <c r="AQ831" s="62">
        <v>36</v>
      </c>
    </row>
    <row r="832" spans="1:43">
      <c r="A832" s="116" t="s">
        <v>4425</v>
      </c>
      <c r="B832" s="117" t="s">
        <v>7500</v>
      </c>
      <c r="C832" s="117" t="s">
        <v>7501</v>
      </c>
      <c r="D832" s="117" t="s">
        <v>4427</v>
      </c>
      <c r="E832" s="117" t="s">
        <v>4428</v>
      </c>
      <c r="F832" s="62" t="s">
        <v>288</v>
      </c>
      <c r="G832" s="117" t="s">
        <v>7502</v>
      </c>
      <c r="H832" s="117" t="s">
        <v>7503</v>
      </c>
      <c r="I832" s="117" t="s">
        <v>204</v>
      </c>
      <c r="J832" s="62">
        <v>17</v>
      </c>
      <c r="K832" s="62">
        <v>9</v>
      </c>
      <c r="L832" s="62">
        <v>2</v>
      </c>
      <c r="M832" s="62">
        <v>28</v>
      </c>
      <c r="N832" s="62">
        <v>25</v>
      </c>
      <c r="O832" s="62">
        <v>14</v>
      </c>
      <c r="P832" s="62">
        <v>20</v>
      </c>
      <c r="Q832" s="62">
        <v>22</v>
      </c>
      <c r="R832" s="62">
        <v>16</v>
      </c>
      <c r="S832" s="62">
        <v>22</v>
      </c>
      <c r="T832" s="62">
        <v>20</v>
      </c>
      <c r="U832" s="62">
        <v>28</v>
      </c>
      <c r="V832" s="62" t="s">
        <v>290</v>
      </c>
      <c r="W832" s="62">
        <v>15</v>
      </c>
      <c r="X832" s="62">
        <v>0</v>
      </c>
      <c r="Y832" s="62">
        <v>0</v>
      </c>
      <c r="Z832" s="62">
        <v>0</v>
      </c>
      <c r="AA832" s="62">
        <v>0</v>
      </c>
      <c r="AB832" s="62">
        <v>33</v>
      </c>
      <c r="AC832" s="62">
        <v>47</v>
      </c>
      <c r="AD832" s="62">
        <v>0</v>
      </c>
      <c r="AE832" s="62">
        <v>147</v>
      </c>
      <c r="AF832" s="62">
        <v>124</v>
      </c>
      <c r="AG832" s="62">
        <v>0</v>
      </c>
      <c r="AH832" s="62">
        <v>0</v>
      </c>
      <c r="AI832" s="62">
        <v>0</v>
      </c>
      <c r="AJ832" s="62" t="s">
        <v>290</v>
      </c>
      <c r="AK832" s="62" t="s">
        <v>290</v>
      </c>
      <c r="AL832" s="62">
        <v>12</v>
      </c>
      <c r="AM832" s="62">
        <v>0</v>
      </c>
      <c r="AN832" s="62">
        <v>252</v>
      </c>
      <c r="AO832" s="62">
        <v>0</v>
      </c>
      <c r="AP832" s="62">
        <v>271</v>
      </c>
      <c r="AQ832" s="62" t="s">
        <v>290</v>
      </c>
    </row>
    <row r="833" spans="1:43">
      <c r="A833" s="116" t="s">
        <v>4434</v>
      </c>
      <c r="B833" s="117" t="s">
        <v>4435</v>
      </c>
      <c r="C833" s="117" t="s">
        <v>7504</v>
      </c>
      <c r="D833" s="117" t="s">
        <v>4437</v>
      </c>
      <c r="E833" s="117" t="s">
        <v>4438</v>
      </c>
      <c r="F833" s="62" t="s">
        <v>288</v>
      </c>
      <c r="G833" s="117" t="s">
        <v>7505</v>
      </c>
      <c r="H833" s="117" t="s">
        <v>7506</v>
      </c>
      <c r="I833" s="117" t="s">
        <v>204</v>
      </c>
      <c r="J833" s="62">
        <v>11.7</v>
      </c>
      <c r="K833" s="62">
        <v>4.8</v>
      </c>
      <c r="L833" s="62">
        <v>1</v>
      </c>
      <c r="M833" s="62">
        <v>17.5</v>
      </c>
      <c r="N833" s="62">
        <v>30</v>
      </c>
      <c r="O833" s="62">
        <v>14</v>
      </c>
      <c r="P833" s="62">
        <v>23</v>
      </c>
      <c r="Q833" s="62">
        <v>18</v>
      </c>
      <c r="R833" s="62">
        <v>12</v>
      </c>
      <c r="S833" s="62">
        <v>16</v>
      </c>
      <c r="T833" s="62">
        <v>17</v>
      </c>
      <c r="U833" s="62">
        <v>11</v>
      </c>
      <c r="V833" s="62">
        <v>11</v>
      </c>
      <c r="W833" s="62">
        <v>18</v>
      </c>
      <c r="X833" s="62">
        <v>0</v>
      </c>
      <c r="Y833" s="62">
        <v>0</v>
      </c>
      <c r="Z833" s="62">
        <v>0</v>
      </c>
      <c r="AA833" s="62">
        <v>0</v>
      </c>
      <c r="AB833" s="62">
        <v>0</v>
      </c>
      <c r="AC833" s="62">
        <v>0</v>
      </c>
      <c r="AD833" s="62">
        <v>0</v>
      </c>
      <c r="AE833" s="62">
        <v>90</v>
      </c>
      <c r="AF833" s="62">
        <v>80</v>
      </c>
      <c r="AG833" s="62">
        <v>0</v>
      </c>
      <c r="AH833" s="62">
        <v>0</v>
      </c>
      <c r="AI833" s="62">
        <v>0</v>
      </c>
      <c r="AJ833" s="62" t="s">
        <v>290</v>
      </c>
      <c r="AK833" s="62" t="s">
        <v>290</v>
      </c>
      <c r="AL833" s="62" t="s">
        <v>290</v>
      </c>
      <c r="AM833" s="62">
        <v>0</v>
      </c>
      <c r="AN833" s="62">
        <v>153</v>
      </c>
      <c r="AO833" s="62" t="s">
        <v>290</v>
      </c>
      <c r="AP833" s="62">
        <v>170</v>
      </c>
      <c r="AQ833" s="62">
        <v>13</v>
      </c>
    </row>
    <row r="834" spans="1:43">
      <c r="A834" s="116" t="s">
        <v>4440</v>
      </c>
      <c r="B834" s="117" t="s">
        <v>2699</v>
      </c>
      <c r="C834" s="117" t="s">
        <v>7507</v>
      </c>
      <c r="D834" s="117" t="s">
        <v>4443</v>
      </c>
      <c r="E834" s="117" t="s">
        <v>4444</v>
      </c>
      <c r="F834" s="62" t="s">
        <v>288</v>
      </c>
      <c r="G834" s="117" t="s">
        <v>7508</v>
      </c>
      <c r="H834" s="117" t="s">
        <v>7509</v>
      </c>
      <c r="I834" s="117" t="s">
        <v>204</v>
      </c>
      <c r="J834" s="62">
        <v>29</v>
      </c>
      <c r="K834" s="62">
        <v>14</v>
      </c>
      <c r="L834" s="62">
        <v>2</v>
      </c>
      <c r="M834" s="62">
        <v>45</v>
      </c>
      <c r="N834" s="62">
        <v>91</v>
      </c>
      <c r="O834" s="62">
        <v>38</v>
      </c>
      <c r="P834" s="62">
        <v>56</v>
      </c>
      <c r="Q834" s="62">
        <v>46</v>
      </c>
      <c r="R834" s="62">
        <v>41</v>
      </c>
      <c r="S834" s="62">
        <v>54</v>
      </c>
      <c r="T834" s="62">
        <v>37</v>
      </c>
      <c r="U834" s="62">
        <v>43</v>
      </c>
      <c r="V834" s="62">
        <v>44</v>
      </c>
      <c r="W834" s="62">
        <v>39</v>
      </c>
      <c r="X834" s="62">
        <v>0</v>
      </c>
      <c r="Y834" s="62">
        <v>0</v>
      </c>
      <c r="Z834" s="62">
        <v>0</v>
      </c>
      <c r="AA834" s="62">
        <v>0</v>
      </c>
      <c r="AB834" s="62">
        <v>0</v>
      </c>
      <c r="AC834" s="62">
        <v>0</v>
      </c>
      <c r="AD834" s="62">
        <v>0</v>
      </c>
      <c r="AE834" s="62">
        <v>245</v>
      </c>
      <c r="AF834" s="62">
        <v>244</v>
      </c>
      <c r="AG834" s="62">
        <v>0</v>
      </c>
      <c r="AH834" s="62">
        <v>0</v>
      </c>
      <c r="AI834" s="62" t="s">
        <v>290</v>
      </c>
      <c r="AJ834" s="62">
        <v>0</v>
      </c>
      <c r="AK834" s="62" t="s">
        <v>290</v>
      </c>
      <c r="AL834" s="62">
        <v>0</v>
      </c>
      <c r="AM834" s="62">
        <v>0</v>
      </c>
      <c r="AN834" s="62">
        <v>471</v>
      </c>
      <c r="AO834" s="62">
        <v>14</v>
      </c>
      <c r="AP834" s="62">
        <v>489</v>
      </c>
      <c r="AQ834" s="62" t="s">
        <v>290</v>
      </c>
    </row>
    <row r="835" spans="1:43">
      <c r="A835" s="116" t="s">
        <v>4446</v>
      </c>
      <c r="B835" s="117" t="s">
        <v>4447</v>
      </c>
      <c r="C835" s="117" t="s">
        <v>7510</v>
      </c>
      <c r="D835" s="117" t="s">
        <v>4449</v>
      </c>
      <c r="E835" s="117" t="s">
        <v>4450</v>
      </c>
      <c r="F835" s="62" t="s">
        <v>288</v>
      </c>
      <c r="G835" s="117" t="s">
        <v>7511</v>
      </c>
      <c r="H835" s="117" t="s">
        <v>7512</v>
      </c>
      <c r="I835" s="117" t="s">
        <v>204</v>
      </c>
      <c r="J835" s="62">
        <v>24</v>
      </c>
      <c r="K835" s="62">
        <v>9</v>
      </c>
      <c r="L835" s="62">
        <v>2</v>
      </c>
      <c r="M835" s="62">
        <v>35</v>
      </c>
      <c r="N835" s="62">
        <v>27</v>
      </c>
      <c r="O835" s="62">
        <v>32</v>
      </c>
      <c r="P835" s="62">
        <v>20</v>
      </c>
      <c r="Q835" s="62">
        <v>24</v>
      </c>
      <c r="R835" s="62">
        <v>29</v>
      </c>
      <c r="S835" s="62">
        <v>33</v>
      </c>
      <c r="T835" s="62">
        <v>37</v>
      </c>
      <c r="U835" s="62">
        <v>19</v>
      </c>
      <c r="V835" s="62">
        <v>23</v>
      </c>
      <c r="W835" s="62">
        <v>31</v>
      </c>
      <c r="X835" s="62">
        <v>0</v>
      </c>
      <c r="Y835" s="62">
        <v>0</v>
      </c>
      <c r="Z835" s="62">
        <v>0</v>
      </c>
      <c r="AA835" s="62">
        <v>0</v>
      </c>
      <c r="AB835" s="62">
        <v>13</v>
      </c>
      <c r="AC835" s="62">
        <v>0</v>
      </c>
      <c r="AD835" s="62">
        <v>0</v>
      </c>
      <c r="AE835" s="62">
        <v>184</v>
      </c>
      <c r="AF835" s="62">
        <v>158</v>
      </c>
      <c r="AG835" s="62">
        <v>0</v>
      </c>
      <c r="AH835" s="62">
        <v>0</v>
      </c>
      <c r="AI835" s="62">
        <v>0</v>
      </c>
      <c r="AJ835" s="62" t="s">
        <v>290</v>
      </c>
      <c r="AK835" s="62" t="s">
        <v>290</v>
      </c>
      <c r="AL835" s="62">
        <v>49</v>
      </c>
      <c r="AM835" s="62">
        <v>0</v>
      </c>
      <c r="AN835" s="62">
        <v>255</v>
      </c>
      <c r="AO835" s="62">
        <v>21</v>
      </c>
      <c r="AP835" s="62">
        <v>342</v>
      </c>
      <c r="AQ835" s="62">
        <v>10</v>
      </c>
    </row>
    <row r="836" spans="1:43">
      <c r="A836" s="116" t="s">
        <v>4457</v>
      </c>
      <c r="B836" s="117" t="s">
        <v>4458</v>
      </c>
      <c r="C836" s="117" t="s">
        <v>7513</v>
      </c>
      <c r="D836" s="117" t="s">
        <v>4461</v>
      </c>
      <c r="E836" s="117" t="s">
        <v>4462</v>
      </c>
      <c r="F836" s="62" t="s">
        <v>288</v>
      </c>
      <c r="G836" s="117" t="s">
        <v>7514</v>
      </c>
      <c r="H836" s="117" t="s">
        <v>7515</v>
      </c>
      <c r="I836" s="117" t="s">
        <v>204</v>
      </c>
      <c r="J836" s="62">
        <v>10.9</v>
      </c>
      <c r="K836" s="62">
        <v>3.3</v>
      </c>
      <c r="L836" s="62">
        <v>1.8</v>
      </c>
      <c r="M836" s="62">
        <v>16</v>
      </c>
      <c r="N836" s="62">
        <v>30</v>
      </c>
      <c r="O836" s="62">
        <v>19</v>
      </c>
      <c r="P836" s="62">
        <v>19</v>
      </c>
      <c r="Q836" s="62">
        <v>21</v>
      </c>
      <c r="R836" s="62">
        <v>13</v>
      </c>
      <c r="S836" s="62">
        <v>15</v>
      </c>
      <c r="T836" s="62">
        <v>16</v>
      </c>
      <c r="U836" s="62">
        <v>22</v>
      </c>
      <c r="V836" s="62">
        <v>23</v>
      </c>
      <c r="W836" s="62">
        <v>20</v>
      </c>
      <c r="X836" s="62">
        <v>0</v>
      </c>
      <c r="Y836" s="62">
        <v>0</v>
      </c>
      <c r="Z836" s="62">
        <v>0</v>
      </c>
      <c r="AA836" s="62">
        <v>0</v>
      </c>
      <c r="AB836" s="62">
        <v>0</v>
      </c>
      <c r="AC836" s="62">
        <v>0</v>
      </c>
      <c r="AD836" s="62">
        <v>0</v>
      </c>
      <c r="AE836" s="62">
        <v>94</v>
      </c>
      <c r="AF836" s="62">
        <v>104</v>
      </c>
      <c r="AG836" s="62">
        <v>0</v>
      </c>
      <c r="AH836" s="62">
        <v>0</v>
      </c>
      <c r="AI836" s="62">
        <v>0</v>
      </c>
      <c r="AJ836" s="62" t="s">
        <v>290</v>
      </c>
      <c r="AK836" s="62">
        <v>63</v>
      </c>
      <c r="AL836" s="62" t="s">
        <v>290</v>
      </c>
      <c r="AM836" s="62">
        <v>0</v>
      </c>
      <c r="AN836" s="62">
        <v>125</v>
      </c>
      <c r="AO836" s="62" t="s">
        <v>290</v>
      </c>
      <c r="AP836" s="62">
        <v>198</v>
      </c>
      <c r="AQ836" s="62">
        <v>30</v>
      </c>
    </row>
    <row r="837" spans="1:43">
      <c r="A837" s="116" t="s">
        <v>4464</v>
      </c>
      <c r="B837" s="117" t="s">
        <v>7516</v>
      </c>
      <c r="C837" s="117" t="s">
        <v>7517</v>
      </c>
      <c r="D837" s="117" t="s">
        <v>4466</v>
      </c>
      <c r="E837" s="117" t="s">
        <v>4467</v>
      </c>
      <c r="F837" s="62" t="s">
        <v>288</v>
      </c>
      <c r="G837" s="117" t="s">
        <v>7518</v>
      </c>
      <c r="H837" s="117" t="s">
        <v>7519</v>
      </c>
      <c r="I837" s="117" t="s">
        <v>204</v>
      </c>
      <c r="J837" s="62">
        <v>4</v>
      </c>
      <c r="K837" s="62">
        <v>6</v>
      </c>
      <c r="L837" s="62">
        <v>1</v>
      </c>
      <c r="M837" s="62">
        <v>11</v>
      </c>
      <c r="N837" s="62" t="s">
        <v>290</v>
      </c>
      <c r="O837" s="62">
        <v>12</v>
      </c>
      <c r="P837" s="62" t="s">
        <v>290</v>
      </c>
      <c r="Q837" s="62" t="s">
        <v>290</v>
      </c>
      <c r="R837" s="62" t="s">
        <v>290</v>
      </c>
      <c r="S837" s="62" t="s">
        <v>290</v>
      </c>
      <c r="T837" s="62">
        <v>0</v>
      </c>
      <c r="U837" s="62" t="s">
        <v>290</v>
      </c>
      <c r="V837" s="62">
        <v>0</v>
      </c>
      <c r="W837" s="62">
        <v>0</v>
      </c>
      <c r="X837" s="62">
        <v>0</v>
      </c>
      <c r="Y837" s="62">
        <v>0</v>
      </c>
      <c r="Z837" s="62">
        <v>0</v>
      </c>
      <c r="AA837" s="62">
        <v>0</v>
      </c>
      <c r="AB837" s="62">
        <v>0</v>
      </c>
      <c r="AC837" s="62">
        <v>0</v>
      </c>
      <c r="AD837" s="62">
        <v>0</v>
      </c>
      <c r="AE837" s="62">
        <v>22</v>
      </c>
      <c r="AF837" s="62">
        <v>24</v>
      </c>
      <c r="AG837" s="62">
        <v>0</v>
      </c>
      <c r="AH837" s="62">
        <v>0</v>
      </c>
      <c r="AI837" s="62" t="s">
        <v>290</v>
      </c>
      <c r="AJ837" s="62" t="s">
        <v>290</v>
      </c>
      <c r="AK837" s="62">
        <v>10</v>
      </c>
      <c r="AL837" s="62">
        <v>0</v>
      </c>
      <c r="AM837" s="62">
        <v>0</v>
      </c>
      <c r="AN837" s="62">
        <v>23</v>
      </c>
      <c r="AO837" s="62" t="s">
        <v>290</v>
      </c>
      <c r="AP837" s="62">
        <v>46</v>
      </c>
      <c r="AQ837" s="62">
        <v>0</v>
      </c>
    </row>
    <row r="838" spans="1:43">
      <c r="A838" s="116" t="s">
        <v>4469</v>
      </c>
      <c r="B838" s="117" t="s">
        <v>4470</v>
      </c>
      <c r="C838" s="117" t="s">
        <v>7520</v>
      </c>
      <c r="D838" s="117" t="s">
        <v>4472</v>
      </c>
      <c r="E838" s="117" t="s">
        <v>4409</v>
      </c>
      <c r="F838" s="62" t="s">
        <v>288</v>
      </c>
      <c r="G838" s="117" t="s">
        <v>7521</v>
      </c>
      <c r="H838" s="117" t="s">
        <v>7522</v>
      </c>
      <c r="I838" s="117" t="s">
        <v>204</v>
      </c>
      <c r="J838" s="62">
        <v>14.5</v>
      </c>
      <c r="K838" s="62">
        <v>16</v>
      </c>
      <c r="L838" s="62">
        <v>3</v>
      </c>
      <c r="M838" s="62">
        <v>33.5</v>
      </c>
      <c r="N838" s="62">
        <v>66</v>
      </c>
      <c r="O838" s="62">
        <v>44</v>
      </c>
      <c r="P838" s="62">
        <v>24</v>
      </c>
      <c r="Q838" s="62">
        <v>20</v>
      </c>
      <c r="R838" s="62">
        <v>24</v>
      </c>
      <c r="S838" s="62" t="s">
        <v>290</v>
      </c>
      <c r="T838" s="62" t="s">
        <v>290</v>
      </c>
      <c r="U838" s="62">
        <v>11</v>
      </c>
      <c r="V838" s="62" t="s">
        <v>290</v>
      </c>
      <c r="W838" s="62">
        <v>10</v>
      </c>
      <c r="X838" s="62">
        <v>0</v>
      </c>
      <c r="Y838" s="62">
        <v>0</v>
      </c>
      <c r="Z838" s="62">
        <v>0</v>
      </c>
      <c r="AA838" s="62">
        <v>0</v>
      </c>
      <c r="AB838" s="62">
        <v>0</v>
      </c>
      <c r="AC838" s="62">
        <v>0</v>
      </c>
      <c r="AD838" s="62">
        <v>0</v>
      </c>
      <c r="AE838" s="62">
        <v>113</v>
      </c>
      <c r="AF838" s="62">
        <v>111</v>
      </c>
      <c r="AG838" s="62">
        <v>0</v>
      </c>
      <c r="AH838" s="62">
        <v>0</v>
      </c>
      <c r="AI838" s="62">
        <v>0</v>
      </c>
      <c r="AJ838" s="62" t="s">
        <v>290</v>
      </c>
      <c r="AK838" s="62" t="s">
        <v>290</v>
      </c>
      <c r="AL838" s="62">
        <v>27</v>
      </c>
      <c r="AM838" s="62">
        <v>0</v>
      </c>
      <c r="AN838" s="62">
        <v>190</v>
      </c>
      <c r="AO838" s="62" t="s">
        <v>290</v>
      </c>
      <c r="AP838" s="62">
        <v>224</v>
      </c>
      <c r="AQ838" s="62" t="s">
        <v>290</v>
      </c>
    </row>
    <row r="839" spans="1:43">
      <c r="A839" s="116" t="s">
        <v>4473</v>
      </c>
      <c r="B839" s="117" t="s">
        <v>4474</v>
      </c>
      <c r="C839" s="117" t="s">
        <v>7523</v>
      </c>
      <c r="D839" s="117" t="s">
        <v>4408</v>
      </c>
      <c r="E839" s="117" t="s">
        <v>4409</v>
      </c>
      <c r="F839" s="62" t="s">
        <v>288</v>
      </c>
      <c r="G839" s="117" t="s">
        <v>7488</v>
      </c>
      <c r="H839" s="117" t="s">
        <v>7524</v>
      </c>
      <c r="I839" s="117" t="s">
        <v>204</v>
      </c>
      <c r="J839" s="62">
        <v>49</v>
      </c>
      <c r="K839" s="62">
        <v>25</v>
      </c>
      <c r="L839" s="62">
        <v>12</v>
      </c>
      <c r="M839" s="62">
        <v>86</v>
      </c>
      <c r="N839" s="62">
        <v>0</v>
      </c>
      <c r="O839" s="62">
        <v>0</v>
      </c>
      <c r="P839" s="62">
        <v>0</v>
      </c>
      <c r="Q839" s="62">
        <v>0</v>
      </c>
      <c r="R839" s="62">
        <v>0</v>
      </c>
      <c r="S839" s="62">
        <v>0</v>
      </c>
      <c r="T839" s="62">
        <v>0</v>
      </c>
      <c r="U839" s="62">
        <v>0</v>
      </c>
      <c r="V839" s="62">
        <v>0</v>
      </c>
      <c r="W839" s="62">
        <v>0</v>
      </c>
      <c r="X839" s="62">
        <v>211</v>
      </c>
      <c r="Y839" s="62">
        <v>169</v>
      </c>
      <c r="Z839" s="62">
        <v>180</v>
      </c>
      <c r="AA839" s="62">
        <v>190</v>
      </c>
      <c r="AB839" s="62">
        <v>0</v>
      </c>
      <c r="AC839" s="62">
        <v>0</v>
      </c>
      <c r="AD839" s="62">
        <v>0</v>
      </c>
      <c r="AE839" s="62">
        <v>325</v>
      </c>
      <c r="AF839" s="62">
        <v>425</v>
      </c>
      <c r="AG839" s="62">
        <v>98</v>
      </c>
      <c r="AH839" s="62">
        <v>91</v>
      </c>
      <c r="AI839" s="62" t="s">
        <v>290</v>
      </c>
      <c r="AJ839" s="62">
        <v>20</v>
      </c>
      <c r="AK839" s="62">
        <v>32</v>
      </c>
      <c r="AL839" s="62">
        <v>79</v>
      </c>
      <c r="AM839" s="62" t="s">
        <v>290</v>
      </c>
      <c r="AN839" s="62">
        <v>614</v>
      </c>
      <c r="AO839" s="62">
        <v>0</v>
      </c>
      <c r="AP839" s="62">
        <v>750</v>
      </c>
      <c r="AQ839" s="62">
        <v>0</v>
      </c>
    </row>
    <row r="840" spans="1:43">
      <c r="A840" s="116" t="s">
        <v>4476</v>
      </c>
      <c r="B840" s="117" t="s">
        <v>4477</v>
      </c>
      <c r="C840" s="117" t="s">
        <v>7525</v>
      </c>
      <c r="D840" s="117" t="s">
        <v>4479</v>
      </c>
      <c r="E840" s="117" t="s">
        <v>4392</v>
      </c>
      <c r="F840" s="62" t="s">
        <v>288</v>
      </c>
      <c r="G840" s="117" t="s">
        <v>7526</v>
      </c>
      <c r="H840" s="117" t="s">
        <v>7527</v>
      </c>
      <c r="I840" s="117" t="s">
        <v>204</v>
      </c>
      <c r="J840" s="62">
        <v>37.5</v>
      </c>
      <c r="K840" s="62">
        <v>38.5</v>
      </c>
      <c r="L840" s="62">
        <v>4</v>
      </c>
      <c r="M840" s="62">
        <v>80</v>
      </c>
      <c r="N840" s="62">
        <v>0</v>
      </c>
      <c r="O840" s="62">
        <v>0</v>
      </c>
      <c r="P840" s="62">
        <v>0</v>
      </c>
      <c r="Q840" s="62">
        <v>0</v>
      </c>
      <c r="R840" s="62">
        <v>0</v>
      </c>
      <c r="S840" s="62">
        <v>0</v>
      </c>
      <c r="T840" s="62">
        <v>0</v>
      </c>
      <c r="U840" s="62">
        <v>0</v>
      </c>
      <c r="V840" s="62">
        <v>0</v>
      </c>
      <c r="W840" s="62">
        <v>0</v>
      </c>
      <c r="X840" s="62">
        <v>166</v>
      </c>
      <c r="Y840" s="62">
        <v>145</v>
      </c>
      <c r="Z840" s="62">
        <v>144</v>
      </c>
      <c r="AA840" s="62">
        <v>139</v>
      </c>
      <c r="AB840" s="62">
        <v>0</v>
      </c>
      <c r="AC840" s="62">
        <v>0</v>
      </c>
      <c r="AD840" s="62">
        <v>0</v>
      </c>
      <c r="AE840" s="62">
        <v>264</v>
      </c>
      <c r="AF840" s="62">
        <v>330</v>
      </c>
      <c r="AG840" s="62">
        <v>73</v>
      </c>
      <c r="AH840" s="62">
        <v>66</v>
      </c>
      <c r="AI840" s="62">
        <v>0</v>
      </c>
      <c r="AJ840" s="62">
        <v>19</v>
      </c>
      <c r="AK840" s="62">
        <v>41</v>
      </c>
      <c r="AL840" s="62">
        <v>101</v>
      </c>
      <c r="AM840" s="62">
        <v>0</v>
      </c>
      <c r="AN840" s="62">
        <v>414</v>
      </c>
      <c r="AO840" s="62">
        <v>19</v>
      </c>
      <c r="AP840" s="62">
        <v>594</v>
      </c>
      <c r="AQ840" s="62">
        <v>0</v>
      </c>
    </row>
    <row r="841" spans="1:43">
      <c r="A841" s="116" t="s">
        <v>4480</v>
      </c>
      <c r="B841" s="117" t="s">
        <v>4481</v>
      </c>
      <c r="C841" s="117" t="s">
        <v>7528</v>
      </c>
      <c r="D841" s="117" t="s">
        <v>4483</v>
      </c>
      <c r="E841" s="117" t="s">
        <v>4462</v>
      </c>
      <c r="F841" s="62" t="s">
        <v>288</v>
      </c>
      <c r="G841" s="117" t="s">
        <v>7529</v>
      </c>
      <c r="H841" s="117" t="s">
        <v>7530</v>
      </c>
      <c r="I841" s="117" t="s">
        <v>204</v>
      </c>
      <c r="J841" s="62">
        <v>10</v>
      </c>
      <c r="K841" s="62">
        <v>6</v>
      </c>
      <c r="L841" s="62">
        <v>1</v>
      </c>
      <c r="M841" s="62">
        <v>17</v>
      </c>
      <c r="N841" s="62">
        <v>0</v>
      </c>
      <c r="O841" s="62">
        <v>0</v>
      </c>
      <c r="P841" s="62">
        <v>0</v>
      </c>
      <c r="Q841" s="62">
        <v>0</v>
      </c>
      <c r="R841" s="62">
        <v>0</v>
      </c>
      <c r="S841" s="62">
        <v>0</v>
      </c>
      <c r="T841" s="62">
        <v>0</v>
      </c>
      <c r="U841" s="62">
        <v>0</v>
      </c>
      <c r="V841" s="62">
        <v>0</v>
      </c>
      <c r="W841" s="62">
        <v>0</v>
      </c>
      <c r="X841" s="62">
        <v>13</v>
      </c>
      <c r="Y841" s="62">
        <v>22</v>
      </c>
      <c r="Z841" s="62">
        <v>31</v>
      </c>
      <c r="AA841" s="62">
        <v>24</v>
      </c>
      <c r="AB841" s="62">
        <v>0</v>
      </c>
      <c r="AC841" s="62">
        <v>0</v>
      </c>
      <c r="AD841" s="62">
        <v>0</v>
      </c>
      <c r="AE841" s="62">
        <v>37</v>
      </c>
      <c r="AF841" s="62">
        <v>53</v>
      </c>
      <c r="AG841" s="62">
        <v>10</v>
      </c>
      <c r="AH841" s="62">
        <v>12</v>
      </c>
      <c r="AI841" s="62">
        <v>0</v>
      </c>
      <c r="AJ841" s="62" t="s">
        <v>290</v>
      </c>
      <c r="AK841" s="62">
        <v>24</v>
      </c>
      <c r="AL841" s="62" t="s">
        <v>290</v>
      </c>
      <c r="AM841" s="62">
        <v>0</v>
      </c>
      <c r="AN841" s="62">
        <v>56</v>
      </c>
      <c r="AO841" s="62">
        <v>0</v>
      </c>
      <c r="AP841" s="62">
        <v>90</v>
      </c>
      <c r="AQ841" s="62" t="s">
        <v>290</v>
      </c>
    </row>
    <row r="842" spans="1:43">
      <c r="A842" s="116" t="s">
        <v>4484</v>
      </c>
      <c r="B842" s="117" t="s">
        <v>4485</v>
      </c>
      <c r="C842" s="117" t="s">
        <v>7531</v>
      </c>
      <c r="D842" s="117" t="s">
        <v>4488</v>
      </c>
      <c r="E842" s="117" t="s">
        <v>4392</v>
      </c>
      <c r="F842" s="62" t="s">
        <v>288</v>
      </c>
      <c r="G842" s="117" t="s">
        <v>7532</v>
      </c>
      <c r="H842" s="117" t="s">
        <v>7533</v>
      </c>
      <c r="I842" s="117" t="s">
        <v>204</v>
      </c>
      <c r="J842" s="62">
        <v>14</v>
      </c>
      <c r="K842" s="62">
        <v>4</v>
      </c>
      <c r="L842" s="62">
        <v>1</v>
      </c>
      <c r="M842" s="62">
        <v>19</v>
      </c>
      <c r="N842" s="62">
        <v>18</v>
      </c>
      <c r="O842" s="62">
        <v>23</v>
      </c>
      <c r="P842" s="62">
        <v>16</v>
      </c>
      <c r="Q842" s="62">
        <v>15</v>
      </c>
      <c r="R842" s="62">
        <v>18</v>
      </c>
      <c r="S842" s="62">
        <v>16</v>
      </c>
      <c r="T842" s="62">
        <v>18</v>
      </c>
      <c r="U842" s="62">
        <v>20</v>
      </c>
      <c r="V842" s="62">
        <v>15</v>
      </c>
      <c r="W842" s="62">
        <v>24</v>
      </c>
      <c r="X842" s="62">
        <v>0</v>
      </c>
      <c r="Y842" s="62">
        <v>0</v>
      </c>
      <c r="Z842" s="62">
        <v>0</v>
      </c>
      <c r="AA842" s="62">
        <v>0</v>
      </c>
      <c r="AB842" s="62">
        <v>0</v>
      </c>
      <c r="AC842" s="62">
        <v>0</v>
      </c>
      <c r="AD842" s="62">
        <v>0</v>
      </c>
      <c r="AE842" s="62">
        <v>95</v>
      </c>
      <c r="AF842" s="62">
        <v>88</v>
      </c>
      <c r="AG842" s="62">
        <v>0</v>
      </c>
      <c r="AH842" s="62">
        <v>0</v>
      </c>
      <c r="AI842" s="62" t="s">
        <v>290</v>
      </c>
      <c r="AJ842" s="62" t="s">
        <v>290</v>
      </c>
      <c r="AK842" s="62">
        <v>13</v>
      </c>
      <c r="AL842" s="62">
        <v>103</v>
      </c>
      <c r="AM842" s="62">
        <v>0</v>
      </c>
      <c r="AN842" s="62">
        <v>55</v>
      </c>
      <c r="AO842" s="62" t="s">
        <v>290</v>
      </c>
      <c r="AP842" s="62">
        <v>183</v>
      </c>
      <c r="AQ842" s="62">
        <v>86</v>
      </c>
    </row>
    <row r="843" spans="1:43">
      <c r="A843" s="116" t="s">
        <v>4490</v>
      </c>
      <c r="B843" s="117" t="s">
        <v>4491</v>
      </c>
      <c r="C843" s="117" t="s">
        <v>7534</v>
      </c>
      <c r="D843" s="117" t="s">
        <v>4492</v>
      </c>
      <c r="E843" s="117" t="s">
        <v>4428</v>
      </c>
      <c r="F843" s="62" t="s">
        <v>288</v>
      </c>
      <c r="G843" s="117" t="s">
        <v>4429</v>
      </c>
      <c r="H843" s="117" t="s">
        <v>7535</v>
      </c>
      <c r="I843" s="117" t="s">
        <v>204</v>
      </c>
      <c r="J843" s="62">
        <v>8</v>
      </c>
      <c r="K843" s="62">
        <v>2.9</v>
      </c>
      <c r="L843" s="62">
        <v>2</v>
      </c>
      <c r="M843" s="62">
        <v>12.9</v>
      </c>
      <c r="N843" s="62">
        <v>16</v>
      </c>
      <c r="O843" s="62">
        <v>11</v>
      </c>
      <c r="P843" s="62">
        <v>11</v>
      </c>
      <c r="Q843" s="62">
        <v>11</v>
      </c>
      <c r="R843" s="62">
        <v>10</v>
      </c>
      <c r="S843" s="62" t="s">
        <v>290</v>
      </c>
      <c r="T843" s="62" t="s">
        <v>290</v>
      </c>
      <c r="U843" s="62" t="s">
        <v>290</v>
      </c>
      <c r="V843" s="62" t="s">
        <v>290</v>
      </c>
      <c r="W843" s="62" t="s">
        <v>290</v>
      </c>
      <c r="X843" s="62" t="s">
        <v>290</v>
      </c>
      <c r="Y843" s="62">
        <v>0</v>
      </c>
      <c r="Z843" s="62">
        <v>0</v>
      </c>
      <c r="AA843" s="62">
        <v>0</v>
      </c>
      <c r="AB843" s="62">
        <v>0</v>
      </c>
      <c r="AC843" s="62">
        <v>0</v>
      </c>
      <c r="AD843" s="62">
        <v>0</v>
      </c>
      <c r="AE843" s="62">
        <v>50</v>
      </c>
      <c r="AF843" s="62">
        <v>29</v>
      </c>
      <c r="AG843" s="62">
        <v>0</v>
      </c>
      <c r="AH843" s="62">
        <v>0</v>
      </c>
      <c r="AI843" s="62">
        <v>0</v>
      </c>
      <c r="AJ843" s="62" t="s">
        <v>290</v>
      </c>
      <c r="AK843" s="62">
        <v>0</v>
      </c>
      <c r="AL843" s="62">
        <v>10</v>
      </c>
      <c r="AM843" s="62">
        <v>0</v>
      </c>
      <c r="AN843" s="62">
        <v>61</v>
      </c>
      <c r="AO843" s="62" t="s">
        <v>290</v>
      </c>
      <c r="AP843" s="62">
        <v>79</v>
      </c>
      <c r="AQ843" s="62" t="s">
        <v>290</v>
      </c>
    </row>
    <row r="844" spans="1:43">
      <c r="A844" s="116" t="s">
        <v>4500</v>
      </c>
      <c r="B844" s="117" t="s">
        <v>4501</v>
      </c>
      <c r="C844" s="117" t="s">
        <v>7536</v>
      </c>
      <c r="D844" s="117" t="s">
        <v>4504</v>
      </c>
      <c r="E844" s="117" t="s">
        <v>4392</v>
      </c>
      <c r="F844" s="62" t="s">
        <v>288</v>
      </c>
      <c r="G844" s="117" t="s">
        <v>7537</v>
      </c>
      <c r="H844" s="117" t="s">
        <v>7538</v>
      </c>
      <c r="I844" s="117" t="s">
        <v>204</v>
      </c>
      <c r="J844" s="62">
        <v>3</v>
      </c>
      <c r="K844" s="62">
        <v>0</v>
      </c>
      <c r="L844" s="62">
        <v>1</v>
      </c>
      <c r="M844" s="62">
        <v>4</v>
      </c>
      <c r="N844" s="62" t="s">
        <v>290</v>
      </c>
      <c r="O844" s="62">
        <v>0</v>
      </c>
      <c r="P844" s="62">
        <v>0</v>
      </c>
      <c r="Q844" s="62">
        <v>0</v>
      </c>
      <c r="R844" s="62" t="s">
        <v>290</v>
      </c>
      <c r="S844" s="62" t="s">
        <v>290</v>
      </c>
      <c r="T844" s="62" t="s">
        <v>290</v>
      </c>
      <c r="U844" s="62">
        <v>0</v>
      </c>
      <c r="V844" s="62">
        <v>0</v>
      </c>
      <c r="W844" s="62">
        <v>0</v>
      </c>
      <c r="X844" s="62">
        <v>0</v>
      </c>
      <c r="Y844" s="62">
        <v>0</v>
      </c>
      <c r="Z844" s="62">
        <v>0</v>
      </c>
      <c r="AA844" s="62">
        <v>0</v>
      </c>
      <c r="AB844" s="62">
        <v>0</v>
      </c>
      <c r="AC844" s="62">
        <v>0</v>
      </c>
      <c r="AD844" s="62">
        <v>0</v>
      </c>
      <c r="AE844" s="62" t="s">
        <v>290</v>
      </c>
      <c r="AF844" s="62" t="s">
        <v>290</v>
      </c>
      <c r="AG844" s="62">
        <v>0</v>
      </c>
      <c r="AH844" s="62">
        <v>0</v>
      </c>
      <c r="AI844" s="62">
        <v>0</v>
      </c>
      <c r="AJ844" s="62">
        <v>0</v>
      </c>
      <c r="AK844" s="62" t="s">
        <v>290</v>
      </c>
      <c r="AL844" s="62">
        <v>0</v>
      </c>
      <c r="AM844" s="62">
        <v>0</v>
      </c>
      <c r="AN844" s="62" t="s">
        <v>290</v>
      </c>
      <c r="AO844" s="62">
        <v>0</v>
      </c>
      <c r="AP844" s="62" t="s">
        <v>290</v>
      </c>
      <c r="AQ844" s="62" t="s">
        <v>290</v>
      </c>
    </row>
    <row r="845" spans="1:43">
      <c r="A845" s="116" t="s">
        <v>4511</v>
      </c>
      <c r="B845" s="117" t="s">
        <v>4512</v>
      </c>
      <c r="C845" s="117" t="s">
        <v>7539</v>
      </c>
      <c r="D845" s="117" t="s">
        <v>4514</v>
      </c>
      <c r="E845" s="117" t="s">
        <v>4515</v>
      </c>
      <c r="F845" s="62" t="s">
        <v>288</v>
      </c>
      <c r="G845" s="117" t="s">
        <v>7540</v>
      </c>
      <c r="H845" s="117" t="s">
        <v>7541</v>
      </c>
      <c r="I845" s="117" t="s">
        <v>204</v>
      </c>
      <c r="J845" s="62">
        <v>7</v>
      </c>
      <c r="K845" s="62">
        <v>4</v>
      </c>
      <c r="L845" s="62">
        <v>2</v>
      </c>
      <c r="M845" s="62">
        <v>13</v>
      </c>
      <c r="N845" s="62">
        <v>32</v>
      </c>
      <c r="O845" s="62">
        <v>13</v>
      </c>
      <c r="P845" s="62">
        <v>11</v>
      </c>
      <c r="Q845" s="62" t="s">
        <v>290</v>
      </c>
      <c r="R845" s="62" t="s">
        <v>290</v>
      </c>
      <c r="S845" s="62" t="s">
        <v>290</v>
      </c>
      <c r="T845" s="62" t="s">
        <v>290</v>
      </c>
      <c r="U845" s="62" t="s">
        <v>290</v>
      </c>
      <c r="V845" s="62">
        <v>0</v>
      </c>
      <c r="W845" s="62">
        <v>0</v>
      </c>
      <c r="X845" s="62">
        <v>0</v>
      </c>
      <c r="Y845" s="62">
        <v>0</v>
      </c>
      <c r="Z845" s="62">
        <v>0</v>
      </c>
      <c r="AA845" s="62">
        <v>0</v>
      </c>
      <c r="AB845" s="62">
        <v>0</v>
      </c>
      <c r="AC845" s="62">
        <v>0</v>
      </c>
      <c r="AD845" s="62">
        <v>0</v>
      </c>
      <c r="AE845" s="62">
        <v>42</v>
      </c>
      <c r="AF845" s="62">
        <v>34</v>
      </c>
      <c r="AG845" s="62">
        <v>0</v>
      </c>
      <c r="AH845" s="62">
        <v>0</v>
      </c>
      <c r="AI845" s="62">
        <v>0</v>
      </c>
      <c r="AJ845" s="62" t="s">
        <v>290</v>
      </c>
      <c r="AK845" s="62" t="s">
        <v>290</v>
      </c>
      <c r="AL845" s="62" t="s">
        <v>290</v>
      </c>
      <c r="AM845" s="62">
        <v>0</v>
      </c>
      <c r="AN845" s="62">
        <v>55</v>
      </c>
      <c r="AO845" s="62">
        <v>10</v>
      </c>
      <c r="AP845" s="62">
        <v>76</v>
      </c>
      <c r="AQ845" s="62" t="s">
        <v>290</v>
      </c>
    </row>
    <row r="846" spans="1:43">
      <c r="A846" s="116" t="s">
        <v>4517</v>
      </c>
      <c r="B846" s="117" t="s">
        <v>4518</v>
      </c>
      <c r="C846" s="117" t="s">
        <v>7542</v>
      </c>
      <c r="D846" s="117" t="s">
        <v>4519</v>
      </c>
      <c r="E846" s="117" t="s">
        <v>4444</v>
      </c>
      <c r="F846" s="62" t="s">
        <v>288</v>
      </c>
      <c r="G846" s="117" t="s">
        <v>7543</v>
      </c>
      <c r="H846" s="117" t="s">
        <v>7544</v>
      </c>
      <c r="I846" s="117" t="s">
        <v>204</v>
      </c>
      <c r="J846" s="62">
        <v>21.8</v>
      </c>
      <c r="K846" s="62">
        <v>5.7</v>
      </c>
      <c r="L846" s="62">
        <v>3</v>
      </c>
      <c r="M846" s="62">
        <v>30.5</v>
      </c>
      <c r="N846" s="62">
        <v>70</v>
      </c>
      <c r="O846" s="62">
        <v>26</v>
      </c>
      <c r="P846" s="62">
        <v>19</v>
      </c>
      <c r="Q846" s="62">
        <v>28</v>
      </c>
      <c r="R846" s="62">
        <v>18</v>
      </c>
      <c r="S846" s="62">
        <v>23</v>
      </c>
      <c r="T846" s="62">
        <v>17</v>
      </c>
      <c r="U846" s="62">
        <v>17</v>
      </c>
      <c r="V846" s="62">
        <v>20</v>
      </c>
      <c r="W846" s="62">
        <v>24</v>
      </c>
      <c r="X846" s="62">
        <v>0</v>
      </c>
      <c r="Y846" s="62">
        <v>0</v>
      </c>
      <c r="Z846" s="62">
        <v>0</v>
      </c>
      <c r="AA846" s="62">
        <v>0</v>
      </c>
      <c r="AB846" s="62">
        <v>0</v>
      </c>
      <c r="AC846" s="62">
        <v>0</v>
      </c>
      <c r="AD846" s="62">
        <v>0</v>
      </c>
      <c r="AE846" s="62">
        <v>132</v>
      </c>
      <c r="AF846" s="62">
        <v>130</v>
      </c>
      <c r="AG846" s="62">
        <v>0</v>
      </c>
      <c r="AH846" s="62">
        <v>0</v>
      </c>
      <c r="AI846" s="62">
        <v>0</v>
      </c>
      <c r="AJ846" s="62">
        <v>16</v>
      </c>
      <c r="AK846" s="62">
        <v>41</v>
      </c>
      <c r="AL846" s="62">
        <v>14</v>
      </c>
      <c r="AM846" s="62" t="s">
        <v>290</v>
      </c>
      <c r="AN846" s="62">
        <v>173</v>
      </c>
      <c r="AO846" s="62">
        <v>17</v>
      </c>
      <c r="AP846" s="62">
        <v>262</v>
      </c>
      <c r="AQ846" s="62">
        <v>0</v>
      </c>
    </row>
    <row r="847" spans="1:43">
      <c r="A847" s="116" t="s">
        <v>4520</v>
      </c>
      <c r="B847" s="117" t="s">
        <v>3218</v>
      </c>
      <c r="C847" s="117" t="s">
        <v>7545</v>
      </c>
      <c r="D847" s="117" t="s">
        <v>4522</v>
      </c>
      <c r="E847" s="117" t="s">
        <v>4397</v>
      </c>
      <c r="F847" s="62" t="s">
        <v>288</v>
      </c>
      <c r="G847" s="117" t="s">
        <v>7546</v>
      </c>
      <c r="H847" s="117" t="s">
        <v>7547</v>
      </c>
      <c r="I847" s="117" t="s">
        <v>204</v>
      </c>
      <c r="J847" s="62">
        <v>22.5</v>
      </c>
      <c r="K847" s="62">
        <v>13</v>
      </c>
      <c r="L847" s="62">
        <v>3</v>
      </c>
      <c r="M847" s="62">
        <v>38.5</v>
      </c>
      <c r="N847" s="62">
        <v>0</v>
      </c>
      <c r="O847" s="62">
        <v>38</v>
      </c>
      <c r="P847" s="62">
        <v>41</v>
      </c>
      <c r="Q847" s="62">
        <v>31</v>
      </c>
      <c r="R847" s="62">
        <v>24</v>
      </c>
      <c r="S847" s="62">
        <v>32</v>
      </c>
      <c r="T847" s="62">
        <v>35</v>
      </c>
      <c r="U847" s="62">
        <v>23</v>
      </c>
      <c r="V847" s="62">
        <v>27</v>
      </c>
      <c r="W847" s="62">
        <v>30</v>
      </c>
      <c r="X847" s="62">
        <v>0</v>
      </c>
      <c r="Y847" s="62">
        <v>0</v>
      </c>
      <c r="Z847" s="62">
        <v>0</v>
      </c>
      <c r="AA847" s="62">
        <v>0</v>
      </c>
      <c r="AB847" s="62">
        <v>0</v>
      </c>
      <c r="AC847" s="62">
        <v>0</v>
      </c>
      <c r="AD847" s="62">
        <v>0</v>
      </c>
      <c r="AE847" s="62">
        <v>161</v>
      </c>
      <c r="AF847" s="62">
        <v>142</v>
      </c>
      <c r="AG847" s="62">
        <v>0</v>
      </c>
      <c r="AH847" s="62">
        <v>0</v>
      </c>
      <c r="AI847" s="62" t="s">
        <v>290</v>
      </c>
      <c r="AJ847" s="62" t="s">
        <v>290</v>
      </c>
      <c r="AK847" s="62">
        <v>40</v>
      </c>
      <c r="AL847" s="62">
        <v>13</v>
      </c>
      <c r="AM847" s="62">
        <v>0</v>
      </c>
      <c r="AN847" s="62">
        <v>202</v>
      </c>
      <c r="AO847" s="62">
        <v>41</v>
      </c>
      <c r="AP847" s="62">
        <v>303</v>
      </c>
      <c r="AQ847" s="62">
        <v>0</v>
      </c>
    </row>
    <row r="848" spans="1:43">
      <c r="A848" s="116" t="s">
        <v>4523</v>
      </c>
      <c r="B848" s="117" t="s">
        <v>4524</v>
      </c>
      <c r="C848" s="117" t="s">
        <v>7548</v>
      </c>
      <c r="D848" s="117" t="s">
        <v>4526</v>
      </c>
      <c r="E848" s="117" t="s">
        <v>4423</v>
      </c>
      <c r="F848" s="62" t="s">
        <v>288</v>
      </c>
      <c r="G848" s="117" t="s">
        <v>7549</v>
      </c>
      <c r="H848" s="117" t="s">
        <v>7550</v>
      </c>
      <c r="I848" s="117" t="s">
        <v>204</v>
      </c>
      <c r="J848" s="62">
        <v>4</v>
      </c>
      <c r="K848" s="62">
        <v>2</v>
      </c>
      <c r="L848" s="62">
        <v>1</v>
      </c>
      <c r="M848" s="62">
        <v>7</v>
      </c>
      <c r="N848" s="62">
        <v>33</v>
      </c>
      <c r="O848" s="62" t="s">
        <v>290</v>
      </c>
      <c r="P848" s="62" t="s">
        <v>290</v>
      </c>
      <c r="Q848" s="62" t="s">
        <v>290</v>
      </c>
      <c r="R848" s="62" t="s">
        <v>290</v>
      </c>
      <c r="S848" s="62" t="s">
        <v>290</v>
      </c>
      <c r="T848" s="62" t="s">
        <v>290</v>
      </c>
      <c r="U848" s="62" t="s">
        <v>290</v>
      </c>
      <c r="V848" s="62">
        <v>0</v>
      </c>
      <c r="W848" s="62">
        <v>0</v>
      </c>
      <c r="X848" s="62">
        <v>0</v>
      </c>
      <c r="Y848" s="62">
        <v>0</v>
      </c>
      <c r="Z848" s="62">
        <v>0</v>
      </c>
      <c r="AA848" s="62">
        <v>0</v>
      </c>
      <c r="AB848" s="62">
        <v>0</v>
      </c>
      <c r="AC848" s="62">
        <v>0</v>
      </c>
      <c r="AD848" s="62">
        <v>0</v>
      </c>
      <c r="AE848" s="62">
        <v>27</v>
      </c>
      <c r="AF848" s="62">
        <v>32</v>
      </c>
      <c r="AG848" s="62">
        <v>0</v>
      </c>
      <c r="AH848" s="62">
        <v>0</v>
      </c>
      <c r="AI848" s="62">
        <v>0</v>
      </c>
      <c r="AJ848" s="62" t="s">
        <v>290</v>
      </c>
      <c r="AK848" s="62">
        <v>18</v>
      </c>
      <c r="AL848" s="62">
        <v>17</v>
      </c>
      <c r="AM848" s="62" t="s">
        <v>290</v>
      </c>
      <c r="AN848" s="62">
        <v>14</v>
      </c>
      <c r="AO848" s="62" t="s">
        <v>290</v>
      </c>
      <c r="AP848" s="62">
        <v>59</v>
      </c>
      <c r="AQ848" s="62">
        <v>31</v>
      </c>
    </row>
    <row r="849" spans="1:43">
      <c r="A849" s="116" t="s">
        <v>4527</v>
      </c>
      <c r="B849" s="117" t="s">
        <v>4528</v>
      </c>
      <c r="C849" s="117" t="s">
        <v>7551</v>
      </c>
      <c r="D849" s="117" t="s">
        <v>4531</v>
      </c>
      <c r="E849" s="117" t="s">
        <v>4467</v>
      </c>
      <c r="F849" s="62" t="s">
        <v>288</v>
      </c>
      <c r="G849" s="117" t="s">
        <v>7552</v>
      </c>
      <c r="H849" s="117" t="s">
        <v>7553</v>
      </c>
      <c r="I849" s="117" t="s">
        <v>204</v>
      </c>
      <c r="J849" s="62">
        <v>18</v>
      </c>
      <c r="K849" s="62">
        <v>9</v>
      </c>
      <c r="L849" s="62">
        <v>5</v>
      </c>
      <c r="M849" s="62">
        <v>32</v>
      </c>
      <c r="N849" s="62">
        <v>30</v>
      </c>
      <c r="O849" s="62">
        <v>19</v>
      </c>
      <c r="P849" s="62">
        <v>30</v>
      </c>
      <c r="Q849" s="62">
        <v>22</v>
      </c>
      <c r="R849" s="62">
        <v>24</v>
      </c>
      <c r="S849" s="62">
        <v>20</v>
      </c>
      <c r="T849" s="62">
        <v>12</v>
      </c>
      <c r="U849" s="62">
        <v>16</v>
      </c>
      <c r="V849" s="62">
        <v>14</v>
      </c>
      <c r="W849" s="62" t="s">
        <v>290</v>
      </c>
      <c r="X849" s="62">
        <v>0</v>
      </c>
      <c r="Y849" s="62">
        <v>0</v>
      </c>
      <c r="Z849" s="62">
        <v>0</v>
      </c>
      <c r="AA849" s="62">
        <v>0</v>
      </c>
      <c r="AB849" s="62">
        <v>0</v>
      </c>
      <c r="AC849" s="62">
        <v>0</v>
      </c>
      <c r="AD849" s="62">
        <v>0</v>
      </c>
      <c r="AE849" s="62">
        <v>89</v>
      </c>
      <c r="AF849" s="62">
        <v>105</v>
      </c>
      <c r="AG849" s="62">
        <v>0</v>
      </c>
      <c r="AH849" s="62" t="s">
        <v>290</v>
      </c>
      <c r="AI849" s="62">
        <v>0</v>
      </c>
      <c r="AJ849" s="62">
        <v>153</v>
      </c>
      <c r="AK849" s="62" t="s">
        <v>290</v>
      </c>
      <c r="AL849" s="62">
        <v>0</v>
      </c>
      <c r="AM849" s="62" t="s">
        <v>290</v>
      </c>
      <c r="AN849" s="62">
        <v>27</v>
      </c>
      <c r="AO849" s="62" t="s">
        <v>290</v>
      </c>
      <c r="AP849" s="62">
        <v>194</v>
      </c>
      <c r="AQ849" s="62">
        <v>30</v>
      </c>
    </row>
    <row r="850" spans="1:43">
      <c r="A850" s="116" t="s">
        <v>4532</v>
      </c>
      <c r="B850" s="117" t="s">
        <v>4533</v>
      </c>
      <c r="C850" s="117" t="s">
        <v>7554</v>
      </c>
      <c r="D850" s="117" t="s">
        <v>4535</v>
      </c>
      <c r="E850" s="117" t="s">
        <v>4462</v>
      </c>
      <c r="F850" s="62" t="s">
        <v>288</v>
      </c>
      <c r="G850" s="117" t="s">
        <v>7555</v>
      </c>
      <c r="H850" s="117" t="s">
        <v>7556</v>
      </c>
      <c r="I850" s="117" t="s">
        <v>204</v>
      </c>
      <c r="J850" s="62">
        <v>9.5</v>
      </c>
      <c r="K850" s="62">
        <v>5</v>
      </c>
      <c r="L850" s="62">
        <v>2</v>
      </c>
      <c r="M850" s="62">
        <v>16.5</v>
      </c>
      <c r="N850" s="62">
        <v>16</v>
      </c>
      <c r="O850" s="62" t="s">
        <v>290</v>
      </c>
      <c r="P850" s="62">
        <v>10</v>
      </c>
      <c r="Q850" s="62">
        <v>13</v>
      </c>
      <c r="R850" s="62">
        <v>16</v>
      </c>
      <c r="S850" s="62" t="s">
        <v>290</v>
      </c>
      <c r="T850" s="62">
        <v>15</v>
      </c>
      <c r="U850" s="62" t="s">
        <v>290</v>
      </c>
      <c r="V850" s="62">
        <v>15</v>
      </c>
      <c r="W850" s="62">
        <v>19</v>
      </c>
      <c r="X850" s="62">
        <v>0</v>
      </c>
      <c r="Y850" s="62">
        <v>0</v>
      </c>
      <c r="Z850" s="62">
        <v>0</v>
      </c>
      <c r="AA850" s="62">
        <v>0</v>
      </c>
      <c r="AB850" s="62">
        <v>0</v>
      </c>
      <c r="AC850" s="62">
        <v>0</v>
      </c>
      <c r="AD850" s="62">
        <v>0</v>
      </c>
      <c r="AE850" s="62">
        <v>73</v>
      </c>
      <c r="AF850" s="62">
        <v>57</v>
      </c>
      <c r="AG850" s="62">
        <v>0</v>
      </c>
      <c r="AH850" s="62">
        <v>0</v>
      </c>
      <c r="AI850" s="62">
        <v>0</v>
      </c>
      <c r="AJ850" s="62">
        <v>0</v>
      </c>
      <c r="AK850" s="62">
        <v>23</v>
      </c>
      <c r="AL850" s="62">
        <v>32</v>
      </c>
      <c r="AM850" s="62">
        <v>0</v>
      </c>
      <c r="AN850" s="62">
        <v>54</v>
      </c>
      <c r="AO850" s="62">
        <v>21</v>
      </c>
      <c r="AP850" s="62">
        <v>130</v>
      </c>
      <c r="AQ850" s="62">
        <v>31</v>
      </c>
    </row>
    <row r="851" spans="1:43">
      <c r="A851" s="116" t="s">
        <v>7557</v>
      </c>
      <c r="B851" s="117" t="s">
        <v>7558</v>
      </c>
      <c r="C851" s="117" t="s">
        <v>7559</v>
      </c>
      <c r="D851" s="117" t="s">
        <v>7560</v>
      </c>
      <c r="E851" s="117" t="s">
        <v>7561</v>
      </c>
      <c r="F851" s="62" t="s">
        <v>288</v>
      </c>
      <c r="G851" s="117" t="s">
        <v>7562</v>
      </c>
      <c r="H851" s="117" t="s">
        <v>7563</v>
      </c>
      <c r="I851" s="117" t="s">
        <v>204</v>
      </c>
      <c r="J851" s="62">
        <v>3</v>
      </c>
      <c r="K851" s="62">
        <v>0.5</v>
      </c>
      <c r="L851" s="62">
        <v>1</v>
      </c>
      <c r="M851" s="62">
        <v>4.5</v>
      </c>
      <c r="N851" s="62">
        <v>0</v>
      </c>
      <c r="O851" s="62" t="s">
        <v>290</v>
      </c>
      <c r="P851" s="62" t="s">
        <v>290</v>
      </c>
      <c r="Q851" s="62" t="s">
        <v>290</v>
      </c>
      <c r="R851" s="62" t="s">
        <v>290</v>
      </c>
      <c r="S851" s="62" t="s">
        <v>290</v>
      </c>
      <c r="T851" s="62" t="s">
        <v>290</v>
      </c>
      <c r="U851" s="62" t="s">
        <v>290</v>
      </c>
      <c r="V851" s="62" t="s">
        <v>290</v>
      </c>
      <c r="W851" s="62">
        <v>0</v>
      </c>
      <c r="X851" s="62">
        <v>0</v>
      </c>
      <c r="Y851" s="62">
        <v>0</v>
      </c>
      <c r="Z851" s="62">
        <v>0</v>
      </c>
      <c r="AA851" s="62">
        <v>0</v>
      </c>
      <c r="AB851" s="62">
        <v>0</v>
      </c>
      <c r="AC851" s="62">
        <v>0</v>
      </c>
      <c r="AD851" s="62">
        <v>0</v>
      </c>
      <c r="AE851" s="62">
        <v>10</v>
      </c>
      <c r="AF851" s="62">
        <v>12</v>
      </c>
      <c r="AG851" s="62">
        <v>0</v>
      </c>
      <c r="AH851" s="62">
        <v>0</v>
      </c>
      <c r="AI851" s="62">
        <v>0</v>
      </c>
      <c r="AJ851" s="62">
        <v>0</v>
      </c>
      <c r="AK851" s="62">
        <v>22</v>
      </c>
      <c r="AL851" s="62">
        <v>0</v>
      </c>
      <c r="AM851" s="62">
        <v>0</v>
      </c>
      <c r="AN851" s="62">
        <v>0</v>
      </c>
      <c r="AO851" s="62">
        <v>0</v>
      </c>
      <c r="AP851" s="62">
        <v>22</v>
      </c>
      <c r="AQ851" s="62">
        <v>19</v>
      </c>
    </row>
    <row r="852" spans="1:43">
      <c r="A852" s="116" t="s">
        <v>4834</v>
      </c>
      <c r="B852" s="117" t="s">
        <v>4835</v>
      </c>
      <c r="C852" s="117" t="s">
        <v>7564</v>
      </c>
      <c r="D852" s="117" t="s">
        <v>4838</v>
      </c>
      <c r="E852" s="117" t="s">
        <v>4839</v>
      </c>
      <c r="F852" s="62" t="s">
        <v>288</v>
      </c>
      <c r="G852" s="117" t="s">
        <v>7565</v>
      </c>
      <c r="H852" s="117" t="s">
        <v>7566</v>
      </c>
      <c r="I852" s="117" t="s">
        <v>204</v>
      </c>
      <c r="J852" s="62">
        <v>2</v>
      </c>
      <c r="K852" s="62">
        <v>1</v>
      </c>
      <c r="L852" s="62">
        <v>3</v>
      </c>
      <c r="M852" s="62">
        <v>6</v>
      </c>
      <c r="N852" s="62">
        <v>10</v>
      </c>
      <c r="O852" s="62" t="s">
        <v>290</v>
      </c>
      <c r="P852" s="62">
        <v>0</v>
      </c>
      <c r="Q852" s="62">
        <v>0</v>
      </c>
      <c r="R852" s="62">
        <v>0</v>
      </c>
      <c r="S852" s="62">
        <v>0</v>
      </c>
      <c r="T852" s="62">
        <v>0</v>
      </c>
      <c r="U852" s="62">
        <v>0</v>
      </c>
      <c r="V852" s="62">
        <v>0</v>
      </c>
      <c r="W852" s="62">
        <v>0</v>
      </c>
      <c r="X852" s="62">
        <v>0</v>
      </c>
      <c r="Y852" s="62">
        <v>0</v>
      </c>
      <c r="Z852" s="62">
        <v>0</v>
      </c>
      <c r="AA852" s="62">
        <v>0</v>
      </c>
      <c r="AB852" s="62">
        <v>0</v>
      </c>
      <c r="AC852" s="62">
        <v>0</v>
      </c>
      <c r="AD852" s="62">
        <v>0</v>
      </c>
      <c r="AE852" s="62" t="s">
        <v>290</v>
      </c>
      <c r="AF852" s="62">
        <v>12</v>
      </c>
      <c r="AG852" s="62">
        <v>0</v>
      </c>
      <c r="AH852" s="62">
        <v>0</v>
      </c>
      <c r="AI852" s="62">
        <v>0</v>
      </c>
      <c r="AJ852" s="62">
        <v>0</v>
      </c>
      <c r="AK852" s="62">
        <v>15</v>
      </c>
      <c r="AL852" s="62">
        <v>0</v>
      </c>
      <c r="AM852" s="62">
        <v>0</v>
      </c>
      <c r="AN852" s="62">
        <v>0</v>
      </c>
      <c r="AO852" s="62">
        <v>0</v>
      </c>
      <c r="AP852" s="62">
        <v>15</v>
      </c>
      <c r="AQ852" s="62">
        <v>11</v>
      </c>
    </row>
    <row r="853" spans="1:43">
      <c r="A853" s="116" t="s">
        <v>4540</v>
      </c>
      <c r="B853" s="117" t="s">
        <v>4541</v>
      </c>
      <c r="C853" s="117" t="s">
        <v>7567</v>
      </c>
      <c r="D853" s="117" t="s">
        <v>4543</v>
      </c>
      <c r="E853" s="117" t="s">
        <v>4544</v>
      </c>
      <c r="F853" s="62" t="s">
        <v>288</v>
      </c>
      <c r="G853" s="117" t="s">
        <v>7568</v>
      </c>
      <c r="H853" s="117" t="s">
        <v>7569</v>
      </c>
      <c r="I853" s="117" t="s">
        <v>204</v>
      </c>
      <c r="J853" s="62">
        <v>3</v>
      </c>
      <c r="K853" s="62">
        <v>0</v>
      </c>
      <c r="L853" s="62">
        <v>1</v>
      </c>
      <c r="M853" s="62">
        <v>4</v>
      </c>
      <c r="N853" s="62">
        <v>20</v>
      </c>
      <c r="O853" s="62">
        <v>0</v>
      </c>
      <c r="P853" s="62">
        <v>0</v>
      </c>
      <c r="Q853" s="62">
        <v>0</v>
      </c>
      <c r="R853" s="62">
        <v>0</v>
      </c>
      <c r="S853" s="62">
        <v>0</v>
      </c>
      <c r="T853" s="62">
        <v>0</v>
      </c>
      <c r="U853" s="62">
        <v>0</v>
      </c>
      <c r="V853" s="62">
        <v>0</v>
      </c>
      <c r="W853" s="62">
        <v>0</v>
      </c>
      <c r="X853" s="62">
        <v>0</v>
      </c>
      <c r="Y853" s="62">
        <v>0</v>
      </c>
      <c r="Z853" s="62">
        <v>0</v>
      </c>
      <c r="AA853" s="62">
        <v>0</v>
      </c>
      <c r="AB853" s="62">
        <v>0</v>
      </c>
      <c r="AC853" s="62">
        <v>0</v>
      </c>
      <c r="AD853" s="62">
        <v>0</v>
      </c>
      <c r="AE853" s="62">
        <v>10</v>
      </c>
      <c r="AF853" s="62">
        <v>10</v>
      </c>
      <c r="AG853" s="62">
        <v>0</v>
      </c>
      <c r="AH853" s="62">
        <v>0</v>
      </c>
      <c r="AI853" s="62">
        <v>0</v>
      </c>
      <c r="AJ853" s="62">
        <v>0</v>
      </c>
      <c r="AK853" s="62" t="s">
        <v>290</v>
      </c>
      <c r="AL853" s="62" t="s">
        <v>290</v>
      </c>
      <c r="AM853" s="62">
        <v>0</v>
      </c>
      <c r="AN853" s="62">
        <v>15</v>
      </c>
      <c r="AO853" s="62">
        <v>0</v>
      </c>
      <c r="AP853" s="62">
        <v>20</v>
      </c>
      <c r="AQ853" s="62" t="s">
        <v>290</v>
      </c>
    </row>
    <row r="854" spans="1:43" s="145" customFormat="1">
      <c r="A854" s="143"/>
      <c r="B854" s="144" t="s">
        <v>4546</v>
      </c>
      <c r="C854" s="144"/>
      <c r="D854" s="144"/>
      <c r="E854" s="144"/>
      <c r="F854" s="144"/>
      <c r="G854" s="144"/>
      <c r="H854" s="144"/>
      <c r="I854" s="144"/>
      <c r="J854" s="145">
        <f>SUM(J2:J853)</f>
        <v>15741.000000000004</v>
      </c>
      <c r="K854" s="145">
        <f t="shared" ref="K854:AQ854" si="0">SUM(K2:K853)</f>
        <v>6815.699999999998</v>
      </c>
      <c r="L854" s="145">
        <f t="shared" si="0"/>
        <v>2822.7</v>
      </c>
      <c r="M854" s="145">
        <f t="shared" si="0"/>
        <v>25393.400000000009</v>
      </c>
      <c r="N854" s="145">
        <f t="shared" si="0"/>
        <v>23327</v>
      </c>
      <c r="O854" s="145">
        <f t="shared" si="0"/>
        <v>13308</v>
      </c>
      <c r="P854" s="145">
        <f t="shared" si="0"/>
        <v>12280</v>
      </c>
      <c r="Q854" s="145">
        <f t="shared" si="0"/>
        <v>12025</v>
      </c>
      <c r="R854" s="145">
        <f t="shared" si="0"/>
        <v>11715</v>
      </c>
      <c r="S854" s="145">
        <f t="shared" si="0"/>
        <v>11647</v>
      </c>
      <c r="T854" s="145">
        <f t="shared" si="0"/>
        <v>11228</v>
      </c>
      <c r="U854" s="145">
        <f t="shared" si="0"/>
        <v>11558</v>
      </c>
      <c r="V854" s="145">
        <f t="shared" si="0"/>
        <v>11382</v>
      </c>
      <c r="W854" s="145">
        <f t="shared" si="0"/>
        <v>11188</v>
      </c>
      <c r="X854" s="145">
        <f t="shared" si="0"/>
        <v>11712</v>
      </c>
      <c r="Y854" s="145">
        <f t="shared" si="0"/>
        <v>10998</v>
      </c>
      <c r="Z854" s="145">
        <f t="shared" si="0"/>
        <v>11069</v>
      </c>
      <c r="AA854" s="145">
        <f t="shared" si="0"/>
        <v>11135</v>
      </c>
      <c r="AB854" s="145">
        <f t="shared" si="0"/>
        <v>1192</v>
      </c>
      <c r="AC854" s="145">
        <f t="shared" si="0"/>
        <v>57</v>
      </c>
      <c r="AD854" s="145">
        <f t="shared" si="0"/>
        <v>287</v>
      </c>
      <c r="AE854" s="145">
        <f t="shared" si="0"/>
        <v>94073</v>
      </c>
      <c r="AF854" s="145">
        <f t="shared" si="0"/>
        <v>92698</v>
      </c>
      <c r="AG854" s="145">
        <f t="shared" si="0"/>
        <v>6115</v>
      </c>
      <c r="AH854" s="145">
        <f t="shared" si="0"/>
        <v>5681</v>
      </c>
      <c r="AI854" s="145">
        <f t="shared" si="0"/>
        <v>140</v>
      </c>
      <c r="AJ854" s="145">
        <f t="shared" si="0"/>
        <v>10190</v>
      </c>
      <c r="AK854" s="145">
        <f t="shared" si="0"/>
        <v>15844</v>
      </c>
      <c r="AL854" s="145">
        <f t="shared" si="0"/>
        <v>22728</v>
      </c>
      <c r="AM854" s="145">
        <f t="shared" si="0"/>
        <v>67</v>
      </c>
      <c r="AN854" s="145">
        <f t="shared" si="0"/>
        <v>120542</v>
      </c>
      <c r="AO854" s="145">
        <f t="shared" si="0"/>
        <v>11855</v>
      </c>
      <c r="AP854" s="145">
        <f t="shared" si="0"/>
        <v>186963</v>
      </c>
      <c r="AQ854" s="145">
        <f t="shared" si="0"/>
        <v>31296</v>
      </c>
    </row>
  </sheetData>
  <conditionalFormatting sqref="A1">
    <cfRule type="duplicateValues" dxfId="23" priority="1"/>
  </conditionalFormatting>
  <conditionalFormatting sqref="A2">
    <cfRule type="duplicateValues" dxfId="22" priority="19"/>
    <cfRule type="duplicateValues" dxfId="21" priority="20"/>
    <cfRule type="duplicateValues" dxfId="20" priority="21"/>
  </conditionalFormatting>
  <conditionalFormatting sqref="A3:A27 A29:A176 A178:A204 A206:A210 A212:A304 A306:A310 A312:A336 A338:A347 A349:A404 A406:A441 A449:A555 A557:A575 A577:A609 A611:A721 A723:A800 A802:A1048576 A443:A447">
    <cfRule type="duplicateValues" dxfId="19" priority="22"/>
  </conditionalFormatting>
  <conditionalFormatting sqref="A28">
    <cfRule type="duplicateValues" dxfId="18" priority="18"/>
  </conditionalFormatting>
  <conditionalFormatting sqref="A177">
    <cfRule type="duplicateValues" dxfId="17" priority="16"/>
  </conditionalFormatting>
  <conditionalFormatting sqref="A205">
    <cfRule type="duplicateValues" dxfId="16" priority="15"/>
  </conditionalFormatting>
  <conditionalFormatting sqref="A211">
    <cfRule type="duplicateValues" dxfId="15" priority="14"/>
  </conditionalFormatting>
  <conditionalFormatting sqref="A305">
    <cfRule type="duplicateValues" dxfId="14" priority="13"/>
  </conditionalFormatting>
  <conditionalFormatting sqref="A311">
    <cfRule type="duplicateValues" dxfId="13" priority="12"/>
  </conditionalFormatting>
  <conditionalFormatting sqref="A337">
    <cfRule type="duplicateValues" dxfId="12" priority="11"/>
  </conditionalFormatting>
  <conditionalFormatting sqref="A348">
    <cfRule type="duplicateValues" dxfId="11" priority="10"/>
  </conditionalFormatting>
  <conditionalFormatting sqref="A405">
    <cfRule type="duplicateValues" dxfId="10" priority="9"/>
  </conditionalFormatting>
  <conditionalFormatting sqref="A442">
    <cfRule type="duplicateValues" dxfId="9" priority="2"/>
  </conditionalFormatting>
  <conditionalFormatting sqref="A448">
    <cfRule type="duplicateValues" dxfId="8" priority="8"/>
  </conditionalFormatting>
  <conditionalFormatting sqref="A556">
    <cfRule type="duplicateValues" dxfId="7" priority="7"/>
  </conditionalFormatting>
  <conditionalFormatting sqref="A576">
    <cfRule type="duplicateValues" dxfId="6" priority="6"/>
  </conditionalFormatting>
  <conditionalFormatting sqref="A610">
    <cfRule type="duplicateValues" dxfId="5" priority="5"/>
  </conditionalFormatting>
  <conditionalFormatting sqref="A722">
    <cfRule type="duplicateValues" dxfId="4" priority="4"/>
  </conditionalFormatting>
  <conditionalFormatting sqref="A801">
    <cfRule type="duplicateValues" dxfId="3" priority="3"/>
  </conditionalFormatting>
  <conditionalFormatting sqref="B28">
    <cfRule type="duplicateValues" dxfId="2" priority="17"/>
  </conditionalFormatting>
  <conditionalFormatting sqref="I9">
    <cfRule type="duplicateValues" dxfId="1" priority="23"/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966"/>
  <sheetViews>
    <sheetView workbookViewId="0">
      <pane ySplit="1" topLeftCell="A942" activePane="bottomLeft" state="frozen"/>
      <selection activeCell="V1" sqref="V1"/>
      <selection pane="bottomLeft" activeCell="J967" sqref="J967"/>
    </sheetView>
  </sheetViews>
  <sheetFormatPr baseColWidth="10" defaultColWidth="8.83203125" defaultRowHeight="15"/>
  <sheetData>
    <row r="1" spans="1:37">
      <c r="A1" t="s">
        <v>7570</v>
      </c>
      <c r="B1" t="s">
        <v>7571</v>
      </c>
      <c r="C1" t="s">
        <v>7572</v>
      </c>
      <c r="D1" t="s">
        <v>242</v>
      </c>
      <c r="E1" t="s">
        <v>4551</v>
      </c>
      <c r="F1" t="s">
        <v>237</v>
      </c>
      <c r="G1" t="s">
        <v>238</v>
      </c>
      <c r="H1" t="s">
        <v>4552</v>
      </c>
      <c r="I1" t="s">
        <v>4553</v>
      </c>
      <c r="J1" t="s">
        <v>7573</v>
      </c>
      <c r="K1" t="s">
        <v>7574</v>
      </c>
      <c r="L1" t="s">
        <v>7575</v>
      </c>
      <c r="M1" t="s">
        <v>7576</v>
      </c>
      <c r="N1" t="s">
        <v>7577</v>
      </c>
      <c r="O1" t="s">
        <v>7578</v>
      </c>
      <c r="P1" t="s">
        <v>7579</v>
      </c>
      <c r="Q1" t="s">
        <v>7580</v>
      </c>
      <c r="R1" t="s">
        <v>7581</v>
      </c>
      <c r="S1" t="s">
        <v>7582</v>
      </c>
      <c r="T1" t="s">
        <v>7583</v>
      </c>
      <c r="U1" t="s">
        <v>7584</v>
      </c>
      <c r="V1" t="s">
        <v>7585</v>
      </c>
      <c r="W1" t="s">
        <v>7586</v>
      </c>
      <c r="X1" t="s">
        <v>7587</v>
      </c>
      <c r="Y1" t="s">
        <v>7588</v>
      </c>
      <c r="Z1" t="s">
        <v>7589</v>
      </c>
      <c r="AA1" t="s">
        <v>7590</v>
      </c>
      <c r="AB1" t="s">
        <v>7591</v>
      </c>
      <c r="AC1" t="s">
        <v>7592</v>
      </c>
      <c r="AD1" t="s">
        <v>7593</v>
      </c>
      <c r="AE1" t="s">
        <v>7594</v>
      </c>
      <c r="AF1" t="s">
        <v>7595</v>
      </c>
      <c r="AG1" t="s">
        <v>7596</v>
      </c>
      <c r="AH1" t="s">
        <v>7597</v>
      </c>
      <c r="AI1" t="s">
        <v>7598</v>
      </c>
      <c r="AJ1" t="s">
        <v>7599</v>
      </c>
      <c r="AK1" t="s">
        <v>102</v>
      </c>
    </row>
    <row r="2" spans="1:37">
      <c r="A2">
        <v>2013</v>
      </c>
      <c r="B2" t="s">
        <v>282</v>
      </c>
      <c r="C2" t="s">
        <v>7600</v>
      </c>
      <c r="D2" t="str">
        <f>INDEX(CountyList!A:A, MATCH(MID(C2, 4, 3), CountyList!B:B, 0))</f>
        <v>Adams</v>
      </c>
      <c r="E2" t="s">
        <v>7601</v>
      </c>
      <c r="F2" t="s">
        <v>286</v>
      </c>
      <c r="G2" t="s">
        <v>287</v>
      </c>
      <c r="H2" t="s">
        <v>4883</v>
      </c>
      <c r="I2" t="s">
        <v>7602</v>
      </c>
      <c r="J2">
        <v>40</v>
      </c>
      <c r="K2">
        <v>19</v>
      </c>
      <c r="L2">
        <v>16</v>
      </c>
      <c r="M2" t="s">
        <v>290</v>
      </c>
      <c r="N2" t="s">
        <v>290</v>
      </c>
      <c r="O2">
        <v>13</v>
      </c>
      <c r="P2">
        <v>17</v>
      </c>
      <c r="Q2" t="s">
        <v>290</v>
      </c>
      <c r="R2" t="s">
        <v>290</v>
      </c>
      <c r="S2" t="s">
        <v>290</v>
      </c>
      <c r="T2" t="s">
        <v>7603</v>
      </c>
      <c r="U2" t="s">
        <v>7603</v>
      </c>
      <c r="V2" t="s">
        <v>7603</v>
      </c>
      <c r="W2" t="s">
        <v>7603</v>
      </c>
      <c r="X2" t="s">
        <v>7603</v>
      </c>
      <c r="Y2" t="s">
        <v>7603</v>
      </c>
      <c r="Z2">
        <v>77</v>
      </c>
      <c r="AA2">
        <v>67</v>
      </c>
      <c r="AB2" t="s">
        <v>7603</v>
      </c>
      <c r="AC2" t="s">
        <v>7603</v>
      </c>
      <c r="AD2" t="s">
        <v>7603</v>
      </c>
      <c r="AE2" t="s">
        <v>7603</v>
      </c>
      <c r="AF2" t="s">
        <v>7603</v>
      </c>
      <c r="AG2">
        <v>133</v>
      </c>
      <c r="AH2">
        <v>11</v>
      </c>
      <c r="AI2">
        <v>144</v>
      </c>
      <c r="AJ2" t="s">
        <v>7603</v>
      </c>
      <c r="AK2">
        <v>144</v>
      </c>
    </row>
    <row r="3" spans="1:37">
      <c r="A3">
        <v>2013</v>
      </c>
      <c r="B3" t="s">
        <v>292</v>
      </c>
      <c r="C3" t="s">
        <v>7604</v>
      </c>
      <c r="D3" t="str">
        <f>INDEX(CountyList!A:A, MATCH(MID(C3, 4, 3), CountyList!B:B, 0))</f>
        <v>Adams</v>
      </c>
      <c r="E3" t="s">
        <v>7605</v>
      </c>
      <c r="F3" t="s">
        <v>295</v>
      </c>
      <c r="G3" t="s">
        <v>287</v>
      </c>
      <c r="H3" t="s">
        <v>4886</v>
      </c>
      <c r="I3" t="s">
        <v>7606</v>
      </c>
      <c r="J3">
        <v>42</v>
      </c>
      <c r="K3">
        <v>19</v>
      </c>
      <c r="L3">
        <v>20</v>
      </c>
      <c r="M3">
        <v>14</v>
      </c>
      <c r="N3">
        <v>15</v>
      </c>
      <c r="O3" t="s">
        <v>290</v>
      </c>
      <c r="P3">
        <v>11</v>
      </c>
      <c r="Q3">
        <v>19</v>
      </c>
      <c r="R3">
        <v>16</v>
      </c>
      <c r="S3">
        <v>18</v>
      </c>
      <c r="T3" t="s">
        <v>7603</v>
      </c>
      <c r="U3" t="s">
        <v>7603</v>
      </c>
      <c r="V3" t="s">
        <v>7603</v>
      </c>
      <c r="W3" t="s">
        <v>7603</v>
      </c>
      <c r="X3" t="s">
        <v>7603</v>
      </c>
      <c r="Y3" t="s">
        <v>7603</v>
      </c>
      <c r="Z3">
        <v>95</v>
      </c>
      <c r="AA3">
        <v>87</v>
      </c>
      <c r="AB3" t="s">
        <v>290</v>
      </c>
      <c r="AC3" t="s">
        <v>7603</v>
      </c>
      <c r="AD3" t="s">
        <v>290</v>
      </c>
      <c r="AE3" t="s">
        <v>290</v>
      </c>
      <c r="AF3" t="s">
        <v>7603</v>
      </c>
      <c r="AG3">
        <v>172</v>
      </c>
      <c r="AH3" t="s">
        <v>290</v>
      </c>
      <c r="AI3">
        <v>182</v>
      </c>
      <c r="AJ3" t="s">
        <v>7603</v>
      </c>
      <c r="AK3">
        <v>182</v>
      </c>
    </row>
    <row r="4" spans="1:37">
      <c r="A4">
        <v>2013</v>
      </c>
      <c r="B4" t="s">
        <v>298</v>
      </c>
      <c r="C4" t="s">
        <v>7607</v>
      </c>
      <c r="D4" t="str">
        <f>INDEX(CountyList!A:A, MATCH(MID(C4, 4, 3), CountyList!B:B, 0))</f>
        <v>Adams</v>
      </c>
      <c r="E4" t="s">
        <v>7608</v>
      </c>
      <c r="F4" t="s">
        <v>301</v>
      </c>
      <c r="G4" t="s">
        <v>287</v>
      </c>
      <c r="H4" t="s">
        <v>4889</v>
      </c>
      <c r="I4" t="s">
        <v>7609</v>
      </c>
      <c r="J4">
        <v>56</v>
      </c>
      <c r="K4">
        <v>33</v>
      </c>
      <c r="L4">
        <v>25</v>
      </c>
      <c r="M4">
        <v>36</v>
      </c>
      <c r="N4">
        <v>24</v>
      </c>
      <c r="O4">
        <v>24</v>
      </c>
      <c r="P4">
        <v>26</v>
      </c>
      <c r="Q4">
        <v>32</v>
      </c>
      <c r="R4">
        <v>25</v>
      </c>
      <c r="S4">
        <v>23</v>
      </c>
      <c r="T4" t="s">
        <v>7603</v>
      </c>
      <c r="U4" t="s">
        <v>7603</v>
      </c>
      <c r="V4" t="s">
        <v>7603</v>
      </c>
      <c r="W4" t="s">
        <v>7603</v>
      </c>
      <c r="X4" t="s">
        <v>7603</v>
      </c>
      <c r="Y4" t="s">
        <v>7603</v>
      </c>
      <c r="Z4">
        <v>164</v>
      </c>
      <c r="AA4">
        <v>140</v>
      </c>
      <c r="AB4" t="s">
        <v>290</v>
      </c>
      <c r="AC4" t="s">
        <v>7603</v>
      </c>
      <c r="AD4" t="s">
        <v>7603</v>
      </c>
      <c r="AE4" t="s">
        <v>290</v>
      </c>
      <c r="AF4" t="s">
        <v>7603</v>
      </c>
      <c r="AG4">
        <v>297</v>
      </c>
      <c r="AH4" t="s">
        <v>290</v>
      </c>
      <c r="AI4">
        <v>304</v>
      </c>
      <c r="AJ4" t="s">
        <v>7603</v>
      </c>
      <c r="AK4">
        <v>304</v>
      </c>
    </row>
    <row r="5" spans="1:37">
      <c r="A5">
        <v>2013</v>
      </c>
      <c r="B5" t="s">
        <v>303</v>
      </c>
      <c r="C5" t="s">
        <v>7610</v>
      </c>
      <c r="D5" t="str">
        <f>INDEX(CountyList!A:A, MATCH(MID(C5, 4, 3), CountyList!B:B, 0))</f>
        <v>Adams</v>
      </c>
      <c r="E5" t="s">
        <v>7611</v>
      </c>
      <c r="F5" t="s">
        <v>306</v>
      </c>
      <c r="G5" t="s">
        <v>287</v>
      </c>
      <c r="H5" t="s">
        <v>4892</v>
      </c>
      <c r="I5" t="s">
        <v>7612</v>
      </c>
      <c r="J5">
        <v>31</v>
      </c>
      <c r="K5">
        <v>26</v>
      </c>
      <c r="L5">
        <v>18</v>
      </c>
      <c r="M5">
        <v>17</v>
      </c>
      <c r="N5">
        <v>17</v>
      </c>
      <c r="O5">
        <v>12</v>
      </c>
      <c r="P5" t="s">
        <v>290</v>
      </c>
      <c r="Q5">
        <v>14</v>
      </c>
      <c r="R5">
        <v>26</v>
      </c>
      <c r="S5">
        <v>16</v>
      </c>
      <c r="T5" t="s">
        <v>7603</v>
      </c>
      <c r="U5" t="s">
        <v>7603</v>
      </c>
      <c r="V5" t="s">
        <v>7603</v>
      </c>
      <c r="W5" t="s">
        <v>7603</v>
      </c>
      <c r="X5" t="s">
        <v>7603</v>
      </c>
      <c r="Y5" t="s">
        <v>7603</v>
      </c>
      <c r="Z5">
        <v>91</v>
      </c>
      <c r="AA5">
        <v>95</v>
      </c>
      <c r="AB5" t="s">
        <v>7603</v>
      </c>
      <c r="AC5" t="s">
        <v>7603</v>
      </c>
      <c r="AD5" t="s">
        <v>7603</v>
      </c>
      <c r="AE5" t="s">
        <v>7603</v>
      </c>
      <c r="AF5" t="s">
        <v>7603</v>
      </c>
      <c r="AG5">
        <v>180</v>
      </c>
      <c r="AH5" t="s">
        <v>290</v>
      </c>
      <c r="AI5">
        <v>186</v>
      </c>
      <c r="AJ5" t="s">
        <v>7603</v>
      </c>
      <c r="AK5">
        <v>186</v>
      </c>
    </row>
    <row r="6" spans="1:37">
      <c r="A6">
        <v>2013</v>
      </c>
      <c r="B6" t="s">
        <v>308</v>
      </c>
      <c r="C6" t="s">
        <v>7613</v>
      </c>
      <c r="D6" t="str">
        <f>INDEX(CountyList!A:A, MATCH(MID(C6, 4, 3), CountyList!B:B, 0))</f>
        <v>Adams</v>
      </c>
      <c r="E6" t="s">
        <v>7614</v>
      </c>
      <c r="F6" t="s">
        <v>311</v>
      </c>
      <c r="G6" t="s">
        <v>287</v>
      </c>
      <c r="H6" t="s">
        <v>4895</v>
      </c>
      <c r="I6" t="s">
        <v>7615</v>
      </c>
      <c r="J6">
        <v>44</v>
      </c>
      <c r="K6">
        <v>44</v>
      </c>
      <c r="L6">
        <v>30</v>
      </c>
      <c r="M6">
        <v>40</v>
      </c>
      <c r="N6">
        <v>27</v>
      </c>
      <c r="O6">
        <v>43</v>
      </c>
      <c r="P6">
        <v>54</v>
      </c>
      <c r="Q6">
        <v>48</v>
      </c>
      <c r="R6">
        <v>33</v>
      </c>
      <c r="S6">
        <v>40</v>
      </c>
      <c r="T6" t="s">
        <v>7603</v>
      </c>
      <c r="U6" t="s">
        <v>7603</v>
      </c>
      <c r="V6" t="s">
        <v>7603</v>
      </c>
      <c r="W6" t="s">
        <v>7603</v>
      </c>
      <c r="X6" t="s">
        <v>7603</v>
      </c>
      <c r="Y6" t="s">
        <v>7603</v>
      </c>
      <c r="Z6">
        <v>216</v>
      </c>
      <c r="AA6">
        <v>187</v>
      </c>
      <c r="AB6" t="s">
        <v>290</v>
      </c>
      <c r="AC6" t="s">
        <v>7603</v>
      </c>
      <c r="AD6" t="s">
        <v>290</v>
      </c>
      <c r="AE6" t="s">
        <v>7603</v>
      </c>
      <c r="AF6" t="s">
        <v>7603</v>
      </c>
      <c r="AG6">
        <v>377</v>
      </c>
      <c r="AH6">
        <v>15</v>
      </c>
      <c r="AI6">
        <v>403</v>
      </c>
      <c r="AJ6" t="s">
        <v>7603</v>
      </c>
      <c r="AK6">
        <v>403</v>
      </c>
    </row>
    <row r="7" spans="1:37">
      <c r="A7">
        <v>2013</v>
      </c>
      <c r="B7" t="s">
        <v>313</v>
      </c>
      <c r="C7" t="s">
        <v>7616</v>
      </c>
      <c r="D7" t="str">
        <f>INDEX(CountyList!A:A, MATCH(MID(C7, 4, 3), CountyList!B:B, 0))</f>
        <v>Adams</v>
      </c>
      <c r="E7" t="s">
        <v>4897</v>
      </c>
      <c r="F7" t="s">
        <v>317</v>
      </c>
      <c r="G7" t="s">
        <v>287</v>
      </c>
      <c r="H7" t="s">
        <v>4898</v>
      </c>
      <c r="I7" t="s">
        <v>7617</v>
      </c>
      <c r="J7" t="s">
        <v>7603</v>
      </c>
      <c r="K7" t="s">
        <v>7603</v>
      </c>
      <c r="L7" t="s">
        <v>7603</v>
      </c>
      <c r="M7" t="s">
        <v>7603</v>
      </c>
      <c r="N7" t="s">
        <v>7603</v>
      </c>
      <c r="O7" t="s">
        <v>7603</v>
      </c>
      <c r="P7" t="s">
        <v>7603</v>
      </c>
      <c r="Q7" t="s">
        <v>7603</v>
      </c>
      <c r="R7" t="s">
        <v>7603</v>
      </c>
      <c r="S7" t="s">
        <v>7603</v>
      </c>
      <c r="T7">
        <v>116</v>
      </c>
      <c r="U7">
        <v>81</v>
      </c>
      <c r="V7">
        <v>103</v>
      </c>
      <c r="W7">
        <v>82</v>
      </c>
      <c r="X7" t="s">
        <v>7603</v>
      </c>
      <c r="Y7" t="s">
        <v>7603</v>
      </c>
      <c r="Z7">
        <v>179</v>
      </c>
      <c r="AA7">
        <v>212</v>
      </c>
      <c r="AB7" t="s">
        <v>290</v>
      </c>
      <c r="AC7" t="s">
        <v>7603</v>
      </c>
      <c r="AD7" t="s">
        <v>290</v>
      </c>
      <c r="AE7" t="s">
        <v>290</v>
      </c>
      <c r="AF7" t="s">
        <v>7603</v>
      </c>
      <c r="AG7">
        <v>297</v>
      </c>
      <c r="AH7">
        <v>83</v>
      </c>
      <c r="AI7" t="s">
        <v>7603</v>
      </c>
      <c r="AJ7">
        <v>391</v>
      </c>
      <c r="AK7">
        <v>391</v>
      </c>
    </row>
    <row r="8" spans="1:37">
      <c r="A8">
        <v>2013</v>
      </c>
      <c r="B8" t="s">
        <v>7618</v>
      </c>
      <c r="C8" t="s">
        <v>7619</v>
      </c>
      <c r="D8" t="str">
        <f>INDEX(CountyList!A:A, MATCH(MID(C8, 4, 3), CountyList!B:B, 0))</f>
        <v>Adams</v>
      </c>
      <c r="E8" t="s">
        <v>7620</v>
      </c>
      <c r="F8" t="s">
        <v>7621</v>
      </c>
      <c r="G8" t="s">
        <v>287</v>
      </c>
      <c r="H8" t="s">
        <v>7622</v>
      </c>
      <c r="I8" t="s">
        <v>7623</v>
      </c>
      <c r="J8" t="s">
        <v>7603</v>
      </c>
      <c r="K8" t="s">
        <v>7603</v>
      </c>
      <c r="L8" t="s">
        <v>7603</v>
      </c>
      <c r="M8" t="s">
        <v>7603</v>
      </c>
      <c r="N8" t="s">
        <v>7603</v>
      </c>
      <c r="O8" t="s">
        <v>7603</v>
      </c>
      <c r="P8" t="s">
        <v>7603</v>
      </c>
      <c r="Q8" t="s">
        <v>7603</v>
      </c>
      <c r="R8" t="s">
        <v>7603</v>
      </c>
      <c r="S8" t="s">
        <v>7603</v>
      </c>
      <c r="T8" t="s">
        <v>7603</v>
      </c>
      <c r="U8" t="s">
        <v>7603</v>
      </c>
      <c r="V8" t="s">
        <v>7603</v>
      </c>
      <c r="W8" t="s">
        <v>7603</v>
      </c>
      <c r="X8" t="s">
        <v>7603</v>
      </c>
      <c r="Y8" t="s">
        <v>7603</v>
      </c>
      <c r="Z8" t="s">
        <v>7603</v>
      </c>
      <c r="AA8" t="s">
        <v>7603</v>
      </c>
      <c r="AB8" t="s">
        <v>7603</v>
      </c>
      <c r="AC8" t="s">
        <v>7603</v>
      </c>
      <c r="AD8" t="s">
        <v>7603</v>
      </c>
      <c r="AE8" t="s">
        <v>7603</v>
      </c>
      <c r="AF8" t="s">
        <v>7603</v>
      </c>
      <c r="AG8" t="s">
        <v>7603</v>
      </c>
      <c r="AH8" t="s">
        <v>7603</v>
      </c>
      <c r="AI8" t="s">
        <v>7603</v>
      </c>
      <c r="AJ8" t="s">
        <v>7603</v>
      </c>
      <c r="AK8" t="s">
        <v>7603</v>
      </c>
    </row>
    <row r="9" spans="1:37">
      <c r="A9">
        <v>2013</v>
      </c>
      <c r="B9" t="s">
        <v>7624</v>
      </c>
      <c r="C9" t="s">
        <v>7625</v>
      </c>
      <c r="D9" t="str">
        <f>INDEX(CountyList!A:A, MATCH(MID(C9, 4, 3), CountyList!B:B, 0))</f>
        <v>Adams</v>
      </c>
      <c r="E9" t="s">
        <v>7626</v>
      </c>
      <c r="F9" t="s">
        <v>7627</v>
      </c>
      <c r="G9" t="s">
        <v>287</v>
      </c>
      <c r="H9" t="s">
        <v>7628</v>
      </c>
      <c r="I9" t="s">
        <v>7629</v>
      </c>
      <c r="J9" t="s">
        <v>7603</v>
      </c>
      <c r="K9" t="s">
        <v>7603</v>
      </c>
      <c r="L9" t="s">
        <v>7603</v>
      </c>
      <c r="M9" t="s">
        <v>7603</v>
      </c>
      <c r="N9" t="s">
        <v>290</v>
      </c>
      <c r="O9" t="s">
        <v>7603</v>
      </c>
      <c r="P9" t="s">
        <v>290</v>
      </c>
      <c r="Q9" t="s">
        <v>290</v>
      </c>
      <c r="R9" t="s">
        <v>290</v>
      </c>
      <c r="S9" t="s">
        <v>290</v>
      </c>
      <c r="T9" t="s">
        <v>7603</v>
      </c>
      <c r="U9" t="s">
        <v>7603</v>
      </c>
      <c r="V9" t="s">
        <v>7603</v>
      </c>
      <c r="W9" t="s">
        <v>7603</v>
      </c>
      <c r="X9" t="s">
        <v>7603</v>
      </c>
      <c r="Y9" t="s">
        <v>7603</v>
      </c>
      <c r="Z9" t="s">
        <v>290</v>
      </c>
      <c r="AA9" t="s">
        <v>290</v>
      </c>
      <c r="AB9" t="s">
        <v>7603</v>
      </c>
      <c r="AC9" t="s">
        <v>7603</v>
      </c>
      <c r="AD9" t="s">
        <v>7603</v>
      </c>
      <c r="AE9" t="s">
        <v>7603</v>
      </c>
      <c r="AF9" t="s">
        <v>7603</v>
      </c>
      <c r="AG9">
        <v>11</v>
      </c>
      <c r="AH9" t="s">
        <v>290</v>
      </c>
      <c r="AI9">
        <v>12</v>
      </c>
      <c r="AJ9" t="s">
        <v>7603</v>
      </c>
      <c r="AK9">
        <v>12</v>
      </c>
    </row>
    <row r="10" spans="1:37">
      <c r="A10">
        <v>2013</v>
      </c>
      <c r="B10" t="s">
        <v>3246</v>
      </c>
      <c r="C10" t="s">
        <v>7630</v>
      </c>
      <c r="D10" t="e">
        <f>INDEX(CountyList!A:A, MATCH(MID(C10, 4, 3), CountyList!B:B, 0))</f>
        <v>#N/A</v>
      </c>
      <c r="E10" t="s">
        <v>6751</v>
      </c>
      <c r="F10" t="s">
        <v>7631</v>
      </c>
      <c r="G10" t="s">
        <v>3249</v>
      </c>
      <c r="H10">
        <v>62970</v>
      </c>
      <c r="I10" t="s">
        <v>7632</v>
      </c>
      <c r="J10" t="s">
        <v>290</v>
      </c>
      <c r="K10" t="s">
        <v>290</v>
      </c>
      <c r="L10" t="s">
        <v>7603</v>
      </c>
      <c r="M10" t="s">
        <v>290</v>
      </c>
      <c r="N10" t="s">
        <v>290</v>
      </c>
      <c r="O10" t="s">
        <v>290</v>
      </c>
      <c r="P10" t="s">
        <v>290</v>
      </c>
      <c r="Q10" t="s">
        <v>290</v>
      </c>
      <c r="R10" t="s">
        <v>290</v>
      </c>
      <c r="S10" t="s">
        <v>290</v>
      </c>
      <c r="T10" t="s">
        <v>290</v>
      </c>
      <c r="U10" t="s">
        <v>7603</v>
      </c>
      <c r="V10" t="s">
        <v>290</v>
      </c>
      <c r="W10" t="s">
        <v>290</v>
      </c>
      <c r="X10" t="s">
        <v>7603</v>
      </c>
      <c r="Y10" t="s">
        <v>7603</v>
      </c>
      <c r="Z10">
        <v>18</v>
      </c>
      <c r="AA10">
        <v>12</v>
      </c>
      <c r="AB10" t="s">
        <v>7603</v>
      </c>
      <c r="AC10" t="s">
        <v>7603</v>
      </c>
      <c r="AD10" t="s">
        <v>7603</v>
      </c>
      <c r="AE10" t="s">
        <v>290</v>
      </c>
      <c r="AF10" t="s">
        <v>290</v>
      </c>
      <c r="AG10">
        <v>24</v>
      </c>
      <c r="AH10" t="s">
        <v>290</v>
      </c>
      <c r="AI10">
        <v>23</v>
      </c>
      <c r="AJ10" t="s">
        <v>290</v>
      </c>
      <c r="AK10">
        <v>30</v>
      </c>
    </row>
    <row r="11" spans="1:37">
      <c r="A11">
        <v>2013</v>
      </c>
      <c r="B11" t="s">
        <v>394</v>
      </c>
      <c r="C11" t="s">
        <v>7633</v>
      </c>
      <c r="D11" t="str">
        <f>INDEX(CountyList!A:A, MATCH(MID(C11, 4, 3), CountyList!B:B, 0))</f>
        <v>Effingham</v>
      </c>
      <c r="E11" t="s">
        <v>7634</v>
      </c>
      <c r="F11" t="s">
        <v>397</v>
      </c>
      <c r="G11" t="s">
        <v>398</v>
      </c>
      <c r="H11" t="s">
        <v>4929</v>
      </c>
      <c r="I11" t="s">
        <v>7635</v>
      </c>
      <c r="J11" t="s">
        <v>7603</v>
      </c>
      <c r="K11">
        <v>20</v>
      </c>
      <c r="L11">
        <v>18</v>
      </c>
      <c r="M11">
        <v>12</v>
      </c>
      <c r="N11">
        <v>14</v>
      </c>
      <c r="O11">
        <v>14</v>
      </c>
      <c r="P11" t="s">
        <v>290</v>
      </c>
      <c r="Q11">
        <v>13</v>
      </c>
      <c r="R11">
        <v>15</v>
      </c>
      <c r="S11">
        <v>15</v>
      </c>
      <c r="T11" t="s">
        <v>7603</v>
      </c>
      <c r="U11" t="s">
        <v>7603</v>
      </c>
      <c r="V11" t="s">
        <v>7603</v>
      </c>
      <c r="W11" t="s">
        <v>7603</v>
      </c>
      <c r="X11" t="s">
        <v>7603</v>
      </c>
      <c r="Y11" t="s">
        <v>7603</v>
      </c>
      <c r="Z11">
        <v>59</v>
      </c>
      <c r="AA11">
        <v>69</v>
      </c>
      <c r="AB11" t="s">
        <v>290</v>
      </c>
      <c r="AC11" t="s">
        <v>290</v>
      </c>
      <c r="AD11" t="s">
        <v>290</v>
      </c>
      <c r="AE11" t="s">
        <v>7603</v>
      </c>
      <c r="AF11" t="s">
        <v>7603</v>
      </c>
      <c r="AG11">
        <v>123</v>
      </c>
      <c r="AH11" t="s">
        <v>7603</v>
      </c>
      <c r="AI11">
        <v>128</v>
      </c>
      <c r="AJ11" t="s">
        <v>7603</v>
      </c>
      <c r="AK11">
        <v>128</v>
      </c>
    </row>
    <row r="12" spans="1:37">
      <c r="A12">
        <v>2013</v>
      </c>
      <c r="B12" t="s">
        <v>401</v>
      </c>
      <c r="C12" t="s">
        <v>7636</v>
      </c>
      <c r="D12" t="str">
        <f>INDEX(CountyList!A:A, MATCH(MID(C12, 4, 3), CountyList!B:B, 0))</f>
        <v>Effingham</v>
      </c>
      <c r="E12" t="s">
        <v>7637</v>
      </c>
      <c r="F12" t="s">
        <v>404</v>
      </c>
      <c r="G12" t="s">
        <v>141</v>
      </c>
      <c r="H12" t="s">
        <v>4932</v>
      </c>
      <c r="I12" t="s">
        <v>7638</v>
      </c>
      <c r="J12">
        <v>35</v>
      </c>
      <c r="K12">
        <v>20</v>
      </c>
      <c r="L12" t="s">
        <v>290</v>
      </c>
      <c r="M12">
        <v>15</v>
      </c>
      <c r="N12">
        <v>20</v>
      </c>
      <c r="O12">
        <v>14</v>
      </c>
      <c r="P12">
        <v>12</v>
      </c>
      <c r="Q12" t="s">
        <v>290</v>
      </c>
      <c r="R12">
        <v>17</v>
      </c>
      <c r="S12">
        <v>15</v>
      </c>
      <c r="T12" t="s">
        <v>7603</v>
      </c>
      <c r="U12" t="s">
        <v>7603</v>
      </c>
      <c r="V12" t="s">
        <v>7603</v>
      </c>
      <c r="W12" t="s">
        <v>7603</v>
      </c>
      <c r="X12" t="s">
        <v>7603</v>
      </c>
      <c r="Y12" t="s">
        <v>7603</v>
      </c>
      <c r="Z12">
        <v>74</v>
      </c>
      <c r="AA12">
        <v>91</v>
      </c>
      <c r="AB12" t="s">
        <v>290</v>
      </c>
      <c r="AC12" t="s">
        <v>7603</v>
      </c>
      <c r="AD12" t="s">
        <v>290</v>
      </c>
      <c r="AE12" t="s">
        <v>7603</v>
      </c>
      <c r="AF12" t="s">
        <v>7603</v>
      </c>
      <c r="AG12">
        <v>161</v>
      </c>
      <c r="AH12" t="s">
        <v>290</v>
      </c>
      <c r="AI12">
        <v>165</v>
      </c>
      <c r="AJ12" t="s">
        <v>7603</v>
      </c>
      <c r="AK12">
        <v>165</v>
      </c>
    </row>
    <row r="13" spans="1:37">
      <c r="A13">
        <v>2013</v>
      </c>
      <c r="B13" t="s">
        <v>407</v>
      </c>
      <c r="C13" t="s">
        <v>7639</v>
      </c>
      <c r="D13" t="str">
        <f>INDEX(CountyList!A:A, MATCH(MID(C13, 4, 3), CountyList!B:B, 0))</f>
        <v>Effingham</v>
      </c>
      <c r="E13" t="s">
        <v>4934</v>
      </c>
      <c r="F13" t="s">
        <v>410</v>
      </c>
      <c r="G13" t="s">
        <v>141</v>
      </c>
      <c r="H13" t="s">
        <v>4935</v>
      </c>
      <c r="I13" t="s">
        <v>7640</v>
      </c>
      <c r="J13" t="s">
        <v>7603</v>
      </c>
      <c r="K13" t="s">
        <v>7603</v>
      </c>
      <c r="L13" t="s">
        <v>7603</v>
      </c>
      <c r="M13" t="s">
        <v>7603</v>
      </c>
      <c r="N13" t="s">
        <v>7603</v>
      </c>
      <c r="O13" t="s">
        <v>7603</v>
      </c>
      <c r="P13" t="s">
        <v>7603</v>
      </c>
      <c r="Q13" t="s">
        <v>7603</v>
      </c>
      <c r="R13" t="s">
        <v>7603</v>
      </c>
      <c r="S13" t="s">
        <v>7603</v>
      </c>
      <c r="T13">
        <v>38</v>
      </c>
      <c r="U13">
        <v>43</v>
      </c>
      <c r="V13">
        <v>35</v>
      </c>
      <c r="W13">
        <v>47</v>
      </c>
      <c r="X13" t="s">
        <v>7603</v>
      </c>
      <c r="Y13" t="s">
        <v>7603</v>
      </c>
      <c r="Z13">
        <v>86</v>
      </c>
      <c r="AA13">
        <v>78</v>
      </c>
      <c r="AB13" t="s">
        <v>7603</v>
      </c>
      <c r="AC13" t="s">
        <v>7603</v>
      </c>
      <c r="AD13" t="s">
        <v>290</v>
      </c>
      <c r="AE13" t="s">
        <v>290</v>
      </c>
      <c r="AF13" t="s">
        <v>7603</v>
      </c>
      <c r="AG13">
        <v>162</v>
      </c>
      <c r="AH13" t="s">
        <v>7603</v>
      </c>
      <c r="AI13" t="s">
        <v>7603</v>
      </c>
      <c r="AJ13">
        <v>164</v>
      </c>
      <c r="AK13">
        <v>164</v>
      </c>
    </row>
    <row r="14" spans="1:37">
      <c r="A14">
        <v>2013</v>
      </c>
      <c r="B14" t="s">
        <v>412</v>
      </c>
      <c r="C14" t="s">
        <v>7641</v>
      </c>
      <c r="D14" t="str">
        <f>INDEX(CountyList!A:A, MATCH(MID(C14, 4, 3), CountyList!B:B, 0))</f>
        <v>Effingham</v>
      </c>
      <c r="E14" t="s">
        <v>7642</v>
      </c>
      <c r="F14" t="s">
        <v>415</v>
      </c>
      <c r="G14" t="s">
        <v>141</v>
      </c>
      <c r="H14" t="s">
        <v>4938</v>
      </c>
      <c r="I14" t="s">
        <v>7643</v>
      </c>
      <c r="J14">
        <v>50</v>
      </c>
      <c r="K14">
        <v>28</v>
      </c>
      <c r="L14">
        <v>28</v>
      </c>
      <c r="M14">
        <v>33</v>
      </c>
      <c r="N14">
        <v>29</v>
      </c>
      <c r="O14">
        <v>33</v>
      </c>
      <c r="P14">
        <v>39</v>
      </c>
      <c r="Q14">
        <v>41</v>
      </c>
      <c r="R14">
        <v>39</v>
      </c>
      <c r="S14">
        <v>35</v>
      </c>
      <c r="T14" t="s">
        <v>7603</v>
      </c>
      <c r="U14" t="s">
        <v>7603</v>
      </c>
      <c r="V14" t="s">
        <v>7603</v>
      </c>
      <c r="W14" t="s">
        <v>7603</v>
      </c>
      <c r="X14" t="s">
        <v>7603</v>
      </c>
      <c r="Y14" t="s">
        <v>7603</v>
      </c>
      <c r="Z14">
        <v>189</v>
      </c>
      <c r="AA14">
        <v>166</v>
      </c>
      <c r="AB14" t="s">
        <v>290</v>
      </c>
      <c r="AC14" t="s">
        <v>7603</v>
      </c>
      <c r="AD14" t="s">
        <v>290</v>
      </c>
      <c r="AE14" t="s">
        <v>290</v>
      </c>
      <c r="AF14" t="s">
        <v>7603</v>
      </c>
      <c r="AG14">
        <v>340</v>
      </c>
      <c r="AH14" t="s">
        <v>290</v>
      </c>
      <c r="AI14">
        <v>355</v>
      </c>
      <c r="AJ14" t="s">
        <v>7603</v>
      </c>
      <c r="AK14">
        <v>355</v>
      </c>
    </row>
    <row r="15" spans="1:37">
      <c r="A15">
        <v>2013</v>
      </c>
      <c r="B15" t="s">
        <v>417</v>
      </c>
      <c r="C15" t="s">
        <v>7644</v>
      </c>
      <c r="D15" t="str">
        <f>INDEX(CountyList!A:A, MATCH(MID(C15, 4, 3), CountyList!B:B, 0))</f>
        <v>Fayette</v>
      </c>
      <c r="E15" t="s">
        <v>7645</v>
      </c>
      <c r="F15" t="s">
        <v>4437</v>
      </c>
      <c r="G15" t="s">
        <v>422</v>
      </c>
      <c r="H15" t="s">
        <v>7646</v>
      </c>
      <c r="I15" t="s">
        <v>7647</v>
      </c>
      <c r="J15">
        <v>15</v>
      </c>
      <c r="K15">
        <v>10</v>
      </c>
      <c r="L15" t="s">
        <v>290</v>
      </c>
      <c r="M15" t="s">
        <v>290</v>
      </c>
      <c r="N15">
        <v>10</v>
      </c>
      <c r="O15" t="s">
        <v>290</v>
      </c>
      <c r="P15" t="s">
        <v>290</v>
      </c>
      <c r="Q15" t="s">
        <v>290</v>
      </c>
      <c r="R15" t="s">
        <v>290</v>
      </c>
      <c r="S15" t="s">
        <v>290</v>
      </c>
      <c r="T15" t="s">
        <v>7603</v>
      </c>
      <c r="U15" t="s">
        <v>7603</v>
      </c>
      <c r="V15" t="s">
        <v>7603</v>
      </c>
      <c r="W15" t="s">
        <v>7603</v>
      </c>
      <c r="X15" t="s">
        <v>7603</v>
      </c>
      <c r="Y15" t="s">
        <v>7603</v>
      </c>
      <c r="Z15">
        <v>31</v>
      </c>
      <c r="AA15">
        <v>32</v>
      </c>
      <c r="AB15" t="s">
        <v>7603</v>
      </c>
      <c r="AC15" t="s">
        <v>7603</v>
      </c>
      <c r="AD15" t="s">
        <v>7603</v>
      </c>
      <c r="AE15" t="s">
        <v>7603</v>
      </c>
      <c r="AF15" t="s">
        <v>7603</v>
      </c>
      <c r="AG15">
        <v>63</v>
      </c>
      <c r="AH15" t="s">
        <v>7603</v>
      </c>
      <c r="AI15">
        <v>63</v>
      </c>
      <c r="AJ15" t="s">
        <v>7603</v>
      </c>
      <c r="AK15">
        <v>63</v>
      </c>
    </row>
    <row r="16" spans="1:37">
      <c r="A16">
        <v>2013</v>
      </c>
      <c r="B16" t="s">
        <v>425</v>
      </c>
      <c r="C16" t="s">
        <v>7648</v>
      </c>
      <c r="D16" t="str">
        <f>INDEX(CountyList!A:A, MATCH(MID(C16, 4, 3), CountyList!B:B, 0))</f>
        <v>Fayette</v>
      </c>
      <c r="E16" t="s">
        <v>7649</v>
      </c>
      <c r="F16" t="s">
        <v>428</v>
      </c>
      <c r="G16" t="s">
        <v>429</v>
      </c>
      <c r="H16" t="s">
        <v>7650</v>
      </c>
      <c r="I16" t="s">
        <v>7651</v>
      </c>
      <c r="J16" t="s">
        <v>7603</v>
      </c>
      <c r="K16" t="s">
        <v>290</v>
      </c>
      <c r="L16" t="s">
        <v>290</v>
      </c>
      <c r="M16" t="s">
        <v>290</v>
      </c>
      <c r="N16" t="s">
        <v>290</v>
      </c>
      <c r="O16" t="s">
        <v>290</v>
      </c>
      <c r="P16" t="s">
        <v>290</v>
      </c>
      <c r="Q16" t="s">
        <v>290</v>
      </c>
      <c r="R16" t="s">
        <v>290</v>
      </c>
      <c r="S16" t="s">
        <v>290</v>
      </c>
      <c r="T16" t="s">
        <v>7603</v>
      </c>
      <c r="U16" t="s">
        <v>7603</v>
      </c>
      <c r="V16" t="s">
        <v>7603</v>
      </c>
      <c r="W16" t="s">
        <v>7603</v>
      </c>
      <c r="X16" t="s">
        <v>7603</v>
      </c>
      <c r="Y16" t="s">
        <v>7603</v>
      </c>
      <c r="Z16">
        <v>22</v>
      </c>
      <c r="AA16">
        <v>16</v>
      </c>
      <c r="AB16" t="s">
        <v>7603</v>
      </c>
      <c r="AC16" t="s">
        <v>7603</v>
      </c>
      <c r="AD16" t="s">
        <v>290</v>
      </c>
      <c r="AE16" t="s">
        <v>7603</v>
      </c>
      <c r="AF16" t="s">
        <v>7603</v>
      </c>
      <c r="AG16">
        <v>31</v>
      </c>
      <c r="AH16" t="s">
        <v>290</v>
      </c>
      <c r="AI16">
        <v>38</v>
      </c>
      <c r="AJ16" t="s">
        <v>7603</v>
      </c>
      <c r="AK16">
        <v>38</v>
      </c>
    </row>
    <row r="17" spans="1:37">
      <c r="A17">
        <v>2013</v>
      </c>
      <c r="B17" t="s">
        <v>446</v>
      </c>
      <c r="C17" t="s">
        <v>7652</v>
      </c>
      <c r="D17" t="str">
        <f>INDEX(CountyList!A:A, MATCH(MID(C17, 4, 3), CountyList!B:B, 0))</f>
        <v>Boone</v>
      </c>
      <c r="E17" t="s">
        <v>7653</v>
      </c>
      <c r="F17" t="s">
        <v>7654</v>
      </c>
      <c r="G17" t="s">
        <v>450</v>
      </c>
      <c r="H17" t="s">
        <v>4953</v>
      </c>
      <c r="I17" t="s">
        <v>7655</v>
      </c>
      <c r="J17">
        <v>46</v>
      </c>
      <c r="K17">
        <v>29</v>
      </c>
      <c r="L17">
        <v>22</v>
      </c>
      <c r="M17">
        <v>25</v>
      </c>
      <c r="N17">
        <v>27</v>
      </c>
      <c r="O17">
        <v>32</v>
      </c>
      <c r="P17">
        <v>33</v>
      </c>
      <c r="Q17">
        <v>18</v>
      </c>
      <c r="R17">
        <v>25</v>
      </c>
      <c r="S17">
        <v>22</v>
      </c>
      <c r="T17" t="s">
        <v>7603</v>
      </c>
      <c r="U17" t="s">
        <v>7603</v>
      </c>
      <c r="V17" t="s">
        <v>7603</v>
      </c>
      <c r="W17" t="s">
        <v>7603</v>
      </c>
      <c r="X17" t="s">
        <v>7603</v>
      </c>
      <c r="Y17" t="s">
        <v>7603</v>
      </c>
      <c r="Z17">
        <v>157</v>
      </c>
      <c r="AA17">
        <v>122</v>
      </c>
      <c r="AB17" t="s">
        <v>290</v>
      </c>
      <c r="AC17" t="s">
        <v>290</v>
      </c>
      <c r="AD17" t="s">
        <v>290</v>
      </c>
      <c r="AE17" t="s">
        <v>290</v>
      </c>
      <c r="AF17" t="s">
        <v>7603</v>
      </c>
      <c r="AG17">
        <v>244</v>
      </c>
      <c r="AH17">
        <v>28</v>
      </c>
      <c r="AI17">
        <v>279</v>
      </c>
      <c r="AJ17" t="s">
        <v>7603</v>
      </c>
      <c r="AK17">
        <v>279</v>
      </c>
    </row>
    <row r="18" spans="1:37">
      <c r="A18">
        <v>2013</v>
      </c>
      <c r="B18" t="s">
        <v>915</v>
      </c>
      <c r="C18" t="s">
        <v>7656</v>
      </c>
      <c r="D18" t="str">
        <f>INDEX(CountyList!A:A, MATCH(MID(C18, 4, 3), CountyList!B:B, 0))</f>
        <v>Boone</v>
      </c>
      <c r="E18" t="s">
        <v>7657</v>
      </c>
      <c r="F18" t="s">
        <v>7658</v>
      </c>
      <c r="G18" t="s">
        <v>450</v>
      </c>
      <c r="H18" t="s">
        <v>7659</v>
      </c>
      <c r="I18" t="s">
        <v>7660</v>
      </c>
      <c r="J18">
        <v>22</v>
      </c>
      <c r="K18">
        <v>14</v>
      </c>
      <c r="L18">
        <v>13</v>
      </c>
      <c r="M18">
        <v>15</v>
      </c>
      <c r="N18">
        <v>18</v>
      </c>
      <c r="O18">
        <v>22</v>
      </c>
      <c r="P18">
        <v>13</v>
      </c>
      <c r="Q18" t="s">
        <v>290</v>
      </c>
      <c r="R18">
        <v>15</v>
      </c>
      <c r="S18" t="s">
        <v>290</v>
      </c>
      <c r="T18" t="s">
        <v>7603</v>
      </c>
      <c r="U18" t="s">
        <v>7603</v>
      </c>
      <c r="V18" t="s">
        <v>7603</v>
      </c>
      <c r="W18" t="s">
        <v>7603</v>
      </c>
      <c r="X18" t="s">
        <v>7603</v>
      </c>
      <c r="Y18" t="s">
        <v>7603</v>
      </c>
      <c r="Z18">
        <v>73</v>
      </c>
      <c r="AA18">
        <v>75</v>
      </c>
      <c r="AB18">
        <v>19</v>
      </c>
      <c r="AC18" t="s">
        <v>7603</v>
      </c>
      <c r="AD18" t="s">
        <v>290</v>
      </c>
      <c r="AE18" t="s">
        <v>290</v>
      </c>
      <c r="AF18" t="s">
        <v>7603</v>
      </c>
      <c r="AG18">
        <v>105</v>
      </c>
      <c r="AH18">
        <v>17</v>
      </c>
      <c r="AI18">
        <v>148</v>
      </c>
      <c r="AJ18" t="s">
        <v>7603</v>
      </c>
      <c r="AK18">
        <v>148</v>
      </c>
    </row>
    <row r="19" spans="1:37">
      <c r="A19">
        <v>2013</v>
      </c>
      <c r="B19" t="s">
        <v>453</v>
      </c>
      <c r="C19" t="s">
        <v>7661</v>
      </c>
      <c r="D19" t="str">
        <f>INDEX(CountyList!A:A, MATCH(MID(C19, 4, 3), CountyList!B:B, 0))</f>
        <v>Winnebago</v>
      </c>
      <c r="E19" t="s">
        <v>7662</v>
      </c>
      <c r="F19" t="s">
        <v>455</v>
      </c>
      <c r="G19" t="s">
        <v>456</v>
      </c>
      <c r="H19" t="s">
        <v>4960</v>
      </c>
      <c r="I19" t="s">
        <v>7663</v>
      </c>
      <c r="J19" t="s">
        <v>7603</v>
      </c>
      <c r="K19" t="s">
        <v>7603</v>
      </c>
      <c r="L19" t="s">
        <v>7603</v>
      </c>
      <c r="M19" t="s">
        <v>7603</v>
      </c>
      <c r="N19" t="s">
        <v>7603</v>
      </c>
      <c r="O19" t="s">
        <v>7603</v>
      </c>
      <c r="P19" t="s">
        <v>7603</v>
      </c>
      <c r="Q19" t="s">
        <v>7603</v>
      </c>
      <c r="R19" t="s">
        <v>7603</v>
      </c>
      <c r="S19" t="s">
        <v>7603</v>
      </c>
      <c r="T19">
        <v>256</v>
      </c>
      <c r="U19">
        <v>265</v>
      </c>
      <c r="V19">
        <v>253</v>
      </c>
      <c r="W19">
        <v>249</v>
      </c>
      <c r="X19" t="s">
        <v>7603</v>
      </c>
      <c r="Y19" t="s">
        <v>7603</v>
      </c>
      <c r="Z19">
        <v>527</v>
      </c>
      <c r="AA19">
        <v>528</v>
      </c>
      <c r="AB19">
        <v>139</v>
      </c>
      <c r="AC19" t="s">
        <v>290</v>
      </c>
      <c r="AD19">
        <v>32</v>
      </c>
      <c r="AE19">
        <v>28</v>
      </c>
      <c r="AF19" t="s">
        <v>7603</v>
      </c>
      <c r="AG19">
        <v>855</v>
      </c>
      <c r="AH19" t="s">
        <v>7603</v>
      </c>
      <c r="AI19" t="s">
        <v>7603</v>
      </c>
      <c r="AJ19" s="1">
        <v>1055</v>
      </c>
      <c r="AK19" s="1">
        <v>1055</v>
      </c>
    </row>
    <row r="20" spans="1:37">
      <c r="A20">
        <v>2013</v>
      </c>
      <c r="B20" t="s">
        <v>459</v>
      </c>
      <c r="C20" t="s">
        <v>7664</v>
      </c>
      <c r="D20" t="str">
        <f>INDEX(CountyList!A:A, MATCH(MID(C20, 4, 3), CountyList!B:B, 0))</f>
        <v>Winnebago</v>
      </c>
      <c r="E20" t="s">
        <v>7665</v>
      </c>
      <c r="F20" t="s">
        <v>462</v>
      </c>
      <c r="G20" t="s">
        <v>456</v>
      </c>
      <c r="H20" t="s">
        <v>4963</v>
      </c>
      <c r="I20" t="s">
        <v>7666</v>
      </c>
      <c r="J20">
        <v>38</v>
      </c>
      <c r="K20">
        <v>40</v>
      </c>
      <c r="L20">
        <v>47</v>
      </c>
      <c r="M20">
        <v>45</v>
      </c>
      <c r="N20">
        <v>54</v>
      </c>
      <c r="O20">
        <v>38</v>
      </c>
      <c r="P20">
        <v>47</v>
      </c>
      <c r="Q20">
        <v>50</v>
      </c>
      <c r="R20">
        <v>51</v>
      </c>
      <c r="S20">
        <v>51</v>
      </c>
      <c r="T20" t="s">
        <v>7603</v>
      </c>
      <c r="U20" t="s">
        <v>7603</v>
      </c>
      <c r="V20" t="s">
        <v>7603</v>
      </c>
      <c r="W20" t="s">
        <v>7603</v>
      </c>
      <c r="X20" t="s">
        <v>7603</v>
      </c>
      <c r="Y20" t="s">
        <v>7603</v>
      </c>
      <c r="Z20">
        <v>239</v>
      </c>
      <c r="AA20">
        <v>222</v>
      </c>
      <c r="AB20">
        <v>25</v>
      </c>
      <c r="AC20" t="s">
        <v>7603</v>
      </c>
      <c r="AD20">
        <v>16</v>
      </c>
      <c r="AE20" t="s">
        <v>290</v>
      </c>
      <c r="AF20" t="s">
        <v>290</v>
      </c>
      <c r="AG20">
        <v>402</v>
      </c>
      <c r="AH20">
        <v>13</v>
      </c>
      <c r="AI20">
        <v>461</v>
      </c>
      <c r="AJ20" t="s">
        <v>7603</v>
      </c>
      <c r="AK20">
        <v>461</v>
      </c>
    </row>
    <row r="21" spans="1:37">
      <c r="A21">
        <v>2013</v>
      </c>
      <c r="B21" t="s">
        <v>7667</v>
      </c>
      <c r="C21" t="s">
        <v>7668</v>
      </c>
      <c r="D21" t="str">
        <f>INDEX(CountyList!A:A, MATCH(MID(C21, 4, 3), CountyList!B:B, 0))</f>
        <v>Winnebago</v>
      </c>
      <c r="E21" t="s">
        <v>5593</v>
      </c>
      <c r="F21" t="s">
        <v>7669</v>
      </c>
      <c r="G21" t="s">
        <v>456</v>
      </c>
      <c r="H21" t="s">
        <v>7670</v>
      </c>
      <c r="I21" t="s">
        <v>7671</v>
      </c>
      <c r="J21">
        <v>25</v>
      </c>
      <c r="K21">
        <v>15</v>
      </c>
      <c r="L21">
        <v>14</v>
      </c>
      <c r="M21">
        <v>15</v>
      </c>
      <c r="N21">
        <v>22</v>
      </c>
      <c r="O21">
        <v>21</v>
      </c>
      <c r="P21">
        <v>14</v>
      </c>
      <c r="Q21">
        <v>38</v>
      </c>
      <c r="R21">
        <v>39</v>
      </c>
      <c r="S21">
        <v>25</v>
      </c>
      <c r="T21" t="s">
        <v>7603</v>
      </c>
      <c r="U21" t="s">
        <v>7603</v>
      </c>
      <c r="V21" t="s">
        <v>7603</v>
      </c>
      <c r="W21" t="s">
        <v>7603</v>
      </c>
      <c r="X21" t="s">
        <v>7603</v>
      </c>
      <c r="Y21" t="s">
        <v>7603</v>
      </c>
      <c r="Z21">
        <v>120</v>
      </c>
      <c r="AA21">
        <v>108</v>
      </c>
      <c r="AB21">
        <v>26</v>
      </c>
      <c r="AC21" t="s">
        <v>7603</v>
      </c>
      <c r="AD21" t="s">
        <v>290</v>
      </c>
      <c r="AE21" t="s">
        <v>290</v>
      </c>
      <c r="AF21" t="s">
        <v>7603</v>
      </c>
      <c r="AG21">
        <v>165</v>
      </c>
      <c r="AH21">
        <v>26</v>
      </c>
      <c r="AI21">
        <v>228</v>
      </c>
      <c r="AJ21" t="s">
        <v>7603</v>
      </c>
      <c r="AK21">
        <v>228</v>
      </c>
    </row>
    <row r="22" spans="1:37">
      <c r="A22">
        <v>2013</v>
      </c>
      <c r="B22" t="s">
        <v>477</v>
      </c>
      <c r="C22" t="s">
        <v>7672</v>
      </c>
      <c r="D22" t="str">
        <f>INDEX(CountyList!A:A, MATCH(MID(C22, 4, 3), CountyList!B:B, 0))</f>
        <v>Winnebago</v>
      </c>
      <c r="E22" t="s">
        <v>4971</v>
      </c>
      <c r="F22" t="s">
        <v>480</v>
      </c>
      <c r="G22" t="s">
        <v>481</v>
      </c>
      <c r="H22" t="s">
        <v>4972</v>
      </c>
      <c r="I22" t="s">
        <v>7673</v>
      </c>
      <c r="J22">
        <v>35</v>
      </c>
      <c r="K22">
        <v>29</v>
      </c>
      <c r="L22">
        <v>30</v>
      </c>
      <c r="M22">
        <v>40</v>
      </c>
      <c r="N22">
        <v>35</v>
      </c>
      <c r="O22">
        <v>33</v>
      </c>
      <c r="P22">
        <v>53</v>
      </c>
      <c r="Q22">
        <v>47</v>
      </c>
      <c r="R22">
        <v>49</v>
      </c>
      <c r="S22">
        <v>47</v>
      </c>
      <c r="T22" t="s">
        <v>7603</v>
      </c>
      <c r="U22" t="s">
        <v>7603</v>
      </c>
      <c r="V22" t="s">
        <v>7603</v>
      </c>
      <c r="W22" t="s">
        <v>7603</v>
      </c>
      <c r="X22" t="s">
        <v>7603</v>
      </c>
      <c r="Y22" t="s">
        <v>7603</v>
      </c>
      <c r="Z22">
        <v>198</v>
      </c>
      <c r="AA22">
        <v>200</v>
      </c>
      <c r="AB22">
        <v>28</v>
      </c>
      <c r="AC22" t="s">
        <v>7603</v>
      </c>
      <c r="AD22">
        <v>20</v>
      </c>
      <c r="AE22" t="s">
        <v>290</v>
      </c>
      <c r="AF22" t="s">
        <v>290</v>
      </c>
      <c r="AG22">
        <v>329</v>
      </c>
      <c r="AH22">
        <v>13</v>
      </c>
      <c r="AI22">
        <v>398</v>
      </c>
      <c r="AJ22" t="s">
        <v>7603</v>
      </c>
      <c r="AK22">
        <v>398</v>
      </c>
    </row>
    <row r="23" spans="1:37">
      <c r="A23">
        <v>2013</v>
      </c>
      <c r="B23" t="s">
        <v>2241</v>
      </c>
      <c r="C23" t="s">
        <v>7674</v>
      </c>
      <c r="D23" t="str">
        <f>INDEX(CountyList!A:A, MATCH(MID(C23, 4, 3), CountyList!B:B, 0))</f>
        <v>Winnebago</v>
      </c>
      <c r="E23" t="s">
        <v>7675</v>
      </c>
      <c r="F23" t="s">
        <v>7676</v>
      </c>
      <c r="G23" t="s">
        <v>456</v>
      </c>
      <c r="H23" t="s">
        <v>7677</v>
      </c>
      <c r="I23" t="s">
        <v>7678</v>
      </c>
      <c r="J23">
        <v>23</v>
      </c>
      <c r="K23">
        <v>20</v>
      </c>
      <c r="L23">
        <v>13</v>
      </c>
      <c r="M23">
        <v>18</v>
      </c>
      <c r="N23">
        <v>10</v>
      </c>
      <c r="O23">
        <v>14</v>
      </c>
      <c r="P23">
        <v>11</v>
      </c>
      <c r="Q23">
        <v>18</v>
      </c>
      <c r="R23">
        <v>19</v>
      </c>
      <c r="S23">
        <v>23</v>
      </c>
      <c r="T23" t="s">
        <v>7603</v>
      </c>
      <c r="U23" t="s">
        <v>7603</v>
      </c>
      <c r="V23" t="s">
        <v>7603</v>
      </c>
      <c r="W23" t="s">
        <v>7603</v>
      </c>
      <c r="X23" t="s">
        <v>7603</v>
      </c>
      <c r="Y23" t="s">
        <v>7603</v>
      </c>
      <c r="Z23">
        <v>77</v>
      </c>
      <c r="AA23">
        <v>92</v>
      </c>
      <c r="AB23">
        <v>93</v>
      </c>
      <c r="AC23" t="s">
        <v>7603</v>
      </c>
      <c r="AD23" t="s">
        <v>290</v>
      </c>
      <c r="AE23" t="s">
        <v>290</v>
      </c>
      <c r="AF23" t="s">
        <v>7603</v>
      </c>
      <c r="AG23">
        <v>35</v>
      </c>
      <c r="AH23">
        <v>34</v>
      </c>
      <c r="AI23">
        <v>169</v>
      </c>
      <c r="AJ23" t="s">
        <v>7603</v>
      </c>
      <c r="AK23">
        <v>169</v>
      </c>
    </row>
    <row r="24" spans="1:37">
      <c r="A24">
        <v>2013</v>
      </c>
      <c r="B24" t="s">
        <v>915</v>
      </c>
      <c r="C24" t="s">
        <v>7679</v>
      </c>
      <c r="D24" t="str">
        <f>INDEX(CountyList!A:A, MATCH(MID(C24, 4, 3), CountyList!B:B, 0))</f>
        <v>Winnebago</v>
      </c>
      <c r="E24" t="s">
        <v>7680</v>
      </c>
      <c r="F24" t="s">
        <v>487</v>
      </c>
      <c r="G24" t="s">
        <v>456</v>
      </c>
      <c r="H24" t="s">
        <v>4976</v>
      </c>
      <c r="I24" t="s">
        <v>7681</v>
      </c>
      <c r="J24">
        <v>12</v>
      </c>
      <c r="K24">
        <v>22</v>
      </c>
      <c r="L24">
        <v>19</v>
      </c>
      <c r="M24">
        <v>15</v>
      </c>
      <c r="N24">
        <v>13</v>
      </c>
      <c r="O24">
        <v>18</v>
      </c>
      <c r="P24">
        <v>23</v>
      </c>
      <c r="Q24">
        <v>21</v>
      </c>
      <c r="R24">
        <v>25</v>
      </c>
      <c r="S24">
        <v>28</v>
      </c>
      <c r="T24" t="s">
        <v>7603</v>
      </c>
      <c r="U24" t="s">
        <v>7603</v>
      </c>
      <c r="V24" t="s">
        <v>7603</v>
      </c>
      <c r="W24" t="s">
        <v>7603</v>
      </c>
      <c r="X24" t="s">
        <v>7603</v>
      </c>
      <c r="Y24" t="s">
        <v>7603</v>
      </c>
      <c r="Z24">
        <v>101</v>
      </c>
      <c r="AA24">
        <v>95</v>
      </c>
      <c r="AB24">
        <v>51</v>
      </c>
      <c r="AC24" t="s">
        <v>7603</v>
      </c>
      <c r="AD24" t="s">
        <v>7603</v>
      </c>
      <c r="AE24" t="s">
        <v>290</v>
      </c>
      <c r="AF24" t="s">
        <v>7603</v>
      </c>
      <c r="AG24">
        <v>125</v>
      </c>
      <c r="AH24">
        <v>16</v>
      </c>
      <c r="AI24">
        <v>196</v>
      </c>
      <c r="AJ24" t="s">
        <v>7603</v>
      </c>
      <c r="AK24">
        <v>196</v>
      </c>
    </row>
    <row r="25" spans="1:37">
      <c r="A25">
        <v>2013</v>
      </c>
      <c r="B25" t="s">
        <v>3329</v>
      </c>
      <c r="C25" t="s">
        <v>7682</v>
      </c>
      <c r="D25" t="str">
        <f>INDEX(CountyList!A:A, MATCH(MID(C25, 4, 3), CountyList!B:B, 0))</f>
        <v>Winnebago</v>
      </c>
      <c r="E25" t="s">
        <v>7683</v>
      </c>
      <c r="F25" t="s">
        <v>492</v>
      </c>
      <c r="G25" t="s">
        <v>456</v>
      </c>
      <c r="H25" t="s">
        <v>7684</v>
      </c>
      <c r="I25" t="s">
        <v>7685</v>
      </c>
      <c r="J25" t="s">
        <v>7603</v>
      </c>
      <c r="K25">
        <v>12</v>
      </c>
      <c r="L25">
        <v>12</v>
      </c>
      <c r="M25">
        <v>18</v>
      </c>
      <c r="N25">
        <v>15</v>
      </c>
      <c r="O25">
        <v>15</v>
      </c>
      <c r="P25" t="s">
        <v>290</v>
      </c>
      <c r="Q25" t="s">
        <v>290</v>
      </c>
      <c r="R25">
        <v>13</v>
      </c>
      <c r="S25" t="s">
        <v>290</v>
      </c>
      <c r="T25" t="s">
        <v>7603</v>
      </c>
      <c r="U25" t="s">
        <v>7603</v>
      </c>
      <c r="V25" t="s">
        <v>7603</v>
      </c>
      <c r="W25" t="s">
        <v>7603</v>
      </c>
      <c r="X25" t="s">
        <v>7603</v>
      </c>
      <c r="Y25" t="s">
        <v>7603</v>
      </c>
      <c r="Z25">
        <v>53</v>
      </c>
      <c r="AA25">
        <v>55</v>
      </c>
      <c r="AB25" t="s">
        <v>7603</v>
      </c>
      <c r="AC25" t="s">
        <v>7603</v>
      </c>
      <c r="AD25" t="s">
        <v>290</v>
      </c>
      <c r="AE25">
        <v>31</v>
      </c>
      <c r="AF25" t="s">
        <v>7603</v>
      </c>
      <c r="AG25">
        <v>64</v>
      </c>
      <c r="AH25">
        <v>11</v>
      </c>
      <c r="AI25">
        <v>108</v>
      </c>
      <c r="AJ25" t="s">
        <v>7603</v>
      </c>
      <c r="AK25">
        <v>108</v>
      </c>
    </row>
    <row r="26" spans="1:37">
      <c r="A26">
        <v>2013</v>
      </c>
      <c r="B26" t="s">
        <v>7686</v>
      </c>
      <c r="C26" t="s">
        <v>7687</v>
      </c>
      <c r="D26" t="str">
        <f>INDEX(CountyList!A:A, MATCH(MID(C26, 4, 3), CountyList!B:B, 0))</f>
        <v>Winnebago</v>
      </c>
      <c r="E26" t="s">
        <v>7688</v>
      </c>
      <c r="F26" t="s">
        <v>7689</v>
      </c>
      <c r="G26" t="s">
        <v>456</v>
      </c>
      <c r="H26" t="s">
        <v>7690</v>
      </c>
      <c r="I26" t="s">
        <v>7691</v>
      </c>
      <c r="J26">
        <v>14</v>
      </c>
      <c r="K26">
        <v>25</v>
      </c>
      <c r="L26">
        <v>15</v>
      </c>
      <c r="M26">
        <v>14</v>
      </c>
      <c r="N26">
        <v>19</v>
      </c>
      <c r="O26">
        <v>27</v>
      </c>
      <c r="P26">
        <v>22</v>
      </c>
      <c r="Q26">
        <v>18</v>
      </c>
      <c r="R26">
        <v>31</v>
      </c>
      <c r="S26">
        <v>22</v>
      </c>
      <c r="T26" t="s">
        <v>7603</v>
      </c>
      <c r="U26" t="s">
        <v>7603</v>
      </c>
      <c r="V26" t="s">
        <v>7603</v>
      </c>
      <c r="W26" t="s">
        <v>7603</v>
      </c>
      <c r="X26" t="s">
        <v>7603</v>
      </c>
      <c r="Y26" t="s">
        <v>7603</v>
      </c>
      <c r="Z26">
        <v>105</v>
      </c>
      <c r="AA26">
        <v>102</v>
      </c>
      <c r="AB26">
        <v>14</v>
      </c>
      <c r="AC26" t="s">
        <v>7603</v>
      </c>
      <c r="AD26" t="s">
        <v>7603</v>
      </c>
      <c r="AE26" t="s">
        <v>290</v>
      </c>
      <c r="AF26" t="s">
        <v>7603</v>
      </c>
      <c r="AG26">
        <v>169</v>
      </c>
      <c r="AH26">
        <v>21</v>
      </c>
      <c r="AI26">
        <v>207</v>
      </c>
      <c r="AJ26" t="s">
        <v>7603</v>
      </c>
      <c r="AK26">
        <v>207</v>
      </c>
    </row>
    <row r="27" spans="1:37">
      <c r="A27">
        <v>2013</v>
      </c>
      <c r="B27" t="s">
        <v>500</v>
      </c>
      <c r="C27" t="s">
        <v>7692</v>
      </c>
      <c r="D27" t="str">
        <f>INDEX(CountyList!A:A, MATCH(MID(C27, 4, 3), CountyList!B:B, 0))</f>
        <v>Winnebago</v>
      </c>
      <c r="E27" t="s">
        <v>7693</v>
      </c>
      <c r="F27" t="s">
        <v>503</v>
      </c>
      <c r="G27" t="s">
        <v>456</v>
      </c>
      <c r="H27" t="s">
        <v>4979</v>
      </c>
      <c r="I27" t="s">
        <v>7694</v>
      </c>
      <c r="J27">
        <v>31</v>
      </c>
      <c r="K27">
        <v>27</v>
      </c>
      <c r="L27">
        <v>29</v>
      </c>
      <c r="M27">
        <v>29</v>
      </c>
      <c r="N27">
        <v>28</v>
      </c>
      <c r="O27">
        <v>25</v>
      </c>
      <c r="P27">
        <v>27</v>
      </c>
      <c r="Q27">
        <v>33</v>
      </c>
      <c r="R27">
        <v>20</v>
      </c>
      <c r="S27">
        <v>30</v>
      </c>
      <c r="T27" t="s">
        <v>7603</v>
      </c>
      <c r="U27" t="s">
        <v>7603</v>
      </c>
      <c r="V27" t="s">
        <v>7603</v>
      </c>
      <c r="W27" t="s">
        <v>7603</v>
      </c>
      <c r="X27" t="s">
        <v>7603</v>
      </c>
      <c r="Y27" t="s">
        <v>7603</v>
      </c>
      <c r="Z27">
        <v>137</v>
      </c>
      <c r="AA27">
        <v>142</v>
      </c>
      <c r="AB27">
        <v>11</v>
      </c>
      <c r="AC27" t="s">
        <v>7603</v>
      </c>
      <c r="AD27" t="s">
        <v>290</v>
      </c>
      <c r="AE27" t="s">
        <v>290</v>
      </c>
      <c r="AF27" t="s">
        <v>7603</v>
      </c>
      <c r="AG27">
        <v>263</v>
      </c>
      <c r="AH27" t="s">
        <v>7603</v>
      </c>
      <c r="AI27">
        <v>279</v>
      </c>
      <c r="AJ27" t="s">
        <v>7603</v>
      </c>
      <c r="AK27">
        <v>279</v>
      </c>
    </row>
    <row r="28" spans="1:37">
      <c r="A28">
        <v>2013</v>
      </c>
      <c r="B28" t="s">
        <v>7695</v>
      </c>
      <c r="C28" t="s">
        <v>7696</v>
      </c>
      <c r="D28" t="str">
        <f>INDEX(CountyList!A:A, MATCH(MID(C28, 4, 3), CountyList!B:B, 0))</f>
        <v>Winnebago</v>
      </c>
      <c r="E28" t="s">
        <v>7697</v>
      </c>
      <c r="F28" t="s">
        <v>7698</v>
      </c>
      <c r="G28" t="s">
        <v>7699</v>
      </c>
      <c r="H28" t="s">
        <v>7700</v>
      </c>
      <c r="I28" t="s">
        <v>7701</v>
      </c>
      <c r="J28">
        <v>13</v>
      </c>
      <c r="K28" t="s">
        <v>290</v>
      </c>
      <c r="L28" t="s">
        <v>290</v>
      </c>
      <c r="M28">
        <v>10</v>
      </c>
      <c r="N28" t="s">
        <v>290</v>
      </c>
      <c r="O28" t="s">
        <v>290</v>
      </c>
      <c r="P28" t="s">
        <v>290</v>
      </c>
      <c r="Q28" t="s">
        <v>290</v>
      </c>
      <c r="R28" t="s">
        <v>290</v>
      </c>
      <c r="S28" t="s">
        <v>290</v>
      </c>
      <c r="T28" t="s">
        <v>7603</v>
      </c>
      <c r="U28" t="s">
        <v>7603</v>
      </c>
      <c r="V28" t="s">
        <v>7603</v>
      </c>
      <c r="W28" t="s">
        <v>7603</v>
      </c>
      <c r="X28" t="s">
        <v>7603</v>
      </c>
      <c r="Y28" t="s">
        <v>7603</v>
      </c>
      <c r="Z28">
        <v>43</v>
      </c>
      <c r="AA28">
        <v>25</v>
      </c>
      <c r="AB28" t="s">
        <v>290</v>
      </c>
      <c r="AC28" t="s">
        <v>7603</v>
      </c>
      <c r="AD28" t="s">
        <v>7603</v>
      </c>
      <c r="AE28" t="s">
        <v>7603</v>
      </c>
      <c r="AF28" t="s">
        <v>290</v>
      </c>
      <c r="AG28">
        <v>62</v>
      </c>
      <c r="AH28" t="s">
        <v>290</v>
      </c>
      <c r="AI28">
        <v>68</v>
      </c>
      <c r="AJ28" t="s">
        <v>7603</v>
      </c>
      <c r="AK28">
        <v>68</v>
      </c>
    </row>
    <row r="29" spans="1:37">
      <c r="A29">
        <v>2013</v>
      </c>
      <c r="B29" t="s">
        <v>506</v>
      </c>
      <c r="C29" t="s">
        <v>7702</v>
      </c>
      <c r="D29" t="str">
        <f>INDEX(CountyList!A:A, MATCH(MID(C29, 4, 3), CountyList!B:B, 0))</f>
        <v>Winnebago</v>
      </c>
      <c r="E29" t="s">
        <v>7703</v>
      </c>
      <c r="F29" t="s">
        <v>509</v>
      </c>
      <c r="G29" t="s">
        <v>456</v>
      </c>
      <c r="H29" t="s">
        <v>4982</v>
      </c>
      <c r="I29" t="s">
        <v>7704</v>
      </c>
      <c r="J29">
        <v>58</v>
      </c>
      <c r="K29">
        <v>43</v>
      </c>
      <c r="L29">
        <v>32</v>
      </c>
      <c r="M29">
        <v>29</v>
      </c>
      <c r="N29">
        <v>30</v>
      </c>
      <c r="O29">
        <v>32</v>
      </c>
      <c r="P29">
        <v>27</v>
      </c>
      <c r="Q29">
        <v>50</v>
      </c>
      <c r="R29">
        <v>71</v>
      </c>
      <c r="S29">
        <v>68</v>
      </c>
      <c r="T29">
        <v>91</v>
      </c>
      <c r="U29">
        <v>102</v>
      </c>
      <c r="V29">
        <v>91</v>
      </c>
      <c r="W29">
        <v>82</v>
      </c>
      <c r="X29" t="s">
        <v>7603</v>
      </c>
      <c r="Y29" t="s">
        <v>7603</v>
      </c>
      <c r="Z29">
        <v>403</v>
      </c>
      <c r="AA29">
        <v>418</v>
      </c>
      <c r="AB29">
        <v>35</v>
      </c>
      <c r="AC29" t="s">
        <v>290</v>
      </c>
      <c r="AD29">
        <v>29</v>
      </c>
      <c r="AE29">
        <v>35</v>
      </c>
      <c r="AF29" t="s">
        <v>7603</v>
      </c>
      <c r="AG29">
        <v>691</v>
      </c>
      <c r="AH29">
        <v>24</v>
      </c>
      <c r="AI29">
        <v>440</v>
      </c>
      <c r="AJ29">
        <v>381</v>
      </c>
      <c r="AK29">
        <v>821</v>
      </c>
    </row>
    <row r="30" spans="1:37">
      <c r="A30">
        <v>2013</v>
      </c>
      <c r="B30" t="s">
        <v>512</v>
      </c>
      <c r="C30" t="s">
        <v>7705</v>
      </c>
      <c r="D30" t="str">
        <f>INDEX(CountyList!A:A, MATCH(MID(C30, 4, 3), CountyList!B:B, 0))</f>
        <v>Winnebago</v>
      </c>
      <c r="E30" t="s">
        <v>7706</v>
      </c>
      <c r="F30" t="s">
        <v>515</v>
      </c>
      <c r="G30" t="s">
        <v>456</v>
      </c>
      <c r="H30" t="s">
        <v>5013</v>
      </c>
      <c r="I30" t="s">
        <v>7707</v>
      </c>
      <c r="J30">
        <v>96</v>
      </c>
      <c r="K30">
        <v>94</v>
      </c>
      <c r="L30">
        <v>71</v>
      </c>
      <c r="M30">
        <v>73</v>
      </c>
      <c r="N30">
        <v>65</v>
      </c>
      <c r="O30">
        <v>59</v>
      </c>
      <c r="P30">
        <v>82</v>
      </c>
      <c r="Q30">
        <v>99</v>
      </c>
      <c r="R30">
        <v>85</v>
      </c>
      <c r="S30">
        <v>83</v>
      </c>
      <c r="T30">
        <v>75</v>
      </c>
      <c r="U30">
        <v>95</v>
      </c>
      <c r="V30">
        <v>98</v>
      </c>
      <c r="W30">
        <v>97</v>
      </c>
      <c r="X30" t="s">
        <v>7603</v>
      </c>
      <c r="Y30" t="s">
        <v>7603</v>
      </c>
      <c r="Z30">
        <v>608</v>
      </c>
      <c r="AA30">
        <v>607</v>
      </c>
      <c r="AB30">
        <v>132</v>
      </c>
      <c r="AC30" t="s">
        <v>290</v>
      </c>
      <c r="AD30">
        <v>44</v>
      </c>
      <c r="AE30">
        <v>128</v>
      </c>
      <c r="AF30" t="s">
        <v>7603</v>
      </c>
      <c r="AG30">
        <v>909</v>
      </c>
      <c r="AH30" t="s">
        <v>7603</v>
      </c>
      <c r="AI30">
        <v>807</v>
      </c>
      <c r="AJ30">
        <v>408</v>
      </c>
      <c r="AK30" s="1">
        <v>1215</v>
      </c>
    </row>
    <row r="31" spans="1:37">
      <c r="A31">
        <v>2013</v>
      </c>
      <c r="B31" t="s">
        <v>527</v>
      </c>
      <c r="C31" t="s">
        <v>7708</v>
      </c>
      <c r="D31" t="str">
        <f>INDEX(CountyList!A:A, MATCH(MID(C31, 4, 3), CountyList!B:B, 0))</f>
        <v>Winnebago</v>
      </c>
      <c r="E31" t="s">
        <v>7709</v>
      </c>
      <c r="F31" t="s">
        <v>7710</v>
      </c>
      <c r="G31" t="s">
        <v>456</v>
      </c>
      <c r="H31" t="s">
        <v>7711</v>
      </c>
      <c r="I31" t="s">
        <v>7712</v>
      </c>
      <c r="J31">
        <v>23</v>
      </c>
      <c r="K31">
        <v>15</v>
      </c>
      <c r="L31">
        <v>12</v>
      </c>
      <c r="M31">
        <v>15</v>
      </c>
      <c r="N31">
        <v>21</v>
      </c>
      <c r="O31">
        <v>13</v>
      </c>
      <c r="P31">
        <v>15</v>
      </c>
      <c r="Q31">
        <v>24</v>
      </c>
      <c r="R31">
        <v>18</v>
      </c>
      <c r="S31">
        <v>16</v>
      </c>
      <c r="T31" t="s">
        <v>290</v>
      </c>
      <c r="U31" t="s">
        <v>290</v>
      </c>
      <c r="V31" t="s">
        <v>7603</v>
      </c>
      <c r="W31" t="s">
        <v>290</v>
      </c>
      <c r="X31" t="s">
        <v>7603</v>
      </c>
      <c r="Y31" t="s">
        <v>7603</v>
      </c>
      <c r="Z31">
        <v>86</v>
      </c>
      <c r="AA31">
        <v>97</v>
      </c>
      <c r="AB31" t="s">
        <v>290</v>
      </c>
      <c r="AC31" t="s">
        <v>7603</v>
      </c>
      <c r="AD31" t="s">
        <v>290</v>
      </c>
      <c r="AE31" t="s">
        <v>290</v>
      </c>
      <c r="AF31" t="s">
        <v>7603</v>
      </c>
      <c r="AG31">
        <v>154</v>
      </c>
      <c r="AH31">
        <v>20</v>
      </c>
      <c r="AI31">
        <v>172</v>
      </c>
      <c r="AJ31">
        <v>11</v>
      </c>
      <c r="AK31">
        <v>183</v>
      </c>
    </row>
    <row r="32" spans="1:37">
      <c r="A32">
        <v>2013</v>
      </c>
      <c r="B32" t="s">
        <v>537</v>
      </c>
      <c r="C32" t="s">
        <v>7713</v>
      </c>
      <c r="D32" t="str">
        <f>INDEX(CountyList!A:A, MATCH(MID(C32, 4, 3), CountyList!B:B, 0))</f>
        <v>Winnebago</v>
      </c>
      <c r="E32" t="s">
        <v>7714</v>
      </c>
      <c r="F32" t="s">
        <v>540</v>
      </c>
      <c r="G32" t="s">
        <v>456</v>
      </c>
      <c r="H32" t="s">
        <v>7715</v>
      </c>
      <c r="I32" t="s">
        <v>7716</v>
      </c>
      <c r="J32" t="s">
        <v>290</v>
      </c>
      <c r="K32" t="s">
        <v>290</v>
      </c>
      <c r="L32" t="s">
        <v>290</v>
      </c>
      <c r="M32" t="s">
        <v>290</v>
      </c>
      <c r="N32">
        <v>10</v>
      </c>
      <c r="O32" t="s">
        <v>290</v>
      </c>
      <c r="P32" t="s">
        <v>290</v>
      </c>
      <c r="Q32" t="s">
        <v>290</v>
      </c>
      <c r="R32" t="s">
        <v>290</v>
      </c>
      <c r="S32" t="s">
        <v>290</v>
      </c>
      <c r="T32">
        <v>11</v>
      </c>
      <c r="U32" t="s">
        <v>290</v>
      </c>
      <c r="V32" t="s">
        <v>290</v>
      </c>
      <c r="W32">
        <v>16</v>
      </c>
      <c r="X32" t="s">
        <v>7603</v>
      </c>
      <c r="Y32" t="s">
        <v>7603</v>
      </c>
      <c r="Z32">
        <v>59</v>
      </c>
      <c r="AA32">
        <v>57</v>
      </c>
      <c r="AB32" t="s">
        <v>290</v>
      </c>
      <c r="AC32" t="s">
        <v>290</v>
      </c>
      <c r="AD32" t="s">
        <v>290</v>
      </c>
      <c r="AE32" t="s">
        <v>290</v>
      </c>
      <c r="AF32" t="s">
        <v>290</v>
      </c>
      <c r="AG32">
        <v>96</v>
      </c>
      <c r="AH32" t="s">
        <v>290</v>
      </c>
      <c r="AI32">
        <v>74</v>
      </c>
      <c r="AJ32">
        <v>42</v>
      </c>
      <c r="AK32">
        <v>116</v>
      </c>
    </row>
    <row r="33" spans="1:37">
      <c r="A33">
        <v>2013</v>
      </c>
      <c r="B33" t="s">
        <v>546</v>
      </c>
      <c r="C33" t="s">
        <v>7717</v>
      </c>
      <c r="D33" t="str">
        <f>INDEX(CountyList!A:A, MATCH(MID(C33, 4, 3), CountyList!B:B, 0))</f>
        <v>Winnebago</v>
      </c>
      <c r="E33" t="s">
        <v>7718</v>
      </c>
      <c r="F33" t="s">
        <v>548</v>
      </c>
      <c r="G33" t="s">
        <v>456</v>
      </c>
      <c r="H33" t="s">
        <v>5009</v>
      </c>
      <c r="I33" t="s">
        <v>7719</v>
      </c>
      <c r="J33">
        <v>88</v>
      </c>
      <c r="K33">
        <v>48</v>
      </c>
      <c r="L33">
        <v>29</v>
      </c>
      <c r="M33">
        <v>34</v>
      </c>
      <c r="N33">
        <v>30</v>
      </c>
      <c r="O33">
        <v>42</v>
      </c>
      <c r="P33">
        <v>33</v>
      </c>
      <c r="Q33">
        <v>45</v>
      </c>
      <c r="R33">
        <v>46</v>
      </c>
      <c r="S33">
        <v>46</v>
      </c>
      <c r="T33">
        <v>58</v>
      </c>
      <c r="U33">
        <v>52</v>
      </c>
      <c r="V33">
        <v>51</v>
      </c>
      <c r="W33">
        <v>55</v>
      </c>
      <c r="X33" t="s">
        <v>7603</v>
      </c>
      <c r="Y33" t="s">
        <v>7603</v>
      </c>
      <c r="Z33">
        <v>338</v>
      </c>
      <c r="AA33">
        <v>337</v>
      </c>
      <c r="AB33">
        <v>36</v>
      </c>
      <c r="AC33" t="s">
        <v>290</v>
      </c>
      <c r="AD33">
        <v>39</v>
      </c>
      <c r="AE33">
        <v>57</v>
      </c>
      <c r="AF33" t="s">
        <v>290</v>
      </c>
      <c r="AG33">
        <v>487</v>
      </c>
      <c r="AH33">
        <v>49</v>
      </c>
      <c r="AI33">
        <v>441</v>
      </c>
      <c r="AJ33">
        <v>234</v>
      </c>
      <c r="AK33">
        <v>675</v>
      </c>
    </row>
    <row r="34" spans="1:37">
      <c r="A34">
        <v>2013</v>
      </c>
      <c r="B34" t="s">
        <v>7720</v>
      </c>
      <c r="C34" t="s">
        <v>7721</v>
      </c>
      <c r="D34" t="str">
        <f>INDEX(CountyList!A:A, MATCH(MID(C34, 4, 3), CountyList!B:B, 0))</f>
        <v>Winnebago</v>
      </c>
      <c r="E34" t="s">
        <v>7722</v>
      </c>
      <c r="F34" t="s">
        <v>7723</v>
      </c>
      <c r="G34" t="s">
        <v>456</v>
      </c>
      <c r="H34" t="s">
        <v>7724</v>
      </c>
      <c r="I34" t="s">
        <v>7725</v>
      </c>
      <c r="J34" t="s">
        <v>290</v>
      </c>
      <c r="K34" t="s">
        <v>7603</v>
      </c>
      <c r="L34" t="s">
        <v>7603</v>
      </c>
      <c r="M34" t="s">
        <v>7603</v>
      </c>
      <c r="N34" t="s">
        <v>7603</v>
      </c>
      <c r="O34" t="s">
        <v>7603</v>
      </c>
      <c r="P34" t="s">
        <v>7603</v>
      </c>
      <c r="Q34" t="s">
        <v>7603</v>
      </c>
      <c r="R34" t="s">
        <v>7603</v>
      </c>
      <c r="S34" t="s">
        <v>7603</v>
      </c>
      <c r="T34" t="s">
        <v>7603</v>
      </c>
      <c r="U34" t="s">
        <v>7603</v>
      </c>
      <c r="V34" t="s">
        <v>7603</v>
      </c>
      <c r="W34" t="s">
        <v>7603</v>
      </c>
      <c r="X34" t="s">
        <v>7603</v>
      </c>
      <c r="Y34" t="s">
        <v>7603</v>
      </c>
      <c r="Z34" t="s">
        <v>290</v>
      </c>
      <c r="AA34" t="s">
        <v>290</v>
      </c>
      <c r="AB34" t="s">
        <v>7603</v>
      </c>
      <c r="AC34" t="s">
        <v>7603</v>
      </c>
      <c r="AD34" t="s">
        <v>290</v>
      </c>
      <c r="AE34" t="s">
        <v>7603</v>
      </c>
      <c r="AF34" t="s">
        <v>7603</v>
      </c>
      <c r="AG34" t="s">
        <v>7603</v>
      </c>
      <c r="AH34" t="s">
        <v>7603</v>
      </c>
      <c r="AI34" t="s">
        <v>290</v>
      </c>
      <c r="AJ34" t="s">
        <v>7603</v>
      </c>
      <c r="AK34" t="s">
        <v>290</v>
      </c>
    </row>
    <row r="35" spans="1:37">
      <c r="A35">
        <v>2013</v>
      </c>
      <c r="B35" t="s">
        <v>556</v>
      </c>
      <c r="C35" t="s">
        <v>7726</v>
      </c>
      <c r="D35" t="str">
        <f>INDEX(CountyList!A:A, MATCH(MID(C35, 4, 3), CountyList!B:B, 0))</f>
        <v>Winnebago</v>
      </c>
      <c r="E35" t="s">
        <v>7727</v>
      </c>
      <c r="F35" t="s">
        <v>559</v>
      </c>
      <c r="G35" t="s">
        <v>456</v>
      </c>
      <c r="H35" t="s">
        <v>5016</v>
      </c>
      <c r="I35" t="s">
        <v>7728</v>
      </c>
      <c r="J35">
        <v>14</v>
      </c>
      <c r="K35">
        <v>12</v>
      </c>
      <c r="L35">
        <v>15</v>
      </c>
      <c r="M35">
        <v>12</v>
      </c>
      <c r="N35">
        <v>13</v>
      </c>
      <c r="O35" t="s">
        <v>290</v>
      </c>
      <c r="P35">
        <v>13</v>
      </c>
      <c r="Q35">
        <v>10</v>
      </c>
      <c r="R35" t="s">
        <v>290</v>
      </c>
      <c r="S35">
        <v>11</v>
      </c>
      <c r="T35" t="s">
        <v>290</v>
      </c>
      <c r="U35" t="s">
        <v>290</v>
      </c>
      <c r="V35" t="s">
        <v>290</v>
      </c>
      <c r="W35" t="s">
        <v>290</v>
      </c>
      <c r="X35" t="s">
        <v>7603</v>
      </c>
      <c r="Y35" t="s">
        <v>7603</v>
      </c>
      <c r="Z35">
        <v>66</v>
      </c>
      <c r="AA35">
        <v>64</v>
      </c>
      <c r="AB35" t="s">
        <v>7603</v>
      </c>
      <c r="AC35">
        <v>12</v>
      </c>
      <c r="AD35">
        <v>38</v>
      </c>
      <c r="AE35">
        <v>10</v>
      </c>
      <c r="AF35" t="s">
        <v>7603</v>
      </c>
      <c r="AG35">
        <v>62</v>
      </c>
      <c r="AH35" t="s">
        <v>290</v>
      </c>
      <c r="AI35">
        <v>114</v>
      </c>
      <c r="AJ35">
        <v>16</v>
      </c>
      <c r="AK35">
        <v>130</v>
      </c>
    </row>
    <row r="36" spans="1:37">
      <c r="A36">
        <v>2013</v>
      </c>
      <c r="B36" t="s">
        <v>561</v>
      </c>
      <c r="C36" t="s">
        <v>7729</v>
      </c>
      <c r="D36" t="str">
        <f>INDEX(CountyList!A:A, MATCH(MID(C36, 4, 3), CountyList!B:B, 0))</f>
        <v>Winnebago</v>
      </c>
      <c r="E36" t="s">
        <v>5018</v>
      </c>
      <c r="F36" t="s">
        <v>7730</v>
      </c>
      <c r="G36" t="s">
        <v>456</v>
      </c>
      <c r="H36" t="s">
        <v>7731</v>
      </c>
      <c r="I36" t="s">
        <v>7732</v>
      </c>
      <c r="J36" t="s">
        <v>7603</v>
      </c>
      <c r="K36" t="s">
        <v>290</v>
      </c>
      <c r="L36" t="s">
        <v>290</v>
      </c>
      <c r="M36" t="s">
        <v>290</v>
      </c>
      <c r="N36" t="s">
        <v>290</v>
      </c>
      <c r="O36" t="s">
        <v>290</v>
      </c>
      <c r="P36" t="s">
        <v>290</v>
      </c>
      <c r="Q36" t="s">
        <v>290</v>
      </c>
      <c r="R36" t="s">
        <v>290</v>
      </c>
      <c r="S36" t="s">
        <v>290</v>
      </c>
      <c r="T36" t="s">
        <v>290</v>
      </c>
      <c r="U36" t="s">
        <v>290</v>
      </c>
      <c r="V36" t="s">
        <v>290</v>
      </c>
      <c r="W36" t="s">
        <v>290</v>
      </c>
      <c r="X36" t="s">
        <v>7603</v>
      </c>
      <c r="Y36" t="s">
        <v>290</v>
      </c>
      <c r="Z36">
        <v>26</v>
      </c>
      <c r="AA36">
        <v>34</v>
      </c>
      <c r="AB36">
        <v>20</v>
      </c>
      <c r="AC36" t="s">
        <v>7603</v>
      </c>
      <c r="AD36" t="s">
        <v>290</v>
      </c>
      <c r="AE36" t="s">
        <v>290</v>
      </c>
      <c r="AF36" t="s">
        <v>7603</v>
      </c>
      <c r="AG36">
        <v>30</v>
      </c>
      <c r="AH36" t="s">
        <v>290</v>
      </c>
      <c r="AI36">
        <v>47</v>
      </c>
      <c r="AJ36">
        <v>13</v>
      </c>
      <c r="AK36">
        <v>60</v>
      </c>
    </row>
    <row r="37" spans="1:37">
      <c r="A37">
        <v>2013</v>
      </c>
      <c r="B37" t="s">
        <v>566</v>
      </c>
      <c r="C37" t="s">
        <v>7733</v>
      </c>
      <c r="D37" t="str">
        <f>INDEX(CountyList!A:A, MATCH(MID(C37, 4, 3), CountyList!B:B, 0))</f>
        <v>Winnebago</v>
      </c>
      <c r="E37" t="s">
        <v>7734</v>
      </c>
      <c r="F37" t="s">
        <v>568</v>
      </c>
      <c r="G37" t="s">
        <v>456</v>
      </c>
      <c r="H37" t="s">
        <v>5022</v>
      </c>
      <c r="I37" t="s">
        <v>7735</v>
      </c>
      <c r="J37">
        <v>32</v>
      </c>
      <c r="K37" t="s">
        <v>290</v>
      </c>
      <c r="L37" t="s">
        <v>290</v>
      </c>
      <c r="M37">
        <v>13</v>
      </c>
      <c r="N37" t="s">
        <v>290</v>
      </c>
      <c r="O37">
        <v>15</v>
      </c>
      <c r="P37" t="s">
        <v>290</v>
      </c>
      <c r="Q37">
        <v>13</v>
      </c>
      <c r="R37" t="s">
        <v>7603</v>
      </c>
      <c r="S37" t="s">
        <v>7603</v>
      </c>
      <c r="T37" t="s">
        <v>7603</v>
      </c>
      <c r="U37" t="s">
        <v>7603</v>
      </c>
      <c r="V37" t="s">
        <v>7603</v>
      </c>
      <c r="W37" t="s">
        <v>7603</v>
      </c>
      <c r="X37" t="s">
        <v>7603</v>
      </c>
      <c r="Y37" t="s">
        <v>7603</v>
      </c>
      <c r="Z37">
        <v>59</v>
      </c>
      <c r="AA37">
        <v>44</v>
      </c>
      <c r="AB37" t="s">
        <v>7603</v>
      </c>
      <c r="AC37" t="s">
        <v>7603</v>
      </c>
      <c r="AD37" t="s">
        <v>290</v>
      </c>
      <c r="AE37" t="s">
        <v>290</v>
      </c>
      <c r="AF37" t="s">
        <v>7603</v>
      </c>
      <c r="AG37">
        <v>90</v>
      </c>
      <c r="AH37" t="s">
        <v>290</v>
      </c>
      <c r="AI37">
        <v>103</v>
      </c>
      <c r="AJ37" t="s">
        <v>7603</v>
      </c>
      <c r="AK37">
        <v>103</v>
      </c>
    </row>
    <row r="38" spans="1:37">
      <c r="A38">
        <v>2013</v>
      </c>
      <c r="B38" t="s">
        <v>7736</v>
      </c>
      <c r="C38" t="s">
        <v>7737</v>
      </c>
      <c r="D38" t="str">
        <f>INDEX(CountyList!A:A, MATCH(MID(C38, 4, 3), CountyList!B:B, 0))</f>
        <v>Winnebago</v>
      </c>
      <c r="E38" t="s">
        <v>7738</v>
      </c>
      <c r="F38" t="s">
        <v>525</v>
      </c>
      <c r="G38" t="s">
        <v>456</v>
      </c>
      <c r="H38" t="s">
        <v>4995</v>
      </c>
      <c r="I38" t="s">
        <v>7739</v>
      </c>
      <c r="J38" t="s">
        <v>7603</v>
      </c>
      <c r="K38" t="s">
        <v>290</v>
      </c>
      <c r="L38" t="s">
        <v>290</v>
      </c>
      <c r="M38" t="s">
        <v>7603</v>
      </c>
      <c r="N38" t="s">
        <v>290</v>
      </c>
      <c r="O38" t="s">
        <v>290</v>
      </c>
      <c r="P38" t="s">
        <v>7603</v>
      </c>
      <c r="Q38" t="s">
        <v>290</v>
      </c>
      <c r="R38" t="s">
        <v>7603</v>
      </c>
      <c r="S38" t="s">
        <v>7603</v>
      </c>
      <c r="T38" t="s">
        <v>7603</v>
      </c>
      <c r="U38" t="s">
        <v>7603</v>
      </c>
      <c r="V38" t="s">
        <v>7603</v>
      </c>
      <c r="W38" t="s">
        <v>7603</v>
      </c>
      <c r="X38" t="s">
        <v>7603</v>
      </c>
      <c r="Y38" t="s">
        <v>7603</v>
      </c>
      <c r="Z38" t="s">
        <v>290</v>
      </c>
      <c r="AA38" t="s">
        <v>290</v>
      </c>
      <c r="AB38" t="s">
        <v>7603</v>
      </c>
      <c r="AC38" t="s">
        <v>7603</v>
      </c>
      <c r="AD38" t="s">
        <v>7603</v>
      </c>
      <c r="AE38" t="s">
        <v>290</v>
      </c>
      <c r="AF38" t="s">
        <v>7603</v>
      </c>
      <c r="AG38" t="s">
        <v>7603</v>
      </c>
      <c r="AH38" t="s">
        <v>7603</v>
      </c>
      <c r="AI38" t="s">
        <v>290</v>
      </c>
      <c r="AJ38" t="s">
        <v>7603</v>
      </c>
      <c r="AK38" t="s">
        <v>290</v>
      </c>
    </row>
    <row r="39" spans="1:37">
      <c r="A39">
        <v>2013</v>
      </c>
      <c r="B39" t="s">
        <v>7740</v>
      </c>
      <c r="C39" t="s">
        <v>7741</v>
      </c>
      <c r="D39" t="str">
        <f>INDEX(CountyList!A:A, MATCH(MID(C39, 4, 3), CountyList!B:B, 0))</f>
        <v>Cook</v>
      </c>
      <c r="E39" t="s">
        <v>7742</v>
      </c>
      <c r="F39" t="s">
        <v>7743</v>
      </c>
      <c r="G39" t="s">
        <v>582</v>
      </c>
      <c r="H39" t="s">
        <v>7744</v>
      </c>
      <c r="I39" t="s">
        <v>7745</v>
      </c>
      <c r="J39" t="s">
        <v>7603</v>
      </c>
      <c r="K39" t="s">
        <v>7603</v>
      </c>
      <c r="L39" t="s">
        <v>7603</v>
      </c>
      <c r="M39" t="s">
        <v>7603</v>
      </c>
      <c r="N39" t="s">
        <v>7603</v>
      </c>
      <c r="O39" t="s">
        <v>7603</v>
      </c>
      <c r="P39" t="s">
        <v>7603</v>
      </c>
      <c r="Q39" t="s">
        <v>7603</v>
      </c>
      <c r="R39" t="s">
        <v>7603</v>
      </c>
      <c r="S39" t="s">
        <v>7603</v>
      </c>
      <c r="T39" t="s">
        <v>7603</v>
      </c>
      <c r="U39" t="s">
        <v>7603</v>
      </c>
      <c r="V39" t="s">
        <v>7603</v>
      </c>
      <c r="W39" t="s">
        <v>7603</v>
      </c>
      <c r="X39" t="s">
        <v>7603</v>
      </c>
      <c r="Y39" t="s">
        <v>7603</v>
      </c>
      <c r="Z39" t="s">
        <v>7603</v>
      </c>
      <c r="AA39" t="s">
        <v>7603</v>
      </c>
      <c r="AB39" t="s">
        <v>7603</v>
      </c>
      <c r="AC39" t="s">
        <v>7603</v>
      </c>
      <c r="AD39" t="s">
        <v>7603</v>
      </c>
      <c r="AE39" t="s">
        <v>7603</v>
      </c>
      <c r="AF39" t="s">
        <v>7603</v>
      </c>
      <c r="AG39" t="s">
        <v>7603</v>
      </c>
      <c r="AH39" t="s">
        <v>7603</v>
      </c>
      <c r="AI39" t="s">
        <v>7603</v>
      </c>
      <c r="AJ39" t="s">
        <v>7603</v>
      </c>
      <c r="AK39" t="s">
        <v>7603</v>
      </c>
    </row>
    <row r="40" spans="1:37">
      <c r="A40">
        <v>2013</v>
      </c>
      <c r="B40" t="s">
        <v>7746</v>
      </c>
      <c r="C40" t="s">
        <v>7747</v>
      </c>
      <c r="D40" t="str">
        <f>INDEX(CountyList!A:A, MATCH(MID(C40, 4, 3), CountyList!B:B, 0))</f>
        <v>Cook</v>
      </c>
      <c r="E40" t="s">
        <v>7748</v>
      </c>
      <c r="F40" t="s">
        <v>594</v>
      </c>
      <c r="G40" t="s">
        <v>595</v>
      </c>
      <c r="H40" t="s">
        <v>5051</v>
      </c>
      <c r="I40" t="s">
        <v>7749</v>
      </c>
      <c r="J40" t="s">
        <v>7603</v>
      </c>
      <c r="K40" t="s">
        <v>7603</v>
      </c>
      <c r="L40" t="s">
        <v>7603</v>
      </c>
      <c r="M40" t="s">
        <v>7603</v>
      </c>
      <c r="N40" t="s">
        <v>290</v>
      </c>
      <c r="O40" t="s">
        <v>290</v>
      </c>
      <c r="P40" t="s">
        <v>290</v>
      </c>
      <c r="Q40" t="s">
        <v>290</v>
      </c>
      <c r="R40" t="s">
        <v>290</v>
      </c>
      <c r="S40" t="s">
        <v>290</v>
      </c>
      <c r="T40" t="s">
        <v>290</v>
      </c>
      <c r="U40" t="s">
        <v>7603</v>
      </c>
      <c r="V40" t="s">
        <v>290</v>
      </c>
      <c r="W40" t="s">
        <v>290</v>
      </c>
      <c r="X40" t="s">
        <v>7603</v>
      </c>
      <c r="Y40" t="s">
        <v>7603</v>
      </c>
      <c r="Z40">
        <v>13</v>
      </c>
      <c r="AA40">
        <v>17</v>
      </c>
      <c r="AB40" t="s">
        <v>7603</v>
      </c>
      <c r="AC40" t="s">
        <v>7603</v>
      </c>
      <c r="AD40" t="s">
        <v>7603</v>
      </c>
      <c r="AE40" t="s">
        <v>7603</v>
      </c>
      <c r="AF40" t="s">
        <v>7603</v>
      </c>
      <c r="AG40">
        <v>30</v>
      </c>
      <c r="AH40" t="s">
        <v>7603</v>
      </c>
      <c r="AI40">
        <v>18</v>
      </c>
      <c r="AJ40">
        <v>12</v>
      </c>
      <c r="AK40">
        <v>30</v>
      </c>
    </row>
    <row r="41" spans="1:37">
      <c r="A41">
        <v>2013</v>
      </c>
      <c r="B41" t="s">
        <v>598</v>
      </c>
      <c r="C41" t="s">
        <v>7750</v>
      </c>
      <c r="D41" t="str">
        <f>INDEX(CountyList!A:A, MATCH(MID(C41, 4, 3), CountyList!B:B, 0))</f>
        <v>Cook</v>
      </c>
      <c r="E41" t="s">
        <v>7751</v>
      </c>
      <c r="F41" t="s">
        <v>600</v>
      </c>
      <c r="G41" t="s">
        <v>601</v>
      </c>
      <c r="H41" t="s">
        <v>5054</v>
      </c>
      <c r="I41" t="s">
        <v>7752</v>
      </c>
      <c r="J41">
        <v>19</v>
      </c>
      <c r="K41">
        <v>24</v>
      </c>
      <c r="L41">
        <v>24</v>
      </c>
      <c r="M41">
        <v>17</v>
      </c>
      <c r="N41">
        <v>30</v>
      </c>
      <c r="O41">
        <v>30</v>
      </c>
      <c r="P41">
        <v>37</v>
      </c>
      <c r="Q41">
        <v>32</v>
      </c>
      <c r="R41">
        <v>46</v>
      </c>
      <c r="S41">
        <v>49</v>
      </c>
      <c r="T41">
        <v>48</v>
      </c>
      <c r="U41">
        <v>56</v>
      </c>
      <c r="V41">
        <v>47</v>
      </c>
      <c r="W41">
        <v>50</v>
      </c>
      <c r="X41" t="s">
        <v>7603</v>
      </c>
      <c r="Y41" t="s">
        <v>7603</v>
      </c>
      <c r="Z41">
        <v>247</v>
      </c>
      <c r="AA41">
        <v>266</v>
      </c>
      <c r="AB41">
        <v>10</v>
      </c>
      <c r="AC41" t="s">
        <v>290</v>
      </c>
      <c r="AD41">
        <v>21</v>
      </c>
      <c r="AE41">
        <v>21</v>
      </c>
      <c r="AF41" t="s">
        <v>290</v>
      </c>
      <c r="AG41">
        <v>428</v>
      </c>
      <c r="AH41">
        <v>25</v>
      </c>
      <c r="AI41">
        <v>308</v>
      </c>
      <c r="AJ41">
        <v>205</v>
      </c>
      <c r="AK41">
        <v>513</v>
      </c>
    </row>
    <row r="42" spans="1:37">
      <c r="A42">
        <v>2013</v>
      </c>
      <c r="B42" t="s">
        <v>630</v>
      </c>
      <c r="C42" t="s">
        <v>7753</v>
      </c>
      <c r="D42" t="str">
        <f>INDEX(CountyList!A:A, MATCH(MID(C42, 4, 3), CountyList!B:B, 0))</f>
        <v>Cook</v>
      </c>
      <c r="E42" t="s">
        <v>5755</v>
      </c>
      <c r="F42" t="s">
        <v>633</v>
      </c>
      <c r="G42" t="s">
        <v>634</v>
      </c>
      <c r="H42" t="s">
        <v>5077</v>
      </c>
      <c r="I42" t="s">
        <v>7754</v>
      </c>
      <c r="J42" t="s">
        <v>7603</v>
      </c>
      <c r="K42" t="s">
        <v>7603</v>
      </c>
      <c r="L42" t="s">
        <v>7603</v>
      </c>
      <c r="M42" t="s">
        <v>7603</v>
      </c>
      <c r="N42" t="s">
        <v>7603</v>
      </c>
      <c r="O42" t="s">
        <v>7603</v>
      </c>
      <c r="P42" t="s">
        <v>7603</v>
      </c>
      <c r="Q42" t="s">
        <v>7603</v>
      </c>
      <c r="R42" t="s">
        <v>7603</v>
      </c>
      <c r="S42" t="s">
        <v>7603</v>
      </c>
      <c r="T42">
        <v>534</v>
      </c>
      <c r="U42">
        <v>461</v>
      </c>
      <c r="V42">
        <v>474</v>
      </c>
      <c r="W42">
        <v>512</v>
      </c>
      <c r="X42" t="s">
        <v>7603</v>
      </c>
      <c r="Y42" t="s">
        <v>7603</v>
      </c>
      <c r="Z42" s="1">
        <v>1018</v>
      </c>
      <c r="AA42" s="1">
        <v>1046</v>
      </c>
      <c r="AB42">
        <v>172</v>
      </c>
      <c r="AC42">
        <v>12</v>
      </c>
      <c r="AD42">
        <v>83</v>
      </c>
      <c r="AE42">
        <v>133</v>
      </c>
      <c r="AF42">
        <v>33</v>
      </c>
      <c r="AG42" s="1">
        <v>1631</v>
      </c>
      <c r="AH42" t="s">
        <v>7603</v>
      </c>
      <c r="AI42" t="s">
        <v>7603</v>
      </c>
      <c r="AJ42" s="1">
        <v>2064</v>
      </c>
      <c r="AK42" s="1">
        <v>2064</v>
      </c>
    </row>
    <row r="43" spans="1:37">
      <c r="A43">
        <v>2013</v>
      </c>
      <c r="B43" t="s">
        <v>637</v>
      </c>
      <c r="C43" t="s">
        <v>7755</v>
      </c>
      <c r="D43" t="str">
        <f>INDEX(CountyList!A:A, MATCH(MID(C43, 4, 3), CountyList!B:B, 0))</f>
        <v>Cook</v>
      </c>
      <c r="E43" t="s">
        <v>5079</v>
      </c>
      <c r="F43" t="s">
        <v>640</v>
      </c>
      <c r="G43" t="s">
        <v>641</v>
      </c>
      <c r="H43" t="s">
        <v>5080</v>
      </c>
      <c r="I43" t="s">
        <v>7756</v>
      </c>
      <c r="J43" t="s">
        <v>7603</v>
      </c>
      <c r="K43" t="s">
        <v>7603</v>
      </c>
      <c r="L43" t="s">
        <v>7603</v>
      </c>
      <c r="M43" t="s">
        <v>7603</v>
      </c>
      <c r="N43" t="s">
        <v>7603</v>
      </c>
      <c r="O43" t="s">
        <v>7603</v>
      </c>
      <c r="P43" t="s">
        <v>7603</v>
      </c>
      <c r="Q43" t="s">
        <v>7603</v>
      </c>
      <c r="R43" t="s">
        <v>7603</v>
      </c>
      <c r="S43" t="s">
        <v>7603</v>
      </c>
      <c r="T43">
        <v>203</v>
      </c>
      <c r="U43">
        <v>157</v>
      </c>
      <c r="V43">
        <v>161</v>
      </c>
      <c r="W43">
        <v>150</v>
      </c>
      <c r="X43" t="s">
        <v>7603</v>
      </c>
      <c r="Y43" t="s">
        <v>7603</v>
      </c>
      <c r="Z43" t="s">
        <v>7603</v>
      </c>
      <c r="AA43">
        <v>729</v>
      </c>
      <c r="AB43">
        <v>83</v>
      </c>
      <c r="AC43" t="s">
        <v>290</v>
      </c>
      <c r="AD43">
        <v>58</v>
      </c>
      <c r="AE43">
        <v>19</v>
      </c>
      <c r="AF43" t="s">
        <v>290</v>
      </c>
      <c r="AG43">
        <v>553</v>
      </c>
      <c r="AH43">
        <v>11</v>
      </c>
      <c r="AI43" t="s">
        <v>7603</v>
      </c>
      <c r="AJ43">
        <v>729</v>
      </c>
      <c r="AK43">
        <v>729</v>
      </c>
    </row>
    <row r="44" spans="1:37">
      <c r="A44">
        <v>2013</v>
      </c>
      <c r="B44" t="s">
        <v>644</v>
      </c>
      <c r="C44" t="s">
        <v>7757</v>
      </c>
      <c r="D44" t="str">
        <f>INDEX(CountyList!A:A, MATCH(MID(C44, 4, 3), CountyList!B:B, 0))</f>
        <v>Cook</v>
      </c>
      <c r="E44" t="s">
        <v>5082</v>
      </c>
      <c r="F44" t="s">
        <v>7758</v>
      </c>
      <c r="G44" t="s">
        <v>937</v>
      </c>
      <c r="H44" t="s">
        <v>5245</v>
      </c>
      <c r="I44" t="s">
        <v>7759</v>
      </c>
      <c r="J44">
        <v>64</v>
      </c>
      <c r="K44">
        <v>13</v>
      </c>
      <c r="L44" t="s">
        <v>7603</v>
      </c>
      <c r="M44" t="s">
        <v>7603</v>
      </c>
      <c r="N44" t="s">
        <v>7603</v>
      </c>
      <c r="O44" t="s">
        <v>7603</v>
      </c>
      <c r="P44" t="s">
        <v>7603</v>
      </c>
      <c r="Q44" t="s">
        <v>7603</v>
      </c>
      <c r="R44" t="s">
        <v>7603</v>
      </c>
      <c r="S44" t="s">
        <v>7603</v>
      </c>
      <c r="T44" t="s">
        <v>7603</v>
      </c>
      <c r="U44" t="s">
        <v>7603</v>
      </c>
      <c r="V44" t="s">
        <v>7603</v>
      </c>
      <c r="W44" t="s">
        <v>7603</v>
      </c>
      <c r="X44" t="s">
        <v>7603</v>
      </c>
      <c r="Y44" t="s">
        <v>7603</v>
      </c>
      <c r="Z44">
        <v>33</v>
      </c>
      <c r="AA44">
        <v>44</v>
      </c>
      <c r="AB44" t="s">
        <v>290</v>
      </c>
      <c r="AC44" t="s">
        <v>7603</v>
      </c>
      <c r="AD44">
        <v>27</v>
      </c>
      <c r="AE44" t="s">
        <v>7603</v>
      </c>
      <c r="AF44" t="s">
        <v>7603</v>
      </c>
      <c r="AG44">
        <v>45</v>
      </c>
      <c r="AH44" t="s">
        <v>290</v>
      </c>
      <c r="AI44">
        <v>77</v>
      </c>
      <c r="AJ44" t="s">
        <v>7603</v>
      </c>
      <c r="AK44">
        <v>77</v>
      </c>
    </row>
    <row r="45" spans="1:37">
      <c r="A45">
        <v>2013</v>
      </c>
      <c r="B45" t="s">
        <v>650</v>
      </c>
      <c r="C45" t="s">
        <v>7760</v>
      </c>
      <c r="D45" t="str">
        <f>INDEX(CountyList!A:A, MATCH(MID(C45, 4, 3), CountyList!B:B, 0))</f>
        <v>Cook</v>
      </c>
      <c r="E45" t="s">
        <v>7761</v>
      </c>
      <c r="F45" t="s">
        <v>653</v>
      </c>
      <c r="G45" t="s">
        <v>634</v>
      </c>
      <c r="H45" t="s">
        <v>5086</v>
      </c>
      <c r="I45" t="s">
        <v>7762</v>
      </c>
      <c r="J45" t="s">
        <v>7603</v>
      </c>
      <c r="K45" t="s">
        <v>7603</v>
      </c>
      <c r="L45" t="s">
        <v>7603</v>
      </c>
      <c r="M45" t="s">
        <v>7603</v>
      </c>
      <c r="N45" t="s">
        <v>7603</v>
      </c>
      <c r="O45" t="s">
        <v>7603</v>
      </c>
      <c r="P45" t="s">
        <v>7603</v>
      </c>
      <c r="Q45" t="s">
        <v>7603</v>
      </c>
      <c r="R45" t="s">
        <v>7603</v>
      </c>
      <c r="S45" t="s">
        <v>7603</v>
      </c>
      <c r="T45">
        <v>76</v>
      </c>
      <c r="U45">
        <v>77</v>
      </c>
      <c r="V45">
        <v>84</v>
      </c>
      <c r="W45">
        <v>86</v>
      </c>
      <c r="X45" t="s">
        <v>7603</v>
      </c>
      <c r="Y45" t="s">
        <v>7603</v>
      </c>
      <c r="Z45">
        <v>342</v>
      </c>
      <c r="AA45" t="s">
        <v>7603</v>
      </c>
      <c r="AB45">
        <v>46</v>
      </c>
      <c r="AC45" t="s">
        <v>290</v>
      </c>
      <c r="AD45">
        <v>19</v>
      </c>
      <c r="AE45">
        <v>17</v>
      </c>
      <c r="AF45" t="s">
        <v>7603</v>
      </c>
      <c r="AG45">
        <v>255</v>
      </c>
      <c r="AH45" t="s">
        <v>290</v>
      </c>
      <c r="AI45" t="s">
        <v>7603</v>
      </c>
      <c r="AJ45">
        <v>342</v>
      </c>
      <c r="AK45">
        <v>342</v>
      </c>
    </row>
    <row r="46" spans="1:37">
      <c r="A46">
        <v>2013</v>
      </c>
      <c r="B46" t="s">
        <v>655</v>
      </c>
      <c r="C46" t="s">
        <v>7763</v>
      </c>
      <c r="D46" t="str">
        <f>INDEX(CountyList!A:A, MATCH(MID(C46, 4, 3), CountyList!B:B, 0))</f>
        <v>Cook</v>
      </c>
      <c r="E46" t="s">
        <v>7764</v>
      </c>
      <c r="F46" t="s">
        <v>658</v>
      </c>
      <c r="G46" t="s">
        <v>582</v>
      </c>
      <c r="H46" t="s">
        <v>5089</v>
      </c>
      <c r="I46" t="s">
        <v>7765</v>
      </c>
      <c r="J46">
        <v>25</v>
      </c>
      <c r="K46">
        <v>33</v>
      </c>
      <c r="L46">
        <v>13</v>
      </c>
      <c r="M46">
        <v>14</v>
      </c>
      <c r="N46">
        <v>11</v>
      </c>
      <c r="O46" t="s">
        <v>290</v>
      </c>
      <c r="P46">
        <v>12</v>
      </c>
      <c r="Q46">
        <v>12</v>
      </c>
      <c r="R46">
        <v>13</v>
      </c>
      <c r="S46" t="s">
        <v>290</v>
      </c>
      <c r="T46" t="s">
        <v>7603</v>
      </c>
      <c r="U46" t="s">
        <v>7603</v>
      </c>
      <c r="V46" t="s">
        <v>7603</v>
      </c>
      <c r="W46" t="s">
        <v>7603</v>
      </c>
      <c r="X46" t="s">
        <v>7603</v>
      </c>
      <c r="Y46" t="s">
        <v>7603</v>
      </c>
      <c r="Z46">
        <v>25</v>
      </c>
      <c r="AA46">
        <v>123</v>
      </c>
      <c r="AB46" t="s">
        <v>7603</v>
      </c>
      <c r="AC46" t="s">
        <v>7603</v>
      </c>
      <c r="AD46" t="s">
        <v>7603</v>
      </c>
      <c r="AE46" t="s">
        <v>7603</v>
      </c>
      <c r="AF46" t="s">
        <v>7603</v>
      </c>
      <c r="AG46">
        <v>148</v>
      </c>
      <c r="AH46" t="s">
        <v>7603</v>
      </c>
      <c r="AI46">
        <v>148</v>
      </c>
      <c r="AJ46" t="s">
        <v>7603</v>
      </c>
      <c r="AK46">
        <v>148</v>
      </c>
    </row>
    <row r="47" spans="1:37">
      <c r="A47">
        <v>2013</v>
      </c>
      <c r="B47" t="s">
        <v>665</v>
      </c>
      <c r="C47" t="s">
        <v>7766</v>
      </c>
      <c r="D47" t="str">
        <f>INDEX(CountyList!A:A, MATCH(MID(C47, 4, 3), CountyList!B:B, 0))</f>
        <v>Cook</v>
      </c>
      <c r="E47" t="s">
        <v>7767</v>
      </c>
      <c r="F47" t="s">
        <v>668</v>
      </c>
      <c r="G47" t="s">
        <v>669</v>
      </c>
      <c r="H47" t="s">
        <v>5095</v>
      </c>
      <c r="I47" t="s">
        <v>7768</v>
      </c>
      <c r="J47">
        <v>215</v>
      </c>
      <c r="K47">
        <v>54</v>
      </c>
      <c r="L47">
        <v>34</v>
      </c>
      <c r="M47">
        <v>29</v>
      </c>
      <c r="N47">
        <v>28</v>
      </c>
      <c r="O47">
        <v>21</v>
      </c>
      <c r="P47">
        <v>22</v>
      </c>
      <c r="Q47">
        <v>27</v>
      </c>
      <c r="R47">
        <v>31</v>
      </c>
      <c r="S47">
        <v>26</v>
      </c>
      <c r="T47" t="s">
        <v>7603</v>
      </c>
      <c r="U47" t="s">
        <v>7603</v>
      </c>
      <c r="V47" t="s">
        <v>7603</v>
      </c>
      <c r="W47" t="s">
        <v>7603</v>
      </c>
      <c r="X47" t="s">
        <v>7603</v>
      </c>
      <c r="Y47" t="s">
        <v>7603</v>
      </c>
      <c r="Z47">
        <v>223</v>
      </c>
      <c r="AA47">
        <v>264</v>
      </c>
      <c r="AB47" t="s">
        <v>290</v>
      </c>
      <c r="AC47" t="s">
        <v>290</v>
      </c>
      <c r="AD47">
        <v>24</v>
      </c>
      <c r="AE47" t="s">
        <v>290</v>
      </c>
      <c r="AF47" t="s">
        <v>7603</v>
      </c>
      <c r="AG47">
        <v>412</v>
      </c>
      <c r="AH47">
        <v>43</v>
      </c>
      <c r="AI47">
        <v>487</v>
      </c>
      <c r="AJ47" t="s">
        <v>7603</v>
      </c>
      <c r="AK47">
        <v>487</v>
      </c>
    </row>
    <row r="48" spans="1:37">
      <c r="A48">
        <v>2013</v>
      </c>
      <c r="B48" t="s">
        <v>676</v>
      </c>
      <c r="C48" t="s">
        <v>7769</v>
      </c>
      <c r="D48" t="str">
        <f>INDEX(CountyList!A:A, MATCH(MID(C48, 4, 3), CountyList!B:B, 0))</f>
        <v>Cook</v>
      </c>
      <c r="E48" t="s">
        <v>7770</v>
      </c>
      <c r="F48" t="s">
        <v>679</v>
      </c>
      <c r="G48" t="s">
        <v>669</v>
      </c>
      <c r="H48" t="s">
        <v>5101</v>
      </c>
      <c r="I48" t="s">
        <v>7771</v>
      </c>
      <c r="J48" t="s">
        <v>7603</v>
      </c>
      <c r="K48" t="s">
        <v>7603</v>
      </c>
      <c r="L48" t="s">
        <v>7603</v>
      </c>
      <c r="M48" t="s">
        <v>7603</v>
      </c>
      <c r="N48" t="s">
        <v>7603</v>
      </c>
      <c r="O48" t="s">
        <v>7603</v>
      </c>
      <c r="P48" t="s">
        <v>7603</v>
      </c>
      <c r="Q48" t="s">
        <v>7603</v>
      </c>
      <c r="R48" t="s">
        <v>7603</v>
      </c>
      <c r="S48" t="s">
        <v>7603</v>
      </c>
      <c r="T48">
        <v>177</v>
      </c>
      <c r="U48">
        <v>220</v>
      </c>
      <c r="V48">
        <v>220</v>
      </c>
      <c r="W48">
        <v>227</v>
      </c>
      <c r="X48" t="s">
        <v>7603</v>
      </c>
      <c r="Y48" t="s">
        <v>7603</v>
      </c>
      <c r="Z48">
        <v>447</v>
      </c>
      <c r="AA48">
        <v>466</v>
      </c>
      <c r="AB48">
        <v>44</v>
      </c>
      <c r="AC48" t="s">
        <v>290</v>
      </c>
      <c r="AD48">
        <v>69</v>
      </c>
      <c r="AE48">
        <v>10</v>
      </c>
      <c r="AF48" t="s">
        <v>290</v>
      </c>
      <c r="AG48">
        <v>769</v>
      </c>
      <c r="AH48">
        <v>18</v>
      </c>
      <c r="AI48" t="s">
        <v>7603</v>
      </c>
      <c r="AJ48">
        <v>913</v>
      </c>
      <c r="AK48">
        <v>913</v>
      </c>
    </row>
    <row r="49" spans="1:37">
      <c r="A49">
        <v>2013</v>
      </c>
      <c r="B49" t="s">
        <v>686</v>
      </c>
      <c r="C49" t="s">
        <v>7772</v>
      </c>
      <c r="D49" t="str">
        <f>INDEX(CountyList!A:A, MATCH(MID(C49, 4, 3), CountyList!B:B, 0))</f>
        <v>Cook</v>
      </c>
      <c r="E49" t="s">
        <v>7773</v>
      </c>
      <c r="F49" t="s">
        <v>689</v>
      </c>
      <c r="G49" t="s">
        <v>582</v>
      </c>
      <c r="H49" t="s">
        <v>5107</v>
      </c>
      <c r="I49" t="s">
        <v>7774</v>
      </c>
      <c r="J49" t="s">
        <v>7603</v>
      </c>
      <c r="K49" t="s">
        <v>7603</v>
      </c>
      <c r="L49" t="s">
        <v>7603</v>
      </c>
      <c r="M49" t="s">
        <v>7603</v>
      </c>
      <c r="N49" t="s">
        <v>7603</v>
      </c>
      <c r="O49" t="s">
        <v>7603</v>
      </c>
      <c r="P49" t="s">
        <v>7603</v>
      </c>
      <c r="Q49" t="s">
        <v>7603</v>
      </c>
      <c r="R49" t="s">
        <v>7603</v>
      </c>
      <c r="S49" t="s">
        <v>7603</v>
      </c>
      <c r="T49">
        <v>37</v>
      </c>
      <c r="U49">
        <v>37</v>
      </c>
      <c r="V49">
        <v>36</v>
      </c>
      <c r="W49">
        <v>35</v>
      </c>
      <c r="X49" t="s">
        <v>7603</v>
      </c>
      <c r="Y49" t="s">
        <v>7603</v>
      </c>
      <c r="Z49" t="s">
        <v>7603</v>
      </c>
      <c r="AA49">
        <v>145</v>
      </c>
      <c r="AB49" t="s">
        <v>7603</v>
      </c>
      <c r="AC49" t="s">
        <v>7603</v>
      </c>
      <c r="AD49" t="s">
        <v>7603</v>
      </c>
      <c r="AE49" t="s">
        <v>7603</v>
      </c>
      <c r="AF49" t="s">
        <v>7603</v>
      </c>
      <c r="AG49" t="s">
        <v>7603</v>
      </c>
      <c r="AH49">
        <v>145</v>
      </c>
      <c r="AI49" t="s">
        <v>7603</v>
      </c>
      <c r="AJ49">
        <v>145</v>
      </c>
      <c r="AK49">
        <v>145</v>
      </c>
    </row>
    <row r="50" spans="1:37">
      <c r="A50">
        <v>2013</v>
      </c>
      <c r="B50" t="s">
        <v>1663</v>
      </c>
      <c r="C50" t="s">
        <v>7775</v>
      </c>
      <c r="D50" t="str">
        <f>INDEX(CountyList!A:A, MATCH(MID(C50, 4, 3), CountyList!B:B, 0))</f>
        <v>Cook</v>
      </c>
      <c r="E50" t="s">
        <v>7776</v>
      </c>
      <c r="F50" t="s">
        <v>612</v>
      </c>
      <c r="G50" t="s">
        <v>613</v>
      </c>
      <c r="H50" t="s">
        <v>5061</v>
      </c>
      <c r="I50" t="s">
        <v>7777</v>
      </c>
      <c r="J50">
        <v>22</v>
      </c>
      <c r="K50" t="s">
        <v>290</v>
      </c>
      <c r="L50" t="s">
        <v>290</v>
      </c>
      <c r="M50" t="s">
        <v>290</v>
      </c>
      <c r="N50" t="s">
        <v>290</v>
      </c>
      <c r="O50" t="s">
        <v>290</v>
      </c>
      <c r="P50" t="s">
        <v>290</v>
      </c>
      <c r="Q50" t="s">
        <v>290</v>
      </c>
      <c r="R50" t="s">
        <v>7603</v>
      </c>
      <c r="S50" t="s">
        <v>7603</v>
      </c>
      <c r="T50" t="s">
        <v>7603</v>
      </c>
      <c r="U50" t="s">
        <v>7603</v>
      </c>
      <c r="V50" t="s">
        <v>7603</v>
      </c>
      <c r="W50" t="s">
        <v>7603</v>
      </c>
      <c r="X50" t="s">
        <v>7603</v>
      </c>
      <c r="Y50" t="s">
        <v>7603</v>
      </c>
      <c r="Z50">
        <v>21</v>
      </c>
      <c r="AA50">
        <v>28</v>
      </c>
      <c r="AB50" t="s">
        <v>290</v>
      </c>
      <c r="AC50" t="s">
        <v>7603</v>
      </c>
      <c r="AD50">
        <v>15</v>
      </c>
      <c r="AE50" t="s">
        <v>290</v>
      </c>
      <c r="AF50" t="s">
        <v>7603</v>
      </c>
      <c r="AG50">
        <v>25</v>
      </c>
      <c r="AH50" t="s">
        <v>290</v>
      </c>
      <c r="AI50">
        <v>49</v>
      </c>
      <c r="AJ50" t="s">
        <v>7603</v>
      </c>
      <c r="AK50">
        <v>49</v>
      </c>
    </row>
    <row r="51" spans="1:37">
      <c r="A51">
        <v>2013</v>
      </c>
      <c r="B51" t="s">
        <v>691</v>
      </c>
      <c r="C51" t="s">
        <v>7778</v>
      </c>
      <c r="D51" t="str">
        <f>INDEX(CountyList!A:A, MATCH(MID(C51, 4, 3), CountyList!B:B, 0))</f>
        <v>Cook</v>
      </c>
      <c r="E51" t="s">
        <v>5109</v>
      </c>
      <c r="F51" t="s">
        <v>694</v>
      </c>
      <c r="G51" t="s">
        <v>574</v>
      </c>
      <c r="H51" t="s">
        <v>5110</v>
      </c>
      <c r="I51" t="s">
        <v>7779</v>
      </c>
      <c r="J51">
        <v>42</v>
      </c>
      <c r="K51">
        <v>11</v>
      </c>
      <c r="L51" t="s">
        <v>7603</v>
      </c>
      <c r="M51" t="s">
        <v>7603</v>
      </c>
      <c r="N51" t="s">
        <v>7603</v>
      </c>
      <c r="O51" t="s">
        <v>7603</v>
      </c>
      <c r="P51" t="s">
        <v>7603</v>
      </c>
      <c r="Q51" t="s">
        <v>7603</v>
      </c>
      <c r="R51" t="s">
        <v>7603</v>
      </c>
      <c r="S51" t="s">
        <v>7603</v>
      </c>
      <c r="T51" t="s">
        <v>7603</v>
      </c>
      <c r="U51" t="s">
        <v>7603</v>
      </c>
      <c r="V51" t="s">
        <v>7603</v>
      </c>
      <c r="W51" t="s">
        <v>7603</v>
      </c>
      <c r="X51" t="s">
        <v>7603</v>
      </c>
      <c r="Y51" t="s">
        <v>7603</v>
      </c>
      <c r="Z51">
        <v>23</v>
      </c>
      <c r="AA51">
        <v>30</v>
      </c>
      <c r="AB51" t="s">
        <v>290</v>
      </c>
      <c r="AC51" t="s">
        <v>7603</v>
      </c>
      <c r="AD51" t="s">
        <v>290</v>
      </c>
      <c r="AE51" t="s">
        <v>290</v>
      </c>
      <c r="AF51" t="s">
        <v>7603</v>
      </c>
      <c r="AG51">
        <v>38</v>
      </c>
      <c r="AH51" t="s">
        <v>290</v>
      </c>
      <c r="AI51">
        <v>53</v>
      </c>
      <c r="AJ51" t="s">
        <v>7603</v>
      </c>
      <c r="AK51">
        <v>53</v>
      </c>
    </row>
    <row r="52" spans="1:37">
      <c r="A52">
        <v>2013</v>
      </c>
      <c r="B52" t="s">
        <v>705</v>
      </c>
      <c r="C52" t="s">
        <v>7780</v>
      </c>
      <c r="D52" t="str">
        <f>INDEX(CountyList!A:A, MATCH(MID(C52, 4, 3), CountyList!B:B, 0))</f>
        <v>Cook</v>
      </c>
      <c r="E52" t="s">
        <v>7781</v>
      </c>
      <c r="F52" t="s">
        <v>708</v>
      </c>
      <c r="G52" t="s">
        <v>709</v>
      </c>
      <c r="H52" t="s">
        <v>5119</v>
      </c>
      <c r="I52" t="s">
        <v>7782</v>
      </c>
      <c r="J52">
        <v>56</v>
      </c>
      <c r="K52">
        <v>32</v>
      </c>
      <c r="L52">
        <v>24</v>
      </c>
      <c r="M52">
        <v>13</v>
      </c>
      <c r="N52">
        <v>20</v>
      </c>
      <c r="O52">
        <v>23</v>
      </c>
      <c r="P52">
        <v>14</v>
      </c>
      <c r="Q52">
        <v>14</v>
      </c>
      <c r="R52">
        <v>17</v>
      </c>
      <c r="S52">
        <v>16</v>
      </c>
      <c r="T52" t="s">
        <v>7603</v>
      </c>
      <c r="U52" t="s">
        <v>7603</v>
      </c>
      <c r="V52" t="s">
        <v>7603</v>
      </c>
      <c r="W52" t="s">
        <v>7603</v>
      </c>
      <c r="X52" t="s">
        <v>7603</v>
      </c>
      <c r="Y52" t="s">
        <v>7603</v>
      </c>
      <c r="Z52">
        <v>121</v>
      </c>
      <c r="AA52">
        <v>108</v>
      </c>
      <c r="AB52">
        <v>15</v>
      </c>
      <c r="AC52" t="s">
        <v>7603</v>
      </c>
      <c r="AD52" t="s">
        <v>290</v>
      </c>
      <c r="AE52" t="s">
        <v>290</v>
      </c>
      <c r="AF52" t="s">
        <v>7603</v>
      </c>
      <c r="AG52">
        <v>201</v>
      </c>
      <c r="AH52" t="s">
        <v>290</v>
      </c>
      <c r="AI52">
        <v>229</v>
      </c>
      <c r="AJ52" t="s">
        <v>7603</v>
      </c>
      <c r="AK52">
        <v>229</v>
      </c>
    </row>
    <row r="53" spans="1:37">
      <c r="A53">
        <v>2013</v>
      </c>
      <c r="B53" t="s">
        <v>712</v>
      </c>
      <c r="C53" t="s">
        <v>7783</v>
      </c>
      <c r="D53" t="str">
        <f>INDEX(CountyList!A:A, MATCH(MID(C53, 4, 3), CountyList!B:B, 0))</f>
        <v>Cook</v>
      </c>
      <c r="E53" t="s">
        <v>5121</v>
      </c>
      <c r="F53" t="s">
        <v>715</v>
      </c>
      <c r="G53" t="s">
        <v>716</v>
      </c>
      <c r="H53" t="s">
        <v>5122</v>
      </c>
      <c r="I53" t="s">
        <v>7784</v>
      </c>
      <c r="J53">
        <v>66</v>
      </c>
      <c r="K53">
        <v>16</v>
      </c>
      <c r="L53" t="s">
        <v>7603</v>
      </c>
      <c r="M53" t="s">
        <v>7603</v>
      </c>
      <c r="N53" t="s">
        <v>7603</v>
      </c>
      <c r="O53" t="s">
        <v>7603</v>
      </c>
      <c r="P53" t="s">
        <v>7603</v>
      </c>
      <c r="Q53" t="s">
        <v>7603</v>
      </c>
      <c r="R53" t="s">
        <v>7603</v>
      </c>
      <c r="S53" t="s">
        <v>7603</v>
      </c>
      <c r="T53" t="s">
        <v>7603</v>
      </c>
      <c r="U53" t="s">
        <v>7603</v>
      </c>
      <c r="V53" t="s">
        <v>7603</v>
      </c>
      <c r="W53" t="s">
        <v>7603</v>
      </c>
      <c r="X53" t="s">
        <v>7603</v>
      </c>
      <c r="Y53" t="s">
        <v>7603</v>
      </c>
      <c r="Z53">
        <v>48</v>
      </c>
      <c r="AA53">
        <v>34</v>
      </c>
      <c r="AB53" t="s">
        <v>290</v>
      </c>
      <c r="AC53" t="s">
        <v>7603</v>
      </c>
      <c r="AD53">
        <v>41</v>
      </c>
      <c r="AE53" t="s">
        <v>290</v>
      </c>
      <c r="AF53" t="s">
        <v>7603</v>
      </c>
      <c r="AG53">
        <v>35</v>
      </c>
      <c r="AH53" t="s">
        <v>290</v>
      </c>
      <c r="AI53">
        <v>82</v>
      </c>
      <c r="AJ53" t="s">
        <v>7603</v>
      </c>
      <c r="AK53">
        <v>82</v>
      </c>
    </row>
    <row r="54" spans="1:37">
      <c r="A54">
        <v>2013</v>
      </c>
      <c r="B54" t="s">
        <v>446</v>
      </c>
      <c r="C54" t="s">
        <v>7785</v>
      </c>
      <c r="D54" t="str">
        <f>INDEX(CountyList!A:A, MATCH(MID(C54, 4, 3), CountyList!B:B, 0))</f>
        <v>Cook</v>
      </c>
      <c r="E54" t="s">
        <v>7786</v>
      </c>
      <c r="F54" t="s">
        <v>720</v>
      </c>
      <c r="G54" t="s">
        <v>721</v>
      </c>
      <c r="H54" t="s">
        <v>5125</v>
      </c>
      <c r="I54" t="s">
        <v>7787</v>
      </c>
      <c r="J54">
        <v>126</v>
      </c>
      <c r="K54">
        <v>48</v>
      </c>
      <c r="L54">
        <v>28</v>
      </c>
      <c r="M54">
        <v>24</v>
      </c>
      <c r="N54">
        <v>22</v>
      </c>
      <c r="O54">
        <v>21</v>
      </c>
      <c r="P54">
        <v>17</v>
      </c>
      <c r="Q54">
        <v>25</v>
      </c>
      <c r="R54">
        <v>31</v>
      </c>
      <c r="S54">
        <v>36</v>
      </c>
      <c r="T54" t="s">
        <v>7603</v>
      </c>
      <c r="U54" t="s">
        <v>7603</v>
      </c>
      <c r="V54" t="s">
        <v>7603</v>
      </c>
      <c r="W54" t="s">
        <v>7603</v>
      </c>
      <c r="X54" t="s">
        <v>7603</v>
      </c>
      <c r="Y54" t="s">
        <v>7603</v>
      </c>
      <c r="Z54">
        <v>194</v>
      </c>
      <c r="AA54">
        <v>184</v>
      </c>
      <c r="AB54">
        <v>23</v>
      </c>
      <c r="AC54" t="s">
        <v>290</v>
      </c>
      <c r="AD54">
        <v>53</v>
      </c>
      <c r="AE54" t="s">
        <v>290</v>
      </c>
      <c r="AF54" t="s">
        <v>7603</v>
      </c>
      <c r="AG54">
        <v>281</v>
      </c>
      <c r="AH54">
        <v>12</v>
      </c>
      <c r="AI54">
        <v>378</v>
      </c>
      <c r="AJ54" t="s">
        <v>7603</v>
      </c>
      <c r="AK54">
        <v>378</v>
      </c>
    </row>
    <row r="55" spans="1:37">
      <c r="A55">
        <v>2013</v>
      </c>
      <c r="B55" t="s">
        <v>724</v>
      </c>
      <c r="C55" t="s">
        <v>7788</v>
      </c>
      <c r="D55" t="str">
        <f>INDEX(CountyList!A:A, MATCH(MID(C55, 4, 3), CountyList!B:B, 0))</f>
        <v>Cook</v>
      </c>
      <c r="E55" t="s">
        <v>7789</v>
      </c>
      <c r="F55" t="s">
        <v>727</v>
      </c>
      <c r="G55" t="s">
        <v>728</v>
      </c>
      <c r="H55" t="s">
        <v>5128</v>
      </c>
      <c r="I55" t="s">
        <v>7790</v>
      </c>
      <c r="J55">
        <v>42</v>
      </c>
      <c r="K55">
        <v>24</v>
      </c>
      <c r="L55" t="s">
        <v>290</v>
      </c>
      <c r="M55">
        <v>14</v>
      </c>
      <c r="N55">
        <v>16</v>
      </c>
      <c r="O55">
        <v>14</v>
      </c>
      <c r="P55">
        <v>12</v>
      </c>
      <c r="Q55">
        <v>12</v>
      </c>
      <c r="R55">
        <v>13</v>
      </c>
      <c r="S55">
        <v>12</v>
      </c>
      <c r="T55" t="s">
        <v>7603</v>
      </c>
      <c r="U55" t="s">
        <v>7603</v>
      </c>
      <c r="V55" t="s">
        <v>7603</v>
      </c>
      <c r="W55" t="s">
        <v>7603</v>
      </c>
      <c r="X55" t="s">
        <v>7603</v>
      </c>
      <c r="Y55" t="s">
        <v>7603</v>
      </c>
      <c r="Z55">
        <v>99</v>
      </c>
      <c r="AA55">
        <v>68</v>
      </c>
      <c r="AB55">
        <v>17</v>
      </c>
      <c r="AC55" t="s">
        <v>7603</v>
      </c>
      <c r="AD55" t="s">
        <v>290</v>
      </c>
      <c r="AE55" t="s">
        <v>290</v>
      </c>
      <c r="AF55" t="s">
        <v>7603</v>
      </c>
      <c r="AG55">
        <v>125</v>
      </c>
      <c r="AH55">
        <v>15</v>
      </c>
      <c r="AI55">
        <v>167</v>
      </c>
      <c r="AJ55" t="s">
        <v>7603</v>
      </c>
      <c r="AK55">
        <v>167</v>
      </c>
    </row>
    <row r="56" spans="1:37">
      <c r="A56">
        <v>2013</v>
      </c>
      <c r="B56" t="s">
        <v>665</v>
      </c>
      <c r="C56" t="s">
        <v>7791</v>
      </c>
      <c r="D56" t="str">
        <f>INDEX(CountyList!A:A, MATCH(MID(C56, 4, 3), CountyList!B:B, 0))</f>
        <v>Cook</v>
      </c>
      <c r="E56" t="s">
        <v>7792</v>
      </c>
      <c r="F56" t="s">
        <v>733</v>
      </c>
      <c r="G56" t="s">
        <v>734</v>
      </c>
      <c r="H56" t="s">
        <v>5131</v>
      </c>
      <c r="I56" t="s">
        <v>7793</v>
      </c>
      <c r="J56">
        <v>72</v>
      </c>
      <c r="K56">
        <v>49</v>
      </c>
      <c r="L56">
        <v>26</v>
      </c>
      <c r="M56">
        <v>29</v>
      </c>
      <c r="N56">
        <v>22</v>
      </c>
      <c r="O56">
        <v>24</v>
      </c>
      <c r="P56">
        <v>18</v>
      </c>
      <c r="Q56">
        <v>11</v>
      </c>
      <c r="R56">
        <v>20</v>
      </c>
      <c r="S56">
        <v>24</v>
      </c>
      <c r="T56" t="s">
        <v>7603</v>
      </c>
      <c r="U56" t="s">
        <v>7603</v>
      </c>
      <c r="V56" t="s">
        <v>7603</v>
      </c>
      <c r="W56" t="s">
        <v>7603</v>
      </c>
      <c r="X56" t="s">
        <v>7603</v>
      </c>
      <c r="Y56" t="s">
        <v>7603</v>
      </c>
      <c r="Z56">
        <v>142</v>
      </c>
      <c r="AA56">
        <v>153</v>
      </c>
      <c r="AB56">
        <v>26</v>
      </c>
      <c r="AC56" t="s">
        <v>7603</v>
      </c>
      <c r="AD56">
        <v>25</v>
      </c>
      <c r="AE56">
        <v>12</v>
      </c>
      <c r="AF56" t="s">
        <v>7603</v>
      </c>
      <c r="AG56">
        <v>223</v>
      </c>
      <c r="AH56" t="s">
        <v>290</v>
      </c>
      <c r="AI56">
        <v>295</v>
      </c>
      <c r="AJ56" t="s">
        <v>7603</v>
      </c>
      <c r="AK56">
        <v>295</v>
      </c>
    </row>
    <row r="57" spans="1:37">
      <c r="A57">
        <v>2013</v>
      </c>
      <c r="B57" t="s">
        <v>737</v>
      </c>
      <c r="C57" t="s">
        <v>7794</v>
      </c>
      <c r="D57" t="str">
        <f>INDEX(CountyList!A:A, MATCH(MID(C57, 4, 3), CountyList!B:B, 0))</f>
        <v>Cook</v>
      </c>
      <c r="E57" t="s">
        <v>5133</v>
      </c>
      <c r="F57" t="s">
        <v>740</v>
      </c>
      <c r="G57" t="s">
        <v>734</v>
      </c>
      <c r="H57" t="s">
        <v>5134</v>
      </c>
      <c r="I57" t="s">
        <v>7795</v>
      </c>
      <c r="J57">
        <v>32</v>
      </c>
      <c r="K57">
        <v>15</v>
      </c>
      <c r="L57">
        <v>15</v>
      </c>
      <c r="M57" t="s">
        <v>290</v>
      </c>
      <c r="N57" t="s">
        <v>290</v>
      </c>
      <c r="O57" t="s">
        <v>290</v>
      </c>
      <c r="P57" t="s">
        <v>7603</v>
      </c>
      <c r="Q57" t="s">
        <v>7603</v>
      </c>
      <c r="R57" t="s">
        <v>7603</v>
      </c>
      <c r="S57" t="s">
        <v>7603</v>
      </c>
      <c r="T57" t="s">
        <v>7603</v>
      </c>
      <c r="U57" t="s">
        <v>7603</v>
      </c>
      <c r="V57" t="s">
        <v>7603</v>
      </c>
      <c r="W57" t="s">
        <v>7603</v>
      </c>
      <c r="X57" t="s">
        <v>7603</v>
      </c>
      <c r="Y57" t="s">
        <v>7603</v>
      </c>
      <c r="Z57">
        <v>48</v>
      </c>
      <c r="AA57">
        <v>34</v>
      </c>
      <c r="AB57">
        <v>82</v>
      </c>
      <c r="AC57" t="s">
        <v>7603</v>
      </c>
      <c r="AD57" t="s">
        <v>7603</v>
      </c>
      <c r="AE57" t="s">
        <v>7603</v>
      </c>
      <c r="AF57" t="s">
        <v>7603</v>
      </c>
      <c r="AG57" t="s">
        <v>7603</v>
      </c>
      <c r="AH57" t="s">
        <v>7603</v>
      </c>
      <c r="AI57">
        <v>82</v>
      </c>
      <c r="AJ57" t="s">
        <v>7603</v>
      </c>
      <c r="AK57">
        <v>82</v>
      </c>
    </row>
    <row r="58" spans="1:37">
      <c r="A58">
        <v>2013</v>
      </c>
      <c r="B58" t="s">
        <v>743</v>
      </c>
      <c r="C58" t="s">
        <v>7796</v>
      </c>
      <c r="D58" t="str">
        <f>INDEX(CountyList!A:A, MATCH(MID(C58, 4, 3), CountyList!B:B, 0))</f>
        <v>Cook</v>
      </c>
      <c r="E58" t="s">
        <v>7797</v>
      </c>
      <c r="F58" t="s">
        <v>746</v>
      </c>
      <c r="G58" t="s">
        <v>669</v>
      </c>
      <c r="H58" t="s">
        <v>5137</v>
      </c>
      <c r="I58" t="s">
        <v>7798</v>
      </c>
      <c r="J58">
        <v>178</v>
      </c>
      <c r="K58">
        <v>90</v>
      </c>
      <c r="L58">
        <v>58</v>
      </c>
      <c r="M58">
        <v>45</v>
      </c>
      <c r="N58">
        <v>46</v>
      </c>
      <c r="O58">
        <v>37</v>
      </c>
      <c r="P58">
        <v>26</v>
      </c>
      <c r="Q58">
        <v>30</v>
      </c>
      <c r="R58">
        <v>31</v>
      </c>
      <c r="S58">
        <v>33</v>
      </c>
      <c r="T58">
        <v>35</v>
      </c>
      <c r="U58">
        <v>38</v>
      </c>
      <c r="V58">
        <v>26</v>
      </c>
      <c r="W58">
        <v>37</v>
      </c>
      <c r="X58" t="s">
        <v>7603</v>
      </c>
      <c r="Y58" t="s">
        <v>7603</v>
      </c>
      <c r="Z58">
        <v>358</v>
      </c>
      <c r="AA58">
        <v>365</v>
      </c>
      <c r="AB58">
        <v>34</v>
      </c>
      <c r="AC58" t="s">
        <v>7603</v>
      </c>
      <c r="AD58">
        <v>360</v>
      </c>
      <c r="AE58">
        <v>11</v>
      </c>
      <c r="AF58" t="s">
        <v>7603</v>
      </c>
      <c r="AG58">
        <v>297</v>
      </c>
      <c r="AH58">
        <v>21</v>
      </c>
      <c r="AI58">
        <v>574</v>
      </c>
      <c r="AJ58">
        <v>149</v>
      </c>
      <c r="AK58">
        <v>723</v>
      </c>
    </row>
    <row r="59" spans="1:37">
      <c r="A59">
        <v>2013</v>
      </c>
      <c r="B59" t="s">
        <v>748</v>
      </c>
      <c r="C59" t="s">
        <v>7799</v>
      </c>
      <c r="D59" t="str">
        <f>INDEX(CountyList!A:A, MATCH(MID(C59, 4, 3), CountyList!B:B, 0))</f>
        <v>Cook</v>
      </c>
      <c r="E59" t="s">
        <v>5142</v>
      </c>
      <c r="F59" t="s">
        <v>751</v>
      </c>
      <c r="G59" t="s">
        <v>582</v>
      </c>
      <c r="H59" t="s">
        <v>5143</v>
      </c>
      <c r="I59" t="s">
        <v>7800</v>
      </c>
      <c r="J59">
        <v>80</v>
      </c>
      <c r="K59">
        <v>57</v>
      </c>
      <c r="L59">
        <v>56</v>
      </c>
      <c r="M59">
        <v>53</v>
      </c>
      <c r="N59">
        <v>33</v>
      </c>
      <c r="O59">
        <v>51</v>
      </c>
      <c r="P59">
        <v>42</v>
      </c>
      <c r="Q59">
        <v>55</v>
      </c>
      <c r="R59">
        <v>68</v>
      </c>
      <c r="S59">
        <v>77</v>
      </c>
      <c r="T59" t="s">
        <v>7603</v>
      </c>
      <c r="U59" t="s">
        <v>7603</v>
      </c>
      <c r="V59" t="s">
        <v>7603</v>
      </c>
      <c r="W59" t="s">
        <v>7603</v>
      </c>
      <c r="X59" t="s">
        <v>7603</v>
      </c>
      <c r="Y59" t="s">
        <v>7603</v>
      </c>
      <c r="Z59">
        <v>302</v>
      </c>
      <c r="AA59">
        <v>270</v>
      </c>
      <c r="AB59" t="s">
        <v>290</v>
      </c>
      <c r="AC59" t="s">
        <v>7603</v>
      </c>
      <c r="AD59" t="s">
        <v>290</v>
      </c>
      <c r="AE59" t="s">
        <v>290</v>
      </c>
      <c r="AF59" t="s">
        <v>7603</v>
      </c>
      <c r="AG59">
        <v>556</v>
      </c>
      <c r="AH59" t="s">
        <v>7603</v>
      </c>
      <c r="AI59">
        <v>572</v>
      </c>
      <c r="AJ59" t="s">
        <v>7603</v>
      </c>
      <c r="AK59">
        <v>572</v>
      </c>
    </row>
    <row r="60" spans="1:37">
      <c r="A60">
        <v>2013</v>
      </c>
      <c r="B60" t="s">
        <v>7801</v>
      </c>
      <c r="C60" t="s">
        <v>7802</v>
      </c>
      <c r="D60" t="str">
        <f>INDEX(CountyList!A:A, MATCH(MID(C60, 4, 3), CountyList!B:B, 0))</f>
        <v>Cook</v>
      </c>
      <c r="E60" t="s">
        <v>7803</v>
      </c>
      <c r="F60" t="s">
        <v>7804</v>
      </c>
      <c r="G60" t="s">
        <v>767</v>
      </c>
      <c r="H60" t="s">
        <v>7805</v>
      </c>
      <c r="I60" t="s">
        <v>7806</v>
      </c>
      <c r="J60">
        <v>35</v>
      </c>
      <c r="K60">
        <v>10</v>
      </c>
      <c r="L60" t="s">
        <v>7603</v>
      </c>
      <c r="M60" t="s">
        <v>7603</v>
      </c>
      <c r="N60" t="s">
        <v>7603</v>
      </c>
      <c r="O60" t="s">
        <v>7603</v>
      </c>
      <c r="P60" t="s">
        <v>7603</v>
      </c>
      <c r="Q60" t="s">
        <v>7603</v>
      </c>
      <c r="R60" t="s">
        <v>7603</v>
      </c>
      <c r="S60" t="s">
        <v>7603</v>
      </c>
      <c r="T60" t="s">
        <v>7603</v>
      </c>
      <c r="U60" t="s">
        <v>7603</v>
      </c>
      <c r="V60" t="s">
        <v>7603</v>
      </c>
      <c r="W60" t="s">
        <v>7603</v>
      </c>
      <c r="X60" t="s">
        <v>7603</v>
      </c>
      <c r="Y60" t="s">
        <v>7603</v>
      </c>
      <c r="Z60">
        <v>20</v>
      </c>
      <c r="AA60">
        <v>25</v>
      </c>
      <c r="AB60" t="s">
        <v>7603</v>
      </c>
      <c r="AC60" t="s">
        <v>7603</v>
      </c>
      <c r="AD60">
        <v>19</v>
      </c>
      <c r="AE60" t="s">
        <v>7603</v>
      </c>
      <c r="AF60" t="s">
        <v>7603</v>
      </c>
      <c r="AG60">
        <v>25</v>
      </c>
      <c r="AH60" t="s">
        <v>290</v>
      </c>
      <c r="AI60">
        <v>45</v>
      </c>
      <c r="AJ60" t="s">
        <v>7603</v>
      </c>
      <c r="AK60">
        <v>45</v>
      </c>
    </row>
    <row r="61" spans="1:37">
      <c r="A61">
        <v>2013</v>
      </c>
      <c r="B61" t="s">
        <v>7807</v>
      </c>
      <c r="C61" t="s">
        <v>7808</v>
      </c>
      <c r="D61" t="str">
        <f>INDEX(CountyList!A:A, MATCH(MID(C61, 4, 3), CountyList!B:B, 0))</f>
        <v>Cook</v>
      </c>
      <c r="E61" t="s">
        <v>5146</v>
      </c>
      <c r="F61" t="s">
        <v>756</v>
      </c>
      <c r="G61" t="s">
        <v>582</v>
      </c>
      <c r="H61" t="s">
        <v>5147</v>
      </c>
      <c r="I61" t="s">
        <v>7809</v>
      </c>
      <c r="J61">
        <v>61</v>
      </c>
      <c r="K61">
        <v>48</v>
      </c>
      <c r="L61">
        <v>50</v>
      </c>
      <c r="M61">
        <v>45</v>
      </c>
      <c r="N61">
        <v>44</v>
      </c>
      <c r="O61">
        <v>44</v>
      </c>
      <c r="P61">
        <v>41</v>
      </c>
      <c r="Q61">
        <v>36</v>
      </c>
      <c r="R61">
        <v>36</v>
      </c>
      <c r="S61">
        <v>38</v>
      </c>
      <c r="T61" t="s">
        <v>7603</v>
      </c>
      <c r="U61" t="s">
        <v>7603</v>
      </c>
      <c r="V61" t="s">
        <v>7603</v>
      </c>
      <c r="W61" t="s">
        <v>7603</v>
      </c>
      <c r="X61" t="s">
        <v>7603</v>
      </c>
      <c r="Y61" t="s">
        <v>7603</v>
      </c>
      <c r="Z61">
        <v>212</v>
      </c>
      <c r="AA61">
        <v>231</v>
      </c>
      <c r="AB61" t="s">
        <v>290</v>
      </c>
      <c r="AC61" t="s">
        <v>7603</v>
      </c>
      <c r="AD61" t="s">
        <v>290</v>
      </c>
      <c r="AE61" t="s">
        <v>7603</v>
      </c>
      <c r="AF61" t="s">
        <v>7603</v>
      </c>
      <c r="AG61">
        <v>440</v>
      </c>
      <c r="AH61" t="s">
        <v>7603</v>
      </c>
      <c r="AI61">
        <v>443</v>
      </c>
      <c r="AJ61" t="s">
        <v>7603</v>
      </c>
      <c r="AK61">
        <v>443</v>
      </c>
    </row>
    <row r="62" spans="1:37">
      <c r="A62">
        <v>2013</v>
      </c>
      <c r="B62" t="s">
        <v>758</v>
      </c>
      <c r="C62" t="s">
        <v>7810</v>
      </c>
      <c r="D62" t="str">
        <f>INDEX(CountyList!A:A, MATCH(MID(C62, 4, 3), CountyList!B:B, 0))</f>
        <v>Cook</v>
      </c>
      <c r="E62" t="s">
        <v>5149</v>
      </c>
      <c r="F62" t="s">
        <v>7811</v>
      </c>
      <c r="G62" t="s">
        <v>613</v>
      </c>
      <c r="H62" t="s">
        <v>7812</v>
      </c>
      <c r="I62" t="s">
        <v>7813</v>
      </c>
      <c r="J62" t="s">
        <v>290</v>
      </c>
      <c r="K62">
        <v>10</v>
      </c>
      <c r="L62">
        <v>12</v>
      </c>
      <c r="M62" t="s">
        <v>290</v>
      </c>
      <c r="N62" t="s">
        <v>290</v>
      </c>
      <c r="O62" t="s">
        <v>290</v>
      </c>
      <c r="P62" t="s">
        <v>7603</v>
      </c>
      <c r="Q62" t="s">
        <v>7603</v>
      </c>
      <c r="R62" t="s">
        <v>7603</v>
      </c>
      <c r="S62" t="s">
        <v>7603</v>
      </c>
      <c r="T62" t="s">
        <v>7603</v>
      </c>
      <c r="U62" t="s">
        <v>7603</v>
      </c>
      <c r="V62" t="s">
        <v>7603</v>
      </c>
      <c r="W62" t="s">
        <v>7603</v>
      </c>
      <c r="X62" t="s">
        <v>7603</v>
      </c>
      <c r="Y62" t="s">
        <v>7603</v>
      </c>
      <c r="Z62">
        <v>29</v>
      </c>
      <c r="AA62">
        <v>21</v>
      </c>
      <c r="AB62" t="s">
        <v>290</v>
      </c>
      <c r="AC62" t="s">
        <v>7603</v>
      </c>
      <c r="AD62" t="s">
        <v>290</v>
      </c>
      <c r="AE62" t="s">
        <v>7603</v>
      </c>
      <c r="AF62" t="s">
        <v>7603</v>
      </c>
      <c r="AG62">
        <v>45</v>
      </c>
      <c r="AH62" t="s">
        <v>290</v>
      </c>
      <c r="AI62">
        <v>50</v>
      </c>
      <c r="AJ62" t="s">
        <v>7603</v>
      </c>
      <c r="AK62">
        <v>50</v>
      </c>
    </row>
    <row r="63" spans="1:37">
      <c r="A63">
        <v>2013</v>
      </c>
      <c r="B63" t="s">
        <v>763</v>
      </c>
      <c r="C63" t="s">
        <v>7814</v>
      </c>
      <c r="D63" t="str">
        <f>INDEX(CountyList!A:A, MATCH(MID(C63, 4, 3), CountyList!B:B, 0))</f>
        <v>Cook</v>
      </c>
      <c r="E63" t="s">
        <v>5152</v>
      </c>
      <c r="F63" t="s">
        <v>766</v>
      </c>
      <c r="G63" t="s">
        <v>767</v>
      </c>
      <c r="H63" t="s">
        <v>5153</v>
      </c>
      <c r="I63" t="s">
        <v>7815</v>
      </c>
      <c r="J63" t="s">
        <v>7603</v>
      </c>
      <c r="K63">
        <v>37</v>
      </c>
      <c r="L63">
        <v>54</v>
      </c>
      <c r="M63">
        <v>47</v>
      </c>
      <c r="N63">
        <v>51</v>
      </c>
      <c r="O63">
        <v>43</v>
      </c>
      <c r="P63">
        <v>50</v>
      </c>
      <c r="Q63">
        <v>44</v>
      </c>
      <c r="R63">
        <v>51</v>
      </c>
      <c r="S63">
        <v>62</v>
      </c>
      <c r="T63" t="s">
        <v>7603</v>
      </c>
      <c r="U63" t="s">
        <v>7603</v>
      </c>
      <c r="V63" t="s">
        <v>7603</v>
      </c>
      <c r="W63" t="s">
        <v>7603</v>
      </c>
      <c r="X63" t="s">
        <v>7603</v>
      </c>
      <c r="Y63" t="s">
        <v>7603</v>
      </c>
      <c r="Z63">
        <v>228</v>
      </c>
      <c r="AA63">
        <v>211</v>
      </c>
      <c r="AB63" t="s">
        <v>290</v>
      </c>
      <c r="AC63" t="s">
        <v>7603</v>
      </c>
      <c r="AD63" t="s">
        <v>7603</v>
      </c>
      <c r="AE63" t="s">
        <v>7603</v>
      </c>
      <c r="AF63" t="s">
        <v>7603</v>
      </c>
      <c r="AG63">
        <v>431</v>
      </c>
      <c r="AH63" t="s">
        <v>7603</v>
      </c>
      <c r="AI63">
        <v>439</v>
      </c>
      <c r="AJ63" t="s">
        <v>7603</v>
      </c>
      <c r="AK63">
        <v>439</v>
      </c>
    </row>
    <row r="64" spans="1:37">
      <c r="A64">
        <v>2013</v>
      </c>
      <c r="B64" t="s">
        <v>770</v>
      </c>
      <c r="C64" t="s">
        <v>7816</v>
      </c>
      <c r="D64" t="str">
        <f>INDEX(CountyList!A:A, MATCH(MID(C64, 4, 3), CountyList!B:B, 0))</f>
        <v>Cook</v>
      </c>
      <c r="E64" t="s">
        <v>5155</v>
      </c>
      <c r="F64" t="s">
        <v>773</v>
      </c>
      <c r="G64" t="s">
        <v>641</v>
      </c>
      <c r="H64" t="s">
        <v>5156</v>
      </c>
      <c r="I64" t="s">
        <v>7817</v>
      </c>
      <c r="J64">
        <v>39</v>
      </c>
      <c r="K64">
        <v>11</v>
      </c>
      <c r="L64" t="s">
        <v>290</v>
      </c>
      <c r="M64" t="s">
        <v>290</v>
      </c>
      <c r="N64" t="s">
        <v>290</v>
      </c>
      <c r="O64" t="s">
        <v>7603</v>
      </c>
      <c r="P64" t="s">
        <v>7603</v>
      </c>
      <c r="Q64" t="s">
        <v>7603</v>
      </c>
      <c r="R64" t="s">
        <v>7603</v>
      </c>
      <c r="S64" t="s">
        <v>7603</v>
      </c>
      <c r="T64" t="s">
        <v>7603</v>
      </c>
      <c r="U64" t="s">
        <v>7603</v>
      </c>
      <c r="V64" t="s">
        <v>7603</v>
      </c>
      <c r="W64" t="s">
        <v>7603</v>
      </c>
      <c r="X64" t="s">
        <v>7603</v>
      </c>
      <c r="Y64" t="s">
        <v>7603</v>
      </c>
      <c r="Z64">
        <v>27</v>
      </c>
      <c r="AA64">
        <v>29</v>
      </c>
      <c r="AB64" t="s">
        <v>290</v>
      </c>
      <c r="AC64" t="s">
        <v>7603</v>
      </c>
      <c r="AD64">
        <v>28</v>
      </c>
      <c r="AE64" t="s">
        <v>7603</v>
      </c>
      <c r="AF64" t="s">
        <v>7603</v>
      </c>
      <c r="AG64">
        <v>20</v>
      </c>
      <c r="AH64" t="s">
        <v>290</v>
      </c>
      <c r="AI64">
        <v>56</v>
      </c>
      <c r="AJ64" t="s">
        <v>7603</v>
      </c>
      <c r="AK64">
        <v>56</v>
      </c>
    </row>
    <row r="65" spans="1:37">
      <c r="A65">
        <v>2013</v>
      </c>
      <c r="B65" t="s">
        <v>775</v>
      </c>
      <c r="C65" t="s">
        <v>7818</v>
      </c>
      <c r="D65" t="str">
        <f>INDEX(CountyList!A:A, MATCH(MID(C65, 4, 3), CountyList!B:B, 0))</f>
        <v>Cook</v>
      </c>
      <c r="E65" t="s">
        <v>7819</v>
      </c>
      <c r="F65" t="s">
        <v>7820</v>
      </c>
      <c r="G65" t="s">
        <v>641</v>
      </c>
      <c r="H65" t="s">
        <v>5263</v>
      </c>
      <c r="I65" t="s">
        <v>7821</v>
      </c>
      <c r="J65">
        <v>10</v>
      </c>
      <c r="K65">
        <v>38</v>
      </c>
      <c r="L65">
        <v>18</v>
      </c>
      <c r="M65">
        <v>18</v>
      </c>
      <c r="N65">
        <v>13</v>
      </c>
      <c r="O65">
        <v>17</v>
      </c>
      <c r="P65">
        <v>10</v>
      </c>
      <c r="Q65" t="s">
        <v>290</v>
      </c>
      <c r="R65">
        <v>12</v>
      </c>
      <c r="S65">
        <v>10</v>
      </c>
      <c r="T65" t="s">
        <v>7603</v>
      </c>
      <c r="U65" t="s">
        <v>7603</v>
      </c>
      <c r="V65" t="s">
        <v>7603</v>
      </c>
      <c r="W65" t="s">
        <v>7603</v>
      </c>
      <c r="X65" t="s">
        <v>7603</v>
      </c>
      <c r="Y65" t="s">
        <v>7603</v>
      </c>
      <c r="Z65">
        <v>80</v>
      </c>
      <c r="AA65">
        <v>75</v>
      </c>
      <c r="AB65">
        <v>10</v>
      </c>
      <c r="AC65" t="s">
        <v>7603</v>
      </c>
      <c r="AD65">
        <v>32</v>
      </c>
      <c r="AE65" t="s">
        <v>290</v>
      </c>
      <c r="AF65" t="s">
        <v>7603</v>
      </c>
      <c r="AG65">
        <v>105</v>
      </c>
      <c r="AH65" t="s">
        <v>290</v>
      </c>
      <c r="AI65">
        <v>155</v>
      </c>
      <c r="AJ65" t="s">
        <v>7603</v>
      </c>
      <c r="AK65">
        <v>155</v>
      </c>
    </row>
    <row r="66" spans="1:37">
      <c r="A66">
        <v>2013</v>
      </c>
      <c r="B66" t="s">
        <v>781</v>
      </c>
      <c r="C66" t="s">
        <v>7822</v>
      </c>
      <c r="D66" t="str">
        <f>INDEX(CountyList!A:A, MATCH(MID(C66, 4, 3), CountyList!B:B, 0))</f>
        <v>Cook</v>
      </c>
      <c r="E66" t="s">
        <v>7823</v>
      </c>
      <c r="F66" t="s">
        <v>784</v>
      </c>
      <c r="G66" t="s">
        <v>601</v>
      </c>
      <c r="H66" t="s">
        <v>5162</v>
      </c>
      <c r="I66" t="s">
        <v>7824</v>
      </c>
      <c r="J66">
        <v>21</v>
      </c>
      <c r="K66">
        <v>33</v>
      </c>
      <c r="L66">
        <v>22</v>
      </c>
      <c r="M66">
        <v>34</v>
      </c>
      <c r="N66">
        <v>23</v>
      </c>
      <c r="O66">
        <v>27</v>
      </c>
      <c r="P66">
        <v>27</v>
      </c>
      <c r="Q66">
        <v>35</v>
      </c>
      <c r="R66">
        <v>35</v>
      </c>
      <c r="S66">
        <v>39</v>
      </c>
      <c r="T66" t="s">
        <v>7603</v>
      </c>
      <c r="U66" t="s">
        <v>7603</v>
      </c>
      <c r="V66" t="s">
        <v>7603</v>
      </c>
      <c r="W66" t="s">
        <v>7603</v>
      </c>
      <c r="X66" t="s">
        <v>7603</v>
      </c>
      <c r="Y66" t="s">
        <v>7603</v>
      </c>
      <c r="Z66">
        <v>152</v>
      </c>
      <c r="AA66">
        <v>144</v>
      </c>
      <c r="AB66" t="s">
        <v>290</v>
      </c>
      <c r="AC66" t="s">
        <v>7603</v>
      </c>
      <c r="AD66" t="s">
        <v>290</v>
      </c>
      <c r="AE66" t="s">
        <v>290</v>
      </c>
      <c r="AF66" t="s">
        <v>7603</v>
      </c>
      <c r="AG66">
        <v>291</v>
      </c>
      <c r="AH66" t="s">
        <v>7603</v>
      </c>
      <c r="AI66">
        <v>296</v>
      </c>
      <c r="AJ66" t="s">
        <v>7603</v>
      </c>
      <c r="AK66">
        <v>296</v>
      </c>
    </row>
    <row r="67" spans="1:37">
      <c r="A67">
        <v>2013</v>
      </c>
      <c r="B67" t="s">
        <v>4435</v>
      </c>
      <c r="C67" t="s">
        <v>7825</v>
      </c>
      <c r="D67" t="str">
        <f>INDEX(CountyList!A:A, MATCH(MID(C67, 4, 3), CountyList!B:B, 0))</f>
        <v>Cook</v>
      </c>
      <c r="E67" t="s">
        <v>7826</v>
      </c>
      <c r="F67" t="s">
        <v>789</v>
      </c>
      <c r="G67" t="s">
        <v>634</v>
      </c>
      <c r="H67" t="s">
        <v>5165</v>
      </c>
      <c r="I67" t="s">
        <v>7827</v>
      </c>
      <c r="J67">
        <v>57</v>
      </c>
      <c r="K67">
        <v>20</v>
      </c>
      <c r="L67">
        <v>27</v>
      </c>
      <c r="M67">
        <v>34</v>
      </c>
      <c r="N67">
        <v>19</v>
      </c>
      <c r="O67">
        <v>43</v>
      </c>
      <c r="P67">
        <v>26</v>
      </c>
      <c r="Q67">
        <v>17</v>
      </c>
      <c r="R67">
        <v>26</v>
      </c>
      <c r="S67">
        <v>28</v>
      </c>
      <c r="T67" t="s">
        <v>7603</v>
      </c>
      <c r="U67" t="s">
        <v>7603</v>
      </c>
      <c r="V67" t="s">
        <v>7603</v>
      </c>
      <c r="W67" t="s">
        <v>7603</v>
      </c>
      <c r="X67" t="s">
        <v>7603</v>
      </c>
      <c r="Y67" t="s">
        <v>7603</v>
      </c>
      <c r="Z67">
        <v>156</v>
      </c>
      <c r="AA67">
        <v>141</v>
      </c>
      <c r="AB67" t="s">
        <v>290</v>
      </c>
      <c r="AC67" t="s">
        <v>7603</v>
      </c>
      <c r="AD67" t="s">
        <v>290</v>
      </c>
      <c r="AE67" t="s">
        <v>290</v>
      </c>
      <c r="AF67" t="s">
        <v>7603</v>
      </c>
      <c r="AG67">
        <v>277</v>
      </c>
      <c r="AH67" t="s">
        <v>290</v>
      </c>
      <c r="AI67">
        <v>297</v>
      </c>
      <c r="AJ67" t="s">
        <v>7603</v>
      </c>
      <c r="AK67">
        <v>297</v>
      </c>
    </row>
    <row r="68" spans="1:37">
      <c r="A68">
        <v>2013</v>
      </c>
      <c r="B68" t="s">
        <v>791</v>
      </c>
      <c r="C68" t="s">
        <v>7828</v>
      </c>
      <c r="D68" t="str">
        <f>INDEX(CountyList!A:A, MATCH(MID(C68, 4, 3), CountyList!B:B, 0))</f>
        <v>Cook</v>
      </c>
      <c r="E68" t="s">
        <v>7829</v>
      </c>
      <c r="F68" t="s">
        <v>792</v>
      </c>
      <c r="G68" t="s">
        <v>634</v>
      </c>
      <c r="H68" t="s">
        <v>5167</v>
      </c>
      <c r="I68" t="s">
        <v>7830</v>
      </c>
      <c r="J68">
        <v>95</v>
      </c>
      <c r="K68">
        <v>39</v>
      </c>
      <c r="L68">
        <v>43</v>
      </c>
      <c r="M68">
        <v>34</v>
      </c>
      <c r="N68">
        <v>34</v>
      </c>
      <c r="O68">
        <v>33</v>
      </c>
      <c r="P68">
        <v>29</v>
      </c>
      <c r="Q68">
        <v>36</v>
      </c>
      <c r="R68">
        <v>26</v>
      </c>
      <c r="S68">
        <v>30</v>
      </c>
      <c r="T68" t="s">
        <v>7603</v>
      </c>
      <c r="U68" t="s">
        <v>7603</v>
      </c>
      <c r="V68" t="s">
        <v>7603</v>
      </c>
      <c r="W68" t="s">
        <v>7603</v>
      </c>
      <c r="X68" t="s">
        <v>7603</v>
      </c>
      <c r="Y68" t="s">
        <v>7603</v>
      </c>
      <c r="Z68">
        <v>211</v>
      </c>
      <c r="AA68">
        <v>188</v>
      </c>
      <c r="AB68">
        <v>10</v>
      </c>
      <c r="AC68" t="s">
        <v>7603</v>
      </c>
      <c r="AD68">
        <v>11</v>
      </c>
      <c r="AE68" t="s">
        <v>290</v>
      </c>
      <c r="AF68" t="s">
        <v>7603</v>
      </c>
      <c r="AG68">
        <v>377</v>
      </c>
      <c r="AH68" t="s">
        <v>7603</v>
      </c>
      <c r="AI68">
        <v>399</v>
      </c>
      <c r="AJ68" t="s">
        <v>7603</v>
      </c>
      <c r="AK68">
        <v>399</v>
      </c>
    </row>
    <row r="69" spans="1:37">
      <c r="A69">
        <v>2013</v>
      </c>
      <c r="B69" t="s">
        <v>794</v>
      </c>
      <c r="C69" t="s">
        <v>7831</v>
      </c>
      <c r="D69" t="str">
        <f>INDEX(CountyList!A:A, MATCH(MID(C69, 4, 3), CountyList!B:B, 0))</f>
        <v>Cook</v>
      </c>
      <c r="E69" t="s">
        <v>7832</v>
      </c>
      <c r="F69" t="s">
        <v>797</v>
      </c>
      <c r="G69" t="s">
        <v>634</v>
      </c>
      <c r="H69" t="s">
        <v>5170</v>
      </c>
      <c r="I69" t="s">
        <v>7833</v>
      </c>
      <c r="J69">
        <v>53</v>
      </c>
      <c r="K69">
        <v>47</v>
      </c>
      <c r="L69">
        <v>34</v>
      </c>
      <c r="M69">
        <v>28</v>
      </c>
      <c r="N69">
        <v>37</v>
      </c>
      <c r="O69">
        <v>36</v>
      </c>
      <c r="P69">
        <v>37</v>
      </c>
      <c r="Q69">
        <v>18</v>
      </c>
      <c r="R69">
        <v>32</v>
      </c>
      <c r="S69">
        <v>25</v>
      </c>
      <c r="T69" t="s">
        <v>7603</v>
      </c>
      <c r="U69" t="s">
        <v>7603</v>
      </c>
      <c r="V69" t="s">
        <v>7603</v>
      </c>
      <c r="W69" t="s">
        <v>7603</v>
      </c>
      <c r="X69" t="s">
        <v>7603</v>
      </c>
      <c r="Y69" t="s">
        <v>7603</v>
      </c>
      <c r="Z69">
        <v>173</v>
      </c>
      <c r="AA69">
        <v>174</v>
      </c>
      <c r="AB69">
        <v>10</v>
      </c>
      <c r="AC69" t="s">
        <v>7603</v>
      </c>
      <c r="AD69">
        <v>27</v>
      </c>
      <c r="AE69">
        <v>14</v>
      </c>
      <c r="AF69" t="s">
        <v>7603</v>
      </c>
      <c r="AG69">
        <v>235</v>
      </c>
      <c r="AH69">
        <v>61</v>
      </c>
      <c r="AI69">
        <v>347</v>
      </c>
      <c r="AJ69" t="s">
        <v>7603</v>
      </c>
      <c r="AK69">
        <v>347</v>
      </c>
    </row>
    <row r="70" spans="1:37">
      <c r="A70">
        <v>2013</v>
      </c>
      <c r="B70" t="s">
        <v>308</v>
      </c>
      <c r="C70" t="s">
        <v>7834</v>
      </c>
      <c r="D70" t="str">
        <f>INDEX(CountyList!A:A, MATCH(MID(C70, 4, 3), CountyList!B:B, 0))</f>
        <v>Cook</v>
      </c>
      <c r="E70" t="s">
        <v>7835</v>
      </c>
      <c r="F70" t="s">
        <v>7836</v>
      </c>
      <c r="G70" t="s">
        <v>582</v>
      </c>
      <c r="H70" t="s">
        <v>7837</v>
      </c>
      <c r="I70" t="s">
        <v>7838</v>
      </c>
      <c r="J70">
        <v>25</v>
      </c>
      <c r="K70">
        <v>16</v>
      </c>
      <c r="L70">
        <v>10</v>
      </c>
      <c r="M70" t="s">
        <v>290</v>
      </c>
      <c r="N70">
        <v>12</v>
      </c>
      <c r="O70" t="s">
        <v>290</v>
      </c>
      <c r="P70">
        <v>17</v>
      </c>
      <c r="Q70">
        <v>15</v>
      </c>
      <c r="R70">
        <v>11</v>
      </c>
      <c r="S70">
        <v>16</v>
      </c>
      <c r="T70" t="s">
        <v>7603</v>
      </c>
      <c r="U70" t="s">
        <v>7603</v>
      </c>
      <c r="V70" t="s">
        <v>7603</v>
      </c>
      <c r="W70" t="s">
        <v>7603</v>
      </c>
      <c r="X70" t="s">
        <v>7603</v>
      </c>
      <c r="Y70" t="s">
        <v>7603</v>
      </c>
      <c r="Z70">
        <v>80</v>
      </c>
      <c r="AA70">
        <v>57</v>
      </c>
      <c r="AB70" t="s">
        <v>290</v>
      </c>
      <c r="AC70" t="s">
        <v>290</v>
      </c>
      <c r="AD70">
        <v>58</v>
      </c>
      <c r="AE70" t="s">
        <v>290</v>
      </c>
      <c r="AF70" t="s">
        <v>7603</v>
      </c>
      <c r="AG70">
        <v>43</v>
      </c>
      <c r="AH70">
        <v>17</v>
      </c>
      <c r="AI70">
        <v>137</v>
      </c>
      <c r="AJ70" t="s">
        <v>7603</v>
      </c>
      <c r="AK70">
        <v>137</v>
      </c>
    </row>
    <row r="71" spans="1:37">
      <c r="A71">
        <v>2013</v>
      </c>
      <c r="B71" t="s">
        <v>7839</v>
      </c>
      <c r="C71" t="s">
        <v>7840</v>
      </c>
      <c r="D71" t="str">
        <f>INDEX(CountyList!A:A, MATCH(MID(C71, 4, 3), CountyList!B:B, 0))</f>
        <v>Cook</v>
      </c>
      <c r="E71" t="s">
        <v>7841</v>
      </c>
      <c r="F71" t="s">
        <v>802</v>
      </c>
      <c r="G71" t="s">
        <v>574</v>
      </c>
      <c r="H71" t="s">
        <v>5173</v>
      </c>
      <c r="I71" t="s">
        <v>7842</v>
      </c>
      <c r="J71">
        <v>40</v>
      </c>
      <c r="K71">
        <v>33</v>
      </c>
      <c r="L71">
        <v>18</v>
      </c>
      <c r="M71">
        <v>19</v>
      </c>
      <c r="N71">
        <v>23</v>
      </c>
      <c r="O71">
        <v>15</v>
      </c>
      <c r="P71">
        <v>25</v>
      </c>
      <c r="Q71">
        <v>20</v>
      </c>
      <c r="R71">
        <v>20</v>
      </c>
      <c r="S71">
        <v>16</v>
      </c>
      <c r="T71" t="s">
        <v>7603</v>
      </c>
      <c r="U71" t="s">
        <v>7603</v>
      </c>
      <c r="V71" t="s">
        <v>7603</v>
      </c>
      <c r="W71" t="s">
        <v>7603</v>
      </c>
      <c r="X71" t="s">
        <v>7603</v>
      </c>
      <c r="Y71" t="s">
        <v>7603</v>
      </c>
      <c r="Z71">
        <v>116</v>
      </c>
      <c r="AA71">
        <v>113</v>
      </c>
      <c r="AB71" t="s">
        <v>290</v>
      </c>
      <c r="AC71" t="s">
        <v>7603</v>
      </c>
      <c r="AD71">
        <v>15</v>
      </c>
      <c r="AE71" t="s">
        <v>290</v>
      </c>
      <c r="AF71" t="s">
        <v>7603</v>
      </c>
      <c r="AG71">
        <v>196</v>
      </c>
      <c r="AH71">
        <v>10</v>
      </c>
      <c r="AI71">
        <v>229</v>
      </c>
      <c r="AJ71" t="s">
        <v>7603</v>
      </c>
      <c r="AK71">
        <v>229</v>
      </c>
    </row>
    <row r="72" spans="1:37">
      <c r="A72">
        <v>2013</v>
      </c>
      <c r="B72" t="s">
        <v>7843</v>
      </c>
      <c r="C72" t="s">
        <v>7844</v>
      </c>
      <c r="D72" t="str">
        <f>INDEX(CountyList!A:A, MATCH(MID(C72, 4, 3), CountyList!B:B, 0))</f>
        <v>Cook</v>
      </c>
      <c r="E72" t="s">
        <v>7845</v>
      </c>
      <c r="F72" t="s">
        <v>7846</v>
      </c>
      <c r="G72" t="s">
        <v>7847</v>
      </c>
      <c r="H72" t="s">
        <v>7848</v>
      </c>
      <c r="I72" t="s">
        <v>7849</v>
      </c>
      <c r="J72">
        <v>54</v>
      </c>
      <c r="K72">
        <v>35</v>
      </c>
      <c r="L72">
        <v>22</v>
      </c>
      <c r="M72">
        <v>22</v>
      </c>
      <c r="N72">
        <v>15</v>
      </c>
      <c r="O72">
        <v>12</v>
      </c>
      <c r="P72">
        <v>21</v>
      </c>
      <c r="Q72">
        <v>22</v>
      </c>
      <c r="R72" t="s">
        <v>290</v>
      </c>
      <c r="S72">
        <v>18</v>
      </c>
      <c r="T72" t="s">
        <v>7603</v>
      </c>
      <c r="U72" t="s">
        <v>7603</v>
      </c>
      <c r="V72" t="s">
        <v>7603</v>
      </c>
      <c r="W72" t="s">
        <v>7603</v>
      </c>
      <c r="X72" t="s">
        <v>7603</v>
      </c>
      <c r="Y72" t="s">
        <v>7603</v>
      </c>
      <c r="Z72">
        <v>120</v>
      </c>
      <c r="AA72">
        <v>108</v>
      </c>
      <c r="AB72">
        <v>83</v>
      </c>
      <c r="AC72" t="s">
        <v>7603</v>
      </c>
      <c r="AD72">
        <v>57</v>
      </c>
      <c r="AE72" t="s">
        <v>290</v>
      </c>
      <c r="AF72" t="s">
        <v>7603</v>
      </c>
      <c r="AG72">
        <v>74</v>
      </c>
      <c r="AH72">
        <v>10</v>
      </c>
      <c r="AI72">
        <v>228</v>
      </c>
      <c r="AJ72" t="s">
        <v>7603</v>
      </c>
      <c r="AK72">
        <v>228</v>
      </c>
    </row>
    <row r="73" spans="1:37">
      <c r="A73">
        <v>2013</v>
      </c>
      <c r="B73" t="s">
        <v>805</v>
      </c>
      <c r="C73" t="s">
        <v>7850</v>
      </c>
      <c r="D73" t="str">
        <f>INDEX(CountyList!A:A, MATCH(MID(C73, 4, 3), CountyList!B:B, 0))</f>
        <v>Cook</v>
      </c>
      <c r="E73" t="s">
        <v>7851</v>
      </c>
      <c r="F73" t="s">
        <v>808</v>
      </c>
      <c r="G73" t="s">
        <v>809</v>
      </c>
      <c r="H73" t="s">
        <v>5176</v>
      </c>
      <c r="I73" t="s">
        <v>7852</v>
      </c>
      <c r="J73">
        <v>34</v>
      </c>
      <c r="K73">
        <v>17</v>
      </c>
      <c r="L73">
        <v>19</v>
      </c>
      <c r="M73">
        <v>20</v>
      </c>
      <c r="N73">
        <v>22</v>
      </c>
      <c r="O73">
        <v>16</v>
      </c>
      <c r="P73">
        <v>23</v>
      </c>
      <c r="Q73">
        <v>19</v>
      </c>
      <c r="R73">
        <v>22</v>
      </c>
      <c r="S73">
        <v>14</v>
      </c>
      <c r="T73" t="s">
        <v>7603</v>
      </c>
      <c r="U73" t="s">
        <v>7603</v>
      </c>
      <c r="V73" t="s">
        <v>7603</v>
      </c>
      <c r="W73" t="s">
        <v>7603</v>
      </c>
      <c r="X73" t="s">
        <v>7603</v>
      </c>
      <c r="Y73" t="s">
        <v>7603</v>
      </c>
      <c r="Z73">
        <v>110</v>
      </c>
      <c r="AA73">
        <v>96</v>
      </c>
      <c r="AB73" t="s">
        <v>290</v>
      </c>
      <c r="AC73" t="s">
        <v>7603</v>
      </c>
      <c r="AD73">
        <v>35</v>
      </c>
      <c r="AE73" t="s">
        <v>290</v>
      </c>
      <c r="AF73" t="s">
        <v>7603</v>
      </c>
      <c r="AG73">
        <v>149</v>
      </c>
      <c r="AH73">
        <v>13</v>
      </c>
      <c r="AI73">
        <v>206</v>
      </c>
      <c r="AJ73" t="s">
        <v>7603</v>
      </c>
      <c r="AK73">
        <v>206</v>
      </c>
    </row>
    <row r="74" spans="1:37">
      <c r="A74">
        <v>2013</v>
      </c>
      <c r="B74" t="s">
        <v>812</v>
      </c>
      <c r="C74" t="s">
        <v>7853</v>
      </c>
      <c r="D74" t="str">
        <f>INDEX(CountyList!A:A, MATCH(MID(C74, 4, 3), CountyList!B:B, 0))</f>
        <v>Cook</v>
      </c>
      <c r="E74" t="s">
        <v>7854</v>
      </c>
      <c r="F74" t="s">
        <v>814</v>
      </c>
      <c r="G74" t="s">
        <v>728</v>
      </c>
      <c r="H74" t="s">
        <v>5179</v>
      </c>
      <c r="I74" t="s">
        <v>7855</v>
      </c>
      <c r="J74">
        <v>56</v>
      </c>
      <c r="K74">
        <v>53</v>
      </c>
      <c r="L74">
        <v>55</v>
      </c>
      <c r="M74">
        <v>63</v>
      </c>
      <c r="N74">
        <v>61</v>
      </c>
      <c r="O74">
        <v>62</v>
      </c>
      <c r="P74">
        <v>60</v>
      </c>
      <c r="Q74">
        <v>48</v>
      </c>
      <c r="R74">
        <v>65</v>
      </c>
      <c r="S74">
        <v>59</v>
      </c>
      <c r="T74" t="s">
        <v>7603</v>
      </c>
      <c r="U74" t="s">
        <v>7603</v>
      </c>
      <c r="V74" t="s">
        <v>7603</v>
      </c>
      <c r="W74" t="s">
        <v>7603</v>
      </c>
      <c r="X74" t="s">
        <v>7603</v>
      </c>
      <c r="Y74" t="s">
        <v>7603</v>
      </c>
      <c r="Z74">
        <v>282</v>
      </c>
      <c r="AA74">
        <v>300</v>
      </c>
      <c r="AB74">
        <v>46</v>
      </c>
      <c r="AC74" t="s">
        <v>290</v>
      </c>
      <c r="AD74">
        <v>14</v>
      </c>
      <c r="AE74" t="s">
        <v>7603</v>
      </c>
      <c r="AF74" t="s">
        <v>7603</v>
      </c>
      <c r="AG74">
        <v>510</v>
      </c>
      <c r="AH74">
        <v>11</v>
      </c>
      <c r="AI74">
        <v>582</v>
      </c>
      <c r="AJ74" t="s">
        <v>7603</v>
      </c>
      <c r="AK74">
        <v>582</v>
      </c>
    </row>
    <row r="75" spans="1:37">
      <c r="A75">
        <v>2013</v>
      </c>
      <c r="B75" t="s">
        <v>816</v>
      </c>
      <c r="C75" t="s">
        <v>7856</v>
      </c>
      <c r="D75" t="str">
        <f>INDEX(CountyList!A:A, MATCH(MID(C75, 4, 3), CountyList!B:B, 0))</f>
        <v>Cook</v>
      </c>
      <c r="E75" t="s">
        <v>7857</v>
      </c>
      <c r="F75" t="s">
        <v>819</v>
      </c>
      <c r="G75" t="s">
        <v>728</v>
      </c>
      <c r="H75" t="s">
        <v>5182</v>
      </c>
      <c r="I75" t="s">
        <v>7858</v>
      </c>
      <c r="J75">
        <v>49</v>
      </c>
      <c r="K75">
        <v>51</v>
      </c>
      <c r="L75">
        <v>42</v>
      </c>
      <c r="M75">
        <v>52</v>
      </c>
      <c r="N75">
        <v>47</v>
      </c>
      <c r="O75">
        <v>43</v>
      </c>
      <c r="P75">
        <v>49</v>
      </c>
      <c r="Q75">
        <v>47</v>
      </c>
      <c r="R75">
        <v>47</v>
      </c>
      <c r="S75">
        <v>41</v>
      </c>
      <c r="T75" t="s">
        <v>7603</v>
      </c>
      <c r="U75" t="s">
        <v>7603</v>
      </c>
      <c r="V75" t="s">
        <v>7603</v>
      </c>
      <c r="W75" t="s">
        <v>7603</v>
      </c>
      <c r="X75" t="s">
        <v>7603</v>
      </c>
      <c r="Y75" t="s">
        <v>7603</v>
      </c>
      <c r="Z75">
        <v>229</v>
      </c>
      <c r="AA75">
        <v>239</v>
      </c>
      <c r="AB75">
        <v>31</v>
      </c>
      <c r="AC75" t="s">
        <v>290</v>
      </c>
      <c r="AD75">
        <v>24</v>
      </c>
      <c r="AE75" t="s">
        <v>290</v>
      </c>
      <c r="AF75" t="s">
        <v>290</v>
      </c>
      <c r="AG75">
        <v>400</v>
      </c>
      <c r="AH75" t="s">
        <v>290</v>
      </c>
      <c r="AI75">
        <v>468</v>
      </c>
      <c r="AJ75" t="s">
        <v>7603</v>
      </c>
      <c r="AK75">
        <v>468</v>
      </c>
    </row>
    <row r="76" spans="1:37">
      <c r="A76">
        <v>2013</v>
      </c>
      <c r="B76" t="s">
        <v>7859</v>
      </c>
      <c r="C76" t="s">
        <v>7860</v>
      </c>
      <c r="D76" t="str">
        <f>INDEX(CountyList!A:A, MATCH(MID(C76, 4, 3), CountyList!B:B, 0))</f>
        <v>Cook</v>
      </c>
      <c r="E76" t="s">
        <v>7861</v>
      </c>
      <c r="F76" t="s">
        <v>824</v>
      </c>
      <c r="G76" t="s">
        <v>825</v>
      </c>
      <c r="H76" t="s">
        <v>5185</v>
      </c>
      <c r="I76" t="s">
        <v>7862</v>
      </c>
      <c r="J76" t="s">
        <v>7603</v>
      </c>
      <c r="K76" t="s">
        <v>7603</v>
      </c>
      <c r="L76" t="s">
        <v>7603</v>
      </c>
      <c r="M76" t="s">
        <v>7603</v>
      </c>
      <c r="N76" t="s">
        <v>7603</v>
      </c>
      <c r="O76" t="s">
        <v>7603</v>
      </c>
      <c r="P76" t="s">
        <v>7603</v>
      </c>
      <c r="Q76" t="s">
        <v>7603</v>
      </c>
      <c r="R76" t="s">
        <v>7603</v>
      </c>
      <c r="S76" t="s">
        <v>7603</v>
      </c>
      <c r="T76">
        <v>33</v>
      </c>
      <c r="U76">
        <v>43</v>
      </c>
      <c r="V76">
        <v>52</v>
      </c>
      <c r="W76">
        <v>36</v>
      </c>
      <c r="X76" t="s">
        <v>7603</v>
      </c>
      <c r="Y76" t="s">
        <v>7603</v>
      </c>
      <c r="Z76">
        <v>80</v>
      </c>
      <c r="AA76">
        <v>84</v>
      </c>
      <c r="AB76" t="s">
        <v>290</v>
      </c>
      <c r="AC76" t="s">
        <v>7603</v>
      </c>
      <c r="AD76" t="s">
        <v>7603</v>
      </c>
      <c r="AE76" t="s">
        <v>290</v>
      </c>
      <c r="AF76" t="s">
        <v>7603</v>
      </c>
      <c r="AG76">
        <v>160</v>
      </c>
      <c r="AH76" t="s">
        <v>290</v>
      </c>
      <c r="AI76" t="s">
        <v>7603</v>
      </c>
      <c r="AJ76">
        <v>164</v>
      </c>
      <c r="AK76">
        <v>164</v>
      </c>
    </row>
    <row r="77" spans="1:37">
      <c r="A77">
        <v>2013</v>
      </c>
      <c r="B77" t="s">
        <v>3652</v>
      </c>
      <c r="C77" t="s">
        <v>7863</v>
      </c>
      <c r="D77" t="str">
        <f>INDEX(CountyList!A:A, MATCH(MID(C77, 4, 3), CountyList!B:B, 0))</f>
        <v>Cook</v>
      </c>
      <c r="E77" t="s">
        <v>7864</v>
      </c>
      <c r="F77" t="s">
        <v>7865</v>
      </c>
      <c r="G77" t="s">
        <v>825</v>
      </c>
      <c r="H77" t="s">
        <v>5185</v>
      </c>
      <c r="I77" t="s">
        <v>7866</v>
      </c>
      <c r="J77">
        <v>62</v>
      </c>
      <c r="K77">
        <v>27</v>
      </c>
      <c r="L77">
        <v>17</v>
      </c>
      <c r="M77">
        <v>16</v>
      </c>
      <c r="N77">
        <v>11</v>
      </c>
      <c r="O77" t="s">
        <v>290</v>
      </c>
      <c r="P77">
        <v>10</v>
      </c>
      <c r="Q77" t="s">
        <v>290</v>
      </c>
      <c r="R77" t="s">
        <v>290</v>
      </c>
      <c r="S77" t="s">
        <v>290</v>
      </c>
      <c r="T77" t="s">
        <v>7603</v>
      </c>
      <c r="U77" t="s">
        <v>7603</v>
      </c>
      <c r="V77" t="s">
        <v>7603</v>
      </c>
      <c r="W77" t="s">
        <v>7603</v>
      </c>
      <c r="X77" t="s">
        <v>7603</v>
      </c>
      <c r="Y77" t="s">
        <v>7603</v>
      </c>
      <c r="Z77">
        <v>93</v>
      </c>
      <c r="AA77">
        <v>65</v>
      </c>
      <c r="AB77" t="s">
        <v>290</v>
      </c>
      <c r="AC77" t="s">
        <v>290</v>
      </c>
      <c r="AD77" t="s">
        <v>290</v>
      </c>
      <c r="AE77" t="s">
        <v>7603</v>
      </c>
      <c r="AF77" t="s">
        <v>7603</v>
      </c>
      <c r="AG77">
        <v>153</v>
      </c>
      <c r="AH77" t="s">
        <v>7603</v>
      </c>
      <c r="AI77">
        <v>158</v>
      </c>
      <c r="AJ77" t="s">
        <v>7603</v>
      </c>
      <c r="AK77">
        <v>158</v>
      </c>
    </row>
    <row r="78" spans="1:37">
      <c r="A78">
        <v>2013</v>
      </c>
      <c r="B78" t="s">
        <v>834</v>
      </c>
      <c r="C78" t="s">
        <v>7867</v>
      </c>
      <c r="D78" t="str">
        <f>INDEX(CountyList!A:A, MATCH(MID(C78, 4, 3), CountyList!B:B, 0))</f>
        <v>Cook</v>
      </c>
      <c r="E78" t="s">
        <v>5190</v>
      </c>
      <c r="F78" t="s">
        <v>836</v>
      </c>
      <c r="G78" t="s">
        <v>721</v>
      </c>
      <c r="H78" t="s">
        <v>5191</v>
      </c>
      <c r="I78" t="s">
        <v>7868</v>
      </c>
      <c r="J78">
        <v>69</v>
      </c>
      <c r="K78">
        <v>28</v>
      </c>
      <c r="L78">
        <v>19</v>
      </c>
      <c r="M78">
        <v>32</v>
      </c>
      <c r="N78">
        <v>43</v>
      </c>
      <c r="O78">
        <v>35</v>
      </c>
      <c r="P78">
        <v>27</v>
      </c>
      <c r="Q78">
        <v>38</v>
      </c>
      <c r="R78">
        <v>47</v>
      </c>
      <c r="S78">
        <v>57</v>
      </c>
      <c r="T78" t="s">
        <v>7603</v>
      </c>
      <c r="U78" t="s">
        <v>7603</v>
      </c>
      <c r="V78" t="s">
        <v>7603</v>
      </c>
      <c r="W78" t="s">
        <v>7603</v>
      </c>
      <c r="X78" t="s">
        <v>7603</v>
      </c>
      <c r="Y78" t="s">
        <v>7603</v>
      </c>
      <c r="Z78">
        <v>196</v>
      </c>
      <c r="AA78">
        <v>199</v>
      </c>
      <c r="AB78" t="s">
        <v>290</v>
      </c>
      <c r="AC78" t="s">
        <v>7603</v>
      </c>
      <c r="AD78">
        <v>31</v>
      </c>
      <c r="AE78" t="s">
        <v>290</v>
      </c>
      <c r="AF78" t="s">
        <v>7603</v>
      </c>
      <c r="AG78">
        <v>337</v>
      </c>
      <c r="AH78">
        <v>19</v>
      </c>
      <c r="AI78">
        <v>395</v>
      </c>
      <c r="AJ78" t="s">
        <v>7603</v>
      </c>
      <c r="AK78">
        <v>395</v>
      </c>
    </row>
    <row r="79" spans="1:37">
      <c r="A79">
        <v>2013</v>
      </c>
      <c r="B79" t="s">
        <v>838</v>
      </c>
      <c r="C79" t="s">
        <v>7869</v>
      </c>
      <c r="D79" t="str">
        <f>INDEX(CountyList!A:A, MATCH(MID(C79, 4, 3), CountyList!B:B, 0))</f>
        <v>Cook</v>
      </c>
      <c r="E79" t="s">
        <v>7870</v>
      </c>
      <c r="F79" t="s">
        <v>841</v>
      </c>
      <c r="G79" t="s">
        <v>721</v>
      </c>
      <c r="H79" t="s">
        <v>5194</v>
      </c>
      <c r="I79" t="s">
        <v>7871</v>
      </c>
      <c r="J79">
        <v>36</v>
      </c>
      <c r="K79">
        <v>23</v>
      </c>
      <c r="L79" t="s">
        <v>290</v>
      </c>
      <c r="M79">
        <v>21</v>
      </c>
      <c r="N79">
        <v>15</v>
      </c>
      <c r="O79">
        <v>18</v>
      </c>
      <c r="P79">
        <v>13</v>
      </c>
      <c r="Q79" t="s">
        <v>290</v>
      </c>
      <c r="R79">
        <v>19</v>
      </c>
      <c r="S79">
        <v>15</v>
      </c>
      <c r="T79" t="s">
        <v>7603</v>
      </c>
      <c r="U79" t="s">
        <v>7603</v>
      </c>
      <c r="V79" t="s">
        <v>7603</v>
      </c>
      <c r="W79" t="s">
        <v>7603</v>
      </c>
      <c r="X79" t="s">
        <v>7603</v>
      </c>
      <c r="Y79" t="s">
        <v>7603</v>
      </c>
      <c r="Z79">
        <v>101</v>
      </c>
      <c r="AA79">
        <v>76</v>
      </c>
      <c r="AB79" t="s">
        <v>290</v>
      </c>
      <c r="AC79" t="s">
        <v>7603</v>
      </c>
      <c r="AD79" t="s">
        <v>290</v>
      </c>
      <c r="AE79" t="s">
        <v>290</v>
      </c>
      <c r="AF79" t="s">
        <v>7603</v>
      </c>
      <c r="AG79">
        <v>159</v>
      </c>
      <c r="AH79" t="s">
        <v>7603</v>
      </c>
      <c r="AI79">
        <v>177</v>
      </c>
      <c r="AJ79" t="s">
        <v>7603</v>
      </c>
      <c r="AK79">
        <v>177</v>
      </c>
    </row>
    <row r="80" spans="1:37">
      <c r="A80">
        <v>2013</v>
      </c>
      <c r="B80" t="s">
        <v>844</v>
      </c>
      <c r="C80" t="s">
        <v>7872</v>
      </c>
      <c r="D80" t="str">
        <f>INDEX(CountyList!A:A, MATCH(MID(C80, 4, 3), CountyList!B:B, 0))</f>
        <v>Cook</v>
      </c>
      <c r="E80" t="s">
        <v>7873</v>
      </c>
      <c r="F80" t="s">
        <v>847</v>
      </c>
      <c r="G80" t="s">
        <v>767</v>
      </c>
      <c r="H80" t="s">
        <v>5197</v>
      </c>
      <c r="I80" t="s">
        <v>7874</v>
      </c>
      <c r="J80">
        <v>74</v>
      </c>
      <c r="K80">
        <v>22</v>
      </c>
      <c r="L80">
        <v>17</v>
      </c>
      <c r="M80" t="s">
        <v>290</v>
      </c>
      <c r="N80">
        <v>18</v>
      </c>
      <c r="O80">
        <v>23</v>
      </c>
      <c r="P80">
        <v>15</v>
      </c>
      <c r="Q80">
        <v>16</v>
      </c>
      <c r="R80">
        <v>21</v>
      </c>
      <c r="S80">
        <v>30</v>
      </c>
      <c r="T80" t="s">
        <v>7603</v>
      </c>
      <c r="U80" t="s">
        <v>7603</v>
      </c>
      <c r="V80" t="s">
        <v>7603</v>
      </c>
      <c r="W80" t="s">
        <v>7603</v>
      </c>
      <c r="X80" t="s">
        <v>7603</v>
      </c>
      <c r="Y80" t="s">
        <v>7603</v>
      </c>
      <c r="Z80">
        <v>114</v>
      </c>
      <c r="AA80">
        <v>129</v>
      </c>
      <c r="AB80">
        <v>17</v>
      </c>
      <c r="AC80" t="s">
        <v>7603</v>
      </c>
      <c r="AD80">
        <v>27</v>
      </c>
      <c r="AE80" t="s">
        <v>290</v>
      </c>
      <c r="AF80" t="s">
        <v>7603</v>
      </c>
      <c r="AG80">
        <v>195</v>
      </c>
      <c r="AH80" t="s">
        <v>290</v>
      </c>
      <c r="AI80">
        <v>243</v>
      </c>
      <c r="AJ80" t="s">
        <v>7603</v>
      </c>
      <c r="AK80">
        <v>243</v>
      </c>
    </row>
    <row r="81" spans="1:37">
      <c r="A81">
        <v>2013</v>
      </c>
      <c r="B81" t="s">
        <v>849</v>
      </c>
      <c r="C81" t="s">
        <v>7875</v>
      </c>
      <c r="D81" t="str">
        <f>INDEX(CountyList!A:A, MATCH(MID(C81, 4, 3), CountyList!B:B, 0))</f>
        <v>Cook</v>
      </c>
      <c r="E81" t="s">
        <v>7876</v>
      </c>
      <c r="F81" t="s">
        <v>852</v>
      </c>
      <c r="G81" t="s">
        <v>734</v>
      </c>
      <c r="H81" t="s">
        <v>5200</v>
      </c>
      <c r="I81" t="s">
        <v>7877</v>
      </c>
      <c r="J81">
        <v>260</v>
      </c>
      <c r="K81">
        <v>139</v>
      </c>
      <c r="L81">
        <v>131</v>
      </c>
      <c r="M81">
        <v>118</v>
      </c>
      <c r="N81">
        <v>90</v>
      </c>
      <c r="O81">
        <v>73</v>
      </c>
      <c r="P81">
        <v>77</v>
      </c>
      <c r="Q81">
        <v>64</v>
      </c>
      <c r="R81">
        <v>63</v>
      </c>
      <c r="S81">
        <v>45</v>
      </c>
      <c r="T81">
        <v>19</v>
      </c>
      <c r="U81">
        <v>26</v>
      </c>
      <c r="V81">
        <v>26</v>
      </c>
      <c r="W81">
        <v>23</v>
      </c>
      <c r="X81" t="s">
        <v>7603</v>
      </c>
      <c r="Y81" t="s">
        <v>7603</v>
      </c>
      <c r="Z81">
        <v>602</v>
      </c>
      <c r="AA81">
        <v>589</v>
      </c>
      <c r="AB81">
        <v>69</v>
      </c>
      <c r="AC81" t="s">
        <v>290</v>
      </c>
      <c r="AD81">
        <v>665</v>
      </c>
      <c r="AE81">
        <v>118</v>
      </c>
      <c r="AF81">
        <v>11</v>
      </c>
      <c r="AG81">
        <v>260</v>
      </c>
      <c r="AH81">
        <v>59</v>
      </c>
      <c r="AI81" s="1">
        <v>1060</v>
      </c>
      <c r="AJ81">
        <v>131</v>
      </c>
      <c r="AK81" s="1">
        <v>1191</v>
      </c>
    </row>
    <row r="82" spans="1:37">
      <c r="A82">
        <v>2013</v>
      </c>
      <c r="B82" t="s">
        <v>854</v>
      </c>
      <c r="C82" t="s">
        <v>7878</v>
      </c>
      <c r="D82" t="str">
        <f>INDEX(CountyList!A:A, MATCH(MID(C82, 4, 3), CountyList!B:B, 0))</f>
        <v>Cook</v>
      </c>
      <c r="E82" t="s">
        <v>7879</v>
      </c>
      <c r="F82" t="s">
        <v>857</v>
      </c>
      <c r="G82" t="s">
        <v>858</v>
      </c>
      <c r="H82" t="s">
        <v>5203</v>
      </c>
      <c r="I82" t="s">
        <v>7880</v>
      </c>
      <c r="J82">
        <v>140</v>
      </c>
      <c r="K82">
        <v>50</v>
      </c>
      <c r="L82">
        <v>36</v>
      </c>
      <c r="M82">
        <v>39</v>
      </c>
      <c r="N82">
        <v>38</v>
      </c>
      <c r="O82">
        <v>37</v>
      </c>
      <c r="P82">
        <v>25</v>
      </c>
      <c r="Q82">
        <v>24</v>
      </c>
      <c r="R82">
        <v>25</v>
      </c>
      <c r="S82">
        <v>30</v>
      </c>
      <c r="T82" t="s">
        <v>7603</v>
      </c>
      <c r="U82" t="s">
        <v>7603</v>
      </c>
      <c r="V82" t="s">
        <v>7603</v>
      </c>
      <c r="W82" t="s">
        <v>7603</v>
      </c>
      <c r="X82" t="s">
        <v>7603</v>
      </c>
      <c r="Y82" t="s">
        <v>7603</v>
      </c>
      <c r="Z82">
        <v>217</v>
      </c>
      <c r="AA82">
        <v>227</v>
      </c>
      <c r="AB82">
        <v>33</v>
      </c>
      <c r="AC82" t="s">
        <v>290</v>
      </c>
      <c r="AD82">
        <v>23</v>
      </c>
      <c r="AE82" t="s">
        <v>290</v>
      </c>
      <c r="AF82" t="s">
        <v>7603</v>
      </c>
      <c r="AG82">
        <v>356</v>
      </c>
      <c r="AH82">
        <v>30</v>
      </c>
      <c r="AI82">
        <v>444</v>
      </c>
      <c r="AJ82" t="s">
        <v>7603</v>
      </c>
      <c r="AK82">
        <v>444</v>
      </c>
    </row>
    <row r="83" spans="1:37">
      <c r="A83">
        <v>2013</v>
      </c>
      <c r="B83" t="s">
        <v>860</v>
      </c>
      <c r="C83" t="s">
        <v>7881</v>
      </c>
      <c r="D83" t="str">
        <f>INDEX(CountyList!A:A, MATCH(MID(C83, 4, 3), CountyList!B:B, 0))</f>
        <v>Cook</v>
      </c>
      <c r="E83" t="s">
        <v>7882</v>
      </c>
      <c r="F83" t="s">
        <v>863</v>
      </c>
      <c r="G83" t="s">
        <v>709</v>
      </c>
      <c r="H83" t="s">
        <v>5206</v>
      </c>
      <c r="I83" t="s">
        <v>7883</v>
      </c>
      <c r="J83">
        <v>35</v>
      </c>
      <c r="K83">
        <v>57</v>
      </c>
      <c r="L83">
        <v>35</v>
      </c>
      <c r="M83">
        <v>31</v>
      </c>
      <c r="N83">
        <v>27</v>
      </c>
      <c r="O83">
        <v>18</v>
      </c>
      <c r="P83">
        <v>30</v>
      </c>
      <c r="Q83">
        <v>23</v>
      </c>
      <c r="R83">
        <v>17</v>
      </c>
      <c r="S83">
        <v>28</v>
      </c>
      <c r="T83" t="s">
        <v>7603</v>
      </c>
      <c r="U83" t="s">
        <v>7603</v>
      </c>
      <c r="V83" t="s">
        <v>7603</v>
      </c>
      <c r="W83" t="s">
        <v>7603</v>
      </c>
      <c r="X83" t="s">
        <v>7603</v>
      </c>
      <c r="Y83" t="s">
        <v>7603</v>
      </c>
      <c r="Z83">
        <v>171</v>
      </c>
      <c r="AA83">
        <v>130</v>
      </c>
      <c r="AB83">
        <v>11</v>
      </c>
      <c r="AC83" t="s">
        <v>290</v>
      </c>
      <c r="AD83">
        <v>55</v>
      </c>
      <c r="AE83" t="s">
        <v>290</v>
      </c>
      <c r="AF83" t="s">
        <v>290</v>
      </c>
      <c r="AG83">
        <v>212</v>
      </c>
      <c r="AH83">
        <v>11</v>
      </c>
      <c r="AI83">
        <v>301</v>
      </c>
      <c r="AJ83" t="s">
        <v>7603</v>
      </c>
      <c r="AK83">
        <v>301</v>
      </c>
    </row>
    <row r="84" spans="1:37">
      <c r="A84">
        <v>2013</v>
      </c>
      <c r="B84" t="s">
        <v>865</v>
      </c>
      <c r="C84" t="s">
        <v>7884</v>
      </c>
      <c r="D84" t="str">
        <f>INDEX(CountyList!A:A, MATCH(MID(C84, 4, 3), CountyList!B:B, 0))</f>
        <v>Cook</v>
      </c>
      <c r="E84" t="s">
        <v>7885</v>
      </c>
      <c r="F84" t="s">
        <v>867</v>
      </c>
      <c r="G84" t="s">
        <v>709</v>
      </c>
      <c r="H84" t="s">
        <v>5209</v>
      </c>
      <c r="I84" t="s">
        <v>7886</v>
      </c>
      <c r="J84">
        <v>104</v>
      </c>
      <c r="K84">
        <v>64</v>
      </c>
      <c r="L84">
        <v>43</v>
      </c>
      <c r="M84">
        <v>45</v>
      </c>
      <c r="N84">
        <v>55</v>
      </c>
      <c r="O84">
        <v>29</v>
      </c>
      <c r="P84">
        <v>34</v>
      </c>
      <c r="Q84">
        <v>46</v>
      </c>
      <c r="R84">
        <v>57</v>
      </c>
      <c r="S84">
        <v>44</v>
      </c>
      <c r="T84" t="s">
        <v>7603</v>
      </c>
      <c r="U84" t="s">
        <v>7603</v>
      </c>
      <c r="V84" t="s">
        <v>7603</v>
      </c>
      <c r="W84" t="s">
        <v>7603</v>
      </c>
      <c r="X84" t="s">
        <v>7603</v>
      </c>
      <c r="Y84" t="s">
        <v>7603</v>
      </c>
      <c r="Z84">
        <v>277</v>
      </c>
      <c r="AA84">
        <v>244</v>
      </c>
      <c r="AB84" t="s">
        <v>290</v>
      </c>
      <c r="AC84" t="s">
        <v>290</v>
      </c>
      <c r="AD84">
        <v>16</v>
      </c>
      <c r="AE84" t="s">
        <v>7603</v>
      </c>
      <c r="AF84" t="s">
        <v>7603</v>
      </c>
      <c r="AG84">
        <v>478</v>
      </c>
      <c r="AH84">
        <v>23</v>
      </c>
      <c r="AI84">
        <v>521</v>
      </c>
      <c r="AJ84" t="s">
        <v>7603</v>
      </c>
      <c r="AK84">
        <v>521</v>
      </c>
    </row>
    <row r="85" spans="1:37">
      <c r="A85">
        <v>2013</v>
      </c>
      <c r="B85" t="s">
        <v>869</v>
      </c>
      <c r="C85" t="s">
        <v>7887</v>
      </c>
      <c r="D85" t="str">
        <f>INDEX(CountyList!A:A, MATCH(MID(C85, 4, 3), CountyList!B:B, 0))</f>
        <v>Cook</v>
      </c>
      <c r="E85" t="s">
        <v>7888</v>
      </c>
      <c r="F85" t="s">
        <v>871</v>
      </c>
      <c r="G85" t="s">
        <v>641</v>
      </c>
      <c r="H85" t="s">
        <v>5212</v>
      </c>
      <c r="I85" t="s">
        <v>7889</v>
      </c>
      <c r="J85">
        <v>45</v>
      </c>
      <c r="K85">
        <v>31</v>
      </c>
      <c r="L85">
        <v>22</v>
      </c>
      <c r="M85">
        <v>29</v>
      </c>
      <c r="N85">
        <v>29</v>
      </c>
      <c r="O85">
        <v>26</v>
      </c>
      <c r="P85">
        <v>32</v>
      </c>
      <c r="Q85">
        <v>26</v>
      </c>
      <c r="R85">
        <v>29</v>
      </c>
      <c r="S85">
        <v>29</v>
      </c>
      <c r="T85" t="s">
        <v>7603</v>
      </c>
      <c r="U85" t="s">
        <v>7603</v>
      </c>
      <c r="V85" t="s">
        <v>7603</v>
      </c>
      <c r="W85" t="s">
        <v>7603</v>
      </c>
      <c r="X85" t="s">
        <v>7603</v>
      </c>
      <c r="Y85" t="s">
        <v>7603</v>
      </c>
      <c r="Z85">
        <v>169</v>
      </c>
      <c r="AA85">
        <v>129</v>
      </c>
      <c r="AB85">
        <v>27</v>
      </c>
      <c r="AC85" t="s">
        <v>7603</v>
      </c>
      <c r="AD85">
        <v>90</v>
      </c>
      <c r="AE85" t="s">
        <v>290</v>
      </c>
      <c r="AF85" t="s">
        <v>290</v>
      </c>
      <c r="AG85">
        <v>166</v>
      </c>
      <c r="AH85">
        <v>10</v>
      </c>
      <c r="AI85">
        <v>298</v>
      </c>
      <c r="AJ85" t="s">
        <v>7603</v>
      </c>
      <c r="AK85">
        <v>298</v>
      </c>
    </row>
    <row r="86" spans="1:37">
      <c r="A86">
        <v>2013</v>
      </c>
      <c r="B86" t="s">
        <v>873</v>
      </c>
      <c r="C86" t="s">
        <v>7890</v>
      </c>
      <c r="D86" t="str">
        <f>INDEX(CountyList!A:A, MATCH(MID(C86, 4, 3), CountyList!B:B, 0))</f>
        <v>Cook</v>
      </c>
      <c r="E86" t="s">
        <v>7891</v>
      </c>
      <c r="F86" t="s">
        <v>876</v>
      </c>
      <c r="G86" t="s">
        <v>877</v>
      </c>
      <c r="H86" t="s">
        <v>5215</v>
      </c>
      <c r="I86" t="s">
        <v>7892</v>
      </c>
      <c r="J86">
        <v>50</v>
      </c>
      <c r="K86">
        <v>41</v>
      </c>
      <c r="L86">
        <v>32</v>
      </c>
      <c r="M86">
        <v>21</v>
      </c>
      <c r="N86">
        <v>36</v>
      </c>
      <c r="O86">
        <v>25</v>
      </c>
      <c r="P86">
        <v>19</v>
      </c>
      <c r="Q86">
        <v>23</v>
      </c>
      <c r="R86" t="s">
        <v>290</v>
      </c>
      <c r="S86">
        <v>21</v>
      </c>
      <c r="T86" t="s">
        <v>7603</v>
      </c>
      <c r="U86" t="s">
        <v>7603</v>
      </c>
      <c r="V86" t="s">
        <v>7603</v>
      </c>
      <c r="W86" t="s">
        <v>7603</v>
      </c>
      <c r="X86" t="s">
        <v>7603</v>
      </c>
      <c r="Y86" t="s">
        <v>7603</v>
      </c>
      <c r="Z86">
        <v>157</v>
      </c>
      <c r="AA86">
        <v>119</v>
      </c>
      <c r="AB86">
        <v>10</v>
      </c>
      <c r="AC86" t="s">
        <v>7603</v>
      </c>
      <c r="AD86">
        <v>121</v>
      </c>
      <c r="AE86" t="s">
        <v>290</v>
      </c>
      <c r="AF86" t="s">
        <v>7603</v>
      </c>
      <c r="AG86">
        <v>126</v>
      </c>
      <c r="AH86">
        <v>17</v>
      </c>
      <c r="AI86">
        <v>276</v>
      </c>
      <c r="AJ86" t="s">
        <v>7603</v>
      </c>
      <c r="AK86">
        <v>276</v>
      </c>
    </row>
    <row r="87" spans="1:37">
      <c r="A87">
        <v>2013</v>
      </c>
      <c r="B87" t="s">
        <v>880</v>
      </c>
      <c r="C87" t="s">
        <v>7893</v>
      </c>
      <c r="D87" t="str">
        <f>INDEX(CountyList!A:A, MATCH(MID(C87, 4, 3), CountyList!B:B, 0))</f>
        <v>Cook</v>
      </c>
      <c r="E87" t="s">
        <v>7894</v>
      </c>
      <c r="F87" t="s">
        <v>882</v>
      </c>
      <c r="G87" t="s">
        <v>883</v>
      </c>
      <c r="H87" t="s">
        <v>5218</v>
      </c>
      <c r="I87" t="s">
        <v>7895</v>
      </c>
      <c r="J87">
        <v>48</v>
      </c>
      <c r="K87">
        <v>46</v>
      </c>
      <c r="L87">
        <v>45</v>
      </c>
      <c r="M87">
        <v>49</v>
      </c>
      <c r="N87">
        <v>60</v>
      </c>
      <c r="O87">
        <v>49</v>
      </c>
      <c r="P87">
        <v>48</v>
      </c>
      <c r="Q87">
        <v>37</v>
      </c>
      <c r="R87">
        <v>50</v>
      </c>
      <c r="S87">
        <v>42</v>
      </c>
      <c r="T87" t="s">
        <v>7603</v>
      </c>
      <c r="U87" t="s">
        <v>7603</v>
      </c>
      <c r="V87" t="s">
        <v>7603</v>
      </c>
      <c r="W87" t="s">
        <v>7603</v>
      </c>
      <c r="X87" t="s">
        <v>7603</v>
      </c>
      <c r="Y87" t="s">
        <v>7603</v>
      </c>
      <c r="Z87">
        <v>230</v>
      </c>
      <c r="AA87">
        <v>244</v>
      </c>
      <c r="AB87">
        <v>11</v>
      </c>
      <c r="AC87" t="s">
        <v>7603</v>
      </c>
      <c r="AD87">
        <v>47</v>
      </c>
      <c r="AE87" t="s">
        <v>290</v>
      </c>
      <c r="AF87">
        <v>10</v>
      </c>
      <c r="AG87">
        <v>394</v>
      </c>
      <c r="AH87" t="s">
        <v>290</v>
      </c>
      <c r="AI87">
        <v>474</v>
      </c>
      <c r="AJ87" t="s">
        <v>7603</v>
      </c>
      <c r="AK87">
        <v>474</v>
      </c>
    </row>
    <row r="88" spans="1:37">
      <c r="A88">
        <v>2013</v>
      </c>
      <c r="B88" t="s">
        <v>401</v>
      </c>
      <c r="C88" t="s">
        <v>7896</v>
      </c>
      <c r="D88" t="str">
        <f>INDEX(CountyList!A:A, MATCH(MID(C88, 4, 3), CountyList!B:B, 0))</f>
        <v>Cook</v>
      </c>
      <c r="E88" t="s">
        <v>7897</v>
      </c>
      <c r="F88" t="s">
        <v>888</v>
      </c>
      <c r="G88" t="s">
        <v>601</v>
      </c>
      <c r="H88" t="s">
        <v>5221</v>
      </c>
      <c r="I88" t="s">
        <v>7898</v>
      </c>
      <c r="J88">
        <v>31</v>
      </c>
      <c r="K88">
        <v>31</v>
      </c>
      <c r="L88">
        <v>26</v>
      </c>
      <c r="M88">
        <v>28</v>
      </c>
      <c r="N88">
        <v>30</v>
      </c>
      <c r="O88">
        <v>33</v>
      </c>
      <c r="P88">
        <v>26</v>
      </c>
      <c r="Q88">
        <v>43</v>
      </c>
      <c r="R88">
        <v>31</v>
      </c>
      <c r="S88">
        <v>37</v>
      </c>
      <c r="T88" t="s">
        <v>7603</v>
      </c>
      <c r="U88" t="s">
        <v>7603</v>
      </c>
      <c r="V88" t="s">
        <v>7603</v>
      </c>
      <c r="W88" t="s">
        <v>7603</v>
      </c>
      <c r="X88" t="s">
        <v>7603</v>
      </c>
      <c r="Y88" t="s">
        <v>7603</v>
      </c>
      <c r="Z88">
        <v>163</v>
      </c>
      <c r="AA88">
        <v>153</v>
      </c>
      <c r="AB88" t="s">
        <v>290</v>
      </c>
      <c r="AC88" t="s">
        <v>7603</v>
      </c>
      <c r="AD88" t="s">
        <v>290</v>
      </c>
      <c r="AE88" t="s">
        <v>290</v>
      </c>
      <c r="AF88" t="s">
        <v>7603</v>
      </c>
      <c r="AG88">
        <v>303</v>
      </c>
      <c r="AH88" t="s">
        <v>290</v>
      </c>
      <c r="AI88">
        <v>316</v>
      </c>
      <c r="AJ88" t="s">
        <v>7603</v>
      </c>
      <c r="AK88">
        <v>316</v>
      </c>
    </row>
    <row r="89" spans="1:37">
      <c r="A89">
        <v>2013</v>
      </c>
      <c r="B89" t="s">
        <v>890</v>
      </c>
      <c r="C89" t="s">
        <v>7899</v>
      </c>
      <c r="D89" t="str">
        <f>INDEX(CountyList!A:A, MATCH(MID(C89, 4, 3), CountyList!B:B, 0))</f>
        <v>Cook</v>
      </c>
      <c r="E89" t="s">
        <v>5223</v>
      </c>
      <c r="F89" t="s">
        <v>892</v>
      </c>
      <c r="G89" t="s">
        <v>595</v>
      </c>
      <c r="H89" t="s">
        <v>5224</v>
      </c>
      <c r="I89" t="s">
        <v>7900</v>
      </c>
      <c r="J89">
        <v>58</v>
      </c>
      <c r="K89">
        <v>47</v>
      </c>
      <c r="L89">
        <v>19</v>
      </c>
      <c r="M89">
        <v>24</v>
      </c>
      <c r="N89">
        <v>27</v>
      </c>
      <c r="O89">
        <v>20</v>
      </c>
      <c r="P89">
        <v>26</v>
      </c>
      <c r="Q89">
        <v>32</v>
      </c>
      <c r="R89">
        <v>25</v>
      </c>
      <c r="S89">
        <v>17</v>
      </c>
      <c r="T89" t="s">
        <v>7603</v>
      </c>
      <c r="U89" t="s">
        <v>7603</v>
      </c>
      <c r="V89" t="s">
        <v>7603</v>
      </c>
      <c r="W89" t="s">
        <v>7603</v>
      </c>
      <c r="X89" t="s">
        <v>7603</v>
      </c>
      <c r="Y89" t="s">
        <v>7603</v>
      </c>
      <c r="Z89">
        <v>163</v>
      </c>
      <c r="AA89">
        <v>132</v>
      </c>
      <c r="AB89">
        <v>24</v>
      </c>
      <c r="AC89" t="s">
        <v>7603</v>
      </c>
      <c r="AD89">
        <v>24</v>
      </c>
      <c r="AE89" t="s">
        <v>290</v>
      </c>
      <c r="AF89" t="s">
        <v>7603</v>
      </c>
      <c r="AG89">
        <v>225</v>
      </c>
      <c r="AH89">
        <v>18</v>
      </c>
      <c r="AI89">
        <v>295</v>
      </c>
      <c r="AJ89" t="s">
        <v>7603</v>
      </c>
      <c r="AK89">
        <v>295</v>
      </c>
    </row>
    <row r="90" spans="1:37">
      <c r="A90">
        <v>2013</v>
      </c>
      <c r="B90" t="s">
        <v>894</v>
      </c>
      <c r="C90" t="s">
        <v>7901</v>
      </c>
      <c r="D90" t="str">
        <f>INDEX(CountyList!A:A, MATCH(MID(C90, 4, 3), CountyList!B:B, 0))</f>
        <v>Cook</v>
      </c>
      <c r="E90" t="s">
        <v>7902</v>
      </c>
      <c r="F90" t="s">
        <v>897</v>
      </c>
      <c r="G90" t="s">
        <v>574</v>
      </c>
      <c r="H90" t="s">
        <v>5227</v>
      </c>
      <c r="I90" t="s">
        <v>7903</v>
      </c>
      <c r="J90" t="s">
        <v>7603</v>
      </c>
      <c r="K90">
        <v>38</v>
      </c>
      <c r="L90">
        <v>23</v>
      </c>
      <c r="M90">
        <v>40</v>
      </c>
      <c r="N90">
        <v>47</v>
      </c>
      <c r="O90">
        <v>43</v>
      </c>
      <c r="P90">
        <v>38</v>
      </c>
      <c r="Q90">
        <v>37</v>
      </c>
      <c r="R90">
        <v>29</v>
      </c>
      <c r="S90">
        <v>37</v>
      </c>
      <c r="T90" t="s">
        <v>7603</v>
      </c>
      <c r="U90" t="s">
        <v>7603</v>
      </c>
      <c r="V90" t="s">
        <v>7603</v>
      </c>
      <c r="W90" t="s">
        <v>7603</v>
      </c>
      <c r="X90" t="s">
        <v>7603</v>
      </c>
      <c r="Y90" t="s">
        <v>7603</v>
      </c>
      <c r="Z90">
        <v>174</v>
      </c>
      <c r="AA90">
        <v>158</v>
      </c>
      <c r="AB90" t="s">
        <v>290</v>
      </c>
      <c r="AC90" t="s">
        <v>7603</v>
      </c>
      <c r="AD90" t="s">
        <v>290</v>
      </c>
      <c r="AE90" t="s">
        <v>290</v>
      </c>
      <c r="AF90" t="s">
        <v>7603</v>
      </c>
      <c r="AG90">
        <v>294</v>
      </c>
      <c r="AH90">
        <v>29</v>
      </c>
      <c r="AI90">
        <v>332</v>
      </c>
      <c r="AJ90" t="s">
        <v>7603</v>
      </c>
      <c r="AK90">
        <v>332</v>
      </c>
    </row>
    <row r="91" spans="1:37">
      <c r="A91">
        <v>2013</v>
      </c>
      <c r="B91" t="s">
        <v>899</v>
      </c>
      <c r="C91" t="s">
        <v>7904</v>
      </c>
      <c r="D91" t="str">
        <f>INDEX(CountyList!A:A, MATCH(MID(C91, 4, 3), CountyList!B:B, 0))</f>
        <v>Cook</v>
      </c>
      <c r="E91" t="s">
        <v>7905</v>
      </c>
      <c r="F91" t="s">
        <v>902</v>
      </c>
      <c r="G91" t="s">
        <v>574</v>
      </c>
      <c r="H91" t="s">
        <v>5230</v>
      </c>
      <c r="I91" t="s">
        <v>7906</v>
      </c>
      <c r="J91">
        <v>48</v>
      </c>
      <c r="K91">
        <v>30</v>
      </c>
      <c r="L91">
        <v>31</v>
      </c>
      <c r="M91">
        <v>27</v>
      </c>
      <c r="N91">
        <v>23</v>
      </c>
      <c r="O91">
        <v>28</v>
      </c>
      <c r="P91">
        <v>25</v>
      </c>
      <c r="Q91">
        <v>19</v>
      </c>
      <c r="R91">
        <v>31</v>
      </c>
      <c r="S91">
        <v>27</v>
      </c>
      <c r="T91" t="s">
        <v>7603</v>
      </c>
      <c r="U91" t="s">
        <v>7603</v>
      </c>
      <c r="V91" t="s">
        <v>7603</v>
      </c>
      <c r="W91" t="s">
        <v>7603</v>
      </c>
      <c r="X91" t="s">
        <v>7603</v>
      </c>
      <c r="Y91" t="s">
        <v>7603</v>
      </c>
      <c r="Z91">
        <v>152</v>
      </c>
      <c r="AA91">
        <v>137</v>
      </c>
      <c r="AB91">
        <v>33</v>
      </c>
      <c r="AC91" t="s">
        <v>7603</v>
      </c>
      <c r="AD91">
        <v>23</v>
      </c>
      <c r="AE91">
        <v>16</v>
      </c>
      <c r="AF91" t="s">
        <v>7603</v>
      </c>
      <c r="AG91">
        <v>165</v>
      </c>
      <c r="AH91">
        <v>52</v>
      </c>
      <c r="AI91">
        <v>289</v>
      </c>
      <c r="AJ91" t="s">
        <v>7603</v>
      </c>
      <c r="AK91">
        <v>289</v>
      </c>
    </row>
    <row r="92" spans="1:37">
      <c r="A92">
        <v>2013</v>
      </c>
      <c r="B92" t="s">
        <v>7907</v>
      </c>
      <c r="C92" t="s">
        <v>7908</v>
      </c>
      <c r="D92" t="str">
        <f>INDEX(CountyList!A:A, MATCH(MID(C92, 4, 3), CountyList!B:B, 0))</f>
        <v>Cook</v>
      </c>
      <c r="E92" t="s">
        <v>7909</v>
      </c>
      <c r="F92" t="s">
        <v>7910</v>
      </c>
      <c r="G92" t="s">
        <v>721</v>
      </c>
      <c r="H92" t="s">
        <v>7911</v>
      </c>
      <c r="I92" t="s">
        <v>7912</v>
      </c>
      <c r="J92">
        <v>31</v>
      </c>
      <c r="K92" t="s">
        <v>290</v>
      </c>
      <c r="L92" t="s">
        <v>7603</v>
      </c>
      <c r="M92" t="s">
        <v>7603</v>
      </c>
      <c r="N92" t="s">
        <v>7603</v>
      </c>
      <c r="O92" t="s">
        <v>7603</v>
      </c>
      <c r="P92" t="s">
        <v>7603</v>
      </c>
      <c r="Q92" t="s">
        <v>7603</v>
      </c>
      <c r="R92" t="s">
        <v>7603</v>
      </c>
      <c r="S92" t="s">
        <v>7603</v>
      </c>
      <c r="T92" t="s">
        <v>7603</v>
      </c>
      <c r="U92" t="s">
        <v>7603</v>
      </c>
      <c r="V92" t="s">
        <v>7603</v>
      </c>
      <c r="W92" t="s">
        <v>7603</v>
      </c>
      <c r="X92" t="s">
        <v>7603</v>
      </c>
      <c r="Y92" t="s">
        <v>7603</v>
      </c>
      <c r="Z92">
        <v>18</v>
      </c>
      <c r="AA92">
        <v>18</v>
      </c>
      <c r="AB92">
        <v>36</v>
      </c>
      <c r="AC92" t="s">
        <v>7603</v>
      </c>
      <c r="AD92" t="s">
        <v>7603</v>
      </c>
      <c r="AE92" t="s">
        <v>7603</v>
      </c>
      <c r="AF92" t="s">
        <v>7603</v>
      </c>
      <c r="AG92" t="s">
        <v>7603</v>
      </c>
      <c r="AH92" t="s">
        <v>7603</v>
      </c>
      <c r="AI92">
        <v>36</v>
      </c>
      <c r="AJ92" t="s">
        <v>7603</v>
      </c>
      <c r="AK92">
        <v>36</v>
      </c>
    </row>
    <row r="93" spans="1:37">
      <c r="A93">
        <v>2013</v>
      </c>
      <c r="B93" t="s">
        <v>7913</v>
      </c>
      <c r="C93" t="s">
        <v>7914</v>
      </c>
      <c r="D93" t="str">
        <f>INDEX(CountyList!A:A, MATCH(MID(C93, 4, 3), CountyList!B:B, 0))</f>
        <v>Cook</v>
      </c>
      <c r="E93" t="s">
        <v>7915</v>
      </c>
      <c r="F93" t="s">
        <v>7916</v>
      </c>
      <c r="G93" t="s">
        <v>641</v>
      </c>
      <c r="H93" t="s">
        <v>7917</v>
      </c>
      <c r="I93" t="s">
        <v>7918</v>
      </c>
      <c r="J93" t="s">
        <v>7603</v>
      </c>
      <c r="K93" t="s">
        <v>7603</v>
      </c>
      <c r="L93" t="s">
        <v>7603</v>
      </c>
      <c r="M93" t="s">
        <v>7603</v>
      </c>
      <c r="N93" t="s">
        <v>7603</v>
      </c>
      <c r="O93" t="s">
        <v>7603</v>
      </c>
      <c r="P93" t="s">
        <v>7603</v>
      </c>
      <c r="Q93" t="s">
        <v>7603</v>
      </c>
      <c r="R93" t="s">
        <v>7603</v>
      </c>
      <c r="S93" t="s">
        <v>7603</v>
      </c>
      <c r="T93" t="s">
        <v>7603</v>
      </c>
      <c r="U93" t="s">
        <v>7603</v>
      </c>
      <c r="V93" t="s">
        <v>7603</v>
      </c>
      <c r="W93" t="s">
        <v>7603</v>
      </c>
      <c r="X93" t="s">
        <v>7603</v>
      </c>
      <c r="Y93" t="s">
        <v>7603</v>
      </c>
      <c r="Z93" t="s">
        <v>7603</v>
      </c>
      <c r="AA93" t="s">
        <v>7603</v>
      </c>
      <c r="AB93" t="s">
        <v>7603</v>
      </c>
      <c r="AC93" t="s">
        <v>7603</v>
      </c>
      <c r="AD93" t="s">
        <v>7603</v>
      </c>
      <c r="AE93" t="s">
        <v>7603</v>
      </c>
      <c r="AF93" t="s">
        <v>7603</v>
      </c>
      <c r="AG93" t="s">
        <v>7603</v>
      </c>
      <c r="AH93" t="s">
        <v>7603</v>
      </c>
      <c r="AI93" t="s">
        <v>7603</v>
      </c>
      <c r="AJ93" t="s">
        <v>7603</v>
      </c>
      <c r="AK93" t="s">
        <v>7603</v>
      </c>
    </row>
    <row r="94" spans="1:37">
      <c r="A94">
        <v>2013</v>
      </c>
      <c r="B94" t="s">
        <v>7919</v>
      </c>
      <c r="C94" t="s">
        <v>7920</v>
      </c>
      <c r="D94" t="str">
        <f>INDEX(CountyList!A:A, MATCH(MID(C94, 4, 3), CountyList!B:B, 0))</f>
        <v>Cook</v>
      </c>
      <c r="E94" t="s">
        <v>7921</v>
      </c>
      <c r="F94" t="s">
        <v>7922</v>
      </c>
      <c r="G94" t="s">
        <v>613</v>
      </c>
      <c r="H94" t="s">
        <v>7923</v>
      </c>
      <c r="I94" t="s">
        <v>7924</v>
      </c>
      <c r="J94">
        <v>10</v>
      </c>
      <c r="K94">
        <v>11</v>
      </c>
      <c r="L94">
        <v>12</v>
      </c>
      <c r="M94">
        <v>14</v>
      </c>
      <c r="N94">
        <v>11</v>
      </c>
      <c r="O94">
        <v>22</v>
      </c>
      <c r="P94">
        <v>15</v>
      </c>
      <c r="Q94">
        <v>14</v>
      </c>
      <c r="R94">
        <v>10</v>
      </c>
      <c r="S94">
        <v>11</v>
      </c>
      <c r="T94" t="s">
        <v>7603</v>
      </c>
      <c r="U94" t="s">
        <v>7603</v>
      </c>
      <c r="V94" t="s">
        <v>7603</v>
      </c>
      <c r="W94" t="s">
        <v>7603</v>
      </c>
      <c r="X94" t="s">
        <v>7603</v>
      </c>
      <c r="Y94" t="s">
        <v>7603</v>
      </c>
      <c r="Z94">
        <v>64</v>
      </c>
      <c r="AA94">
        <v>66</v>
      </c>
      <c r="AB94">
        <v>26</v>
      </c>
      <c r="AC94" t="s">
        <v>7603</v>
      </c>
      <c r="AD94">
        <v>10</v>
      </c>
      <c r="AE94" t="s">
        <v>7603</v>
      </c>
      <c r="AF94" t="s">
        <v>7603</v>
      </c>
      <c r="AG94">
        <v>82</v>
      </c>
      <c r="AH94">
        <v>12</v>
      </c>
      <c r="AI94">
        <v>130</v>
      </c>
      <c r="AJ94" t="s">
        <v>7603</v>
      </c>
      <c r="AK94">
        <v>130</v>
      </c>
    </row>
    <row r="95" spans="1:37">
      <c r="A95">
        <v>2013</v>
      </c>
      <c r="B95" t="s">
        <v>910</v>
      </c>
      <c r="C95" t="s">
        <v>7925</v>
      </c>
      <c r="D95" t="str">
        <f>INDEX(CountyList!A:A, MATCH(MID(C95, 4, 3), CountyList!B:B, 0))</f>
        <v>Cook</v>
      </c>
      <c r="E95" t="s">
        <v>7926</v>
      </c>
      <c r="F95" t="s">
        <v>913</v>
      </c>
      <c r="G95" t="s">
        <v>613</v>
      </c>
      <c r="H95" t="s">
        <v>7927</v>
      </c>
      <c r="I95" t="s">
        <v>7928</v>
      </c>
      <c r="J95">
        <v>44</v>
      </c>
      <c r="K95">
        <v>18</v>
      </c>
      <c r="L95">
        <v>16</v>
      </c>
      <c r="M95">
        <v>21</v>
      </c>
      <c r="N95">
        <v>13</v>
      </c>
      <c r="O95" t="s">
        <v>290</v>
      </c>
      <c r="P95">
        <v>11</v>
      </c>
      <c r="Q95">
        <v>13</v>
      </c>
      <c r="R95" t="s">
        <v>290</v>
      </c>
      <c r="S95">
        <v>10</v>
      </c>
      <c r="T95" t="s">
        <v>7603</v>
      </c>
      <c r="U95" t="s">
        <v>7603</v>
      </c>
      <c r="V95" t="s">
        <v>7603</v>
      </c>
      <c r="W95" t="s">
        <v>7603</v>
      </c>
      <c r="X95" t="s">
        <v>7603</v>
      </c>
      <c r="Y95" t="s">
        <v>7603</v>
      </c>
      <c r="Z95">
        <v>71</v>
      </c>
      <c r="AA95">
        <v>88</v>
      </c>
      <c r="AB95">
        <v>22</v>
      </c>
      <c r="AC95" t="s">
        <v>7603</v>
      </c>
      <c r="AD95">
        <v>48</v>
      </c>
      <c r="AE95" t="s">
        <v>290</v>
      </c>
      <c r="AF95" t="s">
        <v>7603</v>
      </c>
      <c r="AG95">
        <v>78</v>
      </c>
      <c r="AH95" t="s">
        <v>290</v>
      </c>
      <c r="AI95">
        <v>159</v>
      </c>
      <c r="AJ95" t="s">
        <v>7603</v>
      </c>
      <c r="AK95">
        <v>159</v>
      </c>
    </row>
    <row r="96" spans="1:37">
      <c r="A96">
        <v>2013</v>
      </c>
      <c r="B96" t="s">
        <v>915</v>
      </c>
      <c r="C96" t="s">
        <v>7929</v>
      </c>
      <c r="D96" t="str">
        <f>INDEX(CountyList!A:A, MATCH(MID(C96, 4, 3), CountyList!B:B, 0))</f>
        <v>Cook</v>
      </c>
      <c r="E96" t="s">
        <v>7930</v>
      </c>
      <c r="F96" t="s">
        <v>7931</v>
      </c>
      <c r="G96" t="s">
        <v>669</v>
      </c>
      <c r="H96" t="s">
        <v>7932</v>
      </c>
      <c r="I96" t="s">
        <v>7933</v>
      </c>
      <c r="J96">
        <v>71</v>
      </c>
      <c r="K96">
        <v>51</v>
      </c>
      <c r="L96">
        <v>47</v>
      </c>
      <c r="M96">
        <v>50</v>
      </c>
      <c r="N96">
        <v>39</v>
      </c>
      <c r="O96">
        <v>43</v>
      </c>
      <c r="P96">
        <v>31</v>
      </c>
      <c r="Q96">
        <v>44</v>
      </c>
      <c r="R96">
        <v>48</v>
      </c>
      <c r="S96">
        <v>41</v>
      </c>
      <c r="T96" t="s">
        <v>7603</v>
      </c>
      <c r="U96" t="s">
        <v>7603</v>
      </c>
      <c r="V96" t="s">
        <v>7603</v>
      </c>
      <c r="W96" t="s">
        <v>7603</v>
      </c>
      <c r="X96" t="s">
        <v>7603</v>
      </c>
      <c r="Y96" t="s">
        <v>7603</v>
      </c>
      <c r="Z96">
        <v>243</v>
      </c>
      <c r="AA96">
        <v>222</v>
      </c>
      <c r="AB96">
        <v>14</v>
      </c>
      <c r="AC96" t="s">
        <v>7603</v>
      </c>
      <c r="AD96">
        <v>13</v>
      </c>
      <c r="AE96" t="s">
        <v>290</v>
      </c>
      <c r="AF96" t="s">
        <v>7603</v>
      </c>
      <c r="AG96">
        <v>423</v>
      </c>
      <c r="AH96">
        <v>12</v>
      </c>
      <c r="AI96">
        <v>465</v>
      </c>
      <c r="AJ96" t="s">
        <v>7603</v>
      </c>
      <c r="AK96">
        <v>465</v>
      </c>
    </row>
    <row r="97" spans="1:37">
      <c r="A97">
        <v>2013</v>
      </c>
      <c r="B97" t="s">
        <v>921</v>
      </c>
      <c r="C97" t="s">
        <v>7934</v>
      </c>
      <c r="D97" t="str">
        <f>INDEX(CountyList!A:A, MATCH(MID(C97, 4, 3), CountyList!B:B, 0))</f>
        <v>Cook</v>
      </c>
      <c r="E97" t="s">
        <v>7935</v>
      </c>
      <c r="F97" t="s">
        <v>924</v>
      </c>
      <c r="G97" t="s">
        <v>669</v>
      </c>
      <c r="H97" t="s">
        <v>5239</v>
      </c>
      <c r="I97" t="s">
        <v>7936</v>
      </c>
      <c r="J97">
        <v>100</v>
      </c>
      <c r="K97">
        <v>43</v>
      </c>
      <c r="L97">
        <v>46</v>
      </c>
      <c r="M97">
        <v>44</v>
      </c>
      <c r="N97">
        <v>55</v>
      </c>
      <c r="O97">
        <v>63</v>
      </c>
      <c r="P97">
        <v>54</v>
      </c>
      <c r="Q97">
        <v>53</v>
      </c>
      <c r="R97">
        <v>58</v>
      </c>
      <c r="S97">
        <v>47</v>
      </c>
      <c r="T97" t="s">
        <v>7603</v>
      </c>
      <c r="U97" t="s">
        <v>7603</v>
      </c>
      <c r="V97" t="s">
        <v>7603</v>
      </c>
      <c r="W97" t="s">
        <v>7603</v>
      </c>
      <c r="X97" t="s">
        <v>7603</v>
      </c>
      <c r="Y97" t="s">
        <v>7603</v>
      </c>
      <c r="Z97">
        <v>298</v>
      </c>
      <c r="AA97">
        <v>265</v>
      </c>
      <c r="AB97">
        <v>18</v>
      </c>
      <c r="AC97" t="s">
        <v>290</v>
      </c>
      <c r="AD97" t="s">
        <v>290</v>
      </c>
      <c r="AE97" t="s">
        <v>290</v>
      </c>
      <c r="AF97" t="s">
        <v>7603</v>
      </c>
      <c r="AG97">
        <v>518</v>
      </c>
      <c r="AH97">
        <v>17</v>
      </c>
      <c r="AI97">
        <v>563</v>
      </c>
      <c r="AJ97" t="s">
        <v>7603</v>
      </c>
      <c r="AK97">
        <v>563</v>
      </c>
    </row>
    <row r="98" spans="1:37">
      <c r="A98">
        <v>2013</v>
      </c>
      <c r="B98" t="s">
        <v>7937</v>
      </c>
      <c r="C98" t="s">
        <v>7938</v>
      </c>
      <c r="D98" t="str">
        <f>INDEX(CountyList!A:A, MATCH(MID(C98, 4, 3), CountyList!B:B, 0))</f>
        <v>Cook</v>
      </c>
      <c r="E98" t="s">
        <v>7939</v>
      </c>
      <c r="F98" t="s">
        <v>7940</v>
      </c>
      <c r="G98" t="s">
        <v>634</v>
      </c>
      <c r="H98" t="s">
        <v>7941</v>
      </c>
      <c r="I98" t="s">
        <v>7942</v>
      </c>
      <c r="J98" t="s">
        <v>7603</v>
      </c>
      <c r="K98" t="s">
        <v>7603</v>
      </c>
      <c r="L98" t="s">
        <v>7603</v>
      </c>
      <c r="M98" t="s">
        <v>7603</v>
      </c>
      <c r="N98" t="s">
        <v>7603</v>
      </c>
      <c r="O98" t="s">
        <v>7603</v>
      </c>
      <c r="P98" t="s">
        <v>7603</v>
      </c>
      <c r="Q98" t="s">
        <v>7603</v>
      </c>
      <c r="R98" t="s">
        <v>7603</v>
      </c>
      <c r="S98" t="s">
        <v>7603</v>
      </c>
      <c r="T98" t="s">
        <v>7603</v>
      </c>
      <c r="U98" t="s">
        <v>7603</v>
      </c>
      <c r="V98" t="s">
        <v>7603</v>
      </c>
      <c r="W98" t="s">
        <v>7603</v>
      </c>
      <c r="X98" t="s">
        <v>7603</v>
      </c>
      <c r="Y98" t="s">
        <v>7603</v>
      </c>
      <c r="Z98" t="s">
        <v>7603</v>
      </c>
      <c r="AA98" t="s">
        <v>7603</v>
      </c>
      <c r="AB98" t="s">
        <v>7603</v>
      </c>
      <c r="AC98" t="s">
        <v>7603</v>
      </c>
      <c r="AD98" t="s">
        <v>7603</v>
      </c>
      <c r="AE98" t="s">
        <v>7603</v>
      </c>
      <c r="AF98" t="s">
        <v>7603</v>
      </c>
      <c r="AG98" t="s">
        <v>7603</v>
      </c>
      <c r="AH98" t="s">
        <v>7603</v>
      </c>
      <c r="AI98" t="s">
        <v>7603</v>
      </c>
      <c r="AJ98" t="s">
        <v>7603</v>
      </c>
      <c r="AK98" t="s">
        <v>7603</v>
      </c>
    </row>
    <row r="99" spans="1:37">
      <c r="A99">
        <v>2013</v>
      </c>
      <c r="B99" t="s">
        <v>933</v>
      </c>
      <c r="C99" t="s">
        <v>7943</v>
      </c>
      <c r="D99" t="str">
        <f>INDEX(CountyList!A:A, MATCH(MID(C99, 4, 3), CountyList!B:B, 0))</f>
        <v>Cook</v>
      </c>
      <c r="E99" t="s">
        <v>7944</v>
      </c>
      <c r="F99" t="s">
        <v>936</v>
      </c>
      <c r="G99" t="s">
        <v>937</v>
      </c>
      <c r="H99" t="s">
        <v>5245</v>
      </c>
      <c r="I99" t="s">
        <v>7945</v>
      </c>
      <c r="J99">
        <v>99</v>
      </c>
      <c r="K99">
        <v>41</v>
      </c>
      <c r="L99">
        <v>28</v>
      </c>
      <c r="M99">
        <v>35</v>
      </c>
      <c r="N99">
        <v>23</v>
      </c>
      <c r="O99">
        <v>33</v>
      </c>
      <c r="P99">
        <v>31</v>
      </c>
      <c r="Q99">
        <v>32</v>
      </c>
      <c r="R99">
        <v>23</v>
      </c>
      <c r="S99">
        <v>32</v>
      </c>
      <c r="T99">
        <v>13</v>
      </c>
      <c r="U99">
        <v>18</v>
      </c>
      <c r="V99">
        <v>10</v>
      </c>
      <c r="W99" t="s">
        <v>290</v>
      </c>
      <c r="X99" t="s">
        <v>7603</v>
      </c>
      <c r="Y99" t="s">
        <v>7603</v>
      </c>
      <c r="Z99">
        <v>214</v>
      </c>
      <c r="AA99">
        <v>217</v>
      </c>
      <c r="AB99">
        <v>245</v>
      </c>
      <c r="AC99">
        <v>20</v>
      </c>
      <c r="AD99">
        <v>124</v>
      </c>
      <c r="AE99">
        <v>13</v>
      </c>
      <c r="AF99" t="s">
        <v>7603</v>
      </c>
      <c r="AG99" t="s">
        <v>7603</v>
      </c>
      <c r="AH99">
        <v>29</v>
      </c>
      <c r="AI99">
        <v>377</v>
      </c>
      <c r="AJ99">
        <v>54</v>
      </c>
      <c r="AK99">
        <v>431</v>
      </c>
    </row>
    <row r="100" spans="1:37">
      <c r="A100">
        <v>2013</v>
      </c>
      <c r="B100" t="s">
        <v>939</v>
      </c>
      <c r="C100" t="s">
        <v>7946</v>
      </c>
      <c r="D100" t="str">
        <f>INDEX(CountyList!A:A, MATCH(MID(C100, 4, 3), CountyList!B:B, 0))</f>
        <v>Cook</v>
      </c>
      <c r="E100" t="s">
        <v>7947</v>
      </c>
      <c r="F100" t="s">
        <v>942</v>
      </c>
      <c r="G100" t="s">
        <v>877</v>
      </c>
      <c r="H100" t="s">
        <v>5248</v>
      </c>
      <c r="I100" t="s">
        <v>7948</v>
      </c>
      <c r="J100">
        <v>12</v>
      </c>
      <c r="K100" t="s">
        <v>290</v>
      </c>
      <c r="L100" t="s">
        <v>290</v>
      </c>
      <c r="M100" t="s">
        <v>290</v>
      </c>
      <c r="N100" t="s">
        <v>290</v>
      </c>
      <c r="O100" t="s">
        <v>290</v>
      </c>
      <c r="P100" t="s">
        <v>290</v>
      </c>
      <c r="Q100" t="s">
        <v>290</v>
      </c>
      <c r="R100" t="s">
        <v>290</v>
      </c>
      <c r="S100" t="s">
        <v>290</v>
      </c>
      <c r="T100" t="s">
        <v>7603</v>
      </c>
      <c r="U100" t="s">
        <v>7603</v>
      </c>
      <c r="V100" t="s">
        <v>7603</v>
      </c>
      <c r="W100" t="s">
        <v>7603</v>
      </c>
      <c r="X100" t="s">
        <v>7603</v>
      </c>
      <c r="Y100" t="s">
        <v>7603</v>
      </c>
      <c r="Z100">
        <v>24</v>
      </c>
      <c r="AA100">
        <v>20</v>
      </c>
      <c r="AB100" t="s">
        <v>290</v>
      </c>
      <c r="AC100" t="s">
        <v>7603</v>
      </c>
      <c r="AD100" t="s">
        <v>290</v>
      </c>
      <c r="AE100" t="s">
        <v>7603</v>
      </c>
      <c r="AF100" t="s">
        <v>7603</v>
      </c>
      <c r="AG100">
        <v>29</v>
      </c>
      <c r="AH100" t="s">
        <v>290</v>
      </c>
      <c r="AI100">
        <v>44</v>
      </c>
      <c r="AJ100" t="s">
        <v>7603</v>
      </c>
      <c r="AK100">
        <v>44</v>
      </c>
    </row>
    <row r="101" spans="1:37">
      <c r="A101">
        <v>2013</v>
      </c>
      <c r="B101" t="s">
        <v>958</v>
      </c>
      <c r="C101" t="s">
        <v>7949</v>
      </c>
      <c r="D101" t="str">
        <f>INDEX(CountyList!A:A, MATCH(MID(C101, 4, 3), CountyList!B:B, 0))</f>
        <v>Cook</v>
      </c>
      <c r="E101" t="s">
        <v>7950</v>
      </c>
      <c r="F101" t="s">
        <v>961</v>
      </c>
      <c r="G101" t="s">
        <v>620</v>
      </c>
      <c r="H101" t="s">
        <v>5257</v>
      </c>
      <c r="I101" t="s">
        <v>7951</v>
      </c>
      <c r="J101">
        <v>65</v>
      </c>
      <c r="K101" t="s">
        <v>290</v>
      </c>
      <c r="L101" t="s">
        <v>290</v>
      </c>
      <c r="M101" t="s">
        <v>290</v>
      </c>
      <c r="N101" t="s">
        <v>7603</v>
      </c>
      <c r="O101" t="s">
        <v>290</v>
      </c>
      <c r="P101" t="s">
        <v>290</v>
      </c>
      <c r="Q101" t="s">
        <v>7603</v>
      </c>
      <c r="R101" t="s">
        <v>7603</v>
      </c>
      <c r="S101" t="s">
        <v>7603</v>
      </c>
      <c r="T101" t="s">
        <v>7603</v>
      </c>
      <c r="U101" t="s">
        <v>7603</v>
      </c>
      <c r="V101" t="s">
        <v>7603</v>
      </c>
      <c r="W101" t="s">
        <v>7603</v>
      </c>
      <c r="X101" t="s">
        <v>7603</v>
      </c>
      <c r="Y101" t="s">
        <v>7603</v>
      </c>
      <c r="Z101">
        <v>36</v>
      </c>
      <c r="AA101">
        <v>48</v>
      </c>
      <c r="AB101" t="s">
        <v>290</v>
      </c>
      <c r="AC101" t="s">
        <v>7603</v>
      </c>
      <c r="AD101">
        <v>28</v>
      </c>
      <c r="AE101" t="s">
        <v>290</v>
      </c>
      <c r="AF101" t="s">
        <v>7603</v>
      </c>
      <c r="AG101">
        <v>47</v>
      </c>
      <c r="AH101" t="s">
        <v>290</v>
      </c>
      <c r="AI101">
        <v>84</v>
      </c>
      <c r="AJ101" t="s">
        <v>7603</v>
      </c>
      <c r="AK101">
        <v>84</v>
      </c>
    </row>
    <row r="102" spans="1:37">
      <c r="A102">
        <v>2013</v>
      </c>
      <c r="B102" t="s">
        <v>7952</v>
      </c>
      <c r="C102" t="s">
        <v>7953</v>
      </c>
      <c r="D102" t="str">
        <f>INDEX(CountyList!A:A, MATCH(MID(C102, 4, 3), CountyList!B:B, 0))</f>
        <v>Cook</v>
      </c>
      <c r="E102" t="s">
        <v>7954</v>
      </c>
      <c r="F102" t="s">
        <v>7955</v>
      </c>
      <c r="G102" t="s">
        <v>877</v>
      </c>
      <c r="H102" t="s">
        <v>7956</v>
      </c>
      <c r="I102" t="s">
        <v>7957</v>
      </c>
      <c r="J102">
        <v>38</v>
      </c>
      <c r="K102">
        <v>16</v>
      </c>
      <c r="L102" t="s">
        <v>7603</v>
      </c>
      <c r="M102" t="s">
        <v>7603</v>
      </c>
      <c r="N102" t="s">
        <v>7603</v>
      </c>
      <c r="O102" t="s">
        <v>7603</v>
      </c>
      <c r="P102" t="s">
        <v>7603</v>
      </c>
      <c r="Q102" t="s">
        <v>7603</v>
      </c>
      <c r="R102" t="s">
        <v>7603</v>
      </c>
      <c r="S102" t="s">
        <v>7603</v>
      </c>
      <c r="T102" t="s">
        <v>7603</v>
      </c>
      <c r="U102" t="s">
        <v>7603</v>
      </c>
      <c r="V102" t="s">
        <v>7603</v>
      </c>
      <c r="W102" t="s">
        <v>7603</v>
      </c>
      <c r="X102" t="s">
        <v>7603</v>
      </c>
      <c r="Y102" t="s">
        <v>7603</v>
      </c>
      <c r="Z102">
        <v>28</v>
      </c>
      <c r="AA102">
        <v>26</v>
      </c>
      <c r="AB102" t="s">
        <v>290</v>
      </c>
      <c r="AC102" t="s">
        <v>7603</v>
      </c>
      <c r="AD102" t="s">
        <v>290</v>
      </c>
      <c r="AE102" t="s">
        <v>290</v>
      </c>
      <c r="AF102" t="s">
        <v>7603</v>
      </c>
      <c r="AG102">
        <v>38</v>
      </c>
      <c r="AH102" t="s">
        <v>290</v>
      </c>
      <c r="AI102">
        <v>54</v>
      </c>
      <c r="AJ102" t="s">
        <v>7603</v>
      </c>
      <c r="AK102">
        <v>54</v>
      </c>
    </row>
    <row r="103" spans="1:37">
      <c r="A103">
        <v>2013</v>
      </c>
      <c r="B103" t="s">
        <v>7958</v>
      </c>
      <c r="C103" t="s">
        <v>7959</v>
      </c>
      <c r="D103" t="str">
        <f>INDEX(CountyList!A:A, MATCH(MID(C103, 4, 3), CountyList!B:B, 0))</f>
        <v>Cook</v>
      </c>
      <c r="E103" t="s">
        <v>5056</v>
      </c>
      <c r="F103" t="s">
        <v>973</v>
      </c>
      <c r="G103" t="s">
        <v>955</v>
      </c>
      <c r="H103" t="s">
        <v>5266</v>
      </c>
      <c r="I103" t="s">
        <v>7960</v>
      </c>
      <c r="J103">
        <v>50</v>
      </c>
      <c r="K103">
        <v>50</v>
      </c>
      <c r="L103">
        <v>50</v>
      </c>
      <c r="M103">
        <v>50</v>
      </c>
      <c r="N103">
        <v>50</v>
      </c>
      <c r="O103">
        <v>50</v>
      </c>
      <c r="P103">
        <v>44</v>
      </c>
      <c r="Q103">
        <v>36</v>
      </c>
      <c r="R103">
        <v>46</v>
      </c>
      <c r="S103">
        <v>27</v>
      </c>
      <c r="T103" t="s">
        <v>7603</v>
      </c>
      <c r="U103" t="s">
        <v>7603</v>
      </c>
      <c r="V103" t="s">
        <v>7603</v>
      </c>
      <c r="W103" t="s">
        <v>7603</v>
      </c>
      <c r="X103">
        <v>28</v>
      </c>
      <c r="Y103" t="s">
        <v>7603</v>
      </c>
      <c r="Z103">
        <v>239</v>
      </c>
      <c r="AA103">
        <v>242</v>
      </c>
      <c r="AB103" t="s">
        <v>7603</v>
      </c>
      <c r="AC103" t="s">
        <v>290</v>
      </c>
      <c r="AD103">
        <v>319</v>
      </c>
      <c r="AE103">
        <v>42</v>
      </c>
      <c r="AF103">
        <v>10</v>
      </c>
      <c r="AG103">
        <v>76</v>
      </c>
      <c r="AH103">
        <v>28</v>
      </c>
      <c r="AI103">
        <v>481</v>
      </c>
      <c r="AJ103" t="s">
        <v>7603</v>
      </c>
      <c r="AK103">
        <v>481</v>
      </c>
    </row>
    <row r="104" spans="1:37">
      <c r="A104">
        <v>2013</v>
      </c>
      <c r="B104" t="s">
        <v>7961</v>
      </c>
      <c r="C104" t="s">
        <v>7962</v>
      </c>
      <c r="D104" t="str">
        <f>INDEX(CountyList!A:A, MATCH(MID(C104, 4, 3), CountyList!B:B, 0))</f>
        <v>Cook</v>
      </c>
      <c r="E104" t="s">
        <v>7963</v>
      </c>
      <c r="F104" t="s">
        <v>7964</v>
      </c>
      <c r="G104" t="s">
        <v>728</v>
      </c>
      <c r="H104" t="s">
        <v>7965</v>
      </c>
      <c r="I104" t="s">
        <v>7966</v>
      </c>
      <c r="J104" t="s">
        <v>7603</v>
      </c>
      <c r="K104" t="s">
        <v>7603</v>
      </c>
      <c r="L104" t="s">
        <v>7603</v>
      </c>
      <c r="M104" t="s">
        <v>7603</v>
      </c>
      <c r="N104" t="s">
        <v>7603</v>
      </c>
      <c r="O104" t="s">
        <v>7603</v>
      </c>
      <c r="P104" t="s">
        <v>7603</v>
      </c>
      <c r="Q104" t="s">
        <v>7603</v>
      </c>
      <c r="R104" t="s">
        <v>7603</v>
      </c>
      <c r="S104" t="s">
        <v>7603</v>
      </c>
      <c r="T104" t="s">
        <v>7603</v>
      </c>
      <c r="U104" t="s">
        <v>7603</v>
      </c>
      <c r="V104" t="s">
        <v>7603</v>
      </c>
      <c r="W104" t="s">
        <v>7603</v>
      </c>
      <c r="X104" t="s">
        <v>7603</v>
      </c>
      <c r="Y104" t="s">
        <v>290</v>
      </c>
      <c r="Z104" t="s">
        <v>7603</v>
      </c>
      <c r="AA104" t="s">
        <v>290</v>
      </c>
      <c r="AB104" t="s">
        <v>7603</v>
      </c>
      <c r="AC104" t="s">
        <v>7603</v>
      </c>
      <c r="AD104" t="s">
        <v>7603</v>
      </c>
      <c r="AE104" t="s">
        <v>290</v>
      </c>
      <c r="AF104" t="s">
        <v>7603</v>
      </c>
      <c r="AG104" t="s">
        <v>7603</v>
      </c>
      <c r="AH104" t="s">
        <v>7603</v>
      </c>
      <c r="AI104" t="s">
        <v>7603</v>
      </c>
      <c r="AJ104" t="s">
        <v>290</v>
      </c>
      <c r="AK104" t="s">
        <v>290</v>
      </c>
    </row>
    <row r="105" spans="1:37">
      <c r="A105">
        <v>2013</v>
      </c>
      <c r="B105" t="s">
        <v>7967</v>
      </c>
      <c r="C105" t="s">
        <v>7968</v>
      </c>
      <c r="D105" t="str">
        <f>INDEX(CountyList!A:A, MATCH(MID(C105, 4, 3), CountyList!B:B, 0))</f>
        <v>Cook</v>
      </c>
      <c r="E105" t="s">
        <v>7969</v>
      </c>
      <c r="F105" t="s">
        <v>7970</v>
      </c>
      <c r="G105" t="s">
        <v>767</v>
      </c>
      <c r="H105" t="s">
        <v>7971</v>
      </c>
      <c r="I105" t="s">
        <v>7972</v>
      </c>
      <c r="J105">
        <v>16</v>
      </c>
      <c r="K105" t="s">
        <v>290</v>
      </c>
      <c r="L105" t="s">
        <v>7603</v>
      </c>
      <c r="M105" t="s">
        <v>7603</v>
      </c>
      <c r="N105" t="s">
        <v>7603</v>
      </c>
      <c r="O105" t="s">
        <v>7603</v>
      </c>
      <c r="P105" t="s">
        <v>7603</v>
      </c>
      <c r="Q105" t="s">
        <v>7603</v>
      </c>
      <c r="R105" t="s">
        <v>7603</v>
      </c>
      <c r="S105" t="s">
        <v>7603</v>
      </c>
      <c r="T105" t="s">
        <v>7603</v>
      </c>
      <c r="U105" t="s">
        <v>7603</v>
      </c>
      <c r="V105" t="s">
        <v>7603</v>
      </c>
      <c r="W105" t="s">
        <v>7603</v>
      </c>
      <c r="X105" t="s">
        <v>7603</v>
      </c>
      <c r="Y105" t="s">
        <v>7603</v>
      </c>
      <c r="Z105">
        <v>10</v>
      </c>
      <c r="AA105">
        <v>12</v>
      </c>
      <c r="AB105" t="s">
        <v>7603</v>
      </c>
      <c r="AC105" t="s">
        <v>7603</v>
      </c>
      <c r="AD105" t="s">
        <v>290</v>
      </c>
      <c r="AE105" t="s">
        <v>7603</v>
      </c>
      <c r="AF105" t="s">
        <v>7603</v>
      </c>
      <c r="AG105">
        <v>16</v>
      </c>
      <c r="AH105" t="s">
        <v>7603</v>
      </c>
      <c r="AI105">
        <v>22</v>
      </c>
      <c r="AJ105" t="s">
        <v>7603</v>
      </c>
      <c r="AK105">
        <v>22</v>
      </c>
    </row>
    <row r="106" spans="1:37">
      <c r="A106">
        <v>2013</v>
      </c>
      <c r="B106" t="s">
        <v>7973</v>
      </c>
      <c r="C106" t="s">
        <v>7974</v>
      </c>
      <c r="D106" t="str">
        <f>INDEX(CountyList!A:A, MATCH(MID(C106, 4, 3), CountyList!B:B, 0))</f>
        <v>Cook</v>
      </c>
      <c r="E106" t="s">
        <v>7975</v>
      </c>
      <c r="F106" t="s">
        <v>7976</v>
      </c>
      <c r="G106" t="s">
        <v>669</v>
      </c>
      <c r="H106" t="s">
        <v>7977</v>
      </c>
      <c r="I106" t="s">
        <v>7978</v>
      </c>
      <c r="J106" t="s">
        <v>290</v>
      </c>
      <c r="K106" t="s">
        <v>290</v>
      </c>
      <c r="L106" t="s">
        <v>7603</v>
      </c>
      <c r="M106" t="s">
        <v>7603</v>
      </c>
      <c r="N106" t="s">
        <v>7603</v>
      </c>
      <c r="O106" t="s">
        <v>7603</v>
      </c>
      <c r="P106" t="s">
        <v>7603</v>
      </c>
      <c r="Q106" t="s">
        <v>7603</v>
      </c>
      <c r="R106" t="s">
        <v>7603</v>
      </c>
      <c r="S106" t="s">
        <v>7603</v>
      </c>
      <c r="T106" t="s">
        <v>7603</v>
      </c>
      <c r="U106" t="s">
        <v>7603</v>
      </c>
      <c r="V106" t="s">
        <v>7603</v>
      </c>
      <c r="W106" t="s">
        <v>7603</v>
      </c>
      <c r="X106" t="s">
        <v>7603</v>
      </c>
      <c r="Y106" t="s">
        <v>7603</v>
      </c>
      <c r="Z106" t="s">
        <v>290</v>
      </c>
      <c r="AA106" t="s">
        <v>290</v>
      </c>
      <c r="AB106" t="s">
        <v>7603</v>
      </c>
      <c r="AC106" t="s">
        <v>7603</v>
      </c>
      <c r="AD106" t="s">
        <v>290</v>
      </c>
      <c r="AE106" t="s">
        <v>7603</v>
      </c>
      <c r="AF106" t="s">
        <v>7603</v>
      </c>
      <c r="AG106">
        <v>13</v>
      </c>
      <c r="AH106" t="s">
        <v>7603</v>
      </c>
      <c r="AI106">
        <v>15</v>
      </c>
      <c r="AJ106" t="s">
        <v>7603</v>
      </c>
      <c r="AK106">
        <v>15</v>
      </c>
    </row>
    <row r="107" spans="1:37">
      <c r="A107">
        <v>2013</v>
      </c>
      <c r="B107" t="s">
        <v>985</v>
      </c>
      <c r="C107" t="s">
        <v>7979</v>
      </c>
      <c r="D107" t="str">
        <f>INDEX(CountyList!A:A, MATCH(MID(C107, 4, 3), CountyList!B:B, 0))</f>
        <v>Cook</v>
      </c>
      <c r="E107" t="s">
        <v>7980</v>
      </c>
      <c r="F107" t="s">
        <v>988</v>
      </c>
      <c r="G107" t="s">
        <v>574</v>
      </c>
      <c r="H107" t="s">
        <v>5272</v>
      </c>
      <c r="I107" t="s">
        <v>7981</v>
      </c>
      <c r="J107">
        <v>35</v>
      </c>
      <c r="K107">
        <v>18</v>
      </c>
      <c r="L107">
        <v>15</v>
      </c>
      <c r="M107">
        <v>18</v>
      </c>
      <c r="N107">
        <v>14</v>
      </c>
      <c r="O107">
        <v>14</v>
      </c>
      <c r="P107">
        <v>18</v>
      </c>
      <c r="Q107">
        <v>21</v>
      </c>
      <c r="R107">
        <v>25</v>
      </c>
      <c r="S107">
        <v>17</v>
      </c>
      <c r="T107">
        <v>19</v>
      </c>
      <c r="U107">
        <v>22</v>
      </c>
      <c r="V107">
        <v>16</v>
      </c>
      <c r="W107">
        <v>23</v>
      </c>
      <c r="X107" t="s">
        <v>7603</v>
      </c>
      <c r="Y107" t="s">
        <v>7603</v>
      </c>
      <c r="Z107">
        <v>141</v>
      </c>
      <c r="AA107">
        <v>150</v>
      </c>
      <c r="AB107">
        <v>17</v>
      </c>
      <c r="AC107" t="s">
        <v>7603</v>
      </c>
      <c r="AD107">
        <v>45</v>
      </c>
      <c r="AE107">
        <v>31</v>
      </c>
      <c r="AF107" t="s">
        <v>7603</v>
      </c>
      <c r="AG107">
        <v>179</v>
      </c>
      <c r="AH107">
        <v>19</v>
      </c>
      <c r="AI107">
        <v>195</v>
      </c>
      <c r="AJ107">
        <v>96</v>
      </c>
      <c r="AK107">
        <v>291</v>
      </c>
    </row>
    <row r="108" spans="1:37">
      <c r="A108">
        <v>2013</v>
      </c>
      <c r="B108" t="s">
        <v>990</v>
      </c>
      <c r="C108" t="s">
        <v>7982</v>
      </c>
      <c r="D108" t="str">
        <f>INDEX(CountyList!A:A, MATCH(MID(C108, 4, 3), CountyList!B:B, 0))</f>
        <v>Cook</v>
      </c>
      <c r="E108" t="s">
        <v>7983</v>
      </c>
      <c r="F108" t="s">
        <v>993</v>
      </c>
      <c r="G108" t="s">
        <v>877</v>
      </c>
      <c r="H108" t="s">
        <v>5275</v>
      </c>
      <c r="I108" t="s">
        <v>7984</v>
      </c>
      <c r="J108">
        <v>88</v>
      </c>
      <c r="K108">
        <v>56</v>
      </c>
      <c r="L108">
        <v>77</v>
      </c>
      <c r="M108">
        <v>83</v>
      </c>
      <c r="N108">
        <v>85</v>
      </c>
      <c r="O108">
        <v>106</v>
      </c>
      <c r="P108">
        <v>91</v>
      </c>
      <c r="Q108">
        <v>116</v>
      </c>
      <c r="R108">
        <v>93</v>
      </c>
      <c r="S108">
        <v>97</v>
      </c>
      <c r="T108" t="s">
        <v>7603</v>
      </c>
      <c r="U108" t="s">
        <v>7603</v>
      </c>
      <c r="V108" t="s">
        <v>7603</v>
      </c>
      <c r="W108" t="s">
        <v>7603</v>
      </c>
      <c r="X108" t="s">
        <v>7603</v>
      </c>
      <c r="Y108" t="s">
        <v>7603</v>
      </c>
      <c r="Z108">
        <v>435</v>
      </c>
      <c r="AA108">
        <v>457</v>
      </c>
      <c r="AB108" t="s">
        <v>290</v>
      </c>
      <c r="AC108" t="s">
        <v>7603</v>
      </c>
      <c r="AD108">
        <v>24</v>
      </c>
      <c r="AE108" t="s">
        <v>7603</v>
      </c>
      <c r="AF108" t="s">
        <v>7603</v>
      </c>
      <c r="AG108">
        <v>839</v>
      </c>
      <c r="AH108">
        <v>21</v>
      </c>
      <c r="AI108">
        <v>892</v>
      </c>
      <c r="AJ108" t="s">
        <v>7603</v>
      </c>
      <c r="AK108">
        <v>892</v>
      </c>
    </row>
    <row r="109" spans="1:37">
      <c r="A109">
        <v>2013</v>
      </c>
      <c r="B109" t="s">
        <v>995</v>
      </c>
      <c r="C109" t="s">
        <v>7985</v>
      </c>
      <c r="D109" t="str">
        <f>INDEX(CountyList!A:A, MATCH(MID(C109, 4, 3), CountyList!B:B, 0))</f>
        <v>Cook</v>
      </c>
      <c r="E109" t="s">
        <v>7986</v>
      </c>
      <c r="F109" t="s">
        <v>998</v>
      </c>
      <c r="G109" t="s">
        <v>613</v>
      </c>
      <c r="H109">
        <v>60016</v>
      </c>
      <c r="I109" t="s">
        <v>7987</v>
      </c>
      <c r="J109" t="s">
        <v>7603</v>
      </c>
      <c r="K109" t="s">
        <v>7603</v>
      </c>
      <c r="L109" t="s">
        <v>7603</v>
      </c>
      <c r="M109" t="s">
        <v>7603</v>
      </c>
      <c r="N109" t="s">
        <v>7603</v>
      </c>
      <c r="O109" t="s">
        <v>7603</v>
      </c>
      <c r="P109" t="s">
        <v>7603</v>
      </c>
      <c r="Q109">
        <v>22</v>
      </c>
      <c r="R109">
        <v>28</v>
      </c>
      <c r="S109">
        <v>34</v>
      </c>
      <c r="T109">
        <v>44</v>
      </c>
      <c r="U109">
        <v>38</v>
      </c>
      <c r="V109">
        <v>31</v>
      </c>
      <c r="W109">
        <v>40</v>
      </c>
      <c r="X109" t="s">
        <v>7603</v>
      </c>
      <c r="Y109" t="s">
        <v>7603</v>
      </c>
      <c r="Z109">
        <v>237</v>
      </c>
      <c r="AA109" t="s">
        <v>7603</v>
      </c>
      <c r="AB109">
        <v>40</v>
      </c>
      <c r="AC109">
        <v>22</v>
      </c>
      <c r="AD109" t="s">
        <v>7603</v>
      </c>
      <c r="AE109" t="s">
        <v>7603</v>
      </c>
      <c r="AF109" t="s">
        <v>7603</v>
      </c>
      <c r="AG109">
        <v>175</v>
      </c>
      <c r="AH109" t="s">
        <v>7603</v>
      </c>
      <c r="AI109">
        <v>84</v>
      </c>
      <c r="AJ109">
        <v>153</v>
      </c>
      <c r="AK109">
        <v>237</v>
      </c>
    </row>
    <row r="110" spans="1:37">
      <c r="A110">
        <v>2013</v>
      </c>
      <c r="B110" t="s">
        <v>1005</v>
      </c>
      <c r="C110" t="s">
        <v>7988</v>
      </c>
      <c r="D110" t="str">
        <f>INDEX(CountyList!A:A, MATCH(MID(C110, 4, 3), CountyList!B:B, 0))</f>
        <v>Cook</v>
      </c>
      <c r="E110" t="s">
        <v>7989</v>
      </c>
      <c r="F110" t="s">
        <v>1008</v>
      </c>
      <c r="G110" t="s">
        <v>641</v>
      </c>
      <c r="H110" t="s">
        <v>5284</v>
      </c>
      <c r="I110" t="s">
        <v>7990</v>
      </c>
      <c r="J110" t="s">
        <v>7603</v>
      </c>
      <c r="K110" t="s">
        <v>7603</v>
      </c>
      <c r="L110" t="s">
        <v>7603</v>
      </c>
      <c r="M110" t="s">
        <v>7603</v>
      </c>
      <c r="N110" t="s">
        <v>7603</v>
      </c>
      <c r="O110" t="s">
        <v>7603</v>
      </c>
      <c r="P110" t="s">
        <v>7603</v>
      </c>
      <c r="Q110">
        <v>25</v>
      </c>
      <c r="R110">
        <v>20</v>
      </c>
      <c r="S110">
        <v>35</v>
      </c>
      <c r="T110">
        <v>44</v>
      </c>
      <c r="U110">
        <v>43</v>
      </c>
      <c r="V110">
        <v>31</v>
      </c>
      <c r="W110">
        <v>32</v>
      </c>
      <c r="X110" t="s">
        <v>7603</v>
      </c>
      <c r="Y110" t="s">
        <v>7603</v>
      </c>
      <c r="Z110" t="s">
        <v>7603</v>
      </c>
      <c r="AA110">
        <v>245</v>
      </c>
      <c r="AB110">
        <v>60</v>
      </c>
      <c r="AC110" t="s">
        <v>7603</v>
      </c>
      <c r="AD110">
        <v>21</v>
      </c>
      <c r="AE110" t="s">
        <v>290</v>
      </c>
      <c r="AF110" t="s">
        <v>7603</v>
      </c>
      <c r="AG110">
        <v>147</v>
      </c>
      <c r="AH110">
        <v>16</v>
      </c>
      <c r="AI110">
        <v>80</v>
      </c>
      <c r="AJ110">
        <v>165</v>
      </c>
      <c r="AK110">
        <v>245</v>
      </c>
    </row>
    <row r="111" spans="1:37">
      <c r="A111">
        <v>2013</v>
      </c>
      <c r="B111" t="s">
        <v>7991</v>
      </c>
      <c r="C111" t="s">
        <v>7992</v>
      </c>
      <c r="D111" t="str">
        <f>INDEX(CountyList!A:A, MATCH(MID(C111, 4, 3), CountyList!B:B, 0))</f>
        <v>Cook</v>
      </c>
      <c r="E111" t="s">
        <v>7993</v>
      </c>
      <c r="F111" t="s">
        <v>7994</v>
      </c>
      <c r="G111" t="s">
        <v>1171</v>
      </c>
      <c r="H111" t="s">
        <v>7995</v>
      </c>
      <c r="I111" t="s">
        <v>7996</v>
      </c>
      <c r="J111" t="s">
        <v>290</v>
      </c>
      <c r="K111" t="s">
        <v>290</v>
      </c>
      <c r="L111" t="s">
        <v>7603</v>
      </c>
      <c r="M111" t="s">
        <v>7603</v>
      </c>
      <c r="N111" t="s">
        <v>7603</v>
      </c>
      <c r="O111" t="s">
        <v>7603</v>
      </c>
      <c r="P111" t="s">
        <v>7603</v>
      </c>
      <c r="Q111" t="s">
        <v>7603</v>
      </c>
      <c r="R111" t="s">
        <v>7603</v>
      </c>
      <c r="S111" t="s">
        <v>7603</v>
      </c>
      <c r="T111" t="s">
        <v>7603</v>
      </c>
      <c r="U111" t="s">
        <v>7603</v>
      </c>
      <c r="V111" t="s">
        <v>7603</v>
      </c>
      <c r="W111" t="s">
        <v>7603</v>
      </c>
      <c r="X111" t="s">
        <v>7603</v>
      </c>
      <c r="Y111" t="s">
        <v>7603</v>
      </c>
      <c r="Z111" t="s">
        <v>290</v>
      </c>
      <c r="AA111" t="s">
        <v>290</v>
      </c>
      <c r="AB111" t="s">
        <v>7603</v>
      </c>
      <c r="AC111" t="s">
        <v>7603</v>
      </c>
      <c r="AD111" t="s">
        <v>7603</v>
      </c>
      <c r="AE111" t="s">
        <v>7603</v>
      </c>
      <c r="AF111" t="s">
        <v>7603</v>
      </c>
      <c r="AG111" t="s">
        <v>7603</v>
      </c>
      <c r="AH111" t="s">
        <v>290</v>
      </c>
      <c r="AI111" t="s">
        <v>290</v>
      </c>
      <c r="AJ111" t="s">
        <v>7603</v>
      </c>
      <c r="AK111" t="s">
        <v>290</v>
      </c>
    </row>
    <row r="112" spans="1:37">
      <c r="A112">
        <v>2013</v>
      </c>
      <c r="B112" t="s">
        <v>1010</v>
      </c>
      <c r="C112" t="s">
        <v>7997</v>
      </c>
      <c r="D112" t="str">
        <f>INDEX(CountyList!A:A, MATCH(MID(C112, 4, 3), CountyList!B:B, 0))</f>
        <v>Cook</v>
      </c>
      <c r="E112" t="s">
        <v>7998</v>
      </c>
      <c r="F112" t="s">
        <v>1012</v>
      </c>
      <c r="G112" t="s">
        <v>1013</v>
      </c>
      <c r="H112" t="s">
        <v>7999</v>
      </c>
      <c r="I112" t="s">
        <v>8000</v>
      </c>
      <c r="J112" t="s">
        <v>7603</v>
      </c>
      <c r="K112" t="s">
        <v>290</v>
      </c>
      <c r="L112" t="s">
        <v>290</v>
      </c>
      <c r="M112" t="s">
        <v>290</v>
      </c>
      <c r="N112" t="s">
        <v>290</v>
      </c>
      <c r="O112" t="s">
        <v>7603</v>
      </c>
      <c r="P112" t="s">
        <v>290</v>
      </c>
      <c r="Q112" t="s">
        <v>290</v>
      </c>
      <c r="R112" t="s">
        <v>290</v>
      </c>
      <c r="S112" t="s">
        <v>7603</v>
      </c>
      <c r="T112" t="s">
        <v>290</v>
      </c>
      <c r="U112" t="s">
        <v>7603</v>
      </c>
      <c r="V112" t="s">
        <v>290</v>
      </c>
      <c r="W112" t="s">
        <v>290</v>
      </c>
      <c r="X112" t="s">
        <v>7603</v>
      </c>
      <c r="Y112" t="s">
        <v>7603</v>
      </c>
      <c r="Z112" t="s">
        <v>290</v>
      </c>
      <c r="AA112" t="s">
        <v>290</v>
      </c>
      <c r="AB112" t="s">
        <v>7603</v>
      </c>
      <c r="AC112" t="s">
        <v>7603</v>
      </c>
      <c r="AD112" t="s">
        <v>290</v>
      </c>
      <c r="AE112" t="s">
        <v>7603</v>
      </c>
      <c r="AF112" t="s">
        <v>7603</v>
      </c>
      <c r="AG112">
        <v>13</v>
      </c>
      <c r="AH112" t="s">
        <v>7603</v>
      </c>
      <c r="AI112" t="s">
        <v>290</v>
      </c>
      <c r="AJ112" t="s">
        <v>290</v>
      </c>
      <c r="AK112">
        <v>14</v>
      </c>
    </row>
    <row r="113" spans="1:37">
      <c r="A113">
        <v>2013</v>
      </c>
      <c r="B113" t="s">
        <v>1016</v>
      </c>
      <c r="C113" t="s">
        <v>8001</v>
      </c>
      <c r="D113" t="str">
        <f>INDEX(CountyList!A:A, MATCH(MID(C113, 4, 3), CountyList!B:B, 0))</f>
        <v>Cook</v>
      </c>
      <c r="E113" t="s">
        <v>8002</v>
      </c>
      <c r="F113" t="s">
        <v>8003</v>
      </c>
      <c r="G113" t="s">
        <v>1020</v>
      </c>
      <c r="H113" t="s">
        <v>8004</v>
      </c>
      <c r="I113" t="s">
        <v>8005</v>
      </c>
      <c r="J113" t="s">
        <v>7603</v>
      </c>
      <c r="K113" t="s">
        <v>7603</v>
      </c>
      <c r="L113" t="s">
        <v>7603</v>
      </c>
      <c r="M113" t="s">
        <v>7603</v>
      </c>
      <c r="N113" t="s">
        <v>7603</v>
      </c>
      <c r="O113" t="s">
        <v>7603</v>
      </c>
      <c r="P113" t="s">
        <v>7603</v>
      </c>
      <c r="Q113" t="s">
        <v>7603</v>
      </c>
      <c r="R113" t="s">
        <v>7603</v>
      </c>
      <c r="S113" t="s">
        <v>7603</v>
      </c>
      <c r="T113" t="s">
        <v>7603</v>
      </c>
      <c r="U113" t="s">
        <v>7603</v>
      </c>
      <c r="V113" t="s">
        <v>7603</v>
      </c>
      <c r="W113">
        <v>43</v>
      </c>
      <c r="X113" t="s">
        <v>7603</v>
      </c>
      <c r="Y113" t="s">
        <v>7603</v>
      </c>
      <c r="Z113">
        <v>26</v>
      </c>
      <c r="AA113">
        <v>17</v>
      </c>
      <c r="AB113">
        <v>11</v>
      </c>
      <c r="AC113" t="s">
        <v>7603</v>
      </c>
      <c r="AD113" t="s">
        <v>7603</v>
      </c>
      <c r="AE113">
        <v>29</v>
      </c>
      <c r="AF113" t="s">
        <v>7603</v>
      </c>
      <c r="AG113" t="s">
        <v>290</v>
      </c>
      <c r="AH113" t="s">
        <v>7603</v>
      </c>
      <c r="AI113" t="s">
        <v>7603</v>
      </c>
      <c r="AJ113">
        <v>43</v>
      </c>
      <c r="AK113">
        <v>43</v>
      </c>
    </row>
    <row r="114" spans="1:37">
      <c r="A114">
        <v>2013</v>
      </c>
      <c r="B114" t="s">
        <v>1033</v>
      </c>
      <c r="C114" t="s">
        <v>8006</v>
      </c>
      <c r="D114" t="str">
        <f>INDEX(CountyList!A:A, MATCH(MID(C114, 4, 3), CountyList!B:B, 0))</f>
        <v>Cook</v>
      </c>
      <c r="E114" t="s">
        <v>8007</v>
      </c>
      <c r="F114" t="s">
        <v>1035</v>
      </c>
      <c r="G114" t="s">
        <v>1020</v>
      </c>
      <c r="H114" t="s">
        <v>5301</v>
      </c>
      <c r="I114" t="s">
        <v>8008</v>
      </c>
      <c r="J114" t="s">
        <v>7603</v>
      </c>
      <c r="K114" t="s">
        <v>7603</v>
      </c>
      <c r="L114" t="s">
        <v>7603</v>
      </c>
      <c r="M114" t="s">
        <v>7603</v>
      </c>
      <c r="N114" t="s">
        <v>7603</v>
      </c>
      <c r="O114" t="s">
        <v>7603</v>
      </c>
      <c r="P114" t="s">
        <v>7603</v>
      </c>
      <c r="Q114" t="s">
        <v>7603</v>
      </c>
      <c r="R114" t="s">
        <v>7603</v>
      </c>
      <c r="S114" t="s">
        <v>7603</v>
      </c>
      <c r="T114">
        <v>309</v>
      </c>
      <c r="U114">
        <v>289</v>
      </c>
      <c r="V114">
        <v>294</v>
      </c>
      <c r="W114">
        <v>298</v>
      </c>
      <c r="X114" t="s">
        <v>7603</v>
      </c>
      <c r="Y114" t="s">
        <v>7603</v>
      </c>
      <c r="Z114">
        <v>573</v>
      </c>
      <c r="AA114">
        <v>636</v>
      </c>
      <c r="AB114">
        <v>118</v>
      </c>
      <c r="AC114" t="s">
        <v>7603</v>
      </c>
      <c r="AD114">
        <v>19</v>
      </c>
      <c r="AE114">
        <v>69</v>
      </c>
      <c r="AF114" t="s">
        <v>290</v>
      </c>
      <c r="AG114">
        <v>969</v>
      </c>
      <c r="AH114">
        <v>31</v>
      </c>
      <c r="AI114" t="s">
        <v>7603</v>
      </c>
      <c r="AJ114" s="1">
        <v>1209</v>
      </c>
      <c r="AK114" s="1">
        <v>1209</v>
      </c>
    </row>
    <row r="115" spans="1:37">
      <c r="A115">
        <v>2013</v>
      </c>
      <c r="B115" t="s">
        <v>8009</v>
      </c>
      <c r="C115" t="s">
        <v>8010</v>
      </c>
      <c r="D115" t="str">
        <f>INDEX(CountyList!A:A, MATCH(MID(C115, 4, 3), CountyList!B:B, 0))</f>
        <v>Cook</v>
      </c>
      <c r="E115" t="s">
        <v>8011</v>
      </c>
      <c r="F115" t="s">
        <v>8012</v>
      </c>
      <c r="G115" t="s">
        <v>8013</v>
      </c>
      <c r="H115" t="s">
        <v>8014</v>
      </c>
      <c r="I115" t="s">
        <v>8015</v>
      </c>
      <c r="J115" t="s">
        <v>7603</v>
      </c>
      <c r="K115" t="s">
        <v>7603</v>
      </c>
      <c r="L115" t="s">
        <v>7603</v>
      </c>
      <c r="M115" t="s">
        <v>7603</v>
      </c>
      <c r="N115" t="s">
        <v>7603</v>
      </c>
      <c r="O115" t="s">
        <v>7603</v>
      </c>
      <c r="P115" t="s">
        <v>7603</v>
      </c>
      <c r="Q115" t="s">
        <v>7603</v>
      </c>
      <c r="R115" t="s">
        <v>7603</v>
      </c>
      <c r="S115" t="s">
        <v>7603</v>
      </c>
      <c r="T115">
        <v>139</v>
      </c>
      <c r="U115">
        <v>116</v>
      </c>
      <c r="V115">
        <v>105</v>
      </c>
      <c r="W115">
        <v>123</v>
      </c>
      <c r="X115" t="s">
        <v>7603</v>
      </c>
      <c r="Y115" t="s">
        <v>7603</v>
      </c>
      <c r="Z115">
        <v>248</v>
      </c>
      <c r="AA115">
        <v>248</v>
      </c>
      <c r="AB115">
        <v>140</v>
      </c>
      <c r="AC115" t="s">
        <v>7603</v>
      </c>
      <c r="AD115">
        <v>13</v>
      </c>
      <c r="AE115">
        <v>25</v>
      </c>
      <c r="AF115" t="s">
        <v>7603</v>
      </c>
      <c r="AG115">
        <v>285</v>
      </c>
      <c r="AH115">
        <v>33</v>
      </c>
      <c r="AI115" t="s">
        <v>7603</v>
      </c>
      <c r="AJ115">
        <v>496</v>
      </c>
      <c r="AK115">
        <v>496</v>
      </c>
    </row>
    <row r="116" spans="1:37">
      <c r="A116">
        <v>2013</v>
      </c>
      <c r="B116" t="s">
        <v>8016</v>
      </c>
      <c r="C116" t="s">
        <v>8017</v>
      </c>
      <c r="D116" t="str">
        <f>INDEX(CountyList!A:A, MATCH(MID(C116, 4, 3), CountyList!B:B, 0))</f>
        <v>Cook</v>
      </c>
      <c r="E116" t="s">
        <v>8018</v>
      </c>
      <c r="F116" t="s">
        <v>8019</v>
      </c>
      <c r="G116" t="s">
        <v>1092</v>
      </c>
      <c r="H116" t="s">
        <v>8020</v>
      </c>
      <c r="I116" t="s">
        <v>8021</v>
      </c>
      <c r="J116" t="s">
        <v>7603</v>
      </c>
      <c r="K116" t="s">
        <v>7603</v>
      </c>
      <c r="L116" t="s">
        <v>7603</v>
      </c>
      <c r="M116" t="s">
        <v>7603</v>
      </c>
      <c r="N116" t="s">
        <v>7603</v>
      </c>
      <c r="O116" t="s">
        <v>7603</v>
      </c>
      <c r="P116" t="s">
        <v>7603</v>
      </c>
      <c r="Q116" t="s">
        <v>7603</v>
      </c>
      <c r="R116" t="s">
        <v>7603</v>
      </c>
      <c r="S116" t="s">
        <v>7603</v>
      </c>
      <c r="T116">
        <v>115</v>
      </c>
      <c r="U116">
        <v>142</v>
      </c>
      <c r="V116">
        <v>128</v>
      </c>
      <c r="W116">
        <v>147</v>
      </c>
      <c r="X116" t="s">
        <v>7603</v>
      </c>
      <c r="Y116" t="s">
        <v>7603</v>
      </c>
      <c r="Z116">
        <v>226</v>
      </c>
      <c r="AA116">
        <v>306</v>
      </c>
      <c r="AB116">
        <v>191</v>
      </c>
      <c r="AC116" t="s">
        <v>7603</v>
      </c>
      <c r="AD116" t="s">
        <v>7603</v>
      </c>
      <c r="AE116">
        <v>201</v>
      </c>
      <c r="AF116" t="s">
        <v>290</v>
      </c>
      <c r="AG116">
        <v>119</v>
      </c>
      <c r="AH116">
        <v>20</v>
      </c>
      <c r="AI116" t="s">
        <v>7603</v>
      </c>
      <c r="AJ116">
        <v>532</v>
      </c>
      <c r="AK116">
        <v>532</v>
      </c>
    </row>
    <row r="117" spans="1:37">
      <c r="A117">
        <v>2013</v>
      </c>
      <c r="B117" t="s">
        <v>1037</v>
      </c>
      <c r="C117" t="s">
        <v>8022</v>
      </c>
      <c r="D117" t="str">
        <f>INDEX(CountyList!A:A, MATCH(MID(C117, 4, 3), CountyList!B:B, 0))</f>
        <v>Cook</v>
      </c>
      <c r="E117" t="s">
        <v>8023</v>
      </c>
      <c r="F117" t="s">
        <v>1040</v>
      </c>
      <c r="G117" t="s">
        <v>1041</v>
      </c>
      <c r="H117" t="s">
        <v>8024</v>
      </c>
      <c r="I117" t="s">
        <v>8025</v>
      </c>
      <c r="J117">
        <v>154</v>
      </c>
      <c r="K117">
        <v>11</v>
      </c>
      <c r="L117" t="s">
        <v>7603</v>
      </c>
      <c r="M117" t="s">
        <v>7603</v>
      </c>
      <c r="N117" t="s">
        <v>7603</v>
      </c>
      <c r="O117" t="s">
        <v>7603</v>
      </c>
      <c r="P117" t="s">
        <v>7603</v>
      </c>
      <c r="Q117" t="s">
        <v>7603</v>
      </c>
      <c r="R117" t="s">
        <v>7603</v>
      </c>
      <c r="S117" t="s">
        <v>7603</v>
      </c>
      <c r="T117" t="s">
        <v>7603</v>
      </c>
      <c r="U117" t="s">
        <v>7603</v>
      </c>
      <c r="V117" t="s">
        <v>7603</v>
      </c>
      <c r="W117" t="s">
        <v>7603</v>
      </c>
      <c r="X117" t="s">
        <v>7603</v>
      </c>
      <c r="Y117" t="s">
        <v>7603</v>
      </c>
      <c r="Z117">
        <v>76</v>
      </c>
      <c r="AA117">
        <v>89</v>
      </c>
      <c r="AB117" t="s">
        <v>290</v>
      </c>
      <c r="AC117" t="s">
        <v>7603</v>
      </c>
      <c r="AD117" t="s">
        <v>290</v>
      </c>
      <c r="AE117" t="s">
        <v>290</v>
      </c>
      <c r="AF117" t="s">
        <v>290</v>
      </c>
      <c r="AG117">
        <v>126</v>
      </c>
      <c r="AH117">
        <v>21</v>
      </c>
      <c r="AI117">
        <v>165</v>
      </c>
      <c r="AJ117" t="s">
        <v>7603</v>
      </c>
      <c r="AK117">
        <v>165</v>
      </c>
    </row>
    <row r="118" spans="1:37">
      <c r="A118">
        <v>2013</v>
      </c>
      <c r="B118" t="s">
        <v>1044</v>
      </c>
      <c r="C118" t="s">
        <v>8026</v>
      </c>
      <c r="D118" t="str">
        <f>INDEX(CountyList!A:A, MATCH(MID(C118, 4, 3), CountyList!B:B, 0))</f>
        <v>Cook</v>
      </c>
      <c r="E118" t="s">
        <v>8027</v>
      </c>
      <c r="F118" t="s">
        <v>1046</v>
      </c>
      <c r="G118" t="s">
        <v>1041</v>
      </c>
      <c r="H118" t="s">
        <v>5304</v>
      </c>
      <c r="I118" t="s">
        <v>8028</v>
      </c>
      <c r="J118" t="s">
        <v>7603</v>
      </c>
      <c r="K118" t="s">
        <v>7603</v>
      </c>
      <c r="L118" t="s">
        <v>7603</v>
      </c>
      <c r="M118" t="s">
        <v>7603</v>
      </c>
      <c r="N118" t="s">
        <v>7603</v>
      </c>
      <c r="O118" t="s">
        <v>7603</v>
      </c>
      <c r="P118" t="s">
        <v>7603</v>
      </c>
      <c r="Q118" t="s">
        <v>7603</v>
      </c>
      <c r="R118" t="s">
        <v>7603</v>
      </c>
      <c r="S118" t="s">
        <v>7603</v>
      </c>
      <c r="T118">
        <v>165</v>
      </c>
      <c r="U118">
        <v>139</v>
      </c>
      <c r="V118">
        <v>121</v>
      </c>
      <c r="W118">
        <v>124</v>
      </c>
      <c r="X118" t="s">
        <v>7603</v>
      </c>
      <c r="Y118" t="s">
        <v>7603</v>
      </c>
      <c r="Z118">
        <v>551</v>
      </c>
      <c r="AA118" t="s">
        <v>7603</v>
      </c>
      <c r="AB118">
        <v>134</v>
      </c>
      <c r="AC118" t="s">
        <v>290</v>
      </c>
      <c r="AD118" t="s">
        <v>290</v>
      </c>
      <c r="AE118">
        <v>62</v>
      </c>
      <c r="AF118" t="s">
        <v>290</v>
      </c>
      <c r="AG118">
        <v>272</v>
      </c>
      <c r="AH118">
        <v>76</v>
      </c>
      <c r="AI118" t="s">
        <v>7603</v>
      </c>
      <c r="AJ118">
        <v>551</v>
      </c>
      <c r="AK118">
        <v>551</v>
      </c>
    </row>
    <row r="119" spans="1:37">
      <c r="A119">
        <v>2013</v>
      </c>
      <c r="B119" t="s">
        <v>8029</v>
      </c>
      <c r="C119" t="s">
        <v>8030</v>
      </c>
      <c r="D119" t="str">
        <f>INDEX(CountyList!A:A, MATCH(MID(C119, 4, 3), CountyList!B:B, 0))</f>
        <v>Cook</v>
      </c>
      <c r="E119" t="s">
        <v>8031</v>
      </c>
      <c r="F119" t="s">
        <v>1051</v>
      </c>
      <c r="G119" t="s">
        <v>1052</v>
      </c>
      <c r="H119" t="s">
        <v>5307</v>
      </c>
      <c r="I119" t="s">
        <v>8032</v>
      </c>
      <c r="J119" t="s">
        <v>7603</v>
      </c>
      <c r="K119" t="s">
        <v>7603</v>
      </c>
      <c r="L119" t="s">
        <v>7603</v>
      </c>
      <c r="M119" t="s">
        <v>7603</v>
      </c>
      <c r="N119" t="s">
        <v>7603</v>
      </c>
      <c r="O119" t="s">
        <v>7603</v>
      </c>
      <c r="P119" t="s">
        <v>7603</v>
      </c>
      <c r="Q119" t="s">
        <v>7603</v>
      </c>
      <c r="R119" t="s">
        <v>7603</v>
      </c>
      <c r="S119" t="s">
        <v>7603</v>
      </c>
      <c r="T119">
        <v>79</v>
      </c>
      <c r="U119">
        <v>57</v>
      </c>
      <c r="V119">
        <v>64</v>
      </c>
      <c r="W119">
        <v>83</v>
      </c>
      <c r="X119" t="s">
        <v>7603</v>
      </c>
      <c r="Y119" t="s">
        <v>7603</v>
      </c>
      <c r="Z119">
        <v>143</v>
      </c>
      <c r="AA119">
        <v>159</v>
      </c>
      <c r="AB119">
        <v>49</v>
      </c>
      <c r="AC119" t="s">
        <v>7603</v>
      </c>
      <c r="AD119">
        <v>19</v>
      </c>
      <c r="AE119">
        <v>133</v>
      </c>
      <c r="AF119" t="s">
        <v>7603</v>
      </c>
      <c r="AG119">
        <v>89</v>
      </c>
      <c r="AH119">
        <v>12</v>
      </c>
      <c r="AI119" t="s">
        <v>7603</v>
      </c>
      <c r="AJ119">
        <v>302</v>
      </c>
      <c r="AK119">
        <v>302</v>
      </c>
    </row>
    <row r="120" spans="1:37">
      <c r="A120">
        <v>2013</v>
      </c>
      <c r="B120" t="s">
        <v>446</v>
      </c>
      <c r="C120" t="s">
        <v>8033</v>
      </c>
      <c r="D120" t="str">
        <f>INDEX(CountyList!A:A, MATCH(MID(C120, 4, 3), CountyList!B:B, 0))</f>
        <v>Cook</v>
      </c>
      <c r="E120" t="s">
        <v>8034</v>
      </c>
      <c r="F120" t="s">
        <v>4573</v>
      </c>
      <c r="G120" t="s">
        <v>4574</v>
      </c>
      <c r="H120" t="s">
        <v>5310</v>
      </c>
      <c r="I120" t="s">
        <v>8035</v>
      </c>
      <c r="J120">
        <v>10</v>
      </c>
      <c r="K120">
        <v>12</v>
      </c>
      <c r="L120" t="s">
        <v>290</v>
      </c>
      <c r="M120" t="s">
        <v>290</v>
      </c>
      <c r="N120" t="s">
        <v>290</v>
      </c>
      <c r="O120" t="s">
        <v>290</v>
      </c>
      <c r="P120" t="s">
        <v>290</v>
      </c>
      <c r="Q120" t="s">
        <v>290</v>
      </c>
      <c r="R120" t="s">
        <v>290</v>
      </c>
      <c r="S120" t="s">
        <v>290</v>
      </c>
      <c r="T120" t="s">
        <v>7603</v>
      </c>
      <c r="U120" t="s">
        <v>7603</v>
      </c>
      <c r="V120" t="s">
        <v>7603</v>
      </c>
      <c r="W120" t="s">
        <v>7603</v>
      </c>
      <c r="X120" t="s">
        <v>7603</v>
      </c>
      <c r="Y120" t="s">
        <v>7603</v>
      </c>
      <c r="Z120">
        <v>29</v>
      </c>
      <c r="AA120">
        <v>34</v>
      </c>
      <c r="AB120" t="s">
        <v>290</v>
      </c>
      <c r="AC120" t="s">
        <v>7603</v>
      </c>
      <c r="AD120" t="s">
        <v>290</v>
      </c>
      <c r="AE120">
        <v>39</v>
      </c>
      <c r="AF120" t="s">
        <v>7603</v>
      </c>
      <c r="AG120">
        <v>11</v>
      </c>
      <c r="AH120" t="s">
        <v>290</v>
      </c>
      <c r="AI120">
        <v>63</v>
      </c>
      <c r="AJ120" t="s">
        <v>7603</v>
      </c>
      <c r="AK120">
        <v>63</v>
      </c>
    </row>
    <row r="121" spans="1:37">
      <c r="A121">
        <v>2013</v>
      </c>
      <c r="B121" t="s">
        <v>326</v>
      </c>
      <c r="C121" t="s">
        <v>8036</v>
      </c>
      <c r="D121" t="str">
        <f>INDEX(CountyList!A:A, MATCH(MID(C121, 4, 3), CountyList!B:B, 0))</f>
        <v>Cook</v>
      </c>
      <c r="E121" t="s">
        <v>8037</v>
      </c>
      <c r="F121" t="s">
        <v>1057</v>
      </c>
      <c r="G121" t="s">
        <v>1058</v>
      </c>
      <c r="H121" t="s">
        <v>5313</v>
      </c>
      <c r="I121" t="s">
        <v>8038</v>
      </c>
      <c r="J121">
        <v>13</v>
      </c>
      <c r="K121">
        <v>14</v>
      </c>
      <c r="L121" t="s">
        <v>290</v>
      </c>
      <c r="M121">
        <v>14</v>
      </c>
      <c r="N121" t="s">
        <v>290</v>
      </c>
      <c r="O121">
        <v>11</v>
      </c>
      <c r="P121">
        <v>12</v>
      </c>
      <c r="Q121">
        <v>17</v>
      </c>
      <c r="R121">
        <v>11</v>
      </c>
      <c r="S121">
        <v>13</v>
      </c>
      <c r="T121" t="s">
        <v>7603</v>
      </c>
      <c r="U121" t="s">
        <v>7603</v>
      </c>
      <c r="V121" t="s">
        <v>7603</v>
      </c>
      <c r="W121" t="s">
        <v>7603</v>
      </c>
      <c r="X121" t="s">
        <v>7603</v>
      </c>
      <c r="Y121" t="s">
        <v>7603</v>
      </c>
      <c r="Z121">
        <v>38</v>
      </c>
      <c r="AA121">
        <v>79</v>
      </c>
      <c r="AB121">
        <v>10</v>
      </c>
      <c r="AC121" t="s">
        <v>7603</v>
      </c>
      <c r="AD121">
        <v>19</v>
      </c>
      <c r="AE121" t="s">
        <v>290</v>
      </c>
      <c r="AF121" t="s">
        <v>7603</v>
      </c>
      <c r="AG121">
        <v>76</v>
      </c>
      <c r="AH121" t="s">
        <v>290</v>
      </c>
      <c r="AI121">
        <v>117</v>
      </c>
      <c r="AJ121" t="s">
        <v>7603</v>
      </c>
      <c r="AK121">
        <v>117</v>
      </c>
    </row>
    <row r="122" spans="1:37">
      <c r="A122">
        <v>2013</v>
      </c>
      <c r="B122" t="s">
        <v>1061</v>
      </c>
      <c r="C122" t="s">
        <v>8039</v>
      </c>
      <c r="D122" t="str">
        <f>INDEX(CountyList!A:A, MATCH(MID(C122, 4, 3), CountyList!B:B, 0))</f>
        <v>Cook</v>
      </c>
      <c r="E122" t="s">
        <v>8040</v>
      </c>
      <c r="F122" t="s">
        <v>1064</v>
      </c>
      <c r="G122" t="s">
        <v>1065</v>
      </c>
      <c r="H122" t="s">
        <v>5316</v>
      </c>
      <c r="I122" t="s">
        <v>8041</v>
      </c>
      <c r="J122">
        <v>27</v>
      </c>
      <c r="K122">
        <v>21</v>
      </c>
      <c r="L122">
        <v>17</v>
      </c>
      <c r="M122">
        <v>18</v>
      </c>
      <c r="N122">
        <v>14</v>
      </c>
      <c r="O122">
        <v>13</v>
      </c>
      <c r="P122">
        <v>15</v>
      </c>
      <c r="Q122">
        <v>14</v>
      </c>
      <c r="R122">
        <v>15</v>
      </c>
      <c r="S122">
        <v>18</v>
      </c>
      <c r="T122" t="s">
        <v>7603</v>
      </c>
      <c r="U122" t="s">
        <v>7603</v>
      </c>
      <c r="V122" t="s">
        <v>7603</v>
      </c>
      <c r="W122" t="s">
        <v>7603</v>
      </c>
      <c r="X122" t="s">
        <v>7603</v>
      </c>
      <c r="Y122" t="s">
        <v>7603</v>
      </c>
      <c r="Z122">
        <v>87</v>
      </c>
      <c r="AA122">
        <v>85</v>
      </c>
      <c r="AB122">
        <v>30</v>
      </c>
      <c r="AC122" t="s">
        <v>7603</v>
      </c>
      <c r="AD122" t="s">
        <v>290</v>
      </c>
      <c r="AE122" t="s">
        <v>290</v>
      </c>
      <c r="AF122" t="s">
        <v>7603</v>
      </c>
      <c r="AG122">
        <v>117</v>
      </c>
      <c r="AH122">
        <v>12</v>
      </c>
      <c r="AI122">
        <v>172</v>
      </c>
      <c r="AJ122" t="s">
        <v>7603</v>
      </c>
      <c r="AK122">
        <v>172</v>
      </c>
    </row>
    <row r="123" spans="1:37">
      <c r="A123">
        <v>2013</v>
      </c>
      <c r="B123" t="s">
        <v>705</v>
      </c>
      <c r="C123" t="s">
        <v>8042</v>
      </c>
      <c r="D123" t="str">
        <f>INDEX(CountyList!A:A, MATCH(MID(C123, 4, 3), CountyList!B:B, 0))</f>
        <v>Cook</v>
      </c>
      <c r="E123" t="s">
        <v>8043</v>
      </c>
      <c r="F123" t="s">
        <v>8044</v>
      </c>
      <c r="G123" t="s">
        <v>1052</v>
      </c>
      <c r="H123" t="s">
        <v>8045</v>
      </c>
      <c r="I123" t="s">
        <v>8046</v>
      </c>
      <c r="J123" t="s">
        <v>290</v>
      </c>
      <c r="K123" t="s">
        <v>290</v>
      </c>
      <c r="L123" t="s">
        <v>290</v>
      </c>
      <c r="M123" t="s">
        <v>290</v>
      </c>
      <c r="N123" t="s">
        <v>290</v>
      </c>
      <c r="O123">
        <v>11</v>
      </c>
      <c r="P123" t="s">
        <v>290</v>
      </c>
      <c r="Q123" t="s">
        <v>290</v>
      </c>
      <c r="R123" t="s">
        <v>290</v>
      </c>
      <c r="S123" t="s">
        <v>290</v>
      </c>
      <c r="T123" t="s">
        <v>7603</v>
      </c>
      <c r="U123" t="s">
        <v>7603</v>
      </c>
      <c r="V123" t="s">
        <v>7603</v>
      </c>
      <c r="W123" t="s">
        <v>7603</v>
      </c>
      <c r="X123" t="s">
        <v>7603</v>
      </c>
      <c r="Y123" t="s">
        <v>7603</v>
      </c>
      <c r="Z123">
        <v>41</v>
      </c>
      <c r="AA123">
        <v>36</v>
      </c>
      <c r="AB123" t="s">
        <v>290</v>
      </c>
      <c r="AC123" t="s">
        <v>7603</v>
      </c>
      <c r="AD123" t="s">
        <v>290</v>
      </c>
      <c r="AE123">
        <v>70</v>
      </c>
      <c r="AF123" t="s">
        <v>7603</v>
      </c>
      <c r="AG123" t="s">
        <v>7603</v>
      </c>
      <c r="AH123" t="s">
        <v>290</v>
      </c>
      <c r="AI123">
        <v>77</v>
      </c>
      <c r="AJ123" t="s">
        <v>7603</v>
      </c>
      <c r="AK123">
        <v>77</v>
      </c>
    </row>
    <row r="124" spans="1:37">
      <c r="A124">
        <v>2013</v>
      </c>
      <c r="B124" t="s">
        <v>1068</v>
      </c>
      <c r="C124" t="s">
        <v>8047</v>
      </c>
      <c r="D124" t="str">
        <f>INDEX(CountyList!A:A, MATCH(MID(C124, 4, 3), CountyList!B:B, 0))</f>
        <v>Cook</v>
      </c>
      <c r="E124" t="s">
        <v>8048</v>
      </c>
      <c r="F124" t="s">
        <v>1071</v>
      </c>
      <c r="G124" t="s">
        <v>1041</v>
      </c>
      <c r="H124" t="s">
        <v>5319</v>
      </c>
      <c r="I124" t="s">
        <v>8049</v>
      </c>
      <c r="J124">
        <v>33</v>
      </c>
      <c r="K124">
        <v>25</v>
      </c>
      <c r="L124">
        <v>18</v>
      </c>
      <c r="M124">
        <v>13</v>
      </c>
      <c r="N124">
        <v>17</v>
      </c>
      <c r="O124">
        <v>14</v>
      </c>
      <c r="P124">
        <v>12</v>
      </c>
      <c r="Q124">
        <v>16</v>
      </c>
      <c r="R124">
        <v>18</v>
      </c>
      <c r="S124">
        <v>17</v>
      </c>
      <c r="T124" t="s">
        <v>7603</v>
      </c>
      <c r="U124" t="s">
        <v>7603</v>
      </c>
      <c r="V124" t="s">
        <v>7603</v>
      </c>
      <c r="W124" t="s">
        <v>7603</v>
      </c>
      <c r="X124" t="s">
        <v>7603</v>
      </c>
      <c r="Y124" t="s">
        <v>7603</v>
      </c>
      <c r="Z124">
        <v>105</v>
      </c>
      <c r="AA124">
        <v>78</v>
      </c>
      <c r="AB124" t="s">
        <v>290</v>
      </c>
      <c r="AC124" t="s">
        <v>7603</v>
      </c>
      <c r="AD124" t="s">
        <v>290</v>
      </c>
      <c r="AE124">
        <v>18</v>
      </c>
      <c r="AF124" t="s">
        <v>7603</v>
      </c>
      <c r="AG124">
        <v>147</v>
      </c>
      <c r="AH124">
        <v>11</v>
      </c>
      <c r="AI124">
        <v>183</v>
      </c>
      <c r="AJ124" t="s">
        <v>7603</v>
      </c>
      <c r="AK124">
        <v>183</v>
      </c>
    </row>
    <row r="125" spans="1:37">
      <c r="A125">
        <v>2013</v>
      </c>
      <c r="B125" t="s">
        <v>1073</v>
      </c>
      <c r="C125" t="s">
        <v>8050</v>
      </c>
      <c r="D125" t="str">
        <f>INDEX(CountyList!A:A, MATCH(MID(C125, 4, 3), CountyList!B:B, 0))</f>
        <v>Cook</v>
      </c>
      <c r="E125" t="s">
        <v>8051</v>
      </c>
      <c r="F125" t="s">
        <v>1075</v>
      </c>
      <c r="G125" t="s">
        <v>1076</v>
      </c>
      <c r="H125" t="s">
        <v>5322</v>
      </c>
      <c r="I125" t="s">
        <v>8052</v>
      </c>
      <c r="J125">
        <v>58</v>
      </c>
      <c r="K125">
        <v>49</v>
      </c>
      <c r="L125">
        <v>26</v>
      </c>
      <c r="M125">
        <v>23</v>
      </c>
      <c r="N125">
        <v>18</v>
      </c>
      <c r="O125">
        <v>25</v>
      </c>
      <c r="P125">
        <v>26</v>
      </c>
      <c r="Q125">
        <v>23</v>
      </c>
      <c r="R125">
        <v>25</v>
      </c>
      <c r="S125">
        <v>19</v>
      </c>
      <c r="T125" t="s">
        <v>7603</v>
      </c>
      <c r="U125" t="s">
        <v>7603</v>
      </c>
      <c r="V125" t="s">
        <v>7603</v>
      </c>
      <c r="W125" t="s">
        <v>7603</v>
      </c>
      <c r="X125" t="s">
        <v>7603</v>
      </c>
      <c r="Y125" t="s">
        <v>7603</v>
      </c>
      <c r="Z125">
        <v>147</v>
      </c>
      <c r="AA125">
        <v>145</v>
      </c>
      <c r="AB125">
        <v>256</v>
      </c>
      <c r="AC125" t="s">
        <v>7603</v>
      </c>
      <c r="AD125" t="s">
        <v>7603</v>
      </c>
      <c r="AE125" t="s">
        <v>7603</v>
      </c>
      <c r="AF125" t="s">
        <v>7603</v>
      </c>
      <c r="AG125">
        <v>16</v>
      </c>
      <c r="AH125">
        <v>20</v>
      </c>
      <c r="AI125">
        <v>292</v>
      </c>
      <c r="AJ125" t="s">
        <v>7603</v>
      </c>
      <c r="AK125">
        <v>292</v>
      </c>
    </row>
    <row r="126" spans="1:37">
      <c r="A126">
        <v>2013</v>
      </c>
      <c r="B126" t="s">
        <v>1079</v>
      </c>
      <c r="C126" t="s">
        <v>8053</v>
      </c>
      <c r="D126" t="str">
        <f>INDEX(CountyList!A:A, MATCH(MID(C126, 4, 3), CountyList!B:B, 0))</f>
        <v>Cook</v>
      </c>
      <c r="E126" t="s">
        <v>8054</v>
      </c>
      <c r="F126" t="s">
        <v>1081</v>
      </c>
      <c r="G126" t="s">
        <v>1076</v>
      </c>
      <c r="H126" t="s">
        <v>5325</v>
      </c>
      <c r="I126" t="s">
        <v>8055</v>
      </c>
      <c r="J126">
        <v>27</v>
      </c>
      <c r="K126">
        <v>27</v>
      </c>
      <c r="L126">
        <v>23</v>
      </c>
      <c r="M126">
        <v>27</v>
      </c>
      <c r="N126">
        <v>24</v>
      </c>
      <c r="O126">
        <v>28</v>
      </c>
      <c r="P126">
        <v>27</v>
      </c>
      <c r="Q126">
        <v>24</v>
      </c>
      <c r="R126">
        <v>23</v>
      </c>
      <c r="S126">
        <v>30</v>
      </c>
      <c r="T126" t="s">
        <v>7603</v>
      </c>
      <c r="U126" t="s">
        <v>7603</v>
      </c>
      <c r="V126" t="s">
        <v>7603</v>
      </c>
      <c r="W126" t="s">
        <v>7603</v>
      </c>
      <c r="X126" t="s">
        <v>7603</v>
      </c>
      <c r="Y126" t="s">
        <v>7603</v>
      </c>
      <c r="Z126">
        <v>134</v>
      </c>
      <c r="AA126">
        <v>126</v>
      </c>
      <c r="AB126">
        <v>232</v>
      </c>
      <c r="AC126" t="s">
        <v>7603</v>
      </c>
      <c r="AD126" t="s">
        <v>290</v>
      </c>
      <c r="AE126" t="s">
        <v>290</v>
      </c>
      <c r="AF126" t="s">
        <v>7603</v>
      </c>
      <c r="AG126" t="s">
        <v>290</v>
      </c>
      <c r="AH126">
        <v>12</v>
      </c>
      <c r="AI126">
        <v>260</v>
      </c>
      <c r="AJ126" t="s">
        <v>7603</v>
      </c>
      <c r="AK126">
        <v>260</v>
      </c>
    </row>
    <row r="127" spans="1:37">
      <c r="A127">
        <v>2013</v>
      </c>
      <c r="B127" t="s">
        <v>1083</v>
      </c>
      <c r="C127" t="s">
        <v>8056</v>
      </c>
      <c r="D127" t="str">
        <f>INDEX(CountyList!A:A, MATCH(MID(C127, 4, 3), CountyList!B:B, 0))</f>
        <v>Cook</v>
      </c>
      <c r="E127" t="s">
        <v>8057</v>
      </c>
      <c r="F127" t="s">
        <v>1085</v>
      </c>
      <c r="G127" t="s">
        <v>1086</v>
      </c>
      <c r="H127" t="s">
        <v>5328</v>
      </c>
      <c r="I127" t="s">
        <v>8058</v>
      </c>
      <c r="J127">
        <v>77</v>
      </c>
      <c r="K127">
        <v>58</v>
      </c>
      <c r="L127">
        <v>48</v>
      </c>
      <c r="M127">
        <v>60</v>
      </c>
      <c r="N127">
        <v>58</v>
      </c>
      <c r="O127">
        <v>68</v>
      </c>
      <c r="P127">
        <v>65</v>
      </c>
      <c r="Q127">
        <v>61</v>
      </c>
      <c r="R127">
        <v>82</v>
      </c>
      <c r="S127">
        <v>72</v>
      </c>
      <c r="T127" t="s">
        <v>7603</v>
      </c>
      <c r="U127" t="s">
        <v>7603</v>
      </c>
      <c r="V127" t="s">
        <v>7603</v>
      </c>
      <c r="W127" t="s">
        <v>7603</v>
      </c>
      <c r="X127" t="s">
        <v>7603</v>
      </c>
      <c r="Y127" t="s">
        <v>7603</v>
      </c>
      <c r="Z127">
        <v>330</v>
      </c>
      <c r="AA127">
        <v>319</v>
      </c>
      <c r="AB127">
        <v>25</v>
      </c>
      <c r="AC127" t="s">
        <v>7603</v>
      </c>
      <c r="AD127" t="s">
        <v>290</v>
      </c>
      <c r="AE127" t="s">
        <v>290</v>
      </c>
      <c r="AF127" t="s">
        <v>7603</v>
      </c>
      <c r="AG127">
        <v>594</v>
      </c>
      <c r="AH127">
        <v>24</v>
      </c>
      <c r="AI127">
        <v>649</v>
      </c>
      <c r="AJ127" t="s">
        <v>7603</v>
      </c>
      <c r="AK127">
        <v>649</v>
      </c>
    </row>
    <row r="128" spans="1:37">
      <c r="A128">
        <v>2013</v>
      </c>
      <c r="B128" t="s">
        <v>1089</v>
      </c>
      <c r="C128" t="s">
        <v>8059</v>
      </c>
      <c r="D128" t="str">
        <f>INDEX(CountyList!A:A, MATCH(MID(C128, 4, 3), CountyList!B:B, 0))</f>
        <v>Cook</v>
      </c>
      <c r="E128" t="s">
        <v>8060</v>
      </c>
      <c r="F128" t="s">
        <v>1091</v>
      </c>
      <c r="G128" t="s">
        <v>1092</v>
      </c>
      <c r="H128" t="s">
        <v>5331</v>
      </c>
      <c r="I128" t="s">
        <v>8061</v>
      </c>
      <c r="J128">
        <v>46</v>
      </c>
      <c r="K128">
        <v>28</v>
      </c>
      <c r="L128">
        <v>23</v>
      </c>
      <c r="M128">
        <v>23</v>
      </c>
      <c r="N128">
        <v>23</v>
      </c>
      <c r="O128">
        <v>20</v>
      </c>
      <c r="P128">
        <v>17</v>
      </c>
      <c r="Q128">
        <v>16</v>
      </c>
      <c r="R128">
        <v>20</v>
      </c>
      <c r="S128" t="s">
        <v>290</v>
      </c>
      <c r="T128" t="s">
        <v>7603</v>
      </c>
      <c r="U128" t="s">
        <v>7603</v>
      </c>
      <c r="V128" t="s">
        <v>7603</v>
      </c>
      <c r="W128" t="s">
        <v>7603</v>
      </c>
      <c r="X128" t="s">
        <v>7603</v>
      </c>
      <c r="Y128" t="s">
        <v>7603</v>
      </c>
      <c r="Z128">
        <v>132</v>
      </c>
      <c r="AA128">
        <v>92</v>
      </c>
      <c r="AB128">
        <v>32</v>
      </c>
      <c r="AC128" t="s">
        <v>7603</v>
      </c>
      <c r="AD128" t="s">
        <v>290</v>
      </c>
      <c r="AE128">
        <v>13</v>
      </c>
      <c r="AF128" t="s">
        <v>7603</v>
      </c>
      <c r="AG128">
        <v>150</v>
      </c>
      <c r="AH128">
        <v>21</v>
      </c>
      <c r="AI128">
        <v>224</v>
      </c>
      <c r="AJ128" t="s">
        <v>7603</v>
      </c>
      <c r="AK128">
        <v>224</v>
      </c>
    </row>
    <row r="129" spans="1:37">
      <c r="A129">
        <v>2013</v>
      </c>
      <c r="B129" t="s">
        <v>8062</v>
      </c>
      <c r="C129" t="s">
        <v>8063</v>
      </c>
      <c r="D129" t="str">
        <f>INDEX(CountyList!A:A, MATCH(MID(C129, 4, 3), CountyList!B:B, 0))</f>
        <v>Cook</v>
      </c>
      <c r="E129" t="s">
        <v>8064</v>
      </c>
      <c r="F129" t="s">
        <v>8065</v>
      </c>
      <c r="G129" t="s">
        <v>1092</v>
      </c>
      <c r="H129" t="s">
        <v>8066</v>
      </c>
      <c r="I129" t="s">
        <v>8067</v>
      </c>
      <c r="J129">
        <v>23</v>
      </c>
      <c r="K129">
        <v>23</v>
      </c>
      <c r="L129">
        <v>18</v>
      </c>
      <c r="M129">
        <v>25</v>
      </c>
      <c r="N129">
        <v>20</v>
      </c>
      <c r="O129">
        <v>12</v>
      </c>
      <c r="P129">
        <v>18</v>
      </c>
      <c r="Q129">
        <v>19</v>
      </c>
      <c r="R129">
        <v>19</v>
      </c>
      <c r="S129">
        <v>19</v>
      </c>
      <c r="T129" t="s">
        <v>7603</v>
      </c>
      <c r="U129" t="s">
        <v>7603</v>
      </c>
      <c r="V129" t="s">
        <v>7603</v>
      </c>
      <c r="W129" t="s">
        <v>7603</v>
      </c>
      <c r="X129" t="s">
        <v>7603</v>
      </c>
      <c r="Y129" t="s">
        <v>7603</v>
      </c>
      <c r="Z129">
        <v>90</v>
      </c>
      <c r="AA129">
        <v>106</v>
      </c>
      <c r="AB129">
        <v>126</v>
      </c>
      <c r="AC129" t="s">
        <v>7603</v>
      </c>
      <c r="AD129">
        <v>10</v>
      </c>
      <c r="AE129">
        <v>51</v>
      </c>
      <c r="AF129" t="s">
        <v>7603</v>
      </c>
      <c r="AG129" t="s">
        <v>290</v>
      </c>
      <c r="AH129" t="s">
        <v>290</v>
      </c>
      <c r="AI129">
        <v>196</v>
      </c>
      <c r="AJ129" t="s">
        <v>7603</v>
      </c>
      <c r="AK129">
        <v>196</v>
      </c>
    </row>
    <row r="130" spans="1:37">
      <c r="A130">
        <v>2013</v>
      </c>
      <c r="B130" t="s">
        <v>1095</v>
      </c>
      <c r="C130" t="s">
        <v>8068</v>
      </c>
      <c r="D130" t="str">
        <f>INDEX(CountyList!A:A, MATCH(MID(C130, 4, 3), CountyList!B:B, 0))</f>
        <v>Cook</v>
      </c>
      <c r="E130" t="s">
        <v>8069</v>
      </c>
      <c r="F130" t="s">
        <v>1097</v>
      </c>
      <c r="G130" t="s">
        <v>1098</v>
      </c>
      <c r="H130" t="s">
        <v>5334</v>
      </c>
      <c r="I130" t="s">
        <v>8070</v>
      </c>
      <c r="J130">
        <v>33</v>
      </c>
      <c r="K130">
        <v>24</v>
      </c>
      <c r="L130">
        <v>24</v>
      </c>
      <c r="M130">
        <v>16</v>
      </c>
      <c r="N130">
        <v>27</v>
      </c>
      <c r="O130">
        <v>16</v>
      </c>
      <c r="P130">
        <v>18</v>
      </c>
      <c r="Q130">
        <v>22</v>
      </c>
      <c r="R130">
        <v>25</v>
      </c>
      <c r="S130">
        <v>15</v>
      </c>
      <c r="T130" t="s">
        <v>7603</v>
      </c>
      <c r="U130" t="s">
        <v>7603</v>
      </c>
      <c r="V130" t="s">
        <v>7603</v>
      </c>
      <c r="W130" t="s">
        <v>7603</v>
      </c>
      <c r="X130" t="s">
        <v>7603</v>
      </c>
      <c r="Y130" t="s">
        <v>7603</v>
      </c>
      <c r="Z130">
        <v>101</v>
      </c>
      <c r="AA130">
        <v>119</v>
      </c>
      <c r="AB130">
        <v>131</v>
      </c>
      <c r="AC130" t="s">
        <v>7603</v>
      </c>
      <c r="AD130" t="s">
        <v>7603</v>
      </c>
      <c r="AE130" t="s">
        <v>290</v>
      </c>
      <c r="AF130" t="s">
        <v>290</v>
      </c>
      <c r="AG130">
        <v>83</v>
      </c>
      <c r="AH130" t="s">
        <v>7603</v>
      </c>
      <c r="AI130">
        <v>220</v>
      </c>
      <c r="AJ130" t="s">
        <v>7603</v>
      </c>
      <c r="AK130">
        <v>220</v>
      </c>
    </row>
    <row r="131" spans="1:37">
      <c r="A131">
        <v>2013</v>
      </c>
      <c r="B131" t="s">
        <v>1101</v>
      </c>
      <c r="C131" t="s">
        <v>8071</v>
      </c>
      <c r="D131" t="str">
        <f>INDEX(CountyList!A:A, MATCH(MID(C131, 4, 3), CountyList!B:B, 0))</f>
        <v>Cook</v>
      </c>
      <c r="E131" t="s">
        <v>8072</v>
      </c>
      <c r="F131" t="s">
        <v>1103</v>
      </c>
      <c r="G131" t="s">
        <v>1098</v>
      </c>
      <c r="H131" t="s">
        <v>5337</v>
      </c>
      <c r="I131" t="s">
        <v>8073</v>
      </c>
      <c r="J131">
        <v>20</v>
      </c>
      <c r="K131">
        <v>34</v>
      </c>
      <c r="L131">
        <v>28</v>
      </c>
      <c r="M131">
        <v>22</v>
      </c>
      <c r="N131">
        <v>15</v>
      </c>
      <c r="O131">
        <v>15</v>
      </c>
      <c r="P131">
        <v>21</v>
      </c>
      <c r="Q131">
        <v>14</v>
      </c>
      <c r="R131">
        <v>27</v>
      </c>
      <c r="S131">
        <v>27</v>
      </c>
      <c r="T131" t="s">
        <v>7603</v>
      </c>
      <c r="U131" t="s">
        <v>7603</v>
      </c>
      <c r="V131" t="s">
        <v>7603</v>
      </c>
      <c r="W131" t="s">
        <v>7603</v>
      </c>
      <c r="X131" t="s">
        <v>7603</v>
      </c>
      <c r="Y131" t="s">
        <v>7603</v>
      </c>
      <c r="Z131">
        <v>98</v>
      </c>
      <c r="AA131">
        <v>125</v>
      </c>
      <c r="AB131">
        <v>161</v>
      </c>
      <c r="AC131" t="s">
        <v>7603</v>
      </c>
      <c r="AD131" t="s">
        <v>290</v>
      </c>
      <c r="AE131" t="s">
        <v>290</v>
      </c>
      <c r="AF131" t="s">
        <v>7603</v>
      </c>
      <c r="AG131">
        <v>48</v>
      </c>
      <c r="AH131" t="s">
        <v>290</v>
      </c>
      <c r="AI131">
        <v>223</v>
      </c>
      <c r="AJ131" t="s">
        <v>7603</v>
      </c>
      <c r="AK131">
        <v>223</v>
      </c>
    </row>
    <row r="132" spans="1:37">
      <c r="A132">
        <v>2013</v>
      </c>
      <c r="B132" t="s">
        <v>8074</v>
      </c>
      <c r="C132" t="s">
        <v>8075</v>
      </c>
      <c r="D132" t="str">
        <f>INDEX(CountyList!A:A, MATCH(MID(C132, 4, 3), CountyList!B:B, 0))</f>
        <v>Cook</v>
      </c>
      <c r="E132" t="s">
        <v>8076</v>
      </c>
      <c r="F132" t="s">
        <v>8077</v>
      </c>
      <c r="G132" t="s">
        <v>8078</v>
      </c>
      <c r="H132" t="s">
        <v>8079</v>
      </c>
      <c r="I132" t="s">
        <v>8080</v>
      </c>
      <c r="J132">
        <v>23</v>
      </c>
      <c r="K132">
        <v>28</v>
      </c>
      <c r="L132">
        <v>21</v>
      </c>
      <c r="M132">
        <v>16</v>
      </c>
      <c r="N132">
        <v>21</v>
      </c>
      <c r="O132">
        <v>21</v>
      </c>
      <c r="P132">
        <v>14</v>
      </c>
      <c r="Q132">
        <v>27</v>
      </c>
      <c r="R132">
        <v>24</v>
      </c>
      <c r="S132">
        <v>18</v>
      </c>
      <c r="T132" t="s">
        <v>7603</v>
      </c>
      <c r="U132" t="s">
        <v>7603</v>
      </c>
      <c r="V132" t="s">
        <v>7603</v>
      </c>
      <c r="W132" t="s">
        <v>7603</v>
      </c>
      <c r="X132" t="s">
        <v>7603</v>
      </c>
      <c r="Y132" t="s">
        <v>7603</v>
      </c>
      <c r="Z132">
        <v>115</v>
      </c>
      <c r="AA132">
        <v>98</v>
      </c>
      <c r="AB132">
        <v>72</v>
      </c>
      <c r="AC132" t="s">
        <v>290</v>
      </c>
      <c r="AD132" t="s">
        <v>290</v>
      </c>
      <c r="AE132" t="s">
        <v>290</v>
      </c>
      <c r="AF132" t="s">
        <v>7603</v>
      </c>
      <c r="AG132">
        <v>119</v>
      </c>
      <c r="AH132">
        <v>12</v>
      </c>
      <c r="AI132">
        <v>213</v>
      </c>
      <c r="AJ132" t="s">
        <v>7603</v>
      </c>
      <c r="AK132">
        <v>213</v>
      </c>
    </row>
    <row r="133" spans="1:37">
      <c r="A133">
        <v>2013</v>
      </c>
      <c r="B133" t="s">
        <v>319</v>
      </c>
      <c r="C133" t="s">
        <v>8081</v>
      </c>
      <c r="D133" t="str">
        <f>INDEX(CountyList!A:A, MATCH(MID(C133, 4, 3), CountyList!B:B, 0))</f>
        <v>Cook</v>
      </c>
      <c r="E133" t="s">
        <v>8082</v>
      </c>
      <c r="F133" t="s">
        <v>1107</v>
      </c>
      <c r="G133" t="s">
        <v>1013</v>
      </c>
      <c r="H133" t="s">
        <v>5340</v>
      </c>
      <c r="I133" t="s">
        <v>8083</v>
      </c>
      <c r="J133">
        <v>52</v>
      </c>
      <c r="K133">
        <v>42</v>
      </c>
      <c r="L133">
        <v>31</v>
      </c>
      <c r="M133">
        <v>39</v>
      </c>
      <c r="N133">
        <v>37</v>
      </c>
      <c r="O133">
        <v>42</v>
      </c>
      <c r="P133">
        <v>34</v>
      </c>
      <c r="Q133">
        <v>37</v>
      </c>
      <c r="R133">
        <v>41</v>
      </c>
      <c r="S133">
        <v>47</v>
      </c>
      <c r="T133" t="s">
        <v>7603</v>
      </c>
      <c r="U133" t="s">
        <v>7603</v>
      </c>
      <c r="V133" t="s">
        <v>7603</v>
      </c>
      <c r="W133" t="s">
        <v>7603</v>
      </c>
      <c r="X133" t="s">
        <v>7603</v>
      </c>
      <c r="Y133" t="s">
        <v>7603</v>
      </c>
      <c r="Z133">
        <v>207</v>
      </c>
      <c r="AA133">
        <v>195</v>
      </c>
      <c r="AB133">
        <v>96</v>
      </c>
      <c r="AC133" t="s">
        <v>7603</v>
      </c>
      <c r="AD133" t="s">
        <v>290</v>
      </c>
      <c r="AE133" t="s">
        <v>7603</v>
      </c>
      <c r="AF133" t="s">
        <v>7603</v>
      </c>
      <c r="AG133">
        <v>267</v>
      </c>
      <c r="AH133">
        <v>38</v>
      </c>
      <c r="AI133">
        <v>402</v>
      </c>
      <c r="AJ133" t="s">
        <v>7603</v>
      </c>
      <c r="AK133">
        <v>402</v>
      </c>
    </row>
    <row r="134" spans="1:37">
      <c r="A134">
        <v>2013</v>
      </c>
      <c r="B134" t="s">
        <v>8084</v>
      </c>
      <c r="C134" t="s">
        <v>8085</v>
      </c>
      <c r="D134" t="str">
        <f>INDEX(CountyList!A:A, MATCH(MID(C134, 4, 3), CountyList!B:B, 0))</f>
        <v>Cook</v>
      </c>
      <c r="E134" t="s">
        <v>8086</v>
      </c>
      <c r="F134" t="s">
        <v>8087</v>
      </c>
      <c r="G134" t="s">
        <v>8013</v>
      </c>
      <c r="H134" t="s">
        <v>8088</v>
      </c>
      <c r="I134" t="s">
        <v>8089</v>
      </c>
      <c r="J134">
        <v>13</v>
      </c>
      <c r="K134">
        <v>14</v>
      </c>
      <c r="L134" t="s">
        <v>290</v>
      </c>
      <c r="M134" t="s">
        <v>290</v>
      </c>
      <c r="N134">
        <v>15</v>
      </c>
      <c r="O134" t="s">
        <v>290</v>
      </c>
      <c r="P134" t="s">
        <v>290</v>
      </c>
      <c r="Q134">
        <v>12</v>
      </c>
      <c r="R134">
        <v>13</v>
      </c>
      <c r="S134" t="s">
        <v>290</v>
      </c>
      <c r="T134" t="s">
        <v>7603</v>
      </c>
      <c r="U134" t="s">
        <v>7603</v>
      </c>
      <c r="V134" t="s">
        <v>7603</v>
      </c>
      <c r="W134" t="s">
        <v>7603</v>
      </c>
      <c r="X134" t="s">
        <v>7603</v>
      </c>
      <c r="Y134" t="s">
        <v>7603</v>
      </c>
      <c r="Z134">
        <v>43</v>
      </c>
      <c r="AA134">
        <v>64</v>
      </c>
      <c r="AB134">
        <v>13</v>
      </c>
      <c r="AC134" t="s">
        <v>7603</v>
      </c>
      <c r="AD134" t="s">
        <v>290</v>
      </c>
      <c r="AE134" t="s">
        <v>7603</v>
      </c>
      <c r="AF134" t="s">
        <v>7603</v>
      </c>
      <c r="AG134">
        <v>77</v>
      </c>
      <c r="AH134">
        <v>10</v>
      </c>
      <c r="AI134">
        <v>107</v>
      </c>
      <c r="AJ134" t="s">
        <v>7603</v>
      </c>
      <c r="AK134">
        <v>107</v>
      </c>
    </row>
    <row r="135" spans="1:37">
      <c r="A135">
        <v>2013</v>
      </c>
      <c r="B135" t="s">
        <v>1109</v>
      </c>
      <c r="C135" t="s">
        <v>8090</v>
      </c>
      <c r="D135" t="str">
        <f>INDEX(CountyList!A:A, MATCH(MID(C135, 4, 3), CountyList!B:B, 0))</f>
        <v>Cook</v>
      </c>
      <c r="E135" t="s">
        <v>8091</v>
      </c>
      <c r="F135" t="s">
        <v>1112</v>
      </c>
      <c r="G135" t="s">
        <v>1041</v>
      </c>
      <c r="H135" t="s">
        <v>5343</v>
      </c>
      <c r="I135" t="s">
        <v>8092</v>
      </c>
      <c r="J135">
        <v>47</v>
      </c>
      <c r="K135">
        <v>24</v>
      </c>
      <c r="L135">
        <v>19</v>
      </c>
      <c r="M135">
        <v>18</v>
      </c>
      <c r="N135">
        <v>23</v>
      </c>
      <c r="O135">
        <v>11</v>
      </c>
      <c r="P135">
        <v>17</v>
      </c>
      <c r="Q135">
        <v>21</v>
      </c>
      <c r="R135">
        <v>14</v>
      </c>
      <c r="S135">
        <v>18</v>
      </c>
      <c r="T135" t="s">
        <v>7603</v>
      </c>
      <c r="U135" t="s">
        <v>7603</v>
      </c>
      <c r="V135" t="s">
        <v>7603</v>
      </c>
      <c r="W135" t="s">
        <v>7603</v>
      </c>
      <c r="X135" t="s">
        <v>7603</v>
      </c>
      <c r="Y135" t="s">
        <v>7603</v>
      </c>
      <c r="Z135">
        <v>116</v>
      </c>
      <c r="AA135">
        <v>96</v>
      </c>
      <c r="AB135">
        <v>30</v>
      </c>
      <c r="AC135" t="s">
        <v>7603</v>
      </c>
      <c r="AD135" t="s">
        <v>290</v>
      </c>
      <c r="AE135">
        <v>10</v>
      </c>
      <c r="AF135" t="s">
        <v>290</v>
      </c>
      <c r="AG135">
        <v>150</v>
      </c>
      <c r="AH135">
        <v>10</v>
      </c>
      <c r="AI135">
        <v>212</v>
      </c>
      <c r="AJ135" t="s">
        <v>7603</v>
      </c>
      <c r="AK135">
        <v>212</v>
      </c>
    </row>
    <row r="136" spans="1:37">
      <c r="A136">
        <v>2013</v>
      </c>
      <c r="B136" t="s">
        <v>1114</v>
      </c>
      <c r="C136" t="s">
        <v>8093</v>
      </c>
      <c r="D136" t="str">
        <f>INDEX(CountyList!A:A, MATCH(MID(C136, 4, 3), CountyList!B:B, 0))</f>
        <v>Cook</v>
      </c>
      <c r="E136" t="s">
        <v>8094</v>
      </c>
      <c r="F136" t="s">
        <v>1116</v>
      </c>
      <c r="G136" t="s">
        <v>1041</v>
      </c>
      <c r="H136" t="s">
        <v>5346</v>
      </c>
      <c r="I136" t="s">
        <v>8095</v>
      </c>
      <c r="J136">
        <v>57</v>
      </c>
      <c r="K136">
        <v>43</v>
      </c>
      <c r="L136">
        <v>30</v>
      </c>
      <c r="M136">
        <v>50</v>
      </c>
      <c r="N136">
        <v>37</v>
      </c>
      <c r="O136">
        <v>27</v>
      </c>
      <c r="P136">
        <v>39</v>
      </c>
      <c r="Q136">
        <v>27</v>
      </c>
      <c r="R136">
        <v>39</v>
      </c>
      <c r="S136">
        <v>20</v>
      </c>
      <c r="T136" t="s">
        <v>7603</v>
      </c>
      <c r="U136" t="s">
        <v>7603</v>
      </c>
      <c r="V136" t="s">
        <v>7603</v>
      </c>
      <c r="W136" t="s">
        <v>7603</v>
      </c>
      <c r="X136" t="s">
        <v>7603</v>
      </c>
      <c r="Y136" t="s">
        <v>7603</v>
      </c>
      <c r="Z136">
        <v>194</v>
      </c>
      <c r="AA136">
        <v>175</v>
      </c>
      <c r="AB136">
        <v>32</v>
      </c>
      <c r="AC136" t="s">
        <v>7603</v>
      </c>
      <c r="AD136">
        <v>18</v>
      </c>
      <c r="AE136">
        <v>12</v>
      </c>
      <c r="AF136" t="s">
        <v>290</v>
      </c>
      <c r="AG136">
        <v>286</v>
      </c>
      <c r="AH136">
        <v>15</v>
      </c>
      <c r="AI136">
        <v>369</v>
      </c>
      <c r="AJ136" t="s">
        <v>7603</v>
      </c>
      <c r="AK136">
        <v>369</v>
      </c>
    </row>
    <row r="137" spans="1:37">
      <c r="A137">
        <v>2013</v>
      </c>
      <c r="B137" t="s">
        <v>1118</v>
      </c>
      <c r="C137" t="s">
        <v>8096</v>
      </c>
      <c r="D137" t="str">
        <f>INDEX(CountyList!A:A, MATCH(MID(C137, 4, 3), CountyList!B:B, 0))</f>
        <v>Cook</v>
      </c>
      <c r="E137" t="s">
        <v>8097</v>
      </c>
      <c r="F137" t="s">
        <v>1121</v>
      </c>
      <c r="G137" t="s">
        <v>1122</v>
      </c>
      <c r="H137" t="s">
        <v>5349</v>
      </c>
      <c r="I137" t="s">
        <v>8098</v>
      </c>
      <c r="J137">
        <v>36</v>
      </c>
      <c r="K137">
        <v>15</v>
      </c>
      <c r="L137">
        <v>19</v>
      </c>
      <c r="M137">
        <v>10</v>
      </c>
      <c r="N137">
        <v>19</v>
      </c>
      <c r="O137">
        <v>10</v>
      </c>
      <c r="P137">
        <v>11</v>
      </c>
      <c r="Q137">
        <v>13</v>
      </c>
      <c r="R137">
        <v>14</v>
      </c>
      <c r="S137">
        <v>20</v>
      </c>
      <c r="T137" t="s">
        <v>7603</v>
      </c>
      <c r="U137" t="s">
        <v>7603</v>
      </c>
      <c r="V137" t="s">
        <v>7603</v>
      </c>
      <c r="W137" t="s">
        <v>7603</v>
      </c>
      <c r="X137" t="s">
        <v>7603</v>
      </c>
      <c r="Y137" t="s">
        <v>7603</v>
      </c>
      <c r="Z137">
        <v>88</v>
      </c>
      <c r="AA137">
        <v>79</v>
      </c>
      <c r="AB137">
        <v>81</v>
      </c>
      <c r="AC137" t="s">
        <v>7603</v>
      </c>
      <c r="AD137">
        <v>11</v>
      </c>
      <c r="AE137" t="s">
        <v>7603</v>
      </c>
      <c r="AF137" t="s">
        <v>7603</v>
      </c>
      <c r="AG137">
        <v>40</v>
      </c>
      <c r="AH137">
        <v>35</v>
      </c>
      <c r="AI137">
        <v>167</v>
      </c>
      <c r="AJ137" t="s">
        <v>7603</v>
      </c>
      <c r="AK137">
        <v>167</v>
      </c>
    </row>
    <row r="138" spans="1:37">
      <c r="A138">
        <v>2013</v>
      </c>
      <c r="B138" t="s">
        <v>1125</v>
      </c>
      <c r="C138" t="s">
        <v>8099</v>
      </c>
      <c r="D138" t="str">
        <f>INDEX(CountyList!A:A, MATCH(MID(C138, 4, 3), CountyList!B:B, 0))</f>
        <v>Cook</v>
      </c>
      <c r="E138" t="s">
        <v>6550</v>
      </c>
      <c r="F138" t="s">
        <v>1128</v>
      </c>
      <c r="G138" t="s">
        <v>1129</v>
      </c>
      <c r="H138" t="s">
        <v>5352</v>
      </c>
      <c r="I138" t="s">
        <v>8100</v>
      </c>
      <c r="J138">
        <v>14</v>
      </c>
      <c r="K138">
        <v>14</v>
      </c>
      <c r="L138">
        <v>18</v>
      </c>
      <c r="M138">
        <v>13</v>
      </c>
      <c r="N138">
        <v>11</v>
      </c>
      <c r="O138">
        <v>17</v>
      </c>
      <c r="P138">
        <v>10</v>
      </c>
      <c r="Q138">
        <v>15</v>
      </c>
      <c r="R138">
        <v>18</v>
      </c>
      <c r="S138">
        <v>17</v>
      </c>
      <c r="T138" t="s">
        <v>7603</v>
      </c>
      <c r="U138" t="s">
        <v>7603</v>
      </c>
      <c r="V138" t="s">
        <v>7603</v>
      </c>
      <c r="W138" t="s">
        <v>7603</v>
      </c>
      <c r="X138" t="s">
        <v>7603</v>
      </c>
      <c r="Y138" t="s">
        <v>7603</v>
      </c>
      <c r="Z138">
        <v>71</v>
      </c>
      <c r="AA138">
        <v>76</v>
      </c>
      <c r="AB138">
        <v>108</v>
      </c>
      <c r="AC138" t="s">
        <v>7603</v>
      </c>
      <c r="AD138">
        <v>15</v>
      </c>
      <c r="AE138" t="s">
        <v>290</v>
      </c>
      <c r="AF138" t="s">
        <v>7603</v>
      </c>
      <c r="AG138">
        <v>20</v>
      </c>
      <c r="AH138" t="s">
        <v>7603</v>
      </c>
      <c r="AI138">
        <v>147</v>
      </c>
      <c r="AJ138" t="s">
        <v>7603</v>
      </c>
      <c r="AK138">
        <v>147</v>
      </c>
    </row>
    <row r="139" spans="1:37">
      <c r="A139">
        <v>2013</v>
      </c>
      <c r="B139" t="s">
        <v>1132</v>
      </c>
      <c r="C139" t="s">
        <v>8101</v>
      </c>
      <c r="D139" t="str">
        <f>INDEX(CountyList!A:A, MATCH(MID(C139, 4, 3), CountyList!B:B, 0))</f>
        <v>Cook</v>
      </c>
      <c r="E139" t="s">
        <v>8102</v>
      </c>
      <c r="F139" t="s">
        <v>1135</v>
      </c>
      <c r="G139" t="s">
        <v>1020</v>
      </c>
      <c r="H139" t="s">
        <v>5355</v>
      </c>
      <c r="I139" t="s">
        <v>8103</v>
      </c>
      <c r="J139">
        <v>81</v>
      </c>
      <c r="K139">
        <v>39</v>
      </c>
      <c r="L139">
        <v>47</v>
      </c>
      <c r="M139">
        <v>42</v>
      </c>
      <c r="N139">
        <v>45</v>
      </c>
      <c r="O139">
        <v>36</v>
      </c>
      <c r="P139">
        <v>34</v>
      </c>
      <c r="Q139">
        <v>45</v>
      </c>
      <c r="R139">
        <v>52</v>
      </c>
      <c r="S139">
        <v>45</v>
      </c>
      <c r="T139" t="s">
        <v>7603</v>
      </c>
      <c r="U139" t="s">
        <v>7603</v>
      </c>
      <c r="V139" t="s">
        <v>7603</v>
      </c>
      <c r="W139" t="s">
        <v>7603</v>
      </c>
      <c r="X139" t="s">
        <v>7603</v>
      </c>
      <c r="Y139" t="s">
        <v>7603</v>
      </c>
      <c r="Z139">
        <v>237</v>
      </c>
      <c r="AA139">
        <v>229</v>
      </c>
      <c r="AB139">
        <v>55</v>
      </c>
      <c r="AC139" t="s">
        <v>290</v>
      </c>
      <c r="AD139">
        <v>19</v>
      </c>
      <c r="AE139">
        <v>18</v>
      </c>
      <c r="AF139" t="s">
        <v>7603</v>
      </c>
      <c r="AG139">
        <v>371</v>
      </c>
      <c r="AH139" t="s">
        <v>7603</v>
      </c>
      <c r="AI139">
        <v>466</v>
      </c>
      <c r="AJ139" t="s">
        <v>7603</v>
      </c>
      <c r="AK139">
        <v>466</v>
      </c>
    </row>
    <row r="140" spans="1:37">
      <c r="A140">
        <v>2013</v>
      </c>
      <c r="B140" t="s">
        <v>1138</v>
      </c>
      <c r="C140" t="s">
        <v>8104</v>
      </c>
      <c r="D140" t="str">
        <f>INDEX(CountyList!A:A, MATCH(MID(C140, 4, 3), CountyList!B:B, 0))</f>
        <v>Cook</v>
      </c>
      <c r="E140" t="s">
        <v>8105</v>
      </c>
      <c r="F140" t="s">
        <v>1141</v>
      </c>
      <c r="G140" t="s">
        <v>1020</v>
      </c>
      <c r="H140" t="s">
        <v>5358</v>
      </c>
      <c r="I140" t="s">
        <v>8106</v>
      </c>
      <c r="J140">
        <v>36</v>
      </c>
      <c r="K140">
        <v>19</v>
      </c>
      <c r="L140">
        <v>18</v>
      </c>
      <c r="M140">
        <v>16</v>
      </c>
      <c r="N140">
        <v>12</v>
      </c>
      <c r="O140">
        <v>18</v>
      </c>
      <c r="P140">
        <v>18</v>
      </c>
      <c r="Q140">
        <v>21</v>
      </c>
      <c r="R140">
        <v>31</v>
      </c>
      <c r="S140">
        <v>21</v>
      </c>
      <c r="T140" t="s">
        <v>7603</v>
      </c>
      <c r="U140" t="s">
        <v>7603</v>
      </c>
      <c r="V140" t="s">
        <v>7603</v>
      </c>
      <c r="W140" t="s">
        <v>7603</v>
      </c>
      <c r="X140" t="s">
        <v>7603</v>
      </c>
      <c r="Y140" t="s">
        <v>7603</v>
      </c>
      <c r="Z140">
        <v>105</v>
      </c>
      <c r="AA140">
        <v>105</v>
      </c>
      <c r="AB140" t="s">
        <v>7603</v>
      </c>
      <c r="AC140" t="s">
        <v>7603</v>
      </c>
      <c r="AD140" t="s">
        <v>7603</v>
      </c>
      <c r="AE140">
        <v>210</v>
      </c>
      <c r="AF140" t="s">
        <v>7603</v>
      </c>
      <c r="AG140" t="s">
        <v>7603</v>
      </c>
      <c r="AH140" t="s">
        <v>7603</v>
      </c>
      <c r="AI140">
        <v>210</v>
      </c>
      <c r="AJ140" t="s">
        <v>7603</v>
      </c>
      <c r="AK140">
        <v>210</v>
      </c>
    </row>
    <row r="141" spans="1:37">
      <c r="A141">
        <v>2013</v>
      </c>
      <c r="B141" t="s">
        <v>1143</v>
      </c>
      <c r="C141" t="s">
        <v>8107</v>
      </c>
      <c r="D141" t="str">
        <f>INDEX(CountyList!A:A, MATCH(MID(C141, 4, 3), CountyList!B:B, 0))</f>
        <v>Cook</v>
      </c>
      <c r="E141" t="s">
        <v>8108</v>
      </c>
      <c r="F141" t="s">
        <v>1146</v>
      </c>
      <c r="G141" t="s">
        <v>1020</v>
      </c>
      <c r="H141" t="s">
        <v>5361</v>
      </c>
      <c r="I141" t="s">
        <v>8109</v>
      </c>
      <c r="J141">
        <v>68</v>
      </c>
      <c r="K141">
        <v>44</v>
      </c>
      <c r="L141">
        <v>42</v>
      </c>
      <c r="M141">
        <v>51</v>
      </c>
      <c r="N141">
        <v>41</v>
      </c>
      <c r="O141">
        <v>41</v>
      </c>
      <c r="P141">
        <v>47</v>
      </c>
      <c r="Q141">
        <v>38</v>
      </c>
      <c r="R141">
        <v>42</v>
      </c>
      <c r="S141">
        <v>44</v>
      </c>
      <c r="T141" t="s">
        <v>7603</v>
      </c>
      <c r="U141" t="s">
        <v>7603</v>
      </c>
      <c r="V141" t="s">
        <v>7603</v>
      </c>
      <c r="W141" t="s">
        <v>7603</v>
      </c>
      <c r="X141" t="s">
        <v>7603</v>
      </c>
      <c r="Y141" t="s">
        <v>7603</v>
      </c>
      <c r="Z141">
        <v>213</v>
      </c>
      <c r="AA141">
        <v>245</v>
      </c>
      <c r="AB141">
        <v>54</v>
      </c>
      <c r="AC141" t="s">
        <v>7603</v>
      </c>
      <c r="AD141">
        <v>12</v>
      </c>
      <c r="AE141">
        <v>41</v>
      </c>
      <c r="AF141" t="s">
        <v>7603</v>
      </c>
      <c r="AG141">
        <v>319</v>
      </c>
      <c r="AH141">
        <v>32</v>
      </c>
      <c r="AI141">
        <v>458</v>
      </c>
      <c r="AJ141" t="s">
        <v>7603</v>
      </c>
      <c r="AK141">
        <v>458</v>
      </c>
    </row>
    <row r="142" spans="1:37">
      <c r="A142">
        <v>2013</v>
      </c>
      <c r="B142" t="s">
        <v>401</v>
      </c>
      <c r="C142" t="s">
        <v>8110</v>
      </c>
      <c r="D142" t="str">
        <f>INDEX(CountyList!A:A, MATCH(MID(C142, 4, 3), CountyList!B:B, 0))</f>
        <v>Cook</v>
      </c>
      <c r="E142" t="s">
        <v>8111</v>
      </c>
      <c r="F142" t="s">
        <v>8112</v>
      </c>
      <c r="G142" t="s">
        <v>1052</v>
      </c>
      <c r="H142" t="s">
        <v>8113</v>
      </c>
      <c r="I142" t="s">
        <v>8114</v>
      </c>
      <c r="J142">
        <v>26</v>
      </c>
      <c r="K142">
        <v>16</v>
      </c>
      <c r="L142">
        <v>15</v>
      </c>
      <c r="M142">
        <v>16</v>
      </c>
      <c r="N142">
        <v>14</v>
      </c>
      <c r="O142">
        <v>14</v>
      </c>
      <c r="P142">
        <v>14</v>
      </c>
      <c r="Q142">
        <v>18</v>
      </c>
      <c r="R142">
        <v>13</v>
      </c>
      <c r="S142" t="s">
        <v>290</v>
      </c>
      <c r="T142" t="s">
        <v>7603</v>
      </c>
      <c r="U142" t="s">
        <v>7603</v>
      </c>
      <c r="V142" t="s">
        <v>7603</v>
      </c>
      <c r="W142" t="s">
        <v>7603</v>
      </c>
      <c r="X142" t="s">
        <v>7603</v>
      </c>
      <c r="Y142" t="s">
        <v>7603</v>
      </c>
      <c r="Z142">
        <v>79</v>
      </c>
      <c r="AA142">
        <v>75</v>
      </c>
      <c r="AB142">
        <v>68</v>
      </c>
      <c r="AC142" t="s">
        <v>7603</v>
      </c>
      <c r="AD142" t="s">
        <v>290</v>
      </c>
      <c r="AE142">
        <v>15</v>
      </c>
      <c r="AF142" t="s">
        <v>290</v>
      </c>
      <c r="AG142">
        <v>57</v>
      </c>
      <c r="AH142">
        <v>11</v>
      </c>
      <c r="AI142">
        <v>154</v>
      </c>
      <c r="AJ142" t="s">
        <v>7603</v>
      </c>
      <c r="AK142">
        <v>154</v>
      </c>
    </row>
    <row r="143" spans="1:37">
      <c r="A143">
        <v>2013</v>
      </c>
      <c r="B143" t="s">
        <v>8115</v>
      </c>
      <c r="C143" t="s">
        <v>8116</v>
      </c>
      <c r="D143" t="str">
        <f>INDEX(CountyList!A:A, MATCH(MID(C143, 4, 3), CountyList!B:B, 0))</f>
        <v>Cook</v>
      </c>
      <c r="E143" t="s">
        <v>8117</v>
      </c>
      <c r="F143" t="s">
        <v>8118</v>
      </c>
      <c r="G143" t="s">
        <v>8119</v>
      </c>
      <c r="H143" t="s">
        <v>8120</v>
      </c>
      <c r="I143" t="s">
        <v>8121</v>
      </c>
      <c r="J143">
        <v>22</v>
      </c>
      <c r="K143" t="s">
        <v>290</v>
      </c>
      <c r="L143">
        <v>13</v>
      </c>
      <c r="M143" t="s">
        <v>290</v>
      </c>
      <c r="N143" t="s">
        <v>290</v>
      </c>
      <c r="O143" t="s">
        <v>290</v>
      </c>
      <c r="P143">
        <v>15</v>
      </c>
      <c r="Q143" t="s">
        <v>290</v>
      </c>
      <c r="R143" t="s">
        <v>290</v>
      </c>
      <c r="S143" t="s">
        <v>290</v>
      </c>
      <c r="T143" t="s">
        <v>7603</v>
      </c>
      <c r="U143" t="s">
        <v>7603</v>
      </c>
      <c r="V143" t="s">
        <v>7603</v>
      </c>
      <c r="W143" t="s">
        <v>7603</v>
      </c>
      <c r="X143" t="s">
        <v>7603</v>
      </c>
      <c r="Y143" t="s">
        <v>7603</v>
      </c>
      <c r="Z143">
        <v>58</v>
      </c>
      <c r="AA143">
        <v>41</v>
      </c>
      <c r="AB143">
        <v>15</v>
      </c>
      <c r="AC143" t="s">
        <v>7603</v>
      </c>
      <c r="AD143">
        <v>11</v>
      </c>
      <c r="AE143">
        <v>26</v>
      </c>
      <c r="AF143" t="s">
        <v>7603</v>
      </c>
      <c r="AG143">
        <v>28</v>
      </c>
      <c r="AH143">
        <v>19</v>
      </c>
      <c r="AI143">
        <v>99</v>
      </c>
      <c r="AJ143" t="s">
        <v>7603</v>
      </c>
      <c r="AK143">
        <v>99</v>
      </c>
    </row>
    <row r="144" spans="1:37">
      <c r="A144">
        <v>2013</v>
      </c>
      <c r="B144" t="s">
        <v>1148</v>
      </c>
      <c r="C144" t="s">
        <v>8122</v>
      </c>
      <c r="D144" t="str">
        <f>INDEX(CountyList!A:A, MATCH(MID(C144, 4, 3), CountyList!B:B, 0))</f>
        <v>Cook</v>
      </c>
      <c r="E144" t="s">
        <v>8123</v>
      </c>
      <c r="F144" t="s">
        <v>1151</v>
      </c>
      <c r="G144" t="s">
        <v>1065</v>
      </c>
      <c r="H144" t="s">
        <v>5364</v>
      </c>
      <c r="I144" t="s">
        <v>8124</v>
      </c>
      <c r="J144">
        <v>48</v>
      </c>
      <c r="K144">
        <v>33</v>
      </c>
      <c r="L144">
        <v>40</v>
      </c>
      <c r="M144">
        <v>39</v>
      </c>
      <c r="N144">
        <v>52</v>
      </c>
      <c r="O144">
        <v>40</v>
      </c>
      <c r="P144">
        <v>45</v>
      </c>
      <c r="Q144">
        <v>49</v>
      </c>
      <c r="R144">
        <v>33</v>
      </c>
      <c r="S144">
        <v>38</v>
      </c>
      <c r="T144" t="s">
        <v>7603</v>
      </c>
      <c r="U144" t="s">
        <v>7603</v>
      </c>
      <c r="V144" t="s">
        <v>7603</v>
      </c>
      <c r="W144" t="s">
        <v>7603</v>
      </c>
      <c r="X144" t="s">
        <v>7603</v>
      </c>
      <c r="Y144" t="s">
        <v>7603</v>
      </c>
      <c r="Z144">
        <v>221</v>
      </c>
      <c r="AA144">
        <v>196</v>
      </c>
      <c r="AB144">
        <v>52</v>
      </c>
      <c r="AC144" t="s">
        <v>7603</v>
      </c>
      <c r="AD144" t="s">
        <v>290</v>
      </c>
      <c r="AE144" t="s">
        <v>290</v>
      </c>
      <c r="AF144" t="s">
        <v>7603</v>
      </c>
      <c r="AG144">
        <v>347</v>
      </c>
      <c r="AH144" t="s">
        <v>290</v>
      </c>
      <c r="AI144">
        <v>417</v>
      </c>
      <c r="AJ144" t="s">
        <v>7603</v>
      </c>
      <c r="AK144">
        <v>417</v>
      </c>
    </row>
    <row r="145" spans="1:37">
      <c r="A145">
        <v>2013</v>
      </c>
      <c r="B145" t="s">
        <v>791</v>
      </c>
      <c r="C145" t="s">
        <v>8125</v>
      </c>
      <c r="D145" t="str">
        <f>INDEX(CountyList!A:A, MATCH(MID(C145, 4, 3), CountyList!B:B, 0))</f>
        <v>Cook</v>
      </c>
      <c r="E145" t="s">
        <v>8126</v>
      </c>
      <c r="F145" t="s">
        <v>1154</v>
      </c>
      <c r="G145" t="s">
        <v>1065</v>
      </c>
      <c r="H145" t="s">
        <v>5367</v>
      </c>
      <c r="I145" t="s">
        <v>8127</v>
      </c>
      <c r="J145">
        <v>59</v>
      </c>
      <c r="K145">
        <v>50</v>
      </c>
      <c r="L145">
        <v>58</v>
      </c>
      <c r="M145">
        <v>59</v>
      </c>
      <c r="N145">
        <v>51</v>
      </c>
      <c r="O145">
        <v>66</v>
      </c>
      <c r="P145">
        <v>58</v>
      </c>
      <c r="Q145">
        <v>60</v>
      </c>
      <c r="R145">
        <v>66</v>
      </c>
      <c r="S145">
        <v>63</v>
      </c>
      <c r="T145" t="s">
        <v>7603</v>
      </c>
      <c r="U145" t="s">
        <v>7603</v>
      </c>
      <c r="V145" t="s">
        <v>7603</v>
      </c>
      <c r="W145" t="s">
        <v>7603</v>
      </c>
      <c r="X145" t="s">
        <v>7603</v>
      </c>
      <c r="Y145" t="s">
        <v>7603</v>
      </c>
      <c r="Z145">
        <v>303</v>
      </c>
      <c r="AA145">
        <v>287</v>
      </c>
      <c r="AB145">
        <v>27</v>
      </c>
      <c r="AC145" t="s">
        <v>290</v>
      </c>
      <c r="AD145">
        <v>12</v>
      </c>
      <c r="AE145" t="s">
        <v>290</v>
      </c>
      <c r="AF145" t="s">
        <v>7603</v>
      </c>
      <c r="AG145">
        <v>543</v>
      </c>
      <c r="AH145" t="s">
        <v>290</v>
      </c>
      <c r="AI145">
        <v>590</v>
      </c>
      <c r="AJ145" t="s">
        <v>7603</v>
      </c>
      <c r="AK145">
        <v>590</v>
      </c>
    </row>
    <row r="146" spans="1:37">
      <c r="A146">
        <v>2013</v>
      </c>
      <c r="B146" t="s">
        <v>8128</v>
      </c>
      <c r="C146" t="s">
        <v>8129</v>
      </c>
      <c r="D146" t="str">
        <f>INDEX(CountyList!A:A, MATCH(MID(C146, 4, 3), CountyList!B:B, 0))</f>
        <v>Cook</v>
      </c>
      <c r="E146" t="s">
        <v>8130</v>
      </c>
      <c r="F146" t="s">
        <v>8131</v>
      </c>
      <c r="G146" t="s">
        <v>1171</v>
      </c>
      <c r="H146" t="s">
        <v>8132</v>
      </c>
      <c r="I146" t="s">
        <v>8133</v>
      </c>
      <c r="J146">
        <v>56</v>
      </c>
      <c r="K146">
        <v>23</v>
      </c>
      <c r="L146" t="s">
        <v>290</v>
      </c>
      <c r="M146">
        <v>16</v>
      </c>
      <c r="N146">
        <v>12</v>
      </c>
      <c r="O146" t="s">
        <v>290</v>
      </c>
      <c r="P146">
        <v>13</v>
      </c>
      <c r="Q146">
        <v>13</v>
      </c>
      <c r="R146">
        <v>25</v>
      </c>
      <c r="S146">
        <v>21</v>
      </c>
      <c r="T146" t="s">
        <v>7603</v>
      </c>
      <c r="U146" t="s">
        <v>7603</v>
      </c>
      <c r="V146" t="s">
        <v>7603</v>
      </c>
      <c r="W146" t="s">
        <v>7603</v>
      </c>
      <c r="X146" t="s">
        <v>7603</v>
      </c>
      <c r="Y146" t="s">
        <v>7603</v>
      </c>
      <c r="Z146">
        <v>104</v>
      </c>
      <c r="AA146">
        <v>89</v>
      </c>
      <c r="AB146">
        <v>28</v>
      </c>
      <c r="AC146" t="s">
        <v>7603</v>
      </c>
      <c r="AD146" t="s">
        <v>290</v>
      </c>
      <c r="AE146" t="s">
        <v>290</v>
      </c>
      <c r="AF146" t="s">
        <v>290</v>
      </c>
      <c r="AG146">
        <v>153</v>
      </c>
      <c r="AH146" t="s">
        <v>7603</v>
      </c>
      <c r="AI146">
        <v>193</v>
      </c>
      <c r="AJ146" t="s">
        <v>7603</v>
      </c>
      <c r="AK146">
        <v>193</v>
      </c>
    </row>
    <row r="147" spans="1:37">
      <c r="A147">
        <v>2013</v>
      </c>
      <c r="B147" t="s">
        <v>1156</v>
      </c>
      <c r="C147" t="s">
        <v>8134</v>
      </c>
      <c r="D147" t="str">
        <f>INDEX(CountyList!A:A, MATCH(MID(C147, 4, 3), CountyList!B:B, 0))</f>
        <v>Cook</v>
      </c>
      <c r="E147" t="s">
        <v>8135</v>
      </c>
      <c r="F147" t="s">
        <v>1159</v>
      </c>
      <c r="G147" t="s">
        <v>1160</v>
      </c>
      <c r="H147" t="s">
        <v>5370</v>
      </c>
      <c r="I147" t="s">
        <v>8136</v>
      </c>
      <c r="J147">
        <v>66</v>
      </c>
      <c r="K147">
        <v>55</v>
      </c>
      <c r="L147">
        <v>38</v>
      </c>
      <c r="M147">
        <v>48</v>
      </c>
      <c r="N147">
        <v>38</v>
      </c>
      <c r="O147">
        <v>44</v>
      </c>
      <c r="P147">
        <v>31</v>
      </c>
      <c r="Q147">
        <v>37</v>
      </c>
      <c r="R147">
        <v>40</v>
      </c>
      <c r="S147">
        <v>40</v>
      </c>
      <c r="T147" t="s">
        <v>7603</v>
      </c>
      <c r="U147" t="s">
        <v>7603</v>
      </c>
      <c r="V147" t="s">
        <v>7603</v>
      </c>
      <c r="W147" t="s">
        <v>7603</v>
      </c>
      <c r="X147" t="s">
        <v>7603</v>
      </c>
      <c r="Y147" t="s">
        <v>7603</v>
      </c>
      <c r="Z147">
        <v>230</v>
      </c>
      <c r="AA147">
        <v>207</v>
      </c>
      <c r="AB147">
        <v>118</v>
      </c>
      <c r="AC147" t="s">
        <v>7603</v>
      </c>
      <c r="AD147">
        <v>21</v>
      </c>
      <c r="AE147" t="s">
        <v>7603</v>
      </c>
      <c r="AF147" t="s">
        <v>7603</v>
      </c>
      <c r="AG147">
        <v>289</v>
      </c>
      <c r="AH147" t="s">
        <v>290</v>
      </c>
      <c r="AI147">
        <v>437</v>
      </c>
      <c r="AJ147" t="s">
        <v>7603</v>
      </c>
      <c r="AK147">
        <v>437</v>
      </c>
    </row>
    <row r="148" spans="1:37">
      <c r="A148">
        <v>2013</v>
      </c>
      <c r="B148" t="s">
        <v>8137</v>
      </c>
      <c r="C148" t="s">
        <v>8138</v>
      </c>
      <c r="D148" t="str">
        <f>INDEX(CountyList!A:A, MATCH(MID(C148, 4, 3), CountyList!B:B, 0))</f>
        <v>Cook</v>
      </c>
      <c r="E148" t="s">
        <v>8139</v>
      </c>
      <c r="F148" t="s">
        <v>8140</v>
      </c>
      <c r="G148" t="s">
        <v>8119</v>
      </c>
      <c r="H148" t="s">
        <v>8141</v>
      </c>
      <c r="I148" t="s">
        <v>8142</v>
      </c>
      <c r="J148">
        <v>11</v>
      </c>
      <c r="K148" t="s">
        <v>290</v>
      </c>
      <c r="L148" t="s">
        <v>290</v>
      </c>
      <c r="M148" t="s">
        <v>290</v>
      </c>
      <c r="N148" t="s">
        <v>290</v>
      </c>
      <c r="O148" t="s">
        <v>290</v>
      </c>
      <c r="P148" t="s">
        <v>290</v>
      </c>
      <c r="Q148" t="s">
        <v>290</v>
      </c>
      <c r="R148">
        <v>11</v>
      </c>
      <c r="S148" t="s">
        <v>290</v>
      </c>
      <c r="T148" t="s">
        <v>7603</v>
      </c>
      <c r="U148" t="s">
        <v>7603</v>
      </c>
      <c r="V148" t="s">
        <v>7603</v>
      </c>
      <c r="W148" t="s">
        <v>7603</v>
      </c>
      <c r="X148" t="s">
        <v>7603</v>
      </c>
      <c r="Y148" t="s">
        <v>7603</v>
      </c>
      <c r="Z148">
        <v>41</v>
      </c>
      <c r="AA148">
        <v>39</v>
      </c>
      <c r="AB148" t="s">
        <v>290</v>
      </c>
      <c r="AC148" t="s">
        <v>290</v>
      </c>
      <c r="AD148" t="s">
        <v>290</v>
      </c>
      <c r="AE148">
        <v>59</v>
      </c>
      <c r="AF148" t="s">
        <v>7603</v>
      </c>
      <c r="AG148">
        <v>12</v>
      </c>
      <c r="AH148" t="s">
        <v>7603</v>
      </c>
      <c r="AI148">
        <v>80</v>
      </c>
      <c r="AJ148" t="s">
        <v>7603</v>
      </c>
      <c r="AK148">
        <v>80</v>
      </c>
    </row>
    <row r="149" spans="1:37">
      <c r="A149">
        <v>2013</v>
      </c>
      <c r="B149" t="s">
        <v>1162</v>
      </c>
      <c r="C149" t="s">
        <v>8143</v>
      </c>
      <c r="D149" t="str">
        <f>INDEX(CountyList!A:A, MATCH(MID(C149, 4, 3), CountyList!B:B, 0))</f>
        <v>Cook</v>
      </c>
      <c r="E149" t="s">
        <v>8144</v>
      </c>
      <c r="F149" t="s">
        <v>1165</v>
      </c>
      <c r="G149" t="s">
        <v>1020</v>
      </c>
      <c r="H149" t="s">
        <v>5373</v>
      </c>
      <c r="I149" t="s">
        <v>8145</v>
      </c>
      <c r="J149">
        <v>44</v>
      </c>
      <c r="K149">
        <v>29</v>
      </c>
      <c r="L149">
        <v>22</v>
      </c>
      <c r="M149">
        <v>15</v>
      </c>
      <c r="N149">
        <v>11</v>
      </c>
      <c r="O149">
        <v>11</v>
      </c>
      <c r="P149" t="s">
        <v>290</v>
      </c>
      <c r="Q149" t="s">
        <v>290</v>
      </c>
      <c r="R149" t="s">
        <v>290</v>
      </c>
      <c r="S149" t="s">
        <v>290</v>
      </c>
      <c r="T149" t="s">
        <v>7603</v>
      </c>
      <c r="U149" t="s">
        <v>7603</v>
      </c>
      <c r="V149" t="s">
        <v>7603</v>
      </c>
      <c r="W149" t="s">
        <v>7603</v>
      </c>
      <c r="X149" t="s">
        <v>7603</v>
      </c>
      <c r="Y149" t="s">
        <v>7603</v>
      </c>
      <c r="Z149">
        <v>82</v>
      </c>
      <c r="AA149">
        <v>75</v>
      </c>
      <c r="AB149">
        <v>11</v>
      </c>
      <c r="AC149" t="s">
        <v>7603</v>
      </c>
      <c r="AD149">
        <v>16</v>
      </c>
      <c r="AE149" t="s">
        <v>290</v>
      </c>
      <c r="AF149" t="s">
        <v>7603</v>
      </c>
      <c r="AG149">
        <v>87</v>
      </c>
      <c r="AH149">
        <v>35</v>
      </c>
      <c r="AI149">
        <v>157</v>
      </c>
      <c r="AJ149" t="s">
        <v>7603</v>
      </c>
      <c r="AK149">
        <v>157</v>
      </c>
    </row>
    <row r="150" spans="1:37">
      <c r="A150">
        <v>2013</v>
      </c>
      <c r="B150" t="s">
        <v>8146</v>
      </c>
      <c r="C150" t="s">
        <v>8147</v>
      </c>
      <c r="D150" t="str">
        <f>INDEX(CountyList!A:A, MATCH(MID(C150, 4, 3), CountyList!B:B, 0))</f>
        <v>Cook</v>
      </c>
      <c r="E150" t="s">
        <v>8148</v>
      </c>
      <c r="F150" t="s">
        <v>8149</v>
      </c>
      <c r="G150" t="s">
        <v>8150</v>
      </c>
      <c r="H150" t="s">
        <v>8151</v>
      </c>
      <c r="I150" t="s">
        <v>8152</v>
      </c>
      <c r="J150">
        <v>31</v>
      </c>
      <c r="K150">
        <v>30</v>
      </c>
      <c r="L150">
        <v>17</v>
      </c>
      <c r="M150">
        <v>24</v>
      </c>
      <c r="N150" t="s">
        <v>290</v>
      </c>
      <c r="O150">
        <v>12</v>
      </c>
      <c r="P150" t="s">
        <v>290</v>
      </c>
      <c r="Q150" t="s">
        <v>290</v>
      </c>
      <c r="R150" t="s">
        <v>290</v>
      </c>
      <c r="S150" t="s">
        <v>290</v>
      </c>
      <c r="T150" t="s">
        <v>7603</v>
      </c>
      <c r="U150" t="s">
        <v>7603</v>
      </c>
      <c r="V150" t="s">
        <v>7603</v>
      </c>
      <c r="W150" t="s">
        <v>7603</v>
      </c>
      <c r="X150" t="s">
        <v>7603</v>
      </c>
      <c r="Y150" t="s">
        <v>7603</v>
      </c>
      <c r="Z150">
        <v>71</v>
      </c>
      <c r="AA150">
        <v>69</v>
      </c>
      <c r="AB150" t="s">
        <v>290</v>
      </c>
      <c r="AC150" t="s">
        <v>7603</v>
      </c>
      <c r="AD150" t="s">
        <v>7603</v>
      </c>
      <c r="AE150">
        <v>135</v>
      </c>
      <c r="AF150" t="s">
        <v>7603</v>
      </c>
      <c r="AG150" t="s">
        <v>7603</v>
      </c>
      <c r="AH150" t="s">
        <v>290</v>
      </c>
      <c r="AI150">
        <v>140</v>
      </c>
      <c r="AJ150" t="s">
        <v>7603</v>
      </c>
      <c r="AK150">
        <v>140</v>
      </c>
    </row>
    <row r="151" spans="1:37">
      <c r="A151">
        <v>2013</v>
      </c>
      <c r="B151" t="s">
        <v>1167</v>
      </c>
      <c r="C151" t="s">
        <v>8153</v>
      </c>
      <c r="D151" t="str">
        <f>INDEX(CountyList!A:A, MATCH(MID(C151, 4, 3), CountyList!B:B, 0))</f>
        <v>Cook</v>
      </c>
      <c r="E151" t="s">
        <v>8154</v>
      </c>
      <c r="F151" t="s">
        <v>1170</v>
      </c>
      <c r="G151" t="s">
        <v>1171</v>
      </c>
      <c r="H151" t="s">
        <v>5376</v>
      </c>
      <c r="I151" t="s">
        <v>8155</v>
      </c>
      <c r="J151" t="s">
        <v>7603</v>
      </c>
      <c r="K151" t="s">
        <v>7603</v>
      </c>
      <c r="L151" t="s">
        <v>7603</v>
      </c>
      <c r="M151" t="s">
        <v>7603</v>
      </c>
      <c r="N151" t="s">
        <v>7603</v>
      </c>
      <c r="O151" t="s">
        <v>7603</v>
      </c>
      <c r="P151" t="s">
        <v>7603</v>
      </c>
      <c r="Q151" t="s">
        <v>7603</v>
      </c>
      <c r="R151" t="s">
        <v>7603</v>
      </c>
      <c r="S151" t="s">
        <v>7603</v>
      </c>
      <c r="T151">
        <v>203</v>
      </c>
      <c r="U151">
        <v>155</v>
      </c>
      <c r="V151">
        <v>213</v>
      </c>
      <c r="W151">
        <v>206</v>
      </c>
      <c r="X151" t="s">
        <v>7603</v>
      </c>
      <c r="Y151" t="s">
        <v>7603</v>
      </c>
      <c r="Z151">
        <v>390</v>
      </c>
      <c r="AA151">
        <v>411</v>
      </c>
      <c r="AB151">
        <v>72</v>
      </c>
      <c r="AC151" t="s">
        <v>7603</v>
      </c>
      <c r="AD151">
        <v>24</v>
      </c>
      <c r="AE151">
        <v>33</v>
      </c>
      <c r="AF151" t="s">
        <v>290</v>
      </c>
      <c r="AG151">
        <v>616</v>
      </c>
      <c r="AH151">
        <v>55</v>
      </c>
      <c r="AI151" t="s">
        <v>7603</v>
      </c>
      <c r="AJ151">
        <v>801</v>
      </c>
      <c r="AK151">
        <v>801</v>
      </c>
    </row>
    <row r="152" spans="1:37">
      <c r="A152">
        <v>2013</v>
      </c>
      <c r="B152" t="s">
        <v>8156</v>
      </c>
      <c r="C152" t="s">
        <v>8157</v>
      </c>
      <c r="D152" t="str">
        <f>INDEX(CountyList!A:A, MATCH(MID(C152, 4, 3), CountyList!B:B, 0))</f>
        <v>Cook</v>
      </c>
      <c r="E152" t="s">
        <v>8158</v>
      </c>
      <c r="F152" t="s">
        <v>8159</v>
      </c>
      <c r="G152" t="s">
        <v>1052</v>
      </c>
      <c r="H152" t="s">
        <v>8160</v>
      </c>
      <c r="I152" t="s">
        <v>8161</v>
      </c>
      <c r="J152">
        <v>16</v>
      </c>
      <c r="K152" t="s">
        <v>290</v>
      </c>
      <c r="L152" t="s">
        <v>290</v>
      </c>
      <c r="M152" t="s">
        <v>290</v>
      </c>
      <c r="N152" t="s">
        <v>290</v>
      </c>
      <c r="O152" t="s">
        <v>7603</v>
      </c>
      <c r="P152" t="s">
        <v>7603</v>
      </c>
      <c r="Q152" t="s">
        <v>7603</v>
      </c>
      <c r="R152" t="s">
        <v>7603</v>
      </c>
      <c r="S152" t="s">
        <v>7603</v>
      </c>
      <c r="T152" t="s">
        <v>7603</v>
      </c>
      <c r="U152" t="s">
        <v>7603</v>
      </c>
      <c r="V152" t="s">
        <v>7603</v>
      </c>
      <c r="W152" t="s">
        <v>7603</v>
      </c>
      <c r="X152" t="s">
        <v>7603</v>
      </c>
      <c r="Y152" t="s">
        <v>7603</v>
      </c>
      <c r="Z152">
        <v>14</v>
      </c>
      <c r="AA152">
        <v>17</v>
      </c>
      <c r="AB152">
        <v>16</v>
      </c>
      <c r="AC152" t="s">
        <v>7603</v>
      </c>
      <c r="AD152" t="s">
        <v>290</v>
      </c>
      <c r="AE152" t="s">
        <v>290</v>
      </c>
      <c r="AF152" t="s">
        <v>7603</v>
      </c>
      <c r="AG152" t="s">
        <v>7603</v>
      </c>
      <c r="AH152" t="s">
        <v>290</v>
      </c>
      <c r="AI152">
        <v>31</v>
      </c>
      <c r="AJ152" t="s">
        <v>7603</v>
      </c>
      <c r="AK152">
        <v>31</v>
      </c>
    </row>
    <row r="153" spans="1:37">
      <c r="A153">
        <v>2013</v>
      </c>
      <c r="B153" t="s">
        <v>1852</v>
      </c>
      <c r="C153" t="s">
        <v>8162</v>
      </c>
      <c r="D153" t="str">
        <f>INDEX(CountyList!A:A, MATCH(MID(C153, 4, 3), CountyList!B:B, 0))</f>
        <v>Cook</v>
      </c>
      <c r="E153" t="s">
        <v>8163</v>
      </c>
      <c r="F153" t="s">
        <v>1177</v>
      </c>
      <c r="G153" t="s">
        <v>1020</v>
      </c>
      <c r="H153" t="s">
        <v>5379</v>
      </c>
      <c r="I153" t="s">
        <v>8164</v>
      </c>
      <c r="J153">
        <v>42</v>
      </c>
      <c r="K153" t="s">
        <v>290</v>
      </c>
      <c r="L153" t="s">
        <v>7603</v>
      </c>
      <c r="M153" t="s">
        <v>7603</v>
      </c>
      <c r="N153" t="s">
        <v>7603</v>
      </c>
      <c r="O153" t="s">
        <v>7603</v>
      </c>
      <c r="P153" t="s">
        <v>7603</v>
      </c>
      <c r="Q153" t="s">
        <v>7603</v>
      </c>
      <c r="R153" t="s">
        <v>7603</v>
      </c>
      <c r="S153" t="s">
        <v>7603</v>
      </c>
      <c r="T153" t="s">
        <v>7603</v>
      </c>
      <c r="U153" t="s">
        <v>7603</v>
      </c>
      <c r="V153" t="s">
        <v>7603</v>
      </c>
      <c r="W153" t="s">
        <v>7603</v>
      </c>
      <c r="X153" t="s">
        <v>7603</v>
      </c>
      <c r="Y153" t="s">
        <v>7603</v>
      </c>
      <c r="Z153">
        <v>18</v>
      </c>
      <c r="AA153">
        <v>31</v>
      </c>
      <c r="AB153" t="s">
        <v>290</v>
      </c>
      <c r="AC153" t="s">
        <v>7603</v>
      </c>
      <c r="AD153" t="s">
        <v>290</v>
      </c>
      <c r="AE153" t="s">
        <v>290</v>
      </c>
      <c r="AF153" t="s">
        <v>7603</v>
      </c>
      <c r="AG153">
        <v>20</v>
      </c>
      <c r="AH153">
        <v>13</v>
      </c>
      <c r="AI153">
        <v>49</v>
      </c>
      <c r="AJ153" t="s">
        <v>7603</v>
      </c>
      <c r="AK153">
        <v>49</v>
      </c>
    </row>
    <row r="154" spans="1:37">
      <c r="A154">
        <v>2013</v>
      </c>
      <c r="B154" t="s">
        <v>8165</v>
      </c>
      <c r="C154" t="s">
        <v>8166</v>
      </c>
      <c r="D154" t="str">
        <f>INDEX(CountyList!A:A, MATCH(MID(C154, 4, 3), CountyList!B:B, 0))</f>
        <v>Cook</v>
      </c>
      <c r="E154" t="s">
        <v>8167</v>
      </c>
      <c r="F154" t="s">
        <v>8168</v>
      </c>
      <c r="G154" t="s">
        <v>4574</v>
      </c>
      <c r="H154" t="s">
        <v>8169</v>
      </c>
      <c r="I154" t="s">
        <v>8170</v>
      </c>
      <c r="J154">
        <v>10</v>
      </c>
      <c r="K154" t="s">
        <v>290</v>
      </c>
      <c r="L154" t="s">
        <v>7603</v>
      </c>
      <c r="M154" t="s">
        <v>7603</v>
      </c>
      <c r="N154" t="s">
        <v>7603</v>
      </c>
      <c r="O154" t="s">
        <v>7603</v>
      </c>
      <c r="P154" t="s">
        <v>7603</v>
      </c>
      <c r="Q154" t="s">
        <v>7603</v>
      </c>
      <c r="R154" t="s">
        <v>7603</v>
      </c>
      <c r="S154" t="s">
        <v>7603</v>
      </c>
      <c r="T154" t="s">
        <v>7603</v>
      </c>
      <c r="U154" t="s">
        <v>7603</v>
      </c>
      <c r="V154" t="s">
        <v>7603</v>
      </c>
      <c r="W154" t="s">
        <v>7603</v>
      </c>
      <c r="X154" t="s">
        <v>7603</v>
      </c>
      <c r="Y154" t="s">
        <v>7603</v>
      </c>
      <c r="Z154" t="s">
        <v>290</v>
      </c>
      <c r="AA154">
        <v>11</v>
      </c>
      <c r="AB154" t="s">
        <v>290</v>
      </c>
      <c r="AC154" t="s">
        <v>7603</v>
      </c>
      <c r="AD154" t="s">
        <v>7603</v>
      </c>
      <c r="AE154">
        <v>10</v>
      </c>
      <c r="AF154" t="s">
        <v>7603</v>
      </c>
      <c r="AG154" t="s">
        <v>7603</v>
      </c>
      <c r="AH154" t="s">
        <v>290</v>
      </c>
      <c r="AI154">
        <v>16</v>
      </c>
      <c r="AJ154" t="s">
        <v>7603</v>
      </c>
      <c r="AK154">
        <v>16</v>
      </c>
    </row>
    <row r="155" spans="1:37">
      <c r="A155">
        <v>2013</v>
      </c>
      <c r="B155" t="s">
        <v>8171</v>
      </c>
      <c r="C155" t="s">
        <v>8172</v>
      </c>
      <c r="D155" t="str">
        <f>INDEX(CountyList!A:A, MATCH(MID(C155, 4, 3), CountyList!B:B, 0))</f>
        <v>Cook</v>
      </c>
      <c r="E155" t="s">
        <v>8173</v>
      </c>
      <c r="F155" t="s">
        <v>8174</v>
      </c>
      <c r="G155" t="s">
        <v>1020</v>
      </c>
      <c r="H155" t="s">
        <v>8175</v>
      </c>
      <c r="I155" t="s">
        <v>8176</v>
      </c>
      <c r="J155" t="s">
        <v>7603</v>
      </c>
      <c r="K155" t="s">
        <v>7603</v>
      </c>
      <c r="L155" t="s">
        <v>7603</v>
      </c>
      <c r="M155" t="s">
        <v>7603</v>
      </c>
      <c r="N155" t="s">
        <v>290</v>
      </c>
      <c r="O155" t="s">
        <v>290</v>
      </c>
      <c r="P155" t="s">
        <v>290</v>
      </c>
      <c r="Q155" t="s">
        <v>290</v>
      </c>
      <c r="R155" t="s">
        <v>7603</v>
      </c>
      <c r="S155" t="s">
        <v>290</v>
      </c>
      <c r="T155" t="s">
        <v>7603</v>
      </c>
      <c r="U155" t="s">
        <v>7603</v>
      </c>
      <c r="V155" t="s">
        <v>7603</v>
      </c>
      <c r="W155" t="s">
        <v>7603</v>
      </c>
      <c r="X155" t="s">
        <v>7603</v>
      </c>
      <c r="Y155" t="s">
        <v>7603</v>
      </c>
      <c r="Z155" t="s">
        <v>290</v>
      </c>
      <c r="AA155" t="s">
        <v>290</v>
      </c>
      <c r="AB155" t="s">
        <v>290</v>
      </c>
      <c r="AC155" t="s">
        <v>7603</v>
      </c>
      <c r="AD155" t="s">
        <v>7603</v>
      </c>
      <c r="AE155" t="s">
        <v>290</v>
      </c>
      <c r="AF155" t="s">
        <v>290</v>
      </c>
      <c r="AG155">
        <v>10</v>
      </c>
      <c r="AH155" t="s">
        <v>7603</v>
      </c>
      <c r="AI155">
        <v>17</v>
      </c>
      <c r="AJ155" t="s">
        <v>7603</v>
      </c>
      <c r="AK155">
        <v>17</v>
      </c>
    </row>
    <row r="156" spans="1:37">
      <c r="A156">
        <v>2013</v>
      </c>
      <c r="B156" t="s">
        <v>8177</v>
      </c>
      <c r="C156" t="s">
        <v>8178</v>
      </c>
      <c r="D156" t="str">
        <f>INDEX(CountyList!A:A, MATCH(MID(C156, 4, 3), CountyList!B:B, 0))</f>
        <v>Cook</v>
      </c>
      <c r="E156" t="s">
        <v>8179</v>
      </c>
      <c r="F156" t="s">
        <v>8180</v>
      </c>
      <c r="G156" t="s">
        <v>1041</v>
      </c>
      <c r="H156" t="s">
        <v>8181</v>
      </c>
      <c r="I156" t="s">
        <v>8182</v>
      </c>
      <c r="J156">
        <v>73</v>
      </c>
      <c r="K156">
        <v>27</v>
      </c>
      <c r="L156" t="s">
        <v>290</v>
      </c>
      <c r="M156" t="s">
        <v>290</v>
      </c>
      <c r="N156" t="s">
        <v>290</v>
      </c>
      <c r="O156">
        <v>11</v>
      </c>
      <c r="P156" t="s">
        <v>290</v>
      </c>
      <c r="Q156" t="s">
        <v>290</v>
      </c>
      <c r="R156" t="s">
        <v>290</v>
      </c>
      <c r="S156" t="s">
        <v>290</v>
      </c>
      <c r="T156" t="s">
        <v>7603</v>
      </c>
      <c r="U156" t="s">
        <v>7603</v>
      </c>
      <c r="V156" t="s">
        <v>7603</v>
      </c>
      <c r="W156" t="s">
        <v>7603</v>
      </c>
      <c r="X156" t="s">
        <v>7603</v>
      </c>
      <c r="Y156" t="s">
        <v>7603</v>
      </c>
      <c r="Z156">
        <v>72</v>
      </c>
      <c r="AA156">
        <v>83</v>
      </c>
      <c r="AB156">
        <v>13</v>
      </c>
      <c r="AC156">
        <v>12</v>
      </c>
      <c r="AD156">
        <v>11</v>
      </c>
      <c r="AE156">
        <v>18</v>
      </c>
      <c r="AF156" t="s">
        <v>290</v>
      </c>
      <c r="AG156">
        <v>83</v>
      </c>
      <c r="AH156">
        <v>14</v>
      </c>
      <c r="AI156">
        <v>155</v>
      </c>
      <c r="AJ156" t="s">
        <v>7603</v>
      </c>
      <c r="AK156">
        <v>155</v>
      </c>
    </row>
    <row r="157" spans="1:37">
      <c r="A157">
        <v>2013</v>
      </c>
      <c r="B157" t="s">
        <v>8183</v>
      </c>
      <c r="C157" t="s">
        <v>8184</v>
      </c>
      <c r="D157" t="str">
        <f>INDEX(CountyList!A:A, MATCH(MID(C157, 4, 3), CountyList!B:B, 0))</f>
        <v>Cook</v>
      </c>
      <c r="E157" t="s">
        <v>8185</v>
      </c>
      <c r="F157" t="s">
        <v>8186</v>
      </c>
      <c r="G157" t="s">
        <v>1065</v>
      </c>
      <c r="H157" t="s">
        <v>8187</v>
      </c>
      <c r="I157" t="s">
        <v>8188</v>
      </c>
      <c r="J157">
        <v>63</v>
      </c>
      <c r="K157">
        <v>28</v>
      </c>
      <c r="L157" t="s">
        <v>7603</v>
      </c>
      <c r="M157" t="s">
        <v>7603</v>
      </c>
      <c r="N157" t="s">
        <v>7603</v>
      </c>
      <c r="O157" t="s">
        <v>7603</v>
      </c>
      <c r="P157" t="s">
        <v>7603</v>
      </c>
      <c r="Q157" t="s">
        <v>7603</v>
      </c>
      <c r="R157" t="s">
        <v>7603</v>
      </c>
      <c r="S157" t="s">
        <v>7603</v>
      </c>
      <c r="T157" t="s">
        <v>7603</v>
      </c>
      <c r="U157" t="s">
        <v>7603</v>
      </c>
      <c r="V157" t="s">
        <v>7603</v>
      </c>
      <c r="W157" t="s">
        <v>7603</v>
      </c>
      <c r="X157" t="s">
        <v>7603</v>
      </c>
      <c r="Y157" t="s">
        <v>7603</v>
      </c>
      <c r="Z157">
        <v>60</v>
      </c>
      <c r="AA157">
        <v>31</v>
      </c>
      <c r="AB157" t="s">
        <v>290</v>
      </c>
      <c r="AC157" t="s">
        <v>7603</v>
      </c>
      <c r="AD157" t="s">
        <v>290</v>
      </c>
      <c r="AE157" t="s">
        <v>290</v>
      </c>
      <c r="AF157" t="s">
        <v>7603</v>
      </c>
      <c r="AG157">
        <v>86</v>
      </c>
      <c r="AH157" t="s">
        <v>7603</v>
      </c>
      <c r="AI157">
        <v>91</v>
      </c>
      <c r="AJ157" t="s">
        <v>7603</v>
      </c>
      <c r="AK157">
        <v>91</v>
      </c>
    </row>
    <row r="158" spans="1:37">
      <c r="A158">
        <v>2013</v>
      </c>
      <c r="B158" t="s">
        <v>1184</v>
      </c>
      <c r="C158" t="s">
        <v>8189</v>
      </c>
      <c r="D158" t="str">
        <f>INDEX(CountyList!A:A, MATCH(MID(C158, 4, 3), CountyList!B:B, 0))</f>
        <v>Cook</v>
      </c>
      <c r="E158" t="s">
        <v>5384</v>
      </c>
      <c r="F158" t="s">
        <v>1187</v>
      </c>
      <c r="G158" t="s">
        <v>1086</v>
      </c>
      <c r="H158" t="s">
        <v>5385</v>
      </c>
      <c r="I158" t="s">
        <v>8190</v>
      </c>
      <c r="J158">
        <v>26</v>
      </c>
      <c r="K158">
        <v>30</v>
      </c>
      <c r="L158" t="s">
        <v>7603</v>
      </c>
      <c r="M158" t="s">
        <v>7603</v>
      </c>
      <c r="N158" t="s">
        <v>7603</v>
      </c>
      <c r="O158" t="s">
        <v>7603</v>
      </c>
      <c r="P158" t="s">
        <v>7603</v>
      </c>
      <c r="Q158" t="s">
        <v>7603</v>
      </c>
      <c r="R158" t="s">
        <v>7603</v>
      </c>
      <c r="S158" t="s">
        <v>7603</v>
      </c>
      <c r="T158" t="s">
        <v>7603</v>
      </c>
      <c r="U158" t="s">
        <v>7603</v>
      </c>
      <c r="V158" t="s">
        <v>7603</v>
      </c>
      <c r="W158" t="s">
        <v>7603</v>
      </c>
      <c r="X158" t="s">
        <v>7603</v>
      </c>
      <c r="Y158" t="s">
        <v>7603</v>
      </c>
      <c r="Z158">
        <v>23</v>
      </c>
      <c r="AA158">
        <v>33</v>
      </c>
      <c r="AB158" t="s">
        <v>290</v>
      </c>
      <c r="AC158" t="s">
        <v>7603</v>
      </c>
      <c r="AD158" t="s">
        <v>290</v>
      </c>
      <c r="AE158" t="s">
        <v>7603</v>
      </c>
      <c r="AF158" t="s">
        <v>7603</v>
      </c>
      <c r="AG158">
        <v>43</v>
      </c>
      <c r="AH158" t="s">
        <v>290</v>
      </c>
      <c r="AI158">
        <v>56</v>
      </c>
      <c r="AJ158" t="s">
        <v>7603</v>
      </c>
      <c r="AK158">
        <v>56</v>
      </c>
    </row>
    <row r="159" spans="1:37">
      <c r="A159">
        <v>2013</v>
      </c>
      <c r="B159" t="s">
        <v>8191</v>
      </c>
      <c r="C159" t="s">
        <v>8192</v>
      </c>
      <c r="D159" t="str">
        <f>INDEX(CountyList!A:A, MATCH(MID(C159, 4, 3), CountyList!B:B, 0))</f>
        <v>Cook</v>
      </c>
      <c r="E159" t="s">
        <v>8193</v>
      </c>
      <c r="F159" t="s">
        <v>8194</v>
      </c>
      <c r="G159" t="s">
        <v>8195</v>
      </c>
      <c r="H159" t="s">
        <v>8196</v>
      </c>
      <c r="I159" t="s">
        <v>8197</v>
      </c>
      <c r="J159">
        <v>33</v>
      </c>
      <c r="K159" t="s">
        <v>290</v>
      </c>
      <c r="L159" t="s">
        <v>290</v>
      </c>
      <c r="M159" t="s">
        <v>290</v>
      </c>
      <c r="N159" t="s">
        <v>7603</v>
      </c>
      <c r="O159" t="s">
        <v>290</v>
      </c>
      <c r="P159" t="s">
        <v>290</v>
      </c>
      <c r="Q159" t="s">
        <v>290</v>
      </c>
      <c r="R159" t="s">
        <v>7603</v>
      </c>
      <c r="S159" t="s">
        <v>7603</v>
      </c>
      <c r="T159" t="s">
        <v>7603</v>
      </c>
      <c r="U159" t="s">
        <v>7603</v>
      </c>
      <c r="V159" t="s">
        <v>7603</v>
      </c>
      <c r="W159" t="s">
        <v>7603</v>
      </c>
      <c r="X159" t="s">
        <v>7603</v>
      </c>
      <c r="Y159" t="s">
        <v>7603</v>
      </c>
      <c r="Z159">
        <v>20</v>
      </c>
      <c r="AA159">
        <v>33</v>
      </c>
      <c r="AB159">
        <v>16</v>
      </c>
      <c r="AC159" t="s">
        <v>7603</v>
      </c>
      <c r="AD159" t="s">
        <v>290</v>
      </c>
      <c r="AE159" t="s">
        <v>290</v>
      </c>
      <c r="AF159" t="s">
        <v>7603</v>
      </c>
      <c r="AG159">
        <v>32</v>
      </c>
      <c r="AH159" t="s">
        <v>7603</v>
      </c>
      <c r="AI159">
        <v>53</v>
      </c>
      <c r="AJ159" t="s">
        <v>7603</v>
      </c>
      <c r="AK159">
        <v>53</v>
      </c>
    </row>
    <row r="160" spans="1:37">
      <c r="A160">
        <v>2013</v>
      </c>
      <c r="B160" t="s">
        <v>1201</v>
      </c>
      <c r="C160" t="s">
        <v>8198</v>
      </c>
      <c r="D160" t="str">
        <f>INDEX(CountyList!A:A, MATCH(MID(C160, 4, 3), CountyList!B:B, 0))</f>
        <v>Cook</v>
      </c>
      <c r="E160" t="s">
        <v>8199</v>
      </c>
      <c r="F160" t="s">
        <v>1203</v>
      </c>
      <c r="G160" t="s">
        <v>1204</v>
      </c>
      <c r="H160" t="s">
        <v>5395</v>
      </c>
      <c r="I160" t="s">
        <v>8200</v>
      </c>
      <c r="J160" t="s">
        <v>7603</v>
      </c>
      <c r="K160" t="s">
        <v>7603</v>
      </c>
      <c r="L160" t="s">
        <v>7603</v>
      </c>
      <c r="M160" t="s">
        <v>7603</v>
      </c>
      <c r="N160" t="s">
        <v>7603</v>
      </c>
      <c r="O160" t="s">
        <v>7603</v>
      </c>
      <c r="P160" t="s">
        <v>7603</v>
      </c>
      <c r="Q160" t="s">
        <v>7603</v>
      </c>
      <c r="R160" t="s">
        <v>7603</v>
      </c>
      <c r="S160" t="s">
        <v>7603</v>
      </c>
      <c r="T160">
        <v>86</v>
      </c>
      <c r="U160">
        <v>75</v>
      </c>
      <c r="V160">
        <v>80</v>
      </c>
      <c r="W160">
        <v>77</v>
      </c>
      <c r="X160" t="s">
        <v>7603</v>
      </c>
      <c r="Y160" t="s">
        <v>7603</v>
      </c>
      <c r="Z160">
        <v>165</v>
      </c>
      <c r="AA160">
        <v>161</v>
      </c>
      <c r="AB160">
        <v>10</v>
      </c>
      <c r="AC160" t="s">
        <v>290</v>
      </c>
      <c r="AD160" t="s">
        <v>290</v>
      </c>
      <c r="AE160">
        <v>39</v>
      </c>
      <c r="AF160" t="s">
        <v>7603</v>
      </c>
      <c r="AG160">
        <v>264</v>
      </c>
      <c r="AH160" t="s">
        <v>290</v>
      </c>
      <c r="AI160" t="s">
        <v>7603</v>
      </c>
      <c r="AJ160">
        <v>326</v>
      </c>
      <c r="AK160">
        <v>326</v>
      </c>
    </row>
    <row r="161" spans="1:37">
      <c r="A161">
        <v>2013</v>
      </c>
      <c r="B161" t="s">
        <v>8201</v>
      </c>
      <c r="C161" t="s">
        <v>8202</v>
      </c>
      <c r="D161" t="str">
        <f>INDEX(CountyList!A:A, MATCH(MID(C161, 4, 3), CountyList!B:B, 0))</f>
        <v>Cook</v>
      </c>
      <c r="E161" t="s">
        <v>8203</v>
      </c>
      <c r="F161" t="s">
        <v>8204</v>
      </c>
      <c r="G161" t="s">
        <v>8205</v>
      </c>
      <c r="H161" t="s">
        <v>8206</v>
      </c>
      <c r="I161" t="s">
        <v>8207</v>
      </c>
      <c r="J161">
        <v>17</v>
      </c>
      <c r="K161" t="s">
        <v>290</v>
      </c>
      <c r="L161" t="s">
        <v>290</v>
      </c>
      <c r="M161" t="s">
        <v>290</v>
      </c>
      <c r="N161" t="s">
        <v>7603</v>
      </c>
      <c r="O161" t="s">
        <v>7603</v>
      </c>
      <c r="P161" t="s">
        <v>7603</v>
      </c>
      <c r="Q161" t="s">
        <v>7603</v>
      </c>
      <c r="R161" t="s">
        <v>7603</v>
      </c>
      <c r="S161" t="s">
        <v>7603</v>
      </c>
      <c r="T161" t="s">
        <v>7603</v>
      </c>
      <c r="U161" t="s">
        <v>7603</v>
      </c>
      <c r="V161" t="s">
        <v>7603</v>
      </c>
      <c r="W161" t="s">
        <v>7603</v>
      </c>
      <c r="X161" t="s">
        <v>7603</v>
      </c>
      <c r="Y161" t="s">
        <v>7603</v>
      </c>
      <c r="Z161">
        <v>22</v>
      </c>
      <c r="AA161" t="s">
        <v>290</v>
      </c>
      <c r="AB161" t="s">
        <v>7603</v>
      </c>
      <c r="AC161" t="s">
        <v>7603</v>
      </c>
      <c r="AD161" t="s">
        <v>7603</v>
      </c>
      <c r="AE161">
        <v>28</v>
      </c>
      <c r="AF161" t="s">
        <v>7603</v>
      </c>
      <c r="AG161" t="s">
        <v>290</v>
      </c>
      <c r="AH161" t="s">
        <v>290</v>
      </c>
      <c r="AI161">
        <v>31</v>
      </c>
      <c r="AJ161" t="s">
        <v>7603</v>
      </c>
      <c r="AK161">
        <v>31</v>
      </c>
    </row>
    <row r="162" spans="1:37">
      <c r="A162">
        <v>2013</v>
      </c>
      <c r="B162" t="s">
        <v>8208</v>
      </c>
      <c r="C162" t="s">
        <v>8209</v>
      </c>
      <c r="D162" t="str">
        <f>INDEX(CountyList!A:A, MATCH(MID(C162, 4, 3), CountyList!B:B, 0))</f>
        <v>Cook</v>
      </c>
      <c r="E162" t="s">
        <v>8210</v>
      </c>
      <c r="F162" t="s">
        <v>8211</v>
      </c>
      <c r="G162" t="s">
        <v>5452</v>
      </c>
      <c r="H162" t="s">
        <v>8212</v>
      </c>
      <c r="I162" t="s">
        <v>8213</v>
      </c>
      <c r="J162" t="s">
        <v>290</v>
      </c>
      <c r="K162" t="s">
        <v>290</v>
      </c>
      <c r="L162" t="s">
        <v>7603</v>
      </c>
      <c r="M162" t="s">
        <v>7603</v>
      </c>
      <c r="N162" t="s">
        <v>7603</v>
      </c>
      <c r="O162" t="s">
        <v>7603</v>
      </c>
      <c r="P162" t="s">
        <v>7603</v>
      </c>
      <c r="Q162" t="s">
        <v>7603</v>
      </c>
      <c r="R162" t="s">
        <v>7603</v>
      </c>
      <c r="S162" t="s">
        <v>7603</v>
      </c>
      <c r="T162" t="s">
        <v>7603</v>
      </c>
      <c r="U162" t="s">
        <v>7603</v>
      </c>
      <c r="V162" t="s">
        <v>7603</v>
      </c>
      <c r="W162" t="s">
        <v>7603</v>
      </c>
      <c r="X162" t="s">
        <v>7603</v>
      </c>
      <c r="Y162" t="s">
        <v>7603</v>
      </c>
      <c r="Z162" t="s">
        <v>290</v>
      </c>
      <c r="AA162" t="s">
        <v>290</v>
      </c>
      <c r="AB162" t="s">
        <v>7603</v>
      </c>
      <c r="AC162" t="s">
        <v>7603</v>
      </c>
      <c r="AD162" t="s">
        <v>7603</v>
      </c>
      <c r="AE162" t="s">
        <v>290</v>
      </c>
      <c r="AF162" t="s">
        <v>7603</v>
      </c>
      <c r="AG162" t="s">
        <v>7603</v>
      </c>
      <c r="AH162" t="s">
        <v>7603</v>
      </c>
      <c r="AI162" t="s">
        <v>290</v>
      </c>
      <c r="AJ162" t="s">
        <v>7603</v>
      </c>
      <c r="AK162" t="s">
        <v>290</v>
      </c>
    </row>
    <row r="163" spans="1:37">
      <c r="A163">
        <v>2013</v>
      </c>
      <c r="B163" t="s">
        <v>1207</v>
      </c>
      <c r="C163" t="s">
        <v>8214</v>
      </c>
      <c r="D163" t="str">
        <f>INDEX(CountyList!A:A, MATCH(MID(C163, 4, 3), CountyList!B:B, 0))</f>
        <v>Cook</v>
      </c>
      <c r="E163" t="s">
        <v>8215</v>
      </c>
      <c r="F163" t="s">
        <v>8216</v>
      </c>
      <c r="G163" t="s">
        <v>5452</v>
      </c>
      <c r="H163" t="s">
        <v>8217</v>
      </c>
      <c r="I163" t="s">
        <v>8218</v>
      </c>
      <c r="J163">
        <v>20</v>
      </c>
      <c r="K163">
        <v>20</v>
      </c>
      <c r="L163">
        <v>20</v>
      </c>
      <c r="M163">
        <v>20</v>
      </c>
      <c r="N163">
        <v>20</v>
      </c>
      <c r="O163">
        <v>20</v>
      </c>
      <c r="P163">
        <v>20</v>
      </c>
      <c r="Q163">
        <v>20</v>
      </c>
      <c r="R163">
        <v>20</v>
      </c>
      <c r="S163">
        <v>20</v>
      </c>
      <c r="T163">
        <v>18</v>
      </c>
      <c r="U163">
        <v>18</v>
      </c>
      <c r="V163">
        <v>18</v>
      </c>
      <c r="W163">
        <v>18</v>
      </c>
      <c r="X163">
        <v>40</v>
      </c>
      <c r="Y163">
        <v>20</v>
      </c>
      <c r="Z163">
        <v>170</v>
      </c>
      <c r="AA163">
        <v>170</v>
      </c>
      <c r="AB163">
        <v>68</v>
      </c>
      <c r="AC163">
        <v>34</v>
      </c>
      <c r="AD163">
        <v>34</v>
      </c>
      <c r="AE163">
        <v>68</v>
      </c>
      <c r="AF163">
        <v>34</v>
      </c>
      <c r="AG163">
        <v>68</v>
      </c>
      <c r="AH163">
        <v>34</v>
      </c>
      <c r="AI163">
        <v>240</v>
      </c>
      <c r="AJ163">
        <v>100</v>
      </c>
      <c r="AK163">
        <v>340</v>
      </c>
    </row>
    <row r="164" spans="1:37">
      <c r="A164">
        <v>2013</v>
      </c>
      <c r="B164" t="s">
        <v>8219</v>
      </c>
      <c r="C164" t="s">
        <v>8220</v>
      </c>
      <c r="D164" t="str">
        <f>INDEX(CountyList!A:A, MATCH(MID(C164, 4, 3), CountyList!B:B, 0))</f>
        <v>Cook</v>
      </c>
      <c r="E164" t="s">
        <v>8221</v>
      </c>
      <c r="F164" t="s">
        <v>8222</v>
      </c>
      <c r="G164" t="s">
        <v>1261</v>
      </c>
      <c r="H164" t="s">
        <v>8223</v>
      </c>
      <c r="I164" t="s">
        <v>8224</v>
      </c>
      <c r="J164" t="s">
        <v>7603</v>
      </c>
      <c r="K164" t="s">
        <v>290</v>
      </c>
      <c r="L164" t="s">
        <v>290</v>
      </c>
      <c r="M164" t="s">
        <v>7603</v>
      </c>
      <c r="N164" t="s">
        <v>290</v>
      </c>
      <c r="O164" t="s">
        <v>7603</v>
      </c>
      <c r="P164" t="s">
        <v>7603</v>
      </c>
      <c r="Q164" t="s">
        <v>7603</v>
      </c>
      <c r="R164" t="s">
        <v>290</v>
      </c>
      <c r="S164" t="s">
        <v>7603</v>
      </c>
      <c r="T164" t="s">
        <v>7603</v>
      </c>
      <c r="U164" t="s">
        <v>7603</v>
      </c>
      <c r="V164" t="s">
        <v>7603</v>
      </c>
      <c r="W164" t="s">
        <v>7603</v>
      </c>
      <c r="X164" t="s">
        <v>7603</v>
      </c>
      <c r="Y164" t="s">
        <v>7603</v>
      </c>
      <c r="Z164" t="s">
        <v>290</v>
      </c>
      <c r="AA164" t="s">
        <v>290</v>
      </c>
      <c r="AB164" t="s">
        <v>7603</v>
      </c>
      <c r="AC164" t="s">
        <v>7603</v>
      </c>
      <c r="AD164" t="s">
        <v>7603</v>
      </c>
      <c r="AE164" t="s">
        <v>290</v>
      </c>
      <c r="AF164" t="s">
        <v>7603</v>
      </c>
      <c r="AG164" t="s">
        <v>7603</v>
      </c>
      <c r="AH164" t="s">
        <v>7603</v>
      </c>
      <c r="AI164" t="s">
        <v>290</v>
      </c>
      <c r="AJ164" t="s">
        <v>7603</v>
      </c>
      <c r="AK164" t="s">
        <v>290</v>
      </c>
    </row>
    <row r="165" spans="1:37">
      <c r="A165">
        <v>2013</v>
      </c>
      <c r="B165" t="s">
        <v>1220</v>
      </c>
      <c r="C165" t="s">
        <v>8225</v>
      </c>
      <c r="D165" t="str">
        <f>INDEX(CountyList!A:A, MATCH(MID(C165, 4, 3), CountyList!B:B, 0))</f>
        <v>Cook</v>
      </c>
      <c r="E165" t="s">
        <v>5404</v>
      </c>
      <c r="F165" t="s">
        <v>1223</v>
      </c>
      <c r="G165" t="s">
        <v>1224</v>
      </c>
      <c r="H165" t="s">
        <v>5405</v>
      </c>
      <c r="I165" t="s">
        <v>8226</v>
      </c>
      <c r="J165">
        <v>12</v>
      </c>
      <c r="K165" t="s">
        <v>290</v>
      </c>
      <c r="L165" t="s">
        <v>290</v>
      </c>
      <c r="M165" t="s">
        <v>290</v>
      </c>
      <c r="N165" t="s">
        <v>290</v>
      </c>
      <c r="O165" t="s">
        <v>290</v>
      </c>
      <c r="P165" t="s">
        <v>290</v>
      </c>
      <c r="Q165" t="s">
        <v>290</v>
      </c>
      <c r="R165" t="s">
        <v>7603</v>
      </c>
      <c r="S165" t="s">
        <v>290</v>
      </c>
      <c r="T165" t="s">
        <v>290</v>
      </c>
      <c r="U165" t="s">
        <v>7603</v>
      </c>
      <c r="V165" t="s">
        <v>7603</v>
      </c>
      <c r="W165" t="s">
        <v>7603</v>
      </c>
      <c r="X165" t="s">
        <v>7603</v>
      </c>
      <c r="Y165" t="s">
        <v>7603</v>
      </c>
      <c r="Z165">
        <v>21</v>
      </c>
      <c r="AA165">
        <v>26</v>
      </c>
      <c r="AB165" t="s">
        <v>7603</v>
      </c>
      <c r="AC165" t="s">
        <v>7603</v>
      </c>
      <c r="AD165" t="s">
        <v>7603</v>
      </c>
      <c r="AE165">
        <v>47</v>
      </c>
      <c r="AF165" t="s">
        <v>7603</v>
      </c>
      <c r="AG165" t="s">
        <v>7603</v>
      </c>
      <c r="AH165" t="s">
        <v>7603</v>
      </c>
      <c r="AI165">
        <v>43</v>
      </c>
      <c r="AJ165" t="s">
        <v>290</v>
      </c>
      <c r="AK165">
        <v>47</v>
      </c>
    </row>
    <row r="166" spans="1:37">
      <c r="A166">
        <v>2013</v>
      </c>
      <c r="B166" t="s">
        <v>1264</v>
      </c>
      <c r="C166" t="s">
        <v>8227</v>
      </c>
      <c r="D166" t="str">
        <f>INDEX(CountyList!A:A, MATCH(MID(C166, 4, 3), CountyList!B:B, 0))</f>
        <v>Cook</v>
      </c>
      <c r="E166" t="s">
        <v>8228</v>
      </c>
      <c r="F166" t="s">
        <v>8229</v>
      </c>
      <c r="G166" t="s">
        <v>1261</v>
      </c>
      <c r="H166" t="s">
        <v>8230</v>
      </c>
      <c r="I166" t="s">
        <v>8231</v>
      </c>
      <c r="J166" t="s">
        <v>7603</v>
      </c>
      <c r="K166" t="s">
        <v>290</v>
      </c>
      <c r="L166" t="s">
        <v>290</v>
      </c>
      <c r="M166" t="s">
        <v>290</v>
      </c>
      <c r="N166" t="s">
        <v>290</v>
      </c>
      <c r="O166" t="s">
        <v>7603</v>
      </c>
      <c r="P166" t="s">
        <v>7603</v>
      </c>
      <c r="Q166" t="s">
        <v>7603</v>
      </c>
      <c r="R166" t="s">
        <v>290</v>
      </c>
      <c r="S166" t="s">
        <v>7603</v>
      </c>
      <c r="T166" t="s">
        <v>7603</v>
      </c>
      <c r="U166" t="s">
        <v>7603</v>
      </c>
      <c r="V166" t="s">
        <v>7603</v>
      </c>
      <c r="W166" t="s">
        <v>290</v>
      </c>
      <c r="X166" t="s">
        <v>7603</v>
      </c>
      <c r="Y166" t="s">
        <v>7603</v>
      </c>
      <c r="Z166" t="s">
        <v>290</v>
      </c>
      <c r="AA166" t="s">
        <v>290</v>
      </c>
      <c r="AB166" t="s">
        <v>7603</v>
      </c>
      <c r="AC166" t="s">
        <v>7603</v>
      </c>
      <c r="AD166" t="s">
        <v>7603</v>
      </c>
      <c r="AE166">
        <v>15</v>
      </c>
      <c r="AF166" t="s">
        <v>7603</v>
      </c>
      <c r="AG166" t="s">
        <v>7603</v>
      </c>
      <c r="AH166" t="s">
        <v>7603</v>
      </c>
      <c r="AI166">
        <v>13</v>
      </c>
      <c r="AJ166" t="s">
        <v>290</v>
      </c>
      <c r="AK166">
        <v>15</v>
      </c>
    </row>
    <row r="167" spans="1:37">
      <c r="A167">
        <v>2013</v>
      </c>
      <c r="B167" t="s">
        <v>1227</v>
      </c>
      <c r="C167" t="s">
        <v>8232</v>
      </c>
      <c r="D167" t="str">
        <f>INDEX(CountyList!A:A, MATCH(MID(C167, 4, 3), CountyList!B:B, 0))</f>
        <v>Cook</v>
      </c>
      <c r="E167" t="s">
        <v>5407</v>
      </c>
      <c r="F167" t="s">
        <v>8233</v>
      </c>
      <c r="G167" t="s">
        <v>5583</v>
      </c>
      <c r="H167" t="s">
        <v>8234</v>
      </c>
      <c r="I167" t="s">
        <v>8235</v>
      </c>
      <c r="J167" t="s">
        <v>7603</v>
      </c>
      <c r="K167" t="s">
        <v>7603</v>
      </c>
      <c r="L167" t="s">
        <v>7603</v>
      </c>
      <c r="M167" t="s">
        <v>7603</v>
      </c>
      <c r="N167" t="s">
        <v>7603</v>
      </c>
      <c r="O167" t="s">
        <v>7603</v>
      </c>
      <c r="P167" t="s">
        <v>7603</v>
      </c>
      <c r="Q167" t="s">
        <v>7603</v>
      </c>
      <c r="R167" t="s">
        <v>7603</v>
      </c>
      <c r="S167" t="s">
        <v>7603</v>
      </c>
      <c r="T167" t="s">
        <v>7603</v>
      </c>
      <c r="U167" t="s">
        <v>7603</v>
      </c>
      <c r="V167" t="s">
        <v>7603</v>
      </c>
      <c r="W167" t="s">
        <v>7603</v>
      </c>
      <c r="X167" t="s">
        <v>7603</v>
      </c>
      <c r="Y167" t="s">
        <v>290</v>
      </c>
      <c r="Z167" t="s">
        <v>290</v>
      </c>
      <c r="AA167" t="s">
        <v>290</v>
      </c>
      <c r="AB167" t="s">
        <v>7603</v>
      </c>
      <c r="AC167" t="s">
        <v>7603</v>
      </c>
      <c r="AD167" t="s">
        <v>7603</v>
      </c>
      <c r="AE167" t="s">
        <v>290</v>
      </c>
      <c r="AF167" t="s">
        <v>7603</v>
      </c>
      <c r="AG167" t="s">
        <v>7603</v>
      </c>
      <c r="AH167" t="s">
        <v>7603</v>
      </c>
      <c r="AI167" t="s">
        <v>7603</v>
      </c>
      <c r="AJ167" t="s">
        <v>290</v>
      </c>
      <c r="AK167" t="s">
        <v>290</v>
      </c>
    </row>
    <row r="168" spans="1:37">
      <c r="A168">
        <v>2013</v>
      </c>
      <c r="B168" t="s">
        <v>1233</v>
      </c>
      <c r="C168" t="s">
        <v>8236</v>
      </c>
      <c r="D168" t="str">
        <f>INDEX(CountyList!A:A, MATCH(MID(C168, 4, 3), CountyList!B:B, 0))</f>
        <v>Cook</v>
      </c>
      <c r="E168" t="s">
        <v>8237</v>
      </c>
      <c r="F168" t="s">
        <v>1235</v>
      </c>
      <c r="G168" t="s">
        <v>1224</v>
      </c>
      <c r="H168" t="s">
        <v>8238</v>
      </c>
      <c r="I168" t="s">
        <v>8239</v>
      </c>
      <c r="J168" t="s">
        <v>290</v>
      </c>
      <c r="K168" t="s">
        <v>290</v>
      </c>
      <c r="L168" t="s">
        <v>7603</v>
      </c>
      <c r="M168" t="s">
        <v>7603</v>
      </c>
      <c r="N168" t="s">
        <v>290</v>
      </c>
      <c r="O168" t="s">
        <v>290</v>
      </c>
      <c r="P168" t="s">
        <v>7603</v>
      </c>
      <c r="Q168" t="s">
        <v>7603</v>
      </c>
      <c r="R168" t="s">
        <v>7603</v>
      </c>
      <c r="S168" t="s">
        <v>7603</v>
      </c>
      <c r="T168" t="s">
        <v>7603</v>
      </c>
      <c r="U168" t="s">
        <v>290</v>
      </c>
      <c r="V168" t="s">
        <v>7603</v>
      </c>
      <c r="W168" t="s">
        <v>7603</v>
      </c>
      <c r="X168" t="s">
        <v>7603</v>
      </c>
      <c r="Y168" t="s">
        <v>7603</v>
      </c>
      <c r="Z168" t="s">
        <v>290</v>
      </c>
      <c r="AA168" t="s">
        <v>290</v>
      </c>
      <c r="AB168" t="s">
        <v>290</v>
      </c>
      <c r="AC168" t="s">
        <v>7603</v>
      </c>
      <c r="AD168" t="s">
        <v>7603</v>
      </c>
      <c r="AE168" t="s">
        <v>290</v>
      </c>
      <c r="AF168" t="s">
        <v>7603</v>
      </c>
      <c r="AG168" t="s">
        <v>7603</v>
      </c>
      <c r="AH168" t="s">
        <v>7603</v>
      </c>
      <c r="AI168" t="s">
        <v>290</v>
      </c>
      <c r="AJ168" t="s">
        <v>290</v>
      </c>
      <c r="AK168" t="s">
        <v>290</v>
      </c>
    </row>
    <row r="169" spans="1:37">
      <c r="A169">
        <v>2013</v>
      </c>
      <c r="B169" t="s">
        <v>3058</v>
      </c>
      <c r="C169" t="s">
        <v>8240</v>
      </c>
      <c r="D169" t="str">
        <f>INDEX(CountyList!A:A, MATCH(MID(C169, 4, 3), CountyList!B:B, 0))</f>
        <v>Cook</v>
      </c>
      <c r="E169" t="s">
        <v>8241</v>
      </c>
      <c r="F169" t="s">
        <v>8242</v>
      </c>
      <c r="G169" t="s">
        <v>1261</v>
      </c>
      <c r="H169" t="s">
        <v>8243</v>
      </c>
      <c r="I169" t="s">
        <v>8244</v>
      </c>
      <c r="J169" t="s">
        <v>7603</v>
      </c>
      <c r="K169" t="s">
        <v>7603</v>
      </c>
      <c r="L169" t="s">
        <v>7603</v>
      </c>
      <c r="M169" t="s">
        <v>7603</v>
      </c>
      <c r="N169" t="s">
        <v>7603</v>
      </c>
      <c r="O169" t="s">
        <v>7603</v>
      </c>
      <c r="P169" t="s">
        <v>7603</v>
      </c>
      <c r="Q169" t="s">
        <v>7603</v>
      </c>
      <c r="R169" t="s">
        <v>7603</v>
      </c>
      <c r="S169" t="s">
        <v>7603</v>
      </c>
      <c r="T169">
        <v>55</v>
      </c>
      <c r="U169">
        <v>39</v>
      </c>
      <c r="V169">
        <v>57</v>
      </c>
      <c r="W169">
        <v>48</v>
      </c>
      <c r="X169" t="s">
        <v>7603</v>
      </c>
      <c r="Y169" t="s">
        <v>7603</v>
      </c>
      <c r="Z169">
        <v>104</v>
      </c>
      <c r="AA169">
        <v>95</v>
      </c>
      <c r="AB169" t="s">
        <v>290</v>
      </c>
      <c r="AC169" t="s">
        <v>7603</v>
      </c>
      <c r="AD169" t="s">
        <v>7603</v>
      </c>
      <c r="AE169">
        <v>190</v>
      </c>
      <c r="AF169" t="s">
        <v>290</v>
      </c>
      <c r="AG169" t="s">
        <v>7603</v>
      </c>
      <c r="AH169" t="s">
        <v>290</v>
      </c>
      <c r="AI169" t="s">
        <v>7603</v>
      </c>
      <c r="AJ169">
        <v>199</v>
      </c>
      <c r="AK169">
        <v>199</v>
      </c>
    </row>
    <row r="170" spans="1:37">
      <c r="A170">
        <v>2013</v>
      </c>
      <c r="B170" t="s">
        <v>8245</v>
      </c>
      <c r="C170" t="s">
        <v>8246</v>
      </c>
      <c r="D170" t="str">
        <f>INDEX(CountyList!A:A, MATCH(MID(C170, 4, 3), CountyList!B:B, 0))</f>
        <v>Cook</v>
      </c>
      <c r="E170" t="s">
        <v>8247</v>
      </c>
      <c r="F170" t="s">
        <v>1239</v>
      </c>
      <c r="G170" t="s">
        <v>1240</v>
      </c>
      <c r="H170" t="s">
        <v>5410</v>
      </c>
      <c r="I170" t="s">
        <v>8248</v>
      </c>
      <c r="J170" t="s">
        <v>7603</v>
      </c>
      <c r="K170" t="s">
        <v>7603</v>
      </c>
      <c r="L170" t="s">
        <v>7603</v>
      </c>
      <c r="M170" t="s">
        <v>7603</v>
      </c>
      <c r="N170">
        <v>12</v>
      </c>
      <c r="O170">
        <v>16</v>
      </c>
      <c r="P170">
        <v>17</v>
      </c>
      <c r="Q170">
        <v>21</v>
      </c>
      <c r="R170">
        <v>22</v>
      </c>
      <c r="S170">
        <v>14</v>
      </c>
      <c r="T170" t="s">
        <v>7603</v>
      </c>
      <c r="U170" t="s">
        <v>7603</v>
      </c>
      <c r="V170" t="s">
        <v>7603</v>
      </c>
      <c r="W170" t="s">
        <v>7603</v>
      </c>
      <c r="X170" t="s">
        <v>7603</v>
      </c>
      <c r="Y170" t="s">
        <v>7603</v>
      </c>
      <c r="Z170">
        <v>46</v>
      </c>
      <c r="AA170">
        <v>56</v>
      </c>
      <c r="AB170">
        <v>12</v>
      </c>
      <c r="AC170" t="s">
        <v>7603</v>
      </c>
      <c r="AD170" t="s">
        <v>290</v>
      </c>
      <c r="AE170">
        <v>78</v>
      </c>
      <c r="AF170" t="s">
        <v>7603</v>
      </c>
      <c r="AG170" t="s">
        <v>290</v>
      </c>
      <c r="AH170" t="s">
        <v>290</v>
      </c>
      <c r="AI170">
        <v>102</v>
      </c>
      <c r="AJ170" t="s">
        <v>7603</v>
      </c>
      <c r="AK170">
        <v>102</v>
      </c>
    </row>
    <row r="171" spans="1:37">
      <c r="A171">
        <v>2013</v>
      </c>
      <c r="B171" t="s">
        <v>8249</v>
      </c>
      <c r="C171" t="s">
        <v>8250</v>
      </c>
      <c r="D171" t="str">
        <f>INDEX(CountyList!A:A, MATCH(MID(C171, 4, 3), CountyList!B:B, 0))</f>
        <v>Cook</v>
      </c>
      <c r="E171" t="s">
        <v>8251</v>
      </c>
      <c r="F171" t="s">
        <v>8252</v>
      </c>
      <c r="G171" t="s">
        <v>1307</v>
      </c>
      <c r="H171" t="s">
        <v>8253</v>
      </c>
      <c r="I171" t="s">
        <v>8254</v>
      </c>
      <c r="J171" t="s">
        <v>7603</v>
      </c>
      <c r="K171" t="s">
        <v>7603</v>
      </c>
      <c r="L171" t="s">
        <v>7603</v>
      </c>
      <c r="M171" t="s">
        <v>7603</v>
      </c>
      <c r="N171" t="s">
        <v>7603</v>
      </c>
      <c r="O171" t="s">
        <v>7603</v>
      </c>
      <c r="P171" t="s">
        <v>7603</v>
      </c>
      <c r="Q171" t="s">
        <v>7603</v>
      </c>
      <c r="R171" t="s">
        <v>7603</v>
      </c>
      <c r="S171" t="s">
        <v>7603</v>
      </c>
      <c r="T171">
        <v>123</v>
      </c>
      <c r="U171">
        <v>142</v>
      </c>
      <c r="V171">
        <v>126</v>
      </c>
      <c r="W171">
        <v>143</v>
      </c>
      <c r="X171" t="s">
        <v>7603</v>
      </c>
      <c r="Y171" t="s">
        <v>7603</v>
      </c>
      <c r="Z171">
        <v>275</v>
      </c>
      <c r="AA171">
        <v>268</v>
      </c>
      <c r="AB171" t="s">
        <v>290</v>
      </c>
      <c r="AC171" t="s">
        <v>7603</v>
      </c>
      <c r="AD171" t="s">
        <v>290</v>
      </c>
      <c r="AE171">
        <v>87</v>
      </c>
      <c r="AF171" t="s">
        <v>7603</v>
      </c>
      <c r="AG171">
        <v>441</v>
      </c>
      <c r="AH171" t="s">
        <v>7603</v>
      </c>
      <c r="AI171" t="s">
        <v>7603</v>
      </c>
      <c r="AJ171">
        <v>543</v>
      </c>
      <c r="AK171">
        <v>543</v>
      </c>
    </row>
    <row r="172" spans="1:37">
      <c r="A172">
        <v>2013</v>
      </c>
      <c r="B172" t="s">
        <v>1269</v>
      </c>
      <c r="C172" t="s">
        <v>8255</v>
      </c>
      <c r="D172" t="str">
        <f>INDEX(CountyList!A:A, MATCH(MID(C172, 4, 3), CountyList!B:B, 0))</f>
        <v>Cook</v>
      </c>
      <c r="E172" t="s">
        <v>8256</v>
      </c>
      <c r="F172" t="s">
        <v>1271</v>
      </c>
      <c r="G172" t="s">
        <v>1272</v>
      </c>
      <c r="H172" t="s">
        <v>5443</v>
      </c>
      <c r="I172" t="s">
        <v>8257</v>
      </c>
      <c r="J172" t="s">
        <v>7603</v>
      </c>
      <c r="K172" t="s">
        <v>7603</v>
      </c>
      <c r="L172" t="s">
        <v>7603</v>
      </c>
      <c r="M172" t="s">
        <v>7603</v>
      </c>
      <c r="N172" t="s">
        <v>7603</v>
      </c>
      <c r="O172" t="s">
        <v>7603</v>
      </c>
      <c r="P172" t="s">
        <v>7603</v>
      </c>
      <c r="Q172" t="s">
        <v>7603</v>
      </c>
      <c r="R172" t="s">
        <v>7603</v>
      </c>
      <c r="S172" t="s">
        <v>7603</v>
      </c>
      <c r="T172">
        <v>300</v>
      </c>
      <c r="U172">
        <v>297</v>
      </c>
      <c r="V172">
        <v>335</v>
      </c>
      <c r="W172">
        <v>362</v>
      </c>
      <c r="X172" t="s">
        <v>7603</v>
      </c>
      <c r="Y172" t="s">
        <v>7603</v>
      </c>
      <c r="Z172">
        <v>696</v>
      </c>
      <c r="AA172">
        <v>621</v>
      </c>
      <c r="AB172">
        <v>117</v>
      </c>
      <c r="AC172" t="s">
        <v>7603</v>
      </c>
      <c r="AD172">
        <v>23</v>
      </c>
      <c r="AE172">
        <v>525</v>
      </c>
      <c r="AF172" t="s">
        <v>290</v>
      </c>
      <c r="AG172">
        <v>565</v>
      </c>
      <c r="AH172">
        <v>86</v>
      </c>
      <c r="AI172" t="s">
        <v>7603</v>
      </c>
      <c r="AJ172" s="1">
        <v>1317</v>
      </c>
      <c r="AK172" s="1">
        <v>1317</v>
      </c>
    </row>
    <row r="173" spans="1:37">
      <c r="A173">
        <v>2013</v>
      </c>
      <c r="B173" t="s">
        <v>8258</v>
      </c>
      <c r="C173" t="s">
        <v>8259</v>
      </c>
      <c r="D173" t="str">
        <f>INDEX(CountyList!A:A, MATCH(MID(C173, 4, 3), CountyList!B:B, 0))</f>
        <v>Cook</v>
      </c>
      <c r="E173" t="s">
        <v>8260</v>
      </c>
      <c r="F173" t="s">
        <v>8261</v>
      </c>
      <c r="G173" t="s">
        <v>1377</v>
      </c>
      <c r="H173" t="s">
        <v>8262</v>
      </c>
      <c r="I173" t="s">
        <v>8263</v>
      </c>
      <c r="J173" t="s">
        <v>7603</v>
      </c>
      <c r="K173" t="s">
        <v>7603</v>
      </c>
      <c r="L173" t="s">
        <v>7603</v>
      </c>
      <c r="M173" t="s">
        <v>7603</v>
      </c>
      <c r="N173" t="s">
        <v>7603</v>
      </c>
      <c r="O173" t="s">
        <v>7603</v>
      </c>
      <c r="P173" t="s">
        <v>7603</v>
      </c>
      <c r="Q173" t="s">
        <v>7603</v>
      </c>
      <c r="R173" t="s">
        <v>7603</v>
      </c>
      <c r="S173" t="s">
        <v>7603</v>
      </c>
      <c r="T173">
        <v>42</v>
      </c>
      <c r="U173">
        <v>35</v>
      </c>
      <c r="V173">
        <v>39</v>
      </c>
      <c r="W173">
        <v>32</v>
      </c>
      <c r="X173" t="s">
        <v>7603</v>
      </c>
      <c r="Y173" t="s">
        <v>7603</v>
      </c>
      <c r="Z173">
        <v>148</v>
      </c>
      <c r="AA173" t="s">
        <v>7603</v>
      </c>
      <c r="AB173">
        <v>19</v>
      </c>
      <c r="AC173" t="s">
        <v>7603</v>
      </c>
      <c r="AD173" t="s">
        <v>7603</v>
      </c>
      <c r="AE173" t="s">
        <v>290</v>
      </c>
      <c r="AF173" t="s">
        <v>7603</v>
      </c>
      <c r="AG173">
        <v>118</v>
      </c>
      <c r="AH173" t="s">
        <v>290</v>
      </c>
      <c r="AI173" t="s">
        <v>7603</v>
      </c>
      <c r="AJ173">
        <v>148</v>
      </c>
      <c r="AK173">
        <v>148</v>
      </c>
    </row>
    <row r="174" spans="1:37">
      <c r="A174">
        <v>2013</v>
      </c>
      <c r="B174" t="s">
        <v>8264</v>
      </c>
      <c r="C174" t="s">
        <v>8265</v>
      </c>
      <c r="D174" t="str">
        <f>INDEX(CountyList!A:A, MATCH(MID(C174, 4, 3), CountyList!B:B, 0))</f>
        <v>Cook</v>
      </c>
      <c r="E174" t="s">
        <v>8266</v>
      </c>
      <c r="F174" t="s">
        <v>8267</v>
      </c>
      <c r="G174" t="s">
        <v>1277</v>
      </c>
      <c r="H174" t="s">
        <v>8268</v>
      </c>
      <c r="I174" t="s">
        <v>8269</v>
      </c>
      <c r="J174" t="s">
        <v>7603</v>
      </c>
      <c r="K174" t="s">
        <v>7603</v>
      </c>
      <c r="L174" t="s">
        <v>7603</v>
      </c>
      <c r="M174" t="s">
        <v>7603</v>
      </c>
      <c r="N174" t="s">
        <v>7603</v>
      </c>
      <c r="O174" t="s">
        <v>7603</v>
      </c>
      <c r="P174" t="s">
        <v>7603</v>
      </c>
      <c r="Q174" t="s">
        <v>7603</v>
      </c>
      <c r="R174" t="s">
        <v>7603</v>
      </c>
      <c r="S174" t="s">
        <v>7603</v>
      </c>
      <c r="T174">
        <v>57</v>
      </c>
      <c r="U174">
        <v>78</v>
      </c>
      <c r="V174">
        <v>66</v>
      </c>
      <c r="W174">
        <v>90</v>
      </c>
      <c r="X174" t="s">
        <v>7603</v>
      </c>
      <c r="Y174" t="s">
        <v>7603</v>
      </c>
      <c r="Z174">
        <v>298</v>
      </c>
      <c r="AA174" t="s">
        <v>7603</v>
      </c>
      <c r="AB174">
        <v>104</v>
      </c>
      <c r="AC174" t="s">
        <v>290</v>
      </c>
      <c r="AD174" t="s">
        <v>290</v>
      </c>
      <c r="AE174">
        <v>31</v>
      </c>
      <c r="AF174" t="s">
        <v>7603</v>
      </c>
      <c r="AG174">
        <v>133</v>
      </c>
      <c r="AH174">
        <v>20</v>
      </c>
      <c r="AI174" t="s">
        <v>7603</v>
      </c>
      <c r="AJ174">
        <v>298</v>
      </c>
      <c r="AK174">
        <v>298</v>
      </c>
    </row>
    <row r="175" spans="1:37">
      <c r="A175">
        <v>2013</v>
      </c>
      <c r="B175" t="s">
        <v>8270</v>
      </c>
      <c r="C175" t="s">
        <v>8271</v>
      </c>
      <c r="D175" t="str">
        <f>INDEX(CountyList!A:A, MATCH(MID(C175, 4, 3), CountyList!B:B, 0))</f>
        <v>Cook</v>
      </c>
      <c r="E175" t="s">
        <v>8272</v>
      </c>
      <c r="F175" t="s">
        <v>8273</v>
      </c>
      <c r="G175" t="s">
        <v>1277</v>
      </c>
      <c r="H175" t="s">
        <v>8274</v>
      </c>
      <c r="I175" t="s">
        <v>8275</v>
      </c>
      <c r="J175" t="s">
        <v>7603</v>
      </c>
      <c r="K175">
        <v>10</v>
      </c>
      <c r="L175" t="s">
        <v>290</v>
      </c>
      <c r="M175">
        <v>11</v>
      </c>
      <c r="N175" t="s">
        <v>290</v>
      </c>
      <c r="O175" t="s">
        <v>290</v>
      </c>
      <c r="P175" t="s">
        <v>290</v>
      </c>
      <c r="Q175" t="s">
        <v>290</v>
      </c>
      <c r="R175" t="s">
        <v>290</v>
      </c>
      <c r="S175" t="s">
        <v>290</v>
      </c>
      <c r="T175" t="s">
        <v>290</v>
      </c>
      <c r="U175" t="s">
        <v>290</v>
      </c>
      <c r="V175">
        <v>11</v>
      </c>
      <c r="W175">
        <v>11</v>
      </c>
      <c r="X175" t="s">
        <v>7603</v>
      </c>
      <c r="Y175" t="s">
        <v>7603</v>
      </c>
      <c r="Z175">
        <v>47</v>
      </c>
      <c r="AA175">
        <v>52</v>
      </c>
      <c r="AB175">
        <v>55</v>
      </c>
      <c r="AC175" t="s">
        <v>7603</v>
      </c>
      <c r="AD175" t="s">
        <v>290</v>
      </c>
      <c r="AE175" t="s">
        <v>290</v>
      </c>
      <c r="AF175" t="s">
        <v>7603</v>
      </c>
      <c r="AG175">
        <v>27</v>
      </c>
      <c r="AH175" t="s">
        <v>290</v>
      </c>
      <c r="AI175">
        <v>66</v>
      </c>
      <c r="AJ175">
        <v>33</v>
      </c>
      <c r="AK175">
        <v>99</v>
      </c>
    </row>
    <row r="176" spans="1:37">
      <c r="A176">
        <v>2013</v>
      </c>
      <c r="B176" t="s">
        <v>1274</v>
      </c>
      <c r="C176" t="s">
        <v>8276</v>
      </c>
      <c r="D176" t="str">
        <f>INDEX(CountyList!A:A, MATCH(MID(C176, 4, 3), CountyList!B:B, 0))</f>
        <v>Cook</v>
      </c>
      <c r="E176" t="s">
        <v>8277</v>
      </c>
      <c r="F176" t="s">
        <v>1276</v>
      </c>
      <c r="G176" t="s">
        <v>1277</v>
      </c>
      <c r="H176" t="s">
        <v>5446</v>
      </c>
      <c r="I176" t="s">
        <v>8278</v>
      </c>
      <c r="J176" t="s">
        <v>7603</v>
      </c>
      <c r="K176" t="s">
        <v>7603</v>
      </c>
      <c r="L176" t="s">
        <v>7603</v>
      </c>
      <c r="M176" t="s">
        <v>7603</v>
      </c>
      <c r="N176" t="s">
        <v>7603</v>
      </c>
      <c r="O176" t="s">
        <v>7603</v>
      </c>
      <c r="P176" t="s">
        <v>7603</v>
      </c>
      <c r="Q176" t="s">
        <v>7603</v>
      </c>
      <c r="R176" t="s">
        <v>7603</v>
      </c>
      <c r="S176" t="s">
        <v>7603</v>
      </c>
      <c r="T176">
        <v>112</v>
      </c>
      <c r="U176">
        <v>139</v>
      </c>
      <c r="V176">
        <v>131</v>
      </c>
      <c r="W176">
        <v>133</v>
      </c>
      <c r="X176" t="s">
        <v>7603</v>
      </c>
      <c r="Y176" t="s">
        <v>7603</v>
      </c>
      <c r="Z176" t="s">
        <v>7603</v>
      </c>
      <c r="AA176">
        <v>521</v>
      </c>
      <c r="AB176">
        <v>169</v>
      </c>
      <c r="AC176" t="s">
        <v>290</v>
      </c>
      <c r="AD176" t="s">
        <v>290</v>
      </c>
      <c r="AE176">
        <v>22</v>
      </c>
      <c r="AF176" t="s">
        <v>7603</v>
      </c>
      <c r="AG176">
        <v>323</v>
      </c>
      <c r="AH176" t="s">
        <v>7603</v>
      </c>
      <c r="AI176" t="s">
        <v>7603</v>
      </c>
      <c r="AJ176">
        <v>521</v>
      </c>
      <c r="AK176">
        <v>521</v>
      </c>
    </row>
    <row r="177" spans="1:37">
      <c r="A177">
        <v>2013</v>
      </c>
      <c r="B177" t="s">
        <v>3413</v>
      </c>
      <c r="C177" t="s">
        <v>8279</v>
      </c>
      <c r="D177" t="str">
        <f>INDEX(CountyList!A:A, MATCH(MID(C177, 4, 3), CountyList!B:B, 0))</f>
        <v>Cook</v>
      </c>
      <c r="E177" t="s">
        <v>8280</v>
      </c>
      <c r="F177" t="s">
        <v>8281</v>
      </c>
      <c r="G177" t="s">
        <v>1272</v>
      </c>
      <c r="H177" t="s">
        <v>8282</v>
      </c>
      <c r="I177" t="s">
        <v>8283</v>
      </c>
      <c r="J177">
        <v>18</v>
      </c>
      <c r="K177" t="s">
        <v>290</v>
      </c>
      <c r="L177" t="s">
        <v>290</v>
      </c>
      <c r="M177" t="s">
        <v>290</v>
      </c>
      <c r="N177">
        <v>11</v>
      </c>
      <c r="O177" t="s">
        <v>290</v>
      </c>
      <c r="P177">
        <v>10</v>
      </c>
      <c r="Q177" t="s">
        <v>290</v>
      </c>
      <c r="R177">
        <v>13</v>
      </c>
      <c r="S177">
        <v>10</v>
      </c>
      <c r="T177" t="s">
        <v>7603</v>
      </c>
      <c r="U177" t="s">
        <v>7603</v>
      </c>
      <c r="V177" t="s">
        <v>7603</v>
      </c>
      <c r="W177" t="s">
        <v>7603</v>
      </c>
      <c r="X177" t="s">
        <v>7603</v>
      </c>
      <c r="Y177" t="s">
        <v>7603</v>
      </c>
      <c r="Z177">
        <v>50</v>
      </c>
      <c r="AA177">
        <v>50</v>
      </c>
      <c r="AB177" t="s">
        <v>290</v>
      </c>
      <c r="AC177" t="s">
        <v>7603</v>
      </c>
      <c r="AD177" t="s">
        <v>7603</v>
      </c>
      <c r="AE177">
        <v>57</v>
      </c>
      <c r="AF177" t="s">
        <v>7603</v>
      </c>
      <c r="AG177">
        <v>16</v>
      </c>
      <c r="AH177">
        <v>25</v>
      </c>
      <c r="AI177">
        <v>100</v>
      </c>
      <c r="AJ177" t="s">
        <v>7603</v>
      </c>
      <c r="AK177">
        <v>100</v>
      </c>
    </row>
    <row r="178" spans="1:37">
      <c r="A178">
        <v>2013</v>
      </c>
      <c r="B178" t="s">
        <v>1544</v>
      </c>
      <c r="C178" t="s">
        <v>8284</v>
      </c>
      <c r="D178" t="str">
        <f>INDEX(CountyList!A:A, MATCH(MID(C178, 4, 3), CountyList!B:B, 0))</f>
        <v>Cook</v>
      </c>
      <c r="E178" t="s">
        <v>5596</v>
      </c>
      <c r="F178" t="s">
        <v>8285</v>
      </c>
      <c r="G178" t="s">
        <v>1307</v>
      </c>
      <c r="H178" t="s">
        <v>8286</v>
      </c>
      <c r="I178" t="s">
        <v>8287</v>
      </c>
      <c r="J178">
        <v>26</v>
      </c>
      <c r="K178" t="s">
        <v>290</v>
      </c>
      <c r="L178">
        <v>15</v>
      </c>
      <c r="M178" t="s">
        <v>290</v>
      </c>
      <c r="N178" t="s">
        <v>290</v>
      </c>
      <c r="O178">
        <v>10</v>
      </c>
      <c r="P178">
        <v>12</v>
      </c>
      <c r="Q178">
        <v>10</v>
      </c>
      <c r="R178">
        <v>12</v>
      </c>
      <c r="S178">
        <v>13</v>
      </c>
      <c r="T178" t="s">
        <v>7603</v>
      </c>
      <c r="U178" t="s">
        <v>7603</v>
      </c>
      <c r="V178" t="s">
        <v>7603</v>
      </c>
      <c r="W178" t="s">
        <v>7603</v>
      </c>
      <c r="X178" t="s">
        <v>7603</v>
      </c>
      <c r="Y178" t="s">
        <v>7603</v>
      </c>
      <c r="Z178">
        <v>57</v>
      </c>
      <c r="AA178">
        <v>62</v>
      </c>
      <c r="AB178" t="s">
        <v>290</v>
      </c>
      <c r="AC178" t="s">
        <v>290</v>
      </c>
      <c r="AD178" t="s">
        <v>290</v>
      </c>
      <c r="AE178">
        <v>50</v>
      </c>
      <c r="AF178" t="s">
        <v>290</v>
      </c>
      <c r="AG178">
        <v>59</v>
      </c>
      <c r="AH178" t="s">
        <v>290</v>
      </c>
      <c r="AI178">
        <v>119</v>
      </c>
      <c r="AJ178" t="s">
        <v>7603</v>
      </c>
      <c r="AK178">
        <v>119</v>
      </c>
    </row>
    <row r="179" spans="1:37">
      <c r="A179">
        <v>2013</v>
      </c>
      <c r="B179" t="s">
        <v>326</v>
      </c>
      <c r="C179" t="s">
        <v>8288</v>
      </c>
      <c r="D179" t="str">
        <f>INDEX(CountyList!A:A, MATCH(MID(C179, 4, 3), CountyList!B:B, 0))</f>
        <v>Cook</v>
      </c>
      <c r="E179" t="s">
        <v>8289</v>
      </c>
      <c r="F179" t="s">
        <v>8290</v>
      </c>
      <c r="G179" t="s">
        <v>1307</v>
      </c>
      <c r="H179" t="s">
        <v>8291</v>
      </c>
      <c r="I179" t="s">
        <v>8292</v>
      </c>
      <c r="J179">
        <v>20</v>
      </c>
      <c r="K179" t="s">
        <v>290</v>
      </c>
      <c r="L179" t="s">
        <v>290</v>
      </c>
      <c r="M179">
        <v>13</v>
      </c>
      <c r="N179" t="s">
        <v>290</v>
      </c>
      <c r="O179" t="s">
        <v>290</v>
      </c>
      <c r="P179" t="s">
        <v>290</v>
      </c>
      <c r="Q179">
        <v>12</v>
      </c>
      <c r="R179" t="s">
        <v>290</v>
      </c>
      <c r="S179" t="s">
        <v>290</v>
      </c>
      <c r="T179" t="s">
        <v>7603</v>
      </c>
      <c r="U179" t="s">
        <v>7603</v>
      </c>
      <c r="V179" t="s">
        <v>7603</v>
      </c>
      <c r="W179" t="s">
        <v>7603</v>
      </c>
      <c r="X179" t="s">
        <v>7603</v>
      </c>
      <c r="Y179" t="s">
        <v>7603</v>
      </c>
      <c r="Z179">
        <v>44</v>
      </c>
      <c r="AA179">
        <v>48</v>
      </c>
      <c r="AB179" t="s">
        <v>290</v>
      </c>
      <c r="AC179" t="s">
        <v>7603</v>
      </c>
      <c r="AD179" t="s">
        <v>7603</v>
      </c>
      <c r="AE179">
        <v>77</v>
      </c>
      <c r="AF179" t="s">
        <v>7603</v>
      </c>
      <c r="AG179" t="s">
        <v>290</v>
      </c>
      <c r="AH179" t="s">
        <v>290</v>
      </c>
      <c r="AI179">
        <v>92</v>
      </c>
      <c r="AJ179" t="s">
        <v>7603</v>
      </c>
      <c r="AK179">
        <v>92</v>
      </c>
    </row>
    <row r="180" spans="1:37">
      <c r="A180">
        <v>2013</v>
      </c>
      <c r="B180" t="s">
        <v>8293</v>
      </c>
      <c r="C180" t="s">
        <v>8294</v>
      </c>
      <c r="D180" t="str">
        <f>INDEX(CountyList!A:A, MATCH(MID(C180, 4, 3), CountyList!B:B, 0))</f>
        <v>Cook</v>
      </c>
      <c r="E180" t="s">
        <v>8295</v>
      </c>
      <c r="F180" t="s">
        <v>8296</v>
      </c>
      <c r="G180" t="s">
        <v>1307</v>
      </c>
      <c r="H180" t="s">
        <v>5401</v>
      </c>
      <c r="I180" t="s">
        <v>8297</v>
      </c>
      <c r="J180" t="s">
        <v>7603</v>
      </c>
      <c r="K180" t="s">
        <v>7603</v>
      </c>
      <c r="L180" t="s">
        <v>7603</v>
      </c>
      <c r="M180" t="s">
        <v>7603</v>
      </c>
      <c r="N180" t="s">
        <v>7603</v>
      </c>
      <c r="O180" t="s">
        <v>7603</v>
      </c>
      <c r="P180" t="s">
        <v>7603</v>
      </c>
      <c r="Q180" t="s">
        <v>7603</v>
      </c>
      <c r="R180" t="s">
        <v>7603</v>
      </c>
      <c r="S180" t="s">
        <v>7603</v>
      </c>
      <c r="T180">
        <v>14</v>
      </c>
      <c r="U180">
        <v>11</v>
      </c>
      <c r="V180" t="s">
        <v>290</v>
      </c>
      <c r="W180">
        <v>19</v>
      </c>
      <c r="X180" t="s">
        <v>7603</v>
      </c>
      <c r="Y180" t="s">
        <v>7603</v>
      </c>
      <c r="Z180">
        <v>21</v>
      </c>
      <c r="AA180">
        <v>32</v>
      </c>
      <c r="AB180" t="s">
        <v>290</v>
      </c>
      <c r="AC180" t="s">
        <v>7603</v>
      </c>
      <c r="AD180" t="s">
        <v>290</v>
      </c>
      <c r="AE180">
        <v>22</v>
      </c>
      <c r="AF180" t="s">
        <v>7603</v>
      </c>
      <c r="AG180">
        <v>25</v>
      </c>
      <c r="AH180" t="s">
        <v>7603</v>
      </c>
      <c r="AI180" t="s">
        <v>7603</v>
      </c>
      <c r="AJ180">
        <v>53</v>
      </c>
      <c r="AK180">
        <v>53</v>
      </c>
    </row>
    <row r="181" spans="1:37">
      <c r="A181">
        <v>2013</v>
      </c>
      <c r="B181" t="s">
        <v>439</v>
      </c>
      <c r="C181" t="s">
        <v>8298</v>
      </c>
      <c r="D181" t="str">
        <f>INDEX(CountyList!A:A, MATCH(MID(C181, 4, 3), CountyList!B:B, 0))</f>
        <v>Cook</v>
      </c>
      <c r="E181" t="s">
        <v>8299</v>
      </c>
      <c r="F181" t="s">
        <v>8300</v>
      </c>
      <c r="G181" t="s">
        <v>1210</v>
      </c>
      <c r="H181" t="s">
        <v>8301</v>
      </c>
      <c r="I181" t="s">
        <v>8302</v>
      </c>
      <c r="J181" t="s">
        <v>290</v>
      </c>
      <c r="K181" t="s">
        <v>290</v>
      </c>
      <c r="L181" t="s">
        <v>7603</v>
      </c>
      <c r="M181" t="s">
        <v>290</v>
      </c>
      <c r="N181" t="s">
        <v>290</v>
      </c>
      <c r="O181" t="s">
        <v>290</v>
      </c>
      <c r="P181" t="s">
        <v>7603</v>
      </c>
      <c r="Q181" t="s">
        <v>290</v>
      </c>
      <c r="R181" t="s">
        <v>290</v>
      </c>
      <c r="S181" t="s">
        <v>290</v>
      </c>
      <c r="T181" t="s">
        <v>7603</v>
      </c>
      <c r="U181" t="s">
        <v>7603</v>
      </c>
      <c r="V181" t="s">
        <v>7603</v>
      </c>
      <c r="W181" t="s">
        <v>7603</v>
      </c>
      <c r="X181" t="s">
        <v>7603</v>
      </c>
      <c r="Y181" t="s">
        <v>7603</v>
      </c>
      <c r="Z181">
        <v>22</v>
      </c>
      <c r="AA181">
        <v>18</v>
      </c>
      <c r="AB181" t="s">
        <v>7603</v>
      </c>
      <c r="AC181" t="s">
        <v>7603</v>
      </c>
      <c r="AD181" t="s">
        <v>7603</v>
      </c>
      <c r="AE181">
        <v>25</v>
      </c>
      <c r="AF181" t="s">
        <v>7603</v>
      </c>
      <c r="AG181">
        <v>10</v>
      </c>
      <c r="AH181" t="s">
        <v>290</v>
      </c>
      <c r="AI181">
        <v>40</v>
      </c>
      <c r="AJ181" t="s">
        <v>7603</v>
      </c>
      <c r="AK181">
        <v>40</v>
      </c>
    </row>
    <row r="182" spans="1:37">
      <c r="A182">
        <v>2013</v>
      </c>
      <c r="B182" t="s">
        <v>705</v>
      </c>
      <c r="C182" t="s">
        <v>8303</v>
      </c>
      <c r="D182" t="str">
        <f>INDEX(CountyList!A:A, MATCH(MID(C182, 4, 3), CountyList!B:B, 0))</f>
        <v>Cook</v>
      </c>
      <c r="E182" t="s">
        <v>8304</v>
      </c>
      <c r="F182" t="s">
        <v>8305</v>
      </c>
      <c r="G182" t="s">
        <v>1296</v>
      </c>
      <c r="H182" t="s">
        <v>8306</v>
      </c>
      <c r="I182" t="s">
        <v>8307</v>
      </c>
      <c r="J182">
        <v>19</v>
      </c>
      <c r="K182" t="s">
        <v>290</v>
      </c>
      <c r="L182" t="s">
        <v>290</v>
      </c>
      <c r="M182" t="s">
        <v>290</v>
      </c>
      <c r="N182" t="s">
        <v>290</v>
      </c>
      <c r="O182" t="s">
        <v>290</v>
      </c>
      <c r="P182">
        <v>20</v>
      </c>
      <c r="Q182" t="s">
        <v>290</v>
      </c>
      <c r="R182">
        <v>12</v>
      </c>
      <c r="S182" t="s">
        <v>290</v>
      </c>
      <c r="T182" t="s">
        <v>7603</v>
      </c>
      <c r="U182" t="s">
        <v>7603</v>
      </c>
      <c r="V182" t="s">
        <v>7603</v>
      </c>
      <c r="W182" t="s">
        <v>7603</v>
      </c>
      <c r="X182" t="s">
        <v>7603</v>
      </c>
      <c r="Y182" t="s">
        <v>7603</v>
      </c>
      <c r="Z182">
        <v>41</v>
      </c>
      <c r="AA182">
        <v>57</v>
      </c>
      <c r="AB182" t="s">
        <v>290</v>
      </c>
      <c r="AC182" t="s">
        <v>7603</v>
      </c>
      <c r="AD182" t="s">
        <v>7603</v>
      </c>
      <c r="AE182">
        <v>51</v>
      </c>
      <c r="AF182" t="s">
        <v>7603</v>
      </c>
      <c r="AG182">
        <v>31</v>
      </c>
      <c r="AH182" t="s">
        <v>290</v>
      </c>
      <c r="AI182">
        <v>98</v>
      </c>
      <c r="AJ182" t="s">
        <v>7603</v>
      </c>
      <c r="AK182">
        <v>98</v>
      </c>
    </row>
    <row r="183" spans="1:37">
      <c r="A183">
        <v>2013</v>
      </c>
      <c r="B183" t="s">
        <v>1286</v>
      </c>
      <c r="C183" t="s">
        <v>8308</v>
      </c>
      <c r="D183" t="str">
        <f>INDEX(CountyList!A:A, MATCH(MID(C183, 4, 3), CountyList!B:B, 0))</f>
        <v>Cook</v>
      </c>
      <c r="E183" t="s">
        <v>8309</v>
      </c>
      <c r="F183" t="s">
        <v>1288</v>
      </c>
      <c r="G183" t="s">
        <v>1289</v>
      </c>
      <c r="H183" t="s">
        <v>5456</v>
      </c>
      <c r="I183" t="s">
        <v>8310</v>
      </c>
      <c r="J183">
        <v>45</v>
      </c>
      <c r="K183">
        <v>31</v>
      </c>
      <c r="L183">
        <v>25</v>
      </c>
      <c r="M183">
        <v>24</v>
      </c>
      <c r="N183">
        <v>21</v>
      </c>
      <c r="O183">
        <v>26</v>
      </c>
      <c r="P183">
        <v>32</v>
      </c>
      <c r="Q183">
        <v>26</v>
      </c>
      <c r="R183">
        <v>27</v>
      </c>
      <c r="S183">
        <v>33</v>
      </c>
      <c r="T183" t="s">
        <v>7603</v>
      </c>
      <c r="U183" t="s">
        <v>7603</v>
      </c>
      <c r="V183" t="s">
        <v>7603</v>
      </c>
      <c r="W183" t="s">
        <v>7603</v>
      </c>
      <c r="X183" t="s">
        <v>7603</v>
      </c>
      <c r="Y183" t="s">
        <v>7603</v>
      </c>
      <c r="Z183">
        <v>167</v>
      </c>
      <c r="AA183">
        <v>123</v>
      </c>
      <c r="AB183" t="s">
        <v>290</v>
      </c>
      <c r="AC183" t="s">
        <v>7603</v>
      </c>
      <c r="AD183" t="s">
        <v>290</v>
      </c>
      <c r="AE183">
        <v>57</v>
      </c>
      <c r="AF183" t="s">
        <v>7603</v>
      </c>
      <c r="AG183">
        <v>197</v>
      </c>
      <c r="AH183">
        <v>28</v>
      </c>
      <c r="AI183">
        <v>290</v>
      </c>
      <c r="AJ183" t="s">
        <v>7603</v>
      </c>
      <c r="AK183">
        <v>290</v>
      </c>
    </row>
    <row r="184" spans="1:37">
      <c r="A184">
        <v>2013</v>
      </c>
      <c r="B184" t="s">
        <v>8311</v>
      </c>
      <c r="C184" t="s">
        <v>8312</v>
      </c>
      <c r="D184" t="str">
        <f>INDEX(CountyList!A:A, MATCH(MID(C184, 4, 3), CountyList!B:B, 0))</f>
        <v>Cook</v>
      </c>
      <c r="E184" t="s">
        <v>8313</v>
      </c>
      <c r="F184" t="s">
        <v>8314</v>
      </c>
      <c r="G184" t="s">
        <v>1122</v>
      </c>
      <c r="H184" t="s">
        <v>8315</v>
      </c>
      <c r="I184" t="s">
        <v>8316</v>
      </c>
      <c r="J184" t="s">
        <v>290</v>
      </c>
      <c r="K184" t="s">
        <v>290</v>
      </c>
      <c r="L184" t="s">
        <v>290</v>
      </c>
      <c r="M184" t="s">
        <v>290</v>
      </c>
      <c r="N184">
        <v>10</v>
      </c>
      <c r="O184" t="s">
        <v>290</v>
      </c>
      <c r="P184" t="s">
        <v>290</v>
      </c>
      <c r="Q184" t="s">
        <v>290</v>
      </c>
      <c r="R184" t="s">
        <v>290</v>
      </c>
      <c r="S184" t="s">
        <v>290</v>
      </c>
      <c r="T184" t="s">
        <v>7603</v>
      </c>
      <c r="U184" t="s">
        <v>7603</v>
      </c>
      <c r="V184" t="s">
        <v>7603</v>
      </c>
      <c r="W184" t="s">
        <v>7603</v>
      </c>
      <c r="X184" t="s">
        <v>7603</v>
      </c>
      <c r="Y184" t="s">
        <v>7603</v>
      </c>
      <c r="Z184">
        <v>19</v>
      </c>
      <c r="AA184">
        <v>31</v>
      </c>
      <c r="AB184">
        <v>21</v>
      </c>
      <c r="AC184" t="s">
        <v>7603</v>
      </c>
      <c r="AD184" t="s">
        <v>290</v>
      </c>
      <c r="AE184" t="s">
        <v>290</v>
      </c>
      <c r="AF184" t="s">
        <v>7603</v>
      </c>
      <c r="AG184">
        <v>24</v>
      </c>
      <c r="AH184" t="s">
        <v>7603</v>
      </c>
      <c r="AI184">
        <v>50</v>
      </c>
      <c r="AJ184" t="s">
        <v>7603</v>
      </c>
      <c r="AK184">
        <v>50</v>
      </c>
    </row>
    <row r="185" spans="1:37">
      <c r="A185">
        <v>2013</v>
      </c>
      <c r="B185" t="s">
        <v>1292</v>
      </c>
      <c r="C185" t="s">
        <v>8317</v>
      </c>
      <c r="D185" t="str">
        <f>INDEX(CountyList!A:A, MATCH(MID(C185, 4, 3), CountyList!B:B, 0))</f>
        <v>Cook</v>
      </c>
      <c r="E185" t="s">
        <v>5463</v>
      </c>
      <c r="F185" t="s">
        <v>1295</v>
      </c>
      <c r="G185" t="s">
        <v>1296</v>
      </c>
      <c r="H185" t="s">
        <v>5464</v>
      </c>
      <c r="I185" t="s">
        <v>8318</v>
      </c>
      <c r="J185">
        <v>24</v>
      </c>
      <c r="K185">
        <v>26</v>
      </c>
      <c r="L185">
        <v>27</v>
      </c>
      <c r="M185">
        <v>23</v>
      </c>
      <c r="N185">
        <v>28</v>
      </c>
      <c r="O185">
        <v>24</v>
      </c>
      <c r="P185">
        <v>24</v>
      </c>
      <c r="Q185">
        <v>21</v>
      </c>
      <c r="R185">
        <v>21</v>
      </c>
      <c r="S185">
        <v>25</v>
      </c>
      <c r="T185" t="s">
        <v>7603</v>
      </c>
      <c r="U185" t="s">
        <v>7603</v>
      </c>
      <c r="V185" t="s">
        <v>7603</v>
      </c>
      <c r="W185" t="s">
        <v>7603</v>
      </c>
      <c r="X185" t="s">
        <v>7603</v>
      </c>
      <c r="Y185" t="s">
        <v>7603</v>
      </c>
      <c r="Z185">
        <v>123</v>
      </c>
      <c r="AA185">
        <v>120</v>
      </c>
      <c r="AB185">
        <v>15</v>
      </c>
      <c r="AC185" t="s">
        <v>290</v>
      </c>
      <c r="AD185" t="s">
        <v>290</v>
      </c>
      <c r="AE185">
        <v>37</v>
      </c>
      <c r="AF185" t="s">
        <v>290</v>
      </c>
      <c r="AG185">
        <v>187</v>
      </c>
      <c r="AH185" t="s">
        <v>7603</v>
      </c>
      <c r="AI185">
        <v>243</v>
      </c>
      <c r="AJ185" t="s">
        <v>7603</v>
      </c>
      <c r="AK185">
        <v>243</v>
      </c>
    </row>
    <row r="186" spans="1:37">
      <c r="A186">
        <v>2013</v>
      </c>
      <c r="B186" t="s">
        <v>1299</v>
      </c>
      <c r="C186" t="s">
        <v>8319</v>
      </c>
      <c r="D186" t="str">
        <f>INDEX(CountyList!A:A, MATCH(MID(C186, 4, 3), CountyList!B:B, 0))</f>
        <v>Cook</v>
      </c>
      <c r="E186" t="s">
        <v>5466</v>
      </c>
      <c r="F186" t="s">
        <v>1301</v>
      </c>
      <c r="G186" t="s">
        <v>1261</v>
      </c>
      <c r="H186" t="s">
        <v>5467</v>
      </c>
      <c r="I186" t="s">
        <v>8320</v>
      </c>
      <c r="J186">
        <v>16</v>
      </c>
      <c r="K186">
        <v>22</v>
      </c>
      <c r="L186">
        <v>19</v>
      </c>
      <c r="M186">
        <v>24</v>
      </c>
      <c r="N186">
        <v>21</v>
      </c>
      <c r="O186">
        <v>15</v>
      </c>
      <c r="P186">
        <v>13</v>
      </c>
      <c r="Q186">
        <v>15</v>
      </c>
      <c r="R186">
        <v>23</v>
      </c>
      <c r="S186">
        <v>22</v>
      </c>
      <c r="T186" t="s">
        <v>7603</v>
      </c>
      <c r="U186" t="s">
        <v>7603</v>
      </c>
      <c r="V186" t="s">
        <v>7603</v>
      </c>
      <c r="W186" t="s">
        <v>7603</v>
      </c>
      <c r="X186" t="s">
        <v>7603</v>
      </c>
      <c r="Y186" t="s">
        <v>7603</v>
      </c>
      <c r="Z186">
        <v>109</v>
      </c>
      <c r="AA186">
        <v>81</v>
      </c>
      <c r="AB186" t="s">
        <v>290</v>
      </c>
      <c r="AC186" t="s">
        <v>7603</v>
      </c>
      <c r="AD186" t="s">
        <v>290</v>
      </c>
      <c r="AE186">
        <v>120</v>
      </c>
      <c r="AF186" t="s">
        <v>7603</v>
      </c>
      <c r="AG186">
        <v>54</v>
      </c>
      <c r="AH186">
        <v>13</v>
      </c>
      <c r="AI186">
        <v>190</v>
      </c>
      <c r="AJ186" t="s">
        <v>7603</v>
      </c>
      <c r="AK186">
        <v>190</v>
      </c>
    </row>
    <row r="187" spans="1:37">
      <c r="A187">
        <v>2013</v>
      </c>
      <c r="B187" t="s">
        <v>1303</v>
      </c>
      <c r="C187" t="s">
        <v>8321</v>
      </c>
      <c r="D187" t="str">
        <f>INDEX(CountyList!A:A, MATCH(MID(C187, 4, 3), CountyList!B:B, 0))</f>
        <v>Cook</v>
      </c>
      <c r="E187" t="s">
        <v>8322</v>
      </c>
      <c r="F187" t="s">
        <v>1306</v>
      </c>
      <c r="G187" t="s">
        <v>1307</v>
      </c>
      <c r="H187" t="s">
        <v>5470</v>
      </c>
      <c r="I187" t="s">
        <v>8323</v>
      </c>
      <c r="J187" t="s">
        <v>290</v>
      </c>
      <c r="K187">
        <v>24</v>
      </c>
      <c r="L187">
        <v>13</v>
      </c>
      <c r="M187">
        <v>19</v>
      </c>
      <c r="N187">
        <v>23</v>
      </c>
      <c r="O187">
        <v>22</v>
      </c>
      <c r="P187">
        <v>21</v>
      </c>
      <c r="Q187">
        <v>37</v>
      </c>
      <c r="R187">
        <v>45</v>
      </c>
      <c r="S187">
        <v>39</v>
      </c>
      <c r="T187" t="s">
        <v>7603</v>
      </c>
      <c r="U187" t="s">
        <v>7603</v>
      </c>
      <c r="V187" t="s">
        <v>7603</v>
      </c>
      <c r="W187" t="s">
        <v>7603</v>
      </c>
      <c r="X187" t="s">
        <v>7603</v>
      </c>
      <c r="Y187" t="s">
        <v>7603</v>
      </c>
      <c r="Z187">
        <v>117</v>
      </c>
      <c r="AA187">
        <v>134</v>
      </c>
      <c r="AB187" t="s">
        <v>290</v>
      </c>
      <c r="AC187" t="s">
        <v>7603</v>
      </c>
      <c r="AD187" t="s">
        <v>290</v>
      </c>
      <c r="AE187">
        <v>38</v>
      </c>
      <c r="AF187" t="s">
        <v>7603</v>
      </c>
      <c r="AG187">
        <v>195</v>
      </c>
      <c r="AH187" t="s">
        <v>290</v>
      </c>
      <c r="AI187">
        <v>251</v>
      </c>
      <c r="AJ187" t="s">
        <v>7603</v>
      </c>
      <c r="AK187">
        <v>251</v>
      </c>
    </row>
    <row r="188" spans="1:37">
      <c r="A188">
        <v>2013</v>
      </c>
      <c r="B188" t="s">
        <v>8324</v>
      </c>
      <c r="C188" t="s">
        <v>8325</v>
      </c>
      <c r="D188" t="str">
        <f>INDEX(CountyList!A:A, MATCH(MID(C188, 4, 3), CountyList!B:B, 0))</f>
        <v>Cook</v>
      </c>
      <c r="E188" t="s">
        <v>8326</v>
      </c>
      <c r="F188" t="s">
        <v>8327</v>
      </c>
      <c r="G188" t="s">
        <v>1224</v>
      </c>
      <c r="H188" t="s">
        <v>8328</v>
      </c>
      <c r="I188" t="s">
        <v>8329</v>
      </c>
      <c r="J188" t="s">
        <v>290</v>
      </c>
      <c r="K188" t="s">
        <v>290</v>
      </c>
      <c r="L188" t="s">
        <v>290</v>
      </c>
      <c r="M188" t="s">
        <v>290</v>
      </c>
      <c r="N188" t="s">
        <v>290</v>
      </c>
      <c r="O188" t="s">
        <v>290</v>
      </c>
      <c r="P188" t="s">
        <v>290</v>
      </c>
      <c r="Q188" t="s">
        <v>290</v>
      </c>
      <c r="R188" t="s">
        <v>290</v>
      </c>
      <c r="S188" t="s">
        <v>290</v>
      </c>
      <c r="T188" t="s">
        <v>7603</v>
      </c>
      <c r="U188" t="s">
        <v>7603</v>
      </c>
      <c r="V188" t="s">
        <v>7603</v>
      </c>
      <c r="W188" t="s">
        <v>7603</v>
      </c>
      <c r="X188" t="s">
        <v>7603</v>
      </c>
      <c r="Y188" t="s">
        <v>7603</v>
      </c>
      <c r="Z188">
        <v>18</v>
      </c>
      <c r="AA188">
        <v>25</v>
      </c>
      <c r="AB188" t="s">
        <v>7603</v>
      </c>
      <c r="AC188" t="s">
        <v>7603</v>
      </c>
      <c r="AD188" t="s">
        <v>7603</v>
      </c>
      <c r="AE188">
        <v>43</v>
      </c>
      <c r="AF188" t="s">
        <v>7603</v>
      </c>
      <c r="AG188" t="s">
        <v>7603</v>
      </c>
      <c r="AH188" t="s">
        <v>7603</v>
      </c>
      <c r="AI188">
        <v>43</v>
      </c>
      <c r="AJ188" t="s">
        <v>7603</v>
      </c>
      <c r="AK188">
        <v>43</v>
      </c>
    </row>
    <row r="189" spans="1:37">
      <c r="A189">
        <v>2013</v>
      </c>
      <c r="B189" t="s">
        <v>1310</v>
      </c>
      <c r="C189" t="s">
        <v>8330</v>
      </c>
      <c r="D189" t="str">
        <f>INDEX(CountyList!A:A, MATCH(MID(C189, 4, 3), CountyList!B:B, 0))</f>
        <v>Cook</v>
      </c>
      <c r="E189" t="s">
        <v>5472</v>
      </c>
      <c r="F189" t="s">
        <v>1312</v>
      </c>
      <c r="G189" t="s">
        <v>1261</v>
      </c>
      <c r="H189" t="s">
        <v>5473</v>
      </c>
      <c r="I189" t="s">
        <v>8331</v>
      </c>
      <c r="J189" t="s">
        <v>7603</v>
      </c>
      <c r="K189">
        <v>41</v>
      </c>
      <c r="L189">
        <v>33</v>
      </c>
      <c r="M189">
        <v>36</v>
      </c>
      <c r="N189">
        <v>34</v>
      </c>
      <c r="O189">
        <v>42</v>
      </c>
      <c r="P189">
        <v>38</v>
      </c>
      <c r="Q189">
        <v>38</v>
      </c>
      <c r="R189">
        <v>26</v>
      </c>
      <c r="S189">
        <v>31</v>
      </c>
      <c r="T189" t="s">
        <v>7603</v>
      </c>
      <c r="U189" t="s">
        <v>7603</v>
      </c>
      <c r="V189" t="s">
        <v>7603</v>
      </c>
      <c r="W189" t="s">
        <v>7603</v>
      </c>
      <c r="X189" t="s">
        <v>7603</v>
      </c>
      <c r="Y189" t="s">
        <v>7603</v>
      </c>
      <c r="Z189">
        <v>184</v>
      </c>
      <c r="AA189">
        <v>135</v>
      </c>
      <c r="AB189" t="s">
        <v>290</v>
      </c>
      <c r="AC189" t="s">
        <v>7603</v>
      </c>
      <c r="AD189" t="s">
        <v>7603</v>
      </c>
      <c r="AE189">
        <v>304</v>
      </c>
      <c r="AF189" t="s">
        <v>7603</v>
      </c>
      <c r="AG189">
        <v>10</v>
      </c>
      <c r="AH189" t="s">
        <v>7603</v>
      </c>
      <c r="AI189">
        <v>319</v>
      </c>
      <c r="AJ189" t="s">
        <v>7603</v>
      </c>
      <c r="AK189">
        <v>319</v>
      </c>
    </row>
    <row r="190" spans="1:37">
      <c r="A190">
        <v>2013</v>
      </c>
      <c r="B190" t="s">
        <v>8332</v>
      </c>
      <c r="C190" t="s">
        <v>8333</v>
      </c>
      <c r="D190" t="str">
        <f>INDEX(CountyList!A:A, MATCH(MID(C190, 4, 3), CountyList!B:B, 0))</f>
        <v>Cook</v>
      </c>
      <c r="E190" t="s">
        <v>8334</v>
      </c>
      <c r="F190" t="s">
        <v>8335</v>
      </c>
      <c r="G190" t="s">
        <v>1224</v>
      </c>
      <c r="H190" t="s">
        <v>8336</v>
      </c>
      <c r="I190" t="s">
        <v>8337</v>
      </c>
      <c r="J190">
        <v>24</v>
      </c>
      <c r="K190">
        <v>29</v>
      </c>
      <c r="L190">
        <v>30</v>
      </c>
      <c r="M190">
        <v>21</v>
      </c>
      <c r="N190">
        <v>10</v>
      </c>
      <c r="O190">
        <v>13</v>
      </c>
      <c r="P190">
        <v>12</v>
      </c>
      <c r="Q190" t="s">
        <v>290</v>
      </c>
      <c r="R190">
        <v>10</v>
      </c>
      <c r="S190" t="s">
        <v>290</v>
      </c>
      <c r="T190" t="s">
        <v>7603</v>
      </c>
      <c r="U190" t="s">
        <v>7603</v>
      </c>
      <c r="V190" t="s">
        <v>7603</v>
      </c>
      <c r="W190" t="s">
        <v>7603</v>
      </c>
      <c r="X190" t="s">
        <v>7603</v>
      </c>
      <c r="Y190" t="s">
        <v>7603</v>
      </c>
      <c r="Z190">
        <v>70</v>
      </c>
      <c r="AA190">
        <v>90</v>
      </c>
      <c r="AB190" t="s">
        <v>7603</v>
      </c>
      <c r="AC190" t="s">
        <v>7603</v>
      </c>
      <c r="AD190" t="s">
        <v>7603</v>
      </c>
      <c r="AE190">
        <v>160</v>
      </c>
      <c r="AF190" t="s">
        <v>7603</v>
      </c>
      <c r="AG190" t="s">
        <v>7603</v>
      </c>
      <c r="AH190" t="s">
        <v>7603</v>
      </c>
      <c r="AI190">
        <v>160</v>
      </c>
      <c r="AJ190" t="s">
        <v>7603</v>
      </c>
      <c r="AK190">
        <v>160</v>
      </c>
    </row>
    <row r="191" spans="1:37">
      <c r="A191">
        <v>2013</v>
      </c>
      <c r="B191" t="s">
        <v>8338</v>
      </c>
      <c r="C191" t="s">
        <v>8339</v>
      </c>
      <c r="D191" t="str">
        <f>INDEX(CountyList!A:A, MATCH(MID(C191, 4, 3), CountyList!B:B, 0))</f>
        <v>Cook</v>
      </c>
      <c r="E191" t="s">
        <v>8340</v>
      </c>
      <c r="F191" t="s">
        <v>8341</v>
      </c>
      <c r="G191" t="s">
        <v>8342</v>
      </c>
      <c r="H191" t="s">
        <v>8343</v>
      </c>
      <c r="I191" t="s">
        <v>8344</v>
      </c>
      <c r="J191" t="s">
        <v>290</v>
      </c>
      <c r="K191">
        <v>11</v>
      </c>
      <c r="L191">
        <v>21</v>
      </c>
      <c r="M191">
        <v>21</v>
      </c>
      <c r="N191">
        <v>23</v>
      </c>
      <c r="O191">
        <v>21</v>
      </c>
      <c r="P191">
        <v>26</v>
      </c>
      <c r="Q191">
        <v>21</v>
      </c>
      <c r="R191">
        <v>21</v>
      </c>
      <c r="S191">
        <v>12</v>
      </c>
      <c r="T191" t="s">
        <v>7603</v>
      </c>
      <c r="U191" t="s">
        <v>7603</v>
      </c>
      <c r="V191" t="s">
        <v>7603</v>
      </c>
      <c r="W191" t="s">
        <v>7603</v>
      </c>
      <c r="X191" t="s">
        <v>7603</v>
      </c>
      <c r="Y191" t="s">
        <v>7603</v>
      </c>
      <c r="Z191">
        <v>97</v>
      </c>
      <c r="AA191">
        <v>89</v>
      </c>
      <c r="AB191">
        <v>20</v>
      </c>
      <c r="AC191" t="s">
        <v>7603</v>
      </c>
      <c r="AD191" t="s">
        <v>290</v>
      </c>
      <c r="AE191" t="s">
        <v>7603</v>
      </c>
      <c r="AF191" t="s">
        <v>7603</v>
      </c>
      <c r="AG191">
        <v>148</v>
      </c>
      <c r="AH191">
        <v>15</v>
      </c>
      <c r="AI191">
        <v>186</v>
      </c>
      <c r="AJ191" t="s">
        <v>7603</v>
      </c>
      <c r="AK191">
        <v>186</v>
      </c>
    </row>
    <row r="192" spans="1:37">
      <c r="A192">
        <v>2013</v>
      </c>
      <c r="B192" t="s">
        <v>8345</v>
      </c>
      <c r="C192" t="s">
        <v>8346</v>
      </c>
      <c r="D192" t="str">
        <f>INDEX(CountyList!A:A, MATCH(MID(C192, 4, 3), CountyList!B:B, 0))</f>
        <v>Cook</v>
      </c>
      <c r="E192" t="s">
        <v>8347</v>
      </c>
      <c r="F192" t="s">
        <v>1322</v>
      </c>
      <c r="G192" t="s">
        <v>1254</v>
      </c>
      <c r="H192" t="s">
        <v>5481</v>
      </c>
      <c r="I192" t="s">
        <v>8348</v>
      </c>
      <c r="J192">
        <v>25</v>
      </c>
      <c r="K192">
        <v>19</v>
      </c>
      <c r="L192">
        <v>11</v>
      </c>
      <c r="M192">
        <v>15</v>
      </c>
      <c r="N192">
        <v>14</v>
      </c>
      <c r="O192">
        <v>20</v>
      </c>
      <c r="P192">
        <v>15</v>
      </c>
      <c r="Q192">
        <v>18</v>
      </c>
      <c r="R192">
        <v>21</v>
      </c>
      <c r="S192">
        <v>23</v>
      </c>
      <c r="T192" t="s">
        <v>7603</v>
      </c>
      <c r="U192" t="s">
        <v>7603</v>
      </c>
      <c r="V192" t="s">
        <v>7603</v>
      </c>
      <c r="W192" t="s">
        <v>7603</v>
      </c>
      <c r="X192" t="s">
        <v>7603</v>
      </c>
      <c r="Y192" t="s">
        <v>7603</v>
      </c>
      <c r="Z192">
        <v>90</v>
      </c>
      <c r="AA192">
        <v>91</v>
      </c>
      <c r="AB192">
        <v>98</v>
      </c>
      <c r="AC192" t="s">
        <v>7603</v>
      </c>
      <c r="AD192" t="s">
        <v>7603</v>
      </c>
      <c r="AE192">
        <v>58</v>
      </c>
      <c r="AF192" t="s">
        <v>7603</v>
      </c>
      <c r="AG192">
        <v>12</v>
      </c>
      <c r="AH192">
        <v>13</v>
      </c>
      <c r="AI192">
        <v>181</v>
      </c>
      <c r="AJ192" t="s">
        <v>7603</v>
      </c>
      <c r="AK192">
        <v>181</v>
      </c>
    </row>
    <row r="193" spans="1:37">
      <c r="A193">
        <v>2013</v>
      </c>
      <c r="B193" t="s">
        <v>1324</v>
      </c>
      <c r="C193" t="s">
        <v>8349</v>
      </c>
      <c r="D193" t="str">
        <f>INDEX(CountyList!A:A, MATCH(MID(C193, 4, 3), CountyList!B:B, 0))</f>
        <v>Cook</v>
      </c>
      <c r="E193" t="s">
        <v>8350</v>
      </c>
      <c r="F193" t="s">
        <v>1327</v>
      </c>
      <c r="G193" t="s">
        <v>1289</v>
      </c>
      <c r="H193" t="s">
        <v>5484</v>
      </c>
      <c r="I193" t="s">
        <v>8351</v>
      </c>
      <c r="J193">
        <v>25</v>
      </c>
      <c r="K193">
        <v>24</v>
      </c>
      <c r="L193">
        <v>21</v>
      </c>
      <c r="M193">
        <v>22</v>
      </c>
      <c r="N193">
        <v>20</v>
      </c>
      <c r="O193">
        <v>26</v>
      </c>
      <c r="P193">
        <v>24</v>
      </c>
      <c r="Q193">
        <v>34</v>
      </c>
      <c r="R193">
        <v>33</v>
      </c>
      <c r="S193">
        <v>39</v>
      </c>
      <c r="T193" t="s">
        <v>7603</v>
      </c>
      <c r="U193" t="s">
        <v>7603</v>
      </c>
      <c r="V193" t="s">
        <v>7603</v>
      </c>
      <c r="W193" t="s">
        <v>7603</v>
      </c>
      <c r="X193" t="s">
        <v>7603</v>
      </c>
      <c r="Y193" t="s">
        <v>7603</v>
      </c>
      <c r="Z193">
        <v>131</v>
      </c>
      <c r="AA193">
        <v>137</v>
      </c>
      <c r="AB193">
        <v>15</v>
      </c>
      <c r="AC193" t="s">
        <v>7603</v>
      </c>
      <c r="AD193">
        <v>11</v>
      </c>
      <c r="AE193">
        <v>40</v>
      </c>
      <c r="AF193" t="s">
        <v>7603</v>
      </c>
      <c r="AG193">
        <v>192</v>
      </c>
      <c r="AH193">
        <v>10</v>
      </c>
      <c r="AI193">
        <v>268</v>
      </c>
      <c r="AJ193" t="s">
        <v>7603</v>
      </c>
      <c r="AK193">
        <v>268</v>
      </c>
    </row>
    <row r="194" spans="1:37">
      <c r="A194">
        <v>2013</v>
      </c>
      <c r="B194" t="s">
        <v>4435</v>
      </c>
      <c r="C194" t="s">
        <v>8352</v>
      </c>
      <c r="D194" t="str">
        <f>INDEX(CountyList!A:A, MATCH(MID(C194, 4, 3), CountyList!B:B, 0))</f>
        <v>Cook</v>
      </c>
      <c r="E194" t="s">
        <v>8353</v>
      </c>
      <c r="F194" t="s">
        <v>8354</v>
      </c>
      <c r="G194" t="s">
        <v>8355</v>
      </c>
      <c r="H194" t="s">
        <v>8356</v>
      </c>
      <c r="I194" t="s">
        <v>8357</v>
      </c>
      <c r="J194">
        <v>41</v>
      </c>
      <c r="K194">
        <v>15</v>
      </c>
      <c r="L194">
        <v>17</v>
      </c>
      <c r="M194">
        <v>22</v>
      </c>
      <c r="N194">
        <v>25</v>
      </c>
      <c r="O194">
        <v>19</v>
      </c>
      <c r="P194">
        <v>19</v>
      </c>
      <c r="Q194">
        <v>16</v>
      </c>
      <c r="R194">
        <v>13</v>
      </c>
      <c r="S194">
        <v>22</v>
      </c>
      <c r="T194" t="s">
        <v>7603</v>
      </c>
      <c r="U194" t="s">
        <v>7603</v>
      </c>
      <c r="V194" t="s">
        <v>7603</v>
      </c>
      <c r="W194" t="s">
        <v>7603</v>
      </c>
      <c r="X194" t="s">
        <v>7603</v>
      </c>
      <c r="Y194" t="s">
        <v>7603</v>
      </c>
      <c r="Z194">
        <v>106</v>
      </c>
      <c r="AA194">
        <v>103</v>
      </c>
      <c r="AB194">
        <v>109</v>
      </c>
      <c r="AC194" t="s">
        <v>7603</v>
      </c>
      <c r="AD194" t="s">
        <v>7603</v>
      </c>
      <c r="AE194" t="s">
        <v>290</v>
      </c>
      <c r="AF194" t="s">
        <v>7603</v>
      </c>
      <c r="AG194">
        <v>69</v>
      </c>
      <c r="AH194">
        <v>22</v>
      </c>
      <c r="AI194">
        <v>209</v>
      </c>
      <c r="AJ194" t="s">
        <v>7603</v>
      </c>
      <c r="AK194">
        <v>209</v>
      </c>
    </row>
    <row r="195" spans="1:37">
      <c r="A195">
        <v>2013</v>
      </c>
      <c r="B195" t="s">
        <v>2236</v>
      </c>
      <c r="C195" t="s">
        <v>8358</v>
      </c>
      <c r="D195" t="str">
        <f>INDEX(CountyList!A:A, MATCH(MID(C195, 4, 3), CountyList!B:B, 0))</f>
        <v>Cook</v>
      </c>
      <c r="E195" t="s">
        <v>8359</v>
      </c>
      <c r="F195" t="s">
        <v>2239</v>
      </c>
      <c r="G195" t="s">
        <v>1122</v>
      </c>
      <c r="H195" t="s">
        <v>6071</v>
      </c>
      <c r="I195" t="s">
        <v>8360</v>
      </c>
      <c r="J195">
        <v>59</v>
      </c>
      <c r="K195">
        <v>77</v>
      </c>
      <c r="L195">
        <v>60</v>
      </c>
      <c r="M195">
        <v>76</v>
      </c>
      <c r="N195">
        <v>71</v>
      </c>
      <c r="O195">
        <v>62</v>
      </c>
      <c r="P195">
        <v>66</v>
      </c>
      <c r="Q195">
        <v>79</v>
      </c>
      <c r="R195">
        <v>58</v>
      </c>
      <c r="S195">
        <v>75</v>
      </c>
      <c r="T195" t="s">
        <v>7603</v>
      </c>
      <c r="U195" t="s">
        <v>7603</v>
      </c>
      <c r="V195" t="s">
        <v>7603</v>
      </c>
      <c r="W195" t="s">
        <v>7603</v>
      </c>
      <c r="X195" t="s">
        <v>7603</v>
      </c>
      <c r="Y195" t="s">
        <v>7603</v>
      </c>
      <c r="Z195">
        <v>339</v>
      </c>
      <c r="AA195">
        <v>344</v>
      </c>
      <c r="AB195">
        <v>251</v>
      </c>
      <c r="AC195" t="s">
        <v>290</v>
      </c>
      <c r="AD195" t="s">
        <v>290</v>
      </c>
      <c r="AE195" t="s">
        <v>7603</v>
      </c>
      <c r="AF195" t="s">
        <v>7603</v>
      </c>
      <c r="AG195">
        <v>423</v>
      </c>
      <c r="AH195" t="s">
        <v>290</v>
      </c>
      <c r="AI195">
        <v>683</v>
      </c>
      <c r="AJ195" t="s">
        <v>7603</v>
      </c>
      <c r="AK195">
        <v>683</v>
      </c>
    </row>
    <row r="196" spans="1:37">
      <c r="A196">
        <v>2013</v>
      </c>
      <c r="B196" t="s">
        <v>8361</v>
      </c>
      <c r="C196" t="s">
        <v>8362</v>
      </c>
      <c r="D196" t="str">
        <f>INDEX(CountyList!A:A, MATCH(MID(C196, 4, 3), CountyList!B:B, 0))</f>
        <v>Cook</v>
      </c>
      <c r="E196" t="s">
        <v>8363</v>
      </c>
      <c r="F196" t="s">
        <v>8364</v>
      </c>
      <c r="G196" t="s">
        <v>1122</v>
      </c>
      <c r="H196" t="s">
        <v>8365</v>
      </c>
      <c r="I196" t="s">
        <v>8366</v>
      </c>
      <c r="J196">
        <v>19</v>
      </c>
      <c r="K196" t="s">
        <v>290</v>
      </c>
      <c r="L196" t="s">
        <v>290</v>
      </c>
      <c r="M196">
        <v>17</v>
      </c>
      <c r="N196" t="s">
        <v>290</v>
      </c>
      <c r="O196">
        <v>16</v>
      </c>
      <c r="P196" t="s">
        <v>290</v>
      </c>
      <c r="Q196">
        <v>11</v>
      </c>
      <c r="R196">
        <v>16</v>
      </c>
      <c r="S196">
        <v>14</v>
      </c>
      <c r="T196" t="s">
        <v>7603</v>
      </c>
      <c r="U196" t="s">
        <v>7603</v>
      </c>
      <c r="V196" t="s">
        <v>7603</v>
      </c>
      <c r="W196" t="s">
        <v>7603</v>
      </c>
      <c r="X196" t="s">
        <v>7603</v>
      </c>
      <c r="Y196" t="s">
        <v>7603</v>
      </c>
      <c r="Z196">
        <v>68</v>
      </c>
      <c r="AA196">
        <v>52</v>
      </c>
      <c r="AB196">
        <v>99</v>
      </c>
      <c r="AC196" t="s">
        <v>7603</v>
      </c>
      <c r="AD196" t="s">
        <v>7603</v>
      </c>
      <c r="AE196" t="s">
        <v>290</v>
      </c>
      <c r="AF196" t="s">
        <v>7603</v>
      </c>
      <c r="AG196" t="s">
        <v>7603</v>
      </c>
      <c r="AH196">
        <v>20</v>
      </c>
      <c r="AI196">
        <v>120</v>
      </c>
      <c r="AJ196" t="s">
        <v>7603</v>
      </c>
      <c r="AK196">
        <v>120</v>
      </c>
    </row>
    <row r="197" spans="1:37">
      <c r="A197">
        <v>2013</v>
      </c>
      <c r="B197" t="s">
        <v>8367</v>
      </c>
      <c r="C197" t="s">
        <v>8368</v>
      </c>
      <c r="D197" t="str">
        <f>INDEX(CountyList!A:A, MATCH(MID(C197, 4, 3), CountyList!B:B, 0))</f>
        <v>Cook</v>
      </c>
      <c r="E197" t="s">
        <v>8369</v>
      </c>
      <c r="F197" t="s">
        <v>8370</v>
      </c>
      <c r="G197" t="s">
        <v>8371</v>
      </c>
      <c r="H197" t="s">
        <v>8372</v>
      </c>
      <c r="I197" t="s">
        <v>8373</v>
      </c>
      <c r="J197">
        <v>97</v>
      </c>
      <c r="K197">
        <v>13</v>
      </c>
      <c r="L197" t="s">
        <v>7603</v>
      </c>
      <c r="M197" t="s">
        <v>7603</v>
      </c>
      <c r="N197" t="s">
        <v>7603</v>
      </c>
      <c r="O197" t="s">
        <v>7603</v>
      </c>
      <c r="P197" t="s">
        <v>7603</v>
      </c>
      <c r="Q197" t="s">
        <v>7603</v>
      </c>
      <c r="R197" t="s">
        <v>7603</v>
      </c>
      <c r="S197" t="s">
        <v>7603</v>
      </c>
      <c r="T197" t="s">
        <v>7603</v>
      </c>
      <c r="U197" t="s">
        <v>7603</v>
      </c>
      <c r="V197" t="s">
        <v>7603</v>
      </c>
      <c r="W197" t="s">
        <v>7603</v>
      </c>
      <c r="X197" t="s">
        <v>7603</v>
      </c>
      <c r="Y197" t="s">
        <v>7603</v>
      </c>
      <c r="Z197">
        <v>58</v>
      </c>
      <c r="AA197">
        <v>52</v>
      </c>
      <c r="AB197" t="s">
        <v>290</v>
      </c>
      <c r="AC197" t="s">
        <v>7603</v>
      </c>
      <c r="AD197" t="s">
        <v>290</v>
      </c>
      <c r="AE197" t="s">
        <v>290</v>
      </c>
      <c r="AF197" t="s">
        <v>7603</v>
      </c>
      <c r="AG197">
        <v>96</v>
      </c>
      <c r="AH197" t="s">
        <v>290</v>
      </c>
      <c r="AI197">
        <v>110</v>
      </c>
      <c r="AJ197" t="s">
        <v>7603</v>
      </c>
      <c r="AK197">
        <v>110</v>
      </c>
    </row>
    <row r="198" spans="1:37">
      <c r="A198">
        <v>2013</v>
      </c>
      <c r="B198" t="s">
        <v>8367</v>
      </c>
      <c r="C198" t="s">
        <v>8374</v>
      </c>
      <c r="D198" t="str">
        <f>INDEX(CountyList!A:A, MATCH(MID(C198, 4, 3), CountyList!B:B, 0))</f>
        <v>Cook</v>
      </c>
      <c r="E198" t="s">
        <v>8375</v>
      </c>
      <c r="F198" t="s">
        <v>8376</v>
      </c>
      <c r="G198" t="s">
        <v>1449</v>
      </c>
      <c r="H198" t="s">
        <v>8377</v>
      </c>
      <c r="I198" t="s">
        <v>8378</v>
      </c>
      <c r="J198">
        <v>71</v>
      </c>
      <c r="K198">
        <v>20</v>
      </c>
      <c r="L198" t="s">
        <v>7603</v>
      </c>
      <c r="M198" t="s">
        <v>7603</v>
      </c>
      <c r="N198" t="s">
        <v>7603</v>
      </c>
      <c r="O198" t="s">
        <v>7603</v>
      </c>
      <c r="P198" t="s">
        <v>7603</v>
      </c>
      <c r="Q198" t="s">
        <v>7603</v>
      </c>
      <c r="R198" t="s">
        <v>7603</v>
      </c>
      <c r="S198" t="s">
        <v>7603</v>
      </c>
      <c r="T198" t="s">
        <v>7603</v>
      </c>
      <c r="U198" t="s">
        <v>7603</v>
      </c>
      <c r="V198" t="s">
        <v>7603</v>
      </c>
      <c r="W198" t="s">
        <v>7603</v>
      </c>
      <c r="X198" t="s">
        <v>7603</v>
      </c>
      <c r="Y198" t="s">
        <v>7603</v>
      </c>
      <c r="Z198">
        <v>45</v>
      </c>
      <c r="AA198">
        <v>46</v>
      </c>
      <c r="AB198" t="s">
        <v>290</v>
      </c>
      <c r="AC198" t="s">
        <v>7603</v>
      </c>
      <c r="AD198" t="s">
        <v>290</v>
      </c>
      <c r="AE198" t="s">
        <v>290</v>
      </c>
      <c r="AF198" t="s">
        <v>7603</v>
      </c>
      <c r="AG198">
        <v>76</v>
      </c>
      <c r="AH198" t="s">
        <v>7603</v>
      </c>
      <c r="AI198">
        <v>91</v>
      </c>
      <c r="AJ198" t="s">
        <v>7603</v>
      </c>
      <c r="AK198">
        <v>91</v>
      </c>
    </row>
    <row r="199" spans="1:37">
      <c r="A199">
        <v>2013</v>
      </c>
      <c r="B199" t="s">
        <v>8367</v>
      </c>
      <c r="C199" t="s">
        <v>8379</v>
      </c>
      <c r="D199" t="str">
        <f>INDEX(CountyList!A:A, MATCH(MID(C199, 4, 3), CountyList!B:B, 0))</f>
        <v>Cook</v>
      </c>
      <c r="E199" t="s">
        <v>8380</v>
      </c>
      <c r="F199" t="s">
        <v>8381</v>
      </c>
      <c r="G199" t="s">
        <v>1289</v>
      </c>
      <c r="H199" t="s">
        <v>8382</v>
      </c>
      <c r="I199" t="s">
        <v>8383</v>
      </c>
      <c r="J199">
        <v>50</v>
      </c>
      <c r="K199">
        <v>16</v>
      </c>
      <c r="L199" t="s">
        <v>7603</v>
      </c>
      <c r="M199" t="s">
        <v>7603</v>
      </c>
      <c r="N199" t="s">
        <v>7603</v>
      </c>
      <c r="O199" t="s">
        <v>7603</v>
      </c>
      <c r="P199" t="s">
        <v>7603</v>
      </c>
      <c r="Q199" t="s">
        <v>7603</v>
      </c>
      <c r="R199" t="s">
        <v>7603</v>
      </c>
      <c r="S199" t="s">
        <v>7603</v>
      </c>
      <c r="T199" t="s">
        <v>7603</v>
      </c>
      <c r="U199" t="s">
        <v>7603</v>
      </c>
      <c r="V199" t="s">
        <v>7603</v>
      </c>
      <c r="W199" t="s">
        <v>7603</v>
      </c>
      <c r="X199" t="s">
        <v>7603</v>
      </c>
      <c r="Y199" t="s">
        <v>7603</v>
      </c>
      <c r="Z199">
        <v>34</v>
      </c>
      <c r="AA199">
        <v>32</v>
      </c>
      <c r="AB199" t="s">
        <v>290</v>
      </c>
      <c r="AC199" t="s">
        <v>7603</v>
      </c>
      <c r="AD199" t="s">
        <v>290</v>
      </c>
      <c r="AE199" t="s">
        <v>290</v>
      </c>
      <c r="AF199" t="s">
        <v>290</v>
      </c>
      <c r="AG199">
        <v>51</v>
      </c>
      <c r="AH199" t="s">
        <v>7603</v>
      </c>
      <c r="AI199">
        <v>66</v>
      </c>
      <c r="AJ199" t="s">
        <v>7603</v>
      </c>
      <c r="AK199">
        <v>66</v>
      </c>
    </row>
    <row r="200" spans="1:37">
      <c r="A200">
        <v>2013</v>
      </c>
      <c r="B200" t="s">
        <v>8384</v>
      </c>
      <c r="C200" t="s">
        <v>8385</v>
      </c>
      <c r="D200" t="str">
        <f>INDEX(CountyList!A:A, MATCH(MID(C200, 4, 3), CountyList!B:B, 0))</f>
        <v>Cook</v>
      </c>
      <c r="E200" t="s">
        <v>8386</v>
      </c>
      <c r="F200" t="s">
        <v>8387</v>
      </c>
      <c r="G200" t="s">
        <v>1261</v>
      </c>
      <c r="H200" t="s">
        <v>8388</v>
      </c>
      <c r="I200" t="s">
        <v>8389</v>
      </c>
      <c r="J200">
        <v>25</v>
      </c>
      <c r="K200">
        <v>15</v>
      </c>
      <c r="L200">
        <v>21</v>
      </c>
      <c r="M200">
        <v>16</v>
      </c>
      <c r="N200">
        <v>17</v>
      </c>
      <c r="O200">
        <v>18</v>
      </c>
      <c r="P200">
        <v>12</v>
      </c>
      <c r="Q200">
        <v>21</v>
      </c>
      <c r="R200">
        <v>28</v>
      </c>
      <c r="S200">
        <v>27</v>
      </c>
      <c r="T200" t="s">
        <v>7603</v>
      </c>
      <c r="U200" t="s">
        <v>7603</v>
      </c>
      <c r="V200" t="s">
        <v>7603</v>
      </c>
      <c r="W200" t="s">
        <v>7603</v>
      </c>
      <c r="X200" t="s">
        <v>7603</v>
      </c>
      <c r="Y200" t="s">
        <v>7603</v>
      </c>
      <c r="Z200">
        <v>93</v>
      </c>
      <c r="AA200">
        <v>107</v>
      </c>
      <c r="AB200" t="s">
        <v>290</v>
      </c>
      <c r="AC200" t="s">
        <v>7603</v>
      </c>
      <c r="AD200" t="s">
        <v>7603</v>
      </c>
      <c r="AE200">
        <v>191</v>
      </c>
      <c r="AF200" t="s">
        <v>7603</v>
      </c>
      <c r="AG200" t="s">
        <v>290</v>
      </c>
      <c r="AH200" t="s">
        <v>290</v>
      </c>
      <c r="AI200">
        <v>200</v>
      </c>
      <c r="AJ200" t="s">
        <v>7603</v>
      </c>
      <c r="AK200">
        <v>200</v>
      </c>
    </row>
    <row r="201" spans="1:37">
      <c r="A201">
        <v>2013</v>
      </c>
      <c r="B201" t="s">
        <v>8390</v>
      </c>
      <c r="C201" t="s">
        <v>8391</v>
      </c>
      <c r="D201" t="str">
        <f>INDEX(CountyList!A:A, MATCH(MID(C201, 4, 3), CountyList!B:B, 0))</f>
        <v>Cook</v>
      </c>
      <c r="E201" t="s">
        <v>8392</v>
      </c>
      <c r="F201" t="s">
        <v>8393</v>
      </c>
      <c r="G201" t="s">
        <v>1122</v>
      </c>
      <c r="H201" t="s">
        <v>8394</v>
      </c>
      <c r="I201" t="s">
        <v>8395</v>
      </c>
      <c r="J201">
        <v>43</v>
      </c>
      <c r="K201">
        <v>29</v>
      </c>
      <c r="L201">
        <v>26</v>
      </c>
      <c r="M201">
        <v>29</v>
      </c>
      <c r="N201">
        <v>29</v>
      </c>
      <c r="O201">
        <v>26</v>
      </c>
      <c r="P201">
        <v>26</v>
      </c>
      <c r="Q201">
        <v>21</v>
      </c>
      <c r="R201">
        <v>21</v>
      </c>
      <c r="S201">
        <v>20</v>
      </c>
      <c r="T201" t="s">
        <v>7603</v>
      </c>
      <c r="U201" t="s">
        <v>7603</v>
      </c>
      <c r="V201" t="s">
        <v>7603</v>
      </c>
      <c r="W201" t="s">
        <v>7603</v>
      </c>
      <c r="X201" t="s">
        <v>7603</v>
      </c>
      <c r="Y201" t="s">
        <v>7603</v>
      </c>
      <c r="Z201">
        <v>126</v>
      </c>
      <c r="AA201">
        <v>144</v>
      </c>
      <c r="AB201">
        <v>91</v>
      </c>
      <c r="AC201" t="s">
        <v>7603</v>
      </c>
      <c r="AD201" t="s">
        <v>290</v>
      </c>
      <c r="AE201" t="s">
        <v>7603</v>
      </c>
      <c r="AF201" t="s">
        <v>7603</v>
      </c>
      <c r="AG201">
        <v>175</v>
      </c>
      <c r="AH201" t="s">
        <v>290</v>
      </c>
      <c r="AI201">
        <v>270</v>
      </c>
      <c r="AJ201" t="s">
        <v>7603</v>
      </c>
      <c r="AK201">
        <v>270</v>
      </c>
    </row>
    <row r="202" spans="1:37">
      <c r="A202">
        <v>2013</v>
      </c>
      <c r="B202" t="s">
        <v>1343</v>
      </c>
      <c r="C202" t="s">
        <v>8396</v>
      </c>
      <c r="D202" t="str">
        <f>INDEX(CountyList!A:A, MATCH(MID(C202, 4, 3), CountyList!B:B, 0))</f>
        <v>Cook</v>
      </c>
      <c r="E202" t="s">
        <v>7504</v>
      </c>
      <c r="F202" t="s">
        <v>1345</v>
      </c>
      <c r="G202" t="s">
        <v>1346</v>
      </c>
      <c r="H202" t="s">
        <v>5493</v>
      </c>
      <c r="I202" t="s">
        <v>8397</v>
      </c>
      <c r="J202">
        <v>53</v>
      </c>
      <c r="K202">
        <v>31</v>
      </c>
      <c r="L202">
        <v>43</v>
      </c>
      <c r="M202">
        <v>46</v>
      </c>
      <c r="N202">
        <v>43</v>
      </c>
      <c r="O202">
        <v>43</v>
      </c>
      <c r="P202">
        <v>42</v>
      </c>
      <c r="Q202">
        <v>47</v>
      </c>
      <c r="R202">
        <v>58</v>
      </c>
      <c r="S202">
        <v>57</v>
      </c>
      <c r="T202" t="s">
        <v>7603</v>
      </c>
      <c r="U202" t="s">
        <v>7603</v>
      </c>
      <c r="V202" t="s">
        <v>7603</v>
      </c>
      <c r="W202" t="s">
        <v>7603</v>
      </c>
      <c r="X202" t="s">
        <v>7603</v>
      </c>
      <c r="Y202" t="s">
        <v>7603</v>
      </c>
      <c r="Z202">
        <v>207</v>
      </c>
      <c r="AA202">
        <v>256</v>
      </c>
      <c r="AB202">
        <v>42</v>
      </c>
      <c r="AC202" t="s">
        <v>290</v>
      </c>
      <c r="AD202">
        <v>28</v>
      </c>
      <c r="AE202">
        <v>19</v>
      </c>
      <c r="AF202" t="s">
        <v>7603</v>
      </c>
      <c r="AG202">
        <v>351</v>
      </c>
      <c r="AH202">
        <v>22</v>
      </c>
      <c r="AI202">
        <v>463</v>
      </c>
      <c r="AJ202" t="s">
        <v>7603</v>
      </c>
      <c r="AK202">
        <v>463</v>
      </c>
    </row>
    <row r="203" spans="1:37">
      <c r="A203">
        <v>2013</v>
      </c>
      <c r="B203" t="s">
        <v>1349</v>
      </c>
      <c r="C203" t="s">
        <v>8398</v>
      </c>
      <c r="D203" t="str">
        <f>INDEX(CountyList!A:A, MATCH(MID(C203, 4, 3), CountyList!B:B, 0))</f>
        <v>Cook</v>
      </c>
      <c r="E203" t="s">
        <v>8399</v>
      </c>
      <c r="F203" t="s">
        <v>1351</v>
      </c>
      <c r="G203" t="s">
        <v>1277</v>
      </c>
      <c r="H203" t="s">
        <v>5496</v>
      </c>
      <c r="I203" t="s">
        <v>8400</v>
      </c>
      <c r="J203">
        <v>40</v>
      </c>
      <c r="K203">
        <v>15</v>
      </c>
      <c r="L203">
        <v>12</v>
      </c>
      <c r="M203">
        <v>12</v>
      </c>
      <c r="N203">
        <v>14</v>
      </c>
      <c r="O203">
        <v>13</v>
      </c>
      <c r="P203">
        <v>19</v>
      </c>
      <c r="Q203">
        <v>16</v>
      </c>
      <c r="R203">
        <v>17</v>
      </c>
      <c r="S203">
        <v>10</v>
      </c>
      <c r="T203" t="s">
        <v>7603</v>
      </c>
      <c r="U203" t="s">
        <v>7603</v>
      </c>
      <c r="V203" t="s">
        <v>7603</v>
      </c>
      <c r="W203" t="s">
        <v>7603</v>
      </c>
      <c r="X203" t="s">
        <v>7603</v>
      </c>
      <c r="Y203" t="s">
        <v>7603</v>
      </c>
      <c r="Z203">
        <v>88</v>
      </c>
      <c r="AA203">
        <v>80</v>
      </c>
      <c r="AB203">
        <v>47</v>
      </c>
      <c r="AC203" t="s">
        <v>7603</v>
      </c>
      <c r="AD203">
        <v>21</v>
      </c>
      <c r="AE203" t="s">
        <v>290</v>
      </c>
      <c r="AF203" t="s">
        <v>7603</v>
      </c>
      <c r="AG203">
        <v>87</v>
      </c>
      <c r="AH203">
        <v>11</v>
      </c>
      <c r="AI203">
        <v>168</v>
      </c>
      <c r="AJ203" t="s">
        <v>7603</v>
      </c>
      <c r="AK203">
        <v>168</v>
      </c>
    </row>
    <row r="204" spans="1:37">
      <c r="A204">
        <v>2013</v>
      </c>
      <c r="B204" t="s">
        <v>1353</v>
      </c>
      <c r="C204" t="s">
        <v>8401</v>
      </c>
      <c r="D204" t="str">
        <f>INDEX(CountyList!A:A, MATCH(MID(C204, 4, 3), CountyList!B:B, 0))</f>
        <v>Cook</v>
      </c>
      <c r="E204" t="s">
        <v>8402</v>
      </c>
      <c r="F204" t="s">
        <v>1355</v>
      </c>
      <c r="G204" t="s">
        <v>1296</v>
      </c>
      <c r="H204" t="s">
        <v>5499</v>
      </c>
      <c r="I204" t="s">
        <v>8403</v>
      </c>
      <c r="J204">
        <v>49</v>
      </c>
      <c r="K204">
        <v>46</v>
      </c>
      <c r="L204">
        <v>35</v>
      </c>
      <c r="M204">
        <v>41</v>
      </c>
      <c r="N204">
        <v>43</v>
      </c>
      <c r="O204">
        <v>48</v>
      </c>
      <c r="P204">
        <v>36</v>
      </c>
      <c r="Q204">
        <v>41</v>
      </c>
      <c r="R204">
        <v>40</v>
      </c>
      <c r="S204">
        <v>44</v>
      </c>
      <c r="T204" t="s">
        <v>7603</v>
      </c>
      <c r="U204" t="s">
        <v>7603</v>
      </c>
      <c r="V204" t="s">
        <v>7603</v>
      </c>
      <c r="W204" t="s">
        <v>7603</v>
      </c>
      <c r="X204" t="s">
        <v>7603</v>
      </c>
      <c r="Y204" t="s">
        <v>7603</v>
      </c>
      <c r="Z204">
        <v>217</v>
      </c>
      <c r="AA204">
        <v>206</v>
      </c>
      <c r="AB204" t="s">
        <v>290</v>
      </c>
      <c r="AC204" t="s">
        <v>7603</v>
      </c>
      <c r="AD204" t="s">
        <v>290</v>
      </c>
      <c r="AE204" t="s">
        <v>290</v>
      </c>
      <c r="AF204" t="s">
        <v>7603</v>
      </c>
      <c r="AG204">
        <v>411</v>
      </c>
      <c r="AH204" t="s">
        <v>290</v>
      </c>
      <c r="AI204">
        <v>423</v>
      </c>
      <c r="AJ204" t="s">
        <v>7603</v>
      </c>
      <c r="AK204">
        <v>423</v>
      </c>
    </row>
    <row r="205" spans="1:37">
      <c r="A205">
        <v>2013</v>
      </c>
      <c r="B205" t="s">
        <v>1357</v>
      </c>
      <c r="C205" t="s">
        <v>8404</v>
      </c>
      <c r="D205" t="str">
        <f>INDEX(CountyList!A:A, MATCH(MID(C205, 4, 3), CountyList!B:B, 0))</f>
        <v>Cook</v>
      </c>
      <c r="E205" t="s">
        <v>8405</v>
      </c>
      <c r="F205" t="s">
        <v>1360</v>
      </c>
      <c r="G205" t="s">
        <v>1296</v>
      </c>
      <c r="H205" t="s">
        <v>5502</v>
      </c>
      <c r="I205" t="s">
        <v>8406</v>
      </c>
      <c r="J205">
        <v>29</v>
      </c>
      <c r="K205">
        <v>21</v>
      </c>
      <c r="L205">
        <v>38</v>
      </c>
      <c r="M205">
        <v>28</v>
      </c>
      <c r="N205">
        <v>30</v>
      </c>
      <c r="O205">
        <v>35</v>
      </c>
      <c r="P205">
        <v>24</v>
      </c>
      <c r="Q205">
        <v>36</v>
      </c>
      <c r="R205">
        <v>25</v>
      </c>
      <c r="S205">
        <v>39</v>
      </c>
      <c r="T205" t="s">
        <v>7603</v>
      </c>
      <c r="U205" t="s">
        <v>7603</v>
      </c>
      <c r="V205" t="s">
        <v>7603</v>
      </c>
      <c r="W205" t="s">
        <v>7603</v>
      </c>
      <c r="X205" t="s">
        <v>7603</v>
      </c>
      <c r="Y205" t="s">
        <v>7603</v>
      </c>
      <c r="Z205">
        <v>143</v>
      </c>
      <c r="AA205">
        <v>162</v>
      </c>
      <c r="AB205">
        <v>80</v>
      </c>
      <c r="AC205" t="s">
        <v>7603</v>
      </c>
      <c r="AD205" t="s">
        <v>290</v>
      </c>
      <c r="AE205" t="s">
        <v>290</v>
      </c>
      <c r="AF205" t="s">
        <v>290</v>
      </c>
      <c r="AG205">
        <v>203</v>
      </c>
      <c r="AH205" t="s">
        <v>290</v>
      </c>
      <c r="AI205">
        <v>305</v>
      </c>
      <c r="AJ205" t="s">
        <v>7603</v>
      </c>
      <c r="AK205">
        <v>305</v>
      </c>
    </row>
    <row r="206" spans="1:37">
      <c r="A206">
        <v>2013</v>
      </c>
      <c r="B206" t="s">
        <v>1362</v>
      </c>
      <c r="C206" t="s">
        <v>8407</v>
      </c>
      <c r="D206" t="str">
        <f>INDEX(CountyList!A:A, MATCH(MID(C206, 4, 3), CountyList!B:B, 0))</f>
        <v>Cook</v>
      </c>
      <c r="E206" t="s">
        <v>8408</v>
      </c>
      <c r="F206" t="s">
        <v>1364</v>
      </c>
      <c r="G206" t="s">
        <v>1296</v>
      </c>
      <c r="H206" t="s">
        <v>5505</v>
      </c>
      <c r="I206" t="s">
        <v>8409</v>
      </c>
      <c r="J206">
        <v>52</v>
      </c>
      <c r="K206">
        <v>33</v>
      </c>
      <c r="L206">
        <v>20</v>
      </c>
      <c r="M206">
        <v>29</v>
      </c>
      <c r="N206">
        <v>33</v>
      </c>
      <c r="O206">
        <v>44</v>
      </c>
      <c r="P206">
        <v>32</v>
      </c>
      <c r="Q206">
        <v>50</v>
      </c>
      <c r="R206">
        <v>39</v>
      </c>
      <c r="S206">
        <v>35</v>
      </c>
      <c r="T206" t="s">
        <v>7603</v>
      </c>
      <c r="U206" t="s">
        <v>7603</v>
      </c>
      <c r="V206" t="s">
        <v>7603</v>
      </c>
      <c r="W206" t="s">
        <v>7603</v>
      </c>
      <c r="X206" t="s">
        <v>7603</v>
      </c>
      <c r="Y206" t="s">
        <v>7603</v>
      </c>
      <c r="Z206">
        <v>169</v>
      </c>
      <c r="AA206">
        <v>198</v>
      </c>
      <c r="AB206">
        <v>35</v>
      </c>
      <c r="AC206" t="s">
        <v>7603</v>
      </c>
      <c r="AD206">
        <v>15</v>
      </c>
      <c r="AE206" t="s">
        <v>290</v>
      </c>
      <c r="AF206" t="s">
        <v>7603</v>
      </c>
      <c r="AG206">
        <v>284</v>
      </c>
      <c r="AH206">
        <v>26</v>
      </c>
      <c r="AI206">
        <v>367</v>
      </c>
      <c r="AJ206" t="s">
        <v>7603</v>
      </c>
      <c r="AK206">
        <v>367</v>
      </c>
    </row>
    <row r="207" spans="1:37">
      <c r="A207">
        <v>2013</v>
      </c>
      <c r="B207" t="s">
        <v>8410</v>
      </c>
      <c r="C207" t="s">
        <v>8411</v>
      </c>
      <c r="D207" t="str">
        <f>INDEX(CountyList!A:A, MATCH(MID(C207, 4, 3), CountyList!B:B, 0))</f>
        <v>Cook</v>
      </c>
      <c r="E207" t="s">
        <v>8412</v>
      </c>
      <c r="F207" t="s">
        <v>8413</v>
      </c>
      <c r="G207" t="s">
        <v>1296</v>
      </c>
      <c r="H207" t="s">
        <v>8414</v>
      </c>
      <c r="I207" t="s">
        <v>8415</v>
      </c>
      <c r="J207">
        <v>35</v>
      </c>
      <c r="K207">
        <v>20</v>
      </c>
      <c r="L207">
        <v>25</v>
      </c>
      <c r="M207">
        <v>20</v>
      </c>
      <c r="N207">
        <v>18</v>
      </c>
      <c r="O207">
        <v>15</v>
      </c>
      <c r="P207">
        <v>23</v>
      </c>
      <c r="Q207" t="s">
        <v>290</v>
      </c>
      <c r="R207">
        <v>20</v>
      </c>
      <c r="S207">
        <v>18</v>
      </c>
      <c r="T207" t="s">
        <v>7603</v>
      </c>
      <c r="U207" t="s">
        <v>7603</v>
      </c>
      <c r="V207" t="s">
        <v>7603</v>
      </c>
      <c r="W207" t="s">
        <v>7603</v>
      </c>
      <c r="X207" t="s">
        <v>7603</v>
      </c>
      <c r="Y207" t="s">
        <v>7603</v>
      </c>
      <c r="Z207">
        <v>90</v>
      </c>
      <c r="AA207">
        <v>113</v>
      </c>
      <c r="AB207">
        <v>63</v>
      </c>
      <c r="AC207" t="s">
        <v>7603</v>
      </c>
      <c r="AD207" t="s">
        <v>290</v>
      </c>
      <c r="AE207" t="s">
        <v>290</v>
      </c>
      <c r="AF207" t="s">
        <v>7603</v>
      </c>
      <c r="AG207">
        <v>100</v>
      </c>
      <c r="AH207">
        <v>34</v>
      </c>
      <c r="AI207">
        <v>203</v>
      </c>
      <c r="AJ207" t="s">
        <v>7603</v>
      </c>
      <c r="AK207">
        <v>203</v>
      </c>
    </row>
    <row r="208" spans="1:37">
      <c r="A208">
        <v>2013</v>
      </c>
      <c r="B208" t="s">
        <v>1366</v>
      </c>
      <c r="C208" t="s">
        <v>8416</v>
      </c>
      <c r="D208" t="str">
        <f>INDEX(CountyList!A:A, MATCH(MID(C208, 4, 3), CountyList!B:B, 0))</f>
        <v>Cook</v>
      </c>
      <c r="E208" t="s">
        <v>8417</v>
      </c>
      <c r="F208" t="s">
        <v>1369</v>
      </c>
      <c r="G208" t="s">
        <v>1370</v>
      </c>
      <c r="H208" t="s">
        <v>5508</v>
      </c>
      <c r="I208" t="s">
        <v>8418</v>
      </c>
      <c r="J208">
        <v>65</v>
      </c>
      <c r="K208">
        <v>72</v>
      </c>
      <c r="L208">
        <v>59</v>
      </c>
      <c r="M208">
        <v>59</v>
      </c>
      <c r="N208">
        <v>55</v>
      </c>
      <c r="O208">
        <v>50</v>
      </c>
      <c r="P208">
        <v>45</v>
      </c>
      <c r="Q208">
        <v>63</v>
      </c>
      <c r="R208">
        <v>48</v>
      </c>
      <c r="S208">
        <v>69</v>
      </c>
      <c r="T208" t="s">
        <v>7603</v>
      </c>
      <c r="U208" t="s">
        <v>7603</v>
      </c>
      <c r="V208" t="s">
        <v>7603</v>
      </c>
      <c r="W208" t="s">
        <v>7603</v>
      </c>
      <c r="X208" t="s">
        <v>7603</v>
      </c>
      <c r="Y208" t="s">
        <v>7603</v>
      </c>
      <c r="Z208">
        <v>286</v>
      </c>
      <c r="AA208">
        <v>299</v>
      </c>
      <c r="AB208">
        <v>30</v>
      </c>
      <c r="AC208" t="s">
        <v>7603</v>
      </c>
      <c r="AD208">
        <v>20</v>
      </c>
      <c r="AE208" t="s">
        <v>290</v>
      </c>
      <c r="AF208" t="s">
        <v>7603</v>
      </c>
      <c r="AG208">
        <v>531</v>
      </c>
      <c r="AH208" t="s">
        <v>7603</v>
      </c>
      <c r="AI208">
        <v>585</v>
      </c>
      <c r="AJ208" t="s">
        <v>7603</v>
      </c>
      <c r="AK208">
        <v>585</v>
      </c>
    </row>
    <row r="209" spans="1:37">
      <c r="A209">
        <v>2013</v>
      </c>
      <c r="B209" t="s">
        <v>8419</v>
      </c>
      <c r="C209" t="s">
        <v>8420</v>
      </c>
      <c r="D209" t="str">
        <f>INDEX(CountyList!A:A, MATCH(MID(C209, 4, 3), CountyList!B:B, 0))</f>
        <v>Cook</v>
      </c>
      <c r="E209" t="s">
        <v>8421</v>
      </c>
      <c r="F209" t="s">
        <v>8422</v>
      </c>
      <c r="G209" t="s">
        <v>1307</v>
      </c>
      <c r="H209" t="s">
        <v>8423</v>
      </c>
      <c r="I209" t="s">
        <v>8424</v>
      </c>
      <c r="J209">
        <v>25</v>
      </c>
      <c r="K209">
        <v>16</v>
      </c>
      <c r="L209">
        <v>13</v>
      </c>
      <c r="M209">
        <v>11</v>
      </c>
      <c r="N209">
        <v>16</v>
      </c>
      <c r="O209">
        <v>21</v>
      </c>
      <c r="P209">
        <v>19</v>
      </c>
      <c r="Q209">
        <v>23</v>
      </c>
      <c r="R209">
        <v>29</v>
      </c>
      <c r="S209">
        <v>38</v>
      </c>
      <c r="T209" t="s">
        <v>7603</v>
      </c>
      <c r="U209" t="s">
        <v>7603</v>
      </c>
      <c r="V209" t="s">
        <v>7603</v>
      </c>
      <c r="W209" t="s">
        <v>7603</v>
      </c>
      <c r="X209" t="s">
        <v>7603</v>
      </c>
      <c r="Y209" t="s">
        <v>7603</v>
      </c>
      <c r="Z209">
        <v>111</v>
      </c>
      <c r="AA209">
        <v>100</v>
      </c>
      <c r="AB209">
        <v>29</v>
      </c>
      <c r="AC209" t="s">
        <v>290</v>
      </c>
      <c r="AD209" t="s">
        <v>290</v>
      </c>
      <c r="AE209">
        <v>30</v>
      </c>
      <c r="AF209" t="s">
        <v>7603</v>
      </c>
      <c r="AG209">
        <v>122</v>
      </c>
      <c r="AH209">
        <v>23</v>
      </c>
      <c r="AI209">
        <v>211</v>
      </c>
      <c r="AJ209" t="s">
        <v>7603</v>
      </c>
      <c r="AK209">
        <v>211</v>
      </c>
    </row>
    <row r="210" spans="1:37">
      <c r="A210">
        <v>2013</v>
      </c>
      <c r="B210" t="s">
        <v>8425</v>
      </c>
      <c r="C210" t="s">
        <v>8426</v>
      </c>
      <c r="D210" t="str">
        <f>INDEX(CountyList!A:A, MATCH(MID(C210, 4, 3), CountyList!B:B, 0))</f>
        <v>Cook</v>
      </c>
      <c r="E210" t="s">
        <v>5510</v>
      </c>
      <c r="F210" t="s">
        <v>1376</v>
      </c>
      <c r="G210" t="s">
        <v>1377</v>
      </c>
      <c r="H210" t="s">
        <v>5511</v>
      </c>
      <c r="I210" t="s">
        <v>8427</v>
      </c>
      <c r="J210">
        <v>17</v>
      </c>
      <c r="K210">
        <v>50</v>
      </c>
      <c r="L210">
        <v>42</v>
      </c>
      <c r="M210">
        <v>46</v>
      </c>
      <c r="N210">
        <v>55</v>
      </c>
      <c r="O210">
        <v>51</v>
      </c>
      <c r="P210">
        <v>48</v>
      </c>
      <c r="Q210">
        <v>42</v>
      </c>
      <c r="R210">
        <v>54</v>
      </c>
      <c r="S210">
        <v>45</v>
      </c>
      <c r="T210" t="s">
        <v>7603</v>
      </c>
      <c r="U210" t="s">
        <v>7603</v>
      </c>
      <c r="V210" t="s">
        <v>7603</v>
      </c>
      <c r="W210" t="s">
        <v>7603</v>
      </c>
      <c r="X210" t="s">
        <v>7603</v>
      </c>
      <c r="Y210" t="s">
        <v>7603</v>
      </c>
      <c r="Z210">
        <v>209</v>
      </c>
      <c r="AA210">
        <v>241</v>
      </c>
      <c r="AB210" t="s">
        <v>7603</v>
      </c>
      <c r="AC210" t="s">
        <v>7603</v>
      </c>
      <c r="AD210" t="s">
        <v>290</v>
      </c>
      <c r="AE210" t="s">
        <v>7603</v>
      </c>
      <c r="AF210" t="s">
        <v>7603</v>
      </c>
      <c r="AG210">
        <v>444</v>
      </c>
      <c r="AH210" t="s">
        <v>290</v>
      </c>
      <c r="AI210">
        <v>450</v>
      </c>
      <c r="AJ210" t="s">
        <v>7603</v>
      </c>
      <c r="AK210">
        <v>450</v>
      </c>
    </row>
    <row r="211" spans="1:37">
      <c r="A211">
        <v>2013</v>
      </c>
      <c r="B211" t="s">
        <v>1380</v>
      </c>
      <c r="C211" t="s">
        <v>8428</v>
      </c>
      <c r="D211" t="str">
        <f>INDEX(CountyList!A:A, MATCH(MID(C211, 4, 3), CountyList!B:B, 0))</f>
        <v>Cook</v>
      </c>
      <c r="E211" t="s">
        <v>8429</v>
      </c>
      <c r="F211" t="s">
        <v>1383</v>
      </c>
      <c r="G211" t="s">
        <v>1377</v>
      </c>
      <c r="H211" t="s">
        <v>5514</v>
      </c>
      <c r="I211" t="s">
        <v>8430</v>
      </c>
      <c r="J211" t="s">
        <v>290</v>
      </c>
      <c r="K211">
        <v>25</v>
      </c>
      <c r="L211">
        <v>35</v>
      </c>
      <c r="M211">
        <v>21</v>
      </c>
      <c r="N211">
        <v>28</v>
      </c>
      <c r="O211">
        <v>24</v>
      </c>
      <c r="P211">
        <v>19</v>
      </c>
      <c r="Q211">
        <v>23</v>
      </c>
      <c r="R211">
        <v>24</v>
      </c>
      <c r="S211">
        <v>28</v>
      </c>
      <c r="T211" t="s">
        <v>7603</v>
      </c>
      <c r="U211" t="s">
        <v>7603</v>
      </c>
      <c r="V211" t="s">
        <v>7603</v>
      </c>
      <c r="W211" t="s">
        <v>7603</v>
      </c>
      <c r="X211" t="s">
        <v>7603</v>
      </c>
      <c r="Y211" t="s">
        <v>7603</v>
      </c>
      <c r="Z211">
        <v>112</v>
      </c>
      <c r="AA211">
        <v>122</v>
      </c>
      <c r="AB211">
        <v>12</v>
      </c>
      <c r="AC211" t="s">
        <v>7603</v>
      </c>
      <c r="AD211" t="s">
        <v>290</v>
      </c>
      <c r="AE211" t="s">
        <v>290</v>
      </c>
      <c r="AF211" t="s">
        <v>7603</v>
      </c>
      <c r="AG211">
        <v>212</v>
      </c>
      <c r="AH211" t="s">
        <v>7603</v>
      </c>
      <c r="AI211">
        <v>234</v>
      </c>
      <c r="AJ211" t="s">
        <v>7603</v>
      </c>
      <c r="AK211">
        <v>234</v>
      </c>
    </row>
    <row r="212" spans="1:37">
      <c r="A212">
        <v>2013</v>
      </c>
      <c r="B212" t="s">
        <v>8431</v>
      </c>
      <c r="C212" t="s">
        <v>8432</v>
      </c>
      <c r="D212" t="str">
        <f>INDEX(CountyList!A:A, MATCH(MID(C212, 4, 3), CountyList!B:B, 0))</f>
        <v>Cook</v>
      </c>
      <c r="E212" t="s">
        <v>8433</v>
      </c>
      <c r="F212" t="s">
        <v>8434</v>
      </c>
      <c r="G212" t="s">
        <v>1210</v>
      </c>
      <c r="H212" t="s">
        <v>8435</v>
      </c>
      <c r="I212" t="s">
        <v>8436</v>
      </c>
      <c r="J212">
        <v>17</v>
      </c>
      <c r="K212">
        <v>14</v>
      </c>
      <c r="L212">
        <v>13</v>
      </c>
      <c r="M212">
        <v>17</v>
      </c>
      <c r="N212">
        <v>13</v>
      </c>
      <c r="O212">
        <v>15</v>
      </c>
      <c r="P212">
        <v>27</v>
      </c>
      <c r="Q212">
        <v>17</v>
      </c>
      <c r="R212">
        <v>13</v>
      </c>
      <c r="S212">
        <v>27</v>
      </c>
      <c r="T212" t="s">
        <v>7603</v>
      </c>
      <c r="U212" t="s">
        <v>7603</v>
      </c>
      <c r="V212" t="s">
        <v>7603</v>
      </c>
      <c r="W212" t="s">
        <v>7603</v>
      </c>
      <c r="X212" t="s">
        <v>7603</v>
      </c>
      <c r="Y212" t="s">
        <v>7603</v>
      </c>
      <c r="Z212">
        <v>90</v>
      </c>
      <c r="AA212">
        <v>83</v>
      </c>
      <c r="AB212" t="s">
        <v>290</v>
      </c>
      <c r="AC212" t="s">
        <v>7603</v>
      </c>
      <c r="AD212" t="s">
        <v>290</v>
      </c>
      <c r="AE212">
        <v>117</v>
      </c>
      <c r="AF212" t="s">
        <v>7603</v>
      </c>
      <c r="AG212">
        <v>31</v>
      </c>
      <c r="AH212">
        <v>13</v>
      </c>
      <c r="AI212">
        <v>173</v>
      </c>
      <c r="AJ212" t="s">
        <v>7603</v>
      </c>
      <c r="AK212">
        <v>173</v>
      </c>
    </row>
    <row r="213" spans="1:37">
      <c r="A213">
        <v>2013</v>
      </c>
      <c r="B213" t="s">
        <v>1385</v>
      </c>
      <c r="C213" t="s">
        <v>8437</v>
      </c>
      <c r="D213" t="str">
        <f>INDEX(CountyList!A:A, MATCH(MID(C213, 4, 3), CountyList!B:B, 0))</f>
        <v>Cook</v>
      </c>
      <c r="E213" t="s">
        <v>8438</v>
      </c>
      <c r="F213" t="s">
        <v>1386</v>
      </c>
      <c r="G213" t="s">
        <v>1387</v>
      </c>
      <c r="H213" t="s">
        <v>5517</v>
      </c>
      <c r="I213" t="s">
        <v>8439</v>
      </c>
      <c r="J213">
        <v>14</v>
      </c>
      <c r="K213">
        <v>21</v>
      </c>
      <c r="L213">
        <v>33</v>
      </c>
      <c r="M213">
        <v>35</v>
      </c>
      <c r="N213">
        <v>38</v>
      </c>
      <c r="O213">
        <v>49</v>
      </c>
      <c r="P213">
        <v>40</v>
      </c>
      <c r="Q213">
        <v>36</v>
      </c>
      <c r="R213">
        <v>57</v>
      </c>
      <c r="S213">
        <v>37</v>
      </c>
      <c r="T213" t="s">
        <v>7603</v>
      </c>
      <c r="U213" t="s">
        <v>7603</v>
      </c>
      <c r="V213" t="s">
        <v>7603</v>
      </c>
      <c r="W213" t="s">
        <v>7603</v>
      </c>
      <c r="X213" t="s">
        <v>7603</v>
      </c>
      <c r="Y213" t="s">
        <v>7603</v>
      </c>
      <c r="Z213">
        <v>209</v>
      </c>
      <c r="AA213">
        <v>151</v>
      </c>
      <c r="AB213">
        <v>32</v>
      </c>
      <c r="AC213" t="s">
        <v>7603</v>
      </c>
      <c r="AD213">
        <v>11</v>
      </c>
      <c r="AE213">
        <v>184</v>
      </c>
      <c r="AF213" t="s">
        <v>7603</v>
      </c>
      <c r="AG213">
        <v>94</v>
      </c>
      <c r="AH213">
        <v>39</v>
      </c>
      <c r="AI213">
        <v>360</v>
      </c>
      <c r="AJ213" t="s">
        <v>7603</v>
      </c>
      <c r="AK213">
        <v>360</v>
      </c>
    </row>
    <row r="214" spans="1:37">
      <c r="A214">
        <v>2013</v>
      </c>
      <c r="B214" t="s">
        <v>1390</v>
      </c>
      <c r="C214" t="s">
        <v>8440</v>
      </c>
      <c r="D214" t="str">
        <f>INDEX(CountyList!A:A, MATCH(MID(C214, 4, 3), CountyList!B:B, 0))</f>
        <v>Cook</v>
      </c>
      <c r="E214" t="s">
        <v>8441</v>
      </c>
      <c r="F214" t="s">
        <v>1393</v>
      </c>
      <c r="G214" t="s">
        <v>1394</v>
      </c>
      <c r="H214" t="s">
        <v>5519</v>
      </c>
      <c r="I214" t="s">
        <v>8442</v>
      </c>
      <c r="J214">
        <v>28</v>
      </c>
      <c r="K214">
        <v>22</v>
      </c>
      <c r="L214">
        <v>24</v>
      </c>
      <c r="M214">
        <v>20</v>
      </c>
      <c r="N214">
        <v>29</v>
      </c>
      <c r="O214">
        <v>16</v>
      </c>
      <c r="P214">
        <v>15</v>
      </c>
      <c r="Q214">
        <v>17</v>
      </c>
      <c r="R214">
        <v>18</v>
      </c>
      <c r="S214">
        <v>19</v>
      </c>
      <c r="T214" t="s">
        <v>7603</v>
      </c>
      <c r="U214" t="s">
        <v>7603</v>
      </c>
      <c r="V214" t="s">
        <v>7603</v>
      </c>
      <c r="W214" t="s">
        <v>7603</v>
      </c>
      <c r="X214" t="s">
        <v>7603</v>
      </c>
      <c r="Y214" t="s">
        <v>7603</v>
      </c>
      <c r="Z214">
        <v>109</v>
      </c>
      <c r="AA214">
        <v>99</v>
      </c>
      <c r="AB214">
        <v>196</v>
      </c>
      <c r="AC214" t="s">
        <v>7603</v>
      </c>
      <c r="AD214">
        <v>10</v>
      </c>
      <c r="AE214" t="s">
        <v>290</v>
      </c>
      <c r="AF214" t="s">
        <v>7603</v>
      </c>
      <c r="AG214" t="s">
        <v>7603</v>
      </c>
      <c r="AH214" t="s">
        <v>7603</v>
      </c>
      <c r="AI214">
        <v>208</v>
      </c>
      <c r="AJ214" t="s">
        <v>7603</v>
      </c>
      <c r="AK214">
        <v>208</v>
      </c>
    </row>
    <row r="215" spans="1:37">
      <c r="A215">
        <v>2013</v>
      </c>
      <c r="B215" t="s">
        <v>1397</v>
      </c>
      <c r="C215" t="s">
        <v>8443</v>
      </c>
      <c r="D215" t="str">
        <f>INDEX(CountyList!A:A, MATCH(MID(C215, 4, 3), CountyList!B:B, 0))</f>
        <v>Cook</v>
      </c>
      <c r="E215" t="s">
        <v>8444</v>
      </c>
      <c r="F215" t="s">
        <v>1398</v>
      </c>
      <c r="G215" t="s">
        <v>1272</v>
      </c>
      <c r="H215" t="s">
        <v>5522</v>
      </c>
      <c r="I215" t="s">
        <v>8445</v>
      </c>
      <c r="J215">
        <v>42</v>
      </c>
      <c r="K215">
        <v>21</v>
      </c>
      <c r="L215">
        <v>13</v>
      </c>
      <c r="M215">
        <v>26</v>
      </c>
      <c r="N215">
        <v>17</v>
      </c>
      <c r="O215">
        <v>19</v>
      </c>
      <c r="P215" t="s">
        <v>290</v>
      </c>
      <c r="Q215">
        <v>16</v>
      </c>
      <c r="R215">
        <v>14</v>
      </c>
      <c r="S215">
        <v>14</v>
      </c>
      <c r="T215" t="s">
        <v>7603</v>
      </c>
      <c r="U215" t="s">
        <v>7603</v>
      </c>
      <c r="V215" t="s">
        <v>7603</v>
      </c>
      <c r="W215" t="s">
        <v>7603</v>
      </c>
      <c r="X215" t="s">
        <v>7603</v>
      </c>
      <c r="Y215" t="s">
        <v>7603</v>
      </c>
      <c r="Z215">
        <v>102</v>
      </c>
      <c r="AA215">
        <v>89</v>
      </c>
      <c r="AB215" t="s">
        <v>290</v>
      </c>
      <c r="AC215" t="s">
        <v>7603</v>
      </c>
      <c r="AD215" t="s">
        <v>7603</v>
      </c>
      <c r="AE215">
        <v>176</v>
      </c>
      <c r="AF215" t="s">
        <v>290</v>
      </c>
      <c r="AG215" t="s">
        <v>290</v>
      </c>
      <c r="AH215" t="s">
        <v>290</v>
      </c>
      <c r="AI215">
        <v>191</v>
      </c>
      <c r="AJ215" t="s">
        <v>7603</v>
      </c>
      <c r="AK215">
        <v>191</v>
      </c>
    </row>
    <row r="216" spans="1:37">
      <c r="A216">
        <v>2013</v>
      </c>
      <c r="B216" t="s">
        <v>786</v>
      </c>
      <c r="C216" t="s">
        <v>8446</v>
      </c>
      <c r="D216" t="str">
        <f>INDEX(CountyList!A:A, MATCH(MID(C216, 4, 3), CountyList!B:B, 0))</f>
        <v>Cook</v>
      </c>
      <c r="E216" t="s">
        <v>8447</v>
      </c>
      <c r="F216" t="s">
        <v>8448</v>
      </c>
      <c r="G216" t="s">
        <v>1340</v>
      </c>
      <c r="H216" t="s">
        <v>8449</v>
      </c>
      <c r="I216" t="s">
        <v>8450</v>
      </c>
      <c r="J216">
        <v>10</v>
      </c>
      <c r="K216">
        <v>22</v>
      </c>
      <c r="L216" t="s">
        <v>290</v>
      </c>
      <c r="M216">
        <v>15</v>
      </c>
      <c r="N216">
        <v>16</v>
      </c>
      <c r="O216">
        <v>15</v>
      </c>
      <c r="P216">
        <v>15</v>
      </c>
      <c r="Q216">
        <v>16</v>
      </c>
      <c r="R216">
        <v>16</v>
      </c>
      <c r="S216">
        <v>17</v>
      </c>
      <c r="T216" t="s">
        <v>7603</v>
      </c>
      <c r="U216" t="s">
        <v>7603</v>
      </c>
      <c r="V216" t="s">
        <v>7603</v>
      </c>
      <c r="W216" t="s">
        <v>7603</v>
      </c>
      <c r="X216" t="s">
        <v>7603</v>
      </c>
      <c r="Y216" t="s">
        <v>7603</v>
      </c>
      <c r="Z216">
        <v>75</v>
      </c>
      <c r="AA216">
        <v>73</v>
      </c>
      <c r="AB216" t="s">
        <v>290</v>
      </c>
      <c r="AC216" t="s">
        <v>7603</v>
      </c>
      <c r="AD216" t="s">
        <v>7603</v>
      </c>
      <c r="AE216">
        <v>100</v>
      </c>
      <c r="AF216" t="s">
        <v>7603</v>
      </c>
      <c r="AG216">
        <v>27</v>
      </c>
      <c r="AH216">
        <v>14</v>
      </c>
      <c r="AI216">
        <v>148</v>
      </c>
      <c r="AJ216" t="s">
        <v>7603</v>
      </c>
      <c r="AK216">
        <v>148</v>
      </c>
    </row>
    <row r="217" spans="1:37">
      <c r="A217">
        <v>2013</v>
      </c>
      <c r="B217" t="s">
        <v>1406</v>
      </c>
      <c r="C217" t="s">
        <v>8451</v>
      </c>
      <c r="D217" t="str">
        <f>INDEX(CountyList!A:A, MATCH(MID(C217, 4, 3), CountyList!B:B, 0))</f>
        <v>Cook</v>
      </c>
      <c r="E217" t="s">
        <v>8452</v>
      </c>
      <c r="F217" t="s">
        <v>1409</v>
      </c>
      <c r="G217" t="s">
        <v>1122</v>
      </c>
      <c r="H217" t="s">
        <v>5529</v>
      </c>
      <c r="I217" t="s">
        <v>8453</v>
      </c>
      <c r="J217">
        <v>41</v>
      </c>
      <c r="K217">
        <v>25</v>
      </c>
      <c r="L217">
        <v>31</v>
      </c>
      <c r="M217">
        <v>26</v>
      </c>
      <c r="N217">
        <v>27</v>
      </c>
      <c r="O217">
        <v>19</v>
      </c>
      <c r="P217">
        <v>22</v>
      </c>
      <c r="Q217">
        <v>21</v>
      </c>
      <c r="R217">
        <v>17</v>
      </c>
      <c r="S217">
        <v>18</v>
      </c>
      <c r="T217" t="s">
        <v>7603</v>
      </c>
      <c r="U217" t="s">
        <v>7603</v>
      </c>
      <c r="V217" t="s">
        <v>7603</v>
      </c>
      <c r="W217" t="s">
        <v>7603</v>
      </c>
      <c r="X217" t="s">
        <v>7603</v>
      </c>
      <c r="Y217" t="s">
        <v>7603</v>
      </c>
      <c r="Z217">
        <v>111</v>
      </c>
      <c r="AA217">
        <v>136</v>
      </c>
      <c r="AB217">
        <v>130</v>
      </c>
      <c r="AC217" t="s">
        <v>7603</v>
      </c>
      <c r="AD217" t="s">
        <v>7603</v>
      </c>
      <c r="AE217" t="s">
        <v>7603</v>
      </c>
      <c r="AF217" t="s">
        <v>7603</v>
      </c>
      <c r="AG217">
        <v>114</v>
      </c>
      <c r="AH217" t="s">
        <v>290</v>
      </c>
      <c r="AI217">
        <v>247</v>
      </c>
      <c r="AJ217" t="s">
        <v>7603</v>
      </c>
      <c r="AK217">
        <v>247</v>
      </c>
    </row>
    <row r="218" spans="1:37">
      <c r="A218">
        <v>2013</v>
      </c>
      <c r="B218" t="s">
        <v>1412</v>
      </c>
      <c r="C218" t="s">
        <v>8454</v>
      </c>
      <c r="D218" t="str">
        <f>INDEX(CountyList!A:A, MATCH(MID(C218, 4, 3), CountyList!B:B, 0))</f>
        <v>Cook</v>
      </c>
      <c r="E218" t="s">
        <v>8455</v>
      </c>
      <c r="F218" t="s">
        <v>8456</v>
      </c>
      <c r="G218" t="s">
        <v>1204</v>
      </c>
      <c r="H218" t="s">
        <v>8457</v>
      </c>
      <c r="I218" t="s">
        <v>8458</v>
      </c>
      <c r="J218">
        <v>41</v>
      </c>
      <c r="K218">
        <v>36</v>
      </c>
      <c r="L218">
        <v>28</v>
      </c>
      <c r="M218">
        <v>30</v>
      </c>
      <c r="N218">
        <v>29</v>
      </c>
      <c r="O218">
        <v>28</v>
      </c>
      <c r="P218">
        <v>21</v>
      </c>
      <c r="Q218">
        <v>23</v>
      </c>
      <c r="R218">
        <v>21</v>
      </c>
      <c r="S218">
        <v>34</v>
      </c>
      <c r="T218" t="s">
        <v>7603</v>
      </c>
      <c r="U218" t="s">
        <v>7603</v>
      </c>
      <c r="V218" t="s">
        <v>7603</v>
      </c>
      <c r="W218" t="s">
        <v>7603</v>
      </c>
      <c r="X218" t="s">
        <v>7603</v>
      </c>
      <c r="Y218" t="s">
        <v>7603</v>
      </c>
      <c r="Z218">
        <v>149</v>
      </c>
      <c r="AA218">
        <v>142</v>
      </c>
      <c r="AB218" t="s">
        <v>290</v>
      </c>
      <c r="AC218" t="s">
        <v>7603</v>
      </c>
      <c r="AD218">
        <v>10</v>
      </c>
      <c r="AE218" t="s">
        <v>7603</v>
      </c>
      <c r="AF218" t="s">
        <v>7603</v>
      </c>
      <c r="AG218">
        <v>275</v>
      </c>
      <c r="AH218" t="s">
        <v>290</v>
      </c>
      <c r="AI218">
        <v>291</v>
      </c>
      <c r="AJ218" t="s">
        <v>7603</v>
      </c>
      <c r="AK218">
        <v>291</v>
      </c>
    </row>
    <row r="219" spans="1:37">
      <c r="A219">
        <v>2013</v>
      </c>
      <c r="B219" t="s">
        <v>8459</v>
      </c>
      <c r="C219" t="s">
        <v>8460</v>
      </c>
      <c r="D219" t="str">
        <f>INDEX(CountyList!A:A, MATCH(MID(C219, 4, 3), CountyList!B:B, 0))</f>
        <v>Cook</v>
      </c>
      <c r="E219" t="s">
        <v>8461</v>
      </c>
      <c r="F219" t="s">
        <v>8462</v>
      </c>
      <c r="G219" t="s">
        <v>1204</v>
      </c>
      <c r="H219" t="s">
        <v>8463</v>
      </c>
      <c r="I219" t="s">
        <v>8464</v>
      </c>
      <c r="J219">
        <v>35</v>
      </c>
      <c r="K219">
        <v>19</v>
      </c>
      <c r="L219">
        <v>17</v>
      </c>
      <c r="M219">
        <v>18</v>
      </c>
      <c r="N219">
        <v>13</v>
      </c>
      <c r="O219">
        <v>17</v>
      </c>
      <c r="P219">
        <v>13</v>
      </c>
      <c r="Q219">
        <v>25</v>
      </c>
      <c r="R219">
        <v>20</v>
      </c>
      <c r="S219">
        <v>21</v>
      </c>
      <c r="T219" t="s">
        <v>7603</v>
      </c>
      <c r="U219" t="s">
        <v>7603</v>
      </c>
      <c r="V219" t="s">
        <v>7603</v>
      </c>
      <c r="W219" t="s">
        <v>7603</v>
      </c>
      <c r="X219" t="s">
        <v>7603</v>
      </c>
      <c r="Y219" t="s">
        <v>7603</v>
      </c>
      <c r="Z219">
        <v>105</v>
      </c>
      <c r="AA219">
        <v>93</v>
      </c>
      <c r="AB219">
        <v>26</v>
      </c>
      <c r="AC219" t="s">
        <v>7603</v>
      </c>
      <c r="AD219" t="s">
        <v>290</v>
      </c>
      <c r="AE219" t="s">
        <v>7603</v>
      </c>
      <c r="AF219" t="s">
        <v>7603</v>
      </c>
      <c r="AG219">
        <v>168</v>
      </c>
      <c r="AH219" t="s">
        <v>290</v>
      </c>
      <c r="AI219">
        <v>198</v>
      </c>
      <c r="AJ219" t="s">
        <v>7603</v>
      </c>
      <c r="AK219">
        <v>198</v>
      </c>
    </row>
    <row r="220" spans="1:37">
      <c r="A220">
        <v>2013</v>
      </c>
      <c r="B220" t="s">
        <v>8465</v>
      </c>
      <c r="C220" t="s">
        <v>8466</v>
      </c>
      <c r="D220" t="str">
        <f>INDEX(CountyList!A:A, MATCH(MID(C220, 4, 3), CountyList!B:B, 0))</f>
        <v>Cook</v>
      </c>
      <c r="E220" t="s">
        <v>8467</v>
      </c>
      <c r="F220" t="s">
        <v>8468</v>
      </c>
      <c r="G220" t="s">
        <v>1420</v>
      </c>
      <c r="H220" t="s">
        <v>8469</v>
      </c>
      <c r="I220" t="s">
        <v>8470</v>
      </c>
      <c r="J220">
        <v>25</v>
      </c>
      <c r="K220" t="s">
        <v>290</v>
      </c>
      <c r="L220" t="s">
        <v>290</v>
      </c>
      <c r="M220">
        <v>11</v>
      </c>
      <c r="N220">
        <v>11</v>
      </c>
      <c r="O220">
        <v>12</v>
      </c>
      <c r="P220">
        <v>14</v>
      </c>
      <c r="Q220">
        <v>15</v>
      </c>
      <c r="R220">
        <v>10</v>
      </c>
      <c r="S220" t="s">
        <v>290</v>
      </c>
      <c r="T220" t="s">
        <v>7603</v>
      </c>
      <c r="U220" t="s">
        <v>7603</v>
      </c>
      <c r="V220" t="s">
        <v>7603</v>
      </c>
      <c r="W220" t="s">
        <v>7603</v>
      </c>
      <c r="X220" t="s">
        <v>7603</v>
      </c>
      <c r="Y220" t="s">
        <v>7603</v>
      </c>
      <c r="Z220">
        <v>71</v>
      </c>
      <c r="AA220">
        <v>51</v>
      </c>
      <c r="AB220" t="s">
        <v>290</v>
      </c>
      <c r="AC220" t="s">
        <v>7603</v>
      </c>
      <c r="AD220" t="s">
        <v>7603</v>
      </c>
      <c r="AE220">
        <v>60</v>
      </c>
      <c r="AF220" t="s">
        <v>7603</v>
      </c>
      <c r="AG220">
        <v>48</v>
      </c>
      <c r="AH220">
        <v>12</v>
      </c>
      <c r="AI220">
        <v>122</v>
      </c>
      <c r="AJ220" t="s">
        <v>7603</v>
      </c>
      <c r="AK220">
        <v>122</v>
      </c>
    </row>
    <row r="221" spans="1:37">
      <c r="A221">
        <v>2013</v>
      </c>
      <c r="B221" t="s">
        <v>1416</v>
      </c>
      <c r="C221" t="s">
        <v>8471</v>
      </c>
      <c r="D221" t="str">
        <f>INDEX(CountyList!A:A, MATCH(MID(C221, 4, 3), CountyList!B:B, 0))</f>
        <v>Cook</v>
      </c>
      <c r="E221" t="s">
        <v>8472</v>
      </c>
      <c r="F221" t="s">
        <v>1419</v>
      </c>
      <c r="G221" t="s">
        <v>1420</v>
      </c>
      <c r="H221" t="s">
        <v>5535</v>
      </c>
      <c r="I221" t="s">
        <v>8473</v>
      </c>
      <c r="J221">
        <v>53</v>
      </c>
      <c r="K221">
        <v>34</v>
      </c>
      <c r="L221">
        <v>43</v>
      </c>
      <c r="M221">
        <v>37</v>
      </c>
      <c r="N221">
        <v>43</v>
      </c>
      <c r="O221">
        <v>37</v>
      </c>
      <c r="P221">
        <v>40</v>
      </c>
      <c r="Q221">
        <v>49</v>
      </c>
      <c r="R221">
        <v>45</v>
      </c>
      <c r="S221">
        <v>29</v>
      </c>
      <c r="T221" t="s">
        <v>7603</v>
      </c>
      <c r="U221" t="s">
        <v>7603</v>
      </c>
      <c r="V221" t="s">
        <v>7603</v>
      </c>
      <c r="W221" t="s">
        <v>7603</v>
      </c>
      <c r="X221" t="s">
        <v>7603</v>
      </c>
      <c r="Y221" t="s">
        <v>7603</v>
      </c>
      <c r="Z221">
        <v>207</v>
      </c>
      <c r="AA221">
        <v>203</v>
      </c>
      <c r="AB221" t="s">
        <v>290</v>
      </c>
      <c r="AC221" t="s">
        <v>290</v>
      </c>
      <c r="AD221" t="s">
        <v>290</v>
      </c>
      <c r="AE221" t="s">
        <v>7603</v>
      </c>
      <c r="AF221" t="s">
        <v>7603</v>
      </c>
      <c r="AG221">
        <v>392</v>
      </c>
      <c r="AH221" t="s">
        <v>290</v>
      </c>
      <c r="AI221">
        <v>410</v>
      </c>
      <c r="AJ221" t="s">
        <v>7603</v>
      </c>
      <c r="AK221">
        <v>410</v>
      </c>
    </row>
    <row r="222" spans="1:37">
      <c r="A222">
        <v>2013</v>
      </c>
      <c r="B222" t="s">
        <v>1423</v>
      </c>
      <c r="C222" t="s">
        <v>8474</v>
      </c>
      <c r="D222" t="str">
        <f>INDEX(CountyList!A:A, MATCH(MID(C222, 4, 3), CountyList!B:B, 0))</f>
        <v>Cook</v>
      </c>
      <c r="E222" t="s">
        <v>8475</v>
      </c>
      <c r="F222" t="s">
        <v>1425</v>
      </c>
      <c r="G222" t="s">
        <v>1333</v>
      </c>
      <c r="H222" t="s">
        <v>5538</v>
      </c>
      <c r="I222" t="s">
        <v>8476</v>
      </c>
      <c r="J222">
        <v>58</v>
      </c>
      <c r="K222">
        <v>65</v>
      </c>
      <c r="L222">
        <v>47</v>
      </c>
      <c r="M222">
        <v>68</v>
      </c>
      <c r="N222">
        <v>54</v>
      </c>
      <c r="O222">
        <v>70</v>
      </c>
      <c r="P222">
        <v>55</v>
      </c>
      <c r="Q222">
        <v>57</v>
      </c>
      <c r="R222">
        <v>53</v>
      </c>
      <c r="S222">
        <v>87</v>
      </c>
      <c r="T222" t="s">
        <v>7603</v>
      </c>
      <c r="U222" t="s">
        <v>7603</v>
      </c>
      <c r="V222" t="s">
        <v>7603</v>
      </c>
      <c r="W222" t="s">
        <v>7603</v>
      </c>
      <c r="X222" t="s">
        <v>7603</v>
      </c>
      <c r="Y222" t="s">
        <v>7603</v>
      </c>
      <c r="Z222">
        <v>325</v>
      </c>
      <c r="AA222">
        <v>289</v>
      </c>
      <c r="AB222">
        <v>77</v>
      </c>
      <c r="AC222" t="s">
        <v>7603</v>
      </c>
      <c r="AD222">
        <v>41</v>
      </c>
      <c r="AE222" t="s">
        <v>290</v>
      </c>
      <c r="AF222" t="s">
        <v>7603</v>
      </c>
      <c r="AG222">
        <v>484</v>
      </c>
      <c r="AH222" t="s">
        <v>290</v>
      </c>
      <c r="AI222">
        <v>614</v>
      </c>
      <c r="AJ222" t="s">
        <v>7603</v>
      </c>
      <c r="AK222">
        <v>614</v>
      </c>
    </row>
    <row r="223" spans="1:37">
      <c r="A223">
        <v>2013</v>
      </c>
      <c r="B223" t="s">
        <v>1427</v>
      </c>
      <c r="C223" t="s">
        <v>8477</v>
      </c>
      <c r="D223" t="str">
        <f>INDEX(CountyList!A:A, MATCH(MID(C223, 4, 3), CountyList!B:B, 0))</f>
        <v>Cook</v>
      </c>
      <c r="E223" t="s">
        <v>8478</v>
      </c>
      <c r="F223" t="s">
        <v>1429</v>
      </c>
      <c r="G223" t="s">
        <v>1122</v>
      </c>
      <c r="H223" t="s">
        <v>5541</v>
      </c>
      <c r="I223" t="s">
        <v>8479</v>
      </c>
      <c r="J223">
        <v>26</v>
      </c>
      <c r="K223">
        <v>15</v>
      </c>
      <c r="L223">
        <v>19</v>
      </c>
      <c r="M223">
        <v>16</v>
      </c>
      <c r="N223">
        <v>15</v>
      </c>
      <c r="O223" t="s">
        <v>290</v>
      </c>
      <c r="P223">
        <v>11</v>
      </c>
      <c r="Q223">
        <v>12</v>
      </c>
      <c r="R223">
        <v>10</v>
      </c>
      <c r="S223">
        <v>18</v>
      </c>
      <c r="T223" t="s">
        <v>7603</v>
      </c>
      <c r="U223" t="s">
        <v>7603</v>
      </c>
      <c r="V223" t="s">
        <v>7603</v>
      </c>
      <c r="W223" t="s">
        <v>7603</v>
      </c>
      <c r="X223" t="s">
        <v>7603</v>
      </c>
      <c r="Y223" t="s">
        <v>7603</v>
      </c>
      <c r="Z223">
        <v>75</v>
      </c>
      <c r="AA223">
        <v>75</v>
      </c>
      <c r="AB223">
        <v>64</v>
      </c>
      <c r="AC223" t="s">
        <v>7603</v>
      </c>
      <c r="AD223" t="s">
        <v>290</v>
      </c>
      <c r="AE223">
        <v>50</v>
      </c>
      <c r="AF223" t="s">
        <v>7603</v>
      </c>
      <c r="AG223">
        <v>17</v>
      </c>
      <c r="AH223">
        <v>18</v>
      </c>
      <c r="AI223">
        <v>150</v>
      </c>
      <c r="AJ223" t="s">
        <v>7603</v>
      </c>
      <c r="AK223">
        <v>150</v>
      </c>
    </row>
    <row r="224" spans="1:37">
      <c r="A224">
        <v>2013</v>
      </c>
      <c r="B224" t="s">
        <v>8480</v>
      </c>
      <c r="C224" t="s">
        <v>8481</v>
      </c>
      <c r="D224" t="str">
        <f>INDEX(CountyList!A:A, MATCH(MID(C224, 4, 3), CountyList!B:B, 0))</f>
        <v>Cook</v>
      </c>
      <c r="E224" t="s">
        <v>8482</v>
      </c>
      <c r="F224" t="s">
        <v>8483</v>
      </c>
      <c r="G224" t="s">
        <v>8484</v>
      </c>
      <c r="H224" t="s">
        <v>8485</v>
      </c>
      <c r="I224" t="s">
        <v>8486</v>
      </c>
      <c r="J224">
        <v>19</v>
      </c>
      <c r="K224" t="s">
        <v>290</v>
      </c>
      <c r="L224" t="s">
        <v>290</v>
      </c>
      <c r="M224" t="s">
        <v>290</v>
      </c>
      <c r="N224" t="s">
        <v>290</v>
      </c>
      <c r="O224" t="s">
        <v>290</v>
      </c>
      <c r="P224" t="s">
        <v>290</v>
      </c>
      <c r="Q224">
        <v>11</v>
      </c>
      <c r="R224" t="s">
        <v>290</v>
      </c>
      <c r="S224" t="s">
        <v>290</v>
      </c>
      <c r="T224" t="s">
        <v>7603</v>
      </c>
      <c r="U224" t="s">
        <v>7603</v>
      </c>
      <c r="V224" t="s">
        <v>7603</v>
      </c>
      <c r="W224" t="s">
        <v>7603</v>
      </c>
      <c r="X224" t="s">
        <v>7603</v>
      </c>
      <c r="Y224" t="s">
        <v>7603</v>
      </c>
      <c r="Z224">
        <v>38</v>
      </c>
      <c r="AA224">
        <v>35</v>
      </c>
      <c r="AB224" t="s">
        <v>7603</v>
      </c>
      <c r="AC224" t="s">
        <v>7603</v>
      </c>
      <c r="AD224" t="s">
        <v>7603</v>
      </c>
      <c r="AE224">
        <v>70</v>
      </c>
      <c r="AF224" t="s">
        <v>7603</v>
      </c>
      <c r="AG224" t="s">
        <v>290</v>
      </c>
      <c r="AH224" t="s">
        <v>7603</v>
      </c>
      <c r="AI224">
        <v>73</v>
      </c>
      <c r="AJ224" t="s">
        <v>7603</v>
      </c>
      <c r="AK224">
        <v>73</v>
      </c>
    </row>
    <row r="225" spans="1:37">
      <c r="A225">
        <v>2013</v>
      </c>
      <c r="B225" t="s">
        <v>8487</v>
      </c>
      <c r="C225" t="s">
        <v>8488</v>
      </c>
      <c r="D225" t="str">
        <f>INDEX(CountyList!A:A, MATCH(MID(C225, 4, 3), CountyList!B:B, 0))</f>
        <v>Cook</v>
      </c>
      <c r="E225" t="s">
        <v>8489</v>
      </c>
      <c r="F225" t="s">
        <v>8490</v>
      </c>
      <c r="G225" t="s">
        <v>1122</v>
      </c>
      <c r="H225" t="s">
        <v>8491</v>
      </c>
      <c r="I225" t="s">
        <v>8492</v>
      </c>
      <c r="J225">
        <v>40</v>
      </c>
      <c r="K225">
        <v>30</v>
      </c>
      <c r="L225">
        <v>21</v>
      </c>
      <c r="M225">
        <v>26</v>
      </c>
      <c r="N225">
        <v>18</v>
      </c>
      <c r="O225">
        <v>27</v>
      </c>
      <c r="P225">
        <v>22</v>
      </c>
      <c r="Q225">
        <v>19</v>
      </c>
      <c r="R225">
        <v>22</v>
      </c>
      <c r="S225">
        <v>21</v>
      </c>
      <c r="T225" t="s">
        <v>7603</v>
      </c>
      <c r="U225" t="s">
        <v>7603</v>
      </c>
      <c r="V225" t="s">
        <v>7603</v>
      </c>
      <c r="W225" t="s">
        <v>7603</v>
      </c>
      <c r="X225" t="s">
        <v>7603</v>
      </c>
      <c r="Y225" t="s">
        <v>7603</v>
      </c>
      <c r="Z225">
        <v>131</v>
      </c>
      <c r="AA225">
        <v>115</v>
      </c>
      <c r="AB225">
        <v>101</v>
      </c>
      <c r="AC225" t="s">
        <v>7603</v>
      </c>
      <c r="AD225" t="s">
        <v>290</v>
      </c>
      <c r="AE225" t="s">
        <v>290</v>
      </c>
      <c r="AF225" t="s">
        <v>7603</v>
      </c>
      <c r="AG225">
        <v>141</v>
      </c>
      <c r="AH225" t="s">
        <v>7603</v>
      </c>
      <c r="AI225">
        <v>246</v>
      </c>
      <c r="AJ225" t="s">
        <v>7603</v>
      </c>
      <c r="AK225">
        <v>246</v>
      </c>
    </row>
    <row r="226" spans="1:37">
      <c r="A226">
        <v>2013</v>
      </c>
      <c r="B226" t="s">
        <v>8493</v>
      </c>
      <c r="C226" t="s">
        <v>8494</v>
      </c>
      <c r="D226" t="str">
        <f>INDEX(CountyList!A:A, MATCH(MID(C226, 4, 3), CountyList!B:B, 0))</f>
        <v>Cook</v>
      </c>
      <c r="E226" t="s">
        <v>8495</v>
      </c>
      <c r="F226" t="s">
        <v>8496</v>
      </c>
      <c r="G226" t="s">
        <v>1296</v>
      </c>
      <c r="H226" t="s">
        <v>8497</v>
      </c>
      <c r="I226" t="s">
        <v>8498</v>
      </c>
      <c r="J226">
        <v>12</v>
      </c>
      <c r="K226" t="s">
        <v>290</v>
      </c>
      <c r="L226">
        <v>10</v>
      </c>
      <c r="M226" t="s">
        <v>290</v>
      </c>
      <c r="N226" t="s">
        <v>290</v>
      </c>
      <c r="O226" t="s">
        <v>290</v>
      </c>
      <c r="P226">
        <v>12</v>
      </c>
      <c r="Q226" t="s">
        <v>290</v>
      </c>
      <c r="R226">
        <v>10</v>
      </c>
      <c r="S226" t="s">
        <v>290</v>
      </c>
      <c r="T226" t="s">
        <v>290</v>
      </c>
      <c r="U226" t="s">
        <v>290</v>
      </c>
      <c r="V226">
        <v>10</v>
      </c>
      <c r="W226">
        <v>11</v>
      </c>
      <c r="X226" t="s">
        <v>7603</v>
      </c>
      <c r="Y226" t="s">
        <v>7603</v>
      </c>
      <c r="Z226">
        <v>72</v>
      </c>
      <c r="AA226">
        <v>51</v>
      </c>
      <c r="AB226" t="s">
        <v>290</v>
      </c>
      <c r="AC226" t="s">
        <v>290</v>
      </c>
      <c r="AD226" t="s">
        <v>290</v>
      </c>
      <c r="AE226">
        <v>35</v>
      </c>
      <c r="AF226" t="s">
        <v>7603</v>
      </c>
      <c r="AG226">
        <v>52</v>
      </c>
      <c r="AH226">
        <v>22</v>
      </c>
      <c r="AI226">
        <v>90</v>
      </c>
      <c r="AJ226">
        <v>33</v>
      </c>
      <c r="AK226">
        <v>123</v>
      </c>
    </row>
    <row r="227" spans="1:37">
      <c r="A227">
        <v>2013</v>
      </c>
      <c r="B227" t="s">
        <v>1436</v>
      </c>
      <c r="C227" t="s">
        <v>8499</v>
      </c>
      <c r="D227" t="str">
        <f>INDEX(CountyList!A:A, MATCH(MID(C227, 4, 3), CountyList!B:B, 0))</f>
        <v>Cook</v>
      </c>
      <c r="E227" t="s">
        <v>5547</v>
      </c>
      <c r="F227" t="s">
        <v>1438</v>
      </c>
      <c r="G227" t="s">
        <v>1272</v>
      </c>
      <c r="H227" t="s">
        <v>5548</v>
      </c>
      <c r="I227" t="s">
        <v>8500</v>
      </c>
      <c r="J227">
        <v>33</v>
      </c>
      <c r="K227">
        <v>21</v>
      </c>
      <c r="L227">
        <v>23</v>
      </c>
      <c r="M227">
        <v>18</v>
      </c>
      <c r="N227">
        <v>29</v>
      </c>
      <c r="O227">
        <v>18</v>
      </c>
      <c r="P227">
        <v>26</v>
      </c>
      <c r="Q227">
        <v>29</v>
      </c>
      <c r="R227">
        <v>34</v>
      </c>
      <c r="S227">
        <v>25</v>
      </c>
      <c r="T227" t="s">
        <v>7603</v>
      </c>
      <c r="U227" t="s">
        <v>7603</v>
      </c>
      <c r="V227" t="s">
        <v>7603</v>
      </c>
      <c r="W227" t="s">
        <v>7603</v>
      </c>
      <c r="X227" t="s">
        <v>7603</v>
      </c>
      <c r="Y227" t="s">
        <v>7603</v>
      </c>
      <c r="Z227">
        <v>122</v>
      </c>
      <c r="AA227">
        <v>134</v>
      </c>
      <c r="AB227">
        <v>108</v>
      </c>
      <c r="AC227" t="s">
        <v>290</v>
      </c>
      <c r="AD227" t="s">
        <v>290</v>
      </c>
      <c r="AE227">
        <v>66</v>
      </c>
      <c r="AF227" t="s">
        <v>7603</v>
      </c>
      <c r="AG227">
        <v>75</v>
      </c>
      <c r="AH227" t="s">
        <v>290</v>
      </c>
      <c r="AI227">
        <v>256</v>
      </c>
      <c r="AJ227" t="s">
        <v>7603</v>
      </c>
      <c r="AK227">
        <v>256</v>
      </c>
    </row>
    <row r="228" spans="1:37">
      <c r="A228">
        <v>2013</v>
      </c>
      <c r="B228" t="s">
        <v>8501</v>
      </c>
      <c r="C228" t="s">
        <v>8502</v>
      </c>
      <c r="D228" t="str">
        <f>INDEX(CountyList!A:A, MATCH(MID(C228, 4, 3), CountyList!B:B, 0))</f>
        <v>Cook</v>
      </c>
      <c r="E228" t="s">
        <v>8503</v>
      </c>
      <c r="F228" t="s">
        <v>8504</v>
      </c>
      <c r="G228" t="s">
        <v>1272</v>
      </c>
      <c r="H228" t="s">
        <v>8505</v>
      </c>
      <c r="I228" t="s">
        <v>8506</v>
      </c>
      <c r="J228">
        <v>20</v>
      </c>
      <c r="K228">
        <v>10</v>
      </c>
      <c r="L228">
        <v>11</v>
      </c>
      <c r="M228" t="s">
        <v>290</v>
      </c>
      <c r="N228" t="s">
        <v>290</v>
      </c>
      <c r="O228">
        <v>12</v>
      </c>
      <c r="P228">
        <v>15</v>
      </c>
      <c r="Q228">
        <v>15</v>
      </c>
      <c r="R228">
        <v>15</v>
      </c>
      <c r="S228">
        <v>14</v>
      </c>
      <c r="T228" t="s">
        <v>7603</v>
      </c>
      <c r="U228" t="s">
        <v>7603</v>
      </c>
      <c r="V228" t="s">
        <v>7603</v>
      </c>
      <c r="W228" t="s">
        <v>7603</v>
      </c>
      <c r="X228" t="s">
        <v>7603</v>
      </c>
      <c r="Y228" t="s">
        <v>7603</v>
      </c>
      <c r="Z228">
        <v>50</v>
      </c>
      <c r="AA228">
        <v>75</v>
      </c>
      <c r="AB228">
        <v>28</v>
      </c>
      <c r="AC228" t="s">
        <v>7603</v>
      </c>
      <c r="AD228" t="s">
        <v>7603</v>
      </c>
      <c r="AE228">
        <v>38</v>
      </c>
      <c r="AF228" t="s">
        <v>7603</v>
      </c>
      <c r="AG228">
        <v>48</v>
      </c>
      <c r="AH228">
        <v>11</v>
      </c>
      <c r="AI228">
        <v>125</v>
      </c>
      <c r="AJ228" t="s">
        <v>7603</v>
      </c>
      <c r="AK228">
        <v>125</v>
      </c>
    </row>
    <row r="229" spans="1:37">
      <c r="A229">
        <v>2013</v>
      </c>
      <c r="B229" t="s">
        <v>1440</v>
      </c>
      <c r="C229" t="s">
        <v>8507</v>
      </c>
      <c r="D229" t="str">
        <f>INDEX(CountyList!A:A, MATCH(MID(C229, 4, 3), CountyList!B:B, 0))</f>
        <v>Cook</v>
      </c>
      <c r="E229" t="s">
        <v>8508</v>
      </c>
      <c r="F229" t="s">
        <v>1443</v>
      </c>
      <c r="G229" t="s">
        <v>1296</v>
      </c>
      <c r="H229" t="s">
        <v>5551</v>
      </c>
      <c r="I229" t="s">
        <v>8509</v>
      </c>
      <c r="J229">
        <v>75</v>
      </c>
      <c r="K229">
        <v>45</v>
      </c>
      <c r="L229">
        <v>40</v>
      </c>
      <c r="M229">
        <v>33</v>
      </c>
      <c r="N229">
        <v>25</v>
      </c>
      <c r="O229">
        <v>32</v>
      </c>
      <c r="P229">
        <v>46</v>
      </c>
      <c r="Q229">
        <v>32</v>
      </c>
      <c r="R229">
        <v>35</v>
      </c>
      <c r="S229">
        <v>39</v>
      </c>
      <c r="T229" t="s">
        <v>7603</v>
      </c>
      <c r="U229" t="s">
        <v>7603</v>
      </c>
      <c r="V229" t="s">
        <v>7603</v>
      </c>
      <c r="W229" t="s">
        <v>7603</v>
      </c>
      <c r="X229" t="s">
        <v>7603</v>
      </c>
      <c r="Y229" t="s">
        <v>7603</v>
      </c>
      <c r="Z229">
        <v>205</v>
      </c>
      <c r="AA229">
        <v>197</v>
      </c>
      <c r="AB229">
        <v>96</v>
      </c>
      <c r="AC229" t="s">
        <v>7603</v>
      </c>
      <c r="AD229" t="s">
        <v>290</v>
      </c>
      <c r="AE229">
        <v>10</v>
      </c>
      <c r="AF229" t="s">
        <v>7603</v>
      </c>
      <c r="AG229">
        <v>287</v>
      </c>
      <c r="AH229" t="s">
        <v>7603</v>
      </c>
      <c r="AI229">
        <v>402</v>
      </c>
      <c r="AJ229" t="s">
        <v>7603</v>
      </c>
      <c r="AK229">
        <v>402</v>
      </c>
    </row>
    <row r="230" spans="1:37">
      <c r="A230">
        <v>2013</v>
      </c>
      <c r="B230" t="s">
        <v>8510</v>
      </c>
      <c r="C230" t="s">
        <v>8511</v>
      </c>
      <c r="D230" t="str">
        <f>INDEX(CountyList!A:A, MATCH(MID(C230, 4, 3), CountyList!B:B, 0))</f>
        <v>Cook</v>
      </c>
      <c r="E230" t="s">
        <v>8512</v>
      </c>
      <c r="F230" t="s">
        <v>8513</v>
      </c>
      <c r="G230" t="s">
        <v>1261</v>
      </c>
      <c r="H230" t="s">
        <v>8514</v>
      </c>
      <c r="I230" t="s">
        <v>8515</v>
      </c>
      <c r="J230">
        <v>20</v>
      </c>
      <c r="K230" t="s">
        <v>290</v>
      </c>
      <c r="L230" t="s">
        <v>7603</v>
      </c>
      <c r="M230" t="s">
        <v>7603</v>
      </c>
      <c r="N230" t="s">
        <v>7603</v>
      </c>
      <c r="O230" t="s">
        <v>7603</v>
      </c>
      <c r="P230" t="s">
        <v>7603</v>
      </c>
      <c r="Q230" t="s">
        <v>7603</v>
      </c>
      <c r="R230" t="s">
        <v>7603</v>
      </c>
      <c r="S230" t="s">
        <v>7603</v>
      </c>
      <c r="T230" t="s">
        <v>7603</v>
      </c>
      <c r="U230" t="s">
        <v>7603</v>
      </c>
      <c r="V230" t="s">
        <v>7603</v>
      </c>
      <c r="W230" t="s">
        <v>7603</v>
      </c>
      <c r="X230" t="s">
        <v>7603</v>
      </c>
      <c r="Y230" t="s">
        <v>7603</v>
      </c>
      <c r="Z230">
        <v>15</v>
      </c>
      <c r="AA230">
        <v>11</v>
      </c>
      <c r="AB230" t="s">
        <v>7603</v>
      </c>
      <c r="AC230" t="s">
        <v>7603</v>
      </c>
      <c r="AD230" t="s">
        <v>7603</v>
      </c>
      <c r="AE230">
        <v>26</v>
      </c>
      <c r="AF230" t="s">
        <v>7603</v>
      </c>
      <c r="AG230" t="s">
        <v>7603</v>
      </c>
      <c r="AH230" t="s">
        <v>7603</v>
      </c>
      <c r="AI230">
        <v>26</v>
      </c>
      <c r="AJ230" t="s">
        <v>7603</v>
      </c>
      <c r="AK230">
        <v>26</v>
      </c>
    </row>
    <row r="231" spans="1:37">
      <c r="A231">
        <v>2013</v>
      </c>
      <c r="B231" t="s">
        <v>1445</v>
      </c>
      <c r="C231" t="s">
        <v>8516</v>
      </c>
      <c r="D231" t="str">
        <f>INDEX(CountyList!A:A, MATCH(MID(C231, 4, 3), CountyList!B:B, 0))</f>
        <v>Cook</v>
      </c>
      <c r="E231" t="s">
        <v>8517</v>
      </c>
      <c r="F231" t="s">
        <v>1448</v>
      </c>
      <c r="G231" t="s">
        <v>1449</v>
      </c>
      <c r="H231" t="s">
        <v>5554</v>
      </c>
      <c r="I231" t="s">
        <v>8518</v>
      </c>
      <c r="J231">
        <v>27</v>
      </c>
      <c r="K231">
        <v>31</v>
      </c>
      <c r="L231">
        <v>17</v>
      </c>
      <c r="M231">
        <v>25</v>
      </c>
      <c r="N231">
        <v>15</v>
      </c>
      <c r="O231">
        <v>17</v>
      </c>
      <c r="P231">
        <v>15</v>
      </c>
      <c r="Q231" t="s">
        <v>290</v>
      </c>
      <c r="R231">
        <v>17</v>
      </c>
      <c r="S231">
        <v>18</v>
      </c>
      <c r="T231" t="s">
        <v>7603</v>
      </c>
      <c r="U231" t="s">
        <v>7603</v>
      </c>
      <c r="V231" t="s">
        <v>7603</v>
      </c>
      <c r="W231" t="s">
        <v>7603</v>
      </c>
      <c r="X231" t="s">
        <v>7603</v>
      </c>
      <c r="Y231" t="s">
        <v>7603</v>
      </c>
      <c r="Z231">
        <v>84</v>
      </c>
      <c r="AA231">
        <v>102</v>
      </c>
      <c r="AB231" t="s">
        <v>7603</v>
      </c>
      <c r="AC231" t="s">
        <v>7603</v>
      </c>
      <c r="AD231" t="s">
        <v>7603</v>
      </c>
      <c r="AE231" t="s">
        <v>7603</v>
      </c>
      <c r="AF231" t="s">
        <v>7603</v>
      </c>
      <c r="AG231">
        <v>175</v>
      </c>
      <c r="AH231">
        <v>11</v>
      </c>
      <c r="AI231">
        <v>186</v>
      </c>
      <c r="AJ231" t="s">
        <v>7603</v>
      </c>
      <c r="AK231">
        <v>186</v>
      </c>
    </row>
    <row r="232" spans="1:37">
      <c r="A232">
        <v>2013</v>
      </c>
      <c r="B232" t="s">
        <v>4594</v>
      </c>
      <c r="C232" t="s">
        <v>8519</v>
      </c>
      <c r="D232" t="str">
        <f>INDEX(CountyList!A:A, MATCH(MID(C232, 4, 3), CountyList!B:B, 0))</f>
        <v>Cook</v>
      </c>
      <c r="E232" t="s">
        <v>8520</v>
      </c>
      <c r="F232" t="s">
        <v>4597</v>
      </c>
      <c r="G232" t="s">
        <v>1475</v>
      </c>
      <c r="H232" t="s">
        <v>5557</v>
      </c>
      <c r="I232" t="s">
        <v>8521</v>
      </c>
      <c r="J232" t="s">
        <v>290</v>
      </c>
      <c r="K232">
        <v>22</v>
      </c>
      <c r="L232">
        <v>16</v>
      </c>
      <c r="M232">
        <v>16</v>
      </c>
      <c r="N232">
        <v>11</v>
      </c>
      <c r="O232">
        <v>10</v>
      </c>
      <c r="P232">
        <v>13</v>
      </c>
      <c r="Q232">
        <v>11</v>
      </c>
      <c r="R232">
        <v>15</v>
      </c>
      <c r="S232">
        <v>17</v>
      </c>
      <c r="T232">
        <v>24</v>
      </c>
      <c r="U232">
        <v>22</v>
      </c>
      <c r="V232">
        <v>23</v>
      </c>
      <c r="W232">
        <v>23</v>
      </c>
      <c r="X232" t="s">
        <v>7603</v>
      </c>
      <c r="Y232" t="s">
        <v>7603</v>
      </c>
      <c r="Z232">
        <v>208</v>
      </c>
      <c r="AA232">
        <v>29</v>
      </c>
      <c r="AB232" t="s">
        <v>290</v>
      </c>
      <c r="AC232" t="s">
        <v>7603</v>
      </c>
      <c r="AD232">
        <v>16</v>
      </c>
      <c r="AE232" t="s">
        <v>290</v>
      </c>
      <c r="AF232" t="s">
        <v>7603</v>
      </c>
      <c r="AG232">
        <v>204</v>
      </c>
      <c r="AH232" t="s">
        <v>290</v>
      </c>
      <c r="AI232">
        <v>140</v>
      </c>
      <c r="AJ232">
        <v>97</v>
      </c>
      <c r="AK232">
        <v>237</v>
      </c>
    </row>
    <row r="233" spans="1:37">
      <c r="A233">
        <v>2013</v>
      </c>
      <c r="B233" t="s">
        <v>8522</v>
      </c>
      <c r="C233" t="s">
        <v>8523</v>
      </c>
      <c r="D233" t="str">
        <f>INDEX(CountyList!A:A, MATCH(MID(C233, 4, 3), CountyList!B:B, 0))</f>
        <v>Cook</v>
      </c>
      <c r="E233" t="s">
        <v>8524</v>
      </c>
      <c r="F233" t="s">
        <v>1453</v>
      </c>
      <c r="G233" t="s">
        <v>1289</v>
      </c>
      <c r="H233" t="s">
        <v>5561</v>
      </c>
      <c r="I233" t="s">
        <v>8525</v>
      </c>
      <c r="J233" t="s">
        <v>7603</v>
      </c>
      <c r="K233">
        <v>32</v>
      </c>
      <c r="L233">
        <v>23</v>
      </c>
      <c r="M233">
        <v>40</v>
      </c>
      <c r="N233">
        <v>44</v>
      </c>
      <c r="O233">
        <v>33</v>
      </c>
      <c r="P233">
        <v>41</v>
      </c>
      <c r="Q233">
        <v>31</v>
      </c>
      <c r="R233">
        <v>45</v>
      </c>
      <c r="S233">
        <v>43</v>
      </c>
      <c r="T233" t="s">
        <v>7603</v>
      </c>
      <c r="U233" t="s">
        <v>7603</v>
      </c>
      <c r="V233" t="s">
        <v>7603</v>
      </c>
      <c r="W233" t="s">
        <v>7603</v>
      </c>
      <c r="X233" t="s">
        <v>7603</v>
      </c>
      <c r="Y233" t="s">
        <v>7603</v>
      </c>
      <c r="Z233">
        <v>157</v>
      </c>
      <c r="AA233">
        <v>175</v>
      </c>
      <c r="AB233" t="s">
        <v>7603</v>
      </c>
      <c r="AC233" t="s">
        <v>7603</v>
      </c>
      <c r="AD233" t="s">
        <v>290</v>
      </c>
      <c r="AE233">
        <v>42</v>
      </c>
      <c r="AF233" t="s">
        <v>7603</v>
      </c>
      <c r="AG233">
        <v>278</v>
      </c>
      <c r="AH233" t="s">
        <v>290</v>
      </c>
      <c r="AI233">
        <v>332</v>
      </c>
      <c r="AJ233" t="s">
        <v>7603</v>
      </c>
      <c r="AK233">
        <v>332</v>
      </c>
    </row>
    <row r="234" spans="1:37">
      <c r="A234">
        <v>2013</v>
      </c>
      <c r="B234" t="s">
        <v>1455</v>
      </c>
      <c r="C234" t="s">
        <v>8526</v>
      </c>
      <c r="D234" t="str">
        <f>INDEX(CountyList!A:A, MATCH(MID(C234, 4, 3), CountyList!B:B, 0))</f>
        <v>Cook</v>
      </c>
      <c r="E234" t="s">
        <v>8527</v>
      </c>
      <c r="F234" t="s">
        <v>1457</v>
      </c>
      <c r="G234" t="s">
        <v>1458</v>
      </c>
      <c r="H234" t="s">
        <v>5564</v>
      </c>
      <c r="I234" t="s">
        <v>8528</v>
      </c>
      <c r="J234">
        <v>35</v>
      </c>
      <c r="K234">
        <v>19</v>
      </c>
      <c r="L234">
        <v>21</v>
      </c>
      <c r="M234">
        <v>16</v>
      </c>
      <c r="N234">
        <v>21</v>
      </c>
      <c r="O234">
        <v>23</v>
      </c>
      <c r="P234">
        <v>15</v>
      </c>
      <c r="Q234">
        <v>16</v>
      </c>
      <c r="R234">
        <v>19</v>
      </c>
      <c r="S234">
        <v>20</v>
      </c>
      <c r="T234" t="s">
        <v>7603</v>
      </c>
      <c r="U234" t="s">
        <v>7603</v>
      </c>
      <c r="V234" t="s">
        <v>7603</v>
      </c>
      <c r="W234" t="s">
        <v>7603</v>
      </c>
      <c r="X234" t="s">
        <v>7603</v>
      </c>
      <c r="Y234" t="s">
        <v>7603</v>
      </c>
      <c r="Z234">
        <v>107</v>
      </c>
      <c r="AA234">
        <v>98</v>
      </c>
      <c r="AB234">
        <v>53</v>
      </c>
      <c r="AC234" t="s">
        <v>7603</v>
      </c>
      <c r="AD234" t="s">
        <v>290</v>
      </c>
      <c r="AE234">
        <v>25</v>
      </c>
      <c r="AF234" t="s">
        <v>7603</v>
      </c>
      <c r="AG234">
        <v>111</v>
      </c>
      <c r="AH234">
        <v>13</v>
      </c>
      <c r="AI234">
        <v>205</v>
      </c>
      <c r="AJ234" t="s">
        <v>7603</v>
      </c>
      <c r="AK234">
        <v>205</v>
      </c>
    </row>
    <row r="235" spans="1:37">
      <c r="A235">
        <v>2013</v>
      </c>
      <c r="B235" t="s">
        <v>8529</v>
      </c>
      <c r="C235" t="s">
        <v>8530</v>
      </c>
      <c r="D235" t="str">
        <f>INDEX(CountyList!A:A, MATCH(MID(C235, 4, 3), CountyList!B:B, 0))</f>
        <v>Cook</v>
      </c>
      <c r="E235" t="s">
        <v>8531</v>
      </c>
      <c r="F235" t="s">
        <v>8532</v>
      </c>
      <c r="G235" t="s">
        <v>1346</v>
      </c>
      <c r="H235" t="s">
        <v>8533</v>
      </c>
      <c r="I235" t="s">
        <v>8534</v>
      </c>
      <c r="J235" t="s">
        <v>7603</v>
      </c>
      <c r="K235" t="s">
        <v>290</v>
      </c>
      <c r="L235" t="s">
        <v>7603</v>
      </c>
      <c r="M235" t="s">
        <v>7603</v>
      </c>
      <c r="N235" t="s">
        <v>7603</v>
      </c>
      <c r="O235" t="s">
        <v>7603</v>
      </c>
      <c r="P235" t="s">
        <v>7603</v>
      </c>
      <c r="Q235" t="s">
        <v>7603</v>
      </c>
      <c r="R235" t="s">
        <v>7603</v>
      </c>
      <c r="S235" t="s">
        <v>7603</v>
      </c>
      <c r="T235" t="s">
        <v>7603</v>
      </c>
      <c r="U235" t="s">
        <v>7603</v>
      </c>
      <c r="V235" t="s">
        <v>7603</v>
      </c>
      <c r="W235" t="s">
        <v>7603</v>
      </c>
      <c r="X235" t="s">
        <v>7603</v>
      </c>
      <c r="Y235" t="s">
        <v>7603</v>
      </c>
      <c r="Z235" t="s">
        <v>290</v>
      </c>
      <c r="AA235" t="s">
        <v>290</v>
      </c>
      <c r="AB235" t="s">
        <v>290</v>
      </c>
      <c r="AC235" t="s">
        <v>7603</v>
      </c>
      <c r="AD235" t="s">
        <v>7603</v>
      </c>
      <c r="AE235" t="s">
        <v>290</v>
      </c>
      <c r="AF235" t="s">
        <v>7603</v>
      </c>
      <c r="AG235" t="s">
        <v>290</v>
      </c>
      <c r="AH235" t="s">
        <v>7603</v>
      </c>
      <c r="AI235" t="s">
        <v>290</v>
      </c>
      <c r="AJ235" t="s">
        <v>7603</v>
      </c>
      <c r="AK235" t="s">
        <v>290</v>
      </c>
    </row>
    <row r="236" spans="1:37">
      <c r="A236">
        <v>2013</v>
      </c>
      <c r="B236" t="s">
        <v>1461</v>
      </c>
      <c r="C236" t="s">
        <v>8535</v>
      </c>
      <c r="D236" t="str">
        <f>INDEX(CountyList!A:A, MATCH(MID(C236, 4, 3), CountyList!B:B, 0))</f>
        <v>Cook</v>
      </c>
      <c r="E236" t="s">
        <v>5570</v>
      </c>
      <c r="F236" t="s">
        <v>1463</v>
      </c>
      <c r="G236" t="s">
        <v>1377</v>
      </c>
      <c r="H236" t="s">
        <v>5571</v>
      </c>
      <c r="I236" t="s">
        <v>8536</v>
      </c>
      <c r="J236">
        <v>52</v>
      </c>
      <c r="K236">
        <v>15</v>
      </c>
      <c r="L236">
        <v>16</v>
      </c>
      <c r="M236" t="s">
        <v>290</v>
      </c>
      <c r="N236">
        <v>15</v>
      </c>
      <c r="O236" t="s">
        <v>290</v>
      </c>
      <c r="P236" t="s">
        <v>290</v>
      </c>
      <c r="Q236" t="s">
        <v>7603</v>
      </c>
      <c r="R236" t="s">
        <v>290</v>
      </c>
      <c r="S236" t="s">
        <v>290</v>
      </c>
      <c r="T236" t="s">
        <v>7603</v>
      </c>
      <c r="U236" t="s">
        <v>7603</v>
      </c>
      <c r="V236" t="s">
        <v>7603</v>
      </c>
      <c r="W236" t="s">
        <v>7603</v>
      </c>
      <c r="X236" t="s">
        <v>7603</v>
      </c>
      <c r="Y236" t="s">
        <v>7603</v>
      </c>
      <c r="Z236">
        <v>65</v>
      </c>
      <c r="AA236">
        <v>68</v>
      </c>
      <c r="AB236" t="s">
        <v>290</v>
      </c>
      <c r="AC236" t="s">
        <v>290</v>
      </c>
      <c r="AD236">
        <v>17</v>
      </c>
      <c r="AE236" t="s">
        <v>290</v>
      </c>
      <c r="AF236" t="s">
        <v>7603</v>
      </c>
      <c r="AG236">
        <v>93</v>
      </c>
      <c r="AH236">
        <v>12</v>
      </c>
      <c r="AI236">
        <v>133</v>
      </c>
      <c r="AJ236" t="s">
        <v>7603</v>
      </c>
      <c r="AK236">
        <v>133</v>
      </c>
    </row>
    <row r="237" spans="1:37">
      <c r="A237">
        <v>2013</v>
      </c>
      <c r="B237" t="s">
        <v>8537</v>
      </c>
      <c r="C237" t="s">
        <v>8538</v>
      </c>
      <c r="D237" t="str">
        <f>INDEX(CountyList!A:A, MATCH(MID(C237, 4, 3), CountyList!B:B, 0))</f>
        <v>Cook</v>
      </c>
      <c r="E237" t="s">
        <v>8539</v>
      </c>
      <c r="F237" t="s">
        <v>8540</v>
      </c>
      <c r="G237" t="s">
        <v>1204</v>
      </c>
      <c r="H237" t="s">
        <v>8541</v>
      </c>
      <c r="I237" t="s">
        <v>8542</v>
      </c>
      <c r="J237" t="s">
        <v>7603</v>
      </c>
      <c r="K237">
        <v>11</v>
      </c>
      <c r="L237" t="s">
        <v>290</v>
      </c>
      <c r="M237" t="s">
        <v>290</v>
      </c>
      <c r="N237" t="s">
        <v>290</v>
      </c>
      <c r="O237" t="s">
        <v>290</v>
      </c>
      <c r="P237" t="s">
        <v>290</v>
      </c>
      <c r="Q237" t="s">
        <v>290</v>
      </c>
      <c r="R237" t="s">
        <v>290</v>
      </c>
      <c r="S237" t="s">
        <v>7603</v>
      </c>
      <c r="T237" t="s">
        <v>7603</v>
      </c>
      <c r="U237" t="s">
        <v>7603</v>
      </c>
      <c r="V237" t="s">
        <v>7603</v>
      </c>
      <c r="W237" t="s">
        <v>7603</v>
      </c>
      <c r="X237" t="s">
        <v>7603</v>
      </c>
      <c r="Y237" t="s">
        <v>7603</v>
      </c>
      <c r="Z237">
        <v>22</v>
      </c>
      <c r="AA237">
        <v>31</v>
      </c>
      <c r="AB237" t="s">
        <v>7603</v>
      </c>
      <c r="AC237" t="s">
        <v>7603</v>
      </c>
      <c r="AD237" t="s">
        <v>290</v>
      </c>
      <c r="AE237">
        <v>16</v>
      </c>
      <c r="AF237" t="s">
        <v>7603</v>
      </c>
      <c r="AG237">
        <v>24</v>
      </c>
      <c r="AH237">
        <v>12</v>
      </c>
      <c r="AI237">
        <v>53</v>
      </c>
      <c r="AJ237" t="s">
        <v>7603</v>
      </c>
      <c r="AK237">
        <v>53</v>
      </c>
    </row>
    <row r="238" spans="1:37">
      <c r="A238">
        <v>2013</v>
      </c>
      <c r="B238" t="s">
        <v>1471</v>
      </c>
      <c r="C238" t="s">
        <v>8543</v>
      </c>
      <c r="D238" t="str">
        <f>INDEX(CountyList!A:A, MATCH(MID(C238, 4, 3), CountyList!B:B, 0))</f>
        <v>Cook</v>
      </c>
      <c r="E238" t="s">
        <v>8544</v>
      </c>
      <c r="F238" t="s">
        <v>1474</v>
      </c>
      <c r="G238" t="s">
        <v>1475</v>
      </c>
      <c r="H238" t="s">
        <v>5577</v>
      </c>
      <c r="I238" t="s">
        <v>8545</v>
      </c>
      <c r="J238">
        <v>36</v>
      </c>
      <c r="K238">
        <v>44</v>
      </c>
      <c r="L238">
        <v>48</v>
      </c>
      <c r="M238">
        <v>37</v>
      </c>
      <c r="N238">
        <v>40</v>
      </c>
      <c r="O238">
        <v>44</v>
      </c>
      <c r="P238">
        <v>44</v>
      </c>
      <c r="Q238">
        <v>51</v>
      </c>
      <c r="R238">
        <v>41</v>
      </c>
      <c r="S238">
        <v>43</v>
      </c>
      <c r="T238">
        <v>52</v>
      </c>
      <c r="U238">
        <v>51</v>
      </c>
      <c r="V238">
        <v>39</v>
      </c>
      <c r="W238">
        <v>31</v>
      </c>
      <c r="X238" t="s">
        <v>7603</v>
      </c>
      <c r="Y238" t="s">
        <v>7603</v>
      </c>
      <c r="Z238">
        <v>321</v>
      </c>
      <c r="AA238">
        <v>292</v>
      </c>
      <c r="AB238" t="s">
        <v>7603</v>
      </c>
      <c r="AC238" t="s">
        <v>7603</v>
      </c>
      <c r="AD238">
        <v>41</v>
      </c>
      <c r="AE238" t="s">
        <v>290</v>
      </c>
      <c r="AF238" t="s">
        <v>7603</v>
      </c>
      <c r="AG238">
        <v>515</v>
      </c>
      <c r="AH238">
        <v>49</v>
      </c>
      <c r="AI238">
        <v>428</v>
      </c>
      <c r="AJ238">
        <v>185</v>
      </c>
      <c r="AK238">
        <v>613</v>
      </c>
    </row>
    <row r="239" spans="1:37">
      <c r="A239">
        <v>2013</v>
      </c>
      <c r="B239" t="s">
        <v>8546</v>
      </c>
      <c r="C239" t="s">
        <v>8547</v>
      </c>
      <c r="D239" t="str">
        <f>INDEX(CountyList!A:A, MATCH(MID(C239, 4, 3), CountyList!B:B, 0))</f>
        <v>Cook</v>
      </c>
      <c r="E239" t="s">
        <v>8548</v>
      </c>
      <c r="F239" t="s">
        <v>8549</v>
      </c>
      <c r="G239" t="s">
        <v>1296</v>
      </c>
      <c r="H239" t="s">
        <v>8550</v>
      </c>
      <c r="I239" t="s">
        <v>8551</v>
      </c>
      <c r="J239">
        <v>25</v>
      </c>
      <c r="K239" t="s">
        <v>290</v>
      </c>
      <c r="L239" t="s">
        <v>7603</v>
      </c>
      <c r="M239" t="s">
        <v>7603</v>
      </c>
      <c r="N239" t="s">
        <v>7603</v>
      </c>
      <c r="O239" t="s">
        <v>7603</v>
      </c>
      <c r="P239" t="s">
        <v>7603</v>
      </c>
      <c r="Q239" t="s">
        <v>7603</v>
      </c>
      <c r="R239" t="s">
        <v>7603</v>
      </c>
      <c r="S239" t="s">
        <v>7603</v>
      </c>
      <c r="T239" t="s">
        <v>7603</v>
      </c>
      <c r="U239" t="s">
        <v>7603</v>
      </c>
      <c r="V239" t="s">
        <v>7603</v>
      </c>
      <c r="W239" t="s">
        <v>7603</v>
      </c>
      <c r="X239" t="s">
        <v>7603</v>
      </c>
      <c r="Y239" t="s">
        <v>7603</v>
      </c>
      <c r="Z239">
        <v>15</v>
      </c>
      <c r="AA239">
        <v>12</v>
      </c>
      <c r="AB239" t="s">
        <v>290</v>
      </c>
      <c r="AC239" t="s">
        <v>7603</v>
      </c>
      <c r="AD239" t="s">
        <v>290</v>
      </c>
      <c r="AE239" t="s">
        <v>290</v>
      </c>
      <c r="AF239" t="s">
        <v>7603</v>
      </c>
      <c r="AG239">
        <v>20</v>
      </c>
      <c r="AH239" t="s">
        <v>7603</v>
      </c>
      <c r="AI239">
        <v>27</v>
      </c>
      <c r="AJ239" t="s">
        <v>7603</v>
      </c>
      <c r="AK239">
        <v>27</v>
      </c>
    </row>
    <row r="240" spans="1:37">
      <c r="A240">
        <v>2013</v>
      </c>
      <c r="B240" t="s">
        <v>8552</v>
      </c>
      <c r="C240" t="s">
        <v>8553</v>
      </c>
      <c r="D240" t="str">
        <f>INDEX(CountyList!A:A, MATCH(MID(C240, 4, 3), CountyList!B:B, 0))</f>
        <v>Cook</v>
      </c>
      <c r="E240" t="s">
        <v>8554</v>
      </c>
      <c r="F240" t="s">
        <v>8555</v>
      </c>
      <c r="G240" t="s">
        <v>1254</v>
      </c>
      <c r="H240" t="s">
        <v>8556</v>
      </c>
      <c r="I240" t="s">
        <v>8557</v>
      </c>
      <c r="J240" t="s">
        <v>7603</v>
      </c>
      <c r="K240" t="s">
        <v>7603</v>
      </c>
      <c r="L240" t="s">
        <v>7603</v>
      </c>
      <c r="M240" t="s">
        <v>7603</v>
      </c>
      <c r="N240" t="s">
        <v>7603</v>
      </c>
      <c r="O240" t="s">
        <v>7603</v>
      </c>
      <c r="P240" t="s">
        <v>7603</v>
      </c>
      <c r="Q240" t="s">
        <v>7603</v>
      </c>
      <c r="R240" t="s">
        <v>7603</v>
      </c>
      <c r="S240" t="s">
        <v>7603</v>
      </c>
      <c r="T240" t="s">
        <v>7603</v>
      </c>
      <c r="U240" t="s">
        <v>7603</v>
      </c>
      <c r="V240" t="s">
        <v>7603</v>
      </c>
      <c r="W240" t="s">
        <v>7603</v>
      </c>
      <c r="X240" t="s">
        <v>7603</v>
      </c>
      <c r="Y240" t="s">
        <v>7603</v>
      </c>
      <c r="Z240" t="s">
        <v>7603</v>
      </c>
      <c r="AA240" t="s">
        <v>7603</v>
      </c>
      <c r="AB240" t="s">
        <v>7603</v>
      </c>
      <c r="AC240" t="s">
        <v>7603</v>
      </c>
      <c r="AD240" t="s">
        <v>7603</v>
      </c>
      <c r="AE240" t="s">
        <v>7603</v>
      </c>
      <c r="AF240" t="s">
        <v>7603</v>
      </c>
      <c r="AG240" t="s">
        <v>7603</v>
      </c>
      <c r="AH240" t="s">
        <v>7603</v>
      </c>
      <c r="AI240" t="s">
        <v>7603</v>
      </c>
      <c r="AJ240" t="s">
        <v>7603</v>
      </c>
      <c r="AK240" t="s">
        <v>7603</v>
      </c>
    </row>
    <row r="241" spans="1:37">
      <c r="A241">
        <v>2013</v>
      </c>
      <c r="B241" t="s">
        <v>8558</v>
      </c>
      <c r="C241" t="s">
        <v>8559</v>
      </c>
      <c r="D241" t="str">
        <f>INDEX(CountyList!A:A, MATCH(MID(C241, 4, 3), CountyList!B:B, 0))</f>
        <v>Cook</v>
      </c>
      <c r="E241" t="s">
        <v>8560</v>
      </c>
      <c r="F241" t="s">
        <v>8561</v>
      </c>
      <c r="G241" t="s">
        <v>1224</v>
      </c>
      <c r="H241" t="s">
        <v>8562</v>
      </c>
      <c r="I241" t="s">
        <v>8563</v>
      </c>
      <c r="J241" t="s">
        <v>7603</v>
      </c>
      <c r="K241" t="s">
        <v>7603</v>
      </c>
      <c r="L241" t="s">
        <v>7603</v>
      </c>
      <c r="M241" t="s">
        <v>7603</v>
      </c>
      <c r="N241" t="s">
        <v>7603</v>
      </c>
      <c r="O241" t="s">
        <v>7603</v>
      </c>
      <c r="P241" t="s">
        <v>7603</v>
      </c>
      <c r="Q241" t="s">
        <v>7603</v>
      </c>
      <c r="R241" t="s">
        <v>7603</v>
      </c>
      <c r="S241" t="s">
        <v>7603</v>
      </c>
      <c r="T241" t="s">
        <v>7603</v>
      </c>
      <c r="U241" t="s">
        <v>7603</v>
      </c>
      <c r="V241" t="s">
        <v>7603</v>
      </c>
      <c r="W241" t="s">
        <v>7603</v>
      </c>
      <c r="X241" t="s">
        <v>7603</v>
      </c>
      <c r="Y241" t="s">
        <v>7603</v>
      </c>
      <c r="Z241" t="s">
        <v>7603</v>
      </c>
      <c r="AA241" t="s">
        <v>7603</v>
      </c>
      <c r="AB241" t="s">
        <v>7603</v>
      </c>
      <c r="AC241" t="s">
        <v>7603</v>
      </c>
      <c r="AD241" t="s">
        <v>7603</v>
      </c>
      <c r="AE241" t="s">
        <v>7603</v>
      </c>
      <c r="AF241" t="s">
        <v>7603</v>
      </c>
      <c r="AG241" t="s">
        <v>7603</v>
      </c>
      <c r="AH241" t="s">
        <v>7603</v>
      </c>
      <c r="AI241" t="s">
        <v>7603</v>
      </c>
      <c r="AJ241" t="s">
        <v>7603</v>
      </c>
      <c r="AK241" t="s">
        <v>7603</v>
      </c>
    </row>
    <row r="242" spans="1:37">
      <c r="A242">
        <v>2013</v>
      </c>
      <c r="B242" t="s">
        <v>8564</v>
      </c>
      <c r="C242" t="s">
        <v>8565</v>
      </c>
      <c r="D242" t="str">
        <f>INDEX(CountyList!A:A, MATCH(MID(C242, 4, 3), CountyList!B:B, 0))</f>
        <v>Cook</v>
      </c>
      <c r="E242" t="s">
        <v>8566</v>
      </c>
      <c r="F242" t="s">
        <v>8567</v>
      </c>
      <c r="G242" t="s">
        <v>8568</v>
      </c>
      <c r="H242" t="s">
        <v>8569</v>
      </c>
      <c r="I242" t="s">
        <v>8570</v>
      </c>
      <c r="J242" t="s">
        <v>7603</v>
      </c>
      <c r="K242" t="s">
        <v>7603</v>
      </c>
      <c r="L242" t="s">
        <v>7603</v>
      </c>
      <c r="M242" t="s">
        <v>7603</v>
      </c>
      <c r="N242" t="s">
        <v>7603</v>
      </c>
      <c r="O242" t="s">
        <v>7603</v>
      </c>
      <c r="P242" t="s">
        <v>7603</v>
      </c>
      <c r="Q242" t="s">
        <v>7603</v>
      </c>
      <c r="R242" t="s">
        <v>7603</v>
      </c>
      <c r="S242" t="s">
        <v>7603</v>
      </c>
      <c r="T242" t="s">
        <v>7603</v>
      </c>
      <c r="U242" t="s">
        <v>7603</v>
      </c>
      <c r="V242" t="s">
        <v>7603</v>
      </c>
      <c r="W242" t="s">
        <v>7603</v>
      </c>
      <c r="X242" t="s">
        <v>7603</v>
      </c>
      <c r="Y242" t="s">
        <v>7603</v>
      </c>
      <c r="Z242" t="s">
        <v>7603</v>
      </c>
      <c r="AA242" t="s">
        <v>7603</v>
      </c>
      <c r="AB242" t="s">
        <v>7603</v>
      </c>
      <c r="AC242" t="s">
        <v>7603</v>
      </c>
      <c r="AD242" t="s">
        <v>7603</v>
      </c>
      <c r="AE242" t="s">
        <v>7603</v>
      </c>
      <c r="AF242" t="s">
        <v>7603</v>
      </c>
      <c r="AG242" t="s">
        <v>7603</v>
      </c>
      <c r="AH242" t="s">
        <v>7603</v>
      </c>
      <c r="AI242" t="s">
        <v>7603</v>
      </c>
      <c r="AJ242" t="s">
        <v>7603</v>
      </c>
      <c r="AK242" t="s">
        <v>7603</v>
      </c>
    </row>
    <row r="243" spans="1:37">
      <c r="A243">
        <v>2013</v>
      </c>
      <c r="B243" t="s">
        <v>8571</v>
      </c>
      <c r="C243" t="s">
        <v>8572</v>
      </c>
      <c r="D243" t="str">
        <f>INDEX(CountyList!A:A, MATCH(MID(C243, 4, 3), CountyList!B:B, 0))</f>
        <v>Cook</v>
      </c>
      <c r="E243" t="s">
        <v>8573</v>
      </c>
      <c r="F243" t="s">
        <v>8574</v>
      </c>
      <c r="G243" t="s">
        <v>1247</v>
      </c>
      <c r="H243" t="s">
        <v>8575</v>
      </c>
      <c r="I243" t="s">
        <v>8576</v>
      </c>
      <c r="J243">
        <v>94</v>
      </c>
      <c r="K243">
        <v>24</v>
      </c>
      <c r="L243" t="s">
        <v>7603</v>
      </c>
      <c r="M243" t="s">
        <v>7603</v>
      </c>
      <c r="N243" t="s">
        <v>7603</v>
      </c>
      <c r="O243" t="s">
        <v>7603</v>
      </c>
      <c r="P243" t="s">
        <v>7603</v>
      </c>
      <c r="Q243" t="s">
        <v>7603</v>
      </c>
      <c r="R243" t="s">
        <v>7603</v>
      </c>
      <c r="S243" t="s">
        <v>7603</v>
      </c>
      <c r="T243" t="s">
        <v>7603</v>
      </c>
      <c r="U243" t="s">
        <v>7603</v>
      </c>
      <c r="V243" t="s">
        <v>7603</v>
      </c>
      <c r="W243" t="s">
        <v>7603</v>
      </c>
      <c r="X243" t="s">
        <v>7603</v>
      </c>
      <c r="Y243" t="s">
        <v>7603</v>
      </c>
      <c r="Z243">
        <v>57</v>
      </c>
      <c r="AA243">
        <v>61</v>
      </c>
      <c r="AB243" t="s">
        <v>290</v>
      </c>
      <c r="AC243" t="s">
        <v>7603</v>
      </c>
      <c r="AD243" t="s">
        <v>290</v>
      </c>
      <c r="AE243" t="s">
        <v>7603</v>
      </c>
      <c r="AF243" t="s">
        <v>7603</v>
      </c>
      <c r="AG243">
        <v>71</v>
      </c>
      <c r="AH243">
        <v>31</v>
      </c>
      <c r="AI243">
        <v>118</v>
      </c>
      <c r="AJ243" t="s">
        <v>7603</v>
      </c>
      <c r="AK243">
        <v>118</v>
      </c>
    </row>
    <row r="244" spans="1:37">
      <c r="A244">
        <v>2013</v>
      </c>
      <c r="B244" t="s">
        <v>8577</v>
      </c>
      <c r="C244" t="s">
        <v>8578</v>
      </c>
      <c r="D244" t="str">
        <f>INDEX(CountyList!A:A, MATCH(MID(C244, 4, 3), CountyList!B:B, 0))</f>
        <v>Cook</v>
      </c>
      <c r="E244" t="s">
        <v>8579</v>
      </c>
      <c r="F244" t="s">
        <v>8580</v>
      </c>
      <c r="G244" t="s">
        <v>1289</v>
      </c>
      <c r="H244" t="s">
        <v>8581</v>
      </c>
      <c r="I244" t="s">
        <v>8582</v>
      </c>
      <c r="J244" t="s">
        <v>7603</v>
      </c>
      <c r="K244" t="s">
        <v>7603</v>
      </c>
      <c r="L244" t="s">
        <v>7603</v>
      </c>
      <c r="M244" t="s">
        <v>7603</v>
      </c>
      <c r="N244" t="s">
        <v>7603</v>
      </c>
      <c r="O244" t="s">
        <v>7603</v>
      </c>
      <c r="P244" t="s">
        <v>7603</v>
      </c>
      <c r="Q244" t="s">
        <v>7603</v>
      </c>
      <c r="R244" t="s">
        <v>7603</v>
      </c>
      <c r="S244" t="s">
        <v>7603</v>
      </c>
      <c r="T244" t="s">
        <v>7603</v>
      </c>
      <c r="U244" t="s">
        <v>7603</v>
      </c>
      <c r="V244" t="s">
        <v>7603</v>
      </c>
      <c r="W244" t="s">
        <v>7603</v>
      </c>
      <c r="X244" t="s">
        <v>7603</v>
      </c>
      <c r="Y244" t="s">
        <v>7603</v>
      </c>
      <c r="Z244" t="s">
        <v>7603</v>
      </c>
      <c r="AA244" t="s">
        <v>7603</v>
      </c>
      <c r="AB244" t="s">
        <v>7603</v>
      </c>
      <c r="AC244" t="s">
        <v>7603</v>
      </c>
      <c r="AD244" t="s">
        <v>7603</v>
      </c>
      <c r="AE244" t="s">
        <v>7603</v>
      </c>
      <c r="AF244" t="s">
        <v>7603</v>
      </c>
      <c r="AG244" t="s">
        <v>7603</v>
      </c>
      <c r="AH244" t="s">
        <v>7603</v>
      </c>
      <c r="AI244" t="s">
        <v>7603</v>
      </c>
      <c r="AJ244" t="s">
        <v>7603</v>
      </c>
      <c r="AK244" t="s">
        <v>7603</v>
      </c>
    </row>
    <row r="245" spans="1:37">
      <c r="A245">
        <v>2013</v>
      </c>
      <c r="B245" t="s">
        <v>8583</v>
      </c>
      <c r="C245" t="s">
        <v>8584</v>
      </c>
      <c r="D245" t="str">
        <f>INDEX(CountyList!A:A, MATCH(MID(C245, 4, 3), CountyList!B:B, 0))</f>
        <v>Cook</v>
      </c>
      <c r="E245" t="s">
        <v>8585</v>
      </c>
      <c r="F245" t="s">
        <v>1487</v>
      </c>
      <c r="G245" t="s">
        <v>1377</v>
      </c>
      <c r="H245" t="s">
        <v>5591</v>
      </c>
      <c r="I245" t="s">
        <v>8586</v>
      </c>
      <c r="J245">
        <v>36</v>
      </c>
      <c r="K245">
        <v>26</v>
      </c>
      <c r="L245">
        <v>15</v>
      </c>
      <c r="M245">
        <v>18</v>
      </c>
      <c r="N245" t="s">
        <v>290</v>
      </c>
      <c r="O245">
        <v>10</v>
      </c>
      <c r="P245">
        <v>10</v>
      </c>
      <c r="Q245" t="s">
        <v>290</v>
      </c>
      <c r="R245" t="s">
        <v>290</v>
      </c>
      <c r="S245" t="s">
        <v>290</v>
      </c>
      <c r="T245" t="s">
        <v>7603</v>
      </c>
      <c r="U245" t="s">
        <v>7603</v>
      </c>
      <c r="V245" t="s">
        <v>7603</v>
      </c>
      <c r="W245" t="s">
        <v>7603</v>
      </c>
      <c r="X245" t="s">
        <v>7603</v>
      </c>
      <c r="Y245" t="s">
        <v>7603</v>
      </c>
      <c r="Z245">
        <v>59</v>
      </c>
      <c r="AA245">
        <v>86</v>
      </c>
      <c r="AB245" t="s">
        <v>290</v>
      </c>
      <c r="AC245" t="s">
        <v>7603</v>
      </c>
      <c r="AD245" t="s">
        <v>290</v>
      </c>
      <c r="AE245" t="s">
        <v>7603</v>
      </c>
      <c r="AF245" t="s">
        <v>7603</v>
      </c>
      <c r="AG245">
        <v>104</v>
      </c>
      <c r="AH245">
        <v>31</v>
      </c>
      <c r="AI245">
        <v>145</v>
      </c>
      <c r="AJ245" t="s">
        <v>7603</v>
      </c>
      <c r="AK245">
        <v>145</v>
      </c>
    </row>
    <row r="246" spans="1:37">
      <c r="A246">
        <v>2013</v>
      </c>
      <c r="B246" t="s">
        <v>8587</v>
      </c>
      <c r="C246" t="s">
        <v>8588</v>
      </c>
      <c r="D246" t="str">
        <f>INDEX(CountyList!A:A, MATCH(MID(C246, 4, 3), CountyList!B:B, 0))</f>
        <v>Cook</v>
      </c>
      <c r="E246" t="s">
        <v>8589</v>
      </c>
      <c r="F246" t="s">
        <v>8590</v>
      </c>
      <c r="G246" t="s">
        <v>1370</v>
      </c>
      <c r="H246">
        <v>60467</v>
      </c>
      <c r="I246" t="s">
        <v>8591</v>
      </c>
      <c r="J246">
        <v>23</v>
      </c>
      <c r="K246" t="s">
        <v>290</v>
      </c>
      <c r="L246" t="s">
        <v>290</v>
      </c>
      <c r="M246" t="s">
        <v>290</v>
      </c>
      <c r="N246" t="s">
        <v>7603</v>
      </c>
      <c r="O246" t="s">
        <v>7603</v>
      </c>
      <c r="P246" t="s">
        <v>7603</v>
      </c>
      <c r="Q246" t="s">
        <v>7603</v>
      </c>
      <c r="R246" t="s">
        <v>7603</v>
      </c>
      <c r="S246" t="s">
        <v>7603</v>
      </c>
      <c r="T246" t="s">
        <v>7603</v>
      </c>
      <c r="U246" t="s">
        <v>7603</v>
      </c>
      <c r="V246" t="s">
        <v>7603</v>
      </c>
      <c r="W246" t="s">
        <v>7603</v>
      </c>
      <c r="X246" t="s">
        <v>7603</v>
      </c>
      <c r="Y246" t="s">
        <v>7603</v>
      </c>
      <c r="Z246">
        <v>26</v>
      </c>
      <c r="AA246">
        <v>16</v>
      </c>
      <c r="AB246" t="s">
        <v>290</v>
      </c>
      <c r="AC246" t="s">
        <v>7603</v>
      </c>
      <c r="AD246" t="s">
        <v>7603</v>
      </c>
      <c r="AE246" t="s">
        <v>290</v>
      </c>
      <c r="AF246" t="s">
        <v>7603</v>
      </c>
      <c r="AG246">
        <v>27</v>
      </c>
      <c r="AH246" t="s">
        <v>290</v>
      </c>
      <c r="AI246">
        <v>42</v>
      </c>
      <c r="AJ246" t="s">
        <v>7603</v>
      </c>
      <c r="AK246">
        <v>42</v>
      </c>
    </row>
    <row r="247" spans="1:37">
      <c r="A247">
        <v>2013</v>
      </c>
      <c r="B247" t="s">
        <v>3841</v>
      </c>
      <c r="C247" t="s">
        <v>8592</v>
      </c>
      <c r="D247" t="str">
        <f>INDEX(CountyList!A:A, MATCH(MID(C247, 4, 3), CountyList!B:B, 0))</f>
        <v>Jo Daviess</v>
      </c>
      <c r="E247" t="s">
        <v>8593</v>
      </c>
      <c r="F247" t="s">
        <v>8594</v>
      </c>
      <c r="G247" t="s">
        <v>8595</v>
      </c>
      <c r="H247" t="s">
        <v>8596</v>
      </c>
      <c r="I247" t="s">
        <v>8597</v>
      </c>
      <c r="J247" t="s">
        <v>290</v>
      </c>
      <c r="K247" t="s">
        <v>290</v>
      </c>
      <c r="L247" t="s">
        <v>290</v>
      </c>
      <c r="M247" t="s">
        <v>290</v>
      </c>
      <c r="N247" t="s">
        <v>290</v>
      </c>
      <c r="O247">
        <v>10</v>
      </c>
      <c r="P247" t="s">
        <v>290</v>
      </c>
      <c r="Q247" t="s">
        <v>290</v>
      </c>
      <c r="R247" t="s">
        <v>290</v>
      </c>
      <c r="S247" t="s">
        <v>290</v>
      </c>
      <c r="T247" t="s">
        <v>7603</v>
      </c>
      <c r="U247" t="s">
        <v>7603</v>
      </c>
      <c r="V247" t="s">
        <v>7603</v>
      </c>
      <c r="W247" t="s">
        <v>7603</v>
      </c>
      <c r="X247" t="s">
        <v>7603</v>
      </c>
      <c r="Y247" t="s">
        <v>7603</v>
      </c>
      <c r="Z247">
        <v>29</v>
      </c>
      <c r="AA247">
        <v>38</v>
      </c>
      <c r="AB247" t="s">
        <v>7603</v>
      </c>
      <c r="AC247" t="s">
        <v>7603</v>
      </c>
      <c r="AD247" t="s">
        <v>7603</v>
      </c>
      <c r="AE247" t="s">
        <v>7603</v>
      </c>
      <c r="AF247" t="s">
        <v>7603</v>
      </c>
      <c r="AG247">
        <v>67</v>
      </c>
      <c r="AH247" t="s">
        <v>7603</v>
      </c>
      <c r="AI247">
        <v>67</v>
      </c>
      <c r="AJ247" t="s">
        <v>7603</v>
      </c>
      <c r="AK247">
        <v>67</v>
      </c>
    </row>
    <row r="248" spans="1:37">
      <c r="A248">
        <v>2013</v>
      </c>
      <c r="B248" t="s">
        <v>8598</v>
      </c>
      <c r="C248" t="s">
        <v>8599</v>
      </c>
      <c r="D248" t="str">
        <f>INDEX(CountyList!A:A, MATCH(MID(C248, 4, 3), CountyList!B:B, 0))</f>
        <v>Jo Daviess</v>
      </c>
      <c r="E248" t="s">
        <v>8600</v>
      </c>
      <c r="F248" t="s">
        <v>8601</v>
      </c>
      <c r="G248" t="s">
        <v>8602</v>
      </c>
      <c r="H248" t="s">
        <v>8603</v>
      </c>
      <c r="I248" t="s">
        <v>8604</v>
      </c>
      <c r="J248" t="s">
        <v>290</v>
      </c>
      <c r="K248">
        <v>15</v>
      </c>
      <c r="L248" t="s">
        <v>290</v>
      </c>
      <c r="M248" t="s">
        <v>290</v>
      </c>
      <c r="N248">
        <v>15</v>
      </c>
      <c r="O248">
        <v>10</v>
      </c>
      <c r="P248" t="s">
        <v>290</v>
      </c>
      <c r="Q248">
        <v>10</v>
      </c>
      <c r="R248" t="s">
        <v>290</v>
      </c>
      <c r="S248">
        <v>15</v>
      </c>
      <c r="T248">
        <v>11</v>
      </c>
      <c r="U248" t="s">
        <v>290</v>
      </c>
      <c r="V248">
        <v>14</v>
      </c>
      <c r="W248">
        <v>22</v>
      </c>
      <c r="X248" t="s">
        <v>7603</v>
      </c>
      <c r="Y248" t="s">
        <v>7603</v>
      </c>
      <c r="Z248">
        <v>75</v>
      </c>
      <c r="AA248">
        <v>81</v>
      </c>
      <c r="AB248" t="s">
        <v>290</v>
      </c>
      <c r="AC248">
        <v>10</v>
      </c>
      <c r="AD248" t="s">
        <v>290</v>
      </c>
      <c r="AE248" t="s">
        <v>7603</v>
      </c>
      <c r="AF248" t="s">
        <v>7603</v>
      </c>
      <c r="AG248">
        <v>131</v>
      </c>
      <c r="AH248" t="s">
        <v>290</v>
      </c>
      <c r="AI248">
        <v>100</v>
      </c>
      <c r="AJ248">
        <v>56</v>
      </c>
      <c r="AK248">
        <v>156</v>
      </c>
    </row>
    <row r="249" spans="1:37">
      <c r="A249">
        <v>2013</v>
      </c>
      <c r="B249" t="s">
        <v>8605</v>
      </c>
      <c r="C249" t="s">
        <v>8606</v>
      </c>
      <c r="D249" t="str">
        <f>INDEX(CountyList!A:A, MATCH(MID(C249, 4, 3), CountyList!B:B, 0))</f>
        <v>Stephenson</v>
      </c>
      <c r="E249" t="s">
        <v>8607</v>
      </c>
      <c r="F249" t="s">
        <v>1491</v>
      </c>
      <c r="G249" t="s">
        <v>1492</v>
      </c>
      <c r="H249" t="s">
        <v>5594</v>
      </c>
      <c r="I249" t="s">
        <v>8608</v>
      </c>
      <c r="J249" t="s">
        <v>7603</v>
      </c>
      <c r="K249" t="s">
        <v>7603</v>
      </c>
      <c r="L249" t="s">
        <v>7603</v>
      </c>
      <c r="M249" t="s">
        <v>7603</v>
      </c>
      <c r="N249" t="s">
        <v>7603</v>
      </c>
      <c r="O249" t="s">
        <v>7603</v>
      </c>
      <c r="P249" t="s">
        <v>7603</v>
      </c>
      <c r="Q249" t="s">
        <v>7603</v>
      </c>
      <c r="R249">
        <v>29</v>
      </c>
      <c r="S249">
        <v>20</v>
      </c>
      <c r="T249">
        <v>23</v>
      </c>
      <c r="U249">
        <v>29</v>
      </c>
      <c r="V249">
        <v>27</v>
      </c>
      <c r="W249">
        <v>24</v>
      </c>
      <c r="X249" t="s">
        <v>7603</v>
      </c>
      <c r="Y249" t="s">
        <v>7603</v>
      </c>
      <c r="Z249">
        <v>65</v>
      </c>
      <c r="AA249">
        <v>93</v>
      </c>
      <c r="AB249" t="s">
        <v>290</v>
      </c>
      <c r="AC249" t="s">
        <v>7603</v>
      </c>
      <c r="AD249" t="s">
        <v>290</v>
      </c>
      <c r="AE249" t="s">
        <v>290</v>
      </c>
      <c r="AF249" t="s">
        <v>7603</v>
      </c>
      <c r="AG249">
        <v>139</v>
      </c>
      <c r="AH249" t="s">
        <v>290</v>
      </c>
      <c r="AI249">
        <v>49</v>
      </c>
      <c r="AJ249">
        <v>109</v>
      </c>
      <c r="AK249">
        <v>158</v>
      </c>
    </row>
    <row r="250" spans="1:37">
      <c r="A250">
        <v>2013</v>
      </c>
      <c r="B250" t="s">
        <v>446</v>
      </c>
      <c r="C250" t="s">
        <v>8609</v>
      </c>
      <c r="D250" t="str">
        <f>INDEX(CountyList!A:A, MATCH(MID(C250, 4, 3), CountyList!B:B, 0))</f>
        <v>Stephenson</v>
      </c>
      <c r="E250" t="s">
        <v>8610</v>
      </c>
      <c r="F250" t="s">
        <v>1497</v>
      </c>
      <c r="G250" t="s">
        <v>1492</v>
      </c>
      <c r="H250" t="s">
        <v>5597</v>
      </c>
      <c r="I250" t="s">
        <v>8611</v>
      </c>
      <c r="J250">
        <v>33</v>
      </c>
      <c r="K250">
        <v>20</v>
      </c>
      <c r="L250">
        <v>20</v>
      </c>
      <c r="M250">
        <v>14</v>
      </c>
      <c r="N250">
        <v>16</v>
      </c>
      <c r="O250">
        <v>18</v>
      </c>
      <c r="P250">
        <v>21</v>
      </c>
      <c r="Q250">
        <v>20</v>
      </c>
      <c r="R250">
        <v>12</v>
      </c>
      <c r="S250">
        <v>13</v>
      </c>
      <c r="T250" t="s">
        <v>7603</v>
      </c>
      <c r="U250" t="s">
        <v>7603</v>
      </c>
      <c r="V250" t="s">
        <v>7603</v>
      </c>
      <c r="W250" t="s">
        <v>7603</v>
      </c>
      <c r="X250" t="s">
        <v>7603</v>
      </c>
      <c r="Y250" t="s">
        <v>7603</v>
      </c>
      <c r="Z250">
        <v>93</v>
      </c>
      <c r="AA250">
        <v>94</v>
      </c>
      <c r="AB250" t="s">
        <v>7603</v>
      </c>
      <c r="AC250" t="s">
        <v>7603</v>
      </c>
      <c r="AD250" t="s">
        <v>290</v>
      </c>
      <c r="AE250" t="s">
        <v>290</v>
      </c>
      <c r="AF250" t="s">
        <v>290</v>
      </c>
      <c r="AG250">
        <v>164</v>
      </c>
      <c r="AH250">
        <v>12</v>
      </c>
      <c r="AI250">
        <v>187</v>
      </c>
      <c r="AJ250" t="s">
        <v>7603</v>
      </c>
      <c r="AK250">
        <v>187</v>
      </c>
    </row>
    <row r="251" spans="1:37">
      <c r="A251">
        <v>2013</v>
      </c>
      <c r="B251" t="s">
        <v>1499</v>
      </c>
      <c r="C251" t="s">
        <v>8612</v>
      </c>
      <c r="D251" t="str">
        <f>INDEX(CountyList!A:A, MATCH(MID(C251, 4, 3), CountyList!B:B, 0))</f>
        <v>Stephenson</v>
      </c>
      <c r="E251" t="s">
        <v>8613</v>
      </c>
      <c r="F251" t="s">
        <v>8614</v>
      </c>
      <c r="G251" t="s">
        <v>1492</v>
      </c>
      <c r="H251" t="s">
        <v>8615</v>
      </c>
      <c r="I251" t="s">
        <v>8616</v>
      </c>
      <c r="J251">
        <v>23</v>
      </c>
      <c r="K251">
        <v>15</v>
      </c>
      <c r="L251">
        <v>19</v>
      </c>
      <c r="M251">
        <v>18</v>
      </c>
      <c r="N251">
        <v>14</v>
      </c>
      <c r="O251">
        <v>23</v>
      </c>
      <c r="P251">
        <v>19</v>
      </c>
      <c r="Q251">
        <v>20</v>
      </c>
      <c r="R251" t="s">
        <v>7603</v>
      </c>
      <c r="S251" t="s">
        <v>7603</v>
      </c>
      <c r="T251" t="s">
        <v>7603</v>
      </c>
      <c r="U251" t="s">
        <v>7603</v>
      </c>
      <c r="V251" t="s">
        <v>7603</v>
      </c>
      <c r="W251" t="s">
        <v>7603</v>
      </c>
      <c r="X251" t="s">
        <v>7603</v>
      </c>
      <c r="Y251" t="s">
        <v>7603</v>
      </c>
      <c r="Z251">
        <v>71</v>
      </c>
      <c r="AA251">
        <v>80</v>
      </c>
      <c r="AB251" t="s">
        <v>290</v>
      </c>
      <c r="AC251" t="s">
        <v>7603</v>
      </c>
      <c r="AD251" t="s">
        <v>290</v>
      </c>
      <c r="AE251" t="s">
        <v>290</v>
      </c>
      <c r="AF251" t="s">
        <v>7603</v>
      </c>
      <c r="AG251">
        <v>136</v>
      </c>
      <c r="AH251" t="s">
        <v>290</v>
      </c>
      <c r="AI251">
        <v>151</v>
      </c>
      <c r="AJ251" t="s">
        <v>7603</v>
      </c>
      <c r="AK251">
        <v>151</v>
      </c>
    </row>
    <row r="252" spans="1:37">
      <c r="A252">
        <v>2013</v>
      </c>
      <c r="B252" t="s">
        <v>1505</v>
      </c>
      <c r="C252" t="s">
        <v>8617</v>
      </c>
      <c r="D252" t="str">
        <f>INDEX(CountyList!A:A, MATCH(MID(C252, 4, 3), CountyList!B:B, 0))</f>
        <v>Champaign</v>
      </c>
      <c r="E252" t="s">
        <v>8618</v>
      </c>
      <c r="F252" t="s">
        <v>1507</v>
      </c>
      <c r="G252" t="s">
        <v>149</v>
      </c>
      <c r="H252" t="s">
        <v>5603</v>
      </c>
      <c r="I252" t="s">
        <v>8619</v>
      </c>
      <c r="J252" t="s">
        <v>7603</v>
      </c>
      <c r="K252">
        <v>24</v>
      </c>
      <c r="L252">
        <v>30</v>
      </c>
      <c r="M252">
        <v>30</v>
      </c>
      <c r="N252">
        <v>32</v>
      </c>
      <c r="O252">
        <v>24</v>
      </c>
      <c r="P252">
        <v>27</v>
      </c>
      <c r="Q252">
        <v>36</v>
      </c>
      <c r="R252">
        <v>36</v>
      </c>
      <c r="S252">
        <v>30</v>
      </c>
      <c r="T252" t="s">
        <v>7603</v>
      </c>
      <c r="U252" t="s">
        <v>7603</v>
      </c>
      <c r="V252" t="s">
        <v>7603</v>
      </c>
      <c r="W252" t="s">
        <v>7603</v>
      </c>
      <c r="X252" t="s">
        <v>7603</v>
      </c>
      <c r="Y252" t="s">
        <v>7603</v>
      </c>
      <c r="Z252">
        <v>148</v>
      </c>
      <c r="AA252">
        <v>121</v>
      </c>
      <c r="AB252">
        <v>10</v>
      </c>
      <c r="AC252" t="s">
        <v>7603</v>
      </c>
      <c r="AD252" t="s">
        <v>290</v>
      </c>
      <c r="AE252">
        <v>10</v>
      </c>
      <c r="AF252" t="s">
        <v>290</v>
      </c>
      <c r="AG252">
        <v>228</v>
      </c>
      <c r="AH252">
        <v>11</v>
      </c>
      <c r="AI252">
        <v>269</v>
      </c>
      <c r="AJ252" t="s">
        <v>7603</v>
      </c>
      <c r="AK252">
        <v>269</v>
      </c>
    </row>
    <row r="253" spans="1:37">
      <c r="A253">
        <v>2013</v>
      </c>
      <c r="B253" t="s">
        <v>1510</v>
      </c>
      <c r="C253" t="s">
        <v>8620</v>
      </c>
      <c r="D253" t="str">
        <f>INDEX(CountyList!A:A, MATCH(MID(C253, 4, 3), CountyList!B:B, 0))</f>
        <v>Champaign</v>
      </c>
      <c r="E253" t="s">
        <v>8621</v>
      </c>
      <c r="F253" t="s">
        <v>1512</v>
      </c>
      <c r="G253" t="s">
        <v>1513</v>
      </c>
      <c r="H253" t="s">
        <v>5606</v>
      </c>
      <c r="I253" t="s">
        <v>8622</v>
      </c>
      <c r="J253">
        <v>28</v>
      </c>
      <c r="K253">
        <v>15</v>
      </c>
      <c r="L253">
        <v>16</v>
      </c>
      <c r="M253">
        <v>17</v>
      </c>
      <c r="N253">
        <v>18</v>
      </c>
      <c r="O253">
        <v>13</v>
      </c>
      <c r="P253">
        <v>24</v>
      </c>
      <c r="Q253">
        <v>25</v>
      </c>
      <c r="R253">
        <v>16</v>
      </c>
      <c r="S253">
        <v>19</v>
      </c>
      <c r="T253" t="s">
        <v>7603</v>
      </c>
      <c r="U253" t="s">
        <v>7603</v>
      </c>
      <c r="V253" t="s">
        <v>7603</v>
      </c>
      <c r="W253" t="s">
        <v>7603</v>
      </c>
      <c r="X253" t="s">
        <v>7603</v>
      </c>
      <c r="Y253" t="s">
        <v>7603</v>
      </c>
      <c r="Z253">
        <v>106</v>
      </c>
      <c r="AA253">
        <v>85</v>
      </c>
      <c r="AB253">
        <v>17</v>
      </c>
      <c r="AC253" t="s">
        <v>7603</v>
      </c>
      <c r="AD253" t="s">
        <v>290</v>
      </c>
      <c r="AE253" t="s">
        <v>290</v>
      </c>
      <c r="AF253" t="s">
        <v>7603</v>
      </c>
      <c r="AG253">
        <v>146</v>
      </c>
      <c r="AH253">
        <v>22</v>
      </c>
      <c r="AI253">
        <v>191</v>
      </c>
      <c r="AJ253" t="s">
        <v>7603</v>
      </c>
      <c r="AK253">
        <v>191</v>
      </c>
    </row>
    <row r="254" spans="1:37">
      <c r="A254">
        <v>2013</v>
      </c>
      <c r="B254" t="s">
        <v>1516</v>
      </c>
      <c r="C254" t="s">
        <v>8623</v>
      </c>
      <c r="D254" t="str">
        <f>INDEX(CountyList!A:A, MATCH(MID(C254, 4, 3), CountyList!B:B, 0))</f>
        <v>Champaign</v>
      </c>
      <c r="E254" t="s">
        <v>8624</v>
      </c>
      <c r="F254" t="s">
        <v>1519</v>
      </c>
      <c r="G254" t="s">
        <v>1520</v>
      </c>
      <c r="H254" t="s">
        <v>5609</v>
      </c>
      <c r="I254" t="s">
        <v>8625</v>
      </c>
      <c r="J254">
        <v>29</v>
      </c>
      <c r="K254">
        <v>13</v>
      </c>
      <c r="L254" t="s">
        <v>290</v>
      </c>
      <c r="M254" t="s">
        <v>290</v>
      </c>
      <c r="N254" t="s">
        <v>290</v>
      </c>
      <c r="O254" t="s">
        <v>290</v>
      </c>
      <c r="P254" t="s">
        <v>290</v>
      </c>
      <c r="Q254" t="s">
        <v>290</v>
      </c>
      <c r="R254" t="s">
        <v>290</v>
      </c>
      <c r="S254" t="s">
        <v>290</v>
      </c>
      <c r="T254" t="s">
        <v>7603</v>
      </c>
      <c r="U254" t="s">
        <v>7603</v>
      </c>
      <c r="V254" t="s">
        <v>7603</v>
      </c>
      <c r="W254" t="s">
        <v>7603</v>
      </c>
      <c r="X254" t="s">
        <v>7603</v>
      </c>
      <c r="Y254" t="s">
        <v>7603</v>
      </c>
      <c r="Z254">
        <v>47</v>
      </c>
      <c r="AA254">
        <v>46</v>
      </c>
      <c r="AB254" t="s">
        <v>290</v>
      </c>
      <c r="AC254" t="s">
        <v>7603</v>
      </c>
      <c r="AD254" t="s">
        <v>7603</v>
      </c>
      <c r="AE254" t="s">
        <v>7603</v>
      </c>
      <c r="AF254" t="s">
        <v>7603</v>
      </c>
      <c r="AG254">
        <v>90</v>
      </c>
      <c r="AH254" t="s">
        <v>290</v>
      </c>
      <c r="AI254">
        <v>93</v>
      </c>
      <c r="AJ254" t="s">
        <v>7603</v>
      </c>
      <c r="AK254">
        <v>93</v>
      </c>
    </row>
    <row r="255" spans="1:37">
      <c r="A255">
        <v>2013</v>
      </c>
      <c r="B255" t="s">
        <v>1523</v>
      </c>
      <c r="C255" t="s">
        <v>8626</v>
      </c>
      <c r="D255" t="str">
        <f>INDEX(CountyList!A:A, MATCH(MID(C255, 4, 3), CountyList!B:B, 0))</f>
        <v>Champaign</v>
      </c>
      <c r="E255" t="s">
        <v>8627</v>
      </c>
      <c r="F255" t="s">
        <v>1525</v>
      </c>
      <c r="G255" t="s">
        <v>149</v>
      </c>
      <c r="H255" t="s">
        <v>5612</v>
      </c>
      <c r="I255" t="s">
        <v>8628</v>
      </c>
      <c r="J255" t="s">
        <v>7603</v>
      </c>
      <c r="K255">
        <v>52</v>
      </c>
      <c r="L255">
        <v>47</v>
      </c>
      <c r="M255">
        <v>39</v>
      </c>
      <c r="N255">
        <v>44</v>
      </c>
      <c r="O255">
        <v>44</v>
      </c>
      <c r="P255">
        <v>46</v>
      </c>
      <c r="Q255">
        <v>46</v>
      </c>
      <c r="R255">
        <v>47</v>
      </c>
      <c r="S255">
        <v>38</v>
      </c>
      <c r="T255" t="s">
        <v>7603</v>
      </c>
      <c r="U255" t="s">
        <v>7603</v>
      </c>
      <c r="V255" t="s">
        <v>7603</v>
      </c>
      <c r="W255" t="s">
        <v>7603</v>
      </c>
      <c r="X255" t="s">
        <v>7603</v>
      </c>
      <c r="Y255" t="s">
        <v>7603</v>
      </c>
      <c r="Z255">
        <v>209</v>
      </c>
      <c r="AA255">
        <v>194</v>
      </c>
      <c r="AB255" t="s">
        <v>290</v>
      </c>
      <c r="AC255" t="s">
        <v>7603</v>
      </c>
      <c r="AD255">
        <v>15</v>
      </c>
      <c r="AE255" t="s">
        <v>290</v>
      </c>
      <c r="AF255" t="s">
        <v>7603</v>
      </c>
      <c r="AG255">
        <v>348</v>
      </c>
      <c r="AH255">
        <v>29</v>
      </c>
      <c r="AI255">
        <v>403</v>
      </c>
      <c r="AJ255" t="s">
        <v>7603</v>
      </c>
      <c r="AK255">
        <v>403</v>
      </c>
    </row>
    <row r="256" spans="1:37">
      <c r="A256">
        <v>2013</v>
      </c>
      <c r="B256" t="s">
        <v>1528</v>
      </c>
      <c r="C256" t="s">
        <v>8629</v>
      </c>
      <c r="D256" t="str">
        <f>INDEX(CountyList!A:A, MATCH(MID(C256, 4, 3), CountyList!B:B, 0))</f>
        <v>Champaign</v>
      </c>
      <c r="E256" t="s">
        <v>5614</v>
      </c>
      <c r="F256" t="s">
        <v>8630</v>
      </c>
      <c r="G256" t="s">
        <v>1531</v>
      </c>
      <c r="H256" t="s">
        <v>8631</v>
      </c>
      <c r="I256" t="s">
        <v>8632</v>
      </c>
      <c r="J256" t="s">
        <v>7603</v>
      </c>
      <c r="K256" t="s">
        <v>7603</v>
      </c>
      <c r="L256" t="s">
        <v>7603</v>
      </c>
      <c r="M256" t="s">
        <v>7603</v>
      </c>
      <c r="N256" t="s">
        <v>7603</v>
      </c>
      <c r="O256" t="s">
        <v>7603</v>
      </c>
      <c r="P256" t="s">
        <v>7603</v>
      </c>
      <c r="Q256" t="s">
        <v>290</v>
      </c>
      <c r="R256">
        <v>13</v>
      </c>
      <c r="S256">
        <v>10</v>
      </c>
      <c r="T256" t="s">
        <v>7603</v>
      </c>
      <c r="U256" t="s">
        <v>7603</v>
      </c>
      <c r="V256" t="s">
        <v>7603</v>
      </c>
      <c r="W256" t="s">
        <v>7603</v>
      </c>
      <c r="X256" t="s">
        <v>7603</v>
      </c>
      <c r="Y256" t="s">
        <v>7603</v>
      </c>
      <c r="Z256">
        <v>32</v>
      </c>
      <c r="AA256" t="s">
        <v>7603</v>
      </c>
      <c r="AB256" t="s">
        <v>7603</v>
      </c>
      <c r="AC256" t="s">
        <v>7603</v>
      </c>
      <c r="AD256" t="s">
        <v>290</v>
      </c>
      <c r="AE256" t="s">
        <v>290</v>
      </c>
      <c r="AF256" t="s">
        <v>7603</v>
      </c>
      <c r="AG256">
        <v>16</v>
      </c>
      <c r="AH256" t="s">
        <v>290</v>
      </c>
      <c r="AI256">
        <v>32</v>
      </c>
      <c r="AJ256" t="s">
        <v>7603</v>
      </c>
      <c r="AK256">
        <v>32</v>
      </c>
    </row>
    <row r="257" spans="1:37">
      <c r="A257">
        <v>2013</v>
      </c>
      <c r="B257" t="s">
        <v>1539</v>
      </c>
      <c r="C257" t="s">
        <v>8633</v>
      </c>
      <c r="D257" t="str">
        <f>INDEX(CountyList!A:A, MATCH(MID(C257, 4, 3), CountyList!B:B, 0))</f>
        <v>Champaign</v>
      </c>
      <c r="E257" t="s">
        <v>8634</v>
      </c>
      <c r="F257" t="s">
        <v>1542</v>
      </c>
      <c r="G257" t="s">
        <v>149</v>
      </c>
      <c r="H257" t="s">
        <v>5627</v>
      </c>
      <c r="I257" t="s">
        <v>8635</v>
      </c>
      <c r="J257">
        <v>81</v>
      </c>
      <c r="K257">
        <v>27</v>
      </c>
      <c r="L257">
        <v>34</v>
      </c>
      <c r="M257">
        <v>25</v>
      </c>
      <c r="N257">
        <v>33</v>
      </c>
      <c r="O257">
        <v>32</v>
      </c>
      <c r="P257">
        <v>31</v>
      </c>
      <c r="Q257">
        <v>40</v>
      </c>
      <c r="R257">
        <v>16</v>
      </c>
      <c r="S257">
        <v>48</v>
      </c>
      <c r="T257">
        <v>25</v>
      </c>
      <c r="U257">
        <v>28</v>
      </c>
      <c r="V257">
        <v>23</v>
      </c>
      <c r="W257">
        <v>26</v>
      </c>
      <c r="X257" t="s">
        <v>7603</v>
      </c>
      <c r="Y257" t="s">
        <v>7603</v>
      </c>
      <c r="Z257">
        <v>238</v>
      </c>
      <c r="AA257">
        <v>245</v>
      </c>
      <c r="AB257">
        <v>16</v>
      </c>
      <c r="AC257" t="s">
        <v>7603</v>
      </c>
      <c r="AD257">
        <v>54</v>
      </c>
      <c r="AE257">
        <v>26</v>
      </c>
      <c r="AF257" t="s">
        <v>290</v>
      </c>
      <c r="AG257">
        <v>368</v>
      </c>
      <c r="AH257">
        <v>18</v>
      </c>
      <c r="AI257">
        <v>367</v>
      </c>
      <c r="AJ257">
        <v>116</v>
      </c>
      <c r="AK257">
        <v>483</v>
      </c>
    </row>
    <row r="258" spans="1:37">
      <c r="A258">
        <v>2013</v>
      </c>
      <c r="B258" t="s">
        <v>1544</v>
      </c>
      <c r="C258" t="s">
        <v>8636</v>
      </c>
      <c r="D258" t="str">
        <f>INDEX(CountyList!A:A, MATCH(MID(C258, 4, 3), CountyList!B:B, 0))</f>
        <v>Champaign</v>
      </c>
      <c r="E258" t="s">
        <v>8637</v>
      </c>
      <c r="F258" t="s">
        <v>1546</v>
      </c>
      <c r="G258" t="s">
        <v>149</v>
      </c>
      <c r="H258" t="s">
        <v>5630</v>
      </c>
      <c r="I258" t="s">
        <v>8638</v>
      </c>
      <c r="J258">
        <v>45</v>
      </c>
      <c r="K258">
        <v>14</v>
      </c>
      <c r="L258">
        <v>12</v>
      </c>
      <c r="M258">
        <v>16</v>
      </c>
      <c r="N258">
        <v>15</v>
      </c>
      <c r="O258">
        <v>13</v>
      </c>
      <c r="P258">
        <v>17</v>
      </c>
      <c r="Q258">
        <v>14</v>
      </c>
      <c r="R258">
        <v>17</v>
      </c>
      <c r="S258">
        <v>13</v>
      </c>
      <c r="T258" t="s">
        <v>7603</v>
      </c>
      <c r="U258" t="s">
        <v>7603</v>
      </c>
      <c r="V258" t="s">
        <v>7603</v>
      </c>
      <c r="W258" t="s">
        <v>7603</v>
      </c>
      <c r="X258" t="s">
        <v>7603</v>
      </c>
      <c r="Y258" t="s">
        <v>7603</v>
      </c>
      <c r="Z258">
        <v>92</v>
      </c>
      <c r="AA258">
        <v>84</v>
      </c>
      <c r="AB258" t="s">
        <v>290</v>
      </c>
      <c r="AC258" t="s">
        <v>290</v>
      </c>
      <c r="AD258">
        <v>14</v>
      </c>
      <c r="AE258">
        <v>16</v>
      </c>
      <c r="AF258" t="s">
        <v>7603</v>
      </c>
      <c r="AG258">
        <v>134</v>
      </c>
      <c r="AH258" t="s">
        <v>290</v>
      </c>
      <c r="AI258">
        <v>176</v>
      </c>
      <c r="AJ258" t="s">
        <v>7603</v>
      </c>
      <c r="AK258">
        <v>176</v>
      </c>
    </row>
    <row r="259" spans="1:37">
      <c r="A259">
        <v>2013</v>
      </c>
      <c r="B259" t="s">
        <v>1548</v>
      </c>
      <c r="C259" t="s">
        <v>8639</v>
      </c>
      <c r="D259" t="str">
        <f>INDEX(CountyList!A:A, MATCH(MID(C259, 4, 3), CountyList!B:B, 0))</f>
        <v>Champaign</v>
      </c>
      <c r="E259" t="s">
        <v>5635</v>
      </c>
      <c r="F259" t="s">
        <v>8640</v>
      </c>
      <c r="G259" t="s">
        <v>149</v>
      </c>
      <c r="H259" t="s">
        <v>8641</v>
      </c>
      <c r="I259" t="s">
        <v>8642</v>
      </c>
      <c r="J259" t="s">
        <v>7603</v>
      </c>
      <c r="K259" t="s">
        <v>7603</v>
      </c>
      <c r="L259" t="s">
        <v>7603</v>
      </c>
      <c r="M259" t="s">
        <v>7603</v>
      </c>
      <c r="N259" t="s">
        <v>7603</v>
      </c>
      <c r="O259" t="s">
        <v>7603</v>
      </c>
      <c r="P259" t="s">
        <v>7603</v>
      </c>
      <c r="Q259" t="s">
        <v>7603</v>
      </c>
      <c r="R259" t="s">
        <v>7603</v>
      </c>
      <c r="S259" t="s">
        <v>7603</v>
      </c>
      <c r="T259" t="s">
        <v>7603</v>
      </c>
      <c r="U259" t="s">
        <v>7603</v>
      </c>
      <c r="V259" t="s">
        <v>7603</v>
      </c>
      <c r="W259" t="s">
        <v>7603</v>
      </c>
      <c r="X259" t="s">
        <v>7603</v>
      </c>
      <c r="Y259" t="s">
        <v>7603</v>
      </c>
      <c r="Z259" t="s">
        <v>7603</v>
      </c>
      <c r="AA259" t="s">
        <v>7603</v>
      </c>
      <c r="AB259" t="s">
        <v>7603</v>
      </c>
      <c r="AC259" t="s">
        <v>7603</v>
      </c>
      <c r="AD259" t="s">
        <v>7603</v>
      </c>
      <c r="AE259" t="s">
        <v>7603</v>
      </c>
      <c r="AF259" t="s">
        <v>7603</v>
      </c>
      <c r="AG259" t="s">
        <v>7603</v>
      </c>
      <c r="AH259" t="s">
        <v>7603</v>
      </c>
      <c r="AI259" t="s">
        <v>7603</v>
      </c>
      <c r="AJ259" t="s">
        <v>7603</v>
      </c>
      <c r="AK259" t="s">
        <v>7603</v>
      </c>
    </row>
    <row r="260" spans="1:37">
      <c r="A260">
        <v>2013</v>
      </c>
      <c r="B260" t="s">
        <v>1551</v>
      </c>
      <c r="C260" t="s">
        <v>8643</v>
      </c>
      <c r="D260" t="str">
        <f>INDEX(CountyList!A:A, MATCH(MID(C260, 4, 3), CountyList!B:B, 0))</f>
        <v>Champaign</v>
      </c>
      <c r="E260" t="s">
        <v>8644</v>
      </c>
      <c r="F260" t="s">
        <v>1554</v>
      </c>
      <c r="G260" t="s">
        <v>149</v>
      </c>
      <c r="H260" t="s">
        <v>5639</v>
      </c>
      <c r="I260" t="s">
        <v>8645</v>
      </c>
      <c r="J260">
        <v>26</v>
      </c>
      <c r="K260">
        <v>11</v>
      </c>
      <c r="L260">
        <v>13</v>
      </c>
      <c r="M260">
        <v>10</v>
      </c>
      <c r="N260" t="s">
        <v>290</v>
      </c>
      <c r="O260" t="s">
        <v>7603</v>
      </c>
      <c r="P260" t="s">
        <v>7603</v>
      </c>
      <c r="Q260" t="s">
        <v>7603</v>
      </c>
      <c r="R260" t="s">
        <v>7603</v>
      </c>
      <c r="S260" t="s">
        <v>7603</v>
      </c>
      <c r="T260" t="s">
        <v>7603</v>
      </c>
      <c r="U260" t="s">
        <v>7603</v>
      </c>
      <c r="V260" t="s">
        <v>7603</v>
      </c>
      <c r="W260" t="s">
        <v>7603</v>
      </c>
      <c r="X260" t="s">
        <v>7603</v>
      </c>
      <c r="Y260" t="s">
        <v>7603</v>
      </c>
      <c r="Z260">
        <v>29</v>
      </c>
      <c r="AA260">
        <v>35</v>
      </c>
      <c r="AB260" t="s">
        <v>290</v>
      </c>
      <c r="AC260" t="s">
        <v>7603</v>
      </c>
      <c r="AD260">
        <v>18</v>
      </c>
      <c r="AE260" t="s">
        <v>290</v>
      </c>
      <c r="AF260" t="s">
        <v>7603</v>
      </c>
      <c r="AG260">
        <v>30</v>
      </c>
      <c r="AH260" t="s">
        <v>290</v>
      </c>
      <c r="AI260">
        <v>64</v>
      </c>
      <c r="AJ260" t="s">
        <v>7603</v>
      </c>
      <c r="AK260">
        <v>64</v>
      </c>
    </row>
    <row r="261" spans="1:37">
      <c r="A261">
        <v>2013</v>
      </c>
      <c r="B261" t="s">
        <v>1563</v>
      </c>
      <c r="C261" t="s">
        <v>8646</v>
      </c>
      <c r="D261" t="str">
        <f>INDEX(CountyList!A:A, MATCH(MID(C261, 4, 3), CountyList!B:B, 0))</f>
        <v>Champaign</v>
      </c>
      <c r="E261" t="s">
        <v>8647</v>
      </c>
      <c r="F261" t="s">
        <v>1566</v>
      </c>
      <c r="G261" t="s">
        <v>149</v>
      </c>
      <c r="H261" t="s">
        <v>5645</v>
      </c>
      <c r="I261" t="s">
        <v>8648</v>
      </c>
      <c r="J261" t="s">
        <v>7603</v>
      </c>
      <c r="K261">
        <v>14</v>
      </c>
      <c r="L261">
        <v>15</v>
      </c>
      <c r="M261">
        <v>16</v>
      </c>
      <c r="N261">
        <v>15</v>
      </c>
      <c r="O261">
        <v>15</v>
      </c>
      <c r="P261">
        <v>15</v>
      </c>
      <c r="Q261">
        <v>20</v>
      </c>
      <c r="R261">
        <v>21</v>
      </c>
      <c r="S261">
        <v>14</v>
      </c>
      <c r="T261" t="s">
        <v>7603</v>
      </c>
      <c r="U261" t="s">
        <v>7603</v>
      </c>
      <c r="V261" t="s">
        <v>7603</v>
      </c>
      <c r="W261" t="s">
        <v>7603</v>
      </c>
      <c r="X261" t="s">
        <v>7603</v>
      </c>
      <c r="Y261" t="s">
        <v>7603</v>
      </c>
      <c r="Z261">
        <v>71</v>
      </c>
      <c r="AA261">
        <v>74</v>
      </c>
      <c r="AB261" t="s">
        <v>290</v>
      </c>
      <c r="AC261" t="s">
        <v>290</v>
      </c>
      <c r="AD261">
        <v>45</v>
      </c>
      <c r="AE261" t="s">
        <v>290</v>
      </c>
      <c r="AF261" t="s">
        <v>290</v>
      </c>
      <c r="AG261">
        <v>65</v>
      </c>
      <c r="AH261">
        <v>20</v>
      </c>
      <c r="AI261">
        <v>145</v>
      </c>
      <c r="AJ261" t="s">
        <v>7603</v>
      </c>
      <c r="AK261">
        <v>145</v>
      </c>
    </row>
    <row r="262" spans="1:37">
      <c r="A262">
        <v>2013</v>
      </c>
      <c r="B262" t="s">
        <v>8649</v>
      </c>
      <c r="C262" t="s">
        <v>8650</v>
      </c>
      <c r="D262" t="str">
        <f>INDEX(CountyList!A:A, MATCH(MID(C262, 4, 3), CountyList!B:B, 0))</f>
        <v>Champaign</v>
      </c>
      <c r="E262" t="s">
        <v>8651</v>
      </c>
      <c r="F262" t="s">
        <v>8652</v>
      </c>
      <c r="G262" t="s">
        <v>1531</v>
      </c>
      <c r="H262" t="s">
        <v>8653</v>
      </c>
      <c r="I262" t="s">
        <v>8654</v>
      </c>
      <c r="J262">
        <v>18</v>
      </c>
      <c r="K262" t="s">
        <v>290</v>
      </c>
      <c r="L262" t="s">
        <v>290</v>
      </c>
      <c r="M262">
        <v>10</v>
      </c>
      <c r="N262" t="s">
        <v>290</v>
      </c>
      <c r="O262" t="s">
        <v>290</v>
      </c>
      <c r="P262" t="s">
        <v>290</v>
      </c>
      <c r="Q262" t="s">
        <v>7603</v>
      </c>
      <c r="R262" t="s">
        <v>7603</v>
      </c>
      <c r="S262" t="s">
        <v>7603</v>
      </c>
      <c r="T262" t="s">
        <v>7603</v>
      </c>
      <c r="U262" t="s">
        <v>7603</v>
      </c>
      <c r="V262" t="s">
        <v>7603</v>
      </c>
      <c r="W262" t="s">
        <v>7603</v>
      </c>
      <c r="X262" t="s">
        <v>7603</v>
      </c>
      <c r="Y262" t="s">
        <v>7603</v>
      </c>
      <c r="Z262">
        <v>30</v>
      </c>
      <c r="AA262">
        <v>32</v>
      </c>
      <c r="AB262" t="s">
        <v>7603</v>
      </c>
      <c r="AC262" t="s">
        <v>7603</v>
      </c>
      <c r="AD262" t="s">
        <v>7603</v>
      </c>
      <c r="AE262">
        <v>60</v>
      </c>
      <c r="AF262" t="s">
        <v>7603</v>
      </c>
      <c r="AG262" t="s">
        <v>290</v>
      </c>
      <c r="AH262" t="s">
        <v>7603</v>
      </c>
      <c r="AI262">
        <v>62</v>
      </c>
      <c r="AJ262" t="s">
        <v>7603</v>
      </c>
      <c r="AK262">
        <v>62</v>
      </c>
    </row>
    <row r="263" spans="1:37">
      <c r="A263">
        <v>2013</v>
      </c>
      <c r="B263" t="s">
        <v>8655</v>
      </c>
      <c r="C263" t="s">
        <v>8656</v>
      </c>
      <c r="D263" t="str">
        <f>INDEX(CountyList!A:A, MATCH(MID(C263, 4, 3), CountyList!B:B, 0))</f>
        <v>Champaign</v>
      </c>
      <c r="E263" t="s">
        <v>8657</v>
      </c>
      <c r="F263" t="s">
        <v>8658</v>
      </c>
      <c r="G263" t="s">
        <v>149</v>
      </c>
      <c r="H263" t="s">
        <v>8659</v>
      </c>
      <c r="I263" t="s">
        <v>8660</v>
      </c>
      <c r="J263" t="s">
        <v>7603</v>
      </c>
      <c r="K263">
        <v>30</v>
      </c>
      <c r="L263">
        <v>30</v>
      </c>
      <c r="M263">
        <v>30</v>
      </c>
      <c r="N263">
        <v>30</v>
      </c>
      <c r="O263">
        <v>30</v>
      </c>
      <c r="P263">
        <v>31</v>
      </c>
      <c r="Q263">
        <v>35</v>
      </c>
      <c r="R263">
        <v>33</v>
      </c>
      <c r="S263">
        <v>12</v>
      </c>
      <c r="T263" t="s">
        <v>7603</v>
      </c>
      <c r="U263" t="s">
        <v>7603</v>
      </c>
      <c r="V263" t="s">
        <v>7603</v>
      </c>
      <c r="W263" t="s">
        <v>7603</v>
      </c>
      <c r="X263" t="s">
        <v>7603</v>
      </c>
      <c r="Y263" t="s">
        <v>7603</v>
      </c>
      <c r="Z263">
        <v>138</v>
      </c>
      <c r="AA263">
        <v>123</v>
      </c>
      <c r="AB263">
        <v>10</v>
      </c>
      <c r="AC263" t="s">
        <v>7603</v>
      </c>
      <c r="AD263">
        <v>79</v>
      </c>
      <c r="AE263">
        <v>17</v>
      </c>
      <c r="AF263" t="s">
        <v>7603</v>
      </c>
      <c r="AG263">
        <v>144</v>
      </c>
      <c r="AH263">
        <v>11</v>
      </c>
      <c r="AI263">
        <v>261</v>
      </c>
      <c r="AJ263" t="s">
        <v>7603</v>
      </c>
      <c r="AK263">
        <v>261</v>
      </c>
    </row>
    <row r="264" spans="1:37">
      <c r="A264">
        <v>2013</v>
      </c>
      <c r="B264" t="s">
        <v>1569</v>
      </c>
      <c r="C264" t="s">
        <v>8661</v>
      </c>
      <c r="D264" t="str">
        <f>INDEX(CountyList!A:A, MATCH(MID(C264, 4, 3), CountyList!B:B, 0))</f>
        <v>Champaign</v>
      </c>
      <c r="E264" t="s">
        <v>8662</v>
      </c>
      <c r="F264" t="s">
        <v>1571</v>
      </c>
      <c r="G264" t="s">
        <v>149</v>
      </c>
      <c r="H264" t="s">
        <v>5649</v>
      </c>
      <c r="I264" t="s">
        <v>8663</v>
      </c>
      <c r="J264" t="s">
        <v>7603</v>
      </c>
      <c r="K264" t="s">
        <v>7603</v>
      </c>
      <c r="L264" t="s">
        <v>7603</v>
      </c>
      <c r="M264" t="s">
        <v>7603</v>
      </c>
      <c r="N264" t="s">
        <v>7603</v>
      </c>
      <c r="O264" t="s">
        <v>7603</v>
      </c>
      <c r="P264" t="s">
        <v>7603</v>
      </c>
      <c r="Q264" t="s">
        <v>7603</v>
      </c>
      <c r="R264" t="s">
        <v>7603</v>
      </c>
      <c r="S264" t="s">
        <v>7603</v>
      </c>
      <c r="T264">
        <v>70</v>
      </c>
      <c r="U264">
        <v>51</v>
      </c>
      <c r="V264">
        <v>68</v>
      </c>
      <c r="W264">
        <v>69</v>
      </c>
      <c r="X264" t="s">
        <v>7603</v>
      </c>
      <c r="Y264" t="s">
        <v>7603</v>
      </c>
      <c r="Z264">
        <v>145</v>
      </c>
      <c r="AA264">
        <v>138</v>
      </c>
      <c r="AB264" t="s">
        <v>290</v>
      </c>
      <c r="AC264" t="s">
        <v>290</v>
      </c>
      <c r="AD264">
        <v>25</v>
      </c>
      <c r="AE264">
        <v>10</v>
      </c>
      <c r="AF264" t="s">
        <v>7603</v>
      </c>
      <c r="AG264">
        <v>236</v>
      </c>
      <c r="AH264" t="s">
        <v>290</v>
      </c>
      <c r="AI264" t="s">
        <v>7603</v>
      </c>
      <c r="AJ264">
        <v>283</v>
      </c>
      <c r="AK264">
        <v>283</v>
      </c>
    </row>
    <row r="265" spans="1:37">
      <c r="A265">
        <v>2013</v>
      </c>
      <c r="B265" t="s">
        <v>369</v>
      </c>
      <c r="C265" t="s">
        <v>8664</v>
      </c>
      <c r="D265" t="str">
        <f>INDEX(CountyList!A:A, MATCH(MID(C265, 4, 3), CountyList!B:B, 0))</f>
        <v>Christian</v>
      </c>
      <c r="E265" t="s">
        <v>8665</v>
      </c>
      <c r="F265" t="s">
        <v>372</v>
      </c>
      <c r="G265" t="s">
        <v>373</v>
      </c>
      <c r="H265" t="s">
        <v>8666</v>
      </c>
      <c r="I265" t="s">
        <v>8667</v>
      </c>
      <c r="J265">
        <v>33</v>
      </c>
      <c r="K265">
        <v>14</v>
      </c>
      <c r="L265">
        <v>10</v>
      </c>
      <c r="M265">
        <v>13</v>
      </c>
      <c r="N265">
        <v>16</v>
      </c>
      <c r="O265" t="s">
        <v>290</v>
      </c>
      <c r="P265" t="s">
        <v>290</v>
      </c>
      <c r="Q265">
        <v>17</v>
      </c>
      <c r="R265" t="s">
        <v>290</v>
      </c>
      <c r="S265">
        <v>18</v>
      </c>
      <c r="T265" t="s">
        <v>7603</v>
      </c>
      <c r="U265" t="s">
        <v>7603</v>
      </c>
      <c r="V265" t="s">
        <v>7603</v>
      </c>
      <c r="W265" t="s">
        <v>7603</v>
      </c>
      <c r="X265" t="s">
        <v>7603</v>
      </c>
      <c r="Y265" t="s">
        <v>7603</v>
      </c>
      <c r="Z265">
        <v>71</v>
      </c>
      <c r="AA265">
        <v>76</v>
      </c>
      <c r="AB265" t="s">
        <v>7603</v>
      </c>
      <c r="AC265" t="s">
        <v>7603</v>
      </c>
      <c r="AD265" t="s">
        <v>7603</v>
      </c>
      <c r="AE265" t="s">
        <v>7603</v>
      </c>
      <c r="AF265" t="s">
        <v>7603</v>
      </c>
      <c r="AG265">
        <v>147</v>
      </c>
      <c r="AH265" t="s">
        <v>7603</v>
      </c>
      <c r="AI265">
        <v>147</v>
      </c>
      <c r="AJ265" t="s">
        <v>7603</v>
      </c>
      <c r="AK265">
        <v>147</v>
      </c>
    </row>
    <row r="266" spans="1:37">
      <c r="A266">
        <v>2013</v>
      </c>
      <c r="B266" t="s">
        <v>319</v>
      </c>
      <c r="C266" t="s">
        <v>8668</v>
      </c>
      <c r="D266" t="str">
        <f>INDEX(CountyList!A:A, MATCH(MID(C266, 4, 3), CountyList!B:B, 0))</f>
        <v>Christian</v>
      </c>
      <c r="E266" t="s">
        <v>8669</v>
      </c>
      <c r="F266" t="s">
        <v>385</v>
      </c>
      <c r="G266" t="s">
        <v>386</v>
      </c>
      <c r="H266" t="s">
        <v>4923</v>
      </c>
      <c r="I266" t="s">
        <v>8670</v>
      </c>
      <c r="J266">
        <v>33</v>
      </c>
      <c r="K266">
        <v>28</v>
      </c>
      <c r="L266">
        <v>19</v>
      </c>
      <c r="M266">
        <v>16</v>
      </c>
      <c r="N266">
        <v>10</v>
      </c>
      <c r="O266">
        <v>18</v>
      </c>
      <c r="P266">
        <v>14</v>
      </c>
      <c r="Q266">
        <v>11</v>
      </c>
      <c r="R266" t="s">
        <v>7603</v>
      </c>
      <c r="S266" t="s">
        <v>7603</v>
      </c>
      <c r="T266" t="s">
        <v>7603</v>
      </c>
      <c r="U266" t="s">
        <v>7603</v>
      </c>
      <c r="V266" t="s">
        <v>7603</v>
      </c>
      <c r="W266" t="s">
        <v>7603</v>
      </c>
      <c r="X266" t="s">
        <v>7603</v>
      </c>
      <c r="Y266" t="s">
        <v>7603</v>
      </c>
      <c r="Z266">
        <v>61</v>
      </c>
      <c r="AA266">
        <v>88</v>
      </c>
      <c r="AB266" t="s">
        <v>7603</v>
      </c>
      <c r="AC266" t="s">
        <v>7603</v>
      </c>
      <c r="AD266" t="s">
        <v>7603</v>
      </c>
      <c r="AE266" t="s">
        <v>7603</v>
      </c>
      <c r="AF266" t="s">
        <v>7603</v>
      </c>
      <c r="AG266">
        <v>148</v>
      </c>
      <c r="AH266" t="s">
        <v>290</v>
      </c>
      <c r="AI266">
        <v>149</v>
      </c>
      <c r="AJ266" t="s">
        <v>7603</v>
      </c>
      <c r="AK266">
        <v>149</v>
      </c>
    </row>
    <row r="267" spans="1:37">
      <c r="A267">
        <v>2013</v>
      </c>
      <c r="B267" t="s">
        <v>389</v>
      </c>
      <c r="C267" t="s">
        <v>8671</v>
      </c>
      <c r="D267" t="str">
        <f>INDEX(CountyList!A:A, MATCH(MID(C267, 4, 3), CountyList!B:B, 0))</f>
        <v>Christian</v>
      </c>
      <c r="E267" t="s">
        <v>8672</v>
      </c>
      <c r="F267" t="s">
        <v>392</v>
      </c>
      <c r="G267" t="s">
        <v>386</v>
      </c>
      <c r="H267" t="s">
        <v>4926</v>
      </c>
      <c r="I267" t="s">
        <v>8673</v>
      </c>
      <c r="J267">
        <v>54</v>
      </c>
      <c r="K267">
        <v>29</v>
      </c>
      <c r="L267">
        <v>27</v>
      </c>
      <c r="M267">
        <v>14</v>
      </c>
      <c r="N267">
        <v>16</v>
      </c>
      <c r="O267">
        <v>23</v>
      </c>
      <c r="P267" t="s">
        <v>290</v>
      </c>
      <c r="Q267">
        <v>10</v>
      </c>
      <c r="R267" t="s">
        <v>290</v>
      </c>
      <c r="S267">
        <v>13</v>
      </c>
      <c r="T267" t="s">
        <v>290</v>
      </c>
      <c r="U267" t="s">
        <v>290</v>
      </c>
      <c r="V267" t="s">
        <v>7603</v>
      </c>
      <c r="W267" t="s">
        <v>7603</v>
      </c>
      <c r="X267" t="s">
        <v>7603</v>
      </c>
      <c r="Y267" t="s">
        <v>7603</v>
      </c>
      <c r="Z267">
        <v>92</v>
      </c>
      <c r="AA267">
        <v>112</v>
      </c>
      <c r="AB267" t="s">
        <v>7603</v>
      </c>
      <c r="AC267" t="s">
        <v>7603</v>
      </c>
      <c r="AD267" t="s">
        <v>290</v>
      </c>
      <c r="AE267" t="s">
        <v>7603</v>
      </c>
      <c r="AF267" t="s">
        <v>7603</v>
      </c>
      <c r="AG267">
        <v>195</v>
      </c>
      <c r="AH267" t="s">
        <v>290</v>
      </c>
      <c r="AI267">
        <v>200</v>
      </c>
      <c r="AJ267" t="s">
        <v>290</v>
      </c>
      <c r="AK267">
        <v>204</v>
      </c>
    </row>
    <row r="268" spans="1:37">
      <c r="A268">
        <v>2013</v>
      </c>
      <c r="B268" t="s">
        <v>432</v>
      </c>
      <c r="C268" t="s">
        <v>8674</v>
      </c>
      <c r="D268" t="str">
        <f>INDEX(CountyList!A:A, MATCH(MID(C268, 4, 3), CountyList!B:B, 0))</f>
        <v>Montgomery</v>
      </c>
      <c r="E268" t="s">
        <v>8675</v>
      </c>
      <c r="F268" t="s">
        <v>435</v>
      </c>
      <c r="G268" t="s">
        <v>436</v>
      </c>
      <c r="H268" t="s">
        <v>4947</v>
      </c>
      <c r="I268" t="s">
        <v>8676</v>
      </c>
      <c r="J268">
        <v>13</v>
      </c>
      <c r="K268">
        <v>10</v>
      </c>
      <c r="L268">
        <v>11</v>
      </c>
      <c r="M268" t="s">
        <v>290</v>
      </c>
      <c r="N268">
        <v>11</v>
      </c>
      <c r="O268" t="s">
        <v>290</v>
      </c>
      <c r="P268" t="s">
        <v>290</v>
      </c>
      <c r="Q268" t="s">
        <v>290</v>
      </c>
      <c r="R268">
        <v>10</v>
      </c>
      <c r="S268" t="s">
        <v>290</v>
      </c>
      <c r="T268" t="s">
        <v>7603</v>
      </c>
      <c r="U268" t="s">
        <v>7603</v>
      </c>
      <c r="V268" t="s">
        <v>7603</v>
      </c>
      <c r="W268" t="s">
        <v>7603</v>
      </c>
      <c r="X268" t="s">
        <v>7603</v>
      </c>
      <c r="Y268" t="s">
        <v>7603</v>
      </c>
      <c r="Z268">
        <v>50</v>
      </c>
      <c r="AA268">
        <v>35</v>
      </c>
      <c r="AB268" t="s">
        <v>7603</v>
      </c>
      <c r="AC268" t="s">
        <v>7603</v>
      </c>
      <c r="AD268" t="s">
        <v>7603</v>
      </c>
      <c r="AE268" t="s">
        <v>7603</v>
      </c>
      <c r="AF268" t="s">
        <v>7603</v>
      </c>
      <c r="AG268">
        <v>85</v>
      </c>
      <c r="AH268" t="s">
        <v>7603</v>
      </c>
      <c r="AI268">
        <v>85</v>
      </c>
      <c r="AJ268" t="s">
        <v>7603</v>
      </c>
      <c r="AK268">
        <v>85</v>
      </c>
    </row>
    <row r="269" spans="1:37">
      <c r="A269">
        <v>2013</v>
      </c>
      <c r="B269" t="s">
        <v>439</v>
      </c>
      <c r="C269" t="s">
        <v>8677</v>
      </c>
      <c r="D269" t="str">
        <f>INDEX(CountyList!A:A, MATCH(MID(C269, 4, 3), CountyList!B:B, 0))</f>
        <v>Montgomery</v>
      </c>
      <c r="E269" t="s">
        <v>8678</v>
      </c>
      <c r="F269" t="s">
        <v>442</v>
      </c>
      <c r="G269" t="s">
        <v>443</v>
      </c>
      <c r="H269" t="s">
        <v>4950</v>
      </c>
      <c r="I269" t="s">
        <v>8679</v>
      </c>
      <c r="J269">
        <v>41</v>
      </c>
      <c r="K269">
        <v>11</v>
      </c>
      <c r="L269">
        <v>17</v>
      </c>
      <c r="M269" t="s">
        <v>290</v>
      </c>
      <c r="N269" t="s">
        <v>290</v>
      </c>
      <c r="O269">
        <v>11</v>
      </c>
      <c r="P269" t="s">
        <v>290</v>
      </c>
      <c r="Q269" t="s">
        <v>290</v>
      </c>
      <c r="R269" t="s">
        <v>290</v>
      </c>
      <c r="S269" t="s">
        <v>290</v>
      </c>
      <c r="T269" t="s">
        <v>7603</v>
      </c>
      <c r="U269" t="s">
        <v>7603</v>
      </c>
      <c r="V269" t="s">
        <v>7603</v>
      </c>
      <c r="W269" t="s">
        <v>7603</v>
      </c>
      <c r="X269" t="s">
        <v>7603</v>
      </c>
      <c r="Y269" t="s">
        <v>7603</v>
      </c>
      <c r="Z269">
        <v>64</v>
      </c>
      <c r="AA269">
        <v>64</v>
      </c>
      <c r="AB269" t="s">
        <v>7603</v>
      </c>
      <c r="AC269" t="s">
        <v>7603</v>
      </c>
      <c r="AD269" t="s">
        <v>290</v>
      </c>
      <c r="AE269" t="s">
        <v>290</v>
      </c>
      <c r="AF269" t="s">
        <v>290</v>
      </c>
      <c r="AG269">
        <v>121</v>
      </c>
      <c r="AH269" t="s">
        <v>7603</v>
      </c>
      <c r="AI269">
        <v>128</v>
      </c>
      <c r="AJ269" t="s">
        <v>7603</v>
      </c>
      <c r="AK269">
        <v>128</v>
      </c>
    </row>
    <row r="270" spans="1:37">
      <c r="A270">
        <v>2013</v>
      </c>
      <c r="B270" t="s">
        <v>319</v>
      </c>
      <c r="C270" t="s">
        <v>8680</v>
      </c>
      <c r="D270" t="str">
        <f>INDEX(CountyList!A:A, MATCH(MID(C270, 4, 3), CountyList!B:B, 0))</f>
        <v>Coles</v>
      </c>
      <c r="E270" t="s">
        <v>8681</v>
      </c>
      <c r="F270" t="s">
        <v>8682</v>
      </c>
      <c r="G270" t="s">
        <v>1577</v>
      </c>
      <c r="H270" t="s">
        <v>8683</v>
      </c>
      <c r="I270" t="s">
        <v>8684</v>
      </c>
      <c r="J270">
        <v>40</v>
      </c>
      <c r="K270">
        <v>17</v>
      </c>
      <c r="L270">
        <v>14</v>
      </c>
      <c r="M270">
        <v>11</v>
      </c>
      <c r="N270">
        <v>15</v>
      </c>
      <c r="O270">
        <v>12</v>
      </c>
      <c r="P270">
        <v>12</v>
      </c>
      <c r="Q270" t="s">
        <v>7603</v>
      </c>
      <c r="R270" t="s">
        <v>7603</v>
      </c>
      <c r="S270" t="s">
        <v>7603</v>
      </c>
      <c r="T270" t="s">
        <v>7603</v>
      </c>
      <c r="U270" t="s">
        <v>7603</v>
      </c>
      <c r="V270" t="s">
        <v>7603</v>
      </c>
      <c r="W270" t="s">
        <v>7603</v>
      </c>
      <c r="X270" t="s">
        <v>7603</v>
      </c>
      <c r="Y270" t="s">
        <v>7603</v>
      </c>
      <c r="Z270">
        <v>60</v>
      </c>
      <c r="AA270">
        <v>61</v>
      </c>
      <c r="AB270" t="s">
        <v>290</v>
      </c>
      <c r="AC270" t="s">
        <v>7603</v>
      </c>
      <c r="AD270" t="s">
        <v>290</v>
      </c>
      <c r="AE270" t="s">
        <v>290</v>
      </c>
      <c r="AF270" t="s">
        <v>7603</v>
      </c>
      <c r="AG270">
        <v>116</v>
      </c>
      <c r="AH270" t="s">
        <v>290</v>
      </c>
      <c r="AI270">
        <v>121</v>
      </c>
      <c r="AJ270" t="s">
        <v>7603</v>
      </c>
      <c r="AK270">
        <v>121</v>
      </c>
    </row>
    <row r="271" spans="1:37">
      <c r="A271">
        <v>2013</v>
      </c>
      <c r="B271" t="s">
        <v>1573</v>
      </c>
      <c r="C271" t="s">
        <v>8685</v>
      </c>
      <c r="D271" t="str">
        <f>INDEX(CountyList!A:A, MATCH(MID(C271, 4, 3), CountyList!B:B, 0))</f>
        <v>Coles</v>
      </c>
      <c r="E271" t="s">
        <v>8686</v>
      </c>
      <c r="F271" t="s">
        <v>1576</v>
      </c>
      <c r="G271" t="s">
        <v>1577</v>
      </c>
      <c r="H271" t="s">
        <v>5654</v>
      </c>
      <c r="I271" t="s">
        <v>8687</v>
      </c>
      <c r="J271">
        <v>65</v>
      </c>
      <c r="K271">
        <v>30</v>
      </c>
      <c r="L271">
        <v>26</v>
      </c>
      <c r="M271">
        <v>14</v>
      </c>
      <c r="N271">
        <v>17</v>
      </c>
      <c r="O271">
        <v>20</v>
      </c>
      <c r="P271">
        <v>15</v>
      </c>
      <c r="Q271">
        <v>16</v>
      </c>
      <c r="R271">
        <v>16</v>
      </c>
      <c r="S271">
        <v>21</v>
      </c>
      <c r="T271" t="s">
        <v>7603</v>
      </c>
      <c r="U271" t="s">
        <v>7603</v>
      </c>
      <c r="V271" t="s">
        <v>7603</v>
      </c>
      <c r="W271" t="s">
        <v>7603</v>
      </c>
      <c r="X271" t="s">
        <v>7603</v>
      </c>
      <c r="Y271" t="s">
        <v>7603</v>
      </c>
      <c r="Z271">
        <v>124</v>
      </c>
      <c r="AA271">
        <v>116</v>
      </c>
      <c r="AB271" t="s">
        <v>290</v>
      </c>
      <c r="AC271" t="s">
        <v>290</v>
      </c>
      <c r="AD271" t="s">
        <v>290</v>
      </c>
      <c r="AE271" t="s">
        <v>7603</v>
      </c>
      <c r="AF271" t="s">
        <v>7603</v>
      </c>
      <c r="AG271">
        <v>231</v>
      </c>
      <c r="AH271" t="s">
        <v>290</v>
      </c>
      <c r="AI271">
        <v>240</v>
      </c>
      <c r="AJ271" t="s">
        <v>7603</v>
      </c>
      <c r="AK271">
        <v>240</v>
      </c>
    </row>
    <row r="272" spans="1:37">
      <c r="A272">
        <v>2013</v>
      </c>
      <c r="B272" t="s">
        <v>8688</v>
      </c>
      <c r="C272" t="s">
        <v>8689</v>
      </c>
      <c r="D272" t="str">
        <f>INDEX(CountyList!A:A, MATCH(MID(C272, 4, 3), CountyList!B:B, 0))</f>
        <v>Coles</v>
      </c>
      <c r="E272" t="s">
        <v>8690</v>
      </c>
      <c r="F272" t="s">
        <v>8691</v>
      </c>
      <c r="G272" t="s">
        <v>8692</v>
      </c>
      <c r="H272" t="s">
        <v>8693</v>
      </c>
      <c r="I272" t="s">
        <v>8694</v>
      </c>
      <c r="J272" t="s">
        <v>290</v>
      </c>
      <c r="K272" t="s">
        <v>290</v>
      </c>
      <c r="L272" t="s">
        <v>290</v>
      </c>
      <c r="M272" t="s">
        <v>290</v>
      </c>
      <c r="N272" t="s">
        <v>290</v>
      </c>
      <c r="O272" t="s">
        <v>290</v>
      </c>
      <c r="P272" t="s">
        <v>290</v>
      </c>
      <c r="Q272" t="s">
        <v>290</v>
      </c>
      <c r="R272" t="s">
        <v>290</v>
      </c>
      <c r="S272" t="s">
        <v>290</v>
      </c>
      <c r="T272" t="s">
        <v>290</v>
      </c>
      <c r="U272" t="s">
        <v>290</v>
      </c>
      <c r="V272" t="s">
        <v>290</v>
      </c>
      <c r="W272" t="s">
        <v>290</v>
      </c>
      <c r="X272" t="s">
        <v>7603</v>
      </c>
      <c r="Y272" t="s">
        <v>7603</v>
      </c>
      <c r="Z272">
        <v>38</v>
      </c>
      <c r="AA272">
        <v>27</v>
      </c>
      <c r="AB272" t="s">
        <v>7603</v>
      </c>
      <c r="AC272">
        <v>61</v>
      </c>
      <c r="AD272" t="s">
        <v>290</v>
      </c>
      <c r="AE272" t="s">
        <v>290</v>
      </c>
      <c r="AF272" t="s">
        <v>7603</v>
      </c>
      <c r="AG272" t="s">
        <v>290</v>
      </c>
      <c r="AH272" t="s">
        <v>7603</v>
      </c>
      <c r="AI272">
        <v>50</v>
      </c>
      <c r="AJ272">
        <v>15</v>
      </c>
      <c r="AK272">
        <v>65</v>
      </c>
    </row>
    <row r="273" spans="1:37">
      <c r="A273">
        <v>2013</v>
      </c>
      <c r="B273" t="s">
        <v>8695</v>
      </c>
      <c r="C273" t="s">
        <v>8696</v>
      </c>
      <c r="D273" t="str">
        <f>INDEX(CountyList!A:A, MATCH(MID(C273, 4, 3), CountyList!B:B, 0))</f>
        <v>Coles</v>
      </c>
      <c r="E273" t="s">
        <v>8690</v>
      </c>
      <c r="F273" t="s">
        <v>8691</v>
      </c>
      <c r="G273" t="s">
        <v>8692</v>
      </c>
      <c r="H273" t="s">
        <v>8693</v>
      </c>
      <c r="I273" t="s">
        <v>8697</v>
      </c>
      <c r="J273" t="s">
        <v>7603</v>
      </c>
      <c r="K273" t="s">
        <v>7603</v>
      </c>
      <c r="L273" t="s">
        <v>7603</v>
      </c>
      <c r="M273" t="s">
        <v>7603</v>
      </c>
      <c r="N273" t="s">
        <v>7603</v>
      </c>
      <c r="O273" t="s">
        <v>7603</v>
      </c>
      <c r="P273" t="s">
        <v>7603</v>
      </c>
      <c r="Q273" t="s">
        <v>7603</v>
      </c>
      <c r="R273" t="s">
        <v>7603</v>
      </c>
      <c r="S273" t="s">
        <v>7603</v>
      </c>
      <c r="T273" t="s">
        <v>290</v>
      </c>
      <c r="U273" t="s">
        <v>290</v>
      </c>
      <c r="V273" t="s">
        <v>290</v>
      </c>
      <c r="W273" t="s">
        <v>290</v>
      </c>
      <c r="X273" t="s">
        <v>7603</v>
      </c>
      <c r="Y273" t="s">
        <v>7603</v>
      </c>
      <c r="Z273">
        <v>10</v>
      </c>
      <c r="AA273" t="s">
        <v>290</v>
      </c>
      <c r="AB273" t="s">
        <v>7603</v>
      </c>
      <c r="AC273" t="s">
        <v>7603</v>
      </c>
      <c r="AD273" t="s">
        <v>290</v>
      </c>
      <c r="AE273" t="s">
        <v>7603</v>
      </c>
      <c r="AF273" t="s">
        <v>7603</v>
      </c>
      <c r="AG273">
        <v>14</v>
      </c>
      <c r="AH273" t="s">
        <v>7603</v>
      </c>
      <c r="AI273" t="s">
        <v>7603</v>
      </c>
      <c r="AJ273">
        <v>15</v>
      </c>
      <c r="AK273">
        <v>15</v>
      </c>
    </row>
    <row r="274" spans="1:37">
      <c r="A274">
        <v>2013</v>
      </c>
      <c r="B274" t="s">
        <v>319</v>
      </c>
      <c r="C274" t="s">
        <v>8698</v>
      </c>
      <c r="D274" t="e">
        <f>INDEX(CountyList!A:A, MATCH(MID(C274, 4, 3), CountyList!B:B, 0))</f>
        <v>#N/A</v>
      </c>
      <c r="E274" t="s">
        <v>8699</v>
      </c>
      <c r="F274" t="s">
        <v>8700</v>
      </c>
      <c r="G274" t="s">
        <v>8701</v>
      </c>
      <c r="H274" t="s">
        <v>8702</v>
      </c>
      <c r="I274" t="s">
        <v>8703</v>
      </c>
      <c r="J274">
        <v>41</v>
      </c>
      <c r="K274">
        <v>14</v>
      </c>
      <c r="L274" t="s">
        <v>290</v>
      </c>
      <c r="M274" t="s">
        <v>290</v>
      </c>
      <c r="N274" t="s">
        <v>290</v>
      </c>
      <c r="O274" t="s">
        <v>290</v>
      </c>
      <c r="P274" t="s">
        <v>290</v>
      </c>
      <c r="Q274" t="s">
        <v>290</v>
      </c>
      <c r="R274" t="s">
        <v>290</v>
      </c>
      <c r="S274" t="s">
        <v>290</v>
      </c>
      <c r="T274" t="s">
        <v>7603</v>
      </c>
      <c r="U274" t="s">
        <v>7603</v>
      </c>
      <c r="V274" t="s">
        <v>7603</v>
      </c>
      <c r="W274" t="s">
        <v>7603</v>
      </c>
      <c r="X274" t="s">
        <v>7603</v>
      </c>
      <c r="Y274" t="s">
        <v>7603</v>
      </c>
      <c r="Z274">
        <v>43</v>
      </c>
      <c r="AA274">
        <v>54</v>
      </c>
      <c r="AB274" t="s">
        <v>290</v>
      </c>
      <c r="AC274" t="s">
        <v>7603</v>
      </c>
      <c r="AD274" t="s">
        <v>290</v>
      </c>
      <c r="AE274" t="s">
        <v>7603</v>
      </c>
      <c r="AF274" t="s">
        <v>7603</v>
      </c>
      <c r="AG274">
        <v>91</v>
      </c>
      <c r="AH274" t="s">
        <v>290</v>
      </c>
      <c r="AI274">
        <v>97</v>
      </c>
      <c r="AJ274" t="s">
        <v>7603</v>
      </c>
      <c r="AK274">
        <v>97</v>
      </c>
    </row>
    <row r="275" spans="1:37">
      <c r="A275">
        <v>2013</v>
      </c>
      <c r="B275" t="s">
        <v>1366</v>
      </c>
      <c r="C275" t="s">
        <v>8704</v>
      </c>
      <c r="D275" t="str">
        <f>INDEX(CountyList!A:A, MATCH(MID(C275, 4, 3), CountyList!B:B, 0))</f>
        <v>Shelby</v>
      </c>
      <c r="E275" t="s">
        <v>8705</v>
      </c>
      <c r="F275" t="s">
        <v>1581</v>
      </c>
      <c r="G275" t="s">
        <v>1582</v>
      </c>
      <c r="H275" t="s">
        <v>5660</v>
      </c>
      <c r="I275" t="s">
        <v>8706</v>
      </c>
      <c r="J275">
        <v>15</v>
      </c>
      <c r="K275">
        <v>15</v>
      </c>
      <c r="L275">
        <v>12</v>
      </c>
      <c r="M275">
        <v>12</v>
      </c>
      <c r="N275">
        <v>14</v>
      </c>
      <c r="O275">
        <v>15</v>
      </c>
      <c r="P275" t="s">
        <v>290</v>
      </c>
      <c r="Q275">
        <v>13</v>
      </c>
      <c r="R275" t="s">
        <v>290</v>
      </c>
      <c r="S275">
        <v>10</v>
      </c>
      <c r="T275" t="s">
        <v>7603</v>
      </c>
      <c r="U275" t="s">
        <v>7603</v>
      </c>
      <c r="V275" t="s">
        <v>7603</v>
      </c>
      <c r="W275" t="s">
        <v>7603</v>
      </c>
      <c r="X275" t="s">
        <v>7603</v>
      </c>
      <c r="Y275" t="s">
        <v>7603</v>
      </c>
      <c r="Z275">
        <v>54</v>
      </c>
      <c r="AA275">
        <v>67</v>
      </c>
      <c r="AB275" t="s">
        <v>7603</v>
      </c>
      <c r="AC275" t="s">
        <v>7603</v>
      </c>
      <c r="AD275" t="s">
        <v>7603</v>
      </c>
      <c r="AE275" t="s">
        <v>7603</v>
      </c>
      <c r="AF275" t="s">
        <v>7603</v>
      </c>
      <c r="AG275">
        <v>121</v>
      </c>
      <c r="AH275" t="s">
        <v>7603</v>
      </c>
      <c r="AI275">
        <v>121</v>
      </c>
      <c r="AJ275" t="s">
        <v>7603</v>
      </c>
      <c r="AK275">
        <v>121</v>
      </c>
    </row>
    <row r="276" spans="1:37">
      <c r="A276">
        <v>2013</v>
      </c>
      <c r="B276" t="s">
        <v>1585</v>
      </c>
      <c r="C276" t="s">
        <v>8707</v>
      </c>
      <c r="D276" t="str">
        <f>INDEX(CountyList!A:A, MATCH(MID(C276, 4, 3), CountyList!B:B, 0))</f>
        <v>Shelby</v>
      </c>
      <c r="E276" t="s">
        <v>8708</v>
      </c>
      <c r="F276" t="s">
        <v>1587</v>
      </c>
      <c r="G276" t="s">
        <v>1588</v>
      </c>
      <c r="H276" t="s">
        <v>8709</v>
      </c>
      <c r="I276" t="s">
        <v>8710</v>
      </c>
      <c r="J276">
        <v>34</v>
      </c>
      <c r="K276" t="s">
        <v>290</v>
      </c>
      <c r="L276">
        <v>11</v>
      </c>
      <c r="M276" t="s">
        <v>290</v>
      </c>
      <c r="N276" t="s">
        <v>290</v>
      </c>
      <c r="O276" t="s">
        <v>290</v>
      </c>
      <c r="P276" t="s">
        <v>290</v>
      </c>
      <c r="Q276" t="s">
        <v>290</v>
      </c>
      <c r="R276" t="s">
        <v>290</v>
      </c>
      <c r="S276" t="s">
        <v>290</v>
      </c>
      <c r="T276" t="s">
        <v>7603</v>
      </c>
      <c r="U276" t="s">
        <v>7603</v>
      </c>
      <c r="V276" t="s">
        <v>7603</v>
      </c>
      <c r="W276" t="s">
        <v>7603</v>
      </c>
      <c r="X276" t="s">
        <v>7603</v>
      </c>
      <c r="Y276" t="s">
        <v>7603</v>
      </c>
      <c r="Z276">
        <v>46</v>
      </c>
      <c r="AA276">
        <v>33</v>
      </c>
      <c r="AB276" t="s">
        <v>7603</v>
      </c>
      <c r="AC276" t="s">
        <v>7603</v>
      </c>
      <c r="AD276" t="s">
        <v>7603</v>
      </c>
      <c r="AE276" t="s">
        <v>7603</v>
      </c>
      <c r="AF276" t="s">
        <v>7603</v>
      </c>
      <c r="AG276">
        <v>79</v>
      </c>
      <c r="AH276" t="s">
        <v>7603</v>
      </c>
      <c r="AI276">
        <v>79</v>
      </c>
      <c r="AJ276" t="s">
        <v>7603</v>
      </c>
      <c r="AK276">
        <v>79</v>
      </c>
    </row>
    <row r="277" spans="1:37">
      <c r="A277">
        <v>2013</v>
      </c>
      <c r="B277" t="s">
        <v>1591</v>
      </c>
      <c r="C277" t="s">
        <v>8711</v>
      </c>
      <c r="D277" t="str">
        <f>INDEX(CountyList!A:A, MATCH(MID(C277, 4, 3), CountyList!B:B, 0))</f>
        <v>Shelby</v>
      </c>
      <c r="E277" t="s">
        <v>8712</v>
      </c>
      <c r="F277" t="s">
        <v>1594</v>
      </c>
      <c r="G277" t="s">
        <v>1595</v>
      </c>
      <c r="H277" t="s">
        <v>5666</v>
      </c>
      <c r="I277" t="s">
        <v>8713</v>
      </c>
      <c r="J277" t="s">
        <v>7603</v>
      </c>
      <c r="K277" t="s">
        <v>290</v>
      </c>
      <c r="L277" t="s">
        <v>290</v>
      </c>
      <c r="M277" t="s">
        <v>290</v>
      </c>
      <c r="N277" t="s">
        <v>290</v>
      </c>
      <c r="O277" t="s">
        <v>290</v>
      </c>
      <c r="P277" t="s">
        <v>290</v>
      </c>
      <c r="Q277" t="s">
        <v>290</v>
      </c>
      <c r="R277" t="s">
        <v>7603</v>
      </c>
      <c r="S277" t="s">
        <v>290</v>
      </c>
      <c r="T277" t="s">
        <v>7603</v>
      </c>
      <c r="U277" t="s">
        <v>290</v>
      </c>
      <c r="V277" t="s">
        <v>290</v>
      </c>
      <c r="W277" t="s">
        <v>290</v>
      </c>
      <c r="X277" t="s">
        <v>7603</v>
      </c>
      <c r="Y277" t="s">
        <v>7603</v>
      </c>
      <c r="Z277">
        <v>27</v>
      </c>
      <c r="AA277">
        <v>13</v>
      </c>
      <c r="AB277" t="s">
        <v>7603</v>
      </c>
      <c r="AC277" t="s">
        <v>290</v>
      </c>
      <c r="AD277" t="s">
        <v>7603</v>
      </c>
      <c r="AE277" t="s">
        <v>7603</v>
      </c>
      <c r="AF277" t="s">
        <v>7603</v>
      </c>
      <c r="AG277">
        <v>33</v>
      </c>
      <c r="AH277" t="s">
        <v>290</v>
      </c>
      <c r="AI277">
        <v>33</v>
      </c>
      <c r="AJ277" t="s">
        <v>290</v>
      </c>
      <c r="AK277">
        <v>40</v>
      </c>
    </row>
    <row r="278" spans="1:37">
      <c r="A278">
        <v>2013</v>
      </c>
      <c r="B278" t="s">
        <v>1605</v>
      </c>
      <c r="C278" t="s">
        <v>8714</v>
      </c>
      <c r="D278" t="str">
        <f>INDEX(CountyList!A:A, MATCH(MID(C278, 4, 3), CountyList!B:B, 0))</f>
        <v>Jasper</v>
      </c>
      <c r="E278" t="s">
        <v>8715</v>
      </c>
      <c r="F278" t="s">
        <v>1608</v>
      </c>
      <c r="G278" t="s">
        <v>1609</v>
      </c>
      <c r="H278" t="s">
        <v>5672</v>
      </c>
      <c r="I278" t="s">
        <v>8716</v>
      </c>
      <c r="J278" t="s">
        <v>7603</v>
      </c>
      <c r="K278">
        <v>13</v>
      </c>
      <c r="L278">
        <v>20</v>
      </c>
      <c r="M278">
        <v>11</v>
      </c>
      <c r="N278">
        <v>12</v>
      </c>
      <c r="O278">
        <v>11</v>
      </c>
      <c r="P278">
        <v>24</v>
      </c>
      <c r="Q278">
        <v>13</v>
      </c>
      <c r="R278">
        <v>12</v>
      </c>
      <c r="S278" t="s">
        <v>290</v>
      </c>
      <c r="T278" t="s">
        <v>7603</v>
      </c>
      <c r="U278" t="s">
        <v>7603</v>
      </c>
      <c r="V278" t="s">
        <v>7603</v>
      </c>
      <c r="W278" t="s">
        <v>7603</v>
      </c>
      <c r="X278" t="s">
        <v>7603</v>
      </c>
      <c r="Y278" t="s">
        <v>7603</v>
      </c>
      <c r="Z278">
        <v>55</v>
      </c>
      <c r="AA278">
        <v>70</v>
      </c>
      <c r="AB278" t="s">
        <v>7603</v>
      </c>
      <c r="AC278" t="s">
        <v>7603</v>
      </c>
      <c r="AD278" t="s">
        <v>7603</v>
      </c>
      <c r="AE278" t="s">
        <v>7603</v>
      </c>
      <c r="AF278" t="s">
        <v>7603</v>
      </c>
      <c r="AG278">
        <v>125</v>
      </c>
      <c r="AH278" t="s">
        <v>7603</v>
      </c>
      <c r="AI278">
        <v>125</v>
      </c>
      <c r="AJ278" t="s">
        <v>7603</v>
      </c>
      <c r="AK278">
        <v>125</v>
      </c>
    </row>
    <row r="279" spans="1:37">
      <c r="A279">
        <v>2013</v>
      </c>
      <c r="B279" t="s">
        <v>8717</v>
      </c>
      <c r="C279" t="s">
        <v>8718</v>
      </c>
      <c r="D279" t="e">
        <f>INDEX(CountyList!A:A, MATCH(MID(C279, 4, 3), CountyList!B:B, 0))</f>
        <v>#N/A</v>
      </c>
      <c r="E279" t="s">
        <v>8719</v>
      </c>
      <c r="F279" t="s">
        <v>8720</v>
      </c>
      <c r="G279" t="s">
        <v>8721</v>
      </c>
      <c r="H279" t="s">
        <v>8722</v>
      </c>
      <c r="I279" t="s">
        <v>8723</v>
      </c>
      <c r="J279" t="s">
        <v>290</v>
      </c>
      <c r="K279" t="s">
        <v>290</v>
      </c>
      <c r="L279" t="s">
        <v>290</v>
      </c>
      <c r="M279" t="s">
        <v>290</v>
      </c>
      <c r="N279" t="s">
        <v>290</v>
      </c>
      <c r="O279" t="s">
        <v>290</v>
      </c>
      <c r="P279" t="s">
        <v>290</v>
      </c>
      <c r="Q279" t="s">
        <v>7603</v>
      </c>
      <c r="R279" t="s">
        <v>290</v>
      </c>
      <c r="S279" t="s">
        <v>290</v>
      </c>
      <c r="T279" t="s">
        <v>7603</v>
      </c>
      <c r="U279" t="s">
        <v>7603</v>
      </c>
      <c r="V279" t="s">
        <v>7603</v>
      </c>
      <c r="W279" t="s">
        <v>7603</v>
      </c>
      <c r="X279" t="s">
        <v>7603</v>
      </c>
      <c r="Y279" t="s">
        <v>7603</v>
      </c>
      <c r="Z279">
        <v>14</v>
      </c>
      <c r="AA279">
        <v>18</v>
      </c>
      <c r="AB279" t="s">
        <v>7603</v>
      </c>
      <c r="AC279" t="s">
        <v>7603</v>
      </c>
      <c r="AD279" t="s">
        <v>7603</v>
      </c>
      <c r="AE279" t="s">
        <v>7603</v>
      </c>
      <c r="AF279" t="s">
        <v>7603</v>
      </c>
      <c r="AG279">
        <v>32</v>
      </c>
      <c r="AH279" t="s">
        <v>7603</v>
      </c>
      <c r="AI279">
        <v>32</v>
      </c>
      <c r="AJ279" t="s">
        <v>7603</v>
      </c>
      <c r="AK279">
        <v>32</v>
      </c>
    </row>
    <row r="280" spans="1:37">
      <c r="A280">
        <v>2013</v>
      </c>
      <c r="B280" t="s">
        <v>1612</v>
      </c>
      <c r="C280" t="s">
        <v>8724</v>
      </c>
      <c r="D280" t="str">
        <f>INDEX(CountyList!A:A, MATCH(MID(C280, 4, 3), CountyList!B:B, 0))</f>
        <v>Richland</v>
      </c>
      <c r="E280" t="s">
        <v>8725</v>
      </c>
      <c r="F280" t="s">
        <v>1614</v>
      </c>
      <c r="G280" t="s">
        <v>1615</v>
      </c>
      <c r="H280" t="s">
        <v>5675</v>
      </c>
      <c r="I280" t="s">
        <v>8726</v>
      </c>
      <c r="J280">
        <v>42</v>
      </c>
      <c r="K280">
        <v>14</v>
      </c>
      <c r="L280">
        <v>17</v>
      </c>
      <c r="M280">
        <v>23</v>
      </c>
      <c r="N280">
        <v>16</v>
      </c>
      <c r="O280">
        <v>12</v>
      </c>
      <c r="P280">
        <v>20</v>
      </c>
      <c r="Q280">
        <v>12</v>
      </c>
      <c r="R280">
        <v>15</v>
      </c>
      <c r="S280">
        <v>15</v>
      </c>
      <c r="T280" t="s">
        <v>7603</v>
      </c>
      <c r="U280" t="s">
        <v>7603</v>
      </c>
      <c r="V280" t="s">
        <v>7603</v>
      </c>
      <c r="W280" t="s">
        <v>7603</v>
      </c>
      <c r="X280" t="s">
        <v>7603</v>
      </c>
      <c r="Y280" t="s">
        <v>7603</v>
      </c>
      <c r="Z280">
        <v>97</v>
      </c>
      <c r="AA280">
        <v>89</v>
      </c>
      <c r="AB280" t="s">
        <v>290</v>
      </c>
      <c r="AC280" t="s">
        <v>7603</v>
      </c>
      <c r="AD280" t="s">
        <v>7603</v>
      </c>
      <c r="AE280" t="s">
        <v>7603</v>
      </c>
      <c r="AF280" t="s">
        <v>7603</v>
      </c>
      <c r="AG280">
        <v>173</v>
      </c>
      <c r="AH280" t="s">
        <v>290</v>
      </c>
      <c r="AI280">
        <v>186</v>
      </c>
      <c r="AJ280" t="s">
        <v>7603</v>
      </c>
      <c r="AK280">
        <v>186</v>
      </c>
    </row>
    <row r="281" spans="1:37">
      <c r="A281">
        <v>2013</v>
      </c>
      <c r="B281" t="s">
        <v>1618</v>
      </c>
      <c r="C281" t="s">
        <v>8727</v>
      </c>
      <c r="D281" t="str">
        <f>INDEX(CountyList!A:A, MATCH(MID(C281, 4, 3), CountyList!B:B, 0))</f>
        <v>Clinton</v>
      </c>
      <c r="E281" t="s">
        <v>5677</v>
      </c>
      <c r="F281" t="s">
        <v>1621</v>
      </c>
      <c r="G281" t="s">
        <v>1622</v>
      </c>
      <c r="H281" t="s">
        <v>5678</v>
      </c>
      <c r="I281" t="s">
        <v>8728</v>
      </c>
      <c r="J281" t="s">
        <v>7603</v>
      </c>
      <c r="K281" t="s">
        <v>7603</v>
      </c>
      <c r="L281" t="s">
        <v>7603</v>
      </c>
      <c r="M281" t="s">
        <v>7603</v>
      </c>
      <c r="N281" t="s">
        <v>7603</v>
      </c>
      <c r="O281" t="s">
        <v>7603</v>
      </c>
      <c r="P281" t="s">
        <v>7603</v>
      </c>
      <c r="Q281" t="s">
        <v>7603</v>
      </c>
      <c r="R281" t="s">
        <v>7603</v>
      </c>
      <c r="S281" t="s">
        <v>7603</v>
      </c>
      <c r="T281">
        <v>115</v>
      </c>
      <c r="U281">
        <v>114</v>
      </c>
      <c r="V281">
        <v>104</v>
      </c>
      <c r="W281">
        <v>124</v>
      </c>
      <c r="X281" t="s">
        <v>7603</v>
      </c>
      <c r="Y281" t="s">
        <v>7603</v>
      </c>
      <c r="Z281">
        <v>232</v>
      </c>
      <c r="AA281">
        <v>228</v>
      </c>
      <c r="AB281" t="s">
        <v>290</v>
      </c>
      <c r="AC281" t="s">
        <v>7603</v>
      </c>
      <c r="AD281" t="s">
        <v>290</v>
      </c>
      <c r="AE281" t="s">
        <v>290</v>
      </c>
      <c r="AF281" t="s">
        <v>7603</v>
      </c>
      <c r="AG281">
        <v>444</v>
      </c>
      <c r="AH281" t="s">
        <v>290</v>
      </c>
      <c r="AI281" t="s">
        <v>7603</v>
      </c>
      <c r="AJ281">
        <v>460</v>
      </c>
      <c r="AK281">
        <v>460</v>
      </c>
    </row>
    <row r="282" spans="1:37">
      <c r="A282">
        <v>2013</v>
      </c>
      <c r="B282" t="s">
        <v>1625</v>
      </c>
      <c r="C282" t="s">
        <v>8729</v>
      </c>
      <c r="D282" t="str">
        <f>INDEX(CountyList!A:A, MATCH(MID(C282, 4, 3), CountyList!B:B, 0))</f>
        <v>Clinton</v>
      </c>
      <c r="E282" t="s">
        <v>8730</v>
      </c>
      <c r="F282" t="s">
        <v>1628</v>
      </c>
      <c r="G282" t="s">
        <v>1622</v>
      </c>
      <c r="H282" t="s">
        <v>8731</v>
      </c>
      <c r="I282" t="s">
        <v>8732</v>
      </c>
      <c r="J282">
        <v>50</v>
      </c>
      <c r="K282">
        <v>23</v>
      </c>
      <c r="L282">
        <v>26</v>
      </c>
      <c r="M282">
        <v>31</v>
      </c>
      <c r="N282">
        <v>24</v>
      </c>
      <c r="O282">
        <v>30</v>
      </c>
      <c r="P282">
        <v>27</v>
      </c>
      <c r="Q282">
        <v>29</v>
      </c>
      <c r="R282">
        <v>21</v>
      </c>
      <c r="S282">
        <v>38</v>
      </c>
      <c r="T282" t="s">
        <v>7603</v>
      </c>
      <c r="U282" t="s">
        <v>7603</v>
      </c>
      <c r="V282" t="s">
        <v>7603</v>
      </c>
      <c r="W282" t="s">
        <v>7603</v>
      </c>
      <c r="X282" t="s">
        <v>7603</v>
      </c>
      <c r="Y282" t="s">
        <v>7603</v>
      </c>
      <c r="Z282">
        <v>144</v>
      </c>
      <c r="AA282">
        <v>155</v>
      </c>
      <c r="AB282" t="s">
        <v>7603</v>
      </c>
      <c r="AC282" t="s">
        <v>7603</v>
      </c>
      <c r="AD282" t="s">
        <v>290</v>
      </c>
      <c r="AE282" t="s">
        <v>7603</v>
      </c>
      <c r="AF282" t="s">
        <v>290</v>
      </c>
      <c r="AG282">
        <v>293</v>
      </c>
      <c r="AH282" t="s">
        <v>7603</v>
      </c>
      <c r="AI282">
        <v>299</v>
      </c>
      <c r="AJ282" t="s">
        <v>7603</v>
      </c>
      <c r="AK282">
        <v>299</v>
      </c>
    </row>
    <row r="283" spans="1:37">
      <c r="A283">
        <v>2013</v>
      </c>
      <c r="B283" t="s">
        <v>1585</v>
      </c>
      <c r="C283" t="s">
        <v>8733</v>
      </c>
      <c r="D283" t="str">
        <f>INDEX(CountyList!A:A, MATCH(MID(C283, 4, 3), CountyList!B:B, 0))</f>
        <v>Clinton</v>
      </c>
      <c r="E283" t="s">
        <v>8734</v>
      </c>
      <c r="F283" t="s">
        <v>1631</v>
      </c>
      <c r="G283" t="s">
        <v>1632</v>
      </c>
      <c r="H283" t="s">
        <v>5684</v>
      </c>
      <c r="I283" t="s">
        <v>8735</v>
      </c>
      <c r="J283" t="s">
        <v>290</v>
      </c>
      <c r="K283" t="s">
        <v>290</v>
      </c>
      <c r="L283" t="s">
        <v>290</v>
      </c>
      <c r="M283" t="s">
        <v>290</v>
      </c>
      <c r="N283" t="s">
        <v>290</v>
      </c>
      <c r="O283" t="s">
        <v>290</v>
      </c>
      <c r="P283" t="s">
        <v>290</v>
      </c>
      <c r="Q283" t="s">
        <v>290</v>
      </c>
      <c r="R283" t="s">
        <v>290</v>
      </c>
      <c r="S283" t="s">
        <v>290</v>
      </c>
      <c r="T283" t="s">
        <v>7603</v>
      </c>
      <c r="U283" t="s">
        <v>7603</v>
      </c>
      <c r="V283" t="s">
        <v>7603</v>
      </c>
      <c r="W283" t="s">
        <v>7603</v>
      </c>
      <c r="X283" t="s">
        <v>7603</v>
      </c>
      <c r="Y283" t="s">
        <v>7603</v>
      </c>
      <c r="Z283">
        <v>38</v>
      </c>
      <c r="AA283">
        <v>27</v>
      </c>
      <c r="AB283" t="s">
        <v>7603</v>
      </c>
      <c r="AC283" t="s">
        <v>7603</v>
      </c>
      <c r="AD283" t="s">
        <v>290</v>
      </c>
      <c r="AE283" t="s">
        <v>7603</v>
      </c>
      <c r="AF283" t="s">
        <v>7603</v>
      </c>
      <c r="AG283">
        <v>64</v>
      </c>
      <c r="AH283" t="s">
        <v>7603</v>
      </c>
      <c r="AI283">
        <v>65</v>
      </c>
      <c r="AJ283" t="s">
        <v>7603</v>
      </c>
      <c r="AK283">
        <v>65</v>
      </c>
    </row>
    <row r="284" spans="1:37">
      <c r="A284">
        <v>2013</v>
      </c>
      <c r="B284" t="s">
        <v>1635</v>
      </c>
      <c r="C284" t="s">
        <v>8736</v>
      </c>
      <c r="D284" t="str">
        <f>INDEX(CountyList!A:A, MATCH(MID(C284, 4, 3), CountyList!B:B, 0))</f>
        <v>Clinton</v>
      </c>
      <c r="E284" t="s">
        <v>5686</v>
      </c>
      <c r="F284" t="s">
        <v>1638</v>
      </c>
      <c r="G284" t="s">
        <v>1639</v>
      </c>
      <c r="H284" t="s">
        <v>5687</v>
      </c>
      <c r="I284" t="s">
        <v>8737</v>
      </c>
      <c r="J284" t="s">
        <v>7603</v>
      </c>
      <c r="K284" t="s">
        <v>7603</v>
      </c>
      <c r="L284" t="s">
        <v>7603</v>
      </c>
      <c r="M284" t="s">
        <v>7603</v>
      </c>
      <c r="N284" t="s">
        <v>7603</v>
      </c>
      <c r="O284" t="s">
        <v>7603</v>
      </c>
      <c r="P284" t="s">
        <v>7603</v>
      </c>
      <c r="Q284" t="s">
        <v>7603</v>
      </c>
      <c r="R284" t="s">
        <v>7603</v>
      </c>
      <c r="S284" t="s">
        <v>7603</v>
      </c>
      <c r="T284">
        <v>24</v>
      </c>
      <c r="U284">
        <v>33</v>
      </c>
      <c r="V284">
        <v>24</v>
      </c>
      <c r="W284">
        <v>18</v>
      </c>
      <c r="X284" t="s">
        <v>7603</v>
      </c>
      <c r="Y284" t="s">
        <v>7603</v>
      </c>
      <c r="Z284">
        <v>57</v>
      </c>
      <c r="AA284">
        <v>44</v>
      </c>
      <c r="AB284" t="s">
        <v>290</v>
      </c>
      <c r="AC284" t="s">
        <v>7603</v>
      </c>
      <c r="AD284" t="s">
        <v>290</v>
      </c>
      <c r="AE284" t="s">
        <v>7603</v>
      </c>
      <c r="AF284" t="s">
        <v>7603</v>
      </c>
      <c r="AG284">
        <v>96</v>
      </c>
      <c r="AH284" t="s">
        <v>290</v>
      </c>
      <c r="AI284" t="s">
        <v>7603</v>
      </c>
      <c r="AJ284">
        <v>101</v>
      </c>
      <c r="AK284">
        <v>101</v>
      </c>
    </row>
    <row r="285" spans="1:37">
      <c r="A285">
        <v>2013</v>
      </c>
      <c r="B285" t="s">
        <v>319</v>
      </c>
      <c r="C285" t="s">
        <v>8738</v>
      </c>
      <c r="D285" t="str">
        <f>INDEX(CountyList!A:A, MATCH(MID(C285, 4, 3), CountyList!B:B, 0))</f>
        <v>Marion</v>
      </c>
      <c r="E285" t="s">
        <v>8739</v>
      </c>
      <c r="F285" t="s">
        <v>1654</v>
      </c>
      <c r="G285" t="s">
        <v>1639</v>
      </c>
      <c r="H285" t="s">
        <v>5693</v>
      </c>
      <c r="I285" t="s">
        <v>8740</v>
      </c>
      <c r="J285">
        <v>25</v>
      </c>
      <c r="K285" t="s">
        <v>290</v>
      </c>
      <c r="L285">
        <v>13</v>
      </c>
      <c r="M285" t="s">
        <v>290</v>
      </c>
      <c r="N285">
        <v>10</v>
      </c>
      <c r="O285">
        <v>15</v>
      </c>
      <c r="P285" t="s">
        <v>290</v>
      </c>
      <c r="Q285" t="s">
        <v>290</v>
      </c>
      <c r="R285" t="s">
        <v>290</v>
      </c>
      <c r="S285" t="s">
        <v>290</v>
      </c>
      <c r="T285" t="s">
        <v>7603</v>
      </c>
      <c r="U285" t="s">
        <v>7603</v>
      </c>
      <c r="V285" t="s">
        <v>7603</v>
      </c>
      <c r="W285" t="s">
        <v>7603</v>
      </c>
      <c r="X285" t="s">
        <v>7603</v>
      </c>
      <c r="Y285" t="s">
        <v>7603</v>
      </c>
      <c r="Z285">
        <v>43</v>
      </c>
      <c r="AA285">
        <v>50</v>
      </c>
      <c r="AB285" t="s">
        <v>290</v>
      </c>
      <c r="AC285" t="s">
        <v>7603</v>
      </c>
      <c r="AD285" t="s">
        <v>290</v>
      </c>
      <c r="AE285" t="s">
        <v>290</v>
      </c>
      <c r="AF285" t="s">
        <v>7603</v>
      </c>
      <c r="AG285">
        <v>80</v>
      </c>
      <c r="AH285" t="s">
        <v>290</v>
      </c>
      <c r="AI285">
        <v>93</v>
      </c>
      <c r="AJ285" t="s">
        <v>7603</v>
      </c>
      <c r="AK285">
        <v>93</v>
      </c>
    </row>
    <row r="286" spans="1:37">
      <c r="A286">
        <v>2013</v>
      </c>
      <c r="B286" t="s">
        <v>1585</v>
      </c>
      <c r="C286" t="s">
        <v>8741</v>
      </c>
      <c r="D286" t="str">
        <f>INDEX(CountyList!A:A, MATCH(MID(C286, 4, 3), CountyList!B:B, 0))</f>
        <v>Marion</v>
      </c>
      <c r="E286" t="s">
        <v>8742</v>
      </c>
      <c r="F286" t="s">
        <v>1657</v>
      </c>
      <c r="G286" t="s">
        <v>1639</v>
      </c>
      <c r="H286" t="s">
        <v>5696</v>
      </c>
      <c r="I286" t="s">
        <v>8743</v>
      </c>
      <c r="J286" t="s">
        <v>7603</v>
      </c>
      <c r="K286">
        <v>20</v>
      </c>
      <c r="L286">
        <v>14</v>
      </c>
      <c r="M286" t="s">
        <v>290</v>
      </c>
      <c r="N286">
        <v>16</v>
      </c>
      <c r="O286">
        <v>19</v>
      </c>
      <c r="P286">
        <v>16</v>
      </c>
      <c r="Q286" t="s">
        <v>290</v>
      </c>
      <c r="R286">
        <v>13</v>
      </c>
      <c r="S286">
        <v>10</v>
      </c>
      <c r="T286" t="s">
        <v>7603</v>
      </c>
      <c r="U286" t="s">
        <v>7603</v>
      </c>
      <c r="V286" t="s">
        <v>7603</v>
      </c>
      <c r="W286" t="s">
        <v>7603</v>
      </c>
      <c r="X286" t="s">
        <v>7603</v>
      </c>
      <c r="Y286" t="s">
        <v>7603</v>
      </c>
      <c r="Z286">
        <v>71</v>
      </c>
      <c r="AA286">
        <v>54</v>
      </c>
      <c r="AB286" t="s">
        <v>7603</v>
      </c>
      <c r="AC286" t="s">
        <v>7603</v>
      </c>
      <c r="AD286" t="s">
        <v>290</v>
      </c>
      <c r="AE286" t="s">
        <v>290</v>
      </c>
      <c r="AF286" t="s">
        <v>7603</v>
      </c>
      <c r="AG286">
        <v>120</v>
      </c>
      <c r="AH286" t="s">
        <v>290</v>
      </c>
      <c r="AI286">
        <v>125</v>
      </c>
      <c r="AJ286" t="s">
        <v>7603</v>
      </c>
      <c r="AK286">
        <v>125</v>
      </c>
    </row>
    <row r="287" spans="1:37">
      <c r="A287">
        <v>2013</v>
      </c>
      <c r="B287" t="s">
        <v>8744</v>
      </c>
      <c r="C287" t="s">
        <v>8745</v>
      </c>
      <c r="D287" t="str">
        <f>INDEX(CountyList!A:A, MATCH(MID(C287, 4, 3), CountyList!B:B, 0))</f>
        <v>Marion</v>
      </c>
      <c r="E287" t="s">
        <v>8746</v>
      </c>
      <c r="F287" t="s">
        <v>8747</v>
      </c>
      <c r="G287" t="s">
        <v>8748</v>
      </c>
      <c r="H287" t="s">
        <v>8749</v>
      </c>
      <c r="I287" t="s">
        <v>8750</v>
      </c>
      <c r="J287" t="s">
        <v>7603</v>
      </c>
      <c r="K287" t="s">
        <v>290</v>
      </c>
      <c r="L287" t="s">
        <v>290</v>
      </c>
      <c r="M287" t="s">
        <v>290</v>
      </c>
      <c r="N287" t="s">
        <v>290</v>
      </c>
      <c r="O287" t="s">
        <v>7603</v>
      </c>
      <c r="P287" t="s">
        <v>290</v>
      </c>
      <c r="Q287" t="s">
        <v>290</v>
      </c>
      <c r="R287" t="s">
        <v>290</v>
      </c>
      <c r="S287" t="s">
        <v>290</v>
      </c>
      <c r="T287" t="s">
        <v>7603</v>
      </c>
      <c r="U287" t="s">
        <v>7603</v>
      </c>
      <c r="V287" t="s">
        <v>7603</v>
      </c>
      <c r="W287" t="s">
        <v>7603</v>
      </c>
      <c r="X287" t="s">
        <v>7603</v>
      </c>
      <c r="Y287" t="s">
        <v>7603</v>
      </c>
      <c r="Z287">
        <v>20</v>
      </c>
      <c r="AA287">
        <v>20</v>
      </c>
      <c r="AB287">
        <v>40</v>
      </c>
      <c r="AC287" t="s">
        <v>7603</v>
      </c>
      <c r="AD287" t="s">
        <v>7603</v>
      </c>
      <c r="AE287" t="s">
        <v>7603</v>
      </c>
      <c r="AF287" t="s">
        <v>7603</v>
      </c>
      <c r="AG287" t="s">
        <v>7603</v>
      </c>
      <c r="AH287" t="s">
        <v>7603</v>
      </c>
      <c r="AI287">
        <v>40</v>
      </c>
      <c r="AJ287" t="s">
        <v>7603</v>
      </c>
      <c r="AK287">
        <v>40</v>
      </c>
    </row>
    <row r="288" spans="1:37">
      <c r="A288">
        <v>2013</v>
      </c>
      <c r="B288" t="s">
        <v>1663</v>
      </c>
      <c r="C288" t="s">
        <v>8751</v>
      </c>
      <c r="D288" t="str">
        <f>INDEX(CountyList!A:A, MATCH(MID(C288, 4, 3), CountyList!B:B, 0))</f>
        <v>Washington</v>
      </c>
      <c r="E288" t="s">
        <v>8752</v>
      </c>
      <c r="F288" t="s">
        <v>1666</v>
      </c>
      <c r="G288" t="s">
        <v>1667</v>
      </c>
      <c r="H288" t="s">
        <v>5702</v>
      </c>
      <c r="I288" t="s">
        <v>8753</v>
      </c>
      <c r="J288">
        <v>24</v>
      </c>
      <c r="K288" t="s">
        <v>290</v>
      </c>
      <c r="L288" t="s">
        <v>290</v>
      </c>
      <c r="M288" t="s">
        <v>290</v>
      </c>
      <c r="N288" t="s">
        <v>290</v>
      </c>
      <c r="O288" t="s">
        <v>290</v>
      </c>
      <c r="P288" t="s">
        <v>290</v>
      </c>
      <c r="Q288" t="s">
        <v>290</v>
      </c>
      <c r="R288" t="s">
        <v>290</v>
      </c>
      <c r="S288">
        <v>10</v>
      </c>
      <c r="T288" t="s">
        <v>7603</v>
      </c>
      <c r="U288" t="s">
        <v>7603</v>
      </c>
      <c r="V288" t="s">
        <v>7603</v>
      </c>
      <c r="W288" t="s">
        <v>7603</v>
      </c>
      <c r="X288" t="s">
        <v>7603</v>
      </c>
      <c r="Y288" t="s">
        <v>7603</v>
      </c>
      <c r="Z288">
        <v>48</v>
      </c>
      <c r="AA288">
        <v>34</v>
      </c>
      <c r="AB288" t="s">
        <v>290</v>
      </c>
      <c r="AC288" t="s">
        <v>7603</v>
      </c>
      <c r="AD288" t="s">
        <v>7603</v>
      </c>
      <c r="AE288" t="s">
        <v>7603</v>
      </c>
      <c r="AF288" t="s">
        <v>7603</v>
      </c>
      <c r="AG288">
        <v>80</v>
      </c>
      <c r="AH288" t="s">
        <v>7603</v>
      </c>
      <c r="AI288">
        <v>82</v>
      </c>
      <c r="AJ288" t="s">
        <v>7603</v>
      </c>
      <c r="AK288">
        <v>82</v>
      </c>
    </row>
    <row r="289" spans="1:37">
      <c r="A289">
        <v>2013</v>
      </c>
      <c r="B289" t="s">
        <v>326</v>
      </c>
      <c r="C289" t="s">
        <v>8754</v>
      </c>
      <c r="D289" t="str">
        <f>INDEX(CountyList!A:A, MATCH(MID(C289, 4, 3), CountyList!B:B, 0))</f>
        <v>Washington</v>
      </c>
      <c r="E289" t="s">
        <v>8755</v>
      </c>
      <c r="F289" t="s">
        <v>1671</v>
      </c>
      <c r="G289" t="s">
        <v>1672</v>
      </c>
      <c r="H289" t="s">
        <v>8756</v>
      </c>
      <c r="I289" t="s">
        <v>8757</v>
      </c>
      <c r="J289">
        <v>14</v>
      </c>
      <c r="K289">
        <v>14</v>
      </c>
      <c r="L289" t="s">
        <v>290</v>
      </c>
      <c r="M289" t="s">
        <v>290</v>
      </c>
      <c r="N289" t="s">
        <v>290</v>
      </c>
      <c r="O289" t="s">
        <v>290</v>
      </c>
      <c r="P289" t="s">
        <v>290</v>
      </c>
      <c r="Q289" t="s">
        <v>290</v>
      </c>
      <c r="R289">
        <v>11</v>
      </c>
      <c r="S289" t="s">
        <v>290</v>
      </c>
      <c r="T289" t="s">
        <v>7603</v>
      </c>
      <c r="U289" t="s">
        <v>7603</v>
      </c>
      <c r="V289" t="s">
        <v>7603</v>
      </c>
      <c r="W289" t="s">
        <v>7603</v>
      </c>
      <c r="X289" t="s">
        <v>7603</v>
      </c>
      <c r="Y289" t="s">
        <v>7603</v>
      </c>
      <c r="Z289">
        <v>41</v>
      </c>
      <c r="AA289">
        <v>37</v>
      </c>
      <c r="AB289" t="s">
        <v>290</v>
      </c>
      <c r="AC289" t="s">
        <v>290</v>
      </c>
      <c r="AD289" t="s">
        <v>7603</v>
      </c>
      <c r="AE289" t="s">
        <v>290</v>
      </c>
      <c r="AF289" t="s">
        <v>7603</v>
      </c>
      <c r="AG289">
        <v>75</v>
      </c>
      <c r="AH289" t="s">
        <v>7603</v>
      </c>
      <c r="AI289">
        <v>78</v>
      </c>
      <c r="AJ289" t="s">
        <v>7603</v>
      </c>
      <c r="AK289">
        <v>78</v>
      </c>
    </row>
    <row r="290" spans="1:37">
      <c r="A290">
        <v>2013</v>
      </c>
      <c r="B290" t="s">
        <v>8758</v>
      </c>
      <c r="C290" t="s">
        <v>8759</v>
      </c>
      <c r="D290" t="str">
        <f>INDEX(CountyList!A:A, MATCH(MID(C290, 4, 3), CountyList!B:B, 0))</f>
        <v>Washington</v>
      </c>
      <c r="E290" t="s">
        <v>8760</v>
      </c>
      <c r="F290" t="s">
        <v>1678</v>
      </c>
      <c r="G290" t="s">
        <v>1679</v>
      </c>
      <c r="H290" t="s">
        <v>8761</v>
      </c>
      <c r="I290" t="s">
        <v>8762</v>
      </c>
      <c r="J290">
        <v>17</v>
      </c>
      <c r="K290" t="s">
        <v>290</v>
      </c>
      <c r="L290" t="s">
        <v>290</v>
      </c>
      <c r="M290">
        <v>15</v>
      </c>
      <c r="N290" t="s">
        <v>290</v>
      </c>
      <c r="O290">
        <v>11</v>
      </c>
      <c r="P290">
        <v>13</v>
      </c>
      <c r="Q290">
        <v>14</v>
      </c>
      <c r="R290" t="s">
        <v>290</v>
      </c>
      <c r="S290" t="s">
        <v>290</v>
      </c>
      <c r="T290" t="s">
        <v>7603</v>
      </c>
      <c r="U290" t="s">
        <v>7603</v>
      </c>
      <c r="V290" t="s">
        <v>7603</v>
      </c>
      <c r="W290" t="s">
        <v>7603</v>
      </c>
      <c r="X290" t="s">
        <v>7603</v>
      </c>
      <c r="Y290" t="s">
        <v>7603</v>
      </c>
      <c r="Z290">
        <v>46</v>
      </c>
      <c r="AA290">
        <v>61</v>
      </c>
      <c r="AB290" t="s">
        <v>7603</v>
      </c>
      <c r="AC290" t="s">
        <v>7603</v>
      </c>
      <c r="AD290" t="s">
        <v>290</v>
      </c>
      <c r="AE290" t="s">
        <v>7603</v>
      </c>
      <c r="AF290" t="s">
        <v>7603</v>
      </c>
      <c r="AG290">
        <v>104</v>
      </c>
      <c r="AH290" t="s">
        <v>290</v>
      </c>
      <c r="AI290">
        <v>107</v>
      </c>
      <c r="AJ290" t="s">
        <v>7603</v>
      </c>
      <c r="AK290">
        <v>107</v>
      </c>
    </row>
    <row r="291" spans="1:37">
      <c r="A291">
        <v>2013</v>
      </c>
      <c r="B291" t="s">
        <v>1682</v>
      </c>
      <c r="C291" t="s">
        <v>8763</v>
      </c>
      <c r="D291" t="str">
        <f>INDEX(CountyList!A:A, MATCH(MID(C291, 4, 3), CountyList!B:B, 0))</f>
        <v>Washington</v>
      </c>
      <c r="E291" t="s">
        <v>8764</v>
      </c>
      <c r="F291" t="s">
        <v>1683</v>
      </c>
      <c r="G291" t="s">
        <v>1679</v>
      </c>
      <c r="H291" t="s">
        <v>5708</v>
      </c>
      <c r="I291" t="s">
        <v>8765</v>
      </c>
      <c r="J291">
        <v>30</v>
      </c>
      <c r="K291">
        <v>16</v>
      </c>
      <c r="L291">
        <v>11</v>
      </c>
      <c r="M291">
        <v>19</v>
      </c>
      <c r="N291">
        <v>11</v>
      </c>
      <c r="O291" t="s">
        <v>290</v>
      </c>
      <c r="P291" t="s">
        <v>290</v>
      </c>
      <c r="Q291" t="s">
        <v>290</v>
      </c>
      <c r="R291">
        <v>11</v>
      </c>
      <c r="S291">
        <v>10</v>
      </c>
      <c r="T291" t="s">
        <v>7603</v>
      </c>
      <c r="U291" t="s">
        <v>7603</v>
      </c>
      <c r="V291" t="s">
        <v>7603</v>
      </c>
      <c r="W291" t="s">
        <v>7603</v>
      </c>
      <c r="X291" t="s">
        <v>7603</v>
      </c>
      <c r="Y291" t="s">
        <v>7603</v>
      </c>
      <c r="Z291">
        <v>64</v>
      </c>
      <c r="AA291">
        <v>65</v>
      </c>
      <c r="AB291" t="s">
        <v>290</v>
      </c>
      <c r="AC291" t="s">
        <v>7603</v>
      </c>
      <c r="AD291" t="s">
        <v>7603</v>
      </c>
      <c r="AE291" t="s">
        <v>7603</v>
      </c>
      <c r="AF291" t="s">
        <v>7603</v>
      </c>
      <c r="AG291">
        <v>128</v>
      </c>
      <c r="AH291" t="s">
        <v>7603</v>
      </c>
      <c r="AI291">
        <v>129</v>
      </c>
      <c r="AJ291" t="s">
        <v>7603</v>
      </c>
      <c r="AK291">
        <v>129</v>
      </c>
    </row>
    <row r="292" spans="1:37">
      <c r="A292">
        <v>2013</v>
      </c>
      <c r="B292" t="s">
        <v>1685</v>
      </c>
      <c r="C292" t="s">
        <v>8766</v>
      </c>
      <c r="D292" t="str">
        <f>INDEX(CountyList!A:A, MATCH(MID(C292, 4, 3), CountyList!B:B, 0))</f>
        <v>Cook</v>
      </c>
      <c r="E292" t="s">
        <v>8767</v>
      </c>
      <c r="F292" t="s">
        <v>1688</v>
      </c>
      <c r="G292" t="s">
        <v>1122</v>
      </c>
      <c r="H292" t="s">
        <v>5711</v>
      </c>
      <c r="I292" t="s">
        <v>8768</v>
      </c>
      <c r="J292" t="s">
        <v>7603</v>
      </c>
      <c r="K292" t="s">
        <v>7603</v>
      </c>
      <c r="L292" t="s">
        <v>7603</v>
      </c>
      <c r="M292" t="s">
        <v>7603</v>
      </c>
      <c r="N292" t="s">
        <v>7603</v>
      </c>
      <c r="O292" t="s">
        <v>7603</v>
      </c>
      <c r="P292" t="s">
        <v>7603</v>
      </c>
      <c r="Q292" t="s">
        <v>7603</v>
      </c>
      <c r="R292" t="s">
        <v>7603</v>
      </c>
      <c r="S292" t="s">
        <v>7603</v>
      </c>
      <c r="T292" t="s">
        <v>7603</v>
      </c>
      <c r="U292" t="s">
        <v>7603</v>
      </c>
      <c r="V292" t="s">
        <v>7603</v>
      </c>
      <c r="W292" t="s">
        <v>7603</v>
      </c>
      <c r="X292" t="s">
        <v>7603</v>
      </c>
      <c r="Y292">
        <v>143</v>
      </c>
      <c r="Z292" t="s">
        <v>7603</v>
      </c>
      <c r="AA292">
        <v>143</v>
      </c>
      <c r="AB292" t="s">
        <v>290</v>
      </c>
      <c r="AC292" t="s">
        <v>7603</v>
      </c>
      <c r="AD292" t="s">
        <v>7603</v>
      </c>
      <c r="AE292">
        <v>130</v>
      </c>
      <c r="AF292" t="s">
        <v>7603</v>
      </c>
      <c r="AG292" t="s">
        <v>290</v>
      </c>
      <c r="AH292" t="s">
        <v>290</v>
      </c>
      <c r="AI292" t="s">
        <v>7603</v>
      </c>
      <c r="AJ292">
        <v>143</v>
      </c>
      <c r="AK292">
        <v>143</v>
      </c>
    </row>
    <row r="293" spans="1:37">
      <c r="A293">
        <v>2013</v>
      </c>
      <c r="B293" t="s">
        <v>1691</v>
      </c>
      <c r="C293" t="s">
        <v>8769</v>
      </c>
      <c r="D293" t="str">
        <f>INDEX(CountyList!A:A, MATCH(MID(C293, 4, 3), CountyList!B:B, 0))</f>
        <v>Cook</v>
      </c>
      <c r="E293" t="s">
        <v>8770</v>
      </c>
      <c r="F293" t="s">
        <v>1694</v>
      </c>
      <c r="G293" t="s">
        <v>1122</v>
      </c>
      <c r="H293" t="s">
        <v>5714</v>
      </c>
      <c r="I293" t="s">
        <v>8771</v>
      </c>
      <c r="J293">
        <v>58</v>
      </c>
      <c r="K293">
        <v>131</v>
      </c>
      <c r="L293">
        <v>60</v>
      </c>
      <c r="M293">
        <v>55</v>
      </c>
      <c r="N293">
        <v>43</v>
      </c>
      <c r="O293">
        <v>48</v>
      </c>
      <c r="P293">
        <v>37</v>
      </c>
      <c r="Q293">
        <v>32</v>
      </c>
      <c r="R293">
        <v>32</v>
      </c>
      <c r="S293">
        <v>18</v>
      </c>
      <c r="T293" t="s">
        <v>7603</v>
      </c>
      <c r="U293" t="s">
        <v>7603</v>
      </c>
      <c r="V293" t="s">
        <v>7603</v>
      </c>
      <c r="W293" t="s">
        <v>7603</v>
      </c>
      <c r="X293" t="s">
        <v>7603</v>
      </c>
      <c r="Y293" t="s">
        <v>7603</v>
      </c>
      <c r="Z293">
        <v>246</v>
      </c>
      <c r="AA293">
        <v>268</v>
      </c>
      <c r="AB293">
        <v>11</v>
      </c>
      <c r="AC293" t="s">
        <v>290</v>
      </c>
      <c r="AD293">
        <v>33</v>
      </c>
      <c r="AE293">
        <v>19</v>
      </c>
      <c r="AF293" t="s">
        <v>7603</v>
      </c>
      <c r="AG293">
        <v>391</v>
      </c>
      <c r="AH293">
        <v>59</v>
      </c>
      <c r="AI293">
        <v>514</v>
      </c>
      <c r="AJ293" t="s">
        <v>7603</v>
      </c>
      <c r="AK293">
        <v>514</v>
      </c>
    </row>
    <row r="294" spans="1:37">
      <c r="A294">
        <v>2013</v>
      </c>
      <c r="B294" t="s">
        <v>1697</v>
      </c>
      <c r="C294" t="s">
        <v>8772</v>
      </c>
      <c r="D294" t="str">
        <f>INDEX(CountyList!A:A, MATCH(MID(C294, 4, 3), CountyList!B:B, 0))</f>
        <v>Cook</v>
      </c>
      <c r="E294" t="s">
        <v>8773</v>
      </c>
      <c r="F294" t="s">
        <v>1698</v>
      </c>
      <c r="G294" t="s">
        <v>1122</v>
      </c>
      <c r="H294" t="s">
        <v>5717</v>
      </c>
      <c r="I294" t="s">
        <v>8774</v>
      </c>
      <c r="J294" t="s">
        <v>7603</v>
      </c>
      <c r="K294" t="s">
        <v>7603</v>
      </c>
      <c r="L294" t="s">
        <v>7603</v>
      </c>
      <c r="M294" t="s">
        <v>7603</v>
      </c>
      <c r="N294" t="s">
        <v>7603</v>
      </c>
      <c r="O294" t="s">
        <v>7603</v>
      </c>
      <c r="P294" t="s">
        <v>7603</v>
      </c>
      <c r="Q294" t="s">
        <v>7603</v>
      </c>
      <c r="R294" t="s">
        <v>7603</v>
      </c>
      <c r="S294" t="s">
        <v>7603</v>
      </c>
      <c r="T294">
        <v>149</v>
      </c>
      <c r="U294">
        <v>186</v>
      </c>
      <c r="V294">
        <v>194</v>
      </c>
      <c r="W294">
        <v>165</v>
      </c>
      <c r="X294" t="s">
        <v>7603</v>
      </c>
      <c r="Y294" t="s">
        <v>7603</v>
      </c>
      <c r="Z294" t="s">
        <v>7603</v>
      </c>
      <c r="AA294">
        <v>710</v>
      </c>
      <c r="AB294">
        <v>197</v>
      </c>
      <c r="AC294" t="s">
        <v>290</v>
      </c>
      <c r="AD294">
        <v>16</v>
      </c>
      <c r="AE294">
        <v>37</v>
      </c>
      <c r="AF294" t="s">
        <v>7603</v>
      </c>
      <c r="AG294">
        <v>410</v>
      </c>
      <c r="AH294">
        <v>41</v>
      </c>
      <c r="AI294" t="s">
        <v>7603</v>
      </c>
      <c r="AJ294">
        <v>710</v>
      </c>
      <c r="AK294">
        <v>710</v>
      </c>
    </row>
    <row r="295" spans="1:37">
      <c r="A295">
        <v>2013</v>
      </c>
      <c r="B295" t="s">
        <v>1701</v>
      </c>
      <c r="C295" t="s">
        <v>8775</v>
      </c>
      <c r="D295" t="str">
        <f>INDEX(CountyList!A:A, MATCH(MID(C295, 4, 3), CountyList!B:B, 0))</f>
        <v>Cook</v>
      </c>
      <c r="E295" t="s">
        <v>5719</v>
      </c>
      <c r="F295" t="s">
        <v>8776</v>
      </c>
      <c r="G295" t="s">
        <v>1122</v>
      </c>
      <c r="H295" t="s">
        <v>8777</v>
      </c>
      <c r="I295" t="s">
        <v>8778</v>
      </c>
      <c r="J295">
        <v>41</v>
      </c>
      <c r="K295" t="s">
        <v>290</v>
      </c>
      <c r="L295" t="s">
        <v>290</v>
      </c>
      <c r="M295" t="s">
        <v>7603</v>
      </c>
      <c r="N295" t="s">
        <v>7603</v>
      </c>
      <c r="O295" t="s">
        <v>7603</v>
      </c>
      <c r="P295" t="s">
        <v>7603</v>
      </c>
      <c r="Q295" t="s">
        <v>7603</v>
      </c>
      <c r="R295" t="s">
        <v>7603</v>
      </c>
      <c r="S295" t="s">
        <v>7603</v>
      </c>
      <c r="T295" t="s">
        <v>7603</v>
      </c>
      <c r="U295" t="s">
        <v>7603</v>
      </c>
      <c r="V295" t="s">
        <v>7603</v>
      </c>
      <c r="W295" t="s">
        <v>7603</v>
      </c>
      <c r="X295" t="s">
        <v>7603</v>
      </c>
      <c r="Y295" t="s">
        <v>7603</v>
      </c>
      <c r="Z295">
        <v>25</v>
      </c>
      <c r="AA295">
        <v>25</v>
      </c>
      <c r="AB295" t="s">
        <v>290</v>
      </c>
      <c r="AC295" t="s">
        <v>7603</v>
      </c>
      <c r="AD295" t="s">
        <v>7603</v>
      </c>
      <c r="AE295">
        <v>41</v>
      </c>
      <c r="AF295" t="s">
        <v>7603</v>
      </c>
      <c r="AG295" t="s">
        <v>7603</v>
      </c>
      <c r="AH295" t="s">
        <v>290</v>
      </c>
      <c r="AI295">
        <v>50</v>
      </c>
      <c r="AJ295" t="s">
        <v>7603</v>
      </c>
      <c r="AK295">
        <v>50</v>
      </c>
    </row>
    <row r="296" spans="1:37">
      <c r="A296">
        <v>2013</v>
      </c>
      <c r="B296" t="s">
        <v>1707</v>
      </c>
      <c r="C296" t="s">
        <v>8779</v>
      </c>
      <c r="D296" t="str">
        <f>INDEX(CountyList!A:A, MATCH(MID(C296, 4, 3), CountyList!B:B, 0))</f>
        <v>Cook</v>
      </c>
      <c r="E296" t="s">
        <v>8780</v>
      </c>
      <c r="F296" t="s">
        <v>1710</v>
      </c>
      <c r="G296" t="s">
        <v>1122</v>
      </c>
      <c r="H296" t="s">
        <v>8781</v>
      </c>
      <c r="I296" t="s">
        <v>8782</v>
      </c>
      <c r="J296" t="s">
        <v>7603</v>
      </c>
      <c r="K296" t="s">
        <v>7603</v>
      </c>
      <c r="L296" t="s">
        <v>7603</v>
      </c>
      <c r="M296" t="s">
        <v>7603</v>
      </c>
      <c r="N296" t="s">
        <v>7603</v>
      </c>
      <c r="O296" t="s">
        <v>7603</v>
      </c>
      <c r="P296" t="s">
        <v>7603</v>
      </c>
      <c r="Q296" t="s">
        <v>7603</v>
      </c>
      <c r="R296" t="s">
        <v>7603</v>
      </c>
      <c r="S296" t="s">
        <v>7603</v>
      </c>
      <c r="T296" t="s">
        <v>7603</v>
      </c>
      <c r="U296">
        <v>98</v>
      </c>
      <c r="V296">
        <v>25</v>
      </c>
      <c r="W296">
        <v>44</v>
      </c>
      <c r="X296" t="s">
        <v>7603</v>
      </c>
      <c r="Y296" t="s">
        <v>7603</v>
      </c>
      <c r="Z296">
        <v>68</v>
      </c>
      <c r="AA296">
        <v>99</v>
      </c>
      <c r="AB296">
        <v>153</v>
      </c>
      <c r="AC296" t="s">
        <v>7603</v>
      </c>
      <c r="AD296" t="s">
        <v>7603</v>
      </c>
      <c r="AE296">
        <v>14</v>
      </c>
      <c r="AF296" t="s">
        <v>7603</v>
      </c>
      <c r="AG296" t="s">
        <v>7603</v>
      </c>
      <c r="AH296" t="s">
        <v>7603</v>
      </c>
      <c r="AI296" t="s">
        <v>7603</v>
      </c>
      <c r="AJ296">
        <v>167</v>
      </c>
      <c r="AK296">
        <v>167</v>
      </c>
    </row>
    <row r="297" spans="1:37">
      <c r="A297">
        <v>2013</v>
      </c>
      <c r="B297" t="s">
        <v>1713</v>
      </c>
      <c r="C297" t="s">
        <v>8783</v>
      </c>
      <c r="D297" t="str">
        <f>INDEX(CountyList!A:A, MATCH(MID(C297, 4, 3), CountyList!B:B, 0))</f>
        <v>Cook</v>
      </c>
      <c r="E297" t="s">
        <v>8784</v>
      </c>
      <c r="F297" t="s">
        <v>1716</v>
      </c>
      <c r="G297" t="s">
        <v>1122</v>
      </c>
      <c r="H297" t="s">
        <v>5723</v>
      </c>
      <c r="I297" t="s">
        <v>8785</v>
      </c>
      <c r="J297" t="s">
        <v>7603</v>
      </c>
      <c r="K297" t="s">
        <v>7603</v>
      </c>
      <c r="L297" t="s">
        <v>7603</v>
      </c>
      <c r="M297" t="s">
        <v>7603</v>
      </c>
      <c r="N297" t="s">
        <v>7603</v>
      </c>
      <c r="O297" t="s">
        <v>7603</v>
      </c>
      <c r="P297" t="s">
        <v>7603</v>
      </c>
      <c r="Q297" t="s">
        <v>7603</v>
      </c>
      <c r="R297" t="s">
        <v>7603</v>
      </c>
      <c r="S297" t="s">
        <v>7603</v>
      </c>
      <c r="T297">
        <v>231</v>
      </c>
      <c r="U297">
        <v>220</v>
      </c>
      <c r="V297">
        <v>179</v>
      </c>
      <c r="W297">
        <v>207</v>
      </c>
      <c r="X297" t="s">
        <v>7603</v>
      </c>
      <c r="Y297" t="s">
        <v>7603</v>
      </c>
      <c r="Z297" t="s">
        <v>7603</v>
      </c>
      <c r="AA297">
        <v>843</v>
      </c>
      <c r="AB297">
        <v>130</v>
      </c>
      <c r="AC297" t="s">
        <v>290</v>
      </c>
      <c r="AD297" t="s">
        <v>290</v>
      </c>
      <c r="AE297">
        <v>109</v>
      </c>
      <c r="AF297" t="s">
        <v>7603</v>
      </c>
      <c r="AG297">
        <v>570</v>
      </c>
      <c r="AH297">
        <v>24</v>
      </c>
      <c r="AI297" t="s">
        <v>7603</v>
      </c>
      <c r="AJ297">
        <v>843</v>
      </c>
      <c r="AK297">
        <v>843</v>
      </c>
    </row>
    <row r="298" spans="1:37">
      <c r="A298">
        <v>2013</v>
      </c>
      <c r="B298" t="s">
        <v>8786</v>
      </c>
      <c r="C298" t="s">
        <v>8787</v>
      </c>
      <c r="D298" t="str">
        <f>INDEX(CountyList!A:A, MATCH(MID(C298, 4, 3), CountyList!B:B, 0))</f>
        <v>Cook</v>
      </c>
      <c r="E298" t="s">
        <v>8788</v>
      </c>
      <c r="F298" t="s">
        <v>8789</v>
      </c>
      <c r="G298" t="s">
        <v>1122</v>
      </c>
      <c r="H298" t="s">
        <v>8790</v>
      </c>
      <c r="I298" t="s">
        <v>8791</v>
      </c>
      <c r="J298" t="s">
        <v>7603</v>
      </c>
      <c r="K298" t="s">
        <v>7603</v>
      </c>
      <c r="L298" t="s">
        <v>7603</v>
      </c>
      <c r="M298" t="s">
        <v>7603</v>
      </c>
      <c r="N298" t="s">
        <v>7603</v>
      </c>
      <c r="O298" t="s">
        <v>7603</v>
      </c>
      <c r="P298" t="s">
        <v>7603</v>
      </c>
      <c r="Q298" t="s">
        <v>7603</v>
      </c>
      <c r="R298" t="s">
        <v>7603</v>
      </c>
      <c r="S298" t="s">
        <v>7603</v>
      </c>
      <c r="T298" t="s">
        <v>7603</v>
      </c>
      <c r="U298" t="s">
        <v>7603</v>
      </c>
      <c r="V298" t="s">
        <v>290</v>
      </c>
      <c r="W298" t="s">
        <v>290</v>
      </c>
      <c r="X298" t="s">
        <v>7603</v>
      </c>
      <c r="Y298" t="s">
        <v>7603</v>
      </c>
      <c r="Z298" t="s">
        <v>290</v>
      </c>
      <c r="AA298" t="s">
        <v>290</v>
      </c>
      <c r="AB298" t="s">
        <v>290</v>
      </c>
      <c r="AC298" t="s">
        <v>7603</v>
      </c>
      <c r="AD298" t="s">
        <v>7603</v>
      </c>
      <c r="AE298" t="s">
        <v>290</v>
      </c>
      <c r="AF298" t="s">
        <v>7603</v>
      </c>
      <c r="AG298" t="s">
        <v>7603</v>
      </c>
      <c r="AH298" t="s">
        <v>7603</v>
      </c>
      <c r="AI298" t="s">
        <v>7603</v>
      </c>
      <c r="AJ298">
        <v>12</v>
      </c>
      <c r="AK298">
        <v>12</v>
      </c>
    </row>
    <row r="299" spans="1:37">
      <c r="A299">
        <v>2013</v>
      </c>
      <c r="B299" t="s">
        <v>701</v>
      </c>
      <c r="C299" t="s">
        <v>8792</v>
      </c>
      <c r="D299" t="str">
        <f>INDEX(CountyList!A:A, MATCH(MID(C299, 4, 3), CountyList!B:B, 0))</f>
        <v>Cook</v>
      </c>
      <c r="E299" t="s">
        <v>5115</v>
      </c>
      <c r="F299" t="s">
        <v>2562</v>
      </c>
      <c r="G299" t="s">
        <v>1122</v>
      </c>
      <c r="H299" t="s">
        <v>6315</v>
      </c>
      <c r="I299" t="s">
        <v>8793</v>
      </c>
      <c r="J299" t="s">
        <v>7603</v>
      </c>
      <c r="K299" t="s">
        <v>7603</v>
      </c>
      <c r="L299" t="s">
        <v>7603</v>
      </c>
      <c r="M299" t="s">
        <v>7603</v>
      </c>
      <c r="N299" t="s">
        <v>7603</v>
      </c>
      <c r="O299" t="s">
        <v>7603</v>
      </c>
      <c r="P299" t="s">
        <v>7603</v>
      </c>
      <c r="Q299" t="s">
        <v>7603</v>
      </c>
      <c r="R299" t="s">
        <v>7603</v>
      </c>
      <c r="S299" t="s">
        <v>7603</v>
      </c>
      <c r="T299">
        <v>56</v>
      </c>
      <c r="U299">
        <v>50</v>
      </c>
      <c r="V299">
        <v>48</v>
      </c>
      <c r="W299">
        <v>46</v>
      </c>
      <c r="X299" t="s">
        <v>7603</v>
      </c>
      <c r="Y299" t="s">
        <v>7603</v>
      </c>
      <c r="Z299">
        <v>107</v>
      </c>
      <c r="AA299">
        <v>93</v>
      </c>
      <c r="AB299">
        <v>200</v>
      </c>
      <c r="AC299" t="s">
        <v>7603</v>
      </c>
      <c r="AD299" t="s">
        <v>7603</v>
      </c>
      <c r="AE299" t="s">
        <v>7603</v>
      </c>
      <c r="AF299" t="s">
        <v>7603</v>
      </c>
      <c r="AG299" t="s">
        <v>7603</v>
      </c>
      <c r="AH299" t="s">
        <v>7603</v>
      </c>
      <c r="AI299" t="s">
        <v>7603</v>
      </c>
      <c r="AJ299">
        <v>200</v>
      </c>
      <c r="AK299">
        <v>200</v>
      </c>
    </row>
    <row r="300" spans="1:37">
      <c r="A300">
        <v>2013</v>
      </c>
      <c r="B300" t="s">
        <v>1724</v>
      </c>
      <c r="C300" t="s">
        <v>8794</v>
      </c>
      <c r="D300" t="str">
        <f>INDEX(CountyList!A:A, MATCH(MID(C300, 4, 3), CountyList!B:B, 0))</f>
        <v>Cook</v>
      </c>
      <c r="E300" t="s">
        <v>8795</v>
      </c>
      <c r="F300" t="s">
        <v>1726</v>
      </c>
      <c r="G300" t="s">
        <v>1727</v>
      </c>
      <c r="H300" t="s">
        <v>5730</v>
      </c>
      <c r="I300" t="s">
        <v>8796</v>
      </c>
      <c r="J300">
        <v>29</v>
      </c>
      <c r="K300">
        <v>14</v>
      </c>
      <c r="L300">
        <v>23</v>
      </c>
      <c r="M300">
        <v>19</v>
      </c>
      <c r="N300">
        <v>13</v>
      </c>
      <c r="O300">
        <v>15</v>
      </c>
      <c r="P300">
        <v>22</v>
      </c>
      <c r="Q300">
        <v>12</v>
      </c>
      <c r="R300">
        <v>15</v>
      </c>
      <c r="S300">
        <v>25</v>
      </c>
      <c r="T300">
        <v>16</v>
      </c>
      <c r="U300">
        <v>16</v>
      </c>
      <c r="V300">
        <v>14</v>
      </c>
      <c r="W300">
        <v>10</v>
      </c>
      <c r="X300" t="s">
        <v>7603</v>
      </c>
      <c r="Y300" t="s">
        <v>7603</v>
      </c>
      <c r="Z300">
        <v>125</v>
      </c>
      <c r="AA300">
        <v>135</v>
      </c>
      <c r="AB300">
        <v>54</v>
      </c>
      <c r="AC300" t="s">
        <v>7603</v>
      </c>
      <c r="AD300">
        <v>42</v>
      </c>
      <c r="AE300">
        <v>53</v>
      </c>
      <c r="AF300" t="s">
        <v>7603</v>
      </c>
      <c r="AG300">
        <v>77</v>
      </c>
      <c r="AH300">
        <v>34</v>
      </c>
      <c r="AI300">
        <v>187</v>
      </c>
      <c r="AJ300">
        <v>73</v>
      </c>
      <c r="AK300">
        <v>260</v>
      </c>
    </row>
    <row r="301" spans="1:37">
      <c r="A301">
        <v>2013</v>
      </c>
      <c r="B301" t="s">
        <v>1730</v>
      </c>
      <c r="C301" t="s">
        <v>8797</v>
      </c>
      <c r="D301" t="str">
        <f>INDEX(CountyList!A:A, MATCH(MID(C301, 4, 3), CountyList!B:B, 0))</f>
        <v>Cook</v>
      </c>
      <c r="E301" t="s">
        <v>8798</v>
      </c>
      <c r="F301" t="s">
        <v>8799</v>
      </c>
      <c r="G301" t="s">
        <v>1122</v>
      </c>
      <c r="H301">
        <v>60616</v>
      </c>
      <c r="I301" t="s">
        <v>8800</v>
      </c>
      <c r="J301" t="s">
        <v>7603</v>
      </c>
      <c r="K301" t="s">
        <v>7603</v>
      </c>
      <c r="L301" t="s">
        <v>7603</v>
      </c>
      <c r="M301" t="s">
        <v>7603</v>
      </c>
      <c r="N301" t="s">
        <v>7603</v>
      </c>
      <c r="O301" t="s">
        <v>7603</v>
      </c>
      <c r="P301" t="s">
        <v>7603</v>
      </c>
      <c r="Q301" t="s">
        <v>7603</v>
      </c>
      <c r="R301" t="s">
        <v>7603</v>
      </c>
      <c r="S301" t="s">
        <v>7603</v>
      </c>
      <c r="T301">
        <v>312</v>
      </c>
      <c r="U301">
        <v>265</v>
      </c>
      <c r="V301">
        <v>258</v>
      </c>
      <c r="W301">
        <v>232</v>
      </c>
      <c r="X301" t="s">
        <v>7603</v>
      </c>
      <c r="Y301" t="s">
        <v>7603</v>
      </c>
      <c r="Z301">
        <v>434</v>
      </c>
      <c r="AA301">
        <v>662</v>
      </c>
      <c r="AB301">
        <v>393</v>
      </c>
      <c r="AC301" t="s">
        <v>7603</v>
      </c>
      <c r="AD301">
        <v>29</v>
      </c>
      <c r="AE301">
        <v>374</v>
      </c>
      <c r="AF301" t="s">
        <v>7603</v>
      </c>
      <c r="AG301">
        <v>289</v>
      </c>
      <c r="AH301">
        <v>11</v>
      </c>
      <c r="AI301" t="s">
        <v>7603</v>
      </c>
      <c r="AJ301" s="1">
        <v>1096</v>
      </c>
      <c r="AK301" s="1">
        <v>1096</v>
      </c>
    </row>
    <row r="302" spans="1:37">
      <c r="A302">
        <v>2013</v>
      </c>
      <c r="B302" t="s">
        <v>8801</v>
      </c>
      <c r="C302" t="s">
        <v>8802</v>
      </c>
      <c r="D302" t="str">
        <f>INDEX(CountyList!A:A, MATCH(MID(C302, 4, 3), CountyList!B:B, 0))</f>
        <v>Cook</v>
      </c>
      <c r="E302" t="s">
        <v>8803</v>
      </c>
      <c r="F302" t="s">
        <v>8804</v>
      </c>
      <c r="G302" t="s">
        <v>1122</v>
      </c>
      <c r="H302" t="s">
        <v>8805</v>
      </c>
      <c r="I302" t="s">
        <v>8806</v>
      </c>
      <c r="J302" t="s">
        <v>7603</v>
      </c>
      <c r="K302" t="s">
        <v>7603</v>
      </c>
      <c r="L302" t="s">
        <v>7603</v>
      </c>
      <c r="M302" t="s">
        <v>7603</v>
      </c>
      <c r="N302" t="s">
        <v>7603</v>
      </c>
      <c r="O302" t="s">
        <v>7603</v>
      </c>
      <c r="P302" t="s">
        <v>7603</v>
      </c>
      <c r="Q302" t="s">
        <v>7603</v>
      </c>
      <c r="R302" t="s">
        <v>7603</v>
      </c>
      <c r="S302" t="s">
        <v>7603</v>
      </c>
      <c r="T302">
        <v>183</v>
      </c>
      <c r="U302">
        <v>108</v>
      </c>
      <c r="V302">
        <v>92</v>
      </c>
      <c r="W302">
        <v>82</v>
      </c>
      <c r="X302" t="s">
        <v>7603</v>
      </c>
      <c r="Y302" t="s">
        <v>7603</v>
      </c>
      <c r="Z302">
        <v>212</v>
      </c>
      <c r="AA302">
        <v>309</v>
      </c>
      <c r="AB302">
        <v>200</v>
      </c>
      <c r="AC302" t="s">
        <v>7603</v>
      </c>
      <c r="AD302">
        <v>56</v>
      </c>
      <c r="AE302">
        <v>80</v>
      </c>
      <c r="AF302" t="s">
        <v>7603</v>
      </c>
      <c r="AG302">
        <v>127</v>
      </c>
      <c r="AH302">
        <v>58</v>
      </c>
      <c r="AI302" t="s">
        <v>7603</v>
      </c>
      <c r="AJ302">
        <v>521</v>
      </c>
      <c r="AK302">
        <v>521</v>
      </c>
    </row>
    <row r="303" spans="1:37">
      <c r="A303">
        <v>2013</v>
      </c>
      <c r="B303" t="s">
        <v>8807</v>
      </c>
      <c r="C303" t="s">
        <v>8808</v>
      </c>
      <c r="D303" t="str">
        <f>INDEX(CountyList!A:A, MATCH(MID(C303, 4, 3), CountyList!B:B, 0))</f>
        <v>Cook</v>
      </c>
      <c r="E303" t="s">
        <v>8809</v>
      </c>
      <c r="F303" t="s">
        <v>8810</v>
      </c>
      <c r="G303" t="s">
        <v>1122</v>
      </c>
      <c r="H303" t="s">
        <v>8811</v>
      </c>
      <c r="I303" t="s">
        <v>8812</v>
      </c>
      <c r="J303" t="s">
        <v>7603</v>
      </c>
      <c r="K303" t="s">
        <v>7603</v>
      </c>
      <c r="L303" t="s">
        <v>7603</v>
      </c>
      <c r="M303" t="s">
        <v>7603</v>
      </c>
      <c r="N303" t="s">
        <v>7603</v>
      </c>
      <c r="O303" t="s">
        <v>7603</v>
      </c>
      <c r="P303" t="s">
        <v>7603</v>
      </c>
      <c r="Q303" t="s">
        <v>7603</v>
      </c>
      <c r="R303" t="s">
        <v>7603</v>
      </c>
      <c r="S303" t="s">
        <v>7603</v>
      </c>
      <c r="T303">
        <v>29</v>
      </c>
      <c r="U303">
        <v>26</v>
      </c>
      <c r="V303">
        <v>22</v>
      </c>
      <c r="W303">
        <v>30</v>
      </c>
      <c r="X303" t="s">
        <v>7603</v>
      </c>
      <c r="Y303" t="s">
        <v>7603</v>
      </c>
      <c r="Z303" t="s">
        <v>7603</v>
      </c>
      <c r="AA303">
        <v>107</v>
      </c>
      <c r="AB303" t="s">
        <v>290</v>
      </c>
      <c r="AC303" t="s">
        <v>7603</v>
      </c>
      <c r="AD303" t="s">
        <v>7603</v>
      </c>
      <c r="AE303">
        <v>106</v>
      </c>
      <c r="AF303" t="s">
        <v>7603</v>
      </c>
      <c r="AG303" t="s">
        <v>7603</v>
      </c>
      <c r="AH303" t="s">
        <v>7603</v>
      </c>
      <c r="AI303" t="s">
        <v>7603</v>
      </c>
      <c r="AJ303">
        <v>107</v>
      </c>
      <c r="AK303">
        <v>107</v>
      </c>
    </row>
    <row r="304" spans="1:37">
      <c r="A304">
        <v>2013</v>
      </c>
      <c r="B304" t="s">
        <v>8813</v>
      </c>
      <c r="C304" t="s">
        <v>8814</v>
      </c>
      <c r="D304" t="str">
        <f>INDEX(CountyList!A:A, MATCH(MID(C304, 4, 3), CountyList!B:B, 0))</f>
        <v>Cook</v>
      </c>
      <c r="E304" t="s">
        <v>8815</v>
      </c>
      <c r="F304" t="s">
        <v>8816</v>
      </c>
      <c r="G304" t="s">
        <v>1122</v>
      </c>
      <c r="H304" t="s">
        <v>8817</v>
      </c>
      <c r="I304" t="s">
        <v>8818</v>
      </c>
      <c r="J304" t="s">
        <v>7603</v>
      </c>
      <c r="K304" t="s">
        <v>290</v>
      </c>
      <c r="L304" t="s">
        <v>7603</v>
      </c>
      <c r="M304" t="s">
        <v>290</v>
      </c>
      <c r="N304" t="s">
        <v>290</v>
      </c>
      <c r="O304" t="s">
        <v>290</v>
      </c>
      <c r="P304" t="s">
        <v>290</v>
      </c>
      <c r="Q304" t="s">
        <v>290</v>
      </c>
      <c r="R304" t="s">
        <v>7603</v>
      </c>
      <c r="S304" t="s">
        <v>7603</v>
      </c>
      <c r="T304" t="s">
        <v>290</v>
      </c>
      <c r="U304" t="s">
        <v>290</v>
      </c>
      <c r="V304" t="s">
        <v>7603</v>
      </c>
      <c r="W304" t="s">
        <v>290</v>
      </c>
      <c r="X304" t="s">
        <v>7603</v>
      </c>
      <c r="Y304" t="s">
        <v>7603</v>
      </c>
      <c r="Z304" t="s">
        <v>290</v>
      </c>
      <c r="AA304">
        <v>12</v>
      </c>
      <c r="AB304" t="s">
        <v>7603</v>
      </c>
      <c r="AC304" t="s">
        <v>7603</v>
      </c>
      <c r="AD304" t="s">
        <v>7603</v>
      </c>
      <c r="AE304">
        <v>18</v>
      </c>
      <c r="AF304" t="s">
        <v>7603</v>
      </c>
      <c r="AG304" t="s">
        <v>7603</v>
      </c>
      <c r="AH304" t="s">
        <v>7603</v>
      </c>
      <c r="AI304" t="s">
        <v>290</v>
      </c>
      <c r="AJ304">
        <v>10</v>
      </c>
      <c r="AK304">
        <v>18</v>
      </c>
    </row>
    <row r="305" spans="1:37">
      <c r="A305">
        <v>2013</v>
      </c>
      <c r="B305" t="s">
        <v>1745</v>
      </c>
      <c r="C305" t="s">
        <v>8819</v>
      </c>
      <c r="D305" t="str">
        <f>INDEX(CountyList!A:A, MATCH(MID(C305, 4, 3), CountyList!B:B, 0))</f>
        <v>Cook</v>
      </c>
      <c r="E305" t="s">
        <v>8820</v>
      </c>
      <c r="F305" t="s">
        <v>1748</v>
      </c>
      <c r="G305" t="s">
        <v>1122</v>
      </c>
      <c r="H305" t="s">
        <v>5738</v>
      </c>
      <c r="I305" t="s">
        <v>8821</v>
      </c>
      <c r="J305" t="s">
        <v>7603</v>
      </c>
      <c r="K305" t="s">
        <v>7603</v>
      </c>
      <c r="L305" t="s">
        <v>7603</v>
      </c>
      <c r="M305" t="s">
        <v>7603</v>
      </c>
      <c r="N305" t="s">
        <v>7603</v>
      </c>
      <c r="O305" t="s">
        <v>7603</v>
      </c>
      <c r="P305" t="s">
        <v>7603</v>
      </c>
      <c r="Q305" t="s">
        <v>7603</v>
      </c>
      <c r="R305" t="s">
        <v>7603</v>
      </c>
      <c r="S305" t="s">
        <v>7603</v>
      </c>
      <c r="T305">
        <v>78</v>
      </c>
      <c r="U305">
        <v>59</v>
      </c>
      <c r="V305">
        <v>52</v>
      </c>
      <c r="W305">
        <v>61</v>
      </c>
      <c r="X305" t="s">
        <v>7603</v>
      </c>
      <c r="Y305" t="s">
        <v>7603</v>
      </c>
      <c r="Z305">
        <v>115</v>
      </c>
      <c r="AA305">
        <v>137</v>
      </c>
      <c r="AB305">
        <v>147</v>
      </c>
      <c r="AC305" t="s">
        <v>7603</v>
      </c>
      <c r="AD305" t="s">
        <v>290</v>
      </c>
      <c r="AE305">
        <v>82</v>
      </c>
      <c r="AF305" t="s">
        <v>7603</v>
      </c>
      <c r="AG305" t="s">
        <v>290</v>
      </c>
      <c r="AH305">
        <v>13</v>
      </c>
      <c r="AI305" t="s">
        <v>7603</v>
      </c>
      <c r="AJ305">
        <v>252</v>
      </c>
      <c r="AK305">
        <v>252</v>
      </c>
    </row>
    <row r="306" spans="1:37">
      <c r="A306">
        <v>2013</v>
      </c>
      <c r="B306" t="s">
        <v>1751</v>
      </c>
      <c r="C306" t="s">
        <v>8822</v>
      </c>
      <c r="D306" t="str">
        <f>INDEX(CountyList!A:A, MATCH(MID(C306, 4, 3), CountyList!B:B, 0))</f>
        <v>Cook</v>
      </c>
      <c r="E306" t="s">
        <v>8823</v>
      </c>
      <c r="F306" t="s">
        <v>1753</v>
      </c>
      <c r="G306" t="s">
        <v>1122</v>
      </c>
      <c r="H306" t="s">
        <v>5741</v>
      </c>
      <c r="I306" t="s">
        <v>8824</v>
      </c>
      <c r="J306" t="s">
        <v>7603</v>
      </c>
      <c r="K306" t="s">
        <v>7603</v>
      </c>
      <c r="L306" t="s">
        <v>7603</v>
      </c>
      <c r="M306" t="s">
        <v>7603</v>
      </c>
      <c r="N306" t="s">
        <v>7603</v>
      </c>
      <c r="O306" t="s">
        <v>7603</v>
      </c>
      <c r="P306" t="s">
        <v>7603</v>
      </c>
      <c r="Q306" t="s">
        <v>7603</v>
      </c>
      <c r="R306" t="s">
        <v>7603</v>
      </c>
      <c r="S306" t="s">
        <v>7603</v>
      </c>
      <c r="T306">
        <v>58</v>
      </c>
      <c r="U306">
        <v>56</v>
      </c>
      <c r="V306">
        <v>38</v>
      </c>
      <c r="W306">
        <v>33</v>
      </c>
      <c r="X306" t="s">
        <v>7603</v>
      </c>
      <c r="Y306" t="s">
        <v>7603</v>
      </c>
      <c r="Z306">
        <v>188</v>
      </c>
      <c r="AA306" t="s">
        <v>290</v>
      </c>
      <c r="AB306">
        <v>96</v>
      </c>
      <c r="AC306" t="s">
        <v>290</v>
      </c>
      <c r="AD306" t="s">
        <v>290</v>
      </c>
      <c r="AE306">
        <v>68</v>
      </c>
      <c r="AF306" t="s">
        <v>290</v>
      </c>
      <c r="AG306">
        <v>13</v>
      </c>
      <c r="AH306" t="s">
        <v>290</v>
      </c>
      <c r="AI306" t="s">
        <v>7603</v>
      </c>
      <c r="AJ306">
        <v>189</v>
      </c>
      <c r="AK306">
        <v>189</v>
      </c>
    </row>
    <row r="307" spans="1:37">
      <c r="A307">
        <v>2013</v>
      </c>
      <c r="B307" t="s">
        <v>1756</v>
      </c>
      <c r="C307" t="s">
        <v>8825</v>
      </c>
      <c r="D307" t="str">
        <f>INDEX(CountyList!A:A, MATCH(MID(C307, 4, 3), CountyList!B:B, 0))</f>
        <v>Cook</v>
      </c>
      <c r="E307" t="s">
        <v>8826</v>
      </c>
      <c r="F307" t="s">
        <v>1759</v>
      </c>
      <c r="G307" t="s">
        <v>1122</v>
      </c>
      <c r="H307" t="s">
        <v>5744</v>
      </c>
      <c r="I307" t="s">
        <v>8827</v>
      </c>
      <c r="J307">
        <v>225</v>
      </c>
      <c r="K307">
        <v>117</v>
      </c>
      <c r="L307">
        <v>119</v>
      </c>
      <c r="M307">
        <v>121</v>
      </c>
      <c r="N307">
        <v>116</v>
      </c>
      <c r="O307">
        <v>122</v>
      </c>
      <c r="P307">
        <v>119</v>
      </c>
      <c r="Q307">
        <v>119</v>
      </c>
      <c r="R307">
        <v>126</v>
      </c>
      <c r="S307">
        <v>118</v>
      </c>
      <c r="T307">
        <v>110</v>
      </c>
      <c r="U307">
        <v>102</v>
      </c>
      <c r="V307">
        <v>108</v>
      </c>
      <c r="W307">
        <v>107</v>
      </c>
      <c r="X307" t="s">
        <v>7603</v>
      </c>
      <c r="Y307" t="s">
        <v>7603</v>
      </c>
      <c r="Z307">
        <v>956</v>
      </c>
      <c r="AA307">
        <v>861</v>
      </c>
      <c r="AB307">
        <v>34</v>
      </c>
      <c r="AC307" t="s">
        <v>7603</v>
      </c>
      <c r="AD307">
        <v>255</v>
      </c>
      <c r="AE307">
        <v>162</v>
      </c>
      <c r="AF307" t="s">
        <v>290</v>
      </c>
      <c r="AG307" s="1">
        <v>1094</v>
      </c>
      <c r="AH307">
        <v>268</v>
      </c>
      <c r="AI307" s="1">
        <v>1302</v>
      </c>
      <c r="AJ307">
        <v>515</v>
      </c>
      <c r="AK307" s="1">
        <v>1817</v>
      </c>
    </row>
    <row r="308" spans="1:37">
      <c r="A308">
        <v>2013</v>
      </c>
      <c r="B308" t="s">
        <v>8828</v>
      </c>
      <c r="C308" t="s">
        <v>8829</v>
      </c>
      <c r="D308" t="str">
        <f>INDEX(CountyList!A:A, MATCH(MID(C308, 4, 3), CountyList!B:B, 0))</f>
        <v>Cook</v>
      </c>
      <c r="E308" t="s">
        <v>8830</v>
      </c>
      <c r="F308" t="s">
        <v>8831</v>
      </c>
      <c r="G308" t="s">
        <v>1122</v>
      </c>
      <c r="H308" t="s">
        <v>8832</v>
      </c>
      <c r="I308" t="s">
        <v>8833</v>
      </c>
      <c r="J308" t="s">
        <v>7603</v>
      </c>
      <c r="K308" t="s">
        <v>7603</v>
      </c>
      <c r="L308" t="s">
        <v>7603</v>
      </c>
      <c r="M308" t="s">
        <v>7603</v>
      </c>
      <c r="N308" t="s">
        <v>7603</v>
      </c>
      <c r="O308" t="s">
        <v>7603</v>
      </c>
      <c r="P308" t="s">
        <v>7603</v>
      </c>
      <c r="Q308" t="s">
        <v>7603</v>
      </c>
      <c r="R308" t="s">
        <v>7603</v>
      </c>
      <c r="S308" t="s">
        <v>7603</v>
      </c>
      <c r="T308">
        <v>10</v>
      </c>
      <c r="U308">
        <v>12</v>
      </c>
      <c r="V308">
        <v>12</v>
      </c>
      <c r="W308">
        <v>12</v>
      </c>
      <c r="X308" t="s">
        <v>7603</v>
      </c>
      <c r="Y308" t="s">
        <v>7603</v>
      </c>
      <c r="Z308">
        <v>24</v>
      </c>
      <c r="AA308">
        <v>49</v>
      </c>
      <c r="AB308" t="s">
        <v>290</v>
      </c>
      <c r="AC308" t="s">
        <v>7603</v>
      </c>
      <c r="AD308">
        <v>27</v>
      </c>
      <c r="AE308">
        <v>34</v>
      </c>
      <c r="AF308" t="s">
        <v>7603</v>
      </c>
      <c r="AG308" t="s">
        <v>290</v>
      </c>
      <c r="AH308" t="s">
        <v>290</v>
      </c>
      <c r="AI308" t="s">
        <v>7603</v>
      </c>
      <c r="AJ308">
        <v>73</v>
      </c>
      <c r="AK308">
        <v>73</v>
      </c>
    </row>
    <row r="309" spans="1:37">
      <c r="A309">
        <v>2013</v>
      </c>
      <c r="B309" t="s">
        <v>8834</v>
      </c>
      <c r="C309" t="s">
        <v>8835</v>
      </c>
      <c r="D309" t="str">
        <f>INDEX(CountyList!A:A, MATCH(MID(C309, 4, 3), CountyList!B:B, 0))</f>
        <v>Cook</v>
      </c>
      <c r="E309" t="s">
        <v>8836</v>
      </c>
      <c r="F309" t="s">
        <v>8837</v>
      </c>
      <c r="G309" t="s">
        <v>1122</v>
      </c>
      <c r="H309" t="s">
        <v>8838</v>
      </c>
      <c r="I309" t="s">
        <v>8839</v>
      </c>
      <c r="J309" t="s">
        <v>7603</v>
      </c>
      <c r="K309" t="s">
        <v>7603</v>
      </c>
      <c r="L309" t="s">
        <v>7603</v>
      </c>
      <c r="M309" t="s">
        <v>7603</v>
      </c>
      <c r="N309" t="s">
        <v>7603</v>
      </c>
      <c r="O309" t="s">
        <v>7603</v>
      </c>
      <c r="P309" t="s">
        <v>7603</v>
      </c>
      <c r="Q309" t="s">
        <v>7603</v>
      </c>
      <c r="R309" t="s">
        <v>7603</v>
      </c>
      <c r="S309" t="s">
        <v>7603</v>
      </c>
      <c r="T309">
        <v>55</v>
      </c>
      <c r="U309">
        <v>43</v>
      </c>
      <c r="V309">
        <v>36</v>
      </c>
      <c r="W309">
        <v>31</v>
      </c>
      <c r="X309" t="s">
        <v>7603</v>
      </c>
      <c r="Y309" t="s">
        <v>7603</v>
      </c>
      <c r="Z309">
        <v>77</v>
      </c>
      <c r="AA309">
        <v>92</v>
      </c>
      <c r="AB309">
        <v>38</v>
      </c>
      <c r="AC309" t="s">
        <v>290</v>
      </c>
      <c r="AD309" t="s">
        <v>290</v>
      </c>
      <c r="AE309">
        <v>20</v>
      </c>
      <c r="AF309" t="s">
        <v>7603</v>
      </c>
      <c r="AG309">
        <v>84</v>
      </c>
      <c r="AH309">
        <v>19</v>
      </c>
      <c r="AI309" t="s">
        <v>7603</v>
      </c>
      <c r="AJ309">
        <v>169</v>
      </c>
      <c r="AK309">
        <v>169</v>
      </c>
    </row>
    <row r="310" spans="1:37">
      <c r="A310">
        <v>2013</v>
      </c>
      <c r="B310" t="s">
        <v>8840</v>
      </c>
      <c r="C310" t="s">
        <v>8841</v>
      </c>
      <c r="D310" t="str">
        <f>INDEX(CountyList!A:A, MATCH(MID(C310, 4, 3), CountyList!B:B, 0))</f>
        <v>Cook</v>
      </c>
      <c r="E310" t="s">
        <v>8842</v>
      </c>
      <c r="F310" t="s">
        <v>8843</v>
      </c>
      <c r="G310" t="s">
        <v>1122</v>
      </c>
      <c r="H310" t="s">
        <v>8844</v>
      </c>
      <c r="I310" t="s">
        <v>8845</v>
      </c>
      <c r="J310" t="s">
        <v>7603</v>
      </c>
      <c r="K310" t="s">
        <v>7603</v>
      </c>
      <c r="L310" t="s">
        <v>7603</v>
      </c>
      <c r="M310" t="s">
        <v>7603</v>
      </c>
      <c r="N310" t="s">
        <v>7603</v>
      </c>
      <c r="O310" t="s">
        <v>7603</v>
      </c>
      <c r="P310" t="s">
        <v>7603</v>
      </c>
      <c r="Q310" t="s">
        <v>7603</v>
      </c>
      <c r="R310" t="s">
        <v>7603</v>
      </c>
      <c r="S310" t="s">
        <v>7603</v>
      </c>
      <c r="T310" t="s">
        <v>7603</v>
      </c>
      <c r="U310">
        <v>21</v>
      </c>
      <c r="V310">
        <v>31</v>
      </c>
      <c r="W310">
        <v>44</v>
      </c>
      <c r="X310" t="s">
        <v>7603</v>
      </c>
      <c r="Y310" t="s">
        <v>7603</v>
      </c>
      <c r="Z310">
        <v>96</v>
      </c>
      <c r="AA310" t="s">
        <v>7603</v>
      </c>
      <c r="AB310">
        <v>37</v>
      </c>
      <c r="AC310" t="s">
        <v>7603</v>
      </c>
      <c r="AD310" t="s">
        <v>7603</v>
      </c>
      <c r="AE310">
        <v>52</v>
      </c>
      <c r="AF310" t="s">
        <v>7603</v>
      </c>
      <c r="AG310" t="s">
        <v>290</v>
      </c>
      <c r="AH310" t="s">
        <v>290</v>
      </c>
      <c r="AI310" t="s">
        <v>7603</v>
      </c>
      <c r="AJ310">
        <v>96</v>
      </c>
      <c r="AK310">
        <v>96</v>
      </c>
    </row>
    <row r="311" spans="1:37">
      <c r="A311">
        <v>2013</v>
      </c>
      <c r="B311" t="s">
        <v>1762</v>
      </c>
      <c r="C311" t="s">
        <v>8846</v>
      </c>
      <c r="D311" t="str">
        <f>INDEX(CountyList!A:A, MATCH(MID(C311, 4, 3), CountyList!B:B, 0))</f>
        <v>Cook</v>
      </c>
      <c r="E311" t="s">
        <v>6018</v>
      </c>
      <c r="F311" t="s">
        <v>8847</v>
      </c>
      <c r="G311" t="s">
        <v>1122</v>
      </c>
      <c r="H311">
        <v>60610</v>
      </c>
      <c r="I311" t="s">
        <v>8848</v>
      </c>
      <c r="J311">
        <v>97</v>
      </c>
      <c r="K311">
        <v>52</v>
      </c>
      <c r="L311">
        <v>47</v>
      </c>
      <c r="M311">
        <v>46</v>
      </c>
      <c r="N311">
        <v>40</v>
      </c>
      <c r="O311">
        <v>43</v>
      </c>
      <c r="P311">
        <v>38</v>
      </c>
      <c r="Q311">
        <v>21</v>
      </c>
      <c r="R311">
        <v>18</v>
      </c>
      <c r="S311">
        <v>15</v>
      </c>
      <c r="T311" t="s">
        <v>7603</v>
      </c>
      <c r="U311" t="s">
        <v>7603</v>
      </c>
      <c r="V311" t="s">
        <v>7603</v>
      </c>
      <c r="W311" t="s">
        <v>7603</v>
      </c>
      <c r="X311" t="s">
        <v>7603</v>
      </c>
      <c r="Y311" t="s">
        <v>7603</v>
      </c>
      <c r="Z311">
        <v>220</v>
      </c>
      <c r="AA311">
        <v>197</v>
      </c>
      <c r="AB311">
        <v>343</v>
      </c>
      <c r="AC311" t="s">
        <v>7603</v>
      </c>
      <c r="AD311">
        <v>25</v>
      </c>
      <c r="AE311" t="s">
        <v>290</v>
      </c>
      <c r="AF311" t="s">
        <v>7603</v>
      </c>
      <c r="AG311" t="s">
        <v>7603</v>
      </c>
      <c r="AH311">
        <v>46</v>
      </c>
      <c r="AI311">
        <v>417</v>
      </c>
      <c r="AJ311" t="s">
        <v>7603</v>
      </c>
      <c r="AK311">
        <v>417</v>
      </c>
    </row>
    <row r="312" spans="1:37">
      <c r="A312">
        <v>2013</v>
      </c>
      <c r="B312" t="s">
        <v>1766</v>
      </c>
      <c r="C312" t="s">
        <v>8849</v>
      </c>
      <c r="D312" t="str">
        <f>INDEX(CountyList!A:A, MATCH(MID(C312, 4, 3), CountyList!B:B, 0))</f>
        <v>Cook</v>
      </c>
      <c r="E312" t="s">
        <v>5749</v>
      </c>
      <c r="F312" t="s">
        <v>1769</v>
      </c>
      <c r="G312" t="s">
        <v>1122</v>
      </c>
      <c r="H312" t="s">
        <v>5750</v>
      </c>
      <c r="I312" t="s">
        <v>8850</v>
      </c>
      <c r="J312" t="s">
        <v>290</v>
      </c>
      <c r="K312" t="s">
        <v>290</v>
      </c>
      <c r="L312" t="s">
        <v>7603</v>
      </c>
      <c r="M312" t="s">
        <v>7603</v>
      </c>
      <c r="N312" t="s">
        <v>7603</v>
      </c>
      <c r="O312" t="s">
        <v>7603</v>
      </c>
      <c r="P312" t="s">
        <v>7603</v>
      </c>
      <c r="Q312" t="s">
        <v>7603</v>
      </c>
      <c r="R312" t="s">
        <v>7603</v>
      </c>
      <c r="S312" t="s">
        <v>7603</v>
      </c>
      <c r="T312" t="s">
        <v>7603</v>
      </c>
      <c r="U312" t="s">
        <v>7603</v>
      </c>
      <c r="V312" t="s">
        <v>7603</v>
      </c>
      <c r="W312" t="s">
        <v>7603</v>
      </c>
      <c r="X312" t="s">
        <v>7603</v>
      </c>
      <c r="Y312" t="s">
        <v>7603</v>
      </c>
      <c r="Z312" t="s">
        <v>290</v>
      </c>
      <c r="AA312" t="s">
        <v>290</v>
      </c>
      <c r="AB312" t="s">
        <v>7603</v>
      </c>
      <c r="AC312" t="s">
        <v>290</v>
      </c>
      <c r="AD312" t="s">
        <v>290</v>
      </c>
      <c r="AE312" t="s">
        <v>290</v>
      </c>
      <c r="AF312" t="s">
        <v>7603</v>
      </c>
      <c r="AG312" t="s">
        <v>290</v>
      </c>
      <c r="AH312" t="s">
        <v>7603</v>
      </c>
      <c r="AI312">
        <v>12</v>
      </c>
      <c r="AJ312" t="s">
        <v>7603</v>
      </c>
      <c r="AK312">
        <v>12</v>
      </c>
    </row>
    <row r="313" spans="1:37">
      <c r="A313">
        <v>2013</v>
      </c>
      <c r="B313" t="s">
        <v>1772</v>
      </c>
      <c r="C313" t="s">
        <v>8851</v>
      </c>
      <c r="D313" t="str">
        <f>INDEX(CountyList!A:A, MATCH(MID(C313, 4, 3), CountyList!B:B, 0))</f>
        <v>Cook</v>
      </c>
      <c r="E313" t="s">
        <v>8852</v>
      </c>
      <c r="F313" t="s">
        <v>1774</v>
      </c>
      <c r="G313" t="s">
        <v>1122</v>
      </c>
      <c r="H313" t="s">
        <v>5753</v>
      </c>
      <c r="I313" t="s">
        <v>8853</v>
      </c>
      <c r="J313" t="s">
        <v>7603</v>
      </c>
      <c r="K313" t="s">
        <v>7603</v>
      </c>
      <c r="L313" t="s">
        <v>7603</v>
      </c>
      <c r="M313" t="s">
        <v>7603</v>
      </c>
      <c r="N313" t="s">
        <v>7603</v>
      </c>
      <c r="O313" t="s">
        <v>7603</v>
      </c>
      <c r="P313" t="s">
        <v>7603</v>
      </c>
      <c r="Q313" t="s">
        <v>7603</v>
      </c>
      <c r="R313" t="s">
        <v>7603</v>
      </c>
      <c r="S313" t="s">
        <v>7603</v>
      </c>
      <c r="T313">
        <v>471</v>
      </c>
      <c r="U313">
        <v>402</v>
      </c>
      <c r="V313">
        <v>443</v>
      </c>
      <c r="W313">
        <v>433</v>
      </c>
      <c r="X313" t="s">
        <v>7603</v>
      </c>
      <c r="Y313" t="s">
        <v>7603</v>
      </c>
      <c r="Z313">
        <v>973</v>
      </c>
      <c r="AA313">
        <v>794</v>
      </c>
      <c r="AB313">
        <v>141</v>
      </c>
      <c r="AC313" t="s">
        <v>7603</v>
      </c>
      <c r="AD313">
        <v>18</v>
      </c>
      <c r="AE313">
        <v>176</v>
      </c>
      <c r="AF313" t="s">
        <v>290</v>
      </c>
      <c r="AG313" s="1">
        <v>1394</v>
      </c>
      <c r="AH313">
        <v>37</v>
      </c>
      <c r="AI313" t="s">
        <v>7603</v>
      </c>
      <c r="AJ313" s="1">
        <v>1767</v>
      </c>
      <c r="AK313" s="1">
        <v>1767</v>
      </c>
    </row>
    <row r="314" spans="1:37">
      <c r="A314">
        <v>2013</v>
      </c>
      <c r="B314" t="s">
        <v>8854</v>
      </c>
      <c r="C314" t="s">
        <v>8855</v>
      </c>
      <c r="D314" t="str">
        <f>INDEX(CountyList!A:A, MATCH(MID(C314, 4, 3), CountyList!B:B, 0))</f>
        <v>Cook</v>
      </c>
      <c r="E314" t="s">
        <v>8856</v>
      </c>
      <c r="F314" t="s">
        <v>8857</v>
      </c>
      <c r="G314" t="s">
        <v>1122</v>
      </c>
      <c r="H314" t="s">
        <v>8858</v>
      </c>
      <c r="I314" t="s">
        <v>8859</v>
      </c>
      <c r="J314">
        <v>15</v>
      </c>
      <c r="K314">
        <v>10</v>
      </c>
      <c r="L314" t="s">
        <v>7603</v>
      </c>
      <c r="M314" t="s">
        <v>7603</v>
      </c>
      <c r="N314" t="s">
        <v>7603</v>
      </c>
      <c r="O314" t="s">
        <v>7603</v>
      </c>
      <c r="P314" t="s">
        <v>7603</v>
      </c>
      <c r="Q314" t="s">
        <v>7603</v>
      </c>
      <c r="R314" t="s">
        <v>7603</v>
      </c>
      <c r="S314" t="s">
        <v>7603</v>
      </c>
      <c r="T314" t="s">
        <v>7603</v>
      </c>
      <c r="U314" t="s">
        <v>7603</v>
      </c>
      <c r="V314" t="s">
        <v>7603</v>
      </c>
      <c r="W314" t="s">
        <v>7603</v>
      </c>
      <c r="X314" t="s">
        <v>7603</v>
      </c>
      <c r="Y314" t="s">
        <v>7603</v>
      </c>
      <c r="Z314">
        <v>15</v>
      </c>
      <c r="AA314">
        <v>10</v>
      </c>
      <c r="AB314" t="s">
        <v>7603</v>
      </c>
      <c r="AC314" t="s">
        <v>7603</v>
      </c>
      <c r="AD314" t="s">
        <v>7603</v>
      </c>
      <c r="AE314">
        <v>25</v>
      </c>
      <c r="AF314" t="s">
        <v>7603</v>
      </c>
      <c r="AG314" t="s">
        <v>7603</v>
      </c>
      <c r="AH314" t="s">
        <v>7603</v>
      </c>
      <c r="AI314">
        <v>25</v>
      </c>
      <c r="AJ314" t="s">
        <v>7603</v>
      </c>
      <c r="AK314">
        <v>25</v>
      </c>
    </row>
    <row r="315" spans="1:37">
      <c r="A315">
        <v>2013</v>
      </c>
      <c r="B315" t="s">
        <v>8860</v>
      </c>
      <c r="C315" t="s">
        <v>8861</v>
      </c>
      <c r="D315" t="str">
        <f>INDEX(CountyList!A:A, MATCH(MID(C315, 4, 3), CountyList!B:B, 0))</f>
        <v>Cook</v>
      </c>
      <c r="E315" t="s">
        <v>8862</v>
      </c>
      <c r="F315" t="s">
        <v>8863</v>
      </c>
      <c r="G315" t="s">
        <v>1122</v>
      </c>
      <c r="H315" t="s">
        <v>8864</v>
      </c>
      <c r="I315" t="s">
        <v>8865</v>
      </c>
      <c r="J315" t="s">
        <v>7603</v>
      </c>
      <c r="K315" t="s">
        <v>7603</v>
      </c>
      <c r="L315" t="s">
        <v>7603</v>
      </c>
      <c r="M315" t="s">
        <v>7603</v>
      </c>
      <c r="N315" t="s">
        <v>7603</v>
      </c>
      <c r="O315" t="s">
        <v>7603</v>
      </c>
      <c r="P315" t="s">
        <v>7603</v>
      </c>
      <c r="Q315" t="s">
        <v>7603</v>
      </c>
      <c r="R315" t="s">
        <v>7603</v>
      </c>
      <c r="S315" t="s">
        <v>7603</v>
      </c>
      <c r="T315" t="s">
        <v>290</v>
      </c>
      <c r="U315" t="s">
        <v>290</v>
      </c>
      <c r="V315">
        <v>14</v>
      </c>
      <c r="W315">
        <v>17</v>
      </c>
      <c r="X315" t="s">
        <v>7603</v>
      </c>
      <c r="Y315" t="s">
        <v>7603</v>
      </c>
      <c r="Z315">
        <v>20</v>
      </c>
      <c r="AA315">
        <v>22</v>
      </c>
      <c r="AB315" t="s">
        <v>290</v>
      </c>
      <c r="AC315" t="s">
        <v>7603</v>
      </c>
      <c r="AD315" t="s">
        <v>7603</v>
      </c>
      <c r="AE315">
        <v>41</v>
      </c>
      <c r="AF315" t="s">
        <v>7603</v>
      </c>
      <c r="AG315" t="s">
        <v>7603</v>
      </c>
      <c r="AH315" t="s">
        <v>7603</v>
      </c>
      <c r="AI315" t="s">
        <v>7603</v>
      </c>
      <c r="AJ315">
        <v>42</v>
      </c>
      <c r="AK315">
        <v>42</v>
      </c>
    </row>
    <row r="316" spans="1:37">
      <c r="A316">
        <v>2013</v>
      </c>
      <c r="B316" t="s">
        <v>8866</v>
      </c>
      <c r="C316" t="s">
        <v>8867</v>
      </c>
      <c r="D316" t="str">
        <f>INDEX(CountyList!A:A, MATCH(MID(C316, 4, 3), CountyList!B:B, 0))</f>
        <v>Cook</v>
      </c>
      <c r="E316" t="s">
        <v>8868</v>
      </c>
      <c r="F316" t="s">
        <v>1779</v>
      </c>
      <c r="G316" t="s">
        <v>1122</v>
      </c>
      <c r="H316" t="s">
        <v>5756</v>
      </c>
      <c r="I316" t="s">
        <v>8869</v>
      </c>
      <c r="J316" t="s">
        <v>7603</v>
      </c>
      <c r="K316" t="s">
        <v>7603</v>
      </c>
      <c r="L316" t="s">
        <v>7603</v>
      </c>
      <c r="M316" t="s">
        <v>7603</v>
      </c>
      <c r="N316" t="s">
        <v>7603</v>
      </c>
      <c r="O316" t="s">
        <v>7603</v>
      </c>
      <c r="P316" t="s">
        <v>7603</v>
      </c>
      <c r="Q316" t="s">
        <v>7603</v>
      </c>
      <c r="R316" t="s">
        <v>7603</v>
      </c>
      <c r="S316" t="s">
        <v>7603</v>
      </c>
      <c r="T316">
        <v>302</v>
      </c>
      <c r="U316">
        <v>290</v>
      </c>
      <c r="V316">
        <v>280</v>
      </c>
      <c r="W316">
        <v>330</v>
      </c>
      <c r="X316" t="s">
        <v>7603</v>
      </c>
      <c r="Y316" t="s">
        <v>7603</v>
      </c>
      <c r="Z316" s="1">
        <v>1214</v>
      </c>
      <c r="AA316" t="s">
        <v>7603</v>
      </c>
      <c r="AB316">
        <v>159</v>
      </c>
      <c r="AC316">
        <v>15</v>
      </c>
      <c r="AD316">
        <v>12</v>
      </c>
      <c r="AE316">
        <v>223</v>
      </c>
      <c r="AF316" t="s">
        <v>7603</v>
      </c>
      <c r="AG316">
        <v>757</v>
      </c>
      <c r="AH316">
        <v>48</v>
      </c>
      <c r="AI316" t="s">
        <v>7603</v>
      </c>
      <c r="AJ316" s="1">
        <v>1214</v>
      </c>
      <c r="AK316" s="1">
        <v>1214</v>
      </c>
    </row>
    <row r="317" spans="1:37">
      <c r="A317">
        <v>2013</v>
      </c>
      <c r="B317" t="s">
        <v>1781</v>
      </c>
      <c r="C317" t="s">
        <v>8870</v>
      </c>
      <c r="D317" t="str">
        <f>INDEX(CountyList!A:A, MATCH(MID(C317, 4, 3), CountyList!B:B, 0))</f>
        <v>Cook</v>
      </c>
      <c r="E317" t="s">
        <v>8871</v>
      </c>
      <c r="F317" t="s">
        <v>1784</v>
      </c>
      <c r="G317" t="s">
        <v>1122</v>
      </c>
      <c r="H317" t="s">
        <v>5759</v>
      </c>
      <c r="I317" t="s">
        <v>8872</v>
      </c>
      <c r="J317">
        <v>19</v>
      </c>
      <c r="K317">
        <v>13</v>
      </c>
      <c r="L317">
        <v>31</v>
      </c>
      <c r="M317">
        <v>27</v>
      </c>
      <c r="N317">
        <v>30</v>
      </c>
      <c r="O317">
        <v>28</v>
      </c>
      <c r="P317">
        <v>29</v>
      </c>
      <c r="Q317">
        <v>27</v>
      </c>
      <c r="R317">
        <v>24</v>
      </c>
      <c r="S317">
        <v>40</v>
      </c>
      <c r="T317">
        <v>33</v>
      </c>
      <c r="U317">
        <v>37</v>
      </c>
      <c r="V317">
        <v>26</v>
      </c>
      <c r="W317">
        <v>26</v>
      </c>
      <c r="X317" t="s">
        <v>7603</v>
      </c>
      <c r="Y317" t="s">
        <v>7603</v>
      </c>
      <c r="Z317">
        <v>226</v>
      </c>
      <c r="AA317">
        <v>199</v>
      </c>
      <c r="AB317">
        <v>33</v>
      </c>
      <c r="AC317" t="s">
        <v>7603</v>
      </c>
      <c r="AD317">
        <v>60</v>
      </c>
      <c r="AE317">
        <v>156</v>
      </c>
      <c r="AF317" t="s">
        <v>7603</v>
      </c>
      <c r="AG317">
        <v>153</v>
      </c>
      <c r="AH317">
        <v>23</v>
      </c>
      <c r="AI317">
        <v>268</v>
      </c>
      <c r="AJ317">
        <v>157</v>
      </c>
      <c r="AK317">
        <v>425</v>
      </c>
    </row>
    <row r="318" spans="1:37">
      <c r="A318">
        <v>2013</v>
      </c>
      <c r="B318" t="s">
        <v>1762</v>
      </c>
      <c r="C318" t="s">
        <v>8873</v>
      </c>
      <c r="D318" t="str">
        <f>INDEX(CountyList!A:A, MATCH(MID(C318, 4, 3), CountyList!B:B, 0))</f>
        <v>Cook</v>
      </c>
      <c r="E318" t="s">
        <v>6135</v>
      </c>
      <c r="F318" t="s">
        <v>1789</v>
      </c>
      <c r="G318" t="s">
        <v>1122</v>
      </c>
      <c r="H318" t="s">
        <v>5762</v>
      </c>
      <c r="I318" t="s">
        <v>8874</v>
      </c>
      <c r="J318" t="s">
        <v>7603</v>
      </c>
      <c r="K318">
        <v>24</v>
      </c>
      <c r="L318">
        <v>30</v>
      </c>
      <c r="M318">
        <v>12</v>
      </c>
      <c r="N318">
        <v>18</v>
      </c>
      <c r="O318">
        <v>17</v>
      </c>
      <c r="P318">
        <v>21</v>
      </c>
      <c r="Q318">
        <v>16</v>
      </c>
      <c r="R318">
        <v>19</v>
      </c>
      <c r="S318">
        <v>19</v>
      </c>
      <c r="T318" t="s">
        <v>7603</v>
      </c>
      <c r="U318" t="s">
        <v>7603</v>
      </c>
      <c r="V318" t="s">
        <v>7603</v>
      </c>
      <c r="W318" t="s">
        <v>7603</v>
      </c>
      <c r="X318" t="s">
        <v>7603</v>
      </c>
      <c r="Y318" t="s">
        <v>7603</v>
      </c>
      <c r="Z318">
        <v>94</v>
      </c>
      <c r="AA318">
        <v>82</v>
      </c>
      <c r="AB318">
        <v>170</v>
      </c>
      <c r="AC318" t="s">
        <v>7603</v>
      </c>
      <c r="AD318" t="s">
        <v>7603</v>
      </c>
      <c r="AE318" t="s">
        <v>290</v>
      </c>
      <c r="AF318" t="s">
        <v>7603</v>
      </c>
      <c r="AG318" t="s">
        <v>290</v>
      </c>
      <c r="AH318" t="s">
        <v>290</v>
      </c>
      <c r="AI318">
        <v>176</v>
      </c>
      <c r="AJ318" t="s">
        <v>7603</v>
      </c>
      <c r="AK318">
        <v>176</v>
      </c>
    </row>
    <row r="319" spans="1:37">
      <c r="A319">
        <v>2013</v>
      </c>
      <c r="B319" t="s">
        <v>1792</v>
      </c>
      <c r="C319" t="s">
        <v>8875</v>
      </c>
      <c r="D319" t="str">
        <f>INDEX(CountyList!A:A, MATCH(MID(C319, 4, 3), CountyList!B:B, 0))</f>
        <v>Cook</v>
      </c>
      <c r="E319" t="s">
        <v>8876</v>
      </c>
      <c r="F319" t="s">
        <v>1795</v>
      </c>
      <c r="G319" t="s">
        <v>1122</v>
      </c>
      <c r="H319" t="s">
        <v>5765</v>
      </c>
      <c r="I319" t="s">
        <v>8877</v>
      </c>
      <c r="J319" t="s">
        <v>7603</v>
      </c>
      <c r="K319" t="s">
        <v>7603</v>
      </c>
      <c r="L319" t="s">
        <v>7603</v>
      </c>
      <c r="M319" t="s">
        <v>7603</v>
      </c>
      <c r="N319" t="s">
        <v>7603</v>
      </c>
      <c r="O319" t="s">
        <v>7603</v>
      </c>
      <c r="P319" t="s">
        <v>7603</v>
      </c>
      <c r="Q319" t="s">
        <v>7603</v>
      </c>
      <c r="R319" t="s">
        <v>7603</v>
      </c>
      <c r="S319" t="s">
        <v>7603</v>
      </c>
      <c r="T319">
        <v>200</v>
      </c>
      <c r="U319">
        <v>185</v>
      </c>
      <c r="V319">
        <v>166</v>
      </c>
      <c r="W319">
        <v>167</v>
      </c>
      <c r="X319" t="s">
        <v>7603</v>
      </c>
      <c r="Y319" t="s">
        <v>7603</v>
      </c>
      <c r="Z319" t="s">
        <v>7603</v>
      </c>
      <c r="AA319">
        <v>722</v>
      </c>
      <c r="AB319">
        <v>89</v>
      </c>
      <c r="AC319" t="s">
        <v>290</v>
      </c>
      <c r="AD319" t="s">
        <v>290</v>
      </c>
      <c r="AE319">
        <v>247</v>
      </c>
      <c r="AF319" t="s">
        <v>7603</v>
      </c>
      <c r="AG319">
        <v>338</v>
      </c>
      <c r="AH319">
        <v>43</v>
      </c>
      <c r="AI319" t="s">
        <v>7603</v>
      </c>
      <c r="AJ319">
        <v>722</v>
      </c>
      <c r="AK319">
        <v>722</v>
      </c>
    </row>
    <row r="320" spans="1:37">
      <c r="A320">
        <v>2013</v>
      </c>
      <c r="B320" t="s">
        <v>4624</v>
      </c>
      <c r="C320" t="s">
        <v>8878</v>
      </c>
      <c r="D320" t="str">
        <f>INDEX(CountyList!A:A, MATCH(MID(C320, 4, 3), CountyList!B:B, 0))</f>
        <v>Cook</v>
      </c>
      <c r="E320" t="s">
        <v>8879</v>
      </c>
      <c r="F320" t="s">
        <v>4627</v>
      </c>
      <c r="G320" t="s">
        <v>1122</v>
      </c>
      <c r="H320" t="s">
        <v>5771</v>
      </c>
      <c r="I320" t="s">
        <v>8880</v>
      </c>
      <c r="J320">
        <v>61</v>
      </c>
      <c r="K320" t="s">
        <v>290</v>
      </c>
      <c r="L320" t="s">
        <v>7603</v>
      </c>
      <c r="M320" t="s">
        <v>7603</v>
      </c>
      <c r="N320" t="s">
        <v>7603</v>
      </c>
      <c r="O320" t="s">
        <v>7603</v>
      </c>
      <c r="P320" t="s">
        <v>7603</v>
      </c>
      <c r="Q320" t="s">
        <v>7603</v>
      </c>
      <c r="R320" t="s">
        <v>7603</v>
      </c>
      <c r="S320" t="s">
        <v>7603</v>
      </c>
      <c r="T320" t="s">
        <v>7603</v>
      </c>
      <c r="U320" t="s">
        <v>7603</v>
      </c>
      <c r="V320" t="s">
        <v>7603</v>
      </c>
      <c r="W320" t="s">
        <v>7603</v>
      </c>
      <c r="X320" t="s">
        <v>7603</v>
      </c>
      <c r="Y320" t="s">
        <v>7603</v>
      </c>
      <c r="Z320">
        <v>40</v>
      </c>
      <c r="AA320">
        <v>22</v>
      </c>
      <c r="AB320" t="s">
        <v>290</v>
      </c>
      <c r="AC320" t="s">
        <v>7603</v>
      </c>
      <c r="AD320" t="s">
        <v>7603</v>
      </c>
      <c r="AE320">
        <v>24</v>
      </c>
      <c r="AF320" t="s">
        <v>7603</v>
      </c>
      <c r="AG320">
        <v>27</v>
      </c>
      <c r="AH320" t="s">
        <v>290</v>
      </c>
      <c r="AI320">
        <v>62</v>
      </c>
      <c r="AJ320" t="s">
        <v>7603</v>
      </c>
      <c r="AK320">
        <v>62</v>
      </c>
    </row>
    <row r="321" spans="1:37">
      <c r="A321">
        <v>2013</v>
      </c>
      <c r="B321" t="s">
        <v>8881</v>
      </c>
      <c r="C321" t="s">
        <v>8882</v>
      </c>
      <c r="D321" t="str">
        <f>INDEX(CountyList!A:A, MATCH(MID(C321, 4, 3), CountyList!B:B, 0))</f>
        <v>Cook</v>
      </c>
      <c r="E321" t="s">
        <v>8883</v>
      </c>
      <c r="F321" t="s">
        <v>8884</v>
      </c>
      <c r="G321" t="s">
        <v>1122</v>
      </c>
      <c r="H321" t="s">
        <v>6086</v>
      </c>
      <c r="I321" t="s">
        <v>8885</v>
      </c>
      <c r="J321" t="s">
        <v>7603</v>
      </c>
      <c r="K321" t="s">
        <v>7603</v>
      </c>
      <c r="L321" t="s">
        <v>7603</v>
      </c>
      <c r="M321" t="s">
        <v>7603</v>
      </c>
      <c r="N321" t="s">
        <v>7603</v>
      </c>
      <c r="O321" t="s">
        <v>7603</v>
      </c>
      <c r="P321" t="s">
        <v>7603</v>
      </c>
      <c r="Q321" t="s">
        <v>7603</v>
      </c>
      <c r="R321" t="s">
        <v>7603</v>
      </c>
      <c r="S321" t="s">
        <v>7603</v>
      </c>
      <c r="T321">
        <v>18</v>
      </c>
      <c r="U321">
        <v>11</v>
      </c>
      <c r="V321">
        <v>17</v>
      </c>
      <c r="W321">
        <v>12</v>
      </c>
      <c r="X321" t="s">
        <v>7603</v>
      </c>
      <c r="Y321" t="s">
        <v>7603</v>
      </c>
      <c r="Z321">
        <v>58</v>
      </c>
      <c r="AA321" t="s">
        <v>7603</v>
      </c>
      <c r="AB321">
        <v>34</v>
      </c>
      <c r="AC321" t="s">
        <v>7603</v>
      </c>
      <c r="AD321" t="s">
        <v>7603</v>
      </c>
      <c r="AE321">
        <v>12</v>
      </c>
      <c r="AF321" t="s">
        <v>290</v>
      </c>
      <c r="AG321" t="s">
        <v>290</v>
      </c>
      <c r="AH321" t="s">
        <v>290</v>
      </c>
      <c r="AI321" t="s">
        <v>7603</v>
      </c>
      <c r="AJ321">
        <v>58</v>
      </c>
      <c r="AK321">
        <v>58</v>
      </c>
    </row>
    <row r="322" spans="1:37">
      <c r="A322">
        <v>2013</v>
      </c>
      <c r="B322" t="s">
        <v>1797</v>
      </c>
      <c r="C322" t="s">
        <v>8886</v>
      </c>
      <c r="D322" t="str">
        <f>INDEX(CountyList!A:A, MATCH(MID(C322, 4, 3), CountyList!B:B, 0))</f>
        <v>Cook</v>
      </c>
      <c r="E322" t="s">
        <v>8887</v>
      </c>
      <c r="F322" t="s">
        <v>1799</v>
      </c>
      <c r="G322" t="s">
        <v>1122</v>
      </c>
      <c r="H322" t="s">
        <v>5774</v>
      </c>
      <c r="I322" t="s">
        <v>8888</v>
      </c>
      <c r="J322">
        <v>20</v>
      </c>
      <c r="K322">
        <v>29</v>
      </c>
      <c r="L322">
        <v>42</v>
      </c>
      <c r="M322">
        <v>35</v>
      </c>
      <c r="N322">
        <v>21</v>
      </c>
      <c r="O322">
        <v>26</v>
      </c>
      <c r="P322">
        <v>27</v>
      </c>
      <c r="Q322">
        <v>31</v>
      </c>
      <c r="R322">
        <v>34</v>
      </c>
      <c r="S322">
        <v>23</v>
      </c>
      <c r="T322">
        <v>82</v>
      </c>
      <c r="U322">
        <v>54</v>
      </c>
      <c r="V322">
        <v>35</v>
      </c>
      <c r="W322">
        <v>41</v>
      </c>
      <c r="X322" t="s">
        <v>7603</v>
      </c>
      <c r="Y322" t="s">
        <v>7603</v>
      </c>
      <c r="Z322">
        <v>280</v>
      </c>
      <c r="AA322">
        <v>220</v>
      </c>
      <c r="AB322" t="s">
        <v>7603</v>
      </c>
      <c r="AC322" t="s">
        <v>7603</v>
      </c>
      <c r="AD322" t="s">
        <v>7603</v>
      </c>
      <c r="AE322">
        <v>499</v>
      </c>
      <c r="AF322" t="s">
        <v>7603</v>
      </c>
      <c r="AG322" t="s">
        <v>290</v>
      </c>
      <c r="AH322" t="s">
        <v>7603</v>
      </c>
      <c r="AI322">
        <v>288</v>
      </c>
      <c r="AJ322">
        <v>212</v>
      </c>
      <c r="AK322">
        <v>500</v>
      </c>
    </row>
    <row r="323" spans="1:37">
      <c r="A323">
        <v>2013</v>
      </c>
      <c r="B323" t="s">
        <v>8889</v>
      </c>
      <c r="C323" t="s">
        <v>8890</v>
      </c>
      <c r="D323" t="str">
        <f>INDEX(CountyList!A:A, MATCH(MID(C323, 4, 3), CountyList!B:B, 0))</f>
        <v>Cook</v>
      </c>
      <c r="E323" t="s">
        <v>8891</v>
      </c>
      <c r="F323" t="s">
        <v>8892</v>
      </c>
      <c r="G323" t="s">
        <v>1122</v>
      </c>
      <c r="H323" t="s">
        <v>8893</v>
      </c>
      <c r="I323" t="s">
        <v>8894</v>
      </c>
      <c r="J323" t="s">
        <v>7603</v>
      </c>
      <c r="K323" t="s">
        <v>7603</v>
      </c>
      <c r="L323" t="s">
        <v>7603</v>
      </c>
      <c r="M323" t="s">
        <v>7603</v>
      </c>
      <c r="N323" t="s">
        <v>7603</v>
      </c>
      <c r="O323" t="s">
        <v>7603</v>
      </c>
      <c r="P323" t="s">
        <v>7603</v>
      </c>
      <c r="Q323" t="s">
        <v>7603</v>
      </c>
      <c r="R323" t="s">
        <v>7603</v>
      </c>
      <c r="S323" t="s">
        <v>7603</v>
      </c>
      <c r="T323" t="s">
        <v>7603</v>
      </c>
      <c r="U323" t="s">
        <v>7603</v>
      </c>
      <c r="V323" t="s">
        <v>7603</v>
      </c>
      <c r="W323" t="s">
        <v>7603</v>
      </c>
      <c r="X323" t="s">
        <v>7603</v>
      </c>
      <c r="Y323" t="s">
        <v>7603</v>
      </c>
      <c r="Z323" t="s">
        <v>7603</v>
      </c>
      <c r="AA323" t="s">
        <v>7603</v>
      </c>
      <c r="AB323" t="s">
        <v>7603</v>
      </c>
      <c r="AC323" t="s">
        <v>7603</v>
      </c>
      <c r="AD323" t="s">
        <v>7603</v>
      </c>
      <c r="AE323" t="s">
        <v>7603</v>
      </c>
      <c r="AF323" t="s">
        <v>7603</v>
      </c>
      <c r="AG323" t="s">
        <v>7603</v>
      </c>
      <c r="AH323" t="s">
        <v>7603</v>
      </c>
      <c r="AI323" t="s">
        <v>7603</v>
      </c>
      <c r="AJ323" t="s">
        <v>7603</v>
      </c>
      <c r="AK323" t="s">
        <v>7603</v>
      </c>
    </row>
    <row r="324" spans="1:37">
      <c r="A324">
        <v>2013</v>
      </c>
      <c r="B324" t="s">
        <v>1802</v>
      </c>
      <c r="C324" t="s">
        <v>8895</v>
      </c>
      <c r="D324" t="str">
        <f>INDEX(CountyList!A:A, MATCH(MID(C324, 4, 3), CountyList!B:B, 0))</f>
        <v>Cook</v>
      </c>
      <c r="E324" t="s">
        <v>8896</v>
      </c>
      <c r="F324" t="s">
        <v>1804</v>
      </c>
      <c r="G324" t="s">
        <v>1122</v>
      </c>
      <c r="H324" t="s">
        <v>5783</v>
      </c>
      <c r="I324" t="s">
        <v>8897</v>
      </c>
      <c r="J324" t="s">
        <v>7603</v>
      </c>
      <c r="K324" t="s">
        <v>7603</v>
      </c>
      <c r="L324" t="s">
        <v>7603</v>
      </c>
      <c r="M324" t="s">
        <v>7603</v>
      </c>
      <c r="N324" t="s">
        <v>7603</v>
      </c>
      <c r="O324" t="s">
        <v>7603</v>
      </c>
      <c r="P324" t="s">
        <v>7603</v>
      </c>
      <c r="Q324" t="s">
        <v>7603</v>
      </c>
      <c r="R324" t="s">
        <v>7603</v>
      </c>
      <c r="S324" t="s">
        <v>7603</v>
      </c>
      <c r="T324">
        <v>165</v>
      </c>
      <c r="U324">
        <v>160</v>
      </c>
      <c r="V324">
        <v>137</v>
      </c>
      <c r="W324">
        <v>144</v>
      </c>
      <c r="X324" t="s">
        <v>7603</v>
      </c>
      <c r="Y324" t="s">
        <v>7603</v>
      </c>
      <c r="Z324">
        <v>623</v>
      </c>
      <c r="AA324" t="s">
        <v>7603</v>
      </c>
      <c r="AB324">
        <v>102</v>
      </c>
      <c r="AC324" t="s">
        <v>290</v>
      </c>
      <c r="AD324">
        <v>17</v>
      </c>
      <c r="AE324" t="s">
        <v>290</v>
      </c>
      <c r="AF324" t="s">
        <v>7603</v>
      </c>
      <c r="AG324">
        <v>457</v>
      </c>
      <c r="AH324">
        <v>42</v>
      </c>
      <c r="AI324" t="s">
        <v>7603</v>
      </c>
      <c r="AJ324">
        <v>623</v>
      </c>
      <c r="AK324">
        <v>623</v>
      </c>
    </row>
    <row r="325" spans="1:37">
      <c r="A325">
        <v>2013</v>
      </c>
      <c r="B325" t="s">
        <v>8898</v>
      </c>
      <c r="C325" t="s">
        <v>8899</v>
      </c>
      <c r="D325" t="str">
        <f>INDEX(CountyList!A:A, MATCH(MID(C325, 4, 3), CountyList!B:B, 0))</f>
        <v>Cook</v>
      </c>
      <c r="E325" t="s">
        <v>8900</v>
      </c>
      <c r="F325" t="s">
        <v>8901</v>
      </c>
      <c r="G325" t="s">
        <v>1122</v>
      </c>
      <c r="H325" t="s">
        <v>8902</v>
      </c>
      <c r="I325" t="s">
        <v>8903</v>
      </c>
      <c r="J325" t="s">
        <v>7603</v>
      </c>
      <c r="K325" t="s">
        <v>7603</v>
      </c>
      <c r="L325" t="s">
        <v>7603</v>
      </c>
      <c r="M325" t="s">
        <v>7603</v>
      </c>
      <c r="N325" t="s">
        <v>7603</v>
      </c>
      <c r="O325" t="s">
        <v>7603</v>
      </c>
      <c r="P325" t="s">
        <v>7603</v>
      </c>
      <c r="Q325" t="s">
        <v>7603</v>
      </c>
      <c r="R325" t="s">
        <v>7603</v>
      </c>
      <c r="S325" t="s">
        <v>7603</v>
      </c>
      <c r="T325">
        <v>24</v>
      </c>
      <c r="U325">
        <v>59</v>
      </c>
      <c r="V325">
        <v>77</v>
      </c>
      <c r="W325">
        <v>77</v>
      </c>
      <c r="X325" t="s">
        <v>7603</v>
      </c>
      <c r="Y325" t="s">
        <v>7603</v>
      </c>
      <c r="Z325">
        <v>127</v>
      </c>
      <c r="AA325">
        <v>110</v>
      </c>
      <c r="AB325">
        <v>28</v>
      </c>
      <c r="AC325" t="s">
        <v>290</v>
      </c>
      <c r="AD325" t="s">
        <v>7603</v>
      </c>
      <c r="AE325">
        <v>200</v>
      </c>
      <c r="AF325" t="s">
        <v>7603</v>
      </c>
      <c r="AG325" t="s">
        <v>290</v>
      </c>
      <c r="AH325" t="s">
        <v>290</v>
      </c>
      <c r="AI325" t="s">
        <v>7603</v>
      </c>
      <c r="AJ325">
        <v>237</v>
      </c>
      <c r="AK325">
        <v>237</v>
      </c>
    </row>
    <row r="326" spans="1:37">
      <c r="A326">
        <v>2013</v>
      </c>
      <c r="B326" t="s">
        <v>8904</v>
      </c>
      <c r="C326" t="s">
        <v>8905</v>
      </c>
      <c r="D326" t="str">
        <f>INDEX(CountyList!A:A, MATCH(MID(C326, 4, 3), CountyList!B:B, 0))</f>
        <v>Cook</v>
      </c>
      <c r="E326" t="s">
        <v>8906</v>
      </c>
      <c r="F326" t="s">
        <v>8907</v>
      </c>
      <c r="G326" t="s">
        <v>1122</v>
      </c>
      <c r="H326" t="s">
        <v>8908</v>
      </c>
      <c r="I326" t="s">
        <v>8909</v>
      </c>
      <c r="J326" t="s">
        <v>290</v>
      </c>
      <c r="K326" t="s">
        <v>290</v>
      </c>
      <c r="L326" t="s">
        <v>290</v>
      </c>
      <c r="M326" t="s">
        <v>7603</v>
      </c>
      <c r="N326" t="s">
        <v>290</v>
      </c>
      <c r="O326" t="s">
        <v>290</v>
      </c>
      <c r="P326" t="s">
        <v>7603</v>
      </c>
      <c r="Q326" t="s">
        <v>7603</v>
      </c>
      <c r="R326" t="s">
        <v>7603</v>
      </c>
      <c r="S326" t="s">
        <v>7603</v>
      </c>
      <c r="T326" t="s">
        <v>7603</v>
      </c>
      <c r="U326" t="s">
        <v>7603</v>
      </c>
      <c r="V326" t="s">
        <v>7603</v>
      </c>
      <c r="W326" t="s">
        <v>7603</v>
      </c>
      <c r="X326" t="s">
        <v>7603</v>
      </c>
      <c r="Y326" t="s">
        <v>7603</v>
      </c>
      <c r="Z326" t="s">
        <v>290</v>
      </c>
      <c r="AA326" t="s">
        <v>290</v>
      </c>
      <c r="AB326" t="s">
        <v>290</v>
      </c>
      <c r="AC326" t="s">
        <v>7603</v>
      </c>
      <c r="AD326" t="s">
        <v>7603</v>
      </c>
      <c r="AE326" t="s">
        <v>7603</v>
      </c>
      <c r="AF326" t="s">
        <v>7603</v>
      </c>
      <c r="AG326" t="s">
        <v>7603</v>
      </c>
      <c r="AH326" t="s">
        <v>7603</v>
      </c>
      <c r="AI326" t="s">
        <v>290</v>
      </c>
      <c r="AJ326" t="s">
        <v>7603</v>
      </c>
      <c r="AK326" t="s">
        <v>290</v>
      </c>
    </row>
    <row r="327" spans="1:37">
      <c r="A327">
        <v>2013</v>
      </c>
      <c r="B327" t="s">
        <v>8910</v>
      </c>
      <c r="C327" t="s">
        <v>8911</v>
      </c>
      <c r="D327" t="str">
        <f>INDEX(CountyList!A:A, MATCH(MID(C327, 4, 3), CountyList!B:B, 0))</f>
        <v>Cook</v>
      </c>
      <c r="E327" t="s">
        <v>8912</v>
      </c>
      <c r="F327" t="s">
        <v>8913</v>
      </c>
      <c r="G327" t="s">
        <v>1122</v>
      </c>
      <c r="H327" t="s">
        <v>8914</v>
      </c>
      <c r="I327" t="s">
        <v>8915</v>
      </c>
      <c r="J327" t="s">
        <v>7603</v>
      </c>
      <c r="K327" t="s">
        <v>7603</v>
      </c>
      <c r="L327" t="s">
        <v>7603</v>
      </c>
      <c r="M327" t="s">
        <v>7603</v>
      </c>
      <c r="N327" t="s">
        <v>7603</v>
      </c>
      <c r="O327" t="s">
        <v>7603</v>
      </c>
      <c r="P327" t="s">
        <v>7603</v>
      </c>
      <c r="Q327" t="s">
        <v>7603</v>
      </c>
      <c r="R327" t="s">
        <v>7603</v>
      </c>
      <c r="S327" t="s">
        <v>7603</v>
      </c>
      <c r="T327" t="s">
        <v>7603</v>
      </c>
      <c r="U327" t="s">
        <v>7603</v>
      </c>
      <c r="V327" t="s">
        <v>7603</v>
      </c>
      <c r="W327" t="s">
        <v>7603</v>
      </c>
      <c r="X327" t="s">
        <v>7603</v>
      </c>
      <c r="Y327">
        <v>177</v>
      </c>
      <c r="Z327">
        <v>105</v>
      </c>
      <c r="AA327">
        <v>72</v>
      </c>
      <c r="AB327" t="s">
        <v>7603</v>
      </c>
      <c r="AC327" t="s">
        <v>7603</v>
      </c>
      <c r="AD327" t="s">
        <v>7603</v>
      </c>
      <c r="AE327">
        <v>177</v>
      </c>
      <c r="AF327" t="s">
        <v>7603</v>
      </c>
      <c r="AG327" t="s">
        <v>7603</v>
      </c>
      <c r="AH327" t="s">
        <v>7603</v>
      </c>
      <c r="AI327" t="s">
        <v>7603</v>
      </c>
      <c r="AJ327">
        <v>177</v>
      </c>
      <c r="AK327">
        <v>177</v>
      </c>
    </row>
    <row r="328" spans="1:37">
      <c r="A328">
        <v>2013</v>
      </c>
      <c r="B328" t="s">
        <v>8916</v>
      </c>
      <c r="C328" t="s">
        <v>8917</v>
      </c>
      <c r="D328" t="str">
        <f>INDEX(CountyList!A:A, MATCH(MID(C328, 4, 3), CountyList!B:B, 0))</f>
        <v>Cook</v>
      </c>
      <c r="E328" t="s">
        <v>8918</v>
      </c>
      <c r="F328" t="s">
        <v>8919</v>
      </c>
      <c r="G328" t="s">
        <v>1122</v>
      </c>
      <c r="H328" t="s">
        <v>6043</v>
      </c>
      <c r="I328" t="s">
        <v>8920</v>
      </c>
      <c r="J328" t="s">
        <v>7603</v>
      </c>
      <c r="K328" t="s">
        <v>7603</v>
      </c>
      <c r="L328" t="s">
        <v>7603</v>
      </c>
      <c r="M328" t="s">
        <v>7603</v>
      </c>
      <c r="N328" t="s">
        <v>7603</v>
      </c>
      <c r="O328" t="s">
        <v>7603</v>
      </c>
      <c r="P328" t="s">
        <v>7603</v>
      </c>
      <c r="Q328" t="s">
        <v>7603</v>
      </c>
      <c r="R328" t="s">
        <v>7603</v>
      </c>
      <c r="S328" t="s">
        <v>7603</v>
      </c>
      <c r="T328">
        <v>32</v>
      </c>
      <c r="U328">
        <v>50</v>
      </c>
      <c r="V328">
        <v>41</v>
      </c>
      <c r="W328">
        <v>36</v>
      </c>
      <c r="X328" t="s">
        <v>7603</v>
      </c>
      <c r="Y328" t="s">
        <v>7603</v>
      </c>
      <c r="Z328">
        <v>79</v>
      </c>
      <c r="AA328">
        <v>93</v>
      </c>
      <c r="AB328">
        <v>66</v>
      </c>
      <c r="AC328" t="s">
        <v>290</v>
      </c>
      <c r="AD328">
        <v>13</v>
      </c>
      <c r="AE328">
        <v>26</v>
      </c>
      <c r="AF328" t="s">
        <v>290</v>
      </c>
      <c r="AG328">
        <v>43</v>
      </c>
      <c r="AH328">
        <v>21</v>
      </c>
      <c r="AI328" t="s">
        <v>7603</v>
      </c>
      <c r="AJ328">
        <v>172</v>
      </c>
      <c r="AK328">
        <v>172</v>
      </c>
    </row>
    <row r="329" spans="1:37">
      <c r="A329">
        <v>2013</v>
      </c>
      <c r="B329" t="s">
        <v>1807</v>
      </c>
      <c r="C329" t="s">
        <v>8921</v>
      </c>
      <c r="D329" t="str">
        <f>INDEX(CountyList!A:A, MATCH(MID(C329, 4, 3), CountyList!B:B, 0))</f>
        <v>Cook</v>
      </c>
      <c r="E329" t="s">
        <v>8922</v>
      </c>
      <c r="F329" t="s">
        <v>1809</v>
      </c>
      <c r="G329" t="s">
        <v>1122</v>
      </c>
      <c r="H329" t="s">
        <v>5786</v>
      </c>
      <c r="I329" t="s">
        <v>8923</v>
      </c>
      <c r="J329" t="s">
        <v>7603</v>
      </c>
      <c r="K329" t="s">
        <v>7603</v>
      </c>
      <c r="L329" t="s">
        <v>7603</v>
      </c>
      <c r="M329" t="s">
        <v>7603</v>
      </c>
      <c r="N329" t="s">
        <v>7603</v>
      </c>
      <c r="O329" t="s">
        <v>7603</v>
      </c>
      <c r="P329" t="s">
        <v>7603</v>
      </c>
      <c r="Q329" t="s">
        <v>7603</v>
      </c>
      <c r="R329" t="s">
        <v>7603</v>
      </c>
      <c r="S329" t="s">
        <v>7603</v>
      </c>
      <c r="T329">
        <v>35</v>
      </c>
      <c r="U329">
        <v>55</v>
      </c>
      <c r="V329">
        <v>24</v>
      </c>
      <c r="W329">
        <v>31</v>
      </c>
      <c r="X329" t="s">
        <v>7603</v>
      </c>
      <c r="Y329" t="s">
        <v>7603</v>
      </c>
      <c r="Z329">
        <v>145</v>
      </c>
      <c r="AA329" t="s">
        <v>7603</v>
      </c>
      <c r="AB329">
        <v>114</v>
      </c>
      <c r="AC329" t="s">
        <v>7603</v>
      </c>
      <c r="AD329" t="s">
        <v>7603</v>
      </c>
      <c r="AE329">
        <v>22</v>
      </c>
      <c r="AF329" t="s">
        <v>7603</v>
      </c>
      <c r="AG329" t="s">
        <v>290</v>
      </c>
      <c r="AH329" t="s">
        <v>290</v>
      </c>
      <c r="AI329" t="s">
        <v>7603</v>
      </c>
      <c r="AJ329">
        <v>145</v>
      </c>
      <c r="AK329">
        <v>145</v>
      </c>
    </row>
    <row r="330" spans="1:37">
      <c r="A330">
        <v>2013</v>
      </c>
      <c r="B330" t="s">
        <v>1812</v>
      </c>
      <c r="C330" t="s">
        <v>8924</v>
      </c>
      <c r="D330" t="str">
        <f>INDEX(CountyList!A:A, MATCH(MID(C330, 4, 3), CountyList!B:B, 0))</f>
        <v>Cook</v>
      </c>
      <c r="E330" t="s">
        <v>8925</v>
      </c>
      <c r="F330" t="s">
        <v>1815</v>
      </c>
      <c r="G330" t="s">
        <v>1122</v>
      </c>
      <c r="H330" t="s">
        <v>5789</v>
      </c>
      <c r="I330" t="s">
        <v>8926</v>
      </c>
      <c r="J330" t="s">
        <v>7603</v>
      </c>
      <c r="K330" t="s">
        <v>7603</v>
      </c>
      <c r="L330" t="s">
        <v>7603</v>
      </c>
      <c r="M330" t="s">
        <v>7603</v>
      </c>
      <c r="N330" t="s">
        <v>7603</v>
      </c>
      <c r="O330" t="s">
        <v>7603</v>
      </c>
      <c r="P330" t="s">
        <v>7603</v>
      </c>
      <c r="Q330" t="s">
        <v>7603</v>
      </c>
      <c r="R330" t="s">
        <v>7603</v>
      </c>
      <c r="S330" t="s">
        <v>7603</v>
      </c>
      <c r="T330">
        <v>55</v>
      </c>
      <c r="U330">
        <v>49</v>
      </c>
      <c r="V330">
        <v>49</v>
      </c>
      <c r="W330">
        <v>44</v>
      </c>
      <c r="X330" t="s">
        <v>7603</v>
      </c>
      <c r="Y330" t="s">
        <v>7603</v>
      </c>
      <c r="Z330">
        <v>100</v>
      </c>
      <c r="AA330">
        <v>97</v>
      </c>
      <c r="AB330">
        <v>97</v>
      </c>
      <c r="AC330" t="s">
        <v>7603</v>
      </c>
      <c r="AD330" t="s">
        <v>7603</v>
      </c>
      <c r="AE330">
        <v>90</v>
      </c>
      <c r="AF330" t="s">
        <v>7603</v>
      </c>
      <c r="AG330">
        <v>10</v>
      </c>
      <c r="AH330" t="s">
        <v>7603</v>
      </c>
      <c r="AI330" t="s">
        <v>7603</v>
      </c>
      <c r="AJ330">
        <v>197</v>
      </c>
      <c r="AK330">
        <v>197</v>
      </c>
    </row>
    <row r="331" spans="1:37">
      <c r="A331">
        <v>2013</v>
      </c>
      <c r="B331" t="s">
        <v>8927</v>
      </c>
      <c r="C331" t="s">
        <v>8928</v>
      </c>
      <c r="D331" t="str">
        <f>INDEX(CountyList!A:A, MATCH(MID(C331, 4, 3), CountyList!B:B, 0))</f>
        <v>Cook</v>
      </c>
      <c r="E331" t="s">
        <v>8929</v>
      </c>
      <c r="F331" t="s">
        <v>8930</v>
      </c>
      <c r="G331" t="s">
        <v>1122</v>
      </c>
      <c r="H331" t="s">
        <v>8931</v>
      </c>
      <c r="I331" t="s">
        <v>8932</v>
      </c>
      <c r="J331" t="s">
        <v>7603</v>
      </c>
      <c r="K331">
        <v>11</v>
      </c>
      <c r="L331" t="s">
        <v>290</v>
      </c>
      <c r="M331" t="s">
        <v>290</v>
      </c>
      <c r="N331" t="s">
        <v>7603</v>
      </c>
      <c r="O331" t="s">
        <v>7603</v>
      </c>
      <c r="P331" t="s">
        <v>7603</v>
      </c>
      <c r="Q331" t="s">
        <v>7603</v>
      </c>
      <c r="R331" t="s">
        <v>7603</v>
      </c>
      <c r="S331" t="s">
        <v>7603</v>
      </c>
      <c r="T331" t="s">
        <v>7603</v>
      </c>
      <c r="U331" t="s">
        <v>7603</v>
      </c>
      <c r="V331" t="s">
        <v>7603</v>
      </c>
      <c r="W331" t="s">
        <v>7603</v>
      </c>
      <c r="X331" t="s">
        <v>7603</v>
      </c>
      <c r="Y331" t="s">
        <v>7603</v>
      </c>
      <c r="Z331">
        <v>14</v>
      </c>
      <c r="AA331">
        <v>11</v>
      </c>
      <c r="AB331" t="s">
        <v>7603</v>
      </c>
      <c r="AC331" t="s">
        <v>7603</v>
      </c>
      <c r="AD331" t="s">
        <v>7603</v>
      </c>
      <c r="AE331">
        <v>24</v>
      </c>
      <c r="AF331" t="s">
        <v>7603</v>
      </c>
      <c r="AG331" t="s">
        <v>7603</v>
      </c>
      <c r="AH331" t="s">
        <v>290</v>
      </c>
      <c r="AI331">
        <v>25</v>
      </c>
      <c r="AJ331" t="s">
        <v>7603</v>
      </c>
      <c r="AK331">
        <v>25</v>
      </c>
    </row>
    <row r="332" spans="1:37">
      <c r="A332">
        <v>2013</v>
      </c>
      <c r="B332" t="s">
        <v>5792</v>
      </c>
      <c r="C332" t="s">
        <v>8933</v>
      </c>
      <c r="D332" t="str">
        <f>INDEX(CountyList!A:A, MATCH(MID(C332, 4, 3), CountyList!B:B, 0))</f>
        <v>Cook</v>
      </c>
      <c r="E332" t="s">
        <v>8934</v>
      </c>
      <c r="F332" t="s">
        <v>8935</v>
      </c>
      <c r="G332" t="s">
        <v>1122</v>
      </c>
      <c r="H332" t="s">
        <v>8936</v>
      </c>
      <c r="I332" t="s">
        <v>8937</v>
      </c>
      <c r="J332">
        <v>37</v>
      </c>
      <c r="K332">
        <v>17</v>
      </c>
      <c r="L332" t="s">
        <v>290</v>
      </c>
      <c r="M332">
        <v>12</v>
      </c>
      <c r="N332" t="s">
        <v>290</v>
      </c>
      <c r="O332">
        <v>11</v>
      </c>
      <c r="P332" t="s">
        <v>7603</v>
      </c>
      <c r="Q332" t="s">
        <v>290</v>
      </c>
      <c r="R332" t="s">
        <v>290</v>
      </c>
      <c r="S332" t="s">
        <v>7603</v>
      </c>
      <c r="T332" t="s">
        <v>7603</v>
      </c>
      <c r="U332" t="s">
        <v>7603</v>
      </c>
      <c r="V332" t="s">
        <v>7603</v>
      </c>
      <c r="W332" t="s">
        <v>7603</v>
      </c>
      <c r="X332" t="s">
        <v>7603</v>
      </c>
      <c r="Y332" t="s">
        <v>7603</v>
      </c>
      <c r="Z332">
        <v>60</v>
      </c>
      <c r="AA332">
        <v>35</v>
      </c>
      <c r="AB332" t="s">
        <v>7603</v>
      </c>
      <c r="AC332" t="s">
        <v>7603</v>
      </c>
      <c r="AD332" t="s">
        <v>7603</v>
      </c>
      <c r="AE332" t="s">
        <v>7603</v>
      </c>
      <c r="AF332" t="s">
        <v>7603</v>
      </c>
      <c r="AG332">
        <v>95</v>
      </c>
      <c r="AH332" t="s">
        <v>7603</v>
      </c>
      <c r="AI332">
        <v>95</v>
      </c>
      <c r="AJ332" t="s">
        <v>7603</v>
      </c>
      <c r="AK332">
        <v>95</v>
      </c>
    </row>
    <row r="333" spans="1:37">
      <c r="A333">
        <v>2013</v>
      </c>
      <c r="B333" t="s">
        <v>8938</v>
      </c>
      <c r="C333" t="s">
        <v>8939</v>
      </c>
      <c r="D333" t="str">
        <f>INDEX(CountyList!A:A, MATCH(MID(C333, 4, 3), CountyList!B:B, 0))</f>
        <v>Cook</v>
      </c>
      <c r="E333" t="s">
        <v>8940</v>
      </c>
      <c r="F333" t="s">
        <v>8941</v>
      </c>
      <c r="G333" t="s">
        <v>1122</v>
      </c>
      <c r="H333" t="s">
        <v>8942</v>
      </c>
      <c r="I333" t="s">
        <v>8943</v>
      </c>
      <c r="J333">
        <v>14</v>
      </c>
      <c r="K333" t="s">
        <v>7603</v>
      </c>
      <c r="L333" t="s">
        <v>290</v>
      </c>
      <c r="M333" t="s">
        <v>7603</v>
      </c>
      <c r="N333" t="s">
        <v>7603</v>
      </c>
      <c r="O333" t="s">
        <v>7603</v>
      </c>
      <c r="P333" t="s">
        <v>7603</v>
      </c>
      <c r="Q333" t="s">
        <v>7603</v>
      </c>
      <c r="R333" t="s">
        <v>7603</v>
      </c>
      <c r="S333" t="s">
        <v>7603</v>
      </c>
      <c r="T333" t="s">
        <v>7603</v>
      </c>
      <c r="U333" t="s">
        <v>7603</v>
      </c>
      <c r="V333" t="s">
        <v>7603</v>
      </c>
      <c r="W333" t="s">
        <v>7603</v>
      </c>
      <c r="X333" t="s">
        <v>7603</v>
      </c>
      <c r="Y333" t="s">
        <v>7603</v>
      </c>
      <c r="Z333" t="s">
        <v>290</v>
      </c>
      <c r="AA333">
        <v>10</v>
      </c>
      <c r="AB333" t="s">
        <v>7603</v>
      </c>
      <c r="AC333" t="s">
        <v>7603</v>
      </c>
      <c r="AD333" t="s">
        <v>7603</v>
      </c>
      <c r="AE333">
        <v>17</v>
      </c>
      <c r="AF333" t="s">
        <v>7603</v>
      </c>
      <c r="AG333" t="s">
        <v>7603</v>
      </c>
      <c r="AH333" t="s">
        <v>7603</v>
      </c>
      <c r="AI333">
        <v>17</v>
      </c>
      <c r="AJ333" t="s">
        <v>7603</v>
      </c>
      <c r="AK333">
        <v>17</v>
      </c>
    </row>
    <row r="334" spans="1:37">
      <c r="A334">
        <v>2013</v>
      </c>
      <c r="B334" t="s">
        <v>1817</v>
      </c>
      <c r="C334" t="s">
        <v>8944</v>
      </c>
      <c r="D334" t="str">
        <f>INDEX(CountyList!A:A, MATCH(MID(C334, 4, 3), CountyList!B:B, 0))</f>
        <v>Cook</v>
      </c>
      <c r="E334" t="s">
        <v>8945</v>
      </c>
      <c r="F334" t="s">
        <v>1819</v>
      </c>
      <c r="G334" t="s">
        <v>1122</v>
      </c>
      <c r="H334" t="s">
        <v>5797</v>
      </c>
      <c r="I334" t="s">
        <v>8946</v>
      </c>
      <c r="J334" t="s">
        <v>7603</v>
      </c>
      <c r="K334" t="s">
        <v>7603</v>
      </c>
      <c r="L334" t="s">
        <v>7603</v>
      </c>
      <c r="M334" t="s">
        <v>7603</v>
      </c>
      <c r="N334" t="s">
        <v>7603</v>
      </c>
      <c r="O334" t="s">
        <v>7603</v>
      </c>
      <c r="P334" t="s">
        <v>7603</v>
      </c>
      <c r="Q334" t="s">
        <v>7603</v>
      </c>
      <c r="R334" t="s">
        <v>7603</v>
      </c>
      <c r="S334" t="s">
        <v>7603</v>
      </c>
      <c r="T334">
        <v>344</v>
      </c>
      <c r="U334">
        <v>338</v>
      </c>
      <c r="V334">
        <v>354</v>
      </c>
      <c r="W334">
        <v>311</v>
      </c>
      <c r="X334" t="s">
        <v>7603</v>
      </c>
      <c r="Y334" t="s">
        <v>7603</v>
      </c>
      <c r="Z334">
        <v>691</v>
      </c>
      <c r="AA334">
        <v>705</v>
      </c>
      <c r="AB334">
        <v>184</v>
      </c>
      <c r="AC334" t="s">
        <v>290</v>
      </c>
      <c r="AD334">
        <v>49</v>
      </c>
      <c r="AE334">
        <v>148</v>
      </c>
      <c r="AF334" t="s">
        <v>7603</v>
      </c>
      <c r="AG334">
        <v>939</v>
      </c>
      <c r="AH334">
        <v>74</v>
      </c>
      <c r="AI334" t="s">
        <v>7603</v>
      </c>
      <c r="AJ334" s="1">
        <v>1396</v>
      </c>
      <c r="AK334" s="1">
        <v>1396</v>
      </c>
    </row>
    <row r="335" spans="1:37">
      <c r="A335">
        <v>2013</v>
      </c>
      <c r="B335" t="s">
        <v>8947</v>
      </c>
      <c r="C335" t="s">
        <v>8948</v>
      </c>
      <c r="D335" t="str">
        <f>INDEX(CountyList!A:A, MATCH(MID(C335, 4, 3), CountyList!B:B, 0))</f>
        <v>Cook</v>
      </c>
      <c r="E335" t="s">
        <v>8949</v>
      </c>
      <c r="F335" t="s">
        <v>8950</v>
      </c>
      <c r="G335" t="s">
        <v>1122</v>
      </c>
      <c r="H335" t="s">
        <v>8951</v>
      </c>
      <c r="I335" t="s">
        <v>8952</v>
      </c>
      <c r="J335">
        <v>20</v>
      </c>
      <c r="K335">
        <v>20</v>
      </c>
      <c r="L335">
        <v>20</v>
      </c>
      <c r="M335">
        <v>20</v>
      </c>
      <c r="N335">
        <v>20</v>
      </c>
      <c r="O335">
        <v>20</v>
      </c>
      <c r="P335">
        <v>20</v>
      </c>
      <c r="Q335">
        <v>20</v>
      </c>
      <c r="R335">
        <v>20</v>
      </c>
      <c r="S335">
        <v>20</v>
      </c>
      <c r="T335">
        <v>18</v>
      </c>
      <c r="U335">
        <v>18</v>
      </c>
      <c r="V335">
        <v>18</v>
      </c>
      <c r="W335">
        <v>18</v>
      </c>
      <c r="X335">
        <v>40</v>
      </c>
      <c r="Y335">
        <v>20</v>
      </c>
      <c r="Z335">
        <v>170</v>
      </c>
      <c r="AA335">
        <v>170</v>
      </c>
      <c r="AB335">
        <v>68</v>
      </c>
      <c r="AC335">
        <v>34</v>
      </c>
      <c r="AD335">
        <v>34</v>
      </c>
      <c r="AE335">
        <v>68</v>
      </c>
      <c r="AF335">
        <v>34</v>
      </c>
      <c r="AG335">
        <v>68</v>
      </c>
      <c r="AH335">
        <v>34</v>
      </c>
      <c r="AI335">
        <v>240</v>
      </c>
      <c r="AJ335">
        <v>100</v>
      </c>
      <c r="AK335">
        <v>340</v>
      </c>
    </row>
    <row r="336" spans="1:37">
      <c r="A336">
        <v>2013</v>
      </c>
      <c r="B336" t="s">
        <v>8953</v>
      </c>
      <c r="C336" t="s">
        <v>8954</v>
      </c>
      <c r="D336" t="str">
        <f>INDEX(CountyList!A:A, MATCH(MID(C336, 4, 3), CountyList!B:B, 0))</f>
        <v>Cook</v>
      </c>
      <c r="E336" t="s">
        <v>8955</v>
      </c>
      <c r="F336" t="s">
        <v>8956</v>
      </c>
      <c r="G336" t="s">
        <v>1122</v>
      </c>
      <c r="H336" t="s">
        <v>8957</v>
      </c>
      <c r="I336" t="s">
        <v>8958</v>
      </c>
      <c r="J336" t="s">
        <v>7603</v>
      </c>
      <c r="K336" t="s">
        <v>290</v>
      </c>
      <c r="L336" t="s">
        <v>290</v>
      </c>
      <c r="M336" t="s">
        <v>290</v>
      </c>
      <c r="N336" t="s">
        <v>290</v>
      </c>
      <c r="O336" t="s">
        <v>290</v>
      </c>
      <c r="P336" t="s">
        <v>290</v>
      </c>
      <c r="Q336" t="s">
        <v>7603</v>
      </c>
      <c r="R336" t="s">
        <v>7603</v>
      </c>
      <c r="S336" t="s">
        <v>7603</v>
      </c>
      <c r="T336" t="s">
        <v>7603</v>
      </c>
      <c r="U336" t="s">
        <v>7603</v>
      </c>
      <c r="V336" t="s">
        <v>7603</v>
      </c>
      <c r="W336" t="s">
        <v>7603</v>
      </c>
      <c r="X336" t="s">
        <v>7603</v>
      </c>
      <c r="Y336" t="s">
        <v>7603</v>
      </c>
      <c r="Z336" t="s">
        <v>290</v>
      </c>
      <c r="AA336" t="s">
        <v>290</v>
      </c>
      <c r="AB336" t="s">
        <v>7603</v>
      </c>
      <c r="AC336" t="s">
        <v>7603</v>
      </c>
      <c r="AD336" t="s">
        <v>7603</v>
      </c>
      <c r="AE336">
        <v>13</v>
      </c>
      <c r="AF336" t="s">
        <v>7603</v>
      </c>
      <c r="AG336" t="s">
        <v>7603</v>
      </c>
      <c r="AH336" t="s">
        <v>7603</v>
      </c>
      <c r="AI336">
        <v>13</v>
      </c>
      <c r="AJ336" t="s">
        <v>7603</v>
      </c>
      <c r="AK336">
        <v>13</v>
      </c>
    </row>
    <row r="337" spans="1:37">
      <c r="A337">
        <v>2013</v>
      </c>
      <c r="B337" t="s">
        <v>8959</v>
      </c>
      <c r="C337" t="s">
        <v>8960</v>
      </c>
      <c r="D337" t="str">
        <f>INDEX(CountyList!A:A, MATCH(MID(C337, 4, 3), CountyList!B:B, 0))</f>
        <v>Cook</v>
      </c>
      <c r="E337" t="s">
        <v>8961</v>
      </c>
      <c r="F337" t="s">
        <v>8962</v>
      </c>
      <c r="G337" t="s">
        <v>1122</v>
      </c>
      <c r="H337" t="s">
        <v>8963</v>
      </c>
      <c r="I337" t="s">
        <v>8964</v>
      </c>
      <c r="J337">
        <v>23</v>
      </c>
      <c r="K337" t="s">
        <v>290</v>
      </c>
      <c r="L337" t="s">
        <v>290</v>
      </c>
      <c r="M337" t="s">
        <v>290</v>
      </c>
      <c r="N337" t="s">
        <v>290</v>
      </c>
      <c r="O337" t="s">
        <v>290</v>
      </c>
      <c r="P337" t="s">
        <v>290</v>
      </c>
      <c r="Q337" t="s">
        <v>7603</v>
      </c>
      <c r="R337" t="s">
        <v>290</v>
      </c>
      <c r="S337" t="s">
        <v>7603</v>
      </c>
      <c r="T337" t="s">
        <v>7603</v>
      </c>
      <c r="U337" t="s">
        <v>7603</v>
      </c>
      <c r="V337" t="s">
        <v>7603</v>
      </c>
      <c r="W337" t="s">
        <v>7603</v>
      </c>
      <c r="X337" t="s">
        <v>7603</v>
      </c>
      <c r="Y337" t="s">
        <v>7603</v>
      </c>
      <c r="Z337">
        <v>30</v>
      </c>
      <c r="AA337">
        <v>40</v>
      </c>
      <c r="AB337" t="s">
        <v>290</v>
      </c>
      <c r="AC337" t="s">
        <v>7603</v>
      </c>
      <c r="AD337" t="s">
        <v>290</v>
      </c>
      <c r="AE337" t="s">
        <v>290</v>
      </c>
      <c r="AF337" t="s">
        <v>7603</v>
      </c>
      <c r="AG337">
        <v>48</v>
      </c>
      <c r="AH337">
        <v>12</v>
      </c>
      <c r="AI337">
        <v>70</v>
      </c>
      <c r="AJ337" t="s">
        <v>7603</v>
      </c>
      <c r="AK337">
        <v>70</v>
      </c>
    </row>
    <row r="338" spans="1:37">
      <c r="A338">
        <v>2013</v>
      </c>
      <c r="B338" t="s">
        <v>1826</v>
      </c>
      <c r="C338" t="s">
        <v>8965</v>
      </c>
      <c r="D338" t="str">
        <f>INDEX(CountyList!A:A, MATCH(MID(C338, 4, 3), CountyList!B:B, 0))</f>
        <v>Cook</v>
      </c>
      <c r="E338" t="s">
        <v>8966</v>
      </c>
      <c r="F338" t="s">
        <v>1829</v>
      </c>
      <c r="G338" t="s">
        <v>1122</v>
      </c>
      <c r="H338" t="s">
        <v>5801</v>
      </c>
      <c r="I338" t="s">
        <v>8967</v>
      </c>
      <c r="J338" t="s">
        <v>290</v>
      </c>
      <c r="K338" t="s">
        <v>290</v>
      </c>
      <c r="L338" t="s">
        <v>290</v>
      </c>
      <c r="M338" t="s">
        <v>290</v>
      </c>
      <c r="N338" t="s">
        <v>7603</v>
      </c>
      <c r="O338" t="s">
        <v>7603</v>
      </c>
      <c r="P338" t="s">
        <v>7603</v>
      </c>
      <c r="Q338" t="s">
        <v>7603</v>
      </c>
      <c r="R338" t="s">
        <v>7603</v>
      </c>
      <c r="S338" t="s">
        <v>7603</v>
      </c>
      <c r="T338" t="s">
        <v>7603</v>
      </c>
      <c r="U338" t="s">
        <v>7603</v>
      </c>
      <c r="V338" t="s">
        <v>7603</v>
      </c>
      <c r="W338" t="s">
        <v>7603</v>
      </c>
      <c r="X338" t="s">
        <v>7603</v>
      </c>
      <c r="Y338" t="s">
        <v>7603</v>
      </c>
      <c r="Z338" t="s">
        <v>290</v>
      </c>
      <c r="AA338" t="s">
        <v>290</v>
      </c>
      <c r="AB338" t="s">
        <v>7603</v>
      </c>
      <c r="AC338" t="s">
        <v>7603</v>
      </c>
      <c r="AD338" t="s">
        <v>7603</v>
      </c>
      <c r="AE338">
        <v>12</v>
      </c>
      <c r="AF338" t="s">
        <v>7603</v>
      </c>
      <c r="AG338" t="s">
        <v>7603</v>
      </c>
      <c r="AH338" t="s">
        <v>7603</v>
      </c>
      <c r="AI338">
        <v>12</v>
      </c>
      <c r="AJ338" t="s">
        <v>7603</v>
      </c>
      <c r="AK338">
        <v>12</v>
      </c>
    </row>
    <row r="339" spans="1:37">
      <c r="A339">
        <v>2013</v>
      </c>
      <c r="B339" t="s">
        <v>8968</v>
      </c>
      <c r="C339" t="s">
        <v>8969</v>
      </c>
      <c r="D339" t="str">
        <f>INDEX(CountyList!A:A, MATCH(MID(C339, 4, 3), CountyList!B:B, 0))</f>
        <v>Cook</v>
      </c>
      <c r="E339" t="s">
        <v>8970</v>
      </c>
      <c r="F339" t="s">
        <v>8971</v>
      </c>
      <c r="G339" t="s">
        <v>1122</v>
      </c>
      <c r="H339" t="s">
        <v>8972</v>
      </c>
      <c r="I339" t="s">
        <v>8973</v>
      </c>
      <c r="J339" t="s">
        <v>290</v>
      </c>
      <c r="K339" t="s">
        <v>290</v>
      </c>
      <c r="L339" t="s">
        <v>290</v>
      </c>
      <c r="M339" t="s">
        <v>290</v>
      </c>
      <c r="N339" t="s">
        <v>290</v>
      </c>
      <c r="O339" t="s">
        <v>290</v>
      </c>
      <c r="P339" t="s">
        <v>7603</v>
      </c>
      <c r="Q339" t="s">
        <v>7603</v>
      </c>
      <c r="R339" t="s">
        <v>7603</v>
      </c>
      <c r="S339" t="s">
        <v>7603</v>
      </c>
      <c r="T339" t="s">
        <v>7603</v>
      </c>
      <c r="U339" t="s">
        <v>7603</v>
      </c>
      <c r="V339" t="s">
        <v>7603</v>
      </c>
      <c r="W339" t="s">
        <v>7603</v>
      </c>
      <c r="X339" t="s">
        <v>7603</v>
      </c>
      <c r="Y339" t="s">
        <v>7603</v>
      </c>
      <c r="Z339" t="s">
        <v>290</v>
      </c>
      <c r="AA339" t="s">
        <v>290</v>
      </c>
      <c r="AB339" t="s">
        <v>7603</v>
      </c>
      <c r="AC339" t="s">
        <v>7603</v>
      </c>
      <c r="AD339" t="s">
        <v>7603</v>
      </c>
      <c r="AE339">
        <v>15</v>
      </c>
      <c r="AF339" t="s">
        <v>7603</v>
      </c>
      <c r="AG339" t="s">
        <v>7603</v>
      </c>
      <c r="AH339" t="s">
        <v>7603</v>
      </c>
      <c r="AI339">
        <v>15</v>
      </c>
      <c r="AJ339" t="s">
        <v>7603</v>
      </c>
      <c r="AK339">
        <v>15</v>
      </c>
    </row>
    <row r="340" spans="1:37">
      <c r="A340">
        <v>2013</v>
      </c>
      <c r="B340" t="s">
        <v>1836</v>
      </c>
      <c r="C340" t="s">
        <v>8974</v>
      </c>
      <c r="D340" t="str">
        <f>INDEX(CountyList!A:A, MATCH(MID(C340, 4, 3), CountyList!B:B, 0))</f>
        <v>Cook</v>
      </c>
      <c r="E340" t="s">
        <v>8975</v>
      </c>
      <c r="F340" t="s">
        <v>1839</v>
      </c>
      <c r="G340" t="s">
        <v>1122</v>
      </c>
      <c r="H340" t="s">
        <v>5807</v>
      </c>
      <c r="I340" t="s">
        <v>8976</v>
      </c>
      <c r="J340" t="s">
        <v>7603</v>
      </c>
      <c r="K340" t="s">
        <v>7603</v>
      </c>
      <c r="L340" t="s">
        <v>7603</v>
      </c>
      <c r="M340" t="s">
        <v>7603</v>
      </c>
      <c r="N340" t="s">
        <v>7603</v>
      </c>
      <c r="O340" t="s">
        <v>7603</v>
      </c>
      <c r="P340" t="s">
        <v>7603</v>
      </c>
      <c r="Q340" t="s">
        <v>7603</v>
      </c>
      <c r="R340" t="s">
        <v>7603</v>
      </c>
      <c r="S340" t="s">
        <v>7603</v>
      </c>
      <c r="T340">
        <v>174</v>
      </c>
      <c r="U340">
        <v>206</v>
      </c>
      <c r="V340">
        <v>160</v>
      </c>
      <c r="W340">
        <v>150</v>
      </c>
      <c r="X340" t="s">
        <v>7603</v>
      </c>
      <c r="Y340" t="s">
        <v>7603</v>
      </c>
      <c r="Z340" t="s">
        <v>7603</v>
      </c>
      <c r="AA340">
        <v>692</v>
      </c>
      <c r="AB340">
        <v>104</v>
      </c>
      <c r="AC340" t="s">
        <v>290</v>
      </c>
      <c r="AD340" t="s">
        <v>290</v>
      </c>
      <c r="AE340">
        <v>116</v>
      </c>
      <c r="AF340" t="s">
        <v>7603</v>
      </c>
      <c r="AG340">
        <v>441</v>
      </c>
      <c r="AH340">
        <v>27</v>
      </c>
      <c r="AI340" t="s">
        <v>7603</v>
      </c>
      <c r="AJ340">
        <v>692</v>
      </c>
      <c r="AK340">
        <v>692</v>
      </c>
    </row>
    <row r="341" spans="1:37">
      <c r="A341">
        <v>2013</v>
      </c>
      <c r="B341" t="s">
        <v>8977</v>
      </c>
      <c r="C341" t="s">
        <v>8978</v>
      </c>
      <c r="D341" t="str">
        <f>INDEX(CountyList!A:A, MATCH(MID(C341, 4, 3), CountyList!B:B, 0))</f>
        <v>Cook</v>
      </c>
      <c r="E341" t="s">
        <v>8979</v>
      </c>
      <c r="F341" t="s">
        <v>8980</v>
      </c>
      <c r="G341" t="s">
        <v>1122</v>
      </c>
      <c r="H341" t="s">
        <v>8981</v>
      </c>
      <c r="I341" t="s">
        <v>8982</v>
      </c>
      <c r="J341" t="s">
        <v>7603</v>
      </c>
      <c r="K341" t="s">
        <v>7603</v>
      </c>
      <c r="L341" t="s">
        <v>7603</v>
      </c>
      <c r="M341" t="s">
        <v>7603</v>
      </c>
      <c r="N341" t="s">
        <v>7603</v>
      </c>
      <c r="O341" t="s">
        <v>7603</v>
      </c>
      <c r="P341" t="s">
        <v>7603</v>
      </c>
      <c r="Q341" t="s">
        <v>7603</v>
      </c>
      <c r="R341" t="s">
        <v>7603</v>
      </c>
      <c r="S341" t="s">
        <v>7603</v>
      </c>
      <c r="T341" t="s">
        <v>7603</v>
      </c>
      <c r="U341" t="s">
        <v>7603</v>
      </c>
      <c r="V341" t="s">
        <v>7603</v>
      </c>
      <c r="W341">
        <v>18</v>
      </c>
      <c r="X341" t="s">
        <v>7603</v>
      </c>
      <c r="Y341" t="s">
        <v>7603</v>
      </c>
      <c r="Z341">
        <v>26</v>
      </c>
      <c r="AA341" t="s">
        <v>7603</v>
      </c>
      <c r="AB341" t="s">
        <v>290</v>
      </c>
      <c r="AC341" t="s">
        <v>7603</v>
      </c>
      <c r="AD341" t="s">
        <v>290</v>
      </c>
      <c r="AE341" t="s">
        <v>290</v>
      </c>
      <c r="AF341" t="s">
        <v>7603</v>
      </c>
      <c r="AG341" t="s">
        <v>290</v>
      </c>
      <c r="AH341" t="s">
        <v>290</v>
      </c>
      <c r="AI341" t="s">
        <v>7603</v>
      </c>
      <c r="AJ341">
        <v>26</v>
      </c>
      <c r="AK341">
        <v>26</v>
      </c>
    </row>
    <row r="342" spans="1:37">
      <c r="A342">
        <v>2013</v>
      </c>
      <c r="B342" t="s">
        <v>8983</v>
      </c>
      <c r="C342" t="s">
        <v>8984</v>
      </c>
      <c r="D342" t="str">
        <f>INDEX(CountyList!A:A, MATCH(MID(C342, 4, 3), CountyList!B:B, 0))</f>
        <v>Cook</v>
      </c>
      <c r="E342" t="s">
        <v>8985</v>
      </c>
      <c r="F342" t="s">
        <v>8986</v>
      </c>
      <c r="G342" t="s">
        <v>1122</v>
      </c>
      <c r="H342" t="s">
        <v>8987</v>
      </c>
      <c r="I342" t="s">
        <v>8988</v>
      </c>
      <c r="J342" t="s">
        <v>7603</v>
      </c>
      <c r="K342" t="s">
        <v>7603</v>
      </c>
      <c r="L342" t="s">
        <v>7603</v>
      </c>
      <c r="M342" t="s">
        <v>7603</v>
      </c>
      <c r="N342" t="s">
        <v>7603</v>
      </c>
      <c r="O342" t="s">
        <v>7603</v>
      </c>
      <c r="P342" t="s">
        <v>7603</v>
      </c>
      <c r="Q342" t="s">
        <v>7603</v>
      </c>
      <c r="R342" t="s">
        <v>7603</v>
      </c>
      <c r="S342" t="s">
        <v>7603</v>
      </c>
      <c r="T342" t="s">
        <v>7603</v>
      </c>
      <c r="U342" t="s">
        <v>7603</v>
      </c>
      <c r="V342" t="s">
        <v>7603</v>
      </c>
      <c r="W342" t="s">
        <v>7603</v>
      </c>
      <c r="X342" t="s">
        <v>290</v>
      </c>
      <c r="Y342">
        <v>15</v>
      </c>
      <c r="Z342" t="s">
        <v>290</v>
      </c>
      <c r="AA342">
        <v>18</v>
      </c>
      <c r="AB342" t="s">
        <v>290</v>
      </c>
      <c r="AC342" t="s">
        <v>7603</v>
      </c>
      <c r="AD342" t="s">
        <v>290</v>
      </c>
      <c r="AE342" t="s">
        <v>290</v>
      </c>
      <c r="AF342" t="s">
        <v>7603</v>
      </c>
      <c r="AG342">
        <v>13</v>
      </c>
      <c r="AH342" t="s">
        <v>290</v>
      </c>
      <c r="AI342" t="s">
        <v>290</v>
      </c>
      <c r="AJ342">
        <v>15</v>
      </c>
      <c r="AK342">
        <v>20</v>
      </c>
    </row>
    <row r="343" spans="1:37">
      <c r="A343">
        <v>2013</v>
      </c>
      <c r="B343" t="s">
        <v>1841</v>
      </c>
      <c r="C343" t="s">
        <v>8989</v>
      </c>
      <c r="D343" t="str">
        <f>INDEX(CountyList!A:A, MATCH(MID(C343, 4, 3), CountyList!B:B, 0))</f>
        <v>Cook</v>
      </c>
      <c r="E343" t="s">
        <v>8990</v>
      </c>
      <c r="F343" t="s">
        <v>8991</v>
      </c>
      <c r="G343" t="s">
        <v>1122</v>
      </c>
      <c r="H343" t="s">
        <v>5812</v>
      </c>
      <c r="I343" t="s">
        <v>8992</v>
      </c>
      <c r="J343">
        <v>24</v>
      </c>
      <c r="K343">
        <v>10</v>
      </c>
      <c r="L343">
        <v>10</v>
      </c>
      <c r="M343" t="s">
        <v>290</v>
      </c>
      <c r="N343" t="s">
        <v>290</v>
      </c>
      <c r="O343" t="s">
        <v>7603</v>
      </c>
      <c r="P343" t="s">
        <v>7603</v>
      </c>
      <c r="Q343" t="s">
        <v>7603</v>
      </c>
      <c r="R343" t="s">
        <v>7603</v>
      </c>
      <c r="S343" t="s">
        <v>7603</v>
      </c>
      <c r="T343" t="s">
        <v>7603</v>
      </c>
      <c r="U343" t="s">
        <v>7603</v>
      </c>
      <c r="V343" t="s">
        <v>7603</v>
      </c>
      <c r="W343" t="s">
        <v>7603</v>
      </c>
      <c r="X343" t="s">
        <v>7603</v>
      </c>
      <c r="Y343" t="s">
        <v>7603</v>
      </c>
      <c r="Z343">
        <v>26</v>
      </c>
      <c r="AA343">
        <v>22</v>
      </c>
      <c r="AB343" t="s">
        <v>7603</v>
      </c>
      <c r="AC343" t="s">
        <v>7603</v>
      </c>
      <c r="AD343" t="s">
        <v>7603</v>
      </c>
      <c r="AE343" t="s">
        <v>7603</v>
      </c>
      <c r="AF343" t="s">
        <v>7603</v>
      </c>
      <c r="AG343">
        <v>43</v>
      </c>
      <c r="AH343" t="s">
        <v>290</v>
      </c>
      <c r="AI343">
        <v>48</v>
      </c>
      <c r="AJ343" t="s">
        <v>7603</v>
      </c>
      <c r="AK343">
        <v>48</v>
      </c>
    </row>
    <row r="344" spans="1:37">
      <c r="A344">
        <v>2013</v>
      </c>
      <c r="B344" t="s">
        <v>1847</v>
      </c>
      <c r="C344" t="s">
        <v>8993</v>
      </c>
      <c r="D344" t="str">
        <f>INDEX(CountyList!A:A, MATCH(MID(C344, 4, 3), CountyList!B:B, 0))</f>
        <v>Cook</v>
      </c>
      <c r="E344" t="s">
        <v>5814</v>
      </c>
      <c r="F344" t="s">
        <v>8994</v>
      </c>
      <c r="G344" t="s">
        <v>1122</v>
      </c>
      <c r="H344" t="s">
        <v>8995</v>
      </c>
      <c r="I344" t="s">
        <v>8996</v>
      </c>
      <c r="J344" t="s">
        <v>7603</v>
      </c>
      <c r="K344" t="s">
        <v>7603</v>
      </c>
      <c r="L344">
        <v>13</v>
      </c>
      <c r="M344">
        <v>12</v>
      </c>
      <c r="N344" t="s">
        <v>290</v>
      </c>
      <c r="O344" t="s">
        <v>290</v>
      </c>
      <c r="P344" t="s">
        <v>290</v>
      </c>
      <c r="Q344">
        <v>11</v>
      </c>
      <c r="R344" t="s">
        <v>7603</v>
      </c>
      <c r="S344" t="s">
        <v>7603</v>
      </c>
      <c r="T344" t="s">
        <v>7603</v>
      </c>
      <c r="U344" t="s">
        <v>7603</v>
      </c>
      <c r="V344" t="s">
        <v>7603</v>
      </c>
      <c r="W344" t="s">
        <v>7603</v>
      </c>
      <c r="X344" t="s">
        <v>7603</v>
      </c>
      <c r="Y344" t="s">
        <v>7603</v>
      </c>
      <c r="Z344">
        <v>28</v>
      </c>
      <c r="AA344">
        <v>27</v>
      </c>
      <c r="AB344" t="s">
        <v>290</v>
      </c>
      <c r="AC344" t="s">
        <v>7603</v>
      </c>
      <c r="AD344" t="s">
        <v>290</v>
      </c>
      <c r="AE344">
        <v>44</v>
      </c>
      <c r="AF344" t="s">
        <v>7603</v>
      </c>
      <c r="AG344" t="s">
        <v>290</v>
      </c>
      <c r="AH344" t="s">
        <v>7603</v>
      </c>
      <c r="AI344">
        <v>55</v>
      </c>
      <c r="AJ344" t="s">
        <v>7603</v>
      </c>
      <c r="AK344">
        <v>55</v>
      </c>
    </row>
    <row r="345" spans="1:37">
      <c r="A345">
        <v>2013</v>
      </c>
      <c r="B345" t="s">
        <v>1861</v>
      </c>
      <c r="C345" t="s">
        <v>8997</v>
      </c>
      <c r="D345" t="str">
        <f>INDEX(CountyList!A:A, MATCH(MID(C345, 4, 3), CountyList!B:B, 0))</f>
        <v>Cook</v>
      </c>
      <c r="E345" t="s">
        <v>8998</v>
      </c>
      <c r="F345" t="s">
        <v>1864</v>
      </c>
      <c r="G345" t="s">
        <v>1122</v>
      </c>
      <c r="H345" t="s">
        <v>5824</v>
      </c>
      <c r="I345" t="s">
        <v>8999</v>
      </c>
      <c r="J345" t="s">
        <v>7603</v>
      </c>
      <c r="K345" t="s">
        <v>7603</v>
      </c>
      <c r="L345" t="s">
        <v>7603</v>
      </c>
      <c r="M345" t="s">
        <v>7603</v>
      </c>
      <c r="N345" t="s">
        <v>7603</v>
      </c>
      <c r="O345" t="s">
        <v>7603</v>
      </c>
      <c r="P345" t="s">
        <v>7603</v>
      </c>
      <c r="Q345" t="s">
        <v>7603</v>
      </c>
      <c r="R345" t="s">
        <v>7603</v>
      </c>
      <c r="S345" t="s">
        <v>7603</v>
      </c>
      <c r="T345">
        <v>27</v>
      </c>
      <c r="U345">
        <v>39</v>
      </c>
      <c r="V345">
        <v>26</v>
      </c>
      <c r="W345">
        <v>24</v>
      </c>
      <c r="X345" t="s">
        <v>7603</v>
      </c>
      <c r="Y345" t="s">
        <v>7603</v>
      </c>
      <c r="Z345" t="s">
        <v>7603</v>
      </c>
      <c r="AA345">
        <v>116</v>
      </c>
      <c r="AB345" t="s">
        <v>7603</v>
      </c>
      <c r="AC345" t="s">
        <v>7603</v>
      </c>
      <c r="AD345" t="s">
        <v>7603</v>
      </c>
      <c r="AE345" t="s">
        <v>7603</v>
      </c>
      <c r="AF345" t="s">
        <v>7603</v>
      </c>
      <c r="AG345">
        <v>116</v>
      </c>
      <c r="AH345" t="s">
        <v>7603</v>
      </c>
      <c r="AI345" t="s">
        <v>7603</v>
      </c>
      <c r="AJ345">
        <v>116</v>
      </c>
      <c r="AK345">
        <v>116</v>
      </c>
    </row>
    <row r="346" spans="1:37">
      <c r="A346">
        <v>2013</v>
      </c>
      <c r="B346" t="s">
        <v>9000</v>
      </c>
      <c r="C346" t="s">
        <v>9001</v>
      </c>
      <c r="D346" t="str">
        <f>INDEX(CountyList!A:A, MATCH(MID(C346, 4, 3), CountyList!B:B, 0))</f>
        <v>Cook</v>
      </c>
      <c r="E346" t="s">
        <v>9002</v>
      </c>
      <c r="F346" t="s">
        <v>9003</v>
      </c>
      <c r="G346" t="s">
        <v>1122</v>
      </c>
      <c r="H346" t="s">
        <v>9004</v>
      </c>
      <c r="I346" t="s">
        <v>9005</v>
      </c>
      <c r="J346">
        <v>22</v>
      </c>
      <c r="K346">
        <v>20</v>
      </c>
      <c r="L346">
        <v>20</v>
      </c>
      <c r="M346">
        <v>21</v>
      </c>
      <c r="N346">
        <v>25</v>
      </c>
      <c r="O346">
        <v>20</v>
      </c>
      <c r="P346">
        <v>21</v>
      </c>
      <c r="Q346">
        <v>21</v>
      </c>
      <c r="R346">
        <v>21</v>
      </c>
      <c r="S346">
        <v>23</v>
      </c>
      <c r="T346" t="s">
        <v>7603</v>
      </c>
      <c r="U346" t="s">
        <v>7603</v>
      </c>
      <c r="V346" t="s">
        <v>7603</v>
      </c>
      <c r="W346" t="s">
        <v>7603</v>
      </c>
      <c r="X346" t="s">
        <v>7603</v>
      </c>
      <c r="Y346" t="s">
        <v>7603</v>
      </c>
      <c r="Z346">
        <v>113</v>
      </c>
      <c r="AA346">
        <v>101</v>
      </c>
      <c r="AB346" t="s">
        <v>7603</v>
      </c>
      <c r="AC346" t="s">
        <v>7603</v>
      </c>
      <c r="AD346" t="s">
        <v>7603</v>
      </c>
      <c r="AE346">
        <v>214</v>
      </c>
      <c r="AF346" t="s">
        <v>7603</v>
      </c>
      <c r="AG346" t="s">
        <v>7603</v>
      </c>
      <c r="AH346" t="s">
        <v>7603</v>
      </c>
      <c r="AI346">
        <v>214</v>
      </c>
      <c r="AJ346" t="s">
        <v>7603</v>
      </c>
      <c r="AK346">
        <v>214</v>
      </c>
    </row>
    <row r="347" spans="1:37">
      <c r="A347">
        <v>2013</v>
      </c>
      <c r="B347" t="s">
        <v>9006</v>
      </c>
      <c r="C347" t="s">
        <v>9007</v>
      </c>
      <c r="D347" t="str">
        <f>INDEX(CountyList!A:A, MATCH(MID(C347, 4, 3), CountyList!B:B, 0))</f>
        <v>Cook</v>
      </c>
      <c r="E347" t="s">
        <v>5892</v>
      </c>
      <c r="F347" t="s">
        <v>1968</v>
      </c>
      <c r="G347" t="s">
        <v>1122</v>
      </c>
      <c r="H347" t="s">
        <v>5893</v>
      </c>
      <c r="I347" t="s">
        <v>9008</v>
      </c>
      <c r="J347">
        <v>20</v>
      </c>
      <c r="K347">
        <v>18</v>
      </c>
      <c r="L347">
        <v>17</v>
      </c>
      <c r="M347" t="s">
        <v>290</v>
      </c>
      <c r="N347">
        <v>11</v>
      </c>
      <c r="O347" t="s">
        <v>290</v>
      </c>
      <c r="P347" t="s">
        <v>290</v>
      </c>
      <c r="Q347">
        <v>12</v>
      </c>
      <c r="R347" t="s">
        <v>290</v>
      </c>
      <c r="S347" t="s">
        <v>290</v>
      </c>
      <c r="T347" t="s">
        <v>7603</v>
      </c>
      <c r="U347" t="s">
        <v>7603</v>
      </c>
      <c r="V347" t="s">
        <v>7603</v>
      </c>
      <c r="W347" t="s">
        <v>7603</v>
      </c>
      <c r="X347" t="s">
        <v>7603</v>
      </c>
      <c r="Y347" t="s">
        <v>7603</v>
      </c>
      <c r="Z347">
        <v>44</v>
      </c>
      <c r="AA347">
        <v>64</v>
      </c>
      <c r="AB347" t="s">
        <v>7603</v>
      </c>
      <c r="AC347" t="s">
        <v>7603</v>
      </c>
      <c r="AD347" t="s">
        <v>7603</v>
      </c>
      <c r="AE347" t="s">
        <v>7603</v>
      </c>
      <c r="AF347" t="s">
        <v>7603</v>
      </c>
      <c r="AG347" t="s">
        <v>290</v>
      </c>
      <c r="AH347">
        <v>101</v>
      </c>
      <c r="AI347">
        <v>108</v>
      </c>
      <c r="AJ347" t="s">
        <v>7603</v>
      </c>
      <c r="AK347">
        <v>108</v>
      </c>
    </row>
    <row r="348" spans="1:37">
      <c r="A348">
        <v>2013</v>
      </c>
      <c r="B348" t="s">
        <v>9009</v>
      </c>
      <c r="C348" t="s">
        <v>9010</v>
      </c>
      <c r="D348" t="str">
        <f>INDEX(CountyList!A:A, MATCH(MID(C348, 4, 3), CountyList!B:B, 0))</f>
        <v>Cook</v>
      </c>
      <c r="E348" t="s">
        <v>5895</v>
      </c>
      <c r="F348" t="s">
        <v>1979</v>
      </c>
      <c r="G348" t="s">
        <v>1122</v>
      </c>
      <c r="H348" t="s">
        <v>5896</v>
      </c>
      <c r="I348" t="s">
        <v>9011</v>
      </c>
      <c r="J348" t="s">
        <v>290</v>
      </c>
      <c r="K348" t="s">
        <v>290</v>
      </c>
      <c r="L348" t="s">
        <v>290</v>
      </c>
      <c r="M348" t="s">
        <v>7603</v>
      </c>
      <c r="N348" t="s">
        <v>290</v>
      </c>
      <c r="O348" t="s">
        <v>290</v>
      </c>
      <c r="P348" t="s">
        <v>290</v>
      </c>
      <c r="Q348" t="s">
        <v>290</v>
      </c>
      <c r="R348" t="s">
        <v>290</v>
      </c>
      <c r="S348" t="s">
        <v>290</v>
      </c>
      <c r="T348" t="s">
        <v>7603</v>
      </c>
      <c r="U348" t="s">
        <v>7603</v>
      </c>
      <c r="V348" t="s">
        <v>7603</v>
      </c>
      <c r="W348" t="s">
        <v>7603</v>
      </c>
      <c r="X348" t="s">
        <v>7603</v>
      </c>
      <c r="Y348" t="s">
        <v>7603</v>
      </c>
      <c r="Z348">
        <v>20</v>
      </c>
      <c r="AA348">
        <v>23</v>
      </c>
      <c r="AB348">
        <v>39</v>
      </c>
      <c r="AC348" t="s">
        <v>7603</v>
      </c>
      <c r="AD348" t="s">
        <v>7603</v>
      </c>
      <c r="AE348" t="s">
        <v>290</v>
      </c>
      <c r="AF348" t="s">
        <v>7603</v>
      </c>
      <c r="AG348" t="s">
        <v>7603</v>
      </c>
      <c r="AH348" t="s">
        <v>290</v>
      </c>
      <c r="AI348">
        <v>43</v>
      </c>
      <c r="AJ348" t="s">
        <v>7603</v>
      </c>
      <c r="AK348">
        <v>43</v>
      </c>
    </row>
    <row r="349" spans="1:37">
      <c r="A349">
        <v>2013</v>
      </c>
      <c r="B349" t="s">
        <v>1982</v>
      </c>
      <c r="C349" t="s">
        <v>9012</v>
      </c>
      <c r="D349" t="str">
        <f>INDEX(CountyList!A:A, MATCH(MID(C349, 4, 3), CountyList!B:B, 0))</f>
        <v>Cook</v>
      </c>
      <c r="E349" t="s">
        <v>9013</v>
      </c>
      <c r="F349" t="s">
        <v>1985</v>
      </c>
      <c r="G349" t="s">
        <v>1122</v>
      </c>
      <c r="H349" t="s">
        <v>5899</v>
      </c>
      <c r="I349" t="s">
        <v>9014</v>
      </c>
      <c r="J349">
        <v>45</v>
      </c>
      <c r="K349">
        <v>10</v>
      </c>
      <c r="L349" t="s">
        <v>7603</v>
      </c>
      <c r="M349" t="s">
        <v>7603</v>
      </c>
      <c r="N349" t="s">
        <v>7603</v>
      </c>
      <c r="O349" t="s">
        <v>7603</v>
      </c>
      <c r="P349" t="s">
        <v>7603</v>
      </c>
      <c r="Q349" t="s">
        <v>7603</v>
      </c>
      <c r="R349" t="s">
        <v>7603</v>
      </c>
      <c r="S349" t="s">
        <v>7603</v>
      </c>
      <c r="T349" t="s">
        <v>7603</v>
      </c>
      <c r="U349" t="s">
        <v>7603</v>
      </c>
      <c r="V349" t="s">
        <v>7603</v>
      </c>
      <c r="W349" t="s">
        <v>7603</v>
      </c>
      <c r="X349" t="s">
        <v>7603</v>
      </c>
      <c r="Y349" t="s">
        <v>7603</v>
      </c>
      <c r="Z349">
        <v>16</v>
      </c>
      <c r="AA349">
        <v>39</v>
      </c>
      <c r="AB349">
        <v>25</v>
      </c>
      <c r="AC349" t="s">
        <v>7603</v>
      </c>
      <c r="AD349" t="s">
        <v>290</v>
      </c>
      <c r="AE349" t="s">
        <v>7603</v>
      </c>
      <c r="AF349" t="s">
        <v>7603</v>
      </c>
      <c r="AG349" t="s">
        <v>7603</v>
      </c>
      <c r="AH349">
        <v>26</v>
      </c>
      <c r="AI349">
        <v>55</v>
      </c>
      <c r="AJ349" t="s">
        <v>7603</v>
      </c>
      <c r="AK349">
        <v>55</v>
      </c>
    </row>
    <row r="350" spans="1:37">
      <c r="A350">
        <v>2013</v>
      </c>
      <c r="B350" t="s">
        <v>1987</v>
      </c>
      <c r="C350" t="s">
        <v>9015</v>
      </c>
      <c r="D350" t="str">
        <f>INDEX(CountyList!A:A, MATCH(MID(C350, 4, 3), CountyList!B:B, 0))</f>
        <v>Cook</v>
      </c>
      <c r="E350" t="s">
        <v>9016</v>
      </c>
      <c r="F350" t="s">
        <v>1990</v>
      </c>
      <c r="G350" t="s">
        <v>1122</v>
      </c>
      <c r="H350" t="s">
        <v>5902</v>
      </c>
      <c r="I350" t="s">
        <v>9017</v>
      </c>
      <c r="J350" t="s">
        <v>7603</v>
      </c>
      <c r="K350">
        <v>46</v>
      </c>
      <c r="L350">
        <v>37</v>
      </c>
      <c r="M350">
        <v>29</v>
      </c>
      <c r="N350">
        <v>15</v>
      </c>
      <c r="O350">
        <v>11</v>
      </c>
      <c r="P350">
        <v>12</v>
      </c>
      <c r="Q350">
        <v>12</v>
      </c>
      <c r="R350" t="s">
        <v>7603</v>
      </c>
      <c r="S350" t="s">
        <v>7603</v>
      </c>
      <c r="T350" t="s">
        <v>7603</v>
      </c>
      <c r="U350" t="s">
        <v>7603</v>
      </c>
      <c r="V350" t="s">
        <v>7603</v>
      </c>
      <c r="W350" t="s">
        <v>7603</v>
      </c>
      <c r="X350" t="s">
        <v>7603</v>
      </c>
      <c r="Y350" t="s">
        <v>7603</v>
      </c>
      <c r="Z350">
        <v>87</v>
      </c>
      <c r="AA350">
        <v>75</v>
      </c>
      <c r="AB350">
        <v>38</v>
      </c>
      <c r="AC350" t="s">
        <v>7603</v>
      </c>
      <c r="AD350" t="s">
        <v>290</v>
      </c>
      <c r="AE350">
        <v>111</v>
      </c>
      <c r="AF350" t="s">
        <v>7603</v>
      </c>
      <c r="AG350" t="s">
        <v>290</v>
      </c>
      <c r="AH350" t="s">
        <v>290</v>
      </c>
      <c r="AI350">
        <v>162</v>
      </c>
      <c r="AJ350" t="s">
        <v>7603</v>
      </c>
      <c r="AK350">
        <v>162</v>
      </c>
    </row>
    <row r="351" spans="1:37">
      <c r="A351">
        <v>2013</v>
      </c>
      <c r="B351" t="s">
        <v>9018</v>
      </c>
      <c r="C351" t="s">
        <v>9019</v>
      </c>
      <c r="D351" t="str">
        <f>INDEX(CountyList!A:A, MATCH(MID(C351, 4, 3), CountyList!B:B, 0))</f>
        <v>Cook</v>
      </c>
      <c r="E351" t="s">
        <v>9020</v>
      </c>
      <c r="F351" t="s">
        <v>9021</v>
      </c>
      <c r="G351" t="s">
        <v>1122</v>
      </c>
      <c r="H351" t="s">
        <v>9022</v>
      </c>
      <c r="I351" t="s">
        <v>9023</v>
      </c>
      <c r="J351">
        <v>31</v>
      </c>
      <c r="K351">
        <v>15</v>
      </c>
      <c r="L351" t="s">
        <v>290</v>
      </c>
      <c r="M351" t="s">
        <v>290</v>
      </c>
      <c r="N351" t="s">
        <v>290</v>
      </c>
      <c r="O351" t="s">
        <v>290</v>
      </c>
      <c r="P351">
        <v>10</v>
      </c>
      <c r="Q351" t="s">
        <v>290</v>
      </c>
      <c r="R351" t="s">
        <v>290</v>
      </c>
      <c r="S351" t="s">
        <v>290</v>
      </c>
      <c r="T351" t="s">
        <v>7603</v>
      </c>
      <c r="U351" t="s">
        <v>7603</v>
      </c>
      <c r="V351" t="s">
        <v>7603</v>
      </c>
      <c r="W351" t="s">
        <v>7603</v>
      </c>
      <c r="X351" t="s">
        <v>7603</v>
      </c>
      <c r="Y351" t="s">
        <v>7603</v>
      </c>
      <c r="Z351">
        <v>50</v>
      </c>
      <c r="AA351">
        <v>41</v>
      </c>
      <c r="AB351">
        <v>20</v>
      </c>
      <c r="AC351" t="s">
        <v>290</v>
      </c>
      <c r="AD351">
        <v>27</v>
      </c>
      <c r="AE351" t="s">
        <v>290</v>
      </c>
      <c r="AF351" t="s">
        <v>7603</v>
      </c>
      <c r="AG351">
        <v>23</v>
      </c>
      <c r="AH351">
        <v>17</v>
      </c>
      <c r="AI351">
        <v>91</v>
      </c>
      <c r="AJ351" t="s">
        <v>7603</v>
      </c>
      <c r="AK351">
        <v>91</v>
      </c>
    </row>
    <row r="352" spans="1:37">
      <c r="A352">
        <v>2013</v>
      </c>
      <c r="B352" t="s">
        <v>282</v>
      </c>
      <c r="C352" t="s">
        <v>9024</v>
      </c>
      <c r="D352" t="str">
        <f>INDEX(CountyList!A:A, MATCH(MID(C352, 4, 3), CountyList!B:B, 0))</f>
        <v>Cook</v>
      </c>
      <c r="E352" t="s">
        <v>9025</v>
      </c>
      <c r="F352" t="s">
        <v>1994</v>
      </c>
      <c r="G352" t="s">
        <v>1122</v>
      </c>
      <c r="H352" t="s">
        <v>5905</v>
      </c>
      <c r="I352" t="s">
        <v>9026</v>
      </c>
      <c r="J352">
        <v>73</v>
      </c>
      <c r="K352">
        <v>25</v>
      </c>
      <c r="L352">
        <v>18</v>
      </c>
      <c r="M352">
        <v>12</v>
      </c>
      <c r="N352">
        <v>13</v>
      </c>
      <c r="O352">
        <v>13</v>
      </c>
      <c r="P352" t="s">
        <v>290</v>
      </c>
      <c r="Q352">
        <v>14</v>
      </c>
      <c r="R352" t="s">
        <v>290</v>
      </c>
      <c r="S352">
        <v>11</v>
      </c>
      <c r="T352" t="s">
        <v>7603</v>
      </c>
      <c r="U352" t="s">
        <v>7603</v>
      </c>
      <c r="V352" t="s">
        <v>7603</v>
      </c>
      <c r="W352" t="s">
        <v>7603</v>
      </c>
      <c r="X352" t="s">
        <v>7603</v>
      </c>
      <c r="Y352" t="s">
        <v>7603</v>
      </c>
      <c r="Z352">
        <v>88</v>
      </c>
      <c r="AA352">
        <v>98</v>
      </c>
      <c r="AB352">
        <v>10</v>
      </c>
      <c r="AC352" t="s">
        <v>7603</v>
      </c>
      <c r="AD352" t="s">
        <v>290</v>
      </c>
      <c r="AE352">
        <v>11</v>
      </c>
      <c r="AF352" t="s">
        <v>7603</v>
      </c>
      <c r="AG352">
        <v>145</v>
      </c>
      <c r="AH352">
        <v>18</v>
      </c>
      <c r="AI352">
        <v>186</v>
      </c>
      <c r="AJ352" t="s">
        <v>7603</v>
      </c>
      <c r="AK352">
        <v>186</v>
      </c>
    </row>
    <row r="353" spans="1:37">
      <c r="A353">
        <v>2013</v>
      </c>
      <c r="B353" t="s">
        <v>1996</v>
      </c>
      <c r="C353" t="s">
        <v>9027</v>
      </c>
      <c r="D353" t="str">
        <f>INDEX(CountyList!A:A, MATCH(MID(C353, 4, 3), CountyList!B:B, 0))</f>
        <v>Cook</v>
      </c>
      <c r="E353" t="s">
        <v>9028</v>
      </c>
      <c r="F353" t="s">
        <v>1998</v>
      </c>
      <c r="G353" t="s">
        <v>1122</v>
      </c>
      <c r="H353" t="s">
        <v>5908</v>
      </c>
      <c r="I353" t="s">
        <v>9029</v>
      </c>
      <c r="J353">
        <v>41</v>
      </c>
      <c r="K353">
        <v>18</v>
      </c>
      <c r="L353">
        <v>11</v>
      </c>
      <c r="M353">
        <v>16</v>
      </c>
      <c r="N353">
        <v>12</v>
      </c>
      <c r="O353" t="s">
        <v>290</v>
      </c>
      <c r="P353" t="s">
        <v>290</v>
      </c>
      <c r="Q353">
        <v>12</v>
      </c>
      <c r="R353">
        <v>14</v>
      </c>
      <c r="S353" t="s">
        <v>290</v>
      </c>
      <c r="T353" t="s">
        <v>7603</v>
      </c>
      <c r="U353" t="s">
        <v>7603</v>
      </c>
      <c r="V353" t="s">
        <v>7603</v>
      </c>
      <c r="W353" t="s">
        <v>7603</v>
      </c>
      <c r="X353" t="s">
        <v>7603</v>
      </c>
      <c r="Y353" t="s">
        <v>7603</v>
      </c>
      <c r="Z353">
        <v>66</v>
      </c>
      <c r="AA353">
        <v>75</v>
      </c>
      <c r="AB353">
        <v>26</v>
      </c>
      <c r="AC353" t="s">
        <v>7603</v>
      </c>
      <c r="AD353" t="s">
        <v>290</v>
      </c>
      <c r="AE353" t="s">
        <v>290</v>
      </c>
      <c r="AF353" t="s">
        <v>7603</v>
      </c>
      <c r="AG353">
        <v>91</v>
      </c>
      <c r="AH353" t="s">
        <v>290</v>
      </c>
      <c r="AI353">
        <v>141</v>
      </c>
      <c r="AJ353" t="s">
        <v>7603</v>
      </c>
      <c r="AK353">
        <v>141</v>
      </c>
    </row>
    <row r="354" spans="1:37">
      <c r="A354">
        <v>2013</v>
      </c>
      <c r="B354" t="s">
        <v>2001</v>
      </c>
      <c r="C354" t="s">
        <v>9030</v>
      </c>
      <c r="D354" t="str">
        <f>INDEX(CountyList!A:A, MATCH(MID(C354, 4, 3), CountyList!B:B, 0))</f>
        <v>Cook</v>
      </c>
      <c r="E354" t="s">
        <v>9031</v>
      </c>
      <c r="F354" t="s">
        <v>2004</v>
      </c>
      <c r="G354" t="s">
        <v>1122</v>
      </c>
      <c r="H354" t="s">
        <v>5911</v>
      </c>
      <c r="I354" t="s">
        <v>9032</v>
      </c>
      <c r="J354">
        <v>44</v>
      </c>
      <c r="K354">
        <v>11</v>
      </c>
      <c r="L354" t="s">
        <v>290</v>
      </c>
      <c r="M354" t="s">
        <v>290</v>
      </c>
      <c r="N354" t="s">
        <v>290</v>
      </c>
      <c r="O354" t="s">
        <v>290</v>
      </c>
      <c r="P354" t="s">
        <v>290</v>
      </c>
      <c r="Q354" t="s">
        <v>290</v>
      </c>
      <c r="R354" t="s">
        <v>290</v>
      </c>
      <c r="S354" t="s">
        <v>290</v>
      </c>
      <c r="T354" t="s">
        <v>7603</v>
      </c>
      <c r="U354" t="s">
        <v>7603</v>
      </c>
      <c r="V354" t="s">
        <v>7603</v>
      </c>
      <c r="W354" t="s">
        <v>7603</v>
      </c>
      <c r="X354" t="s">
        <v>7603</v>
      </c>
      <c r="Y354" t="s">
        <v>7603</v>
      </c>
      <c r="Z354">
        <v>59</v>
      </c>
      <c r="AA354">
        <v>44</v>
      </c>
      <c r="AB354">
        <v>17</v>
      </c>
      <c r="AC354" t="s">
        <v>7603</v>
      </c>
      <c r="AD354">
        <v>17</v>
      </c>
      <c r="AE354">
        <v>13</v>
      </c>
      <c r="AF354" t="s">
        <v>7603</v>
      </c>
      <c r="AG354">
        <v>44</v>
      </c>
      <c r="AH354">
        <v>12</v>
      </c>
      <c r="AI354">
        <v>103</v>
      </c>
      <c r="AJ354" t="s">
        <v>7603</v>
      </c>
      <c r="AK354">
        <v>103</v>
      </c>
    </row>
    <row r="355" spans="1:37">
      <c r="A355">
        <v>2013</v>
      </c>
      <c r="B355" t="s">
        <v>705</v>
      </c>
      <c r="C355" t="s">
        <v>9033</v>
      </c>
      <c r="D355" t="str">
        <f>INDEX(CountyList!A:A, MATCH(MID(C355, 4, 3), CountyList!B:B, 0))</f>
        <v>Cook</v>
      </c>
      <c r="E355" t="s">
        <v>9034</v>
      </c>
      <c r="F355" t="s">
        <v>2008</v>
      </c>
      <c r="G355" t="s">
        <v>1122</v>
      </c>
      <c r="H355" t="s">
        <v>9035</v>
      </c>
      <c r="I355" t="s">
        <v>9036</v>
      </c>
      <c r="J355" t="s">
        <v>7603</v>
      </c>
      <c r="K355">
        <v>12</v>
      </c>
      <c r="L355" t="s">
        <v>290</v>
      </c>
      <c r="M355" t="s">
        <v>290</v>
      </c>
      <c r="N355">
        <v>11</v>
      </c>
      <c r="O355" t="s">
        <v>290</v>
      </c>
      <c r="P355">
        <v>12</v>
      </c>
      <c r="Q355">
        <v>11</v>
      </c>
      <c r="R355">
        <v>16</v>
      </c>
      <c r="S355">
        <v>12</v>
      </c>
      <c r="T355" t="s">
        <v>7603</v>
      </c>
      <c r="U355" t="s">
        <v>7603</v>
      </c>
      <c r="V355" t="s">
        <v>7603</v>
      </c>
      <c r="W355" t="s">
        <v>7603</v>
      </c>
      <c r="X355" t="s">
        <v>7603</v>
      </c>
      <c r="Y355" t="s">
        <v>7603</v>
      </c>
      <c r="Z355">
        <v>50</v>
      </c>
      <c r="AA355">
        <v>49</v>
      </c>
      <c r="AB355" t="s">
        <v>7603</v>
      </c>
      <c r="AC355" t="s">
        <v>7603</v>
      </c>
      <c r="AD355" t="s">
        <v>7603</v>
      </c>
      <c r="AE355">
        <v>97</v>
      </c>
      <c r="AF355" t="s">
        <v>7603</v>
      </c>
      <c r="AG355" t="s">
        <v>290</v>
      </c>
      <c r="AH355" t="s">
        <v>290</v>
      </c>
      <c r="AI355">
        <v>99</v>
      </c>
      <c r="AJ355" t="s">
        <v>7603</v>
      </c>
      <c r="AK355">
        <v>99</v>
      </c>
    </row>
    <row r="356" spans="1:37">
      <c r="A356">
        <v>2013</v>
      </c>
      <c r="B356" t="s">
        <v>705</v>
      </c>
      <c r="C356" t="s">
        <v>9037</v>
      </c>
      <c r="D356" t="str">
        <f>INDEX(CountyList!A:A, MATCH(MID(C356, 4, 3), CountyList!B:B, 0))</f>
        <v>Cook</v>
      </c>
      <c r="E356" t="s">
        <v>9038</v>
      </c>
      <c r="F356" t="s">
        <v>2011</v>
      </c>
      <c r="G356" t="s">
        <v>1122</v>
      </c>
      <c r="H356" t="s">
        <v>5916</v>
      </c>
      <c r="I356" t="s">
        <v>9039</v>
      </c>
      <c r="J356">
        <v>11</v>
      </c>
      <c r="K356" t="s">
        <v>290</v>
      </c>
      <c r="L356" t="s">
        <v>290</v>
      </c>
      <c r="M356" t="s">
        <v>290</v>
      </c>
      <c r="N356" t="s">
        <v>290</v>
      </c>
      <c r="O356">
        <v>10</v>
      </c>
      <c r="P356" t="s">
        <v>290</v>
      </c>
      <c r="Q356">
        <v>11</v>
      </c>
      <c r="R356" t="s">
        <v>290</v>
      </c>
      <c r="S356" t="s">
        <v>290</v>
      </c>
      <c r="T356" t="s">
        <v>7603</v>
      </c>
      <c r="U356" t="s">
        <v>7603</v>
      </c>
      <c r="V356" t="s">
        <v>7603</v>
      </c>
      <c r="W356" t="s">
        <v>7603</v>
      </c>
      <c r="X356" t="s">
        <v>7603</v>
      </c>
      <c r="Y356" t="s">
        <v>7603</v>
      </c>
      <c r="Z356">
        <v>30</v>
      </c>
      <c r="AA356">
        <v>47</v>
      </c>
      <c r="AB356" t="s">
        <v>7603</v>
      </c>
      <c r="AC356" t="s">
        <v>7603</v>
      </c>
      <c r="AD356" t="s">
        <v>7603</v>
      </c>
      <c r="AE356">
        <v>77</v>
      </c>
      <c r="AF356" t="s">
        <v>7603</v>
      </c>
      <c r="AG356" t="s">
        <v>7603</v>
      </c>
      <c r="AH356" t="s">
        <v>7603</v>
      </c>
      <c r="AI356">
        <v>77</v>
      </c>
      <c r="AJ356" t="s">
        <v>7603</v>
      </c>
      <c r="AK356">
        <v>77</v>
      </c>
    </row>
    <row r="357" spans="1:37">
      <c r="A357">
        <v>2013</v>
      </c>
      <c r="B357" t="s">
        <v>9040</v>
      </c>
      <c r="C357" t="s">
        <v>9041</v>
      </c>
      <c r="D357" t="str">
        <f>INDEX(CountyList!A:A, MATCH(MID(C357, 4, 3), CountyList!B:B, 0))</f>
        <v>Cook</v>
      </c>
      <c r="E357" t="s">
        <v>9042</v>
      </c>
      <c r="F357" t="s">
        <v>2017</v>
      </c>
      <c r="G357" t="s">
        <v>1122</v>
      </c>
      <c r="H357" t="s">
        <v>5794</v>
      </c>
      <c r="I357" t="s">
        <v>9043</v>
      </c>
      <c r="J357">
        <v>12</v>
      </c>
      <c r="K357">
        <v>13</v>
      </c>
      <c r="L357" t="s">
        <v>290</v>
      </c>
      <c r="M357">
        <v>14</v>
      </c>
      <c r="N357">
        <v>17</v>
      </c>
      <c r="O357">
        <v>15</v>
      </c>
      <c r="P357">
        <v>15</v>
      </c>
      <c r="Q357">
        <v>10</v>
      </c>
      <c r="R357">
        <v>22</v>
      </c>
      <c r="S357">
        <v>21</v>
      </c>
      <c r="T357" t="s">
        <v>7603</v>
      </c>
      <c r="U357" t="s">
        <v>7603</v>
      </c>
      <c r="V357" t="s">
        <v>7603</v>
      </c>
      <c r="W357" t="s">
        <v>7603</v>
      </c>
      <c r="X357" t="s">
        <v>7603</v>
      </c>
      <c r="Y357" t="s">
        <v>7603</v>
      </c>
      <c r="Z357">
        <v>70</v>
      </c>
      <c r="AA357">
        <v>77</v>
      </c>
      <c r="AB357">
        <v>136</v>
      </c>
      <c r="AC357" t="s">
        <v>290</v>
      </c>
      <c r="AD357" t="s">
        <v>290</v>
      </c>
      <c r="AE357" t="s">
        <v>7603</v>
      </c>
      <c r="AF357" t="s">
        <v>7603</v>
      </c>
      <c r="AG357" t="s">
        <v>290</v>
      </c>
      <c r="AH357" t="s">
        <v>290</v>
      </c>
      <c r="AI357">
        <v>147</v>
      </c>
      <c r="AJ357" t="s">
        <v>7603</v>
      </c>
      <c r="AK357">
        <v>147</v>
      </c>
    </row>
    <row r="358" spans="1:37">
      <c r="A358">
        <v>2013</v>
      </c>
      <c r="B358" t="s">
        <v>2024</v>
      </c>
      <c r="C358" t="s">
        <v>9044</v>
      </c>
      <c r="D358" t="str">
        <f>INDEX(CountyList!A:A, MATCH(MID(C358, 4, 3), CountyList!B:B, 0))</f>
        <v>Cook</v>
      </c>
      <c r="E358" t="s">
        <v>9045</v>
      </c>
      <c r="F358" t="s">
        <v>2026</v>
      </c>
      <c r="G358" t="s">
        <v>1122</v>
      </c>
      <c r="H358" t="s">
        <v>5919</v>
      </c>
      <c r="I358" t="s">
        <v>9046</v>
      </c>
      <c r="J358">
        <v>77</v>
      </c>
      <c r="K358" t="s">
        <v>290</v>
      </c>
      <c r="L358" t="s">
        <v>290</v>
      </c>
      <c r="M358">
        <v>10</v>
      </c>
      <c r="N358" t="s">
        <v>290</v>
      </c>
      <c r="O358" t="s">
        <v>290</v>
      </c>
      <c r="P358" t="s">
        <v>290</v>
      </c>
      <c r="Q358" t="s">
        <v>290</v>
      </c>
      <c r="R358">
        <v>13</v>
      </c>
      <c r="S358">
        <v>15</v>
      </c>
      <c r="T358" t="s">
        <v>7603</v>
      </c>
      <c r="U358" t="s">
        <v>7603</v>
      </c>
      <c r="V358" t="s">
        <v>7603</v>
      </c>
      <c r="W358" t="s">
        <v>7603</v>
      </c>
      <c r="X358" t="s">
        <v>7603</v>
      </c>
      <c r="Y358" t="s">
        <v>7603</v>
      </c>
      <c r="Z358">
        <v>80</v>
      </c>
      <c r="AA358">
        <v>75</v>
      </c>
      <c r="AB358" t="s">
        <v>290</v>
      </c>
      <c r="AC358" t="s">
        <v>290</v>
      </c>
      <c r="AD358">
        <v>26</v>
      </c>
      <c r="AE358" t="s">
        <v>290</v>
      </c>
      <c r="AF358" t="s">
        <v>7603</v>
      </c>
      <c r="AG358">
        <v>101</v>
      </c>
      <c r="AH358">
        <v>13</v>
      </c>
      <c r="AI358">
        <v>155</v>
      </c>
      <c r="AJ358" t="s">
        <v>7603</v>
      </c>
      <c r="AK358">
        <v>155</v>
      </c>
    </row>
    <row r="359" spans="1:37">
      <c r="A359">
        <v>2013</v>
      </c>
      <c r="B359" t="s">
        <v>2038</v>
      </c>
      <c r="C359" t="s">
        <v>9047</v>
      </c>
      <c r="D359" t="str">
        <f>INDEX(CountyList!A:A, MATCH(MID(C359, 4, 3), CountyList!B:B, 0))</f>
        <v>Cook</v>
      </c>
      <c r="E359" t="s">
        <v>9048</v>
      </c>
      <c r="F359" t="s">
        <v>2041</v>
      </c>
      <c r="G359" t="s">
        <v>1122</v>
      </c>
      <c r="H359" t="s">
        <v>5927</v>
      </c>
      <c r="I359" t="s">
        <v>9049</v>
      </c>
      <c r="J359">
        <v>23</v>
      </c>
      <c r="K359">
        <v>12</v>
      </c>
      <c r="L359" t="s">
        <v>290</v>
      </c>
      <c r="M359" t="s">
        <v>290</v>
      </c>
      <c r="N359" t="s">
        <v>290</v>
      </c>
      <c r="O359" t="s">
        <v>290</v>
      </c>
      <c r="P359" t="s">
        <v>290</v>
      </c>
      <c r="Q359" t="s">
        <v>290</v>
      </c>
      <c r="R359" t="s">
        <v>290</v>
      </c>
      <c r="S359" t="s">
        <v>290</v>
      </c>
      <c r="T359" t="s">
        <v>7603</v>
      </c>
      <c r="U359" t="s">
        <v>7603</v>
      </c>
      <c r="V359" t="s">
        <v>7603</v>
      </c>
      <c r="W359" t="s">
        <v>7603</v>
      </c>
      <c r="X359" t="s">
        <v>7603</v>
      </c>
      <c r="Y359" t="s">
        <v>7603</v>
      </c>
      <c r="Z359">
        <v>45</v>
      </c>
      <c r="AA359">
        <v>36</v>
      </c>
      <c r="AB359">
        <v>15</v>
      </c>
      <c r="AC359" t="s">
        <v>7603</v>
      </c>
      <c r="AD359">
        <v>12</v>
      </c>
      <c r="AE359">
        <v>29</v>
      </c>
      <c r="AF359" t="s">
        <v>7603</v>
      </c>
      <c r="AG359">
        <v>17</v>
      </c>
      <c r="AH359" t="s">
        <v>290</v>
      </c>
      <c r="AI359">
        <v>81</v>
      </c>
      <c r="AJ359" t="s">
        <v>7603</v>
      </c>
      <c r="AK359">
        <v>81</v>
      </c>
    </row>
    <row r="360" spans="1:37">
      <c r="A360">
        <v>2013</v>
      </c>
      <c r="B360" t="s">
        <v>2043</v>
      </c>
      <c r="C360" t="s">
        <v>9050</v>
      </c>
      <c r="D360" t="str">
        <f>INDEX(CountyList!A:A, MATCH(MID(C360, 4, 3), CountyList!B:B, 0))</f>
        <v>Cook</v>
      </c>
      <c r="E360" t="s">
        <v>9051</v>
      </c>
      <c r="F360" t="s">
        <v>2046</v>
      </c>
      <c r="G360" t="s">
        <v>1122</v>
      </c>
      <c r="H360" t="s">
        <v>9052</v>
      </c>
      <c r="I360" t="s">
        <v>9053</v>
      </c>
      <c r="J360" t="s">
        <v>290</v>
      </c>
      <c r="K360" t="s">
        <v>290</v>
      </c>
      <c r="L360" t="s">
        <v>290</v>
      </c>
      <c r="M360" t="s">
        <v>290</v>
      </c>
      <c r="N360" t="s">
        <v>290</v>
      </c>
      <c r="O360" t="s">
        <v>290</v>
      </c>
      <c r="P360" t="s">
        <v>290</v>
      </c>
      <c r="Q360" t="s">
        <v>290</v>
      </c>
      <c r="R360" t="s">
        <v>290</v>
      </c>
      <c r="S360" t="s">
        <v>7603</v>
      </c>
      <c r="T360" t="s">
        <v>7603</v>
      </c>
      <c r="U360" t="s">
        <v>7603</v>
      </c>
      <c r="V360" t="s">
        <v>7603</v>
      </c>
      <c r="W360" t="s">
        <v>7603</v>
      </c>
      <c r="X360" t="s">
        <v>7603</v>
      </c>
      <c r="Y360" t="s">
        <v>7603</v>
      </c>
      <c r="Z360">
        <v>10</v>
      </c>
      <c r="AA360">
        <v>15</v>
      </c>
      <c r="AB360" t="s">
        <v>290</v>
      </c>
      <c r="AC360" t="s">
        <v>7603</v>
      </c>
      <c r="AD360" t="s">
        <v>7603</v>
      </c>
      <c r="AE360" t="s">
        <v>290</v>
      </c>
      <c r="AF360" t="s">
        <v>7603</v>
      </c>
      <c r="AG360">
        <v>11</v>
      </c>
      <c r="AH360" t="s">
        <v>7603</v>
      </c>
      <c r="AI360">
        <v>25</v>
      </c>
      <c r="AJ360" t="s">
        <v>7603</v>
      </c>
      <c r="AK360">
        <v>25</v>
      </c>
    </row>
    <row r="361" spans="1:37">
      <c r="A361">
        <v>2013</v>
      </c>
      <c r="B361" t="s">
        <v>9054</v>
      </c>
      <c r="C361" t="s">
        <v>9055</v>
      </c>
      <c r="D361" t="str">
        <f>INDEX(CountyList!A:A, MATCH(MID(C361, 4, 3), CountyList!B:B, 0))</f>
        <v>Cook</v>
      </c>
      <c r="E361" t="s">
        <v>9056</v>
      </c>
      <c r="F361" t="s">
        <v>8863</v>
      </c>
      <c r="G361" t="s">
        <v>1122</v>
      </c>
      <c r="H361" t="s">
        <v>8864</v>
      </c>
      <c r="I361" t="s">
        <v>9057</v>
      </c>
      <c r="J361">
        <v>19</v>
      </c>
      <c r="K361">
        <v>10</v>
      </c>
      <c r="L361">
        <v>11</v>
      </c>
      <c r="M361">
        <v>10</v>
      </c>
      <c r="N361" t="s">
        <v>290</v>
      </c>
      <c r="O361">
        <v>15</v>
      </c>
      <c r="P361" t="s">
        <v>290</v>
      </c>
      <c r="Q361">
        <v>12</v>
      </c>
      <c r="R361" t="s">
        <v>290</v>
      </c>
      <c r="S361" t="s">
        <v>290</v>
      </c>
      <c r="T361" t="s">
        <v>7603</v>
      </c>
      <c r="U361" t="s">
        <v>7603</v>
      </c>
      <c r="V361" t="s">
        <v>7603</v>
      </c>
      <c r="W361" t="s">
        <v>7603</v>
      </c>
      <c r="X361" t="s">
        <v>7603</v>
      </c>
      <c r="Y361" t="s">
        <v>7603</v>
      </c>
      <c r="Z361">
        <v>48</v>
      </c>
      <c r="AA361">
        <v>55</v>
      </c>
      <c r="AB361" t="s">
        <v>7603</v>
      </c>
      <c r="AC361" t="s">
        <v>7603</v>
      </c>
      <c r="AD361" t="s">
        <v>7603</v>
      </c>
      <c r="AE361">
        <v>103</v>
      </c>
      <c r="AF361" t="s">
        <v>7603</v>
      </c>
      <c r="AG361" t="s">
        <v>7603</v>
      </c>
      <c r="AH361" t="s">
        <v>7603</v>
      </c>
      <c r="AI361">
        <v>103</v>
      </c>
      <c r="AJ361" t="s">
        <v>7603</v>
      </c>
      <c r="AK361">
        <v>103</v>
      </c>
    </row>
    <row r="362" spans="1:37">
      <c r="A362">
        <v>2013</v>
      </c>
      <c r="B362" t="s">
        <v>2048</v>
      </c>
      <c r="C362" t="s">
        <v>9058</v>
      </c>
      <c r="D362" t="str">
        <f>INDEX(CountyList!A:A, MATCH(MID(C362, 4, 3), CountyList!B:B, 0))</f>
        <v>Cook</v>
      </c>
      <c r="E362" t="s">
        <v>9059</v>
      </c>
      <c r="F362" t="s">
        <v>2051</v>
      </c>
      <c r="G362" t="s">
        <v>1122</v>
      </c>
      <c r="H362" t="s">
        <v>5930</v>
      </c>
      <c r="I362" t="s">
        <v>9060</v>
      </c>
      <c r="J362">
        <v>28</v>
      </c>
      <c r="K362">
        <v>20</v>
      </c>
      <c r="L362">
        <v>18</v>
      </c>
      <c r="M362">
        <v>19</v>
      </c>
      <c r="N362">
        <v>17</v>
      </c>
      <c r="O362">
        <v>18</v>
      </c>
      <c r="P362">
        <v>15</v>
      </c>
      <c r="Q362">
        <v>17</v>
      </c>
      <c r="R362">
        <v>17</v>
      </c>
      <c r="S362">
        <v>11</v>
      </c>
      <c r="T362" t="s">
        <v>7603</v>
      </c>
      <c r="U362" t="s">
        <v>7603</v>
      </c>
      <c r="V362" t="s">
        <v>7603</v>
      </c>
      <c r="W362" t="s">
        <v>7603</v>
      </c>
      <c r="X362" t="s">
        <v>7603</v>
      </c>
      <c r="Y362" t="s">
        <v>7603</v>
      </c>
      <c r="Z362">
        <v>86</v>
      </c>
      <c r="AA362">
        <v>94</v>
      </c>
      <c r="AB362" t="s">
        <v>290</v>
      </c>
      <c r="AC362" t="s">
        <v>7603</v>
      </c>
      <c r="AD362" t="s">
        <v>290</v>
      </c>
      <c r="AE362" t="s">
        <v>290</v>
      </c>
      <c r="AF362" t="s">
        <v>7603</v>
      </c>
      <c r="AG362">
        <v>159</v>
      </c>
      <c r="AH362">
        <v>12</v>
      </c>
      <c r="AI362">
        <v>180</v>
      </c>
      <c r="AJ362" t="s">
        <v>7603</v>
      </c>
      <c r="AK362">
        <v>180</v>
      </c>
    </row>
    <row r="363" spans="1:37">
      <c r="A363">
        <v>2013</v>
      </c>
      <c r="B363" t="s">
        <v>2057</v>
      </c>
      <c r="C363" t="s">
        <v>9061</v>
      </c>
      <c r="D363" t="str">
        <f>INDEX(CountyList!A:A, MATCH(MID(C363, 4, 3), CountyList!B:B, 0))</f>
        <v>Cook</v>
      </c>
      <c r="E363" t="s">
        <v>9062</v>
      </c>
      <c r="F363" t="s">
        <v>2059</v>
      </c>
      <c r="G363" t="s">
        <v>1122</v>
      </c>
      <c r="H363" t="s">
        <v>5936</v>
      </c>
      <c r="I363" t="s">
        <v>9063</v>
      </c>
      <c r="J363">
        <v>114</v>
      </c>
      <c r="K363">
        <v>32</v>
      </c>
      <c r="L363">
        <v>21</v>
      </c>
      <c r="M363">
        <v>27</v>
      </c>
      <c r="N363">
        <v>19</v>
      </c>
      <c r="O363">
        <v>19</v>
      </c>
      <c r="P363">
        <v>20</v>
      </c>
      <c r="Q363">
        <v>12</v>
      </c>
      <c r="R363">
        <v>13</v>
      </c>
      <c r="S363">
        <v>10</v>
      </c>
      <c r="T363" t="s">
        <v>7603</v>
      </c>
      <c r="U363" t="s">
        <v>7603</v>
      </c>
      <c r="V363" t="s">
        <v>7603</v>
      </c>
      <c r="W363" t="s">
        <v>7603</v>
      </c>
      <c r="X363" t="s">
        <v>7603</v>
      </c>
      <c r="Y363" t="s">
        <v>7603</v>
      </c>
      <c r="Z363">
        <v>141</v>
      </c>
      <c r="AA363">
        <v>146</v>
      </c>
      <c r="AB363">
        <v>14</v>
      </c>
      <c r="AC363" t="s">
        <v>7603</v>
      </c>
      <c r="AD363">
        <v>12</v>
      </c>
      <c r="AE363" t="s">
        <v>290</v>
      </c>
      <c r="AF363" t="s">
        <v>7603</v>
      </c>
      <c r="AG363">
        <v>238</v>
      </c>
      <c r="AH363">
        <v>17</v>
      </c>
      <c r="AI363">
        <v>287</v>
      </c>
      <c r="AJ363" t="s">
        <v>7603</v>
      </c>
      <c r="AK363">
        <v>287</v>
      </c>
    </row>
    <row r="364" spans="1:37">
      <c r="A364">
        <v>2013</v>
      </c>
      <c r="B364" t="s">
        <v>4648</v>
      </c>
      <c r="C364" t="s">
        <v>9064</v>
      </c>
      <c r="D364" t="str">
        <f>INDEX(CountyList!A:A, MATCH(MID(C364, 4, 3), CountyList!B:B, 0))</f>
        <v>Cook</v>
      </c>
      <c r="E364" t="s">
        <v>9065</v>
      </c>
      <c r="F364" t="s">
        <v>4651</v>
      </c>
      <c r="G364" t="s">
        <v>1122</v>
      </c>
      <c r="H364" t="s">
        <v>5939</v>
      </c>
      <c r="I364" t="s">
        <v>9066</v>
      </c>
      <c r="J364">
        <v>75</v>
      </c>
      <c r="K364">
        <v>59</v>
      </c>
      <c r="L364">
        <v>53</v>
      </c>
      <c r="M364">
        <v>51</v>
      </c>
      <c r="N364">
        <v>52</v>
      </c>
      <c r="O364">
        <v>54</v>
      </c>
      <c r="P364">
        <v>43</v>
      </c>
      <c r="Q364">
        <v>48</v>
      </c>
      <c r="R364">
        <v>49</v>
      </c>
      <c r="S364">
        <v>42</v>
      </c>
      <c r="T364" t="s">
        <v>7603</v>
      </c>
      <c r="U364" t="s">
        <v>7603</v>
      </c>
      <c r="V364" t="s">
        <v>7603</v>
      </c>
      <c r="W364" t="s">
        <v>7603</v>
      </c>
      <c r="X364" t="s">
        <v>7603</v>
      </c>
      <c r="Y364" t="s">
        <v>7603</v>
      </c>
      <c r="Z364">
        <v>262</v>
      </c>
      <c r="AA364">
        <v>264</v>
      </c>
      <c r="AB364" t="s">
        <v>290</v>
      </c>
      <c r="AC364" t="s">
        <v>7603</v>
      </c>
      <c r="AD364" t="s">
        <v>290</v>
      </c>
      <c r="AE364" t="s">
        <v>7603</v>
      </c>
      <c r="AF364" t="s">
        <v>7603</v>
      </c>
      <c r="AG364">
        <v>507</v>
      </c>
      <c r="AH364">
        <v>13</v>
      </c>
      <c r="AI364">
        <v>526</v>
      </c>
      <c r="AJ364" t="s">
        <v>7603</v>
      </c>
      <c r="AK364">
        <v>526</v>
      </c>
    </row>
    <row r="365" spans="1:37">
      <c r="A365">
        <v>2013</v>
      </c>
      <c r="B365" t="s">
        <v>9067</v>
      </c>
      <c r="C365" t="s">
        <v>9068</v>
      </c>
      <c r="D365" t="str">
        <f>INDEX(CountyList!A:A, MATCH(MID(C365, 4, 3), CountyList!B:B, 0))</f>
        <v>Cook</v>
      </c>
      <c r="E365" t="s">
        <v>9069</v>
      </c>
      <c r="F365" t="s">
        <v>9070</v>
      </c>
      <c r="G365" t="s">
        <v>1122</v>
      </c>
      <c r="H365" t="s">
        <v>9071</v>
      </c>
      <c r="I365" t="s">
        <v>9072</v>
      </c>
      <c r="J365" t="s">
        <v>290</v>
      </c>
      <c r="K365" t="s">
        <v>290</v>
      </c>
      <c r="L365" t="s">
        <v>290</v>
      </c>
      <c r="M365" t="s">
        <v>290</v>
      </c>
      <c r="N365" t="s">
        <v>290</v>
      </c>
      <c r="O365" t="s">
        <v>290</v>
      </c>
      <c r="P365" t="s">
        <v>7603</v>
      </c>
      <c r="Q365" t="s">
        <v>7603</v>
      </c>
      <c r="R365" t="s">
        <v>7603</v>
      </c>
      <c r="S365" t="s">
        <v>7603</v>
      </c>
      <c r="T365" t="s">
        <v>7603</v>
      </c>
      <c r="U365" t="s">
        <v>7603</v>
      </c>
      <c r="V365" t="s">
        <v>7603</v>
      </c>
      <c r="W365" t="s">
        <v>7603</v>
      </c>
      <c r="X365" t="s">
        <v>7603</v>
      </c>
      <c r="Y365" t="s">
        <v>7603</v>
      </c>
      <c r="Z365">
        <v>25</v>
      </c>
      <c r="AA365" t="s">
        <v>290</v>
      </c>
      <c r="AB365">
        <v>20</v>
      </c>
      <c r="AC365" t="s">
        <v>7603</v>
      </c>
      <c r="AD365" t="s">
        <v>7603</v>
      </c>
      <c r="AE365" t="s">
        <v>290</v>
      </c>
      <c r="AF365" t="s">
        <v>7603</v>
      </c>
      <c r="AG365" t="s">
        <v>7603</v>
      </c>
      <c r="AH365" t="s">
        <v>290</v>
      </c>
      <c r="AI365">
        <v>34</v>
      </c>
      <c r="AJ365" t="s">
        <v>7603</v>
      </c>
      <c r="AK365">
        <v>34</v>
      </c>
    </row>
    <row r="366" spans="1:37">
      <c r="A366">
        <v>2013</v>
      </c>
      <c r="B366" t="s">
        <v>2076</v>
      </c>
      <c r="C366" t="s">
        <v>9073</v>
      </c>
      <c r="D366" t="str">
        <f>INDEX(CountyList!A:A, MATCH(MID(C366, 4, 3), CountyList!B:B, 0))</f>
        <v>Cook</v>
      </c>
      <c r="E366" t="s">
        <v>9074</v>
      </c>
      <c r="F366" t="s">
        <v>2078</v>
      </c>
      <c r="G366" t="s">
        <v>1122</v>
      </c>
      <c r="H366" t="s">
        <v>5953</v>
      </c>
      <c r="I366" t="s">
        <v>9075</v>
      </c>
      <c r="J366">
        <v>26</v>
      </c>
      <c r="K366">
        <v>19</v>
      </c>
      <c r="L366">
        <v>19</v>
      </c>
      <c r="M366">
        <v>18</v>
      </c>
      <c r="N366">
        <v>13</v>
      </c>
      <c r="O366">
        <v>17</v>
      </c>
      <c r="P366" t="s">
        <v>290</v>
      </c>
      <c r="Q366">
        <v>26</v>
      </c>
      <c r="R366">
        <v>25</v>
      </c>
      <c r="S366">
        <v>12</v>
      </c>
      <c r="T366" t="s">
        <v>7603</v>
      </c>
      <c r="U366" t="s">
        <v>7603</v>
      </c>
      <c r="V366" t="s">
        <v>7603</v>
      </c>
      <c r="W366" t="s">
        <v>7603</v>
      </c>
      <c r="X366" t="s">
        <v>7603</v>
      </c>
      <c r="Y366" t="s">
        <v>7603</v>
      </c>
      <c r="Z366">
        <v>93</v>
      </c>
      <c r="AA366">
        <v>91</v>
      </c>
      <c r="AB366">
        <v>129</v>
      </c>
      <c r="AC366" t="s">
        <v>7603</v>
      </c>
      <c r="AD366">
        <v>11</v>
      </c>
      <c r="AE366" t="s">
        <v>290</v>
      </c>
      <c r="AF366" t="s">
        <v>7603</v>
      </c>
      <c r="AG366">
        <v>23</v>
      </c>
      <c r="AH366">
        <v>14</v>
      </c>
      <c r="AI366">
        <v>184</v>
      </c>
      <c r="AJ366" t="s">
        <v>7603</v>
      </c>
      <c r="AK366">
        <v>184</v>
      </c>
    </row>
    <row r="367" spans="1:37">
      <c r="A367">
        <v>2013</v>
      </c>
      <c r="B367" t="s">
        <v>9076</v>
      </c>
      <c r="C367" t="s">
        <v>9077</v>
      </c>
      <c r="D367" t="str">
        <f>INDEX(CountyList!A:A, MATCH(MID(C367, 4, 3), CountyList!B:B, 0))</f>
        <v>Cook</v>
      </c>
      <c r="E367" t="s">
        <v>9078</v>
      </c>
      <c r="F367" t="s">
        <v>9079</v>
      </c>
      <c r="G367" t="s">
        <v>1122</v>
      </c>
      <c r="H367" t="s">
        <v>9080</v>
      </c>
      <c r="I367" t="s">
        <v>9081</v>
      </c>
      <c r="J367">
        <v>23</v>
      </c>
      <c r="K367" t="s">
        <v>290</v>
      </c>
      <c r="L367" t="s">
        <v>290</v>
      </c>
      <c r="M367" t="s">
        <v>290</v>
      </c>
      <c r="N367" t="s">
        <v>290</v>
      </c>
      <c r="O367" t="s">
        <v>290</v>
      </c>
      <c r="P367">
        <v>12</v>
      </c>
      <c r="Q367" t="s">
        <v>290</v>
      </c>
      <c r="R367">
        <v>11</v>
      </c>
      <c r="S367">
        <v>10</v>
      </c>
      <c r="T367" t="s">
        <v>7603</v>
      </c>
      <c r="U367" t="s">
        <v>7603</v>
      </c>
      <c r="V367" t="s">
        <v>7603</v>
      </c>
      <c r="W367" t="s">
        <v>7603</v>
      </c>
      <c r="X367" t="s">
        <v>7603</v>
      </c>
      <c r="Y367" t="s">
        <v>7603</v>
      </c>
      <c r="Z367">
        <v>48</v>
      </c>
      <c r="AA367">
        <v>49</v>
      </c>
      <c r="AB367" t="s">
        <v>7603</v>
      </c>
      <c r="AC367" t="s">
        <v>7603</v>
      </c>
      <c r="AD367" t="s">
        <v>7603</v>
      </c>
      <c r="AE367">
        <v>96</v>
      </c>
      <c r="AF367" t="s">
        <v>7603</v>
      </c>
      <c r="AG367" t="s">
        <v>290</v>
      </c>
      <c r="AH367" t="s">
        <v>7603</v>
      </c>
      <c r="AI367">
        <v>97</v>
      </c>
      <c r="AJ367" t="s">
        <v>7603</v>
      </c>
      <c r="AK367">
        <v>97</v>
      </c>
    </row>
    <row r="368" spans="1:37">
      <c r="A368">
        <v>2013</v>
      </c>
      <c r="B368" t="s">
        <v>9082</v>
      </c>
      <c r="C368" t="s">
        <v>9083</v>
      </c>
      <c r="D368" t="str">
        <f>INDEX(CountyList!A:A, MATCH(MID(C368, 4, 3), CountyList!B:B, 0))</f>
        <v>Cook</v>
      </c>
      <c r="E368" t="s">
        <v>9084</v>
      </c>
      <c r="F368" t="s">
        <v>2116</v>
      </c>
      <c r="G368" t="s">
        <v>1122</v>
      </c>
      <c r="H368" t="s">
        <v>5974</v>
      </c>
      <c r="I368" t="s">
        <v>9085</v>
      </c>
      <c r="J368">
        <v>32</v>
      </c>
      <c r="K368">
        <v>26</v>
      </c>
      <c r="L368">
        <v>19</v>
      </c>
      <c r="M368">
        <v>23</v>
      </c>
      <c r="N368">
        <v>23</v>
      </c>
      <c r="O368">
        <v>18</v>
      </c>
      <c r="P368">
        <v>22</v>
      </c>
      <c r="Q368">
        <v>16</v>
      </c>
      <c r="R368">
        <v>21</v>
      </c>
      <c r="S368">
        <v>16</v>
      </c>
      <c r="T368" t="s">
        <v>7603</v>
      </c>
      <c r="U368" t="s">
        <v>7603</v>
      </c>
      <c r="V368" t="s">
        <v>7603</v>
      </c>
      <c r="W368" t="s">
        <v>7603</v>
      </c>
      <c r="X368" t="s">
        <v>7603</v>
      </c>
      <c r="Y368" t="s">
        <v>7603</v>
      </c>
      <c r="Z368">
        <v>99</v>
      </c>
      <c r="AA368">
        <v>117</v>
      </c>
      <c r="AB368" t="s">
        <v>7603</v>
      </c>
      <c r="AC368" t="s">
        <v>7603</v>
      </c>
      <c r="AD368" t="s">
        <v>7603</v>
      </c>
      <c r="AE368">
        <v>216</v>
      </c>
      <c r="AF368" t="s">
        <v>7603</v>
      </c>
      <c r="AG368" t="s">
        <v>7603</v>
      </c>
      <c r="AH368" t="s">
        <v>7603</v>
      </c>
      <c r="AI368">
        <v>216</v>
      </c>
      <c r="AJ368" t="s">
        <v>7603</v>
      </c>
      <c r="AK368">
        <v>216</v>
      </c>
    </row>
    <row r="369" spans="1:37">
      <c r="A369">
        <v>2013</v>
      </c>
      <c r="B369" t="s">
        <v>9086</v>
      </c>
      <c r="C369" t="s">
        <v>9087</v>
      </c>
      <c r="D369" t="str">
        <f>INDEX(CountyList!A:A, MATCH(MID(C369, 4, 3), CountyList!B:B, 0))</f>
        <v>Cook</v>
      </c>
      <c r="E369" t="s">
        <v>9088</v>
      </c>
      <c r="F369" t="s">
        <v>9089</v>
      </c>
      <c r="G369" t="s">
        <v>1122</v>
      </c>
      <c r="H369" t="s">
        <v>5984</v>
      </c>
      <c r="I369" t="s">
        <v>9090</v>
      </c>
      <c r="J369">
        <v>76</v>
      </c>
      <c r="K369">
        <v>64</v>
      </c>
      <c r="L369">
        <v>44</v>
      </c>
      <c r="M369">
        <v>32</v>
      </c>
      <c r="N369">
        <v>19</v>
      </c>
      <c r="O369">
        <v>26</v>
      </c>
      <c r="P369">
        <v>27</v>
      </c>
      <c r="Q369">
        <v>28</v>
      </c>
      <c r="R369">
        <v>33</v>
      </c>
      <c r="S369">
        <v>30</v>
      </c>
      <c r="T369" t="s">
        <v>7603</v>
      </c>
      <c r="U369" t="s">
        <v>7603</v>
      </c>
      <c r="V369" t="s">
        <v>7603</v>
      </c>
      <c r="W369" t="s">
        <v>7603</v>
      </c>
      <c r="X369" t="s">
        <v>7603</v>
      </c>
      <c r="Y369" t="s">
        <v>7603</v>
      </c>
      <c r="Z369">
        <v>342</v>
      </c>
      <c r="AA369">
        <v>37</v>
      </c>
      <c r="AB369" t="s">
        <v>7603</v>
      </c>
      <c r="AC369" t="s">
        <v>7603</v>
      </c>
      <c r="AD369" t="s">
        <v>7603</v>
      </c>
      <c r="AE369" t="s">
        <v>7603</v>
      </c>
      <c r="AF369" t="s">
        <v>7603</v>
      </c>
      <c r="AG369">
        <v>379</v>
      </c>
      <c r="AH369" t="s">
        <v>7603</v>
      </c>
      <c r="AI369">
        <v>379</v>
      </c>
      <c r="AJ369" t="s">
        <v>7603</v>
      </c>
      <c r="AK369">
        <v>379</v>
      </c>
    </row>
    <row r="370" spans="1:37">
      <c r="A370">
        <v>2013</v>
      </c>
      <c r="B370" t="s">
        <v>9091</v>
      </c>
      <c r="C370" t="s">
        <v>9092</v>
      </c>
      <c r="D370" t="str">
        <f>INDEX(CountyList!A:A, MATCH(MID(C370, 4, 3), CountyList!B:B, 0))</f>
        <v>Cook</v>
      </c>
      <c r="E370" t="s">
        <v>9093</v>
      </c>
      <c r="F370" t="s">
        <v>2143</v>
      </c>
      <c r="G370" t="s">
        <v>1122</v>
      </c>
      <c r="H370" t="s">
        <v>5995</v>
      </c>
      <c r="I370" t="s">
        <v>9094</v>
      </c>
      <c r="J370" t="s">
        <v>7603</v>
      </c>
      <c r="K370" t="s">
        <v>7603</v>
      </c>
      <c r="L370" t="s">
        <v>7603</v>
      </c>
      <c r="M370" t="s">
        <v>7603</v>
      </c>
      <c r="N370" t="s">
        <v>7603</v>
      </c>
      <c r="O370" t="s">
        <v>7603</v>
      </c>
      <c r="P370" t="s">
        <v>7603</v>
      </c>
      <c r="Q370" t="s">
        <v>7603</v>
      </c>
      <c r="R370" t="s">
        <v>7603</v>
      </c>
      <c r="S370" t="s">
        <v>7603</v>
      </c>
      <c r="T370">
        <v>117</v>
      </c>
      <c r="U370">
        <v>67</v>
      </c>
      <c r="V370">
        <v>71</v>
      </c>
      <c r="W370">
        <v>45</v>
      </c>
      <c r="X370" t="s">
        <v>7603</v>
      </c>
      <c r="Y370" t="s">
        <v>7603</v>
      </c>
      <c r="Z370">
        <v>175</v>
      </c>
      <c r="AA370">
        <v>125</v>
      </c>
      <c r="AB370" t="s">
        <v>290</v>
      </c>
      <c r="AC370" t="s">
        <v>7603</v>
      </c>
      <c r="AD370" t="s">
        <v>7603</v>
      </c>
      <c r="AE370">
        <v>295</v>
      </c>
      <c r="AF370" t="s">
        <v>7603</v>
      </c>
      <c r="AG370" t="s">
        <v>7603</v>
      </c>
      <c r="AH370" t="s">
        <v>290</v>
      </c>
      <c r="AI370" t="s">
        <v>7603</v>
      </c>
      <c r="AJ370">
        <v>300</v>
      </c>
      <c r="AK370">
        <v>300</v>
      </c>
    </row>
    <row r="371" spans="1:37">
      <c r="A371">
        <v>2013</v>
      </c>
      <c r="B371" t="s">
        <v>2149</v>
      </c>
      <c r="C371" t="s">
        <v>9095</v>
      </c>
      <c r="D371" t="str">
        <f>INDEX(CountyList!A:A, MATCH(MID(C371, 4, 3), CountyList!B:B, 0))</f>
        <v>Cook</v>
      </c>
      <c r="E371" t="s">
        <v>9096</v>
      </c>
      <c r="F371" t="s">
        <v>2151</v>
      </c>
      <c r="G371" t="s">
        <v>1122</v>
      </c>
      <c r="H371" t="s">
        <v>5998</v>
      </c>
      <c r="I371" t="s">
        <v>9097</v>
      </c>
      <c r="J371">
        <v>39</v>
      </c>
      <c r="K371">
        <v>24</v>
      </c>
      <c r="L371">
        <v>24</v>
      </c>
      <c r="M371">
        <v>23</v>
      </c>
      <c r="N371">
        <v>21</v>
      </c>
      <c r="O371">
        <v>18</v>
      </c>
      <c r="P371">
        <v>19</v>
      </c>
      <c r="Q371">
        <v>19</v>
      </c>
      <c r="R371">
        <v>19</v>
      </c>
      <c r="S371">
        <v>19</v>
      </c>
      <c r="T371" t="s">
        <v>7603</v>
      </c>
      <c r="U371" t="s">
        <v>7603</v>
      </c>
      <c r="V371" t="s">
        <v>7603</v>
      </c>
      <c r="W371" t="s">
        <v>7603</v>
      </c>
      <c r="X371" t="s">
        <v>7603</v>
      </c>
      <c r="Y371" t="s">
        <v>7603</v>
      </c>
      <c r="Z371">
        <v>122</v>
      </c>
      <c r="AA371">
        <v>103</v>
      </c>
      <c r="AB371" t="s">
        <v>290</v>
      </c>
      <c r="AC371" t="s">
        <v>7603</v>
      </c>
      <c r="AD371" t="s">
        <v>290</v>
      </c>
      <c r="AE371" t="s">
        <v>290</v>
      </c>
      <c r="AF371" t="s">
        <v>7603</v>
      </c>
      <c r="AG371">
        <v>192</v>
      </c>
      <c r="AH371">
        <v>19</v>
      </c>
      <c r="AI371">
        <v>225</v>
      </c>
      <c r="AJ371" t="s">
        <v>7603</v>
      </c>
      <c r="AK371">
        <v>225</v>
      </c>
    </row>
    <row r="372" spans="1:37">
      <c r="A372">
        <v>2013</v>
      </c>
      <c r="B372" t="s">
        <v>2153</v>
      </c>
      <c r="C372" t="s">
        <v>9098</v>
      </c>
      <c r="D372" t="str">
        <f>INDEX(CountyList!A:A, MATCH(MID(C372, 4, 3), CountyList!B:B, 0))</f>
        <v>Cook</v>
      </c>
      <c r="E372" t="s">
        <v>9099</v>
      </c>
      <c r="F372" t="s">
        <v>2156</v>
      </c>
      <c r="G372" t="s">
        <v>1122</v>
      </c>
      <c r="H372" t="s">
        <v>9100</v>
      </c>
      <c r="I372" t="s">
        <v>9101</v>
      </c>
      <c r="J372" t="s">
        <v>7603</v>
      </c>
      <c r="K372" t="s">
        <v>7603</v>
      </c>
      <c r="L372" t="s">
        <v>7603</v>
      </c>
      <c r="M372" t="s">
        <v>7603</v>
      </c>
      <c r="N372" t="s">
        <v>7603</v>
      </c>
      <c r="O372" t="s">
        <v>7603</v>
      </c>
      <c r="P372" t="s">
        <v>7603</v>
      </c>
      <c r="Q372" t="s">
        <v>7603</v>
      </c>
      <c r="R372" t="s">
        <v>7603</v>
      </c>
      <c r="S372" t="s">
        <v>7603</v>
      </c>
      <c r="T372" t="s">
        <v>290</v>
      </c>
      <c r="U372" t="s">
        <v>290</v>
      </c>
      <c r="V372" t="s">
        <v>290</v>
      </c>
      <c r="W372" t="s">
        <v>290</v>
      </c>
      <c r="X372" t="s">
        <v>7603</v>
      </c>
      <c r="Y372" t="s">
        <v>7603</v>
      </c>
      <c r="Z372">
        <v>20</v>
      </c>
      <c r="AA372" t="s">
        <v>7603</v>
      </c>
      <c r="AB372" t="s">
        <v>7603</v>
      </c>
      <c r="AC372" t="s">
        <v>7603</v>
      </c>
      <c r="AD372" t="s">
        <v>7603</v>
      </c>
      <c r="AE372" t="s">
        <v>7603</v>
      </c>
      <c r="AF372" t="s">
        <v>7603</v>
      </c>
      <c r="AG372">
        <v>20</v>
      </c>
      <c r="AH372" t="s">
        <v>7603</v>
      </c>
      <c r="AI372" t="s">
        <v>7603</v>
      </c>
      <c r="AJ372">
        <v>20</v>
      </c>
      <c r="AK372">
        <v>20</v>
      </c>
    </row>
    <row r="373" spans="1:37">
      <c r="A373">
        <v>2013</v>
      </c>
      <c r="B373" t="s">
        <v>9102</v>
      </c>
      <c r="C373" t="s">
        <v>9103</v>
      </c>
      <c r="D373" t="str">
        <f>INDEX(CountyList!A:A, MATCH(MID(C373, 4, 3), CountyList!B:B, 0))</f>
        <v>Cook</v>
      </c>
      <c r="E373" t="s">
        <v>9104</v>
      </c>
      <c r="F373" t="s">
        <v>9105</v>
      </c>
      <c r="G373" t="s">
        <v>1122</v>
      </c>
      <c r="H373" t="s">
        <v>9106</v>
      </c>
      <c r="I373" t="s">
        <v>9107</v>
      </c>
      <c r="J373">
        <v>24</v>
      </c>
      <c r="K373" t="s">
        <v>7603</v>
      </c>
      <c r="L373" t="s">
        <v>7603</v>
      </c>
      <c r="M373" t="s">
        <v>7603</v>
      </c>
      <c r="N373" t="s">
        <v>7603</v>
      </c>
      <c r="O373" t="s">
        <v>7603</v>
      </c>
      <c r="P373" t="s">
        <v>7603</v>
      </c>
      <c r="Q373" t="s">
        <v>7603</v>
      </c>
      <c r="R373" t="s">
        <v>7603</v>
      </c>
      <c r="S373" t="s">
        <v>7603</v>
      </c>
      <c r="T373" t="s">
        <v>7603</v>
      </c>
      <c r="U373" t="s">
        <v>7603</v>
      </c>
      <c r="V373" t="s">
        <v>7603</v>
      </c>
      <c r="W373" t="s">
        <v>7603</v>
      </c>
      <c r="X373" t="s">
        <v>7603</v>
      </c>
      <c r="Y373" t="s">
        <v>7603</v>
      </c>
      <c r="Z373">
        <v>11</v>
      </c>
      <c r="AA373">
        <v>13</v>
      </c>
      <c r="AB373">
        <v>13</v>
      </c>
      <c r="AC373" t="s">
        <v>7603</v>
      </c>
      <c r="AD373" t="s">
        <v>290</v>
      </c>
      <c r="AE373" t="s">
        <v>290</v>
      </c>
      <c r="AF373" t="s">
        <v>7603</v>
      </c>
      <c r="AG373" t="s">
        <v>290</v>
      </c>
      <c r="AH373" t="s">
        <v>7603</v>
      </c>
      <c r="AI373">
        <v>24</v>
      </c>
      <c r="AJ373" t="s">
        <v>7603</v>
      </c>
      <c r="AK373">
        <v>24</v>
      </c>
    </row>
    <row r="374" spans="1:37">
      <c r="A374">
        <v>2013</v>
      </c>
      <c r="B374" t="s">
        <v>2158</v>
      </c>
      <c r="C374" t="s">
        <v>9108</v>
      </c>
      <c r="D374" t="str">
        <f>INDEX(CountyList!A:A, MATCH(MID(C374, 4, 3), CountyList!B:B, 0))</f>
        <v>Cook</v>
      </c>
      <c r="E374" t="s">
        <v>9109</v>
      </c>
      <c r="F374" t="s">
        <v>2160</v>
      </c>
      <c r="G374" t="s">
        <v>1122</v>
      </c>
      <c r="H374" t="s">
        <v>6022</v>
      </c>
      <c r="I374" t="s">
        <v>9110</v>
      </c>
      <c r="J374" t="s">
        <v>7603</v>
      </c>
      <c r="K374">
        <v>80</v>
      </c>
      <c r="L374">
        <v>78</v>
      </c>
      <c r="M374">
        <v>80</v>
      </c>
      <c r="N374">
        <v>80</v>
      </c>
      <c r="O374">
        <v>80</v>
      </c>
      <c r="P374">
        <v>72</v>
      </c>
      <c r="Q374">
        <v>79</v>
      </c>
      <c r="R374">
        <v>72</v>
      </c>
      <c r="S374">
        <v>80</v>
      </c>
      <c r="T374" t="s">
        <v>7603</v>
      </c>
      <c r="U374" t="s">
        <v>7603</v>
      </c>
      <c r="V374" t="s">
        <v>7603</v>
      </c>
      <c r="W374" t="s">
        <v>7603</v>
      </c>
      <c r="X374" t="s">
        <v>7603</v>
      </c>
      <c r="Y374" t="s">
        <v>7603</v>
      </c>
      <c r="Z374">
        <v>356</v>
      </c>
      <c r="AA374">
        <v>345</v>
      </c>
      <c r="AB374">
        <v>15</v>
      </c>
      <c r="AC374" t="s">
        <v>7603</v>
      </c>
      <c r="AD374">
        <v>26</v>
      </c>
      <c r="AE374">
        <v>27</v>
      </c>
      <c r="AF374" t="s">
        <v>7603</v>
      </c>
      <c r="AG374">
        <v>538</v>
      </c>
      <c r="AH374">
        <v>95</v>
      </c>
      <c r="AI374">
        <v>701</v>
      </c>
      <c r="AJ374" t="s">
        <v>7603</v>
      </c>
      <c r="AK374">
        <v>701</v>
      </c>
    </row>
    <row r="375" spans="1:37">
      <c r="A375">
        <v>2013</v>
      </c>
      <c r="B375" t="s">
        <v>9111</v>
      </c>
      <c r="C375" t="s">
        <v>9112</v>
      </c>
      <c r="D375" t="str">
        <f>INDEX(CountyList!A:A, MATCH(MID(C375, 4, 3), CountyList!B:B, 0))</f>
        <v>Cook</v>
      </c>
      <c r="E375" t="s">
        <v>9113</v>
      </c>
      <c r="F375" t="s">
        <v>9114</v>
      </c>
      <c r="G375" t="s">
        <v>1122</v>
      </c>
      <c r="H375" t="s">
        <v>9115</v>
      </c>
      <c r="I375" t="s">
        <v>9116</v>
      </c>
      <c r="J375">
        <v>19</v>
      </c>
      <c r="K375" t="s">
        <v>290</v>
      </c>
      <c r="L375" t="s">
        <v>290</v>
      </c>
      <c r="M375" t="s">
        <v>290</v>
      </c>
      <c r="N375" t="s">
        <v>290</v>
      </c>
      <c r="O375" t="s">
        <v>290</v>
      </c>
      <c r="P375">
        <v>14</v>
      </c>
      <c r="Q375" t="s">
        <v>290</v>
      </c>
      <c r="R375" t="s">
        <v>290</v>
      </c>
      <c r="S375">
        <v>13</v>
      </c>
      <c r="T375" t="s">
        <v>7603</v>
      </c>
      <c r="U375" t="s">
        <v>7603</v>
      </c>
      <c r="V375" t="s">
        <v>7603</v>
      </c>
      <c r="W375" t="s">
        <v>7603</v>
      </c>
      <c r="X375" t="s">
        <v>7603</v>
      </c>
      <c r="Y375" t="s">
        <v>7603</v>
      </c>
      <c r="Z375">
        <v>49</v>
      </c>
      <c r="AA375">
        <v>44</v>
      </c>
      <c r="AB375" t="s">
        <v>7603</v>
      </c>
      <c r="AC375" t="s">
        <v>7603</v>
      </c>
      <c r="AD375" t="s">
        <v>7603</v>
      </c>
      <c r="AE375">
        <v>92</v>
      </c>
      <c r="AF375" t="s">
        <v>7603</v>
      </c>
      <c r="AG375" t="s">
        <v>7603</v>
      </c>
      <c r="AH375" t="s">
        <v>290</v>
      </c>
      <c r="AI375">
        <v>93</v>
      </c>
      <c r="AJ375" t="s">
        <v>7603</v>
      </c>
      <c r="AK375">
        <v>93</v>
      </c>
    </row>
    <row r="376" spans="1:37">
      <c r="A376">
        <v>2013</v>
      </c>
      <c r="B376" t="s">
        <v>2919</v>
      </c>
      <c r="C376" t="s">
        <v>9117</v>
      </c>
      <c r="D376" t="str">
        <f>INDEX(CountyList!A:A, MATCH(MID(C376, 4, 3), CountyList!B:B, 0))</f>
        <v>Cook</v>
      </c>
      <c r="E376" t="s">
        <v>9118</v>
      </c>
      <c r="F376" t="s">
        <v>2164</v>
      </c>
      <c r="G376" t="s">
        <v>1122</v>
      </c>
      <c r="H376" t="s">
        <v>6025</v>
      </c>
      <c r="I376" t="s">
        <v>9119</v>
      </c>
      <c r="J376">
        <v>22</v>
      </c>
      <c r="K376">
        <v>18</v>
      </c>
      <c r="L376">
        <v>17</v>
      </c>
      <c r="M376">
        <v>21</v>
      </c>
      <c r="N376">
        <v>27</v>
      </c>
      <c r="O376">
        <v>21</v>
      </c>
      <c r="P376">
        <v>23</v>
      </c>
      <c r="Q376">
        <v>25</v>
      </c>
      <c r="R376">
        <v>24</v>
      </c>
      <c r="S376">
        <v>27</v>
      </c>
      <c r="T376" t="s">
        <v>7603</v>
      </c>
      <c r="U376" t="s">
        <v>7603</v>
      </c>
      <c r="V376" t="s">
        <v>7603</v>
      </c>
      <c r="W376" t="s">
        <v>7603</v>
      </c>
      <c r="X376" t="s">
        <v>7603</v>
      </c>
      <c r="Y376" t="s">
        <v>7603</v>
      </c>
      <c r="Z376">
        <v>126</v>
      </c>
      <c r="AA376">
        <v>99</v>
      </c>
      <c r="AB376">
        <v>27</v>
      </c>
      <c r="AC376" t="s">
        <v>7603</v>
      </c>
      <c r="AD376" t="s">
        <v>290</v>
      </c>
      <c r="AE376">
        <v>110</v>
      </c>
      <c r="AF376" t="s">
        <v>7603</v>
      </c>
      <c r="AG376">
        <v>68</v>
      </c>
      <c r="AH376">
        <v>19</v>
      </c>
      <c r="AI376">
        <v>225</v>
      </c>
      <c r="AJ376" t="s">
        <v>7603</v>
      </c>
      <c r="AK376">
        <v>225</v>
      </c>
    </row>
    <row r="377" spans="1:37">
      <c r="A377">
        <v>2013</v>
      </c>
      <c r="B377" t="s">
        <v>2166</v>
      </c>
      <c r="C377" t="s">
        <v>9120</v>
      </c>
      <c r="D377" t="str">
        <f>INDEX(CountyList!A:A, MATCH(MID(C377, 4, 3), CountyList!B:B, 0))</f>
        <v>Cook</v>
      </c>
      <c r="E377" t="s">
        <v>9121</v>
      </c>
      <c r="F377" t="s">
        <v>2168</v>
      </c>
      <c r="G377" t="s">
        <v>1122</v>
      </c>
      <c r="H377" t="s">
        <v>6028</v>
      </c>
      <c r="I377" t="s">
        <v>9122</v>
      </c>
      <c r="J377">
        <v>25</v>
      </c>
      <c r="K377">
        <v>17</v>
      </c>
      <c r="L377">
        <v>13</v>
      </c>
      <c r="M377">
        <v>17</v>
      </c>
      <c r="N377">
        <v>20</v>
      </c>
      <c r="O377">
        <v>15</v>
      </c>
      <c r="P377">
        <v>19</v>
      </c>
      <c r="Q377" t="s">
        <v>290</v>
      </c>
      <c r="R377">
        <v>16</v>
      </c>
      <c r="S377">
        <v>13</v>
      </c>
      <c r="T377" t="s">
        <v>7603</v>
      </c>
      <c r="U377" t="s">
        <v>7603</v>
      </c>
      <c r="V377" t="s">
        <v>7603</v>
      </c>
      <c r="W377" t="s">
        <v>7603</v>
      </c>
      <c r="X377" t="s">
        <v>7603</v>
      </c>
      <c r="Y377" t="s">
        <v>7603</v>
      </c>
      <c r="Z377">
        <v>85</v>
      </c>
      <c r="AA377">
        <v>79</v>
      </c>
      <c r="AB377">
        <v>22</v>
      </c>
      <c r="AC377" t="s">
        <v>7603</v>
      </c>
      <c r="AD377" t="s">
        <v>7603</v>
      </c>
      <c r="AE377">
        <v>137</v>
      </c>
      <c r="AF377" t="s">
        <v>7603</v>
      </c>
      <c r="AG377" t="s">
        <v>7603</v>
      </c>
      <c r="AH377" t="s">
        <v>290</v>
      </c>
      <c r="AI377">
        <v>164</v>
      </c>
      <c r="AJ377" t="s">
        <v>7603</v>
      </c>
      <c r="AK377">
        <v>164</v>
      </c>
    </row>
    <row r="378" spans="1:37">
      <c r="A378">
        <v>2013</v>
      </c>
      <c r="B378" t="s">
        <v>2170</v>
      </c>
      <c r="C378" t="s">
        <v>9123</v>
      </c>
      <c r="D378" t="str">
        <f>INDEX(CountyList!A:A, MATCH(MID(C378, 4, 3), CountyList!B:B, 0))</f>
        <v>Cook</v>
      </c>
      <c r="E378" t="s">
        <v>9124</v>
      </c>
      <c r="F378" t="s">
        <v>2172</v>
      </c>
      <c r="G378" t="s">
        <v>1122</v>
      </c>
      <c r="H378" t="s">
        <v>6031</v>
      </c>
      <c r="I378" t="s">
        <v>9125</v>
      </c>
      <c r="J378">
        <v>63</v>
      </c>
      <c r="K378">
        <v>40</v>
      </c>
      <c r="L378">
        <v>25</v>
      </c>
      <c r="M378">
        <v>24</v>
      </c>
      <c r="N378">
        <v>17</v>
      </c>
      <c r="O378">
        <v>19</v>
      </c>
      <c r="P378">
        <v>18</v>
      </c>
      <c r="Q378">
        <v>18</v>
      </c>
      <c r="R378">
        <v>12</v>
      </c>
      <c r="S378">
        <v>16</v>
      </c>
      <c r="T378" t="s">
        <v>7603</v>
      </c>
      <c r="U378" t="s">
        <v>7603</v>
      </c>
      <c r="V378" t="s">
        <v>7603</v>
      </c>
      <c r="W378" t="s">
        <v>7603</v>
      </c>
      <c r="X378" t="s">
        <v>7603</v>
      </c>
      <c r="Y378" t="s">
        <v>7603</v>
      </c>
      <c r="Z378">
        <v>122</v>
      </c>
      <c r="AA378">
        <v>130</v>
      </c>
      <c r="AB378">
        <v>72</v>
      </c>
      <c r="AC378" t="s">
        <v>7603</v>
      </c>
      <c r="AD378">
        <v>11</v>
      </c>
      <c r="AE378" t="s">
        <v>290</v>
      </c>
      <c r="AF378" t="s">
        <v>7603</v>
      </c>
      <c r="AG378">
        <v>128</v>
      </c>
      <c r="AH378">
        <v>37</v>
      </c>
      <c r="AI378">
        <v>252</v>
      </c>
      <c r="AJ378" t="s">
        <v>7603</v>
      </c>
      <c r="AK378">
        <v>252</v>
      </c>
    </row>
    <row r="379" spans="1:37">
      <c r="A379">
        <v>2013</v>
      </c>
      <c r="B379" t="s">
        <v>9126</v>
      </c>
      <c r="C379" t="s">
        <v>9127</v>
      </c>
      <c r="D379" t="str">
        <f>INDEX(CountyList!A:A, MATCH(MID(C379, 4, 3), CountyList!B:B, 0))</f>
        <v>Cook</v>
      </c>
      <c r="E379" t="s">
        <v>9128</v>
      </c>
      <c r="F379" t="s">
        <v>2176</v>
      </c>
      <c r="G379" t="s">
        <v>1122</v>
      </c>
      <c r="H379" t="s">
        <v>9129</v>
      </c>
      <c r="I379" t="s">
        <v>9130</v>
      </c>
      <c r="J379">
        <v>35</v>
      </c>
      <c r="K379">
        <v>21</v>
      </c>
      <c r="L379">
        <v>23</v>
      </c>
      <c r="M379">
        <v>15</v>
      </c>
      <c r="N379">
        <v>17</v>
      </c>
      <c r="O379">
        <v>19</v>
      </c>
      <c r="P379">
        <v>16</v>
      </c>
      <c r="Q379">
        <v>15</v>
      </c>
      <c r="R379">
        <v>15</v>
      </c>
      <c r="S379">
        <v>15</v>
      </c>
      <c r="T379" t="s">
        <v>7603</v>
      </c>
      <c r="U379" t="s">
        <v>7603</v>
      </c>
      <c r="V379" t="s">
        <v>7603</v>
      </c>
      <c r="W379" t="s">
        <v>7603</v>
      </c>
      <c r="X379" t="s">
        <v>7603</v>
      </c>
      <c r="Y379" t="s">
        <v>7603</v>
      </c>
      <c r="Z379">
        <v>95</v>
      </c>
      <c r="AA379">
        <v>96</v>
      </c>
      <c r="AB379">
        <v>85</v>
      </c>
      <c r="AC379" t="s">
        <v>290</v>
      </c>
      <c r="AD379">
        <v>22</v>
      </c>
      <c r="AE379" t="s">
        <v>290</v>
      </c>
      <c r="AF379" t="s">
        <v>7603</v>
      </c>
      <c r="AG379">
        <v>57</v>
      </c>
      <c r="AH379">
        <v>25</v>
      </c>
      <c r="AI379">
        <v>191</v>
      </c>
      <c r="AJ379" t="s">
        <v>7603</v>
      </c>
      <c r="AK379">
        <v>191</v>
      </c>
    </row>
    <row r="380" spans="1:37">
      <c r="A380">
        <v>2013</v>
      </c>
      <c r="B380" t="s">
        <v>2178</v>
      </c>
      <c r="C380" t="s">
        <v>9131</v>
      </c>
      <c r="D380" t="str">
        <f>INDEX(CountyList!A:A, MATCH(MID(C380, 4, 3), CountyList!B:B, 0))</f>
        <v>Cook</v>
      </c>
      <c r="E380" t="s">
        <v>9132</v>
      </c>
      <c r="F380" t="s">
        <v>2180</v>
      </c>
      <c r="G380" t="s">
        <v>1122</v>
      </c>
      <c r="H380" t="s">
        <v>6037</v>
      </c>
      <c r="I380" t="s">
        <v>9133</v>
      </c>
      <c r="J380">
        <v>36</v>
      </c>
      <c r="K380">
        <v>47</v>
      </c>
      <c r="L380">
        <v>54</v>
      </c>
      <c r="M380">
        <v>65</v>
      </c>
      <c r="N380">
        <v>55</v>
      </c>
      <c r="O380">
        <v>38</v>
      </c>
      <c r="P380">
        <v>44</v>
      </c>
      <c r="Q380">
        <v>60</v>
      </c>
      <c r="R380">
        <v>45</v>
      </c>
      <c r="S380">
        <v>52</v>
      </c>
      <c r="T380" t="s">
        <v>7603</v>
      </c>
      <c r="U380" t="s">
        <v>7603</v>
      </c>
      <c r="V380" t="s">
        <v>7603</v>
      </c>
      <c r="W380" t="s">
        <v>7603</v>
      </c>
      <c r="X380" t="s">
        <v>7603</v>
      </c>
      <c r="Y380" t="s">
        <v>7603</v>
      </c>
      <c r="Z380">
        <v>236</v>
      </c>
      <c r="AA380">
        <v>260</v>
      </c>
      <c r="AB380">
        <v>23</v>
      </c>
      <c r="AC380" t="s">
        <v>290</v>
      </c>
      <c r="AD380" t="s">
        <v>290</v>
      </c>
      <c r="AE380">
        <v>87</v>
      </c>
      <c r="AF380" t="s">
        <v>7603</v>
      </c>
      <c r="AG380">
        <v>355</v>
      </c>
      <c r="AH380">
        <v>26</v>
      </c>
      <c r="AI380">
        <v>496</v>
      </c>
      <c r="AJ380" t="s">
        <v>7603</v>
      </c>
      <c r="AK380">
        <v>496</v>
      </c>
    </row>
    <row r="381" spans="1:37">
      <c r="A381">
        <v>2013</v>
      </c>
      <c r="B381" t="s">
        <v>2182</v>
      </c>
      <c r="C381" t="s">
        <v>9134</v>
      </c>
      <c r="D381" t="str">
        <f>INDEX(CountyList!A:A, MATCH(MID(C381, 4, 3), CountyList!B:B, 0))</f>
        <v>Cook</v>
      </c>
      <c r="E381" t="s">
        <v>9135</v>
      </c>
      <c r="F381" t="s">
        <v>2185</v>
      </c>
      <c r="G381" t="s">
        <v>1122</v>
      </c>
      <c r="H381" t="s">
        <v>9136</v>
      </c>
      <c r="I381" t="s">
        <v>9137</v>
      </c>
      <c r="J381">
        <v>56</v>
      </c>
      <c r="K381">
        <v>34</v>
      </c>
      <c r="L381">
        <v>17</v>
      </c>
      <c r="M381">
        <v>22</v>
      </c>
      <c r="N381">
        <v>30</v>
      </c>
      <c r="O381">
        <v>20</v>
      </c>
      <c r="P381">
        <v>20</v>
      </c>
      <c r="Q381">
        <v>26</v>
      </c>
      <c r="R381">
        <v>17</v>
      </c>
      <c r="S381">
        <v>17</v>
      </c>
      <c r="T381" t="s">
        <v>7603</v>
      </c>
      <c r="U381" t="s">
        <v>7603</v>
      </c>
      <c r="V381" t="s">
        <v>7603</v>
      </c>
      <c r="W381" t="s">
        <v>7603</v>
      </c>
      <c r="X381" t="s">
        <v>7603</v>
      </c>
      <c r="Y381" t="s">
        <v>7603</v>
      </c>
      <c r="Z381">
        <v>134</v>
      </c>
      <c r="AA381">
        <v>125</v>
      </c>
      <c r="AB381">
        <v>158</v>
      </c>
      <c r="AC381" t="s">
        <v>290</v>
      </c>
      <c r="AD381">
        <v>13</v>
      </c>
      <c r="AE381" t="s">
        <v>290</v>
      </c>
      <c r="AF381" t="s">
        <v>290</v>
      </c>
      <c r="AG381">
        <v>52</v>
      </c>
      <c r="AH381">
        <v>23</v>
      </c>
      <c r="AI381">
        <v>259</v>
      </c>
      <c r="AJ381" t="s">
        <v>7603</v>
      </c>
      <c r="AK381">
        <v>259</v>
      </c>
    </row>
    <row r="382" spans="1:37">
      <c r="A382">
        <v>2013</v>
      </c>
      <c r="B382" t="s">
        <v>2187</v>
      </c>
      <c r="C382" t="s">
        <v>9138</v>
      </c>
      <c r="D382" t="str">
        <f>INDEX(CountyList!A:A, MATCH(MID(C382, 4, 3), CountyList!B:B, 0))</f>
        <v>Cook</v>
      </c>
      <c r="E382" t="s">
        <v>9139</v>
      </c>
      <c r="F382" t="s">
        <v>9140</v>
      </c>
      <c r="G382" t="s">
        <v>1122</v>
      </c>
      <c r="H382" t="s">
        <v>9141</v>
      </c>
      <c r="I382" t="s">
        <v>9142</v>
      </c>
      <c r="J382">
        <v>45</v>
      </c>
      <c r="K382">
        <v>40</v>
      </c>
      <c r="L382">
        <v>33</v>
      </c>
      <c r="M382">
        <v>37</v>
      </c>
      <c r="N382">
        <v>28</v>
      </c>
      <c r="O382">
        <v>52</v>
      </c>
      <c r="P382">
        <v>34</v>
      </c>
      <c r="Q382">
        <v>49</v>
      </c>
      <c r="R382">
        <v>47</v>
      </c>
      <c r="S382">
        <v>38</v>
      </c>
      <c r="T382" t="s">
        <v>7603</v>
      </c>
      <c r="U382" t="s">
        <v>7603</v>
      </c>
      <c r="V382" t="s">
        <v>7603</v>
      </c>
      <c r="W382" t="s">
        <v>7603</v>
      </c>
      <c r="X382" t="s">
        <v>7603</v>
      </c>
      <c r="Y382" t="s">
        <v>7603</v>
      </c>
      <c r="Z382">
        <v>193</v>
      </c>
      <c r="AA382">
        <v>210</v>
      </c>
      <c r="AB382">
        <v>197</v>
      </c>
      <c r="AC382" t="s">
        <v>290</v>
      </c>
      <c r="AD382" t="s">
        <v>290</v>
      </c>
      <c r="AE382">
        <v>95</v>
      </c>
      <c r="AF382" t="s">
        <v>290</v>
      </c>
      <c r="AG382">
        <v>71</v>
      </c>
      <c r="AH382">
        <v>35</v>
      </c>
      <c r="AI382">
        <v>403</v>
      </c>
      <c r="AJ382" t="s">
        <v>7603</v>
      </c>
      <c r="AK382">
        <v>403</v>
      </c>
    </row>
    <row r="383" spans="1:37">
      <c r="A383">
        <v>2013</v>
      </c>
      <c r="B383" t="s">
        <v>2193</v>
      </c>
      <c r="C383" t="s">
        <v>9143</v>
      </c>
      <c r="D383" t="str">
        <f>INDEX(CountyList!A:A, MATCH(MID(C383, 4, 3), CountyList!B:B, 0))</f>
        <v>Cook</v>
      </c>
      <c r="E383" t="s">
        <v>6042</v>
      </c>
      <c r="F383" t="s">
        <v>2196</v>
      </c>
      <c r="G383" t="s">
        <v>1122</v>
      </c>
      <c r="H383" t="s">
        <v>6043</v>
      </c>
      <c r="I383" t="s">
        <v>9144</v>
      </c>
      <c r="J383">
        <v>215</v>
      </c>
      <c r="K383">
        <v>98</v>
      </c>
      <c r="L383">
        <v>72</v>
      </c>
      <c r="M383">
        <v>74</v>
      </c>
      <c r="N383">
        <v>53</v>
      </c>
      <c r="O383">
        <v>34</v>
      </c>
      <c r="P383">
        <v>35</v>
      </c>
      <c r="Q383">
        <v>34</v>
      </c>
      <c r="R383">
        <v>30</v>
      </c>
      <c r="S383">
        <v>32</v>
      </c>
      <c r="T383" t="s">
        <v>7603</v>
      </c>
      <c r="U383" t="s">
        <v>7603</v>
      </c>
      <c r="V383" t="s">
        <v>7603</v>
      </c>
      <c r="W383" t="s">
        <v>7603</v>
      </c>
      <c r="X383" t="s">
        <v>7603</v>
      </c>
      <c r="Y383" t="s">
        <v>7603</v>
      </c>
      <c r="Z383">
        <v>341</v>
      </c>
      <c r="AA383">
        <v>336</v>
      </c>
      <c r="AB383">
        <v>48</v>
      </c>
      <c r="AC383" t="s">
        <v>7603</v>
      </c>
      <c r="AD383">
        <v>19</v>
      </c>
      <c r="AE383" t="s">
        <v>290</v>
      </c>
      <c r="AF383" t="s">
        <v>290</v>
      </c>
      <c r="AG383">
        <v>540</v>
      </c>
      <c r="AH383">
        <v>61</v>
      </c>
      <c r="AI383">
        <v>677</v>
      </c>
      <c r="AJ383" t="s">
        <v>7603</v>
      </c>
      <c r="AK383">
        <v>677</v>
      </c>
    </row>
    <row r="384" spans="1:37">
      <c r="A384">
        <v>2013</v>
      </c>
      <c r="B384" t="s">
        <v>2198</v>
      </c>
      <c r="C384" t="s">
        <v>9145</v>
      </c>
      <c r="D384" t="str">
        <f>INDEX(CountyList!A:A, MATCH(MID(C384, 4, 3), CountyList!B:B, 0))</f>
        <v>Cook</v>
      </c>
      <c r="E384" t="s">
        <v>9146</v>
      </c>
      <c r="F384" t="s">
        <v>2201</v>
      </c>
      <c r="G384" t="s">
        <v>1122</v>
      </c>
      <c r="H384" t="s">
        <v>6046</v>
      </c>
      <c r="I384" t="s">
        <v>9147</v>
      </c>
      <c r="J384">
        <v>40</v>
      </c>
      <c r="K384">
        <v>45</v>
      </c>
      <c r="L384">
        <v>39</v>
      </c>
      <c r="M384">
        <v>45</v>
      </c>
      <c r="N384">
        <v>53</v>
      </c>
      <c r="O384">
        <v>48</v>
      </c>
      <c r="P384">
        <v>45</v>
      </c>
      <c r="Q384">
        <v>41</v>
      </c>
      <c r="R384">
        <v>34</v>
      </c>
      <c r="S384">
        <v>33</v>
      </c>
      <c r="T384" t="s">
        <v>7603</v>
      </c>
      <c r="U384" t="s">
        <v>7603</v>
      </c>
      <c r="V384" t="s">
        <v>7603</v>
      </c>
      <c r="W384" t="s">
        <v>7603</v>
      </c>
      <c r="X384" t="s">
        <v>7603</v>
      </c>
      <c r="Y384" t="s">
        <v>7603</v>
      </c>
      <c r="Z384">
        <v>212</v>
      </c>
      <c r="AA384">
        <v>211</v>
      </c>
      <c r="AB384">
        <v>407</v>
      </c>
      <c r="AC384" t="s">
        <v>7603</v>
      </c>
      <c r="AD384" t="s">
        <v>7603</v>
      </c>
      <c r="AE384" t="s">
        <v>7603</v>
      </c>
      <c r="AF384" t="s">
        <v>7603</v>
      </c>
      <c r="AG384" t="s">
        <v>7603</v>
      </c>
      <c r="AH384">
        <v>16</v>
      </c>
      <c r="AI384">
        <v>423</v>
      </c>
      <c r="AJ384" t="s">
        <v>7603</v>
      </c>
      <c r="AK384">
        <v>423</v>
      </c>
    </row>
    <row r="385" spans="1:37">
      <c r="A385">
        <v>2013</v>
      </c>
      <c r="B385" t="s">
        <v>2203</v>
      </c>
      <c r="C385" t="s">
        <v>9148</v>
      </c>
      <c r="D385" t="str">
        <f>INDEX(CountyList!A:A, MATCH(MID(C385, 4, 3), CountyList!B:B, 0))</f>
        <v>Cook</v>
      </c>
      <c r="E385" t="s">
        <v>9149</v>
      </c>
      <c r="F385" t="s">
        <v>2206</v>
      </c>
      <c r="G385" t="s">
        <v>1122</v>
      </c>
      <c r="H385" t="s">
        <v>9150</v>
      </c>
      <c r="I385" t="s">
        <v>9151</v>
      </c>
      <c r="J385">
        <v>40</v>
      </c>
      <c r="K385">
        <v>25</v>
      </c>
      <c r="L385">
        <v>24</v>
      </c>
      <c r="M385">
        <v>18</v>
      </c>
      <c r="N385">
        <v>32</v>
      </c>
      <c r="O385">
        <v>28</v>
      </c>
      <c r="P385">
        <v>18</v>
      </c>
      <c r="Q385">
        <v>12</v>
      </c>
      <c r="R385">
        <v>25</v>
      </c>
      <c r="S385">
        <v>16</v>
      </c>
      <c r="T385" t="s">
        <v>7603</v>
      </c>
      <c r="U385" t="s">
        <v>7603</v>
      </c>
      <c r="V385" t="s">
        <v>7603</v>
      </c>
      <c r="W385" t="s">
        <v>7603</v>
      </c>
      <c r="X385" t="s">
        <v>7603</v>
      </c>
      <c r="Y385" t="s">
        <v>7603</v>
      </c>
      <c r="Z385">
        <v>108</v>
      </c>
      <c r="AA385">
        <v>130</v>
      </c>
      <c r="AB385">
        <v>212</v>
      </c>
      <c r="AC385" t="s">
        <v>7603</v>
      </c>
      <c r="AD385" t="s">
        <v>290</v>
      </c>
      <c r="AE385" t="s">
        <v>290</v>
      </c>
      <c r="AF385" t="s">
        <v>7603</v>
      </c>
      <c r="AG385">
        <v>13</v>
      </c>
      <c r="AH385" t="s">
        <v>290</v>
      </c>
      <c r="AI385">
        <v>238</v>
      </c>
      <c r="AJ385" t="s">
        <v>7603</v>
      </c>
      <c r="AK385">
        <v>238</v>
      </c>
    </row>
    <row r="386" spans="1:37">
      <c r="A386">
        <v>2013</v>
      </c>
      <c r="B386" t="s">
        <v>2209</v>
      </c>
      <c r="C386" t="s">
        <v>9152</v>
      </c>
      <c r="D386" t="str">
        <f>INDEX(CountyList!A:A, MATCH(MID(C386, 4, 3), CountyList!B:B, 0))</f>
        <v>Cook</v>
      </c>
      <c r="E386" t="s">
        <v>9153</v>
      </c>
      <c r="F386" t="s">
        <v>2211</v>
      </c>
      <c r="G386" t="s">
        <v>1122</v>
      </c>
      <c r="H386" t="s">
        <v>6053</v>
      </c>
      <c r="I386" t="s">
        <v>9154</v>
      </c>
      <c r="J386">
        <v>28</v>
      </c>
      <c r="K386">
        <v>34</v>
      </c>
      <c r="L386">
        <v>51</v>
      </c>
      <c r="M386">
        <v>30</v>
      </c>
      <c r="N386">
        <v>43</v>
      </c>
      <c r="O386">
        <v>31</v>
      </c>
      <c r="P386">
        <v>32</v>
      </c>
      <c r="Q386">
        <v>45</v>
      </c>
      <c r="R386">
        <v>37</v>
      </c>
      <c r="S386">
        <v>34</v>
      </c>
      <c r="T386" t="s">
        <v>7603</v>
      </c>
      <c r="U386" t="s">
        <v>7603</v>
      </c>
      <c r="V386" t="s">
        <v>7603</v>
      </c>
      <c r="W386" t="s">
        <v>7603</v>
      </c>
      <c r="X386" t="s">
        <v>7603</v>
      </c>
      <c r="Y386" t="s">
        <v>7603</v>
      </c>
      <c r="Z386">
        <v>185</v>
      </c>
      <c r="AA386">
        <v>180</v>
      </c>
      <c r="AB386" t="s">
        <v>290</v>
      </c>
      <c r="AC386" t="s">
        <v>290</v>
      </c>
      <c r="AD386" t="s">
        <v>7603</v>
      </c>
      <c r="AE386" t="s">
        <v>290</v>
      </c>
      <c r="AF386" t="s">
        <v>7603</v>
      </c>
      <c r="AG386">
        <v>350</v>
      </c>
      <c r="AH386" t="s">
        <v>290</v>
      </c>
      <c r="AI386">
        <v>365</v>
      </c>
      <c r="AJ386" t="s">
        <v>7603</v>
      </c>
      <c r="AK386">
        <v>365</v>
      </c>
    </row>
    <row r="387" spans="1:37">
      <c r="A387">
        <v>2013</v>
      </c>
      <c r="B387" t="s">
        <v>2213</v>
      </c>
      <c r="C387" t="s">
        <v>9155</v>
      </c>
      <c r="D387" t="str">
        <f>INDEX(CountyList!A:A, MATCH(MID(C387, 4, 3), CountyList!B:B, 0))</f>
        <v>Cook</v>
      </c>
      <c r="E387" t="s">
        <v>9156</v>
      </c>
      <c r="F387" t="s">
        <v>2215</v>
      </c>
      <c r="G387" t="s">
        <v>1122</v>
      </c>
      <c r="H387" t="s">
        <v>6056</v>
      </c>
      <c r="I387" t="s">
        <v>9157</v>
      </c>
      <c r="J387">
        <v>19</v>
      </c>
      <c r="K387">
        <v>18</v>
      </c>
      <c r="L387">
        <v>11</v>
      </c>
      <c r="M387">
        <v>19</v>
      </c>
      <c r="N387" t="s">
        <v>290</v>
      </c>
      <c r="O387">
        <v>15</v>
      </c>
      <c r="P387">
        <v>13</v>
      </c>
      <c r="Q387">
        <v>17</v>
      </c>
      <c r="R387">
        <v>14</v>
      </c>
      <c r="S387">
        <v>20</v>
      </c>
      <c r="T387" t="s">
        <v>7603</v>
      </c>
      <c r="U387" t="s">
        <v>7603</v>
      </c>
      <c r="V387" t="s">
        <v>7603</v>
      </c>
      <c r="W387" t="s">
        <v>7603</v>
      </c>
      <c r="X387" t="s">
        <v>7603</v>
      </c>
      <c r="Y387" t="s">
        <v>7603</v>
      </c>
      <c r="Z387">
        <v>88</v>
      </c>
      <c r="AA387">
        <v>67</v>
      </c>
      <c r="AB387">
        <v>154</v>
      </c>
      <c r="AC387" t="s">
        <v>7603</v>
      </c>
      <c r="AD387" t="s">
        <v>7603</v>
      </c>
      <c r="AE387" t="s">
        <v>7603</v>
      </c>
      <c r="AF387" t="s">
        <v>290</v>
      </c>
      <c r="AG387" t="s">
        <v>7603</v>
      </c>
      <c r="AH387" t="s">
        <v>7603</v>
      </c>
      <c r="AI387">
        <v>155</v>
      </c>
      <c r="AJ387" t="s">
        <v>7603</v>
      </c>
      <c r="AK387">
        <v>155</v>
      </c>
    </row>
    <row r="388" spans="1:37">
      <c r="A388">
        <v>2013</v>
      </c>
      <c r="B388" t="s">
        <v>9158</v>
      </c>
      <c r="C388" t="s">
        <v>9159</v>
      </c>
      <c r="D388" t="str">
        <f>INDEX(CountyList!A:A, MATCH(MID(C388, 4, 3), CountyList!B:B, 0))</f>
        <v>Cook</v>
      </c>
      <c r="E388" t="s">
        <v>9160</v>
      </c>
      <c r="F388" t="s">
        <v>9161</v>
      </c>
      <c r="G388" t="s">
        <v>1122</v>
      </c>
      <c r="H388" t="s">
        <v>9162</v>
      </c>
      <c r="I388" t="s">
        <v>9163</v>
      </c>
      <c r="J388">
        <v>104</v>
      </c>
      <c r="K388">
        <v>61</v>
      </c>
      <c r="L388">
        <v>51</v>
      </c>
      <c r="M388">
        <v>33</v>
      </c>
      <c r="N388">
        <v>34</v>
      </c>
      <c r="O388">
        <v>28</v>
      </c>
      <c r="P388">
        <v>36</v>
      </c>
      <c r="Q388">
        <v>27</v>
      </c>
      <c r="R388">
        <v>18</v>
      </c>
      <c r="S388">
        <v>18</v>
      </c>
      <c r="T388" t="s">
        <v>7603</v>
      </c>
      <c r="U388" t="s">
        <v>7603</v>
      </c>
      <c r="V388" t="s">
        <v>7603</v>
      </c>
      <c r="W388" t="s">
        <v>7603</v>
      </c>
      <c r="X388" t="s">
        <v>7603</v>
      </c>
      <c r="Y388" t="s">
        <v>7603</v>
      </c>
      <c r="Z388">
        <v>223</v>
      </c>
      <c r="AA388">
        <v>187</v>
      </c>
      <c r="AB388" t="s">
        <v>290</v>
      </c>
      <c r="AC388" t="s">
        <v>7603</v>
      </c>
      <c r="AD388" t="s">
        <v>7603</v>
      </c>
      <c r="AE388">
        <v>396</v>
      </c>
      <c r="AF388" t="s">
        <v>7603</v>
      </c>
      <c r="AG388" t="s">
        <v>7603</v>
      </c>
      <c r="AH388">
        <v>13</v>
      </c>
      <c r="AI388">
        <v>410</v>
      </c>
      <c r="AJ388" t="s">
        <v>7603</v>
      </c>
      <c r="AK388">
        <v>410</v>
      </c>
    </row>
    <row r="389" spans="1:37">
      <c r="A389">
        <v>2013</v>
      </c>
      <c r="B389" t="s">
        <v>2217</v>
      </c>
      <c r="C389" t="s">
        <v>9164</v>
      </c>
      <c r="D389" t="str">
        <f>INDEX(CountyList!A:A, MATCH(MID(C389, 4, 3), CountyList!B:B, 0))</f>
        <v>Cook</v>
      </c>
      <c r="E389" t="s">
        <v>5342</v>
      </c>
      <c r="F389" t="s">
        <v>2220</v>
      </c>
      <c r="G389" t="s">
        <v>1122</v>
      </c>
      <c r="H389" t="s">
        <v>6059</v>
      </c>
      <c r="I389" t="s">
        <v>9165</v>
      </c>
      <c r="J389">
        <v>18</v>
      </c>
      <c r="K389">
        <v>29</v>
      </c>
      <c r="L389">
        <v>23</v>
      </c>
      <c r="M389">
        <v>36</v>
      </c>
      <c r="N389">
        <v>31</v>
      </c>
      <c r="O389">
        <v>29</v>
      </c>
      <c r="P389">
        <v>34</v>
      </c>
      <c r="Q389">
        <v>30</v>
      </c>
      <c r="R389">
        <v>30</v>
      </c>
      <c r="S389">
        <v>29</v>
      </c>
      <c r="T389" t="s">
        <v>7603</v>
      </c>
      <c r="U389" t="s">
        <v>7603</v>
      </c>
      <c r="V389" t="s">
        <v>7603</v>
      </c>
      <c r="W389" t="s">
        <v>7603</v>
      </c>
      <c r="X389" t="s">
        <v>7603</v>
      </c>
      <c r="Y389" t="s">
        <v>7603</v>
      </c>
      <c r="Z389">
        <v>148</v>
      </c>
      <c r="AA389">
        <v>141</v>
      </c>
      <c r="AB389">
        <v>20</v>
      </c>
      <c r="AC389" t="s">
        <v>7603</v>
      </c>
      <c r="AD389" t="s">
        <v>7603</v>
      </c>
      <c r="AE389">
        <v>21</v>
      </c>
      <c r="AF389" t="s">
        <v>7603</v>
      </c>
      <c r="AG389">
        <v>230</v>
      </c>
      <c r="AH389">
        <v>18</v>
      </c>
      <c r="AI389">
        <v>289</v>
      </c>
      <c r="AJ389" t="s">
        <v>7603</v>
      </c>
      <c r="AK389">
        <v>289</v>
      </c>
    </row>
    <row r="390" spans="1:37">
      <c r="A390">
        <v>2013</v>
      </c>
      <c r="B390" t="s">
        <v>2222</v>
      </c>
      <c r="C390" t="s">
        <v>9166</v>
      </c>
      <c r="D390" t="str">
        <f>INDEX(CountyList!A:A, MATCH(MID(C390, 4, 3), CountyList!B:B, 0))</f>
        <v>Cook</v>
      </c>
      <c r="E390" t="s">
        <v>9167</v>
      </c>
      <c r="F390" t="s">
        <v>2224</v>
      </c>
      <c r="G390" t="s">
        <v>1122</v>
      </c>
      <c r="H390" t="s">
        <v>6062</v>
      </c>
      <c r="I390" t="s">
        <v>9168</v>
      </c>
      <c r="J390">
        <v>55</v>
      </c>
      <c r="K390">
        <v>38</v>
      </c>
      <c r="L390">
        <v>28</v>
      </c>
      <c r="M390">
        <v>49</v>
      </c>
      <c r="N390">
        <v>57</v>
      </c>
      <c r="O390">
        <v>43</v>
      </c>
      <c r="P390">
        <v>64</v>
      </c>
      <c r="Q390">
        <v>44</v>
      </c>
      <c r="R390">
        <v>56</v>
      </c>
      <c r="S390">
        <v>74</v>
      </c>
      <c r="T390" t="s">
        <v>7603</v>
      </c>
      <c r="U390" t="s">
        <v>7603</v>
      </c>
      <c r="V390" t="s">
        <v>7603</v>
      </c>
      <c r="W390" t="s">
        <v>7603</v>
      </c>
      <c r="X390" t="s">
        <v>7603</v>
      </c>
      <c r="Y390" t="s">
        <v>7603</v>
      </c>
      <c r="Z390">
        <v>238</v>
      </c>
      <c r="AA390">
        <v>270</v>
      </c>
      <c r="AB390">
        <v>36</v>
      </c>
      <c r="AC390" t="s">
        <v>290</v>
      </c>
      <c r="AD390" t="s">
        <v>290</v>
      </c>
      <c r="AE390" t="s">
        <v>7603</v>
      </c>
      <c r="AF390" t="s">
        <v>7603</v>
      </c>
      <c r="AG390">
        <v>459</v>
      </c>
      <c r="AH390" t="s">
        <v>290</v>
      </c>
      <c r="AI390">
        <v>508</v>
      </c>
      <c r="AJ390" t="s">
        <v>7603</v>
      </c>
      <c r="AK390">
        <v>508</v>
      </c>
    </row>
    <row r="391" spans="1:37">
      <c r="A391">
        <v>2013</v>
      </c>
      <c r="B391" t="s">
        <v>9169</v>
      </c>
      <c r="C391" t="s">
        <v>9170</v>
      </c>
      <c r="D391" t="str">
        <f>INDEX(CountyList!A:A, MATCH(MID(C391, 4, 3), CountyList!B:B, 0))</f>
        <v>Cook</v>
      </c>
      <c r="E391" t="s">
        <v>9171</v>
      </c>
      <c r="F391" t="s">
        <v>9172</v>
      </c>
      <c r="G391" t="s">
        <v>1122</v>
      </c>
      <c r="H391" t="s">
        <v>9173</v>
      </c>
      <c r="I391" t="s">
        <v>9174</v>
      </c>
      <c r="J391">
        <v>13</v>
      </c>
      <c r="K391">
        <v>10</v>
      </c>
      <c r="L391">
        <v>10</v>
      </c>
      <c r="M391" t="s">
        <v>290</v>
      </c>
      <c r="N391">
        <v>10</v>
      </c>
      <c r="O391" t="s">
        <v>290</v>
      </c>
      <c r="P391">
        <v>10</v>
      </c>
      <c r="Q391" t="s">
        <v>290</v>
      </c>
      <c r="R391" t="s">
        <v>290</v>
      </c>
      <c r="S391" t="s">
        <v>290</v>
      </c>
      <c r="T391" t="s">
        <v>7603</v>
      </c>
      <c r="U391" t="s">
        <v>7603</v>
      </c>
      <c r="V391" t="s">
        <v>7603</v>
      </c>
      <c r="W391" t="s">
        <v>7603</v>
      </c>
      <c r="X391" t="s">
        <v>7603</v>
      </c>
      <c r="Y391" t="s">
        <v>7603</v>
      </c>
      <c r="Z391">
        <v>44</v>
      </c>
      <c r="AA391">
        <v>47</v>
      </c>
      <c r="AB391">
        <v>77</v>
      </c>
      <c r="AC391" t="s">
        <v>7603</v>
      </c>
      <c r="AD391" t="s">
        <v>290</v>
      </c>
      <c r="AE391" t="s">
        <v>290</v>
      </c>
      <c r="AF391" t="s">
        <v>7603</v>
      </c>
      <c r="AG391" t="s">
        <v>290</v>
      </c>
      <c r="AH391" t="s">
        <v>290</v>
      </c>
      <c r="AI391">
        <v>91</v>
      </c>
      <c r="AJ391" t="s">
        <v>7603</v>
      </c>
      <c r="AK391">
        <v>91</v>
      </c>
    </row>
    <row r="392" spans="1:37">
      <c r="A392">
        <v>2013</v>
      </c>
      <c r="B392" t="s">
        <v>2226</v>
      </c>
      <c r="C392" t="s">
        <v>9175</v>
      </c>
      <c r="D392" t="str">
        <f>INDEX(CountyList!A:A, MATCH(MID(C392, 4, 3), CountyList!B:B, 0))</f>
        <v>Cook</v>
      </c>
      <c r="E392" t="s">
        <v>9176</v>
      </c>
      <c r="F392" t="s">
        <v>2228</v>
      </c>
      <c r="G392" t="s">
        <v>1122</v>
      </c>
      <c r="H392" t="s">
        <v>6065</v>
      </c>
      <c r="I392" t="s">
        <v>9177</v>
      </c>
      <c r="J392">
        <v>45</v>
      </c>
      <c r="K392">
        <v>51</v>
      </c>
      <c r="L392">
        <v>46</v>
      </c>
      <c r="M392">
        <v>48</v>
      </c>
      <c r="N392">
        <v>48</v>
      </c>
      <c r="O392">
        <v>48</v>
      </c>
      <c r="P392">
        <v>45</v>
      </c>
      <c r="Q392">
        <v>45</v>
      </c>
      <c r="R392">
        <v>42</v>
      </c>
      <c r="S392">
        <v>41</v>
      </c>
      <c r="T392" t="s">
        <v>7603</v>
      </c>
      <c r="U392" t="s">
        <v>7603</v>
      </c>
      <c r="V392" t="s">
        <v>7603</v>
      </c>
      <c r="W392" t="s">
        <v>7603</v>
      </c>
      <c r="X392" t="s">
        <v>7603</v>
      </c>
      <c r="Y392" t="s">
        <v>7603</v>
      </c>
      <c r="Z392">
        <v>255</v>
      </c>
      <c r="AA392">
        <v>204</v>
      </c>
      <c r="AB392" t="s">
        <v>290</v>
      </c>
      <c r="AC392" t="s">
        <v>7603</v>
      </c>
      <c r="AD392" t="s">
        <v>290</v>
      </c>
      <c r="AE392" t="s">
        <v>7603</v>
      </c>
      <c r="AF392" t="s">
        <v>7603</v>
      </c>
      <c r="AG392">
        <v>427</v>
      </c>
      <c r="AH392">
        <v>22</v>
      </c>
      <c r="AI392">
        <v>459</v>
      </c>
      <c r="AJ392" t="s">
        <v>7603</v>
      </c>
      <c r="AK392">
        <v>459</v>
      </c>
    </row>
    <row r="393" spans="1:37">
      <c r="A393">
        <v>2013</v>
      </c>
      <c r="B393" t="s">
        <v>2230</v>
      </c>
      <c r="C393" t="s">
        <v>9178</v>
      </c>
      <c r="D393" t="str">
        <f>INDEX(CountyList!A:A, MATCH(MID(C393, 4, 3), CountyList!B:B, 0))</f>
        <v>Cook</v>
      </c>
      <c r="E393" t="s">
        <v>6067</v>
      </c>
      <c r="F393" t="s">
        <v>2233</v>
      </c>
      <c r="G393" t="s">
        <v>1122</v>
      </c>
      <c r="H393" t="s">
        <v>6068</v>
      </c>
      <c r="I393" t="s">
        <v>9179</v>
      </c>
      <c r="J393">
        <v>28</v>
      </c>
      <c r="K393">
        <v>23</v>
      </c>
      <c r="L393">
        <v>22</v>
      </c>
      <c r="M393">
        <v>20</v>
      </c>
      <c r="N393">
        <v>14</v>
      </c>
      <c r="O393">
        <v>13</v>
      </c>
      <c r="P393">
        <v>10</v>
      </c>
      <c r="Q393">
        <v>11</v>
      </c>
      <c r="R393">
        <v>17</v>
      </c>
      <c r="S393" t="s">
        <v>290</v>
      </c>
      <c r="T393" t="s">
        <v>7603</v>
      </c>
      <c r="U393" t="s">
        <v>7603</v>
      </c>
      <c r="V393" t="s">
        <v>7603</v>
      </c>
      <c r="W393" t="s">
        <v>7603</v>
      </c>
      <c r="X393" t="s">
        <v>7603</v>
      </c>
      <c r="Y393" t="s">
        <v>7603</v>
      </c>
      <c r="Z393">
        <v>77</v>
      </c>
      <c r="AA393">
        <v>86</v>
      </c>
      <c r="AB393">
        <v>14</v>
      </c>
      <c r="AC393" t="s">
        <v>7603</v>
      </c>
      <c r="AD393" t="s">
        <v>290</v>
      </c>
      <c r="AE393" t="s">
        <v>7603</v>
      </c>
      <c r="AF393" t="s">
        <v>7603</v>
      </c>
      <c r="AG393">
        <v>136</v>
      </c>
      <c r="AH393" t="s">
        <v>290</v>
      </c>
      <c r="AI393">
        <v>163</v>
      </c>
      <c r="AJ393" t="s">
        <v>7603</v>
      </c>
      <c r="AK393">
        <v>163</v>
      </c>
    </row>
    <row r="394" spans="1:37">
      <c r="A394">
        <v>2013</v>
      </c>
      <c r="B394" t="s">
        <v>9180</v>
      </c>
      <c r="C394" t="s">
        <v>9181</v>
      </c>
      <c r="D394" t="str">
        <f>INDEX(CountyList!A:A, MATCH(MID(C394, 4, 3), CountyList!B:B, 0))</f>
        <v>Cook</v>
      </c>
      <c r="E394" t="s">
        <v>9182</v>
      </c>
      <c r="F394" t="s">
        <v>9183</v>
      </c>
      <c r="G394" t="s">
        <v>1122</v>
      </c>
      <c r="H394" t="s">
        <v>9184</v>
      </c>
      <c r="I394" t="s">
        <v>9185</v>
      </c>
      <c r="J394">
        <v>45</v>
      </c>
      <c r="K394">
        <v>19</v>
      </c>
      <c r="L394">
        <v>20</v>
      </c>
      <c r="M394">
        <v>17</v>
      </c>
      <c r="N394">
        <v>17</v>
      </c>
      <c r="O394">
        <v>17</v>
      </c>
      <c r="P394">
        <v>17</v>
      </c>
      <c r="Q394">
        <v>17</v>
      </c>
      <c r="R394">
        <v>19</v>
      </c>
      <c r="S394">
        <v>24</v>
      </c>
      <c r="T394" t="s">
        <v>7603</v>
      </c>
      <c r="U394" t="s">
        <v>7603</v>
      </c>
      <c r="V394" t="s">
        <v>7603</v>
      </c>
      <c r="W394" t="s">
        <v>7603</v>
      </c>
      <c r="X394" t="s">
        <v>7603</v>
      </c>
      <c r="Y394" t="s">
        <v>7603</v>
      </c>
      <c r="Z394">
        <v>107</v>
      </c>
      <c r="AA394">
        <v>105</v>
      </c>
      <c r="AB394">
        <v>42</v>
      </c>
      <c r="AC394" t="s">
        <v>7603</v>
      </c>
      <c r="AD394">
        <v>10</v>
      </c>
      <c r="AE394" t="s">
        <v>290</v>
      </c>
      <c r="AF394" t="s">
        <v>7603</v>
      </c>
      <c r="AG394">
        <v>158</v>
      </c>
      <c r="AH394" t="s">
        <v>7603</v>
      </c>
      <c r="AI394">
        <v>212</v>
      </c>
      <c r="AJ394" t="s">
        <v>7603</v>
      </c>
      <c r="AK394">
        <v>212</v>
      </c>
    </row>
    <row r="395" spans="1:37">
      <c r="A395">
        <v>2013</v>
      </c>
      <c r="B395" t="s">
        <v>9186</v>
      </c>
      <c r="C395" t="s">
        <v>9187</v>
      </c>
      <c r="D395" t="str">
        <f>INDEX(CountyList!A:A, MATCH(MID(C395, 4, 3), CountyList!B:B, 0))</f>
        <v>Cook</v>
      </c>
      <c r="E395" t="s">
        <v>9188</v>
      </c>
      <c r="F395" t="s">
        <v>2692</v>
      </c>
      <c r="G395" t="s">
        <v>1122</v>
      </c>
      <c r="H395" t="s">
        <v>9189</v>
      </c>
      <c r="I395" t="s">
        <v>9190</v>
      </c>
      <c r="J395">
        <v>31</v>
      </c>
      <c r="K395">
        <v>13</v>
      </c>
      <c r="L395">
        <v>24</v>
      </c>
      <c r="M395">
        <v>13</v>
      </c>
      <c r="N395">
        <v>14</v>
      </c>
      <c r="O395">
        <v>14</v>
      </c>
      <c r="P395">
        <v>14</v>
      </c>
      <c r="Q395">
        <v>21</v>
      </c>
      <c r="R395">
        <v>17</v>
      </c>
      <c r="S395">
        <v>17</v>
      </c>
      <c r="T395" t="s">
        <v>7603</v>
      </c>
      <c r="U395" t="s">
        <v>7603</v>
      </c>
      <c r="V395" t="s">
        <v>7603</v>
      </c>
      <c r="W395" t="s">
        <v>7603</v>
      </c>
      <c r="X395" t="s">
        <v>7603</v>
      </c>
      <c r="Y395" t="s">
        <v>7603</v>
      </c>
      <c r="Z395">
        <v>95</v>
      </c>
      <c r="AA395">
        <v>83</v>
      </c>
      <c r="AB395" t="s">
        <v>290</v>
      </c>
      <c r="AC395" t="s">
        <v>7603</v>
      </c>
      <c r="AD395" t="s">
        <v>7603</v>
      </c>
      <c r="AE395">
        <v>174</v>
      </c>
      <c r="AF395" t="s">
        <v>7603</v>
      </c>
      <c r="AG395" t="s">
        <v>7603</v>
      </c>
      <c r="AH395" t="s">
        <v>290</v>
      </c>
      <c r="AI395">
        <v>178</v>
      </c>
      <c r="AJ395" t="s">
        <v>7603</v>
      </c>
      <c r="AK395">
        <v>178</v>
      </c>
    </row>
    <row r="396" spans="1:37">
      <c r="A396">
        <v>2013</v>
      </c>
      <c r="B396" t="s">
        <v>2241</v>
      </c>
      <c r="C396" t="s">
        <v>9191</v>
      </c>
      <c r="D396" t="str">
        <f>INDEX(CountyList!A:A, MATCH(MID(C396, 4, 3), CountyList!B:B, 0))</f>
        <v>Cook</v>
      </c>
      <c r="E396" t="s">
        <v>9192</v>
      </c>
      <c r="F396" t="s">
        <v>2243</v>
      </c>
      <c r="G396" t="s">
        <v>1122</v>
      </c>
      <c r="H396" t="s">
        <v>6074</v>
      </c>
      <c r="I396" t="s">
        <v>9193</v>
      </c>
      <c r="J396">
        <v>58</v>
      </c>
      <c r="K396">
        <v>41</v>
      </c>
      <c r="L396">
        <v>31</v>
      </c>
      <c r="M396">
        <v>29</v>
      </c>
      <c r="N396">
        <v>27</v>
      </c>
      <c r="O396">
        <v>34</v>
      </c>
      <c r="P396">
        <v>34</v>
      </c>
      <c r="Q396">
        <v>11</v>
      </c>
      <c r="R396">
        <v>25</v>
      </c>
      <c r="S396">
        <v>36</v>
      </c>
      <c r="T396" t="s">
        <v>7603</v>
      </c>
      <c r="U396" t="s">
        <v>7603</v>
      </c>
      <c r="V396" t="s">
        <v>7603</v>
      </c>
      <c r="W396" t="s">
        <v>7603</v>
      </c>
      <c r="X396" t="s">
        <v>7603</v>
      </c>
      <c r="Y396" t="s">
        <v>7603</v>
      </c>
      <c r="Z396">
        <v>147</v>
      </c>
      <c r="AA396">
        <v>179</v>
      </c>
      <c r="AB396">
        <v>47</v>
      </c>
      <c r="AC396" t="s">
        <v>7603</v>
      </c>
      <c r="AD396">
        <v>16</v>
      </c>
      <c r="AE396" t="s">
        <v>290</v>
      </c>
      <c r="AF396" t="s">
        <v>7603</v>
      </c>
      <c r="AG396">
        <v>224</v>
      </c>
      <c r="AH396">
        <v>36</v>
      </c>
      <c r="AI396">
        <v>326</v>
      </c>
      <c r="AJ396" t="s">
        <v>7603</v>
      </c>
      <c r="AK396">
        <v>326</v>
      </c>
    </row>
    <row r="397" spans="1:37">
      <c r="A397">
        <v>2013</v>
      </c>
      <c r="B397" t="s">
        <v>9194</v>
      </c>
      <c r="C397" t="s">
        <v>9195</v>
      </c>
      <c r="D397" t="str">
        <f>INDEX(CountyList!A:A, MATCH(MID(C397, 4, 3), CountyList!B:B, 0))</f>
        <v>Cook</v>
      </c>
      <c r="E397" t="s">
        <v>9196</v>
      </c>
      <c r="F397" t="s">
        <v>9197</v>
      </c>
      <c r="G397" t="s">
        <v>1122</v>
      </c>
      <c r="H397" t="s">
        <v>9198</v>
      </c>
      <c r="I397" t="s">
        <v>9199</v>
      </c>
      <c r="J397">
        <v>41</v>
      </c>
      <c r="K397">
        <v>22</v>
      </c>
      <c r="L397">
        <v>26</v>
      </c>
      <c r="M397">
        <v>18</v>
      </c>
      <c r="N397">
        <v>22</v>
      </c>
      <c r="O397">
        <v>20</v>
      </c>
      <c r="P397">
        <v>10</v>
      </c>
      <c r="Q397">
        <v>10</v>
      </c>
      <c r="R397">
        <v>10</v>
      </c>
      <c r="S397">
        <v>13</v>
      </c>
      <c r="T397" t="s">
        <v>7603</v>
      </c>
      <c r="U397" t="s">
        <v>7603</v>
      </c>
      <c r="V397" t="s">
        <v>7603</v>
      </c>
      <c r="W397" t="s">
        <v>7603</v>
      </c>
      <c r="X397" t="s">
        <v>7603</v>
      </c>
      <c r="Y397" t="s">
        <v>7603</v>
      </c>
      <c r="Z397">
        <v>102</v>
      </c>
      <c r="AA397">
        <v>90</v>
      </c>
      <c r="AB397" t="s">
        <v>7603</v>
      </c>
      <c r="AC397" t="s">
        <v>7603</v>
      </c>
      <c r="AD397" t="s">
        <v>7603</v>
      </c>
      <c r="AE397">
        <v>190</v>
      </c>
      <c r="AF397" t="s">
        <v>7603</v>
      </c>
      <c r="AG397" t="s">
        <v>7603</v>
      </c>
      <c r="AH397" t="s">
        <v>290</v>
      </c>
      <c r="AI397">
        <v>192</v>
      </c>
      <c r="AJ397" t="s">
        <v>7603</v>
      </c>
      <c r="AK397">
        <v>192</v>
      </c>
    </row>
    <row r="398" spans="1:37">
      <c r="A398">
        <v>2013</v>
      </c>
      <c r="B398" t="s">
        <v>2245</v>
      </c>
      <c r="C398" t="s">
        <v>9200</v>
      </c>
      <c r="D398" t="str">
        <f>INDEX(CountyList!A:A, MATCH(MID(C398, 4, 3), CountyList!B:B, 0))</f>
        <v>Cook</v>
      </c>
      <c r="E398" t="s">
        <v>9201</v>
      </c>
      <c r="F398" t="s">
        <v>2247</v>
      </c>
      <c r="G398" t="s">
        <v>1122</v>
      </c>
      <c r="H398" t="s">
        <v>6077</v>
      </c>
      <c r="I398" t="s">
        <v>9202</v>
      </c>
      <c r="J398">
        <v>36</v>
      </c>
      <c r="K398">
        <v>14</v>
      </c>
      <c r="L398">
        <v>20</v>
      </c>
      <c r="M398">
        <v>24</v>
      </c>
      <c r="N398">
        <v>21</v>
      </c>
      <c r="O398">
        <v>21</v>
      </c>
      <c r="P398">
        <v>17</v>
      </c>
      <c r="Q398">
        <v>19</v>
      </c>
      <c r="R398">
        <v>15</v>
      </c>
      <c r="S398">
        <v>15</v>
      </c>
      <c r="T398" t="s">
        <v>7603</v>
      </c>
      <c r="U398" t="s">
        <v>7603</v>
      </c>
      <c r="V398" t="s">
        <v>7603</v>
      </c>
      <c r="W398" t="s">
        <v>7603</v>
      </c>
      <c r="X398" t="s">
        <v>7603</v>
      </c>
      <c r="Y398" t="s">
        <v>7603</v>
      </c>
      <c r="Z398">
        <v>101</v>
      </c>
      <c r="AA398">
        <v>101</v>
      </c>
      <c r="AB398">
        <v>197</v>
      </c>
      <c r="AC398" t="s">
        <v>7603</v>
      </c>
      <c r="AD398" t="s">
        <v>7603</v>
      </c>
      <c r="AE398" t="s">
        <v>290</v>
      </c>
      <c r="AF398" t="s">
        <v>7603</v>
      </c>
      <c r="AG398" t="s">
        <v>7603</v>
      </c>
      <c r="AH398" t="s">
        <v>290</v>
      </c>
      <c r="AI398">
        <v>202</v>
      </c>
      <c r="AJ398" t="s">
        <v>7603</v>
      </c>
      <c r="AK398">
        <v>202</v>
      </c>
    </row>
    <row r="399" spans="1:37">
      <c r="A399">
        <v>2013</v>
      </c>
      <c r="B399" t="s">
        <v>2249</v>
      </c>
      <c r="C399" t="s">
        <v>9203</v>
      </c>
      <c r="D399" t="str">
        <f>INDEX(CountyList!A:A, MATCH(MID(C399, 4, 3), CountyList!B:B, 0))</f>
        <v>Cook</v>
      </c>
      <c r="E399" t="s">
        <v>9204</v>
      </c>
      <c r="F399" t="s">
        <v>2252</v>
      </c>
      <c r="G399" t="s">
        <v>1122</v>
      </c>
      <c r="H399" t="s">
        <v>6080</v>
      </c>
      <c r="I399" t="s">
        <v>9205</v>
      </c>
      <c r="J399">
        <v>54</v>
      </c>
      <c r="K399">
        <v>25</v>
      </c>
      <c r="L399">
        <v>23</v>
      </c>
      <c r="M399">
        <v>30</v>
      </c>
      <c r="N399">
        <v>16</v>
      </c>
      <c r="O399">
        <v>24</v>
      </c>
      <c r="P399">
        <v>23</v>
      </c>
      <c r="Q399">
        <v>23</v>
      </c>
      <c r="R399">
        <v>14</v>
      </c>
      <c r="S399">
        <v>23</v>
      </c>
      <c r="T399" t="s">
        <v>7603</v>
      </c>
      <c r="U399" t="s">
        <v>7603</v>
      </c>
      <c r="V399" t="s">
        <v>7603</v>
      </c>
      <c r="W399" t="s">
        <v>7603</v>
      </c>
      <c r="X399" t="s">
        <v>7603</v>
      </c>
      <c r="Y399" t="s">
        <v>7603</v>
      </c>
      <c r="Z399">
        <v>130</v>
      </c>
      <c r="AA399">
        <v>125</v>
      </c>
      <c r="AB399" t="s">
        <v>7603</v>
      </c>
      <c r="AC399" t="s">
        <v>7603</v>
      </c>
      <c r="AD399" t="s">
        <v>7603</v>
      </c>
      <c r="AE399">
        <v>255</v>
      </c>
      <c r="AF399" t="s">
        <v>7603</v>
      </c>
      <c r="AG399" t="s">
        <v>7603</v>
      </c>
      <c r="AH399" t="s">
        <v>7603</v>
      </c>
      <c r="AI399">
        <v>255</v>
      </c>
      <c r="AJ399" t="s">
        <v>7603</v>
      </c>
      <c r="AK399">
        <v>255</v>
      </c>
    </row>
    <row r="400" spans="1:37">
      <c r="A400">
        <v>2013</v>
      </c>
      <c r="B400" t="s">
        <v>2254</v>
      </c>
      <c r="C400" t="s">
        <v>9206</v>
      </c>
      <c r="D400" t="str">
        <f>INDEX(CountyList!A:A, MATCH(MID(C400, 4, 3), CountyList!B:B, 0))</f>
        <v>Cook</v>
      </c>
      <c r="E400" t="s">
        <v>9207</v>
      </c>
      <c r="F400" t="s">
        <v>2256</v>
      </c>
      <c r="G400" t="s">
        <v>1122</v>
      </c>
      <c r="H400" t="s">
        <v>6083</v>
      </c>
      <c r="I400" t="s">
        <v>9208</v>
      </c>
      <c r="J400">
        <v>42</v>
      </c>
      <c r="K400">
        <v>29</v>
      </c>
      <c r="L400">
        <v>29</v>
      </c>
      <c r="M400">
        <v>24</v>
      </c>
      <c r="N400">
        <v>26</v>
      </c>
      <c r="O400">
        <v>23</v>
      </c>
      <c r="P400">
        <v>18</v>
      </c>
      <c r="Q400">
        <v>31</v>
      </c>
      <c r="R400">
        <v>24</v>
      </c>
      <c r="S400">
        <v>28</v>
      </c>
      <c r="T400" t="s">
        <v>7603</v>
      </c>
      <c r="U400" t="s">
        <v>7603</v>
      </c>
      <c r="V400" t="s">
        <v>7603</v>
      </c>
      <c r="W400" t="s">
        <v>7603</v>
      </c>
      <c r="X400" t="s">
        <v>7603</v>
      </c>
      <c r="Y400" t="s">
        <v>7603</v>
      </c>
      <c r="Z400">
        <v>136</v>
      </c>
      <c r="AA400">
        <v>138</v>
      </c>
      <c r="AB400">
        <v>14</v>
      </c>
      <c r="AC400" t="s">
        <v>7603</v>
      </c>
      <c r="AD400" t="s">
        <v>290</v>
      </c>
      <c r="AE400" t="s">
        <v>290</v>
      </c>
      <c r="AF400" t="s">
        <v>7603</v>
      </c>
      <c r="AG400">
        <v>235</v>
      </c>
      <c r="AH400">
        <v>21</v>
      </c>
      <c r="AI400">
        <v>274</v>
      </c>
      <c r="AJ400" t="s">
        <v>7603</v>
      </c>
      <c r="AK400">
        <v>274</v>
      </c>
    </row>
    <row r="401" spans="1:37">
      <c r="A401">
        <v>2013</v>
      </c>
      <c r="B401" t="s">
        <v>2259</v>
      </c>
      <c r="C401" t="s">
        <v>9209</v>
      </c>
      <c r="D401" t="str">
        <f>INDEX(CountyList!A:A, MATCH(MID(C401, 4, 3), CountyList!B:B, 0))</f>
        <v>Cook</v>
      </c>
      <c r="E401" t="s">
        <v>9210</v>
      </c>
      <c r="F401" t="s">
        <v>2262</v>
      </c>
      <c r="G401" t="s">
        <v>1122</v>
      </c>
      <c r="H401" t="s">
        <v>6086</v>
      </c>
      <c r="I401" t="s">
        <v>9211</v>
      </c>
      <c r="J401">
        <v>44</v>
      </c>
      <c r="K401">
        <v>34</v>
      </c>
      <c r="L401">
        <v>36</v>
      </c>
      <c r="M401">
        <v>27</v>
      </c>
      <c r="N401">
        <v>32</v>
      </c>
      <c r="O401">
        <v>24</v>
      </c>
      <c r="P401">
        <v>21</v>
      </c>
      <c r="Q401">
        <v>21</v>
      </c>
      <c r="R401">
        <v>26</v>
      </c>
      <c r="S401">
        <v>21</v>
      </c>
      <c r="T401" t="s">
        <v>7603</v>
      </c>
      <c r="U401" t="s">
        <v>7603</v>
      </c>
      <c r="V401" t="s">
        <v>7603</v>
      </c>
      <c r="W401" t="s">
        <v>7603</v>
      </c>
      <c r="X401" t="s">
        <v>7603</v>
      </c>
      <c r="Y401" t="s">
        <v>7603</v>
      </c>
      <c r="Z401">
        <v>153</v>
      </c>
      <c r="AA401">
        <v>133</v>
      </c>
      <c r="AB401">
        <v>133</v>
      </c>
      <c r="AC401" t="s">
        <v>7603</v>
      </c>
      <c r="AD401">
        <v>21</v>
      </c>
      <c r="AE401" t="s">
        <v>290</v>
      </c>
      <c r="AF401" t="s">
        <v>7603</v>
      </c>
      <c r="AG401">
        <v>112</v>
      </c>
      <c r="AH401">
        <v>15</v>
      </c>
      <c r="AI401">
        <v>286</v>
      </c>
      <c r="AJ401" t="s">
        <v>7603</v>
      </c>
      <c r="AK401">
        <v>286</v>
      </c>
    </row>
    <row r="402" spans="1:37">
      <c r="A402">
        <v>2013</v>
      </c>
      <c r="B402" t="s">
        <v>2264</v>
      </c>
      <c r="C402" t="s">
        <v>9212</v>
      </c>
      <c r="D402" t="str">
        <f>INDEX(CountyList!A:A, MATCH(MID(C402, 4, 3), CountyList!B:B, 0))</f>
        <v>Cook</v>
      </c>
      <c r="E402" t="s">
        <v>9213</v>
      </c>
      <c r="F402" t="s">
        <v>2265</v>
      </c>
      <c r="G402" t="s">
        <v>1122</v>
      </c>
      <c r="H402" t="s">
        <v>6089</v>
      </c>
      <c r="I402" t="s">
        <v>9214</v>
      </c>
      <c r="J402">
        <v>37</v>
      </c>
      <c r="K402">
        <v>21</v>
      </c>
      <c r="L402">
        <v>18</v>
      </c>
      <c r="M402">
        <v>21</v>
      </c>
      <c r="N402">
        <v>19</v>
      </c>
      <c r="O402">
        <v>16</v>
      </c>
      <c r="P402">
        <v>18</v>
      </c>
      <c r="Q402">
        <v>22</v>
      </c>
      <c r="R402">
        <v>21</v>
      </c>
      <c r="S402">
        <v>14</v>
      </c>
      <c r="T402" t="s">
        <v>7603</v>
      </c>
      <c r="U402" t="s">
        <v>7603</v>
      </c>
      <c r="V402" t="s">
        <v>7603</v>
      </c>
      <c r="W402" t="s">
        <v>7603</v>
      </c>
      <c r="X402" t="s">
        <v>7603</v>
      </c>
      <c r="Y402" t="s">
        <v>7603</v>
      </c>
      <c r="Z402">
        <v>110</v>
      </c>
      <c r="AA402">
        <v>97</v>
      </c>
      <c r="AB402">
        <v>202</v>
      </c>
      <c r="AC402" t="s">
        <v>7603</v>
      </c>
      <c r="AD402" t="s">
        <v>7603</v>
      </c>
      <c r="AE402" t="s">
        <v>7603</v>
      </c>
      <c r="AF402" t="s">
        <v>7603</v>
      </c>
      <c r="AG402" t="s">
        <v>290</v>
      </c>
      <c r="AH402" t="s">
        <v>7603</v>
      </c>
      <c r="AI402">
        <v>207</v>
      </c>
      <c r="AJ402" t="s">
        <v>7603</v>
      </c>
      <c r="AK402">
        <v>207</v>
      </c>
    </row>
    <row r="403" spans="1:37">
      <c r="A403">
        <v>2013</v>
      </c>
      <c r="B403" t="s">
        <v>2267</v>
      </c>
      <c r="C403" t="s">
        <v>9215</v>
      </c>
      <c r="D403" t="str">
        <f>INDEX(CountyList!A:A, MATCH(MID(C403, 4, 3), CountyList!B:B, 0))</f>
        <v>Cook</v>
      </c>
      <c r="E403" t="s">
        <v>6091</v>
      </c>
      <c r="F403" t="s">
        <v>2269</v>
      </c>
      <c r="G403" t="s">
        <v>1122</v>
      </c>
      <c r="H403" t="s">
        <v>6092</v>
      </c>
      <c r="I403" t="s">
        <v>9216</v>
      </c>
      <c r="J403">
        <v>50</v>
      </c>
      <c r="K403">
        <v>11</v>
      </c>
      <c r="L403">
        <v>19</v>
      </c>
      <c r="M403">
        <v>24</v>
      </c>
      <c r="N403">
        <v>16</v>
      </c>
      <c r="O403">
        <v>20</v>
      </c>
      <c r="P403">
        <v>23</v>
      </c>
      <c r="Q403">
        <v>12</v>
      </c>
      <c r="R403">
        <v>22</v>
      </c>
      <c r="S403">
        <v>27</v>
      </c>
      <c r="T403" t="s">
        <v>7603</v>
      </c>
      <c r="U403" t="s">
        <v>7603</v>
      </c>
      <c r="V403" t="s">
        <v>7603</v>
      </c>
      <c r="W403" t="s">
        <v>7603</v>
      </c>
      <c r="X403" t="s">
        <v>7603</v>
      </c>
      <c r="Y403" t="s">
        <v>7603</v>
      </c>
      <c r="Z403">
        <v>118</v>
      </c>
      <c r="AA403">
        <v>106</v>
      </c>
      <c r="AB403">
        <v>28</v>
      </c>
      <c r="AC403" t="s">
        <v>7603</v>
      </c>
      <c r="AD403">
        <v>10</v>
      </c>
      <c r="AE403" t="s">
        <v>7603</v>
      </c>
      <c r="AF403" t="s">
        <v>7603</v>
      </c>
      <c r="AG403">
        <v>173</v>
      </c>
      <c r="AH403">
        <v>13</v>
      </c>
      <c r="AI403">
        <v>224</v>
      </c>
      <c r="AJ403" t="s">
        <v>7603</v>
      </c>
      <c r="AK403">
        <v>224</v>
      </c>
    </row>
    <row r="404" spans="1:37">
      <c r="A404">
        <v>2013</v>
      </c>
      <c r="B404" t="s">
        <v>4686</v>
      </c>
      <c r="C404" t="s">
        <v>9217</v>
      </c>
      <c r="D404" t="str">
        <f>INDEX(CountyList!A:A, MATCH(MID(C404, 4, 3), CountyList!B:B, 0))</f>
        <v>Cook</v>
      </c>
      <c r="E404" t="s">
        <v>6094</v>
      </c>
      <c r="F404" t="s">
        <v>4689</v>
      </c>
      <c r="G404" t="s">
        <v>1122</v>
      </c>
      <c r="H404" t="s">
        <v>6095</v>
      </c>
      <c r="I404" t="s">
        <v>9218</v>
      </c>
      <c r="J404" t="s">
        <v>7603</v>
      </c>
      <c r="K404" t="s">
        <v>7603</v>
      </c>
      <c r="L404">
        <v>13</v>
      </c>
      <c r="M404">
        <v>14</v>
      </c>
      <c r="N404">
        <v>11</v>
      </c>
      <c r="O404">
        <v>15</v>
      </c>
      <c r="P404">
        <v>14</v>
      </c>
      <c r="Q404" t="s">
        <v>290</v>
      </c>
      <c r="R404">
        <v>11</v>
      </c>
      <c r="S404" t="s">
        <v>290</v>
      </c>
      <c r="T404" t="s">
        <v>7603</v>
      </c>
      <c r="U404" t="s">
        <v>7603</v>
      </c>
      <c r="V404" t="s">
        <v>7603</v>
      </c>
      <c r="W404" t="s">
        <v>7603</v>
      </c>
      <c r="X404" t="s">
        <v>7603</v>
      </c>
      <c r="Y404" t="s">
        <v>7603</v>
      </c>
      <c r="Z404">
        <v>92</v>
      </c>
      <c r="AA404" t="s">
        <v>7603</v>
      </c>
      <c r="AB404" t="s">
        <v>7603</v>
      </c>
      <c r="AC404" t="s">
        <v>7603</v>
      </c>
      <c r="AD404" t="s">
        <v>7603</v>
      </c>
      <c r="AE404" t="s">
        <v>7603</v>
      </c>
      <c r="AF404" t="s">
        <v>7603</v>
      </c>
      <c r="AG404">
        <v>92</v>
      </c>
      <c r="AH404" t="s">
        <v>7603</v>
      </c>
      <c r="AI404">
        <v>92</v>
      </c>
      <c r="AJ404" t="s">
        <v>7603</v>
      </c>
      <c r="AK404">
        <v>92</v>
      </c>
    </row>
    <row r="405" spans="1:37">
      <c r="A405">
        <v>2013</v>
      </c>
      <c r="B405" t="s">
        <v>2271</v>
      </c>
      <c r="C405" t="s">
        <v>9219</v>
      </c>
      <c r="D405" t="str">
        <f>INDEX(CountyList!A:A, MATCH(MID(C405, 4, 3), CountyList!B:B, 0))</f>
        <v>Cook</v>
      </c>
      <c r="E405" t="s">
        <v>9220</v>
      </c>
      <c r="F405" t="s">
        <v>2273</v>
      </c>
      <c r="G405" t="s">
        <v>1122</v>
      </c>
      <c r="H405" t="s">
        <v>6098</v>
      </c>
      <c r="I405" t="s">
        <v>9221</v>
      </c>
      <c r="J405">
        <v>33</v>
      </c>
      <c r="K405">
        <v>13</v>
      </c>
      <c r="L405">
        <v>22</v>
      </c>
      <c r="M405">
        <v>19</v>
      </c>
      <c r="N405">
        <v>16</v>
      </c>
      <c r="O405">
        <v>17</v>
      </c>
      <c r="P405">
        <v>16</v>
      </c>
      <c r="Q405">
        <v>18</v>
      </c>
      <c r="R405">
        <v>23</v>
      </c>
      <c r="S405">
        <v>22</v>
      </c>
      <c r="T405" t="s">
        <v>7603</v>
      </c>
      <c r="U405" t="s">
        <v>7603</v>
      </c>
      <c r="V405" t="s">
        <v>7603</v>
      </c>
      <c r="W405" t="s">
        <v>7603</v>
      </c>
      <c r="X405" t="s">
        <v>7603</v>
      </c>
      <c r="Y405" t="s">
        <v>7603</v>
      </c>
      <c r="Z405">
        <v>94</v>
      </c>
      <c r="AA405">
        <v>105</v>
      </c>
      <c r="AB405">
        <v>10</v>
      </c>
      <c r="AC405" t="s">
        <v>290</v>
      </c>
      <c r="AD405" t="s">
        <v>290</v>
      </c>
      <c r="AE405" t="s">
        <v>290</v>
      </c>
      <c r="AF405" t="s">
        <v>7603</v>
      </c>
      <c r="AG405">
        <v>162</v>
      </c>
      <c r="AH405">
        <v>22</v>
      </c>
      <c r="AI405">
        <v>199</v>
      </c>
      <c r="AJ405" t="s">
        <v>7603</v>
      </c>
      <c r="AK405">
        <v>199</v>
      </c>
    </row>
    <row r="406" spans="1:37">
      <c r="A406">
        <v>2013</v>
      </c>
      <c r="B406" t="s">
        <v>2275</v>
      </c>
      <c r="C406" t="s">
        <v>9222</v>
      </c>
      <c r="D406" t="str">
        <f>INDEX(CountyList!A:A, MATCH(MID(C406, 4, 3), CountyList!B:B, 0))</f>
        <v>Cook</v>
      </c>
      <c r="E406" t="s">
        <v>9223</v>
      </c>
      <c r="F406" t="s">
        <v>2277</v>
      </c>
      <c r="G406" t="s">
        <v>1122</v>
      </c>
      <c r="H406" t="s">
        <v>6101</v>
      </c>
      <c r="I406" t="s">
        <v>9224</v>
      </c>
      <c r="J406">
        <v>40</v>
      </c>
      <c r="K406">
        <v>24</v>
      </c>
      <c r="L406">
        <v>25</v>
      </c>
      <c r="M406">
        <v>29</v>
      </c>
      <c r="N406">
        <v>28</v>
      </c>
      <c r="O406">
        <v>21</v>
      </c>
      <c r="P406">
        <v>30</v>
      </c>
      <c r="Q406">
        <v>30</v>
      </c>
      <c r="R406">
        <v>24</v>
      </c>
      <c r="S406">
        <v>29</v>
      </c>
      <c r="T406" t="s">
        <v>7603</v>
      </c>
      <c r="U406" t="s">
        <v>7603</v>
      </c>
      <c r="V406" t="s">
        <v>7603</v>
      </c>
      <c r="W406" t="s">
        <v>7603</v>
      </c>
      <c r="X406" t="s">
        <v>7603</v>
      </c>
      <c r="Y406" t="s">
        <v>7603</v>
      </c>
      <c r="Z406">
        <v>147</v>
      </c>
      <c r="AA406">
        <v>133</v>
      </c>
      <c r="AB406">
        <v>266</v>
      </c>
      <c r="AC406" t="s">
        <v>7603</v>
      </c>
      <c r="AD406" t="s">
        <v>7603</v>
      </c>
      <c r="AE406" t="s">
        <v>290</v>
      </c>
      <c r="AF406" t="s">
        <v>7603</v>
      </c>
      <c r="AG406" t="s">
        <v>7603</v>
      </c>
      <c r="AH406">
        <v>12</v>
      </c>
      <c r="AI406">
        <v>280</v>
      </c>
      <c r="AJ406" t="s">
        <v>7603</v>
      </c>
      <c r="AK406">
        <v>280</v>
      </c>
    </row>
    <row r="407" spans="1:37">
      <c r="A407">
        <v>2013</v>
      </c>
      <c r="B407" t="s">
        <v>2279</v>
      </c>
      <c r="C407" t="s">
        <v>9225</v>
      </c>
      <c r="D407" t="str">
        <f>INDEX(CountyList!A:A, MATCH(MID(C407, 4, 3), CountyList!B:B, 0))</f>
        <v>Cook</v>
      </c>
      <c r="E407" t="s">
        <v>9226</v>
      </c>
      <c r="F407" t="s">
        <v>2280</v>
      </c>
      <c r="G407" t="s">
        <v>1122</v>
      </c>
      <c r="H407" t="s">
        <v>6104</v>
      </c>
      <c r="I407" t="s">
        <v>9227</v>
      </c>
      <c r="J407">
        <v>31</v>
      </c>
      <c r="K407">
        <v>22</v>
      </c>
      <c r="L407">
        <v>24</v>
      </c>
      <c r="M407">
        <v>11</v>
      </c>
      <c r="N407">
        <v>22</v>
      </c>
      <c r="O407">
        <v>10</v>
      </c>
      <c r="P407">
        <v>12</v>
      </c>
      <c r="Q407">
        <v>10</v>
      </c>
      <c r="R407">
        <v>10</v>
      </c>
      <c r="S407">
        <v>14</v>
      </c>
      <c r="T407" t="s">
        <v>7603</v>
      </c>
      <c r="U407" t="s">
        <v>7603</v>
      </c>
      <c r="V407" t="s">
        <v>7603</v>
      </c>
      <c r="W407" t="s">
        <v>7603</v>
      </c>
      <c r="X407" t="s">
        <v>7603</v>
      </c>
      <c r="Y407" t="s">
        <v>7603</v>
      </c>
      <c r="Z407">
        <v>82</v>
      </c>
      <c r="AA407">
        <v>84</v>
      </c>
      <c r="AB407">
        <v>152</v>
      </c>
      <c r="AC407" t="s">
        <v>7603</v>
      </c>
      <c r="AD407" t="s">
        <v>7603</v>
      </c>
      <c r="AE407" t="s">
        <v>290</v>
      </c>
      <c r="AF407" t="s">
        <v>290</v>
      </c>
      <c r="AG407" t="s">
        <v>290</v>
      </c>
      <c r="AH407" t="s">
        <v>290</v>
      </c>
      <c r="AI407">
        <v>166</v>
      </c>
      <c r="AJ407" t="s">
        <v>7603</v>
      </c>
      <c r="AK407">
        <v>166</v>
      </c>
    </row>
    <row r="408" spans="1:37">
      <c r="A408">
        <v>2013</v>
      </c>
      <c r="B408" t="s">
        <v>2303</v>
      </c>
      <c r="C408" t="s">
        <v>9228</v>
      </c>
      <c r="D408" t="str">
        <f>INDEX(CountyList!A:A, MATCH(MID(C408, 4, 3), CountyList!B:B, 0))</f>
        <v>Cook</v>
      </c>
      <c r="E408" t="s">
        <v>9229</v>
      </c>
      <c r="F408" t="s">
        <v>2306</v>
      </c>
      <c r="G408" t="s">
        <v>1122</v>
      </c>
      <c r="H408" t="s">
        <v>6121</v>
      </c>
      <c r="I408" t="s">
        <v>9230</v>
      </c>
      <c r="J408">
        <v>95</v>
      </c>
      <c r="K408">
        <v>69</v>
      </c>
      <c r="L408">
        <v>46</v>
      </c>
      <c r="M408">
        <v>42</v>
      </c>
      <c r="N408">
        <v>43</v>
      </c>
      <c r="O408">
        <v>36</v>
      </c>
      <c r="P408">
        <v>47</v>
      </c>
      <c r="Q408" t="s">
        <v>7603</v>
      </c>
      <c r="R408" t="s">
        <v>7603</v>
      </c>
      <c r="S408" t="s">
        <v>7603</v>
      </c>
      <c r="T408" t="s">
        <v>7603</v>
      </c>
      <c r="U408" t="s">
        <v>7603</v>
      </c>
      <c r="V408" t="s">
        <v>7603</v>
      </c>
      <c r="W408" t="s">
        <v>7603</v>
      </c>
      <c r="X408" t="s">
        <v>7603</v>
      </c>
      <c r="Y408" t="s">
        <v>7603</v>
      </c>
      <c r="Z408">
        <v>176</v>
      </c>
      <c r="AA408">
        <v>202</v>
      </c>
      <c r="AB408">
        <v>27</v>
      </c>
      <c r="AC408" t="s">
        <v>7603</v>
      </c>
      <c r="AD408">
        <v>24</v>
      </c>
      <c r="AE408">
        <v>17</v>
      </c>
      <c r="AF408" t="s">
        <v>7603</v>
      </c>
      <c r="AG408">
        <v>270</v>
      </c>
      <c r="AH408">
        <v>40</v>
      </c>
      <c r="AI408">
        <v>378</v>
      </c>
      <c r="AJ408" t="s">
        <v>7603</v>
      </c>
      <c r="AK408">
        <v>378</v>
      </c>
    </row>
    <row r="409" spans="1:37">
      <c r="A409">
        <v>2013</v>
      </c>
      <c r="B409" t="s">
        <v>2282</v>
      </c>
      <c r="C409" t="s">
        <v>9231</v>
      </c>
      <c r="D409" t="str">
        <f>INDEX(CountyList!A:A, MATCH(MID(C409, 4, 3), CountyList!B:B, 0))</f>
        <v>Cook</v>
      </c>
      <c r="E409" t="s">
        <v>9232</v>
      </c>
      <c r="F409" t="s">
        <v>2285</v>
      </c>
      <c r="G409" t="s">
        <v>1122</v>
      </c>
      <c r="H409" t="s">
        <v>6107</v>
      </c>
      <c r="I409" t="s">
        <v>9233</v>
      </c>
      <c r="J409">
        <v>153</v>
      </c>
      <c r="K409">
        <v>52</v>
      </c>
      <c r="L409">
        <v>39</v>
      </c>
      <c r="M409">
        <v>31</v>
      </c>
      <c r="N409">
        <v>35</v>
      </c>
      <c r="O409">
        <v>28</v>
      </c>
      <c r="P409">
        <v>27</v>
      </c>
      <c r="Q409">
        <v>25</v>
      </c>
      <c r="R409">
        <v>28</v>
      </c>
      <c r="S409">
        <v>25</v>
      </c>
      <c r="T409" t="s">
        <v>7603</v>
      </c>
      <c r="U409" t="s">
        <v>7603</v>
      </c>
      <c r="V409" t="s">
        <v>7603</v>
      </c>
      <c r="W409" t="s">
        <v>7603</v>
      </c>
      <c r="X409" t="s">
        <v>7603</v>
      </c>
      <c r="Y409" t="s">
        <v>7603</v>
      </c>
      <c r="Z409">
        <v>239</v>
      </c>
      <c r="AA409">
        <v>204</v>
      </c>
      <c r="AB409">
        <v>153</v>
      </c>
      <c r="AC409" t="s">
        <v>7603</v>
      </c>
      <c r="AD409" t="s">
        <v>290</v>
      </c>
      <c r="AE409">
        <v>48</v>
      </c>
      <c r="AF409">
        <v>18</v>
      </c>
      <c r="AG409">
        <v>179</v>
      </c>
      <c r="AH409">
        <v>37</v>
      </c>
      <c r="AI409">
        <v>443</v>
      </c>
      <c r="AJ409" t="s">
        <v>7603</v>
      </c>
      <c r="AK409">
        <v>443</v>
      </c>
    </row>
    <row r="410" spans="1:37">
      <c r="A410">
        <v>2013</v>
      </c>
      <c r="B410" t="s">
        <v>9234</v>
      </c>
      <c r="C410" t="s">
        <v>9235</v>
      </c>
      <c r="D410" t="str">
        <f>INDEX(CountyList!A:A, MATCH(MID(C410, 4, 3), CountyList!B:B, 0))</f>
        <v>Cook</v>
      </c>
      <c r="E410" t="s">
        <v>9236</v>
      </c>
      <c r="F410" t="s">
        <v>9237</v>
      </c>
      <c r="G410" t="s">
        <v>1122</v>
      </c>
      <c r="H410" t="s">
        <v>9238</v>
      </c>
      <c r="I410" t="s">
        <v>9239</v>
      </c>
      <c r="J410" t="s">
        <v>7603</v>
      </c>
      <c r="K410" t="s">
        <v>290</v>
      </c>
      <c r="L410" t="s">
        <v>290</v>
      </c>
      <c r="M410" t="s">
        <v>290</v>
      </c>
      <c r="N410" t="s">
        <v>290</v>
      </c>
      <c r="O410" t="s">
        <v>290</v>
      </c>
      <c r="P410" t="s">
        <v>290</v>
      </c>
      <c r="Q410" t="s">
        <v>7603</v>
      </c>
      <c r="R410" t="s">
        <v>7603</v>
      </c>
      <c r="S410" t="s">
        <v>7603</v>
      </c>
      <c r="T410" t="s">
        <v>7603</v>
      </c>
      <c r="U410" t="s">
        <v>7603</v>
      </c>
      <c r="V410" t="s">
        <v>7603</v>
      </c>
      <c r="W410" t="s">
        <v>7603</v>
      </c>
      <c r="X410" t="s">
        <v>7603</v>
      </c>
      <c r="Y410" t="s">
        <v>7603</v>
      </c>
      <c r="Z410">
        <v>13</v>
      </c>
      <c r="AA410" t="s">
        <v>290</v>
      </c>
      <c r="AB410" t="s">
        <v>7603</v>
      </c>
      <c r="AC410" t="s">
        <v>7603</v>
      </c>
      <c r="AD410" t="s">
        <v>7603</v>
      </c>
      <c r="AE410">
        <v>22</v>
      </c>
      <c r="AF410" t="s">
        <v>7603</v>
      </c>
      <c r="AG410" t="s">
        <v>7603</v>
      </c>
      <c r="AH410" t="s">
        <v>7603</v>
      </c>
      <c r="AI410">
        <v>22</v>
      </c>
      <c r="AJ410" t="s">
        <v>7603</v>
      </c>
      <c r="AK410">
        <v>22</v>
      </c>
    </row>
    <row r="411" spans="1:37">
      <c r="A411">
        <v>2013</v>
      </c>
      <c r="B411" t="s">
        <v>2287</v>
      </c>
      <c r="C411" t="s">
        <v>9240</v>
      </c>
      <c r="D411" t="str">
        <f>INDEX(CountyList!A:A, MATCH(MID(C411, 4, 3), CountyList!B:B, 0))</f>
        <v>Cook</v>
      </c>
      <c r="E411" t="s">
        <v>9241</v>
      </c>
      <c r="F411" t="s">
        <v>2289</v>
      </c>
      <c r="G411" t="s">
        <v>1122</v>
      </c>
      <c r="H411" t="s">
        <v>6110</v>
      </c>
      <c r="I411" t="s">
        <v>9242</v>
      </c>
      <c r="J411">
        <v>28</v>
      </c>
      <c r="K411">
        <v>25</v>
      </c>
      <c r="L411">
        <v>24</v>
      </c>
      <c r="M411">
        <v>24</v>
      </c>
      <c r="N411">
        <v>24</v>
      </c>
      <c r="O411">
        <v>24</v>
      </c>
      <c r="P411">
        <v>34</v>
      </c>
      <c r="Q411">
        <v>25</v>
      </c>
      <c r="R411">
        <v>38</v>
      </c>
      <c r="S411">
        <v>25</v>
      </c>
      <c r="T411" t="s">
        <v>7603</v>
      </c>
      <c r="U411" t="s">
        <v>7603</v>
      </c>
      <c r="V411" t="s">
        <v>7603</v>
      </c>
      <c r="W411" t="s">
        <v>7603</v>
      </c>
      <c r="X411" t="s">
        <v>7603</v>
      </c>
      <c r="Y411" t="s">
        <v>7603</v>
      </c>
      <c r="Z411">
        <v>135</v>
      </c>
      <c r="AA411">
        <v>136</v>
      </c>
      <c r="AB411">
        <v>29</v>
      </c>
      <c r="AC411" t="s">
        <v>7603</v>
      </c>
      <c r="AD411">
        <v>86</v>
      </c>
      <c r="AE411" t="s">
        <v>290</v>
      </c>
      <c r="AF411" t="s">
        <v>7603</v>
      </c>
      <c r="AG411">
        <v>106</v>
      </c>
      <c r="AH411">
        <v>43</v>
      </c>
      <c r="AI411">
        <v>271</v>
      </c>
      <c r="AJ411" t="s">
        <v>7603</v>
      </c>
      <c r="AK411">
        <v>271</v>
      </c>
    </row>
    <row r="412" spans="1:37">
      <c r="A412">
        <v>2013</v>
      </c>
      <c r="B412" t="s">
        <v>2291</v>
      </c>
      <c r="C412" t="s">
        <v>9243</v>
      </c>
      <c r="D412" t="str">
        <f>INDEX(CountyList!A:A, MATCH(MID(C412, 4, 3), CountyList!B:B, 0))</f>
        <v>Cook</v>
      </c>
      <c r="E412" t="s">
        <v>9244</v>
      </c>
      <c r="F412" t="s">
        <v>2293</v>
      </c>
      <c r="G412" t="s">
        <v>1122</v>
      </c>
      <c r="H412" t="s">
        <v>6113</v>
      </c>
      <c r="I412" t="s">
        <v>9245</v>
      </c>
      <c r="J412">
        <v>18</v>
      </c>
      <c r="K412">
        <v>14</v>
      </c>
      <c r="L412">
        <v>14</v>
      </c>
      <c r="M412">
        <v>13</v>
      </c>
      <c r="N412">
        <v>11</v>
      </c>
      <c r="O412" t="s">
        <v>290</v>
      </c>
      <c r="P412">
        <v>16</v>
      </c>
      <c r="Q412">
        <v>12</v>
      </c>
      <c r="R412">
        <v>13</v>
      </c>
      <c r="S412">
        <v>12</v>
      </c>
      <c r="T412" t="s">
        <v>7603</v>
      </c>
      <c r="U412" t="s">
        <v>7603</v>
      </c>
      <c r="V412" t="s">
        <v>7603</v>
      </c>
      <c r="W412" t="s">
        <v>7603</v>
      </c>
      <c r="X412" t="s">
        <v>7603</v>
      </c>
      <c r="Y412" t="s">
        <v>7603</v>
      </c>
      <c r="Z412">
        <v>70</v>
      </c>
      <c r="AA412">
        <v>62</v>
      </c>
      <c r="AB412" t="s">
        <v>7603</v>
      </c>
      <c r="AC412" t="s">
        <v>7603</v>
      </c>
      <c r="AD412" t="s">
        <v>7603</v>
      </c>
      <c r="AE412">
        <v>132</v>
      </c>
      <c r="AF412" t="s">
        <v>7603</v>
      </c>
      <c r="AG412" t="s">
        <v>7603</v>
      </c>
      <c r="AH412" t="s">
        <v>7603</v>
      </c>
      <c r="AI412">
        <v>132</v>
      </c>
      <c r="AJ412" t="s">
        <v>7603</v>
      </c>
      <c r="AK412">
        <v>132</v>
      </c>
    </row>
    <row r="413" spans="1:37">
      <c r="A413">
        <v>2013</v>
      </c>
      <c r="B413" t="s">
        <v>2295</v>
      </c>
      <c r="C413" t="s">
        <v>9246</v>
      </c>
      <c r="D413" t="str">
        <f>INDEX(CountyList!A:A, MATCH(MID(C413, 4, 3), CountyList!B:B, 0))</f>
        <v>Cook</v>
      </c>
      <c r="E413" t="s">
        <v>6115</v>
      </c>
      <c r="F413" t="s">
        <v>2297</v>
      </c>
      <c r="G413" t="s">
        <v>1122</v>
      </c>
      <c r="H413" t="s">
        <v>5995</v>
      </c>
      <c r="I413" t="s">
        <v>9247</v>
      </c>
      <c r="J413" t="s">
        <v>7603</v>
      </c>
      <c r="K413" t="s">
        <v>7603</v>
      </c>
      <c r="L413" t="s">
        <v>7603</v>
      </c>
      <c r="M413" t="s">
        <v>7603</v>
      </c>
      <c r="N413" t="s">
        <v>7603</v>
      </c>
      <c r="O413" t="s">
        <v>7603</v>
      </c>
      <c r="P413">
        <v>29</v>
      </c>
      <c r="Q413">
        <v>28</v>
      </c>
      <c r="R413">
        <v>24</v>
      </c>
      <c r="S413">
        <v>22</v>
      </c>
      <c r="T413" t="s">
        <v>7603</v>
      </c>
      <c r="U413" t="s">
        <v>7603</v>
      </c>
      <c r="V413" t="s">
        <v>7603</v>
      </c>
      <c r="W413" t="s">
        <v>7603</v>
      </c>
      <c r="X413" t="s">
        <v>7603</v>
      </c>
      <c r="Y413" t="s">
        <v>7603</v>
      </c>
      <c r="Z413" t="s">
        <v>7603</v>
      </c>
      <c r="AA413">
        <v>103</v>
      </c>
      <c r="AB413" t="s">
        <v>290</v>
      </c>
      <c r="AC413" t="s">
        <v>7603</v>
      </c>
      <c r="AD413" t="s">
        <v>7603</v>
      </c>
      <c r="AE413">
        <v>101</v>
      </c>
      <c r="AF413" t="s">
        <v>7603</v>
      </c>
      <c r="AG413" t="s">
        <v>7603</v>
      </c>
      <c r="AH413" t="s">
        <v>7603</v>
      </c>
      <c r="AI413">
        <v>103</v>
      </c>
      <c r="AJ413" t="s">
        <v>7603</v>
      </c>
      <c r="AK413">
        <v>103</v>
      </c>
    </row>
    <row r="414" spans="1:37">
      <c r="A414">
        <v>2013</v>
      </c>
      <c r="B414" t="s">
        <v>2299</v>
      </c>
      <c r="C414" t="s">
        <v>9248</v>
      </c>
      <c r="D414" t="str">
        <f>INDEX(CountyList!A:A, MATCH(MID(C414, 4, 3), CountyList!B:B, 0))</f>
        <v>Cook</v>
      </c>
      <c r="E414" t="s">
        <v>6117</v>
      </c>
      <c r="F414" t="s">
        <v>2301</v>
      </c>
      <c r="G414" t="s">
        <v>1122</v>
      </c>
      <c r="H414" t="s">
        <v>6118</v>
      </c>
      <c r="I414" t="s">
        <v>9249</v>
      </c>
      <c r="J414">
        <v>89</v>
      </c>
      <c r="K414">
        <v>29</v>
      </c>
      <c r="L414">
        <v>18</v>
      </c>
      <c r="M414">
        <v>10</v>
      </c>
      <c r="N414" t="s">
        <v>290</v>
      </c>
      <c r="O414" t="s">
        <v>290</v>
      </c>
      <c r="P414" t="s">
        <v>290</v>
      </c>
      <c r="Q414" t="s">
        <v>290</v>
      </c>
      <c r="R414" t="s">
        <v>7603</v>
      </c>
      <c r="S414" t="s">
        <v>7603</v>
      </c>
      <c r="T414" t="s">
        <v>7603</v>
      </c>
      <c r="U414" t="s">
        <v>7603</v>
      </c>
      <c r="V414" t="s">
        <v>7603</v>
      </c>
      <c r="W414" t="s">
        <v>7603</v>
      </c>
      <c r="X414" t="s">
        <v>7603</v>
      </c>
      <c r="Y414" t="s">
        <v>7603</v>
      </c>
      <c r="Z414">
        <v>84</v>
      </c>
      <c r="AA414">
        <v>80</v>
      </c>
      <c r="AB414" t="s">
        <v>290</v>
      </c>
      <c r="AC414" t="s">
        <v>7603</v>
      </c>
      <c r="AD414">
        <v>119</v>
      </c>
      <c r="AE414">
        <v>19</v>
      </c>
      <c r="AF414" t="s">
        <v>7603</v>
      </c>
      <c r="AG414" t="s">
        <v>290</v>
      </c>
      <c r="AH414">
        <v>18</v>
      </c>
      <c r="AI414">
        <v>164</v>
      </c>
      <c r="AJ414" t="s">
        <v>7603</v>
      </c>
      <c r="AK414">
        <v>164</v>
      </c>
    </row>
    <row r="415" spans="1:37">
      <c r="A415">
        <v>2013</v>
      </c>
      <c r="B415" t="s">
        <v>9250</v>
      </c>
      <c r="C415" t="s">
        <v>9251</v>
      </c>
      <c r="D415" t="str">
        <f>INDEX(CountyList!A:A, MATCH(MID(C415, 4, 3), CountyList!B:B, 0))</f>
        <v>Cook</v>
      </c>
      <c r="E415" t="s">
        <v>9252</v>
      </c>
      <c r="F415" t="s">
        <v>9253</v>
      </c>
      <c r="G415" t="s">
        <v>1122</v>
      </c>
      <c r="H415" t="s">
        <v>9254</v>
      </c>
      <c r="I415" t="s">
        <v>9255</v>
      </c>
      <c r="J415">
        <v>38</v>
      </c>
      <c r="K415">
        <v>15</v>
      </c>
      <c r="L415">
        <v>25</v>
      </c>
      <c r="M415">
        <v>17</v>
      </c>
      <c r="N415">
        <v>16</v>
      </c>
      <c r="O415">
        <v>12</v>
      </c>
      <c r="P415">
        <v>16</v>
      </c>
      <c r="Q415">
        <v>21</v>
      </c>
      <c r="R415">
        <v>12</v>
      </c>
      <c r="S415">
        <v>13</v>
      </c>
      <c r="T415" t="s">
        <v>7603</v>
      </c>
      <c r="U415" t="s">
        <v>7603</v>
      </c>
      <c r="V415" t="s">
        <v>7603</v>
      </c>
      <c r="W415" t="s">
        <v>7603</v>
      </c>
      <c r="X415" t="s">
        <v>7603</v>
      </c>
      <c r="Y415" t="s">
        <v>7603</v>
      </c>
      <c r="Z415">
        <v>89</v>
      </c>
      <c r="AA415">
        <v>96</v>
      </c>
      <c r="AB415">
        <v>110</v>
      </c>
      <c r="AC415" t="s">
        <v>7603</v>
      </c>
      <c r="AD415" t="s">
        <v>290</v>
      </c>
      <c r="AE415" t="s">
        <v>290</v>
      </c>
      <c r="AF415" t="s">
        <v>7603</v>
      </c>
      <c r="AG415">
        <v>38</v>
      </c>
      <c r="AH415">
        <v>33</v>
      </c>
      <c r="AI415">
        <v>185</v>
      </c>
      <c r="AJ415" t="s">
        <v>7603</v>
      </c>
      <c r="AK415">
        <v>185</v>
      </c>
    </row>
    <row r="416" spans="1:37">
      <c r="A416">
        <v>2013</v>
      </c>
      <c r="B416" t="s">
        <v>9256</v>
      </c>
      <c r="C416" t="s">
        <v>9257</v>
      </c>
      <c r="D416" t="str">
        <f>INDEX(CountyList!A:A, MATCH(MID(C416, 4, 3), CountyList!B:B, 0))</f>
        <v>Cook</v>
      </c>
      <c r="E416" t="s">
        <v>9258</v>
      </c>
      <c r="F416" t="s">
        <v>9259</v>
      </c>
      <c r="G416" t="s">
        <v>1122</v>
      </c>
      <c r="H416" t="s">
        <v>9260</v>
      </c>
      <c r="I416" t="s">
        <v>9261</v>
      </c>
      <c r="J416" t="s">
        <v>7603</v>
      </c>
      <c r="K416" t="s">
        <v>7603</v>
      </c>
      <c r="L416" t="s">
        <v>7603</v>
      </c>
      <c r="M416" t="s">
        <v>7603</v>
      </c>
      <c r="N416" t="s">
        <v>7603</v>
      </c>
      <c r="O416" t="s">
        <v>7603</v>
      </c>
      <c r="P416" t="s">
        <v>7603</v>
      </c>
      <c r="Q416" t="s">
        <v>7603</v>
      </c>
      <c r="R416" t="s">
        <v>7603</v>
      </c>
      <c r="S416" t="s">
        <v>7603</v>
      </c>
      <c r="T416" t="s">
        <v>7603</v>
      </c>
      <c r="U416" t="s">
        <v>7603</v>
      </c>
      <c r="V416" t="s">
        <v>7603</v>
      </c>
      <c r="W416" t="s">
        <v>7603</v>
      </c>
      <c r="X416" t="s">
        <v>7603</v>
      </c>
      <c r="Y416" t="s">
        <v>7603</v>
      </c>
      <c r="Z416" t="s">
        <v>7603</v>
      </c>
      <c r="AA416" t="s">
        <v>7603</v>
      </c>
      <c r="AB416" t="s">
        <v>7603</v>
      </c>
      <c r="AC416" t="s">
        <v>7603</v>
      </c>
      <c r="AD416" t="s">
        <v>7603</v>
      </c>
      <c r="AE416" t="s">
        <v>7603</v>
      </c>
      <c r="AF416" t="s">
        <v>7603</v>
      </c>
      <c r="AG416" t="s">
        <v>7603</v>
      </c>
      <c r="AH416" t="s">
        <v>7603</v>
      </c>
      <c r="AI416" t="s">
        <v>7603</v>
      </c>
      <c r="AJ416" t="s">
        <v>7603</v>
      </c>
      <c r="AK416" t="s">
        <v>7603</v>
      </c>
    </row>
    <row r="417" spans="1:37">
      <c r="A417">
        <v>2013</v>
      </c>
      <c r="B417" t="s">
        <v>2303</v>
      </c>
      <c r="C417" t="s">
        <v>9262</v>
      </c>
      <c r="D417" t="str">
        <f>INDEX(CountyList!A:A, MATCH(MID(C417, 4, 3), CountyList!B:B, 0))</f>
        <v>Cook</v>
      </c>
      <c r="E417" t="s">
        <v>9229</v>
      </c>
      <c r="F417" t="s">
        <v>2315</v>
      </c>
      <c r="G417" t="s">
        <v>1122</v>
      </c>
      <c r="H417" t="s">
        <v>6133</v>
      </c>
      <c r="I417" t="s">
        <v>9263</v>
      </c>
      <c r="J417" t="s">
        <v>7603</v>
      </c>
      <c r="K417" t="s">
        <v>7603</v>
      </c>
      <c r="L417" t="s">
        <v>7603</v>
      </c>
      <c r="M417" t="s">
        <v>7603</v>
      </c>
      <c r="N417" t="s">
        <v>7603</v>
      </c>
      <c r="O417" t="s">
        <v>7603</v>
      </c>
      <c r="P417" t="s">
        <v>7603</v>
      </c>
      <c r="Q417">
        <v>45</v>
      </c>
      <c r="R417">
        <v>34</v>
      </c>
      <c r="S417">
        <v>29</v>
      </c>
      <c r="T417" t="s">
        <v>7603</v>
      </c>
      <c r="U417" t="s">
        <v>7603</v>
      </c>
      <c r="V417" t="s">
        <v>7603</v>
      </c>
      <c r="W417" t="s">
        <v>7603</v>
      </c>
      <c r="X417" t="s">
        <v>7603</v>
      </c>
      <c r="Y417" t="s">
        <v>7603</v>
      </c>
      <c r="Z417">
        <v>45</v>
      </c>
      <c r="AA417">
        <v>63</v>
      </c>
      <c r="AB417">
        <v>15</v>
      </c>
      <c r="AC417" t="s">
        <v>7603</v>
      </c>
      <c r="AD417" t="s">
        <v>290</v>
      </c>
      <c r="AE417">
        <v>13</v>
      </c>
      <c r="AF417" t="s">
        <v>7603</v>
      </c>
      <c r="AG417">
        <v>61</v>
      </c>
      <c r="AH417">
        <v>10</v>
      </c>
      <c r="AI417">
        <v>108</v>
      </c>
      <c r="AJ417" t="s">
        <v>7603</v>
      </c>
      <c r="AK417">
        <v>108</v>
      </c>
    </row>
    <row r="418" spans="1:37">
      <c r="A418">
        <v>2013</v>
      </c>
      <c r="B418" t="s">
        <v>2308</v>
      </c>
      <c r="C418" t="s">
        <v>9264</v>
      </c>
      <c r="D418" t="str">
        <f>INDEX(CountyList!A:A, MATCH(MID(C418, 4, 3), CountyList!B:B, 0))</f>
        <v>Cook</v>
      </c>
      <c r="E418" t="s">
        <v>9265</v>
      </c>
      <c r="F418" t="s">
        <v>2311</v>
      </c>
      <c r="G418" t="s">
        <v>1122</v>
      </c>
      <c r="H418" t="s">
        <v>6124</v>
      </c>
      <c r="I418" t="s">
        <v>9266</v>
      </c>
      <c r="J418">
        <v>73</v>
      </c>
      <c r="K418">
        <v>67</v>
      </c>
      <c r="L418">
        <v>53</v>
      </c>
      <c r="M418">
        <v>56</v>
      </c>
      <c r="N418">
        <v>52</v>
      </c>
      <c r="O418">
        <v>45</v>
      </c>
      <c r="P418">
        <v>53</v>
      </c>
      <c r="Q418">
        <v>32</v>
      </c>
      <c r="R418">
        <v>32</v>
      </c>
      <c r="S418">
        <v>37</v>
      </c>
      <c r="T418" t="s">
        <v>7603</v>
      </c>
      <c r="U418" t="s">
        <v>7603</v>
      </c>
      <c r="V418" t="s">
        <v>7603</v>
      </c>
      <c r="W418" t="s">
        <v>7603</v>
      </c>
      <c r="X418" t="s">
        <v>7603</v>
      </c>
      <c r="Y418" t="s">
        <v>7603</v>
      </c>
      <c r="Z418">
        <v>257</v>
      </c>
      <c r="AA418">
        <v>243</v>
      </c>
      <c r="AB418">
        <v>55</v>
      </c>
      <c r="AC418" t="s">
        <v>7603</v>
      </c>
      <c r="AD418">
        <v>19</v>
      </c>
      <c r="AE418" t="s">
        <v>7603</v>
      </c>
      <c r="AF418" t="s">
        <v>7603</v>
      </c>
      <c r="AG418">
        <v>389</v>
      </c>
      <c r="AH418">
        <v>37</v>
      </c>
      <c r="AI418">
        <v>500</v>
      </c>
      <c r="AJ418" t="s">
        <v>7603</v>
      </c>
      <c r="AK418">
        <v>500</v>
      </c>
    </row>
    <row r="419" spans="1:37">
      <c r="A419">
        <v>2013</v>
      </c>
      <c r="B419" t="s">
        <v>2313</v>
      </c>
      <c r="C419" t="s">
        <v>9267</v>
      </c>
      <c r="D419" t="str">
        <f>INDEX(CountyList!A:A, MATCH(MID(C419, 4, 3), CountyList!B:B, 0))</f>
        <v>Cook</v>
      </c>
      <c r="E419" t="s">
        <v>6132</v>
      </c>
      <c r="F419" t="s">
        <v>9268</v>
      </c>
      <c r="G419" t="s">
        <v>1122</v>
      </c>
      <c r="H419" t="s">
        <v>9269</v>
      </c>
      <c r="I419" t="s">
        <v>9270</v>
      </c>
      <c r="J419">
        <v>19</v>
      </c>
      <c r="K419">
        <v>30</v>
      </c>
      <c r="L419">
        <v>25</v>
      </c>
      <c r="M419">
        <v>28</v>
      </c>
      <c r="N419">
        <v>27</v>
      </c>
      <c r="O419">
        <v>26</v>
      </c>
      <c r="P419">
        <v>28</v>
      </c>
      <c r="Q419">
        <v>29</v>
      </c>
      <c r="R419">
        <v>26</v>
      </c>
      <c r="S419">
        <v>22</v>
      </c>
      <c r="T419" t="s">
        <v>7603</v>
      </c>
      <c r="U419" t="s">
        <v>7603</v>
      </c>
      <c r="V419" t="s">
        <v>7603</v>
      </c>
      <c r="W419" t="s">
        <v>7603</v>
      </c>
      <c r="X419" t="s">
        <v>7603</v>
      </c>
      <c r="Y419" t="s">
        <v>7603</v>
      </c>
      <c r="Z419">
        <v>137</v>
      </c>
      <c r="AA419">
        <v>123</v>
      </c>
      <c r="AB419">
        <v>18</v>
      </c>
      <c r="AC419" t="s">
        <v>290</v>
      </c>
      <c r="AD419">
        <v>54</v>
      </c>
      <c r="AE419">
        <v>185</v>
      </c>
      <c r="AF419" t="s">
        <v>7603</v>
      </c>
      <c r="AG419" t="s">
        <v>290</v>
      </c>
      <c r="AH419" t="s">
        <v>290</v>
      </c>
      <c r="AI419">
        <v>260</v>
      </c>
      <c r="AJ419" t="s">
        <v>7603</v>
      </c>
      <c r="AK419">
        <v>260</v>
      </c>
    </row>
    <row r="420" spans="1:37">
      <c r="A420">
        <v>2013</v>
      </c>
      <c r="B420" t="s">
        <v>2317</v>
      </c>
      <c r="C420" t="s">
        <v>9271</v>
      </c>
      <c r="D420" t="str">
        <f>INDEX(CountyList!A:A, MATCH(MID(C420, 4, 3), CountyList!B:B, 0))</f>
        <v>Cook</v>
      </c>
      <c r="E420" t="s">
        <v>9272</v>
      </c>
      <c r="F420" t="s">
        <v>2320</v>
      </c>
      <c r="G420" t="s">
        <v>1122</v>
      </c>
      <c r="H420" t="s">
        <v>6136</v>
      </c>
      <c r="I420" t="s">
        <v>9273</v>
      </c>
      <c r="J420">
        <v>12</v>
      </c>
      <c r="K420">
        <v>23</v>
      </c>
      <c r="L420">
        <v>18</v>
      </c>
      <c r="M420">
        <v>29</v>
      </c>
      <c r="N420">
        <v>14</v>
      </c>
      <c r="O420">
        <v>15</v>
      </c>
      <c r="P420">
        <v>16</v>
      </c>
      <c r="Q420">
        <v>16</v>
      </c>
      <c r="R420">
        <v>15</v>
      </c>
      <c r="S420">
        <v>15</v>
      </c>
      <c r="T420" t="s">
        <v>7603</v>
      </c>
      <c r="U420" t="s">
        <v>7603</v>
      </c>
      <c r="V420" t="s">
        <v>7603</v>
      </c>
      <c r="W420" t="s">
        <v>7603</v>
      </c>
      <c r="X420" t="s">
        <v>7603</v>
      </c>
      <c r="Y420" t="s">
        <v>7603</v>
      </c>
      <c r="Z420">
        <v>92</v>
      </c>
      <c r="AA420">
        <v>81</v>
      </c>
      <c r="AB420">
        <v>115</v>
      </c>
      <c r="AC420" t="s">
        <v>7603</v>
      </c>
      <c r="AD420" t="s">
        <v>7603</v>
      </c>
      <c r="AE420" t="s">
        <v>290</v>
      </c>
      <c r="AF420" t="s">
        <v>7603</v>
      </c>
      <c r="AG420">
        <v>44</v>
      </c>
      <c r="AH420">
        <v>13</v>
      </c>
      <c r="AI420">
        <v>173</v>
      </c>
      <c r="AJ420" t="s">
        <v>7603</v>
      </c>
      <c r="AK420">
        <v>173</v>
      </c>
    </row>
    <row r="421" spans="1:37">
      <c r="A421">
        <v>2013</v>
      </c>
      <c r="B421" t="s">
        <v>2322</v>
      </c>
      <c r="C421" t="s">
        <v>9274</v>
      </c>
      <c r="D421" t="str">
        <f>INDEX(CountyList!A:A, MATCH(MID(C421, 4, 3), CountyList!B:B, 0))</f>
        <v>Cook</v>
      </c>
      <c r="E421" t="s">
        <v>9275</v>
      </c>
      <c r="F421" t="s">
        <v>2324</v>
      </c>
      <c r="G421" t="s">
        <v>1122</v>
      </c>
      <c r="H421" t="s">
        <v>6139</v>
      </c>
      <c r="I421" t="s">
        <v>9276</v>
      </c>
      <c r="J421">
        <v>40</v>
      </c>
      <c r="K421">
        <v>22</v>
      </c>
      <c r="L421">
        <v>26</v>
      </c>
      <c r="M421">
        <v>25</v>
      </c>
      <c r="N421">
        <v>15</v>
      </c>
      <c r="O421">
        <v>23</v>
      </c>
      <c r="P421">
        <v>26</v>
      </c>
      <c r="Q421">
        <v>23</v>
      </c>
      <c r="R421">
        <v>16</v>
      </c>
      <c r="S421">
        <v>24</v>
      </c>
      <c r="T421" t="s">
        <v>7603</v>
      </c>
      <c r="U421" t="s">
        <v>7603</v>
      </c>
      <c r="V421" t="s">
        <v>7603</v>
      </c>
      <c r="W421" t="s">
        <v>7603</v>
      </c>
      <c r="X421" t="s">
        <v>7603</v>
      </c>
      <c r="Y421" t="s">
        <v>7603</v>
      </c>
      <c r="Z421">
        <v>131</v>
      </c>
      <c r="AA421">
        <v>109</v>
      </c>
      <c r="AB421">
        <v>212</v>
      </c>
      <c r="AC421" t="s">
        <v>7603</v>
      </c>
      <c r="AD421" t="s">
        <v>7603</v>
      </c>
      <c r="AE421" t="s">
        <v>290</v>
      </c>
      <c r="AF421" t="s">
        <v>7603</v>
      </c>
      <c r="AG421" t="s">
        <v>290</v>
      </c>
      <c r="AH421">
        <v>23</v>
      </c>
      <c r="AI421">
        <v>240</v>
      </c>
      <c r="AJ421" t="s">
        <v>7603</v>
      </c>
      <c r="AK421">
        <v>240</v>
      </c>
    </row>
    <row r="422" spans="1:37">
      <c r="A422">
        <v>2013</v>
      </c>
      <c r="B422" t="s">
        <v>2326</v>
      </c>
      <c r="C422" t="s">
        <v>9277</v>
      </c>
      <c r="D422" t="str">
        <f>INDEX(CountyList!A:A, MATCH(MID(C422, 4, 3), CountyList!B:B, 0))</f>
        <v>Cook</v>
      </c>
      <c r="E422" t="s">
        <v>9278</v>
      </c>
      <c r="F422" t="s">
        <v>2329</v>
      </c>
      <c r="G422" t="s">
        <v>1122</v>
      </c>
      <c r="H422" t="s">
        <v>6142</v>
      </c>
      <c r="I422" t="s">
        <v>9279</v>
      </c>
      <c r="J422">
        <v>77</v>
      </c>
      <c r="K422">
        <v>50</v>
      </c>
      <c r="L422">
        <v>50</v>
      </c>
      <c r="M422">
        <v>29</v>
      </c>
      <c r="N422">
        <v>43</v>
      </c>
      <c r="O422">
        <v>36</v>
      </c>
      <c r="P422">
        <v>27</v>
      </c>
      <c r="Q422">
        <v>27</v>
      </c>
      <c r="R422">
        <v>25</v>
      </c>
      <c r="S422">
        <v>25</v>
      </c>
      <c r="T422" t="s">
        <v>7603</v>
      </c>
      <c r="U422" t="s">
        <v>7603</v>
      </c>
      <c r="V422" t="s">
        <v>7603</v>
      </c>
      <c r="W422" t="s">
        <v>7603</v>
      </c>
      <c r="X422" t="s">
        <v>7603</v>
      </c>
      <c r="Y422" t="s">
        <v>7603</v>
      </c>
      <c r="Z422">
        <v>200</v>
      </c>
      <c r="AA422">
        <v>189</v>
      </c>
      <c r="AB422" t="s">
        <v>290</v>
      </c>
      <c r="AC422" t="s">
        <v>7603</v>
      </c>
      <c r="AD422" t="s">
        <v>7603</v>
      </c>
      <c r="AE422">
        <v>386</v>
      </c>
      <c r="AF422" t="s">
        <v>7603</v>
      </c>
      <c r="AG422" t="s">
        <v>290</v>
      </c>
      <c r="AH422" t="s">
        <v>7603</v>
      </c>
      <c r="AI422">
        <v>389</v>
      </c>
      <c r="AJ422" t="s">
        <v>7603</v>
      </c>
      <c r="AK422">
        <v>389</v>
      </c>
    </row>
    <row r="423" spans="1:37">
      <c r="A423">
        <v>2013</v>
      </c>
      <c r="B423" t="s">
        <v>9280</v>
      </c>
      <c r="C423" t="s">
        <v>9281</v>
      </c>
      <c r="D423" t="str">
        <f>INDEX(CountyList!A:A, MATCH(MID(C423, 4, 3), CountyList!B:B, 0))</f>
        <v>Cook</v>
      </c>
      <c r="E423" t="s">
        <v>9282</v>
      </c>
      <c r="F423" t="s">
        <v>9283</v>
      </c>
      <c r="G423" t="s">
        <v>1122</v>
      </c>
      <c r="H423" t="s">
        <v>9284</v>
      </c>
      <c r="I423" t="s">
        <v>9285</v>
      </c>
      <c r="J423">
        <v>39</v>
      </c>
      <c r="K423">
        <v>29</v>
      </c>
      <c r="L423">
        <v>13</v>
      </c>
      <c r="M423">
        <v>25</v>
      </c>
      <c r="N423">
        <v>15</v>
      </c>
      <c r="O423">
        <v>16</v>
      </c>
      <c r="P423">
        <v>17</v>
      </c>
      <c r="Q423">
        <v>14</v>
      </c>
      <c r="R423">
        <v>21</v>
      </c>
      <c r="S423">
        <v>15</v>
      </c>
      <c r="T423" t="s">
        <v>7603</v>
      </c>
      <c r="U423" t="s">
        <v>7603</v>
      </c>
      <c r="V423" t="s">
        <v>7603</v>
      </c>
      <c r="W423" t="s">
        <v>7603</v>
      </c>
      <c r="X423" t="s">
        <v>7603</v>
      </c>
      <c r="Y423" t="s">
        <v>7603</v>
      </c>
      <c r="Z423">
        <v>95</v>
      </c>
      <c r="AA423">
        <v>109</v>
      </c>
      <c r="AB423">
        <v>175</v>
      </c>
      <c r="AC423" t="s">
        <v>7603</v>
      </c>
      <c r="AD423" t="s">
        <v>7603</v>
      </c>
      <c r="AE423" t="s">
        <v>7603</v>
      </c>
      <c r="AF423" t="s">
        <v>7603</v>
      </c>
      <c r="AG423" t="s">
        <v>7603</v>
      </c>
      <c r="AH423">
        <v>29</v>
      </c>
      <c r="AI423">
        <v>204</v>
      </c>
      <c r="AJ423" t="s">
        <v>7603</v>
      </c>
      <c r="AK423">
        <v>204</v>
      </c>
    </row>
    <row r="424" spans="1:37">
      <c r="A424">
        <v>2013</v>
      </c>
      <c r="B424" t="s">
        <v>2331</v>
      </c>
      <c r="C424" t="s">
        <v>9286</v>
      </c>
      <c r="D424" t="str">
        <f>INDEX(CountyList!A:A, MATCH(MID(C424, 4, 3), CountyList!B:B, 0))</f>
        <v>Cook</v>
      </c>
      <c r="E424" t="s">
        <v>9287</v>
      </c>
      <c r="F424" t="s">
        <v>2333</v>
      </c>
      <c r="G424" t="s">
        <v>1122</v>
      </c>
      <c r="H424" t="s">
        <v>6145</v>
      </c>
      <c r="I424" t="s">
        <v>9288</v>
      </c>
      <c r="J424">
        <v>107</v>
      </c>
      <c r="K424">
        <v>42</v>
      </c>
      <c r="L424">
        <v>52</v>
      </c>
      <c r="M424">
        <v>48</v>
      </c>
      <c r="N424">
        <v>33</v>
      </c>
      <c r="O424">
        <v>34</v>
      </c>
      <c r="P424">
        <v>26</v>
      </c>
      <c r="Q424">
        <v>31</v>
      </c>
      <c r="R424">
        <v>25</v>
      </c>
      <c r="S424">
        <v>32</v>
      </c>
      <c r="T424" t="s">
        <v>7603</v>
      </c>
      <c r="U424" t="s">
        <v>7603</v>
      </c>
      <c r="V424" t="s">
        <v>7603</v>
      </c>
      <c r="W424" t="s">
        <v>7603</v>
      </c>
      <c r="X424" t="s">
        <v>7603</v>
      </c>
      <c r="Y424" t="s">
        <v>7603</v>
      </c>
      <c r="Z424">
        <v>221</v>
      </c>
      <c r="AA424">
        <v>209</v>
      </c>
      <c r="AB424">
        <v>35</v>
      </c>
      <c r="AC424" t="s">
        <v>7603</v>
      </c>
      <c r="AD424" t="s">
        <v>290</v>
      </c>
      <c r="AE424" t="s">
        <v>290</v>
      </c>
      <c r="AF424" t="s">
        <v>290</v>
      </c>
      <c r="AG424">
        <v>381</v>
      </c>
      <c r="AH424" t="s">
        <v>290</v>
      </c>
      <c r="AI424">
        <v>430</v>
      </c>
      <c r="AJ424" t="s">
        <v>7603</v>
      </c>
      <c r="AK424">
        <v>430</v>
      </c>
    </row>
    <row r="425" spans="1:37">
      <c r="A425">
        <v>2013</v>
      </c>
      <c r="B425" t="s">
        <v>2335</v>
      </c>
      <c r="C425" t="s">
        <v>9289</v>
      </c>
      <c r="D425" t="str">
        <f>INDEX(CountyList!A:A, MATCH(MID(C425, 4, 3), CountyList!B:B, 0))</f>
        <v>Cook</v>
      </c>
      <c r="E425" t="s">
        <v>9290</v>
      </c>
      <c r="F425" t="s">
        <v>2338</v>
      </c>
      <c r="G425" t="s">
        <v>1122</v>
      </c>
      <c r="H425" t="s">
        <v>6148</v>
      </c>
      <c r="I425" t="s">
        <v>9291</v>
      </c>
      <c r="J425">
        <v>104</v>
      </c>
      <c r="K425">
        <v>61</v>
      </c>
      <c r="L425">
        <v>42</v>
      </c>
      <c r="M425">
        <v>55</v>
      </c>
      <c r="N425">
        <v>51</v>
      </c>
      <c r="O425">
        <v>37</v>
      </c>
      <c r="P425">
        <v>39</v>
      </c>
      <c r="Q425">
        <v>20</v>
      </c>
      <c r="R425">
        <v>17</v>
      </c>
      <c r="S425" t="s">
        <v>290</v>
      </c>
      <c r="T425" t="s">
        <v>7603</v>
      </c>
      <c r="U425" t="s">
        <v>7603</v>
      </c>
      <c r="V425" t="s">
        <v>7603</v>
      </c>
      <c r="W425" t="s">
        <v>7603</v>
      </c>
      <c r="X425" t="s">
        <v>7603</v>
      </c>
      <c r="Y425" t="s">
        <v>7603</v>
      </c>
      <c r="Z425">
        <v>214</v>
      </c>
      <c r="AA425">
        <v>219</v>
      </c>
      <c r="AB425">
        <v>20</v>
      </c>
      <c r="AC425" t="s">
        <v>7603</v>
      </c>
      <c r="AD425" t="s">
        <v>290</v>
      </c>
      <c r="AE425" t="s">
        <v>290</v>
      </c>
      <c r="AF425" t="s">
        <v>290</v>
      </c>
      <c r="AG425">
        <v>373</v>
      </c>
      <c r="AH425">
        <v>30</v>
      </c>
      <c r="AI425">
        <v>433</v>
      </c>
      <c r="AJ425" t="s">
        <v>7603</v>
      </c>
      <c r="AK425">
        <v>433</v>
      </c>
    </row>
    <row r="426" spans="1:37">
      <c r="A426">
        <v>2013</v>
      </c>
      <c r="B426" t="s">
        <v>2340</v>
      </c>
      <c r="C426" t="s">
        <v>9292</v>
      </c>
      <c r="D426" t="str">
        <f>INDEX(CountyList!A:A, MATCH(MID(C426, 4, 3), CountyList!B:B, 0))</f>
        <v>Cook</v>
      </c>
      <c r="E426" t="s">
        <v>9293</v>
      </c>
      <c r="F426" t="s">
        <v>2342</v>
      </c>
      <c r="G426" t="s">
        <v>1122</v>
      </c>
      <c r="H426" t="s">
        <v>6151</v>
      </c>
      <c r="I426" t="s">
        <v>9294</v>
      </c>
      <c r="J426">
        <v>12</v>
      </c>
      <c r="K426">
        <v>16</v>
      </c>
      <c r="L426">
        <v>12</v>
      </c>
      <c r="M426">
        <v>11</v>
      </c>
      <c r="N426">
        <v>11</v>
      </c>
      <c r="O426">
        <v>12</v>
      </c>
      <c r="P426">
        <v>10</v>
      </c>
      <c r="Q426">
        <v>19</v>
      </c>
      <c r="R426">
        <v>10</v>
      </c>
      <c r="S426" t="s">
        <v>290</v>
      </c>
      <c r="T426" t="s">
        <v>7603</v>
      </c>
      <c r="U426" t="s">
        <v>7603</v>
      </c>
      <c r="V426" t="s">
        <v>7603</v>
      </c>
      <c r="W426" t="s">
        <v>7603</v>
      </c>
      <c r="X426" t="s">
        <v>7603</v>
      </c>
      <c r="Y426" t="s">
        <v>7603</v>
      </c>
      <c r="Z426">
        <v>55</v>
      </c>
      <c r="AA426">
        <v>64</v>
      </c>
      <c r="AB426" t="s">
        <v>7603</v>
      </c>
      <c r="AC426" t="s">
        <v>7603</v>
      </c>
      <c r="AD426" t="s">
        <v>7603</v>
      </c>
      <c r="AE426">
        <v>118</v>
      </c>
      <c r="AF426" t="s">
        <v>7603</v>
      </c>
      <c r="AG426" t="s">
        <v>7603</v>
      </c>
      <c r="AH426" t="s">
        <v>290</v>
      </c>
      <c r="AI426">
        <v>119</v>
      </c>
      <c r="AJ426" t="s">
        <v>7603</v>
      </c>
      <c r="AK426">
        <v>119</v>
      </c>
    </row>
    <row r="427" spans="1:37">
      <c r="A427">
        <v>2013</v>
      </c>
      <c r="B427" t="s">
        <v>2344</v>
      </c>
      <c r="C427" t="s">
        <v>9295</v>
      </c>
      <c r="D427" t="str">
        <f>INDEX(CountyList!A:A, MATCH(MID(C427, 4, 3), CountyList!B:B, 0))</f>
        <v>Cook</v>
      </c>
      <c r="E427" t="s">
        <v>9296</v>
      </c>
      <c r="F427" t="s">
        <v>2347</v>
      </c>
      <c r="G427" t="s">
        <v>1122</v>
      </c>
      <c r="H427" t="s">
        <v>6154</v>
      </c>
      <c r="I427" t="s">
        <v>9297</v>
      </c>
      <c r="J427">
        <v>83</v>
      </c>
      <c r="K427">
        <v>45</v>
      </c>
      <c r="L427">
        <v>47</v>
      </c>
      <c r="M427">
        <v>42</v>
      </c>
      <c r="N427">
        <v>43</v>
      </c>
      <c r="O427">
        <v>41</v>
      </c>
      <c r="P427">
        <v>22</v>
      </c>
      <c r="Q427">
        <v>22</v>
      </c>
      <c r="R427">
        <v>23</v>
      </c>
      <c r="S427">
        <v>23</v>
      </c>
      <c r="T427" t="s">
        <v>7603</v>
      </c>
      <c r="U427" t="s">
        <v>7603</v>
      </c>
      <c r="V427" t="s">
        <v>7603</v>
      </c>
      <c r="W427" t="s">
        <v>7603</v>
      </c>
      <c r="X427" t="s">
        <v>7603</v>
      </c>
      <c r="Y427" t="s">
        <v>7603</v>
      </c>
      <c r="Z427">
        <v>176</v>
      </c>
      <c r="AA427">
        <v>215</v>
      </c>
      <c r="AB427">
        <v>15</v>
      </c>
      <c r="AC427" t="s">
        <v>290</v>
      </c>
      <c r="AD427" t="s">
        <v>290</v>
      </c>
      <c r="AE427" t="s">
        <v>290</v>
      </c>
      <c r="AF427" t="s">
        <v>7603</v>
      </c>
      <c r="AG427">
        <v>358</v>
      </c>
      <c r="AH427" t="s">
        <v>290</v>
      </c>
      <c r="AI427">
        <v>391</v>
      </c>
      <c r="AJ427" t="s">
        <v>7603</v>
      </c>
      <c r="AK427">
        <v>391</v>
      </c>
    </row>
    <row r="428" spans="1:37">
      <c r="A428">
        <v>2013</v>
      </c>
      <c r="B428" t="s">
        <v>2349</v>
      </c>
      <c r="C428" t="s">
        <v>9298</v>
      </c>
      <c r="D428" t="str">
        <f>INDEX(CountyList!A:A, MATCH(MID(C428, 4, 3), CountyList!B:B, 0))</f>
        <v>Cook</v>
      </c>
      <c r="E428" t="s">
        <v>9299</v>
      </c>
      <c r="F428" t="s">
        <v>2352</v>
      </c>
      <c r="G428" t="s">
        <v>1122</v>
      </c>
      <c r="H428" t="s">
        <v>6157</v>
      </c>
      <c r="I428" t="s">
        <v>9300</v>
      </c>
      <c r="J428">
        <v>81</v>
      </c>
      <c r="K428">
        <v>56</v>
      </c>
      <c r="L428">
        <v>72</v>
      </c>
      <c r="M428">
        <v>63</v>
      </c>
      <c r="N428">
        <v>78</v>
      </c>
      <c r="O428">
        <v>66</v>
      </c>
      <c r="P428">
        <v>60</v>
      </c>
      <c r="Q428">
        <v>67</v>
      </c>
      <c r="R428">
        <v>72</v>
      </c>
      <c r="S428">
        <v>71</v>
      </c>
      <c r="T428" t="s">
        <v>7603</v>
      </c>
      <c r="U428" t="s">
        <v>7603</v>
      </c>
      <c r="V428" t="s">
        <v>7603</v>
      </c>
      <c r="W428" t="s">
        <v>7603</v>
      </c>
      <c r="X428" t="s">
        <v>7603</v>
      </c>
      <c r="Y428" t="s">
        <v>7603</v>
      </c>
      <c r="Z428">
        <v>342</v>
      </c>
      <c r="AA428">
        <v>344</v>
      </c>
      <c r="AB428">
        <v>23</v>
      </c>
      <c r="AC428" t="s">
        <v>7603</v>
      </c>
      <c r="AD428" t="s">
        <v>290</v>
      </c>
      <c r="AE428">
        <v>20</v>
      </c>
      <c r="AF428" t="s">
        <v>290</v>
      </c>
      <c r="AG428">
        <v>638</v>
      </c>
      <c r="AH428" t="s">
        <v>290</v>
      </c>
      <c r="AI428">
        <v>686</v>
      </c>
      <c r="AJ428" t="s">
        <v>7603</v>
      </c>
      <c r="AK428">
        <v>686</v>
      </c>
    </row>
    <row r="429" spans="1:37">
      <c r="A429">
        <v>2013</v>
      </c>
      <c r="B429" t="s">
        <v>2354</v>
      </c>
      <c r="C429" t="s">
        <v>9301</v>
      </c>
      <c r="D429" t="str">
        <f>INDEX(CountyList!A:A, MATCH(MID(C429, 4, 3), CountyList!B:B, 0))</f>
        <v>Cook</v>
      </c>
      <c r="E429" t="s">
        <v>6159</v>
      </c>
      <c r="F429" t="s">
        <v>2356</v>
      </c>
      <c r="G429" t="s">
        <v>1122</v>
      </c>
      <c r="H429" t="s">
        <v>6160</v>
      </c>
      <c r="I429" t="s">
        <v>9302</v>
      </c>
      <c r="J429">
        <v>87</v>
      </c>
      <c r="K429">
        <v>33</v>
      </c>
      <c r="L429">
        <v>31</v>
      </c>
      <c r="M429">
        <v>19</v>
      </c>
      <c r="N429">
        <v>20</v>
      </c>
      <c r="O429">
        <v>17</v>
      </c>
      <c r="P429">
        <v>12</v>
      </c>
      <c r="Q429" t="s">
        <v>290</v>
      </c>
      <c r="R429">
        <v>16</v>
      </c>
      <c r="S429" t="s">
        <v>290</v>
      </c>
      <c r="T429" t="s">
        <v>7603</v>
      </c>
      <c r="U429" t="s">
        <v>7603</v>
      </c>
      <c r="V429" t="s">
        <v>7603</v>
      </c>
      <c r="W429" t="s">
        <v>7603</v>
      </c>
      <c r="X429" t="s">
        <v>7603</v>
      </c>
      <c r="Y429" t="s">
        <v>7603</v>
      </c>
      <c r="Z429">
        <v>119</v>
      </c>
      <c r="AA429">
        <v>133</v>
      </c>
      <c r="AB429">
        <v>90</v>
      </c>
      <c r="AC429" t="s">
        <v>7603</v>
      </c>
      <c r="AD429" t="s">
        <v>290</v>
      </c>
      <c r="AE429" t="s">
        <v>290</v>
      </c>
      <c r="AF429" t="s">
        <v>7603</v>
      </c>
      <c r="AG429">
        <v>106</v>
      </c>
      <c r="AH429">
        <v>46</v>
      </c>
      <c r="AI429">
        <v>252</v>
      </c>
      <c r="AJ429" t="s">
        <v>7603</v>
      </c>
      <c r="AK429">
        <v>252</v>
      </c>
    </row>
    <row r="430" spans="1:37">
      <c r="A430">
        <v>2013</v>
      </c>
      <c r="B430" t="s">
        <v>2358</v>
      </c>
      <c r="C430" t="s">
        <v>9303</v>
      </c>
      <c r="D430" t="str">
        <f>INDEX(CountyList!A:A, MATCH(MID(C430, 4, 3), CountyList!B:B, 0))</f>
        <v>Cook</v>
      </c>
      <c r="E430" t="s">
        <v>9304</v>
      </c>
      <c r="F430" t="s">
        <v>2361</v>
      </c>
      <c r="G430" t="s">
        <v>1122</v>
      </c>
      <c r="H430" t="s">
        <v>6163</v>
      </c>
      <c r="I430" t="s">
        <v>9305</v>
      </c>
      <c r="J430">
        <v>25</v>
      </c>
      <c r="K430">
        <v>19</v>
      </c>
      <c r="L430">
        <v>27</v>
      </c>
      <c r="M430">
        <v>27</v>
      </c>
      <c r="N430">
        <v>20</v>
      </c>
      <c r="O430">
        <v>16</v>
      </c>
      <c r="P430">
        <v>16</v>
      </c>
      <c r="Q430">
        <v>22</v>
      </c>
      <c r="R430">
        <v>29</v>
      </c>
      <c r="S430">
        <v>32</v>
      </c>
      <c r="T430" t="s">
        <v>7603</v>
      </c>
      <c r="U430" t="s">
        <v>7603</v>
      </c>
      <c r="V430" t="s">
        <v>7603</v>
      </c>
      <c r="W430" t="s">
        <v>7603</v>
      </c>
      <c r="X430" t="s">
        <v>7603</v>
      </c>
      <c r="Y430" t="s">
        <v>7603</v>
      </c>
      <c r="Z430">
        <v>125</v>
      </c>
      <c r="AA430">
        <v>108</v>
      </c>
      <c r="AB430" t="s">
        <v>7603</v>
      </c>
      <c r="AC430" t="s">
        <v>7603</v>
      </c>
      <c r="AD430" t="s">
        <v>7603</v>
      </c>
      <c r="AE430">
        <v>230</v>
      </c>
      <c r="AF430" t="s">
        <v>7603</v>
      </c>
      <c r="AG430" t="s">
        <v>7603</v>
      </c>
      <c r="AH430" t="s">
        <v>290</v>
      </c>
      <c r="AI430">
        <v>233</v>
      </c>
      <c r="AJ430" t="s">
        <v>7603</v>
      </c>
      <c r="AK430">
        <v>233</v>
      </c>
    </row>
    <row r="431" spans="1:37">
      <c r="A431">
        <v>2013</v>
      </c>
      <c r="B431" t="s">
        <v>9306</v>
      </c>
      <c r="C431" t="s">
        <v>9307</v>
      </c>
      <c r="D431" t="str">
        <f>INDEX(CountyList!A:A, MATCH(MID(C431, 4, 3), CountyList!B:B, 0))</f>
        <v>Cook</v>
      </c>
      <c r="E431" t="s">
        <v>9308</v>
      </c>
      <c r="F431" t="s">
        <v>2365</v>
      </c>
      <c r="G431" t="s">
        <v>1122</v>
      </c>
      <c r="H431" t="s">
        <v>6166</v>
      </c>
      <c r="I431" t="s">
        <v>9309</v>
      </c>
      <c r="J431">
        <v>26</v>
      </c>
      <c r="K431">
        <v>18</v>
      </c>
      <c r="L431">
        <v>28</v>
      </c>
      <c r="M431">
        <v>17</v>
      </c>
      <c r="N431">
        <v>16</v>
      </c>
      <c r="O431">
        <v>24</v>
      </c>
      <c r="P431">
        <v>25</v>
      </c>
      <c r="Q431">
        <v>15</v>
      </c>
      <c r="R431">
        <v>17</v>
      </c>
      <c r="S431">
        <v>19</v>
      </c>
      <c r="T431" t="s">
        <v>7603</v>
      </c>
      <c r="U431" t="s">
        <v>7603</v>
      </c>
      <c r="V431" t="s">
        <v>7603</v>
      </c>
      <c r="W431" t="s">
        <v>7603</v>
      </c>
      <c r="X431" t="s">
        <v>7603</v>
      </c>
      <c r="Y431" t="s">
        <v>7603</v>
      </c>
      <c r="Z431">
        <v>113</v>
      </c>
      <c r="AA431">
        <v>92</v>
      </c>
      <c r="AB431">
        <v>70</v>
      </c>
      <c r="AC431" t="s">
        <v>7603</v>
      </c>
      <c r="AD431" t="s">
        <v>290</v>
      </c>
      <c r="AE431" t="s">
        <v>290</v>
      </c>
      <c r="AF431" t="s">
        <v>7603</v>
      </c>
      <c r="AG431">
        <v>115</v>
      </c>
      <c r="AH431" t="s">
        <v>290</v>
      </c>
      <c r="AI431">
        <v>205</v>
      </c>
      <c r="AJ431" t="s">
        <v>7603</v>
      </c>
      <c r="AK431">
        <v>205</v>
      </c>
    </row>
    <row r="432" spans="1:37">
      <c r="A432">
        <v>2013</v>
      </c>
      <c r="B432" t="s">
        <v>2367</v>
      </c>
      <c r="C432" t="s">
        <v>9310</v>
      </c>
      <c r="D432" t="str">
        <f>INDEX(CountyList!A:A, MATCH(MID(C432, 4, 3), CountyList!B:B, 0))</f>
        <v>Cook</v>
      </c>
      <c r="E432" t="s">
        <v>9311</v>
      </c>
      <c r="F432" t="s">
        <v>2368</v>
      </c>
      <c r="G432" t="s">
        <v>1122</v>
      </c>
      <c r="H432" t="s">
        <v>9312</v>
      </c>
      <c r="I432" t="s">
        <v>9313</v>
      </c>
      <c r="J432">
        <v>16</v>
      </c>
      <c r="K432">
        <v>12</v>
      </c>
      <c r="L432">
        <v>13</v>
      </c>
      <c r="M432">
        <v>14</v>
      </c>
      <c r="N432">
        <v>10</v>
      </c>
      <c r="O432">
        <v>12</v>
      </c>
      <c r="P432">
        <v>22</v>
      </c>
      <c r="Q432">
        <v>24</v>
      </c>
      <c r="R432">
        <v>22</v>
      </c>
      <c r="S432">
        <v>16</v>
      </c>
      <c r="T432" t="s">
        <v>7603</v>
      </c>
      <c r="U432" t="s">
        <v>7603</v>
      </c>
      <c r="V432" t="s">
        <v>7603</v>
      </c>
      <c r="W432" t="s">
        <v>7603</v>
      </c>
      <c r="X432" t="s">
        <v>7603</v>
      </c>
      <c r="Y432" t="s">
        <v>7603</v>
      </c>
      <c r="Z432">
        <v>83</v>
      </c>
      <c r="AA432">
        <v>78</v>
      </c>
      <c r="AB432" t="s">
        <v>7603</v>
      </c>
      <c r="AC432" t="s">
        <v>7603</v>
      </c>
      <c r="AD432" t="s">
        <v>7603</v>
      </c>
      <c r="AE432">
        <v>161</v>
      </c>
      <c r="AF432" t="s">
        <v>7603</v>
      </c>
      <c r="AG432" t="s">
        <v>7603</v>
      </c>
      <c r="AH432" t="s">
        <v>7603</v>
      </c>
      <c r="AI432">
        <v>161</v>
      </c>
      <c r="AJ432" t="s">
        <v>7603</v>
      </c>
      <c r="AK432">
        <v>161</v>
      </c>
    </row>
    <row r="433" spans="1:37">
      <c r="A433">
        <v>2013</v>
      </c>
      <c r="B433" t="s">
        <v>9314</v>
      </c>
      <c r="C433" t="s">
        <v>9315</v>
      </c>
      <c r="D433" t="str">
        <f>INDEX(CountyList!A:A, MATCH(MID(C433, 4, 3), CountyList!B:B, 0))</f>
        <v>Cook</v>
      </c>
      <c r="E433" t="s">
        <v>9316</v>
      </c>
      <c r="F433" t="s">
        <v>9317</v>
      </c>
      <c r="G433" t="s">
        <v>1122</v>
      </c>
      <c r="H433" t="s">
        <v>9318</v>
      </c>
      <c r="I433" t="s">
        <v>9319</v>
      </c>
      <c r="J433">
        <v>49</v>
      </c>
      <c r="K433">
        <v>23</v>
      </c>
      <c r="L433">
        <v>15</v>
      </c>
      <c r="M433">
        <v>14</v>
      </c>
      <c r="N433">
        <v>17</v>
      </c>
      <c r="O433">
        <v>12</v>
      </c>
      <c r="P433">
        <v>12</v>
      </c>
      <c r="Q433">
        <v>16</v>
      </c>
      <c r="R433">
        <v>18</v>
      </c>
      <c r="S433">
        <v>16</v>
      </c>
      <c r="T433" t="s">
        <v>7603</v>
      </c>
      <c r="U433" t="s">
        <v>7603</v>
      </c>
      <c r="V433" t="s">
        <v>7603</v>
      </c>
      <c r="W433" t="s">
        <v>7603</v>
      </c>
      <c r="X433" t="s">
        <v>7603</v>
      </c>
      <c r="Y433" t="s">
        <v>7603</v>
      </c>
      <c r="Z433">
        <v>100</v>
      </c>
      <c r="AA433">
        <v>92</v>
      </c>
      <c r="AB433">
        <v>29</v>
      </c>
      <c r="AC433" t="s">
        <v>7603</v>
      </c>
      <c r="AD433">
        <v>21</v>
      </c>
      <c r="AE433">
        <v>34</v>
      </c>
      <c r="AF433" t="s">
        <v>7603</v>
      </c>
      <c r="AG433">
        <v>102</v>
      </c>
      <c r="AH433" t="s">
        <v>290</v>
      </c>
      <c r="AI433">
        <v>192</v>
      </c>
      <c r="AJ433" t="s">
        <v>7603</v>
      </c>
      <c r="AK433">
        <v>192</v>
      </c>
    </row>
    <row r="434" spans="1:37">
      <c r="A434">
        <v>2013</v>
      </c>
      <c r="B434" t="s">
        <v>2370</v>
      </c>
      <c r="C434" t="s">
        <v>9320</v>
      </c>
      <c r="D434" t="str">
        <f>INDEX(CountyList!A:A, MATCH(MID(C434, 4, 3), CountyList!B:B, 0))</f>
        <v>Cook</v>
      </c>
      <c r="E434" t="s">
        <v>9321</v>
      </c>
      <c r="F434" t="s">
        <v>2373</v>
      </c>
      <c r="G434" t="s">
        <v>1122</v>
      </c>
      <c r="H434" t="s">
        <v>6173</v>
      </c>
      <c r="I434" t="s">
        <v>9322</v>
      </c>
      <c r="J434">
        <v>40</v>
      </c>
      <c r="K434">
        <v>25</v>
      </c>
      <c r="L434">
        <v>27</v>
      </c>
      <c r="M434">
        <v>21</v>
      </c>
      <c r="N434">
        <v>24</v>
      </c>
      <c r="O434">
        <v>26</v>
      </c>
      <c r="P434">
        <v>22</v>
      </c>
      <c r="Q434">
        <v>21</v>
      </c>
      <c r="R434">
        <v>27</v>
      </c>
      <c r="S434">
        <v>27</v>
      </c>
      <c r="T434" t="s">
        <v>7603</v>
      </c>
      <c r="U434" t="s">
        <v>7603</v>
      </c>
      <c r="V434" t="s">
        <v>7603</v>
      </c>
      <c r="W434" t="s">
        <v>7603</v>
      </c>
      <c r="X434" t="s">
        <v>7603</v>
      </c>
      <c r="Y434" t="s">
        <v>7603</v>
      </c>
      <c r="Z434">
        <v>139</v>
      </c>
      <c r="AA434">
        <v>121</v>
      </c>
      <c r="AB434" t="s">
        <v>7603</v>
      </c>
      <c r="AC434" t="s">
        <v>7603</v>
      </c>
      <c r="AD434" t="s">
        <v>7603</v>
      </c>
      <c r="AE434">
        <v>259</v>
      </c>
      <c r="AF434" t="s">
        <v>7603</v>
      </c>
      <c r="AG434" t="s">
        <v>7603</v>
      </c>
      <c r="AH434" t="s">
        <v>290</v>
      </c>
      <c r="AI434">
        <v>260</v>
      </c>
      <c r="AJ434" t="s">
        <v>7603</v>
      </c>
      <c r="AK434">
        <v>260</v>
      </c>
    </row>
    <row r="435" spans="1:37">
      <c r="A435">
        <v>2013</v>
      </c>
      <c r="B435" t="s">
        <v>9323</v>
      </c>
      <c r="C435" t="s">
        <v>9324</v>
      </c>
      <c r="D435" t="str">
        <f>INDEX(CountyList!A:A, MATCH(MID(C435, 4, 3), CountyList!B:B, 0))</f>
        <v>Cook</v>
      </c>
      <c r="E435" t="s">
        <v>9325</v>
      </c>
      <c r="F435" t="s">
        <v>1721</v>
      </c>
      <c r="G435" t="s">
        <v>1122</v>
      </c>
      <c r="H435" t="s">
        <v>5727</v>
      </c>
      <c r="I435" t="s">
        <v>9326</v>
      </c>
      <c r="J435">
        <v>32</v>
      </c>
      <c r="K435">
        <v>10</v>
      </c>
      <c r="L435">
        <v>16</v>
      </c>
      <c r="M435" t="s">
        <v>290</v>
      </c>
      <c r="N435">
        <v>11</v>
      </c>
      <c r="O435">
        <v>11</v>
      </c>
      <c r="P435">
        <v>15</v>
      </c>
      <c r="Q435">
        <v>16</v>
      </c>
      <c r="R435">
        <v>13</v>
      </c>
      <c r="S435">
        <v>20</v>
      </c>
      <c r="T435" t="s">
        <v>7603</v>
      </c>
      <c r="U435" t="s">
        <v>7603</v>
      </c>
      <c r="V435" t="s">
        <v>7603</v>
      </c>
      <c r="W435" t="s">
        <v>7603</v>
      </c>
      <c r="X435" t="s">
        <v>7603</v>
      </c>
      <c r="Y435" t="s">
        <v>7603</v>
      </c>
      <c r="Z435">
        <v>72</v>
      </c>
      <c r="AA435">
        <v>78</v>
      </c>
      <c r="AB435">
        <v>105</v>
      </c>
      <c r="AC435" t="s">
        <v>7603</v>
      </c>
      <c r="AD435" t="s">
        <v>290</v>
      </c>
      <c r="AE435">
        <v>29</v>
      </c>
      <c r="AF435" t="s">
        <v>7603</v>
      </c>
      <c r="AG435" t="s">
        <v>290</v>
      </c>
      <c r="AH435" t="s">
        <v>290</v>
      </c>
      <c r="AI435">
        <v>150</v>
      </c>
      <c r="AJ435" t="s">
        <v>7603</v>
      </c>
      <c r="AK435">
        <v>150</v>
      </c>
    </row>
    <row r="436" spans="1:37">
      <c r="A436">
        <v>2013</v>
      </c>
      <c r="B436" t="s">
        <v>401</v>
      </c>
      <c r="C436" t="s">
        <v>9327</v>
      </c>
      <c r="D436" t="str">
        <f>INDEX(CountyList!A:A, MATCH(MID(C436, 4, 3), CountyList!B:B, 0))</f>
        <v>Cook</v>
      </c>
      <c r="E436" t="s">
        <v>9328</v>
      </c>
      <c r="F436" t="s">
        <v>2376</v>
      </c>
      <c r="G436" t="s">
        <v>1122</v>
      </c>
      <c r="H436" t="s">
        <v>6182</v>
      </c>
      <c r="I436" t="s">
        <v>9329</v>
      </c>
      <c r="J436" t="s">
        <v>7603</v>
      </c>
      <c r="K436">
        <v>12</v>
      </c>
      <c r="L436">
        <v>21</v>
      </c>
      <c r="M436">
        <v>17</v>
      </c>
      <c r="N436">
        <v>18</v>
      </c>
      <c r="O436">
        <v>18</v>
      </c>
      <c r="P436">
        <v>17</v>
      </c>
      <c r="Q436">
        <v>13</v>
      </c>
      <c r="R436">
        <v>12</v>
      </c>
      <c r="S436">
        <v>17</v>
      </c>
      <c r="T436" t="s">
        <v>7603</v>
      </c>
      <c r="U436" t="s">
        <v>7603</v>
      </c>
      <c r="V436" t="s">
        <v>7603</v>
      </c>
      <c r="W436" t="s">
        <v>7603</v>
      </c>
      <c r="X436" t="s">
        <v>7603</v>
      </c>
      <c r="Y436" t="s">
        <v>7603</v>
      </c>
      <c r="Z436">
        <v>76</v>
      </c>
      <c r="AA436">
        <v>69</v>
      </c>
      <c r="AB436">
        <v>117</v>
      </c>
      <c r="AC436" t="s">
        <v>7603</v>
      </c>
      <c r="AD436" t="s">
        <v>7603</v>
      </c>
      <c r="AE436">
        <v>22</v>
      </c>
      <c r="AF436" t="s">
        <v>7603</v>
      </c>
      <c r="AG436" t="s">
        <v>290</v>
      </c>
      <c r="AH436" t="s">
        <v>290</v>
      </c>
      <c r="AI436">
        <v>145</v>
      </c>
      <c r="AJ436" t="s">
        <v>7603</v>
      </c>
      <c r="AK436">
        <v>145</v>
      </c>
    </row>
    <row r="437" spans="1:37">
      <c r="A437">
        <v>2013</v>
      </c>
      <c r="B437" t="s">
        <v>9330</v>
      </c>
      <c r="C437" t="s">
        <v>9331</v>
      </c>
      <c r="D437" t="str">
        <f>INDEX(CountyList!A:A, MATCH(MID(C437, 4, 3), CountyList!B:B, 0))</f>
        <v>Cook</v>
      </c>
      <c r="E437" t="s">
        <v>9332</v>
      </c>
      <c r="F437" t="s">
        <v>2380</v>
      </c>
      <c r="G437" t="s">
        <v>1122</v>
      </c>
      <c r="H437" t="s">
        <v>9333</v>
      </c>
      <c r="I437" t="s">
        <v>9334</v>
      </c>
      <c r="J437">
        <v>63</v>
      </c>
      <c r="K437">
        <v>17</v>
      </c>
      <c r="L437">
        <v>20</v>
      </c>
      <c r="M437">
        <v>13</v>
      </c>
      <c r="N437">
        <v>17</v>
      </c>
      <c r="O437">
        <v>21</v>
      </c>
      <c r="P437">
        <v>14</v>
      </c>
      <c r="Q437">
        <v>18</v>
      </c>
      <c r="R437">
        <v>15</v>
      </c>
      <c r="S437">
        <v>18</v>
      </c>
      <c r="T437" t="s">
        <v>7603</v>
      </c>
      <c r="U437" t="s">
        <v>7603</v>
      </c>
      <c r="V437" t="s">
        <v>7603</v>
      </c>
      <c r="W437" t="s">
        <v>7603</v>
      </c>
      <c r="X437" t="s">
        <v>7603</v>
      </c>
      <c r="Y437" t="s">
        <v>7603</v>
      </c>
      <c r="Z437">
        <v>116</v>
      </c>
      <c r="AA437">
        <v>100</v>
      </c>
      <c r="AB437">
        <v>116</v>
      </c>
      <c r="AC437" t="s">
        <v>7603</v>
      </c>
      <c r="AD437" t="s">
        <v>290</v>
      </c>
      <c r="AE437">
        <v>23</v>
      </c>
      <c r="AF437" t="s">
        <v>290</v>
      </c>
      <c r="AG437">
        <v>39</v>
      </c>
      <c r="AH437">
        <v>33</v>
      </c>
      <c r="AI437">
        <v>216</v>
      </c>
      <c r="AJ437" t="s">
        <v>7603</v>
      </c>
      <c r="AK437">
        <v>216</v>
      </c>
    </row>
    <row r="438" spans="1:37">
      <c r="A438">
        <v>2013</v>
      </c>
      <c r="B438" t="s">
        <v>9335</v>
      </c>
      <c r="C438" t="s">
        <v>9336</v>
      </c>
      <c r="D438" t="str">
        <f>INDEX(CountyList!A:A, MATCH(MID(C438, 4, 3), CountyList!B:B, 0))</f>
        <v>Cook</v>
      </c>
      <c r="E438" t="s">
        <v>9337</v>
      </c>
      <c r="F438" t="s">
        <v>2385</v>
      </c>
      <c r="G438" t="s">
        <v>1122</v>
      </c>
      <c r="H438" t="s">
        <v>6189</v>
      </c>
      <c r="I438" t="s">
        <v>9338</v>
      </c>
      <c r="J438">
        <v>59</v>
      </c>
      <c r="K438">
        <v>47</v>
      </c>
      <c r="L438">
        <v>32</v>
      </c>
      <c r="M438">
        <v>28</v>
      </c>
      <c r="N438">
        <v>27</v>
      </c>
      <c r="O438">
        <v>18</v>
      </c>
      <c r="P438">
        <v>21</v>
      </c>
      <c r="Q438">
        <v>17</v>
      </c>
      <c r="R438">
        <v>25</v>
      </c>
      <c r="S438">
        <v>18</v>
      </c>
      <c r="T438" t="s">
        <v>7603</v>
      </c>
      <c r="U438" t="s">
        <v>7603</v>
      </c>
      <c r="V438" t="s">
        <v>7603</v>
      </c>
      <c r="W438" t="s">
        <v>7603</v>
      </c>
      <c r="X438" t="s">
        <v>7603</v>
      </c>
      <c r="Y438" t="s">
        <v>7603</v>
      </c>
      <c r="Z438">
        <v>150</v>
      </c>
      <c r="AA438">
        <v>142</v>
      </c>
      <c r="AB438">
        <v>219</v>
      </c>
      <c r="AC438" t="s">
        <v>7603</v>
      </c>
      <c r="AD438" t="s">
        <v>7603</v>
      </c>
      <c r="AE438">
        <v>22</v>
      </c>
      <c r="AF438" t="s">
        <v>7603</v>
      </c>
      <c r="AG438">
        <v>17</v>
      </c>
      <c r="AH438">
        <v>34</v>
      </c>
      <c r="AI438">
        <v>292</v>
      </c>
      <c r="AJ438" t="s">
        <v>7603</v>
      </c>
      <c r="AK438">
        <v>292</v>
      </c>
    </row>
    <row r="439" spans="1:37">
      <c r="A439">
        <v>2013</v>
      </c>
      <c r="B439" t="s">
        <v>9339</v>
      </c>
      <c r="C439" t="s">
        <v>9340</v>
      </c>
      <c r="D439" t="str">
        <f>INDEX(CountyList!A:A, MATCH(MID(C439, 4, 3), CountyList!B:B, 0))</f>
        <v>Cook</v>
      </c>
      <c r="E439" t="s">
        <v>9341</v>
      </c>
      <c r="F439" t="s">
        <v>2389</v>
      </c>
      <c r="G439" t="s">
        <v>1122</v>
      </c>
      <c r="H439" t="s">
        <v>6192</v>
      </c>
      <c r="I439" t="s">
        <v>9342</v>
      </c>
      <c r="J439">
        <v>45</v>
      </c>
      <c r="K439">
        <v>20</v>
      </c>
      <c r="L439">
        <v>28</v>
      </c>
      <c r="M439">
        <v>28</v>
      </c>
      <c r="N439">
        <v>39</v>
      </c>
      <c r="O439">
        <v>27</v>
      </c>
      <c r="P439">
        <v>31</v>
      </c>
      <c r="Q439">
        <v>36</v>
      </c>
      <c r="R439">
        <v>37</v>
      </c>
      <c r="S439">
        <v>38</v>
      </c>
      <c r="T439" t="s">
        <v>7603</v>
      </c>
      <c r="U439" t="s">
        <v>7603</v>
      </c>
      <c r="V439" t="s">
        <v>7603</v>
      </c>
      <c r="W439" t="s">
        <v>7603</v>
      </c>
      <c r="X439" t="s">
        <v>7603</v>
      </c>
      <c r="Y439" t="s">
        <v>7603</v>
      </c>
      <c r="Z439">
        <v>174</v>
      </c>
      <c r="AA439">
        <v>155</v>
      </c>
      <c r="AB439">
        <v>15</v>
      </c>
      <c r="AC439" t="s">
        <v>7603</v>
      </c>
      <c r="AD439" t="s">
        <v>290</v>
      </c>
      <c r="AE439" t="s">
        <v>7603</v>
      </c>
      <c r="AF439" t="s">
        <v>7603</v>
      </c>
      <c r="AG439">
        <v>285</v>
      </c>
      <c r="AH439">
        <v>24</v>
      </c>
      <c r="AI439">
        <v>329</v>
      </c>
      <c r="AJ439" t="s">
        <v>7603</v>
      </c>
      <c r="AK439">
        <v>329</v>
      </c>
    </row>
    <row r="440" spans="1:37">
      <c r="A440">
        <v>2013</v>
      </c>
      <c r="B440" t="s">
        <v>9343</v>
      </c>
      <c r="C440" t="s">
        <v>9344</v>
      </c>
      <c r="D440" t="str">
        <f>INDEX(CountyList!A:A, MATCH(MID(C440, 4, 3), CountyList!B:B, 0))</f>
        <v>Cook</v>
      </c>
      <c r="E440" t="s">
        <v>9345</v>
      </c>
      <c r="F440" t="s">
        <v>9346</v>
      </c>
      <c r="G440" t="s">
        <v>1122</v>
      </c>
      <c r="H440" t="s">
        <v>9347</v>
      </c>
      <c r="I440" t="s">
        <v>9348</v>
      </c>
      <c r="J440">
        <v>20</v>
      </c>
      <c r="K440">
        <v>23</v>
      </c>
      <c r="L440">
        <v>12</v>
      </c>
      <c r="M440">
        <v>24</v>
      </c>
      <c r="N440">
        <v>18</v>
      </c>
      <c r="O440">
        <v>25</v>
      </c>
      <c r="P440">
        <v>20</v>
      </c>
      <c r="Q440">
        <v>24</v>
      </c>
      <c r="R440">
        <v>30</v>
      </c>
      <c r="S440">
        <v>19</v>
      </c>
      <c r="T440" t="s">
        <v>7603</v>
      </c>
      <c r="U440" t="s">
        <v>7603</v>
      </c>
      <c r="V440" t="s">
        <v>7603</v>
      </c>
      <c r="W440" t="s">
        <v>7603</v>
      </c>
      <c r="X440" t="s">
        <v>7603</v>
      </c>
      <c r="Y440" t="s">
        <v>7603</v>
      </c>
      <c r="Z440">
        <v>113</v>
      </c>
      <c r="AA440">
        <v>102</v>
      </c>
      <c r="AB440">
        <v>19</v>
      </c>
      <c r="AC440" t="s">
        <v>7603</v>
      </c>
      <c r="AD440" t="s">
        <v>290</v>
      </c>
      <c r="AE440" t="s">
        <v>7603</v>
      </c>
      <c r="AF440" t="s">
        <v>7603</v>
      </c>
      <c r="AG440">
        <v>191</v>
      </c>
      <c r="AH440" t="s">
        <v>7603</v>
      </c>
      <c r="AI440">
        <v>215</v>
      </c>
      <c r="AJ440" t="s">
        <v>7603</v>
      </c>
      <c r="AK440">
        <v>215</v>
      </c>
    </row>
    <row r="441" spans="1:37">
      <c r="A441">
        <v>2013</v>
      </c>
      <c r="B441" t="s">
        <v>9349</v>
      </c>
      <c r="C441" t="s">
        <v>9350</v>
      </c>
      <c r="D441" t="str">
        <f>INDEX(CountyList!A:A, MATCH(MID(C441, 4, 3), CountyList!B:B, 0))</f>
        <v>Cook</v>
      </c>
      <c r="E441" t="s">
        <v>9351</v>
      </c>
      <c r="F441" t="s">
        <v>2392</v>
      </c>
      <c r="G441" t="s">
        <v>1122</v>
      </c>
      <c r="H441" t="s">
        <v>6195</v>
      </c>
      <c r="I441" t="s">
        <v>9352</v>
      </c>
      <c r="J441">
        <v>49</v>
      </c>
      <c r="K441">
        <v>31</v>
      </c>
      <c r="L441">
        <v>28</v>
      </c>
      <c r="M441">
        <v>29</v>
      </c>
      <c r="N441">
        <v>31</v>
      </c>
      <c r="O441">
        <v>32</v>
      </c>
      <c r="P441">
        <v>32</v>
      </c>
      <c r="Q441">
        <v>23</v>
      </c>
      <c r="R441">
        <v>24</v>
      </c>
      <c r="S441">
        <v>20</v>
      </c>
      <c r="T441" t="s">
        <v>7603</v>
      </c>
      <c r="U441" t="s">
        <v>7603</v>
      </c>
      <c r="V441" t="s">
        <v>7603</v>
      </c>
      <c r="W441" t="s">
        <v>7603</v>
      </c>
      <c r="X441" t="s">
        <v>7603</v>
      </c>
      <c r="Y441" t="s">
        <v>7603</v>
      </c>
      <c r="Z441">
        <v>148</v>
      </c>
      <c r="AA441">
        <v>151</v>
      </c>
      <c r="AB441">
        <v>10</v>
      </c>
      <c r="AC441" t="s">
        <v>7603</v>
      </c>
      <c r="AD441">
        <v>233</v>
      </c>
      <c r="AE441">
        <v>10</v>
      </c>
      <c r="AF441" t="s">
        <v>7603</v>
      </c>
      <c r="AG441">
        <v>12</v>
      </c>
      <c r="AH441">
        <v>34</v>
      </c>
      <c r="AI441">
        <v>299</v>
      </c>
      <c r="AJ441" t="s">
        <v>7603</v>
      </c>
      <c r="AK441">
        <v>299</v>
      </c>
    </row>
    <row r="442" spans="1:37">
      <c r="A442">
        <v>2013</v>
      </c>
      <c r="B442" t="s">
        <v>2394</v>
      </c>
      <c r="C442" t="s">
        <v>9353</v>
      </c>
      <c r="D442" t="str">
        <f>INDEX(CountyList!A:A, MATCH(MID(C442, 4, 3), CountyList!B:B, 0))</f>
        <v>Cook</v>
      </c>
      <c r="E442" t="s">
        <v>9354</v>
      </c>
      <c r="F442" t="s">
        <v>2396</v>
      </c>
      <c r="G442" t="s">
        <v>1122</v>
      </c>
      <c r="H442" t="s">
        <v>6198</v>
      </c>
      <c r="I442" t="s">
        <v>9355</v>
      </c>
      <c r="J442">
        <v>29</v>
      </c>
      <c r="K442">
        <v>23</v>
      </c>
      <c r="L442">
        <v>12</v>
      </c>
      <c r="M442">
        <v>12</v>
      </c>
      <c r="N442">
        <v>15</v>
      </c>
      <c r="O442">
        <v>10</v>
      </c>
      <c r="P442">
        <v>16</v>
      </c>
      <c r="Q442">
        <v>12</v>
      </c>
      <c r="R442">
        <v>23</v>
      </c>
      <c r="S442">
        <v>15</v>
      </c>
      <c r="T442" t="s">
        <v>7603</v>
      </c>
      <c r="U442" t="s">
        <v>7603</v>
      </c>
      <c r="V442" t="s">
        <v>7603</v>
      </c>
      <c r="W442" t="s">
        <v>7603</v>
      </c>
      <c r="X442" t="s">
        <v>7603</v>
      </c>
      <c r="Y442" t="s">
        <v>7603</v>
      </c>
      <c r="Z442">
        <v>84</v>
      </c>
      <c r="AA442">
        <v>83</v>
      </c>
      <c r="AB442" t="s">
        <v>290</v>
      </c>
      <c r="AC442" t="s">
        <v>7603</v>
      </c>
      <c r="AD442" t="s">
        <v>290</v>
      </c>
      <c r="AE442">
        <v>131</v>
      </c>
      <c r="AF442" t="s">
        <v>7603</v>
      </c>
      <c r="AG442" t="s">
        <v>290</v>
      </c>
      <c r="AH442">
        <v>17</v>
      </c>
      <c r="AI442">
        <v>167</v>
      </c>
      <c r="AJ442" t="s">
        <v>7603</v>
      </c>
      <c r="AK442">
        <v>167</v>
      </c>
    </row>
    <row r="443" spans="1:37">
      <c r="A443">
        <v>2013</v>
      </c>
      <c r="B443" t="s">
        <v>2398</v>
      </c>
      <c r="C443" t="s">
        <v>9356</v>
      </c>
      <c r="D443" t="str">
        <f>INDEX(CountyList!A:A, MATCH(MID(C443, 4, 3), CountyList!B:B, 0))</f>
        <v>Cook</v>
      </c>
      <c r="E443" t="s">
        <v>9357</v>
      </c>
      <c r="F443" t="s">
        <v>2400</v>
      </c>
      <c r="G443" t="s">
        <v>1122</v>
      </c>
      <c r="H443" t="s">
        <v>6201</v>
      </c>
      <c r="I443" t="s">
        <v>9358</v>
      </c>
      <c r="J443">
        <v>43</v>
      </c>
      <c r="K443">
        <v>39</v>
      </c>
      <c r="L443">
        <v>55</v>
      </c>
      <c r="M443">
        <v>48</v>
      </c>
      <c r="N443">
        <v>37</v>
      </c>
      <c r="O443">
        <v>52</v>
      </c>
      <c r="P443">
        <v>67</v>
      </c>
      <c r="Q443">
        <v>53</v>
      </c>
      <c r="R443">
        <v>49</v>
      </c>
      <c r="S443">
        <v>57</v>
      </c>
      <c r="T443" t="s">
        <v>7603</v>
      </c>
      <c r="U443" t="s">
        <v>7603</v>
      </c>
      <c r="V443" t="s">
        <v>7603</v>
      </c>
      <c r="W443" t="s">
        <v>7603</v>
      </c>
      <c r="X443" t="s">
        <v>7603</v>
      </c>
      <c r="Y443" t="s">
        <v>7603</v>
      </c>
      <c r="Z443">
        <v>241</v>
      </c>
      <c r="AA443">
        <v>259</v>
      </c>
      <c r="AB443">
        <v>37</v>
      </c>
      <c r="AC443" t="s">
        <v>290</v>
      </c>
      <c r="AD443" t="s">
        <v>290</v>
      </c>
      <c r="AE443" t="s">
        <v>7603</v>
      </c>
      <c r="AF443" t="s">
        <v>7603</v>
      </c>
      <c r="AG443">
        <v>459</v>
      </c>
      <c r="AH443" t="s">
        <v>7603</v>
      </c>
      <c r="AI443">
        <v>500</v>
      </c>
      <c r="AJ443" t="s">
        <v>7603</v>
      </c>
      <c r="AK443">
        <v>500</v>
      </c>
    </row>
    <row r="444" spans="1:37">
      <c r="A444">
        <v>2013</v>
      </c>
      <c r="B444" t="s">
        <v>2402</v>
      </c>
      <c r="C444" t="s">
        <v>9359</v>
      </c>
      <c r="D444" t="str">
        <f>INDEX(CountyList!A:A, MATCH(MID(C444, 4, 3), CountyList!B:B, 0))</f>
        <v>Cook</v>
      </c>
      <c r="E444" t="s">
        <v>9360</v>
      </c>
      <c r="F444" t="s">
        <v>2404</v>
      </c>
      <c r="G444" t="s">
        <v>1122</v>
      </c>
      <c r="H444" t="s">
        <v>6050</v>
      </c>
      <c r="I444" t="s">
        <v>9361</v>
      </c>
      <c r="J444">
        <v>47</v>
      </c>
      <c r="K444">
        <v>32</v>
      </c>
      <c r="L444">
        <v>26</v>
      </c>
      <c r="M444">
        <v>35</v>
      </c>
      <c r="N444">
        <v>40</v>
      </c>
      <c r="O444">
        <v>24</v>
      </c>
      <c r="P444">
        <v>34</v>
      </c>
      <c r="Q444">
        <v>36</v>
      </c>
      <c r="R444">
        <v>22</v>
      </c>
      <c r="S444">
        <v>25</v>
      </c>
      <c r="T444" t="s">
        <v>7603</v>
      </c>
      <c r="U444" t="s">
        <v>7603</v>
      </c>
      <c r="V444" t="s">
        <v>7603</v>
      </c>
      <c r="W444" t="s">
        <v>7603</v>
      </c>
      <c r="X444" t="s">
        <v>7603</v>
      </c>
      <c r="Y444" t="s">
        <v>7603</v>
      </c>
      <c r="Z444">
        <v>159</v>
      </c>
      <c r="AA444">
        <v>162</v>
      </c>
      <c r="AB444">
        <v>259</v>
      </c>
      <c r="AC444" t="s">
        <v>7603</v>
      </c>
      <c r="AD444" t="s">
        <v>7603</v>
      </c>
      <c r="AE444" t="s">
        <v>290</v>
      </c>
      <c r="AF444" t="s">
        <v>7603</v>
      </c>
      <c r="AG444">
        <v>30</v>
      </c>
      <c r="AH444">
        <v>31</v>
      </c>
      <c r="AI444">
        <v>321</v>
      </c>
      <c r="AJ444" t="s">
        <v>7603</v>
      </c>
      <c r="AK444">
        <v>321</v>
      </c>
    </row>
    <row r="445" spans="1:37">
      <c r="A445">
        <v>2013</v>
      </c>
      <c r="B445" t="s">
        <v>2406</v>
      </c>
      <c r="C445" t="s">
        <v>9362</v>
      </c>
      <c r="D445" t="str">
        <f>INDEX(CountyList!A:A, MATCH(MID(C445, 4, 3), CountyList!B:B, 0))</f>
        <v>Cook</v>
      </c>
      <c r="E445" t="s">
        <v>9363</v>
      </c>
      <c r="F445" t="s">
        <v>2408</v>
      </c>
      <c r="G445" t="s">
        <v>1122</v>
      </c>
      <c r="H445" t="s">
        <v>6204</v>
      </c>
      <c r="I445" t="s">
        <v>9364</v>
      </c>
      <c r="J445">
        <v>71</v>
      </c>
      <c r="K445">
        <v>37</v>
      </c>
      <c r="L445">
        <v>24</v>
      </c>
      <c r="M445">
        <v>32</v>
      </c>
      <c r="N445">
        <v>24</v>
      </c>
      <c r="O445">
        <v>24</v>
      </c>
      <c r="P445">
        <v>19</v>
      </c>
      <c r="Q445">
        <v>26</v>
      </c>
      <c r="R445">
        <v>22</v>
      </c>
      <c r="S445">
        <v>19</v>
      </c>
      <c r="T445" t="s">
        <v>7603</v>
      </c>
      <c r="U445" t="s">
        <v>7603</v>
      </c>
      <c r="V445" t="s">
        <v>7603</v>
      </c>
      <c r="W445" t="s">
        <v>7603</v>
      </c>
      <c r="X445" t="s">
        <v>7603</v>
      </c>
      <c r="Y445" t="s">
        <v>7603</v>
      </c>
      <c r="Z445">
        <v>130</v>
      </c>
      <c r="AA445">
        <v>168</v>
      </c>
      <c r="AB445">
        <v>47</v>
      </c>
      <c r="AC445" t="s">
        <v>7603</v>
      </c>
      <c r="AD445">
        <v>21</v>
      </c>
      <c r="AE445" t="s">
        <v>7603</v>
      </c>
      <c r="AF445" t="s">
        <v>290</v>
      </c>
      <c r="AG445">
        <v>212</v>
      </c>
      <c r="AH445">
        <v>16</v>
      </c>
      <c r="AI445">
        <v>298</v>
      </c>
      <c r="AJ445" t="s">
        <v>7603</v>
      </c>
      <c r="AK445">
        <v>298</v>
      </c>
    </row>
    <row r="446" spans="1:37">
      <c r="A446">
        <v>2013</v>
      </c>
      <c r="B446" t="s">
        <v>2410</v>
      </c>
      <c r="C446" t="s">
        <v>9365</v>
      </c>
      <c r="D446" t="str">
        <f>INDEX(CountyList!A:A, MATCH(MID(C446, 4, 3), CountyList!B:B, 0))</f>
        <v>Cook</v>
      </c>
      <c r="E446" t="s">
        <v>9366</v>
      </c>
      <c r="F446" t="s">
        <v>2412</v>
      </c>
      <c r="G446" t="s">
        <v>1122</v>
      </c>
      <c r="H446" t="s">
        <v>6207</v>
      </c>
      <c r="I446" t="s">
        <v>9367</v>
      </c>
      <c r="J446">
        <v>17</v>
      </c>
      <c r="K446">
        <v>17</v>
      </c>
      <c r="L446">
        <v>27</v>
      </c>
      <c r="M446">
        <v>19</v>
      </c>
      <c r="N446">
        <v>22</v>
      </c>
      <c r="O446">
        <v>30</v>
      </c>
      <c r="P446">
        <v>41</v>
      </c>
      <c r="Q446">
        <v>52</v>
      </c>
      <c r="R446">
        <v>31</v>
      </c>
      <c r="S446">
        <v>30</v>
      </c>
      <c r="T446" t="s">
        <v>7603</v>
      </c>
      <c r="U446" t="s">
        <v>7603</v>
      </c>
      <c r="V446" t="s">
        <v>7603</v>
      </c>
      <c r="W446" t="s">
        <v>7603</v>
      </c>
      <c r="X446" t="s">
        <v>7603</v>
      </c>
      <c r="Y446" t="s">
        <v>7603</v>
      </c>
      <c r="Z446">
        <v>140</v>
      </c>
      <c r="AA446">
        <v>146</v>
      </c>
      <c r="AB446" t="s">
        <v>7603</v>
      </c>
      <c r="AC446" t="s">
        <v>7603</v>
      </c>
      <c r="AD446" t="s">
        <v>7603</v>
      </c>
      <c r="AE446">
        <v>278</v>
      </c>
      <c r="AF446" t="s">
        <v>7603</v>
      </c>
      <c r="AG446" t="s">
        <v>7603</v>
      </c>
      <c r="AH446" t="s">
        <v>290</v>
      </c>
      <c r="AI446">
        <v>286</v>
      </c>
      <c r="AJ446" t="s">
        <v>7603</v>
      </c>
      <c r="AK446">
        <v>286</v>
      </c>
    </row>
    <row r="447" spans="1:37">
      <c r="A447">
        <v>2013</v>
      </c>
      <c r="B447" t="s">
        <v>2414</v>
      </c>
      <c r="C447" t="s">
        <v>9368</v>
      </c>
      <c r="D447" t="str">
        <f>INDEX(CountyList!A:A, MATCH(MID(C447, 4, 3), CountyList!B:B, 0))</f>
        <v>Cook</v>
      </c>
      <c r="E447" t="s">
        <v>9369</v>
      </c>
      <c r="F447" t="s">
        <v>2417</v>
      </c>
      <c r="G447" t="s">
        <v>1122</v>
      </c>
      <c r="H447" t="s">
        <v>6210</v>
      </c>
      <c r="I447" t="s">
        <v>9370</v>
      </c>
      <c r="J447">
        <v>20</v>
      </c>
      <c r="K447">
        <v>21</v>
      </c>
      <c r="L447">
        <v>16</v>
      </c>
      <c r="M447">
        <v>18</v>
      </c>
      <c r="N447">
        <v>19</v>
      </c>
      <c r="O447">
        <v>18</v>
      </c>
      <c r="P447">
        <v>19</v>
      </c>
      <c r="Q447">
        <v>27</v>
      </c>
      <c r="R447">
        <v>18</v>
      </c>
      <c r="S447">
        <v>21</v>
      </c>
      <c r="T447" t="s">
        <v>7603</v>
      </c>
      <c r="U447" t="s">
        <v>7603</v>
      </c>
      <c r="V447" t="s">
        <v>7603</v>
      </c>
      <c r="W447" t="s">
        <v>7603</v>
      </c>
      <c r="X447" t="s">
        <v>7603</v>
      </c>
      <c r="Y447" t="s">
        <v>7603</v>
      </c>
      <c r="Z447">
        <v>85</v>
      </c>
      <c r="AA447">
        <v>112</v>
      </c>
      <c r="AB447">
        <v>182</v>
      </c>
      <c r="AC447" t="s">
        <v>7603</v>
      </c>
      <c r="AD447" t="s">
        <v>7603</v>
      </c>
      <c r="AE447" t="s">
        <v>290</v>
      </c>
      <c r="AF447" t="s">
        <v>7603</v>
      </c>
      <c r="AG447" t="s">
        <v>290</v>
      </c>
      <c r="AH447" t="s">
        <v>290</v>
      </c>
      <c r="AI447">
        <v>197</v>
      </c>
      <c r="AJ447" t="s">
        <v>7603</v>
      </c>
      <c r="AK447">
        <v>197</v>
      </c>
    </row>
    <row r="448" spans="1:37">
      <c r="A448">
        <v>2013</v>
      </c>
      <c r="B448" t="s">
        <v>2419</v>
      </c>
      <c r="C448" t="s">
        <v>9371</v>
      </c>
      <c r="D448" t="str">
        <f>INDEX(CountyList!A:A, MATCH(MID(C448, 4, 3), CountyList!B:B, 0))</f>
        <v>Cook</v>
      </c>
      <c r="E448" t="s">
        <v>9372</v>
      </c>
      <c r="F448" t="s">
        <v>2421</v>
      </c>
      <c r="G448" t="s">
        <v>1122</v>
      </c>
      <c r="H448" t="s">
        <v>6213</v>
      </c>
      <c r="I448" t="s">
        <v>9373</v>
      </c>
      <c r="J448" t="s">
        <v>7603</v>
      </c>
      <c r="K448">
        <v>29</v>
      </c>
      <c r="L448">
        <v>16</v>
      </c>
      <c r="M448">
        <v>21</v>
      </c>
      <c r="N448">
        <v>24</v>
      </c>
      <c r="O448">
        <v>24</v>
      </c>
      <c r="P448">
        <v>17</v>
      </c>
      <c r="Q448">
        <v>29</v>
      </c>
      <c r="R448">
        <v>28</v>
      </c>
      <c r="S448">
        <v>23</v>
      </c>
      <c r="T448" t="s">
        <v>7603</v>
      </c>
      <c r="U448" t="s">
        <v>7603</v>
      </c>
      <c r="V448" t="s">
        <v>7603</v>
      </c>
      <c r="W448" t="s">
        <v>7603</v>
      </c>
      <c r="X448" t="s">
        <v>7603</v>
      </c>
      <c r="Y448" t="s">
        <v>7603</v>
      </c>
      <c r="Z448">
        <v>88</v>
      </c>
      <c r="AA448">
        <v>123</v>
      </c>
      <c r="AB448">
        <v>203</v>
      </c>
      <c r="AC448" t="s">
        <v>7603</v>
      </c>
      <c r="AD448" t="s">
        <v>7603</v>
      </c>
      <c r="AE448" t="s">
        <v>290</v>
      </c>
      <c r="AF448" t="s">
        <v>7603</v>
      </c>
      <c r="AG448" t="s">
        <v>290</v>
      </c>
      <c r="AH448" t="s">
        <v>290</v>
      </c>
      <c r="AI448">
        <v>211</v>
      </c>
      <c r="AJ448" t="s">
        <v>7603</v>
      </c>
      <c r="AK448">
        <v>211</v>
      </c>
    </row>
    <row r="449" spans="1:37">
      <c r="A449">
        <v>2013</v>
      </c>
      <c r="B449" t="s">
        <v>2423</v>
      </c>
      <c r="C449" t="s">
        <v>9374</v>
      </c>
      <c r="D449" t="str">
        <f>INDEX(CountyList!A:A, MATCH(MID(C449, 4, 3), CountyList!B:B, 0))</f>
        <v>Cook</v>
      </c>
      <c r="E449" t="s">
        <v>6215</v>
      </c>
      <c r="F449" t="s">
        <v>2426</v>
      </c>
      <c r="G449" t="s">
        <v>1122</v>
      </c>
      <c r="H449" t="s">
        <v>6216</v>
      </c>
      <c r="I449" t="s">
        <v>9375</v>
      </c>
      <c r="J449">
        <v>51</v>
      </c>
      <c r="K449">
        <v>28</v>
      </c>
      <c r="L449">
        <v>25</v>
      </c>
      <c r="M449">
        <v>26</v>
      </c>
      <c r="N449">
        <v>28</v>
      </c>
      <c r="O449">
        <v>19</v>
      </c>
      <c r="P449">
        <v>10</v>
      </c>
      <c r="Q449">
        <v>19</v>
      </c>
      <c r="R449">
        <v>12</v>
      </c>
      <c r="S449" t="s">
        <v>290</v>
      </c>
      <c r="T449" t="s">
        <v>7603</v>
      </c>
      <c r="U449" t="s">
        <v>7603</v>
      </c>
      <c r="V449" t="s">
        <v>7603</v>
      </c>
      <c r="W449" t="s">
        <v>7603</v>
      </c>
      <c r="X449" t="s">
        <v>7603</v>
      </c>
      <c r="Y449" t="s">
        <v>7603</v>
      </c>
      <c r="Z449">
        <v>114</v>
      </c>
      <c r="AA449">
        <v>112</v>
      </c>
      <c r="AB449">
        <v>15</v>
      </c>
      <c r="AC449" t="s">
        <v>7603</v>
      </c>
      <c r="AD449">
        <v>20</v>
      </c>
      <c r="AE449" t="s">
        <v>290</v>
      </c>
      <c r="AF449" t="s">
        <v>7603</v>
      </c>
      <c r="AG449">
        <v>150</v>
      </c>
      <c r="AH449">
        <v>35</v>
      </c>
      <c r="AI449">
        <v>226</v>
      </c>
      <c r="AJ449" t="s">
        <v>7603</v>
      </c>
      <c r="AK449">
        <v>226</v>
      </c>
    </row>
    <row r="450" spans="1:37">
      <c r="A450">
        <v>2013</v>
      </c>
      <c r="B450" t="s">
        <v>9376</v>
      </c>
      <c r="C450" t="s">
        <v>9377</v>
      </c>
      <c r="D450" t="str">
        <f>INDEX(CountyList!A:A, MATCH(MID(C450, 4, 3), CountyList!B:B, 0))</f>
        <v>Cook</v>
      </c>
      <c r="E450" t="s">
        <v>9378</v>
      </c>
      <c r="F450" t="s">
        <v>9379</v>
      </c>
      <c r="G450" t="s">
        <v>1122</v>
      </c>
      <c r="H450" t="s">
        <v>9380</v>
      </c>
      <c r="I450" t="s">
        <v>9381</v>
      </c>
      <c r="J450">
        <v>34</v>
      </c>
      <c r="K450">
        <v>13</v>
      </c>
      <c r="L450">
        <v>11</v>
      </c>
      <c r="M450">
        <v>14</v>
      </c>
      <c r="N450">
        <v>15</v>
      </c>
      <c r="O450">
        <v>11</v>
      </c>
      <c r="P450" t="s">
        <v>290</v>
      </c>
      <c r="Q450" t="s">
        <v>290</v>
      </c>
      <c r="R450" t="s">
        <v>290</v>
      </c>
      <c r="S450">
        <v>15</v>
      </c>
      <c r="T450" t="s">
        <v>7603</v>
      </c>
      <c r="U450" t="s">
        <v>7603</v>
      </c>
      <c r="V450" t="s">
        <v>7603</v>
      </c>
      <c r="W450" t="s">
        <v>7603</v>
      </c>
      <c r="X450" t="s">
        <v>7603</v>
      </c>
      <c r="Y450" t="s">
        <v>7603</v>
      </c>
      <c r="Z450">
        <v>59</v>
      </c>
      <c r="AA450">
        <v>71</v>
      </c>
      <c r="AB450">
        <v>28</v>
      </c>
      <c r="AC450" t="s">
        <v>290</v>
      </c>
      <c r="AD450" t="s">
        <v>290</v>
      </c>
      <c r="AE450" t="s">
        <v>290</v>
      </c>
      <c r="AF450" t="s">
        <v>290</v>
      </c>
      <c r="AG450">
        <v>88</v>
      </c>
      <c r="AH450" t="s">
        <v>290</v>
      </c>
      <c r="AI450">
        <v>130</v>
      </c>
      <c r="AJ450" t="s">
        <v>7603</v>
      </c>
      <c r="AK450">
        <v>130</v>
      </c>
    </row>
    <row r="451" spans="1:37">
      <c r="A451">
        <v>2013</v>
      </c>
      <c r="B451" t="s">
        <v>9382</v>
      </c>
      <c r="C451" t="s">
        <v>9383</v>
      </c>
      <c r="D451" t="str">
        <f>INDEX(CountyList!A:A, MATCH(MID(C451, 4, 3), CountyList!B:B, 0))</f>
        <v>Cook</v>
      </c>
      <c r="E451" t="s">
        <v>9384</v>
      </c>
      <c r="F451" t="s">
        <v>2430</v>
      </c>
      <c r="G451" t="s">
        <v>1122</v>
      </c>
      <c r="H451" t="s">
        <v>6220</v>
      </c>
      <c r="I451" t="s">
        <v>9385</v>
      </c>
      <c r="J451">
        <v>39</v>
      </c>
      <c r="K451">
        <v>24</v>
      </c>
      <c r="L451">
        <v>18</v>
      </c>
      <c r="M451">
        <v>23</v>
      </c>
      <c r="N451">
        <v>18</v>
      </c>
      <c r="O451">
        <v>25</v>
      </c>
      <c r="P451">
        <v>10</v>
      </c>
      <c r="Q451" t="s">
        <v>290</v>
      </c>
      <c r="R451">
        <v>16</v>
      </c>
      <c r="S451">
        <v>14</v>
      </c>
      <c r="T451" t="s">
        <v>7603</v>
      </c>
      <c r="U451" t="s">
        <v>7603</v>
      </c>
      <c r="V451" t="s">
        <v>7603</v>
      </c>
      <c r="W451" t="s">
        <v>7603</v>
      </c>
      <c r="X451" t="s">
        <v>7603</v>
      </c>
      <c r="Y451" t="s">
        <v>7603</v>
      </c>
      <c r="Z451">
        <v>99</v>
      </c>
      <c r="AA451">
        <v>96</v>
      </c>
      <c r="AB451">
        <v>68</v>
      </c>
      <c r="AC451" t="s">
        <v>290</v>
      </c>
      <c r="AD451">
        <v>22</v>
      </c>
      <c r="AE451" t="s">
        <v>290</v>
      </c>
      <c r="AF451" t="s">
        <v>7603</v>
      </c>
      <c r="AG451">
        <v>93</v>
      </c>
      <c r="AH451">
        <v>10</v>
      </c>
      <c r="AI451">
        <v>195</v>
      </c>
      <c r="AJ451" t="s">
        <v>7603</v>
      </c>
      <c r="AK451">
        <v>195</v>
      </c>
    </row>
    <row r="452" spans="1:37">
      <c r="A452">
        <v>2013</v>
      </c>
      <c r="B452" t="s">
        <v>9386</v>
      </c>
      <c r="C452" t="s">
        <v>9387</v>
      </c>
      <c r="D452" t="str">
        <f>INDEX(CountyList!A:A, MATCH(MID(C452, 4, 3), CountyList!B:B, 0))</f>
        <v>Cook</v>
      </c>
      <c r="E452" t="s">
        <v>9388</v>
      </c>
      <c r="F452" t="s">
        <v>9389</v>
      </c>
      <c r="G452" t="s">
        <v>1122</v>
      </c>
      <c r="H452" t="s">
        <v>9390</v>
      </c>
      <c r="I452" t="s">
        <v>9391</v>
      </c>
      <c r="J452">
        <v>55</v>
      </c>
      <c r="K452">
        <v>15</v>
      </c>
      <c r="L452" t="s">
        <v>7603</v>
      </c>
      <c r="M452" t="s">
        <v>7603</v>
      </c>
      <c r="N452" t="s">
        <v>7603</v>
      </c>
      <c r="O452" t="s">
        <v>7603</v>
      </c>
      <c r="P452" t="s">
        <v>7603</v>
      </c>
      <c r="Q452" t="s">
        <v>7603</v>
      </c>
      <c r="R452" t="s">
        <v>7603</v>
      </c>
      <c r="S452" t="s">
        <v>7603</v>
      </c>
      <c r="T452" t="s">
        <v>7603</v>
      </c>
      <c r="U452" t="s">
        <v>7603</v>
      </c>
      <c r="V452" t="s">
        <v>7603</v>
      </c>
      <c r="W452" t="s">
        <v>7603</v>
      </c>
      <c r="X452" t="s">
        <v>7603</v>
      </c>
      <c r="Y452" t="s">
        <v>7603</v>
      </c>
      <c r="Z452">
        <v>36</v>
      </c>
      <c r="AA452">
        <v>34</v>
      </c>
      <c r="AB452" t="s">
        <v>7603</v>
      </c>
      <c r="AC452" t="s">
        <v>7603</v>
      </c>
      <c r="AD452" t="s">
        <v>7603</v>
      </c>
      <c r="AE452">
        <v>70</v>
      </c>
      <c r="AF452" t="s">
        <v>7603</v>
      </c>
      <c r="AG452" t="s">
        <v>7603</v>
      </c>
      <c r="AH452" t="s">
        <v>7603</v>
      </c>
      <c r="AI452">
        <v>70</v>
      </c>
      <c r="AJ452" t="s">
        <v>7603</v>
      </c>
      <c r="AK452">
        <v>70</v>
      </c>
    </row>
    <row r="453" spans="1:37">
      <c r="A453">
        <v>2013</v>
      </c>
      <c r="B453" t="s">
        <v>9392</v>
      </c>
      <c r="C453" t="s">
        <v>9393</v>
      </c>
      <c r="D453" t="str">
        <f>INDEX(CountyList!A:A, MATCH(MID(C453, 4, 3), CountyList!B:B, 0))</f>
        <v>Cook</v>
      </c>
      <c r="E453" t="s">
        <v>9394</v>
      </c>
      <c r="F453" t="s">
        <v>9395</v>
      </c>
      <c r="G453" t="s">
        <v>1122</v>
      </c>
      <c r="H453" t="s">
        <v>9396</v>
      </c>
      <c r="I453" t="s">
        <v>9397</v>
      </c>
      <c r="J453">
        <v>14</v>
      </c>
      <c r="K453">
        <v>11</v>
      </c>
      <c r="L453">
        <v>13</v>
      </c>
      <c r="M453">
        <v>11</v>
      </c>
      <c r="N453" t="s">
        <v>290</v>
      </c>
      <c r="O453">
        <v>13</v>
      </c>
      <c r="P453" t="s">
        <v>290</v>
      </c>
      <c r="Q453">
        <v>10</v>
      </c>
      <c r="R453">
        <v>15</v>
      </c>
      <c r="S453" t="s">
        <v>290</v>
      </c>
      <c r="T453" t="s">
        <v>7603</v>
      </c>
      <c r="U453" t="s">
        <v>7603</v>
      </c>
      <c r="V453" t="s">
        <v>7603</v>
      </c>
      <c r="W453" t="s">
        <v>7603</v>
      </c>
      <c r="X453" t="s">
        <v>7603</v>
      </c>
      <c r="Y453" t="s">
        <v>7603</v>
      </c>
      <c r="Z453">
        <v>55</v>
      </c>
      <c r="AA453">
        <v>51</v>
      </c>
      <c r="AB453">
        <v>94</v>
      </c>
      <c r="AC453" t="s">
        <v>7603</v>
      </c>
      <c r="AD453" t="s">
        <v>7603</v>
      </c>
      <c r="AE453" t="s">
        <v>290</v>
      </c>
      <c r="AF453" t="s">
        <v>7603</v>
      </c>
      <c r="AG453" t="s">
        <v>290</v>
      </c>
      <c r="AH453" t="s">
        <v>290</v>
      </c>
      <c r="AI453">
        <v>106</v>
      </c>
      <c r="AJ453" t="s">
        <v>7603</v>
      </c>
      <c r="AK453">
        <v>106</v>
      </c>
    </row>
    <row r="454" spans="1:37">
      <c r="A454">
        <v>2013</v>
      </c>
      <c r="B454" t="s">
        <v>2432</v>
      </c>
      <c r="C454" t="s">
        <v>9398</v>
      </c>
      <c r="D454" t="str">
        <f>INDEX(CountyList!A:A, MATCH(MID(C454, 4, 3), CountyList!B:B, 0))</f>
        <v>Cook</v>
      </c>
      <c r="E454" t="s">
        <v>9399</v>
      </c>
      <c r="F454" t="s">
        <v>2434</v>
      </c>
      <c r="G454" t="s">
        <v>1122</v>
      </c>
      <c r="H454" t="s">
        <v>6223</v>
      </c>
      <c r="I454" t="s">
        <v>9400</v>
      </c>
      <c r="J454">
        <v>100</v>
      </c>
      <c r="K454">
        <v>51</v>
      </c>
      <c r="L454">
        <v>50</v>
      </c>
      <c r="M454">
        <v>27</v>
      </c>
      <c r="N454">
        <v>26</v>
      </c>
      <c r="O454">
        <v>22</v>
      </c>
      <c r="P454">
        <v>14</v>
      </c>
      <c r="Q454">
        <v>12</v>
      </c>
      <c r="R454" t="s">
        <v>290</v>
      </c>
      <c r="S454" t="s">
        <v>7603</v>
      </c>
      <c r="T454" t="s">
        <v>7603</v>
      </c>
      <c r="U454" t="s">
        <v>7603</v>
      </c>
      <c r="V454" t="s">
        <v>7603</v>
      </c>
      <c r="W454" t="s">
        <v>7603</v>
      </c>
      <c r="X454" t="s">
        <v>7603</v>
      </c>
      <c r="Y454" t="s">
        <v>7603</v>
      </c>
      <c r="Z454">
        <v>174</v>
      </c>
      <c r="AA454">
        <v>133</v>
      </c>
      <c r="AB454">
        <v>22</v>
      </c>
      <c r="AC454" t="s">
        <v>290</v>
      </c>
      <c r="AD454">
        <v>25</v>
      </c>
      <c r="AE454">
        <v>31</v>
      </c>
      <c r="AF454" t="s">
        <v>7603</v>
      </c>
      <c r="AG454">
        <v>196</v>
      </c>
      <c r="AH454">
        <v>31</v>
      </c>
      <c r="AI454">
        <v>307</v>
      </c>
      <c r="AJ454" t="s">
        <v>7603</v>
      </c>
      <c r="AK454">
        <v>307</v>
      </c>
    </row>
    <row r="455" spans="1:37">
      <c r="A455">
        <v>2013</v>
      </c>
      <c r="B455" t="s">
        <v>2436</v>
      </c>
      <c r="C455" t="s">
        <v>9401</v>
      </c>
      <c r="D455" t="str">
        <f>INDEX(CountyList!A:A, MATCH(MID(C455, 4, 3), CountyList!B:B, 0))</f>
        <v>Cook</v>
      </c>
      <c r="E455" t="s">
        <v>9402</v>
      </c>
      <c r="F455" t="s">
        <v>2439</v>
      </c>
      <c r="G455" t="s">
        <v>1122</v>
      </c>
      <c r="H455" t="s">
        <v>6226</v>
      </c>
      <c r="I455" t="s">
        <v>9403</v>
      </c>
      <c r="J455">
        <v>18</v>
      </c>
      <c r="K455">
        <v>10</v>
      </c>
      <c r="L455">
        <v>16</v>
      </c>
      <c r="M455" t="s">
        <v>290</v>
      </c>
      <c r="N455" t="s">
        <v>290</v>
      </c>
      <c r="O455">
        <v>11</v>
      </c>
      <c r="P455">
        <v>10</v>
      </c>
      <c r="Q455" t="s">
        <v>290</v>
      </c>
      <c r="R455" t="s">
        <v>290</v>
      </c>
      <c r="S455">
        <v>14</v>
      </c>
      <c r="T455" t="s">
        <v>7603</v>
      </c>
      <c r="U455" t="s">
        <v>7603</v>
      </c>
      <c r="V455" t="s">
        <v>7603</v>
      </c>
      <c r="W455" t="s">
        <v>7603</v>
      </c>
      <c r="X455" t="s">
        <v>7603</v>
      </c>
      <c r="Y455" t="s">
        <v>7603</v>
      </c>
      <c r="Z455">
        <v>49</v>
      </c>
      <c r="AA455">
        <v>61</v>
      </c>
      <c r="AB455" t="s">
        <v>7603</v>
      </c>
      <c r="AC455" t="s">
        <v>7603</v>
      </c>
      <c r="AD455" t="s">
        <v>7603</v>
      </c>
      <c r="AE455">
        <v>110</v>
      </c>
      <c r="AF455" t="s">
        <v>7603</v>
      </c>
      <c r="AG455" t="s">
        <v>7603</v>
      </c>
      <c r="AH455" t="s">
        <v>7603</v>
      </c>
      <c r="AI455">
        <v>110</v>
      </c>
      <c r="AJ455" t="s">
        <v>7603</v>
      </c>
      <c r="AK455">
        <v>110</v>
      </c>
    </row>
    <row r="456" spans="1:37">
      <c r="A456">
        <v>2013</v>
      </c>
      <c r="B456" t="s">
        <v>2442</v>
      </c>
      <c r="C456" t="s">
        <v>9404</v>
      </c>
      <c r="D456" t="str">
        <f>INDEX(CountyList!A:A, MATCH(MID(C456, 4, 3), CountyList!B:B, 0))</f>
        <v>Cook</v>
      </c>
      <c r="E456" t="s">
        <v>9405</v>
      </c>
      <c r="F456" t="s">
        <v>2444</v>
      </c>
      <c r="G456" t="s">
        <v>1122</v>
      </c>
      <c r="H456" t="s">
        <v>6229</v>
      </c>
      <c r="I456" t="s">
        <v>9406</v>
      </c>
      <c r="J456">
        <v>17</v>
      </c>
      <c r="K456">
        <v>24</v>
      </c>
      <c r="L456">
        <v>20</v>
      </c>
      <c r="M456">
        <v>19</v>
      </c>
      <c r="N456">
        <v>24</v>
      </c>
      <c r="O456">
        <v>23</v>
      </c>
      <c r="P456">
        <v>31</v>
      </c>
      <c r="Q456">
        <v>21</v>
      </c>
      <c r="R456">
        <v>21</v>
      </c>
      <c r="S456">
        <v>25</v>
      </c>
      <c r="T456" t="s">
        <v>7603</v>
      </c>
      <c r="U456" t="s">
        <v>7603</v>
      </c>
      <c r="V456" t="s">
        <v>7603</v>
      </c>
      <c r="W456" t="s">
        <v>7603</v>
      </c>
      <c r="X456" t="s">
        <v>7603</v>
      </c>
      <c r="Y456" t="s">
        <v>7603</v>
      </c>
      <c r="Z456">
        <v>114</v>
      </c>
      <c r="AA456">
        <v>111</v>
      </c>
      <c r="AB456">
        <v>203</v>
      </c>
      <c r="AC456" t="s">
        <v>7603</v>
      </c>
      <c r="AD456" t="s">
        <v>7603</v>
      </c>
      <c r="AE456" t="s">
        <v>7603</v>
      </c>
      <c r="AF456" t="s">
        <v>7603</v>
      </c>
      <c r="AG456" t="s">
        <v>7603</v>
      </c>
      <c r="AH456">
        <v>22</v>
      </c>
      <c r="AI456">
        <v>225</v>
      </c>
      <c r="AJ456" t="s">
        <v>7603</v>
      </c>
      <c r="AK456">
        <v>225</v>
      </c>
    </row>
    <row r="457" spans="1:37">
      <c r="A457">
        <v>2013</v>
      </c>
      <c r="B457" t="s">
        <v>9407</v>
      </c>
      <c r="C457" t="s">
        <v>9408</v>
      </c>
      <c r="D457" t="str">
        <f>INDEX(CountyList!A:A, MATCH(MID(C457, 4, 3), CountyList!B:B, 0))</f>
        <v>Cook</v>
      </c>
      <c r="E457" t="s">
        <v>9409</v>
      </c>
      <c r="F457" t="s">
        <v>9410</v>
      </c>
      <c r="G457" t="s">
        <v>1122</v>
      </c>
      <c r="H457" t="s">
        <v>9411</v>
      </c>
      <c r="I457" t="s">
        <v>9412</v>
      </c>
      <c r="J457">
        <v>19</v>
      </c>
      <c r="K457" t="s">
        <v>290</v>
      </c>
      <c r="L457" t="s">
        <v>290</v>
      </c>
      <c r="M457" t="s">
        <v>290</v>
      </c>
      <c r="N457" t="s">
        <v>290</v>
      </c>
      <c r="O457" t="s">
        <v>290</v>
      </c>
      <c r="P457" t="s">
        <v>290</v>
      </c>
      <c r="Q457" t="s">
        <v>290</v>
      </c>
      <c r="R457" t="s">
        <v>290</v>
      </c>
      <c r="S457">
        <v>11</v>
      </c>
      <c r="T457" t="s">
        <v>7603</v>
      </c>
      <c r="U457" t="s">
        <v>7603</v>
      </c>
      <c r="V457" t="s">
        <v>7603</v>
      </c>
      <c r="W457" t="s">
        <v>7603</v>
      </c>
      <c r="X457" t="s">
        <v>7603</v>
      </c>
      <c r="Y457" t="s">
        <v>7603</v>
      </c>
      <c r="Z457">
        <v>25</v>
      </c>
      <c r="AA457">
        <v>58</v>
      </c>
      <c r="AB457" t="s">
        <v>7603</v>
      </c>
      <c r="AC457" t="s">
        <v>7603</v>
      </c>
      <c r="AD457" t="s">
        <v>7603</v>
      </c>
      <c r="AE457">
        <v>83</v>
      </c>
      <c r="AF457" t="s">
        <v>7603</v>
      </c>
      <c r="AG457" t="s">
        <v>7603</v>
      </c>
      <c r="AH457" t="s">
        <v>7603</v>
      </c>
      <c r="AI457">
        <v>83</v>
      </c>
      <c r="AJ457" t="s">
        <v>7603</v>
      </c>
      <c r="AK457">
        <v>83</v>
      </c>
    </row>
    <row r="458" spans="1:37">
      <c r="A458">
        <v>2013</v>
      </c>
      <c r="B458" t="s">
        <v>2446</v>
      </c>
      <c r="C458" t="s">
        <v>9413</v>
      </c>
      <c r="D458" t="str">
        <f>INDEX(CountyList!A:A, MATCH(MID(C458, 4, 3), CountyList!B:B, 0))</f>
        <v>Cook</v>
      </c>
      <c r="E458" t="s">
        <v>9414</v>
      </c>
      <c r="F458" t="s">
        <v>2448</v>
      </c>
      <c r="G458" t="s">
        <v>1122</v>
      </c>
      <c r="H458" t="s">
        <v>6232</v>
      </c>
      <c r="I458" t="s">
        <v>9415</v>
      </c>
      <c r="J458">
        <v>45</v>
      </c>
      <c r="K458">
        <v>25</v>
      </c>
      <c r="L458">
        <v>25</v>
      </c>
      <c r="M458">
        <v>21</v>
      </c>
      <c r="N458">
        <v>26</v>
      </c>
      <c r="O458">
        <v>25</v>
      </c>
      <c r="P458">
        <v>19</v>
      </c>
      <c r="Q458">
        <v>27</v>
      </c>
      <c r="R458">
        <v>22</v>
      </c>
      <c r="S458">
        <v>23</v>
      </c>
      <c r="T458" t="s">
        <v>7603</v>
      </c>
      <c r="U458" t="s">
        <v>7603</v>
      </c>
      <c r="V458" t="s">
        <v>7603</v>
      </c>
      <c r="W458" t="s">
        <v>7603</v>
      </c>
      <c r="X458" t="s">
        <v>7603</v>
      </c>
      <c r="Y458" t="s">
        <v>7603</v>
      </c>
      <c r="Z458">
        <v>140</v>
      </c>
      <c r="AA458">
        <v>118</v>
      </c>
      <c r="AB458">
        <v>254</v>
      </c>
      <c r="AC458" t="s">
        <v>7603</v>
      </c>
      <c r="AD458" t="s">
        <v>7603</v>
      </c>
      <c r="AE458" t="s">
        <v>290</v>
      </c>
      <c r="AF458" t="s">
        <v>7603</v>
      </c>
      <c r="AG458" t="s">
        <v>290</v>
      </c>
      <c r="AH458" t="s">
        <v>7603</v>
      </c>
      <c r="AI458">
        <v>258</v>
      </c>
      <c r="AJ458" t="s">
        <v>7603</v>
      </c>
      <c r="AK458">
        <v>258</v>
      </c>
    </row>
    <row r="459" spans="1:37">
      <c r="A459">
        <v>2013</v>
      </c>
      <c r="B459" t="s">
        <v>2450</v>
      </c>
      <c r="C459" t="s">
        <v>9416</v>
      </c>
      <c r="D459" t="str">
        <f>INDEX(CountyList!A:A, MATCH(MID(C459, 4, 3), CountyList!B:B, 0))</f>
        <v>Cook</v>
      </c>
      <c r="E459" t="s">
        <v>9417</v>
      </c>
      <c r="F459" t="s">
        <v>2453</v>
      </c>
      <c r="G459" t="s">
        <v>1122</v>
      </c>
      <c r="H459" t="s">
        <v>6235</v>
      </c>
      <c r="I459" t="s">
        <v>9418</v>
      </c>
      <c r="J459">
        <v>95</v>
      </c>
      <c r="K459">
        <v>63</v>
      </c>
      <c r="L459">
        <v>59</v>
      </c>
      <c r="M459">
        <v>54</v>
      </c>
      <c r="N459">
        <v>54</v>
      </c>
      <c r="O459">
        <v>55</v>
      </c>
      <c r="P459">
        <v>53</v>
      </c>
      <c r="Q459">
        <v>55</v>
      </c>
      <c r="R459">
        <v>54</v>
      </c>
      <c r="S459">
        <v>47</v>
      </c>
      <c r="T459" t="s">
        <v>7603</v>
      </c>
      <c r="U459" t="s">
        <v>7603</v>
      </c>
      <c r="V459" t="s">
        <v>7603</v>
      </c>
      <c r="W459" t="s">
        <v>7603</v>
      </c>
      <c r="X459" t="s">
        <v>7603</v>
      </c>
      <c r="Y459" t="s">
        <v>7603</v>
      </c>
      <c r="Z459">
        <v>296</v>
      </c>
      <c r="AA459">
        <v>293</v>
      </c>
      <c r="AB459">
        <v>25</v>
      </c>
      <c r="AC459" t="s">
        <v>7603</v>
      </c>
      <c r="AD459">
        <v>34</v>
      </c>
      <c r="AE459" t="s">
        <v>290</v>
      </c>
      <c r="AF459" t="s">
        <v>290</v>
      </c>
      <c r="AG459">
        <v>473</v>
      </c>
      <c r="AH459">
        <v>53</v>
      </c>
      <c r="AI459">
        <v>589</v>
      </c>
      <c r="AJ459" t="s">
        <v>7603</v>
      </c>
      <c r="AK459">
        <v>589</v>
      </c>
    </row>
    <row r="460" spans="1:37">
      <c r="A460">
        <v>2013</v>
      </c>
      <c r="B460" t="s">
        <v>2455</v>
      </c>
      <c r="C460" t="s">
        <v>9419</v>
      </c>
      <c r="D460" t="str">
        <f>INDEX(CountyList!A:A, MATCH(MID(C460, 4, 3), CountyList!B:B, 0))</f>
        <v>Cook</v>
      </c>
      <c r="E460" t="s">
        <v>9420</v>
      </c>
      <c r="F460" t="s">
        <v>2458</v>
      </c>
      <c r="G460" t="s">
        <v>1122</v>
      </c>
      <c r="H460" t="s">
        <v>6238</v>
      </c>
      <c r="I460" t="s">
        <v>9421</v>
      </c>
      <c r="J460">
        <v>158</v>
      </c>
      <c r="K460">
        <v>46</v>
      </c>
      <c r="L460">
        <v>38</v>
      </c>
      <c r="M460">
        <v>33</v>
      </c>
      <c r="N460">
        <v>27</v>
      </c>
      <c r="O460">
        <v>28</v>
      </c>
      <c r="P460">
        <v>27</v>
      </c>
      <c r="Q460">
        <v>29</v>
      </c>
      <c r="R460">
        <v>25</v>
      </c>
      <c r="S460">
        <v>18</v>
      </c>
      <c r="T460" t="s">
        <v>7603</v>
      </c>
      <c r="U460" t="s">
        <v>7603</v>
      </c>
      <c r="V460" t="s">
        <v>7603</v>
      </c>
      <c r="W460" t="s">
        <v>7603</v>
      </c>
      <c r="X460" t="s">
        <v>7603</v>
      </c>
      <c r="Y460" t="s">
        <v>7603</v>
      </c>
      <c r="Z460">
        <v>200</v>
      </c>
      <c r="AA460">
        <v>229</v>
      </c>
      <c r="AB460">
        <v>34</v>
      </c>
      <c r="AC460" t="s">
        <v>290</v>
      </c>
      <c r="AD460">
        <v>16</v>
      </c>
      <c r="AE460" t="s">
        <v>290</v>
      </c>
      <c r="AF460" t="s">
        <v>7603</v>
      </c>
      <c r="AG460">
        <v>320</v>
      </c>
      <c r="AH460">
        <v>57</v>
      </c>
      <c r="AI460">
        <v>429</v>
      </c>
      <c r="AJ460" t="s">
        <v>7603</v>
      </c>
      <c r="AK460">
        <v>429</v>
      </c>
    </row>
    <row r="461" spans="1:37">
      <c r="A461">
        <v>2013</v>
      </c>
      <c r="B461" t="s">
        <v>2460</v>
      </c>
      <c r="C461" t="s">
        <v>9422</v>
      </c>
      <c r="D461" t="str">
        <f>INDEX(CountyList!A:A, MATCH(MID(C461, 4, 3), CountyList!B:B, 0))</f>
        <v>Cook</v>
      </c>
      <c r="E461" t="s">
        <v>9423</v>
      </c>
      <c r="F461" t="s">
        <v>2462</v>
      </c>
      <c r="G461" t="s">
        <v>1122</v>
      </c>
      <c r="H461" t="s">
        <v>9424</v>
      </c>
      <c r="I461" t="s">
        <v>9425</v>
      </c>
      <c r="J461">
        <v>28</v>
      </c>
      <c r="K461">
        <v>19</v>
      </c>
      <c r="L461">
        <v>22</v>
      </c>
      <c r="M461">
        <v>36</v>
      </c>
      <c r="N461">
        <v>33</v>
      </c>
      <c r="O461">
        <v>43</v>
      </c>
      <c r="P461">
        <v>48</v>
      </c>
      <c r="Q461">
        <v>47</v>
      </c>
      <c r="R461">
        <v>50</v>
      </c>
      <c r="S461">
        <v>32</v>
      </c>
      <c r="T461" t="s">
        <v>7603</v>
      </c>
      <c r="U461" t="s">
        <v>7603</v>
      </c>
      <c r="V461" t="s">
        <v>7603</v>
      </c>
      <c r="W461" t="s">
        <v>7603</v>
      </c>
      <c r="X461" t="s">
        <v>7603</v>
      </c>
      <c r="Y461" t="s">
        <v>7603</v>
      </c>
      <c r="Z461">
        <v>183</v>
      </c>
      <c r="AA461">
        <v>175</v>
      </c>
      <c r="AB461" t="s">
        <v>290</v>
      </c>
      <c r="AC461" t="s">
        <v>7603</v>
      </c>
      <c r="AD461" t="s">
        <v>7603</v>
      </c>
      <c r="AE461">
        <v>24</v>
      </c>
      <c r="AF461" t="s">
        <v>7603</v>
      </c>
      <c r="AG461">
        <v>321</v>
      </c>
      <c r="AH461" t="s">
        <v>290</v>
      </c>
      <c r="AI461">
        <v>358</v>
      </c>
      <c r="AJ461" t="s">
        <v>7603</v>
      </c>
      <c r="AK461">
        <v>358</v>
      </c>
    </row>
    <row r="462" spans="1:37">
      <c r="A462">
        <v>2013</v>
      </c>
      <c r="B462" t="s">
        <v>2464</v>
      </c>
      <c r="C462" t="s">
        <v>9426</v>
      </c>
      <c r="D462" t="str">
        <f>INDEX(CountyList!A:A, MATCH(MID(C462, 4, 3), CountyList!B:B, 0))</f>
        <v>Cook</v>
      </c>
      <c r="E462" t="s">
        <v>9427</v>
      </c>
      <c r="F462" t="s">
        <v>2466</v>
      </c>
      <c r="G462" t="s">
        <v>1122</v>
      </c>
      <c r="H462" t="s">
        <v>6244</v>
      </c>
      <c r="I462" t="s">
        <v>9428</v>
      </c>
      <c r="J462">
        <v>25</v>
      </c>
      <c r="K462">
        <v>12</v>
      </c>
      <c r="L462">
        <v>24</v>
      </c>
      <c r="M462" t="s">
        <v>290</v>
      </c>
      <c r="N462">
        <v>14</v>
      </c>
      <c r="O462">
        <v>15</v>
      </c>
      <c r="P462">
        <v>16</v>
      </c>
      <c r="Q462">
        <v>12</v>
      </c>
      <c r="R462">
        <v>18</v>
      </c>
      <c r="S462">
        <v>18</v>
      </c>
      <c r="T462" t="s">
        <v>7603</v>
      </c>
      <c r="U462" t="s">
        <v>7603</v>
      </c>
      <c r="V462" t="s">
        <v>7603</v>
      </c>
      <c r="W462" t="s">
        <v>7603</v>
      </c>
      <c r="X462" t="s">
        <v>7603</v>
      </c>
      <c r="Y462" t="s">
        <v>7603</v>
      </c>
      <c r="Z462">
        <v>93</v>
      </c>
      <c r="AA462">
        <v>70</v>
      </c>
      <c r="AB462">
        <v>122</v>
      </c>
      <c r="AC462" t="s">
        <v>7603</v>
      </c>
      <c r="AD462" t="s">
        <v>290</v>
      </c>
      <c r="AE462">
        <v>15</v>
      </c>
      <c r="AF462" t="s">
        <v>7603</v>
      </c>
      <c r="AG462" t="s">
        <v>290</v>
      </c>
      <c r="AH462">
        <v>16</v>
      </c>
      <c r="AI462">
        <v>163</v>
      </c>
      <c r="AJ462" t="s">
        <v>7603</v>
      </c>
      <c r="AK462">
        <v>163</v>
      </c>
    </row>
    <row r="463" spans="1:37">
      <c r="A463">
        <v>2013</v>
      </c>
      <c r="B463" t="s">
        <v>2468</v>
      </c>
      <c r="C463" t="s">
        <v>9429</v>
      </c>
      <c r="D463" t="str">
        <f>INDEX(CountyList!A:A, MATCH(MID(C463, 4, 3), CountyList!B:B, 0))</f>
        <v>Cook</v>
      </c>
      <c r="E463" t="s">
        <v>9430</v>
      </c>
      <c r="F463" t="s">
        <v>2470</v>
      </c>
      <c r="G463" t="s">
        <v>1122</v>
      </c>
      <c r="H463" t="s">
        <v>6247</v>
      </c>
      <c r="I463" t="s">
        <v>9431</v>
      </c>
      <c r="J463">
        <v>41</v>
      </c>
      <c r="K463">
        <v>29</v>
      </c>
      <c r="L463">
        <v>23</v>
      </c>
      <c r="M463">
        <v>19</v>
      </c>
      <c r="N463">
        <v>12</v>
      </c>
      <c r="O463">
        <v>19</v>
      </c>
      <c r="P463">
        <v>20</v>
      </c>
      <c r="Q463">
        <v>12</v>
      </c>
      <c r="R463" t="s">
        <v>290</v>
      </c>
      <c r="S463" t="s">
        <v>290</v>
      </c>
      <c r="T463" t="s">
        <v>7603</v>
      </c>
      <c r="U463" t="s">
        <v>7603</v>
      </c>
      <c r="V463" t="s">
        <v>7603</v>
      </c>
      <c r="W463" t="s">
        <v>7603</v>
      </c>
      <c r="X463" t="s">
        <v>7603</v>
      </c>
      <c r="Y463" t="s">
        <v>7603</v>
      </c>
      <c r="Z463">
        <v>104</v>
      </c>
      <c r="AA463">
        <v>89</v>
      </c>
      <c r="AB463" t="s">
        <v>290</v>
      </c>
      <c r="AC463" t="s">
        <v>7603</v>
      </c>
      <c r="AD463" t="s">
        <v>7603</v>
      </c>
      <c r="AE463">
        <v>190</v>
      </c>
      <c r="AF463" t="s">
        <v>7603</v>
      </c>
      <c r="AG463" t="s">
        <v>7603</v>
      </c>
      <c r="AH463" t="s">
        <v>290</v>
      </c>
      <c r="AI463">
        <v>193</v>
      </c>
      <c r="AJ463" t="s">
        <v>7603</v>
      </c>
      <c r="AK463">
        <v>193</v>
      </c>
    </row>
    <row r="464" spans="1:37">
      <c r="A464">
        <v>2013</v>
      </c>
      <c r="B464" t="s">
        <v>2472</v>
      </c>
      <c r="C464" t="s">
        <v>9432</v>
      </c>
      <c r="D464" t="str">
        <f>INDEX(CountyList!A:A, MATCH(MID(C464, 4, 3), CountyList!B:B, 0))</f>
        <v>Cook</v>
      </c>
      <c r="E464" t="s">
        <v>6249</v>
      </c>
      <c r="F464" t="s">
        <v>2474</v>
      </c>
      <c r="G464" t="s">
        <v>1122</v>
      </c>
      <c r="H464" t="s">
        <v>6250</v>
      </c>
      <c r="I464" t="s">
        <v>9433</v>
      </c>
      <c r="J464">
        <v>94</v>
      </c>
      <c r="K464">
        <v>34</v>
      </c>
      <c r="L464">
        <v>16</v>
      </c>
      <c r="M464">
        <v>20</v>
      </c>
      <c r="N464" t="s">
        <v>290</v>
      </c>
      <c r="O464">
        <v>14</v>
      </c>
      <c r="P464">
        <v>13</v>
      </c>
      <c r="Q464">
        <v>11</v>
      </c>
      <c r="R464" t="s">
        <v>290</v>
      </c>
      <c r="S464" t="s">
        <v>290</v>
      </c>
      <c r="T464" t="s">
        <v>7603</v>
      </c>
      <c r="U464" t="s">
        <v>7603</v>
      </c>
      <c r="V464" t="s">
        <v>7603</v>
      </c>
      <c r="W464" t="s">
        <v>7603</v>
      </c>
      <c r="X464" t="s">
        <v>7603</v>
      </c>
      <c r="Y464" t="s">
        <v>7603</v>
      </c>
      <c r="Z464">
        <v>118</v>
      </c>
      <c r="AA464">
        <v>108</v>
      </c>
      <c r="AB464">
        <v>103</v>
      </c>
      <c r="AC464" t="s">
        <v>290</v>
      </c>
      <c r="AD464" t="s">
        <v>290</v>
      </c>
      <c r="AE464" t="s">
        <v>290</v>
      </c>
      <c r="AF464" t="s">
        <v>7603</v>
      </c>
      <c r="AG464">
        <v>94</v>
      </c>
      <c r="AH464">
        <v>22</v>
      </c>
      <c r="AI464">
        <v>226</v>
      </c>
      <c r="AJ464" t="s">
        <v>7603</v>
      </c>
      <c r="AK464">
        <v>226</v>
      </c>
    </row>
    <row r="465" spans="1:37">
      <c r="A465">
        <v>2013</v>
      </c>
      <c r="B465" t="s">
        <v>2476</v>
      </c>
      <c r="C465" t="s">
        <v>9434</v>
      </c>
      <c r="D465" t="str">
        <f>INDEX(CountyList!A:A, MATCH(MID(C465, 4, 3), CountyList!B:B, 0))</f>
        <v>Cook</v>
      </c>
      <c r="E465" t="s">
        <v>6252</v>
      </c>
      <c r="F465" t="s">
        <v>2477</v>
      </c>
      <c r="G465" t="s">
        <v>1122</v>
      </c>
      <c r="H465" t="s">
        <v>6253</v>
      </c>
      <c r="I465" t="s">
        <v>9435</v>
      </c>
      <c r="J465">
        <v>43</v>
      </c>
      <c r="K465">
        <v>30</v>
      </c>
      <c r="L465">
        <v>39</v>
      </c>
      <c r="M465">
        <v>38</v>
      </c>
      <c r="N465">
        <v>35</v>
      </c>
      <c r="O465">
        <v>21</v>
      </c>
      <c r="P465">
        <v>21</v>
      </c>
      <c r="Q465">
        <v>30</v>
      </c>
      <c r="R465">
        <v>20</v>
      </c>
      <c r="S465">
        <v>19</v>
      </c>
      <c r="T465" t="s">
        <v>7603</v>
      </c>
      <c r="U465" t="s">
        <v>7603</v>
      </c>
      <c r="V465" t="s">
        <v>7603</v>
      </c>
      <c r="W465" t="s">
        <v>7603</v>
      </c>
      <c r="X465" t="s">
        <v>7603</v>
      </c>
      <c r="Y465" t="s">
        <v>7603</v>
      </c>
      <c r="Z465">
        <v>163</v>
      </c>
      <c r="AA465">
        <v>133</v>
      </c>
      <c r="AB465">
        <v>31</v>
      </c>
      <c r="AC465" t="s">
        <v>7603</v>
      </c>
      <c r="AD465">
        <v>11</v>
      </c>
      <c r="AE465">
        <v>240</v>
      </c>
      <c r="AF465" t="s">
        <v>7603</v>
      </c>
      <c r="AG465" t="s">
        <v>290</v>
      </c>
      <c r="AH465" t="s">
        <v>290</v>
      </c>
      <c r="AI465">
        <v>296</v>
      </c>
      <c r="AJ465" t="s">
        <v>7603</v>
      </c>
      <c r="AK465">
        <v>296</v>
      </c>
    </row>
    <row r="466" spans="1:37">
      <c r="A466">
        <v>2013</v>
      </c>
      <c r="B466" t="s">
        <v>2479</v>
      </c>
      <c r="C466" t="s">
        <v>9436</v>
      </c>
      <c r="D466" t="str">
        <f>INDEX(CountyList!A:A, MATCH(MID(C466, 4, 3), CountyList!B:B, 0))</f>
        <v>Cook</v>
      </c>
      <c r="E466" t="s">
        <v>9437</v>
      </c>
      <c r="F466" t="s">
        <v>2482</v>
      </c>
      <c r="G466" t="s">
        <v>1122</v>
      </c>
      <c r="H466" t="s">
        <v>6256</v>
      </c>
      <c r="I466" t="s">
        <v>9438</v>
      </c>
      <c r="J466">
        <v>28</v>
      </c>
      <c r="K466">
        <v>15</v>
      </c>
      <c r="L466">
        <v>22</v>
      </c>
      <c r="M466">
        <v>25</v>
      </c>
      <c r="N466">
        <v>10</v>
      </c>
      <c r="O466">
        <v>17</v>
      </c>
      <c r="P466">
        <v>24</v>
      </c>
      <c r="Q466">
        <v>18</v>
      </c>
      <c r="R466">
        <v>21</v>
      </c>
      <c r="S466">
        <v>27</v>
      </c>
      <c r="T466" t="s">
        <v>7603</v>
      </c>
      <c r="U466" t="s">
        <v>7603</v>
      </c>
      <c r="V466" t="s">
        <v>7603</v>
      </c>
      <c r="W466" t="s">
        <v>7603</v>
      </c>
      <c r="X466" t="s">
        <v>7603</v>
      </c>
      <c r="Y466" t="s">
        <v>7603</v>
      </c>
      <c r="Z466">
        <v>106</v>
      </c>
      <c r="AA466">
        <v>101</v>
      </c>
      <c r="AB466">
        <v>154</v>
      </c>
      <c r="AC466" t="s">
        <v>290</v>
      </c>
      <c r="AD466" t="s">
        <v>290</v>
      </c>
      <c r="AE466" t="s">
        <v>290</v>
      </c>
      <c r="AF466" t="s">
        <v>7603</v>
      </c>
      <c r="AG466">
        <v>42</v>
      </c>
      <c r="AH466" t="s">
        <v>290</v>
      </c>
      <c r="AI466">
        <v>207</v>
      </c>
      <c r="AJ466" t="s">
        <v>7603</v>
      </c>
      <c r="AK466">
        <v>207</v>
      </c>
    </row>
    <row r="467" spans="1:37">
      <c r="A467">
        <v>2013</v>
      </c>
      <c r="B467" t="s">
        <v>2484</v>
      </c>
      <c r="C467" t="s">
        <v>9439</v>
      </c>
      <c r="D467" t="str">
        <f>INDEX(CountyList!A:A, MATCH(MID(C467, 4, 3), CountyList!B:B, 0))</f>
        <v>Cook</v>
      </c>
      <c r="E467" t="s">
        <v>9440</v>
      </c>
      <c r="F467" t="s">
        <v>9441</v>
      </c>
      <c r="G467" t="s">
        <v>1122</v>
      </c>
      <c r="H467" t="s">
        <v>9442</v>
      </c>
      <c r="I467" t="s">
        <v>9443</v>
      </c>
      <c r="J467">
        <v>29</v>
      </c>
      <c r="K467">
        <v>23</v>
      </c>
      <c r="L467">
        <v>48</v>
      </c>
      <c r="M467">
        <v>38</v>
      </c>
      <c r="N467">
        <v>42</v>
      </c>
      <c r="O467">
        <v>45</v>
      </c>
      <c r="P467">
        <v>39</v>
      </c>
      <c r="Q467">
        <v>43</v>
      </c>
      <c r="R467">
        <v>53</v>
      </c>
      <c r="S467">
        <v>55</v>
      </c>
      <c r="T467" t="s">
        <v>7603</v>
      </c>
      <c r="U467" t="s">
        <v>7603</v>
      </c>
      <c r="V467" t="s">
        <v>7603</v>
      </c>
      <c r="W467" t="s">
        <v>7603</v>
      </c>
      <c r="X467" t="s">
        <v>7603</v>
      </c>
      <c r="Y467" t="s">
        <v>7603</v>
      </c>
      <c r="Z467">
        <v>227</v>
      </c>
      <c r="AA467">
        <v>188</v>
      </c>
      <c r="AB467">
        <v>25</v>
      </c>
      <c r="AC467" t="s">
        <v>290</v>
      </c>
      <c r="AD467">
        <v>10</v>
      </c>
      <c r="AE467" t="s">
        <v>7603</v>
      </c>
      <c r="AF467" t="s">
        <v>7603</v>
      </c>
      <c r="AG467">
        <v>378</v>
      </c>
      <c r="AH467" t="s">
        <v>7603</v>
      </c>
      <c r="AI467">
        <v>415</v>
      </c>
      <c r="AJ467" t="s">
        <v>7603</v>
      </c>
      <c r="AK467">
        <v>415</v>
      </c>
    </row>
    <row r="468" spans="1:37">
      <c r="A468">
        <v>2013</v>
      </c>
      <c r="B468" t="s">
        <v>2488</v>
      </c>
      <c r="C468" t="s">
        <v>9444</v>
      </c>
      <c r="D468" t="str">
        <f>INDEX(CountyList!A:A, MATCH(MID(C468, 4, 3), CountyList!B:B, 0))</f>
        <v>Cook</v>
      </c>
      <c r="E468" t="s">
        <v>9445</v>
      </c>
      <c r="F468" t="s">
        <v>2490</v>
      </c>
      <c r="G468" t="s">
        <v>1122</v>
      </c>
      <c r="H468" t="s">
        <v>6262</v>
      </c>
      <c r="I468" t="s">
        <v>9446</v>
      </c>
      <c r="J468">
        <v>16</v>
      </c>
      <c r="K468">
        <v>15</v>
      </c>
      <c r="L468">
        <v>16</v>
      </c>
      <c r="M468" t="s">
        <v>290</v>
      </c>
      <c r="N468">
        <v>27</v>
      </c>
      <c r="O468">
        <v>18</v>
      </c>
      <c r="P468">
        <v>25</v>
      </c>
      <c r="Q468">
        <v>13</v>
      </c>
      <c r="R468">
        <v>16</v>
      </c>
      <c r="S468">
        <v>16</v>
      </c>
      <c r="T468" t="s">
        <v>7603</v>
      </c>
      <c r="U468" t="s">
        <v>7603</v>
      </c>
      <c r="V468" t="s">
        <v>7603</v>
      </c>
      <c r="W468" t="s">
        <v>7603</v>
      </c>
      <c r="X468" t="s">
        <v>7603</v>
      </c>
      <c r="Y468" t="s">
        <v>7603</v>
      </c>
      <c r="Z468">
        <v>86</v>
      </c>
      <c r="AA468">
        <v>85</v>
      </c>
      <c r="AB468">
        <v>167</v>
      </c>
      <c r="AC468" t="s">
        <v>7603</v>
      </c>
      <c r="AD468" t="s">
        <v>7603</v>
      </c>
      <c r="AE468" t="s">
        <v>290</v>
      </c>
      <c r="AF468" t="s">
        <v>7603</v>
      </c>
      <c r="AG468" t="s">
        <v>290</v>
      </c>
      <c r="AH468" t="s">
        <v>7603</v>
      </c>
      <c r="AI468">
        <v>171</v>
      </c>
      <c r="AJ468" t="s">
        <v>7603</v>
      </c>
      <c r="AK468">
        <v>171</v>
      </c>
    </row>
    <row r="469" spans="1:37">
      <c r="A469">
        <v>2013</v>
      </c>
      <c r="B469" t="s">
        <v>9447</v>
      </c>
      <c r="C469" t="s">
        <v>9448</v>
      </c>
      <c r="D469" t="str">
        <f>INDEX(CountyList!A:A, MATCH(MID(C469, 4, 3), CountyList!B:B, 0))</f>
        <v>Cook</v>
      </c>
      <c r="E469" t="s">
        <v>9449</v>
      </c>
      <c r="F469" t="s">
        <v>2494</v>
      </c>
      <c r="G469" t="s">
        <v>1122</v>
      </c>
      <c r="H469" t="s">
        <v>6265</v>
      </c>
      <c r="I469" t="s">
        <v>9450</v>
      </c>
      <c r="J469">
        <v>76</v>
      </c>
      <c r="K469">
        <v>49</v>
      </c>
      <c r="L469">
        <v>34</v>
      </c>
      <c r="M469">
        <v>40</v>
      </c>
      <c r="N469">
        <v>18</v>
      </c>
      <c r="O469">
        <v>23</v>
      </c>
      <c r="P469">
        <v>19</v>
      </c>
      <c r="Q469">
        <v>21</v>
      </c>
      <c r="R469">
        <v>22</v>
      </c>
      <c r="S469">
        <v>17</v>
      </c>
      <c r="T469" t="s">
        <v>7603</v>
      </c>
      <c r="U469" t="s">
        <v>7603</v>
      </c>
      <c r="V469" t="s">
        <v>7603</v>
      </c>
      <c r="W469" t="s">
        <v>7603</v>
      </c>
      <c r="X469" t="s">
        <v>7603</v>
      </c>
      <c r="Y469" t="s">
        <v>7603</v>
      </c>
      <c r="Z469">
        <v>159</v>
      </c>
      <c r="AA469">
        <v>160</v>
      </c>
      <c r="AB469">
        <v>61</v>
      </c>
      <c r="AC469" t="s">
        <v>7603</v>
      </c>
      <c r="AD469">
        <v>27</v>
      </c>
      <c r="AE469" t="s">
        <v>290</v>
      </c>
      <c r="AF469" t="s">
        <v>7603</v>
      </c>
      <c r="AG469">
        <v>189</v>
      </c>
      <c r="AH469">
        <v>34</v>
      </c>
      <c r="AI469">
        <v>319</v>
      </c>
      <c r="AJ469" t="s">
        <v>7603</v>
      </c>
      <c r="AK469">
        <v>319</v>
      </c>
    </row>
    <row r="470" spans="1:37">
      <c r="A470">
        <v>2013</v>
      </c>
      <c r="B470" t="s">
        <v>2496</v>
      </c>
      <c r="C470" t="s">
        <v>9451</v>
      </c>
      <c r="D470" t="str">
        <f>INDEX(CountyList!A:A, MATCH(MID(C470, 4, 3), CountyList!B:B, 0))</f>
        <v>Cook</v>
      </c>
      <c r="E470" t="s">
        <v>9452</v>
      </c>
      <c r="F470" t="s">
        <v>2499</v>
      </c>
      <c r="G470" t="s">
        <v>1122</v>
      </c>
      <c r="H470" t="s">
        <v>6268</v>
      </c>
      <c r="I470" t="s">
        <v>9453</v>
      </c>
      <c r="J470">
        <v>36</v>
      </c>
      <c r="K470">
        <v>33</v>
      </c>
      <c r="L470">
        <v>26</v>
      </c>
      <c r="M470">
        <v>30</v>
      </c>
      <c r="N470">
        <v>31</v>
      </c>
      <c r="O470">
        <v>25</v>
      </c>
      <c r="P470">
        <v>26</v>
      </c>
      <c r="Q470">
        <v>28</v>
      </c>
      <c r="R470">
        <v>27</v>
      </c>
      <c r="S470">
        <v>27</v>
      </c>
      <c r="T470" t="s">
        <v>7603</v>
      </c>
      <c r="U470" t="s">
        <v>7603</v>
      </c>
      <c r="V470" t="s">
        <v>7603</v>
      </c>
      <c r="W470" t="s">
        <v>7603</v>
      </c>
      <c r="X470" t="s">
        <v>7603</v>
      </c>
      <c r="Y470" t="s">
        <v>7603</v>
      </c>
      <c r="Z470">
        <v>167</v>
      </c>
      <c r="AA470">
        <v>122</v>
      </c>
      <c r="AB470">
        <v>259</v>
      </c>
      <c r="AC470" t="s">
        <v>7603</v>
      </c>
      <c r="AD470" t="s">
        <v>290</v>
      </c>
      <c r="AE470" t="s">
        <v>290</v>
      </c>
      <c r="AF470" t="s">
        <v>290</v>
      </c>
      <c r="AG470">
        <v>15</v>
      </c>
      <c r="AH470">
        <v>10</v>
      </c>
      <c r="AI470">
        <v>289</v>
      </c>
      <c r="AJ470" t="s">
        <v>7603</v>
      </c>
      <c r="AK470">
        <v>289</v>
      </c>
    </row>
    <row r="471" spans="1:37">
      <c r="A471">
        <v>2013</v>
      </c>
      <c r="B471" t="s">
        <v>2501</v>
      </c>
      <c r="C471" t="s">
        <v>9454</v>
      </c>
      <c r="D471" t="str">
        <f>INDEX(CountyList!A:A, MATCH(MID(C471, 4, 3), CountyList!B:B, 0))</f>
        <v>Cook</v>
      </c>
      <c r="E471" t="s">
        <v>9455</v>
      </c>
      <c r="F471" t="s">
        <v>2504</v>
      </c>
      <c r="G471" t="s">
        <v>1122</v>
      </c>
      <c r="H471" t="s">
        <v>6271</v>
      </c>
      <c r="I471" t="s">
        <v>9456</v>
      </c>
      <c r="J471">
        <v>28</v>
      </c>
      <c r="K471">
        <v>15</v>
      </c>
      <c r="L471">
        <v>15</v>
      </c>
      <c r="M471">
        <v>10</v>
      </c>
      <c r="N471" t="s">
        <v>290</v>
      </c>
      <c r="O471" t="s">
        <v>290</v>
      </c>
      <c r="P471">
        <v>11</v>
      </c>
      <c r="Q471" t="s">
        <v>290</v>
      </c>
      <c r="R471">
        <v>15</v>
      </c>
      <c r="S471">
        <v>11</v>
      </c>
      <c r="T471" t="s">
        <v>7603</v>
      </c>
      <c r="U471" t="s">
        <v>7603</v>
      </c>
      <c r="V471" t="s">
        <v>7603</v>
      </c>
      <c r="W471" t="s">
        <v>7603</v>
      </c>
      <c r="X471" t="s">
        <v>7603</v>
      </c>
      <c r="Y471" t="s">
        <v>7603</v>
      </c>
      <c r="Z471">
        <v>70</v>
      </c>
      <c r="AA471">
        <v>61</v>
      </c>
      <c r="AB471">
        <v>11</v>
      </c>
      <c r="AC471" t="s">
        <v>7603</v>
      </c>
      <c r="AD471" t="s">
        <v>7603</v>
      </c>
      <c r="AE471" t="s">
        <v>7603</v>
      </c>
      <c r="AF471" t="s">
        <v>7603</v>
      </c>
      <c r="AG471">
        <v>120</v>
      </c>
      <c r="AH471" t="s">
        <v>7603</v>
      </c>
      <c r="AI471">
        <v>131</v>
      </c>
      <c r="AJ471" t="s">
        <v>7603</v>
      </c>
      <c r="AK471">
        <v>131</v>
      </c>
    </row>
    <row r="472" spans="1:37">
      <c r="A472">
        <v>2013</v>
      </c>
      <c r="B472" t="s">
        <v>2506</v>
      </c>
      <c r="C472" t="s">
        <v>9457</v>
      </c>
      <c r="D472" t="str">
        <f>INDEX(CountyList!A:A, MATCH(MID(C472, 4, 3), CountyList!B:B, 0))</f>
        <v>Cook</v>
      </c>
      <c r="E472" t="s">
        <v>9458</v>
      </c>
      <c r="F472" t="s">
        <v>2507</v>
      </c>
      <c r="G472" t="s">
        <v>1122</v>
      </c>
      <c r="H472" t="s">
        <v>6274</v>
      </c>
      <c r="I472" t="s">
        <v>9459</v>
      </c>
      <c r="J472">
        <v>46</v>
      </c>
      <c r="K472">
        <v>24</v>
      </c>
      <c r="L472">
        <v>20</v>
      </c>
      <c r="M472">
        <v>30</v>
      </c>
      <c r="N472">
        <v>24</v>
      </c>
      <c r="O472">
        <v>28</v>
      </c>
      <c r="P472">
        <v>21</v>
      </c>
      <c r="Q472">
        <v>24</v>
      </c>
      <c r="R472">
        <v>21</v>
      </c>
      <c r="S472">
        <v>24</v>
      </c>
      <c r="T472" t="s">
        <v>7603</v>
      </c>
      <c r="U472" t="s">
        <v>7603</v>
      </c>
      <c r="V472" t="s">
        <v>7603</v>
      </c>
      <c r="W472" t="s">
        <v>7603</v>
      </c>
      <c r="X472" t="s">
        <v>7603</v>
      </c>
      <c r="Y472" t="s">
        <v>7603</v>
      </c>
      <c r="Z472">
        <v>132</v>
      </c>
      <c r="AA472">
        <v>130</v>
      </c>
      <c r="AB472">
        <v>77</v>
      </c>
      <c r="AC472" t="s">
        <v>7603</v>
      </c>
      <c r="AD472" t="s">
        <v>290</v>
      </c>
      <c r="AE472" t="s">
        <v>290</v>
      </c>
      <c r="AF472" t="s">
        <v>7603</v>
      </c>
      <c r="AG472">
        <v>133</v>
      </c>
      <c r="AH472">
        <v>41</v>
      </c>
      <c r="AI472">
        <v>262</v>
      </c>
      <c r="AJ472" t="s">
        <v>7603</v>
      </c>
      <c r="AK472">
        <v>262</v>
      </c>
    </row>
    <row r="473" spans="1:37">
      <c r="A473">
        <v>2013</v>
      </c>
      <c r="B473" t="s">
        <v>2509</v>
      </c>
      <c r="C473" t="s">
        <v>9460</v>
      </c>
      <c r="D473" t="str">
        <f>INDEX(CountyList!A:A, MATCH(MID(C473, 4, 3), CountyList!B:B, 0))</f>
        <v>Cook</v>
      </c>
      <c r="E473" t="s">
        <v>9461</v>
      </c>
      <c r="F473" t="s">
        <v>2512</v>
      </c>
      <c r="G473" t="s">
        <v>1122</v>
      </c>
      <c r="H473" t="s">
        <v>6277</v>
      </c>
      <c r="I473" t="s">
        <v>9462</v>
      </c>
      <c r="J473">
        <v>63</v>
      </c>
      <c r="K473">
        <v>34</v>
      </c>
      <c r="L473">
        <v>39</v>
      </c>
      <c r="M473">
        <v>25</v>
      </c>
      <c r="N473">
        <v>46</v>
      </c>
      <c r="O473">
        <v>38</v>
      </c>
      <c r="P473">
        <v>42</v>
      </c>
      <c r="Q473">
        <v>27</v>
      </c>
      <c r="R473">
        <v>29</v>
      </c>
      <c r="S473">
        <v>29</v>
      </c>
      <c r="T473" t="s">
        <v>7603</v>
      </c>
      <c r="U473" t="s">
        <v>7603</v>
      </c>
      <c r="V473" t="s">
        <v>7603</v>
      </c>
      <c r="W473" t="s">
        <v>7603</v>
      </c>
      <c r="X473" t="s">
        <v>7603</v>
      </c>
      <c r="Y473" t="s">
        <v>7603</v>
      </c>
      <c r="Z473">
        <v>190</v>
      </c>
      <c r="AA473">
        <v>182</v>
      </c>
      <c r="AB473">
        <v>55</v>
      </c>
      <c r="AC473" t="s">
        <v>7603</v>
      </c>
      <c r="AD473">
        <v>28</v>
      </c>
      <c r="AE473" t="s">
        <v>7603</v>
      </c>
      <c r="AF473" t="s">
        <v>290</v>
      </c>
      <c r="AG473">
        <v>265</v>
      </c>
      <c r="AH473">
        <v>23</v>
      </c>
      <c r="AI473">
        <v>372</v>
      </c>
      <c r="AJ473" t="s">
        <v>7603</v>
      </c>
      <c r="AK473">
        <v>372</v>
      </c>
    </row>
    <row r="474" spans="1:37">
      <c r="A474">
        <v>2013</v>
      </c>
      <c r="B474" t="s">
        <v>1366</v>
      </c>
      <c r="C474" t="s">
        <v>9463</v>
      </c>
      <c r="D474" t="str">
        <f>INDEX(CountyList!A:A, MATCH(MID(C474, 4, 3), CountyList!B:B, 0))</f>
        <v>Cook</v>
      </c>
      <c r="E474" t="s">
        <v>9464</v>
      </c>
      <c r="F474" t="s">
        <v>9465</v>
      </c>
      <c r="G474" t="s">
        <v>1122</v>
      </c>
      <c r="H474" t="s">
        <v>9466</v>
      </c>
      <c r="I474" t="s">
        <v>9467</v>
      </c>
      <c r="J474">
        <v>12</v>
      </c>
      <c r="K474" t="s">
        <v>290</v>
      </c>
      <c r="L474">
        <v>16</v>
      </c>
      <c r="M474">
        <v>15</v>
      </c>
      <c r="N474">
        <v>19</v>
      </c>
      <c r="O474">
        <v>16</v>
      </c>
      <c r="P474">
        <v>14</v>
      </c>
      <c r="Q474">
        <v>13</v>
      </c>
      <c r="R474">
        <v>14</v>
      </c>
      <c r="S474">
        <v>15</v>
      </c>
      <c r="T474" t="s">
        <v>7603</v>
      </c>
      <c r="U474" t="s">
        <v>7603</v>
      </c>
      <c r="V474" t="s">
        <v>7603</v>
      </c>
      <c r="W474" t="s">
        <v>7603</v>
      </c>
      <c r="X474" t="s">
        <v>7603</v>
      </c>
      <c r="Y474" t="s">
        <v>7603</v>
      </c>
      <c r="Z474">
        <v>77</v>
      </c>
      <c r="AA474">
        <v>65</v>
      </c>
      <c r="AB474">
        <v>49</v>
      </c>
      <c r="AC474" t="s">
        <v>7603</v>
      </c>
      <c r="AD474" t="s">
        <v>290</v>
      </c>
      <c r="AE474">
        <v>86</v>
      </c>
      <c r="AF474" t="s">
        <v>7603</v>
      </c>
      <c r="AG474" t="s">
        <v>7603</v>
      </c>
      <c r="AH474" t="s">
        <v>290</v>
      </c>
      <c r="AI474">
        <v>142</v>
      </c>
      <c r="AJ474" t="s">
        <v>7603</v>
      </c>
      <c r="AK474">
        <v>142</v>
      </c>
    </row>
    <row r="475" spans="1:37">
      <c r="A475">
        <v>2013</v>
      </c>
      <c r="B475" t="s">
        <v>9468</v>
      </c>
      <c r="C475" t="s">
        <v>9469</v>
      </c>
      <c r="D475" t="str">
        <f>INDEX(CountyList!A:A, MATCH(MID(C475, 4, 3), CountyList!B:B, 0))</f>
        <v>Cook</v>
      </c>
      <c r="E475" t="s">
        <v>9470</v>
      </c>
      <c r="F475" t="s">
        <v>9471</v>
      </c>
      <c r="G475" t="s">
        <v>1122</v>
      </c>
      <c r="H475" t="s">
        <v>9472</v>
      </c>
      <c r="I475" t="s">
        <v>9473</v>
      </c>
      <c r="J475">
        <v>16</v>
      </c>
      <c r="K475">
        <v>18</v>
      </c>
      <c r="L475">
        <v>14</v>
      </c>
      <c r="M475" t="s">
        <v>290</v>
      </c>
      <c r="N475" t="s">
        <v>290</v>
      </c>
      <c r="O475">
        <v>11</v>
      </c>
      <c r="P475" t="s">
        <v>290</v>
      </c>
      <c r="Q475" t="s">
        <v>290</v>
      </c>
      <c r="R475">
        <v>13</v>
      </c>
      <c r="S475" t="s">
        <v>290</v>
      </c>
      <c r="T475" t="s">
        <v>7603</v>
      </c>
      <c r="U475" t="s">
        <v>7603</v>
      </c>
      <c r="V475" t="s">
        <v>7603</v>
      </c>
      <c r="W475" t="s">
        <v>7603</v>
      </c>
      <c r="X475" t="s">
        <v>7603</v>
      </c>
      <c r="Y475" t="s">
        <v>7603</v>
      </c>
      <c r="Z475">
        <v>58</v>
      </c>
      <c r="AA475">
        <v>47</v>
      </c>
      <c r="AB475">
        <v>58</v>
      </c>
      <c r="AC475" t="s">
        <v>7603</v>
      </c>
      <c r="AD475" t="s">
        <v>290</v>
      </c>
      <c r="AE475" t="s">
        <v>290</v>
      </c>
      <c r="AF475" t="s">
        <v>7603</v>
      </c>
      <c r="AG475">
        <v>25</v>
      </c>
      <c r="AH475">
        <v>15</v>
      </c>
      <c r="AI475">
        <v>105</v>
      </c>
      <c r="AJ475" t="s">
        <v>7603</v>
      </c>
      <c r="AK475">
        <v>105</v>
      </c>
    </row>
    <row r="476" spans="1:37">
      <c r="A476">
        <v>2013</v>
      </c>
      <c r="B476" t="s">
        <v>6280</v>
      </c>
      <c r="C476" t="s">
        <v>9474</v>
      </c>
      <c r="D476" t="str">
        <f>INDEX(CountyList!A:A, MATCH(MID(C476, 4, 3), CountyList!B:B, 0))</f>
        <v>Cook</v>
      </c>
      <c r="E476" t="s">
        <v>9475</v>
      </c>
      <c r="F476" t="s">
        <v>6282</v>
      </c>
      <c r="G476" t="s">
        <v>1122</v>
      </c>
      <c r="H476" t="s">
        <v>6283</v>
      </c>
      <c r="I476" t="s">
        <v>9476</v>
      </c>
      <c r="J476" t="s">
        <v>290</v>
      </c>
      <c r="K476" t="s">
        <v>290</v>
      </c>
      <c r="L476" t="s">
        <v>290</v>
      </c>
      <c r="M476" t="s">
        <v>290</v>
      </c>
      <c r="N476" t="s">
        <v>290</v>
      </c>
      <c r="O476" t="s">
        <v>290</v>
      </c>
      <c r="P476" t="s">
        <v>290</v>
      </c>
      <c r="Q476" t="s">
        <v>290</v>
      </c>
      <c r="R476" t="s">
        <v>290</v>
      </c>
      <c r="S476" t="s">
        <v>290</v>
      </c>
      <c r="T476" t="s">
        <v>7603</v>
      </c>
      <c r="U476" t="s">
        <v>7603</v>
      </c>
      <c r="V476" t="s">
        <v>7603</v>
      </c>
      <c r="W476" t="s">
        <v>7603</v>
      </c>
      <c r="X476" t="s">
        <v>7603</v>
      </c>
      <c r="Y476" t="s">
        <v>7603</v>
      </c>
      <c r="Z476">
        <v>20</v>
      </c>
      <c r="AA476">
        <v>21</v>
      </c>
      <c r="AB476" t="s">
        <v>7603</v>
      </c>
      <c r="AC476" t="s">
        <v>7603</v>
      </c>
      <c r="AD476" t="s">
        <v>7603</v>
      </c>
      <c r="AE476">
        <v>41</v>
      </c>
      <c r="AF476" t="s">
        <v>7603</v>
      </c>
      <c r="AG476" t="s">
        <v>7603</v>
      </c>
      <c r="AH476" t="s">
        <v>7603</v>
      </c>
      <c r="AI476">
        <v>41</v>
      </c>
      <c r="AJ476" t="s">
        <v>7603</v>
      </c>
      <c r="AK476">
        <v>41</v>
      </c>
    </row>
    <row r="477" spans="1:37">
      <c r="A477">
        <v>2013</v>
      </c>
      <c r="B477" t="s">
        <v>9477</v>
      </c>
      <c r="C477" t="s">
        <v>9478</v>
      </c>
      <c r="D477" t="str">
        <f>INDEX(CountyList!A:A, MATCH(MID(C477, 4, 3), CountyList!B:B, 0))</f>
        <v>Cook</v>
      </c>
      <c r="E477" t="s">
        <v>9479</v>
      </c>
      <c r="F477" t="s">
        <v>9480</v>
      </c>
      <c r="G477" t="s">
        <v>1122</v>
      </c>
      <c r="H477" t="s">
        <v>9481</v>
      </c>
      <c r="I477" t="s">
        <v>9482</v>
      </c>
      <c r="J477">
        <v>129</v>
      </c>
      <c r="K477">
        <v>26</v>
      </c>
      <c r="L477">
        <v>16</v>
      </c>
      <c r="M477">
        <v>14</v>
      </c>
      <c r="N477">
        <v>12</v>
      </c>
      <c r="O477" t="s">
        <v>290</v>
      </c>
      <c r="P477" t="s">
        <v>290</v>
      </c>
      <c r="Q477" t="s">
        <v>290</v>
      </c>
      <c r="R477" t="s">
        <v>290</v>
      </c>
      <c r="S477" t="s">
        <v>290</v>
      </c>
      <c r="T477" t="s">
        <v>7603</v>
      </c>
      <c r="U477" t="s">
        <v>7603</v>
      </c>
      <c r="V477" t="s">
        <v>7603</v>
      </c>
      <c r="W477" t="s">
        <v>7603</v>
      </c>
      <c r="X477" t="s">
        <v>7603</v>
      </c>
      <c r="Y477" t="s">
        <v>7603</v>
      </c>
      <c r="Z477">
        <v>104</v>
      </c>
      <c r="AA477">
        <v>115</v>
      </c>
      <c r="AB477">
        <v>72</v>
      </c>
      <c r="AC477" t="s">
        <v>290</v>
      </c>
      <c r="AD477">
        <v>13</v>
      </c>
      <c r="AE477">
        <v>76</v>
      </c>
      <c r="AF477" t="s">
        <v>7603</v>
      </c>
      <c r="AG477">
        <v>39</v>
      </c>
      <c r="AH477">
        <v>14</v>
      </c>
      <c r="AI477">
        <v>219</v>
      </c>
      <c r="AJ477" t="s">
        <v>7603</v>
      </c>
      <c r="AK477">
        <v>219</v>
      </c>
    </row>
    <row r="478" spans="1:37">
      <c r="A478">
        <v>2013</v>
      </c>
      <c r="B478" t="s">
        <v>9483</v>
      </c>
      <c r="C478" t="s">
        <v>9484</v>
      </c>
      <c r="D478" t="str">
        <f>INDEX(CountyList!A:A, MATCH(MID(C478, 4, 3), CountyList!B:B, 0))</f>
        <v>Cook</v>
      </c>
      <c r="E478" t="s">
        <v>9485</v>
      </c>
      <c r="F478" t="s">
        <v>2520</v>
      </c>
      <c r="G478" t="s">
        <v>1122</v>
      </c>
      <c r="H478" t="s">
        <v>6286</v>
      </c>
      <c r="I478" t="s">
        <v>9486</v>
      </c>
      <c r="J478">
        <v>78</v>
      </c>
      <c r="K478">
        <v>24</v>
      </c>
      <c r="L478">
        <v>23</v>
      </c>
      <c r="M478">
        <v>21</v>
      </c>
      <c r="N478">
        <v>23</v>
      </c>
      <c r="O478">
        <v>24</v>
      </c>
      <c r="P478">
        <v>12</v>
      </c>
      <c r="Q478" t="s">
        <v>290</v>
      </c>
      <c r="R478">
        <v>13</v>
      </c>
      <c r="S478">
        <v>11</v>
      </c>
      <c r="T478" t="s">
        <v>7603</v>
      </c>
      <c r="U478" t="s">
        <v>7603</v>
      </c>
      <c r="V478" t="s">
        <v>7603</v>
      </c>
      <c r="W478" t="s">
        <v>7603</v>
      </c>
      <c r="X478" t="s">
        <v>7603</v>
      </c>
      <c r="Y478" t="s">
        <v>7603</v>
      </c>
      <c r="Z478">
        <v>126</v>
      </c>
      <c r="AA478">
        <v>109</v>
      </c>
      <c r="AB478">
        <v>16</v>
      </c>
      <c r="AC478" t="s">
        <v>7603</v>
      </c>
      <c r="AD478">
        <v>27</v>
      </c>
      <c r="AE478">
        <v>83</v>
      </c>
      <c r="AF478" t="s">
        <v>7603</v>
      </c>
      <c r="AG478">
        <v>81</v>
      </c>
      <c r="AH478">
        <v>28</v>
      </c>
      <c r="AI478">
        <v>235</v>
      </c>
      <c r="AJ478" t="s">
        <v>7603</v>
      </c>
      <c r="AK478">
        <v>235</v>
      </c>
    </row>
    <row r="479" spans="1:37">
      <c r="A479">
        <v>2013</v>
      </c>
      <c r="B479" t="s">
        <v>9487</v>
      </c>
      <c r="C479" t="s">
        <v>9488</v>
      </c>
      <c r="D479" t="str">
        <f>INDEX(CountyList!A:A, MATCH(MID(C479, 4, 3), CountyList!B:B, 0))</f>
        <v>Cook</v>
      </c>
      <c r="E479" t="s">
        <v>9489</v>
      </c>
      <c r="F479" t="s">
        <v>2524</v>
      </c>
      <c r="G479" t="s">
        <v>1122</v>
      </c>
      <c r="H479" t="s">
        <v>9490</v>
      </c>
      <c r="I479" t="s">
        <v>9491</v>
      </c>
      <c r="J479">
        <v>49</v>
      </c>
      <c r="K479">
        <v>30</v>
      </c>
      <c r="L479">
        <v>20</v>
      </c>
      <c r="M479">
        <v>20</v>
      </c>
      <c r="N479">
        <v>26</v>
      </c>
      <c r="O479">
        <v>23</v>
      </c>
      <c r="P479">
        <v>23</v>
      </c>
      <c r="Q479">
        <v>17</v>
      </c>
      <c r="R479">
        <v>24</v>
      </c>
      <c r="S479">
        <v>25</v>
      </c>
      <c r="T479" t="s">
        <v>7603</v>
      </c>
      <c r="U479" t="s">
        <v>7603</v>
      </c>
      <c r="V479" t="s">
        <v>7603</v>
      </c>
      <c r="W479" t="s">
        <v>7603</v>
      </c>
      <c r="X479" t="s">
        <v>7603</v>
      </c>
      <c r="Y479" t="s">
        <v>7603</v>
      </c>
      <c r="Z479">
        <v>124</v>
      </c>
      <c r="AA479">
        <v>133</v>
      </c>
      <c r="AB479" t="s">
        <v>290</v>
      </c>
      <c r="AC479" t="s">
        <v>7603</v>
      </c>
      <c r="AD479" t="s">
        <v>7603</v>
      </c>
      <c r="AE479">
        <v>256</v>
      </c>
      <c r="AF479" t="s">
        <v>7603</v>
      </c>
      <c r="AG479" t="s">
        <v>7603</v>
      </c>
      <c r="AH479" t="s">
        <v>7603</v>
      </c>
      <c r="AI479">
        <v>257</v>
      </c>
      <c r="AJ479" t="s">
        <v>7603</v>
      </c>
      <c r="AK479">
        <v>257</v>
      </c>
    </row>
    <row r="480" spans="1:37">
      <c r="A480">
        <v>2013</v>
      </c>
      <c r="B480" t="s">
        <v>2526</v>
      </c>
      <c r="C480" t="s">
        <v>9492</v>
      </c>
      <c r="D480" t="str">
        <f>INDEX(CountyList!A:A, MATCH(MID(C480, 4, 3), CountyList!B:B, 0))</f>
        <v>Cook</v>
      </c>
      <c r="E480" t="s">
        <v>9493</v>
      </c>
      <c r="F480" t="s">
        <v>2529</v>
      </c>
      <c r="G480" t="s">
        <v>1122</v>
      </c>
      <c r="H480" t="s">
        <v>6292</v>
      </c>
      <c r="I480" t="s">
        <v>9494</v>
      </c>
      <c r="J480">
        <v>38</v>
      </c>
      <c r="K480">
        <v>17</v>
      </c>
      <c r="L480" t="s">
        <v>290</v>
      </c>
      <c r="M480" t="s">
        <v>290</v>
      </c>
      <c r="N480">
        <v>10</v>
      </c>
      <c r="O480">
        <v>10</v>
      </c>
      <c r="P480" t="s">
        <v>290</v>
      </c>
      <c r="Q480" t="s">
        <v>290</v>
      </c>
      <c r="R480" t="s">
        <v>290</v>
      </c>
      <c r="S480" t="s">
        <v>290</v>
      </c>
      <c r="T480" t="s">
        <v>7603</v>
      </c>
      <c r="U480" t="s">
        <v>7603</v>
      </c>
      <c r="V480" t="s">
        <v>7603</v>
      </c>
      <c r="W480" t="s">
        <v>7603</v>
      </c>
      <c r="X480" t="s">
        <v>7603</v>
      </c>
      <c r="Y480" t="s">
        <v>7603</v>
      </c>
      <c r="Z480">
        <v>56</v>
      </c>
      <c r="AA480">
        <v>56</v>
      </c>
      <c r="AB480">
        <v>14</v>
      </c>
      <c r="AC480" t="s">
        <v>7603</v>
      </c>
      <c r="AD480">
        <v>13</v>
      </c>
      <c r="AE480" t="s">
        <v>7603</v>
      </c>
      <c r="AF480" t="s">
        <v>7603</v>
      </c>
      <c r="AG480">
        <v>82</v>
      </c>
      <c r="AH480" t="s">
        <v>290</v>
      </c>
      <c r="AI480">
        <v>112</v>
      </c>
      <c r="AJ480" t="s">
        <v>7603</v>
      </c>
      <c r="AK480">
        <v>112</v>
      </c>
    </row>
    <row r="481" spans="1:37">
      <c r="A481">
        <v>2013</v>
      </c>
      <c r="B481" t="s">
        <v>9495</v>
      </c>
      <c r="C481" t="s">
        <v>9496</v>
      </c>
      <c r="D481" t="str">
        <f>INDEX(CountyList!A:A, MATCH(MID(C481, 4, 3), CountyList!B:B, 0))</f>
        <v>Cook</v>
      </c>
      <c r="E481" t="s">
        <v>9497</v>
      </c>
      <c r="F481" t="s">
        <v>9498</v>
      </c>
      <c r="G481" t="s">
        <v>1122</v>
      </c>
      <c r="H481" t="s">
        <v>9499</v>
      </c>
      <c r="I481" t="s">
        <v>9500</v>
      </c>
      <c r="J481" t="s">
        <v>7603</v>
      </c>
      <c r="K481" t="s">
        <v>7603</v>
      </c>
      <c r="L481" t="s">
        <v>7603</v>
      </c>
      <c r="M481" t="s">
        <v>7603</v>
      </c>
      <c r="N481" t="s">
        <v>7603</v>
      </c>
      <c r="O481" t="s">
        <v>7603</v>
      </c>
      <c r="P481" t="s">
        <v>7603</v>
      </c>
      <c r="Q481" t="s">
        <v>7603</v>
      </c>
      <c r="R481" t="s">
        <v>7603</v>
      </c>
      <c r="S481" t="s">
        <v>7603</v>
      </c>
      <c r="T481" t="s">
        <v>7603</v>
      </c>
      <c r="U481" t="s">
        <v>7603</v>
      </c>
      <c r="V481" t="s">
        <v>7603</v>
      </c>
      <c r="W481" t="s">
        <v>7603</v>
      </c>
      <c r="X481" t="s">
        <v>7603</v>
      </c>
      <c r="Y481" t="s">
        <v>7603</v>
      </c>
      <c r="Z481" t="s">
        <v>7603</v>
      </c>
      <c r="AA481" t="s">
        <v>7603</v>
      </c>
      <c r="AB481" t="s">
        <v>7603</v>
      </c>
      <c r="AC481" t="s">
        <v>7603</v>
      </c>
      <c r="AD481" t="s">
        <v>7603</v>
      </c>
      <c r="AE481" t="s">
        <v>7603</v>
      </c>
      <c r="AF481" t="s">
        <v>7603</v>
      </c>
      <c r="AG481" t="s">
        <v>7603</v>
      </c>
      <c r="AH481" t="s">
        <v>7603</v>
      </c>
      <c r="AI481" t="s">
        <v>7603</v>
      </c>
      <c r="AJ481" t="s">
        <v>7603</v>
      </c>
      <c r="AK481" t="s">
        <v>7603</v>
      </c>
    </row>
    <row r="482" spans="1:37">
      <c r="A482">
        <v>2013</v>
      </c>
      <c r="B482" t="s">
        <v>2535</v>
      </c>
      <c r="C482" t="s">
        <v>9501</v>
      </c>
      <c r="D482" t="str">
        <f>INDEX(CountyList!A:A, MATCH(MID(C482, 4, 3), CountyList!B:B, 0))</f>
        <v>Cook</v>
      </c>
      <c r="E482" t="s">
        <v>9502</v>
      </c>
      <c r="F482" t="s">
        <v>2538</v>
      </c>
      <c r="G482" t="s">
        <v>1122</v>
      </c>
      <c r="H482" t="s">
        <v>6295</v>
      </c>
      <c r="I482" t="s">
        <v>9503</v>
      </c>
      <c r="J482">
        <v>48</v>
      </c>
      <c r="K482">
        <v>15</v>
      </c>
      <c r="L482" t="s">
        <v>7603</v>
      </c>
      <c r="M482" t="s">
        <v>7603</v>
      </c>
      <c r="N482" t="s">
        <v>7603</v>
      </c>
      <c r="O482" t="s">
        <v>7603</v>
      </c>
      <c r="P482" t="s">
        <v>7603</v>
      </c>
      <c r="Q482" t="s">
        <v>7603</v>
      </c>
      <c r="R482" t="s">
        <v>7603</v>
      </c>
      <c r="S482" t="s">
        <v>7603</v>
      </c>
      <c r="T482" t="s">
        <v>7603</v>
      </c>
      <c r="U482" t="s">
        <v>7603</v>
      </c>
      <c r="V482" t="s">
        <v>7603</v>
      </c>
      <c r="W482" t="s">
        <v>7603</v>
      </c>
      <c r="X482" t="s">
        <v>7603</v>
      </c>
      <c r="Y482" t="s">
        <v>7603</v>
      </c>
      <c r="Z482">
        <v>35</v>
      </c>
      <c r="AA482">
        <v>28</v>
      </c>
      <c r="AB482" t="s">
        <v>290</v>
      </c>
      <c r="AC482" t="s">
        <v>7603</v>
      </c>
      <c r="AD482" t="s">
        <v>7603</v>
      </c>
      <c r="AE482" t="s">
        <v>290</v>
      </c>
      <c r="AF482" t="s">
        <v>7603</v>
      </c>
      <c r="AG482">
        <v>45</v>
      </c>
      <c r="AH482" t="s">
        <v>290</v>
      </c>
      <c r="AI482">
        <v>63</v>
      </c>
      <c r="AJ482" t="s">
        <v>7603</v>
      </c>
      <c r="AK482">
        <v>63</v>
      </c>
    </row>
    <row r="483" spans="1:37">
      <c r="A483">
        <v>2013</v>
      </c>
      <c r="B483" t="s">
        <v>2540</v>
      </c>
      <c r="C483" t="s">
        <v>9504</v>
      </c>
      <c r="D483" t="str">
        <f>INDEX(CountyList!A:A, MATCH(MID(C483, 4, 3), CountyList!B:B, 0))</f>
        <v>Cook</v>
      </c>
      <c r="E483" t="s">
        <v>9505</v>
      </c>
      <c r="F483" t="s">
        <v>2542</v>
      </c>
      <c r="G483" t="s">
        <v>1122</v>
      </c>
      <c r="H483" t="s">
        <v>6298</v>
      </c>
      <c r="I483" t="s">
        <v>9506</v>
      </c>
      <c r="J483">
        <v>126</v>
      </c>
      <c r="K483">
        <v>42</v>
      </c>
      <c r="L483">
        <v>33</v>
      </c>
      <c r="M483">
        <v>35</v>
      </c>
      <c r="N483">
        <v>30</v>
      </c>
      <c r="O483">
        <v>26</v>
      </c>
      <c r="P483">
        <v>25</v>
      </c>
      <c r="Q483">
        <v>22</v>
      </c>
      <c r="R483">
        <v>19</v>
      </c>
      <c r="S483">
        <v>13</v>
      </c>
      <c r="T483" t="s">
        <v>7603</v>
      </c>
      <c r="U483" t="s">
        <v>7603</v>
      </c>
      <c r="V483" t="s">
        <v>7603</v>
      </c>
      <c r="W483" t="s">
        <v>7603</v>
      </c>
      <c r="X483" t="s">
        <v>7603</v>
      </c>
      <c r="Y483" t="s">
        <v>7603</v>
      </c>
      <c r="Z483">
        <v>193</v>
      </c>
      <c r="AA483">
        <v>178</v>
      </c>
      <c r="AB483">
        <v>27</v>
      </c>
      <c r="AC483">
        <v>55</v>
      </c>
      <c r="AD483" t="s">
        <v>7603</v>
      </c>
      <c r="AE483">
        <v>10</v>
      </c>
      <c r="AF483" t="s">
        <v>7603</v>
      </c>
      <c r="AG483">
        <v>279</v>
      </c>
      <c r="AH483" t="s">
        <v>7603</v>
      </c>
      <c r="AI483">
        <v>371</v>
      </c>
      <c r="AJ483" t="s">
        <v>7603</v>
      </c>
      <c r="AK483">
        <v>371</v>
      </c>
    </row>
    <row r="484" spans="1:37">
      <c r="A484">
        <v>2013</v>
      </c>
      <c r="B484" t="s">
        <v>2544</v>
      </c>
      <c r="C484" t="s">
        <v>9507</v>
      </c>
      <c r="D484" t="str">
        <f>INDEX(CountyList!A:A, MATCH(MID(C484, 4, 3), CountyList!B:B, 0))</f>
        <v>Cook</v>
      </c>
      <c r="E484" t="s">
        <v>6300</v>
      </c>
      <c r="F484" t="s">
        <v>2545</v>
      </c>
      <c r="G484" t="s">
        <v>1122</v>
      </c>
      <c r="H484" t="s">
        <v>6301</v>
      </c>
      <c r="I484" t="s">
        <v>9508</v>
      </c>
      <c r="J484">
        <v>54</v>
      </c>
      <c r="K484">
        <v>55</v>
      </c>
      <c r="L484">
        <v>55</v>
      </c>
      <c r="M484">
        <v>57</v>
      </c>
      <c r="N484">
        <v>56</v>
      </c>
      <c r="O484">
        <v>57</v>
      </c>
      <c r="P484">
        <v>55</v>
      </c>
      <c r="Q484">
        <v>65</v>
      </c>
      <c r="R484">
        <v>70</v>
      </c>
      <c r="S484">
        <v>73</v>
      </c>
      <c r="T484">
        <v>75</v>
      </c>
      <c r="U484">
        <v>78</v>
      </c>
      <c r="V484">
        <v>76</v>
      </c>
      <c r="W484">
        <v>79</v>
      </c>
      <c r="X484" t="s">
        <v>7603</v>
      </c>
      <c r="Y484" t="s">
        <v>7603</v>
      </c>
      <c r="Z484">
        <v>460</v>
      </c>
      <c r="AA484">
        <v>462</v>
      </c>
      <c r="AB484">
        <v>44</v>
      </c>
      <c r="AC484" t="s">
        <v>7603</v>
      </c>
      <c r="AD484">
        <v>54</v>
      </c>
      <c r="AE484">
        <v>64</v>
      </c>
      <c r="AF484" t="s">
        <v>7603</v>
      </c>
      <c r="AG484">
        <v>619</v>
      </c>
      <c r="AH484">
        <v>141</v>
      </c>
      <c r="AI484">
        <v>597</v>
      </c>
      <c r="AJ484">
        <v>325</v>
      </c>
      <c r="AK484">
        <v>922</v>
      </c>
    </row>
    <row r="485" spans="1:37">
      <c r="A485">
        <v>2013</v>
      </c>
      <c r="B485" t="s">
        <v>9509</v>
      </c>
      <c r="C485" t="s">
        <v>9510</v>
      </c>
      <c r="D485" t="str">
        <f>INDEX(CountyList!A:A, MATCH(MID(C485, 4, 3), CountyList!B:B, 0))</f>
        <v>Cook</v>
      </c>
      <c r="E485" t="s">
        <v>9088</v>
      </c>
      <c r="F485" t="s">
        <v>2132</v>
      </c>
      <c r="G485" t="s">
        <v>1122</v>
      </c>
      <c r="H485" t="s">
        <v>5980</v>
      </c>
      <c r="I485" t="s">
        <v>9090</v>
      </c>
      <c r="J485" t="s">
        <v>7603</v>
      </c>
      <c r="K485">
        <v>37</v>
      </c>
      <c r="L485">
        <v>23</v>
      </c>
      <c r="M485">
        <v>20</v>
      </c>
      <c r="N485">
        <v>33</v>
      </c>
      <c r="O485">
        <v>19</v>
      </c>
      <c r="P485">
        <v>24</v>
      </c>
      <c r="Q485">
        <v>22</v>
      </c>
      <c r="R485">
        <v>24</v>
      </c>
      <c r="S485">
        <v>18</v>
      </c>
      <c r="T485" t="s">
        <v>7603</v>
      </c>
      <c r="U485" t="s">
        <v>7603</v>
      </c>
      <c r="V485" t="s">
        <v>7603</v>
      </c>
      <c r="W485" t="s">
        <v>7603</v>
      </c>
      <c r="X485" t="s">
        <v>7603</v>
      </c>
      <c r="Y485" t="s">
        <v>7603</v>
      </c>
      <c r="Z485" t="s">
        <v>7603</v>
      </c>
      <c r="AA485">
        <v>220</v>
      </c>
      <c r="AB485" t="s">
        <v>7603</v>
      </c>
      <c r="AC485" t="s">
        <v>7603</v>
      </c>
      <c r="AD485" t="s">
        <v>7603</v>
      </c>
      <c r="AE485" t="s">
        <v>7603</v>
      </c>
      <c r="AF485" t="s">
        <v>7603</v>
      </c>
      <c r="AG485">
        <v>220</v>
      </c>
      <c r="AH485" t="s">
        <v>7603</v>
      </c>
      <c r="AI485">
        <v>220</v>
      </c>
      <c r="AJ485" t="s">
        <v>7603</v>
      </c>
      <c r="AK485">
        <v>220</v>
      </c>
    </row>
    <row r="486" spans="1:37">
      <c r="A486">
        <v>2013</v>
      </c>
      <c r="B486" t="s">
        <v>9511</v>
      </c>
      <c r="C486" t="s">
        <v>9512</v>
      </c>
      <c r="D486" t="str">
        <f>INDEX(CountyList!A:A, MATCH(MID(C486, 4, 3), CountyList!B:B, 0))</f>
        <v>Cook</v>
      </c>
      <c r="E486" t="s">
        <v>9513</v>
      </c>
      <c r="F486" t="s">
        <v>9514</v>
      </c>
      <c r="G486" t="s">
        <v>1122</v>
      </c>
      <c r="H486" t="s">
        <v>9515</v>
      </c>
      <c r="I486" t="s">
        <v>9516</v>
      </c>
      <c r="J486" t="s">
        <v>7603</v>
      </c>
      <c r="K486" t="s">
        <v>7603</v>
      </c>
      <c r="L486" t="s">
        <v>7603</v>
      </c>
      <c r="M486" t="s">
        <v>7603</v>
      </c>
      <c r="N486" t="s">
        <v>7603</v>
      </c>
      <c r="O486" t="s">
        <v>7603</v>
      </c>
      <c r="P486" t="s">
        <v>7603</v>
      </c>
      <c r="Q486" t="s">
        <v>7603</v>
      </c>
      <c r="R486" t="s">
        <v>7603</v>
      </c>
      <c r="S486" t="s">
        <v>7603</v>
      </c>
      <c r="T486" t="s">
        <v>7603</v>
      </c>
      <c r="U486" t="s">
        <v>7603</v>
      </c>
      <c r="V486" t="s">
        <v>7603</v>
      </c>
      <c r="W486" t="s">
        <v>7603</v>
      </c>
      <c r="X486" t="s">
        <v>7603</v>
      </c>
      <c r="Y486" t="s">
        <v>7603</v>
      </c>
      <c r="Z486" t="s">
        <v>7603</v>
      </c>
      <c r="AA486" t="s">
        <v>7603</v>
      </c>
      <c r="AB486" t="s">
        <v>7603</v>
      </c>
      <c r="AC486" t="s">
        <v>7603</v>
      </c>
      <c r="AD486" t="s">
        <v>7603</v>
      </c>
      <c r="AE486" t="s">
        <v>7603</v>
      </c>
      <c r="AF486" t="s">
        <v>7603</v>
      </c>
      <c r="AG486" t="s">
        <v>7603</v>
      </c>
      <c r="AH486" t="s">
        <v>7603</v>
      </c>
      <c r="AI486" t="s">
        <v>7603</v>
      </c>
      <c r="AJ486" t="s">
        <v>7603</v>
      </c>
      <c r="AK486" t="s">
        <v>7603</v>
      </c>
    </row>
    <row r="487" spans="1:37">
      <c r="A487">
        <v>2013</v>
      </c>
      <c r="B487" t="s">
        <v>9517</v>
      </c>
      <c r="C487" t="s">
        <v>9518</v>
      </c>
      <c r="D487" t="str">
        <f>INDEX(CountyList!A:A, MATCH(MID(C487, 4, 3), CountyList!B:B, 0))</f>
        <v>Cook</v>
      </c>
      <c r="E487" t="s">
        <v>9519</v>
      </c>
      <c r="F487" t="s">
        <v>9520</v>
      </c>
      <c r="G487" t="s">
        <v>1122</v>
      </c>
      <c r="H487" t="s">
        <v>9521</v>
      </c>
      <c r="I487" t="s">
        <v>9522</v>
      </c>
      <c r="J487" t="s">
        <v>7603</v>
      </c>
      <c r="K487" t="s">
        <v>7603</v>
      </c>
      <c r="L487" t="s">
        <v>7603</v>
      </c>
      <c r="M487" t="s">
        <v>7603</v>
      </c>
      <c r="N487" t="s">
        <v>7603</v>
      </c>
      <c r="O487" t="s">
        <v>7603</v>
      </c>
      <c r="P487" t="s">
        <v>7603</v>
      </c>
      <c r="Q487" t="s">
        <v>7603</v>
      </c>
      <c r="R487" t="s">
        <v>7603</v>
      </c>
      <c r="S487" t="s">
        <v>7603</v>
      </c>
      <c r="T487" t="s">
        <v>7603</v>
      </c>
      <c r="U487" t="s">
        <v>290</v>
      </c>
      <c r="V487" t="s">
        <v>290</v>
      </c>
      <c r="W487" t="s">
        <v>290</v>
      </c>
      <c r="X487" t="s">
        <v>7603</v>
      </c>
      <c r="Y487" t="s">
        <v>7603</v>
      </c>
      <c r="Z487" t="s">
        <v>290</v>
      </c>
      <c r="AA487" t="s">
        <v>290</v>
      </c>
      <c r="AB487" t="s">
        <v>290</v>
      </c>
      <c r="AC487" t="s">
        <v>7603</v>
      </c>
      <c r="AD487" t="s">
        <v>7603</v>
      </c>
      <c r="AE487" t="s">
        <v>290</v>
      </c>
      <c r="AF487" t="s">
        <v>7603</v>
      </c>
      <c r="AG487" t="s">
        <v>7603</v>
      </c>
      <c r="AH487" t="s">
        <v>7603</v>
      </c>
      <c r="AI487" t="s">
        <v>7603</v>
      </c>
      <c r="AJ487" t="s">
        <v>290</v>
      </c>
      <c r="AK487" t="s">
        <v>290</v>
      </c>
    </row>
    <row r="488" spans="1:37">
      <c r="A488">
        <v>2013</v>
      </c>
      <c r="B488" t="s">
        <v>2547</v>
      </c>
      <c r="C488" t="s">
        <v>9523</v>
      </c>
      <c r="D488" t="str">
        <f>INDEX(CountyList!A:A, MATCH(MID(C488, 4, 3), CountyList!B:B, 0))</f>
        <v>Cook</v>
      </c>
      <c r="E488" t="s">
        <v>9524</v>
      </c>
      <c r="F488" t="s">
        <v>2550</v>
      </c>
      <c r="G488" t="s">
        <v>1122</v>
      </c>
      <c r="H488" t="s">
        <v>6304</v>
      </c>
      <c r="I488" t="s">
        <v>9525</v>
      </c>
      <c r="J488" t="s">
        <v>290</v>
      </c>
      <c r="K488" t="s">
        <v>290</v>
      </c>
      <c r="L488" t="s">
        <v>290</v>
      </c>
      <c r="M488" t="s">
        <v>7603</v>
      </c>
      <c r="N488" t="s">
        <v>290</v>
      </c>
      <c r="O488" t="s">
        <v>290</v>
      </c>
      <c r="P488" t="s">
        <v>290</v>
      </c>
      <c r="Q488" t="s">
        <v>290</v>
      </c>
      <c r="R488" t="s">
        <v>290</v>
      </c>
      <c r="S488" t="s">
        <v>290</v>
      </c>
      <c r="T488" t="s">
        <v>7603</v>
      </c>
      <c r="U488" t="s">
        <v>7603</v>
      </c>
      <c r="V488" t="s">
        <v>7603</v>
      </c>
      <c r="W488" t="s">
        <v>7603</v>
      </c>
      <c r="X488" t="s">
        <v>7603</v>
      </c>
      <c r="Y488" t="s">
        <v>7603</v>
      </c>
      <c r="Z488">
        <v>15</v>
      </c>
      <c r="AA488">
        <v>12</v>
      </c>
      <c r="AB488" t="s">
        <v>7603</v>
      </c>
      <c r="AC488" t="s">
        <v>7603</v>
      </c>
      <c r="AD488" t="s">
        <v>7603</v>
      </c>
      <c r="AE488">
        <v>27</v>
      </c>
      <c r="AF488" t="s">
        <v>7603</v>
      </c>
      <c r="AG488" t="s">
        <v>7603</v>
      </c>
      <c r="AH488" t="s">
        <v>7603</v>
      </c>
      <c r="AI488">
        <v>27</v>
      </c>
      <c r="AJ488" t="s">
        <v>7603</v>
      </c>
      <c r="AK488">
        <v>27</v>
      </c>
    </row>
    <row r="489" spans="1:37">
      <c r="A489">
        <v>2013</v>
      </c>
      <c r="B489" t="s">
        <v>9526</v>
      </c>
      <c r="C489" t="s">
        <v>9527</v>
      </c>
      <c r="D489" t="str">
        <f>INDEX(CountyList!A:A, MATCH(MID(C489, 4, 3), CountyList!B:B, 0))</f>
        <v>Cook</v>
      </c>
      <c r="E489" t="s">
        <v>8891</v>
      </c>
      <c r="F489" t="s">
        <v>9528</v>
      </c>
      <c r="G489" t="s">
        <v>1122</v>
      </c>
      <c r="H489" t="s">
        <v>9529</v>
      </c>
      <c r="I489" t="s">
        <v>9530</v>
      </c>
      <c r="J489" t="s">
        <v>7603</v>
      </c>
      <c r="K489" t="s">
        <v>7603</v>
      </c>
      <c r="L489" t="s">
        <v>7603</v>
      </c>
      <c r="M489" t="s">
        <v>7603</v>
      </c>
      <c r="N489" t="s">
        <v>7603</v>
      </c>
      <c r="O489" t="s">
        <v>7603</v>
      </c>
      <c r="P489" t="s">
        <v>7603</v>
      </c>
      <c r="Q489" t="s">
        <v>7603</v>
      </c>
      <c r="R489" t="s">
        <v>7603</v>
      </c>
      <c r="S489" t="s">
        <v>7603</v>
      </c>
      <c r="T489" t="s">
        <v>7603</v>
      </c>
      <c r="U489" t="s">
        <v>7603</v>
      </c>
      <c r="V489" t="s">
        <v>7603</v>
      </c>
      <c r="W489" t="s">
        <v>7603</v>
      </c>
      <c r="X489" t="s">
        <v>7603</v>
      </c>
      <c r="Y489" t="s">
        <v>7603</v>
      </c>
      <c r="Z489" t="s">
        <v>7603</v>
      </c>
      <c r="AA489" t="s">
        <v>7603</v>
      </c>
      <c r="AB489" t="s">
        <v>7603</v>
      </c>
      <c r="AC489" t="s">
        <v>7603</v>
      </c>
      <c r="AD489" t="s">
        <v>7603</v>
      </c>
      <c r="AE489" t="s">
        <v>7603</v>
      </c>
      <c r="AF489" t="s">
        <v>7603</v>
      </c>
      <c r="AG489" t="s">
        <v>7603</v>
      </c>
      <c r="AH489" t="s">
        <v>7603</v>
      </c>
      <c r="AI489" t="s">
        <v>7603</v>
      </c>
      <c r="AJ489" t="s">
        <v>7603</v>
      </c>
      <c r="AK489" t="s">
        <v>7603</v>
      </c>
    </row>
    <row r="490" spans="1:37">
      <c r="A490">
        <v>2013</v>
      </c>
      <c r="B490" t="s">
        <v>2552</v>
      </c>
      <c r="C490" t="s">
        <v>9531</v>
      </c>
      <c r="D490" t="str">
        <f>INDEX(CountyList!A:A, MATCH(MID(C490, 4, 3), CountyList!B:B, 0))</f>
        <v>Cook</v>
      </c>
      <c r="E490" t="s">
        <v>9532</v>
      </c>
      <c r="F490" t="s">
        <v>1912</v>
      </c>
      <c r="G490" t="s">
        <v>1122</v>
      </c>
      <c r="H490" t="s">
        <v>5861</v>
      </c>
      <c r="I490" t="s">
        <v>9533</v>
      </c>
      <c r="J490">
        <v>12</v>
      </c>
      <c r="K490" t="s">
        <v>290</v>
      </c>
      <c r="L490" t="s">
        <v>290</v>
      </c>
      <c r="M490" t="s">
        <v>290</v>
      </c>
      <c r="N490" t="s">
        <v>290</v>
      </c>
      <c r="O490" t="s">
        <v>290</v>
      </c>
      <c r="P490" t="s">
        <v>290</v>
      </c>
      <c r="Q490" t="s">
        <v>290</v>
      </c>
      <c r="R490" t="s">
        <v>7603</v>
      </c>
      <c r="S490" t="s">
        <v>7603</v>
      </c>
      <c r="T490" t="s">
        <v>290</v>
      </c>
      <c r="U490" t="s">
        <v>290</v>
      </c>
      <c r="V490" t="s">
        <v>7603</v>
      </c>
      <c r="W490" t="s">
        <v>290</v>
      </c>
      <c r="X490" t="s">
        <v>7603</v>
      </c>
      <c r="Y490" t="s">
        <v>7603</v>
      </c>
      <c r="Z490">
        <v>29</v>
      </c>
      <c r="AA490">
        <v>17</v>
      </c>
      <c r="AB490">
        <v>16</v>
      </c>
      <c r="AC490" t="s">
        <v>7603</v>
      </c>
      <c r="AD490" t="s">
        <v>7603</v>
      </c>
      <c r="AE490">
        <v>30</v>
      </c>
      <c r="AF490" t="s">
        <v>7603</v>
      </c>
      <c r="AG490" t="s">
        <v>7603</v>
      </c>
      <c r="AH490" t="s">
        <v>7603</v>
      </c>
      <c r="AI490">
        <v>35</v>
      </c>
      <c r="AJ490">
        <v>11</v>
      </c>
      <c r="AK490">
        <v>46</v>
      </c>
    </row>
    <row r="491" spans="1:37">
      <c r="A491">
        <v>2013</v>
      </c>
      <c r="B491" t="s">
        <v>2555</v>
      </c>
      <c r="C491" t="s">
        <v>9534</v>
      </c>
      <c r="D491" t="str">
        <f>INDEX(CountyList!A:A, MATCH(MID(C491, 4, 3), CountyList!B:B, 0))</f>
        <v>Cook</v>
      </c>
      <c r="E491" t="s">
        <v>9535</v>
      </c>
      <c r="F491" t="s">
        <v>2557</v>
      </c>
      <c r="G491" t="s">
        <v>1122</v>
      </c>
      <c r="H491" t="s">
        <v>6312</v>
      </c>
      <c r="I491" t="s">
        <v>9536</v>
      </c>
      <c r="J491">
        <v>63</v>
      </c>
      <c r="K491">
        <v>63</v>
      </c>
      <c r="L491">
        <v>63</v>
      </c>
      <c r="M491">
        <v>63</v>
      </c>
      <c r="N491">
        <v>63</v>
      </c>
      <c r="O491">
        <v>63</v>
      </c>
      <c r="P491" t="s">
        <v>7603</v>
      </c>
      <c r="Q491" t="s">
        <v>7603</v>
      </c>
      <c r="R491" t="s">
        <v>7603</v>
      </c>
      <c r="S491" t="s">
        <v>7603</v>
      </c>
      <c r="T491" t="s">
        <v>7603</v>
      </c>
      <c r="U491" t="s">
        <v>7603</v>
      </c>
      <c r="V491" t="s">
        <v>7603</v>
      </c>
      <c r="W491" t="s">
        <v>7603</v>
      </c>
      <c r="X491" t="s">
        <v>7603</v>
      </c>
      <c r="Y491" t="s">
        <v>7603</v>
      </c>
      <c r="Z491">
        <v>193</v>
      </c>
      <c r="AA491">
        <v>185</v>
      </c>
      <c r="AB491">
        <v>15</v>
      </c>
      <c r="AC491" t="s">
        <v>7603</v>
      </c>
      <c r="AD491">
        <v>36</v>
      </c>
      <c r="AE491">
        <v>17</v>
      </c>
      <c r="AF491" t="s">
        <v>7603</v>
      </c>
      <c r="AG491">
        <v>248</v>
      </c>
      <c r="AH491">
        <v>62</v>
      </c>
      <c r="AI491">
        <v>378</v>
      </c>
      <c r="AJ491" t="s">
        <v>7603</v>
      </c>
      <c r="AK491">
        <v>378</v>
      </c>
    </row>
    <row r="492" spans="1:37">
      <c r="A492">
        <v>2013</v>
      </c>
      <c r="B492" t="s">
        <v>9537</v>
      </c>
      <c r="C492" t="s">
        <v>9538</v>
      </c>
      <c r="D492" t="str">
        <f>INDEX(CountyList!A:A, MATCH(MID(C492, 4, 3), CountyList!B:B, 0))</f>
        <v>Cook</v>
      </c>
      <c r="E492" t="s">
        <v>6314</v>
      </c>
      <c r="F492" t="s">
        <v>9539</v>
      </c>
      <c r="G492" t="s">
        <v>1122</v>
      </c>
      <c r="H492" t="s">
        <v>9540</v>
      </c>
      <c r="I492" t="s">
        <v>9541</v>
      </c>
      <c r="J492">
        <v>20</v>
      </c>
      <c r="K492">
        <v>22</v>
      </c>
      <c r="L492">
        <v>21</v>
      </c>
      <c r="M492">
        <v>14</v>
      </c>
      <c r="N492">
        <v>13</v>
      </c>
      <c r="O492">
        <v>14</v>
      </c>
      <c r="P492">
        <v>14</v>
      </c>
      <c r="Q492">
        <v>17</v>
      </c>
      <c r="R492">
        <v>14</v>
      </c>
      <c r="S492">
        <v>11</v>
      </c>
      <c r="T492" t="s">
        <v>7603</v>
      </c>
      <c r="U492" t="s">
        <v>7603</v>
      </c>
      <c r="V492" t="s">
        <v>7603</v>
      </c>
      <c r="W492" t="s">
        <v>7603</v>
      </c>
      <c r="X492" t="s">
        <v>7603</v>
      </c>
      <c r="Y492" t="s">
        <v>7603</v>
      </c>
      <c r="Z492" t="s">
        <v>7603</v>
      </c>
      <c r="AA492">
        <v>160</v>
      </c>
      <c r="AB492" t="s">
        <v>7603</v>
      </c>
      <c r="AC492" t="s">
        <v>7603</v>
      </c>
      <c r="AD492" t="s">
        <v>7603</v>
      </c>
      <c r="AE492" t="s">
        <v>7603</v>
      </c>
      <c r="AF492" t="s">
        <v>7603</v>
      </c>
      <c r="AG492">
        <v>160</v>
      </c>
      <c r="AH492" t="s">
        <v>7603</v>
      </c>
      <c r="AI492">
        <v>160</v>
      </c>
      <c r="AJ492" t="s">
        <v>7603</v>
      </c>
      <c r="AK492">
        <v>160</v>
      </c>
    </row>
    <row r="493" spans="1:37">
      <c r="A493">
        <v>2013</v>
      </c>
      <c r="B493" t="s">
        <v>2564</v>
      </c>
      <c r="C493" t="s">
        <v>9542</v>
      </c>
      <c r="D493" t="str">
        <f>INDEX(CountyList!A:A, MATCH(MID(C493, 4, 3), CountyList!B:B, 0))</f>
        <v>Cook</v>
      </c>
      <c r="E493" t="s">
        <v>9535</v>
      </c>
      <c r="F493" t="s">
        <v>2565</v>
      </c>
      <c r="G493" t="s">
        <v>1122</v>
      </c>
      <c r="H493" t="s">
        <v>6317</v>
      </c>
      <c r="I493" t="s">
        <v>9536</v>
      </c>
      <c r="J493" t="s">
        <v>7603</v>
      </c>
      <c r="K493" t="s">
        <v>7603</v>
      </c>
      <c r="L493" t="s">
        <v>7603</v>
      </c>
      <c r="M493" t="s">
        <v>7603</v>
      </c>
      <c r="N493" t="s">
        <v>7603</v>
      </c>
      <c r="O493" t="s">
        <v>7603</v>
      </c>
      <c r="P493">
        <v>72</v>
      </c>
      <c r="Q493">
        <v>75</v>
      </c>
      <c r="R493">
        <v>76</v>
      </c>
      <c r="S493">
        <v>76</v>
      </c>
      <c r="T493">
        <v>110</v>
      </c>
      <c r="U493">
        <v>102</v>
      </c>
      <c r="V493">
        <v>102</v>
      </c>
      <c r="W493">
        <v>95</v>
      </c>
      <c r="X493" t="s">
        <v>7603</v>
      </c>
      <c r="Y493" t="s">
        <v>7603</v>
      </c>
      <c r="Z493">
        <v>397</v>
      </c>
      <c r="AA493">
        <v>342</v>
      </c>
      <c r="AB493">
        <v>37</v>
      </c>
      <c r="AC493" t="s">
        <v>7603</v>
      </c>
      <c r="AD493">
        <v>63</v>
      </c>
      <c r="AE493">
        <v>45</v>
      </c>
      <c r="AF493" t="s">
        <v>7603</v>
      </c>
      <c r="AG493">
        <v>538</v>
      </c>
      <c r="AH493">
        <v>56</v>
      </c>
      <c r="AI493">
        <v>299</v>
      </c>
      <c r="AJ493">
        <v>440</v>
      </c>
      <c r="AK493">
        <v>739</v>
      </c>
    </row>
    <row r="494" spans="1:37">
      <c r="A494">
        <v>2013</v>
      </c>
      <c r="B494" t="s">
        <v>2567</v>
      </c>
      <c r="C494" t="s">
        <v>9543</v>
      </c>
      <c r="D494" t="str">
        <f>INDEX(CountyList!A:A, MATCH(MID(C494, 4, 3), CountyList!B:B, 0))</f>
        <v>Cook</v>
      </c>
      <c r="E494" t="s">
        <v>9544</v>
      </c>
      <c r="F494" t="s">
        <v>2570</v>
      </c>
      <c r="G494" t="s">
        <v>1122</v>
      </c>
      <c r="H494" t="s">
        <v>6319</v>
      </c>
      <c r="I494" t="s">
        <v>9545</v>
      </c>
      <c r="J494" t="s">
        <v>290</v>
      </c>
      <c r="K494">
        <v>13</v>
      </c>
      <c r="L494" t="s">
        <v>290</v>
      </c>
      <c r="M494">
        <v>17</v>
      </c>
      <c r="N494" t="s">
        <v>290</v>
      </c>
      <c r="O494" t="s">
        <v>290</v>
      </c>
      <c r="P494">
        <v>12</v>
      </c>
      <c r="Q494">
        <v>12</v>
      </c>
      <c r="R494" t="s">
        <v>290</v>
      </c>
      <c r="S494">
        <v>10</v>
      </c>
      <c r="T494" t="s">
        <v>290</v>
      </c>
      <c r="U494" t="s">
        <v>290</v>
      </c>
      <c r="V494" t="s">
        <v>7603</v>
      </c>
      <c r="W494" t="s">
        <v>7603</v>
      </c>
      <c r="X494" t="s">
        <v>7603</v>
      </c>
      <c r="Y494" t="s">
        <v>7603</v>
      </c>
      <c r="Z494">
        <v>54</v>
      </c>
      <c r="AA494">
        <v>54</v>
      </c>
      <c r="AB494">
        <v>42</v>
      </c>
      <c r="AC494" t="s">
        <v>290</v>
      </c>
      <c r="AD494">
        <v>21</v>
      </c>
      <c r="AE494">
        <v>23</v>
      </c>
      <c r="AF494" t="s">
        <v>290</v>
      </c>
      <c r="AG494" t="s">
        <v>290</v>
      </c>
      <c r="AH494">
        <v>11</v>
      </c>
      <c r="AI494">
        <v>98</v>
      </c>
      <c r="AJ494">
        <v>10</v>
      </c>
      <c r="AK494">
        <v>108</v>
      </c>
    </row>
    <row r="495" spans="1:37">
      <c r="A495">
        <v>2013</v>
      </c>
      <c r="B495" t="s">
        <v>2572</v>
      </c>
      <c r="C495" t="s">
        <v>9546</v>
      </c>
      <c r="D495" t="str">
        <f>INDEX(CountyList!A:A, MATCH(MID(C495, 4, 3), CountyList!B:B, 0))</f>
        <v>Cook</v>
      </c>
      <c r="E495" t="s">
        <v>6321</v>
      </c>
      <c r="F495" t="s">
        <v>2574</v>
      </c>
      <c r="G495" t="s">
        <v>1122</v>
      </c>
      <c r="H495" t="s">
        <v>6322</v>
      </c>
      <c r="I495" t="s">
        <v>9547</v>
      </c>
      <c r="J495" t="s">
        <v>7603</v>
      </c>
      <c r="K495" t="s">
        <v>7603</v>
      </c>
      <c r="L495" t="s">
        <v>7603</v>
      </c>
      <c r="M495" t="s">
        <v>7603</v>
      </c>
      <c r="N495" t="s">
        <v>7603</v>
      </c>
      <c r="O495" t="s">
        <v>7603</v>
      </c>
      <c r="P495" t="s">
        <v>7603</v>
      </c>
      <c r="Q495" t="s">
        <v>7603</v>
      </c>
      <c r="R495" t="s">
        <v>7603</v>
      </c>
      <c r="S495" t="s">
        <v>7603</v>
      </c>
      <c r="T495">
        <v>36</v>
      </c>
      <c r="U495">
        <v>26</v>
      </c>
      <c r="V495">
        <v>26</v>
      </c>
      <c r="W495" t="s">
        <v>7603</v>
      </c>
      <c r="X495" t="s">
        <v>7603</v>
      </c>
      <c r="Y495" t="s">
        <v>7603</v>
      </c>
      <c r="Z495" t="s">
        <v>7603</v>
      </c>
      <c r="AA495">
        <v>88</v>
      </c>
      <c r="AB495" t="s">
        <v>7603</v>
      </c>
      <c r="AC495" t="s">
        <v>7603</v>
      </c>
      <c r="AD495" t="s">
        <v>7603</v>
      </c>
      <c r="AE495" t="s">
        <v>7603</v>
      </c>
      <c r="AF495" t="s">
        <v>7603</v>
      </c>
      <c r="AG495">
        <v>88</v>
      </c>
      <c r="AH495" t="s">
        <v>7603</v>
      </c>
      <c r="AI495" t="s">
        <v>7603</v>
      </c>
      <c r="AJ495">
        <v>88</v>
      </c>
      <c r="AK495">
        <v>88</v>
      </c>
    </row>
    <row r="496" spans="1:37">
      <c r="A496">
        <v>2013</v>
      </c>
      <c r="B496" t="s">
        <v>2576</v>
      </c>
      <c r="C496" t="s">
        <v>9548</v>
      </c>
      <c r="D496" t="str">
        <f>INDEX(CountyList!A:A, MATCH(MID(C496, 4, 3), CountyList!B:B, 0))</f>
        <v>Cook</v>
      </c>
      <c r="E496" t="s">
        <v>9549</v>
      </c>
      <c r="F496" t="s">
        <v>2578</v>
      </c>
      <c r="G496" t="s">
        <v>1122</v>
      </c>
      <c r="H496" t="s">
        <v>6325</v>
      </c>
      <c r="I496" t="s">
        <v>9550</v>
      </c>
      <c r="J496" t="s">
        <v>7603</v>
      </c>
      <c r="K496" t="s">
        <v>7603</v>
      </c>
      <c r="L496" t="s">
        <v>7603</v>
      </c>
      <c r="M496" t="s">
        <v>7603</v>
      </c>
      <c r="N496" t="s">
        <v>7603</v>
      </c>
      <c r="O496" t="s">
        <v>7603</v>
      </c>
      <c r="P496" t="s">
        <v>7603</v>
      </c>
      <c r="Q496" t="s">
        <v>7603</v>
      </c>
      <c r="R496" t="s">
        <v>7603</v>
      </c>
      <c r="S496" t="s">
        <v>7603</v>
      </c>
      <c r="T496">
        <v>25</v>
      </c>
      <c r="U496">
        <v>46</v>
      </c>
      <c r="V496">
        <v>44</v>
      </c>
      <c r="W496">
        <v>26</v>
      </c>
      <c r="X496" t="s">
        <v>7603</v>
      </c>
      <c r="Y496" t="s">
        <v>7603</v>
      </c>
      <c r="Z496">
        <v>95</v>
      </c>
      <c r="AA496">
        <v>51</v>
      </c>
      <c r="AB496">
        <v>15</v>
      </c>
      <c r="AC496" t="s">
        <v>290</v>
      </c>
      <c r="AD496" t="s">
        <v>290</v>
      </c>
      <c r="AE496">
        <v>19</v>
      </c>
      <c r="AF496" t="s">
        <v>7603</v>
      </c>
      <c r="AG496">
        <v>94</v>
      </c>
      <c r="AH496">
        <v>10</v>
      </c>
      <c r="AI496" t="s">
        <v>7603</v>
      </c>
      <c r="AJ496">
        <v>146</v>
      </c>
      <c r="AK496">
        <v>146</v>
      </c>
    </row>
    <row r="497" spans="1:37">
      <c r="A497">
        <v>2013</v>
      </c>
      <c r="B497" t="s">
        <v>2580</v>
      </c>
      <c r="C497" t="s">
        <v>9551</v>
      </c>
      <c r="D497" t="str">
        <f>INDEX(CountyList!A:A, MATCH(MID(C497, 4, 3), CountyList!B:B, 0))</f>
        <v>Cook</v>
      </c>
      <c r="E497" t="s">
        <v>9552</v>
      </c>
      <c r="F497" t="s">
        <v>2581</v>
      </c>
      <c r="G497" t="s">
        <v>1122</v>
      </c>
      <c r="H497" t="s">
        <v>6327</v>
      </c>
      <c r="I497" t="s">
        <v>9553</v>
      </c>
      <c r="J497">
        <v>179</v>
      </c>
      <c r="K497">
        <v>90</v>
      </c>
      <c r="L497">
        <v>92</v>
      </c>
      <c r="M497">
        <v>81</v>
      </c>
      <c r="N497">
        <v>76</v>
      </c>
      <c r="O497">
        <v>82</v>
      </c>
      <c r="P497">
        <v>70</v>
      </c>
      <c r="Q497">
        <v>58</v>
      </c>
      <c r="R497">
        <v>63</v>
      </c>
      <c r="S497">
        <v>56</v>
      </c>
      <c r="T497" t="s">
        <v>7603</v>
      </c>
      <c r="U497" t="s">
        <v>7603</v>
      </c>
      <c r="V497" t="s">
        <v>7603</v>
      </c>
      <c r="W497" t="s">
        <v>7603</v>
      </c>
      <c r="X497" t="s">
        <v>7603</v>
      </c>
      <c r="Y497" t="s">
        <v>7603</v>
      </c>
      <c r="Z497">
        <v>432</v>
      </c>
      <c r="AA497">
        <v>415</v>
      </c>
      <c r="AB497">
        <v>93</v>
      </c>
      <c r="AC497" t="s">
        <v>7603</v>
      </c>
      <c r="AD497">
        <v>61</v>
      </c>
      <c r="AE497">
        <v>151</v>
      </c>
      <c r="AF497">
        <v>14</v>
      </c>
      <c r="AG497">
        <v>449</v>
      </c>
      <c r="AH497">
        <v>79</v>
      </c>
      <c r="AI497">
        <v>847</v>
      </c>
      <c r="AJ497" t="s">
        <v>7603</v>
      </c>
      <c r="AK497">
        <v>847</v>
      </c>
    </row>
    <row r="498" spans="1:37">
      <c r="A498">
        <v>2013</v>
      </c>
      <c r="B498" t="s">
        <v>2583</v>
      </c>
      <c r="C498" t="s">
        <v>9554</v>
      </c>
      <c r="D498" t="str">
        <f>INDEX(CountyList!A:A, MATCH(MID(C498, 4, 3), CountyList!B:B, 0))</f>
        <v>Cook</v>
      </c>
      <c r="E498" t="s">
        <v>9555</v>
      </c>
      <c r="F498" t="s">
        <v>2586</v>
      </c>
      <c r="G498" t="s">
        <v>1122</v>
      </c>
      <c r="H498" t="s">
        <v>6329</v>
      </c>
      <c r="I498" t="s">
        <v>9556</v>
      </c>
      <c r="J498">
        <v>13</v>
      </c>
      <c r="K498">
        <v>12</v>
      </c>
      <c r="L498" t="s">
        <v>290</v>
      </c>
      <c r="M498" t="s">
        <v>290</v>
      </c>
      <c r="N498" t="s">
        <v>290</v>
      </c>
      <c r="O498" t="s">
        <v>290</v>
      </c>
      <c r="P498" t="s">
        <v>290</v>
      </c>
      <c r="Q498" t="s">
        <v>7603</v>
      </c>
      <c r="R498" t="s">
        <v>7603</v>
      </c>
      <c r="S498" t="s">
        <v>7603</v>
      </c>
      <c r="T498" t="s">
        <v>7603</v>
      </c>
      <c r="U498" t="s">
        <v>7603</v>
      </c>
      <c r="V498" t="s">
        <v>7603</v>
      </c>
      <c r="W498" t="s">
        <v>7603</v>
      </c>
      <c r="X498" t="s">
        <v>7603</v>
      </c>
      <c r="Y498" t="s">
        <v>7603</v>
      </c>
      <c r="Z498">
        <v>31</v>
      </c>
      <c r="AA498">
        <v>37</v>
      </c>
      <c r="AB498" t="s">
        <v>7603</v>
      </c>
      <c r="AC498" t="s">
        <v>7603</v>
      </c>
      <c r="AD498" t="s">
        <v>7603</v>
      </c>
      <c r="AE498" t="s">
        <v>7603</v>
      </c>
      <c r="AF498" t="s">
        <v>7603</v>
      </c>
      <c r="AG498">
        <v>68</v>
      </c>
      <c r="AH498" t="s">
        <v>7603</v>
      </c>
      <c r="AI498">
        <v>68</v>
      </c>
      <c r="AJ498" t="s">
        <v>7603</v>
      </c>
      <c r="AK498">
        <v>68</v>
      </c>
    </row>
    <row r="499" spans="1:37">
      <c r="A499">
        <v>2013</v>
      </c>
      <c r="B499" t="s">
        <v>9557</v>
      </c>
      <c r="C499" t="s">
        <v>9558</v>
      </c>
      <c r="D499" t="str">
        <f>INDEX(CountyList!A:A, MATCH(MID(C499, 4, 3), CountyList!B:B, 0))</f>
        <v>Cook</v>
      </c>
      <c r="E499" t="s">
        <v>6331</v>
      </c>
      <c r="F499" t="s">
        <v>9559</v>
      </c>
      <c r="G499" t="s">
        <v>1122</v>
      </c>
      <c r="H499" t="s">
        <v>9560</v>
      </c>
      <c r="I499" t="s">
        <v>9561</v>
      </c>
      <c r="J499">
        <v>20</v>
      </c>
      <c r="K499">
        <v>25</v>
      </c>
      <c r="L499">
        <v>23</v>
      </c>
      <c r="M499">
        <v>19</v>
      </c>
      <c r="N499">
        <v>16</v>
      </c>
      <c r="O499" t="s">
        <v>290</v>
      </c>
      <c r="P499" t="s">
        <v>290</v>
      </c>
      <c r="Q499">
        <v>11</v>
      </c>
      <c r="R499" t="s">
        <v>7603</v>
      </c>
      <c r="S499" t="s">
        <v>7603</v>
      </c>
      <c r="T499" t="s">
        <v>7603</v>
      </c>
      <c r="U499" t="s">
        <v>7603</v>
      </c>
      <c r="V499" t="s">
        <v>7603</v>
      </c>
      <c r="W499" t="s">
        <v>7603</v>
      </c>
      <c r="X499" t="s">
        <v>7603</v>
      </c>
      <c r="Y499" t="s">
        <v>7603</v>
      </c>
      <c r="Z499">
        <v>70</v>
      </c>
      <c r="AA499">
        <v>54</v>
      </c>
      <c r="AB499" t="s">
        <v>290</v>
      </c>
      <c r="AC499" t="s">
        <v>7603</v>
      </c>
      <c r="AD499">
        <v>64</v>
      </c>
      <c r="AE499">
        <v>25</v>
      </c>
      <c r="AF499" t="s">
        <v>7603</v>
      </c>
      <c r="AG499">
        <v>33</v>
      </c>
      <c r="AH499" t="s">
        <v>7603</v>
      </c>
      <c r="AI499">
        <v>124</v>
      </c>
      <c r="AJ499" t="s">
        <v>7603</v>
      </c>
      <c r="AK499">
        <v>124</v>
      </c>
    </row>
    <row r="500" spans="1:37">
      <c r="A500">
        <v>2013</v>
      </c>
      <c r="B500" t="s">
        <v>9562</v>
      </c>
      <c r="C500" t="s">
        <v>9563</v>
      </c>
      <c r="D500" t="str">
        <f>INDEX(CountyList!A:A, MATCH(MID(C500, 4, 3), CountyList!B:B, 0))</f>
        <v>Cook</v>
      </c>
      <c r="E500" t="s">
        <v>6334</v>
      </c>
      <c r="F500" t="s">
        <v>2595</v>
      </c>
      <c r="G500" t="s">
        <v>1122</v>
      </c>
      <c r="H500" t="s">
        <v>6335</v>
      </c>
      <c r="I500" t="s">
        <v>9564</v>
      </c>
      <c r="J500" t="s">
        <v>7603</v>
      </c>
      <c r="K500" t="s">
        <v>7603</v>
      </c>
      <c r="L500" t="s">
        <v>7603</v>
      </c>
      <c r="M500" t="s">
        <v>7603</v>
      </c>
      <c r="N500" t="s">
        <v>7603</v>
      </c>
      <c r="O500" t="s">
        <v>7603</v>
      </c>
      <c r="P500" t="s">
        <v>7603</v>
      </c>
      <c r="Q500" t="s">
        <v>7603</v>
      </c>
      <c r="R500" t="s">
        <v>7603</v>
      </c>
      <c r="S500" t="s">
        <v>7603</v>
      </c>
      <c r="T500" t="s">
        <v>290</v>
      </c>
      <c r="U500">
        <v>10</v>
      </c>
      <c r="V500" t="s">
        <v>290</v>
      </c>
      <c r="W500" t="s">
        <v>290</v>
      </c>
      <c r="X500" t="s">
        <v>7603</v>
      </c>
      <c r="Y500" t="s">
        <v>7603</v>
      </c>
      <c r="Z500" t="s">
        <v>7603</v>
      </c>
      <c r="AA500">
        <v>33</v>
      </c>
      <c r="AB500" t="s">
        <v>7603</v>
      </c>
      <c r="AC500" t="s">
        <v>7603</v>
      </c>
      <c r="AD500" t="s">
        <v>7603</v>
      </c>
      <c r="AE500" t="s">
        <v>7603</v>
      </c>
      <c r="AF500" t="s">
        <v>7603</v>
      </c>
      <c r="AG500">
        <v>33</v>
      </c>
      <c r="AH500" t="s">
        <v>7603</v>
      </c>
      <c r="AI500" t="s">
        <v>7603</v>
      </c>
      <c r="AJ500">
        <v>33</v>
      </c>
      <c r="AK500">
        <v>33</v>
      </c>
    </row>
    <row r="501" spans="1:37">
      <c r="A501">
        <v>2013</v>
      </c>
      <c r="B501" t="s">
        <v>2597</v>
      </c>
      <c r="C501" t="s">
        <v>9565</v>
      </c>
      <c r="D501" t="str">
        <f>INDEX(CountyList!A:A, MATCH(MID(C501, 4, 3), CountyList!B:B, 0))</f>
        <v>Cook</v>
      </c>
      <c r="E501" t="s">
        <v>9566</v>
      </c>
      <c r="F501" t="s">
        <v>2599</v>
      </c>
      <c r="G501" t="s">
        <v>1122</v>
      </c>
      <c r="H501" t="s">
        <v>6338</v>
      </c>
      <c r="I501" t="s">
        <v>9567</v>
      </c>
      <c r="J501" t="s">
        <v>7603</v>
      </c>
      <c r="K501" t="s">
        <v>7603</v>
      </c>
      <c r="L501" t="s">
        <v>7603</v>
      </c>
      <c r="M501" t="s">
        <v>7603</v>
      </c>
      <c r="N501" t="s">
        <v>7603</v>
      </c>
      <c r="O501" t="s">
        <v>7603</v>
      </c>
      <c r="P501" t="s">
        <v>7603</v>
      </c>
      <c r="Q501" t="s">
        <v>7603</v>
      </c>
      <c r="R501" t="s">
        <v>7603</v>
      </c>
      <c r="S501" t="s">
        <v>7603</v>
      </c>
      <c r="T501">
        <v>27</v>
      </c>
      <c r="U501">
        <v>18</v>
      </c>
      <c r="V501">
        <v>14</v>
      </c>
      <c r="W501">
        <v>16</v>
      </c>
      <c r="X501" t="s">
        <v>7603</v>
      </c>
      <c r="Y501" t="s">
        <v>7603</v>
      </c>
      <c r="Z501">
        <v>75</v>
      </c>
      <c r="AA501" t="s">
        <v>7603</v>
      </c>
      <c r="AB501" t="s">
        <v>7603</v>
      </c>
      <c r="AC501" t="s">
        <v>7603</v>
      </c>
      <c r="AD501" t="s">
        <v>7603</v>
      </c>
      <c r="AE501" t="s">
        <v>7603</v>
      </c>
      <c r="AF501" t="s">
        <v>7603</v>
      </c>
      <c r="AG501">
        <v>75</v>
      </c>
      <c r="AH501" t="s">
        <v>7603</v>
      </c>
      <c r="AI501" t="s">
        <v>7603</v>
      </c>
      <c r="AJ501">
        <v>75</v>
      </c>
      <c r="AK501">
        <v>75</v>
      </c>
    </row>
    <row r="502" spans="1:37">
      <c r="A502">
        <v>2013</v>
      </c>
      <c r="B502" t="s">
        <v>2601</v>
      </c>
      <c r="C502" t="s">
        <v>9568</v>
      </c>
      <c r="D502" t="str">
        <f>INDEX(CountyList!A:A, MATCH(MID(C502, 4, 3), CountyList!B:B, 0))</f>
        <v>Cook</v>
      </c>
      <c r="E502" t="s">
        <v>9569</v>
      </c>
      <c r="F502" t="s">
        <v>2603</v>
      </c>
      <c r="G502" t="s">
        <v>1122</v>
      </c>
      <c r="H502" t="s">
        <v>6341</v>
      </c>
      <c r="I502" t="s">
        <v>9570</v>
      </c>
      <c r="J502" t="s">
        <v>7603</v>
      </c>
      <c r="K502">
        <v>10</v>
      </c>
      <c r="L502">
        <v>14</v>
      </c>
      <c r="M502">
        <v>20</v>
      </c>
      <c r="N502">
        <v>20</v>
      </c>
      <c r="O502">
        <v>23</v>
      </c>
      <c r="P502">
        <v>20</v>
      </c>
      <c r="Q502">
        <v>18</v>
      </c>
      <c r="R502">
        <v>19</v>
      </c>
      <c r="S502">
        <v>18</v>
      </c>
      <c r="T502">
        <v>13</v>
      </c>
      <c r="U502">
        <v>14</v>
      </c>
      <c r="V502" t="s">
        <v>290</v>
      </c>
      <c r="W502" t="s">
        <v>290</v>
      </c>
      <c r="X502" t="s">
        <v>7603</v>
      </c>
      <c r="Y502" t="s">
        <v>7603</v>
      </c>
      <c r="Z502">
        <v>102</v>
      </c>
      <c r="AA502">
        <v>102</v>
      </c>
      <c r="AB502" t="s">
        <v>290</v>
      </c>
      <c r="AC502" t="s">
        <v>7603</v>
      </c>
      <c r="AD502" t="s">
        <v>290</v>
      </c>
      <c r="AE502">
        <v>185</v>
      </c>
      <c r="AF502" t="s">
        <v>290</v>
      </c>
      <c r="AG502" t="s">
        <v>7603</v>
      </c>
      <c r="AH502" t="s">
        <v>290</v>
      </c>
      <c r="AI502">
        <v>162</v>
      </c>
      <c r="AJ502">
        <v>42</v>
      </c>
      <c r="AK502">
        <v>204</v>
      </c>
    </row>
    <row r="503" spans="1:37">
      <c r="A503">
        <v>2013</v>
      </c>
      <c r="B503" t="s">
        <v>2605</v>
      </c>
      <c r="C503" t="s">
        <v>9571</v>
      </c>
      <c r="D503" t="str">
        <f>INDEX(CountyList!A:A, MATCH(MID(C503, 4, 3), CountyList!B:B, 0))</f>
        <v>Cook</v>
      </c>
      <c r="E503" t="s">
        <v>9572</v>
      </c>
      <c r="F503" t="s">
        <v>2591</v>
      </c>
      <c r="G503" t="s">
        <v>1122</v>
      </c>
      <c r="H503" t="s">
        <v>6332</v>
      </c>
      <c r="I503" t="s">
        <v>9573</v>
      </c>
      <c r="J503" t="s">
        <v>7603</v>
      </c>
      <c r="K503" t="s">
        <v>7603</v>
      </c>
      <c r="L503" t="s">
        <v>7603</v>
      </c>
      <c r="M503" t="s">
        <v>7603</v>
      </c>
      <c r="N503" t="s">
        <v>7603</v>
      </c>
      <c r="O503" t="s">
        <v>7603</v>
      </c>
      <c r="P503" t="s">
        <v>7603</v>
      </c>
      <c r="Q503" t="s">
        <v>7603</v>
      </c>
      <c r="R503" t="s">
        <v>7603</v>
      </c>
      <c r="S503" t="s">
        <v>7603</v>
      </c>
      <c r="T503">
        <v>41</v>
      </c>
      <c r="U503">
        <v>26</v>
      </c>
      <c r="V503">
        <v>46</v>
      </c>
      <c r="W503">
        <v>42</v>
      </c>
      <c r="X503" t="s">
        <v>7603</v>
      </c>
      <c r="Y503" t="s">
        <v>7603</v>
      </c>
      <c r="Z503">
        <v>155</v>
      </c>
      <c r="AA503" t="s">
        <v>7603</v>
      </c>
      <c r="AB503" t="s">
        <v>7603</v>
      </c>
      <c r="AC503" t="s">
        <v>7603</v>
      </c>
      <c r="AD503" t="s">
        <v>7603</v>
      </c>
      <c r="AE503" t="s">
        <v>7603</v>
      </c>
      <c r="AF503" t="s">
        <v>7603</v>
      </c>
      <c r="AG503">
        <v>155</v>
      </c>
      <c r="AH503" t="s">
        <v>7603</v>
      </c>
      <c r="AI503" t="s">
        <v>7603</v>
      </c>
      <c r="AJ503">
        <v>155</v>
      </c>
      <c r="AK503">
        <v>155</v>
      </c>
    </row>
    <row r="504" spans="1:37">
      <c r="A504">
        <v>2013</v>
      </c>
      <c r="B504" t="s">
        <v>9574</v>
      </c>
      <c r="C504" t="s">
        <v>9575</v>
      </c>
      <c r="D504" t="str">
        <f>INDEX(CountyList!A:A, MATCH(MID(C504, 4, 3), CountyList!B:B, 0))</f>
        <v>Cook</v>
      </c>
      <c r="E504" t="s">
        <v>9576</v>
      </c>
      <c r="F504" t="s">
        <v>2612</v>
      </c>
      <c r="G504" t="s">
        <v>1122</v>
      </c>
      <c r="H504" t="s">
        <v>6347</v>
      </c>
      <c r="I504" t="s">
        <v>9577</v>
      </c>
      <c r="J504">
        <v>48</v>
      </c>
      <c r="K504">
        <v>25</v>
      </c>
      <c r="L504">
        <v>27</v>
      </c>
      <c r="M504">
        <v>19</v>
      </c>
      <c r="N504">
        <v>21</v>
      </c>
      <c r="O504">
        <v>26</v>
      </c>
      <c r="P504">
        <v>21</v>
      </c>
      <c r="Q504">
        <v>24</v>
      </c>
      <c r="R504">
        <v>21</v>
      </c>
      <c r="S504">
        <v>21</v>
      </c>
      <c r="T504" t="s">
        <v>7603</v>
      </c>
      <c r="U504" t="s">
        <v>7603</v>
      </c>
      <c r="V504" t="s">
        <v>7603</v>
      </c>
      <c r="W504" t="s">
        <v>7603</v>
      </c>
      <c r="X504" t="s">
        <v>7603</v>
      </c>
      <c r="Y504" t="s">
        <v>7603</v>
      </c>
      <c r="Z504">
        <v>125</v>
      </c>
      <c r="AA504">
        <v>128</v>
      </c>
      <c r="AB504" t="s">
        <v>290</v>
      </c>
      <c r="AC504" t="s">
        <v>7603</v>
      </c>
      <c r="AD504">
        <v>11</v>
      </c>
      <c r="AE504">
        <v>109</v>
      </c>
      <c r="AF504" t="s">
        <v>7603</v>
      </c>
      <c r="AG504">
        <v>81</v>
      </c>
      <c r="AH504">
        <v>43</v>
      </c>
      <c r="AI504">
        <v>253</v>
      </c>
      <c r="AJ504" t="s">
        <v>7603</v>
      </c>
      <c r="AK504">
        <v>253</v>
      </c>
    </row>
    <row r="505" spans="1:37">
      <c r="A505">
        <v>2013</v>
      </c>
      <c r="B505" t="s">
        <v>9578</v>
      </c>
      <c r="C505" t="s">
        <v>9579</v>
      </c>
      <c r="D505" t="str">
        <f>INDEX(CountyList!A:A, MATCH(MID(C505, 4, 3), CountyList!B:B, 0))</f>
        <v>Cook</v>
      </c>
      <c r="E505" t="s">
        <v>9580</v>
      </c>
      <c r="F505" t="s">
        <v>9581</v>
      </c>
      <c r="G505" t="s">
        <v>1122</v>
      </c>
      <c r="H505" t="s">
        <v>9582</v>
      </c>
      <c r="I505" t="s">
        <v>9583</v>
      </c>
      <c r="J505" t="s">
        <v>7603</v>
      </c>
      <c r="K505" t="s">
        <v>7603</v>
      </c>
      <c r="L505" t="s">
        <v>7603</v>
      </c>
      <c r="M505" t="s">
        <v>7603</v>
      </c>
      <c r="N505" t="s">
        <v>7603</v>
      </c>
      <c r="O505" t="s">
        <v>7603</v>
      </c>
      <c r="P505" t="s">
        <v>7603</v>
      </c>
      <c r="Q505" t="s">
        <v>7603</v>
      </c>
      <c r="R505" t="s">
        <v>7603</v>
      </c>
      <c r="S505" t="s">
        <v>7603</v>
      </c>
      <c r="T505" t="s">
        <v>7603</v>
      </c>
      <c r="U505" t="s">
        <v>7603</v>
      </c>
      <c r="V505" t="s">
        <v>7603</v>
      </c>
      <c r="W505" t="s">
        <v>7603</v>
      </c>
      <c r="X505" t="s">
        <v>7603</v>
      </c>
      <c r="Y505" t="s">
        <v>7603</v>
      </c>
      <c r="Z505" t="s">
        <v>7603</v>
      </c>
      <c r="AA505" t="s">
        <v>7603</v>
      </c>
      <c r="AB505" t="s">
        <v>7603</v>
      </c>
      <c r="AC505" t="s">
        <v>7603</v>
      </c>
      <c r="AD505" t="s">
        <v>7603</v>
      </c>
      <c r="AE505" t="s">
        <v>7603</v>
      </c>
      <c r="AF505" t="s">
        <v>7603</v>
      </c>
      <c r="AG505" t="s">
        <v>7603</v>
      </c>
      <c r="AH505" t="s">
        <v>7603</v>
      </c>
      <c r="AI505" t="s">
        <v>7603</v>
      </c>
      <c r="AJ505" t="s">
        <v>7603</v>
      </c>
      <c r="AK505" t="s">
        <v>7603</v>
      </c>
    </row>
    <row r="506" spans="1:37">
      <c r="A506">
        <v>2013</v>
      </c>
      <c r="B506" t="s">
        <v>2614</v>
      </c>
      <c r="C506" t="s">
        <v>9584</v>
      </c>
      <c r="D506" t="str">
        <f>INDEX(CountyList!A:A, MATCH(MID(C506, 4, 3), CountyList!B:B, 0))</f>
        <v>Cook</v>
      </c>
      <c r="E506" t="s">
        <v>9585</v>
      </c>
      <c r="F506" t="s">
        <v>9586</v>
      </c>
      <c r="G506" t="s">
        <v>1122</v>
      </c>
      <c r="H506" t="s">
        <v>9587</v>
      </c>
      <c r="I506" t="s">
        <v>9588</v>
      </c>
      <c r="J506" t="s">
        <v>7603</v>
      </c>
      <c r="K506" t="s">
        <v>7603</v>
      </c>
      <c r="L506" t="s">
        <v>7603</v>
      </c>
      <c r="M506" t="s">
        <v>7603</v>
      </c>
      <c r="N506" t="s">
        <v>7603</v>
      </c>
      <c r="O506" t="s">
        <v>7603</v>
      </c>
      <c r="P506" t="s">
        <v>7603</v>
      </c>
      <c r="Q506" t="s">
        <v>7603</v>
      </c>
      <c r="R506" t="s">
        <v>7603</v>
      </c>
      <c r="S506" t="s">
        <v>7603</v>
      </c>
      <c r="T506" t="s">
        <v>7603</v>
      </c>
      <c r="U506">
        <v>48</v>
      </c>
      <c r="V506">
        <v>18</v>
      </c>
      <c r="W506">
        <v>18</v>
      </c>
      <c r="X506" t="s">
        <v>7603</v>
      </c>
      <c r="Y506" t="s">
        <v>7603</v>
      </c>
      <c r="Z506">
        <v>68</v>
      </c>
      <c r="AA506">
        <v>66</v>
      </c>
      <c r="AB506">
        <v>33</v>
      </c>
      <c r="AC506" t="s">
        <v>7603</v>
      </c>
      <c r="AD506">
        <v>50</v>
      </c>
      <c r="AE506">
        <v>51</v>
      </c>
      <c r="AF506" t="s">
        <v>7603</v>
      </c>
      <c r="AG506" t="s">
        <v>7603</v>
      </c>
      <c r="AH506" t="s">
        <v>7603</v>
      </c>
      <c r="AI506" t="s">
        <v>7603</v>
      </c>
      <c r="AJ506">
        <v>134</v>
      </c>
      <c r="AK506">
        <v>134</v>
      </c>
    </row>
    <row r="507" spans="1:37">
      <c r="A507">
        <v>2013</v>
      </c>
      <c r="B507" t="s">
        <v>2618</v>
      </c>
      <c r="C507" t="s">
        <v>9589</v>
      </c>
      <c r="D507" t="str">
        <f>INDEX(CountyList!A:A, MATCH(MID(C507, 4, 3), CountyList!B:B, 0))</f>
        <v>Cook</v>
      </c>
      <c r="E507" t="s">
        <v>9590</v>
      </c>
      <c r="F507" t="s">
        <v>2621</v>
      </c>
      <c r="G507" t="s">
        <v>1122</v>
      </c>
      <c r="H507" t="s">
        <v>6353</v>
      </c>
      <c r="I507" t="s">
        <v>9591</v>
      </c>
      <c r="J507" t="s">
        <v>7603</v>
      </c>
      <c r="K507" t="s">
        <v>7603</v>
      </c>
      <c r="L507" t="s">
        <v>7603</v>
      </c>
      <c r="M507" t="s">
        <v>7603</v>
      </c>
      <c r="N507" t="s">
        <v>7603</v>
      </c>
      <c r="O507" t="s">
        <v>7603</v>
      </c>
      <c r="P507" t="s">
        <v>7603</v>
      </c>
      <c r="Q507" t="s">
        <v>7603</v>
      </c>
      <c r="R507" t="s">
        <v>7603</v>
      </c>
      <c r="S507" t="s">
        <v>7603</v>
      </c>
      <c r="T507">
        <v>18</v>
      </c>
      <c r="U507">
        <v>29</v>
      </c>
      <c r="V507">
        <v>14</v>
      </c>
      <c r="W507">
        <v>21</v>
      </c>
      <c r="X507" t="s">
        <v>7603</v>
      </c>
      <c r="Y507" t="s">
        <v>7603</v>
      </c>
      <c r="Z507">
        <v>82</v>
      </c>
      <c r="AA507" t="s">
        <v>7603</v>
      </c>
      <c r="AB507" t="s">
        <v>7603</v>
      </c>
      <c r="AC507" t="s">
        <v>7603</v>
      </c>
      <c r="AD507" t="s">
        <v>7603</v>
      </c>
      <c r="AE507" t="s">
        <v>7603</v>
      </c>
      <c r="AF507" t="s">
        <v>7603</v>
      </c>
      <c r="AG507">
        <v>82</v>
      </c>
      <c r="AH507" t="s">
        <v>7603</v>
      </c>
      <c r="AI507" t="s">
        <v>7603</v>
      </c>
      <c r="AJ507">
        <v>82</v>
      </c>
      <c r="AK507">
        <v>82</v>
      </c>
    </row>
    <row r="508" spans="1:37">
      <c r="A508">
        <v>2013</v>
      </c>
      <c r="B508" t="s">
        <v>9592</v>
      </c>
      <c r="C508" t="s">
        <v>9593</v>
      </c>
      <c r="D508" t="str">
        <f>INDEX(CountyList!A:A, MATCH(MID(C508, 4, 3), CountyList!B:B, 0))</f>
        <v>Cook</v>
      </c>
      <c r="E508" t="s">
        <v>9594</v>
      </c>
      <c r="F508" t="s">
        <v>9595</v>
      </c>
      <c r="G508" t="s">
        <v>1122</v>
      </c>
      <c r="H508" t="s">
        <v>9596</v>
      </c>
      <c r="I508" t="s">
        <v>9597</v>
      </c>
      <c r="J508" t="s">
        <v>7603</v>
      </c>
      <c r="K508" t="s">
        <v>7603</v>
      </c>
      <c r="L508" t="s">
        <v>7603</v>
      </c>
      <c r="M508" t="s">
        <v>7603</v>
      </c>
      <c r="N508" t="s">
        <v>7603</v>
      </c>
      <c r="O508" t="s">
        <v>7603</v>
      </c>
      <c r="P508" t="s">
        <v>7603</v>
      </c>
      <c r="Q508" t="s">
        <v>7603</v>
      </c>
      <c r="R508" t="s">
        <v>7603</v>
      </c>
      <c r="S508" t="s">
        <v>7603</v>
      </c>
      <c r="T508" t="s">
        <v>7603</v>
      </c>
      <c r="U508" t="s">
        <v>7603</v>
      </c>
      <c r="V508" t="s">
        <v>7603</v>
      </c>
      <c r="W508" t="s">
        <v>7603</v>
      </c>
      <c r="X508" t="s">
        <v>7603</v>
      </c>
      <c r="Y508" t="s">
        <v>7603</v>
      </c>
      <c r="Z508" t="s">
        <v>7603</v>
      </c>
      <c r="AA508" t="s">
        <v>7603</v>
      </c>
      <c r="AB508" t="s">
        <v>7603</v>
      </c>
      <c r="AC508" t="s">
        <v>7603</v>
      </c>
      <c r="AD508" t="s">
        <v>7603</v>
      </c>
      <c r="AE508" t="s">
        <v>7603</v>
      </c>
      <c r="AF508" t="s">
        <v>7603</v>
      </c>
      <c r="AG508" t="s">
        <v>7603</v>
      </c>
      <c r="AH508" t="s">
        <v>7603</v>
      </c>
      <c r="AI508" t="s">
        <v>7603</v>
      </c>
      <c r="AJ508" t="s">
        <v>7603</v>
      </c>
      <c r="AK508" t="s">
        <v>7603</v>
      </c>
    </row>
    <row r="509" spans="1:37">
      <c r="A509">
        <v>2013</v>
      </c>
      <c r="B509" t="s">
        <v>9598</v>
      </c>
      <c r="C509" t="s">
        <v>9599</v>
      </c>
      <c r="D509" t="str">
        <f>INDEX(CountyList!A:A, MATCH(MID(C509, 4, 3), CountyList!B:B, 0))</f>
        <v>Cook</v>
      </c>
      <c r="E509" t="s">
        <v>9600</v>
      </c>
      <c r="F509" t="s">
        <v>9601</v>
      </c>
      <c r="G509" t="s">
        <v>1122</v>
      </c>
      <c r="H509" t="s">
        <v>9602</v>
      </c>
      <c r="I509" t="s">
        <v>9603</v>
      </c>
      <c r="J509">
        <v>17</v>
      </c>
      <c r="K509" t="s">
        <v>290</v>
      </c>
      <c r="L509" t="s">
        <v>290</v>
      </c>
      <c r="M509" t="s">
        <v>290</v>
      </c>
      <c r="N509" t="s">
        <v>290</v>
      </c>
      <c r="O509" t="s">
        <v>290</v>
      </c>
      <c r="P509" t="s">
        <v>7603</v>
      </c>
      <c r="Q509" t="s">
        <v>7603</v>
      </c>
      <c r="R509" t="s">
        <v>7603</v>
      </c>
      <c r="S509" t="s">
        <v>290</v>
      </c>
      <c r="T509" t="s">
        <v>7603</v>
      </c>
      <c r="U509" t="s">
        <v>7603</v>
      </c>
      <c r="V509" t="s">
        <v>7603</v>
      </c>
      <c r="W509" t="s">
        <v>7603</v>
      </c>
      <c r="X509" t="s">
        <v>7603</v>
      </c>
      <c r="Y509" t="s">
        <v>7603</v>
      </c>
      <c r="Z509">
        <v>25</v>
      </c>
      <c r="AA509">
        <v>14</v>
      </c>
      <c r="AB509" t="s">
        <v>7603</v>
      </c>
      <c r="AC509" t="s">
        <v>7603</v>
      </c>
      <c r="AD509" t="s">
        <v>7603</v>
      </c>
      <c r="AE509">
        <v>39</v>
      </c>
      <c r="AF509" t="s">
        <v>7603</v>
      </c>
      <c r="AG509" t="s">
        <v>7603</v>
      </c>
      <c r="AH509" t="s">
        <v>7603</v>
      </c>
      <c r="AI509">
        <v>39</v>
      </c>
      <c r="AJ509" t="s">
        <v>7603</v>
      </c>
      <c r="AK509">
        <v>39</v>
      </c>
    </row>
    <row r="510" spans="1:37">
      <c r="A510">
        <v>2013</v>
      </c>
      <c r="B510" t="s">
        <v>9604</v>
      </c>
      <c r="C510" t="s">
        <v>9605</v>
      </c>
      <c r="D510" t="str">
        <f>INDEX(CountyList!A:A, MATCH(MID(C510, 4, 3), CountyList!B:B, 0))</f>
        <v>Cook</v>
      </c>
      <c r="E510" t="s">
        <v>9606</v>
      </c>
      <c r="F510" t="s">
        <v>9607</v>
      </c>
      <c r="G510" t="s">
        <v>1122</v>
      </c>
      <c r="H510" t="s">
        <v>9608</v>
      </c>
      <c r="I510" t="s">
        <v>9609</v>
      </c>
      <c r="J510" t="s">
        <v>7603</v>
      </c>
      <c r="K510" t="s">
        <v>7603</v>
      </c>
      <c r="L510" t="s">
        <v>7603</v>
      </c>
      <c r="M510" t="s">
        <v>7603</v>
      </c>
      <c r="N510" t="s">
        <v>7603</v>
      </c>
      <c r="O510" t="s">
        <v>7603</v>
      </c>
      <c r="P510" t="s">
        <v>7603</v>
      </c>
      <c r="Q510" t="s">
        <v>7603</v>
      </c>
      <c r="R510" t="s">
        <v>7603</v>
      </c>
      <c r="S510" t="s">
        <v>7603</v>
      </c>
      <c r="T510" t="s">
        <v>7603</v>
      </c>
      <c r="U510" t="s">
        <v>7603</v>
      </c>
      <c r="V510" t="s">
        <v>7603</v>
      </c>
      <c r="W510" t="s">
        <v>7603</v>
      </c>
      <c r="X510">
        <v>201</v>
      </c>
      <c r="Y510" t="s">
        <v>7603</v>
      </c>
      <c r="Z510">
        <v>103</v>
      </c>
      <c r="AA510">
        <v>98</v>
      </c>
      <c r="AB510">
        <v>12</v>
      </c>
      <c r="AC510" t="s">
        <v>7603</v>
      </c>
      <c r="AD510" t="s">
        <v>290</v>
      </c>
      <c r="AE510" t="s">
        <v>290</v>
      </c>
      <c r="AF510" t="s">
        <v>7603</v>
      </c>
      <c r="AG510">
        <v>168</v>
      </c>
      <c r="AH510">
        <v>16</v>
      </c>
      <c r="AI510">
        <v>201</v>
      </c>
      <c r="AJ510" t="s">
        <v>7603</v>
      </c>
      <c r="AK510">
        <v>201</v>
      </c>
    </row>
    <row r="511" spans="1:37">
      <c r="A511">
        <v>2013</v>
      </c>
      <c r="B511" t="s">
        <v>2623</v>
      </c>
      <c r="C511" t="s">
        <v>9610</v>
      </c>
      <c r="D511" t="str">
        <f>INDEX(CountyList!A:A, MATCH(MID(C511, 4, 3), CountyList!B:B, 0))</f>
        <v>Cook</v>
      </c>
      <c r="E511" t="s">
        <v>9611</v>
      </c>
      <c r="F511" t="s">
        <v>2626</v>
      </c>
      <c r="G511" t="s">
        <v>1122</v>
      </c>
      <c r="H511" t="s">
        <v>6356</v>
      </c>
      <c r="I511" t="s">
        <v>9612</v>
      </c>
      <c r="J511">
        <v>30</v>
      </c>
      <c r="K511">
        <v>24</v>
      </c>
      <c r="L511">
        <v>27</v>
      </c>
      <c r="M511">
        <v>26</v>
      </c>
      <c r="N511">
        <v>34</v>
      </c>
      <c r="O511">
        <v>31</v>
      </c>
      <c r="P511">
        <v>27</v>
      </c>
      <c r="Q511">
        <v>33</v>
      </c>
      <c r="R511">
        <v>23</v>
      </c>
      <c r="S511">
        <v>31</v>
      </c>
      <c r="T511" t="s">
        <v>7603</v>
      </c>
      <c r="U511" t="s">
        <v>7603</v>
      </c>
      <c r="V511" t="s">
        <v>7603</v>
      </c>
      <c r="W511" t="s">
        <v>7603</v>
      </c>
      <c r="X511" t="s">
        <v>7603</v>
      </c>
      <c r="Y511" t="s">
        <v>7603</v>
      </c>
      <c r="Z511">
        <v>146</v>
      </c>
      <c r="AA511">
        <v>140</v>
      </c>
      <c r="AB511" t="s">
        <v>7603</v>
      </c>
      <c r="AC511" t="s">
        <v>7603</v>
      </c>
      <c r="AD511" t="s">
        <v>7603</v>
      </c>
      <c r="AE511">
        <v>286</v>
      </c>
      <c r="AF511" t="s">
        <v>7603</v>
      </c>
      <c r="AG511" t="s">
        <v>7603</v>
      </c>
      <c r="AH511" t="s">
        <v>7603</v>
      </c>
      <c r="AI511">
        <v>286</v>
      </c>
      <c r="AJ511" t="s">
        <v>7603</v>
      </c>
      <c r="AK511">
        <v>286</v>
      </c>
    </row>
    <row r="512" spans="1:37">
      <c r="A512">
        <v>2013</v>
      </c>
      <c r="B512" t="s">
        <v>2628</v>
      </c>
      <c r="C512" t="s">
        <v>9613</v>
      </c>
      <c r="D512" t="str">
        <f>INDEX(CountyList!A:A, MATCH(MID(C512, 4, 3), CountyList!B:B, 0))</f>
        <v>Cook</v>
      </c>
      <c r="E512" t="s">
        <v>9614</v>
      </c>
      <c r="F512" t="s">
        <v>2631</v>
      </c>
      <c r="G512" t="s">
        <v>1122</v>
      </c>
      <c r="H512" t="s">
        <v>6365</v>
      </c>
      <c r="I512" t="s">
        <v>9615</v>
      </c>
      <c r="J512" t="s">
        <v>7603</v>
      </c>
      <c r="K512" t="s">
        <v>7603</v>
      </c>
      <c r="L512" t="s">
        <v>7603</v>
      </c>
      <c r="M512" t="s">
        <v>7603</v>
      </c>
      <c r="N512" t="s">
        <v>7603</v>
      </c>
      <c r="O512" t="s">
        <v>7603</v>
      </c>
      <c r="P512" t="s">
        <v>7603</v>
      </c>
      <c r="Q512" t="s">
        <v>7603</v>
      </c>
      <c r="R512" t="s">
        <v>7603</v>
      </c>
      <c r="S512" t="s">
        <v>7603</v>
      </c>
      <c r="T512">
        <v>46</v>
      </c>
      <c r="U512">
        <v>31</v>
      </c>
      <c r="V512">
        <v>23</v>
      </c>
      <c r="W512">
        <v>14</v>
      </c>
      <c r="X512" t="s">
        <v>7603</v>
      </c>
      <c r="Y512" t="s">
        <v>7603</v>
      </c>
      <c r="Z512">
        <v>44</v>
      </c>
      <c r="AA512">
        <v>70</v>
      </c>
      <c r="AB512">
        <v>29</v>
      </c>
      <c r="AC512" t="s">
        <v>7603</v>
      </c>
      <c r="AD512" t="s">
        <v>7603</v>
      </c>
      <c r="AE512">
        <v>69</v>
      </c>
      <c r="AF512" t="s">
        <v>7603</v>
      </c>
      <c r="AG512">
        <v>12</v>
      </c>
      <c r="AH512" t="s">
        <v>290</v>
      </c>
      <c r="AI512" t="s">
        <v>7603</v>
      </c>
      <c r="AJ512">
        <v>114</v>
      </c>
      <c r="AK512">
        <v>114</v>
      </c>
    </row>
    <row r="513" spans="1:37">
      <c r="A513">
        <v>2013</v>
      </c>
      <c r="B513" t="s">
        <v>9616</v>
      </c>
      <c r="C513" t="s">
        <v>9617</v>
      </c>
      <c r="D513" t="str">
        <f>INDEX(CountyList!A:A, MATCH(MID(C513, 4, 3), CountyList!B:B, 0))</f>
        <v>Cook</v>
      </c>
      <c r="E513" t="s">
        <v>9618</v>
      </c>
      <c r="F513" t="s">
        <v>9619</v>
      </c>
      <c r="G513" t="s">
        <v>1122</v>
      </c>
      <c r="H513" t="s">
        <v>9620</v>
      </c>
      <c r="I513" t="s">
        <v>9621</v>
      </c>
      <c r="J513" t="s">
        <v>7603</v>
      </c>
      <c r="K513" t="s">
        <v>7603</v>
      </c>
      <c r="L513" t="s">
        <v>7603</v>
      </c>
      <c r="M513" t="s">
        <v>7603</v>
      </c>
      <c r="N513" t="s">
        <v>7603</v>
      </c>
      <c r="O513" t="s">
        <v>7603</v>
      </c>
      <c r="P513" t="s">
        <v>7603</v>
      </c>
      <c r="Q513" t="s">
        <v>7603</v>
      </c>
      <c r="R513" t="s">
        <v>7603</v>
      </c>
      <c r="S513" t="s">
        <v>7603</v>
      </c>
      <c r="T513" t="s">
        <v>7603</v>
      </c>
      <c r="U513" t="s">
        <v>7603</v>
      </c>
      <c r="V513" t="s">
        <v>7603</v>
      </c>
      <c r="W513" t="s">
        <v>7603</v>
      </c>
      <c r="X513" t="s">
        <v>7603</v>
      </c>
      <c r="Y513" t="s">
        <v>7603</v>
      </c>
      <c r="Z513" t="s">
        <v>7603</v>
      </c>
      <c r="AA513" t="s">
        <v>7603</v>
      </c>
      <c r="AB513" t="s">
        <v>7603</v>
      </c>
      <c r="AC513" t="s">
        <v>7603</v>
      </c>
      <c r="AD513" t="s">
        <v>7603</v>
      </c>
      <c r="AE513" t="s">
        <v>7603</v>
      </c>
      <c r="AF513" t="s">
        <v>7603</v>
      </c>
      <c r="AG513" t="s">
        <v>7603</v>
      </c>
      <c r="AH513" t="s">
        <v>7603</v>
      </c>
      <c r="AI513" t="s">
        <v>7603</v>
      </c>
      <c r="AJ513" t="s">
        <v>7603</v>
      </c>
      <c r="AK513" t="s">
        <v>7603</v>
      </c>
    </row>
    <row r="514" spans="1:37">
      <c r="A514">
        <v>2013</v>
      </c>
      <c r="B514" t="s">
        <v>2633</v>
      </c>
      <c r="C514" t="s">
        <v>9622</v>
      </c>
      <c r="D514" t="str">
        <f>INDEX(CountyList!A:A, MATCH(MID(C514, 4, 3), CountyList!B:B, 0))</f>
        <v>Cook</v>
      </c>
      <c r="E514" t="s">
        <v>6367</v>
      </c>
      <c r="F514" t="s">
        <v>2635</v>
      </c>
      <c r="G514" t="s">
        <v>1122</v>
      </c>
      <c r="H514" t="s">
        <v>6368</v>
      </c>
      <c r="I514" t="s">
        <v>9623</v>
      </c>
      <c r="J514">
        <v>20</v>
      </c>
      <c r="K514">
        <v>17</v>
      </c>
      <c r="L514">
        <v>18</v>
      </c>
      <c r="M514">
        <v>20</v>
      </c>
      <c r="N514">
        <v>13</v>
      </c>
      <c r="O514">
        <v>16</v>
      </c>
      <c r="P514">
        <v>17</v>
      </c>
      <c r="Q514">
        <v>19</v>
      </c>
      <c r="R514">
        <v>13</v>
      </c>
      <c r="S514">
        <v>11</v>
      </c>
      <c r="T514" t="s">
        <v>7603</v>
      </c>
      <c r="U514" t="s">
        <v>7603</v>
      </c>
      <c r="V514" t="s">
        <v>7603</v>
      </c>
      <c r="W514" t="s">
        <v>7603</v>
      </c>
      <c r="X514" t="s">
        <v>7603</v>
      </c>
      <c r="Y514" t="s">
        <v>7603</v>
      </c>
      <c r="Z514">
        <v>78</v>
      </c>
      <c r="AA514">
        <v>86</v>
      </c>
      <c r="AB514" t="s">
        <v>290</v>
      </c>
      <c r="AC514" t="s">
        <v>7603</v>
      </c>
      <c r="AD514" t="s">
        <v>290</v>
      </c>
      <c r="AE514">
        <v>130</v>
      </c>
      <c r="AF514" t="s">
        <v>7603</v>
      </c>
      <c r="AG514">
        <v>23</v>
      </c>
      <c r="AH514" t="s">
        <v>290</v>
      </c>
      <c r="AI514">
        <v>164</v>
      </c>
      <c r="AJ514" t="s">
        <v>7603</v>
      </c>
      <c r="AK514">
        <v>164</v>
      </c>
    </row>
    <row r="515" spans="1:37">
      <c r="A515">
        <v>2013</v>
      </c>
      <c r="B515" t="s">
        <v>2643</v>
      </c>
      <c r="C515" t="s">
        <v>9624</v>
      </c>
      <c r="D515" t="str">
        <f>INDEX(CountyList!A:A, MATCH(MID(C515, 4, 3), CountyList!B:B, 0))</f>
        <v>Cook</v>
      </c>
      <c r="E515" t="s">
        <v>9625</v>
      </c>
      <c r="F515" t="s">
        <v>2645</v>
      </c>
      <c r="G515" t="s">
        <v>1122</v>
      </c>
      <c r="H515" t="s">
        <v>6371</v>
      </c>
      <c r="I515" t="s">
        <v>9626</v>
      </c>
      <c r="J515">
        <v>110</v>
      </c>
      <c r="K515">
        <v>52</v>
      </c>
      <c r="L515">
        <v>47</v>
      </c>
      <c r="M515">
        <v>42</v>
      </c>
      <c r="N515">
        <v>41</v>
      </c>
      <c r="O515">
        <v>38</v>
      </c>
      <c r="P515">
        <v>33</v>
      </c>
      <c r="Q515">
        <v>36</v>
      </c>
      <c r="R515">
        <v>36</v>
      </c>
      <c r="S515">
        <v>24</v>
      </c>
      <c r="T515" t="s">
        <v>7603</v>
      </c>
      <c r="U515" t="s">
        <v>7603</v>
      </c>
      <c r="V515" t="s">
        <v>7603</v>
      </c>
      <c r="W515" t="s">
        <v>7603</v>
      </c>
      <c r="X515" t="s">
        <v>7603</v>
      </c>
      <c r="Y515" t="s">
        <v>7603</v>
      </c>
      <c r="Z515">
        <v>240</v>
      </c>
      <c r="AA515">
        <v>219</v>
      </c>
      <c r="AB515">
        <v>27</v>
      </c>
      <c r="AC515" t="s">
        <v>7603</v>
      </c>
      <c r="AD515">
        <v>44</v>
      </c>
      <c r="AE515">
        <v>29</v>
      </c>
      <c r="AF515" t="s">
        <v>7603</v>
      </c>
      <c r="AG515">
        <v>233</v>
      </c>
      <c r="AH515">
        <v>126</v>
      </c>
      <c r="AI515">
        <v>459</v>
      </c>
      <c r="AJ515" t="s">
        <v>7603</v>
      </c>
      <c r="AK515">
        <v>459</v>
      </c>
    </row>
    <row r="516" spans="1:37">
      <c r="A516">
        <v>2013</v>
      </c>
      <c r="B516" t="s">
        <v>9627</v>
      </c>
      <c r="C516" t="s">
        <v>9628</v>
      </c>
      <c r="D516" t="str">
        <f>INDEX(CountyList!A:A, MATCH(MID(C516, 4, 3), CountyList!B:B, 0))</f>
        <v>Cook</v>
      </c>
      <c r="E516" t="s">
        <v>9629</v>
      </c>
      <c r="F516" t="s">
        <v>9630</v>
      </c>
      <c r="G516" t="s">
        <v>1122</v>
      </c>
      <c r="H516" t="s">
        <v>9631</v>
      </c>
      <c r="I516" t="s">
        <v>9632</v>
      </c>
      <c r="J516" t="s">
        <v>7603</v>
      </c>
      <c r="K516" t="s">
        <v>290</v>
      </c>
      <c r="L516" t="s">
        <v>290</v>
      </c>
      <c r="M516" t="s">
        <v>290</v>
      </c>
      <c r="N516" t="s">
        <v>7603</v>
      </c>
      <c r="O516" t="s">
        <v>290</v>
      </c>
      <c r="P516" t="s">
        <v>290</v>
      </c>
      <c r="Q516" t="s">
        <v>290</v>
      </c>
      <c r="R516" t="s">
        <v>290</v>
      </c>
      <c r="S516" t="s">
        <v>290</v>
      </c>
      <c r="T516" t="s">
        <v>7603</v>
      </c>
      <c r="U516" t="s">
        <v>7603</v>
      </c>
      <c r="V516" t="s">
        <v>7603</v>
      </c>
      <c r="W516" t="s">
        <v>7603</v>
      </c>
      <c r="X516" t="s">
        <v>7603</v>
      </c>
      <c r="Y516" t="s">
        <v>7603</v>
      </c>
      <c r="Z516">
        <v>11</v>
      </c>
      <c r="AA516">
        <v>20</v>
      </c>
      <c r="AB516" t="s">
        <v>7603</v>
      </c>
      <c r="AC516" t="s">
        <v>7603</v>
      </c>
      <c r="AD516" t="s">
        <v>7603</v>
      </c>
      <c r="AE516">
        <v>22</v>
      </c>
      <c r="AF516" t="s">
        <v>7603</v>
      </c>
      <c r="AG516" t="s">
        <v>290</v>
      </c>
      <c r="AH516" t="s">
        <v>7603</v>
      </c>
      <c r="AI516">
        <v>31</v>
      </c>
      <c r="AJ516" t="s">
        <v>7603</v>
      </c>
      <c r="AK516">
        <v>31</v>
      </c>
    </row>
    <row r="517" spans="1:37">
      <c r="A517">
        <v>2013</v>
      </c>
      <c r="B517" t="s">
        <v>9633</v>
      </c>
      <c r="C517" t="s">
        <v>9634</v>
      </c>
      <c r="D517" t="str">
        <f>INDEX(CountyList!A:A, MATCH(MID(C517, 4, 3), CountyList!B:B, 0))</f>
        <v>Cook</v>
      </c>
      <c r="E517" t="s">
        <v>9635</v>
      </c>
      <c r="F517" t="s">
        <v>9636</v>
      </c>
      <c r="G517" t="s">
        <v>1122</v>
      </c>
      <c r="H517" t="s">
        <v>9637</v>
      </c>
      <c r="I517" t="s">
        <v>9638</v>
      </c>
      <c r="J517" t="s">
        <v>7603</v>
      </c>
      <c r="K517" t="s">
        <v>7603</v>
      </c>
      <c r="L517" t="s">
        <v>7603</v>
      </c>
      <c r="M517" t="s">
        <v>7603</v>
      </c>
      <c r="N517" t="s">
        <v>7603</v>
      </c>
      <c r="O517" t="s">
        <v>7603</v>
      </c>
      <c r="P517" t="s">
        <v>7603</v>
      </c>
      <c r="Q517" t="s">
        <v>7603</v>
      </c>
      <c r="R517" t="s">
        <v>7603</v>
      </c>
      <c r="S517" t="s">
        <v>7603</v>
      </c>
      <c r="T517" t="s">
        <v>7603</v>
      </c>
      <c r="U517">
        <v>100</v>
      </c>
      <c r="V517">
        <v>65</v>
      </c>
      <c r="W517">
        <v>29</v>
      </c>
      <c r="X517" t="s">
        <v>7603</v>
      </c>
      <c r="Y517" t="s">
        <v>7603</v>
      </c>
      <c r="Z517">
        <v>108</v>
      </c>
      <c r="AA517">
        <v>86</v>
      </c>
      <c r="AB517">
        <v>194</v>
      </c>
      <c r="AC517" t="s">
        <v>7603</v>
      </c>
      <c r="AD517" t="s">
        <v>7603</v>
      </c>
      <c r="AE517" t="s">
        <v>7603</v>
      </c>
      <c r="AF517" t="s">
        <v>7603</v>
      </c>
      <c r="AG517" t="s">
        <v>7603</v>
      </c>
      <c r="AH517" t="s">
        <v>7603</v>
      </c>
      <c r="AI517" t="s">
        <v>7603</v>
      </c>
      <c r="AJ517">
        <v>194</v>
      </c>
      <c r="AK517">
        <v>194</v>
      </c>
    </row>
    <row r="518" spans="1:37">
      <c r="A518">
        <v>2013</v>
      </c>
      <c r="B518" t="s">
        <v>2660</v>
      </c>
      <c r="C518" t="s">
        <v>9639</v>
      </c>
      <c r="D518" t="str">
        <f>INDEX(CountyList!A:A, MATCH(MID(C518, 4, 3), CountyList!B:B, 0))</f>
        <v>Cook</v>
      </c>
      <c r="E518" t="s">
        <v>9640</v>
      </c>
      <c r="F518" t="s">
        <v>2663</v>
      </c>
      <c r="G518" t="s">
        <v>1122</v>
      </c>
      <c r="H518" t="s">
        <v>6380</v>
      </c>
      <c r="I518" t="s">
        <v>9641</v>
      </c>
      <c r="J518">
        <v>62</v>
      </c>
      <c r="K518">
        <v>23</v>
      </c>
      <c r="L518">
        <v>11</v>
      </c>
      <c r="M518">
        <v>23</v>
      </c>
      <c r="N518">
        <v>10</v>
      </c>
      <c r="O518" t="s">
        <v>290</v>
      </c>
      <c r="P518">
        <v>11</v>
      </c>
      <c r="Q518">
        <v>13</v>
      </c>
      <c r="R518">
        <v>14</v>
      </c>
      <c r="S518">
        <v>19</v>
      </c>
      <c r="T518" t="s">
        <v>7603</v>
      </c>
      <c r="U518" t="s">
        <v>7603</v>
      </c>
      <c r="V518" t="s">
        <v>7603</v>
      </c>
      <c r="W518" t="s">
        <v>7603</v>
      </c>
      <c r="X518" t="s">
        <v>7603</v>
      </c>
      <c r="Y518" t="s">
        <v>7603</v>
      </c>
      <c r="Z518">
        <v>101</v>
      </c>
      <c r="AA518">
        <v>94</v>
      </c>
      <c r="AB518">
        <v>47</v>
      </c>
      <c r="AC518" t="s">
        <v>7603</v>
      </c>
      <c r="AD518">
        <v>29</v>
      </c>
      <c r="AE518">
        <v>86</v>
      </c>
      <c r="AF518" t="s">
        <v>7603</v>
      </c>
      <c r="AG518">
        <v>11</v>
      </c>
      <c r="AH518">
        <v>22</v>
      </c>
      <c r="AI518">
        <v>195</v>
      </c>
      <c r="AJ518" t="s">
        <v>7603</v>
      </c>
      <c r="AK518">
        <v>195</v>
      </c>
    </row>
    <row r="519" spans="1:37">
      <c r="A519">
        <v>2013</v>
      </c>
      <c r="B519" t="s">
        <v>2665</v>
      </c>
      <c r="C519" t="s">
        <v>9642</v>
      </c>
      <c r="D519" t="str">
        <f>INDEX(CountyList!A:A, MATCH(MID(C519, 4, 3), CountyList!B:B, 0))</f>
        <v>Cook</v>
      </c>
      <c r="E519" t="s">
        <v>9643</v>
      </c>
      <c r="F519" t="s">
        <v>9644</v>
      </c>
      <c r="G519" t="s">
        <v>1122</v>
      </c>
      <c r="H519" t="s">
        <v>9645</v>
      </c>
      <c r="I519" t="s">
        <v>9646</v>
      </c>
      <c r="J519" t="s">
        <v>7603</v>
      </c>
      <c r="K519" t="s">
        <v>7603</v>
      </c>
      <c r="L519" t="s">
        <v>7603</v>
      </c>
      <c r="M519" t="s">
        <v>7603</v>
      </c>
      <c r="N519" t="s">
        <v>7603</v>
      </c>
      <c r="O519" t="s">
        <v>7603</v>
      </c>
      <c r="P519" t="s">
        <v>7603</v>
      </c>
      <c r="Q519">
        <v>30</v>
      </c>
      <c r="R519">
        <v>28</v>
      </c>
      <c r="S519">
        <v>28</v>
      </c>
      <c r="T519" t="s">
        <v>7603</v>
      </c>
      <c r="U519" t="s">
        <v>7603</v>
      </c>
      <c r="V519" t="s">
        <v>7603</v>
      </c>
      <c r="W519" t="s">
        <v>7603</v>
      </c>
      <c r="X519" t="s">
        <v>7603</v>
      </c>
      <c r="Y519" t="s">
        <v>7603</v>
      </c>
      <c r="Z519">
        <v>33</v>
      </c>
      <c r="AA519">
        <v>53</v>
      </c>
      <c r="AB519">
        <v>86</v>
      </c>
      <c r="AC519" t="s">
        <v>7603</v>
      </c>
      <c r="AD519" t="s">
        <v>7603</v>
      </c>
      <c r="AE519" t="s">
        <v>7603</v>
      </c>
      <c r="AF519" t="s">
        <v>7603</v>
      </c>
      <c r="AG519" t="s">
        <v>7603</v>
      </c>
      <c r="AH519" t="s">
        <v>7603</v>
      </c>
      <c r="AI519">
        <v>86</v>
      </c>
      <c r="AJ519" t="s">
        <v>7603</v>
      </c>
      <c r="AK519">
        <v>86</v>
      </c>
    </row>
    <row r="520" spans="1:37">
      <c r="A520">
        <v>2013</v>
      </c>
      <c r="B520" t="s">
        <v>9647</v>
      </c>
      <c r="C520" t="s">
        <v>9648</v>
      </c>
      <c r="D520" t="str">
        <f>INDEX(CountyList!A:A, MATCH(MID(C520, 4, 3), CountyList!B:B, 0))</f>
        <v>Cook</v>
      </c>
      <c r="E520" t="s">
        <v>9649</v>
      </c>
      <c r="F520" t="s">
        <v>9650</v>
      </c>
      <c r="G520" t="s">
        <v>1122</v>
      </c>
      <c r="H520" t="s">
        <v>9651</v>
      </c>
      <c r="I520" t="s">
        <v>9652</v>
      </c>
      <c r="J520" t="s">
        <v>7603</v>
      </c>
      <c r="K520" t="s">
        <v>7603</v>
      </c>
      <c r="L520" t="s">
        <v>7603</v>
      </c>
      <c r="M520" t="s">
        <v>7603</v>
      </c>
      <c r="N520" t="s">
        <v>7603</v>
      </c>
      <c r="O520" t="s">
        <v>7603</v>
      </c>
      <c r="P520" t="s">
        <v>7603</v>
      </c>
      <c r="Q520" t="s">
        <v>7603</v>
      </c>
      <c r="R520" t="s">
        <v>7603</v>
      </c>
      <c r="S520" t="s">
        <v>7603</v>
      </c>
      <c r="T520" t="s">
        <v>7603</v>
      </c>
      <c r="U520" t="s">
        <v>290</v>
      </c>
      <c r="V520">
        <v>44</v>
      </c>
      <c r="W520">
        <v>104</v>
      </c>
      <c r="X520" t="s">
        <v>7603</v>
      </c>
      <c r="Y520" t="s">
        <v>7603</v>
      </c>
      <c r="Z520">
        <v>57</v>
      </c>
      <c r="AA520">
        <v>99</v>
      </c>
      <c r="AB520" t="s">
        <v>290</v>
      </c>
      <c r="AC520" t="s">
        <v>7603</v>
      </c>
      <c r="AD520" t="s">
        <v>7603</v>
      </c>
      <c r="AE520">
        <v>152</v>
      </c>
      <c r="AF520" t="s">
        <v>7603</v>
      </c>
      <c r="AG520" t="s">
        <v>7603</v>
      </c>
      <c r="AH520" t="s">
        <v>7603</v>
      </c>
      <c r="AI520" t="s">
        <v>7603</v>
      </c>
      <c r="AJ520">
        <v>156</v>
      </c>
      <c r="AK520">
        <v>156</v>
      </c>
    </row>
    <row r="521" spans="1:37">
      <c r="A521">
        <v>2013</v>
      </c>
      <c r="B521" t="s">
        <v>9653</v>
      </c>
      <c r="C521" t="s">
        <v>9654</v>
      </c>
      <c r="D521" t="str">
        <f>INDEX(CountyList!A:A, MATCH(MID(C521, 4, 3), CountyList!B:B, 0))</f>
        <v>Cook</v>
      </c>
      <c r="E521" t="s">
        <v>9655</v>
      </c>
      <c r="F521" t="s">
        <v>9656</v>
      </c>
      <c r="G521" t="s">
        <v>1122</v>
      </c>
      <c r="H521" t="s">
        <v>9657</v>
      </c>
      <c r="I521" t="s">
        <v>9658</v>
      </c>
      <c r="J521">
        <v>21</v>
      </c>
      <c r="K521">
        <v>12</v>
      </c>
      <c r="L521" t="s">
        <v>290</v>
      </c>
      <c r="M521" t="s">
        <v>290</v>
      </c>
      <c r="N521" t="s">
        <v>290</v>
      </c>
      <c r="O521" t="s">
        <v>7603</v>
      </c>
      <c r="P521" t="s">
        <v>7603</v>
      </c>
      <c r="Q521" t="s">
        <v>7603</v>
      </c>
      <c r="R521" t="s">
        <v>7603</v>
      </c>
      <c r="S521" t="s">
        <v>7603</v>
      </c>
      <c r="T521" t="s">
        <v>7603</v>
      </c>
      <c r="U521" t="s">
        <v>7603</v>
      </c>
      <c r="V521" t="s">
        <v>7603</v>
      </c>
      <c r="W521" t="s">
        <v>7603</v>
      </c>
      <c r="X521" t="s">
        <v>7603</v>
      </c>
      <c r="Y521" t="s">
        <v>7603</v>
      </c>
      <c r="Z521">
        <v>20</v>
      </c>
      <c r="AA521">
        <v>26</v>
      </c>
      <c r="AB521" t="s">
        <v>7603</v>
      </c>
      <c r="AC521" t="s">
        <v>7603</v>
      </c>
      <c r="AD521" t="s">
        <v>7603</v>
      </c>
      <c r="AE521">
        <v>46</v>
      </c>
      <c r="AF521" t="s">
        <v>7603</v>
      </c>
      <c r="AG521" t="s">
        <v>7603</v>
      </c>
      <c r="AH521" t="s">
        <v>7603</v>
      </c>
      <c r="AI521">
        <v>46</v>
      </c>
      <c r="AJ521" t="s">
        <v>7603</v>
      </c>
      <c r="AK521">
        <v>46</v>
      </c>
    </row>
    <row r="522" spans="1:37">
      <c r="A522">
        <v>2013</v>
      </c>
      <c r="B522" t="s">
        <v>2680</v>
      </c>
      <c r="C522" t="s">
        <v>9659</v>
      </c>
      <c r="D522" t="str">
        <f>INDEX(CountyList!A:A, MATCH(MID(C522, 4, 3), CountyList!B:B, 0))</f>
        <v>Cook</v>
      </c>
      <c r="E522" t="s">
        <v>9660</v>
      </c>
      <c r="F522" t="s">
        <v>2683</v>
      </c>
      <c r="G522" t="s">
        <v>1122</v>
      </c>
      <c r="H522" t="s">
        <v>6388</v>
      </c>
      <c r="I522" t="s">
        <v>9661</v>
      </c>
      <c r="J522" t="s">
        <v>7603</v>
      </c>
      <c r="K522" t="s">
        <v>7603</v>
      </c>
      <c r="L522" t="s">
        <v>7603</v>
      </c>
      <c r="M522" t="s">
        <v>7603</v>
      </c>
      <c r="N522" t="s">
        <v>7603</v>
      </c>
      <c r="O522" t="s">
        <v>7603</v>
      </c>
      <c r="P522" t="s">
        <v>7603</v>
      </c>
      <c r="Q522" t="s">
        <v>7603</v>
      </c>
      <c r="R522" t="s">
        <v>7603</v>
      </c>
      <c r="S522" t="s">
        <v>7603</v>
      </c>
      <c r="T522">
        <v>157</v>
      </c>
      <c r="U522">
        <v>144</v>
      </c>
      <c r="V522">
        <v>125</v>
      </c>
      <c r="W522">
        <v>128</v>
      </c>
      <c r="X522" t="s">
        <v>7603</v>
      </c>
      <c r="Y522" t="s">
        <v>7603</v>
      </c>
      <c r="Z522">
        <v>321</v>
      </c>
      <c r="AA522">
        <v>233</v>
      </c>
      <c r="AB522">
        <v>554</v>
      </c>
      <c r="AC522" t="s">
        <v>7603</v>
      </c>
      <c r="AD522" t="s">
        <v>7603</v>
      </c>
      <c r="AE522" t="s">
        <v>7603</v>
      </c>
      <c r="AF522" t="s">
        <v>7603</v>
      </c>
      <c r="AG522" t="s">
        <v>7603</v>
      </c>
      <c r="AH522" t="s">
        <v>7603</v>
      </c>
      <c r="AI522" t="s">
        <v>7603</v>
      </c>
      <c r="AJ522">
        <v>554</v>
      </c>
      <c r="AK522">
        <v>554</v>
      </c>
    </row>
    <row r="523" spans="1:37">
      <c r="A523">
        <v>2013</v>
      </c>
      <c r="B523" t="s">
        <v>2685</v>
      </c>
      <c r="C523" t="s">
        <v>9662</v>
      </c>
      <c r="D523" t="str">
        <f>INDEX(CountyList!A:A, MATCH(MID(C523, 4, 3), CountyList!B:B, 0))</f>
        <v>Cook</v>
      </c>
      <c r="E523" t="s">
        <v>9663</v>
      </c>
      <c r="F523" t="s">
        <v>2687</v>
      </c>
      <c r="G523" t="s">
        <v>1122</v>
      </c>
      <c r="H523" t="s">
        <v>6391</v>
      </c>
      <c r="I523" t="s">
        <v>9664</v>
      </c>
      <c r="J523" t="s">
        <v>7603</v>
      </c>
      <c r="K523">
        <v>60</v>
      </c>
      <c r="L523">
        <v>33</v>
      </c>
      <c r="M523">
        <v>34</v>
      </c>
      <c r="N523">
        <v>38</v>
      </c>
      <c r="O523">
        <v>31</v>
      </c>
      <c r="P523">
        <v>23</v>
      </c>
      <c r="Q523">
        <v>18</v>
      </c>
      <c r="R523">
        <v>27</v>
      </c>
      <c r="S523">
        <v>19</v>
      </c>
      <c r="T523" t="s">
        <v>7603</v>
      </c>
      <c r="U523" t="s">
        <v>7603</v>
      </c>
      <c r="V523" t="s">
        <v>7603</v>
      </c>
      <c r="W523" t="s">
        <v>7603</v>
      </c>
      <c r="X523" t="s">
        <v>7603</v>
      </c>
      <c r="Y523" t="s">
        <v>7603</v>
      </c>
      <c r="Z523">
        <v>140</v>
      </c>
      <c r="AA523">
        <v>143</v>
      </c>
      <c r="AB523">
        <v>10</v>
      </c>
      <c r="AC523" t="s">
        <v>290</v>
      </c>
      <c r="AD523" t="s">
        <v>290</v>
      </c>
      <c r="AE523" t="s">
        <v>290</v>
      </c>
      <c r="AF523" t="s">
        <v>7603</v>
      </c>
      <c r="AG523">
        <v>249</v>
      </c>
      <c r="AH523">
        <v>18</v>
      </c>
      <c r="AI523">
        <v>283</v>
      </c>
      <c r="AJ523" t="s">
        <v>7603</v>
      </c>
      <c r="AK523">
        <v>283</v>
      </c>
    </row>
    <row r="524" spans="1:37">
      <c r="A524">
        <v>2013</v>
      </c>
      <c r="B524" t="s">
        <v>2689</v>
      </c>
      <c r="C524" t="s">
        <v>9665</v>
      </c>
      <c r="D524" t="str">
        <f>INDEX(CountyList!A:A, MATCH(MID(C524, 4, 3), CountyList!B:B, 0))</f>
        <v>Cook</v>
      </c>
      <c r="E524" t="s">
        <v>9666</v>
      </c>
      <c r="F524" t="s">
        <v>9667</v>
      </c>
      <c r="G524" t="s">
        <v>1122</v>
      </c>
      <c r="H524" t="s">
        <v>9668</v>
      </c>
      <c r="I524" t="s">
        <v>9669</v>
      </c>
      <c r="J524" t="s">
        <v>290</v>
      </c>
      <c r="K524" t="s">
        <v>290</v>
      </c>
      <c r="L524" t="s">
        <v>7603</v>
      </c>
      <c r="M524" t="s">
        <v>290</v>
      </c>
      <c r="N524" t="s">
        <v>290</v>
      </c>
      <c r="O524" t="s">
        <v>290</v>
      </c>
      <c r="P524" t="s">
        <v>290</v>
      </c>
      <c r="Q524" t="s">
        <v>290</v>
      </c>
      <c r="R524" t="s">
        <v>7603</v>
      </c>
      <c r="S524" t="s">
        <v>290</v>
      </c>
      <c r="T524" t="s">
        <v>7603</v>
      </c>
      <c r="U524" t="s">
        <v>7603</v>
      </c>
      <c r="V524" t="s">
        <v>7603</v>
      </c>
      <c r="W524" t="s">
        <v>7603</v>
      </c>
      <c r="X524" t="s">
        <v>7603</v>
      </c>
      <c r="Y524" t="s">
        <v>7603</v>
      </c>
      <c r="Z524" t="s">
        <v>290</v>
      </c>
      <c r="AA524" t="s">
        <v>290</v>
      </c>
      <c r="AB524" t="s">
        <v>7603</v>
      </c>
      <c r="AC524" t="s">
        <v>7603</v>
      </c>
      <c r="AD524" t="s">
        <v>7603</v>
      </c>
      <c r="AE524">
        <v>14</v>
      </c>
      <c r="AF524" t="s">
        <v>7603</v>
      </c>
      <c r="AG524" t="s">
        <v>7603</v>
      </c>
      <c r="AH524" t="s">
        <v>7603</v>
      </c>
      <c r="AI524">
        <v>14</v>
      </c>
      <c r="AJ524" t="s">
        <v>7603</v>
      </c>
      <c r="AK524">
        <v>14</v>
      </c>
    </row>
    <row r="525" spans="1:37">
      <c r="A525">
        <v>2013</v>
      </c>
      <c r="B525" t="s">
        <v>9670</v>
      </c>
      <c r="C525" t="s">
        <v>9671</v>
      </c>
      <c r="D525" t="str">
        <f>INDEX(CountyList!A:A, MATCH(MID(C525, 4, 3), CountyList!B:B, 0))</f>
        <v>Cook</v>
      </c>
      <c r="E525" t="s">
        <v>9672</v>
      </c>
      <c r="F525" t="s">
        <v>9673</v>
      </c>
      <c r="G525" t="s">
        <v>1122</v>
      </c>
      <c r="H525" t="s">
        <v>9674</v>
      </c>
      <c r="I525" t="s">
        <v>9675</v>
      </c>
      <c r="J525">
        <v>15</v>
      </c>
      <c r="K525">
        <v>13</v>
      </c>
      <c r="L525">
        <v>15</v>
      </c>
      <c r="M525">
        <v>11</v>
      </c>
      <c r="N525">
        <v>16</v>
      </c>
      <c r="O525" t="s">
        <v>7603</v>
      </c>
      <c r="P525" t="s">
        <v>7603</v>
      </c>
      <c r="Q525" t="s">
        <v>7603</v>
      </c>
      <c r="R525" t="s">
        <v>7603</v>
      </c>
      <c r="S525" t="s">
        <v>7603</v>
      </c>
      <c r="T525" t="s">
        <v>7603</v>
      </c>
      <c r="U525" t="s">
        <v>7603</v>
      </c>
      <c r="V525" t="s">
        <v>7603</v>
      </c>
      <c r="W525" t="s">
        <v>7603</v>
      </c>
      <c r="X525" t="s">
        <v>7603</v>
      </c>
      <c r="Y525" t="s">
        <v>7603</v>
      </c>
      <c r="Z525">
        <v>36</v>
      </c>
      <c r="AA525">
        <v>34</v>
      </c>
      <c r="AB525" t="s">
        <v>7603</v>
      </c>
      <c r="AC525" t="s">
        <v>7603</v>
      </c>
      <c r="AD525" t="s">
        <v>7603</v>
      </c>
      <c r="AE525">
        <v>70</v>
      </c>
      <c r="AF525" t="s">
        <v>7603</v>
      </c>
      <c r="AG525" t="s">
        <v>7603</v>
      </c>
      <c r="AH525" t="s">
        <v>7603</v>
      </c>
      <c r="AI525">
        <v>70</v>
      </c>
      <c r="AJ525" t="s">
        <v>7603</v>
      </c>
      <c r="AK525">
        <v>70</v>
      </c>
    </row>
    <row r="526" spans="1:37">
      <c r="A526">
        <v>2013</v>
      </c>
      <c r="B526" t="s">
        <v>319</v>
      </c>
      <c r="C526" t="s">
        <v>9676</v>
      </c>
      <c r="D526" t="str">
        <f>INDEX(CountyList!A:A, MATCH(MID(C526, 4, 3), CountyList!B:B, 0))</f>
        <v>Dekalb</v>
      </c>
      <c r="E526" t="s">
        <v>9677</v>
      </c>
      <c r="F526" t="s">
        <v>2695</v>
      </c>
      <c r="G526" t="s">
        <v>2696</v>
      </c>
      <c r="H526" t="s">
        <v>6394</v>
      </c>
      <c r="I526" t="s">
        <v>9678</v>
      </c>
      <c r="J526">
        <v>30</v>
      </c>
      <c r="K526">
        <v>24</v>
      </c>
      <c r="L526">
        <v>23</v>
      </c>
      <c r="M526">
        <v>22</v>
      </c>
      <c r="N526">
        <v>22</v>
      </c>
      <c r="O526">
        <v>27</v>
      </c>
      <c r="P526">
        <v>32</v>
      </c>
      <c r="Q526">
        <v>22</v>
      </c>
      <c r="R526">
        <v>23</v>
      </c>
      <c r="S526">
        <v>12</v>
      </c>
      <c r="T526" t="s">
        <v>7603</v>
      </c>
      <c r="U526" t="s">
        <v>7603</v>
      </c>
      <c r="V526" t="s">
        <v>7603</v>
      </c>
      <c r="W526" t="s">
        <v>7603</v>
      </c>
      <c r="X526" t="s">
        <v>7603</v>
      </c>
      <c r="Y526" t="s">
        <v>7603</v>
      </c>
      <c r="Z526">
        <v>125</v>
      </c>
      <c r="AA526">
        <v>112</v>
      </c>
      <c r="AB526">
        <v>20</v>
      </c>
      <c r="AC526" t="s">
        <v>290</v>
      </c>
      <c r="AD526" t="s">
        <v>290</v>
      </c>
      <c r="AE526" t="s">
        <v>7603</v>
      </c>
      <c r="AF526" t="s">
        <v>290</v>
      </c>
      <c r="AG526">
        <v>200</v>
      </c>
      <c r="AH526">
        <v>12</v>
      </c>
      <c r="AI526">
        <v>237</v>
      </c>
      <c r="AJ526" t="s">
        <v>7603</v>
      </c>
      <c r="AK526">
        <v>237</v>
      </c>
    </row>
    <row r="527" spans="1:37">
      <c r="A527">
        <v>2013</v>
      </c>
      <c r="B527" t="s">
        <v>2699</v>
      </c>
      <c r="C527" t="s">
        <v>9679</v>
      </c>
      <c r="D527" t="str">
        <f>INDEX(CountyList!A:A, MATCH(MID(C527, 4, 3), CountyList!B:B, 0))</f>
        <v>Dekalb</v>
      </c>
      <c r="E527" t="s">
        <v>9680</v>
      </c>
      <c r="F527" t="s">
        <v>2701</v>
      </c>
      <c r="G527" t="s">
        <v>2702</v>
      </c>
      <c r="H527" t="s">
        <v>6398</v>
      </c>
      <c r="I527" t="s">
        <v>9681</v>
      </c>
      <c r="J527">
        <v>16</v>
      </c>
      <c r="K527">
        <v>23</v>
      </c>
      <c r="L527">
        <v>23</v>
      </c>
      <c r="M527">
        <v>21</v>
      </c>
      <c r="N527">
        <v>22</v>
      </c>
      <c r="O527" t="s">
        <v>290</v>
      </c>
      <c r="P527">
        <v>26</v>
      </c>
      <c r="Q527">
        <v>17</v>
      </c>
      <c r="R527">
        <v>24</v>
      </c>
      <c r="S527">
        <v>10</v>
      </c>
      <c r="T527" t="s">
        <v>7603</v>
      </c>
      <c r="U527" t="s">
        <v>7603</v>
      </c>
      <c r="V527" t="s">
        <v>7603</v>
      </c>
      <c r="W527" t="s">
        <v>7603</v>
      </c>
      <c r="X527" t="s">
        <v>7603</v>
      </c>
      <c r="Y527" t="s">
        <v>7603</v>
      </c>
      <c r="Z527">
        <v>95</v>
      </c>
      <c r="AA527">
        <v>95</v>
      </c>
      <c r="AB527" t="s">
        <v>290</v>
      </c>
      <c r="AC527" t="s">
        <v>7603</v>
      </c>
      <c r="AD527" t="s">
        <v>290</v>
      </c>
      <c r="AE527" t="s">
        <v>7603</v>
      </c>
      <c r="AF527" t="s">
        <v>7603</v>
      </c>
      <c r="AG527">
        <v>173</v>
      </c>
      <c r="AH527" t="s">
        <v>290</v>
      </c>
      <c r="AI527">
        <v>190</v>
      </c>
      <c r="AJ527" t="s">
        <v>7603</v>
      </c>
      <c r="AK527">
        <v>190</v>
      </c>
    </row>
    <row r="528" spans="1:37">
      <c r="A528">
        <v>2013</v>
      </c>
      <c r="B528" t="s">
        <v>2792</v>
      </c>
      <c r="C528" t="s">
        <v>9682</v>
      </c>
      <c r="D528" t="str">
        <f>INDEX(CountyList!A:A, MATCH(MID(C528, 4, 3), CountyList!B:B, 0))</f>
        <v>Dekalb</v>
      </c>
      <c r="E528" t="s">
        <v>9683</v>
      </c>
      <c r="F528" t="s">
        <v>2715</v>
      </c>
      <c r="G528" t="s">
        <v>2696</v>
      </c>
      <c r="H528" t="s">
        <v>6405</v>
      </c>
      <c r="I528" t="s">
        <v>9684</v>
      </c>
      <c r="J528">
        <v>95</v>
      </c>
      <c r="K528">
        <v>22</v>
      </c>
      <c r="L528">
        <v>25</v>
      </c>
      <c r="M528">
        <v>21</v>
      </c>
      <c r="N528">
        <v>22</v>
      </c>
      <c r="O528">
        <v>15</v>
      </c>
      <c r="P528">
        <v>18</v>
      </c>
      <c r="Q528">
        <v>15</v>
      </c>
      <c r="R528">
        <v>23</v>
      </c>
      <c r="S528">
        <v>18</v>
      </c>
      <c r="T528">
        <v>12</v>
      </c>
      <c r="U528" t="s">
        <v>290</v>
      </c>
      <c r="V528">
        <v>10</v>
      </c>
      <c r="W528">
        <v>14</v>
      </c>
      <c r="X528" t="s">
        <v>7603</v>
      </c>
      <c r="Y528" t="s">
        <v>7603</v>
      </c>
      <c r="Z528">
        <v>154</v>
      </c>
      <c r="AA528">
        <v>170</v>
      </c>
      <c r="AB528" t="s">
        <v>290</v>
      </c>
      <c r="AC528" t="s">
        <v>7603</v>
      </c>
      <c r="AD528">
        <v>12</v>
      </c>
      <c r="AE528">
        <v>17</v>
      </c>
      <c r="AF528" t="s">
        <v>7603</v>
      </c>
      <c r="AG528">
        <v>277</v>
      </c>
      <c r="AH528" t="s">
        <v>290</v>
      </c>
      <c r="AI528">
        <v>274</v>
      </c>
      <c r="AJ528">
        <v>50</v>
      </c>
      <c r="AK528">
        <v>324</v>
      </c>
    </row>
    <row r="529" spans="1:37">
      <c r="A529">
        <v>2013</v>
      </c>
      <c r="B529" t="s">
        <v>319</v>
      </c>
      <c r="C529" t="s">
        <v>9685</v>
      </c>
      <c r="D529" t="str">
        <f>INDEX(CountyList!A:A, MATCH(MID(C529, 4, 3), CountyList!B:B, 0))</f>
        <v>Livingston</v>
      </c>
      <c r="E529" t="s">
        <v>9686</v>
      </c>
      <c r="F529" t="s">
        <v>2717</v>
      </c>
      <c r="G529" t="s">
        <v>2718</v>
      </c>
      <c r="H529" t="s">
        <v>6408</v>
      </c>
      <c r="I529" t="s">
        <v>9687</v>
      </c>
      <c r="J529" t="s">
        <v>7603</v>
      </c>
      <c r="K529">
        <v>16</v>
      </c>
      <c r="L529">
        <v>11</v>
      </c>
      <c r="M529">
        <v>15</v>
      </c>
      <c r="N529">
        <v>22</v>
      </c>
      <c r="O529">
        <v>15</v>
      </c>
      <c r="P529">
        <v>20</v>
      </c>
      <c r="Q529">
        <v>30</v>
      </c>
      <c r="R529">
        <v>16</v>
      </c>
      <c r="S529">
        <v>23</v>
      </c>
      <c r="T529" t="s">
        <v>7603</v>
      </c>
      <c r="U529" t="s">
        <v>7603</v>
      </c>
      <c r="V529" t="s">
        <v>7603</v>
      </c>
      <c r="W529" t="s">
        <v>7603</v>
      </c>
      <c r="X529" t="s">
        <v>7603</v>
      </c>
      <c r="Y529" t="s">
        <v>7603</v>
      </c>
      <c r="Z529">
        <v>78</v>
      </c>
      <c r="AA529">
        <v>90</v>
      </c>
      <c r="AB529" t="s">
        <v>7603</v>
      </c>
      <c r="AC529" t="s">
        <v>290</v>
      </c>
      <c r="AD529" t="s">
        <v>290</v>
      </c>
      <c r="AE529" t="s">
        <v>7603</v>
      </c>
      <c r="AF529" t="s">
        <v>7603</v>
      </c>
      <c r="AG529">
        <v>144</v>
      </c>
      <c r="AH529">
        <v>22</v>
      </c>
      <c r="AI529">
        <v>168</v>
      </c>
      <c r="AJ529" t="s">
        <v>7603</v>
      </c>
      <c r="AK529">
        <v>168</v>
      </c>
    </row>
    <row r="530" spans="1:37">
      <c r="A530">
        <v>2013</v>
      </c>
      <c r="B530" t="s">
        <v>2721</v>
      </c>
      <c r="C530" t="s">
        <v>9688</v>
      </c>
      <c r="D530" t="str">
        <f>INDEX(CountyList!A:A, MATCH(MID(C530, 4, 3), CountyList!B:B, 0))</f>
        <v>Livingston</v>
      </c>
      <c r="E530" t="s">
        <v>9689</v>
      </c>
      <c r="F530" t="s">
        <v>2724</v>
      </c>
      <c r="G530" t="s">
        <v>2725</v>
      </c>
      <c r="H530" t="s">
        <v>6411</v>
      </c>
      <c r="I530" t="s">
        <v>9690</v>
      </c>
      <c r="J530" t="s">
        <v>290</v>
      </c>
      <c r="K530" t="s">
        <v>290</v>
      </c>
      <c r="L530" t="s">
        <v>290</v>
      </c>
      <c r="M530" t="s">
        <v>290</v>
      </c>
      <c r="N530" t="s">
        <v>290</v>
      </c>
      <c r="O530" t="s">
        <v>290</v>
      </c>
      <c r="P530" t="s">
        <v>290</v>
      </c>
      <c r="Q530" t="s">
        <v>290</v>
      </c>
      <c r="R530" t="s">
        <v>290</v>
      </c>
      <c r="S530" t="s">
        <v>290</v>
      </c>
      <c r="T530" t="s">
        <v>7603</v>
      </c>
      <c r="U530" t="s">
        <v>7603</v>
      </c>
      <c r="V530" t="s">
        <v>7603</v>
      </c>
      <c r="W530" t="s">
        <v>7603</v>
      </c>
      <c r="X530" t="s">
        <v>7603</v>
      </c>
      <c r="Y530" t="s">
        <v>7603</v>
      </c>
      <c r="Z530">
        <v>21</v>
      </c>
      <c r="AA530">
        <v>25</v>
      </c>
      <c r="AB530" t="s">
        <v>7603</v>
      </c>
      <c r="AC530" t="s">
        <v>7603</v>
      </c>
      <c r="AD530" t="s">
        <v>7603</v>
      </c>
      <c r="AE530" t="s">
        <v>7603</v>
      </c>
      <c r="AF530" t="s">
        <v>7603</v>
      </c>
      <c r="AG530">
        <v>46</v>
      </c>
      <c r="AH530" t="s">
        <v>7603</v>
      </c>
      <c r="AI530">
        <v>46</v>
      </c>
      <c r="AJ530" t="s">
        <v>7603</v>
      </c>
      <c r="AK530">
        <v>46</v>
      </c>
    </row>
    <row r="531" spans="1:37">
      <c r="A531">
        <v>2013</v>
      </c>
      <c r="B531" t="s">
        <v>9691</v>
      </c>
      <c r="C531" t="s">
        <v>9692</v>
      </c>
      <c r="D531" t="str">
        <f>INDEX(CountyList!A:A, MATCH(MID(C531, 4, 3), CountyList!B:B, 0))</f>
        <v>Livingston</v>
      </c>
      <c r="E531" t="s">
        <v>9693</v>
      </c>
      <c r="F531" t="s">
        <v>9694</v>
      </c>
      <c r="G531" t="s">
        <v>2718</v>
      </c>
      <c r="H531" t="s">
        <v>9695</v>
      </c>
      <c r="I531" t="s">
        <v>9696</v>
      </c>
      <c r="J531" t="s">
        <v>290</v>
      </c>
      <c r="K531" t="s">
        <v>290</v>
      </c>
      <c r="L531" t="s">
        <v>290</v>
      </c>
      <c r="M531" t="s">
        <v>290</v>
      </c>
      <c r="N531" t="s">
        <v>290</v>
      </c>
      <c r="O531" t="s">
        <v>290</v>
      </c>
      <c r="P531" t="s">
        <v>290</v>
      </c>
      <c r="Q531" t="s">
        <v>290</v>
      </c>
      <c r="R531" t="s">
        <v>290</v>
      </c>
      <c r="S531" t="s">
        <v>290</v>
      </c>
      <c r="T531" t="s">
        <v>7603</v>
      </c>
      <c r="U531" t="s">
        <v>7603</v>
      </c>
      <c r="V531" t="s">
        <v>7603</v>
      </c>
      <c r="W531" t="s">
        <v>7603</v>
      </c>
      <c r="X531" t="s">
        <v>7603</v>
      </c>
      <c r="Y531" t="s">
        <v>7603</v>
      </c>
      <c r="Z531">
        <v>21</v>
      </c>
      <c r="AA531">
        <v>21</v>
      </c>
      <c r="AB531" t="s">
        <v>290</v>
      </c>
      <c r="AC531" t="s">
        <v>7603</v>
      </c>
      <c r="AD531" t="s">
        <v>7603</v>
      </c>
      <c r="AE531" t="s">
        <v>7603</v>
      </c>
      <c r="AF531" t="s">
        <v>7603</v>
      </c>
      <c r="AG531">
        <v>32</v>
      </c>
      <c r="AH531" t="s">
        <v>290</v>
      </c>
      <c r="AI531">
        <v>42</v>
      </c>
      <c r="AJ531" t="s">
        <v>7603</v>
      </c>
      <c r="AK531">
        <v>42</v>
      </c>
    </row>
    <row r="532" spans="1:37">
      <c r="A532">
        <v>2013</v>
      </c>
      <c r="B532" t="s">
        <v>2734</v>
      </c>
      <c r="C532" t="s">
        <v>9697</v>
      </c>
      <c r="D532" t="str">
        <f>INDEX(CountyList!A:A, MATCH(MID(C532, 4, 3), CountyList!B:B, 0))</f>
        <v>Livingston</v>
      </c>
      <c r="E532" t="s">
        <v>9698</v>
      </c>
      <c r="F532" t="s">
        <v>2736</v>
      </c>
      <c r="G532" t="s">
        <v>2718</v>
      </c>
      <c r="H532" t="s">
        <v>6417</v>
      </c>
      <c r="I532" t="s">
        <v>9699</v>
      </c>
      <c r="J532" t="s">
        <v>7603</v>
      </c>
      <c r="K532" t="s">
        <v>290</v>
      </c>
      <c r="L532" t="s">
        <v>290</v>
      </c>
      <c r="M532" t="s">
        <v>290</v>
      </c>
      <c r="N532" t="s">
        <v>290</v>
      </c>
      <c r="O532" t="s">
        <v>290</v>
      </c>
      <c r="P532" t="s">
        <v>290</v>
      </c>
      <c r="Q532" t="s">
        <v>7603</v>
      </c>
      <c r="R532" t="s">
        <v>7603</v>
      </c>
      <c r="S532" t="s">
        <v>7603</v>
      </c>
      <c r="T532" t="s">
        <v>7603</v>
      </c>
      <c r="U532" t="s">
        <v>7603</v>
      </c>
      <c r="V532" t="s">
        <v>7603</v>
      </c>
      <c r="W532" t="s">
        <v>7603</v>
      </c>
      <c r="X532" t="s">
        <v>7603</v>
      </c>
      <c r="Y532" t="s">
        <v>7603</v>
      </c>
      <c r="Z532">
        <v>12</v>
      </c>
      <c r="AA532" t="s">
        <v>290</v>
      </c>
      <c r="AB532" t="s">
        <v>7603</v>
      </c>
      <c r="AC532" t="s">
        <v>7603</v>
      </c>
      <c r="AD532" t="s">
        <v>7603</v>
      </c>
      <c r="AE532" t="s">
        <v>290</v>
      </c>
      <c r="AF532" t="s">
        <v>7603</v>
      </c>
      <c r="AG532">
        <v>14</v>
      </c>
      <c r="AH532" t="s">
        <v>7603</v>
      </c>
      <c r="AI532">
        <v>15</v>
      </c>
      <c r="AJ532" t="s">
        <v>7603</v>
      </c>
      <c r="AK532">
        <v>15</v>
      </c>
    </row>
    <row r="533" spans="1:37">
      <c r="A533">
        <v>2013</v>
      </c>
      <c r="B533" t="s">
        <v>2245</v>
      </c>
      <c r="C533" t="s">
        <v>9700</v>
      </c>
      <c r="D533" t="str">
        <f>INDEX(CountyList!A:A, MATCH(MID(C533, 4, 3), CountyList!B:B, 0))</f>
        <v>McLean</v>
      </c>
      <c r="E533" t="s">
        <v>9701</v>
      </c>
      <c r="F533" t="s">
        <v>2753</v>
      </c>
      <c r="G533" t="s">
        <v>2754</v>
      </c>
      <c r="H533" t="s">
        <v>6429</v>
      </c>
      <c r="I533" t="s">
        <v>9702</v>
      </c>
      <c r="J533">
        <v>72</v>
      </c>
      <c r="K533">
        <v>23</v>
      </c>
      <c r="L533">
        <v>30</v>
      </c>
      <c r="M533">
        <v>30</v>
      </c>
      <c r="N533">
        <v>23</v>
      </c>
      <c r="O533">
        <v>42</v>
      </c>
      <c r="P533">
        <v>27</v>
      </c>
      <c r="Q533">
        <v>40</v>
      </c>
      <c r="R533">
        <v>29</v>
      </c>
      <c r="S533">
        <v>45</v>
      </c>
      <c r="T533" t="s">
        <v>7603</v>
      </c>
      <c r="U533" t="s">
        <v>7603</v>
      </c>
      <c r="V533" t="s">
        <v>7603</v>
      </c>
      <c r="W533" t="s">
        <v>7603</v>
      </c>
      <c r="X533" t="s">
        <v>7603</v>
      </c>
      <c r="Y533" t="s">
        <v>7603</v>
      </c>
      <c r="Z533">
        <v>182</v>
      </c>
      <c r="AA533">
        <v>179</v>
      </c>
      <c r="AB533">
        <v>10</v>
      </c>
      <c r="AC533" t="s">
        <v>7603</v>
      </c>
      <c r="AD533" t="s">
        <v>290</v>
      </c>
      <c r="AE533" t="s">
        <v>290</v>
      </c>
      <c r="AF533" t="s">
        <v>7603</v>
      </c>
      <c r="AG533">
        <v>330</v>
      </c>
      <c r="AH533" t="s">
        <v>290</v>
      </c>
      <c r="AI533">
        <v>361</v>
      </c>
      <c r="AJ533" t="s">
        <v>7603</v>
      </c>
      <c r="AK533">
        <v>361</v>
      </c>
    </row>
    <row r="534" spans="1:37">
      <c r="A534">
        <v>2013</v>
      </c>
      <c r="B534" t="s">
        <v>9703</v>
      </c>
      <c r="C534" t="s">
        <v>9704</v>
      </c>
      <c r="D534" t="str">
        <f>INDEX(CountyList!A:A, MATCH(MID(C534, 4, 3), CountyList!B:B, 0))</f>
        <v>McLean</v>
      </c>
      <c r="E534" t="s">
        <v>9705</v>
      </c>
      <c r="F534" t="s">
        <v>9706</v>
      </c>
      <c r="G534" t="s">
        <v>2761</v>
      </c>
      <c r="H534" t="s">
        <v>9707</v>
      </c>
      <c r="I534" t="s">
        <v>9708</v>
      </c>
      <c r="J534">
        <v>69</v>
      </c>
      <c r="K534">
        <v>40</v>
      </c>
      <c r="L534">
        <v>34</v>
      </c>
      <c r="M534">
        <v>39</v>
      </c>
      <c r="N534">
        <v>40</v>
      </c>
      <c r="O534">
        <v>46</v>
      </c>
      <c r="P534">
        <v>35</v>
      </c>
      <c r="Q534">
        <v>56</v>
      </c>
      <c r="R534">
        <v>48</v>
      </c>
      <c r="S534">
        <v>54</v>
      </c>
      <c r="T534" t="s">
        <v>7603</v>
      </c>
      <c r="U534" t="s">
        <v>7603</v>
      </c>
      <c r="V534" t="s">
        <v>7603</v>
      </c>
      <c r="W534" t="s">
        <v>7603</v>
      </c>
      <c r="X534" t="s">
        <v>7603</v>
      </c>
      <c r="Y534" t="s">
        <v>7603</v>
      </c>
      <c r="Z534">
        <v>245</v>
      </c>
      <c r="AA534">
        <v>216</v>
      </c>
      <c r="AB534">
        <v>11</v>
      </c>
      <c r="AC534" t="s">
        <v>290</v>
      </c>
      <c r="AD534">
        <v>18</v>
      </c>
      <c r="AE534" t="s">
        <v>290</v>
      </c>
      <c r="AF534" t="s">
        <v>7603</v>
      </c>
      <c r="AG534">
        <v>418</v>
      </c>
      <c r="AH534" t="s">
        <v>290</v>
      </c>
      <c r="AI534">
        <v>461</v>
      </c>
      <c r="AJ534" t="s">
        <v>7603</v>
      </c>
      <c r="AK534">
        <v>461</v>
      </c>
    </row>
    <row r="535" spans="1:37">
      <c r="A535">
        <v>2013</v>
      </c>
      <c r="B535" t="s">
        <v>2764</v>
      </c>
      <c r="C535" t="s">
        <v>9709</v>
      </c>
      <c r="D535" t="str">
        <f>INDEX(CountyList!A:A, MATCH(MID(C535, 4, 3), CountyList!B:B, 0))</f>
        <v>McLean</v>
      </c>
      <c r="E535" t="s">
        <v>9710</v>
      </c>
      <c r="F535" t="s">
        <v>2767</v>
      </c>
      <c r="G535" t="s">
        <v>2761</v>
      </c>
      <c r="H535" t="s">
        <v>6435</v>
      </c>
      <c r="I535" t="s">
        <v>9711</v>
      </c>
      <c r="J535" t="s">
        <v>7603</v>
      </c>
      <c r="K535" t="s">
        <v>7603</v>
      </c>
      <c r="L535" t="s">
        <v>7603</v>
      </c>
      <c r="M535" t="s">
        <v>7603</v>
      </c>
      <c r="N535" t="s">
        <v>7603</v>
      </c>
      <c r="O535" t="s">
        <v>7603</v>
      </c>
      <c r="P535" t="s">
        <v>7603</v>
      </c>
      <c r="Q535" t="s">
        <v>7603</v>
      </c>
      <c r="R535" t="s">
        <v>7603</v>
      </c>
      <c r="S535" t="s">
        <v>7603</v>
      </c>
      <c r="T535">
        <v>81</v>
      </c>
      <c r="U535">
        <v>106</v>
      </c>
      <c r="V535">
        <v>79</v>
      </c>
      <c r="W535">
        <v>88</v>
      </c>
      <c r="X535" t="s">
        <v>7603</v>
      </c>
      <c r="Y535" t="s">
        <v>7603</v>
      </c>
      <c r="Z535">
        <v>164</v>
      </c>
      <c r="AA535">
        <v>191</v>
      </c>
      <c r="AB535" t="s">
        <v>290</v>
      </c>
      <c r="AC535" t="s">
        <v>7603</v>
      </c>
      <c r="AD535" t="s">
        <v>290</v>
      </c>
      <c r="AE535" t="s">
        <v>290</v>
      </c>
      <c r="AF535" t="s">
        <v>7603</v>
      </c>
      <c r="AG535">
        <v>325</v>
      </c>
      <c r="AH535">
        <v>23</v>
      </c>
      <c r="AI535" t="s">
        <v>7603</v>
      </c>
      <c r="AJ535">
        <v>355</v>
      </c>
      <c r="AK535">
        <v>355</v>
      </c>
    </row>
    <row r="536" spans="1:37">
      <c r="A536">
        <v>2013</v>
      </c>
      <c r="B536" t="s">
        <v>326</v>
      </c>
      <c r="C536" t="s">
        <v>9712</v>
      </c>
      <c r="D536" t="str">
        <f>INDEX(CountyList!A:A, MATCH(MID(C536, 4, 3), CountyList!B:B, 0))</f>
        <v>McLean</v>
      </c>
      <c r="E536" t="s">
        <v>6437</v>
      </c>
      <c r="F536" t="s">
        <v>2771</v>
      </c>
      <c r="G536" t="s">
        <v>2761</v>
      </c>
      <c r="H536" t="s">
        <v>6438</v>
      </c>
      <c r="I536" t="s">
        <v>9713</v>
      </c>
      <c r="J536">
        <v>56</v>
      </c>
      <c r="K536">
        <v>36</v>
      </c>
      <c r="L536">
        <v>27</v>
      </c>
      <c r="M536">
        <v>39</v>
      </c>
      <c r="N536">
        <v>29</v>
      </c>
      <c r="O536">
        <v>41</v>
      </c>
      <c r="P536">
        <v>29</v>
      </c>
      <c r="Q536">
        <v>36</v>
      </c>
      <c r="R536">
        <v>37</v>
      </c>
      <c r="S536">
        <v>32</v>
      </c>
      <c r="T536" t="s">
        <v>7603</v>
      </c>
      <c r="U536" t="s">
        <v>7603</v>
      </c>
      <c r="V536" t="s">
        <v>7603</v>
      </c>
      <c r="W536" t="s">
        <v>7603</v>
      </c>
      <c r="X536" t="s">
        <v>7603</v>
      </c>
      <c r="Y536" t="s">
        <v>7603</v>
      </c>
      <c r="Z536">
        <v>182</v>
      </c>
      <c r="AA536">
        <v>180</v>
      </c>
      <c r="AB536" t="s">
        <v>290</v>
      </c>
      <c r="AC536" t="s">
        <v>7603</v>
      </c>
      <c r="AD536">
        <v>11</v>
      </c>
      <c r="AE536" t="s">
        <v>290</v>
      </c>
      <c r="AF536" t="s">
        <v>7603</v>
      </c>
      <c r="AG536">
        <v>341</v>
      </c>
      <c r="AH536" t="s">
        <v>290</v>
      </c>
      <c r="AI536">
        <v>362</v>
      </c>
      <c r="AJ536" t="s">
        <v>7603</v>
      </c>
      <c r="AK536">
        <v>362</v>
      </c>
    </row>
    <row r="537" spans="1:37">
      <c r="A537">
        <v>2013</v>
      </c>
      <c r="B537" t="s">
        <v>319</v>
      </c>
      <c r="C537" t="s">
        <v>9714</v>
      </c>
      <c r="D537" t="str">
        <f>INDEX(CountyList!A:A, MATCH(MID(C537, 4, 3), CountyList!B:B, 0))</f>
        <v>McLean</v>
      </c>
      <c r="E537" t="s">
        <v>9715</v>
      </c>
      <c r="F537" t="s">
        <v>2775</v>
      </c>
      <c r="G537" t="s">
        <v>2761</v>
      </c>
      <c r="H537" t="s">
        <v>6441</v>
      </c>
      <c r="I537" t="s">
        <v>9716</v>
      </c>
      <c r="J537">
        <v>17</v>
      </c>
      <c r="K537">
        <v>10</v>
      </c>
      <c r="L537">
        <v>16</v>
      </c>
      <c r="M537">
        <v>13</v>
      </c>
      <c r="N537">
        <v>17</v>
      </c>
      <c r="O537">
        <v>16</v>
      </c>
      <c r="P537">
        <v>19</v>
      </c>
      <c r="Q537">
        <v>13</v>
      </c>
      <c r="R537">
        <v>12</v>
      </c>
      <c r="S537">
        <v>12</v>
      </c>
      <c r="T537" t="s">
        <v>7603</v>
      </c>
      <c r="U537" t="s">
        <v>7603</v>
      </c>
      <c r="V537" t="s">
        <v>7603</v>
      </c>
      <c r="W537" t="s">
        <v>7603</v>
      </c>
      <c r="X537" t="s">
        <v>7603</v>
      </c>
      <c r="Y537" t="s">
        <v>7603</v>
      </c>
      <c r="Z537">
        <v>68</v>
      </c>
      <c r="AA537">
        <v>77</v>
      </c>
      <c r="AB537">
        <v>18</v>
      </c>
      <c r="AC537" t="s">
        <v>7603</v>
      </c>
      <c r="AD537" t="s">
        <v>290</v>
      </c>
      <c r="AE537" t="s">
        <v>290</v>
      </c>
      <c r="AF537" t="s">
        <v>290</v>
      </c>
      <c r="AG537">
        <v>100</v>
      </c>
      <c r="AH537">
        <v>23</v>
      </c>
      <c r="AI537">
        <v>145</v>
      </c>
      <c r="AJ537" t="s">
        <v>7603</v>
      </c>
      <c r="AK537">
        <v>145</v>
      </c>
    </row>
    <row r="538" spans="1:37">
      <c r="A538">
        <v>2013</v>
      </c>
      <c r="B538" t="s">
        <v>2777</v>
      </c>
      <c r="C538" t="s">
        <v>9717</v>
      </c>
      <c r="D538" t="str">
        <f>INDEX(CountyList!A:A, MATCH(MID(C538, 4, 3), CountyList!B:B, 0))</f>
        <v>McLean</v>
      </c>
      <c r="E538" t="s">
        <v>9718</v>
      </c>
      <c r="F538" t="s">
        <v>2780</v>
      </c>
      <c r="G538" t="s">
        <v>2754</v>
      </c>
      <c r="H538" t="s">
        <v>6444</v>
      </c>
      <c r="I538" t="s">
        <v>9719</v>
      </c>
      <c r="J538" t="s">
        <v>7603</v>
      </c>
      <c r="K538" t="s">
        <v>7603</v>
      </c>
      <c r="L538" t="s">
        <v>7603</v>
      </c>
      <c r="M538" t="s">
        <v>7603</v>
      </c>
      <c r="N538" t="s">
        <v>7603</v>
      </c>
      <c r="O538" t="s">
        <v>7603</v>
      </c>
      <c r="P538" t="s">
        <v>7603</v>
      </c>
      <c r="Q538" t="s">
        <v>7603</v>
      </c>
      <c r="R538" t="s">
        <v>7603</v>
      </c>
      <c r="S538" t="s">
        <v>7603</v>
      </c>
      <c r="T538" t="s">
        <v>7603</v>
      </c>
      <c r="U538" t="s">
        <v>290</v>
      </c>
      <c r="V538" t="s">
        <v>290</v>
      </c>
      <c r="W538" t="s">
        <v>290</v>
      </c>
      <c r="X538" t="s">
        <v>7603</v>
      </c>
      <c r="Y538" t="s">
        <v>7603</v>
      </c>
      <c r="Z538" t="s">
        <v>290</v>
      </c>
      <c r="AA538" t="s">
        <v>290</v>
      </c>
      <c r="AB538" t="s">
        <v>290</v>
      </c>
      <c r="AC538" t="s">
        <v>7603</v>
      </c>
      <c r="AD538" t="s">
        <v>7603</v>
      </c>
      <c r="AE538" t="s">
        <v>290</v>
      </c>
      <c r="AF538" t="s">
        <v>7603</v>
      </c>
      <c r="AG538" t="s">
        <v>290</v>
      </c>
      <c r="AH538" t="s">
        <v>7603</v>
      </c>
      <c r="AI538" t="s">
        <v>7603</v>
      </c>
      <c r="AJ538">
        <v>10</v>
      </c>
      <c r="AK538">
        <v>10</v>
      </c>
    </row>
    <row r="539" spans="1:37">
      <c r="A539">
        <v>2013</v>
      </c>
      <c r="B539" t="s">
        <v>4692</v>
      </c>
      <c r="C539" t="s">
        <v>9720</v>
      </c>
      <c r="D539" t="str">
        <f>INDEX(CountyList!A:A, MATCH(MID(C539, 4, 3), CountyList!B:B, 0))</f>
        <v>McLean</v>
      </c>
      <c r="E539" t="s">
        <v>6446</v>
      </c>
      <c r="F539" t="s">
        <v>4694</v>
      </c>
      <c r="G539" t="s">
        <v>4695</v>
      </c>
      <c r="H539" t="s">
        <v>6447</v>
      </c>
      <c r="I539" t="s">
        <v>9721</v>
      </c>
      <c r="J539" t="s">
        <v>7603</v>
      </c>
      <c r="K539">
        <v>10</v>
      </c>
      <c r="L539" t="s">
        <v>290</v>
      </c>
      <c r="M539" t="s">
        <v>290</v>
      </c>
      <c r="N539">
        <v>12</v>
      </c>
      <c r="O539" t="s">
        <v>290</v>
      </c>
      <c r="P539" t="s">
        <v>290</v>
      </c>
      <c r="Q539" t="s">
        <v>290</v>
      </c>
      <c r="R539" t="s">
        <v>290</v>
      </c>
      <c r="S539" t="s">
        <v>290</v>
      </c>
      <c r="T539" t="s">
        <v>7603</v>
      </c>
      <c r="U539" t="s">
        <v>7603</v>
      </c>
      <c r="V539" t="s">
        <v>7603</v>
      </c>
      <c r="W539" t="s">
        <v>7603</v>
      </c>
      <c r="X539" t="s">
        <v>7603</v>
      </c>
      <c r="Y539" t="s">
        <v>7603</v>
      </c>
      <c r="Z539">
        <v>26</v>
      </c>
      <c r="AA539">
        <v>27</v>
      </c>
      <c r="AB539" t="s">
        <v>290</v>
      </c>
      <c r="AC539" t="s">
        <v>7603</v>
      </c>
      <c r="AD539" t="s">
        <v>7603</v>
      </c>
      <c r="AE539" t="s">
        <v>7603</v>
      </c>
      <c r="AF539" t="s">
        <v>7603</v>
      </c>
      <c r="AG539">
        <v>51</v>
      </c>
      <c r="AH539" t="s">
        <v>290</v>
      </c>
      <c r="AI539">
        <v>53</v>
      </c>
      <c r="AJ539" t="s">
        <v>7603</v>
      </c>
      <c r="AK539">
        <v>53</v>
      </c>
    </row>
    <row r="540" spans="1:37">
      <c r="A540">
        <v>2013</v>
      </c>
      <c r="B540" t="s">
        <v>4095</v>
      </c>
      <c r="C540" t="s">
        <v>9722</v>
      </c>
      <c r="D540" t="str">
        <f>INDEX(CountyList!A:A, MATCH(MID(C540, 4, 3), CountyList!B:B, 0))</f>
        <v>McLean</v>
      </c>
      <c r="E540" t="s">
        <v>9723</v>
      </c>
      <c r="F540" t="s">
        <v>2785</v>
      </c>
      <c r="G540" t="s">
        <v>2754</v>
      </c>
      <c r="H540" t="s">
        <v>6450</v>
      </c>
      <c r="I540" t="s">
        <v>9724</v>
      </c>
      <c r="J540" t="s">
        <v>7603</v>
      </c>
      <c r="K540">
        <v>72</v>
      </c>
      <c r="L540">
        <v>25</v>
      </c>
      <c r="M540">
        <v>27</v>
      </c>
      <c r="N540">
        <v>22</v>
      </c>
      <c r="O540">
        <v>21</v>
      </c>
      <c r="P540">
        <v>24</v>
      </c>
      <c r="Q540">
        <v>18</v>
      </c>
      <c r="R540">
        <v>24</v>
      </c>
      <c r="S540">
        <v>20</v>
      </c>
      <c r="T540">
        <v>13</v>
      </c>
      <c r="U540">
        <v>15</v>
      </c>
      <c r="V540">
        <v>22</v>
      </c>
      <c r="W540">
        <v>12</v>
      </c>
      <c r="X540" t="s">
        <v>7603</v>
      </c>
      <c r="Y540" t="s">
        <v>7603</v>
      </c>
      <c r="Z540">
        <v>161</v>
      </c>
      <c r="AA540">
        <v>157</v>
      </c>
      <c r="AB540" t="s">
        <v>290</v>
      </c>
      <c r="AC540" t="s">
        <v>7603</v>
      </c>
      <c r="AD540">
        <v>19</v>
      </c>
      <c r="AE540">
        <v>37</v>
      </c>
      <c r="AF540" t="s">
        <v>7603</v>
      </c>
      <c r="AG540">
        <v>256</v>
      </c>
      <c r="AH540" t="s">
        <v>290</v>
      </c>
      <c r="AI540">
        <v>253</v>
      </c>
      <c r="AJ540">
        <v>65</v>
      </c>
      <c r="AK540">
        <v>318</v>
      </c>
    </row>
    <row r="541" spans="1:37">
      <c r="A541">
        <v>2013</v>
      </c>
      <c r="B541" t="s">
        <v>9725</v>
      </c>
      <c r="C541" t="s">
        <v>9726</v>
      </c>
      <c r="D541" t="str">
        <f>INDEX(CountyList!A:A, MATCH(MID(C541, 4, 3), CountyList!B:B, 0))</f>
        <v>McLean</v>
      </c>
      <c r="E541" t="s">
        <v>9727</v>
      </c>
      <c r="F541" t="s">
        <v>9728</v>
      </c>
      <c r="G541" t="s">
        <v>2761</v>
      </c>
      <c r="H541" t="s">
        <v>9729</v>
      </c>
      <c r="I541" t="s">
        <v>9730</v>
      </c>
      <c r="J541" t="s">
        <v>7603</v>
      </c>
      <c r="K541" t="s">
        <v>7603</v>
      </c>
      <c r="L541" t="s">
        <v>7603</v>
      </c>
      <c r="M541" t="s">
        <v>7603</v>
      </c>
      <c r="N541" t="s">
        <v>7603</v>
      </c>
      <c r="O541" t="s">
        <v>7603</v>
      </c>
      <c r="P541" t="s">
        <v>7603</v>
      </c>
      <c r="Q541" t="s">
        <v>7603</v>
      </c>
      <c r="R541" t="s">
        <v>290</v>
      </c>
      <c r="S541" t="s">
        <v>290</v>
      </c>
      <c r="T541" t="s">
        <v>290</v>
      </c>
      <c r="U541" t="s">
        <v>290</v>
      </c>
      <c r="V541" t="s">
        <v>7603</v>
      </c>
      <c r="W541" t="s">
        <v>290</v>
      </c>
      <c r="X541" t="s">
        <v>7603</v>
      </c>
      <c r="Y541" t="s">
        <v>7603</v>
      </c>
      <c r="Z541" t="s">
        <v>290</v>
      </c>
      <c r="AA541" t="s">
        <v>290</v>
      </c>
      <c r="AB541" t="s">
        <v>290</v>
      </c>
      <c r="AC541" t="s">
        <v>7603</v>
      </c>
      <c r="AD541" t="s">
        <v>7603</v>
      </c>
      <c r="AE541" t="s">
        <v>7603</v>
      </c>
      <c r="AF541" t="s">
        <v>7603</v>
      </c>
      <c r="AG541" t="s">
        <v>7603</v>
      </c>
      <c r="AH541" t="s">
        <v>7603</v>
      </c>
      <c r="AI541" t="s">
        <v>290</v>
      </c>
      <c r="AJ541" t="s">
        <v>290</v>
      </c>
      <c r="AK541" t="s">
        <v>290</v>
      </c>
    </row>
    <row r="542" spans="1:37">
      <c r="A542">
        <v>2013</v>
      </c>
      <c r="B542" t="s">
        <v>2792</v>
      </c>
      <c r="C542" t="s">
        <v>9731</v>
      </c>
      <c r="D542" t="str">
        <f>INDEX(CountyList!A:A, MATCH(MID(C542, 4, 3), CountyList!B:B, 0))</f>
        <v>McLean</v>
      </c>
      <c r="E542" t="s">
        <v>9732</v>
      </c>
      <c r="F542" t="s">
        <v>2795</v>
      </c>
      <c r="G542" t="s">
        <v>2761</v>
      </c>
      <c r="H542" t="s">
        <v>9733</v>
      </c>
      <c r="I542" t="s">
        <v>9734</v>
      </c>
      <c r="J542">
        <v>50</v>
      </c>
      <c r="K542">
        <v>45</v>
      </c>
      <c r="L542">
        <v>34</v>
      </c>
      <c r="M542">
        <v>35</v>
      </c>
      <c r="N542">
        <v>17</v>
      </c>
      <c r="O542">
        <v>33</v>
      </c>
      <c r="P542">
        <v>24</v>
      </c>
      <c r="Q542">
        <v>21</v>
      </c>
      <c r="R542">
        <v>26</v>
      </c>
      <c r="S542">
        <v>25</v>
      </c>
      <c r="T542">
        <v>19</v>
      </c>
      <c r="U542">
        <v>15</v>
      </c>
      <c r="V542">
        <v>21</v>
      </c>
      <c r="W542">
        <v>20</v>
      </c>
      <c r="X542" t="s">
        <v>7603</v>
      </c>
      <c r="Y542" t="s">
        <v>7603</v>
      </c>
      <c r="Z542">
        <v>189</v>
      </c>
      <c r="AA542">
        <v>198</v>
      </c>
      <c r="AB542">
        <v>17</v>
      </c>
      <c r="AC542" t="s">
        <v>290</v>
      </c>
      <c r="AD542">
        <v>41</v>
      </c>
      <c r="AE542">
        <v>36</v>
      </c>
      <c r="AF542" t="s">
        <v>7603</v>
      </c>
      <c r="AG542">
        <v>272</v>
      </c>
      <c r="AH542">
        <v>19</v>
      </c>
      <c r="AI542">
        <v>310</v>
      </c>
      <c r="AJ542">
        <v>77</v>
      </c>
      <c r="AK542">
        <v>387</v>
      </c>
    </row>
    <row r="543" spans="1:37">
      <c r="A543">
        <v>2013</v>
      </c>
      <c r="B543" t="s">
        <v>2798</v>
      </c>
      <c r="C543" t="s">
        <v>9735</v>
      </c>
      <c r="D543" t="str">
        <f>INDEX(CountyList!A:A, MATCH(MID(C543, 4, 3), CountyList!B:B, 0))</f>
        <v>Dupage</v>
      </c>
      <c r="E543" t="s">
        <v>9736</v>
      </c>
      <c r="F543" t="s">
        <v>2800</v>
      </c>
      <c r="G543" t="s">
        <v>2801</v>
      </c>
      <c r="H543" t="s">
        <v>6459</v>
      </c>
      <c r="I543" t="s">
        <v>9737</v>
      </c>
      <c r="J543">
        <v>48</v>
      </c>
      <c r="K543">
        <v>30</v>
      </c>
      <c r="L543">
        <v>28</v>
      </c>
      <c r="M543">
        <v>26</v>
      </c>
      <c r="N543">
        <v>19</v>
      </c>
      <c r="O543">
        <v>30</v>
      </c>
      <c r="P543">
        <v>23</v>
      </c>
      <c r="Q543">
        <v>22</v>
      </c>
      <c r="R543">
        <v>27</v>
      </c>
      <c r="S543">
        <v>22</v>
      </c>
      <c r="T543" t="s">
        <v>7603</v>
      </c>
      <c r="U543" t="s">
        <v>7603</v>
      </c>
      <c r="V543" t="s">
        <v>7603</v>
      </c>
      <c r="W543" t="s">
        <v>7603</v>
      </c>
      <c r="X543" t="s">
        <v>7603</v>
      </c>
      <c r="Y543" t="s">
        <v>7603</v>
      </c>
      <c r="Z543">
        <v>132</v>
      </c>
      <c r="AA543">
        <v>143</v>
      </c>
      <c r="AB543" t="s">
        <v>7603</v>
      </c>
      <c r="AC543" t="s">
        <v>7603</v>
      </c>
      <c r="AD543" t="s">
        <v>290</v>
      </c>
      <c r="AE543" t="s">
        <v>290</v>
      </c>
      <c r="AF543" t="s">
        <v>290</v>
      </c>
      <c r="AG543">
        <v>250</v>
      </c>
      <c r="AH543" t="s">
        <v>290</v>
      </c>
      <c r="AI543">
        <v>275</v>
      </c>
      <c r="AJ543" t="s">
        <v>7603</v>
      </c>
      <c r="AK543">
        <v>275</v>
      </c>
    </row>
    <row r="544" spans="1:37">
      <c r="A544">
        <v>2013</v>
      </c>
      <c r="B544" t="s">
        <v>9738</v>
      </c>
      <c r="C544" t="s">
        <v>9739</v>
      </c>
      <c r="D544" t="str">
        <f>INDEX(CountyList!A:A, MATCH(MID(C544, 4, 3), CountyList!B:B, 0))</f>
        <v>Dupage</v>
      </c>
      <c r="E544" t="s">
        <v>9740</v>
      </c>
      <c r="F544" t="s">
        <v>9741</v>
      </c>
      <c r="G544" t="s">
        <v>2851</v>
      </c>
      <c r="H544" t="s">
        <v>9742</v>
      </c>
      <c r="I544" t="s">
        <v>9743</v>
      </c>
      <c r="J544">
        <v>27</v>
      </c>
      <c r="K544" t="s">
        <v>290</v>
      </c>
      <c r="L544" t="s">
        <v>7603</v>
      </c>
      <c r="M544" t="s">
        <v>7603</v>
      </c>
      <c r="N544" t="s">
        <v>7603</v>
      </c>
      <c r="O544" t="s">
        <v>7603</v>
      </c>
      <c r="P544" t="s">
        <v>7603</v>
      </c>
      <c r="Q544" t="s">
        <v>7603</v>
      </c>
      <c r="R544" t="s">
        <v>7603</v>
      </c>
      <c r="S544" t="s">
        <v>7603</v>
      </c>
      <c r="T544" t="s">
        <v>7603</v>
      </c>
      <c r="U544" t="s">
        <v>7603</v>
      </c>
      <c r="V544" t="s">
        <v>7603</v>
      </c>
      <c r="W544" t="s">
        <v>7603</v>
      </c>
      <c r="X544" t="s">
        <v>7603</v>
      </c>
      <c r="Y544" t="s">
        <v>7603</v>
      </c>
      <c r="Z544">
        <v>23</v>
      </c>
      <c r="AA544">
        <v>13</v>
      </c>
      <c r="AB544" t="s">
        <v>290</v>
      </c>
      <c r="AC544" t="s">
        <v>7603</v>
      </c>
      <c r="AD544">
        <v>11</v>
      </c>
      <c r="AE544" t="s">
        <v>290</v>
      </c>
      <c r="AF544" t="s">
        <v>7603</v>
      </c>
      <c r="AG544">
        <v>19</v>
      </c>
      <c r="AH544" t="s">
        <v>290</v>
      </c>
      <c r="AI544">
        <v>36</v>
      </c>
      <c r="AJ544" t="s">
        <v>7603</v>
      </c>
      <c r="AK544">
        <v>36</v>
      </c>
    </row>
    <row r="545" spans="1:37">
      <c r="A545">
        <v>2013</v>
      </c>
      <c r="B545" t="s">
        <v>2804</v>
      </c>
      <c r="C545" t="s">
        <v>9744</v>
      </c>
      <c r="D545" t="str">
        <f>INDEX(CountyList!A:A, MATCH(MID(C545, 4, 3), CountyList!B:B, 0))</f>
        <v>Dupage</v>
      </c>
      <c r="E545" t="s">
        <v>6461</v>
      </c>
      <c r="F545" t="s">
        <v>2806</v>
      </c>
      <c r="G545" t="s">
        <v>2807</v>
      </c>
      <c r="H545" t="s">
        <v>6462</v>
      </c>
      <c r="I545" t="s">
        <v>9745</v>
      </c>
      <c r="J545">
        <v>37</v>
      </c>
      <c r="K545">
        <v>28</v>
      </c>
      <c r="L545">
        <v>22</v>
      </c>
      <c r="M545">
        <v>17</v>
      </c>
      <c r="N545">
        <v>21</v>
      </c>
      <c r="O545">
        <v>16</v>
      </c>
      <c r="P545">
        <v>19</v>
      </c>
      <c r="Q545">
        <v>11</v>
      </c>
      <c r="R545">
        <v>13</v>
      </c>
      <c r="S545" t="s">
        <v>290</v>
      </c>
      <c r="T545" t="s">
        <v>7603</v>
      </c>
      <c r="U545" t="s">
        <v>7603</v>
      </c>
      <c r="V545" t="s">
        <v>7603</v>
      </c>
      <c r="W545" t="s">
        <v>7603</v>
      </c>
      <c r="X545" t="s">
        <v>7603</v>
      </c>
      <c r="Y545" t="s">
        <v>7603</v>
      </c>
      <c r="Z545">
        <v>96</v>
      </c>
      <c r="AA545">
        <v>94</v>
      </c>
      <c r="AB545">
        <v>14</v>
      </c>
      <c r="AC545" t="s">
        <v>7603</v>
      </c>
      <c r="AD545">
        <v>22</v>
      </c>
      <c r="AE545" t="s">
        <v>290</v>
      </c>
      <c r="AF545" t="s">
        <v>7603</v>
      </c>
      <c r="AG545">
        <v>135</v>
      </c>
      <c r="AH545">
        <v>16</v>
      </c>
      <c r="AI545">
        <v>190</v>
      </c>
      <c r="AJ545" t="s">
        <v>7603</v>
      </c>
      <c r="AK545">
        <v>190</v>
      </c>
    </row>
    <row r="546" spans="1:37">
      <c r="A546">
        <v>2013</v>
      </c>
      <c r="B546" t="s">
        <v>446</v>
      </c>
      <c r="C546" t="s">
        <v>9746</v>
      </c>
      <c r="D546" t="str">
        <f>INDEX(CountyList!A:A, MATCH(MID(C546, 4, 3), CountyList!B:B, 0))</f>
        <v>Dupage</v>
      </c>
      <c r="E546" t="s">
        <v>9747</v>
      </c>
      <c r="F546" t="s">
        <v>4698</v>
      </c>
      <c r="G546" t="s">
        <v>2839</v>
      </c>
      <c r="H546" t="s">
        <v>6465</v>
      </c>
      <c r="I546" t="s">
        <v>9748</v>
      </c>
      <c r="J546">
        <v>79</v>
      </c>
      <c r="K546">
        <v>39</v>
      </c>
      <c r="L546">
        <v>14</v>
      </c>
      <c r="M546">
        <v>17</v>
      </c>
      <c r="N546">
        <v>11</v>
      </c>
      <c r="O546">
        <v>12</v>
      </c>
      <c r="P546">
        <v>14</v>
      </c>
      <c r="Q546">
        <v>15</v>
      </c>
      <c r="R546" t="s">
        <v>290</v>
      </c>
      <c r="S546">
        <v>11</v>
      </c>
      <c r="T546" t="s">
        <v>7603</v>
      </c>
      <c r="U546" t="s">
        <v>7603</v>
      </c>
      <c r="V546" t="s">
        <v>7603</v>
      </c>
      <c r="W546" t="s">
        <v>7603</v>
      </c>
      <c r="X546" t="s">
        <v>7603</v>
      </c>
      <c r="Y546" t="s">
        <v>7603</v>
      </c>
      <c r="Z546">
        <v>110</v>
      </c>
      <c r="AA546">
        <v>107</v>
      </c>
      <c r="AB546">
        <v>180</v>
      </c>
      <c r="AC546" t="s">
        <v>7603</v>
      </c>
      <c r="AD546" t="s">
        <v>290</v>
      </c>
      <c r="AE546">
        <v>15</v>
      </c>
      <c r="AF546" t="s">
        <v>7603</v>
      </c>
      <c r="AG546" t="s">
        <v>7603</v>
      </c>
      <c r="AH546">
        <v>16</v>
      </c>
      <c r="AI546">
        <v>217</v>
      </c>
      <c r="AJ546" t="s">
        <v>7603</v>
      </c>
      <c r="AK546">
        <v>217</v>
      </c>
    </row>
    <row r="547" spans="1:37">
      <c r="A547">
        <v>2013</v>
      </c>
      <c r="B547" t="s">
        <v>2810</v>
      </c>
      <c r="C547" t="s">
        <v>9749</v>
      </c>
      <c r="D547" t="str">
        <f>INDEX(CountyList!A:A, MATCH(MID(C547, 4, 3), CountyList!B:B, 0))</f>
        <v>Dupage</v>
      </c>
      <c r="E547" t="s">
        <v>9750</v>
      </c>
      <c r="F547" t="s">
        <v>2813</v>
      </c>
      <c r="G547" t="s">
        <v>2814</v>
      </c>
      <c r="H547" t="s">
        <v>6468</v>
      </c>
      <c r="I547" t="s">
        <v>9751</v>
      </c>
      <c r="J547">
        <v>48</v>
      </c>
      <c r="K547">
        <v>20</v>
      </c>
      <c r="L547" t="s">
        <v>290</v>
      </c>
      <c r="M547" t="s">
        <v>290</v>
      </c>
      <c r="N547" t="s">
        <v>290</v>
      </c>
      <c r="O547" t="s">
        <v>290</v>
      </c>
      <c r="P547" t="s">
        <v>290</v>
      </c>
      <c r="Q547" t="s">
        <v>290</v>
      </c>
      <c r="R547" t="s">
        <v>290</v>
      </c>
      <c r="S547" t="s">
        <v>290</v>
      </c>
      <c r="T547" t="s">
        <v>7603</v>
      </c>
      <c r="U547" t="s">
        <v>7603</v>
      </c>
      <c r="V547" t="s">
        <v>7603</v>
      </c>
      <c r="W547" t="s">
        <v>7603</v>
      </c>
      <c r="X547" t="s">
        <v>7603</v>
      </c>
      <c r="Y547" t="s">
        <v>7603</v>
      </c>
      <c r="Z547">
        <v>59</v>
      </c>
      <c r="AA547">
        <v>51</v>
      </c>
      <c r="AB547" t="s">
        <v>290</v>
      </c>
      <c r="AC547" t="s">
        <v>7603</v>
      </c>
      <c r="AD547" t="s">
        <v>290</v>
      </c>
      <c r="AE547" t="s">
        <v>7603</v>
      </c>
      <c r="AF547" t="s">
        <v>7603</v>
      </c>
      <c r="AG547">
        <v>97</v>
      </c>
      <c r="AH547" t="s">
        <v>290</v>
      </c>
      <c r="AI547">
        <v>110</v>
      </c>
      <c r="AJ547" t="s">
        <v>7603</v>
      </c>
      <c r="AK547">
        <v>110</v>
      </c>
    </row>
    <row r="548" spans="1:37">
      <c r="A548">
        <v>2013</v>
      </c>
      <c r="B548" t="s">
        <v>2817</v>
      </c>
      <c r="C548" t="s">
        <v>9752</v>
      </c>
      <c r="D548" t="str">
        <f>INDEX(CountyList!A:A, MATCH(MID(C548, 4, 3), CountyList!B:B, 0))</f>
        <v>Dupage</v>
      </c>
      <c r="E548" t="s">
        <v>9753</v>
      </c>
      <c r="F548" t="s">
        <v>2818</v>
      </c>
      <c r="G548" t="s">
        <v>2819</v>
      </c>
      <c r="H548" t="s">
        <v>6471</v>
      </c>
      <c r="I548" t="s">
        <v>9754</v>
      </c>
      <c r="J548">
        <v>16</v>
      </c>
      <c r="K548">
        <v>23</v>
      </c>
      <c r="L548">
        <v>28</v>
      </c>
      <c r="M548">
        <v>26</v>
      </c>
      <c r="N548">
        <v>23</v>
      </c>
      <c r="O548">
        <v>30</v>
      </c>
      <c r="P548">
        <v>29</v>
      </c>
      <c r="Q548">
        <v>31</v>
      </c>
      <c r="R548">
        <v>22</v>
      </c>
      <c r="S548">
        <v>24</v>
      </c>
      <c r="T548" t="s">
        <v>7603</v>
      </c>
      <c r="U548" t="s">
        <v>7603</v>
      </c>
      <c r="V548" t="s">
        <v>7603</v>
      </c>
      <c r="W548" t="s">
        <v>7603</v>
      </c>
      <c r="X548" t="s">
        <v>7603</v>
      </c>
      <c r="Y548" t="s">
        <v>7603</v>
      </c>
      <c r="Z548">
        <v>127</v>
      </c>
      <c r="AA548">
        <v>125</v>
      </c>
      <c r="AB548" t="s">
        <v>290</v>
      </c>
      <c r="AC548" t="s">
        <v>290</v>
      </c>
      <c r="AD548" t="s">
        <v>290</v>
      </c>
      <c r="AE548" t="s">
        <v>290</v>
      </c>
      <c r="AF548" t="s">
        <v>290</v>
      </c>
      <c r="AG548">
        <v>232</v>
      </c>
      <c r="AH548" t="s">
        <v>290</v>
      </c>
      <c r="AI548">
        <v>252</v>
      </c>
      <c r="AJ548" t="s">
        <v>7603</v>
      </c>
      <c r="AK548">
        <v>252</v>
      </c>
    </row>
    <row r="549" spans="1:37">
      <c r="A549">
        <v>2013</v>
      </c>
      <c r="B549" t="s">
        <v>9755</v>
      </c>
      <c r="C549" t="s">
        <v>9756</v>
      </c>
      <c r="D549" t="str">
        <f>INDEX(CountyList!A:A, MATCH(MID(C549, 4, 3), CountyList!B:B, 0))</f>
        <v>Dupage</v>
      </c>
      <c r="E549" t="s">
        <v>9757</v>
      </c>
      <c r="F549" t="s">
        <v>9758</v>
      </c>
      <c r="G549" t="s">
        <v>3055</v>
      </c>
      <c r="H549" t="s">
        <v>9759</v>
      </c>
      <c r="I549" t="s">
        <v>9760</v>
      </c>
      <c r="J549">
        <v>36</v>
      </c>
      <c r="K549">
        <v>22</v>
      </c>
      <c r="L549">
        <v>18</v>
      </c>
      <c r="M549">
        <v>16</v>
      </c>
      <c r="N549">
        <v>11</v>
      </c>
      <c r="O549" t="s">
        <v>290</v>
      </c>
      <c r="P549" t="s">
        <v>290</v>
      </c>
      <c r="Q549" t="s">
        <v>290</v>
      </c>
      <c r="R549">
        <v>14</v>
      </c>
      <c r="S549" t="s">
        <v>290</v>
      </c>
      <c r="T549" t="s">
        <v>7603</v>
      </c>
      <c r="U549" t="s">
        <v>7603</v>
      </c>
      <c r="V549" t="s">
        <v>7603</v>
      </c>
      <c r="W549" t="s">
        <v>7603</v>
      </c>
      <c r="X549" t="s">
        <v>7603</v>
      </c>
      <c r="Y549" t="s">
        <v>7603</v>
      </c>
      <c r="Z549">
        <v>69</v>
      </c>
      <c r="AA549">
        <v>67</v>
      </c>
      <c r="AB549" t="s">
        <v>290</v>
      </c>
      <c r="AC549" t="s">
        <v>7603</v>
      </c>
      <c r="AD549" t="s">
        <v>290</v>
      </c>
      <c r="AE549" t="s">
        <v>290</v>
      </c>
      <c r="AF549" t="s">
        <v>7603</v>
      </c>
      <c r="AG549">
        <v>110</v>
      </c>
      <c r="AH549">
        <v>12</v>
      </c>
      <c r="AI549">
        <v>136</v>
      </c>
      <c r="AJ549" t="s">
        <v>7603</v>
      </c>
      <c r="AK549">
        <v>136</v>
      </c>
    </row>
    <row r="550" spans="1:37">
      <c r="A550">
        <v>2013</v>
      </c>
      <c r="B550" t="s">
        <v>3806</v>
      </c>
      <c r="C550" t="s">
        <v>9761</v>
      </c>
      <c r="D550" t="str">
        <f>INDEX(CountyList!A:A, MATCH(MID(C550, 4, 3), CountyList!B:B, 0))</f>
        <v>Dupage</v>
      </c>
      <c r="E550" t="s">
        <v>6556</v>
      </c>
      <c r="F550" t="s">
        <v>9762</v>
      </c>
      <c r="G550" t="s">
        <v>2987</v>
      </c>
      <c r="H550" t="s">
        <v>9763</v>
      </c>
      <c r="I550" t="s">
        <v>9764</v>
      </c>
      <c r="J550">
        <v>18</v>
      </c>
      <c r="K550">
        <v>24</v>
      </c>
      <c r="L550">
        <v>27</v>
      </c>
      <c r="M550">
        <v>27</v>
      </c>
      <c r="N550">
        <v>15</v>
      </c>
      <c r="O550">
        <v>16</v>
      </c>
      <c r="P550">
        <v>16</v>
      </c>
      <c r="Q550">
        <v>20</v>
      </c>
      <c r="R550">
        <v>22</v>
      </c>
      <c r="S550">
        <v>17</v>
      </c>
      <c r="T550" t="s">
        <v>7603</v>
      </c>
      <c r="U550" t="s">
        <v>7603</v>
      </c>
      <c r="V550" t="s">
        <v>7603</v>
      </c>
      <c r="W550" t="s">
        <v>7603</v>
      </c>
      <c r="X550" t="s">
        <v>7603</v>
      </c>
      <c r="Y550" t="s">
        <v>7603</v>
      </c>
      <c r="Z550">
        <v>113</v>
      </c>
      <c r="AA550">
        <v>89</v>
      </c>
      <c r="AB550">
        <v>96</v>
      </c>
      <c r="AC550">
        <v>24</v>
      </c>
      <c r="AD550">
        <v>14</v>
      </c>
      <c r="AE550" t="s">
        <v>290</v>
      </c>
      <c r="AF550" t="s">
        <v>290</v>
      </c>
      <c r="AG550">
        <v>62</v>
      </c>
      <c r="AH550" t="s">
        <v>290</v>
      </c>
      <c r="AI550">
        <v>202</v>
      </c>
      <c r="AJ550" t="s">
        <v>7603</v>
      </c>
      <c r="AK550">
        <v>202</v>
      </c>
    </row>
    <row r="551" spans="1:37">
      <c r="A551">
        <v>2013</v>
      </c>
      <c r="B551" t="s">
        <v>2822</v>
      </c>
      <c r="C551" t="s">
        <v>9765</v>
      </c>
      <c r="D551" t="str">
        <f>INDEX(CountyList!A:A, MATCH(MID(C551, 4, 3), CountyList!B:B, 0))</f>
        <v>Dupage</v>
      </c>
      <c r="E551" t="s">
        <v>6473</v>
      </c>
      <c r="F551" t="s">
        <v>2825</v>
      </c>
      <c r="G551" t="s">
        <v>2826</v>
      </c>
      <c r="H551" t="s">
        <v>6474</v>
      </c>
      <c r="I551" t="s">
        <v>9766</v>
      </c>
      <c r="J551" t="s">
        <v>7603</v>
      </c>
      <c r="K551" t="s">
        <v>7603</v>
      </c>
      <c r="L551" t="s">
        <v>7603</v>
      </c>
      <c r="M551" t="s">
        <v>7603</v>
      </c>
      <c r="N551" t="s">
        <v>7603</v>
      </c>
      <c r="O551" t="s">
        <v>7603</v>
      </c>
      <c r="P551" t="s">
        <v>7603</v>
      </c>
      <c r="Q551" t="s">
        <v>7603</v>
      </c>
      <c r="R551" t="s">
        <v>7603</v>
      </c>
      <c r="S551" t="s">
        <v>7603</v>
      </c>
      <c r="T551">
        <v>192</v>
      </c>
      <c r="U551">
        <v>186</v>
      </c>
      <c r="V551">
        <v>171</v>
      </c>
      <c r="W551">
        <v>174</v>
      </c>
      <c r="X551" t="s">
        <v>7603</v>
      </c>
      <c r="Y551" t="s">
        <v>7603</v>
      </c>
      <c r="Z551">
        <v>371</v>
      </c>
      <c r="AA551">
        <v>385</v>
      </c>
      <c r="AB551">
        <v>34</v>
      </c>
      <c r="AC551" t="s">
        <v>7603</v>
      </c>
      <c r="AD551">
        <v>33</v>
      </c>
      <c r="AE551" t="s">
        <v>290</v>
      </c>
      <c r="AF551" t="s">
        <v>290</v>
      </c>
      <c r="AG551">
        <v>679</v>
      </c>
      <c r="AH551" t="s">
        <v>290</v>
      </c>
      <c r="AI551" t="s">
        <v>7603</v>
      </c>
      <c r="AJ551">
        <v>756</v>
      </c>
      <c r="AK551">
        <v>756</v>
      </c>
    </row>
    <row r="552" spans="1:37">
      <c r="A552">
        <v>2013</v>
      </c>
      <c r="B552" t="s">
        <v>3023</v>
      </c>
      <c r="C552" t="s">
        <v>9767</v>
      </c>
      <c r="D552" t="str">
        <f>INDEX(CountyList!A:A, MATCH(MID(C552, 4, 3), CountyList!B:B, 0))</f>
        <v>Dupage</v>
      </c>
      <c r="E552" t="s">
        <v>9768</v>
      </c>
      <c r="F552" t="s">
        <v>3024</v>
      </c>
      <c r="G552" t="s">
        <v>2856</v>
      </c>
      <c r="H552" t="s">
        <v>6477</v>
      </c>
      <c r="I552" t="s">
        <v>9769</v>
      </c>
      <c r="J552">
        <v>86</v>
      </c>
      <c r="K552">
        <v>32</v>
      </c>
      <c r="L552">
        <v>32</v>
      </c>
      <c r="M552">
        <v>32</v>
      </c>
      <c r="N552">
        <v>32</v>
      </c>
      <c r="O552">
        <v>32</v>
      </c>
      <c r="P552">
        <v>32</v>
      </c>
      <c r="Q552">
        <v>32</v>
      </c>
      <c r="R552">
        <v>32</v>
      </c>
      <c r="S552">
        <v>30</v>
      </c>
      <c r="T552" t="s">
        <v>7603</v>
      </c>
      <c r="U552" t="s">
        <v>7603</v>
      </c>
      <c r="V552" t="s">
        <v>7603</v>
      </c>
      <c r="W552" t="s">
        <v>7603</v>
      </c>
      <c r="X552" t="s">
        <v>7603</v>
      </c>
      <c r="Y552" t="s">
        <v>7603</v>
      </c>
      <c r="Z552">
        <v>189</v>
      </c>
      <c r="AA552">
        <v>183</v>
      </c>
      <c r="AB552" t="s">
        <v>290</v>
      </c>
      <c r="AC552" t="s">
        <v>7603</v>
      </c>
      <c r="AD552">
        <v>113</v>
      </c>
      <c r="AE552" t="s">
        <v>290</v>
      </c>
      <c r="AF552" t="s">
        <v>7603</v>
      </c>
      <c r="AG552">
        <v>204</v>
      </c>
      <c r="AH552">
        <v>44</v>
      </c>
      <c r="AI552">
        <v>372</v>
      </c>
      <c r="AJ552" t="s">
        <v>7603</v>
      </c>
      <c r="AK552">
        <v>372</v>
      </c>
    </row>
    <row r="553" spans="1:37">
      <c r="A553">
        <v>2013</v>
      </c>
      <c r="B553" t="s">
        <v>1585</v>
      </c>
      <c r="C553" t="s">
        <v>9770</v>
      </c>
      <c r="D553" t="str">
        <f>INDEX(CountyList!A:A, MATCH(MID(C553, 4, 3), CountyList!B:B, 0))</f>
        <v>Dupage</v>
      </c>
      <c r="E553" t="s">
        <v>9771</v>
      </c>
      <c r="F553" t="s">
        <v>2831</v>
      </c>
      <c r="G553" t="s">
        <v>2832</v>
      </c>
      <c r="H553" t="s">
        <v>6480</v>
      </c>
      <c r="I553" t="s">
        <v>9772</v>
      </c>
      <c r="J553">
        <v>48</v>
      </c>
      <c r="K553">
        <v>24</v>
      </c>
      <c r="L553">
        <v>26</v>
      </c>
      <c r="M553">
        <v>25</v>
      </c>
      <c r="N553">
        <v>26</v>
      </c>
      <c r="O553">
        <v>36</v>
      </c>
      <c r="P553">
        <v>31</v>
      </c>
      <c r="Q553">
        <v>28</v>
      </c>
      <c r="R553">
        <v>32</v>
      </c>
      <c r="S553">
        <v>34</v>
      </c>
      <c r="T553" t="s">
        <v>7603</v>
      </c>
      <c r="U553" t="s">
        <v>7603</v>
      </c>
      <c r="V553" t="s">
        <v>7603</v>
      </c>
      <c r="W553" t="s">
        <v>7603</v>
      </c>
      <c r="X553" t="s">
        <v>7603</v>
      </c>
      <c r="Y553" t="s">
        <v>7603</v>
      </c>
      <c r="Z553">
        <v>173</v>
      </c>
      <c r="AA553">
        <v>137</v>
      </c>
      <c r="AB553" t="s">
        <v>290</v>
      </c>
      <c r="AC553" t="s">
        <v>7603</v>
      </c>
      <c r="AD553">
        <v>15</v>
      </c>
      <c r="AE553" t="s">
        <v>290</v>
      </c>
      <c r="AF553" t="s">
        <v>7603</v>
      </c>
      <c r="AG553">
        <v>278</v>
      </c>
      <c r="AH553">
        <v>10</v>
      </c>
      <c r="AI553">
        <v>310</v>
      </c>
      <c r="AJ553" t="s">
        <v>7603</v>
      </c>
      <c r="AK553">
        <v>310</v>
      </c>
    </row>
    <row r="554" spans="1:37">
      <c r="A554">
        <v>2013</v>
      </c>
      <c r="B554" t="s">
        <v>2835</v>
      </c>
      <c r="C554" t="s">
        <v>9773</v>
      </c>
      <c r="D554" t="str">
        <f>INDEX(CountyList!A:A, MATCH(MID(C554, 4, 3), CountyList!B:B, 0))</f>
        <v>Dupage</v>
      </c>
      <c r="E554" t="s">
        <v>9774</v>
      </c>
      <c r="F554" t="s">
        <v>2838</v>
      </c>
      <c r="G554" t="s">
        <v>2839</v>
      </c>
      <c r="H554" t="s">
        <v>6483</v>
      </c>
      <c r="I554" t="s">
        <v>9775</v>
      </c>
      <c r="J554" t="s">
        <v>7603</v>
      </c>
      <c r="K554" t="s">
        <v>7603</v>
      </c>
      <c r="L554" t="s">
        <v>7603</v>
      </c>
      <c r="M554" t="s">
        <v>7603</v>
      </c>
      <c r="N554" t="s">
        <v>7603</v>
      </c>
      <c r="O554" t="s">
        <v>7603</v>
      </c>
      <c r="P554" t="s">
        <v>7603</v>
      </c>
      <c r="Q554" t="s">
        <v>7603</v>
      </c>
      <c r="R554" t="s">
        <v>7603</v>
      </c>
      <c r="S554" t="s">
        <v>7603</v>
      </c>
      <c r="T554">
        <v>82</v>
      </c>
      <c r="U554">
        <v>72</v>
      </c>
      <c r="V554">
        <v>73</v>
      </c>
      <c r="W554">
        <v>76</v>
      </c>
      <c r="X554" t="s">
        <v>7603</v>
      </c>
      <c r="Y554" t="s">
        <v>7603</v>
      </c>
      <c r="Z554">
        <v>151</v>
      </c>
      <c r="AA554">
        <v>164</v>
      </c>
      <c r="AB554">
        <v>79</v>
      </c>
      <c r="AC554" t="s">
        <v>7603</v>
      </c>
      <c r="AD554">
        <v>12</v>
      </c>
      <c r="AE554">
        <v>21</v>
      </c>
      <c r="AF554" t="s">
        <v>7603</v>
      </c>
      <c r="AG554">
        <v>185</v>
      </c>
      <c r="AH554">
        <v>18</v>
      </c>
      <c r="AI554" t="s">
        <v>7603</v>
      </c>
      <c r="AJ554">
        <v>315</v>
      </c>
      <c r="AK554">
        <v>315</v>
      </c>
    </row>
    <row r="555" spans="1:37">
      <c r="A555">
        <v>2013</v>
      </c>
      <c r="B555" t="s">
        <v>9776</v>
      </c>
      <c r="C555" t="s">
        <v>9777</v>
      </c>
      <c r="D555" t="str">
        <f>INDEX(CountyList!A:A, MATCH(MID(C555, 4, 3), CountyList!B:B, 0))</f>
        <v>Dupage</v>
      </c>
      <c r="E555" t="s">
        <v>9778</v>
      </c>
      <c r="F555" t="s">
        <v>9779</v>
      </c>
      <c r="G555" t="s">
        <v>3080</v>
      </c>
      <c r="H555" t="s">
        <v>9780</v>
      </c>
      <c r="I555" t="s">
        <v>9781</v>
      </c>
      <c r="J555" t="s">
        <v>290</v>
      </c>
      <c r="K555">
        <v>21</v>
      </c>
      <c r="L555">
        <v>13</v>
      </c>
      <c r="M555">
        <v>14</v>
      </c>
      <c r="N555">
        <v>15</v>
      </c>
      <c r="O555">
        <v>15</v>
      </c>
      <c r="P555">
        <v>15</v>
      </c>
      <c r="Q555">
        <v>21</v>
      </c>
      <c r="R555" t="s">
        <v>290</v>
      </c>
      <c r="S555">
        <v>19</v>
      </c>
      <c r="T555" t="s">
        <v>7603</v>
      </c>
      <c r="U555" t="s">
        <v>7603</v>
      </c>
      <c r="V555" t="s">
        <v>7603</v>
      </c>
      <c r="W555" t="s">
        <v>7603</v>
      </c>
      <c r="X555" t="s">
        <v>7603</v>
      </c>
      <c r="Y555" t="s">
        <v>7603</v>
      </c>
      <c r="Z555">
        <v>71</v>
      </c>
      <c r="AA555">
        <v>78</v>
      </c>
      <c r="AB555">
        <v>12</v>
      </c>
      <c r="AC555" t="s">
        <v>7603</v>
      </c>
      <c r="AD555" t="s">
        <v>290</v>
      </c>
      <c r="AE555" t="s">
        <v>290</v>
      </c>
      <c r="AF555" t="s">
        <v>7603</v>
      </c>
      <c r="AG555">
        <v>118</v>
      </c>
      <c r="AH555">
        <v>14</v>
      </c>
      <c r="AI555">
        <v>149</v>
      </c>
      <c r="AJ555" t="s">
        <v>7603</v>
      </c>
      <c r="AK555">
        <v>149</v>
      </c>
    </row>
    <row r="556" spans="1:37">
      <c r="A556">
        <v>2013</v>
      </c>
      <c r="B556" t="s">
        <v>2842</v>
      </c>
      <c r="C556" t="s">
        <v>9782</v>
      </c>
      <c r="D556" t="str">
        <f>INDEX(CountyList!A:A, MATCH(MID(C556, 4, 3), CountyList!B:B, 0))</f>
        <v>Dupage</v>
      </c>
      <c r="E556" t="s">
        <v>9783</v>
      </c>
      <c r="F556" t="s">
        <v>9784</v>
      </c>
      <c r="G556" t="s">
        <v>2845</v>
      </c>
      <c r="H556" t="s">
        <v>6486</v>
      </c>
      <c r="I556" t="s">
        <v>9785</v>
      </c>
      <c r="J556">
        <v>19</v>
      </c>
      <c r="K556">
        <v>15</v>
      </c>
      <c r="L556">
        <v>20</v>
      </c>
      <c r="M556">
        <v>18</v>
      </c>
      <c r="N556">
        <v>21</v>
      </c>
      <c r="O556">
        <v>26</v>
      </c>
      <c r="P556">
        <v>24</v>
      </c>
      <c r="Q556">
        <v>24</v>
      </c>
      <c r="R556">
        <v>27</v>
      </c>
      <c r="S556">
        <v>33</v>
      </c>
      <c r="T556" t="s">
        <v>7603</v>
      </c>
      <c r="U556" t="s">
        <v>7603</v>
      </c>
      <c r="V556" t="s">
        <v>7603</v>
      </c>
      <c r="W556" t="s">
        <v>7603</v>
      </c>
      <c r="X556" t="s">
        <v>7603</v>
      </c>
      <c r="Y556" t="s">
        <v>7603</v>
      </c>
      <c r="Z556">
        <v>127</v>
      </c>
      <c r="AA556">
        <v>100</v>
      </c>
      <c r="AB556">
        <v>14</v>
      </c>
      <c r="AC556" t="s">
        <v>7603</v>
      </c>
      <c r="AD556" t="s">
        <v>290</v>
      </c>
      <c r="AE556" t="s">
        <v>290</v>
      </c>
      <c r="AF556" t="s">
        <v>7603</v>
      </c>
      <c r="AG556">
        <v>187</v>
      </c>
      <c r="AH556">
        <v>18</v>
      </c>
      <c r="AI556">
        <v>227</v>
      </c>
      <c r="AJ556" t="s">
        <v>7603</v>
      </c>
      <c r="AK556">
        <v>227</v>
      </c>
    </row>
    <row r="557" spans="1:37">
      <c r="A557">
        <v>2013</v>
      </c>
      <c r="B557" t="s">
        <v>1280</v>
      </c>
      <c r="C557" t="s">
        <v>9786</v>
      </c>
      <c r="D557" t="str">
        <f>INDEX(CountyList!A:A, MATCH(MID(C557, 4, 3), CountyList!B:B, 0))</f>
        <v>Dupage</v>
      </c>
      <c r="E557" t="s">
        <v>9787</v>
      </c>
      <c r="F557" t="s">
        <v>2850</v>
      </c>
      <c r="G557" t="s">
        <v>2851</v>
      </c>
      <c r="H557" t="s">
        <v>6489</v>
      </c>
      <c r="I557" t="s">
        <v>9788</v>
      </c>
      <c r="J557">
        <v>38</v>
      </c>
      <c r="K557">
        <v>26</v>
      </c>
      <c r="L557">
        <v>23</v>
      </c>
      <c r="M557">
        <v>21</v>
      </c>
      <c r="N557">
        <v>20</v>
      </c>
      <c r="O557">
        <v>20</v>
      </c>
      <c r="P557">
        <v>27</v>
      </c>
      <c r="Q557">
        <v>24</v>
      </c>
      <c r="R557">
        <v>21</v>
      </c>
      <c r="S557">
        <v>26</v>
      </c>
      <c r="T557" t="s">
        <v>7603</v>
      </c>
      <c r="U557" t="s">
        <v>7603</v>
      </c>
      <c r="V557" t="s">
        <v>7603</v>
      </c>
      <c r="W557" t="s">
        <v>7603</v>
      </c>
      <c r="X557" t="s">
        <v>7603</v>
      </c>
      <c r="Y557" t="s">
        <v>7603</v>
      </c>
      <c r="Z557">
        <v>135</v>
      </c>
      <c r="AA557">
        <v>111</v>
      </c>
      <c r="AB557" t="s">
        <v>290</v>
      </c>
      <c r="AC557" t="s">
        <v>7603</v>
      </c>
      <c r="AD557" t="s">
        <v>290</v>
      </c>
      <c r="AE557" t="s">
        <v>7603</v>
      </c>
      <c r="AF557" t="s">
        <v>7603</v>
      </c>
      <c r="AG557">
        <v>226</v>
      </c>
      <c r="AH557">
        <v>11</v>
      </c>
      <c r="AI557">
        <v>246</v>
      </c>
      <c r="AJ557" t="s">
        <v>7603</v>
      </c>
      <c r="AK557">
        <v>246</v>
      </c>
    </row>
    <row r="558" spans="1:37">
      <c r="A558">
        <v>2013</v>
      </c>
      <c r="B558" t="s">
        <v>786</v>
      </c>
      <c r="C558" t="s">
        <v>9789</v>
      </c>
      <c r="D558" t="str">
        <f>INDEX(CountyList!A:A, MATCH(MID(C558, 4, 3), CountyList!B:B, 0))</f>
        <v>Dupage</v>
      </c>
      <c r="E558" t="s">
        <v>9790</v>
      </c>
      <c r="F558" t="s">
        <v>9791</v>
      </c>
      <c r="G558" t="s">
        <v>2856</v>
      </c>
      <c r="H558" t="s">
        <v>6492</v>
      </c>
      <c r="I558" t="s">
        <v>9792</v>
      </c>
      <c r="J558">
        <v>39</v>
      </c>
      <c r="K558">
        <v>52</v>
      </c>
      <c r="L558">
        <v>33</v>
      </c>
      <c r="M558">
        <v>59</v>
      </c>
      <c r="N558">
        <v>43</v>
      </c>
      <c r="O558">
        <v>47</v>
      </c>
      <c r="P558">
        <v>50</v>
      </c>
      <c r="Q558">
        <v>42</v>
      </c>
      <c r="R558">
        <v>44</v>
      </c>
      <c r="S558">
        <v>37</v>
      </c>
      <c r="T558" t="s">
        <v>7603</v>
      </c>
      <c r="U558" t="s">
        <v>7603</v>
      </c>
      <c r="V558" t="s">
        <v>7603</v>
      </c>
      <c r="W558" t="s">
        <v>7603</v>
      </c>
      <c r="X558" t="s">
        <v>7603</v>
      </c>
      <c r="Y558" t="s">
        <v>7603</v>
      </c>
      <c r="Z558">
        <v>219</v>
      </c>
      <c r="AA558">
        <v>227</v>
      </c>
      <c r="AB558" t="s">
        <v>290</v>
      </c>
      <c r="AC558" t="s">
        <v>290</v>
      </c>
      <c r="AD558" t="s">
        <v>7603</v>
      </c>
      <c r="AE558" t="s">
        <v>7603</v>
      </c>
      <c r="AF558" t="s">
        <v>7603</v>
      </c>
      <c r="AG558">
        <v>421</v>
      </c>
      <c r="AH558">
        <v>14</v>
      </c>
      <c r="AI558">
        <v>446</v>
      </c>
      <c r="AJ558" t="s">
        <v>7603</v>
      </c>
      <c r="AK558">
        <v>446</v>
      </c>
    </row>
    <row r="559" spans="1:37">
      <c r="A559">
        <v>2013</v>
      </c>
      <c r="B559" t="s">
        <v>2859</v>
      </c>
      <c r="C559" t="s">
        <v>9793</v>
      </c>
      <c r="D559" t="str">
        <f>INDEX(CountyList!A:A, MATCH(MID(C559, 4, 3), CountyList!B:B, 0))</f>
        <v>Dupage</v>
      </c>
      <c r="E559" t="s">
        <v>9794</v>
      </c>
      <c r="F559" t="s">
        <v>2861</v>
      </c>
      <c r="G559" t="s">
        <v>2862</v>
      </c>
      <c r="H559" t="s">
        <v>6495</v>
      </c>
      <c r="I559" t="s">
        <v>9795</v>
      </c>
      <c r="J559">
        <v>43</v>
      </c>
      <c r="K559">
        <v>58</v>
      </c>
      <c r="L559">
        <v>46</v>
      </c>
      <c r="M559">
        <v>50</v>
      </c>
      <c r="N559">
        <v>57</v>
      </c>
      <c r="O559">
        <v>65</v>
      </c>
      <c r="P559">
        <v>57</v>
      </c>
      <c r="Q559">
        <v>60</v>
      </c>
      <c r="R559">
        <v>65</v>
      </c>
      <c r="S559">
        <v>68</v>
      </c>
      <c r="T559" t="s">
        <v>7603</v>
      </c>
      <c r="U559" t="s">
        <v>7603</v>
      </c>
      <c r="V559" t="s">
        <v>7603</v>
      </c>
      <c r="W559" t="s">
        <v>7603</v>
      </c>
      <c r="X559" t="s">
        <v>7603</v>
      </c>
      <c r="Y559" t="s">
        <v>7603</v>
      </c>
      <c r="Z559">
        <v>284</v>
      </c>
      <c r="AA559">
        <v>285</v>
      </c>
      <c r="AB559">
        <v>18</v>
      </c>
      <c r="AC559" t="s">
        <v>7603</v>
      </c>
      <c r="AD559">
        <v>31</v>
      </c>
      <c r="AE559" t="s">
        <v>290</v>
      </c>
      <c r="AF559">
        <v>31</v>
      </c>
      <c r="AG559">
        <v>462</v>
      </c>
      <c r="AH559">
        <v>20</v>
      </c>
      <c r="AI559">
        <v>569</v>
      </c>
      <c r="AJ559" t="s">
        <v>7603</v>
      </c>
      <c r="AK559">
        <v>569</v>
      </c>
    </row>
    <row r="560" spans="1:37">
      <c r="A560">
        <v>2013</v>
      </c>
      <c r="B560" t="s">
        <v>9796</v>
      </c>
      <c r="C560" t="s">
        <v>9797</v>
      </c>
      <c r="D560" t="str">
        <f>INDEX(CountyList!A:A, MATCH(MID(C560, 4, 3), CountyList!B:B, 0))</f>
        <v>Dupage</v>
      </c>
      <c r="E560" t="s">
        <v>6497</v>
      </c>
      <c r="F560" t="s">
        <v>2866</v>
      </c>
      <c r="G560" t="s">
        <v>2819</v>
      </c>
      <c r="H560" t="s">
        <v>6498</v>
      </c>
      <c r="I560" t="s">
        <v>9798</v>
      </c>
      <c r="J560">
        <v>105</v>
      </c>
      <c r="K560">
        <v>43</v>
      </c>
      <c r="L560">
        <v>13</v>
      </c>
      <c r="M560" t="s">
        <v>290</v>
      </c>
      <c r="N560">
        <v>12</v>
      </c>
      <c r="O560">
        <v>10</v>
      </c>
      <c r="P560" t="s">
        <v>290</v>
      </c>
      <c r="Q560" t="s">
        <v>7603</v>
      </c>
      <c r="R560" t="s">
        <v>7603</v>
      </c>
      <c r="S560" t="s">
        <v>7603</v>
      </c>
      <c r="T560" t="s">
        <v>7603</v>
      </c>
      <c r="U560" t="s">
        <v>7603</v>
      </c>
      <c r="V560" t="s">
        <v>7603</v>
      </c>
      <c r="W560" t="s">
        <v>7603</v>
      </c>
      <c r="X560" t="s">
        <v>7603</v>
      </c>
      <c r="Y560" t="s">
        <v>7603</v>
      </c>
      <c r="Z560">
        <v>103</v>
      </c>
      <c r="AA560">
        <v>90</v>
      </c>
      <c r="AB560" t="s">
        <v>290</v>
      </c>
      <c r="AC560" t="s">
        <v>7603</v>
      </c>
      <c r="AD560">
        <v>45</v>
      </c>
      <c r="AE560" t="s">
        <v>290</v>
      </c>
      <c r="AF560" t="s">
        <v>7603</v>
      </c>
      <c r="AG560">
        <v>120</v>
      </c>
      <c r="AH560">
        <v>14</v>
      </c>
      <c r="AI560">
        <v>193</v>
      </c>
      <c r="AJ560" t="s">
        <v>7603</v>
      </c>
      <c r="AK560">
        <v>193</v>
      </c>
    </row>
    <row r="561" spans="1:37">
      <c r="A561">
        <v>2013</v>
      </c>
      <c r="B561" t="s">
        <v>9799</v>
      </c>
      <c r="C561" t="s">
        <v>9800</v>
      </c>
      <c r="D561" t="str">
        <f>INDEX(CountyList!A:A, MATCH(MID(C561, 4, 3), CountyList!B:B, 0))</f>
        <v>Dupage</v>
      </c>
      <c r="E561" t="s">
        <v>9801</v>
      </c>
      <c r="F561" t="s">
        <v>9802</v>
      </c>
      <c r="G561" t="s">
        <v>3030</v>
      </c>
      <c r="H561" t="s">
        <v>9803</v>
      </c>
      <c r="I561" t="s">
        <v>9804</v>
      </c>
      <c r="J561">
        <v>43</v>
      </c>
      <c r="K561">
        <v>26</v>
      </c>
      <c r="L561">
        <v>25</v>
      </c>
      <c r="M561">
        <v>41</v>
      </c>
      <c r="N561">
        <v>34</v>
      </c>
      <c r="O561">
        <v>36</v>
      </c>
      <c r="P561">
        <v>37</v>
      </c>
      <c r="Q561">
        <v>47</v>
      </c>
      <c r="R561">
        <v>24</v>
      </c>
      <c r="S561">
        <v>45</v>
      </c>
      <c r="T561" t="s">
        <v>7603</v>
      </c>
      <c r="U561" t="s">
        <v>7603</v>
      </c>
      <c r="V561" t="s">
        <v>7603</v>
      </c>
      <c r="W561" t="s">
        <v>7603</v>
      </c>
      <c r="X561" t="s">
        <v>7603</v>
      </c>
      <c r="Y561" t="s">
        <v>7603</v>
      </c>
      <c r="Z561">
        <v>181</v>
      </c>
      <c r="AA561">
        <v>177</v>
      </c>
      <c r="AB561">
        <v>13</v>
      </c>
      <c r="AC561" t="s">
        <v>7603</v>
      </c>
      <c r="AD561">
        <v>48</v>
      </c>
      <c r="AE561" t="s">
        <v>290</v>
      </c>
      <c r="AF561" t="s">
        <v>7603</v>
      </c>
      <c r="AG561">
        <v>292</v>
      </c>
      <c r="AH561" t="s">
        <v>290</v>
      </c>
      <c r="AI561">
        <v>358</v>
      </c>
      <c r="AJ561" t="s">
        <v>7603</v>
      </c>
      <c r="AK561">
        <v>358</v>
      </c>
    </row>
    <row r="562" spans="1:37">
      <c r="A562">
        <v>2013</v>
      </c>
      <c r="B562" t="s">
        <v>2868</v>
      </c>
      <c r="C562" t="s">
        <v>9805</v>
      </c>
      <c r="D562" t="str">
        <f>INDEX(CountyList!A:A, MATCH(MID(C562, 4, 3), CountyList!B:B, 0))</f>
        <v>Dupage</v>
      </c>
      <c r="E562" t="s">
        <v>9806</v>
      </c>
      <c r="F562" t="s">
        <v>2869</v>
      </c>
      <c r="G562" t="s">
        <v>2856</v>
      </c>
      <c r="H562" t="s">
        <v>6501</v>
      </c>
      <c r="I562" t="s">
        <v>9807</v>
      </c>
      <c r="J562">
        <v>78</v>
      </c>
      <c r="K562">
        <v>50</v>
      </c>
      <c r="L562">
        <v>43</v>
      </c>
      <c r="M562">
        <v>43</v>
      </c>
      <c r="N562">
        <v>41</v>
      </c>
      <c r="O562">
        <v>57</v>
      </c>
      <c r="P562">
        <v>44</v>
      </c>
      <c r="Q562">
        <v>45</v>
      </c>
      <c r="R562">
        <v>49</v>
      </c>
      <c r="S562">
        <v>53</v>
      </c>
      <c r="T562" t="s">
        <v>7603</v>
      </c>
      <c r="U562" t="s">
        <v>7603</v>
      </c>
      <c r="V562" t="s">
        <v>7603</v>
      </c>
      <c r="W562" t="s">
        <v>7603</v>
      </c>
      <c r="X562" t="s">
        <v>7603</v>
      </c>
      <c r="Y562" t="s">
        <v>7603</v>
      </c>
      <c r="Z562">
        <v>265</v>
      </c>
      <c r="AA562">
        <v>238</v>
      </c>
      <c r="AB562" t="s">
        <v>7603</v>
      </c>
      <c r="AC562" t="s">
        <v>7603</v>
      </c>
      <c r="AD562" t="s">
        <v>290</v>
      </c>
      <c r="AE562" t="s">
        <v>7603</v>
      </c>
      <c r="AF562" t="s">
        <v>7603</v>
      </c>
      <c r="AG562">
        <v>469</v>
      </c>
      <c r="AH562">
        <v>32</v>
      </c>
      <c r="AI562">
        <v>503</v>
      </c>
      <c r="AJ562" t="s">
        <v>7603</v>
      </c>
      <c r="AK562">
        <v>503</v>
      </c>
    </row>
    <row r="563" spans="1:37">
      <c r="A563">
        <v>2013</v>
      </c>
      <c r="B563" t="s">
        <v>2871</v>
      </c>
      <c r="C563" t="s">
        <v>9808</v>
      </c>
      <c r="D563" t="str">
        <f>INDEX(CountyList!A:A, MATCH(MID(C563, 4, 3), CountyList!B:B, 0))</f>
        <v>Dupage</v>
      </c>
      <c r="E563" t="s">
        <v>9809</v>
      </c>
      <c r="F563" t="s">
        <v>2874</v>
      </c>
      <c r="G563" t="s">
        <v>2875</v>
      </c>
      <c r="H563" t="s">
        <v>9810</v>
      </c>
      <c r="I563" t="s">
        <v>9811</v>
      </c>
      <c r="J563">
        <v>40</v>
      </c>
      <c r="K563">
        <v>48</v>
      </c>
      <c r="L563">
        <v>43</v>
      </c>
      <c r="M563">
        <v>31</v>
      </c>
      <c r="N563">
        <v>45</v>
      </c>
      <c r="O563">
        <v>34</v>
      </c>
      <c r="P563">
        <v>25</v>
      </c>
      <c r="Q563">
        <v>38</v>
      </c>
      <c r="R563">
        <v>30</v>
      </c>
      <c r="S563">
        <v>25</v>
      </c>
      <c r="T563" t="s">
        <v>7603</v>
      </c>
      <c r="U563" t="s">
        <v>7603</v>
      </c>
      <c r="V563" t="s">
        <v>7603</v>
      </c>
      <c r="W563" t="s">
        <v>7603</v>
      </c>
      <c r="X563" t="s">
        <v>7603</v>
      </c>
      <c r="Y563" t="s">
        <v>7603</v>
      </c>
      <c r="Z563">
        <v>197</v>
      </c>
      <c r="AA563">
        <v>162</v>
      </c>
      <c r="AB563">
        <v>50</v>
      </c>
      <c r="AC563" t="s">
        <v>7603</v>
      </c>
      <c r="AD563">
        <v>110</v>
      </c>
      <c r="AE563">
        <v>11</v>
      </c>
      <c r="AF563" t="s">
        <v>290</v>
      </c>
      <c r="AG563">
        <v>152</v>
      </c>
      <c r="AH563">
        <v>32</v>
      </c>
      <c r="AI563">
        <v>359</v>
      </c>
      <c r="AJ563" t="s">
        <v>7603</v>
      </c>
      <c r="AK563">
        <v>359</v>
      </c>
    </row>
    <row r="564" spans="1:37">
      <c r="A564">
        <v>2013</v>
      </c>
      <c r="B564" t="s">
        <v>2878</v>
      </c>
      <c r="C564" t="s">
        <v>9812</v>
      </c>
      <c r="D564" t="str">
        <f>INDEX(CountyList!A:A, MATCH(MID(C564, 4, 3), CountyList!B:B, 0))</f>
        <v>Dupage</v>
      </c>
      <c r="E564" t="s">
        <v>9813</v>
      </c>
      <c r="F564" t="s">
        <v>2881</v>
      </c>
      <c r="G564" t="s">
        <v>2826</v>
      </c>
      <c r="H564" t="s">
        <v>9814</v>
      </c>
      <c r="I564" t="s">
        <v>9815</v>
      </c>
      <c r="J564">
        <v>67</v>
      </c>
      <c r="K564">
        <v>36</v>
      </c>
      <c r="L564">
        <v>58</v>
      </c>
      <c r="M564">
        <v>51</v>
      </c>
      <c r="N564">
        <v>61</v>
      </c>
      <c r="O564">
        <v>46</v>
      </c>
      <c r="P564">
        <v>50</v>
      </c>
      <c r="Q564">
        <v>63</v>
      </c>
      <c r="R564">
        <v>56</v>
      </c>
      <c r="S564">
        <v>56</v>
      </c>
      <c r="T564" t="s">
        <v>7603</v>
      </c>
      <c r="U564" t="s">
        <v>7603</v>
      </c>
      <c r="V564" t="s">
        <v>7603</v>
      </c>
      <c r="W564" t="s">
        <v>7603</v>
      </c>
      <c r="X564" t="s">
        <v>7603</v>
      </c>
      <c r="Y564" t="s">
        <v>7603</v>
      </c>
      <c r="Z564">
        <v>281</v>
      </c>
      <c r="AA564">
        <v>263</v>
      </c>
      <c r="AB564">
        <v>15</v>
      </c>
      <c r="AC564" t="s">
        <v>7603</v>
      </c>
      <c r="AD564">
        <v>19</v>
      </c>
      <c r="AE564" t="s">
        <v>7603</v>
      </c>
      <c r="AF564" t="s">
        <v>7603</v>
      </c>
      <c r="AG564">
        <v>490</v>
      </c>
      <c r="AH564">
        <v>20</v>
      </c>
      <c r="AI564">
        <v>544</v>
      </c>
      <c r="AJ564" t="s">
        <v>7603</v>
      </c>
      <c r="AK564">
        <v>544</v>
      </c>
    </row>
    <row r="565" spans="1:37">
      <c r="A565">
        <v>2013</v>
      </c>
      <c r="B565" t="s">
        <v>2883</v>
      </c>
      <c r="C565" t="s">
        <v>9816</v>
      </c>
      <c r="D565" t="str">
        <f>INDEX(CountyList!A:A, MATCH(MID(C565, 4, 3), CountyList!B:B, 0))</f>
        <v>Dupage</v>
      </c>
      <c r="E565" t="s">
        <v>9817</v>
      </c>
      <c r="F565" t="s">
        <v>2886</v>
      </c>
      <c r="G565" t="s">
        <v>2801</v>
      </c>
      <c r="H565" t="s">
        <v>6509</v>
      </c>
      <c r="I565" t="s">
        <v>9818</v>
      </c>
      <c r="J565" t="s">
        <v>7603</v>
      </c>
      <c r="K565">
        <v>67</v>
      </c>
      <c r="L565">
        <v>62</v>
      </c>
      <c r="M565">
        <v>62</v>
      </c>
      <c r="N565">
        <v>71</v>
      </c>
      <c r="O565">
        <v>68</v>
      </c>
      <c r="P565">
        <v>72</v>
      </c>
      <c r="Q565">
        <v>67</v>
      </c>
      <c r="R565">
        <v>70</v>
      </c>
      <c r="S565">
        <v>72</v>
      </c>
      <c r="T565" t="s">
        <v>7603</v>
      </c>
      <c r="U565" t="s">
        <v>7603</v>
      </c>
      <c r="V565" t="s">
        <v>7603</v>
      </c>
      <c r="W565" t="s">
        <v>7603</v>
      </c>
      <c r="X565" t="s">
        <v>7603</v>
      </c>
      <c r="Y565" t="s">
        <v>7603</v>
      </c>
      <c r="Z565">
        <v>340</v>
      </c>
      <c r="AA565">
        <v>271</v>
      </c>
      <c r="AB565">
        <v>15</v>
      </c>
      <c r="AC565" t="s">
        <v>7603</v>
      </c>
      <c r="AD565">
        <v>17</v>
      </c>
      <c r="AE565" t="s">
        <v>290</v>
      </c>
      <c r="AF565" t="s">
        <v>290</v>
      </c>
      <c r="AG565">
        <v>546</v>
      </c>
      <c r="AH565">
        <v>26</v>
      </c>
      <c r="AI565">
        <v>611</v>
      </c>
      <c r="AJ565" t="s">
        <v>7603</v>
      </c>
      <c r="AK565">
        <v>611</v>
      </c>
    </row>
    <row r="566" spans="1:37">
      <c r="A566">
        <v>2013</v>
      </c>
      <c r="B566" t="s">
        <v>2889</v>
      </c>
      <c r="C566" t="s">
        <v>9819</v>
      </c>
      <c r="D566" t="str">
        <f>INDEX(CountyList!A:A, MATCH(MID(C566, 4, 3), CountyList!B:B, 0))</f>
        <v>Dupage</v>
      </c>
      <c r="E566" t="s">
        <v>9820</v>
      </c>
      <c r="F566" t="s">
        <v>2891</v>
      </c>
      <c r="G566" t="s">
        <v>2892</v>
      </c>
      <c r="H566" t="s">
        <v>6512</v>
      </c>
      <c r="I566" t="s">
        <v>9821</v>
      </c>
      <c r="J566" t="s">
        <v>7603</v>
      </c>
      <c r="K566">
        <v>41</v>
      </c>
      <c r="L566">
        <v>48</v>
      </c>
      <c r="M566">
        <v>60</v>
      </c>
      <c r="N566">
        <v>60</v>
      </c>
      <c r="O566">
        <v>63</v>
      </c>
      <c r="P566">
        <v>56</v>
      </c>
      <c r="Q566">
        <v>63</v>
      </c>
      <c r="R566">
        <v>64</v>
      </c>
      <c r="S566">
        <v>63</v>
      </c>
      <c r="T566" t="s">
        <v>7603</v>
      </c>
      <c r="U566" t="s">
        <v>7603</v>
      </c>
      <c r="V566" t="s">
        <v>7603</v>
      </c>
      <c r="W566" t="s">
        <v>7603</v>
      </c>
      <c r="X566" t="s">
        <v>7603</v>
      </c>
      <c r="Y566" t="s">
        <v>7603</v>
      </c>
      <c r="Z566">
        <v>271</v>
      </c>
      <c r="AA566">
        <v>247</v>
      </c>
      <c r="AB566">
        <v>26</v>
      </c>
      <c r="AC566" t="s">
        <v>290</v>
      </c>
      <c r="AD566" t="s">
        <v>290</v>
      </c>
      <c r="AE566" t="s">
        <v>7603</v>
      </c>
      <c r="AF566" t="s">
        <v>7603</v>
      </c>
      <c r="AG566">
        <v>481</v>
      </c>
      <c r="AH566" t="s">
        <v>290</v>
      </c>
      <c r="AI566">
        <v>518</v>
      </c>
      <c r="AJ566" t="s">
        <v>7603</v>
      </c>
      <c r="AK566">
        <v>518</v>
      </c>
    </row>
    <row r="567" spans="1:37">
      <c r="A567">
        <v>2013</v>
      </c>
      <c r="B567" t="s">
        <v>2895</v>
      </c>
      <c r="C567" t="s">
        <v>9822</v>
      </c>
      <c r="D567" t="str">
        <f>INDEX(CountyList!A:A, MATCH(MID(C567, 4, 3), CountyList!B:B, 0))</f>
        <v>Dupage</v>
      </c>
      <c r="E567" t="s">
        <v>9823</v>
      </c>
      <c r="F567" t="s">
        <v>2897</v>
      </c>
      <c r="G567" t="s">
        <v>2898</v>
      </c>
      <c r="H567" t="s">
        <v>6515</v>
      </c>
      <c r="I567" t="s">
        <v>9824</v>
      </c>
      <c r="J567">
        <v>40</v>
      </c>
      <c r="K567">
        <v>24</v>
      </c>
      <c r="L567">
        <v>28</v>
      </c>
      <c r="M567">
        <v>28</v>
      </c>
      <c r="N567">
        <v>33</v>
      </c>
      <c r="O567">
        <v>26</v>
      </c>
      <c r="P567">
        <v>28</v>
      </c>
      <c r="Q567">
        <v>28</v>
      </c>
      <c r="R567">
        <v>27</v>
      </c>
      <c r="S567">
        <v>18</v>
      </c>
      <c r="T567" t="s">
        <v>7603</v>
      </c>
      <c r="U567" t="s">
        <v>7603</v>
      </c>
      <c r="V567" t="s">
        <v>7603</v>
      </c>
      <c r="W567" t="s">
        <v>7603</v>
      </c>
      <c r="X567" t="s">
        <v>7603</v>
      </c>
      <c r="Y567" t="s">
        <v>7603</v>
      </c>
      <c r="Z567">
        <v>144</v>
      </c>
      <c r="AA567">
        <v>136</v>
      </c>
      <c r="AB567">
        <v>20</v>
      </c>
      <c r="AC567" t="s">
        <v>7603</v>
      </c>
      <c r="AD567">
        <v>32</v>
      </c>
      <c r="AE567" t="s">
        <v>7603</v>
      </c>
      <c r="AF567" t="s">
        <v>7603</v>
      </c>
      <c r="AG567">
        <v>227</v>
      </c>
      <c r="AH567" t="s">
        <v>290</v>
      </c>
      <c r="AI567">
        <v>280</v>
      </c>
      <c r="AJ567" t="s">
        <v>7603</v>
      </c>
      <c r="AK567">
        <v>280</v>
      </c>
    </row>
    <row r="568" spans="1:37">
      <c r="A568">
        <v>2013</v>
      </c>
      <c r="B568" t="s">
        <v>2901</v>
      </c>
      <c r="C568" t="s">
        <v>9825</v>
      </c>
      <c r="D568" t="str">
        <f>INDEX(CountyList!A:A, MATCH(MID(C568, 4, 3), CountyList!B:B, 0))</f>
        <v>Dupage</v>
      </c>
      <c r="E568" t="s">
        <v>9826</v>
      </c>
      <c r="F568" t="s">
        <v>9827</v>
      </c>
      <c r="G568" t="s">
        <v>2851</v>
      </c>
      <c r="H568" t="s">
        <v>9828</v>
      </c>
      <c r="I568" t="s">
        <v>9829</v>
      </c>
      <c r="J568">
        <v>84</v>
      </c>
      <c r="K568">
        <v>59</v>
      </c>
      <c r="L568">
        <v>45</v>
      </c>
      <c r="M568">
        <v>46</v>
      </c>
      <c r="N568">
        <v>49</v>
      </c>
      <c r="O568">
        <v>51</v>
      </c>
      <c r="P568">
        <v>53</v>
      </c>
      <c r="Q568">
        <v>44</v>
      </c>
      <c r="R568">
        <v>52</v>
      </c>
      <c r="S568">
        <v>41</v>
      </c>
      <c r="T568" t="s">
        <v>7603</v>
      </c>
      <c r="U568" t="s">
        <v>7603</v>
      </c>
      <c r="V568" t="s">
        <v>7603</v>
      </c>
      <c r="W568" t="s">
        <v>7603</v>
      </c>
      <c r="X568" t="s">
        <v>7603</v>
      </c>
      <c r="Y568" t="s">
        <v>7603</v>
      </c>
      <c r="Z568">
        <v>276</v>
      </c>
      <c r="AA568">
        <v>248</v>
      </c>
      <c r="AB568">
        <v>37</v>
      </c>
      <c r="AC568" t="s">
        <v>7603</v>
      </c>
      <c r="AD568">
        <v>25</v>
      </c>
      <c r="AE568">
        <v>11</v>
      </c>
      <c r="AF568" t="s">
        <v>7603</v>
      </c>
      <c r="AG568">
        <v>445</v>
      </c>
      <c r="AH568" t="s">
        <v>290</v>
      </c>
      <c r="AI568">
        <v>524</v>
      </c>
      <c r="AJ568" t="s">
        <v>7603</v>
      </c>
      <c r="AK568">
        <v>524</v>
      </c>
    </row>
    <row r="569" spans="1:37">
      <c r="A569">
        <v>2013</v>
      </c>
      <c r="B569" t="s">
        <v>2906</v>
      </c>
      <c r="C569" t="s">
        <v>9830</v>
      </c>
      <c r="D569" t="str">
        <f>INDEX(CountyList!A:A, MATCH(MID(C569, 4, 3), CountyList!B:B, 0))</f>
        <v>Dupage</v>
      </c>
      <c r="E569" t="s">
        <v>9831</v>
      </c>
      <c r="F569" t="s">
        <v>2908</v>
      </c>
      <c r="G569" t="s">
        <v>2862</v>
      </c>
      <c r="H569" t="s">
        <v>6521</v>
      </c>
      <c r="I569" t="s">
        <v>9832</v>
      </c>
      <c r="J569" t="s">
        <v>7603</v>
      </c>
      <c r="K569" t="s">
        <v>7603</v>
      </c>
      <c r="L569" t="s">
        <v>7603</v>
      </c>
      <c r="M569" t="s">
        <v>7603</v>
      </c>
      <c r="N569" t="s">
        <v>7603</v>
      </c>
      <c r="O569" t="s">
        <v>7603</v>
      </c>
      <c r="P569" t="s">
        <v>7603</v>
      </c>
      <c r="Q569" t="s">
        <v>7603</v>
      </c>
      <c r="R569" t="s">
        <v>7603</v>
      </c>
      <c r="S569" t="s">
        <v>7603</v>
      </c>
      <c r="T569">
        <v>324</v>
      </c>
      <c r="U569">
        <v>325</v>
      </c>
      <c r="V569">
        <v>318</v>
      </c>
      <c r="W569">
        <v>313</v>
      </c>
      <c r="X569" t="s">
        <v>7603</v>
      </c>
      <c r="Y569" t="s">
        <v>7603</v>
      </c>
      <c r="Z569">
        <v>671</v>
      </c>
      <c r="AA569">
        <v>665</v>
      </c>
      <c r="AB569">
        <v>34</v>
      </c>
      <c r="AC569" t="s">
        <v>7603</v>
      </c>
      <c r="AD569">
        <v>56</v>
      </c>
      <c r="AE569" t="s">
        <v>290</v>
      </c>
      <c r="AF569" t="s">
        <v>290</v>
      </c>
      <c r="AG569" s="1">
        <v>1176</v>
      </c>
      <c r="AH569">
        <v>66</v>
      </c>
      <c r="AI569" t="s">
        <v>7603</v>
      </c>
      <c r="AJ569" s="1">
        <v>1336</v>
      </c>
      <c r="AK569" s="1">
        <v>1336</v>
      </c>
    </row>
    <row r="570" spans="1:37">
      <c r="A570">
        <v>2013</v>
      </c>
      <c r="B570" t="s">
        <v>2910</v>
      </c>
      <c r="C570" t="s">
        <v>9833</v>
      </c>
      <c r="D570" t="str">
        <f>INDEX(CountyList!A:A, MATCH(MID(C570, 4, 3), CountyList!B:B, 0))</f>
        <v>Dupage</v>
      </c>
      <c r="E570" t="s">
        <v>9834</v>
      </c>
      <c r="F570" t="s">
        <v>2911</v>
      </c>
      <c r="G570" t="s">
        <v>2801</v>
      </c>
      <c r="H570" t="s">
        <v>6524</v>
      </c>
      <c r="I570" t="s">
        <v>9835</v>
      </c>
      <c r="J570" t="s">
        <v>7603</v>
      </c>
      <c r="K570">
        <v>36</v>
      </c>
      <c r="L570">
        <v>30</v>
      </c>
      <c r="M570">
        <v>35</v>
      </c>
      <c r="N570">
        <v>34</v>
      </c>
      <c r="O570">
        <v>36</v>
      </c>
      <c r="P570">
        <v>36</v>
      </c>
      <c r="Q570">
        <v>26</v>
      </c>
      <c r="R570">
        <v>29</v>
      </c>
      <c r="S570">
        <v>31</v>
      </c>
      <c r="T570" t="s">
        <v>7603</v>
      </c>
      <c r="U570" t="s">
        <v>7603</v>
      </c>
      <c r="V570" t="s">
        <v>7603</v>
      </c>
      <c r="W570" t="s">
        <v>7603</v>
      </c>
      <c r="X570" t="s">
        <v>7603</v>
      </c>
      <c r="Y570" t="s">
        <v>7603</v>
      </c>
      <c r="Z570">
        <v>156</v>
      </c>
      <c r="AA570">
        <v>137</v>
      </c>
      <c r="AB570">
        <v>14</v>
      </c>
      <c r="AC570">
        <v>14</v>
      </c>
      <c r="AD570" t="s">
        <v>7603</v>
      </c>
      <c r="AE570" t="s">
        <v>290</v>
      </c>
      <c r="AF570" t="s">
        <v>290</v>
      </c>
      <c r="AG570">
        <v>245</v>
      </c>
      <c r="AH570">
        <v>18</v>
      </c>
      <c r="AI570">
        <v>293</v>
      </c>
      <c r="AJ570" t="s">
        <v>7603</v>
      </c>
      <c r="AK570">
        <v>293</v>
      </c>
    </row>
    <row r="571" spans="1:37">
      <c r="A571">
        <v>2013</v>
      </c>
      <c r="B571" t="s">
        <v>2913</v>
      </c>
      <c r="C571" t="s">
        <v>9836</v>
      </c>
      <c r="D571" t="str">
        <f>INDEX(CountyList!A:A, MATCH(MID(C571, 4, 3), CountyList!B:B, 0))</f>
        <v>Dupage</v>
      </c>
      <c r="E571" t="s">
        <v>9837</v>
      </c>
      <c r="F571" t="s">
        <v>2915</v>
      </c>
      <c r="G571" t="s">
        <v>2916</v>
      </c>
      <c r="H571" t="s">
        <v>6527</v>
      </c>
      <c r="I571" t="s">
        <v>9838</v>
      </c>
      <c r="J571" t="s">
        <v>7603</v>
      </c>
      <c r="K571">
        <v>34</v>
      </c>
      <c r="L571">
        <v>33</v>
      </c>
      <c r="M571">
        <v>22</v>
      </c>
      <c r="N571">
        <v>29</v>
      </c>
      <c r="O571">
        <v>32</v>
      </c>
      <c r="P571">
        <v>21</v>
      </c>
      <c r="Q571">
        <v>23</v>
      </c>
      <c r="R571">
        <v>32</v>
      </c>
      <c r="S571">
        <v>31</v>
      </c>
      <c r="T571" t="s">
        <v>7603</v>
      </c>
      <c r="U571" t="s">
        <v>7603</v>
      </c>
      <c r="V571" t="s">
        <v>7603</v>
      </c>
      <c r="W571" t="s">
        <v>7603</v>
      </c>
      <c r="X571" t="s">
        <v>7603</v>
      </c>
      <c r="Y571" t="s">
        <v>7603</v>
      </c>
      <c r="Z571">
        <v>118</v>
      </c>
      <c r="AA571">
        <v>139</v>
      </c>
      <c r="AB571">
        <v>161</v>
      </c>
      <c r="AC571" t="s">
        <v>7603</v>
      </c>
      <c r="AD571">
        <v>69</v>
      </c>
      <c r="AE571">
        <v>12</v>
      </c>
      <c r="AF571" t="s">
        <v>7603</v>
      </c>
      <c r="AG571" t="s">
        <v>290</v>
      </c>
      <c r="AH571">
        <v>13</v>
      </c>
      <c r="AI571">
        <v>257</v>
      </c>
      <c r="AJ571" t="s">
        <v>7603</v>
      </c>
      <c r="AK571">
        <v>257</v>
      </c>
    </row>
    <row r="572" spans="1:37">
      <c r="A572">
        <v>2013</v>
      </c>
      <c r="B572" t="s">
        <v>2919</v>
      </c>
      <c r="C572" t="s">
        <v>9839</v>
      </c>
      <c r="D572" t="str">
        <f>INDEX(CountyList!A:A, MATCH(MID(C572, 4, 3), CountyList!B:B, 0))</f>
        <v>Dupage</v>
      </c>
      <c r="E572" t="s">
        <v>9840</v>
      </c>
      <c r="F572" t="s">
        <v>2921</v>
      </c>
      <c r="G572" t="s">
        <v>2832</v>
      </c>
      <c r="H572" t="s">
        <v>6530</v>
      </c>
      <c r="I572" t="s">
        <v>9841</v>
      </c>
      <c r="J572">
        <v>82</v>
      </c>
      <c r="K572">
        <v>44</v>
      </c>
      <c r="L572">
        <v>53</v>
      </c>
      <c r="M572">
        <v>47</v>
      </c>
      <c r="N572">
        <v>57</v>
      </c>
      <c r="O572">
        <v>69</v>
      </c>
      <c r="P572">
        <v>66</v>
      </c>
      <c r="Q572">
        <v>71</v>
      </c>
      <c r="R572">
        <v>70</v>
      </c>
      <c r="S572">
        <v>62</v>
      </c>
      <c r="T572" t="s">
        <v>7603</v>
      </c>
      <c r="U572" t="s">
        <v>7603</v>
      </c>
      <c r="V572" t="s">
        <v>7603</v>
      </c>
      <c r="W572" t="s">
        <v>7603</v>
      </c>
      <c r="X572" t="s">
        <v>7603</v>
      </c>
      <c r="Y572" t="s">
        <v>7603</v>
      </c>
      <c r="Z572">
        <v>326</v>
      </c>
      <c r="AA572">
        <v>295</v>
      </c>
      <c r="AB572" t="s">
        <v>290</v>
      </c>
      <c r="AC572" t="s">
        <v>7603</v>
      </c>
      <c r="AD572">
        <v>20</v>
      </c>
      <c r="AE572" t="s">
        <v>7603</v>
      </c>
      <c r="AF572" t="s">
        <v>7603</v>
      </c>
      <c r="AG572">
        <v>574</v>
      </c>
      <c r="AH572">
        <v>20</v>
      </c>
      <c r="AI572">
        <v>621</v>
      </c>
      <c r="AJ572" t="s">
        <v>7603</v>
      </c>
      <c r="AK572">
        <v>621</v>
      </c>
    </row>
    <row r="573" spans="1:37">
      <c r="A573">
        <v>2013</v>
      </c>
      <c r="B573" t="s">
        <v>2923</v>
      </c>
      <c r="C573" t="s">
        <v>9842</v>
      </c>
      <c r="D573" t="str">
        <f>INDEX(CountyList!A:A, MATCH(MID(C573, 4, 3), CountyList!B:B, 0))</f>
        <v>Dupage</v>
      </c>
      <c r="E573" t="s">
        <v>6532</v>
      </c>
      <c r="F573" t="s">
        <v>2926</v>
      </c>
      <c r="G573" t="s">
        <v>2839</v>
      </c>
      <c r="H573" t="s">
        <v>6533</v>
      </c>
      <c r="I573" t="s">
        <v>9843</v>
      </c>
      <c r="J573" t="s">
        <v>7603</v>
      </c>
      <c r="K573" t="s">
        <v>7603</v>
      </c>
      <c r="L573" t="s">
        <v>7603</v>
      </c>
      <c r="M573" t="s">
        <v>7603</v>
      </c>
      <c r="N573" t="s">
        <v>7603</v>
      </c>
      <c r="O573" t="s">
        <v>7603</v>
      </c>
      <c r="P573" t="s">
        <v>7603</v>
      </c>
      <c r="Q573" t="s">
        <v>7603</v>
      </c>
      <c r="R573" t="s">
        <v>7603</v>
      </c>
      <c r="S573" t="s">
        <v>7603</v>
      </c>
      <c r="T573">
        <v>97</v>
      </c>
      <c r="U573">
        <v>75</v>
      </c>
      <c r="V573">
        <v>81</v>
      </c>
      <c r="W573">
        <v>95</v>
      </c>
      <c r="X573" t="s">
        <v>7603</v>
      </c>
      <c r="Y573" t="s">
        <v>7603</v>
      </c>
      <c r="Z573">
        <v>187</v>
      </c>
      <c r="AA573">
        <v>185</v>
      </c>
      <c r="AB573">
        <v>30</v>
      </c>
      <c r="AC573" t="s">
        <v>7603</v>
      </c>
      <c r="AD573">
        <v>24</v>
      </c>
      <c r="AE573">
        <v>45</v>
      </c>
      <c r="AF573" t="s">
        <v>7603</v>
      </c>
      <c r="AG573">
        <v>264</v>
      </c>
      <c r="AH573" t="s">
        <v>290</v>
      </c>
      <c r="AI573" t="s">
        <v>7603</v>
      </c>
      <c r="AJ573">
        <v>372</v>
      </c>
      <c r="AK573">
        <v>372</v>
      </c>
    </row>
    <row r="574" spans="1:37">
      <c r="A574">
        <v>2013</v>
      </c>
      <c r="B574" t="s">
        <v>4707</v>
      </c>
      <c r="C574" t="s">
        <v>9844</v>
      </c>
      <c r="D574" t="str">
        <f>INDEX(CountyList!A:A, MATCH(MID(C574, 4, 3), CountyList!B:B, 0))</f>
        <v>Dupage</v>
      </c>
      <c r="E574" t="s">
        <v>6535</v>
      </c>
      <c r="F574" t="s">
        <v>4709</v>
      </c>
      <c r="G574" t="s">
        <v>2801</v>
      </c>
      <c r="H574" t="s">
        <v>6536</v>
      </c>
      <c r="I574" t="s">
        <v>9845</v>
      </c>
      <c r="J574">
        <v>13</v>
      </c>
      <c r="K574">
        <v>13</v>
      </c>
      <c r="L574" t="s">
        <v>290</v>
      </c>
      <c r="M574">
        <v>11</v>
      </c>
      <c r="N574" t="s">
        <v>290</v>
      </c>
      <c r="O574" t="s">
        <v>290</v>
      </c>
      <c r="P574" t="s">
        <v>7603</v>
      </c>
      <c r="Q574">
        <v>12</v>
      </c>
      <c r="R574" t="s">
        <v>290</v>
      </c>
      <c r="S574" t="s">
        <v>290</v>
      </c>
      <c r="T574" t="s">
        <v>290</v>
      </c>
      <c r="U574" t="s">
        <v>290</v>
      </c>
      <c r="V574" t="s">
        <v>290</v>
      </c>
      <c r="W574" t="s">
        <v>290</v>
      </c>
      <c r="X574" t="s">
        <v>7603</v>
      </c>
      <c r="Y574" t="s">
        <v>7603</v>
      </c>
      <c r="Z574">
        <v>51</v>
      </c>
      <c r="AA574">
        <v>45</v>
      </c>
      <c r="AB574" t="s">
        <v>290</v>
      </c>
      <c r="AC574" t="s">
        <v>7603</v>
      </c>
      <c r="AD574">
        <v>13</v>
      </c>
      <c r="AE574" t="s">
        <v>290</v>
      </c>
      <c r="AF574" t="s">
        <v>290</v>
      </c>
      <c r="AG574">
        <v>64</v>
      </c>
      <c r="AH574" t="s">
        <v>290</v>
      </c>
      <c r="AI574">
        <v>79</v>
      </c>
      <c r="AJ574">
        <v>17</v>
      </c>
      <c r="AK574">
        <v>96</v>
      </c>
    </row>
    <row r="575" spans="1:37">
      <c r="A575">
        <v>2013</v>
      </c>
      <c r="B575" t="s">
        <v>2928</v>
      </c>
      <c r="C575" t="s">
        <v>9846</v>
      </c>
      <c r="D575" t="str">
        <f>INDEX(CountyList!A:A, MATCH(MID(C575, 4, 3), CountyList!B:B, 0))</f>
        <v>Dupage</v>
      </c>
      <c r="E575" t="s">
        <v>9847</v>
      </c>
      <c r="F575" t="s">
        <v>2930</v>
      </c>
      <c r="G575" t="s">
        <v>2839</v>
      </c>
      <c r="H575" t="s">
        <v>6539</v>
      </c>
      <c r="I575" t="s">
        <v>9848</v>
      </c>
      <c r="J575">
        <v>51</v>
      </c>
      <c r="K575">
        <v>53</v>
      </c>
      <c r="L575">
        <v>51</v>
      </c>
      <c r="M575">
        <v>43</v>
      </c>
      <c r="N575">
        <v>49</v>
      </c>
      <c r="O575">
        <v>53</v>
      </c>
      <c r="P575">
        <v>55</v>
      </c>
      <c r="Q575">
        <v>45</v>
      </c>
      <c r="R575">
        <v>52</v>
      </c>
      <c r="S575">
        <v>60</v>
      </c>
      <c r="T575" t="s">
        <v>7603</v>
      </c>
      <c r="U575" t="s">
        <v>7603</v>
      </c>
      <c r="V575" t="s">
        <v>7603</v>
      </c>
      <c r="W575" t="s">
        <v>7603</v>
      </c>
      <c r="X575" t="s">
        <v>7603</v>
      </c>
      <c r="Y575" t="s">
        <v>7603</v>
      </c>
      <c r="Z575">
        <v>253</v>
      </c>
      <c r="AA575">
        <v>259</v>
      </c>
      <c r="AB575" t="s">
        <v>290</v>
      </c>
      <c r="AC575" t="s">
        <v>7603</v>
      </c>
      <c r="AD575" t="s">
        <v>290</v>
      </c>
      <c r="AE575" t="s">
        <v>290</v>
      </c>
      <c r="AF575" t="s">
        <v>7603</v>
      </c>
      <c r="AG575">
        <v>475</v>
      </c>
      <c r="AH575">
        <v>22</v>
      </c>
      <c r="AI575">
        <v>512</v>
      </c>
      <c r="AJ575" t="s">
        <v>7603</v>
      </c>
      <c r="AK575">
        <v>512</v>
      </c>
    </row>
    <row r="576" spans="1:37">
      <c r="A576">
        <v>2013</v>
      </c>
      <c r="B576" t="s">
        <v>2932</v>
      </c>
      <c r="C576" t="s">
        <v>9849</v>
      </c>
      <c r="D576" t="str">
        <f>INDEX(CountyList!A:A, MATCH(MID(C576, 4, 3), CountyList!B:B, 0))</f>
        <v>Dupage</v>
      </c>
      <c r="E576" t="s">
        <v>9850</v>
      </c>
      <c r="F576" t="s">
        <v>2935</v>
      </c>
      <c r="G576" t="s">
        <v>2936</v>
      </c>
      <c r="H576" t="s">
        <v>6542</v>
      </c>
      <c r="I576" t="s">
        <v>9851</v>
      </c>
      <c r="J576" t="s">
        <v>7603</v>
      </c>
      <c r="K576" t="s">
        <v>7603</v>
      </c>
      <c r="L576" t="s">
        <v>7603</v>
      </c>
      <c r="M576" t="s">
        <v>7603</v>
      </c>
      <c r="N576" t="s">
        <v>7603</v>
      </c>
      <c r="O576" t="s">
        <v>7603</v>
      </c>
      <c r="P576" t="s">
        <v>7603</v>
      </c>
      <c r="Q576" t="s">
        <v>7603</v>
      </c>
      <c r="R576" t="s">
        <v>7603</v>
      </c>
      <c r="S576" t="s">
        <v>7603</v>
      </c>
      <c r="T576">
        <v>131</v>
      </c>
      <c r="U576">
        <v>142</v>
      </c>
      <c r="V576">
        <v>145</v>
      </c>
      <c r="W576">
        <v>139</v>
      </c>
      <c r="X576" t="s">
        <v>7603</v>
      </c>
      <c r="Y576" t="s">
        <v>7603</v>
      </c>
      <c r="Z576">
        <v>289</v>
      </c>
      <c r="AA576">
        <v>324</v>
      </c>
      <c r="AB576">
        <v>27</v>
      </c>
      <c r="AC576" t="s">
        <v>290</v>
      </c>
      <c r="AD576">
        <v>56</v>
      </c>
      <c r="AE576">
        <v>19</v>
      </c>
      <c r="AF576" t="s">
        <v>7603</v>
      </c>
      <c r="AG576">
        <v>497</v>
      </c>
      <c r="AH576">
        <v>13</v>
      </c>
      <c r="AI576" t="s">
        <v>7603</v>
      </c>
      <c r="AJ576">
        <v>613</v>
      </c>
      <c r="AK576">
        <v>613</v>
      </c>
    </row>
    <row r="577" spans="1:37">
      <c r="A577">
        <v>2013</v>
      </c>
      <c r="B577" t="s">
        <v>2939</v>
      </c>
      <c r="C577" t="s">
        <v>9852</v>
      </c>
      <c r="D577" t="str">
        <f>INDEX(CountyList!A:A, MATCH(MID(C577, 4, 3), CountyList!B:B, 0))</f>
        <v>Dupage</v>
      </c>
      <c r="E577" t="s">
        <v>9853</v>
      </c>
      <c r="F577" t="s">
        <v>2942</v>
      </c>
      <c r="G577" t="s">
        <v>2845</v>
      </c>
      <c r="H577" t="s">
        <v>6545</v>
      </c>
      <c r="I577" t="s">
        <v>9854</v>
      </c>
      <c r="J577" t="s">
        <v>7603</v>
      </c>
      <c r="K577">
        <v>48</v>
      </c>
      <c r="L577">
        <v>45</v>
      </c>
      <c r="M577">
        <v>47</v>
      </c>
      <c r="N577">
        <v>47</v>
      </c>
      <c r="O577">
        <v>54</v>
      </c>
      <c r="P577">
        <v>56</v>
      </c>
      <c r="Q577">
        <v>66</v>
      </c>
      <c r="R577">
        <v>81</v>
      </c>
      <c r="S577">
        <v>77</v>
      </c>
      <c r="T577" t="s">
        <v>7603</v>
      </c>
      <c r="U577" t="s">
        <v>7603</v>
      </c>
      <c r="V577" t="s">
        <v>7603</v>
      </c>
      <c r="W577" t="s">
        <v>7603</v>
      </c>
      <c r="X577" t="s">
        <v>7603</v>
      </c>
      <c r="Y577" t="s">
        <v>7603</v>
      </c>
      <c r="Z577">
        <v>250</v>
      </c>
      <c r="AA577">
        <v>271</v>
      </c>
      <c r="AB577">
        <v>10</v>
      </c>
      <c r="AC577" t="s">
        <v>7603</v>
      </c>
      <c r="AD577">
        <v>32</v>
      </c>
      <c r="AE577">
        <v>13</v>
      </c>
      <c r="AF577" t="s">
        <v>7603</v>
      </c>
      <c r="AG577">
        <v>455</v>
      </c>
      <c r="AH577">
        <v>11</v>
      </c>
      <c r="AI577">
        <v>521</v>
      </c>
      <c r="AJ577" t="s">
        <v>7603</v>
      </c>
      <c r="AK577">
        <v>521</v>
      </c>
    </row>
    <row r="578" spans="1:37">
      <c r="A578">
        <v>2013</v>
      </c>
      <c r="B578" t="s">
        <v>369</v>
      </c>
      <c r="C578" t="s">
        <v>9855</v>
      </c>
      <c r="D578" t="str">
        <f>INDEX(CountyList!A:A, MATCH(MID(C578, 4, 3), CountyList!B:B, 0))</f>
        <v>Dupage</v>
      </c>
      <c r="E578" t="s">
        <v>9856</v>
      </c>
      <c r="F578" t="s">
        <v>2946</v>
      </c>
      <c r="G578" t="s">
        <v>2851</v>
      </c>
      <c r="H578" t="s">
        <v>9857</v>
      </c>
      <c r="I578" t="s">
        <v>9858</v>
      </c>
      <c r="J578">
        <v>18</v>
      </c>
      <c r="K578">
        <v>19</v>
      </c>
      <c r="L578">
        <v>17</v>
      </c>
      <c r="M578">
        <v>21</v>
      </c>
      <c r="N578">
        <v>26</v>
      </c>
      <c r="O578">
        <v>20</v>
      </c>
      <c r="P578">
        <v>24</v>
      </c>
      <c r="Q578">
        <v>25</v>
      </c>
      <c r="R578">
        <v>20</v>
      </c>
      <c r="S578">
        <v>25</v>
      </c>
      <c r="T578" t="s">
        <v>7603</v>
      </c>
      <c r="U578" t="s">
        <v>7603</v>
      </c>
      <c r="V578" t="s">
        <v>7603</v>
      </c>
      <c r="W578" t="s">
        <v>7603</v>
      </c>
      <c r="X578" t="s">
        <v>7603</v>
      </c>
      <c r="Y578" t="s">
        <v>7603</v>
      </c>
      <c r="Z578">
        <v>92</v>
      </c>
      <c r="AA578">
        <v>123</v>
      </c>
      <c r="AB578" t="s">
        <v>290</v>
      </c>
      <c r="AC578" t="s">
        <v>7603</v>
      </c>
      <c r="AD578">
        <v>13</v>
      </c>
      <c r="AE578" t="s">
        <v>290</v>
      </c>
      <c r="AF578" t="s">
        <v>7603</v>
      </c>
      <c r="AG578">
        <v>181</v>
      </c>
      <c r="AH578">
        <v>12</v>
      </c>
      <c r="AI578">
        <v>215</v>
      </c>
      <c r="AJ578" t="s">
        <v>7603</v>
      </c>
      <c r="AK578">
        <v>215</v>
      </c>
    </row>
    <row r="579" spans="1:37">
      <c r="A579">
        <v>2013</v>
      </c>
      <c r="B579" t="s">
        <v>2948</v>
      </c>
      <c r="C579" t="s">
        <v>9859</v>
      </c>
      <c r="D579" t="str">
        <f>INDEX(CountyList!A:A, MATCH(MID(C579, 4, 3), CountyList!B:B, 0))</f>
        <v>Dupage</v>
      </c>
      <c r="E579" t="s">
        <v>9860</v>
      </c>
      <c r="F579" t="s">
        <v>2950</v>
      </c>
      <c r="G579" t="s">
        <v>2839</v>
      </c>
      <c r="H579" t="s">
        <v>6548</v>
      </c>
      <c r="I579" t="s">
        <v>9861</v>
      </c>
      <c r="J579">
        <v>38</v>
      </c>
      <c r="K579">
        <v>57</v>
      </c>
      <c r="L579">
        <v>47</v>
      </c>
      <c r="M579">
        <v>53</v>
      </c>
      <c r="N579">
        <v>53</v>
      </c>
      <c r="O579">
        <v>45</v>
      </c>
      <c r="P579">
        <v>53</v>
      </c>
      <c r="Q579">
        <v>55</v>
      </c>
      <c r="R579">
        <v>51</v>
      </c>
      <c r="S579">
        <v>56</v>
      </c>
      <c r="T579" t="s">
        <v>7603</v>
      </c>
      <c r="U579" t="s">
        <v>7603</v>
      </c>
      <c r="V579" t="s">
        <v>7603</v>
      </c>
      <c r="W579" t="s">
        <v>7603</v>
      </c>
      <c r="X579" t="s">
        <v>7603</v>
      </c>
      <c r="Y579" t="s">
        <v>7603</v>
      </c>
      <c r="Z579">
        <v>247</v>
      </c>
      <c r="AA579">
        <v>261</v>
      </c>
      <c r="AB579">
        <v>33</v>
      </c>
      <c r="AC579" t="s">
        <v>7603</v>
      </c>
      <c r="AD579" t="s">
        <v>290</v>
      </c>
      <c r="AE579" t="s">
        <v>290</v>
      </c>
      <c r="AF579" t="s">
        <v>7603</v>
      </c>
      <c r="AG579">
        <v>445</v>
      </c>
      <c r="AH579">
        <v>20</v>
      </c>
      <c r="AI579">
        <v>508</v>
      </c>
      <c r="AJ579" t="s">
        <v>7603</v>
      </c>
      <c r="AK579">
        <v>508</v>
      </c>
    </row>
    <row r="580" spans="1:37">
      <c r="A580">
        <v>2013</v>
      </c>
      <c r="B580" t="s">
        <v>2952</v>
      </c>
      <c r="C580" t="s">
        <v>9862</v>
      </c>
      <c r="D580" t="str">
        <f>INDEX(CountyList!A:A, MATCH(MID(C580, 4, 3), CountyList!B:B, 0))</f>
        <v>Dupage</v>
      </c>
      <c r="E580" t="s">
        <v>9863</v>
      </c>
      <c r="F580" t="s">
        <v>2954</v>
      </c>
      <c r="G580" t="s">
        <v>2892</v>
      </c>
      <c r="H580" t="s">
        <v>6551</v>
      </c>
      <c r="I580" t="s">
        <v>9864</v>
      </c>
      <c r="J580">
        <v>26</v>
      </c>
      <c r="K580">
        <v>19</v>
      </c>
      <c r="L580">
        <v>24</v>
      </c>
      <c r="M580">
        <v>18</v>
      </c>
      <c r="N580">
        <v>23</v>
      </c>
      <c r="O580">
        <v>23</v>
      </c>
      <c r="P580">
        <v>20</v>
      </c>
      <c r="Q580">
        <v>17</v>
      </c>
      <c r="R580">
        <v>20</v>
      </c>
      <c r="S580">
        <v>28</v>
      </c>
      <c r="T580" t="s">
        <v>7603</v>
      </c>
      <c r="U580" t="s">
        <v>7603</v>
      </c>
      <c r="V580" t="s">
        <v>7603</v>
      </c>
      <c r="W580" t="s">
        <v>7603</v>
      </c>
      <c r="X580" t="s">
        <v>7603</v>
      </c>
      <c r="Y580" t="s">
        <v>7603</v>
      </c>
      <c r="Z580">
        <v>117</v>
      </c>
      <c r="AA580">
        <v>101</v>
      </c>
      <c r="AB580">
        <v>12</v>
      </c>
      <c r="AC580" t="s">
        <v>7603</v>
      </c>
      <c r="AD580" t="s">
        <v>290</v>
      </c>
      <c r="AE580" t="s">
        <v>7603</v>
      </c>
      <c r="AF580" t="s">
        <v>7603</v>
      </c>
      <c r="AG580">
        <v>189</v>
      </c>
      <c r="AH580">
        <v>11</v>
      </c>
      <c r="AI580">
        <v>218</v>
      </c>
      <c r="AJ580" t="s">
        <v>7603</v>
      </c>
      <c r="AK580">
        <v>218</v>
      </c>
    </row>
    <row r="581" spans="1:37">
      <c r="A581">
        <v>2013</v>
      </c>
      <c r="B581" t="s">
        <v>2956</v>
      </c>
      <c r="C581" t="s">
        <v>9865</v>
      </c>
      <c r="D581" t="str">
        <f>INDEX(CountyList!A:A, MATCH(MID(C581, 4, 3), CountyList!B:B, 0))</f>
        <v>Dupage</v>
      </c>
      <c r="E581" t="s">
        <v>9866</v>
      </c>
      <c r="F581" t="s">
        <v>2958</v>
      </c>
      <c r="G581" t="s">
        <v>2851</v>
      </c>
      <c r="H581" t="s">
        <v>6554</v>
      </c>
      <c r="I581" t="s">
        <v>9867</v>
      </c>
      <c r="J581" t="s">
        <v>7603</v>
      </c>
      <c r="K581" t="s">
        <v>7603</v>
      </c>
      <c r="L581" t="s">
        <v>7603</v>
      </c>
      <c r="M581" t="s">
        <v>7603</v>
      </c>
      <c r="N581" t="s">
        <v>7603</v>
      </c>
      <c r="O581" t="s">
        <v>7603</v>
      </c>
      <c r="P581" t="s">
        <v>7603</v>
      </c>
      <c r="Q581" t="s">
        <v>7603</v>
      </c>
      <c r="R581" t="s">
        <v>7603</v>
      </c>
      <c r="S581" t="s">
        <v>7603</v>
      </c>
      <c r="T581">
        <v>135</v>
      </c>
      <c r="U581">
        <v>156</v>
      </c>
      <c r="V581">
        <v>152</v>
      </c>
      <c r="W581">
        <v>147</v>
      </c>
      <c r="X581" t="s">
        <v>7603</v>
      </c>
      <c r="Y581" t="s">
        <v>7603</v>
      </c>
      <c r="Z581">
        <v>275</v>
      </c>
      <c r="AA581">
        <v>344</v>
      </c>
      <c r="AB581">
        <v>52</v>
      </c>
      <c r="AC581" t="s">
        <v>7603</v>
      </c>
      <c r="AD581">
        <v>29</v>
      </c>
      <c r="AE581">
        <v>40</v>
      </c>
      <c r="AF581" t="s">
        <v>290</v>
      </c>
      <c r="AG581">
        <v>470</v>
      </c>
      <c r="AH581">
        <v>27</v>
      </c>
      <c r="AI581" t="s">
        <v>7603</v>
      </c>
      <c r="AJ581">
        <v>619</v>
      </c>
      <c r="AK581">
        <v>619</v>
      </c>
    </row>
    <row r="582" spans="1:37">
      <c r="A582">
        <v>2013</v>
      </c>
      <c r="B582" t="s">
        <v>2960</v>
      </c>
      <c r="C582" t="s">
        <v>9868</v>
      </c>
      <c r="D582" t="str">
        <f>INDEX(CountyList!A:A, MATCH(MID(C582, 4, 3), CountyList!B:B, 0))</f>
        <v>Dupage</v>
      </c>
      <c r="E582" t="s">
        <v>9869</v>
      </c>
      <c r="F582" t="s">
        <v>2963</v>
      </c>
      <c r="G582" t="s">
        <v>2964</v>
      </c>
      <c r="H582" t="s">
        <v>6557</v>
      </c>
      <c r="I582" t="s">
        <v>9870</v>
      </c>
      <c r="J582">
        <v>39</v>
      </c>
      <c r="K582">
        <v>30</v>
      </c>
      <c r="L582">
        <v>19</v>
      </c>
      <c r="M582">
        <v>26</v>
      </c>
      <c r="N582">
        <v>24</v>
      </c>
      <c r="O582">
        <v>25</v>
      </c>
      <c r="P582">
        <v>33</v>
      </c>
      <c r="Q582">
        <v>31</v>
      </c>
      <c r="R582">
        <v>23</v>
      </c>
      <c r="S582">
        <v>24</v>
      </c>
      <c r="T582" t="s">
        <v>7603</v>
      </c>
      <c r="U582" t="s">
        <v>7603</v>
      </c>
      <c r="V582" t="s">
        <v>7603</v>
      </c>
      <c r="W582" t="s">
        <v>7603</v>
      </c>
      <c r="X582" t="s">
        <v>7603</v>
      </c>
      <c r="Y582" t="s">
        <v>7603</v>
      </c>
      <c r="Z582">
        <v>143</v>
      </c>
      <c r="AA582">
        <v>131</v>
      </c>
      <c r="AB582">
        <v>19</v>
      </c>
      <c r="AC582" t="s">
        <v>290</v>
      </c>
      <c r="AD582">
        <v>39</v>
      </c>
      <c r="AE582" t="s">
        <v>290</v>
      </c>
      <c r="AF582" t="s">
        <v>290</v>
      </c>
      <c r="AG582">
        <v>193</v>
      </c>
      <c r="AH582">
        <v>18</v>
      </c>
      <c r="AI582">
        <v>274</v>
      </c>
      <c r="AJ582" t="s">
        <v>7603</v>
      </c>
      <c r="AK582">
        <v>274</v>
      </c>
    </row>
    <row r="583" spans="1:37">
      <c r="A583">
        <v>2013</v>
      </c>
      <c r="B583" t="s">
        <v>9871</v>
      </c>
      <c r="C583" t="s">
        <v>9872</v>
      </c>
      <c r="D583" t="str">
        <f>INDEX(CountyList!A:A, MATCH(MID(C583, 4, 3), CountyList!B:B, 0))</f>
        <v>Dupage</v>
      </c>
      <c r="E583" t="s">
        <v>9873</v>
      </c>
      <c r="F583" t="s">
        <v>9874</v>
      </c>
      <c r="G583" t="s">
        <v>9875</v>
      </c>
      <c r="H583" t="s">
        <v>9876</v>
      </c>
      <c r="I583" t="s">
        <v>9877</v>
      </c>
      <c r="J583">
        <v>30</v>
      </c>
      <c r="K583">
        <v>13</v>
      </c>
      <c r="L583">
        <v>18</v>
      </c>
      <c r="M583">
        <v>18</v>
      </c>
      <c r="N583">
        <v>15</v>
      </c>
      <c r="O583">
        <v>13</v>
      </c>
      <c r="P583">
        <v>20</v>
      </c>
      <c r="Q583">
        <v>13</v>
      </c>
      <c r="R583">
        <v>17</v>
      </c>
      <c r="S583">
        <v>24</v>
      </c>
      <c r="T583" t="s">
        <v>7603</v>
      </c>
      <c r="U583" t="s">
        <v>7603</v>
      </c>
      <c r="V583" t="s">
        <v>7603</v>
      </c>
      <c r="W583" t="s">
        <v>7603</v>
      </c>
      <c r="X583" t="s">
        <v>7603</v>
      </c>
      <c r="Y583" t="s">
        <v>7603</v>
      </c>
      <c r="Z583">
        <v>90</v>
      </c>
      <c r="AA583">
        <v>91</v>
      </c>
      <c r="AB583">
        <v>24</v>
      </c>
      <c r="AC583" t="s">
        <v>7603</v>
      </c>
      <c r="AD583" t="s">
        <v>290</v>
      </c>
      <c r="AE583" t="s">
        <v>290</v>
      </c>
      <c r="AF583" t="s">
        <v>7603</v>
      </c>
      <c r="AG583">
        <v>145</v>
      </c>
      <c r="AH583" t="s">
        <v>290</v>
      </c>
      <c r="AI583">
        <v>181</v>
      </c>
      <c r="AJ583" t="s">
        <v>7603</v>
      </c>
      <c r="AK583">
        <v>181</v>
      </c>
    </row>
    <row r="584" spans="1:37">
      <c r="A584">
        <v>2013</v>
      </c>
      <c r="B584" t="s">
        <v>2967</v>
      </c>
      <c r="C584" t="s">
        <v>9878</v>
      </c>
      <c r="D584" t="str">
        <f>INDEX(CountyList!A:A, MATCH(MID(C584, 4, 3), CountyList!B:B, 0))</f>
        <v>Dupage</v>
      </c>
      <c r="E584" t="s">
        <v>9879</v>
      </c>
      <c r="F584" t="s">
        <v>2969</v>
      </c>
      <c r="G584" t="s">
        <v>1727</v>
      </c>
      <c r="H584" t="s">
        <v>6560</v>
      </c>
      <c r="I584" t="s">
        <v>9880</v>
      </c>
      <c r="J584" t="s">
        <v>7603</v>
      </c>
      <c r="K584">
        <v>49</v>
      </c>
      <c r="L584">
        <v>41</v>
      </c>
      <c r="M584">
        <v>55</v>
      </c>
      <c r="N584">
        <v>43</v>
      </c>
      <c r="O584">
        <v>52</v>
      </c>
      <c r="P584">
        <v>50</v>
      </c>
      <c r="Q584">
        <v>66</v>
      </c>
      <c r="R584">
        <v>68</v>
      </c>
      <c r="S584">
        <v>62</v>
      </c>
      <c r="T584" t="s">
        <v>7603</v>
      </c>
      <c r="U584" t="s">
        <v>7603</v>
      </c>
      <c r="V584" t="s">
        <v>7603</v>
      </c>
      <c r="W584" t="s">
        <v>7603</v>
      </c>
      <c r="X584" t="s">
        <v>7603</v>
      </c>
      <c r="Y584" t="s">
        <v>7603</v>
      </c>
      <c r="Z584">
        <v>290</v>
      </c>
      <c r="AA584">
        <v>196</v>
      </c>
      <c r="AB584">
        <v>12</v>
      </c>
      <c r="AC584" t="s">
        <v>7603</v>
      </c>
      <c r="AD584" t="s">
        <v>290</v>
      </c>
      <c r="AE584" t="s">
        <v>290</v>
      </c>
      <c r="AF584" t="s">
        <v>7603</v>
      </c>
      <c r="AG584">
        <v>446</v>
      </c>
      <c r="AH584">
        <v>17</v>
      </c>
      <c r="AI584">
        <v>486</v>
      </c>
      <c r="AJ584" t="s">
        <v>7603</v>
      </c>
      <c r="AK584">
        <v>486</v>
      </c>
    </row>
    <row r="585" spans="1:37">
      <c r="A585">
        <v>2013</v>
      </c>
      <c r="B585" t="s">
        <v>1585</v>
      </c>
      <c r="C585" t="s">
        <v>9881</v>
      </c>
      <c r="D585" t="str">
        <f>INDEX(CountyList!A:A, MATCH(MID(C585, 4, 3), CountyList!B:B, 0))</f>
        <v>Dupage</v>
      </c>
      <c r="E585" t="s">
        <v>9882</v>
      </c>
      <c r="F585" t="s">
        <v>9883</v>
      </c>
      <c r="G585" t="s">
        <v>2851</v>
      </c>
      <c r="H585" t="s">
        <v>6563</v>
      </c>
      <c r="I585" t="s">
        <v>9884</v>
      </c>
      <c r="J585">
        <v>14</v>
      </c>
      <c r="K585" t="s">
        <v>290</v>
      </c>
      <c r="L585">
        <v>10</v>
      </c>
      <c r="M585" t="s">
        <v>290</v>
      </c>
      <c r="N585" t="s">
        <v>290</v>
      </c>
      <c r="O585" t="s">
        <v>290</v>
      </c>
      <c r="P585" t="s">
        <v>290</v>
      </c>
      <c r="Q585" t="s">
        <v>290</v>
      </c>
      <c r="R585" t="s">
        <v>290</v>
      </c>
      <c r="S585" t="s">
        <v>290</v>
      </c>
      <c r="T585" t="s">
        <v>7603</v>
      </c>
      <c r="U585" t="s">
        <v>7603</v>
      </c>
      <c r="V585" t="s">
        <v>7603</v>
      </c>
      <c r="W585" t="s">
        <v>7603</v>
      </c>
      <c r="X585" t="s">
        <v>7603</v>
      </c>
      <c r="Y585" t="s">
        <v>7603</v>
      </c>
      <c r="Z585">
        <v>38</v>
      </c>
      <c r="AA585">
        <v>26</v>
      </c>
      <c r="AB585" t="s">
        <v>290</v>
      </c>
      <c r="AC585" t="s">
        <v>7603</v>
      </c>
      <c r="AD585" t="s">
        <v>290</v>
      </c>
      <c r="AE585">
        <v>11</v>
      </c>
      <c r="AF585" t="s">
        <v>7603</v>
      </c>
      <c r="AG585">
        <v>44</v>
      </c>
      <c r="AH585" t="s">
        <v>290</v>
      </c>
      <c r="AI585">
        <v>64</v>
      </c>
      <c r="AJ585" t="s">
        <v>7603</v>
      </c>
      <c r="AK585">
        <v>64</v>
      </c>
    </row>
    <row r="586" spans="1:37">
      <c r="A586">
        <v>2013</v>
      </c>
      <c r="B586" t="s">
        <v>2974</v>
      </c>
      <c r="C586" t="s">
        <v>9885</v>
      </c>
      <c r="D586" t="str">
        <f>INDEX(CountyList!A:A, MATCH(MID(C586, 4, 3), CountyList!B:B, 0))</f>
        <v>Dupage</v>
      </c>
      <c r="E586" t="s">
        <v>9886</v>
      </c>
      <c r="F586" t="s">
        <v>2977</v>
      </c>
      <c r="G586" t="s">
        <v>2839</v>
      </c>
      <c r="H586" t="s">
        <v>6566</v>
      </c>
      <c r="I586" t="s">
        <v>9887</v>
      </c>
      <c r="J586">
        <v>78</v>
      </c>
      <c r="K586">
        <v>72</v>
      </c>
      <c r="L586">
        <v>74</v>
      </c>
      <c r="M586">
        <v>56</v>
      </c>
      <c r="N586">
        <v>77</v>
      </c>
      <c r="O586">
        <v>72</v>
      </c>
      <c r="P586">
        <v>70</v>
      </c>
      <c r="Q586">
        <v>74</v>
      </c>
      <c r="R586">
        <v>80</v>
      </c>
      <c r="S586">
        <v>93</v>
      </c>
      <c r="T586" t="s">
        <v>7603</v>
      </c>
      <c r="U586" t="s">
        <v>7603</v>
      </c>
      <c r="V586" t="s">
        <v>7603</v>
      </c>
      <c r="W586" t="s">
        <v>7603</v>
      </c>
      <c r="X586" t="s">
        <v>7603</v>
      </c>
      <c r="Y586" t="s">
        <v>7603</v>
      </c>
      <c r="Z586">
        <v>354</v>
      </c>
      <c r="AA586">
        <v>392</v>
      </c>
      <c r="AB586">
        <v>47</v>
      </c>
      <c r="AC586" t="s">
        <v>7603</v>
      </c>
      <c r="AD586">
        <v>45</v>
      </c>
      <c r="AE586">
        <v>73</v>
      </c>
      <c r="AF586" t="s">
        <v>7603</v>
      </c>
      <c r="AG586">
        <v>581</v>
      </c>
      <c r="AH586" t="s">
        <v>7603</v>
      </c>
      <c r="AI586">
        <v>746</v>
      </c>
      <c r="AJ586" t="s">
        <v>7603</v>
      </c>
      <c r="AK586">
        <v>746</v>
      </c>
    </row>
    <row r="587" spans="1:37">
      <c r="A587">
        <v>2013</v>
      </c>
      <c r="B587" t="s">
        <v>2979</v>
      </c>
      <c r="C587" t="s">
        <v>9888</v>
      </c>
      <c r="D587" t="str">
        <f>INDEX(CountyList!A:A, MATCH(MID(C587, 4, 3), CountyList!B:B, 0))</f>
        <v>Dupage</v>
      </c>
      <c r="E587" t="s">
        <v>9889</v>
      </c>
      <c r="F587" t="s">
        <v>2981</v>
      </c>
      <c r="G587" t="s">
        <v>2856</v>
      </c>
      <c r="H587" t="s">
        <v>6569</v>
      </c>
      <c r="I587" t="s">
        <v>9890</v>
      </c>
      <c r="J587">
        <v>29</v>
      </c>
      <c r="K587">
        <v>14</v>
      </c>
      <c r="L587">
        <v>11</v>
      </c>
      <c r="M587">
        <v>10</v>
      </c>
      <c r="N587">
        <v>10</v>
      </c>
      <c r="O587" t="s">
        <v>290</v>
      </c>
      <c r="P587" t="s">
        <v>290</v>
      </c>
      <c r="Q587" t="s">
        <v>290</v>
      </c>
      <c r="R587">
        <v>16</v>
      </c>
      <c r="S587" t="s">
        <v>290</v>
      </c>
      <c r="T587">
        <v>14</v>
      </c>
      <c r="U587">
        <v>12</v>
      </c>
      <c r="V587">
        <v>10</v>
      </c>
      <c r="W587" t="s">
        <v>290</v>
      </c>
      <c r="X587" t="s">
        <v>7603</v>
      </c>
      <c r="Y587" t="s">
        <v>7603</v>
      </c>
      <c r="Z587">
        <v>85</v>
      </c>
      <c r="AA587">
        <v>84</v>
      </c>
      <c r="AB587">
        <v>83</v>
      </c>
      <c r="AC587" t="s">
        <v>290</v>
      </c>
      <c r="AD587">
        <v>49</v>
      </c>
      <c r="AE587">
        <v>20</v>
      </c>
      <c r="AF587" t="s">
        <v>7603</v>
      </c>
      <c r="AG587" t="s">
        <v>7603</v>
      </c>
      <c r="AH587" t="s">
        <v>290</v>
      </c>
      <c r="AI587">
        <v>120</v>
      </c>
      <c r="AJ587">
        <v>49</v>
      </c>
      <c r="AK587">
        <v>169</v>
      </c>
    </row>
    <row r="588" spans="1:37">
      <c r="A588">
        <v>2013</v>
      </c>
      <c r="B588" t="s">
        <v>2984</v>
      </c>
      <c r="C588" t="s">
        <v>9891</v>
      </c>
      <c r="D588" t="str">
        <f>INDEX(CountyList!A:A, MATCH(MID(C588, 4, 3), CountyList!B:B, 0))</f>
        <v>Dupage</v>
      </c>
      <c r="E588" t="s">
        <v>9892</v>
      </c>
      <c r="F588" t="s">
        <v>2986</v>
      </c>
      <c r="G588" t="s">
        <v>2987</v>
      </c>
      <c r="H588" t="s">
        <v>6572</v>
      </c>
      <c r="I588" t="s">
        <v>9893</v>
      </c>
      <c r="J588">
        <v>39</v>
      </c>
      <c r="K588">
        <v>17</v>
      </c>
      <c r="L588" t="s">
        <v>290</v>
      </c>
      <c r="M588" t="s">
        <v>290</v>
      </c>
      <c r="N588" t="s">
        <v>290</v>
      </c>
      <c r="O588" t="s">
        <v>290</v>
      </c>
      <c r="P588" t="s">
        <v>290</v>
      </c>
      <c r="Q588" t="s">
        <v>290</v>
      </c>
      <c r="R588" t="s">
        <v>290</v>
      </c>
      <c r="S588" t="s">
        <v>290</v>
      </c>
      <c r="T588" t="s">
        <v>7603</v>
      </c>
      <c r="U588" t="s">
        <v>7603</v>
      </c>
      <c r="V588" t="s">
        <v>7603</v>
      </c>
      <c r="W588" t="s">
        <v>7603</v>
      </c>
      <c r="X588" t="s">
        <v>7603</v>
      </c>
      <c r="Y588" t="s">
        <v>7603</v>
      </c>
      <c r="Z588">
        <v>44</v>
      </c>
      <c r="AA588">
        <v>63</v>
      </c>
      <c r="AB588">
        <v>13</v>
      </c>
      <c r="AC588" t="s">
        <v>7603</v>
      </c>
      <c r="AD588" t="s">
        <v>290</v>
      </c>
      <c r="AE588">
        <v>14</v>
      </c>
      <c r="AF588" t="s">
        <v>290</v>
      </c>
      <c r="AG588">
        <v>73</v>
      </c>
      <c r="AH588" t="s">
        <v>7603</v>
      </c>
      <c r="AI588">
        <v>107</v>
      </c>
      <c r="AJ588" t="s">
        <v>7603</v>
      </c>
      <c r="AK588">
        <v>107</v>
      </c>
    </row>
    <row r="589" spans="1:37">
      <c r="A589">
        <v>2013</v>
      </c>
      <c r="B589" t="s">
        <v>484</v>
      </c>
      <c r="C589" t="s">
        <v>9894</v>
      </c>
      <c r="D589" t="str">
        <f>INDEX(CountyList!A:A, MATCH(MID(C589, 4, 3), CountyList!B:B, 0))</f>
        <v>Dupage</v>
      </c>
      <c r="E589" t="s">
        <v>9895</v>
      </c>
      <c r="F589" t="s">
        <v>2992</v>
      </c>
      <c r="G589" t="s">
        <v>2801</v>
      </c>
      <c r="H589" t="s">
        <v>6575</v>
      </c>
      <c r="I589" t="s">
        <v>9896</v>
      </c>
      <c r="J589">
        <v>48</v>
      </c>
      <c r="K589">
        <v>61</v>
      </c>
      <c r="L589">
        <v>63</v>
      </c>
      <c r="M589">
        <v>51</v>
      </c>
      <c r="N589">
        <v>69</v>
      </c>
      <c r="O589">
        <v>60</v>
      </c>
      <c r="P589">
        <v>61</v>
      </c>
      <c r="Q589">
        <v>73</v>
      </c>
      <c r="R589">
        <v>68</v>
      </c>
      <c r="S589">
        <v>49</v>
      </c>
      <c r="T589" t="s">
        <v>7603</v>
      </c>
      <c r="U589" t="s">
        <v>7603</v>
      </c>
      <c r="V589" t="s">
        <v>7603</v>
      </c>
      <c r="W589" t="s">
        <v>7603</v>
      </c>
      <c r="X589" t="s">
        <v>7603</v>
      </c>
      <c r="Y589" t="s">
        <v>7603</v>
      </c>
      <c r="Z589">
        <v>309</v>
      </c>
      <c r="AA589">
        <v>294</v>
      </c>
      <c r="AB589">
        <v>437</v>
      </c>
      <c r="AC589">
        <v>80</v>
      </c>
      <c r="AD589">
        <v>42</v>
      </c>
      <c r="AE589">
        <v>11</v>
      </c>
      <c r="AF589" t="s">
        <v>7603</v>
      </c>
      <c r="AG589" t="s">
        <v>7603</v>
      </c>
      <c r="AH589">
        <v>33</v>
      </c>
      <c r="AI589">
        <v>603</v>
      </c>
      <c r="AJ589" t="s">
        <v>7603</v>
      </c>
      <c r="AK589">
        <v>603</v>
      </c>
    </row>
    <row r="590" spans="1:37">
      <c r="A590">
        <v>2013</v>
      </c>
      <c r="B590" t="s">
        <v>9897</v>
      </c>
      <c r="C590" t="s">
        <v>9898</v>
      </c>
      <c r="D590" t="str">
        <f>INDEX(CountyList!A:A, MATCH(MID(C590, 4, 3), CountyList!B:B, 0))</f>
        <v>Dupage</v>
      </c>
      <c r="E590" t="s">
        <v>9899</v>
      </c>
      <c r="F590" t="s">
        <v>6580</v>
      </c>
      <c r="G590" t="s">
        <v>2856</v>
      </c>
      <c r="H590" t="s">
        <v>6581</v>
      </c>
      <c r="I590" t="s">
        <v>9900</v>
      </c>
      <c r="J590">
        <v>29</v>
      </c>
      <c r="K590">
        <v>10</v>
      </c>
      <c r="L590" t="s">
        <v>290</v>
      </c>
      <c r="M590" t="s">
        <v>290</v>
      </c>
      <c r="N590" t="s">
        <v>290</v>
      </c>
      <c r="O590" t="s">
        <v>290</v>
      </c>
      <c r="P590" t="s">
        <v>290</v>
      </c>
      <c r="Q590" t="s">
        <v>290</v>
      </c>
      <c r="R590" t="s">
        <v>290</v>
      </c>
      <c r="S590">
        <v>10</v>
      </c>
      <c r="T590" t="s">
        <v>7603</v>
      </c>
      <c r="U590" t="s">
        <v>7603</v>
      </c>
      <c r="V590" t="s">
        <v>7603</v>
      </c>
      <c r="W590" t="s">
        <v>7603</v>
      </c>
      <c r="X590" t="s">
        <v>7603</v>
      </c>
      <c r="Y590" t="s">
        <v>7603</v>
      </c>
      <c r="Z590">
        <v>49</v>
      </c>
      <c r="AA590">
        <v>42</v>
      </c>
      <c r="AB590" t="s">
        <v>7603</v>
      </c>
      <c r="AC590" t="s">
        <v>7603</v>
      </c>
      <c r="AD590" t="s">
        <v>290</v>
      </c>
      <c r="AE590" t="s">
        <v>290</v>
      </c>
      <c r="AF590" t="s">
        <v>7603</v>
      </c>
      <c r="AG590">
        <v>85</v>
      </c>
      <c r="AH590" t="s">
        <v>7603</v>
      </c>
      <c r="AI590">
        <v>91</v>
      </c>
      <c r="AJ590" t="s">
        <v>7603</v>
      </c>
      <c r="AK590">
        <v>91</v>
      </c>
    </row>
    <row r="591" spans="1:37">
      <c r="A591">
        <v>2013</v>
      </c>
      <c r="B591" t="s">
        <v>9901</v>
      </c>
      <c r="C591" t="s">
        <v>9902</v>
      </c>
      <c r="D591" t="str">
        <f>INDEX(CountyList!A:A, MATCH(MID(C591, 4, 3), CountyList!B:B, 0))</f>
        <v>Dupage</v>
      </c>
      <c r="E591" t="s">
        <v>9903</v>
      </c>
      <c r="F591" t="s">
        <v>9904</v>
      </c>
      <c r="G591" t="s">
        <v>3256</v>
      </c>
      <c r="H591" t="s">
        <v>9905</v>
      </c>
      <c r="I591" t="s">
        <v>9906</v>
      </c>
      <c r="J591">
        <v>39</v>
      </c>
      <c r="K591" t="s">
        <v>7603</v>
      </c>
      <c r="L591" t="s">
        <v>7603</v>
      </c>
      <c r="M591" t="s">
        <v>7603</v>
      </c>
      <c r="N591" t="s">
        <v>7603</v>
      </c>
      <c r="O591" t="s">
        <v>7603</v>
      </c>
      <c r="P591" t="s">
        <v>7603</v>
      </c>
      <c r="Q591" t="s">
        <v>7603</v>
      </c>
      <c r="R591" t="s">
        <v>7603</v>
      </c>
      <c r="S591" t="s">
        <v>7603</v>
      </c>
      <c r="T591" t="s">
        <v>7603</v>
      </c>
      <c r="U591" t="s">
        <v>7603</v>
      </c>
      <c r="V591" t="s">
        <v>7603</v>
      </c>
      <c r="W591" t="s">
        <v>7603</v>
      </c>
      <c r="X591" t="s">
        <v>7603</v>
      </c>
      <c r="Y591" t="s">
        <v>7603</v>
      </c>
      <c r="Z591">
        <v>24</v>
      </c>
      <c r="AA591">
        <v>15</v>
      </c>
      <c r="AB591" t="s">
        <v>7603</v>
      </c>
      <c r="AC591" t="s">
        <v>7603</v>
      </c>
      <c r="AD591">
        <v>37</v>
      </c>
      <c r="AE591" t="s">
        <v>290</v>
      </c>
      <c r="AF591" t="s">
        <v>7603</v>
      </c>
      <c r="AG591" t="s">
        <v>7603</v>
      </c>
      <c r="AH591" t="s">
        <v>7603</v>
      </c>
      <c r="AI591">
        <v>39</v>
      </c>
      <c r="AJ591" t="s">
        <v>7603</v>
      </c>
      <c r="AK591">
        <v>39</v>
      </c>
    </row>
    <row r="592" spans="1:37">
      <c r="A592">
        <v>2013</v>
      </c>
      <c r="B592" t="s">
        <v>2994</v>
      </c>
      <c r="C592" t="s">
        <v>9907</v>
      </c>
      <c r="D592" t="str">
        <f>INDEX(CountyList!A:A, MATCH(MID(C592, 4, 3), CountyList!B:B, 0))</f>
        <v>Dupage</v>
      </c>
      <c r="E592" t="s">
        <v>9908</v>
      </c>
      <c r="F592" t="s">
        <v>2996</v>
      </c>
      <c r="G592" t="s">
        <v>2826</v>
      </c>
      <c r="H592" t="s">
        <v>9909</v>
      </c>
      <c r="I592" t="s">
        <v>9910</v>
      </c>
      <c r="J592">
        <v>15</v>
      </c>
      <c r="K592">
        <v>14</v>
      </c>
      <c r="L592">
        <v>12</v>
      </c>
      <c r="M592">
        <v>12</v>
      </c>
      <c r="N592">
        <v>10</v>
      </c>
      <c r="O592">
        <v>13</v>
      </c>
      <c r="P592" t="s">
        <v>290</v>
      </c>
      <c r="Q592" t="s">
        <v>290</v>
      </c>
      <c r="R592" t="s">
        <v>290</v>
      </c>
      <c r="S592">
        <v>11</v>
      </c>
      <c r="T592" t="s">
        <v>290</v>
      </c>
      <c r="U592" t="s">
        <v>7603</v>
      </c>
      <c r="V592" t="s">
        <v>7603</v>
      </c>
      <c r="W592" t="s">
        <v>7603</v>
      </c>
      <c r="X592" t="s">
        <v>7603</v>
      </c>
      <c r="Y592" t="s">
        <v>7603</v>
      </c>
      <c r="Z592">
        <v>62</v>
      </c>
      <c r="AA592">
        <v>46</v>
      </c>
      <c r="AB592" t="s">
        <v>290</v>
      </c>
      <c r="AC592" t="s">
        <v>7603</v>
      </c>
      <c r="AD592" t="s">
        <v>290</v>
      </c>
      <c r="AE592" t="s">
        <v>290</v>
      </c>
      <c r="AF592" t="s">
        <v>7603</v>
      </c>
      <c r="AG592">
        <v>93</v>
      </c>
      <c r="AH592" t="s">
        <v>290</v>
      </c>
      <c r="AI592">
        <v>106</v>
      </c>
      <c r="AJ592" t="s">
        <v>290</v>
      </c>
      <c r="AK592">
        <v>108</v>
      </c>
    </row>
    <row r="593" spans="1:37">
      <c r="A593">
        <v>2013</v>
      </c>
      <c r="B593" t="s">
        <v>9911</v>
      </c>
      <c r="C593" t="s">
        <v>9912</v>
      </c>
      <c r="D593" t="str">
        <f>INDEX(CountyList!A:A, MATCH(MID(C593, 4, 3), CountyList!B:B, 0))</f>
        <v>Dupage</v>
      </c>
      <c r="E593" t="s">
        <v>9913</v>
      </c>
      <c r="F593" t="s">
        <v>9914</v>
      </c>
      <c r="G593" t="s">
        <v>2916</v>
      </c>
      <c r="H593" t="s">
        <v>9915</v>
      </c>
      <c r="I593" t="s">
        <v>9916</v>
      </c>
      <c r="J593">
        <v>59</v>
      </c>
      <c r="K593">
        <v>11</v>
      </c>
      <c r="L593" t="s">
        <v>7603</v>
      </c>
      <c r="M593" t="s">
        <v>7603</v>
      </c>
      <c r="N593" t="s">
        <v>7603</v>
      </c>
      <c r="O593" t="s">
        <v>7603</v>
      </c>
      <c r="P593" t="s">
        <v>7603</v>
      </c>
      <c r="Q593" t="s">
        <v>7603</v>
      </c>
      <c r="R593" t="s">
        <v>7603</v>
      </c>
      <c r="S593" t="s">
        <v>7603</v>
      </c>
      <c r="T593" t="s">
        <v>7603</v>
      </c>
      <c r="U593" t="s">
        <v>7603</v>
      </c>
      <c r="V593" t="s">
        <v>7603</v>
      </c>
      <c r="W593" t="s">
        <v>7603</v>
      </c>
      <c r="X593" t="s">
        <v>7603</v>
      </c>
      <c r="Y593" t="s">
        <v>7603</v>
      </c>
      <c r="Z593">
        <v>37</v>
      </c>
      <c r="AA593">
        <v>33</v>
      </c>
      <c r="AB593" t="s">
        <v>290</v>
      </c>
      <c r="AC593" t="s">
        <v>7603</v>
      </c>
      <c r="AD593">
        <v>14</v>
      </c>
      <c r="AE593" t="s">
        <v>290</v>
      </c>
      <c r="AF593" t="s">
        <v>7603</v>
      </c>
      <c r="AG593">
        <v>44</v>
      </c>
      <c r="AH593" t="s">
        <v>290</v>
      </c>
      <c r="AI593">
        <v>70</v>
      </c>
      <c r="AJ593" t="s">
        <v>7603</v>
      </c>
      <c r="AK593">
        <v>70</v>
      </c>
    </row>
    <row r="594" spans="1:37">
      <c r="A594">
        <v>2013</v>
      </c>
      <c r="B594" t="s">
        <v>9917</v>
      </c>
      <c r="C594" t="s">
        <v>9918</v>
      </c>
      <c r="D594" t="str">
        <f>INDEX(CountyList!A:A, MATCH(MID(C594, 4, 3), CountyList!B:B, 0))</f>
        <v>Dupage</v>
      </c>
      <c r="E594" t="s">
        <v>9919</v>
      </c>
      <c r="F594" t="s">
        <v>9920</v>
      </c>
      <c r="G594" t="s">
        <v>2801</v>
      </c>
      <c r="H594" t="s">
        <v>9921</v>
      </c>
      <c r="I594" t="s">
        <v>9922</v>
      </c>
      <c r="J594" t="s">
        <v>290</v>
      </c>
      <c r="K594" t="s">
        <v>290</v>
      </c>
      <c r="L594" t="s">
        <v>7603</v>
      </c>
      <c r="M594" t="s">
        <v>7603</v>
      </c>
      <c r="N594" t="s">
        <v>7603</v>
      </c>
      <c r="O594" t="s">
        <v>7603</v>
      </c>
      <c r="P594" t="s">
        <v>7603</v>
      </c>
      <c r="Q594" t="s">
        <v>7603</v>
      </c>
      <c r="R594" t="s">
        <v>7603</v>
      </c>
      <c r="S594" t="s">
        <v>7603</v>
      </c>
      <c r="T594" t="s">
        <v>7603</v>
      </c>
      <c r="U594" t="s">
        <v>7603</v>
      </c>
      <c r="V594" t="s">
        <v>7603</v>
      </c>
      <c r="W594" t="s">
        <v>7603</v>
      </c>
      <c r="X594" t="s">
        <v>7603</v>
      </c>
      <c r="Y594" t="s">
        <v>7603</v>
      </c>
      <c r="Z594" t="s">
        <v>290</v>
      </c>
      <c r="AA594" t="s">
        <v>290</v>
      </c>
      <c r="AB594" t="s">
        <v>7603</v>
      </c>
      <c r="AC594" t="s">
        <v>7603</v>
      </c>
      <c r="AD594">
        <v>11</v>
      </c>
      <c r="AE594" t="s">
        <v>7603</v>
      </c>
      <c r="AF594" t="s">
        <v>7603</v>
      </c>
      <c r="AG594" t="s">
        <v>7603</v>
      </c>
      <c r="AH594" t="s">
        <v>7603</v>
      </c>
      <c r="AI594">
        <v>11</v>
      </c>
      <c r="AJ594" t="s">
        <v>7603</v>
      </c>
      <c r="AK594">
        <v>11</v>
      </c>
    </row>
    <row r="595" spans="1:37">
      <c r="A595">
        <v>2013</v>
      </c>
      <c r="B595" t="s">
        <v>9923</v>
      </c>
      <c r="C595" t="s">
        <v>9924</v>
      </c>
      <c r="D595" t="str">
        <f>INDEX(CountyList!A:A, MATCH(MID(C595, 4, 3), CountyList!B:B, 0))</f>
        <v>Dupage</v>
      </c>
      <c r="E595" t="s">
        <v>9925</v>
      </c>
      <c r="F595" t="s">
        <v>9926</v>
      </c>
      <c r="G595" t="s">
        <v>3256</v>
      </c>
      <c r="H595" t="s">
        <v>9927</v>
      </c>
      <c r="I595" t="s">
        <v>9928</v>
      </c>
      <c r="J595">
        <v>13</v>
      </c>
      <c r="K595" t="s">
        <v>290</v>
      </c>
      <c r="L595" t="s">
        <v>7603</v>
      </c>
      <c r="M595" t="s">
        <v>7603</v>
      </c>
      <c r="N595" t="s">
        <v>7603</v>
      </c>
      <c r="O595" t="s">
        <v>7603</v>
      </c>
      <c r="P595" t="s">
        <v>7603</v>
      </c>
      <c r="Q595" t="s">
        <v>7603</v>
      </c>
      <c r="R595" t="s">
        <v>7603</v>
      </c>
      <c r="S595" t="s">
        <v>7603</v>
      </c>
      <c r="T595" t="s">
        <v>7603</v>
      </c>
      <c r="U595" t="s">
        <v>7603</v>
      </c>
      <c r="V595" t="s">
        <v>7603</v>
      </c>
      <c r="W595" t="s">
        <v>7603</v>
      </c>
      <c r="X595" t="s">
        <v>290</v>
      </c>
      <c r="Y595" t="s">
        <v>7603</v>
      </c>
      <c r="Z595">
        <v>11</v>
      </c>
      <c r="AA595">
        <v>10</v>
      </c>
      <c r="AB595" t="s">
        <v>290</v>
      </c>
      <c r="AC595" t="s">
        <v>290</v>
      </c>
      <c r="AD595" t="s">
        <v>290</v>
      </c>
      <c r="AE595" t="s">
        <v>290</v>
      </c>
      <c r="AF595" t="s">
        <v>7603</v>
      </c>
      <c r="AG595">
        <v>10</v>
      </c>
      <c r="AH595" t="s">
        <v>7603</v>
      </c>
      <c r="AI595">
        <v>21</v>
      </c>
      <c r="AJ595" t="s">
        <v>7603</v>
      </c>
      <c r="AK595">
        <v>21</v>
      </c>
    </row>
    <row r="596" spans="1:37">
      <c r="A596">
        <v>2013</v>
      </c>
      <c r="B596" t="s">
        <v>9929</v>
      </c>
      <c r="C596" t="s">
        <v>9930</v>
      </c>
      <c r="D596" t="str">
        <f>INDEX(CountyList!A:A, MATCH(MID(C596, 4, 3), CountyList!B:B, 0))</f>
        <v>Dupage</v>
      </c>
      <c r="E596" t="s">
        <v>9931</v>
      </c>
      <c r="F596" t="s">
        <v>9932</v>
      </c>
      <c r="G596" t="s">
        <v>2862</v>
      </c>
      <c r="H596" t="s">
        <v>9933</v>
      </c>
      <c r="I596" t="s">
        <v>9934</v>
      </c>
      <c r="J596">
        <v>16</v>
      </c>
      <c r="K596" t="s">
        <v>290</v>
      </c>
      <c r="L596" t="s">
        <v>7603</v>
      </c>
      <c r="M596" t="s">
        <v>7603</v>
      </c>
      <c r="N596" t="s">
        <v>7603</v>
      </c>
      <c r="O596" t="s">
        <v>7603</v>
      </c>
      <c r="P596" t="s">
        <v>7603</v>
      </c>
      <c r="Q596" t="s">
        <v>7603</v>
      </c>
      <c r="R596" t="s">
        <v>7603</v>
      </c>
      <c r="S596" t="s">
        <v>7603</v>
      </c>
      <c r="T596" t="s">
        <v>7603</v>
      </c>
      <c r="U596" t="s">
        <v>7603</v>
      </c>
      <c r="V596" t="s">
        <v>7603</v>
      </c>
      <c r="W596" t="s">
        <v>7603</v>
      </c>
      <c r="X596" t="s">
        <v>7603</v>
      </c>
      <c r="Y596" t="s">
        <v>7603</v>
      </c>
      <c r="Z596">
        <v>14</v>
      </c>
      <c r="AA596">
        <v>11</v>
      </c>
      <c r="AB596" t="s">
        <v>290</v>
      </c>
      <c r="AC596" t="s">
        <v>7603</v>
      </c>
      <c r="AD596" t="s">
        <v>290</v>
      </c>
      <c r="AE596" t="s">
        <v>7603</v>
      </c>
      <c r="AF596" t="s">
        <v>7603</v>
      </c>
      <c r="AG596">
        <v>11</v>
      </c>
      <c r="AH596" t="s">
        <v>290</v>
      </c>
      <c r="AI596">
        <v>25</v>
      </c>
      <c r="AJ596" t="s">
        <v>7603</v>
      </c>
      <c r="AK596">
        <v>25</v>
      </c>
    </row>
    <row r="597" spans="1:37">
      <c r="A597">
        <v>2013</v>
      </c>
      <c r="B597" t="s">
        <v>9935</v>
      </c>
      <c r="C597" t="s">
        <v>9936</v>
      </c>
      <c r="D597" t="str">
        <f>INDEX(CountyList!A:A, MATCH(MID(C597, 4, 3), CountyList!B:B, 0))</f>
        <v>Dupage</v>
      </c>
      <c r="E597" t="s">
        <v>9937</v>
      </c>
      <c r="F597" t="s">
        <v>9938</v>
      </c>
      <c r="G597" t="s">
        <v>2851</v>
      </c>
      <c r="H597" t="s">
        <v>9939</v>
      </c>
      <c r="I597" t="s">
        <v>9940</v>
      </c>
      <c r="J597">
        <v>92</v>
      </c>
      <c r="K597">
        <v>10</v>
      </c>
      <c r="L597" t="s">
        <v>7603</v>
      </c>
      <c r="M597" t="s">
        <v>7603</v>
      </c>
      <c r="N597" t="s">
        <v>7603</v>
      </c>
      <c r="O597" t="s">
        <v>7603</v>
      </c>
      <c r="P597" t="s">
        <v>7603</v>
      </c>
      <c r="Q597" t="s">
        <v>7603</v>
      </c>
      <c r="R597" t="s">
        <v>7603</v>
      </c>
      <c r="S597" t="s">
        <v>7603</v>
      </c>
      <c r="T597" t="s">
        <v>7603</v>
      </c>
      <c r="U597" t="s">
        <v>7603</v>
      </c>
      <c r="V597" t="s">
        <v>7603</v>
      </c>
      <c r="W597" t="s">
        <v>7603</v>
      </c>
      <c r="X597" t="s">
        <v>7603</v>
      </c>
      <c r="Y597" t="s">
        <v>7603</v>
      </c>
      <c r="Z597">
        <v>55</v>
      </c>
      <c r="AA597">
        <v>47</v>
      </c>
      <c r="AB597" t="s">
        <v>290</v>
      </c>
      <c r="AC597" t="s">
        <v>7603</v>
      </c>
      <c r="AD597">
        <v>30</v>
      </c>
      <c r="AE597" t="s">
        <v>290</v>
      </c>
      <c r="AF597" t="s">
        <v>290</v>
      </c>
      <c r="AG597">
        <v>54</v>
      </c>
      <c r="AH597" t="s">
        <v>290</v>
      </c>
      <c r="AI597">
        <v>102</v>
      </c>
      <c r="AJ597" t="s">
        <v>7603</v>
      </c>
      <c r="AK597">
        <v>102</v>
      </c>
    </row>
    <row r="598" spans="1:37">
      <c r="A598">
        <v>2013</v>
      </c>
      <c r="B598" t="s">
        <v>3037</v>
      </c>
      <c r="C598" t="s">
        <v>9941</v>
      </c>
      <c r="D598" t="str">
        <f>INDEX(CountyList!A:A, MATCH(MID(C598, 4, 3), CountyList!B:B, 0))</f>
        <v>Dupage</v>
      </c>
      <c r="E598" t="s">
        <v>9942</v>
      </c>
      <c r="F598" t="s">
        <v>3039</v>
      </c>
      <c r="G598" t="s">
        <v>2801</v>
      </c>
      <c r="H598" t="s">
        <v>6614</v>
      </c>
      <c r="I598" t="s">
        <v>9943</v>
      </c>
      <c r="J598" t="s">
        <v>7603</v>
      </c>
      <c r="K598">
        <v>33</v>
      </c>
      <c r="L598">
        <v>32</v>
      </c>
      <c r="M598">
        <v>27</v>
      </c>
      <c r="N598">
        <v>36</v>
      </c>
      <c r="O598">
        <v>26</v>
      </c>
      <c r="P598">
        <v>35</v>
      </c>
      <c r="Q598">
        <v>29</v>
      </c>
      <c r="R598">
        <v>37</v>
      </c>
      <c r="S598">
        <v>29</v>
      </c>
      <c r="T598" t="s">
        <v>7603</v>
      </c>
      <c r="U598" t="s">
        <v>7603</v>
      </c>
      <c r="V598" t="s">
        <v>7603</v>
      </c>
      <c r="W598" t="s">
        <v>7603</v>
      </c>
      <c r="X598" t="s">
        <v>7603</v>
      </c>
      <c r="Y598" t="s">
        <v>7603</v>
      </c>
      <c r="Z598">
        <v>145</v>
      </c>
      <c r="AA598">
        <v>139</v>
      </c>
      <c r="AB598">
        <v>25</v>
      </c>
      <c r="AC598" t="s">
        <v>7603</v>
      </c>
      <c r="AD598">
        <v>18</v>
      </c>
      <c r="AE598">
        <v>92</v>
      </c>
      <c r="AF598" t="s">
        <v>290</v>
      </c>
      <c r="AG598">
        <v>129</v>
      </c>
      <c r="AH598">
        <v>16</v>
      </c>
      <c r="AI598">
        <v>284</v>
      </c>
      <c r="AJ598" t="s">
        <v>7603</v>
      </c>
      <c r="AK598">
        <v>284</v>
      </c>
    </row>
    <row r="599" spans="1:37">
      <c r="A599">
        <v>2013</v>
      </c>
      <c r="B599" t="s">
        <v>3042</v>
      </c>
      <c r="C599" t="s">
        <v>9944</v>
      </c>
      <c r="D599" t="str">
        <f>INDEX(CountyList!A:A, MATCH(MID(C599, 4, 3), CountyList!B:B, 0))</f>
        <v>Dupage</v>
      </c>
      <c r="E599" t="s">
        <v>6616</v>
      </c>
      <c r="F599" t="s">
        <v>9945</v>
      </c>
      <c r="G599" t="s">
        <v>2826</v>
      </c>
      <c r="H599" t="s">
        <v>6617</v>
      </c>
      <c r="I599" t="s">
        <v>9946</v>
      </c>
      <c r="J599">
        <v>52</v>
      </c>
      <c r="K599">
        <v>24</v>
      </c>
      <c r="L599">
        <v>15</v>
      </c>
      <c r="M599">
        <v>10</v>
      </c>
      <c r="N599" t="s">
        <v>290</v>
      </c>
      <c r="O599" t="s">
        <v>290</v>
      </c>
      <c r="P599" t="s">
        <v>290</v>
      </c>
      <c r="Q599" t="s">
        <v>290</v>
      </c>
      <c r="R599" t="s">
        <v>7603</v>
      </c>
      <c r="S599" t="s">
        <v>7603</v>
      </c>
      <c r="T599" t="s">
        <v>7603</v>
      </c>
      <c r="U599" t="s">
        <v>7603</v>
      </c>
      <c r="V599" t="s">
        <v>7603</v>
      </c>
      <c r="W599" t="s">
        <v>7603</v>
      </c>
      <c r="X599" t="s">
        <v>7603</v>
      </c>
      <c r="Y599" t="s">
        <v>7603</v>
      </c>
      <c r="Z599">
        <v>57</v>
      </c>
      <c r="AA599">
        <v>64</v>
      </c>
      <c r="AB599">
        <v>14</v>
      </c>
      <c r="AC599" t="s">
        <v>7603</v>
      </c>
      <c r="AD599">
        <v>28</v>
      </c>
      <c r="AE599" t="s">
        <v>290</v>
      </c>
      <c r="AF599" t="s">
        <v>7603</v>
      </c>
      <c r="AG599">
        <v>73</v>
      </c>
      <c r="AH599" t="s">
        <v>7603</v>
      </c>
      <c r="AI599">
        <v>121</v>
      </c>
      <c r="AJ599" t="s">
        <v>7603</v>
      </c>
      <c r="AK599">
        <v>121</v>
      </c>
    </row>
    <row r="600" spans="1:37">
      <c r="A600">
        <v>2013</v>
      </c>
      <c r="B600" t="s">
        <v>3047</v>
      </c>
      <c r="C600" t="s">
        <v>9947</v>
      </c>
      <c r="D600" t="str">
        <f>INDEX(CountyList!A:A, MATCH(MID(C600, 4, 3), CountyList!B:B, 0))</f>
        <v>Dupage</v>
      </c>
      <c r="E600" t="s">
        <v>9948</v>
      </c>
      <c r="F600" t="s">
        <v>3049</v>
      </c>
      <c r="G600" t="s">
        <v>2856</v>
      </c>
      <c r="H600" t="s">
        <v>6620</v>
      </c>
      <c r="I600" t="s">
        <v>9949</v>
      </c>
      <c r="J600" t="s">
        <v>290</v>
      </c>
      <c r="K600" t="s">
        <v>290</v>
      </c>
      <c r="L600" t="s">
        <v>290</v>
      </c>
      <c r="M600" t="s">
        <v>290</v>
      </c>
      <c r="N600" t="s">
        <v>290</v>
      </c>
      <c r="O600" t="s">
        <v>290</v>
      </c>
      <c r="P600" t="s">
        <v>290</v>
      </c>
      <c r="Q600" t="s">
        <v>290</v>
      </c>
      <c r="R600" t="s">
        <v>290</v>
      </c>
      <c r="S600" t="s">
        <v>290</v>
      </c>
      <c r="T600" t="s">
        <v>7603</v>
      </c>
      <c r="U600" t="s">
        <v>7603</v>
      </c>
      <c r="V600" t="s">
        <v>7603</v>
      </c>
      <c r="W600" t="s">
        <v>7603</v>
      </c>
      <c r="X600" t="s">
        <v>7603</v>
      </c>
      <c r="Y600" t="s">
        <v>7603</v>
      </c>
      <c r="Z600">
        <v>16</v>
      </c>
      <c r="AA600">
        <v>20</v>
      </c>
      <c r="AB600" t="s">
        <v>290</v>
      </c>
      <c r="AC600" t="s">
        <v>290</v>
      </c>
      <c r="AD600" t="s">
        <v>7603</v>
      </c>
      <c r="AE600" t="s">
        <v>290</v>
      </c>
      <c r="AF600" t="s">
        <v>7603</v>
      </c>
      <c r="AG600">
        <v>19</v>
      </c>
      <c r="AH600" t="s">
        <v>290</v>
      </c>
      <c r="AI600">
        <v>36</v>
      </c>
      <c r="AJ600" t="s">
        <v>7603</v>
      </c>
      <c r="AK600">
        <v>36</v>
      </c>
    </row>
    <row r="601" spans="1:37">
      <c r="A601">
        <v>2013</v>
      </c>
      <c r="B601" t="s">
        <v>3067</v>
      </c>
      <c r="C601" t="s">
        <v>9950</v>
      </c>
      <c r="D601" t="str">
        <f>INDEX(CountyList!A:A, MATCH(MID(C601, 4, 3), CountyList!B:B, 0))</f>
        <v>Dupage</v>
      </c>
      <c r="E601" t="s">
        <v>9951</v>
      </c>
      <c r="F601" t="s">
        <v>3070</v>
      </c>
      <c r="G601" t="s">
        <v>2851</v>
      </c>
      <c r="H601" t="s">
        <v>6637</v>
      </c>
      <c r="I601" t="s">
        <v>9952</v>
      </c>
      <c r="J601">
        <v>28</v>
      </c>
      <c r="K601">
        <v>29</v>
      </c>
      <c r="L601">
        <v>33</v>
      </c>
      <c r="M601">
        <v>33</v>
      </c>
      <c r="N601">
        <v>31</v>
      </c>
      <c r="O601">
        <v>27</v>
      </c>
      <c r="P601">
        <v>34</v>
      </c>
      <c r="Q601">
        <v>25</v>
      </c>
      <c r="R601">
        <v>28</v>
      </c>
      <c r="S601">
        <v>39</v>
      </c>
      <c r="T601" t="s">
        <v>290</v>
      </c>
      <c r="U601" t="s">
        <v>290</v>
      </c>
      <c r="V601" t="s">
        <v>290</v>
      </c>
      <c r="W601" t="s">
        <v>7603</v>
      </c>
      <c r="X601" t="s">
        <v>7603</v>
      </c>
      <c r="Y601" t="s">
        <v>7603</v>
      </c>
      <c r="Z601">
        <v>238</v>
      </c>
      <c r="AA601">
        <v>192</v>
      </c>
      <c r="AB601" t="s">
        <v>7603</v>
      </c>
      <c r="AC601" t="s">
        <v>7603</v>
      </c>
      <c r="AD601">
        <v>386</v>
      </c>
      <c r="AE601" t="s">
        <v>290</v>
      </c>
      <c r="AF601" t="s">
        <v>7603</v>
      </c>
      <c r="AG601">
        <v>25</v>
      </c>
      <c r="AH601">
        <v>13</v>
      </c>
      <c r="AI601">
        <v>307</v>
      </c>
      <c r="AJ601">
        <v>123</v>
      </c>
      <c r="AK601">
        <v>430</v>
      </c>
    </row>
    <row r="602" spans="1:37">
      <c r="A602">
        <v>2013</v>
      </c>
      <c r="B602" t="s">
        <v>3083</v>
      </c>
      <c r="C602" t="s">
        <v>9953</v>
      </c>
      <c r="D602" t="str">
        <f>INDEX(CountyList!A:A, MATCH(MID(C602, 4, 3), CountyList!B:B, 0))</f>
        <v>Dupage</v>
      </c>
      <c r="E602" t="s">
        <v>9954</v>
      </c>
      <c r="F602" t="s">
        <v>3086</v>
      </c>
      <c r="G602" t="s">
        <v>3030</v>
      </c>
      <c r="H602" t="s">
        <v>6648</v>
      </c>
      <c r="I602" t="s">
        <v>9955</v>
      </c>
      <c r="J602">
        <v>22</v>
      </c>
      <c r="K602">
        <v>11</v>
      </c>
      <c r="L602">
        <v>14</v>
      </c>
      <c r="M602">
        <v>17</v>
      </c>
      <c r="N602">
        <v>14</v>
      </c>
      <c r="O602">
        <v>22</v>
      </c>
      <c r="P602">
        <v>12</v>
      </c>
      <c r="Q602">
        <v>21</v>
      </c>
      <c r="R602">
        <v>13</v>
      </c>
      <c r="S602">
        <v>16</v>
      </c>
      <c r="T602" t="s">
        <v>7603</v>
      </c>
      <c r="U602" t="s">
        <v>7603</v>
      </c>
      <c r="V602" t="s">
        <v>7603</v>
      </c>
      <c r="W602" t="s">
        <v>7603</v>
      </c>
      <c r="X602" t="s">
        <v>7603</v>
      </c>
      <c r="Y602" t="s">
        <v>7603</v>
      </c>
      <c r="Z602">
        <v>77</v>
      </c>
      <c r="AA602">
        <v>85</v>
      </c>
      <c r="AB602" t="s">
        <v>290</v>
      </c>
      <c r="AC602" t="s">
        <v>7603</v>
      </c>
      <c r="AD602">
        <v>11</v>
      </c>
      <c r="AE602" t="s">
        <v>290</v>
      </c>
      <c r="AF602" t="s">
        <v>7603</v>
      </c>
      <c r="AG602">
        <v>102</v>
      </c>
      <c r="AH602">
        <v>37</v>
      </c>
      <c r="AI602">
        <v>162</v>
      </c>
      <c r="AJ602" t="s">
        <v>7603</v>
      </c>
      <c r="AK602">
        <v>162</v>
      </c>
    </row>
    <row r="603" spans="1:37">
      <c r="A603">
        <v>2013</v>
      </c>
      <c r="B603" t="s">
        <v>3088</v>
      </c>
      <c r="C603" t="s">
        <v>9956</v>
      </c>
      <c r="D603" t="str">
        <f>INDEX(CountyList!A:A, MATCH(MID(C603, 4, 3), CountyList!B:B, 0))</f>
        <v>Dupage</v>
      </c>
      <c r="E603" t="s">
        <v>9957</v>
      </c>
      <c r="F603" t="s">
        <v>3091</v>
      </c>
      <c r="G603" t="s">
        <v>2839</v>
      </c>
      <c r="H603" t="s">
        <v>6651</v>
      </c>
      <c r="I603" t="s">
        <v>9958</v>
      </c>
      <c r="J603">
        <v>55</v>
      </c>
      <c r="K603">
        <v>22</v>
      </c>
      <c r="L603" t="s">
        <v>290</v>
      </c>
      <c r="M603" t="s">
        <v>290</v>
      </c>
      <c r="N603" t="s">
        <v>7603</v>
      </c>
      <c r="O603" t="s">
        <v>7603</v>
      </c>
      <c r="P603" t="s">
        <v>7603</v>
      </c>
      <c r="Q603" t="s">
        <v>7603</v>
      </c>
      <c r="R603" t="s">
        <v>7603</v>
      </c>
      <c r="S603" t="s">
        <v>7603</v>
      </c>
      <c r="T603" t="s">
        <v>7603</v>
      </c>
      <c r="U603" t="s">
        <v>7603</v>
      </c>
      <c r="V603" t="s">
        <v>7603</v>
      </c>
      <c r="W603" t="s">
        <v>7603</v>
      </c>
      <c r="X603" t="s">
        <v>7603</v>
      </c>
      <c r="Y603" t="s">
        <v>7603</v>
      </c>
      <c r="Z603">
        <v>48</v>
      </c>
      <c r="AA603">
        <v>44</v>
      </c>
      <c r="AB603" t="s">
        <v>7603</v>
      </c>
      <c r="AC603" t="s">
        <v>7603</v>
      </c>
      <c r="AD603" t="s">
        <v>7603</v>
      </c>
      <c r="AE603" t="s">
        <v>7603</v>
      </c>
      <c r="AF603" t="s">
        <v>7603</v>
      </c>
      <c r="AG603">
        <v>92</v>
      </c>
      <c r="AH603" t="s">
        <v>7603</v>
      </c>
      <c r="AI603">
        <v>92</v>
      </c>
      <c r="AJ603" t="s">
        <v>7603</v>
      </c>
      <c r="AK603">
        <v>92</v>
      </c>
    </row>
    <row r="604" spans="1:37">
      <c r="A604">
        <v>2013</v>
      </c>
      <c r="B604" t="s">
        <v>9959</v>
      </c>
      <c r="C604" t="s">
        <v>9960</v>
      </c>
      <c r="D604" t="str">
        <f>INDEX(CountyList!A:A, MATCH(MID(C604, 4, 3), CountyList!B:B, 0))</f>
        <v>Dupage</v>
      </c>
      <c r="E604" t="s">
        <v>9961</v>
      </c>
      <c r="F604" t="s">
        <v>9962</v>
      </c>
      <c r="G604" t="s">
        <v>9875</v>
      </c>
      <c r="H604" t="s">
        <v>9963</v>
      </c>
      <c r="I604" t="s">
        <v>9964</v>
      </c>
      <c r="J604" t="s">
        <v>7603</v>
      </c>
      <c r="K604" t="s">
        <v>7603</v>
      </c>
      <c r="L604" t="s">
        <v>7603</v>
      </c>
      <c r="M604" t="s">
        <v>7603</v>
      </c>
      <c r="N604" t="s">
        <v>7603</v>
      </c>
      <c r="O604" t="s">
        <v>7603</v>
      </c>
      <c r="P604" t="s">
        <v>7603</v>
      </c>
      <c r="Q604" t="s">
        <v>7603</v>
      </c>
      <c r="R604" t="s">
        <v>7603</v>
      </c>
      <c r="S604" t="s">
        <v>7603</v>
      </c>
      <c r="T604" t="s">
        <v>7603</v>
      </c>
      <c r="U604" t="s">
        <v>7603</v>
      </c>
      <c r="V604" t="s">
        <v>7603</v>
      </c>
      <c r="W604" t="s">
        <v>7603</v>
      </c>
      <c r="X604" t="s">
        <v>7603</v>
      </c>
      <c r="Y604" t="s">
        <v>7603</v>
      </c>
      <c r="Z604" t="s">
        <v>7603</v>
      </c>
      <c r="AA604" t="s">
        <v>7603</v>
      </c>
      <c r="AB604" t="s">
        <v>7603</v>
      </c>
      <c r="AC604" t="s">
        <v>7603</v>
      </c>
      <c r="AD604" t="s">
        <v>7603</v>
      </c>
      <c r="AE604" t="s">
        <v>7603</v>
      </c>
      <c r="AF604" t="s">
        <v>7603</v>
      </c>
      <c r="AG604" t="s">
        <v>7603</v>
      </c>
      <c r="AH604" t="s">
        <v>7603</v>
      </c>
      <c r="AI604" t="s">
        <v>7603</v>
      </c>
      <c r="AJ604" t="s">
        <v>7603</v>
      </c>
      <c r="AK604" t="s">
        <v>7603</v>
      </c>
    </row>
    <row r="605" spans="1:37">
      <c r="A605">
        <v>2013</v>
      </c>
      <c r="B605" t="s">
        <v>9965</v>
      </c>
      <c r="C605" t="s">
        <v>9966</v>
      </c>
      <c r="D605" t="str">
        <f>INDEX(CountyList!A:A, MATCH(MID(C605, 4, 3), CountyList!B:B, 0))</f>
        <v>Dupage</v>
      </c>
      <c r="E605" t="s">
        <v>9967</v>
      </c>
      <c r="F605" t="s">
        <v>9968</v>
      </c>
      <c r="G605" t="s">
        <v>2801</v>
      </c>
      <c r="H605" t="s">
        <v>9969</v>
      </c>
      <c r="I605" t="s">
        <v>9970</v>
      </c>
      <c r="J605" t="s">
        <v>290</v>
      </c>
      <c r="K605" t="s">
        <v>290</v>
      </c>
      <c r="L605" t="s">
        <v>7603</v>
      </c>
      <c r="M605" t="s">
        <v>7603</v>
      </c>
      <c r="N605" t="s">
        <v>7603</v>
      </c>
      <c r="O605" t="s">
        <v>7603</v>
      </c>
      <c r="P605" t="s">
        <v>7603</v>
      </c>
      <c r="Q605" t="s">
        <v>7603</v>
      </c>
      <c r="R605" t="s">
        <v>7603</v>
      </c>
      <c r="S605" t="s">
        <v>7603</v>
      </c>
      <c r="T605" t="s">
        <v>7603</v>
      </c>
      <c r="U605" t="s">
        <v>7603</v>
      </c>
      <c r="V605" t="s">
        <v>7603</v>
      </c>
      <c r="W605" t="s">
        <v>7603</v>
      </c>
      <c r="X605" t="s">
        <v>7603</v>
      </c>
      <c r="Y605" t="s">
        <v>7603</v>
      </c>
      <c r="Z605" t="s">
        <v>290</v>
      </c>
      <c r="AA605" t="s">
        <v>290</v>
      </c>
      <c r="AB605" t="s">
        <v>290</v>
      </c>
      <c r="AC605" t="s">
        <v>7603</v>
      </c>
      <c r="AD605" t="s">
        <v>7603</v>
      </c>
      <c r="AE605" t="s">
        <v>7603</v>
      </c>
      <c r="AF605" t="s">
        <v>7603</v>
      </c>
      <c r="AG605" t="s">
        <v>7603</v>
      </c>
      <c r="AH605" t="s">
        <v>7603</v>
      </c>
      <c r="AI605" t="s">
        <v>290</v>
      </c>
      <c r="AJ605" t="s">
        <v>7603</v>
      </c>
      <c r="AK605" t="s">
        <v>290</v>
      </c>
    </row>
    <row r="606" spans="1:37">
      <c r="A606">
        <v>2013</v>
      </c>
      <c r="B606" t="s">
        <v>3097</v>
      </c>
      <c r="C606" t="s">
        <v>9971</v>
      </c>
      <c r="D606" t="str">
        <f>INDEX(CountyList!A:A, MATCH(MID(C606, 4, 3), CountyList!B:B, 0))</f>
        <v>Dupage</v>
      </c>
      <c r="E606" t="s">
        <v>6653</v>
      </c>
      <c r="F606" t="s">
        <v>3100</v>
      </c>
      <c r="G606" t="s">
        <v>2898</v>
      </c>
      <c r="H606" t="s">
        <v>6654</v>
      </c>
      <c r="I606" t="s">
        <v>9972</v>
      </c>
      <c r="J606">
        <v>12</v>
      </c>
      <c r="K606" t="s">
        <v>290</v>
      </c>
      <c r="L606" t="s">
        <v>7603</v>
      </c>
      <c r="M606" t="s">
        <v>7603</v>
      </c>
      <c r="N606" t="s">
        <v>7603</v>
      </c>
      <c r="O606" t="s">
        <v>7603</v>
      </c>
      <c r="P606" t="s">
        <v>7603</v>
      </c>
      <c r="Q606" t="s">
        <v>7603</v>
      </c>
      <c r="R606" t="s">
        <v>7603</v>
      </c>
      <c r="S606" t="s">
        <v>7603</v>
      </c>
      <c r="T606" t="s">
        <v>7603</v>
      </c>
      <c r="U606" t="s">
        <v>7603</v>
      </c>
      <c r="V606" t="s">
        <v>7603</v>
      </c>
      <c r="W606" t="s">
        <v>7603</v>
      </c>
      <c r="X606" t="s">
        <v>7603</v>
      </c>
      <c r="Y606" t="s">
        <v>7603</v>
      </c>
      <c r="Z606">
        <v>13</v>
      </c>
      <c r="AA606" t="s">
        <v>290</v>
      </c>
      <c r="AB606" t="s">
        <v>290</v>
      </c>
      <c r="AC606" t="s">
        <v>7603</v>
      </c>
      <c r="AD606" t="s">
        <v>290</v>
      </c>
      <c r="AE606" t="s">
        <v>290</v>
      </c>
      <c r="AF606" t="s">
        <v>7603</v>
      </c>
      <c r="AG606" t="s">
        <v>290</v>
      </c>
      <c r="AH606" t="s">
        <v>290</v>
      </c>
      <c r="AI606">
        <v>21</v>
      </c>
      <c r="AJ606" t="s">
        <v>7603</v>
      </c>
      <c r="AK606">
        <v>21</v>
      </c>
    </row>
    <row r="607" spans="1:37">
      <c r="A607">
        <v>2013</v>
      </c>
      <c r="B607" t="s">
        <v>9973</v>
      </c>
      <c r="C607" t="s">
        <v>9974</v>
      </c>
      <c r="D607" t="str">
        <f>INDEX(CountyList!A:A, MATCH(MID(C607, 4, 3), CountyList!B:B, 0))</f>
        <v>Dupage</v>
      </c>
      <c r="E607" t="s">
        <v>9975</v>
      </c>
      <c r="F607" t="s">
        <v>9976</v>
      </c>
      <c r="G607" t="s">
        <v>1727</v>
      </c>
      <c r="H607" t="s">
        <v>9977</v>
      </c>
      <c r="I607" t="s">
        <v>9978</v>
      </c>
      <c r="J607" t="s">
        <v>7603</v>
      </c>
      <c r="K607" t="s">
        <v>7603</v>
      </c>
      <c r="L607" t="s">
        <v>7603</v>
      </c>
      <c r="M607" t="s">
        <v>7603</v>
      </c>
      <c r="N607" t="s">
        <v>290</v>
      </c>
      <c r="O607" t="s">
        <v>7603</v>
      </c>
      <c r="P607" t="s">
        <v>290</v>
      </c>
      <c r="Q607" t="s">
        <v>290</v>
      </c>
      <c r="R607" t="s">
        <v>290</v>
      </c>
      <c r="S607" t="s">
        <v>290</v>
      </c>
      <c r="T607" t="s">
        <v>7603</v>
      </c>
      <c r="U607" t="s">
        <v>7603</v>
      </c>
      <c r="V607" t="s">
        <v>7603</v>
      </c>
      <c r="W607" t="s">
        <v>7603</v>
      </c>
      <c r="X607" t="s">
        <v>7603</v>
      </c>
      <c r="Y607" t="s">
        <v>7603</v>
      </c>
      <c r="Z607" t="s">
        <v>290</v>
      </c>
      <c r="AA607" t="s">
        <v>290</v>
      </c>
      <c r="AB607" t="s">
        <v>7603</v>
      </c>
      <c r="AC607" t="s">
        <v>7603</v>
      </c>
      <c r="AD607" t="s">
        <v>7603</v>
      </c>
      <c r="AE607" t="s">
        <v>7603</v>
      </c>
      <c r="AF607" t="s">
        <v>7603</v>
      </c>
      <c r="AG607">
        <v>11</v>
      </c>
      <c r="AH607" t="s">
        <v>290</v>
      </c>
      <c r="AI607">
        <v>12</v>
      </c>
      <c r="AJ607" t="s">
        <v>7603</v>
      </c>
      <c r="AK607">
        <v>12</v>
      </c>
    </row>
    <row r="608" spans="1:37">
      <c r="A608">
        <v>2013</v>
      </c>
      <c r="B608" t="s">
        <v>9979</v>
      </c>
      <c r="C608" t="s">
        <v>9980</v>
      </c>
      <c r="D608" t="e">
        <f>INDEX(CountyList!A:A, MATCH(MID(C608, 4, 3), CountyList!B:B, 0))</f>
        <v>#N/A</v>
      </c>
      <c r="E608" t="s">
        <v>9981</v>
      </c>
      <c r="F608" t="s">
        <v>9982</v>
      </c>
      <c r="G608" t="s">
        <v>9983</v>
      </c>
      <c r="H608" t="s">
        <v>9984</v>
      </c>
      <c r="I608" t="s">
        <v>9985</v>
      </c>
      <c r="J608" t="s">
        <v>7603</v>
      </c>
      <c r="K608" t="s">
        <v>7603</v>
      </c>
      <c r="L608" t="s">
        <v>7603</v>
      </c>
      <c r="M608" t="s">
        <v>7603</v>
      </c>
      <c r="N608" t="s">
        <v>7603</v>
      </c>
      <c r="O608" t="s">
        <v>7603</v>
      </c>
      <c r="P608" t="s">
        <v>7603</v>
      </c>
      <c r="Q608" t="s">
        <v>7603</v>
      </c>
      <c r="R608" t="s">
        <v>7603</v>
      </c>
      <c r="S608" t="s">
        <v>7603</v>
      </c>
      <c r="T608" t="s">
        <v>7603</v>
      </c>
      <c r="U608" t="s">
        <v>7603</v>
      </c>
      <c r="V608" t="s">
        <v>7603</v>
      </c>
      <c r="W608">
        <v>617</v>
      </c>
      <c r="X608" t="s">
        <v>7603</v>
      </c>
      <c r="Y608" t="s">
        <v>7603</v>
      </c>
      <c r="Z608">
        <v>112</v>
      </c>
      <c r="AA608">
        <v>505</v>
      </c>
      <c r="AB608">
        <v>46</v>
      </c>
      <c r="AC608" t="s">
        <v>290</v>
      </c>
      <c r="AD608" t="s">
        <v>7603</v>
      </c>
      <c r="AE608">
        <v>391</v>
      </c>
      <c r="AF608" t="s">
        <v>290</v>
      </c>
      <c r="AG608">
        <v>177</v>
      </c>
      <c r="AH608" t="s">
        <v>7603</v>
      </c>
      <c r="AI608" t="s">
        <v>7603</v>
      </c>
      <c r="AJ608">
        <v>617</v>
      </c>
      <c r="AK608">
        <v>617</v>
      </c>
    </row>
    <row r="609" spans="1:37">
      <c r="A609">
        <v>2013</v>
      </c>
      <c r="B609" t="s">
        <v>319</v>
      </c>
      <c r="C609" t="s">
        <v>9986</v>
      </c>
      <c r="D609" t="str">
        <f>INDEX(CountyList!A:A, MATCH(MID(C609, 4, 3), CountyList!B:B, 0))</f>
        <v>Wabash</v>
      </c>
      <c r="E609" t="s">
        <v>9987</v>
      </c>
      <c r="F609" t="s">
        <v>3108</v>
      </c>
      <c r="G609" t="s">
        <v>3109</v>
      </c>
      <c r="H609" t="s">
        <v>6668</v>
      </c>
      <c r="I609" t="s">
        <v>9988</v>
      </c>
      <c r="J609">
        <v>27</v>
      </c>
      <c r="K609">
        <v>15</v>
      </c>
      <c r="L609" t="s">
        <v>290</v>
      </c>
      <c r="M609">
        <v>17</v>
      </c>
      <c r="N609">
        <v>10</v>
      </c>
      <c r="O609">
        <v>10</v>
      </c>
      <c r="P609">
        <v>20</v>
      </c>
      <c r="Q609" t="s">
        <v>290</v>
      </c>
      <c r="R609">
        <v>10</v>
      </c>
      <c r="S609">
        <v>13</v>
      </c>
      <c r="T609" t="s">
        <v>7603</v>
      </c>
      <c r="U609" t="s">
        <v>7603</v>
      </c>
      <c r="V609" t="s">
        <v>7603</v>
      </c>
      <c r="W609" t="s">
        <v>7603</v>
      </c>
      <c r="X609" t="s">
        <v>7603</v>
      </c>
      <c r="Y609" t="s">
        <v>7603</v>
      </c>
      <c r="Z609">
        <v>77</v>
      </c>
      <c r="AA609">
        <v>62</v>
      </c>
      <c r="AB609" t="s">
        <v>290</v>
      </c>
      <c r="AC609" t="s">
        <v>7603</v>
      </c>
      <c r="AD609" t="s">
        <v>290</v>
      </c>
      <c r="AE609" t="s">
        <v>290</v>
      </c>
      <c r="AF609" t="s">
        <v>7603</v>
      </c>
      <c r="AG609">
        <v>133</v>
      </c>
      <c r="AH609" t="s">
        <v>7603</v>
      </c>
      <c r="AI609">
        <v>139</v>
      </c>
      <c r="AJ609" t="s">
        <v>7603</v>
      </c>
      <c r="AK609">
        <v>139</v>
      </c>
    </row>
    <row r="610" spans="1:37">
      <c r="A610">
        <v>2013</v>
      </c>
      <c r="B610" t="s">
        <v>9989</v>
      </c>
      <c r="C610" t="s">
        <v>9990</v>
      </c>
      <c r="D610" t="str">
        <f>INDEX(CountyList!A:A, MATCH(MID(C610, 4, 3), CountyList!B:B, 0))</f>
        <v>Wabash</v>
      </c>
      <c r="E610" t="s">
        <v>9991</v>
      </c>
      <c r="F610" t="s">
        <v>9992</v>
      </c>
      <c r="G610" t="s">
        <v>3109</v>
      </c>
      <c r="H610" t="s">
        <v>9993</v>
      </c>
      <c r="I610" t="s">
        <v>9994</v>
      </c>
      <c r="J610" t="s">
        <v>290</v>
      </c>
      <c r="K610" t="s">
        <v>290</v>
      </c>
      <c r="L610" t="s">
        <v>290</v>
      </c>
      <c r="M610" t="s">
        <v>290</v>
      </c>
      <c r="N610" t="s">
        <v>290</v>
      </c>
      <c r="O610" t="s">
        <v>290</v>
      </c>
      <c r="P610" t="s">
        <v>290</v>
      </c>
      <c r="Q610" t="s">
        <v>7603</v>
      </c>
      <c r="R610" t="s">
        <v>290</v>
      </c>
      <c r="S610" t="s">
        <v>7603</v>
      </c>
      <c r="T610" t="s">
        <v>7603</v>
      </c>
      <c r="U610" t="s">
        <v>7603</v>
      </c>
      <c r="V610" t="s">
        <v>7603</v>
      </c>
      <c r="W610" t="s">
        <v>7603</v>
      </c>
      <c r="X610" t="s">
        <v>7603</v>
      </c>
      <c r="Y610" t="s">
        <v>7603</v>
      </c>
      <c r="Z610">
        <v>16</v>
      </c>
      <c r="AA610">
        <v>16</v>
      </c>
      <c r="AB610" t="s">
        <v>290</v>
      </c>
      <c r="AC610" t="s">
        <v>7603</v>
      </c>
      <c r="AD610" t="s">
        <v>7603</v>
      </c>
      <c r="AE610" t="s">
        <v>290</v>
      </c>
      <c r="AF610" t="s">
        <v>7603</v>
      </c>
      <c r="AG610">
        <v>26</v>
      </c>
      <c r="AH610" t="s">
        <v>290</v>
      </c>
      <c r="AI610">
        <v>32</v>
      </c>
      <c r="AJ610" t="s">
        <v>7603</v>
      </c>
      <c r="AK610">
        <v>32</v>
      </c>
    </row>
    <row r="611" spans="1:37">
      <c r="A611">
        <v>2013</v>
      </c>
      <c r="B611" t="s">
        <v>4716</v>
      </c>
      <c r="C611" t="s">
        <v>9995</v>
      </c>
      <c r="D611" t="str">
        <f>INDEX(CountyList!A:A, MATCH(MID(C611, 4, 3), CountyList!B:B, 0))</f>
        <v>Franklin</v>
      </c>
      <c r="E611" t="s">
        <v>9996</v>
      </c>
      <c r="F611" t="s">
        <v>6671</v>
      </c>
      <c r="G611" t="s">
        <v>4720</v>
      </c>
      <c r="H611" t="s">
        <v>9997</v>
      </c>
      <c r="I611" t="s">
        <v>9998</v>
      </c>
      <c r="J611" t="s">
        <v>7603</v>
      </c>
      <c r="K611" t="s">
        <v>7603</v>
      </c>
      <c r="L611" t="s">
        <v>290</v>
      </c>
      <c r="M611" t="s">
        <v>290</v>
      </c>
      <c r="N611" t="s">
        <v>7603</v>
      </c>
      <c r="O611" t="s">
        <v>290</v>
      </c>
      <c r="P611" t="s">
        <v>290</v>
      </c>
      <c r="Q611" t="s">
        <v>290</v>
      </c>
      <c r="R611" t="s">
        <v>290</v>
      </c>
      <c r="S611" t="s">
        <v>290</v>
      </c>
      <c r="T611" t="s">
        <v>290</v>
      </c>
      <c r="U611" t="s">
        <v>290</v>
      </c>
      <c r="V611" t="s">
        <v>7603</v>
      </c>
      <c r="W611" t="s">
        <v>7603</v>
      </c>
      <c r="X611" t="s">
        <v>7603</v>
      </c>
      <c r="Y611" t="s">
        <v>7603</v>
      </c>
      <c r="Z611">
        <v>15</v>
      </c>
      <c r="AA611">
        <v>17</v>
      </c>
      <c r="AB611" t="s">
        <v>290</v>
      </c>
      <c r="AC611" t="s">
        <v>7603</v>
      </c>
      <c r="AD611" t="s">
        <v>290</v>
      </c>
      <c r="AE611" t="s">
        <v>290</v>
      </c>
      <c r="AF611" t="s">
        <v>7603</v>
      </c>
      <c r="AG611">
        <v>16</v>
      </c>
      <c r="AH611" t="s">
        <v>7603</v>
      </c>
      <c r="AI611">
        <v>25</v>
      </c>
      <c r="AJ611" t="s">
        <v>290</v>
      </c>
      <c r="AK611">
        <v>32</v>
      </c>
    </row>
    <row r="612" spans="1:37">
      <c r="A612">
        <v>2013</v>
      </c>
      <c r="B612" t="s">
        <v>3112</v>
      </c>
      <c r="C612" t="s">
        <v>9999</v>
      </c>
      <c r="D612" t="str">
        <f>INDEX(CountyList!A:A, MATCH(MID(C612, 4, 3), CountyList!B:B, 0))</f>
        <v>Franklin</v>
      </c>
      <c r="E612" t="s">
        <v>10000</v>
      </c>
      <c r="F612" t="s">
        <v>3115</v>
      </c>
      <c r="G612" t="s">
        <v>3116</v>
      </c>
      <c r="H612" t="s">
        <v>6675</v>
      </c>
      <c r="I612" t="s">
        <v>10001</v>
      </c>
      <c r="J612">
        <v>18</v>
      </c>
      <c r="K612">
        <v>13</v>
      </c>
      <c r="L612" t="s">
        <v>290</v>
      </c>
      <c r="M612" t="s">
        <v>290</v>
      </c>
      <c r="N612">
        <v>10</v>
      </c>
      <c r="O612" t="s">
        <v>290</v>
      </c>
      <c r="P612" t="s">
        <v>290</v>
      </c>
      <c r="Q612">
        <v>12</v>
      </c>
      <c r="R612" t="s">
        <v>290</v>
      </c>
      <c r="S612">
        <v>12</v>
      </c>
      <c r="T612" t="s">
        <v>7603</v>
      </c>
      <c r="U612" t="s">
        <v>7603</v>
      </c>
      <c r="V612" t="s">
        <v>7603</v>
      </c>
      <c r="W612" t="s">
        <v>7603</v>
      </c>
      <c r="X612" t="s">
        <v>7603</v>
      </c>
      <c r="Y612" t="s">
        <v>7603</v>
      </c>
      <c r="Z612">
        <v>42</v>
      </c>
      <c r="AA612">
        <v>52</v>
      </c>
      <c r="AB612" t="s">
        <v>290</v>
      </c>
      <c r="AC612" t="s">
        <v>7603</v>
      </c>
      <c r="AD612" t="s">
        <v>290</v>
      </c>
      <c r="AE612" t="s">
        <v>7603</v>
      </c>
      <c r="AF612">
        <v>13</v>
      </c>
      <c r="AG612">
        <v>76</v>
      </c>
      <c r="AH612" t="s">
        <v>7603</v>
      </c>
      <c r="AI612">
        <v>94</v>
      </c>
      <c r="AJ612" t="s">
        <v>7603</v>
      </c>
      <c r="AK612">
        <v>94</v>
      </c>
    </row>
    <row r="613" spans="1:37">
      <c r="A613">
        <v>2013</v>
      </c>
      <c r="B613" t="s">
        <v>10002</v>
      </c>
      <c r="C613" t="s">
        <v>10003</v>
      </c>
      <c r="D613" t="str">
        <f>INDEX(CountyList!A:A, MATCH(MID(C613, 4, 3), CountyList!B:B, 0))</f>
        <v>Franklin</v>
      </c>
      <c r="E613" t="s">
        <v>10004</v>
      </c>
      <c r="F613" t="s">
        <v>10005</v>
      </c>
      <c r="G613" t="s">
        <v>3116</v>
      </c>
      <c r="H613" t="s">
        <v>10006</v>
      </c>
      <c r="I613" t="s">
        <v>10007</v>
      </c>
      <c r="J613" t="s">
        <v>7603</v>
      </c>
      <c r="K613" t="s">
        <v>7603</v>
      </c>
      <c r="L613" t="s">
        <v>7603</v>
      </c>
      <c r="M613" t="s">
        <v>7603</v>
      </c>
      <c r="N613" t="s">
        <v>7603</v>
      </c>
      <c r="O613" t="s">
        <v>7603</v>
      </c>
      <c r="P613" t="s">
        <v>7603</v>
      </c>
      <c r="Q613" t="s">
        <v>7603</v>
      </c>
      <c r="R613" t="s">
        <v>7603</v>
      </c>
      <c r="S613" t="s">
        <v>7603</v>
      </c>
      <c r="T613" t="s">
        <v>7603</v>
      </c>
      <c r="U613" t="s">
        <v>290</v>
      </c>
      <c r="V613" t="s">
        <v>290</v>
      </c>
      <c r="W613" t="s">
        <v>7603</v>
      </c>
      <c r="X613" t="s">
        <v>7603</v>
      </c>
      <c r="Y613" t="s">
        <v>7603</v>
      </c>
      <c r="Z613" t="s">
        <v>290</v>
      </c>
      <c r="AA613" t="s">
        <v>7603</v>
      </c>
      <c r="AB613" t="s">
        <v>7603</v>
      </c>
      <c r="AC613" t="s">
        <v>7603</v>
      </c>
      <c r="AD613" t="s">
        <v>7603</v>
      </c>
      <c r="AE613" t="s">
        <v>290</v>
      </c>
      <c r="AF613" t="s">
        <v>7603</v>
      </c>
      <c r="AG613" t="s">
        <v>290</v>
      </c>
      <c r="AH613" t="s">
        <v>7603</v>
      </c>
      <c r="AI613" t="s">
        <v>7603</v>
      </c>
      <c r="AJ613" t="s">
        <v>290</v>
      </c>
      <c r="AK613" t="s">
        <v>290</v>
      </c>
    </row>
    <row r="614" spans="1:37">
      <c r="A614">
        <v>2013</v>
      </c>
      <c r="B614" t="s">
        <v>3123</v>
      </c>
      <c r="C614" t="s">
        <v>10008</v>
      </c>
      <c r="D614" t="str">
        <f>INDEX(CountyList!A:A, MATCH(MID(C614, 4, 3), CountyList!B:B, 0))</f>
        <v>Williamson</v>
      </c>
      <c r="E614" t="s">
        <v>10009</v>
      </c>
      <c r="F614" t="s">
        <v>10010</v>
      </c>
      <c r="G614" t="s">
        <v>3126</v>
      </c>
      <c r="H614" t="s">
        <v>10011</v>
      </c>
      <c r="I614" t="s">
        <v>10012</v>
      </c>
      <c r="J614">
        <v>31</v>
      </c>
      <c r="K614">
        <v>25</v>
      </c>
      <c r="L614">
        <v>34</v>
      </c>
      <c r="M614">
        <v>28</v>
      </c>
      <c r="N614">
        <v>30</v>
      </c>
      <c r="O614">
        <v>26</v>
      </c>
      <c r="P614">
        <v>36</v>
      </c>
      <c r="Q614">
        <v>48</v>
      </c>
      <c r="R614">
        <v>28</v>
      </c>
      <c r="S614">
        <v>21</v>
      </c>
      <c r="T614" t="s">
        <v>7603</v>
      </c>
      <c r="U614" t="s">
        <v>7603</v>
      </c>
      <c r="V614" t="s">
        <v>7603</v>
      </c>
      <c r="W614" t="s">
        <v>7603</v>
      </c>
      <c r="X614" t="s">
        <v>7603</v>
      </c>
      <c r="Y614" t="s">
        <v>7603</v>
      </c>
      <c r="Z614">
        <v>148</v>
      </c>
      <c r="AA614">
        <v>159</v>
      </c>
      <c r="AB614">
        <v>27</v>
      </c>
      <c r="AC614" t="s">
        <v>7603</v>
      </c>
      <c r="AD614" t="s">
        <v>290</v>
      </c>
      <c r="AE614" t="s">
        <v>290</v>
      </c>
      <c r="AF614" t="s">
        <v>7603</v>
      </c>
      <c r="AG614">
        <v>261</v>
      </c>
      <c r="AH614" t="s">
        <v>290</v>
      </c>
      <c r="AI614">
        <v>307</v>
      </c>
      <c r="AJ614" t="s">
        <v>7603</v>
      </c>
      <c r="AK614">
        <v>307</v>
      </c>
    </row>
    <row r="615" spans="1:37">
      <c r="A615">
        <v>2013</v>
      </c>
      <c r="B615" t="s">
        <v>4722</v>
      </c>
      <c r="C615" t="s">
        <v>10013</v>
      </c>
      <c r="D615" t="str">
        <f>INDEX(CountyList!A:A, MATCH(MID(C615, 4, 3), CountyList!B:B, 0))</f>
        <v>Williamson</v>
      </c>
      <c r="E615" t="s">
        <v>10014</v>
      </c>
      <c r="F615" t="s">
        <v>4724</v>
      </c>
      <c r="G615" t="s">
        <v>157</v>
      </c>
      <c r="H615" t="s">
        <v>6681</v>
      </c>
      <c r="I615" t="s">
        <v>10015</v>
      </c>
      <c r="J615" t="s">
        <v>7603</v>
      </c>
      <c r="K615" t="s">
        <v>7603</v>
      </c>
      <c r="L615" t="s">
        <v>290</v>
      </c>
      <c r="M615" t="s">
        <v>290</v>
      </c>
      <c r="N615" t="s">
        <v>7603</v>
      </c>
      <c r="O615" t="s">
        <v>290</v>
      </c>
      <c r="P615" t="s">
        <v>7603</v>
      </c>
      <c r="Q615" t="s">
        <v>7603</v>
      </c>
      <c r="R615" t="s">
        <v>290</v>
      </c>
      <c r="S615" t="s">
        <v>290</v>
      </c>
      <c r="T615" t="s">
        <v>7603</v>
      </c>
      <c r="U615" t="s">
        <v>7603</v>
      </c>
      <c r="V615" t="s">
        <v>7603</v>
      </c>
      <c r="W615" t="s">
        <v>7603</v>
      </c>
      <c r="X615" t="s">
        <v>7603</v>
      </c>
      <c r="Y615" t="s">
        <v>7603</v>
      </c>
      <c r="Z615" t="s">
        <v>290</v>
      </c>
      <c r="AA615" t="s">
        <v>290</v>
      </c>
      <c r="AB615" t="s">
        <v>7603</v>
      </c>
      <c r="AC615" t="s">
        <v>7603</v>
      </c>
      <c r="AD615" t="s">
        <v>7603</v>
      </c>
      <c r="AE615" t="s">
        <v>290</v>
      </c>
      <c r="AF615" t="s">
        <v>7603</v>
      </c>
      <c r="AG615" t="s">
        <v>290</v>
      </c>
      <c r="AH615" t="s">
        <v>290</v>
      </c>
      <c r="AI615">
        <v>10</v>
      </c>
      <c r="AJ615" t="s">
        <v>7603</v>
      </c>
      <c r="AK615">
        <v>10</v>
      </c>
    </row>
    <row r="616" spans="1:37">
      <c r="A616">
        <v>2013</v>
      </c>
      <c r="B616" t="s">
        <v>3129</v>
      </c>
      <c r="C616" t="s">
        <v>10016</v>
      </c>
      <c r="D616" t="str">
        <f>INDEX(CountyList!A:A, MATCH(MID(C616, 4, 3), CountyList!B:B, 0))</f>
        <v>Williamson</v>
      </c>
      <c r="E616" t="s">
        <v>10017</v>
      </c>
      <c r="F616" t="s">
        <v>3131</v>
      </c>
      <c r="G616" t="s">
        <v>3132</v>
      </c>
      <c r="H616" t="s">
        <v>10018</v>
      </c>
      <c r="I616" t="s">
        <v>10019</v>
      </c>
      <c r="J616">
        <v>48</v>
      </c>
      <c r="K616">
        <v>23</v>
      </c>
      <c r="L616">
        <v>18</v>
      </c>
      <c r="M616">
        <v>24</v>
      </c>
      <c r="N616">
        <v>18</v>
      </c>
      <c r="O616">
        <v>24</v>
      </c>
      <c r="P616">
        <v>15</v>
      </c>
      <c r="Q616">
        <v>14</v>
      </c>
      <c r="R616">
        <v>10</v>
      </c>
      <c r="S616">
        <v>14</v>
      </c>
      <c r="T616" t="s">
        <v>7603</v>
      </c>
      <c r="U616" t="s">
        <v>7603</v>
      </c>
      <c r="V616" t="s">
        <v>7603</v>
      </c>
      <c r="W616" t="s">
        <v>7603</v>
      </c>
      <c r="X616" t="s">
        <v>7603</v>
      </c>
      <c r="Y616" t="s">
        <v>7603</v>
      </c>
      <c r="Z616">
        <v>99</v>
      </c>
      <c r="AA616">
        <v>109</v>
      </c>
      <c r="AB616" t="s">
        <v>290</v>
      </c>
      <c r="AC616" t="s">
        <v>7603</v>
      </c>
      <c r="AD616" t="s">
        <v>290</v>
      </c>
      <c r="AE616" t="s">
        <v>290</v>
      </c>
      <c r="AF616" t="s">
        <v>7603</v>
      </c>
      <c r="AG616">
        <v>195</v>
      </c>
      <c r="AH616" t="s">
        <v>290</v>
      </c>
      <c r="AI616">
        <v>208</v>
      </c>
      <c r="AJ616" t="s">
        <v>7603</v>
      </c>
      <c r="AK616">
        <v>208</v>
      </c>
    </row>
    <row r="617" spans="1:37">
      <c r="A617">
        <v>2013</v>
      </c>
      <c r="B617" t="s">
        <v>4095</v>
      </c>
      <c r="C617" t="s">
        <v>10020</v>
      </c>
      <c r="D617" t="e">
        <f>INDEX(CountyList!A:A, MATCH(MID(C617, 4, 3), CountyList!B:B, 0))</f>
        <v>#N/A</v>
      </c>
      <c r="E617" t="s">
        <v>10021</v>
      </c>
      <c r="F617" t="s">
        <v>10022</v>
      </c>
      <c r="G617" t="s">
        <v>10023</v>
      </c>
      <c r="H617" t="s">
        <v>10024</v>
      </c>
      <c r="I617" t="s">
        <v>10025</v>
      </c>
      <c r="J617" t="s">
        <v>290</v>
      </c>
      <c r="K617" t="s">
        <v>290</v>
      </c>
      <c r="L617" t="s">
        <v>290</v>
      </c>
      <c r="M617" t="s">
        <v>290</v>
      </c>
      <c r="N617" t="s">
        <v>290</v>
      </c>
      <c r="O617" t="s">
        <v>7603</v>
      </c>
      <c r="P617" t="s">
        <v>290</v>
      </c>
      <c r="Q617" t="s">
        <v>290</v>
      </c>
      <c r="R617" t="s">
        <v>290</v>
      </c>
      <c r="S617" t="s">
        <v>290</v>
      </c>
      <c r="T617" t="s">
        <v>290</v>
      </c>
      <c r="U617" t="s">
        <v>290</v>
      </c>
      <c r="V617" t="s">
        <v>290</v>
      </c>
      <c r="W617" t="s">
        <v>290</v>
      </c>
      <c r="X617" t="s">
        <v>7603</v>
      </c>
      <c r="Y617" t="s">
        <v>7603</v>
      </c>
      <c r="Z617">
        <v>18</v>
      </c>
      <c r="AA617">
        <v>18</v>
      </c>
      <c r="AB617" t="s">
        <v>7603</v>
      </c>
      <c r="AC617" t="s">
        <v>7603</v>
      </c>
      <c r="AD617" t="s">
        <v>7603</v>
      </c>
      <c r="AE617" t="s">
        <v>290</v>
      </c>
      <c r="AF617" t="s">
        <v>7603</v>
      </c>
      <c r="AG617">
        <v>35</v>
      </c>
      <c r="AH617" t="s">
        <v>7603</v>
      </c>
      <c r="AI617">
        <v>28</v>
      </c>
      <c r="AJ617" t="s">
        <v>290</v>
      </c>
      <c r="AK617">
        <v>36</v>
      </c>
    </row>
    <row r="618" spans="1:37">
      <c r="A618">
        <v>2013</v>
      </c>
      <c r="B618" t="s">
        <v>1762</v>
      </c>
      <c r="C618" t="s">
        <v>10026</v>
      </c>
      <c r="D618" t="str">
        <f>INDEX(CountyList!A:A, MATCH(MID(C618, 4, 3), CountyList!B:B, 0))</f>
        <v>Grundy</v>
      </c>
      <c r="E618" t="s">
        <v>10027</v>
      </c>
      <c r="F618" t="s">
        <v>3142</v>
      </c>
      <c r="G618" t="s">
        <v>3143</v>
      </c>
      <c r="H618" t="s">
        <v>6692</v>
      </c>
      <c r="I618" t="s">
        <v>10028</v>
      </c>
      <c r="J618">
        <v>32</v>
      </c>
      <c r="K618">
        <v>21</v>
      </c>
      <c r="L618">
        <v>18</v>
      </c>
      <c r="M618">
        <v>20</v>
      </c>
      <c r="N618">
        <v>17</v>
      </c>
      <c r="O618">
        <v>30</v>
      </c>
      <c r="P618">
        <v>16</v>
      </c>
      <c r="Q618">
        <v>19</v>
      </c>
      <c r="R618">
        <v>20</v>
      </c>
      <c r="S618">
        <v>17</v>
      </c>
      <c r="T618" t="s">
        <v>7603</v>
      </c>
      <c r="U618" t="s">
        <v>7603</v>
      </c>
      <c r="V618" t="s">
        <v>7603</v>
      </c>
      <c r="W618" t="s">
        <v>7603</v>
      </c>
      <c r="X618" t="s">
        <v>7603</v>
      </c>
      <c r="Y618" t="s">
        <v>7603</v>
      </c>
      <c r="Z618">
        <v>109</v>
      </c>
      <c r="AA618">
        <v>101</v>
      </c>
      <c r="AB618">
        <v>23</v>
      </c>
      <c r="AC618" t="s">
        <v>7603</v>
      </c>
      <c r="AD618" t="s">
        <v>7603</v>
      </c>
      <c r="AE618" t="s">
        <v>290</v>
      </c>
      <c r="AF618" t="s">
        <v>7603</v>
      </c>
      <c r="AG618">
        <v>186</v>
      </c>
      <c r="AH618" t="s">
        <v>7603</v>
      </c>
      <c r="AI618">
        <v>210</v>
      </c>
      <c r="AJ618" t="s">
        <v>7603</v>
      </c>
      <c r="AK618">
        <v>210</v>
      </c>
    </row>
    <row r="619" spans="1:37">
      <c r="A619">
        <v>2013</v>
      </c>
      <c r="B619" t="s">
        <v>3146</v>
      </c>
      <c r="C619" t="s">
        <v>10029</v>
      </c>
      <c r="D619" t="str">
        <f>INDEX(CountyList!A:A, MATCH(MID(C619, 4, 3), CountyList!B:B, 0))</f>
        <v>Kendall</v>
      </c>
      <c r="E619" t="s">
        <v>10030</v>
      </c>
      <c r="F619" t="s">
        <v>3148</v>
      </c>
      <c r="G619" t="s">
        <v>3149</v>
      </c>
      <c r="H619" t="s">
        <v>6695</v>
      </c>
      <c r="I619" t="s">
        <v>10031</v>
      </c>
      <c r="J619">
        <v>59</v>
      </c>
      <c r="K619">
        <v>27</v>
      </c>
      <c r="L619">
        <v>19</v>
      </c>
      <c r="M619">
        <v>20</v>
      </c>
      <c r="N619">
        <v>23</v>
      </c>
      <c r="O619">
        <v>18</v>
      </c>
      <c r="P619">
        <v>19</v>
      </c>
      <c r="Q619">
        <v>24</v>
      </c>
      <c r="R619">
        <v>18</v>
      </c>
      <c r="S619">
        <v>10</v>
      </c>
      <c r="T619" t="s">
        <v>7603</v>
      </c>
      <c r="U619" t="s">
        <v>7603</v>
      </c>
      <c r="V619" t="s">
        <v>7603</v>
      </c>
      <c r="W619" t="s">
        <v>7603</v>
      </c>
      <c r="X619" t="s">
        <v>7603</v>
      </c>
      <c r="Y619" t="s">
        <v>7603</v>
      </c>
      <c r="Z619">
        <v>122</v>
      </c>
      <c r="AA619">
        <v>115</v>
      </c>
      <c r="AB619" t="s">
        <v>290</v>
      </c>
      <c r="AC619" t="s">
        <v>7603</v>
      </c>
      <c r="AD619" t="s">
        <v>290</v>
      </c>
      <c r="AE619" t="s">
        <v>290</v>
      </c>
      <c r="AF619" t="s">
        <v>7603</v>
      </c>
      <c r="AG619">
        <v>228</v>
      </c>
      <c r="AH619" t="s">
        <v>290</v>
      </c>
      <c r="AI619">
        <v>237</v>
      </c>
      <c r="AJ619" t="s">
        <v>7603</v>
      </c>
      <c r="AK619">
        <v>237</v>
      </c>
    </row>
    <row r="620" spans="1:37">
      <c r="A620">
        <v>2013</v>
      </c>
      <c r="B620" t="s">
        <v>319</v>
      </c>
      <c r="C620" t="s">
        <v>10032</v>
      </c>
      <c r="D620" t="str">
        <f>INDEX(CountyList!A:A, MATCH(MID(C620, 4, 3), CountyList!B:B, 0))</f>
        <v>Kendall</v>
      </c>
      <c r="E620" t="s">
        <v>6697</v>
      </c>
      <c r="F620" t="s">
        <v>3154</v>
      </c>
      <c r="G620" t="s">
        <v>3155</v>
      </c>
      <c r="H620" t="s">
        <v>6698</v>
      </c>
      <c r="I620" t="s">
        <v>10033</v>
      </c>
      <c r="J620">
        <v>30</v>
      </c>
      <c r="K620">
        <v>22</v>
      </c>
      <c r="L620">
        <v>22</v>
      </c>
      <c r="M620">
        <v>30</v>
      </c>
      <c r="N620">
        <v>29</v>
      </c>
      <c r="O620">
        <v>23</v>
      </c>
      <c r="P620">
        <v>22</v>
      </c>
      <c r="Q620">
        <v>22</v>
      </c>
      <c r="R620">
        <v>17</v>
      </c>
      <c r="S620">
        <v>27</v>
      </c>
      <c r="T620" t="s">
        <v>7603</v>
      </c>
      <c r="U620" t="s">
        <v>7603</v>
      </c>
      <c r="V620" t="s">
        <v>7603</v>
      </c>
      <c r="W620" t="s">
        <v>7603</v>
      </c>
      <c r="X620" t="s">
        <v>7603</v>
      </c>
      <c r="Y620" t="s">
        <v>7603</v>
      </c>
      <c r="Z620">
        <v>126</v>
      </c>
      <c r="AA620">
        <v>118</v>
      </c>
      <c r="AB620">
        <v>43</v>
      </c>
      <c r="AC620" t="s">
        <v>7603</v>
      </c>
      <c r="AD620">
        <v>11</v>
      </c>
      <c r="AE620" t="s">
        <v>290</v>
      </c>
      <c r="AF620" t="s">
        <v>7603</v>
      </c>
      <c r="AG620">
        <v>183</v>
      </c>
      <c r="AH620" t="s">
        <v>290</v>
      </c>
      <c r="AI620">
        <v>244</v>
      </c>
      <c r="AJ620" t="s">
        <v>7603</v>
      </c>
      <c r="AK620">
        <v>244</v>
      </c>
    </row>
    <row r="621" spans="1:37">
      <c r="A621">
        <v>2013</v>
      </c>
      <c r="B621" t="s">
        <v>3158</v>
      </c>
      <c r="C621" t="s">
        <v>10034</v>
      </c>
      <c r="D621" t="str">
        <f>INDEX(CountyList!A:A, MATCH(MID(C621, 4, 3), CountyList!B:B, 0))</f>
        <v>Kendall</v>
      </c>
      <c r="E621" t="s">
        <v>10035</v>
      </c>
      <c r="F621" t="s">
        <v>10036</v>
      </c>
      <c r="G621" t="s">
        <v>3149</v>
      </c>
      <c r="H621" t="s">
        <v>10037</v>
      </c>
      <c r="I621" t="s">
        <v>10038</v>
      </c>
      <c r="J621">
        <v>60</v>
      </c>
      <c r="K621">
        <v>31</v>
      </c>
      <c r="L621">
        <v>24</v>
      </c>
      <c r="M621">
        <v>12</v>
      </c>
      <c r="N621" t="s">
        <v>290</v>
      </c>
      <c r="O621" t="s">
        <v>290</v>
      </c>
      <c r="P621" t="s">
        <v>290</v>
      </c>
      <c r="Q621" t="s">
        <v>290</v>
      </c>
      <c r="R621" t="s">
        <v>290</v>
      </c>
      <c r="S621">
        <v>14</v>
      </c>
      <c r="T621" t="s">
        <v>290</v>
      </c>
      <c r="U621" t="s">
        <v>290</v>
      </c>
      <c r="V621">
        <v>10</v>
      </c>
      <c r="W621" t="s">
        <v>290</v>
      </c>
      <c r="X621" t="s">
        <v>7603</v>
      </c>
      <c r="Y621" t="s">
        <v>7603</v>
      </c>
      <c r="Z621">
        <v>99</v>
      </c>
      <c r="AA621">
        <v>98</v>
      </c>
      <c r="AB621" t="s">
        <v>290</v>
      </c>
      <c r="AC621" t="s">
        <v>7603</v>
      </c>
      <c r="AD621" t="s">
        <v>290</v>
      </c>
      <c r="AE621" t="s">
        <v>290</v>
      </c>
      <c r="AF621" t="s">
        <v>7603</v>
      </c>
      <c r="AG621">
        <v>178</v>
      </c>
      <c r="AH621">
        <v>10</v>
      </c>
      <c r="AI621">
        <v>175</v>
      </c>
      <c r="AJ621">
        <v>22</v>
      </c>
      <c r="AK621">
        <v>197</v>
      </c>
    </row>
    <row r="622" spans="1:37">
      <c r="A622">
        <v>2013</v>
      </c>
      <c r="B622" t="s">
        <v>10039</v>
      </c>
      <c r="C622" t="s">
        <v>10040</v>
      </c>
      <c r="D622" t="str">
        <f>INDEX(CountyList!A:A, MATCH(MID(C622, 4, 3), CountyList!B:B, 0))</f>
        <v>Kendall</v>
      </c>
      <c r="E622" t="s">
        <v>10041</v>
      </c>
      <c r="F622" t="s">
        <v>10042</v>
      </c>
      <c r="G622" t="s">
        <v>3149</v>
      </c>
      <c r="H622" t="s">
        <v>10043</v>
      </c>
      <c r="I622" t="s">
        <v>10044</v>
      </c>
      <c r="J622" t="s">
        <v>7603</v>
      </c>
      <c r="K622" t="s">
        <v>7603</v>
      </c>
      <c r="L622" t="s">
        <v>7603</v>
      </c>
      <c r="M622" t="s">
        <v>7603</v>
      </c>
      <c r="N622" t="s">
        <v>7603</v>
      </c>
      <c r="O622" t="s">
        <v>7603</v>
      </c>
      <c r="P622" t="s">
        <v>7603</v>
      </c>
      <c r="Q622" t="s">
        <v>7603</v>
      </c>
      <c r="R622" t="s">
        <v>7603</v>
      </c>
      <c r="S622" t="s">
        <v>7603</v>
      </c>
      <c r="T622" t="s">
        <v>7603</v>
      </c>
      <c r="U622" t="s">
        <v>7603</v>
      </c>
      <c r="V622" t="s">
        <v>7603</v>
      </c>
      <c r="W622" t="s">
        <v>7603</v>
      </c>
      <c r="X622">
        <v>88</v>
      </c>
      <c r="Y622" t="s">
        <v>7603</v>
      </c>
      <c r="Z622">
        <v>51</v>
      </c>
      <c r="AA622">
        <v>37</v>
      </c>
      <c r="AB622" t="s">
        <v>290</v>
      </c>
      <c r="AC622" t="s">
        <v>7603</v>
      </c>
      <c r="AD622" t="s">
        <v>290</v>
      </c>
      <c r="AE622" t="s">
        <v>290</v>
      </c>
      <c r="AF622" t="s">
        <v>7603</v>
      </c>
      <c r="AG622">
        <v>72</v>
      </c>
      <c r="AH622" t="s">
        <v>290</v>
      </c>
      <c r="AI622">
        <v>88</v>
      </c>
      <c r="AJ622" t="s">
        <v>7603</v>
      </c>
      <c r="AK622">
        <v>88</v>
      </c>
    </row>
    <row r="623" spans="1:37">
      <c r="A623">
        <v>2013</v>
      </c>
      <c r="B623" t="s">
        <v>1642</v>
      </c>
      <c r="C623" t="s">
        <v>10045</v>
      </c>
      <c r="D623" t="str">
        <f>INDEX(CountyList!A:A, MATCH(MID(C623, 4, 3), CountyList!B:B, 0))</f>
        <v>Jefferson</v>
      </c>
      <c r="E623" t="s">
        <v>10046</v>
      </c>
      <c r="F623" t="s">
        <v>1645</v>
      </c>
      <c r="G623" t="s">
        <v>1646</v>
      </c>
      <c r="H623" t="s">
        <v>5690</v>
      </c>
      <c r="I623" t="s">
        <v>10047</v>
      </c>
      <c r="J623">
        <v>21</v>
      </c>
      <c r="K623">
        <v>12</v>
      </c>
      <c r="L623">
        <v>15</v>
      </c>
      <c r="M623">
        <v>17</v>
      </c>
      <c r="N623">
        <v>15</v>
      </c>
      <c r="O623" t="s">
        <v>290</v>
      </c>
      <c r="P623">
        <v>14</v>
      </c>
      <c r="Q623" t="s">
        <v>290</v>
      </c>
      <c r="R623">
        <v>13</v>
      </c>
      <c r="S623">
        <v>19</v>
      </c>
      <c r="T623" t="s">
        <v>7603</v>
      </c>
      <c r="U623" t="s">
        <v>7603</v>
      </c>
      <c r="V623" t="s">
        <v>7603</v>
      </c>
      <c r="W623" t="s">
        <v>7603</v>
      </c>
      <c r="X623" t="s">
        <v>7603</v>
      </c>
      <c r="Y623" t="s">
        <v>7603</v>
      </c>
      <c r="Z623">
        <v>68</v>
      </c>
      <c r="AA623">
        <v>76</v>
      </c>
      <c r="AB623" t="s">
        <v>7603</v>
      </c>
      <c r="AC623" t="s">
        <v>7603</v>
      </c>
      <c r="AD623" t="s">
        <v>290</v>
      </c>
      <c r="AE623" t="s">
        <v>290</v>
      </c>
      <c r="AF623" t="s">
        <v>7603</v>
      </c>
      <c r="AG623">
        <v>131</v>
      </c>
      <c r="AH623" t="s">
        <v>290</v>
      </c>
      <c r="AI623">
        <v>144</v>
      </c>
      <c r="AJ623" t="s">
        <v>7603</v>
      </c>
      <c r="AK623">
        <v>144</v>
      </c>
    </row>
    <row r="624" spans="1:37">
      <c r="A624">
        <v>2013</v>
      </c>
      <c r="B624" t="s">
        <v>1649</v>
      </c>
      <c r="C624" t="s">
        <v>10048</v>
      </c>
      <c r="D624" t="str">
        <f>INDEX(CountyList!A:A, MATCH(MID(C624, 4, 3), CountyList!B:B, 0))</f>
        <v>Jefferson</v>
      </c>
      <c r="E624" t="s">
        <v>10049</v>
      </c>
      <c r="F624" t="s">
        <v>1652</v>
      </c>
      <c r="G624" t="s">
        <v>1646</v>
      </c>
      <c r="H624" t="s">
        <v>10050</v>
      </c>
      <c r="I624" t="s">
        <v>10051</v>
      </c>
      <c r="J624" t="s">
        <v>7603</v>
      </c>
      <c r="K624" t="s">
        <v>7603</v>
      </c>
      <c r="L624" t="s">
        <v>290</v>
      </c>
      <c r="M624" t="s">
        <v>7603</v>
      </c>
      <c r="N624" t="s">
        <v>290</v>
      </c>
      <c r="O624" t="s">
        <v>290</v>
      </c>
      <c r="P624" t="s">
        <v>290</v>
      </c>
      <c r="Q624" t="s">
        <v>290</v>
      </c>
      <c r="R624" t="s">
        <v>290</v>
      </c>
      <c r="S624" t="s">
        <v>290</v>
      </c>
      <c r="T624" t="s">
        <v>290</v>
      </c>
      <c r="U624" t="s">
        <v>290</v>
      </c>
      <c r="V624" t="s">
        <v>290</v>
      </c>
      <c r="W624" t="s">
        <v>290</v>
      </c>
      <c r="X624" t="s">
        <v>7603</v>
      </c>
      <c r="Y624" t="s">
        <v>7603</v>
      </c>
      <c r="Z624" t="s">
        <v>290</v>
      </c>
      <c r="AA624">
        <v>13</v>
      </c>
      <c r="AB624" t="s">
        <v>7603</v>
      </c>
      <c r="AC624" t="s">
        <v>7603</v>
      </c>
      <c r="AD624" t="s">
        <v>7603</v>
      </c>
      <c r="AE624" t="s">
        <v>7603</v>
      </c>
      <c r="AF624" t="s">
        <v>7603</v>
      </c>
      <c r="AG624">
        <v>19</v>
      </c>
      <c r="AH624" t="s">
        <v>7603</v>
      </c>
      <c r="AI624">
        <v>13</v>
      </c>
      <c r="AJ624" t="s">
        <v>290</v>
      </c>
      <c r="AK624">
        <v>19</v>
      </c>
    </row>
    <row r="625" spans="1:37">
      <c r="A625">
        <v>2013</v>
      </c>
      <c r="B625" t="s">
        <v>3172</v>
      </c>
      <c r="C625" t="s">
        <v>10052</v>
      </c>
      <c r="D625" t="str">
        <f>INDEX(CountyList!A:A, MATCH(MID(C625, 4, 3), CountyList!B:B, 0))</f>
        <v>Hancock</v>
      </c>
      <c r="E625" t="s">
        <v>10053</v>
      </c>
      <c r="F625" t="s">
        <v>3174</v>
      </c>
      <c r="G625" t="s">
        <v>3175</v>
      </c>
      <c r="H625" t="s">
        <v>10054</v>
      </c>
      <c r="I625" t="s">
        <v>10055</v>
      </c>
      <c r="J625">
        <v>10</v>
      </c>
      <c r="K625" t="s">
        <v>290</v>
      </c>
      <c r="L625" t="s">
        <v>290</v>
      </c>
      <c r="M625" t="s">
        <v>290</v>
      </c>
      <c r="N625" t="s">
        <v>290</v>
      </c>
      <c r="O625" t="s">
        <v>290</v>
      </c>
      <c r="P625" t="s">
        <v>290</v>
      </c>
      <c r="Q625" t="s">
        <v>290</v>
      </c>
      <c r="R625" t="s">
        <v>7603</v>
      </c>
      <c r="S625" t="s">
        <v>7603</v>
      </c>
      <c r="T625" t="s">
        <v>7603</v>
      </c>
      <c r="U625" t="s">
        <v>7603</v>
      </c>
      <c r="V625" t="s">
        <v>7603</v>
      </c>
      <c r="W625" t="s">
        <v>7603</v>
      </c>
      <c r="X625" t="s">
        <v>7603</v>
      </c>
      <c r="Y625" t="s">
        <v>7603</v>
      </c>
      <c r="Z625">
        <v>32</v>
      </c>
      <c r="AA625">
        <v>26</v>
      </c>
      <c r="AB625" t="s">
        <v>7603</v>
      </c>
      <c r="AC625" t="s">
        <v>7603</v>
      </c>
      <c r="AD625" t="s">
        <v>7603</v>
      </c>
      <c r="AE625" t="s">
        <v>7603</v>
      </c>
      <c r="AF625" t="s">
        <v>7603</v>
      </c>
      <c r="AG625">
        <v>57</v>
      </c>
      <c r="AH625" t="s">
        <v>290</v>
      </c>
      <c r="AI625">
        <v>58</v>
      </c>
      <c r="AJ625" t="s">
        <v>7603</v>
      </c>
      <c r="AK625">
        <v>58</v>
      </c>
    </row>
    <row r="626" spans="1:37">
      <c r="A626">
        <v>2013</v>
      </c>
      <c r="B626" t="s">
        <v>2721</v>
      </c>
      <c r="C626" t="s">
        <v>10056</v>
      </c>
      <c r="D626" t="str">
        <f>INDEX(CountyList!A:A, MATCH(MID(C626, 4, 3), CountyList!B:B, 0))</f>
        <v>McDonough</v>
      </c>
      <c r="E626" t="s">
        <v>10057</v>
      </c>
      <c r="F626" t="s">
        <v>3178</v>
      </c>
      <c r="G626" t="s">
        <v>3179</v>
      </c>
      <c r="H626" t="s">
        <v>6716</v>
      </c>
      <c r="I626" t="s">
        <v>10058</v>
      </c>
      <c r="J626">
        <v>46</v>
      </c>
      <c r="K626">
        <v>23</v>
      </c>
      <c r="L626">
        <v>17</v>
      </c>
      <c r="M626">
        <v>19</v>
      </c>
      <c r="N626">
        <v>25</v>
      </c>
      <c r="O626">
        <v>25</v>
      </c>
      <c r="P626">
        <v>12</v>
      </c>
      <c r="Q626">
        <v>17</v>
      </c>
      <c r="R626" t="s">
        <v>7603</v>
      </c>
      <c r="S626" t="s">
        <v>7603</v>
      </c>
      <c r="T626" t="s">
        <v>7603</v>
      </c>
      <c r="U626" t="s">
        <v>7603</v>
      </c>
      <c r="V626" t="s">
        <v>7603</v>
      </c>
      <c r="W626" t="s">
        <v>7603</v>
      </c>
      <c r="X626" t="s">
        <v>7603</v>
      </c>
      <c r="Y626" t="s">
        <v>7603</v>
      </c>
      <c r="Z626">
        <v>96</v>
      </c>
      <c r="AA626">
        <v>88</v>
      </c>
      <c r="AB626" t="s">
        <v>290</v>
      </c>
      <c r="AC626" t="s">
        <v>7603</v>
      </c>
      <c r="AD626" t="s">
        <v>290</v>
      </c>
      <c r="AE626" t="s">
        <v>290</v>
      </c>
      <c r="AF626" t="s">
        <v>7603</v>
      </c>
      <c r="AG626">
        <v>163</v>
      </c>
      <c r="AH626">
        <v>11</v>
      </c>
      <c r="AI626">
        <v>184</v>
      </c>
      <c r="AJ626" t="s">
        <v>7603</v>
      </c>
      <c r="AK626">
        <v>184</v>
      </c>
    </row>
    <row r="627" spans="1:37">
      <c r="A627">
        <v>2013</v>
      </c>
      <c r="B627" t="s">
        <v>3182</v>
      </c>
      <c r="C627" t="s">
        <v>10059</v>
      </c>
      <c r="D627" t="str">
        <f>INDEX(CountyList!A:A, MATCH(MID(C627, 4, 3), CountyList!B:B, 0))</f>
        <v>McDonough</v>
      </c>
      <c r="E627" t="s">
        <v>6718</v>
      </c>
      <c r="F627" t="s">
        <v>10060</v>
      </c>
      <c r="G627" t="s">
        <v>3179</v>
      </c>
      <c r="H627" t="s">
        <v>10061</v>
      </c>
      <c r="I627" t="s">
        <v>10062</v>
      </c>
      <c r="J627" t="s">
        <v>7603</v>
      </c>
      <c r="K627" t="s">
        <v>7603</v>
      </c>
      <c r="L627" t="s">
        <v>7603</v>
      </c>
      <c r="M627" t="s">
        <v>7603</v>
      </c>
      <c r="N627" t="s">
        <v>7603</v>
      </c>
      <c r="O627" t="s">
        <v>7603</v>
      </c>
      <c r="P627" t="s">
        <v>7603</v>
      </c>
      <c r="Q627" t="s">
        <v>7603</v>
      </c>
      <c r="R627" t="s">
        <v>7603</v>
      </c>
      <c r="S627" t="s">
        <v>7603</v>
      </c>
      <c r="T627" t="s">
        <v>7603</v>
      </c>
      <c r="U627" t="s">
        <v>7603</v>
      </c>
      <c r="V627" t="s">
        <v>7603</v>
      </c>
      <c r="W627" t="s">
        <v>290</v>
      </c>
      <c r="X627" t="s">
        <v>7603</v>
      </c>
      <c r="Y627" t="s">
        <v>7603</v>
      </c>
      <c r="Z627" t="s">
        <v>290</v>
      </c>
      <c r="AA627" t="s">
        <v>290</v>
      </c>
      <c r="AB627" t="s">
        <v>290</v>
      </c>
      <c r="AC627" t="s">
        <v>7603</v>
      </c>
      <c r="AD627" t="s">
        <v>7603</v>
      </c>
      <c r="AE627" t="s">
        <v>290</v>
      </c>
      <c r="AF627" t="s">
        <v>7603</v>
      </c>
      <c r="AG627" t="s">
        <v>7603</v>
      </c>
      <c r="AH627" t="s">
        <v>7603</v>
      </c>
      <c r="AI627" t="s">
        <v>7603</v>
      </c>
      <c r="AJ627" t="s">
        <v>290</v>
      </c>
      <c r="AK627" t="s">
        <v>290</v>
      </c>
    </row>
    <row r="628" spans="1:37">
      <c r="A628">
        <v>2013</v>
      </c>
      <c r="B628" t="s">
        <v>2308</v>
      </c>
      <c r="C628" t="s">
        <v>10063</v>
      </c>
      <c r="D628" t="str">
        <f>INDEX(CountyList!A:A, MATCH(MID(C628, 4, 3), CountyList!B:B, 0))</f>
        <v>Warren</v>
      </c>
      <c r="E628" t="s">
        <v>10064</v>
      </c>
      <c r="F628" t="s">
        <v>3452</v>
      </c>
      <c r="G628" t="s">
        <v>3453</v>
      </c>
      <c r="H628" t="s">
        <v>6895</v>
      </c>
      <c r="I628" t="s">
        <v>10065</v>
      </c>
      <c r="J628">
        <v>14</v>
      </c>
      <c r="K628">
        <v>16</v>
      </c>
      <c r="L628">
        <v>17</v>
      </c>
      <c r="M628">
        <v>22</v>
      </c>
      <c r="N628">
        <v>21</v>
      </c>
      <c r="O628">
        <v>19</v>
      </c>
      <c r="P628">
        <v>22</v>
      </c>
      <c r="Q628">
        <v>17</v>
      </c>
      <c r="R628">
        <v>20</v>
      </c>
      <c r="S628" t="s">
        <v>290</v>
      </c>
      <c r="T628" t="s">
        <v>7603</v>
      </c>
      <c r="U628" t="s">
        <v>7603</v>
      </c>
      <c r="V628" t="s">
        <v>7603</v>
      </c>
      <c r="W628" t="s">
        <v>7603</v>
      </c>
      <c r="X628" t="s">
        <v>7603</v>
      </c>
      <c r="Y628" t="s">
        <v>7603</v>
      </c>
      <c r="Z628">
        <v>83</v>
      </c>
      <c r="AA628">
        <v>94</v>
      </c>
      <c r="AB628">
        <v>30</v>
      </c>
      <c r="AC628" t="s">
        <v>7603</v>
      </c>
      <c r="AD628" t="s">
        <v>290</v>
      </c>
      <c r="AE628" t="s">
        <v>290</v>
      </c>
      <c r="AF628" t="s">
        <v>290</v>
      </c>
      <c r="AG628">
        <v>131</v>
      </c>
      <c r="AH628">
        <v>12</v>
      </c>
      <c r="AI628">
        <v>177</v>
      </c>
      <c r="AJ628" t="s">
        <v>7603</v>
      </c>
      <c r="AK628">
        <v>177</v>
      </c>
    </row>
    <row r="629" spans="1:37">
      <c r="A629">
        <v>2013</v>
      </c>
      <c r="B629" t="s">
        <v>4726</v>
      </c>
      <c r="C629" t="s">
        <v>10066</v>
      </c>
      <c r="D629" t="str">
        <f>INDEX(CountyList!A:A, MATCH(MID(C629, 4, 3), CountyList!B:B, 0))</f>
        <v>Bureau</v>
      </c>
      <c r="E629" t="s">
        <v>10067</v>
      </c>
      <c r="F629" t="s">
        <v>10068</v>
      </c>
      <c r="G629" t="s">
        <v>3662</v>
      </c>
      <c r="H629" t="s">
        <v>6725</v>
      </c>
      <c r="I629" t="s">
        <v>10069</v>
      </c>
      <c r="J629" t="s">
        <v>7603</v>
      </c>
      <c r="K629" t="s">
        <v>7603</v>
      </c>
      <c r="L629" t="s">
        <v>7603</v>
      </c>
      <c r="M629" t="s">
        <v>7603</v>
      </c>
      <c r="N629" t="s">
        <v>7603</v>
      </c>
      <c r="O629" t="s">
        <v>7603</v>
      </c>
      <c r="P629" t="s">
        <v>7603</v>
      </c>
      <c r="Q629" t="s">
        <v>7603</v>
      </c>
      <c r="R629" t="s">
        <v>7603</v>
      </c>
      <c r="S629" t="s">
        <v>7603</v>
      </c>
      <c r="T629">
        <v>69</v>
      </c>
      <c r="U629">
        <v>73</v>
      </c>
      <c r="V629">
        <v>51</v>
      </c>
      <c r="W629">
        <v>68</v>
      </c>
      <c r="X629" t="s">
        <v>7603</v>
      </c>
      <c r="Y629" t="s">
        <v>7603</v>
      </c>
      <c r="Z629">
        <v>131</v>
      </c>
      <c r="AA629">
        <v>149</v>
      </c>
      <c r="AB629">
        <v>15</v>
      </c>
      <c r="AC629" t="s">
        <v>7603</v>
      </c>
      <c r="AD629">
        <v>19</v>
      </c>
      <c r="AE629" t="s">
        <v>290</v>
      </c>
      <c r="AF629" t="s">
        <v>7603</v>
      </c>
      <c r="AG629">
        <v>237</v>
      </c>
      <c r="AH629" t="s">
        <v>290</v>
      </c>
      <c r="AI629" t="s">
        <v>7603</v>
      </c>
      <c r="AJ629">
        <v>280</v>
      </c>
      <c r="AK629">
        <v>280</v>
      </c>
    </row>
    <row r="630" spans="1:37">
      <c r="A630">
        <v>2013</v>
      </c>
      <c r="B630" t="s">
        <v>10070</v>
      </c>
      <c r="C630" t="s">
        <v>10071</v>
      </c>
      <c r="D630" t="str">
        <f>INDEX(CountyList!A:A, MATCH(MID(C630, 4, 3), CountyList!B:B, 0))</f>
        <v>Bureau</v>
      </c>
      <c r="E630" t="s">
        <v>10072</v>
      </c>
      <c r="F630" t="s">
        <v>10073</v>
      </c>
      <c r="G630" t="s">
        <v>3195</v>
      </c>
      <c r="H630" t="s">
        <v>10074</v>
      </c>
      <c r="I630" t="s">
        <v>10075</v>
      </c>
      <c r="J630">
        <v>22</v>
      </c>
      <c r="K630" t="s">
        <v>290</v>
      </c>
      <c r="L630" t="s">
        <v>290</v>
      </c>
      <c r="M630" t="s">
        <v>290</v>
      </c>
      <c r="N630">
        <v>10</v>
      </c>
      <c r="O630" t="s">
        <v>290</v>
      </c>
      <c r="P630" t="s">
        <v>290</v>
      </c>
      <c r="Q630" t="s">
        <v>290</v>
      </c>
      <c r="R630">
        <v>14</v>
      </c>
      <c r="S630" t="s">
        <v>7603</v>
      </c>
      <c r="T630" t="s">
        <v>290</v>
      </c>
      <c r="U630" t="s">
        <v>7603</v>
      </c>
      <c r="V630" t="s">
        <v>7603</v>
      </c>
      <c r="W630" t="s">
        <v>7603</v>
      </c>
      <c r="X630" t="s">
        <v>7603</v>
      </c>
      <c r="Y630" t="s">
        <v>7603</v>
      </c>
      <c r="Z630">
        <v>43</v>
      </c>
      <c r="AA630">
        <v>43</v>
      </c>
      <c r="AB630" t="s">
        <v>290</v>
      </c>
      <c r="AC630" t="s">
        <v>7603</v>
      </c>
      <c r="AD630" t="s">
        <v>290</v>
      </c>
      <c r="AE630" t="s">
        <v>290</v>
      </c>
      <c r="AF630" t="s">
        <v>290</v>
      </c>
      <c r="AG630">
        <v>75</v>
      </c>
      <c r="AH630" t="s">
        <v>7603</v>
      </c>
      <c r="AI630">
        <v>82</v>
      </c>
      <c r="AJ630" t="s">
        <v>290</v>
      </c>
      <c r="AK630">
        <v>86</v>
      </c>
    </row>
    <row r="631" spans="1:37">
      <c r="A631">
        <v>2013</v>
      </c>
      <c r="B631" t="s">
        <v>2370</v>
      </c>
      <c r="C631" t="s">
        <v>10076</v>
      </c>
      <c r="D631" t="str">
        <f>INDEX(CountyList!A:A, MATCH(MID(C631, 4, 3), CountyList!B:B, 0))</f>
        <v>Henry</v>
      </c>
      <c r="E631" t="s">
        <v>10077</v>
      </c>
      <c r="F631" t="s">
        <v>3198</v>
      </c>
      <c r="G631" t="s">
        <v>3199</v>
      </c>
      <c r="H631" t="s">
        <v>6728</v>
      </c>
      <c r="I631" t="s">
        <v>10078</v>
      </c>
      <c r="J631" t="s">
        <v>7603</v>
      </c>
      <c r="K631">
        <v>15</v>
      </c>
      <c r="L631">
        <v>20</v>
      </c>
      <c r="M631">
        <v>18</v>
      </c>
      <c r="N631">
        <v>11</v>
      </c>
      <c r="O631">
        <v>16</v>
      </c>
      <c r="P631">
        <v>16</v>
      </c>
      <c r="Q631" t="s">
        <v>290</v>
      </c>
      <c r="R631" t="s">
        <v>7603</v>
      </c>
      <c r="S631" t="s">
        <v>7603</v>
      </c>
      <c r="T631" t="s">
        <v>7603</v>
      </c>
      <c r="U631" t="s">
        <v>7603</v>
      </c>
      <c r="V631" t="s">
        <v>7603</v>
      </c>
      <c r="W631" t="s">
        <v>7603</v>
      </c>
      <c r="X631" t="s">
        <v>7603</v>
      </c>
      <c r="Y631" t="s">
        <v>7603</v>
      </c>
      <c r="Z631">
        <v>51</v>
      </c>
      <c r="AA631">
        <v>52</v>
      </c>
      <c r="AB631" t="s">
        <v>290</v>
      </c>
      <c r="AC631" t="s">
        <v>7603</v>
      </c>
      <c r="AD631" t="s">
        <v>290</v>
      </c>
      <c r="AE631" t="s">
        <v>290</v>
      </c>
      <c r="AF631" t="s">
        <v>7603</v>
      </c>
      <c r="AG631">
        <v>91</v>
      </c>
      <c r="AH631" t="s">
        <v>290</v>
      </c>
      <c r="AI631">
        <v>103</v>
      </c>
      <c r="AJ631" t="s">
        <v>7603</v>
      </c>
      <c r="AK631">
        <v>103</v>
      </c>
    </row>
    <row r="632" spans="1:37">
      <c r="A632">
        <v>2013</v>
      </c>
      <c r="B632" t="s">
        <v>2928</v>
      </c>
      <c r="C632" t="s">
        <v>10079</v>
      </c>
      <c r="D632" t="str">
        <f>INDEX(CountyList!A:A, MATCH(MID(C632, 4, 3), CountyList!B:B, 0))</f>
        <v>Henry</v>
      </c>
      <c r="E632" t="s">
        <v>10080</v>
      </c>
      <c r="F632" t="s">
        <v>10081</v>
      </c>
      <c r="G632" t="s">
        <v>3205</v>
      </c>
      <c r="H632" t="s">
        <v>6731</v>
      </c>
      <c r="I632" t="s">
        <v>10082</v>
      </c>
      <c r="J632">
        <v>22</v>
      </c>
      <c r="K632">
        <v>17</v>
      </c>
      <c r="L632">
        <v>13</v>
      </c>
      <c r="M632" t="s">
        <v>290</v>
      </c>
      <c r="N632">
        <v>12</v>
      </c>
      <c r="O632">
        <v>10</v>
      </c>
      <c r="P632" t="s">
        <v>290</v>
      </c>
      <c r="Q632">
        <v>12</v>
      </c>
      <c r="R632" t="s">
        <v>290</v>
      </c>
      <c r="S632" t="s">
        <v>290</v>
      </c>
      <c r="T632" t="s">
        <v>7603</v>
      </c>
      <c r="U632" t="s">
        <v>7603</v>
      </c>
      <c r="V632" t="s">
        <v>7603</v>
      </c>
      <c r="W632" t="s">
        <v>7603</v>
      </c>
      <c r="X632" t="s">
        <v>7603</v>
      </c>
      <c r="Y632" t="s">
        <v>7603</v>
      </c>
      <c r="Z632">
        <v>60</v>
      </c>
      <c r="AA632">
        <v>54</v>
      </c>
      <c r="AB632">
        <v>10</v>
      </c>
      <c r="AC632" t="s">
        <v>7603</v>
      </c>
      <c r="AD632" t="s">
        <v>290</v>
      </c>
      <c r="AE632" t="s">
        <v>7603</v>
      </c>
      <c r="AF632" t="s">
        <v>7603</v>
      </c>
      <c r="AG632">
        <v>98</v>
      </c>
      <c r="AH632" t="s">
        <v>290</v>
      </c>
      <c r="AI632">
        <v>114</v>
      </c>
      <c r="AJ632" t="s">
        <v>7603</v>
      </c>
      <c r="AK632">
        <v>114</v>
      </c>
    </row>
    <row r="633" spans="1:37">
      <c r="A633">
        <v>2013</v>
      </c>
      <c r="B633" t="s">
        <v>4025</v>
      </c>
      <c r="C633" t="s">
        <v>10083</v>
      </c>
      <c r="D633" t="str">
        <f>INDEX(CountyList!A:A, MATCH(MID(C633, 4, 3), CountyList!B:B, 0))</f>
        <v>Jackson</v>
      </c>
      <c r="E633" t="s">
        <v>10084</v>
      </c>
      <c r="F633" t="s">
        <v>10085</v>
      </c>
      <c r="G633" t="s">
        <v>4343</v>
      </c>
      <c r="H633" t="s">
        <v>10086</v>
      </c>
      <c r="I633" t="s">
        <v>10087</v>
      </c>
      <c r="J633" t="s">
        <v>290</v>
      </c>
      <c r="K633" t="s">
        <v>290</v>
      </c>
      <c r="L633" t="s">
        <v>290</v>
      </c>
      <c r="M633" t="s">
        <v>290</v>
      </c>
      <c r="N633" t="s">
        <v>290</v>
      </c>
      <c r="O633" t="s">
        <v>290</v>
      </c>
      <c r="P633" t="s">
        <v>290</v>
      </c>
      <c r="Q633" t="s">
        <v>290</v>
      </c>
      <c r="R633" t="s">
        <v>290</v>
      </c>
      <c r="S633" t="s">
        <v>290</v>
      </c>
      <c r="T633" t="s">
        <v>7603</v>
      </c>
      <c r="U633" t="s">
        <v>7603</v>
      </c>
      <c r="V633" t="s">
        <v>7603</v>
      </c>
      <c r="W633" t="s">
        <v>7603</v>
      </c>
      <c r="X633" t="s">
        <v>7603</v>
      </c>
      <c r="Y633" t="s">
        <v>7603</v>
      </c>
      <c r="Z633">
        <v>12</v>
      </c>
      <c r="AA633">
        <v>26</v>
      </c>
      <c r="AB633" t="s">
        <v>7603</v>
      </c>
      <c r="AC633" t="s">
        <v>7603</v>
      </c>
      <c r="AD633" t="s">
        <v>7603</v>
      </c>
      <c r="AE633" t="s">
        <v>7603</v>
      </c>
      <c r="AF633" t="s">
        <v>7603</v>
      </c>
      <c r="AG633">
        <v>37</v>
      </c>
      <c r="AH633" t="s">
        <v>290</v>
      </c>
      <c r="AI633">
        <v>38</v>
      </c>
      <c r="AJ633" t="s">
        <v>7603</v>
      </c>
      <c r="AK633">
        <v>38</v>
      </c>
    </row>
    <row r="634" spans="1:37">
      <c r="A634">
        <v>2013</v>
      </c>
      <c r="B634" t="s">
        <v>3214</v>
      </c>
      <c r="C634" t="s">
        <v>10088</v>
      </c>
      <c r="D634" t="str">
        <f>INDEX(CountyList!A:A, MATCH(MID(C634, 4, 3), CountyList!B:B, 0))</f>
        <v>Jackson</v>
      </c>
      <c r="E634" t="s">
        <v>10089</v>
      </c>
      <c r="F634" t="s">
        <v>3216</v>
      </c>
      <c r="G634" t="s">
        <v>3211</v>
      </c>
      <c r="H634" t="s">
        <v>6737</v>
      </c>
      <c r="I634" t="s">
        <v>10090</v>
      </c>
      <c r="J634">
        <v>28</v>
      </c>
      <c r="K634">
        <v>18</v>
      </c>
      <c r="L634">
        <v>11</v>
      </c>
      <c r="M634">
        <v>14</v>
      </c>
      <c r="N634" t="s">
        <v>290</v>
      </c>
      <c r="O634">
        <v>13</v>
      </c>
      <c r="P634">
        <v>13</v>
      </c>
      <c r="Q634" t="s">
        <v>290</v>
      </c>
      <c r="R634">
        <v>12</v>
      </c>
      <c r="S634">
        <v>10</v>
      </c>
      <c r="T634" t="s">
        <v>7603</v>
      </c>
      <c r="U634" t="s">
        <v>7603</v>
      </c>
      <c r="V634" t="s">
        <v>7603</v>
      </c>
      <c r="W634" t="s">
        <v>7603</v>
      </c>
      <c r="X634" t="s">
        <v>7603</v>
      </c>
      <c r="Y634" t="s">
        <v>7603</v>
      </c>
      <c r="Z634">
        <v>66</v>
      </c>
      <c r="AA634">
        <v>71</v>
      </c>
      <c r="AB634" t="s">
        <v>290</v>
      </c>
      <c r="AC634" t="s">
        <v>7603</v>
      </c>
      <c r="AD634" t="s">
        <v>290</v>
      </c>
      <c r="AE634" t="s">
        <v>290</v>
      </c>
      <c r="AF634" t="s">
        <v>7603</v>
      </c>
      <c r="AG634">
        <v>112</v>
      </c>
      <c r="AH634">
        <v>12</v>
      </c>
      <c r="AI634">
        <v>137</v>
      </c>
      <c r="AJ634" t="s">
        <v>7603</v>
      </c>
      <c r="AK634">
        <v>137</v>
      </c>
    </row>
    <row r="635" spans="1:37">
      <c r="A635">
        <v>2013</v>
      </c>
      <c r="B635" t="s">
        <v>4730</v>
      </c>
      <c r="C635" t="s">
        <v>10091</v>
      </c>
      <c r="D635" t="str">
        <f>INDEX(CountyList!A:A, MATCH(MID(C635, 4, 3), CountyList!B:B, 0))</f>
        <v>Jackson</v>
      </c>
      <c r="E635" t="s">
        <v>10092</v>
      </c>
      <c r="F635" t="s">
        <v>4732</v>
      </c>
      <c r="G635" t="s">
        <v>3222</v>
      </c>
      <c r="H635" t="s">
        <v>6740</v>
      </c>
      <c r="I635" t="s">
        <v>10093</v>
      </c>
      <c r="J635" t="s">
        <v>290</v>
      </c>
      <c r="K635" t="s">
        <v>290</v>
      </c>
      <c r="L635">
        <v>11</v>
      </c>
      <c r="M635" t="s">
        <v>290</v>
      </c>
      <c r="N635">
        <v>12</v>
      </c>
      <c r="O635" t="s">
        <v>290</v>
      </c>
      <c r="P635" t="s">
        <v>290</v>
      </c>
      <c r="Q635" t="s">
        <v>290</v>
      </c>
      <c r="R635" t="s">
        <v>290</v>
      </c>
      <c r="S635" t="s">
        <v>290</v>
      </c>
      <c r="T635" t="s">
        <v>7603</v>
      </c>
      <c r="U635" t="s">
        <v>7603</v>
      </c>
      <c r="V635" t="s">
        <v>7603</v>
      </c>
      <c r="W635" t="s">
        <v>7603</v>
      </c>
      <c r="X635" t="s">
        <v>7603</v>
      </c>
      <c r="Y635" t="s">
        <v>7603</v>
      </c>
      <c r="Z635">
        <v>25</v>
      </c>
      <c r="AA635">
        <v>32</v>
      </c>
      <c r="AB635" t="s">
        <v>290</v>
      </c>
      <c r="AC635" t="s">
        <v>290</v>
      </c>
      <c r="AD635" t="s">
        <v>290</v>
      </c>
      <c r="AE635" t="s">
        <v>290</v>
      </c>
      <c r="AF635" t="s">
        <v>7603</v>
      </c>
      <c r="AG635">
        <v>41</v>
      </c>
      <c r="AH635" t="s">
        <v>290</v>
      </c>
      <c r="AI635">
        <v>57</v>
      </c>
      <c r="AJ635" t="s">
        <v>7603</v>
      </c>
      <c r="AK635">
        <v>57</v>
      </c>
    </row>
    <row r="636" spans="1:37">
      <c r="A636">
        <v>2013</v>
      </c>
      <c r="B636" t="s">
        <v>3218</v>
      </c>
      <c r="C636" t="s">
        <v>10094</v>
      </c>
      <c r="D636" t="str">
        <f>INDEX(CountyList!A:A, MATCH(MID(C636, 4, 3), CountyList!B:B, 0))</f>
        <v>Jackson</v>
      </c>
      <c r="E636" t="s">
        <v>10095</v>
      </c>
      <c r="F636" t="s">
        <v>3221</v>
      </c>
      <c r="G636" t="s">
        <v>3222</v>
      </c>
      <c r="H636" t="s">
        <v>6743</v>
      </c>
      <c r="I636" t="s">
        <v>10096</v>
      </c>
      <c r="J636" t="s">
        <v>290</v>
      </c>
      <c r="K636" t="s">
        <v>290</v>
      </c>
      <c r="L636">
        <v>12</v>
      </c>
      <c r="M636">
        <v>10</v>
      </c>
      <c r="N636" t="s">
        <v>290</v>
      </c>
      <c r="O636">
        <v>11</v>
      </c>
      <c r="P636">
        <v>13</v>
      </c>
      <c r="Q636">
        <v>11</v>
      </c>
      <c r="R636" t="s">
        <v>290</v>
      </c>
      <c r="S636">
        <v>11</v>
      </c>
      <c r="T636" t="s">
        <v>290</v>
      </c>
      <c r="U636" t="s">
        <v>290</v>
      </c>
      <c r="V636" t="s">
        <v>290</v>
      </c>
      <c r="W636" t="s">
        <v>290</v>
      </c>
      <c r="X636" t="s">
        <v>7603</v>
      </c>
      <c r="Y636" t="s">
        <v>7603</v>
      </c>
      <c r="Z636">
        <v>58</v>
      </c>
      <c r="AA636">
        <v>62</v>
      </c>
      <c r="AB636" t="s">
        <v>7603</v>
      </c>
      <c r="AC636" t="s">
        <v>7603</v>
      </c>
      <c r="AD636">
        <v>10</v>
      </c>
      <c r="AE636" t="s">
        <v>290</v>
      </c>
      <c r="AF636" t="s">
        <v>7603</v>
      </c>
      <c r="AG636">
        <v>97</v>
      </c>
      <c r="AH636" t="s">
        <v>290</v>
      </c>
      <c r="AI636">
        <v>98</v>
      </c>
      <c r="AJ636">
        <v>22</v>
      </c>
      <c r="AK636">
        <v>120</v>
      </c>
    </row>
    <row r="637" spans="1:37">
      <c r="A637">
        <v>2013</v>
      </c>
      <c r="B637" t="s">
        <v>3225</v>
      </c>
      <c r="C637" t="s">
        <v>10097</v>
      </c>
      <c r="D637" t="str">
        <f>INDEX(CountyList!A:A, MATCH(MID(C637, 4, 3), CountyList!B:B, 0))</f>
        <v>Perry</v>
      </c>
      <c r="E637" t="s">
        <v>10098</v>
      </c>
      <c r="F637" t="s">
        <v>3229</v>
      </c>
      <c r="G637" t="s">
        <v>3230</v>
      </c>
      <c r="H637" t="s">
        <v>6746</v>
      </c>
      <c r="I637" t="s">
        <v>10099</v>
      </c>
      <c r="J637">
        <v>28</v>
      </c>
      <c r="K637">
        <v>13</v>
      </c>
      <c r="L637">
        <v>21</v>
      </c>
      <c r="M637">
        <v>14</v>
      </c>
      <c r="N637">
        <v>24</v>
      </c>
      <c r="O637">
        <v>11</v>
      </c>
      <c r="P637">
        <v>11</v>
      </c>
      <c r="Q637">
        <v>14</v>
      </c>
      <c r="R637">
        <v>10</v>
      </c>
      <c r="S637">
        <v>12</v>
      </c>
      <c r="T637" t="s">
        <v>7603</v>
      </c>
      <c r="U637" t="s">
        <v>7603</v>
      </c>
      <c r="V637" t="s">
        <v>7603</v>
      </c>
      <c r="W637" t="s">
        <v>7603</v>
      </c>
      <c r="X637" t="s">
        <v>7603</v>
      </c>
      <c r="Y637" t="s">
        <v>7603</v>
      </c>
      <c r="Z637">
        <v>84</v>
      </c>
      <c r="AA637">
        <v>74</v>
      </c>
      <c r="AB637" t="s">
        <v>7603</v>
      </c>
      <c r="AC637" t="s">
        <v>7603</v>
      </c>
      <c r="AD637" t="s">
        <v>290</v>
      </c>
      <c r="AE637" t="s">
        <v>7603</v>
      </c>
      <c r="AF637" t="s">
        <v>7603</v>
      </c>
      <c r="AG637">
        <v>156</v>
      </c>
      <c r="AH637" t="s">
        <v>7603</v>
      </c>
      <c r="AI637">
        <v>158</v>
      </c>
      <c r="AJ637" t="s">
        <v>7603</v>
      </c>
      <c r="AK637">
        <v>158</v>
      </c>
    </row>
    <row r="638" spans="1:37">
      <c r="A638">
        <v>2013</v>
      </c>
      <c r="B638" t="s">
        <v>3252</v>
      </c>
      <c r="C638" t="s">
        <v>10100</v>
      </c>
      <c r="D638" t="str">
        <f>INDEX(CountyList!A:A, MATCH(MID(C638, 4, 3), CountyList!B:B, 0))</f>
        <v>Kane</v>
      </c>
      <c r="E638" t="s">
        <v>10101</v>
      </c>
      <c r="F638" t="s">
        <v>3255</v>
      </c>
      <c r="G638" t="s">
        <v>3256</v>
      </c>
      <c r="H638" t="s">
        <v>6755</v>
      </c>
      <c r="I638" t="s">
        <v>10102</v>
      </c>
      <c r="J638">
        <v>16</v>
      </c>
      <c r="K638">
        <v>24</v>
      </c>
      <c r="L638">
        <v>28</v>
      </c>
      <c r="M638">
        <v>27</v>
      </c>
      <c r="N638">
        <v>21</v>
      </c>
      <c r="O638">
        <v>24</v>
      </c>
      <c r="P638">
        <v>25</v>
      </c>
      <c r="Q638">
        <v>28</v>
      </c>
      <c r="R638">
        <v>31</v>
      </c>
      <c r="S638">
        <v>29</v>
      </c>
      <c r="T638" t="s">
        <v>7603</v>
      </c>
      <c r="U638" t="s">
        <v>7603</v>
      </c>
      <c r="V638" t="s">
        <v>7603</v>
      </c>
      <c r="W638" t="s">
        <v>7603</v>
      </c>
      <c r="X638" t="s">
        <v>7603</v>
      </c>
      <c r="Y638" t="s">
        <v>7603</v>
      </c>
      <c r="Z638">
        <v>132</v>
      </c>
      <c r="AA638">
        <v>121</v>
      </c>
      <c r="AB638">
        <v>49</v>
      </c>
      <c r="AC638" t="s">
        <v>7603</v>
      </c>
      <c r="AD638" t="s">
        <v>290</v>
      </c>
      <c r="AE638" t="s">
        <v>7603</v>
      </c>
      <c r="AF638" t="s">
        <v>7603</v>
      </c>
      <c r="AG638">
        <v>194</v>
      </c>
      <c r="AH638" t="s">
        <v>290</v>
      </c>
      <c r="AI638">
        <v>253</v>
      </c>
      <c r="AJ638" t="s">
        <v>7603</v>
      </c>
      <c r="AK638">
        <v>253</v>
      </c>
    </row>
    <row r="639" spans="1:37">
      <c r="A639">
        <v>2013</v>
      </c>
      <c r="B639" t="s">
        <v>3259</v>
      </c>
      <c r="C639" t="s">
        <v>10103</v>
      </c>
      <c r="D639" t="str">
        <f>INDEX(CountyList!A:A, MATCH(MID(C639, 4, 3), CountyList!B:B, 0))</f>
        <v>Kane</v>
      </c>
      <c r="E639" t="s">
        <v>10104</v>
      </c>
      <c r="F639" t="s">
        <v>3261</v>
      </c>
      <c r="G639" t="s">
        <v>3262</v>
      </c>
      <c r="H639" t="s">
        <v>10105</v>
      </c>
      <c r="I639" t="s">
        <v>10106</v>
      </c>
      <c r="J639">
        <v>28</v>
      </c>
      <c r="K639">
        <v>25</v>
      </c>
      <c r="L639">
        <v>26</v>
      </c>
      <c r="M639">
        <v>29</v>
      </c>
      <c r="N639">
        <v>30</v>
      </c>
      <c r="O639">
        <v>34</v>
      </c>
      <c r="P639">
        <v>25</v>
      </c>
      <c r="Q639">
        <v>33</v>
      </c>
      <c r="R639">
        <v>18</v>
      </c>
      <c r="S639">
        <v>40</v>
      </c>
      <c r="T639">
        <v>35</v>
      </c>
      <c r="U639">
        <v>22</v>
      </c>
      <c r="V639">
        <v>31</v>
      </c>
      <c r="W639">
        <v>37</v>
      </c>
      <c r="X639" t="s">
        <v>7603</v>
      </c>
      <c r="Y639" t="s">
        <v>7603</v>
      </c>
      <c r="Z639">
        <v>233</v>
      </c>
      <c r="AA639">
        <v>199</v>
      </c>
      <c r="AB639">
        <v>17</v>
      </c>
      <c r="AC639" t="s">
        <v>7603</v>
      </c>
      <c r="AD639">
        <v>71</v>
      </c>
      <c r="AE639">
        <v>20</v>
      </c>
      <c r="AF639" t="s">
        <v>7603</v>
      </c>
      <c r="AG639">
        <v>292</v>
      </c>
      <c r="AH639">
        <v>32</v>
      </c>
      <c r="AI639">
        <v>288</v>
      </c>
      <c r="AJ639">
        <v>144</v>
      </c>
      <c r="AK639">
        <v>432</v>
      </c>
    </row>
    <row r="640" spans="1:37">
      <c r="A640">
        <v>2013</v>
      </c>
      <c r="B640" t="s">
        <v>3265</v>
      </c>
      <c r="C640" t="s">
        <v>10107</v>
      </c>
      <c r="D640" t="str">
        <f>INDEX(CountyList!A:A, MATCH(MID(C640, 4, 3), CountyList!B:B, 0))</f>
        <v>Kane</v>
      </c>
      <c r="E640" t="s">
        <v>6759</v>
      </c>
      <c r="F640" t="s">
        <v>3268</v>
      </c>
      <c r="G640" t="s">
        <v>3256</v>
      </c>
      <c r="H640" t="s">
        <v>6760</v>
      </c>
      <c r="I640" t="s">
        <v>10108</v>
      </c>
      <c r="J640">
        <v>16</v>
      </c>
      <c r="K640">
        <v>35</v>
      </c>
      <c r="L640">
        <v>45</v>
      </c>
      <c r="M640">
        <v>45</v>
      </c>
      <c r="N640">
        <v>56</v>
      </c>
      <c r="O640">
        <v>60</v>
      </c>
      <c r="P640">
        <v>58</v>
      </c>
      <c r="Q640">
        <v>53</v>
      </c>
      <c r="R640">
        <v>56</v>
      </c>
      <c r="S640">
        <v>53</v>
      </c>
      <c r="T640" t="s">
        <v>7603</v>
      </c>
      <c r="U640" t="s">
        <v>7603</v>
      </c>
      <c r="V640" t="s">
        <v>7603</v>
      </c>
      <c r="W640" t="s">
        <v>7603</v>
      </c>
      <c r="X640" t="s">
        <v>7603</v>
      </c>
      <c r="Y640" t="s">
        <v>7603</v>
      </c>
      <c r="Z640">
        <v>235</v>
      </c>
      <c r="AA640">
        <v>242</v>
      </c>
      <c r="AB640">
        <v>75</v>
      </c>
      <c r="AC640" t="s">
        <v>290</v>
      </c>
      <c r="AD640">
        <v>11</v>
      </c>
      <c r="AE640">
        <v>16</v>
      </c>
      <c r="AF640" t="s">
        <v>7603</v>
      </c>
      <c r="AG640">
        <v>356</v>
      </c>
      <c r="AH640">
        <v>18</v>
      </c>
      <c r="AI640">
        <v>477</v>
      </c>
      <c r="AJ640" t="s">
        <v>7603</v>
      </c>
      <c r="AK640">
        <v>477</v>
      </c>
    </row>
    <row r="641" spans="1:37">
      <c r="A641">
        <v>2013</v>
      </c>
      <c r="B641" t="s">
        <v>3271</v>
      </c>
      <c r="C641" t="s">
        <v>10109</v>
      </c>
      <c r="D641" t="str">
        <f>INDEX(CountyList!A:A, MATCH(MID(C641, 4, 3), CountyList!B:B, 0))</f>
        <v>Kane</v>
      </c>
      <c r="E641" t="s">
        <v>10110</v>
      </c>
      <c r="F641" t="s">
        <v>3273</v>
      </c>
      <c r="G641" t="s">
        <v>3256</v>
      </c>
      <c r="H641" t="s">
        <v>6763</v>
      </c>
      <c r="I641" t="s">
        <v>10111</v>
      </c>
      <c r="J641">
        <v>62</v>
      </c>
      <c r="K641" t="s">
        <v>290</v>
      </c>
      <c r="L641" t="s">
        <v>290</v>
      </c>
      <c r="M641" t="s">
        <v>290</v>
      </c>
      <c r="N641" t="s">
        <v>290</v>
      </c>
      <c r="O641" t="s">
        <v>290</v>
      </c>
      <c r="P641" t="s">
        <v>290</v>
      </c>
      <c r="Q641" t="s">
        <v>7603</v>
      </c>
      <c r="R641" t="s">
        <v>7603</v>
      </c>
      <c r="S641" t="s">
        <v>7603</v>
      </c>
      <c r="T641" t="s">
        <v>7603</v>
      </c>
      <c r="U641" t="s">
        <v>7603</v>
      </c>
      <c r="V641" t="s">
        <v>7603</v>
      </c>
      <c r="W641" t="s">
        <v>7603</v>
      </c>
      <c r="X641" t="s">
        <v>7603</v>
      </c>
      <c r="Y641" t="s">
        <v>7603</v>
      </c>
      <c r="Z641">
        <v>49</v>
      </c>
      <c r="AA641">
        <v>50</v>
      </c>
      <c r="AB641" t="s">
        <v>290</v>
      </c>
      <c r="AC641" t="s">
        <v>7603</v>
      </c>
      <c r="AD641">
        <v>13</v>
      </c>
      <c r="AE641" t="s">
        <v>290</v>
      </c>
      <c r="AF641" t="s">
        <v>7603</v>
      </c>
      <c r="AG641">
        <v>73</v>
      </c>
      <c r="AH641">
        <v>11</v>
      </c>
      <c r="AI641">
        <v>99</v>
      </c>
      <c r="AJ641" t="s">
        <v>7603</v>
      </c>
      <c r="AK641">
        <v>99</v>
      </c>
    </row>
    <row r="642" spans="1:37">
      <c r="A642">
        <v>2013</v>
      </c>
      <c r="B642" t="s">
        <v>446</v>
      </c>
      <c r="C642" t="s">
        <v>10112</v>
      </c>
      <c r="D642" t="str">
        <f>INDEX(CountyList!A:A, MATCH(MID(C642, 4, 3), CountyList!B:B, 0))</f>
        <v>Kane</v>
      </c>
      <c r="E642" t="s">
        <v>10113</v>
      </c>
      <c r="F642" t="s">
        <v>3276</v>
      </c>
      <c r="G642" t="s">
        <v>3277</v>
      </c>
      <c r="H642" t="s">
        <v>6766</v>
      </c>
      <c r="I642" t="s">
        <v>10114</v>
      </c>
      <c r="J642">
        <v>76</v>
      </c>
      <c r="K642">
        <v>29</v>
      </c>
      <c r="L642">
        <v>29</v>
      </c>
      <c r="M642">
        <v>28</v>
      </c>
      <c r="N642">
        <v>29</v>
      </c>
      <c r="O642">
        <v>27</v>
      </c>
      <c r="P642">
        <v>24</v>
      </c>
      <c r="Q642">
        <v>17</v>
      </c>
      <c r="R642">
        <v>17</v>
      </c>
      <c r="S642">
        <v>19</v>
      </c>
      <c r="T642" t="s">
        <v>7603</v>
      </c>
      <c r="U642" t="s">
        <v>7603</v>
      </c>
      <c r="V642" t="s">
        <v>7603</v>
      </c>
      <c r="W642" t="s">
        <v>7603</v>
      </c>
      <c r="X642" t="s">
        <v>7603</v>
      </c>
      <c r="Y642" t="s">
        <v>7603</v>
      </c>
      <c r="Z642">
        <v>147</v>
      </c>
      <c r="AA642">
        <v>148</v>
      </c>
      <c r="AB642" t="s">
        <v>290</v>
      </c>
      <c r="AC642" t="s">
        <v>7603</v>
      </c>
      <c r="AD642" t="s">
        <v>290</v>
      </c>
      <c r="AE642" t="s">
        <v>290</v>
      </c>
      <c r="AF642" t="s">
        <v>7603</v>
      </c>
      <c r="AG642">
        <v>265</v>
      </c>
      <c r="AH642">
        <v>23</v>
      </c>
      <c r="AI642">
        <v>295</v>
      </c>
      <c r="AJ642" t="s">
        <v>7603</v>
      </c>
      <c r="AK642">
        <v>295</v>
      </c>
    </row>
    <row r="643" spans="1:37">
      <c r="A643">
        <v>2013</v>
      </c>
      <c r="B643" t="s">
        <v>3280</v>
      </c>
      <c r="C643" t="s">
        <v>10115</v>
      </c>
      <c r="D643" t="str">
        <f>INDEX(CountyList!A:A, MATCH(MID(C643, 4, 3), CountyList!B:B, 0))</f>
        <v>Kane</v>
      </c>
      <c r="E643" t="s">
        <v>10116</v>
      </c>
      <c r="F643" t="s">
        <v>3282</v>
      </c>
      <c r="G643" t="s">
        <v>3256</v>
      </c>
      <c r="H643" t="s">
        <v>6769</v>
      </c>
      <c r="I643" t="s">
        <v>10117</v>
      </c>
      <c r="J643" t="s">
        <v>7603</v>
      </c>
      <c r="K643" t="s">
        <v>7603</v>
      </c>
      <c r="L643" t="s">
        <v>7603</v>
      </c>
      <c r="M643" t="s">
        <v>7603</v>
      </c>
      <c r="N643" t="s">
        <v>7603</v>
      </c>
      <c r="O643" t="s">
        <v>7603</v>
      </c>
      <c r="P643" t="s">
        <v>7603</v>
      </c>
      <c r="Q643" t="s">
        <v>7603</v>
      </c>
      <c r="R643" t="s">
        <v>7603</v>
      </c>
      <c r="S643" t="s">
        <v>7603</v>
      </c>
      <c r="T643">
        <v>175</v>
      </c>
      <c r="U643">
        <v>157</v>
      </c>
      <c r="V643">
        <v>138</v>
      </c>
      <c r="W643">
        <v>138</v>
      </c>
      <c r="X643" t="s">
        <v>7603</v>
      </c>
      <c r="Y643" t="s">
        <v>7603</v>
      </c>
      <c r="Z643">
        <v>294</v>
      </c>
      <c r="AA643">
        <v>323</v>
      </c>
      <c r="AB643">
        <v>148</v>
      </c>
      <c r="AC643" t="s">
        <v>290</v>
      </c>
      <c r="AD643" t="s">
        <v>290</v>
      </c>
      <c r="AE643">
        <v>11</v>
      </c>
      <c r="AF643" t="s">
        <v>7603</v>
      </c>
      <c r="AG643">
        <v>400</v>
      </c>
      <c r="AH643">
        <v>46</v>
      </c>
      <c r="AI643" t="s">
        <v>7603</v>
      </c>
      <c r="AJ643">
        <v>617</v>
      </c>
      <c r="AK643">
        <v>617</v>
      </c>
    </row>
    <row r="644" spans="1:37">
      <c r="A644">
        <v>2013</v>
      </c>
      <c r="B644" t="s">
        <v>3284</v>
      </c>
      <c r="C644" t="s">
        <v>10118</v>
      </c>
      <c r="D644" t="str">
        <f>INDEX(CountyList!A:A, MATCH(MID(C644, 4, 3), CountyList!B:B, 0))</f>
        <v>Kane</v>
      </c>
      <c r="E644" t="s">
        <v>6771</v>
      </c>
      <c r="F644" t="s">
        <v>3286</v>
      </c>
      <c r="G644" t="s">
        <v>3256</v>
      </c>
      <c r="H644" t="s">
        <v>6772</v>
      </c>
      <c r="I644" t="s">
        <v>10119</v>
      </c>
      <c r="J644" t="s">
        <v>7603</v>
      </c>
      <c r="K644" t="s">
        <v>7603</v>
      </c>
      <c r="L644" t="s">
        <v>7603</v>
      </c>
      <c r="M644" t="s">
        <v>7603</v>
      </c>
      <c r="N644" t="s">
        <v>7603</v>
      </c>
      <c r="O644" t="s">
        <v>7603</v>
      </c>
      <c r="P644" t="s">
        <v>7603</v>
      </c>
      <c r="Q644" t="s">
        <v>7603</v>
      </c>
      <c r="R644" t="s">
        <v>7603</v>
      </c>
      <c r="S644" t="s">
        <v>7603</v>
      </c>
      <c r="T644">
        <v>144</v>
      </c>
      <c r="U644">
        <v>129</v>
      </c>
      <c r="V644">
        <v>129</v>
      </c>
      <c r="W644">
        <v>106</v>
      </c>
      <c r="X644" t="s">
        <v>7603</v>
      </c>
      <c r="Y644" t="s">
        <v>7603</v>
      </c>
      <c r="Z644" t="s">
        <v>7603</v>
      </c>
      <c r="AA644">
        <v>519</v>
      </c>
      <c r="AB644">
        <v>25</v>
      </c>
      <c r="AC644">
        <v>12</v>
      </c>
      <c r="AD644">
        <v>11</v>
      </c>
      <c r="AE644" t="s">
        <v>290</v>
      </c>
      <c r="AF644" t="s">
        <v>7603</v>
      </c>
      <c r="AG644">
        <v>443</v>
      </c>
      <c r="AH644">
        <v>22</v>
      </c>
      <c r="AI644" t="s">
        <v>7603</v>
      </c>
      <c r="AJ644">
        <v>519</v>
      </c>
      <c r="AK644">
        <v>519</v>
      </c>
    </row>
    <row r="645" spans="1:37">
      <c r="A645">
        <v>2013</v>
      </c>
      <c r="B645" t="s">
        <v>10120</v>
      </c>
      <c r="C645" t="s">
        <v>10121</v>
      </c>
      <c r="D645" t="str">
        <f>INDEX(CountyList!A:A, MATCH(MID(C645, 4, 3), CountyList!B:B, 0))</f>
        <v>Kane</v>
      </c>
      <c r="E645" t="s">
        <v>10122</v>
      </c>
      <c r="F645" t="s">
        <v>3298</v>
      </c>
      <c r="G645" t="s">
        <v>3256</v>
      </c>
      <c r="H645" t="s">
        <v>10123</v>
      </c>
      <c r="I645" t="s">
        <v>10124</v>
      </c>
      <c r="J645">
        <v>31</v>
      </c>
      <c r="K645">
        <v>27</v>
      </c>
      <c r="L645">
        <v>19</v>
      </c>
      <c r="M645">
        <v>22</v>
      </c>
      <c r="N645">
        <v>10</v>
      </c>
      <c r="O645">
        <v>20</v>
      </c>
      <c r="P645">
        <v>19</v>
      </c>
      <c r="Q645">
        <v>26</v>
      </c>
      <c r="R645">
        <v>14</v>
      </c>
      <c r="S645">
        <v>16</v>
      </c>
      <c r="T645" t="s">
        <v>7603</v>
      </c>
      <c r="U645" t="s">
        <v>7603</v>
      </c>
      <c r="V645" t="s">
        <v>7603</v>
      </c>
      <c r="W645" t="s">
        <v>7603</v>
      </c>
      <c r="X645" t="s">
        <v>7603</v>
      </c>
      <c r="Y645" t="s">
        <v>7603</v>
      </c>
      <c r="Z645">
        <v>106</v>
      </c>
      <c r="AA645">
        <v>98</v>
      </c>
      <c r="AB645">
        <v>107</v>
      </c>
      <c r="AC645" t="s">
        <v>7603</v>
      </c>
      <c r="AD645">
        <v>11</v>
      </c>
      <c r="AE645" t="s">
        <v>290</v>
      </c>
      <c r="AF645" t="s">
        <v>7603</v>
      </c>
      <c r="AG645">
        <v>57</v>
      </c>
      <c r="AH645">
        <v>26</v>
      </c>
      <c r="AI645">
        <v>204</v>
      </c>
      <c r="AJ645" t="s">
        <v>7603</v>
      </c>
      <c r="AK645">
        <v>204</v>
      </c>
    </row>
    <row r="646" spans="1:37">
      <c r="A646">
        <v>2013</v>
      </c>
      <c r="B646" t="s">
        <v>3300</v>
      </c>
      <c r="C646" t="s">
        <v>10125</v>
      </c>
      <c r="D646" t="str">
        <f>INDEX(CountyList!A:A, MATCH(MID(C646, 4, 3), CountyList!B:B, 0))</f>
        <v>Kane</v>
      </c>
      <c r="E646" t="s">
        <v>10126</v>
      </c>
      <c r="F646" t="s">
        <v>3302</v>
      </c>
      <c r="G646" t="s">
        <v>3256</v>
      </c>
      <c r="H646" t="s">
        <v>6778</v>
      </c>
      <c r="I646" t="s">
        <v>10127</v>
      </c>
      <c r="J646" t="s">
        <v>7603</v>
      </c>
      <c r="K646" t="s">
        <v>7603</v>
      </c>
      <c r="L646" t="s">
        <v>7603</v>
      </c>
      <c r="M646" t="s">
        <v>7603</v>
      </c>
      <c r="N646" t="s">
        <v>7603</v>
      </c>
      <c r="O646" t="s">
        <v>7603</v>
      </c>
      <c r="P646" t="s">
        <v>7603</v>
      </c>
      <c r="Q646" t="s">
        <v>7603</v>
      </c>
      <c r="R646" t="s">
        <v>7603</v>
      </c>
      <c r="S646" t="s">
        <v>7603</v>
      </c>
      <c r="T646">
        <v>90</v>
      </c>
      <c r="U646">
        <v>100</v>
      </c>
      <c r="V646">
        <v>80</v>
      </c>
      <c r="W646">
        <v>97</v>
      </c>
      <c r="X646" t="s">
        <v>7603</v>
      </c>
      <c r="Y646" t="s">
        <v>7603</v>
      </c>
      <c r="Z646">
        <v>386</v>
      </c>
      <c r="AA646" t="s">
        <v>7603</v>
      </c>
      <c r="AB646">
        <v>33</v>
      </c>
      <c r="AC646" t="s">
        <v>7603</v>
      </c>
      <c r="AD646">
        <v>19</v>
      </c>
      <c r="AE646" t="s">
        <v>290</v>
      </c>
      <c r="AF646" t="s">
        <v>290</v>
      </c>
      <c r="AG646">
        <v>302</v>
      </c>
      <c r="AH646">
        <v>25</v>
      </c>
      <c r="AI646" t="s">
        <v>7603</v>
      </c>
      <c r="AJ646">
        <v>386</v>
      </c>
      <c r="AK646">
        <v>386</v>
      </c>
    </row>
    <row r="647" spans="1:37">
      <c r="A647">
        <v>2013</v>
      </c>
      <c r="B647" t="s">
        <v>3304</v>
      </c>
      <c r="C647" t="s">
        <v>10128</v>
      </c>
      <c r="D647" t="str">
        <f>INDEX(CountyList!A:A, MATCH(MID(C647, 4, 3), CountyList!B:B, 0))</f>
        <v>Kane</v>
      </c>
      <c r="E647" t="s">
        <v>10129</v>
      </c>
      <c r="F647" t="s">
        <v>3306</v>
      </c>
      <c r="G647" t="s">
        <v>3307</v>
      </c>
      <c r="H647" t="s">
        <v>6781</v>
      </c>
      <c r="I647" t="s">
        <v>10130</v>
      </c>
      <c r="J647">
        <v>26</v>
      </c>
      <c r="K647">
        <v>14</v>
      </c>
      <c r="L647">
        <v>23</v>
      </c>
      <c r="M647">
        <v>17</v>
      </c>
      <c r="N647">
        <v>28</v>
      </c>
      <c r="O647">
        <v>29</v>
      </c>
      <c r="P647">
        <v>22</v>
      </c>
      <c r="Q647">
        <v>23</v>
      </c>
      <c r="R647">
        <v>19</v>
      </c>
      <c r="S647">
        <v>25</v>
      </c>
      <c r="T647" t="s">
        <v>7603</v>
      </c>
      <c r="U647" t="s">
        <v>7603</v>
      </c>
      <c r="V647" t="s">
        <v>7603</v>
      </c>
      <c r="W647" t="s">
        <v>7603</v>
      </c>
      <c r="X647" t="s">
        <v>7603</v>
      </c>
      <c r="Y647" t="s">
        <v>7603</v>
      </c>
      <c r="Z647">
        <v>114</v>
      </c>
      <c r="AA647">
        <v>112</v>
      </c>
      <c r="AB647" t="s">
        <v>290</v>
      </c>
      <c r="AC647" t="s">
        <v>7603</v>
      </c>
      <c r="AD647">
        <v>22</v>
      </c>
      <c r="AE647" t="s">
        <v>290</v>
      </c>
      <c r="AF647" t="s">
        <v>7603</v>
      </c>
      <c r="AG647">
        <v>182</v>
      </c>
      <c r="AH647" t="s">
        <v>290</v>
      </c>
      <c r="AI647">
        <v>226</v>
      </c>
      <c r="AJ647" t="s">
        <v>7603</v>
      </c>
      <c r="AK647">
        <v>226</v>
      </c>
    </row>
    <row r="648" spans="1:37">
      <c r="A648">
        <v>2013</v>
      </c>
      <c r="B648" t="s">
        <v>3309</v>
      </c>
      <c r="C648" t="s">
        <v>10131</v>
      </c>
      <c r="D648" t="str">
        <f>INDEX(CountyList!A:A, MATCH(MID(C648, 4, 3), CountyList!B:B, 0))</f>
        <v>Kane</v>
      </c>
      <c r="E648" t="s">
        <v>10132</v>
      </c>
      <c r="F648" t="s">
        <v>3310</v>
      </c>
      <c r="G648" t="s">
        <v>3311</v>
      </c>
      <c r="H648" t="s">
        <v>6784</v>
      </c>
      <c r="I648" t="s">
        <v>10133</v>
      </c>
      <c r="J648">
        <v>26</v>
      </c>
      <c r="K648">
        <v>18</v>
      </c>
      <c r="L648">
        <v>25</v>
      </c>
      <c r="M648">
        <v>18</v>
      </c>
      <c r="N648">
        <v>21</v>
      </c>
      <c r="O648">
        <v>25</v>
      </c>
      <c r="P648">
        <v>15</v>
      </c>
      <c r="Q648">
        <v>12</v>
      </c>
      <c r="R648">
        <v>20</v>
      </c>
      <c r="S648">
        <v>15</v>
      </c>
      <c r="T648" t="s">
        <v>7603</v>
      </c>
      <c r="U648" t="s">
        <v>7603</v>
      </c>
      <c r="V648" t="s">
        <v>7603</v>
      </c>
      <c r="W648" t="s">
        <v>7603</v>
      </c>
      <c r="X648" t="s">
        <v>7603</v>
      </c>
      <c r="Y648" t="s">
        <v>7603</v>
      </c>
      <c r="Z648">
        <v>93</v>
      </c>
      <c r="AA648">
        <v>102</v>
      </c>
      <c r="AB648">
        <v>12</v>
      </c>
      <c r="AC648" t="s">
        <v>290</v>
      </c>
      <c r="AD648">
        <v>16</v>
      </c>
      <c r="AE648" t="s">
        <v>290</v>
      </c>
      <c r="AF648" t="s">
        <v>7603</v>
      </c>
      <c r="AG648">
        <v>145</v>
      </c>
      <c r="AH648">
        <v>10</v>
      </c>
      <c r="AI648">
        <v>195</v>
      </c>
      <c r="AJ648" t="s">
        <v>7603</v>
      </c>
      <c r="AK648">
        <v>195</v>
      </c>
    </row>
    <row r="649" spans="1:37">
      <c r="A649">
        <v>2013</v>
      </c>
      <c r="B649" t="s">
        <v>3314</v>
      </c>
      <c r="C649" t="s">
        <v>10134</v>
      </c>
      <c r="D649" t="str">
        <f>INDEX(CountyList!A:A, MATCH(MID(C649, 4, 3), CountyList!B:B, 0))</f>
        <v>Kane</v>
      </c>
      <c r="E649" t="s">
        <v>10135</v>
      </c>
      <c r="F649" t="s">
        <v>3316</v>
      </c>
      <c r="G649" t="s">
        <v>3262</v>
      </c>
      <c r="H649" t="s">
        <v>6787</v>
      </c>
      <c r="I649" t="s">
        <v>10136</v>
      </c>
      <c r="J649" t="s">
        <v>7603</v>
      </c>
      <c r="K649" t="s">
        <v>7603</v>
      </c>
      <c r="L649" t="s">
        <v>7603</v>
      </c>
      <c r="M649" t="s">
        <v>7603</v>
      </c>
      <c r="N649" t="s">
        <v>7603</v>
      </c>
      <c r="O649" t="s">
        <v>7603</v>
      </c>
      <c r="P649" t="s">
        <v>7603</v>
      </c>
      <c r="Q649" t="s">
        <v>7603</v>
      </c>
      <c r="R649" t="s">
        <v>7603</v>
      </c>
      <c r="S649" t="s">
        <v>7603</v>
      </c>
      <c r="T649">
        <v>105</v>
      </c>
      <c r="U649">
        <v>103</v>
      </c>
      <c r="V649">
        <v>102</v>
      </c>
      <c r="W649">
        <v>74</v>
      </c>
      <c r="X649" t="s">
        <v>7603</v>
      </c>
      <c r="Y649" t="s">
        <v>7603</v>
      </c>
      <c r="Z649">
        <v>195</v>
      </c>
      <c r="AA649">
        <v>215</v>
      </c>
      <c r="AB649">
        <v>68</v>
      </c>
      <c r="AC649" t="s">
        <v>7603</v>
      </c>
      <c r="AD649">
        <v>26</v>
      </c>
      <c r="AE649" t="s">
        <v>290</v>
      </c>
      <c r="AF649" t="s">
        <v>7603</v>
      </c>
      <c r="AG649">
        <v>291</v>
      </c>
      <c r="AH649">
        <v>18</v>
      </c>
      <c r="AI649" t="s">
        <v>7603</v>
      </c>
      <c r="AJ649">
        <v>410</v>
      </c>
      <c r="AK649">
        <v>410</v>
      </c>
    </row>
    <row r="650" spans="1:37">
      <c r="A650">
        <v>2013</v>
      </c>
      <c r="B650" t="s">
        <v>1061</v>
      </c>
      <c r="C650" t="s">
        <v>10137</v>
      </c>
      <c r="D650" t="str">
        <f>INDEX(CountyList!A:A, MATCH(MID(C650, 4, 3), CountyList!B:B, 0))</f>
        <v>Kane</v>
      </c>
      <c r="E650" t="s">
        <v>10138</v>
      </c>
      <c r="F650" t="s">
        <v>3319</v>
      </c>
      <c r="G650" t="s">
        <v>3262</v>
      </c>
      <c r="H650" t="s">
        <v>6790</v>
      </c>
      <c r="I650" t="s">
        <v>10139</v>
      </c>
      <c r="J650">
        <v>16</v>
      </c>
      <c r="K650">
        <v>26</v>
      </c>
      <c r="L650">
        <v>22</v>
      </c>
      <c r="M650">
        <v>23</v>
      </c>
      <c r="N650">
        <v>15</v>
      </c>
      <c r="O650">
        <v>13</v>
      </c>
      <c r="P650">
        <v>13</v>
      </c>
      <c r="Q650">
        <v>18</v>
      </c>
      <c r="R650">
        <v>22</v>
      </c>
      <c r="S650">
        <v>17</v>
      </c>
      <c r="T650" t="s">
        <v>7603</v>
      </c>
      <c r="U650" t="s">
        <v>7603</v>
      </c>
      <c r="V650" t="s">
        <v>7603</v>
      </c>
      <c r="W650" t="s">
        <v>7603</v>
      </c>
      <c r="X650" t="s">
        <v>7603</v>
      </c>
      <c r="Y650" t="s">
        <v>7603</v>
      </c>
      <c r="Z650">
        <v>113</v>
      </c>
      <c r="AA650">
        <v>72</v>
      </c>
      <c r="AB650">
        <v>11</v>
      </c>
      <c r="AC650" t="s">
        <v>7603</v>
      </c>
      <c r="AD650" t="s">
        <v>290</v>
      </c>
      <c r="AE650" t="s">
        <v>290</v>
      </c>
      <c r="AF650" t="s">
        <v>7603</v>
      </c>
      <c r="AG650">
        <v>143</v>
      </c>
      <c r="AH650">
        <v>20</v>
      </c>
      <c r="AI650">
        <v>185</v>
      </c>
      <c r="AJ650" t="s">
        <v>7603</v>
      </c>
      <c r="AK650">
        <v>185</v>
      </c>
    </row>
    <row r="651" spans="1:37">
      <c r="A651">
        <v>2013</v>
      </c>
      <c r="B651" t="s">
        <v>786</v>
      </c>
      <c r="C651" t="s">
        <v>10140</v>
      </c>
      <c r="D651" t="str">
        <f>INDEX(CountyList!A:A, MATCH(MID(C651, 4, 3), CountyList!B:B, 0))</f>
        <v>Kane</v>
      </c>
      <c r="E651" t="s">
        <v>10141</v>
      </c>
      <c r="F651" t="s">
        <v>3387</v>
      </c>
      <c r="G651" t="s">
        <v>3262</v>
      </c>
      <c r="H651" t="s">
        <v>6839</v>
      </c>
      <c r="I651" t="s">
        <v>10142</v>
      </c>
      <c r="J651">
        <v>33</v>
      </c>
      <c r="K651">
        <v>31</v>
      </c>
      <c r="L651">
        <v>23</v>
      </c>
      <c r="M651">
        <v>28</v>
      </c>
      <c r="N651">
        <v>17</v>
      </c>
      <c r="O651">
        <v>14</v>
      </c>
      <c r="P651">
        <v>26</v>
      </c>
      <c r="Q651">
        <v>15</v>
      </c>
      <c r="R651">
        <v>15</v>
      </c>
      <c r="S651">
        <v>23</v>
      </c>
      <c r="T651" t="s">
        <v>7603</v>
      </c>
      <c r="U651" t="s">
        <v>7603</v>
      </c>
      <c r="V651" t="s">
        <v>7603</v>
      </c>
      <c r="W651" t="s">
        <v>7603</v>
      </c>
      <c r="X651" t="s">
        <v>7603</v>
      </c>
      <c r="Y651" t="s">
        <v>7603</v>
      </c>
      <c r="Z651">
        <v>133</v>
      </c>
      <c r="AA651">
        <v>92</v>
      </c>
      <c r="AB651">
        <v>218</v>
      </c>
      <c r="AC651" t="s">
        <v>7603</v>
      </c>
      <c r="AD651" t="s">
        <v>290</v>
      </c>
      <c r="AE651" t="s">
        <v>7603</v>
      </c>
      <c r="AF651" t="s">
        <v>7603</v>
      </c>
      <c r="AG651" t="s">
        <v>290</v>
      </c>
      <c r="AH651" t="s">
        <v>290</v>
      </c>
      <c r="AI651">
        <v>225</v>
      </c>
      <c r="AJ651" t="s">
        <v>7603</v>
      </c>
      <c r="AK651">
        <v>225</v>
      </c>
    </row>
    <row r="652" spans="1:37">
      <c r="A652">
        <v>2013</v>
      </c>
      <c r="B652" t="s">
        <v>10143</v>
      </c>
      <c r="C652" t="s">
        <v>10144</v>
      </c>
      <c r="D652" t="str">
        <f>INDEX(CountyList!A:A, MATCH(MID(C652, 4, 3), CountyList!B:B, 0))</f>
        <v>Kane</v>
      </c>
      <c r="E652" t="s">
        <v>10145</v>
      </c>
      <c r="F652" t="s">
        <v>3322</v>
      </c>
      <c r="G652" t="s">
        <v>3256</v>
      </c>
      <c r="H652" t="s">
        <v>6794</v>
      </c>
      <c r="I652" t="s">
        <v>10146</v>
      </c>
      <c r="J652">
        <v>18</v>
      </c>
      <c r="K652">
        <v>22</v>
      </c>
      <c r="L652">
        <v>19</v>
      </c>
      <c r="M652">
        <v>15</v>
      </c>
      <c r="N652">
        <v>20</v>
      </c>
      <c r="O652">
        <v>10</v>
      </c>
      <c r="P652">
        <v>18</v>
      </c>
      <c r="Q652">
        <v>13</v>
      </c>
      <c r="R652">
        <v>16</v>
      </c>
      <c r="S652">
        <v>24</v>
      </c>
      <c r="T652" t="s">
        <v>7603</v>
      </c>
      <c r="U652" t="s">
        <v>7603</v>
      </c>
      <c r="V652" t="s">
        <v>7603</v>
      </c>
      <c r="W652" t="s">
        <v>7603</v>
      </c>
      <c r="X652" t="s">
        <v>7603</v>
      </c>
      <c r="Y652" t="s">
        <v>7603</v>
      </c>
      <c r="Z652">
        <v>90</v>
      </c>
      <c r="AA652">
        <v>85</v>
      </c>
      <c r="AB652">
        <v>99</v>
      </c>
      <c r="AC652" t="s">
        <v>7603</v>
      </c>
      <c r="AD652" t="s">
        <v>290</v>
      </c>
      <c r="AE652" t="s">
        <v>290</v>
      </c>
      <c r="AF652" t="s">
        <v>290</v>
      </c>
      <c r="AG652">
        <v>38</v>
      </c>
      <c r="AH652">
        <v>33</v>
      </c>
      <c r="AI652">
        <v>175</v>
      </c>
      <c r="AJ652" t="s">
        <v>7603</v>
      </c>
      <c r="AK652">
        <v>175</v>
      </c>
    </row>
    <row r="653" spans="1:37">
      <c r="A653">
        <v>2013</v>
      </c>
      <c r="B653" t="s">
        <v>10147</v>
      </c>
      <c r="C653" t="s">
        <v>10148</v>
      </c>
      <c r="D653" t="str">
        <f>INDEX(CountyList!A:A, MATCH(MID(C653, 4, 3), CountyList!B:B, 0))</f>
        <v>Kane</v>
      </c>
      <c r="E653" t="s">
        <v>10149</v>
      </c>
      <c r="F653" t="s">
        <v>10150</v>
      </c>
      <c r="G653" t="s">
        <v>3262</v>
      </c>
      <c r="H653" t="s">
        <v>10151</v>
      </c>
      <c r="I653" t="s">
        <v>10152</v>
      </c>
      <c r="J653">
        <v>11</v>
      </c>
      <c r="K653">
        <v>23</v>
      </c>
      <c r="L653">
        <v>19</v>
      </c>
      <c r="M653">
        <v>23</v>
      </c>
      <c r="N653">
        <v>20</v>
      </c>
      <c r="O653">
        <v>23</v>
      </c>
      <c r="P653">
        <v>22</v>
      </c>
      <c r="Q653">
        <v>23</v>
      </c>
      <c r="R653">
        <v>21</v>
      </c>
      <c r="S653">
        <v>17</v>
      </c>
      <c r="T653" t="s">
        <v>7603</v>
      </c>
      <c r="U653" t="s">
        <v>7603</v>
      </c>
      <c r="V653" t="s">
        <v>7603</v>
      </c>
      <c r="W653" t="s">
        <v>7603</v>
      </c>
      <c r="X653" t="s">
        <v>7603</v>
      </c>
      <c r="Y653" t="s">
        <v>7603</v>
      </c>
      <c r="Z653">
        <v>117</v>
      </c>
      <c r="AA653">
        <v>85</v>
      </c>
      <c r="AB653">
        <v>27</v>
      </c>
      <c r="AC653" t="s">
        <v>7603</v>
      </c>
      <c r="AD653">
        <v>21</v>
      </c>
      <c r="AE653" t="s">
        <v>290</v>
      </c>
      <c r="AF653" t="s">
        <v>7603</v>
      </c>
      <c r="AG653">
        <v>141</v>
      </c>
      <c r="AH653">
        <v>12</v>
      </c>
      <c r="AI653">
        <v>202</v>
      </c>
      <c r="AJ653" t="s">
        <v>7603</v>
      </c>
      <c r="AK653">
        <v>202</v>
      </c>
    </row>
    <row r="654" spans="1:37">
      <c r="A654">
        <v>2013</v>
      </c>
      <c r="B654" t="s">
        <v>319</v>
      </c>
      <c r="C654" t="s">
        <v>10153</v>
      </c>
      <c r="D654" t="str">
        <f>INDEX(CountyList!A:A, MATCH(MID(C654, 4, 3), CountyList!B:B, 0))</f>
        <v>Kane</v>
      </c>
      <c r="E654" t="s">
        <v>10154</v>
      </c>
      <c r="F654" t="s">
        <v>4735</v>
      </c>
      <c r="G654" t="s">
        <v>3262</v>
      </c>
      <c r="H654" t="s">
        <v>6797</v>
      </c>
      <c r="I654" t="s">
        <v>10155</v>
      </c>
      <c r="J654" t="s">
        <v>7603</v>
      </c>
      <c r="K654">
        <v>15</v>
      </c>
      <c r="L654">
        <v>20</v>
      </c>
      <c r="M654">
        <v>20</v>
      </c>
      <c r="N654">
        <v>14</v>
      </c>
      <c r="O654">
        <v>18</v>
      </c>
      <c r="P654">
        <v>21</v>
      </c>
      <c r="Q654">
        <v>21</v>
      </c>
      <c r="R654">
        <v>28</v>
      </c>
      <c r="S654">
        <v>25</v>
      </c>
      <c r="T654" t="s">
        <v>7603</v>
      </c>
      <c r="U654" t="s">
        <v>7603</v>
      </c>
      <c r="V654" t="s">
        <v>7603</v>
      </c>
      <c r="W654" t="s">
        <v>7603</v>
      </c>
      <c r="X654" t="s">
        <v>7603</v>
      </c>
      <c r="Y654" t="s">
        <v>7603</v>
      </c>
      <c r="Z654">
        <v>111</v>
      </c>
      <c r="AA654">
        <v>71</v>
      </c>
      <c r="AB654" t="s">
        <v>290</v>
      </c>
      <c r="AC654" t="s">
        <v>7603</v>
      </c>
      <c r="AD654" t="s">
        <v>7603</v>
      </c>
      <c r="AE654" t="s">
        <v>7603</v>
      </c>
      <c r="AF654" t="s">
        <v>7603</v>
      </c>
      <c r="AG654">
        <v>148</v>
      </c>
      <c r="AH654">
        <v>26</v>
      </c>
      <c r="AI654">
        <v>182</v>
      </c>
      <c r="AJ654" t="s">
        <v>7603</v>
      </c>
      <c r="AK654">
        <v>182</v>
      </c>
    </row>
    <row r="655" spans="1:37">
      <c r="A655">
        <v>2013</v>
      </c>
      <c r="B655" t="s">
        <v>3324</v>
      </c>
      <c r="C655" t="s">
        <v>10156</v>
      </c>
      <c r="D655" t="str">
        <f>INDEX(CountyList!A:A, MATCH(MID(C655, 4, 3), CountyList!B:B, 0))</f>
        <v>Kane</v>
      </c>
      <c r="E655" t="s">
        <v>10157</v>
      </c>
      <c r="F655" t="s">
        <v>3325</v>
      </c>
      <c r="G655" t="s">
        <v>3326</v>
      </c>
      <c r="H655">
        <v>60175</v>
      </c>
      <c r="I655" t="s">
        <v>10158</v>
      </c>
      <c r="J655">
        <v>92</v>
      </c>
      <c r="K655">
        <v>76</v>
      </c>
      <c r="L655">
        <v>58</v>
      </c>
      <c r="M655">
        <v>60</v>
      </c>
      <c r="N655">
        <v>54</v>
      </c>
      <c r="O655">
        <v>61</v>
      </c>
      <c r="P655">
        <v>60</v>
      </c>
      <c r="Q655">
        <v>61</v>
      </c>
      <c r="R655">
        <v>59</v>
      </c>
      <c r="S655">
        <v>56</v>
      </c>
      <c r="T655" t="s">
        <v>7603</v>
      </c>
      <c r="U655" t="s">
        <v>7603</v>
      </c>
      <c r="V655" t="s">
        <v>7603</v>
      </c>
      <c r="W655" t="s">
        <v>7603</v>
      </c>
      <c r="X655" t="s">
        <v>7603</v>
      </c>
      <c r="Y655" t="s">
        <v>7603</v>
      </c>
      <c r="Z655">
        <v>315</v>
      </c>
      <c r="AA655">
        <v>322</v>
      </c>
      <c r="AB655">
        <v>38</v>
      </c>
      <c r="AC655" t="s">
        <v>290</v>
      </c>
      <c r="AD655">
        <v>12</v>
      </c>
      <c r="AE655" t="s">
        <v>290</v>
      </c>
      <c r="AF655" t="s">
        <v>7603</v>
      </c>
      <c r="AG655">
        <v>559</v>
      </c>
      <c r="AH655">
        <v>26</v>
      </c>
      <c r="AI655">
        <v>637</v>
      </c>
      <c r="AJ655" t="s">
        <v>7603</v>
      </c>
      <c r="AK655">
        <v>637</v>
      </c>
    </row>
    <row r="656" spans="1:37">
      <c r="A656">
        <v>2013</v>
      </c>
      <c r="B656" t="s">
        <v>10159</v>
      </c>
      <c r="C656" t="s">
        <v>10160</v>
      </c>
      <c r="D656" t="str">
        <f>INDEX(CountyList!A:A, MATCH(MID(C656, 4, 3), CountyList!B:B, 0))</f>
        <v>Kane</v>
      </c>
      <c r="E656" t="s">
        <v>10161</v>
      </c>
      <c r="F656" t="s">
        <v>3331</v>
      </c>
      <c r="G656" t="s">
        <v>3256</v>
      </c>
      <c r="H656" t="s">
        <v>6802</v>
      </c>
      <c r="I656" t="s">
        <v>10162</v>
      </c>
      <c r="J656">
        <v>63</v>
      </c>
      <c r="K656">
        <v>19</v>
      </c>
      <c r="L656" t="s">
        <v>290</v>
      </c>
      <c r="M656">
        <v>15</v>
      </c>
      <c r="N656">
        <v>10</v>
      </c>
      <c r="O656" t="s">
        <v>290</v>
      </c>
      <c r="P656">
        <v>11</v>
      </c>
      <c r="Q656">
        <v>13</v>
      </c>
      <c r="R656" t="s">
        <v>290</v>
      </c>
      <c r="S656">
        <v>13</v>
      </c>
      <c r="T656" t="s">
        <v>7603</v>
      </c>
      <c r="U656" t="s">
        <v>7603</v>
      </c>
      <c r="V656" t="s">
        <v>7603</v>
      </c>
      <c r="W656" t="s">
        <v>7603</v>
      </c>
      <c r="X656" t="s">
        <v>7603</v>
      </c>
      <c r="Y656" t="s">
        <v>7603</v>
      </c>
      <c r="Z656">
        <v>77</v>
      </c>
      <c r="AA656">
        <v>87</v>
      </c>
      <c r="AB656">
        <v>17</v>
      </c>
      <c r="AC656" t="s">
        <v>7603</v>
      </c>
      <c r="AD656" t="s">
        <v>290</v>
      </c>
      <c r="AE656" t="s">
        <v>290</v>
      </c>
      <c r="AF656">
        <v>28</v>
      </c>
      <c r="AG656">
        <v>90</v>
      </c>
      <c r="AH656">
        <v>17</v>
      </c>
      <c r="AI656">
        <v>164</v>
      </c>
      <c r="AJ656" t="s">
        <v>7603</v>
      </c>
      <c r="AK656">
        <v>164</v>
      </c>
    </row>
    <row r="657" spans="1:37">
      <c r="A657">
        <v>2013</v>
      </c>
      <c r="B657" t="s">
        <v>308</v>
      </c>
      <c r="C657" t="s">
        <v>10163</v>
      </c>
      <c r="D657" t="str">
        <f>INDEX(CountyList!A:A, MATCH(MID(C657, 4, 3), CountyList!B:B, 0))</f>
        <v>Kane</v>
      </c>
      <c r="E657" t="s">
        <v>10164</v>
      </c>
      <c r="F657" t="s">
        <v>10165</v>
      </c>
      <c r="G657" t="s">
        <v>3256</v>
      </c>
      <c r="H657" t="s">
        <v>10166</v>
      </c>
      <c r="I657" t="s">
        <v>10167</v>
      </c>
      <c r="J657" t="s">
        <v>7603</v>
      </c>
      <c r="K657">
        <v>16</v>
      </c>
      <c r="L657">
        <v>12</v>
      </c>
      <c r="M657">
        <v>21</v>
      </c>
      <c r="N657">
        <v>10</v>
      </c>
      <c r="O657">
        <v>10</v>
      </c>
      <c r="P657">
        <v>20</v>
      </c>
      <c r="Q657">
        <v>10</v>
      </c>
      <c r="R657">
        <v>17</v>
      </c>
      <c r="S657" t="s">
        <v>290</v>
      </c>
      <c r="T657" t="s">
        <v>7603</v>
      </c>
      <c r="U657" t="s">
        <v>7603</v>
      </c>
      <c r="V657" t="s">
        <v>7603</v>
      </c>
      <c r="W657" t="s">
        <v>7603</v>
      </c>
      <c r="X657" t="s">
        <v>7603</v>
      </c>
      <c r="Y657" t="s">
        <v>7603</v>
      </c>
      <c r="Z657">
        <v>55</v>
      </c>
      <c r="AA657">
        <v>67</v>
      </c>
      <c r="AB657">
        <v>56</v>
      </c>
      <c r="AC657" t="s">
        <v>7603</v>
      </c>
      <c r="AD657" t="s">
        <v>290</v>
      </c>
      <c r="AE657" t="s">
        <v>290</v>
      </c>
      <c r="AF657" t="s">
        <v>7603</v>
      </c>
      <c r="AG657">
        <v>50</v>
      </c>
      <c r="AH657" t="s">
        <v>290</v>
      </c>
      <c r="AI657">
        <v>122</v>
      </c>
      <c r="AJ657" t="s">
        <v>7603</v>
      </c>
      <c r="AK657">
        <v>122</v>
      </c>
    </row>
    <row r="658" spans="1:37">
      <c r="A658">
        <v>2013</v>
      </c>
      <c r="B658" t="s">
        <v>3333</v>
      </c>
      <c r="C658" t="s">
        <v>10168</v>
      </c>
      <c r="D658" t="str">
        <f>INDEX(CountyList!A:A, MATCH(MID(C658, 4, 3), CountyList!B:B, 0))</f>
        <v>Kane</v>
      </c>
      <c r="E658" t="s">
        <v>10169</v>
      </c>
      <c r="F658" t="s">
        <v>3336</v>
      </c>
      <c r="G658" t="s">
        <v>3337</v>
      </c>
      <c r="H658" t="s">
        <v>6805</v>
      </c>
      <c r="I658" t="s">
        <v>10170</v>
      </c>
      <c r="J658">
        <v>36</v>
      </c>
      <c r="K658">
        <v>43</v>
      </c>
      <c r="L658">
        <v>46</v>
      </c>
      <c r="M658">
        <v>39</v>
      </c>
      <c r="N658">
        <v>50</v>
      </c>
      <c r="O658">
        <v>52</v>
      </c>
      <c r="P658">
        <v>53</v>
      </c>
      <c r="Q658">
        <v>46</v>
      </c>
      <c r="R658">
        <v>48</v>
      </c>
      <c r="S658">
        <v>50</v>
      </c>
      <c r="T658" t="s">
        <v>7603</v>
      </c>
      <c r="U658" t="s">
        <v>7603</v>
      </c>
      <c r="V658" t="s">
        <v>7603</v>
      </c>
      <c r="W658" t="s">
        <v>7603</v>
      </c>
      <c r="X658" t="s">
        <v>7603</v>
      </c>
      <c r="Y658" t="s">
        <v>7603</v>
      </c>
      <c r="Z658">
        <v>227</v>
      </c>
      <c r="AA658">
        <v>236</v>
      </c>
      <c r="AB658">
        <v>11</v>
      </c>
      <c r="AC658" t="s">
        <v>7603</v>
      </c>
      <c r="AD658">
        <v>12</v>
      </c>
      <c r="AE658" t="s">
        <v>7603</v>
      </c>
      <c r="AF658" t="s">
        <v>7603</v>
      </c>
      <c r="AG658">
        <v>412</v>
      </c>
      <c r="AH658">
        <v>28</v>
      </c>
      <c r="AI658">
        <v>463</v>
      </c>
      <c r="AJ658" t="s">
        <v>7603</v>
      </c>
      <c r="AK658">
        <v>463</v>
      </c>
    </row>
    <row r="659" spans="1:37">
      <c r="A659">
        <v>2013</v>
      </c>
      <c r="B659" t="s">
        <v>3340</v>
      </c>
      <c r="C659" t="s">
        <v>10171</v>
      </c>
      <c r="D659" t="str">
        <f>INDEX(CountyList!A:A, MATCH(MID(C659, 4, 3), CountyList!B:B, 0))</f>
        <v>Kane</v>
      </c>
      <c r="E659" t="s">
        <v>10172</v>
      </c>
      <c r="F659" t="s">
        <v>3342</v>
      </c>
      <c r="G659" t="s">
        <v>3256</v>
      </c>
      <c r="H659" t="s">
        <v>6808</v>
      </c>
      <c r="I659" t="s">
        <v>10173</v>
      </c>
      <c r="J659">
        <v>12</v>
      </c>
      <c r="K659">
        <v>16</v>
      </c>
      <c r="L659">
        <v>23</v>
      </c>
      <c r="M659">
        <v>17</v>
      </c>
      <c r="N659">
        <v>15</v>
      </c>
      <c r="O659">
        <v>34</v>
      </c>
      <c r="P659">
        <v>18</v>
      </c>
      <c r="Q659">
        <v>33</v>
      </c>
      <c r="R659">
        <v>33</v>
      </c>
      <c r="S659">
        <v>35</v>
      </c>
      <c r="T659" t="s">
        <v>7603</v>
      </c>
      <c r="U659" t="s">
        <v>7603</v>
      </c>
      <c r="V659" t="s">
        <v>7603</v>
      </c>
      <c r="W659" t="s">
        <v>7603</v>
      </c>
      <c r="X659" t="s">
        <v>7603</v>
      </c>
      <c r="Y659" t="s">
        <v>7603</v>
      </c>
      <c r="Z659">
        <v>133</v>
      </c>
      <c r="AA659">
        <v>103</v>
      </c>
      <c r="AB659">
        <v>202</v>
      </c>
      <c r="AC659" t="s">
        <v>7603</v>
      </c>
      <c r="AD659" t="s">
        <v>290</v>
      </c>
      <c r="AE659" t="s">
        <v>290</v>
      </c>
      <c r="AF659" t="s">
        <v>7603</v>
      </c>
      <c r="AG659" t="s">
        <v>7603</v>
      </c>
      <c r="AH659">
        <v>23</v>
      </c>
      <c r="AI659">
        <v>236</v>
      </c>
      <c r="AJ659" t="s">
        <v>7603</v>
      </c>
      <c r="AK659">
        <v>236</v>
      </c>
    </row>
    <row r="660" spans="1:37">
      <c r="A660">
        <v>2013</v>
      </c>
      <c r="B660" t="s">
        <v>10174</v>
      </c>
      <c r="C660" t="s">
        <v>10175</v>
      </c>
      <c r="D660" t="str">
        <f>INDEX(CountyList!A:A, MATCH(MID(C660, 4, 3), CountyList!B:B, 0))</f>
        <v>Kane</v>
      </c>
      <c r="E660" t="s">
        <v>10176</v>
      </c>
      <c r="F660" t="s">
        <v>10177</v>
      </c>
      <c r="G660" t="s">
        <v>3256</v>
      </c>
      <c r="H660" t="s">
        <v>10178</v>
      </c>
      <c r="I660" t="s">
        <v>10179</v>
      </c>
      <c r="J660">
        <v>20</v>
      </c>
      <c r="K660">
        <v>16</v>
      </c>
      <c r="L660">
        <v>11</v>
      </c>
      <c r="M660">
        <v>10</v>
      </c>
      <c r="N660" t="s">
        <v>290</v>
      </c>
      <c r="O660" t="s">
        <v>290</v>
      </c>
      <c r="P660" t="s">
        <v>290</v>
      </c>
      <c r="Q660" t="s">
        <v>290</v>
      </c>
      <c r="R660" t="s">
        <v>290</v>
      </c>
      <c r="S660" t="s">
        <v>290</v>
      </c>
      <c r="T660" t="s">
        <v>7603</v>
      </c>
      <c r="U660" t="s">
        <v>7603</v>
      </c>
      <c r="V660" t="s">
        <v>7603</v>
      </c>
      <c r="W660" t="s">
        <v>7603</v>
      </c>
      <c r="X660" t="s">
        <v>7603</v>
      </c>
      <c r="Y660" t="s">
        <v>7603</v>
      </c>
      <c r="Z660">
        <v>51</v>
      </c>
      <c r="AA660">
        <v>44</v>
      </c>
      <c r="AB660">
        <v>78</v>
      </c>
      <c r="AC660" t="s">
        <v>7603</v>
      </c>
      <c r="AD660" t="s">
        <v>7603</v>
      </c>
      <c r="AE660" t="s">
        <v>290</v>
      </c>
      <c r="AF660" t="s">
        <v>7603</v>
      </c>
      <c r="AG660" t="s">
        <v>290</v>
      </c>
      <c r="AH660" t="s">
        <v>290</v>
      </c>
      <c r="AI660">
        <v>95</v>
      </c>
      <c r="AJ660" t="s">
        <v>7603</v>
      </c>
      <c r="AK660">
        <v>95</v>
      </c>
    </row>
    <row r="661" spans="1:37">
      <c r="A661">
        <v>2013</v>
      </c>
      <c r="B661" t="s">
        <v>3344</v>
      </c>
      <c r="C661" t="s">
        <v>10180</v>
      </c>
      <c r="D661" t="str">
        <f>INDEX(CountyList!A:A, MATCH(MID(C661, 4, 3), CountyList!B:B, 0))</f>
        <v>Kane</v>
      </c>
      <c r="E661" t="s">
        <v>10181</v>
      </c>
      <c r="F661" t="s">
        <v>3346</v>
      </c>
      <c r="G661" t="s">
        <v>3262</v>
      </c>
      <c r="H661" t="s">
        <v>6811</v>
      </c>
      <c r="I661" t="s">
        <v>10182</v>
      </c>
      <c r="J661">
        <v>31</v>
      </c>
      <c r="K661">
        <v>30</v>
      </c>
      <c r="L661">
        <v>29</v>
      </c>
      <c r="M661">
        <v>26</v>
      </c>
      <c r="N661">
        <v>24</v>
      </c>
      <c r="O661">
        <v>28</v>
      </c>
      <c r="P661">
        <v>27</v>
      </c>
      <c r="Q661">
        <v>24</v>
      </c>
      <c r="R661">
        <v>26</v>
      </c>
      <c r="S661">
        <v>20</v>
      </c>
      <c r="T661" t="s">
        <v>7603</v>
      </c>
      <c r="U661" t="s">
        <v>7603</v>
      </c>
      <c r="V661" t="s">
        <v>7603</v>
      </c>
      <c r="W661" t="s">
        <v>7603</v>
      </c>
      <c r="X661" t="s">
        <v>7603</v>
      </c>
      <c r="Y661" t="s">
        <v>7603</v>
      </c>
      <c r="Z661">
        <v>128</v>
      </c>
      <c r="AA661">
        <v>137</v>
      </c>
      <c r="AB661" t="s">
        <v>7603</v>
      </c>
      <c r="AC661" t="s">
        <v>7603</v>
      </c>
      <c r="AD661" t="s">
        <v>7603</v>
      </c>
      <c r="AE661" t="s">
        <v>7603</v>
      </c>
      <c r="AF661" t="s">
        <v>7603</v>
      </c>
      <c r="AG661" t="s">
        <v>7603</v>
      </c>
      <c r="AH661">
        <v>265</v>
      </c>
      <c r="AI661">
        <v>265</v>
      </c>
      <c r="AJ661" t="s">
        <v>7603</v>
      </c>
      <c r="AK661">
        <v>265</v>
      </c>
    </row>
    <row r="662" spans="1:37">
      <c r="A662">
        <v>2013</v>
      </c>
      <c r="B662" t="s">
        <v>3348</v>
      </c>
      <c r="C662" t="s">
        <v>10183</v>
      </c>
      <c r="D662" t="str">
        <f>INDEX(CountyList!A:A, MATCH(MID(C662, 4, 3), CountyList!B:B, 0))</f>
        <v>Kane</v>
      </c>
      <c r="E662" t="s">
        <v>10184</v>
      </c>
      <c r="F662" t="s">
        <v>3350</v>
      </c>
      <c r="G662" t="s">
        <v>3262</v>
      </c>
      <c r="H662" t="s">
        <v>6814</v>
      </c>
      <c r="I662" t="s">
        <v>10185</v>
      </c>
      <c r="J662">
        <v>105</v>
      </c>
      <c r="K662">
        <v>53</v>
      </c>
      <c r="L662">
        <v>58</v>
      </c>
      <c r="M662">
        <v>49</v>
      </c>
      <c r="N662">
        <v>53</v>
      </c>
      <c r="O662">
        <v>43</v>
      </c>
      <c r="P662">
        <v>46</v>
      </c>
      <c r="Q662">
        <v>53</v>
      </c>
      <c r="R662">
        <v>47</v>
      </c>
      <c r="S662">
        <v>33</v>
      </c>
      <c r="T662">
        <v>29</v>
      </c>
      <c r="U662">
        <v>24</v>
      </c>
      <c r="V662">
        <v>33</v>
      </c>
      <c r="W662">
        <v>30</v>
      </c>
      <c r="X662" t="s">
        <v>7603</v>
      </c>
      <c r="Y662" t="s">
        <v>7603</v>
      </c>
      <c r="Z662">
        <v>331</v>
      </c>
      <c r="AA662">
        <v>329</v>
      </c>
      <c r="AB662">
        <v>34</v>
      </c>
      <c r="AC662" t="s">
        <v>7603</v>
      </c>
      <c r="AD662">
        <v>28</v>
      </c>
      <c r="AE662">
        <v>11</v>
      </c>
      <c r="AF662" t="s">
        <v>7603</v>
      </c>
      <c r="AG662">
        <v>562</v>
      </c>
      <c r="AH662">
        <v>25</v>
      </c>
      <c r="AI662">
        <v>540</v>
      </c>
      <c r="AJ662">
        <v>120</v>
      </c>
      <c r="AK662">
        <v>660</v>
      </c>
    </row>
    <row r="663" spans="1:37">
      <c r="A663">
        <v>2013</v>
      </c>
      <c r="B663" t="s">
        <v>3352</v>
      </c>
      <c r="C663" t="s">
        <v>10186</v>
      </c>
      <c r="D663" t="str">
        <f>INDEX(CountyList!A:A, MATCH(MID(C663, 4, 3), CountyList!B:B, 0))</f>
        <v>Kane</v>
      </c>
      <c r="E663" t="s">
        <v>10187</v>
      </c>
      <c r="F663" t="s">
        <v>3354</v>
      </c>
      <c r="G663" t="s">
        <v>3355</v>
      </c>
      <c r="H663" t="s">
        <v>6818</v>
      </c>
      <c r="I663" t="s">
        <v>10188</v>
      </c>
      <c r="J663">
        <v>37</v>
      </c>
      <c r="K663">
        <v>50</v>
      </c>
      <c r="L663">
        <v>31</v>
      </c>
      <c r="M663">
        <v>23</v>
      </c>
      <c r="N663">
        <v>29</v>
      </c>
      <c r="O663">
        <v>16</v>
      </c>
      <c r="P663">
        <v>27</v>
      </c>
      <c r="Q663">
        <v>22</v>
      </c>
      <c r="R663">
        <v>16</v>
      </c>
      <c r="S663">
        <v>21</v>
      </c>
      <c r="T663" t="s">
        <v>7603</v>
      </c>
      <c r="U663" t="s">
        <v>7603</v>
      </c>
      <c r="V663" t="s">
        <v>7603</v>
      </c>
      <c r="W663" t="s">
        <v>7603</v>
      </c>
      <c r="X663" t="s">
        <v>7603</v>
      </c>
      <c r="Y663" t="s">
        <v>7603</v>
      </c>
      <c r="Z663">
        <v>155</v>
      </c>
      <c r="AA663">
        <v>117</v>
      </c>
      <c r="AB663">
        <v>10</v>
      </c>
      <c r="AC663" t="s">
        <v>7603</v>
      </c>
      <c r="AD663">
        <v>33</v>
      </c>
      <c r="AE663" t="s">
        <v>290</v>
      </c>
      <c r="AF663" t="s">
        <v>7603</v>
      </c>
      <c r="AG663">
        <v>225</v>
      </c>
      <c r="AH663" t="s">
        <v>290</v>
      </c>
      <c r="AI663">
        <v>272</v>
      </c>
      <c r="AJ663" t="s">
        <v>7603</v>
      </c>
      <c r="AK663">
        <v>272</v>
      </c>
    </row>
    <row r="664" spans="1:37">
      <c r="A664">
        <v>2013</v>
      </c>
      <c r="B664" t="s">
        <v>3358</v>
      </c>
      <c r="C664" t="s">
        <v>10189</v>
      </c>
      <c r="D664" t="str">
        <f>INDEX(CountyList!A:A, MATCH(MID(C664, 4, 3), CountyList!B:B, 0))</f>
        <v>Kane</v>
      </c>
      <c r="E664" t="s">
        <v>10190</v>
      </c>
      <c r="F664" t="s">
        <v>3359</v>
      </c>
      <c r="G664" t="s">
        <v>3256</v>
      </c>
      <c r="H664" t="s">
        <v>6820</v>
      </c>
      <c r="I664" t="s">
        <v>10191</v>
      </c>
      <c r="J664">
        <v>65</v>
      </c>
      <c r="K664">
        <v>32</v>
      </c>
      <c r="L664">
        <v>29</v>
      </c>
      <c r="M664">
        <v>26</v>
      </c>
      <c r="N664">
        <v>35</v>
      </c>
      <c r="O664">
        <v>22</v>
      </c>
      <c r="P664">
        <v>15</v>
      </c>
      <c r="Q664">
        <v>37</v>
      </c>
      <c r="R664">
        <v>40</v>
      </c>
      <c r="S664">
        <v>20</v>
      </c>
      <c r="T664">
        <v>71</v>
      </c>
      <c r="U664">
        <v>76</v>
      </c>
      <c r="V664">
        <v>82</v>
      </c>
      <c r="W664">
        <v>64</v>
      </c>
      <c r="X664" t="s">
        <v>7603</v>
      </c>
      <c r="Y664" t="s">
        <v>7603</v>
      </c>
      <c r="Z664">
        <v>278</v>
      </c>
      <c r="AA664">
        <v>337</v>
      </c>
      <c r="AB664">
        <v>42</v>
      </c>
      <c r="AC664" t="s">
        <v>290</v>
      </c>
      <c r="AD664" t="s">
        <v>290</v>
      </c>
      <c r="AE664">
        <v>68</v>
      </c>
      <c r="AF664" t="s">
        <v>7603</v>
      </c>
      <c r="AG664">
        <v>454</v>
      </c>
      <c r="AH664">
        <v>47</v>
      </c>
      <c r="AI664">
        <v>321</v>
      </c>
      <c r="AJ664">
        <v>294</v>
      </c>
      <c r="AK664">
        <v>615</v>
      </c>
    </row>
    <row r="665" spans="1:37">
      <c r="A665">
        <v>2013</v>
      </c>
      <c r="B665" t="s">
        <v>3365</v>
      </c>
      <c r="C665" t="s">
        <v>10192</v>
      </c>
      <c r="D665" t="str">
        <f>INDEX(CountyList!A:A, MATCH(MID(C665, 4, 3), CountyList!B:B, 0))</f>
        <v>Kane</v>
      </c>
      <c r="E665" t="s">
        <v>10193</v>
      </c>
      <c r="F665" t="s">
        <v>3367</v>
      </c>
      <c r="G665" t="s">
        <v>3256</v>
      </c>
      <c r="H665" t="s">
        <v>10194</v>
      </c>
      <c r="I665" t="s">
        <v>10195</v>
      </c>
      <c r="J665">
        <v>15</v>
      </c>
      <c r="K665">
        <v>13</v>
      </c>
      <c r="L665" t="s">
        <v>290</v>
      </c>
      <c r="M665" t="s">
        <v>290</v>
      </c>
      <c r="N665" t="s">
        <v>290</v>
      </c>
      <c r="O665">
        <v>11</v>
      </c>
      <c r="P665" t="s">
        <v>290</v>
      </c>
      <c r="Q665" t="s">
        <v>290</v>
      </c>
      <c r="R665" t="s">
        <v>290</v>
      </c>
      <c r="S665" t="s">
        <v>290</v>
      </c>
      <c r="T665" t="s">
        <v>7603</v>
      </c>
      <c r="U665" t="s">
        <v>7603</v>
      </c>
      <c r="V665" t="s">
        <v>7603</v>
      </c>
      <c r="W665" t="s">
        <v>7603</v>
      </c>
      <c r="X665" t="s">
        <v>7603</v>
      </c>
      <c r="Y665" t="s">
        <v>7603</v>
      </c>
      <c r="Z665">
        <v>51</v>
      </c>
      <c r="AA665">
        <v>36</v>
      </c>
      <c r="AB665">
        <v>22</v>
      </c>
      <c r="AC665" t="s">
        <v>7603</v>
      </c>
      <c r="AD665" t="s">
        <v>290</v>
      </c>
      <c r="AE665">
        <v>18</v>
      </c>
      <c r="AF665" t="s">
        <v>7603</v>
      </c>
      <c r="AG665">
        <v>22</v>
      </c>
      <c r="AH665">
        <v>20</v>
      </c>
      <c r="AI665">
        <v>87</v>
      </c>
      <c r="AJ665" t="s">
        <v>7603</v>
      </c>
      <c r="AK665">
        <v>87</v>
      </c>
    </row>
    <row r="666" spans="1:37">
      <c r="A666">
        <v>2013</v>
      </c>
      <c r="B666" t="s">
        <v>10196</v>
      </c>
      <c r="C666" t="s">
        <v>10197</v>
      </c>
      <c r="D666" t="str">
        <f>INDEX(CountyList!A:A, MATCH(MID(C666, 4, 3), CountyList!B:B, 0))</f>
        <v>Kane</v>
      </c>
      <c r="E666" t="s">
        <v>10198</v>
      </c>
      <c r="F666" t="s">
        <v>10199</v>
      </c>
      <c r="G666" t="s">
        <v>3355</v>
      </c>
      <c r="H666" t="s">
        <v>10200</v>
      </c>
      <c r="I666" t="s">
        <v>10201</v>
      </c>
      <c r="J666">
        <v>24</v>
      </c>
      <c r="K666" t="s">
        <v>290</v>
      </c>
      <c r="L666" t="s">
        <v>7603</v>
      </c>
      <c r="M666" t="s">
        <v>7603</v>
      </c>
      <c r="N666" t="s">
        <v>7603</v>
      </c>
      <c r="O666" t="s">
        <v>7603</v>
      </c>
      <c r="P666" t="s">
        <v>7603</v>
      </c>
      <c r="Q666" t="s">
        <v>7603</v>
      </c>
      <c r="R666" t="s">
        <v>7603</v>
      </c>
      <c r="S666" t="s">
        <v>7603</v>
      </c>
      <c r="T666" t="s">
        <v>7603</v>
      </c>
      <c r="U666" t="s">
        <v>7603</v>
      </c>
      <c r="V666" t="s">
        <v>7603</v>
      </c>
      <c r="W666" t="s">
        <v>7603</v>
      </c>
      <c r="X666" t="s">
        <v>7603</v>
      </c>
      <c r="Y666" t="s">
        <v>7603</v>
      </c>
      <c r="Z666">
        <v>19</v>
      </c>
      <c r="AA666">
        <v>10</v>
      </c>
      <c r="AB666" t="s">
        <v>290</v>
      </c>
      <c r="AC666" t="s">
        <v>7603</v>
      </c>
      <c r="AD666" t="s">
        <v>290</v>
      </c>
      <c r="AE666" t="s">
        <v>290</v>
      </c>
      <c r="AF666" t="s">
        <v>7603</v>
      </c>
      <c r="AG666">
        <v>10</v>
      </c>
      <c r="AH666" t="s">
        <v>290</v>
      </c>
      <c r="AI666">
        <v>29</v>
      </c>
      <c r="AJ666" t="s">
        <v>7603</v>
      </c>
      <c r="AK666">
        <v>29</v>
      </c>
    </row>
    <row r="667" spans="1:37">
      <c r="A667">
        <v>2013</v>
      </c>
      <c r="B667" t="s">
        <v>10202</v>
      </c>
      <c r="C667" t="s">
        <v>10203</v>
      </c>
      <c r="D667" t="str">
        <f>INDEX(CountyList!A:A, MATCH(MID(C667, 4, 3), CountyList!B:B, 0))</f>
        <v>Kane</v>
      </c>
      <c r="E667" t="s">
        <v>10204</v>
      </c>
      <c r="F667" t="s">
        <v>10205</v>
      </c>
      <c r="G667" t="s">
        <v>3337</v>
      </c>
      <c r="H667" t="s">
        <v>10206</v>
      </c>
      <c r="I667" t="s">
        <v>10207</v>
      </c>
      <c r="J667">
        <v>60</v>
      </c>
      <c r="K667">
        <v>18</v>
      </c>
      <c r="L667">
        <v>15</v>
      </c>
      <c r="M667" t="s">
        <v>7603</v>
      </c>
      <c r="N667" t="s">
        <v>7603</v>
      </c>
      <c r="O667" t="s">
        <v>7603</v>
      </c>
      <c r="P667" t="s">
        <v>7603</v>
      </c>
      <c r="Q667" t="s">
        <v>7603</v>
      </c>
      <c r="R667" t="s">
        <v>7603</v>
      </c>
      <c r="S667" t="s">
        <v>7603</v>
      </c>
      <c r="T667" t="s">
        <v>7603</v>
      </c>
      <c r="U667" t="s">
        <v>7603</v>
      </c>
      <c r="V667" t="s">
        <v>7603</v>
      </c>
      <c r="W667" t="s">
        <v>7603</v>
      </c>
      <c r="X667" t="s">
        <v>7603</v>
      </c>
      <c r="Y667" t="s">
        <v>7603</v>
      </c>
      <c r="Z667">
        <v>44</v>
      </c>
      <c r="AA667">
        <v>49</v>
      </c>
      <c r="AB667" t="s">
        <v>7603</v>
      </c>
      <c r="AC667" t="s">
        <v>7603</v>
      </c>
      <c r="AD667" t="s">
        <v>290</v>
      </c>
      <c r="AE667" t="s">
        <v>290</v>
      </c>
      <c r="AF667" t="s">
        <v>7603</v>
      </c>
      <c r="AG667">
        <v>85</v>
      </c>
      <c r="AH667" t="s">
        <v>290</v>
      </c>
      <c r="AI667">
        <v>93</v>
      </c>
      <c r="AJ667" t="s">
        <v>7603</v>
      </c>
      <c r="AK667">
        <v>93</v>
      </c>
    </row>
    <row r="668" spans="1:37">
      <c r="A668">
        <v>2013</v>
      </c>
      <c r="B668" t="s">
        <v>3369</v>
      </c>
      <c r="C668" t="s">
        <v>10208</v>
      </c>
      <c r="D668" t="str">
        <f>INDEX(CountyList!A:A, MATCH(MID(C668, 4, 3), CountyList!B:B, 0))</f>
        <v>Kane</v>
      </c>
      <c r="E668" t="s">
        <v>10209</v>
      </c>
      <c r="F668" t="s">
        <v>3371</v>
      </c>
      <c r="G668" t="s">
        <v>3372</v>
      </c>
      <c r="H668" t="s">
        <v>6829</v>
      </c>
      <c r="I668" t="s">
        <v>10210</v>
      </c>
      <c r="J668">
        <v>63</v>
      </c>
      <c r="K668">
        <v>41</v>
      </c>
      <c r="L668">
        <v>43</v>
      </c>
      <c r="M668">
        <v>44</v>
      </c>
      <c r="N668">
        <v>50</v>
      </c>
      <c r="O668">
        <v>40</v>
      </c>
      <c r="P668">
        <v>21</v>
      </c>
      <c r="Q668">
        <v>30</v>
      </c>
      <c r="R668">
        <v>25</v>
      </c>
      <c r="S668">
        <v>22</v>
      </c>
      <c r="T668" t="s">
        <v>7603</v>
      </c>
      <c r="U668" t="s">
        <v>7603</v>
      </c>
      <c r="V668" t="s">
        <v>7603</v>
      </c>
      <c r="W668" t="s">
        <v>7603</v>
      </c>
      <c r="X668" t="s">
        <v>7603</v>
      </c>
      <c r="Y668" t="s">
        <v>7603</v>
      </c>
      <c r="Z668">
        <v>211</v>
      </c>
      <c r="AA668">
        <v>168</v>
      </c>
      <c r="AB668">
        <v>19</v>
      </c>
      <c r="AC668" t="s">
        <v>290</v>
      </c>
      <c r="AD668">
        <v>16</v>
      </c>
      <c r="AE668" t="s">
        <v>290</v>
      </c>
      <c r="AF668" t="s">
        <v>7603</v>
      </c>
      <c r="AG668">
        <v>330</v>
      </c>
      <c r="AH668" t="s">
        <v>290</v>
      </c>
      <c r="AI668">
        <v>379</v>
      </c>
      <c r="AJ668" t="s">
        <v>7603</v>
      </c>
      <c r="AK668">
        <v>379</v>
      </c>
    </row>
    <row r="669" spans="1:37">
      <c r="A669">
        <v>2013</v>
      </c>
      <c r="B669" t="s">
        <v>10211</v>
      </c>
      <c r="C669" t="s">
        <v>10212</v>
      </c>
      <c r="D669" t="str">
        <f>INDEX(CountyList!A:A, MATCH(MID(C669, 4, 3), CountyList!B:B, 0))</f>
        <v>Kane</v>
      </c>
      <c r="E669" t="s">
        <v>10213</v>
      </c>
      <c r="F669" t="s">
        <v>10214</v>
      </c>
      <c r="G669" t="s">
        <v>10215</v>
      </c>
      <c r="H669" t="s">
        <v>10216</v>
      </c>
      <c r="I669" t="s">
        <v>10217</v>
      </c>
      <c r="J669" t="s">
        <v>7603</v>
      </c>
      <c r="K669" t="s">
        <v>7603</v>
      </c>
      <c r="L669" t="s">
        <v>7603</v>
      </c>
      <c r="M669" t="s">
        <v>7603</v>
      </c>
      <c r="N669" t="s">
        <v>290</v>
      </c>
      <c r="O669" t="s">
        <v>7603</v>
      </c>
      <c r="P669" t="s">
        <v>290</v>
      </c>
      <c r="Q669" t="s">
        <v>7603</v>
      </c>
      <c r="R669" t="s">
        <v>7603</v>
      </c>
      <c r="S669" t="s">
        <v>7603</v>
      </c>
      <c r="T669" t="s">
        <v>7603</v>
      </c>
      <c r="U669" t="s">
        <v>7603</v>
      </c>
      <c r="V669" t="s">
        <v>7603</v>
      </c>
      <c r="W669" t="s">
        <v>7603</v>
      </c>
      <c r="X669" t="s">
        <v>7603</v>
      </c>
      <c r="Y669" t="s">
        <v>7603</v>
      </c>
      <c r="Z669" t="s">
        <v>290</v>
      </c>
      <c r="AA669" t="s">
        <v>7603</v>
      </c>
      <c r="AB669" t="s">
        <v>7603</v>
      </c>
      <c r="AC669" t="s">
        <v>7603</v>
      </c>
      <c r="AD669" t="s">
        <v>7603</v>
      </c>
      <c r="AE669" t="s">
        <v>7603</v>
      </c>
      <c r="AF669" t="s">
        <v>7603</v>
      </c>
      <c r="AG669" t="s">
        <v>7603</v>
      </c>
      <c r="AH669" t="s">
        <v>290</v>
      </c>
      <c r="AI669" t="s">
        <v>290</v>
      </c>
      <c r="AJ669" t="s">
        <v>7603</v>
      </c>
      <c r="AK669" t="s">
        <v>290</v>
      </c>
    </row>
    <row r="670" spans="1:37">
      <c r="A670">
        <v>2013</v>
      </c>
      <c r="B670" t="s">
        <v>10218</v>
      </c>
      <c r="C670" t="s">
        <v>10219</v>
      </c>
      <c r="D670" t="str">
        <f>INDEX(CountyList!A:A, MATCH(MID(C670, 4, 3), CountyList!B:B, 0))</f>
        <v>Kane</v>
      </c>
      <c r="E670" t="s">
        <v>10220</v>
      </c>
      <c r="F670" t="s">
        <v>10221</v>
      </c>
      <c r="G670" t="s">
        <v>3897</v>
      </c>
      <c r="H670" t="s">
        <v>10222</v>
      </c>
      <c r="I670" t="s">
        <v>10223</v>
      </c>
      <c r="J670">
        <v>10</v>
      </c>
      <c r="K670" t="s">
        <v>290</v>
      </c>
      <c r="L670" t="s">
        <v>7603</v>
      </c>
      <c r="M670" t="s">
        <v>7603</v>
      </c>
      <c r="N670" t="s">
        <v>7603</v>
      </c>
      <c r="O670" t="s">
        <v>7603</v>
      </c>
      <c r="P670" t="s">
        <v>7603</v>
      </c>
      <c r="Q670" t="s">
        <v>7603</v>
      </c>
      <c r="R670" t="s">
        <v>7603</v>
      </c>
      <c r="S670" t="s">
        <v>7603</v>
      </c>
      <c r="T670" t="s">
        <v>7603</v>
      </c>
      <c r="U670" t="s">
        <v>7603</v>
      </c>
      <c r="V670" t="s">
        <v>7603</v>
      </c>
      <c r="W670" t="s">
        <v>7603</v>
      </c>
      <c r="X670">
        <v>11</v>
      </c>
      <c r="Y670" t="s">
        <v>7603</v>
      </c>
      <c r="Z670">
        <v>12</v>
      </c>
      <c r="AA670">
        <v>12</v>
      </c>
      <c r="AB670" t="s">
        <v>290</v>
      </c>
      <c r="AC670" t="s">
        <v>290</v>
      </c>
      <c r="AD670" t="s">
        <v>290</v>
      </c>
      <c r="AE670" t="s">
        <v>290</v>
      </c>
      <c r="AF670" t="s">
        <v>7603</v>
      </c>
      <c r="AG670">
        <v>12</v>
      </c>
      <c r="AH670" t="s">
        <v>290</v>
      </c>
      <c r="AI670">
        <v>24</v>
      </c>
      <c r="AJ670" t="s">
        <v>7603</v>
      </c>
      <c r="AK670">
        <v>24</v>
      </c>
    </row>
    <row r="671" spans="1:37">
      <c r="A671">
        <v>2013</v>
      </c>
      <c r="B671" t="s">
        <v>3394</v>
      </c>
      <c r="C671" t="s">
        <v>10224</v>
      </c>
      <c r="D671" t="str">
        <f>INDEX(CountyList!A:A, MATCH(MID(C671, 4, 3), CountyList!B:B, 0))</f>
        <v>Kane</v>
      </c>
      <c r="E671" t="s">
        <v>10225</v>
      </c>
      <c r="F671" t="s">
        <v>3397</v>
      </c>
      <c r="G671" t="s">
        <v>3262</v>
      </c>
      <c r="H671" t="s">
        <v>6850</v>
      </c>
      <c r="I671" t="s">
        <v>10226</v>
      </c>
      <c r="J671">
        <v>28</v>
      </c>
      <c r="K671">
        <v>17</v>
      </c>
      <c r="L671">
        <v>16</v>
      </c>
      <c r="M671">
        <v>23</v>
      </c>
      <c r="N671">
        <v>13</v>
      </c>
      <c r="O671">
        <v>20</v>
      </c>
      <c r="P671">
        <v>21</v>
      </c>
      <c r="Q671">
        <v>31</v>
      </c>
      <c r="R671">
        <v>35</v>
      </c>
      <c r="S671">
        <v>44</v>
      </c>
      <c r="T671">
        <v>48</v>
      </c>
      <c r="U671">
        <v>55</v>
      </c>
      <c r="V671">
        <v>52</v>
      </c>
      <c r="W671">
        <v>42</v>
      </c>
      <c r="X671" t="s">
        <v>7603</v>
      </c>
      <c r="Y671" t="s">
        <v>7603</v>
      </c>
      <c r="Z671">
        <v>210</v>
      </c>
      <c r="AA671">
        <v>240</v>
      </c>
      <c r="AB671" t="s">
        <v>290</v>
      </c>
      <c r="AC671" t="s">
        <v>290</v>
      </c>
      <c r="AD671">
        <v>15</v>
      </c>
      <c r="AE671">
        <v>12</v>
      </c>
      <c r="AF671" t="s">
        <v>7603</v>
      </c>
      <c r="AG671">
        <v>377</v>
      </c>
      <c r="AH671">
        <v>38</v>
      </c>
      <c r="AI671">
        <v>248</v>
      </c>
      <c r="AJ671">
        <v>202</v>
      </c>
      <c r="AK671">
        <v>450</v>
      </c>
    </row>
    <row r="672" spans="1:37">
      <c r="A672">
        <v>2013</v>
      </c>
      <c r="B672" t="s">
        <v>10227</v>
      </c>
      <c r="C672" t="s">
        <v>10228</v>
      </c>
      <c r="D672" t="str">
        <f>INDEX(CountyList!A:A, MATCH(MID(C672, 4, 3), CountyList!B:B, 0))</f>
        <v>Kane</v>
      </c>
      <c r="E672" t="s">
        <v>10229</v>
      </c>
      <c r="F672" t="s">
        <v>10230</v>
      </c>
      <c r="G672" t="s">
        <v>3262</v>
      </c>
      <c r="H672" t="s">
        <v>10231</v>
      </c>
      <c r="I672" t="s">
        <v>10232</v>
      </c>
      <c r="J672">
        <v>22</v>
      </c>
      <c r="K672">
        <v>10</v>
      </c>
      <c r="L672">
        <v>12</v>
      </c>
      <c r="M672">
        <v>11</v>
      </c>
      <c r="N672" t="s">
        <v>290</v>
      </c>
      <c r="O672">
        <v>10</v>
      </c>
      <c r="P672" t="s">
        <v>290</v>
      </c>
      <c r="Q672" t="s">
        <v>290</v>
      </c>
      <c r="R672" t="s">
        <v>290</v>
      </c>
      <c r="S672" t="s">
        <v>290</v>
      </c>
      <c r="T672" t="s">
        <v>7603</v>
      </c>
      <c r="U672" t="s">
        <v>7603</v>
      </c>
      <c r="V672" t="s">
        <v>7603</v>
      </c>
      <c r="W672" t="s">
        <v>7603</v>
      </c>
      <c r="X672" t="s">
        <v>7603</v>
      </c>
      <c r="Y672" t="s">
        <v>7603</v>
      </c>
      <c r="Z672">
        <v>39</v>
      </c>
      <c r="AA672">
        <v>42</v>
      </c>
      <c r="AB672">
        <v>15</v>
      </c>
      <c r="AC672" t="s">
        <v>7603</v>
      </c>
      <c r="AD672" t="s">
        <v>290</v>
      </c>
      <c r="AE672">
        <v>16</v>
      </c>
      <c r="AF672" t="s">
        <v>290</v>
      </c>
      <c r="AG672">
        <v>33</v>
      </c>
      <c r="AH672">
        <v>11</v>
      </c>
      <c r="AI672">
        <v>81</v>
      </c>
      <c r="AJ672" t="s">
        <v>7603</v>
      </c>
      <c r="AK672">
        <v>81</v>
      </c>
    </row>
    <row r="673" spans="1:37">
      <c r="A673">
        <v>2013</v>
      </c>
      <c r="B673" t="s">
        <v>10233</v>
      </c>
      <c r="C673" t="s">
        <v>10234</v>
      </c>
      <c r="D673" t="str">
        <f>INDEX(CountyList!A:A, MATCH(MID(C673, 4, 3), CountyList!B:B, 0))</f>
        <v>Kane</v>
      </c>
      <c r="E673" t="s">
        <v>10235</v>
      </c>
      <c r="F673" t="s">
        <v>10205</v>
      </c>
      <c r="G673" t="s">
        <v>3337</v>
      </c>
      <c r="H673" t="s">
        <v>10206</v>
      </c>
      <c r="I673" t="s">
        <v>10236</v>
      </c>
      <c r="J673" t="s">
        <v>7603</v>
      </c>
      <c r="K673" t="s">
        <v>7603</v>
      </c>
      <c r="L673" t="s">
        <v>7603</v>
      </c>
      <c r="M673" t="s">
        <v>290</v>
      </c>
      <c r="N673">
        <v>16</v>
      </c>
      <c r="O673">
        <v>10</v>
      </c>
      <c r="P673">
        <v>11</v>
      </c>
      <c r="Q673">
        <v>15</v>
      </c>
      <c r="R673">
        <v>10</v>
      </c>
      <c r="S673">
        <v>11</v>
      </c>
      <c r="T673" t="s">
        <v>7603</v>
      </c>
      <c r="U673" t="s">
        <v>7603</v>
      </c>
      <c r="V673" t="s">
        <v>7603</v>
      </c>
      <c r="W673" t="s">
        <v>7603</v>
      </c>
      <c r="X673" t="s">
        <v>7603</v>
      </c>
      <c r="Y673" t="s">
        <v>7603</v>
      </c>
      <c r="Z673">
        <v>44</v>
      </c>
      <c r="AA673">
        <v>38</v>
      </c>
      <c r="AB673" t="s">
        <v>7603</v>
      </c>
      <c r="AC673" t="s">
        <v>7603</v>
      </c>
      <c r="AD673" t="s">
        <v>290</v>
      </c>
      <c r="AE673" t="s">
        <v>290</v>
      </c>
      <c r="AF673" t="s">
        <v>7603</v>
      </c>
      <c r="AG673">
        <v>68</v>
      </c>
      <c r="AH673" t="s">
        <v>290</v>
      </c>
      <c r="AI673">
        <v>82</v>
      </c>
      <c r="AJ673" t="s">
        <v>7603</v>
      </c>
      <c r="AK673">
        <v>82</v>
      </c>
    </row>
    <row r="674" spans="1:37">
      <c r="A674">
        <v>2013</v>
      </c>
      <c r="B674" t="s">
        <v>4747</v>
      </c>
      <c r="C674" t="s">
        <v>10237</v>
      </c>
      <c r="D674" t="str">
        <f>INDEX(CountyList!A:A, MATCH(MID(C674, 4, 3), CountyList!B:B, 0))</f>
        <v>Kane</v>
      </c>
      <c r="E674" t="s">
        <v>10238</v>
      </c>
      <c r="F674" t="s">
        <v>4749</v>
      </c>
      <c r="G674" t="s">
        <v>3262</v>
      </c>
      <c r="H674" t="s">
        <v>6853</v>
      </c>
      <c r="I674" t="s">
        <v>10239</v>
      </c>
      <c r="J674">
        <v>60</v>
      </c>
      <c r="K674" t="s">
        <v>7603</v>
      </c>
      <c r="L674" t="s">
        <v>7603</v>
      </c>
      <c r="M674" t="s">
        <v>7603</v>
      </c>
      <c r="N674" t="s">
        <v>7603</v>
      </c>
      <c r="O674" t="s">
        <v>7603</v>
      </c>
      <c r="P674" t="s">
        <v>7603</v>
      </c>
      <c r="Q674" t="s">
        <v>7603</v>
      </c>
      <c r="R674" t="s">
        <v>7603</v>
      </c>
      <c r="S674" t="s">
        <v>7603</v>
      </c>
      <c r="T674" t="s">
        <v>7603</v>
      </c>
      <c r="U674" t="s">
        <v>7603</v>
      </c>
      <c r="V674" t="s">
        <v>7603</v>
      </c>
      <c r="W674" t="s">
        <v>7603</v>
      </c>
      <c r="X674" t="s">
        <v>7603</v>
      </c>
      <c r="Y674" t="s">
        <v>7603</v>
      </c>
      <c r="Z674">
        <v>37</v>
      </c>
      <c r="AA674">
        <v>23</v>
      </c>
      <c r="AB674">
        <v>35</v>
      </c>
      <c r="AC674" t="s">
        <v>7603</v>
      </c>
      <c r="AD674" t="s">
        <v>290</v>
      </c>
      <c r="AE674" t="s">
        <v>290</v>
      </c>
      <c r="AF674" t="s">
        <v>7603</v>
      </c>
      <c r="AG674">
        <v>14</v>
      </c>
      <c r="AH674" t="s">
        <v>290</v>
      </c>
      <c r="AI674">
        <v>60</v>
      </c>
      <c r="AJ674" t="s">
        <v>7603</v>
      </c>
      <c r="AK674">
        <v>60</v>
      </c>
    </row>
    <row r="675" spans="1:37">
      <c r="A675">
        <v>2013</v>
      </c>
      <c r="B675" t="s">
        <v>10240</v>
      </c>
      <c r="C675" t="s">
        <v>10241</v>
      </c>
      <c r="D675" t="str">
        <f>INDEX(CountyList!A:A, MATCH(MID(C675, 4, 3), CountyList!B:B, 0))</f>
        <v>Kane</v>
      </c>
      <c r="E675" t="s">
        <v>10242</v>
      </c>
      <c r="F675" t="s">
        <v>10243</v>
      </c>
      <c r="G675" t="s">
        <v>3326</v>
      </c>
      <c r="H675" t="s">
        <v>10244</v>
      </c>
      <c r="I675" t="s">
        <v>10245</v>
      </c>
      <c r="J675">
        <v>62</v>
      </c>
      <c r="K675" t="s">
        <v>290</v>
      </c>
      <c r="L675" t="s">
        <v>290</v>
      </c>
      <c r="M675" t="s">
        <v>290</v>
      </c>
      <c r="N675">
        <v>10</v>
      </c>
      <c r="O675" t="s">
        <v>290</v>
      </c>
      <c r="P675">
        <v>10</v>
      </c>
      <c r="Q675" t="s">
        <v>7603</v>
      </c>
      <c r="R675" t="s">
        <v>7603</v>
      </c>
      <c r="S675" t="s">
        <v>7603</v>
      </c>
      <c r="T675" t="s">
        <v>7603</v>
      </c>
      <c r="U675" t="s">
        <v>7603</v>
      </c>
      <c r="V675" t="s">
        <v>7603</v>
      </c>
      <c r="W675" t="s">
        <v>7603</v>
      </c>
      <c r="X675" t="s">
        <v>7603</v>
      </c>
      <c r="Y675" t="s">
        <v>7603</v>
      </c>
      <c r="Z675">
        <v>50</v>
      </c>
      <c r="AA675">
        <v>55</v>
      </c>
      <c r="AB675" t="s">
        <v>7603</v>
      </c>
      <c r="AC675" t="s">
        <v>290</v>
      </c>
      <c r="AD675" t="s">
        <v>290</v>
      </c>
      <c r="AE675" t="s">
        <v>290</v>
      </c>
      <c r="AF675" t="s">
        <v>7603</v>
      </c>
      <c r="AG675">
        <v>81</v>
      </c>
      <c r="AH675">
        <v>14</v>
      </c>
      <c r="AI675">
        <v>105</v>
      </c>
      <c r="AJ675" t="s">
        <v>7603</v>
      </c>
      <c r="AK675">
        <v>105</v>
      </c>
    </row>
    <row r="676" spans="1:37">
      <c r="A676">
        <v>2013</v>
      </c>
      <c r="B676" t="s">
        <v>10246</v>
      </c>
      <c r="C676" t="s">
        <v>10247</v>
      </c>
      <c r="D676" t="str">
        <f>INDEX(CountyList!A:A, MATCH(MID(C676, 4, 3), CountyList!B:B, 0))</f>
        <v>Kane</v>
      </c>
      <c r="E676" t="s">
        <v>10248</v>
      </c>
      <c r="F676" t="s">
        <v>10249</v>
      </c>
      <c r="G676" t="s">
        <v>3307</v>
      </c>
      <c r="H676" t="s">
        <v>10250</v>
      </c>
      <c r="I676" t="s">
        <v>10251</v>
      </c>
      <c r="J676" t="s">
        <v>7603</v>
      </c>
      <c r="K676" t="s">
        <v>7603</v>
      </c>
      <c r="L676" t="s">
        <v>7603</v>
      </c>
      <c r="M676" t="s">
        <v>7603</v>
      </c>
      <c r="N676" t="s">
        <v>7603</v>
      </c>
      <c r="O676" t="s">
        <v>7603</v>
      </c>
      <c r="P676" t="s">
        <v>7603</v>
      </c>
      <c r="Q676" t="s">
        <v>7603</v>
      </c>
      <c r="R676" t="s">
        <v>7603</v>
      </c>
      <c r="S676" t="s">
        <v>7603</v>
      </c>
      <c r="T676" t="s">
        <v>7603</v>
      </c>
      <c r="U676" t="s">
        <v>7603</v>
      </c>
      <c r="V676" t="s">
        <v>7603</v>
      </c>
      <c r="W676" t="s">
        <v>7603</v>
      </c>
      <c r="X676">
        <v>36</v>
      </c>
      <c r="Y676" t="s">
        <v>7603</v>
      </c>
      <c r="Z676">
        <v>14</v>
      </c>
      <c r="AA676">
        <v>22</v>
      </c>
      <c r="AB676" t="s">
        <v>7603</v>
      </c>
      <c r="AC676" t="s">
        <v>7603</v>
      </c>
      <c r="AD676" t="s">
        <v>290</v>
      </c>
      <c r="AE676" t="s">
        <v>290</v>
      </c>
      <c r="AF676" t="s">
        <v>7603</v>
      </c>
      <c r="AG676">
        <v>26</v>
      </c>
      <c r="AH676" t="s">
        <v>290</v>
      </c>
      <c r="AI676">
        <v>36</v>
      </c>
      <c r="AJ676" t="s">
        <v>7603</v>
      </c>
      <c r="AK676">
        <v>36</v>
      </c>
    </row>
    <row r="677" spans="1:37">
      <c r="A677">
        <v>2013</v>
      </c>
      <c r="B677" t="s">
        <v>446</v>
      </c>
      <c r="C677" t="s">
        <v>10252</v>
      </c>
      <c r="D677" t="str">
        <f>INDEX(CountyList!A:A, MATCH(MID(C677, 4, 3), CountyList!B:B, 0))</f>
        <v>Kane</v>
      </c>
      <c r="E677" t="s">
        <v>10253</v>
      </c>
      <c r="F677" t="s">
        <v>3401</v>
      </c>
      <c r="G677" t="s">
        <v>3372</v>
      </c>
      <c r="H677" t="s">
        <v>6856</v>
      </c>
      <c r="I677" t="s">
        <v>10254</v>
      </c>
      <c r="J677">
        <v>70</v>
      </c>
      <c r="K677">
        <v>20</v>
      </c>
      <c r="L677">
        <v>26</v>
      </c>
      <c r="M677">
        <v>21</v>
      </c>
      <c r="N677">
        <v>23</v>
      </c>
      <c r="O677">
        <v>20</v>
      </c>
      <c r="P677">
        <v>22</v>
      </c>
      <c r="Q677">
        <v>22</v>
      </c>
      <c r="R677">
        <v>18</v>
      </c>
      <c r="S677">
        <v>15</v>
      </c>
      <c r="T677" t="s">
        <v>7603</v>
      </c>
      <c r="U677" t="s">
        <v>7603</v>
      </c>
      <c r="V677" t="s">
        <v>7603</v>
      </c>
      <c r="W677" t="s">
        <v>7603</v>
      </c>
      <c r="X677" t="s">
        <v>7603</v>
      </c>
      <c r="Y677" t="s">
        <v>7603</v>
      </c>
      <c r="Z677">
        <v>134</v>
      </c>
      <c r="AA677">
        <v>123</v>
      </c>
      <c r="AB677" t="s">
        <v>290</v>
      </c>
      <c r="AC677" t="s">
        <v>7603</v>
      </c>
      <c r="AD677" t="s">
        <v>290</v>
      </c>
      <c r="AE677" t="s">
        <v>290</v>
      </c>
      <c r="AF677" t="s">
        <v>7603</v>
      </c>
      <c r="AG677">
        <v>232</v>
      </c>
      <c r="AH677">
        <v>13</v>
      </c>
      <c r="AI677">
        <v>257</v>
      </c>
      <c r="AJ677" t="s">
        <v>7603</v>
      </c>
      <c r="AK677">
        <v>257</v>
      </c>
    </row>
    <row r="678" spans="1:37">
      <c r="A678">
        <v>2013</v>
      </c>
      <c r="B678" t="s">
        <v>10255</v>
      </c>
      <c r="C678" t="s">
        <v>10256</v>
      </c>
      <c r="D678" t="str">
        <f>INDEX(CountyList!A:A, MATCH(MID(C678, 4, 3), CountyList!B:B, 0))</f>
        <v>Kane</v>
      </c>
      <c r="E678" t="s">
        <v>10257</v>
      </c>
      <c r="F678" t="s">
        <v>10258</v>
      </c>
      <c r="G678" t="s">
        <v>3256</v>
      </c>
      <c r="H678" t="s">
        <v>10259</v>
      </c>
      <c r="I678" t="s">
        <v>10260</v>
      </c>
      <c r="J678">
        <v>32</v>
      </c>
      <c r="K678" t="s">
        <v>290</v>
      </c>
      <c r="L678" t="s">
        <v>290</v>
      </c>
      <c r="M678" t="s">
        <v>7603</v>
      </c>
      <c r="N678" t="s">
        <v>290</v>
      </c>
      <c r="O678" t="s">
        <v>7603</v>
      </c>
      <c r="P678" t="s">
        <v>7603</v>
      </c>
      <c r="Q678" t="s">
        <v>7603</v>
      </c>
      <c r="R678" t="s">
        <v>7603</v>
      </c>
      <c r="S678" t="s">
        <v>7603</v>
      </c>
      <c r="T678" t="s">
        <v>7603</v>
      </c>
      <c r="U678" t="s">
        <v>7603</v>
      </c>
      <c r="V678" t="s">
        <v>7603</v>
      </c>
      <c r="W678" t="s">
        <v>7603</v>
      </c>
      <c r="X678" t="s">
        <v>7603</v>
      </c>
      <c r="Y678" t="s">
        <v>7603</v>
      </c>
      <c r="Z678">
        <v>26</v>
      </c>
      <c r="AA678">
        <v>22</v>
      </c>
      <c r="AB678" t="s">
        <v>290</v>
      </c>
      <c r="AC678" t="s">
        <v>7603</v>
      </c>
      <c r="AD678">
        <v>13</v>
      </c>
      <c r="AE678" t="s">
        <v>290</v>
      </c>
      <c r="AF678" t="s">
        <v>7603</v>
      </c>
      <c r="AG678">
        <v>29</v>
      </c>
      <c r="AH678" t="s">
        <v>290</v>
      </c>
      <c r="AI678">
        <v>48</v>
      </c>
      <c r="AJ678" t="s">
        <v>7603</v>
      </c>
      <c r="AK678">
        <v>48</v>
      </c>
    </row>
    <row r="679" spans="1:37">
      <c r="A679">
        <v>2013</v>
      </c>
      <c r="B679" t="s">
        <v>10261</v>
      </c>
      <c r="C679" t="s">
        <v>10262</v>
      </c>
      <c r="D679" t="str">
        <f>INDEX(CountyList!A:A, MATCH(MID(C679, 4, 3), CountyList!B:B, 0))</f>
        <v>Kane</v>
      </c>
      <c r="E679" t="s">
        <v>10263</v>
      </c>
      <c r="F679" t="s">
        <v>10264</v>
      </c>
      <c r="G679" t="s">
        <v>3262</v>
      </c>
      <c r="H679" t="s">
        <v>10265</v>
      </c>
      <c r="I679" t="s">
        <v>10266</v>
      </c>
      <c r="J679">
        <v>12</v>
      </c>
      <c r="K679">
        <v>14</v>
      </c>
      <c r="L679">
        <v>10</v>
      </c>
      <c r="M679">
        <v>15</v>
      </c>
      <c r="N679" t="s">
        <v>290</v>
      </c>
      <c r="O679">
        <v>17</v>
      </c>
      <c r="P679">
        <v>11</v>
      </c>
      <c r="Q679">
        <v>12</v>
      </c>
      <c r="R679" t="s">
        <v>290</v>
      </c>
      <c r="S679">
        <v>11</v>
      </c>
      <c r="T679" t="s">
        <v>7603</v>
      </c>
      <c r="U679" t="s">
        <v>7603</v>
      </c>
      <c r="V679" t="s">
        <v>7603</v>
      </c>
      <c r="W679" t="s">
        <v>7603</v>
      </c>
      <c r="X679" t="s">
        <v>7603</v>
      </c>
      <c r="Y679" t="s">
        <v>7603</v>
      </c>
      <c r="Z679">
        <v>47</v>
      </c>
      <c r="AA679">
        <v>70</v>
      </c>
      <c r="AB679" t="s">
        <v>290</v>
      </c>
      <c r="AC679" t="s">
        <v>7603</v>
      </c>
      <c r="AD679">
        <v>16</v>
      </c>
      <c r="AE679" t="s">
        <v>7603</v>
      </c>
      <c r="AF679" t="s">
        <v>7603</v>
      </c>
      <c r="AG679">
        <v>93</v>
      </c>
      <c r="AH679" t="s">
        <v>290</v>
      </c>
      <c r="AI679">
        <v>117</v>
      </c>
      <c r="AJ679" t="s">
        <v>7603</v>
      </c>
      <c r="AK679">
        <v>117</v>
      </c>
    </row>
    <row r="680" spans="1:37">
      <c r="A680">
        <v>2013</v>
      </c>
      <c r="B680" t="s">
        <v>10267</v>
      </c>
      <c r="C680" t="s">
        <v>10268</v>
      </c>
      <c r="D680" t="str">
        <f>INDEX(CountyList!A:A, MATCH(MID(C680, 4, 3), CountyList!B:B, 0))</f>
        <v>Kane</v>
      </c>
      <c r="E680" t="s">
        <v>10269</v>
      </c>
      <c r="F680" t="s">
        <v>10270</v>
      </c>
      <c r="G680" t="s">
        <v>3277</v>
      </c>
      <c r="H680" t="s">
        <v>10271</v>
      </c>
      <c r="I680" t="s">
        <v>10272</v>
      </c>
      <c r="J680" t="s">
        <v>290</v>
      </c>
      <c r="K680" t="s">
        <v>290</v>
      </c>
      <c r="L680" t="s">
        <v>7603</v>
      </c>
      <c r="M680" t="s">
        <v>290</v>
      </c>
      <c r="N680" t="s">
        <v>290</v>
      </c>
      <c r="O680" t="s">
        <v>7603</v>
      </c>
      <c r="P680" t="s">
        <v>290</v>
      </c>
      <c r="Q680" t="s">
        <v>290</v>
      </c>
      <c r="R680" t="s">
        <v>290</v>
      </c>
      <c r="S680" t="s">
        <v>290</v>
      </c>
      <c r="T680" t="s">
        <v>7603</v>
      </c>
      <c r="U680" t="s">
        <v>7603</v>
      </c>
      <c r="V680" t="s">
        <v>7603</v>
      </c>
      <c r="W680" t="s">
        <v>7603</v>
      </c>
      <c r="X680" t="s">
        <v>7603</v>
      </c>
      <c r="Y680" t="s">
        <v>7603</v>
      </c>
      <c r="Z680">
        <v>10</v>
      </c>
      <c r="AA680" t="s">
        <v>290</v>
      </c>
      <c r="AB680" t="s">
        <v>290</v>
      </c>
      <c r="AC680" t="s">
        <v>7603</v>
      </c>
      <c r="AD680" t="s">
        <v>7603</v>
      </c>
      <c r="AE680" t="s">
        <v>7603</v>
      </c>
      <c r="AF680" t="s">
        <v>7603</v>
      </c>
      <c r="AG680">
        <v>15</v>
      </c>
      <c r="AH680" t="s">
        <v>7603</v>
      </c>
      <c r="AI680">
        <v>16</v>
      </c>
      <c r="AJ680" t="s">
        <v>7603</v>
      </c>
      <c r="AK680">
        <v>16</v>
      </c>
    </row>
    <row r="681" spans="1:37">
      <c r="A681">
        <v>2013</v>
      </c>
      <c r="B681" t="s">
        <v>10273</v>
      </c>
      <c r="C681" t="s">
        <v>10274</v>
      </c>
      <c r="D681" t="str">
        <f>INDEX(CountyList!A:A, MATCH(MID(C681, 4, 3), CountyList!B:B, 0))</f>
        <v>Kane</v>
      </c>
      <c r="E681" t="s">
        <v>6858</v>
      </c>
      <c r="F681" t="s">
        <v>3406</v>
      </c>
      <c r="G681" t="s">
        <v>831</v>
      </c>
      <c r="H681" t="s">
        <v>6859</v>
      </c>
      <c r="I681" t="s">
        <v>10275</v>
      </c>
      <c r="J681">
        <v>45</v>
      </c>
      <c r="K681">
        <v>18</v>
      </c>
      <c r="L681" t="s">
        <v>7603</v>
      </c>
      <c r="M681" t="s">
        <v>7603</v>
      </c>
      <c r="N681" t="s">
        <v>7603</v>
      </c>
      <c r="O681" t="s">
        <v>7603</v>
      </c>
      <c r="P681" t="s">
        <v>7603</v>
      </c>
      <c r="Q681" t="s">
        <v>7603</v>
      </c>
      <c r="R681" t="s">
        <v>7603</v>
      </c>
      <c r="S681" t="s">
        <v>7603</v>
      </c>
      <c r="T681" t="s">
        <v>7603</v>
      </c>
      <c r="U681" t="s">
        <v>7603</v>
      </c>
      <c r="V681" t="s">
        <v>7603</v>
      </c>
      <c r="W681" t="s">
        <v>7603</v>
      </c>
      <c r="X681" t="s">
        <v>7603</v>
      </c>
      <c r="Y681" t="s">
        <v>7603</v>
      </c>
      <c r="Z681">
        <v>34</v>
      </c>
      <c r="AA681">
        <v>29</v>
      </c>
      <c r="AB681" t="s">
        <v>290</v>
      </c>
      <c r="AC681" t="s">
        <v>7603</v>
      </c>
      <c r="AD681">
        <v>19</v>
      </c>
      <c r="AE681" t="s">
        <v>7603</v>
      </c>
      <c r="AF681" t="s">
        <v>7603</v>
      </c>
      <c r="AG681">
        <v>41</v>
      </c>
      <c r="AH681" t="s">
        <v>290</v>
      </c>
      <c r="AI681">
        <v>63</v>
      </c>
      <c r="AJ681" t="s">
        <v>7603</v>
      </c>
      <c r="AK681">
        <v>63</v>
      </c>
    </row>
    <row r="682" spans="1:37">
      <c r="A682">
        <v>2013</v>
      </c>
      <c r="B682" t="s">
        <v>1061</v>
      </c>
      <c r="C682" t="s">
        <v>10276</v>
      </c>
      <c r="D682" t="str">
        <f>INDEX(CountyList!A:A, MATCH(MID(C682, 4, 3), CountyList!B:B, 0))</f>
        <v>Iroquois</v>
      </c>
      <c r="E682" t="s">
        <v>10277</v>
      </c>
      <c r="F682" t="s">
        <v>3409</v>
      </c>
      <c r="G682" t="s">
        <v>3410</v>
      </c>
      <c r="H682" t="s">
        <v>10278</v>
      </c>
      <c r="I682" t="s">
        <v>10279</v>
      </c>
      <c r="J682">
        <v>21</v>
      </c>
      <c r="K682" t="s">
        <v>290</v>
      </c>
      <c r="L682">
        <v>11</v>
      </c>
      <c r="M682">
        <v>13</v>
      </c>
      <c r="N682" t="s">
        <v>290</v>
      </c>
      <c r="O682">
        <v>11</v>
      </c>
      <c r="P682" t="s">
        <v>290</v>
      </c>
      <c r="Q682" t="s">
        <v>290</v>
      </c>
      <c r="R682">
        <v>11</v>
      </c>
      <c r="S682" t="s">
        <v>290</v>
      </c>
      <c r="T682" t="s">
        <v>7603</v>
      </c>
      <c r="U682" t="s">
        <v>7603</v>
      </c>
      <c r="V682" t="s">
        <v>7603</v>
      </c>
      <c r="W682" t="s">
        <v>7603</v>
      </c>
      <c r="X682" t="s">
        <v>7603</v>
      </c>
      <c r="Y682" t="s">
        <v>7603</v>
      </c>
      <c r="Z682">
        <v>51</v>
      </c>
      <c r="AA682">
        <v>47</v>
      </c>
      <c r="AB682" t="s">
        <v>290</v>
      </c>
      <c r="AC682" t="s">
        <v>7603</v>
      </c>
      <c r="AD682" t="s">
        <v>290</v>
      </c>
      <c r="AE682" t="s">
        <v>290</v>
      </c>
      <c r="AF682" t="s">
        <v>7603</v>
      </c>
      <c r="AG682">
        <v>89</v>
      </c>
      <c r="AH682" t="s">
        <v>7603</v>
      </c>
      <c r="AI682">
        <v>98</v>
      </c>
      <c r="AJ682" t="s">
        <v>7603</v>
      </c>
      <c r="AK682">
        <v>98</v>
      </c>
    </row>
    <row r="683" spans="1:37">
      <c r="A683">
        <v>2013</v>
      </c>
      <c r="B683" t="s">
        <v>3413</v>
      </c>
      <c r="C683" t="s">
        <v>10280</v>
      </c>
      <c r="D683" t="str">
        <f>INDEX(CountyList!A:A, MATCH(MID(C683, 4, 3), CountyList!B:B, 0))</f>
        <v>Iroquois</v>
      </c>
      <c r="E683" t="s">
        <v>10281</v>
      </c>
      <c r="F683" t="s">
        <v>3416</v>
      </c>
      <c r="G683" t="s">
        <v>3417</v>
      </c>
      <c r="H683" t="s">
        <v>6865</v>
      </c>
      <c r="I683" t="s">
        <v>10282</v>
      </c>
      <c r="J683">
        <v>31</v>
      </c>
      <c r="K683">
        <v>10</v>
      </c>
      <c r="L683" t="s">
        <v>290</v>
      </c>
      <c r="M683">
        <v>13</v>
      </c>
      <c r="N683" t="s">
        <v>290</v>
      </c>
      <c r="O683" t="s">
        <v>290</v>
      </c>
      <c r="P683" t="s">
        <v>290</v>
      </c>
      <c r="Q683" t="s">
        <v>290</v>
      </c>
      <c r="R683" t="s">
        <v>290</v>
      </c>
      <c r="S683" t="s">
        <v>290</v>
      </c>
      <c r="T683" t="s">
        <v>7603</v>
      </c>
      <c r="U683" t="s">
        <v>7603</v>
      </c>
      <c r="V683" t="s">
        <v>7603</v>
      </c>
      <c r="W683" t="s">
        <v>7603</v>
      </c>
      <c r="X683" t="s">
        <v>7603</v>
      </c>
      <c r="Y683" t="s">
        <v>7603</v>
      </c>
      <c r="Z683">
        <v>57</v>
      </c>
      <c r="AA683">
        <v>32</v>
      </c>
      <c r="AB683" t="s">
        <v>290</v>
      </c>
      <c r="AC683" t="s">
        <v>7603</v>
      </c>
      <c r="AD683" t="s">
        <v>290</v>
      </c>
      <c r="AE683" t="s">
        <v>290</v>
      </c>
      <c r="AF683" t="s">
        <v>7603</v>
      </c>
      <c r="AG683">
        <v>85</v>
      </c>
      <c r="AH683" t="s">
        <v>7603</v>
      </c>
      <c r="AI683">
        <v>89</v>
      </c>
      <c r="AJ683" t="s">
        <v>7603</v>
      </c>
      <c r="AK683">
        <v>89</v>
      </c>
    </row>
    <row r="684" spans="1:37">
      <c r="A684">
        <v>2013</v>
      </c>
      <c r="B684" t="s">
        <v>439</v>
      </c>
      <c r="C684" t="s">
        <v>10283</v>
      </c>
      <c r="D684" t="str">
        <f>INDEX(CountyList!A:A, MATCH(MID(C684, 4, 3), CountyList!B:B, 0))</f>
        <v>Iroquois</v>
      </c>
      <c r="E684" t="s">
        <v>10284</v>
      </c>
      <c r="F684" t="s">
        <v>10285</v>
      </c>
      <c r="G684" t="s">
        <v>10286</v>
      </c>
      <c r="H684" t="s">
        <v>10287</v>
      </c>
      <c r="I684" t="s">
        <v>10288</v>
      </c>
      <c r="J684">
        <v>30</v>
      </c>
      <c r="K684" t="s">
        <v>290</v>
      </c>
      <c r="L684" t="s">
        <v>290</v>
      </c>
      <c r="M684" t="s">
        <v>290</v>
      </c>
      <c r="N684" t="s">
        <v>290</v>
      </c>
      <c r="O684" t="s">
        <v>290</v>
      </c>
      <c r="P684">
        <v>11</v>
      </c>
      <c r="Q684" t="s">
        <v>290</v>
      </c>
      <c r="R684" t="s">
        <v>290</v>
      </c>
      <c r="S684" t="s">
        <v>290</v>
      </c>
      <c r="T684" t="s">
        <v>7603</v>
      </c>
      <c r="U684" t="s">
        <v>7603</v>
      </c>
      <c r="V684" t="s">
        <v>7603</v>
      </c>
      <c r="W684" t="s">
        <v>7603</v>
      </c>
      <c r="X684" t="s">
        <v>7603</v>
      </c>
      <c r="Y684" t="s">
        <v>7603</v>
      </c>
      <c r="Z684">
        <v>43</v>
      </c>
      <c r="AA684">
        <v>30</v>
      </c>
      <c r="AB684" t="s">
        <v>7603</v>
      </c>
      <c r="AC684" t="s">
        <v>7603</v>
      </c>
      <c r="AD684" t="s">
        <v>290</v>
      </c>
      <c r="AE684" t="s">
        <v>7603</v>
      </c>
      <c r="AF684" t="s">
        <v>290</v>
      </c>
      <c r="AG684">
        <v>64</v>
      </c>
      <c r="AH684" t="s">
        <v>290</v>
      </c>
      <c r="AI684">
        <v>73</v>
      </c>
      <c r="AJ684" t="s">
        <v>7603</v>
      </c>
      <c r="AK684">
        <v>73</v>
      </c>
    </row>
    <row r="685" spans="1:37">
      <c r="A685">
        <v>2013</v>
      </c>
      <c r="B685" t="s">
        <v>3420</v>
      </c>
      <c r="C685" t="s">
        <v>10289</v>
      </c>
      <c r="D685" t="str">
        <f>INDEX(CountyList!A:A, MATCH(MID(C685, 4, 3), CountyList!B:B, 0))</f>
        <v>Iroquois</v>
      </c>
      <c r="E685" t="s">
        <v>6867</v>
      </c>
      <c r="F685" t="s">
        <v>1581</v>
      </c>
      <c r="G685" t="s">
        <v>3410</v>
      </c>
      <c r="H685" t="s">
        <v>10290</v>
      </c>
      <c r="I685" t="s">
        <v>10291</v>
      </c>
      <c r="J685" t="s">
        <v>7603</v>
      </c>
      <c r="K685" t="s">
        <v>7603</v>
      </c>
      <c r="L685" t="s">
        <v>7603</v>
      </c>
      <c r="M685" t="s">
        <v>7603</v>
      </c>
      <c r="N685" t="s">
        <v>7603</v>
      </c>
      <c r="O685" t="s">
        <v>7603</v>
      </c>
      <c r="P685" t="s">
        <v>7603</v>
      </c>
      <c r="Q685" t="s">
        <v>7603</v>
      </c>
      <c r="R685" t="s">
        <v>7603</v>
      </c>
      <c r="S685" t="s">
        <v>7603</v>
      </c>
      <c r="T685" t="s">
        <v>290</v>
      </c>
      <c r="U685" t="s">
        <v>290</v>
      </c>
      <c r="V685" t="s">
        <v>290</v>
      </c>
      <c r="W685" t="s">
        <v>290</v>
      </c>
      <c r="X685" t="s">
        <v>7603</v>
      </c>
      <c r="Y685" t="s">
        <v>7603</v>
      </c>
      <c r="Z685">
        <v>11</v>
      </c>
      <c r="AA685">
        <v>11</v>
      </c>
      <c r="AB685" t="s">
        <v>290</v>
      </c>
      <c r="AC685" t="s">
        <v>7603</v>
      </c>
      <c r="AD685" t="s">
        <v>290</v>
      </c>
      <c r="AE685" t="s">
        <v>7603</v>
      </c>
      <c r="AF685" t="s">
        <v>7603</v>
      </c>
      <c r="AG685">
        <v>20</v>
      </c>
      <c r="AH685" t="s">
        <v>7603</v>
      </c>
      <c r="AI685" t="s">
        <v>7603</v>
      </c>
      <c r="AJ685">
        <v>22</v>
      </c>
      <c r="AK685">
        <v>22</v>
      </c>
    </row>
    <row r="686" spans="1:37">
      <c r="A686">
        <v>2013</v>
      </c>
      <c r="B686" t="s">
        <v>10292</v>
      </c>
      <c r="C686" t="s">
        <v>10293</v>
      </c>
      <c r="D686" t="str">
        <f>INDEX(CountyList!A:A, MATCH(MID(C686, 4, 3), CountyList!B:B, 0))</f>
        <v>Kankakee</v>
      </c>
      <c r="E686" t="s">
        <v>10294</v>
      </c>
      <c r="F686" t="s">
        <v>10295</v>
      </c>
      <c r="G686" t="s">
        <v>3426</v>
      </c>
      <c r="H686" t="s">
        <v>10296</v>
      </c>
      <c r="I686" t="s">
        <v>10297</v>
      </c>
      <c r="J686">
        <v>28</v>
      </c>
      <c r="K686">
        <v>31</v>
      </c>
      <c r="L686">
        <v>31</v>
      </c>
      <c r="M686">
        <v>32</v>
      </c>
      <c r="N686">
        <v>32</v>
      </c>
      <c r="O686">
        <v>34</v>
      </c>
      <c r="P686">
        <v>34</v>
      </c>
      <c r="Q686">
        <v>32</v>
      </c>
      <c r="R686">
        <v>32</v>
      </c>
      <c r="S686">
        <v>35</v>
      </c>
      <c r="T686" t="s">
        <v>7603</v>
      </c>
      <c r="U686" t="s">
        <v>7603</v>
      </c>
      <c r="V686" t="s">
        <v>7603</v>
      </c>
      <c r="W686" t="s">
        <v>7603</v>
      </c>
      <c r="X686" t="s">
        <v>7603</v>
      </c>
      <c r="Y686" t="s">
        <v>7603</v>
      </c>
      <c r="Z686">
        <v>163</v>
      </c>
      <c r="AA686">
        <v>158</v>
      </c>
      <c r="AB686" t="s">
        <v>7603</v>
      </c>
      <c r="AC686" t="s">
        <v>7603</v>
      </c>
      <c r="AD686">
        <v>12</v>
      </c>
      <c r="AE686" t="s">
        <v>290</v>
      </c>
      <c r="AF686" t="s">
        <v>7603</v>
      </c>
      <c r="AG686">
        <v>276</v>
      </c>
      <c r="AH686">
        <v>29</v>
      </c>
      <c r="AI686">
        <v>321</v>
      </c>
      <c r="AJ686" t="s">
        <v>7603</v>
      </c>
      <c r="AK686">
        <v>321</v>
      </c>
    </row>
    <row r="687" spans="1:37">
      <c r="A687">
        <v>2013</v>
      </c>
      <c r="B687" t="s">
        <v>10298</v>
      </c>
      <c r="C687" t="s">
        <v>10299</v>
      </c>
      <c r="D687" t="str">
        <f>INDEX(CountyList!A:A, MATCH(MID(C687, 4, 3), CountyList!B:B, 0))</f>
        <v>Kankakee</v>
      </c>
      <c r="E687" t="s">
        <v>10300</v>
      </c>
      <c r="F687" t="s">
        <v>10301</v>
      </c>
      <c r="G687" t="s">
        <v>179</v>
      </c>
      <c r="H687" t="s">
        <v>10302</v>
      </c>
      <c r="I687" t="s">
        <v>10303</v>
      </c>
      <c r="J687" t="s">
        <v>290</v>
      </c>
      <c r="K687">
        <v>11</v>
      </c>
      <c r="L687" t="s">
        <v>290</v>
      </c>
      <c r="M687" t="s">
        <v>290</v>
      </c>
      <c r="N687" t="s">
        <v>290</v>
      </c>
      <c r="O687" t="s">
        <v>290</v>
      </c>
      <c r="P687" t="s">
        <v>290</v>
      </c>
      <c r="Q687" t="s">
        <v>290</v>
      </c>
      <c r="R687" t="s">
        <v>7603</v>
      </c>
      <c r="S687" t="s">
        <v>7603</v>
      </c>
      <c r="T687" t="s">
        <v>7603</v>
      </c>
      <c r="U687" t="s">
        <v>7603</v>
      </c>
      <c r="V687" t="s">
        <v>7603</v>
      </c>
      <c r="W687" t="s">
        <v>7603</v>
      </c>
      <c r="X687" t="s">
        <v>7603</v>
      </c>
      <c r="Y687" t="s">
        <v>7603</v>
      </c>
      <c r="Z687">
        <v>10</v>
      </c>
      <c r="AA687">
        <v>10</v>
      </c>
      <c r="AB687" t="s">
        <v>7603</v>
      </c>
      <c r="AC687" t="s">
        <v>7603</v>
      </c>
      <c r="AD687" t="s">
        <v>7603</v>
      </c>
      <c r="AE687">
        <v>20</v>
      </c>
      <c r="AF687" t="s">
        <v>7603</v>
      </c>
      <c r="AG687" t="s">
        <v>7603</v>
      </c>
      <c r="AH687" t="s">
        <v>7603</v>
      </c>
      <c r="AI687">
        <v>20</v>
      </c>
      <c r="AJ687" t="s">
        <v>7603</v>
      </c>
      <c r="AK687">
        <v>20</v>
      </c>
    </row>
    <row r="688" spans="1:37">
      <c r="A688">
        <v>2013</v>
      </c>
      <c r="B688" t="s">
        <v>4435</v>
      </c>
      <c r="C688" t="s">
        <v>10304</v>
      </c>
      <c r="D688" t="str">
        <f>INDEX(CountyList!A:A, MATCH(MID(C688, 4, 3), CountyList!B:B, 0))</f>
        <v>Kankakee</v>
      </c>
      <c r="E688" t="s">
        <v>10305</v>
      </c>
      <c r="F688" t="s">
        <v>10306</v>
      </c>
      <c r="G688" t="s">
        <v>10307</v>
      </c>
      <c r="H688" t="s">
        <v>10308</v>
      </c>
      <c r="I688" t="s">
        <v>10309</v>
      </c>
      <c r="J688">
        <v>12</v>
      </c>
      <c r="K688">
        <v>15</v>
      </c>
      <c r="L688">
        <v>27</v>
      </c>
      <c r="M688">
        <v>21</v>
      </c>
      <c r="N688">
        <v>21</v>
      </c>
      <c r="O688">
        <v>19</v>
      </c>
      <c r="P688">
        <v>21</v>
      </c>
      <c r="Q688">
        <v>21</v>
      </c>
      <c r="R688">
        <v>21</v>
      </c>
      <c r="S688">
        <v>26</v>
      </c>
      <c r="T688" t="s">
        <v>7603</v>
      </c>
      <c r="U688" t="s">
        <v>7603</v>
      </c>
      <c r="V688" t="s">
        <v>7603</v>
      </c>
      <c r="W688" t="s">
        <v>7603</v>
      </c>
      <c r="X688" t="s">
        <v>7603</v>
      </c>
      <c r="Y688" t="s">
        <v>7603</v>
      </c>
      <c r="Z688">
        <v>104</v>
      </c>
      <c r="AA688">
        <v>100</v>
      </c>
      <c r="AB688">
        <v>21</v>
      </c>
      <c r="AC688" t="s">
        <v>7603</v>
      </c>
      <c r="AD688" t="s">
        <v>290</v>
      </c>
      <c r="AE688" t="s">
        <v>290</v>
      </c>
      <c r="AF688" t="s">
        <v>7603</v>
      </c>
      <c r="AG688">
        <v>178</v>
      </c>
      <c r="AH688" t="s">
        <v>7603</v>
      </c>
      <c r="AI688">
        <v>204</v>
      </c>
      <c r="AJ688" t="s">
        <v>7603</v>
      </c>
      <c r="AK688">
        <v>204</v>
      </c>
    </row>
    <row r="689" spans="1:37">
      <c r="A689">
        <v>2013</v>
      </c>
      <c r="B689" t="s">
        <v>10310</v>
      </c>
      <c r="C689" t="s">
        <v>10311</v>
      </c>
      <c r="D689" t="str">
        <f>INDEX(CountyList!A:A, MATCH(MID(C689, 4, 3), CountyList!B:B, 0))</f>
        <v>Kankakee</v>
      </c>
      <c r="E689" t="s">
        <v>10312</v>
      </c>
      <c r="F689" t="s">
        <v>10313</v>
      </c>
      <c r="G689" t="s">
        <v>179</v>
      </c>
      <c r="H689" t="s">
        <v>10314</v>
      </c>
      <c r="I689" t="s">
        <v>10315</v>
      </c>
      <c r="J689">
        <v>36</v>
      </c>
      <c r="K689">
        <v>13</v>
      </c>
      <c r="L689">
        <v>28</v>
      </c>
      <c r="M689">
        <v>15</v>
      </c>
      <c r="N689">
        <v>18</v>
      </c>
      <c r="O689">
        <v>22</v>
      </c>
      <c r="P689">
        <v>14</v>
      </c>
      <c r="Q689">
        <v>19</v>
      </c>
      <c r="R689">
        <v>14</v>
      </c>
      <c r="S689">
        <v>18</v>
      </c>
      <c r="T689" t="s">
        <v>7603</v>
      </c>
      <c r="U689" t="s">
        <v>7603</v>
      </c>
      <c r="V689" t="s">
        <v>7603</v>
      </c>
      <c r="W689" t="s">
        <v>7603</v>
      </c>
      <c r="X689" t="s">
        <v>7603</v>
      </c>
      <c r="Y689" t="s">
        <v>7603</v>
      </c>
      <c r="Z689">
        <v>110</v>
      </c>
      <c r="AA689">
        <v>87</v>
      </c>
      <c r="AB689">
        <v>54</v>
      </c>
      <c r="AC689" t="s">
        <v>7603</v>
      </c>
      <c r="AD689" t="s">
        <v>290</v>
      </c>
      <c r="AE689" t="s">
        <v>290</v>
      </c>
      <c r="AF689" t="s">
        <v>7603</v>
      </c>
      <c r="AG689">
        <v>125</v>
      </c>
      <c r="AH689">
        <v>12</v>
      </c>
      <c r="AI689">
        <v>197</v>
      </c>
      <c r="AJ689" t="s">
        <v>7603</v>
      </c>
      <c r="AK689">
        <v>197</v>
      </c>
    </row>
    <row r="690" spans="1:37">
      <c r="A690">
        <v>2013</v>
      </c>
      <c r="B690" t="s">
        <v>3413</v>
      </c>
      <c r="C690" t="s">
        <v>10316</v>
      </c>
      <c r="D690" t="str">
        <f>INDEX(CountyList!A:A, MATCH(MID(C690, 4, 3), CountyList!B:B, 0))</f>
        <v>Kankakee</v>
      </c>
      <c r="E690" t="s">
        <v>10317</v>
      </c>
      <c r="F690" t="s">
        <v>3425</v>
      </c>
      <c r="G690" t="s">
        <v>3426</v>
      </c>
      <c r="H690" t="s">
        <v>6871</v>
      </c>
      <c r="I690" t="s">
        <v>10318</v>
      </c>
      <c r="J690">
        <v>51</v>
      </c>
      <c r="K690">
        <v>14</v>
      </c>
      <c r="L690">
        <v>15</v>
      </c>
      <c r="M690">
        <v>17</v>
      </c>
      <c r="N690">
        <v>10</v>
      </c>
      <c r="O690">
        <v>12</v>
      </c>
      <c r="P690">
        <v>16</v>
      </c>
      <c r="Q690">
        <v>12</v>
      </c>
      <c r="R690" t="s">
        <v>290</v>
      </c>
      <c r="S690" t="s">
        <v>290</v>
      </c>
      <c r="T690" t="s">
        <v>7603</v>
      </c>
      <c r="U690" t="s">
        <v>7603</v>
      </c>
      <c r="V690" t="s">
        <v>7603</v>
      </c>
      <c r="W690" t="s">
        <v>7603</v>
      </c>
      <c r="X690" t="s">
        <v>7603</v>
      </c>
      <c r="Y690" t="s">
        <v>7603</v>
      </c>
      <c r="Z690">
        <v>79</v>
      </c>
      <c r="AA690">
        <v>81</v>
      </c>
      <c r="AB690" t="s">
        <v>290</v>
      </c>
      <c r="AC690" t="s">
        <v>7603</v>
      </c>
      <c r="AD690" t="s">
        <v>290</v>
      </c>
      <c r="AE690" t="s">
        <v>290</v>
      </c>
      <c r="AF690" t="s">
        <v>7603</v>
      </c>
      <c r="AG690">
        <v>144</v>
      </c>
      <c r="AH690" t="s">
        <v>290</v>
      </c>
      <c r="AI690">
        <v>160</v>
      </c>
      <c r="AJ690" t="s">
        <v>7603</v>
      </c>
      <c r="AK690">
        <v>160</v>
      </c>
    </row>
    <row r="691" spans="1:37">
      <c r="A691">
        <v>2013</v>
      </c>
      <c r="B691" t="s">
        <v>10319</v>
      </c>
      <c r="C691" t="s">
        <v>10320</v>
      </c>
      <c r="D691" t="str">
        <f>INDEX(CountyList!A:A, MATCH(MID(C691, 4, 3), CountyList!B:B, 0))</f>
        <v>Kankakee</v>
      </c>
      <c r="E691" t="s">
        <v>10321</v>
      </c>
      <c r="F691" t="s">
        <v>3431</v>
      </c>
      <c r="G691" t="s">
        <v>179</v>
      </c>
      <c r="H691" t="s">
        <v>6874</v>
      </c>
      <c r="I691" t="s">
        <v>10322</v>
      </c>
      <c r="J691" t="s">
        <v>7603</v>
      </c>
      <c r="K691" t="s">
        <v>7603</v>
      </c>
      <c r="L691" t="s">
        <v>7603</v>
      </c>
      <c r="M691" t="s">
        <v>7603</v>
      </c>
      <c r="N691" t="s">
        <v>7603</v>
      </c>
      <c r="O691" t="s">
        <v>7603</v>
      </c>
      <c r="P691" t="s">
        <v>7603</v>
      </c>
      <c r="Q691" t="s">
        <v>7603</v>
      </c>
      <c r="R691" t="s">
        <v>7603</v>
      </c>
      <c r="S691" t="s">
        <v>7603</v>
      </c>
      <c r="T691">
        <v>91</v>
      </c>
      <c r="U691">
        <v>89</v>
      </c>
      <c r="V691">
        <v>82</v>
      </c>
      <c r="W691">
        <v>96</v>
      </c>
      <c r="X691" t="s">
        <v>7603</v>
      </c>
      <c r="Y691" t="s">
        <v>7603</v>
      </c>
      <c r="Z691">
        <v>188</v>
      </c>
      <c r="AA691">
        <v>172</v>
      </c>
      <c r="AB691">
        <v>16</v>
      </c>
      <c r="AC691" t="s">
        <v>7603</v>
      </c>
      <c r="AD691" t="s">
        <v>290</v>
      </c>
      <c r="AE691">
        <v>35</v>
      </c>
      <c r="AF691" t="s">
        <v>7603</v>
      </c>
      <c r="AG691">
        <v>289</v>
      </c>
      <c r="AH691">
        <v>18</v>
      </c>
      <c r="AI691" t="s">
        <v>7603</v>
      </c>
      <c r="AJ691">
        <v>360</v>
      </c>
      <c r="AK691">
        <v>360</v>
      </c>
    </row>
    <row r="692" spans="1:37">
      <c r="A692">
        <v>2013</v>
      </c>
      <c r="B692" t="s">
        <v>1965</v>
      </c>
      <c r="C692" t="s">
        <v>10323</v>
      </c>
      <c r="D692" t="str">
        <f>INDEX(CountyList!A:A, MATCH(MID(C692, 4, 3), CountyList!B:B, 0))</f>
        <v>Kankakee</v>
      </c>
      <c r="E692" t="s">
        <v>10324</v>
      </c>
      <c r="F692" t="s">
        <v>3435</v>
      </c>
      <c r="G692" t="s">
        <v>179</v>
      </c>
      <c r="H692" t="s">
        <v>6877</v>
      </c>
      <c r="I692" t="s">
        <v>10325</v>
      </c>
      <c r="J692">
        <v>34</v>
      </c>
      <c r="K692">
        <v>13</v>
      </c>
      <c r="L692" t="s">
        <v>290</v>
      </c>
      <c r="M692" t="s">
        <v>290</v>
      </c>
      <c r="N692">
        <v>12</v>
      </c>
      <c r="O692" t="s">
        <v>290</v>
      </c>
      <c r="P692">
        <v>10</v>
      </c>
      <c r="Q692" t="s">
        <v>290</v>
      </c>
      <c r="R692">
        <v>11</v>
      </c>
      <c r="S692">
        <v>13</v>
      </c>
      <c r="T692" t="s">
        <v>290</v>
      </c>
      <c r="U692">
        <v>10</v>
      </c>
      <c r="V692" t="s">
        <v>290</v>
      </c>
      <c r="W692">
        <v>10</v>
      </c>
      <c r="X692" t="s">
        <v>7603</v>
      </c>
      <c r="Y692" t="s">
        <v>7603</v>
      </c>
      <c r="Z692">
        <v>88</v>
      </c>
      <c r="AA692">
        <v>72</v>
      </c>
      <c r="AB692" t="s">
        <v>7603</v>
      </c>
      <c r="AC692" t="s">
        <v>7603</v>
      </c>
      <c r="AD692" t="s">
        <v>290</v>
      </c>
      <c r="AE692">
        <v>27</v>
      </c>
      <c r="AF692" t="s">
        <v>7603</v>
      </c>
      <c r="AG692">
        <v>131</v>
      </c>
      <c r="AH692" t="s">
        <v>7603</v>
      </c>
      <c r="AI692">
        <v>121</v>
      </c>
      <c r="AJ692">
        <v>39</v>
      </c>
      <c r="AK692">
        <v>160</v>
      </c>
    </row>
    <row r="693" spans="1:37">
      <c r="A693">
        <v>2013</v>
      </c>
      <c r="B693" t="s">
        <v>3437</v>
      </c>
      <c r="C693" t="s">
        <v>10326</v>
      </c>
      <c r="D693" t="str">
        <f>INDEX(CountyList!A:A, MATCH(MID(C693, 4, 3), CountyList!B:B, 0))</f>
        <v>Kankakee</v>
      </c>
      <c r="E693" t="s">
        <v>6879</v>
      </c>
      <c r="F693" t="s">
        <v>3439</v>
      </c>
      <c r="G693" t="s">
        <v>179</v>
      </c>
      <c r="H693" t="s">
        <v>6880</v>
      </c>
      <c r="I693" t="s">
        <v>10327</v>
      </c>
      <c r="J693">
        <v>19</v>
      </c>
      <c r="K693">
        <v>16</v>
      </c>
      <c r="L693">
        <v>13</v>
      </c>
      <c r="M693">
        <v>11</v>
      </c>
      <c r="N693">
        <v>11</v>
      </c>
      <c r="O693">
        <v>22</v>
      </c>
      <c r="P693">
        <v>15</v>
      </c>
      <c r="Q693">
        <v>16</v>
      </c>
      <c r="R693">
        <v>11</v>
      </c>
      <c r="S693">
        <v>21</v>
      </c>
      <c r="T693">
        <v>18</v>
      </c>
      <c r="U693">
        <v>21</v>
      </c>
      <c r="V693">
        <v>21</v>
      </c>
      <c r="W693">
        <v>15</v>
      </c>
      <c r="X693" t="s">
        <v>7603</v>
      </c>
      <c r="Y693" t="s">
        <v>7603</v>
      </c>
      <c r="Z693">
        <v>117</v>
      </c>
      <c r="AA693">
        <v>128</v>
      </c>
      <c r="AB693" t="s">
        <v>7603</v>
      </c>
      <c r="AC693" t="s">
        <v>7603</v>
      </c>
      <c r="AD693">
        <v>20</v>
      </c>
      <c r="AE693">
        <v>15</v>
      </c>
      <c r="AF693" t="s">
        <v>7603</v>
      </c>
      <c r="AG693">
        <v>198</v>
      </c>
      <c r="AH693">
        <v>12</v>
      </c>
      <c r="AI693">
        <v>155</v>
      </c>
      <c r="AJ693">
        <v>90</v>
      </c>
      <c r="AK693">
        <v>245</v>
      </c>
    </row>
    <row r="694" spans="1:37">
      <c r="A694">
        <v>2013</v>
      </c>
      <c r="B694" t="s">
        <v>3129</v>
      </c>
      <c r="C694" t="s">
        <v>10328</v>
      </c>
      <c r="D694" t="str">
        <f>INDEX(CountyList!A:A, MATCH(MID(C694, 4, 3), CountyList!B:B, 0))</f>
        <v>Kankakee</v>
      </c>
      <c r="E694" t="s">
        <v>10329</v>
      </c>
      <c r="F694" t="s">
        <v>10330</v>
      </c>
      <c r="G694" t="s">
        <v>10331</v>
      </c>
      <c r="H694" t="s">
        <v>10332</v>
      </c>
      <c r="I694" t="s">
        <v>10333</v>
      </c>
      <c r="J694" t="s">
        <v>290</v>
      </c>
      <c r="K694" t="s">
        <v>7603</v>
      </c>
      <c r="L694" t="s">
        <v>290</v>
      </c>
      <c r="M694" t="s">
        <v>290</v>
      </c>
      <c r="N694" t="s">
        <v>290</v>
      </c>
      <c r="O694" t="s">
        <v>290</v>
      </c>
      <c r="P694" t="s">
        <v>290</v>
      </c>
      <c r="Q694" t="s">
        <v>290</v>
      </c>
      <c r="R694" t="s">
        <v>290</v>
      </c>
      <c r="S694" t="s">
        <v>290</v>
      </c>
      <c r="T694" t="s">
        <v>7603</v>
      </c>
      <c r="U694" t="s">
        <v>7603</v>
      </c>
      <c r="V694" t="s">
        <v>7603</v>
      </c>
      <c r="W694" t="s">
        <v>7603</v>
      </c>
      <c r="X694" t="s">
        <v>7603</v>
      </c>
      <c r="Y694" t="s">
        <v>7603</v>
      </c>
      <c r="Z694" t="s">
        <v>290</v>
      </c>
      <c r="AA694">
        <v>11</v>
      </c>
      <c r="AB694" t="s">
        <v>290</v>
      </c>
      <c r="AC694" t="s">
        <v>7603</v>
      </c>
      <c r="AD694" t="s">
        <v>7603</v>
      </c>
      <c r="AE694" t="s">
        <v>7603</v>
      </c>
      <c r="AF694" t="s">
        <v>7603</v>
      </c>
      <c r="AG694">
        <v>19</v>
      </c>
      <c r="AH694" t="s">
        <v>7603</v>
      </c>
      <c r="AI694">
        <v>20</v>
      </c>
      <c r="AJ694" t="s">
        <v>7603</v>
      </c>
      <c r="AK694">
        <v>20</v>
      </c>
    </row>
    <row r="695" spans="1:37">
      <c r="A695">
        <v>2013</v>
      </c>
      <c r="B695" t="s">
        <v>3441</v>
      </c>
      <c r="C695" t="s">
        <v>10334</v>
      </c>
      <c r="D695" t="str">
        <f>INDEX(CountyList!A:A, MATCH(MID(C695, 4, 3), CountyList!B:B, 0))</f>
        <v>Knox</v>
      </c>
      <c r="E695" t="s">
        <v>10335</v>
      </c>
      <c r="F695" t="s">
        <v>3444</v>
      </c>
      <c r="G695" t="s">
        <v>3445</v>
      </c>
      <c r="H695" t="s">
        <v>6889</v>
      </c>
      <c r="I695" t="s">
        <v>10336</v>
      </c>
      <c r="J695">
        <v>51</v>
      </c>
      <c r="K695">
        <v>17</v>
      </c>
      <c r="L695">
        <v>17</v>
      </c>
      <c r="M695">
        <v>17</v>
      </c>
      <c r="N695">
        <v>17</v>
      </c>
      <c r="O695">
        <v>18</v>
      </c>
      <c r="P695">
        <v>19</v>
      </c>
      <c r="Q695">
        <v>31</v>
      </c>
      <c r="R695">
        <v>15</v>
      </c>
      <c r="S695">
        <v>25</v>
      </c>
      <c r="T695" t="s">
        <v>7603</v>
      </c>
      <c r="U695" t="s">
        <v>7603</v>
      </c>
      <c r="V695" t="s">
        <v>7603</v>
      </c>
      <c r="W695" t="s">
        <v>7603</v>
      </c>
      <c r="X695" t="s">
        <v>7603</v>
      </c>
      <c r="Y695" t="s">
        <v>7603</v>
      </c>
      <c r="Z695">
        <v>128</v>
      </c>
      <c r="AA695">
        <v>99</v>
      </c>
      <c r="AB695">
        <v>14</v>
      </c>
      <c r="AC695" t="s">
        <v>7603</v>
      </c>
      <c r="AD695" t="s">
        <v>290</v>
      </c>
      <c r="AE695" t="s">
        <v>290</v>
      </c>
      <c r="AF695">
        <v>16</v>
      </c>
      <c r="AG695">
        <v>160</v>
      </c>
      <c r="AH695">
        <v>21</v>
      </c>
      <c r="AI695">
        <v>227</v>
      </c>
      <c r="AJ695" t="s">
        <v>7603</v>
      </c>
      <c r="AK695">
        <v>227</v>
      </c>
    </row>
    <row r="696" spans="1:37">
      <c r="A696">
        <v>2013</v>
      </c>
      <c r="B696" t="s">
        <v>3448</v>
      </c>
      <c r="C696" t="s">
        <v>10337</v>
      </c>
      <c r="D696" t="str">
        <f>INDEX(CountyList!A:A, MATCH(MID(C696, 4, 3), CountyList!B:B, 0))</f>
        <v>Knox</v>
      </c>
      <c r="E696" t="s">
        <v>10338</v>
      </c>
      <c r="F696" t="s">
        <v>10339</v>
      </c>
      <c r="G696" t="s">
        <v>3445</v>
      </c>
      <c r="H696" t="s">
        <v>10340</v>
      </c>
      <c r="I696" t="s">
        <v>10341</v>
      </c>
      <c r="J696">
        <v>12</v>
      </c>
      <c r="K696" t="s">
        <v>290</v>
      </c>
      <c r="L696">
        <v>11</v>
      </c>
      <c r="M696" t="s">
        <v>290</v>
      </c>
      <c r="N696" t="s">
        <v>290</v>
      </c>
      <c r="O696" t="s">
        <v>290</v>
      </c>
      <c r="P696" t="s">
        <v>290</v>
      </c>
      <c r="Q696" t="s">
        <v>290</v>
      </c>
      <c r="R696" t="s">
        <v>290</v>
      </c>
      <c r="S696" t="s">
        <v>290</v>
      </c>
      <c r="T696" t="s">
        <v>290</v>
      </c>
      <c r="U696" t="s">
        <v>290</v>
      </c>
      <c r="V696" t="s">
        <v>290</v>
      </c>
      <c r="W696" t="s">
        <v>7603</v>
      </c>
      <c r="X696" t="s">
        <v>7603</v>
      </c>
      <c r="Y696" t="s">
        <v>7603</v>
      </c>
      <c r="Z696">
        <v>37</v>
      </c>
      <c r="AA696">
        <v>36</v>
      </c>
      <c r="AB696" t="s">
        <v>290</v>
      </c>
      <c r="AC696" t="s">
        <v>7603</v>
      </c>
      <c r="AD696" t="s">
        <v>290</v>
      </c>
      <c r="AE696" t="s">
        <v>290</v>
      </c>
      <c r="AF696" t="s">
        <v>7603</v>
      </c>
      <c r="AG696">
        <v>62</v>
      </c>
      <c r="AH696" t="s">
        <v>290</v>
      </c>
      <c r="AI696">
        <v>67</v>
      </c>
      <c r="AJ696" t="s">
        <v>290</v>
      </c>
      <c r="AK696">
        <v>73</v>
      </c>
    </row>
    <row r="697" spans="1:37">
      <c r="A697">
        <v>2013</v>
      </c>
      <c r="B697" t="s">
        <v>3463</v>
      </c>
      <c r="C697" t="s">
        <v>10342</v>
      </c>
      <c r="D697" t="str">
        <f>INDEX(CountyList!A:A, MATCH(MID(C697, 4, 3), CountyList!B:B, 0))</f>
        <v>Lake</v>
      </c>
      <c r="E697" t="s">
        <v>10343</v>
      </c>
      <c r="F697" t="s">
        <v>3466</v>
      </c>
      <c r="G697" t="s">
        <v>3467</v>
      </c>
      <c r="H697" t="s">
        <v>6904</v>
      </c>
      <c r="I697" t="s">
        <v>10344</v>
      </c>
      <c r="J697">
        <v>43</v>
      </c>
      <c r="K697">
        <v>34</v>
      </c>
      <c r="L697">
        <v>17</v>
      </c>
      <c r="M697" t="s">
        <v>290</v>
      </c>
      <c r="N697">
        <v>13</v>
      </c>
      <c r="O697">
        <v>12</v>
      </c>
      <c r="P697" t="s">
        <v>290</v>
      </c>
      <c r="Q697" t="s">
        <v>290</v>
      </c>
      <c r="R697">
        <v>10</v>
      </c>
      <c r="S697">
        <v>11</v>
      </c>
      <c r="T697" t="s">
        <v>290</v>
      </c>
      <c r="U697" t="s">
        <v>7603</v>
      </c>
      <c r="V697" t="s">
        <v>7603</v>
      </c>
      <c r="W697" t="s">
        <v>7603</v>
      </c>
      <c r="X697" t="s">
        <v>7603</v>
      </c>
      <c r="Y697" t="s">
        <v>7603</v>
      </c>
      <c r="Z697">
        <v>85</v>
      </c>
      <c r="AA697">
        <v>80</v>
      </c>
      <c r="AB697" t="s">
        <v>290</v>
      </c>
      <c r="AC697" t="s">
        <v>7603</v>
      </c>
      <c r="AD697">
        <v>28</v>
      </c>
      <c r="AE697" t="s">
        <v>290</v>
      </c>
      <c r="AF697" t="s">
        <v>7603</v>
      </c>
      <c r="AG697">
        <v>114</v>
      </c>
      <c r="AH697">
        <v>18</v>
      </c>
      <c r="AI697">
        <v>159</v>
      </c>
      <c r="AJ697" t="s">
        <v>290</v>
      </c>
      <c r="AK697">
        <v>165</v>
      </c>
    </row>
    <row r="698" spans="1:37">
      <c r="A698">
        <v>2013</v>
      </c>
      <c r="B698" t="s">
        <v>3470</v>
      </c>
      <c r="C698" t="s">
        <v>10345</v>
      </c>
      <c r="D698" t="str">
        <f>INDEX(CountyList!A:A, MATCH(MID(C698, 4, 3), CountyList!B:B, 0))</f>
        <v>Lake</v>
      </c>
      <c r="E698" t="s">
        <v>5082</v>
      </c>
      <c r="F698" t="s">
        <v>10346</v>
      </c>
      <c r="G698" t="s">
        <v>825</v>
      </c>
      <c r="H698" t="s">
        <v>10347</v>
      </c>
      <c r="I698" t="s">
        <v>10348</v>
      </c>
      <c r="J698">
        <v>15</v>
      </c>
      <c r="K698" t="s">
        <v>290</v>
      </c>
      <c r="L698" t="s">
        <v>7603</v>
      </c>
      <c r="M698" t="s">
        <v>7603</v>
      </c>
      <c r="N698" t="s">
        <v>7603</v>
      </c>
      <c r="O698" t="s">
        <v>7603</v>
      </c>
      <c r="P698" t="s">
        <v>7603</v>
      </c>
      <c r="Q698" t="s">
        <v>7603</v>
      </c>
      <c r="R698" t="s">
        <v>7603</v>
      </c>
      <c r="S698" t="s">
        <v>7603</v>
      </c>
      <c r="T698" t="s">
        <v>7603</v>
      </c>
      <c r="U698" t="s">
        <v>7603</v>
      </c>
      <c r="V698" t="s">
        <v>7603</v>
      </c>
      <c r="W698" t="s">
        <v>7603</v>
      </c>
      <c r="X698" t="s">
        <v>7603</v>
      </c>
      <c r="Y698" t="s">
        <v>7603</v>
      </c>
      <c r="Z698">
        <v>10</v>
      </c>
      <c r="AA698" t="s">
        <v>290</v>
      </c>
      <c r="AB698" t="s">
        <v>7603</v>
      </c>
      <c r="AC698" t="s">
        <v>7603</v>
      </c>
      <c r="AD698" t="s">
        <v>290</v>
      </c>
      <c r="AE698" t="s">
        <v>7603</v>
      </c>
      <c r="AF698" t="s">
        <v>7603</v>
      </c>
      <c r="AG698">
        <v>12</v>
      </c>
      <c r="AH698" t="s">
        <v>290</v>
      </c>
      <c r="AI698">
        <v>16</v>
      </c>
      <c r="AJ698" t="s">
        <v>7603</v>
      </c>
      <c r="AK698">
        <v>16</v>
      </c>
    </row>
    <row r="699" spans="1:37">
      <c r="A699">
        <v>2013</v>
      </c>
      <c r="B699" t="s">
        <v>1505</v>
      </c>
      <c r="C699" t="s">
        <v>10349</v>
      </c>
      <c r="D699" t="str">
        <f>INDEX(CountyList!A:A, MATCH(MID(C699, 4, 3), CountyList!B:B, 0))</f>
        <v>Lake</v>
      </c>
      <c r="E699" t="s">
        <v>10350</v>
      </c>
      <c r="F699" t="s">
        <v>10351</v>
      </c>
      <c r="G699" t="s">
        <v>825</v>
      </c>
      <c r="H699" t="s">
        <v>10352</v>
      </c>
      <c r="I699" t="s">
        <v>10353</v>
      </c>
      <c r="J699">
        <v>15</v>
      </c>
      <c r="K699">
        <v>17</v>
      </c>
      <c r="L699">
        <v>16</v>
      </c>
      <c r="M699">
        <v>20</v>
      </c>
      <c r="N699">
        <v>25</v>
      </c>
      <c r="O699">
        <v>25</v>
      </c>
      <c r="P699">
        <v>15</v>
      </c>
      <c r="Q699">
        <v>32</v>
      </c>
      <c r="R699">
        <v>20</v>
      </c>
      <c r="S699">
        <v>25</v>
      </c>
      <c r="T699" t="s">
        <v>7603</v>
      </c>
      <c r="U699" t="s">
        <v>7603</v>
      </c>
      <c r="V699" t="s">
        <v>7603</v>
      </c>
      <c r="W699" t="s">
        <v>7603</v>
      </c>
      <c r="X699" t="s">
        <v>7603</v>
      </c>
      <c r="Y699" t="s">
        <v>7603</v>
      </c>
      <c r="Z699">
        <v>100</v>
      </c>
      <c r="AA699">
        <v>110</v>
      </c>
      <c r="AB699" t="s">
        <v>290</v>
      </c>
      <c r="AC699" t="s">
        <v>7603</v>
      </c>
      <c r="AD699" t="s">
        <v>290</v>
      </c>
      <c r="AE699" t="s">
        <v>290</v>
      </c>
      <c r="AF699" t="s">
        <v>7603</v>
      </c>
      <c r="AG699">
        <v>185</v>
      </c>
      <c r="AH699" t="s">
        <v>290</v>
      </c>
      <c r="AI699">
        <v>210</v>
      </c>
      <c r="AJ699" t="s">
        <v>7603</v>
      </c>
      <c r="AK699">
        <v>210</v>
      </c>
    </row>
    <row r="700" spans="1:37">
      <c r="A700">
        <v>2013</v>
      </c>
      <c r="B700" t="s">
        <v>3472</v>
      </c>
      <c r="C700" t="s">
        <v>10354</v>
      </c>
      <c r="D700" t="str">
        <f>INDEX(CountyList!A:A, MATCH(MID(C700, 4, 3), CountyList!B:B, 0))</f>
        <v>Lake</v>
      </c>
      <c r="E700" t="s">
        <v>5082</v>
      </c>
      <c r="F700" t="s">
        <v>646</v>
      </c>
      <c r="G700" t="s">
        <v>647</v>
      </c>
      <c r="H700" t="s">
        <v>5083</v>
      </c>
      <c r="I700" t="s">
        <v>10355</v>
      </c>
      <c r="J700">
        <v>70</v>
      </c>
      <c r="K700" t="s">
        <v>290</v>
      </c>
      <c r="L700" t="s">
        <v>290</v>
      </c>
      <c r="M700" t="s">
        <v>290</v>
      </c>
      <c r="N700" t="s">
        <v>290</v>
      </c>
      <c r="O700" t="s">
        <v>290</v>
      </c>
      <c r="P700" t="s">
        <v>290</v>
      </c>
      <c r="Q700" t="s">
        <v>7603</v>
      </c>
      <c r="R700" t="s">
        <v>7603</v>
      </c>
      <c r="S700" t="s">
        <v>7603</v>
      </c>
      <c r="T700" t="s">
        <v>7603</v>
      </c>
      <c r="U700" t="s">
        <v>7603</v>
      </c>
      <c r="V700" t="s">
        <v>7603</v>
      </c>
      <c r="W700" t="s">
        <v>7603</v>
      </c>
      <c r="X700" t="s">
        <v>7603</v>
      </c>
      <c r="Y700" t="s">
        <v>7603</v>
      </c>
      <c r="Z700">
        <v>41</v>
      </c>
      <c r="AA700">
        <v>48</v>
      </c>
      <c r="AB700" t="s">
        <v>290</v>
      </c>
      <c r="AC700" t="s">
        <v>290</v>
      </c>
      <c r="AD700">
        <v>34</v>
      </c>
      <c r="AE700" t="s">
        <v>7603</v>
      </c>
      <c r="AF700" t="s">
        <v>7603</v>
      </c>
      <c r="AG700">
        <v>46</v>
      </c>
      <c r="AH700" t="s">
        <v>290</v>
      </c>
      <c r="AI700">
        <v>89</v>
      </c>
      <c r="AJ700" t="s">
        <v>7603</v>
      </c>
      <c r="AK700">
        <v>89</v>
      </c>
    </row>
    <row r="701" spans="1:37">
      <c r="A701">
        <v>2013</v>
      </c>
      <c r="B701" t="s">
        <v>3474</v>
      </c>
      <c r="C701" t="s">
        <v>10356</v>
      </c>
      <c r="D701" t="str">
        <f>INDEX(CountyList!A:A, MATCH(MID(C701, 4, 3), CountyList!B:B, 0))</f>
        <v>Lake</v>
      </c>
      <c r="E701" t="s">
        <v>10357</v>
      </c>
      <c r="F701" t="s">
        <v>3476</v>
      </c>
      <c r="G701" t="s">
        <v>3460</v>
      </c>
      <c r="H701" t="s">
        <v>10358</v>
      </c>
      <c r="I701" t="s">
        <v>10359</v>
      </c>
      <c r="J701">
        <v>50</v>
      </c>
      <c r="K701">
        <v>27</v>
      </c>
      <c r="L701" t="s">
        <v>7603</v>
      </c>
      <c r="M701" t="s">
        <v>7603</v>
      </c>
      <c r="N701" t="s">
        <v>7603</v>
      </c>
      <c r="O701" t="s">
        <v>7603</v>
      </c>
      <c r="P701" t="s">
        <v>7603</v>
      </c>
      <c r="Q701" t="s">
        <v>7603</v>
      </c>
      <c r="R701" t="s">
        <v>7603</v>
      </c>
      <c r="S701" t="s">
        <v>7603</v>
      </c>
      <c r="T701" t="s">
        <v>7603</v>
      </c>
      <c r="U701" t="s">
        <v>7603</v>
      </c>
      <c r="V701" t="s">
        <v>7603</v>
      </c>
      <c r="W701" t="s">
        <v>7603</v>
      </c>
      <c r="X701" t="s">
        <v>7603</v>
      </c>
      <c r="Y701" t="s">
        <v>7603</v>
      </c>
      <c r="Z701">
        <v>32</v>
      </c>
      <c r="AA701">
        <v>45</v>
      </c>
      <c r="AB701" t="s">
        <v>290</v>
      </c>
      <c r="AC701" t="s">
        <v>7603</v>
      </c>
      <c r="AD701">
        <v>23</v>
      </c>
      <c r="AE701" t="s">
        <v>290</v>
      </c>
      <c r="AF701" t="s">
        <v>7603</v>
      </c>
      <c r="AG701">
        <v>44</v>
      </c>
      <c r="AH701" t="s">
        <v>290</v>
      </c>
      <c r="AI701">
        <v>77</v>
      </c>
      <c r="AJ701" t="s">
        <v>7603</v>
      </c>
      <c r="AK701">
        <v>77</v>
      </c>
    </row>
    <row r="702" spans="1:37">
      <c r="A702">
        <v>2013</v>
      </c>
      <c r="B702" t="s">
        <v>3478</v>
      </c>
      <c r="C702" t="s">
        <v>10360</v>
      </c>
      <c r="D702" t="str">
        <f>INDEX(CountyList!A:A, MATCH(MID(C702, 4, 3), CountyList!B:B, 0))</f>
        <v>Lake</v>
      </c>
      <c r="E702" t="s">
        <v>10361</v>
      </c>
      <c r="F702" t="s">
        <v>3481</v>
      </c>
      <c r="G702" t="s">
        <v>3482</v>
      </c>
      <c r="H702" t="s">
        <v>6913</v>
      </c>
      <c r="I702" t="s">
        <v>10362</v>
      </c>
      <c r="J702">
        <v>43</v>
      </c>
      <c r="K702">
        <v>29</v>
      </c>
      <c r="L702">
        <v>28</v>
      </c>
      <c r="M702">
        <v>33</v>
      </c>
      <c r="N702">
        <v>23</v>
      </c>
      <c r="O702">
        <v>31</v>
      </c>
      <c r="P702">
        <v>28</v>
      </c>
      <c r="Q702">
        <v>24</v>
      </c>
      <c r="R702">
        <v>30</v>
      </c>
      <c r="S702">
        <v>23</v>
      </c>
      <c r="T702" t="s">
        <v>7603</v>
      </c>
      <c r="U702" t="s">
        <v>7603</v>
      </c>
      <c r="V702" t="s">
        <v>7603</v>
      </c>
      <c r="W702" t="s">
        <v>7603</v>
      </c>
      <c r="X702" t="s">
        <v>7603</v>
      </c>
      <c r="Y702" t="s">
        <v>7603</v>
      </c>
      <c r="Z702">
        <v>165</v>
      </c>
      <c r="AA702">
        <v>127</v>
      </c>
      <c r="AB702">
        <v>84</v>
      </c>
      <c r="AC702" t="s">
        <v>7603</v>
      </c>
      <c r="AD702" t="s">
        <v>290</v>
      </c>
      <c r="AE702">
        <v>10</v>
      </c>
      <c r="AF702">
        <v>12</v>
      </c>
      <c r="AG702">
        <v>142</v>
      </c>
      <c r="AH702">
        <v>41</v>
      </c>
      <c r="AI702">
        <v>292</v>
      </c>
      <c r="AJ702" t="s">
        <v>7603</v>
      </c>
      <c r="AK702">
        <v>292</v>
      </c>
    </row>
    <row r="703" spans="1:37">
      <c r="A703">
        <v>2013</v>
      </c>
      <c r="B703" t="s">
        <v>3485</v>
      </c>
      <c r="C703" t="s">
        <v>10363</v>
      </c>
      <c r="D703" t="str">
        <f>INDEX(CountyList!A:A, MATCH(MID(C703, 4, 3), CountyList!B:B, 0))</f>
        <v>Lake</v>
      </c>
      <c r="E703" t="s">
        <v>10364</v>
      </c>
      <c r="F703" t="s">
        <v>3487</v>
      </c>
      <c r="G703" t="s">
        <v>3488</v>
      </c>
      <c r="H703" t="s">
        <v>6916</v>
      </c>
      <c r="I703" t="s">
        <v>10365</v>
      </c>
      <c r="J703">
        <v>37</v>
      </c>
      <c r="K703">
        <v>26</v>
      </c>
      <c r="L703">
        <v>20</v>
      </c>
      <c r="M703">
        <v>23</v>
      </c>
      <c r="N703">
        <v>21</v>
      </c>
      <c r="O703">
        <v>31</v>
      </c>
      <c r="P703">
        <v>27</v>
      </c>
      <c r="Q703">
        <v>23</v>
      </c>
      <c r="R703">
        <v>26</v>
      </c>
      <c r="S703">
        <v>17</v>
      </c>
      <c r="T703" t="s">
        <v>7603</v>
      </c>
      <c r="U703" t="s">
        <v>7603</v>
      </c>
      <c r="V703" t="s">
        <v>7603</v>
      </c>
      <c r="W703" t="s">
        <v>7603</v>
      </c>
      <c r="X703" t="s">
        <v>7603</v>
      </c>
      <c r="Y703" t="s">
        <v>7603</v>
      </c>
      <c r="Z703">
        <v>150</v>
      </c>
      <c r="AA703">
        <v>101</v>
      </c>
      <c r="AB703" t="s">
        <v>290</v>
      </c>
      <c r="AC703" t="s">
        <v>290</v>
      </c>
      <c r="AD703">
        <v>17</v>
      </c>
      <c r="AE703" t="s">
        <v>290</v>
      </c>
      <c r="AF703" t="s">
        <v>7603</v>
      </c>
      <c r="AG703">
        <v>199</v>
      </c>
      <c r="AH703">
        <v>24</v>
      </c>
      <c r="AI703">
        <v>251</v>
      </c>
      <c r="AJ703" t="s">
        <v>7603</v>
      </c>
      <c r="AK703">
        <v>251</v>
      </c>
    </row>
    <row r="704" spans="1:37">
      <c r="A704">
        <v>2013</v>
      </c>
      <c r="B704" t="s">
        <v>3491</v>
      </c>
      <c r="C704" t="s">
        <v>10366</v>
      </c>
      <c r="D704" t="str">
        <f>INDEX(CountyList!A:A, MATCH(MID(C704, 4, 3), CountyList!B:B, 0))</f>
        <v>Lake</v>
      </c>
      <c r="E704" t="s">
        <v>10367</v>
      </c>
      <c r="F704" t="s">
        <v>3494</v>
      </c>
      <c r="G704" t="s">
        <v>3495</v>
      </c>
      <c r="H704" t="s">
        <v>6919</v>
      </c>
      <c r="I704" t="s">
        <v>10368</v>
      </c>
      <c r="J704">
        <v>23</v>
      </c>
      <c r="K704">
        <v>27</v>
      </c>
      <c r="L704">
        <v>23</v>
      </c>
      <c r="M704">
        <v>28</v>
      </c>
      <c r="N704">
        <v>25</v>
      </c>
      <c r="O704">
        <v>24</v>
      </c>
      <c r="P704">
        <v>26</v>
      </c>
      <c r="Q704">
        <v>31</v>
      </c>
      <c r="R704">
        <v>26</v>
      </c>
      <c r="S704">
        <v>25</v>
      </c>
      <c r="T704" t="s">
        <v>7603</v>
      </c>
      <c r="U704" t="s">
        <v>7603</v>
      </c>
      <c r="V704" t="s">
        <v>7603</v>
      </c>
      <c r="W704" t="s">
        <v>7603</v>
      </c>
      <c r="X704" t="s">
        <v>7603</v>
      </c>
      <c r="Y704" t="s">
        <v>7603</v>
      </c>
      <c r="Z704">
        <v>132</v>
      </c>
      <c r="AA704">
        <v>126</v>
      </c>
      <c r="AB704">
        <v>111</v>
      </c>
      <c r="AC704" t="s">
        <v>7603</v>
      </c>
      <c r="AD704">
        <v>15</v>
      </c>
      <c r="AE704">
        <v>11</v>
      </c>
      <c r="AF704" t="s">
        <v>7603</v>
      </c>
      <c r="AG704">
        <v>85</v>
      </c>
      <c r="AH704">
        <v>36</v>
      </c>
      <c r="AI704">
        <v>258</v>
      </c>
      <c r="AJ704" t="s">
        <v>7603</v>
      </c>
      <c r="AK704">
        <v>258</v>
      </c>
    </row>
    <row r="705" spans="1:37">
      <c r="A705">
        <v>2013</v>
      </c>
      <c r="B705" t="s">
        <v>3498</v>
      </c>
      <c r="C705" t="s">
        <v>10369</v>
      </c>
      <c r="D705" t="str">
        <f>INDEX(CountyList!A:A, MATCH(MID(C705, 4, 3), CountyList!B:B, 0))</f>
        <v>Lake</v>
      </c>
      <c r="E705" t="s">
        <v>6921</v>
      </c>
      <c r="F705" t="s">
        <v>3500</v>
      </c>
      <c r="G705" t="s">
        <v>3501</v>
      </c>
      <c r="H705" t="s">
        <v>6922</v>
      </c>
      <c r="I705" t="s">
        <v>10370</v>
      </c>
      <c r="J705">
        <v>68</v>
      </c>
      <c r="K705">
        <v>28</v>
      </c>
      <c r="L705">
        <v>42</v>
      </c>
      <c r="M705">
        <v>27</v>
      </c>
      <c r="N705">
        <v>35</v>
      </c>
      <c r="O705">
        <v>34</v>
      </c>
      <c r="P705">
        <v>57</v>
      </c>
      <c r="Q705">
        <v>48</v>
      </c>
      <c r="R705">
        <v>45</v>
      </c>
      <c r="S705">
        <v>33</v>
      </c>
      <c r="T705" t="s">
        <v>7603</v>
      </c>
      <c r="U705" t="s">
        <v>7603</v>
      </c>
      <c r="V705" t="s">
        <v>7603</v>
      </c>
      <c r="W705" t="s">
        <v>7603</v>
      </c>
      <c r="X705" t="s">
        <v>7603</v>
      </c>
      <c r="Y705" t="s">
        <v>7603</v>
      </c>
      <c r="Z705">
        <v>222</v>
      </c>
      <c r="AA705">
        <v>195</v>
      </c>
      <c r="AB705">
        <v>18</v>
      </c>
      <c r="AC705" t="s">
        <v>7603</v>
      </c>
      <c r="AD705">
        <v>27</v>
      </c>
      <c r="AE705" t="s">
        <v>290</v>
      </c>
      <c r="AF705" t="s">
        <v>7603</v>
      </c>
      <c r="AG705">
        <v>362</v>
      </c>
      <c r="AH705" t="s">
        <v>290</v>
      </c>
      <c r="AI705">
        <v>417</v>
      </c>
      <c r="AJ705" t="s">
        <v>7603</v>
      </c>
      <c r="AK705">
        <v>417</v>
      </c>
    </row>
    <row r="706" spans="1:37">
      <c r="A706">
        <v>2013</v>
      </c>
      <c r="B706" t="s">
        <v>3504</v>
      </c>
      <c r="C706" t="s">
        <v>10371</v>
      </c>
      <c r="D706" t="str">
        <f>INDEX(CountyList!A:A, MATCH(MID(C706, 4, 3), CountyList!B:B, 0))</f>
        <v>Lake</v>
      </c>
      <c r="E706" t="s">
        <v>10372</v>
      </c>
      <c r="F706" t="s">
        <v>3506</v>
      </c>
      <c r="G706" t="s">
        <v>3507</v>
      </c>
      <c r="H706" t="s">
        <v>10373</v>
      </c>
      <c r="I706" t="s">
        <v>10374</v>
      </c>
      <c r="J706">
        <v>32</v>
      </c>
      <c r="K706">
        <v>33</v>
      </c>
      <c r="L706">
        <v>17</v>
      </c>
      <c r="M706">
        <v>17</v>
      </c>
      <c r="N706">
        <v>17</v>
      </c>
      <c r="O706">
        <v>21</v>
      </c>
      <c r="P706">
        <v>21</v>
      </c>
      <c r="Q706">
        <v>18</v>
      </c>
      <c r="R706">
        <v>23</v>
      </c>
      <c r="S706">
        <v>20</v>
      </c>
      <c r="T706" t="s">
        <v>7603</v>
      </c>
      <c r="U706" t="s">
        <v>7603</v>
      </c>
      <c r="V706" t="s">
        <v>7603</v>
      </c>
      <c r="W706" t="s">
        <v>7603</v>
      </c>
      <c r="X706" t="s">
        <v>7603</v>
      </c>
      <c r="Y706" t="s">
        <v>7603</v>
      </c>
      <c r="Z706">
        <v>110</v>
      </c>
      <c r="AA706">
        <v>109</v>
      </c>
      <c r="AB706">
        <v>11</v>
      </c>
      <c r="AC706" t="s">
        <v>7603</v>
      </c>
      <c r="AD706" t="s">
        <v>290</v>
      </c>
      <c r="AE706" t="s">
        <v>290</v>
      </c>
      <c r="AF706" t="s">
        <v>7603</v>
      </c>
      <c r="AG706">
        <v>190</v>
      </c>
      <c r="AH706" t="s">
        <v>290</v>
      </c>
      <c r="AI706">
        <v>219</v>
      </c>
      <c r="AJ706" t="s">
        <v>7603</v>
      </c>
      <c r="AK706">
        <v>219</v>
      </c>
    </row>
    <row r="707" spans="1:37">
      <c r="A707">
        <v>2013</v>
      </c>
      <c r="B707" t="s">
        <v>3510</v>
      </c>
      <c r="C707" t="s">
        <v>10375</v>
      </c>
      <c r="D707" t="str">
        <f>INDEX(CountyList!A:A, MATCH(MID(C707, 4, 3), CountyList!B:B, 0))</f>
        <v>Lake</v>
      </c>
      <c r="E707" t="s">
        <v>10376</v>
      </c>
      <c r="F707" t="s">
        <v>3512</v>
      </c>
      <c r="G707" t="s">
        <v>3513</v>
      </c>
      <c r="H707" t="s">
        <v>6927</v>
      </c>
      <c r="I707" t="s">
        <v>10377</v>
      </c>
      <c r="J707">
        <v>53</v>
      </c>
      <c r="K707">
        <v>36</v>
      </c>
      <c r="L707">
        <v>45</v>
      </c>
      <c r="M707">
        <v>42</v>
      </c>
      <c r="N707">
        <v>54</v>
      </c>
      <c r="O707">
        <v>44</v>
      </c>
      <c r="P707">
        <v>51</v>
      </c>
      <c r="Q707">
        <v>35</v>
      </c>
      <c r="R707">
        <v>52</v>
      </c>
      <c r="S707">
        <v>47</v>
      </c>
      <c r="T707" t="s">
        <v>7603</v>
      </c>
      <c r="U707" t="s">
        <v>7603</v>
      </c>
      <c r="V707" t="s">
        <v>7603</v>
      </c>
      <c r="W707" t="s">
        <v>7603</v>
      </c>
      <c r="X707" t="s">
        <v>7603</v>
      </c>
      <c r="Y707" t="s">
        <v>7603</v>
      </c>
      <c r="Z707">
        <v>249</v>
      </c>
      <c r="AA707">
        <v>210</v>
      </c>
      <c r="AB707" t="s">
        <v>290</v>
      </c>
      <c r="AC707" t="s">
        <v>7603</v>
      </c>
      <c r="AD707">
        <v>13</v>
      </c>
      <c r="AE707" t="s">
        <v>290</v>
      </c>
      <c r="AF707" t="s">
        <v>7603</v>
      </c>
      <c r="AG707">
        <v>392</v>
      </c>
      <c r="AH707">
        <v>46</v>
      </c>
      <c r="AI707">
        <v>459</v>
      </c>
      <c r="AJ707" t="s">
        <v>7603</v>
      </c>
      <c r="AK707">
        <v>459</v>
      </c>
    </row>
    <row r="708" spans="1:37">
      <c r="A708">
        <v>2013</v>
      </c>
      <c r="B708" t="s">
        <v>3516</v>
      </c>
      <c r="C708" t="s">
        <v>10378</v>
      </c>
      <c r="D708" t="str">
        <f>INDEX(CountyList!A:A, MATCH(MID(C708, 4, 3), CountyList!B:B, 0))</f>
        <v>Lake</v>
      </c>
      <c r="E708" t="s">
        <v>10379</v>
      </c>
      <c r="F708" t="s">
        <v>3517</v>
      </c>
      <c r="G708" t="s">
        <v>3518</v>
      </c>
      <c r="H708" t="s">
        <v>6930</v>
      </c>
      <c r="I708" t="s">
        <v>10380</v>
      </c>
      <c r="J708">
        <v>48</v>
      </c>
      <c r="K708">
        <v>56</v>
      </c>
      <c r="L708">
        <v>54</v>
      </c>
      <c r="M708">
        <v>39</v>
      </c>
      <c r="N708">
        <v>47</v>
      </c>
      <c r="O708">
        <v>47</v>
      </c>
      <c r="P708">
        <v>54</v>
      </c>
      <c r="Q708">
        <v>61</v>
      </c>
      <c r="R708">
        <v>68</v>
      </c>
      <c r="S708">
        <v>64</v>
      </c>
      <c r="T708" t="s">
        <v>7603</v>
      </c>
      <c r="U708" t="s">
        <v>7603</v>
      </c>
      <c r="V708" t="s">
        <v>7603</v>
      </c>
      <c r="W708" t="s">
        <v>7603</v>
      </c>
      <c r="X708" t="s">
        <v>7603</v>
      </c>
      <c r="Y708" t="s">
        <v>7603</v>
      </c>
      <c r="Z708">
        <v>267</v>
      </c>
      <c r="AA708">
        <v>271</v>
      </c>
      <c r="AB708">
        <v>20</v>
      </c>
      <c r="AC708" t="s">
        <v>7603</v>
      </c>
      <c r="AD708">
        <v>45</v>
      </c>
      <c r="AE708" t="s">
        <v>290</v>
      </c>
      <c r="AF708" t="s">
        <v>7603</v>
      </c>
      <c r="AG708">
        <v>455</v>
      </c>
      <c r="AH708">
        <v>10</v>
      </c>
      <c r="AI708">
        <v>538</v>
      </c>
      <c r="AJ708" t="s">
        <v>7603</v>
      </c>
      <c r="AK708">
        <v>538</v>
      </c>
    </row>
    <row r="709" spans="1:37">
      <c r="A709">
        <v>2013</v>
      </c>
      <c r="B709" t="s">
        <v>10381</v>
      </c>
      <c r="C709" t="s">
        <v>10382</v>
      </c>
      <c r="D709" t="str">
        <f>INDEX(CountyList!A:A, MATCH(MID(C709, 4, 3), CountyList!B:B, 0))</f>
        <v>Lake</v>
      </c>
      <c r="E709" t="s">
        <v>10383</v>
      </c>
      <c r="F709" t="s">
        <v>10384</v>
      </c>
      <c r="G709" t="s">
        <v>10385</v>
      </c>
      <c r="H709" t="s">
        <v>10386</v>
      </c>
      <c r="I709" t="s">
        <v>10387</v>
      </c>
      <c r="J709">
        <v>18</v>
      </c>
      <c r="K709" t="s">
        <v>290</v>
      </c>
      <c r="L709">
        <v>14</v>
      </c>
      <c r="M709" t="s">
        <v>290</v>
      </c>
      <c r="N709" t="s">
        <v>290</v>
      </c>
      <c r="O709">
        <v>11</v>
      </c>
      <c r="P709">
        <v>13</v>
      </c>
      <c r="Q709">
        <v>12</v>
      </c>
      <c r="R709">
        <v>11</v>
      </c>
      <c r="S709" t="s">
        <v>290</v>
      </c>
      <c r="T709" t="s">
        <v>7603</v>
      </c>
      <c r="U709" t="s">
        <v>7603</v>
      </c>
      <c r="V709" t="s">
        <v>7603</v>
      </c>
      <c r="W709" t="s">
        <v>7603</v>
      </c>
      <c r="X709" t="s">
        <v>7603</v>
      </c>
      <c r="Y709" t="s">
        <v>7603</v>
      </c>
      <c r="Z709">
        <v>62</v>
      </c>
      <c r="AA709">
        <v>52</v>
      </c>
      <c r="AB709">
        <v>114</v>
      </c>
      <c r="AC709" t="s">
        <v>7603</v>
      </c>
      <c r="AD709" t="s">
        <v>7603</v>
      </c>
      <c r="AE709" t="s">
        <v>7603</v>
      </c>
      <c r="AF709" t="s">
        <v>7603</v>
      </c>
      <c r="AG709" t="s">
        <v>7603</v>
      </c>
      <c r="AH709" t="s">
        <v>7603</v>
      </c>
      <c r="AI709">
        <v>114</v>
      </c>
      <c r="AJ709" t="s">
        <v>7603</v>
      </c>
      <c r="AK709">
        <v>114</v>
      </c>
    </row>
    <row r="710" spans="1:37">
      <c r="A710">
        <v>2013</v>
      </c>
      <c r="B710" t="s">
        <v>786</v>
      </c>
      <c r="C710" t="s">
        <v>10388</v>
      </c>
      <c r="D710" t="str">
        <f>INDEX(CountyList!A:A, MATCH(MID(C710, 4, 3), CountyList!B:B, 0))</f>
        <v>Lake</v>
      </c>
      <c r="E710" t="s">
        <v>10389</v>
      </c>
      <c r="F710" t="s">
        <v>3522</v>
      </c>
      <c r="G710" t="s">
        <v>3460</v>
      </c>
      <c r="H710" t="s">
        <v>6933</v>
      </c>
      <c r="I710" t="s">
        <v>10390</v>
      </c>
      <c r="J710">
        <v>42</v>
      </c>
      <c r="K710">
        <v>33</v>
      </c>
      <c r="L710">
        <v>41</v>
      </c>
      <c r="M710">
        <v>48</v>
      </c>
      <c r="N710">
        <v>45</v>
      </c>
      <c r="O710">
        <v>45</v>
      </c>
      <c r="P710">
        <v>48</v>
      </c>
      <c r="Q710">
        <v>59</v>
      </c>
      <c r="R710">
        <v>43</v>
      </c>
      <c r="S710">
        <v>55</v>
      </c>
      <c r="T710" t="s">
        <v>7603</v>
      </c>
      <c r="U710" t="s">
        <v>7603</v>
      </c>
      <c r="V710" t="s">
        <v>7603</v>
      </c>
      <c r="W710" t="s">
        <v>7603</v>
      </c>
      <c r="X710" t="s">
        <v>7603</v>
      </c>
      <c r="Y710" t="s">
        <v>7603</v>
      </c>
      <c r="Z710">
        <v>216</v>
      </c>
      <c r="AA710">
        <v>243</v>
      </c>
      <c r="AB710">
        <v>10</v>
      </c>
      <c r="AC710" t="s">
        <v>290</v>
      </c>
      <c r="AD710">
        <v>20</v>
      </c>
      <c r="AE710" t="s">
        <v>7603</v>
      </c>
      <c r="AF710" t="s">
        <v>290</v>
      </c>
      <c r="AG710">
        <v>399</v>
      </c>
      <c r="AH710">
        <v>27</v>
      </c>
      <c r="AI710">
        <v>459</v>
      </c>
      <c r="AJ710" t="s">
        <v>7603</v>
      </c>
      <c r="AK710">
        <v>459</v>
      </c>
    </row>
    <row r="711" spans="1:37">
      <c r="A711">
        <v>2013</v>
      </c>
      <c r="B711" t="s">
        <v>4435</v>
      </c>
      <c r="C711" t="s">
        <v>10391</v>
      </c>
      <c r="D711" t="str">
        <f>INDEX(CountyList!A:A, MATCH(MID(C711, 4, 3), CountyList!B:B, 0))</f>
        <v>Lake</v>
      </c>
      <c r="E711" t="s">
        <v>10392</v>
      </c>
      <c r="F711" t="s">
        <v>10393</v>
      </c>
      <c r="G711" t="s">
        <v>10394</v>
      </c>
      <c r="H711" t="s">
        <v>10395</v>
      </c>
      <c r="I711" t="s">
        <v>10396</v>
      </c>
      <c r="J711">
        <v>21</v>
      </c>
      <c r="K711">
        <v>17</v>
      </c>
      <c r="L711">
        <v>21</v>
      </c>
      <c r="M711">
        <v>16</v>
      </c>
      <c r="N711">
        <v>18</v>
      </c>
      <c r="O711">
        <v>23</v>
      </c>
      <c r="P711">
        <v>20</v>
      </c>
      <c r="Q711">
        <v>10</v>
      </c>
      <c r="R711">
        <v>25</v>
      </c>
      <c r="S711">
        <v>20</v>
      </c>
      <c r="T711" t="s">
        <v>7603</v>
      </c>
      <c r="U711" t="s">
        <v>7603</v>
      </c>
      <c r="V711" t="s">
        <v>7603</v>
      </c>
      <c r="W711" t="s">
        <v>7603</v>
      </c>
      <c r="X711" t="s">
        <v>7603</v>
      </c>
      <c r="Y711" t="s">
        <v>7603</v>
      </c>
      <c r="Z711">
        <v>101</v>
      </c>
      <c r="AA711">
        <v>90</v>
      </c>
      <c r="AB711">
        <v>57</v>
      </c>
      <c r="AC711" t="s">
        <v>7603</v>
      </c>
      <c r="AD711">
        <v>13</v>
      </c>
      <c r="AE711" t="s">
        <v>290</v>
      </c>
      <c r="AF711" t="s">
        <v>7603</v>
      </c>
      <c r="AG711">
        <v>53</v>
      </c>
      <c r="AH711">
        <v>62</v>
      </c>
      <c r="AI711">
        <v>191</v>
      </c>
      <c r="AJ711" t="s">
        <v>7603</v>
      </c>
      <c r="AK711">
        <v>191</v>
      </c>
    </row>
    <row r="712" spans="1:37">
      <c r="A712">
        <v>2013</v>
      </c>
      <c r="B712" t="s">
        <v>3524</v>
      </c>
      <c r="C712" t="s">
        <v>10397</v>
      </c>
      <c r="D712" t="str">
        <f>INDEX(CountyList!A:A, MATCH(MID(C712, 4, 3), CountyList!B:B, 0))</f>
        <v>Lake</v>
      </c>
      <c r="E712" t="s">
        <v>10398</v>
      </c>
      <c r="F712" t="s">
        <v>3527</v>
      </c>
      <c r="G712" t="s">
        <v>3495</v>
      </c>
      <c r="H712" t="s">
        <v>6936</v>
      </c>
      <c r="I712" t="s">
        <v>10399</v>
      </c>
      <c r="J712">
        <v>19</v>
      </c>
      <c r="K712">
        <v>30</v>
      </c>
      <c r="L712">
        <v>16</v>
      </c>
      <c r="M712">
        <v>22</v>
      </c>
      <c r="N712">
        <v>24</v>
      </c>
      <c r="O712">
        <v>21</v>
      </c>
      <c r="P712">
        <v>24</v>
      </c>
      <c r="Q712">
        <v>32</v>
      </c>
      <c r="R712">
        <v>32</v>
      </c>
      <c r="S712">
        <v>38</v>
      </c>
      <c r="T712" t="s">
        <v>7603</v>
      </c>
      <c r="U712" t="s">
        <v>7603</v>
      </c>
      <c r="V712" t="s">
        <v>7603</v>
      </c>
      <c r="W712" t="s">
        <v>7603</v>
      </c>
      <c r="X712" t="s">
        <v>7603</v>
      </c>
      <c r="Y712" t="s">
        <v>7603</v>
      </c>
      <c r="Z712">
        <v>143</v>
      </c>
      <c r="AA712">
        <v>115</v>
      </c>
      <c r="AB712">
        <v>258</v>
      </c>
      <c r="AC712" t="s">
        <v>7603</v>
      </c>
      <c r="AD712" t="s">
        <v>7603</v>
      </c>
      <c r="AE712" t="s">
        <v>7603</v>
      </c>
      <c r="AF712" t="s">
        <v>7603</v>
      </c>
      <c r="AG712" t="s">
        <v>7603</v>
      </c>
      <c r="AH712" t="s">
        <v>7603</v>
      </c>
      <c r="AI712">
        <v>258</v>
      </c>
      <c r="AJ712" t="s">
        <v>7603</v>
      </c>
      <c r="AK712">
        <v>258</v>
      </c>
    </row>
    <row r="713" spans="1:37">
      <c r="A713">
        <v>2013</v>
      </c>
      <c r="B713" t="s">
        <v>3529</v>
      </c>
      <c r="C713" t="s">
        <v>10400</v>
      </c>
      <c r="D713" t="str">
        <f>INDEX(CountyList!A:A, MATCH(MID(C713, 4, 3), CountyList!B:B, 0))</f>
        <v>Lake</v>
      </c>
      <c r="E713" t="s">
        <v>10401</v>
      </c>
      <c r="F713" t="s">
        <v>3531</v>
      </c>
      <c r="G713" t="s">
        <v>3467</v>
      </c>
      <c r="H713" t="s">
        <v>6939</v>
      </c>
      <c r="I713" t="s">
        <v>10402</v>
      </c>
      <c r="J713">
        <v>74</v>
      </c>
      <c r="K713">
        <v>45</v>
      </c>
      <c r="L713">
        <v>44</v>
      </c>
      <c r="M713">
        <v>48</v>
      </c>
      <c r="N713">
        <v>41</v>
      </c>
      <c r="O713">
        <v>51</v>
      </c>
      <c r="P713">
        <v>53</v>
      </c>
      <c r="Q713">
        <v>40</v>
      </c>
      <c r="R713">
        <v>51</v>
      </c>
      <c r="S713">
        <v>44</v>
      </c>
      <c r="T713" t="s">
        <v>7603</v>
      </c>
      <c r="U713" t="s">
        <v>7603</v>
      </c>
      <c r="V713" t="s">
        <v>7603</v>
      </c>
      <c r="W713" t="s">
        <v>7603</v>
      </c>
      <c r="X713" t="s">
        <v>7603</v>
      </c>
      <c r="Y713" t="s">
        <v>7603</v>
      </c>
      <c r="Z713">
        <v>268</v>
      </c>
      <c r="AA713">
        <v>223</v>
      </c>
      <c r="AB713">
        <v>468</v>
      </c>
      <c r="AC713" t="s">
        <v>7603</v>
      </c>
      <c r="AD713">
        <v>10</v>
      </c>
      <c r="AE713" t="s">
        <v>290</v>
      </c>
      <c r="AF713" t="s">
        <v>7603</v>
      </c>
      <c r="AG713" t="s">
        <v>7603</v>
      </c>
      <c r="AH713">
        <v>10</v>
      </c>
      <c r="AI713">
        <v>491</v>
      </c>
      <c r="AJ713" t="s">
        <v>7603</v>
      </c>
      <c r="AK713">
        <v>491</v>
      </c>
    </row>
    <row r="714" spans="1:37">
      <c r="A714">
        <v>2013</v>
      </c>
      <c r="B714" t="s">
        <v>10403</v>
      </c>
      <c r="C714" t="s">
        <v>10404</v>
      </c>
      <c r="D714" t="str">
        <f>INDEX(CountyList!A:A, MATCH(MID(C714, 4, 3), CountyList!B:B, 0))</f>
        <v>Lake</v>
      </c>
      <c r="E714" t="s">
        <v>10405</v>
      </c>
      <c r="F714" t="s">
        <v>10406</v>
      </c>
      <c r="G714" t="s">
        <v>3620</v>
      </c>
      <c r="H714" t="s">
        <v>10407</v>
      </c>
      <c r="I714" t="s">
        <v>10408</v>
      </c>
      <c r="J714">
        <v>28</v>
      </c>
      <c r="K714">
        <v>22</v>
      </c>
      <c r="L714">
        <v>17</v>
      </c>
      <c r="M714">
        <v>17</v>
      </c>
      <c r="N714">
        <v>12</v>
      </c>
      <c r="O714">
        <v>12</v>
      </c>
      <c r="P714">
        <v>14</v>
      </c>
      <c r="Q714" t="s">
        <v>7603</v>
      </c>
      <c r="R714" t="s">
        <v>7603</v>
      </c>
      <c r="S714" t="s">
        <v>7603</v>
      </c>
      <c r="T714" t="s">
        <v>7603</v>
      </c>
      <c r="U714" t="s">
        <v>7603</v>
      </c>
      <c r="V714" t="s">
        <v>7603</v>
      </c>
      <c r="W714" t="s">
        <v>7603</v>
      </c>
      <c r="X714" t="s">
        <v>7603</v>
      </c>
      <c r="Y714" t="s">
        <v>7603</v>
      </c>
      <c r="Z714">
        <v>62</v>
      </c>
      <c r="AA714">
        <v>60</v>
      </c>
      <c r="AB714">
        <v>104</v>
      </c>
      <c r="AC714" t="s">
        <v>7603</v>
      </c>
      <c r="AD714" t="s">
        <v>290</v>
      </c>
      <c r="AE714" t="s">
        <v>290</v>
      </c>
      <c r="AF714" t="s">
        <v>7603</v>
      </c>
      <c r="AG714" t="s">
        <v>7603</v>
      </c>
      <c r="AH714">
        <v>13</v>
      </c>
      <c r="AI714">
        <v>122</v>
      </c>
      <c r="AJ714" t="s">
        <v>7603</v>
      </c>
      <c r="AK714">
        <v>122</v>
      </c>
    </row>
    <row r="715" spans="1:37">
      <c r="A715">
        <v>2013</v>
      </c>
      <c r="B715" t="s">
        <v>2699</v>
      </c>
      <c r="C715" t="s">
        <v>10409</v>
      </c>
      <c r="D715" t="str">
        <f>INDEX(CountyList!A:A, MATCH(MID(C715, 4, 3), CountyList!B:B, 0))</f>
        <v>Lake</v>
      </c>
      <c r="E715" t="s">
        <v>10410</v>
      </c>
      <c r="F715" t="s">
        <v>3534</v>
      </c>
      <c r="G715" t="s">
        <v>716</v>
      </c>
      <c r="H715" t="s">
        <v>6942</v>
      </c>
      <c r="I715" t="s">
        <v>10411</v>
      </c>
      <c r="J715">
        <v>20</v>
      </c>
      <c r="K715">
        <v>48</v>
      </c>
      <c r="L715">
        <v>30</v>
      </c>
      <c r="M715">
        <v>30</v>
      </c>
      <c r="N715">
        <v>22</v>
      </c>
      <c r="O715">
        <v>21</v>
      </c>
      <c r="P715">
        <v>23</v>
      </c>
      <c r="Q715">
        <v>34</v>
      </c>
      <c r="R715">
        <v>26</v>
      </c>
      <c r="S715">
        <v>30</v>
      </c>
      <c r="T715" t="s">
        <v>7603</v>
      </c>
      <c r="U715" t="s">
        <v>7603</v>
      </c>
      <c r="V715" t="s">
        <v>7603</v>
      </c>
      <c r="W715" t="s">
        <v>7603</v>
      </c>
      <c r="X715" t="s">
        <v>7603</v>
      </c>
      <c r="Y715" t="s">
        <v>7603</v>
      </c>
      <c r="Z715">
        <v>153</v>
      </c>
      <c r="AA715">
        <v>131</v>
      </c>
      <c r="AB715">
        <v>18</v>
      </c>
      <c r="AC715" t="s">
        <v>7603</v>
      </c>
      <c r="AD715">
        <v>66</v>
      </c>
      <c r="AE715" t="s">
        <v>290</v>
      </c>
      <c r="AF715" t="s">
        <v>290</v>
      </c>
      <c r="AG715">
        <v>178</v>
      </c>
      <c r="AH715">
        <v>11</v>
      </c>
      <c r="AI715">
        <v>284</v>
      </c>
      <c r="AJ715" t="s">
        <v>7603</v>
      </c>
      <c r="AK715">
        <v>284</v>
      </c>
    </row>
    <row r="716" spans="1:37">
      <c r="A716">
        <v>2013</v>
      </c>
      <c r="B716" t="s">
        <v>10412</v>
      </c>
      <c r="C716" t="s">
        <v>10413</v>
      </c>
      <c r="D716" t="str">
        <f>INDEX(CountyList!A:A, MATCH(MID(C716, 4, 3), CountyList!B:B, 0))</f>
        <v>Lake</v>
      </c>
      <c r="E716" t="s">
        <v>10414</v>
      </c>
      <c r="F716" t="s">
        <v>10415</v>
      </c>
      <c r="G716" t="s">
        <v>3513</v>
      </c>
      <c r="H716" t="s">
        <v>10416</v>
      </c>
      <c r="I716" t="s">
        <v>10417</v>
      </c>
      <c r="J716">
        <v>17</v>
      </c>
      <c r="K716">
        <v>13</v>
      </c>
      <c r="L716" t="s">
        <v>290</v>
      </c>
      <c r="M716" t="s">
        <v>290</v>
      </c>
      <c r="N716" t="s">
        <v>290</v>
      </c>
      <c r="O716" t="s">
        <v>290</v>
      </c>
      <c r="P716" t="s">
        <v>290</v>
      </c>
      <c r="Q716" t="s">
        <v>290</v>
      </c>
      <c r="R716" t="s">
        <v>290</v>
      </c>
      <c r="S716" t="s">
        <v>290</v>
      </c>
      <c r="T716" t="s">
        <v>7603</v>
      </c>
      <c r="U716" t="s">
        <v>7603</v>
      </c>
      <c r="V716" t="s">
        <v>7603</v>
      </c>
      <c r="W716" t="s">
        <v>7603</v>
      </c>
      <c r="X716">
        <v>21</v>
      </c>
      <c r="Y716" t="s">
        <v>7603</v>
      </c>
      <c r="Z716">
        <v>49</v>
      </c>
      <c r="AA716">
        <v>44</v>
      </c>
      <c r="AB716" t="s">
        <v>290</v>
      </c>
      <c r="AC716" t="s">
        <v>7603</v>
      </c>
      <c r="AD716" t="s">
        <v>290</v>
      </c>
      <c r="AE716" t="s">
        <v>290</v>
      </c>
      <c r="AF716" t="s">
        <v>7603</v>
      </c>
      <c r="AG716">
        <v>80</v>
      </c>
      <c r="AH716" t="s">
        <v>290</v>
      </c>
      <c r="AI716">
        <v>93</v>
      </c>
      <c r="AJ716" t="s">
        <v>7603</v>
      </c>
      <c r="AK716">
        <v>93</v>
      </c>
    </row>
    <row r="717" spans="1:37">
      <c r="A717">
        <v>2013</v>
      </c>
      <c r="B717" t="s">
        <v>3536</v>
      </c>
      <c r="C717" t="s">
        <v>10418</v>
      </c>
      <c r="D717" t="str">
        <f>INDEX(CountyList!A:A, MATCH(MID(C717, 4, 3), CountyList!B:B, 0))</f>
        <v>Lake</v>
      </c>
      <c r="E717" t="s">
        <v>10419</v>
      </c>
      <c r="F717" t="s">
        <v>3538</v>
      </c>
      <c r="G717" t="s">
        <v>3539</v>
      </c>
      <c r="H717" t="s">
        <v>6945</v>
      </c>
      <c r="I717" t="s">
        <v>10420</v>
      </c>
      <c r="J717">
        <v>65</v>
      </c>
      <c r="K717">
        <v>54</v>
      </c>
      <c r="L717">
        <v>54</v>
      </c>
      <c r="M717">
        <v>50</v>
      </c>
      <c r="N717">
        <v>52</v>
      </c>
      <c r="O717">
        <v>57</v>
      </c>
      <c r="P717">
        <v>54</v>
      </c>
      <c r="Q717">
        <v>61</v>
      </c>
      <c r="R717">
        <v>59</v>
      </c>
      <c r="S717">
        <v>56</v>
      </c>
      <c r="T717" t="s">
        <v>7603</v>
      </c>
      <c r="U717" t="s">
        <v>7603</v>
      </c>
      <c r="V717" t="s">
        <v>7603</v>
      </c>
      <c r="W717" t="s">
        <v>7603</v>
      </c>
      <c r="X717" t="s">
        <v>7603</v>
      </c>
      <c r="Y717" t="s">
        <v>7603</v>
      </c>
      <c r="Z717">
        <v>315</v>
      </c>
      <c r="AA717">
        <v>247</v>
      </c>
      <c r="AB717">
        <v>40</v>
      </c>
      <c r="AC717" t="s">
        <v>7603</v>
      </c>
      <c r="AD717">
        <v>38</v>
      </c>
      <c r="AE717" t="s">
        <v>290</v>
      </c>
      <c r="AF717" t="s">
        <v>290</v>
      </c>
      <c r="AG717">
        <v>426</v>
      </c>
      <c r="AH717">
        <v>52</v>
      </c>
      <c r="AI717">
        <v>562</v>
      </c>
      <c r="AJ717" t="s">
        <v>7603</v>
      </c>
      <c r="AK717">
        <v>562</v>
      </c>
    </row>
    <row r="718" spans="1:37">
      <c r="A718">
        <v>2013</v>
      </c>
      <c r="B718" t="s">
        <v>308</v>
      </c>
      <c r="C718" t="s">
        <v>10421</v>
      </c>
      <c r="D718" t="str">
        <f>INDEX(CountyList!A:A, MATCH(MID(C718, 4, 3), CountyList!B:B, 0))</f>
        <v>Lake</v>
      </c>
      <c r="E718" t="s">
        <v>10422</v>
      </c>
      <c r="F718" t="s">
        <v>10423</v>
      </c>
      <c r="G718" t="s">
        <v>3559</v>
      </c>
      <c r="H718" t="s">
        <v>10424</v>
      </c>
      <c r="I718" t="s">
        <v>10425</v>
      </c>
      <c r="J718">
        <v>29</v>
      </c>
      <c r="K718">
        <v>21</v>
      </c>
      <c r="L718">
        <v>21</v>
      </c>
      <c r="M718">
        <v>15</v>
      </c>
      <c r="N718">
        <v>19</v>
      </c>
      <c r="O718">
        <v>19</v>
      </c>
      <c r="P718">
        <v>16</v>
      </c>
      <c r="Q718">
        <v>11</v>
      </c>
      <c r="R718">
        <v>17</v>
      </c>
      <c r="S718">
        <v>13</v>
      </c>
      <c r="T718" t="s">
        <v>7603</v>
      </c>
      <c r="U718" t="s">
        <v>7603</v>
      </c>
      <c r="V718" t="s">
        <v>7603</v>
      </c>
      <c r="W718" t="s">
        <v>7603</v>
      </c>
      <c r="X718" t="s">
        <v>7603</v>
      </c>
      <c r="Y718" t="s">
        <v>7603</v>
      </c>
      <c r="Z718">
        <v>98</v>
      </c>
      <c r="AA718">
        <v>83</v>
      </c>
      <c r="AB718">
        <v>13</v>
      </c>
      <c r="AC718" t="s">
        <v>290</v>
      </c>
      <c r="AD718">
        <v>10</v>
      </c>
      <c r="AE718" t="s">
        <v>290</v>
      </c>
      <c r="AF718" t="s">
        <v>290</v>
      </c>
      <c r="AG718">
        <v>144</v>
      </c>
      <c r="AH718" t="s">
        <v>290</v>
      </c>
      <c r="AI718">
        <v>181</v>
      </c>
      <c r="AJ718" t="s">
        <v>7603</v>
      </c>
      <c r="AK718">
        <v>181</v>
      </c>
    </row>
    <row r="719" spans="1:37">
      <c r="A719">
        <v>2013</v>
      </c>
      <c r="B719" t="s">
        <v>10426</v>
      </c>
      <c r="C719" t="s">
        <v>10427</v>
      </c>
      <c r="D719" t="str">
        <f>INDEX(CountyList!A:A, MATCH(MID(C719, 4, 3), CountyList!B:B, 0))</f>
        <v>Lake</v>
      </c>
      <c r="E719" t="s">
        <v>10428</v>
      </c>
      <c r="F719" t="s">
        <v>3645</v>
      </c>
      <c r="G719" t="s">
        <v>3646</v>
      </c>
      <c r="H719" t="s">
        <v>7017</v>
      </c>
      <c r="I719" t="s">
        <v>10429</v>
      </c>
      <c r="J719">
        <v>30</v>
      </c>
      <c r="K719">
        <v>24</v>
      </c>
      <c r="L719">
        <v>30</v>
      </c>
      <c r="M719">
        <v>13</v>
      </c>
      <c r="N719">
        <v>14</v>
      </c>
      <c r="O719">
        <v>13</v>
      </c>
      <c r="P719">
        <v>11</v>
      </c>
      <c r="Q719" t="s">
        <v>7603</v>
      </c>
      <c r="R719" t="s">
        <v>7603</v>
      </c>
      <c r="S719" t="s">
        <v>7603</v>
      </c>
      <c r="T719" t="s">
        <v>7603</v>
      </c>
      <c r="U719" t="s">
        <v>7603</v>
      </c>
      <c r="V719" t="s">
        <v>7603</v>
      </c>
      <c r="W719" t="s">
        <v>7603</v>
      </c>
      <c r="X719" t="s">
        <v>7603</v>
      </c>
      <c r="Y719" t="s">
        <v>7603</v>
      </c>
      <c r="Z719">
        <v>51</v>
      </c>
      <c r="AA719">
        <v>84</v>
      </c>
      <c r="AB719" t="s">
        <v>7603</v>
      </c>
      <c r="AC719" t="s">
        <v>7603</v>
      </c>
      <c r="AD719" t="s">
        <v>290</v>
      </c>
      <c r="AE719" t="s">
        <v>7603</v>
      </c>
      <c r="AF719" t="s">
        <v>7603</v>
      </c>
      <c r="AG719">
        <v>114</v>
      </c>
      <c r="AH719">
        <v>16</v>
      </c>
      <c r="AI719">
        <v>135</v>
      </c>
      <c r="AJ719" t="s">
        <v>7603</v>
      </c>
      <c r="AK719">
        <v>135</v>
      </c>
    </row>
    <row r="720" spans="1:37">
      <c r="A720">
        <v>2013</v>
      </c>
      <c r="B720" t="s">
        <v>10430</v>
      </c>
      <c r="C720" t="s">
        <v>10431</v>
      </c>
      <c r="D720" t="str">
        <f>INDEX(CountyList!A:A, MATCH(MID(C720, 4, 3), CountyList!B:B, 0))</f>
        <v>Lake</v>
      </c>
      <c r="E720" t="s">
        <v>10405</v>
      </c>
      <c r="F720" t="s">
        <v>10432</v>
      </c>
      <c r="G720" t="s">
        <v>3620</v>
      </c>
      <c r="H720" t="s">
        <v>10433</v>
      </c>
      <c r="I720" t="s">
        <v>10434</v>
      </c>
      <c r="J720">
        <v>26</v>
      </c>
      <c r="K720">
        <v>11</v>
      </c>
      <c r="L720">
        <v>15</v>
      </c>
      <c r="M720">
        <v>11</v>
      </c>
      <c r="N720">
        <v>15</v>
      </c>
      <c r="O720">
        <v>11</v>
      </c>
      <c r="P720">
        <v>14</v>
      </c>
      <c r="Q720" t="s">
        <v>7603</v>
      </c>
      <c r="R720" t="s">
        <v>7603</v>
      </c>
      <c r="S720" t="s">
        <v>7603</v>
      </c>
      <c r="T720" t="s">
        <v>7603</v>
      </c>
      <c r="U720" t="s">
        <v>7603</v>
      </c>
      <c r="V720" t="s">
        <v>7603</v>
      </c>
      <c r="W720" t="s">
        <v>7603</v>
      </c>
      <c r="X720" t="s">
        <v>7603</v>
      </c>
      <c r="Y720" t="s">
        <v>7603</v>
      </c>
      <c r="Z720">
        <v>49</v>
      </c>
      <c r="AA720">
        <v>54</v>
      </c>
      <c r="AB720">
        <v>36</v>
      </c>
      <c r="AC720" t="s">
        <v>7603</v>
      </c>
      <c r="AD720">
        <v>12</v>
      </c>
      <c r="AE720" t="s">
        <v>7603</v>
      </c>
      <c r="AF720" t="s">
        <v>7603</v>
      </c>
      <c r="AG720">
        <v>40</v>
      </c>
      <c r="AH720">
        <v>15</v>
      </c>
      <c r="AI720">
        <v>103</v>
      </c>
      <c r="AJ720" t="s">
        <v>7603</v>
      </c>
      <c r="AK720">
        <v>103</v>
      </c>
    </row>
    <row r="721" spans="1:37">
      <c r="A721">
        <v>2013</v>
      </c>
      <c r="B721" t="s">
        <v>3555</v>
      </c>
      <c r="C721" t="s">
        <v>10435</v>
      </c>
      <c r="D721" t="str">
        <f>INDEX(CountyList!A:A, MATCH(MID(C721, 4, 3), CountyList!B:B, 0))</f>
        <v>Lake</v>
      </c>
      <c r="E721" t="s">
        <v>10436</v>
      </c>
      <c r="F721" t="s">
        <v>3558</v>
      </c>
      <c r="G721" t="s">
        <v>3559</v>
      </c>
      <c r="H721" t="s">
        <v>10437</v>
      </c>
      <c r="I721" t="s">
        <v>10438</v>
      </c>
      <c r="J721">
        <v>13</v>
      </c>
      <c r="K721">
        <v>22</v>
      </c>
      <c r="L721">
        <v>18</v>
      </c>
      <c r="M721">
        <v>13</v>
      </c>
      <c r="N721">
        <v>13</v>
      </c>
      <c r="O721">
        <v>14</v>
      </c>
      <c r="P721">
        <v>20</v>
      </c>
      <c r="Q721">
        <v>12</v>
      </c>
      <c r="R721">
        <v>11</v>
      </c>
      <c r="S721">
        <v>13</v>
      </c>
      <c r="T721" t="s">
        <v>7603</v>
      </c>
      <c r="U721" t="s">
        <v>7603</v>
      </c>
      <c r="V721" t="s">
        <v>7603</v>
      </c>
      <c r="W721" t="s">
        <v>7603</v>
      </c>
      <c r="X721" t="s">
        <v>7603</v>
      </c>
      <c r="Y721" t="s">
        <v>7603</v>
      </c>
      <c r="Z721">
        <v>68</v>
      </c>
      <c r="AA721">
        <v>81</v>
      </c>
      <c r="AB721" t="s">
        <v>7603</v>
      </c>
      <c r="AC721" t="s">
        <v>7603</v>
      </c>
      <c r="AD721" t="s">
        <v>290</v>
      </c>
      <c r="AE721" t="s">
        <v>290</v>
      </c>
      <c r="AF721" t="s">
        <v>290</v>
      </c>
      <c r="AG721">
        <v>133</v>
      </c>
      <c r="AH721" t="s">
        <v>290</v>
      </c>
      <c r="AI721">
        <v>149</v>
      </c>
      <c r="AJ721" t="s">
        <v>7603</v>
      </c>
      <c r="AK721">
        <v>149</v>
      </c>
    </row>
    <row r="722" spans="1:37">
      <c r="A722">
        <v>2013</v>
      </c>
      <c r="B722" t="s">
        <v>3566</v>
      </c>
      <c r="C722" t="s">
        <v>10439</v>
      </c>
      <c r="D722" t="str">
        <f>INDEX(CountyList!A:A, MATCH(MID(C722, 4, 3), CountyList!B:B, 0))</f>
        <v>Lake</v>
      </c>
      <c r="E722" t="s">
        <v>10440</v>
      </c>
      <c r="F722" t="s">
        <v>3569</v>
      </c>
      <c r="G722" t="s">
        <v>3467</v>
      </c>
      <c r="H722" t="s">
        <v>6954</v>
      </c>
      <c r="I722" t="s">
        <v>10441</v>
      </c>
      <c r="J722">
        <v>30</v>
      </c>
      <c r="K722">
        <v>15</v>
      </c>
      <c r="L722">
        <v>15</v>
      </c>
      <c r="M722">
        <v>12</v>
      </c>
      <c r="N722">
        <v>16</v>
      </c>
      <c r="O722">
        <v>12</v>
      </c>
      <c r="P722">
        <v>14</v>
      </c>
      <c r="Q722">
        <v>13</v>
      </c>
      <c r="R722">
        <v>13</v>
      </c>
      <c r="S722">
        <v>11</v>
      </c>
      <c r="T722" t="s">
        <v>7603</v>
      </c>
      <c r="U722" t="s">
        <v>7603</v>
      </c>
      <c r="V722" t="s">
        <v>7603</v>
      </c>
      <c r="W722" t="s">
        <v>7603</v>
      </c>
      <c r="X722" t="s">
        <v>7603</v>
      </c>
      <c r="Y722" t="s">
        <v>7603</v>
      </c>
      <c r="Z722">
        <v>79</v>
      </c>
      <c r="AA722">
        <v>72</v>
      </c>
      <c r="AB722" t="s">
        <v>290</v>
      </c>
      <c r="AC722" t="s">
        <v>7603</v>
      </c>
      <c r="AD722">
        <v>14</v>
      </c>
      <c r="AE722">
        <v>19</v>
      </c>
      <c r="AF722" t="s">
        <v>7603</v>
      </c>
      <c r="AG722">
        <v>104</v>
      </c>
      <c r="AH722">
        <v>12</v>
      </c>
      <c r="AI722">
        <v>151</v>
      </c>
      <c r="AJ722" t="s">
        <v>7603</v>
      </c>
      <c r="AK722">
        <v>151</v>
      </c>
    </row>
    <row r="723" spans="1:37">
      <c r="A723">
        <v>2013</v>
      </c>
      <c r="B723" t="s">
        <v>3571</v>
      </c>
      <c r="C723" t="s">
        <v>10442</v>
      </c>
      <c r="D723" t="str">
        <f>INDEX(CountyList!A:A, MATCH(MID(C723, 4, 3), CountyList!B:B, 0))</f>
        <v>Lake</v>
      </c>
      <c r="E723" t="s">
        <v>10443</v>
      </c>
      <c r="F723" t="s">
        <v>3572</v>
      </c>
      <c r="G723" t="s">
        <v>3518</v>
      </c>
      <c r="H723" t="s">
        <v>6957</v>
      </c>
      <c r="I723" t="s">
        <v>10444</v>
      </c>
      <c r="J723">
        <v>28</v>
      </c>
      <c r="K723">
        <v>18</v>
      </c>
      <c r="L723">
        <v>13</v>
      </c>
      <c r="M723">
        <v>16</v>
      </c>
      <c r="N723">
        <v>17</v>
      </c>
      <c r="O723" t="s">
        <v>290</v>
      </c>
      <c r="P723">
        <v>14</v>
      </c>
      <c r="Q723" t="s">
        <v>290</v>
      </c>
      <c r="R723">
        <v>14</v>
      </c>
      <c r="S723">
        <v>16</v>
      </c>
      <c r="T723">
        <v>13</v>
      </c>
      <c r="U723" t="s">
        <v>290</v>
      </c>
      <c r="V723" t="s">
        <v>290</v>
      </c>
      <c r="W723">
        <v>12</v>
      </c>
      <c r="X723" t="s">
        <v>7603</v>
      </c>
      <c r="Y723" t="s">
        <v>7603</v>
      </c>
      <c r="Z723">
        <v>97</v>
      </c>
      <c r="AA723">
        <v>101</v>
      </c>
      <c r="AB723" t="s">
        <v>290</v>
      </c>
      <c r="AC723" t="s">
        <v>290</v>
      </c>
      <c r="AD723">
        <v>19</v>
      </c>
      <c r="AE723">
        <v>14</v>
      </c>
      <c r="AF723" t="s">
        <v>7603</v>
      </c>
      <c r="AG723">
        <v>140</v>
      </c>
      <c r="AH723">
        <v>15</v>
      </c>
      <c r="AI723">
        <v>152</v>
      </c>
      <c r="AJ723">
        <v>46</v>
      </c>
      <c r="AK723">
        <v>198</v>
      </c>
    </row>
    <row r="724" spans="1:37">
      <c r="A724">
        <v>2013</v>
      </c>
      <c r="B724" t="s">
        <v>3577</v>
      </c>
      <c r="C724" t="s">
        <v>10445</v>
      </c>
      <c r="D724" t="str">
        <f>INDEX(CountyList!A:A, MATCH(MID(C724, 4, 3), CountyList!B:B, 0))</f>
        <v>Lake</v>
      </c>
      <c r="E724" t="s">
        <v>6962</v>
      </c>
      <c r="F724" t="s">
        <v>3579</v>
      </c>
      <c r="G724" t="s">
        <v>3495</v>
      </c>
      <c r="H724" t="s">
        <v>6963</v>
      </c>
      <c r="I724" t="s">
        <v>10446</v>
      </c>
      <c r="J724" t="s">
        <v>290</v>
      </c>
      <c r="K724">
        <v>14</v>
      </c>
      <c r="L724">
        <v>21</v>
      </c>
      <c r="M724">
        <v>15</v>
      </c>
      <c r="N724">
        <v>16</v>
      </c>
      <c r="O724">
        <v>15</v>
      </c>
      <c r="P724">
        <v>16</v>
      </c>
      <c r="Q724">
        <v>12</v>
      </c>
      <c r="R724">
        <v>13</v>
      </c>
      <c r="S724" t="s">
        <v>290</v>
      </c>
      <c r="T724" t="s">
        <v>290</v>
      </c>
      <c r="U724" t="s">
        <v>290</v>
      </c>
      <c r="V724" t="s">
        <v>290</v>
      </c>
      <c r="W724" t="s">
        <v>290</v>
      </c>
      <c r="X724" t="s">
        <v>7603</v>
      </c>
      <c r="Y724" t="s">
        <v>7603</v>
      </c>
      <c r="Z724">
        <v>86</v>
      </c>
      <c r="AA724">
        <v>83</v>
      </c>
      <c r="AB724">
        <v>37</v>
      </c>
      <c r="AC724" t="s">
        <v>7603</v>
      </c>
      <c r="AD724">
        <v>15</v>
      </c>
      <c r="AE724">
        <v>60</v>
      </c>
      <c r="AF724" t="s">
        <v>7603</v>
      </c>
      <c r="AG724">
        <v>42</v>
      </c>
      <c r="AH724">
        <v>15</v>
      </c>
      <c r="AI724">
        <v>140</v>
      </c>
      <c r="AJ724">
        <v>29</v>
      </c>
      <c r="AK724">
        <v>169</v>
      </c>
    </row>
    <row r="725" spans="1:37">
      <c r="A725">
        <v>2013</v>
      </c>
      <c r="B725" t="s">
        <v>3582</v>
      </c>
      <c r="C725" t="s">
        <v>10447</v>
      </c>
      <c r="D725" t="str">
        <f>INDEX(CountyList!A:A, MATCH(MID(C725, 4, 3), CountyList!B:B, 0))</f>
        <v>Lake</v>
      </c>
      <c r="E725" t="s">
        <v>10448</v>
      </c>
      <c r="F725" t="s">
        <v>10449</v>
      </c>
      <c r="G725" t="s">
        <v>3495</v>
      </c>
      <c r="H725" t="s">
        <v>10450</v>
      </c>
      <c r="I725" t="s">
        <v>10451</v>
      </c>
      <c r="J725">
        <v>13</v>
      </c>
      <c r="K725" t="s">
        <v>290</v>
      </c>
      <c r="L725" t="s">
        <v>290</v>
      </c>
      <c r="M725" t="s">
        <v>290</v>
      </c>
      <c r="N725" t="s">
        <v>290</v>
      </c>
      <c r="O725" t="s">
        <v>290</v>
      </c>
      <c r="P725" t="s">
        <v>290</v>
      </c>
      <c r="Q725" t="s">
        <v>290</v>
      </c>
      <c r="R725" t="s">
        <v>7603</v>
      </c>
      <c r="S725" t="s">
        <v>7603</v>
      </c>
      <c r="T725" t="s">
        <v>7603</v>
      </c>
      <c r="U725" t="s">
        <v>7603</v>
      </c>
      <c r="V725" t="s">
        <v>7603</v>
      </c>
      <c r="W725" t="s">
        <v>7603</v>
      </c>
      <c r="X725" t="s">
        <v>7603</v>
      </c>
      <c r="Y725" t="s">
        <v>7603</v>
      </c>
      <c r="Z725">
        <v>22</v>
      </c>
      <c r="AA725">
        <v>25</v>
      </c>
      <c r="AB725" t="s">
        <v>290</v>
      </c>
      <c r="AC725" t="s">
        <v>7603</v>
      </c>
      <c r="AD725" t="s">
        <v>7603</v>
      </c>
      <c r="AE725">
        <v>23</v>
      </c>
      <c r="AF725" t="s">
        <v>7603</v>
      </c>
      <c r="AG725" t="s">
        <v>290</v>
      </c>
      <c r="AH725">
        <v>15</v>
      </c>
      <c r="AI725">
        <v>47</v>
      </c>
      <c r="AJ725" t="s">
        <v>7603</v>
      </c>
      <c r="AK725">
        <v>47</v>
      </c>
    </row>
    <row r="726" spans="1:37">
      <c r="A726">
        <v>2013</v>
      </c>
      <c r="B726" t="s">
        <v>3586</v>
      </c>
      <c r="C726" t="s">
        <v>10452</v>
      </c>
      <c r="D726" t="str">
        <f>INDEX(CountyList!A:A, MATCH(MID(C726, 4, 3), CountyList!B:B, 0))</f>
        <v>Lake</v>
      </c>
      <c r="E726" t="s">
        <v>10453</v>
      </c>
      <c r="F726" t="s">
        <v>10454</v>
      </c>
      <c r="G726" t="s">
        <v>3495</v>
      </c>
      <c r="H726" t="s">
        <v>10455</v>
      </c>
      <c r="I726" t="s">
        <v>10456</v>
      </c>
      <c r="J726" t="s">
        <v>7603</v>
      </c>
      <c r="K726" t="s">
        <v>7603</v>
      </c>
      <c r="L726" t="s">
        <v>7603</v>
      </c>
      <c r="M726" t="s">
        <v>7603</v>
      </c>
      <c r="N726" t="s">
        <v>7603</v>
      </c>
      <c r="O726" t="s">
        <v>7603</v>
      </c>
      <c r="P726" t="s">
        <v>7603</v>
      </c>
      <c r="Q726" t="s">
        <v>7603</v>
      </c>
      <c r="R726" t="s">
        <v>7603</v>
      </c>
      <c r="S726" t="s">
        <v>7603</v>
      </c>
      <c r="T726">
        <v>88</v>
      </c>
      <c r="U726">
        <v>75</v>
      </c>
      <c r="V726">
        <v>63</v>
      </c>
      <c r="W726">
        <v>57</v>
      </c>
      <c r="X726" t="s">
        <v>7603</v>
      </c>
      <c r="Y726" t="s">
        <v>7603</v>
      </c>
      <c r="Z726">
        <v>174</v>
      </c>
      <c r="AA726">
        <v>114</v>
      </c>
      <c r="AB726">
        <v>253</v>
      </c>
      <c r="AC726" t="s">
        <v>7603</v>
      </c>
      <c r="AD726" t="s">
        <v>290</v>
      </c>
      <c r="AE726">
        <v>26</v>
      </c>
      <c r="AF726" t="s">
        <v>7603</v>
      </c>
      <c r="AG726" t="s">
        <v>290</v>
      </c>
      <c r="AH726" t="s">
        <v>7603</v>
      </c>
      <c r="AI726" t="s">
        <v>7603</v>
      </c>
      <c r="AJ726">
        <v>288</v>
      </c>
      <c r="AK726">
        <v>288</v>
      </c>
    </row>
    <row r="727" spans="1:37">
      <c r="A727">
        <v>2013</v>
      </c>
      <c r="B727" t="s">
        <v>3609</v>
      </c>
      <c r="C727" t="s">
        <v>10457</v>
      </c>
      <c r="D727" t="str">
        <f>INDEX(CountyList!A:A, MATCH(MID(C727, 4, 3), CountyList!B:B, 0))</f>
        <v>Lake</v>
      </c>
      <c r="E727" t="s">
        <v>10458</v>
      </c>
      <c r="F727" t="s">
        <v>3611</v>
      </c>
      <c r="G727" t="s">
        <v>3467</v>
      </c>
      <c r="H727" t="s">
        <v>6987</v>
      </c>
      <c r="I727" t="s">
        <v>10459</v>
      </c>
      <c r="J727" t="s">
        <v>7603</v>
      </c>
      <c r="K727" t="s">
        <v>7603</v>
      </c>
      <c r="L727" t="s">
        <v>7603</v>
      </c>
      <c r="M727" t="s">
        <v>7603</v>
      </c>
      <c r="N727" t="s">
        <v>7603</v>
      </c>
      <c r="O727" t="s">
        <v>7603</v>
      </c>
      <c r="P727" t="s">
        <v>7603</v>
      </c>
      <c r="Q727" t="s">
        <v>7603</v>
      </c>
      <c r="R727" t="s">
        <v>7603</v>
      </c>
      <c r="S727" t="s">
        <v>7603</v>
      </c>
      <c r="T727">
        <v>46</v>
      </c>
      <c r="U727">
        <v>31</v>
      </c>
      <c r="V727">
        <v>32</v>
      </c>
      <c r="W727">
        <v>32</v>
      </c>
      <c r="X727" t="s">
        <v>7603</v>
      </c>
      <c r="Y727" t="s">
        <v>7603</v>
      </c>
      <c r="Z727">
        <v>172</v>
      </c>
      <c r="AA727" t="s">
        <v>7603</v>
      </c>
      <c r="AB727">
        <v>31</v>
      </c>
      <c r="AC727" t="s">
        <v>7603</v>
      </c>
      <c r="AD727">
        <v>31</v>
      </c>
      <c r="AE727" t="s">
        <v>290</v>
      </c>
      <c r="AF727" t="s">
        <v>7603</v>
      </c>
      <c r="AG727">
        <v>106</v>
      </c>
      <c r="AH727" t="s">
        <v>7603</v>
      </c>
      <c r="AI727" t="s">
        <v>7603</v>
      </c>
      <c r="AJ727">
        <v>172</v>
      </c>
      <c r="AK727">
        <v>172</v>
      </c>
    </row>
    <row r="728" spans="1:37">
      <c r="A728">
        <v>2013</v>
      </c>
      <c r="B728" t="s">
        <v>3613</v>
      </c>
      <c r="C728" t="s">
        <v>10460</v>
      </c>
      <c r="D728" t="str">
        <f>INDEX(CountyList!A:A, MATCH(MID(C728, 4, 3), CountyList!B:B, 0))</f>
        <v>Lake</v>
      </c>
      <c r="E728" t="s">
        <v>6989</v>
      </c>
      <c r="F728" t="s">
        <v>3615</v>
      </c>
      <c r="G728" t="s">
        <v>3467</v>
      </c>
      <c r="H728" t="s">
        <v>6990</v>
      </c>
      <c r="I728" t="s">
        <v>10461</v>
      </c>
      <c r="J728" t="s">
        <v>7603</v>
      </c>
      <c r="K728" t="s">
        <v>7603</v>
      </c>
      <c r="L728" t="s">
        <v>7603</v>
      </c>
      <c r="M728" t="s">
        <v>7603</v>
      </c>
      <c r="N728" t="s">
        <v>7603</v>
      </c>
      <c r="O728" t="s">
        <v>7603</v>
      </c>
      <c r="P728" t="s">
        <v>7603</v>
      </c>
      <c r="Q728" t="s">
        <v>7603</v>
      </c>
      <c r="R728" t="s">
        <v>7603</v>
      </c>
      <c r="S728" t="s">
        <v>7603</v>
      </c>
      <c r="T728">
        <v>73</v>
      </c>
      <c r="U728">
        <v>82</v>
      </c>
      <c r="V728">
        <v>85</v>
      </c>
      <c r="W728">
        <v>74</v>
      </c>
      <c r="X728" t="s">
        <v>7603</v>
      </c>
      <c r="Y728" t="s">
        <v>7603</v>
      </c>
      <c r="Z728">
        <v>208</v>
      </c>
      <c r="AA728">
        <v>222</v>
      </c>
      <c r="AB728">
        <v>22</v>
      </c>
      <c r="AC728" t="s">
        <v>7603</v>
      </c>
      <c r="AD728">
        <v>116</v>
      </c>
      <c r="AE728">
        <v>24</v>
      </c>
      <c r="AF728" t="s">
        <v>7603</v>
      </c>
      <c r="AG728">
        <v>253</v>
      </c>
      <c r="AH728">
        <v>15</v>
      </c>
      <c r="AI728" t="s">
        <v>7603</v>
      </c>
      <c r="AJ728">
        <v>430</v>
      </c>
      <c r="AK728">
        <v>430</v>
      </c>
    </row>
    <row r="729" spans="1:37">
      <c r="A729">
        <v>2013</v>
      </c>
      <c r="B729" t="s">
        <v>3617</v>
      </c>
      <c r="C729" t="s">
        <v>10462</v>
      </c>
      <c r="D729" t="str">
        <f>INDEX(CountyList!A:A, MATCH(MID(C729, 4, 3), CountyList!B:B, 0))</f>
        <v>Lake</v>
      </c>
      <c r="E729" t="s">
        <v>6924</v>
      </c>
      <c r="F729" t="s">
        <v>3619</v>
      </c>
      <c r="G729" t="s">
        <v>3620</v>
      </c>
      <c r="H729" t="s">
        <v>6993</v>
      </c>
      <c r="I729" t="s">
        <v>10463</v>
      </c>
      <c r="J729" t="s">
        <v>7603</v>
      </c>
      <c r="K729" t="s">
        <v>7603</v>
      </c>
      <c r="L729" t="s">
        <v>7603</v>
      </c>
      <c r="M729" t="s">
        <v>7603</v>
      </c>
      <c r="N729" t="s">
        <v>7603</v>
      </c>
      <c r="O729" t="s">
        <v>7603</v>
      </c>
      <c r="P729" t="s">
        <v>7603</v>
      </c>
      <c r="Q729" t="s">
        <v>7603</v>
      </c>
      <c r="R729" t="s">
        <v>7603</v>
      </c>
      <c r="S729" t="s">
        <v>7603</v>
      </c>
      <c r="T729">
        <v>340</v>
      </c>
      <c r="U729">
        <v>289</v>
      </c>
      <c r="V729">
        <v>298</v>
      </c>
      <c r="W729">
        <v>311</v>
      </c>
      <c r="X729" t="s">
        <v>7603</v>
      </c>
      <c r="Y729" t="s">
        <v>7603</v>
      </c>
      <c r="Z729">
        <v>648</v>
      </c>
      <c r="AA729">
        <v>655</v>
      </c>
      <c r="AB729">
        <v>68</v>
      </c>
      <c r="AC729" t="s">
        <v>290</v>
      </c>
      <c r="AD729">
        <v>65</v>
      </c>
      <c r="AE729">
        <v>26</v>
      </c>
      <c r="AF729" t="s">
        <v>290</v>
      </c>
      <c r="AG729" s="1">
        <v>1098</v>
      </c>
      <c r="AH729">
        <v>42</v>
      </c>
      <c r="AI729" t="s">
        <v>7603</v>
      </c>
      <c r="AJ729" s="1">
        <v>1303</v>
      </c>
      <c r="AK729" s="1">
        <v>1303</v>
      </c>
    </row>
    <row r="730" spans="1:37">
      <c r="A730">
        <v>2013</v>
      </c>
      <c r="B730" t="s">
        <v>3623</v>
      </c>
      <c r="C730" t="s">
        <v>10464</v>
      </c>
      <c r="D730" t="str">
        <f>INDEX(CountyList!A:A, MATCH(MID(C730, 4, 3), CountyList!B:B, 0))</f>
        <v>Lake</v>
      </c>
      <c r="E730" t="s">
        <v>10465</v>
      </c>
      <c r="F730" t="s">
        <v>10466</v>
      </c>
      <c r="G730" t="s">
        <v>3513</v>
      </c>
      <c r="H730" t="s">
        <v>10467</v>
      </c>
      <c r="I730" t="s">
        <v>10468</v>
      </c>
      <c r="J730" t="s">
        <v>7603</v>
      </c>
      <c r="K730">
        <v>55</v>
      </c>
      <c r="L730">
        <v>16</v>
      </c>
      <c r="M730" t="s">
        <v>290</v>
      </c>
      <c r="N730" t="s">
        <v>290</v>
      </c>
      <c r="O730" t="s">
        <v>290</v>
      </c>
      <c r="P730" t="s">
        <v>290</v>
      </c>
      <c r="Q730" t="s">
        <v>290</v>
      </c>
      <c r="R730" t="s">
        <v>290</v>
      </c>
      <c r="S730" t="s">
        <v>290</v>
      </c>
      <c r="T730" t="s">
        <v>290</v>
      </c>
      <c r="U730" t="s">
        <v>290</v>
      </c>
      <c r="V730" t="s">
        <v>290</v>
      </c>
      <c r="W730" t="s">
        <v>290</v>
      </c>
      <c r="X730" t="s">
        <v>7603</v>
      </c>
      <c r="Y730" t="s">
        <v>7603</v>
      </c>
      <c r="Z730">
        <v>58</v>
      </c>
      <c r="AA730">
        <v>88</v>
      </c>
      <c r="AB730" t="s">
        <v>290</v>
      </c>
      <c r="AC730" t="s">
        <v>7603</v>
      </c>
      <c r="AD730">
        <v>25</v>
      </c>
      <c r="AE730" t="s">
        <v>290</v>
      </c>
      <c r="AF730" t="s">
        <v>7603</v>
      </c>
      <c r="AG730">
        <v>103</v>
      </c>
      <c r="AH730">
        <v>10</v>
      </c>
      <c r="AI730">
        <v>117</v>
      </c>
      <c r="AJ730">
        <v>29</v>
      </c>
      <c r="AK730">
        <v>146</v>
      </c>
    </row>
    <row r="731" spans="1:37">
      <c r="A731">
        <v>2013</v>
      </c>
      <c r="B731" t="s">
        <v>3627</v>
      </c>
      <c r="C731" t="s">
        <v>10469</v>
      </c>
      <c r="D731" t="str">
        <f>INDEX(CountyList!A:A, MATCH(MID(C731, 4, 3), CountyList!B:B, 0))</f>
        <v>Lake</v>
      </c>
      <c r="E731" t="s">
        <v>10470</v>
      </c>
      <c r="F731" t="s">
        <v>3629</v>
      </c>
      <c r="G731" t="s">
        <v>3620</v>
      </c>
      <c r="H731" t="s">
        <v>10471</v>
      </c>
      <c r="I731" t="s">
        <v>10472</v>
      </c>
      <c r="J731" t="s">
        <v>290</v>
      </c>
      <c r="K731" t="s">
        <v>290</v>
      </c>
      <c r="L731" t="s">
        <v>7603</v>
      </c>
      <c r="M731" t="s">
        <v>7603</v>
      </c>
      <c r="N731" t="s">
        <v>7603</v>
      </c>
      <c r="O731" t="s">
        <v>7603</v>
      </c>
      <c r="P731" t="s">
        <v>7603</v>
      </c>
      <c r="Q731" t="s">
        <v>7603</v>
      </c>
      <c r="R731" t="s">
        <v>7603</v>
      </c>
      <c r="S731" t="s">
        <v>7603</v>
      </c>
      <c r="T731" t="s">
        <v>7603</v>
      </c>
      <c r="U731" t="s">
        <v>7603</v>
      </c>
      <c r="V731" t="s">
        <v>7603</v>
      </c>
      <c r="W731" t="s">
        <v>7603</v>
      </c>
      <c r="X731" t="s">
        <v>7603</v>
      </c>
      <c r="Y731" t="s">
        <v>7603</v>
      </c>
      <c r="Z731" t="s">
        <v>290</v>
      </c>
      <c r="AA731" t="s">
        <v>290</v>
      </c>
      <c r="AB731" t="s">
        <v>290</v>
      </c>
      <c r="AC731" t="s">
        <v>7603</v>
      </c>
      <c r="AD731" t="s">
        <v>7603</v>
      </c>
      <c r="AE731" t="s">
        <v>7603</v>
      </c>
      <c r="AF731" t="s">
        <v>7603</v>
      </c>
      <c r="AG731" t="s">
        <v>290</v>
      </c>
      <c r="AH731" t="s">
        <v>290</v>
      </c>
      <c r="AI731" t="s">
        <v>290</v>
      </c>
      <c r="AJ731" t="s">
        <v>7603</v>
      </c>
      <c r="AK731" t="s">
        <v>290</v>
      </c>
    </row>
    <row r="732" spans="1:37">
      <c r="A732">
        <v>2013</v>
      </c>
      <c r="B732" t="s">
        <v>10473</v>
      </c>
      <c r="C732" t="s">
        <v>10474</v>
      </c>
      <c r="D732" t="str">
        <f>INDEX(CountyList!A:A, MATCH(MID(C732, 4, 3), CountyList!B:B, 0))</f>
        <v>Lake</v>
      </c>
      <c r="E732" t="s">
        <v>10475</v>
      </c>
      <c r="F732" t="s">
        <v>10476</v>
      </c>
      <c r="G732" t="s">
        <v>3603</v>
      </c>
      <c r="H732" t="s">
        <v>10477</v>
      </c>
      <c r="I732" t="s">
        <v>10478</v>
      </c>
      <c r="J732">
        <v>30</v>
      </c>
      <c r="K732" t="s">
        <v>290</v>
      </c>
      <c r="L732" t="s">
        <v>7603</v>
      </c>
      <c r="M732" t="s">
        <v>7603</v>
      </c>
      <c r="N732" t="s">
        <v>7603</v>
      </c>
      <c r="O732" t="s">
        <v>7603</v>
      </c>
      <c r="P732" t="s">
        <v>7603</v>
      </c>
      <c r="Q732" t="s">
        <v>7603</v>
      </c>
      <c r="R732" t="s">
        <v>7603</v>
      </c>
      <c r="S732" t="s">
        <v>7603</v>
      </c>
      <c r="T732" t="s">
        <v>7603</v>
      </c>
      <c r="U732" t="s">
        <v>7603</v>
      </c>
      <c r="V732" t="s">
        <v>7603</v>
      </c>
      <c r="W732" t="s">
        <v>7603</v>
      </c>
      <c r="X732" t="s">
        <v>7603</v>
      </c>
      <c r="Y732" t="s">
        <v>7603</v>
      </c>
      <c r="Z732">
        <v>11</v>
      </c>
      <c r="AA732">
        <v>20</v>
      </c>
      <c r="AB732" t="s">
        <v>7603</v>
      </c>
      <c r="AC732" t="s">
        <v>7603</v>
      </c>
      <c r="AD732" t="s">
        <v>290</v>
      </c>
      <c r="AE732" t="s">
        <v>7603</v>
      </c>
      <c r="AF732" t="s">
        <v>7603</v>
      </c>
      <c r="AG732">
        <v>29</v>
      </c>
      <c r="AH732" t="s">
        <v>7603</v>
      </c>
      <c r="AI732">
        <v>31</v>
      </c>
      <c r="AJ732" t="s">
        <v>7603</v>
      </c>
      <c r="AK732">
        <v>31</v>
      </c>
    </row>
    <row r="733" spans="1:37">
      <c r="A733">
        <v>2013</v>
      </c>
      <c r="B733" t="s">
        <v>10479</v>
      </c>
      <c r="C733" t="s">
        <v>10480</v>
      </c>
      <c r="D733" t="str">
        <f>INDEX(CountyList!A:A, MATCH(MID(C733, 4, 3), CountyList!B:B, 0))</f>
        <v>Lake</v>
      </c>
      <c r="E733" t="s">
        <v>8167</v>
      </c>
      <c r="F733" t="s">
        <v>10481</v>
      </c>
      <c r="G733" t="s">
        <v>716</v>
      </c>
      <c r="H733" t="s">
        <v>10482</v>
      </c>
      <c r="I733" t="s">
        <v>10483</v>
      </c>
      <c r="J733">
        <v>30</v>
      </c>
      <c r="K733">
        <v>21</v>
      </c>
      <c r="L733" t="s">
        <v>7603</v>
      </c>
      <c r="M733" t="s">
        <v>7603</v>
      </c>
      <c r="N733" t="s">
        <v>7603</v>
      </c>
      <c r="O733" t="s">
        <v>7603</v>
      </c>
      <c r="P733" t="s">
        <v>7603</v>
      </c>
      <c r="Q733" t="s">
        <v>7603</v>
      </c>
      <c r="R733" t="s">
        <v>7603</v>
      </c>
      <c r="S733" t="s">
        <v>7603</v>
      </c>
      <c r="T733" t="s">
        <v>7603</v>
      </c>
      <c r="U733" t="s">
        <v>7603</v>
      </c>
      <c r="V733" t="s">
        <v>7603</v>
      </c>
      <c r="W733" t="s">
        <v>7603</v>
      </c>
      <c r="X733" t="s">
        <v>7603</v>
      </c>
      <c r="Y733" t="s">
        <v>7603</v>
      </c>
      <c r="Z733">
        <v>18</v>
      </c>
      <c r="AA733">
        <v>33</v>
      </c>
      <c r="AB733" t="s">
        <v>290</v>
      </c>
      <c r="AC733" t="s">
        <v>7603</v>
      </c>
      <c r="AD733">
        <v>30</v>
      </c>
      <c r="AE733" t="s">
        <v>7603</v>
      </c>
      <c r="AF733" t="s">
        <v>7603</v>
      </c>
      <c r="AG733">
        <v>18</v>
      </c>
      <c r="AH733" t="s">
        <v>290</v>
      </c>
      <c r="AI733">
        <v>51</v>
      </c>
      <c r="AJ733" t="s">
        <v>7603</v>
      </c>
      <c r="AK733">
        <v>51</v>
      </c>
    </row>
    <row r="734" spans="1:37">
      <c r="A734">
        <v>2013</v>
      </c>
      <c r="B734" t="s">
        <v>10484</v>
      </c>
      <c r="C734" t="s">
        <v>10485</v>
      </c>
      <c r="D734" t="str">
        <f>INDEX(CountyList!A:A, MATCH(MID(C734, 4, 3), CountyList!B:B, 0))</f>
        <v>Lake</v>
      </c>
      <c r="E734" t="s">
        <v>5082</v>
      </c>
      <c r="F734" t="s">
        <v>10486</v>
      </c>
      <c r="G734" t="s">
        <v>825</v>
      </c>
      <c r="H734" t="s">
        <v>10487</v>
      </c>
      <c r="I734" t="s">
        <v>10488</v>
      </c>
      <c r="J734">
        <v>15</v>
      </c>
      <c r="K734" t="s">
        <v>290</v>
      </c>
      <c r="L734" t="s">
        <v>7603</v>
      </c>
      <c r="M734" t="s">
        <v>7603</v>
      </c>
      <c r="N734" t="s">
        <v>7603</v>
      </c>
      <c r="O734" t="s">
        <v>7603</v>
      </c>
      <c r="P734" t="s">
        <v>7603</v>
      </c>
      <c r="Q734" t="s">
        <v>7603</v>
      </c>
      <c r="R734" t="s">
        <v>7603</v>
      </c>
      <c r="S734" t="s">
        <v>7603</v>
      </c>
      <c r="T734" t="s">
        <v>7603</v>
      </c>
      <c r="U734" t="s">
        <v>7603</v>
      </c>
      <c r="V734" t="s">
        <v>7603</v>
      </c>
      <c r="W734" t="s">
        <v>7603</v>
      </c>
      <c r="X734" t="s">
        <v>7603</v>
      </c>
      <c r="Y734" t="s">
        <v>7603</v>
      </c>
      <c r="Z734" t="s">
        <v>290</v>
      </c>
      <c r="AA734">
        <v>11</v>
      </c>
      <c r="AB734" t="s">
        <v>7603</v>
      </c>
      <c r="AC734" t="s">
        <v>7603</v>
      </c>
      <c r="AD734" t="s">
        <v>290</v>
      </c>
      <c r="AE734" t="s">
        <v>7603</v>
      </c>
      <c r="AF734" t="s">
        <v>7603</v>
      </c>
      <c r="AG734">
        <v>13</v>
      </c>
      <c r="AH734" t="s">
        <v>290</v>
      </c>
      <c r="AI734">
        <v>19</v>
      </c>
      <c r="AJ734" t="s">
        <v>7603</v>
      </c>
      <c r="AK734">
        <v>19</v>
      </c>
    </row>
    <row r="735" spans="1:37">
      <c r="A735">
        <v>2013</v>
      </c>
      <c r="B735" t="s">
        <v>3631</v>
      </c>
      <c r="C735" t="s">
        <v>10489</v>
      </c>
      <c r="D735" t="str">
        <f>INDEX(CountyList!A:A, MATCH(MID(C735, 4, 3), CountyList!B:B, 0))</f>
        <v>Lake</v>
      </c>
      <c r="E735" t="s">
        <v>10490</v>
      </c>
      <c r="F735" t="s">
        <v>3633</v>
      </c>
      <c r="G735" t="s">
        <v>3634</v>
      </c>
      <c r="H735" t="s">
        <v>7008</v>
      </c>
      <c r="I735" t="s">
        <v>10491</v>
      </c>
      <c r="J735">
        <v>49</v>
      </c>
      <c r="K735">
        <v>26</v>
      </c>
      <c r="L735" t="s">
        <v>7603</v>
      </c>
      <c r="M735" t="s">
        <v>7603</v>
      </c>
      <c r="N735" t="s">
        <v>7603</v>
      </c>
      <c r="O735" t="s">
        <v>7603</v>
      </c>
      <c r="P735" t="s">
        <v>7603</v>
      </c>
      <c r="Q735" t="s">
        <v>7603</v>
      </c>
      <c r="R735" t="s">
        <v>7603</v>
      </c>
      <c r="S735" t="s">
        <v>7603</v>
      </c>
      <c r="T735" t="s">
        <v>7603</v>
      </c>
      <c r="U735" t="s">
        <v>7603</v>
      </c>
      <c r="V735" t="s">
        <v>7603</v>
      </c>
      <c r="W735" t="s">
        <v>7603</v>
      </c>
      <c r="X735" t="s">
        <v>7603</v>
      </c>
      <c r="Y735" t="s">
        <v>7603</v>
      </c>
      <c r="Z735">
        <v>37</v>
      </c>
      <c r="AA735">
        <v>38</v>
      </c>
      <c r="AB735" t="s">
        <v>290</v>
      </c>
      <c r="AC735" t="s">
        <v>7603</v>
      </c>
      <c r="AD735">
        <v>11</v>
      </c>
      <c r="AE735" t="s">
        <v>7603</v>
      </c>
      <c r="AF735" t="s">
        <v>7603</v>
      </c>
      <c r="AG735">
        <v>54</v>
      </c>
      <c r="AH735" t="s">
        <v>290</v>
      </c>
      <c r="AI735">
        <v>75</v>
      </c>
      <c r="AJ735" t="s">
        <v>7603</v>
      </c>
      <c r="AK735">
        <v>75</v>
      </c>
    </row>
    <row r="736" spans="1:37">
      <c r="A736">
        <v>2013</v>
      </c>
      <c r="B736" t="s">
        <v>10492</v>
      </c>
      <c r="C736" t="s">
        <v>10493</v>
      </c>
      <c r="D736" t="str">
        <f>INDEX(CountyList!A:A, MATCH(MID(C736, 4, 3), CountyList!B:B, 0))</f>
        <v>Lake</v>
      </c>
      <c r="E736" t="s">
        <v>10494</v>
      </c>
      <c r="F736" t="s">
        <v>10495</v>
      </c>
      <c r="G736" t="s">
        <v>3518</v>
      </c>
      <c r="H736" t="s">
        <v>10496</v>
      </c>
      <c r="I736" t="s">
        <v>10497</v>
      </c>
      <c r="J736">
        <v>45</v>
      </c>
      <c r="K736">
        <v>23</v>
      </c>
      <c r="L736">
        <v>15</v>
      </c>
      <c r="M736">
        <v>16</v>
      </c>
      <c r="N736" t="s">
        <v>290</v>
      </c>
      <c r="O736">
        <v>12</v>
      </c>
      <c r="P736" t="s">
        <v>290</v>
      </c>
      <c r="Q736" t="s">
        <v>290</v>
      </c>
      <c r="R736" t="s">
        <v>7603</v>
      </c>
      <c r="S736" t="s">
        <v>7603</v>
      </c>
      <c r="T736" t="s">
        <v>7603</v>
      </c>
      <c r="U736" t="s">
        <v>7603</v>
      </c>
      <c r="V736" t="s">
        <v>7603</v>
      </c>
      <c r="W736" t="s">
        <v>7603</v>
      </c>
      <c r="X736" t="s">
        <v>7603</v>
      </c>
      <c r="Y736" t="s">
        <v>7603</v>
      </c>
      <c r="Z736">
        <v>67</v>
      </c>
      <c r="AA736">
        <v>59</v>
      </c>
      <c r="AB736" t="s">
        <v>290</v>
      </c>
      <c r="AC736" t="s">
        <v>7603</v>
      </c>
      <c r="AD736">
        <v>36</v>
      </c>
      <c r="AE736" t="s">
        <v>290</v>
      </c>
      <c r="AF736" t="s">
        <v>7603</v>
      </c>
      <c r="AG736">
        <v>66</v>
      </c>
      <c r="AH736">
        <v>15</v>
      </c>
      <c r="AI736">
        <v>126</v>
      </c>
      <c r="AJ736" t="s">
        <v>7603</v>
      </c>
      <c r="AK736">
        <v>126</v>
      </c>
    </row>
    <row r="737" spans="1:37">
      <c r="A737">
        <v>2013</v>
      </c>
      <c r="B737" t="s">
        <v>3637</v>
      </c>
      <c r="C737" t="s">
        <v>10498</v>
      </c>
      <c r="D737" t="str">
        <f>INDEX(CountyList!A:A, MATCH(MID(C737, 4, 3), CountyList!B:B, 0))</f>
        <v>Lake</v>
      </c>
      <c r="E737" t="s">
        <v>7010</v>
      </c>
      <c r="F737" t="s">
        <v>3640</v>
      </c>
      <c r="G737" t="s">
        <v>3501</v>
      </c>
      <c r="H737" t="s">
        <v>7011</v>
      </c>
      <c r="I737" t="s">
        <v>10499</v>
      </c>
      <c r="J737">
        <v>19</v>
      </c>
      <c r="K737">
        <v>15</v>
      </c>
      <c r="L737" t="s">
        <v>290</v>
      </c>
      <c r="M737" t="s">
        <v>290</v>
      </c>
      <c r="N737" t="s">
        <v>290</v>
      </c>
      <c r="O737" t="s">
        <v>290</v>
      </c>
      <c r="P737" t="s">
        <v>290</v>
      </c>
      <c r="Q737" t="s">
        <v>7603</v>
      </c>
      <c r="R737" t="s">
        <v>7603</v>
      </c>
      <c r="S737" t="s">
        <v>7603</v>
      </c>
      <c r="T737" t="s">
        <v>7603</v>
      </c>
      <c r="U737" t="s">
        <v>7603</v>
      </c>
      <c r="V737" t="s">
        <v>7603</v>
      </c>
      <c r="W737" t="s">
        <v>7603</v>
      </c>
      <c r="X737" t="s">
        <v>7603</v>
      </c>
      <c r="Y737" t="s">
        <v>7603</v>
      </c>
      <c r="Z737">
        <v>28</v>
      </c>
      <c r="AA737">
        <v>21</v>
      </c>
      <c r="AB737" t="s">
        <v>7603</v>
      </c>
      <c r="AC737" t="s">
        <v>290</v>
      </c>
      <c r="AD737">
        <v>12</v>
      </c>
      <c r="AE737" t="s">
        <v>7603</v>
      </c>
      <c r="AF737" t="s">
        <v>7603</v>
      </c>
      <c r="AG737">
        <v>32</v>
      </c>
      <c r="AH737" t="s">
        <v>290</v>
      </c>
      <c r="AI737">
        <v>49</v>
      </c>
      <c r="AJ737" t="s">
        <v>7603</v>
      </c>
      <c r="AK737">
        <v>49</v>
      </c>
    </row>
    <row r="738" spans="1:37">
      <c r="A738">
        <v>2013</v>
      </c>
      <c r="B738" t="s">
        <v>10500</v>
      </c>
      <c r="C738" t="s">
        <v>10501</v>
      </c>
      <c r="D738" t="str">
        <f>INDEX(CountyList!A:A, MATCH(MID(C738, 4, 3), CountyList!B:B, 0))</f>
        <v>Lake</v>
      </c>
      <c r="E738" t="s">
        <v>10502</v>
      </c>
      <c r="F738" t="s">
        <v>10503</v>
      </c>
      <c r="G738" t="s">
        <v>3460</v>
      </c>
      <c r="H738" t="s">
        <v>10504</v>
      </c>
      <c r="I738" t="s">
        <v>10505</v>
      </c>
      <c r="J738">
        <v>62</v>
      </c>
      <c r="K738">
        <v>19</v>
      </c>
      <c r="L738" t="s">
        <v>7603</v>
      </c>
      <c r="M738" t="s">
        <v>7603</v>
      </c>
      <c r="N738" t="s">
        <v>7603</v>
      </c>
      <c r="O738" t="s">
        <v>7603</v>
      </c>
      <c r="P738" t="s">
        <v>7603</v>
      </c>
      <c r="Q738" t="s">
        <v>7603</v>
      </c>
      <c r="R738" t="s">
        <v>7603</v>
      </c>
      <c r="S738" t="s">
        <v>7603</v>
      </c>
      <c r="T738" t="s">
        <v>7603</v>
      </c>
      <c r="U738" t="s">
        <v>7603</v>
      </c>
      <c r="V738" t="s">
        <v>7603</v>
      </c>
      <c r="W738" t="s">
        <v>7603</v>
      </c>
      <c r="X738" t="s">
        <v>7603</v>
      </c>
      <c r="Y738" t="s">
        <v>7603</v>
      </c>
      <c r="Z738">
        <v>38</v>
      </c>
      <c r="AA738">
        <v>43</v>
      </c>
      <c r="AB738" t="s">
        <v>290</v>
      </c>
      <c r="AC738" t="s">
        <v>7603</v>
      </c>
      <c r="AD738">
        <v>35</v>
      </c>
      <c r="AE738" t="s">
        <v>7603</v>
      </c>
      <c r="AF738" t="s">
        <v>7603</v>
      </c>
      <c r="AG738">
        <v>35</v>
      </c>
      <c r="AH738">
        <v>10</v>
      </c>
      <c r="AI738">
        <v>81</v>
      </c>
      <c r="AJ738" t="s">
        <v>7603</v>
      </c>
      <c r="AK738">
        <v>81</v>
      </c>
    </row>
    <row r="739" spans="1:37">
      <c r="A739">
        <v>2013</v>
      </c>
      <c r="B739" t="s">
        <v>10506</v>
      </c>
      <c r="C739" t="s">
        <v>10507</v>
      </c>
      <c r="D739" t="str">
        <f>INDEX(CountyList!A:A, MATCH(MID(C739, 4, 3), CountyList!B:B, 0))</f>
        <v>Lake</v>
      </c>
      <c r="E739" t="s">
        <v>10508</v>
      </c>
      <c r="F739" t="s">
        <v>10509</v>
      </c>
      <c r="G739" t="s">
        <v>3460</v>
      </c>
      <c r="H739" t="s">
        <v>10510</v>
      </c>
      <c r="I739" t="s">
        <v>10511</v>
      </c>
      <c r="J739">
        <v>29</v>
      </c>
      <c r="K739">
        <v>14</v>
      </c>
      <c r="L739" t="s">
        <v>7603</v>
      </c>
      <c r="M739" t="s">
        <v>7603</v>
      </c>
      <c r="N739" t="s">
        <v>7603</v>
      </c>
      <c r="O739" t="s">
        <v>7603</v>
      </c>
      <c r="P739" t="s">
        <v>7603</v>
      </c>
      <c r="Q739" t="s">
        <v>7603</v>
      </c>
      <c r="R739" t="s">
        <v>7603</v>
      </c>
      <c r="S739" t="s">
        <v>7603</v>
      </c>
      <c r="T739" t="s">
        <v>7603</v>
      </c>
      <c r="U739" t="s">
        <v>7603</v>
      </c>
      <c r="V739" t="s">
        <v>7603</v>
      </c>
      <c r="W739" t="s">
        <v>7603</v>
      </c>
      <c r="X739" t="s">
        <v>7603</v>
      </c>
      <c r="Y739" t="s">
        <v>7603</v>
      </c>
      <c r="Z739">
        <v>26</v>
      </c>
      <c r="AA739">
        <v>17</v>
      </c>
      <c r="AB739" t="s">
        <v>290</v>
      </c>
      <c r="AC739" t="s">
        <v>7603</v>
      </c>
      <c r="AD739" t="s">
        <v>290</v>
      </c>
      <c r="AE739" t="s">
        <v>290</v>
      </c>
      <c r="AF739" t="s">
        <v>7603</v>
      </c>
      <c r="AG739">
        <v>30</v>
      </c>
      <c r="AH739" t="s">
        <v>290</v>
      </c>
      <c r="AI739">
        <v>43</v>
      </c>
      <c r="AJ739" t="s">
        <v>7603</v>
      </c>
      <c r="AK739">
        <v>43</v>
      </c>
    </row>
    <row r="740" spans="1:37">
      <c r="A740">
        <v>2013</v>
      </c>
      <c r="B740" t="s">
        <v>10512</v>
      </c>
      <c r="C740" t="s">
        <v>10513</v>
      </c>
      <c r="D740" t="str">
        <f>INDEX(CountyList!A:A, MATCH(MID(C740, 4, 3), CountyList!B:B, 0))</f>
        <v>Lake</v>
      </c>
      <c r="E740" t="s">
        <v>10514</v>
      </c>
      <c r="F740" t="s">
        <v>10515</v>
      </c>
      <c r="G740" t="s">
        <v>10516</v>
      </c>
      <c r="H740" t="s">
        <v>10517</v>
      </c>
      <c r="I740" t="s">
        <v>10518</v>
      </c>
      <c r="J740">
        <v>13</v>
      </c>
      <c r="K740" t="s">
        <v>290</v>
      </c>
      <c r="L740" t="s">
        <v>7603</v>
      </c>
      <c r="M740" t="s">
        <v>7603</v>
      </c>
      <c r="N740" t="s">
        <v>7603</v>
      </c>
      <c r="O740" t="s">
        <v>7603</v>
      </c>
      <c r="P740" t="s">
        <v>7603</v>
      </c>
      <c r="Q740" t="s">
        <v>7603</v>
      </c>
      <c r="R740" t="s">
        <v>7603</v>
      </c>
      <c r="S740" t="s">
        <v>7603</v>
      </c>
      <c r="T740" t="s">
        <v>7603</v>
      </c>
      <c r="U740" t="s">
        <v>7603</v>
      </c>
      <c r="V740" t="s">
        <v>7603</v>
      </c>
      <c r="W740" t="s">
        <v>7603</v>
      </c>
      <c r="X740" t="s">
        <v>7603</v>
      </c>
      <c r="Y740" t="s">
        <v>7603</v>
      </c>
      <c r="Z740" t="s">
        <v>290</v>
      </c>
      <c r="AA740" t="s">
        <v>290</v>
      </c>
      <c r="AB740" t="s">
        <v>7603</v>
      </c>
      <c r="AC740" t="s">
        <v>7603</v>
      </c>
      <c r="AD740">
        <v>10</v>
      </c>
      <c r="AE740" t="s">
        <v>7603</v>
      </c>
      <c r="AF740" t="s">
        <v>7603</v>
      </c>
      <c r="AG740" t="s">
        <v>290</v>
      </c>
      <c r="AH740" t="s">
        <v>290</v>
      </c>
      <c r="AI740">
        <v>16</v>
      </c>
      <c r="AJ740" t="s">
        <v>7603</v>
      </c>
      <c r="AK740">
        <v>16</v>
      </c>
    </row>
    <row r="741" spans="1:37">
      <c r="A741">
        <v>2013</v>
      </c>
      <c r="B741" t="s">
        <v>10519</v>
      </c>
      <c r="C741" t="s">
        <v>10520</v>
      </c>
      <c r="D741" t="str">
        <f>INDEX(CountyList!A:A, MATCH(MID(C741, 4, 3), CountyList!B:B, 0))</f>
        <v>Lake</v>
      </c>
      <c r="E741" t="s">
        <v>10521</v>
      </c>
      <c r="F741" t="s">
        <v>10522</v>
      </c>
      <c r="G741" t="s">
        <v>10523</v>
      </c>
      <c r="H741" t="s">
        <v>10524</v>
      </c>
      <c r="I741" t="s">
        <v>10525</v>
      </c>
      <c r="J741" t="s">
        <v>7603</v>
      </c>
      <c r="K741" t="s">
        <v>7603</v>
      </c>
      <c r="L741" t="s">
        <v>7603</v>
      </c>
      <c r="M741" t="s">
        <v>7603</v>
      </c>
      <c r="N741" t="s">
        <v>7603</v>
      </c>
      <c r="O741" t="s">
        <v>7603</v>
      </c>
      <c r="P741" t="s">
        <v>7603</v>
      </c>
      <c r="Q741" t="s">
        <v>7603</v>
      </c>
      <c r="R741" t="s">
        <v>7603</v>
      </c>
      <c r="S741" t="s">
        <v>7603</v>
      </c>
      <c r="T741" t="s">
        <v>7603</v>
      </c>
      <c r="U741" t="s">
        <v>7603</v>
      </c>
      <c r="V741" t="s">
        <v>7603</v>
      </c>
      <c r="W741">
        <v>60</v>
      </c>
      <c r="X741" t="s">
        <v>7603</v>
      </c>
      <c r="Y741" t="s">
        <v>7603</v>
      </c>
      <c r="Z741">
        <v>30</v>
      </c>
      <c r="AA741">
        <v>30</v>
      </c>
      <c r="AB741">
        <v>21</v>
      </c>
      <c r="AC741" t="s">
        <v>7603</v>
      </c>
      <c r="AD741" t="s">
        <v>7603</v>
      </c>
      <c r="AE741">
        <v>38</v>
      </c>
      <c r="AF741" t="s">
        <v>7603</v>
      </c>
      <c r="AG741" t="s">
        <v>290</v>
      </c>
      <c r="AH741" t="s">
        <v>7603</v>
      </c>
      <c r="AI741" t="s">
        <v>7603</v>
      </c>
      <c r="AJ741">
        <v>60</v>
      </c>
      <c r="AK741">
        <v>60</v>
      </c>
    </row>
    <row r="742" spans="1:37">
      <c r="A742">
        <v>2013</v>
      </c>
      <c r="B742" t="s">
        <v>4780</v>
      </c>
      <c r="C742" t="s">
        <v>10526</v>
      </c>
      <c r="D742" t="str">
        <f>INDEX(CountyList!A:A, MATCH(MID(C742, 4, 3), CountyList!B:B, 0))</f>
        <v>Lake</v>
      </c>
      <c r="E742" t="s">
        <v>7013</v>
      </c>
      <c r="F742" t="s">
        <v>4783</v>
      </c>
      <c r="G742" t="s">
        <v>3495</v>
      </c>
      <c r="H742" t="s">
        <v>7014</v>
      </c>
      <c r="I742" t="s">
        <v>10527</v>
      </c>
      <c r="J742">
        <v>27</v>
      </c>
      <c r="K742">
        <v>19</v>
      </c>
      <c r="L742" t="s">
        <v>290</v>
      </c>
      <c r="M742" t="s">
        <v>290</v>
      </c>
      <c r="N742" t="s">
        <v>290</v>
      </c>
      <c r="O742" t="s">
        <v>290</v>
      </c>
      <c r="P742" t="s">
        <v>7603</v>
      </c>
      <c r="Q742" t="s">
        <v>7603</v>
      </c>
      <c r="R742" t="s">
        <v>7603</v>
      </c>
      <c r="S742" t="s">
        <v>7603</v>
      </c>
      <c r="T742" t="s">
        <v>7603</v>
      </c>
      <c r="U742" t="s">
        <v>7603</v>
      </c>
      <c r="V742" t="s">
        <v>7603</v>
      </c>
      <c r="W742" t="s">
        <v>7603</v>
      </c>
      <c r="X742" t="s">
        <v>7603</v>
      </c>
      <c r="Y742" t="s">
        <v>7603</v>
      </c>
      <c r="Z742">
        <v>32</v>
      </c>
      <c r="AA742">
        <v>31</v>
      </c>
      <c r="AB742" t="s">
        <v>290</v>
      </c>
      <c r="AC742" t="s">
        <v>7603</v>
      </c>
      <c r="AD742" t="s">
        <v>7603</v>
      </c>
      <c r="AE742">
        <v>56</v>
      </c>
      <c r="AF742" t="s">
        <v>7603</v>
      </c>
      <c r="AG742" t="s">
        <v>290</v>
      </c>
      <c r="AH742" t="s">
        <v>290</v>
      </c>
      <c r="AI742">
        <v>63</v>
      </c>
      <c r="AJ742" t="s">
        <v>7603</v>
      </c>
      <c r="AK742">
        <v>63</v>
      </c>
    </row>
    <row r="743" spans="1:37">
      <c r="A743">
        <v>2013</v>
      </c>
      <c r="B743" t="s">
        <v>10528</v>
      </c>
      <c r="C743" t="s">
        <v>10529</v>
      </c>
      <c r="D743" t="str">
        <f>INDEX(CountyList!A:A, MATCH(MID(C743, 4, 3), CountyList!B:B, 0))</f>
        <v>Lake</v>
      </c>
      <c r="E743" t="s">
        <v>10514</v>
      </c>
      <c r="F743" t="s">
        <v>10530</v>
      </c>
      <c r="G743" t="s">
        <v>4758</v>
      </c>
      <c r="H743" t="s">
        <v>10531</v>
      </c>
      <c r="I743" t="s">
        <v>10518</v>
      </c>
      <c r="J743">
        <v>20</v>
      </c>
      <c r="K743" t="s">
        <v>290</v>
      </c>
      <c r="L743" t="s">
        <v>7603</v>
      </c>
      <c r="M743" t="s">
        <v>7603</v>
      </c>
      <c r="N743" t="s">
        <v>7603</v>
      </c>
      <c r="O743" t="s">
        <v>7603</v>
      </c>
      <c r="P743" t="s">
        <v>7603</v>
      </c>
      <c r="Q743" t="s">
        <v>7603</v>
      </c>
      <c r="R743" t="s">
        <v>7603</v>
      </c>
      <c r="S743" t="s">
        <v>7603</v>
      </c>
      <c r="T743" t="s">
        <v>7603</v>
      </c>
      <c r="U743" t="s">
        <v>7603</v>
      </c>
      <c r="V743" t="s">
        <v>7603</v>
      </c>
      <c r="W743" t="s">
        <v>7603</v>
      </c>
      <c r="X743" t="s">
        <v>7603</v>
      </c>
      <c r="Y743" t="s">
        <v>7603</v>
      </c>
      <c r="Z743">
        <v>11</v>
      </c>
      <c r="AA743">
        <v>12</v>
      </c>
      <c r="AB743" t="s">
        <v>7603</v>
      </c>
      <c r="AC743" t="s">
        <v>7603</v>
      </c>
      <c r="AD743">
        <v>17</v>
      </c>
      <c r="AE743" t="s">
        <v>7603</v>
      </c>
      <c r="AF743" t="s">
        <v>7603</v>
      </c>
      <c r="AG743" t="s">
        <v>290</v>
      </c>
      <c r="AH743" t="s">
        <v>7603</v>
      </c>
      <c r="AI743">
        <v>23</v>
      </c>
      <c r="AJ743" t="s">
        <v>7603</v>
      </c>
      <c r="AK743">
        <v>23</v>
      </c>
    </row>
    <row r="744" spans="1:37">
      <c r="A744">
        <v>2013</v>
      </c>
      <c r="B744" t="s">
        <v>10532</v>
      </c>
      <c r="C744" t="s">
        <v>10533</v>
      </c>
      <c r="D744" t="str">
        <f>INDEX(CountyList!A:A, MATCH(MID(C744, 4, 3), CountyList!B:B, 0))</f>
        <v>Lake</v>
      </c>
      <c r="E744" t="s">
        <v>10534</v>
      </c>
      <c r="F744" t="s">
        <v>10535</v>
      </c>
      <c r="G744" t="s">
        <v>10394</v>
      </c>
      <c r="H744" t="s">
        <v>10536</v>
      </c>
      <c r="I744" t="s">
        <v>10537</v>
      </c>
      <c r="J744">
        <v>20</v>
      </c>
      <c r="K744" t="s">
        <v>290</v>
      </c>
      <c r="L744" t="s">
        <v>7603</v>
      </c>
      <c r="M744" t="s">
        <v>7603</v>
      </c>
      <c r="N744" t="s">
        <v>7603</v>
      </c>
      <c r="O744" t="s">
        <v>7603</v>
      </c>
      <c r="P744" t="s">
        <v>7603</v>
      </c>
      <c r="Q744" t="s">
        <v>7603</v>
      </c>
      <c r="R744" t="s">
        <v>7603</v>
      </c>
      <c r="S744" t="s">
        <v>7603</v>
      </c>
      <c r="T744" t="s">
        <v>7603</v>
      </c>
      <c r="U744" t="s">
        <v>7603</v>
      </c>
      <c r="V744" t="s">
        <v>7603</v>
      </c>
      <c r="W744" t="s">
        <v>7603</v>
      </c>
      <c r="X744" t="s">
        <v>7603</v>
      </c>
      <c r="Y744" t="s">
        <v>7603</v>
      </c>
      <c r="Z744">
        <v>15</v>
      </c>
      <c r="AA744">
        <v>14</v>
      </c>
      <c r="AB744" t="s">
        <v>290</v>
      </c>
      <c r="AC744" t="s">
        <v>7603</v>
      </c>
      <c r="AD744" t="s">
        <v>290</v>
      </c>
      <c r="AE744" t="s">
        <v>290</v>
      </c>
      <c r="AF744" t="s">
        <v>7603</v>
      </c>
      <c r="AG744">
        <v>22</v>
      </c>
      <c r="AH744" t="s">
        <v>7603</v>
      </c>
      <c r="AI744">
        <v>29</v>
      </c>
      <c r="AJ744" t="s">
        <v>7603</v>
      </c>
      <c r="AK744">
        <v>29</v>
      </c>
    </row>
    <row r="745" spans="1:37">
      <c r="A745">
        <v>2013</v>
      </c>
      <c r="B745" t="s">
        <v>3642</v>
      </c>
      <c r="C745" t="s">
        <v>10538</v>
      </c>
      <c r="D745" t="str">
        <f>INDEX(CountyList!A:A, MATCH(MID(C745, 4, 3), CountyList!B:B, 0))</f>
        <v>Lake</v>
      </c>
      <c r="E745" t="s">
        <v>10539</v>
      </c>
      <c r="F745" t="s">
        <v>3645</v>
      </c>
      <c r="G745" t="s">
        <v>3646</v>
      </c>
      <c r="H745" t="s">
        <v>7017</v>
      </c>
      <c r="I745" t="s">
        <v>10540</v>
      </c>
      <c r="J745" t="s">
        <v>7603</v>
      </c>
      <c r="K745" t="s">
        <v>7603</v>
      </c>
      <c r="L745" t="s">
        <v>7603</v>
      </c>
      <c r="M745" t="s">
        <v>7603</v>
      </c>
      <c r="N745" t="s">
        <v>7603</v>
      </c>
      <c r="O745" t="s">
        <v>7603</v>
      </c>
      <c r="P745" t="s">
        <v>7603</v>
      </c>
      <c r="Q745">
        <v>49</v>
      </c>
      <c r="R745">
        <v>45</v>
      </c>
      <c r="S745">
        <v>44</v>
      </c>
      <c r="T745" t="s">
        <v>7603</v>
      </c>
      <c r="U745" t="s">
        <v>7603</v>
      </c>
      <c r="V745" t="s">
        <v>7603</v>
      </c>
      <c r="W745" t="s">
        <v>7603</v>
      </c>
      <c r="X745" t="s">
        <v>7603</v>
      </c>
      <c r="Y745" t="s">
        <v>7603</v>
      </c>
      <c r="Z745">
        <v>69</v>
      </c>
      <c r="AA745">
        <v>69</v>
      </c>
      <c r="AB745" t="s">
        <v>290</v>
      </c>
      <c r="AC745" t="s">
        <v>290</v>
      </c>
      <c r="AD745" t="s">
        <v>290</v>
      </c>
      <c r="AE745" t="s">
        <v>7603</v>
      </c>
      <c r="AF745" t="s">
        <v>290</v>
      </c>
      <c r="AG745">
        <v>122</v>
      </c>
      <c r="AH745" t="s">
        <v>290</v>
      </c>
      <c r="AI745">
        <v>138</v>
      </c>
      <c r="AJ745" t="s">
        <v>7603</v>
      </c>
      <c r="AK745">
        <v>138</v>
      </c>
    </row>
    <row r="746" spans="1:37">
      <c r="A746">
        <v>2013</v>
      </c>
      <c r="B746" t="s">
        <v>3655</v>
      </c>
      <c r="C746" t="s">
        <v>10541</v>
      </c>
      <c r="D746" t="str">
        <f>INDEX(CountyList!A:A, MATCH(MID(C746, 4, 3), CountyList!B:B, 0))</f>
        <v>La Salle</v>
      </c>
      <c r="E746" t="s">
        <v>10542</v>
      </c>
      <c r="F746" t="s">
        <v>3656</v>
      </c>
      <c r="G746" t="s">
        <v>183</v>
      </c>
      <c r="H746" t="s">
        <v>7029</v>
      </c>
      <c r="I746" t="s">
        <v>10543</v>
      </c>
      <c r="J746">
        <v>34</v>
      </c>
      <c r="K746">
        <v>13</v>
      </c>
      <c r="L746">
        <v>12</v>
      </c>
      <c r="M746">
        <v>15</v>
      </c>
      <c r="N746">
        <v>13</v>
      </c>
      <c r="O746">
        <v>16</v>
      </c>
      <c r="P746">
        <v>16</v>
      </c>
      <c r="Q746">
        <v>19</v>
      </c>
      <c r="R746">
        <v>12</v>
      </c>
      <c r="S746">
        <v>16</v>
      </c>
      <c r="T746" t="s">
        <v>7603</v>
      </c>
      <c r="U746" t="s">
        <v>7603</v>
      </c>
      <c r="V746" t="s">
        <v>7603</v>
      </c>
      <c r="W746" t="s">
        <v>7603</v>
      </c>
      <c r="X746" t="s">
        <v>7603</v>
      </c>
      <c r="Y746" t="s">
        <v>7603</v>
      </c>
      <c r="Z746">
        <v>86</v>
      </c>
      <c r="AA746">
        <v>80</v>
      </c>
      <c r="AB746" t="s">
        <v>7603</v>
      </c>
      <c r="AC746">
        <v>15</v>
      </c>
      <c r="AD746" t="s">
        <v>290</v>
      </c>
      <c r="AE746" t="s">
        <v>290</v>
      </c>
      <c r="AF746" t="s">
        <v>7603</v>
      </c>
      <c r="AG746">
        <v>148</v>
      </c>
      <c r="AH746" t="s">
        <v>7603</v>
      </c>
      <c r="AI746">
        <v>166</v>
      </c>
      <c r="AJ746" t="s">
        <v>7603</v>
      </c>
      <c r="AK746">
        <v>166</v>
      </c>
    </row>
    <row r="747" spans="1:37">
      <c r="A747">
        <v>2013</v>
      </c>
      <c r="B747" t="s">
        <v>10544</v>
      </c>
      <c r="C747" t="s">
        <v>10545</v>
      </c>
      <c r="D747" t="str">
        <f>INDEX(CountyList!A:A, MATCH(MID(C747, 4, 3), CountyList!B:B, 0))</f>
        <v>La Salle</v>
      </c>
      <c r="E747" t="s">
        <v>10546</v>
      </c>
      <c r="F747" t="s">
        <v>3685</v>
      </c>
      <c r="G747" t="s">
        <v>3686</v>
      </c>
      <c r="H747" t="s">
        <v>7045</v>
      </c>
      <c r="I747" t="s">
        <v>10547</v>
      </c>
      <c r="J747" t="s">
        <v>7603</v>
      </c>
      <c r="K747">
        <v>24</v>
      </c>
      <c r="L747">
        <v>25</v>
      </c>
      <c r="M747">
        <v>18</v>
      </c>
      <c r="N747">
        <v>19</v>
      </c>
      <c r="O747">
        <v>22</v>
      </c>
      <c r="P747">
        <v>11</v>
      </c>
      <c r="Q747">
        <v>16</v>
      </c>
      <c r="R747">
        <v>32</v>
      </c>
      <c r="S747">
        <v>33</v>
      </c>
      <c r="T747" t="s">
        <v>7603</v>
      </c>
      <c r="U747" t="s">
        <v>7603</v>
      </c>
      <c r="V747" t="s">
        <v>7603</v>
      </c>
      <c r="W747" t="s">
        <v>7603</v>
      </c>
      <c r="X747" t="s">
        <v>7603</v>
      </c>
      <c r="Y747" t="s">
        <v>7603</v>
      </c>
      <c r="Z747">
        <v>95</v>
      </c>
      <c r="AA747">
        <v>105</v>
      </c>
      <c r="AB747" t="s">
        <v>290</v>
      </c>
      <c r="AC747" t="s">
        <v>7603</v>
      </c>
      <c r="AD747" t="s">
        <v>290</v>
      </c>
      <c r="AE747" t="s">
        <v>290</v>
      </c>
      <c r="AF747" t="s">
        <v>7603</v>
      </c>
      <c r="AG747">
        <v>187</v>
      </c>
      <c r="AH747" t="s">
        <v>290</v>
      </c>
      <c r="AI747">
        <v>200</v>
      </c>
      <c r="AJ747" t="s">
        <v>7603</v>
      </c>
      <c r="AK747">
        <v>200</v>
      </c>
    </row>
    <row r="748" spans="1:37">
      <c r="A748">
        <v>2013</v>
      </c>
      <c r="B748" t="s">
        <v>10548</v>
      </c>
      <c r="C748" t="s">
        <v>10549</v>
      </c>
      <c r="D748" t="str">
        <f>INDEX(CountyList!A:A, MATCH(MID(C748, 4, 3), CountyList!B:B, 0))</f>
        <v>La Salle</v>
      </c>
      <c r="E748" t="s">
        <v>10550</v>
      </c>
      <c r="F748" t="s">
        <v>3661</v>
      </c>
      <c r="G748" t="s">
        <v>3662</v>
      </c>
      <c r="H748" t="s">
        <v>7032</v>
      </c>
      <c r="I748" t="s">
        <v>10551</v>
      </c>
      <c r="J748">
        <v>34</v>
      </c>
      <c r="K748">
        <v>21</v>
      </c>
      <c r="L748">
        <v>16</v>
      </c>
      <c r="M748">
        <v>10</v>
      </c>
      <c r="N748">
        <v>18</v>
      </c>
      <c r="O748" t="s">
        <v>290</v>
      </c>
      <c r="P748">
        <v>14</v>
      </c>
      <c r="Q748">
        <v>16</v>
      </c>
      <c r="R748">
        <v>10</v>
      </c>
      <c r="S748">
        <v>24</v>
      </c>
      <c r="T748" t="s">
        <v>7603</v>
      </c>
      <c r="U748" t="s">
        <v>7603</v>
      </c>
      <c r="V748" t="s">
        <v>7603</v>
      </c>
      <c r="W748" t="s">
        <v>7603</v>
      </c>
      <c r="X748" t="s">
        <v>7603</v>
      </c>
      <c r="Y748" t="s">
        <v>7603</v>
      </c>
      <c r="Z748">
        <v>95</v>
      </c>
      <c r="AA748">
        <v>76</v>
      </c>
      <c r="AB748" t="s">
        <v>7603</v>
      </c>
      <c r="AC748" t="s">
        <v>7603</v>
      </c>
      <c r="AD748">
        <v>10</v>
      </c>
      <c r="AE748" t="s">
        <v>290</v>
      </c>
      <c r="AF748" t="s">
        <v>7603</v>
      </c>
      <c r="AG748">
        <v>159</v>
      </c>
      <c r="AH748" t="s">
        <v>7603</v>
      </c>
      <c r="AI748">
        <v>171</v>
      </c>
      <c r="AJ748" t="s">
        <v>7603</v>
      </c>
      <c r="AK748">
        <v>171</v>
      </c>
    </row>
    <row r="749" spans="1:37">
      <c r="A749">
        <v>2013</v>
      </c>
      <c r="B749" t="s">
        <v>10552</v>
      </c>
      <c r="C749" t="s">
        <v>10553</v>
      </c>
      <c r="D749" t="str">
        <f>INDEX(CountyList!A:A, MATCH(MID(C749, 4, 3), CountyList!B:B, 0))</f>
        <v>La Salle</v>
      </c>
      <c r="E749" t="s">
        <v>10546</v>
      </c>
      <c r="F749" t="s">
        <v>3690</v>
      </c>
      <c r="G749" t="s">
        <v>3686</v>
      </c>
      <c r="H749" t="s">
        <v>7048</v>
      </c>
      <c r="I749" t="s">
        <v>10554</v>
      </c>
      <c r="J749" t="s">
        <v>7603</v>
      </c>
      <c r="K749" t="s">
        <v>7603</v>
      </c>
      <c r="L749" t="s">
        <v>7603</v>
      </c>
      <c r="M749" t="s">
        <v>7603</v>
      </c>
      <c r="N749" t="s">
        <v>7603</v>
      </c>
      <c r="O749" t="s">
        <v>7603</v>
      </c>
      <c r="P749" t="s">
        <v>7603</v>
      </c>
      <c r="Q749" t="s">
        <v>7603</v>
      </c>
      <c r="R749" t="s">
        <v>7603</v>
      </c>
      <c r="S749" t="s">
        <v>7603</v>
      </c>
      <c r="T749">
        <v>44</v>
      </c>
      <c r="U749">
        <v>47</v>
      </c>
      <c r="V749">
        <v>51</v>
      </c>
      <c r="W749">
        <v>50</v>
      </c>
      <c r="X749" t="s">
        <v>7603</v>
      </c>
      <c r="Y749" t="s">
        <v>7603</v>
      </c>
      <c r="Z749">
        <v>88</v>
      </c>
      <c r="AA749">
        <v>105</v>
      </c>
      <c r="AB749" t="s">
        <v>290</v>
      </c>
      <c r="AC749" t="s">
        <v>290</v>
      </c>
      <c r="AD749" t="s">
        <v>290</v>
      </c>
      <c r="AE749" t="s">
        <v>290</v>
      </c>
      <c r="AF749" t="s">
        <v>7603</v>
      </c>
      <c r="AG749">
        <v>179</v>
      </c>
      <c r="AH749" t="s">
        <v>7603</v>
      </c>
      <c r="AI749" t="s">
        <v>7603</v>
      </c>
      <c r="AJ749">
        <v>193</v>
      </c>
      <c r="AK749">
        <v>193</v>
      </c>
    </row>
    <row r="750" spans="1:37">
      <c r="A750">
        <v>2013</v>
      </c>
      <c r="B750" t="s">
        <v>3665</v>
      </c>
      <c r="C750" t="s">
        <v>10555</v>
      </c>
      <c r="D750" t="str">
        <f>INDEX(CountyList!A:A, MATCH(MID(C750, 4, 3), CountyList!B:B, 0))</f>
        <v>La Salle</v>
      </c>
      <c r="E750" t="s">
        <v>10556</v>
      </c>
      <c r="F750" t="s">
        <v>3667</v>
      </c>
      <c r="G750" t="s">
        <v>3668</v>
      </c>
      <c r="H750" t="s">
        <v>7035</v>
      </c>
      <c r="I750" t="s">
        <v>10557</v>
      </c>
      <c r="J750">
        <v>26</v>
      </c>
      <c r="K750" t="s">
        <v>290</v>
      </c>
      <c r="L750" t="s">
        <v>290</v>
      </c>
      <c r="M750" t="s">
        <v>290</v>
      </c>
      <c r="N750">
        <v>13</v>
      </c>
      <c r="O750">
        <v>13</v>
      </c>
      <c r="P750">
        <v>12</v>
      </c>
      <c r="Q750">
        <v>11</v>
      </c>
      <c r="R750">
        <v>12</v>
      </c>
      <c r="S750">
        <v>15</v>
      </c>
      <c r="T750" t="s">
        <v>7603</v>
      </c>
      <c r="U750" t="s">
        <v>7603</v>
      </c>
      <c r="V750" t="s">
        <v>7603</v>
      </c>
      <c r="W750" t="s">
        <v>7603</v>
      </c>
      <c r="X750" t="s">
        <v>7603</v>
      </c>
      <c r="Y750" t="s">
        <v>7603</v>
      </c>
      <c r="Z750">
        <v>64</v>
      </c>
      <c r="AA750">
        <v>61</v>
      </c>
      <c r="AB750">
        <v>16</v>
      </c>
      <c r="AC750" t="s">
        <v>7603</v>
      </c>
      <c r="AD750" t="s">
        <v>290</v>
      </c>
      <c r="AE750" t="s">
        <v>7603</v>
      </c>
      <c r="AF750" t="s">
        <v>7603</v>
      </c>
      <c r="AG750">
        <v>100</v>
      </c>
      <c r="AH750" t="s">
        <v>290</v>
      </c>
      <c r="AI750">
        <v>125</v>
      </c>
      <c r="AJ750" t="s">
        <v>7603</v>
      </c>
      <c r="AK750">
        <v>125</v>
      </c>
    </row>
    <row r="751" spans="1:37">
      <c r="A751">
        <v>2013</v>
      </c>
      <c r="B751" t="s">
        <v>3671</v>
      </c>
      <c r="C751" t="s">
        <v>10558</v>
      </c>
      <c r="D751" t="str">
        <f>INDEX(CountyList!A:A, MATCH(MID(C751, 4, 3), CountyList!B:B, 0))</f>
        <v>La Salle</v>
      </c>
      <c r="E751" t="s">
        <v>10559</v>
      </c>
      <c r="F751" t="s">
        <v>3674</v>
      </c>
      <c r="G751" t="s">
        <v>3675</v>
      </c>
      <c r="H751" t="s">
        <v>7038</v>
      </c>
      <c r="I751" t="s">
        <v>10560</v>
      </c>
      <c r="J751">
        <v>28</v>
      </c>
      <c r="K751">
        <v>10</v>
      </c>
      <c r="L751">
        <v>19</v>
      </c>
      <c r="M751">
        <v>13</v>
      </c>
      <c r="N751">
        <v>11</v>
      </c>
      <c r="O751">
        <v>16</v>
      </c>
      <c r="P751">
        <v>10</v>
      </c>
      <c r="Q751">
        <v>17</v>
      </c>
      <c r="R751">
        <v>13</v>
      </c>
      <c r="S751">
        <v>20</v>
      </c>
      <c r="T751" t="s">
        <v>7603</v>
      </c>
      <c r="U751" t="s">
        <v>7603</v>
      </c>
      <c r="V751" t="s">
        <v>7603</v>
      </c>
      <c r="W751" t="s">
        <v>7603</v>
      </c>
      <c r="X751" t="s">
        <v>7603</v>
      </c>
      <c r="Y751" t="s">
        <v>7603</v>
      </c>
      <c r="Z751">
        <v>77</v>
      </c>
      <c r="AA751">
        <v>80</v>
      </c>
      <c r="AB751" t="s">
        <v>290</v>
      </c>
      <c r="AC751" t="s">
        <v>7603</v>
      </c>
      <c r="AD751" t="s">
        <v>290</v>
      </c>
      <c r="AE751" t="s">
        <v>7603</v>
      </c>
      <c r="AF751" t="s">
        <v>7603</v>
      </c>
      <c r="AG751">
        <v>146</v>
      </c>
      <c r="AH751" t="s">
        <v>290</v>
      </c>
      <c r="AI751">
        <v>157</v>
      </c>
      <c r="AJ751" t="s">
        <v>7603</v>
      </c>
      <c r="AK751">
        <v>157</v>
      </c>
    </row>
    <row r="752" spans="1:37">
      <c r="A752">
        <v>2013</v>
      </c>
      <c r="B752" t="s">
        <v>3678</v>
      </c>
      <c r="C752" t="s">
        <v>10561</v>
      </c>
      <c r="D752" t="str">
        <f>INDEX(CountyList!A:A, MATCH(MID(C752, 4, 3), CountyList!B:B, 0))</f>
        <v>La Salle</v>
      </c>
      <c r="E752" t="s">
        <v>10562</v>
      </c>
      <c r="F752" t="s">
        <v>3680</v>
      </c>
      <c r="G752" t="s">
        <v>3681</v>
      </c>
      <c r="H752" t="s">
        <v>7041</v>
      </c>
      <c r="I752" t="s">
        <v>10563</v>
      </c>
      <c r="J752">
        <v>41</v>
      </c>
      <c r="K752" t="s">
        <v>290</v>
      </c>
      <c r="L752">
        <v>13</v>
      </c>
      <c r="M752" t="s">
        <v>290</v>
      </c>
      <c r="N752" t="s">
        <v>290</v>
      </c>
      <c r="O752" t="s">
        <v>290</v>
      </c>
      <c r="P752" t="s">
        <v>290</v>
      </c>
      <c r="Q752" t="s">
        <v>290</v>
      </c>
      <c r="R752">
        <v>13</v>
      </c>
      <c r="S752" t="s">
        <v>290</v>
      </c>
      <c r="T752" t="s">
        <v>7603</v>
      </c>
      <c r="U752" t="s">
        <v>7603</v>
      </c>
      <c r="V752" t="s">
        <v>7603</v>
      </c>
      <c r="W752" t="s">
        <v>7603</v>
      </c>
      <c r="X752" t="s">
        <v>7603</v>
      </c>
      <c r="Y752" t="s">
        <v>7603</v>
      </c>
      <c r="Z752">
        <v>65</v>
      </c>
      <c r="AA752">
        <v>57</v>
      </c>
      <c r="AB752">
        <v>13</v>
      </c>
      <c r="AC752" t="s">
        <v>7603</v>
      </c>
      <c r="AD752" t="s">
        <v>7603</v>
      </c>
      <c r="AE752" t="s">
        <v>7603</v>
      </c>
      <c r="AF752">
        <v>12</v>
      </c>
      <c r="AG752">
        <v>92</v>
      </c>
      <c r="AH752" t="s">
        <v>290</v>
      </c>
      <c r="AI752">
        <v>122</v>
      </c>
      <c r="AJ752" t="s">
        <v>7603</v>
      </c>
      <c r="AK752">
        <v>122</v>
      </c>
    </row>
    <row r="753" spans="1:37">
      <c r="A753">
        <v>2013</v>
      </c>
      <c r="B753" t="s">
        <v>10564</v>
      </c>
      <c r="C753" t="s">
        <v>10565</v>
      </c>
      <c r="D753" t="str">
        <f>INDEX(CountyList!A:A, MATCH(MID(C753, 4, 3), CountyList!B:B, 0))</f>
        <v>La Salle</v>
      </c>
      <c r="E753" t="s">
        <v>10566</v>
      </c>
      <c r="F753" t="s">
        <v>10567</v>
      </c>
      <c r="G753" t="s">
        <v>10568</v>
      </c>
      <c r="H753" t="s">
        <v>10569</v>
      </c>
      <c r="I753" t="s">
        <v>10570</v>
      </c>
      <c r="J753" t="s">
        <v>7603</v>
      </c>
      <c r="K753" t="s">
        <v>7603</v>
      </c>
      <c r="L753" t="s">
        <v>7603</v>
      </c>
      <c r="M753" t="s">
        <v>7603</v>
      </c>
      <c r="N753" t="s">
        <v>7603</v>
      </c>
      <c r="O753" t="s">
        <v>290</v>
      </c>
      <c r="P753" t="s">
        <v>290</v>
      </c>
      <c r="Q753" t="s">
        <v>290</v>
      </c>
      <c r="R753" t="s">
        <v>7603</v>
      </c>
      <c r="S753" t="s">
        <v>7603</v>
      </c>
      <c r="T753" t="s">
        <v>7603</v>
      </c>
      <c r="U753" t="s">
        <v>7603</v>
      </c>
      <c r="V753" t="s">
        <v>7603</v>
      </c>
      <c r="W753" t="s">
        <v>7603</v>
      </c>
      <c r="X753" t="s">
        <v>7603</v>
      </c>
      <c r="Y753" t="s">
        <v>7603</v>
      </c>
      <c r="Z753" t="s">
        <v>290</v>
      </c>
      <c r="AA753" t="s">
        <v>290</v>
      </c>
      <c r="AB753" t="s">
        <v>7603</v>
      </c>
      <c r="AC753" t="s">
        <v>7603</v>
      </c>
      <c r="AD753" t="s">
        <v>290</v>
      </c>
      <c r="AE753" t="s">
        <v>7603</v>
      </c>
      <c r="AF753" t="s">
        <v>7603</v>
      </c>
      <c r="AG753" t="s">
        <v>290</v>
      </c>
      <c r="AH753" t="s">
        <v>7603</v>
      </c>
      <c r="AI753" t="s">
        <v>290</v>
      </c>
      <c r="AJ753" t="s">
        <v>7603</v>
      </c>
      <c r="AK753" t="s">
        <v>290</v>
      </c>
    </row>
    <row r="754" spans="1:37">
      <c r="A754">
        <v>2013</v>
      </c>
      <c r="B754" t="s">
        <v>10571</v>
      </c>
      <c r="C754" t="s">
        <v>10572</v>
      </c>
      <c r="D754" t="str">
        <f>INDEX(CountyList!A:A, MATCH(MID(C754, 4, 3), CountyList!B:B, 0))</f>
        <v>La Salle</v>
      </c>
      <c r="E754" t="s">
        <v>10573</v>
      </c>
      <c r="F754" t="s">
        <v>10574</v>
      </c>
      <c r="G754" t="s">
        <v>3662</v>
      </c>
      <c r="H754" t="s">
        <v>10575</v>
      </c>
      <c r="I754" t="s">
        <v>10576</v>
      </c>
      <c r="J754">
        <v>14</v>
      </c>
      <c r="K754" t="s">
        <v>290</v>
      </c>
      <c r="L754" t="s">
        <v>290</v>
      </c>
      <c r="M754" t="s">
        <v>290</v>
      </c>
      <c r="N754" t="s">
        <v>290</v>
      </c>
      <c r="O754" t="s">
        <v>7603</v>
      </c>
      <c r="P754" t="s">
        <v>7603</v>
      </c>
      <c r="Q754" t="s">
        <v>7603</v>
      </c>
      <c r="R754" t="s">
        <v>7603</v>
      </c>
      <c r="S754" t="s">
        <v>7603</v>
      </c>
      <c r="T754" t="s">
        <v>7603</v>
      </c>
      <c r="U754" t="s">
        <v>7603</v>
      </c>
      <c r="V754" t="s">
        <v>7603</v>
      </c>
      <c r="W754" t="s">
        <v>7603</v>
      </c>
      <c r="X754" t="s">
        <v>7603</v>
      </c>
      <c r="Y754" t="s">
        <v>7603</v>
      </c>
      <c r="Z754">
        <v>16</v>
      </c>
      <c r="AA754">
        <v>13</v>
      </c>
      <c r="AB754" t="s">
        <v>290</v>
      </c>
      <c r="AC754" t="s">
        <v>7603</v>
      </c>
      <c r="AD754" t="s">
        <v>290</v>
      </c>
      <c r="AE754" t="s">
        <v>290</v>
      </c>
      <c r="AF754" t="s">
        <v>7603</v>
      </c>
      <c r="AG754">
        <v>25</v>
      </c>
      <c r="AH754" t="s">
        <v>7603</v>
      </c>
      <c r="AI754">
        <v>29</v>
      </c>
      <c r="AJ754" t="s">
        <v>7603</v>
      </c>
      <c r="AK754">
        <v>29</v>
      </c>
    </row>
    <row r="755" spans="1:37">
      <c r="A755">
        <v>2013</v>
      </c>
      <c r="B755" t="s">
        <v>2738</v>
      </c>
      <c r="C755" t="s">
        <v>10577</v>
      </c>
      <c r="D755" t="str">
        <f>INDEX(CountyList!A:A, MATCH(MID(C755, 4, 3), CountyList!B:B, 0))</f>
        <v>Logan</v>
      </c>
      <c r="E755" t="s">
        <v>6419</v>
      </c>
      <c r="F755" t="s">
        <v>2740</v>
      </c>
      <c r="G755" t="s">
        <v>2741</v>
      </c>
      <c r="H755" t="s">
        <v>6420</v>
      </c>
      <c r="I755" t="s">
        <v>10578</v>
      </c>
      <c r="J755">
        <v>21</v>
      </c>
      <c r="K755">
        <v>11</v>
      </c>
      <c r="L755" t="s">
        <v>290</v>
      </c>
      <c r="M755" t="s">
        <v>290</v>
      </c>
      <c r="N755">
        <v>11</v>
      </c>
      <c r="O755" t="s">
        <v>290</v>
      </c>
      <c r="P755" t="s">
        <v>290</v>
      </c>
      <c r="Q755" t="s">
        <v>290</v>
      </c>
      <c r="R755">
        <v>13</v>
      </c>
      <c r="S755" t="s">
        <v>290</v>
      </c>
      <c r="T755" t="s">
        <v>7603</v>
      </c>
      <c r="U755" t="s">
        <v>7603</v>
      </c>
      <c r="V755" t="s">
        <v>7603</v>
      </c>
      <c r="W755" t="s">
        <v>7603</v>
      </c>
      <c r="X755" t="s">
        <v>7603</v>
      </c>
      <c r="Y755" t="s">
        <v>7603</v>
      </c>
      <c r="Z755">
        <v>43</v>
      </c>
      <c r="AA755">
        <v>55</v>
      </c>
      <c r="AB755" t="s">
        <v>290</v>
      </c>
      <c r="AC755" t="s">
        <v>7603</v>
      </c>
      <c r="AD755" t="s">
        <v>290</v>
      </c>
      <c r="AE755" t="s">
        <v>7603</v>
      </c>
      <c r="AF755" t="s">
        <v>7603</v>
      </c>
      <c r="AG755">
        <v>89</v>
      </c>
      <c r="AH755" t="s">
        <v>290</v>
      </c>
      <c r="AI755">
        <v>98</v>
      </c>
      <c r="AJ755" t="s">
        <v>7603</v>
      </c>
      <c r="AK755">
        <v>98</v>
      </c>
    </row>
    <row r="756" spans="1:37">
      <c r="A756">
        <v>2013</v>
      </c>
      <c r="B756" t="s">
        <v>10579</v>
      </c>
      <c r="C756" t="s">
        <v>10580</v>
      </c>
      <c r="D756" t="str">
        <f>INDEX(CountyList!A:A, MATCH(MID(C756, 4, 3), CountyList!B:B, 0))</f>
        <v>Logan</v>
      </c>
      <c r="E756" t="s">
        <v>10581</v>
      </c>
      <c r="F756" t="s">
        <v>2745</v>
      </c>
      <c r="G756" t="s">
        <v>2746</v>
      </c>
      <c r="H756" t="s">
        <v>6423</v>
      </c>
      <c r="I756" t="s">
        <v>10582</v>
      </c>
      <c r="J756">
        <v>34</v>
      </c>
      <c r="K756" t="s">
        <v>290</v>
      </c>
      <c r="L756">
        <v>10</v>
      </c>
      <c r="M756" t="s">
        <v>290</v>
      </c>
      <c r="N756">
        <v>11</v>
      </c>
      <c r="O756" t="s">
        <v>290</v>
      </c>
      <c r="P756">
        <v>17</v>
      </c>
      <c r="Q756" t="s">
        <v>290</v>
      </c>
      <c r="R756">
        <v>11</v>
      </c>
      <c r="S756" t="s">
        <v>290</v>
      </c>
      <c r="T756" t="s">
        <v>7603</v>
      </c>
      <c r="U756" t="s">
        <v>7603</v>
      </c>
      <c r="V756" t="s">
        <v>7603</v>
      </c>
      <c r="W756" t="s">
        <v>7603</v>
      </c>
      <c r="X756">
        <v>12</v>
      </c>
      <c r="Y756" t="s">
        <v>7603</v>
      </c>
      <c r="Z756">
        <v>63</v>
      </c>
      <c r="AA756">
        <v>65</v>
      </c>
      <c r="AB756" t="s">
        <v>290</v>
      </c>
      <c r="AC756" t="s">
        <v>7603</v>
      </c>
      <c r="AD756" t="s">
        <v>290</v>
      </c>
      <c r="AE756" t="s">
        <v>290</v>
      </c>
      <c r="AF756" t="s">
        <v>7603</v>
      </c>
      <c r="AG756">
        <v>116</v>
      </c>
      <c r="AH756" t="s">
        <v>290</v>
      </c>
      <c r="AI756">
        <v>128</v>
      </c>
      <c r="AJ756" t="s">
        <v>7603</v>
      </c>
      <c r="AK756">
        <v>128</v>
      </c>
    </row>
    <row r="757" spans="1:37">
      <c r="A757">
        <v>2013</v>
      </c>
      <c r="B757" t="s">
        <v>10583</v>
      </c>
      <c r="C757" t="s">
        <v>10584</v>
      </c>
      <c r="D757" t="str">
        <f>INDEX(CountyList!A:A, MATCH(MID(C757, 4, 3), CountyList!B:B, 0))</f>
        <v>Logan</v>
      </c>
      <c r="E757" t="s">
        <v>10585</v>
      </c>
      <c r="F757" t="s">
        <v>10586</v>
      </c>
      <c r="G757" t="s">
        <v>2741</v>
      </c>
      <c r="H757" t="s">
        <v>10587</v>
      </c>
      <c r="I757" t="s">
        <v>10588</v>
      </c>
      <c r="J757" t="s">
        <v>7603</v>
      </c>
      <c r="K757" t="s">
        <v>7603</v>
      </c>
      <c r="L757" t="s">
        <v>7603</v>
      </c>
      <c r="M757" t="s">
        <v>7603</v>
      </c>
      <c r="N757" t="s">
        <v>7603</v>
      </c>
      <c r="O757" t="s">
        <v>7603</v>
      </c>
      <c r="P757" t="s">
        <v>290</v>
      </c>
      <c r="Q757" t="s">
        <v>290</v>
      </c>
      <c r="R757" t="s">
        <v>290</v>
      </c>
      <c r="S757" t="s">
        <v>7603</v>
      </c>
      <c r="T757" t="s">
        <v>290</v>
      </c>
      <c r="U757" t="s">
        <v>290</v>
      </c>
      <c r="V757" t="s">
        <v>7603</v>
      </c>
      <c r="W757" t="s">
        <v>7603</v>
      </c>
      <c r="X757" t="s">
        <v>7603</v>
      </c>
      <c r="Y757" t="s">
        <v>7603</v>
      </c>
      <c r="Z757" t="s">
        <v>290</v>
      </c>
      <c r="AA757" t="s">
        <v>290</v>
      </c>
      <c r="AB757" t="s">
        <v>7603</v>
      </c>
      <c r="AC757" t="s">
        <v>7603</v>
      </c>
      <c r="AD757" t="s">
        <v>7603</v>
      </c>
      <c r="AE757" t="s">
        <v>7603</v>
      </c>
      <c r="AF757" t="s">
        <v>7603</v>
      </c>
      <c r="AG757" t="s">
        <v>290</v>
      </c>
      <c r="AH757" t="s">
        <v>7603</v>
      </c>
      <c r="AI757" t="s">
        <v>290</v>
      </c>
      <c r="AJ757" t="s">
        <v>290</v>
      </c>
      <c r="AK757" t="s">
        <v>290</v>
      </c>
    </row>
    <row r="758" spans="1:37">
      <c r="A758">
        <v>2013</v>
      </c>
      <c r="B758" t="s">
        <v>439</v>
      </c>
      <c r="C758" t="s">
        <v>10589</v>
      </c>
      <c r="D758" t="str">
        <f>INDEX(CountyList!A:A, MATCH(MID(C758, 4, 3), CountyList!B:B, 0))</f>
        <v>Logan</v>
      </c>
      <c r="E758" t="s">
        <v>10590</v>
      </c>
      <c r="F758" t="s">
        <v>2750</v>
      </c>
      <c r="G758" t="s">
        <v>2741</v>
      </c>
      <c r="H758" t="s">
        <v>6426</v>
      </c>
      <c r="I758" t="s">
        <v>10591</v>
      </c>
      <c r="J758">
        <v>22</v>
      </c>
      <c r="K758" t="s">
        <v>290</v>
      </c>
      <c r="L758">
        <v>10</v>
      </c>
      <c r="M758" t="s">
        <v>290</v>
      </c>
      <c r="N758">
        <v>10</v>
      </c>
      <c r="O758" t="s">
        <v>290</v>
      </c>
      <c r="P758" t="s">
        <v>290</v>
      </c>
      <c r="Q758">
        <v>10</v>
      </c>
      <c r="R758">
        <v>13</v>
      </c>
      <c r="S758">
        <v>14</v>
      </c>
      <c r="T758" t="s">
        <v>7603</v>
      </c>
      <c r="U758" t="s">
        <v>7603</v>
      </c>
      <c r="V758" t="s">
        <v>7603</v>
      </c>
      <c r="W758" t="s">
        <v>7603</v>
      </c>
      <c r="X758" t="s">
        <v>7603</v>
      </c>
      <c r="Y758" t="s">
        <v>7603</v>
      </c>
      <c r="Z758">
        <v>69</v>
      </c>
      <c r="AA758">
        <v>41</v>
      </c>
      <c r="AB758" t="s">
        <v>290</v>
      </c>
      <c r="AC758" t="s">
        <v>7603</v>
      </c>
      <c r="AD758" t="s">
        <v>290</v>
      </c>
      <c r="AE758" t="s">
        <v>7603</v>
      </c>
      <c r="AF758" t="s">
        <v>7603</v>
      </c>
      <c r="AG758">
        <v>102</v>
      </c>
      <c r="AH758" t="s">
        <v>290</v>
      </c>
      <c r="AI758">
        <v>110</v>
      </c>
      <c r="AJ758" t="s">
        <v>7603</v>
      </c>
      <c r="AK758">
        <v>110</v>
      </c>
    </row>
    <row r="759" spans="1:37">
      <c r="A759">
        <v>2013</v>
      </c>
      <c r="B759" t="s">
        <v>459</v>
      </c>
      <c r="C759" t="s">
        <v>10592</v>
      </c>
      <c r="D759" t="str">
        <f>INDEX(CountyList!A:A, MATCH(MID(C759, 4, 3), CountyList!B:B, 0))</f>
        <v>Macon</v>
      </c>
      <c r="E759" t="s">
        <v>10593</v>
      </c>
      <c r="F759" t="s">
        <v>3694</v>
      </c>
      <c r="G759" t="s">
        <v>3695</v>
      </c>
      <c r="H759" t="s">
        <v>7051</v>
      </c>
      <c r="I759" t="s">
        <v>10594</v>
      </c>
      <c r="J759">
        <v>30</v>
      </c>
      <c r="K759">
        <v>19</v>
      </c>
      <c r="L759">
        <v>25</v>
      </c>
      <c r="M759">
        <v>22</v>
      </c>
      <c r="N759">
        <v>22</v>
      </c>
      <c r="O759">
        <v>21</v>
      </c>
      <c r="P759">
        <v>25</v>
      </c>
      <c r="Q759">
        <v>26</v>
      </c>
      <c r="R759">
        <v>18</v>
      </c>
      <c r="S759">
        <v>14</v>
      </c>
      <c r="T759" t="s">
        <v>7603</v>
      </c>
      <c r="U759" t="s">
        <v>7603</v>
      </c>
      <c r="V759" t="s">
        <v>7603</v>
      </c>
      <c r="W759" t="s">
        <v>7603</v>
      </c>
      <c r="X759" t="s">
        <v>7603</v>
      </c>
      <c r="Y759" t="s">
        <v>7603</v>
      </c>
      <c r="Z759">
        <v>119</v>
      </c>
      <c r="AA759">
        <v>103</v>
      </c>
      <c r="AB759">
        <v>12</v>
      </c>
      <c r="AC759" t="s">
        <v>7603</v>
      </c>
      <c r="AD759" t="s">
        <v>290</v>
      </c>
      <c r="AE759" t="s">
        <v>290</v>
      </c>
      <c r="AF759" t="s">
        <v>7603</v>
      </c>
      <c r="AG759">
        <v>198</v>
      </c>
      <c r="AH759" t="s">
        <v>290</v>
      </c>
      <c r="AI759">
        <v>222</v>
      </c>
      <c r="AJ759" t="s">
        <v>7603</v>
      </c>
      <c r="AK759">
        <v>222</v>
      </c>
    </row>
    <row r="760" spans="1:37">
      <c r="A760">
        <v>2013</v>
      </c>
      <c r="B760" t="s">
        <v>3698</v>
      </c>
      <c r="C760" t="s">
        <v>10595</v>
      </c>
      <c r="D760" t="str">
        <f>INDEX(CountyList!A:A, MATCH(MID(C760, 4, 3), CountyList!B:B, 0))</f>
        <v>Macon</v>
      </c>
      <c r="E760" t="s">
        <v>10596</v>
      </c>
      <c r="F760" t="s">
        <v>3700</v>
      </c>
      <c r="G760" t="s">
        <v>3695</v>
      </c>
      <c r="H760" t="s">
        <v>7054</v>
      </c>
      <c r="I760" t="s">
        <v>10597</v>
      </c>
      <c r="J760">
        <v>25</v>
      </c>
      <c r="K760">
        <v>16</v>
      </c>
      <c r="L760">
        <v>25</v>
      </c>
      <c r="M760">
        <v>27</v>
      </c>
      <c r="N760">
        <v>22</v>
      </c>
      <c r="O760">
        <v>17</v>
      </c>
      <c r="P760">
        <v>28</v>
      </c>
      <c r="Q760">
        <v>21</v>
      </c>
      <c r="R760">
        <v>29</v>
      </c>
      <c r="S760">
        <v>30</v>
      </c>
      <c r="T760" t="s">
        <v>7603</v>
      </c>
      <c r="U760" t="s">
        <v>7603</v>
      </c>
      <c r="V760" t="s">
        <v>7603</v>
      </c>
      <c r="W760" t="s">
        <v>7603</v>
      </c>
      <c r="X760" t="s">
        <v>7603</v>
      </c>
      <c r="Y760" t="s">
        <v>7603</v>
      </c>
      <c r="Z760">
        <v>122</v>
      </c>
      <c r="AA760">
        <v>118</v>
      </c>
      <c r="AB760" t="s">
        <v>290</v>
      </c>
      <c r="AC760" t="s">
        <v>7603</v>
      </c>
      <c r="AD760">
        <v>11</v>
      </c>
      <c r="AE760">
        <v>11</v>
      </c>
      <c r="AF760">
        <v>16</v>
      </c>
      <c r="AG760">
        <v>182</v>
      </c>
      <c r="AH760">
        <v>13</v>
      </c>
      <c r="AI760">
        <v>240</v>
      </c>
      <c r="AJ760" t="s">
        <v>7603</v>
      </c>
      <c r="AK760">
        <v>240</v>
      </c>
    </row>
    <row r="761" spans="1:37">
      <c r="A761">
        <v>2013</v>
      </c>
      <c r="B761" t="s">
        <v>3703</v>
      </c>
      <c r="C761" t="s">
        <v>10598</v>
      </c>
      <c r="D761" t="str">
        <f>INDEX(CountyList!A:A, MATCH(MID(C761, 4, 3), CountyList!B:B, 0))</f>
        <v>Macon</v>
      </c>
      <c r="E761" t="s">
        <v>10599</v>
      </c>
      <c r="F761" t="s">
        <v>3705</v>
      </c>
      <c r="G761" t="s">
        <v>3695</v>
      </c>
      <c r="H761" t="s">
        <v>7057</v>
      </c>
      <c r="I761" t="s">
        <v>10600</v>
      </c>
      <c r="J761">
        <v>25</v>
      </c>
      <c r="K761">
        <v>22</v>
      </c>
      <c r="L761">
        <v>26</v>
      </c>
      <c r="M761">
        <v>17</v>
      </c>
      <c r="N761">
        <v>14</v>
      </c>
      <c r="O761">
        <v>19</v>
      </c>
      <c r="P761">
        <v>14</v>
      </c>
      <c r="Q761">
        <v>12</v>
      </c>
      <c r="R761">
        <v>10</v>
      </c>
      <c r="S761">
        <v>16</v>
      </c>
      <c r="T761" t="s">
        <v>7603</v>
      </c>
      <c r="U761" t="s">
        <v>7603</v>
      </c>
      <c r="V761" t="s">
        <v>7603</v>
      </c>
      <c r="W761" t="s">
        <v>7603</v>
      </c>
      <c r="X761" t="s">
        <v>7603</v>
      </c>
      <c r="Y761" t="s">
        <v>7603</v>
      </c>
      <c r="Z761">
        <v>92</v>
      </c>
      <c r="AA761">
        <v>83</v>
      </c>
      <c r="AB761" t="s">
        <v>290</v>
      </c>
      <c r="AC761" t="s">
        <v>7603</v>
      </c>
      <c r="AD761" t="s">
        <v>290</v>
      </c>
      <c r="AE761">
        <v>14</v>
      </c>
      <c r="AF761" t="s">
        <v>7603</v>
      </c>
      <c r="AG761">
        <v>134</v>
      </c>
      <c r="AH761">
        <v>21</v>
      </c>
      <c r="AI761">
        <v>175</v>
      </c>
      <c r="AJ761" t="s">
        <v>7603</v>
      </c>
      <c r="AK761">
        <v>175</v>
      </c>
    </row>
    <row r="762" spans="1:37">
      <c r="A762">
        <v>2013</v>
      </c>
      <c r="B762" t="s">
        <v>3708</v>
      </c>
      <c r="C762" t="s">
        <v>10601</v>
      </c>
      <c r="D762" t="str">
        <f>INDEX(CountyList!A:A, MATCH(MID(C762, 4, 3), CountyList!B:B, 0))</f>
        <v>Macon</v>
      </c>
      <c r="E762" t="s">
        <v>10602</v>
      </c>
      <c r="F762" t="s">
        <v>3710</v>
      </c>
      <c r="G762" t="s">
        <v>3695</v>
      </c>
      <c r="H762" t="s">
        <v>7060</v>
      </c>
      <c r="I762" t="s">
        <v>10603</v>
      </c>
      <c r="J762" t="s">
        <v>7603</v>
      </c>
      <c r="K762" t="s">
        <v>7603</v>
      </c>
      <c r="L762" t="s">
        <v>7603</v>
      </c>
      <c r="M762" t="s">
        <v>7603</v>
      </c>
      <c r="N762" t="s">
        <v>7603</v>
      </c>
      <c r="O762" t="s">
        <v>7603</v>
      </c>
      <c r="P762" t="s">
        <v>7603</v>
      </c>
      <c r="Q762" t="s">
        <v>7603</v>
      </c>
      <c r="R762" t="s">
        <v>7603</v>
      </c>
      <c r="S762" t="s">
        <v>7603</v>
      </c>
      <c r="T762">
        <v>70</v>
      </c>
      <c r="U762">
        <v>47</v>
      </c>
      <c r="V762">
        <v>81</v>
      </c>
      <c r="W762">
        <v>69</v>
      </c>
      <c r="X762" t="s">
        <v>7603</v>
      </c>
      <c r="Y762" t="s">
        <v>7603</v>
      </c>
      <c r="Z762">
        <v>135</v>
      </c>
      <c r="AA762">
        <v>141</v>
      </c>
      <c r="AB762" t="s">
        <v>290</v>
      </c>
      <c r="AC762" t="s">
        <v>7603</v>
      </c>
      <c r="AD762" t="s">
        <v>290</v>
      </c>
      <c r="AE762">
        <v>18</v>
      </c>
      <c r="AF762" t="s">
        <v>7603</v>
      </c>
      <c r="AG762">
        <v>223</v>
      </c>
      <c r="AH762">
        <v>20</v>
      </c>
      <c r="AI762" t="s">
        <v>7603</v>
      </c>
      <c r="AJ762">
        <v>276</v>
      </c>
      <c r="AK762">
        <v>276</v>
      </c>
    </row>
    <row r="763" spans="1:37">
      <c r="A763">
        <v>2013</v>
      </c>
      <c r="B763" t="s">
        <v>10604</v>
      </c>
      <c r="C763" t="s">
        <v>10605</v>
      </c>
      <c r="D763" t="str">
        <f>INDEX(CountyList!A:A, MATCH(MID(C763, 4, 3), CountyList!B:B, 0))</f>
        <v>Macon</v>
      </c>
      <c r="E763" t="s">
        <v>10606</v>
      </c>
      <c r="F763" t="s">
        <v>10607</v>
      </c>
      <c r="G763" t="s">
        <v>3695</v>
      </c>
      <c r="H763" t="s">
        <v>10608</v>
      </c>
      <c r="I763" t="s">
        <v>10609</v>
      </c>
      <c r="J763" t="s">
        <v>7603</v>
      </c>
      <c r="K763">
        <v>18</v>
      </c>
      <c r="L763" t="s">
        <v>290</v>
      </c>
      <c r="M763" t="s">
        <v>290</v>
      </c>
      <c r="N763" t="s">
        <v>290</v>
      </c>
      <c r="O763" t="s">
        <v>290</v>
      </c>
      <c r="P763" t="s">
        <v>290</v>
      </c>
      <c r="Q763" t="s">
        <v>7603</v>
      </c>
      <c r="R763" t="s">
        <v>7603</v>
      </c>
      <c r="S763" t="s">
        <v>7603</v>
      </c>
      <c r="T763" t="s">
        <v>7603</v>
      </c>
      <c r="U763" t="s">
        <v>7603</v>
      </c>
      <c r="V763" t="s">
        <v>7603</v>
      </c>
      <c r="W763" t="s">
        <v>7603</v>
      </c>
      <c r="X763" t="s">
        <v>7603</v>
      </c>
      <c r="Y763" t="s">
        <v>7603</v>
      </c>
      <c r="Z763">
        <v>22</v>
      </c>
      <c r="AA763">
        <v>16</v>
      </c>
      <c r="AB763" t="s">
        <v>7603</v>
      </c>
      <c r="AC763" t="s">
        <v>7603</v>
      </c>
      <c r="AD763" t="s">
        <v>7603</v>
      </c>
      <c r="AE763">
        <v>11</v>
      </c>
      <c r="AF763">
        <v>19</v>
      </c>
      <c r="AG763" t="s">
        <v>290</v>
      </c>
      <c r="AH763" t="s">
        <v>290</v>
      </c>
      <c r="AI763">
        <v>38</v>
      </c>
      <c r="AJ763" t="s">
        <v>7603</v>
      </c>
      <c r="AK763">
        <v>38</v>
      </c>
    </row>
    <row r="764" spans="1:37">
      <c r="A764">
        <v>2013</v>
      </c>
      <c r="B764" t="s">
        <v>3712</v>
      </c>
      <c r="C764" t="s">
        <v>10610</v>
      </c>
      <c r="D764" t="str">
        <f>INDEX(CountyList!A:A, MATCH(MID(C764, 4, 3), CountyList!B:B, 0))</f>
        <v>Macon</v>
      </c>
      <c r="E764" t="s">
        <v>10611</v>
      </c>
      <c r="F764" t="s">
        <v>3715</v>
      </c>
      <c r="G764" t="s">
        <v>3695</v>
      </c>
      <c r="H764" t="s">
        <v>10612</v>
      </c>
      <c r="I764" t="s">
        <v>10613</v>
      </c>
      <c r="J764" t="s">
        <v>7603</v>
      </c>
      <c r="K764">
        <v>47</v>
      </c>
      <c r="L764">
        <v>35</v>
      </c>
      <c r="M764">
        <v>45</v>
      </c>
      <c r="N764">
        <v>37</v>
      </c>
      <c r="O764">
        <v>28</v>
      </c>
      <c r="P764">
        <v>42</v>
      </c>
      <c r="Q764">
        <v>35</v>
      </c>
      <c r="R764">
        <v>34</v>
      </c>
      <c r="S764">
        <v>67</v>
      </c>
      <c r="T764">
        <v>47</v>
      </c>
      <c r="U764">
        <v>49</v>
      </c>
      <c r="V764">
        <v>36</v>
      </c>
      <c r="W764">
        <v>36</v>
      </c>
      <c r="X764" t="s">
        <v>7603</v>
      </c>
      <c r="Y764" t="s">
        <v>7603</v>
      </c>
      <c r="Z764">
        <v>272</v>
      </c>
      <c r="AA764">
        <v>269</v>
      </c>
      <c r="AB764" t="s">
        <v>290</v>
      </c>
      <c r="AC764" t="s">
        <v>7603</v>
      </c>
      <c r="AD764">
        <v>10</v>
      </c>
      <c r="AE764">
        <v>45</v>
      </c>
      <c r="AF764" t="s">
        <v>7603</v>
      </c>
      <c r="AG764">
        <v>452</v>
      </c>
      <c r="AH764">
        <v>30</v>
      </c>
      <c r="AI764">
        <v>370</v>
      </c>
      <c r="AJ764">
        <v>171</v>
      </c>
      <c r="AK764">
        <v>541</v>
      </c>
    </row>
    <row r="765" spans="1:37">
      <c r="A765">
        <v>2013</v>
      </c>
      <c r="B765" t="s">
        <v>3717</v>
      </c>
      <c r="C765" t="s">
        <v>10614</v>
      </c>
      <c r="D765" t="str">
        <f>INDEX(CountyList!A:A, MATCH(MID(C765, 4, 3), CountyList!B:B, 0))</f>
        <v>Macon</v>
      </c>
      <c r="E765" t="s">
        <v>10615</v>
      </c>
      <c r="F765" t="s">
        <v>3719</v>
      </c>
      <c r="G765" t="s">
        <v>3720</v>
      </c>
      <c r="H765" t="s">
        <v>7063</v>
      </c>
      <c r="I765" t="s">
        <v>10616</v>
      </c>
      <c r="J765">
        <v>50</v>
      </c>
      <c r="K765">
        <v>16</v>
      </c>
      <c r="L765">
        <v>11</v>
      </c>
      <c r="M765">
        <v>18</v>
      </c>
      <c r="N765">
        <v>14</v>
      </c>
      <c r="O765">
        <v>19</v>
      </c>
      <c r="P765">
        <v>16</v>
      </c>
      <c r="Q765">
        <v>16</v>
      </c>
      <c r="R765" t="s">
        <v>290</v>
      </c>
      <c r="S765">
        <v>19</v>
      </c>
      <c r="T765">
        <v>17</v>
      </c>
      <c r="U765">
        <v>16</v>
      </c>
      <c r="V765">
        <v>17</v>
      </c>
      <c r="W765">
        <v>22</v>
      </c>
      <c r="X765" t="s">
        <v>7603</v>
      </c>
      <c r="Y765" t="s">
        <v>7603</v>
      </c>
      <c r="Z765">
        <v>147</v>
      </c>
      <c r="AA765">
        <v>116</v>
      </c>
      <c r="AB765" t="s">
        <v>290</v>
      </c>
      <c r="AC765" t="s">
        <v>290</v>
      </c>
      <c r="AD765" t="s">
        <v>290</v>
      </c>
      <c r="AE765" t="s">
        <v>290</v>
      </c>
      <c r="AF765" t="s">
        <v>7603</v>
      </c>
      <c r="AG765">
        <v>242</v>
      </c>
      <c r="AH765" t="s">
        <v>290</v>
      </c>
      <c r="AI765">
        <v>188</v>
      </c>
      <c r="AJ765">
        <v>75</v>
      </c>
      <c r="AK765">
        <v>263</v>
      </c>
    </row>
    <row r="766" spans="1:37">
      <c r="A766">
        <v>2013</v>
      </c>
      <c r="B766" t="s">
        <v>10617</v>
      </c>
      <c r="C766" t="s">
        <v>10618</v>
      </c>
      <c r="D766" t="str">
        <f>INDEX(CountyList!A:A, MATCH(MID(C766, 4, 3), CountyList!B:B, 0))</f>
        <v>Macon</v>
      </c>
      <c r="E766" t="s">
        <v>10619</v>
      </c>
      <c r="F766" t="s">
        <v>10620</v>
      </c>
      <c r="G766" t="s">
        <v>3695</v>
      </c>
      <c r="H766" t="s">
        <v>10621</v>
      </c>
      <c r="I766" t="s">
        <v>10622</v>
      </c>
      <c r="J766" t="s">
        <v>290</v>
      </c>
      <c r="K766" t="s">
        <v>290</v>
      </c>
      <c r="L766" t="s">
        <v>7603</v>
      </c>
      <c r="M766" t="s">
        <v>7603</v>
      </c>
      <c r="N766" t="s">
        <v>290</v>
      </c>
      <c r="O766" t="s">
        <v>7603</v>
      </c>
      <c r="P766" t="s">
        <v>290</v>
      </c>
      <c r="Q766" t="s">
        <v>290</v>
      </c>
      <c r="R766" t="s">
        <v>290</v>
      </c>
      <c r="S766" t="s">
        <v>290</v>
      </c>
      <c r="T766" t="s">
        <v>290</v>
      </c>
      <c r="U766" t="s">
        <v>290</v>
      </c>
      <c r="V766" t="s">
        <v>290</v>
      </c>
      <c r="W766" t="s">
        <v>7603</v>
      </c>
      <c r="X766" t="s">
        <v>7603</v>
      </c>
      <c r="Y766" t="s">
        <v>7603</v>
      </c>
      <c r="Z766">
        <v>11</v>
      </c>
      <c r="AA766" t="s">
        <v>290</v>
      </c>
      <c r="AB766" t="s">
        <v>7603</v>
      </c>
      <c r="AC766" t="s">
        <v>7603</v>
      </c>
      <c r="AD766" t="s">
        <v>7603</v>
      </c>
      <c r="AE766" t="s">
        <v>290</v>
      </c>
      <c r="AF766" t="s">
        <v>7603</v>
      </c>
      <c r="AG766">
        <v>18</v>
      </c>
      <c r="AH766" t="s">
        <v>290</v>
      </c>
      <c r="AI766">
        <v>15</v>
      </c>
      <c r="AJ766" t="s">
        <v>290</v>
      </c>
      <c r="AK766">
        <v>20</v>
      </c>
    </row>
    <row r="767" spans="1:37">
      <c r="A767">
        <v>2013</v>
      </c>
      <c r="B767" t="s">
        <v>3723</v>
      </c>
      <c r="C767" t="s">
        <v>10623</v>
      </c>
      <c r="D767" t="str">
        <f>INDEX(CountyList!A:A, MATCH(MID(C767, 4, 3), CountyList!B:B, 0))</f>
        <v>Piatt</v>
      </c>
      <c r="E767" t="s">
        <v>10624</v>
      </c>
      <c r="F767" t="s">
        <v>3726</v>
      </c>
      <c r="G767" t="s">
        <v>3727</v>
      </c>
      <c r="H767" t="s">
        <v>7066</v>
      </c>
      <c r="I767" t="s">
        <v>10625</v>
      </c>
      <c r="J767">
        <v>43</v>
      </c>
      <c r="K767" t="s">
        <v>7603</v>
      </c>
      <c r="L767" t="s">
        <v>7603</v>
      </c>
      <c r="M767" t="s">
        <v>7603</v>
      </c>
      <c r="N767" t="s">
        <v>7603</v>
      </c>
      <c r="O767" t="s">
        <v>7603</v>
      </c>
      <c r="P767" t="s">
        <v>7603</v>
      </c>
      <c r="Q767" t="s">
        <v>7603</v>
      </c>
      <c r="R767" t="s">
        <v>7603</v>
      </c>
      <c r="S767" t="s">
        <v>7603</v>
      </c>
      <c r="T767" t="s">
        <v>7603</v>
      </c>
      <c r="U767" t="s">
        <v>7603</v>
      </c>
      <c r="V767" t="s">
        <v>7603</v>
      </c>
      <c r="W767" t="s">
        <v>7603</v>
      </c>
      <c r="X767" t="s">
        <v>7603</v>
      </c>
      <c r="Y767" t="s">
        <v>7603</v>
      </c>
      <c r="Z767">
        <v>20</v>
      </c>
      <c r="AA767">
        <v>23</v>
      </c>
      <c r="AB767" t="s">
        <v>7603</v>
      </c>
      <c r="AC767" t="s">
        <v>7603</v>
      </c>
      <c r="AD767" t="s">
        <v>7603</v>
      </c>
      <c r="AE767" t="s">
        <v>7603</v>
      </c>
      <c r="AF767" t="s">
        <v>7603</v>
      </c>
      <c r="AG767">
        <v>43</v>
      </c>
      <c r="AH767" t="s">
        <v>7603</v>
      </c>
      <c r="AI767">
        <v>43</v>
      </c>
      <c r="AJ767" t="s">
        <v>7603</v>
      </c>
      <c r="AK767">
        <v>43</v>
      </c>
    </row>
    <row r="768" spans="1:37">
      <c r="A768">
        <v>2013</v>
      </c>
      <c r="B768" t="s">
        <v>319</v>
      </c>
      <c r="C768" t="s">
        <v>10626</v>
      </c>
      <c r="D768" t="str">
        <f>INDEX(CountyList!A:A, MATCH(MID(C768, 4, 3), CountyList!B:B, 0))</f>
        <v>Calhoun</v>
      </c>
      <c r="E768" t="s">
        <v>10627</v>
      </c>
      <c r="F768" t="s">
        <v>3731</v>
      </c>
      <c r="G768" t="s">
        <v>3732</v>
      </c>
      <c r="H768" t="s">
        <v>7072</v>
      </c>
      <c r="I768" t="s">
        <v>10628</v>
      </c>
      <c r="J768" t="s">
        <v>7603</v>
      </c>
      <c r="K768" t="s">
        <v>7603</v>
      </c>
      <c r="L768" t="s">
        <v>290</v>
      </c>
      <c r="M768" t="s">
        <v>290</v>
      </c>
      <c r="N768" t="s">
        <v>290</v>
      </c>
      <c r="O768">
        <v>11</v>
      </c>
      <c r="P768" t="s">
        <v>290</v>
      </c>
      <c r="Q768" t="s">
        <v>290</v>
      </c>
      <c r="R768" t="s">
        <v>290</v>
      </c>
      <c r="S768" t="s">
        <v>290</v>
      </c>
      <c r="T768" t="s">
        <v>7603</v>
      </c>
      <c r="U768" t="s">
        <v>7603</v>
      </c>
      <c r="V768" t="s">
        <v>7603</v>
      </c>
      <c r="W768" t="s">
        <v>7603</v>
      </c>
      <c r="X768" t="s">
        <v>7603</v>
      </c>
      <c r="Y768" t="s">
        <v>7603</v>
      </c>
      <c r="Z768">
        <v>34</v>
      </c>
      <c r="AA768">
        <v>23</v>
      </c>
      <c r="AB768" t="s">
        <v>7603</v>
      </c>
      <c r="AC768" t="s">
        <v>7603</v>
      </c>
      <c r="AD768" t="s">
        <v>7603</v>
      </c>
      <c r="AE768" t="s">
        <v>7603</v>
      </c>
      <c r="AF768" t="s">
        <v>7603</v>
      </c>
      <c r="AG768">
        <v>57</v>
      </c>
      <c r="AH768" t="s">
        <v>7603</v>
      </c>
      <c r="AI768">
        <v>57</v>
      </c>
      <c r="AJ768" t="s">
        <v>7603</v>
      </c>
      <c r="AK768">
        <v>57</v>
      </c>
    </row>
    <row r="769" spans="1:37">
      <c r="A769">
        <v>2013</v>
      </c>
      <c r="B769" t="s">
        <v>844</v>
      </c>
      <c r="C769" t="s">
        <v>10629</v>
      </c>
      <c r="D769" t="str">
        <f>INDEX(CountyList!A:A, MATCH(MID(C769, 4, 3), CountyList!B:B, 0))</f>
        <v>Calhoun</v>
      </c>
      <c r="E769" t="s">
        <v>10630</v>
      </c>
      <c r="F769" t="s">
        <v>3736</v>
      </c>
      <c r="G769" t="s">
        <v>3737</v>
      </c>
      <c r="H769">
        <v>62047</v>
      </c>
      <c r="I769" t="s">
        <v>10631</v>
      </c>
      <c r="J769">
        <v>35</v>
      </c>
      <c r="K769">
        <v>12</v>
      </c>
      <c r="L769" t="s">
        <v>290</v>
      </c>
      <c r="M769" t="s">
        <v>290</v>
      </c>
      <c r="N769" t="s">
        <v>290</v>
      </c>
      <c r="O769" t="s">
        <v>7603</v>
      </c>
      <c r="P769" t="s">
        <v>290</v>
      </c>
      <c r="Q769" t="s">
        <v>290</v>
      </c>
      <c r="R769" t="s">
        <v>290</v>
      </c>
      <c r="S769">
        <v>10</v>
      </c>
      <c r="T769" t="s">
        <v>7603</v>
      </c>
      <c r="U769" t="s">
        <v>7603</v>
      </c>
      <c r="V769" t="s">
        <v>7603</v>
      </c>
      <c r="W769" t="s">
        <v>7603</v>
      </c>
      <c r="X769" t="s">
        <v>7603</v>
      </c>
      <c r="Y769" t="s">
        <v>7603</v>
      </c>
      <c r="Z769">
        <v>42</v>
      </c>
      <c r="AA769">
        <v>52</v>
      </c>
      <c r="AB769" t="s">
        <v>7603</v>
      </c>
      <c r="AC769" t="s">
        <v>7603</v>
      </c>
      <c r="AD769" t="s">
        <v>7603</v>
      </c>
      <c r="AE769" t="s">
        <v>7603</v>
      </c>
      <c r="AF769" t="s">
        <v>7603</v>
      </c>
      <c r="AG769">
        <v>94</v>
      </c>
      <c r="AH769" t="s">
        <v>7603</v>
      </c>
      <c r="AI769">
        <v>94</v>
      </c>
      <c r="AJ769" t="s">
        <v>7603</v>
      </c>
      <c r="AK769">
        <v>94</v>
      </c>
    </row>
    <row r="770" spans="1:37">
      <c r="A770">
        <v>2013</v>
      </c>
      <c r="B770" t="s">
        <v>3740</v>
      </c>
      <c r="C770" t="s">
        <v>10632</v>
      </c>
      <c r="D770" t="str">
        <f>INDEX(CountyList!A:A, MATCH(MID(C770, 4, 3), CountyList!B:B, 0))</f>
        <v>Greene</v>
      </c>
      <c r="E770" t="s">
        <v>7077</v>
      </c>
      <c r="F770" t="s">
        <v>3741</v>
      </c>
      <c r="G770" t="s">
        <v>3742</v>
      </c>
      <c r="H770" t="s">
        <v>7078</v>
      </c>
      <c r="I770" t="s">
        <v>10633</v>
      </c>
      <c r="J770">
        <v>33</v>
      </c>
      <c r="K770">
        <v>17</v>
      </c>
      <c r="L770">
        <v>16</v>
      </c>
      <c r="M770">
        <v>13</v>
      </c>
      <c r="N770">
        <v>15</v>
      </c>
      <c r="O770">
        <v>13</v>
      </c>
      <c r="P770">
        <v>12</v>
      </c>
      <c r="Q770">
        <v>12</v>
      </c>
      <c r="R770">
        <v>10</v>
      </c>
      <c r="S770">
        <v>14</v>
      </c>
      <c r="T770" t="s">
        <v>7603</v>
      </c>
      <c r="U770" t="s">
        <v>7603</v>
      </c>
      <c r="V770" t="s">
        <v>7603</v>
      </c>
      <c r="W770" t="s">
        <v>7603</v>
      </c>
      <c r="X770" t="s">
        <v>7603</v>
      </c>
      <c r="Y770" t="s">
        <v>7603</v>
      </c>
      <c r="Z770">
        <v>85</v>
      </c>
      <c r="AA770">
        <v>70</v>
      </c>
      <c r="AB770" t="s">
        <v>7603</v>
      </c>
      <c r="AC770" t="s">
        <v>7603</v>
      </c>
      <c r="AD770" t="s">
        <v>7603</v>
      </c>
      <c r="AE770" t="s">
        <v>7603</v>
      </c>
      <c r="AF770" t="s">
        <v>7603</v>
      </c>
      <c r="AG770">
        <v>154</v>
      </c>
      <c r="AH770" t="s">
        <v>290</v>
      </c>
      <c r="AI770">
        <v>155</v>
      </c>
      <c r="AJ770" t="s">
        <v>7603</v>
      </c>
      <c r="AK770">
        <v>155</v>
      </c>
    </row>
    <row r="771" spans="1:37">
      <c r="A771">
        <v>2013</v>
      </c>
      <c r="B771" t="s">
        <v>3745</v>
      </c>
      <c r="C771" t="s">
        <v>10634</v>
      </c>
      <c r="D771" t="str">
        <f>INDEX(CountyList!A:A, MATCH(MID(C771, 4, 3), CountyList!B:B, 0))</f>
        <v>Jersey</v>
      </c>
      <c r="E771" t="s">
        <v>10635</v>
      </c>
      <c r="F771" t="s">
        <v>3747</v>
      </c>
      <c r="G771" t="s">
        <v>3748</v>
      </c>
      <c r="H771" t="s">
        <v>7081</v>
      </c>
      <c r="I771" t="s">
        <v>10636</v>
      </c>
      <c r="J771">
        <v>21</v>
      </c>
      <c r="K771">
        <v>36</v>
      </c>
      <c r="L771">
        <v>54</v>
      </c>
      <c r="M771">
        <v>40</v>
      </c>
      <c r="N771">
        <v>44</v>
      </c>
      <c r="O771">
        <v>44</v>
      </c>
      <c r="P771">
        <v>45</v>
      </c>
      <c r="Q771">
        <v>43</v>
      </c>
      <c r="R771">
        <v>44</v>
      </c>
      <c r="S771">
        <v>49</v>
      </c>
      <c r="T771" t="s">
        <v>7603</v>
      </c>
      <c r="U771" t="s">
        <v>7603</v>
      </c>
      <c r="V771" t="s">
        <v>7603</v>
      </c>
      <c r="W771" t="s">
        <v>7603</v>
      </c>
      <c r="X771" t="s">
        <v>7603</v>
      </c>
      <c r="Y771" t="s">
        <v>7603</v>
      </c>
      <c r="Z771">
        <v>218</v>
      </c>
      <c r="AA771">
        <v>202</v>
      </c>
      <c r="AB771" t="s">
        <v>7603</v>
      </c>
      <c r="AC771" t="s">
        <v>7603</v>
      </c>
      <c r="AD771" t="s">
        <v>290</v>
      </c>
      <c r="AE771" t="s">
        <v>7603</v>
      </c>
      <c r="AF771" t="s">
        <v>7603</v>
      </c>
      <c r="AG771">
        <v>416</v>
      </c>
      <c r="AH771" t="s">
        <v>290</v>
      </c>
      <c r="AI771">
        <v>420</v>
      </c>
      <c r="AJ771" t="s">
        <v>7603</v>
      </c>
      <c r="AK771">
        <v>420</v>
      </c>
    </row>
    <row r="772" spans="1:37">
      <c r="A772">
        <v>2013</v>
      </c>
      <c r="B772" t="s">
        <v>1366</v>
      </c>
      <c r="C772" t="s">
        <v>10637</v>
      </c>
      <c r="D772" t="str">
        <f>INDEX(CountyList!A:A, MATCH(MID(C772, 4, 3), CountyList!B:B, 0))</f>
        <v>Macoupin</v>
      </c>
      <c r="E772" t="s">
        <v>10638</v>
      </c>
      <c r="F772" t="s">
        <v>10639</v>
      </c>
      <c r="G772" t="s">
        <v>3753</v>
      </c>
      <c r="H772" t="s">
        <v>10640</v>
      </c>
      <c r="I772" t="s">
        <v>10641</v>
      </c>
      <c r="J772">
        <v>20</v>
      </c>
      <c r="K772" t="s">
        <v>290</v>
      </c>
      <c r="L772" t="s">
        <v>290</v>
      </c>
      <c r="M772" t="s">
        <v>290</v>
      </c>
      <c r="N772" t="s">
        <v>290</v>
      </c>
      <c r="O772" t="s">
        <v>290</v>
      </c>
      <c r="P772" t="s">
        <v>290</v>
      </c>
      <c r="Q772" t="s">
        <v>290</v>
      </c>
      <c r="R772" t="s">
        <v>290</v>
      </c>
      <c r="S772">
        <v>11</v>
      </c>
      <c r="T772" t="s">
        <v>7603</v>
      </c>
      <c r="U772" t="s">
        <v>7603</v>
      </c>
      <c r="V772" t="s">
        <v>7603</v>
      </c>
      <c r="W772" t="s">
        <v>7603</v>
      </c>
      <c r="X772" t="s">
        <v>7603</v>
      </c>
      <c r="Y772" t="s">
        <v>7603</v>
      </c>
      <c r="Z772">
        <v>36</v>
      </c>
      <c r="AA772">
        <v>49</v>
      </c>
      <c r="AB772">
        <v>85</v>
      </c>
      <c r="AC772" t="s">
        <v>7603</v>
      </c>
      <c r="AD772" t="s">
        <v>7603</v>
      </c>
      <c r="AE772" t="s">
        <v>7603</v>
      </c>
      <c r="AF772" t="s">
        <v>7603</v>
      </c>
      <c r="AG772" t="s">
        <v>7603</v>
      </c>
      <c r="AH772" t="s">
        <v>7603</v>
      </c>
      <c r="AI772">
        <v>85</v>
      </c>
      <c r="AJ772" t="s">
        <v>7603</v>
      </c>
      <c r="AK772">
        <v>85</v>
      </c>
    </row>
    <row r="773" spans="1:37">
      <c r="A773">
        <v>2013</v>
      </c>
      <c r="B773" t="s">
        <v>439</v>
      </c>
      <c r="C773" t="s">
        <v>10642</v>
      </c>
      <c r="D773" t="str">
        <f>INDEX(CountyList!A:A, MATCH(MID(C773, 4, 3), CountyList!B:B, 0))</f>
        <v>Macoupin</v>
      </c>
      <c r="E773" t="s">
        <v>10643</v>
      </c>
      <c r="F773" t="s">
        <v>3752</v>
      </c>
      <c r="G773" t="s">
        <v>3753</v>
      </c>
      <c r="H773" t="s">
        <v>7090</v>
      </c>
      <c r="I773" t="s">
        <v>10644</v>
      </c>
      <c r="J773">
        <v>46</v>
      </c>
      <c r="K773">
        <v>10</v>
      </c>
      <c r="L773">
        <v>11</v>
      </c>
      <c r="M773" t="s">
        <v>290</v>
      </c>
      <c r="N773" t="s">
        <v>290</v>
      </c>
      <c r="O773" t="s">
        <v>290</v>
      </c>
      <c r="P773" t="s">
        <v>290</v>
      </c>
      <c r="Q773" t="s">
        <v>290</v>
      </c>
      <c r="R773" t="s">
        <v>7603</v>
      </c>
      <c r="S773" t="s">
        <v>290</v>
      </c>
      <c r="T773" t="s">
        <v>7603</v>
      </c>
      <c r="U773" t="s">
        <v>7603</v>
      </c>
      <c r="V773" t="s">
        <v>7603</v>
      </c>
      <c r="W773" t="s">
        <v>7603</v>
      </c>
      <c r="X773" t="s">
        <v>7603</v>
      </c>
      <c r="Y773" t="s">
        <v>7603</v>
      </c>
      <c r="Z773">
        <v>51</v>
      </c>
      <c r="AA773">
        <v>39</v>
      </c>
      <c r="AB773" t="s">
        <v>7603</v>
      </c>
      <c r="AC773" t="s">
        <v>7603</v>
      </c>
      <c r="AD773" t="s">
        <v>290</v>
      </c>
      <c r="AE773" t="s">
        <v>7603</v>
      </c>
      <c r="AF773" t="s">
        <v>7603</v>
      </c>
      <c r="AG773">
        <v>89</v>
      </c>
      <c r="AH773" t="s">
        <v>7603</v>
      </c>
      <c r="AI773">
        <v>90</v>
      </c>
      <c r="AJ773" t="s">
        <v>7603</v>
      </c>
      <c r="AK773">
        <v>90</v>
      </c>
    </row>
    <row r="774" spans="1:37">
      <c r="A774">
        <v>2013</v>
      </c>
      <c r="B774" t="s">
        <v>3756</v>
      </c>
      <c r="C774" t="s">
        <v>10645</v>
      </c>
      <c r="D774" t="str">
        <f>INDEX(CountyList!A:A, MATCH(MID(C774, 4, 3), CountyList!B:B, 0))</f>
        <v>Madison</v>
      </c>
      <c r="E774" t="s">
        <v>10646</v>
      </c>
      <c r="F774" t="s">
        <v>3758</v>
      </c>
      <c r="G774" t="s">
        <v>3759</v>
      </c>
      <c r="H774" t="s">
        <v>10647</v>
      </c>
      <c r="I774" t="s">
        <v>10648</v>
      </c>
      <c r="J774">
        <v>12</v>
      </c>
      <c r="K774" t="s">
        <v>290</v>
      </c>
      <c r="L774" t="s">
        <v>290</v>
      </c>
      <c r="M774" t="s">
        <v>290</v>
      </c>
      <c r="N774" t="s">
        <v>290</v>
      </c>
      <c r="O774" t="s">
        <v>290</v>
      </c>
      <c r="P774">
        <v>11</v>
      </c>
      <c r="Q774" t="s">
        <v>290</v>
      </c>
      <c r="R774" t="s">
        <v>290</v>
      </c>
      <c r="S774" t="s">
        <v>290</v>
      </c>
      <c r="T774" t="s">
        <v>290</v>
      </c>
      <c r="U774" t="s">
        <v>290</v>
      </c>
      <c r="V774" t="s">
        <v>290</v>
      </c>
      <c r="W774">
        <v>14</v>
      </c>
      <c r="X774" t="s">
        <v>7603</v>
      </c>
      <c r="Y774" t="s">
        <v>7603</v>
      </c>
      <c r="Z774">
        <v>51</v>
      </c>
      <c r="AA774">
        <v>56</v>
      </c>
      <c r="AB774" t="s">
        <v>290</v>
      </c>
      <c r="AC774" t="s">
        <v>7603</v>
      </c>
      <c r="AD774" t="s">
        <v>7603</v>
      </c>
      <c r="AE774" t="s">
        <v>290</v>
      </c>
      <c r="AF774" t="s">
        <v>7603</v>
      </c>
      <c r="AG774">
        <v>88</v>
      </c>
      <c r="AH774" t="s">
        <v>290</v>
      </c>
      <c r="AI774">
        <v>75</v>
      </c>
      <c r="AJ774">
        <v>32</v>
      </c>
      <c r="AK774">
        <v>107</v>
      </c>
    </row>
    <row r="775" spans="1:37">
      <c r="A775">
        <v>2013</v>
      </c>
      <c r="B775" t="s">
        <v>3762</v>
      </c>
      <c r="C775" t="s">
        <v>10649</v>
      </c>
      <c r="D775" t="str">
        <f>INDEX(CountyList!A:A, MATCH(MID(C775, 4, 3), CountyList!B:B, 0))</f>
        <v>Madison</v>
      </c>
      <c r="E775" t="s">
        <v>10650</v>
      </c>
      <c r="F775" t="s">
        <v>3765</v>
      </c>
      <c r="G775" t="s">
        <v>3766</v>
      </c>
      <c r="H775" t="s">
        <v>7093</v>
      </c>
      <c r="I775" t="s">
        <v>10651</v>
      </c>
      <c r="J775">
        <v>34</v>
      </c>
      <c r="K775">
        <v>11</v>
      </c>
      <c r="L775">
        <v>13</v>
      </c>
      <c r="M775">
        <v>13</v>
      </c>
      <c r="N775">
        <v>11</v>
      </c>
      <c r="O775">
        <v>10</v>
      </c>
      <c r="P775">
        <v>11</v>
      </c>
      <c r="Q775">
        <v>11</v>
      </c>
      <c r="R775">
        <v>10</v>
      </c>
      <c r="S775" t="s">
        <v>290</v>
      </c>
      <c r="T775" t="s">
        <v>7603</v>
      </c>
      <c r="U775" t="s">
        <v>7603</v>
      </c>
      <c r="V775" t="s">
        <v>7603</v>
      </c>
      <c r="W775" t="s">
        <v>7603</v>
      </c>
      <c r="X775" t="s">
        <v>7603</v>
      </c>
      <c r="Y775" t="s">
        <v>7603</v>
      </c>
      <c r="Z775">
        <v>61</v>
      </c>
      <c r="AA775">
        <v>72</v>
      </c>
      <c r="AB775" t="s">
        <v>7603</v>
      </c>
      <c r="AC775" t="s">
        <v>290</v>
      </c>
      <c r="AD775" t="s">
        <v>290</v>
      </c>
      <c r="AE775" t="s">
        <v>290</v>
      </c>
      <c r="AF775" t="s">
        <v>7603</v>
      </c>
      <c r="AG775">
        <v>127</v>
      </c>
      <c r="AH775" t="s">
        <v>7603</v>
      </c>
      <c r="AI775">
        <v>133</v>
      </c>
      <c r="AJ775" t="s">
        <v>7603</v>
      </c>
      <c r="AK775">
        <v>133</v>
      </c>
    </row>
    <row r="776" spans="1:37">
      <c r="A776">
        <v>2013</v>
      </c>
      <c r="B776" t="s">
        <v>3769</v>
      </c>
      <c r="C776" t="s">
        <v>10652</v>
      </c>
      <c r="D776" t="str">
        <f>INDEX(CountyList!A:A, MATCH(MID(C776, 4, 3), CountyList!B:B, 0))</f>
        <v>Madison</v>
      </c>
      <c r="E776" t="s">
        <v>7095</v>
      </c>
      <c r="F776" t="s">
        <v>3771</v>
      </c>
      <c r="G776" t="s">
        <v>3772</v>
      </c>
      <c r="H776" t="s">
        <v>7096</v>
      </c>
      <c r="I776" t="s">
        <v>10653</v>
      </c>
      <c r="J776">
        <v>40</v>
      </c>
      <c r="K776" t="s">
        <v>290</v>
      </c>
      <c r="L776" t="s">
        <v>290</v>
      </c>
      <c r="M776" t="s">
        <v>290</v>
      </c>
      <c r="N776" t="s">
        <v>290</v>
      </c>
      <c r="O776" t="s">
        <v>290</v>
      </c>
      <c r="P776" t="s">
        <v>290</v>
      </c>
      <c r="Q776" t="s">
        <v>7603</v>
      </c>
      <c r="R776" t="s">
        <v>290</v>
      </c>
      <c r="S776" t="s">
        <v>7603</v>
      </c>
      <c r="T776" t="s">
        <v>7603</v>
      </c>
      <c r="U776" t="s">
        <v>7603</v>
      </c>
      <c r="V776" t="s">
        <v>7603</v>
      </c>
      <c r="W776" t="s">
        <v>7603</v>
      </c>
      <c r="X776" t="s">
        <v>7603</v>
      </c>
      <c r="Y776" t="s">
        <v>7603</v>
      </c>
      <c r="Z776">
        <v>37</v>
      </c>
      <c r="AA776">
        <v>40</v>
      </c>
      <c r="AB776" t="s">
        <v>7603</v>
      </c>
      <c r="AC776" t="s">
        <v>7603</v>
      </c>
      <c r="AD776" t="s">
        <v>7603</v>
      </c>
      <c r="AE776" t="s">
        <v>290</v>
      </c>
      <c r="AF776" t="s">
        <v>7603</v>
      </c>
      <c r="AG776">
        <v>67</v>
      </c>
      <c r="AH776" t="s">
        <v>290</v>
      </c>
      <c r="AI776">
        <v>77</v>
      </c>
      <c r="AJ776" t="s">
        <v>7603</v>
      </c>
      <c r="AK776">
        <v>77</v>
      </c>
    </row>
    <row r="777" spans="1:37">
      <c r="A777">
        <v>2013</v>
      </c>
      <c r="B777" t="s">
        <v>3775</v>
      </c>
      <c r="C777" t="s">
        <v>10654</v>
      </c>
      <c r="D777" t="str">
        <f>INDEX(CountyList!A:A, MATCH(MID(C777, 4, 3), CountyList!B:B, 0))</f>
        <v>Madison</v>
      </c>
      <c r="E777" t="s">
        <v>10655</v>
      </c>
      <c r="F777" t="s">
        <v>3777</v>
      </c>
      <c r="G777" t="s">
        <v>3759</v>
      </c>
      <c r="H777" t="s">
        <v>7099</v>
      </c>
      <c r="I777" t="s">
        <v>10656</v>
      </c>
      <c r="J777" t="s">
        <v>7603</v>
      </c>
      <c r="K777" t="s">
        <v>7603</v>
      </c>
      <c r="L777" t="s">
        <v>7603</v>
      </c>
      <c r="M777" t="s">
        <v>7603</v>
      </c>
      <c r="N777" t="s">
        <v>7603</v>
      </c>
      <c r="O777" t="s">
        <v>7603</v>
      </c>
      <c r="P777" t="s">
        <v>7603</v>
      </c>
      <c r="Q777" t="s">
        <v>7603</v>
      </c>
      <c r="R777" t="s">
        <v>7603</v>
      </c>
      <c r="S777" t="s">
        <v>7603</v>
      </c>
      <c r="T777">
        <v>102</v>
      </c>
      <c r="U777">
        <v>111</v>
      </c>
      <c r="V777">
        <v>90</v>
      </c>
      <c r="W777">
        <v>83</v>
      </c>
      <c r="X777" t="s">
        <v>7603</v>
      </c>
      <c r="Y777" t="s">
        <v>7603</v>
      </c>
      <c r="Z777">
        <v>200</v>
      </c>
      <c r="AA777">
        <v>187</v>
      </c>
      <c r="AB777" t="s">
        <v>290</v>
      </c>
      <c r="AC777" t="s">
        <v>7603</v>
      </c>
      <c r="AD777" t="s">
        <v>290</v>
      </c>
      <c r="AE777">
        <v>24</v>
      </c>
      <c r="AF777" t="s">
        <v>7603</v>
      </c>
      <c r="AG777">
        <v>351</v>
      </c>
      <c r="AH777" t="s">
        <v>290</v>
      </c>
      <c r="AI777" t="s">
        <v>7603</v>
      </c>
      <c r="AJ777">
        <v>387</v>
      </c>
      <c r="AK777">
        <v>387</v>
      </c>
    </row>
    <row r="778" spans="1:37">
      <c r="A778">
        <v>2013</v>
      </c>
      <c r="B778" t="s">
        <v>3779</v>
      </c>
      <c r="C778" t="s">
        <v>10657</v>
      </c>
      <c r="D778" t="str">
        <f>INDEX(CountyList!A:A, MATCH(MID(C778, 4, 3), CountyList!B:B, 0))</f>
        <v>Madison</v>
      </c>
      <c r="E778" t="s">
        <v>10658</v>
      </c>
      <c r="F778" t="s">
        <v>1645</v>
      </c>
      <c r="G778" t="s">
        <v>3782</v>
      </c>
      <c r="H778" t="s">
        <v>7102</v>
      </c>
      <c r="I778" t="s">
        <v>10659</v>
      </c>
      <c r="J778">
        <v>44</v>
      </c>
      <c r="K778">
        <v>27</v>
      </c>
      <c r="L778">
        <v>17</v>
      </c>
      <c r="M778">
        <v>29</v>
      </c>
      <c r="N778">
        <v>26</v>
      </c>
      <c r="O778">
        <v>27</v>
      </c>
      <c r="P778">
        <v>26</v>
      </c>
      <c r="Q778">
        <v>26</v>
      </c>
      <c r="R778">
        <v>22</v>
      </c>
      <c r="S778">
        <v>35</v>
      </c>
      <c r="T778" t="s">
        <v>7603</v>
      </c>
      <c r="U778" t="s">
        <v>7603</v>
      </c>
      <c r="V778" t="s">
        <v>7603</v>
      </c>
      <c r="W778" t="s">
        <v>7603</v>
      </c>
      <c r="X778" t="s">
        <v>7603</v>
      </c>
      <c r="Y778" t="s">
        <v>7603</v>
      </c>
      <c r="Z778">
        <v>134</v>
      </c>
      <c r="AA778">
        <v>145</v>
      </c>
      <c r="AB778" t="s">
        <v>7603</v>
      </c>
      <c r="AC778" t="s">
        <v>7603</v>
      </c>
      <c r="AD778" t="s">
        <v>290</v>
      </c>
      <c r="AE778" t="s">
        <v>7603</v>
      </c>
      <c r="AF778" t="s">
        <v>7603</v>
      </c>
      <c r="AG778">
        <v>272</v>
      </c>
      <c r="AH778" t="s">
        <v>290</v>
      </c>
      <c r="AI778">
        <v>279</v>
      </c>
      <c r="AJ778" t="s">
        <v>7603</v>
      </c>
      <c r="AK778">
        <v>279</v>
      </c>
    </row>
    <row r="779" spans="1:37">
      <c r="A779">
        <v>2013</v>
      </c>
      <c r="B779" t="s">
        <v>3785</v>
      </c>
      <c r="C779" t="s">
        <v>10660</v>
      </c>
      <c r="D779" t="str">
        <f>INDEX(CountyList!A:A, MATCH(MID(C779, 4, 3), CountyList!B:B, 0))</f>
        <v>Madison</v>
      </c>
      <c r="E779" t="s">
        <v>10661</v>
      </c>
      <c r="F779" t="s">
        <v>3787</v>
      </c>
      <c r="G779" t="s">
        <v>3788</v>
      </c>
      <c r="H779" t="s">
        <v>7105</v>
      </c>
      <c r="I779" t="s">
        <v>10662</v>
      </c>
      <c r="J779">
        <v>37</v>
      </c>
      <c r="K779">
        <v>11</v>
      </c>
      <c r="L779">
        <v>15</v>
      </c>
      <c r="M779">
        <v>19</v>
      </c>
      <c r="N779">
        <v>14</v>
      </c>
      <c r="O779">
        <v>15</v>
      </c>
      <c r="P779">
        <v>17</v>
      </c>
      <c r="Q779">
        <v>10</v>
      </c>
      <c r="R779">
        <v>16</v>
      </c>
      <c r="S779" t="s">
        <v>290</v>
      </c>
      <c r="T779" t="s">
        <v>7603</v>
      </c>
      <c r="U779" t="s">
        <v>7603</v>
      </c>
      <c r="V779" t="s">
        <v>7603</v>
      </c>
      <c r="W779" t="s">
        <v>7603</v>
      </c>
      <c r="X779" t="s">
        <v>7603</v>
      </c>
      <c r="Y779" t="s">
        <v>7603</v>
      </c>
      <c r="Z779">
        <v>89</v>
      </c>
      <c r="AA779">
        <v>74</v>
      </c>
      <c r="AB779" t="s">
        <v>7603</v>
      </c>
      <c r="AC779" t="s">
        <v>7603</v>
      </c>
      <c r="AD779" t="s">
        <v>7603</v>
      </c>
      <c r="AE779" t="s">
        <v>7603</v>
      </c>
      <c r="AF779" t="s">
        <v>7603</v>
      </c>
      <c r="AG779">
        <v>163</v>
      </c>
      <c r="AH779" t="s">
        <v>7603</v>
      </c>
      <c r="AI779">
        <v>163</v>
      </c>
      <c r="AJ779" t="s">
        <v>7603</v>
      </c>
      <c r="AK779">
        <v>163</v>
      </c>
    </row>
    <row r="780" spans="1:37">
      <c r="A780">
        <v>2013</v>
      </c>
      <c r="B780" t="s">
        <v>3791</v>
      </c>
      <c r="C780" t="s">
        <v>10663</v>
      </c>
      <c r="D780" t="str">
        <f>INDEX(CountyList!A:A, MATCH(MID(C780, 4, 3), CountyList!B:B, 0))</f>
        <v>Madison</v>
      </c>
      <c r="E780" t="s">
        <v>10664</v>
      </c>
      <c r="F780" t="s">
        <v>3793</v>
      </c>
      <c r="G780" t="s">
        <v>3772</v>
      </c>
      <c r="H780" t="s">
        <v>7108</v>
      </c>
      <c r="I780" t="s">
        <v>10665</v>
      </c>
      <c r="J780">
        <v>33</v>
      </c>
      <c r="K780">
        <v>23</v>
      </c>
      <c r="L780">
        <v>26</v>
      </c>
      <c r="M780">
        <v>22</v>
      </c>
      <c r="N780">
        <v>25</v>
      </c>
      <c r="O780">
        <v>21</v>
      </c>
      <c r="P780">
        <v>19</v>
      </c>
      <c r="Q780">
        <v>31</v>
      </c>
      <c r="R780">
        <v>23</v>
      </c>
      <c r="S780">
        <v>18</v>
      </c>
      <c r="T780" t="s">
        <v>7603</v>
      </c>
      <c r="U780" t="s">
        <v>7603</v>
      </c>
      <c r="V780" t="s">
        <v>7603</v>
      </c>
      <c r="W780" t="s">
        <v>7603</v>
      </c>
      <c r="X780" t="s">
        <v>7603</v>
      </c>
      <c r="Y780" t="s">
        <v>7603</v>
      </c>
      <c r="Z780">
        <v>135</v>
      </c>
      <c r="AA780">
        <v>106</v>
      </c>
      <c r="AB780" t="s">
        <v>290</v>
      </c>
      <c r="AC780" t="s">
        <v>7603</v>
      </c>
      <c r="AD780" t="s">
        <v>7603</v>
      </c>
      <c r="AE780" t="s">
        <v>7603</v>
      </c>
      <c r="AF780" t="s">
        <v>7603</v>
      </c>
      <c r="AG780">
        <v>232</v>
      </c>
      <c r="AH780" t="s">
        <v>290</v>
      </c>
      <c r="AI780">
        <v>241</v>
      </c>
      <c r="AJ780" t="s">
        <v>7603</v>
      </c>
      <c r="AK780">
        <v>241</v>
      </c>
    </row>
    <row r="781" spans="1:37">
      <c r="A781">
        <v>2013</v>
      </c>
      <c r="B781" t="s">
        <v>3795</v>
      </c>
      <c r="C781" t="s">
        <v>10666</v>
      </c>
      <c r="D781" t="str">
        <f>INDEX(CountyList!A:A, MATCH(MID(C781, 4, 3), CountyList!B:B, 0))</f>
        <v>Madison</v>
      </c>
      <c r="E781" t="s">
        <v>10667</v>
      </c>
      <c r="F781" t="s">
        <v>3797</v>
      </c>
      <c r="G781" t="s">
        <v>3798</v>
      </c>
      <c r="H781" t="s">
        <v>7111</v>
      </c>
      <c r="I781" t="s">
        <v>10668</v>
      </c>
      <c r="J781">
        <v>61</v>
      </c>
      <c r="K781">
        <v>26</v>
      </c>
      <c r="L781">
        <v>30</v>
      </c>
      <c r="M781">
        <v>28</v>
      </c>
      <c r="N781">
        <v>26</v>
      </c>
      <c r="O781">
        <v>28</v>
      </c>
      <c r="P781">
        <v>21</v>
      </c>
      <c r="Q781">
        <v>12</v>
      </c>
      <c r="R781">
        <v>12</v>
      </c>
      <c r="S781">
        <v>23</v>
      </c>
      <c r="T781" t="s">
        <v>7603</v>
      </c>
      <c r="U781" t="s">
        <v>7603</v>
      </c>
      <c r="V781" t="s">
        <v>7603</v>
      </c>
      <c r="W781" t="s">
        <v>7603</v>
      </c>
      <c r="X781" t="s">
        <v>7603</v>
      </c>
      <c r="Y781" t="s">
        <v>7603</v>
      </c>
      <c r="Z781">
        <v>138</v>
      </c>
      <c r="AA781">
        <v>129</v>
      </c>
      <c r="AB781" t="s">
        <v>290</v>
      </c>
      <c r="AC781" t="s">
        <v>7603</v>
      </c>
      <c r="AD781" t="s">
        <v>290</v>
      </c>
      <c r="AE781" t="s">
        <v>290</v>
      </c>
      <c r="AF781" t="s">
        <v>7603</v>
      </c>
      <c r="AG781">
        <v>244</v>
      </c>
      <c r="AH781">
        <v>13</v>
      </c>
      <c r="AI781">
        <v>267</v>
      </c>
      <c r="AJ781" t="s">
        <v>7603</v>
      </c>
      <c r="AK781">
        <v>267</v>
      </c>
    </row>
    <row r="782" spans="1:37">
      <c r="A782">
        <v>2013</v>
      </c>
      <c r="B782" t="s">
        <v>3801</v>
      </c>
      <c r="C782" t="s">
        <v>10669</v>
      </c>
      <c r="D782" t="str">
        <f>INDEX(CountyList!A:A, MATCH(MID(C782, 4, 3), CountyList!B:B, 0))</f>
        <v>Madison</v>
      </c>
      <c r="E782" t="s">
        <v>10670</v>
      </c>
      <c r="F782" t="s">
        <v>3802</v>
      </c>
      <c r="G782" t="s">
        <v>3803</v>
      </c>
      <c r="H782" t="s">
        <v>7114</v>
      </c>
      <c r="I782" t="s">
        <v>10671</v>
      </c>
      <c r="J782">
        <v>45</v>
      </c>
      <c r="K782">
        <v>30</v>
      </c>
      <c r="L782">
        <v>17</v>
      </c>
      <c r="M782">
        <v>17</v>
      </c>
      <c r="N782">
        <v>16</v>
      </c>
      <c r="O782">
        <v>13</v>
      </c>
      <c r="P782">
        <v>17</v>
      </c>
      <c r="Q782">
        <v>20</v>
      </c>
      <c r="R782">
        <v>16</v>
      </c>
      <c r="S782" t="s">
        <v>290</v>
      </c>
      <c r="T782" t="s">
        <v>7603</v>
      </c>
      <c r="U782" t="s">
        <v>7603</v>
      </c>
      <c r="V782" t="s">
        <v>7603</v>
      </c>
      <c r="W782" t="s">
        <v>7603</v>
      </c>
      <c r="X782" t="s">
        <v>7603</v>
      </c>
      <c r="Y782" t="s">
        <v>7603</v>
      </c>
      <c r="Z782">
        <v>115</v>
      </c>
      <c r="AA782">
        <v>85</v>
      </c>
      <c r="AB782">
        <v>10</v>
      </c>
      <c r="AC782" t="s">
        <v>290</v>
      </c>
      <c r="AD782" t="s">
        <v>290</v>
      </c>
      <c r="AE782" t="s">
        <v>290</v>
      </c>
      <c r="AF782" t="s">
        <v>290</v>
      </c>
      <c r="AG782">
        <v>169</v>
      </c>
      <c r="AH782" t="s">
        <v>290</v>
      </c>
      <c r="AI782">
        <v>200</v>
      </c>
      <c r="AJ782" t="s">
        <v>7603</v>
      </c>
      <c r="AK782">
        <v>200</v>
      </c>
    </row>
    <row r="783" spans="1:37">
      <c r="A783">
        <v>2013</v>
      </c>
      <c r="B783" t="s">
        <v>3806</v>
      </c>
      <c r="C783" t="s">
        <v>10672</v>
      </c>
      <c r="D783" t="str">
        <f>INDEX(CountyList!A:A, MATCH(MID(C783, 4, 3), CountyList!B:B, 0))</f>
        <v>Madison</v>
      </c>
      <c r="E783" t="s">
        <v>10673</v>
      </c>
      <c r="F783" t="s">
        <v>3808</v>
      </c>
      <c r="G783" t="s">
        <v>3803</v>
      </c>
      <c r="H783" t="s">
        <v>10674</v>
      </c>
      <c r="I783" t="s">
        <v>10675</v>
      </c>
      <c r="J783" t="s">
        <v>7603</v>
      </c>
      <c r="K783">
        <v>25</v>
      </c>
      <c r="L783">
        <v>20</v>
      </c>
      <c r="M783">
        <v>17</v>
      </c>
      <c r="N783">
        <v>19</v>
      </c>
      <c r="O783">
        <v>30</v>
      </c>
      <c r="P783">
        <v>16</v>
      </c>
      <c r="Q783">
        <v>21</v>
      </c>
      <c r="R783">
        <v>15</v>
      </c>
      <c r="S783">
        <v>21</v>
      </c>
      <c r="T783" t="s">
        <v>7603</v>
      </c>
      <c r="U783" t="s">
        <v>7603</v>
      </c>
      <c r="V783" t="s">
        <v>7603</v>
      </c>
      <c r="W783" t="s">
        <v>7603</v>
      </c>
      <c r="X783" t="s">
        <v>7603</v>
      </c>
      <c r="Y783" t="s">
        <v>7603</v>
      </c>
      <c r="Z783">
        <v>102</v>
      </c>
      <c r="AA783">
        <v>82</v>
      </c>
      <c r="AB783">
        <v>14</v>
      </c>
      <c r="AC783" t="s">
        <v>7603</v>
      </c>
      <c r="AD783" t="s">
        <v>7603</v>
      </c>
      <c r="AE783" t="s">
        <v>290</v>
      </c>
      <c r="AF783" t="s">
        <v>7603</v>
      </c>
      <c r="AG783">
        <v>159</v>
      </c>
      <c r="AH783" t="s">
        <v>290</v>
      </c>
      <c r="AI783">
        <v>184</v>
      </c>
      <c r="AJ783" t="s">
        <v>7603</v>
      </c>
      <c r="AK783">
        <v>184</v>
      </c>
    </row>
    <row r="784" spans="1:37">
      <c r="A784">
        <v>2013</v>
      </c>
      <c r="B784" t="s">
        <v>3810</v>
      </c>
      <c r="C784" t="s">
        <v>10676</v>
      </c>
      <c r="D784" t="str">
        <f>INDEX(CountyList!A:A, MATCH(MID(C784, 4, 3), CountyList!B:B, 0))</f>
        <v>Madison</v>
      </c>
      <c r="E784" t="s">
        <v>7116</v>
      </c>
      <c r="F784" t="s">
        <v>3812</v>
      </c>
      <c r="G784" t="s">
        <v>3813</v>
      </c>
      <c r="H784" t="s">
        <v>7117</v>
      </c>
      <c r="I784" t="s">
        <v>10677</v>
      </c>
      <c r="J784" t="s">
        <v>7603</v>
      </c>
      <c r="K784">
        <v>23</v>
      </c>
      <c r="L784">
        <v>25</v>
      </c>
      <c r="M784">
        <v>31</v>
      </c>
      <c r="N784">
        <v>26</v>
      </c>
      <c r="O784">
        <v>13</v>
      </c>
      <c r="P784">
        <v>13</v>
      </c>
      <c r="Q784">
        <v>18</v>
      </c>
      <c r="R784">
        <v>13</v>
      </c>
      <c r="S784" t="s">
        <v>290</v>
      </c>
      <c r="T784" t="s">
        <v>7603</v>
      </c>
      <c r="U784" t="s">
        <v>7603</v>
      </c>
      <c r="V784" t="s">
        <v>7603</v>
      </c>
      <c r="W784" t="s">
        <v>7603</v>
      </c>
      <c r="X784" t="s">
        <v>7603</v>
      </c>
      <c r="Y784" t="s">
        <v>7603</v>
      </c>
      <c r="Z784">
        <v>90</v>
      </c>
      <c r="AA784">
        <v>79</v>
      </c>
      <c r="AB784" t="s">
        <v>7603</v>
      </c>
      <c r="AC784" t="s">
        <v>7603</v>
      </c>
      <c r="AD784" t="s">
        <v>290</v>
      </c>
      <c r="AE784" t="s">
        <v>290</v>
      </c>
      <c r="AF784" t="s">
        <v>7603</v>
      </c>
      <c r="AG784">
        <v>148</v>
      </c>
      <c r="AH784">
        <v>11</v>
      </c>
      <c r="AI784">
        <v>169</v>
      </c>
      <c r="AJ784" t="s">
        <v>7603</v>
      </c>
      <c r="AK784">
        <v>169</v>
      </c>
    </row>
    <row r="785" spans="1:37">
      <c r="A785">
        <v>2013</v>
      </c>
      <c r="B785" t="s">
        <v>4796</v>
      </c>
      <c r="C785" t="s">
        <v>10678</v>
      </c>
      <c r="D785" t="str">
        <f>INDEX(CountyList!A:A, MATCH(MID(C785, 4, 3), CountyList!B:B, 0))</f>
        <v>Madison</v>
      </c>
      <c r="E785" t="s">
        <v>10679</v>
      </c>
      <c r="F785" t="s">
        <v>4799</v>
      </c>
      <c r="G785" t="s">
        <v>3803</v>
      </c>
      <c r="H785" t="s">
        <v>10680</v>
      </c>
      <c r="I785" t="s">
        <v>10681</v>
      </c>
      <c r="J785" t="s">
        <v>290</v>
      </c>
      <c r="K785" t="s">
        <v>290</v>
      </c>
      <c r="L785" t="s">
        <v>290</v>
      </c>
      <c r="M785" t="s">
        <v>290</v>
      </c>
      <c r="N785" t="s">
        <v>290</v>
      </c>
      <c r="O785" t="s">
        <v>290</v>
      </c>
      <c r="P785" t="s">
        <v>290</v>
      </c>
      <c r="Q785" t="s">
        <v>290</v>
      </c>
      <c r="R785" t="s">
        <v>290</v>
      </c>
      <c r="S785" t="s">
        <v>290</v>
      </c>
      <c r="T785" t="s">
        <v>290</v>
      </c>
      <c r="U785">
        <v>10</v>
      </c>
      <c r="V785" t="s">
        <v>290</v>
      </c>
      <c r="W785" t="s">
        <v>290</v>
      </c>
      <c r="X785" t="s">
        <v>7603</v>
      </c>
      <c r="Y785" t="s">
        <v>7603</v>
      </c>
      <c r="Z785">
        <v>33</v>
      </c>
      <c r="AA785">
        <v>34</v>
      </c>
      <c r="AB785" t="s">
        <v>290</v>
      </c>
      <c r="AC785" t="s">
        <v>7603</v>
      </c>
      <c r="AD785" t="s">
        <v>7603</v>
      </c>
      <c r="AE785">
        <v>29</v>
      </c>
      <c r="AF785" t="s">
        <v>7603</v>
      </c>
      <c r="AG785">
        <v>37</v>
      </c>
      <c r="AH785" t="s">
        <v>7603</v>
      </c>
      <c r="AI785">
        <v>45</v>
      </c>
      <c r="AJ785">
        <v>22</v>
      </c>
      <c r="AK785">
        <v>67</v>
      </c>
    </row>
    <row r="786" spans="1:37">
      <c r="A786">
        <v>2013</v>
      </c>
      <c r="B786" t="s">
        <v>10682</v>
      </c>
      <c r="C786" t="s">
        <v>10683</v>
      </c>
      <c r="D786" t="str">
        <f>INDEX(CountyList!A:A, MATCH(MID(C786, 4, 3), CountyList!B:B, 0))</f>
        <v>Madison</v>
      </c>
      <c r="E786" t="s">
        <v>10684</v>
      </c>
      <c r="F786" t="s">
        <v>10685</v>
      </c>
      <c r="G786" t="s">
        <v>10686</v>
      </c>
      <c r="H786" t="s">
        <v>10687</v>
      </c>
      <c r="I786" t="s">
        <v>10688</v>
      </c>
      <c r="J786" t="s">
        <v>7603</v>
      </c>
      <c r="K786" t="s">
        <v>290</v>
      </c>
      <c r="L786" t="s">
        <v>290</v>
      </c>
      <c r="M786" t="s">
        <v>290</v>
      </c>
      <c r="N786" t="s">
        <v>290</v>
      </c>
      <c r="O786" t="s">
        <v>290</v>
      </c>
      <c r="P786" t="s">
        <v>290</v>
      </c>
      <c r="Q786" t="s">
        <v>290</v>
      </c>
      <c r="R786" t="s">
        <v>290</v>
      </c>
      <c r="S786" t="s">
        <v>7603</v>
      </c>
      <c r="T786" t="s">
        <v>7603</v>
      </c>
      <c r="U786" t="s">
        <v>7603</v>
      </c>
      <c r="V786" t="s">
        <v>7603</v>
      </c>
      <c r="W786" t="s">
        <v>7603</v>
      </c>
      <c r="X786" t="s">
        <v>7603</v>
      </c>
      <c r="Y786" t="s">
        <v>7603</v>
      </c>
      <c r="Z786">
        <v>21</v>
      </c>
      <c r="AA786">
        <v>15</v>
      </c>
      <c r="AB786" t="s">
        <v>7603</v>
      </c>
      <c r="AC786" t="s">
        <v>7603</v>
      </c>
      <c r="AD786" t="s">
        <v>7603</v>
      </c>
      <c r="AE786" t="s">
        <v>7603</v>
      </c>
      <c r="AF786" t="s">
        <v>7603</v>
      </c>
      <c r="AG786">
        <v>36</v>
      </c>
      <c r="AH786" t="s">
        <v>7603</v>
      </c>
      <c r="AI786">
        <v>36</v>
      </c>
      <c r="AJ786" t="s">
        <v>7603</v>
      </c>
      <c r="AK786">
        <v>36</v>
      </c>
    </row>
    <row r="787" spans="1:37">
      <c r="A787">
        <v>2013</v>
      </c>
      <c r="B787" t="s">
        <v>3329</v>
      </c>
      <c r="C787" t="s">
        <v>10689</v>
      </c>
      <c r="D787" t="str">
        <f>INDEX(CountyList!A:A, MATCH(MID(C787, 4, 3), CountyList!B:B, 0))</f>
        <v>Madison</v>
      </c>
      <c r="E787" t="s">
        <v>10690</v>
      </c>
      <c r="F787" t="s">
        <v>10691</v>
      </c>
      <c r="G787" t="s">
        <v>10692</v>
      </c>
      <c r="H787" t="s">
        <v>10693</v>
      </c>
      <c r="I787" t="s">
        <v>10694</v>
      </c>
      <c r="J787">
        <v>60</v>
      </c>
      <c r="K787">
        <v>20</v>
      </c>
      <c r="L787" t="s">
        <v>290</v>
      </c>
      <c r="M787" t="s">
        <v>290</v>
      </c>
      <c r="N787" t="s">
        <v>290</v>
      </c>
      <c r="O787" t="s">
        <v>290</v>
      </c>
      <c r="P787" t="s">
        <v>290</v>
      </c>
      <c r="Q787" t="s">
        <v>290</v>
      </c>
      <c r="R787" t="s">
        <v>290</v>
      </c>
      <c r="S787" t="s">
        <v>290</v>
      </c>
      <c r="T787" t="s">
        <v>7603</v>
      </c>
      <c r="U787" t="s">
        <v>7603</v>
      </c>
      <c r="V787" t="s">
        <v>7603</v>
      </c>
      <c r="W787" t="s">
        <v>7603</v>
      </c>
      <c r="X787" t="s">
        <v>7603</v>
      </c>
      <c r="Y787" t="s">
        <v>7603</v>
      </c>
      <c r="Z787">
        <v>58</v>
      </c>
      <c r="AA787">
        <v>52</v>
      </c>
      <c r="AB787" t="s">
        <v>7603</v>
      </c>
      <c r="AC787" t="s">
        <v>290</v>
      </c>
      <c r="AD787" t="s">
        <v>290</v>
      </c>
      <c r="AE787" t="s">
        <v>290</v>
      </c>
      <c r="AF787" t="s">
        <v>7603</v>
      </c>
      <c r="AG787">
        <v>105</v>
      </c>
      <c r="AH787" t="s">
        <v>7603</v>
      </c>
      <c r="AI787">
        <v>110</v>
      </c>
      <c r="AJ787" t="s">
        <v>7603</v>
      </c>
      <c r="AK787">
        <v>110</v>
      </c>
    </row>
    <row r="788" spans="1:37">
      <c r="A788">
        <v>2013</v>
      </c>
      <c r="B788" t="s">
        <v>665</v>
      </c>
      <c r="C788" t="s">
        <v>10695</v>
      </c>
      <c r="D788" t="str">
        <f>INDEX(CountyList!A:A, MATCH(MID(C788, 4, 3), CountyList!B:B, 0))</f>
        <v>Madison</v>
      </c>
      <c r="E788" t="s">
        <v>7119</v>
      </c>
      <c r="F788" t="s">
        <v>3817</v>
      </c>
      <c r="G788" t="s">
        <v>3818</v>
      </c>
      <c r="H788" t="s">
        <v>7120</v>
      </c>
      <c r="I788" t="s">
        <v>10696</v>
      </c>
      <c r="J788" t="s">
        <v>290</v>
      </c>
      <c r="K788" t="s">
        <v>290</v>
      </c>
      <c r="L788" t="s">
        <v>290</v>
      </c>
      <c r="M788" t="s">
        <v>290</v>
      </c>
      <c r="N788" t="s">
        <v>290</v>
      </c>
      <c r="O788" t="s">
        <v>7603</v>
      </c>
      <c r="P788" t="s">
        <v>290</v>
      </c>
      <c r="Q788" t="s">
        <v>290</v>
      </c>
      <c r="R788" t="s">
        <v>290</v>
      </c>
      <c r="S788" t="s">
        <v>290</v>
      </c>
      <c r="T788" t="s">
        <v>7603</v>
      </c>
      <c r="U788" t="s">
        <v>7603</v>
      </c>
      <c r="V788" t="s">
        <v>7603</v>
      </c>
      <c r="W788" t="s">
        <v>7603</v>
      </c>
      <c r="X788" t="s">
        <v>7603</v>
      </c>
      <c r="Y788" t="s">
        <v>7603</v>
      </c>
      <c r="Z788">
        <v>16</v>
      </c>
      <c r="AA788">
        <v>16</v>
      </c>
      <c r="AB788" t="s">
        <v>7603</v>
      </c>
      <c r="AC788" t="s">
        <v>7603</v>
      </c>
      <c r="AD788" t="s">
        <v>7603</v>
      </c>
      <c r="AE788" t="s">
        <v>7603</v>
      </c>
      <c r="AF788" t="s">
        <v>7603</v>
      </c>
      <c r="AG788">
        <v>29</v>
      </c>
      <c r="AH788" t="s">
        <v>290</v>
      </c>
      <c r="AI788">
        <v>32</v>
      </c>
      <c r="AJ788" t="s">
        <v>7603</v>
      </c>
      <c r="AK788">
        <v>32</v>
      </c>
    </row>
    <row r="789" spans="1:37">
      <c r="A789">
        <v>2013</v>
      </c>
      <c r="B789" t="s">
        <v>2883</v>
      </c>
      <c r="C789" t="s">
        <v>10697</v>
      </c>
      <c r="D789" t="str">
        <f>INDEX(CountyList!A:A, MATCH(MID(C789, 4, 3), CountyList!B:B, 0))</f>
        <v>Madison</v>
      </c>
      <c r="E789" t="s">
        <v>10698</v>
      </c>
      <c r="F789" t="s">
        <v>3828</v>
      </c>
      <c r="G789" t="s">
        <v>3766</v>
      </c>
      <c r="H789" t="s">
        <v>7123</v>
      </c>
      <c r="I789" t="s">
        <v>10699</v>
      </c>
      <c r="J789">
        <v>20</v>
      </c>
      <c r="K789">
        <v>21</v>
      </c>
      <c r="L789">
        <v>19</v>
      </c>
      <c r="M789">
        <v>22</v>
      </c>
      <c r="N789">
        <v>25</v>
      </c>
      <c r="O789">
        <v>21</v>
      </c>
      <c r="P789">
        <v>18</v>
      </c>
      <c r="Q789">
        <v>32</v>
      </c>
      <c r="R789">
        <v>23</v>
      </c>
      <c r="S789">
        <v>14</v>
      </c>
      <c r="T789" t="s">
        <v>7603</v>
      </c>
      <c r="U789" t="s">
        <v>7603</v>
      </c>
      <c r="V789" t="s">
        <v>7603</v>
      </c>
      <c r="W789" t="s">
        <v>7603</v>
      </c>
      <c r="X789" t="s">
        <v>7603</v>
      </c>
      <c r="Y789" t="s">
        <v>7603</v>
      </c>
      <c r="Z789">
        <v>105</v>
      </c>
      <c r="AA789">
        <v>110</v>
      </c>
      <c r="AB789" t="s">
        <v>290</v>
      </c>
      <c r="AC789" t="s">
        <v>7603</v>
      </c>
      <c r="AD789" t="s">
        <v>290</v>
      </c>
      <c r="AE789" t="s">
        <v>290</v>
      </c>
      <c r="AF789" t="s">
        <v>7603</v>
      </c>
      <c r="AG789">
        <v>200</v>
      </c>
      <c r="AH789" t="s">
        <v>290</v>
      </c>
      <c r="AI789">
        <v>215</v>
      </c>
      <c r="AJ789" t="s">
        <v>7603</v>
      </c>
      <c r="AK789">
        <v>215</v>
      </c>
    </row>
    <row r="790" spans="1:37">
      <c r="A790">
        <v>2013</v>
      </c>
      <c r="B790" t="s">
        <v>326</v>
      </c>
      <c r="C790" t="s">
        <v>10700</v>
      </c>
      <c r="D790" t="str">
        <f>INDEX(CountyList!A:A, MATCH(MID(C790, 4, 3), CountyList!B:B, 0))</f>
        <v>Madison</v>
      </c>
      <c r="E790" t="s">
        <v>10701</v>
      </c>
      <c r="F790" t="s">
        <v>3832</v>
      </c>
      <c r="G790" t="s">
        <v>3798</v>
      </c>
      <c r="H790" t="s">
        <v>7126</v>
      </c>
      <c r="I790" t="s">
        <v>10702</v>
      </c>
      <c r="J790">
        <v>20</v>
      </c>
      <c r="K790">
        <v>16</v>
      </c>
      <c r="L790">
        <v>12</v>
      </c>
      <c r="M790">
        <v>14</v>
      </c>
      <c r="N790">
        <v>13</v>
      </c>
      <c r="O790">
        <v>17</v>
      </c>
      <c r="P790">
        <v>18</v>
      </c>
      <c r="Q790">
        <v>10</v>
      </c>
      <c r="R790">
        <v>18</v>
      </c>
      <c r="S790">
        <v>21</v>
      </c>
      <c r="T790" t="s">
        <v>7603</v>
      </c>
      <c r="U790" t="s">
        <v>7603</v>
      </c>
      <c r="V790" t="s">
        <v>7603</v>
      </c>
      <c r="W790" t="s">
        <v>7603</v>
      </c>
      <c r="X790" t="s">
        <v>7603</v>
      </c>
      <c r="Y790" t="s">
        <v>7603</v>
      </c>
      <c r="Z790">
        <v>78</v>
      </c>
      <c r="AA790">
        <v>81</v>
      </c>
      <c r="AB790" t="s">
        <v>290</v>
      </c>
      <c r="AC790" t="s">
        <v>7603</v>
      </c>
      <c r="AD790" t="s">
        <v>7603</v>
      </c>
      <c r="AE790" t="s">
        <v>290</v>
      </c>
      <c r="AF790" t="s">
        <v>7603</v>
      </c>
      <c r="AG790">
        <v>146</v>
      </c>
      <c r="AH790" t="s">
        <v>290</v>
      </c>
      <c r="AI790">
        <v>159</v>
      </c>
      <c r="AJ790" t="s">
        <v>7603</v>
      </c>
      <c r="AK790">
        <v>159</v>
      </c>
    </row>
    <row r="791" spans="1:37">
      <c r="A791">
        <v>2013</v>
      </c>
      <c r="B791" t="s">
        <v>439</v>
      </c>
      <c r="C791" t="s">
        <v>10703</v>
      </c>
      <c r="D791" t="str">
        <f>INDEX(CountyList!A:A, MATCH(MID(C791, 4, 3), CountyList!B:B, 0))</f>
        <v>Madison</v>
      </c>
      <c r="E791" t="s">
        <v>10704</v>
      </c>
      <c r="F791" t="s">
        <v>3839</v>
      </c>
      <c r="G791" t="s">
        <v>3788</v>
      </c>
      <c r="H791" t="s">
        <v>7129</v>
      </c>
      <c r="I791" t="s">
        <v>10705</v>
      </c>
      <c r="J791">
        <v>124</v>
      </c>
      <c r="K791">
        <v>17</v>
      </c>
      <c r="L791">
        <v>17</v>
      </c>
      <c r="M791">
        <v>19</v>
      </c>
      <c r="N791">
        <v>19</v>
      </c>
      <c r="O791">
        <v>19</v>
      </c>
      <c r="P791">
        <v>15</v>
      </c>
      <c r="Q791">
        <v>16</v>
      </c>
      <c r="R791">
        <v>19</v>
      </c>
      <c r="S791">
        <v>18</v>
      </c>
      <c r="T791" t="s">
        <v>7603</v>
      </c>
      <c r="U791" t="s">
        <v>7603</v>
      </c>
      <c r="V791" t="s">
        <v>7603</v>
      </c>
      <c r="W791" t="s">
        <v>7603</v>
      </c>
      <c r="X791" t="s">
        <v>7603</v>
      </c>
      <c r="Y791" t="s">
        <v>7603</v>
      </c>
      <c r="Z791">
        <v>163</v>
      </c>
      <c r="AA791">
        <v>120</v>
      </c>
      <c r="AB791" t="s">
        <v>290</v>
      </c>
      <c r="AC791" t="s">
        <v>7603</v>
      </c>
      <c r="AD791" t="s">
        <v>290</v>
      </c>
      <c r="AE791" t="s">
        <v>290</v>
      </c>
      <c r="AF791" t="s">
        <v>7603</v>
      </c>
      <c r="AG791">
        <v>274</v>
      </c>
      <c r="AH791" t="s">
        <v>290</v>
      </c>
      <c r="AI791">
        <v>283</v>
      </c>
      <c r="AJ791" t="s">
        <v>7603</v>
      </c>
      <c r="AK791">
        <v>283</v>
      </c>
    </row>
    <row r="792" spans="1:37">
      <c r="A792">
        <v>2013</v>
      </c>
      <c r="B792" t="s">
        <v>3841</v>
      </c>
      <c r="C792" t="s">
        <v>10706</v>
      </c>
      <c r="D792" t="str">
        <f>INDEX(CountyList!A:A, MATCH(MID(C792, 4, 3), CountyList!B:B, 0))</f>
        <v>Madison</v>
      </c>
      <c r="E792" t="s">
        <v>10707</v>
      </c>
      <c r="F792" t="s">
        <v>3844</v>
      </c>
      <c r="G792" t="s">
        <v>3798</v>
      </c>
      <c r="H792" t="s">
        <v>7136</v>
      </c>
      <c r="I792" t="s">
        <v>10708</v>
      </c>
      <c r="J792">
        <v>42</v>
      </c>
      <c r="K792">
        <v>23</v>
      </c>
      <c r="L792">
        <v>16</v>
      </c>
      <c r="M792">
        <v>15</v>
      </c>
      <c r="N792">
        <v>17</v>
      </c>
      <c r="O792">
        <v>14</v>
      </c>
      <c r="P792">
        <v>21</v>
      </c>
      <c r="Q792">
        <v>13</v>
      </c>
      <c r="R792">
        <v>15</v>
      </c>
      <c r="S792">
        <v>24</v>
      </c>
      <c r="T792" t="s">
        <v>7603</v>
      </c>
      <c r="U792" t="s">
        <v>7603</v>
      </c>
      <c r="V792" t="s">
        <v>7603</v>
      </c>
      <c r="W792" t="s">
        <v>7603</v>
      </c>
      <c r="X792" t="s">
        <v>7603</v>
      </c>
      <c r="Y792" t="s">
        <v>7603</v>
      </c>
      <c r="Z792">
        <v>93</v>
      </c>
      <c r="AA792">
        <v>107</v>
      </c>
      <c r="AB792" t="s">
        <v>290</v>
      </c>
      <c r="AC792" t="s">
        <v>7603</v>
      </c>
      <c r="AD792" t="s">
        <v>290</v>
      </c>
      <c r="AE792" t="s">
        <v>290</v>
      </c>
      <c r="AF792" t="s">
        <v>7603</v>
      </c>
      <c r="AG792">
        <v>176</v>
      </c>
      <c r="AH792">
        <v>18</v>
      </c>
      <c r="AI792">
        <v>200</v>
      </c>
      <c r="AJ792" t="s">
        <v>7603</v>
      </c>
      <c r="AK792">
        <v>200</v>
      </c>
    </row>
    <row r="793" spans="1:37">
      <c r="A793">
        <v>2013</v>
      </c>
      <c r="B793" t="s">
        <v>2699</v>
      </c>
      <c r="C793" t="s">
        <v>10709</v>
      </c>
      <c r="D793" t="str">
        <f>INDEX(CountyList!A:A, MATCH(MID(C793, 4, 3), CountyList!B:B, 0))</f>
        <v>Madison</v>
      </c>
      <c r="E793" t="s">
        <v>10710</v>
      </c>
      <c r="F793" t="s">
        <v>3848</v>
      </c>
      <c r="G793" t="s">
        <v>3759</v>
      </c>
      <c r="H793" t="s">
        <v>7139</v>
      </c>
      <c r="I793" t="s">
        <v>10711</v>
      </c>
      <c r="J793">
        <v>47</v>
      </c>
      <c r="K793">
        <v>33</v>
      </c>
      <c r="L793">
        <v>29</v>
      </c>
      <c r="M793">
        <v>29</v>
      </c>
      <c r="N793">
        <v>45</v>
      </c>
      <c r="O793">
        <v>42</v>
      </c>
      <c r="P793">
        <v>36</v>
      </c>
      <c r="Q793">
        <v>32</v>
      </c>
      <c r="R793">
        <v>31</v>
      </c>
      <c r="S793">
        <v>49</v>
      </c>
      <c r="T793" t="s">
        <v>7603</v>
      </c>
      <c r="U793" t="s">
        <v>7603</v>
      </c>
      <c r="V793" t="s">
        <v>7603</v>
      </c>
      <c r="W793" t="s">
        <v>7603</v>
      </c>
      <c r="X793" t="s">
        <v>7603</v>
      </c>
      <c r="Y793" t="s">
        <v>7603</v>
      </c>
      <c r="Z793">
        <v>193</v>
      </c>
      <c r="AA793">
        <v>180</v>
      </c>
      <c r="AB793">
        <v>12</v>
      </c>
      <c r="AC793" t="s">
        <v>290</v>
      </c>
      <c r="AD793" t="s">
        <v>290</v>
      </c>
      <c r="AE793" t="s">
        <v>290</v>
      </c>
      <c r="AF793" t="s">
        <v>7603</v>
      </c>
      <c r="AG793">
        <v>346</v>
      </c>
      <c r="AH793">
        <v>10</v>
      </c>
      <c r="AI793">
        <v>373</v>
      </c>
      <c r="AJ793" t="s">
        <v>7603</v>
      </c>
      <c r="AK793">
        <v>373</v>
      </c>
    </row>
    <row r="794" spans="1:37">
      <c r="A794">
        <v>2013</v>
      </c>
      <c r="B794" t="s">
        <v>3850</v>
      </c>
      <c r="C794" t="s">
        <v>10712</v>
      </c>
      <c r="D794" t="str">
        <f>INDEX(CountyList!A:A, MATCH(MID(C794, 4, 3), CountyList!B:B, 0))</f>
        <v>Madison</v>
      </c>
      <c r="E794" t="s">
        <v>10713</v>
      </c>
      <c r="F794" t="s">
        <v>3853</v>
      </c>
      <c r="G794" t="s">
        <v>3803</v>
      </c>
      <c r="H794" t="s">
        <v>7147</v>
      </c>
      <c r="I794" t="s">
        <v>10714</v>
      </c>
      <c r="J794">
        <v>27</v>
      </c>
      <c r="K794" t="s">
        <v>290</v>
      </c>
      <c r="L794" t="s">
        <v>290</v>
      </c>
      <c r="M794" t="s">
        <v>290</v>
      </c>
      <c r="N794" t="s">
        <v>290</v>
      </c>
      <c r="O794" t="s">
        <v>290</v>
      </c>
      <c r="P794" t="s">
        <v>290</v>
      </c>
      <c r="Q794" t="s">
        <v>290</v>
      </c>
      <c r="R794" t="s">
        <v>7603</v>
      </c>
      <c r="S794" t="s">
        <v>7603</v>
      </c>
      <c r="T794" t="s">
        <v>7603</v>
      </c>
      <c r="U794" t="s">
        <v>7603</v>
      </c>
      <c r="V794" t="s">
        <v>7603</v>
      </c>
      <c r="W794" t="s">
        <v>7603</v>
      </c>
      <c r="X794" t="s">
        <v>7603</v>
      </c>
      <c r="Y794" t="s">
        <v>7603</v>
      </c>
      <c r="Z794">
        <v>30</v>
      </c>
      <c r="AA794">
        <v>34</v>
      </c>
      <c r="AB794" t="s">
        <v>290</v>
      </c>
      <c r="AC794" t="s">
        <v>7603</v>
      </c>
      <c r="AD794" t="s">
        <v>290</v>
      </c>
      <c r="AE794" t="s">
        <v>290</v>
      </c>
      <c r="AF794" t="s">
        <v>7603</v>
      </c>
      <c r="AG794">
        <v>52</v>
      </c>
      <c r="AH794" t="s">
        <v>7603</v>
      </c>
      <c r="AI794">
        <v>64</v>
      </c>
      <c r="AJ794" t="s">
        <v>7603</v>
      </c>
      <c r="AK794">
        <v>64</v>
      </c>
    </row>
    <row r="795" spans="1:37">
      <c r="A795">
        <v>2013</v>
      </c>
      <c r="B795" t="s">
        <v>10715</v>
      </c>
      <c r="C795" t="s">
        <v>10716</v>
      </c>
      <c r="D795" t="str">
        <f>INDEX(CountyList!A:A, MATCH(MID(C795, 4, 3), CountyList!B:B, 0))</f>
        <v>Madison</v>
      </c>
      <c r="E795" t="s">
        <v>10717</v>
      </c>
      <c r="F795" t="s">
        <v>10718</v>
      </c>
      <c r="G795" t="s">
        <v>3759</v>
      </c>
      <c r="H795" t="s">
        <v>10719</v>
      </c>
      <c r="I795" t="s">
        <v>10720</v>
      </c>
      <c r="J795" t="s">
        <v>7603</v>
      </c>
      <c r="K795" t="s">
        <v>7603</v>
      </c>
      <c r="L795" t="s">
        <v>7603</v>
      </c>
      <c r="M795" t="s">
        <v>7603</v>
      </c>
      <c r="N795" t="s">
        <v>7603</v>
      </c>
      <c r="O795" t="s">
        <v>7603</v>
      </c>
      <c r="P795" t="s">
        <v>7603</v>
      </c>
      <c r="Q795" t="s">
        <v>7603</v>
      </c>
      <c r="R795" t="s">
        <v>7603</v>
      </c>
      <c r="S795" t="s">
        <v>7603</v>
      </c>
      <c r="T795" t="s">
        <v>7603</v>
      </c>
      <c r="U795" t="s">
        <v>7603</v>
      </c>
      <c r="V795" t="s">
        <v>7603</v>
      </c>
      <c r="W795" t="s">
        <v>7603</v>
      </c>
      <c r="X795" t="s">
        <v>7603</v>
      </c>
      <c r="Y795" t="s">
        <v>7603</v>
      </c>
      <c r="Z795" t="s">
        <v>7603</v>
      </c>
      <c r="AA795" t="s">
        <v>7603</v>
      </c>
      <c r="AB795" t="s">
        <v>7603</v>
      </c>
      <c r="AC795" t="s">
        <v>7603</v>
      </c>
      <c r="AD795" t="s">
        <v>7603</v>
      </c>
      <c r="AE795" t="s">
        <v>7603</v>
      </c>
      <c r="AF795" t="s">
        <v>7603</v>
      </c>
      <c r="AG795" t="s">
        <v>7603</v>
      </c>
      <c r="AH795" t="s">
        <v>7603</v>
      </c>
      <c r="AI795" t="s">
        <v>7603</v>
      </c>
      <c r="AJ795" t="s">
        <v>7603</v>
      </c>
      <c r="AK795" t="s">
        <v>7603</v>
      </c>
    </row>
    <row r="796" spans="1:37">
      <c r="A796">
        <v>2013</v>
      </c>
      <c r="B796" t="s">
        <v>3855</v>
      </c>
      <c r="C796" t="s">
        <v>10721</v>
      </c>
      <c r="D796" t="str">
        <f>INDEX(CountyList!A:A, MATCH(MID(C796, 4, 3), CountyList!B:B, 0))</f>
        <v>Madison</v>
      </c>
      <c r="E796" t="s">
        <v>10722</v>
      </c>
      <c r="F796" t="s">
        <v>3857</v>
      </c>
      <c r="G796" t="s">
        <v>3772</v>
      </c>
      <c r="H796" t="s">
        <v>7150</v>
      </c>
      <c r="I796" t="s">
        <v>10723</v>
      </c>
      <c r="J796">
        <v>109</v>
      </c>
      <c r="K796">
        <v>48</v>
      </c>
      <c r="L796">
        <v>37</v>
      </c>
      <c r="M796">
        <v>38</v>
      </c>
      <c r="N796">
        <v>45</v>
      </c>
      <c r="O796">
        <v>47</v>
      </c>
      <c r="P796">
        <v>37</v>
      </c>
      <c r="Q796">
        <v>38</v>
      </c>
      <c r="R796">
        <v>33</v>
      </c>
      <c r="S796">
        <v>44</v>
      </c>
      <c r="T796" t="s">
        <v>7603</v>
      </c>
      <c r="U796" t="s">
        <v>7603</v>
      </c>
      <c r="V796" t="s">
        <v>7603</v>
      </c>
      <c r="W796" t="s">
        <v>7603</v>
      </c>
      <c r="X796" t="s">
        <v>7603</v>
      </c>
      <c r="Y796" t="s">
        <v>7603</v>
      </c>
      <c r="Z796">
        <v>254</v>
      </c>
      <c r="AA796">
        <v>222</v>
      </c>
      <c r="AB796" t="s">
        <v>290</v>
      </c>
      <c r="AC796" t="s">
        <v>7603</v>
      </c>
      <c r="AD796" t="s">
        <v>290</v>
      </c>
      <c r="AE796" t="s">
        <v>290</v>
      </c>
      <c r="AF796" t="s">
        <v>7603</v>
      </c>
      <c r="AG796">
        <v>464</v>
      </c>
      <c r="AH796" t="s">
        <v>7603</v>
      </c>
      <c r="AI796">
        <v>476</v>
      </c>
      <c r="AJ796" t="s">
        <v>7603</v>
      </c>
      <c r="AK796">
        <v>476</v>
      </c>
    </row>
    <row r="797" spans="1:37">
      <c r="A797">
        <v>2013</v>
      </c>
      <c r="B797" t="s">
        <v>3859</v>
      </c>
      <c r="C797" t="s">
        <v>10724</v>
      </c>
      <c r="D797" t="str">
        <f>INDEX(CountyList!A:A, MATCH(MID(C797, 4, 3), CountyList!B:B, 0))</f>
        <v>Madison</v>
      </c>
      <c r="E797" t="s">
        <v>10725</v>
      </c>
      <c r="F797" t="s">
        <v>3862</v>
      </c>
      <c r="G797" t="s">
        <v>3798</v>
      </c>
      <c r="H797" t="s">
        <v>7153</v>
      </c>
      <c r="I797" t="s">
        <v>10726</v>
      </c>
      <c r="J797" t="s">
        <v>7603</v>
      </c>
      <c r="K797" t="s">
        <v>7603</v>
      </c>
      <c r="L797" t="s">
        <v>7603</v>
      </c>
      <c r="M797" t="s">
        <v>7603</v>
      </c>
      <c r="N797" t="s">
        <v>7603</v>
      </c>
      <c r="O797" t="s">
        <v>7603</v>
      </c>
      <c r="P797" t="s">
        <v>7603</v>
      </c>
      <c r="Q797" t="s">
        <v>7603</v>
      </c>
      <c r="R797" t="s">
        <v>7603</v>
      </c>
      <c r="S797" t="s">
        <v>7603</v>
      </c>
      <c r="T797">
        <v>60</v>
      </c>
      <c r="U797">
        <v>54</v>
      </c>
      <c r="V797">
        <v>63</v>
      </c>
      <c r="W797">
        <v>48</v>
      </c>
      <c r="X797" t="s">
        <v>7603</v>
      </c>
      <c r="Y797" t="s">
        <v>7603</v>
      </c>
      <c r="Z797">
        <v>99</v>
      </c>
      <c r="AA797">
        <v>129</v>
      </c>
      <c r="AB797" t="s">
        <v>290</v>
      </c>
      <c r="AC797" t="s">
        <v>290</v>
      </c>
      <c r="AD797" t="s">
        <v>290</v>
      </c>
      <c r="AE797">
        <v>16</v>
      </c>
      <c r="AF797" t="s">
        <v>7603</v>
      </c>
      <c r="AG797">
        <v>204</v>
      </c>
      <c r="AH797" t="s">
        <v>7603</v>
      </c>
      <c r="AI797" t="s">
        <v>7603</v>
      </c>
      <c r="AJ797">
        <v>228</v>
      </c>
      <c r="AK797">
        <v>228</v>
      </c>
    </row>
    <row r="798" spans="1:37">
      <c r="A798">
        <v>2013</v>
      </c>
      <c r="B798" t="s">
        <v>10727</v>
      </c>
      <c r="C798" t="s">
        <v>10728</v>
      </c>
      <c r="D798" t="str">
        <f>INDEX(CountyList!A:A, MATCH(MID(C798, 4, 3), CountyList!B:B, 0))</f>
        <v>Madison</v>
      </c>
      <c r="E798" t="s">
        <v>10729</v>
      </c>
      <c r="F798" t="s">
        <v>10730</v>
      </c>
      <c r="G798" t="s">
        <v>3759</v>
      </c>
      <c r="H798" t="s">
        <v>10731</v>
      </c>
      <c r="I798" t="s">
        <v>10732</v>
      </c>
      <c r="J798">
        <v>18</v>
      </c>
      <c r="K798">
        <v>10</v>
      </c>
      <c r="L798">
        <v>13</v>
      </c>
      <c r="M798" t="s">
        <v>290</v>
      </c>
      <c r="N798">
        <v>12</v>
      </c>
      <c r="O798">
        <v>14</v>
      </c>
      <c r="P798">
        <v>13</v>
      </c>
      <c r="Q798" t="s">
        <v>290</v>
      </c>
      <c r="R798" t="s">
        <v>290</v>
      </c>
      <c r="S798" t="s">
        <v>290</v>
      </c>
      <c r="T798" t="s">
        <v>7603</v>
      </c>
      <c r="U798" t="s">
        <v>7603</v>
      </c>
      <c r="V798" t="s">
        <v>7603</v>
      </c>
      <c r="W798" t="s">
        <v>7603</v>
      </c>
      <c r="X798" t="s">
        <v>7603</v>
      </c>
      <c r="Y798" t="s">
        <v>7603</v>
      </c>
      <c r="Z798">
        <v>59</v>
      </c>
      <c r="AA798">
        <v>55</v>
      </c>
      <c r="AB798" t="s">
        <v>7603</v>
      </c>
      <c r="AC798" t="s">
        <v>7603</v>
      </c>
      <c r="AD798" t="s">
        <v>290</v>
      </c>
      <c r="AE798" t="s">
        <v>7603</v>
      </c>
      <c r="AF798" t="s">
        <v>7603</v>
      </c>
      <c r="AG798">
        <v>90</v>
      </c>
      <c r="AH798">
        <v>23</v>
      </c>
      <c r="AI798">
        <v>114</v>
      </c>
      <c r="AJ798" t="s">
        <v>7603</v>
      </c>
      <c r="AK798">
        <v>114</v>
      </c>
    </row>
    <row r="799" spans="1:37">
      <c r="A799">
        <v>2013</v>
      </c>
      <c r="B799" t="s">
        <v>3864</v>
      </c>
      <c r="C799" t="s">
        <v>10733</v>
      </c>
      <c r="D799" t="str">
        <f>INDEX(CountyList!A:A, MATCH(MID(C799, 4, 3), CountyList!B:B, 0))</f>
        <v>Madison</v>
      </c>
      <c r="E799" t="s">
        <v>10734</v>
      </c>
      <c r="F799" t="s">
        <v>3867</v>
      </c>
      <c r="G799" t="s">
        <v>3813</v>
      </c>
      <c r="H799" t="s">
        <v>7156</v>
      </c>
      <c r="I799" t="s">
        <v>10735</v>
      </c>
      <c r="J799">
        <v>30</v>
      </c>
      <c r="K799">
        <v>19</v>
      </c>
      <c r="L799">
        <v>25</v>
      </c>
      <c r="M799">
        <v>24</v>
      </c>
      <c r="N799">
        <v>18</v>
      </c>
      <c r="O799">
        <v>18</v>
      </c>
      <c r="P799">
        <v>22</v>
      </c>
      <c r="Q799">
        <v>15</v>
      </c>
      <c r="R799">
        <v>19</v>
      </c>
      <c r="S799">
        <v>24</v>
      </c>
      <c r="T799" t="s">
        <v>7603</v>
      </c>
      <c r="U799" t="s">
        <v>7603</v>
      </c>
      <c r="V799" t="s">
        <v>7603</v>
      </c>
      <c r="W799" t="s">
        <v>7603</v>
      </c>
      <c r="X799" t="s">
        <v>7603</v>
      </c>
      <c r="Y799" t="s">
        <v>7603</v>
      </c>
      <c r="Z799">
        <v>106</v>
      </c>
      <c r="AA799">
        <v>108</v>
      </c>
      <c r="AB799" t="s">
        <v>290</v>
      </c>
      <c r="AC799" t="s">
        <v>7603</v>
      </c>
      <c r="AD799" t="s">
        <v>290</v>
      </c>
      <c r="AE799" t="s">
        <v>7603</v>
      </c>
      <c r="AF799" t="s">
        <v>7603</v>
      </c>
      <c r="AG799">
        <v>198</v>
      </c>
      <c r="AH799" t="s">
        <v>290</v>
      </c>
      <c r="AI799">
        <v>214</v>
      </c>
      <c r="AJ799" t="s">
        <v>7603</v>
      </c>
      <c r="AK799">
        <v>214</v>
      </c>
    </row>
    <row r="800" spans="1:37">
      <c r="A800">
        <v>2013</v>
      </c>
      <c r="B800" t="s">
        <v>3869</v>
      </c>
      <c r="C800" t="s">
        <v>10736</v>
      </c>
      <c r="D800" t="str">
        <f>INDEX(CountyList!A:A, MATCH(MID(C800, 4, 3), CountyList!B:B, 0))</f>
        <v>Madison</v>
      </c>
      <c r="E800" t="s">
        <v>7158</v>
      </c>
      <c r="F800" t="s">
        <v>3871</v>
      </c>
      <c r="G800" t="s">
        <v>3766</v>
      </c>
      <c r="H800" t="s">
        <v>7159</v>
      </c>
      <c r="I800" t="s">
        <v>10737</v>
      </c>
      <c r="J800">
        <v>50</v>
      </c>
      <c r="K800">
        <v>38</v>
      </c>
      <c r="L800">
        <v>30</v>
      </c>
      <c r="M800">
        <v>30</v>
      </c>
      <c r="N800">
        <v>40</v>
      </c>
      <c r="O800">
        <v>30</v>
      </c>
      <c r="P800">
        <v>36</v>
      </c>
      <c r="Q800">
        <v>39</v>
      </c>
      <c r="R800">
        <v>31</v>
      </c>
      <c r="S800">
        <v>32</v>
      </c>
      <c r="T800" t="s">
        <v>7603</v>
      </c>
      <c r="U800" t="s">
        <v>7603</v>
      </c>
      <c r="V800" t="s">
        <v>7603</v>
      </c>
      <c r="W800" t="s">
        <v>7603</v>
      </c>
      <c r="X800" t="s">
        <v>7603</v>
      </c>
      <c r="Y800" t="s">
        <v>7603</v>
      </c>
      <c r="Z800">
        <v>183</v>
      </c>
      <c r="AA800">
        <v>173</v>
      </c>
      <c r="AB800">
        <v>10</v>
      </c>
      <c r="AC800" t="s">
        <v>290</v>
      </c>
      <c r="AD800" t="s">
        <v>290</v>
      </c>
      <c r="AE800">
        <v>12</v>
      </c>
      <c r="AF800" t="s">
        <v>7603</v>
      </c>
      <c r="AG800">
        <v>319</v>
      </c>
      <c r="AH800">
        <v>11</v>
      </c>
      <c r="AI800">
        <v>356</v>
      </c>
      <c r="AJ800" t="s">
        <v>7603</v>
      </c>
      <c r="AK800">
        <v>356</v>
      </c>
    </row>
    <row r="801" spans="1:37">
      <c r="A801">
        <v>2013</v>
      </c>
      <c r="B801" t="s">
        <v>10738</v>
      </c>
      <c r="C801" t="s">
        <v>10739</v>
      </c>
      <c r="D801" t="str">
        <f>INDEX(CountyList!A:A, MATCH(MID(C801, 4, 3), CountyList!B:B, 0))</f>
        <v>Madison</v>
      </c>
      <c r="E801" t="s">
        <v>10740</v>
      </c>
      <c r="F801" t="s">
        <v>10741</v>
      </c>
      <c r="G801" t="s">
        <v>3880</v>
      </c>
      <c r="H801" t="s">
        <v>10742</v>
      </c>
      <c r="I801" t="s">
        <v>10743</v>
      </c>
      <c r="J801" t="s">
        <v>290</v>
      </c>
      <c r="K801" t="s">
        <v>290</v>
      </c>
      <c r="L801" t="s">
        <v>290</v>
      </c>
      <c r="M801" t="s">
        <v>290</v>
      </c>
      <c r="N801" t="s">
        <v>290</v>
      </c>
      <c r="O801" t="s">
        <v>290</v>
      </c>
      <c r="P801" t="s">
        <v>290</v>
      </c>
      <c r="Q801" t="s">
        <v>290</v>
      </c>
      <c r="R801" t="s">
        <v>290</v>
      </c>
      <c r="S801" t="s">
        <v>290</v>
      </c>
      <c r="T801" t="s">
        <v>290</v>
      </c>
      <c r="U801" t="s">
        <v>290</v>
      </c>
      <c r="V801" t="s">
        <v>290</v>
      </c>
      <c r="W801" t="s">
        <v>290</v>
      </c>
      <c r="X801" t="s">
        <v>7603</v>
      </c>
      <c r="Y801" t="s">
        <v>7603</v>
      </c>
      <c r="Z801">
        <v>39</v>
      </c>
      <c r="AA801">
        <v>36</v>
      </c>
      <c r="AB801" t="s">
        <v>290</v>
      </c>
      <c r="AC801" t="s">
        <v>7603</v>
      </c>
      <c r="AD801" t="s">
        <v>290</v>
      </c>
      <c r="AE801" t="s">
        <v>290</v>
      </c>
      <c r="AF801" t="s">
        <v>7603</v>
      </c>
      <c r="AG801">
        <v>48</v>
      </c>
      <c r="AH801" t="s">
        <v>290</v>
      </c>
      <c r="AI801">
        <v>51</v>
      </c>
      <c r="AJ801">
        <v>24</v>
      </c>
      <c r="AK801">
        <v>75</v>
      </c>
    </row>
    <row r="802" spans="1:37">
      <c r="A802">
        <v>2013</v>
      </c>
      <c r="B802" t="s">
        <v>3873</v>
      </c>
      <c r="C802" t="s">
        <v>10744</v>
      </c>
      <c r="D802" t="str">
        <f>INDEX(CountyList!A:A, MATCH(MID(C802, 4, 3), CountyList!B:B, 0))</f>
        <v>Madison</v>
      </c>
      <c r="E802" t="s">
        <v>7161</v>
      </c>
      <c r="F802" t="s">
        <v>3875</v>
      </c>
      <c r="G802" t="s">
        <v>3759</v>
      </c>
      <c r="H802" t="s">
        <v>7162</v>
      </c>
      <c r="I802" t="s">
        <v>10745</v>
      </c>
      <c r="J802" t="s">
        <v>7603</v>
      </c>
      <c r="K802" t="s">
        <v>290</v>
      </c>
      <c r="L802" t="s">
        <v>290</v>
      </c>
      <c r="M802" t="s">
        <v>290</v>
      </c>
      <c r="N802" t="s">
        <v>290</v>
      </c>
      <c r="O802" t="s">
        <v>290</v>
      </c>
      <c r="P802" t="s">
        <v>290</v>
      </c>
      <c r="Q802" t="s">
        <v>290</v>
      </c>
      <c r="R802" t="s">
        <v>290</v>
      </c>
      <c r="S802" t="s">
        <v>7603</v>
      </c>
      <c r="T802" t="s">
        <v>290</v>
      </c>
      <c r="U802" t="s">
        <v>7603</v>
      </c>
      <c r="V802" t="s">
        <v>7603</v>
      </c>
      <c r="W802" t="s">
        <v>7603</v>
      </c>
      <c r="X802" t="s">
        <v>7603</v>
      </c>
      <c r="Y802" t="s">
        <v>7603</v>
      </c>
      <c r="Z802" t="s">
        <v>290</v>
      </c>
      <c r="AA802" t="s">
        <v>290</v>
      </c>
      <c r="AB802" t="s">
        <v>7603</v>
      </c>
      <c r="AC802" t="s">
        <v>7603</v>
      </c>
      <c r="AD802" t="s">
        <v>7603</v>
      </c>
      <c r="AE802">
        <v>14</v>
      </c>
      <c r="AF802" t="s">
        <v>7603</v>
      </c>
      <c r="AG802" t="s">
        <v>7603</v>
      </c>
      <c r="AH802" t="s">
        <v>7603</v>
      </c>
      <c r="AI802">
        <v>13</v>
      </c>
      <c r="AJ802" t="s">
        <v>290</v>
      </c>
      <c r="AK802">
        <v>14</v>
      </c>
    </row>
    <row r="803" spans="1:37">
      <c r="A803">
        <v>2013</v>
      </c>
      <c r="B803" t="s">
        <v>3877</v>
      </c>
      <c r="C803" t="s">
        <v>10746</v>
      </c>
      <c r="D803" t="str">
        <f>INDEX(CountyList!A:A, MATCH(MID(C803, 4, 3), CountyList!B:B, 0))</f>
        <v>Madison</v>
      </c>
      <c r="E803" t="s">
        <v>10747</v>
      </c>
      <c r="F803" t="s">
        <v>3867</v>
      </c>
      <c r="G803" t="s">
        <v>3813</v>
      </c>
      <c r="H803" t="s">
        <v>7156</v>
      </c>
      <c r="I803" t="s">
        <v>10748</v>
      </c>
      <c r="J803" t="s">
        <v>7603</v>
      </c>
      <c r="K803" t="s">
        <v>7603</v>
      </c>
      <c r="L803" t="s">
        <v>7603</v>
      </c>
      <c r="M803" t="s">
        <v>7603</v>
      </c>
      <c r="N803" t="s">
        <v>7603</v>
      </c>
      <c r="O803" t="s">
        <v>7603</v>
      </c>
      <c r="P803" t="s">
        <v>7603</v>
      </c>
      <c r="Q803" t="s">
        <v>7603</v>
      </c>
      <c r="R803" t="s">
        <v>7603</v>
      </c>
      <c r="S803" t="s">
        <v>7603</v>
      </c>
      <c r="T803">
        <v>19</v>
      </c>
      <c r="U803" t="s">
        <v>7603</v>
      </c>
      <c r="V803" t="s">
        <v>7603</v>
      </c>
      <c r="W803" t="s">
        <v>7603</v>
      </c>
      <c r="X803" t="s">
        <v>7603</v>
      </c>
      <c r="Y803" t="s">
        <v>7603</v>
      </c>
      <c r="Z803">
        <v>12</v>
      </c>
      <c r="AA803" t="s">
        <v>290</v>
      </c>
      <c r="AB803" t="s">
        <v>290</v>
      </c>
      <c r="AC803" t="s">
        <v>7603</v>
      </c>
      <c r="AD803" t="s">
        <v>7603</v>
      </c>
      <c r="AE803" t="s">
        <v>7603</v>
      </c>
      <c r="AF803" t="s">
        <v>7603</v>
      </c>
      <c r="AG803">
        <v>17</v>
      </c>
      <c r="AH803" t="s">
        <v>7603</v>
      </c>
      <c r="AI803" t="s">
        <v>7603</v>
      </c>
      <c r="AJ803">
        <v>19</v>
      </c>
      <c r="AK803">
        <v>19</v>
      </c>
    </row>
    <row r="804" spans="1:37">
      <c r="A804">
        <v>2013</v>
      </c>
      <c r="B804" t="s">
        <v>3841</v>
      </c>
      <c r="C804" t="s">
        <v>10749</v>
      </c>
      <c r="D804" t="str">
        <f>INDEX(CountyList!A:A, MATCH(MID(C804, 4, 3), CountyList!B:B, 0))</f>
        <v>Woodford</v>
      </c>
      <c r="E804" t="s">
        <v>10750</v>
      </c>
      <c r="F804" t="s">
        <v>4363</v>
      </c>
      <c r="G804" t="s">
        <v>4364</v>
      </c>
      <c r="H804" t="s">
        <v>10751</v>
      </c>
      <c r="I804" t="s">
        <v>10752</v>
      </c>
      <c r="J804" t="s">
        <v>7603</v>
      </c>
      <c r="K804" t="s">
        <v>290</v>
      </c>
      <c r="L804">
        <v>11</v>
      </c>
      <c r="M804">
        <v>12</v>
      </c>
      <c r="N804">
        <v>12</v>
      </c>
      <c r="O804">
        <v>11</v>
      </c>
      <c r="P804">
        <v>14</v>
      </c>
      <c r="Q804">
        <v>13</v>
      </c>
      <c r="R804" t="s">
        <v>290</v>
      </c>
      <c r="S804">
        <v>18</v>
      </c>
      <c r="T804" t="s">
        <v>7603</v>
      </c>
      <c r="U804" t="s">
        <v>7603</v>
      </c>
      <c r="V804" t="s">
        <v>7603</v>
      </c>
      <c r="W804" t="s">
        <v>7603</v>
      </c>
      <c r="X804" t="s">
        <v>7603</v>
      </c>
      <c r="Y804" t="s">
        <v>7603</v>
      </c>
      <c r="Z804">
        <v>51</v>
      </c>
      <c r="AA804">
        <v>57</v>
      </c>
      <c r="AB804" t="s">
        <v>7603</v>
      </c>
      <c r="AC804" t="s">
        <v>7603</v>
      </c>
      <c r="AD804" t="s">
        <v>7603</v>
      </c>
      <c r="AE804" t="s">
        <v>7603</v>
      </c>
      <c r="AF804" t="s">
        <v>7603</v>
      </c>
      <c r="AG804">
        <v>70</v>
      </c>
      <c r="AH804">
        <v>38</v>
      </c>
      <c r="AI804">
        <v>108</v>
      </c>
      <c r="AJ804" t="s">
        <v>7603</v>
      </c>
      <c r="AK804">
        <v>108</v>
      </c>
    </row>
    <row r="805" spans="1:37">
      <c r="A805">
        <v>2013</v>
      </c>
      <c r="B805" t="s">
        <v>446</v>
      </c>
      <c r="C805" t="s">
        <v>10753</v>
      </c>
      <c r="D805" t="str">
        <f>INDEX(CountyList!A:A, MATCH(MID(C805, 4, 3), CountyList!B:B, 0))</f>
        <v>McHenry</v>
      </c>
      <c r="E805" t="s">
        <v>10754</v>
      </c>
      <c r="F805" t="s">
        <v>3884</v>
      </c>
      <c r="G805" t="s">
        <v>3885</v>
      </c>
      <c r="H805" t="s">
        <v>10755</v>
      </c>
      <c r="I805" t="s">
        <v>10756</v>
      </c>
      <c r="J805">
        <v>31</v>
      </c>
      <c r="K805">
        <v>25</v>
      </c>
      <c r="L805">
        <v>20</v>
      </c>
      <c r="M805">
        <v>21</v>
      </c>
      <c r="N805">
        <v>23</v>
      </c>
      <c r="O805">
        <v>23</v>
      </c>
      <c r="P805">
        <v>26</v>
      </c>
      <c r="Q805">
        <v>22</v>
      </c>
      <c r="R805">
        <v>15</v>
      </c>
      <c r="S805">
        <v>21</v>
      </c>
      <c r="T805" t="s">
        <v>7603</v>
      </c>
      <c r="U805" t="s">
        <v>7603</v>
      </c>
      <c r="V805" t="s">
        <v>7603</v>
      </c>
      <c r="W805" t="s">
        <v>7603</v>
      </c>
      <c r="X805" t="s">
        <v>7603</v>
      </c>
      <c r="Y805" t="s">
        <v>7603</v>
      </c>
      <c r="Z805">
        <v>111</v>
      </c>
      <c r="AA805">
        <v>116</v>
      </c>
      <c r="AB805" t="s">
        <v>290</v>
      </c>
      <c r="AC805" t="s">
        <v>7603</v>
      </c>
      <c r="AD805" t="s">
        <v>290</v>
      </c>
      <c r="AE805">
        <v>11</v>
      </c>
      <c r="AF805" t="s">
        <v>7603</v>
      </c>
      <c r="AG805">
        <v>205</v>
      </c>
      <c r="AH805" t="s">
        <v>7603</v>
      </c>
      <c r="AI805">
        <v>227</v>
      </c>
      <c r="AJ805" t="s">
        <v>7603</v>
      </c>
      <c r="AK805">
        <v>227</v>
      </c>
    </row>
    <row r="806" spans="1:37">
      <c r="A806">
        <v>2013</v>
      </c>
      <c r="B806" t="s">
        <v>10757</v>
      </c>
      <c r="C806" t="s">
        <v>10758</v>
      </c>
      <c r="D806" t="str">
        <f>INDEX(CountyList!A:A, MATCH(MID(C806, 4, 3), CountyList!B:B, 0))</f>
        <v>McHenry</v>
      </c>
      <c r="E806" t="s">
        <v>10759</v>
      </c>
      <c r="F806" t="s">
        <v>10760</v>
      </c>
      <c r="G806" t="s">
        <v>3885</v>
      </c>
      <c r="H806" t="s">
        <v>10761</v>
      </c>
      <c r="I806" t="s">
        <v>10762</v>
      </c>
      <c r="J806" t="s">
        <v>7603</v>
      </c>
      <c r="K806" t="s">
        <v>7603</v>
      </c>
      <c r="L806" t="s">
        <v>7603</v>
      </c>
      <c r="M806" t="s">
        <v>7603</v>
      </c>
      <c r="N806" t="s">
        <v>7603</v>
      </c>
      <c r="O806" t="s">
        <v>7603</v>
      </c>
      <c r="P806" t="s">
        <v>7603</v>
      </c>
      <c r="Q806" t="s">
        <v>7603</v>
      </c>
      <c r="R806" t="s">
        <v>7603</v>
      </c>
      <c r="S806" t="s">
        <v>7603</v>
      </c>
      <c r="T806">
        <v>21</v>
      </c>
      <c r="U806">
        <v>18</v>
      </c>
      <c r="V806">
        <v>16</v>
      </c>
      <c r="W806">
        <v>14</v>
      </c>
      <c r="X806" t="s">
        <v>7603</v>
      </c>
      <c r="Y806" t="s">
        <v>7603</v>
      </c>
      <c r="Z806">
        <v>36</v>
      </c>
      <c r="AA806">
        <v>43</v>
      </c>
      <c r="AB806" t="s">
        <v>290</v>
      </c>
      <c r="AC806" t="s">
        <v>7603</v>
      </c>
      <c r="AD806">
        <v>10</v>
      </c>
      <c r="AE806" t="s">
        <v>7603</v>
      </c>
      <c r="AF806" t="s">
        <v>7603</v>
      </c>
      <c r="AG806">
        <v>66</v>
      </c>
      <c r="AH806" t="s">
        <v>290</v>
      </c>
      <c r="AI806" t="s">
        <v>7603</v>
      </c>
      <c r="AJ806">
        <v>79</v>
      </c>
      <c r="AK806">
        <v>79</v>
      </c>
    </row>
    <row r="807" spans="1:37">
      <c r="A807">
        <v>2013</v>
      </c>
      <c r="B807" t="s">
        <v>3172</v>
      </c>
      <c r="C807" t="s">
        <v>10763</v>
      </c>
      <c r="D807" t="str">
        <f>INDEX(CountyList!A:A, MATCH(MID(C807, 4, 3), CountyList!B:B, 0))</f>
        <v>McHenry</v>
      </c>
      <c r="E807" t="s">
        <v>10764</v>
      </c>
      <c r="F807" t="s">
        <v>3889</v>
      </c>
      <c r="G807" t="s">
        <v>3890</v>
      </c>
      <c r="H807" t="s">
        <v>7171</v>
      </c>
      <c r="I807" t="s">
        <v>10765</v>
      </c>
      <c r="J807" t="s">
        <v>7603</v>
      </c>
      <c r="K807">
        <v>48</v>
      </c>
      <c r="L807">
        <v>52</v>
      </c>
      <c r="M807">
        <v>58</v>
      </c>
      <c r="N807">
        <v>64</v>
      </c>
      <c r="O807">
        <v>57</v>
      </c>
      <c r="P807">
        <v>65</v>
      </c>
      <c r="Q807">
        <v>69</v>
      </c>
      <c r="R807">
        <v>61</v>
      </c>
      <c r="S807">
        <v>59</v>
      </c>
      <c r="T807" t="s">
        <v>7603</v>
      </c>
      <c r="U807" t="s">
        <v>7603</v>
      </c>
      <c r="V807" t="s">
        <v>7603</v>
      </c>
      <c r="W807" t="s">
        <v>7603</v>
      </c>
      <c r="X807" t="s">
        <v>7603</v>
      </c>
      <c r="Y807" t="s">
        <v>7603</v>
      </c>
      <c r="Z807">
        <v>278</v>
      </c>
      <c r="AA807">
        <v>255</v>
      </c>
      <c r="AB807">
        <v>46</v>
      </c>
      <c r="AC807" t="s">
        <v>7603</v>
      </c>
      <c r="AD807">
        <v>22</v>
      </c>
      <c r="AE807" t="s">
        <v>290</v>
      </c>
      <c r="AF807" t="s">
        <v>290</v>
      </c>
      <c r="AG807">
        <v>446</v>
      </c>
      <c r="AH807">
        <v>14</v>
      </c>
      <c r="AI807">
        <v>533</v>
      </c>
      <c r="AJ807" t="s">
        <v>7603</v>
      </c>
      <c r="AK807">
        <v>533</v>
      </c>
    </row>
    <row r="808" spans="1:37">
      <c r="A808">
        <v>2013</v>
      </c>
      <c r="B808" t="s">
        <v>1061</v>
      </c>
      <c r="C808" t="s">
        <v>10766</v>
      </c>
      <c r="D808" t="str">
        <f>INDEX(CountyList!A:A, MATCH(MID(C808, 4, 3), CountyList!B:B, 0))</f>
        <v>McHenry</v>
      </c>
      <c r="E808" t="s">
        <v>10767</v>
      </c>
      <c r="F808" t="s">
        <v>10768</v>
      </c>
      <c r="G808" t="s">
        <v>3897</v>
      </c>
      <c r="H808" t="s">
        <v>10769</v>
      </c>
      <c r="I808" t="s">
        <v>10770</v>
      </c>
      <c r="J808">
        <v>15</v>
      </c>
      <c r="K808">
        <v>10</v>
      </c>
      <c r="L808">
        <v>10</v>
      </c>
      <c r="M808" t="s">
        <v>290</v>
      </c>
      <c r="N808" t="s">
        <v>290</v>
      </c>
      <c r="O808">
        <v>12</v>
      </c>
      <c r="P808" t="s">
        <v>290</v>
      </c>
      <c r="Q808" t="s">
        <v>290</v>
      </c>
      <c r="R808">
        <v>12</v>
      </c>
      <c r="S808">
        <v>10</v>
      </c>
      <c r="T808" t="s">
        <v>7603</v>
      </c>
      <c r="U808" t="s">
        <v>7603</v>
      </c>
      <c r="V808" t="s">
        <v>7603</v>
      </c>
      <c r="W808" t="s">
        <v>7603</v>
      </c>
      <c r="X808" t="s">
        <v>7603</v>
      </c>
      <c r="Y808" t="s">
        <v>7603</v>
      </c>
      <c r="Z808">
        <v>48</v>
      </c>
      <c r="AA808">
        <v>48</v>
      </c>
      <c r="AB808" t="s">
        <v>290</v>
      </c>
      <c r="AC808" t="s">
        <v>7603</v>
      </c>
      <c r="AD808" t="s">
        <v>290</v>
      </c>
      <c r="AE808" t="s">
        <v>7603</v>
      </c>
      <c r="AF808" t="s">
        <v>7603</v>
      </c>
      <c r="AG808">
        <v>90</v>
      </c>
      <c r="AH808" t="s">
        <v>7603</v>
      </c>
      <c r="AI808">
        <v>96</v>
      </c>
      <c r="AJ808" t="s">
        <v>7603</v>
      </c>
      <c r="AK808">
        <v>96</v>
      </c>
    </row>
    <row r="809" spans="1:37">
      <c r="A809">
        <v>2013</v>
      </c>
      <c r="B809" t="s">
        <v>3893</v>
      </c>
      <c r="C809" t="s">
        <v>10771</v>
      </c>
      <c r="D809" t="str">
        <f>INDEX(CountyList!A:A, MATCH(MID(C809, 4, 3), CountyList!B:B, 0))</f>
        <v>McHenry</v>
      </c>
      <c r="E809" t="s">
        <v>10772</v>
      </c>
      <c r="F809" t="s">
        <v>3896</v>
      </c>
      <c r="G809" t="s">
        <v>3897</v>
      </c>
      <c r="H809" t="s">
        <v>7174</v>
      </c>
      <c r="I809" t="s">
        <v>10773</v>
      </c>
      <c r="J809">
        <v>51</v>
      </c>
      <c r="K809">
        <v>41</v>
      </c>
      <c r="L809">
        <v>44</v>
      </c>
      <c r="M809">
        <v>46</v>
      </c>
      <c r="N809">
        <v>43</v>
      </c>
      <c r="O809">
        <v>40</v>
      </c>
      <c r="P809">
        <v>43</v>
      </c>
      <c r="Q809">
        <v>42</v>
      </c>
      <c r="R809">
        <v>39</v>
      </c>
      <c r="S809">
        <v>35</v>
      </c>
      <c r="T809" t="s">
        <v>7603</v>
      </c>
      <c r="U809" t="s">
        <v>7603</v>
      </c>
      <c r="V809" t="s">
        <v>7603</v>
      </c>
      <c r="W809" t="s">
        <v>7603</v>
      </c>
      <c r="X809" t="s">
        <v>7603</v>
      </c>
      <c r="Y809" t="s">
        <v>7603</v>
      </c>
      <c r="Z809">
        <v>217</v>
      </c>
      <c r="AA809">
        <v>207</v>
      </c>
      <c r="AB809">
        <v>10</v>
      </c>
      <c r="AC809" t="s">
        <v>290</v>
      </c>
      <c r="AD809">
        <v>48</v>
      </c>
      <c r="AE809" t="s">
        <v>290</v>
      </c>
      <c r="AF809" t="s">
        <v>290</v>
      </c>
      <c r="AG809">
        <v>343</v>
      </c>
      <c r="AH809">
        <v>18</v>
      </c>
      <c r="AI809">
        <v>424</v>
      </c>
      <c r="AJ809" t="s">
        <v>7603</v>
      </c>
      <c r="AK809">
        <v>424</v>
      </c>
    </row>
    <row r="810" spans="1:37">
      <c r="A810">
        <v>2013</v>
      </c>
      <c r="B810" t="s">
        <v>10774</v>
      </c>
      <c r="C810" t="s">
        <v>10775</v>
      </c>
      <c r="D810" t="str">
        <f>INDEX(CountyList!A:A, MATCH(MID(C810, 4, 3), CountyList!B:B, 0))</f>
        <v>McHenry</v>
      </c>
      <c r="E810" t="s">
        <v>10776</v>
      </c>
      <c r="F810" t="s">
        <v>10777</v>
      </c>
      <c r="G810" t="s">
        <v>10778</v>
      </c>
      <c r="H810" t="s">
        <v>10779</v>
      </c>
      <c r="I810" t="s">
        <v>10780</v>
      </c>
      <c r="J810">
        <v>22</v>
      </c>
      <c r="K810" t="s">
        <v>290</v>
      </c>
      <c r="L810">
        <v>11</v>
      </c>
      <c r="M810" t="s">
        <v>290</v>
      </c>
      <c r="N810" t="s">
        <v>290</v>
      </c>
      <c r="O810">
        <v>12</v>
      </c>
      <c r="P810" t="s">
        <v>290</v>
      </c>
      <c r="Q810" t="s">
        <v>290</v>
      </c>
      <c r="R810" t="s">
        <v>290</v>
      </c>
      <c r="S810" t="s">
        <v>290</v>
      </c>
      <c r="T810" t="s">
        <v>7603</v>
      </c>
      <c r="U810" t="s">
        <v>7603</v>
      </c>
      <c r="V810" t="s">
        <v>7603</v>
      </c>
      <c r="W810" t="s">
        <v>7603</v>
      </c>
      <c r="X810" t="s">
        <v>7603</v>
      </c>
      <c r="Y810" t="s">
        <v>7603</v>
      </c>
      <c r="Z810">
        <v>56</v>
      </c>
      <c r="AA810">
        <v>42</v>
      </c>
      <c r="AB810">
        <v>26</v>
      </c>
      <c r="AC810" t="s">
        <v>7603</v>
      </c>
      <c r="AD810" t="s">
        <v>290</v>
      </c>
      <c r="AE810" t="s">
        <v>7603</v>
      </c>
      <c r="AF810" t="s">
        <v>7603</v>
      </c>
      <c r="AG810">
        <v>60</v>
      </c>
      <c r="AH810">
        <v>10</v>
      </c>
      <c r="AI810">
        <v>98</v>
      </c>
      <c r="AJ810" t="s">
        <v>7603</v>
      </c>
      <c r="AK810">
        <v>98</v>
      </c>
    </row>
    <row r="811" spans="1:37">
      <c r="A811">
        <v>2013</v>
      </c>
      <c r="B811" t="s">
        <v>3900</v>
      </c>
      <c r="C811" t="s">
        <v>10781</v>
      </c>
      <c r="D811" t="str">
        <f>INDEX(CountyList!A:A, MATCH(MID(C811, 4, 3), CountyList!B:B, 0))</f>
        <v>McHenry</v>
      </c>
      <c r="E811" t="s">
        <v>10782</v>
      </c>
      <c r="F811" t="s">
        <v>3902</v>
      </c>
      <c r="G811" t="s">
        <v>3903</v>
      </c>
      <c r="H811" t="s">
        <v>7177</v>
      </c>
      <c r="I811" t="s">
        <v>10783</v>
      </c>
      <c r="J811">
        <v>27</v>
      </c>
      <c r="K811">
        <v>10</v>
      </c>
      <c r="L811" t="s">
        <v>290</v>
      </c>
      <c r="M811" t="s">
        <v>290</v>
      </c>
      <c r="N811" t="s">
        <v>290</v>
      </c>
      <c r="O811" t="s">
        <v>290</v>
      </c>
      <c r="P811" t="s">
        <v>290</v>
      </c>
      <c r="Q811" t="s">
        <v>290</v>
      </c>
      <c r="R811" t="s">
        <v>290</v>
      </c>
      <c r="S811" t="s">
        <v>290</v>
      </c>
      <c r="T811" t="s">
        <v>7603</v>
      </c>
      <c r="U811" t="s">
        <v>7603</v>
      </c>
      <c r="V811" t="s">
        <v>7603</v>
      </c>
      <c r="W811" t="s">
        <v>7603</v>
      </c>
      <c r="X811" t="s">
        <v>7603</v>
      </c>
      <c r="Y811" t="s">
        <v>7603</v>
      </c>
      <c r="Z811">
        <v>55</v>
      </c>
      <c r="AA811">
        <v>40</v>
      </c>
      <c r="AB811" t="s">
        <v>290</v>
      </c>
      <c r="AC811" t="s">
        <v>7603</v>
      </c>
      <c r="AD811" t="s">
        <v>7603</v>
      </c>
      <c r="AE811" t="s">
        <v>290</v>
      </c>
      <c r="AF811" t="s">
        <v>290</v>
      </c>
      <c r="AG811">
        <v>91</v>
      </c>
      <c r="AH811" t="s">
        <v>7603</v>
      </c>
      <c r="AI811">
        <v>95</v>
      </c>
      <c r="AJ811" t="s">
        <v>7603</v>
      </c>
      <c r="AK811">
        <v>95</v>
      </c>
    </row>
    <row r="812" spans="1:37">
      <c r="A812">
        <v>2013</v>
      </c>
      <c r="B812" t="s">
        <v>3906</v>
      </c>
      <c r="C812" t="s">
        <v>10784</v>
      </c>
      <c r="D812" t="str">
        <f>INDEX(CountyList!A:A, MATCH(MID(C812, 4, 3), CountyList!B:B, 0))</f>
        <v>McHenry</v>
      </c>
      <c r="E812" t="s">
        <v>10785</v>
      </c>
      <c r="F812" t="s">
        <v>3908</v>
      </c>
      <c r="G812" t="s">
        <v>191</v>
      </c>
      <c r="H812" t="s">
        <v>7180</v>
      </c>
      <c r="I812" t="s">
        <v>10786</v>
      </c>
      <c r="J812">
        <v>44</v>
      </c>
      <c r="K812">
        <v>37</v>
      </c>
      <c r="L812">
        <v>29</v>
      </c>
      <c r="M812">
        <v>27</v>
      </c>
      <c r="N812">
        <v>26</v>
      </c>
      <c r="O812">
        <v>35</v>
      </c>
      <c r="P812">
        <v>35</v>
      </c>
      <c r="Q812">
        <v>43</v>
      </c>
      <c r="R812">
        <v>47</v>
      </c>
      <c r="S812">
        <v>42</v>
      </c>
      <c r="T812" t="s">
        <v>7603</v>
      </c>
      <c r="U812" t="s">
        <v>7603</v>
      </c>
      <c r="V812" t="s">
        <v>7603</v>
      </c>
      <c r="W812" t="s">
        <v>7603</v>
      </c>
      <c r="X812" t="s">
        <v>7603</v>
      </c>
      <c r="Y812" t="s">
        <v>7603</v>
      </c>
      <c r="Z812">
        <v>185</v>
      </c>
      <c r="AA812">
        <v>180</v>
      </c>
      <c r="AB812">
        <v>19</v>
      </c>
      <c r="AC812" t="s">
        <v>7603</v>
      </c>
      <c r="AD812" t="s">
        <v>290</v>
      </c>
      <c r="AE812" t="s">
        <v>290</v>
      </c>
      <c r="AF812" t="s">
        <v>7603</v>
      </c>
      <c r="AG812">
        <v>339</v>
      </c>
      <c r="AH812" t="s">
        <v>7603</v>
      </c>
      <c r="AI812">
        <v>365</v>
      </c>
      <c r="AJ812" t="s">
        <v>7603</v>
      </c>
      <c r="AK812">
        <v>365</v>
      </c>
    </row>
    <row r="813" spans="1:37">
      <c r="A813">
        <v>2013</v>
      </c>
      <c r="B813" t="s">
        <v>319</v>
      </c>
      <c r="C813" t="s">
        <v>10787</v>
      </c>
      <c r="D813" t="str">
        <f>INDEX(CountyList!A:A, MATCH(MID(C813, 4, 3), CountyList!B:B, 0))</f>
        <v>McHenry</v>
      </c>
      <c r="E813" t="s">
        <v>10788</v>
      </c>
      <c r="F813" t="s">
        <v>10789</v>
      </c>
      <c r="G813" t="s">
        <v>3914</v>
      </c>
      <c r="H813" t="s">
        <v>10790</v>
      </c>
      <c r="I813" t="s">
        <v>10791</v>
      </c>
      <c r="J813">
        <v>33</v>
      </c>
      <c r="K813">
        <v>28</v>
      </c>
      <c r="L813">
        <v>28</v>
      </c>
      <c r="M813">
        <v>26</v>
      </c>
      <c r="N813">
        <v>19</v>
      </c>
      <c r="O813">
        <v>33</v>
      </c>
      <c r="P813">
        <v>36</v>
      </c>
      <c r="Q813">
        <v>26</v>
      </c>
      <c r="R813">
        <v>32</v>
      </c>
      <c r="S813">
        <v>33</v>
      </c>
      <c r="T813" t="s">
        <v>7603</v>
      </c>
      <c r="U813" t="s">
        <v>7603</v>
      </c>
      <c r="V813" t="s">
        <v>7603</v>
      </c>
      <c r="W813" t="s">
        <v>7603</v>
      </c>
      <c r="X813" t="s">
        <v>7603</v>
      </c>
      <c r="Y813" t="s">
        <v>7603</v>
      </c>
      <c r="Z813">
        <v>139</v>
      </c>
      <c r="AA813">
        <v>155</v>
      </c>
      <c r="AB813" t="s">
        <v>290</v>
      </c>
      <c r="AC813" t="s">
        <v>7603</v>
      </c>
      <c r="AD813">
        <v>15</v>
      </c>
      <c r="AE813" t="s">
        <v>7603</v>
      </c>
      <c r="AF813" t="s">
        <v>7603</v>
      </c>
      <c r="AG813">
        <v>264</v>
      </c>
      <c r="AH813" t="s">
        <v>290</v>
      </c>
      <c r="AI813">
        <v>294</v>
      </c>
      <c r="AJ813" t="s">
        <v>7603</v>
      </c>
      <c r="AK813">
        <v>294</v>
      </c>
    </row>
    <row r="814" spans="1:37">
      <c r="A814">
        <v>2013</v>
      </c>
      <c r="B814" t="s">
        <v>439</v>
      </c>
      <c r="C814" t="s">
        <v>10792</v>
      </c>
      <c r="D814" t="str">
        <f>INDEX(CountyList!A:A, MATCH(MID(C814, 4, 3), CountyList!B:B, 0))</f>
        <v>McHenry</v>
      </c>
      <c r="E814" t="s">
        <v>10793</v>
      </c>
      <c r="F814" t="s">
        <v>3917</v>
      </c>
      <c r="G814" t="s">
        <v>3918</v>
      </c>
      <c r="H814" t="s">
        <v>7188</v>
      </c>
      <c r="I814" t="s">
        <v>10794</v>
      </c>
      <c r="J814">
        <v>33</v>
      </c>
      <c r="K814">
        <v>32</v>
      </c>
      <c r="L814">
        <v>27</v>
      </c>
      <c r="M814">
        <v>29</v>
      </c>
      <c r="N814">
        <v>40</v>
      </c>
      <c r="O814">
        <v>34</v>
      </c>
      <c r="P814">
        <v>22</v>
      </c>
      <c r="Q814">
        <v>30</v>
      </c>
      <c r="R814">
        <v>21</v>
      </c>
      <c r="S814">
        <v>42</v>
      </c>
      <c r="T814" t="s">
        <v>7603</v>
      </c>
      <c r="U814" t="s">
        <v>7603</v>
      </c>
      <c r="V814" t="s">
        <v>7603</v>
      </c>
      <c r="W814" t="s">
        <v>7603</v>
      </c>
      <c r="X814" t="s">
        <v>7603</v>
      </c>
      <c r="Y814" t="s">
        <v>7603</v>
      </c>
      <c r="Z814">
        <v>149</v>
      </c>
      <c r="AA814">
        <v>161</v>
      </c>
      <c r="AB814" t="s">
        <v>290</v>
      </c>
      <c r="AC814" t="s">
        <v>7603</v>
      </c>
      <c r="AD814" t="s">
        <v>290</v>
      </c>
      <c r="AE814" t="s">
        <v>290</v>
      </c>
      <c r="AF814" t="s">
        <v>7603</v>
      </c>
      <c r="AG814">
        <v>291</v>
      </c>
      <c r="AH814">
        <v>10</v>
      </c>
      <c r="AI814">
        <v>310</v>
      </c>
      <c r="AJ814" t="s">
        <v>7603</v>
      </c>
      <c r="AK814">
        <v>310</v>
      </c>
    </row>
    <row r="815" spans="1:37">
      <c r="A815">
        <v>2013</v>
      </c>
      <c r="B815" t="s">
        <v>3921</v>
      </c>
      <c r="C815" t="s">
        <v>10795</v>
      </c>
      <c r="D815" t="str">
        <f>INDEX(CountyList!A:A, MATCH(MID(C815, 4, 3), CountyList!B:B, 0))</f>
        <v>McHenry</v>
      </c>
      <c r="E815" t="s">
        <v>10796</v>
      </c>
      <c r="F815" t="s">
        <v>3923</v>
      </c>
      <c r="G815" t="s">
        <v>3914</v>
      </c>
      <c r="H815" t="s">
        <v>7191</v>
      </c>
      <c r="I815" t="s">
        <v>10797</v>
      </c>
      <c r="J815" t="s">
        <v>7603</v>
      </c>
      <c r="K815" t="s">
        <v>7603</v>
      </c>
      <c r="L815" t="s">
        <v>7603</v>
      </c>
      <c r="M815" t="s">
        <v>7603</v>
      </c>
      <c r="N815" t="s">
        <v>7603</v>
      </c>
      <c r="O815" t="s">
        <v>7603</v>
      </c>
      <c r="P815" t="s">
        <v>7603</v>
      </c>
      <c r="Q815" t="s">
        <v>7603</v>
      </c>
      <c r="R815" t="s">
        <v>7603</v>
      </c>
      <c r="S815" t="s">
        <v>7603</v>
      </c>
      <c r="T815">
        <v>169</v>
      </c>
      <c r="U815">
        <v>184</v>
      </c>
      <c r="V815">
        <v>154</v>
      </c>
      <c r="W815">
        <v>156</v>
      </c>
      <c r="X815" t="s">
        <v>7603</v>
      </c>
      <c r="Y815" t="s">
        <v>7603</v>
      </c>
      <c r="Z815">
        <v>313</v>
      </c>
      <c r="AA815">
        <v>376</v>
      </c>
      <c r="AB815">
        <v>21</v>
      </c>
      <c r="AC815" t="s">
        <v>7603</v>
      </c>
      <c r="AD815">
        <v>26</v>
      </c>
      <c r="AE815" t="s">
        <v>290</v>
      </c>
      <c r="AF815" t="s">
        <v>7603</v>
      </c>
      <c r="AG815">
        <v>606</v>
      </c>
      <c r="AH815">
        <v>29</v>
      </c>
      <c r="AI815" t="s">
        <v>7603</v>
      </c>
      <c r="AJ815">
        <v>689</v>
      </c>
      <c r="AK815">
        <v>689</v>
      </c>
    </row>
    <row r="816" spans="1:37">
      <c r="A816">
        <v>2013</v>
      </c>
      <c r="B816" t="s">
        <v>3925</v>
      </c>
      <c r="C816" t="s">
        <v>10798</v>
      </c>
      <c r="D816" t="str">
        <f>INDEX(CountyList!A:A, MATCH(MID(C816, 4, 3), CountyList!B:B, 0))</f>
        <v>McHenry</v>
      </c>
      <c r="E816" t="s">
        <v>10799</v>
      </c>
      <c r="F816" t="s">
        <v>3927</v>
      </c>
      <c r="G816" t="s">
        <v>3885</v>
      </c>
      <c r="H816" t="s">
        <v>7194</v>
      </c>
      <c r="I816" t="s">
        <v>10800</v>
      </c>
      <c r="J816">
        <v>32</v>
      </c>
      <c r="K816">
        <v>39</v>
      </c>
      <c r="L816">
        <v>45</v>
      </c>
      <c r="M816">
        <v>42</v>
      </c>
      <c r="N816">
        <v>31</v>
      </c>
      <c r="O816">
        <v>42</v>
      </c>
      <c r="P816">
        <v>43</v>
      </c>
      <c r="Q816">
        <v>43</v>
      </c>
      <c r="R816">
        <v>42</v>
      </c>
      <c r="S816">
        <v>55</v>
      </c>
      <c r="T816" t="s">
        <v>7603</v>
      </c>
      <c r="U816" t="s">
        <v>7603</v>
      </c>
      <c r="V816" t="s">
        <v>7603</v>
      </c>
      <c r="W816" t="s">
        <v>7603</v>
      </c>
      <c r="X816" t="s">
        <v>7603</v>
      </c>
      <c r="Y816" t="s">
        <v>7603</v>
      </c>
      <c r="Z816">
        <v>209</v>
      </c>
      <c r="AA816">
        <v>205</v>
      </c>
      <c r="AB816">
        <v>396</v>
      </c>
      <c r="AC816" t="s">
        <v>7603</v>
      </c>
      <c r="AD816">
        <v>15</v>
      </c>
      <c r="AE816" t="s">
        <v>290</v>
      </c>
      <c r="AF816" t="s">
        <v>7603</v>
      </c>
      <c r="AG816" t="s">
        <v>7603</v>
      </c>
      <c r="AH816" t="s">
        <v>7603</v>
      </c>
      <c r="AI816">
        <v>414</v>
      </c>
      <c r="AJ816" t="s">
        <v>7603</v>
      </c>
      <c r="AK816">
        <v>414</v>
      </c>
    </row>
    <row r="817" spans="1:37">
      <c r="A817">
        <v>2013</v>
      </c>
      <c r="B817" t="s">
        <v>3929</v>
      </c>
      <c r="C817" t="s">
        <v>10801</v>
      </c>
      <c r="D817" t="str">
        <f>INDEX(CountyList!A:A, MATCH(MID(C817, 4, 3), CountyList!B:B, 0))</f>
        <v>McHenry</v>
      </c>
      <c r="E817" t="s">
        <v>10802</v>
      </c>
      <c r="F817" t="s">
        <v>3931</v>
      </c>
      <c r="G817" t="s">
        <v>3914</v>
      </c>
      <c r="H817" t="s">
        <v>7197</v>
      </c>
      <c r="I817" t="s">
        <v>10803</v>
      </c>
      <c r="J817">
        <v>48</v>
      </c>
      <c r="K817">
        <v>18</v>
      </c>
      <c r="L817">
        <v>16</v>
      </c>
      <c r="M817">
        <v>15</v>
      </c>
      <c r="N817">
        <v>12</v>
      </c>
      <c r="O817">
        <v>13</v>
      </c>
      <c r="P817" t="s">
        <v>290</v>
      </c>
      <c r="Q817" t="s">
        <v>290</v>
      </c>
      <c r="R817">
        <v>14</v>
      </c>
      <c r="S817">
        <v>10</v>
      </c>
      <c r="T817" t="s">
        <v>7603</v>
      </c>
      <c r="U817" t="s">
        <v>7603</v>
      </c>
      <c r="V817" t="s">
        <v>7603</v>
      </c>
      <c r="W817" t="s">
        <v>7603</v>
      </c>
      <c r="X817" t="s">
        <v>7603</v>
      </c>
      <c r="Y817" t="s">
        <v>7603</v>
      </c>
      <c r="Z817">
        <v>84</v>
      </c>
      <c r="AA817">
        <v>78</v>
      </c>
      <c r="AB817" t="s">
        <v>7603</v>
      </c>
      <c r="AC817" t="s">
        <v>7603</v>
      </c>
      <c r="AD817" t="s">
        <v>290</v>
      </c>
      <c r="AE817" t="s">
        <v>290</v>
      </c>
      <c r="AF817" t="s">
        <v>7603</v>
      </c>
      <c r="AG817">
        <v>151</v>
      </c>
      <c r="AH817" t="s">
        <v>7603</v>
      </c>
      <c r="AI817">
        <v>162</v>
      </c>
      <c r="AJ817" t="s">
        <v>7603</v>
      </c>
      <c r="AK817">
        <v>162</v>
      </c>
    </row>
    <row r="818" spans="1:37">
      <c r="A818">
        <v>2013</v>
      </c>
      <c r="B818" t="s">
        <v>4806</v>
      </c>
      <c r="C818" t="s">
        <v>10804</v>
      </c>
      <c r="D818" t="str">
        <f>INDEX(CountyList!A:A, MATCH(MID(C818, 4, 3), CountyList!B:B, 0))</f>
        <v>McHenry</v>
      </c>
      <c r="E818" t="s">
        <v>10805</v>
      </c>
      <c r="F818" t="s">
        <v>4808</v>
      </c>
      <c r="G818" t="s">
        <v>3885</v>
      </c>
      <c r="H818" t="s">
        <v>7183</v>
      </c>
      <c r="I818" t="s">
        <v>10806</v>
      </c>
      <c r="J818">
        <v>30</v>
      </c>
      <c r="K818">
        <v>10</v>
      </c>
      <c r="L818" t="s">
        <v>290</v>
      </c>
      <c r="M818" t="s">
        <v>290</v>
      </c>
      <c r="N818" t="s">
        <v>290</v>
      </c>
      <c r="O818" t="s">
        <v>290</v>
      </c>
      <c r="P818" t="s">
        <v>290</v>
      </c>
      <c r="Q818" t="s">
        <v>290</v>
      </c>
      <c r="R818" t="s">
        <v>7603</v>
      </c>
      <c r="S818" t="s">
        <v>290</v>
      </c>
      <c r="T818" t="s">
        <v>7603</v>
      </c>
      <c r="U818" t="s">
        <v>7603</v>
      </c>
      <c r="V818" t="s">
        <v>7603</v>
      </c>
      <c r="W818" t="s">
        <v>7603</v>
      </c>
      <c r="X818" t="s">
        <v>7603</v>
      </c>
      <c r="Y818" t="s">
        <v>7603</v>
      </c>
      <c r="Z818">
        <v>29</v>
      </c>
      <c r="AA818">
        <v>31</v>
      </c>
      <c r="AB818" t="s">
        <v>290</v>
      </c>
      <c r="AC818" t="s">
        <v>7603</v>
      </c>
      <c r="AD818" t="s">
        <v>7603</v>
      </c>
      <c r="AE818" t="s">
        <v>290</v>
      </c>
      <c r="AF818" t="s">
        <v>7603</v>
      </c>
      <c r="AG818">
        <v>55</v>
      </c>
      <c r="AH818" t="s">
        <v>7603</v>
      </c>
      <c r="AI818">
        <v>60</v>
      </c>
      <c r="AJ818" t="s">
        <v>7603</v>
      </c>
      <c r="AK818">
        <v>60</v>
      </c>
    </row>
    <row r="819" spans="1:37">
      <c r="A819">
        <v>2013</v>
      </c>
      <c r="B819" t="s">
        <v>3933</v>
      </c>
      <c r="C819" t="s">
        <v>10807</v>
      </c>
      <c r="D819" t="str">
        <f>INDEX(CountyList!A:A, MATCH(MID(C819, 4, 3), CountyList!B:B, 0))</f>
        <v>McHenry</v>
      </c>
      <c r="E819" t="s">
        <v>10808</v>
      </c>
      <c r="F819" t="s">
        <v>3936</v>
      </c>
      <c r="G819" t="s">
        <v>3885</v>
      </c>
      <c r="H819" t="s">
        <v>7200</v>
      </c>
      <c r="I819" t="s">
        <v>10809</v>
      </c>
      <c r="J819">
        <v>29</v>
      </c>
      <c r="K819" t="s">
        <v>290</v>
      </c>
      <c r="L819" t="s">
        <v>290</v>
      </c>
      <c r="M819" t="s">
        <v>7603</v>
      </c>
      <c r="N819" t="s">
        <v>7603</v>
      </c>
      <c r="O819" t="s">
        <v>7603</v>
      </c>
      <c r="P819" t="s">
        <v>7603</v>
      </c>
      <c r="Q819" t="s">
        <v>7603</v>
      </c>
      <c r="R819" t="s">
        <v>7603</v>
      </c>
      <c r="S819" t="s">
        <v>7603</v>
      </c>
      <c r="T819" t="s">
        <v>7603</v>
      </c>
      <c r="U819" t="s">
        <v>7603</v>
      </c>
      <c r="V819" t="s">
        <v>7603</v>
      </c>
      <c r="W819" t="s">
        <v>7603</v>
      </c>
      <c r="X819" t="s">
        <v>7603</v>
      </c>
      <c r="Y819" t="s">
        <v>7603</v>
      </c>
      <c r="Z819">
        <v>21</v>
      </c>
      <c r="AA819">
        <v>22</v>
      </c>
      <c r="AB819" t="s">
        <v>7603</v>
      </c>
      <c r="AC819" t="s">
        <v>7603</v>
      </c>
      <c r="AD819" t="s">
        <v>290</v>
      </c>
      <c r="AE819" t="s">
        <v>7603</v>
      </c>
      <c r="AF819" t="s">
        <v>7603</v>
      </c>
      <c r="AG819">
        <v>35</v>
      </c>
      <c r="AH819" t="s">
        <v>290</v>
      </c>
      <c r="AI819">
        <v>43</v>
      </c>
      <c r="AJ819" t="s">
        <v>7603</v>
      </c>
      <c r="AK819">
        <v>43</v>
      </c>
    </row>
    <row r="820" spans="1:37">
      <c r="A820">
        <v>2013</v>
      </c>
      <c r="B820" t="s">
        <v>3938</v>
      </c>
      <c r="C820" t="s">
        <v>10810</v>
      </c>
      <c r="D820" t="str">
        <f>INDEX(CountyList!A:A, MATCH(MID(C820, 4, 3), CountyList!B:B, 0))</f>
        <v>McHenry</v>
      </c>
      <c r="E820" t="s">
        <v>10811</v>
      </c>
      <c r="F820" t="s">
        <v>10812</v>
      </c>
      <c r="G820" t="s">
        <v>3890</v>
      </c>
      <c r="H820" t="s">
        <v>10813</v>
      </c>
      <c r="I820" t="s">
        <v>10814</v>
      </c>
      <c r="J820">
        <v>21</v>
      </c>
      <c r="K820">
        <v>19</v>
      </c>
      <c r="L820">
        <v>13</v>
      </c>
      <c r="M820">
        <v>20</v>
      </c>
      <c r="N820">
        <v>13</v>
      </c>
      <c r="O820">
        <v>21</v>
      </c>
      <c r="P820">
        <v>17</v>
      </c>
      <c r="Q820">
        <v>20</v>
      </c>
      <c r="R820">
        <v>16</v>
      </c>
      <c r="S820">
        <v>11</v>
      </c>
      <c r="T820" t="s">
        <v>290</v>
      </c>
      <c r="U820" t="s">
        <v>7603</v>
      </c>
      <c r="V820" t="s">
        <v>7603</v>
      </c>
      <c r="W820" t="s">
        <v>7603</v>
      </c>
      <c r="X820" t="s">
        <v>7603</v>
      </c>
      <c r="Y820" t="s">
        <v>7603</v>
      </c>
      <c r="Z820">
        <v>93</v>
      </c>
      <c r="AA820">
        <v>83</v>
      </c>
      <c r="AB820" t="s">
        <v>290</v>
      </c>
      <c r="AC820" t="s">
        <v>7603</v>
      </c>
      <c r="AD820" t="s">
        <v>290</v>
      </c>
      <c r="AE820" t="s">
        <v>290</v>
      </c>
      <c r="AF820" t="s">
        <v>290</v>
      </c>
      <c r="AG820">
        <v>148</v>
      </c>
      <c r="AH820" t="s">
        <v>290</v>
      </c>
      <c r="AI820">
        <v>171</v>
      </c>
      <c r="AJ820" t="s">
        <v>290</v>
      </c>
      <c r="AK820">
        <v>176</v>
      </c>
    </row>
    <row r="821" spans="1:37">
      <c r="A821">
        <v>2013</v>
      </c>
      <c r="B821" t="s">
        <v>10815</v>
      </c>
      <c r="C821" t="s">
        <v>10816</v>
      </c>
      <c r="D821" t="str">
        <f>INDEX(CountyList!A:A, MATCH(MID(C821, 4, 3), CountyList!B:B, 0))</f>
        <v>McHenry</v>
      </c>
      <c r="E821" t="s">
        <v>10817</v>
      </c>
      <c r="F821" t="s">
        <v>10818</v>
      </c>
      <c r="G821" t="s">
        <v>10819</v>
      </c>
      <c r="H821" t="s">
        <v>10820</v>
      </c>
      <c r="I821" t="s">
        <v>10821</v>
      </c>
      <c r="J821">
        <v>32</v>
      </c>
      <c r="K821">
        <v>10</v>
      </c>
      <c r="L821" t="s">
        <v>7603</v>
      </c>
      <c r="M821" t="s">
        <v>7603</v>
      </c>
      <c r="N821" t="s">
        <v>7603</v>
      </c>
      <c r="O821" t="s">
        <v>7603</v>
      </c>
      <c r="P821" t="s">
        <v>7603</v>
      </c>
      <c r="Q821" t="s">
        <v>7603</v>
      </c>
      <c r="R821" t="s">
        <v>7603</v>
      </c>
      <c r="S821" t="s">
        <v>7603</v>
      </c>
      <c r="T821" t="s">
        <v>7603</v>
      </c>
      <c r="U821" t="s">
        <v>7603</v>
      </c>
      <c r="V821" t="s">
        <v>7603</v>
      </c>
      <c r="W821" t="s">
        <v>7603</v>
      </c>
      <c r="X821" t="s">
        <v>7603</v>
      </c>
      <c r="Y821" t="s">
        <v>7603</v>
      </c>
      <c r="Z821">
        <v>19</v>
      </c>
      <c r="AA821">
        <v>23</v>
      </c>
      <c r="AB821">
        <v>14</v>
      </c>
      <c r="AC821" t="s">
        <v>7603</v>
      </c>
      <c r="AD821" t="s">
        <v>7603</v>
      </c>
      <c r="AE821" t="s">
        <v>7603</v>
      </c>
      <c r="AF821" t="s">
        <v>7603</v>
      </c>
      <c r="AG821">
        <v>28</v>
      </c>
      <c r="AH821" t="s">
        <v>7603</v>
      </c>
      <c r="AI821">
        <v>42</v>
      </c>
      <c r="AJ821" t="s">
        <v>7603</v>
      </c>
      <c r="AK821">
        <v>42</v>
      </c>
    </row>
    <row r="822" spans="1:37">
      <c r="A822">
        <v>2013</v>
      </c>
      <c r="B822" t="s">
        <v>1762</v>
      </c>
      <c r="C822" t="s">
        <v>10822</v>
      </c>
      <c r="D822" t="str">
        <f>INDEX(CountyList!A:A, MATCH(MID(C822, 4, 3), CountyList!B:B, 0))</f>
        <v>Monroe</v>
      </c>
      <c r="E822" t="s">
        <v>10823</v>
      </c>
      <c r="F822" t="s">
        <v>10824</v>
      </c>
      <c r="G822" t="s">
        <v>3944</v>
      </c>
      <c r="H822" t="s">
        <v>10825</v>
      </c>
      <c r="I822" t="s">
        <v>10826</v>
      </c>
      <c r="J822">
        <v>18</v>
      </c>
      <c r="K822">
        <v>18</v>
      </c>
      <c r="L822">
        <v>41</v>
      </c>
      <c r="M822">
        <v>30</v>
      </c>
      <c r="N822">
        <v>25</v>
      </c>
      <c r="O822">
        <v>24</v>
      </c>
      <c r="P822">
        <v>24</v>
      </c>
      <c r="Q822">
        <v>24</v>
      </c>
      <c r="R822">
        <v>28</v>
      </c>
      <c r="S822">
        <v>39</v>
      </c>
      <c r="T822" t="s">
        <v>7603</v>
      </c>
      <c r="U822" t="s">
        <v>7603</v>
      </c>
      <c r="V822" t="s">
        <v>7603</v>
      </c>
      <c r="W822" t="s">
        <v>7603</v>
      </c>
      <c r="X822" t="s">
        <v>7603</v>
      </c>
      <c r="Y822" t="s">
        <v>7603</v>
      </c>
      <c r="Z822">
        <v>123</v>
      </c>
      <c r="AA822">
        <v>148</v>
      </c>
      <c r="AB822" t="s">
        <v>290</v>
      </c>
      <c r="AC822" t="s">
        <v>7603</v>
      </c>
      <c r="AD822" t="s">
        <v>290</v>
      </c>
      <c r="AE822" t="s">
        <v>290</v>
      </c>
      <c r="AF822" t="s">
        <v>7603</v>
      </c>
      <c r="AG822">
        <v>263</v>
      </c>
      <c r="AH822" t="s">
        <v>7603</v>
      </c>
      <c r="AI822">
        <v>271</v>
      </c>
      <c r="AJ822" t="s">
        <v>7603</v>
      </c>
      <c r="AK822">
        <v>271</v>
      </c>
    </row>
    <row r="823" spans="1:37">
      <c r="A823">
        <v>2013</v>
      </c>
      <c r="B823" t="s">
        <v>10727</v>
      </c>
      <c r="C823" t="s">
        <v>10827</v>
      </c>
      <c r="D823" t="str">
        <f>INDEX(CountyList!A:A, MATCH(MID(C823, 4, 3), CountyList!B:B, 0))</f>
        <v>Monroe</v>
      </c>
      <c r="E823" t="s">
        <v>10828</v>
      </c>
      <c r="F823" t="s">
        <v>3949</v>
      </c>
      <c r="G823" t="s">
        <v>3950</v>
      </c>
      <c r="H823" t="s">
        <v>7209</v>
      </c>
      <c r="I823" t="s">
        <v>10829</v>
      </c>
      <c r="J823">
        <v>50</v>
      </c>
      <c r="K823">
        <v>23</v>
      </c>
      <c r="L823">
        <v>27</v>
      </c>
      <c r="M823">
        <v>25</v>
      </c>
      <c r="N823">
        <v>29</v>
      </c>
      <c r="O823">
        <v>31</v>
      </c>
      <c r="P823">
        <v>37</v>
      </c>
      <c r="Q823">
        <v>28</v>
      </c>
      <c r="R823">
        <v>33</v>
      </c>
      <c r="S823">
        <v>46</v>
      </c>
      <c r="T823" t="s">
        <v>7603</v>
      </c>
      <c r="U823" t="s">
        <v>7603</v>
      </c>
      <c r="V823" t="s">
        <v>7603</v>
      </c>
      <c r="W823" t="s">
        <v>7603</v>
      </c>
      <c r="X823" t="s">
        <v>7603</v>
      </c>
      <c r="Y823" t="s">
        <v>7603</v>
      </c>
      <c r="Z823">
        <v>165</v>
      </c>
      <c r="AA823">
        <v>164</v>
      </c>
      <c r="AB823" t="s">
        <v>290</v>
      </c>
      <c r="AC823" t="s">
        <v>7603</v>
      </c>
      <c r="AD823" t="s">
        <v>290</v>
      </c>
      <c r="AE823" t="s">
        <v>7603</v>
      </c>
      <c r="AF823" t="s">
        <v>7603</v>
      </c>
      <c r="AG823">
        <v>325</v>
      </c>
      <c r="AH823" t="s">
        <v>7603</v>
      </c>
      <c r="AI823">
        <v>329</v>
      </c>
      <c r="AJ823" t="s">
        <v>7603</v>
      </c>
      <c r="AK823">
        <v>329</v>
      </c>
    </row>
    <row r="824" spans="1:37">
      <c r="A824">
        <v>2013</v>
      </c>
      <c r="B824" t="s">
        <v>3953</v>
      </c>
      <c r="C824" t="s">
        <v>10830</v>
      </c>
      <c r="D824" t="str">
        <f>INDEX(CountyList!A:A, MATCH(MID(C824, 4, 3), CountyList!B:B, 0))</f>
        <v>Monroe</v>
      </c>
      <c r="E824" t="s">
        <v>10831</v>
      </c>
      <c r="F824" t="s">
        <v>3955</v>
      </c>
      <c r="G824" t="s">
        <v>3950</v>
      </c>
      <c r="H824" t="s">
        <v>7212</v>
      </c>
      <c r="I824" t="s">
        <v>10832</v>
      </c>
      <c r="J824" t="s">
        <v>7603</v>
      </c>
      <c r="K824" t="s">
        <v>7603</v>
      </c>
      <c r="L824" t="s">
        <v>7603</v>
      </c>
      <c r="M824" t="s">
        <v>7603</v>
      </c>
      <c r="N824" t="s">
        <v>7603</v>
      </c>
      <c r="O824" t="s">
        <v>7603</v>
      </c>
      <c r="P824" t="s">
        <v>7603</v>
      </c>
      <c r="Q824" t="s">
        <v>7603</v>
      </c>
      <c r="R824" t="s">
        <v>7603</v>
      </c>
      <c r="S824" t="s">
        <v>7603</v>
      </c>
      <c r="T824">
        <v>65</v>
      </c>
      <c r="U824">
        <v>52</v>
      </c>
      <c r="V824">
        <v>63</v>
      </c>
      <c r="W824">
        <v>47</v>
      </c>
      <c r="X824" t="s">
        <v>7603</v>
      </c>
      <c r="Y824" t="s">
        <v>7603</v>
      </c>
      <c r="Z824">
        <v>113</v>
      </c>
      <c r="AA824">
        <v>114</v>
      </c>
      <c r="AB824" t="s">
        <v>290</v>
      </c>
      <c r="AC824" t="s">
        <v>290</v>
      </c>
      <c r="AD824" t="s">
        <v>7603</v>
      </c>
      <c r="AE824" t="s">
        <v>290</v>
      </c>
      <c r="AF824" t="s">
        <v>7603</v>
      </c>
      <c r="AG824">
        <v>220</v>
      </c>
      <c r="AH824" t="s">
        <v>290</v>
      </c>
      <c r="AI824" t="s">
        <v>7603</v>
      </c>
      <c r="AJ824">
        <v>227</v>
      </c>
      <c r="AK824">
        <v>227</v>
      </c>
    </row>
    <row r="825" spans="1:37">
      <c r="A825">
        <v>2013</v>
      </c>
      <c r="B825" t="s">
        <v>1544</v>
      </c>
      <c r="C825" t="s">
        <v>10833</v>
      </c>
      <c r="D825" t="str">
        <f>INDEX(CountyList!A:A, MATCH(MID(C825, 4, 3), CountyList!B:B, 0))</f>
        <v>Randolph</v>
      </c>
      <c r="E825" t="s">
        <v>10834</v>
      </c>
      <c r="F825" t="s">
        <v>3959</v>
      </c>
      <c r="G825" t="s">
        <v>3960</v>
      </c>
      <c r="H825" t="s">
        <v>7215</v>
      </c>
      <c r="I825" t="s">
        <v>10835</v>
      </c>
      <c r="J825">
        <v>34</v>
      </c>
      <c r="K825">
        <v>14</v>
      </c>
      <c r="L825">
        <v>20</v>
      </c>
      <c r="M825">
        <v>17</v>
      </c>
      <c r="N825">
        <v>11</v>
      </c>
      <c r="O825">
        <v>18</v>
      </c>
      <c r="P825">
        <v>23</v>
      </c>
      <c r="Q825">
        <v>11</v>
      </c>
      <c r="R825">
        <v>12</v>
      </c>
      <c r="S825">
        <v>10</v>
      </c>
      <c r="T825" t="s">
        <v>7603</v>
      </c>
      <c r="U825" t="s">
        <v>7603</v>
      </c>
      <c r="V825" t="s">
        <v>7603</v>
      </c>
      <c r="W825" t="s">
        <v>7603</v>
      </c>
      <c r="X825" t="s">
        <v>7603</v>
      </c>
      <c r="Y825" t="s">
        <v>7603</v>
      </c>
      <c r="Z825">
        <v>89</v>
      </c>
      <c r="AA825">
        <v>81</v>
      </c>
      <c r="AB825" t="s">
        <v>7603</v>
      </c>
      <c r="AC825" t="s">
        <v>7603</v>
      </c>
      <c r="AD825" t="s">
        <v>7603</v>
      </c>
      <c r="AE825" t="s">
        <v>7603</v>
      </c>
      <c r="AF825" t="s">
        <v>7603</v>
      </c>
      <c r="AG825">
        <v>160</v>
      </c>
      <c r="AH825">
        <v>10</v>
      </c>
      <c r="AI825">
        <v>170</v>
      </c>
      <c r="AJ825" t="s">
        <v>7603</v>
      </c>
      <c r="AK825">
        <v>170</v>
      </c>
    </row>
    <row r="826" spans="1:37">
      <c r="A826">
        <v>2013</v>
      </c>
      <c r="B826" t="s">
        <v>1061</v>
      </c>
      <c r="C826" t="s">
        <v>10836</v>
      </c>
      <c r="D826" t="str">
        <f>INDEX(CountyList!A:A, MATCH(MID(C826, 4, 3), CountyList!B:B, 0))</f>
        <v>Randolph</v>
      </c>
      <c r="E826" t="s">
        <v>10837</v>
      </c>
      <c r="F826" t="s">
        <v>10838</v>
      </c>
      <c r="G826" t="s">
        <v>3965</v>
      </c>
      <c r="H826">
        <v>62278</v>
      </c>
      <c r="I826" t="s">
        <v>10839</v>
      </c>
      <c r="J826">
        <v>41</v>
      </c>
      <c r="K826">
        <v>31</v>
      </c>
      <c r="L826">
        <v>17</v>
      </c>
      <c r="M826">
        <v>13</v>
      </c>
      <c r="N826">
        <v>17</v>
      </c>
      <c r="O826">
        <v>18</v>
      </c>
      <c r="P826">
        <v>12</v>
      </c>
      <c r="Q826">
        <v>15</v>
      </c>
      <c r="R826">
        <v>15</v>
      </c>
      <c r="S826">
        <v>19</v>
      </c>
      <c r="T826" t="s">
        <v>7603</v>
      </c>
      <c r="U826" t="s">
        <v>7603</v>
      </c>
      <c r="V826" t="s">
        <v>7603</v>
      </c>
      <c r="W826" t="s">
        <v>7603</v>
      </c>
      <c r="X826" t="s">
        <v>7603</v>
      </c>
      <c r="Y826" t="s">
        <v>7603</v>
      </c>
      <c r="Z826">
        <v>94</v>
      </c>
      <c r="AA826">
        <v>104</v>
      </c>
      <c r="AB826" t="s">
        <v>290</v>
      </c>
      <c r="AC826" t="s">
        <v>7603</v>
      </c>
      <c r="AD826" t="s">
        <v>7603</v>
      </c>
      <c r="AE826" t="s">
        <v>7603</v>
      </c>
      <c r="AF826" t="s">
        <v>7603</v>
      </c>
      <c r="AG826">
        <v>195</v>
      </c>
      <c r="AH826" t="s">
        <v>7603</v>
      </c>
      <c r="AI826">
        <v>198</v>
      </c>
      <c r="AJ826" t="s">
        <v>7603</v>
      </c>
      <c r="AK826">
        <v>198</v>
      </c>
    </row>
    <row r="827" spans="1:37">
      <c r="A827">
        <v>2013</v>
      </c>
      <c r="B827" t="s">
        <v>3968</v>
      </c>
      <c r="C827" t="s">
        <v>10840</v>
      </c>
      <c r="D827" t="str">
        <f>INDEX(CountyList!A:A, MATCH(MID(C827, 4, 3), CountyList!B:B, 0))</f>
        <v>Randolph</v>
      </c>
      <c r="E827" t="s">
        <v>10841</v>
      </c>
      <c r="F827" t="s">
        <v>3970</v>
      </c>
      <c r="G827" t="s">
        <v>3971</v>
      </c>
      <c r="H827" t="s">
        <v>7221</v>
      </c>
      <c r="I827" t="s">
        <v>10842</v>
      </c>
      <c r="J827">
        <v>31</v>
      </c>
      <c r="K827">
        <v>10</v>
      </c>
      <c r="L827" t="s">
        <v>290</v>
      </c>
      <c r="M827">
        <v>12</v>
      </c>
      <c r="N827">
        <v>11</v>
      </c>
      <c r="O827">
        <v>12</v>
      </c>
      <c r="P827">
        <v>13</v>
      </c>
      <c r="Q827" t="s">
        <v>290</v>
      </c>
      <c r="R827">
        <v>14</v>
      </c>
      <c r="S827">
        <v>12</v>
      </c>
      <c r="T827" t="s">
        <v>7603</v>
      </c>
      <c r="U827" t="s">
        <v>7603</v>
      </c>
      <c r="V827" t="s">
        <v>7603</v>
      </c>
      <c r="W827" t="s">
        <v>7603</v>
      </c>
      <c r="X827" t="s">
        <v>7603</v>
      </c>
      <c r="Y827" t="s">
        <v>7603</v>
      </c>
      <c r="Z827">
        <v>59</v>
      </c>
      <c r="AA827">
        <v>72</v>
      </c>
      <c r="AB827" t="s">
        <v>7603</v>
      </c>
      <c r="AC827" t="s">
        <v>7603</v>
      </c>
      <c r="AD827" t="s">
        <v>7603</v>
      </c>
      <c r="AE827" t="s">
        <v>290</v>
      </c>
      <c r="AF827" t="s">
        <v>7603</v>
      </c>
      <c r="AG827">
        <v>129</v>
      </c>
      <c r="AH827" t="s">
        <v>290</v>
      </c>
      <c r="AI827">
        <v>131</v>
      </c>
      <c r="AJ827" t="s">
        <v>7603</v>
      </c>
      <c r="AK827">
        <v>131</v>
      </c>
    </row>
    <row r="828" spans="1:37">
      <c r="A828">
        <v>2013</v>
      </c>
      <c r="B828" t="s">
        <v>1585</v>
      </c>
      <c r="C828" t="s">
        <v>10843</v>
      </c>
      <c r="D828" t="str">
        <f>INDEX(CountyList!A:A, MATCH(MID(C828, 4, 3), CountyList!B:B, 0))</f>
        <v>Randolph</v>
      </c>
      <c r="E828" t="s">
        <v>10844</v>
      </c>
      <c r="F828" t="s">
        <v>3974</v>
      </c>
      <c r="G828" t="s">
        <v>3965</v>
      </c>
      <c r="H828" t="s">
        <v>7224</v>
      </c>
      <c r="I828" t="s">
        <v>10845</v>
      </c>
      <c r="J828">
        <v>27</v>
      </c>
      <c r="K828" t="s">
        <v>290</v>
      </c>
      <c r="L828">
        <v>11</v>
      </c>
      <c r="M828" t="s">
        <v>290</v>
      </c>
      <c r="N828" t="s">
        <v>290</v>
      </c>
      <c r="O828" t="s">
        <v>290</v>
      </c>
      <c r="P828" t="s">
        <v>290</v>
      </c>
      <c r="Q828" t="s">
        <v>290</v>
      </c>
      <c r="R828">
        <v>10</v>
      </c>
      <c r="S828" t="s">
        <v>290</v>
      </c>
      <c r="T828" t="s">
        <v>7603</v>
      </c>
      <c r="U828" t="s">
        <v>7603</v>
      </c>
      <c r="V828" t="s">
        <v>7603</v>
      </c>
      <c r="W828" t="s">
        <v>7603</v>
      </c>
      <c r="X828" t="s">
        <v>7603</v>
      </c>
      <c r="Y828" t="s">
        <v>7603</v>
      </c>
      <c r="Z828">
        <v>53</v>
      </c>
      <c r="AA828">
        <v>35</v>
      </c>
      <c r="AB828" t="s">
        <v>7603</v>
      </c>
      <c r="AC828" t="s">
        <v>7603</v>
      </c>
      <c r="AD828" t="s">
        <v>7603</v>
      </c>
      <c r="AE828" t="s">
        <v>7603</v>
      </c>
      <c r="AF828" t="s">
        <v>7603</v>
      </c>
      <c r="AG828">
        <v>88</v>
      </c>
      <c r="AH828" t="s">
        <v>7603</v>
      </c>
      <c r="AI828">
        <v>88</v>
      </c>
      <c r="AJ828" t="s">
        <v>7603</v>
      </c>
      <c r="AK828">
        <v>88</v>
      </c>
    </row>
    <row r="829" spans="1:37">
      <c r="A829">
        <v>2013</v>
      </c>
      <c r="B829" t="s">
        <v>3112</v>
      </c>
      <c r="C829" t="s">
        <v>10846</v>
      </c>
      <c r="D829" t="str">
        <f>INDEX(CountyList!A:A, MATCH(MID(C829, 4, 3), CountyList!B:B, 0))</f>
        <v>Randolph</v>
      </c>
      <c r="E829" t="s">
        <v>10847</v>
      </c>
      <c r="F829" t="s">
        <v>3976</v>
      </c>
      <c r="G829" t="s">
        <v>3965</v>
      </c>
      <c r="H829" t="s">
        <v>7227</v>
      </c>
      <c r="I829" t="s">
        <v>10848</v>
      </c>
      <c r="J829">
        <v>13</v>
      </c>
      <c r="K829" t="s">
        <v>290</v>
      </c>
      <c r="L829" t="s">
        <v>290</v>
      </c>
      <c r="M829" t="s">
        <v>290</v>
      </c>
      <c r="N829" t="s">
        <v>290</v>
      </c>
      <c r="O829" t="s">
        <v>290</v>
      </c>
      <c r="P829" t="s">
        <v>290</v>
      </c>
      <c r="Q829" t="s">
        <v>290</v>
      </c>
      <c r="R829">
        <v>10</v>
      </c>
      <c r="S829">
        <v>12</v>
      </c>
      <c r="T829" t="s">
        <v>7603</v>
      </c>
      <c r="U829" t="s">
        <v>7603</v>
      </c>
      <c r="V829" t="s">
        <v>7603</v>
      </c>
      <c r="W829" t="s">
        <v>7603</v>
      </c>
      <c r="X829" t="s">
        <v>7603</v>
      </c>
      <c r="Y829" t="s">
        <v>7603</v>
      </c>
      <c r="Z829">
        <v>33</v>
      </c>
      <c r="AA829">
        <v>50</v>
      </c>
      <c r="AB829" t="s">
        <v>7603</v>
      </c>
      <c r="AC829" t="s">
        <v>7603</v>
      </c>
      <c r="AD829" t="s">
        <v>290</v>
      </c>
      <c r="AE829" t="s">
        <v>7603</v>
      </c>
      <c r="AF829" t="s">
        <v>7603</v>
      </c>
      <c r="AG829">
        <v>82</v>
      </c>
      <c r="AH829" t="s">
        <v>7603</v>
      </c>
      <c r="AI829">
        <v>83</v>
      </c>
      <c r="AJ829" t="s">
        <v>7603</v>
      </c>
      <c r="AK829">
        <v>83</v>
      </c>
    </row>
    <row r="830" spans="1:37">
      <c r="A830">
        <v>2013</v>
      </c>
      <c r="B830" t="s">
        <v>319</v>
      </c>
      <c r="C830" t="s">
        <v>10849</v>
      </c>
      <c r="D830" t="str">
        <f>INDEX(CountyList!A:A, MATCH(MID(C830, 4, 3), CountyList!B:B, 0))</f>
        <v>Randolph</v>
      </c>
      <c r="E830" t="s">
        <v>7229</v>
      </c>
      <c r="F830" t="s">
        <v>3979</v>
      </c>
      <c r="G830" t="s">
        <v>3960</v>
      </c>
      <c r="H830" t="s">
        <v>7230</v>
      </c>
      <c r="I830" t="s">
        <v>10850</v>
      </c>
      <c r="J830">
        <v>29</v>
      </c>
      <c r="K830" t="s">
        <v>290</v>
      </c>
      <c r="L830">
        <v>10</v>
      </c>
      <c r="M830">
        <v>12</v>
      </c>
      <c r="N830">
        <v>12</v>
      </c>
      <c r="O830">
        <v>13</v>
      </c>
      <c r="P830">
        <v>11</v>
      </c>
      <c r="Q830" t="s">
        <v>290</v>
      </c>
      <c r="R830" t="s">
        <v>290</v>
      </c>
      <c r="S830" t="s">
        <v>290</v>
      </c>
      <c r="T830" t="s">
        <v>7603</v>
      </c>
      <c r="U830" t="s">
        <v>7603</v>
      </c>
      <c r="V830" t="s">
        <v>7603</v>
      </c>
      <c r="W830" t="s">
        <v>7603</v>
      </c>
      <c r="X830" t="s">
        <v>7603</v>
      </c>
      <c r="Y830" t="s">
        <v>7603</v>
      </c>
      <c r="Z830">
        <v>52</v>
      </c>
      <c r="AA830">
        <v>61</v>
      </c>
      <c r="AB830" t="s">
        <v>290</v>
      </c>
      <c r="AC830" t="s">
        <v>7603</v>
      </c>
      <c r="AD830" t="s">
        <v>7603</v>
      </c>
      <c r="AE830" t="s">
        <v>7603</v>
      </c>
      <c r="AF830" t="s">
        <v>7603</v>
      </c>
      <c r="AG830">
        <v>110</v>
      </c>
      <c r="AH830" t="s">
        <v>290</v>
      </c>
      <c r="AI830">
        <v>113</v>
      </c>
      <c r="AJ830" t="s">
        <v>7603</v>
      </c>
      <c r="AK830">
        <v>113</v>
      </c>
    </row>
    <row r="831" spans="1:37">
      <c r="A831">
        <v>2013</v>
      </c>
      <c r="B831" t="s">
        <v>3981</v>
      </c>
      <c r="C831" t="s">
        <v>10851</v>
      </c>
      <c r="D831" t="str">
        <f>INDEX(CountyList!A:A, MATCH(MID(C831, 4, 3), CountyList!B:B, 0))</f>
        <v>Randolph</v>
      </c>
      <c r="E831" t="s">
        <v>10852</v>
      </c>
      <c r="F831" t="s">
        <v>3982</v>
      </c>
      <c r="G831" t="s">
        <v>3983</v>
      </c>
      <c r="H831">
        <v>62242</v>
      </c>
      <c r="I831" t="s">
        <v>10853</v>
      </c>
      <c r="J831" t="s">
        <v>7603</v>
      </c>
      <c r="K831" t="s">
        <v>7603</v>
      </c>
      <c r="L831" t="s">
        <v>7603</v>
      </c>
      <c r="M831" t="s">
        <v>7603</v>
      </c>
      <c r="N831" t="s">
        <v>7603</v>
      </c>
      <c r="O831" t="s">
        <v>7603</v>
      </c>
      <c r="P831" t="s">
        <v>7603</v>
      </c>
      <c r="Q831" t="s">
        <v>7603</v>
      </c>
      <c r="R831" t="s">
        <v>7603</v>
      </c>
      <c r="S831" t="s">
        <v>7603</v>
      </c>
      <c r="T831" t="s">
        <v>290</v>
      </c>
      <c r="U831" t="s">
        <v>290</v>
      </c>
      <c r="V831" t="s">
        <v>290</v>
      </c>
      <c r="W831" t="s">
        <v>290</v>
      </c>
      <c r="X831" t="s">
        <v>7603</v>
      </c>
      <c r="Y831" t="s">
        <v>7603</v>
      </c>
      <c r="Z831" t="s">
        <v>290</v>
      </c>
      <c r="AA831" t="s">
        <v>290</v>
      </c>
      <c r="AB831" t="s">
        <v>7603</v>
      </c>
      <c r="AC831" t="s">
        <v>7603</v>
      </c>
      <c r="AD831" t="s">
        <v>290</v>
      </c>
      <c r="AE831" t="s">
        <v>7603</v>
      </c>
      <c r="AF831" t="s">
        <v>7603</v>
      </c>
      <c r="AG831">
        <v>14</v>
      </c>
      <c r="AH831" t="s">
        <v>7603</v>
      </c>
      <c r="AI831" t="s">
        <v>7603</v>
      </c>
      <c r="AJ831">
        <v>15</v>
      </c>
      <c r="AK831">
        <v>15</v>
      </c>
    </row>
    <row r="832" spans="1:37">
      <c r="A832">
        <v>2013</v>
      </c>
      <c r="B832" t="s">
        <v>319</v>
      </c>
      <c r="C832" t="s">
        <v>10854</v>
      </c>
      <c r="D832" t="str">
        <f>INDEX(CountyList!A:A, MATCH(MID(C832, 4, 3), CountyList!B:B, 0))</f>
        <v>Brown</v>
      </c>
      <c r="E832" t="s">
        <v>10855</v>
      </c>
      <c r="F832" t="s">
        <v>322</v>
      </c>
      <c r="G832" t="s">
        <v>323</v>
      </c>
      <c r="H832" t="s">
        <v>10856</v>
      </c>
      <c r="I832" t="s">
        <v>10857</v>
      </c>
      <c r="J832">
        <v>21</v>
      </c>
      <c r="K832">
        <v>10</v>
      </c>
      <c r="L832" t="s">
        <v>290</v>
      </c>
      <c r="M832" t="s">
        <v>290</v>
      </c>
      <c r="N832" t="s">
        <v>290</v>
      </c>
      <c r="O832">
        <v>11</v>
      </c>
      <c r="P832" t="s">
        <v>290</v>
      </c>
      <c r="Q832" t="s">
        <v>290</v>
      </c>
      <c r="R832" t="s">
        <v>290</v>
      </c>
      <c r="S832" t="s">
        <v>290</v>
      </c>
      <c r="T832" t="s">
        <v>7603</v>
      </c>
      <c r="U832" t="s">
        <v>7603</v>
      </c>
      <c r="V832" t="s">
        <v>7603</v>
      </c>
      <c r="W832" t="s">
        <v>7603</v>
      </c>
      <c r="X832" t="s">
        <v>7603</v>
      </c>
      <c r="Y832" t="s">
        <v>7603</v>
      </c>
      <c r="Z832">
        <v>42</v>
      </c>
      <c r="AA832">
        <v>38</v>
      </c>
      <c r="AB832" t="s">
        <v>7603</v>
      </c>
      <c r="AC832" t="s">
        <v>7603</v>
      </c>
      <c r="AD832" t="s">
        <v>7603</v>
      </c>
      <c r="AE832" t="s">
        <v>7603</v>
      </c>
      <c r="AF832" t="s">
        <v>7603</v>
      </c>
      <c r="AG832">
        <v>78</v>
      </c>
      <c r="AH832" t="s">
        <v>290</v>
      </c>
      <c r="AI832">
        <v>80</v>
      </c>
      <c r="AJ832" t="s">
        <v>7603</v>
      </c>
      <c r="AK832">
        <v>80</v>
      </c>
    </row>
    <row r="833" spans="1:37">
      <c r="A833">
        <v>2013</v>
      </c>
      <c r="B833" t="s">
        <v>326</v>
      </c>
      <c r="C833" t="s">
        <v>10858</v>
      </c>
      <c r="D833" t="str">
        <f>INDEX(CountyList!A:A, MATCH(MID(C833, 4, 3), CountyList!B:B, 0))</f>
        <v>Cass</v>
      </c>
      <c r="E833" t="s">
        <v>10859</v>
      </c>
      <c r="F833" t="s">
        <v>329</v>
      </c>
      <c r="G833" t="s">
        <v>330</v>
      </c>
      <c r="H833" t="s">
        <v>10860</v>
      </c>
      <c r="I833" t="s">
        <v>10861</v>
      </c>
      <c r="J833">
        <v>16</v>
      </c>
      <c r="K833" t="s">
        <v>290</v>
      </c>
      <c r="L833" t="s">
        <v>290</v>
      </c>
      <c r="M833" t="s">
        <v>290</v>
      </c>
      <c r="N833" t="s">
        <v>290</v>
      </c>
      <c r="O833" t="s">
        <v>290</v>
      </c>
      <c r="P833" t="s">
        <v>7603</v>
      </c>
      <c r="Q833" t="s">
        <v>290</v>
      </c>
      <c r="R833" t="s">
        <v>7603</v>
      </c>
      <c r="S833" t="s">
        <v>7603</v>
      </c>
      <c r="T833" t="s">
        <v>7603</v>
      </c>
      <c r="U833" t="s">
        <v>7603</v>
      </c>
      <c r="V833" t="s">
        <v>7603</v>
      </c>
      <c r="W833" t="s">
        <v>7603</v>
      </c>
      <c r="X833" t="s">
        <v>7603</v>
      </c>
      <c r="Y833" t="s">
        <v>7603</v>
      </c>
      <c r="Z833">
        <v>23</v>
      </c>
      <c r="AA833">
        <v>22</v>
      </c>
      <c r="AB833" t="s">
        <v>7603</v>
      </c>
      <c r="AC833" t="s">
        <v>7603</v>
      </c>
      <c r="AD833" t="s">
        <v>7603</v>
      </c>
      <c r="AE833" t="s">
        <v>7603</v>
      </c>
      <c r="AF833" t="s">
        <v>7603</v>
      </c>
      <c r="AG833">
        <v>45</v>
      </c>
      <c r="AH833" t="s">
        <v>7603</v>
      </c>
      <c r="AI833">
        <v>45</v>
      </c>
      <c r="AJ833" t="s">
        <v>7603</v>
      </c>
      <c r="AK833">
        <v>45</v>
      </c>
    </row>
    <row r="834" spans="1:37">
      <c r="A834">
        <v>2013</v>
      </c>
      <c r="B834" t="s">
        <v>333</v>
      </c>
      <c r="C834" t="s">
        <v>10862</v>
      </c>
      <c r="D834" t="str">
        <f>INDEX(CountyList!A:A, MATCH(MID(C834, 4, 3), CountyList!B:B, 0))</f>
        <v>Cass</v>
      </c>
      <c r="E834" t="s">
        <v>10863</v>
      </c>
      <c r="F834" t="s">
        <v>336</v>
      </c>
      <c r="G834" t="s">
        <v>337</v>
      </c>
      <c r="H834" t="s">
        <v>4901</v>
      </c>
      <c r="I834" t="s">
        <v>10864</v>
      </c>
      <c r="J834">
        <v>26</v>
      </c>
      <c r="K834" t="s">
        <v>290</v>
      </c>
      <c r="L834">
        <v>12</v>
      </c>
      <c r="M834" t="s">
        <v>290</v>
      </c>
      <c r="N834">
        <v>15</v>
      </c>
      <c r="O834" t="s">
        <v>290</v>
      </c>
      <c r="P834">
        <v>11</v>
      </c>
      <c r="Q834" t="s">
        <v>290</v>
      </c>
      <c r="R834" t="s">
        <v>290</v>
      </c>
      <c r="S834" t="s">
        <v>290</v>
      </c>
      <c r="T834" t="s">
        <v>7603</v>
      </c>
      <c r="U834" t="s">
        <v>7603</v>
      </c>
      <c r="V834" t="s">
        <v>7603</v>
      </c>
      <c r="W834" t="s">
        <v>7603</v>
      </c>
      <c r="X834" t="s">
        <v>7603</v>
      </c>
      <c r="Y834" t="s">
        <v>7603</v>
      </c>
      <c r="Z834">
        <v>52</v>
      </c>
      <c r="AA834">
        <v>50</v>
      </c>
      <c r="AB834" t="s">
        <v>7603</v>
      </c>
      <c r="AC834" t="s">
        <v>7603</v>
      </c>
      <c r="AD834" t="s">
        <v>7603</v>
      </c>
      <c r="AE834" t="s">
        <v>7603</v>
      </c>
      <c r="AF834" t="s">
        <v>7603</v>
      </c>
      <c r="AG834">
        <v>96</v>
      </c>
      <c r="AH834" t="s">
        <v>290</v>
      </c>
      <c r="AI834">
        <v>102</v>
      </c>
      <c r="AJ834" t="s">
        <v>7603</v>
      </c>
      <c r="AK834">
        <v>102</v>
      </c>
    </row>
    <row r="835" spans="1:37">
      <c r="A835">
        <v>2013</v>
      </c>
      <c r="B835" t="s">
        <v>1982</v>
      </c>
      <c r="C835" t="s">
        <v>10865</v>
      </c>
      <c r="D835" t="str">
        <f>INDEX(CountyList!A:A, MATCH(MID(C835, 4, 3), CountyList!B:B, 0))</f>
        <v>Morgan</v>
      </c>
      <c r="E835" t="s">
        <v>10866</v>
      </c>
      <c r="F835" t="s">
        <v>343</v>
      </c>
      <c r="G835" t="s">
        <v>344</v>
      </c>
      <c r="H835" t="s">
        <v>4904</v>
      </c>
      <c r="I835" t="s">
        <v>10867</v>
      </c>
      <c r="J835" t="s">
        <v>7603</v>
      </c>
      <c r="K835">
        <v>30</v>
      </c>
      <c r="L835">
        <v>35</v>
      </c>
      <c r="M835">
        <v>30</v>
      </c>
      <c r="N835">
        <v>25</v>
      </c>
      <c r="O835">
        <v>18</v>
      </c>
      <c r="P835">
        <v>27</v>
      </c>
      <c r="Q835">
        <v>29</v>
      </c>
      <c r="R835">
        <v>28</v>
      </c>
      <c r="S835">
        <v>30</v>
      </c>
      <c r="T835" t="s">
        <v>7603</v>
      </c>
      <c r="U835" t="s">
        <v>7603</v>
      </c>
      <c r="V835" t="s">
        <v>7603</v>
      </c>
      <c r="W835" t="s">
        <v>7603</v>
      </c>
      <c r="X835" t="s">
        <v>7603</v>
      </c>
      <c r="Y835" t="s">
        <v>7603</v>
      </c>
      <c r="Z835">
        <v>135</v>
      </c>
      <c r="AA835">
        <v>117</v>
      </c>
      <c r="AB835" t="s">
        <v>7603</v>
      </c>
      <c r="AC835" t="s">
        <v>7603</v>
      </c>
      <c r="AD835" t="s">
        <v>290</v>
      </c>
      <c r="AE835" t="s">
        <v>7603</v>
      </c>
      <c r="AF835" t="s">
        <v>290</v>
      </c>
      <c r="AG835">
        <v>239</v>
      </c>
      <c r="AH835" t="s">
        <v>290</v>
      </c>
      <c r="AI835">
        <v>252</v>
      </c>
      <c r="AJ835" t="s">
        <v>7603</v>
      </c>
      <c r="AK835">
        <v>252</v>
      </c>
    </row>
    <row r="836" spans="1:37">
      <c r="A836">
        <v>2013</v>
      </c>
      <c r="B836" t="s">
        <v>347</v>
      </c>
      <c r="C836" t="s">
        <v>10868</v>
      </c>
      <c r="D836" t="str">
        <f>INDEX(CountyList!A:A, MATCH(MID(C836, 4, 3), CountyList!B:B, 0))</f>
        <v>Morgan</v>
      </c>
      <c r="E836" t="s">
        <v>10869</v>
      </c>
      <c r="F836" t="s">
        <v>350</v>
      </c>
      <c r="G836" t="s">
        <v>344</v>
      </c>
      <c r="H836" t="s">
        <v>4907</v>
      </c>
      <c r="I836" t="s">
        <v>10870</v>
      </c>
      <c r="J836" t="s">
        <v>7603</v>
      </c>
      <c r="K836" t="s">
        <v>7603</v>
      </c>
      <c r="L836" t="s">
        <v>7603</v>
      </c>
      <c r="M836" t="s">
        <v>7603</v>
      </c>
      <c r="N836" t="s">
        <v>7603</v>
      </c>
      <c r="O836" t="s">
        <v>7603</v>
      </c>
      <c r="P836" t="s">
        <v>7603</v>
      </c>
      <c r="Q836" t="s">
        <v>7603</v>
      </c>
      <c r="R836" t="s">
        <v>7603</v>
      </c>
      <c r="S836" t="s">
        <v>7603</v>
      </c>
      <c r="T836">
        <v>36</v>
      </c>
      <c r="U836">
        <v>28</v>
      </c>
      <c r="V836">
        <v>22</v>
      </c>
      <c r="W836">
        <v>29</v>
      </c>
      <c r="X836" t="s">
        <v>7603</v>
      </c>
      <c r="Y836" t="s">
        <v>7603</v>
      </c>
      <c r="Z836">
        <v>56</v>
      </c>
      <c r="AA836">
        <v>59</v>
      </c>
      <c r="AB836" t="s">
        <v>7603</v>
      </c>
      <c r="AC836" t="s">
        <v>7603</v>
      </c>
      <c r="AD836" t="s">
        <v>7603</v>
      </c>
      <c r="AE836" t="s">
        <v>290</v>
      </c>
      <c r="AF836" t="s">
        <v>7603</v>
      </c>
      <c r="AG836">
        <v>109</v>
      </c>
      <c r="AH836" t="s">
        <v>290</v>
      </c>
      <c r="AI836" t="s">
        <v>7603</v>
      </c>
      <c r="AJ836">
        <v>115</v>
      </c>
      <c r="AK836">
        <v>115</v>
      </c>
    </row>
    <row r="837" spans="1:37">
      <c r="A837">
        <v>2013</v>
      </c>
      <c r="B837" t="s">
        <v>352</v>
      </c>
      <c r="C837" t="s">
        <v>10871</v>
      </c>
      <c r="D837" t="str">
        <f>INDEX(CountyList!A:A, MATCH(MID(C837, 4, 3), CountyList!B:B, 0))</f>
        <v>Morgan</v>
      </c>
      <c r="E837" t="s">
        <v>10872</v>
      </c>
      <c r="F837" t="s">
        <v>10873</v>
      </c>
      <c r="G837" t="s">
        <v>344</v>
      </c>
      <c r="H837" t="s">
        <v>10874</v>
      </c>
      <c r="I837" t="s">
        <v>10875</v>
      </c>
      <c r="J837">
        <v>55</v>
      </c>
      <c r="K837">
        <v>16</v>
      </c>
      <c r="L837">
        <v>16</v>
      </c>
      <c r="M837" t="s">
        <v>290</v>
      </c>
      <c r="N837">
        <v>10</v>
      </c>
      <c r="O837">
        <v>10</v>
      </c>
      <c r="P837" t="s">
        <v>290</v>
      </c>
      <c r="Q837">
        <v>12</v>
      </c>
      <c r="R837" t="s">
        <v>290</v>
      </c>
      <c r="S837" t="s">
        <v>290</v>
      </c>
      <c r="T837" t="s">
        <v>7603</v>
      </c>
      <c r="U837" t="s">
        <v>7603</v>
      </c>
      <c r="V837" t="s">
        <v>7603</v>
      </c>
      <c r="W837" t="s">
        <v>7603</v>
      </c>
      <c r="X837" t="s">
        <v>7603</v>
      </c>
      <c r="Y837" t="s">
        <v>7603</v>
      </c>
      <c r="Z837">
        <v>62</v>
      </c>
      <c r="AA837">
        <v>79</v>
      </c>
      <c r="AB837" t="s">
        <v>7603</v>
      </c>
      <c r="AC837" t="s">
        <v>7603</v>
      </c>
      <c r="AD837" t="s">
        <v>7603</v>
      </c>
      <c r="AE837" t="s">
        <v>290</v>
      </c>
      <c r="AF837" t="s">
        <v>7603</v>
      </c>
      <c r="AG837">
        <v>137</v>
      </c>
      <c r="AH837" t="s">
        <v>290</v>
      </c>
      <c r="AI837">
        <v>141</v>
      </c>
      <c r="AJ837" t="s">
        <v>7603</v>
      </c>
      <c r="AK837">
        <v>141</v>
      </c>
    </row>
    <row r="838" spans="1:37">
      <c r="A838">
        <v>2013</v>
      </c>
      <c r="B838" t="s">
        <v>3986</v>
      </c>
      <c r="C838" t="s">
        <v>10876</v>
      </c>
      <c r="D838" t="str">
        <f>INDEX(CountyList!A:A, MATCH(MID(C838, 4, 3), CountyList!B:B, 0))</f>
        <v>Lee</v>
      </c>
      <c r="E838" t="s">
        <v>10877</v>
      </c>
      <c r="F838" t="s">
        <v>3989</v>
      </c>
      <c r="G838" t="s">
        <v>3990</v>
      </c>
      <c r="H838" t="s">
        <v>7236</v>
      </c>
      <c r="I838" t="s">
        <v>10878</v>
      </c>
      <c r="J838">
        <v>13</v>
      </c>
      <c r="K838">
        <v>12</v>
      </c>
      <c r="L838" t="s">
        <v>290</v>
      </c>
      <c r="M838">
        <v>19</v>
      </c>
      <c r="N838" t="s">
        <v>290</v>
      </c>
      <c r="O838">
        <v>11</v>
      </c>
      <c r="P838">
        <v>12</v>
      </c>
      <c r="Q838">
        <v>11</v>
      </c>
      <c r="R838" t="s">
        <v>290</v>
      </c>
      <c r="S838">
        <v>14</v>
      </c>
      <c r="T838" t="s">
        <v>7603</v>
      </c>
      <c r="U838" t="s">
        <v>7603</v>
      </c>
      <c r="V838" t="s">
        <v>7603</v>
      </c>
      <c r="W838" t="s">
        <v>7603</v>
      </c>
      <c r="X838" t="s">
        <v>7603</v>
      </c>
      <c r="Y838" t="s">
        <v>7603</v>
      </c>
      <c r="Z838">
        <v>63</v>
      </c>
      <c r="AA838">
        <v>51</v>
      </c>
      <c r="AB838" t="s">
        <v>290</v>
      </c>
      <c r="AC838" t="s">
        <v>7603</v>
      </c>
      <c r="AD838" t="s">
        <v>290</v>
      </c>
      <c r="AE838" t="s">
        <v>7603</v>
      </c>
      <c r="AF838" t="s">
        <v>7603</v>
      </c>
      <c r="AG838">
        <v>102</v>
      </c>
      <c r="AH838">
        <v>10</v>
      </c>
      <c r="AI838">
        <v>114</v>
      </c>
      <c r="AJ838" t="s">
        <v>7603</v>
      </c>
      <c r="AK838">
        <v>114</v>
      </c>
    </row>
    <row r="839" spans="1:37">
      <c r="A839">
        <v>2013</v>
      </c>
      <c r="B839" t="s">
        <v>3993</v>
      </c>
      <c r="C839" t="s">
        <v>10879</v>
      </c>
      <c r="D839" t="str">
        <f>INDEX(CountyList!A:A, MATCH(MID(C839, 4, 3), CountyList!B:B, 0))</f>
        <v>Lee</v>
      </c>
      <c r="E839" t="s">
        <v>10880</v>
      </c>
      <c r="F839" t="s">
        <v>3995</v>
      </c>
      <c r="G839" t="s">
        <v>3990</v>
      </c>
      <c r="H839" t="s">
        <v>7239</v>
      </c>
      <c r="I839" t="s">
        <v>10881</v>
      </c>
      <c r="J839">
        <v>34</v>
      </c>
      <c r="K839">
        <v>25</v>
      </c>
      <c r="L839">
        <v>22</v>
      </c>
      <c r="M839">
        <v>14</v>
      </c>
      <c r="N839">
        <v>27</v>
      </c>
      <c r="O839">
        <v>19</v>
      </c>
      <c r="P839">
        <v>17</v>
      </c>
      <c r="Q839">
        <v>23</v>
      </c>
      <c r="R839">
        <v>17</v>
      </c>
      <c r="S839">
        <v>24</v>
      </c>
      <c r="T839" t="s">
        <v>7603</v>
      </c>
      <c r="U839" t="s">
        <v>7603</v>
      </c>
      <c r="V839" t="s">
        <v>7603</v>
      </c>
      <c r="W839" t="s">
        <v>7603</v>
      </c>
      <c r="X839" t="s">
        <v>7603</v>
      </c>
      <c r="Y839" t="s">
        <v>7603</v>
      </c>
      <c r="Z839">
        <v>107</v>
      </c>
      <c r="AA839">
        <v>115</v>
      </c>
      <c r="AB839" t="s">
        <v>7603</v>
      </c>
      <c r="AC839" t="s">
        <v>7603</v>
      </c>
      <c r="AD839" t="s">
        <v>290</v>
      </c>
      <c r="AE839" t="s">
        <v>7603</v>
      </c>
      <c r="AF839" t="s">
        <v>7603</v>
      </c>
      <c r="AG839">
        <v>206</v>
      </c>
      <c r="AH839">
        <v>12</v>
      </c>
      <c r="AI839">
        <v>222</v>
      </c>
      <c r="AJ839" t="s">
        <v>7603</v>
      </c>
      <c r="AK839">
        <v>222</v>
      </c>
    </row>
    <row r="840" spans="1:37">
      <c r="A840">
        <v>2013</v>
      </c>
      <c r="B840" t="s">
        <v>3723</v>
      </c>
      <c r="C840" t="s">
        <v>10882</v>
      </c>
      <c r="D840" t="str">
        <f>INDEX(CountyList!A:A, MATCH(MID(C840, 4, 3), CountyList!B:B, 0))</f>
        <v>Lee</v>
      </c>
      <c r="E840" t="s">
        <v>10883</v>
      </c>
      <c r="F840" t="s">
        <v>3998</v>
      </c>
      <c r="G840" t="s">
        <v>3990</v>
      </c>
      <c r="H840" t="s">
        <v>7242</v>
      </c>
      <c r="I840" t="s">
        <v>10884</v>
      </c>
      <c r="J840" t="s">
        <v>290</v>
      </c>
      <c r="K840">
        <v>10</v>
      </c>
      <c r="L840">
        <v>10</v>
      </c>
      <c r="M840" t="s">
        <v>290</v>
      </c>
      <c r="N840">
        <v>13</v>
      </c>
      <c r="O840" t="s">
        <v>290</v>
      </c>
      <c r="P840" t="s">
        <v>290</v>
      </c>
      <c r="Q840" t="s">
        <v>290</v>
      </c>
      <c r="R840" t="s">
        <v>290</v>
      </c>
      <c r="S840" t="s">
        <v>290</v>
      </c>
      <c r="T840" t="s">
        <v>290</v>
      </c>
      <c r="U840" t="s">
        <v>290</v>
      </c>
      <c r="V840" t="s">
        <v>290</v>
      </c>
      <c r="W840" t="s">
        <v>290</v>
      </c>
      <c r="X840" t="s">
        <v>7603</v>
      </c>
      <c r="Y840" t="s">
        <v>7603</v>
      </c>
      <c r="Z840">
        <v>58</v>
      </c>
      <c r="AA840">
        <v>51</v>
      </c>
      <c r="AB840" t="s">
        <v>7603</v>
      </c>
      <c r="AC840" t="s">
        <v>7603</v>
      </c>
      <c r="AD840" t="s">
        <v>7603</v>
      </c>
      <c r="AE840" t="s">
        <v>290</v>
      </c>
      <c r="AF840" t="s">
        <v>7603</v>
      </c>
      <c r="AG840">
        <v>101</v>
      </c>
      <c r="AH840" t="s">
        <v>290</v>
      </c>
      <c r="AI840">
        <v>80</v>
      </c>
      <c r="AJ840">
        <v>29</v>
      </c>
      <c r="AK840">
        <v>109</v>
      </c>
    </row>
    <row r="841" spans="1:37">
      <c r="A841">
        <v>2013</v>
      </c>
      <c r="B841" t="s">
        <v>705</v>
      </c>
      <c r="C841" t="s">
        <v>10885</v>
      </c>
      <c r="D841" t="str">
        <f>INDEX(CountyList!A:A, MATCH(MID(C841, 4, 3), CountyList!B:B, 0))</f>
        <v>Ogle</v>
      </c>
      <c r="E841" t="s">
        <v>10886</v>
      </c>
      <c r="F841" t="s">
        <v>4000</v>
      </c>
      <c r="G841" t="s">
        <v>4001</v>
      </c>
      <c r="H841" t="s">
        <v>7245</v>
      </c>
      <c r="I841" t="s">
        <v>10887</v>
      </c>
      <c r="J841">
        <v>69</v>
      </c>
      <c r="K841">
        <v>14</v>
      </c>
      <c r="L841">
        <v>12</v>
      </c>
      <c r="M841">
        <v>12</v>
      </c>
      <c r="N841">
        <v>13</v>
      </c>
      <c r="O841" t="s">
        <v>290</v>
      </c>
      <c r="P841">
        <v>10</v>
      </c>
      <c r="Q841">
        <v>18</v>
      </c>
      <c r="R841">
        <v>14</v>
      </c>
      <c r="S841">
        <v>10</v>
      </c>
      <c r="T841" t="s">
        <v>7603</v>
      </c>
      <c r="U841" t="s">
        <v>7603</v>
      </c>
      <c r="V841" t="s">
        <v>7603</v>
      </c>
      <c r="W841" t="s">
        <v>7603</v>
      </c>
      <c r="X841" t="s">
        <v>7603</v>
      </c>
      <c r="Y841" t="s">
        <v>7603</v>
      </c>
      <c r="Z841">
        <v>94</v>
      </c>
      <c r="AA841">
        <v>87</v>
      </c>
      <c r="AB841">
        <v>12</v>
      </c>
      <c r="AC841" t="s">
        <v>7603</v>
      </c>
      <c r="AD841" t="s">
        <v>290</v>
      </c>
      <c r="AE841" t="s">
        <v>290</v>
      </c>
      <c r="AF841" t="s">
        <v>7603</v>
      </c>
      <c r="AG841">
        <v>161</v>
      </c>
      <c r="AH841" t="s">
        <v>7603</v>
      </c>
      <c r="AI841">
        <v>181</v>
      </c>
      <c r="AJ841" t="s">
        <v>7603</v>
      </c>
      <c r="AK841">
        <v>181</v>
      </c>
    </row>
    <row r="842" spans="1:37">
      <c r="A842">
        <v>2013</v>
      </c>
      <c r="B842" t="s">
        <v>4025</v>
      </c>
      <c r="C842" t="s">
        <v>10888</v>
      </c>
      <c r="D842" t="str">
        <f>INDEX(CountyList!A:A, MATCH(MID(C842, 4, 3), CountyList!B:B, 0))</f>
        <v>Peoria</v>
      </c>
      <c r="E842" t="s">
        <v>10889</v>
      </c>
      <c r="F842" t="s">
        <v>4030</v>
      </c>
      <c r="G842" t="s">
        <v>197</v>
      </c>
      <c r="H842" t="s">
        <v>7263</v>
      </c>
      <c r="I842" t="s">
        <v>10890</v>
      </c>
      <c r="J842" t="s">
        <v>7603</v>
      </c>
      <c r="K842">
        <v>20</v>
      </c>
      <c r="L842">
        <v>15</v>
      </c>
      <c r="M842">
        <v>15</v>
      </c>
      <c r="N842">
        <v>19</v>
      </c>
      <c r="O842">
        <v>19</v>
      </c>
      <c r="P842">
        <v>11</v>
      </c>
      <c r="Q842">
        <v>19</v>
      </c>
      <c r="R842">
        <v>14</v>
      </c>
      <c r="S842">
        <v>18</v>
      </c>
      <c r="T842" t="s">
        <v>7603</v>
      </c>
      <c r="U842" t="s">
        <v>7603</v>
      </c>
      <c r="V842" t="s">
        <v>7603</v>
      </c>
      <c r="W842" t="s">
        <v>7603</v>
      </c>
      <c r="X842" t="s">
        <v>7603</v>
      </c>
      <c r="Y842" t="s">
        <v>7603</v>
      </c>
      <c r="Z842">
        <v>78</v>
      </c>
      <c r="AA842">
        <v>72</v>
      </c>
      <c r="AB842" t="s">
        <v>7603</v>
      </c>
      <c r="AC842" t="s">
        <v>7603</v>
      </c>
      <c r="AD842" t="s">
        <v>7603</v>
      </c>
      <c r="AE842">
        <v>88</v>
      </c>
      <c r="AF842" t="s">
        <v>7603</v>
      </c>
      <c r="AG842">
        <v>45</v>
      </c>
      <c r="AH842">
        <v>17</v>
      </c>
      <c r="AI842">
        <v>150</v>
      </c>
      <c r="AJ842" t="s">
        <v>7603</v>
      </c>
      <c r="AK842">
        <v>150</v>
      </c>
    </row>
    <row r="843" spans="1:37">
      <c r="A843">
        <v>2013</v>
      </c>
      <c r="B843" t="s">
        <v>4033</v>
      </c>
      <c r="C843" t="s">
        <v>10891</v>
      </c>
      <c r="D843" t="str">
        <f>INDEX(CountyList!A:A, MATCH(MID(C843, 4, 3), CountyList!B:B, 0))</f>
        <v>Peoria</v>
      </c>
      <c r="E843" t="s">
        <v>10892</v>
      </c>
      <c r="F843" t="s">
        <v>4036</v>
      </c>
      <c r="G843" t="s">
        <v>197</v>
      </c>
      <c r="H843" t="s">
        <v>7266</v>
      </c>
      <c r="I843" t="s">
        <v>10893</v>
      </c>
      <c r="J843">
        <v>42</v>
      </c>
      <c r="K843">
        <v>17</v>
      </c>
      <c r="L843">
        <v>18</v>
      </c>
      <c r="M843">
        <v>25</v>
      </c>
      <c r="N843">
        <v>21</v>
      </c>
      <c r="O843">
        <v>19</v>
      </c>
      <c r="P843">
        <v>22</v>
      </c>
      <c r="Q843">
        <v>21</v>
      </c>
      <c r="R843">
        <v>14</v>
      </c>
      <c r="S843">
        <v>16</v>
      </c>
      <c r="T843" t="s">
        <v>7603</v>
      </c>
      <c r="U843" t="s">
        <v>7603</v>
      </c>
      <c r="V843" t="s">
        <v>7603</v>
      </c>
      <c r="W843" t="s">
        <v>7603</v>
      </c>
      <c r="X843" t="s">
        <v>7603</v>
      </c>
      <c r="Y843" t="s">
        <v>7603</v>
      </c>
      <c r="Z843">
        <v>117</v>
      </c>
      <c r="AA843">
        <v>98</v>
      </c>
      <c r="AB843">
        <v>23</v>
      </c>
      <c r="AC843" t="s">
        <v>7603</v>
      </c>
      <c r="AD843">
        <v>14</v>
      </c>
      <c r="AE843" t="s">
        <v>290</v>
      </c>
      <c r="AF843" t="s">
        <v>7603</v>
      </c>
      <c r="AG843">
        <v>150</v>
      </c>
      <c r="AH843">
        <v>25</v>
      </c>
      <c r="AI843">
        <v>215</v>
      </c>
      <c r="AJ843" t="s">
        <v>7603</v>
      </c>
      <c r="AK843">
        <v>215</v>
      </c>
    </row>
    <row r="844" spans="1:37">
      <c r="A844">
        <v>2013</v>
      </c>
      <c r="B844" t="s">
        <v>4039</v>
      </c>
      <c r="C844" t="s">
        <v>10894</v>
      </c>
      <c r="D844" t="str">
        <f>INDEX(CountyList!A:A, MATCH(MID(C844, 4, 3), CountyList!B:B, 0))</f>
        <v>Peoria</v>
      </c>
      <c r="E844" t="s">
        <v>10895</v>
      </c>
      <c r="F844" t="s">
        <v>4041</v>
      </c>
      <c r="G844" t="s">
        <v>197</v>
      </c>
      <c r="H844" t="s">
        <v>7269</v>
      </c>
      <c r="I844" t="s">
        <v>10896</v>
      </c>
      <c r="J844">
        <v>99</v>
      </c>
      <c r="K844">
        <v>60</v>
      </c>
      <c r="L844">
        <v>53</v>
      </c>
      <c r="M844">
        <v>55</v>
      </c>
      <c r="N844">
        <v>58</v>
      </c>
      <c r="O844">
        <v>48</v>
      </c>
      <c r="P844" t="s">
        <v>7603</v>
      </c>
      <c r="Q844" t="s">
        <v>7603</v>
      </c>
      <c r="R844" t="s">
        <v>7603</v>
      </c>
      <c r="S844" t="s">
        <v>7603</v>
      </c>
      <c r="T844">
        <v>67</v>
      </c>
      <c r="U844">
        <v>75</v>
      </c>
      <c r="V844">
        <v>64</v>
      </c>
      <c r="W844">
        <v>75</v>
      </c>
      <c r="X844" t="s">
        <v>7603</v>
      </c>
      <c r="Y844" t="s">
        <v>7603</v>
      </c>
      <c r="Z844">
        <v>325</v>
      </c>
      <c r="AA844">
        <v>346</v>
      </c>
      <c r="AB844" t="s">
        <v>290</v>
      </c>
      <c r="AC844" t="s">
        <v>290</v>
      </c>
      <c r="AD844">
        <v>31</v>
      </c>
      <c r="AE844">
        <v>48</v>
      </c>
      <c r="AF844" t="s">
        <v>290</v>
      </c>
      <c r="AG844">
        <v>517</v>
      </c>
      <c r="AH844">
        <v>66</v>
      </c>
      <c r="AI844">
        <v>373</v>
      </c>
      <c r="AJ844">
        <v>298</v>
      </c>
      <c r="AK844">
        <v>671</v>
      </c>
    </row>
    <row r="845" spans="1:37">
      <c r="A845">
        <v>2013</v>
      </c>
      <c r="B845" t="s">
        <v>4052</v>
      </c>
      <c r="C845" t="s">
        <v>10897</v>
      </c>
      <c r="D845" t="str">
        <f>INDEX(CountyList!A:A, MATCH(MID(C845, 4, 3), CountyList!B:B, 0))</f>
        <v>Peoria</v>
      </c>
      <c r="E845" t="s">
        <v>10898</v>
      </c>
      <c r="F845" t="s">
        <v>4054</v>
      </c>
      <c r="G845" t="s">
        <v>4055</v>
      </c>
      <c r="H845" t="s">
        <v>7279</v>
      </c>
      <c r="I845" t="s">
        <v>10899</v>
      </c>
      <c r="J845">
        <v>35</v>
      </c>
      <c r="K845" t="s">
        <v>290</v>
      </c>
      <c r="L845" t="s">
        <v>290</v>
      </c>
      <c r="M845" t="s">
        <v>290</v>
      </c>
      <c r="N845">
        <v>12</v>
      </c>
      <c r="O845">
        <v>10</v>
      </c>
      <c r="P845" t="s">
        <v>290</v>
      </c>
      <c r="Q845">
        <v>15</v>
      </c>
      <c r="R845">
        <v>13</v>
      </c>
      <c r="S845">
        <v>13</v>
      </c>
      <c r="T845" t="s">
        <v>7603</v>
      </c>
      <c r="U845" t="s">
        <v>7603</v>
      </c>
      <c r="V845" t="s">
        <v>7603</v>
      </c>
      <c r="W845" t="s">
        <v>7603</v>
      </c>
      <c r="X845" t="s">
        <v>7603</v>
      </c>
      <c r="Y845" t="s">
        <v>7603</v>
      </c>
      <c r="Z845">
        <v>63</v>
      </c>
      <c r="AA845">
        <v>61</v>
      </c>
      <c r="AB845" t="s">
        <v>290</v>
      </c>
      <c r="AC845" t="s">
        <v>290</v>
      </c>
      <c r="AD845" t="s">
        <v>7603</v>
      </c>
      <c r="AE845" t="s">
        <v>290</v>
      </c>
      <c r="AF845" t="s">
        <v>7603</v>
      </c>
      <c r="AG845">
        <v>113</v>
      </c>
      <c r="AH845" t="s">
        <v>7603</v>
      </c>
      <c r="AI845">
        <v>124</v>
      </c>
      <c r="AJ845" t="s">
        <v>7603</v>
      </c>
      <c r="AK845">
        <v>124</v>
      </c>
    </row>
    <row r="846" spans="1:37">
      <c r="A846">
        <v>2013</v>
      </c>
      <c r="B846" t="s">
        <v>4058</v>
      </c>
      <c r="C846" t="s">
        <v>10900</v>
      </c>
      <c r="D846" t="str">
        <f>INDEX(CountyList!A:A, MATCH(MID(C846, 4, 3), CountyList!B:B, 0))</f>
        <v>Peoria</v>
      </c>
      <c r="E846" t="s">
        <v>10901</v>
      </c>
      <c r="F846" t="s">
        <v>4061</v>
      </c>
      <c r="G846" t="s">
        <v>197</v>
      </c>
      <c r="H846" t="s">
        <v>7282</v>
      </c>
      <c r="I846" t="s">
        <v>10902</v>
      </c>
      <c r="J846">
        <v>27</v>
      </c>
      <c r="K846">
        <v>17</v>
      </c>
      <c r="L846">
        <v>17</v>
      </c>
      <c r="M846">
        <v>12</v>
      </c>
      <c r="N846">
        <v>25</v>
      </c>
      <c r="O846">
        <v>17</v>
      </c>
      <c r="P846">
        <v>21</v>
      </c>
      <c r="Q846">
        <v>11</v>
      </c>
      <c r="R846">
        <v>16</v>
      </c>
      <c r="S846">
        <v>19</v>
      </c>
      <c r="T846" t="s">
        <v>7603</v>
      </c>
      <c r="U846" t="s">
        <v>7603</v>
      </c>
      <c r="V846" t="s">
        <v>7603</v>
      </c>
      <c r="W846" t="s">
        <v>7603</v>
      </c>
      <c r="X846" t="s">
        <v>7603</v>
      </c>
      <c r="Y846" t="s">
        <v>7603</v>
      </c>
      <c r="Z846">
        <v>97</v>
      </c>
      <c r="AA846">
        <v>85</v>
      </c>
      <c r="AB846">
        <v>30</v>
      </c>
      <c r="AC846" t="s">
        <v>290</v>
      </c>
      <c r="AD846" t="s">
        <v>290</v>
      </c>
      <c r="AE846" t="s">
        <v>290</v>
      </c>
      <c r="AF846" t="s">
        <v>7603</v>
      </c>
      <c r="AG846">
        <v>132</v>
      </c>
      <c r="AH846" t="s">
        <v>290</v>
      </c>
      <c r="AI846">
        <v>182</v>
      </c>
      <c r="AJ846" t="s">
        <v>7603</v>
      </c>
      <c r="AK846">
        <v>182</v>
      </c>
    </row>
    <row r="847" spans="1:37">
      <c r="A847">
        <v>2013</v>
      </c>
      <c r="B847" t="s">
        <v>4064</v>
      </c>
      <c r="C847" t="s">
        <v>10903</v>
      </c>
      <c r="D847" t="str">
        <f>INDEX(CountyList!A:A, MATCH(MID(C847, 4, 3), CountyList!B:B, 0))</f>
        <v>Peoria</v>
      </c>
      <c r="E847" t="s">
        <v>10904</v>
      </c>
      <c r="F847" t="s">
        <v>4066</v>
      </c>
      <c r="G847" t="s">
        <v>4067</v>
      </c>
      <c r="H847" t="s">
        <v>7285</v>
      </c>
      <c r="I847" t="s">
        <v>10905</v>
      </c>
      <c r="J847">
        <v>17</v>
      </c>
      <c r="K847" t="s">
        <v>290</v>
      </c>
      <c r="L847" t="s">
        <v>290</v>
      </c>
      <c r="M847" t="s">
        <v>290</v>
      </c>
      <c r="N847">
        <v>12</v>
      </c>
      <c r="O847" t="s">
        <v>290</v>
      </c>
      <c r="P847">
        <v>17</v>
      </c>
      <c r="Q847" t="s">
        <v>290</v>
      </c>
      <c r="R847" t="s">
        <v>290</v>
      </c>
      <c r="S847">
        <v>13</v>
      </c>
      <c r="T847" t="s">
        <v>7603</v>
      </c>
      <c r="U847" t="s">
        <v>7603</v>
      </c>
      <c r="V847" t="s">
        <v>7603</v>
      </c>
      <c r="W847" t="s">
        <v>7603</v>
      </c>
      <c r="X847" t="s">
        <v>7603</v>
      </c>
      <c r="Y847" t="s">
        <v>7603</v>
      </c>
      <c r="Z847">
        <v>39</v>
      </c>
      <c r="AA847">
        <v>62</v>
      </c>
      <c r="AB847" t="s">
        <v>290</v>
      </c>
      <c r="AC847" t="s">
        <v>7603</v>
      </c>
      <c r="AD847" t="s">
        <v>7603</v>
      </c>
      <c r="AE847" t="s">
        <v>7603</v>
      </c>
      <c r="AF847" t="s">
        <v>7603</v>
      </c>
      <c r="AG847">
        <v>80</v>
      </c>
      <c r="AH847">
        <v>17</v>
      </c>
      <c r="AI847">
        <v>101</v>
      </c>
      <c r="AJ847" t="s">
        <v>7603</v>
      </c>
      <c r="AK847">
        <v>101</v>
      </c>
    </row>
    <row r="848" spans="1:37">
      <c r="A848">
        <v>2013</v>
      </c>
      <c r="B848" t="s">
        <v>4070</v>
      </c>
      <c r="C848" t="s">
        <v>10906</v>
      </c>
      <c r="D848" t="str">
        <f>INDEX(CountyList!A:A, MATCH(MID(C848, 4, 3), CountyList!B:B, 0))</f>
        <v>Peoria</v>
      </c>
      <c r="E848" t="s">
        <v>10907</v>
      </c>
      <c r="F848" t="s">
        <v>4073</v>
      </c>
      <c r="G848" t="s">
        <v>197</v>
      </c>
      <c r="H848" t="s">
        <v>7288</v>
      </c>
      <c r="I848" t="s">
        <v>10908</v>
      </c>
      <c r="J848">
        <v>39</v>
      </c>
      <c r="K848">
        <v>40</v>
      </c>
      <c r="L848">
        <v>50</v>
      </c>
      <c r="M848">
        <v>54</v>
      </c>
      <c r="N848">
        <v>37</v>
      </c>
      <c r="O848">
        <v>53</v>
      </c>
      <c r="P848">
        <v>45</v>
      </c>
      <c r="Q848">
        <v>26</v>
      </c>
      <c r="R848">
        <v>64</v>
      </c>
      <c r="S848">
        <v>42</v>
      </c>
      <c r="T848" t="s">
        <v>7603</v>
      </c>
      <c r="U848" t="s">
        <v>7603</v>
      </c>
      <c r="V848" t="s">
        <v>7603</v>
      </c>
      <c r="W848" t="s">
        <v>7603</v>
      </c>
      <c r="X848" t="s">
        <v>7603</v>
      </c>
      <c r="Y848" t="s">
        <v>7603</v>
      </c>
      <c r="Z848">
        <v>219</v>
      </c>
      <c r="AA848">
        <v>231</v>
      </c>
      <c r="AB848">
        <v>20</v>
      </c>
      <c r="AC848" t="s">
        <v>7603</v>
      </c>
      <c r="AD848" t="s">
        <v>290</v>
      </c>
      <c r="AE848" t="s">
        <v>290</v>
      </c>
      <c r="AF848" t="s">
        <v>7603</v>
      </c>
      <c r="AG848">
        <v>409</v>
      </c>
      <c r="AH848">
        <v>16</v>
      </c>
      <c r="AI848">
        <v>450</v>
      </c>
      <c r="AJ848" t="s">
        <v>7603</v>
      </c>
      <c r="AK848">
        <v>450</v>
      </c>
    </row>
    <row r="849" spans="1:37">
      <c r="A849">
        <v>2013</v>
      </c>
      <c r="B849" t="s">
        <v>4076</v>
      </c>
      <c r="C849" t="s">
        <v>10909</v>
      </c>
      <c r="D849" t="str">
        <f>INDEX(CountyList!A:A, MATCH(MID(C849, 4, 3), CountyList!B:B, 0))</f>
        <v>Peoria</v>
      </c>
      <c r="E849" t="s">
        <v>7290</v>
      </c>
      <c r="F849" t="s">
        <v>4079</v>
      </c>
      <c r="G849" t="s">
        <v>4080</v>
      </c>
      <c r="H849" t="s">
        <v>7291</v>
      </c>
      <c r="I849" t="s">
        <v>10910</v>
      </c>
      <c r="J849">
        <v>38</v>
      </c>
      <c r="K849">
        <v>28</v>
      </c>
      <c r="L849">
        <v>27</v>
      </c>
      <c r="M849">
        <v>39</v>
      </c>
      <c r="N849">
        <v>46</v>
      </c>
      <c r="O849">
        <v>46</v>
      </c>
      <c r="P849">
        <v>39</v>
      </c>
      <c r="Q849">
        <v>43</v>
      </c>
      <c r="R849">
        <v>43</v>
      </c>
      <c r="S849">
        <v>39</v>
      </c>
      <c r="T849" t="s">
        <v>7603</v>
      </c>
      <c r="U849" t="s">
        <v>7603</v>
      </c>
      <c r="V849" t="s">
        <v>7603</v>
      </c>
      <c r="W849" t="s">
        <v>7603</v>
      </c>
      <c r="X849" t="s">
        <v>7603</v>
      </c>
      <c r="Y849" t="s">
        <v>7603</v>
      </c>
      <c r="Z849">
        <v>211</v>
      </c>
      <c r="AA849">
        <v>177</v>
      </c>
      <c r="AB849">
        <v>12</v>
      </c>
      <c r="AC849" t="s">
        <v>290</v>
      </c>
      <c r="AD849">
        <v>18</v>
      </c>
      <c r="AE849" t="s">
        <v>290</v>
      </c>
      <c r="AF849" t="s">
        <v>290</v>
      </c>
      <c r="AG849">
        <v>340</v>
      </c>
      <c r="AH849" t="s">
        <v>290</v>
      </c>
      <c r="AI849">
        <v>388</v>
      </c>
      <c r="AJ849" t="s">
        <v>7603</v>
      </c>
      <c r="AK849">
        <v>388</v>
      </c>
    </row>
    <row r="850" spans="1:37">
      <c r="A850">
        <v>2013</v>
      </c>
      <c r="B850" t="s">
        <v>4083</v>
      </c>
      <c r="C850" t="s">
        <v>10911</v>
      </c>
      <c r="D850" t="str">
        <f>INDEX(CountyList!A:A, MATCH(MID(C850, 4, 3), CountyList!B:B, 0))</f>
        <v>Peoria</v>
      </c>
      <c r="E850" t="s">
        <v>10912</v>
      </c>
      <c r="F850" t="s">
        <v>4085</v>
      </c>
      <c r="G850" t="s">
        <v>197</v>
      </c>
      <c r="H850" t="s">
        <v>7294</v>
      </c>
      <c r="I850" t="s">
        <v>10913</v>
      </c>
      <c r="J850">
        <v>61</v>
      </c>
      <c r="K850">
        <v>35</v>
      </c>
      <c r="L850">
        <v>29</v>
      </c>
      <c r="M850">
        <v>36</v>
      </c>
      <c r="N850">
        <v>37</v>
      </c>
      <c r="O850">
        <v>51</v>
      </c>
      <c r="P850">
        <v>47</v>
      </c>
      <c r="Q850">
        <v>58</v>
      </c>
      <c r="R850">
        <v>42</v>
      </c>
      <c r="S850">
        <v>44</v>
      </c>
      <c r="T850" t="s">
        <v>7603</v>
      </c>
      <c r="U850" t="s">
        <v>7603</v>
      </c>
      <c r="V850" t="s">
        <v>7603</v>
      </c>
      <c r="W850" t="s">
        <v>7603</v>
      </c>
      <c r="X850" t="s">
        <v>7603</v>
      </c>
      <c r="Y850" t="s">
        <v>7603</v>
      </c>
      <c r="Z850">
        <v>221</v>
      </c>
      <c r="AA850">
        <v>219</v>
      </c>
      <c r="AB850">
        <v>18</v>
      </c>
      <c r="AC850" t="s">
        <v>290</v>
      </c>
      <c r="AD850" t="s">
        <v>290</v>
      </c>
      <c r="AE850" t="s">
        <v>290</v>
      </c>
      <c r="AF850" t="s">
        <v>290</v>
      </c>
      <c r="AG850">
        <v>397</v>
      </c>
      <c r="AH850" t="s">
        <v>290</v>
      </c>
      <c r="AI850">
        <v>440</v>
      </c>
      <c r="AJ850" t="s">
        <v>7603</v>
      </c>
      <c r="AK850">
        <v>440</v>
      </c>
    </row>
    <row r="851" spans="1:37">
      <c r="A851">
        <v>2013</v>
      </c>
      <c r="B851" t="s">
        <v>4087</v>
      </c>
      <c r="C851" t="s">
        <v>10914</v>
      </c>
      <c r="D851" t="str">
        <f>INDEX(CountyList!A:A, MATCH(MID(C851, 4, 3), CountyList!B:B, 0))</f>
        <v>Peoria</v>
      </c>
      <c r="E851" t="s">
        <v>10915</v>
      </c>
      <c r="F851" t="s">
        <v>4090</v>
      </c>
      <c r="G851" t="s">
        <v>197</v>
      </c>
      <c r="H851" t="s">
        <v>7297</v>
      </c>
      <c r="I851" t="s">
        <v>10916</v>
      </c>
      <c r="J851" t="s">
        <v>7603</v>
      </c>
      <c r="K851" t="s">
        <v>7603</v>
      </c>
      <c r="L851" t="s">
        <v>7603</v>
      </c>
      <c r="M851" t="s">
        <v>7603</v>
      </c>
      <c r="N851" t="s">
        <v>7603</v>
      </c>
      <c r="O851" t="s">
        <v>7603</v>
      </c>
      <c r="P851" t="s">
        <v>7603</v>
      </c>
      <c r="Q851" t="s">
        <v>7603</v>
      </c>
      <c r="R851" t="s">
        <v>7603</v>
      </c>
      <c r="S851" t="s">
        <v>7603</v>
      </c>
      <c r="T851">
        <v>179</v>
      </c>
      <c r="U851">
        <v>191</v>
      </c>
      <c r="V851">
        <v>176</v>
      </c>
      <c r="W851">
        <v>173</v>
      </c>
      <c r="X851" t="s">
        <v>7603</v>
      </c>
      <c r="Y851" t="s">
        <v>7603</v>
      </c>
      <c r="Z851">
        <v>365</v>
      </c>
      <c r="AA851">
        <v>382</v>
      </c>
      <c r="AB851">
        <v>40</v>
      </c>
      <c r="AC851" t="s">
        <v>290</v>
      </c>
      <c r="AD851">
        <v>28</v>
      </c>
      <c r="AE851">
        <v>16</v>
      </c>
      <c r="AF851" t="s">
        <v>290</v>
      </c>
      <c r="AG851">
        <v>634</v>
      </c>
      <c r="AH851">
        <v>25</v>
      </c>
      <c r="AI851" t="s">
        <v>7603</v>
      </c>
      <c r="AJ851">
        <v>747</v>
      </c>
      <c r="AK851">
        <v>747</v>
      </c>
    </row>
    <row r="852" spans="1:37">
      <c r="A852">
        <v>2013</v>
      </c>
      <c r="B852" t="s">
        <v>465</v>
      </c>
      <c r="C852" t="s">
        <v>10917</v>
      </c>
      <c r="D852" t="str">
        <f>INDEX(CountyList!A:A, MATCH(MID(C852, 4, 3), CountyList!B:B, 0))</f>
        <v>Peoria</v>
      </c>
      <c r="E852" t="s">
        <v>10918</v>
      </c>
      <c r="F852" t="s">
        <v>4093</v>
      </c>
      <c r="G852" t="s">
        <v>197</v>
      </c>
      <c r="H852" t="s">
        <v>7300</v>
      </c>
      <c r="I852" t="s">
        <v>10919</v>
      </c>
      <c r="J852" t="s">
        <v>7603</v>
      </c>
      <c r="K852">
        <v>25</v>
      </c>
      <c r="L852">
        <v>28</v>
      </c>
      <c r="M852">
        <v>18</v>
      </c>
      <c r="N852">
        <v>23</v>
      </c>
      <c r="O852">
        <v>22</v>
      </c>
      <c r="P852">
        <v>17</v>
      </c>
      <c r="Q852">
        <v>16</v>
      </c>
      <c r="R852">
        <v>25</v>
      </c>
      <c r="S852">
        <v>18</v>
      </c>
      <c r="T852" t="s">
        <v>7603</v>
      </c>
      <c r="U852" t="s">
        <v>7603</v>
      </c>
      <c r="V852" t="s">
        <v>7603</v>
      </c>
      <c r="W852" t="s">
        <v>7603</v>
      </c>
      <c r="X852" t="s">
        <v>7603</v>
      </c>
      <c r="Y852" t="s">
        <v>7603</v>
      </c>
      <c r="Z852">
        <v>108</v>
      </c>
      <c r="AA852">
        <v>84</v>
      </c>
      <c r="AB852" t="s">
        <v>7603</v>
      </c>
      <c r="AC852" t="s">
        <v>7603</v>
      </c>
      <c r="AD852" t="s">
        <v>290</v>
      </c>
      <c r="AE852" t="s">
        <v>290</v>
      </c>
      <c r="AF852" t="s">
        <v>7603</v>
      </c>
      <c r="AG852">
        <v>175</v>
      </c>
      <c r="AH852">
        <v>15</v>
      </c>
      <c r="AI852">
        <v>192</v>
      </c>
      <c r="AJ852" t="s">
        <v>7603</v>
      </c>
      <c r="AK852">
        <v>192</v>
      </c>
    </row>
    <row r="853" spans="1:37">
      <c r="A853">
        <v>2013</v>
      </c>
      <c r="B853" t="s">
        <v>3769</v>
      </c>
      <c r="C853" t="s">
        <v>10920</v>
      </c>
      <c r="D853" t="str">
        <f>INDEX(CountyList!A:A, MATCH(MID(C853, 4, 3), CountyList!B:B, 0))</f>
        <v>Peoria</v>
      </c>
      <c r="E853" t="s">
        <v>7302</v>
      </c>
      <c r="F853" t="s">
        <v>10921</v>
      </c>
      <c r="G853" t="s">
        <v>197</v>
      </c>
      <c r="H853" t="s">
        <v>10922</v>
      </c>
      <c r="I853" t="s">
        <v>10923</v>
      </c>
      <c r="J853">
        <v>31</v>
      </c>
      <c r="K853" t="s">
        <v>290</v>
      </c>
      <c r="L853" t="s">
        <v>290</v>
      </c>
      <c r="M853" t="s">
        <v>290</v>
      </c>
      <c r="N853" t="s">
        <v>290</v>
      </c>
      <c r="O853" t="s">
        <v>290</v>
      </c>
      <c r="P853" t="s">
        <v>290</v>
      </c>
      <c r="Q853" t="s">
        <v>290</v>
      </c>
      <c r="R853" t="s">
        <v>7603</v>
      </c>
      <c r="S853" t="s">
        <v>7603</v>
      </c>
      <c r="T853" t="s">
        <v>7603</v>
      </c>
      <c r="U853" t="s">
        <v>7603</v>
      </c>
      <c r="V853" t="s">
        <v>7603</v>
      </c>
      <c r="W853" t="s">
        <v>7603</v>
      </c>
      <c r="X853" t="s">
        <v>7603</v>
      </c>
      <c r="Y853" t="s">
        <v>7603</v>
      </c>
      <c r="Z853">
        <v>24</v>
      </c>
      <c r="AA853">
        <v>31</v>
      </c>
      <c r="AB853" t="s">
        <v>290</v>
      </c>
      <c r="AC853" t="s">
        <v>7603</v>
      </c>
      <c r="AD853" t="s">
        <v>290</v>
      </c>
      <c r="AE853" t="s">
        <v>290</v>
      </c>
      <c r="AF853" t="s">
        <v>7603</v>
      </c>
      <c r="AG853">
        <v>36</v>
      </c>
      <c r="AH853" t="s">
        <v>290</v>
      </c>
      <c r="AI853">
        <v>55</v>
      </c>
      <c r="AJ853" t="s">
        <v>7603</v>
      </c>
      <c r="AK853">
        <v>55</v>
      </c>
    </row>
    <row r="854" spans="1:37">
      <c r="A854">
        <v>2013</v>
      </c>
      <c r="B854" t="s">
        <v>4095</v>
      </c>
      <c r="C854" t="s">
        <v>10924</v>
      </c>
      <c r="D854" t="str">
        <f>INDEX(CountyList!A:A, MATCH(MID(C854, 4, 3), CountyList!B:B, 0))</f>
        <v>Peoria</v>
      </c>
      <c r="E854" t="s">
        <v>10925</v>
      </c>
      <c r="F854" t="s">
        <v>4097</v>
      </c>
      <c r="G854" t="s">
        <v>4055</v>
      </c>
      <c r="H854" t="s">
        <v>7306</v>
      </c>
      <c r="I854" t="s">
        <v>10926</v>
      </c>
      <c r="J854" t="s">
        <v>290</v>
      </c>
      <c r="K854" t="s">
        <v>290</v>
      </c>
      <c r="L854" t="s">
        <v>290</v>
      </c>
      <c r="M854" t="s">
        <v>290</v>
      </c>
      <c r="N854" t="s">
        <v>290</v>
      </c>
      <c r="O854" t="s">
        <v>290</v>
      </c>
      <c r="P854" t="s">
        <v>290</v>
      </c>
      <c r="Q854" t="s">
        <v>7603</v>
      </c>
      <c r="R854" t="s">
        <v>290</v>
      </c>
      <c r="S854" t="s">
        <v>290</v>
      </c>
      <c r="T854" t="s">
        <v>290</v>
      </c>
      <c r="U854" t="s">
        <v>290</v>
      </c>
      <c r="V854" t="s">
        <v>290</v>
      </c>
      <c r="W854" t="s">
        <v>290</v>
      </c>
      <c r="X854" t="s">
        <v>7603</v>
      </c>
      <c r="Y854" t="s">
        <v>7603</v>
      </c>
      <c r="Z854">
        <v>22</v>
      </c>
      <c r="AA854">
        <v>27</v>
      </c>
      <c r="AB854" t="s">
        <v>7603</v>
      </c>
      <c r="AC854" t="s">
        <v>7603</v>
      </c>
      <c r="AD854" t="s">
        <v>7603</v>
      </c>
      <c r="AE854" t="s">
        <v>7603</v>
      </c>
      <c r="AF854" t="s">
        <v>7603</v>
      </c>
      <c r="AG854">
        <v>49</v>
      </c>
      <c r="AH854" t="s">
        <v>7603</v>
      </c>
      <c r="AI854">
        <v>38</v>
      </c>
      <c r="AJ854">
        <v>11</v>
      </c>
      <c r="AK854">
        <v>49</v>
      </c>
    </row>
    <row r="855" spans="1:37">
      <c r="A855">
        <v>2013</v>
      </c>
      <c r="B855" t="s">
        <v>4103</v>
      </c>
      <c r="C855" t="s">
        <v>10927</v>
      </c>
      <c r="D855" t="str">
        <f>INDEX(CountyList!A:A, MATCH(MID(C855, 4, 3), CountyList!B:B, 0))</f>
        <v>Peoria</v>
      </c>
      <c r="E855" t="s">
        <v>10928</v>
      </c>
      <c r="F855" t="s">
        <v>4106</v>
      </c>
      <c r="G855" t="s">
        <v>4080</v>
      </c>
      <c r="H855" t="s">
        <v>7312</v>
      </c>
      <c r="I855" t="s">
        <v>10929</v>
      </c>
      <c r="J855" t="s">
        <v>7603</v>
      </c>
      <c r="K855" t="s">
        <v>7603</v>
      </c>
      <c r="L855" t="s">
        <v>7603</v>
      </c>
      <c r="M855" t="s">
        <v>7603</v>
      </c>
      <c r="N855" t="s">
        <v>7603</v>
      </c>
      <c r="O855" t="s">
        <v>7603</v>
      </c>
      <c r="P855">
        <v>64</v>
      </c>
      <c r="Q855">
        <v>41</v>
      </c>
      <c r="R855">
        <v>59</v>
      </c>
      <c r="S855">
        <v>57</v>
      </c>
      <c r="T855" t="s">
        <v>7603</v>
      </c>
      <c r="U855" t="s">
        <v>7603</v>
      </c>
      <c r="V855" t="s">
        <v>7603</v>
      </c>
      <c r="W855" t="s">
        <v>7603</v>
      </c>
      <c r="X855" t="s">
        <v>7603</v>
      </c>
      <c r="Y855" t="s">
        <v>7603</v>
      </c>
      <c r="Z855">
        <v>98</v>
      </c>
      <c r="AA855">
        <v>123</v>
      </c>
      <c r="AB855" t="s">
        <v>290</v>
      </c>
      <c r="AC855" t="s">
        <v>290</v>
      </c>
      <c r="AD855">
        <v>11</v>
      </c>
      <c r="AE855">
        <v>13</v>
      </c>
      <c r="AF855" t="s">
        <v>7603</v>
      </c>
      <c r="AG855">
        <v>181</v>
      </c>
      <c r="AH855">
        <v>14</v>
      </c>
      <c r="AI855">
        <v>221</v>
      </c>
      <c r="AJ855" t="s">
        <v>7603</v>
      </c>
      <c r="AK855">
        <v>221</v>
      </c>
    </row>
    <row r="856" spans="1:37">
      <c r="A856">
        <v>2013</v>
      </c>
      <c r="B856" t="s">
        <v>4108</v>
      </c>
      <c r="C856" t="s">
        <v>10930</v>
      </c>
      <c r="D856" t="str">
        <f>INDEX(CountyList!A:A, MATCH(MID(C856, 4, 3), CountyList!B:B, 0))</f>
        <v>Peoria</v>
      </c>
      <c r="E856" t="s">
        <v>10931</v>
      </c>
      <c r="F856" t="s">
        <v>4111</v>
      </c>
      <c r="G856" t="s">
        <v>197</v>
      </c>
      <c r="H856" t="s">
        <v>7315</v>
      </c>
      <c r="I856" t="s">
        <v>10932</v>
      </c>
      <c r="J856">
        <v>54</v>
      </c>
      <c r="K856">
        <v>22</v>
      </c>
      <c r="L856">
        <v>22</v>
      </c>
      <c r="M856">
        <v>17</v>
      </c>
      <c r="N856">
        <v>14</v>
      </c>
      <c r="O856">
        <v>12</v>
      </c>
      <c r="P856" t="s">
        <v>290</v>
      </c>
      <c r="Q856" t="s">
        <v>290</v>
      </c>
      <c r="R856" t="s">
        <v>7603</v>
      </c>
      <c r="S856" t="s">
        <v>290</v>
      </c>
      <c r="T856" t="s">
        <v>290</v>
      </c>
      <c r="U856" t="s">
        <v>7603</v>
      </c>
      <c r="V856" t="s">
        <v>7603</v>
      </c>
      <c r="W856" t="s">
        <v>7603</v>
      </c>
      <c r="X856" t="s">
        <v>7603</v>
      </c>
      <c r="Y856" t="s">
        <v>7603</v>
      </c>
      <c r="Z856">
        <v>88</v>
      </c>
      <c r="AA856">
        <v>71</v>
      </c>
      <c r="AB856" t="s">
        <v>7603</v>
      </c>
      <c r="AC856" t="s">
        <v>7603</v>
      </c>
      <c r="AD856">
        <v>75</v>
      </c>
      <c r="AE856">
        <v>15</v>
      </c>
      <c r="AF856" t="s">
        <v>7603</v>
      </c>
      <c r="AG856">
        <v>61</v>
      </c>
      <c r="AH856" t="s">
        <v>290</v>
      </c>
      <c r="AI856">
        <v>155</v>
      </c>
      <c r="AJ856" t="s">
        <v>290</v>
      </c>
      <c r="AK856">
        <v>159</v>
      </c>
    </row>
    <row r="857" spans="1:37">
      <c r="A857">
        <v>2013</v>
      </c>
      <c r="B857" t="s">
        <v>4113</v>
      </c>
      <c r="C857" t="s">
        <v>10933</v>
      </c>
      <c r="D857" t="str">
        <f>INDEX(CountyList!A:A, MATCH(MID(C857, 4, 3), CountyList!B:B, 0))</f>
        <v>Peoria</v>
      </c>
      <c r="E857" t="s">
        <v>10934</v>
      </c>
      <c r="F857" t="s">
        <v>10935</v>
      </c>
      <c r="G857" t="s">
        <v>197</v>
      </c>
      <c r="H857" t="s">
        <v>10936</v>
      </c>
      <c r="I857" t="s">
        <v>10937</v>
      </c>
      <c r="J857">
        <v>35</v>
      </c>
      <c r="K857">
        <v>18</v>
      </c>
      <c r="L857">
        <v>20</v>
      </c>
      <c r="M857">
        <v>21</v>
      </c>
      <c r="N857" t="s">
        <v>290</v>
      </c>
      <c r="O857" t="s">
        <v>290</v>
      </c>
      <c r="P857">
        <v>10</v>
      </c>
      <c r="Q857" t="s">
        <v>7603</v>
      </c>
      <c r="R857" t="s">
        <v>7603</v>
      </c>
      <c r="S857" t="s">
        <v>7603</v>
      </c>
      <c r="T857" t="s">
        <v>7603</v>
      </c>
      <c r="U857" t="s">
        <v>7603</v>
      </c>
      <c r="V857" t="s">
        <v>7603</v>
      </c>
      <c r="W857" t="s">
        <v>7603</v>
      </c>
      <c r="X857" t="s">
        <v>7603</v>
      </c>
      <c r="Y857" t="s">
        <v>7603</v>
      </c>
      <c r="Z857">
        <v>62</v>
      </c>
      <c r="AA857">
        <v>60</v>
      </c>
      <c r="AB857" t="s">
        <v>290</v>
      </c>
      <c r="AC857" t="s">
        <v>7603</v>
      </c>
      <c r="AD857" t="s">
        <v>290</v>
      </c>
      <c r="AE857" t="s">
        <v>290</v>
      </c>
      <c r="AF857" t="s">
        <v>290</v>
      </c>
      <c r="AG857">
        <v>97</v>
      </c>
      <c r="AH857" t="s">
        <v>7603</v>
      </c>
      <c r="AI857">
        <v>122</v>
      </c>
      <c r="AJ857" t="s">
        <v>7603</v>
      </c>
      <c r="AK857">
        <v>122</v>
      </c>
    </row>
    <row r="858" spans="1:37">
      <c r="A858">
        <v>2013</v>
      </c>
      <c r="B858" t="s">
        <v>4118</v>
      </c>
      <c r="C858" t="s">
        <v>10938</v>
      </c>
      <c r="D858" t="str">
        <f>INDEX(CountyList!A:A, MATCH(MID(C858, 4, 3), CountyList!B:B, 0))</f>
        <v>Rock Island</v>
      </c>
      <c r="E858" t="s">
        <v>10939</v>
      </c>
      <c r="F858" t="s">
        <v>4120</v>
      </c>
      <c r="G858" t="s">
        <v>198</v>
      </c>
      <c r="H858" t="s">
        <v>7321</v>
      </c>
      <c r="I858" t="s">
        <v>10940</v>
      </c>
      <c r="J858" t="s">
        <v>7603</v>
      </c>
      <c r="K858" t="s">
        <v>7603</v>
      </c>
      <c r="L858" t="s">
        <v>7603</v>
      </c>
      <c r="M858" t="s">
        <v>7603</v>
      </c>
      <c r="N858" t="s">
        <v>7603</v>
      </c>
      <c r="O858" t="s">
        <v>7603</v>
      </c>
      <c r="P858" t="s">
        <v>7603</v>
      </c>
      <c r="Q858" t="s">
        <v>7603</v>
      </c>
      <c r="R858" t="s">
        <v>7603</v>
      </c>
      <c r="S858" t="s">
        <v>7603</v>
      </c>
      <c r="T858">
        <v>121</v>
      </c>
      <c r="U858">
        <v>121</v>
      </c>
      <c r="V858">
        <v>115</v>
      </c>
      <c r="W858">
        <v>103</v>
      </c>
      <c r="X858" t="s">
        <v>7603</v>
      </c>
      <c r="Y858" t="s">
        <v>7603</v>
      </c>
      <c r="Z858">
        <v>223</v>
      </c>
      <c r="AA858">
        <v>244</v>
      </c>
      <c r="AB858">
        <v>431</v>
      </c>
      <c r="AC858" t="s">
        <v>7603</v>
      </c>
      <c r="AD858" t="s">
        <v>290</v>
      </c>
      <c r="AE858" t="s">
        <v>290</v>
      </c>
      <c r="AF858" t="s">
        <v>7603</v>
      </c>
      <c r="AG858" t="s">
        <v>7603</v>
      </c>
      <c r="AH858">
        <v>28</v>
      </c>
      <c r="AI858" t="s">
        <v>7603</v>
      </c>
      <c r="AJ858">
        <v>467</v>
      </c>
      <c r="AK858">
        <v>467</v>
      </c>
    </row>
    <row r="859" spans="1:37">
      <c r="A859">
        <v>2013</v>
      </c>
      <c r="B859" t="s">
        <v>4123</v>
      </c>
      <c r="C859" t="s">
        <v>10941</v>
      </c>
      <c r="D859" t="str">
        <f>INDEX(CountyList!A:A, MATCH(MID(C859, 4, 3), CountyList!B:B, 0))</f>
        <v>Rock Island</v>
      </c>
      <c r="E859" t="s">
        <v>7323</v>
      </c>
      <c r="F859" t="s">
        <v>4124</v>
      </c>
      <c r="G859" t="s">
        <v>4125</v>
      </c>
      <c r="H859" t="s">
        <v>7324</v>
      </c>
      <c r="I859" t="s">
        <v>10942</v>
      </c>
      <c r="J859">
        <v>71</v>
      </c>
      <c r="K859">
        <v>41</v>
      </c>
      <c r="L859">
        <v>39</v>
      </c>
      <c r="M859">
        <v>36</v>
      </c>
      <c r="N859">
        <v>55</v>
      </c>
      <c r="O859">
        <v>67</v>
      </c>
      <c r="P859">
        <v>52</v>
      </c>
      <c r="Q859">
        <v>55</v>
      </c>
      <c r="R859">
        <v>72</v>
      </c>
      <c r="S859">
        <v>65</v>
      </c>
      <c r="T859" t="s">
        <v>7603</v>
      </c>
      <c r="U859" t="s">
        <v>7603</v>
      </c>
      <c r="V859" t="s">
        <v>7603</v>
      </c>
      <c r="W859" t="s">
        <v>7603</v>
      </c>
      <c r="X859" t="s">
        <v>7603</v>
      </c>
      <c r="Y859" t="s">
        <v>7603</v>
      </c>
      <c r="Z859">
        <v>273</v>
      </c>
      <c r="AA859">
        <v>280</v>
      </c>
      <c r="AB859">
        <v>157</v>
      </c>
      <c r="AC859" t="s">
        <v>7603</v>
      </c>
      <c r="AD859" t="s">
        <v>290</v>
      </c>
      <c r="AE859" t="s">
        <v>290</v>
      </c>
      <c r="AF859" t="s">
        <v>7603</v>
      </c>
      <c r="AG859">
        <v>358</v>
      </c>
      <c r="AH859">
        <v>26</v>
      </c>
      <c r="AI859">
        <v>553</v>
      </c>
      <c r="AJ859" t="s">
        <v>7603</v>
      </c>
      <c r="AK859">
        <v>553</v>
      </c>
    </row>
    <row r="860" spans="1:37">
      <c r="A860">
        <v>2013</v>
      </c>
      <c r="B860" t="s">
        <v>3413</v>
      </c>
      <c r="C860" t="s">
        <v>10943</v>
      </c>
      <c r="D860" t="str">
        <f>INDEX(CountyList!A:A, MATCH(MID(C860, 4, 3), CountyList!B:B, 0))</f>
        <v>Rock Island</v>
      </c>
      <c r="E860" t="s">
        <v>10944</v>
      </c>
      <c r="F860" t="s">
        <v>4130</v>
      </c>
      <c r="G860" t="s">
        <v>4125</v>
      </c>
      <c r="H860" t="s">
        <v>10945</v>
      </c>
      <c r="I860" t="s">
        <v>10946</v>
      </c>
      <c r="J860">
        <v>21</v>
      </c>
      <c r="K860" t="s">
        <v>290</v>
      </c>
      <c r="L860" t="s">
        <v>290</v>
      </c>
      <c r="M860" t="s">
        <v>290</v>
      </c>
      <c r="N860" t="s">
        <v>290</v>
      </c>
      <c r="O860" t="s">
        <v>290</v>
      </c>
      <c r="P860" t="s">
        <v>7603</v>
      </c>
      <c r="Q860" t="s">
        <v>290</v>
      </c>
      <c r="R860" t="s">
        <v>290</v>
      </c>
      <c r="S860" t="s">
        <v>290</v>
      </c>
      <c r="T860" t="s">
        <v>7603</v>
      </c>
      <c r="U860" t="s">
        <v>7603</v>
      </c>
      <c r="V860" t="s">
        <v>7603</v>
      </c>
      <c r="W860" t="s">
        <v>7603</v>
      </c>
      <c r="X860" t="s">
        <v>7603</v>
      </c>
      <c r="Y860" t="s">
        <v>7603</v>
      </c>
      <c r="Z860">
        <v>32</v>
      </c>
      <c r="AA860">
        <v>17</v>
      </c>
      <c r="AB860" t="s">
        <v>290</v>
      </c>
      <c r="AC860" t="s">
        <v>7603</v>
      </c>
      <c r="AD860" t="s">
        <v>7603</v>
      </c>
      <c r="AE860" t="s">
        <v>290</v>
      </c>
      <c r="AF860" t="s">
        <v>7603</v>
      </c>
      <c r="AG860">
        <v>40</v>
      </c>
      <c r="AH860" t="s">
        <v>7603</v>
      </c>
      <c r="AI860">
        <v>49</v>
      </c>
      <c r="AJ860" t="s">
        <v>7603</v>
      </c>
      <c r="AK860">
        <v>49</v>
      </c>
    </row>
    <row r="861" spans="1:37">
      <c r="A861">
        <v>2013</v>
      </c>
      <c r="B861" t="s">
        <v>4816</v>
      </c>
      <c r="C861" t="s">
        <v>10947</v>
      </c>
      <c r="D861" t="str">
        <f>INDEX(CountyList!A:A, MATCH(MID(C861, 4, 3), CountyList!B:B, 0))</f>
        <v>Rock Island</v>
      </c>
      <c r="E861" t="s">
        <v>10948</v>
      </c>
      <c r="F861" t="s">
        <v>4818</v>
      </c>
      <c r="G861" t="s">
        <v>4125</v>
      </c>
      <c r="H861" t="s">
        <v>10949</v>
      </c>
      <c r="I861" t="s">
        <v>10950</v>
      </c>
      <c r="J861">
        <v>65</v>
      </c>
      <c r="K861" t="s">
        <v>290</v>
      </c>
      <c r="L861" t="s">
        <v>290</v>
      </c>
      <c r="M861" t="s">
        <v>290</v>
      </c>
      <c r="N861" t="s">
        <v>290</v>
      </c>
      <c r="O861" t="s">
        <v>7603</v>
      </c>
      <c r="P861" t="s">
        <v>7603</v>
      </c>
      <c r="Q861" t="s">
        <v>7603</v>
      </c>
      <c r="R861" t="s">
        <v>7603</v>
      </c>
      <c r="S861" t="s">
        <v>7603</v>
      </c>
      <c r="T861" t="s">
        <v>7603</v>
      </c>
      <c r="U861" t="s">
        <v>7603</v>
      </c>
      <c r="V861" t="s">
        <v>7603</v>
      </c>
      <c r="W861" t="s">
        <v>7603</v>
      </c>
      <c r="X861" t="s">
        <v>7603</v>
      </c>
      <c r="Y861" t="s">
        <v>7603</v>
      </c>
      <c r="Z861">
        <v>47</v>
      </c>
      <c r="AA861">
        <v>32</v>
      </c>
      <c r="AB861" t="s">
        <v>290</v>
      </c>
      <c r="AC861" t="s">
        <v>7603</v>
      </c>
      <c r="AD861">
        <v>10</v>
      </c>
      <c r="AE861" t="s">
        <v>290</v>
      </c>
      <c r="AF861" t="s">
        <v>7603</v>
      </c>
      <c r="AG861" t="s">
        <v>7603</v>
      </c>
      <c r="AH861">
        <v>56</v>
      </c>
      <c r="AI861">
        <v>79</v>
      </c>
      <c r="AJ861" t="s">
        <v>7603</v>
      </c>
      <c r="AK861">
        <v>79</v>
      </c>
    </row>
    <row r="862" spans="1:37">
      <c r="A862">
        <v>2013</v>
      </c>
      <c r="B862" t="s">
        <v>4132</v>
      </c>
      <c r="C862" t="s">
        <v>10951</v>
      </c>
      <c r="D862" t="str">
        <f>INDEX(CountyList!A:A, MATCH(MID(C862, 4, 3), CountyList!B:B, 0))</f>
        <v>Rock Island</v>
      </c>
      <c r="E862" t="s">
        <v>10952</v>
      </c>
      <c r="F862" t="s">
        <v>4134</v>
      </c>
      <c r="G862" t="s">
        <v>4125</v>
      </c>
      <c r="H862" t="s">
        <v>7332</v>
      </c>
      <c r="I862" t="s">
        <v>10953</v>
      </c>
      <c r="J862" t="s">
        <v>7603</v>
      </c>
      <c r="K862" t="s">
        <v>7603</v>
      </c>
      <c r="L862" t="s">
        <v>7603</v>
      </c>
      <c r="M862" t="s">
        <v>7603</v>
      </c>
      <c r="N862" t="s">
        <v>7603</v>
      </c>
      <c r="O862" t="s">
        <v>7603</v>
      </c>
      <c r="P862" t="s">
        <v>7603</v>
      </c>
      <c r="Q862" t="s">
        <v>290</v>
      </c>
      <c r="R862" t="s">
        <v>290</v>
      </c>
      <c r="S862" t="s">
        <v>290</v>
      </c>
      <c r="T862" t="s">
        <v>290</v>
      </c>
      <c r="U862">
        <v>20</v>
      </c>
      <c r="V862" t="s">
        <v>290</v>
      </c>
      <c r="W862">
        <v>13</v>
      </c>
      <c r="X862" t="s">
        <v>7603</v>
      </c>
      <c r="Y862" t="s">
        <v>7603</v>
      </c>
      <c r="Z862">
        <v>48</v>
      </c>
      <c r="AA862">
        <v>26</v>
      </c>
      <c r="AB862">
        <v>10</v>
      </c>
      <c r="AC862" t="s">
        <v>7603</v>
      </c>
      <c r="AD862" t="s">
        <v>290</v>
      </c>
      <c r="AE862" t="s">
        <v>7603</v>
      </c>
      <c r="AF862" t="s">
        <v>7603</v>
      </c>
      <c r="AG862">
        <v>57</v>
      </c>
      <c r="AH862" t="s">
        <v>7603</v>
      </c>
      <c r="AI862">
        <v>20</v>
      </c>
      <c r="AJ862">
        <v>54</v>
      </c>
      <c r="AK862">
        <v>74</v>
      </c>
    </row>
    <row r="863" spans="1:37">
      <c r="A863">
        <v>2013</v>
      </c>
      <c r="B863" t="s">
        <v>4136</v>
      </c>
      <c r="C863" t="s">
        <v>10954</v>
      </c>
      <c r="D863" t="str">
        <f>INDEX(CountyList!A:A, MATCH(MID(C863, 4, 3), CountyList!B:B, 0))</f>
        <v>Rock Island</v>
      </c>
      <c r="E863" t="s">
        <v>10955</v>
      </c>
      <c r="F863" t="s">
        <v>4139</v>
      </c>
      <c r="G863" t="s">
        <v>4140</v>
      </c>
      <c r="H863" t="s">
        <v>7327</v>
      </c>
      <c r="I863" t="s">
        <v>10956</v>
      </c>
      <c r="J863">
        <v>20</v>
      </c>
      <c r="K863">
        <v>24</v>
      </c>
      <c r="L863">
        <v>11</v>
      </c>
      <c r="M863">
        <v>20</v>
      </c>
      <c r="N863">
        <v>20</v>
      </c>
      <c r="O863" t="s">
        <v>290</v>
      </c>
      <c r="P863">
        <v>17</v>
      </c>
      <c r="Q863">
        <v>14</v>
      </c>
      <c r="R863">
        <v>11</v>
      </c>
      <c r="S863" t="s">
        <v>290</v>
      </c>
      <c r="T863" t="s">
        <v>7603</v>
      </c>
      <c r="U863" t="s">
        <v>7603</v>
      </c>
      <c r="V863" t="s">
        <v>7603</v>
      </c>
      <c r="W863" t="s">
        <v>7603</v>
      </c>
      <c r="X863" t="s">
        <v>7603</v>
      </c>
      <c r="Y863" t="s">
        <v>7603</v>
      </c>
      <c r="Z863">
        <v>83</v>
      </c>
      <c r="AA863">
        <v>69</v>
      </c>
      <c r="AB863">
        <v>83</v>
      </c>
      <c r="AC863" t="s">
        <v>7603</v>
      </c>
      <c r="AD863" t="s">
        <v>7603</v>
      </c>
      <c r="AE863" t="s">
        <v>290</v>
      </c>
      <c r="AF863" t="s">
        <v>7603</v>
      </c>
      <c r="AG863">
        <v>53</v>
      </c>
      <c r="AH863">
        <v>15</v>
      </c>
      <c r="AI863">
        <v>152</v>
      </c>
      <c r="AJ863" t="s">
        <v>7603</v>
      </c>
      <c r="AK863">
        <v>152</v>
      </c>
    </row>
    <row r="864" spans="1:37">
      <c r="A864">
        <v>2013</v>
      </c>
      <c r="B864" t="s">
        <v>4143</v>
      </c>
      <c r="C864" t="s">
        <v>10957</v>
      </c>
      <c r="D864" t="str">
        <f>INDEX(CountyList!A:A, MATCH(MID(C864, 4, 3), CountyList!B:B, 0))</f>
        <v>Rock Island</v>
      </c>
      <c r="E864" t="s">
        <v>10958</v>
      </c>
      <c r="F864" t="s">
        <v>10959</v>
      </c>
      <c r="G864" t="s">
        <v>198</v>
      </c>
      <c r="H864" t="s">
        <v>10960</v>
      </c>
      <c r="I864" t="s">
        <v>10961</v>
      </c>
      <c r="J864">
        <v>66</v>
      </c>
      <c r="K864">
        <v>48</v>
      </c>
      <c r="L864">
        <v>38</v>
      </c>
      <c r="M864">
        <v>43</v>
      </c>
      <c r="N864">
        <v>35</v>
      </c>
      <c r="O864">
        <v>45</v>
      </c>
      <c r="P864">
        <v>30</v>
      </c>
      <c r="Q864">
        <v>41</v>
      </c>
      <c r="R864">
        <v>45</v>
      </c>
      <c r="S864">
        <v>26</v>
      </c>
      <c r="T864" t="s">
        <v>7603</v>
      </c>
      <c r="U864" t="s">
        <v>7603</v>
      </c>
      <c r="V864" t="s">
        <v>7603</v>
      </c>
      <c r="W864" t="s">
        <v>7603</v>
      </c>
      <c r="X864" t="s">
        <v>7603</v>
      </c>
      <c r="Y864" t="s">
        <v>7603</v>
      </c>
      <c r="Z864">
        <v>209</v>
      </c>
      <c r="AA864">
        <v>208</v>
      </c>
      <c r="AB864">
        <v>23</v>
      </c>
      <c r="AC864" t="s">
        <v>290</v>
      </c>
      <c r="AD864">
        <v>11</v>
      </c>
      <c r="AE864">
        <v>10</v>
      </c>
      <c r="AF864" t="s">
        <v>290</v>
      </c>
      <c r="AG864">
        <v>349</v>
      </c>
      <c r="AH864">
        <v>19</v>
      </c>
      <c r="AI864">
        <v>417</v>
      </c>
      <c r="AJ864" t="s">
        <v>7603</v>
      </c>
      <c r="AK864">
        <v>417</v>
      </c>
    </row>
    <row r="865" spans="1:37">
      <c r="A865">
        <v>2013</v>
      </c>
      <c r="B865" t="s">
        <v>4151</v>
      </c>
      <c r="C865" t="s">
        <v>10962</v>
      </c>
      <c r="D865" t="str">
        <f>INDEX(CountyList!A:A, MATCH(MID(C865, 4, 3), CountyList!B:B, 0))</f>
        <v>Rock Island</v>
      </c>
      <c r="E865" t="s">
        <v>10963</v>
      </c>
      <c r="F865" t="s">
        <v>4153</v>
      </c>
      <c r="G865" t="s">
        <v>4125</v>
      </c>
      <c r="H865" t="s">
        <v>7336</v>
      </c>
      <c r="I865" t="s">
        <v>10964</v>
      </c>
      <c r="J865">
        <v>44</v>
      </c>
      <c r="K865">
        <v>18</v>
      </c>
      <c r="L865" t="s">
        <v>290</v>
      </c>
      <c r="M865" t="s">
        <v>290</v>
      </c>
      <c r="N865">
        <v>10</v>
      </c>
      <c r="O865" t="s">
        <v>290</v>
      </c>
      <c r="P865">
        <v>12</v>
      </c>
      <c r="Q865" t="s">
        <v>290</v>
      </c>
      <c r="R865" t="s">
        <v>290</v>
      </c>
      <c r="S865" t="s">
        <v>290</v>
      </c>
      <c r="T865" t="s">
        <v>7603</v>
      </c>
      <c r="U865" t="s">
        <v>7603</v>
      </c>
      <c r="V865" t="s">
        <v>7603</v>
      </c>
      <c r="W865" t="s">
        <v>7603</v>
      </c>
      <c r="X865" t="s">
        <v>7603</v>
      </c>
      <c r="Y865" t="s">
        <v>7603</v>
      </c>
      <c r="Z865">
        <v>62</v>
      </c>
      <c r="AA865">
        <v>61</v>
      </c>
      <c r="AB865" t="s">
        <v>290</v>
      </c>
      <c r="AC865" t="s">
        <v>7603</v>
      </c>
      <c r="AD865" t="s">
        <v>7603</v>
      </c>
      <c r="AE865" t="s">
        <v>290</v>
      </c>
      <c r="AF865" t="s">
        <v>7603</v>
      </c>
      <c r="AG865">
        <v>88</v>
      </c>
      <c r="AH865">
        <v>22</v>
      </c>
      <c r="AI865">
        <v>123</v>
      </c>
      <c r="AJ865" t="s">
        <v>7603</v>
      </c>
      <c r="AK865">
        <v>123</v>
      </c>
    </row>
    <row r="866" spans="1:37">
      <c r="A866">
        <v>2013</v>
      </c>
      <c r="B866" t="s">
        <v>4155</v>
      </c>
      <c r="C866" t="s">
        <v>10965</v>
      </c>
      <c r="D866" t="str">
        <f>INDEX(CountyList!A:A, MATCH(MID(C866, 4, 3), CountyList!B:B, 0))</f>
        <v>Saint Clair</v>
      </c>
      <c r="E866" t="s">
        <v>7343</v>
      </c>
      <c r="F866" t="s">
        <v>10966</v>
      </c>
      <c r="G866" t="s">
        <v>4159</v>
      </c>
      <c r="H866" t="s">
        <v>7344</v>
      </c>
      <c r="I866" t="s">
        <v>10967</v>
      </c>
      <c r="J866" t="s">
        <v>7603</v>
      </c>
      <c r="K866">
        <v>18</v>
      </c>
      <c r="L866">
        <v>14</v>
      </c>
      <c r="M866">
        <v>16</v>
      </c>
      <c r="N866">
        <v>23</v>
      </c>
      <c r="O866">
        <v>15</v>
      </c>
      <c r="P866">
        <v>20</v>
      </c>
      <c r="Q866">
        <v>18</v>
      </c>
      <c r="R866">
        <v>16</v>
      </c>
      <c r="S866">
        <v>12</v>
      </c>
      <c r="T866">
        <v>18</v>
      </c>
      <c r="U866">
        <v>14</v>
      </c>
      <c r="V866" t="s">
        <v>290</v>
      </c>
      <c r="W866" t="s">
        <v>290</v>
      </c>
      <c r="X866" t="s">
        <v>7603</v>
      </c>
      <c r="Y866" t="s">
        <v>7603</v>
      </c>
      <c r="Z866">
        <v>106</v>
      </c>
      <c r="AA866">
        <v>95</v>
      </c>
      <c r="AB866" t="s">
        <v>290</v>
      </c>
      <c r="AC866" t="s">
        <v>7603</v>
      </c>
      <c r="AD866">
        <v>10</v>
      </c>
      <c r="AE866" t="s">
        <v>290</v>
      </c>
      <c r="AF866" t="s">
        <v>7603</v>
      </c>
      <c r="AG866">
        <v>180</v>
      </c>
      <c r="AH866" t="s">
        <v>7603</v>
      </c>
      <c r="AI866">
        <v>152</v>
      </c>
      <c r="AJ866">
        <v>49</v>
      </c>
      <c r="AK866">
        <v>201</v>
      </c>
    </row>
    <row r="867" spans="1:37">
      <c r="A867">
        <v>2013</v>
      </c>
      <c r="B867" t="s">
        <v>4162</v>
      </c>
      <c r="C867" t="s">
        <v>10968</v>
      </c>
      <c r="D867" t="str">
        <f>INDEX(CountyList!A:A, MATCH(MID(C867, 4, 3), CountyList!B:B, 0))</f>
        <v>Saint Clair</v>
      </c>
      <c r="E867" t="s">
        <v>10969</v>
      </c>
      <c r="F867" t="s">
        <v>4165</v>
      </c>
      <c r="G867" t="s">
        <v>4166</v>
      </c>
      <c r="H867" t="s">
        <v>10970</v>
      </c>
      <c r="I867" t="s">
        <v>10971</v>
      </c>
      <c r="J867">
        <v>22</v>
      </c>
      <c r="K867">
        <v>23</v>
      </c>
      <c r="L867">
        <v>21</v>
      </c>
      <c r="M867">
        <v>22</v>
      </c>
      <c r="N867">
        <v>26</v>
      </c>
      <c r="O867">
        <v>15</v>
      </c>
      <c r="P867">
        <v>23</v>
      </c>
      <c r="Q867">
        <v>17</v>
      </c>
      <c r="R867">
        <v>21</v>
      </c>
      <c r="S867">
        <v>25</v>
      </c>
      <c r="T867" t="s">
        <v>7603</v>
      </c>
      <c r="U867" t="s">
        <v>7603</v>
      </c>
      <c r="V867" t="s">
        <v>7603</v>
      </c>
      <c r="W867" t="s">
        <v>7603</v>
      </c>
      <c r="X867" t="s">
        <v>7603</v>
      </c>
      <c r="Y867" t="s">
        <v>7603</v>
      </c>
      <c r="Z867">
        <v>111</v>
      </c>
      <c r="AA867">
        <v>104</v>
      </c>
      <c r="AB867" t="s">
        <v>290</v>
      </c>
      <c r="AC867" t="s">
        <v>7603</v>
      </c>
      <c r="AD867" t="s">
        <v>290</v>
      </c>
      <c r="AE867">
        <v>21</v>
      </c>
      <c r="AF867" t="s">
        <v>290</v>
      </c>
      <c r="AG867">
        <v>181</v>
      </c>
      <c r="AH867" t="s">
        <v>290</v>
      </c>
      <c r="AI867">
        <v>215</v>
      </c>
      <c r="AJ867" t="s">
        <v>7603</v>
      </c>
      <c r="AK867">
        <v>215</v>
      </c>
    </row>
    <row r="868" spans="1:37">
      <c r="A868">
        <v>2013</v>
      </c>
      <c r="B868" t="s">
        <v>4169</v>
      </c>
      <c r="C868" t="s">
        <v>10972</v>
      </c>
      <c r="D868" t="str">
        <f>INDEX(CountyList!A:A, MATCH(MID(C868, 4, 3), CountyList!B:B, 0))</f>
        <v>Saint Clair</v>
      </c>
      <c r="E868" t="s">
        <v>7346</v>
      </c>
      <c r="F868" t="s">
        <v>4171</v>
      </c>
      <c r="G868" t="s">
        <v>4172</v>
      </c>
      <c r="H868" t="s">
        <v>7347</v>
      </c>
      <c r="I868" t="s">
        <v>10973</v>
      </c>
      <c r="J868">
        <v>30</v>
      </c>
      <c r="K868">
        <v>22</v>
      </c>
      <c r="L868">
        <v>21</v>
      </c>
      <c r="M868">
        <v>16</v>
      </c>
      <c r="N868">
        <v>23</v>
      </c>
      <c r="O868">
        <v>22</v>
      </c>
      <c r="P868">
        <v>16</v>
      </c>
      <c r="Q868">
        <v>17</v>
      </c>
      <c r="R868">
        <v>14</v>
      </c>
      <c r="S868" t="s">
        <v>290</v>
      </c>
      <c r="T868" t="s">
        <v>7603</v>
      </c>
      <c r="U868" t="s">
        <v>7603</v>
      </c>
      <c r="V868" t="s">
        <v>7603</v>
      </c>
      <c r="W868" t="s">
        <v>7603</v>
      </c>
      <c r="X868" t="s">
        <v>7603</v>
      </c>
      <c r="Y868" t="s">
        <v>7603</v>
      </c>
      <c r="Z868">
        <v>89</v>
      </c>
      <c r="AA868">
        <v>101</v>
      </c>
      <c r="AB868">
        <v>190</v>
      </c>
      <c r="AC868" t="s">
        <v>7603</v>
      </c>
      <c r="AD868" t="s">
        <v>7603</v>
      </c>
      <c r="AE868" t="s">
        <v>7603</v>
      </c>
      <c r="AF868" t="s">
        <v>7603</v>
      </c>
      <c r="AG868" t="s">
        <v>7603</v>
      </c>
      <c r="AH868" t="s">
        <v>7603</v>
      </c>
      <c r="AI868">
        <v>190</v>
      </c>
      <c r="AJ868" t="s">
        <v>7603</v>
      </c>
      <c r="AK868">
        <v>190</v>
      </c>
    </row>
    <row r="869" spans="1:37">
      <c r="A869">
        <v>2013</v>
      </c>
      <c r="B869" t="s">
        <v>10974</v>
      </c>
      <c r="C869" t="s">
        <v>10975</v>
      </c>
      <c r="D869" t="str">
        <f>INDEX(CountyList!A:A, MATCH(MID(C869, 4, 3), CountyList!B:B, 0))</f>
        <v>Saint Clair</v>
      </c>
      <c r="E869" t="s">
        <v>10976</v>
      </c>
      <c r="F869" t="s">
        <v>10977</v>
      </c>
      <c r="G869" t="s">
        <v>4166</v>
      </c>
      <c r="H869" t="s">
        <v>10978</v>
      </c>
      <c r="I869" t="s">
        <v>10979</v>
      </c>
      <c r="J869">
        <v>19</v>
      </c>
      <c r="K869" t="s">
        <v>290</v>
      </c>
      <c r="L869">
        <v>11</v>
      </c>
      <c r="M869">
        <v>11</v>
      </c>
      <c r="N869">
        <v>13</v>
      </c>
      <c r="O869" t="s">
        <v>290</v>
      </c>
      <c r="P869">
        <v>13</v>
      </c>
      <c r="Q869" t="s">
        <v>290</v>
      </c>
      <c r="R869">
        <v>12</v>
      </c>
      <c r="S869" t="s">
        <v>290</v>
      </c>
      <c r="T869" t="s">
        <v>7603</v>
      </c>
      <c r="U869" t="s">
        <v>7603</v>
      </c>
      <c r="V869" t="s">
        <v>7603</v>
      </c>
      <c r="W869" t="s">
        <v>7603</v>
      </c>
      <c r="X869" t="s">
        <v>7603</v>
      </c>
      <c r="Y869" t="s">
        <v>7603</v>
      </c>
      <c r="Z869">
        <v>56</v>
      </c>
      <c r="AA869">
        <v>54</v>
      </c>
      <c r="AB869" t="s">
        <v>7603</v>
      </c>
      <c r="AC869" t="s">
        <v>7603</v>
      </c>
      <c r="AD869" t="s">
        <v>290</v>
      </c>
      <c r="AE869" t="s">
        <v>290</v>
      </c>
      <c r="AF869" t="s">
        <v>7603</v>
      </c>
      <c r="AG869">
        <v>98</v>
      </c>
      <c r="AH869" t="s">
        <v>290</v>
      </c>
      <c r="AI869">
        <v>110</v>
      </c>
      <c r="AJ869" t="s">
        <v>7603</v>
      </c>
      <c r="AK869">
        <v>110</v>
      </c>
    </row>
    <row r="870" spans="1:37">
      <c r="A870">
        <v>2013</v>
      </c>
      <c r="B870" t="s">
        <v>10980</v>
      </c>
      <c r="C870" t="s">
        <v>10981</v>
      </c>
      <c r="D870" t="str">
        <f>INDEX(CountyList!A:A, MATCH(MID(C870, 4, 3), CountyList!B:B, 0))</f>
        <v>Saint Clair</v>
      </c>
      <c r="E870" t="s">
        <v>7349</v>
      </c>
      <c r="F870" t="s">
        <v>10982</v>
      </c>
      <c r="G870" t="s">
        <v>4166</v>
      </c>
      <c r="H870" t="s">
        <v>10983</v>
      </c>
      <c r="I870" t="s">
        <v>10984</v>
      </c>
      <c r="J870">
        <v>22</v>
      </c>
      <c r="K870">
        <v>13</v>
      </c>
      <c r="L870">
        <v>14</v>
      </c>
      <c r="M870">
        <v>10</v>
      </c>
      <c r="N870">
        <v>12</v>
      </c>
      <c r="O870" t="s">
        <v>290</v>
      </c>
      <c r="P870">
        <v>16</v>
      </c>
      <c r="Q870" t="s">
        <v>290</v>
      </c>
      <c r="R870">
        <v>15</v>
      </c>
      <c r="S870">
        <v>17</v>
      </c>
      <c r="T870" t="s">
        <v>7603</v>
      </c>
      <c r="U870" t="s">
        <v>7603</v>
      </c>
      <c r="V870" t="s">
        <v>7603</v>
      </c>
      <c r="W870" t="s">
        <v>7603</v>
      </c>
      <c r="X870">
        <v>16</v>
      </c>
      <c r="Y870" t="s">
        <v>7603</v>
      </c>
      <c r="Z870">
        <v>78</v>
      </c>
      <c r="AA870">
        <v>69</v>
      </c>
      <c r="AB870" t="s">
        <v>290</v>
      </c>
      <c r="AC870" t="s">
        <v>7603</v>
      </c>
      <c r="AD870" t="s">
        <v>290</v>
      </c>
      <c r="AE870" t="s">
        <v>290</v>
      </c>
      <c r="AF870" t="s">
        <v>290</v>
      </c>
      <c r="AG870">
        <v>122</v>
      </c>
      <c r="AH870">
        <v>13</v>
      </c>
      <c r="AI870">
        <v>147</v>
      </c>
      <c r="AJ870" t="s">
        <v>7603</v>
      </c>
      <c r="AK870">
        <v>147</v>
      </c>
    </row>
    <row r="871" spans="1:37">
      <c r="A871">
        <v>2013</v>
      </c>
      <c r="B871" t="s">
        <v>3785</v>
      </c>
      <c r="C871" t="s">
        <v>10985</v>
      </c>
      <c r="D871" t="str">
        <f>INDEX(CountyList!A:A, MATCH(MID(C871, 4, 3), CountyList!B:B, 0))</f>
        <v>Saint Clair</v>
      </c>
      <c r="E871" t="s">
        <v>10986</v>
      </c>
      <c r="F871" t="s">
        <v>4181</v>
      </c>
      <c r="G871" t="s">
        <v>4166</v>
      </c>
      <c r="H871" t="s">
        <v>7352</v>
      </c>
      <c r="I871" t="s">
        <v>10987</v>
      </c>
      <c r="J871">
        <v>10</v>
      </c>
      <c r="K871">
        <v>20</v>
      </c>
      <c r="L871">
        <v>22</v>
      </c>
      <c r="M871">
        <v>19</v>
      </c>
      <c r="N871">
        <v>14</v>
      </c>
      <c r="O871">
        <v>25</v>
      </c>
      <c r="P871">
        <v>23</v>
      </c>
      <c r="Q871">
        <v>16</v>
      </c>
      <c r="R871">
        <v>20</v>
      </c>
      <c r="S871">
        <v>23</v>
      </c>
      <c r="T871" t="s">
        <v>7603</v>
      </c>
      <c r="U871" t="s">
        <v>7603</v>
      </c>
      <c r="V871" t="s">
        <v>7603</v>
      </c>
      <c r="W871" t="s">
        <v>7603</v>
      </c>
      <c r="X871" t="s">
        <v>7603</v>
      </c>
      <c r="Y871" t="s">
        <v>7603</v>
      </c>
      <c r="Z871">
        <v>100</v>
      </c>
      <c r="AA871">
        <v>92</v>
      </c>
      <c r="AB871" t="s">
        <v>290</v>
      </c>
      <c r="AC871" t="s">
        <v>290</v>
      </c>
      <c r="AD871" t="s">
        <v>290</v>
      </c>
      <c r="AE871">
        <v>20</v>
      </c>
      <c r="AF871" t="s">
        <v>7603</v>
      </c>
      <c r="AG871">
        <v>158</v>
      </c>
      <c r="AH871" t="s">
        <v>290</v>
      </c>
      <c r="AI871">
        <v>192</v>
      </c>
      <c r="AJ871" t="s">
        <v>7603</v>
      </c>
      <c r="AK871">
        <v>192</v>
      </c>
    </row>
    <row r="872" spans="1:37">
      <c r="A872">
        <v>2013</v>
      </c>
      <c r="B872" t="s">
        <v>4183</v>
      </c>
      <c r="C872" t="s">
        <v>10988</v>
      </c>
      <c r="D872" t="str">
        <f>INDEX(CountyList!A:A, MATCH(MID(C872, 4, 3), CountyList!B:B, 0))</f>
        <v>Saint Clair</v>
      </c>
      <c r="E872" t="s">
        <v>10989</v>
      </c>
      <c r="F872" t="s">
        <v>4186</v>
      </c>
      <c r="G872" t="s">
        <v>4166</v>
      </c>
      <c r="H872" t="s">
        <v>7355</v>
      </c>
      <c r="I872" t="s">
        <v>10990</v>
      </c>
      <c r="J872">
        <v>32</v>
      </c>
      <c r="K872">
        <v>31</v>
      </c>
      <c r="L872">
        <v>35</v>
      </c>
      <c r="M872">
        <v>36</v>
      </c>
      <c r="N872">
        <v>27</v>
      </c>
      <c r="O872">
        <v>40</v>
      </c>
      <c r="P872">
        <v>28</v>
      </c>
      <c r="Q872">
        <v>36</v>
      </c>
      <c r="R872">
        <v>44</v>
      </c>
      <c r="S872">
        <v>18</v>
      </c>
      <c r="T872" t="s">
        <v>7603</v>
      </c>
      <c r="U872" t="s">
        <v>7603</v>
      </c>
      <c r="V872" t="s">
        <v>7603</v>
      </c>
      <c r="W872" t="s">
        <v>7603</v>
      </c>
      <c r="X872" t="s">
        <v>7603</v>
      </c>
      <c r="Y872" t="s">
        <v>7603</v>
      </c>
      <c r="Z872">
        <v>154</v>
      </c>
      <c r="AA872">
        <v>173</v>
      </c>
      <c r="AB872">
        <v>11</v>
      </c>
      <c r="AC872" t="s">
        <v>7603</v>
      </c>
      <c r="AD872" t="s">
        <v>290</v>
      </c>
      <c r="AE872" t="s">
        <v>290</v>
      </c>
      <c r="AF872" t="s">
        <v>7603</v>
      </c>
      <c r="AG872">
        <v>305</v>
      </c>
      <c r="AH872" t="s">
        <v>7603</v>
      </c>
      <c r="AI872">
        <v>327</v>
      </c>
      <c r="AJ872" t="s">
        <v>7603</v>
      </c>
      <c r="AK872">
        <v>327</v>
      </c>
    </row>
    <row r="873" spans="1:37">
      <c r="A873">
        <v>2013</v>
      </c>
      <c r="B873" t="s">
        <v>10991</v>
      </c>
      <c r="C873" t="s">
        <v>10992</v>
      </c>
      <c r="D873" t="str">
        <f>INDEX(CountyList!A:A, MATCH(MID(C873, 4, 3), CountyList!B:B, 0))</f>
        <v>Saint Clair</v>
      </c>
      <c r="E873" t="s">
        <v>10993</v>
      </c>
      <c r="F873" t="s">
        <v>10994</v>
      </c>
      <c r="G873" t="s">
        <v>4166</v>
      </c>
      <c r="H873" t="s">
        <v>10995</v>
      </c>
      <c r="I873" t="s">
        <v>10996</v>
      </c>
      <c r="J873">
        <v>19</v>
      </c>
      <c r="K873" t="s">
        <v>290</v>
      </c>
      <c r="L873" t="s">
        <v>290</v>
      </c>
      <c r="M873" t="s">
        <v>290</v>
      </c>
      <c r="N873" t="s">
        <v>290</v>
      </c>
      <c r="O873" t="s">
        <v>290</v>
      </c>
      <c r="P873" t="s">
        <v>290</v>
      </c>
      <c r="Q873" t="s">
        <v>290</v>
      </c>
      <c r="R873" t="s">
        <v>7603</v>
      </c>
      <c r="S873" t="s">
        <v>290</v>
      </c>
      <c r="T873" t="s">
        <v>7603</v>
      </c>
      <c r="U873" t="s">
        <v>7603</v>
      </c>
      <c r="V873" t="s">
        <v>7603</v>
      </c>
      <c r="W873" t="s">
        <v>7603</v>
      </c>
      <c r="X873" t="s">
        <v>7603</v>
      </c>
      <c r="Y873" t="s">
        <v>7603</v>
      </c>
      <c r="Z873">
        <v>27</v>
      </c>
      <c r="AA873">
        <v>28</v>
      </c>
      <c r="AB873" t="s">
        <v>7603</v>
      </c>
      <c r="AC873" t="s">
        <v>7603</v>
      </c>
      <c r="AD873" t="s">
        <v>7603</v>
      </c>
      <c r="AE873">
        <v>49</v>
      </c>
      <c r="AF873" t="s">
        <v>290</v>
      </c>
      <c r="AG873" t="s">
        <v>290</v>
      </c>
      <c r="AH873" t="s">
        <v>7603</v>
      </c>
      <c r="AI873">
        <v>55</v>
      </c>
      <c r="AJ873" t="s">
        <v>7603</v>
      </c>
      <c r="AK873">
        <v>55</v>
      </c>
    </row>
    <row r="874" spans="1:37">
      <c r="A874">
        <v>2013</v>
      </c>
      <c r="B874" t="s">
        <v>10997</v>
      </c>
      <c r="C874" t="s">
        <v>10998</v>
      </c>
      <c r="D874" t="str">
        <f>INDEX(CountyList!A:A, MATCH(MID(C874, 4, 3), CountyList!B:B, 0))</f>
        <v>Saint Clair</v>
      </c>
      <c r="E874" t="s">
        <v>10999</v>
      </c>
      <c r="F874" t="s">
        <v>11000</v>
      </c>
      <c r="G874" t="s">
        <v>4166</v>
      </c>
      <c r="H874" t="s">
        <v>11001</v>
      </c>
      <c r="I874" t="s">
        <v>11002</v>
      </c>
      <c r="J874" t="s">
        <v>290</v>
      </c>
      <c r="K874" t="s">
        <v>290</v>
      </c>
      <c r="L874" t="s">
        <v>290</v>
      </c>
      <c r="M874" t="s">
        <v>290</v>
      </c>
      <c r="N874" t="s">
        <v>290</v>
      </c>
      <c r="O874" t="s">
        <v>7603</v>
      </c>
      <c r="P874" t="s">
        <v>7603</v>
      </c>
      <c r="Q874" t="s">
        <v>290</v>
      </c>
      <c r="R874" t="s">
        <v>290</v>
      </c>
      <c r="S874" t="s">
        <v>7603</v>
      </c>
      <c r="T874" t="s">
        <v>290</v>
      </c>
      <c r="U874" t="s">
        <v>290</v>
      </c>
      <c r="V874" t="s">
        <v>290</v>
      </c>
      <c r="W874" t="s">
        <v>290</v>
      </c>
      <c r="X874" t="s">
        <v>7603</v>
      </c>
      <c r="Y874" t="s">
        <v>7603</v>
      </c>
      <c r="Z874">
        <v>10</v>
      </c>
      <c r="AA874">
        <v>16</v>
      </c>
      <c r="AB874" t="s">
        <v>290</v>
      </c>
      <c r="AC874" t="s">
        <v>7603</v>
      </c>
      <c r="AD874" t="s">
        <v>290</v>
      </c>
      <c r="AE874" t="s">
        <v>290</v>
      </c>
      <c r="AF874" t="s">
        <v>7603</v>
      </c>
      <c r="AG874">
        <v>15</v>
      </c>
      <c r="AH874" t="s">
        <v>7603</v>
      </c>
      <c r="AI874">
        <v>18</v>
      </c>
      <c r="AJ874" t="s">
        <v>290</v>
      </c>
      <c r="AK874">
        <v>26</v>
      </c>
    </row>
    <row r="875" spans="1:37">
      <c r="A875">
        <v>2013</v>
      </c>
      <c r="B875" t="s">
        <v>4196</v>
      </c>
      <c r="C875" t="s">
        <v>11003</v>
      </c>
      <c r="D875" t="str">
        <f>INDEX(CountyList!A:A, MATCH(MID(C875, 4, 3), CountyList!B:B, 0))</f>
        <v>Saint Clair</v>
      </c>
      <c r="E875" t="s">
        <v>11004</v>
      </c>
      <c r="F875" t="s">
        <v>4198</v>
      </c>
      <c r="G875" t="s">
        <v>4172</v>
      </c>
      <c r="H875" t="s">
        <v>7358</v>
      </c>
      <c r="I875" t="s">
        <v>11005</v>
      </c>
      <c r="J875" t="s">
        <v>7603</v>
      </c>
      <c r="K875">
        <v>14</v>
      </c>
      <c r="L875">
        <v>14</v>
      </c>
      <c r="M875">
        <v>15</v>
      </c>
      <c r="N875">
        <v>15</v>
      </c>
      <c r="O875">
        <v>19</v>
      </c>
      <c r="P875">
        <v>15</v>
      </c>
      <c r="Q875">
        <v>15</v>
      </c>
      <c r="R875">
        <v>18</v>
      </c>
      <c r="S875" t="s">
        <v>290</v>
      </c>
      <c r="T875" t="s">
        <v>7603</v>
      </c>
      <c r="U875" t="s">
        <v>7603</v>
      </c>
      <c r="V875" t="s">
        <v>7603</v>
      </c>
      <c r="W875" t="s">
        <v>7603</v>
      </c>
      <c r="X875" t="s">
        <v>7603</v>
      </c>
      <c r="Y875" t="s">
        <v>7603</v>
      </c>
      <c r="Z875">
        <v>82</v>
      </c>
      <c r="AA875">
        <v>51</v>
      </c>
      <c r="AB875" t="s">
        <v>290</v>
      </c>
      <c r="AC875" t="s">
        <v>7603</v>
      </c>
      <c r="AD875" t="s">
        <v>7603</v>
      </c>
      <c r="AE875">
        <v>128</v>
      </c>
      <c r="AF875" t="s">
        <v>7603</v>
      </c>
      <c r="AG875" t="s">
        <v>290</v>
      </c>
      <c r="AH875" t="s">
        <v>290</v>
      </c>
      <c r="AI875">
        <v>133</v>
      </c>
      <c r="AJ875" t="s">
        <v>7603</v>
      </c>
      <c r="AK875">
        <v>133</v>
      </c>
    </row>
    <row r="876" spans="1:37">
      <c r="A876">
        <v>2013</v>
      </c>
      <c r="B876" t="s">
        <v>4204</v>
      </c>
      <c r="C876" t="s">
        <v>11006</v>
      </c>
      <c r="D876" t="str">
        <f>INDEX(CountyList!A:A, MATCH(MID(C876, 4, 3), CountyList!B:B, 0))</f>
        <v>Saint Clair</v>
      </c>
      <c r="E876" t="s">
        <v>11007</v>
      </c>
      <c r="F876" t="s">
        <v>4206</v>
      </c>
      <c r="G876" t="s">
        <v>4207</v>
      </c>
      <c r="H876" t="s">
        <v>7365</v>
      </c>
      <c r="I876" t="s">
        <v>11008</v>
      </c>
      <c r="J876">
        <v>30</v>
      </c>
      <c r="K876">
        <v>30</v>
      </c>
      <c r="L876">
        <v>30</v>
      </c>
      <c r="M876">
        <v>19</v>
      </c>
      <c r="N876">
        <v>24</v>
      </c>
      <c r="O876">
        <v>22</v>
      </c>
      <c r="P876">
        <v>23</v>
      </c>
      <c r="Q876">
        <v>27</v>
      </c>
      <c r="R876">
        <v>20</v>
      </c>
      <c r="S876">
        <v>19</v>
      </c>
      <c r="T876" t="s">
        <v>7603</v>
      </c>
      <c r="U876" t="s">
        <v>7603</v>
      </c>
      <c r="V876" t="s">
        <v>7603</v>
      </c>
      <c r="W876" t="s">
        <v>7603</v>
      </c>
      <c r="X876" t="s">
        <v>7603</v>
      </c>
      <c r="Y876" t="s">
        <v>7603</v>
      </c>
      <c r="Z876">
        <v>132</v>
      </c>
      <c r="AA876">
        <v>112</v>
      </c>
      <c r="AB876">
        <v>16</v>
      </c>
      <c r="AC876" t="s">
        <v>7603</v>
      </c>
      <c r="AD876" t="s">
        <v>290</v>
      </c>
      <c r="AE876">
        <v>16</v>
      </c>
      <c r="AF876" t="s">
        <v>290</v>
      </c>
      <c r="AG876">
        <v>194</v>
      </c>
      <c r="AH876">
        <v>13</v>
      </c>
      <c r="AI876">
        <v>244</v>
      </c>
      <c r="AJ876" t="s">
        <v>7603</v>
      </c>
      <c r="AK876">
        <v>244</v>
      </c>
    </row>
    <row r="877" spans="1:37">
      <c r="A877">
        <v>2013</v>
      </c>
      <c r="B877" t="s">
        <v>786</v>
      </c>
      <c r="C877" t="s">
        <v>11009</v>
      </c>
      <c r="D877" t="str">
        <f>INDEX(CountyList!A:A, MATCH(MID(C877, 4, 3), CountyList!B:B, 0))</f>
        <v>Saint Clair</v>
      </c>
      <c r="E877" t="s">
        <v>11010</v>
      </c>
      <c r="F877" t="s">
        <v>11011</v>
      </c>
      <c r="G877" t="s">
        <v>4212</v>
      </c>
      <c r="H877" t="s">
        <v>7368</v>
      </c>
      <c r="I877" t="s">
        <v>11012</v>
      </c>
      <c r="J877">
        <v>20</v>
      </c>
      <c r="K877" t="s">
        <v>290</v>
      </c>
      <c r="L877">
        <v>10</v>
      </c>
      <c r="M877" t="s">
        <v>290</v>
      </c>
      <c r="N877" t="s">
        <v>290</v>
      </c>
      <c r="O877" t="s">
        <v>290</v>
      </c>
      <c r="P877" t="s">
        <v>290</v>
      </c>
      <c r="Q877" t="s">
        <v>290</v>
      </c>
      <c r="R877" t="s">
        <v>290</v>
      </c>
      <c r="S877" t="s">
        <v>290</v>
      </c>
      <c r="T877" t="s">
        <v>7603</v>
      </c>
      <c r="U877" t="s">
        <v>7603</v>
      </c>
      <c r="V877" t="s">
        <v>7603</v>
      </c>
      <c r="W877" t="s">
        <v>7603</v>
      </c>
      <c r="X877" t="s">
        <v>7603</v>
      </c>
      <c r="Y877" t="s">
        <v>7603</v>
      </c>
      <c r="Z877">
        <v>27</v>
      </c>
      <c r="AA877">
        <v>35</v>
      </c>
      <c r="AB877" t="s">
        <v>7603</v>
      </c>
      <c r="AC877" t="s">
        <v>7603</v>
      </c>
      <c r="AD877" t="s">
        <v>290</v>
      </c>
      <c r="AE877" t="s">
        <v>7603</v>
      </c>
      <c r="AF877" t="s">
        <v>7603</v>
      </c>
      <c r="AG877">
        <v>61</v>
      </c>
      <c r="AH877" t="s">
        <v>7603</v>
      </c>
      <c r="AI877">
        <v>62</v>
      </c>
      <c r="AJ877" t="s">
        <v>7603</v>
      </c>
      <c r="AK877">
        <v>62</v>
      </c>
    </row>
    <row r="878" spans="1:37">
      <c r="A878">
        <v>2013</v>
      </c>
      <c r="B878" t="s">
        <v>4220</v>
      </c>
      <c r="C878" t="s">
        <v>11013</v>
      </c>
      <c r="D878" t="str">
        <f>INDEX(CountyList!A:A, MATCH(MID(C878, 4, 3), CountyList!B:B, 0))</f>
        <v>Saint Clair</v>
      </c>
      <c r="E878" t="s">
        <v>11014</v>
      </c>
      <c r="F878" t="s">
        <v>4222</v>
      </c>
      <c r="G878" t="s">
        <v>4223</v>
      </c>
      <c r="H878" t="s">
        <v>7375</v>
      </c>
      <c r="I878" t="s">
        <v>11015</v>
      </c>
      <c r="J878">
        <v>36</v>
      </c>
      <c r="K878">
        <v>17</v>
      </c>
      <c r="L878">
        <v>22</v>
      </c>
      <c r="M878">
        <v>12</v>
      </c>
      <c r="N878">
        <v>20</v>
      </c>
      <c r="O878">
        <v>18</v>
      </c>
      <c r="P878" t="s">
        <v>290</v>
      </c>
      <c r="Q878">
        <v>17</v>
      </c>
      <c r="R878">
        <v>12</v>
      </c>
      <c r="S878">
        <v>18</v>
      </c>
      <c r="T878" t="s">
        <v>7603</v>
      </c>
      <c r="U878" t="s">
        <v>7603</v>
      </c>
      <c r="V878" t="s">
        <v>7603</v>
      </c>
      <c r="W878" t="s">
        <v>7603</v>
      </c>
      <c r="X878" t="s">
        <v>7603</v>
      </c>
      <c r="Y878" t="s">
        <v>7603</v>
      </c>
      <c r="Z878">
        <v>92</v>
      </c>
      <c r="AA878">
        <v>89</v>
      </c>
      <c r="AB878" t="s">
        <v>290</v>
      </c>
      <c r="AC878" t="s">
        <v>7603</v>
      </c>
      <c r="AD878" t="s">
        <v>290</v>
      </c>
      <c r="AE878" t="s">
        <v>290</v>
      </c>
      <c r="AF878" t="s">
        <v>7603</v>
      </c>
      <c r="AG878">
        <v>169</v>
      </c>
      <c r="AH878" t="s">
        <v>290</v>
      </c>
      <c r="AI878">
        <v>181</v>
      </c>
      <c r="AJ878" t="s">
        <v>7603</v>
      </c>
      <c r="AK878">
        <v>181</v>
      </c>
    </row>
    <row r="879" spans="1:37">
      <c r="A879">
        <v>2013</v>
      </c>
      <c r="B879" t="s">
        <v>4226</v>
      </c>
      <c r="C879" t="s">
        <v>11016</v>
      </c>
      <c r="D879" t="str">
        <f>INDEX(CountyList!A:A, MATCH(MID(C879, 4, 3), CountyList!B:B, 0))</f>
        <v>Saint Clair</v>
      </c>
      <c r="E879" t="s">
        <v>11017</v>
      </c>
      <c r="F879" t="s">
        <v>4228</v>
      </c>
      <c r="G879" t="s">
        <v>4229</v>
      </c>
      <c r="H879" t="s">
        <v>7378</v>
      </c>
      <c r="I879" t="s">
        <v>11018</v>
      </c>
      <c r="J879">
        <v>64</v>
      </c>
      <c r="K879">
        <v>17</v>
      </c>
      <c r="L879" t="s">
        <v>290</v>
      </c>
      <c r="M879">
        <v>13</v>
      </c>
      <c r="N879" t="s">
        <v>290</v>
      </c>
      <c r="O879">
        <v>19</v>
      </c>
      <c r="P879">
        <v>12</v>
      </c>
      <c r="Q879">
        <v>11</v>
      </c>
      <c r="R879">
        <v>13</v>
      </c>
      <c r="S879" t="s">
        <v>290</v>
      </c>
      <c r="T879" t="s">
        <v>7603</v>
      </c>
      <c r="U879" t="s">
        <v>7603</v>
      </c>
      <c r="V879" t="s">
        <v>7603</v>
      </c>
      <c r="W879" t="s">
        <v>7603</v>
      </c>
      <c r="X879" t="s">
        <v>7603</v>
      </c>
      <c r="Y879" t="s">
        <v>7603</v>
      </c>
      <c r="Z879">
        <v>87</v>
      </c>
      <c r="AA879">
        <v>84</v>
      </c>
      <c r="AB879" t="s">
        <v>290</v>
      </c>
      <c r="AC879" t="s">
        <v>7603</v>
      </c>
      <c r="AD879" t="s">
        <v>7603</v>
      </c>
      <c r="AE879" t="s">
        <v>290</v>
      </c>
      <c r="AF879" t="s">
        <v>290</v>
      </c>
      <c r="AG879">
        <v>151</v>
      </c>
      <c r="AH879" t="s">
        <v>290</v>
      </c>
      <c r="AI879">
        <v>171</v>
      </c>
      <c r="AJ879" t="s">
        <v>7603</v>
      </c>
      <c r="AK879">
        <v>171</v>
      </c>
    </row>
    <row r="880" spans="1:37">
      <c r="A880">
        <v>2013</v>
      </c>
      <c r="B880" t="s">
        <v>11019</v>
      </c>
      <c r="C880" t="s">
        <v>11020</v>
      </c>
      <c r="D880" t="str">
        <f>INDEX(CountyList!A:A, MATCH(MID(C880, 4, 3), CountyList!B:B, 0))</f>
        <v>Saint Clair</v>
      </c>
      <c r="E880" t="s">
        <v>7211</v>
      </c>
      <c r="F880" t="s">
        <v>11021</v>
      </c>
      <c r="G880" t="s">
        <v>11022</v>
      </c>
      <c r="H880" t="s">
        <v>11023</v>
      </c>
      <c r="I880" t="s">
        <v>11024</v>
      </c>
      <c r="J880">
        <v>15</v>
      </c>
      <c r="K880" t="s">
        <v>290</v>
      </c>
      <c r="L880" t="s">
        <v>290</v>
      </c>
      <c r="M880" t="s">
        <v>290</v>
      </c>
      <c r="N880" t="s">
        <v>290</v>
      </c>
      <c r="O880" t="s">
        <v>290</v>
      </c>
      <c r="P880" t="s">
        <v>290</v>
      </c>
      <c r="Q880" t="s">
        <v>290</v>
      </c>
      <c r="R880" t="s">
        <v>290</v>
      </c>
      <c r="S880" t="s">
        <v>290</v>
      </c>
      <c r="T880" t="s">
        <v>7603</v>
      </c>
      <c r="U880" t="s">
        <v>7603</v>
      </c>
      <c r="V880" t="s">
        <v>7603</v>
      </c>
      <c r="W880" t="s">
        <v>7603</v>
      </c>
      <c r="X880" t="s">
        <v>7603</v>
      </c>
      <c r="Y880" t="s">
        <v>7603</v>
      </c>
      <c r="Z880">
        <v>30</v>
      </c>
      <c r="AA880">
        <v>33</v>
      </c>
      <c r="AB880" t="s">
        <v>7603</v>
      </c>
      <c r="AC880" t="s">
        <v>7603</v>
      </c>
      <c r="AD880" t="s">
        <v>7603</v>
      </c>
      <c r="AE880" t="s">
        <v>7603</v>
      </c>
      <c r="AF880" t="s">
        <v>7603</v>
      </c>
      <c r="AG880">
        <v>63</v>
      </c>
      <c r="AH880" t="s">
        <v>7603</v>
      </c>
      <c r="AI880">
        <v>63</v>
      </c>
      <c r="AJ880" t="s">
        <v>7603</v>
      </c>
      <c r="AK880">
        <v>63</v>
      </c>
    </row>
    <row r="881" spans="1:37">
      <c r="A881">
        <v>2013</v>
      </c>
      <c r="B881" t="s">
        <v>4236</v>
      </c>
      <c r="C881" t="s">
        <v>11025</v>
      </c>
      <c r="D881" t="str">
        <f>INDEX(CountyList!A:A, MATCH(MID(C881, 4, 3), CountyList!B:B, 0))</f>
        <v>Saint Clair</v>
      </c>
      <c r="E881" t="s">
        <v>11026</v>
      </c>
      <c r="F881" t="s">
        <v>4238</v>
      </c>
      <c r="G881" t="s">
        <v>4239</v>
      </c>
      <c r="H881" t="s">
        <v>11027</v>
      </c>
      <c r="I881" t="s">
        <v>11028</v>
      </c>
      <c r="J881">
        <v>27</v>
      </c>
      <c r="K881" t="s">
        <v>290</v>
      </c>
      <c r="L881" t="s">
        <v>290</v>
      </c>
      <c r="M881">
        <v>12</v>
      </c>
      <c r="N881" t="s">
        <v>290</v>
      </c>
      <c r="O881" t="s">
        <v>290</v>
      </c>
      <c r="P881">
        <v>11</v>
      </c>
      <c r="Q881" t="s">
        <v>290</v>
      </c>
      <c r="R881" t="s">
        <v>290</v>
      </c>
      <c r="S881" t="s">
        <v>290</v>
      </c>
      <c r="T881" t="s">
        <v>7603</v>
      </c>
      <c r="U881" t="s">
        <v>7603</v>
      </c>
      <c r="V881" t="s">
        <v>7603</v>
      </c>
      <c r="W881" t="s">
        <v>7603</v>
      </c>
      <c r="X881" t="s">
        <v>7603</v>
      </c>
      <c r="Y881" t="s">
        <v>7603</v>
      </c>
      <c r="Z881">
        <v>52</v>
      </c>
      <c r="AA881">
        <v>48</v>
      </c>
      <c r="AB881" t="s">
        <v>7603</v>
      </c>
      <c r="AC881" t="s">
        <v>290</v>
      </c>
      <c r="AD881" t="s">
        <v>7603</v>
      </c>
      <c r="AE881" t="s">
        <v>7603</v>
      </c>
      <c r="AF881" t="s">
        <v>7603</v>
      </c>
      <c r="AG881">
        <v>97</v>
      </c>
      <c r="AH881" t="s">
        <v>290</v>
      </c>
      <c r="AI881">
        <v>100</v>
      </c>
      <c r="AJ881" t="s">
        <v>7603</v>
      </c>
      <c r="AK881">
        <v>100</v>
      </c>
    </row>
    <row r="882" spans="1:37">
      <c r="A882">
        <v>2013</v>
      </c>
      <c r="B882" t="s">
        <v>4242</v>
      </c>
      <c r="C882" t="s">
        <v>11029</v>
      </c>
      <c r="D882" t="str">
        <f>INDEX(CountyList!A:A, MATCH(MID(C882, 4, 3), CountyList!B:B, 0))</f>
        <v>Saint Clair</v>
      </c>
      <c r="E882" t="s">
        <v>11030</v>
      </c>
      <c r="F882" t="s">
        <v>4244</v>
      </c>
      <c r="G882" t="s">
        <v>4166</v>
      </c>
      <c r="H882" t="s">
        <v>7381</v>
      </c>
      <c r="I882" t="s">
        <v>11031</v>
      </c>
      <c r="J882" t="s">
        <v>7603</v>
      </c>
      <c r="K882" t="s">
        <v>7603</v>
      </c>
      <c r="L882" t="s">
        <v>7603</v>
      </c>
      <c r="M882" t="s">
        <v>7603</v>
      </c>
      <c r="N882" t="s">
        <v>7603</v>
      </c>
      <c r="O882" t="s">
        <v>7603</v>
      </c>
      <c r="P882" t="s">
        <v>7603</v>
      </c>
      <c r="Q882" t="s">
        <v>7603</v>
      </c>
      <c r="R882" t="s">
        <v>7603</v>
      </c>
      <c r="S882" t="s">
        <v>7603</v>
      </c>
      <c r="T882">
        <v>104</v>
      </c>
      <c r="U882">
        <v>75</v>
      </c>
      <c r="V882">
        <v>100</v>
      </c>
      <c r="W882">
        <v>103</v>
      </c>
      <c r="X882" t="s">
        <v>7603</v>
      </c>
      <c r="Y882" t="s">
        <v>7603</v>
      </c>
      <c r="Z882">
        <v>193</v>
      </c>
      <c r="AA882">
        <v>207</v>
      </c>
      <c r="AB882" t="s">
        <v>290</v>
      </c>
      <c r="AC882" t="s">
        <v>7603</v>
      </c>
      <c r="AD882">
        <v>18</v>
      </c>
      <c r="AE882">
        <v>66</v>
      </c>
      <c r="AF882" t="s">
        <v>7603</v>
      </c>
      <c r="AG882">
        <v>304</v>
      </c>
      <c r="AH882" t="s">
        <v>290</v>
      </c>
      <c r="AI882" t="s">
        <v>7603</v>
      </c>
      <c r="AJ882">
        <v>400</v>
      </c>
      <c r="AK882">
        <v>400</v>
      </c>
    </row>
    <row r="883" spans="1:37">
      <c r="A883">
        <v>2013</v>
      </c>
      <c r="B883" t="s">
        <v>4246</v>
      </c>
      <c r="C883" t="s">
        <v>11032</v>
      </c>
      <c r="D883" t="str">
        <f>INDEX(CountyList!A:A, MATCH(MID(C883, 4, 3), CountyList!B:B, 0))</f>
        <v>Saint Clair</v>
      </c>
      <c r="E883" t="s">
        <v>11033</v>
      </c>
      <c r="F883" t="s">
        <v>4249</v>
      </c>
      <c r="G883" t="s">
        <v>4159</v>
      </c>
      <c r="H883" t="s">
        <v>7387</v>
      </c>
      <c r="I883" t="s">
        <v>11034</v>
      </c>
      <c r="J883" t="s">
        <v>7603</v>
      </c>
      <c r="K883">
        <v>38</v>
      </c>
      <c r="L883">
        <v>31</v>
      </c>
      <c r="M883">
        <v>49</v>
      </c>
      <c r="N883">
        <v>36</v>
      </c>
      <c r="O883">
        <v>36</v>
      </c>
      <c r="P883">
        <v>50</v>
      </c>
      <c r="Q883">
        <v>34</v>
      </c>
      <c r="R883">
        <v>45</v>
      </c>
      <c r="S883" t="s">
        <v>7603</v>
      </c>
      <c r="T883" t="s">
        <v>7603</v>
      </c>
      <c r="U883" t="s">
        <v>7603</v>
      </c>
      <c r="V883" t="s">
        <v>7603</v>
      </c>
      <c r="W883">
        <v>33</v>
      </c>
      <c r="X883" t="s">
        <v>7603</v>
      </c>
      <c r="Y883" t="s">
        <v>7603</v>
      </c>
      <c r="Z883">
        <v>169</v>
      </c>
      <c r="AA883">
        <v>184</v>
      </c>
      <c r="AB883" t="s">
        <v>290</v>
      </c>
      <c r="AC883" t="s">
        <v>7603</v>
      </c>
      <c r="AD883" t="s">
        <v>290</v>
      </c>
      <c r="AE883" t="s">
        <v>290</v>
      </c>
      <c r="AF883" t="s">
        <v>7603</v>
      </c>
      <c r="AG883">
        <v>330</v>
      </c>
      <c r="AH883">
        <v>15</v>
      </c>
      <c r="AI883">
        <v>319</v>
      </c>
      <c r="AJ883">
        <v>34</v>
      </c>
      <c r="AK883">
        <v>353</v>
      </c>
    </row>
    <row r="884" spans="1:37">
      <c r="A884">
        <v>2013</v>
      </c>
      <c r="B884" t="s">
        <v>11035</v>
      </c>
      <c r="C884" t="s">
        <v>11036</v>
      </c>
      <c r="D884" t="str">
        <f>INDEX(CountyList!A:A, MATCH(MID(C884, 4, 3), CountyList!B:B, 0))</f>
        <v>Saint Clair</v>
      </c>
      <c r="E884" t="s">
        <v>11037</v>
      </c>
      <c r="F884" t="s">
        <v>11038</v>
      </c>
      <c r="G884" t="s">
        <v>11039</v>
      </c>
      <c r="H884" t="s">
        <v>11040</v>
      </c>
      <c r="I884" t="s">
        <v>11041</v>
      </c>
      <c r="J884" t="s">
        <v>7603</v>
      </c>
      <c r="K884" t="s">
        <v>7603</v>
      </c>
      <c r="L884" t="s">
        <v>7603</v>
      </c>
      <c r="M884" t="s">
        <v>7603</v>
      </c>
      <c r="N884" t="s">
        <v>7603</v>
      </c>
      <c r="O884" t="s">
        <v>7603</v>
      </c>
      <c r="P884" t="s">
        <v>7603</v>
      </c>
      <c r="Q884" t="s">
        <v>7603</v>
      </c>
      <c r="R884" t="s">
        <v>7603</v>
      </c>
      <c r="S884" t="s">
        <v>7603</v>
      </c>
      <c r="T884" t="s">
        <v>7603</v>
      </c>
      <c r="U884" t="s">
        <v>7603</v>
      </c>
      <c r="V884" t="s">
        <v>7603</v>
      </c>
      <c r="W884" t="s">
        <v>7603</v>
      </c>
      <c r="X884" t="s">
        <v>7603</v>
      </c>
      <c r="Y884" t="s">
        <v>7603</v>
      </c>
      <c r="Z884" t="s">
        <v>7603</v>
      </c>
      <c r="AA884" t="s">
        <v>7603</v>
      </c>
      <c r="AB884" t="s">
        <v>7603</v>
      </c>
      <c r="AC884" t="s">
        <v>7603</v>
      </c>
      <c r="AD884" t="s">
        <v>7603</v>
      </c>
      <c r="AE884" t="s">
        <v>7603</v>
      </c>
      <c r="AF884" t="s">
        <v>7603</v>
      </c>
      <c r="AG884" t="s">
        <v>7603</v>
      </c>
      <c r="AH884" t="s">
        <v>7603</v>
      </c>
      <c r="AI884" t="s">
        <v>7603</v>
      </c>
      <c r="AJ884" t="s">
        <v>7603</v>
      </c>
      <c r="AK884" t="s">
        <v>7603</v>
      </c>
    </row>
    <row r="885" spans="1:37">
      <c r="A885">
        <v>2013</v>
      </c>
      <c r="B885" t="s">
        <v>4251</v>
      </c>
      <c r="C885" t="s">
        <v>11042</v>
      </c>
      <c r="D885" t="str">
        <f>INDEX(CountyList!A:A, MATCH(MID(C885, 4, 3), CountyList!B:B, 0))</f>
        <v>Saint Clair</v>
      </c>
      <c r="E885" t="s">
        <v>11043</v>
      </c>
      <c r="F885" t="s">
        <v>4254</v>
      </c>
      <c r="G885" t="s">
        <v>4166</v>
      </c>
      <c r="H885" t="s">
        <v>7390</v>
      </c>
      <c r="I885" t="s">
        <v>11044</v>
      </c>
      <c r="J885">
        <v>68</v>
      </c>
      <c r="K885">
        <v>33</v>
      </c>
      <c r="L885">
        <v>24</v>
      </c>
      <c r="M885">
        <v>32</v>
      </c>
      <c r="N885">
        <v>21</v>
      </c>
      <c r="O885">
        <v>21</v>
      </c>
      <c r="P885">
        <v>22</v>
      </c>
      <c r="Q885">
        <v>30</v>
      </c>
      <c r="R885">
        <v>24</v>
      </c>
      <c r="S885">
        <v>29</v>
      </c>
      <c r="T885" t="s">
        <v>7603</v>
      </c>
      <c r="U885" t="s">
        <v>7603</v>
      </c>
      <c r="V885" t="s">
        <v>7603</v>
      </c>
      <c r="W885" t="s">
        <v>7603</v>
      </c>
      <c r="X885" t="s">
        <v>7603</v>
      </c>
      <c r="Y885" t="s">
        <v>7603</v>
      </c>
      <c r="Z885">
        <v>179</v>
      </c>
      <c r="AA885">
        <v>125</v>
      </c>
      <c r="AB885" t="s">
        <v>290</v>
      </c>
      <c r="AC885" t="s">
        <v>290</v>
      </c>
      <c r="AD885" t="s">
        <v>290</v>
      </c>
      <c r="AE885">
        <v>11</v>
      </c>
      <c r="AF885" t="s">
        <v>7603</v>
      </c>
      <c r="AG885">
        <v>269</v>
      </c>
      <c r="AH885">
        <v>14</v>
      </c>
      <c r="AI885">
        <v>304</v>
      </c>
      <c r="AJ885" t="s">
        <v>7603</v>
      </c>
      <c r="AK885">
        <v>304</v>
      </c>
    </row>
    <row r="886" spans="1:37">
      <c r="A886">
        <v>2013</v>
      </c>
      <c r="B886" t="s">
        <v>4256</v>
      </c>
      <c r="C886" t="s">
        <v>11045</v>
      </c>
      <c r="D886" t="str">
        <f>INDEX(CountyList!A:A, MATCH(MID(C886, 4, 3), CountyList!B:B, 0))</f>
        <v>Saint Clair</v>
      </c>
      <c r="E886" t="s">
        <v>11046</v>
      </c>
      <c r="F886" t="s">
        <v>4258</v>
      </c>
      <c r="G886" t="s">
        <v>4166</v>
      </c>
      <c r="H886" t="s">
        <v>7393</v>
      </c>
      <c r="I886" t="s">
        <v>11047</v>
      </c>
      <c r="J886" t="s">
        <v>7603</v>
      </c>
      <c r="K886" t="s">
        <v>7603</v>
      </c>
      <c r="L886" t="s">
        <v>7603</v>
      </c>
      <c r="M886" t="s">
        <v>7603</v>
      </c>
      <c r="N886" t="s">
        <v>7603</v>
      </c>
      <c r="O886" t="s">
        <v>7603</v>
      </c>
      <c r="P886" t="s">
        <v>7603</v>
      </c>
      <c r="Q886" t="s">
        <v>7603</v>
      </c>
      <c r="R886" t="s">
        <v>7603</v>
      </c>
      <c r="S886" t="s">
        <v>7603</v>
      </c>
      <c r="T886" t="s">
        <v>7603</v>
      </c>
      <c r="U886" t="s">
        <v>7603</v>
      </c>
      <c r="V886" t="s">
        <v>7603</v>
      </c>
      <c r="W886" t="s">
        <v>7603</v>
      </c>
      <c r="X886">
        <v>118</v>
      </c>
      <c r="Y886">
        <v>44</v>
      </c>
      <c r="Z886">
        <v>87</v>
      </c>
      <c r="AA886">
        <v>75</v>
      </c>
      <c r="AB886" t="s">
        <v>7603</v>
      </c>
      <c r="AC886" t="s">
        <v>7603</v>
      </c>
      <c r="AD886">
        <v>10</v>
      </c>
      <c r="AE886">
        <v>60</v>
      </c>
      <c r="AF886" t="s">
        <v>7603</v>
      </c>
      <c r="AG886">
        <v>77</v>
      </c>
      <c r="AH886">
        <v>15</v>
      </c>
      <c r="AI886">
        <v>118</v>
      </c>
      <c r="AJ886">
        <v>44</v>
      </c>
      <c r="AK886">
        <v>162</v>
      </c>
    </row>
    <row r="887" spans="1:37">
      <c r="A887">
        <v>2013</v>
      </c>
      <c r="B887" t="s">
        <v>11048</v>
      </c>
      <c r="C887" t="s">
        <v>11049</v>
      </c>
      <c r="D887" t="str">
        <f>INDEX(CountyList!A:A, MATCH(MID(C887, 4, 3), CountyList!B:B, 0))</f>
        <v>Saint Clair</v>
      </c>
      <c r="E887" t="s">
        <v>11050</v>
      </c>
      <c r="F887" t="s">
        <v>11051</v>
      </c>
      <c r="G887" t="s">
        <v>11052</v>
      </c>
      <c r="H887" t="s">
        <v>11053</v>
      </c>
      <c r="I887" t="s">
        <v>11054</v>
      </c>
      <c r="J887" t="s">
        <v>290</v>
      </c>
      <c r="K887" t="s">
        <v>290</v>
      </c>
      <c r="L887" t="s">
        <v>290</v>
      </c>
      <c r="M887" t="s">
        <v>290</v>
      </c>
      <c r="N887" t="s">
        <v>290</v>
      </c>
      <c r="O887" t="s">
        <v>290</v>
      </c>
      <c r="P887" t="s">
        <v>290</v>
      </c>
      <c r="Q887" t="s">
        <v>290</v>
      </c>
      <c r="R887" t="s">
        <v>290</v>
      </c>
      <c r="S887" t="s">
        <v>290</v>
      </c>
      <c r="T887" t="s">
        <v>7603</v>
      </c>
      <c r="U887" t="s">
        <v>7603</v>
      </c>
      <c r="V887" t="s">
        <v>7603</v>
      </c>
      <c r="W887" t="s">
        <v>7603</v>
      </c>
      <c r="X887" t="s">
        <v>7603</v>
      </c>
      <c r="Y887" t="s">
        <v>7603</v>
      </c>
      <c r="Z887">
        <v>30</v>
      </c>
      <c r="AA887">
        <v>26</v>
      </c>
      <c r="AB887" t="s">
        <v>7603</v>
      </c>
      <c r="AC887" t="s">
        <v>7603</v>
      </c>
      <c r="AD887" t="s">
        <v>290</v>
      </c>
      <c r="AE887">
        <v>30</v>
      </c>
      <c r="AF887" t="s">
        <v>7603</v>
      </c>
      <c r="AG887">
        <v>17</v>
      </c>
      <c r="AH887" t="s">
        <v>290</v>
      </c>
      <c r="AI887">
        <v>56</v>
      </c>
      <c r="AJ887" t="s">
        <v>7603</v>
      </c>
      <c r="AK887">
        <v>56</v>
      </c>
    </row>
    <row r="888" spans="1:37">
      <c r="A888">
        <v>2013</v>
      </c>
      <c r="B888" t="s">
        <v>11055</v>
      </c>
      <c r="C888" t="s">
        <v>11056</v>
      </c>
      <c r="D888" t="str">
        <f>INDEX(CountyList!A:A, MATCH(MID(C888, 4, 3), CountyList!B:B, 0))</f>
        <v>Saint Clair</v>
      </c>
      <c r="E888" t="s">
        <v>11057</v>
      </c>
      <c r="F888" t="s">
        <v>11058</v>
      </c>
      <c r="G888" t="s">
        <v>4166</v>
      </c>
      <c r="H888" t="s">
        <v>11059</v>
      </c>
      <c r="I888" t="s">
        <v>11060</v>
      </c>
      <c r="J888">
        <v>19</v>
      </c>
      <c r="K888" t="s">
        <v>290</v>
      </c>
      <c r="L888" t="s">
        <v>7603</v>
      </c>
      <c r="M888" t="s">
        <v>7603</v>
      </c>
      <c r="N888" t="s">
        <v>7603</v>
      </c>
      <c r="O888" t="s">
        <v>7603</v>
      </c>
      <c r="P888" t="s">
        <v>7603</v>
      </c>
      <c r="Q888" t="s">
        <v>7603</v>
      </c>
      <c r="R888" t="s">
        <v>7603</v>
      </c>
      <c r="S888" t="s">
        <v>7603</v>
      </c>
      <c r="T888" t="s">
        <v>7603</v>
      </c>
      <c r="U888" t="s">
        <v>7603</v>
      </c>
      <c r="V888" t="s">
        <v>7603</v>
      </c>
      <c r="W888" t="s">
        <v>7603</v>
      </c>
      <c r="X888" t="s">
        <v>7603</v>
      </c>
      <c r="Y888" t="s">
        <v>7603</v>
      </c>
      <c r="Z888" t="s">
        <v>290</v>
      </c>
      <c r="AA888">
        <v>15</v>
      </c>
      <c r="AB888" t="s">
        <v>7603</v>
      </c>
      <c r="AC888" t="s">
        <v>7603</v>
      </c>
      <c r="AD888" t="s">
        <v>290</v>
      </c>
      <c r="AE888" t="s">
        <v>7603</v>
      </c>
      <c r="AF888" t="s">
        <v>7603</v>
      </c>
      <c r="AG888">
        <v>20</v>
      </c>
      <c r="AH888" t="s">
        <v>290</v>
      </c>
      <c r="AI888">
        <v>23</v>
      </c>
      <c r="AJ888" t="s">
        <v>7603</v>
      </c>
      <c r="AK888">
        <v>23</v>
      </c>
    </row>
    <row r="889" spans="1:37">
      <c r="A889">
        <v>2013</v>
      </c>
      <c r="B889" t="s">
        <v>4162</v>
      </c>
      <c r="C889" t="s">
        <v>11061</v>
      </c>
      <c r="D889" t="str">
        <f>INDEX(CountyList!A:A, MATCH(MID(C889, 4, 3), CountyList!B:B, 0))</f>
        <v>Sangamon</v>
      </c>
      <c r="E889" t="s">
        <v>11062</v>
      </c>
      <c r="F889" t="s">
        <v>4261</v>
      </c>
      <c r="G889" t="s">
        <v>4262</v>
      </c>
      <c r="H889" t="s">
        <v>7396</v>
      </c>
      <c r="I889" t="s">
        <v>11063</v>
      </c>
      <c r="J889">
        <v>56</v>
      </c>
      <c r="K889">
        <v>40</v>
      </c>
      <c r="L889">
        <v>51</v>
      </c>
      <c r="M889">
        <v>48</v>
      </c>
      <c r="N889">
        <v>50</v>
      </c>
      <c r="O889">
        <v>42</v>
      </c>
      <c r="P889">
        <v>43</v>
      </c>
      <c r="Q889">
        <v>64</v>
      </c>
      <c r="R889">
        <v>47</v>
      </c>
      <c r="S889">
        <v>38</v>
      </c>
      <c r="T889" t="s">
        <v>7603</v>
      </c>
      <c r="U889" t="s">
        <v>7603</v>
      </c>
      <c r="V889" t="s">
        <v>7603</v>
      </c>
      <c r="W889" t="s">
        <v>7603</v>
      </c>
      <c r="X889" t="s">
        <v>7603</v>
      </c>
      <c r="Y889" t="s">
        <v>7603</v>
      </c>
      <c r="Z889">
        <v>256</v>
      </c>
      <c r="AA889">
        <v>223</v>
      </c>
      <c r="AB889" t="s">
        <v>290</v>
      </c>
      <c r="AC889" t="s">
        <v>7603</v>
      </c>
      <c r="AD889" t="s">
        <v>290</v>
      </c>
      <c r="AE889" t="s">
        <v>290</v>
      </c>
      <c r="AF889" t="s">
        <v>7603</v>
      </c>
      <c r="AG889">
        <v>447</v>
      </c>
      <c r="AH889">
        <v>20</v>
      </c>
      <c r="AI889">
        <v>479</v>
      </c>
      <c r="AJ889" t="s">
        <v>7603</v>
      </c>
      <c r="AK889">
        <v>479</v>
      </c>
    </row>
    <row r="890" spans="1:37">
      <c r="A890">
        <v>2013</v>
      </c>
      <c r="B890" t="s">
        <v>11064</v>
      </c>
      <c r="C890" t="s">
        <v>11065</v>
      </c>
      <c r="D890" t="str">
        <f>INDEX(CountyList!A:A, MATCH(MID(C890, 4, 3), CountyList!B:B, 0))</f>
        <v>Sangamon</v>
      </c>
      <c r="E890" t="s">
        <v>11066</v>
      </c>
      <c r="F890" t="s">
        <v>11067</v>
      </c>
      <c r="G890" t="s">
        <v>4262</v>
      </c>
      <c r="H890" t="s">
        <v>11068</v>
      </c>
      <c r="I890" t="s">
        <v>11069</v>
      </c>
      <c r="J890">
        <v>19</v>
      </c>
      <c r="K890">
        <v>18</v>
      </c>
      <c r="L890">
        <v>10</v>
      </c>
      <c r="M890" t="s">
        <v>290</v>
      </c>
      <c r="N890">
        <v>12</v>
      </c>
      <c r="O890">
        <v>17</v>
      </c>
      <c r="P890">
        <v>16</v>
      </c>
      <c r="Q890">
        <v>16</v>
      </c>
      <c r="R890">
        <v>16</v>
      </c>
      <c r="S890">
        <v>10</v>
      </c>
      <c r="T890" t="s">
        <v>7603</v>
      </c>
      <c r="U890" t="s">
        <v>7603</v>
      </c>
      <c r="V890" t="s">
        <v>7603</v>
      </c>
      <c r="W890" t="s">
        <v>7603</v>
      </c>
      <c r="X890" t="s">
        <v>7603</v>
      </c>
      <c r="Y890" t="s">
        <v>7603</v>
      </c>
      <c r="Z890">
        <v>81</v>
      </c>
      <c r="AA890">
        <v>59</v>
      </c>
      <c r="AB890" t="s">
        <v>290</v>
      </c>
      <c r="AC890" t="s">
        <v>290</v>
      </c>
      <c r="AD890" t="s">
        <v>290</v>
      </c>
      <c r="AE890">
        <v>12</v>
      </c>
      <c r="AF890" t="s">
        <v>7603</v>
      </c>
      <c r="AG890">
        <v>103</v>
      </c>
      <c r="AH890">
        <v>16</v>
      </c>
      <c r="AI890">
        <v>140</v>
      </c>
      <c r="AJ890" t="s">
        <v>7603</v>
      </c>
      <c r="AK890">
        <v>140</v>
      </c>
    </row>
    <row r="891" spans="1:37">
      <c r="A891">
        <v>2013</v>
      </c>
      <c r="B891" t="s">
        <v>2217</v>
      </c>
      <c r="C891" t="s">
        <v>11070</v>
      </c>
      <c r="D891" t="str">
        <f>INDEX(CountyList!A:A, MATCH(MID(C891, 4, 3), CountyList!B:B, 0))</f>
        <v>Sangamon</v>
      </c>
      <c r="E891" t="s">
        <v>11071</v>
      </c>
      <c r="F891" t="s">
        <v>4266</v>
      </c>
      <c r="G891" t="s">
        <v>4262</v>
      </c>
      <c r="H891" t="s">
        <v>7399</v>
      </c>
      <c r="I891" t="s">
        <v>11072</v>
      </c>
      <c r="J891">
        <v>46</v>
      </c>
      <c r="K891">
        <v>31</v>
      </c>
      <c r="L891">
        <v>26</v>
      </c>
      <c r="M891">
        <v>36</v>
      </c>
      <c r="N891">
        <v>41</v>
      </c>
      <c r="O891">
        <v>36</v>
      </c>
      <c r="P891">
        <v>42</v>
      </c>
      <c r="Q891">
        <v>55</v>
      </c>
      <c r="R891">
        <v>40</v>
      </c>
      <c r="S891">
        <v>55</v>
      </c>
      <c r="T891" t="s">
        <v>7603</v>
      </c>
      <c r="U891" t="s">
        <v>7603</v>
      </c>
      <c r="V891" t="s">
        <v>7603</v>
      </c>
      <c r="W891" t="s">
        <v>7603</v>
      </c>
      <c r="X891" t="s">
        <v>7603</v>
      </c>
      <c r="Y891" t="s">
        <v>7603</v>
      </c>
      <c r="Z891">
        <v>208</v>
      </c>
      <c r="AA891">
        <v>200</v>
      </c>
      <c r="AB891">
        <v>391</v>
      </c>
      <c r="AC891" t="s">
        <v>7603</v>
      </c>
      <c r="AD891" t="s">
        <v>290</v>
      </c>
      <c r="AE891" t="s">
        <v>290</v>
      </c>
      <c r="AF891" t="s">
        <v>7603</v>
      </c>
      <c r="AG891" t="s">
        <v>7603</v>
      </c>
      <c r="AH891" t="s">
        <v>290</v>
      </c>
      <c r="AI891">
        <v>408</v>
      </c>
      <c r="AJ891" t="s">
        <v>7603</v>
      </c>
      <c r="AK891">
        <v>408</v>
      </c>
    </row>
    <row r="892" spans="1:37">
      <c r="A892">
        <v>2013</v>
      </c>
      <c r="B892" t="s">
        <v>4268</v>
      </c>
      <c r="C892" t="s">
        <v>11073</v>
      </c>
      <c r="D892" t="str">
        <f>INDEX(CountyList!A:A, MATCH(MID(C892, 4, 3), CountyList!B:B, 0))</f>
        <v>Sangamon</v>
      </c>
      <c r="E892" t="s">
        <v>7401</v>
      </c>
      <c r="F892" t="s">
        <v>4271</v>
      </c>
      <c r="G892" t="s">
        <v>4262</v>
      </c>
      <c r="H892" t="s">
        <v>7402</v>
      </c>
      <c r="I892" t="s">
        <v>11074</v>
      </c>
      <c r="J892" t="s">
        <v>7603</v>
      </c>
      <c r="K892">
        <v>45</v>
      </c>
      <c r="L892">
        <v>36</v>
      </c>
      <c r="M892">
        <v>41</v>
      </c>
      <c r="N892">
        <v>35</v>
      </c>
      <c r="O892">
        <v>40</v>
      </c>
      <c r="P892">
        <v>39</v>
      </c>
      <c r="Q892">
        <v>48</v>
      </c>
      <c r="R892">
        <v>38</v>
      </c>
      <c r="S892">
        <v>34</v>
      </c>
      <c r="T892" t="s">
        <v>7603</v>
      </c>
      <c r="U892" t="s">
        <v>7603</v>
      </c>
      <c r="V892" t="s">
        <v>7603</v>
      </c>
      <c r="W892" t="s">
        <v>7603</v>
      </c>
      <c r="X892" t="s">
        <v>7603</v>
      </c>
      <c r="Y892" t="s">
        <v>7603</v>
      </c>
      <c r="Z892">
        <v>189</v>
      </c>
      <c r="AA892">
        <v>167</v>
      </c>
      <c r="AB892">
        <v>18</v>
      </c>
      <c r="AC892" t="s">
        <v>7603</v>
      </c>
      <c r="AD892">
        <v>17</v>
      </c>
      <c r="AE892">
        <v>10</v>
      </c>
      <c r="AF892" t="s">
        <v>290</v>
      </c>
      <c r="AG892">
        <v>288</v>
      </c>
      <c r="AH892">
        <v>19</v>
      </c>
      <c r="AI892">
        <v>356</v>
      </c>
      <c r="AJ892" t="s">
        <v>7603</v>
      </c>
      <c r="AK892">
        <v>356</v>
      </c>
    </row>
    <row r="893" spans="1:37">
      <c r="A893">
        <v>2013</v>
      </c>
      <c r="B893" t="s">
        <v>4274</v>
      </c>
      <c r="C893" t="s">
        <v>11075</v>
      </c>
      <c r="D893" t="str">
        <f>INDEX(CountyList!A:A, MATCH(MID(C893, 4, 3), CountyList!B:B, 0))</f>
        <v>Sangamon</v>
      </c>
      <c r="E893" t="s">
        <v>11076</v>
      </c>
      <c r="F893" t="s">
        <v>4277</v>
      </c>
      <c r="G893" t="s">
        <v>4262</v>
      </c>
      <c r="H893" t="s">
        <v>11077</v>
      </c>
      <c r="I893" t="s">
        <v>11078</v>
      </c>
      <c r="J893">
        <v>30</v>
      </c>
      <c r="K893">
        <v>10</v>
      </c>
      <c r="L893" t="s">
        <v>290</v>
      </c>
      <c r="M893" t="s">
        <v>290</v>
      </c>
      <c r="N893" t="s">
        <v>290</v>
      </c>
      <c r="O893" t="s">
        <v>290</v>
      </c>
      <c r="P893" t="s">
        <v>290</v>
      </c>
      <c r="Q893" t="s">
        <v>290</v>
      </c>
      <c r="R893" t="s">
        <v>290</v>
      </c>
      <c r="S893" t="s">
        <v>290</v>
      </c>
      <c r="T893" t="s">
        <v>7603</v>
      </c>
      <c r="U893" t="s">
        <v>7603</v>
      </c>
      <c r="V893" t="s">
        <v>7603</v>
      </c>
      <c r="W893" t="s">
        <v>7603</v>
      </c>
      <c r="X893" t="s">
        <v>7603</v>
      </c>
      <c r="Y893" t="s">
        <v>7603</v>
      </c>
      <c r="Z893">
        <v>50</v>
      </c>
      <c r="AA893">
        <v>41</v>
      </c>
      <c r="AB893" t="s">
        <v>7603</v>
      </c>
      <c r="AC893" t="s">
        <v>7603</v>
      </c>
      <c r="AD893" t="s">
        <v>290</v>
      </c>
      <c r="AE893" t="s">
        <v>290</v>
      </c>
      <c r="AF893" t="s">
        <v>7603</v>
      </c>
      <c r="AG893">
        <v>81</v>
      </c>
      <c r="AH893" t="s">
        <v>290</v>
      </c>
      <c r="AI893">
        <v>91</v>
      </c>
      <c r="AJ893" t="s">
        <v>7603</v>
      </c>
      <c r="AK893">
        <v>91</v>
      </c>
    </row>
    <row r="894" spans="1:37">
      <c r="A894">
        <v>2013</v>
      </c>
      <c r="B894" t="s">
        <v>4280</v>
      </c>
      <c r="C894" t="s">
        <v>11079</v>
      </c>
      <c r="D894" t="str">
        <f>INDEX(CountyList!A:A, MATCH(MID(C894, 4, 3), CountyList!B:B, 0))</f>
        <v>Sangamon</v>
      </c>
      <c r="E894" t="s">
        <v>11080</v>
      </c>
      <c r="F894" t="s">
        <v>4283</v>
      </c>
      <c r="G894" t="s">
        <v>4262</v>
      </c>
      <c r="H894" t="s">
        <v>11081</v>
      </c>
      <c r="I894" t="s">
        <v>11082</v>
      </c>
      <c r="J894" t="s">
        <v>7603</v>
      </c>
      <c r="K894" t="s">
        <v>7603</v>
      </c>
      <c r="L894" t="s">
        <v>7603</v>
      </c>
      <c r="M894" t="s">
        <v>7603</v>
      </c>
      <c r="N894" t="s">
        <v>7603</v>
      </c>
      <c r="O894" t="s">
        <v>7603</v>
      </c>
      <c r="P894" t="s">
        <v>7603</v>
      </c>
      <c r="Q894" t="s">
        <v>7603</v>
      </c>
      <c r="R894" t="s">
        <v>7603</v>
      </c>
      <c r="S894" t="s">
        <v>7603</v>
      </c>
      <c r="T894">
        <v>43</v>
      </c>
      <c r="U894">
        <v>36</v>
      </c>
      <c r="V894">
        <v>42</v>
      </c>
      <c r="W894">
        <v>38</v>
      </c>
      <c r="X894" t="s">
        <v>7603</v>
      </c>
      <c r="Y894" t="s">
        <v>7603</v>
      </c>
      <c r="Z894">
        <v>86</v>
      </c>
      <c r="AA894">
        <v>75</v>
      </c>
      <c r="AB894" t="s">
        <v>7603</v>
      </c>
      <c r="AC894" t="s">
        <v>7603</v>
      </c>
      <c r="AD894" t="s">
        <v>290</v>
      </c>
      <c r="AE894" t="s">
        <v>290</v>
      </c>
      <c r="AF894" t="s">
        <v>7603</v>
      </c>
      <c r="AG894">
        <v>153</v>
      </c>
      <c r="AH894" t="s">
        <v>290</v>
      </c>
      <c r="AI894" t="s">
        <v>7603</v>
      </c>
      <c r="AJ894">
        <v>161</v>
      </c>
      <c r="AK894">
        <v>161</v>
      </c>
    </row>
    <row r="895" spans="1:37">
      <c r="A895">
        <v>2013</v>
      </c>
      <c r="B895" t="s">
        <v>3769</v>
      </c>
      <c r="C895" t="s">
        <v>11083</v>
      </c>
      <c r="D895" t="str">
        <f>INDEX(CountyList!A:A, MATCH(MID(C895, 4, 3), CountyList!B:B, 0))</f>
        <v>Sangamon</v>
      </c>
      <c r="E895" t="s">
        <v>7412</v>
      </c>
      <c r="F895" t="s">
        <v>4286</v>
      </c>
      <c r="G895" t="s">
        <v>4262</v>
      </c>
      <c r="H895" t="s">
        <v>7413</v>
      </c>
      <c r="I895" t="s">
        <v>11084</v>
      </c>
      <c r="J895">
        <v>24</v>
      </c>
      <c r="K895">
        <v>18</v>
      </c>
      <c r="L895" t="s">
        <v>290</v>
      </c>
      <c r="M895" t="s">
        <v>290</v>
      </c>
      <c r="N895" t="s">
        <v>290</v>
      </c>
      <c r="O895" t="s">
        <v>290</v>
      </c>
      <c r="P895" t="s">
        <v>290</v>
      </c>
      <c r="Q895" t="s">
        <v>290</v>
      </c>
      <c r="R895" t="s">
        <v>7603</v>
      </c>
      <c r="S895" t="s">
        <v>7603</v>
      </c>
      <c r="T895" t="s">
        <v>7603</v>
      </c>
      <c r="U895" t="s">
        <v>7603</v>
      </c>
      <c r="V895" t="s">
        <v>7603</v>
      </c>
      <c r="W895" t="s">
        <v>7603</v>
      </c>
      <c r="X895" t="s">
        <v>7603</v>
      </c>
      <c r="Y895" t="s">
        <v>7603</v>
      </c>
      <c r="Z895">
        <v>24</v>
      </c>
      <c r="AA895">
        <v>40</v>
      </c>
      <c r="AB895" t="s">
        <v>290</v>
      </c>
      <c r="AC895" t="s">
        <v>7603</v>
      </c>
      <c r="AD895" t="s">
        <v>290</v>
      </c>
      <c r="AE895" t="s">
        <v>290</v>
      </c>
      <c r="AF895" t="s">
        <v>7603</v>
      </c>
      <c r="AG895">
        <v>53</v>
      </c>
      <c r="AH895" t="s">
        <v>7603</v>
      </c>
      <c r="AI895">
        <v>64</v>
      </c>
      <c r="AJ895" t="s">
        <v>7603</v>
      </c>
      <c r="AK895">
        <v>64</v>
      </c>
    </row>
    <row r="896" spans="1:37">
      <c r="A896">
        <v>2013</v>
      </c>
      <c r="B896" t="s">
        <v>4288</v>
      </c>
      <c r="C896" t="s">
        <v>11085</v>
      </c>
      <c r="D896" t="str">
        <f>INDEX(CountyList!A:A, MATCH(MID(C896, 4, 3), CountyList!B:B, 0))</f>
        <v>Sangamon</v>
      </c>
      <c r="E896" t="s">
        <v>11086</v>
      </c>
      <c r="F896" t="s">
        <v>4290</v>
      </c>
      <c r="G896" t="s">
        <v>4262</v>
      </c>
      <c r="H896" t="s">
        <v>7416</v>
      </c>
      <c r="I896" t="s">
        <v>11087</v>
      </c>
      <c r="J896">
        <v>52</v>
      </c>
      <c r="K896">
        <v>25</v>
      </c>
      <c r="L896">
        <v>23</v>
      </c>
      <c r="M896">
        <v>28</v>
      </c>
      <c r="N896">
        <v>22</v>
      </c>
      <c r="O896">
        <v>28</v>
      </c>
      <c r="P896">
        <v>20</v>
      </c>
      <c r="Q896">
        <v>14</v>
      </c>
      <c r="R896">
        <v>30</v>
      </c>
      <c r="S896">
        <v>20</v>
      </c>
      <c r="T896" t="s">
        <v>7603</v>
      </c>
      <c r="U896" t="s">
        <v>7603</v>
      </c>
      <c r="V896" t="s">
        <v>7603</v>
      </c>
      <c r="W896" t="s">
        <v>7603</v>
      </c>
      <c r="X896" t="s">
        <v>7603</v>
      </c>
      <c r="Y896" t="s">
        <v>7603</v>
      </c>
      <c r="Z896">
        <v>136</v>
      </c>
      <c r="AA896">
        <v>126</v>
      </c>
      <c r="AB896" t="s">
        <v>290</v>
      </c>
      <c r="AC896" t="s">
        <v>7603</v>
      </c>
      <c r="AD896" t="s">
        <v>290</v>
      </c>
      <c r="AE896" t="s">
        <v>290</v>
      </c>
      <c r="AF896" t="s">
        <v>7603</v>
      </c>
      <c r="AG896">
        <v>243</v>
      </c>
      <c r="AH896">
        <v>14</v>
      </c>
      <c r="AI896">
        <v>262</v>
      </c>
      <c r="AJ896" t="s">
        <v>7603</v>
      </c>
      <c r="AK896">
        <v>262</v>
      </c>
    </row>
    <row r="897" spans="1:37">
      <c r="A897">
        <v>2013</v>
      </c>
      <c r="B897" t="s">
        <v>4292</v>
      </c>
      <c r="C897" t="s">
        <v>11088</v>
      </c>
      <c r="D897" t="str">
        <f>INDEX(CountyList!A:A, MATCH(MID(C897, 4, 3), CountyList!B:B, 0))</f>
        <v>Sangamon</v>
      </c>
      <c r="E897" t="s">
        <v>11089</v>
      </c>
      <c r="F897" t="s">
        <v>4295</v>
      </c>
      <c r="G897" t="s">
        <v>4262</v>
      </c>
      <c r="H897" t="s">
        <v>7419</v>
      </c>
      <c r="I897" t="s">
        <v>11090</v>
      </c>
      <c r="J897">
        <v>54</v>
      </c>
      <c r="K897">
        <v>23</v>
      </c>
      <c r="L897">
        <v>19</v>
      </c>
      <c r="M897">
        <v>12</v>
      </c>
      <c r="N897">
        <v>22</v>
      </c>
      <c r="O897">
        <v>16</v>
      </c>
      <c r="P897">
        <v>15</v>
      </c>
      <c r="Q897">
        <v>23</v>
      </c>
      <c r="R897">
        <v>11</v>
      </c>
      <c r="S897">
        <v>13</v>
      </c>
      <c r="T897" t="s">
        <v>7603</v>
      </c>
      <c r="U897" t="s">
        <v>7603</v>
      </c>
      <c r="V897" t="s">
        <v>7603</v>
      </c>
      <c r="W897" t="s">
        <v>7603</v>
      </c>
      <c r="X897" t="s">
        <v>7603</v>
      </c>
      <c r="Y897" t="s">
        <v>7603</v>
      </c>
      <c r="Z897">
        <v>105</v>
      </c>
      <c r="AA897">
        <v>103</v>
      </c>
      <c r="AB897" t="s">
        <v>290</v>
      </c>
      <c r="AC897" t="s">
        <v>7603</v>
      </c>
      <c r="AD897" t="s">
        <v>290</v>
      </c>
      <c r="AE897" t="s">
        <v>7603</v>
      </c>
      <c r="AF897" t="s">
        <v>7603</v>
      </c>
      <c r="AG897">
        <v>194</v>
      </c>
      <c r="AH897">
        <v>11</v>
      </c>
      <c r="AI897">
        <v>208</v>
      </c>
      <c r="AJ897" t="s">
        <v>7603</v>
      </c>
      <c r="AK897">
        <v>208</v>
      </c>
    </row>
    <row r="898" spans="1:37">
      <c r="A898">
        <v>2013</v>
      </c>
      <c r="B898" t="s">
        <v>4297</v>
      </c>
      <c r="C898" t="s">
        <v>11091</v>
      </c>
      <c r="D898" t="str">
        <f>INDEX(CountyList!A:A, MATCH(MID(C898, 4, 3), CountyList!B:B, 0))</f>
        <v>Sangamon</v>
      </c>
      <c r="E898" t="s">
        <v>11092</v>
      </c>
      <c r="F898" t="s">
        <v>4300</v>
      </c>
      <c r="G898" t="s">
        <v>4262</v>
      </c>
      <c r="H898" t="s">
        <v>7422</v>
      </c>
      <c r="I898" t="s">
        <v>11093</v>
      </c>
      <c r="J898" t="s">
        <v>7603</v>
      </c>
      <c r="K898" t="s">
        <v>7603</v>
      </c>
      <c r="L898" t="s">
        <v>7603</v>
      </c>
      <c r="M898" t="s">
        <v>7603</v>
      </c>
      <c r="N898" t="s">
        <v>7603</v>
      </c>
      <c r="O898" t="s">
        <v>7603</v>
      </c>
      <c r="P898" t="s">
        <v>7603</v>
      </c>
      <c r="Q898" t="s">
        <v>7603</v>
      </c>
      <c r="R898" t="s">
        <v>7603</v>
      </c>
      <c r="S898" t="s">
        <v>7603</v>
      </c>
      <c r="T898">
        <v>198</v>
      </c>
      <c r="U898">
        <v>183</v>
      </c>
      <c r="V898">
        <v>211</v>
      </c>
      <c r="W898">
        <v>159</v>
      </c>
      <c r="X898" t="s">
        <v>7603</v>
      </c>
      <c r="Y898" t="s">
        <v>7603</v>
      </c>
      <c r="Z898">
        <v>380</v>
      </c>
      <c r="AA898">
        <v>396</v>
      </c>
      <c r="AB898">
        <v>11</v>
      </c>
      <c r="AC898" t="s">
        <v>290</v>
      </c>
      <c r="AD898">
        <v>25</v>
      </c>
      <c r="AE898">
        <v>27</v>
      </c>
      <c r="AF898">
        <v>15</v>
      </c>
      <c r="AG898">
        <v>675</v>
      </c>
      <c r="AH898">
        <v>19</v>
      </c>
      <c r="AI898" t="s">
        <v>7603</v>
      </c>
      <c r="AJ898">
        <v>776</v>
      </c>
      <c r="AK898">
        <v>776</v>
      </c>
    </row>
    <row r="899" spans="1:37">
      <c r="A899">
        <v>2013</v>
      </c>
      <c r="B899" t="s">
        <v>1436</v>
      </c>
      <c r="C899" t="s">
        <v>11094</v>
      </c>
      <c r="D899" t="str">
        <f>INDEX(CountyList!A:A, MATCH(MID(C899, 4, 3), CountyList!B:B, 0))</f>
        <v>Sangamon</v>
      </c>
      <c r="E899" t="s">
        <v>11095</v>
      </c>
      <c r="F899" t="s">
        <v>4303</v>
      </c>
      <c r="G899" t="s">
        <v>4262</v>
      </c>
      <c r="H899" t="s">
        <v>7425</v>
      </c>
      <c r="I899" t="s">
        <v>11096</v>
      </c>
      <c r="J899">
        <v>44</v>
      </c>
      <c r="K899">
        <v>29</v>
      </c>
      <c r="L899">
        <v>31</v>
      </c>
      <c r="M899">
        <v>43</v>
      </c>
      <c r="N899">
        <v>41</v>
      </c>
      <c r="O899">
        <v>50</v>
      </c>
      <c r="P899">
        <v>40</v>
      </c>
      <c r="Q899">
        <v>50</v>
      </c>
      <c r="R899">
        <v>37</v>
      </c>
      <c r="S899">
        <v>48</v>
      </c>
      <c r="T899" t="s">
        <v>7603</v>
      </c>
      <c r="U899" t="s">
        <v>7603</v>
      </c>
      <c r="V899" t="s">
        <v>7603</v>
      </c>
      <c r="W899" t="s">
        <v>7603</v>
      </c>
      <c r="X899" t="s">
        <v>7603</v>
      </c>
      <c r="Y899" t="s">
        <v>7603</v>
      </c>
      <c r="Z899">
        <v>206</v>
      </c>
      <c r="AA899">
        <v>207</v>
      </c>
      <c r="AB899">
        <v>14</v>
      </c>
      <c r="AC899" t="s">
        <v>7603</v>
      </c>
      <c r="AD899" t="s">
        <v>290</v>
      </c>
      <c r="AE899" t="s">
        <v>290</v>
      </c>
      <c r="AF899" t="s">
        <v>290</v>
      </c>
      <c r="AG899">
        <v>372</v>
      </c>
      <c r="AH899">
        <v>11</v>
      </c>
      <c r="AI899">
        <v>413</v>
      </c>
      <c r="AJ899" t="s">
        <v>7603</v>
      </c>
      <c r="AK899">
        <v>413</v>
      </c>
    </row>
    <row r="900" spans="1:37">
      <c r="A900">
        <v>2013</v>
      </c>
      <c r="B900" t="s">
        <v>4305</v>
      </c>
      <c r="C900" t="s">
        <v>11097</v>
      </c>
      <c r="D900" t="str">
        <f>INDEX(CountyList!A:A, MATCH(MID(C900, 4, 3), CountyList!B:B, 0))</f>
        <v>Sangamon</v>
      </c>
      <c r="E900" t="s">
        <v>11098</v>
      </c>
      <c r="F900" t="s">
        <v>4307</v>
      </c>
      <c r="G900" t="s">
        <v>4262</v>
      </c>
      <c r="H900" t="s">
        <v>7428</v>
      </c>
      <c r="I900" t="s">
        <v>11099</v>
      </c>
      <c r="J900">
        <v>40</v>
      </c>
      <c r="K900">
        <v>27</v>
      </c>
      <c r="L900">
        <v>16</v>
      </c>
      <c r="M900">
        <v>17</v>
      </c>
      <c r="N900">
        <v>19</v>
      </c>
      <c r="O900">
        <v>20</v>
      </c>
      <c r="P900">
        <v>24</v>
      </c>
      <c r="Q900" t="s">
        <v>290</v>
      </c>
      <c r="R900">
        <v>13</v>
      </c>
      <c r="S900">
        <v>20</v>
      </c>
      <c r="T900" t="s">
        <v>7603</v>
      </c>
      <c r="U900" t="s">
        <v>7603</v>
      </c>
      <c r="V900" t="s">
        <v>7603</v>
      </c>
      <c r="W900" t="s">
        <v>7603</v>
      </c>
      <c r="X900" t="s">
        <v>7603</v>
      </c>
      <c r="Y900" t="s">
        <v>7603</v>
      </c>
      <c r="Z900">
        <v>111</v>
      </c>
      <c r="AA900">
        <v>91</v>
      </c>
      <c r="AB900" t="s">
        <v>290</v>
      </c>
      <c r="AC900" t="s">
        <v>7603</v>
      </c>
      <c r="AD900" t="s">
        <v>290</v>
      </c>
      <c r="AE900" t="s">
        <v>290</v>
      </c>
      <c r="AF900" t="s">
        <v>7603</v>
      </c>
      <c r="AG900">
        <v>179</v>
      </c>
      <c r="AH900">
        <v>13</v>
      </c>
      <c r="AI900">
        <v>202</v>
      </c>
      <c r="AJ900" t="s">
        <v>7603</v>
      </c>
      <c r="AK900">
        <v>202</v>
      </c>
    </row>
    <row r="901" spans="1:37">
      <c r="A901">
        <v>2013</v>
      </c>
      <c r="B901" t="s">
        <v>4309</v>
      </c>
      <c r="C901" t="s">
        <v>11100</v>
      </c>
      <c r="D901" t="str">
        <f>INDEX(CountyList!A:A, MATCH(MID(C901, 4, 3), CountyList!B:B, 0))</f>
        <v>Sangamon</v>
      </c>
      <c r="E901" t="s">
        <v>11101</v>
      </c>
      <c r="F901" t="s">
        <v>4310</v>
      </c>
      <c r="G901" t="s">
        <v>4262</v>
      </c>
      <c r="H901" t="s">
        <v>7431</v>
      </c>
      <c r="I901" t="s">
        <v>11102</v>
      </c>
      <c r="J901" t="s">
        <v>7603</v>
      </c>
      <c r="K901">
        <v>18</v>
      </c>
      <c r="L901">
        <v>10</v>
      </c>
      <c r="M901">
        <v>15</v>
      </c>
      <c r="N901">
        <v>12</v>
      </c>
      <c r="O901" t="s">
        <v>290</v>
      </c>
      <c r="P901" t="s">
        <v>290</v>
      </c>
      <c r="Q901" t="s">
        <v>7603</v>
      </c>
      <c r="R901" t="s">
        <v>7603</v>
      </c>
      <c r="S901" t="s">
        <v>7603</v>
      </c>
      <c r="T901" t="s">
        <v>7603</v>
      </c>
      <c r="U901" t="s">
        <v>7603</v>
      </c>
      <c r="V901" t="s">
        <v>7603</v>
      </c>
      <c r="W901" t="s">
        <v>7603</v>
      </c>
      <c r="X901">
        <v>13</v>
      </c>
      <c r="Y901" t="s">
        <v>7603</v>
      </c>
      <c r="Z901">
        <v>42</v>
      </c>
      <c r="AA901">
        <v>43</v>
      </c>
      <c r="AB901" t="s">
        <v>7603</v>
      </c>
      <c r="AC901" t="s">
        <v>7603</v>
      </c>
      <c r="AD901" t="s">
        <v>7603</v>
      </c>
      <c r="AE901">
        <v>82</v>
      </c>
      <c r="AF901" t="s">
        <v>7603</v>
      </c>
      <c r="AG901" t="s">
        <v>290</v>
      </c>
      <c r="AH901" t="s">
        <v>290</v>
      </c>
      <c r="AI901">
        <v>85</v>
      </c>
      <c r="AJ901" t="s">
        <v>7603</v>
      </c>
      <c r="AK901">
        <v>85</v>
      </c>
    </row>
    <row r="902" spans="1:37">
      <c r="A902">
        <v>2013</v>
      </c>
      <c r="B902" t="s">
        <v>11103</v>
      </c>
      <c r="C902" t="s">
        <v>11104</v>
      </c>
      <c r="D902" t="str">
        <f>INDEX(CountyList!A:A, MATCH(MID(C902, 4, 3), CountyList!B:B, 0))</f>
        <v>Sangamon</v>
      </c>
      <c r="E902" t="s">
        <v>11105</v>
      </c>
      <c r="F902" t="s">
        <v>11106</v>
      </c>
      <c r="G902" t="s">
        <v>4262</v>
      </c>
      <c r="H902" t="s">
        <v>11107</v>
      </c>
      <c r="I902" t="s">
        <v>11108</v>
      </c>
      <c r="J902" t="s">
        <v>7603</v>
      </c>
      <c r="K902" t="s">
        <v>7603</v>
      </c>
      <c r="L902" t="s">
        <v>7603</v>
      </c>
      <c r="M902" t="s">
        <v>7603</v>
      </c>
      <c r="N902" t="s">
        <v>290</v>
      </c>
      <c r="O902" t="s">
        <v>290</v>
      </c>
      <c r="P902" t="s">
        <v>7603</v>
      </c>
      <c r="Q902" t="s">
        <v>290</v>
      </c>
      <c r="R902" t="s">
        <v>7603</v>
      </c>
      <c r="S902" t="s">
        <v>7603</v>
      </c>
      <c r="T902" t="s">
        <v>7603</v>
      </c>
      <c r="U902" t="s">
        <v>7603</v>
      </c>
      <c r="V902" t="s">
        <v>7603</v>
      </c>
      <c r="W902" t="s">
        <v>7603</v>
      </c>
      <c r="X902" t="s">
        <v>7603</v>
      </c>
      <c r="Y902" t="s">
        <v>7603</v>
      </c>
      <c r="Z902" t="s">
        <v>290</v>
      </c>
      <c r="AA902" t="s">
        <v>7603</v>
      </c>
      <c r="AB902" t="s">
        <v>7603</v>
      </c>
      <c r="AC902" t="s">
        <v>7603</v>
      </c>
      <c r="AD902" t="s">
        <v>7603</v>
      </c>
      <c r="AE902" t="s">
        <v>7603</v>
      </c>
      <c r="AF902" t="s">
        <v>7603</v>
      </c>
      <c r="AG902" t="s">
        <v>290</v>
      </c>
      <c r="AH902" t="s">
        <v>7603</v>
      </c>
      <c r="AI902" t="s">
        <v>290</v>
      </c>
      <c r="AJ902" t="s">
        <v>7603</v>
      </c>
      <c r="AK902" t="s">
        <v>290</v>
      </c>
    </row>
    <row r="903" spans="1:37">
      <c r="A903">
        <v>2013</v>
      </c>
      <c r="B903" t="s">
        <v>1310</v>
      </c>
      <c r="C903" t="s">
        <v>11109</v>
      </c>
      <c r="D903" t="str">
        <f>INDEX(CountyList!A:A, MATCH(MID(C903, 4, 3), CountyList!B:B, 0))</f>
        <v>Sangamon</v>
      </c>
      <c r="E903" t="s">
        <v>11110</v>
      </c>
      <c r="F903" t="s">
        <v>4317</v>
      </c>
      <c r="G903" t="s">
        <v>4262</v>
      </c>
      <c r="H903" t="s">
        <v>7437</v>
      </c>
      <c r="I903" t="s">
        <v>11111</v>
      </c>
      <c r="J903">
        <v>26</v>
      </c>
      <c r="K903">
        <v>16</v>
      </c>
      <c r="L903">
        <v>21</v>
      </c>
      <c r="M903">
        <v>20</v>
      </c>
      <c r="N903">
        <v>14</v>
      </c>
      <c r="O903">
        <v>18</v>
      </c>
      <c r="P903">
        <v>20</v>
      </c>
      <c r="Q903">
        <v>25</v>
      </c>
      <c r="R903">
        <v>14</v>
      </c>
      <c r="S903">
        <v>15</v>
      </c>
      <c r="T903">
        <v>27</v>
      </c>
      <c r="U903">
        <v>25</v>
      </c>
      <c r="V903">
        <v>27</v>
      </c>
      <c r="W903">
        <v>19</v>
      </c>
      <c r="X903">
        <v>11</v>
      </c>
      <c r="Y903" t="s">
        <v>7603</v>
      </c>
      <c r="Z903">
        <v>165</v>
      </c>
      <c r="AA903">
        <v>133</v>
      </c>
      <c r="AB903" t="s">
        <v>290</v>
      </c>
      <c r="AC903" t="s">
        <v>7603</v>
      </c>
      <c r="AD903" t="s">
        <v>7603</v>
      </c>
      <c r="AE903">
        <v>67</v>
      </c>
      <c r="AF903" t="s">
        <v>7603</v>
      </c>
      <c r="AG903">
        <v>202</v>
      </c>
      <c r="AH903">
        <v>27</v>
      </c>
      <c r="AI903">
        <v>200</v>
      </c>
      <c r="AJ903">
        <v>98</v>
      </c>
      <c r="AK903">
        <v>298</v>
      </c>
    </row>
    <row r="904" spans="1:37">
      <c r="A904">
        <v>2013</v>
      </c>
      <c r="B904" t="s">
        <v>11112</v>
      </c>
      <c r="C904" t="s">
        <v>11113</v>
      </c>
      <c r="D904" t="str">
        <f>INDEX(CountyList!A:A, MATCH(MID(C904, 4, 3), CountyList!B:B, 0))</f>
        <v>Sangamon</v>
      </c>
      <c r="E904" t="s">
        <v>11114</v>
      </c>
      <c r="F904" t="s">
        <v>11115</v>
      </c>
      <c r="G904" t="s">
        <v>4262</v>
      </c>
      <c r="H904" t="s">
        <v>11116</v>
      </c>
      <c r="I904" t="s">
        <v>11117</v>
      </c>
      <c r="J904">
        <v>37</v>
      </c>
      <c r="K904">
        <v>17</v>
      </c>
      <c r="L904" t="s">
        <v>7603</v>
      </c>
      <c r="M904" t="s">
        <v>7603</v>
      </c>
      <c r="N904" t="s">
        <v>7603</v>
      </c>
      <c r="O904" t="s">
        <v>7603</v>
      </c>
      <c r="P904" t="s">
        <v>7603</v>
      </c>
      <c r="Q904" t="s">
        <v>7603</v>
      </c>
      <c r="R904" t="s">
        <v>7603</v>
      </c>
      <c r="S904" t="s">
        <v>7603</v>
      </c>
      <c r="T904" t="s">
        <v>7603</v>
      </c>
      <c r="U904" t="s">
        <v>7603</v>
      </c>
      <c r="V904" t="s">
        <v>7603</v>
      </c>
      <c r="W904" t="s">
        <v>7603</v>
      </c>
      <c r="X904" t="s">
        <v>7603</v>
      </c>
      <c r="Y904" t="s">
        <v>7603</v>
      </c>
      <c r="Z904">
        <v>27</v>
      </c>
      <c r="AA904">
        <v>27</v>
      </c>
      <c r="AB904" t="s">
        <v>7603</v>
      </c>
      <c r="AC904" t="s">
        <v>7603</v>
      </c>
      <c r="AD904">
        <v>26</v>
      </c>
      <c r="AE904" t="s">
        <v>290</v>
      </c>
      <c r="AF904" t="s">
        <v>7603</v>
      </c>
      <c r="AG904">
        <v>23</v>
      </c>
      <c r="AH904" t="s">
        <v>7603</v>
      </c>
      <c r="AI904">
        <v>54</v>
      </c>
      <c r="AJ904" t="s">
        <v>7603</v>
      </c>
      <c r="AK904">
        <v>54</v>
      </c>
    </row>
    <row r="905" spans="1:37">
      <c r="A905">
        <v>2013</v>
      </c>
      <c r="B905" t="s">
        <v>4162</v>
      </c>
      <c r="C905" t="s">
        <v>11118</v>
      </c>
      <c r="D905" t="str">
        <f>INDEX(CountyList!A:A, MATCH(MID(C905, 4, 3), CountyList!B:B, 0))</f>
        <v>Tazewell</v>
      </c>
      <c r="E905" t="s">
        <v>11119</v>
      </c>
      <c r="F905" t="s">
        <v>11120</v>
      </c>
      <c r="G905" t="s">
        <v>4321</v>
      </c>
      <c r="H905" t="s">
        <v>11121</v>
      </c>
      <c r="I905" t="s">
        <v>11122</v>
      </c>
      <c r="J905">
        <v>49</v>
      </c>
      <c r="K905">
        <v>38</v>
      </c>
      <c r="L905">
        <v>26</v>
      </c>
      <c r="M905">
        <v>29</v>
      </c>
      <c r="N905">
        <v>25</v>
      </c>
      <c r="O905">
        <v>23</v>
      </c>
      <c r="P905">
        <v>28</v>
      </c>
      <c r="Q905">
        <v>30</v>
      </c>
      <c r="R905">
        <v>16</v>
      </c>
      <c r="S905">
        <v>24</v>
      </c>
      <c r="T905" t="s">
        <v>7603</v>
      </c>
      <c r="U905" t="s">
        <v>7603</v>
      </c>
      <c r="V905" t="s">
        <v>7603</v>
      </c>
      <c r="W905" t="s">
        <v>7603</v>
      </c>
      <c r="X905" t="s">
        <v>7603</v>
      </c>
      <c r="Y905" t="s">
        <v>7603</v>
      </c>
      <c r="Z905">
        <v>135</v>
      </c>
      <c r="AA905">
        <v>153</v>
      </c>
      <c r="AB905" t="s">
        <v>290</v>
      </c>
      <c r="AC905" t="s">
        <v>290</v>
      </c>
      <c r="AD905" t="s">
        <v>290</v>
      </c>
      <c r="AE905" t="s">
        <v>290</v>
      </c>
      <c r="AF905" t="s">
        <v>7603</v>
      </c>
      <c r="AG905">
        <v>263</v>
      </c>
      <c r="AH905" t="s">
        <v>290</v>
      </c>
      <c r="AI905">
        <v>288</v>
      </c>
      <c r="AJ905" t="s">
        <v>7603</v>
      </c>
      <c r="AK905">
        <v>288</v>
      </c>
    </row>
    <row r="906" spans="1:37">
      <c r="A906">
        <v>2013</v>
      </c>
      <c r="B906" t="s">
        <v>3536</v>
      </c>
      <c r="C906" t="s">
        <v>11123</v>
      </c>
      <c r="D906" t="str">
        <f>INDEX(CountyList!A:A, MATCH(MID(C906, 4, 3), CountyList!B:B, 0))</f>
        <v>Tazewell</v>
      </c>
      <c r="E906" t="s">
        <v>11124</v>
      </c>
      <c r="F906" t="s">
        <v>4326</v>
      </c>
      <c r="G906" t="s">
        <v>158</v>
      </c>
      <c r="H906" t="s">
        <v>7443</v>
      </c>
      <c r="I906" t="s">
        <v>11125</v>
      </c>
      <c r="J906">
        <v>46</v>
      </c>
      <c r="K906">
        <v>35</v>
      </c>
      <c r="L906">
        <v>21</v>
      </c>
      <c r="M906">
        <v>22</v>
      </c>
      <c r="N906">
        <v>32</v>
      </c>
      <c r="O906">
        <v>21</v>
      </c>
      <c r="P906">
        <v>31</v>
      </c>
      <c r="Q906">
        <v>24</v>
      </c>
      <c r="R906">
        <v>21</v>
      </c>
      <c r="S906">
        <v>20</v>
      </c>
      <c r="T906" t="s">
        <v>7603</v>
      </c>
      <c r="U906" t="s">
        <v>7603</v>
      </c>
      <c r="V906" t="s">
        <v>7603</v>
      </c>
      <c r="W906" t="s">
        <v>7603</v>
      </c>
      <c r="X906" t="s">
        <v>7603</v>
      </c>
      <c r="Y906" t="s">
        <v>7603</v>
      </c>
      <c r="Z906">
        <v>139</v>
      </c>
      <c r="AA906">
        <v>134</v>
      </c>
      <c r="AB906">
        <v>259</v>
      </c>
      <c r="AC906" t="s">
        <v>7603</v>
      </c>
      <c r="AD906" t="s">
        <v>290</v>
      </c>
      <c r="AE906" t="s">
        <v>7603</v>
      </c>
      <c r="AF906" t="s">
        <v>7603</v>
      </c>
      <c r="AG906" t="s">
        <v>7603</v>
      </c>
      <c r="AH906" t="s">
        <v>290</v>
      </c>
      <c r="AI906">
        <v>273</v>
      </c>
      <c r="AJ906" t="s">
        <v>7603</v>
      </c>
      <c r="AK906">
        <v>273</v>
      </c>
    </row>
    <row r="907" spans="1:37">
      <c r="A907">
        <v>2013</v>
      </c>
      <c r="B907" t="s">
        <v>786</v>
      </c>
      <c r="C907" t="s">
        <v>11126</v>
      </c>
      <c r="D907" t="str">
        <f>INDEX(CountyList!A:A, MATCH(MID(C907, 4, 3), CountyList!B:B, 0))</f>
        <v>Tazewell</v>
      </c>
      <c r="E907" t="s">
        <v>11127</v>
      </c>
      <c r="F907" t="s">
        <v>4331</v>
      </c>
      <c r="G907" t="s">
        <v>4332</v>
      </c>
      <c r="H907" t="s">
        <v>7446</v>
      </c>
      <c r="I907" t="s">
        <v>11128</v>
      </c>
      <c r="J907">
        <v>67</v>
      </c>
      <c r="K907">
        <v>19</v>
      </c>
      <c r="L907">
        <v>20</v>
      </c>
      <c r="M907">
        <v>29</v>
      </c>
      <c r="N907">
        <v>26</v>
      </c>
      <c r="O907">
        <v>20</v>
      </c>
      <c r="P907">
        <v>29</v>
      </c>
      <c r="Q907">
        <v>16</v>
      </c>
      <c r="R907">
        <v>15</v>
      </c>
      <c r="S907">
        <v>16</v>
      </c>
      <c r="T907" t="s">
        <v>7603</v>
      </c>
      <c r="U907" t="s">
        <v>7603</v>
      </c>
      <c r="V907" t="s">
        <v>7603</v>
      </c>
      <c r="W907" t="s">
        <v>7603</v>
      </c>
      <c r="X907" t="s">
        <v>7603</v>
      </c>
      <c r="Y907" t="s">
        <v>7603</v>
      </c>
      <c r="Z907">
        <v>126</v>
      </c>
      <c r="AA907">
        <v>131</v>
      </c>
      <c r="AB907" t="s">
        <v>290</v>
      </c>
      <c r="AC907" t="s">
        <v>290</v>
      </c>
      <c r="AD907" t="s">
        <v>290</v>
      </c>
      <c r="AE907" t="s">
        <v>290</v>
      </c>
      <c r="AF907" t="s">
        <v>7603</v>
      </c>
      <c r="AG907">
        <v>242</v>
      </c>
      <c r="AH907" t="s">
        <v>290</v>
      </c>
      <c r="AI907">
        <v>257</v>
      </c>
      <c r="AJ907" t="s">
        <v>7603</v>
      </c>
      <c r="AK907">
        <v>257</v>
      </c>
    </row>
    <row r="908" spans="1:37">
      <c r="A908">
        <v>2013</v>
      </c>
      <c r="B908" t="s">
        <v>11129</v>
      </c>
      <c r="C908" t="s">
        <v>11130</v>
      </c>
      <c r="D908" t="str">
        <f>INDEX(CountyList!A:A, MATCH(MID(C908, 4, 3), CountyList!B:B, 0))</f>
        <v>Tazewell</v>
      </c>
      <c r="E908" t="s">
        <v>11131</v>
      </c>
      <c r="F908" t="s">
        <v>11132</v>
      </c>
      <c r="G908" t="s">
        <v>11133</v>
      </c>
      <c r="H908" t="s">
        <v>11134</v>
      </c>
      <c r="I908" t="s">
        <v>11135</v>
      </c>
      <c r="J908" t="s">
        <v>290</v>
      </c>
      <c r="K908" t="s">
        <v>290</v>
      </c>
      <c r="L908" t="s">
        <v>290</v>
      </c>
      <c r="M908" t="s">
        <v>290</v>
      </c>
      <c r="N908" t="s">
        <v>7603</v>
      </c>
      <c r="O908" t="s">
        <v>7603</v>
      </c>
      <c r="P908" t="s">
        <v>7603</v>
      </c>
      <c r="Q908" t="s">
        <v>7603</v>
      </c>
      <c r="R908" t="s">
        <v>7603</v>
      </c>
      <c r="S908" t="s">
        <v>7603</v>
      </c>
      <c r="T908" t="s">
        <v>7603</v>
      </c>
      <c r="U908" t="s">
        <v>7603</v>
      </c>
      <c r="V908" t="s">
        <v>7603</v>
      </c>
      <c r="W908" t="s">
        <v>7603</v>
      </c>
      <c r="X908" t="s">
        <v>7603</v>
      </c>
      <c r="Y908" t="s">
        <v>7603</v>
      </c>
      <c r="Z908" t="s">
        <v>290</v>
      </c>
      <c r="AA908" t="s">
        <v>290</v>
      </c>
      <c r="AB908" t="s">
        <v>7603</v>
      </c>
      <c r="AC908" t="s">
        <v>7603</v>
      </c>
      <c r="AD908" t="s">
        <v>7603</v>
      </c>
      <c r="AE908" t="s">
        <v>7603</v>
      </c>
      <c r="AF908" t="s">
        <v>7603</v>
      </c>
      <c r="AG908">
        <v>12</v>
      </c>
      <c r="AH908" t="s">
        <v>290</v>
      </c>
      <c r="AI908">
        <v>13</v>
      </c>
      <c r="AJ908" t="s">
        <v>7603</v>
      </c>
      <c r="AK908">
        <v>13</v>
      </c>
    </row>
    <row r="909" spans="1:37">
      <c r="A909">
        <v>2013</v>
      </c>
      <c r="B909" t="s">
        <v>4335</v>
      </c>
      <c r="C909" t="s">
        <v>11136</v>
      </c>
      <c r="D909" t="str">
        <f>INDEX(CountyList!A:A, MATCH(MID(C909, 4, 3), CountyList!B:B, 0))</f>
        <v>Tazewell</v>
      </c>
      <c r="E909" t="s">
        <v>11137</v>
      </c>
      <c r="F909" t="s">
        <v>4337</v>
      </c>
      <c r="G909" t="s">
        <v>4332</v>
      </c>
      <c r="H909" t="s">
        <v>7449</v>
      </c>
      <c r="I909" t="s">
        <v>11138</v>
      </c>
      <c r="J909">
        <v>29</v>
      </c>
      <c r="K909">
        <v>12</v>
      </c>
      <c r="L909" t="s">
        <v>290</v>
      </c>
      <c r="M909" t="s">
        <v>290</v>
      </c>
      <c r="N909">
        <v>12</v>
      </c>
      <c r="O909" t="s">
        <v>290</v>
      </c>
      <c r="P909" t="s">
        <v>290</v>
      </c>
      <c r="Q909" t="s">
        <v>290</v>
      </c>
      <c r="R909" t="s">
        <v>290</v>
      </c>
      <c r="S909">
        <v>11</v>
      </c>
      <c r="T909" t="s">
        <v>290</v>
      </c>
      <c r="U909" t="s">
        <v>290</v>
      </c>
      <c r="V909" t="s">
        <v>290</v>
      </c>
      <c r="W909" t="s">
        <v>290</v>
      </c>
      <c r="X909" t="s">
        <v>7603</v>
      </c>
      <c r="Y909" t="s">
        <v>7603</v>
      </c>
      <c r="Z909">
        <v>63</v>
      </c>
      <c r="AA909">
        <v>54</v>
      </c>
      <c r="AB909" t="s">
        <v>7603</v>
      </c>
      <c r="AC909" t="s">
        <v>7603</v>
      </c>
      <c r="AD909" t="s">
        <v>7603</v>
      </c>
      <c r="AE909" t="s">
        <v>7603</v>
      </c>
      <c r="AF909" t="s">
        <v>7603</v>
      </c>
      <c r="AG909">
        <v>115</v>
      </c>
      <c r="AH909" t="s">
        <v>290</v>
      </c>
      <c r="AI909">
        <v>100</v>
      </c>
      <c r="AJ909">
        <v>17</v>
      </c>
      <c r="AK909">
        <v>117</v>
      </c>
    </row>
    <row r="910" spans="1:37">
      <c r="A910">
        <v>2013</v>
      </c>
      <c r="B910" t="s">
        <v>3869</v>
      </c>
      <c r="C910" t="s">
        <v>11139</v>
      </c>
      <c r="D910" t="str">
        <f>INDEX(CountyList!A:A, MATCH(MID(C910, 4, 3), CountyList!B:B, 0))</f>
        <v>Tazewell</v>
      </c>
      <c r="E910" t="s">
        <v>7451</v>
      </c>
      <c r="F910" t="s">
        <v>4340</v>
      </c>
      <c r="G910" t="s">
        <v>4332</v>
      </c>
      <c r="H910" t="s">
        <v>7452</v>
      </c>
      <c r="I910" t="s">
        <v>11140</v>
      </c>
      <c r="J910">
        <v>84</v>
      </c>
      <c r="K910">
        <v>16</v>
      </c>
      <c r="L910">
        <v>27</v>
      </c>
      <c r="M910">
        <v>11</v>
      </c>
      <c r="N910">
        <v>12</v>
      </c>
      <c r="O910">
        <v>16</v>
      </c>
      <c r="P910" t="s">
        <v>290</v>
      </c>
      <c r="Q910">
        <v>13</v>
      </c>
      <c r="R910">
        <v>13</v>
      </c>
      <c r="S910" t="s">
        <v>290</v>
      </c>
      <c r="T910" t="s">
        <v>7603</v>
      </c>
      <c r="U910" t="s">
        <v>7603</v>
      </c>
      <c r="V910" t="s">
        <v>7603</v>
      </c>
      <c r="W910" t="s">
        <v>7603</v>
      </c>
      <c r="X910" t="s">
        <v>7603</v>
      </c>
      <c r="Y910" t="s">
        <v>7603</v>
      </c>
      <c r="Z910">
        <v>101</v>
      </c>
      <c r="AA910">
        <v>106</v>
      </c>
      <c r="AB910" t="s">
        <v>290</v>
      </c>
      <c r="AC910" t="s">
        <v>7603</v>
      </c>
      <c r="AD910" t="s">
        <v>7603</v>
      </c>
      <c r="AE910" t="s">
        <v>290</v>
      </c>
      <c r="AF910" t="s">
        <v>7603</v>
      </c>
      <c r="AG910">
        <v>197</v>
      </c>
      <c r="AH910" t="s">
        <v>290</v>
      </c>
      <c r="AI910">
        <v>207</v>
      </c>
      <c r="AJ910" t="s">
        <v>7603</v>
      </c>
      <c r="AK910">
        <v>207</v>
      </c>
    </row>
    <row r="911" spans="1:37">
      <c r="A911">
        <v>2013</v>
      </c>
      <c r="B911" t="s">
        <v>11141</v>
      </c>
      <c r="C911" t="s">
        <v>11142</v>
      </c>
      <c r="D911" t="str">
        <f>INDEX(CountyList!A:A, MATCH(MID(C911, 4, 3), CountyList!B:B, 0))</f>
        <v>Tazewell</v>
      </c>
      <c r="E911" t="s">
        <v>11143</v>
      </c>
      <c r="F911" t="s">
        <v>11144</v>
      </c>
      <c r="G911" t="s">
        <v>4332</v>
      </c>
      <c r="H911" t="s">
        <v>11145</v>
      </c>
      <c r="I911" t="s">
        <v>11146</v>
      </c>
      <c r="J911" t="s">
        <v>7603</v>
      </c>
      <c r="K911" t="s">
        <v>7603</v>
      </c>
      <c r="L911" t="s">
        <v>7603</v>
      </c>
      <c r="M911" t="s">
        <v>7603</v>
      </c>
      <c r="N911" t="s">
        <v>7603</v>
      </c>
      <c r="O911" t="s">
        <v>7603</v>
      </c>
      <c r="P911" t="s">
        <v>7603</v>
      </c>
      <c r="Q911" t="s">
        <v>7603</v>
      </c>
      <c r="R911" t="s">
        <v>290</v>
      </c>
      <c r="S911" t="s">
        <v>290</v>
      </c>
      <c r="T911" t="s">
        <v>290</v>
      </c>
      <c r="U911" t="s">
        <v>290</v>
      </c>
      <c r="V911" t="s">
        <v>290</v>
      </c>
      <c r="W911" t="s">
        <v>290</v>
      </c>
      <c r="X911" t="s">
        <v>7603</v>
      </c>
      <c r="Y911" t="s">
        <v>7603</v>
      </c>
      <c r="Z911">
        <v>13</v>
      </c>
      <c r="AA911" t="s">
        <v>290</v>
      </c>
      <c r="AB911">
        <v>18</v>
      </c>
      <c r="AC911" t="s">
        <v>7603</v>
      </c>
      <c r="AD911" t="s">
        <v>7603</v>
      </c>
      <c r="AE911" t="s">
        <v>7603</v>
      </c>
      <c r="AF911" t="s">
        <v>7603</v>
      </c>
      <c r="AG911" t="s">
        <v>7603</v>
      </c>
      <c r="AH911" t="s">
        <v>7603</v>
      </c>
      <c r="AI911" t="s">
        <v>290</v>
      </c>
      <c r="AJ911">
        <v>13</v>
      </c>
      <c r="AK911">
        <v>18</v>
      </c>
    </row>
    <row r="912" spans="1:37">
      <c r="A912">
        <v>2013</v>
      </c>
      <c r="B912" t="s">
        <v>4371</v>
      </c>
      <c r="C912" t="s">
        <v>11147</v>
      </c>
      <c r="D912" t="str">
        <f>INDEX(CountyList!A:A, MATCH(MID(C912, 4, 3), CountyList!B:B, 0))</f>
        <v>Vermilion</v>
      </c>
      <c r="E912" t="s">
        <v>11148</v>
      </c>
      <c r="F912" t="s">
        <v>4373</v>
      </c>
      <c r="G912" t="s">
        <v>4374</v>
      </c>
      <c r="H912" t="s">
        <v>7472</v>
      </c>
      <c r="I912" t="s">
        <v>11149</v>
      </c>
      <c r="J912" t="s">
        <v>7603</v>
      </c>
      <c r="K912" t="s">
        <v>7603</v>
      </c>
      <c r="L912" t="s">
        <v>7603</v>
      </c>
      <c r="M912" t="s">
        <v>7603</v>
      </c>
      <c r="N912" t="s">
        <v>7603</v>
      </c>
      <c r="O912" t="s">
        <v>7603</v>
      </c>
      <c r="P912" t="s">
        <v>7603</v>
      </c>
      <c r="Q912" t="s">
        <v>7603</v>
      </c>
      <c r="R912" t="s">
        <v>7603</v>
      </c>
      <c r="S912">
        <v>11</v>
      </c>
      <c r="T912">
        <v>21</v>
      </c>
      <c r="U912">
        <v>20</v>
      </c>
      <c r="V912">
        <v>18</v>
      </c>
      <c r="W912">
        <v>18</v>
      </c>
      <c r="X912" t="s">
        <v>7603</v>
      </c>
      <c r="Y912" t="s">
        <v>7603</v>
      </c>
      <c r="Z912" t="s">
        <v>7603</v>
      </c>
      <c r="AA912">
        <v>90</v>
      </c>
      <c r="AB912" t="s">
        <v>290</v>
      </c>
      <c r="AC912" t="s">
        <v>7603</v>
      </c>
      <c r="AD912" t="s">
        <v>290</v>
      </c>
      <c r="AE912" t="s">
        <v>7603</v>
      </c>
      <c r="AF912" t="s">
        <v>7603</v>
      </c>
      <c r="AG912">
        <v>78</v>
      </c>
      <c r="AH912" t="s">
        <v>290</v>
      </c>
      <c r="AI912">
        <v>11</v>
      </c>
      <c r="AJ912">
        <v>79</v>
      </c>
      <c r="AK912">
        <v>90</v>
      </c>
    </row>
    <row r="913" spans="1:37">
      <c r="A913">
        <v>2013</v>
      </c>
      <c r="B913" t="s">
        <v>4377</v>
      </c>
      <c r="C913" t="s">
        <v>11150</v>
      </c>
      <c r="D913" t="str">
        <f>INDEX(CountyList!A:A, MATCH(MID(C913, 4, 3), CountyList!B:B, 0))</f>
        <v>Vermilion</v>
      </c>
      <c r="E913" t="s">
        <v>11151</v>
      </c>
      <c r="F913" t="s">
        <v>4382</v>
      </c>
      <c r="G913" t="s">
        <v>4368</v>
      </c>
      <c r="H913" t="s">
        <v>11152</v>
      </c>
      <c r="I913" t="s">
        <v>11153</v>
      </c>
      <c r="J913">
        <v>83</v>
      </c>
      <c r="K913">
        <v>27</v>
      </c>
      <c r="L913">
        <v>33</v>
      </c>
      <c r="M913">
        <v>21</v>
      </c>
      <c r="N913">
        <v>22</v>
      </c>
      <c r="O913">
        <v>23</v>
      </c>
      <c r="P913">
        <v>34</v>
      </c>
      <c r="Q913">
        <v>33</v>
      </c>
      <c r="R913">
        <v>30</v>
      </c>
      <c r="S913">
        <v>29</v>
      </c>
      <c r="T913">
        <v>30</v>
      </c>
      <c r="U913">
        <v>29</v>
      </c>
      <c r="V913">
        <v>25</v>
      </c>
      <c r="W913">
        <v>35</v>
      </c>
      <c r="X913" t="s">
        <v>7603</v>
      </c>
      <c r="Y913" t="s">
        <v>7603</v>
      </c>
      <c r="Z913">
        <v>253</v>
      </c>
      <c r="AA913">
        <v>205</v>
      </c>
      <c r="AB913">
        <v>48</v>
      </c>
      <c r="AC913" t="s">
        <v>7603</v>
      </c>
      <c r="AD913">
        <v>19</v>
      </c>
      <c r="AE913">
        <v>31</v>
      </c>
      <c r="AF913" t="s">
        <v>7603</v>
      </c>
      <c r="AG913">
        <v>360</v>
      </c>
      <c r="AH913" t="s">
        <v>7603</v>
      </c>
      <c r="AI913">
        <v>335</v>
      </c>
      <c r="AJ913">
        <v>123</v>
      </c>
      <c r="AK913">
        <v>458</v>
      </c>
    </row>
    <row r="914" spans="1:37">
      <c r="A914">
        <v>2013</v>
      </c>
      <c r="B914" t="s">
        <v>4384</v>
      </c>
      <c r="C914" t="s">
        <v>11154</v>
      </c>
      <c r="D914" t="str">
        <f>INDEX(CountyList!A:A, MATCH(MID(C914, 4, 3), CountyList!B:B, 0))</f>
        <v>Vermilion</v>
      </c>
      <c r="E914" t="s">
        <v>11155</v>
      </c>
      <c r="F914" t="s">
        <v>4386</v>
      </c>
      <c r="G914" t="s">
        <v>4368</v>
      </c>
      <c r="H914" t="s">
        <v>7478</v>
      </c>
      <c r="I914" t="s">
        <v>11156</v>
      </c>
      <c r="J914">
        <v>20</v>
      </c>
      <c r="K914" t="s">
        <v>290</v>
      </c>
      <c r="L914" t="s">
        <v>290</v>
      </c>
      <c r="M914" t="s">
        <v>290</v>
      </c>
      <c r="N914" t="s">
        <v>290</v>
      </c>
      <c r="O914" t="s">
        <v>290</v>
      </c>
      <c r="P914" t="s">
        <v>290</v>
      </c>
      <c r="Q914" t="s">
        <v>290</v>
      </c>
      <c r="R914" t="s">
        <v>290</v>
      </c>
      <c r="S914" t="s">
        <v>290</v>
      </c>
      <c r="T914" t="s">
        <v>290</v>
      </c>
      <c r="U914" t="s">
        <v>290</v>
      </c>
      <c r="V914" t="s">
        <v>290</v>
      </c>
      <c r="W914" t="s">
        <v>7603</v>
      </c>
      <c r="X914" t="s">
        <v>7603</v>
      </c>
      <c r="Y914" t="s">
        <v>7603</v>
      </c>
      <c r="Z914">
        <v>29</v>
      </c>
      <c r="AA914">
        <v>40</v>
      </c>
      <c r="AB914" t="s">
        <v>290</v>
      </c>
      <c r="AC914" t="s">
        <v>7603</v>
      </c>
      <c r="AD914" t="s">
        <v>290</v>
      </c>
      <c r="AE914">
        <v>10</v>
      </c>
      <c r="AF914" t="s">
        <v>7603</v>
      </c>
      <c r="AG914">
        <v>55</v>
      </c>
      <c r="AH914" t="s">
        <v>290</v>
      </c>
      <c r="AI914">
        <v>60</v>
      </c>
      <c r="AJ914" t="s">
        <v>290</v>
      </c>
      <c r="AK914">
        <v>69</v>
      </c>
    </row>
    <row r="915" spans="1:37">
      <c r="A915">
        <v>2013</v>
      </c>
      <c r="B915" t="s">
        <v>11157</v>
      </c>
      <c r="C915" t="s">
        <v>11158</v>
      </c>
      <c r="D915" t="str">
        <f>INDEX(CountyList!A:A, MATCH(MID(C915, 4, 3), CountyList!B:B, 0))</f>
        <v>Vermilion</v>
      </c>
      <c r="E915" t="s">
        <v>11159</v>
      </c>
      <c r="F915" t="s">
        <v>11160</v>
      </c>
      <c r="G915" t="s">
        <v>4368</v>
      </c>
      <c r="H915" t="s">
        <v>11161</v>
      </c>
      <c r="I915" t="s">
        <v>11162</v>
      </c>
      <c r="J915">
        <v>24</v>
      </c>
      <c r="K915" t="s">
        <v>290</v>
      </c>
      <c r="L915" t="s">
        <v>290</v>
      </c>
      <c r="M915" t="s">
        <v>7603</v>
      </c>
      <c r="N915" t="s">
        <v>7603</v>
      </c>
      <c r="O915" t="s">
        <v>7603</v>
      </c>
      <c r="P915" t="s">
        <v>7603</v>
      </c>
      <c r="Q915" t="s">
        <v>7603</v>
      </c>
      <c r="R915" t="s">
        <v>7603</v>
      </c>
      <c r="S915" t="s">
        <v>7603</v>
      </c>
      <c r="T915" t="s">
        <v>7603</v>
      </c>
      <c r="U915" t="s">
        <v>7603</v>
      </c>
      <c r="V915" t="s">
        <v>7603</v>
      </c>
      <c r="W915" t="s">
        <v>7603</v>
      </c>
      <c r="X915" t="s">
        <v>7603</v>
      </c>
      <c r="Y915" t="s">
        <v>7603</v>
      </c>
      <c r="Z915">
        <v>12</v>
      </c>
      <c r="AA915">
        <v>15</v>
      </c>
      <c r="AB915" t="s">
        <v>7603</v>
      </c>
      <c r="AC915" t="s">
        <v>7603</v>
      </c>
      <c r="AD915" t="s">
        <v>7603</v>
      </c>
      <c r="AE915" t="s">
        <v>290</v>
      </c>
      <c r="AF915" t="s">
        <v>7603</v>
      </c>
      <c r="AG915">
        <v>25</v>
      </c>
      <c r="AH915" t="s">
        <v>7603</v>
      </c>
      <c r="AI915">
        <v>27</v>
      </c>
      <c r="AJ915" t="s">
        <v>7603</v>
      </c>
      <c r="AK915">
        <v>27</v>
      </c>
    </row>
    <row r="916" spans="1:37">
      <c r="A916">
        <v>2013</v>
      </c>
      <c r="B916" t="s">
        <v>3129</v>
      </c>
      <c r="C916" t="s">
        <v>11163</v>
      </c>
      <c r="D916" t="str">
        <f>INDEX(CountyList!A:A, MATCH(MID(C916, 4, 3), CountyList!B:B, 0))</f>
        <v>Whiteside</v>
      </c>
      <c r="E916" t="s">
        <v>11164</v>
      </c>
      <c r="F916" t="s">
        <v>4006</v>
      </c>
      <c r="G916" t="s">
        <v>4007</v>
      </c>
      <c r="H916" t="s">
        <v>7248</v>
      </c>
      <c r="I916" t="s">
        <v>11165</v>
      </c>
      <c r="J916">
        <v>18</v>
      </c>
      <c r="K916">
        <v>12</v>
      </c>
      <c r="L916" t="s">
        <v>290</v>
      </c>
      <c r="M916">
        <v>11</v>
      </c>
      <c r="N916" t="s">
        <v>290</v>
      </c>
      <c r="O916" t="s">
        <v>290</v>
      </c>
      <c r="P916">
        <v>12</v>
      </c>
      <c r="Q916" t="s">
        <v>290</v>
      </c>
      <c r="R916">
        <v>11</v>
      </c>
      <c r="S916">
        <v>13</v>
      </c>
      <c r="T916" t="s">
        <v>290</v>
      </c>
      <c r="U916" t="s">
        <v>290</v>
      </c>
      <c r="V916" t="s">
        <v>290</v>
      </c>
      <c r="W916">
        <v>15</v>
      </c>
      <c r="X916" t="s">
        <v>7603</v>
      </c>
      <c r="Y916" t="s">
        <v>7603</v>
      </c>
      <c r="Z916">
        <v>77</v>
      </c>
      <c r="AA916">
        <v>66</v>
      </c>
      <c r="AB916" t="s">
        <v>290</v>
      </c>
      <c r="AC916" t="s">
        <v>290</v>
      </c>
      <c r="AD916" t="s">
        <v>290</v>
      </c>
      <c r="AE916" t="s">
        <v>290</v>
      </c>
      <c r="AF916" t="s">
        <v>7603</v>
      </c>
      <c r="AG916">
        <v>128</v>
      </c>
      <c r="AH916" t="s">
        <v>290</v>
      </c>
      <c r="AI916">
        <v>103</v>
      </c>
      <c r="AJ916">
        <v>40</v>
      </c>
      <c r="AK916">
        <v>143</v>
      </c>
    </row>
    <row r="917" spans="1:37">
      <c r="A917">
        <v>2013</v>
      </c>
      <c r="B917" t="s">
        <v>4010</v>
      </c>
      <c r="C917" t="s">
        <v>11166</v>
      </c>
      <c r="D917" t="str">
        <f>INDEX(CountyList!A:A, MATCH(MID(C917, 4, 3), CountyList!B:B, 0))</f>
        <v>Whiteside</v>
      </c>
      <c r="E917" t="s">
        <v>11167</v>
      </c>
      <c r="F917" t="s">
        <v>4012</v>
      </c>
      <c r="G917" t="s">
        <v>1818</v>
      </c>
      <c r="H917" t="s">
        <v>7251</v>
      </c>
      <c r="I917" t="s">
        <v>11168</v>
      </c>
      <c r="J917" t="s">
        <v>7603</v>
      </c>
      <c r="K917" t="s">
        <v>7603</v>
      </c>
      <c r="L917" t="s">
        <v>7603</v>
      </c>
      <c r="M917" t="s">
        <v>7603</v>
      </c>
      <c r="N917" t="s">
        <v>7603</v>
      </c>
      <c r="O917" t="s">
        <v>7603</v>
      </c>
      <c r="P917" t="s">
        <v>7603</v>
      </c>
      <c r="Q917" t="s">
        <v>7603</v>
      </c>
      <c r="R917" t="s">
        <v>7603</v>
      </c>
      <c r="S917" t="s">
        <v>7603</v>
      </c>
      <c r="T917">
        <v>39</v>
      </c>
      <c r="U917">
        <v>76</v>
      </c>
      <c r="V917">
        <v>61</v>
      </c>
      <c r="W917">
        <v>45</v>
      </c>
      <c r="X917" t="s">
        <v>7603</v>
      </c>
      <c r="Y917" t="s">
        <v>7603</v>
      </c>
      <c r="Z917">
        <v>96</v>
      </c>
      <c r="AA917">
        <v>132</v>
      </c>
      <c r="AB917">
        <v>24</v>
      </c>
      <c r="AC917" t="s">
        <v>7603</v>
      </c>
      <c r="AD917" t="s">
        <v>290</v>
      </c>
      <c r="AE917" t="s">
        <v>290</v>
      </c>
      <c r="AF917" t="s">
        <v>7603</v>
      </c>
      <c r="AG917">
        <v>190</v>
      </c>
      <c r="AH917" t="s">
        <v>290</v>
      </c>
      <c r="AI917" t="s">
        <v>7603</v>
      </c>
      <c r="AJ917">
        <v>228</v>
      </c>
      <c r="AK917">
        <v>228</v>
      </c>
    </row>
    <row r="918" spans="1:37">
      <c r="A918">
        <v>2013</v>
      </c>
      <c r="B918" t="s">
        <v>4015</v>
      </c>
      <c r="C918" t="s">
        <v>11169</v>
      </c>
      <c r="D918" t="str">
        <f>INDEX(CountyList!A:A, MATCH(MID(C918, 4, 3), CountyList!B:B, 0))</f>
        <v>Whiteside</v>
      </c>
      <c r="E918" t="s">
        <v>11170</v>
      </c>
      <c r="F918" t="s">
        <v>4017</v>
      </c>
      <c r="G918" t="s">
        <v>4018</v>
      </c>
      <c r="H918" t="s">
        <v>7254</v>
      </c>
      <c r="I918" t="s">
        <v>11171</v>
      </c>
      <c r="J918">
        <v>14</v>
      </c>
      <c r="K918">
        <v>13</v>
      </c>
      <c r="L918">
        <v>13</v>
      </c>
      <c r="M918">
        <v>19</v>
      </c>
      <c r="N918">
        <v>18</v>
      </c>
      <c r="O918">
        <v>16</v>
      </c>
      <c r="P918">
        <v>15</v>
      </c>
      <c r="Q918">
        <v>17</v>
      </c>
      <c r="R918">
        <v>19</v>
      </c>
      <c r="S918">
        <v>11</v>
      </c>
      <c r="T918" t="s">
        <v>7603</v>
      </c>
      <c r="U918" t="s">
        <v>7603</v>
      </c>
      <c r="V918" t="s">
        <v>7603</v>
      </c>
      <c r="W918" t="s">
        <v>7603</v>
      </c>
      <c r="X918" t="s">
        <v>7603</v>
      </c>
      <c r="Y918" t="s">
        <v>7603</v>
      </c>
      <c r="Z918">
        <v>79</v>
      </c>
      <c r="AA918">
        <v>76</v>
      </c>
      <c r="AB918">
        <v>37</v>
      </c>
      <c r="AC918" t="s">
        <v>7603</v>
      </c>
      <c r="AD918" t="s">
        <v>290</v>
      </c>
      <c r="AE918" t="s">
        <v>290</v>
      </c>
      <c r="AF918" t="s">
        <v>7603</v>
      </c>
      <c r="AG918">
        <v>114</v>
      </c>
      <c r="AH918" t="s">
        <v>7603</v>
      </c>
      <c r="AI918">
        <v>155</v>
      </c>
      <c r="AJ918" t="s">
        <v>7603</v>
      </c>
      <c r="AK918">
        <v>155</v>
      </c>
    </row>
    <row r="919" spans="1:37">
      <c r="A919">
        <v>2013</v>
      </c>
      <c r="B919" t="s">
        <v>2699</v>
      </c>
      <c r="C919" t="s">
        <v>11172</v>
      </c>
      <c r="D919" t="str">
        <f>INDEX(CountyList!A:A, MATCH(MID(C919, 4, 3), CountyList!B:B, 0))</f>
        <v>Whiteside</v>
      </c>
      <c r="E919" t="s">
        <v>11173</v>
      </c>
      <c r="F919" t="s">
        <v>4023</v>
      </c>
      <c r="G919" t="s">
        <v>1818</v>
      </c>
      <c r="H919" t="s">
        <v>7257</v>
      </c>
      <c r="I919" t="s">
        <v>11174</v>
      </c>
      <c r="J919">
        <v>23</v>
      </c>
      <c r="K919">
        <v>16</v>
      </c>
      <c r="L919">
        <v>19</v>
      </c>
      <c r="M919">
        <v>19</v>
      </c>
      <c r="N919">
        <v>21</v>
      </c>
      <c r="O919">
        <v>18</v>
      </c>
      <c r="P919">
        <v>12</v>
      </c>
      <c r="Q919">
        <v>17</v>
      </c>
      <c r="R919">
        <v>14</v>
      </c>
      <c r="S919">
        <v>16</v>
      </c>
      <c r="T919" t="s">
        <v>7603</v>
      </c>
      <c r="U919" t="s">
        <v>7603</v>
      </c>
      <c r="V919" t="s">
        <v>7603</v>
      </c>
      <c r="W919" t="s">
        <v>7603</v>
      </c>
      <c r="X919" t="s">
        <v>7603</v>
      </c>
      <c r="Y919" t="s">
        <v>7603</v>
      </c>
      <c r="Z919">
        <v>90</v>
      </c>
      <c r="AA919">
        <v>85</v>
      </c>
      <c r="AB919">
        <v>24</v>
      </c>
      <c r="AC919" t="s">
        <v>7603</v>
      </c>
      <c r="AD919" t="s">
        <v>290</v>
      </c>
      <c r="AE919" t="s">
        <v>290</v>
      </c>
      <c r="AF919" t="s">
        <v>7603</v>
      </c>
      <c r="AG919">
        <v>142</v>
      </c>
      <c r="AH919" t="s">
        <v>290</v>
      </c>
      <c r="AI919">
        <v>175</v>
      </c>
      <c r="AJ919" t="s">
        <v>7603</v>
      </c>
      <c r="AK919">
        <v>175</v>
      </c>
    </row>
    <row r="920" spans="1:37">
      <c r="A920">
        <v>2013</v>
      </c>
      <c r="B920" t="s">
        <v>4025</v>
      </c>
      <c r="C920" t="s">
        <v>11175</v>
      </c>
      <c r="D920" t="str">
        <f>INDEX(CountyList!A:A, MATCH(MID(C920, 4, 3), CountyList!B:B, 0))</f>
        <v>Whiteside</v>
      </c>
      <c r="E920" t="s">
        <v>11176</v>
      </c>
      <c r="F920" t="s">
        <v>4027</v>
      </c>
      <c r="G920" t="s">
        <v>1818</v>
      </c>
      <c r="H920" t="s">
        <v>7260</v>
      </c>
      <c r="I920" t="s">
        <v>11177</v>
      </c>
      <c r="J920">
        <v>19</v>
      </c>
      <c r="K920">
        <v>16</v>
      </c>
      <c r="L920">
        <v>12</v>
      </c>
      <c r="M920">
        <v>13</v>
      </c>
      <c r="N920">
        <v>14</v>
      </c>
      <c r="O920">
        <v>13</v>
      </c>
      <c r="P920">
        <v>14</v>
      </c>
      <c r="Q920" t="s">
        <v>290</v>
      </c>
      <c r="R920">
        <v>16</v>
      </c>
      <c r="S920" t="s">
        <v>290</v>
      </c>
      <c r="T920" t="s">
        <v>7603</v>
      </c>
      <c r="U920" t="s">
        <v>7603</v>
      </c>
      <c r="V920" t="s">
        <v>7603</v>
      </c>
      <c r="W920" t="s">
        <v>7603</v>
      </c>
      <c r="X920" t="s">
        <v>7603</v>
      </c>
      <c r="Y920" t="s">
        <v>7603</v>
      </c>
      <c r="Z920">
        <v>73</v>
      </c>
      <c r="AA920">
        <v>60</v>
      </c>
      <c r="AB920">
        <v>19</v>
      </c>
      <c r="AC920" t="s">
        <v>7603</v>
      </c>
      <c r="AD920" t="s">
        <v>290</v>
      </c>
      <c r="AE920" t="s">
        <v>290</v>
      </c>
      <c r="AF920" t="s">
        <v>7603</v>
      </c>
      <c r="AG920">
        <v>101</v>
      </c>
      <c r="AH920" t="s">
        <v>7603</v>
      </c>
      <c r="AI920">
        <v>133</v>
      </c>
      <c r="AJ920" t="s">
        <v>7603</v>
      </c>
      <c r="AK920">
        <v>133</v>
      </c>
    </row>
    <row r="921" spans="1:37">
      <c r="A921">
        <v>2013</v>
      </c>
      <c r="B921" t="s">
        <v>4388</v>
      </c>
      <c r="C921" t="s">
        <v>11178</v>
      </c>
      <c r="D921" t="str">
        <f>INDEX(CountyList!A:A, MATCH(MID(C921, 4, 3), CountyList!B:B, 0))</f>
        <v>Will</v>
      </c>
      <c r="E921" t="s">
        <v>11179</v>
      </c>
      <c r="F921" t="s">
        <v>4391</v>
      </c>
      <c r="G921" t="s">
        <v>4392</v>
      </c>
      <c r="H921" t="s">
        <v>7481</v>
      </c>
      <c r="I921" t="s">
        <v>11180</v>
      </c>
      <c r="J921">
        <v>70</v>
      </c>
      <c r="K921">
        <v>50</v>
      </c>
      <c r="L921">
        <v>45</v>
      </c>
      <c r="M921">
        <v>41</v>
      </c>
      <c r="N921">
        <v>54</v>
      </c>
      <c r="O921">
        <v>53</v>
      </c>
      <c r="P921">
        <v>59</v>
      </c>
      <c r="Q921">
        <v>52</v>
      </c>
      <c r="R921">
        <v>53</v>
      </c>
      <c r="S921">
        <v>53</v>
      </c>
      <c r="T921" t="s">
        <v>7603</v>
      </c>
      <c r="U921" t="s">
        <v>7603</v>
      </c>
      <c r="V921" t="s">
        <v>7603</v>
      </c>
      <c r="W921" t="s">
        <v>7603</v>
      </c>
      <c r="X921" t="s">
        <v>7603</v>
      </c>
      <c r="Y921" t="s">
        <v>7603</v>
      </c>
      <c r="Z921">
        <v>265</v>
      </c>
      <c r="AA921">
        <v>265</v>
      </c>
      <c r="AB921">
        <v>32</v>
      </c>
      <c r="AC921" t="s">
        <v>7603</v>
      </c>
      <c r="AD921" t="s">
        <v>290</v>
      </c>
      <c r="AE921" t="s">
        <v>290</v>
      </c>
      <c r="AF921" t="s">
        <v>7603</v>
      </c>
      <c r="AG921">
        <v>451</v>
      </c>
      <c r="AH921">
        <v>43</v>
      </c>
      <c r="AI921">
        <v>530</v>
      </c>
      <c r="AJ921" t="s">
        <v>7603</v>
      </c>
      <c r="AK921">
        <v>530</v>
      </c>
    </row>
    <row r="922" spans="1:37">
      <c r="A922">
        <v>2013</v>
      </c>
      <c r="B922" t="s">
        <v>3671</v>
      </c>
      <c r="C922" t="s">
        <v>11181</v>
      </c>
      <c r="D922" t="str">
        <f>INDEX(CountyList!A:A, MATCH(MID(C922, 4, 3), CountyList!B:B, 0))</f>
        <v>Will</v>
      </c>
      <c r="E922" t="s">
        <v>11182</v>
      </c>
      <c r="F922" t="s">
        <v>4396</v>
      </c>
      <c r="G922" t="s">
        <v>4397</v>
      </c>
      <c r="H922" t="s">
        <v>7484</v>
      </c>
      <c r="I922" t="s">
        <v>11183</v>
      </c>
      <c r="J922">
        <v>49</v>
      </c>
      <c r="K922">
        <v>34</v>
      </c>
      <c r="L922">
        <v>34</v>
      </c>
      <c r="M922">
        <v>24</v>
      </c>
      <c r="N922">
        <v>34</v>
      </c>
      <c r="O922">
        <v>32</v>
      </c>
      <c r="P922">
        <v>29</v>
      </c>
      <c r="Q922">
        <v>28</v>
      </c>
      <c r="R922">
        <v>34</v>
      </c>
      <c r="S922">
        <v>36</v>
      </c>
      <c r="T922" t="s">
        <v>7603</v>
      </c>
      <c r="U922" t="s">
        <v>7603</v>
      </c>
      <c r="V922" t="s">
        <v>7603</v>
      </c>
      <c r="W922" t="s">
        <v>7603</v>
      </c>
      <c r="X922" t="s">
        <v>7603</v>
      </c>
      <c r="Y922" t="s">
        <v>7603</v>
      </c>
      <c r="Z922">
        <v>178</v>
      </c>
      <c r="AA922">
        <v>156</v>
      </c>
      <c r="AB922" t="s">
        <v>290</v>
      </c>
      <c r="AC922" t="s">
        <v>7603</v>
      </c>
      <c r="AD922">
        <v>18</v>
      </c>
      <c r="AE922" t="s">
        <v>290</v>
      </c>
      <c r="AF922" t="s">
        <v>7603</v>
      </c>
      <c r="AG922">
        <v>277</v>
      </c>
      <c r="AH922">
        <v>31</v>
      </c>
      <c r="AI922">
        <v>334</v>
      </c>
      <c r="AJ922" t="s">
        <v>7603</v>
      </c>
      <c r="AK922">
        <v>334</v>
      </c>
    </row>
    <row r="923" spans="1:37">
      <c r="A923">
        <v>2013</v>
      </c>
      <c r="B923" t="s">
        <v>11184</v>
      </c>
      <c r="C923" t="s">
        <v>11185</v>
      </c>
      <c r="D923" t="str">
        <f>INDEX(CountyList!A:A, MATCH(MID(C923, 4, 3), CountyList!B:B, 0))</f>
        <v>Will</v>
      </c>
      <c r="E923" t="s">
        <v>11186</v>
      </c>
      <c r="F923" t="s">
        <v>11187</v>
      </c>
      <c r="G923" t="s">
        <v>4428</v>
      </c>
      <c r="H923" t="s">
        <v>11188</v>
      </c>
      <c r="I923" t="s">
        <v>11189</v>
      </c>
      <c r="J923" t="s">
        <v>7603</v>
      </c>
      <c r="K923" t="s">
        <v>290</v>
      </c>
      <c r="L923" t="s">
        <v>290</v>
      </c>
      <c r="M923" t="s">
        <v>290</v>
      </c>
      <c r="N923" t="s">
        <v>7603</v>
      </c>
      <c r="O923" t="s">
        <v>290</v>
      </c>
      <c r="P923" t="s">
        <v>290</v>
      </c>
      <c r="Q923" t="s">
        <v>7603</v>
      </c>
      <c r="R923" t="s">
        <v>7603</v>
      </c>
      <c r="S923" t="s">
        <v>7603</v>
      </c>
      <c r="T923" t="s">
        <v>7603</v>
      </c>
      <c r="U923" t="s">
        <v>7603</v>
      </c>
      <c r="V923" t="s">
        <v>7603</v>
      </c>
      <c r="W923" t="s">
        <v>7603</v>
      </c>
      <c r="X923" t="s">
        <v>7603</v>
      </c>
      <c r="Y923" t="s">
        <v>7603</v>
      </c>
      <c r="Z923" t="s">
        <v>290</v>
      </c>
      <c r="AA923">
        <v>10</v>
      </c>
      <c r="AB923">
        <v>14</v>
      </c>
      <c r="AC923" t="s">
        <v>7603</v>
      </c>
      <c r="AD923" t="s">
        <v>7603</v>
      </c>
      <c r="AE923" t="s">
        <v>7603</v>
      </c>
      <c r="AF923" t="s">
        <v>7603</v>
      </c>
      <c r="AG923" t="s">
        <v>7603</v>
      </c>
      <c r="AH923" t="s">
        <v>7603</v>
      </c>
      <c r="AI923">
        <v>14</v>
      </c>
      <c r="AJ923" t="s">
        <v>7603</v>
      </c>
      <c r="AK923">
        <v>14</v>
      </c>
    </row>
    <row r="924" spans="1:37">
      <c r="A924">
        <v>2013</v>
      </c>
      <c r="B924" t="s">
        <v>4400</v>
      </c>
      <c r="C924" t="s">
        <v>11190</v>
      </c>
      <c r="D924" t="str">
        <f>INDEX(CountyList!A:A, MATCH(MID(C924, 4, 3), CountyList!B:B, 0))</f>
        <v>Will</v>
      </c>
      <c r="E924" t="s">
        <v>11191</v>
      </c>
      <c r="F924" t="s">
        <v>4402</v>
      </c>
      <c r="G924" t="s">
        <v>4403</v>
      </c>
      <c r="H924" t="s">
        <v>11192</v>
      </c>
      <c r="I924" t="s">
        <v>11193</v>
      </c>
      <c r="J924" t="s">
        <v>7603</v>
      </c>
      <c r="K924" t="s">
        <v>7603</v>
      </c>
      <c r="L924" t="s">
        <v>7603</v>
      </c>
      <c r="M924" t="s">
        <v>290</v>
      </c>
      <c r="N924" t="s">
        <v>290</v>
      </c>
      <c r="O924" t="s">
        <v>290</v>
      </c>
      <c r="P924" t="s">
        <v>7603</v>
      </c>
      <c r="Q924" t="s">
        <v>7603</v>
      </c>
      <c r="R924" t="s">
        <v>7603</v>
      </c>
      <c r="S924" t="s">
        <v>7603</v>
      </c>
      <c r="T924" t="s">
        <v>7603</v>
      </c>
      <c r="U924" t="s">
        <v>7603</v>
      </c>
      <c r="V924" t="s">
        <v>7603</v>
      </c>
      <c r="W924" t="s">
        <v>7603</v>
      </c>
      <c r="X924" t="s">
        <v>7603</v>
      </c>
      <c r="Y924" t="s">
        <v>7603</v>
      </c>
      <c r="Z924" t="s">
        <v>7603</v>
      </c>
      <c r="AA924" t="s">
        <v>290</v>
      </c>
      <c r="AB924" t="s">
        <v>7603</v>
      </c>
      <c r="AC924" t="s">
        <v>7603</v>
      </c>
      <c r="AD924" t="s">
        <v>7603</v>
      </c>
      <c r="AE924" t="s">
        <v>7603</v>
      </c>
      <c r="AF924" t="s">
        <v>7603</v>
      </c>
      <c r="AG924" t="s">
        <v>7603</v>
      </c>
      <c r="AH924" t="s">
        <v>290</v>
      </c>
      <c r="AI924" t="s">
        <v>290</v>
      </c>
      <c r="AJ924" t="s">
        <v>7603</v>
      </c>
      <c r="AK924" t="s">
        <v>290</v>
      </c>
    </row>
    <row r="925" spans="1:37">
      <c r="A925">
        <v>2013</v>
      </c>
      <c r="B925" t="s">
        <v>4406</v>
      </c>
      <c r="C925" t="s">
        <v>11194</v>
      </c>
      <c r="D925" t="str">
        <f>INDEX(CountyList!A:A, MATCH(MID(C925, 4, 3), CountyList!B:B, 0))</f>
        <v>Will</v>
      </c>
      <c r="E925" t="s">
        <v>7487</v>
      </c>
      <c r="F925" t="s">
        <v>4408</v>
      </c>
      <c r="G925" t="s">
        <v>4409</v>
      </c>
      <c r="H925" t="s">
        <v>7488</v>
      </c>
      <c r="I925" t="s">
        <v>11195</v>
      </c>
      <c r="J925">
        <v>102</v>
      </c>
      <c r="K925">
        <v>21</v>
      </c>
      <c r="L925" t="s">
        <v>7603</v>
      </c>
      <c r="M925" t="s">
        <v>7603</v>
      </c>
      <c r="N925" t="s">
        <v>7603</v>
      </c>
      <c r="O925" t="s">
        <v>7603</v>
      </c>
      <c r="P925" t="s">
        <v>7603</v>
      </c>
      <c r="Q925" t="s">
        <v>7603</v>
      </c>
      <c r="R925" t="s">
        <v>7603</v>
      </c>
      <c r="S925" t="s">
        <v>7603</v>
      </c>
      <c r="T925" t="s">
        <v>7603</v>
      </c>
      <c r="U925" t="s">
        <v>7603</v>
      </c>
      <c r="V925" t="s">
        <v>7603</v>
      </c>
      <c r="W925" t="s">
        <v>7603</v>
      </c>
      <c r="X925" t="s">
        <v>7603</v>
      </c>
      <c r="Y925" t="s">
        <v>7603</v>
      </c>
      <c r="Z925">
        <v>63</v>
      </c>
      <c r="AA925">
        <v>60</v>
      </c>
      <c r="AB925" t="s">
        <v>290</v>
      </c>
      <c r="AC925" t="s">
        <v>7603</v>
      </c>
      <c r="AD925" t="s">
        <v>290</v>
      </c>
      <c r="AE925" t="s">
        <v>290</v>
      </c>
      <c r="AF925" t="s">
        <v>7603</v>
      </c>
      <c r="AG925">
        <v>114</v>
      </c>
      <c r="AH925" t="s">
        <v>290</v>
      </c>
      <c r="AI925">
        <v>123</v>
      </c>
      <c r="AJ925" t="s">
        <v>7603</v>
      </c>
      <c r="AK925">
        <v>123</v>
      </c>
    </row>
    <row r="926" spans="1:37">
      <c r="A926">
        <v>2013</v>
      </c>
      <c r="B926" t="s">
        <v>4412</v>
      </c>
      <c r="C926" t="s">
        <v>11196</v>
      </c>
      <c r="D926" t="str">
        <f>INDEX(CountyList!A:A, MATCH(MID(C926, 4, 3), CountyList!B:B, 0))</f>
        <v>Will</v>
      </c>
      <c r="E926" t="s">
        <v>11197</v>
      </c>
      <c r="F926" t="s">
        <v>4414</v>
      </c>
      <c r="G926" t="s">
        <v>4392</v>
      </c>
      <c r="H926" t="s">
        <v>7491</v>
      </c>
      <c r="I926" t="s">
        <v>11198</v>
      </c>
      <c r="J926">
        <v>23</v>
      </c>
      <c r="K926">
        <v>12</v>
      </c>
      <c r="L926">
        <v>20</v>
      </c>
      <c r="M926">
        <v>17</v>
      </c>
      <c r="N926">
        <v>24</v>
      </c>
      <c r="O926">
        <v>20</v>
      </c>
      <c r="P926" t="s">
        <v>290</v>
      </c>
      <c r="Q926">
        <v>12</v>
      </c>
      <c r="R926">
        <v>15</v>
      </c>
      <c r="S926">
        <v>25</v>
      </c>
      <c r="T926" t="s">
        <v>7603</v>
      </c>
      <c r="U926" t="s">
        <v>7603</v>
      </c>
      <c r="V926" t="s">
        <v>7603</v>
      </c>
      <c r="W926" t="s">
        <v>7603</v>
      </c>
      <c r="X926" t="s">
        <v>7603</v>
      </c>
      <c r="Y926" t="s">
        <v>7603</v>
      </c>
      <c r="Z926">
        <v>85</v>
      </c>
      <c r="AA926">
        <v>90</v>
      </c>
      <c r="AB926">
        <v>72</v>
      </c>
      <c r="AC926" t="s">
        <v>7603</v>
      </c>
      <c r="AD926" t="s">
        <v>7603</v>
      </c>
      <c r="AE926">
        <v>13</v>
      </c>
      <c r="AF926" t="s">
        <v>7603</v>
      </c>
      <c r="AG926">
        <v>90</v>
      </c>
      <c r="AH926" t="s">
        <v>7603</v>
      </c>
      <c r="AI926">
        <v>175</v>
      </c>
      <c r="AJ926" t="s">
        <v>7603</v>
      </c>
      <c r="AK926">
        <v>175</v>
      </c>
    </row>
    <row r="927" spans="1:37">
      <c r="A927">
        <v>2013</v>
      </c>
      <c r="B927" t="s">
        <v>11199</v>
      </c>
      <c r="C927" t="s">
        <v>11200</v>
      </c>
      <c r="D927" t="str">
        <f>INDEX(CountyList!A:A, MATCH(MID(C927, 4, 3), CountyList!B:B, 0))</f>
        <v>Will</v>
      </c>
      <c r="E927" t="s">
        <v>11201</v>
      </c>
      <c r="F927" t="s">
        <v>4418</v>
      </c>
      <c r="G927" t="s">
        <v>4392</v>
      </c>
      <c r="H927" t="s">
        <v>7495</v>
      </c>
      <c r="I927" t="s">
        <v>11202</v>
      </c>
      <c r="J927">
        <v>30</v>
      </c>
      <c r="K927">
        <v>27</v>
      </c>
      <c r="L927">
        <v>44</v>
      </c>
      <c r="M927">
        <v>43</v>
      </c>
      <c r="N927">
        <v>38</v>
      </c>
      <c r="O927">
        <v>38</v>
      </c>
      <c r="P927">
        <v>45</v>
      </c>
      <c r="Q927">
        <v>47</v>
      </c>
      <c r="R927">
        <v>34</v>
      </c>
      <c r="S927">
        <v>40</v>
      </c>
      <c r="T927" t="s">
        <v>7603</v>
      </c>
      <c r="U927" t="s">
        <v>7603</v>
      </c>
      <c r="V927" t="s">
        <v>7603</v>
      </c>
      <c r="W927" t="s">
        <v>7603</v>
      </c>
      <c r="X927" t="s">
        <v>7603</v>
      </c>
      <c r="Y927" t="s">
        <v>7603</v>
      </c>
      <c r="Z927">
        <v>198</v>
      </c>
      <c r="AA927">
        <v>188</v>
      </c>
      <c r="AB927">
        <v>51</v>
      </c>
      <c r="AC927" t="s">
        <v>7603</v>
      </c>
      <c r="AD927" t="s">
        <v>290</v>
      </c>
      <c r="AE927" t="s">
        <v>7603</v>
      </c>
      <c r="AF927" t="s">
        <v>290</v>
      </c>
      <c r="AG927">
        <v>325</v>
      </c>
      <c r="AH927" t="s">
        <v>290</v>
      </c>
      <c r="AI927">
        <v>386</v>
      </c>
      <c r="AJ927" t="s">
        <v>7603</v>
      </c>
      <c r="AK927">
        <v>386</v>
      </c>
    </row>
    <row r="928" spans="1:37">
      <c r="A928">
        <v>2013</v>
      </c>
      <c r="B928" t="s">
        <v>4420</v>
      </c>
      <c r="C928" t="s">
        <v>11203</v>
      </c>
      <c r="D928" t="str">
        <f>INDEX(CountyList!A:A, MATCH(MID(C928, 4, 3), CountyList!B:B, 0))</f>
        <v>Will</v>
      </c>
      <c r="E928" t="s">
        <v>11204</v>
      </c>
      <c r="F928" t="s">
        <v>4422</v>
      </c>
      <c r="G928" t="s">
        <v>4423</v>
      </c>
      <c r="H928" t="s">
        <v>7498</v>
      </c>
      <c r="I928" t="s">
        <v>11205</v>
      </c>
      <c r="J928">
        <v>39</v>
      </c>
      <c r="K928">
        <v>24</v>
      </c>
      <c r="L928">
        <v>23</v>
      </c>
      <c r="M928">
        <v>22</v>
      </c>
      <c r="N928">
        <v>15</v>
      </c>
      <c r="O928">
        <v>10</v>
      </c>
      <c r="P928">
        <v>13</v>
      </c>
      <c r="Q928">
        <v>13</v>
      </c>
      <c r="R928">
        <v>18</v>
      </c>
      <c r="S928">
        <v>14</v>
      </c>
      <c r="T928" t="s">
        <v>7603</v>
      </c>
      <c r="U928" t="s">
        <v>7603</v>
      </c>
      <c r="V928" t="s">
        <v>7603</v>
      </c>
      <c r="W928" t="s">
        <v>7603</v>
      </c>
      <c r="X928" t="s">
        <v>7603</v>
      </c>
      <c r="Y928" t="s">
        <v>7603</v>
      </c>
      <c r="Z928">
        <v>93</v>
      </c>
      <c r="AA928">
        <v>98</v>
      </c>
      <c r="AB928">
        <v>36</v>
      </c>
      <c r="AC928" t="s">
        <v>7603</v>
      </c>
      <c r="AD928">
        <v>46</v>
      </c>
      <c r="AE928">
        <v>22</v>
      </c>
      <c r="AF928" t="s">
        <v>7603</v>
      </c>
      <c r="AG928">
        <v>65</v>
      </c>
      <c r="AH928">
        <v>22</v>
      </c>
      <c r="AI928">
        <v>191</v>
      </c>
      <c r="AJ928" t="s">
        <v>7603</v>
      </c>
      <c r="AK928">
        <v>191</v>
      </c>
    </row>
    <row r="929" spans="1:37">
      <c r="A929">
        <v>2013</v>
      </c>
      <c r="B929" t="s">
        <v>4426</v>
      </c>
      <c r="C929" t="s">
        <v>11206</v>
      </c>
      <c r="D929" t="str">
        <f>INDEX(CountyList!A:A, MATCH(MID(C929, 4, 3), CountyList!B:B, 0))</f>
        <v>Will</v>
      </c>
      <c r="E929" t="s">
        <v>11207</v>
      </c>
      <c r="F929" t="s">
        <v>4427</v>
      </c>
      <c r="G929" t="s">
        <v>4428</v>
      </c>
      <c r="H929" t="s">
        <v>7502</v>
      </c>
      <c r="I929" t="s">
        <v>11208</v>
      </c>
      <c r="J929">
        <v>44</v>
      </c>
      <c r="K929">
        <v>25</v>
      </c>
      <c r="L929">
        <v>23</v>
      </c>
      <c r="M929">
        <v>22</v>
      </c>
      <c r="N929">
        <v>23</v>
      </c>
      <c r="O929">
        <v>17</v>
      </c>
      <c r="P929">
        <v>26</v>
      </c>
      <c r="Q929">
        <v>19</v>
      </c>
      <c r="R929">
        <v>13</v>
      </c>
      <c r="S929">
        <v>11</v>
      </c>
      <c r="T929" t="s">
        <v>7603</v>
      </c>
      <c r="U929" t="s">
        <v>7603</v>
      </c>
      <c r="V929" t="s">
        <v>7603</v>
      </c>
      <c r="W929" t="s">
        <v>7603</v>
      </c>
      <c r="X929" t="s">
        <v>7603</v>
      </c>
      <c r="Y929" t="s">
        <v>7603</v>
      </c>
      <c r="Z929">
        <v>119</v>
      </c>
      <c r="AA929">
        <v>104</v>
      </c>
      <c r="AB929">
        <v>20</v>
      </c>
      <c r="AC929" t="s">
        <v>7603</v>
      </c>
      <c r="AD929">
        <v>12</v>
      </c>
      <c r="AE929" t="s">
        <v>290</v>
      </c>
      <c r="AF929" t="s">
        <v>7603</v>
      </c>
      <c r="AG929">
        <v>176</v>
      </c>
      <c r="AH929" t="s">
        <v>290</v>
      </c>
      <c r="AI929">
        <v>223</v>
      </c>
      <c r="AJ929" t="s">
        <v>7603</v>
      </c>
      <c r="AK929">
        <v>223</v>
      </c>
    </row>
    <row r="930" spans="1:37">
      <c r="A930">
        <v>2013</v>
      </c>
      <c r="B930" t="s">
        <v>786</v>
      </c>
      <c r="C930" t="s">
        <v>11209</v>
      </c>
      <c r="D930" t="str">
        <f>INDEX(CountyList!A:A, MATCH(MID(C930, 4, 3), CountyList!B:B, 0))</f>
        <v>Will</v>
      </c>
      <c r="E930" t="s">
        <v>11210</v>
      </c>
      <c r="F930" t="s">
        <v>4433</v>
      </c>
      <c r="G930" t="s">
        <v>4428</v>
      </c>
      <c r="H930" t="s">
        <v>11211</v>
      </c>
      <c r="I930" t="s">
        <v>11212</v>
      </c>
      <c r="J930">
        <v>20</v>
      </c>
      <c r="K930">
        <v>26</v>
      </c>
      <c r="L930">
        <v>34</v>
      </c>
      <c r="M930">
        <v>24</v>
      </c>
      <c r="N930">
        <v>24</v>
      </c>
      <c r="O930">
        <v>34</v>
      </c>
      <c r="P930">
        <v>30</v>
      </c>
      <c r="Q930">
        <v>25</v>
      </c>
      <c r="R930">
        <v>26</v>
      </c>
      <c r="S930">
        <v>31</v>
      </c>
      <c r="T930" t="s">
        <v>7603</v>
      </c>
      <c r="U930" t="s">
        <v>7603</v>
      </c>
      <c r="V930" t="s">
        <v>7603</v>
      </c>
      <c r="W930" t="s">
        <v>7603</v>
      </c>
      <c r="X930" t="s">
        <v>7603</v>
      </c>
      <c r="Y930" t="s">
        <v>7603</v>
      </c>
      <c r="Z930">
        <v>143</v>
      </c>
      <c r="AA930">
        <v>131</v>
      </c>
      <c r="AB930" t="s">
        <v>290</v>
      </c>
      <c r="AC930" t="s">
        <v>7603</v>
      </c>
      <c r="AD930">
        <v>10</v>
      </c>
      <c r="AE930" t="s">
        <v>7603</v>
      </c>
      <c r="AF930" t="s">
        <v>7603</v>
      </c>
      <c r="AG930">
        <v>231</v>
      </c>
      <c r="AH930">
        <v>25</v>
      </c>
      <c r="AI930">
        <v>274</v>
      </c>
      <c r="AJ930" t="s">
        <v>7603</v>
      </c>
      <c r="AK930">
        <v>274</v>
      </c>
    </row>
    <row r="931" spans="1:37">
      <c r="A931">
        <v>2013</v>
      </c>
      <c r="B931" t="s">
        <v>4435</v>
      </c>
      <c r="C931" t="s">
        <v>11213</v>
      </c>
      <c r="D931" t="str">
        <f>INDEX(CountyList!A:A, MATCH(MID(C931, 4, 3), CountyList!B:B, 0))</f>
        <v>Will</v>
      </c>
      <c r="E931" t="s">
        <v>11214</v>
      </c>
      <c r="F931" t="s">
        <v>4437</v>
      </c>
      <c r="G931" t="s">
        <v>4438</v>
      </c>
      <c r="H931" t="s">
        <v>11215</v>
      </c>
      <c r="I931" t="s">
        <v>11216</v>
      </c>
      <c r="J931">
        <v>12</v>
      </c>
      <c r="K931">
        <v>11</v>
      </c>
      <c r="L931">
        <v>13</v>
      </c>
      <c r="M931">
        <v>12</v>
      </c>
      <c r="N931">
        <v>13</v>
      </c>
      <c r="O931">
        <v>13</v>
      </c>
      <c r="P931">
        <v>14</v>
      </c>
      <c r="Q931">
        <v>19</v>
      </c>
      <c r="R931">
        <v>11</v>
      </c>
      <c r="S931">
        <v>13</v>
      </c>
      <c r="T931" t="s">
        <v>7603</v>
      </c>
      <c r="U931" t="s">
        <v>7603</v>
      </c>
      <c r="V931" t="s">
        <v>7603</v>
      </c>
      <c r="W931" t="s">
        <v>7603</v>
      </c>
      <c r="X931" t="s">
        <v>7603</v>
      </c>
      <c r="Y931" t="s">
        <v>7603</v>
      </c>
      <c r="Z931">
        <v>71</v>
      </c>
      <c r="AA931">
        <v>60</v>
      </c>
      <c r="AB931" t="s">
        <v>290</v>
      </c>
      <c r="AC931" t="s">
        <v>7603</v>
      </c>
      <c r="AD931" t="s">
        <v>290</v>
      </c>
      <c r="AE931" t="s">
        <v>290</v>
      </c>
      <c r="AF931" t="s">
        <v>7603</v>
      </c>
      <c r="AG931">
        <v>122</v>
      </c>
      <c r="AH931" t="s">
        <v>7603</v>
      </c>
      <c r="AI931">
        <v>131</v>
      </c>
      <c r="AJ931" t="s">
        <v>7603</v>
      </c>
      <c r="AK931">
        <v>131</v>
      </c>
    </row>
    <row r="932" spans="1:37">
      <c r="A932">
        <v>2013</v>
      </c>
      <c r="B932" t="s">
        <v>2699</v>
      </c>
      <c r="C932" t="s">
        <v>11217</v>
      </c>
      <c r="D932" t="str">
        <f>INDEX(CountyList!A:A, MATCH(MID(C932, 4, 3), CountyList!B:B, 0))</f>
        <v>Will</v>
      </c>
      <c r="E932" t="s">
        <v>11218</v>
      </c>
      <c r="F932" t="s">
        <v>4443</v>
      </c>
      <c r="G932" t="s">
        <v>4444</v>
      </c>
      <c r="H932" t="s">
        <v>7508</v>
      </c>
      <c r="I932" t="s">
        <v>11219</v>
      </c>
      <c r="J932" t="s">
        <v>7603</v>
      </c>
      <c r="K932">
        <v>47</v>
      </c>
      <c r="L932">
        <v>52</v>
      </c>
      <c r="M932">
        <v>49</v>
      </c>
      <c r="N932">
        <v>56</v>
      </c>
      <c r="O932">
        <v>59</v>
      </c>
      <c r="P932">
        <v>55</v>
      </c>
      <c r="Q932">
        <v>60</v>
      </c>
      <c r="R932">
        <v>54</v>
      </c>
      <c r="S932">
        <v>56</v>
      </c>
      <c r="T932" t="s">
        <v>7603</v>
      </c>
      <c r="U932" t="s">
        <v>7603</v>
      </c>
      <c r="V932" t="s">
        <v>7603</v>
      </c>
      <c r="W932" t="s">
        <v>7603</v>
      </c>
      <c r="X932" t="s">
        <v>7603</v>
      </c>
      <c r="Y932" t="s">
        <v>7603</v>
      </c>
      <c r="Z932">
        <v>256</v>
      </c>
      <c r="AA932">
        <v>232</v>
      </c>
      <c r="AB932">
        <v>15</v>
      </c>
      <c r="AC932" t="s">
        <v>7603</v>
      </c>
      <c r="AD932">
        <v>13</v>
      </c>
      <c r="AE932" t="s">
        <v>290</v>
      </c>
      <c r="AF932" t="s">
        <v>7603</v>
      </c>
      <c r="AG932">
        <v>452</v>
      </c>
      <c r="AH932" t="s">
        <v>290</v>
      </c>
      <c r="AI932">
        <v>488</v>
      </c>
      <c r="AJ932" t="s">
        <v>7603</v>
      </c>
      <c r="AK932">
        <v>488</v>
      </c>
    </row>
    <row r="933" spans="1:37">
      <c r="A933">
        <v>2013</v>
      </c>
      <c r="B933" t="s">
        <v>4447</v>
      </c>
      <c r="C933" t="s">
        <v>11220</v>
      </c>
      <c r="D933" t="str">
        <f>INDEX(CountyList!A:A, MATCH(MID(C933, 4, 3), CountyList!B:B, 0))</f>
        <v>Will</v>
      </c>
      <c r="E933" t="s">
        <v>11221</v>
      </c>
      <c r="F933" t="s">
        <v>4449</v>
      </c>
      <c r="G933" t="s">
        <v>4450</v>
      </c>
      <c r="H933" t="s">
        <v>7511</v>
      </c>
      <c r="I933" t="s">
        <v>11222</v>
      </c>
      <c r="J933">
        <v>23</v>
      </c>
      <c r="K933">
        <v>60</v>
      </c>
      <c r="L933">
        <v>55</v>
      </c>
      <c r="M933">
        <v>57</v>
      </c>
      <c r="N933">
        <v>59</v>
      </c>
      <c r="O933">
        <v>56</v>
      </c>
      <c r="P933">
        <v>49</v>
      </c>
      <c r="Q933">
        <v>55</v>
      </c>
      <c r="R933">
        <v>56</v>
      </c>
      <c r="S933">
        <v>58</v>
      </c>
      <c r="T933" t="s">
        <v>7603</v>
      </c>
      <c r="U933" t="s">
        <v>7603</v>
      </c>
      <c r="V933" t="s">
        <v>7603</v>
      </c>
      <c r="W933" t="s">
        <v>7603</v>
      </c>
      <c r="X933" t="s">
        <v>7603</v>
      </c>
      <c r="Y933" t="s">
        <v>7603</v>
      </c>
      <c r="Z933">
        <v>264</v>
      </c>
      <c r="AA933">
        <v>264</v>
      </c>
      <c r="AB933">
        <v>48</v>
      </c>
      <c r="AC933" t="s">
        <v>7603</v>
      </c>
      <c r="AD933">
        <v>29</v>
      </c>
      <c r="AE933" t="s">
        <v>290</v>
      </c>
      <c r="AF933" t="s">
        <v>7603</v>
      </c>
      <c r="AG933">
        <v>432</v>
      </c>
      <c r="AH933">
        <v>15</v>
      </c>
      <c r="AI933">
        <v>528</v>
      </c>
      <c r="AJ933" t="s">
        <v>7603</v>
      </c>
      <c r="AK933">
        <v>528</v>
      </c>
    </row>
    <row r="934" spans="1:37">
      <c r="A934">
        <v>2013</v>
      </c>
      <c r="B934" t="s">
        <v>11223</v>
      </c>
      <c r="C934" t="s">
        <v>11224</v>
      </c>
      <c r="D934" t="str">
        <f>INDEX(CountyList!A:A, MATCH(MID(C934, 4, 3), CountyList!B:B, 0))</f>
        <v>Will</v>
      </c>
      <c r="E934" t="s">
        <v>11225</v>
      </c>
      <c r="F934" t="s">
        <v>11226</v>
      </c>
      <c r="G934" t="s">
        <v>11227</v>
      </c>
      <c r="H934" t="s">
        <v>11228</v>
      </c>
      <c r="I934" t="s">
        <v>11229</v>
      </c>
      <c r="J934">
        <v>36</v>
      </c>
      <c r="K934" t="s">
        <v>290</v>
      </c>
      <c r="L934">
        <v>13</v>
      </c>
      <c r="M934">
        <v>13</v>
      </c>
      <c r="N934">
        <v>14</v>
      </c>
      <c r="O934">
        <v>10</v>
      </c>
      <c r="P934">
        <v>11</v>
      </c>
      <c r="Q934" t="s">
        <v>290</v>
      </c>
      <c r="R934">
        <v>11</v>
      </c>
      <c r="S934" t="s">
        <v>290</v>
      </c>
      <c r="T934" t="s">
        <v>7603</v>
      </c>
      <c r="U934" t="s">
        <v>7603</v>
      </c>
      <c r="V934" t="s">
        <v>7603</v>
      </c>
      <c r="W934" t="s">
        <v>7603</v>
      </c>
      <c r="X934" t="s">
        <v>7603</v>
      </c>
      <c r="Y934" t="s">
        <v>7603</v>
      </c>
      <c r="Z934">
        <v>62</v>
      </c>
      <c r="AA934">
        <v>68</v>
      </c>
      <c r="AB934" t="s">
        <v>290</v>
      </c>
      <c r="AC934" t="s">
        <v>7603</v>
      </c>
      <c r="AD934" t="s">
        <v>7603</v>
      </c>
      <c r="AE934" t="s">
        <v>7603</v>
      </c>
      <c r="AF934" t="s">
        <v>7603</v>
      </c>
      <c r="AG934">
        <v>123</v>
      </c>
      <c r="AH934" t="s">
        <v>290</v>
      </c>
      <c r="AI934">
        <v>130</v>
      </c>
      <c r="AJ934" t="s">
        <v>7603</v>
      </c>
      <c r="AK934">
        <v>130</v>
      </c>
    </row>
    <row r="935" spans="1:37">
      <c r="A935">
        <v>2013</v>
      </c>
      <c r="B935" t="s">
        <v>439</v>
      </c>
      <c r="C935" t="s">
        <v>11230</v>
      </c>
      <c r="D935" t="str">
        <f>INDEX(CountyList!A:A, MATCH(MID(C935, 4, 3), CountyList!B:B, 0))</f>
        <v>Will</v>
      </c>
      <c r="E935" t="s">
        <v>11231</v>
      </c>
      <c r="F935" t="s">
        <v>4454</v>
      </c>
      <c r="G935" t="s">
        <v>4455</v>
      </c>
      <c r="H935" t="s">
        <v>11232</v>
      </c>
      <c r="I935" t="s">
        <v>11233</v>
      </c>
      <c r="J935">
        <v>38</v>
      </c>
      <c r="K935">
        <v>10</v>
      </c>
      <c r="L935" t="s">
        <v>290</v>
      </c>
      <c r="M935">
        <v>12</v>
      </c>
      <c r="N935" t="s">
        <v>290</v>
      </c>
      <c r="O935" t="s">
        <v>290</v>
      </c>
      <c r="P935" t="s">
        <v>290</v>
      </c>
      <c r="Q935" t="s">
        <v>290</v>
      </c>
      <c r="R935" t="s">
        <v>290</v>
      </c>
      <c r="S935" t="s">
        <v>7603</v>
      </c>
      <c r="T935" t="s">
        <v>7603</v>
      </c>
      <c r="U935" t="s">
        <v>7603</v>
      </c>
      <c r="V935" t="s">
        <v>7603</v>
      </c>
      <c r="W935" t="s">
        <v>7603</v>
      </c>
      <c r="X935" t="s">
        <v>7603</v>
      </c>
      <c r="Y935" t="s">
        <v>7603</v>
      </c>
      <c r="Z935">
        <v>47</v>
      </c>
      <c r="AA935">
        <v>56</v>
      </c>
      <c r="AB935" t="s">
        <v>290</v>
      </c>
      <c r="AC935" t="s">
        <v>7603</v>
      </c>
      <c r="AD935" t="s">
        <v>290</v>
      </c>
      <c r="AE935" t="s">
        <v>7603</v>
      </c>
      <c r="AF935" t="s">
        <v>7603</v>
      </c>
      <c r="AG935">
        <v>99</v>
      </c>
      <c r="AH935" t="s">
        <v>7603</v>
      </c>
      <c r="AI935">
        <v>103</v>
      </c>
      <c r="AJ935" t="s">
        <v>7603</v>
      </c>
      <c r="AK935">
        <v>103</v>
      </c>
    </row>
    <row r="936" spans="1:37">
      <c r="A936">
        <v>2013</v>
      </c>
      <c r="B936" t="s">
        <v>4458</v>
      </c>
      <c r="C936" t="s">
        <v>11234</v>
      </c>
      <c r="D936" t="str">
        <f>INDEX(CountyList!A:A, MATCH(MID(C936, 4, 3), CountyList!B:B, 0))</f>
        <v>Will</v>
      </c>
      <c r="E936" t="s">
        <v>11235</v>
      </c>
      <c r="F936" t="s">
        <v>4461</v>
      </c>
      <c r="G936" t="s">
        <v>4462</v>
      </c>
      <c r="H936" t="s">
        <v>7514</v>
      </c>
      <c r="I936" t="s">
        <v>11236</v>
      </c>
      <c r="J936">
        <v>23</v>
      </c>
      <c r="K936">
        <v>23</v>
      </c>
      <c r="L936">
        <v>17</v>
      </c>
      <c r="M936">
        <v>26</v>
      </c>
      <c r="N936">
        <v>29</v>
      </c>
      <c r="O936">
        <v>27</v>
      </c>
      <c r="P936">
        <v>21</v>
      </c>
      <c r="Q936">
        <v>27</v>
      </c>
      <c r="R936">
        <v>27</v>
      </c>
      <c r="S936">
        <v>26</v>
      </c>
      <c r="T936" t="s">
        <v>7603</v>
      </c>
      <c r="U936" t="s">
        <v>7603</v>
      </c>
      <c r="V936" t="s">
        <v>7603</v>
      </c>
      <c r="W936" t="s">
        <v>7603</v>
      </c>
      <c r="X936" t="s">
        <v>7603</v>
      </c>
      <c r="Y936" t="s">
        <v>7603</v>
      </c>
      <c r="Z936">
        <v>125</v>
      </c>
      <c r="AA936">
        <v>121</v>
      </c>
      <c r="AB936" t="s">
        <v>290</v>
      </c>
      <c r="AC936" t="s">
        <v>7603</v>
      </c>
      <c r="AD936" t="s">
        <v>290</v>
      </c>
      <c r="AE936">
        <v>12</v>
      </c>
      <c r="AF936" t="s">
        <v>7603</v>
      </c>
      <c r="AG936">
        <v>216</v>
      </c>
      <c r="AH936" t="s">
        <v>290</v>
      </c>
      <c r="AI936">
        <v>246</v>
      </c>
      <c r="AJ936" t="s">
        <v>7603</v>
      </c>
      <c r="AK936">
        <v>246</v>
      </c>
    </row>
    <row r="937" spans="1:37">
      <c r="A937">
        <v>2013</v>
      </c>
      <c r="B937" t="s">
        <v>4465</v>
      </c>
      <c r="C937" t="s">
        <v>11237</v>
      </c>
      <c r="D937" t="str">
        <f>INDEX(CountyList!A:A, MATCH(MID(C937, 4, 3), CountyList!B:B, 0))</f>
        <v>Will</v>
      </c>
      <c r="E937" t="s">
        <v>11238</v>
      </c>
      <c r="F937" t="s">
        <v>11239</v>
      </c>
      <c r="G937" t="s">
        <v>4467</v>
      </c>
      <c r="H937" t="s">
        <v>11240</v>
      </c>
      <c r="I937" t="s">
        <v>11241</v>
      </c>
      <c r="J937">
        <v>22</v>
      </c>
      <c r="K937" t="s">
        <v>290</v>
      </c>
      <c r="L937">
        <v>11</v>
      </c>
      <c r="M937" t="s">
        <v>290</v>
      </c>
      <c r="N937" t="s">
        <v>290</v>
      </c>
      <c r="O937">
        <v>12</v>
      </c>
      <c r="P937" t="s">
        <v>290</v>
      </c>
      <c r="Q937" t="s">
        <v>290</v>
      </c>
      <c r="R937" t="s">
        <v>290</v>
      </c>
      <c r="S937" t="s">
        <v>290</v>
      </c>
      <c r="T937" t="s">
        <v>7603</v>
      </c>
      <c r="U937" t="s">
        <v>7603</v>
      </c>
      <c r="V937" t="s">
        <v>7603</v>
      </c>
      <c r="W937" t="s">
        <v>7603</v>
      </c>
      <c r="X937" t="s">
        <v>7603</v>
      </c>
      <c r="Y937" t="s">
        <v>7603</v>
      </c>
      <c r="Z937">
        <v>44</v>
      </c>
      <c r="AA937">
        <v>37</v>
      </c>
      <c r="AB937">
        <v>11</v>
      </c>
      <c r="AC937" t="s">
        <v>7603</v>
      </c>
      <c r="AD937">
        <v>10</v>
      </c>
      <c r="AE937">
        <v>19</v>
      </c>
      <c r="AF937" t="s">
        <v>7603</v>
      </c>
      <c r="AG937">
        <v>28</v>
      </c>
      <c r="AH937">
        <v>13</v>
      </c>
      <c r="AI937">
        <v>81</v>
      </c>
      <c r="AJ937" t="s">
        <v>7603</v>
      </c>
      <c r="AK937">
        <v>81</v>
      </c>
    </row>
    <row r="938" spans="1:37">
      <c r="A938">
        <v>2013</v>
      </c>
      <c r="B938" t="s">
        <v>4470</v>
      </c>
      <c r="C938" t="s">
        <v>11242</v>
      </c>
      <c r="D938" t="str">
        <f>INDEX(CountyList!A:A, MATCH(MID(C938, 4, 3), CountyList!B:B, 0))</f>
        <v>Will</v>
      </c>
      <c r="E938" t="s">
        <v>11243</v>
      </c>
      <c r="F938" t="s">
        <v>4472</v>
      </c>
      <c r="G938" t="s">
        <v>4409</v>
      </c>
      <c r="H938" t="s">
        <v>7521</v>
      </c>
      <c r="I938" t="s">
        <v>11244</v>
      </c>
      <c r="J938">
        <v>47</v>
      </c>
      <c r="K938">
        <v>21</v>
      </c>
      <c r="L938">
        <v>18</v>
      </c>
      <c r="M938">
        <v>20</v>
      </c>
      <c r="N938">
        <v>16</v>
      </c>
      <c r="O938">
        <v>17</v>
      </c>
      <c r="P938" t="s">
        <v>290</v>
      </c>
      <c r="Q938" t="s">
        <v>290</v>
      </c>
      <c r="R938">
        <v>18</v>
      </c>
      <c r="S938">
        <v>14</v>
      </c>
      <c r="T938" t="s">
        <v>7603</v>
      </c>
      <c r="U938" t="s">
        <v>7603</v>
      </c>
      <c r="V938" t="s">
        <v>7603</v>
      </c>
      <c r="W938" t="s">
        <v>7603</v>
      </c>
      <c r="X938" t="s">
        <v>7603</v>
      </c>
      <c r="Y938" t="s">
        <v>7603</v>
      </c>
      <c r="Z938">
        <v>93</v>
      </c>
      <c r="AA938">
        <v>92</v>
      </c>
      <c r="AB938" t="s">
        <v>290</v>
      </c>
      <c r="AC938" t="s">
        <v>7603</v>
      </c>
      <c r="AD938" t="s">
        <v>290</v>
      </c>
      <c r="AE938" t="s">
        <v>290</v>
      </c>
      <c r="AF938" t="s">
        <v>7603</v>
      </c>
      <c r="AG938">
        <v>161</v>
      </c>
      <c r="AH938">
        <v>10</v>
      </c>
      <c r="AI938">
        <v>185</v>
      </c>
      <c r="AJ938" t="s">
        <v>7603</v>
      </c>
      <c r="AK938">
        <v>185</v>
      </c>
    </row>
    <row r="939" spans="1:37">
      <c r="A939">
        <v>2013</v>
      </c>
      <c r="B939" t="s">
        <v>4474</v>
      </c>
      <c r="C939" t="s">
        <v>11245</v>
      </c>
      <c r="D939" t="str">
        <f>INDEX(CountyList!A:A, MATCH(MID(C939, 4, 3), CountyList!B:B, 0))</f>
        <v>Will</v>
      </c>
      <c r="E939" t="s">
        <v>11246</v>
      </c>
      <c r="F939" t="s">
        <v>4408</v>
      </c>
      <c r="G939" t="s">
        <v>4409</v>
      </c>
      <c r="H939" t="s">
        <v>7488</v>
      </c>
      <c r="I939" t="s">
        <v>11247</v>
      </c>
      <c r="J939" t="s">
        <v>7603</v>
      </c>
      <c r="K939" t="s">
        <v>7603</v>
      </c>
      <c r="L939" t="s">
        <v>7603</v>
      </c>
      <c r="M939" t="s">
        <v>7603</v>
      </c>
      <c r="N939" t="s">
        <v>7603</v>
      </c>
      <c r="O939" t="s">
        <v>7603</v>
      </c>
      <c r="P939" t="s">
        <v>7603</v>
      </c>
      <c r="Q939" t="s">
        <v>7603</v>
      </c>
      <c r="R939" t="s">
        <v>7603</v>
      </c>
      <c r="S939" t="s">
        <v>7603</v>
      </c>
      <c r="T939">
        <v>253</v>
      </c>
      <c r="U939">
        <v>274</v>
      </c>
      <c r="V939">
        <v>284</v>
      </c>
      <c r="W939">
        <v>269</v>
      </c>
      <c r="X939" t="s">
        <v>7603</v>
      </c>
      <c r="Y939" t="s">
        <v>7603</v>
      </c>
      <c r="Z939">
        <v>510</v>
      </c>
      <c r="AA939">
        <v>589</v>
      </c>
      <c r="AB939">
        <v>83</v>
      </c>
      <c r="AC939" t="s">
        <v>290</v>
      </c>
      <c r="AD939">
        <v>19</v>
      </c>
      <c r="AE939">
        <v>17</v>
      </c>
      <c r="AF939" t="s">
        <v>290</v>
      </c>
      <c r="AG939">
        <v>975</v>
      </c>
      <c r="AH939" t="s">
        <v>7603</v>
      </c>
      <c r="AI939" t="s">
        <v>7603</v>
      </c>
      <c r="AJ939" s="1">
        <v>1099</v>
      </c>
      <c r="AK939" s="1">
        <v>1099</v>
      </c>
    </row>
    <row r="940" spans="1:37">
      <c r="A940">
        <v>2013</v>
      </c>
      <c r="B940" t="s">
        <v>4477</v>
      </c>
      <c r="C940" t="s">
        <v>11248</v>
      </c>
      <c r="D940" t="str">
        <f>INDEX(CountyList!A:A, MATCH(MID(C940, 4, 3), CountyList!B:B, 0))</f>
        <v>Will</v>
      </c>
      <c r="E940" t="s">
        <v>11249</v>
      </c>
      <c r="F940" t="s">
        <v>4479</v>
      </c>
      <c r="G940" t="s">
        <v>4392</v>
      </c>
      <c r="H940" t="s">
        <v>7526</v>
      </c>
      <c r="I940" t="s">
        <v>11250</v>
      </c>
      <c r="J940" t="s">
        <v>7603</v>
      </c>
      <c r="K940" t="s">
        <v>7603</v>
      </c>
      <c r="L940" t="s">
        <v>7603</v>
      </c>
      <c r="M940" t="s">
        <v>7603</v>
      </c>
      <c r="N940" t="s">
        <v>7603</v>
      </c>
      <c r="O940" t="s">
        <v>7603</v>
      </c>
      <c r="P940" t="s">
        <v>7603</v>
      </c>
      <c r="Q940" t="s">
        <v>7603</v>
      </c>
      <c r="R940" t="s">
        <v>7603</v>
      </c>
      <c r="S940" t="s">
        <v>7603</v>
      </c>
      <c r="T940">
        <v>182</v>
      </c>
      <c r="U940">
        <v>186</v>
      </c>
      <c r="V940">
        <v>159</v>
      </c>
      <c r="W940">
        <v>158</v>
      </c>
      <c r="X940" t="s">
        <v>7603</v>
      </c>
      <c r="Y940" t="s">
        <v>7603</v>
      </c>
      <c r="Z940">
        <v>324</v>
      </c>
      <c r="AA940">
        <v>371</v>
      </c>
      <c r="AB940">
        <v>55</v>
      </c>
      <c r="AC940" t="s">
        <v>7603</v>
      </c>
      <c r="AD940">
        <v>10</v>
      </c>
      <c r="AE940">
        <v>49</v>
      </c>
      <c r="AF940" t="s">
        <v>7603</v>
      </c>
      <c r="AG940">
        <v>567</v>
      </c>
      <c r="AH940">
        <v>14</v>
      </c>
      <c r="AI940" t="s">
        <v>7603</v>
      </c>
      <c r="AJ940">
        <v>695</v>
      </c>
      <c r="AK940">
        <v>695</v>
      </c>
    </row>
    <row r="941" spans="1:37">
      <c r="A941">
        <v>2013</v>
      </c>
      <c r="B941" t="s">
        <v>4481</v>
      </c>
      <c r="C941" t="s">
        <v>11251</v>
      </c>
      <c r="D941" t="str">
        <f>INDEX(CountyList!A:A, MATCH(MID(C941, 4, 3), CountyList!B:B, 0))</f>
        <v>Will</v>
      </c>
      <c r="E941" t="s">
        <v>11252</v>
      </c>
      <c r="F941" t="s">
        <v>4483</v>
      </c>
      <c r="G941" t="s">
        <v>4462</v>
      </c>
      <c r="H941" t="s">
        <v>7529</v>
      </c>
      <c r="I941" t="s">
        <v>11253</v>
      </c>
      <c r="J941" t="s">
        <v>7603</v>
      </c>
      <c r="K941" t="s">
        <v>7603</v>
      </c>
      <c r="L941" t="s">
        <v>7603</v>
      </c>
      <c r="M941" t="s">
        <v>7603</v>
      </c>
      <c r="N941" t="s">
        <v>7603</v>
      </c>
      <c r="O941" t="s">
        <v>7603</v>
      </c>
      <c r="P941" t="s">
        <v>7603</v>
      </c>
      <c r="Q941" t="s">
        <v>7603</v>
      </c>
      <c r="R941" t="s">
        <v>7603</v>
      </c>
      <c r="S941" t="s">
        <v>7603</v>
      </c>
      <c r="T941">
        <v>25</v>
      </c>
      <c r="U941">
        <v>31</v>
      </c>
      <c r="V941">
        <v>29</v>
      </c>
      <c r="W941">
        <v>36</v>
      </c>
      <c r="X941" t="s">
        <v>7603</v>
      </c>
      <c r="Y941" t="s">
        <v>7603</v>
      </c>
      <c r="Z941">
        <v>46</v>
      </c>
      <c r="AA941">
        <v>75</v>
      </c>
      <c r="AB941" t="s">
        <v>290</v>
      </c>
      <c r="AC941" t="s">
        <v>7603</v>
      </c>
      <c r="AD941" t="s">
        <v>7603</v>
      </c>
      <c r="AE941">
        <v>14</v>
      </c>
      <c r="AF941" t="s">
        <v>290</v>
      </c>
      <c r="AG941">
        <v>101</v>
      </c>
      <c r="AH941" t="s">
        <v>290</v>
      </c>
      <c r="AI941" t="s">
        <v>7603</v>
      </c>
      <c r="AJ941">
        <v>121</v>
      </c>
      <c r="AK941">
        <v>121</v>
      </c>
    </row>
    <row r="942" spans="1:37">
      <c r="A942">
        <v>2013</v>
      </c>
      <c r="B942" t="s">
        <v>4485</v>
      </c>
      <c r="C942" t="s">
        <v>11254</v>
      </c>
      <c r="D942" t="str">
        <f>INDEX(CountyList!A:A, MATCH(MID(C942, 4, 3), CountyList!B:B, 0))</f>
        <v>Will</v>
      </c>
      <c r="E942" t="s">
        <v>11255</v>
      </c>
      <c r="F942" t="s">
        <v>4488</v>
      </c>
      <c r="G942" t="s">
        <v>4392</v>
      </c>
      <c r="H942" t="s">
        <v>11256</v>
      </c>
      <c r="I942" t="s">
        <v>11257</v>
      </c>
      <c r="J942">
        <v>16</v>
      </c>
      <c r="K942">
        <v>14</v>
      </c>
      <c r="L942">
        <v>16</v>
      </c>
      <c r="M942">
        <v>21</v>
      </c>
      <c r="N942">
        <v>25</v>
      </c>
      <c r="O942">
        <v>16</v>
      </c>
      <c r="P942">
        <v>23</v>
      </c>
      <c r="Q942">
        <v>28</v>
      </c>
      <c r="R942">
        <v>33</v>
      </c>
      <c r="S942">
        <v>29</v>
      </c>
      <c r="T942" t="s">
        <v>7603</v>
      </c>
      <c r="U942" t="s">
        <v>7603</v>
      </c>
      <c r="V942" t="s">
        <v>7603</v>
      </c>
      <c r="W942" t="s">
        <v>7603</v>
      </c>
      <c r="X942" t="s">
        <v>7603</v>
      </c>
      <c r="Y942" t="s">
        <v>7603</v>
      </c>
      <c r="Z942">
        <v>96</v>
      </c>
      <c r="AA942">
        <v>125</v>
      </c>
      <c r="AB942">
        <v>40</v>
      </c>
      <c r="AC942" t="s">
        <v>7603</v>
      </c>
      <c r="AD942" t="s">
        <v>7603</v>
      </c>
      <c r="AE942">
        <v>27</v>
      </c>
      <c r="AF942" t="s">
        <v>290</v>
      </c>
      <c r="AG942">
        <v>148</v>
      </c>
      <c r="AH942" t="s">
        <v>7603</v>
      </c>
      <c r="AI942">
        <v>221</v>
      </c>
      <c r="AJ942" t="s">
        <v>7603</v>
      </c>
      <c r="AK942">
        <v>221</v>
      </c>
    </row>
    <row r="943" spans="1:37">
      <c r="A943">
        <v>2013</v>
      </c>
      <c r="B943" t="s">
        <v>4507</v>
      </c>
      <c r="C943" t="s">
        <v>11258</v>
      </c>
      <c r="D943" t="str">
        <f>INDEX(CountyList!A:A, MATCH(MID(C943, 4, 3), CountyList!B:B, 0))</f>
        <v>Will</v>
      </c>
      <c r="E943" t="s">
        <v>11259</v>
      </c>
      <c r="F943" t="s">
        <v>4510</v>
      </c>
      <c r="G943" t="s">
        <v>4467</v>
      </c>
      <c r="H943" t="s">
        <v>11260</v>
      </c>
      <c r="I943" t="s">
        <v>11261</v>
      </c>
      <c r="J943">
        <v>21</v>
      </c>
      <c r="K943">
        <v>21</v>
      </c>
      <c r="L943">
        <v>29</v>
      </c>
      <c r="M943">
        <v>31</v>
      </c>
      <c r="N943">
        <v>26</v>
      </c>
      <c r="O943">
        <v>29</v>
      </c>
      <c r="P943">
        <v>22</v>
      </c>
      <c r="Q943">
        <v>29</v>
      </c>
      <c r="R943">
        <v>22</v>
      </c>
      <c r="S943">
        <v>24</v>
      </c>
      <c r="T943" t="s">
        <v>7603</v>
      </c>
      <c r="U943" t="s">
        <v>7603</v>
      </c>
      <c r="V943" t="s">
        <v>7603</v>
      </c>
      <c r="W943" t="s">
        <v>7603</v>
      </c>
      <c r="X943" t="s">
        <v>7603</v>
      </c>
      <c r="Y943" t="s">
        <v>7603</v>
      </c>
      <c r="Z943">
        <v>130</v>
      </c>
      <c r="AA943">
        <v>124</v>
      </c>
      <c r="AB943">
        <v>44</v>
      </c>
      <c r="AC943" t="s">
        <v>7603</v>
      </c>
      <c r="AD943">
        <v>67</v>
      </c>
      <c r="AE943">
        <v>16</v>
      </c>
      <c r="AF943" t="s">
        <v>7603</v>
      </c>
      <c r="AG943">
        <v>122</v>
      </c>
      <c r="AH943" t="s">
        <v>290</v>
      </c>
      <c r="AI943">
        <v>254</v>
      </c>
      <c r="AJ943" t="s">
        <v>7603</v>
      </c>
      <c r="AK943">
        <v>254</v>
      </c>
    </row>
    <row r="944" spans="1:37">
      <c r="A944">
        <v>2013</v>
      </c>
      <c r="B944" t="s">
        <v>665</v>
      </c>
      <c r="C944" t="s">
        <v>11262</v>
      </c>
      <c r="D944" t="str">
        <f>INDEX(CountyList!A:A, MATCH(MID(C944, 4, 3), CountyList!B:B, 0))</f>
        <v>Will</v>
      </c>
      <c r="E944" t="s">
        <v>11263</v>
      </c>
      <c r="F944" t="s">
        <v>11264</v>
      </c>
      <c r="G944" t="s">
        <v>4392</v>
      </c>
      <c r="H944" t="s">
        <v>11265</v>
      </c>
      <c r="I944" t="s">
        <v>11266</v>
      </c>
      <c r="J944" t="s">
        <v>7603</v>
      </c>
      <c r="K944" t="s">
        <v>290</v>
      </c>
      <c r="L944" t="s">
        <v>290</v>
      </c>
      <c r="M944" t="s">
        <v>290</v>
      </c>
      <c r="N944" t="s">
        <v>290</v>
      </c>
      <c r="O944" t="s">
        <v>290</v>
      </c>
      <c r="P944" t="s">
        <v>290</v>
      </c>
      <c r="Q944" t="s">
        <v>290</v>
      </c>
      <c r="R944" t="s">
        <v>290</v>
      </c>
      <c r="S944" t="s">
        <v>290</v>
      </c>
      <c r="T944" t="s">
        <v>7603</v>
      </c>
      <c r="U944" t="s">
        <v>7603</v>
      </c>
      <c r="V944" t="s">
        <v>7603</v>
      </c>
      <c r="W944" t="s">
        <v>7603</v>
      </c>
      <c r="X944" t="s">
        <v>7603</v>
      </c>
      <c r="Y944" t="s">
        <v>7603</v>
      </c>
      <c r="Z944">
        <v>12</v>
      </c>
      <c r="AA944" t="s">
        <v>290</v>
      </c>
      <c r="AB944" t="s">
        <v>290</v>
      </c>
      <c r="AC944" t="s">
        <v>7603</v>
      </c>
      <c r="AD944" t="s">
        <v>7603</v>
      </c>
      <c r="AE944" t="s">
        <v>290</v>
      </c>
      <c r="AF944" t="s">
        <v>7603</v>
      </c>
      <c r="AG944">
        <v>11</v>
      </c>
      <c r="AH944" t="s">
        <v>7603</v>
      </c>
      <c r="AI944">
        <v>21</v>
      </c>
      <c r="AJ944" t="s">
        <v>7603</v>
      </c>
      <c r="AK944">
        <v>21</v>
      </c>
    </row>
    <row r="945" spans="1:37">
      <c r="A945">
        <v>2013</v>
      </c>
      <c r="B945" t="s">
        <v>4512</v>
      </c>
      <c r="C945" t="s">
        <v>11267</v>
      </c>
      <c r="D945" t="str">
        <f>INDEX(CountyList!A:A, MATCH(MID(C945, 4, 3), CountyList!B:B, 0))</f>
        <v>Will</v>
      </c>
      <c r="E945" t="s">
        <v>11268</v>
      </c>
      <c r="F945" t="s">
        <v>4514</v>
      </c>
      <c r="G945" t="s">
        <v>4515</v>
      </c>
      <c r="H945" t="s">
        <v>7540</v>
      </c>
      <c r="I945" t="s">
        <v>11269</v>
      </c>
      <c r="J945">
        <v>27</v>
      </c>
      <c r="K945">
        <v>21</v>
      </c>
      <c r="L945">
        <v>24</v>
      </c>
      <c r="M945">
        <v>14</v>
      </c>
      <c r="N945">
        <v>13</v>
      </c>
      <c r="O945">
        <v>11</v>
      </c>
      <c r="P945" t="s">
        <v>290</v>
      </c>
      <c r="Q945" t="s">
        <v>290</v>
      </c>
      <c r="R945" t="s">
        <v>290</v>
      </c>
      <c r="S945" t="s">
        <v>290</v>
      </c>
      <c r="T945" t="s">
        <v>7603</v>
      </c>
      <c r="U945" t="s">
        <v>7603</v>
      </c>
      <c r="V945" t="s">
        <v>7603</v>
      </c>
      <c r="W945" t="s">
        <v>7603</v>
      </c>
      <c r="X945" t="s">
        <v>7603</v>
      </c>
      <c r="Y945" t="s">
        <v>7603</v>
      </c>
      <c r="Z945">
        <v>66</v>
      </c>
      <c r="AA945">
        <v>76</v>
      </c>
      <c r="AB945">
        <v>12</v>
      </c>
      <c r="AC945" t="s">
        <v>7603</v>
      </c>
      <c r="AD945" t="s">
        <v>290</v>
      </c>
      <c r="AE945" t="s">
        <v>290</v>
      </c>
      <c r="AF945" t="s">
        <v>7603</v>
      </c>
      <c r="AG945">
        <v>115</v>
      </c>
      <c r="AH945" t="s">
        <v>290</v>
      </c>
      <c r="AI945">
        <v>142</v>
      </c>
      <c r="AJ945" t="s">
        <v>7603</v>
      </c>
      <c r="AK945">
        <v>142</v>
      </c>
    </row>
    <row r="946" spans="1:37">
      <c r="A946">
        <v>2013</v>
      </c>
      <c r="B946" t="s">
        <v>11270</v>
      </c>
      <c r="C946" t="s">
        <v>11271</v>
      </c>
      <c r="D946" t="str">
        <f>INDEX(CountyList!A:A, MATCH(MID(C946, 4, 3), CountyList!B:B, 0))</f>
        <v>Will</v>
      </c>
      <c r="E946" t="s">
        <v>11272</v>
      </c>
      <c r="F946" t="s">
        <v>11273</v>
      </c>
      <c r="G946" t="s">
        <v>4438</v>
      </c>
      <c r="H946" t="s">
        <v>11274</v>
      </c>
      <c r="I946" t="s">
        <v>11275</v>
      </c>
      <c r="J946" t="s">
        <v>290</v>
      </c>
      <c r="K946" t="s">
        <v>290</v>
      </c>
      <c r="L946" t="s">
        <v>290</v>
      </c>
      <c r="M946" t="s">
        <v>290</v>
      </c>
      <c r="N946" t="s">
        <v>290</v>
      </c>
      <c r="O946" t="s">
        <v>290</v>
      </c>
      <c r="P946" t="s">
        <v>290</v>
      </c>
      <c r="Q946" t="s">
        <v>290</v>
      </c>
      <c r="R946" t="s">
        <v>290</v>
      </c>
      <c r="S946" t="s">
        <v>290</v>
      </c>
      <c r="T946" t="s">
        <v>290</v>
      </c>
      <c r="U946" t="s">
        <v>290</v>
      </c>
      <c r="V946" t="s">
        <v>290</v>
      </c>
      <c r="W946" t="s">
        <v>290</v>
      </c>
      <c r="X946" t="s">
        <v>7603</v>
      </c>
      <c r="Y946" t="s">
        <v>7603</v>
      </c>
      <c r="Z946">
        <v>40</v>
      </c>
      <c r="AA946">
        <v>40</v>
      </c>
      <c r="AB946">
        <v>14</v>
      </c>
      <c r="AC946" t="s">
        <v>7603</v>
      </c>
      <c r="AD946" t="s">
        <v>290</v>
      </c>
      <c r="AE946">
        <v>12</v>
      </c>
      <c r="AF946" t="s">
        <v>7603</v>
      </c>
      <c r="AG946">
        <v>51</v>
      </c>
      <c r="AH946" t="s">
        <v>7603</v>
      </c>
      <c r="AI946">
        <v>48</v>
      </c>
      <c r="AJ946">
        <v>32</v>
      </c>
      <c r="AK946">
        <v>80</v>
      </c>
    </row>
    <row r="947" spans="1:37">
      <c r="A947">
        <v>2013</v>
      </c>
      <c r="B947" t="s">
        <v>11276</v>
      </c>
      <c r="C947" t="s">
        <v>11277</v>
      </c>
      <c r="D947" t="str">
        <f>INDEX(CountyList!A:A, MATCH(MID(C947, 4, 3), CountyList!B:B, 0))</f>
        <v>Will</v>
      </c>
      <c r="E947" t="s">
        <v>11278</v>
      </c>
      <c r="F947" t="s">
        <v>11279</v>
      </c>
      <c r="G947" t="s">
        <v>4392</v>
      </c>
      <c r="H947" t="s">
        <v>11280</v>
      </c>
      <c r="I947" t="s">
        <v>11281</v>
      </c>
      <c r="J947" t="s">
        <v>7603</v>
      </c>
      <c r="K947" t="s">
        <v>7603</v>
      </c>
      <c r="L947" t="s">
        <v>7603</v>
      </c>
      <c r="M947" t="s">
        <v>7603</v>
      </c>
      <c r="N947" t="s">
        <v>7603</v>
      </c>
      <c r="O947" t="s">
        <v>7603</v>
      </c>
      <c r="P947" t="s">
        <v>7603</v>
      </c>
      <c r="Q947" t="s">
        <v>7603</v>
      </c>
      <c r="R947" t="s">
        <v>7603</v>
      </c>
      <c r="S947" t="s">
        <v>7603</v>
      </c>
      <c r="T947" t="s">
        <v>7603</v>
      </c>
      <c r="U947" t="s">
        <v>7603</v>
      </c>
      <c r="V947" t="s">
        <v>7603</v>
      </c>
      <c r="W947" t="s">
        <v>7603</v>
      </c>
      <c r="X947">
        <v>32</v>
      </c>
      <c r="Y947">
        <v>22</v>
      </c>
      <c r="Z947">
        <v>25</v>
      </c>
      <c r="AA947">
        <v>29</v>
      </c>
      <c r="AB947">
        <v>14</v>
      </c>
      <c r="AC947" t="s">
        <v>7603</v>
      </c>
      <c r="AD947" t="s">
        <v>7603</v>
      </c>
      <c r="AE947">
        <v>12</v>
      </c>
      <c r="AF947" t="s">
        <v>7603</v>
      </c>
      <c r="AG947">
        <v>28</v>
      </c>
      <c r="AH947" t="s">
        <v>7603</v>
      </c>
      <c r="AI947">
        <v>32</v>
      </c>
      <c r="AJ947">
        <v>22</v>
      </c>
      <c r="AK947">
        <v>54</v>
      </c>
    </row>
    <row r="948" spans="1:37">
      <c r="A948">
        <v>2013</v>
      </c>
      <c r="B948" t="s">
        <v>11282</v>
      </c>
      <c r="C948" t="s">
        <v>11283</v>
      </c>
      <c r="D948" t="str">
        <f>INDEX(CountyList!A:A, MATCH(MID(C948, 4, 3), CountyList!B:B, 0))</f>
        <v>Will</v>
      </c>
      <c r="E948" t="s">
        <v>11284</v>
      </c>
      <c r="F948" t="s">
        <v>4497</v>
      </c>
      <c r="G948" t="s">
        <v>4403</v>
      </c>
      <c r="H948" t="s">
        <v>11285</v>
      </c>
      <c r="I948" t="s">
        <v>11286</v>
      </c>
      <c r="J948">
        <v>18</v>
      </c>
      <c r="K948" t="s">
        <v>290</v>
      </c>
      <c r="L948">
        <v>13</v>
      </c>
      <c r="M948">
        <v>19</v>
      </c>
      <c r="N948">
        <v>11</v>
      </c>
      <c r="O948" t="s">
        <v>290</v>
      </c>
      <c r="P948">
        <v>11</v>
      </c>
      <c r="Q948" t="s">
        <v>290</v>
      </c>
      <c r="R948" t="s">
        <v>290</v>
      </c>
      <c r="S948">
        <v>11</v>
      </c>
      <c r="T948" t="s">
        <v>7603</v>
      </c>
      <c r="U948" t="s">
        <v>7603</v>
      </c>
      <c r="V948" t="s">
        <v>7603</v>
      </c>
      <c r="W948" t="s">
        <v>7603</v>
      </c>
      <c r="X948" t="s">
        <v>7603</v>
      </c>
      <c r="Y948" t="s">
        <v>7603</v>
      </c>
      <c r="Z948">
        <v>69</v>
      </c>
      <c r="AA948">
        <v>44</v>
      </c>
      <c r="AB948" t="s">
        <v>290</v>
      </c>
      <c r="AC948" t="s">
        <v>7603</v>
      </c>
      <c r="AD948" t="s">
        <v>290</v>
      </c>
      <c r="AE948">
        <v>59</v>
      </c>
      <c r="AF948" t="s">
        <v>290</v>
      </c>
      <c r="AG948">
        <v>31</v>
      </c>
      <c r="AH948">
        <v>14</v>
      </c>
      <c r="AI948">
        <v>113</v>
      </c>
      <c r="AJ948" t="s">
        <v>7603</v>
      </c>
      <c r="AK948">
        <v>113</v>
      </c>
    </row>
    <row r="949" spans="1:37">
      <c r="A949">
        <v>2013</v>
      </c>
      <c r="B949" t="s">
        <v>4518</v>
      </c>
      <c r="C949" t="s">
        <v>11287</v>
      </c>
      <c r="D949" t="str">
        <f>INDEX(CountyList!A:A, MATCH(MID(C949, 4, 3), CountyList!B:B, 0))</f>
        <v>Will</v>
      </c>
      <c r="E949" t="s">
        <v>11288</v>
      </c>
      <c r="F949" t="s">
        <v>4519</v>
      </c>
      <c r="G949" t="s">
        <v>4444</v>
      </c>
      <c r="H949" t="s">
        <v>7543</v>
      </c>
      <c r="I949" t="s">
        <v>11289</v>
      </c>
      <c r="J949">
        <v>77</v>
      </c>
      <c r="K949">
        <v>41</v>
      </c>
      <c r="L949">
        <v>31</v>
      </c>
      <c r="M949">
        <v>36</v>
      </c>
      <c r="N949">
        <v>40</v>
      </c>
      <c r="O949">
        <v>36</v>
      </c>
      <c r="P949">
        <v>23</v>
      </c>
      <c r="Q949">
        <v>34</v>
      </c>
      <c r="R949">
        <v>30</v>
      </c>
      <c r="S949">
        <v>37</v>
      </c>
      <c r="T949" t="s">
        <v>7603</v>
      </c>
      <c r="U949" t="s">
        <v>7603</v>
      </c>
      <c r="V949" t="s">
        <v>7603</v>
      </c>
      <c r="W949" t="s">
        <v>7603</v>
      </c>
      <c r="X949" t="s">
        <v>7603</v>
      </c>
      <c r="Y949" t="s">
        <v>7603</v>
      </c>
      <c r="Z949">
        <v>209</v>
      </c>
      <c r="AA949">
        <v>176</v>
      </c>
      <c r="AB949" t="s">
        <v>7603</v>
      </c>
      <c r="AC949" t="s">
        <v>7603</v>
      </c>
      <c r="AD949">
        <v>22</v>
      </c>
      <c r="AE949">
        <v>27</v>
      </c>
      <c r="AF949" t="s">
        <v>7603</v>
      </c>
      <c r="AG949">
        <v>289</v>
      </c>
      <c r="AH949">
        <v>47</v>
      </c>
      <c r="AI949">
        <v>385</v>
      </c>
      <c r="AJ949" t="s">
        <v>7603</v>
      </c>
      <c r="AK949">
        <v>385</v>
      </c>
    </row>
    <row r="950" spans="1:37">
      <c r="A950">
        <v>2013</v>
      </c>
      <c r="B950" t="s">
        <v>3218</v>
      </c>
      <c r="C950" t="s">
        <v>11290</v>
      </c>
      <c r="D950" t="str">
        <f>INDEX(CountyList!A:A, MATCH(MID(C950, 4, 3), CountyList!B:B, 0))</f>
        <v>Will</v>
      </c>
      <c r="E950" t="s">
        <v>7545</v>
      </c>
      <c r="F950" t="s">
        <v>4522</v>
      </c>
      <c r="G950" t="s">
        <v>4397</v>
      </c>
      <c r="H950" t="s">
        <v>7546</v>
      </c>
      <c r="I950" t="s">
        <v>11291</v>
      </c>
      <c r="J950">
        <v>466</v>
      </c>
      <c r="K950">
        <v>37</v>
      </c>
      <c r="L950">
        <v>38</v>
      </c>
      <c r="M950">
        <v>38</v>
      </c>
      <c r="N950">
        <v>29</v>
      </c>
      <c r="O950">
        <v>34</v>
      </c>
      <c r="P950">
        <v>35</v>
      </c>
      <c r="Q950">
        <v>29</v>
      </c>
      <c r="R950">
        <v>37</v>
      </c>
      <c r="S950">
        <v>34</v>
      </c>
      <c r="T950" t="s">
        <v>7603</v>
      </c>
      <c r="U950" t="s">
        <v>7603</v>
      </c>
      <c r="V950" t="s">
        <v>7603</v>
      </c>
      <c r="W950" t="s">
        <v>7603</v>
      </c>
      <c r="X950" t="s">
        <v>7603</v>
      </c>
      <c r="Y950" t="s">
        <v>7603</v>
      </c>
      <c r="Z950">
        <v>391</v>
      </c>
      <c r="AA950">
        <v>386</v>
      </c>
      <c r="AB950">
        <v>54</v>
      </c>
      <c r="AC950" t="s">
        <v>7603</v>
      </c>
      <c r="AD950">
        <v>21</v>
      </c>
      <c r="AE950">
        <v>36</v>
      </c>
      <c r="AF950" t="s">
        <v>290</v>
      </c>
      <c r="AG950">
        <v>626</v>
      </c>
      <c r="AH950">
        <v>38</v>
      </c>
      <c r="AI950">
        <v>777</v>
      </c>
      <c r="AJ950" t="s">
        <v>7603</v>
      </c>
      <c r="AK950">
        <v>777</v>
      </c>
    </row>
    <row r="951" spans="1:37">
      <c r="A951">
        <v>2013</v>
      </c>
      <c r="B951" t="s">
        <v>11292</v>
      </c>
      <c r="C951" t="s">
        <v>11293</v>
      </c>
      <c r="D951" t="str">
        <f>INDEX(CountyList!A:A, MATCH(MID(C951, 4, 3), CountyList!B:B, 0))</f>
        <v>Will</v>
      </c>
      <c r="E951" t="s">
        <v>6568</v>
      </c>
      <c r="F951" t="s">
        <v>11294</v>
      </c>
      <c r="G951" t="s">
        <v>4544</v>
      </c>
      <c r="H951" t="s">
        <v>11295</v>
      </c>
      <c r="I951" t="s">
        <v>11296</v>
      </c>
      <c r="J951" t="s">
        <v>290</v>
      </c>
      <c r="K951" t="s">
        <v>290</v>
      </c>
      <c r="L951" t="s">
        <v>290</v>
      </c>
      <c r="M951" t="s">
        <v>290</v>
      </c>
      <c r="N951" t="s">
        <v>290</v>
      </c>
      <c r="O951" t="s">
        <v>290</v>
      </c>
      <c r="P951" t="s">
        <v>7603</v>
      </c>
      <c r="Q951" t="s">
        <v>290</v>
      </c>
      <c r="R951" t="s">
        <v>290</v>
      </c>
      <c r="S951" t="s">
        <v>290</v>
      </c>
      <c r="T951" t="s">
        <v>290</v>
      </c>
      <c r="U951" t="s">
        <v>290</v>
      </c>
      <c r="V951" t="s">
        <v>290</v>
      </c>
      <c r="W951" t="s">
        <v>290</v>
      </c>
      <c r="X951" t="s">
        <v>7603</v>
      </c>
      <c r="Y951" t="s">
        <v>7603</v>
      </c>
      <c r="Z951">
        <v>36</v>
      </c>
      <c r="AA951">
        <v>31</v>
      </c>
      <c r="AB951" t="s">
        <v>290</v>
      </c>
      <c r="AC951" t="s">
        <v>7603</v>
      </c>
      <c r="AD951">
        <v>12</v>
      </c>
      <c r="AE951" t="s">
        <v>290</v>
      </c>
      <c r="AF951" t="s">
        <v>7603</v>
      </c>
      <c r="AG951">
        <v>46</v>
      </c>
      <c r="AH951" t="s">
        <v>290</v>
      </c>
      <c r="AI951">
        <v>46</v>
      </c>
      <c r="AJ951">
        <v>21</v>
      </c>
      <c r="AK951">
        <v>67</v>
      </c>
    </row>
    <row r="952" spans="1:37">
      <c r="A952">
        <v>2013</v>
      </c>
      <c r="B952" t="s">
        <v>8367</v>
      </c>
      <c r="C952" t="s">
        <v>11297</v>
      </c>
      <c r="D952" t="str">
        <f>INDEX(CountyList!A:A, MATCH(MID(C952, 4, 3), CountyList!B:B, 0))</f>
        <v>Will</v>
      </c>
      <c r="E952" t="s">
        <v>11298</v>
      </c>
      <c r="F952" t="s">
        <v>11299</v>
      </c>
      <c r="G952" t="s">
        <v>4544</v>
      </c>
      <c r="H952" t="s">
        <v>11300</v>
      </c>
      <c r="I952" t="s">
        <v>11301</v>
      </c>
      <c r="J952">
        <v>42</v>
      </c>
      <c r="K952">
        <v>10</v>
      </c>
      <c r="L952" t="s">
        <v>7603</v>
      </c>
      <c r="M952" t="s">
        <v>7603</v>
      </c>
      <c r="N952" t="s">
        <v>7603</v>
      </c>
      <c r="O952" t="s">
        <v>7603</v>
      </c>
      <c r="P952" t="s">
        <v>7603</v>
      </c>
      <c r="Q952" t="s">
        <v>7603</v>
      </c>
      <c r="R952" t="s">
        <v>7603</v>
      </c>
      <c r="S952" t="s">
        <v>7603</v>
      </c>
      <c r="T952" t="s">
        <v>7603</v>
      </c>
      <c r="U952" t="s">
        <v>7603</v>
      </c>
      <c r="V952" t="s">
        <v>7603</v>
      </c>
      <c r="W952" t="s">
        <v>7603</v>
      </c>
      <c r="X952" t="s">
        <v>7603</v>
      </c>
      <c r="Y952" t="s">
        <v>7603</v>
      </c>
      <c r="Z952">
        <v>28</v>
      </c>
      <c r="AA952">
        <v>24</v>
      </c>
      <c r="AB952" t="s">
        <v>290</v>
      </c>
      <c r="AC952" t="s">
        <v>7603</v>
      </c>
      <c r="AD952" t="s">
        <v>290</v>
      </c>
      <c r="AE952" t="s">
        <v>290</v>
      </c>
      <c r="AF952" t="s">
        <v>7603</v>
      </c>
      <c r="AG952">
        <v>40</v>
      </c>
      <c r="AH952" t="s">
        <v>290</v>
      </c>
      <c r="AI952">
        <v>52</v>
      </c>
      <c r="AJ952" t="s">
        <v>7603</v>
      </c>
      <c r="AK952">
        <v>52</v>
      </c>
    </row>
    <row r="953" spans="1:37">
      <c r="A953">
        <v>2013</v>
      </c>
      <c r="B953" t="s">
        <v>8367</v>
      </c>
      <c r="C953" t="s">
        <v>11302</v>
      </c>
      <c r="D953" t="str">
        <f>INDEX(CountyList!A:A, MATCH(MID(C953, 4, 3), CountyList!B:B, 0))</f>
        <v>Will</v>
      </c>
      <c r="E953" t="s">
        <v>11303</v>
      </c>
      <c r="F953" t="s">
        <v>11304</v>
      </c>
      <c r="G953" t="s">
        <v>4428</v>
      </c>
      <c r="H953" t="s">
        <v>11305</v>
      </c>
      <c r="I953" t="s">
        <v>11306</v>
      </c>
      <c r="J953">
        <v>62</v>
      </c>
      <c r="K953" t="s">
        <v>290</v>
      </c>
      <c r="L953" t="s">
        <v>7603</v>
      </c>
      <c r="M953" t="s">
        <v>7603</v>
      </c>
      <c r="N953" t="s">
        <v>7603</v>
      </c>
      <c r="O953" t="s">
        <v>7603</v>
      </c>
      <c r="P953" t="s">
        <v>7603</v>
      </c>
      <c r="Q953" t="s">
        <v>7603</v>
      </c>
      <c r="R953" t="s">
        <v>7603</v>
      </c>
      <c r="S953" t="s">
        <v>7603</v>
      </c>
      <c r="T953" t="s">
        <v>7603</v>
      </c>
      <c r="U953" t="s">
        <v>7603</v>
      </c>
      <c r="V953" t="s">
        <v>7603</v>
      </c>
      <c r="W953" t="s">
        <v>7603</v>
      </c>
      <c r="X953" t="s">
        <v>7603</v>
      </c>
      <c r="Y953" t="s">
        <v>7603</v>
      </c>
      <c r="Z953">
        <v>31</v>
      </c>
      <c r="AA953">
        <v>40</v>
      </c>
      <c r="AB953" t="s">
        <v>290</v>
      </c>
      <c r="AC953" t="s">
        <v>290</v>
      </c>
      <c r="AD953" t="s">
        <v>7603</v>
      </c>
      <c r="AE953" t="s">
        <v>290</v>
      </c>
      <c r="AF953" t="s">
        <v>7603</v>
      </c>
      <c r="AG953">
        <v>54</v>
      </c>
      <c r="AH953" t="s">
        <v>290</v>
      </c>
      <c r="AI953">
        <v>71</v>
      </c>
      <c r="AJ953" t="s">
        <v>7603</v>
      </c>
      <c r="AK953">
        <v>71</v>
      </c>
    </row>
    <row r="954" spans="1:37">
      <c r="A954">
        <v>2013</v>
      </c>
      <c r="B954" t="s">
        <v>8367</v>
      </c>
      <c r="C954" t="s">
        <v>11307</v>
      </c>
      <c r="D954" t="str">
        <f>INDEX(CountyList!A:A, MATCH(MID(C954, 4, 3), CountyList!B:B, 0))</f>
        <v>Will</v>
      </c>
      <c r="E954" t="s">
        <v>11308</v>
      </c>
      <c r="F954" t="s">
        <v>11309</v>
      </c>
      <c r="G954" t="s">
        <v>4392</v>
      </c>
      <c r="H954" t="s">
        <v>11310</v>
      </c>
      <c r="I954" t="s">
        <v>11311</v>
      </c>
      <c r="J954">
        <v>32</v>
      </c>
      <c r="K954">
        <v>13</v>
      </c>
      <c r="L954" t="s">
        <v>7603</v>
      </c>
      <c r="M954" t="s">
        <v>7603</v>
      </c>
      <c r="N954" t="s">
        <v>7603</v>
      </c>
      <c r="O954" t="s">
        <v>7603</v>
      </c>
      <c r="P954" t="s">
        <v>7603</v>
      </c>
      <c r="Q954" t="s">
        <v>7603</v>
      </c>
      <c r="R954" t="s">
        <v>7603</v>
      </c>
      <c r="S954" t="s">
        <v>7603</v>
      </c>
      <c r="T954" t="s">
        <v>7603</v>
      </c>
      <c r="U954" t="s">
        <v>7603</v>
      </c>
      <c r="V954" t="s">
        <v>7603</v>
      </c>
      <c r="W954" t="s">
        <v>7603</v>
      </c>
      <c r="X954" t="s">
        <v>7603</v>
      </c>
      <c r="Y954" t="s">
        <v>7603</v>
      </c>
      <c r="Z954">
        <v>22</v>
      </c>
      <c r="AA954">
        <v>23</v>
      </c>
      <c r="AB954" t="s">
        <v>290</v>
      </c>
      <c r="AC954" t="s">
        <v>7603</v>
      </c>
      <c r="AD954" t="s">
        <v>7603</v>
      </c>
      <c r="AE954" t="s">
        <v>290</v>
      </c>
      <c r="AF954" t="s">
        <v>7603</v>
      </c>
      <c r="AG954">
        <v>34</v>
      </c>
      <c r="AH954" t="s">
        <v>290</v>
      </c>
      <c r="AI954">
        <v>45</v>
      </c>
      <c r="AJ954" t="s">
        <v>7603</v>
      </c>
      <c r="AK954">
        <v>45</v>
      </c>
    </row>
    <row r="955" spans="1:37">
      <c r="A955">
        <v>2013</v>
      </c>
      <c r="B955" t="s">
        <v>8367</v>
      </c>
      <c r="C955" t="s">
        <v>11312</v>
      </c>
      <c r="D955" t="str">
        <f>INDEX(CountyList!A:A, MATCH(MID(C955, 4, 3), CountyList!B:B, 0))</f>
        <v>Will</v>
      </c>
      <c r="E955" t="s">
        <v>11313</v>
      </c>
      <c r="F955" t="s">
        <v>11314</v>
      </c>
      <c r="G955" t="s">
        <v>11315</v>
      </c>
      <c r="H955" t="s">
        <v>11316</v>
      </c>
      <c r="I955" t="s">
        <v>11317</v>
      </c>
      <c r="J955">
        <v>53</v>
      </c>
      <c r="K955">
        <v>18</v>
      </c>
      <c r="L955" t="s">
        <v>7603</v>
      </c>
      <c r="M955" t="s">
        <v>7603</v>
      </c>
      <c r="N955" t="s">
        <v>7603</v>
      </c>
      <c r="O955" t="s">
        <v>7603</v>
      </c>
      <c r="P955" t="s">
        <v>7603</v>
      </c>
      <c r="Q955" t="s">
        <v>7603</v>
      </c>
      <c r="R955" t="s">
        <v>7603</v>
      </c>
      <c r="S955" t="s">
        <v>7603</v>
      </c>
      <c r="T955" t="s">
        <v>7603</v>
      </c>
      <c r="U955" t="s">
        <v>7603</v>
      </c>
      <c r="V955" t="s">
        <v>7603</v>
      </c>
      <c r="W955" t="s">
        <v>7603</v>
      </c>
      <c r="X955" t="s">
        <v>7603</v>
      </c>
      <c r="Y955" t="s">
        <v>7603</v>
      </c>
      <c r="Z955">
        <v>35</v>
      </c>
      <c r="AA955">
        <v>36</v>
      </c>
      <c r="AB955" t="s">
        <v>290</v>
      </c>
      <c r="AC955" t="s">
        <v>7603</v>
      </c>
      <c r="AD955" t="s">
        <v>290</v>
      </c>
      <c r="AE955" t="s">
        <v>290</v>
      </c>
      <c r="AF955" t="s">
        <v>7603</v>
      </c>
      <c r="AG955">
        <v>67</v>
      </c>
      <c r="AH955" t="s">
        <v>7603</v>
      </c>
      <c r="AI955">
        <v>71</v>
      </c>
      <c r="AJ955" t="s">
        <v>7603</v>
      </c>
      <c r="AK955">
        <v>71</v>
      </c>
    </row>
    <row r="956" spans="1:37">
      <c r="A956">
        <v>2013</v>
      </c>
      <c r="B956" t="s">
        <v>11318</v>
      </c>
      <c r="C956" t="s">
        <v>11319</v>
      </c>
      <c r="D956" t="str">
        <f>INDEX(CountyList!A:A, MATCH(MID(C956, 4, 3), CountyList!B:B, 0))</f>
        <v>Will</v>
      </c>
      <c r="E956" t="s">
        <v>11320</v>
      </c>
      <c r="F956" t="s">
        <v>11321</v>
      </c>
      <c r="G956" t="s">
        <v>4450</v>
      </c>
      <c r="H956" t="s">
        <v>11322</v>
      </c>
      <c r="I956" t="s">
        <v>11323</v>
      </c>
      <c r="J956">
        <v>45</v>
      </c>
      <c r="K956">
        <v>17</v>
      </c>
      <c r="L956" t="s">
        <v>7603</v>
      </c>
      <c r="M956" t="s">
        <v>7603</v>
      </c>
      <c r="N956" t="s">
        <v>7603</v>
      </c>
      <c r="O956" t="s">
        <v>7603</v>
      </c>
      <c r="P956" t="s">
        <v>7603</v>
      </c>
      <c r="Q956" t="s">
        <v>7603</v>
      </c>
      <c r="R956" t="s">
        <v>7603</v>
      </c>
      <c r="S956" t="s">
        <v>7603</v>
      </c>
      <c r="T956" t="s">
        <v>7603</v>
      </c>
      <c r="U956" t="s">
        <v>7603</v>
      </c>
      <c r="V956" t="s">
        <v>7603</v>
      </c>
      <c r="W956" t="s">
        <v>7603</v>
      </c>
      <c r="X956" t="s">
        <v>7603</v>
      </c>
      <c r="Y956" t="s">
        <v>7603</v>
      </c>
      <c r="Z956">
        <v>35</v>
      </c>
      <c r="AA956">
        <v>27</v>
      </c>
      <c r="AB956" t="s">
        <v>290</v>
      </c>
      <c r="AC956" t="s">
        <v>7603</v>
      </c>
      <c r="AD956" t="s">
        <v>290</v>
      </c>
      <c r="AE956" t="s">
        <v>7603</v>
      </c>
      <c r="AF956" t="s">
        <v>7603</v>
      </c>
      <c r="AG956">
        <v>45</v>
      </c>
      <c r="AH956" t="s">
        <v>290</v>
      </c>
      <c r="AI956">
        <v>62</v>
      </c>
      <c r="AJ956" t="s">
        <v>7603</v>
      </c>
      <c r="AK956">
        <v>62</v>
      </c>
    </row>
    <row r="957" spans="1:37">
      <c r="A957">
        <v>2013</v>
      </c>
      <c r="B957" t="s">
        <v>4528</v>
      </c>
      <c r="C957" t="s">
        <v>11324</v>
      </c>
      <c r="D957" t="str">
        <f>INDEX(CountyList!A:A, MATCH(MID(C957, 4, 3), CountyList!B:B, 0))</f>
        <v>Will</v>
      </c>
      <c r="E957" t="s">
        <v>11325</v>
      </c>
      <c r="F957" t="s">
        <v>4531</v>
      </c>
      <c r="G957" t="s">
        <v>4467</v>
      </c>
      <c r="H957" t="s">
        <v>7552</v>
      </c>
      <c r="I957" t="s">
        <v>11326</v>
      </c>
      <c r="J957" t="s">
        <v>290</v>
      </c>
      <c r="K957">
        <v>17</v>
      </c>
      <c r="L957" t="s">
        <v>290</v>
      </c>
      <c r="M957" t="s">
        <v>290</v>
      </c>
      <c r="N957" t="s">
        <v>290</v>
      </c>
      <c r="O957" t="s">
        <v>290</v>
      </c>
      <c r="P957" t="s">
        <v>290</v>
      </c>
      <c r="Q957" t="s">
        <v>7603</v>
      </c>
      <c r="R957" t="s">
        <v>7603</v>
      </c>
      <c r="S957" t="s">
        <v>290</v>
      </c>
      <c r="T957" t="s">
        <v>290</v>
      </c>
      <c r="U957" t="s">
        <v>7603</v>
      </c>
      <c r="V957" t="s">
        <v>7603</v>
      </c>
      <c r="W957" t="s">
        <v>7603</v>
      </c>
      <c r="X957" t="s">
        <v>290</v>
      </c>
      <c r="Y957" t="s">
        <v>290</v>
      </c>
      <c r="Z957">
        <v>28</v>
      </c>
      <c r="AA957">
        <v>37</v>
      </c>
      <c r="AB957" t="s">
        <v>290</v>
      </c>
      <c r="AC957" t="s">
        <v>7603</v>
      </c>
      <c r="AD957">
        <v>50</v>
      </c>
      <c r="AE957" t="s">
        <v>7603</v>
      </c>
      <c r="AF957" t="s">
        <v>7603</v>
      </c>
      <c r="AG957" t="s">
        <v>290</v>
      </c>
      <c r="AH957" t="s">
        <v>290</v>
      </c>
      <c r="AI957">
        <v>59</v>
      </c>
      <c r="AJ957" t="s">
        <v>290</v>
      </c>
      <c r="AK957">
        <v>65</v>
      </c>
    </row>
    <row r="958" spans="1:37">
      <c r="A958">
        <v>2013</v>
      </c>
      <c r="B958" t="s">
        <v>11327</v>
      </c>
      <c r="C958" t="s">
        <v>11328</v>
      </c>
      <c r="D958" t="str">
        <f>INDEX(CountyList!A:A, MATCH(MID(C958, 4, 3), CountyList!B:B, 0))</f>
        <v>Will</v>
      </c>
      <c r="E958" t="s">
        <v>11329</v>
      </c>
      <c r="F958" t="s">
        <v>11330</v>
      </c>
      <c r="G958" t="s">
        <v>11331</v>
      </c>
      <c r="H958" t="s">
        <v>11332</v>
      </c>
      <c r="I958" t="s">
        <v>11333</v>
      </c>
      <c r="J958">
        <v>13</v>
      </c>
      <c r="K958">
        <v>12</v>
      </c>
      <c r="L958" t="s">
        <v>290</v>
      </c>
      <c r="M958" t="s">
        <v>290</v>
      </c>
      <c r="N958" t="s">
        <v>290</v>
      </c>
      <c r="O958">
        <v>10</v>
      </c>
      <c r="P958" t="s">
        <v>290</v>
      </c>
      <c r="Q958" t="s">
        <v>290</v>
      </c>
      <c r="R958" t="s">
        <v>290</v>
      </c>
      <c r="S958" t="s">
        <v>290</v>
      </c>
      <c r="T958" t="s">
        <v>290</v>
      </c>
      <c r="U958" t="s">
        <v>290</v>
      </c>
      <c r="V958" t="s">
        <v>290</v>
      </c>
      <c r="W958" t="s">
        <v>290</v>
      </c>
      <c r="X958" t="s">
        <v>7603</v>
      </c>
      <c r="Y958" t="s">
        <v>7603</v>
      </c>
      <c r="Z958">
        <v>53</v>
      </c>
      <c r="AA958">
        <v>53</v>
      </c>
      <c r="AB958">
        <v>10</v>
      </c>
      <c r="AC958" t="s">
        <v>7603</v>
      </c>
      <c r="AD958" t="s">
        <v>7603</v>
      </c>
      <c r="AE958">
        <v>11</v>
      </c>
      <c r="AF958" t="s">
        <v>7603</v>
      </c>
      <c r="AG958">
        <v>85</v>
      </c>
      <c r="AH958" t="s">
        <v>7603</v>
      </c>
      <c r="AI958">
        <v>90</v>
      </c>
      <c r="AJ958">
        <v>16</v>
      </c>
      <c r="AK958">
        <v>106</v>
      </c>
    </row>
    <row r="959" spans="1:37">
      <c r="A959">
        <v>2013</v>
      </c>
      <c r="B959" t="s">
        <v>4533</v>
      </c>
      <c r="C959" t="s">
        <v>11334</v>
      </c>
      <c r="D959" t="str">
        <f>INDEX(CountyList!A:A, MATCH(MID(C959, 4, 3), CountyList!B:B, 0))</f>
        <v>Will</v>
      </c>
      <c r="E959" t="s">
        <v>11335</v>
      </c>
      <c r="F959" t="s">
        <v>4535</v>
      </c>
      <c r="G959" t="s">
        <v>4462</v>
      </c>
      <c r="H959" t="s">
        <v>7555</v>
      </c>
      <c r="I959" t="s">
        <v>11336</v>
      </c>
      <c r="J959">
        <v>27</v>
      </c>
      <c r="K959">
        <v>25</v>
      </c>
      <c r="L959">
        <v>29</v>
      </c>
      <c r="M959">
        <v>33</v>
      </c>
      <c r="N959">
        <v>15</v>
      </c>
      <c r="O959">
        <v>33</v>
      </c>
      <c r="P959">
        <v>37</v>
      </c>
      <c r="Q959">
        <v>16</v>
      </c>
      <c r="R959">
        <v>19</v>
      </c>
      <c r="S959">
        <v>25</v>
      </c>
      <c r="T959" t="s">
        <v>7603</v>
      </c>
      <c r="U959" t="s">
        <v>7603</v>
      </c>
      <c r="V959" t="s">
        <v>7603</v>
      </c>
      <c r="W959" t="s">
        <v>7603</v>
      </c>
      <c r="X959" t="s">
        <v>7603</v>
      </c>
      <c r="Y959" t="s">
        <v>7603</v>
      </c>
      <c r="Z959">
        <v>142</v>
      </c>
      <c r="AA959">
        <v>117</v>
      </c>
      <c r="AB959">
        <v>14</v>
      </c>
      <c r="AC959" t="s">
        <v>290</v>
      </c>
      <c r="AD959" t="s">
        <v>290</v>
      </c>
      <c r="AE959">
        <v>21</v>
      </c>
      <c r="AF959" t="s">
        <v>7603</v>
      </c>
      <c r="AG959">
        <v>220</v>
      </c>
      <c r="AH959" t="s">
        <v>7603</v>
      </c>
      <c r="AI959">
        <v>259</v>
      </c>
      <c r="AJ959" t="s">
        <v>7603</v>
      </c>
      <c r="AK959">
        <v>259</v>
      </c>
    </row>
    <row r="960" spans="1:37">
      <c r="A960">
        <v>2013</v>
      </c>
      <c r="B960" t="s">
        <v>11337</v>
      </c>
      <c r="C960" t="s">
        <v>11338</v>
      </c>
      <c r="D960" t="str">
        <f>INDEX(CountyList!A:A, MATCH(MID(C960, 4, 3), CountyList!B:B, 0))</f>
        <v>Will</v>
      </c>
      <c r="E960" t="s">
        <v>11339</v>
      </c>
      <c r="F960" t="s">
        <v>11340</v>
      </c>
      <c r="G960" t="s">
        <v>4515</v>
      </c>
      <c r="H960" t="s">
        <v>11341</v>
      </c>
      <c r="I960" t="s">
        <v>11342</v>
      </c>
      <c r="J960">
        <v>39</v>
      </c>
      <c r="K960">
        <v>11</v>
      </c>
      <c r="L960" t="s">
        <v>7603</v>
      </c>
      <c r="M960" t="s">
        <v>290</v>
      </c>
      <c r="N960" t="s">
        <v>7603</v>
      </c>
      <c r="O960" t="s">
        <v>290</v>
      </c>
      <c r="P960" t="s">
        <v>7603</v>
      </c>
      <c r="Q960" t="s">
        <v>7603</v>
      </c>
      <c r="R960" t="s">
        <v>7603</v>
      </c>
      <c r="S960" t="s">
        <v>7603</v>
      </c>
      <c r="T960" t="s">
        <v>7603</v>
      </c>
      <c r="U960" t="s">
        <v>7603</v>
      </c>
      <c r="V960" t="s">
        <v>7603</v>
      </c>
      <c r="W960" t="s">
        <v>7603</v>
      </c>
      <c r="X960" t="s">
        <v>7603</v>
      </c>
      <c r="Y960" t="s">
        <v>7603</v>
      </c>
      <c r="Z960">
        <v>23</v>
      </c>
      <c r="AA960">
        <v>31</v>
      </c>
      <c r="AB960" t="s">
        <v>7603</v>
      </c>
      <c r="AC960" t="s">
        <v>7603</v>
      </c>
      <c r="AD960" t="s">
        <v>290</v>
      </c>
      <c r="AE960">
        <v>12</v>
      </c>
      <c r="AF960" t="s">
        <v>7603</v>
      </c>
      <c r="AG960">
        <v>22</v>
      </c>
      <c r="AH960">
        <v>16</v>
      </c>
      <c r="AI960">
        <v>54</v>
      </c>
      <c r="AJ960" t="s">
        <v>7603</v>
      </c>
      <c r="AK960">
        <v>54</v>
      </c>
    </row>
    <row r="961" spans="1:37">
      <c r="A961">
        <v>2013</v>
      </c>
      <c r="B961" t="s">
        <v>4835</v>
      </c>
      <c r="C961" t="s">
        <v>11343</v>
      </c>
      <c r="D961" t="str">
        <f>INDEX(CountyList!A:A, MATCH(MID(C961, 4, 3), CountyList!B:B, 0))</f>
        <v>Will</v>
      </c>
      <c r="E961" t="s">
        <v>11344</v>
      </c>
      <c r="F961" t="s">
        <v>4838</v>
      </c>
      <c r="G961" t="s">
        <v>4839</v>
      </c>
      <c r="H961" t="s">
        <v>7565</v>
      </c>
      <c r="I961" t="s">
        <v>11345</v>
      </c>
      <c r="J961">
        <v>10</v>
      </c>
      <c r="K961" t="s">
        <v>290</v>
      </c>
      <c r="L961" t="s">
        <v>290</v>
      </c>
      <c r="M961" t="s">
        <v>7603</v>
      </c>
      <c r="N961" t="s">
        <v>7603</v>
      </c>
      <c r="O961" t="s">
        <v>7603</v>
      </c>
      <c r="P961" t="s">
        <v>7603</v>
      </c>
      <c r="Q961" t="s">
        <v>7603</v>
      </c>
      <c r="R961" t="s">
        <v>7603</v>
      </c>
      <c r="S961" t="s">
        <v>7603</v>
      </c>
      <c r="T961" t="s">
        <v>7603</v>
      </c>
      <c r="U961" t="s">
        <v>7603</v>
      </c>
      <c r="V961" t="s">
        <v>7603</v>
      </c>
      <c r="W961" t="s">
        <v>7603</v>
      </c>
      <c r="X961" t="s">
        <v>7603</v>
      </c>
      <c r="Y961" t="s">
        <v>7603</v>
      </c>
      <c r="Z961" t="s">
        <v>290</v>
      </c>
      <c r="AA961" t="s">
        <v>290</v>
      </c>
      <c r="AB961" t="s">
        <v>290</v>
      </c>
      <c r="AC961" t="s">
        <v>7603</v>
      </c>
      <c r="AD961" t="s">
        <v>7603</v>
      </c>
      <c r="AE961">
        <v>13</v>
      </c>
      <c r="AF961" t="s">
        <v>7603</v>
      </c>
      <c r="AG961" t="s">
        <v>290</v>
      </c>
      <c r="AH961" t="s">
        <v>7603</v>
      </c>
      <c r="AI961">
        <v>15</v>
      </c>
      <c r="AJ961" t="s">
        <v>7603</v>
      </c>
      <c r="AK961">
        <v>15</v>
      </c>
    </row>
    <row r="962" spans="1:37">
      <c r="A962">
        <v>2013</v>
      </c>
      <c r="B962" t="s">
        <v>11346</v>
      </c>
      <c r="C962" t="s">
        <v>11347</v>
      </c>
      <c r="D962" t="str">
        <f>INDEX(CountyList!A:A, MATCH(MID(C962, 4, 3), CountyList!B:B, 0))</f>
        <v>Will</v>
      </c>
      <c r="E962" t="s">
        <v>11348</v>
      </c>
      <c r="F962" t="s">
        <v>11349</v>
      </c>
      <c r="G962" t="s">
        <v>4467</v>
      </c>
      <c r="H962" t="s">
        <v>11350</v>
      </c>
      <c r="I962" t="s">
        <v>11351</v>
      </c>
      <c r="J962" t="s">
        <v>290</v>
      </c>
      <c r="K962" t="s">
        <v>290</v>
      </c>
      <c r="L962" t="s">
        <v>290</v>
      </c>
      <c r="M962" t="s">
        <v>7603</v>
      </c>
      <c r="N962" t="s">
        <v>290</v>
      </c>
      <c r="O962" t="s">
        <v>290</v>
      </c>
      <c r="P962" t="s">
        <v>7603</v>
      </c>
      <c r="Q962" t="s">
        <v>7603</v>
      </c>
      <c r="R962" t="s">
        <v>7603</v>
      </c>
      <c r="S962" t="s">
        <v>7603</v>
      </c>
      <c r="T962" t="s">
        <v>7603</v>
      </c>
      <c r="U962" t="s">
        <v>7603</v>
      </c>
      <c r="V962" t="s">
        <v>7603</v>
      </c>
      <c r="W962" t="s">
        <v>7603</v>
      </c>
      <c r="X962" t="s">
        <v>7603</v>
      </c>
      <c r="Y962" t="s">
        <v>7603</v>
      </c>
      <c r="Z962" t="s">
        <v>290</v>
      </c>
      <c r="AA962" t="s">
        <v>290</v>
      </c>
      <c r="AB962" t="s">
        <v>290</v>
      </c>
      <c r="AC962" t="s">
        <v>7603</v>
      </c>
      <c r="AD962" t="s">
        <v>7603</v>
      </c>
      <c r="AE962" t="s">
        <v>290</v>
      </c>
      <c r="AF962" t="s">
        <v>7603</v>
      </c>
      <c r="AG962" t="s">
        <v>290</v>
      </c>
      <c r="AH962" t="s">
        <v>7603</v>
      </c>
      <c r="AI962">
        <v>15</v>
      </c>
      <c r="AJ962" t="s">
        <v>7603</v>
      </c>
      <c r="AK962">
        <v>15</v>
      </c>
    </row>
    <row r="963" spans="1:37">
      <c r="A963">
        <v>2013</v>
      </c>
      <c r="B963" t="s">
        <v>4537</v>
      </c>
      <c r="C963" t="s">
        <v>11352</v>
      </c>
      <c r="D963" t="str">
        <f>INDEX(CountyList!A:A, MATCH(MID(C963, 4, 3), CountyList!B:B, 0))</f>
        <v>Will</v>
      </c>
      <c r="E963" t="s">
        <v>11353</v>
      </c>
      <c r="F963" t="s">
        <v>11354</v>
      </c>
      <c r="G963" t="s">
        <v>4450</v>
      </c>
      <c r="H963" t="s">
        <v>11355</v>
      </c>
      <c r="I963" t="s">
        <v>11356</v>
      </c>
      <c r="J963">
        <v>39</v>
      </c>
      <c r="K963">
        <v>12</v>
      </c>
      <c r="L963" t="s">
        <v>7603</v>
      </c>
      <c r="M963" t="s">
        <v>7603</v>
      </c>
      <c r="N963" t="s">
        <v>7603</v>
      </c>
      <c r="O963" t="s">
        <v>7603</v>
      </c>
      <c r="P963" t="s">
        <v>7603</v>
      </c>
      <c r="Q963" t="s">
        <v>7603</v>
      </c>
      <c r="R963" t="s">
        <v>7603</v>
      </c>
      <c r="S963" t="s">
        <v>7603</v>
      </c>
      <c r="T963" t="s">
        <v>7603</v>
      </c>
      <c r="U963" t="s">
        <v>7603</v>
      </c>
      <c r="V963" t="s">
        <v>7603</v>
      </c>
      <c r="W963" t="s">
        <v>7603</v>
      </c>
      <c r="X963" t="s">
        <v>7603</v>
      </c>
      <c r="Y963" t="s">
        <v>7603</v>
      </c>
      <c r="Z963">
        <v>28</v>
      </c>
      <c r="AA963">
        <v>23</v>
      </c>
      <c r="AB963" t="s">
        <v>290</v>
      </c>
      <c r="AC963" t="s">
        <v>7603</v>
      </c>
      <c r="AD963" t="s">
        <v>290</v>
      </c>
      <c r="AE963" t="s">
        <v>290</v>
      </c>
      <c r="AF963" t="s">
        <v>7603</v>
      </c>
      <c r="AG963">
        <v>37</v>
      </c>
      <c r="AH963" t="s">
        <v>290</v>
      </c>
      <c r="AI963">
        <v>51</v>
      </c>
      <c r="AJ963" t="s">
        <v>7603</v>
      </c>
      <c r="AK963">
        <v>51</v>
      </c>
    </row>
    <row r="964" spans="1:37">
      <c r="A964">
        <v>2013</v>
      </c>
      <c r="B964" t="s">
        <v>4541</v>
      </c>
      <c r="C964" t="s">
        <v>11357</v>
      </c>
      <c r="D964" t="str">
        <f>INDEX(CountyList!A:A, MATCH(MID(C964, 4, 3), CountyList!B:B, 0))</f>
        <v>Will</v>
      </c>
      <c r="E964" t="s">
        <v>7567</v>
      </c>
      <c r="F964" t="s">
        <v>11358</v>
      </c>
      <c r="G964" t="s">
        <v>4544</v>
      </c>
      <c r="H964" t="s">
        <v>11359</v>
      </c>
      <c r="I964" t="s">
        <v>11360</v>
      </c>
      <c r="J964">
        <v>32</v>
      </c>
      <c r="K964" t="s">
        <v>290</v>
      </c>
      <c r="L964" t="s">
        <v>7603</v>
      </c>
      <c r="M964" t="s">
        <v>7603</v>
      </c>
      <c r="N964" t="s">
        <v>7603</v>
      </c>
      <c r="O964" t="s">
        <v>7603</v>
      </c>
      <c r="P964" t="s">
        <v>7603</v>
      </c>
      <c r="Q964" t="s">
        <v>7603</v>
      </c>
      <c r="R964" t="s">
        <v>7603</v>
      </c>
      <c r="S964" t="s">
        <v>7603</v>
      </c>
      <c r="T964" t="s">
        <v>7603</v>
      </c>
      <c r="U964" t="s">
        <v>7603</v>
      </c>
      <c r="V964" t="s">
        <v>7603</v>
      </c>
      <c r="W964" t="s">
        <v>7603</v>
      </c>
      <c r="X964" t="s">
        <v>7603</v>
      </c>
      <c r="Y964" t="s">
        <v>7603</v>
      </c>
      <c r="Z964">
        <v>21</v>
      </c>
      <c r="AA964">
        <v>19</v>
      </c>
      <c r="AB964" t="s">
        <v>290</v>
      </c>
      <c r="AC964" t="s">
        <v>7603</v>
      </c>
      <c r="AD964" t="s">
        <v>290</v>
      </c>
      <c r="AE964" t="s">
        <v>290</v>
      </c>
      <c r="AF964" t="s">
        <v>7603</v>
      </c>
      <c r="AG964">
        <v>32</v>
      </c>
      <c r="AH964" t="s">
        <v>290</v>
      </c>
      <c r="AI964">
        <v>40</v>
      </c>
      <c r="AJ964" t="s">
        <v>7603</v>
      </c>
      <c r="AK964">
        <v>40</v>
      </c>
    </row>
    <row r="965" spans="1:37">
      <c r="A965">
        <v>2013</v>
      </c>
      <c r="B965" t="s">
        <v>11361</v>
      </c>
      <c r="C965" t="s">
        <v>11362</v>
      </c>
      <c r="D965" t="str">
        <f>INDEX(CountyList!A:A, MATCH(MID(C965, 4, 3), CountyList!B:B, 0))</f>
        <v>Will</v>
      </c>
      <c r="E965" t="s">
        <v>11363</v>
      </c>
      <c r="F965" t="s">
        <v>11364</v>
      </c>
      <c r="G965" t="s">
        <v>4409</v>
      </c>
      <c r="H965" t="s">
        <v>11365</v>
      </c>
      <c r="I965" t="s">
        <v>11366</v>
      </c>
      <c r="J965" t="s">
        <v>290</v>
      </c>
      <c r="K965" t="s">
        <v>290</v>
      </c>
      <c r="L965" t="s">
        <v>7603</v>
      </c>
      <c r="M965" t="s">
        <v>7603</v>
      </c>
      <c r="N965" t="s">
        <v>7603</v>
      </c>
      <c r="O965" t="s">
        <v>7603</v>
      </c>
      <c r="P965" t="s">
        <v>7603</v>
      </c>
      <c r="Q965" t="s">
        <v>7603</v>
      </c>
      <c r="R965" t="s">
        <v>7603</v>
      </c>
      <c r="S965" t="s">
        <v>7603</v>
      </c>
      <c r="T965" t="s">
        <v>7603</v>
      </c>
      <c r="U965" t="s">
        <v>7603</v>
      </c>
      <c r="V965" t="s">
        <v>7603</v>
      </c>
      <c r="W965" t="s">
        <v>7603</v>
      </c>
      <c r="X965" t="s">
        <v>7603</v>
      </c>
      <c r="Y965" t="s">
        <v>7603</v>
      </c>
      <c r="Z965" t="s">
        <v>290</v>
      </c>
      <c r="AA965" t="s">
        <v>290</v>
      </c>
      <c r="AB965" t="s">
        <v>290</v>
      </c>
      <c r="AC965" t="s">
        <v>7603</v>
      </c>
      <c r="AD965" t="s">
        <v>7603</v>
      </c>
      <c r="AE965" t="s">
        <v>7603</v>
      </c>
      <c r="AF965" t="s">
        <v>7603</v>
      </c>
      <c r="AG965" t="s">
        <v>290</v>
      </c>
      <c r="AH965" t="s">
        <v>7603</v>
      </c>
      <c r="AI965">
        <v>10</v>
      </c>
      <c r="AJ965" t="s">
        <v>7603</v>
      </c>
      <c r="AK965">
        <v>10</v>
      </c>
    </row>
    <row r="966" spans="1:37">
      <c r="I966" t="s">
        <v>11367</v>
      </c>
      <c r="J966" s="1">
        <v>28152</v>
      </c>
      <c r="K966" s="1">
        <v>17898</v>
      </c>
      <c r="L966" s="1">
        <v>15504</v>
      </c>
      <c r="M966" s="1">
        <v>15219</v>
      </c>
      <c r="N966" s="1">
        <v>14925</v>
      </c>
      <c r="O966" s="1">
        <v>14733</v>
      </c>
      <c r="P966" s="1">
        <v>14430</v>
      </c>
      <c r="Q966" s="1">
        <v>14611</v>
      </c>
      <c r="R966" s="1">
        <v>14521</v>
      </c>
      <c r="S966" s="1">
        <v>14470</v>
      </c>
      <c r="T966" s="1">
        <v>13200</v>
      </c>
      <c r="U966" s="1">
        <v>13048</v>
      </c>
      <c r="V966" s="1">
        <v>12675</v>
      </c>
      <c r="W966" s="1">
        <v>13352</v>
      </c>
      <c r="X966">
        <v>688</v>
      </c>
      <c r="Y966">
        <v>451</v>
      </c>
      <c r="Z966" s="1">
        <v>109473</v>
      </c>
      <c r="AA966" s="1">
        <v>108404</v>
      </c>
      <c r="AB966" s="1">
        <v>29552</v>
      </c>
      <c r="AC966">
        <v>735</v>
      </c>
      <c r="AD966" s="1">
        <v>11230</v>
      </c>
      <c r="AE966" s="1">
        <v>21847</v>
      </c>
      <c r="AF966">
        <v>573</v>
      </c>
      <c r="AG966" s="1">
        <v>143124</v>
      </c>
      <c r="AH966" s="1">
        <v>10816</v>
      </c>
      <c r="AI966" s="1">
        <v>165102</v>
      </c>
      <c r="AJ966" s="1">
        <v>52726</v>
      </c>
      <c r="AK966" s="1">
        <v>217828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K1086"/>
  <sheetViews>
    <sheetView workbookViewId="0">
      <pane ySplit="1" topLeftCell="A914" activePane="bottomLeft" state="frozen"/>
      <selection activeCell="S1" sqref="S1"/>
      <selection pane="bottomLeft" activeCell="A2" sqref="A2:A948"/>
    </sheetView>
  </sheetViews>
  <sheetFormatPr baseColWidth="10" defaultColWidth="8.83203125" defaultRowHeight="15"/>
  <sheetData>
    <row r="1" spans="1:37" ht="45">
      <c r="A1" t="s">
        <v>7570</v>
      </c>
      <c r="B1" s="24" t="s">
        <v>7572</v>
      </c>
      <c r="C1" s="24" t="s">
        <v>7571</v>
      </c>
      <c r="D1" s="24" t="s">
        <v>4551</v>
      </c>
      <c r="E1" s="24" t="s">
        <v>237</v>
      </c>
      <c r="F1" s="24" t="s">
        <v>238</v>
      </c>
      <c r="G1" s="24" t="s">
        <v>4552</v>
      </c>
      <c r="H1" s="24" t="s">
        <v>4553</v>
      </c>
      <c r="I1" s="24" t="s">
        <v>242</v>
      </c>
      <c r="J1" s="25" t="s">
        <v>7573</v>
      </c>
      <c r="K1" s="25" t="s">
        <v>7574</v>
      </c>
      <c r="L1" s="25" t="s">
        <v>7575</v>
      </c>
      <c r="M1" s="25" t="s">
        <v>7576</v>
      </c>
      <c r="N1" s="25" t="s">
        <v>7577</v>
      </c>
      <c r="O1" s="25" t="s">
        <v>7578</v>
      </c>
      <c r="P1" s="25" t="s">
        <v>7579</v>
      </c>
      <c r="Q1" s="25" t="s">
        <v>7580</v>
      </c>
      <c r="R1" s="25" t="s">
        <v>7581</v>
      </c>
      <c r="S1" s="25" t="s">
        <v>7582</v>
      </c>
      <c r="T1" s="25" t="s">
        <v>7583</v>
      </c>
      <c r="U1" s="25" t="s">
        <v>7584</v>
      </c>
      <c r="V1" s="25" t="s">
        <v>7585</v>
      </c>
      <c r="W1" s="25" t="s">
        <v>7586</v>
      </c>
      <c r="X1" s="25" t="s">
        <v>11368</v>
      </c>
      <c r="Y1" s="25" t="s">
        <v>11369</v>
      </c>
      <c r="Z1" s="26" t="s">
        <v>7589</v>
      </c>
      <c r="AA1" s="26" t="s">
        <v>7590</v>
      </c>
      <c r="AB1" s="27" t="s">
        <v>7591</v>
      </c>
      <c r="AC1" s="27" t="s">
        <v>7592</v>
      </c>
      <c r="AD1" s="27" t="s">
        <v>7593</v>
      </c>
      <c r="AE1" s="27" t="s">
        <v>7594</v>
      </c>
      <c r="AF1" s="27" t="s">
        <v>7595</v>
      </c>
      <c r="AG1" s="27" t="s">
        <v>7596</v>
      </c>
      <c r="AH1" s="27" t="s">
        <v>7597</v>
      </c>
      <c r="AI1" s="28" t="s">
        <v>7598</v>
      </c>
      <c r="AJ1" s="28" t="s">
        <v>7599</v>
      </c>
      <c r="AK1" s="28" t="s">
        <v>102</v>
      </c>
    </row>
    <row r="2" spans="1:37">
      <c r="A2">
        <v>2014</v>
      </c>
      <c r="B2" s="10" t="s">
        <v>281</v>
      </c>
      <c r="C2" s="11" t="s">
        <v>282</v>
      </c>
      <c r="D2" s="11" t="s">
        <v>7601</v>
      </c>
      <c r="E2" s="11" t="s">
        <v>286</v>
      </c>
      <c r="F2" s="11" t="s">
        <v>287</v>
      </c>
      <c r="G2" s="11" t="s">
        <v>11370</v>
      </c>
      <c r="H2" s="11" t="s">
        <v>11371</v>
      </c>
      <c r="I2" s="11" t="str">
        <f>INDEX(CountyList!A:A, MATCH(MID(B2, 3, 3), CountyList!B:B, 0))</f>
        <v>Adams</v>
      </c>
      <c r="J2" s="29">
        <v>39</v>
      </c>
      <c r="K2" s="29" t="s">
        <v>290</v>
      </c>
      <c r="L2" s="29">
        <v>17</v>
      </c>
      <c r="M2" s="29">
        <v>13</v>
      </c>
      <c r="N2" s="29" t="s">
        <v>290</v>
      </c>
      <c r="O2" s="29" t="s">
        <v>290</v>
      </c>
      <c r="P2" s="29">
        <v>14</v>
      </c>
      <c r="Q2" s="29">
        <v>15</v>
      </c>
      <c r="R2" s="29" t="s">
        <v>290</v>
      </c>
      <c r="S2" s="29" t="s">
        <v>290</v>
      </c>
      <c r="T2" s="29" t="s">
        <v>7603</v>
      </c>
      <c r="U2" s="29" t="s">
        <v>7603</v>
      </c>
      <c r="V2" s="29" t="s">
        <v>7603</v>
      </c>
      <c r="W2" s="29" t="s">
        <v>7603</v>
      </c>
      <c r="X2" s="29" t="s">
        <v>7603</v>
      </c>
      <c r="Y2" s="29" t="s">
        <v>7603</v>
      </c>
      <c r="Z2" s="7">
        <v>70</v>
      </c>
      <c r="AA2" s="7">
        <v>60</v>
      </c>
      <c r="AB2" s="8" t="s">
        <v>290</v>
      </c>
      <c r="AC2" s="8" t="s">
        <v>7603</v>
      </c>
      <c r="AD2" s="8" t="s">
        <v>7603</v>
      </c>
      <c r="AE2" s="8" t="s">
        <v>290</v>
      </c>
      <c r="AF2" s="8" t="s">
        <v>7603</v>
      </c>
      <c r="AG2" s="8">
        <v>122</v>
      </c>
      <c r="AH2" s="8" t="s">
        <v>290</v>
      </c>
      <c r="AI2" s="9">
        <v>130</v>
      </c>
      <c r="AJ2" s="9" t="s">
        <v>7603</v>
      </c>
      <c r="AK2" s="9">
        <v>130</v>
      </c>
    </row>
    <row r="3" spans="1:37">
      <c r="A3">
        <v>2014</v>
      </c>
      <c r="B3" s="10" t="s">
        <v>291</v>
      </c>
      <c r="C3" s="11" t="s">
        <v>292</v>
      </c>
      <c r="D3" s="11" t="s">
        <v>7605</v>
      </c>
      <c r="E3" s="11" t="s">
        <v>295</v>
      </c>
      <c r="F3" s="11" t="s">
        <v>287</v>
      </c>
      <c r="G3" s="11" t="s">
        <v>11372</v>
      </c>
      <c r="H3" s="11" t="s">
        <v>4887</v>
      </c>
      <c r="I3" s="11" t="str">
        <f>INDEX(CountyList!A:A, MATCH(MID(B3, 3, 3), CountyList!B:B, 0))</f>
        <v>Adams</v>
      </c>
      <c r="J3" s="29">
        <v>36</v>
      </c>
      <c r="K3" s="29">
        <v>18</v>
      </c>
      <c r="L3" s="29">
        <v>18</v>
      </c>
      <c r="M3" s="29">
        <v>19</v>
      </c>
      <c r="N3" s="29">
        <v>12</v>
      </c>
      <c r="O3" s="29">
        <v>16</v>
      </c>
      <c r="P3" s="29" t="s">
        <v>290</v>
      </c>
      <c r="Q3" s="29">
        <v>11</v>
      </c>
      <c r="R3" s="29">
        <v>18</v>
      </c>
      <c r="S3" s="29">
        <v>18</v>
      </c>
      <c r="T3" s="29" t="s">
        <v>7603</v>
      </c>
      <c r="U3" s="29" t="s">
        <v>7603</v>
      </c>
      <c r="V3" s="29" t="s">
        <v>7603</v>
      </c>
      <c r="W3" s="29" t="s">
        <v>7603</v>
      </c>
      <c r="X3" s="29" t="s">
        <v>290</v>
      </c>
      <c r="Y3" s="29" t="s">
        <v>7603</v>
      </c>
      <c r="Z3" s="7">
        <v>88</v>
      </c>
      <c r="AA3" s="7">
        <v>90</v>
      </c>
      <c r="AB3" s="8" t="s">
        <v>290</v>
      </c>
      <c r="AC3" s="8" t="s">
        <v>7603</v>
      </c>
      <c r="AD3" s="8" t="s">
        <v>290</v>
      </c>
      <c r="AE3" s="8" t="s">
        <v>290</v>
      </c>
      <c r="AF3" s="8" t="s">
        <v>7603</v>
      </c>
      <c r="AG3" s="8">
        <v>168</v>
      </c>
      <c r="AH3" s="8" t="s">
        <v>290</v>
      </c>
      <c r="AI3" s="9">
        <v>178</v>
      </c>
      <c r="AJ3" s="9" t="s">
        <v>7603</v>
      </c>
      <c r="AK3" s="9">
        <v>178</v>
      </c>
    </row>
    <row r="4" spans="1:37">
      <c r="A4">
        <v>2014</v>
      </c>
      <c r="B4" s="10" t="s">
        <v>297</v>
      </c>
      <c r="C4" s="11" t="s">
        <v>298</v>
      </c>
      <c r="D4" s="11" t="s">
        <v>11373</v>
      </c>
      <c r="E4" s="11" t="s">
        <v>301</v>
      </c>
      <c r="F4" s="11" t="s">
        <v>287</v>
      </c>
      <c r="G4" s="11" t="s">
        <v>11374</v>
      </c>
      <c r="H4" s="11" t="s">
        <v>4890</v>
      </c>
      <c r="I4" s="11" t="str">
        <f>INDEX(CountyList!A:A, MATCH(MID(B4, 3, 3), CountyList!B:B, 0))</f>
        <v>Adams</v>
      </c>
      <c r="J4" s="29">
        <v>46</v>
      </c>
      <c r="K4" s="29">
        <v>34</v>
      </c>
      <c r="L4" s="29">
        <v>36</v>
      </c>
      <c r="M4" s="29">
        <v>29</v>
      </c>
      <c r="N4" s="29">
        <v>37</v>
      </c>
      <c r="O4" s="29">
        <v>25</v>
      </c>
      <c r="P4" s="29">
        <v>26</v>
      </c>
      <c r="Q4" s="29">
        <v>26</v>
      </c>
      <c r="R4" s="29">
        <v>33</v>
      </c>
      <c r="S4" s="29">
        <v>24</v>
      </c>
      <c r="T4" s="29" t="s">
        <v>7603</v>
      </c>
      <c r="U4" s="29" t="s">
        <v>7603</v>
      </c>
      <c r="V4" s="29" t="s">
        <v>7603</v>
      </c>
      <c r="W4" s="29" t="s">
        <v>7603</v>
      </c>
      <c r="X4" s="29" t="s">
        <v>7603</v>
      </c>
      <c r="Y4" s="29" t="s">
        <v>7603</v>
      </c>
      <c r="Z4" s="7">
        <v>154</v>
      </c>
      <c r="AA4" s="7">
        <v>162</v>
      </c>
      <c r="AB4" s="8" t="s">
        <v>290</v>
      </c>
      <c r="AC4" s="8" t="s">
        <v>7603</v>
      </c>
      <c r="AD4" s="8" t="s">
        <v>7603</v>
      </c>
      <c r="AE4" s="8" t="s">
        <v>290</v>
      </c>
      <c r="AF4" s="8" t="s">
        <v>7603</v>
      </c>
      <c r="AG4" s="8">
        <v>312</v>
      </c>
      <c r="AH4" s="8" t="s">
        <v>290</v>
      </c>
      <c r="AI4" s="9">
        <v>316</v>
      </c>
      <c r="AJ4" s="9" t="s">
        <v>7603</v>
      </c>
      <c r="AK4" s="9">
        <v>316</v>
      </c>
    </row>
    <row r="5" spans="1:37">
      <c r="A5">
        <v>2014</v>
      </c>
      <c r="B5" s="10" t="s">
        <v>302</v>
      </c>
      <c r="C5" s="11" t="s">
        <v>303</v>
      </c>
      <c r="D5" s="11" t="s">
        <v>7611</v>
      </c>
      <c r="E5" s="11" t="s">
        <v>306</v>
      </c>
      <c r="F5" s="11" t="s">
        <v>287</v>
      </c>
      <c r="G5" s="11" t="s">
        <v>11375</v>
      </c>
      <c r="H5" s="11" t="s">
        <v>4893</v>
      </c>
      <c r="I5" s="11" t="str">
        <f>INDEX(CountyList!A:A, MATCH(MID(B5, 3, 3), CountyList!B:B, 0))</f>
        <v>Adams</v>
      </c>
      <c r="J5" s="29">
        <v>43</v>
      </c>
      <c r="K5" s="29">
        <v>20</v>
      </c>
      <c r="L5" s="29">
        <v>27</v>
      </c>
      <c r="M5" s="29">
        <v>18</v>
      </c>
      <c r="N5" s="29">
        <v>16</v>
      </c>
      <c r="O5" s="29">
        <v>20</v>
      </c>
      <c r="P5" s="29">
        <v>10</v>
      </c>
      <c r="Q5" s="29" t="s">
        <v>290</v>
      </c>
      <c r="R5" s="29">
        <v>16</v>
      </c>
      <c r="S5" s="29">
        <v>26</v>
      </c>
      <c r="T5" s="29" t="s">
        <v>7603</v>
      </c>
      <c r="U5" s="29" t="s">
        <v>7603</v>
      </c>
      <c r="V5" s="29" t="s">
        <v>7603</v>
      </c>
      <c r="W5" s="29" t="s">
        <v>7603</v>
      </c>
      <c r="X5" s="29" t="s">
        <v>290</v>
      </c>
      <c r="Y5" s="29" t="s">
        <v>7603</v>
      </c>
      <c r="Z5" s="7">
        <v>110</v>
      </c>
      <c r="AA5" s="7">
        <v>102</v>
      </c>
      <c r="AB5" s="8" t="s">
        <v>7603</v>
      </c>
      <c r="AC5" s="8" t="s">
        <v>7603</v>
      </c>
      <c r="AD5" s="8" t="s">
        <v>7603</v>
      </c>
      <c r="AE5" s="8" t="s">
        <v>7603</v>
      </c>
      <c r="AF5" s="8" t="s">
        <v>7603</v>
      </c>
      <c r="AG5" s="8">
        <v>206</v>
      </c>
      <c r="AH5" s="8" t="s">
        <v>290</v>
      </c>
      <c r="AI5" s="9">
        <v>212</v>
      </c>
      <c r="AJ5" s="9" t="s">
        <v>7603</v>
      </c>
      <c r="AK5" s="9">
        <v>212</v>
      </c>
    </row>
    <row r="6" spans="1:37">
      <c r="A6">
        <v>2014</v>
      </c>
      <c r="B6" s="10" t="s">
        <v>307</v>
      </c>
      <c r="C6" s="11" t="s">
        <v>308</v>
      </c>
      <c r="D6" s="11" t="s">
        <v>7614</v>
      </c>
      <c r="E6" s="11" t="s">
        <v>311</v>
      </c>
      <c r="F6" s="11" t="s">
        <v>287</v>
      </c>
      <c r="G6" s="11" t="s">
        <v>11376</v>
      </c>
      <c r="H6" s="11" t="s">
        <v>4896</v>
      </c>
      <c r="I6" s="11" t="str">
        <f>INDEX(CountyList!A:A, MATCH(MID(B6, 3, 3), CountyList!B:B, 0))</f>
        <v>Adams</v>
      </c>
      <c r="J6" s="29">
        <v>54</v>
      </c>
      <c r="K6" s="29">
        <v>35</v>
      </c>
      <c r="L6" s="29">
        <v>41</v>
      </c>
      <c r="M6" s="29">
        <v>32</v>
      </c>
      <c r="N6" s="29">
        <v>47</v>
      </c>
      <c r="O6" s="29">
        <v>31</v>
      </c>
      <c r="P6" s="29">
        <v>47</v>
      </c>
      <c r="Q6" s="29">
        <v>53</v>
      </c>
      <c r="R6" s="29">
        <v>53</v>
      </c>
      <c r="S6" s="29">
        <v>33</v>
      </c>
      <c r="T6" s="29" t="s">
        <v>7603</v>
      </c>
      <c r="U6" s="29" t="s">
        <v>7603</v>
      </c>
      <c r="V6" s="29" t="s">
        <v>7603</v>
      </c>
      <c r="W6" s="29" t="s">
        <v>7603</v>
      </c>
      <c r="X6" s="29" t="s">
        <v>7603</v>
      </c>
      <c r="Y6" s="29" t="s">
        <v>7603</v>
      </c>
      <c r="Z6" s="7">
        <v>223</v>
      </c>
      <c r="AA6" s="7">
        <v>203</v>
      </c>
      <c r="AB6" s="8" t="s">
        <v>290</v>
      </c>
      <c r="AC6" s="8" t="s">
        <v>7603</v>
      </c>
      <c r="AD6" s="8">
        <v>11</v>
      </c>
      <c r="AE6" s="8" t="s">
        <v>7603</v>
      </c>
      <c r="AF6" s="8" t="s">
        <v>7603</v>
      </c>
      <c r="AG6" s="8">
        <v>396</v>
      </c>
      <c r="AH6" s="8">
        <v>17</v>
      </c>
      <c r="AI6" s="9">
        <v>426</v>
      </c>
      <c r="AJ6" s="9" t="s">
        <v>7603</v>
      </c>
      <c r="AK6" s="9">
        <v>426</v>
      </c>
    </row>
    <row r="7" spans="1:37">
      <c r="A7">
        <v>2014</v>
      </c>
      <c r="B7" s="10" t="s">
        <v>312</v>
      </c>
      <c r="C7" s="11" t="s">
        <v>313</v>
      </c>
      <c r="D7" s="11" t="s">
        <v>4897</v>
      </c>
      <c r="E7" s="11" t="s">
        <v>317</v>
      </c>
      <c r="F7" s="11" t="s">
        <v>287</v>
      </c>
      <c r="G7" s="11" t="s">
        <v>11377</v>
      </c>
      <c r="H7" s="11" t="s">
        <v>4899</v>
      </c>
      <c r="I7" s="11" t="str">
        <f>INDEX(CountyList!A:A, MATCH(MID(B7, 3, 3), CountyList!B:B, 0))</f>
        <v>Adams</v>
      </c>
      <c r="J7" s="29" t="s">
        <v>7603</v>
      </c>
      <c r="K7" s="29" t="s">
        <v>7603</v>
      </c>
      <c r="L7" s="29" t="s">
        <v>7603</v>
      </c>
      <c r="M7" s="29" t="s">
        <v>7603</v>
      </c>
      <c r="N7" s="29" t="s">
        <v>7603</v>
      </c>
      <c r="O7" s="29" t="s">
        <v>7603</v>
      </c>
      <c r="P7" s="29" t="s">
        <v>7603</v>
      </c>
      <c r="Q7" s="29" t="s">
        <v>7603</v>
      </c>
      <c r="R7" s="29" t="s">
        <v>7603</v>
      </c>
      <c r="S7" s="29" t="s">
        <v>7603</v>
      </c>
      <c r="T7" s="29">
        <v>114</v>
      </c>
      <c r="U7" s="29">
        <v>114</v>
      </c>
      <c r="V7" s="29">
        <v>84</v>
      </c>
      <c r="W7" s="29">
        <v>109</v>
      </c>
      <c r="X7" s="29" t="s">
        <v>7603</v>
      </c>
      <c r="Y7" s="29" t="s">
        <v>7603</v>
      </c>
      <c r="Z7" s="7">
        <v>209</v>
      </c>
      <c r="AA7" s="7">
        <v>212</v>
      </c>
      <c r="AB7" s="8" t="s">
        <v>290</v>
      </c>
      <c r="AC7" s="8" t="s">
        <v>7603</v>
      </c>
      <c r="AD7" s="8" t="s">
        <v>290</v>
      </c>
      <c r="AE7" s="8" t="s">
        <v>290</v>
      </c>
      <c r="AF7" s="8" t="s">
        <v>7603</v>
      </c>
      <c r="AG7" s="8">
        <v>405</v>
      </c>
      <c r="AH7" s="8" t="s">
        <v>290</v>
      </c>
      <c r="AI7" s="9" t="s">
        <v>7603</v>
      </c>
      <c r="AJ7" s="9">
        <v>421</v>
      </c>
      <c r="AK7" s="9">
        <v>421</v>
      </c>
    </row>
    <row r="8" spans="1:37">
      <c r="A8">
        <v>2014</v>
      </c>
      <c r="B8" s="10" t="s">
        <v>11378</v>
      </c>
      <c r="C8" s="11" t="s">
        <v>3246</v>
      </c>
      <c r="D8" s="11" t="s">
        <v>6751</v>
      </c>
      <c r="E8" s="11" t="s">
        <v>3248</v>
      </c>
      <c r="F8" s="11" t="s">
        <v>3249</v>
      </c>
      <c r="G8" s="11" t="s">
        <v>11379</v>
      </c>
      <c r="H8" s="11" t="s">
        <v>6753</v>
      </c>
      <c r="I8" s="11" t="e">
        <f>INDEX(CountyList!A:A, MATCH(MID(B8, 3, 3), CountyList!B:B, 0))</f>
        <v>#N/A</v>
      </c>
      <c r="J8" s="29" t="s">
        <v>290</v>
      </c>
      <c r="K8" s="29" t="s">
        <v>290</v>
      </c>
      <c r="L8" s="29" t="s">
        <v>290</v>
      </c>
      <c r="M8" s="29" t="s">
        <v>290</v>
      </c>
      <c r="N8" s="29" t="s">
        <v>290</v>
      </c>
      <c r="O8" s="29" t="s">
        <v>290</v>
      </c>
      <c r="P8" s="29" t="s">
        <v>290</v>
      </c>
      <c r="Q8" s="29" t="s">
        <v>290</v>
      </c>
      <c r="R8" s="29" t="s">
        <v>290</v>
      </c>
      <c r="S8" s="29" t="s">
        <v>290</v>
      </c>
      <c r="T8" s="29" t="s">
        <v>290</v>
      </c>
      <c r="U8" s="29" t="s">
        <v>290</v>
      </c>
      <c r="V8" s="29" t="s">
        <v>7603</v>
      </c>
      <c r="W8" s="29" t="s">
        <v>290</v>
      </c>
      <c r="X8" s="29" t="s">
        <v>7603</v>
      </c>
      <c r="Y8" s="29" t="s">
        <v>7603</v>
      </c>
      <c r="Z8" s="7">
        <v>20</v>
      </c>
      <c r="AA8" s="7">
        <v>15</v>
      </c>
      <c r="AB8" s="8" t="s">
        <v>7603</v>
      </c>
      <c r="AC8" s="8" t="s">
        <v>7603</v>
      </c>
      <c r="AD8" s="8" t="s">
        <v>290</v>
      </c>
      <c r="AE8" s="8" t="s">
        <v>290</v>
      </c>
      <c r="AF8" s="8" t="s">
        <v>7603</v>
      </c>
      <c r="AG8" s="8">
        <v>26</v>
      </c>
      <c r="AH8" s="8" t="s">
        <v>290</v>
      </c>
      <c r="AI8" s="9">
        <v>26</v>
      </c>
      <c r="AJ8" s="9" t="s">
        <v>290</v>
      </c>
      <c r="AK8" s="9">
        <v>35</v>
      </c>
    </row>
    <row r="9" spans="1:37">
      <c r="A9">
        <v>2014</v>
      </c>
      <c r="B9" s="10" t="s">
        <v>393</v>
      </c>
      <c r="C9" s="11" t="s">
        <v>394</v>
      </c>
      <c r="D9" s="11" t="s">
        <v>11380</v>
      </c>
      <c r="E9" s="11" t="s">
        <v>397</v>
      </c>
      <c r="F9" s="11" t="s">
        <v>398</v>
      </c>
      <c r="G9" s="11" t="s">
        <v>11381</v>
      </c>
      <c r="H9" s="11" t="s">
        <v>4930</v>
      </c>
      <c r="I9" s="11" t="str">
        <f>INDEX(CountyList!A:A, MATCH(MID(B9, 3, 3), CountyList!B:B, 0))</f>
        <v>Effingham</v>
      </c>
      <c r="J9" s="29" t="s">
        <v>7603</v>
      </c>
      <c r="K9" s="29">
        <v>13</v>
      </c>
      <c r="L9" s="29">
        <v>20</v>
      </c>
      <c r="M9" s="29">
        <v>18</v>
      </c>
      <c r="N9" s="29">
        <v>13</v>
      </c>
      <c r="O9" s="29">
        <v>14</v>
      </c>
      <c r="P9" s="29">
        <v>13</v>
      </c>
      <c r="Q9" s="29" t="s">
        <v>290</v>
      </c>
      <c r="R9" s="29">
        <v>11</v>
      </c>
      <c r="S9" s="29">
        <v>12</v>
      </c>
      <c r="T9" s="29" t="s">
        <v>7603</v>
      </c>
      <c r="U9" s="29" t="s">
        <v>7603</v>
      </c>
      <c r="V9" s="29" t="s">
        <v>7603</v>
      </c>
      <c r="W9" s="29" t="s">
        <v>7603</v>
      </c>
      <c r="X9" s="29" t="s">
        <v>290</v>
      </c>
      <c r="Y9" s="29" t="s">
        <v>7603</v>
      </c>
      <c r="Z9" s="7">
        <v>51</v>
      </c>
      <c r="AA9" s="7">
        <v>72</v>
      </c>
      <c r="AB9" s="8" t="s">
        <v>290</v>
      </c>
      <c r="AC9" s="8" t="s">
        <v>7603</v>
      </c>
      <c r="AD9" s="8" t="s">
        <v>7603</v>
      </c>
      <c r="AE9" s="8" t="s">
        <v>7603</v>
      </c>
      <c r="AF9" s="8" t="s">
        <v>7603</v>
      </c>
      <c r="AG9" s="8">
        <v>122</v>
      </c>
      <c r="AH9" s="8" t="s">
        <v>7603</v>
      </c>
      <c r="AI9" s="9">
        <v>123</v>
      </c>
      <c r="AJ9" s="9" t="s">
        <v>7603</v>
      </c>
      <c r="AK9" s="9">
        <v>123</v>
      </c>
    </row>
    <row r="10" spans="1:37">
      <c r="A10">
        <v>2014</v>
      </c>
      <c r="B10" s="10" t="s">
        <v>400</v>
      </c>
      <c r="C10" s="11" t="s">
        <v>401</v>
      </c>
      <c r="D10" s="11" t="s">
        <v>8715</v>
      </c>
      <c r="E10" s="11" t="s">
        <v>404</v>
      </c>
      <c r="F10" s="11" t="s">
        <v>141</v>
      </c>
      <c r="G10" s="11" t="s">
        <v>11382</v>
      </c>
      <c r="H10" s="11" t="s">
        <v>4933</v>
      </c>
      <c r="I10" s="11" t="str">
        <f>INDEX(CountyList!A:A, MATCH(MID(B10, 3, 3), CountyList!B:B, 0))</f>
        <v>Effingham</v>
      </c>
      <c r="J10" s="29">
        <v>35</v>
      </c>
      <c r="K10" s="29">
        <v>15</v>
      </c>
      <c r="L10" s="29">
        <v>17</v>
      </c>
      <c r="M10" s="29">
        <v>10</v>
      </c>
      <c r="N10" s="29">
        <v>15</v>
      </c>
      <c r="O10" s="29">
        <v>23</v>
      </c>
      <c r="P10" s="29">
        <v>16</v>
      </c>
      <c r="Q10" s="29">
        <v>10</v>
      </c>
      <c r="R10" s="29" t="s">
        <v>290</v>
      </c>
      <c r="S10" s="29">
        <v>16</v>
      </c>
      <c r="T10" s="29" t="s">
        <v>7603</v>
      </c>
      <c r="U10" s="29" t="s">
        <v>7603</v>
      </c>
      <c r="V10" s="29" t="s">
        <v>7603</v>
      </c>
      <c r="W10" s="29" t="s">
        <v>7603</v>
      </c>
      <c r="X10" s="29">
        <v>20</v>
      </c>
      <c r="Y10" s="29" t="s">
        <v>7603</v>
      </c>
      <c r="Z10" s="7">
        <v>80</v>
      </c>
      <c r="AA10" s="7">
        <v>103</v>
      </c>
      <c r="AB10" s="8" t="s">
        <v>7603</v>
      </c>
      <c r="AC10" s="8" t="s">
        <v>7603</v>
      </c>
      <c r="AD10" s="8" t="s">
        <v>7603</v>
      </c>
      <c r="AE10" s="8" t="s">
        <v>7603</v>
      </c>
      <c r="AF10" s="8" t="s">
        <v>7603</v>
      </c>
      <c r="AG10" s="8">
        <v>176</v>
      </c>
      <c r="AH10" s="8" t="s">
        <v>290</v>
      </c>
      <c r="AI10" s="9">
        <v>183</v>
      </c>
      <c r="AJ10" s="9" t="s">
        <v>7603</v>
      </c>
      <c r="AK10" s="9">
        <v>183</v>
      </c>
    </row>
    <row r="11" spans="1:37">
      <c r="A11">
        <v>2014</v>
      </c>
      <c r="B11" s="10" t="s">
        <v>406</v>
      </c>
      <c r="C11" s="11" t="s">
        <v>407</v>
      </c>
      <c r="D11" s="11" t="s">
        <v>4934</v>
      </c>
      <c r="E11" s="11" t="s">
        <v>410</v>
      </c>
      <c r="F11" s="11" t="s">
        <v>141</v>
      </c>
      <c r="G11" s="11" t="s">
        <v>11383</v>
      </c>
      <c r="H11" s="11" t="s">
        <v>4936</v>
      </c>
      <c r="I11" s="11" t="str">
        <f>INDEX(CountyList!A:A, MATCH(MID(B11, 3, 3), CountyList!B:B, 0))</f>
        <v>Effingham</v>
      </c>
      <c r="J11" s="29" t="s">
        <v>7603</v>
      </c>
      <c r="K11" s="29" t="s">
        <v>7603</v>
      </c>
      <c r="L11" s="29" t="s">
        <v>7603</v>
      </c>
      <c r="M11" s="29" t="s">
        <v>7603</v>
      </c>
      <c r="N11" s="29" t="s">
        <v>7603</v>
      </c>
      <c r="O11" s="29" t="s">
        <v>7603</v>
      </c>
      <c r="P11" s="29" t="s">
        <v>7603</v>
      </c>
      <c r="Q11" s="29" t="s">
        <v>7603</v>
      </c>
      <c r="R11" s="29" t="s">
        <v>7603</v>
      </c>
      <c r="S11" s="29" t="s">
        <v>7603</v>
      </c>
      <c r="T11" s="29">
        <v>39</v>
      </c>
      <c r="U11" s="29">
        <v>39</v>
      </c>
      <c r="V11" s="29">
        <v>44</v>
      </c>
      <c r="W11" s="29">
        <v>36</v>
      </c>
      <c r="X11" s="29" t="s">
        <v>7603</v>
      </c>
      <c r="Y11" s="29">
        <v>16</v>
      </c>
      <c r="Z11" s="7">
        <v>82</v>
      </c>
      <c r="AA11" s="7">
        <v>92</v>
      </c>
      <c r="AB11" s="8" t="s">
        <v>290</v>
      </c>
      <c r="AC11" s="8" t="s">
        <v>7603</v>
      </c>
      <c r="AD11" s="8" t="s">
        <v>290</v>
      </c>
      <c r="AE11" s="8" t="s">
        <v>7603</v>
      </c>
      <c r="AF11" s="8" t="s">
        <v>7603</v>
      </c>
      <c r="AG11" s="8">
        <v>166</v>
      </c>
      <c r="AH11" s="8" t="s">
        <v>290</v>
      </c>
      <c r="AI11" s="9" t="s">
        <v>7603</v>
      </c>
      <c r="AJ11" s="9">
        <v>174</v>
      </c>
      <c r="AK11" s="9">
        <v>174</v>
      </c>
    </row>
    <row r="12" spans="1:37">
      <c r="A12">
        <v>2014</v>
      </c>
      <c r="B12" s="10" t="s">
        <v>411</v>
      </c>
      <c r="C12" s="11" t="s">
        <v>412</v>
      </c>
      <c r="D12" s="11" t="s">
        <v>7642</v>
      </c>
      <c r="E12" s="11" t="s">
        <v>415</v>
      </c>
      <c r="F12" s="11" t="s">
        <v>141</v>
      </c>
      <c r="G12" s="11" t="s">
        <v>11384</v>
      </c>
      <c r="H12" s="11" t="s">
        <v>11385</v>
      </c>
      <c r="I12" s="11" t="str">
        <f>INDEX(CountyList!A:A, MATCH(MID(B12, 3, 3), CountyList!B:B, 0))</f>
        <v>Effingham</v>
      </c>
      <c r="J12" s="29">
        <v>51</v>
      </c>
      <c r="K12" s="29">
        <v>35</v>
      </c>
      <c r="L12" s="29">
        <v>28</v>
      </c>
      <c r="M12" s="29">
        <v>27</v>
      </c>
      <c r="N12" s="29">
        <v>30</v>
      </c>
      <c r="O12" s="29">
        <v>33</v>
      </c>
      <c r="P12" s="29">
        <v>35</v>
      </c>
      <c r="Q12" s="29">
        <v>42</v>
      </c>
      <c r="R12" s="29">
        <v>41</v>
      </c>
      <c r="S12" s="29">
        <v>38</v>
      </c>
      <c r="T12" s="29" t="s">
        <v>7603</v>
      </c>
      <c r="U12" s="29" t="s">
        <v>7603</v>
      </c>
      <c r="V12" s="29" t="s">
        <v>7603</v>
      </c>
      <c r="W12" s="29" t="s">
        <v>7603</v>
      </c>
      <c r="X12" s="29">
        <v>31</v>
      </c>
      <c r="Y12" s="29" t="s">
        <v>7603</v>
      </c>
      <c r="Z12" s="7">
        <v>206</v>
      </c>
      <c r="AA12" s="7">
        <v>185</v>
      </c>
      <c r="AB12" s="8" t="s">
        <v>290</v>
      </c>
      <c r="AC12" s="8" t="s">
        <v>7603</v>
      </c>
      <c r="AD12" s="8" t="s">
        <v>290</v>
      </c>
      <c r="AE12" s="8" t="s">
        <v>7603</v>
      </c>
      <c r="AF12" s="8" t="s">
        <v>7603</v>
      </c>
      <c r="AG12" s="8">
        <v>376</v>
      </c>
      <c r="AH12" s="8" t="s">
        <v>290</v>
      </c>
      <c r="AI12" s="9">
        <v>391</v>
      </c>
      <c r="AJ12" s="9" t="s">
        <v>7603</v>
      </c>
      <c r="AK12" s="9">
        <v>391</v>
      </c>
    </row>
    <row r="13" spans="1:37">
      <c r="A13">
        <v>2014</v>
      </c>
      <c r="B13" s="10" t="s">
        <v>416</v>
      </c>
      <c r="C13" s="11" t="s">
        <v>417</v>
      </c>
      <c r="D13" s="11" t="s">
        <v>11386</v>
      </c>
      <c r="E13" s="11" t="s">
        <v>421</v>
      </c>
      <c r="F13" s="11" t="s">
        <v>422</v>
      </c>
      <c r="G13" s="11" t="s">
        <v>11387</v>
      </c>
      <c r="H13" s="11" t="s">
        <v>4942</v>
      </c>
      <c r="I13" s="11" t="str">
        <f>INDEX(CountyList!A:A, MATCH(MID(B13, 3, 3), CountyList!B:B, 0))</f>
        <v>Fayette</v>
      </c>
      <c r="J13" s="29">
        <v>10</v>
      </c>
      <c r="K13" s="29" t="s">
        <v>290</v>
      </c>
      <c r="L13" s="29">
        <v>10</v>
      </c>
      <c r="M13" s="29" t="s">
        <v>290</v>
      </c>
      <c r="N13" s="29" t="s">
        <v>290</v>
      </c>
      <c r="O13" s="29">
        <v>10</v>
      </c>
      <c r="P13" s="29" t="s">
        <v>290</v>
      </c>
      <c r="Q13" s="29" t="s">
        <v>290</v>
      </c>
      <c r="R13" s="29" t="s">
        <v>290</v>
      </c>
      <c r="S13" s="29" t="s">
        <v>290</v>
      </c>
      <c r="T13" s="29" t="s">
        <v>7603</v>
      </c>
      <c r="U13" s="29" t="s">
        <v>7603</v>
      </c>
      <c r="V13" s="29" t="s">
        <v>7603</v>
      </c>
      <c r="W13" s="29" t="s">
        <v>7603</v>
      </c>
      <c r="X13" s="29" t="s">
        <v>7603</v>
      </c>
      <c r="Y13" s="29" t="s">
        <v>7603</v>
      </c>
      <c r="Z13" s="7">
        <v>23</v>
      </c>
      <c r="AA13" s="7">
        <v>34</v>
      </c>
      <c r="AB13" s="8" t="s">
        <v>7603</v>
      </c>
      <c r="AC13" s="8" t="s">
        <v>7603</v>
      </c>
      <c r="AD13" s="8" t="s">
        <v>7603</v>
      </c>
      <c r="AE13" s="8" t="s">
        <v>7603</v>
      </c>
      <c r="AF13" s="8" t="s">
        <v>7603</v>
      </c>
      <c r="AG13" s="8">
        <v>57</v>
      </c>
      <c r="AH13" s="8" t="s">
        <v>7603</v>
      </c>
      <c r="AI13" s="9">
        <v>57</v>
      </c>
      <c r="AJ13" s="9" t="s">
        <v>7603</v>
      </c>
      <c r="AK13" s="9">
        <v>57</v>
      </c>
    </row>
    <row r="14" spans="1:37">
      <c r="A14">
        <v>2014</v>
      </c>
      <c r="B14" s="10" t="s">
        <v>424</v>
      </c>
      <c r="C14" s="11" t="s">
        <v>425</v>
      </c>
      <c r="D14" s="11" t="s">
        <v>7649</v>
      </c>
      <c r="E14" s="11" t="s">
        <v>428</v>
      </c>
      <c r="F14" s="11" t="s">
        <v>429</v>
      </c>
      <c r="G14" s="11" t="s">
        <v>11388</v>
      </c>
      <c r="H14" s="11" t="s">
        <v>4945</v>
      </c>
      <c r="I14" s="11" t="str">
        <f>INDEX(CountyList!A:A, MATCH(MID(B14, 3, 3), CountyList!B:B, 0))</f>
        <v>Fayette</v>
      </c>
      <c r="J14" s="29" t="s">
        <v>290</v>
      </c>
      <c r="K14" s="29" t="s">
        <v>290</v>
      </c>
      <c r="L14" s="29" t="s">
        <v>290</v>
      </c>
      <c r="M14" s="29" t="s">
        <v>290</v>
      </c>
      <c r="N14" s="29" t="s">
        <v>290</v>
      </c>
      <c r="O14" s="29" t="s">
        <v>290</v>
      </c>
      <c r="P14" s="29" t="s">
        <v>290</v>
      </c>
      <c r="Q14" s="29" t="s">
        <v>290</v>
      </c>
      <c r="R14" s="29" t="s">
        <v>290</v>
      </c>
      <c r="S14" s="29" t="s">
        <v>290</v>
      </c>
      <c r="T14" s="29" t="s">
        <v>7603</v>
      </c>
      <c r="U14" s="29" t="s">
        <v>7603</v>
      </c>
      <c r="V14" s="29" t="s">
        <v>7603</v>
      </c>
      <c r="W14" s="29" t="s">
        <v>7603</v>
      </c>
      <c r="X14" s="29" t="s">
        <v>7603</v>
      </c>
      <c r="Y14" s="29" t="s">
        <v>7603</v>
      </c>
      <c r="Z14" s="7">
        <v>23</v>
      </c>
      <c r="AA14" s="7">
        <v>25</v>
      </c>
      <c r="AB14" s="8" t="s">
        <v>7603</v>
      </c>
      <c r="AC14" s="8" t="s">
        <v>7603</v>
      </c>
      <c r="AD14" s="8" t="s">
        <v>290</v>
      </c>
      <c r="AE14" s="8" t="s">
        <v>7603</v>
      </c>
      <c r="AF14" s="8" t="s">
        <v>7603</v>
      </c>
      <c r="AG14" s="8">
        <v>47</v>
      </c>
      <c r="AH14" s="8" t="s">
        <v>7603</v>
      </c>
      <c r="AI14" s="9">
        <v>48</v>
      </c>
      <c r="AJ14" s="9" t="s">
        <v>7603</v>
      </c>
      <c r="AK14" s="9">
        <v>48</v>
      </c>
    </row>
    <row r="15" spans="1:37">
      <c r="A15">
        <v>2014</v>
      </c>
      <c r="B15" s="10" t="s">
        <v>445</v>
      </c>
      <c r="C15" s="11" t="s">
        <v>446</v>
      </c>
      <c r="D15" s="11" t="s">
        <v>7653</v>
      </c>
      <c r="E15" s="11" t="s">
        <v>7654</v>
      </c>
      <c r="F15" s="11" t="s">
        <v>450</v>
      </c>
      <c r="G15" s="11" t="s">
        <v>11389</v>
      </c>
      <c r="H15" s="11" t="s">
        <v>4954</v>
      </c>
      <c r="I15" s="11" t="str">
        <f>INDEX(CountyList!A:A, MATCH(MID(B15, 3, 3), CountyList!B:B, 0))</f>
        <v>Boone</v>
      </c>
      <c r="J15" s="29">
        <v>46</v>
      </c>
      <c r="K15" s="29">
        <v>32</v>
      </c>
      <c r="L15" s="29">
        <v>29</v>
      </c>
      <c r="M15" s="29">
        <v>18</v>
      </c>
      <c r="N15" s="29">
        <v>24</v>
      </c>
      <c r="O15" s="29">
        <v>25</v>
      </c>
      <c r="P15" s="29">
        <v>33</v>
      </c>
      <c r="Q15" s="29">
        <v>32</v>
      </c>
      <c r="R15" s="29">
        <v>15</v>
      </c>
      <c r="S15" s="29">
        <v>25</v>
      </c>
      <c r="T15" s="29" t="s">
        <v>7603</v>
      </c>
      <c r="U15" s="29" t="s">
        <v>7603</v>
      </c>
      <c r="V15" s="29" t="s">
        <v>7603</v>
      </c>
      <c r="W15" s="29" t="s">
        <v>7603</v>
      </c>
      <c r="X15" s="29" t="s">
        <v>290</v>
      </c>
      <c r="Y15" s="29" t="s">
        <v>7603</v>
      </c>
      <c r="Z15" s="7">
        <v>157</v>
      </c>
      <c r="AA15" s="7">
        <v>131</v>
      </c>
      <c r="AB15" s="8" t="s">
        <v>290</v>
      </c>
      <c r="AC15" s="8" t="s">
        <v>7603</v>
      </c>
      <c r="AD15" s="8" t="s">
        <v>7603</v>
      </c>
      <c r="AE15" s="8" t="s">
        <v>290</v>
      </c>
      <c r="AF15" s="8" t="s">
        <v>7603</v>
      </c>
      <c r="AG15" s="8">
        <v>255</v>
      </c>
      <c r="AH15" s="8">
        <v>28</v>
      </c>
      <c r="AI15" s="9">
        <v>288</v>
      </c>
      <c r="AJ15" s="9" t="s">
        <v>7603</v>
      </c>
      <c r="AK15" s="9">
        <v>288</v>
      </c>
    </row>
    <row r="16" spans="1:37">
      <c r="A16">
        <v>2014</v>
      </c>
      <c r="B16" s="10" t="s">
        <v>11390</v>
      </c>
      <c r="C16" s="11" t="s">
        <v>915</v>
      </c>
      <c r="D16" s="11" t="s">
        <v>6838</v>
      </c>
      <c r="E16" s="11" t="s">
        <v>7658</v>
      </c>
      <c r="F16" s="11" t="s">
        <v>450</v>
      </c>
      <c r="G16" s="11" t="s">
        <v>11391</v>
      </c>
      <c r="H16" s="11" t="s">
        <v>11392</v>
      </c>
      <c r="I16" s="11" t="str">
        <f>INDEX(CountyList!A:A, MATCH(MID(B16, 3, 3), CountyList!B:B, 0))</f>
        <v>Boone</v>
      </c>
      <c r="J16" s="29">
        <v>14</v>
      </c>
      <c r="K16" s="29">
        <v>16</v>
      </c>
      <c r="L16" s="29">
        <v>13</v>
      </c>
      <c r="M16" s="29">
        <v>14</v>
      </c>
      <c r="N16" s="29">
        <v>16</v>
      </c>
      <c r="O16" s="29">
        <v>13</v>
      </c>
      <c r="P16" s="29">
        <v>22</v>
      </c>
      <c r="Q16" s="29">
        <v>15</v>
      </c>
      <c r="R16" s="29">
        <v>10</v>
      </c>
      <c r="S16" s="29">
        <v>15</v>
      </c>
      <c r="T16" s="29" t="s">
        <v>7603</v>
      </c>
      <c r="U16" s="29" t="s">
        <v>7603</v>
      </c>
      <c r="V16" s="29" t="s">
        <v>7603</v>
      </c>
      <c r="W16" s="29" t="s">
        <v>7603</v>
      </c>
      <c r="X16" s="29" t="s">
        <v>7603</v>
      </c>
      <c r="Y16" s="29" t="s">
        <v>7603</v>
      </c>
      <c r="Z16" s="7">
        <v>72</v>
      </c>
      <c r="AA16" s="7">
        <v>76</v>
      </c>
      <c r="AB16" s="8">
        <v>18</v>
      </c>
      <c r="AC16" s="8" t="s">
        <v>7603</v>
      </c>
      <c r="AD16" s="8" t="s">
        <v>290</v>
      </c>
      <c r="AE16" s="8" t="s">
        <v>290</v>
      </c>
      <c r="AF16" s="8" t="s">
        <v>7603</v>
      </c>
      <c r="AG16" s="8">
        <v>95</v>
      </c>
      <c r="AH16" s="8">
        <v>28</v>
      </c>
      <c r="AI16" s="9">
        <v>148</v>
      </c>
      <c r="AJ16" s="9" t="s">
        <v>7603</v>
      </c>
      <c r="AK16" s="9">
        <v>148</v>
      </c>
    </row>
    <row r="17" spans="1:37">
      <c r="A17">
        <v>2014</v>
      </c>
      <c r="B17" s="10" t="s">
        <v>11393</v>
      </c>
      <c r="C17" s="11" t="s">
        <v>11394</v>
      </c>
      <c r="D17" s="11" t="s">
        <v>11395</v>
      </c>
      <c r="E17" s="11" t="s">
        <v>11396</v>
      </c>
      <c r="F17" s="11" t="s">
        <v>456</v>
      </c>
      <c r="G17" s="11" t="s">
        <v>11397</v>
      </c>
      <c r="H17" s="11" t="s">
        <v>11398</v>
      </c>
      <c r="I17" s="11" t="str">
        <f>INDEX(CountyList!A:A, MATCH(MID(B17, 3, 3), CountyList!B:B, 0))</f>
        <v>Winnebago</v>
      </c>
      <c r="J17" s="29">
        <v>48</v>
      </c>
      <c r="K17" s="29">
        <v>17</v>
      </c>
      <c r="L17" s="29">
        <v>16</v>
      </c>
      <c r="M17" s="29">
        <v>15</v>
      </c>
      <c r="N17" s="29">
        <v>21</v>
      </c>
      <c r="O17" s="29" t="s">
        <v>290</v>
      </c>
      <c r="P17" s="29">
        <v>16</v>
      </c>
      <c r="Q17" s="29">
        <v>14</v>
      </c>
      <c r="R17" s="29">
        <v>14</v>
      </c>
      <c r="S17" s="29">
        <v>10</v>
      </c>
      <c r="T17" s="29">
        <v>10</v>
      </c>
      <c r="U17" s="29">
        <v>15</v>
      </c>
      <c r="V17" s="29">
        <v>14</v>
      </c>
      <c r="W17" s="29">
        <v>16</v>
      </c>
      <c r="X17" s="29" t="s">
        <v>7603</v>
      </c>
      <c r="Y17" s="29" t="s">
        <v>7603</v>
      </c>
      <c r="Z17" s="7">
        <v>119</v>
      </c>
      <c r="AA17" s="7">
        <v>115</v>
      </c>
      <c r="AB17" s="8">
        <v>15</v>
      </c>
      <c r="AC17" s="8" t="s">
        <v>7603</v>
      </c>
      <c r="AD17" s="8" t="s">
        <v>7603</v>
      </c>
      <c r="AE17" s="8">
        <v>61</v>
      </c>
      <c r="AF17" s="8" t="s">
        <v>7603</v>
      </c>
      <c r="AG17" s="8">
        <v>134</v>
      </c>
      <c r="AH17" s="8">
        <v>24</v>
      </c>
      <c r="AI17" s="9">
        <v>179</v>
      </c>
      <c r="AJ17" s="9">
        <v>55</v>
      </c>
      <c r="AK17" s="9">
        <v>234</v>
      </c>
    </row>
    <row r="18" spans="1:37">
      <c r="A18">
        <v>2014</v>
      </c>
      <c r="B18" s="10" t="s">
        <v>452</v>
      </c>
      <c r="C18" s="11" t="s">
        <v>453</v>
      </c>
      <c r="D18" s="11" t="s">
        <v>7662</v>
      </c>
      <c r="E18" s="11" t="s">
        <v>455</v>
      </c>
      <c r="F18" s="11" t="s">
        <v>456</v>
      </c>
      <c r="G18" s="11" t="s">
        <v>11399</v>
      </c>
      <c r="H18" s="11" t="s">
        <v>4961</v>
      </c>
      <c r="I18" s="11" t="str">
        <f>INDEX(CountyList!A:A, MATCH(MID(B18, 3, 3), CountyList!B:B, 0))</f>
        <v>Winnebago</v>
      </c>
      <c r="J18" s="29" t="s">
        <v>7603</v>
      </c>
      <c r="K18" s="29" t="s">
        <v>7603</v>
      </c>
      <c r="L18" s="29" t="s">
        <v>7603</v>
      </c>
      <c r="M18" s="29" t="s">
        <v>7603</v>
      </c>
      <c r="N18" s="29" t="s">
        <v>7603</v>
      </c>
      <c r="O18" s="29" t="s">
        <v>7603</v>
      </c>
      <c r="P18" s="29" t="s">
        <v>7603</v>
      </c>
      <c r="Q18" s="29" t="s">
        <v>7603</v>
      </c>
      <c r="R18" s="29" t="s">
        <v>7603</v>
      </c>
      <c r="S18" s="29" t="s">
        <v>7603</v>
      </c>
      <c r="T18" s="29">
        <v>249</v>
      </c>
      <c r="U18" s="29">
        <v>260</v>
      </c>
      <c r="V18" s="29">
        <v>262</v>
      </c>
      <c r="W18" s="29">
        <v>255</v>
      </c>
      <c r="X18" s="29" t="s">
        <v>7603</v>
      </c>
      <c r="Y18" s="29" t="s">
        <v>7603</v>
      </c>
      <c r="Z18" s="7">
        <v>526</v>
      </c>
      <c r="AA18" s="7">
        <v>500</v>
      </c>
      <c r="AB18" s="8">
        <v>140</v>
      </c>
      <c r="AC18" s="8" t="s">
        <v>7603</v>
      </c>
      <c r="AD18" s="8">
        <v>31</v>
      </c>
      <c r="AE18" s="8">
        <v>31</v>
      </c>
      <c r="AF18" s="8" t="s">
        <v>7603</v>
      </c>
      <c r="AG18" s="8">
        <v>824</v>
      </c>
      <c r="AH18" s="8" t="s">
        <v>7603</v>
      </c>
      <c r="AI18" s="9" t="s">
        <v>7603</v>
      </c>
      <c r="AJ18" s="9">
        <v>1026</v>
      </c>
      <c r="AK18" s="9">
        <v>1026</v>
      </c>
    </row>
    <row r="19" spans="1:37">
      <c r="A19">
        <v>2014</v>
      </c>
      <c r="B19" s="10" t="s">
        <v>458</v>
      </c>
      <c r="C19" s="11" t="s">
        <v>459</v>
      </c>
      <c r="D19" s="11" t="s">
        <v>7665</v>
      </c>
      <c r="E19" s="11" t="s">
        <v>462</v>
      </c>
      <c r="F19" s="11" t="s">
        <v>456</v>
      </c>
      <c r="G19" s="11" t="s">
        <v>11400</v>
      </c>
      <c r="H19" s="11" t="s">
        <v>4964</v>
      </c>
      <c r="I19" s="11" t="str">
        <f>INDEX(CountyList!A:A, MATCH(MID(B19, 3, 3), CountyList!B:B, 0))</f>
        <v>Winnebago</v>
      </c>
      <c r="J19" s="29">
        <v>42</v>
      </c>
      <c r="K19" s="29">
        <v>40</v>
      </c>
      <c r="L19" s="29">
        <v>42</v>
      </c>
      <c r="M19" s="29">
        <v>45</v>
      </c>
      <c r="N19" s="29">
        <v>46</v>
      </c>
      <c r="O19" s="29">
        <v>53</v>
      </c>
      <c r="P19" s="29">
        <v>35</v>
      </c>
      <c r="Q19" s="29">
        <v>47</v>
      </c>
      <c r="R19" s="29">
        <v>46</v>
      </c>
      <c r="S19" s="29">
        <v>49</v>
      </c>
      <c r="T19" s="29" t="s">
        <v>7603</v>
      </c>
      <c r="U19" s="29" t="s">
        <v>7603</v>
      </c>
      <c r="V19" s="29" t="s">
        <v>7603</v>
      </c>
      <c r="W19" s="29" t="s">
        <v>7603</v>
      </c>
      <c r="X19" s="29" t="s">
        <v>7603</v>
      </c>
      <c r="Y19" s="29" t="s">
        <v>7603</v>
      </c>
      <c r="Z19" s="7">
        <v>228</v>
      </c>
      <c r="AA19" s="7">
        <v>217</v>
      </c>
      <c r="AB19" s="8">
        <v>22</v>
      </c>
      <c r="AC19" s="8" t="s">
        <v>290</v>
      </c>
      <c r="AD19" s="8">
        <v>18</v>
      </c>
      <c r="AE19" s="8" t="s">
        <v>290</v>
      </c>
      <c r="AF19" s="8" t="s">
        <v>7603</v>
      </c>
      <c r="AG19" s="8">
        <v>389</v>
      </c>
      <c r="AH19" s="8">
        <v>13</v>
      </c>
      <c r="AI19" s="9">
        <v>445</v>
      </c>
      <c r="AJ19" s="9" t="s">
        <v>7603</v>
      </c>
      <c r="AK19" s="9">
        <v>445</v>
      </c>
    </row>
    <row r="20" spans="1:37">
      <c r="A20">
        <v>2014</v>
      </c>
      <c r="B20" s="10" t="s">
        <v>464</v>
      </c>
      <c r="C20" s="11" t="s">
        <v>465</v>
      </c>
      <c r="D20" s="11" t="s">
        <v>11401</v>
      </c>
      <c r="E20" s="11" t="s">
        <v>468</v>
      </c>
      <c r="F20" s="11" t="s">
        <v>469</v>
      </c>
      <c r="G20" s="11" t="s">
        <v>11402</v>
      </c>
      <c r="H20" s="11" t="s">
        <v>4967</v>
      </c>
      <c r="I20" s="11" t="str">
        <f>INDEX(CountyList!A:A, MATCH(MID(B20, 3, 3), CountyList!B:B, 0))</f>
        <v>Winnebago</v>
      </c>
      <c r="J20" s="29">
        <v>41</v>
      </c>
      <c r="K20" s="29">
        <v>10</v>
      </c>
      <c r="L20" s="29" t="s">
        <v>290</v>
      </c>
      <c r="M20" s="29" t="s">
        <v>290</v>
      </c>
      <c r="N20" s="29" t="s">
        <v>290</v>
      </c>
      <c r="O20" s="29" t="s">
        <v>290</v>
      </c>
      <c r="P20" s="29" t="s">
        <v>290</v>
      </c>
      <c r="Q20" s="29" t="s">
        <v>7603</v>
      </c>
      <c r="R20" s="29" t="s">
        <v>7603</v>
      </c>
      <c r="S20" s="29" t="s">
        <v>7603</v>
      </c>
      <c r="T20" s="29" t="s">
        <v>7603</v>
      </c>
      <c r="U20" s="29" t="s">
        <v>7603</v>
      </c>
      <c r="V20" s="29" t="s">
        <v>7603</v>
      </c>
      <c r="W20" s="29" t="s">
        <v>7603</v>
      </c>
      <c r="X20" s="29" t="s">
        <v>290</v>
      </c>
      <c r="Y20" s="29" t="s">
        <v>7603</v>
      </c>
      <c r="Z20" s="7">
        <v>47</v>
      </c>
      <c r="AA20" s="7">
        <v>41</v>
      </c>
      <c r="AB20" s="8" t="s">
        <v>290</v>
      </c>
      <c r="AC20" s="8" t="s">
        <v>7603</v>
      </c>
      <c r="AD20" s="8" t="s">
        <v>290</v>
      </c>
      <c r="AE20" s="8" t="s">
        <v>7603</v>
      </c>
      <c r="AF20" s="8" t="s">
        <v>7603</v>
      </c>
      <c r="AG20" s="8">
        <v>72</v>
      </c>
      <c r="AH20" s="8" t="s">
        <v>290</v>
      </c>
      <c r="AI20" s="9">
        <v>88</v>
      </c>
      <c r="AJ20" s="9" t="s">
        <v>7603</v>
      </c>
      <c r="AK20" s="9">
        <v>88</v>
      </c>
    </row>
    <row r="21" spans="1:37">
      <c r="A21">
        <v>2014</v>
      </c>
      <c r="B21" s="10" t="s">
        <v>471</v>
      </c>
      <c r="C21" s="11" t="s">
        <v>472</v>
      </c>
      <c r="D21" s="11" t="s">
        <v>11403</v>
      </c>
      <c r="E21" s="11" t="s">
        <v>475</v>
      </c>
      <c r="F21" s="11" t="s">
        <v>456</v>
      </c>
      <c r="G21" s="11" t="s">
        <v>11404</v>
      </c>
      <c r="H21" s="11" t="s">
        <v>4970</v>
      </c>
      <c r="I21" s="11" t="str">
        <f>INDEX(CountyList!A:A, MATCH(MID(B21, 3, 3), CountyList!B:B, 0))</f>
        <v>Winnebago</v>
      </c>
      <c r="J21" s="29">
        <v>31</v>
      </c>
      <c r="K21" s="29">
        <v>12</v>
      </c>
      <c r="L21" s="29">
        <v>14</v>
      </c>
      <c r="M21" s="29">
        <v>14</v>
      </c>
      <c r="N21" s="29">
        <v>11</v>
      </c>
      <c r="O21" s="29">
        <v>19</v>
      </c>
      <c r="P21" s="29">
        <v>16</v>
      </c>
      <c r="Q21" s="29">
        <v>19</v>
      </c>
      <c r="R21" s="29">
        <v>17</v>
      </c>
      <c r="S21" s="29">
        <v>25</v>
      </c>
      <c r="T21" s="29">
        <v>28</v>
      </c>
      <c r="U21" s="29">
        <v>30</v>
      </c>
      <c r="V21" s="29">
        <v>21</v>
      </c>
      <c r="W21" s="29">
        <v>30</v>
      </c>
      <c r="X21" s="29" t="s">
        <v>7603</v>
      </c>
      <c r="Y21" s="29" t="s">
        <v>7603</v>
      </c>
      <c r="Z21" s="7">
        <v>143</v>
      </c>
      <c r="AA21" s="7">
        <v>144</v>
      </c>
      <c r="AB21" s="8">
        <v>14</v>
      </c>
      <c r="AC21" s="8" t="s">
        <v>7603</v>
      </c>
      <c r="AD21" s="8">
        <v>68</v>
      </c>
      <c r="AE21" s="8">
        <v>19</v>
      </c>
      <c r="AF21" s="8" t="s">
        <v>290</v>
      </c>
      <c r="AG21" s="8">
        <v>157</v>
      </c>
      <c r="AH21" s="8">
        <v>24</v>
      </c>
      <c r="AI21" s="9">
        <v>178</v>
      </c>
      <c r="AJ21" s="9">
        <v>109</v>
      </c>
      <c r="AK21" s="9">
        <v>287</v>
      </c>
    </row>
    <row r="22" spans="1:37">
      <c r="A22">
        <v>2014</v>
      </c>
      <c r="B22" s="10" t="s">
        <v>11405</v>
      </c>
      <c r="C22" s="11" t="s">
        <v>7667</v>
      </c>
      <c r="D22" s="11" t="s">
        <v>5593</v>
      </c>
      <c r="E22" s="11" t="s">
        <v>7669</v>
      </c>
      <c r="F22" s="11" t="s">
        <v>456</v>
      </c>
      <c r="G22" s="11" t="s">
        <v>11406</v>
      </c>
      <c r="H22" s="11" t="s">
        <v>11407</v>
      </c>
      <c r="I22" s="11" t="str">
        <f>INDEX(CountyList!A:A, MATCH(MID(B22, 3, 3), CountyList!B:B, 0))</f>
        <v>Winnebago</v>
      </c>
      <c r="J22" s="29">
        <v>22</v>
      </c>
      <c r="K22" s="29">
        <v>18</v>
      </c>
      <c r="L22" s="29">
        <v>22</v>
      </c>
      <c r="M22" s="29">
        <v>14</v>
      </c>
      <c r="N22" s="29">
        <v>18</v>
      </c>
      <c r="O22" s="29">
        <v>25</v>
      </c>
      <c r="P22" s="29">
        <v>19</v>
      </c>
      <c r="Q22" s="29">
        <v>16</v>
      </c>
      <c r="R22" s="29">
        <v>36</v>
      </c>
      <c r="S22" s="29">
        <v>39</v>
      </c>
      <c r="T22" s="29" t="s">
        <v>7603</v>
      </c>
      <c r="U22" s="29" t="s">
        <v>7603</v>
      </c>
      <c r="V22" s="29" t="s">
        <v>7603</v>
      </c>
      <c r="W22" s="29" t="s">
        <v>7603</v>
      </c>
      <c r="X22" s="29" t="s">
        <v>7603</v>
      </c>
      <c r="Y22" s="29" t="s">
        <v>7603</v>
      </c>
      <c r="Z22" s="7">
        <v>115</v>
      </c>
      <c r="AA22" s="7">
        <v>114</v>
      </c>
      <c r="AB22" s="8">
        <v>38</v>
      </c>
      <c r="AC22" s="8" t="s">
        <v>7603</v>
      </c>
      <c r="AD22" s="8" t="s">
        <v>290</v>
      </c>
      <c r="AE22" s="8">
        <v>12</v>
      </c>
      <c r="AF22" s="8" t="s">
        <v>7603</v>
      </c>
      <c r="AG22" s="8">
        <v>159</v>
      </c>
      <c r="AH22" s="8">
        <v>16</v>
      </c>
      <c r="AI22" s="9">
        <v>229</v>
      </c>
      <c r="AJ22" s="9" t="s">
        <v>7603</v>
      </c>
      <c r="AK22" s="9">
        <v>229</v>
      </c>
    </row>
    <row r="23" spans="1:37">
      <c r="A23">
        <v>2014</v>
      </c>
      <c r="B23" s="10" t="s">
        <v>476</v>
      </c>
      <c r="C23" s="11" t="s">
        <v>477</v>
      </c>
      <c r="D23" s="11" t="s">
        <v>4971</v>
      </c>
      <c r="E23" s="11" t="s">
        <v>480</v>
      </c>
      <c r="F23" s="11" t="s">
        <v>481</v>
      </c>
      <c r="G23" s="11" t="s">
        <v>11408</v>
      </c>
      <c r="H23" s="11" t="s">
        <v>4973</v>
      </c>
      <c r="I23" s="11" t="str">
        <f>INDEX(CountyList!A:A, MATCH(MID(B23, 3, 3), CountyList!B:B, 0))</f>
        <v>Winnebago</v>
      </c>
      <c r="J23" s="29">
        <v>36</v>
      </c>
      <c r="K23" s="29">
        <v>31</v>
      </c>
      <c r="L23" s="29">
        <v>27</v>
      </c>
      <c r="M23" s="29">
        <v>33</v>
      </c>
      <c r="N23" s="29">
        <v>39</v>
      </c>
      <c r="O23" s="29">
        <v>31</v>
      </c>
      <c r="P23" s="29">
        <v>34</v>
      </c>
      <c r="Q23" s="29">
        <v>49</v>
      </c>
      <c r="R23" s="29">
        <v>46</v>
      </c>
      <c r="S23" s="29">
        <v>47</v>
      </c>
      <c r="T23" s="29" t="s">
        <v>7603</v>
      </c>
      <c r="U23" s="29" t="s">
        <v>7603</v>
      </c>
      <c r="V23" s="29" t="s">
        <v>7603</v>
      </c>
      <c r="W23" s="29" t="s">
        <v>7603</v>
      </c>
      <c r="X23" s="29">
        <v>11</v>
      </c>
      <c r="Y23" s="29" t="s">
        <v>7603</v>
      </c>
      <c r="Z23" s="7">
        <v>194</v>
      </c>
      <c r="AA23" s="7">
        <v>190</v>
      </c>
      <c r="AB23" s="8">
        <v>25</v>
      </c>
      <c r="AC23" s="8" t="s">
        <v>290</v>
      </c>
      <c r="AD23" s="8">
        <v>19</v>
      </c>
      <c r="AE23" s="8" t="s">
        <v>290</v>
      </c>
      <c r="AF23" s="8" t="s">
        <v>290</v>
      </c>
      <c r="AG23" s="8">
        <v>317</v>
      </c>
      <c r="AH23" s="8">
        <v>15</v>
      </c>
      <c r="AI23" s="9">
        <v>384</v>
      </c>
      <c r="AJ23" s="9" t="s">
        <v>7603</v>
      </c>
      <c r="AK23" s="9">
        <v>384</v>
      </c>
    </row>
    <row r="24" spans="1:37">
      <c r="A24">
        <v>2014</v>
      </c>
      <c r="B24" s="10" t="s">
        <v>11409</v>
      </c>
      <c r="C24" s="11" t="s">
        <v>2241</v>
      </c>
      <c r="D24" s="11" t="s">
        <v>7675</v>
      </c>
      <c r="E24" s="11" t="s">
        <v>7676</v>
      </c>
      <c r="F24" s="11" t="s">
        <v>456</v>
      </c>
      <c r="G24" s="11" t="s">
        <v>11410</v>
      </c>
      <c r="H24" s="11" t="s">
        <v>11411</v>
      </c>
      <c r="I24" s="11" t="str">
        <f>INDEX(CountyList!A:A, MATCH(MID(B24, 3, 3), CountyList!B:B, 0))</f>
        <v>Winnebago</v>
      </c>
      <c r="J24" s="29">
        <v>27</v>
      </c>
      <c r="K24" s="29">
        <v>17</v>
      </c>
      <c r="L24" s="29">
        <v>11</v>
      </c>
      <c r="M24" s="29">
        <v>10</v>
      </c>
      <c r="N24" s="29">
        <v>12</v>
      </c>
      <c r="O24" s="29">
        <v>13</v>
      </c>
      <c r="P24" s="29">
        <v>13</v>
      </c>
      <c r="Q24" s="29">
        <v>10</v>
      </c>
      <c r="R24" s="29">
        <v>17</v>
      </c>
      <c r="S24" s="29">
        <v>16</v>
      </c>
      <c r="T24" s="29" t="s">
        <v>7603</v>
      </c>
      <c r="U24" s="29" t="s">
        <v>7603</v>
      </c>
      <c r="V24" s="29" t="s">
        <v>7603</v>
      </c>
      <c r="W24" s="29" t="s">
        <v>7603</v>
      </c>
      <c r="X24" s="29" t="s">
        <v>290</v>
      </c>
      <c r="Y24" s="29" t="s">
        <v>7603</v>
      </c>
      <c r="Z24" s="7">
        <v>74</v>
      </c>
      <c r="AA24" s="7">
        <v>77</v>
      </c>
      <c r="AB24" s="8">
        <v>76</v>
      </c>
      <c r="AC24" s="8" t="s">
        <v>7603</v>
      </c>
      <c r="AD24" s="8" t="s">
        <v>290</v>
      </c>
      <c r="AE24" s="8" t="s">
        <v>290</v>
      </c>
      <c r="AF24" s="8" t="s">
        <v>7603</v>
      </c>
      <c r="AG24" s="8">
        <v>34</v>
      </c>
      <c r="AH24" s="8">
        <v>33</v>
      </c>
      <c r="AI24" s="9">
        <v>151</v>
      </c>
      <c r="AJ24" s="9" t="s">
        <v>7603</v>
      </c>
      <c r="AK24" s="9">
        <v>151</v>
      </c>
    </row>
    <row r="25" spans="1:37">
      <c r="A25">
        <v>2014</v>
      </c>
      <c r="B25" s="10" t="s">
        <v>483</v>
      </c>
      <c r="C25" s="11" t="s">
        <v>915</v>
      </c>
      <c r="D25" s="11" t="s">
        <v>11412</v>
      </c>
      <c r="E25" s="11" t="s">
        <v>487</v>
      </c>
      <c r="F25" s="11" t="s">
        <v>456</v>
      </c>
      <c r="G25" s="11" t="s">
        <v>11413</v>
      </c>
      <c r="H25" s="11" t="s">
        <v>4977</v>
      </c>
      <c r="I25" s="11" t="str">
        <f>INDEX(CountyList!A:A, MATCH(MID(B25, 3, 3), CountyList!B:B, 0))</f>
        <v>Winnebago</v>
      </c>
      <c r="J25" s="29">
        <v>11</v>
      </c>
      <c r="K25" s="29">
        <v>12</v>
      </c>
      <c r="L25" s="29">
        <v>19</v>
      </c>
      <c r="M25" s="29">
        <v>16</v>
      </c>
      <c r="N25" s="29">
        <v>12</v>
      </c>
      <c r="O25" s="29">
        <v>15</v>
      </c>
      <c r="P25" s="29">
        <v>18</v>
      </c>
      <c r="Q25" s="29">
        <v>23</v>
      </c>
      <c r="R25" s="29">
        <v>21</v>
      </c>
      <c r="S25" s="29">
        <v>24</v>
      </c>
      <c r="T25" s="29" t="s">
        <v>7603</v>
      </c>
      <c r="U25" s="29" t="s">
        <v>7603</v>
      </c>
      <c r="V25" s="29" t="s">
        <v>7603</v>
      </c>
      <c r="W25" s="29" t="s">
        <v>7603</v>
      </c>
      <c r="X25" s="29" t="s">
        <v>7603</v>
      </c>
      <c r="Y25" s="29" t="s">
        <v>7603</v>
      </c>
      <c r="Z25" s="7">
        <v>79</v>
      </c>
      <c r="AA25" s="7">
        <v>92</v>
      </c>
      <c r="AB25" s="8">
        <v>38</v>
      </c>
      <c r="AC25" s="8" t="s">
        <v>7603</v>
      </c>
      <c r="AD25" s="8" t="s">
        <v>7603</v>
      </c>
      <c r="AE25" s="8" t="s">
        <v>290</v>
      </c>
      <c r="AF25" s="8" t="s">
        <v>7603</v>
      </c>
      <c r="AG25" s="8">
        <v>113</v>
      </c>
      <c r="AH25" s="8">
        <v>17</v>
      </c>
      <c r="AI25" s="9">
        <v>171</v>
      </c>
      <c r="AJ25" s="9" t="s">
        <v>7603</v>
      </c>
      <c r="AK25" s="9">
        <v>171</v>
      </c>
    </row>
    <row r="26" spans="1:37">
      <c r="A26">
        <v>2014</v>
      </c>
      <c r="B26" s="10" t="s">
        <v>488</v>
      </c>
      <c r="C26" s="11" t="s">
        <v>3329</v>
      </c>
      <c r="D26" s="11" t="s">
        <v>7683</v>
      </c>
      <c r="E26" s="11" t="s">
        <v>492</v>
      </c>
      <c r="F26" s="11" t="s">
        <v>456</v>
      </c>
      <c r="G26" s="11" t="s">
        <v>11414</v>
      </c>
      <c r="H26" s="11" t="s">
        <v>11415</v>
      </c>
      <c r="I26" s="11" t="str">
        <f>INDEX(CountyList!A:A, MATCH(MID(B26, 3, 3), CountyList!B:B, 0))</f>
        <v>Winnebago</v>
      </c>
      <c r="J26" s="29" t="s">
        <v>7603</v>
      </c>
      <c r="K26" s="29">
        <v>13</v>
      </c>
      <c r="L26" s="29">
        <v>13</v>
      </c>
      <c r="M26" s="29">
        <v>13</v>
      </c>
      <c r="N26" s="29">
        <v>13</v>
      </c>
      <c r="O26" s="29">
        <v>13</v>
      </c>
      <c r="P26" s="29">
        <v>16</v>
      </c>
      <c r="Q26" s="29" t="s">
        <v>290</v>
      </c>
      <c r="R26" s="29">
        <v>10</v>
      </c>
      <c r="S26" s="29">
        <v>14</v>
      </c>
      <c r="T26" s="29" t="s">
        <v>7603</v>
      </c>
      <c r="U26" s="29" t="s">
        <v>7603</v>
      </c>
      <c r="V26" s="29" t="s">
        <v>7603</v>
      </c>
      <c r="W26" s="29" t="s">
        <v>7603</v>
      </c>
      <c r="X26" s="29" t="s">
        <v>7603</v>
      </c>
      <c r="Y26" s="29" t="s">
        <v>7603</v>
      </c>
      <c r="Z26" s="7">
        <v>59</v>
      </c>
      <c r="AA26" s="7">
        <v>54</v>
      </c>
      <c r="AB26" s="8" t="s">
        <v>290</v>
      </c>
      <c r="AC26" s="8" t="s">
        <v>7603</v>
      </c>
      <c r="AD26" s="8" t="s">
        <v>290</v>
      </c>
      <c r="AE26" s="8">
        <v>39</v>
      </c>
      <c r="AF26" s="8" t="s">
        <v>7603</v>
      </c>
      <c r="AG26" s="8">
        <v>60</v>
      </c>
      <c r="AH26" s="8" t="s">
        <v>290</v>
      </c>
      <c r="AI26" s="9">
        <v>113</v>
      </c>
      <c r="AJ26" s="9" t="s">
        <v>7603</v>
      </c>
      <c r="AK26" s="9">
        <v>113</v>
      </c>
    </row>
    <row r="27" spans="1:37">
      <c r="A27">
        <v>2014</v>
      </c>
      <c r="B27" s="10" t="s">
        <v>11416</v>
      </c>
      <c r="C27" s="11" t="s">
        <v>7686</v>
      </c>
      <c r="D27" s="11" t="s">
        <v>7688</v>
      </c>
      <c r="E27" s="11" t="s">
        <v>7689</v>
      </c>
      <c r="F27" s="11" t="s">
        <v>456</v>
      </c>
      <c r="G27" s="11" t="s">
        <v>11417</v>
      </c>
      <c r="H27" s="11" t="s">
        <v>11418</v>
      </c>
      <c r="I27" s="11" t="str">
        <f>INDEX(CountyList!A:A, MATCH(MID(B27, 3, 3), CountyList!B:B, 0))</f>
        <v>Winnebago</v>
      </c>
      <c r="J27" s="29">
        <v>24</v>
      </c>
      <c r="K27" s="29">
        <v>13</v>
      </c>
      <c r="L27" s="29">
        <v>24</v>
      </c>
      <c r="M27" s="29">
        <v>17</v>
      </c>
      <c r="N27" s="29">
        <v>12</v>
      </c>
      <c r="O27" s="29">
        <v>20</v>
      </c>
      <c r="P27" s="29">
        <v>25</v>
      </c>
      <c r="Q27" s="29">
        <v>21</v>
      </c>
      <c r="R27" s="29">
        <v>15</v>
      </c>
      <c r="S27" s="29">
        <v>29</v>
      </c>
      <c r="T27" s="29" t="s">
        <v>7603</v>
      </c>
      <c r="U27" s="29" t="s">
        <v>7603</v>
      </c>
      <c r="V27" s="29" t="s">
        <v>7603</v>
      </c>
      <c r="W27" s="29" t="s">
        <v>7603</v>
      </c>
      <c r="X27" s="29">
        <v>11</v>
      </c>
      <c r="Y27" s="29" t="s">
        <v>7603</v>
      </c>
      <c r="Z27" s="7">
        <v>106</v>
      </c>
      <c r="AA27" s="7">
        <v>105</v>
      </c>
      <c r="AB27" s="8">
        <v>18</v>
      </c>
      <c r="AC27" s="8" t="s">
        <v>7603</v>
      </c>
      <c r="AD27" s="8" t="s">
        <v>7603</v>
      </c>
      <c r="AE27" s="8" t="s">
        <v>290</v>
      </c>
      <c r="AF27" s="8" t="s">
        <v>7603</v>
      </c>
      <c r="AG27" s="8">
        <v>162</v>
      </c>
      <c r="AH27" s="8">
        <v>28</v>
      </c>
      <c r="AI27" s="9">
        <v>211</v>
      </c>
      <c r="AJ27" s="9" t="s">
        <v>7603</v>
      </c>
      <c r="AK27" s="9">
        <v>211</v>
      </c>
    </row>
    <row r="28" spans="1:37">
      <c r="A28">
        <v>2014</v>
      </c>
      <c r="B28" s="10" t="s">
        <v>499</v>
      </c>
      <c r="C28" s="11" t="s">
        <v>500</v>
      </c>
      <c r="D28" s="11" t="s">
        <v>7693</v>
      </c>
      <c r="E28" s="11" t="s">
        <v>503</v>
      </c>
      <c r="F28" s="11" t="s">
        <v>456</v>
      </c>
      <c r="G28" s="11" t="s">
        <v>11419</v>
      </c>
      <c r="H28" s="11" t="s">
        <v>4980</v>
      </c>
      <c r="I28" s="11" t="str">
        <f>INDEX(CountyList!A:A, MATCH(MID(B28, 3, 3), CountyList!B:B, 0))</f>
        <v>Winnebago</v>
      </c>
      <c r="J28" s="29">
        <v>37</v>
      </c>
      <c r="K28" s="29">
        <v>22</v>
      </c>
      <c r="L28" s="29">
        <v>28</v>
      </c>
      <c r="M28" s="29">
        <v>27</v>
      </c>
      <c r="N28" s="29">
        <v>31</v>
      </c>
      <c r="O28" s="29">
        <v>28</v>
      </c>
      <c r="P28" s="29">
        <v>25</v>
      </c>
      <c r="Q28" s="29">
        <v>30</v>
      </c>
      <c r="R28" s="29">
        <v>31</v>
      </c>
      <c r="S28" s="29">
        <v>23</v>
      </c>
      <c r="T28" s="29" t="s">
        <v>7603</v>
      </c>
      <c r="U28" s="29" t="s">
        <v>7603</v>
      </c>
      <c r="V28" s="29" t="s">
        <v>7603</v>
      </c>
      <c r="W28" s="29" t="s">
        <v>7603</v>
      </c>
      <c r="X28" s="29" t="s">
        <v>7603</v>
      </c>
      <c r="Y28" s="29" t="s">
        <v>7603</v>
      </c>
      <c r="Z28" s="7">
        <v>140</v>
      </c>
      <c r="AA28" s="7">
        <v>142</v>
      </c>
      <c r="AB28" s="8">
        <v>14</v>
      </c>
      <c r="AC28" s="8" t="s">
        <v>7603</v>
      </c>
      <c r="AD28" s="8" t="s">
        <v>290</v>
      </c>
      <c r="AE28" s="8" t="s">
        <v>290</v>
      </c>
      <c r="AF28" s="8" t="s">
        <v>7603</v>
      </c>
      <c r="AG28" s="8">
        <v>253</v>
      </c>
      <c r="AH28" s="8" t="s">
        <v>290</v>
      </c>
      <c r="AI28" s="9">
        <v>282</v>
      </c>
      <c r="AJ28" s="9" t="s">
        <v>7603</v>
      </c>
      <c r="AK28" s="9">
        <v>282</v>
      </c>
    </row>
    <row r="29" spans="1:37">
      <c r="A29">
        <v>2014</v>
      </c>
      <c r="B29" s="10" t="s">
        <v>11420</v>
      </c>
      <c r="C29" s="11" t="s">
        <v>7695</v>
      </c>
      <c r="D29" s="11" t="s">
        <v>5593</v>
      </c>
      <c r="E29" s="11" t="s">
        <v>7698</v>
      </c>
      <c r="F29" s="11" t="s">
        <v>7699</v>
      </c>
      <c r="G29" s="11" t="s">
        <v>11421</v>
      </c>
      <c r="H29" s="11" t="s">
        <v>11422</v>
      </c>
      <c r="I29" s="11" t="str">
        <f>INDEX(CountyList!A:A, MATCH(MID(B29, 3, 3), CountyList!B:B, 0))</f>
        <v>Winnebago</v>
      </c>
      <c r="J29" s="29">
        <v>14</v>
      </c>
      <c r="K29" s="29" t="s">
        <v>290</v>
      </c>
      <c r="L29" s="29" t="s">
        <v>290</v>
      </c>
      <c r="M29" s="29" t="s">
        <v>290</v>
      </c>
      <c r="N29" s="29">
        <v>10</v>
      </c>
      <c r="O29" s="29" t="s">
        <v>290</v>
      </c>
      <c r="P29" s="29" t="s">
        <v>290</v>
      </c>
      <c r="Q29" s="29" t="s">
        <v>290</v>
      </c>
      <c r="R29" s="29" t="s">
        <v>290</v>
      </c>
      <c r="S29" s="29" t="s">
        <v>7603</v>
      </c>
      <c r="T29" s="29" t="s">
        <v>7603</v>
      </c>
      <c r="U29" s="29" t="s">
        <v>7603</v>
      </c>
      <c r="V29" s="29" t="s">
        <v>7603</v>
      </c>
      <c r="W29" s="29" t="s">
        <v>7603</v>
      </c>
      <c r="X29" s="29" t="s">
        <v>7603</v>
      </c>
      <c r="Y29" s="29" t="s">
        <v>7603</v>
      </c>
      <c r="Z29" s="7">
        <v>35</v>
      </c>
      <c r="AA29" s="7">
        <v>27</v>
      </c>
      <c r="AB29" s="8" t="s">
        <v>290</v>
      </c>
      <c r="AC29" s="8" t="s">
        <v>7603</v>
      </c>
      <c r="AD29" s="8" t="s">
        <v>7603</v>
      </c>
      <c r="AE29" s="8" t="s">
        <v>7603</v>
      </c>
      <c r="AF29" s="8" t="s">
        <v>7603</v>
      </c>
      <c r="AG29" s="8">
        <v>54</v>
      </c>
      <c r="AH29" s="8" t="s">
        <v>7603</v>
      </c>
      <c r="AI29" s="9">
        <v>62</v>
      </c>
      <c r="AJ29" s="9" t="s">
        <v>7603</v>
      </c>
      <c r="AK29" s="9">
        <v>62</v>
      </c>
    </row>
    <row r="30" spans="1:37">
      <c r="A30">
        <v>2014</v>
      </c>
      <c r="B30" s="10" t="s">
        <v>505</v>
      </c>
      <c r="C30" s="11" t="s">
        <v>506</v>
      </c>
      <c r="D30" s="11" t="s">
        <v>7703</v>
      </c>
      <c r="E30" s="11" t="s">
        <v>509</v>
      </c>
      <c r="F30" s="11" t="s">
        <v>456</v>
      </c>
      <c r="G30" s="11" t="s">
        <v>11423</v>
      </c>
      <c r="H30" s="11" t="s">
        <v>4983</v>
      </c>
      <c r="I30" s="11" t="str">
        <f>INDEX(CountyList!A:A, MATCH(MID(B30, 3, 3), CountyList!B:B, 0))</f>
        <v>Winnebago</v>
      </c>
      <c r="J30" s="29">
        <v>56</v>
      </c>
      <c r="K30" s="29">
        <v>43</v>
      </c>
      <c r="L30" s="29">
        <v>36</v>
      </c>
      <c r="M30" s="29">
        <v>35</v>
      </c>
      <c r="N30" s="29">
        <v>30</v>
      </c>
      <c r="O30" s="29">
        <v>30</v>
      </c>
      <c r="P30" s="29">
        <v>35</v>
      </c>
      <c r="Q30" s="29">
        <v>44</v>
      </c>
      <c r="R30" s="29">
        <v>66</v>
      </c>
      <c r="S30" s="29">
        <v>71</v>
      </c>
      <c r="T30" s="29">
        <v>100</v>
      </c>
      <c r="U30" s="29">
        <v>101</v>
      </c>
      <c r="V30" s="29">
        <v>95</v>
      </c>
      <c r="W30" s="29">
        <v>90</v>
      </c>
      <c r="X30" s="29">
        <v>17</v>
      </c>
      <c r="Y30" s="29">
        <v>11</v>
      </c>
      <c r="Z30" s="7">
        <v>407</v>
      </c>
      <c r="AA30" s="7">
        <v>453</v>
      </c>
      <c r="AB30" s="8">
        <v>41</v>
      </c>
      <c r="AC30" s="8" t="s">
        <v>290</v>
      </c>
      <c r="AD30" s="8">
        <v>38</v>
      </c>
      <c r="AE30" s="8">
        <v>56</v>
      </c>
      <c r="AF30" s="8" t="s">
        <v>290</v>
      </c>
      <c r="AG30" s="8">
        <v>689</v>
      </c>
      <c r="AH30" s="8">
        <v>30</v>
      </c>
      <c r="AI30" s="9">
        <v>463</v>
      </c>
      <c r="AJ30" s="9">
        <v>397</v>
      </c>
      <c r="AK30" s="9">
        <v>860</v>
      </c>
    </row>
    <row r="31" spans="1:37">
      <c r="A31">
        <v>2014</v>
      </c>
      <c r="B31" s="10" t="s">
        <v>511</v>
      </c>
      <c r="C31" s="11" t="s">
        <v>512</v>
      </c>
      <c r="D31" s="11" t="s">
        <v>7706</v>
      </c>
      <c r="E31" s="11" t="s">
        <v>515</v>
      </c>
      <c r="F31" s="11" t="s">
        <v>456</v>
      </c>
      <c r="G31" s="11" t="s">
        <v>11424</v>
      </c>
      <c r="H31" s="11" t="s">
        <v>4989</v>
      </c>
      <c r="I31" s="11" t="str">
        <f>INDEX(CountyList!A:A, MATCH(MID(B31, 3, 3), CountyList!B:B, 0))</f>
        <v>Winnebago</v>
      </c>
      <c r="J31" s="29">
        <v>87</v>
      </c>
      <c r="K31" s="29">
        <v>72</v>
      </c>
      <c r="L31" s="29">
        <v>75</v>
      </c>
      <c r="M31" s="29">
        <v>70</v>
      </c>
      <c r="N31" s="29">
        <v>79</v>
      </c>
      <c r="O31" s="29">
        <v>69</v>
      </c>
      <c r="P31" s="29">
        <v>68</v>
      </c>
      <c r="Q31" s="29">
        <v>87</v>
      </c>
      <c r="R31" s="29">
        <v>88</v>
      </c>
      <c r="S31" s="29">
        <v>107</v>
      </c>
      <c r="T31" s="29">
        <v>92</v>
      </c>
      <c r="U31" s="29">
        <v>107</v>
      </c>
      <c r="V31" s="29">
        <v>123</v>
      </c>
      <c r="W31" s="29">
        <v>110</v>
      </c>
      <c r="X31" s="29" t="s">
        <v>7603</v>
      </c>
      <c r="Y31" s="29" t="s">
        <v>7603</v>
      </c>
      <c r="Z31" s="7">
        <v>607</v>
      </c>
      <c r="AA31" s="7">
        <v>627</v>
      </c>
      <c r="AB31" s="8">
        <v>30</v>
      </c>
      <c r="AC31" s="8" t="s">
        <v>7603</v>
      </c>
      <c r="AD31" s="8">
        <v>83</v>
      </c>
      <c r="AE31" s="8">
        <v>21</v>
      </c>
      <c r="AF31" s="8" t="s">
        <v>7603</v>
      </c>
      <c r="AG31" s="8">
        <v>1100</v>
      </c>
      <c r="AH31" s="8" t="s">
        <v>7603</v>
      </c>
      <c r="AI31" s="9">
        <v>802</v>
      </c>
      <c r="AJ31" s="9">
        <v>432</v>
      </c>
      <c r="AK31" s="9">
        <v>1234</v>
      </c>
    </row>
    <row r="32" spans="1:37">
      <c r="A32">
        <v>2014</v>
      </c>
      <c r="B32" s="10" t="s">
        <v>526</v>
      </c>
      <c r="C32" s="11" t="s">
        <v>527</v>
      </c>
      <c r="D32" s="11" t="s">
        <v>7709</v>
      </c>
      <c r="E32" s="11" t="s">
        <v>7710</v>
      </c>
      <c r="F32" s="11" t="s">
        <v>456</v>
      </c>
      <c r="G32" s="11" t="s">
        <v>11425</v>
      </c>
      <c r="H32" s="11" t="s">
        <v>4999</v>
      </c>
      <c r="I32" s="11" t="str">
        <f>INDEX(CountyList!A:A, MATCH(MID(B32, 3, 3), CountyList!B:B, 0))</f>
        <v>Winnebago</v>
      </c>
      <c r="J32" s="29">
        <v>26</v>
      </c>
      <c r="K32" s="29">
        <v>13</v>
      </c>
      <c r="L32" s="29">
        <v>15</v>
      </c>
      <c r="M32" s="29" t="s">
        <v>290</v>
      </c>
      <c r="N32" s="29">
        <v>16</v>
      </c>
      <c r="O32" s="29">
        <v>16</v>
      </c>
      <c r="P32" s="29">
        <v>24</v>
      </c>
      <c r="Q32" s="29">
        <v>16</v>
      </c>
      <c r="R32" s="29">
        <v>20</v>
      </c>
      <c r="S32" s="29">
        <v>17</v>
      </c>
      <c r="T32" s="29" t="s">
        <v>290</v>
      </c>
      <c r="U32" s="29" t="s">
        <v>290</v>
      </c>
      <c r="V32" s="29" t="s">
        <v>290</v>
      </c>
      <c r="W32" s="29" t="s">
        <v>290</v>
      </c>
      <c r="X32" s="29" t="s">
        <v>7603</v>
      </c>
      <c r="Y32" s="29" t="s">
        <v>7603</v>
      </c>
      <c r="Z32" s="7">
        <v>89</v>
      </c>
      <c r="AA32" s="7">
        <v>90</v>
      </c>
      <c r="AB32" s="8" t="s">
        <v>290</v>
      </c>
      <c r="AC32" s="8" t="s">
        <v>290</v>
      </c>
      <c r="AD32" s="8" t="s">
        <v>290</v>
      </c>
      <c r="AE32" s="8" t="s">
        <v>290</v>
      </c>
      <c r="AF32" s="8" t="s">
        <v>7603</v>
      </c>
      <c r="AG32" s="8">
        <v>151</v>
      </c>
      <c r="AH32" s="8">
        <v>16</v>
      </c>
      <c r="AI32" s="9">
        <v>172</v>
      </c>
      <c r="AJ32" s="9" t="s">
        <v>290</v>
      </c>
      <c r="AK32" s="9">
        <v>179</v>
      </c>
    </row>
    <row r="33" spans="1:37">
      <c r="A33">
        <v>2014</v>
      </c>
      <c r="B33" s="10" t="s">
        <v>536</v>
      </c>
      <c r="C33" s="11" t="s">
        <v>537</v>
      </c>
      <c r="D33" s="11" t="s">
        <v>11426</v>
      </c>
      <c r="E33" s="11" t="s">
        <v>540</v>
      </c>
      <c r="F33" s="11" t="s">
        <v>456</v>
      </c>
      <c r="G33" s="11" t="s">
        <v>11427</v>
      </c>
      <c r="H33" s="11" t="s">
        <v>11428</v>
      </c>
      <c r="I33" s="11" t="str">
        <f>INDEX(CountyList!A:A, MATCH(MID(B33, 3, 3), CountyList!B:B, 0))</f>
        <v>Winnebago</v>
      </c>
      <c r="J33" s="29" t="s">
        <v>290</v>
      </c>
      <c r="K33" s="29" t="s">
        <v>290</v>
      </c>
      <c r="L33" s="29" t="s">
        <v>290</v>
      </c>
      <c r="M33" s="29">
        <v>11</v>
      </c>
      <c r="N33" s="29" t="s">
        <v>290</v>
      </c>
      <c r="O33" s="29">
        <v>10</v>
      </c>
      <c r="P33" s="29" t="s">
        <v>290</v>
      </c>
      <c r="Q33" s="29" t="s">
        <v>290</v>
      </c>
      <c r="R33" s="29" t="s">
        <v>290</v>
      </c>
      <c r="S33" s="29" t="s">
        <v>290</v>
      </c>
      <c r="T33" s="29">
        <v>10</v>
      </c>
      <c r="U33" s="29" t="s">
        <v>290</v>
      </c>
      <c r="V33" s="29" t="s">
        <v>290</v>
      </c>
      <c r="W33" s="29" t="s">
        <v>290</v>
      </c>
      <c r="X33" s="29" t="s">
        <v>290</v>
      </c>
      <c r="Y33" s="29" t="s">
        <v>290</v>
      </c>
      <c r="Z33" s="7">
        <v>53</v>
      </c>
      <c r="AA33" s="7">
        <v>64</v>
      </c>
      <c r="AB33" s="8" t="s">
        <v>290</v>
      </c>
      <c r="AC33" s="8" t="s">
        <v>7603</v>
      </c>
      <c r="AD33" s="8" t="s">
        <v>290</v>
      </c>
      <c r="AE33" s="8" t="s">
        <v>7603</v>
      </c>
      <c r="AF33" s="8" t="s">
        <v>7603</v>
      </c>
      <c r="AG33" s="8">
        <v>106</v>
      </c>
      <c r="AH33" s="8" t="s">
        <v>290</v>
      </c>
      <c r="AI33" s="9">
        <v>83</v>
      </c>
      <c r="AJ33" s="9">
        <v>34</v>
      </c>
      <c r="AK33" s="9">
        <v>117</v>
      </c>
    </row>
    <row r="34" spans="1:37">
      <c r="A34">
        <v>2014</v>
      </c>
      <c r="B34" s="10" t="s">
        <v>545</v>
      </c>
      <c r="C34" s="11" t="s">
        <v>546</v>
      </c>
      <c r="D34" s="11" t="s">
        <v>7718</v>
      </c>
      <c r="E34" s="11" t="s">
        <v>548</v>
      </c>
      <c r="F34" s="11" t="s">
        <v>456</v>
      </c>
      <c r="G34" s="11" t="s">
        <v>11429</v>
      </c>
      <c r="H34" s="11" t="s">
        <v>5010</v>
      </c>
      <c r="I34" s="11" t="str">
        <f>INDEX(CountyList!A:A, MATCH(MID(B34, 3, 3), CountyList!B:B, 0))</f>
        <v>Winnebago</v>
      </c>
      <c r="J34" s="29">
        <v>95</v>
      </c>
      <c r="K34" s="29">
        <v>44</v>
      </c>
      <c r="L34" s="29">
        <v>33</v>
      </c>
      <c r="M34" s="29">
        <v>28</v>
      </c>
      <c r="N34" s="29">
        <v>29</v>
      </c>
      <c r="O34" s="29">
        <v>35</v>
      </c>
      <c r="P34" s="29">
        <v>37</v>
      </c>
      <c r="Q34" s="29">
        <v>38</v>
      </c>
      <c r="R34" s="29">
        <v>42</v>
      </c>
      <c r="S34" s="29">
        <v>36</v>
      </c>
      <c r="T34" s="29">
        <v>48</v>
      </c>
      <c r="U34" s="29">
        <v>60</v>
      </c>
      <c r="V34" s="29">
        <v>61</v>
      </c>
      <c r="W34" s="29">
        <v>56</v>
      </c>
      <c r="X34" s="29" t="s">
        <v>290</v>
      </c>
      <c r="Y34" s="29" t="s">
        <v>290</v>
      </c>
      <c r="Z34" s="7">
        <v>335</v>
      </c>
      <c r="AA34" s="7">
        <v>318</v>
      </c>
      <c r="AB34" s="8">
        <v>42</v>
      </c>
      <c r="AC34" s="8" t="s">
        <v>290</v>
      </c>
      <c r="AD34" s="8">
        <v>38</v>
      </c>
      <c r="AE34" s="8">
        <v>46</v>
      </c>
      <c r="AF34" s="8" t="s">
        <v>290</v>
      </c>
      <c r="AG34" s="8">
        <v>466</v>
      </c>
      <c r="AH34" s="8">
        <v>55</v>
      </c>
      <c r="AI34" s="9">
        <v>422</v>
      </c>
      <c r="AJ34" s="9">
        <v>231</v>
      </c>
      <c r="AK34" s="9">
        <v>653</v>
      </c>
    </row>
    <row r="35" spans="1:37">
      <c r="A35">
        <v>2014</v>
      </c>
      <c r="B35" s="10" t="s">
        <v>549</v>
      </c>
      <c r="C35" s="11" t="s">
        <v>550</v>
      </c>
      <c r="D35" s="11" t="s">
        <v>11430</v>
      </c>
      <c r="E35" s="11" t="s">
        <v>553</v>
      </c>
      <c r="F35" s="11" t="s">
        <v>456</v>
      </c>
      <c r="G35" s="11" t="s">
        <v>11431</v>
      </c>
      <c r="H35" s="11" t="s">
        <v>11432</v>
      </c>
      <c r="I35" s="11" t="str">
        <f>INDEX(CountyList!A:A, MATCH(MID(B35, 3, 3), CountyList!B:B, 0))</f>
        <v>Winnebago</v>
      </c>
      <c r="J35" s="29">
        <v>43</v>
      </c>
      <c r="K35" s="29">
        <v>25</v>
      </c>
      <c r="L35" s="29">
        <v>11</v>
      </c>
      <c r="M35" s="29">
        <v>15</v>
      </c>
      <c r="N35" s="29" t="s">
        <v>290</v>
      </c>
      <c r="O35" s="29" t="s">
        <v>290</v>
      </c>
      <c r="P35" s="29" t="s">
        <v>290</v>
      </c>
      <c r="Q35" s="29" t="s">
        <v>290</v>
      </c>
      <c r="R35" s="29" t="s">
        <v>290</v>
      </c>
      <c r="S35" s="29" t="s">
        <v>290</v>
      </c>
      <c r="T35" s="29" t="s">
        <v>7603</v>
      </c>
      <c r="U35" s="29" t="s">
        <v>7603</v>
      </c>
      <c r="V35" s="29" t="s">
        <v>7603</v>
      </c>
      <c r="W35" s="29" t="s">
        <v>7603</v>
      </c>
      <c r="X35" s="29" t="s">
        <v>290</v>
      </c>
      <c r="Y35" s="29" t="s">
        <v>7603</v>
      </c>
      <c r="Z35" s="7">
        <v>58</v>
      </c>
      <c r="AA35" s="7">
        <v>67</v>
      </c>
      <c r="AB35" s="8" t="s">
        <v>290</v>
      </c>
      <c r="AC35" s="8" t="s">
        <v>7603</v>
      </c>
      <c r="AD35" s="8">
        <v>15</v>
      </c>
      <c r="AE35" s="8" t="s">
        <v>290</v>
      </c>
      <c r="AF35" s="8" t="s">
        <v>7603</v>
      </c>
      <c r="AG35" s="8">
        <v>82</v>
      </c>
      <c r="AH35" s="8">
        <v>20</v>
      </c>
      <c r="AI35" s="9">
        <v>125</v>
      </c>
      <c r="AJ35" s="9" t="s">
        <v>7603</v>
      </c>
      <c r="AK35" s="9">
        <v>125</v>
      </c>
    </row>
    <row r="36" spans="1:37">
      <c r="A36">
        <v>2014</v>
      </c>
      <c r="B36" s="10" t="s">
        <v>555</v>
      </c>
      <c r="C36" s="11" t="s">
        <v>556</v>
      </c>
      <c r="D36" s="11" t="s">
        <v>11433</v>
      </c>
      <c r="E36" s="11" t="s">
        <v>559</v>
      </c>
      <c r="F36" s="11" t="s">
        <v>456</v>
      </c>
      <c r="G36" s="11" t="s">
        <v>11434</v>
      </c>
      <c r="H36" s="11" t="s">
        <v>5017</v>
      </c>
      <c r="I36" s="11" t="str">
        <f>INDEX(CountyList!A:A, MATCH(MID(B36, 3, 3), CountyList!B:B, 0))</f>
        <v>Winnebago</v>
      </c>
      <c r="J36" s="29">
        <v>15</v>
      </c>
      <c r="K36" s="29" t="s">
        <v>290</v>
      </c>
      <c r="L36" s="29">
        <v>15</v>
      </c>
      <c r="M36" s="29">
        <v>19</v>
      </c>
      <c r="N36" s="29">
        <v>12</v>
      </c>
      <c r="O36" s="29">
        <v>15</v>
      </c>
      <c r="P36" s="29" t="s">
        <v>290</v>
      </c>
      <c r="Q36" s="29">
        <v>18</v>
      </c>
      <c r="R36" s="29">
        <v>11</v>
      </c>
      <c r="S36" s="29" t="s">
        <v>290</v>
      </c>
      <c r="T36" s="29">
        <v>12</v>
      </c>
      <c r="U36" s="29" t="s">
        <v>290</v>
      </c>
      <c r="V36" s="29" t="s">
        <v>290</v>
      </c>
      <c r="W36" s="29" t="s">
        <v>290</v>
      </c>
      <c r="X36" s="29" t="s">
        <v>7603</v>
      </c>
      <c r="Y36" s="29" t="s">
        <v>7603</v>
      </c>
      <c r="Z36" s="7">
        <v>65</v>
      </c>
      <c r="AA36" s="7">
        <v>83</v>
      </c>
      <c r="AB36" s="8" t="s">
        <v>7603</v>
      </c>
      <c r="AC36" s="8" t="s">
        <v>7603</v>
      </c>
      <c r="AD36" s="8">
        <v>51</v>
      </c>
      <c r="AE36" s="8">
        <v>17</v>
      </c>
      <c r="AF36" s="8" t="s">
        <v>7603</v>
      </c>
      <c r="AG36" s="8">
        <v>64</v>
      </c>
      <c r="AH36" s="8">
        <v>16</v>
      </c>
      <c r="AI36" s="9">
        <v>126</v>
      </c>
      <c r="AJ36" s="9">
        <v>22</v>
      </c>
      <c r="AK36" s="9">
        <v>148</v>
      </c>
    </row>
    <row r="37" spans="1:37">
      <c r="A37">
        <v>2014</v>
      </c>
      <c r="B37" s="10" t="s">
        <v>5042</v>
      </c>
      <c r="C37" s="11" t="s">
        <v>5043</v>
      </c>
      <c r="D37" s="11" t="s">
        <v>5044</v>
      </c>
      <c r="E37" s="11" t="s">
        <v>5045</v>
      </c>
      <c r="F37" s="11" t="s">
        <v>5046</v>
      </c>
      <c r="G37" s="11" t="s">
        <v>11435</v>
      </c>
      <c r="H37" s="11" t="s">
        <v>5048</v>
      </c>
      <c r="I37" s="11" t="str">
        <f>INDEX(CountyList!A:A, MATCH(MID(B37, 3, 3), CountyList!B:B, 0))</f>
        <v>Cook</v>
      </c>
      <c r="J37" s="29">
        <v>23</v>
      </c>
      <c r="K37" s="29" t="s">
        <v>290</v>
      </c>
      <c r="L37" s="29" t="s">
        <v>7603</v>
      </c>
      <c r="M37" s="29" t="s">
        <v>7603</v>
      </c>
      <c r="N37" s="29" t="s">
        <v>7603</v>
      </c>
      <c r="O37" s="29" t="s">
        <v>7603</v>
      </c>
      <c r="P37" s="29" t="s">
        <v>7603</v>
      </c>
      <c r="Q37" s="29" t="s">
        <v>7603</v>
      </c>
      <c r="R37" s="29" t="s">
        <v>7603</v>
      </c>
      <c r="S37" s="29" t="s">
        <v>7603</v>
      </c>
      <c r="T37" s="29" t="s">
        <v>7603</v>
      </c>
      <c r="U37" s="29" t="s">
        <v>7603</v>
      </c>
      <c r="V37" s="29" t="s">
        <v>7603</v>
      </c>
      <c r="W37" s="29" t="s">
        <v>7603</v>
      </c>
      <c r="X37" s="29" t="s">
        <v>7603</v>
      </c>
      <c r="Y37" s="29" t="s">
        <v>7603</v>
      </c>
      <c r="Z37" s="7">
        <v>14</v>
      </c>
      <c r="AA37" s="7">
        <v>13</v>
      </c>
      <c r="AB37" s="8" t="s">
        <v>7603</v>
      </c>
      <c r="AC37" s="8" t="s">
        <v>7603</v>
      </c>
      <c r="AD37" s="8" t="s">
        <v>290</v>
      </c>
      <c r="AE37" s="8" t="s">
        <v>290</v>
      </c>
      <c r="AF37" s="8" t="s">
        <v>7603</v>
      </c>
      <c r="AG37" s="8">
        <v>23</v>
      </c>
      <c r="AH37" s="8" t="s">
        <v>290</v>
      </c>
      <c r="AI37" s="9">
        <v>27</v>
      </c>
      <c r="AJ37" s="9" t="s">
        <v>7603</v>
      </c>
      <c r="AK37" s="9">
        <v>27</v>
      </c>
    </row>
    <row r="38" spans="1:37">
      <c r="A38">
        <v>2014</v>
      </c>
      <c r="B38" s="10" t="s">
        <v>11436</v>
      </c>
      <c r="C38" s="11" t="s">
        <v>7740</v>
      </c>
      <c r="D38" s="11" t="s">
        <v>7742</v>
      </c>
      <c r="E38" s="11" t="s">
        <v>11437</v>
      </c>
      <c r="F38" s="11" t="s">
        <v>1122</v>
      </c>
      <c r="G38" s="11" t="s">
        <v>11438</v>
      </c>
      <c r="H38" s="11" t="s">
        <v>11439</v>
      </c>
      <c r="I38" s="11" t="str">
        <f>INDEX(CountyList!A:A, MATCH(MID(B38, 3, 3), CountyList!B:B, 0))</f>
        <v>Cook</v>
      </c>
      <c r="J38" s="29" t="s">
        <v>7603</v>
      </c>
      <c r="K38" s="29" t="s">
        <v>7603</v>
      </c>
      <c r="L38" s="29" t="s">
        <v>7603</v>
      </c>
      <c r="M38" s="29" t="s">
        <v>7603</v>
      </c>
      <c r="N38" s="29" t="s">
        <v>7603</v>
      </c>
      <c r="O38" s="29" t="s">
        <v>7603</v>
      </c>
      <c r="P38" s="29" t="s">
        <v>7603</v>
      </c>
      <c r="Q38" s="29" t="s">
        <v>7603</v>
      </c>
      <c r="R38" s="29" t="s">
        <v>7603</v>
      </c>
      <c r="S38" s="29" t="s">
        <v>7603</v>
      </c>
      <c r="T38" s="29" t="s">
        <v>290</v>
      </c>
      <c r="U38" s="29" t="s">
        <v>290</v>
      </c>
      <c r="V38" s="29" t="s">
        <v>290</v>
      </c>
      <c r="W38" s="29" t="s">
        <v>7603</v>
      </c>
      <c r="X38" s="29" t="s">
        <v>7603</v>
      </c>
      <c r="Y38" s="29" t="s">
        <v>7603</v>
      </c>
      <c r="Z38" s="7" t="s">
        <v>7603</v>
      </c>
      <c r="AA38" s="7">
        <v>13</v>
      </c>
      <c r="AB38" s="8" t="s">
        <v>7603</v>
      </c>
      <c r="AC38" s="8" t="s">
        <v>7603</v>
      </c>
      <c r="AD38" s="8" t="s">
        <v>7603</v>
      </c>
      <c r="AE38" s="8" t="s">
        <v>7603</v>
      </c>
      <c r="AF38" s="8">
        <v>13</v>
      </c>
      <c r="AG38" s="8" t="s">
        <v>7603</v>
      </c>
      <c r="AH38" s="8" t="s">
        <v>7603</v>
      </c>
      <c r="AI38" s="9" t="s">
        <v>7603</v>
      </c>
      <c r="AJ38" s="9">
        <v>13</v>
      </c>
      <c r="AK38" s="9">
        <v>13</v>
      </c>
    </row>
    <row r="39" spans="1:37">
      <c r="A39">
        <v>2014</v>
      </c>
      <c r="B39" s="10" t="s">
        <v>597</v>
      </c>
      <c r="C39" s="11" t="s">
        <v>598</v>
      </c>
      <c r="D39" s="11" t="s">
        <v>7751</v>
      </c>
      <c r="E39" s="11" t="s">
        <v>600</v>
      </c>
      <c r="F39" s="11" t="s">
        <v>601</v>
      </c>
      <c r="G39" s="11" t="s">
        <v>11440</v>
      </c>
      <c r="H39" s="11" t="s">
        <v>5055</v>
      </c>
      <c r="I39" s="11" t="str">
        <f>INDEX(CountyList!A:A, MATCH(MID(B39, 3, 3), CountyList!B:B, 0))</f>
        <v>Cook</v>
      </c>
      <c r="J39" s="29">
        <v>19</v>
      </c>
      <c r="K39" s="29">
        <v>23</v>
      </c>
      <c r="L39" s="29">
        <v>26</v>
      </c>
      <c r="M39" s="29">
        <v>25</v>
      </c>
      <c r="N39" s="29">
        <v>26</v>
      </c>
      <c r="O39" s="29">
        <v>30</v>
      </c>
      <c r="P39" s="29">
        <v>37</v>
      </c>
      <c r="Q39" s="29">
        <v>42</v>
      </c>
      <c r="R39" s="29">
        <v>31</v>
      </c>
      <c r="S39" s="29">
        <v>51</v>
      </c>
      <c r="T39" s="29">
        <v>55</v>
      </c>
      <c r="U39" s="29">
        <v>48</v>
      </c>
      <c r="V39" s="29">
        <v>56</v>
      </c>
      <c r="W39" s="29">
        <v>46</v>
      </c>
      <c r="X39" s="29" t="s">
        <v>7603</v>
      </c>
      <c r="Y39" s="29" t="s">
        <v>7603</v>
      </c>
      <c r="Z39" s="7">
        <v>259</v>
      </c>
      <c r="AA39" s="7">
        <v>256</v>
      </c>
      <c r="AB39" s="8">
        <v>13</v>
      </c>
      <c r="AC39" s="8" t="s">
        <v>290</v>
      </c>
      <c r="AD39" s="8">
        <v>21</v>
      </c>
      <c r="AE39" s="8">
        <v>20</v>
      </c>
      <c r="AF39" s="8" t="s">
        <v>7603</v>
      </c>
      <c r="AG39" s="8">
        <v>431</v>
      </c>
      <c r="AH39" s="8">
        <v>28</v>
      </c>
      <c r="AI39" s="9">
        <v>310</v>
      </c>
      <c r="AJ39" s="9">
        <v>205</v>
      </c>
      <c r="AK39" s="9">
        <v>515</v>
      </c>
    </row>
    <row r="40" spans="1:37">
      <c r="A40">
        <v>2014</v>
      </c>
      <c r="B40" s="10" t="s">
        <v>629</v>
      </c>
      <c r="C40" s="11" t="s">
        <v>630</v>
      </c>
      <c r="D40" s="11" t="s">
        <v>5755</v>
      </c>
      <c r="E40" s="11" t="s">
        <v>633</v>
      </c>
      <c r="F40" s="11" t="s">
        <v>634</v>
      </c>
      <c r="G40" s="11" t="s">
        <v>11441</v>
      </c>
      <c r="H40" s="11" t="s">
        <v>11442</v>
      </c>
      <c r="I40" s="11" t="str">
        <f>INDEX(CountyList!A:A, MATCH(MID(B40, 3, 3), CountyList!B:B, 0))</f>
        <v>Cook</v>
      </c>
      <c r="J40" s="29" t="s">
        <v>7603</v>
      </c>
      <c r="K40" s="29" t="s">
        <v>7603</v>
      </c>
      <c r="L40" s="29" t="s">
        <v>7603</v>
      </c>
      <c r="M40" s="29" t="s">
        <v>7603</v>
      </c>
      <c r="N40" s="29" t="s">
        <v>7603</v>
      </c>
      <c r="O40" s="29" t="s">
        <v>7603</v>
      </c>
      <c r="P40" s="29" t="s">
        <v>7603</v>
      </c>
      <c r="Q40" s="29" t="s">
        <v>7603</v>
      </c>
      <c r="R40" s="29" t="s">
        <v>7603</v>
      </c>
      <c r="S40" s="29" t="s">
        <v>7603</v>
      </c>
      <c r="T40" s="29">
        <v>544</v>
      </c>
      <c r="U40" s="29">
        <v>524</v>
      </c>
      <c r="V40" s="29">
        <v>477</v>
      </c>
      <c r="W40" s="29">
        <v>507</v>
      </c>
      <c r="X40" s="29" t="s">
        <v>7603</v>
      </c>
      <c r="Y40" s="29" t="s">
        <v>7603</v>
      </c>
      <c r="Z40" s="7">
        <v>988</v>
      </c>
      <c r="AA40" s="7">
        <v>1064</v>
      </c>
      <c r="AB40" s="8">
        <v>162</v>
      </c>
      <c r="AC40" s="8" t="s">
        <v>290</v>
      </c>
      <c r="AD40" s="8">
        <v>111</v>
      </c>
      <c r="AE40" s="8">
        <v>107</v>
      </c>
      <c r="AF40" s="8" t="s">
        <v>7603</v>
      </c>
      <c r="AG40" s="8">
        <v>1645</v>
      </c>
      <c r="AH40" s="8">
        <v>19</v>
      </c>
      <c r="AI40" s="9" t="s">
        <v>7603</v>
      </c>
      <c r="AJ40" s="9">
        <v>2052</v>
      </c>
      <c r="AK40" s="9">
        <v>2052</v>
      </c>
    </row>
    <row r="41" spans="1:37">
      <c r="A41">
        <v>2014</v>
      </c>
      <c r="B41" s="10" t="s">
        <v>636</v>
      </c>
      <c r="C41" s="11" t="s">
        <v>637</v>
      </c>
      <c r="D41" s="11" t="s">
        <v>5079</v>
      </c>
      <c r="E41" s="11" t="s">
        <v>640</v>
      </c>
      <c r="F41" s="11" t="s">
        <v>641</v>
      </c>
      <c r="G41" s="11" t="s">
        <v>11443</v>
      </c>
      <c r="H41" s="11" t="s">
        <v>5081</v>
      </c>
      <c r="I41" s="11" t="str">
        <f>INDEX(CountyList!A:A, MATCH(MID(B41, 3, 3), CountyList!B:B, 0))</f>
        <v>Cook</v>
      </c>
      <c r="J41" s="29" t="s">
        <v>7603</v>
      </c>
      <c r="K41" s="29" t="s">
        <v>7603</v>
      </c>
      <c r="L41" s="29" t="s">
        <v>7603</v>
      </c>
      <c r="M41" s="29" t="s">
        <v>7603</v>
      </c>
      <c r="N41" s="29" t="s">
        <v>7603</v>
      </c>
      <c r="O41" s="29" t="s">
        <v>7603</v>
      </c>
      <c r="P41" s="29" t="s">
        <v>7603</v>
      </c>
      <c r="Q41" s="29" t="s">
        <v>7603</v>
      </c>
      <c r="R41" s="29" t="s">
        <v>7603</v>
      </c>
      <c r="S41" s="29" t="s">
        <v>7603</v>
      </c>
      <c r="T41" s="29">
        <v>213</v>
      </c>
      <c r="U41" s="29">
        <v>201</v>
      </c>
      <c r="V41" s="29">
        <v>177</v>
      </c>
      <c r="W41" s="29">
        <v>167</v>
      </c>
      <c r="X41" s="29" t="s">
        <v>7603</v>
      </c>
      <c r="Y41" s="29">
        <v>74</v>
      </c>
      <c r="Z41" s="7" t="s">
        <v>7603</v>
      </c>
      <c r="AA41" s="7">
        <v>832</v>
      </c>
      <c r="AB41" s="8">
        <v>110</v>
      </c>
      <c r="AC41" s="8" t="s">
        <v>290</v>
      </c>
      <c r="AD41" s="8">
        <v>60</v>
      </c>
      <c r="AE41" s="8">
        <v>28</v>
      </c>
      <c r="AF41" s="8" t="s">
        <v>290</v>
      </c>
      <c r="AG41" s="8">
        <v>615</v>
      </c>
      <c r="AH41" s="8">
        <v>12</v>
      </c>
      <c r="AI41" s="9" t="s">
        <v>7603</v>
      </c>
      <c r="AJ41" s="9">
        <v>832</v>
      </c>
      <c r="AK41" s="9">
        <v>832</v>
      </c>
    </row>
    <row r="42" spans="1:37">
      <c r="A42">
        <v>2014</v>
      </c>
      <c r="B42" s="10" t="s">
        <v>643</v>
      </c>
      <c r="C42" s="11" t="s">
        <v>644</v>
      </c>
      <c r="D42" s="11" t="s">
        <v>5082</v>
      </c>
      <c r="E42" s="11" t="s">
        <v>7758</v>
      </c>
      <c r="F42" s="11" t="s">
        <v>937</v>
      </c>
      <c r="G42" s="11" t="s">
        <v>11444</v>
      </c>
      <c r="H42" s="11" t="s">
        <v>5084</v>
      </c>
      <c r="I42" s="11" t="str">
        <f>INDEX(CountyList!A:A, MATCH(MID(B42, 3, 3), CountyList!B:B, 0))</f>
        <v>Cook</v>
      </c>
      <c r="J42" s="29">
        <v>47</v>
      </c>
      <c r="K42" s="29" t="s">
        <v>290</v>
      </c>
      <c r="L42" s="29" t="s">
        <v>7603</v>
      </c>
      <c r="M42" s="29" t="s">
        <v>7603</v>
      </c>
      <c r="N42" s="29" t="s">
        <v>7603</v>
      </c>
      <c r="O42" s="29" t="s">
        <v>7603</v>
      </c>
      <c r="P42" s="29" t="s">
        <v>7603</v>
      </c>
      <c r="Q42" s="29" t="s">
        <v>7603</v>
      </c>
      <c r="R42" s="29" t="s">
        <v>7603</v>
      </c>
      <c r="S42" s="29" t="s">
        <v>7603</v>
      </c>
      <c r="T42" s="29" t="s">
        <v>7603</v>
      </c>
      <c r="U42" s="29" t="s">
        <v>7603</v>
      </c>
      <c r="V42" s="29" t="s">
        <v>7603</v>
      </c>
      <c r="W42" s="29" t="s">
        <v>7603</v>
      </c>
      <c r="X42" s="29" t="s">
        <v>290</v>
      </c>
      <c r="Y42" s="29" t="s">
        <v>7603</v>
      </c>
      <c r="Z42" s="7">
        <v>23</v>
      </c>
      <c r="AA42" s="7">
        <v>31</v>
      </c>
      <c r="AB42" s="8" t="s">
        <v>7603</v>
      </c>
      <c r="AC42" s="8" t="s">
        <v>7603</v>
      </c>
      <c r="AD42" s="8">
        <v>18</v>
      </c>
      <c r="AE42" s="8" t="s">
        <v>7603</v>
      </c>
      <c r="AF42" s="8" t="s">
        <v>7603</v>
      </c>
      <c r="AG42" s="8">
        <v>36</v>
      </c>
      <c r="AH42" s="8" t="s">
        <v>7603</v>
      </c>
      <c r="AI42" s="9">
        <v>54</v>
      </c>
      <c r="AJ42" s="9" t="s">
        <v>7603</v>
      </c>
      <c r="AK42" s="9">
        <v>54</v>
      </c>
    </row>
    <row r="43" spans="1:37">
      <c r="A43">
        <v>2014</v>
      </c>
      <c r="B43" s="10" t="s">
        <v>649</v>
      </c>
      <c r="C43" s="11" t="s">
        <v>650</v>
      </c>
      <c r="D43" s="11" t="s">
        <v>7761</v>
      </c>
      <c r="E43" s="11" t="s">
        <v>653</v>
      </c>
      <c r="F43" s="11" t="s">
        <v>634</v>
      </c>
      <c r="G43" s="11" t="s">
        <v>11445</v>
      </c>
      <c r="H43" s="11" t="s">
        <v>5087</v>
      </c>
      <c r="I43" s="11" t="str">
        <f>INDEX(CountyList!A:A, MATCH(MID(B43, 3, 3), CountyList!B:B, 0))</f>
        <v>Cook</v>
      </c>
      <c r="J43" s="29" t="s">
        <v>7603</v>
      </c>
      <c r="K43" s="29" t="s">
        <v>7603</v>
      </c>
      <c r="L43" s="29" t="s">
        <v>7603</v>
      </c>
      <c r="M43" s="29" t="s">
        <v>7603</v>
      </c>
      <c r="N43" s="29" t="s">
        <v>7603</v>
      </c>
      <c r="O43" s="29" t="s">
        <v>7603</v>
      </c>
      <c r="P43" s="29" t="s">
        <v>7603</v>
      </c>
      <c r="Q43" s="29" t="s">
        <v>7603</v>
      </c>
      <c r="R43" s="29" t="s">
        <v>7603</v>
      </c>
      <c r="S43" s="29" t="s">
        <v>7603</v>
      </c>
      <c r="T43" s="29">
        <v>66</v>
      </c>
      <c r="U43" s="29">
        <v>74</v>
      </c>
      <c r="V43" s="29">
        <v>77</v>
      </c>
      <c r="W43" s="29">
        <v>82</v>
      </c>
      <c r="X43" s="29" t="s">
        <v>7603</v>
      </c>
      <c r="Y43" s="29" t="s">
        <v>7603</v>
      </c>
      <c r="Z43" s="7">
        <v>299</v>
      </c>
      <c r="AA43" s="7" t="s">
        <v>7603</v>
      </c>
      <c r="AB43" s="8">
        <v>27</v>
      </c>
      <c r="AC43" s="8" t="s">
        <v>290</v>
      </c>
      <c r="AD43" s="8">
        <v>15</v>
      </c>
      <c r="AE43" s="8" t="s">
        <v>290</v>
      </c>
      <c r="AF43" s="8" t="s">
        <v>7603</v>
      </c>
      <c r="AG43" s="8">
        <v>243</v>
      </c>
      <c r="AH43" s="8" t="s">
        <v>290</v>
      </c>
      <c r="AI43" s="9" t="s">
        <v>7603</v>
      </c>
      <c r="AJ43" s="9">
        <v>299</v>
      </c>
      <c r="AK43" s="9">
        <v>299</v>
      </c>
    </row>
    <row r="44" spans="1:37">
      <c r="A44">
        <v>2014</v>
      </c>
      <c r="B44" s="10" t="s">
        <v>654</v>
      </c>
      <c r="C44" s="11" t="s">
        <v>655</v>
      </c>
      <c r="D44" s="11" t="s">
        <v>7764</v>
      </c>
      <c r="E44" s="11" t="s">
        <v>658</v>
      </c>
      <c r="F44" s="11" t="s">
        <v>582</v>
      </c>
      <c r="G44" s="11" t="s">
        <v>11446</v>
      </c>
      <c r="H44" s="11" t="s">
        <v>5090</v>
      </c>
      <c r="I44" s="11" t="str">
        <f>INDEX(CountyList!A:A, MATCH(MID(B44, 3, 3), CountyList!B:B, 0))</f>
        <v>Cook</v>
      </c>
      <c r="J44" s="29">
        <v>60</v>
      </c>
      <c r="K44" s="29">
        <v>19</v>
      </c>
      <c r="L44" s="29">
        <v>17</v>
      </c>
      <c r="M44" s="29">
        <v>12</v>
      </c>
      <c r="N44" s="29">
        <v>14</v>
      </c>
      <c r="O44" s="29">
        <v>11</v>
      </c>
      <c r="P44" s="29" t="s">
        <v>290</v>
      </c>
      <c r="Q44" s="29">
        <v>14</v>
      </c>
      <c r="R44" s="29">
        <v>11</v>
      </c>
      <c r="S44" s="29">
        <v>16</v>
      </c>
      <c r="T44" s="29" t="s">
        <v>7603</v>
      </c>
      <c r="U44" s="29" t="s">
        <v>7603</v>
      </c>
      <c r="V44" s="29" t="s">
        <v>7603</v>
      </c>
      <c r="W44" s="29" t="s">
        <v>7603</v>
      </c>
      <c r="X44" s="29" t="s">
        <v>7603</v>
      </c>
      <c r="Y44" s="29" t="s">
        <v>7603</v>
      </c>
      <c r="Z44" s="7">
        <v>23</v>
      </c>
      <c r="AA44" s="7">
        <v>160</v>
      </c>
      <c r="AB44" s="8" t="s">
        <v>7603</v>
      </c>
      <c r="AC44" s="8" t="s">
        <v>7603</v>
      </c>
      <c r="AD44" s="8" t="s">
        <v>7603</v>
      </c>
      <c r="AE44" s="8" t="s">
        <v>7603</v>
      </c>
      <c r="AF44" s="8" t="s">
        <v>7603</v>
      </c>
      <c r="AG44" s="8">
        <v>183</v>
      </c>
      <c r="AH44" s="8" t="s">
        <v>7603</v>
      </c>
      <c r="AI44" s="9">
        <v>183</v>
      </c>
      <c r="AJ44" s="9" t="s">
        <v>7603</v>
      </c>
      <c r="AK44" s="9">
        <v>183</v>
      </c>
    </row>
    <row r="45" spans="1:37">
      <c r="A45">
        <v>2014</v>
      </c>
      <c r="B45" s="10" t="s">
        <v>659</v>
      </c>
      <c r="C45" s="11" t="s">
        <v>660</v>
      </c>
      <c r="D45" s="11" t="s">
        <v>5091</v>
      </c>
      <c r="E45" s="11" t="s">
        <v>663</v>
      </c>
      <c r="F45" s="11" t="s">
        <v>574</v>
      </c>
      <c r="G45" s="11" t="s">
        <v>11447</v>
      </c>
      <c r="H45" s="11" t="s">
        <v>5093</v>
      </c>
      <c r="I45" s="11" t="str">
        <f>INDEX(CountyList!A:A, MATCH(MID(B45, 3, 3), CountyList!B:B, 0))</f>
        <v>Cook</v>
      </c>
      <c r="J45" s="29">
        <v>147</v>
      </c>
      <c r="K45" s="29">
        <v>44</v>
      </c>
      <c r="L45" s="29">
        <v>25</v>
      </c>
      <c r="M45" s="29">
        <v>23</v>
      </c>
      <c r="N45" s="29">
        <v>22</v>
      </c>
      <c r="O45" s="29">
        <v>14</v>
      </c>
      <c r="P45" s="29">
        <v>10</v>
      </c>
      <c r="Q45" s="29">
        <v>10</v>
      </c>
      <c r="R45" s="29" t="s">
        <v>290</v>
      </c>
      <c r="S45" s="29" t="s">
        <v>290</v>
      </c>
      <c r="T45" s="29" t="s">
        <v>7603</v>
      </c>
      <c r="U45" s="29" t="s">
        <v>7603</v>
      </c>
      <c r="V45" s="29" t="s">
        <v>7603</v>
      </c>
      <c r="W45" s="29" t="s">
        <v>7603</v>
      </c>
      <c r="X45" s="29">
        <v>13</v>
      </c>
      <c r="Y45" s="29" t="s">
        <v>290</v>
      </c>
      <c r="Z45" s="7">
        <v>162</v>
      </c>
      <c r="AA45" s="7">
        <v>160</v>
      </c>
      <c r="AB45" s="8" t="s">
        <v>290</v>
      </c>
      <c r="AC45" s="8" t="s">
        <v>7603</v>
      </c>
      <c r="AD45" s="8">
        <v>21</v>
      </c>
      <c r="AE45" s="8">
        <v>12</v>
      </c>
      <c r="AF45" s="8" t="s">
        <v>7603</v>
      </c>
      <c r="AG45" s="8">
        <v>242</v>
      </c>
      <c r="AH45" s="8">
        <v>41</v>
      </c>
      <c r="AI45" s="9">
        <v>321</v>
      </c>
      <c r="AJ45" s="9" t="s">
        <v>290</v>
      </c>
      <c r="AK45" s="9">
        <v>322</v>
      </c>
    </row>
    <row r="46" spans="1:37">
      <c r="A46">
        <v>2014</v>
      </c>
      <c r="B46" s="10" t="s">
        <v>664</v>
      </c>
      <c r="C46" s="11" t="s">
        <v>665</v>
      </c>
      <c r="D46" s="11" t="s">
        <v>7767</v>
      </c>
      <c r="E46" s="11" t="s">
        <v>668</v>
      </c>
      <c r="F46" s="11" t="s">
        <v>669</v>
      </c>
      <c r="G46" s="11" t="s">
        <v>11448</v>
      </c>
      <c r="H46" s="11" t="s">
        <v>5096</v>
      </c>
      <c r="I46" s="11" t="str">
        <f>INDEX(CountyList!A:A, MATCH(MID(B46, 3, 3), CountyList!B:B, 0))</f>
        <v>Cook</v>
      </c>
      <c r="J46" s="29">
        <v>225</v>
      </c>
      <c r="K46" s="29">
        <v>82</v>
      </c>
      <c r="L46" s="29">
        <v>38</v>
      </c>
      <c r="M46" s="29">
        <v>31</v>
      </c>
      <c r="N46" s="29">
        <v>27</v>
      </c>
      <c r="O46" s="29">
        <v>24</v>
      </c>
      <c r="P46" s="29">
        <v>19</v>
      </c>
      <c r="Q46" s="29">
        <v>17</v>
      </c>
      <c r="R46" s="29">
        <v>21</v>
      </c>
      <c r="S46" s="29">
        <v>31</v>
      </c>
      <c r="T46" s="29" t="s">
        <v>7603</v>
      </c>
      <c r="U46" s="29" t="s">
        <v>7603</v>
      </c>
      <c r="V46" s="29" t="s">
        <v>7603</v>
      </c>
      <c r="W46" s="29" t="s">
        <v>7603</v>
      </c>
      <c r="X46" s="29">
        <v>30</v>
      </c>
      <c r="Y46" s="29" t="s">
        <v>7603</v>
      </c>
      <c r="Z46" s="7">
        <v>258</v>
      </c>
      <c r="AA46" s="7">
        <v>287</v>
      </c>
      <c r="AB46" s="8">
        <v>10</v>
      </c>
      <c r="AC46" s="8" t="s">
        <v>290</v>
      </c>
      <c r="AD46" s="8">
        <v>26</v>
      </c>
      <c r="AE46" s="8" t="s">
        <v>290</v>
      </c>
      <c r="AF46" s="8" t="s">
        <v>7603</v>
      </c>
      <c r="AG46" s="8">
        <v>468</v>
      </c>
      <c r="AH46" s="8">
        <v>37</v>
      </c>
      <c r="AI46" s="9">
        <v>545</v>
      </c>
      <c r="AJ46" s="9" t="s">
        <v>7603</v>
      </c>
      <c r="AK46" s="9">
        <v>545</v>
      </c>
    </row>
    <row r="47" spans="1:37">
      <c r="A47">
        <v>2014</v>
      </c>
      <c r="B47" s="10" t="s">
        <v>675</v>
      </c>
      <c r="C47" s="11" t="s">
        <v>676</v>
      </c>
      <c r="D47" s="11" t="s">
        <v>7770</v>
      </c>
      <c r="E47" s="11" t="s">
        <v>679</v>
      </c>
      <c r="F47" s="11" t="s">
        <v>669</v>
      </c>
      <c r="G47" s="11" t="s">
        <v>11449</v>
      </c>
      <c r="H47" s="11" t="s">
        <v>5102</v>
      </c>
      <c r="I47" s="11" t="str">
        <f>INDEX(CountyList!A:A, MATCH(MID(B47, 3, 3), CountyList!B:B, 0))</f>
        <v>Cook</v>
      </c>
      <c r="J47" s="29" t="s">
        <v>7603</v>
      </c>
      <c r="K47" s="29" t="s">
        <v>7603</v>
      </c>
      <c r="L47" s="29" t="s">
        <v>7603</v>
      </c>
      <c r="M47" s="29" t="s">
        <v>7603</v>
      </c>
      <c r="N47" s="29" t="s">
        <v>7603</v>
      </c>
      <c r="O47" s="29" t="s">
        <v>7603</v>
      </c>
      <c r="P47" s="29" t="s">
        <v>7603</v>
      </c>
      <c r="Q47" s="29" t="s">
        <v>7603</v>
      </c>
      <c r="R47" s="29" t="s">
        <v>7603</v>
      </c>
      <c r="S47" s="29" t="s">
        <v>7603</v>
      </c>
      <c r="T47" s="29">
        <v>195</v>
      </c>
      <c r="U47" s="29">
        <v>200</v>
      </c>
      <c r="V47" s="29">
        <v>246</v>
      </c>
      <c r="W47" s="29">
        <v>251</v>
      </c>
      <c r="X47" s="29" t="s">
        <v>7603</v>
      </c>
      <c r="Y47" s="29">
        <v>57</v>
      </c>
      <c r="Z47" s="7">
        <v>442</v>
      </c>
      <c r="AA47" s="7">
        <v>507</v>
      </c>
      <c r="AB47" s="8">
        <v>52</v>
      </c>
      <c r="AC47" s="8" t="s">
        <v>290</v>
      </c>
      <c r="AD47" s="8">
        <v>82</v>
      </c>
      <c r="AE47" s="8">
        <v>16</v>
      </c>
      <c r="AF47" s="8" t="s">
        <v>290</v>
      </c>
      <c r="AG47" s="8">
        <v>788</v>
      </c>
      <c r="AH47" s="8" t="s">
        <v>290</v>
      </c>
      <c r="AI47" s="9" t="s">
        <v>7603</v>
      </c>
      <c r="AJ47" s="9">
        <v>949</v>
      </c>
      <c r="AK47" s="9">
        <v>949</v>
      </c>
    </row>
    <row r="48" spans="1:37">
      <c r="A48">
        <v>2014</v>
      </c>
      <c r="B48" s="10" t="s">
        <v>685</v>
      </c>
      <c r="C48" s="11" t="s">
        <v>686</v>
      </c>
      <c r="D48" s="11" t="s">
        <v>7773</v>
      </c>
      <c r="E48" s="11" t="s">
        <v>689</v>
      </c>
      <c r="F48" s="11" t="s">
        <v>582</v>
      </c>
      <c r="G48" s="11" t="s">
        <v>11450</v>
      </c>
      <c r="H48" s="11" t="s">
        <v>5108</v>
      </c>
      <c r="I48" s="11" t="str">
        <f>INDEX(CountyList!A:A, MATCH(MID(B48, 3, 3), CountyList!B:B, 0))</f>
        <v>Cook</v>
      </c>
      <c r="J48" s="29" t="s">
        <v>7603</v>
      </c>
      <c r="K48" s="29" t="s">
        <v>7603</v>
      </c>
      <c r="L48" s="29" t="s">
        <v>7603</v>
      </c>
      <c r="M48" s="29" t="s">
        <v>7603</v>
      </c>
      <c r="N48" s="29" t="s">
        <v>7603</v>
      </c>
      <c r="O48" s="29" t="s">
        <v>7603</v>
      </c>
      <c r="P48" s="29" t="s">
        <v>7603</v>
      </c>
      <c r="Q48" s="29" t="s">
        <v>7603</v>
      </c>
      <c r="R48" s="29" t="s">
        <v>7603</v>
      </c>
      <c r="S48" s="29" t="s">
        <v>7603</v>
      </c>
      <c r="T48" s="29">
        <v>35</v>
      </c>
      <c r="U48" s="29">
        <v>39</v>
      </c>
      <c r="V48" s="29">
        <v>36</v>
      </c>
      <c r="W48" s="29">
        <v>36</v>
      </c>
      <c r="X48" s="29" t="s">
        <v>7603</v>
      </c>
      <c r="Y48" s="29" t="s">
        <v>7603</v>
      </c>
      <c r="Z48" s="7" t="s">
        <v>7603</v>
      </c>
      <c r="AA48" s="7">
        <v>146</v>
      </c>
      <c r="AB48" s="8" t="s">
        <v>7603</v>
      </c>
      <c r="AC48" s="8" t="s">
        <v>7603</v>
      </c>
      <c r="AD48" s="8" t="s">
        <v>290</v>
      </c>
      <c r="AE48" s="8" t="s">
        <v>7603</v>
      </c>
      <c r="AF48" s="8" t="s">
        <v>7603</v>
      </c>
      <c r="AG48" s="8">
        <v>144</v>
      </c>
      <c r="AH48" s="8" t="s">
        <v>7603</v>
      </c>
      <c r="AI48" s="9" t="s">
        <v>7603</v>
      </c>
      <c r="AJ48" s="9">
        <v>146</v>
      </c>
      <c r="AK48" s="9">
        <v>146</v>
      </c>
    </row>
    <row r="49" spans="1:37">
      <c r="A49">
        <v>2014</v>
      </c>
      <c r="B49" s="10" t="s">
        <v>11451</v>
      </c>
      <c r="C49" s="11" t="s">
        <v>1663</v>
      </c>
      <c r="D49" s="11" t="s">
        <v>7776</v>
      </c>
      <c r="E49" s="11" t="s">
        <v>612</v>
      </c>
      <c r="F49" s="11" t="s">
        <v>613</v>
      </c>
      <c r="G49" s="11" t="s">
        <v>11452</v>
      </c>
      <c r="H49" s="11" t="s">
        <v>11453</v>
      </c>
      <c r="I49" s="11" t="str">
        <f>INDEX(CountyList!A:A, MATCH(MID(B49, 3, 3), CountyList!B:B, 0))</f>
        <v>Cook</v>
      </c>
      <c r="J49" s="29">
        <v>19</v>
      </c>
      <c r="K49" s="29" t="s">
        <v>290</v>
      </c>
      <c r="L49" s="29" t="s">
        <v>290</v>
      </c>
      <c r="M49" s="29" t="s">
        <v>290</v>
      </c>
      <c r="N49" s="29" t="s">
        <v>7603</v>
      </c>
      <c r="O49" s="29" t="s">
        <v>7603</v>
      </c>
      <c r="P49" s="29" t="s">
        <v>7603</v>
      </c>
      <c r="Q49" s="29" t="s">
        <v>7603</v>
      </c>
      <c r="R49" s="29" t="s">
        <v>7603</v>
      </c>
      <c r="S49" s="29" t="s">
        <v>7603</v>
      </c>
      <c r="T49" s="29" t="s">
        <v>7603</v>
      </c>
      <c r="U49" s="29" t="s">
        <v>7603</v>
      </c>
      <c r="V49" s="29" t="s">
        <v>7603</v>
      </c>
      <c r="W49" s="29" t="s">
        <v>7603</v>
      </c>
      <c r="X49" s="29" t="s">
        <v>7603</v>
      </c>
      <c r="Y49" s="29" t="s">
        <v>7603</v>
      </c>
      <c r="Z49" s="7">
        <v>14</v>
      </c>
      <c r="AA49" s="7">
        <v>18</v>
      </c>
      <c r="AB49" s="8" t="s">
        <v>290</v>
      </c>
      <c r="AC49" s="8" t="s">
        <v>7603</v>
      </c>
      <c r="AD49" s="8">
        <v>12</v>
      </c>
      <c r="AE49" s="8" t="s">
        <v>7603</v>
      </c>
      <c r="AF49" s="8" t="s">
        <v>7603</v>
      </c>
      <c r="AG49" s="8">
        <v>12</v>
      </c>
      <c r="AH49" s="8" t="s">
        <v>290</v>
      </c>
      <c r="AI49" s="9">
        <v>32</v>
      </c>
      <c r="AJ49" s="9" t="s">
        <v>7603</v>
      </c>
      <c r="AK49" s="9">
        <v>32</v>
      </c>
    </row>
    <row r="50" spans="1:37">
      <c r="A50">
        <v>2014</v>
      </c>
      <c r="B50" s="10" t="s">
        <v>690</v>
      </c>
      <c r="C50" s="11" t="s">
        <v>691</v>
      </c>
      <c r="D50" s="11" t="s">
        <v>5109</v>
      </c>
      <c r="E50" s="11" t="s">
        <v>694</v>
      </c>
      <c r="F50" s="11" t="s">
        <v>574</v>
      </c>
      <c r="G50" s="11" t="s">
        <v>11454</v>
      </c>
      <c r="H50" s="11" t="s">
        <v>5111</v>
      </c>
      <c r="I50" s="11" t="str">
        <f>INDEX(CountyList!A:A, MATCH(MID(B50, 3, 3), CountyList!B:B, 0))</f>
        <v>Cook</v>
      </c>
      <c r="J50" s="29">
        <v>50</v>
      </c>
      <c r="K50" s="29" t="s">
        <v>290</v>
      </c>
      <c r="L50" s="29" t="s">
        <v>7603</v>
      </c>
      <c r="M50" s="29" t="s">
        <v>7603</v>
      </c>
      <c r="N50" s="29" t="s">
        <v>7603</v>
      </c>
      <c r="O50" s="29" t="s">
        <v>7603</v>
      </c>
      <c r="P50" s="29" t="s">
        <v>7603</v>
      </c>
      <c r="Q50" s="29" t="s">
        <v>7603</v>
      </c>
      <c r="R50" s="29" t="s">
        <v>7603</v>
      </c>
      <c r="S50" s="29" t="s">
        <v>7603</v>
      </c>
      <c r="T50" s="29" t="s">
        <v>7603</v>
      </c>
      <c r="U50" s="29" t="s">
        <v>7603</v>
      </c>
      <c r="V50" s="29" t="s">
        <v>7603</v>
      </c>
      <c r="W50" s="29" t="s">
        <v>7603</v>
      </c>
      <c r="X50" s="29" t="s">
        <v>7603</v>
      </c>
      <c r="Y50" s="29" t="s">
        <v>7603</v>
      </c>
      <c r="Z50" s="7">
        <v>29</v>
      </c>
      <c r="AA50" s="7">
        <v>28</v>
      </c>
      <c r="AB50" s="8" t="s">
        <v>7603</v>
      </c>
      <c r="AC50" s="8" t="s">
        <v>7603</v>
      </c>
      <c r="AD50" s="8" t="s">
        <v>290</v>
      </c>
      <c r="AE50" s="8" t="s">
        <v>290</v>
      </c>
      <c r="AF50" s="8" t="s">
        <v>7603</v>
      </c>
      <c r="AG50" s="8">
        <v>46</v>
      </c>
      <c r="AH50" s="8" t="s">
        <v>290</v>
      </c>
      <c r="AI50" s="9">
        <v>57</v>
      </c>
      <c r="AJ50" s="9" t="s">
        <v>7603</v>
      </c>
      <c r="AK50" s="9">
        <v>57</v>
      </c>
    </row>
    <row r="51" spans="1:37">
      <c r="A51">
        <v>2014</v>
      </c>
      <c r="B51" s="10" t="s">
        <v>704</v>
      </c>
      <c r="C51" s="11" t="s">
        <v>705</v>
      </c>
      <c r="D51" s="11" t="s">
        <v>7781</v>
      </c>
      <c r="E51" s="11" t="s">
        <v>708</v>
      </c>
      <c r="F51" s="11" t="s">
        <v>709</v>
      </c>
      <c r="G51" s="11" t="s">
        <v>11455</v>
      </c>
      <c r="H51" s="11" t="s">
        <v>5120</v>
      </c>
      <c r="I51" s="11" t="str">
        <f>INDEX(CountyList!A:A, MATCH(MID(B51, 3, 3), CountyList!B:B, 0))</f>
        <v>Cook</v>
      </c>
      <c r="J51" s="29">
        <v>52</v>
      </c>
      <c r="K51" s="29">
        <v>24</v>
      </c>
      <c r="L51" s="29">
        <v>21</v>
      </c>
      <c r="M51" s="29">
        <v>20</v>
      </c>
      <c r="N51" s="29">
        <v>13</v>
      </c>
      <c r="O51" s="29">
        <v>18</v>
      </c>
      <c r="P51" s="29">
        <v>23</v>
      </c>
      <c r="Q51" s="29">
        <v>12</v>
      </c>
      <c r="R51" s="29">
        <v>16</v>
      </c>
      <c r="S51" s="29">
        <v>19</v>
      </c>
      <c r="T51" s="29" t="s">
        <v>7603</v>
      </c>
      <c r="U51" s="29" t="s">
        <v>7603</v>
      </c>
      <c r="V51" s="29" t="s">
        <v>7603</v>
      </c>
      <c r="W51" s="29" t="s">
        <v>7603</v>
      </c>
      <c r="X51" s="29">
        <v>31</v>
      </c>
      <c r="Y51" s="29" t="s">
        <v>7603</v>
      </c>
      <c r="Z51" s="7">
        <v>128</v>
      </c>
      <c r="AA51" s="7">
        <v>121</v>
      </c>
      <c r="AB51" s="8">
        <v>15</v>
      </c>
      <c r="AC51" s="8" t="s">
        <v>7603</v>
      </c>
      <c r="AD51" s="8" t="s">
        <v>290</v>
      </c>
      <c r="AE51" s="8" t="s">
        <v>290</v>
      </c>
      <c r="AF51" s="8" t="s">
        <v>7603</v>
      </c>
      <c r="AG51" s="8">
        <v>212</v>
      </c>
      <c r="AH51" s="8">
        <v>10</v>
      </c>
      <c r="AI51" s="9">
        <v>249</v>
      </c>
      <c r="AJ51" s="9" t="s">
        <v>7603</v>
      </c>
      <c r="AK51" s="9">
        <v>249</v>
      </c>
    </row>
    <row r="52" spans="1:37">
      <c r="A52">
        <v>2014</v>
      </c>
      <c r="B52" s="10" t="s">
        <v>711</v>
      </c>
      <c r="C52" s="11" t="s">
        <v>712</v>
      </c>
      <c r="D52" s="11" t="s">
        <v>5121</v>
      </c>
      <c r="E52" s="11" t="s">
        <v>715</v>
      </c>
      <c r="F52" s="11" t="s">
        <v>716</v>
      </c>
      <c r="G52" s="11" t="s">
        <v>11456</v>
      </c>
      <c r="H52" s="11" t="s">
        <v>5123</v>
      </c>
      <c r="I52" s="11" t="str">
        <f>INDEX(CountyList!A:A, MATCH(MID(B52, 3, 3), CountyList!B:B, 0))</f>
        <v>Cook</v>
      </c>
      <c r="J52" s="29">
        <v>64</v>
      </c>
      <c r="K52" s="29">
        <v>28</v>
      </c>
      <c r="L52" s="29" t="s">
        <v>7603</v>
      </c>
      <c r="M52" s="29" t="s">
        <v>7603</v>
      </c>
      <c r="N52" s="29" t="s">
        <v>7603</v>
      </c>
      <c r="O52" s="29" t="s">
        <v>7603</v>
      </c>
      <c r="P52" s="29" t="s">
        <v>7603</v>
      </c>
      <c r="Q52" s="29" t="s">
        <v>7603</v>
      </c>
      <c r="R52" s="29" t="s">
        <v>7603</v>
      </c>
      <c r="S52" s="29" t="s">
        <v>7603</v>
      </c>
      <c r="T52" s="29" t="s">
        <v>7603</v>
      </c>
      <c r="U52" s="29" t="s">
        <v>7603</v>
      </c>
      <c r="V52" s="29" t="s">
        <v>7603</v>
      </c>
      <c r="W52" s="29" t="s">
        <v>7603</v>
      </c>
      <c r="X52" s="29" t="s">
        <v>7603</v>
      </c>
      <c r="Y52" s="29" t="s">
        <v>7603</v>
      </c>
      <c r="Z52" s="7">
        <v>45</v>
      </c>
      <c r="AA52" s="7">
        <v>47</v>
      </c>
      <c r="AB52" s="8" t="s">
        <v>290</v>
      </c>
      <c r="AC52" s="8" t="s">
        <v>7603</v>
      </c>
      <c r="AD52" s="8">
        <v>45</v>
      </c>
      <c r="AE52" s="8" t="s">
        <v>290</v>
      </c>
      <c r="AF52" s="8" t="s">
        <v>7603</v>
      </c>
      <c r="AG52" s="8">
        <v>36</v>
      </c>
      <c r="AH52" s="8" t="s">
        <v>290</v>
      </c>
      <c r="AI52" s="9">
        <v>92</v>
      </c>
      <c r="AJ52" s="9" t="s">
        <v>7603</v>
      </c>
      <c r="AK52" s="9">
        <v>92</v>
      </c>
    </row>
    <row r="53" spans="1:37">
      <c r="A53">
        <v>2014</v>
      </c>
      <c r="B53" s="10" t="s">
        <v>718</v>
      </c>
      <c r="C53" s="11" t="s">
        <v>446</v>
      </c>
      <c r="D53" s="11" t="s">
        <v>11457</v>
      </c>
      <c r="E53" s="11" t="s">
        <v>720</v>
      </c>
      <c r="F53" s="11" t="s">
        <v>721</v>
      </c>
      <c r="G53" s="11" t="s">
        <v>11458</v>
      </c>
      <c r="H53" s="11" t="s">
        <v>5126</v>
      </c>
      <c r="I53" s="11" t="str">
        <f>INDEX(CountyList!A:A, MATCH(MID(B53, 3, 3), CountyList!B:B, 0))</f>
        <v>Cook</v>
      </c>
      <c r="J53" s="29">
        <v>116</v>
      </c>
      <c r="K53" s="29">
        <v>47</v>
      </c>
      <c r="L53" s="29">
        <v>29</v>
      </c>
      <c r="M53" s="29">
        <v>21</v>
      </c>
      <c r="N53" s="29">
        <v>22</v>
      </c>
      <c r="O53" s="29">
        <v>23</v>
      </c>
      <c r="P53" s="29">
        <v>19</v>
      </c>
      <c r="Q53" s="29">
        <v>17</v>
      </c>
      <c r="R53" s="29">
        <v>27</v>
      </c>
      <c r="S53" s="29">
        <v>23</v>
      </c>
      <c r="T53" s="29" t="s">
        <v>7603</v>
      </c>
      <c r="U53" s="29" t="s">
        <v>7603</v>
      </c>
      <c r="V53" s="29" t="s">
        <v>7603</v>
      </c>
      <c r="W53" s="29" t="s">
        <v>7603</v>
      </c>
      <c r="X53" s="29">
        <v>30</v>
      </c>
      <c r="Y53" s="29" t="s">
        <v>7603</v>
      </c>
      <c r="Z53" s="7">
        <v>186</v>
      </c>
      <c r="AA53" s="7">
        <v>188</v>
      </c>
      <c r="AB53" s="8">
        <v>21</v>
      </c>
      <c r="AC53" s="8" t="s">
        <v>7603</v>
      </c>
      <c r="AD53" s="8">
        <v>54</v>
      </c>
      <c r="AE53" s="8" t="s">
        <v>290</v>
      </c>
      <c r="AF53" s="8" t="s">
        <v>7603</v>
      </c>
      <c r="AG53" s="8">
        <v>280</v>
      </c>
      <c r="AH53" s="8">
        <v>13</v>
      </c>
      <c r="AI53" s="9">
        <v>374</v>
      </c>
      <c r="AJ53" s="9" t="s">
        <v>7603</v>
      </c>
      <c r="AK53" s="9">
        <v>374</v>
      </c>
    </row>
    <row r="54" spans="1:37">
      <c r="A54">
        <v>2014</v>
      </c>
      <c r="B54" s="10" t="s">
        <v>723</v>
      </c>
      <c r="C54" s="11" t="s">
        <v>724</v>
      </c>
      <c r="D54" s="11" t="s">
        <v>7789</v>
      </c>
      <c r="E54" s="11" t="s">
        <v>727</v>
      </c>
      <c r="F54" s="11" t="s">
        <v>728</v>
      </c>
      <c r="G54" s="11" t="s">
        <v>11459</v>
      </c>
      <c r="H54" s="11" t="s">
        <v>5129</v>
      </c>
      <c r="I54" s="11" t="str">
        <f>INDEX(CountyList!A:A, MATCH(MID(B54, 3, 3), CountyList!B:B, 0))</f>
        <v>Cook</v>
      </c>
      <c r="J54" s="29">
        <v>55</v>
      </c>
      <c r="K54" s="29">
        <v>20</v>
      </c>
      <c r="L54" s="29">
        <v>19</v>
      </c>
      <c r="M54" s="29" t="s">
        <v>290</v>
      </c>
      <c r="N54" s="29">
        <v>16</v>
      </c>
      <c r="O54" s="29">
        <v>16</v>
      </c>
      <c r="P54" s="29">
        <v>13</v>
      </c>
      <c r="Q54" s="29" t="s">
        <v>290</v>
      </c>
      <c r="R54" s="29">
        <v>13</v>
      </c>
      <c r="S54" s="29">
        <v>13</v>
      </c>
      <c r="T54" s="29" t="s">
        <v>7603</v>
      </c>
      <c r="U54" s="29" t="s">
        <v>7603</v>
      </c>
      <c r="V54" s="29" t="s">
        <v>7603</v>
      </c>
      <c r="W54" s="29" t="s">
        <v>7603</v>
      </c>
      <c r="X54" s="29" t="s">
        <v>7603</v>
      </c>
      <c r="Y54" s="29" t="s">
        <v>7603</v>
      </c>
      <c r="Z54" s="7">
        <v>106</v>
      </c>
      <c r="AA54" s="7">
        <v>75</v>
      </c>
      <c r="AB54" s="8">
        <v>17</v>
      </c>
      <c r="AC54" s="8" t="s">
        <v>7603</v>
      </c>
      <c r="AD54" s="8">
        <v>10</v>
      </c>
      <c r="AE54" s="8" t="s">
        <v>290</v>
      </c>
      <c r="AF54" s="8" t="s">
        <v>7603</v>
      </c>
      <c r="AG54" s="8">
        <v>135</v>
      </c>
      <c r="AH54" s="8">
        <v>16</v>
      </c>
      <c r="AI54" s="9">
        <v>181</v>
      </c>
      <c r="AJ54" s="9" t="s">
        <v>7603</v>
      </c>
      <c r="AK54" s="9">
        <v>181</v>
      </c>
    </row>
    <row r="55" spans="1:37">
      <c r="A55">
        <v>2014</v>
      </c>
      <c r="B55" s="10" t="s">
        <v>730</v>
      </c>
      <c r="C55" s="11" t="s">
        <v>665</v>
      </c>
      <c r="D55" s="11" t="s">
        <v>7792</v>
      </c>
      <c r="E55" s="11" t="s">
        <v>733</v>
      </c>
      <c r="F55" s="11" t="s">
        <v>734</v>
      </c>
      <c r="G55" s="11" t="s">
        <v>11460</v>
      </c>
      <c r="H55" s="11" t="s">
        <v>11461</v>
      </c>
      <c r="I55" s="11" t="str">
        <f>INDEX(CountyList!A:A, MATCH(MID(B55, 3, 3), CountyList!B:B, 0))</f>
        <v>Cook</v>
      </c>
      <c r="J55" s="29">
        <v>70</v>
      </c>
      <c r="K55" s="29">
        <v>33</v>
      </c>
      <c r="L55" s="29">
        <v>32</v>
      </c>
      <c r="M55" s="29">
        <v>26</v>
      </c>
      <c r="N55" s="29">
        <v>21</v>
      </c>
      <c r="O55" s="29">
        <v>22</v>
      </c>
      <c r="P55" s="29">
        <v>25</v>
      </c>
      <c r="Q55" s="29">
        <v>20</v>
      </c>
      <c r="R55" s="29" t="s">
        <v>290</v>
      </c>
      <c r="S55" s="29">
        <v>22</v>
      </c>
      <c r="T55" s="29" t="s">
        <v>7603</v>
      </c>
      <c r="U55" s="29" t="s">
        <v>7603</v>
      </c>
      <c r="V55" s="29" t="s">
        <v>7603</v>
      </c>
      <c r="W55" s="29" t="s">
        <v>7603</v>
      </c>
      <c r="X55" s="29">
        <v>14</v>
      </c>
      <c r="Y55" s="29" t="s">
        <v>7603</v>
      </c>
      <c r="Z55" s="7">
        <v>144</v>
      </c>
      <c r="AA55" s="7">
        <v>147</v>
      </c>
      <c r="AB55" s="8">
        <v>24</v>
      </c>
      <c r="AC55" s="8" t="s">
        <v>7603</v>
      </c>
      <c r="AD55" s="8">
        <v>23</v>
      </c>
      <c r="AE55" s="8" t="s">
        <v>290</v>
      </c>
      <c r="AF55" s="8" t="s">
        <v>7603</v>
      </c>
      <c r="AG55" s="8">
        <v>231</v>
      </c>
      <c r="AH55" s="8">
        <v>11</v>
      </c>
      <c r="AI55" s="9">
        <v>291</v>
      </c>
      <c r="AJ55" s="9" t="s">
        <v>7603</v>
      </c>
      <c r="AK55" s="9">
        <v>291</v>
      </c>
    </row>
    <row r="56" spans="1:37">
      <c r="A56">
        <v>2014</v>
      </c>
      <c r="B56" s="10" t="s">
        <v>736</v>
      </c>
      <c r="C56" s="11" t="s">
        <v>737</v>
      </c>
      <c r="D56" s="11" t="s">
        <v>5133</v>
      </c>
      <c r="E56" s="11" t="s">
        <v>740</v>
      </c>
      <c r="F56" s="11" t="s">
        <v>734</v>
      </c>
      <c r="G56" s="11" t="s">
        <v>11462</v>
      </c>
      <c r="H56" s="11" t="s">
        <v>5135</v>
      </c>
      <c r="I56" s="11" t="str">
        <f>INDEX(CountyList!A:A, MATCH(MID(B56, 3, 3), CountyList!B:B, 0))</f>
        <v>Cook</v>
      </c>
      <c r="J56" s="29">
        <v>40</v>
      </c>
      <c r="K56" s="29">
        <v>17</v>
      </c>
      <c r="L56" s="29">
        <v>14</v>
      </c>
      <c r="M56" s="29">
        <v>12</v>
      </c>
      <c r="N56" s="29" t="s">
        <v>290</v>
      </c>
      <c r="O56" s="29" t="s">
        <v>290</v>
      </c>
      <c r="P56" s="29" t="s">
        <v>290</v>
      </c>
      <c r="Q56" s="29" t="s">
        <v>7603</v>
      </c>
      <c r="R56" s="29" t="s">
        <v>7603</v>
      </c>
      <c r="S56" s="29" t="s">
        <v>7603</v>
      </c>
      <c r="T56" s="29" t="s">
        <v>7603</v>
      </c>
      <c r="U56" s="29" t="s">
        <v>7603</v>
      </c>
      <c r="V56" s="29" t="s">
        <v>7603</v>
      </c>
      <c r="W56" s="29" t="s">
        <v>7603</v>
      </c>
      <c r="X56" s="29" t="s">
        <v>7603</v>
      </c>
      <c r="Y56" s="29" t="s">
        <v>7603</v>
      </c>
      <c r="Z56" s="7">
        <v>53</v>
      </c>
      <c r="AA56" s="7">
        <v>47</v>
      </c>
      <c r="AB56" s="8">
        <v>100</v>
      </c>
      <c r="AC56" s="8" t="s">
        <v>7603</v>
      </c>
      <c r="AD56" s="8" t="s">
        <v>7603</v>
      </c>
      <c r="AE56" s="8" t="s">
        <v>7603</v>
      </c>
      <c r="AF56" s="8" t="s">
        <v>7603</v>
      </c>
      <c r="AG56" s="8" t="s">
        <v>7603</v>
      </c>
      <c r="AH56" s="8" t="s">
        <v>7603</v>
      </c>
      <c r="AI56" s="9">
        <v>100</v>
      </c>
      <c r="AJ56" s="9" t="s">
        <v>7603</v>
      </c>
      <c r="AK56" s="9">
        <v>100</v>
      </c>
    </row>
    <row r="57" spans="1:37">
      <c r="A57">
        <v>2014</v>
      </c>
      <c r="B57" s="10" t="s">
        <v>742</v>
      </c>
      <c r="C57" s="11" t="s">
        <v>743</v>
      </c>
      <c r="D57" s="11" t="s">
        <v>7797</v>
      </c>
      <c r="E57" s="11" t="s">
        <v>746</v>
      </c>
      <c r="F57" s="11" t="s">
        <v>669</v>
      </c>
      <c r="G57" s="11" t="s">
        <v>11463</v>
      </c>
      <c r="H57" s="11" t="s">
        <v>5138</v>
      </c>
      <c r="I57" s="11" t="str">
        <f>INDEX(CountyList!A:A, MATCH(MID(B57, 3, 3), CountyList!B:B, 0))</f>
        <v>Cook</v>
      </c>
      <c r="J57" s="29">
        <v>170</v>
      </c>
      <c r="K57" s="29">
        <v>76</v>
      </c>
      <c r="L57" s="29">
        <v>51</v>
      </c>
      <c r="M57" s="29">
        <v>43</v>
      </c>
      <c r="N57" s="29">
        <v>32</v>
      </c>
      <c r="O57" s="29">
        <v>36</v>
      </c>
      <c r="P57" s="29">
        <v>30</v>
      </c>
      <c r="Q57" s="29">
        <v>20</v>
      </c>
      <c r="R57" s="29">
        <v>29</v>
      </c>
      <c r="S57" s="29">
        <v>29</v>
      </c>
      <c r="T57" s="29">
        <v>38</v>
      </c>
      <c r="U57" s="29">
        <v>34</v>
      </c>
      <c r="V57" s="29">
        <v>33</v>
      </c>
      <c r="W57" s="29">
        <v>30</v>
      </c>
      <c r="X57" s="29" t="s">
        <v>7603</v>
      </c>
      <c r="Y57" s="29" t="s">
        <v>7603</v>
      </c>
      <c r="Z57" s="7">
        <v>328</v>
      </c>
      <c r="AA57" s="7">
        <v>323</v>
      </c>
      <c r="AB57" s="8">
        <v>32</v>
      </c>
      <c r="AC57" s="8" t="s">
        <v>7603</v>
      </c>
      <c r="AD57" s="8">
        <v>321</v>
      </c>
      <c r="AE57" s="8">
        <v>15</v>
      </c>
      <c r="AF57" s="8" t="s">
        <v>7603</v>
      </c>
      <c r="AG57" s="8">
        <v>263</v>
      </c>
      <c r="AH57" s="8">
        <v>20</v>
      </c>
      <c r="AI57" s="9">
        <v>516</v>
      </c>
      <c r="AJ57" s="9">
        <v>135</v>
      </c>
      <c r="AK57" s="9">
        <v>651</v>
      </c>
    </row>
    <row r="58" spans="1:37">
      <c r="A58">
        <v>2014</v>
      </c>
      <c r="B58" s="10" t="s">
        <v>747</v>
      </c>
      <c r="C58" s="11" t="s">
        <v>748</v>
      </c>
      <c r="D58" s="11" t="s">
        <v>5142</v>
      </c>
      <c r="E58" s="11" t="s">
        <v>751</v>
      </c>
      <c r="F58" s="11" t="s">
        <v>582</v>
      </c>
      <c r="G58" s="11" t="s">
        <v>11464</v>
      </c>
      <c r="H58" s="11" t="s">
        <v>5144</v>
      </c>
      <c r="I58" s="11" t="str">
        <f>INDEX(CountyList!A:A, MATCH(MID(B58, 3, 3), CountyList!B:B, 0))</f>
        <v>Cook</v>
      </c>
      <c r="J58" s="29">
        <v>60</v>
      </c>
      <c r="K58" s="29">
        <v>87</v>
      </c>
      <c r="L58" s="29">
        <v>47</v>
      </c>
      <c r="M58" s="29">
        <v>66</v>
      </c>
      <c r="N58" s="29">
        <v>55</v>
      </c>
      <c r="O58" s="29">
        <v>48</v>
      </c>
      <c r="P58" s="29">
        <v>53</v>
      </c>
      <c r="Q58" s="29">
        <v>51</v>
      </c>
      <c r="R58" s="29">
        <v>63</v>
      </c>
      <c r="S58" s="29">
        <v>71</v>
      </c>
      <c r="T58" s="29" t="s">
        <v>7603</v>
      </c>
      <c r="U58" s="29" t="s">
        <v>7603</v>
      </c>
      <c r="V58" s="29" t="s">
        <v>7603</v>
      </c>
      <c r="W58" s="29" t="s">
        <v>7603</v>
      </c>
      <c r="X58" s="29">
        <v>91</v>
      </c>
      <c r="Y58" s="29" t="s">
        <v>7603</v>
      </c>
      <c r="Z58" s="7">
        <v>352</v>
      </c>
      <c r="AA58" s="7">
        <v>340</v>
      </c>
      <c r="AB58" s="8" t="s">
        <v>7603</v>
      </c>
      <c r="AC58" s="8" t="s">
        <v>7603</v>
      </c>
      <c r="AD58" s="8" t="s">
        <v>290</v>
      </c>
      <c r="AE58" s="8" t="s">
        <v>290</v>
      </c>
      <c r="AF58" s="8" t="s">
        <v>7603</v>
      </c>
      <c r="AG58" s="8">
        <v>687</v>
      </c>
      <c r="AH58" s="8" t="s">
        <v>7603</v>
      </c>
      <c r="AI58" s="9">
        <v>692</v>
      </c>
      <c r="AJ58" s="9" t="s">
        <v>7603</v>
      </c>
      <c r="AK58" s="9">
        <v>692</v>
      </c>
    </row>
    <row r="59" spans="1:37">
      <c r="A59">
        <v>2014</v>
      </c>
      <c r="B59" s="10" t="s">
        <v>11465</v>
      </c>
      <c r="C59" s="11" t="s">
        <v>7801</v>
      </c>
      <c r="D59" s="11" t="s">
        <v>7803</v>
      </c>
      <c r="E59" s="11" t="s">
        <v>7804</v>
      </c>
      <c r="F59" s="11" t="s">
        <v>767</v>
      </c>
      <c r="G59" s="11" t="s">
        <v>11466</v>
      </c>
      <c r="H59" s="11" t="s">
        <v>11467</v>
      </c>
      <c r="I59" s="11" t="str">
        <f>INDEX(CountyList!A:A, MATCH(MID(B59, 3, 3), CountyList!B:B, 0))</f>
        <v>Cook</v>
      </c>
      <c r="J59" s="29">
        <v>27</v>
      </c>
      <c r="K59" s="29" t="s">
        <v>290</v>
      </c>
      <c r="L59" s="29" t="s">
        <v>7603</v>
      </c>
      <c r="M59" s="29" t="s">
        <v>7603</v>
      </c>
      <c r="N59" s="29" t="s">
        <v>7603</v>
      </c>
      <c r="O59" s="29" t="s">
        <v>7603</v>
      </c>
      <c r="P59" s="29" t="s">
        <v>7603</v>
      </c>
      <c r="Q59" s="29" t="s">
        <v>7603</v>
      </c>
      <c r="R59" s="29" t="s">
        <v>7603</v>
      </c>
      <c r="S59" s="29" t="s">
        <v>7603</v>
      </c>
      <c r="T59" s="29" t="s">
        <v>7603</v>
      </c>
      <c r="U59" s="29" t="s">
        <v>7603</v>
      </c>
      <c r="V59" s="29" t="s">
        <v>7603</v>
      </c>
      <c r="W59" s="29" t="s">
        <v>7603</v>
      </c>
      <c r="X59" s="29" t="s">
        <v>7603</v>
      </c>
      <c r="Y59" s="29" t="s">
        <v>7603</v>
      </c>
      <c r="Z59" s="7">
        <v>11</v>
      </c>
      <c r="AA59" s="7">
        <v>19</v>
      </c>
      <c r="AB59" s="8" t="s">
        <v>7603</v>
      </c>
      <c r="AC59" s="8" t="s">
        <v>7603</v>
      </c>
      <c r="AD59" s="8" t="s">
        <v>290</v>
      </c>
      <c r="AE59" s="8" t="s">
        <v>7603</v>
      </c>
      <c r="AF59" s="8" t="s">
        <v>7603</v>
      </c>
      <c r="AG59" s="8">
        <v>23</v>
      </c>
      <c r="AH59" s="8" t="s">
        <v>7603</v>
      </c>
      <c r="AI59" s="9">
        <v>30</v>
      </c>
      <c r="AJ59" s="9" t="s">
        <v>7603</v>
      </c>
      <c r="AK59" s="9">
        <v>30</v>
      </c>
    </row>
    <row r="60" spans="1:37">
      <c r="A60">
        <v>2014</v>
      </c>
      <c r="B60" s="10" t="s">
        <v>752</v>
      </c>
      <c r="C60" s="11" t="s">
        <v>7807</v>
      </c>
      <c r="D60" s="11" t="s">
        <v>5146</v>
      </c>
      <c r="E60" s="11" t="s">
        <v>756</v>
      </c>
      <c r="F60" s="11" t="s">
        <v>582</v>
      </c>
      <c r="G60" s="11" t="s">
        <v>11468</v>
      </c>
      <c r="H60" s="11" t="s">
        <v>5148</v>
      </c>
      <c r="I60" s="11" t="str">
        <f>INDEX(CountyList!A:A, MATCH(MID(B60, 3, 3), CountyList!B:B, 0))</f>
        <v>Cook</v>
      </c>
      <c r="J60" s="29">
        <v>62</v>
      </c>
      <c r="K60" s="29">
        <v>48</v>
      </c>
      <c r="L60" s="29">
        <v>41</v>
      </c>
      <c r="M60" s="29">
        <v>45</v>
      </c>
      <c r="N60" s="29">
        <v>38</v>
      </c>
      <c r="O60" s="29">
        <v>40</v>
      </c>
      <c r="P60" s="29">
        <v>40</v>
      </c>
      <c r="Q60" s="29">
        <v>39</v>
      </c>
      <c r="R60" s="29">
        <v>32</v>
      </c>
      <c r="S60" s="29">
        <v>33</v>
      </c>
      <c r="T60" s="29" t="s">
        <v>7603</v>
      </c>
      <c r="U60" s="29" t="s">
        <v>7603</v>
      </c>
      <c r="V60" s="29" t="s">
        <v>7603</v>
      </c>
      <c r="W60" s="29" t="s">
        <v>7603</v>
      </c>
      <c r="X60" s="29" t="s">
        <v>290</v>
      </c>
      <c r="Y60" s="29" t="s">
        <v>7603</v>
      </c>
      <c r="Z60" s="7">
        <v>193</v>
      </c>
      <c r="AA60" s="7">
        <v>226</v>
      </c>
      <c r="AB60" s="8" t="s">
        <v>290</v>
      </c>
      <c r="AC60" s="8" t="s">
        <v>7603</v>
      </c>
      <c r="AD60" s="8" t="s">
        <v>290</v>
      </c>
      <c r="AE60" s="8" t="s">
        <v>7603</v>
      </c>
      <c r="AF60" s="8" t="s">
        <v>7603</v>
      </c>
      <c r="AG60" s="8">
        <v>415</v>
      </c>
      <c r="AH60" s="8" t="s">
        <v>7603</v>
      </c>
      <c r="AI60" s="9">
        <v>419</v>
      </c>
      <c r="AJ60" s="9" t="s">
        <v>7603</v>
      </c>
      <c r="AK60" s="9">
        <v>419</v>
      </c>
    </row>
    <row r="61" spans="1:37">
      <c r="A61">
        <v>2014</v>
      </c>
      <c r="B61" s="10" t="s">
        <v>757</v>
      </c>
      <c r="C61" s="11" t="s">
        <v>758</v>
      </c>
      <c r="D61" s="11" t="s">
        <v>5149</v>
      </c>
      <c r="E61" s="11" t="s">
        <v>7811</v>
      </c>
      <c r="F61" s="11" t="s">
        <v>613</v>
      </c>
      <c r="G61" s="11" t="s">
        <v>11469</v>
      </c>
      <c r="H61" s="11" t="s">
        <v>5151</v>
      </c>
      <c r="I61" s="11" t="str">
        <f>INDEX(CountyList!A:A, MATCH(MID(B61, 3, 3), CountyList!B:B, 0))</f>
        <v>Cook</v>
      </c>
      <c r="J61" s="29">
        <v>15</v>
      </c>
      <c r="K61" s="29" t="s">
        <v>290</v>
      </c>
      <c r="L61" s="29">
        <v>12</v>
      </c>
      <c r="M61" s="29" t="s">
        <v>290</v>
      </c>
      <c r="N61" s="29" t="s">
        <v>290</v>
      </c>
      <c r="O61" s="29" t="s">
        <v>290</v>
      </c>
      <c r="P61" s="29" t="s">
        <v>290</v>
      </c>
      <c r="Q61" s="29" t="s">
        <v>7603</v>
      </c>
      <c r="R61" s="29" t="s">
        <v>7603</v>
      </c>
      <c r="S61" s="29" t="s">
        <v>7603</v>
      </c>
      <c r="T61" s="29" t="s">
        <v>7603</v>
      </c>
      <c r="U61" s="29" t="s">
        <v>7603</v>
      </c>
      <c r="V61" s="29" t="s">
        <v>7603</v>
      </c>
      <c r="W61" s="29" t="s">
        <v>7603</v>
      </c>
      <c r="X61" s="29" t="s">
        <v>7603</v>
      </c>
      <c r="Y61" s="29" t="s">
        <v>7603</v>
      </c>
      <c r="Z61" s="7">
        <v>28</v>
      </c>
      <c r="AA61" s="7">
        <v>24</v>
      </c>
      <c r="AB61" s="8" t="s">
        <v>290</v>
      </c>
      <c r="AC61" s="8" t="s">
        <v>7603</v>
      </c>
      <c r="AD61" s="8" t="s">
        <v>290</v>
      </c>
      <c r="AE61" s="8" t="s">
        <v>7603</v>
      </c>
      <c r="AF61" s="8" t="s">
        <v>7603</v>
      </c>
      <c r="AG61" s="8">
        <v>45</v>
      </c>
      <c r="AH61" s="8" t="s">
        <v>7603</v>
      </c>
      <c r="AI61" s="9">
        <v>52</v>
      </c>
      <c r="AJ61" s="9" t="s">
        <v>7603</v>
      </c>
      <c r="AK61" s="9">
        <v>52</v>
      </c>
    </row>
    <row r="62" spans="1:37">
      <c r="A62">
        <v>2014</v>
      </c>
      <c r="B62" s="10" t="s">
        <v>762</v>
      </c>
      <c r="C62" s="11" t="s">
        <v>763</v>
      </c>
      <c r="D62" s="11" t="s">
        <v>5152</v>
      </c>
      <c r="E62" s="11" t="s">
        <v>766</v>
      </c>
      <c r="F62" s="11" t="s">
        <v>767</v>
      </c>
      <c r="G62" s="11" t="s">
        <v>11470</v>
      </c>
      <c r="H62" s="11" t="s">
        <v>5154</v>
      </c>
      <c r="I62" s="11" t="str">
        <f>INDEX(CountyList!A:A, MATCH(MID(B62, 3, 3), CountyList!B:B, 0))</f>
        <v>Cook</v>
      </c>
      <c r="J62" s="29">
        <v>30</v>
      </c>
      <c r="K62" s="29">
        <v>36</v>
      </c>
      <c r="L62" s="29">
        <v>48</v>
      </c>
      <c r="M62" s="29">
        <v>54</v>
      </c>
      <c r="N62" s="29">
        <v>53</v>
      </c>
      <c r="O62" s="29">
        <v>57</v>
      </c>
      <c r="P62" s="29">
        <v>56</v>
      </c>
      <c r="Q62" s="29">
        <v>62</v>
      </c>
      <c r="R62" s="29">
        <v>59</v>
      </c>
      <c r="S62" s="29">
        <v>49</v>
      </c>
      <c r="T62" s="29" t="s">
        <v>7603</v>
      </c>
      <c r="U62" s="29" t="s">
        <v>7603</v>
      </c>
      <c r="V62" s="29" t="s">
        <v>7603</v>
      </c>
      <c r="W62" s="29" t="s">
        <v>7603</v>
      </c>
      <c r="X62" s="29" t="s">
        <v>7603</v>
      </c>
      <c r="Y62" s="29" t="s">
        <v>7603</v>
      </c>
      <c r="Z62" s="7">
        <v>250</v>
      </c>
      <c r="AA62" s="7">
        <v>254</v>
      </c>
      <c r="AB62" s="8" t="s">
        <v>290</v>
      </c>
      <c r="AC62" s="8" t="s">
        <v>7603</v>
      </c>
      <c r="AD62" s="8" t="s">
        <v>7603</v>
      </c>
      <c r="AE62" s="8" t="s">
        <v>7603</v>
      </c>
      <c r="AF62" s="8" t="s">
        <v>7603</v>
      </c>
      <c r="AG62" s="8">
        <v>496</v>
      </c>
      <c r="AH62" s="8" t="s">
        <v>7603</v>
      </c>
      <c r="AI62" s="9">
        <v>504</v>
      </c>
      <c r="AJ62" s="9" t="s">
        <v>7603</v>
      </c>
      <c r="AK62" s="9">
        <v>504</v>
      </c>
    </row>
    <row r="63" spans="1:37">
      <c r="A63">
        <v>2014</v>
      </c>
      <c r="B63" s="10" t="s">
        <v>769</v>
      </c>
      <c r="C63" s="11" t="s">
        <v>770</v>
      </c>
      <c r="D63" s="11" t="s">
        <v>5155</v>
      </c>
      <c r="E63" s="11" t="s">
        <v>773</v>
      </c>
      <c r="F63" s="11" t="s">
        <v>641</v>
      </c>
      <c r="G63" s="11" t="s">
        <v>11471</v>
      </c>
      <c r="H63" s="11" t="s">
        <v>5157</v>
      </c>
      <c r="I63" s="11" t="str">
        <f>INDEX(CountyList!A:A, MATCH(MID(B63, 3, 3), CountyList!B:B, 0))</f>
        <v>Cook</v>
      </c>
      <c r="J63" s="29">
        <v>35</v>
      </c>
      <c r="K63" s="29">
        <v>11</v>
      </c>
      <c r="L63" s="29" t="s">
        <v>290</v>
      </c>
      <c r="M63" s="29" t="s">
        <v>290</v>
      </c>
      <c r="N63" s="29" t="s">
        <v>290</v>
      </c>
      <c r="O63" s="29" t="s">
        <v>290</v>
      </c>
      <c r="P63" s="29" t="s">
        <v>7603</v>
      </c>
      <c r="Q63" s="29" t="s">
        <v>7603</v>
      </c>
      <c r="R63" s="29" t="s">
        <v>7603</v>
      </c>
      <c r="S63" s="29" t="s">
        <v>7603</v>
      </c>
      <c r="T63" s="29" t="s">
        <v>7603</v>
      </c>
      <c r="U63" s="29" t="s">
        <v>7603</v>
      </c>
      <c r="V63" s="29" t="s">
        <v>7603</v>
      </c>
      <c r="W63" s="29" t="s">
        <v>7603</v>
      </c>
      <c r="X63" s="29" t="s">
        <v>7603</v>
      </c>
      <c r="Y63" s="29" t="s">
        <v>7603</v>
      </c>
      <c r="Z63" s="7">
        <v>29</v>
      </c>
      <c r="AA63" s="7">
        <v>26</v>
      </c>
      <c r="AB63" s="8" t="s">
        <v>290</v>
      </c>
      <c r="AC63" s="8" t="s">
        <v>7603</v>
      </c>
      <c r="AD63" s="8">
        <v>24</v>
      </c>
      <c r="AE63" s="8" t="s">
        <v>7603</v>
      </c>
      <c r="AF63" s="8" t="s">
        <v>7603</v>
      </c>
      <c r="AG63" s="8">
        <v>23</v>
      </c>
      <c r="AH63" s="8" t="s">
        <v>290</v>
      </c>
      <c r="AI63" s="9">
        <v>55</v>
      </c>
      <c r="AJ63" s="9" t="s">
        <v>7603</v>
      </c>
      <c r="AK63" s="9">
        <v>55</v>
      </c>
    </row>
    <row r="64" spans="1:37">
      <c r="A64">
        <v>2014</v>
      </c>
      <c r="B64" s="10" t="s">
        <v>11472</v>
      </c>
      <c r="C64" s="11" t="s">
        <v>11473</v>
      </c>
      <c r="D64" s="11" t="s">
        <v>11474</v>
      </c>
      <c r="E64" s="11" t="s">
        <v>11475</v>
      </c>
      <c r="F64" s="11" t="s">
        <v>574</v>
      </c>
      <c r="G64" s="11" t="s">
        <v>11476</v>
      </c>
      <c r="H64" s="11" t="s">
        <v>11477</v>
      </c>
      <c r="I64" s="11" t="str">
        <f>INDEX(CountyList!A:A, MATCH(MID(B64, 3, 3), CountyList!B:B, 0))</f>
        <v>Cook</v>
      </c>
      <c r="J64" s="29" t="s">
        <v>290</v>
      </c>
      <c r="K64" s="29" t="s">
        <v>290</v>
      </c>
      <c r="L64" s="29" t="s">
        <v>290</v>
      </c>
      <c r="M64" s="29" t="s">
        <v>7603</v>
      </c>
      <c r="N64" s="29" t="s">
        <v>7603</v>
      </c>
      <c r="O64" s="29" t="s">
        <v>7603</v>
      </c>
      <c r="P64" s="29" t="s">
        <v>7603</v>
      </c>
      <c r="Q64" s="29" t="s">
        <v>7603</v>
      </c>
      <c r="R64" s="29" t="s">
        <v>7603</v>
      </c>
      <c r="S64" s="29" t="s">
        <v>7603</v>
      </c>
      <c r="T64" s="29" t="s">
        <v>7603</v>
      </c>
      <c r="U64" s="29" t="s">
        <v>7603</v>
      </c>
      <c r="V64" s="29" t="s">
        <v>7603</v>
      </c>
      <c r="W64" s="29" t="s">
        <v>7603</v>
      </c>
      <c r="X64" s="29" t="s">
        <v>7603</v>
      </c>
      <c r="Y64" s="29" t="s">
        <v>7603</v>
      </c>
      <c r="Z64" s="7" t="s">
        <v>290</v>
      </c>
      <c r="AA64" s="7" t="s">
        <v>290</v>
      </c>
      <c r="AB64" s="8" t="s">
        <v>7603</v>
      </c>
      <c r="AC64" s="8" t="s">
        <v>7603</v>
      </c>
      <c r="AD64" s="8" t="s">
        <v>7603</v>
      </c>
      <c r="AE64" s="8">
        <v>11</v>
      </c>
      <c r="AF64" s="8" t="s">
        <v>7603</v>
      </c>
      <c r="AG64" s="8" t="s">
        <v>7603</v>
      </c>
      <c r="AH64" s="8" t="s">
        <v>7603</v>
      </c>
      <c r="AI64" s="9">
        <v>11</v>
      </c>
      <c r="AJ64" s="9" t="s">
        <v>7603</v>
      </c>
      <c r="AK64" s="9">
        <v>11</v>
      </c>
    </row>
    <row r="65" spans="1:37">
      <c r="A65">
        <v>2014</v>
      </c>
      <c r="B65" s="10" t="s">
        <v>774</v>
      </c>
      <c r="C65" s="11" t="s">
        <v>775</v>
      </c>
      <c r="D65" s="11" t="s">
        <v>11478</v>
      </c>
      <c r="E65" s="11" t="s">
        <v>778</v>
      </c>
      <c r="F65" s="11" t="s">
        <v>779</v>
      </c>
      <c r="G65" s="11" t="s">
        <v>11479</v>
      </c>
      <c r="H65" s="11" t="s">
        <v>5160</v>
      </c>
      <c r="I65" s="11" t="str">
        <f>INDEX(CountyList!A:A, MATCH(MID(B65, 3, 3), CountyList!B:B, 0))</f>
        <v>Cook</v>
      </c>
      <c r="J65" s="29">
        <v>29</v>
      </c>
      <c r="K65" s="29">
        <v>37</v>
      </c>
      <c r="L65" s="29">
        <v>29</v>
      </c>
      <c r="M65" s="29">
        <v>18</v>
      </c>
      <c r="N65" s="29">
        <v>17</v>
      </c>
      <c r="O65" s="29">
        <v>13</v>
      </c>
      <c r="P65" s="29">
        <v>21</v>
      </c>
      <c r="Q65" s="29">
        <v>10</v>
      </c>
      <c r="R65" s="29">
        <v>10</v>
      </c>
      <c r="S65" s="29">
        <v>14</v>
      </c>
      <c r="T65" s="29" t="s">
        <v>7603</v>
      </c>
      <c r="U65" s="29" t="s">
        <v>7603</v>
      </c>
      <c r="V65" s="29" t="s">
        <v>7603</v>
      </c>
      <c r="W65" s="29" t="s">
        <v>7603</v>
      </c>
      <c r="X65" s="29" t="s">
        <v>7603</v>
      </c>
      <c r="Y65" s="29" t="s">
        <v>7603</v>
      </c>
      <c r="Z65" s="7">
        <v>104</v>
      </c>
      <c r="AA65" s="7">
        <v>94</v>
      </c>
      <c r="AB65" s="8" t="s">
        <v>290</v>
      </c>
      <c r="AC65" s="8" t="s">
        <v>7603</v>
      </c>
      <c r="AD65" s="8">
        <v>57</v>
      </c>
      <c r="AE65" s="8" t="s">
        <v>290</v>
      </c>
      <c r="AF65" s="8" t="s">
        <v>7603</v>
      </c>
      <c r="AG65" s="8">
        <v>128</v>
      </c>
      <c r="AH65" s="8" t="s">
        <v>7603</v>
      </c>
      <c r="AI65" s="9">
        <v>198</v>
      </c>
      <c r="AJ65" s="9" t="s">
        <v>7603</v>
      </c>
      <c r="AK65" s="9">
        <v>198</v>
      </c>
    </row>
    <row r="66" spans="1:37">
      <c r="A66">
        <v>2014</v>
      </c>
      <c r="B66" s="10" t="s">
        <v>780</v>
      </c>
      <c r="C66" s="11" t="s">
        <v>781</v>
      </c>
      <c r="D66" s="11" t="s">
        <v>7823</v>
      </c>
      <c r="E66" s="11" t="s">
        <v>784</v>
      </c>
      <c r="F66" s="11" t="s">
        <v>601</v>
      </c>
      <c r="G66" s="11" t="s">
        <v>11480</v>
      </c>
      <c r="H66" s="11" t="s">
        <v>5163</v>
      </c>
      <c r="I66" s="11" t="str">
        <f>INDEX(CountyList!A:A, MATCH(MID(B66, 3, 3), CountyList!B:B, 0))</f>
        <v>Cook</v>
      </c>
      <c r="J66" s="29">
        <v>50</v>
      </c>
      <c r="K66" s="29">
        <v>30</v>
      </c>
      <c r="L66" s="29">
        <v>27</v>
      </c>
      <c r="M66" s="29">
        <v>23</v>
      </c>
      <c r="N66" s="29">
        <v>31</v>
      </c>
      <c r="O66" s="29">
        <v>23</v>
      </c>
      <c r="P66" s="29">
        <v>27</v>
      </c>
      <c r="Q66" s="29">
        <v>27</v>
      </c>
      <c r="R66" s="29">
        <v>34</v>
      </c>
      <c r="S66" s="29">
        <v>34</v>
      </c>
      <c r="T66" s="29" t="s">
        <v>7603</v>
      </c>
      <c r="U66" s="29" t="s">
        <v>7603</v>
      </c>
      <c r="V66" s="29" t="s">
        <v>7603</v>
      </c>
      <c r="W66" s="29" t="s">
        <v>7603</v>
      </c>
      <c r="X66" s="29" t="s">
        <v>7603</v>
      </c>
      <c r="Y66" s="29" t="s">
        <v>7603</v>
      </c>
      <c r="Z66" s="7">
        <v>152</v>
      </c>
      <c r="AA66" s="7">
        <v>154</v>
      </c>
      <c r="AB66" s="8" t="s">
        <v>290</v>
      </c>
      <c r="AC66" s="8" t="s">
        <v>7603</v>
      </c>
      <c r="AD66" s="8" t="s">
        <v>290</v>
      </c>
      <c r="AE66" s="8" t="s">
        <v>290</v>
      </c>
      <c r="AF66" s="8" t="s">
        <v>7603</v>
      </c>
      <c r="AG66" s="8">
        <v>301</v>
      </c>
      <c r="AH66" s="8" t="s">
        <v>7603</v>
      </c>
      <c r="AI66" s="9">
        <v>306</v>
      </c>
      <c r="AJ66" s="9" t="s">
        <v>7603</v>
      </c>
      <c r="AK66" s="9">
        <v>306</v>
      </c>
    </row>
    <row r="67" spans="1:37">
      <c r="A67">
        <v>2014</v>
      </c>
      <c r="B67" s="10" t="s">
        <v>785</v>
      </c>
      <c r="C67" s="11" t="s">
        <v>4435</v>
      </c>
      <c r="D67" s="11" t="s">
        <v>11481</v>
      </c>
      <c r="E67" s="11" t="s">
        <v>789</v>
      </c>
      <c r="F67" s="11" t="s">
        <v>634</v>
      </c>
      <c r="G67" s="11" t="s">
        <v>11482</v>
      </c>
      <c r="H67" s="11" t="s">
        <v>5166</v>
      </c>
      <c r="I67" s="11" t="str">
        <f>INDEX(CountyList!A:A, MATCH(MID(B67, 3, 3), CountyList!B:B, 0))</f>
        <v>Cook</v>
      </c>
      <c r="J67" s="29">
        <v>59</v>
      </c>
      <c r="K67" s="29">
        <v>20</v>
      </c>
      <c r="L67" s="29" t="s">
        <v>290</v>
      </c>
      <c r="M67" s="29">
        <v>26</v>
      </c>
      <c r="N67" s="29">
        <v>31</v>
      </c>
      <c r="O67" s="29">
        <v>19</v>
      </c>
      <c r="P67" s="29">
        <v>34</v>
      </c>
      <c r="Q67" s="29">
        <v>23</v>
      </c>
      <c r="R67" s="29">
        <v>13</v>
      </c>
      <c r="S67" s="29">
        <v>23</v>
      </c>
      <c r="T67" s="29" t="s">
        <v>7603</v>
      </c>
      <c r="U67" s="29" t="s">
        <v>7603</v>
      </c>
      <c r="V67" s="29" t="s">
        <v>7603</v>
      </c>
      <c r="W67" s="29" t="s">
        <v>7603</v>
      </c>
      <c r="X67" s="29" t="s">
        <v>290</v>
      </c>
      <c r="Y67" s="29" t="s">
        <v>7603</v>
      </c>
      <c r="Z67" s="7">
        <v>133</v>
      </c>
      <c r="AA67" s="7">
        <v>132</v>
      </c>
      <c r="AB67" s="8" t="s">
        <v>290</v>
      </c>
      <c r="AC67" s="8" t="s">
        <v>7603</v>
      </c>
      <c r="AD67" s="8" t="s">
        <v>290</v>
      </c>
      <c r="AE67" s="8" t="s">
        <v>290</v>
      </c>
      <c r="AF67" s="8" t="s">
        <v>290</v>
      </c>
      <c r="AG67" s="8">
        <v>233</v>
      </c>
      <c r="AH67" s="8">
        <v>16</v>
      </c>
      <c r="AI67" s="9">
        <v>265</v>
      </c>
      <c r="AJ67" s="9" t="s">
        <v>7603</v>
      </c>
      <c r="AK67" s="9">
        <v>265</v>
      </c>
    </row>
    <row r="68" spans="1:37">
      <c r="A68">
        <v>2014</v>
      </c>
      <c r="B68" s="10" t="s">
        <v>790</v>
      </c>
      <c r="C68" s="11" t="s">
        <v>791</v>
      </c>
      <c r="D68" s="11" t="s">
        <v>11483</v>
      </c>
      <c r="E68" s="11" t="s">
        <v>792</v>
      </c>
      <c r="F68" s="11" t="s">
        <v>634</v>
      </c>
      <c r="G68" s="11" t="s">
        <v>11484</v>
      </c>
      <c r="H68" s="11" t="s">
        <v>5168</v>
      </c>
      <c r="I68" s="11" t="str">
        <f>INDEX(CountyList!A:A, MATCH(MID(B68, 3, 3), CountyList!B:B, 0))</f>
        <v>Cook</v>
      </c>
      <c r="J68" s="29">
        <v>78</v>
      </c>
      <c r="K68" s="29">
        <v>63</v>
      </c>
      <c r="L68" s="29">
        <v>35</v>
      </c>
      <c r="M68" s="29">
        <v>44</v>
      </c>
      <c r="N68" s="29">
        <v>42</v>
      </c>
      <c r="O68" s="29">
        <v>38</v>
      </c>
      <c r="P68" s="29">
        <v>37</v>
      </c>
      <c r="Q68" s="29">
        <v>29</v>
      </c>
      <c r="R68" s="29">
        <v>39</v>
      </c>
      <c r="S68" s="29">
        <v>25</v>
      </c>
      <c r="T68" s="29" t="s">
        <v>7603</v>
      </c>
      <c r="U68" s="29" t="s">
        <v>7603</v>
      </c>
      <c r="V68" s="29" t="s">
        <v>7603</v>
      </c>
      <c r="W68" s="29" t="s">
        <v>7603</v>
      </c>
      <c r="X68" s="29" t="s">
        <v>290</v>
      </c>
      <c r="Y68" s="29" t="s">
        <v>7603</v>
      </c>
      <c r="Z68" s="7">
        <v>215</v>
      </c>
      <c r="AA68" s="7">
        <v>222</v>
      </c>
      <c r="AB68" s="8" t="s">
        <v>290</v>
      </c>
      <c r="AC68" s="8" t="s">
        <v>7603</v>
      </c>
      <c r="AD68" s="8">
        <v>12</v>
      </c>
      <c r="AE68" s="8" t="s">
        <v>7603</v>
      </c>
      <c r="AF68" s="8" t="s">
        <v>7603</v>
      </c>
      <c r="AG68" s="8">
        <v>416</v>
      </c>
      <c r="AH68" s="8" t="s">
        <v>7603</v>
      </c>
      <c r="AI68" s="9">
        <v>437</v>
      </c>
      <c r="AJ68" s="9" t="s">
        <v>7603</v>
      </c>
      <c r="AK68" s="9">
        <v>437</v>
      </c>
    </row>
    <row r="69" spans="1:37">
      <c r="A69">
        <v>2014</v>
      </c>
      <c r="B69" s="10" t="s">
        <v>793</v>
      </c>
      <c r="C69" s="11" t="s">
        <v>794</v>
      </c>
      <c r="D69" s="11" t="s">
        <v>7832</v>
      </c>
      <c r="E69" s="11" t="s">
        <v>797</v>
      </c>
      <c r="F69" s="11" t="s">
        <v>634</v>
      </c>
      <c r="G69" s="11" t="s">
        <v>11485</v>
      </c>
      <c r="H69" s="11" t="s">
        <v>5171</v>
      </c>
      <c r="I69" s="11" t="str">
        <f>INDEX(CountyList!A:A, MATCH(MID(B69, 3, 3), CountyList!B:B, 0))</f>
        <v>Cook</v>
      </c>
      <c r="J69" s="29">
        <v>70</v>
      </c>
      <c r="K69" s="29">
        <v>32</v>
      </c>
      <c r="L69" s="29">
        <v>48</v>
      </c>
      <c r="M69" s="29">
        <v>31</v>
      </c>
      <c r="N69" s="29">
        <v>27</v>
      </c>
      <c r="O69" s="29">
        <v>34</v>
      </c>
      <c r="P69" s="29">
        <v>38</v>
      </c>
      <c r="Q69" s="29">
        <v>35</v>
      </c>
      <c r="R69" s="29">
        <v>19</v>
      </c>
      <c r="S69" s="29">
        <v>32</v>
      </c>
      <c r="T69" s="29" t="s">
        <v>7603</v>
      </c>
      <c r="U69" s="29" t="s">
        <v>7603</v>
      </c>
      <c r="V69" s="29" t="s">
        <v>7603</v>
      </c>
      <c r="W69" s="29" t="s">
        <v>7603</v>
      </c>
      <c r="X69" s="29" t="s">
        <v>7603</v>
      </c>
      <c r="Y69" s="29" t="s">
        <v>7603</v>
      </c>
      <c r="Z69" s="7">
        <v>177</v>
      </c>
      <c r="AA69" s="7">
        <v>189</v>
      </c>
      <c r="AB69" s="8">
        <v>12</v>
      </c>
      <c r="AC69" s="8" t="s">
        <v>290</v>
      </c>
      <c r="AD69" s="8">
        <v>15</v>
      </c>
      <c r="AE69" s="8">
        <v>16</v>
      </c>
      <c r="AF69" s="8" t="s">
        <v>7603</v>
      </c>
      <c r="AG69" s="8">
        <v>260</v>
      </c>
      <c r="AH69" s="8">
        <v>60</v>
      </c>
      <c r="AI69" s="9">
        <v>366</v>
      </c>
      <c r="AJ69" s="9" t="s">
        <v>7603</v>
      </c>
      <c r="AK69" s="9">
        <v>366</v>
      </c>
    </row>
    <row r="70" spans="1:37">
      <c r="A70">
        <v>2014</v>
      </c>
      <c r="B70" s="10" t="s">
        <v>11486</v>
      </c>
      <c r="C70" s="11" t="s">
        <v>308</v>
      </c>
      <c r="D70" s="11" t="s">
        <v>7835</v>
      </c>
      <c r="E70" s="11" t="s">
        <v>7836</v>
      </c>
      <c r="F70" s="11" t="s">
        <v>582</v>
      </c>
      <c r="G70" s="11" t="s">
        <v>11487</v>
      </c>
      <c r="H70" s="11" t="s">
        <v>11488</v>
      </c>
      <c r="I70" s="11" t="str">
        <f>INDEX(CountyList!A:A, MATCH(MID(B70, 3, 3), CountyList!B:B, 0))</f>
        <v>Cook</v>
      </c>
      <c r="J70" s="29">
        <v>21</v>
      </c>
      <c r="K70" s="29">
        <v>11</v>
      </c>
      <c r="L70" s="29">
        <v>15</v>
      </c>
      <c r="M70" s="29" t="s">
        <v>290</v>
      </c>
      <c r="N70" s="29" t="s">
        <v>290</v>
      </c>
      <c r="O70" s="29">
        <v>10</v>
      </c>
      <c r="P70" s="29" t="s">
        <v>290</v>
      </c>
      <c r="Q70" s="29">
        <v>15</v>
      </c>
      <c r="R70" s="29">
        <v>15</v>
      </c>
      <c r="S70" s="29">
        <v>12</v>
      </c>
      <c r="T70" s="29" t="s">
        <v>7603</v>
      </c>
      <c r="U70" s="29" t="s">
        <v>7603</v>
      </c>
      <c r="V70" s="29" t="s">
        <v>7603</v>
      </c>
      <c r="W70" s="29" t="s">
        <v>7603</v>
      </c>
      <c r="X70" s="29" t="s">
        <v>7603</v>
      </c>
      <c r="Y70" s="29" t="s">
        <v>7603</v>
      </c>
      <c r="Z70" s="7">
        <v>67</v>
      </c>
      <c r="AA70" s="7">
        <v>54</v>
      </c>
      <c r="AB70" s="8" t="s">
        <v>290</v>
      </c>
      <c r="AC70" s="8" t="s">
        <v>290</v>
      </c>
      <c r="AD70" s="8">
        <v>52</v>
      </c>
      <c r="AE70" s="8" t="s">
        <v>290</v>
      </c>
      <c r="AF70" s="8" t="s">
        <v>290</v>
      </c>
      <c r="AG70" s="8">
        <v>40</v>
      </c>
      <c r="AH70" s="8" t="s">
        <v>290</v>
      </c>
      <c r="AI70" s="9">
        <v>121</v>
      </c>
      <c r="AJ70" s="9" t="s">
        <v>7603</v>
      </c>
      <c r="AK70" s="9">
        <v>121</v>
      </c>
    </row>
    <row r="71" spans="1:37">
      <c r="A71">
        <v>2014</v>
      </c>
      <c r="B71" s="10" t="s">
        <v>798</v>
      </c>
      <c r="C71" s="11" t="s">
        <v>7839</v>
      </c>
      <c r="D71" s="11" t="s">
        <v>11489</v>
      </c>
      <c r="E71" s="11" t="s">
        <v>802</v>
      </c>
      <c r="F71" s="11" t="s">
        <v>574</v>
      </c>
      <c r="G71" s="11" t="s">
        <v>11490</v>
      </c>
      <c r="H71" s="11" t="s">
        <v>11491</v>
      </c>
      <c r="I71" s="11" t="str">
        <f>INDEX(CountyList!A:A, MATCH(MID(B71, 3, 3), CountyList!B:B, 0))</f>
        <v>Cook</v>
      </c>
      <c r="J71" s="29">
        <v>37</v>
      </c>
      <c r="K71" s="29">
        <v>17</v>
      </c>
      <c r="L71" s="29">
        <v>30</v>
      </c>
      <c r="M71" s="29">
        <v>19</v>
      </c>
      <c r="N71" s="29">
        <v>20</v>
      </c>
      <c r="O71" s="29">
        <v>22</v>
      </c>
      <c r="P71" s="29">
        <v>16</v>
      </c>
      <c r="Q71" s="29">
        <v>24</v>
      </c>
      <c r="R71" s="29">
        <v>25</v>
      </c>
      <c r="S71" s="29">
        <v>20</v>
      </c>
      <c r="T71" s="29" t="s">
        <v>7603</v>
      </c>
      <c r="U71" s="29" t="s">
        <v>7603</v>
      </c>
      <c r="V71" s="29" t="s">
        <v>7603</v>
      </c>
      <c r="W71" s="29" t="s">
        <v>7603</v>
      </c>
      <c r="X71" s="29" t="s">
        <v>7603</v>
      </c>
      <c r="Y71" s="29" t="s">
        <v>7603</v>
      </c>
      <c r="Z71" s="7">
        <v>117</v>
      </c>
      <c r="AA71" s="7">
        <v>113</v>
      </c>
      <c r="AB71" s="8">
        <v>12</v>
      </c>
      <c r="AC71" s="8" t="s">
        <v>7603</v>
      </c>
      <c r="AD71" s="8">
        <v>12</v>
      </c>
      <c r="AE71" s="8" t="s">
        <v>290</v>
      </c>
      <c r="AF71" s="8" t="s">
        <v>7603</v>
      </c>
      <c r="AG71" s="8">
        <v>184</v>
      </c>
      <c r="AH71" s="8">
        <v>16</v>
      </c>
      <c r="AI71" s="9">
        <v>230</v>
      </c>
      <c r="AJ71" s="9" t="s">
        <v>7603</v>
      </c>
      <c r="AK71" s="9">
        <v>230</v>
      </c>
    </row>
    <row r="72" spans="1:37">
      <c r="A72">
        <v>2014</v>
      </c>
      <c r="B72" s="10" t="s">
        <v>11492</v>
      </c>
      <c r="C72" s="11" t="s">
        <v>7843</v>
      </c>
      <c r="D72" s="11" t="s">
        <v>7845</v>
      </c>
      <c r="E72" s="11" t="s">
        <v>7846</v>
      </c>
      <c r="F72" s="11" t="s">
        <v>7847</v>
      </c>
      <c r="G72" s="11" t="s">
        <v>11493</v>
      </c>
      <c r="H72" s="11" t="s">
        <v>11494</v>
      </c>
      <c r="I72" s="11" t="str">
        <f>INDEX(CountyList!A:A, MATCH(MID(B72, 3, 3), CountyList!B:B, 0))</f>
        <v>Cook</v>
      </c>
      <c r="J72" s="29">
        <v>57</v>
      </c>
      <c r="K72" s="29">
        <v>40</v>
      </c>
      <c r="L72" s="29">
        <v>30</v>
      </c>
      <c r="M72" s="29">
        <v>21</v>
      </c>
      <c r="N72" s="29">
        <v>16</v>
      </c>
      <c r="O72" s="29">
        <v>12</v>
      </c>
      <c r="P72" s="29">
        <v>15</v>
      </c>
      <c r="Q72" s="29">
        <v>19</v>
      </c>
      <c r="R72" s="29">
        <v>19</v>
      </c>
      <c r="S72" s="29" t="s">
        <v>290</v>
      </c>
      <c r="T72" s="29" t="s">
        <v>7603</v>
      </c>
      <c r="U72" s="29" t="s">
        <v>7603</v>
      </c>
      <c r="V72" s="29" t="s">
        <v>7603</v>
      </c>
      <c r="W72" s="29" t="s">
        <v>7603</v>
      </c>
      <c r="X72" s="29" t="s">
        <v>7603</v>
      </c>
      <c r="Y72" s="29" t="s">
        <v>7603</v>
      </c>
      <c r="Z72" s="7">
        <v>131</v>
      </c>
      <c r="AA72" s="7">
        <v>105</v>
      </c>
      <c r="AB72" s="8">
        <v>106</v>
      </c>
      <c r="AC72" s="8" t="s">
        <v>290</v>
      </c>
      <c r="AD72" s="8">
        <v>47</v>
      </c>
      <c r="AE72" s="8" t="s">
        <v>290</v>
      </c>
      <c r="AF72" s="8" t="s">
        <v>7603</v>
      </c>
      <c r="AG72" s="8">
        <v>64</v>
      </c>
      <c r="AH72" s="8">
        <v>11</v>
      </c>
      <c r="AI72" s="9">
        <v>236</v>
      </c>
      <c r="AJ72" s="9" t="s">
        <v>7603</v>
      </c>
      <c r="AK72" s="9">
        <v>236</v>
      </c>
    </row>
    <row r="73" spans="1:37">
      <c r="A73">
        <v>2014</v>
      </c>
      <c r="B73" s="10" t="s">
        <v>804</v>
      </c>
      <c r="C73" s="11" t="s">
        <v>805</v>
      </c>
      <c r="D73" s="11" t="s">
        <v>7851</v>
      </c>
      <c r="E73" s="11" t="s">
        <v>808</v>
      </c>
      <c r="F73" s="11" t="s">
        <v>809</v>
      </c>
      <c r="G73" s="11" t="s">
        <v>11495</v>
      </c>
      <c r="H73" s="11" t="s">
        <v>5177</v>
      </c>
      <c r="I73" s="11" t="str">
        <f>INDEX(CountyList!A:A, MATCH(MID(B73, 3, 3), CountyList!B:B, 0))</f>
        <v>Cook</v>
      </c>
      <c r="J73" s="29">
        <v>40</v>
      </c>
      <c r="K73" s="29">
        <v>20</v>
      </c>
      <c r="L73" s="29">
        <v>13</v>
      </c>
      <c r="M73" s="29">
        <v>15</v>
      </c>
      <c r="N73" s="29">
        <v>21</v>
      </c>
      <c r="O73" s="29">
        <v>19</v>
      </c>
      <c r="P73" s="29">
        <v>11</v>
      </c>
      <c r="Q73" s="29">
        <v>19</v>
      </c>
      <c r="R73" s="29">
        <v>16</v>
      </c>
      <c r="S73" s="29">
        <v>23</v>
      </c>
      <c r="T73" s="29" t="s">
        <v>7603</v>
      </c>
      <c r="U73" s="29" t="s">
        <v>7603</v>
      </c>
      <c r="V73" s="29" t="s">
        <v>7603</v>
      </c>
      <c r="W73" s="29" t="s">
        <v>7603</v>
      </c>
      <c r="X73" s="29" t="s">
        <v>290</v>
      </c>
      <c r="Y73" s="29" t="s">
        <v>7603</v>
      </c>
      <c r="Z73" s="7">
        <v>112</v>
      </c>
      <c r="AA73" s="7">
        <v>90</v>
      </c>
      <c r="AB73" s="8">
        <v>10</v>
      </c>
      <c r="AC73" s="8" t="s">
        <v>7603</v>
      </c>
      <c r="AD73" s="8">
        <v>36</v>
      </c>
      <c r="AE73" s="8" t="s">
        <v>7603</v>
      </c>
      <c r="AF73" s="8" t="s">
        <v>7603</v>
      </c>
      <c r="AG73" s="8">
        <v>139</v>
      </c>
      <c r="AH73" s="8">
        <v>17</v>
      </c>
      <c r="AI73" s="9">
        <v>202</v>
      </c>
      <c r="AJ73" s="9" t="s">
        <v>7603</v>
      </c>
      <c r="AK73" s="9">
        <v>202</v>
      </c>
    </row>
    <row r="74" spans="1:37">
      <c r="A74">
        <v>2014</v>
      </c>
      <c r="B74" s="10" t="s">
        <v>811</v>
      </c>
      <c r="C74" s="11" t="s">
        <v>812</v>
      </c>
      <c r="D74" s="11" t="s">
        <v>7854</v>
      </c>
      <c r="E74" s="11" t="s">
        <v>814</v>
      </c>
      <c r="F74" s="11" t="s">
        <v>728</v>
      </c>
      <c r="G74" s="11" t="s">
        <v>11496</v>
      </c>
      <c r="H74" s="11" t="s">
        <v>5180</v>
      </c>
      <c r="I74" s="11" t="str">
        <f>INDEX(CountyList!A:A, MATCH(MID(B74, 3, 3), CountyList!B:B, 0))</f>
        <v>Cook</v>
      </c>
      <c r="J74" s="29">
        <v>62</v>
      </c>
      <c r="K74" s="29">
        <v>42</v>
      </c>
      <c r="L74" s="29">
        <v>54</v>
      </c>
      <c r="M74" s="29">
        <v>63</v>
      </c>
      <c r="N74" s="29">
        <v>73</v>
      </c>
      <c r="O74" s="29">
        <v>74</v>
      </c>
      <c r="P74" s="29">
        <v>72</v>
      </c>
      <c r="Q74" s="29">
        <v>63</v>
      </c>
      <c r="R74" s="29">
        <v>53</v>
      </c>
      <c r="S74" s="29">
        <v>69</v>
      </c>
      <c r="T74" s="29" t="s">
        <v>7603</v>
      </c>
      <c r="U74" s="29" t="s">
        <v>7603</v>
      </c>
      <c r="V74" s="29" t="s">
        <v>7603</v>
      </c>
      <c r="W74" s="29" t="s">
        <v>7603</v>
      </c>
      <c r="X74" s="29">
        <v>18</v>
      </c>
      <c r="Y74" s="29" t="s">
        <v>7603</v>
      </c>
      <c r="Z74" s="7">
        <v>299</v>
      </c>
      <c r="AA74" s="7">
        <v>344</v>
      </c>
      <c r="AB74" s="8">
        <v>41</v>
      </c>
      <c r="AC74" s="8" t="s">
        <v>290</v>
      </c>
      <c r="AD74" s="8">
        <v>12</v>
      </c>
      <c r="AE74" s="8" t="s">
        <v>7603</v>
      </c>
      <c r="AF74" s="8" t="s">
        <v>290</v>
      </c>
      <c r="AG74" s="8">
        <v>566</v>
      </c>
      <c r="AH74" s="8">
        <v>20</v>
      </c>
      <c r="AI74" s="9">
        <v>643</v>
      </c>
      <c r="AJ74" s="9" t="s">
        <v>7603</v>
      </c>
      <c r="AK74" s="9">
        <v>643</v>
      </c>
    </row>
    <row r="75" spans="1:37">
      <c r="A75">
        <v>2014</v>
      </c>
      <c r="B75" s="10" t="s">
        <v>815</v>
      </c>
      <c r="C75" s="11" t="s">
        <v>816</v>
      </c>
      <c r="D75" s="11" t="s">
        <v>5181</v>
      </c>
      <c r="E75" s="11" t="s">
        <v>819</v>
      </c>
      <c r="F75" s="11" t="s">
        <v>728</v>
      </c>
      <c r="G75" s="11" t="s">
        <v>11497</v>
      </c>
      <c r="H75" s="11" t="s">
        <v>5183</v>
      </c>
      <c r="I75" s="11" t="str">
        <f>INDEX(CountyList!A:A, MATCH(MID(B75, 3, 3), CountyList!B:B, 0))</f>
        <v>Cook</v>
      </c>
      <c r="J75" s="29">
        <v>60</v>
      </c>
      <c r="K75" s="29">
        <v>40</v>
      </c>
      <c r="L75" s="29">
        <v>47</v>
      </c>
      <c r="M75" s="29">
        <v>43</v>
      </c>
      <c r="N75" s="29">
        <v>53</v>
      </c>
      <c r="O75" s="29">
        <v>49</v>
      </c>
      <c r="P75" s="29">
        <v>45</v>
      </c>
      <c r="Q75" s="29">
        <v>43</v>
      </c>
      <c r="R75" s="29">
        <v>47</v>
      </c>
      <c r="S75" s="29">
        <v>45</v>
      </c>
      <c r="T75" s="29" t="s">
        <v>7603</v>
      </c>
      <c r="U75" s="29" t="s">
        <v>7603</v>
      </c>
      <c r="V75" s="29" t="s">
        <v>7603</v>
      </c>
      <c r="W75" s="29" t="s">
        <v>7603</v>
      </c>
      <c r="X75" s="29" t="s">
        <v>7603</v>
      </c>
      <c r="Y75" s="29" t="s">
        <v>7603</v>
      </c>
      <c r="Z75" s="7">
        <v>225</v>
      </c>
      <c r="AA75" s="7">
        <v>247</v>
      </c>
      <c r="AB75" s="8">
        <v>28</v>
      </c>
      <c r="AC75" s="8" t="s">
        <v>7603</v>
      </c>
      <c r="AD75" s="8">
        <v>26</v>
      </c>
      <c r="AE75" s="8" t="s">
        <v>290</v>
      </c>
      <c r="AF75" s="8" t="s">
        <v>290</v>
      </c>
      <c r="AG75" s="8">
        <v>324</v>
      </c>
      <c r="AH75" s="8">
        <v>80</v>
      </c>
      <c r="AI75" s="9">
        <v>472</v>
      </c>
      <c r="AJ75" s="9" t="s">
        <v>7603</v>
      </c>
      <c r="AK75" s="9">
        <v>472</v>
      </c>
    </row>
    <row r="76" spans="1:37">
      <c r="A76">
        <v>2014</v>
      </c>
      <c r="B76" s="10" t="s">
        <v>820</v>
      </c>
      <c r="C76" s="11" t="s">
        <v>7859</v>
      </c>
      <c r="D76" s="11" t="s">
        <v>7861</v>
      </c>
      <c r="E76" s="11" t="s">
        <v>824</v>
      </c>
      <c r="F76" s="11" t="s">
        <v>825</v>
      </c>
      <c r="G76" s="11" t="s">
        <v>11498</v>
      </c>
      <c r="H76" s="11" t="s">
        <v>5186</v>
      </c>
      <c r="I76" s="11" t="str">
        <f>INDEX(CountyList!A:A, MATCH(MID(B76, 3, 3), CountyList!B:B, 0))</f>
        <v>Cook</v>
      </c>
      <c r="J76" s="29" t="s">
        <v>7603</v>
      </c>
      <c r="K76" s="29" t="s">
        <v>7603</v>
      </c>
      <c r="L76" s="29" t="s">
        <v>7603</v>
      </c>
      <c r="M76" s="29" t="s">
        <v>7603</v>
      </c>
      <c r="N76" s="29" t="s">
        <v>7603</v>
      </c>
      <c r="O76" s="29" t="s">
        <v>7603</v>
      </c>
      <c r="P76" s="29" t="s">
        <v>7603</v>
      </c>
      <c r="Q76" s="29" t="s">
        <v>7603</v>
      </c>
      <c r="R76" s="29" t="s">
        <v>7603</v>
      </c>
      <c r="S76" s="29" t="s">
        <v>7603</v>
      </c>
      <c r="T76" s="29">
        <v>34</v>
      </c>
      <c r="U76" s="29">
        <v>38</v>
      </c>
      <c r="V76" s="29">
        <v>40</v>
      </c>
      <c r="W76" s="29">
        <v>52</v>
      </c>
      <c r="X76" s="29" t="s">
        <v>7603</v>
      </c>
      <c r="Y76" s="29" t="s">
        <v>7603</v>
      </c>
      <c r="Z76" s="7">
        <v>81</v>
      </c>
      <c r="AA76" s="7">
        <v>83</v>
      </c>
      <c r="AB76" s="8" t="s">
        <v>290</v>
      </c>
      <c r="AC76" s="8" t="s">
        <v>7603</v>
      </c>
      <c r="AD76" s="8" t="s">
        <v>7603</v>
      </c>
      <c r="AE76" s="8" t="s">
        <v>7603</v>
      </c>
      <c r="AF76" s="8" t="s">
        <v>7603</v>
      </c>
      <c r="AG76" s="8">
        <v>162</v>
      </c>
      <c r="AH76" s="8" t="s">
        <v>7603</v>
      </c>
      <c r="AI76" s="9" t="s">
        <v>7603</v>
      </c>
      <c r="AJ76" s="9">
        <v>164</v>
      </c>
      <c r="AK76" s="9">
        <v>164</v>
      </c>
    </row>
    <row r="77" spans="1:37">
      <c r="A77">
        <v>2014</v>
      </c>
      <c r="B77" s="10" t="s">
        <v>826</v>
      </c>
      <c r="C77" s="11" t="s">
        <v>827</v>
      </c>
      <c r="D77" s="11" t="s">
        <v>11499</v>
      </c>
      <c r="E77" s="11" t="s">
        <v>11500</v>
      </c>
      <c r="F77" s="11" t="s">
        <v>734</v>
      </c>
      <c r="G77" s="11" t="s">
        <v>11501</v>
      </c>
      <c r="H77" s="11" t="s">
        <v>5189</v>
      </c>
      <c r="I77" s="11" t="str">
        <f>INDEX(CountyList!A:A, MATCH(MID(B77, 3, 3), CountyList!B:B, 0))</f>
        <v>Cook</v>
      </c>
      <c r="J77" s="29">
        <v>40</v>
      </c>
      <c r="K77" s="29">
        <v>20</v>
      </c>
      <c r="L77" s="29">
        <v>12</v>
      </c>
      <c r="M77" s="29">
        <v>12</v>
      </c>
      <c r="N77" s="29" t="s">
        <v>290</v>
      </c>
      <c r="O77" s="29" t="s">
        <v>290</v>
      </c>
      <c r="P77" s="29" t="s">
        <v>290</v>
      </c>
      <c r="Q77" s="29" t="s">
        <v>7603</v>
      </c>
      <c r="R77" s="29" t="s">
        <v>7603</v>
      </c>
      <c r="S77" s="29" t="s">
        <v>7603</v>
      </c>
      <c r="T77" s="29" t="s">
        <v>7603</v>
      </c>
      <c r="U77" s="29" t="s">
        <v>7603</v>
      </c>
      <c r="V77" s="29" t="s">
        <v>7603</v>
      </c>
      <c r="W77" s="29" t="s">
        <v>7603</v>
      </c>
      <c r="X77" s="29" t="s">
        <v>7603</v>
      </c>
      <c r="Y77" s="29" t="s">
        <v>7603</v>
      </c>
      <c r="Z77" s="7">
        <v>44</v>
      </c>
      <c r="AA77" s="7">
        <v>51</v>
      </c>
      <c r="AB77" s="8" t="s">
        <v>7603</v>
      </c>
      <c r="AC77" s="8" t="s">
        <v>7603</v>
      </c>
      <c r="AD77" s="8">
        <v>90</v>
      </c>
      <c r="AE77" s="8" t="s">
        <v>7603</v>
      </c>
      <c r="AF77" s="8" t="s">
        <v>7603</v>
      </c>
      <c r="AG77" s="8" t="s">
        <v>290</v>
      </c>
      <c r="AH77" s="8" t="s">
        <v>290</v>
      </c>
      <c r="AI77" s="9">
        <v>95</v>
      </c>
      <c r="AJ77" s="9" t="s">
        <v>7603</v>
      </c>
      <c r="AK77" s="9">
        <v>95</v>
      </c>
    </row>
    <row r="78" spans="1:37">
      <c r="A78">
        <v>2014</v>
      </c>
      <c r="B78" s="10" t="s">
        <v>11502</v>
      </c>
      <c r="C78" s="11" t="s">
        <v>3652</v>
      </c>
      <c r="D78" s="11" t="s">
        <v>7864</v>
      </c>
      <c r="E78" s="11" t="s">
        <v>7865</v>
      </c>
      <c r="F78" s="11" t="s">
        <v>825</v>
      </c>
      <c r="G78" s="11" t="s">
        <v>11498</v>
      </c>
      <c r="H78" s="11" t="s">
        <v>7027</v>
      </c>
      <c r="I78" s="11" t="str">
        <f>INDEX(CountyList!A:A, MATCH(MID(B78, 3, 3), CountyList!B:B, 0))</f>
        <v>Cook</v>
      </c>
      <c r="J78" s="29">
        <v>62</v>
      </c>
      <c r="K78" s="29">
        <v>17</v>
      </c>
      <c r="L78" s="29">
        <v>17</v>
      </c>
      <c r="M78" s="29">
        <v>15</v>
      </c>
      <c r="N78" s="29">
        <v>13</v>
      </c>
      <c r="O78" s="29">
        <v>10</v>
      </c>
      <c r="P78" s="29" t="s">
        <v>290</v>
      </c>
      <c r="Q78" s="29" t="s">
        <v>290</v>
      </c>
      <c r="R78" s="29" t="s">
        <v>290</v>
      </c>
      <c r="S78" s="29" t="s">
        <v>290</v>
      </c>
      <c r="T78" s="29" t="s">
        <v>7603</v>
      </c>
      <c r="U78" s="29" t="s">
        <v>7603</v>
      </c>
      <c r="V78" s="29" t="s">
        <v>7603</v>
      </c>
      <c r="W78" s="29" t="s">
        <v>7603</v>
      </c>
      <c r="X78" s="29" t="s">
        <v>290</v>
      </c>
      <c r="Y78" s="29" t="s">
        <v>7603</v>
      </c>
      <c r="Z78" s="7">
        <v>86</v>
      </c>
      <c r="AA78" s="7">
        <v>69</v>
      </c>
      <c r="AB78" s="8" t="s">
        <v>7603</v>
      </c>
      <c r="AC78" s="8" t="s">
        <v>7603</v>
      </c>
      <c r="AD78" s="8" t="s">
        <v>290</v>
      </c>
      <c r="AE78" s="8" t="s">
        <v>7603</v>
      </c>
      <c r="AF78" s="8" t="s">
        <v>7603</v>
      </c>
      <c r="AG78" s="8">
        <v>149</v>
      </c>
      <c r="AH78" s="8" t="s">
        <v>290</v>
      </c>
      <c r="AI78" s="9">
        <v>155</v>
      </c>
      <c r="AJ78" s="9" t="s">
        <v>7603</v>
      </c>
      <c r="AK78" s="9">
        <v>155</v>
      </c>
    </row>
    <row r="79" spans="1:37">
      <c r="A79">
        <v>2014</v>
      </c>
      <c r="B79" s="10" t="s">
        <v>11503</v>
      </c>
      <c r="C79" s="11" t="s">
        <v>11504</v>
      </c>
      <c r="D79" s="11" t="s">
        <v>11505</v>
      </c>
      <c r="E79" s="11" t="s">
        <v>11506</v>
      </c>
      <c r="F79" s="11" t="s">
        <v>613</v>
      </c>
      <c r="G79" s="11" t="s">
        <v>11507</v>
      </c>
      <c r="H79" s="11" t="s">
        <v>11508</v>
      </c>
      <c r="I79" s="11" t="str">
        <f>INDEX(CountyList!A:A, MATCH(MID(B79, 3, 3), CountyList!B:B, 0))</f>
        <v>Cook</v>
      </c>
      <c r="J79" s="29" t="s">
        <v>7603</v>
      </c>
      <c r="K79" s="29">
        <v>23</v>
      </c>
      <c r="L79" s="29">
        <v>20</v>
      </c>
      <c r="M79" s="29">
        <v>15</v>
      </c>
      <c r="N79" s="29">
        <v>20</v>
      </c>
      <c r="O79" s="29">
        <v>14</v>
      </c>
      <c r="P79" s="29">
        <v>11</v>
      </c>
      <c r="Q79" s="29" t="s">
        <v>290</v>
      </c>
      <c r="R79" s="29" t="s">
        <v>7603</v>
      </c>
      <c r="S79" s="29" t="s">
        <v>7603</v>
      </c>
      <c r="T79" s="29" t="s">
        <v>7603</v>
      </c>
      <c r="U79" s="29" t="s">
        <v>7603</v>
      </c>
      <c r="V79" s="29" t="s">
        <v>7603</v>
      </c>
      <c r="W79" s="29" t="s">
        <v>7603</v>
      </c>
      <c r="X79" s="29" t="s">
        <v>7603</v>
      </c>
      <c r="Y79" s="29" t="s">
        <v>7603</v>
      </c>
      <c r="Z79" s="7">
        <v>54</v>
      </c>
      <c r="AA79" s="7">
        <v>58</v>
      </c>
      <c r="AB79" s="8" t="s">
        <v>7603</v>
      </c>
      <c r="AC79" s="8" t="s">
        <v>7603</v>
      </c>
      <c r="AD79" s="8" t="s">
        <v>7603</v>
      </c>
      <c r="AE79" s="8" t="s">
        <v>7603</v>
      </c>
      <c r="AF79" s="8" t="s">
        <v>7603</v>
      </c>
      <c r="AG79" s="8">
        <v>112</v>
      </c>
      <c r="AH79" s="8" t="s">
        <v>7603</v>
      </c>
      <c r="AI79" s="9">
        <v>112</v>
      </c>
      <c r="AJ79" s="9" t="s">
        <v>7603</v>
      </c>
      <c r="AK79" s="9">
        <v>112</v>
      </c>
    </row>
    <row r="80" spans="1:37">
      <c r="A80">
        <v>2014</v>
      </c>
      <c r="B80" s="10" t="s">
        <v>833</v>
      </c>
      <c r="C80" s="11" t="s">
        <v>834</v>
      </c>
      <c r="D80" s="11" t="s">
        <v>5190</v>
      </c>
      <c r="E80" s="11" t="s">
        <v>836</v>
      </c>
      <c r="F80" s="11" t="s">
        <v>721</v>
      </c>
      <c r="G80" s="11" t="s">
        <v>11509</v>
      </c>
      <c r="H80" s="11" t="s">
        <v>5192</v>
      </c>
      <c r="I80" s="11" t="str">
        <f>INDEX(CountyList!A:A, MATCH(MID(B80, 3, 3), CountyList!B:B, 0))</f>
        <v>Cook</v>
      </c>
      <c r="J80" s="29">
        <v>66</v>
      </c>
      <c r="K80" s="29">
        <v>30</v>
      </c>
      <c r="L80" s="29">
        <v>27</v>
      </c>
      <c r="M80" s="29">
        <v>18</v>
      </c>
      <c r="N80" s="29">
        <v>29</v>
      </c>
      <c r="O80" s="29">
        <v>41</v>
      </c>
      <c r="P80" s="29">
        <v>34</v>
      </c>
      <c r="Q80" s="29">
        <v>25</v>
      </c>
      <c r="R80" s="29">
        <v>36</v>
      </c>
      <c r="S80" s="29">
        <v>42</v>
      </c>
      <c r="T80" s="29" t="s">
        <v>7603</v>
      </c>
      <c r="U80" s="29" t="s">
        <v>7603</v>
      </c>
      <c r="V80" s="29" t="s">
        <v>7603</v>
      </c>
      <c r="W80" s="29" t="s">
        <v>7603</v>
      </c>
      <c r="X80" s="29">
        <v>15</v>
      </c>
      <c r="Y80" s="29" t="s">
        <v>7603</v>
      </c>
      <c r="Z80" s="7">
        <v>180</v>
      </c>
      <c r="AA80" s="7">
        <v>183</v>
      </c>
      <c r="AB80" s="8" t="s">
        <v>290</v>
      </c>
      <c r="AC80" s="8" t="s">
        <v>7603</v>
      </c>
      <c r="AD80" s="8">
        <v>30</v>
      </c>
      <c r="AE80" s="8" t="s">
        <v>290</v>
      </c>
      <c r="AF80" s="8" t="s">
        <v>7603</v>
      </c>
      <c r="AG80" s="8">
        <v>305</v>
      </c>
      <c r="AH80" s="8">
        <v>24</v>
      </c>
      <c r="AI80" s="9">
        <v>363</v>
      </c>
      <c r="AJ80" s="9" t="s">
        <v>7603</v>
      </c>
      <c r="AK80" s="9">
        <v>363</v>
      </c>
    </row>
    <row r="81" spans="1:37">
      <c r="A81">
        <v>2014</v>
      </c>
      <c r="B81" s="10" t="s">
        <v>837</v>
      </c>
      <c r="C81" s="11" t="s">
        <v>838</v>
      </c>
      <c r="D81" s="11" t="s">
        <v>11510</v>
      </c>
      <c r="E81" s="11" t="s">
        <v>841</v>
      </c>
      <c r="F81" s="11" t="s">
        <v>721</v>
      </c>
      <c r="G81" s="11" t="s">
        <v>11511</v>
      </c>
      <c r="H81" s="11" t="s">
        <v>5195</v>
      </c>
      <c r="I81" s="11" t="str">
        <f>INDEX(CountyList!A:A, MATCH(MID(B81, 3, 3), CountyList!B:B, 0))</f>
        <v>Cook</v>
      </c>
      <c r="J81" s="29">
        <v>38</v>
      </c>
      <c r="K81" s="29">
        <v>16</v>
      </c>
      <c r="L81" s="29">
        <v>24</v>
      </c>
      <c r="M81" s="29">
        <v>13</v>
      </c>
      <c r="N81" s="29">
        <v>22</v>
      </c>
      <c r="O81" s="29">
        <v>17</v>
      </c>
      <c r="P81" s="29">
        <v>19</v>
      </c>
      <c r="Q81" s="29">
        <v>14</v>
      </c>
      <c r="R81" s="29">
        <v>10</v>
      </c>
      <c r="S81" s="29">
        <v>19</v>
      </c>
      <c r="T81" s="29" t="s">
        <v>7603</v>
      </c>
      <c r="U81" s="29" t="s">
        <v>7603</v>
      </c>
      <c r="V81" s="29" t="s">
        <v>7603</v>
      </c>
      <c r="W81" s="29" t="s">
        <v>7603</v>
      </c>
      <c r="X81" s="29" t="s">
        <v>7603</v>
      </c>
      <c r="Y81" s="29" t="s">
        <v>7603</v>
      </c>
      <c r="Z81" s="7">
        <v>101</v>
      </c>
      <c r="AA81" s="7">
        <v>91</v>
      </c>
      <c r="AB81" s="8">
        <v>21</v>
      </c>
      <c r="AC81" s="8" t="s">
        <v>7603</v>
      </c>
      <c r="AD81" s="8" t="s">
        <v>290</v>
      </c>
      <c r="AE81" s="8" t="s">
        <v>7603</v>
      </c>
      <c r="AF81" s="8" t="s">
        <v>7603</v>
      </c>
      <c r="AG81" s="8">
        <v>159</v>
      </c>
      <c r="AH81" s="8" t="s">
        <v>290</v>
      </c>
      <c r="AI81" s="9">
        <v>192</v>
      </c>
      <c r="AJ81" s="9" t="s">
        <v>7603</v>
      </c>
      <c r="AK81" s="9">
        <v>192</v>
      </c>
    </row>
    <row r="82" spans="1:37">
      <c r="A82">
        <v>2014</v>
      </c>
      <c r="B82" s="10" t="s">
        <v>843</v>
      </c>
      <c r="C82" s="11" t="s">
        <v>844</v>
      </c>
      <c r="D82" s="11" t="s">
        <v>11512</v>
      </c>
      <c r="E82" s="11" t="s">
        <v>847</v>
      </c>
      <c r="F82" s="11" t="s">
        <v>767</v>
      </c>
      <c r="G82" s="11" t="s">
        <v>11513</v>
      </c>
      <c r="H82" s="11" t="s">
        <v>5198</v>
      </c>
      <c r="I82" s="11" t="str">
        <f>INDEX(CountyList!A:A, MATCH(MID(B82, 3, 3), CountyList!B:B, 0))</f>
        <v>Cook</v>
      </c>
      <c r="J82" s="29">
        <v>67</v>
      </c>
      <c r="K82" s="29">
        <v>15</v>
      </c>
      <c r="L82" s="29">
        <v>18</v>
      </c>
      <c r="M82" s="29">
        <v>14</v>
      </c>
      <c r="N82" s="29" t="s">
        <v>290</v>
      </c>
      <c r="O82" s="29">
        <v>17</v>
      </c>
      <c r="P82" s="29">
        <v>21</v>
      </c>
      <c r="Q82" s="29">
        <v>14</v>
      </c>
      <c r="R82" s="29">
        <v>14</v>
      </c>
      <c r="S82" s="29">
        <v>21</v>
      </c>
      <c r="T82" s="29" t="s">
        <v>7603</v>
      </c>
      <c r="U82" s="29" t="s">
        <v>7603</v>
      </c>
      <c r="V82" s="29" t="s">
        <v>7603</v>
      </c>
      <c r="W82" s="29" t="s">
        <v>7603</v>
      </c>
      <c r="X82" s="29" t="s">
        <v>7603</v>
      </c>
      <c r="Y82" s="29" t="s">
        <v>7603</v>
      </c>
      <c r="Z82" s="7">
        <v>103</v>
      </c>
      <c r="AA82" s="7">
        <v>105</v>
      </c>
      <c r="AB82" s="8">
        <v>16</v>
      </c>
      <c r="AC82" s="8" t="s">
        <v>7603</v>
      </c>
      <c r="AD82" s="8">
        <v>20</v>
      </c>
      <c r="AE82" s="8" t="s">
        <v>290</v>
      </c>
      <c r="AF82" s="8" t="s">
        <v>7603</v>
      </c>
      <c r="AG82" s="8">
        <v>169</v>
      </c>
      <c r="AH82" s="8" t="s">
        <v>290</v>
      </c>
      <c r="AI82" s="9">
        <v>208</v>
      </c>
      <c r="AJ82" s="9" t="s">
        <v>7603</v>
      </c>
      <c r="AK82" s="9">
        <v>208</v>
      </c>
    </row>
    <row r="83" spans="1:37">
      <c r="A83">
        <v>2014</v>
      </c>
      <c r="B83" s="10" t="s">
        <v>848</v>
      </c>
      <c r="C83" s="11" t="s">
        <v>849</v>
      </c>
      <c r="D83" s="11" t="s">
        <v>7876</v>
      </c>
      <c r="E83" s="11" t="s">
        <v>852</v>
      </c>
      <c r="F83" s="11" t="s">
        <v>734</v>
      </c>
      <c r="G83" s="11" t="s">
        <v>11514</v>
      </c>
      <c r="H83" s="11" t="s">
        <v>5201</v>
      </c>
      <c r="I83" s="11" t="str">
        <f>INDEX(CountyList!A:A, MATCH(MID(B83, 3, 3), CountyList!B:B, 0))</f>
        <v>Cook</v>
      </c>
      <c r="J83" s="29">
        <v>236</v>
      </c>
      <c r="K83" s="29">
        <v>158</v>
      </c>
      <c r="L83" s="29">
        <v>98</v>
      </c>
      <c r="M83" s="29">
        <v>107</v>
      </c>
      <c r="N83" s="29">
        <v>96</v>
      </c>
      <c r="O83" s="29">
        <v>86</v>
      </c>
      <c r="P83" s="29">
        <v>60</v>
      </c>
      <c r="Q83" s="29">
        <v>74</v>
      </c>
      <c r="R83" s="29">
        <v>60</v>
      </c>
      <c r="S83" s="29">
        <v>59</v>
      </c>
      <c r="T83" s="29">
        <v>37</v>
      </c>
      <c r="U83" s="29">
        <v>32</v>
      </c>
      <c r="V83" s="29">
        <v>37</v>
      </c>
      <c r="W83" s="29">
        <v>29</v>
      </c>
      <c r="X83" s="29" t="s">
        <v>7603</v>
      </c>
      <c r="Y83" s="29" t="s">
        <v>7603</v>
      </c>
      <c r="Z83" s="7">
        <v>604</v>
      </c>
      <c r="AA83" s="7">
        <v>565</v>
      </c>
      <c r="AB83" s="8">
        <v>42</v>
      </c>
      <c r="AC83" s="8">
        <v>12</v>
      </c>
      <c r="AD83" s="8">
        <v>669</v>
      </c>
      <c r="AE83" s="8">
        <v>132</v>
      </c>
      <c r="AF83" s="8">
        <v>16</v>
      </c>
      <c r="AG83" s="8">
        <v>253</v>
      </c>
      <c r="AH83" s="8">
        <v>45</v>
      </c>
      <c r="AI83" s="9">
        <v>1034</v>
      </c>
      <c r="AJ83" s="9">
        <v>135</v>
      </c>
      <c r="AK83" s="9">
        <v>1169</v>
      </c>
    </row>
    <row r="84" spans="1:37">
      <c r="A84">
        <v>2014</v>
      </c>
      <c r="B84" s="10" t="s">
        <v>853</v>
      </c>
      <c r="C84" s="11" t="s">
        <v>854</v>
      </c>
      <c r="D84" s="11" t="s">
        <v>5202</v>
      </c>
      <c r="E84" s="11" t="s">
        <v>857</v>
      </c>
      <c r="F84" s="11" t="s">
        <v>858</v>
      </c>
      <c r="G84" s="11" t="s">
        <v>11515</v>
      </c>
      <c r="H84" s="11" t="s">
        <v>5204</v>
      </c>
      <c r="I84" s="11" t="str">
        <f>INDEX(CountyList!A:A, MATCH(MID(B84, 3, 3), CountyList!B:B, 0))</f>
        <v>Cook</v>
      </c>
      <c r="J84" s="29">
        <v>103</v>
      </c>
      <c r="K84" s="29">
        <v>50</v>
      </c>
      <c r="L84" s="29">
        <v>47</v>
      </c>
      <c r="M84" s="29">
        <v>34</v>
      </c>
      <c r="N84" s="29">
        <v>38</v>
      </c>
      <c r="O84" s="29">
        <v>37</v>
      </c>
      <c r="P84" s="29">
        <v>36</v>
      </c>
      <c r="Q84" s="29">
        <v>24</v>
      </c>
      <c r="R84" s="29">
        <v>27</v>
      </c>
      <c r="S84" s="29">
        <v>22</v>
      </c>
      <c r="T84" s="29" t="s">
        <v>7603</v>
      </c>
      <c r="U84" s="29" t="s">
        <v>7603</v>
      </c>
      <c r="V84" s="29" t="s">
        <v>7603</v>
      </c>
      <c r="W84" s="29" t="s">
        <v>7603</v>
      </c>
      <c r="X84" s="29" t="s">
        <v>7603</v>
      </c>
      <c r="Y84" s="29" t="s">
        <v>7603</v>
      </c>
      <c r="Z84" s="7">
        <v>217</v>
      </c>
      <c r="AA84" s="7">
        <v>201</v>
      </c>
      <c r="AB84" s="8">
        <v>32</v>
      </c>
      <c r="AC84" s="8" t="s">
        <v>7603</v>
      </c>
      <c r="AD84" s="8">
        <v>23</v>
      </c>
      <c r="AE84" s="8" t="s">
        <v>290</v>
      </c>
      <c r="AF84" s="8" t="s">
        <v>7603</v>
      </c>
      <c r="AG84" s="8">
        <v>332</v>
      </c>
      <c r="AH84" s="8">
        <v>29</v>
      </c>
      <c r="AI84" s="9">
        <v>418</v>
      </c>
      <c r="AJ84" s="9" t="s">
        <v>7603</v>
      </c>
      <c r="AK84" s="9">
        <v>418</v>
      </c>
    </row>
    <row r="85" spans="1:37">
      <c r="A85">
        <v>2014</v>
      </c>
      <c r="B85" s="10" t="s">
        <v>859</v>
      </c>
      <c r="C85" s="11" t="s">
        <v>860</v>
      </c>
      <c r="D85" s="11" t="s">
        <v>7882</v>
      </c>
      <c r="E85" s="11" t="s">
        <v>863</v>
      </c>
      <c r="F85" s="11" t="s">
        <v>709</v>
      </c>
      <c r="G85" s="11" t="s">
        <v>11516</v>
      </c>
      <c r="H85" s="11" t="s">
        <v>5207</v>
      </c>
      <c r="I85" s="11" t="str">
        <f>INDEX(CountyList!A:A, MATCH(MID(B85, 3, 3), CountyList!B:B, 0))</f>
        <v>Cook</v>
      </c>
      <c r="J85" s="29">
        <v>70</v>
      </c>
      <c r="K85" s="29">
        <v>35</v>
      </c>
      <c r="L85" s="29">
        <v>34</v>
      </c>
      <c r="M85" s="29">
        <v>34</v>
      </c>
      <c r="N85" s="29">
        <v>28</v>
      </c>
      <c r="O85" s="29">
        <v>26</v>
      </c>
      <c r="P85" s="29">
        <v>18</v>
      </c>
      <c r="Q85" s="29">
        <v>31</v>
      </c>
      <c r="R85" s="29">
        <v>19</v>
      </c>
      <c r="S85" s="29">
        <v>19</v>
      </c>
      <c r="T85" s="29" t="s">
        <v>7603</v>
      </c>
      <c r="U85" s="29" t="s">
        <v>7603</v>
      </c>
      <c r="V85" s="29" t="s">
        <v>7603</v>
      </c>
      <c r="W85" s="29" t="s">
        <v>7603</v>
      </c>
      <c r="X85" s="29" t="s">
        <v>290</v>
      </c>
      <c r="Y85" s="29" t="s">
        <v>7603</v>
      </c>
      <c r="Z85" s="7">
        <v>179</v>
      </c>
      <c r="AA85" s="7">
        <v>138</v>
      </c>
      <c r="AB85" s="8">
        <v>14</v>
      </c>
      <c r="AC85" s="8" t="s">
        <v>7603</v>
      </c>
      <c r="AD85" s="8">
        <v>38</v>
      </c>
      <c r="AE85" s="8" t="s">
        <v>7603</v>
      </c>
      <c r="AF85" s="8" t="s">
        <v>290</v>
      </c>
      <c r="AG85" s="8">
        <v>256</v>
      </c>
      <c r="AH85" s="8" t="s">
        <v>7603</v>
      </c>
      <c r="AI85" s="9">
        <v>317</v>
      </c>
      <c r="AJ85" s="9" t="s">
        <v>7603</v>
      </c>
      <c r="AK85" s="9">
        <v>317</v>
      </c>
    </row>
    <row r="86" spans="1:37">
      <c r="A86">
        <v>2014</v>
      </c>
      <c r="B86" s="10" t="s">
        <v>864</v>
      </c>
      <c r="C86" s="11" t="s">
        <v>865</v>
      </c>
      <c r="D86" s="11" t="s">
        <v>5208</v>
      </c>
      <c r="E86" s="11" t="s">
        <v>867</v>
      </c>
      <c r="F86" s="11" t="s">
        <v>709</v>
      </c>
      <c r="G86" s="11" t="s">
        <v>11517</v>
      </c>
      <c r="H86" s="11" t="s">
        <v>5210</v>
      </c>
      <c r="I86" s="11" t="str">
        <f>INDEX(CountyList!A:A, MATCH(MID(B86, 3, 3), CountyList!B:B, 0))</f>
        <v>Cook</v>
      </c>
      <c r="J86" s="29">
        <v>110</v>
      </c>
      <c r="K86" s="29">
        <v>39</v>
      </c>
      <c r="L86" s="29">
        <v>52</v>
      </c>
      <c r="M86" s="29">
        <v>47</v>
      </c>
      <c r="N86" s="29">
        <v>49</v>
      </c>
      <c r="O86" s="29">
        <v>56</v>
      </c>
      <c r="P86" s="29">
        <v>31</v>
      </c>
      <c r="Q86" s="29">
        <v>31</v>
      </c>
      <c r="R86" s="29">
        <v>42</v>
      </c>
      <c r="S86" s="29">
        <v>54</v>
      </c>
      <c r="T86" s="29" t="s">
        <v>7603</v>
      </c>
      <c r="U86" s="29" t="s">
        <v>7603</v>
      </c>
      <c r="V86" s="29" t="s">
        <v>7603</v>
      </c>
      <c r="W86" s="29" t="s">
        <v>7603</v>
      </c>
      <c r="X86" s="29">
        <v>35</v>
      </c>
      <c r="Y86" s="29" t="s">
        <v>7603</v>
      </c>
      <c r="Z86" s="7">
        <v>283</v>
      </c>
      <c r="AA86" s="7">
        <v>263</v>
      </c>
      <c r="AB86" s="8">
        <v>38</v>
      </c>
      <c r="AC86" s="8">
        <v>10</v>
      </c>
      <c r="AD86" s="8">
        <v>17</v>
      </c>
      <c r="AE86" s="8" t="s">
        <v>7603</v>
      </c>
      <c r="AF86" s="8" t="s">
        <v>7603</v>
      </c>
      <c r="AG86" s="8">
        <v>472</v>
      </c>
      <c r="AH86" s="8" t="s">
        <v>290</v>
      </c>
      <c r="AI86" s="9">
        <v>546</v>
      </c>
      <c r="AJ86" s="9" t="s">
        <v>7603</v>
      </c>
      <c r="AK86" s="9">
        <v>546</v>
      </c>
    </row>
    <row r="87" spans="1:37">
      <c r="A87">
        <v>2014</v>
      </c>
      <c r="B87" s="10" t="s">
        <v>868</v>
      </c>
      <c r="C87" s="11" t="s">
        <v>869</v>
      </c>
      <c r="D87" s="11" t="s">
        <v>11518</v>
      </c>
      <c r="E87" s="11" t="s">
        <v>871</v>
      </c>
      <c r="F87" s="11" t="s">
        <v>641</v>
      </c>
      <c r="G87" s="11" t="s">
        <v>11519</v>
      </c>
      <c r="H87" s="11" t="s">
        <v>5213</v>
      </c>
      <c r="I87" s="11" t="str">
        <f>INDEX(CountyList!A:A, MATCH(MID(B87, 3, 3), CountyList!B:B, 0))</f>
        <v>Cook</v>
      </c>
      <c r="J87" s="29">
        <v>54</v>
      </c>
      <c r="K87" s="29">
        <v>25</v>
      </c>
      <c r="L87" s="29">
        <v>33</v>
      </c>
      <c r="M87" s="29">
        <v>22</v>
      </c>
      <c r="N87" s="29">
        <v>28</v>
      </c>
      <c r="O87" s="29">
        <v>26</v>
      </c>
      <c r="P87" s="29">
        <v>28</v>
      </c>
      <c r="Q87" s="29">
        <v>30</v>
      </c>
      <c r="R87" s="29">
        <v>22</v>
      </c>
      <c r="S87" s="29">
        <v>31</v>
      </c>
      <c r="T87" s="29" t="s">
        <v>7603</v>
      </c>
      <c r="U87" s="29" t="s">
        <v>7603</v>
      </c>
      <c r="V87" s="29" t="s">
        <v>7603</v>
      </c>
      <c r="W87" s="29" t="s">
        <v>7603</v>
      </c>
      <c r="X87" s="29" t="s">
        <v>7603</v>
      </c>
      <c r="Y87" s="29" t="s">
        <v>7603</v>
      </c>
      <c r="Z87" s="7">
        <v>161</v>
      </c>
      <c r="AA87" s="7">
        <v>138</v>
      </c>
      <c r="AB87" s="8" t="s">
        <v>7603</v>
      </c>
      <c r="AC87" s="8" t="s">
        <v>290</v>
      </c>
      <c r="AD87" s="8">
        <v>81</v>
      </c>
      <c r="AE87" s="8" t="s">
        <v>290</v>
      </c>
      <c r="AF87" s="8" t="s">
        <v>290</v>
      </c>
      <c r="AG87" s="8">
        <v>194</v>
      </c>
      <c r="AH87" s="8">
        <v>12</v>
      </c>
      <c r="AI87" s="9">
        <v>299</v>
      </c>
      <c r="AJ87" s="9" t="s">
        <v>7603</v>
      </c>
      <c r="AK87" s="9">
        <v>299</v>
      </c>
    </row>
    <row r="88" spans="1:37">
      <c r="A88">
        <v>2014</v>
      </c>
      <c r="B88" s="10" t="s">
        <v>872</v>
      </c>
      <c r="C88" s="11" t="s">
        <v>873</v>
      </c>
      <c r="D88" s="11" t="s">
        <v>9449</v>
      </c>
      <c r="E88" s="11" t="s">
        <v>876</v>
      </c>
      <c r="F88" s="11" t="s">
        <v>877</v>
      </c>
      <c r="G88" s="11" t="s">
        <v>11520</v>
      </c>
      <c r="H88" s="11" t="s">
        <v>5216</v>
      </c>
      <c r="I88" s="11" t="str">
        <f>INDEX(CountyList!A:A, MATCH(MID(B88, 3, 3), CountyList!B:B, 0))</f>
        <v>Cook</v>
      </c>
      <c r="J88" s="29">
        <v>59</v>
      </c>
      <c r="K88" s="29">
        <v>38</v>
      </c>
      <c r="L88" s="29">
        <v>32</v>
      </c>
      <c r="M88" s="29">
        <v>28</v>
      </c>
      <c r="N88" s="29">
        <v>20</v>
      </c>
      <c r="O88" s="29">
        <v>28</v>
      </c>
      <c r="P88" s="29">
        <v>20</v>
      </c>
      <c r="Q88" s="29">
        <v>17</v>
      </c>
      <c r="R88" s="29">
        <v>12</v>
      </c>
      <c r="S88" s="29" t="s">
        <v>290</v>
      </c>
      <c r="T88" s="29" t="s">
        <v>7603</v>
      </c>
      <c r="U88" s="29" t="s">
        <v>7603</v>
      </c>
      <c r="V88" s="29" t="s">
        <v>7603</v>
      </c>
      <c r="W88" s="29" t="s">
        <v>7603</v>
      </c>
      <c r="X88" s="29" t="s">
        <v>290</v>
      </c>
      <c r="Y88" s="29" t="s">
        <v>7603</v>
      </c>
      <c r="Z88" s="7">
        <v>128</v>
      </c>
      <c r="AA88" s="7">
        <v>136</v>
      </c>
      <c r="AB88" s="8" t="s">
        <v>290</v>
      </c>
      <c r="AC88" s="8" t="s">
        <v>7603</v>
      </c>
      <c r="AD88" s="8">
        <v>33</v>
      </c>
      <c r="AE88" s="8" t="s">
        <v>290</v>
      </c>
      <c r="AF88" s="8" t="s">
        <v>7603</v>
      </c>
      <c r="AG88" s="8">
        <v>210</v>
      </c>
      <c r="AH88" s="8">
        <v>15</v>
      </c>
      <c r="AI88" s="9">
        <v>264</v>
      </c>
      <c r="AJ88" s="9" t="s">
        <v>7603</v>
      </c>
      <c r="AK88" s="9">
        <v>264</v>
      </c>
    </row>
    <row r="89" spans="1:37">
      <c r="A89">
        <v>2014</v>
      </c>
      <c r="B89" s="10" t="s">
        <v>879</v>
      </c>
      <c r="C89" s="11" t="s">
        <v>880</v>
      </c>
      <c r="D89" s="11" t="s">
        <v>7894</v>
      </c>
      <c r="E89" s="11" t="s">
        <v>882</v>
      </c>
      <c r="F89" s="11" t="s">
        <v>883</v>
      </c>
      <c r="G89" s="11" t="s">
        <v>11521</v>
      </c>
      <c r="H89" s="11" t="s">
        <v>5219</v>
      </c>
      <c r="I89" s="11" t="str">
        <f>INDEX(CountyList!A:A, MATCH(MID(B89, 3, 3), CountyList!B:B, 0))</f>
        <v>Cook</v>
      </c>
      <c r="J89" s="29">
        <v>43</v>
      </c>
      <c r="K89" s="29">
        <v>45</v>
      </c>
      <c r="L89" s="29">
        <v>42</v>
      </c>
      <c r="M89" s="29">
        <v>43</v>
      </c>
      <c r="N89" s="29">
        <v>47</v>
      </c>
      <c r="O89" s="29">
        <v>55</v>
      </c>
      <c r="P89" s="29">
        <v>47</v>
      </c>
      <c r="Q89" s="29">
        <v>48</v>
      </c>
      <c r="R89" s="29">
        <v>43</v>
      </c>
      <c r="S89" s="29">
        <v>54</v>
      </c>
      <c r="T89" s="29" t="s">
        <v>7603</v>
      </c>
      <c r="U89" s="29" t="s">
        <v>7603</v>
      </c>
      <c r="V89" s="29" t="s">
        <v>7603</v>
      </c>
      <c r="W89" s="29" t="s">
        <v>7603</v>
      </c>
      <c r="X89" s="29">
        <v>12</v>
      </c>
      <c r="Y89" s="29" t="s">
        <v>7603</v>
      </c>
      <c r="Z89" s="7">
        <v>244</v>
      </c>
      <c r="AA89" s="7">
        <v>235</v>
      </c>
      <c r="AB89" s="8" t="s">
        <v>290</v>
      </c>
      <c r="AC89" s="8" t="s">
        <v>7603</v>
      </c>
      <c r="AD89" s="8">
        <v>67</v>
      </c>
      <c r="AE89" s="8">
        <v>11</v>
      </c>
      <c r="AF89" s="8">
        <v>24</v>
      </c>
      <c r="AG89" s="8">
        <v>339</v>
      </c>
      <c r="AH89" s="8">
        <v>29</v>
      </c>
      <c r="AI89" s="9">
        <v>479</v>
      </c>
      <c r="AJ89" s="9" t="s">
        <v>7603</v>
      </c>
      <c r="AK89" s="9">
        <v>479</v>
      </c>
    </row>
    <row r="90" spans="1:37">
      <c r="A90">
        <v>2014</v>
      </c>
      <c r="B90" s="10" t="s">
        <v>885</v>
      </c>
      <c r="C90" s="11" t="s">
        <v>401</v>
      </c>
      <c r="D90" s="11" t="s">
        <v>7897</v>
      </c>
      <c r="E90" s="11" t="s">
        <v>888</v>
      </c>
      <c r="F90" s="11" t="s">
        <v>601</v>
      </c>
      <c r="G90" s="11" t="s">
        <v>11522</v>
      </c>
      <c r="H90" s="11" t="s">
        <v>5222</v>
      </c>
      <c r="I90" s="11" t="str">
        <f>INDEX(CountyList!A:A, MATCH(MID(B90, 3, 3), CountyList!B:B, 0))</f>
        <v>Cook</v>
      </c>
      <c r="J90" s="29">
        <v>39</v>
      </c>
      <c r="K90" s="29">
        <v>28</v>
      </c>
      <c r="L90" s="29">
        <v>20</v>
      </c>
      <c r="M90" s="29">
        <v>24</v>
      </c>
      <c r="N90" s="29">
        <v>23</v>
      </c>
      <c r="O90" s="29">
        <v>29</v>
      </c>
      <c r="P90" s="29">
        <v>30</v>
      </c>
      <c r="Q90" s="29">
        <v>25</v>
      </c>
      <c r="R90" s="29">
        <v>35</v>
      </c>
      <c r="S90" s="29">
        <v>30</v>
      </c>
      <c r="T90" s="29" t="s">
        <v>7603</v>
      </c>
      <c r="U90" s="29" t="s">
        <v>7603</v>
      </c>
      <c r="V90" s="29" t="s">
        <v>7603</v>
      </c>
      <c r="W90" s="29" t="s">
        <v>7603</v>
      </c>
      <c r="X90" s="29" t="s">
        <v>7603</v>
      </c>
      <c r="Y90" s="29" t="s">
        <v>7603</v>
      </c>
      <c r="Z90" s="7">
        <v>135</v>
      </c>
      <c r="AA90" s="7">
        <v>148</v>
      </c>
      <c r="AB90" s="8" t="s">
        <v>290</v>
      </c>
      <c r="AC90" s="8" t="s">
        <v>7603</v>
      </c>
      <c r="AD90" s="8" t="s">
        <v>290</v>
      </c>
      <c r="AE90" s="8" t="s">
        <v>290</v>
      </c>
      <c r="AF90" s="8" t="s">
        <v>7603</v>
      </c>
      <c r="AG90" s="8">
        <v>274</v>
      </c>
      <c r="AH90" s="8" t="s">
        <v>290</v>
      </c>
      <c r="AI90" s="9">
        <v>283</v>
      </c>
      <c r="AJ90" s="9" t="s">
        <v>7603</v>
      </c>
      <c r="AK90" s="9">
        <v>283</v>
      </c>
    </row>
    <row r="91" spans="1:37">
      <c r="A91">
        <v>2014</v>
      </c>
      <c r="B91" s="10" t="s">
        <v>889</v>
      </c>
      <c r="C91" s="11" t="s">
        <v>890</v>
      </c>
      <c r="D91" s="11" t="s">
        <v>5223</v>
      </c>
      <c r="E91" s="11" t="s">
        <v>892</v>
      </c>
      <c r="F91" s="11" t="s">
        <v>595</v>
      </c>
      <c r="G91" s="11" t="s">
        <v>11523</v>
      </c>
      <c r="H91" s="11" t="s">
        <v>5225</v>
      </c>
      <c r="I91" s="11" t="str">
        <f>INDEX(CountyList!A:A, MATCH(MID(B91, 3, 3), CountyList!B:B, 0))</f>
        <v>Cook</v>
      </c>
      <c r="J91" s="29">
        <v>61</v>
      </c>
      <c r="K91" s="29">
        <v>44</v>
      </c>
      <c r="L91" s="29">
        <v>39</v>
      </c>
      <c r="M91" s="29">
        <v>18</v>
      </c>
      <c r="N91" s="29">
        <v>24</v>
      </c>
      <c r="O91" s="29">
        <v>25</v>
      </c>
      <c r="P91" s="29">
        <v>17</v>
      </c>
      <c r="Q91" s="29">
        <v>25</v>
      </c>
      <c r="R91" s="29">
        <v>30</v>
      </c>
      <c r="S91" s="29">
        <v>26</v>
      </c>
      <c r="T91" s="29" t="s">
        <v>7603</v>
      </c>
      <c r="U91" s="29" t="s">
        <v>7603</v>
      </c>
      <c r="V91" s="29" t="s">
        <v>7603</v>
      </c>
      <c r="W91" s="29" t="s">
        <v>7603</v>
      </c>
      <c r="X91" s="29" t="s">
        <v>7603</v>
      </c>
      <c r="Y91" s="29" t="s">
        <v>7603</v>
      </c>
      <c r="Z91" s="7">
        <v>159</v>
      </c>
      <c r="AA91" s="7">
        <v>150</v>
      </c>
      <c r="AB91" s="8">
        <v>26</v>
      </c>
      <c r="AC91" s="8" t="s">
        <v>7603</v>
      </c>
      <c r="AD91" s="8">
        <v>16</v>
      </c>
      <c r="AE91" s="8" t="s">
        <v>290</v>
      </c>
      <c r="AF91" s="8" t="s">
        <v>7603</v>
      </c>
      <c r="AG91" s="8">
        <v>247</v>
      </c>
      <c r="AH91" s="8">
        <v>15</v>
      </c>
      <c r="AI91" s="9">
        <v>309</v>
      </c>
      <c r="AJ91" s="9" t="s">
        <v>7603</v>
      </c>
      <c r="AK91" s="9">
        <v>309</v>
      </c>
    </row>
    <row r="92" spans="1:37">
      <c r="A92">
        <v>2014</v>
      </c>
      <c r="B92" s="10" t="s">
        <v>893</v>
      </c>
      <c r="C92" s="11" t="s">
        <v>894</v>
      </c>
      <c r="D92" s="11" t="s">
        <v>7902</v>
      </c>
      <c r="E92" s="11" t="s">
        <v>897</v>
      </c>
      <c r="F92" s="11" t="s">
        <v>574</v>
      </c>
      <c r="G92" s="11" t="s">
        <v>11524</v>
      </c>
      <c r="H92" s="11" t="s">
        <v>5228</v>
      </c>
      <c r="I92" s="11" t="str">
        <f>INDEX(CountyList!A:A, MATCH(MID(B92, 3, 3), CountyList!B:B, 0))</f>
        <v>Cook</v>
      </c>
      <c r="J92" s="29" t="s">
        <v>7603</v>
      </c>
      <c r="K92" s="29">
        <v>25</v>
      </c>
      <c r="L92" s="29">
        <v>35</v>
      </c>
      <c r="M92" s="29">
        <v>24</v>
      </c>
      <c r="N92" s="29">
        <v>39</v>
      </c>
      <c r="O92" s="29">
        <v>46</v>
      </c>
      <c r="P92" s="29">
        <v>41</v>
      </c>
      <c r="Q92" s="29">
        <v>38</v>
      </c>
      <c r="R92" s="29">
        <v>37</v>
      </c>
      <c r="S92" s="29">
        <v>31</v>
      </c>
      <c r="T92" s="29" t="s">
        <v>7603</v>
      </c>
      <c r="U92" s="29" t="s">
        <v>7603</v>
      </c>
      <c r="V92" s="29" t="s">
        <v>7603</v>
      </c>
      <c r="W92" s="29" t="s">
        <v>7603</v>
      </c>
      <c r="X92" s="29" t="s">
        <v>7603</v>
      </c>
      <c r="Y92" s="29" t="s">
        <v>7603</v>
      </c>
      <c r="Z92" s="7">
        <v>160</v>
      </c>
      <c r="AA92" s="7">
        <v>156</v>
      </c>
      <c r="AB92" s="8" t="s">
        <v>290</v>
      </c>
      <c r="AC92" s="8" t="s">
        <v>7603</v>
      </c>
      <c r="AD92" s="8" t="s">
        <v>290</v>
      </c>
      <c r="AE92" s="8" t="s">
        <v>7603</v>
      </c>
      <c r="AF92" s="8" t="s">
        <v>7603</v>
      </c>
      <c r="AG92" s="8">
        <v>282</v>
      </c>
      <c r="AH92" s="8">
        <v>23</v>
      </c>
      <c r="AI92" s="9">
        <v>316</v>
      </c>
      <c r="AJ92" s="9" t="s">
        <v>7603</v>
      </c>
      <c r="AK92" s="9">
        <v>316</v>
      </c>
    </row>
    <row r="93" spans="1:37">
      <c r="A93">
        <v>2014</v>
      </c>
      <c r="B93" s="10" t="s">
        <v>898</v>
      </c>
      <c r="C93" s="11" t="s">
        <v>899</v>
      </c>
      <c r="D93" s="11" t="s">
        <v>9341</v>
      </c>
      <c r="E93" s="11" t="s">
        <v>902</v>
      </c>
      <c r="F93" s="11" t="s">
        <v>574</v>
      </c>
      <c r="G93" s="11" t="s">
        <v>11525</v>
      </c>
      <c r="H93" s="11" t="s">
        <v>5231</v>
      </c>
      <c r="I93" s="11" t="str">
        <f>INDEX(CountyList!A:A, MATCH(MID(B93, 3, 3), CountyList!B:B, 0))</f>
        <v>Cook</v>
      </c>
      <c r="J93" s="29">
        <v>50</v>
      </c>
      <c r="K93" s="29">
        <v>20</v>
      </c>
      <c r="L93" s="29">
        <v>28</v>
      </c>
      <c r="M93" s="29">
        <v>31</v>
      </c>
      <c r="N93" s="29">
        <v>24</v>
      </c>
      <c r="O93" s="29">
        <v>19</v>
      </c>
      <c r="P93" s="29">
        <v>29</v>
      </c>
      <c r="Q93" s="29">
        <v>30</v>
      </c>
      <c r="R93" s="29">
        <v>18</v>
      </c>
      <c r="S93" s="29">
        <v>30</v>
      </c>
      <c r="T93" s="29" t="s">
        <v>7603</v>
      </c>
      <c r="U93" s="29" t="s">
        <v>7603</v>
      </c>
      <c r="V93" s="29" t="s">
        <v>7603</v>
      </c>
      <c r="W93" s="29" t="s">
        <v>7603</v>
      </c>
      <c r="X93" s="29" t="s">
        <v>7603</v>
      </c>
      <c r="Y93" s="29" t="s">
        <v>7603</v>
      </c>
      <c r="Z93" s="7">
        <v>148</v>
      </c>
      <c r="AA93" s="7">
        <v>131</v>
      </c>
      <c r="AB93" s="8">
        <v>35</v>
      </c>
      <c r="AC93" s="8" t="s">
        <v>7603</v>
      </c>
      <c r="AD93" s="8">
        <v>26</v>
      </c>
      <c r="AE93" s="8">
        <v>22</v>
      </c>
      <c r="AF93" s="8" t="s">
        <v>7603</v>
      </c>
      <c r="AG93" s="8">
        <v>154</v>
      </c>
      <c r="AH93" s="8">
        <v>42</v>
      </c>
      <c r="AI93" s="9">
        <v>279</v>
      </c>
      <c r="AJ93" s="9" t="s">
        <v>7603</v>
      </c>
      <c r="AK93" s="9">
        <v>279</v>
      </c>
    </row>
    <row r="94" spans="1:37">
      <c r="A94">
        <v>2014</v>
      </c>
      <c r="B94" s="10" t="s">
        <v>11526</v>
      </c>
      <c r="C94" s="11" t="s">
        <v>7907</v>
      </c>
      <c r="D94" s="11" t="s">
        <v>7909</v>
      </c>
      <c r="E94" s="11" t="s">
        <v>7910</v>
      </c>
      <c r="F94" s="11" t="s">
        <v>721</v>
      </c>
      <c r="G94" s="11" t="s">
        <v>11527</v>
      </c>
      <c r="H94" s="11" t="s">
        <v>11528</v>
      </c>
      <c r="I94" s="11" t="str">
        <f>INDEX(CountyList!A:A, MATCH(MID(B94, 3, 3), CountyList!B:B, 0))</f>
        <v>Cook</v>
      </c>
      <c r="J94" s="29">
        <v>28</v>
      </c>
      <c r="K94" s="29" t="s">
        <v>290</v>
      </c>
      <c r="L94" s="29" t="s">
        <v>7603</v>
      </c>
      <c r="M94" s="29" t="s">
        <v>7603</v>
      </c>
      <c r="N94" s="29" t="s">
        <v>7603</v>
      </c>
      <c r="O94" s="29" t="s">
        <v>7603</v>
      </c>
      <c r="P94" s="29" t="s">
        <v>7603</v>
      </c>
      <c r="Q94" s="29" t="s">
        <v>7603</v>
      </c>
      <c r="R94" s="29" t="s">
        <v>7603</v>
      </c>
      <c r="S94" s="29" t="s">
        <v>7603</v>
      </c>
      <c r="T94" s="29" t="s">
        <v>7603</v>
      </c>
      <c r="U94" s="29" t="s">
        <v>7603</v>
      </c>
      <c r="V94" s="29" t="s">
        <v>7603</v>
      </c>
      <c r="W94" s="29" t="s">
        <v>7603</v>
      </c>
      <c r="X94" s="29" t="s">
        <v>7603</v>
      </c>
      <c r="Y94" s="29" t="s">
        <v>7603</v>
      </c>
      <c r="Z94" s="7">
        <v>19</v>
      </c>
      <c r="AA94" s="7">
        <v>17</v>
      </c>
      <c r="AB94" s="8" t="s">
        <v>290</v>
      </c>
      <c r="AC94" s="8" t="s">
        <v>7603</v>
      </c>
      <c r="AD94" s="8" t="s">
        <v>290</v>
      </c>
      <c r="AE94" s="8" t="s">
        <v>290</v>
      </c>
      <c r="AF94" s="8" t="s">
        <v>7603</v>
      </c>
      <c r="AG94" s="8">
        <v>23</v>
      </c>
      <c r="AH94" s="8" t="s">
        <v>7603</v>
      </c>
      <c r="AI94" s="9">
        <v>36</v>
      </c>
      <c r="AJ94" s="9" t="s">
        <v>7603</v>
      </c>
      <c r="AK94" s="9">
        <v>36</v>
      </c>
    </row>
    <row r="95" spans="1:37">
      <c r="A95">
        <v>2014</v>
      </c>
      <c r="B95" s="10" t="s">
        <v>904</v>
      </c>
      <c r="C95" s="11" t="s">
        <v>11529</v>
      </c>
      <c r="D95" s="11" t="s">
        <v>5811</v>
      </c>
      <c r="E95" s="11" t="s">
        <v>908</v>
      </c>
      <c r="F95" s="11" t="s">
        <v>721</v>
      </c>
      <c r="G95" s="11" t="s">
        <v>11530</v>
      </c>
      <c r="H95" s="11" t="s">
        <v>5234</v>
      </c>
      <c r="I95" s="11" t="str">
        <f>INDEX(CountyList!A:A, MATCH(MID(B95, 3, 3), CountyList!B:B, 0))</f>
        <v>Cook</v>
      </c>
      <c r="J95" s="29">
        <v>37</v>
      </c>
      <c r="K95" s="29">
        <v>25</v>
      </c>
      <c r="L95" s="29">
        <v>29</v>
      </c>
      <c r="M95" s="29">
        <v>34</v>
      </c>
      <c r="N95" s="29">
        <v>31</v>
      </c>
      <c r="O95" s="29">
        <v>34</v>
      </c>
      <c r="P95" s="29">
        <v>33</v>
      </c>
      <c r="Q95" s="29">
        <v>31</v>
      </c>
      <c r="R95" s="29">
        <v>28</v>
      </c>
      <c r="S95" s="29">
        <v>23</v>
      </c>
      <c r="T95" s="29" t="s">
        <v>7603</v>
      </c>
      <c r="U95" s="29" t="s">
        <v>7603</v>
      </c>
      <c r="V95" s="29" t="s">
        <v>7603</v>
      </c>
      <c r="W95" s="29" t="s">
        <v>7603</v>
      </c>
      <c r="X95" s="29" t="s">
        <v>7603</v>
      </c>
      <c r="Y95" s="29" t="s">
        <v>7603</v>
      </c>
      <c r="Z95" s="7">
        <v>137</v>
      </c>
      <c r="AA95" s="7">
        <v>168</v>
      </c>
      <c r="AB95" s="8" t="s">
        <v>290</v>
      </c>
      <c r="AC95" s="8" t="s">
        <v>7603</v>
      </c>
      <c r="AD95" s="8">
        <v>99</v>
      </c>
      <c r="AE95" s="8" t="s">
        <v>290</v>
      </c>
      <c r="AF95" s="8" t="s">
        <v>290</v>
      </c>
      <c r="AG95" s="8">
        <v>179</v>
      </c>
      <c r="AH95" s="8">
        <v>19</v>
      </c>
      <c r="AI95" s="9">
        <v>305</v>
      </c>
      <c r="AJ95" s="9" t="s">
        <v>7603</v>
      </c>
      <c r="AK95" s="9">
        <v>305</v>
      </c>
    </row>
    <row r="96" spans="1:37">
      <c r="A96">
        <v>2014</v>
      </c>
      <c r="B96" s="10" t="s">
        <v>11531</v>
      </c>
      <c r="C96" s="11" t="s">
        <v>7919</v>
      </c>
      <c r="D96" s="11" t="s">
        <v>7921</v>
      </c>
      <c r="E96" s="11" t="s">
        <v>7922</v>
      </c>
      <c r="F96" s="11" t="s">
        <v>613</v>
      </c>
      <c r="G96" s="11" t="s">
        <v>11532</v>
      </c>
      <c r="H96" s="11" t="s">
        <v>11533</v>
      </c>
      <c r="I96" s="11" t="str">
        <f>INDEX(CountyList!A:A, MATCH(MID(B96, 3, 3), CountyList!B:B, 0))</f>
        <v>Cook</v>
      </c>
      <c r="J96" s="29">
        <v>13</v>
      </c>
      <c r="K96" s="29" t="s">
        <v>290</v>
      </c>
      <c r="L96" s="29">
        <v>11</v>
      </c>
      <c r="M96" s="29">
        <v>10</v>
      </c>
      <c r="N96" s="29">
        <v>13</v>
      </c>
      <c r="O96" s="29" t="s">
        <v>290</v>
      </c>
      <c r="P96" s="29">
        <v>20</v>
      </c>
      <c r="Q96" s="29">
        <v>13</v>
      </c>
      <c r="R96" s="29">
        <v>15</v>
      </c>
      <c r="S96" s="29">
        <v>10</v>
      </c>
      <c r="T96" s="29" t="s">
        <v>7603</v>
      </c>
      <c r="U96" s="29" t="s">
        <v>7603</v>
      </c>
      <c r="V96" s="29" t="s">
        <v>7603</v>
      </c>
      <c r="W96" s="29" t="s">
        <v>7603</v>
      </c>
      <c r="X96" s="29" t="s">
        <v>7603</v>
      </c>
      <c r="Y96" s="29" t="s">
        <v>7603</v>
      </c>
      <c r="Z96" s="7">
        <v>61</v>
      </c>
      <c r="AA96" s="7">
        <v>59</v>
      </c>
      <c r="AB96" s="8">
        <v>33</v>
      </c>
      <c r="AC96" s="8" t="s">
        <v>7603</v>
      </c>
      <c r="AD96" s="8" t="s">
        <v>290</v>
      </c>
      <c r="AE96" s="8" t="s">
        <v>7603</v>
      </c>
      <c r="AF96" s="8" t="s">
        <v>7603</v>
      </c>
      <c r="AG96" s="8">
        <v>80</v>
      </c>
      <c r="AH96" s="8" t="s">
        <v>290</v>
      </c>
      <c r="AI96" s="9">
        <v>120</v>
      </c>
      <c r="AJ96" s="9" t="s">
        <v>7603</v>
      </c>
      <c r="AK96" s="9">
        <v>120</v>
      </c>
    </row>
    <row r="97" spans="1:37">
      <c r="A97">
        <v>2014</v>
      </c>
      <c r="B97" s="10" t="s">
        <v>909</v>
      </c>
      <c r="C97" s="11" t="s">
        <v>910</v>
      </c>
      <c r="D97" s="11" t="s">
        <v>7926</v>
      </c>
      <c r="E97" s="11" t="s">
        <v>913</v>
      </c>
      <c r="F97" s="11" t="s">
        <v>613</v>
      </c>
      <c r="G97" s="11" t="s">
        <v>11534</v>
      </c>
      <c r="H97" s="11" t="s">
        <v>11535</v>
      </c>
      <c r="I97" s="11" t="str">
        <f>INDEX(CountyList!A:A, MATCH(MID(B97, 3, 3), CountyList!B:B, 0))</f>
        <v>Cook</v>
      </c>
      <c r="J97" s="29">
        <v>30</v>
      </c>
      <c r="K97" s="29">
        <v>24</v>
      </c>
      <c r="L97" s="29">
        <v>17</v>
      </c>
      <c r="M97" s="29">
        <v>15</v>
      </c>
      <c r="N97" s="29">
        <v>17</v>
      </c>
      <c r="O97" s="29">
        <v>13</v>
      </c>
      <c r="P97" s="29" t="s">
        <v>290</v>
      </c>
      <c r="Q97" s="29">
        <v>10</v>
      </c>
      <c r="R97" s="29">
        <v>14</v>
      </c>
      <c r="S97" s="29" t="s">
        <v>290</v>
      </c>
      <c r="T97" s="29" t="s">
        <v>7603</v>
      </c>
      <c r="U97" s="29" t="s">
        <v>7603</v>
      </c>
      <c r="V97" s="29" t="s">
        <v>7603</v>
      </c>
      <c r="W97" s="29" t="s">
        <v>7603</v>
      </c>
      <c r="X97" s="29" t="s">
        <v>290</v>
      </c>
      <c r="Y97" s="29" t="s">
        <v>7603</v>
      </c>
      <c r="Z97" s="7">
        <v>72</v>
      </c>
      <c r="AA97" s="7">
        <v>86</v>
      </c>
      <c r="AB97" s="8">
        <v>25</v>
      </c>
      <c r="AC97" s="8" t="s">
        <v>7603</v>
      </c>
      <c r="AD97" s="8">
        <v>42</v>
      </c>
      <c r="AE97" s="8" t="s">
        <v>290</v>
      </c>
      <c r="AF97" s="8" t="s">
        <v>290</v>
      </c>
      <c r="AG97" s="8">
        <v>77</v>
      </c>
      <c r="AH97" s="8">
        <v>11</v>
      </c>
      <c r="AI97" s="9">
        <v>158</v>
      </c>
      <c r="AJ97" s="9" t="s">
        <v>7603</v>
      </c>
      <c r="AK97" s="9">
        <v>158</v>
      </c>
    </row>
    <row r="98" spans="1:37">
      <c r="A98">
        <v>2014</v>
      </c>
      <c r="B98" s="10" t="s">
        <v>914</v>
      </c>
      <c r="C98" s="11" t="s">
        <v>915</v>
      </c>
      <c r="D98" s="11" t="s">
        <v>7930</v>
      </c>
      <c r="E98" s="11" t="s">
        <v>7931</v>
      </c>
      <c r="F98" s="11" t="s">
        <v>669</v>
      </c>
      <c r="G98" s="11" t="s">
        <v>11536</v>
      </c>
      <c r="H98" s="11" t="s">
        <v>5237</v>
      </c>
      <c r="I98" s="11" t="str">
        <f>INDEX(CountyList!A:A, MATCH(MID(B98, 3, 3), CountyList!B:B, 0))</f>
        <v>Cook</v>
      </c>
      <c r="J98" s="29">
        <v>78</v>
      </c>
      <c r="K98" s="29">
        <v>61</v>
      </c>
      <c r="L98" s="29">
        <v>48</v>
      </c>
      <c r="M98" s="29">
        <v>47</v>
      </c>
      <c r="N98" s="29">
        <v>53</v>
      </c>
      <c r="O98" s="29">
        <v>37</v>
      </c>
      <c r="P98" s="29">
        <v>46</v>
      </c>
      <c r="Q98" s="29">
        <v>30</v>
      </c>
      <c r="R98" s="29">
        <v>45</v>
      </c>
      <c r="S98" s="29">
        <v>49</v>
      </c>
      <c r="T98" s="29" t="s">
        <v>7603</v>
      </c>
      <c r="U98" s="29" t="s">
        <v>7603</v>
      </c>
      <c r="V98" s="29" t="s">
        <v>7603</v>
      </c>
      <c r="W98" s="29" t="s">
        <v>7603</v>
      </c>
      <c r="X98" s="29">
        <v>13</v>
      </c>
      <c r="Y98" s="29" t="s">
        <v>7603</v>
      </c>
      <c r="Z98" s="7">
        <v>266</v>
      </c>
      <c r="AA98" s="7">
        <v>241</v>
      </c>
      <c r="AB98" s="8">
        <v>14</v>
      </c>
      <c r="AC98" s="8" t="s">
        <v>7603</v>
      </c>
      <c r="AD98" s="8">
        <v>15</v>
      </c>
      <c r="AE98" s="8" t="s">
        <v>290</v>
      </c>
      <c r="AF98" s="8" t="s">
        <v>7603</v>
      </c>
      <c r="AG98" s="8">
        <v>456</v>
      </c>
      <c r="AH98" s="8">
        <v>18</v>
      </c>
      <c r="AI98" s="9">
        <v>507</v>
      </c>
      <c r="AJ98" s="9" t="s">
        <v>7603</v>
      </c>
      <c r="AK98" s="9">
        <v>507</v>
      </c>
    </row>
    <row r="99" spans="1:37">
      <c r="A99">
        <v>2014</v>
      </c>
      <c r="B99" s="10" t="s">
        <v>920</v>
      </c>
      <c r="C99" s="11" t="s">
        <v>921</v>
      </c>
      <c r="D99" s="11" t="s">
        <v>7935</v>
      </c>
      <c r="E99" s="11" t="s">
        <v>924</v>
      </c>
      <c r="F99" s="11" t="s">
        <v>669</v>
      </c>
      <c r="G99" s="11" t="s">
        <v>11537</v>
      </c>
      <c r="H99" s="11" t="s">
        <v>5240</v>
      </c>
      <c r="I99" s="11" t="str">
        <f>INDEX(CountyList!A:A, MATCH(MID(B99, 3, 3), CountyList!B:B, 0))</f>
        <v>Cook</v>
      </c>
      <c r="J99" s="29">
        <v>95</v>
      </c>
      <c r="K99" s="29">
        <v>59</v>
      </c>
      <c r="L99" s="29">
        <v>38</v>
      </c>
      <c r="M99" s="29">
        <v>47</v>
      </c>
      <c r="N99" s="29">
        <v>42</v>
      </c>
      <c r="O99" s="29">
        <v>56</v>
      </c>
      <c r="P99" s="29">
        <v>63</v>
      </c>
      <c r="Q99" s="29">
        <v>46</v>
      </c>
      <c r="R99" s="29">
        <v>51</v>
      </c>
      <c r="S99" s="29">
        <v>59</v>
      </c>
      <c r="T99" s="29" t="s">
        <v>7603</v>
      </c>
      <c r="U99" s="29" t="s">
        <v>7603</v>
      </c>
      <c r="V99" s="29" t="s">
        <v>7603</v>
      </c>
      <c r="W99" s="29" t="s">
        <v>7603</v>
      </c>
      <c r="X99" s="29" t="s">
        <v>7603</v>
      </c>
      <c r="Y99" s="29" t="s">
        <v>7603</v>
      </c>
      <c r="Z99" s="7">
        <v>280</v>
      </c>
      <c r="AA99" s="7">
        <v>276</v>
      </c>
      <c r="AB99" s="8" t="s">
        <v>290</v>
      </c>
      <c r="AC99" s="8" t="s">
        <v>7603</v>
      </c>
      <c r="AD99" s="8" t="s">
        <v>290</v>
      </c>
      <c r="AE99" s="8" t="s">
        <v>290</v>
      </c>
      <c r="AF99" s="8" t="s">
        <v>7603</v>
      </c>
      <c r="AG99" s="8">
        <v>515</v>
      </c>
      <c r="AH99" s="8">
        <v>31</v>
      </c>
      <c r="AI99" s="9">
        <v>556</v>
      </c>
      <c r="AJ99" s="9" t="s">
        <v>7603</v>
      </c>
      <c r="AK99" s="9">
        <v>556</v>
      </c>
    </row>
    <row r="100" spans="1:37">
      <c r="A100">
        <v>2014</v>
      </c>
      <c r="B100" s="10" t="s">
        <v>932</v>
      </c>
      <c r="C100" s="11" t="s">
        <v>933</v>
      </c>
      <c r="D100" s="11" t="s">
        <v>7944</v>
      </c>
      <c r="E100" s="11" t="s">
        <v>936</v>
      </c>
      <c r="F100" s="11" t="s">
        <v>937</v>
      </c>
      <c r="G100" s="11" t="s">
        <v>11444</v>
      </c>
      <c r="H100" s="11" t="s">
        <v>5246</v>
      </c>
      <c r="I100" s="11" t="str">
        <f>INDEX(CountyList!A:A, MATCH(MID(B100, 3, 3), CountyList!B:B, 0))</f>
        <v>Cook</v>
      </c>
      <c r="J100" s="29">
        <v>106</v>
      </c>
      <c r="K100" s="29">
        <v>38</v>
      </c>
      <c r="L100" s="29">
        <v>37</v>
      </c>
      <c r="M100" s="29">
        <v>29</v>
      </c>
      <c r="N100" s="29">
        <v>33</v>
      </c>
      <c r="O100" s="29">
        <v>23</v>
      </c>
      <c r="P100" s="29">
        <v>31</v>
      </c>
      <c r="Q100" s="29">
        <v>27</v>
      </c>
      <c r="R100" s="29">
        <v>36</v>
      </c>
      <c r="S100" s="29">
        <v>21</v>
      </c>
      <c r="T100" s="29">
        <v>14</v>
      </c>
      <c r="U100" s="29">
        <v>12</v>
      </c>
      <c r="V100" s="29">
        <v>21</v>
      </c>
      <c r="W100" s="29">
        <v>11</v>
      </c>
      <c r="X100" s="29">
        <v>27</v>
      </c>
      <c r="Y100" s="29" t="s">
        <v>7603</v>
      </c>
      <c r="Z100" s="7">
        <v>232</v>
      </c>
      <c r="AA100" s="7">
        <v>234</v>
      </c>
      <c r="AB100" s="8">
        <v>24</v>
      </c>
      <c r="AC100" s="8" t="s">
        <v>7603</v>
      </c>
      <c r="AD100" s="8">
        <v>132</v>
      </c>
      <c r="AE100" s="8">
        <v>19</v>
      </c>
      <c r="AF100" s="8" t="s">
        <v>7603</v>
      </c>
      <c r="AG100" s="8">
        <v>262</v>
      </c>
      <c r="AH100" s="8">
        <v>29</v>
      </c>
      <c r="AI100" s="9">
        <v>408</v>
      </c>
      <c r="AJ100" s="9">
        <v>58</v>
      </c>
      <c r="AK100" s="9">
        <v>466</v>
      </c>
    </row>
    <row r="101" spans="1:37">
      <c r="A101">
        <v>2014</v>
      </c>
      <c r="B101" s="10" t="s">
        <v>944</v>
      </c>
      <c r="C101" s="11" t="s">
        <v>945</v>
      </c>
      <c r="D101" s="11" t="s">
        <v>11538</v>
      </c>
      <c r="E101" s="11" t="s">
        <v>948</v>
      </c>
      <c r="F101" s="11" t="s">
        <v>883</v>
      </c>
      <c r="G101" s="11" t="s">
        <v>11539</v>
      </c>
      <c r="H101" s="11" t="s">
        <v>5252</v>
      </c>
      <c r="I101" s="11" t="str">
        <f>INDEX(CountyList!A:A, MATCH(MID(B101, 3, 3), CountyList!B:B, 0))</f>
        <v>Cook</v>
      </c>
      <c r="J101" s="29" t="s">
        <v>7603</v>
      </c>
      <c r="K101" s="29">
        <v>12</v>
      </c>
      <c r="L101" s="29" t="s">
        <v>290</v>
      </c>
      <c r="M101" s="29" t="s">
        <v>290</v>
      </c>
      <c r="N101" s="29">
        <v>10</v>
      </c>
      <c r="O101" s="29" t="s">
        <v>290</v>
      </c>
      <c r="P101" s="29" t="s">
        <v>290</v>
      </c>
      <c r="Q101" s="29" t="s">
        <v>290</v>
      </c>
      <c r="R101" s="29">
        <v>12</v>
      </c>
      <c r="S101" s="29" t="s">
        <v>290</v>
      </c>
      <c r="T101" s="29">
        <v>11</v>
      </c>
      <c r="U101" s="29" t="s">
        <v>290</v>
      </c>
      <c r="V101" s="29" t="s">
        <v>290</v>
      </c>
      <c r="W101" s="29" t="s">
        <v>290</v>
      </c>
      <c r="X101" s="29" t="s">
        <v>7603</v>
      </c>
      <c r="Y101" s="29" t="s">
        <v>7603</v>
      </c>
      <c r="Z101" s="7">
        <v>54</v>
      </c>
      <c r="AA101" s="7">
        <v>44</v>
      </c>
      <c r="AB101" s="8">
        <v>20</v>
      </c>
      <c r="AC101" s="8" t="s">
        <v>7603</v>
      </c>
      <c r="AD101" s="8">
        <v>12</v>
      </c>
      <c r="AE101" s="8">
        <v>19</v>
      </c>
      <c r="AF101" s="8" t="s">
        <v>7603</v>
      </c>
      <c r="AG101" s="8">
        <v>32</v>
      </c>
      <c r="AH101" s="8">
        <v>15</v>
      </c>
      <c r="AI101" s="9">
        <v>76</v>
      </c>
      <c r="AJ101" s="9">
        <v>22</v>
      </c>
      <c r="AK101" s="9">
        <v>98</v>
      </c>
    </row>
    <row r="102" spans="1:37">
      <c r="A102">
        <v>2014</v>
      </c>
      <c r="B102" s="10" t="s">
        <v>962</v>
      </c>
      <c r="C102" s="11" t="s">
        <v>963</v>
      </c>
      <c r="D102" s="11" t="s">
        <v>11540</v>
      </c>
      <c r="E102" s="11" t="s">
        <v>966</v>
      </c>
      <c r="F102" s="11" t="s">
        <v>767</v>
      </c>
      <c r="G102" s="11" t="s">
        <v>11541</v>
      </c>
      <c r="H102" s="11" t="s">
        <v>5261</v>
      </c>
      <c r="I102" s="11" t="str">
        <f>INDEX(CountyList!A:A, MATCH(MID(B102, 3, 3), CountyList!B:B, 0))</f>
        <v>Cook</v>
      </c>
      <c r="J102" s="29">
        <v>52</v>
      </c>
      <c r="K102" s="29">
        <v>27</v>
      </c>
      <c r="L102" s="29">
        <v>11</v>
      </c>
      <c r="M102" s="29">
        <v>13</v>
      </c>
      <c r="N102" s="29">
        <v>12</v>
      </c>
      <c r="O102" s="29" t="s">
        <v>290</v>
      </c>
      <c r="P102" s="29" t="s">
        <v>290</v>
      </c>
      <c r="Q102" s="29">
        <v>10</v>
      </c>
      <c r="R102" s="29" t="s">
        <v>290</v>
      </c>
      <c r="S102" s="29" t="s">
        <v>290</v>
      </c>
      <c r="T102" s="29" t="s">
        <v>7603</v>
      </c>
      <c r="U102" s="29" t="s">
        <v>7603</v>
      </c>
      <c r="V102" s="29" t="s">
        <v>7603</v>
      </c>
      <c r="W102" s="29" t="s">
        <v>7603</v>
      </c>
      <c r="X102" s="29" t="s">
        <v>7603</v>
      </c>
      <c r="Y102" s="29" t="s">
        <v>7603</v>
      </c>
      <c r="Z102" s="7">
        <v>75</v>
      </c>
      <c r="AA102" s="7">
        <v>73</v>
      </c>
      <c r="AB102" s="8" t="s">
        <v>290</v>
      </c>
      <c r="AC102" s="8" t="s">
        <v>7603</v>
      </c>
      <c r="AD102" s="8">
        <v>48</v>
      </c>
      <c r="AE102" s="8" t="s">
        <v>290</v>
      </c>
      <c r="AF102" s="8" t="s">
        <v>7603</v>
      </c>
      <c r="AG102" s="8">
        <v>78</v>
      </c>
      <c r="AH102" s="8">
        <v>15</v>
      </c>
      <c r="AI102" s="9">
        <v>148</v>
      </c>
      <c r="AJ102" s="9" t="s">
        <v>7603</v>
      </c>
      <c r="AK102" s="9">
        <v>148</v>
      </c>
    </row>
    <row r="103" spans="1:37">
      <c r="A103">
        <v>2014</v>
      </c>
      <c r="B103" s="10" t="s">
        <v>971</v>
      </c>
      <c r="C103" s="11" t="s">
        <v>7958</v>
      </c>
      <c r="D103" s="11" t="s">
        <v>5056</v>
      </c>
      <c r="E103" s="11" t="s">
        <v>973</v>
      </c>
      <c r="F103" s="11" t="s">
        <v>955</v>
      </c>
      <c r="G103" s="11" t="s">
        <v>11542</v>
      </c>
      <c r="H103" s="11" t="s">
        <v>5267</v>
      </c>
      <c r="I103" s="11" t="str">
        <f>INDEX(CountyList!A:A, MATCH(MID(B103, 3, 3), CountyList!B:B, 0))</f>
        <v>Cook</v>
      </c>
      <c r="J103" s="29">
        <v>49</v>
      </c>
      <c r="K103" s="29">
        <v>51</v>
      </c>
      <c r="L103" s="29">
        <v>50</v>
      </c>
      <c r="M103" s="29">
        <v>50</v>
      </c>
      <c r="N103" s="29">
        <v>51</v>
      </c>
      <c r="O103" s="29">
        <v>43</v>
      </c>
      <c r="P103" s="29">
        <v>46</v>
      </c>
      <c r="Q103" s="29">
        <v>40</v>
      </c>
      <c r="R103" s="29">
        <v>31</v>
      </c>
      <c r="S103" s="29">
        <v>40</v>
      </c>
      <c r="T103" s="29" t="s">
        <v>7603</v>
      </c>
      <c r="U103" s="29" t="s">
        <v>7603</v>
      </c>
      <c r="V103" s="29" t="s">
        <v>7603</v>
      </c>
      <c r="W103" s="29" t="s">
        <v>7603</v>
      </c>
      <c r="X103" s="29">
        <v>26</v>
      </c>
      <c r="Y103" s="29" t="s">
        <v>7603</v>
      </c>
      <c r="Z103" s="7">
        <v>229</v>
      </c>
      <c r="AA103" s="7">
        <v>248</v>
      </c>
      <c r="AB103" s="8" t="s">
        <v>290</v>
      </c>
      <c r="AC103" s="8" t="s">
        <v>7603</v>
      </c>
      <c r="AD103" s="8">
        <v>363</v>
      </c>
      <c r="AE103" s="8">
        <v>18</v>
      </c>
      <c r="AF103" s="8" t="s">
        <v>7603</v>
      </c>
      <c r="AG103" s="8">
        <v>90</v>
      </c>
      <c r="AH103" s="8" t="s">
        <v>290</v>
      </c>
      <c r="AI103" s="9">
        <v>477</v>
      </c>
      <c r="AJ103" s="9" t="s">
        <v>7603</v>
      </c>
      <c r="AK103" s="9">
        <v>477</v>
      </c>
    </row>
    <row r="104" spans="1:37">
      <c r="A104">
        <v>2014</v>
      </c>
      <c r="B104" s="10" t="s">
        <v>11543</v>
      </c>
      <c r="C104" s="11" t="s">
        <v>7967</v>
      </c>
      <c r="D104" s="11" t="s">
        <v>7969</v>
      </c>
      <c r="E104" s="11" t="s">
        <v>7970</v>
      </c>
      <c r="F104" s="11" t="s">
        <v>767</v>
      </c>
      <c r="G104" s="11" t="s">
        <v>11544</v>
      </c>
      <c r="H104" s="11" t="s">
        <v>11545</v>
      </c>
      <c r="I104" s="11" t="str">
        <f>INDEX(CountyList!A:A, MATCH(MID(B104, 3, 3), CountyList!B:B, 0))</f>
        <v>Cook</v>
      </c>
      <c r="J104" s="29">
        <v>15</v>
      </c>
      <c r="K104" s="29" t="s">
        <v>290</v>
      </c>
      <c r="L104" s="29" t="s">
        <v>7603</v>
      </c>
      <c r="M104" s="29" t="s">
        <v>7603</v>
      </c>
      <c r="N104" s="29" t="s">
        <v>7603</v>
      </c>
      <c r="O104" s="29" t="s">
        <v>7603</v>
      </c>
      <c r="P104" s="29" t="s">
        <v>7603</v>
      </c>
      <c r="Q104" s="29" t="s">
        <v>7603</v>
      </c>
      <c r="R104" s="29" t="s">
        <v>7603</v>
      </c>
      <c r="S104" s="29" t="s">
        <v>7603</v>
      </c>
      <c r="T104" s="29" t="s">
        <v>7603</v>
      </c>
      <c r="U104" s="29" t="s">
        <v>7603</v>
      </c>
      <c r="V104" s="29" t="s">
        <v>7603</v>
      </c>
      <c r="W104" s="29" t="s">
        <v>7603</v>
      </c>
      <c r="X104" s="29" t="s">
        <v>7603</v>
      </c>
      <c r="Y104" s="29" t="s">
        <v>7603</v>
      </c>
      <c r="Z104" s="7">
        <v>10</v>
      </c>
      <c r="AA104" s="7" t="s">
        <v>290</v>
      </c>
      <c r="AB104" s="8" t="s">
        <v>7603</v>
      </c>
      <c r="AC104" s="8" t="s">
        <v>7603</v>
      </c>
      <c r="AD104" s="8" t="s">
        <v>290</v>
      </c>
      <c r="AE104" s="8" t="s">
        <v>7603</v>
      </c>
      <c r="AF104" s="8" t="s">
        <v>7603</v>
      </c>
      <c r="AG104" s="8">
        <v>12</v>
      </c>
      <c r="AH104" s="8" t="s">
        <v>7603</v>
      </c>
      <c r="AI104" s="9">
        <v>17</v>
      </c>
      <c r="AJ104" s="9" t="s">
        <v>7603</v>
      </c>
      <c r="AK104" s="9">
        <v>17</v>
      </c>
    </row>
    <row r="105" spans="1:37">
      <c r="A105">
        <v>2014</v>
      </c>
      <c r="B105" s="10" t="s">
        <v>11546</v>
      </c>
      <c r="C105" s="11" t="s">
        <v>11547</v>
      </c>
      <c r="D105" s="11" t="s">
        <v>11548</v>
      </c>
      <c r="E105" s="11" t="s">
        <v>766</v>
      </c>
      <c r="F105" s="11" t="s">
        <v>767</v>
      </c>
      <c r="G105" s="11" t="s">
        <v>11470</v>
      </c>
      <c r="H105" s="11" t="s">
        <v>11549</v>
      </c>
      <c r="I105" s="11" t="str">
        <f>INDEX(CountyList!A:A, MATCH(MID(B105, 3, 3), CountyList!B:B, 0))</f>
        <v>Cook</v>
      </c>
      <c r="J105" s="29" t="s">
        <v>7603</v>
      </c>
      <c r="K105" s="29" t="s">
        <v>7603</v>
      </c>
      <c r="L105" s="29" t="s">
        <v>7603</v>
      </c>
      <c r="M105" s="29" t="s">
        <v>7603</v>
      </c>
      <c r="N105" s="29" t="s">
        <v>7603</v>
      </c>
      <c r="O105" s="29" t="s">
        <v>7603</v>
      </c>
      <c r="P105" s="29" t="s">
        <v>7603</v>
      </c>
      <c r="Q105" s="29" t="s">
        <v>7603</v>
      </c>
      <c r="R105" s="29" t="s">
        <v>7603</v>
      </c>
      <c r="S105" s="29" t="s">
        <v>7603</v>
      </c>
      <c r="T105" s="29" t="s">
        <v>7603</v>
      </c>
      <c r="U105" s="29" t="s">
        <v>7603</v>
      </c>
      <c r="V105" s="29" t="s">
        <v>7603</v>
      </c>
      <c r="W105" s="29" t="s">
        <v>7603</v>
      </c>
      <c r="X105" s="29">
        <v>20</v>
      </c>
      <c r="Y105" s="29">
        <v>17</v>
      </c>
      <c r="Z105" s="7">
        <v>13</v>
      </c>
      <c r="AA105" s="7">
        <v>24</v>
      </c>
      <c r="AB105" s="8" t="s">
        <v>290</v>
      </c>
      <c r="AC105" s="8" t="s">
        <v>7603</v>
      </c>
      <c r="AD105" s="8" t="s">
        <v>7603</v>
      </c>
      <c r="AE105" s="8" t="s">
        <v>7603</v>
      </c>
      <c r="AF105" s="8" t="s">
        <v>7603</v>
      </c>
      <c r="AG105" s="8">
        <v>35</v>
      </c>
      <c r="AH105" s="8" t="s">
        <v>7603</v>
      </c>
      <c r="AI105" s="9">
        <v>20</v>
      </c>
      <c r="AJ105" s="9">
        <v>17</v>
      </c>
      <c r="AK105" s="9">
        <v>37</v>
      </c>
    </row>
    <row r="106" spans="1:37">
      <c r="A106">
        <v>2014</v>
      </c>
      <c r="B106" s="10" t="s">
        <v>984</v>
      </c>
      <c r="C106" s="11" t="s">
        <v>985</v>
      </c>
      <c r="D106" s="11" t="s">
        <v>11550</v>
      </c>
      <c r="E106" s="11" t="s">
        <v>988</v>
      </c>
      <c r="F106" s="11" t="s">
        <v>574</v>
      </c>
      <c r="G106" s="11" t="s">
        <v>11551</v>
      </c>
      <c r="H106" s="11" t="s">
        <v>5273</v>
      </c>
      <c r="I106" s="11" t="str">
        <f>INDEX(CountyList!A:A, MATCH(MID(B106, 3, 3), CountyList!B:B, 0))</f>
        <v>Cook</v>
      </c>
      <c r="J106" s="29">
        <v>43</v>
      </c>
      <c r="K106" s="29">
        <v>20</v>
      </c>
      <c r="L106" s="29">
        <v>17</v>
      </c>
      <c r="M106" s="29">
        <v>13</v>
      </c>
      <c r="N106" s="29">
        <v>19</v>
      </c>
      <c r="O106" s="29">
        <v>15</v>
      </c>
      <c r="P106" s="29">
        <v>17</v>
      </c>
      <c r="Q106" s="29">
        <v>19</v>
      </c>
      <c r="R106" s="29">
        <v>25</v>
      </c>
      <c r="S106" s="29">
        <v>26</v>
      </c>
      <c r="T106" s="29">
        <v>20</v>
      </c>
      <c r="U106" s="29">
        <v>30</v>
      </c>
      <c r="V106" s="29">
        <v>31</v>
      </c>
      <c r="W106" s="29">
        <v>21</v>
      </c>
      <c r="X106" s="29" t="s">
        <v>7603</v>
      </c>
      <c r="Y106" s="29" t="s">
        <v>7603</v>
      </c>
      <c r="Z106" s="7">
        <v>167</v>
      </c>
      <c r="AA106" s="7">
        <v>149</v>
      </c>
      <c r="AB106" s="8">
        <v>15</v>
      </c>
      <c r="AC106" s="8" t="s">
        <v>290</v>
      </c>
      <c r="AD106" s="8">
        <v>52</v>
      </c>
      <c r="AE106" s="8">
        <v>30</v>
      </c>
      <c r="AF106" s="8" t="s">
        <v>7603</v>
      </c>
      <c r="AG106" s="8">
        <v>193</v>
      </c>
      <c r="AH106" s="8">
        <v>23</v>
      </c>
      <c r="AI106" s="9">
        <v>214</v>
      </c>
      <c r="AJ106" s="9">
        <v>102</v>
      </c>
      <c r="AK106" s="9">
        <v>316</v>
      </c>
    </row>
    <row r="107" spans="1:37">
      <c r="A107">
        <v>2014</v>
      </c>
      <c r="B107" s="10" t="s">
        <v>11552</v>
      </c>
      <c r="C107" s="11" t="s">
        <v>11553</v>
      </c>
      <c r="D107" s="11" t="s">
        <v>11554</v>
      </c>
      <c r="E107" s="11" t="s">
        <v>11555</v>
      </c>
      <c r="F107" s="11" t="s">
        <v>809</v>
      </c>
      <c r="G107" s="11" t="s">
        <v>11556</v>
      </c>
      <c r="H107" s="11" t="s">
        <v>11557</v>
      </c>
      <c r="I107" s="11" t="str">
        <f>INDEX(CountyList!A:A, MATCH(MID(B107, 3, 3), CountyList!B:B, 0))</f>
        <v>Cook</v>
      </c>
      <c r="J107" s="29">
        <v>18</v>
      </c>
      <c r="K107" s="29" t="s">
        <v>290</v>
      </c>
      <c r="L107" s="29" t="s">
        <v>7603</v>
      </c>
      <c r="M107" s="29" t="s">
        <v>7603</v>
      </c>
      <c r="N107" s="29" t="s">
        <v>7603</v>
      </c>
      <c r="O107" s="29" t="s">
        <v>7603</v>
      </c>
      <c r="P107" s="29" t="s">
        <v>7603</v>
      </c>
      <c r="Q107" s="29" t="s">
        <v>7603</v>
      </c>
      <c r="R107" s="29" t="s">
        <v>7603</v>
      </c>
      <c r="S107" s="29" t="s">
        <v>7603</v>
      </c>
      <c r="T107" s="29" t="s">
        <v>7603</v>
      </c>
      <c r="U107" s="29" t="s">
        <v>7603</v>
      </c>
      <c r="V107" s="29" t="s">
        <v>7603</v>
      </c>
      <c r="W107" s="29" t="s">
        <v>7603</v>
      </c>
      <c r="X107" s="29" t="s">
        <v>7603</v>
      </c>
      <c r="Y107" s="29" t="s">
        <v>7603</v>
      </c>
      <c r="Z107" s="7">
        <v>10</v>
      </c>
      <c r="AA107" s="7">
        <v>11</v>
      </c>
      <c r="AB107" s="8" t="s">
        <v>290</v>
      </c>
      <c r="AC107" s="8" t="s">
        <v>7603</v>
      </c>
      <c r="AD107" s="8" t="s">
        <v>290</v>
      </c>
      <c r="AE107" s="8" t="s">
        <v>7603</v>
      </c>
      <c r="AF107" s="8" t="s">
        <v>7603</v>
      </c>
      <c r="AG107" s="8">
        <v>12</v>
      </c>
      <c r="AH107" s="8" t="s">
        <v>290</v>
      </c>
      <c r="AI107" s="9">
        <v>21</v>
      </c>
      <c r="AJ107" s="9" t="s">
        <v>7603</v>
      </c>
      <c r="AK107" s="9">
        <v>21</v>
      </c>
    </row>
    <row r="108" spans="1:37">
      <c r="A108">
        <v>2014</v>
      </c>
      <c r="B108" s="10" t="s">
        <v>989</v>
      </c>
      <c r="C108" s="11" t="s">
        <v>990</v>
      </c>
      <c r="D108" s="11" t="s">
        <v>7983</v>
      </c>
      <c r="E108" s="11" t="s">
        <v>993</v>
      </c>
      <c r="F108" s="11" t="s">
        <v>877</v>
      </c>
      <c r="G108" s="11" t="s">
        <v>11558</v>
      </c>
      <c r="H108" s="11" t="s">
        <v>5276</v>
      </c>
      <c r="I108" s="11" t="str">
        <f>INDEX(CountyList!A:A, MATCH(MID(B108, 3, 3), CountyList!B:B, 0))</f>
        <v>Cook</v>
      </c>
      <c r="J108" s="29">
        <v>83</v>
      </c>
      <c r="K108" s="29">
        <v>79</v>
      </c>
      <c r="L108" s="29">
        <v>60</v>
      </c>
      <c r="M108" s="29">
        <v>80</v>
      </c>
      <c r="N108" s="29">
        <v>84</v>
      </c>
      <c r="O108" s="29">
        <v>89</v>
      </c>
      <c r="P108" s="29">
        <v>107</v>
      </c>
      <c r="Q108" s="29">
        <v>88</v>
      </c>
      <c r="R108" s="29">
        <v>115</v>
      </c>
      <c r="S108" s="29">
        <v>93</v>
      </c>
      <c r="T108" s="29" t="s">
        <v>7603</v>
      </c>
      <c r="U108" s="29" t="s">
        <v>7603</v>
      </c>
      <c r="V108" s="29" t="s">
        <v>7603</v>
      </c>
      <c r="W108" s="29" t="s">
        <v>7603</v>
      </c>
      <c r="X108" s="29" t="s">
        <v>7603</v>
      </c>
      <c r="Y108" s="29" t="s">
        <v>7603</v>
      </c>
      <c r="Z108" s="7">
        <v>438</v>
      </c>
      <c r="AA108" s="7">
        <v>440</v>
      </c>
      <c r="AB108" s="8">
        <v>11</v>
      </c>
      <c r="AC108" s="8" t="s">
        <v>290</v>
      </c>
      <c r="AD108" s="8">
        <v>22</v>
      </c>
      <c r="AE108" s="8" t="s">
        <v>290</v>
      </c>
      <c r="AF108" s="8" t="s">
        <v>7603</v>
      </c>
      <c r="AG108" s="8">
        <v>783</v>
      </c>
      <c r="AH108" s="8">
        <v>56</v>
      </c>
      <c r="AI108" s="9">
        <v>878</v>
      </c>
      <c r="AJ108" s="9" t="s">
        <v>7603</v>
      </c>
      <c r="AK108" s="9">
        <v>878</v>
      </c>
    </row>
    <row r="109" spans="1:37">
      <c r="A109">
        <v>2014</v>
      </c>
      <c r="B109" s="10" t="s">
        <v>994</v>
      </c>
      <c r="C109" s="11" t="s">
        <v>995</v>
      </c>
      <c r="D109" s="11" t="s">
        <v>11559</v>
      </c>
      <c r="E109" s="11" t="s">
        <v>998</v>
      </c>
      <c r="F109" s="11" t="s">
        <v>613</v>
      </c>
      <c r="G109" s="11" t="s">
        <v>11560</v>
      </c>
      <c r="H109" s="11" t="s">
        <v>5279</v>
      </c>
      <c r="I109" s="11" t="str">
        <f>INDEX(CountyList!A:A, MATCH(MID(B109, 3, 3), CountyList!B:B, 0))</f>
        <v>Cook</v>
      </c>
      <c r="J109" s="29" t="s">
        <v>7603</v>
      </c>
      <c r="K109" s="29" t="s">
        <v>7603</v>
      </c>
      <c r="L109" s="29" t="s">
        <v>7603</v>
      </c>
      <c r="M109" s="29" t="s">
        <v>7603</v>
      </c>
      <c r="N109" s="29" t="s">
        <v>7603</v>
      </c>
      <c r="O109" s="29" t="s">
        <v>7603</v>
      </c>
      <c r="P109" s="29" t="s">
        <v>7603</v>
      </c>
      <c r="Q109" s="29">
        <v>18</v>
      </c>
      <c r="R109" s="29">
        <v>30</v>
      </c>
      <c r="S109" s="29">
        <v>35</v>
      </c>
      <c r="T109" s="29">
        <v>42</v>
      </c>
      <c r="U109" s="29">
        <v>43</v>
      </c>
      <c r="V109" s="29">
        <v>36</v>
      </c>
      <c r="W109" s="29">
        <v>28</v>
      </c>
      <c r="X109" s="29" t="s">
        <v>7603</v>
      </c>
      <c r="Y109" s="29" t="s">
        <v>7603</v>
      </c>
      <c r="Z109" s="7">
        <v>232</v>
      </c>
      <c r="AA109" s="7" t="s">
        <v>7603</v>
      </c>
      <c r="AB109" s="8">
        <v>31</v>
      </c>
      <c r="AC109" s="8" t="s">
        <v>7603</v>
      </c>
      <c r="AD109" s="8">
        <v>16</v>
      </c>
      <c r="AE109" s="8" t="s">
        <v>290</v>
      </c>
      <c r="AF109" s="8" t="s">
        <v>290</v>
      </c>
      <c r="AG109" s="8">
        <v>183</v>
      </c>
      <c r="AH109" s="8" t="s">
        <v>7603</v>
      </c>
      <c r="AI109" s="9">
        <v>83</v>
      </c>
      <c r="AJ109" s="9">
        <v>149</v>
      </c>
      <c r="AK109" s="9">
        <v>232</v>
      </c>
    </row>
    <row r="110" spans="1:37">
      <c r="A110">
        <v>2014</v>
      </c>
      <c r="B110" s="10" t="s">
        <v>1004</v>
      </c>
      <c r="C110" s="11" t="s">
        <v>1005</v>
      </c>
      <c r="D110" s="11" t="s">
        <v>7989</v>
      </c>
      <c r="E110" s="11" t="s">
        <v>1008</v>
      </c>
      <c r="F110" s="11" t="s">
        <v>641</v>
      </c>
      <c r="G110" s="11" t="s">
        <v>11561</v>
      </c>
      <c r="H110" s="11" t="s">
        <v>5285</v>
      </c>
      <c r="I110" s="11" t="str">
        <f>INDEX(CountyList!A:A, MATCH(MID(B110, 3, 3), CountyList!B:B, 0))</f>
        <v>Cook</v>
      </c>
      <c r="J110" s="29" t="s">
        <v>7603</v>
      </c>
      <c r="K110" s="29" t="s">
        <v>7603</v>
      </c>
      <c r="L110" s="29" t="s">
        <v>7603</v>
      </c>
      <c r="M110" s="29" t="s">
        <v>7603</v>
      </c>
      <c r="N110" s="29" t="s">
        <v>7603</v>
      </c>
      <c r="O110" s="29" t="s">
        <v>7603</v>
      </c>
      <c r="P110" s="29" t="s">
        <v>7603</v>
      </c>
      <c r="Q110" s="29">
        <v>28</v>
      </c>
      <c r="R110" s="29">
        <v>34</v>
      </c>
      <c r="S110" s="29">
        <v>33</v>
      </c>
      <c r="T110" s="29">
        <v>47</v>
      </c>
      <c r="U110" s="29">
        <v>44</v>
      </c>
      <c r="V110" s="29">
        <v>46</v>
      </c>
      <c r="W110" s="29">
        <v>35</v>
      </c>
      <c r="X110" s="29" t="s">
        <v>7603</v>
      </c>
      <c r="Y110" s="29" t="s">
        <v>7603</v>
      </c>
      <c r="Z110" s="7" t="s">
        <v>7603</v>
      </c>
      <c r="AA110" s="7">
        <v>267</v>
      </c>
      <c r="AB110" s="8">
        <v>67</v>
      </c>
      <c r="AC110" s="8" t="s">
        <v>7603</v>
      </c>
      <c r="AD110" s="8">
        <v>20</v>
      </c>
      <c r="AE110" s="8" t="s">
        <v>290</v>
      </c>
      <c r="AF110" s="8" t="s">
        <v>7603</v>
      </c>
      <c r="AG110" s="8">
        <v>161</v>
      </c>
      <c r="AH110" s="8">
        <v>17</v>
      </c>
      <c r="AI110" s="9">
        <v>95</v>
      </c>
      <c r="AJ110" s="9">
        <v>172</v>
      </c>
      <c r="AK110" s="9">
        <v>267</v>
      </c>
    </row>
    <row r="111" spans="1:37">
      <c r="A111">
        <v>2014</v>
      </c>
      <c r="B111" s="10" t="s">
        <v>11562</v>
      </c>
      <c r="C111" s="11" t="s">
        <v>7991</v>
      </c>
      <c r="D111" s="11" t="s">
        <v>7993</v>
      </c>
      <c r="E111" s="11" t="s">
        <v>7994</v>
      </c>
      <c r="F111" s="11" t="s">
        <v>1171</v>
      </c>
      <c r="G111" s="11" t="s">
        <v>11563</v>
      </c>
      <c r="H111" s="11" t="s">
        <v>11564</v>
      </c>
      <c r="I111" s="11" t="str">
        <f>INDEX(CountyList!A:A, MATCH(MID(B111, 3, 3), CountyList!B:B, 0))</f>
        <v>Cook</v>
      </c>
      <c r="J111" s="29" t="s">
        <v>290</v>
      </c>
      <c r="K111" s="29" t="s">
        <v>290</v>
      </c>
      <c r="L111" s="29" t="s">
        <v>290</v>
      </c>
      <c r="M111" s="29" t="s">
        <v>7603</v>
      </c>
      <c r="N111" s="29" t="s">
        <v>7603</v>
      </c>
      <c r="O111" s="29" t="s">
        <v>7603</v>
      </c>
      <c r="P111" s="29" t="s">
        <v>7603</v>
      </c>
      <c r="Q111" s="29" t="s">
        <v>7603</v>
      </c>
      <c r="R111" s="29" t="s">
        <v>7603</v>
      </c>
      <c r="S111" s="29" t="s">
        <v>7603</v>
      </c>
      <c r="T111" s="29" t="s">
        <v>7603</v>
      </c>
      <c r="U111" s="29" t="s">
        <v>7603</v>
      </c>
      <c r="V111" s="29" t="s">
        <v>7603</v>
      </c>
      <c r="W111" s="29" t="s">
        <v>7603</v>
      </c>
      <c r="X111" s="29" t="s">
        <v>7603</v>
      </c>
      <c r="Y111" s="29" t="s">
        <v>7603</v>
      </c>
      <c r="Z111" s="7" t="s">
        <v>290</v>
      </c>
      <c r="AA111" s="7" t="s">
        <v>290</v>
      </c>
      <c r="AB111" s="8" t="s">
        <v>290</v>
      </c>
      <c r="AC111" s="8" t="s">
        <v>7603</v>
      </c>
      <c r="AD111" s="8" t="s">
        <v>7603</v>
      </c>
      <c r="AE111" s="8" t="s">
        <v>7603</v>
      </c>
      <c r="AF111" s="8" t="s">
        <v>7603</v>
      </c>
      <c r="AG111" s="8" t="s">
        <v>290</v>
      </c>
      <c r="AH111" s="8" t="s">
        <v>290</v>
      </c>
      <c r="AI111" s="9" t="s">
        <v>290</v>
      </c>
      <c r="AJ111" s="9" t="s">
        <v>7603</v>
      </c>
      <c r="AK111" s="9" t="s">
        <v>290</v>
      </c>
    </row>
    <row r="112" spans="1:37">
      <c r="A112">
        <v>2014</v>
      </c>
      <c r="B112" s="10" t="s">
        <v>1009</v>
      </c>
      <c r="C112" s="11" t="s">
        <v>1010</v>
      </c>
      <c r="D112" s="11" t="s">
        <v>7998</v>
      </c>
      <c r="E112" s="11" t="s">
        <v>1012</v>
      </c>
      <c r="F112" s="11" t="s">
        <v>1013</v>
      </c>
      <c r="G112" s="11" t="s">
        <v>11565</v>
      </c>
      <c r="H112" s="11" t="s">
        <v>11566</v>
      </c>
      <c r="I112" s="11" t="str">
        <f>INDEX(CountyList!A:A, MATCH(MID(B112, 3, 3), CountyList!B:B, 0))</f>
        <v>Cook</v>
      </c>
      <c r="J112" s="29" t="s">
        <v>7603</v>
      </c>
      <c r="K112" s="29" t="s">
        <v>7603</v>
      </c>
      <c r="L112" s="29" t="s">
        <v>7603</v>
      </c>
      <c r="M112" s="29" t="s">
        <v>7603</v>
      </c>
      <c r="N112" s="29" t="s">
        <v>7603</v>
      </c>
      <c r="O112" s="29" t="s">
        <v>7603</v>
      </c>
      <c r="P112" s="29" t="s">
        <v>7603</v>
      </c>
      <c r="Q112" s="29" t="s">
        <v>7603</v>
      </c>
      <c r="R112" s="29" t="s">
        <v>7603</v>
      </c>
      <c r="S112" s="29" t="s">
        <v>7603</v>
      </c>
      <c r="T112" s="29" t="s">
        <v>7603</v>
      </c>
      <c r="U112" s="29" t="s">
        <v>7603</v>
      </c>
      <c r="V112" s="29" t="s">
        <v>7603</v>
      </c>
      <c r="W112" s="29" t="s">
        <v>7603</v>
      </c>
      <c r="X112" s="29">
        <v>10</v>
      </c>
      <c r="Y112" s="29" t="s">
        <v>290</v>
      </c>
      <c r="Z112" s="7" t="s">
        <v>290</v>
      </c>
      <c r="AA112" s="7" t="s">
        <v>290</v>
      </c>
      <c r="AB112" s="8" t="s">
        <v>290</v>
      </c>
      <c r="AC112" s="8" t="s">
        <v>7603</v>
      </c>
      <c r="AD112" s="8" t="s">
        <v>290</v>
      </c>
      <c r="AE112" s="8" t="s">
        <v>7603</v>
      </c>
      <c r="AF112" s="8" t="s">
        <v>7603</v>
      </c>
      <c r="AG112" s="8">
        <v>14</v>
      </c>
      <c r="AH112" s="8" t="s">
        <v>7603</v>
      </c>
      <c r="AI112" s="9">
        <v>10</v>
      </c>
      <c r="AJ112" s="9" t="s">
        <v>290</v>
      </c>
      <c r="AK112" s="9">
        <v>16</v>
      </c>
    </row>
    <row r="113" spans="1:37">
      <c r="A113">
        <v>2014</v>
      </c>
      <c r="B113" s="10" t="s">
        <v>11567</v>
      </c>
      <c r="C113" s="11" t="s">
        <v>11568</v>
      </c>
      <c r="D113" s="11" t="s">
        <v>11569</v>
      </c>
      <c r="E113" s="11" t="s">
        <v>11570</v>
      </c>
      <c r="F113" s="11" t="s">
        <v>11571</v>
      </c>
      <c r="G113" s="11" t="s">
        <v>11572</v>
      </c>
      <c r="H113" s="11" t="s">
        <v>11573</v>
      </c>
      <c r="I113" s="11" t="str">
        <f>INDEX(CountyList!A:A, MATCH(MID(B113, 3, 3), CountyList!B:B, 0))</f>
        <v>Cook</v>
      </c>
      <c r="J113" s="29" t="s">
        <v>290</v>
      </c>
      <c r="K113" s="29" t="s">
        <v>7603</v>
      </c>
      <c r="L113" s="29" t="s">
        <v>290</v>
      </c>
      <c r="M113" s="29" t="s">
        <v>7603</v>
      </c>
      <c r="N113" s="29" t="s">
        <v>290</v>
      </c>
      <c r="O113" s="29" t="s">
        <v>290</v>
      </c>
      <c r="P113" s="29" t="s">
        <v>7603</v>
      </c>
      <c r="Q113" s="29" t="s">
        <v>7603</v>
      </c>
      <c r="R113" s="29" t="s">
        <v>7603</v>
      </c>
      <c r="S113" s="29" t="s">
        <v>7603</v>
      </c>
      <c r="T113" s="29" t="s">
        <v>7603</v>
      </c>
      <c r="U113" s="29" t="s">
        <v>7603</v>
      </c>
      <c r="V113" s="29" t="s">
        <v>7603</v>
      </c>
      <c r="W113" s="29" t="s">
        <v>7603</v>
      </c>
      <c r="X113" s="29" t="s">
        <v>7603</v>
      </c>
      <c r="Y113" s="29" t="s">
        <v>7603</v>
      </c>
      <c r="Z113" s="7">
        <v>15</v>
      </c>
      <c r="AA113" s="7" t="s">
        <v>290</v>
      </c>
      <c r="AB113" s="8" t="s">
        <v>290</v>
      </c>
      <c r="AC113" s="8" t="s">
        <v>7603</v>
      </c>
      <c r="AD113" s="8" t="s">
        <v>7603</v>
      </c>
      <c r="AE113" s="8">
        <v>22</v>
      </c>
      <c r="AF113" s="8" t="s">
        <v>7603</v>
      </c>
      <c r="AG113" s="8" t="s">
        <v>7603</v>
      </c>
      <c r="AH113" s="8" t="s">
        <v>290</v>
      </c>
      <c r="AI113" s="9">
        <v>24</v>
      </c>
      <c r="AJ113" s="9" t="s">
        <v>7603</v>
      </c>
      <c r="AK113" s="9">
        <v>24</v>
      </c>
    </row>
    <row r="114" spans="1:37">
      <c r="A114">
        <v>2014</v>
      </c>
      <c r="B114" s="10" t="s">
        <v>1027</v>
      </c>
      <c r="C114" s="11" t="s">
        <v>1028</v>
      </c>
      <c r="D114" s="11" t="s">
        <v>11574</v>
      </c>
      <c r="E114" s="11" t="s">
        <v>11575</v>
      </c>
      <c r="F114" s="11" t="s">
        <v>1098</v>
      </c>
      <c r="G114" s="11" t="s">
        <v>11576</v>
      </c>
      <c r="H114" s="11" t="s">
        <v>5299</v>
      </c>
      <c r="I114" s="11" t="str">
        <f>INDEX(CountyList!A:A, MATCH(MID(B114, 3, 3), CountyList!B:B, 0))</f>
        <v>Cook</v>
      </c>
      <c r="J114" s="29" t="s">
        <v>7603</v>
      </c>
      <c r="K114" s="29">
        <v>12</v>
      </c>
      <c r="L114" s="29">
        <v>16</v>
      </c>
      <c r="M114" s="29">
        <v>12</v>
      </c>
      <c r="N114" s="29">
        <v>10</v>
      </c>
      <c r="O114" s="29">
        <v>13</v>
      </c>
      <c r="P114" s="29">
        <v>12</v>
      </c>
      <c r="Q114" s="29">
        <v>11</v>
      </c>
      <c r="R114" s="29" t="s">
        <v>7603</v>
      </c>
      <c r="S114" s="29" t="s">
        <v>290</v>
      </c>
      <c r="T114" s="29" t="s">
        <v>7603</v>
      </c>
      <c r="U114" s="29" t="s">
        <v>7603</v>
      </c>
      <c r="V114" s="29" t="s">
        <v>7603</v>
      </c>
      <c r="W114" s="29" t="s">
        <v>7603</v>
      </c>
      <c r="X114" s="29" t="s">
        <v>7603</v>
      </c>
      <c r="Y114" s="29" t="s">
        <v>7603</v>
      </c>
      <c r="Z114" s="7">
        <v>42</v>
      </c>
      <c r="AA114" s="7">
        <v>45</v>
      </c>
      <c r="AB114" s="8" t="s">
        <v>290</v>
      </c>
      <c r="AC114" s="8" t="s">
        <v>7603</v>
      </c>
      <c r="AD114" s="8" t="s">
        <v>290</v>
      </c>
      <c r="AE114" s="8" t="s">
        <v>290</v>
      </c>
      <c r="AF114" s="8" t="s">
        <v>7603</v>
      </c>
      <c r="AG114" s="8">
        <v>65</v>
      </c>
      <c r="AH114" s="8">
        <v>10</v>
      </c>
      <c r="AI114" s="9">
        <v>87</v>
      </c>
      <c r="AJ114" s="9" t="s">
        <v>7603</v>
      </c>
      <c r="AK114" s="9">
        <v>87</v>
      </c>
    </row>
    <row r="115" spans="1:37">
      <c r="A115">
        <v>2014</v>
      </c>
      <c r="B115" s="10" t="s">
        <v>1032</v>
      </c>
      <c r="C115" s="11" t="s">
        <v>1033</v>
      </c>
      <c r="D115" s="11" t="s">
        <v>8007</v>
      </c>
      <c r="E115" s="11" t="s">
        <v>1035</v>
      </c>
      <c r="F115" s="11" t="s">
        <v>1020</v>
      </c>
      <c r="G115" s="11" t="s">
        <v>11577</v>
      </c>
      <c r="H115" s="11" t="s">
        <v>5302</v>
      </c>
      <c r="I115" s="11" t="str">
        <f>INDEX(CountyList!A:A, MATCH(MID(B115, 3, 3), CountyList!B:B, 0))</f>
        <v>Cook</v>
      </c>
      <c r="J115" s="29" t="s">
        <v>7603</v>
      </c>
      <c r="K115" s="29" t="s">
        <v>7603</v>
      </c>
      <c r="L115" s="29" t="s">
        <v>7603</v>
      </c>
      <c r="M115" s="29" t="s">
        <v>7603</v>
      </c>
      <c r="N115" s="29" t="s">
        <v>7603</v>
      </c>
      <c r="O115" s="29" t="s">
        <v>7603</v>
      </c>
      <c r="P115" s="29" t="s">
        <v>7603</v>
      </c>
      <c r="Q115" s="29" t="s">
        <v>7603</v>
      </c>
      <c r="R115" s="29" t="s">
        <v>7603</v>
      </c>
      <c r="S115" s="29" t="s">
        <v>7603</v>
      </c>
      <c r="T115" s="29">
        <v>289</v>
      </c>
      <c r="U115" s="29">
        <v>307</v>
      </c>
      <c r="V115" s="29">
        <v>281</v>
      </c>
      <c r="W115" s="29">
        <v>289</v>
      </c>
      <c r="X115" s="29" t="s">
        <v>7603</v>
      </c>
      <c r="Y115" s="29" t="s">
        <v>7603</v>
      </c>
      <c r="Z115" s="7">
        <v>547</v>
      </c>
      <c r="AA115" s="7">
        <v>619</v>
      </c>
      <c r="AB115" s="8">
        <v>143</v>
      </c>
      <c r="AC115" s="8" t="s">
        <v>7603</v>
      </c>
      <c r="AD115" s="8">
        <v>16</v>
      </c>
      <c r="AE115" s="8">
        <v>81</v>
      </c>
      <c r="AF115" s="8" t="s">
        <v>290</v>
      </c>
      <c r="AG115" s="8">
        <v>887</v>
      </c>
      <c r="AH115" s="8">
        <v>33</v>
      </c>
      <c r="AI115" s="9" t="s">
        <v>7603</v>
      </c>
      <c r="AJ115" s="9">
        <v>1166</v>
      </c>
      <c r="AK115" s="9">
        <v>1166</v>
      </c>
    </row>
    <row r="116" spans="1:37">
      <c r="A116">
        <v>2014</v>
      </c>
      <c r="B116" s="10" t="s">
        <v>11578</v>
      </c>
      <c r="C116" s="11" t="s">
        <v>8009</v>
      </c>
      <c r="D116" s="11" t="s">
        <v>8011</v>
      </c>
      <c r="E116" s="11" t="s">
        <v>8012</v>
      </c>
      <c r="F116" s="11" t="s">
        <v>8013</v>
      </c>
      <c r="G116" s="11" t="s">
        <v>11579</v>
      </c>
      <c r="H116" s="11" t="s">
        <v>11580</v>
      </c>
      <c r="I116" s="11" t="str">
        <f>INDEX(CountyList!A:A, MATCH(MID(B116, 3, 3), CountyList!B:B, 0))</f>
        <v>Cook</v>
      </c>
      <c r="J116" s="29" t="s">
        <v>7603</v>
      </c>
      <c r="K116" s="29" t="s">
        <v>7603</v>
      </c>
      <c r="L116" s="29" t="s">
        <v>7603</v>
      </c>
      <c r="M116" s="29" t="s">
        <v>7603</v>
      </c>
      <c r="N116" s="29" t="s">
        <v>7603</v>
      </c>
      <c r="O116" s="29" t="s">
        <v>7603</v>
      </c>
      <c r="P116" s="29" t="s">
        <v>7603</v>
      </c>
      <c r="Q116" s="29" t="s">
        <v>7603</v>
      </c>
      <c r="R116" s="29" t="s">
        <v>7603</v>
      </c>
      <c r="S116" s="29" t="s">
        <v>7603</v>
      </c>
      <c r="T116" s="29">
        <v>94</v>
      </c>
      <c r="U116" s="29">
        <v>123</v>
      </c>
      <c r="V116" s="29">
        <v>117</v>
      </c>
      <c r="W116" s="29">
        <v>100</v>
      </c>
      <c r="X116" s="29" t="s">
        <v>7603</v>
      </c>
      <c r="Y116" s="29" t="s">
        <v>7603</v>
      </c>
      <c r="Z116" s="7">
        <v>215</v>
      </c>
      <c r="AA116" s="7">
        <v>219</v>
      </c>
      <c r="AB116" s="8">
        <v>124</v>
      </c>
      <c r="AC116" s="8" t="s">
        <v>7603</v>
      </c>
      <c r="AD116" s="8">
        <v>15</v>
      </c>
      <c r="AE116" s="8">
        <v>24</v>
      </c>
      <c r="AF116" s="8" t="s">
        <v>7603</v>
      </c>
      <c r="AG116" s="8">
        <v>238</v>
      </c>
      <c r="AH116" s="8">
        <v>33</v>
      </c>
      <c r="AI116" s="9" t="s">
        <v>7603</v>
      </c>
      <c r="AJ116" s="9">
        <v>434</v>
      </c>
      <c r="AK116" s="9">
        <v>434</v>
      </c>
    </row>
    <row r="117" spans="1:37">
      <c r="A117">
        <v>2014</v>
      </c>
      <c r="B117" s="10" t="s">
        <v>11581</v>
      </c>
      <c r="C117" s="11" t="s">
        <v>8016</v>
      </c>
      <c r="D117" s="11" t="s">
        <v>8018</v>
      </c>
      <c r="E117" s="11" t="s">
        <v>8019</v>
      </c>
      <c r="F117" s="11" t="s">
        <v>1092</v>
      </c>
      <c r="G117" s="11" t="s">
        <v>11582</v>
      </c>
      <c r="H117" s="11" t="s">
        <v>11583</v>
      </c>
      <c r="I117" s="11" t="str">
        <f>INDEX(CountyList!A:A, MATCH(MID(B117, 3, 3), CountyList!B:B, 0))</f>
        <v>Cook</v>
      </c>
      <c r="J117" s="29" t="s">
        <v>7603</v>
      </c>
      <c r="K117" s="29" t="s">
        <v>7603</v>
      </c>
      <c r="L117" s="29" t="s">
        <v>7603</v>
      </c>
      <c r="M117" s="29" t="s">
        <v>7603</v>
      </c>
      <c r="N117" s="29" t="s">
        <v>7603</v>
      </c>
      <c r="O117" s="29" t="s">
        <v>7603</v>
      </c>
      <c r="P117" s="29" t="s">
        <v>7603</v>
      </c>
      <c r="Q117" s="29" t="s">
        <v>7603</v>
      </c>
      <c r="R117" s="29" t="s">
        <v>7603</v>
      </c>
      <c r="S117" s="29" t="s">
        <v>7603</v>
      </c>
      <c r="T117" s="29">
        <v>122</v>
      </c>
      <c r="U117" s="29">
        <v>109</v>
      </c>
      <c r="V117" s="29">
        <v>125</v>
      </c>
      <c r="W117" s="29">
        <v>120</v>
      </c>
      <c r="X117" s="29" t="s">
        <v>7603</v>
      </c>
      <c r="Y117" s="29" t="s">
        <v>7603</v>
      </c>
      <c r="Z117" s="7">
        <v>211</v>
      </c>
      <c r="AA117" s="7">
        <v>265</v>
      </c>
      <c r="AB117" s="8">
        <v>162</v>
      </c>
      <c r="AC117" s="8" t="s">
        <v>7603</v>
      </c>
      <c r="AD117" s="8" t="s">
        <v>290</v>
      </c>
      <c r="AE117" s="8">
        <v>205</v>
      </c>
      <c r="AF117" s="8" t="s">
        <v>7603</v>
      </c>
      <c r="AG117" s="8">
        <v>84</v>
      </c>
      <c r="AH117" s="8">
        <v>21</v>
      </c>
      <c r="AI117" s="9" t="s">
        <v>7603</v>
      </c>
      <c r="AJ117" s="9">
        <v>476</v>
      </c>
      <c r="AK117" s="9">
        <v>476</v>
      </c>
    </row>
    <row r="118" spans="1:37">
      <c r="A118">
        <v>2014</v>
      </c>
      <c r="B118" s="10" t="s">
        <v>1036</v>
      </c>
      <c r="C118" s="11" t="s">
        <v>1037</v>
      </c>
      <c r="D118" s="11" t="s">
        <v>8023</v>
      </c>
      <c r="E118" s="11" t="s">
        <v>1040</v>
      </c>
      <c r="F118" s="11" t="s">
        <v>1041</v>
      </c>
      <c r="G118" s="11" t="s">
        <v>11584</v>
      </c>
      <c r="H118" s="11" t="s">
        <v>11585</v>
      </c>
      <c r="I118" s="11" t="str">
        <f>INDEX(CountyList!A:A, MATCH(MID(B118, 3, 3), CountyList!B:B, 0))</f>
        <v>Cook</v>
      </c>
      <c r="J118" s="29">
        <v>159</v>
      </c>
      <c r="K118" s="29">
        <v>10</v>
      </c>
      <c r="L118" s="29" t="s">
        <v>7603</v>
      </c>
      <c r="M118" s="29" t="s">
        <v>7603</v>
      </c>
      <c r="N118" s="29" t="s">
        <v>7603</v>
      </c>
      <c r="O118" s="29" t="s">
        <v>7603</v>
      </c>
      <c r="P118" s="29" t="s">
        <v>7603</v>
      </c>
      <c r="Q118" s="29" t="s">
        <v>7603</v>
      </c>
      <c r="R118" s="29" t="s">
        <v>7603</v>
      </c>
      <c r="S118" s="29" t="s">
        <v>7603</v>
      </c>
      <c r="T118" s="29" t="s">
        <v>7603</v>
      </c>
      <c r="U118" s="29" t="s">
        <v>7603</v>
      </c>
      <c r="V118" s="29" t="s">
        <v>7603</v>
      </c>
      <c r="W118" s="29" t="s">
        <v>7603</v>
      </c>
      <c r="X118" s="29" t="s">
        <v>7603</v>
      </c>
      <c r="Y118" s="29" t="s">
        <v>7603</v>
      </c>
      <c r="Z118" s="7">
        <v>72</v>
      </c>
      <c r="AA118" s="7">
        <v>97</v>
      </c>
      <c r="AB118" s="8" t="s">
        <v>290</v>
      </c>
      <c r="AC118" s="8" t="s">
        <v>7603</v>
      </c>
      <c r="AD118" s="8" t="s">
        <v>290</v>
      </c>
      <c r="AE118" s="8">
        <v>11</v>
      </c>
      <c r="AF118" s="8" t="s">
        <v>290</v>
      </c>
      <c r="AG118" s="8">
        <v>129</v>
      </c>
      <c r="AH118" s="8">
        <v>15</v>
      </c>
      <c r="AI118" s="9">
        <v>169</v>
      </c>
      <c r="AJ118" s="9" t="s">
        <v>7603</v>
      </c>
      <c r="AK118" s="9">
        <v>169</v>
      </c>
    </row>
    <row r="119" spans="1:37">
      <c r="A119">
        <v>2014</v>
      </c>
      <c r="B119" s="10" t="s">
        <v>1043</v>
      </c>
      <c r="C119" s="11" t="s">
        <v>1044</v>
      </c>
      <c r="D119" s="11" t="s">
        <v>8027</v>
      </c>
      <c r="E119" s="11" t="s">
        <v>1046</v>
      </c>
      <c r="F119" s="11" t="s">
        <v>1041</v>
      </c>
      <c r="G119" s="11" t="s">
        <v>11586</v>
      </c>
      <c r="H119" s="11" t="s">
        <v>5305</v>
      </c>
      <c r="I119" s="11" t="str">
        <f>INDEX(CountyList!A:A, MATCH(MID(B119, 3, 3), CountyList!B:B, 0))</f>
        <v>Cook</v>
      </c>
      <c r="J119" s="29" t="s">
        <v>7603</v>
      </c>
      <c r="K119" s="29" t="s">
        <v>7603</v>
      </c>
      <c r="L119" s="29" t="s">
        <v>7603</v>
      </c>
      <c r="M119" s="29" t="s">
        <v>7603</v>
      </c>
      <c r="N119" s="29" t="s">
        <v>7603</v>
      </c>
      <c r="O119" s="29" t="s">
        <v>7603</v>
      </c>
      <c r="P119" s="29" t="s">
        <v>7603</v>
      </c>
      <c r="Q119" s="29" t="s">
        <v>7603</v>
      </c>
      <c r="R119" s="29" t="s">
        <v>7603</v>
      </c>
      <c r="S119" s="29" t="s">
        <v>7603</v>
      </c>
      <c r="T119" s="29">
        <v>158</v>
      </c>
      <c r="U119" s="29">
        <v>152</v>
      </c>
      <c r="V119" s="29">
        <v>134</v>
      </c>
      <c r="W119" s="29">
        <v>115</v>
      </c>
      <c r="X119" s="29" t="s">
        <v>7603</v>
      </c>
      <c r="Y119" s="29" t="s">
        <v>7603</v>
      </c>
      <c r="Z119" s="7">
        <v>559</v>
      </c>
      <c r="AA119" s="7" t="s">
        <v>7603</v>
      </c>
      <c r="AB119" s="8">
        <v>137</v>
      </c>
      <c r="AC119" s="8" t="s">
        <v>290</v>
      </c>
      <c r="AD119" s="8" t="s">
        <v>290</v>
      </c>
      <c r="AE119" s="8">
        <v>59</v>
      </c>
      <c r="AF119" s="8" t="s">
        <v>7603</v>
      </c>
      <c r="AG119" s="8">
        <v>281</v>
      </c>
      <c r="AH119" s="8">
        <v>73</v>
      </c>
      <c r="AI119" s="9" t="s">
        <v>7603</v>
      </c>
      <c r="AJ119" s="9">
        <v>559</v>
      </c>
      <c r="AK119" s="9">
        <v>559</v>
      </c>
    </row>
    <row r="120" spans="1:37">
      <c r="A120">
        <v>2014</v>
      </c>
      <c r="B120" s="10" t="s">
        <v>1047</v>
      </c>
      <c r="C120" s="11" t="s">
        <v>8029</v>
      </c>
      <c r="D120" s="11" t="s">
        <v>8031</v>
      </c>
      <c r="E120" s="11" t="s">
        <v>1051</v>
      </c>
      <c r="F120" s="11" t="s">
        <v>1052</v>
      </c>
      <c r="G120" s="11" t="s">
        <v>11587</v>
      </c>
      <c r="H120" s="11" t="s">
        <v>5308</v>
      </c>
      <c r="I120" s="11" t="str">
        <f>INDEX(CountyList!A:A, MATCH(MID(B120, 3, 3), CountyList!B:B, 0))</f>
        <v>Cook</v>
      </c>
      <c r="J120" s="29" t="s">
        <v>7603</v>
      </c>
      <c r="K120" s="29" t="s">
        <v>7603</v>
      </c>
      <c r="L120" s="29" t="s">
        <v>7603</v>
      </c>
      <c r="M120" s="29" t="s">
        <v>7603</v>
      </c>
      <c r="N120" s="29" t="s">
        <v>7603</v>
      </c>
      <c r="O120" s="29" t="s">
        <v>7603</v>
      </c>
      <c r="P120" s="29" t="s">
        <v>7603</v>
      </c>
      <c r="Q120" s="29" t="s">
        <v>7603</v>
      </c>
      <c r="R120" s="29" t="s">
        <v>7603</v>
      </c>
      <c r="S120" s="29" t="s">
        <v>7603</v>
      </c>
      <c r="T120" s="29">
        <v>57</v>
      </c>
      <c r="U120" s="29">
        <v>80</v>
      </c>
      <c r="V120" s="29">
        <v>60</v>
      </c>
      <c r="W120" s="29">
        <v>66</v>
      </c>
      <c r="X120" s="29" t="s">
        <v>7603</v>
      </c>
      <c r="Y120" s="29">
        <v>27</v>
      </c>
      <c r="Z120" s="7">
        <v>131</v>
      </c>
      <c r="AA120" s="7">
        <v>159</v>
      </c>
      <c r="AB120" s="8">
        <v>57</v>
      </c>
      <c r="AC120" s="8" t="s">
        <v>7603</v>
      </c>
      <c r="AD120" s="8">
        <v>28</v>
      </c>
      <c r="AE120" s="8">
        <v>110</v>
      </c>
      <c r="AF120" s="8" t="s">
        <v>7603</v>
      </c>
      <c r="AG120" s="8">
        <v>87</v>
      </c>
      <c r="AH120" s="8" t="s">
        <v>290</v>
      </c>
      <c r="AI120" s="9" t="s">
        <v>7603</v>
      </c>
      <c r="AJ120" s="9">
        <v>290</v>
      </c>
      <c r="AK120" s="9">
        <v>290</v>
      </c>
    </row>
    <row r="121" spans="1:37">
      <c r="A121">
        <v>2014</v>
      </c>
      <c r="B121" s="10" t="s">
        <v>11588</v>
      </c>
      <c r="C121" s="11" t="s">
        <v>3329</v>
      </c>
      <c r="D121" s="11" t="s">
        <v>11589</v>
      </c>
      <c r="E121" s="11" t="s">
        <v>11590</v>
      </c>
      <c r="F121" s="11" t="s">
        <v>11591</v>
      </c>
      <c r="G121" s="11" t="s">
        <v>11592</v>
      </c>
      <c r="H121" s="11" t="s">
        <v>11593</v>
      </c>
      <c r="I121" s="11" t="str">
        <f>INDEX(CountyList!A:A, MATCH(MID(B121, 3, 3), CountyList!B:B, 0))</f>
        <v>Cook</v>
      </c>
      <c r="J121" s="29" t="s">
        <v>290</v>
      </c>
      <c r="K121" s="29" t="s">
        <v>290</v>
      </c>
      <c r="L121" s="29" t="s">
        <v>290</v>
      </c>
      <c r="M121" s="29" t="s">
        <v>290</v>
      </c>
      <c r="N121" s="29" t="s">
        <v>290</v>
      </c>
      <c r="O121" s="29" t="s">
        <v>290</v>
      </c>
      <c r="P121" s="29" t="s">
        <v>290</v>
      </c>
      <c r="Q121" s="29" t="s">
        <v>290</v>
      </c>
      <c r="R121" s="29">
        <v>15</v>
      </c>
      <c r="S121" s="29" t="s">
        <v>290</v>
      </c>
      <c r="T121" s="29" t="s">
        <v>7603</v>
      </c>
      <c r="U121" s="29" t="s">
        <v>7603</v>
      </c>
      <c r="V121" s="29" t="s">
        <v>7603</v>
      </c>
      <c r="W121" s="29" t="s">
        <v>7603</v>
      </c>
      <c r="X121" s="29" t="s">
        <v>7603</v>
      </c>
      <c r="Y121" s="29" t="s">
        <v>7603</v>
      </c>
      <c r="Z121" s="7">
        <v>33</v>
      </c>
      <c r="AA121" s="7">
        <v>31</v>
      </c>
      <c r="AB121" s="8" t="s">
        <v>290</v>
      </c>
      <c r="AC121" s="8" t="s">
        <v>7603</v>
      </c>
      <c r="AD121" s="8" t="s">
        <v>7603</v>
      </c>
      <c r="AE121" s="8" t="s">
        <v>7603</v>
      </c>
      <c r="AF121" s="8" t="s">
        <v>7603</v>
      </c>
      <c r="AG121" s="8">
        <v>51</v>
      </c>
      <c r="AH121" s="8" t="s">
        <v>290</v>
      </c>
      <c r="AI121" s="9">
        <v>64</v>
      </c>
      <c r="AJ121" s="9" t="s">
        <v>7603</v>
      </c>
      <c r="AK121" s="9">
        <v>64</v>
      </c>
    </row>
    <row r="122" spans="1:37">
      <c r="A122">
        <v>2014</v>
      </c>
      <c r="B122" s="10" t="s">
        <v>4571</v>
      </c>
      <c r="C122" s="11" t="s">
        <v>446</v>
      </c>
      <c r="D122" s="11" t="s">
        <v>8034</v>
      </c>
      <c r="E122" s="11" t="s">
        <v>4573</v>
      </c>
      <c r="F122" s="11" t="s">
        <v>4574</v>
      </c>
      <c r="G122" s="11" t="s">
        <v>11594</v>
      </c>
      <c r="H122" s="11" t="s">
        <v>5311</v>
      </c>
      <c r="I122" s="11" t="str">
        <f>INDEX(CountyList!A:A, MATCH(MID(B122, 3, 3), CountyList!B:B, 0))</f>
        <v>Cook</v>
      </c>
      <c r="J122" s="29">
        <v>11</v>
      </c>
      <c r="K122" s="29">
        <v>15</v>
      </c>
      <c r="L122" s="29">
        <v>12</v>
      </c>
      <c r="M122" s="29">
        <v>10</v>
      </c>
      <c r="N122" s="29" t="s">
        <v>290</v>
      </c>
      <c r="O122" s="29" t="s">
        <v>290</v>
      </c>
      <c r="P122" s="29" t="s">
        <v>290</v>
      </c>
      <c r="Q122" s="29" t="s">
        <v>290</v>
      </c>
      <c r="R122" s="29" t="s">
        <v>290</v>
      </c>
      <c r="S122" s="29" t="s">
        <v>290</v>
      </c>
      <c r="T122" s="29" t="s">
        <v>7603</v>
      </c>
      <c r="U122" s="29" t="s">
        <v>7603</v>
      </c>
      <c r="V122" s="29" t="s">
        <v>7603</v>
      </c>
      <c r="W122" s="29" t="s">
        <v>7603</v>
      </c>
      <c r="X122" s="29" t="s">
        <v>7603</v>
      </c>
      <c r="Y122" s="29" t="s">
        <v>7603</v>
      </c>
      <c r="Z122" s="7">
        <v>35</v>
      </c>
      <c r="AA122" s="7">
        <v>41</v>
      </c>
      <c r="AB122" s="8" t="s">
        <v>290</v>
      </c>
      <c r="AC122" s="8" t="s">
        <v>7603</v>
      </c>
      <c r="AD122" s="8" t="s">
        <v>290</v>
      </c>
      <c r="AE122" s="8">
        <v>52</v>
      </c>
      <c r="AF122" s="8" t="s">
        <v>7603</v>
      </c>
      <c r="AG122" s="8">
        <v>11</v>
      </c>
      <c r="AH122" s="8" t="s">
        <v>290</v>
      </c>
      <c r="AI122" s="9">
        <v>76</v>
      </c>
      <c r="AJ122" s="9" t="s">
        <v>7603</v>
      </c>
      <c r="AK122" s="9">
        <v>76</v>
      </c>
    </row>
    <row r="123" spans="1:37">
      <c r="A123">
        <v>2014</v>
      </c>
      <c r="B123" s="10" t="s">
        <v>1054</v>
      </c>
      <c r="C123" s="11" t="s">
        <v>326</v>
      </c>
      <c r="D123" s="11" t="s">
        <v>8037</v>
      </c>
      <c r="E123" s="11" t="s">
        <v>1057</v>
      </c>
      <c r="F123" s="11" t="s">
        <v>1058</v>
      </c>
      <c r="G123" s="11" t="s">
        <v>11595</v>
      </c>
      <c r="H123" s="11" t="s">
        <v>5314</v>
      </c>
      <c r="I123" s="11" t="str">
        <f>INDEX(CountyList!A:A, MATCH(MID(B123, 3, 3), CountyList!B:B, 0))</f>
        <v>Cook</v>
      </c>
      <c r="J123" s="29">
        <v>21</v>
      </c>
      <c r="K123" s="29">
        <v>11</v>
      </c>
      <c r="L123" s="29">
        <v>10</v>
      </c>
      <c r="M123" s="29" t="s">
        <v>290</v>
      </c>
      <c r="N123" s="29">
        <v>12</v>
      </c>
      <c r="O123" s="29" t="s">
        <v>290</v>
      </c>
      <c r="P123" s="29">
        <v>10</v>
      </c>
      <c r="Q123" s="29">
        <v>11</v>
      </c>
      <c r="R123" s="29">
        <v>18</v>
      </c>
      <c r="S123" s="29">
        <v>12</v>
      </c>
      <c r="T123" s="29" t="s">
        <v>7603</v>
      </c>
      <c r="U123" s="29" t="s">
        <v>7603</v>
      </c>
      <c r="V123" s="29" t="s">
        <v>7603</v>
      </c>
      <c r="W123" s="29" t="s">
        <v>7603</v>
      </c>
      <c r="X123" s="29" t="s">
        <v>7603</v>
      </c>
      <c r="Y123" s="29" t="s">
        <v>7603</v>
      </c>
      <c r="Z123" s="7">
        <v>44</v>
      </c>
      <c r="AA123" s="7">
        <v>73</v>
      </c>
      <c r="AB123" s="8" t="s">
        <v>290</v>
      </c>
      <c r="AC123" s="8" t="s">
        <v>7603</v>
      </c>
      <c r="AD123" s="8">
        <v>13</v>
      </c>
      <c r="AE123" s="8">
        <v>10</v>
      </c>
      <c r="AF123" s="8" t="s">
        <v>7603</v>
      </c>
      <c r="AG123" s="8">
        <v>81</v>
      </c>
      <c r="AH123" s="8" t="s">
        <v>290</v>
      </c>
      <c r="AI123" s="9">
        <v>117</v>
      </c>
      <c r="AJ123" s="9" t="s">
        <v>7603</v>
      </c>
      <c r="AK123" s="9">
        <v>117</v>
      </c>
    </row>
    <row r="124" spans="1:37">
      <c r="A124">
        <v>2014</v>
      </c>
      <c r="B124" s="10" t="s">
        <v>1060</v>
      </c>
      <c r="C124" s="11" t="s">
        <v>1061</v>
      </c>
      <c r="D124" s="11" t="s">
        <v>8040</v>
      </c>
      <c r="E124" s="11" t="s">
        <v>1064</v>
      </c>
      <c r="F124" s="11" t="s">
        <v>1065</v>
      </c>
      <c r="G124" s="11" t="s">
        <v>11596</v>
      </c>
      <c r="H124" s="11" t="s">
        <v>5317</v>
      </c>
      <c r="I124" s="11" t="str">
        <f>INDEX(CountyList!A:A, MATCH(MID(B124, 3, 3), CountyList!B:B, 0))</f>
        <v>Cook</v>
      </c>
      <c r="J124" s="29">
        <v>26</v>
      </c>
      <c r="K124" s="29" t="s">
        <v>290</v>
      </c>
      <c r="L124" s="29">
        <v>18</v>
      </c>
      <c r="M124" s="29">
        <v>20</v>
      </c>
      <c r="N124" s="29">
        <v>17</v>
      </c>
      <c r="O124" s="29">
        <v>12</v>
      </c>
      <c r="P124" s="29">
        <v>12</v>
      </c>
      <c r="Q124" s="29">
        <v>13</v>
      </c>
      <c r="R124" s="29">
        <v>11</v>
      </c>
      <c r="S124" s="29">
        <v>13</v>
      </c>
      <c r="T124" s="29" t="s">
        <v>7603</v>
      </c>
      <c r="U124" s="29" t="s">
        <v>7603</v>
      </c>
      <c r="V124" s="29" t="s">
        <v>7603</v>
      </c>
      <c r="W124" s="29" t="s">
        <v>7603</v>
      </c>
      <c r="X124" s="29" t="s">
        <v>7603</v>
      </c>
      <c r="Y124" s="29" t="s">
        <v>7603</v>
      </c>
      <c r="Z124" s="7">
        <v>75</v>
      </c>
      <c r="AA124" s="7">
        <v>75</v>
      </c>
      <c r="AB124" s="8">
        <v>27</v>
      </c>
      <c r="AC124" s="8" t="s">
        <v>7603</v>
      </c>
      <c r="AD124" s="8" t="s">
        <v>290</v>
      </c>
      <c r="AE124" s="8" t="s">
        <v>290</v>
      </c>
      <c r="AF124" s="8" t="s">
        <v>7603</v>
      </c>
      <c r="AG124" s="8">
        <v>94</v>
      </c>
      <c r="AH124" s="8">
        <v>20</v>
      </c>
      <c r="AI124" s="9">
        <v>150</v>
      </c>
      <c r="AJ124" s="9" t="s">
        <v>7603</v>
      </c>
      <c r="AK124" s="9">
        <v>150</v>
      </c>
    </row>
    <row r="125" spans="1:37">
      <c r="A125">
        <v>2014</v>
      </c>
      <c r="B125" s="10" t="s">
        <v>1067</v>
      </c>
      <c r="C125" s="11" t="s">
        <v>1068</v>
      </c>
      <c r="D125" s="11" t="s">
        <v>8048</v>
      </c>
      <c r="E125" s="11" t="s">
        <v>1071</v>
      </c>
      <c r="F125" s="11" t="s">
        <v>1041</v>
      </c>
      <c r="G125" s="11" t="s">
        <v>11597</v>
      </c>
      <c r="H125" s="11" t="s">
        <v>5320</v>
      </c>
      <c r="I125" s="11" t="str">
        <f>INDEX(CountyList!A:A, MATCH(MID(B125, 3, 3), CountyList!B:B, 0))</f>
        <v>Cook</v>
      </c>
      <c r="J125" s="29">
        <v>33</v>
      </c>
      <c r="K125" s="29">
        <v>21</v>
      </c>
      <c r="L125" s="29">
        <v>25</v>
      </c>
      <c r="M125" s="29">
        <v>15</v>
      </c>
      <c r="N125" s="29">
        <v>19</v>
      </c>
      <c r="O125" s="29">
        <v>19</v>
      </c>
      <c r="P125" s="29">
        <v>15</v>
      </c>
      <c r="Q125" s="29">
        <v>15</v>
      </c>
      <c r="R125" s="29">
        <v>14</v>
      </c>
      <c r="S125" s="29">
        <v>18</v>
      </c>
      <c r="T125" s="29" t="s">
        <v>7603</v>
      </c>
      <c r="U125" s="29" t="s">
        <v>7603</v>
      </c>
      <c r="V125" s="29" t="s">
        <v>7603</v>
      </c>
      <c r="W125" s="29" t="s">
        <v>7603</v>
      </c>
      <c r="X125" s="29">
        <v>21</v>
      </c>
      <c r="Y125" s="29" t="s">
        <v>7603</v>
      </c>
      <c r="Z125" s="7">
        <v>114</v>
      </c>
      <c r="AA125" s="7">
        <v>101</v>
      </c>
      <c r="AB125" s="8" t="s">
        <v>290</v>
      </c>
      <c r="AC125" s="8" t="s">
        <v>7603</v>
      </c>
      <c r="AD125" s="8" t="s">
        <v>290</v>
      </c>
      <c r="AE125" s="8">
        <v>27</v>
      </c>
      <c r="AF125" s="8" t="s">
        <v>7603</v>
      </c>
      <c r="AG125" s="8">
        <v>162</v>
      </c>
      <c r="AH125" s="8">
        <v>18</v>
      </c>
      <c r="AI125" s="9">
        <v>215</v>
      </c>
      <c r="AJ125" s="9" t="s">
        <v>7603</v>
      </c>
      <c r="AK125" s="9">
        <v>215</v>
      </c>
    </row>
    <row r="126" spans="1:37">
      <c r="A126">
        <v>2014</v>
      </c>
      <c r="B126" s="10" t="s">
        <v>11598</v>
      </c>
      <c r="C126" s="11" t="s">
        <v>11599</v>
      </c>
      <c r="D126" s="11" t="s">
        <v>11600</v>
      </c>
      <c r="E126" s="11" t="s">
        <v>11601</v>
      </c>
      <c r="F126" s="11" t="s">
        <v>1052</v>
      </c>
      <c r="G126" s="11" t="s">
        <v>11602</v>
      </c>
      <c r="H126" s="11" t="s">
        <v>11603</v>
      </c>
      <c r="I126" s="11" t="str">
        <f>INDEX(CountyList!A:A, MATCH(MID(B126, 3, 3), CountyList!B:B, 0))</f>
        <v>Cook</v>
      </c>
      <c r="J126" s="29" t="s">
        <v>7603</v>
      </c>
      <c r="K126" s="29" t="s">
        <v>7603</v>
      </c>
      <c r="L126" s="29" t="s">
        <v>290</v>
      </c>
      <c r="M126" s="29" t="s">
        <v>290</v>
      </c>
      <c r="N126" s="29" t="s">
        <v>290</v>
      </c>
      <c r="O126" s="29" t="s">
        <v>7603</v>
      </c>
      <c r="P126" s="29" t="s">
        <v>290</v>
      </c>
      <c r="Q126" s="29" t="s">
        <v>290</v>
      </c>
      <c r="R126" s="29" t="s">
        <v>7603</v>
      </c>
      <c r="S126" s="29" t="s">
        <v>290</v>
      </c>
      <c r="T126" s="29" t="s">
        <v>7603</v>
      </c>
      <c r="U126" s="29" t="s">
        <v>7603</v>
      </c>
      <c r="V126" s="29" t="s">
        <v>7603</v>
      </c>
      <c r="W126" s="29" t="s">
        <v>7603</v>
      </c>
      <c r="X126" s="29" t="s">
        <v>7603</v>
      </c>
      <c r="Y126" s="29" t="s">
        <v>7603</v>
      </c>
      <c r="Z126" s="7" t="s">
        <v>290</v>
      </c>
      <c r="AA126" s="7" t="s">
        <v>290</v>
      </c>
      <c r="AB126" s="8">
        <v>14</v>
      </c>
      <c r="AC126" s="8" t="s">
        <v>7603</v>
      </c>
      <c r="AD126" s="8" t="s">
        <v>7603</v>
      </c>
      <c r="AE126" s="8" t="s">
        <v>7603</v>
      </c>
      <c r="AF126" s="8" t="s">
        <v>7603</v>
      </c>
      <c r="AG126" s="8" t="s">
        <v>7603</v>
      </c>
      <c r="AH126" s="8" t="s">
        <v>7603</v>
      </c>
      <c r="AI126" s="9">
        <v>14</v>
      </c>
      <c r="AJ126" s="9" t="s">
        <v>7603</v>
      </c>
      <c r="AK126" s="9">
        <v>14</v>
      </c>
    </row>
    <row r="127" spans="1:37">
      <c r="A127">
        <v>2014</v>
      </c>
      <c r="B127" s="10" t="s">
        <v>1072</v>
      </c>
      <c r="C127" s="11" t="s">
        <v>1073</v>
      </c>
      <c r="D127" s="11" t="s">
        <v>8051</v>
      </c>
      <c r="E127" s="11" t="s">
        <v>1075</v>
      </c>
      <c r="F127" s="11" t="s">
        <v>1076</v>
      </c>
      <c r="G127" s="11" t="s">
        <v>11604</v>
      </c>
      <c r="H127" s="11" t="s">
        <v>5323</v>
      </c>
      <c r="I127" s="11" t="str">
        <f>INDEX(CountyList!A:A, MATCH(MID(B127, 3, 3), CountyList!B:B, 0))</f>
        <v>Cook</v>
      </c>
      <c r="J127" s="29">
        <v>60</v>
      </c>
      <c r="K127" s="29">
        <v>50</v>
      </c>
      <c r="L127" s="29">
        <v>47</v>
      </c>
      <c r="M127" s="29">
        <v>23</v>
      </c>
      <c r="N127" s="29">
        <v>26</v>
      </c>
      <c r="O127" s="29">
        <v>17</v>
      </c>
      <c r="P127" s="29">
        <v>24</v>
      </c>
      <c r="Q127" s="29">
        <v>23</v>
      </c>
      <c r="R127" s="29">
        <v>22</v>
      </c>
      <c r="S127" s="29">
        <v>21</v>
      </c>
      <c r="T127" s="29" t="s">
        <v>7603</v>
      </c>
      <c r="U127" s="29" t="s">
        <v>7603</v>
      </c>
      <c r="V127" s="29" t="s">
        <v>7603</v>
      </c>
      <c r="W127" s="29" t="s">
        <v>7603</v>
      </c>
      <c r="X127" s="29" t="s">
        <v>7603</v>
      </c>
      <c r="Y127" s="29" t="s">
        <v>7603</v>
      </c>
      <c r="Z127" s="7">
        <v>156</v>
      </c>
      <c r="AA127" s="7">
        <v>157</v>
      </c>
      <c r="AB127" s="8">
        <v>280</v>
      </c>
      <c r="AC127" s="8" t="s">
        <v>7603</v>
      </c>
      <c r="AD127" s="8" t="s">
        <v>290</v>
      </c>
      <c r="AE127" s="8" t="s">
        <v>7603</v>
      </c>
      <c r="AF127" s="8" t="s">
        <v>7603</v>
      </c>
      <c r="AG127" s="8">
        <v>10</v>
      </c>
      <c r="AH127" s="8">
        <v>22</v>
      </c>
      <c r="AI127" s="9">
        <v>313</v>
      </c>
      <c r="AJ127" s="9" t="s">
        <v>7603</v>
      </c>
      <c r="AK127" s="9">
        <v>313</v>
      </c>
    </row>
    <row r="128" spans="1:37">
      <c r="A128">
        <v>2014</v>
      </c>
      <c r="B128" s="10" t="s">
        <v>1078</v>
      </c>
      <c r="C128" s="11" t="s">
        <v>1079</v>
      </c>
      <c r="D128" s="11" t="s">
        <v>8054</v>
      </c>
      <c r="E128" s="11" t="s">
        <v>1081</v>
      </c>
      <c r="F128" s="11" t="s">
        <v>1076</v>
      </c>
      <c r="G128" s="11" t="s">
        <v>11605</v>
      </c>
      <c r="H128" s="11" t="s">
        <v>5326</v>
      </c>
      <c r="I128" s="11" t="str">
        <f>INDEX(CountyList!A:A, MATCH(MID(B128, 3, 3), CountyList!B:B, 0))</f>
        <v>Cook</v>
      </c>
      <c r="J128" s="29">
        <v>25</v>
      </c>
      <c r="K128" s="29">
        <v>24</v>
      </c>
      <c r="L128" s="29">
        <v>25</v>
      </c>
      <c r="M128" s="29">
        <v>22</v>
      </c>
      <c r="N128" s="29">
        <v>28</v>
      </c>
      <c r="O128" s="29">
        <v>24</v>
      </c>
      <c r="P128" s="29">
        <v>25</v>
      </c>
      <c r="Q128" s="29">
        <v>25</v>
      </c>
      <c r="R128" s="29">
        <v>22</v>
      </c>
      <c r="S128" s="29">
        <v>23</v>
      </c>
      <c r="T128" s="29" t="s">
        <v>7603</v>
      </c>
      <c r="U128" s="29" t="s">
        <v>7603</v>
      </c>
      <c r="V128" s="29" t="s">
        <v>7603</v>
      </c>
      <c r="W128" s="29" t="s">
        <v>7603</v>
      </c>
      <c r="X128" s="29" t="s">
        <v>290</v>
      </c>
      <c r="Y128" s="29" t="s">
        <v>7603</v>
      </c>
      <c r="Z128" s="7">
        <v>127</v>
      </c>
      <c r="AA128" s="7">
        <v>121</v>
      </c>
      <c r="AB128" s="8">
        <v>215</v>
      </c>
      <c r="AC128" s="8" t="s">
        <v>7603</v>
      </c>
      <c r="AD128" s="8" t="s">
        <v>290</v>
      </c>
      <c r="AE128" s="8" t="s">
        <v>290</v>
      </c>
      <c r="AF128" s="8" t="s">
        <v>7603</v>
      </c>
      <c r="AG128" s="8" t="s">
        <v>290</v>
      </c>
      <c r="AH128" s="8">
        <v>18</v>
      </c>
      <c r="AI128" s="9">
        <v>248</v>
      </c>
      <c r="AJ128" s="9" t="s">
        <v>7603</v>
      </c>
      <c r="AK128" s="9">
        <v>248</v>
      </c>
    </row>
    <row r="129" spans="1:37">
      <c r="A129">
        <v>2014</v>
      </c>
      <c r="B129" s="10" t="s">
        <v>1082</v>
      </c>
      <c r="C129" s="11" t="s">
        <v>1083</v>
      </c>
      <c r="D129" s="11" t="s">
        <v>8057</v>
      </c>
      <c r="E129" s="11" t="s">
        <v>1085</v>
      </c>
      <c r="F129" s="11" t="s">
        <v>1086</v>
      </c>
      <c r="G129" s="11" t="s">
        <v>11606</v>
      </c>
      <c r="H129" s="11" t="s">
        <v>5329</v>
      </c>
      <c r="I129" s="11" t="str">
        <f>INDEX(CountyList!A:A, MATCH(MID(B129, 3, 3), CountyList!B:B, 0))</f>
        <v>Cook</v>
      </c>
      <c r="J129" s="29">
        <v>75</v>
      </c>
      <c r="K129" s="29">
        <v>65</v>
      </c>
      <c r="L129" s="29">
        <v>53</v>
      </c>
      <c r="M129" s="29">
        <v>51</v>
      </c>
      <c r="N129" s="29">
        <v>61</v>
      </c>
      <c r="O129" s="29">
        <v>59</v>
      </c>
      <c r="P129" s="29">
        <v>67</v>
      </c>
      <c r="Q129" s="29">
        <v>65</v>
      </c>
      <c r="R129" s="29">
        <v>61</v>
      </c>
      <c r="S129" s="29">
        <v>79</v>
      </c>
      <c r="T129" s="29" t="s">
        <v>7603</v>
      </c>
      <c r="U129" s="29" t="s">
        <v>7603</v>
      </c>
      <c r="V129" s="29" t="s">
        <v>7603</v>
      </c>
      <c r="W129" s="29" t="s">
        <v>7603</v>
      </c>
      <c r="X129" s="29">
        <v>11</v>
      </c>
      <c r="Y129" s="29" t="s">
        <v>7603</v>
      </c>
      <c r="Z129" s="7">
        <v>327</v>
      </c>
      <c r="AA129" s="7">
        <v>320</v>
      </c>
      <c r="AB129" s="8">
        <v>24</v>
      </c>
      <c r="AC129" s="8" t="s">
        <v>7603</v>
      </c>
      <c r="AD129" s="8" t="s">
        <v>290</v>
      </c>
      <c r="AE129" s="8" t="s">
        <v>290</v>
      </c>
      <c r="AF129" s="8" t="s">
        <v>7603</v>
      </c>
      <c r="AG129" s="8">
        <v>597</v>
      </c>
      <c r="AH129" s="8">
        <v>23</v>
      </c>
      <c r="AI129" s="9">
        <v>647</v>
      </c>
      <c r="AJ129" s="9" t="s">
        <v>7603</v>
      </c>
      <c r="AK129" s="9">
        <v>647</v>
      </c>
    </row>
    <row r="130" spans="1:37">
      <c r="A130">
        <v>2014</v>
      </c>
      <c r="B130" s="10" t="s">
        <v>1088</v>
      </c>
      <c r="C130" s="11" t="s">
        <v>1089</v>
      </c>
      <c r="D130" s="11" t="s">
        <v>8060</v>
      </c>
      <c r="E130" s="11" t="s">
        <v>1091</v>
      </c>
      <c r="F130" s="11" t="s">
        <v>1092</v>
      </c>
      <c r="G130" s="11" t="s">
        <v>11607</v>
      </c>
      <c r="H130" s="11" t="s">
        <v>5332</v>
      </c>
      <c r="I130" s="11" t="str">
        <f>INDEX(CountyList!A:A, MATCH(MID(B130, 3, 3), CountyList!B:B, 0))</f>
        <v>Cook</v>
      </c>
      <c r="J130" s="29">
        <v>45</v>
      </c>
      <c r="K130" s="29">
        <v>38</v>
      </c>
      <c r="L130" s="29">
        <v>24</v>
      </c>
      <c r="M130" s="29">
        <v>22</v>
      </c>
      <c r="N130" s="29">
        <v>20</v>
      </c>
      <c r="O130" s="29">
        <v>22</v>
      </c>
      <c r="P130" s="29">
        <v>23</v>
      </c>
      <c r="Q130" s="29">
        <v>15</v>
      </c>
      <c r="R130" s="29">
        <v>17</v>
      </c>
      <c r="S130" s="29">
        <v>17</v>
      </c>
      <c r="T130" s="29" t="s">
        <v>7603</v>
      </c>
      <c r="U130" s="29" t="s">
        <v>7603</v>
      </c>
      <c r="V130" s="29" t="s">
        <v>7603</v>
      </c>
      <c r="W130" s="29" t="s">
        <v>7603</v>
      </c>
      <c r="X130" s="29" t="s">
        <v>7603</v>
      </c>
      <c r="Y130" s="29" t="s">
        <v>7603</v>
      </c>
      <c r="Z130" s="7">
        <v>142</v>
      </c>
      <c r="AA130" s="7">
        <v>101</v>
      </c>
      <c r="AB130" s="8">
        <v>33</v>
      </c>
      <c r="AC130" s="8" t="s">
        <v>290</v>
      </c>
      <c r="AD130" s="8">
        <v>13</v>
      </c>
      <c r="AE130" s="8">
        <v>23</v>
      </c>
      <c r="AF130" s="8" t="s">
        <v>7603</v>
      </c>
      <c r="AG130" s="8">
        <v>155</v>
      </c>
      <c r="AH130" s="8">
        <v>17</v>
      </c>
      <c r="AI130" s="9">
        <v>243</v>
      </c>
      <c r="AJ130" s="9" t="s">
        <v>7603</v>
      </c>
      <c r="AK130" s="9">
        <v>243</v>
      </c>
    </row>
    <row r="131" spans="1:37">
      <c r="A131">
        <v>2014</v>
      </c>
      <c r="B131" s="10" t="s">
        <v>11608</v>
      </c>
      <c r="C131" s="11" t="s">
        <v>8062</v>
      </c>
      <c r="D131" s="11" t="s">
        <v>8064</v>
      </c>
      <c r="E131" s="11" t="s">
        <v>8065</v>
      </c>
      <c r="F131" s="11" t="s">
        <v>1092</v>
      </c>
      <c r="G131" s="11" t="s">
        <v>11609</v>
      </c>
      <c r="H131" s="11" t="s">
        <v>11610</v>
      </c>
      <c r="I131" s="11" t="str">
        <f>INDEX(CountyList!A:A, MATCH(MID(B131, 3, 3), CountyList!B:B, 0))</f>
        <v>Cook</v>
      </c>
      <c r="J131" s="29">
        <v>18</v>
      </c>
      <c r="K131" s="29">
        <v>16</v>
      </c>
      <c r="L131" s="29">
        <v>14</v>
      </c>
      <c r="M131" s="29">
        <v>17</v>
      </c>
      <c r="N131" s="29">
        <v>25</v>
      </c>
      <c r="O131" s="29">
        <v>18</v>
      </c>
      <c r="P131" s="29">
        <v>11</v>
      </c>
      <c r="Q131" s="29">
        <v>14</v>
      </c>
      <c r="R131" s="29">
        <v>21</v>
      </c>
      <c r="S131" s="29">
        <v>19</v>
      </c>
      <c r="T131" s="29" t="s">
        <v>7603</v>
      </c>
      <c r="U131" s="29" t="s">
        <v>7603</v>
      </c>
      <c r="V131" s="29" t="s">
        <v>7603</v>
      </c>
      <c r="W131" s="29" t="s">
        <v>7603</v>
      </c>
      <c r="X131" s="29" t="s">
        <v>7603</v>
      </c>
      <c r="Y131" s="29" t="s">
        <v>7603</v>
      </c>
      <c r="Z131" s="7">
        <v>74</v>
      </c>
      <c r="AA131" s="7">
        <v>99</v>
      </c>
      <c r="AB131" s="8">
        <v>41</v>
      </c>
      <c r="AC131" s="8" t="s">
        <v>7603</v>
      </c>
      <c r="AD131" s="8">
        <v>10</v>
      </c>
      <c r="AE131" s="8">
        <v>40</v>
      </c>
      <c r="AF131" s="8" t="s">
        <v>7603</v>
      </c>
      <c r="AG131" s="8">
        <v>68</v>
      </c>
      <c r="AH131" s="8">
        <v>14</v>
      </c>
      <c r="AI131" s="9">
        <v>173</v>
      </c>
      <c r="AJ131" s="9" t="s">
        <v>7603</v>
      </c>
      <c r="AK131" s="9">
        <v>173</v>
      </c>
    </row>
    <row r="132" spans="1:37">
      <c r="A132">
        <v>2014</v>
      </c>
      <c r="B132" s="10" t="s">
        <v>1094</v>
      </c>
      <c r="C132" s="11" t="s">
        <v>1095</v>
      </c>
      <c r="D132" s="11" t="s">
        <v>8069</v>
      </c>
      <c r="E132" s="11" t="s">
        <v>1097</v>
      </c>
      <c r="F132" s="11" t="s">
        <v>1098</v>
      </c>
      <c r="G132" s="11" t="s">
        <v>11611</v>
      </c>
      <c r="H132" s="11" t="s">
        <v>5335</v>
      </c>
      <c r="I132" s="11" t="str">
        <f>INDEX(CountyList!A:A, MATCH(MID(B132, 3, 3), CountyList!B:B, 0))</f>
        <v>Cook</v>
      </c>
      <c r="J132" s="29">
        <v>39</v>
      </c>
      <c r="K132" s="29">
        <v>29</v>
      </c>
      <c r="L132" s="29">
        <v>26</v>
      </c>
      <c r="M132" s="29">
        <v>25</v>
      </c>
      <c r="N132" s="29">
        <v>14</v>
      </c>
      <c r="O132" s="29">
        <v>27</v>
      </c>
      <c r="P132" s="29">
        <v>13</v>
      </c>
      <c r="Q132" s="29">
        <v>20</v>
      </c>
      <c r="R132" s="29">
        <v>20</v>
      </c>
      <c r="S132" s="29">
        <v>26</v>
      </c>
      <c r="T132" s="29" t="s">
        <v>7603</v>
      </c>
      <c r="U132" s="29" t="s">
        <v>7603</v>
      </c>
      <c r="V132" s="29" t="s">
        <v>7603</v>
      </c>
      <c r="W132" s="29" t="s">
        <v>7603</v>
      </c>
      <c r="X132" s="29" t="s">
        <v>7603</v>
      </c>
      <c r="Y132" s="29" t="s">
        <v>7603</v>
      </c>
      <c r="Z132" s="7">
        <v>106</v>
      </c>
      <c r="AA132" s="7">
        <v>133</v>
      </c>
      <c r="AB132" s="8">
        <v>156</v>
      </c>
      <c r="AC132" s="8" t="s">
        <v>7603</v>
      </c>
      <c r="AD132" s="8" t="s">
        <v>290</v>
      </c>
      <c r="AE132" s="8" t="s">
        <v>7603</v>
      </c>
      <c r="AF132" s="8" t="s">
        <v>7603</v>
      </c>
      <c r="AG132" s="8">
        <v>72</v>
      </c>
      <c r="AH132" s="8" t="s">
        <v>290</v>
      </c>
      <c r="AI132" s="9">
        <v>239</v>
      </c>
      <c r="AJ132" s="9" t="s">
        <v>7603</v>
      </c>
      <c r="AK132" s="9">
        <v>239</v>
      </c>
    </row>
    <row r="133" spans="1:37">
      <c r="A133">
        <v>2014</v>
      </c>
      <c r="B133" s="10" t="s">
        <v>1100</v>
      </c>
      <c r="C133" s="11" t="s">
        <v>1101</v>
      </c>
      <c r="D133" s="11" t="s">
        <v>8072</v>
      </c>
      <c r="E133" s="11" t="s">
        <v>1103</v>
      </c>
      <c r="F133" s="11" t="s">
        <v>1098</v>
      </c>
      <c r="G133" s="11" t="s">
        <v>11612</v>
      </c>
      <c r="H133" s="11" t="s">
        <v>5338</v>
      </c>
      <c r="I133" s="11" t="str">
        <f>INDEX(CountyList!A:A, MATCH(MID(B133, 3, 3), CountyList!B:B, 0))</f>
        <v>Cook</v>
      </c>
      <c r="J133" s="29">
        <v>23</v>
      </c>
      <c r="K133" s="29">
        <v>38</v>
      </c>
      <c r="L133" s="29">
        <v>29</v>
      </c>
      <c r="M133" s="29">
        <v>20</v>
      </c>
      <c r="N133" s="29">
        <v>18</v>
      </c>
      <c r="O133" s="29">
        <v>16</v>
      </c>
      <c r="P133" s="29">
        <v>19</v>
      </c>
      <c r="Q133" s="29">
        <v>24</v>
      </c>
      <c r="R133" s="29">
        <v>17</v>
      </c>
      <c r="S133" s="29">
        <v>26</v>
      </c>
      <c r="T133" s="29" t="s">
        <v>7603</v>
      </c>
      <c r="U133" s="29" t="s">
        <v>7603</v>
      </c>
      <c r="V133" s="29" t="s">
        <v>7603</v>
      </c>
      <c r="W133" s="29" t="s">
        <v>7603</v>
      </c>
      <c r="X133" s="29" t="s">
        <v>7603</v>
      </c>
      <c r="Y133" s="29" t="s">
        <v>7603</v>
      </c>
      <c r="Z133" s="7">
        <v>104</v>
      </c>
      <c r="AA133" s="7">
        <v>126</v>
      </c>
      <c r="AB133" s="8">
        <v>177</v>
      </c>
      <c r="AC133" s="8" t="s">
        <v>7603</v>
      </c>
      <c r="AD133" s="8" t="s">
        <v>290</v>
      </c>
      <c r="AE133" s="8" t="s">
        <v>290</v>
      </c>
      <c r="AF133" s="8" t="s">
        <v>7603</v>
      </c>
      <c r="AG133" s="8">
        <v>39</v>
      </c>
      <c r="AH133" s="8" t="s">
        <v>290</v>
      </c>
      <c r="AI133" s="9">
        <v>230</v>
      </c>
      <c r="AJ133" s="9" t="s">
        <v>7603</v>
      </c>
      <c r="AK133" s="9">
        <v>230</v>
      </c>
    </row>
    <row r="134" spans="1:37">
      <c r="A134">
        <v>2014</v>
      </c>
      <c r="B134" s="10" t="s">
        <v>11613</v>
      </c>
      <c r="C134" s="11" t="s">
        <v>8074</v>
      </c>
      <c r="D134" s="11" t="s">
        <v>8076</v>
      </c>
      <c r="E134" s="11" t="s">
        <v>8077</v>
      </c>
      <c r="F134" s="11" t="s">
        <v>8078</v>
      </c>
      <c r="G134" s="11" t="s">
        <v>11614</v>
      </c>
      <c r="H134" s="11" t="s">
        <v>11615</v>
      </c>
      <c r="I134" s="11" t="str">
        <f>INDEX(CountyList!A:A, MATCH(MID(B134, 3, 3), CountyList!B:B, 0))</f>
        <v>Cook</v>
      </c>
      <c r="J134" s="29">
        <v>32</v>
      </c>
      <c r="K134" s="29">
        <v>29</v>
      </c>
      <c r="L134" s="29">
        <v>23</v>
      </c>
      <c r="M134" s="29">
        <v>22</v>
      </c>
      <c r="N134" s="29">
        <v>18</v>
      </c>
      <c r="O134" s="29">
        <v>24</v>
      </c>
      <c r="P134" s="29">
        <v>24</v>
      </c>
      <c r="Q134" s="29">
        <v>16</v>
      </c>
      <c r="R134" s="29">
        <v>26</v>
      </c>
      <c r="S134" s="29">
        <v>22</v>
      </c>
      <c r="T134" s="29" t="s">
        <v>7603</v>
      </c>
      <c r="U134" s="29" t="s">
        <v>7603</v>
      </c>
      <c r="V134" s="29" t="s">
        <v>7603</v>
      </c>
      <c r="W134" s="29" t="s">
        <v>7603</v>
      </c>
      <c r="X134" s="29">
        <v>12</v>
      </c>
      <c r="Y134" s="29" t="s">
        <v>7603</v>
      </c>
      <c r="Z134" s="7">
        <v>126</v>
      </c>
      <c r="AA134" s="7">
        <v>122</v>
      </c>
      <c r="AB134" s="8">
        <v>56</v>
      </c>
      <c r="AC134" s="8" t="s">
        <v>7603</v>
      </c>
      <c r="AD134" s="8">
        <v>10</v>
      </c>
      <c r="AE134" s="8" t="s">
        <v>7603</v>
      </c>
      <c r="AF134" s="8" t="s">
        <v>7603</v>
      </c>
      <c r="AG134" s="8">
        <v>160</v>
      </c>
      <c r="AH134" s="8">
        <v>22</v>
      </c>
      <c r="AI134" s="9">
        <v>248</v>
      </c>
      <c r="AJ134" s="9" t="s">
        <v>7603</v>
      </c>
      <c r="AK134" s="9">
        <v>248</v>
      </c>
    </row>
    <row r="135" spans="1:37">
      <c r="A135">
        <v>2014</v>
      </c>
      <c r="B135" s="10" t="s">
        <v>1104</v>
      </c>
      <c r="C135" s="11" t="s">
        <v>319</v>
      </c>
      <c r="D135" s="11" t="s">
        <v>11616</v>
      </c>
      <c r="E135" s="11" t="s">
        <v>1107</v>
      </c>
      <c r="F135" s="11" t="s">
        <v>1013</v>
      </c>
      <c r="G135" s="11" t="s">
        <v>11617</v>
      </c>
      <c r="H135" s="11" t="s">
        <v>11618</v>
      </c>
      <c r="I135" s="11" t="str">
        <f>INDEX(CountyList!A:A, MATCH(MID(B135, 3, 3), CountyList!B:B, 0))</f>
        <v>Cook</v>
      </c>
      <c r="J135" s="29">
        <v>43</v>
      </c>
      <c r="K135" s="29">
        <v>43</v>
      </c>
      <c r="L135" s="29">
        <v>35</v>
      </c>
      <c r="M135" s="29">
        <v>32</v>
      </c>
      <c r="N135" s="29">
        <v>37</v>
      </c>
      <c r="O135" s="29">
        <v>42</v>
      </c>
      <c r="P135" s="29">
        <v>44</v>
      </c>
      <c r="Q135" s="29">
        <v>35</v>
      </c>
      <c r="R135" s="29">
        <v>36</v>
      </c>
      <c r="S135" s="29">
        <v>43</v>
      </c>
      <c r="T135" s="29" t="s">
        <v>7603</v>
      </c>
      <c r="U135" s="29" t="s">
        <v>7603</v>
      </c>
      <c r="V135" s="29" t="s">
        <v>7603</v>
      </c>
      <c r="W135" s="29" t="s">
        <v>7603</v>
      </c>
      <c r="X135" s="29" t="s">
        <v>7603</v>
      </c>
      <c r="Y135" s="29" t="s">
        <v>7603</v>
      </c>
      <c r="Z135" s="7">
        <v>197</v>
      </c>
      <c r="AA135" s="7">
        <v>193</v>
      </c>
      <c r="AB135" s="8">
        <v>96</v>
      </c>
      <c r="AC135" s="8" t="s">
        <v>7603</v>
      </c>
      <c r="AD135" s="8" t="s">
        <v>290</v>
      </c>
      <c r="AE135" s="8" t="s">
        <v>7603</v>
      </c>
      <c r="AF135" s="8" t="s">
        <v>7603</v>
      </c>
      <c r="AG135" s="8">
        <v>236</v>
      </c>
      <c r="AH135" s="8">
        <v>52</v>
      </c>
      <c r="AI135" s="9">
        <v>390</v>
      </c>
      <c r="AJ135" s="9" t="s">
        <v>7603</v>
      </c>
      <c r="AK135" s="9">
        <v>390</v>
      </c>
    </row>
    <row r="136" spans="1:37">
      <c r="A136">
        <v>2014</v>
      </c>
      <c r="B136" s="10" t="s">
        <v>11619</v>
      </c>
      <c r="C136" s="11" t="s">
        <v>8084</v>
      </c>
      <c r="D136" s="11" t="s">
        <v>11620</v>
      </c>
      <c r="E136" s="11" t="s">
        <v>8087</v>
      </c>
      <c r="F136" s="11" t="s">
        <v>8013</v>
      </c>
      <c r="G136" s="11" t="s">
        <v>11621</v>
      </c>
      <c r="H136" s="11" t="s">
        <v>11622</v>
      </c>
      <c r="I136" s="11" t="str">
        <f>INDEX(CountyList!A:A, MATCH(MID(B136, 3, 3), CountyList!B:B, 0))</f>
        <v>Cook</v>
      </c>
      <c r="J136" s="29">
        <v>12</v>
      </c>
      <c r="K136" s="29">
        <v>10</v>
      </c>
      <c r="L136" s="29">
        <v>10</v>
      </c>
      <c r="M136" s="29" t="s">
        <v>290</v>
      </c>
      <c r="N136" s="29" t="s">
        <v>290</v>
      </c>
      <c r="O136" s="29">
        <v>14</v>
      </c>
      <c r="P136" s="29" t="s">
        <v>290</v>
      </c>
      <c r="Q136" s="29" t="s">
        <v>290</v>
      </c>
      <c r="R136" s="29" t="s">
        <v>290</v>
      </c>
      <c r="S136" s="29">
        <v>14</v>
      </c>
      <c r="T136" s="29" t="s">
        <v>7603</v>
      </c>
      <c r="U136" s="29" t="s">
        <v>7603</v>
      </c>
      <c r="V136" s="29" t="s">
        <v>7603</v>
      </c>
      <c r="W136" s="29" t="s">
        <v>7603</v>
      </c>
      <c r="X136" s="29" t="s">
        <v>290</v>
      </c>
      <c r="Y136" s="29" t="s">
        <v>7603</v>
      </c>
      <c r="Z136" s="7">
        <v>47</v>
      </c>
      <c r="AA136" s="7">
        <v>55</v>
      </c>
      <c r="AB136" s="8">
        <v>24</v>
      </c>
      <c r="AC136" s="8" t="s">
        <v>7603</v>
      </c>
      <c r="AD136" s="8" t="s">
        <v>290</v>
      </c>
      <c r="AE136" s="8" t="s">
        <v>7603</v>
      </c>
      <c r="AF136" s="8" t="s">
        <v>7603</v>
      </c>
      <c r="AG136" s="8">
        <v>71</v>
      </c>
      <c r="AH136" s="8" t="s">
        <v>290</v>
      </c>
      <c r="AI136" s="9">
        <v>102</v>
      </c>
      <c r="AJ136" s="9" t="s">
        <v>7603</v>
      </c>
      <c r="AK136" s="9">
        <v>102</v>
      </c>
    </row>
    <row r="137" spans="1:37">
      <c r="A137">
        <v>2014</v>
      </c>
      <c r="B137" s="10" t="s">
        <v>1108</v>
      </c>
      <c r="C137" s="11" t="s">
        <v>1109</v>
      </c>
      <c r="D137" s="11" t="s">
        <v>8091</v>
      </c>
      <c r="E137" s="11" t="s">
        <v>1112</v>
      </c>
      <c r="F137" s="11" t="s">
        <v>1041</v>
      </c>
      <c r="G137" s="11" t="s">
        <v>11623</v>
      </c>
      <c r="H137" s="11" t="s">
        <v>5344</v>
      </c>
      <c r="I137" s="11" t="str">
        <f>INDEX(CountyList!A:A, MATCH(MID(B137, 3, 3), CountyList!B:B, 0))</f>
        <v>Cook</v>
      </c>
      <c r="J137" s="29">
        <v>59</v>
      </c>
      <c r="K137" s="29">
        <v>27</v>
      </c>
      <c r="L137" s="29">
        <v>22</v>
      </c>
      <c r="M137" s="29">
        <v>20</v>
      </c>
      <c r="N137" s="29">
        <v>15</v>
      </c>
      <c r="O137" s="29">
        <v>21</v>
      </c>
      <c r="P137" s="29">
        <v>11</v>
      </c>
      <c r="Q137" s="29">
        <v>17</v>
      </c>
      <c r="R137" s="29">
        <v>22</v>
      </c>
      <c r="S137" s="29">
        <v>15</v>
      </c>
      <c r="T137" s="29" t="s">
        <v>7603</v>
      </c>
      <c r="U137" s="29" t="s">
        <v>7603</v>
      </c>
      <c r="V137" s="29" t="s">
        <v>7603</v>
      </c>
      <c r="W137" s="29" t="s">
        <v>7603</v>
      </c>
      <c r="X137" s="29">
        <v>21</v>
      </c>
      <c r="Y137" s="29" t="s">
        <v>7603</v>
      </c>
      <c r="Z137" s="7">
        <v>140</v>
      </c>
      <c r="AA137" s="7">
        <v>110</v>
      </c>
      <c r="AB137" s="8" t="s">
        <v>290</v>
      </c>
      <c r="AC137" s="8" t="s">
        <v>290</v>
      </c>
      <c r="AD137" s="8" t="s">
        <v>290</v>
      </c>
      <c r="AE137" s="8">
        <v>12</v>
      </c>
      <c r="AF137" s="8" t="s">
        <v>290</v>
      </c>
      <c r="AG137" s="8">
        <v>200</v>
      </c>
      <c r="AH137" s="8">
        <v>15</v>
      </c>
      <c r="AI137" s="9">
        <v>250</v>
      </c>
      <c r="AJ137" s="9" t="s">
        <v>7603</v>
      </c>
      <c r="AK137" s="9">
        <v>250</v>
      </c>
    </row>
    <row r="138" spans="1:37">
      <c r="A138">
        <v>2014</v>
      </c>
      <c r="B138" s="10" t="s">
        <v>1113</v>
      </c>
      <c r="C138" s="11" t="s">
        <v>1114</v>
      </c>
      <c r="D138" s="11" t="s">
        <v>8094</v>
      </c>
      <c r="E138" s="11" t="s">
        <v>1116</v>
      </c>
      <c r="F138" s="11" t="s">
        <v>1041</v>
      </c>
      <c r="G138" s="11" t="s">
        <v>11624</v>
      </c>
      <c r="H138" s="11" t="s">
        <v>5347</v>
      </c>
      <c r="I138" s="11" t="str">
        <f>INDEX(CountyList!A:A, MATCH(MID(B138, 3, 3), CountyList!B:B, 0))</f>
        <v>Cook</v>
      </c>
      <c r="J138" s="29">
        <v>55</v>
      </c>
      <c r="K138" s="29">
        <v>49</v>
      </c>
      <c r="L138" s="29">
        <v>34</v>
      </c>
      <c r="M138" s="29">
        <v>31</v>
      </c>
      <c r="N138" s="29">
        <v>50</v>
      </c>
      <c r="O138" s="29">
        <v>38</v>
      </c>
      <c r="P138" s="29">
        <v>31</v>
      </c>
      <c r="Q138" s="29">
        <v>39</v>
      </c>
      <c r="R138" s="29">
        <v>30</v>
      </c>
      <c r="S138" s="29">
        <v>39</v>
      </c>
      <c r="T138" s="29" t="s">
        <v>7603</v>
      </c>
      <c r="U138" s="29" t="s">
        <v>7603</v>
      </c>
      <c r="V138" s="29" t="s">
        <v>7603</v>
      </c>
      <c r="W138" s="29" t="s">
        <v>7603</v>
      </c>
      <c r="X138" s="29" t="s">
        <v>7603</v>
      </c>
      <c r="Y138" s="29" t="s">
        <v>7603</v>
      </c>
      <c r="Z138" s="7">
        <v>210</v>
      </c>
      <c r="AA138" s="7">
        <v>186</v>
      </c>
      <c r="AB138" s="8">
        <v>29</v>
      </c>
      <c r="AC138" s="8" t="s">
        <v>290</v>
      </c>
      <c r="AD138" s="8">
        <v>12</v>
      </c>
      <c r="AE138" s="8">
        <v>17</v>
      </c>
      <c r="AF138" s="8" t="s">
        <v>290</v>
      </c>
      <c r="AG138" s="8">
        <v>294</v>
      </c>
      <c r="AH138" s="8">
        <v>35</v>
      </c>
      <c r="AI138" s="9">
        <v>396</v>
      </c>
      <c r="AJ138" s="9" t="s">
        <v>7603</v>
      </c>
      <c r="AK138" s="9">
        <v>396</v>
      </c>
    </row>
    <row r="139" spans="1:37">
      <c r="A139">
        <v>2014</v>
      </c>
      <c r="B139" s="10" t="s">
        <v>1117</v>
      </c>
      <c r="C139" s="11" t="s">
        <v>1118</v>
      </c>
      <c r="D139" s="11" t="s">
        <v>11625</v>
      </c>
      <c r="E139" s="11" t="s">
        <v>1121</v>
      </c>
      <c r="F139" s="11" t="s">
        <v>1122</v>
      </c>
      <c r="G139" s="11" t="s">
        <v>11626</v>
      </c>
      <c r="H139" s="11" t="s">
        <v>5350</v>
      </c>
      <c r="I139" s="11" t="str">
        <f>INDEX(CountyList!A:A, MATCH(MID(B139, 3, 3), CountyList!B:B, 0))</f>
        <v>Cook</v>
      </c>
      <c r="J139" s="29">
        <v>30</v>
      </c>
      <c r="K139" s="29">
        <v>19</v>
      </c>
      <c r="L139" s="29">
        <v>19</v>
      </c>
      <c r="M139" s="29">
        <v>19</v>
      </c>
      <c r="N139" s="29">
        <v>12</v>
      </c>
      <c r="O139" s="29">
        <v>16</v>
      </c>
      <c r="P139" s="29">
        <v>12</v>
      </c>
      <c r="Q139" s="29">
        <v>13</v>
      </c>
      <c r="R139" s="29">
        <v>16</v>
      </c>
      <c r="S139" s="29">
        <v>14</v>
      </c>
      <c r="T139" s="29" t="s">
        <v>7603</v>
      </c>
      <c r="U139" s="29" t="s">
        <v>7603</v>
      </c>
      <c r="V139" s="29" t="s">
        <v>7603</v>
      </c>
      <c r="W139" s="29" t="s">
        <v>7603</v>
      </c>
      <c r="X139" s="29" t="s">
        <v>7603</v>
      </c>
      <c r="Y139" s="29" t="s">
        <v>7603</v>
      </c>
      <c r="Z139" s="7">
        <v>86</v>
      </c>
      <c r="AA139" s="7">
        <v>84</v>
      </c>
      <c r="AB139" s="8">
        <v>96</v>
      </c>
      <c r="AC139" s="8" t="s">
        <v>7603</v>
      </c>
      <c r="AD139" s="8">
        <v>10</v>
      </c>
      <c r="AE139" s="8" t="s">
        <v>290</v>
      </c>
      <c r="AF139" s="8" t="s">
        <v>7603</v>
      </c>
      <c r="AG139" s="8">
        <v>35</v>
      </c>
      <c r="AH139" s="8">
        <v>28</v>
      </c>
      <c r="AI139" s="9">
        <v>170</v>
      </c>
      <c r="AJ139" s="9" t="s">
        <v>7603</v>
      </c>
      <c r="AK139" s="9">
        <v>170</v>
      </c>
    </row>
    <row r="140" spans="1:37">
      <c r="A140">
        <v>2014</v>
      </c>
      <c r="B140" s="10" t="s">
        <v>1124</v>
      </c>
      <c r="C140" s="11" t="s">
        <v>1125</v>
      </c>
      <c r="D140" s="11" t="s">
        <v>6550</v>
      </c>
      <c r="E140" s="11" t="s">
        <v>1128</v>
      </c>
      <c r="F140" s="11" t="s">
        <v>1129</v>
      </c>
      <c r="G140" s="11" t="s">
        <v>11627</v>
      </c>
      <c r="H140" s="11" t="s">
        <v>5353</v>
      </c>
      <c r="I140" s="11" t="str">
        <f>INDEX(CountyList!A:A, MATCH(MID(B140, 3, 3), CountyList!B:B, 0))</f>
        <v>Cook</v>
      </c>
      <c r="J140" s="29">
        <v>11</v>
      </c>
      <c r="K140" s="29">
        <v>11</v>
      </c>
      <c r="L140" s="29">
        <v>11</v>
      </c>
      <c r="M140" s="29">
        <v>12</v>
      </c>
      <c r="N140" s="29">
        <v>10</v>
      </c>
      <c r="O140" s="29">
        <v>10</v>
      </c>
      <c r="P140" s="29">
        <v>17</v>
      </c>
      <c r="Q140" s="29">
        <v>10</v>
      </c>
      <c r="R140" s="29">
        <v>14</v>
      </c>
      <c r="S140" s="29">
        <v>16</v>
      </c>
      <c r="T140" s="29" t="s">
        <v>7603</v>
      </c>
      <c r="U140" s="29" t="s">
        <v>7603</v>
      </c>
      <c r="V140" s="29" t="s">
        <v>7603</v>
      </c>
      <c r="W140" s="29" t="s">
        <v>7603</v>
      </c>
      <c r="X140" s="29" t="s">
        <v>290</v>
      </c>
      <c r="Y140" s="29" t="s">
        <v>7603</v>
      </c>
      <c r="Z140" s="7">
        <v>67</v>
      </c>
      <c r="AA140" s="7">
        <v>56</v>
      </c>
      <c r="AB140" s="8">
        <v>91</v>
      </c>
      <c r="AC140" s="8" t="s">
        <v>7603</v>
      </c>
      <c r="AD140" s="8">
        <v>13</v>
      </c>
      <c r="AE140" s="8" t="s">
        <v>290</v>
      </c>
      <c r="AF140" s="8" t="s">
        <v>7603</v>
      </c>
      <c r="AG140" s="8">
        <v>15</v>
      </c>
      <c r="AH140" s="8" t="s">
        <v>7603</v>
      </c>
      <c r="AI140" s="9">
        <v>123</v>
      </c>
      <c r="AJ140" s="9" t="s">
        <v>7603</v>
      </c>
      <c r="AK140" s="9">
        <v>123</v>
      </c>
    </row>
    <row r="141" spans="1:37">
      <c r="A141">
        <v>2014</v>
      </c>
      <c r="B141" s="10" t="s">
        <v>1131</v>
      </c>
      <c r="C141" s="11" t="s">
        <v>1132</v>
      </c>
      <c r="D141" s="11" t="s">
        <v>8102</v>
      </c>
      <c r="E141" s="11" t="s">
        <v>1135</v>
      </c>
      <c r="F141" s="11" t="s">
        <v>1020</v>
      </c>
      <c r="G141" s="11" t="s">
        <v>11628</v>
      </c>
      <c r="H141" s="11" t="s">
        <v>5356</v>
      </c>
      <c r="I141" s="11" t="str">
        <f>INDEX(CountyList!A:A, MATCH(MID(B141, 3, 3), CountyList!B:B, 0))</f>
        <v>Cook</v>
      </c>
      <c r="J141" s="29">
        <v>75</v>
      </c>
      <c r="K141" s="29">
        <v>44</v>
      </c>
      <c r="L141" s="29">
        <v>39</v>
      </c>
      <c r="M141" s="29">
        <v>50</v>
      </c>
      <c r="N141" s="29">
        <v>46</v>
      </c>
      <c r="O141" s="29">
        <v>45</v>
      </c>
      <c r="P141" s="29">
        <v>39</v>
      </c>
      <c r="Q141" s="29">
        <v>39</v>
      </c>
      <c r="R141" s="29">
        <v>42</v>
      </c>
      <c r="S141" s="29">
        <v>52</v>
      </c>
      <c r="T141" s="29" t="s">
        <v>7603</v>
      </c>
      <c r="U141" s="29" t="s">
        <v>7603</v>
      </c>
      <c r="V141" s="29" t="s">
        <v>7603</v>
      </c>
      <c r="W141" s="29" t="s">
        <v>7603</v>
      </c>
      <c r="X141" s="29">
        <v>13</v>
      </c>
      <c r="Y141" s="29" t="s">
        <v>7603</v>
      </c>
      <c r="Z141" s="7">
        <v>239</v>
      </c>
      <c r="AA141" s="7">
        <v>245</v>
      </c>
      <c r="AB141" s="8">
        <v>66</v>
      </c>
      <c r="AC141" s="8" t="s">
        <v>290</v>
      </c>
      <c r="AD141" s="8">
        <v>20</v>
      </c>
      <c r="AE141" s="8">
        <v>27</v>
      </c>
      <c r="AF141" s="8" t="s">
        <v>7603</v>
      </c>
      <c r="AG141" s="8">
        <v>366</v>
      </c>
      <c r="AH141" s="8" t="s">
        <v>7603</v>
      </c>
      <c r="AI141" s="9">
        <v>484</v>
      </c>
      <c r="AJ141" s="9" t="s">
        <v>7603</v>
      </c>
      <c r="AK141" s="9">
        <v>484</v>
      </c>
    </row>
    <row r="142" spans="1:37">
      <c r="A142">
        <v>2014</v>
      </c>
      <c r="B142" s="10" t="s">
        <v>1137</v>
      </c>
      <c r="C142" s="11" t="s">
        <v>1138</v>
      </c>
      <c r="D142" s="11" t="s">
        <v>8105</v>
      </c>
      <c r="E142" s="11" t="s">
        <v>1141</v>
      </c>
      <c r="F142" s="11" t="s">
        <v>1020</v>
      </c>
      <c r="G142" s="11" t="s">
        <v>11629</v>
      </c>
      <c r="H142" s="11" t="s">
        <v>5359</v>
      </c>
      <c r="I142" s="11" t="str">
        <f>INDEX(CountyList!A:A, MATCH(MID(B142, 3, 3), CountyList!B:B, 0))</f>
        <v>Cook</v>
      </c>
      <c r="J142" s="29">
        <v>43</v>
      </c>
      <c r="K142" s="29">
        <v>27</v>
      </c>
      <c r="L142" s="29">
        <v>24</v>
      </c>
      <c r="M142" s="29">
        <v>23</v>
      </c>
      <c r="N142" s="29">
        <v>19</v>
      </c>
      <c r="O142" s="29">
        <v>16</v>
      </c>
      <c r="P142" s="29">
        <v>15</v>
      </c>
      <c r="Q142" s="29">
        <v>20</v>
      </c>
      <c r="R142" s="29">
        <v>21</v>
      </c>
      <c r="S142" s="29">
        <v>34</v>
      </c>
      <c r="T142" s="29" t="s">
        <v>7603</v>
      </c>
      <c r="U142" s="29" t="s">
        <v>7603</v>
      </c>
      <c r="V142" s="29" t="s">
        <v>7603</v>
      </c>
      <c r="W142" s="29" t="s">
        <v>7603</v>
      </c>
      <c r="X142" s="29" t="s">
        <v>7603</v>
      </c>
      <c r="Y142" s="29" t="s">
        <v>7603</v>
      </c>
      <c r="Z142" s="7">
        <v>116</v>
      </c>
      <c r="AA142" s="7">
        <v>126</v>
      </c>
      <c r="AB142" s="8" t="s">
        <v>7603</v>
      </c>
      <c r="AC142" s="8" t="s">
        <v>7603</v>
      </c>
      <c r="AD142" s="8" t="s">
        <v>7603</v>
      </c>
      <c r="AE142" s="8">
        <v>242</v>
      </c>
      <c r="AF142" s="8" t="s">
        <v>7603</v>
      </c>
      <c r="AG142" s="8" t="s">
        <v>7603</v>
      </c>
      <c r="AH142" s="8" t="s">
        <v>7603</v>
      </c>
      <c r="AI142" s="9">
        <v>242</v>
      </c>
      <c r="AJ142" s="9" t="s">
        <v>7603</v>
      </c>
      <c r="AK142" s="9">
        <v>242</v>
      </c>
    </row>
    <row r="143" spans="1:37">
      <c r="A143">
        <v>2014</v>
      </c>
      <c r="B143" s="10" t="s">
        <v>11630</v>
      </c>
      <c r="C143" s="11" t="s">
        <v>11631</v>
      </c>
      <c r="D143" s="11" t="s">
        <v>11632</v>
      </c>
      <c r="E143" s="11" t="s">
        <v>1030</v>
      </c>
      <c r="F143" s="11" t="s">
        <v>1020</v>
      </c>
      <c r="G143" s="11" t="s">
        <v>11633</v>
      </c>
      <c r="H143" s="11" t="s">
        <v>11634</v>
      </c>
      <c r="I143" s="11" t="str">
        <f>INDEX(CountyList!A:A, MATCH(MID(B143, 3, 3), CountyList!B:B, 0))</f>
        <v>Cook</v>
      </c>
      <c r="J143" s="29">
        <v>45</v>
      </c>
      <c r="K143" s="29">
        <v>13</v>
      </c>
      <c r="L143" s="29" t="s">
        <v>290</v>
      </c>
      <c r="M143" s="29">
        <v>13</v>
      </c>
      <c r="N143" s="29" t="s">
        <v>290</v>
      </c>
      <c r="O143" s="29">
        <v>13</v>
      </c>
      <c r="P143" s="29" t="s">
        <v>290</v>
      </c>
      <c r="Q143" s="29" t="s">
        <v>290</v>
      </c>
      <c r="R143" s="29" t="s">
        <v>290</v>
      </c>
      <c r="S143" s="29">
        <v>14</v>
      </c>
      <c r="T143" s="29" t="s">
        <v>7603</v>
      </c>
      <c r="U143" s="29" t="s">
        <v>7603</v>
      </c>
      <c r="V143" s="29" t="s">
        <v>7603</v>
      </c>
      <c r="W143" s="29" t="s">
        <v>7603</v>
      </c>
      <c r="X143" s="29" t="s">
        <v>290</v>
      </c>
      <c r="Y143" s="29" t="s">
        <v>7603</v>
      </c>
      <c r="Z143" s="7">
        <v>70</v>
      </c>
      <c r="AA143" s="7">
        <v>69</v>
      </c>
      <c r="AB143" s="8">
        <v>23</v>
      </c>
      <c r="AC143" s="8" t="s">
        <v>7603</v>
      </c>
      <c r="AD143" s="8" t="s">
        <v>290</v>
      </c>
      <c r="AE143" s="8">
        <v>59</v>
      </c>
      <c r="AF143" s="8" t="s">
        <v>7603</v>
      </c>
      <c r="AG143" s="8">
        <v>39</v>
      </c>
      <c r="AH143" s="8">
        <v>17</v>
      </c>
      <c r="AI143" s="9">
        <v>139</v>
      </c>
      <c r="AJ143" s="9" t="s">
        <v>7603</v>
      </c>
      <c r="AK143" s="9">
        <v>139</v>
      </c>
    </row>
    <row r="144" spans="1:37">
      <c r="A144">
        <v>2014</v>
      </c>
      <c r="B144" s="10" t="s">
        <v>1142</v>
      </c>
      <c r="C144" s="11" t="s">
        <v>1143</v>
      </c>
      <c r="D144" s="11" t="s">
        <v>8108</v>
      </c>
      <c r="E144" s="11" t="s">
        <v>1146</v>
      </c>
      <c r="F144" s="11" t="s">
        <v>1020</v>
      </c>
      <c r="G144" s="11" t="s">
        <v>11635</v>
      </c>
      <c r="H144" s="11" t="s">
        <v>5362</v>
      </c>
      <c r="I144" s="11" t="str">
        <f>INDEX(CountyList!A:A, MATCH(MID(B144, 3, 3), CountyList!B:B, 0))</f>
        <v>Cook</v>
      </c>
      <c r="J144" s="29">
        <v>68</v>
      </c>
      <c r="K144" s="29">
        <v>49</v>
      </c>
      <c r="L144" s="29">
        <v>46</v>
      </c>
      <c r="M144" s="29">
        <v>44</v>
      </c>
      <c r="N144" s="29">
        <v>47</v>
      </c>
      <c r="O144" s="29">
        <v>46</v>
      </c>
      <c r="P144" s="29">
        <v>43</v>
      </c>
      <c r="Q144" s="29">
        <v>49</v>
      </c>
      <c r="R144" s="29">
        <v>41</v>
      </c>
      <c r="S144" s="29">
        <v>42</v>
      </c>
      <c r="T144" s="29" t="s">
        <v>7603</v>
      </c>
      <c r="U144" s="29" t="s">
        <v>7603</v>
      </c>
      <c r="V144" s="29" t="s">
        <v>7603</v>
      </c>
      <c r="W144" s="29" t="s">
        <v>7603</v>
      </c>
      <c r="X144" s="29">
        <v>24</v>
      </c>
      <c r="Y144" s="29" t="s">
        <v>7603</v>
      </c>
      <c r="Z144" s="7">
        <v>221</v>
      </c>
      <c r="AA144" s="7">
        <v>278</v>
      </c>
      <c r="AB144" s="8">
        <v>58</v>
      </c>
      <c r="AC144" s="8" t="s">
        <v>290</v>
      </c>
      <c r="AD144" s="8">
        <v>11</v>
      </c>
      <c r="AE144" s="8">
        <v>42</v>
      </c>
      <c r="AF144" s="8" t="s">
        <v>7603</v>
      </c>
      <c r="AG144" s="8">
        <v>354</v>
      </c>
      <c r="AH144" s="8">
        <v>32</v>
      </c>
      <c r="AI144" s="9">
        <v>499</v>
      </c>
      <c r="AJ144" s="9" t="s">
        <v>7603</v>
      </c>
      <c r="AK144" s="9">
        <v>499</v>
      </c>
    </row>
    <row r="145" spans="1:37">
      <c r="A145">
        <v>2014</v>
      </c>
      <c r="B145" s="10" t="s">
        <v>11636</v>
      </c>
      <c r="C145" s="11" t="s">
        <v>401</v>
      </c>
      <c r="D145" s="11" t="s">
        <v>8111</v>
      </c>
      <c r="E145" s="11" t="s">
        <v>8112</v>
      </c>
      <c r="F145" s="11" t="s">
        <v>1052</v>
      </c>
      <c r="G145" s="11" t="s">
        <v>11637</v>
      </c>
      <c r="H145" s="11" t="s">
        <v>11638</v>
      </c>
      <c r="I145" s="11" t="str">
        <f>INDEX(CountyList!A:A, MATCH(MID(B145, 3, 3), CountyList!B:B, 0))</f>
        <v>Cook</v>
      </c>
      <c r="J145" s="29">
        <v>21</v>
      </c>
      <c r="K145" s="29">
        <v>17</v>
      </c>
      <c r="L145" s="29">
        <v>19</v>
      </c>
      <c r="M145" s="29">
        <v>15</v>
      </c>
      <c r="N145" s="29">
        <v>14</v>
      </c>
      <c r="O145" s="29">
        <v>16</v>
      </c>
      <c r="P145" s="29">
        <v>12</v>
      </c>
      <c r="Q145" s="29">
        <v>16</v>
      </c>
      <c r="R145" s="29">
        <v>18</v>
      </c>
      <c r="S145" s="29">
        <v>12</v>
      </c>
      <c r="T145" s="29" t="s">
        <v>7603</v>
      </c>
      <c r="U145" s="29" t="s">
        <v>7603</v>
      </c>
      <c r="V145" s="29" t="s">
        <v>7603</v>
      </c>
      <c r="W145" s="29" t="s">
        <v>7603</v>
      </c>
      <c r="X145" s="29" t="s">
        <v>7603</v>
      </c>
      <c r="Y145" s="29" t="s">
        <v>7603</v>
      </c>
      <c r="Z145" s="7">
        <v>85</v>
      </c>
      <c r="AA145" s="7">
        <v>75</v>
      </c>
      <c r="AB145" s="8">
        <v>76</v>
      </c>
      <c r="AC145" s="8" t="s">
        <v>7603</v>
      </c>
      <c r="AD145" s="8" t="s">
        <v>290</v>
      </c>
      <c r="AE145" s="8">
        <v>14</v>
      </c>
      <c r="AF145" s="8" t="s">
        <v>290</v>
      </c>
      <c r="AG145" s="8">
        <v>51</v>
      </c>
      <c r="AH145" s="8">
        <v>14</v>
      </c>
      <c r="AI145" s="9">
        <v>160</v>
      </c>
      <c r="AJ145" s="9" t="s">
        <v>7603</v>
      </c>
      <c r="AK145" s="9">
        <v>160</v>
      </c>
    </row>
    <row r="146" spans="1:37">
      <c r="A146">
        <v>2014</v>
      </c>
      <c r="B146" s="10" t="s">
        <v>1147</v>
      </c>
      <c r="C146" s="11" t="s">
        <v>1148</v>
      </c>
      <c r="D146" s="11" t="s">
        <v>8123</v>
      </c>
      <c r="E146" s="11" t="s">
        <v>1151</v>
      </c>
      <c r="F146" s="11" t="s">
        <v>1065</v>
      </c>
      <c r="G146" s="11" t="s">
        <v>11639</v>
      </c>
      <c r="H146" s="11" t="s">
        <v>5365</v>
      </c>
      <c r="I146" s="11" t="str">
        <f>INDEX(CountyList!A:A, MATCH(MID(B146, 3, 3), CountyList!B:B, 0))</f>
        <v>Cook</v>
      </c>
      <c r="J146" s="29">
        <v>56</v>
      </c>
      <c r="K146" s="29">
        <v>29</v>
      </c>
      <c r="L146" s="29">
        <v>33</v>
      </c>
      <c r="M146" s="29">
        <v>40</v>
      </c>
      <c r="N146" s="29">
        <v>39</v>
      </c>
      <c r="O146" s="29">
        <v>52</v>
      </c>
      <c r="P146" s="29">
        <v>40</v>
      </c>
      <c r="Q146" s="29">
        <v>45</v>
      </c>
      <c r="R146" s="29">
        <v>45</v>
      </c>
      <c r="S146" s="29">
        <v>33</v>
      </c>
      <c r="T146" s="29" t="s">
        <v>7603</v>
      </c>
      <c r="U146" s="29" t="s">
        <v>7603</v>
      </c>
      <c r="V146" s="29" t="s">
        <v>7603</v>
      </c>
      <c r="W146" s="29" t="s">
        <v>7603</v>
      </c>
      <c r="X146" s="29" t="s">
        <v>7603</v>
      </c>
      <c r="Y146" s="29" t="s">
        <v>7603</v>
      </c>
      <c r="Z146" s="7">
        <v>202</v>
      </c>
      <c r="AA146" s="7">
        <v>210</v>
      </c>
      <c r="AB146" s="8">
        <v>52</v>
      </c>
      <c r="AC146" s="8" t="s">
        <v>290</v>
      </c>
      <c r="AD146" s="8">
        <v>10</v>
      </c>
      <c r="AE146" s="8" t="s">
        <v>290</v>
      </c>
      <c r="AF146" s="8" t="s">
        <v>7603</v>
      </c>
      <c r="AG146" s="8">
        <v>302</v>
      </c>
      <c r="AH146" s="8">
        <v>40</v>
      </c>
      <c r="AI146" s="9">
        <v>412</v>
      </c>
      <c r="AJ146" s="9" t="s">
        <v>7603</v>
      </c>
      <c r="AK146" s="9">
        <v>412</v>
      </c>
    </row>
    <row r="147" spans="1:37">
      <c r="A147">
        <v>2014</v>
      </c>
      <c r="B147" s="10" t="s">
        <v>1152</v>
      </c>
      <c r="C147" s="11" t="s">
        <v>791</v>
      </c>
      <c r="D147" s="11" t="s">
        <v>8126</v>
      </c>
      <c r="E147" s="11" t="s">
        <v>1154</v>
      </c>
      <c r="F147" s="11" t="s">
        <v>1065</v>
      </c>
      <c r="G147" s="11" t="s">
        <v>11640</v>
      </c>
      <c r="H147" s="11" t="s">
        <v>5368</v>
      </c>
      <c r="I147" s="11" t="str">
        <f>INDEX(CountyList!A:A, MATCH(MID(B147, 3, 3), CountyList!B:B, 0))</f>
        <v>Cook</v>
      </c>
      <c r="J147" s="29">
        <v>48</v>
      </c>
      <c r="K147" s="29">
        <v>68</v>
      </c>
      <c r="L147" s="29">
        <v>54</v>
      </c>
      <c r="M147" s="29">
        <v>54</v>
      </c>
      <c r="N147" s="29">
        <v>61</v>
      </c>
      <c r="O147" s="29">
        <v>54</v>
      </c>
      <c r="P147" s="29">
        <v>65</v>
      </c>
      <c r="Q147" s="29">
        <v>60</v>
      </c>
      <c r="R147" s="29">
        <v>67</v>
      </c>
      <c r="S147" s="29">
        <v>65</v>
      </c>
      <c r="T147" s="29" t="s">
        <v>7603</v>
      </c>
      <c r="U147" s="29" t="s">
        <v>7603</v>
      </c>
      <c r="V147" s="29" t="s">
        <v>7603</v>
      </c>
      <c r="W147" s="29" t="s">
        <v>7603</v>
      </c>
      <c r="X147" s="29" t="s">
        <v>7603</v>
      </c>
      <c r="Y147" s="29" t="s">
        <v>7603</v>
      </c>
      <c r="Z147" s="7">
        <v>303</v>
      </c>
      <c r="AA147" s="7">
        <v>293</v>
      </c>
      <c r="AB147" s="8">
        <v>32</v>
      </c>
      <c r="AC147" s="8" t="s">
        <v>290</v>
      </c>
      <c r="AD147" s="8">
        <v>13</v>
      </c>
      <c r="AE147" s="8" t="s">
        <v>290</v>
      </c>
      <c r="AF147" s="8" t="s">
        <v>7603</v>
      </c>
      <c r="AG147" s="8">
        <v>549</v>
      </c>
      <c r="AH147" s="8" t="s">
        <v>7603</v>
      </c>
      <c r="AI147" s="9">
        <v>596</v>
      </c>
      <c r="AJ147" s="9" t="s">
        <v>7603</v>
      </c>
      <c r="AK147" s="9">
        <v>596</v>
      </c>
    </row>
    <row r="148" spans="1:37">
      <c r="A148">
        <v>2014</v>
      </c>
      <c r="B148" s="10" t="s">
        <v>11641</v>
      </c>
      <c r="C148" s="11" t="s">
        <v>8128</v>
      </c>
      <c r="D148" s="11" t="s">
        <v>8130</v>
      </c>
      <c r="E148" s="11" t="s">
        <v>8131</v>
      </c>
      <c r="F148" s="11" t="s">
        <v>1171</v>
      </c>
      <c r="G148" s="11" t="s">
        <v>11642</v>
      </c>
      <c r="H148" s="11" t="s">
        <v>11643</v>
      </c>
      <c r="I148" s="11" t="str">
        <f>INDEX(CountyList!A:A, MATCH(MID(B148, 3, 3), CountyList!B:B, 0))</f>
        <v>Cook</v>
      </c>
      <c r="J148" s="29">
        <v>56</v>
      </c>
      <c r="K148" s="29">
        <v>29</v>
      </c>
      <c r="L148" s="29">
        <v>12</v>
      </c>
      <c r="M148" s="29" t="s">
        <v>290</v>
      </c>
      <c r="N148" s="29">
        <v>16</v>
      </c>
      <c r="O148" s="29" t="s">
        <v>290</v>
      </c>
      <c r="P148" s="29" t="s">
        <v>290</v>
      </c>
      <c r="Q148" s="29">
        <v>14</v>
      </c>
      <c r="R148" s="29">
        <v>11</v>
      </c>
      <c r="S148" s="29">
        <v>25</v>
      </c>
      <c r="T148" s="29" t="s">
        <v>7603</v>
      </c>
      <c r="U148" s="29" t="s">
        <v>7603</v>
      </c>
      <c r="V148" s="29" t="s">
        <v>7603</v>
      </c>
      <c r="W148" s="29" t="s">
        <v>7603</v>
      </c>
      <c r="X148" s="29" t="s">
        <v>7603</v>
      </c>
      <c r="Y148" s="29" t="s">
        <v>7603</v>
      </c>
      <c r="Z148" s="7">
        <v>102</v>
      </c>
      <c r="AA148" s="7">
        <v>84</v>
      </c>
      <c r="AB148" s="8">
        <v>24</v>
      </c>
      <c r="AC148" s="8" t="s">
        <v>290</v>
      </c>
      <c r="AD148" s="8" t="s">
        <v>290</v>
      </c>
      <c r="AE148" s="8" t="s">
        <v>290</v>
      </c>
      <c r="AF148" s="8" t="s">
        <v>7603</v>
      </c>
      <c r="AG148" s="8">
        <v>143</v>
      </c>
      <c r="AH148" s="8" t="s">
        <v>290</v>
      </c>
      <c r="AI148" s="9">
        <v>186</v>
      </c>
      <c r="AJ148" s="9" t="s">
        <v>7603</v>
      </c>
      <c r="AK148" s="9">
        <v>186</v>
      </c>
    </row>
    <row r="149" spans="1:37">
      <c r="A149">
        <v>2014</v>
      </c>
      <c r="B149" s="10" t="s">
        <v>1155</v>
      </c>
      <c r="C149" s="11" t="s">
        <v>1156</v>
      </c>
      <c r="D149" s="11" t="s">
        <v>8135</v>
      </c>
      <c r="E149" s="11" t="s">
        <v>1159</v>
      </c>
      <c r="F149" s="11" t="s">
        <v>1160</v>
      </c>
      <c r="G149" s="11" t="s">
        <v>11644</v>
      </c>
      <c r="H149" s="11" t="s">
        <v>5371</v>
      </c>
      <c r="I149" s="11" t="str">
        <f>INDEX(CountyList!A:A, MATCH(MID(B149, 3, 3), CountyList!B:B, 0))</f>
        <v>Cook</v>
      </c>
      <c r="J149" s="29">
        <v>70</v>
      </c>
      <c r="K149" s="29">
        <v>55</v>
      </c>
      <c r="L149" s="29">
        <v>48</v>
      </c>
      <c r="M149" s="29">
        <v>40</v>
      </c>
      <c r="N149" s="29">
        <v>48</v>
      </c>
      <c r="O149" s="29">
        <v>40</v>
      </c>
      <c r="P149" s="29">
        <v>44</v>
      </c>
      <c r="Q149" s="29">
        <v>30</v>
      </c>
      <c r="R149" s="29">
        <v>38</v>
      </c>
      <c r="S149" s="29">
        <v>42</v>
      </c>
      <c r="T149" s="29" t="s">
        <v>7603</v>
      </c>
      <c r="U149" s="29" t="s">
        <v>7603</v>
      </c>
      <c r="V149" s="29" t="s">
        <v>7603</v>
      </c>
      <c r="W149" s="29" t="s">
        <v>7603</v>
      </c>
      <c r="X149" s="29">
        <v>25</v>
      </c>
      <c r="Y149" s="29" t="s">
        <v>7603</v>
      </c>
      <c r="Z149" s="7">
        <v>249</v>
      </c>
      <c r="AA149" s="7">
        <v>231</v>
      </c>
      <c r="AB149" s="8">
        <v>141</v>
      </c>
      <c r="AC149" s="8" t="s">
        <v>7603</v>
      </c>
      <c r="AD149" s="8">
        <v>22</v>
      </c>
      <c r="AE149" s="8" t="s">
        <v>7603</v>
      </c>
      <c r="AF149" s="8" t="s">
        <v>7603</v>
      </c>
      <c r="AG149" s="8">
        <v>309</v>
      </c>
      <c r="AH149" s="8" t="s">
        <v>290</v>
      </c>
      <c r="AI149" s="9">
        <v>480</v>
      </c>
      <c r="AJ149" s="9" t="s">
        <v>7603</v>
      </c>
      <c r="AK149" s="9">
        <v>480</v>
      </c>
    </row>
    <row r="150" spans="1:37">
      <c r="A150">
        <v>2014</v>
      </c>
      <c r="B150" s="10" t="s">
        <v>11645</v>
      </c>
      <c r="C150" s="11" t="s">
        <v>11646</v>
      </c>
      <c r="D150" s="11" t="s">
        <v>11647</v>
      </c>
      <c r="E150" s="11" t="s">
        <v>11648</v>
      </c>
      <c r="F150" s="11" t="s">
        <v>8119</v>
      </c>
      <c r="G150" s="11" t="s">
        <v>11649</v>
      </c>
      <c r="H150" s="11" t="s">
        <v>11650</v>
      </c>
      <c r="I150" s="11" t="str">
        <f>INDEX(CountyList!A:A, MATCH(MID(B150, 3, 3), CountyList!B:B, 0))</f>
        <v>Cook</v>
      </c>
      <c r="J150" s="29">
        <v>19</v>
      </c>
      <c r="K150" s="29" t="s">
        <v>290</v>
      </c>
      <c r="L150" s="29" t="s">
        <v>7603</v>
      </c>
      <c r="M150" s="29" t="s">
        <v>7603</v>
      </c>
      <c r="N150" s="29" t="s">
        <v>7603</v>
      </c>
      <c r="O150" s="29" t="s">
        <v>7603</v>
      </c>
      <c r="P150" s="29" t="s">
        <v>7603</v>
      </c>
      <c r="Q150" s="29" t="s">
        <v>7603</v>
      </c>
      <c r="R150" s="29" t="s">
        <v>7603</v>
      </c>
      <c r="S150" s="29" t="s">
        <v>7603</v>
      </c>
      <c r="T150" s="29" t="s">
        <v>7603</v>
      </c>
      <c r="U150" s="29" t="s">
        <v>7603</v>
      </c>
      <c r="V150" s="29" t="s">
        <v>7603</v>
      </c>
      <c r="W150" s="29" t="s">
        <v>7603</v>
      </c>
      <c r="X150" s="29" t="s">
        <v>7603</v>
      </c>
      <c r="Y150" s="29" t="s">
        <v>7603</v>
      </c>
      <c r="Z150" s="7">
        <v>13</v>
      </c>
      <c r="AA150" s="7">
        <v>13</v>
      </c>
      <c r="AB150" s="8" t="s">
        <v>290</v>
      </c>
      <c r="AC150" s="8" t="s">
        <v>7603</v>
      </c>
      <c r="AD150" s="8" t="s">
        <v>290</v>
      </c>
      <c r="AE150" s="8" t="s">
        <v>290</v>
      </c>
      <c r="AF150" s="8" t="s">
        <v>7603</v>
      </c>
      <c r="AG150" s="8" t="s">
        <v>290</v>
      </c>
      <c r="AH150" s="8">
        <v>13</v>
      </c>
      <c r="AI150" s="9">
        <v>26</v>
      </c>
      <c r="AJ150" s="9" t="s">
        <v>7603</v>
      </c>
      <c r="AK150" s="9">
        <v>26</v>
      </c>
    </row>
    <row r="151" spans="1:37">
      <c r="A151">
        <v>2014</v>
      </c>
      <c r="B151" s="10" t="s">
        <v>11651</v>
      </c>
      <c r="C151" s="11" t="s">
        <v>8137</v>
      </c>
      <c r="D151" s="11" t="s">
        <v>8139</v>
      </c>
      <c r="E151" s="11" t="s">
        <v>8044</v>
      </c>
      <c r="F151" s="11" t="s">
        <v>1052</v>
      </c>
      <c r="G151" s="11" t="s">
        <v>11652</v>
      </c>
      <c r="H151" s="11" t="s">
        <v>11653</v>
      </c>
      <c r="I151" s="11" t="str">
        <f>INDEX(CountyList!A:A, MATCH(MID(B151, 3, 3), CountyList!B:B, 0))</f>
        <v>Cook</v>
      </c>
      <c r="J151" s="29">
        <v>16</v>
      </c>
      <c r="K151" s="29" t="s">
        <v>290</v>
      </c>
      <c r="L151" s="29" t="s">
        <v>290</v>
      </c>
      <c r="M151" s="29" t="s">
        <v>290</v>
      </c>
      <c r="N151" s="29" t="s">
        <v>290</v>
      </c>
      <c r="O151" s="29" t="s">
        <v>290</v>
      </c>
      <c r="P151" s="29" t="s">
        <v>290</v>
      </c>
      <c r="Q151" s="29" t="s">
        <v>290</v>
      </c>
      <c r="R151" s="29" t="s">
        <v>290</v>
      </c>
      <c r="S151" s="29" t="s">
        <v>290</v>
      </c>
      <c r="T151" s="29" t="s">
        <v>7603</v>
      </c>
      <c r="U151" s="29" t="s">
        <v>7603</v>
      </c>
      <c r="V151" s="29" t="s">
        <v>7603</v>
      </c>
      <c r="W151" s="29" t="s">
        <v>7603</v>
      </c>
      <c r="X151" s="29" t="s">
        <v>290</v>
      </c>
      <c r="Y151" s="29" t="s">
        <v>7603</v>
      </c>
      <c r="Z151" s="7">
        <v>38</v>
      </c>
      <c r="AA151" s="7">
        <v>34</v>
      </c>
      <c r="AB151" s="8" t="s">
        <v>290</v>
      </c>
      <c r="AC151" s="8" t="s">
        <v>7603</v>
      </c>
      <c r="AD151" s="8" t="s">
        <v>7603</v>
      </c>
      <c r="AE151" s="8">
        <v>52</v>
      </c>
      <c r="AF151" s="8" t="s">
        <v>7603</v>
      </c>
      <c r="AG151" s="8">
        <v>13</v>
      </c>
      <c r="AH151" s="8" t="s">
        <v>7603</v>
      </c>
      <c r="AI151" s="9">
        <v>72</v>
      </c>
      <c r="AJ151" s="9" t="s">
        <v>7603</v>
      </c>
      <c r="AK151" s="9">
        <v>72</v>
      </c>
    </row>
    <row r="152" spans="1:37">
      <c r="A152">
        <v>2014</v>
      </c>
      <c r="B152" s="10" t="s">
        <v>1161</v>
      </c>
      <c r="C152" s="11" t="s">
        <v>1162</v>
      </c>
      <c r="D152" s="11" t="s">
        <v>8144</v>
      </c>
      <c r="E152" s="11" t="s">
        <v>1165</v>
      </c>
      <c r="F152" s="11" t="s">
        <v>1020</v>
      </c>
      <c r="G152" s="11" t="s">
        <v>11654</v>
      </c>
      <c r="H152" s="11" t="s">
        <v>5374</v>
      </c>
      <c r="I152" s="11" t="str">
        <f>INDEX(CountyList!A:A, MATCH(MID(B152, 3, 3), CountyList!B:B, 0))</f>
        <v>Cook</v>
      </c>
      <c r="J152" s="29">
        <v>62</v>
      </c>
      <c r="K152" s="29">
        <v>12</v>
      </c>
      <c r="L152" s="29">
        <v>19</v>
      </c>
      <c r="M152" s="29">
        <v>16</v>
      </c>
      <c r="N152" s="29">
        <v>10</v>
      </c>
      <c r="O152" s="29">
        <v>12</v>
      </c>
      <c r="P152" s="29">
        <v>10</v>
      </c>
      <c r="Q152" s="29" t="s">
        <v>290</v>
      </c>
      <c r="R152" s="29" t="s">
        <v>290</v>
      </c>
      <c r="S152" s="29" t="s">
        <v>290</v>
      </c>
      <c r="T152" s="29" t="s">
        <v>7603</v>
      </c>
      <c r="U152" s="29" t="s">
        <v>7603</v>
      </c>
      <c r="V152" s="29" t="s">
        <v>7603</v>
      </c>
      <c r="W152" s="29" t="s">
        <v>7603</v>
      </c>
      <c r="X152" s="29" t="s">
        <v>7603</v>
      </c>
      <c r="Y152" s="29" t="s">
        <v>7603</v>
      </c>
      <c r="Z152" s="7">
        <v>74</v>
      </c>
      <c r="AA152" s="7">
        <v>82</v>
      </c>
      <c r="AB152" s="8">
        <v>17</v>
      </c>
      <c r="AC152" s="8" t="s">
        <v>7603</v>
      </c>
      <c r="AD152" s="8">
        <v>14</v>
      </c>
      <c r="AE152" s="8" t="s">
        <v>290</v>
      </c>
      <c r="AF152" s="8" t="s">
        <v>7603</v>
      </c>
      <c r="AG152" s="8">
        <v>81</v>
      </c>
      <c r="AH152" s="8">
        <v>38</v>
      </c>
      <c r="AI152" s="9">
        <v>156</v>
      </c>
      <c r="AJ152" s="9" t="s">
        <v>7603</v>
      </c>
      <c r="AK152" s="9">
        <v>156</v>
      </c>
    </row>
    <row r="153" spans="1:37">
      <c r="A153">
        <v>2014</v>
      </c>
      <c r="B153" s="10" t="s">
        <v>11655</v>
      </c>
      <c r="C153" s="11" t="s">
        <v>8146</v>
      </c>
      <c r="D153" s="11" t="s">
        <v>8148</v>
      </c>
      <c r="E153" s="11" t="s">
        <v>8149</v>
      </c>
      <c r="F153" s="11" t="s">
        <v>8150</v>
      </c>
      <c r="G153" s="11" t="s">
        <v>11656</v>
      </c>
      <c r="H153" s="11" t="s">
        <v>11657</v>
      </c>
      <c r="I153" s="11" t="str">
        <f>INDEX(CountyList!A:A, MATCH(MID(B153, 3, 3), CountyList!B:B, 0))</f>
        <v>Cook</v>
      </c>
      <c r="J153" s="29">
        <v>17</v>
      </c>
      <c r="K153" s="29">
        <v>15</v>
      </c>
      <c r="L153" s="29">
        <v>17</v>
      </c>
      <c r="M153" s="29">
        <v>21</v>
      </c>
      <c r="N153" s="29">
        <v>17</v>
      </c>
      <c r="O153" s="29">
        <v>18</v>
      </c>
      <c r="P153" s="29">
        <v>16</v>
      </c>
      <c r="Q153" s="29">
        <v>14</v>
      </c>
      <c r="R153" s="29">
        <v>19</v>
      </c>
      <c r="S153" s="29" t="s">
        <v>290</v>
      </c>
      <c r="T153" s="29" t="s">
        <v>7603</v>
      </c>
      <c r="U153" s="29" t="s">
        <v>7603</v>
      </c>
      <c r="V153" s="29" t="s">
        <v>7603</v>
      </c>
      <c r="W153" s="29" t="s">
        <v>7603</v>
      </c>
      <c r="X153" s="29" t="s">
        <v>7603</v>
      </c>
      <c r="Y153" s="29" t="s">
        <v>7603</v>
      </c>
      <c r="Z153" s="7">
        <v>87</v>
      </c>
      <c r="AA153" s="7">
        <v>76</v>
      </c>
      <c r="AB153" s="8" t="s">
        <v>7603</v>
      </c>
      <c r="AC153" s="8" t="s">
        <v>7603</v>
      </c>
      <c r="AD153" s="8" t="s">
        <v>7603</v>
      </c>
      <c r="AE153" s="8">
        <v>163</v>
      </c>
      <c r="AF153" s="8" t="s">
        <v>7603</v>
      </c>
      <c r="AG153" s="8" t="s">
        <v>7603</v>
      </c>
      <c r="AH153" s="8" t="s">
        <v>7603</v>
      </c>
      <c r="AI153" s="9">
        <v>163</v>
      </c>
      <c r="AJ153" s="9" t="s">
        <v>7603</v>
      </c>
      <c r="AK153" s="9">
        <v>163</v>
      </c>
    </row>
    <row r="154" spans="1:37">
      <c r="A154">
        <v>2014</v>
      </c>
      <c r="B154" s="10" t="s">
        <v>1166</v>
      </c>
      <c r="C154" s="11" t="s">
        <v>1167</v>
      </c>
      <c r="D154" s="11" t="s">
        <v>8154</v>
      </c>
      <c r="E154" s="11" t="s">
        <v>1170</v>
      </c>
      <c r="F154" s="11" t="s">
        <v>1171</v>
      </c>
      <c r="G154" s="11" t="s">
        <v>11658</v>
      </c>
      <c r="H154" s="11" t="s">
        <v>11659</v>
      </c>
      <c r="I154" s="11" t="str">
        <f>INDEX(CountyList!A:A, MATCH(MID(B154, 3, 3), CountyList!B:B, 0))</f>
        <v>Cook</v>
      </c>
      <c r="J154" s="29" t="s">
        <v>7603</v>
      </c>
      <c r="K154" s="29" t="s">
        <v>7603</v>
      </c>
      <c r="L154" s="29" t="s">
        <v>7603</v>
      </c>
      <c r="M154" s="29" t="s">
        <v>7603</v>
      </c>
      <c r="N154" s="29" t="s">
        <v>7603</v>
      </c>
      <c r="O154" s="29" t="s">
        <v>7603</v>
      </c>
      <c r="P154" s="29" t="s">
        <v>7603</v>
      </c>
      <c r="Q154" s="29" t="s">
        <v>7603</v>
      </c>
      <c r="R154" s="29" t="s">
        <v>7603</v>
      </c>
      <c r="S154" s="29" t="s">
        <v>7603</v>
      </c>
      <c r="T154" s="29">
        <v>210</v>
      </c>
      <c r="U154" s="29">
        <v>195</v>
      </c>
      <c r="V154" s="29">
        <v>158</v>
      </c>
      <c r="W154" s="29">
        <v>216</v>
      </c>
      <c r="X154" s="29" t="s">
        <v>7603</v>
      </c>
      <c r="Y154" s="29" t="s">
        <v>7603</v>
      </c>
      <c r="Z154" s="7">
        <v>387</v>
      </c>
      <c r="AA154" s="7">
        <v>392</v>
      </c>
      <c r="AB154" s="8">
        <v>119</v>
      </c>
      <c r="AC154" s="8" t="s">
        <v>290</v>
      </c>
      <c r="AD154" s="8">
        <v>35</v>
      </c>
      <c r="AE154" s="8">
        <v>28</v>
      </c>
      <c r="AF154" s="8" t="s">
        <v>290</v>
      </c>
      <c r="AG154" s="8">
        <v>539</v>
      </c>
      <c r="AH154" s="8">
        <v>54</v>
      </c>
      <c r="AI154" s="9" t="s">
        <v>7603</v>
      </c>
      <c r="AJ154" s="9">
        <v>779</v>
      </c>
      <c r="AK154" s="9">
        <v>779</v>
      </c>
    </row>
    <row r="155" spans="1:37">
      <c r="A155">
        <v>2014</v>
      </c>
      <c r="B155" s="10" t="s">
        <v>1173</v>
      </c>
      <c r="C155" s="11" t="s">
        <v>1174</v>
      </c>
      <c r="D155" s="11" t="s">
        <v>8163</v>
      </c>
      <c r="E155" s="11" t="s">
        <v>1177</v>
      </c>
      <c r="F155" s="11" t="s">
        <v>1020</v>
      </c>
      <c r="G155" s="11" t="s">
        <v>11660</v>
      </c>
      <c r="H155" s="11" t="s">
        <v>5380</v>
      </c>
      <c r="I155" s="11" t="str">
        <f>INDEX(CountyList!A:A, MATCH(MID(B155, 3, 3), CountyList!B:B, 0))</f>
        <v>Cook</v>
      </c>
      <c r="J155" s="29">
        <v>45</v>
      </c>
      <c r="K155" s="29">
        <v>15</v>
      </c>
      <c r="L155" s="29" t="s">
        <v>7603</v>
      </c>
      <c r="M155" s="29" t="s">
        <v>7603</v>
      </c>
      <c r="N155" s="29" t="s">
        <v>7603</v>
      </c>
      <c r="O155" s="29" t="s">
        <v>7603</v>
      </c>
      <c r="P155" s="29" t="s">
        <v>7603</v>
      </c>
      <c r="Q155" s="29" t="s">
        <v>7603</v>
      </c>
      <c r="R155" s="29" t="s">
        <v>7603</v>
      </c>
      <c r="S155" s="29" t="s">
        <v>7603</v>
      </c>
      <c r="T155" s="29" t="s">
        <v>7603</v>
      </c>
      <c r="U155" s="29" t="s">
        <v>7603</v>
      </c>
      <c r="V155" s="29" t="s">
        <v>7603</v>
      </c>
      <c r="W155" s="29" t="s">
        <v>7603</v>
      </c>
      <c r="X155" s="29" t="s">
        <v>7603</v>
      </c>
      <c r="Y155" s="29" t="s">
        <v>7603</v>
      </c>
      <c r="Z155" s="7">
        <v>23</v>
      </c>
      <c r="AA155" s="7">
        <v>37</v>
      </c>
      <c r="AB155" s="8" t="s">
        <v>290</v>
      </c>
      <c r="AC155" s="8" t="s">
        <v>7603</v>
      </c>
      <c r="AD155" s="8" t="s">
        <v>290</v>
      </c>
      <c r="AE155" s="8" t="s">
        <v>290</v>
      </c>
      <c r="AF155" s="8" t="s">
        <v>7603</v>
      </c>
      <c r="AG155" s="8">
        <v>16</v>
      </c>
      <c r="AH155" s="8">
        <v>25</v>
      </c>
      <c r="AI155" s="9">
        <v>60</v>
      </c>
      <c r="AJ155" s="9" t="s">
        <v>7603</v>
      </c>
      <c r="AK155" s="9">
        <v>60</v>
      </c>
    </row>
    <row r="156" spans="1:37">
      <c r="A156">
        <v>2014</v>
      </c>
      <c r="B156" s="10" t="s">
        <v>11661</v>
      </c>
      <c r="C156" s="11" t="s">
        <v>8177</v>
      </c>
      <c r="D156" s="11" t="s">
        <v>8179</v>
      </c>
      <c r="E156" s="11" t="s">
        <v>8180</v>
      </c>
      <c r="F156" s="11" t="s">
        <v>1041</v>
      </c>
      <c r="G156" s="11" t="s">
        <v>11662</v>
      </c>
      <c r="H156" s="11" t="s">
        <v>11663</v>
      </c>
      <c r="I156" s="11" t="str">
        <f>INDEX(CountyList!A:A, MATCH(MID(B156, 3, 3), CountyList!B:B, 0))</f>
        <v>Cook</v>
      </c>
      <c r="J156" s="29">
        <v>58</v>
      </c>
      <c r="K156" s="29">
        <v>28</v>
      </c>
      <c r="L156" s="29">
        <v>12</v>
      </c>
      <c r="M156" s="29" t="s">
        <v>290</v>
      </c>
      <c r="N156" s="29" t="s">
        <v>290</v>
      </c>
      <c r="O156" s="29" t="s">
        <v>290</v>
      </c>
      <c r="P156" s="29">
        <v>11</v>
      </c>
      <c r="Q156" s="29" t="s">
        <v>290</v>
      </c>
      <c r="R156" s="29" t="s">
        <v>290</v>
      </c>
      <c r="S156" s="29" t="s">
        <v>290</v>
      </c>
      <c r="T156" s="29" t="s">
        <v>7603</v>
      </c>
      <c r="U156" s="29" t="s">
        <v>7603</v>
      </c>
      <c r="V156" s="29" t="s">
        <v>7603</v>
      </c>
      <c r="W156" s="29" t="s">
        <v>7603</v>
      </c>
      <c r="X156" s="29" t="s">
        <v>7603</v>
      </c>
      <c r="Y156" s="29" t="s">
        <v>7603</v>
      </c>
      <c r="Z156" s="7">
        <v>73</v>
      </c>
      <c r="AA156" s="7">
        <v>75</v>
      </c>
      <c r="AB156" s="8">
        <v>15</v>
      </c>
      <c r="AC156" s="8">
        <v>12</v>
      </c>
      <c r="AD156" s="8">
        <v>12</v>
      </c>
      <c r="AE156" s="8">
        <v>21</v>
      </c>
      <c r="AF156" s="8" t="s">
        <v>7603</v>
      </c>
      <c r="AG156" s="8">
        <v>80</v>
      </c>
      <c r="AH156" s="8" t="s">
        <v>290</v>
      </c>
      <c r="AI156" s="9">
        <v>148</v>
      </c>
      <c r="AJ156" s="9" t="s">
        <v>7603</v>
      </c>
      <c r="AK156" s="9">
        <v>148</v>
      </c>
    </row>
    <row r="157" spans="1:37">
      <c r="A157">
        <v>2014</v>
      </c>
      <c r="B157" s="10" t="s">
        <v>11664</v>
      </c>
      <c r="C157" s="11" t="s">
        <v>8183</v>
      </c>
      <c r="D157" s="11" t="s">
        <v>8185</v>
      </c>
      <c r="E157" s="11" t="s">
        <v>8186</v>
      </c>
      <c r="F157" s="11" t="s">
        <v>1065</v>
      </c>
      <c r="G157" s="11" t="s">
        <v>11665</v>
      </c>
      <c r="H157" s="11" t="s">
        <v>11666</v>
      </c>
      <c r="I157" s="11" t="str">
        <f>INDEX(CountyList!A:A, MATCH(MID(B157, 3, 3), CountyList!B:B, 0))</f>
        <v>Cook</v>
      </c>
      <c r="J157" s="29">
        <v>79</v>
      </c>
      <c r="K157" s="29">
        <v>16</v>
      </c>
      <c r="L157" s="29" t="s">
        <v>7603</v>
      </c>
      <c r="M157" s="29" t="s">
        <v>7603</v>
      </c>
      <c r="N157" s="29" t="s">
        <v>7603</v>
      </c>
      <c r="O157" s="29" t="s">
        <v>7603</v>
      </c>
      <c r="P157" s="29" t="s">
        <v>7603</v>
      </c>
      <c r="Q157" s="29" t="s">
        <v>7603</v>
      </c>
      <c r="R157" s="29" t="s">
        <v>7603</v>
      </c>
      <c r="S157" s="29" t="s">
        <v>7603</v>
      </c>
      <c r="T157" s="29" t="s">
        <v>7603</v>
      </c>
      <c r="U157" s="29" t="s">
        <v>7603</v>
      </c>
      <c r="V157" s="29" t="s">
        <v>7603</v>
      </c>
      <c r="W157" s="29" t="s">
        <v>7603</v>
      </c>
      <c r="X157" s="29" t="s">
        <v>7603</v>
      </c>
      <c r="Y157" s="29" t="s">
        <v>7603</v>
      </c>
      <c r="Z157" s="7">
        <v>65</v>
      </c>
      <c r="AA157" s="7">
        <v>30</v>
      </c>
      <c r="AB157" s="8" t="s">
        <v>290</v>
      </c>
      <c r="AC157" s="8" t="s">
        <v>7603</v>
      </c>
      <c r="AD157" s="8" t="s">
        <v>7603</v>
      </c>
      <c r="AE157" s="8" t="s">
        <v>7603</v>
      </c>
      <c r="AF157" s="8" t="s">
        <v>7603</v>
      </c>
      <c r="AG157" s="8">
        <v>93</v>
      </c>
      <c r="AH157" s="8" t="s">
        <v>7603</v>
      </c>
      <c r="AI157" s="9">
        <v>95</v>
      </c>
      <c r="AJ157" s="9" t="s">
        <v>7603</v>
      </c>
      <c r="AK157" s="9">
        <v>95</v>
      </c>
    </row>
    <row r="158" spans="1:37">
      <c r="A158">
        <v>2014</v>
      </c>
      <c r="B158" s="10" t="s">
        <v>1183</v>
      </c>
      <c r="C158" s="11" t="s">
        <v>1184</v>
      </c>
      <c r="D158" s="11" t="s">
        <v>5384</v>
      </c>
      <c r="E158" s="11" t="s">
        <v>1187</v>
      </c>
      <c r="F158" s="11" t="s">
        <v>1086</v>
      </c>
      <c r="G158" s="11" t="s">
        <v>11667</v>
      </c>
      <c r="H158" s="11" t="s">
        <v>5386</v>
      </c>
      <c r="I158" s="11" t="str">
        <f>INDEX(CountyList!A:A, MATCH(MID(B158, 3, 3), CountyList!B:B, 0))</f>
        <v>Cook</v>
      </c>
      <c r="J158" s="29">
        <v>34</v>
      </c>
      <c r="K158" s="29">
        <v>19</v>
      </c>
      <c r="L158" s="29" t="s">
        <v>7603</v>
      </c>
      <c r="M158" s="29" t="s">
        <v>7603</v>
      </c>
      <c r="N158" s="29" t="s">
        <v>7603</v>
      </c>
      <c r="O158" s="29" t="s">
        <v>7603</v>
      </c>
      <c r="P158" s="29" t="s">
        <v>7603</v>
      </c>
      <c r="Q158" s="29" t="s">
        <v>7603</v>
      </c>
      <c r="R158" s="29" t="s">
        <v>7603</v>
      </c>
      <c r="S158" s="29" t="s">
        <v>7603</v>
      </c>
      <c r="T158" s="29" t="s">
        <v>7603</v>
      </c>
      <c r="U158" s="29" t="s">
        <v>7603</v>
      </c>
      <c r="V158" s="29" t="s">
        <v>7603</v>
      </c>
      <c r="W158" s="29" t="s">
        <v>7603</v>
      </c>
      <c r="X158" s="29" t="s">
        <v>7603</v>
      </c>
      <c r="Y158" s="29" t="s">
        <v>7603</v>
      </c>
      <c r="Z158" s="7">
        <v>21</v>
      </c>
      <c r="AA158" s="7">
        <v>32</v>
      </c>
      <c r="AB158" s="8" t="s">
        <v>290</v>
      </c>
      <c r="AC158" s="8" t="s">
        <v>7603</v>
      </c>
      <c r="AD158" s="8" t="s">
        <v>290</v>
      </c>
      <c r="AE158" s="8" t="s">
        <v>7603</v>
      </c>
      <c r="AF158" s="8" t="s">
        <v>7603</v>
      </c>
      <c r="AG158" s="8">
        <v>42</v>
      </c>
      <c r="AH158" s="8" t="s">
        <v>290</v>
      </c>
      <c r="AI158" s="9">
        <v>53</v>
      </c>
      <c r="AJ158" s="9" t="s">
        <v>7603</v>
      </c>
      <c r="AK158" s="9">
        <v>53</v>
      </c>
    </row>
    <row r="159" spans="1:37">
      <c r="A159">
        <v>2014</v>
      </c>
      <c r="B159" s="10" t="s">
        <v>11668</v>
      </c>
      <c r="C159" s="11" t="s">
        <v>8191</v>
      </c>
      <c r="D159" s="11" t="s">
        <v>11669</v>
      </c>
      <c r="E159" s="11" t="s">
        <v>11670</v>
      </c>
      <c r="F159" s="11" t="s">
        <v>1122</v>
      </c>
      <c r="G159" s="11" t="s">
        <v>11671</v>
      </c>
      <c r="H159" s="11" t="s">
        <v>11672</v>
      </c>
      <c r="I159" s="11" t="str">
        <f>INDEX(CountyList!A:A, MATCH(MID(B159, 3, 3), CountyList!B:B, 0))</f>
        <v>Cook</v>
      </c>
      <c r="J159" s="29">
        <v>28</v>
      </c>
      <c r="K159" s="29" t="s">
        <v>290</v>
      </c>
      <c r="L159" s="29" t="s">
        <v>7603</v>
      </c>
      <c r="M159" s="29" t="s">
        <v>7603</v>
      </c>
      <c r="N159" s="29" t="s">
        <v>7603</v>
      </c>
      <c r="O159" s="29" t="s">
        <v>7603</v>
      </c>
      <c r="P159" s="29" t="s">
        <v>7603</v>
      </c>
      <c r="Q159" s="29" t="s">
        <v>7603</v>
      </c>
      <c r="R159" s="29" t="s">
        <v>7603</v>
      </c>
      <c r="S159" s="29" t="s">
        <v>7603</v>
      </c>
      <c r="T159" s="29" t="s">
        <v>7603</v>
      </c>
      <c r="U159" s="29" t="s">
        <v>7603</v>
      </c>
      <c r="V159" s="29" t="s">
        <v>7603</v>
      </c>
      <c r="W159" s="29" t="s">
        <v>7603</v>
      </c>
      <c r="X159" s="29" t="s">
        <v>7603</v>
      </c>
      <c r="Y159" s="29" t="s">
        <v>7603</v>
      </c>
      <c r="Z159" s="7">
        <v>18</v>
      </c>
      <c r="AA159" s="7">
        <v>19</v>
      </c>
      <c r="AB159" s="8">
        <v>11</v>
      </c>
      <c r="AC159" s="8" t="s">
        <v>290</v>
      </c>
      <c r="AD159" s="8" t="s">
        <v>290</v>
      </c>
      <c r="AE159" s="8" t="s">
        <v>290</v>
      </c>
      <c r="AF159" s="8" t="s">
        <v>7603</v>
      </c>
      <c r="AG159" s="8">
        <v>21</v>
      </c>
      <c r="AH159" s="8" t="s">
        <v>7603</v>
      </c>
      <c r="AI159" s="9">
        <v>37</v>
      </c>
      <c r="AJ159" s="9" t="s">
        <v>7603</v>
      </c>
      <c r="AK159" s="9">
        <v>37</v>
      </c>
    </row>
    <row r="160" spans="1:37">
      <c r="A160">
        <v>2014</v>
      </c>
      <c r="B160" s="10" t="s">
        <v>1200</v>
      </c>
      <c r="C160" s="11" t="s">
        <v>1201</v>
      </c>
      <c r="D160" s="11" t="s">
        <v>8199</v>
      </c>
      <c r="E160" s="11" t="s">
        <v>1203</v>
      </c>
      <c r="F160" s="11" t="s">
        <v>1204</v>
      </c>
      <c r="G160" s="11" t="s">
        <v>11673</v>
      </c>
      <c r="H160" s="11" t="s">
        <v>5396</v>
      </c>
      <c r="I160" s="11" t="str">
        <f>INDEX(CountyList!A:A, MATCH(MID(B160, 3, 3), CountyList!B:B, 0))</f>
        <v>Cook</v>
      </c>
      <c r="J160" s="29" t="s">
        <v>7603</v>
      </c>
      <c r="K160" s="29" t="s">
        <v>7603</v>
      </c>
      <c r="L160" s="29" t="s">
        <v>7603</v>
      </c>
      <c r="M160" s="29" t="s">
        <v>7603</v>
      </c>
      <c r="N160" s="29" t="s">
        <v>7603</v>
      </c>
      <c r="O160" s="29" t="s">
        <v>7603</v>
      </c>
      <c r="P160" s="29" t="s">
        <v>7603</v>
      </c>
      <c r="Q160" s="29" t="s">
        <v>7603</v>
      </c>
      <c r="R160" s="29" t="s">
        <v>7603</v>
      </c>
      <c r="S160" s="29" t="s">
        <v>7603</v>
      </c>
      <c r="T160" s="29">
        <v>83</v>
      </c>
      <c r="U160" s="29">
        <v>89</v>
      </c>
      <c r="V160" s="29">
        <v>84</v>
      </c>
      <c r="W160" s="29">
        <v>83</v>
      </c>
      <c r="X160" s="29" t="s">
        <v>7603</v>
      </c>
      <c r="Y160" s="29">
        <v>27</v>
      </c>
      <c r="Z160" s="7">
        <v>187</v>
      </c>
      <c r="AA160" s="7">
        <v>179</v>
      </c>
      <c r="AB160" s="8">
        <v>11</v>
      </c>
      <c r="AC160" s="8" t="s">
        <v>290</v>
      </c>
      <c r="AD160" s="8" t="s">
        <v>290</v>
      </c>
      <c r="AE160" s="8">
        <v>59</v>
      </c>
      <c r="AF160" s="8" t="s">
        <v>7603</v>
      </c>
      <c r="AG160" s="8">
        <v>284</v>
      </c>
      <c r="AH160" s="8" t="s">
        <v>290</v>
      </c>
      <c r="AI160" s="9" t="s">
        <v>7603</v>
      </c>
      <c r="AJ160" s="9">
        <v>366</v>
      </c>
      <c r="AK160" s="9">
        <v>366</v>
      </c>
    </row>
    <row r="161" spans="1:37">
      <c r="A161">
        <v>2014</v>
      </c>
      <c r="B161" s="10" t="s">
        <v>11674</v>
      </c>
      <c r="C161" s="11" t="s">
        <v>8201</v>
      </c>
      <c r="D161" s="11" t="s">
        <v>8203</v>
      </c>
      <c r="E161" s="11" t="s">
        <v>8204</v>
      </c>
      <c r="F161" s="11" t="s">
        <v>8205</v>
      </c>
      <c r="G161" s="11" t="s">
        <v>11675</v>
      </c>
      <c r="H161" s="11" t="s">
        <v>11676</v>
      </c>
      <c r="I161" s="11" t="str">
        <f>INDEX(CountyList!A:A, MATCH(MID(B161, 3, 3), CountyList!B:B, 0))</f>
        <v>Cook</v>
      </c>
      <c r="J161" s="29">
        <v>16</v>
      </c>
      <c r="K161" s="29" t="s">
        <v>290</v>
      </c>
      <c r="L161" s="29" t="s">
        <v>290</v>
      </c>
      <c r="M161" s="29" t="s">
        <v>7603</v>
      </c>
      <c r="N161" s="29" t="s">
        <v>7603</v>
      </c>
      <c r="O161" s="29" t="s">
        <v>7603</v>
      </c>
      <c r="P161" s="29" t="s">
        <v>7603</v>
      </c>
      <c r="Q161" s="29" t="s">
        <v>7603</v>
      </c>
      <c r="R161" s="29" t="s">
        <v>7603</v>
      </c>
      <c r="S161" s="29" t="s">
        <v>7603</v>
      </c>
      <c r="T161" s="29" t="s">
        <v>7603</v>
      </c>
      <c r="U161" s="29" t="s">
        <v>7603</v>
      </c>
      <c r="V161" s="29" t="s">
        <v>7603</v>
      </c>
      <c r="W161" s="29" t="s">
        <v>7603</v>
      </c>
      <c r="X161" s="29" t="s">
        <v>7603</v>
      </c>
      <c r="Y161" s="29" t="s">
        <v>7603</v>
      </c>
      <c r="Z161" s="7" t="s">
        <v>290</v>
      </c>
      <c r="AA161" s="7">
        <v>16</v>
      </c>
      <c r="AB161" s="8" t="s">
        <v>7603</v>
      </c>
      <c r="AC161" s="8" t="s">
        <v>7603</v>
      </c>
      <c r="AD161" s="8" t="s">
        <v>7603</v>
      </c>
      <c r="AE161" s="8">
        <v>18</v>
      </c>
      <c r="AF161" s="8" t="s">
        <v>7603</v>
      </c>
      <c r="AG161" s="8" t="s">
        <v>290</v>
      </c>
      <c r="AH161" s="8" t="s">
        <v>290</v>
      </c>
      <c r="AI161" s="9">
        <v>24</v>
      </c>
      <c r="AJ161" s="9" t="s">
        <v>7603</v>
      </c>
      <c r="AK161" s="9">
        <v>24</v>
      </c>
    </row>
    <row r="162" spans="1:37">
      <c r="A162">
        <v>2014</v>
      </c>
      <c r="B162" s="10" t="s">
        <v>11677</v>
      </c>
      <c r="C162" s="11" t="s">
        <v>8208</v>
      </c>
      <c r="D162" s="11" t="s">
        <v>8210</v>
      </c>
      <c r="E162" s="11" t="s">
        <v>11678</v>
      </c>
      <c r="F162" s="11" t="s">
        <v>1370</v>
      </c>
      <c r="G162" s="11" t="s">
        <v>11679</v>
      </c>
      <c r="H162" s="11" t="s">
        <v>11680</v>
      </c>
      <c r="I162" s="11" t="str">
        <f>INDEX(CountyList!A:A, MATCH(MID(B162, 3, 3), CountyList!B:B, 0))</f>
        <v>Cook</v>
      </c>
      <c r="J162" s="29" t="s">
        <v>7603</v>
      </c>
      <c r="K162" s="29" t="s">
        <v>290</v>
      </c>
      <c r="L162" s="29" t="s">
        <v>290</v>
      </c>
      <c r="M162" s="29" t="s">
        <v>290</v>
      </c>
      <c r="N162" s="29" t="s">
        <v>290</v>
      </c>
      <c r="O162" s="29" t="s">
        <v>7603</v>
      </c>
      <c r="P162" s="29" t="s">
        <v>290</v>
      </c>
      <c r="Q162" s="29" t="s">
        <v>7603</v>
      </c>
      <c r="R162" s="29" t="s">
        <v>7603</v>
      </c>
      <c r="S162" s="29" t="s">
        <v>7603</v>
      </c>
      <c r="T162" s="29" t="s">
        <v>290</v>
      </c>
      <c r="U162" s="29" t="s">
        <v>7603</v>
      </c>
      <c r="V162" s="29" t="s">
        <v>7603</v>
      </c>
      <c r="W162" s="29" t="s">
        <v>290</v>
      </c>
      <c r="X162" s="29" t="s">
        <v>7603</v>
      </c>
      <c r="Y162" s="29" t="s">
        <v>7603</v>
      </c>
      <c r="Z162" s="7" t="s">
        <v>290</v>
      </c>
      <c r="AA162" s="7" t="s">
        <v>290</v>
      </c>
      <c r="AB162" s="8" t="s">
        <v>7603</v>
      </c>
      <c r="AC162" s="8" t="s">
        <v>7603</v>
      </c>
      <c r="AD162" s="8" t="s">
        <v>7603</v>
      </c>
      <c r="AE162" s="8">
        <v>15</v>
      </c>
      <c r="AF162" s="8" t="s">
        <v>7603</v>
      </c>
      <c r="AG162" s="8" t="s">
        <v>7603</v>
      </c>
      <c r="AH162" s="8" t="s">
        <v>7603</v>
      </c>
      <c r="AI162" s="9">
        <v>12</v>
      </c>
      <c r="AJ162" s="9" t="s">
        <v>290</v>
      </c>
      <c r="AK162" s="9">
        <v>15</v>
      </c>
    </row>
    <row r="163" spans="1:37">
      <c r="A163">
        <v>2014</v>
      </c>
      <c r="B163" s="10" t="s">
        <v>11681</v>
      </c>
      <c r="C163" s="11" t="s">
        <v>8219</v>
      </c>
      <c r="D163" s="11" t="s">
        <v>8221</v>
      </c>
      <c r="E163" s="11" t="s">
        <v>8222</v>
      </c>
      <c r="F163" s="11" t="s">
        <v>1261</v>
      </c>
      <c r="G163" s="11" t="s">
        <v>11682</v>
      </c>
      <c r="H163" s="11" t="s">
        <v>11683</v>
      </c>
      <c r="I163" s="11" t="str">
        <f>INDEX(CountyList!A:A, MATCH(MID(B163, 3, 3), CountyList!B:B, 0))</f>
        <v>Cook</v>
      </c>
      <c r="J163" s="29" t="s">
        <v>7603</v>
      </c>
      <c r="K163" s="29" t="s">
        <v>7603</v>
      </c>
      <c r="L163" s="29" t="s">
        <v>290</v>
      </c>
      <c r="M163" s="29" t="s">
        <v>290</v>
      </c>
      <c r="N163" s="29" t="s">
        <v>7603</v>
      </c>
      <c r="O163" s="29" t="s">
        <v>7603</v>
      </c>
      <c r="P163" s="29" t="s">
        <v>7603</v>
      </c>
      <c r="Q163" s="29" t="s">
        <v>7603</v>
      </c>
      <c r="R163" s="29" t="s">
        <v>7603</v>
      </c>
      <c r="S163" s="29" t="s">
        <v>7603</v>
      </c>
      <c r="T163" s="29" t="s">
        <v>7603</v>
      </c>
      <c r="U163" s="29" t="s">
        <v>7603</v>
      </c>
      <c r="V163" s="29" t="s">
        <v>7603</v>
      </c>
      <c r="W163" s="29" t="s">
        <v>7603</v>
      </c>
      <c r="X163" s="29" t="s">
        <v>7603</v>
      </c>
      <c r="Y163" s="29" t="s">
        <v>7603</v>
      </c>
      <c r="Z163" s="7" t="s">
        <v>290</v>
      </c>
      <c r="AA163" s="7" t="s">
        <v>290</v>
      </c>
      <c r="AB163" s="8" t="s">
        <v>290</v>
      </c>
      <c r="AC163" s="8" t="s">
        <v>7603</v>
      </c>
      <c r="AD163" s="8" t="s">
        <v>7603</v>
      </c>
      <c r="AE163" s="8" t="s">
        <v>7603</v>
      </c>
      <c r="AF163" s="8" t="s">
        <v>7603</v>
      </c>
      <c r="AG163" s="8" t="s">
        <v>7603</v>
      </c>
      <c r="AH163" s="8" t="s">
        <v>7603</v>
      </c>
      <c r="AI163" s="9" t="s">
        <v>290</v>
      </c>
      <c r="AJ163" s="9" t="s">
        <v>7603</v>
      </c>
      <c r="AK163" s="9" t="s">
        <v>290</v>
      </c>
    </row>
    <row r="164" spans="1:37">
      <c r="A164">
        <v>2014</v>
      </c>
      <c r="B164" s="10" t="s">
        <v>11684</v>
      </c>
      <c r="C164" s="11" t="s">
        <v>1264</v>
      </c>
      <c r="D164" s="11" t="s">
        <v>8228</v>
      </c>
      <c r="E164" s="11" t="s">
        <v>11685</v>
      </c>
      <c r="F164" s="11" t="s">
        <v>1224</v>
      </c>
      <c r="G164" s="11" t="s">
        <v>11686</v>
      </c>
      <c r="H164" s="11" t="s">
        <v>11687</v>
      </c>
      <c r="I164" s="11" t="str">
        <f>INDEX(CountyList!A:A, MATCH(MID(B164, 3, 3), CountyList!B:B, 0))</f>
        <v>Cook</v>
      </c>
      <c r="J164" s="29" t="s">
        <v>290</v>
      </c>
      <c r="K164" s="29" t="s">
        <v>7603</v>
      </c>
      <c r="L164" s="29" t="s">
        <v>290</v>
      </c>
      <c r="M164" s="29" t="s">
        <v>290</v>
      </c>
      <c r="N164" s="29" t="s">
        <v>290</v>
      </c>
      <c r="O164" s="29" t="s">
        <v>290</v>
      </c>
      <c r="P164" s="29" t="s">
        <v>290</v>
      </c>
      <c r="Q164" s="29" t="s">
        <v>7603</v>
      </c>
      <c r="R164" s="29" t="s">
        <v>290</v>
      </c>
      <c r="S164" s="29" t="s">
        <v>290</v>
      </c>
      <c r="T164" s="29" t="s">
        <v>290</v>
      </c>
      <c r="U164" s="29" t="s">
        <v>7603</v>
      </c>
      <c r="V164" s="29" t="s">
        <v>290</v>
      </c>
      <c r="W164" s="29" t="s">
        <v>7603</v>
      </c>
      <c r="X164" s="29" t="s">
        <v>7603</v>
      </c>
      <c r="Y164" s="29" t="s">
        <v>7603</v>
      </c>
      <c r="Z164" s="7">
        <v>18</v>
      </c>
      <c r="AA164" s="7" t="s">
        <v>290</v>
      </c>
      <c r="AB164" s="8" t="s">
        <v>7603</v>
      </c>
      <c r="AC164" s="8" t="s">
        <v>7603</v>
      </c>
      <c r="AD164" s="8" t="s">
        <v>7603</v>
      </c>
      <c r="AE164" s="8">
        <v>24</v>
      </c>
      <c r="AF164" s="8" t="s">
        <v>7603</v>
      </c>
      <c r="AG164" s="8" t="s">
        <v>7603</v>
      </c>
      <c r="AH164" s="8" t="s">
        <v>7603</v>
      </c>
      <c r="AI164" s="9">
        <v>19</v>
      </c>
      <c r="AJ164" s="9" t="s">
        <v>290</v>
      </c>
      <c r="AK164" s="9">
        <v>24</v>
      </c>
    </row>
    <row r="165" spans="1:37">
      <c r="A165">
        <v>2014</v>
      </c>
      <c r="B165" s="10" t="s">
        <v>1226</v>
      </c>
      <c r="C165" s="11" t="s">
        <v>1227</v>
      </c>
      <c r="D165" s="11" t="s">
        <v>5407</v>
      </c>
      <c r="E165" s="11" t="s">
        <v>8233</v>
      </c>
      <c r="F165" s="11" t="s">
        <v>5583</v>
      </c>
      <c r="G165" s="11" t="s">
        <v>11688</v>
      </c>
      <c r="H165" s="11" t="s">
        <v>11689</v>
      </c>
      <c r="I165" s="11" t="str">
        <f>INDEX(CountyList!A:A, MATCH(MID(B165, 3, 3), CountyList!B:B, 0))</f>
        <v>Cook</v>
      </c>
      <c r="J165" s="29" t="s">
        <v>7603</v>
      </c>
      <c r="K165" s="29" t="s">
        <v>7603</v>
      </c>
      <c r="L165" s="29" t="s">
        <v>7603</v>
      </c>
      <c r="M165" s="29" t="s">
        <v>7603</v>
      </c>
      <c r="N165" s="29" t="s">
        <v>7603</v>
      </c>
      <c r="O165" s="29" t="s">
        <v>7603</v>
      </c>
      <c r="P165" s="29" t="s">
        <v>7603</v>
      </c>
      <c r="Q165" s="29" t="s">
        <v>7603</v>
      </c>
      <c r="R165" s="29" t="s">
        <v>7603</v>
      </c>
      <c r="S165" s="29" t="s">
        <v>7603</v>
      </c>
      <c r="T165" s="29" t="s">
        <v>7603</v>
      </c>
      <c r="U165" s="29" t="s">
        <v>7603</v>
      </c>
      <c r="V165" s="29" t="s">
        <v>7603</v>
      </c>
      <c r="W165" s="29" t="s">
        <v>290</v>
      </c>
      <c r="X165" s="29" t="s">
        <v>7603</v>
      </c>
      <c r="Y165" s="29" t="s">
        <v>7603</v>
      </c>
      <c r="Z165" s="7" t="s">
        <v>7603</v>
      </c>
      <c r="AA165" s="7" t="s">
        <v>290</v>
      </c>
      <c r="AB165" s="8" t="s">
        <v>290</v>
      </c>
      <c r="AC165" s="8" t="s">
        <v>7603</v>
      </c>
      <c r="AD165" s="8" t="s">
        <v>7603</v>
      </c>
      <c r="AE165" s="8" t="s">
        <v>7603</v>
      </c>
      <c r="AF165" s="8" t="s">
        <v>7603</v>
      </c>
      <c r="AG165" s="8" t="s">
        <v>7603</v>
      </c>
      <c r="AH165" s="8" t="s">
        <v>7603</v>
      </c>
      <c r="AI165" s="9" t="s">
        <v>7603</v>
      </c>
      <c r="AJ165" s="9" t="s">
        <v>290</v>
      </c>
      <c r="AK165" s="9" t="s">
        <v>290</v>
      </c>
    </row>
    <row r="166" spans="1:37">
      <c r="A166">
        <v>2014</v>
      </c>
      <c r="B166" s="10" t="s">
        <v>1232</v>
      </c>
      <c r="C166" s="11" t="s">
        <v>1233</v>
      </c>
      <c r="D166" s="11" t="s">
        <v>8237</v>
      </c>
      <c r="E166" s="11" t="s">
        <v>1235</v>
      </c>
      <c r="F166" s="11" t="s">
        <v>1224</v>
      </c>
      <c r="G166" s="11" t="s">
        <v>11690</v>
      </c>
      <c r="H166" s="11" t="s">
        <v>11691</v>
      </c>
      <c r="I166" s="11" t="str">
        <f>INDEX(CountyList!A:A, MATCH(MID(B166, 3, 3), CountyList!B:B, 0))</f>
        <v>Cook</v>
      </c>
      <c r="J166" s="29" t="s">
        <v>7603</v>
      </c>
      <c r="K166" s="29" t="s">
        <v>290</v>
      </c>
      <c r="L166" s="29" t="s">
        <v>290</v>
      </c>
      <c r="M166" s="29" t="s">
        <v>7603</v>
      </c>
      <c r="N166" s="29" t="s">
        <v>7603</v>
      </c>
      <c r="O166" s="29" t="s">
        <v>290</v>
      </c>
      <c r="P166" s="29" t="s">
        <v>7603</v>
      </c>
      <c r="Q166" s="29" t="s">
        <v>7603</v>
      </c>
      <c r="R166" s="29" t="s">
        <v>7603</v>
      </c>
      <c r="S166" s="29" t="s">
        <v>7603</v>
      </c>
      <c r="T166" s="29" t="s">
        <v>7603</v>
      </c>
      <c r="U166" s="29" t="s">
        <v>7603</v>
      </c>
      <c r="V166" s="29" t="s">
        <v>290</v>
      </c>
      <c r="W166" s="29" t="s">
        <v>7603</v>
      </c>
      <c r="X166" s="29" t="s">
        <v>7603</v>
      </c>
      <c r="Y166" s="29" t="s">
        <v>7603</v>
      </c>
      <c r="Z166" s="7" t="s">
        <v>290</v>
      </c>
      <c r="AA166" s="7" t="s">
        <v>290</v>
      </c>
      <c r="AB166" s="8" t="s">
        <v>7603</v>
      </c>
      <c r="AC166" s="8" t="s">
        <v>7603</v>
      </c>
      <c r="AD166" s="8" t="s">
        <v>7603</v>
      </c>
      <c r="AE166" s="8" t="s">
        <v>290</v>
      </c>
      <c r="AF166" s="8" t="s">
        <v>7603</v>
      </c>
      <c r="AG166" s="8" t="s">
        <v>7603</v>
      </c>
      <c r="AH166" s="8" t="s">
        <v>7603</v>
      </c>
      <c r="AI166" s="9" t="s">
        <v>290</v>
      </c>
      <c r="AJ166" s="9" t="s">
        <v>290</v>
      </c>
      <c r="AK166" s="9" t="s">
        <v>290</v>
      </c>
    </row>
    <row r="167" spans="1:37">
      <c r="A167">
        <v>2014</v>
      </c>
      <c r="B167" s="10" t="s">
        <v>11692</v>
      </c>
      <c r="C167" s="11" t="s">
        <v>3058</v>
      </c>
      <c r="D167" s="11" t="s">
        <v>11693</v>
      </c>
      <c r="E167" s="11" t="s">
        <v>8242</v>
      </c>
      <c r="F167" s="11" t="s">
        <v>1261</v>
      </c>
      <c r="G167" s="11" t="s">
        <v>11694</v>
      </c>
      <c r="H167" s="11" t="s">
        <v>11695</v>
      </c>
      <c r="I167" s="11" t="str">
        <f>INDEX(CountyList!A:A, MATCH(MID(B167, 3, 3), CountyList!B:B, 0))</f>
        <v>Cook</v>
      </c>
      <c r="J167" s="29" t="s">
        <v>7603</v>
      </c>
      <c r="K167" s="29" t="s">
        <v>7603</v>
      </c>
      <c r="L167" s="29" t="s">
        <v>7603</v>
      </c>
      <c r="M167" s="29" t="s">
        <v>7603</v>
      </c>
      <c r="N167" s="29" t="s">
        <v>7603</v>
      </c>
      <c r="O167" s="29" t="s">
        <v>7603</v>
      </c>
      <c r="P167" s="29" t="s">
        <v>7603</v>
      </c>
      <c r="Q167" s="29" t="s">
        <v>7603</v>
      </c>
      <c r="R167" s="29" t="s">
        <v>7603</v>
      </c>
      <c r="S167" s="29" t="s">
        <v>7603</v>
      </c>
      <c r="T167" s="29">
        <v>61</v>
      </c>
      <c r="U167" s="29">
        <v>40</v>
      </c>
      <c r="V167" s="29">
        <v>33</v>
      </c>
      <c r="W167" s="29">
        <v>49</v>
      </c>
      <c r="X167" s="29" t="s">
        <v>7603</v>
      </c>
      <c r="Y167" s="29" t="s">
        <v>7603</v>
      </c>
      <c r="Z167" s="7">
        <v>92</v>
      </c>
      <c r="AA167" s="7">
        <v>91</v>
      </c>
      <c r="AB167" s="8" t="s">
        <v>290</v>
      </c>
      <c r="AC167" s="8" t="s">
        <v>7603</v>
      </c>
      <c r="AD167" s="8" t="s">
        <v>7603</v>
      </c>
      <c r="AE167" s="8">
        <v>175</v>
      </c>
      <c r="AF167" s="8" t="s">
        <v>290</v>
      </c>
      <c r="AG167" s="8" t="s">
        <v>7603</v>
      </c>
      <c r="AH167" s="8" t="s">
        <v>290</v>
      </c>
      <c r="AI167" s="9" t="s">
        <v>7603</v>
      </c>
      <c r="AJ167" s="9">
        <v>183</v>
      </c>
      <c r="AK167" s="9">
        <v>183</v>
      </c>
    </row>
    <row r="168" spans="1:37">
      <c r="A168">
        <v>2014</v>
      </c>
      <c r="B168" s="10" t="s">
        <v>1236</v>
      </c>
      <c r="C168" s="11" t="s">
        <v>8245</v>
      </c>
      <c r="D168" s="11" t="s">
        <v>5409</v>
      </c>
      <c r="E168" s="11" t="s">
        <v>1239</v>
      </c>
      <c r="F168" s="11" t="s">
        <v>1240</v>
      </c>
      <c r="G168" s="11" t="s">
        <v>11696</v>
      </c>
      <c r="H168" s="11" t="s">
        <v>5411</v>
      </c>
      <c r="I168" s="11" t="str">
        <f>INDEX(CountyList!A:A, MATCH(MID(B168, 3, 3), CountyList!B:B, 0))</f>
        <v>Cook</v>
      </c>
      <c r="J168" s="29" t="s">
        <v>7603</v>
      </c>
      <c r="K168" s="29" t="s">
        <v>7603</v>
      </c>
      <c r="L168" s="29" t="s">
        <v>7603</v>
      </c>
      <c r="M168" s="29" t="s">
        <v>7603</v>
      </c>
      <c r="N168" s="29">
        <v>12</v>
      </c>
      <c r="O168" s="29">
        <v>13</v>
      </c>
      <c r="P168" s="29">
        <v>18</v>
      </c>
      <c r="Q168" s="29">
        <v>20</v>
      </c>
      <c r="R168" s="29">
        <v>18</v>
      </c>
      <c r="S168" s="29">
        <v>15</v>
      </c>
      <c r="T168" s="29" t="s">
        <v>7603</v>
      </c>
      <c r="U168" s="29" t="s">
        <v>7603</v>
      </c>
      <c r="V168" s="29" t="s">
        <v>7603</v>
      </c>
      <c r="W168" s="29" t="s">
        <v>7603</v>
      </c>
      <c r="X168" s="29" t="s">
        <v>7603</v>
      </c>
      <c r="Y168" s="29" t="s">
        <v>7603</v>
      </c>
      <c r="Z168" s="7">
        <v>48</v>
      </c>
      <c r="AA168" s="7">
        <v>48</v>
      </c>
      <c r="AB168" s="8">
        <v>16</v>
      </c>
      <c r="AC168" s="8" t="s">
        <v>7603</v>
      </c>
      <c r="AD168" s="8" t="s">
        <v>290</v>
      </c>
      <c r="AE168" s="8">
        <v>64</v>
      </c>
      <c r="AF168" s="8" t="s">
        <v>7603</v>
      </c>
      <c r="AG168" s="8" t="s">
        <v>290</v>
      </c>
      <c r="AH168" s="8" t="s">
        <v>290</v>
      </c>
      <c r="AI168" s="9">
        <v>96</v>
      </c>
      <c r="AJ168" s="9" t="s">
        <v>7603</v>
      </c>
      <c r="AK168" s="9">
        <v>96</v>
      </c>
    </row>
    <row r="169" spans="1:37">
      <c r="A169">
        <v>2014</v>
      </c>
      <c r="B169" s="10" t="s">
        <v>11697</v>
      </c>
      <c r="C169" s="11" t="s">
        <v>8249</v>
      </c>
      <c r="D169" s="11" t="s">
        <v>8251</v>
      </c>
      <c r="E169" s="11" t="s">
        <v>8252</v>
      </c>
      <c r="F169" s="11" t="s">
        <v>1307</v>
      </c>
      <c r="G169" s="11" t="s">
        <v>11698</v>
      </c>
      <c r="H169" s="11" t="s">
        <v>11699</v>
      </c>
      <c r="I169" s="11" t="str">
        <f>INDEX(CountyList!A:A, MATCH(MID(B169, 3, 3), CountyList!B:B, 0))</f>
        <v>Cook</v>
      </c>
      <c r="J169" s="29" t="s">
        <v>7603</v>
      </c>
      <c r="K169" s="29" t="s">
        <v>7603</v>
      </c>
      <c r="L169" s="29" t="s">
        <v>7603</v>
      </c>
      <c r="M169" s="29" t="s">
        <v>7603</v>
      </c>
      <c r="N169" s="29" t="s">
        <v>7603</v>
      </c>
      <c r="O169" s="29" t="s">
        <v>7603</v>
      </c>
      <c r="P169" s="29" t="s">
        <v>7603</v>
      </c>
      <c r="Q169" s="29" t="s">
        <v>7603</v>
      </c>
      <c r="R169" s="29" t="s">
        <v>7603</v>
      </c>
      <c r="S169" s="29" t="s">
        <v>7603</v>
      </c>
      <c r="T169" s="29">
        <v>156</v>
      </c>
      <c r="U169" s="29">
        <v>122</v>
      </c>
      <c r="V169" s="29">
        <v>142</v>
      </c>
      <c r="W169" s="29">
        <v>127</v>
      </c>
      <c r="X169" s="29" t="s">
        <v>7603</v>
      </c>
      <c r="Y169" s="29" t="s">
        <v>7603</v>
      </c>
      <c r="Z169" s="7">
        <v>286</v>
      </c>
      <c r="AA169" s="7">
        <v>261</v>
      </c>
      <c r="AB169" s="8">
        <v>12</v>
      </c>
      <c r="AC169" s="8" t="s">
        <v>7603</v>
      </c>
      <c r="AD169" s="8" t="s">
        <v>290</v>
      </c>
      <c r="AE169" s="8">
        <v>104</v>
      </c>
      <c r="AF169" s="8" t="s">
        <v>7603</v>
      </c>
      <c r="AG169" s="8">
        <v>422</v>
      </c>
      <c r="AH169" s="8" t="s">
        <v>7603</v>
      </c>
      <c r="AI169" s="9" t="s">
        <v>7603</v>
      </c>
      <c r="AJ169" s="9">
        <v>547</v>
      </c>
      <c r="AK169" s="9">
        <v>547</v>
      </c>
    </row>
    <row r="170" spans="1:37">
      <c r="A170">
        <v>2014</v>
      </c>
      <c r="B170" s="10" t="s">
        <v>1268</v>
      </c>
      <c r="C170" s="11" t="s">
        <v>1269</v>
      </c>
      <c r="D170" s="11" t="s">
        <v>11700</v>
      </c>
      <c r="E170" s="11" t="s">
        <v>1271</v>
      </c>
      <c r="F170" s="11" t="s">
        <v>1272</v>
      </c>
      <c r="G170" s="11" t="s">
        <v>11701</v>
      </c>
      <c r="H170" s="11" t="s">
        <v>5444</v>
      </c>
      <c r="I170" s="11" t="str">
        <f>INDEX(CountyList!A:A, MATCH(MID(B170, 3, 3), CountyList!B:B, 0))</f>
        <v>Cook</v>
      </c>
      <c r="J170" s="29" t="s">
        <v>7603</v>
      </c>
      <c r="K170" s="29" t="s">
        <v>7603</v>
      </c>
      <c r="L170" s="29" t="s">
        <v>7603</v>
      </c>
      <c r="M170" s="29" t="s">
        <v>7603</v>
      </c>
      <c r="N170" s="29" t="s">
        <v>7603</v>
      </c>
      <c r="O170" s="29" t="s">
        <v>7603</v>
      </c>
      <c r="P170" s="29" t="s">
        <v>7603</v>
      </c>
      <c r="Q170" s="29" t="s">
        <v>7603</v>
      </c>
      <c r="R170" s="29" t="s">
        <v>7603</v>
      </c>
      <c r="S170" s="29" t="s">
        <v>7603</v>
      </c>
      <c r="T170" s="29">
        <v>243</v>
      </c>
      <c r="U170" s="29">
        <v>308</v>
      </c>
      <c r="V170" s="29">
        <v>290</v>
      </c>
      <c r="W170" s="29">
        <v>331</v>
      </c>
      <c r="X170" s="29" t="s">
        <v>7603</v>
      </c>
      <c r="Y170" s="29" t="s">
        <v>7603</v>
      </c>
      <c r="Z170" s="7">
        <v>615</v>
      </c>
      <c r="AA170" s="7">
        <v>557</v>
      </c>
      <c r="AB170" s="8">
        <v>101</v>
      </c>
      <c r="AC170" s="8" t="s">
        <v>7603</v>
      </c>
      <c r="AD170" s="8">
        <v>31</v>
      </c>
      <c r="AE170" s="8">
        <v>491</v>
      </c>
      <c r="AF170" s="8" t="s">
        <v>7603</v>
      </c>
      <c r="AG170" s="8">
        <v>479</v>
      </c>
      <c r="AH170" s="8">
        <v>70</v>
      </c>
      <c r="AI170" s="9" t="s">
        <v>7603</v>
      </c>
      <c r="AJ170" s="9">
        <v>1172</v>
      </c>
      <c r="AK170" s="9">
        <v>1172</v>
      </c>
    </row>
    <row r="171" spans="1:37">
      <c r="A171">
        <v>2014</v>
      </c>
      <c r="B171" s="10" t="s">
        <v>11702</v>
      </c>
      <c r="C171" s="11" t="s">
        <v>8258</v>
      </c>
      <c r="D171" s="11" t="s">
        <v>8260</v>
      </c>
      <c r="E171" s="11" t="s">
        <v>8261</v>
      </c>
      <c r="F171" s="11" t="s">
        <v>1377</v>
      </c>
      <c r="G171" s="11" t="s">
        <v>11703</v>
      </c>
      <c r="H171" s="11" t="s">
        <v>11704</v>
      </c>
      <c r="I171" s="11" t="str">
        <f>INDEX(CountyList!A:A, MATCH(MID(B171, 3, 3), CountyList!B:B, 0))</f>
        <v>Cook</v>
      </c>
      <c r="J171" s="29" t="s">
        <v>7603</v>
      </c>
      <c r="K171" s="29" t="s">
        <v>7603</v>
      </c>
      <c r="L171" s="29" t="s">
        <v>7603</v>
      </c>
      <c r="M171" s="29" t="s">
        <v>7603</v>
      </c>
      <c r="N171" s="29" t="s">
        <v>7603</v>
      </c>
      <c r="O171" s="29" t="s">
        <v>7603</v>
      </c>
      <c r="P171" s="29" t="s">
        <v>7603</v>
      </c>
      <c r="Q171" s="29" t="s">
        <v>7603</v>
      </c>
      <c r="R171" s="29" t="s">
        <v>7603</v>
      </c>
      <c r="S171" s="29" t="s">
        <v>7603</v>
      </c>
      <c r="T171" s="29">
        <v>35</v>
      </c>
      <c r="U171" s="29">
        <v>35</v>
      </c>
      <c r="V171" s="29">
        <v>31</v>
      </c>
      <c r="W171" s="29">
        <v>42</v>
      </c>
      <c r="X171" s="29" t="s">
        <v>7603</v>
      </c>
      <c r="Y171" s="29" t="s">
        <v>290</v>
      </c>
      <c r="Z171" s="7">
        <v>146</v>
      </c>
      <c r="AA171" s="7" t="s">
        <v>7603</v>
      </c>
      <c r="AB171" s="8">
        <v>17</v>
      </c>
      <c r="AC171" s="8" t="s">
        <v>7603</v>
      </c>
      <c r="AD171" s="8" t="s">
        <v>290</v>
      </c>
      <c r="AE171" s="8" t="s">
        <v>290</v>
      </c>
      <c r="AF171" s="8" t="s">
        <v>7603</v>
      </c>
      <c r="AG171" s="8">
        <v>120</v>
      </c>
      <c r="AH171" s="8" t="s">
        <v>290</v>
      </c>
      <c r="AI171" s="9" t="s">
        <v>7603</v>
      </c>
      <c r="AJ171" s="9">
        <v>146</v>
      </c>
      <c r="AK171" s="9">
        <v>146</v>
      </c>
    </row>
    <row r="172" spans="1:37">
      <c r="A172">
        <v>2014</v>
      </c>
      <c r="B172" s="10" t="s">
        <v>11705</v>
      </c>
      <c r="C172" s="11" t="s">
        <v>8264</v>
      </c>
      <c r="D172" s="11" t="s">
        <v>8266</v>
      </c>
      <c r="E172" s="11" t="s">
        <v>8267</v>
      </c>
      <c r="F172" s="11" t="s">
        <v>1277</v>
      </c>
      <c r="G172" s="11" t="s">
        <v>11706</v>
      </c>
      <c r="H172" s="11" t="s">
        <v>11707</v>
      </c>
      <c r="I172" s="11" t="str">
        <f>INDEX(CountyList!A:A, MATCH(MID(B172, 3, 3), CountyList!B:B, 0))</f>
        <v>Cook</v>
      </c>
      <c r="J172" s="29" t="s">
        <v>7603</v>
      </c>
      <c r="K172" s="29" t="s">
        <v>7603</v>
      </c>
      <c r="L172" s="29" t="s">
        <v>7603</v>
      </c>
      <c r="M172" s="29" t="s">
        <v>7603</v>
      </c>
      <c r="N172" s="29" t="s">
        <v>7603</v>
      </c>
      <c r="O172" s="29" t="s">
        <v>7603</v>
      </c>
      <c r="P172" s="29" t="s">
        <v>7603</v>
      </c>
      <c r="Q172" s="29" t="s">
        <v>7603</v>
      </c>
      <c r="R172" s="29" t="s">
        <v>7603</v>
      </c>
      <c r="S172" s="29" t="s">
        <v>7603</v>
      </c>
      <c r="T172" s="29">
        <v>64</v>
      </c>
      <c r="U172" s="29">
        <v>52</v>
      </c>
      <c r="V172" s="29">
        <v>71</v>
      </c>
      <c r="W172" s="29">
        <v>71</v>
      </c>
      <c r="X172" s="29" t="s">
        <v>7603</v>
      </c>
      <c r="Y172" s="29" t="s">
        <v>7603</v>
      </c>
      <c r="Z172" s="7">
        <v>258</v>
      </c>
      <c r="AA172" s="7" t="s">
        <v>7603</v>
      </c>
      <c r="AB172" s="8">
        <v>98</v>
      </c>
      <c r="AC172" s="8" t="s">
        <v>290</v>
      </c>
      <c r="AD172" s="8" t="s">
        <v>290</v>
      </c>
      <c r="AE172" s="8">
        <v>27</v>
      </c>
      <c r="AF172" s="8" t="s">
        <v>7603</v>
      </c>
      <c r="AG172" s="8">
        <v>108</v>
      </c>
      <c r="AH172" s="8">
        <v>14</v>
      </c>
      <c r="AI172" s="9" t="s">
        <v>7603</v>
      </c>
      <c r="AJ172" s="9">
        <v>258</v>
      </c>
      <c r="AK172" s="9">
        <v>258</v>
      </c>
    </row>
    <row r="173" spans="1:37">
      <c r="A173">
        <v>2014</v>
      </c>
      <c r="B173" s="10" t="s">
        <v>11708</v>
      </c>
      <c r="C173" s="11" t="s">
        <v>8270</v>
      </c>
      <c r="D173" s="11" t="s">
        <v>8272</v>
      </c>
      <c r="E173" s="11" t="s">
        <v>8273</v>
      </c>
      <c r="F173" s="11" t="s">
        <v>1277</v>
      </c>
      <c r="G173" s="11" t="s">
        <v>11709</v>
      </c>
      <c r="H173" s="11" t="s">
        <v>11710</v>
      </c>
      <c r="I173" s="11" t="str">
        <f>INDEX(CountyList!A:A, MATCH(MID(B173, 3, 3), CountyList!B:B, 0))</f>
        <v>Cook</v>
      </c>
      <c r="J173" s="29" t="s">
        <v>7603</v>
      </c>
      <c r="K173" s="29">
        <v>12</v>
      </c>
      <c r="L173" s="29" t="s">
        <v>290</v>
      </c>
      <c r="M173" s="29" t="s">
        <v>290</v>
      </c>
      <c r="N173" s="29" t="s">
        <v>290</v>
      </c>
      <c r="O173" s="29" t="s">
        <v>290</v>
      </c>
      <c r="P173" s="29" t="s">
        <v>290</v>
      </c>
      <c r="Q173" s="29" t="s">
        <v>290</v>
      </c>
      <c r="R173" s="29" t="s">
        <v>290</v>
      </c>
      <c r="S173" s="29" t="s">
        <v>290</v>
      </c>
      <c r="T173" s="29" t="s">
        <v>290</v>
      </c>
      <c r="U173" s="29" t="s">
        <v>290</v>
      </c>
      <c r="V173" s="29" t="s">
        <v>290</v>
      </c>
      <c r="W173" s="29">
        <v>10</v>
      </c>
      <c r="X173" s="29" t="s">
        <v>7603</v>
      </c>
      <c r="Y173" s="29" t="s">
        <v>7603</v>
      </c>
      <c r="Z173" s="7">
        <v>38</v>
      </c>
      <c r="AA173" s="7">
        <v>43</v>
      </c>
      <c r="AB173" s="8">
        <v>48</v>
      </c>
      <c r="AC173" s="8" t="s">
        <v>7603</v>
      </c>
      <c r="AD173" s="8" t="s">
        <v>290</v>
      </c>
      <c r="AE173" s="8" t="s">
        <v>290</v>
      </c>
      <c r="AF173" s="8" t="s">
        <v>7603</v>
      </c>
      <c r="AG173" s="8">
        <v>20</v>
      </c>
      <c r="AH173" s="8" t="s">
        <v>290</v>
      </c>
      <c r="AI173" s="9">
        <v>55</v>
      </c>
      <c r="AJ173" s="9">
        <v>26</v>
      </c>
      <c r="AK173" s="9">
        <v>81</v>
      </c>
    </row>
    <row r="174" spans="1:37">
      <c r="A174">
        <v>2014</v>
      </c>
      <c r="B174" s="10" t="s">
        <v>1273</v>
      </c>
      <c r="C174" s="11" t="s">
        <v>1274</v>
      </c>
      <c r="D174" s="11" t="s">
        <v>8277</v>
      </c>
      <c r="E174" s="11" t="s">
        <v>1276</v>
      </c>
      <c r="F174" s="11" t="s">
        <v>1277</v>
      </c>
      <c r="G174" s="11" t="s">
        <v>11711</v>
      </c>
      <c r="H174" s="11" t="s">
        <v>5447</v>
      </c>
      <c r="I174" s="11" t="str">
        <f>INDEX(CountyList!A:A, MATCH(MID(B174, 3, 3), CountyList!B:B, 0))</f>
        <v>Cook</v>
      </c>
      <c r="J174" s="29" t="s">
        <v>7603</v>
      </c>
      <c r="K174" s="29" t="s">
        <v>7603</v>
      </c>
      <c r="L174" s="29" t="s">
        <v>7603</v>
      </c>
      <c r="M174" s="29" t="s">
        <v>7603</v>
      </c>
      <c r="N174" s="29" t="s">
        <v>7603</v>
      </c>
      <c r="O174" s="29" t="s">
        <v>7603</v>
      </c>
      <c r="P174" s="29" t="s">
        <v>7603</v>
      </c>
      <c r="Q174" s="29" t="s">
        <v>7603</v>
      </c>
      <c r="R174" s="29" t="s">
        <v>7603</v>
      </c>
      <c r="S174" s="29" t="s">
        <v>7603</v>
      </c>
      <c r="T174" s="29">
        <v>155</v>
      </c>
      <c r="U174" s="29">
        <v>97</v>
      </c>
      <c r="V174" s="29">
        <v>125</v>
      </c>
      <c r="W174" s="29">
        <v>129</v>
      </c>
      <c r="X174" s="29" t="s">
        <v>7603</v>
      </c>
      <c r="Y174" s="29" t="s">
        <v>7603</v>
      </c>
      <c r="Z174" s="7" t="s">
        <v>7603</v>
      </c>
      <c r="AA174" s="7">
        <v>506</v>
      </c>
      <c r="AB174" s="8">
        <v>154</v>
      </c>
      <c r="AC174" s="8" t="s">
        <v>290</v>
      </c>
      <c r="AD174" s="8" t="s">
        <v>290</v>
      </c>
      <c r="AE174" s="8">
        <v>21</v>
      </c>
      <c r="AF174" s="8" t="s">
        <v>290</v>
      </c>
      <c r="AG174" s="8">
        <v>307</v>
      </c>
      <c r="AH174" s="8">
        <v>15</v>
      </c>
      <c r="AI174" s="9" t="s">
        <v>7603</v>
      </c>
      <c r="AJ174" s="9">
        <v>506</v>
      </c>
      <c r="AK174" s="9">
        <v>506</v>
      </c>
    </row>
    <row r="175" spans="1:37">
      <c r="A175">
        <v>2014</v>
      </c>
      <c r="B175" s="10" t="s">
        <v>11712</v>
      </c>
      <c r="C175" s="11" t="s">
        <v>3413</v>
      </c>
      <c r="D175" s="11" t="s">
        <v>11713</v>
      </c>
      <c r="E175" s="11" t="s">
        <v>8281</v>
      </c>
      <c r="F175" s="11" t="s">
        <v>1272</v>
      </c>
      <c r="G175" s="11" t="s">
        <v>11714</v>
      </c>
      <c r="H175" s="11" t="s">
        <v>11715</v>
      </c>
      <c r="I175" s="11" t="str">
        <f>INDEX(CountyList!A:A, MATCH(MID(B175, 3, 3), CountyList!B:B, 0))</f>
        <v>Cook</v>
      </c>
      <c r="J175" s="29" t="s">
        <v>290</v>
      </c>
      <c r="K175" s="29" t="s">
        <v>290</v>
      </c>
      <c r="L175" s="29" t="s">
        <v>290</v>
      </c>
      <c r="M175" s="29" t="s">
        <v>290</v>
      </c>
      <c r="N175" s="29" t="s">
        <v>290</v>
      </c>
      <c r="O175" s="29" t="s">
        <v>290</v>
      </c>
      <c r="P175" s="29" t="s">
        <v>290</v>
      </c>
      <c r="Q175" s="29" t="s">
        <v>290</v>
      </c>
      <c r="R175" s="29" t="s">
        <v>290</v>
      </c>
      <c r="S175" s="29">
        <v>10</v>
      </c>
      <c r="T175" s="29" t="s">
        <v>7603</v>
      </c>
      <c r="U175" s="29" t="s">
        <v>7603</v>
      </c>
      <c r="V175" s="29" t="s">
        <v>7603</v>
      </c>
      <c r="W175" s="29" t="s">
        <v>7603</v>
      </c>
      <c r="X175" s="29" t="s">
        <v>7603</v>
      </c>
      <c r="Y175" s="29" t="s">
        <v>7603</v>
      </c>
      <c r="Z175" s="7">
        <v>39</v>
      </c>
      <c r="AA175" s="7">
        <v>35</v>
      </c>
      <c r="AB175" s="8" t="s">
        <v>290</v>
      </c>
      <c r="AC175" s="8" t="s">
        <v>7603</v>
      </c>
      <c r="AD175" s="8" t="s">
        <v>7603</v>
      </c>
      <c r="AE175" s="8">
        <v>47</v>
      </c>
      <c r="AF175" s="8" t="s">
        <v>7603</v>
      </c>
      <c r="AG175" s="8">
        <v>15</v>
      </c>
      <c r="AH175" s="8" t="s">
        <v>290</v>
      </c>
      <c r="AI175" s="9">
        <v>74</v>
      </c>
      <c r="AJ175" s="9" t="s">
        <v>7603</v>
      </c>
      <c r="AK175" s="9">
        <v>74</v>
      </c>
    </row>
    <row r="176" spans="1:37">
      <c r="A176">
        <v>2014</v>
      </c>
      <c r="B176" s="10" t="s">
        <v>11716</v>
      </c>
      <c r="C176" s="11" t="s">
        <v>1544</v>
      </c>
      <c r="D176" s="11" t="s">
        <v>5596</v>
      </c>
      <c r="E176" s="11" t="s">
        <v>8285</v>
      </c>
      <c r="F176" s="11" t="s">
        <v>1307</v>
      </c>
      <c r="G176" s="11" t="s">
        <v>11717</v>
      </c>
      <c r="H176" s="11" t="s">
        <v>11718</v>
      </c>
      <c r="I176" s="11" t="str">
        <f>INDEX(CountyList!A:A, MATCH(MID(B176, 3, 3), CountyList!B:B, 0))</f>
        <v>Cook</v>
      </c>
      <c r="J176" s="29">
        <v>22</v>
      </c>
      <c r="K176" s="29" t="s">
        <v>290</v>
      </c>
      <c r="L176" s="29" t="s">
        <v>290</v>
      </c>
      <c r="M176" s="29">
        <v>10</v>
      </c>
      <c r="N176" s="29" t="s">
        <v>290</v>
      </c>
      <c r="O176" s="29" t="s">
        <v>290</v>
      </c>
      <c r="P176" s="29">
        <v>11</v>
      </c>
      <c r="Q176" s="29">
        <v>11</v>
      </c>
      <c r="R176" s="29" t="s">
        <v>290</v>
      </c>
      <c r="S176" s="29">
        <v>11</v>
      </c>
      <c r="T176" s="29" t="s">
        <v>7603</v>
      </c>
      <c r="U176" s="29" t="s">
        <v>7603</v>
      </c>
      <c r="V176" s="29" t="s">
        <v>7603</v>
      </c>
      <c r="W176" s="29" t="s">
        <v>7603</v>
      </c>
      <c r="X176" s="29" t="s">
        <v>7603</v>
      </c>
      <c r="Y176" s="29" t="s">
        <v>7603</v>
      </c>
      <c r="Z176" s="7">
        <v>41</v>
      </c>
      <c r="AA176" s="7">
        <v>57</v>
      </c>
      <c r="AB176" s="8" t="s">
        <v>290</v>
      </c>
      <c r="AC176" s="8" t="s">
        <v>290</v>
      </c>
      <c r="AD176" s="8" t="s">
        <v>7603</v>
      </c>
      <c r="AE176" s="8">
        <v>51</v>
      </c>
      <c r="AF176" s="8" t="s">
        <v>7603</v>
      </c>
      <c r="AG176" s="8">
        <v>38</v>
      </c>
      <c r="AH176" s="8" t="s">
        <v>290</v>
      </c>
      <c r="AI176" s="9">
        <v>98</v>
      </c>
      <c r="AJ176" s="9" t="s">
        <v>7603</v>
      </c>
      <c r="AK176" s="9">
        <v>98</v>
      </c>
    </row>
    <row r="177" spans="1:37">
      <c r="A177">
        <v>2014</v>
      </c>
      <c r="B177" s="10" t="s">
        <v>11719</v>
      </c>
      <c r="C177" s="11" t="s">
        <v>326</v>
      </c>
      <c r="D177" s="11" t="s">
        <v>11720</v>
      </c>
      <c r="E177" s="11" t="s">
        <v>8290</v>
      </c>
      <c r="F177" s="11" t="s">
        <v>1307</v>
      </c>
      <c r="G177" s="11" t="s">
        <v>11721</v>
      </c>
      <c r="H177" s="11" t="s">
        <v>11722</v>
      </c>
      <c r="I177" s="11" t="str">
        <f>INDEX(CountyList!A:A, MATCH(MID(B177, 3, 3), CountyList!B:B, 0))</f>
        <v>Cook</v>
      </c>
      <c r="J177" s="29">
        <v>17</v>
      </c>
      <c r="K177" s="29" t="s">
        <v>290</v>
      </c>
      <c r="L177" s="29" t="s">
        <v>290</v>
      </c>
      <c r="M177" s="29">
        <v>13</v>
      </c>
      <c r="N177" s="29" t="s">
        <v>290</v>
      </c>
      <c r="O177" s="29" t="s">
        <v>290</v>
      </c>
      <c r="P177" s="29" t="s">
        <v>290</v>
      </c>
      <c r="Q177" s="29" t="s">
        <v>290</v>
      </c>
      <c r="R177" s="29">
        <v>13</v>
      </c>
      <c r="S177" s="29" t="s">
        <v>290</v>
      </c>
      <c r="T177" s="29" t="s">
        <v>7603</v>
      </c>
      <c r="U177" s="29" t="s">
        <v>7603</v>
      </c>
      <c r="V177" s="29" t="s">
        <v>7603</v>
      </c>
      <c r="W177" s="29" t="s">
        <v>7603</v>
      </c>
      <c r="X177" s="29" t="s">
        <v>7603</v>
      </c>
      <c r="Y177" s="29" t="s">
        <v>7603</v>
      </c>
      <c r="Z177" s="7">
        <v>51</v>
      </c>
      <c r="AA177" s="7">
        <v>39</v>
      </c>
      <c r="AB177" s="8" t="s">
        <v>7603</v>
      </c>
      <c r="AC177" s="8" t="s">
        <v>7603</v>
      </c>
      <c r="AD177" s="8" t="s">
        <v>7603</v>
      </c>
      <c r="AE177" s="8">
        <v>69</v>
      </c>
      <c r="AF177" s="8" t="s">
        <v>7603</v>
      </c>
      <c r="AG177" s="8">
        <v>16</v>
      </c>
      <c r="AH177" s="8" t="s">
        <v>290</v>
      </c>
      <c r="AI177" s="9">
        <v>90</v>
      </c>
      <c r="AJ177" s="9" t="s">
        <v>7603</v>
      </c>
      <c r="AK177" s="9">
        <v>90</v>
      </c>
    </row>
    <row r="178" spans="1:37">
      <c r="A178">
        <v>2014</v>
      </c>
      <c r="B178" s="10" t="s">
        <v>11723</v>
      </c>
      <c r="C178" s="11" t="s">
        <v>439</v>
      </c>
      <c r="D178" s="11" t="s">
        <v>8299</v>
      </c>
      <c r="E178" s="11" t="s">
        <v>8300</v>
      </c>
      <c r="F178" s="11" t="s">
        <v>1210</v>
      </c>
      <c r="G178" s="11" t="s">
        <v>11724</v>
      </c>
      <c r="H178" s="11" t="s">
        <v>11725</v>
      </c>
      <c r="I178" s="11" t="str">
        <f>INDEX(CountyList!A:A, MATCH(MID(B178, 3, 3), CountyList!B:B, 0))</f>
        <v>Cook</v>
      </c>
      <c r="J178" s="29" t="s">
        <v>290</v>
      </c>
      <c r="K178" s="29" t="s">
        <v>290</v>
      </c>
      <c r="L178" s="29" t="s">
        <v>290</v>
      </c>
      <c r="M178" s="29" t="s">
        <v>7603</v>
      </c>
      <c r="N178" s="29" t="s">
        <v>290</v>
      </c>
      <c r="O178" s="29" t="s">
        <v>290</v>
      </c>
      <c r="P178" s="29" t="s">
        <v>290</v>
      </c>
      <c r="Q178" s="29" t="s">
        <v>290</v>
      </c>
      <c r="R178" s="29" t="s">
        <v>290</v>
      </c>
      <c r="S178" s="29" t="s">
        <v>290</v>
      </c>
      <c r="T178" s="29" t="s">
        <v>7603</v>
      </c>
      <c r="U178" s="29" t="s">
        <v>7603</v>
      </c>
      <c r="V178" s="29" t="s">
        <v>7603</v>
      </c>
      <c r="W178" s="29" t="s">
        <v>7603</v>
      </c>
      <c r="X178" s="29" t="s">
        <v>7603</v>
      </c>
      <c r="Y178" s="29" t="s">
        <v>7603</v>
      </c>
      <c r="Z178" s="7">
        <v>13</v>
      </c>
      <c r="AA178" s="7">
        <v>20</v>
      </c>
      <c r="AB178" s="8" t="s">
        <v>7603</v>
      </c>
      <c r="AC178" s="8" t="s">
        <v>7603</v>
      </c>
      <c r="AD178" s="8" t="s">
        <v>7603</v>
      </c>
      <c r="AE178" s="8">
        <v>19</v>
      </c>
      <c r="AF178" s="8" t="s">
        <v>7603</v>
      </c>
      <c r="AG178" s="8">
        <v>10</v>
      </c>
      <c r="AH178" s="8" t="s">
        <v>290</v>
      </c>
      <c r="AI178" s="9">
        <v>33</v>
      </c>
      <c r="AJ178" s="9" t="s">
        <v>7603</v>
      </c>
      <c r="AK178" s="9">
        <v>33</v>
      </c>
    </row>
    <row r="179" spans="1:37">
      <c r="A179">
        <v>2014</v>
      </c>
      <c r="B179" s="10" t="s">
        <v>11726</v>
      </c>
      <c r="C179" s="11" t="s">
        <v>705</v>
      </c>
      <c r="D179" s="11" t="s">
        <v>8304</v>
      </c>
      <c r="E179" s="11" t="s">
        <v>8305</v>
      </c>
      <c r="F179" s="11" t="s">
        <v>1296</v>
      </c>
      <c r="G179" s="11" t="s">
        <v>11727</v>
      </c>
      <c r="H179" s="11" t="s">
        <v>11728</v>
      </c>
      <c r="I179" s="11" t="str">
        <f>INDEX(CountyList!A:A, MATCH(MID(B179, 3, 3), CountyList!B:B, 0))</f>
        <v>Cook</v>
      </c>
      <c r="J179" s="29">
        <v>13</v>
      </c>
      <c r="K179" s="29">
        <v>12</v>
      </c>
      <c r="L179" s="29" t="s">
        <v>290</v>
      </c>
      <c r="M179" s="29" t="s">
        <v>290</v>
      </c>
      <c r="N179" s="29" t="s">
        <v>290</v>
      </c>
      <c r="O179" s="29" t="s">
        <v>290</v>
      </c>
      <c r="P179" s="29" t="s">
        <v>290</v>
      </c>
      <c r="Q179" s="29">
        <v>13</v>
      </c>
      <c r="R179" s="29" t="s">
        <v>290</v>
      </c>
      <c r="S179" s="29" t="s">
        <v>290</v>
      </c>
      <c r="T179" s="29" t="s">
        <v>7603</v>
      </c>
      <c r="U179" s="29" t="s">
        <v>7603</v>
      </c>
      <c r="V179" s="29" t="s">
        <v>7603</v>
      </c>
      <c r="W179" s="29" t="s">
        <v>7603</v>
      </c>
      <c r="X179" s="29" t="s">
        <v>7603</v>
      </c>
      <c r="Y179" s="29" t="s">
        <v>7603</v>
      </c>
      <c r="Z179" s="7">
        <v>32</v>
      </c>
      <c r="AA179" s="7">
        <v>45</v>
      </c>
      <c r="AB179" s="8" t="s">
        <v>290</v>
      </c>
      <c r="AC179" s="8" t="s">
        <v>7603</v>
      </c>
      <c r="AD179" s="8" t="s">
        <v>7603</v>
      </c>
      <c r="AE179" s="8">
        <v>47</v>
      </c>
      <c r="AF179" s="8" t="s">
        <v>7603</v>
      </c>
      <c r="AG179" s="8">
        <v>20</v>
      </c>
      <c r="AH179" s="8" t="s">
        <v>290</v>
      </c>
      <c r="AI179" s="9">
        <v>77</v>
      </c>
      <c r="AJ179" s="9" t="s">
        <v>7603</v>
      </c>
      <c r="AK179" s="9">
        <v>77</v>
      </c>
    </row>
    <row r="180" spans="1:37">
      <c r="A180">
        <v>2014</v>
      </c>
      <c r="B180" s="10" t="s">
        <v>1285</v>
      </c>
      <c r="C180" s="11" t="s">
        <v>1286</v>
      </c>
      <c r="D180" s="11" t="s">
        <v>11729</v>
      </c>
      <c r="E180" s="11" t="s">
        <v>1288</v>
      </c>
      <c r="F180" s="11" t="s">
        <v>1289</v>
      </c>
      <c r="G180" s="11" t="s">
        <v>11730</v>
      </c>
      <c r="H180" s="11" t="s">
        <v>5457</v>
      </c>
      <c r="I180" s="11" t="str">
        <f>INDEX(CountyList!A:A, MATCH(MID(B180, 3, 3), CountyList!B:B, 0))</f>
        <v>Cook</v>
      </c>
      <c r="J180" s="29">
        <v>43</v>
      </c>
      <c r="K180" s="29">
        <v>34</v>
      </c>
      <c r="L180" s="29">
        <v>33</v>
      </c>
      <c r="M180" s="29">
        <v>21</v>
      </c>
      <c r="N180" s="29">
        <v>24</v>
      </c>
      <c r="O180" s="29">
        <v>21</v>
      </c>
      <c r="P180" s="29">
        <v>26</v>
      </c>
      <c r="Q180" s="29">
        <v>31</v>
      </c>
      <c r="R180" s="29">
        <v>25</v>
      </c>
      <c r="S180" s="29">
        <v>27</v>
      </c>
      <c r="T180" s="29" t="s">
        <v>7603</v>
      </c>
      <c r="U180" s="29" t="s">
        <v>7603</v>
      </c>
      <c r="V180" s="29" t="s">
        <v>7603</v>
      </c>
      <c r="W180" s="29" t="s">
        <v>7603</v>
      </c>
      <c r="X180" s="29">
        <v>19</v>
      </c>
      <c r="Y180" s="29" t="s">
        <v>7603</v>
      </c>
      <c r="Z180" s="7">
        <v>175</v>
      </c>
      <c r="AA180" s="7">
        <v>129</v>
      </c>
      <c r="AB180" s="8" t="s">
        <v>290</v>
      </c>
      <c r="AC180" s="8" t="s">
        <v>7603</v>
      </c>
      <c r="AD180" s="8" t="s">
        <v>290</v>
      </c>
      <c r="AE180" s="8">
        <v>56</v>
      </c>
      <c r="AF180" s="8" t="s">
        <v>7603</v>
      </c>
      <c r="AG180" s="8">
        <v>212</v>
      </c>
      <c r="AH180" s="8">
        <v>29</v>
      </c>
      <c r="AI180" s="9">
        <v>304</v>
      </c>
      <c r="AJ180" s="9" t="s">
        <v>7603</v>
      </c>
      <c r="AK180" s="9">
        <v>304</v>
      </c>
    </row>
    <row r="181" spans="1:37">
      <c r="A181">
        <v>2014</v>
      </c>
      <c r="B181" s="10" t="s">
        <v>11731</v>
      </c>
      <c r="C181" s="11" t="s">
        <v>8311</v>
      </c>
      <c r="D181" s="11" t="s">
        <v>8313</v>
      </c>
      <c r="E181" s="11" t="s">
        <v>8314</v>
      </c>
      <c r="F181" s="11" t="s">
        <v>1122</v>
      </c>
      <c r="G181" s="11" t="s">
        <v>11732</v>
      </c>
      <c r="H181" s="11" t="s">
        <v>11733</v>
      </c>
      <c r="I181" s="11" t="str">
        <f>INDEX(CountyList!A:A, MATCH(MID(B181, 3, 3), CountyList!B:B, 0))</f>
        <v>Cook</v>
      </c>
      <c r="J181" s="29" t="s">
        <v>290</v>
      </c>
      <c r="K181" s="29" t="s">
        <v>290</v>
      </c>
      <c r="L181" s="29" t="s">
        <v>290</v>
      </c>
      <c r="M181" s="29" t="s">
        <v>290</v>
      </c>
      <c r="N181" s="29" t="s">
        <v>290</v>
      </c>
      <c r="O181" s="29">
        <v>12</v>
      </c>
      <c r="P181" s="29" t="s">
        <v>290</v>
      </c>
      <c r="Q181" s="29" t="s">
        <v>290</v>
      </c>
      <c r="R181" s="29" t="s">
        <v>290</v>
      </c>
      <c r="S181" s="29" t="s">
        <v>290</v>
      </c>
      <c r="T181" s="29" t="s">
        <v>7603</v>
      </c>
      <c r="U181" s="29" t="s">
        <v>7603</v>
      </c>
      <c r="V181" s="29" t="s">
        <v>7603</v>
      </c>
      <c r="W181" s="29" t="s">
        <v>7603</v>
      </c>
      <c r="X181" s="29" t="s">
        <v>7603</v>
      </c>
      <c r="Y181" s="29" t="s">
        <v>7603</v>
      </c>
      <c r="Z181" s="7">
        <v>22</v>
      </c>
      <c r="AA181" s="7">
        <v>34</v>
      </c>
      <c r="AB181" s="8">
        <v>29</v>
      </c>
      <c r="AC181" s="8" t="s">
        <v>7603</v>
      </c>
      <c r="AD181" s="8" t="s">
        <v>290</v>
      </c>
      <c r="AE181" s="8" t="s">
        <v>7603</v>
      </c>
      <c r="AF181" s="8" t="s">
        <v>7603</v>
      </c>
      <c r="AG181" s="8">
        <v>24</v>
      </c>
      <c r="AH181" s="8" t="s">
        <v>290</v>
      </c>
      <c r="AI181" s="9">
        <v>56</v>
      </c>
      <c r="AJ181" s="9" t="s">
        <v>7603</v>
      </c>
      <c r="AK181" s="9">
        <v>56</v>
      </c>
    </row>
    <row r="182" spans="1:37">
      <c r="A182">
        <v>2014</v>
      </c>
      <c r="B182" s="10" t="s">
        <v>4589</v>
      </c>
      <c r="C182" s="11" t="s">
        <v>4590</v>
      </c>
      <c r="D182" s="11" t="s">
        <v>5459</v>
      </c>
      <c r="E182" s="11" t="s">
        <v>5460</v>
      </c>
      <c r="F182" s="11" t="s">
        <v>1261</v>
      </c>
      <c r="G182" s="11" t="s">
        <v>11734</v>
      </c>
      <c r="H182" s="11" t="s">
        <v>11735</v>
      </c>
      <c r="I182" s="11" t="str">
        <f>INDEX(CountyList!A:A, MATCH(MID(B182, 3, 3), CountyList!B:B, 0))</f>
        <v>Cook</v>
      </c>
      <c r="J182" s="29">
        <v>11</v>
      </c>
      <c r="K182" s="29" t="s">
        <v>290</v>
      </c>
      <c r="L182" s="29" t="s">
        <v>290</v>
      </c>
      <c r="M182" s="29" t="s">
        <v>290</v>
      </c>
      <c r="N182" s="29" t="s">
        <v>290</v>
      </c>
      <c r="O182" s="29" t="s">
        <v>290</v>
      </c>
      <c r="P182" s="29" t="s">
        <v>290</v>
      </c>
      <c r="Q182" s="29" t="s">
        <v>7603</v>
      </c>
      <c r="R182" s="29" t="s">
        <v>7603</v>
      </c>
      <c r="S182" s="29" t="s">
        <v>7603</v>
      </c>
      <c r="T182" s="29" t="s">
        <v>7603</v>
      </c>
      <c r="U182" s="29" t="s">
        <v>7603</v>
      </c>
      <c r="V182" s="29" t="s">
        <v>7603</v>
      </c>
      <c r="W182" s="29" t="s">
        <v>7603</v>
      </c>
      <c r="X182" s="29" t="s">
        <v>7603</v>
      </c>
      <c r="Y182" s="29" t="s">
        <v>7603</v>
      </c>
      <c r="Z182" s="7">
        <v>15</v>
      </c>
      <c r="AA182" s="7">
        <v>18</v>
      </c>
      <c r="AB182" s="8" t="s">
        <v>7603</v>
      </c>
      <c r="AC182" s="8" t="s">
        <v>7603</v>
      </c>
      <c r="AD182" s="8" t="s">
        <v>7603</v>
      </c>
      <c r="AE182" s="8">
        <v>31</v>
      </c>
      <c r="AF182" s="8" t="s">
        <v>7603</v>
      </c>
      <c r="AG182" s="8" t="s">
        <v>7603</v>
      </c>
      <c r="AH182" s="8" t="s">
        <v>290</v>
      </c>
      <c r="AI182" s="9">
        <v>33</v>
      </c>
      <c r="AJ182" s="9" t="s">
        <v>7603</v>
      </c>
      <c r="AK182" s="9">
        <v>33</v>
      </c>
    </row>
    <row r="183" spans="1:37">
      <c r="A183">
        <v>2014</v>
      </c>
      <c r="B183" s="10" t="s">
        <v>11736</v>
      </c>
      <c r="C183" s="11" t="s">
        <v>11737</v>
      </c>
      <c r="D183" s="11" t="s">
        <v>11738</v>
      </c>
      <c r="E183" s="11" t="s">
        <v>11739</v>
      </c>
      <c r="F183" s="11" t="s">
        <v>1289</v>
      </c>
      <c r="G183" s="11" t="s">
        <v>11740</v>
      </c>
      <c r="H183" s="11" t="s">
        <v>11741</v>
      </c>
      <c r="I183" s="11" t="str">
        <f>INDEX(CountyList!A:A, MATCH(MID(B183, 3, 3), CountyList!B:B, 0))</f>
        <v>Cook</v>
      </c>
      <c r="J183" s="29">
        <v>44</v>
      </c>
      <c r="K183" s="29" t="s">
        <v>290</v>
      </c>
      <c r="L183" s="29" t="s">
        <v>7603</v>
      </c>
      <c r="M183" s="29" t="s">
        <v>7603</v>
      </c>
      <c r="N183" s="29" t="s">
        <v>7603</v>
      </c>
      <c r="O183" s="29" t="s">
        <v>7603</v>
      </c>
      <c r="P183" s="29" t="s">
        <v>7603</v>
      </c>
      <c r="Q183" s="29" t="s">
        <v>7603</v>
      </c>
      <c r="R183" s="29" t="s">
        <v>7603</v>
      </c>
      <c r="S183" s="29" t="s">
        <v>7603</v>
      </c>
      <c r="T183" s="29" t="s">
        <v>7603</v>
      </c>
      <c r="U183" s="29" t="s">
        <v>7603</v>
      </c>
      <c r="V183" s="29" t="s">
        <v>7603</v>
      </c>
      <c r="W183" s="29" t="s">
        <v>7603</v>
      </c>
      <c r="X183" s="29" t="s">
        <v>7603</v>
      </c>
      <c r="Y183" s="29" t="s">
        <v>7603</v>
      </c>
      <c r="Z183" s="7">
        <v>28</v>
      </c>
      <c r="AA183" s="7">
        <v>25</v>
      </c>
      <c r="AB183" s="8" t="s">
        <v>290</v>
      </c>
      <c r="AC183" s="8" t="s">
        <v>7603</v>
      </c>
      <c r="AD183" s="8" t="s">
        <v>290</v>
      </c>
      <c r="AE183" s="8" t="s">
        <v>7603</v>
      </c>
      <c r="AF183" s="8" t="s">
        <v>7603</v>
      </c>
      <c r="AG183" s="8">
        <v>32</v>
      </c>
      <c r="AH183" s="8">
        <v>11</v>
      </c>
      <c r="AI183" s="9">
        <v>53</v>
      </c>
      <c r="AJ183" s="9" t="s">
        <v>7603</v>
      </c>
      <c r="AK183" s="9">
        <v>53</v>
      </c>
    </row>
    <row r="184" spans="1:37">
      <c r="A184">
        <v>2014</v>
      </c>
      <c r="B184" s="10" t="s">
        <v>1291</v>
      </c>
      <c r="C184" s="11" t="s">
        <v>1292</v>
      </c>
      <c r="D184" s="11" t="s">
        <v>5463</v>
      </c>
      <c r="E184" s="11" t="s">
        <v>1295</v>
      </c>
      <c r="F184" s="11" t="s">
        <v>1296</v>
      </c>
      <c r="G184" s="11" t="s">
        <v>11742</v>
      </c>
      <c r="H184" s="11" t="s">
        <v>11743</v>
      </c>
      <c r="I184" s="11" t="str">
        <f>INDEX(CountyList!A:A, MATCH(MID(B184, 3, 3), CountyList!B:B, 0))</f>
        <v>Cook</v>
      </c>
      <c r="J184" s="29">
        <v>20</v>
      </c>
      <c r="K184" s="29">
        <v>24</v>
      </c>
      <c r="L184" s="29">
        <v>28</v>
      </c>
      <c r="M184" s="29">
        <v>26</v>
      </c>
      <c r="N184" s="29">
        <v>24</v>
      </c>
      <c r="O184" s="29">
        <v>23</v>
      </c>
      <c r="P184" s="29">
        <v>23</v>
      </c>
      <c r="Q184" s="29">
        <v>24</v>
      </c>
      <c r="R184" s="29">
        <v>20</v>
      </c>
      <c r="S184" s="29">
        <v>21</v>
      </c>
      <c r="T184" s="29" t="s">
        <v>7603</v>
      </c>
      <c r="U184" s="29" t="s">
        <v>7603</v>
      </c>
      <c r="V184" s="29" t="s">
        <v>7603</v>
      </c>
      <c r="W184" s="29" t="s">
        <v>7603</v>
      </c>
      <c r="X184" s="29" t="s">
        <v>7603</v>
      </c>
      <c r="Y184" s="29" t="s">
        <v>7603</v>
      </c>
      <c r="Z184" s="7">
        <v>112</v>
      </c>
      <c r="AA184" s="7">
        <v>121</v>
      </c>
      <c r="AB184" s="8">
        <v>25</v>
      </c>
      <c r="AC184" s="8" t="s">
        <v>7603</v>
      </c>
      <c r="AD184" s="8" t="s">
        <v>290</v>
      </c>
      <c r="AE184" s="8">
        <v>34</v>
      </c>
      <c r="AF184" s="8" t="s">
        <v>7603</v>
      </c>
      <c r="AG184" s="8">
        <v>168</v>
      </c>
      <c r="AH184" s="8" t="s">
        <v>290</v>
      </c>
      <c r="AI184" s="9">
        <v>233</v>
      </c>
      <c r="AJ184" s="9" t="s">
        <v>7603</v>
      </c>
      <c r="AK184" s="9">
        <v>233</v>
      </c>
    </row>
    <row r="185" spans="1:37">
      <c r="A185">
        <v>2014</v>
      </c>
      <c r="B185" s="10" t="s">
        <v>1298</v>
      </c>
      <c r="C185" s="11" t="s">
        <v>1299</v>
      </c>
      <c r="D185" s="11" t="s">
        <v>5466</v>
      </c>
      <c r="E185" s="11" t="s">
        <v>1301</v>
      </c>
      <c r="F185" s="11" t="s">
        <v>1261</v>
      </c>
      <c r="G185" s="11" t="s">
        <v>11744</v>
      </c>
      <c r="H185" s="11" t="s">
        <v>5468</v>
      </c>
      <c r="I185" s="11" t="str">
        <f>INDEX(CountyList!A:A, MATCH(MID(B185, 3, 3), CountyList!B:B, 0))</f>
        <v>Cook</v>
      </c>
      <c r="J185" s="29">
        <v>30</v>
      </c>
      <c r="K185" s="29">
        <v>33</v>
      </c>
      <c r="L185" s="29">
        <v>26</v>
      </c>
      <c r="M185" s="29">
        <v>23</v>
      </c>
      <c r="N185" s="29">
        <v>27</v>
      </c>
      <c r="O185" s="29">
        <v>20</v>
      </c>
      <c r="P185" s="29">
        <v>12</v>
      </c>
      <c r="Q185" s="29">
        <v>17</v>
      </c>
      <c r="R185" s="29">
        <v>17</v>
      </c>
      <c r="S185" s="29">
        <v>25</v>
      </c>
      <c r="T185" s="29" t="s">
        <v>7603</v>
      </c>
      <c r="U185" s="29" t="s">
        <v>7603</v>
      </c>
      <c r="V185" s="29" t="s">
        <v>7603</v>
      </c>
      <c r="W185" s="29" t="s">
        <v>7603</v>
      </c>
      <c r="X185" s="29">
        <v>17</v>
      </c>
      <c r="Y185" s="29" t="s">
        <v>7603</v>
      </c>
      <c r="Z185" s="7">
        <v>126</v>
      </c>
      <c r="AA185" s="7">
        <v>121</v>
      </c>
      <c r="AB185" s="8" t="s">
        <v>290</v>
      </c>
      <c r="AC185" s="8" t="s">
        <v>7603</v>
      </c>
      <c r="AD185" s="8" t="s">
        <v>290</v>
      </c>
      <c r="AE185" s="8">
        <v>172</v>
      </c>
      <c r="AF185" s="8" t="s">
        <v>7603</v>
      </c>
      <c r="AG185" s="8">
        <v>49</v>
      </c>
      <c r="AH185" s="8">
        <v>21</v>
      </c>
      <c r="AI185" s="9">
        <v>247</v>
      </c>
      <c r="AJ185" s="9" t="s">
        <v>7603</v>
      </c>
      <c r="AK185" s="9">
        <v>247</v>
      </c>
    </row>
    <row r="186" spans="1:37">
      <c r="A186">
        <v>2014</v>
      </c>
      <c r="B186" s="10" t="s">
        <v>1302</v>
      </c>
      <c r="C186" s="11" t="s">
        <v>1303</v>
      </c>
      <c r="D186" s="11" t="s">
        <v>8322</v>
      </c>
      <c r="E186" s="11" t="s">
        <v>1306</v>
      </c>
      <c r="F186" s="11" t="s">
        <v>1307</v>
      </c>
      <c r="G186" s="11" t="s">
        <v>11745</v>
      </c>
      <c r="H186" s="11" t="s">
        <v>5471</v>
      </c>
      <c r="I186" s="11" t="str">
        <f>INDEX(CountyList!A:A, MATCH(MID(B186, 3, 3), CountyList!B:B, 0))</f>
        <v>Cook</v>
      </c>
      <c r="J186" s="29" t="s">
        <v>290</v>
      </c>
      <c r="K186" s="29">
        <v>10</v>
      </c>
      <c r="L186" s="29">
        <v>21</v>
      </c>
      <c r="M186" s="29">
        <v>10</v>
      </c>
      <c r="N186" s="29">
        <v>21</v>
      </c>
      <c r="O186" s="29">
        <v>26</v>
      </c>
      <c r="P186" s="29">
        <v>23</v>
      </c>
      <c r="Q186" s="29">
        <v>22</v>
      </c>
      <c r="R186" s="29">
        <v>38</v>
      </c>
      <c r="S186" s="29">
        <v>46</v>
      </c>
      <c r="T186" s="29" t="s">
        <v>7603</v>
      </c>
      <c r="U186" s="29" t="s">
        <v>7603</v>
      </c>
      <c r="V186" s="29" t="s">
        <v>7603</v>
      </c>
      <c r="W186" s="29" t="s">
        <v>7603</v>
      </c>
      <c r="X186" s="29">
        <v>18</v>
      </c>
      <c r="Y186" s="29" t="s">
        <v>7603</v>
      </c>
      <c r="Z186" s="7">
        <v>115</v>
      </c>
      <c r="AA186" s="7">
        <v>127</v>
      </c>
      <c r="AB186" s="8" t="s">
        <v>290</v>
      </c>
      <c r="AC186" s="8" t="s">
        <v>7603</v>
      </c>
      <c r="AD186" s="8">
        <v>15</v>
      </c>
      <c r="AE186" s="8">
        <v>37</v>
      </c>
      <c r="AF186" s="8" t="s">
        <v>7603</v>
      </c>
      <c r="AG186" s="8">
        <v>184</v>
      </c>
      <c r="AH186" s="8" t="s">
        <v>290</v>
      </c>
      <c r="AI186" s="9">
        <v>242</v>
      </c>
      <c r="AJ186" s="9" t="s">
        <v>7603</v>
      </c>
      <c r="AK186" s="9">
        <v>242</v>
      </c>
    </row>
    <row r="187" spans="1:37">
      <c r="A187">
        <v>2014</v>
      </c>
      <c r="B187" s="10" t="s">
        <v>11746</v>
      </c>
      <c r="C187" s="11" t="s">
        <v>8324</v>
      </c>
      <c r="D187" s="11" t="s">
        <v>11747</v>
      </c>
      <c r="E187" s="11" t="s">
        <v>8327</v>
      </c>
      <c r="F187" s="11" t="s">
        <v>1224</v>
      </c>
      <c r="G187" s="11" t="s">
        <v>11748</v>
      </c>
      <c r="H187" s="11" t="s">
        <v>11749</v>
      </c>
      <c r="I187" s="11" t="str">
        <f>INDEX(CountyList!A:A, MATCH(MID(B187, 3, 3), CountyList!B:B, 0))</f>
        <v>Cook</v>
      </c>
      <c r="J187" s="29" t="s">
        <v>290</v>
      </c>
      <c r="K187" s="29" t="s">
        <v>290</v>
      </c>
      <c r="L187" s="29" t="s">
        <v>290</v>
      </c>
      <c r="M187" s="29" t="s">
        <v>290</v>
      </c>
      <c r="N187" s="29" t="s">
        <v>290</v>
      </c>
      <c r="O187" s="29" t="s">
        <v>290</v>
      </c>
      <c r="P187" s="29" t="s">
        <v>290</v>
      </c>
      <c r="Q187" s="29" t="s">
        <v>290</v>
      </c>
      <c r="R187" s="29" t="s">
        <v>290</v>
      </c>
      <c r="S187" s="29" t="s">
        <v>7603</v>
      </c>
      <c r="T187" s="29" t="s">
        <v>7603</v>
      </c>
      <c r="U187" s="29" t="s">
        <v>7603</v>
      </c>
      <c r="V187" s="29" t="s">
        <v>7603</v>
      </c>
      <c r="W187" s="29" t="s">
        <v>7603</v>
      </c>
      <c r="X187" s="29" t="s">
        <v>7603</v>
      </c>
      <c r="Y187" s="29" t="s">
        <v>7603</v>
      </c>
      <c r="Z187" s="7">
        <v>19</v>
      </c>
      <c r="AA187" s="7">
        <v>27</v>
      </c>
      <c r="AB187" s="8" t="s">
        <v>7603</v>
      </c>
      <c r="AC187" s="8" t="s">
        <v>7603</v>
      </c>
      <c r="AD187" s="8" t="s">
        <v>7603</v>
      </c>
      <c r="AE187" s="8">
        <v>46</v>
      </c>
      <c r="AF187" s="8" t="s">
        <v>7603</v>
      </c>
      <c r="AG187" s="8" t="s">
        <v>7603</v>
      </c>
      <c r="AH187" s="8" t="s">
        <v>7603</v>
      </c>
      <c r="AI187" s="9">
        <v>46</v>
      </c>
      <c r="AJ187" s="9" t="s">
        <v>7603</v>
      </c>
      <c r="AK187" s="9">
        <v>46</v>
      </c>
    </row>
    <row r="188" spans="1:37">
      <c r="A188">
        <v>2014</v>
      </c>
      <c r="B188" s="10" t="s">
        <v>11750</v>
      </c>
      <c r="C188" s="11" t="s">
        <v>8332</v>
      </c>
      <c r="D188" s="11" t="s">
        <v>8334</v>
      </c>
      <c r="E188" s="11" t="s">
        <v>8335</v>
      </c>
      <c r="F188" s="11" t="s">
        <v>1224</v>
      </c>
      <c r="G188" s="11" t="s">
        <v>11751</v>
      </c>
      <c r="H188" s="11" t="s">
        <v>11752</v>
      </c>
      <c r="I188" s="11" t="str">
        <f>INDEX(CountyList!A:A, MATCH(MID(B188, 3, 3), CountyList!B:B, 0))</f>
        <v>Cook</v>
      </c>
      <c r="J188" s="29">
        <v>24</v>
      </c>
      <c r="K188" s="29">
        <v>16</v>
      </c>
      <c r="L188" s="29">
        <v>31</v>
      </c>
      <c r="M188" s="29">
        <v>24</v>
      </c>
      <c r="N188" s="29">
        <v>16</v>
      </c>
      <c r="O188" s="29" t="s">
        <v>290</v>
      </c>
      <c r="P188" s="29">
        <v>10</v>
      </c>
      <c r="Q188" s="29" t="s">
        <v>290</v>
      </c>
      <c r="R188" s="29">
        <v>13</v>
      </c>
      <c r="S188" s="29">
        <v>12</v>
      </c>
      <c r="T188" s="29" t="s">
        <v>7603</v>
      </c>
      <c r="U188" s="29" t="s">
        <v>7603</v>
      </c>
      <c r="V188" s="29" t="s">
        <v>7603</v>
      </c>
      <c r="W188" s="29" t="s">
        <v>7603</v>
      </c>
      <c r="X188" s="29" t="s">
        <v>7603</v>
      </c>
      <c r="Y188" s="29" t="s">
        <v>7603</v>
      </c>
      <c r="Z188" s="7">
        <v>81</v>
      </c>
      <c r="AA188" s="7">
        <v>83</v>
      </c>
      <c r="AB188" s="8" t="s">
        <v>290</v>
      </c>
      <c r="AC188" s="8" t="s">
        <v>7603</v>
      </c>
      <c r="AD188" s="8">
        <v>83</v>
      </c>
      <c r="AE188" s="8">
        <v>80</v>
      </c>
      <c r="AF188" s="8" t="s">
        <v>7603</v>
      </c>
      <c r="AG188" s="8" t="s">
        <v>7603</v>
      </c>
      <c r="AH188" s="8" t="s">
        <v>7603</v>
      </c>
      <c r="AI188" s="9">
        <v>164</v>
      </c>
      <c r="AJ188" s="9" t="s">
        <v>7603</v>
      </c>
      <c r="AK188" s="9">
        <v>164</v>
      </c>
    </row>
    <row r="189" spans="1:37">
      <c r="A189">
        <v>2014</v>
      </c>
      <c r="B189" s="10" t="s">
        <v>11753</v>
      </c>
      <c r="C189" s="11" t="s">
        <v>8338</v>
      </c>
      <c r="D189" s="11" t="s">
        <v>8340</v>
      </c>
      <c r="E189" s="11" t="s">
        <v>8341</v>
      </c>
      <c r="F189" s="11" t="s">
        <v>8342</v>
      </c>
      <c r="G189" s="11" t="s">
        <v>11754</v>
      </c>
      <c r="H189" s="11" t="s">
        <v>11755</v>
      </c>
      <c r="I189" s="11" t="str">
        <f>INDEX(CountyList!A:A, MATCH(MID(B189, 3, 3), CountyList!B:B, 0))</f>
        <v>Cook</v>
      </c>
      <c r="J189" s="29" t="s">
        <v>290</v>
      </c>
      <c r="K189" s="29">
        <v>17</v>
      </c>
      <c r="L189" s="29">
        <v>13</v>
      </c>
      <c r="M189" s="29">
        <v>23</v>
      </c>
      <c r="N189" s="29">
        <v>20</v>
      </c>
      <c r="O189" s="29">
        <v>24</v>
      </c>
      <c r="P189" s="29">
        <v>19</v>
      </c>
      <c r="Q189" s="29">
        <v>26</v>
      </c>
      <c r="R189" s="29">
        <v>21</v>
      </c>
      <c r="S189" s="29">
        <v>19</v>
      </c>
      <c r="T189" s="29" t="s">
        <v>7603</v>
      </c>
      <c r="U189" s="29" t="s">
        <v>7603</v>
      </c>
      <c r="V189" s="29" t="s">
        <v>7603</v>
      </c>
      <c r="W189" s="29" t="s">
        <v>7603</v>
      </c>
      <c r="X189" s="29" t="s">
        <v>7603</v>
      </c>
      <c r="Y189" s="29" t="s">
        <v>7603</v>
      </c>
      <c r="Z189" s="7">
        <v>94</v>
      </c>
      <c r="AA189" s="7">
        <v>94</v>
      </c>
      <c r="AB189" s="8">
        <v>25</v>
      </c>
      <c r="AC189" s="8" t="s">
        <v>7603</v>
      </c>
      <c r="AD189" s="8" t="s">
        <v>290</v>
      </c>
      <c r="AE189" s="8" t="s">
        <v>290</v>
      </c>
      <c r="AF189" s="8" t="s">
        <v>7603</v>
      </c>
      <c r="AG189" s="8">
        <v>142</v>
      </c>
      <c r="AH189" s="8">
        <v>16</v>
      </c>
      <c r="AI189" s="9">
        <v>188</v>
      </c>
      <c r="AJ189" s="9" t="s">
        <v>7603</v>
      </c>
      <c r="AK189" s="9">
        <v>188</v>
      </c>
    </row>
    <row r="190" spans="1:37">
      <c r="A190">
        <v>2014</v>
      </c>
      <c r="B190" s="10" t="s">
        <v>1318</v>
      </c>
      <c r="C190" s="11" t="s">
        <v>8345</v>
      </c>
      <c r="D190" s="11" t="s">
        <v>8347</v>
      </c>
      <c r="E190" s="11" t="s">
        <v>1322</v>
      </c>
      <c r="F190" s="11" t="s">
        <v>1254</v>
      </c>
      <c r="G190" s="11" t="s">
        <v>11756</v>
      </c>
      <c r="H190" s="11" t="s">
        <v>5482</v>
      </c>
      <c r="I190" s="11" t="str">
        <f>INDEX(CountyList!A:A, MATCH(MID(B190, 3, 3), CountyList!B:B, 0))</f>
        <v>Cook</v>
      </c>
      <c r="J190" s="29">
        <v>22</v>
      </c>
      <c r="K190" s="29">
        <v>19</v>
      </c>
      <c r="L190" s="29">
        <v>20</v>
      </c>
      <c r="M190" s="29">
        <v>16</v>
      </c>
      <c r="N190" s="29">
        <v>16</v>
      </c>
      <c r="O190" s="29">
        <v>15</v>
      </c>
      <c r="P190" s="29">
        <v>18</v>
      </c>
      <c r="Q190" s="29">
        <v>15</v>
      </c>
      <c r="R190" s="29">
        <v>17</v>
      </c>
      <c r="S190" s="29">
        <v>23</v>
      </c>
      <c r="T190" s="29" t="s">
        <v>7603</v>
      </c>
      <c r="U190" s="29" t="s">
        <v>7603</v>
      </c>
      <c r="V190" s="29" t="s">
        <v>7603</v>
      </c>
      <c r="W190" s="29" t="s">
        <v>7603</v>
      </c>
      <c r="X190" s="29" t="s">
        <v>7603</v>
      </c>
      <c r="Y190" s="29" t="s">
        <v>7603</v>
      </c>
      <c r="Z190" s="7">
        <v>93</v>
      </c>
      <c r="AA190" s="7">
        <v>88</v>
      </c>
      <c r="AB190" s="8">
        <v>103</v>
      </c>
      <c r="AC190" s="8" t="s">
        <v>7603</v>
      </c>
      <c r="AD190" s="8" t="s">
        <v>7603</v>
      </c>
      <c r="AE190" s="8">
        <v>50</v>
      </c>
      <c r="AF190" s="8" t="s">
        <v>7603</v>
      </c>
      <c r="AG190" s="8" t="s">
        <v>290</v>
      </c>
      <c r="AH190" s="8">
        <v>20</v>
      </c>
      <c r="AI190" s="9">
        <v>181</v>
      </c>
      <c r="AJ190" s="9" t="s">
        <v>7603</v>
      </c>
      <c r="AK190" s="9">
        <v>181</v>
      </c>
    </row>
    <row r="191" spans="1:37">
      <c r="A191">
        <v>2014</v>
      </c>
      <c r="B191" s="10" t="s">
        <v>1323</v>
      </c>
      <c r="C191" s="11" t="s">
        <v>1324</v>
      </c>
      <c r="D191" s="11" t="s">
        <v>5507</v>
      </c>
      <c r="E191" s="11" t="s">
        <v>1327</v>
      </c>
      <c r="F191" s="11" t="s">
        <v>1289</v>
      </c>
      <c r="G191" s="11" t="s">
        <v>11757</v>
      </c>
      <c r="H191" s="11" t="s">
        <v>5485</v>
      </c>
      <c r="I191" s="11" t="str">
        <f>INDEX(CountyList!A:A, MATCH(MID(B191, 3, 3), CountyList!B:B, 0))</f>
        <v>Cook</v>
      </c>
      <c r="J191" s="29">
        <v>26</v>
      </c>
      <c r="K191" s="29">
        <v>21</v>
      </c>
      <c r="L191" s="29">
        <v>25</v>
      </c>
      <c r="M191" s="29">
        <v>14</v>
      </c>
      <c r="N191" s="29">
        <v>24</v>
      </c>
      <c r="O191" s="29">
        <v>16</v>
      </c>
      <c r="P191" s="29">
        <v>26</v>
      </c>
      <c r="Q191" s="29">
        <v>21</v>
      </c>
      <c r="R191" s="29">
        <v>31</v>
      </c>
      <c r="S191" s="29">
        <v>33</v>
      </c>
      <c r="T191" s="29" t="s">
        <v>7603</v>
      </c>
      <c r="U191" s="29" t="s">
        <v>7603</v>
      </c>
      <c r="V191" s="29" t="s">
        <v>7603</v>
      </c>
      <c r="W191" s="29" t="s">
        <v>7603</v>
      </c>
      <c r="X191" s="29" t="s">
        <v>7603</v>
      </c>
      <c r="Y191" s="29" t="s">
        <v>7603</v>
      </c>
      <c r="Z191" s="7">
        <v>124</v>
      </c>
      <c r="AA191" s="7">
        <v>113</v>
      </c>
      <c r="AB191" s="8">
        <v>23</v>
      </c>
      <c r="AC191" s="8" t="s">
        <v>7603</v>
      </c>
      <c r="AD191" s="8" t="s">
        <v>290</v>
      </c>
      <c r="AE191" s="8">
        <v>36</v>
      </c>
      <c r="AF191" s="8" t="s">
        <v>7603</v>
      </c>
      <c r="AG191" s="8">
        <v>163</v>
      </c>
      <c r="AH191" s="8" t="s">
        <v>290</v>
      </c>
      <c r="AI191" s="9">
        <v>237</v>
      </c>
      <c r="AJ191" s="9" t="s">
        <v>7603</v>
      </c>
      <c r="AK191" s="9">
        <v>237</v>
      </c>
    </row>
    <row r="192" spans="1:37">
      <c r="A192">
        <v>2014</v>
      </c>
      <c r="B192" s="10" t="s">
        <v>11758</v>
      </c>
      <c r="C192" s="11" t="s">
        <v>4435</v>
      </c>
      <c r="D192" s="11" t="s">
        <v>8353</v>
      </c>
      <c r="E192" s="11" t="s">
        <v>8354</v>
      </c>
      <c r="F192" s="11" t="s">
        <v>8355</v>
      </c>
      <c r="G192" s="11" t="s">
        <v>11759</v>
      </c>
      <c r="H192" s="11" t="s">
        <v>11760</v>
      </c>
      <c r="I192" s="11" t="str">
        <f>INDEX(CountyList!A:A, MATCH(MID(B192, 3, 3), CountyList!B:B, 0))</f>
        <v>Cook</v>
      </c>
      <c r="J192" s="29">
        <v>36</v>
      </c>
      <c r="K192" s="29">
        <v>22</v>
      </c>
      <c r="L192" s="29">
        <v>17</v>
      </c>
      <c r="M192" s="29">
        <v>20</v>
      </c>
      <c r="N192" s="29">
        <v>23</v>
      </c>
      <c r="O192" s="29">
        <v>24</v>
      </c>
      <c r="P192" s="29">
        <v>19</v>
      </c>
      <c r="Q192" s="29">
        <v>21</v>
      </c>
      <c r="R192" s="29">
        <v>17</v>
      </c>
      <c r="S192" s="29">
        <v>14</v>
      </c>
      <c r="T192" s="29" t="s">
        <v>7603</v>
      </c>
      <c r="U192" s="29" t="s">
        <v>7603</v>
      </c>
      <c r="V192" s="29" t="s">
        <v>7603</v>
      </c>
      <c r="W192" s="29" t="s">
        <v>7603</v>
      </c>
      <c r="X192" s="29" t="s">
        <v>7603</v>
      </c>
      <c r="Y192" s="29" t="s">
        <v>7603</v>
      </c>
      <c r="Z192" s="7">
        <v>109</v>
      </c>
      <c r="AA192" s="7">
        <v>104</v>
      </c>
      <c r="AB192" s="8">
        <v>119</v>
      </c>
      <c r="AC192" s="8" t="s">
        <v>7603</v>
      </c>
      <c r="AD192" s="8" t="s">
        <v>290</v>
      </c>
      <c r="AE192" s="8">
        <v>15</v>
      </c>
      <c r="AF192" s="8" t="s">
        <v>7603</v>
      </c>
      <c r="AG192" s="8">
        <v>71</v>
      </c>
      <c r="AH192" s="8" t="s">
        <v>290</v>
      </c>
      <c r="AI192" s="9">
        <v>213</v>
      </c>
      <c r="AJ192" s="9" t="s">
        <v>7603</v>
      </c>
      <c r="AK192" s="9">
        <v>213</v>
      </c>
    </row>
    <row r="193" spans="1:37">
      <c r="A193">
        <v>2014</v>
      </c>
      <c r="B193" s="10" t="s">
        <v>1328</v>
      </c>
      <c r="C193" s="11" t="s">
        <v>1329</v>
      </c>
      <c r="D193" s="11" t="s">
        <v>11761</v>
      </c>
      <c r="E193" s="11" t="s">
        <v>1332</v>
      </c>
      <c r="F193" s="11" t="s">
        <v>1333</v>
      </c>
      <c r="G193" s="11" t="s">
        <v>11762</v>
      </c>
      <c r="H193" s="11" t="s">
        <v>5488</v>
      </c>
      <c r="I193" s="11" t="str">
        <f>INDEX(CountyList!A:A, MATCH(MID(B193, 3, 3), CountyList!B:B, 0))</f>
        <v>Cook</v>
      </c>
      <c r="J193" s="29">
        <v>37</v>
      </c>
      <c r="K193" s="29">
        <v>29</v>
      </c>
      <c r="L193" s="29">
        <v>16</v>
      </c>
      <c r="M193" s="29">
        <v>23</v>
      </c>
      <c r="N193" s="29">
        <v>22</v>
      </c>
      <c r="O193" s="29">
        <v>19</v>
      </c>
      <c r="P193" s="29">
        <v>14</v>
      </c>
      <c r="Q193" s="29">
        <v>11</v>
      </c>
      <c r="R193" s="29">
        <v>11</v>
      </c>
      <c r="S193" s="29">
        <v>12</v>
      </c>
      <c r="T193" s="29" t="s">
        <v>7603</v>
      </c>
      <c r="U193" s="29" t="s">
        <v>7603</v>
      </c>
      <c r="V193" s="29" t="s">
        <v>7603</v>
      </c>
      <c r="W193" s="29" t="s">
        <v>7603</v>
      </c>
      <c r="X193" s="29" t="s">
        <v>7603</v>
      </c>
      <c r="Y193" s="29" t="s">
        <v>7603</v>
      </c>
      <c r="Z193" s="7">
        <v>91</v>
      </c>
      <c r="AA193" s="7">
        <v>103</v>
      </c>
      <c r="AB193" s="8">
        <v>14</v>
      </c>
      <c r="AC193" s="8" t="s">
        <v>7603</v>
      </c>
      <c r="AD193" s="8">
        <v>20</v>
      </c>
      <c r="AE193" s="8">
        <v>61</v>
      </c>
      <c r="AF193" s="8" t="s">
        <v>7603</v>
      </c>
      <c r="AG193" s="8">
        <v>89</v>
      </c>
      <c r="AH193" s="8">
        <v>10</v>
      </c>
      <c r="AI193" s="9">
        <v>194</v>
      </c>
      <c r="AJ193" s="9" t="s">
        <v>7603</v>
      </c>
      <c r="AK193" s="9">
        <v>194</v>
      </c>
    </row>
    <row r="194" spans="1:37">
      <c r="A194">
        <v>2014</v>
      </c>
      <c r="B194" s="10" t="s">
        <v>11763</v>
      </c>
      <c r="C194" s="11" t="s">
        <v>2236</v>
      </c>
      <c r="D194" s="11" t="s">
        <v>8359</v>
      </c>
      <c r="E194" s="11" t="s">
        <v>2239</v>
      </c>
      <c r="F194" s="11" t="s">
        <v>1122</v>
      </c>
      <c r="G194" s="11" t="s">
        <v>11764</v>
      </c>
      <c r="H194" s="11" t="s">
        <v>6072</v>
      </c>
      <c r="I194" s="11" t="str">
        <f>INDEX(CountyList!A:A, MATCH(MID(B194, 3, 3), CountyList!B:B, 0))</f>
        <v>Cook</v>
      </c>
      <c r="J194" s="29">
        <v>69</v>
      </c>
      <c r="K194" s="29">
        <v>61</v>
      </c>
      <c r="L194" s="29">
        <v>80</v>
      </c>
      <c r="M194" s="29">
        <v>59</v>
      </c>
      <c r="N194" s="29">
        <v>74</v>
      </c>
      <c r="O194" s="29">
        <v>74</v>
      </c>
      <c r="P194" s="29">
        <v>62</v>
      </c>
      <c r="Q194" s="29">
        <v>62</v>
      </c>
      <c r="R194" s="29">
        <v>71</v>
      </c>
      <c r="S194" s="29">
        <v>56</v>
      </c>
      <c r="T194" s="29" t="s">
        <v>7603</v>
      </c>
      <c r="U194" s="29" t="s">
        <v>7603</v>
      </c>
      <c r="V194" s="29" t="s">
        <v>7603</v>
      </c>
      <c r="W194" s="29" t="s">
        <v>7603</v>
      </c>
      <c r="X194" s="29" t="s">
        <v>7603</v>
      </c>
      <c r="Y194" s="29" t="s">
        <v>7603</v>
      </c>
      <c r="Z194" s="7">
        <v>339</v>
      </c>
      <c r="AA194" s="7">
        <v>329</v>
      </c>
      <c r="AB194" s="8">
        <v>267</v>
      </c>
      <c r="AC194" s="8" t="s">
        <v>290</v>
      </c>
      <c r="AD194" s="8" t="s">
        <v>290</v>
      </c>
      <c r="AE194" s="8" t="s">
        <v>7603</v>
      </c>
      <c r="AF194" s="8" t="s">
        <v>7603</v>
      </c>
      <c r="AG194" s="8">
        <v>395</v>
      </c>
      <c r="AH194" s="8" t="s">
        <v>7603</v>
      </c>
      <c r="AI194" s="9">
        <v>668</v>
      </c>
      <c r="AJ194" s="9" t="s">
        <v>7603</v>
      </c>
      <c r="AK194" s="9">
        <v>668</v>
      </c>
    </row>
    <row r="195" spans="1:37">
      <c r="A195">
        <v>2014</v>
      </c>
      <c r="B195" s="10" t="s">
        <v>11765</v>
      </c>
      <c r="C195" s="11" t="s">
        <v>8361</v>
      </c>
      <c r="D195" s="11" t="s">
        <v>11766</v>
      </c>
      <c r="E195" s="11" t="s">
        <v>8364</v>
      </c>
      <c r="F195" s="11" t="s">
        <v>1122</v>
      </c>
      <c r="G195" s="11" t="s">
        <v>11767</v>
      </c>
      <c r="H195" s="11" t="s">
        <v>11768</v>
      </c>
      <c r="I195" s="11" t="str">
        <f>INDEX(CountyList!A:A, MATCH(MID(B195, 3, 3), CountyList!B:B, 0))</f>
        <v>Cook</v>
      </c>
      <c r="J195" s="29">
        <v>11</v>
      </c>
      <c r="K195" s="29" t="s">
        <v>290</v>
      </c>
      <c r="L195" s="29">
        <v>13</v>
      </c>
      <c r="M195" s="29" t="s">
        <v>290</v>
      </c>
      <c r="N195" s="29">
        <v>19</v>
      </c>
      <c r="O195" s="29" t="s">
        <v>290</v>
      </c>
      <c r="P195" s="29">
        <v>14</v>
      </c>
      <c r="Q195" s="29">
        <v>10</v>
      </c>
      <c r="R195" s="29">
        <v>15</v>
      </c>
      <c r="S195" s="29">
        <v>16</v>
      </c>
      <c r="T195" s="29" t="s">
        <v>7603</v>
      </c>
      <c r="U195" s="29" t="s">
        <v>7603</v>
      </c>
      <c r="V195" s="29" t="s">
        <v>7603</v>
      </c>
      <c r="W195" s="29" t="s">
        <v>7603</v>
      </c>
      <c r="X195" s="29" t="s">
        <v>7603</v>
      </c>
      <c r="Y195" s="29" t="s">
        <v>7603</v>
      </c>
      <c r="Z195" s="7">
        <v>57</v>
      </c>
      <c r="AA195" s="7">
        <v>52</v>
      </c>
      <c r="AB195" s="8">
        <v>46</v>
      </c>
      <c r="AC195" s="8" t="s">
        <v>7603</v>
      </c>
      <c r="AD195" s="8" t="s">
        <v>7603</v>
      </c>
      <c r="AE195" s="8" t="s">
        <v>7603</v>
      </c>
      <c r="AF195" s="8" t="s">
        <v>7603</v>
      </c>
      <c r="AG195" s="8">
        <v>31</v>
      </c>
      <c r="AH195" s="8">
        <v>32</v>
      </c>
      <c r="AI195" s="9">
        <v>109</v>
      </c>
      <c r="AJ195" s="9" t="s">
        <v>7603</v>
      </c>
      <c r="AK195" s="9">
        <v>109</v>
      </c>
    </row>
    <row r="196" spans="1:37">
      <c r="A196">
        <v>2014</v>
      </c>
      <c r="B196" s="10" t="s">
        <v>11769</v>
      </c>
      <c r="C196" s="11" t="s">
        <v>8367</v>
      </c>
      <c r="D196" s="11" t="s">
        <v>11770</v>
      </c>
      <c r="E196" s="11" t="s">
        <v>8370</v>
      </c>
      <c r="F196" s="11" t="s">
        <v>8371</v>
      </c>
      <c r="G196" s="11" t="s">
        <v>11771</v>
      </c>
      <c r="H196" s="11" t="s">
        <v>11772</v>
      </c>
      <c r="I196" s="11" t="str">
        <f>INDEX(CountyList!A:A, MATCH(MID(B196, 3, 3), CountyList!B:B, 0))</f>
        <v>Cook</v>
      </c>
      <c r="J196" s="29">
        <v>105</v>
      </c>
      <c r="K196" s="29">
        <v>12</v>
      </c>
      <c r="L196" s="29" t="s">
        <v>7603</v>
      </c>
      <c r="M196" s="29" t="s">
        <v>7603</v>
      </c>
      <c r="N196" s="29" t="s">
        <v>7603</v>
      </c>
      <c r="O196" s="29" t="s">
        <v>7603</v>
      </c>
      <c r="P196" s="29" t="s">
        <v>7603</v>
      </c>
      <c r="Q196" s="29" t="s">
        <v>7603</v>
      </c>
      <c r="R196" s="29" t="s">
        <v>7603</v>
      </c>
      <c r="S196" s="29" t="s">
        <v>7603</v>
      </c>
      <c r="T196" s="29" t="s">
        <v>7603</v>
      </c>
      <c r="U196" s="29" t="s">
        <v>7603</v>
      </c>
      <c r="V196" s="29" t="s">
        <v>7603</v>
      </c>
      <c r="W196" s="29" t="s">
        <v>7603</v>
      </c>
      <c r="X196" s="29" t="s">
        <v>7603</v>
      </c>
      <c r="Y196" s="29" t="s">
        <v>7603</v>
      </c>
      <c r="Z196" s="7">
        <v>53</v>
      </c>
      <c r="AA196" s="7">
        <v>64</v>
      </c>
      <c r="AB196" s="8" t="s">
        <v>290</v>
      </c>
      <c r="AC196" s="8" t="s">
        <v>7603</v>
      </c>
      <c r="AD196" s="8" t="s">
        <v>290</v>
      </c>
      <c r="AE196" s="8" t="s">
        <v>290</v>
      </c>
      <c r="AF196" s="8" t="s">
        <v>7603</v>
      </c>
      <c r="AG196" s="8">
        <v>110</v>
      </c>
      <c r="AH196" s="8" t="s">
        <v>7603</v>
      </c>
      <c r="AI196" s="9">
        <v>117</v>
      </c>
      <c r="AJ196" s="9" t="s">
        <v>7603</v>
      </c>
      <c r="AK196" s="9">
        <v>117</v>
      </c>
    </row>
    <row r="197" spans="1:37">
      <c r="A197">
        <v>2014</v>
      </c>
      <c r="B197" s="10" t="s">
        <v>11773</v>
      </c>
      <c r="C197" s="11" t="s">
        <v>8367</v>
      </c>
      <c r="D197" s="11" t="s">
        <v>11774</v>
      </c>
      <c r="E197" s="11" t="s">
        <v>8376</v>
      </c>
      <c r="F197" s="11" t="s">
        <v>1449</v>
      </c>
      <c r="G197" s="11" t="s">
        <v>11775</v>
      </c>
      <c r="H197" s="11" t="s">
        <v>11776</v>
      </c>
      <c r="I197" s="11" t="str">
        <f>INDEX(CountyList!A:A, MATCH(MID(B197, 3, 3), CountyList!B:B, 0))</f>
        <v>Cook</v>
      </c>
      <c r="J197" s="29">
        <v>89</v>
      </c>
      <c r="K197" s="29">
        <v>19</v>
      </c>
      <c r="L197" s="29" t="s">
        <v>7603</v>
      </c>
      <c r="M197" s="29" t="s">
        <v>7603</v>
      </c>
      <c r="N197" s="29" t="s">
        <v>7603</v>
      </c>
      <c r="O197" s="29" t="s">
        <v>7603</v>
      </c>
      <c r="P197" s="29" t="s">
        <v>7603</v>
      </c>
      <c r="Q197" s="29" t="s">
        <v>7603</v>
      </c>
      <c r="R197" s="29" t="s">
        <v>7603</v>
      </c>
      <c r="S197" s="29" t="s">
        <v>7603</v>
      </c>
      <c r="T197" s="29" t="s">
        <v>7603</v>
      </c>
      <c r="U197" s="29" t="s">
        <v>7603</v>
      </c>
      <c r="V197" s="29" t="s">
        <v>7603</v>
      </c>
      <c r="W197" s="29" t="s">
        <v>7603</v>
      </c>
      <c r="X197" s="29" t="s">
        <v>7603</v>
      </c>
      <c r="Y197" s="29" t="s">
        <v>7603</v>
      </c>
      <c r="Z197" s="7">
        <v>47</v>
      </c>
      <c r="AA197" s="7">
        <v>61</v>
      </c>
      <c r="AB197" s="8" t="s">
        <v>290</v>
      </c>
      <c r="AC197" s="8" t="s">
        <v>7603</v>
      </c>
      <c r="AD197" s="8" t="s">
        <v>290</v>
      </c>
      <c r="AE197" s="8" t="s">
        <v>290</v>
      </c>
      <c r="AF197" s="8" t="s">
        <v>7603</v>
      </c>
      <c r="AG197" s="8">
        <v>94</v>
      </c>
      <c r="AH197" s="8" t="s">
        <v>7603</v>
      </c>
      <c r="AI197" s="9">
        <v>108</v>
      </c>
      <c r="AJ197" s="9" t="s">
        <v>7603</v>
      </c>
      <c r="AK197" s="9">
        <v>108</v>
      </c>
    </row>
    <row r="198" spans="1:37">
      <c r="A198">
        <v>2014</v>
      </c>
      <c r="B198" s="10" t="s">
        <v>1335</v>
      </c>
      <c r="C198" s="11" t="s">
        <v>1336</v>
      </c>
      <c r="D198" s="11" t="s">
        <v>11777</v>
      </c>
      <c r="E198" s="11" t="s">
        <v>1339</v>
      </c>
      <c r="F198" s="11" t="s">
        <v>1340</v>
      </c>
      <c r="G198" s="11" t="s">
        <v>11778</v>
      </c>
      <c r="H198" s="11" t="s">
        <v>5491</v>
      </c>
      <c r="I198" s="11" t="str">
        <f>INDEX(CountyList!A:A, MATCH(MID(B198, 3, 3), CountyList!B:B, 0))</f>
        <v>Cook</v>
      </c>
      <c r="J198" s="29">
        <v>10</v>
      </c>
      <c r="K198" s="29" t="s">
        <v>290</v>
      </c>
      <c r="L198" s="29" t="s">
        <v>7603</v>
      </c>
      <c r="M198" s="29" t="s">
        <v>7603</v>
      </c>
      <c r="N198" s="29" t="s">
        <v>7603</v>
      </c>
      <c r="O198" s="29" t="s">
        <v>7603</v>
      </c>
      <c r="P198" s="29" t="s">
        <v>7603</v>
      </c>
      <c r="Q198" s="29" t="s">
        <v>7603</v>
      </c>
      <c r="R198" s="29" t="s">
        <v>7603</v>
      </c>
      <c r="S198" s="29" t="s">
        <v>7603</v>
      </c>
      <c r="T198" s="29" t="s">
        <v>7603</v>
      </c>
      <c r="U198" s="29" t="s">
        <v>7603</v>
      </c>
      <c r="V198" s="29" t="s">
        <v>7603</v>
      </c>
      <c r="W198" s="29" t="s">
        <v>7603</v>
      </c>
      <c r="X198" s="29" t="s">
        <v>290</v>
      </c>
      <c r="Y198" s="29" t="s">
        <v>7603</v>
      </c>
      <c r="Z198" s="7" t="s">
        <v>290</v>
      </c>
      <c r="AA198" s="7">
        <v>11</v>
      </c>
      <c r="AB198" s="8" t="s">
        <v>7603</v>
      </c>
      <c r="AC198" s="8" t="s">
        <v>7603</v>
      </c>
      <c r="AD198" s="8" t="s">
        <v>290</v>
      </c>
      <c r="AE198" s="8" t="s">
        <v>290</v>
      </c>
      <c r="AF198" s="8" t="s">
        <v>7603</v>
      </c>
      <c r="AG198" s="8">
        <v>10</v>
      </c>
      <c r="AH198" s="8" t="s">
        <v>290</v>
      </c>
      <c r="AI198" s="9">
        <v>17</v>
      </c>
      <c r="AJ198" s="9" t="s">
        <v>7603</v>
      </c>
      <c r="AK198" s="9">
        <v>17</v>
      </c>
    </row>
    <row r="199" spans="1:37">
      <c r="A199">
        <v>2014</v>
      </c>
      <c r="B199" s="10" t="s">
        <v>11779</v>
      </c>
      <c r="C199" s="11" t="s">
        <v>8367</v>
      </c>
      <c r="D199" s="11" t="s">
        <v>11780</v>
      </c>
      <c r="E199" s="11" t="s">
        <v>8381</v>
      </c>
      <c r="F199" s="11" t="s">
        <v>1289</v>
      </c>
      <c r="G199" s="11" t="s">
        <v>11781</v>
      </c>
      <c r="H199" s="11" t="s">
        <v>11782</v>
      </c>
      <c r="I199" s="11" t="str">
        <f>INDEX(CountyList!A:A, MATCH(MID(B199, 3, 3), CountyList!B:B, 0))</f>
        <v>Cook</v>
      </c>
      <c r="J199" s="29">
        <v>47</v>
      </c>
      <c r="K199" s="29" t="s">
        <v>290</v>
      </c>
      <c r="L199" s="29" t="s">
        <v>7603</v>
      </c>
      <c r="M199" s="29" t="s">
        <v>7603</v>
      </c>
      <c r="N199" s="29" t="s">
        <v>7603</v>
      </c>
      <c r="O199" s="29" t="s">
        <v>7603</v>
      </c>
      <c r="P199" s="29" t="s">
        <v>7603</v>
      </c>
      <c r="Q199" s="29" t="s">
        <v>7603</v>
      </c>
      <c r="R199" s="29" t="s">
        <v>7603</v>
      </c>
      <c r="S199" s="29" t="s">
        <v>7603</v>
      </c>
      <c r="T199" s="29" t="s">
        <v>7603</v>
      </c>
      <c r="U199" s="29" t="s">
        <v>7603</v>
      </c>
      <c r="V199" s="29" t="s">
        <v>7603</v>
      </c>
      <c r="W199" s="29" t="s">
        <v>7603</v>
      </c>
      <c r="X199" s="29" t="s">
        <v>7603</v>
      </c>
      <c r="Y199" s="29" t="s">
        <v>7603</v>
      </c>
      <c r="Z199" s="7">
        <v>27</v>
      </c>
      <c r="AA199" s="7">
        <v>26</v>
      </c>
      <c r="AB199" s="8" t="s">
        <v>290</v>
      </c>
      <c r="AC199" s="8" t="s">
        <v>7603</v>
      </c>
      <c r="AD199" s="8" t="s">
        <v>290</v>
      </c>
      <c r="AE199" s="8" t="s">
        <v>290</v>
      </c>
      <c r="AF199" s="8" t="s">
        <v>7603</v>
      </c>
      <c r="AG199" s="8">
        <v>45</v>
      </c>
      <c r="AH199" s="8" t="s">
        <v>7603</v>
      </c>
      <c r="AI199" s="9">
        <v>53</v>
      </c>
      <c r="AJ199" s="9" t="s">
        <v>7603</v>
      </c>
      <c r="AK199" s="9">
        <v>53</v>
      </c>
    </row>
    <row r="200" spans="1:37">
      <c r="A200">
        <v>2014</v>
      </c>
      <c r="B200" s="10" t="s">
        <v>11783</v>
      </c>
      <c r="C200" s="11" t="s">
        <v>8367</v>
      </c>
      <c r="D200" s="11" t="s">
        <v>11784</v>
      </c>
      <c r="E200" s="11" t="s">
        <v>11785</v>
      </c>
      <c r="F200" s="11" t="s">
        <v>1289</v>
      </c>
      <c r="G200" s="11" t="s">
        <v>11786</v>
      </c>
      <c r="H200" s="11" t="s">
        <v>11787</v>
      </c>
      <c r="I200" s="11" t="str">
        <f>INDEX(CountyList!A:A, MATCH(MID(B200, 3, 3), CountyList!B:B, 0))</f>
        <v>Cook</v>
      </c>
      <c r="J200" s="29">
        <v>67</v>
      </c>
      <c r="K200" s="29" t="s">
        <v>7603</v>
      </c>
      <c r="L200" s="29" t="s">
        <v>7603</v>
      </c>
      <c r="M200" s="29" t="s">
        <v>7603</v>
      </c>
      <c r="N200" s="29" t="s">
        <v>7603</v>
      </c>
      <c r="O200" s="29" t="s">
        <v>7603</v>
      </c>
      <c r="P200" s="29" t="s">
        <v>7603</v>
      </c>
      <c r="Q200" s="29" t="s">
        <v>7603</v>
      </c>
      <c r="R200" s="29" t="s">
        <v>7603</v>
      </c>
      <c r="S200" s="29" t="s">
        <v>7603</v>
      </c>
      <c r="T200" s="29" t="s">
        <v>7603</v>
      </c>
      <c r="U200" s="29" t="s">
        <v>7603</v>
      </c>
      <c r="V200" s="29" t="s">
        <v>7603</v>
      </c>
      <c r="W200" s="29" t="s">
        <v>7603</v>
      </c>
      <c r="X200" s="29" t="s">
        <v>7603</v>
      </c>
      <c r="Y200" s="29" t="s">
        <v>7603</v>
      </c>
      <c r="Z200" s="7">
        <v>35</v>
      </c>
      <c r="AA200" s="7">
        <v>32</v>
      </c>
      <c r="AB200" s="8" t="s">
        <v>7603</v>
      </c>
      <c r="AC200" s="8" t="s">
        <v>7603</v>
      </c>
      <c r="AD200" s="8" t="s">
        <v>290</v>
      </c>
      <c r="AE200" s="8" t="s">
        <v>290</v>
      </c>
      <c r="AF200" s="8" t="s">
        <v>7603</v>
      </c>
      <c r="AG200" s="8">
        <v>62</v>
      </c>
      <c r="AH200" s="8" t="s">
        <v>7603</v>
      </c>
      <c r="AI200" s="9">
        <v>67</v>
      </c>
      <c r="AJ200" s="9" t="s">
        <v>7603</v>
      </c>
      <c r="AK200" s="9">
        <v>67</v>
      </c>
    </row>
    <row r="201" spans="1:37">
      <c r="A201">
        <v>2014</v>
      </c>
      <c r="B201" s="10" t="s">
        <v>11788</v>
      </c>
      <c r="C201" s="11" t="s">
        <v>8384</v>
      </c>
      <c r="D201" s="11" t="s">
        <v>11789</v>
      </c>
      <c r="E201" s="11" t="s">
        <v>8387</v>
      </c>
      <c r="F201" s="11" t="s">
        <v>1261</v>
      </c>
      <c r="G201" s="11" t="s">
        <v>11790</v>
      </c>
      <c r="H201" s="11" t="s">
        <v>11791</v>
      </c>
      <c r="I201" s="11" t="str">
        <f>INDEX(CountyList!A:A, MATCH(MID(B201, 3, 3), CountyList!B:B, 0))</f>
        <v>Cook</v>
      </c>
      <c r="J201" s="29">
        <v>19</v>
      </c>
      <c r="K201" s="29">
        <v>21</v>
      </c>
      <c r="L201" s="29">
        <v>25</v>
      </c>
      <c r="M201" s="29">
        <v>19</v>
      </c>
      <c r="N201" s="29">
        <v>20</v>
      </c>
      <c r="O201" s="29">
        <v>13</v>
      </c>
      <c r="P201" s="29">
        <v>17</v>
      </c>
      <c r="Q201" s="29">
        <v>17</v>
      </c>
      <c r="R201" s="29">
        <v>21</v>
      </c>
      <c r="S201" s="29">
        <v>19</v>
      </c>
      <c r="T201" s="29" t="s">
        <v>7603</v>
      </c>
      <c r="U201" s="29" t="s">
        <v>7603</v>
      </c>
      <c r="V201" s="29" t="s">
        <v>7603</v>
      </c>
      <c r="W201" s="29" t="s">
        <v>7603</v>
      </c>
      <c r="X201" s="29" t="s">
        <v>7603</v>
      </c>
      <c r="Y201" s="29" t="s">
        <v>7603</v>
      </c>
      <c r="Z201" s="7">
        <v>91</v>
      </c>
      <c r="AA201" s="7">
        <v>100</v>
      </c>
      <c r="AB201" s="8" t="s">
        <v>290</v>
      </c>
      <c r="AC201" s="8" t="s">
        <v>7603</v>
      </c>
      <c r="AD201" s="8" t="s">
        <v>7603</v>
      </c>
      <c r="AE201" s="8">
        <v>176</v>
      </c>
      <c r="AF201" s="8" t="s">
        <v>7603</v>
      </c>
      <c r="AG201" s="8" t="s">
        <v>290</v>
      </c>
      <c r="AH201" s="8" t="s">
        <v>290</v>
      </c>
      <c r="AI201" s="9">
        <v>191</v>
      </c>
      <c r="AJ201" s="9" t="s">
        <v>7603</v>
      </c>
      <c r="AK201" s="9">
        <v>191</v>
      </c>
    </row>
    <row r="202" spans="1:37">
      <c r="A202">
        <v>2014</v>
      </c>
      <c r="B202" s="10" t="s">
        <v>11792</v>
      </c>
      <c r="C202" s="11" t="s">
        <v>8390</v>
      </c>
      <c r="D202" s="11" t="s">
        <v>8392</v>
      </c>
      <c r="E202" s="11" t="s">
        <v>8393</v>
      </c>
      <c r="F202" s="11" t="s">
        <v>1122</v>
      </c>
      <c r="G202" s="11" t="s">
        <v>11793</v>
      </c>
      <c r="H202" s="11" t="s">
        <v>11794</v>
      </c>
      <c r="I202" s="11" t="str">
        <f>INDEX(CountyList!A:A, MATCH(MID(B202, 3, 3), CountyList!B:B, 0))</f>
        <v>Cook</v>
      </c>
      <c r="J202" s="29">
        <v>45</v>
      </c>
      <c r="K202" s="29">
        <v>27</v>
      </c>
      <c r="L202" s="29">
        <v>28</v>
      </c>
      <c r="M202" s="29">
        <v>23</v>
      </c>
      <c r="N202" s="29">
        <v>29</v>
      </c>
      <c r="O202" s="29">
        <v>29</v>
      </c>
      <c r="P202" s="29">
        <v>27</v>
      </c>
      <c r="Q202" s="29">
        <v>26</v>
      </c>
      <c r="R202" s="29">
        <v>21</v>
      </c>
      <c r="S202" s="29">
        <v>21</v>
      </c>
      <c r="T202" s="29" t="s">
        <v>7603</v>
      </c>
      <c r="U202" s="29" t="s">
        <v>7603</v>
      </c>
      <c r="V202" s="29" t="s">
        <v>7603</v>
      </c>
      <c r="W202" s="29" t="s">
        <v>7603</v>
      </c>
      <c r="X202" s="29" t="s">
        <v>7603</v>
      </c>
      <c r="Y202" s="29" t="s">
        <v>7603</v>
      </c>
      <c r="Z202" s="7">
        <v>136</v>
      </c>
      <c r="AA202" s="7">
        <v>140</v>
      </c>
      <c r="AB202" s="8">
        <v>89</v>
      </c>
      <c r="AC202" s="8" t="s">
        <v>7603</v>
      </c>
      <c r="AD202" s="8" t="s">
        <v>290</v>
      </c>
      <c r="AE202" s="8" t="s">
        <v>7603</v>
      </c>
      <c r="AF202" s="8" t="s">
        <v>7603</v>
      </c>
      <c r="AG202" s="8">
        <v>184</v>
      </c>
      <c r="AH202" s="8" t="s">
        <v>290</v>
      </c>
      <c r="AI202" s="9">
        <v>276</v>
      </c>
      <c r="AJ202" s="9" t="s">
        <v>7603</v>
      </c>
      <c r="AK202" s="9">
        <v>276</v>
      </c>
    </row>
    <row r="203" spans="1:37">
      <c r="A203">
        <v>2014</v>
      </c>
      <c r="B203" s="10" t="s">
        <v>1342</v>
      </c>
      <c r="C203" s="11" t="s">
        <v>1343</v>
      </c>
      <c r="D203" s="11" t="s">
        <v>11795</v>
      </c>
      <c r="E203" s="11" t="s">
        <v>1345</v>
      </c>
      <c r="F203" s="11" t="s">
        <v>1346</v>
      </c>
      <c r="G203" s="11" t="s">
        <v>11796</v>
      </c>
      <c r="H203" s="11" t="s">
        <v>5494</v>
      </c>
      <c r="I203" s="11" t="str">
        <f>INDEX(CountyList!A:A, MATCH(MID(B203, 3, 3), CountyList!B:B, 0))</f>
        <v>Cook</v>
      </c>
      <c r="J203" s="29">
        <v>30</v>
      </c>
      <c r="K203" s="29">
        <v>44</v>
      </c>
      <c r="L203" s="29">
        <v>33</v>
      </c>
      <c r="M203" s="29">
        <v>41</v>
      </c>
      <c r="N203" s="29">
        <v>41</v>
      </c>
      <c r="O203" s="29">
        <v>39</v>
      </c>
      <c r="P203" s="29">
        <v>43</v>
      </c>
      <c r="Q203" s="29">
        <v>38</v>
      </c>
      <c r="R203" s="29">
        <v>49</v>
      </c>
      <c r="S203" s="29">
        <v>59</v>
      </c>
      <c r="T203" s="29" t="s">
        <v>7603</v>
      </c>
      <c r="U203" s="29" t="s">
        <v>7603</v>
      </c>
      <c r="V203" s="29" t="s">
        <v>7603</v>
      </c>
      <c r="W203" s="29" t="s">
        <v>7603</v>
      </c>
      <c r="X203" s="29" t="s">
        <v>7603</v>
      </c>
      <c r="Y203" s="29" t="s">
        <v>7603</v>
      </c>
      <c r="Z203" s="7">
        <v>192</v>
      </c>
      <c r="AA203" s="7">
        <v>225</v>
      </c>
      <c r="AB203" s="8">
        <v>40</v>
      </c>
      <c r="AC203" s="8" t="s">
        <v>7603</v>
      </c>
      <c r="AD203" s="8">
        <v>31</v>
      </c>
      <c r="AE203" s="8">
        <v>18</v>
      </c>
      <c r="AF203" s="8" t="s">
        <v>7603</v>
      </c>
      <c r="AG203" s="8">
        <v>284</v>
      </c>
      <c r="AH203" s="8">
        <v>44</v>
      </c>
      <c r="AI203" s="9">
        <v>417</v>
      </c>
      <c r="AJ203" s="9" t="s">
        <v>7603</v>
      </c>
      <c r="AK203" s="9">
        <v>417</v>
      </c>
    </row>
    <row r="204" spans="1:37">
      <c r="A204">
        <v>2014</v>
      </c>
      <c r="B204" s="10" t="s">
        <v>1348</v>
      </c>
      <c r="C204" s="11" t="s">
        <v>1349</v>
      </c>
      <c r="D204" s="11" t="s">
        <v>11797</v>
      </c>
      <c r="E204" s="11" t="s">
        <v>1351</v>
      </c>
      <c r="F204" s="11" t="s">
        <v>1277</v>
      </c>
      <c r="G204" s="11" t="s">
        <v>11798</v>
      </c>
      <c r="H204" s="11" t="s">
        <v>5497</v>
      </c>
      <c r="I204" s="11" t="str">
        <f>INDEX(CountyList!A:A, MATCH(MID(B204, 3, 3), CountyList!B:B, 0))</f>
        <v>Cook</v>
      </c>
      <c r="J204" s="29">
        <v>28</v>
      </c>
      <c r="K204" s="29">
        <v>19</v>
      </c>
      <c r="L204" s="29">
        <v>11</v>
      </c>
      <c r="M204" s="29">
        <v>10</v>
      </c>
      <c r="N204" s="29">
        <v>14</v>
      </c>
      <c r="O204" s="29">
        <v>13</v>
      </c>
      <c r="P204" s="29">
        <v>10</v>
      </c>
      <c r="Q204" s="29">
        <v>18</v>
      </c>
      <c r="R204" s="29">
        <v>14</v>
      </c>
      <c r="S204" s="29">
        <v>18</v>
      </c>
      <c r="T204" s="29" t="s">
        <v>7603</v>
      </c>
      <c r="U204" s="29" t="s">
        <v>7603</v>
      </c>
      <c r="V204" s="29" t="s">
        <v>7603</v>
      </c>
      <c r="W204" s="29" t="s">
        <v>7603</v>
      </c>
      <c r="X204" s="29" t="s">
        <v>7603</v>
      </c>
      <c r="Y204" s="29" t="s">
        <v>7603</v>
      </c>
      <c r="Z204" s="7">
        <v>79</v>
      </c>
      <c r="AA204" s="7">
        <v>76</v>
      </c>
      <c r="AB204" s="8">
        <v>47</v>
      </c>
      <c r="AC204" s="8" t="s">
        <v>7603</v>
      </c>
      <c r="AD204" s="8">
        <v>12</v>
      </c>
      <c r="AE204" s="8" t="s">
        <v>290</v>
      </c>
      <c r="AF204" s="8" t="s">
        <v>7603</v>
      </c>
      <c r="AG204" s="8">
        <v>85</v>
      </c>
      <c r="AH204" s="8">
        <v>10</v>
      </c>
      <c r="AI204" s="9">
        <v>155</v>
      </c>
      <c r="AJ204" s="9" t="s">
        <v>7603</v>
      </c>
      <c r="AK204" s="9">
        <v>155</v>
      </c>
    </row>
    <row r="205" spans="1:37">
      <c r="A205">
        <v>2014</v>
      </c>
      <c r="B205" s="10" t="s">
        <v>1352</v>
      </c>
      <c r="C205" s="11" t="s">
        <v>1353</v>
      </c>
      <c r="D205" s="11" t="s">
        <v>11799</v>
      </c>
      <c r="E205" s="11" t="s">
        <v>1355</v>
      </c>
      <c r="F205" s="11" t="s">
        <v>1296</v>
      </c>
      <c r="G205" s="11" t="s">
        <v>11800</v>
      </c>
      <c r="H205" s="11" t="s">
        <v>5500</v>
      </c>
      <c r="I205" s="11" t="str">
        <f>INDEX(CountyList!A:A, MATCH(MID(B205, 3, 3), CountyList!B:B, 0))</f>
        <v>Cook</v>
      </c>
      <c r="J205" s="29">
        <v>50</v>
      </c>
      <c r="K205" s="29">
        <v>32</v>
      </c>
      <c r="L205" s="29">
        <v>44</v>
      </c>
      <c r="M205" s="29">
        <v>37</v>
      </c>
      <c r="N205" s="29">
        <v>43</v>
      </c>
      <c r="O205" s="29">
        <v>45</v>
      </c>
      <c r="P205" s="29">
        <v>48</v>
      </c>
      <c r="Q205" s="29">
        <v>38</v>
      </c>
      <c r="R205" s="29">
        <v>43</v>
      </c>
      <c r="S205" s="29">
        <v>40</v>
      </c>
      <c r="T205" s="29" t="s">
        <v>7603</v>
      </c>
      <c r="U205" s="29" t="s">
        <v>7603</v>
      </c>
      <c r="V205" s="29" t="s">
        <v>7603</v>
      </c>
      <c r="W205" s="29" t="s">
        <v>7603</v>
      </c>
      <c r="X205" s="29" t="s">
        <v>7603</v>
      </c>
      <c r="Y205" s="29" t="s">
        <v>7603</v>
      </c>
      <c r="Z205" s="7">
        <v>211</v>
      </c>
      <c r="AA205" s="7">
        <v>209</v>
      </c>
      <c r="AB205" s="8">
        <v>18</v>
      </c>
      <c r="AC205" s="8" t="s">
        <v>7603</v>
      </c>
      <c r="AD205" s="8" t="s">
        <v>290</v>
      </c>
      <c r="AE205" s="8" t="s">
        <v>290</v>
      </c>
      <c r="AF205" s="8" t="s">
        <v>290</v>
      </c>
      <c r="AG205" s="8">
        <v>395</v>
      </c>
      <c r="AH205" s="8" t="s">
        <v>7603</v>
      </c>
      <c r="AI205" s="9">
        <v>420</v>
      </c>
      <c r="AJ205" s="9" t="s">
        <v>7603</v>
      </c>
      <c r="AK205" s="9">
        <v>420</v>
      </c>
    </row>
    <row r="206" spans="1:37">
      <c r="A206">
        <v>2014</v>
      </c>
      <c r="B206" s="10" t="s">
        <v>1356</v>
      </c>
      <c r="C206" s="11" t="s">
        <v>1357</v>
      </c>
      <c r="D206" s="11" t="s">
        <v>8405</v>
      </c>
      <c r="E206" s="11" t="s">
        <v>1360</v>
      </c>
      <c r="F206" s="11" t="s">
        <v>1296</v>
      </c>
      <c r="G206" s="11" t="s">
        <v>11801</v>
      </c>
      <c r="H206" s="11" t="s">
        <v>5503</v>
      </c>
      <c r="I206" s="11" t="str">
        <f>INDEX(CountyList!A:A, MATCH(MID(B206, 3, 3), CountyList!B:B, 0))</f>
        <v>Cook</v>
      </c>
      <c r="J206" s="29">
        <v>42</v>
      </c>
      <c r="K206" s="29">
        <v>22</v>
      </c>
      <c r="L206" s="29">
        <v>22</v>
      </c>
      <c r="M206" s="29">
        <v>37</v>
      </c>
      <c r="N206" s="29">
        <v>28</v>
      </c>
      <c r="O206" s="29">
        <v>34</v>
      </c>
      <c r="P206" s="29">
        <v>35</v>
      </c>
      <c r="Q206" s="29">
        <v>27</v>
      </c>
      <c r="R206" s="29">
        <v>38</v>
      </c>
      <c r="S206" s="29">
        <v>24</v>
      </c>
      <c r="T206" s="29" t="s">
        <v>7603</v>
      </c>
      <c r="U206" s="29" t="s">
        <v>7603</v>
      </c>
      <c r="V206" s="29" t="s">
        <v>7603</v>
      </c>
      <c r="W206" s="29" t="s">
        <v>7603</v>
      </c>
      <c r="X206" s="29" t="s">
        <v>7603</v>
      </c>
      <c r="Y206" s="29" t="s">
        <v>7603</v>
      </c>
      <c r="Z206" s="7">
        <v>152</v>
      </c>
      <c r="AA206" s="7">
        <v>157</v>
      </c>
      <c r="AB206" s="8">
        <v>87</v>
      </c>
      <c r="AC206" s="8" t="s">
        <v>290</v>
      </c>
      <c r="AD206" s="8" t="s">
        <v>290</v>
      </c>
      <c r="AE206" s="8" t="s">
        <v>290</v>
      </c>
      <c r="AF206" s="8" t="s">
        <v>7603</v>
      </c>
      <c r="AG206" s="8">
        <v>191</v>
      </c>
      <c r="AH206" s="8">
        <v>18</v>
      </c>
      <c r="AI206" s="9">
        <v>309</v>
      </c>
      <c r="AJ206" s="9" t="s">
        <v>7603</v>
      </c>
      <c r="AK206" s="9">
        <v>309</v>
      </c>
    </row>
    <row r="207" spans="1:37">
      <c r="A207">
        <v>2014</v>
      </c>
      <c r="B207" s="10" t="s">
        <v>1361</v>
      </c>
      <c r="C207" s="11" t="s">
        <v>1362</v>
      </c>
      <c r="D207" s="11" t="s">
        <v>8408</v>
      </c>
      <c r="E207" s="11" t="s">
        <v>1364</v>
      </c>
      <c r="F207" s="11" t="s">
        <v>1296</v>
      </c>
      <c r="G207" s="11" t="s">
        <v>11802</v>
      </c>
      <c r="H207" s="11" t="s">
        <v>5506</v>
      </c>
      <c r="I207" s="11" t="str">
        <f>INDEX(CountyList!A:A, MATCH(MID(B207, 3, 3), CountyList!B:B, 0))</f>
        <v>Cook</v>
      </c>
      <c r="J207" s="29">
        <v>60</v>
      </c>
      <c r="K207" s="29">
        <v>34</v>
      </c>
      <c r="L207" s="29">
        <v>31</v>
      </c>
      <c r="M207" s="29">
        <v>19</v>
      </c>
      <c r="N207" s="29">
        <v>28</v>
      </c>
      <c r="O207" s="29">
        <v>30</v>
      </c>
      <c r="P207" s="29">
        <v>43</v>
      </c>
      <c r="Q207" s="29">
        <v>34</v>
      </c>
      <c r="R207" s="29">
        <v>49</v>
      </c>
      <c r="S207" s="29">
        <v>43</v>
      </c>
      <c r="T207" s="29" t="s">
        <v>7603</v>
      </c>
      <c r="U207" s="29" t="s">
        <v>7603</v>
      </c>
      <c r="V207" s="29" t="s">
        <v>7603</v>
      </c>
      <c r="W207" s="29" t="s">
        <v>7603</v>
      </c>
      <c r="X207" s="29" t="s">
        <v>7603</v>
      </c>
      <c r="Y207" s="29" t="s">
        <v>7603</v>
      </c>
      <c r="Z207" s="7">
        <v>184</v>
      </c>
      <c r="AA207" s="7">
        <v>187</v>
      </c>
      <c r="AB207" s="8">
        <v>44</v>
      </c>
      <c r="AC207" s="8" t="s">
        <v>290</v>
      </c>
      <c r="AD207" s="8">
        <v>17</v>
      </c>
      <c r="AE207" s="8" t="s">
        <v>290</v>
      </c>
      <c r="AF207" s="8" t="s">
        <v>7603</v>
      </c>
      <c r="AG207" s="8">
        <v>276</v>
      </c>
      <c r="AH207" s="8">
        <v>26</v>
      </c>
      <c r="AI207" s="9">
        <v>371</v>
      </c>
      <c r="AJ207" s="9" t="s">
        <v>7603</v>
      </c>
      <c r="AK207" s="9">
        <v>371</v>
      </c>
    </row>
    <row r="208" spans="1:37">
      <c r="A208">
        <v>2014</v>
      </c>
      <c r="B208" s="10" t="s">
        <v>11803</v>
      </c>
      <c r="C208" s="11" t="s">
        <v>8410</v>
      </c>
      <c r="D208" s="11" t="s">
        <v>8412</v>
      </c>
      <c r="E208" s="11" t="s">
        <v>8413</v>
      </c>
      <c r="F208" s="11" t="s">
        <v>1296</v>
      </c>
      <c r="G208" s="11" t="s">
        <v>11804</v>
      </c>
      <c r="H208" s="11" t="s">
        <v>11805</v>
      </c>
      <c r="I208" s="11" t="str">
        <f>INDEX(CountyList!A:A, MATCH(MID(B208, 3, 3), CountyList!B:B, 0))</f>
        <v>Cook</v>
      </c>
      <c r="J208" s="29">
        <v>43</v>
      </c>
      <c r="K208" s="29">
        <v>29</v>
      </c>
      <c r="L208" s="29">
        <v>19</v>
      </c>
      <c r="M208" s="29">
        <v>27</v>
      </c>
      <c r="N208" s="29">
        <v>19</v>
      </c>
      <c r="O208" s="29">
        <v>19</v>
      </c>
      <c r="P208" s="29">
        <v>13</v>
      </c>
      <c r="Q208" s="29">
        <v>19</v>
      </c>
      <c r="R208" s="29" t="s">
        <v>290</v>
      </c>
      <c r="S208" s="29">
        <v>20</v>
      </c>
      <c r="T208" s="29" t="s">
        <v>7603</v>
      </c>
      <c r="U208" s="29" t="s">
        <v>7603</v>
      </c>
      <c r="V208" s="29" t="s">
        <v>7603</v>
      </c>
      <c r="W208" s="29" t="s">
        <v>7603</v>
      </c>
      <c r="X208" s="29" t="s">
        <v>7603</v>
      </c>
      <c r="Y208" s="29" t="s">
        <v>7603</v>
      </c>
      <c r="Z208" s="7">
        <v>100</v>
      </c>
      <c r="AA208" s="7">
        <v>115</v>
      </c>
      <c r="AB208" s="8">
        <v>66</v>
      </c>
      <c r="AC208" s="8" t="s">
        <v>7603</v>
      </c>
      <c r="AD208" s="8" t="s">
        <v>290</v>
      </c>
      <c r="AE208" s="8" t="s">
        <v>290</v>
      </c>
      <c r="AF208" s="8" t="s">
        <v>7603</v>
      </c>
      <c r="AG208" s="8">
        <v>107</v>
      </c>
      <c r="AH208" s="8">
        <v>35</v>
      </c>
      <c r="AI208" s="9">
        <v>215</v>
      </c>
      <c r="AJ208" s="9" t="s">
        <v>7603</v>
      </c>
      <c r="AK208" s="9">
        <v>215</v>
      </c>
    </row>
    <row r="209" spans="1:37">
      <c r="A209">
        <v>2014</v>
      </c>
      <c r="B209" s="10" t="s">
        <v>1365</v>
      </c>
      <c r="C209" s="11" t="s">
        <v>1366</v>
      </c>
      <c r="D209" s="11" t="s">
        <v>8417</v>
      </c>
      <c r="E209" s="11" t="s">
        <v>1369</v>
      </c>
      <c r="F209" s="11" t="s">
        <v>1370</v>
      </c>
      <c r="G209" s="11" t="s">
        <v>11806</v>
      </c>
      <c r="H209" s="11" t="s">
        <v>5509</v>
      </c>
      <c r="I209" s="11" t="str">
        <f>INDEX(CountyList!A:A, MATCH(MID(B209, 3, 3), CountyList!B:B, 0))</f>
        <v>Cook</v>
      </c>
      <c r="J209" s="29">
        <v>91</v>
      </c>
      <c r="K209" s="29">
        <v>62</v>
      </c>
      <c r="L209" s="29">
        <v>64</v>
      </c>
      <c r="M209" s="29">
        <v>61</v>
      </c>
      <c r="N209" s="29">
        <v>59</v>
      </c>
      <c r="O209" s="29">
        <v>54</v>
      </c>
      <c r="P209" s="29">
        <v>49</v>
      </c>
      <c r="Q209" s="29">
        <v>44</v>
      </c>
      <c r="R209" s="29">
        <v>62</v>
      </c>
      <c r="S209" s="29">
        <v>48</v>
      </c>
      <c r="T209" s="29" t="s">
        <v>7603</v>
      </c>
      <c r="U209" s="29" t="s">
        <v>7603</v>
      </c>
      <c r="V209" s="29" t="s">
        <v>7603</v>
      </c>
      <c r="W209" s="29" t="s">
        <v>7603</v>
      </c>
      <c r="X209" s="29" t="s">
        <v>7603</v>
      </c>
      <c r="Y209" s="29" t="s">
        <v>7603</v>
      </c>
      <c r="Z209" s="7">
        <v>298</v>
      </c>
      <c r="AA209" s="7">
        <v>296</v>
      </c>
      <c r="AB209" s="8">
        <v>28</v>
      </c>
      <c r="AC209" s="8" t="s">
        <v>7603</v>
      </c>
      <c r="AD209" s="8">
        <v>22</v>
      </c>
      <c r="AE209" s="8" t="s">
        <v>290</v>
      </c>
      <c r="AF209" s="8" t="s">
        <v>7603</v>
      </c>
      <c r="AG209" s="8">
        <v>539</v>
      </c>
      <c r="AH209" s="8" t="s">
        <v>7603</v>
      </c>
      <c r="AI209" s="9">
        <v>594</v>
      </c>
      <c r="AJ209" s="9" t="s">
        <v>7603</v>
      </c>
      <c r="AK209" s="9">
        <v>594</v>
      </c>
    </row>
    <row r="210" spans="1:37">
      <c r="A210">
        <v>2014</v>
      </c>
      <c r="B210" s="10" t="s">
        <v>11807</v>
      </c>
      <c r="C210" s="11" t="s">
        <v>8419</v>
      </c>
      <c r="D210" s="11" t="s">
        <v>6212</v>
      </c>
      <c r="E210" s="11" t="s">
        <v>8422</v>
      </c>
      <c r="F210" s="11" t="s">
        <v>1307</v>
      </c>
      <c r="G210" s="11" t="s">
        <v>11808</v>
      </c>
      <c r="H210" s="11" t="s">
        <v>11809</v>
      </c>
      <c r="I210" s="11" t="str">
        <f>INDEX(CountyList!A:A, MATCH(MID(B210, 3, 3), CountyList!B:B, 0))</f>
        <v>Cook</v>
      </c>
      <c r="J210" s="29">
        <v>19</v>
      </c>
      <c r="K210" s="29">
        <v>19</v>
      </c>
      <c r="L210" s="29">
        <v>15</v>
      </c>
      <c r="M210" s="29">
        <v>13</v>
      </c>
      <c r="N210" s="29">
        <v>10</v>
      </c>
      <c r="O210" s="29">
        <v>19</v>
      </c>
      <c r="P210" s="29">
        <v>25</v>
      </c>
      <c r="Q210" s="29">
        <v>16</v>
      </c>
      <c r="R210" s="29">
        <v>22</v>
      </c>
      <c r="S210" s="29">
        <v>29</v>
      </c>
      <c r="T210" s="29" t="s">
        <v>7603</v>
      </c>
      <c r="U210" s="29" t="s">
        <v>7603</v>
      </c>
      <c r="V210" s="29" t="s">
        <v>7603</v>
      </c>
      <c r="W210" s="29" t="s">
        <v>7603</v>
      </c>
      <c r="X210" s="29" t="s">
        <v>7603</v>
      </c>
      <c r="Y210" s="29" t="s">
        <v>7603</v>
      </c>
      <c r="Z210" s="7">
        <v>97</v>
      </c>
      <c r="AA210" s="7">
        <v>90</v>
      </c>
      <c r="AB210" s="8">
        <v>32</v>
      </c>
      <c r="AC210" s="8" t="s">
        <v>7603</v>
      </c>
      <c r="AD210" s="8" t="s">
        <v>290</v>
      </c>
      <c r="AE210" s="8">
        <v>33</v>
      </c>
      <c r="AF210" s="8" t="s">
        <v>7603</v>
      </c>
      <c r="AG210" s="8">
        <v>101</v>
      </c>
      <c r="AH210" s="8">
        <v>17</v>
      </c>
      <c r="AI210" s="9">
        <v>187</v>
      </c>
      <c r="AJ210" s="9" t="s">
        <v>7603</v>
      </c>
      <c r="AK210" s="9">
        <v>187</v>
      </c>
    </row>
    <row r="211" spans="1:37">
      <c r="A211">
        <v>2014</v>
      </c>
      <c r="B211" s="10" t="s">
        <v>1372</v>
      </c>
      <c r="C211" s="11" t="s">
        <v>8425</v>
      </c>
      <c r="D211" s="11" t="s">
        <v>5510</v>
      </c>
      <c r="E211" s="11" t="s">
        <v>1376</v>
      </c>
      <c r="F211" s="11" t="s">
        <v>1377</v>
      </c>
      <c r="G211" s="11" t="s">
        <v>11810</v>
      </c>
      <c r="H211" s="11" t="s">
        <v>5512</v>
      </c>
      <c r="I211" s="11" t="str">
        <f>INDEX(CountyList!A:A, MATCH(MID(B211, 3, 3), CountyList!B:B, 0))</f>
        <v>Cook</v>
      </c>
      <c r="J211" s="29">
        <v>26</v>
      </c>
      <c r="K211" s="29">
        <v>27</v>
      </c>
      <c r="L211" s="29">
        <v>54</v>
      </c>
      <c r="M211" s="29">
        <v>39</v>
      </c>
      <c r="N211" s="29">
        <v>44</v>
      </c>
      <c r="O211" s="29">
        <v>52</v>
      </c>
      <c r="P211" s="29">
        <v>51</v>
      </c>
      <c r="Q211" s="29">
        <v>46</v>
      </c>
      <c r="R211" s="29">
        <v>38</v>
      </c>
      <c r="S211" s="29">
        <v>54</v>
      </c>
      <c r="T211" s="29" t="s">
        <v>7603</v>
      </c>
      <c r="U211" s="29" t="s">
        <v>7603</v>
      </c>
      <c r="V211" s="29" t="s">
        <v>7603</v>
      </c>
      <c r="W211" s="29" t="s">
        <v>7603</v>
      </c>
      <c r="X211" s="29" t="s">
        <v>7603</v>
      </c>
      <c r="Y211" s="29" t="s">
        <v>7603</v>
      </c>
      <c r="Z211" s="7">
        <v>188</v>
      </c>
      <c r="AA211" s="7">
        <v>243</v>
      </c>
      <c r="AB211" s="8" t="s">
        <v>7603</v>
      </c>
      <c r="AC211" s="8" t="s">
        <v>7603</v>
      </c>
      <c r="AD211" s="8" t="s">
        <v>290</v>
      </c>
      <c r="AE211" s="8" t="s">
        <v>7603</v>
      </c>
      <c r="AF211" s="8" t="s">
        <v>7603</v>
      </c>
      <c r="AG211" s="8">
        <v>414</v>
      </c>
      <c r="AH211" s="8">
        <v>15</v>
      </c>
      <c r="AI211" s="9">
        <v>431</v>
      </c>
      <c r="AJ211" s="9" t="s">
        <v>7603</v>
      </c>
      <c r="AK211" s="9">
        <v>431</v>
      </c>
    </row>
    <row r="212" spans="1:37">
      <c r="A212">
        <v>2014</v>
      </c>
      <c r="B212" s="10" t="s">
        <v>1379</v>
      </c>
      <c r="C212" s="11" t="s">
        <v>1380</v>
      </c>
      <c r="D212" s="11" t="s">
        <v>8429</v>
      </c>
      <c r="E212" s="11" t="s">
        <v>1383</v>
      </c>
      <c r="F212" s="11" t="s">
        <v>1377</v>
      </c>
      <c r="G212" s="11" t="s">
        <v>11811</v>
      </c>
      <c r="H212" s="11" t="s">
        <v>5515</v>
      </c>
      <c r="I212" s="11" t="str">
        <f>INDEX(CountyList!A:A, MATCH(MID(B212, 3, 3), CountyList!B:B, 0))</f>
        <v>Cook</v>
      </c>
      <c r="J212" s="29">
        <v>16</v>
      </c>
      <c r="K212" s="29">
        <v>17</v>
      </c>
      <c r="L212" s="29">
        <v>26</v>
      </c>
      <c r="M212" s="29">
        <v>34</v>
      </c>
      <c r="N212" s="29">
        <v>20</v>
      </c>
      <c r="O212" s="29">
        <v>26</v>
      </c>
      <c r="P212" s="29">
        <v>25</v>
      </c>
      <c r="Q212" s="29">
        <v>19</v>
      </c>
      <c r="R212" s="29">
        <v>22</v>
      </c>
      <c r="S212" s="29">
        <v>26</v>
      </c>
      <c r="T212" s="29" t="s">
        <v>7603</v>
      </c>
      <c r="U212" s="29" t="s">
        <v>7603</v>
      </c>
      <c r="V212" s="29" t="s">
        <v>7603</v>
      </c>
      <c r="W212" s="29" t="s">
        <v>7603</v>
      </c>
      <c r="X212" s="29">
        <v>10</v>
      </c>
      <c r="Y212" s="29" t="s">
        <v>7603</v>
      </c>
      <c r="Z212" s="7">
        <v>117</v>
      </c>
      <c r="AA212" s="7">
        <v>124</v>
      </c>
      <c r="AB212" s="8" t="s">
        <v>290</v>
      </c>
      <c r="AC212" s="8" t="s">
        <v>7603</v>
      </c>
      <c r="AD212" s="8" t="s">
        <v>290</v>
      </c>
      <c r="AE212" s="8" t="s">
        <v>290</v>
      </c>
      <c r="AF212" s="8" t="s">
        <v>7603</v>
      </c>
      <c r="AG212" s="8">
        <v>219</v>
      </c>
      <c r="AH212" s="8">
        <v>10</v>
      </c>
      <c r="AI212" s="9">
        <v>241</v>
      </c>
      <c r="AJ212" s="9" t="s">
        <v>7603</v>
      </c>
      <c r="AK212" s="9">
        <v>241</v>
      </c>
    </row>
    <row r="213" spans="1:37">
      <c r="A213">
        <v>2014</v>
      </c>
      <c r="B213" s="10" t="s">
        <v>11812</v>
      </c>
      <c r="C213" s="11" t="s">
        <v>8431</v>
      </c>
      <c r="D213" s="11" t="s">
        <v>8433</v>
      </c>
      <c r="E213" s="11" t="s">
        <v>8434</v>
      </c>
      <c r="F213" s="11" t="s">
        <v>1210</v>
      </c>
      <c r="G213" s="11" t="s">
        <v>11813</v>
      </c>
      <c r="H213" s="11" t="s">
        <v>11814</v>
      </c>
      <c r="I213" s="11" t="str">
        <f>INDEX(CountyList!A:A, MATCH(MID(B213, 3, 3), CountyList!B:B, 0))</f>
        <v>Cook</v>
      </c>
      <c r="J213" s="29">
        <v>20</v>
      </c>
      <c r="K213" s="29">
        <v>15</v>
      </c>
      <c r="L213" s="29">
        <v>14</v>
      </c>
      <c r="M213" s="29">
        <v>15</v>
      </c>
      <c r="N213" s="29">
        <v>16</v>
      </c>
      <c r="O213" s="29">
        <v>15</v>
      </c>
      <c r="P213" s="29">
        <v>14</v>
      </c>
      <c r="Q213" s="29">
        <v>25</v>
      </c>
      <c r="R213" s="29">
        <v>17</v>
      </c>
      <c r="S213" s="29">
        <v>13</v>
      </c>
      <c r="T213" s="29" t="s">
        <v>7603</v>
      </c>
      <c r="U213" s="29" t="s">
        <v>7603</v>
      </c>
      <c r="V213" s="29" t="s">
        <v>7603</v>
      </c>
      <c r="W213" s="29" t="s">
        <v>7603</v>
      </c>
      <c r="X213" s="29" t="s">
        <v>7603</v>
      </c>
      <c r="Y213" s="29" t="s">
        <v>7603</v>
      </c>
      <c r="Z213" s="7">
        <v>88</v>
      </c>
      <c r="AA213" s="7">
        <v>76</v>
      </c>
      <c r="AB213" s="8" t="s">
        <v>290</v>
      </c>
      <c r="AC213" s="8" t="s">
        <v>290</v>
      </c>
      <c r="AD213" s="8" t="s">
        <v>290</v>
      </c>
      <c r="AE213" s="8">
        <v>112</v>
      </c>
      <c r="AF213" s="8" t="s">
        <v>290</v>
      </c>
      <c r="AG213" s="8">
        <v>24</v>
      </c>
      <c r="AH213" s="8">
        <v>16</v>
      </c>
      <c r="AI213" s="9">
        <v>164</v>
      </c>
      <c r="AJ213" s="9" t="s">
        <v>7603</v>
      </c>
      <c r="AK213" s="9">
        <v>164</v>
      </c>
    </row>
    <row r="214" spans="1:37">
      <c r="A214">
        <v>2014</v>
      </c>
      <c r="B214" s="10" t="s">
        <v>1384</v>
      </c>
      <c r="C214" s="11" t="s">
        <v>1385</v>
      </c>
      <c r="D214" s="11" t="s">
        <v>11815</v>
      </c>
      <c r="E214" s="11" t="s">
        <v>1386</v>
      </c>
      <c r="F214" s="11" t="s">
        <v>1387</v>
      </c>
      <c r="G214" s="11" t="s">
        <v>11816</v>
      </c>
      <c r="H214" s="11" t="s">
        <v>5518</v>
      </c>
      <c r="I214" s="11" t="str">
        <f>INDEX(CountyList!A:A, MATCH(MID(B214, 3, 3), CountyList!B:B, 0))</f>
        <v>Cook</v>
      </c>
      <c r="J214" s="29">
        <v>15</v>
      </c>
      <c r="K214" s="29">
        <v>23</v>
      </c>
      <c r="L214" s="29">
        <v>18</v>
      </c>
      <c r="M214" s="29">
        <v>35</v>
      </c>
      <c r="N214" s="29">
        <v>35</v>
      </c>
      <c r="O214" s="29">
        <v>32</v>
      </c>
      <c r="P214" s="29">
        <v>48</v>
      </c>
      <c r="Q214" s="29">
        <v>28</v>
      </c>
      <c r="R214" s="29">
        <v>47</v>
      </c>
      <c r="S214" s="29">
        <v>50</v>
      </c>
      <c r="T214" s="29" t="s">
        <v>7603</v>
      </c>
      <c r="U214" s="29" t="s">
        <v>7603</v>
      </c>
      <c r="V214" s="29" t="s">
        <v>7603</v>
      </c>
      <c r="W214" s="29" t="s">
        <v>7603</v>
      </c>
      <c r="X214" s="29">
        <v>18</v>
      </c>
      <c r="Y214" s="29" t="s">
        <v>7603</v>
      </c>
      <c r="Z214" s="7">
        <v>197</v>
      </c>
      <c r="AA214" s="7">
        <v>152</v>
      </c>
      <c r="AB214" s="8">
        <v>36</v>
      </c>
      <c r="AC214" s="8" t="s">
        <v>7603</v>
      </c>
      <c r="AD214" s="8">
        <v>11</v>
      </c>
      <c r="AE214" s="8">
        <v>167</v>
      </c>
      <c r="AF214" s="8" t="s">
        <v>7603</v>
      </c>
      <c r="AG214" s="8">
        <v>96</v>
      </c>
      <c r="AH214" s="8">
        <v>39</v>
      </c>
      <c r="AI214" s="9">
        <v>349</v>
      </c>
      <c r="AJ214" s="9" t="s">
        <v>7603</v>
      </c>
      <c r="AK214" s="9">
        <v>349</v>
      </c>
    </row>
    <row r="215" spans="1:37">
      <c r="A215">
        <v>2014</v>
      </c>
      <c r="B215" s="10" t="s">
        <v>1389</v>
      </c>
      <c r="C215" s="11" t="s">
        <v>1390</v>
      </c>
      <c r="D215" s="11" t="s">
        <v>11817</v>
      </c>
      <c r="E215" s="11" t="s">
        <v>1393</v>
      </c>
      <c r="F215" s="11" t="s">
        <v>1394</v>
      </c>
      <c r="G215" s="11" t="s">
        <v>11818</v>
      </c>
      <c r="H215" s="11" t="s">
        <v>5520</v>
      </c>
      <c r="I215" s="11" t="str">
        <f>INDEX(CountyList!A:A, MATCH(MID(B215, 3, 3), CountyList!B:B, 0))</f>
        <v>Cook</v>
      </c>
      <c r="J215" s="29">
        <v>21</v>
      </c>
      <c r="K215" s="29">
        <v>29</v>
      </c>
      <c r="L215" s="29">
        <v>19</v>
      </c>
      <c r="M215" s="29">
        <v>28</v>
      </c>
      <c r="N215" s="29">
        <v>16</v>
      </c>
      <c r="O215" s="29">
        <v>26</v>
      </c>
      <c r="P215" s="29">
        <v>13</v>
      </c>
      <c r="Q215" s="29">
        <v>14</v>
      </c>
      <c r="R215" s="29">
        <v>19</v>
      </c>
      <c r="S215" s="29">
        <v>17</v>
      </c>
      <c r="T215" s="29" t="s">
        <v>7603</v>
      </c>
      <c r="U215" s="29" t="s">
        <v>7603</v>
      </c>
      <c r="V215" s="29" t="s">
        <v>7603</v>
      </c>
      <c r="W215" s="29" t="s">
        <v>7603</v>
      </c>
      <c r="X215" s="29" t="s">
        <v>7603</v>
      </c>
      <c r="Y215" s="29" t="s">
        <v>7603</v>
      </c>
      <c r="Z215" s="7">
        <v>110</v>
      </c>
      <c r="AA215" s="7">
        <v>92</v>
      </c>
      <c r="AB215" s="8">
        <v>189</v>
      </c>
      <c r="AC215" s="8" t="s">
        <v>7603</v>
      </c>
      <c r="AD215" s="8">
        <v>11</v>
      </c>
      <c r="AE215" s="8" t="s">
        <v>290</v>
      </c>
      <c r="AF215" s="8" t="s">
        <v>7603</v>
      </c>
      <c r="AG215" s="8" t="s">
        <v>7603</v>
      </c>
      <c r="AH215" s="8" t="s">
        <v>290</v>
      </c>
      <c r="AI215" s="9">
        <v>202</v>
      </c>
      <c r="AJ215" s="9" t="s">
        <v>7603</v>
      </c>
      <c r="AK215" s="9">
        <v>202</v>
      </c>
    </row>
    <row r="216" spans="1:37">
      <c r="A216">
        <v>2014</v>
      </c>
      <c r="B216" s="10" t="s">
        <v>1396</v>
      </c>
      <c r="C216" s="11" t="s">
        <v>1397</v>
      </c>
      <c r="D216" s="11" t="s">
        <v>8444</v>
      </c>
      <c r="E216" s="11" t="s">
        <v>1398</v>
      </c>
      <c r="F216" s="11" t="s">
        <v>1272</v>
      </c>
      <c r="G216" s="11" t="s">
        <v>11819</v>
      </c>
      <c r="H216" s="11" t="s">
        <v>5523</v>
      </c>
      <c r="I216" s="11" t="str">
        <f>INDEX(CountyList!A:A, MATCH(MID(B216, 3, 3), CountyList!B:B, 0))</f>
        <v>Cook</v>
      </c>
      <c r="J216" s="29">
        <v>62</v>
      </c>
      <c r="K216" s="29">
        <v>22</v>
      </c>
      <c r="L216" s="29">
        <v>12</v>
      </c>
      <c r="M216" s="29">
        <v>10</v>
      </c>
      <c r="N216" s="29">
        <v>19</v>
      </c>
      <c r="O216" s="29">
        <v>17</v>
      </c>
      <c r="P216" s="29">
        <v>20</v>
      </c>
      <c r="Q216" s="29" t="s">
        <v>290</v>
      </c>
      <c r="R216" s="29">
        <v>13</v>
      </c>
      <c r="S216" s="29">
        <v>11</v>
      </c>
      <c r="T216" s="29" t="s">
        <v>7603</v>
      </c>
      <c r="U216" s="29" t="s">
        <v>7603</v>
      </c>
      <c r="V216" s="29" t="s">
        <v>7603</v>
      </c>
      <c r="W216" s="29" t="s">
        <v>7603</v>
      </c>
      <c r="X216" s="29" t="s">
        <v>7603</v>
      </c>
      <c r="Y216" s="29" t="s">
        <v>7603</v>
      </c>
      <c r="Z216" s="7">
        <v>102</v>
      </c>
      <c r="AA216" s="7">
        <v>92</v>
      </c>
      <c r="AB216" s="8" t="s">
        <v>290</v>
      </c>
      <c r="AC216" s="8" t="s">
        <v>7603</v>
      </c>
      <c r="AD216" s="8" t="s">
        <v>7603</v>
      </c>
      <c r="AE216" s="8">
        <v>178</v>
      </c>
      <c r="AF216" s="8" t="s">
        <v>7603</v>
      </c>
      <c r="AG216" s="8" t="s">
        <v>7603</v>
      </c>
      <c r="AH216" s="8">
        <v>14</v>
      </c>
      <c r="AI216" s="9">
        <v>194</v>
      </c>
      <c r="AJ216" s="9" t="s">
        <v>7603</v>
      </c>
      <c r="AK216" s="9">
        <v>194</v>
      </c>
    </row>
    <row r="217" spans="1:37">
      <c r="A217">
        <v>2014</v>
      </c>
      <c r="B217" s="10" t="s">
        <v>11820</v>
      </c>
      <c r="C217" s="11" t="s">
        <v>786</v>
      </c>
      <c r="D217" s="11" t="s">
        <v>8447</v>
      </c>
      <c r="E217" s="11" t="s">
        <v>8448</v>
      </c>
      <c r="F217" s="11" t="s">
        <v>1340</v>
      </c>
      <c r="G217" s="11" t="s">
        <v>11821</v>
      </c>
      <c r="H217" s="11" t="s">
        <v>11822</v>
      </c>
      <c r="I217" s="11" t="str">
        <f>INDEX(CountyList!A:A, MATCH(MID(B217, 3, 3), CountyList!B:B, 0))</f>
        <v>Cook</v>
      </c>
      <c r="J217" s="29">
        <v>15</v>
      </c>
      <c r="K217" s="29">
        <v>15</v>
      </c>
      <c r="L217" s="29">
        <v>23</v>
      </c>
      <c r="M217" s="29">
        <v>12</v>
      </c>
      <c r="N217" s="29">
        <v>13</v>
      </c>
      <c r="O217" s="29">
        <v>15</v>
      </c>
      <c r="P217" s="29">
        <v>14</v>
      </c>
      <c r="Q217" s="29">
        <v>13</v>
      </c>
      <c r="R217" s="29">
        <v>15</v>
      </c>
      <c r="S217" s="29">
        <v>13</v>
      </c>
      <c r="T217" s="29" t="s">
        <v>7603</v>
      </c>
      <c r="U217" s="29" t="s">
        <v>7603</v>
      </c>
      <c r="V217" s="29" t="s">
        <v>7603</v>
      </c>
      <c r="W217" s="29" t="s">
        <v>7603</v>
      </c>
      <c r="X217" s="29" t="s">
        <v>290</v>
      </c>
      <c r="Y217" s="29" t="s">
        <v>7603</v>
      </c>
      <c r="Z217" s="7">
        <v>65</v>
      </c>
      <c r="AA217" s="7">
        <v>90</v>
      </c>
      <c r="AB217" s="8" t="s">
        <v>290</v>
      </c>
      <c r="AC217" s="8" t="s">
        <v>7603</v>
      </c>
      <c r="AD217" s="8" t="s">
        <v>7603</v>
      </c>
      <c r="AE217" s="8">
        <v>99</v>
      </c>
      <c r="AF217" s="8" t="s">
        <v>290</v>
      </c>
      <c r="AG217" s="8">
        <v>35</v>
      </c>
      <c r="AH217" s="8">
        <v>12</v>
      </c>
      <c r="AI217" s="9">
        <v>155</v>
      </c>
      <c r="AJ217" s="9" t="s">
        <v>7603</v>
      </c>
      <c r="AK217" s="9">
        <v>155</v>
      </c>
    </row>
    <row r="218" spans="1:37">
      <c r="A218">
        <v>2014</v>
      </c>
      <c r="B218" s="10" t="s">
        <v>1405</v>
      </c>
      <c r="C218" s="11" t="s">
        <v>1406</v>
      </c>
      <c r="D218" s="11" t="s">
        <v>11823</v>
      </c>
      <c r="E218" s="11" t="s">
        <v>1409</v>
      </c>
      <c r="F218" s="11" t="s">
        <v>1122</v>
      </c>
      <c r="G218" s="11" t="s">
        <v>11824</v>
      </c>
      <c r="H218" s="11" t="s">
        <v>5530</v>
      </c>
      <c r="I218" s="11" t="str">
        <f>INDEX(CountyList!A:A, MATCH(MID(B218, 3, 3), CountyList!B:B, 0))</f>
        <v>Cook</v>
      </c>
      <c r="J218" s="29">
        <v>44</v>
      </c>
      <c r="K218" s="29">
        <v>30</v>
      </c>
      <c r="L218" s="29">
        <v>21</v>
      </c>
      <c r="M218" s="29">
        <v>33</v>
      </c>
      <c r="N218" s="29">
        <v>25</v>
      </c>
      <c r="O218" s="29">
        <v>23</v>
      </c>
      <c r="P218" s="29">
        <v>19</v>
      </c>
      <c r="Q218" s="29">
        <v>21</v>
      </c>
      <c r="R218" s="29">
        <v>19</v>
      </c>
      <c r="S218" s="29">
        <v>18</v>
      </c>
      <c r="T218" s="29" t="s">
        <v>7603</v>
      </c>
      <c r="U218" s="29" t="s">
        <v>7603</v>
      </c>
      <c r="V218" s="29" t="s">
        <v>7603</v>
      </c>
      <c r="W218" s="29" t="s">
        <v>7603</v>
      </c>
      <c r="X218" s="29" t="s">
        <v>7603</v>
      </c>
      <c r="Y218" s="29" t="s">
        <v>7603</v>
      </c>
      <c r="Z218" s="7">
        <v>118</v>
      </c>
      <c r="AA218" s="7">
        <v>135</v>
      </c>
      <c r="AB218" s="8">
        <v>133</v>
      </c>
      <c r="AC218" s="8" t="s">
        <v>7603</v>
      </c>
      <c r="AD218" s="8" t="s">
        <v>7603</v>
      </c>
      <c r="AE218" s="8" t="s">
        <v>7603</v>
      </c>
      <c r="AF218" s="8" t="s">
        <v>7603</v>
      </c>
      <c r="AG218" s="8">
        <v>116</v>
      </c>
      <c r="AH218" s="8" t="s">
        <v>290</v>
      </c>
      <c r="AI218" s="9">
        <v>253</v>
      </c>
      <c r="AJ218" s="9" t="s">
        <v>7603</v>
      </c>
      <c r="AK218" s="9">
        <v>253</v>
      </c>
    </row>
    <row r="219" spans="1:37">
      <c r="A219">
        <v>2014</v>
      </c>
      <c r="B219" s="10" t="s">
        <v>1411</v>
      </c>
      <c r="C219" s="11" t="s">
        <v>1412</v>
      </c>
      <c r="D219" s="11" t="s">
        <v>8455</v>
      </c>
      <c r="E219" s="11" t="s">
        <v>8456</v>
      </c>
      <c r="F219" s="11" t="s">
        <v>1204</v>
      </c>
      <c r="G219" s="11" t="s">
        <v>11825</v>
      </c>
      <c r="H219" s="11" t="s">
        <v>5533</v>
      </c>
      <c r="I219" s="11" t="str">
        <f>INDEX(CountyList!A:A, MATCH(MID(B219, 3, 3), CountyList!B:B, 0))</f>
        <v>Cook</v>
      </c>
      <c r="J219" s="29">
        <v>39</v>
      </c>
      <c r="K219" s="29">
        <v>27</v>
      </c>
      <c r="L219" s="29">
        <v>30</v>
      </c>
      <c r="M219" s="29">
        <v>27</v>
      </c>
      <c r="N219" s="29">
        <v>22</v>
      </c>
      <c r="O219" s="29">
        <v>28</v>
      </c>
      <c r="P219" s="29">
        <v>24</v>
      </c>
      <c r="Q219" s="29">
        <v>21</v>
      </c>
      <c r="R219" s="29">
        <v>18</v>
      </c>
      <c r="S219" s="29">
        <v>22</v>
      </c>
      <c r="T219" s="29" t="s">
        <v>7603</v>
      </c>
      <c r="U219" s="29" t="s">
        <v>7603</v>
      </c>
      <c r="V219" s="29" t="s">
        <v>7603</v>
      </c>
      <c r="W219" s="29" t="s">
        <v>7603</v>
      </c>
      <c r="X219" s="29" t="s">
        <v>290</v>
      </c>
      <c r="Y219" s="29" t="s">
        <v>7603</v>
      </c>
      <c r="Z219" s="7">
        <v>127</v>
      </c>
      <c r="AA219" s="7">
        <v>133</v>
      </c>
      <c r="AB219" s="8" t="s">
        <v>290</v>
      </c>
      <c r="AC219" s="8" t="s">
        <v>7603</v>
      </c>
      <c r="AD219" s="8">
        <v>12</v>
      </c>
      <c r="AE219" s="8" t="s">
        <v>7603</v>
      </c>
      <c r="AF219" s="8" t="s">
        <v>7603</v>
      </c>
      <c r="AG219" s="8">
        <v>247</v>
      </c>
      <c r="AH219" s="8" t="s">
        <v>7603</v>
      </c>
      <c r="AI219" s="9">
        <v>260</v>
      </c>
      <c r="AJ219" s="9" t="s">
        <v>7603</v>
      </c>
      <c r="AK219" s="9">
        <v>260</v>
      </c>
    </row>
    <row r="220" spans="1:37">
      <c r="A220">
        <v>2014</v>
      </c>
      <c r="B220" s="10" t="s">
        <v>11826</v>
      </c>
      <c r="C220" s="11" t="s">
        <v>8459</v>
      </c>
      <c r="D220" s="11" t="s">
        <v>11827</v>
      </c>
      <c r="E220" s="11" t="s">
        <v>8462</v>
      </c>
      <c r="F220" s="11" t="s">
        <v>1204</v>
      </c>
      <c r="G220" s="11" t="s">
        <v>11828</v>
      </c>
      <c r="H220" s="11" t="s">
        <v>11829</v>
      </c>
      <c r="I220" s="11" t="str">
        <f>INDEX(CountyList!A:A, MATCH(MID(B220, 3, 3), CountyList!B:B, 0))</f>
        <v>Cook</v>
      </c>
      <c r="J220" s="29">
        <v>21</v>
      </c>
      <c r="K220" s="29">
        <v>26</v>
      </c>
      <c r="L220" s="29">
        <v>19</v>
      </c>
      <c r="M220" s="29">
        <v>16</v>
      </c>
      <c r="N220" s="29">
        <v>18</v>
      </c>
      <c r="O220" s="29">
        <v>15</v>
      </c>
      <c r="P220" s="29">
        <v>19</v>
      </c>
      <c r="Q220" s="29">
        <v>13</v>
      </c>
      <c r="R220" s="29">
        <v>26</v>
      </c>
      <c r="S220" s="29">
        <v>22</v>
      </c>
      <c r="T220" s="29" t="s">
        <v>7603</v>
      </c>
      <c r="U220" s="29" t="s">
        <v>7603</v>
      </c>
      <c r="V220" s="29" t="s">
        <v>7603</v>
      </c>
      <c r="W220" s="29" t="s">
        <v>7603</v>
      </c>
      <c r="X220" s="29" t="s">
        <v>7603</v>
      </c>
      <c r="Y220" s="29" t="s">
        <v>7603</v>
      </c>
      <c r="Z220" s="7">
        <v>100</v>
      </c>
      <c r="AA220" s="7">
        <v>95</v>
      </c>
      <c r="AB220" s="8" t="s">
        <v>7603</v>
      </c>
      <c r="AC220" s="8" t="s">
        <v>7603</v>
      </c>
      <c r="AD220" s="8" t="s">
        <v>7603</v>
      </c>
      <c r="AE220" s="8" t="s">
        <v>7603</v>
      </c>
      <c r="AF220" s="8" t="s">
        <v>7603</v>
      </c>
      <c r="AG220" s="8">
        <v>168</v>
      </c>
      <c r="AH220" s="8">
        <v>27</v>
      </c>
      <c r="AI220" s="9">
        <v>195</v>
      </c>
      <c r="AJ220" s="9" t="s">
        <v>7603</v>
      </c>
      <c r="AK220" s="9">
        <v>195</v>
      </c>
    </row>
    <row r="221" spans="1:37">
      <c r="A221">
        <v>2014</v>
      </c>
      <c r="B221" s="10" t="s">
        <v>11830</v>
      </c>
      <c r="C221" s="11" t="s">
        <v>8465</v>
      </c>
      <c r="D221" s="11" t="s">
        <v>8467</v>
      </c>
      <c r="E221" s="11" t="s">
        <v>8468</v>
      </c>
      <c r="F221" s="11" t="s">
        <v>1420</v>
      </c>
      <c r="G221" s="11" t="s">
        <v>11831</v>
      </c>
      <c r="H221" s="11" t="s">
        <v>11832</v>
      </c>
      <c r="I221" s="11" t="str">
        <f>INDEX(CountyList!A:A, MATCH(MID(B221, 3, 3), CountyList!B:B, 0))</f>
        <v>Cook</v>
      </c>
      <c r="J221" s="29">
        <v>14</v>
      </c>
      <c r="K221" s="29" t="s">
        <v>290</v>
      </c>
      <c r="L221" s="29" t="s">
        <v>290</v>
      </c>
      <c r="M221" s="29" t="s">
        <v>290</v>
      </c>
      <c r="N221" s="29">
        <v>12</v>
      </c>
      <c r="O221" s="29">
        <v>10</v>
      </c>
      <c r="P221" s="29" t="s">
        <v>290</v>
      </c>
      <c r="Q221" s="29" t="s">
        <v>290</v>
      </c>
      <c r="R221" s="29">
        <v>11</v>
      </c>
      <c r="S221" s="29">
        <v>10</v>
      </c>
      <c r="T221" s="29" t="s">
        <v>7603</v>
      </c>
      <c r="U221" s="29" t="s">
        <v>7603</v>
      </c>
      <c r="V221" s="29" t="s">
        <v>7603</v>
      </c>
      <c r="W221" s="29" t="s">
        <v>7603</v>
      </c>
      <c r="X221" s="29" t="s">
        <v>7603</v>
      </c>
      <c r="Y221" s="29" t="s">
        <v>7603</v>
      </c>
      <c r="Z221" s="7">
        <v>52</v>
      </c>
      <c r="AA221" s="7">
        <v>46</v>
      </c>
      <c r="AB221" s="8" t="s">
        <v>290</v>
      </c>
      <c r="AC221" s="8" t="s">
        <v>7603</v>
      </c>
      <c r="AD221" s="8" t="s">
        <v>7603</v>
      </c>
      <c r="AE221" s="8">
        <v>49</v>
      </c>
      <c r="AF221" s="8" t="s">
        <v>7603</v>
      </c>
      <c r="AG221" s="8">
        <v>38</v>
      </c>
      <c r="AH221" s="8">
        <v>10</v>
      </c>
      <c r="AI221" s="9">
        <v>98</v>
      </c>
      <c r="AJ221" s="9" t="s">
        <v>7603</v>
      </c>
      <c r="AK221" s="9">
        <v>98</v>
      </c>
    </row>
    <row r="222" spans="1:37">
      <c r="A222">
        <v>2014</v>
      </c>
      <c r="B222" s="10" t="s">
        <v>1415</v>
      </c>
      <c r="C222" s="11" t="s">
        <v>1416</v>
      </c>
      <c r="D222" s="11" t="s">
        <v>8472</v>
      </c>
      <c r="E222" s="11" t="s">
        <v>1419</v>
      </c>
      <c r="F222" s="11" t="s">
        <v>1420</v>
      </c>
      <c r="G222" s="11" t="s">
        <v>11833</v>
      </c>
      <c r="H222" s="11" t="s">
        <v>5536</v>
      </c>
      <c r="I222" s="11" t="str">
        <f>INDEX(CountyList!A:A, MATCH(MID(B222, 3, 3), CountyList!B:B, 0))</f>
        <v>Cook</v>
      </c>
      <c r="J222" s="29">
        <v>51</v>
      </c>
      <c r="K222" s="29">
        <v>41</v>
      </c>
      <c r="L222" s="29">
        <v>32</v>
      </c>
      <c r="M222" s="29">
        <v>41</v>
      </c>
      <c r="N222" s="29">
        <v>35</v>
      </c>
      <c r="O222" s="29">
        <v>42</v>
      </c>
      <c r="P222" s="29">
        <v>35</v>
      </c>
      <c r="Q222" s="29">
        <v>38</v>
      </c>
      <c r="R222" s="29">
        <v>53</v>
      </c>
      <c r="S222" s="29">
        <v>46</v>
      </c>
      <c r="T222" s="29" t="s">
        <v>7603</v>
      </c>
      <c r="U222" s="29" t="s">
        <v>7603</v>
      </c>
      <c r="V222" s="29" t="s">
        <v>7603</v>
      </c>
      <c r="W222" s="29" t="s">
        <v>7603</v>
      </c>
      <c r="X222" s="29" t="s">
        <v>7603</v>
      </c>
      <c r="Y222" s="29" t="s">
        <v>7603</v>
      </c>
      <c r="Z222" s="7">
        <v>212</v>
      </c>
      <c r="AA222" s="7">
        <v>202</v>
      </c>
      <c r="AB222" s="8">
        <v>11</v>
      </c>
      <c r="AC222" s="8" t="s">
        <v>290</v>
      </c>
      <c r="AD222" s="8" t="s">
        <v>290</v>
      </c>
      <c r="AE222" s="8" t="s">
        <v>290</v>
      </c>
      <c r="AF222" s="8" t="s">
        <v>7603</v>
      </c>
      <c r="AG222" s="8">
        <v>391</v>
      </c>
      <c r="AH222" s="8" t="s">
        <v>290</v>
      </c>
      <c r="AI222" s="9">
        <v>414</v>
      </c>
      <c r="AJ222" s="9" t="s">
        <v>7603</v>
      </c>
      <c r="AK222" s="9">
        <v>414</v>
      </c>
    </row>
    <row r="223" spans="1:37">
      <c r="A223">
        <v>2014</v>
      </c>
      <c r="B223" s="10" t="s">
        <v>1422</v>
      </c>
      <c r="C223" s="11" t="s">
        <v>1423</v>
      </c>
      <c r="D223" s="11" t="s">
        <v>8475</v>
      </c>
      <c r="E223" s="11" t="s">
        <v>1425</v>
      </c>
      <c r="F223" s="11" t="s">
        <v>1333</v>
      </c>
      <c r="G223" s="11" t="s">
        <v>11834</v>
      </c>
      <c r="H223" s="11" t="s">
        <v>5539</v>
      </c>
      <c r="I223" s="11" t="str">
        <f>INDEX(CountyList!A:A, MATCH(MID(B223, 3, 3), CountyList!B:B, 0))</f>
        <v>Cook</v>
      </c>
      <c r="J223" s="29">
        <v>72</v>
      </c>
      <c r="K223" s="29">
        <v>62</v>
      </c>
      <c r="L223" s="29">
        <v>69</v>
      </c>
      <c r="M223" s="29">
        <v>45</v>
      </c>
      <c r="N223" s="29">
        <v>69</v>
      </c>
      <c r="O223" s="29">
        <v>51</v>
      </c>
      <c r="P223" s="29">
        <v>63</v>
      </c>
      <c r="Q223" s="29">
        <v>55</v>
      </c>
      <c r="R223" s="29">
        <v>59</v>
      </c>
      <c r="S223" s="29">
        <v>51</v>
      </c>
      <c r="T223" s="29" t="s">
        <v>7603</v>
      </c>
      <c r="U223" s="29" t="s">
        <v>7603</v>
      </c>
      <c r="V223" s="29" t="s">
        <v>7603</v>
      </c>
      <c r="W223" s="29" t="s">
        <v>7603</v>
      </c>
      <c r="X223" s="29">
        <v>26</v>
      </c>
      <c r="Y223" s="29" t="s">
        <v>7603</v>
      </c>
      <c r="Z223" s="7">
        <v>316</v>
      </c>
      <c r="AA223" s="7">
        <v>306</v>
      </c>
      <c r="AB223" s="8">
        <v>78</v>
      </c>
      <c r="AC223" s="8" t="s">
        <v>7603</v>
      </c>
      <c r="AD223" s="8">
        <v>47</v>
      </c>
      <c r="AE223" s="8" t="s">
        <v>290</v>
      </c>
      <c r="AF223" s="8" t="s">
        <v>7603</v>
      </c>
      <c r="AG223" s="8">
        <v>480</v>
      </c>
      <c r="AH223" s="8">
        <v>12</v>
      </c>
      <c r="AI223" s="9">
        <v>622</v>
      </c>
      <c r="AJ223" s="9" t="s">
        <v>7603</v>
      </c>
      <c r="AK223" s="9">
        <v>622</v>
      </c>
    </row>
    <row r="224" spans="1:37">
      <c r="A224">
        <v>2014</v>
      </c>
      <c r="B224" s="10" t="s">
        <v>1426</v>
      </c>
      <c r="C224" s="11" t="s">
        <v>1427</v>
      </c>
      <c r="D224" s="11" t="s">
        <v>8478</v>
      </c>
      <c r="E224" s="11" t="s">
        <v>1429</v>
      </c>
      <c r="F224" s="11" t="s">
        <v>1122</v>
      </c>
      <c r="G224" s="11" t="s">
        <v>11835</v>
      </c>
      <c r="H224" s="11" t="s">
        <v>5542</v>
      </c>
      <c r="I224" s="11" t="str">
        <f>INDEX(CountyList!A:A, MATCH(MID(B224, 3, 3), CountyList!B:B, 0))</f>
        <v>Cook</v>
      </c>
      <c r="J224" s="29">
        <v>38</v>
      </c>
      <c r="K224" s="29">
        <v>23</v>
      </c>
      <c r="L224" s="29">
        <v>19</v>
      </c>
      <c r="M224" s="29">
        <v>23</v>
      </c>
      <c r="N224" s="29">
        <v>18</v>
      </c>
      <c r="O224" s="29">
        <v>17</v>
      </c>
      <c r="P224" s="29" t="s">
        <v>290</v>
      </c>
      <c r="Q224" s="29">
        <v>12</v>
      </c>
      <c r="R224" s="29">
        <v>15</v>
      </c>
      <c r="S224" s="29">
        <v>10</v>
      </c>
      <c r="T224" s="29" t="s">
        <v>7603</v>
      </c>
      <c r="U224" s="29" t="s">
        <v>7603</v>
      </c>
      <c r="V224" s="29" t="s">
        <v>7603</v>
      </c>
      <c r="W224" s="29" t="s">
        <v>7603</v>
      </c>
      <c r="X224" s="29" t="s">
        <v>7603</v>
      </c>
      <c r="Y224" s="29" t="s">
        <v>7603</v>
      </c>
      <c r="Z224" s="7">
        <v>92</v>
      </c>
      <c r="AA224" s="7">
        <v>91</v>
      </c>
      <c r="AB224" s="8">
        <v>78</v>
      </c>
      <c r="AC224" s="8" t="s">
        <v>7603</v>
      </c>
      <c r="AD224" s="8" t="s">
        <v>290</v>
      </c>
      <c r="AE224" s="8">
        <v>38</v>
      </c>
      <c r="AF224" s="8" t="s">
        <v>7603</v>
      </c>
      <c r="AG224" s="8">
        <v>32</v>
      </c>
      <c r="AH224" s="8">
        <v>34</v>
      </c>
      <c r="AI224" s="9">
        <v>183</v>
      </c>
      <c r="AJ224" s="9" t="s">
        <v>7603</v>
      </c>
      <c r="AK224" s="9">
        <v>183</v>
      </c>
    </row>
    <row r="225" spans="1:37">
      <c r="A225">
        <v>2014</v>
      </c>
      <c r="B225" s="10" t="s">
        <v>11836</v>
      </c>
      <c r="C225" s="11" t="s">
        <v>8480</v>
      </c>
      <c r="D225" s="11" t="s">
        <v>8482</v>
      </c>
      <c r="E225" s="11" t="s">
        <v>8483</v>
      </c>
      <c r="F225" s="11" t="s">
        <v>8484</v>
      </c>
      <c r="G225" s="11" t="s">
        <v>11837</v>
      </c>
      <c r="H225" s="11" t="s">
        <v>11838</v>
      </c>
      <c r="I225" s="11" t="str">
        <f>INDEX(CountyList!A:A, MATCH(MID(B225, 3, 3), CountyList!B:B, 0))</f>
        <v>Cook</v>
      </c>
      <c r="J225" s="29">
        <v>19</v>
      </c>
      <c r="K225" s="29">
        <v>13</v>
      </c>
      <c r="L225" s="29" t="s">
        <v>290</v>
      </c>
      <c r="M225" s="29" t="s">
        <v>290</v>
      </c>
      <c r="N225" s="29" t="s">
        <v>290</v>
      </c>
      <c r="O225" s="29" t="s">
        <v>290</v>
      </c>
      <c r="P225" s="29" t="s">
        <v>290</v>
      </c>
      <c r="Q225" s="29" t="s">
        <v>290</v>
      </c>
      <c r="R225" s="29">
        <v>12</v>
      </c>
      <c r="S225" s="29" t="s">
        <v>290</v>
      </c>
      <c r="T225" s="29" t="s">
        <v>7603</v>
      </c>
      <c r="U225" s="29" t="s">
        <v>7603</v>
      </c>
      <c r="V225" s="29" t="s">
        <v>7603</v>
      </c>
      <c r="W225" s="29" t="s">
        <v>7603</v>
      </c>
      <c r="X225" s="29" t="s">
        <v>7603</v>
      </c>
      <c r="Y225" s="29" t="s">
        <v>7603</v>
      </c>
      <c r="Z225" s="7">
        <v>43</v>
      </c>
      <c r="AA225" s="7">
        <v>37</v>
      </c>
      <c r="AB225" s="8" t="s">
        <v>290</v>
      </c>
      <c r="AC225" s="8" t="s">
        <v>7603</v>
      </c>
      <c r="AD225" s="8" t="s">
        <v>7603</v>
      </c>
      <c r="AE225" s="8">
        <v>72</v>
      </c>
      <c r="AF225" s="8" t="s">
        <v>7603</v>
      </c>
      <c r="AG225" s="8" t="s">
        <v>290</v>
      </c>
      <c r="AH225" s="8" t="s">
        <v>7603</v>
      </c>
      <c r="AI225" s="9">
        <v>80</v>
      </c>
      <c r="AJ225" s="9" t="s">
        <v>7603</v>
      </c>
      <c r="AK225" s="9">
        <v>80</v>
      </c>
    </row>
    <row r="226" spans="1:37">
      <c r="A226">
        <v>2014</v>
      </c>
      <c r="B226" s="10" t="s">
        <v>11839</v>
      </c>
      <c r="C226" s="11" t="s">
        <v>8487</v>
      </c>
      <c r="D226" s="11" t="s">
        <v>11840</v>
      </c>
      <c r="E226" s="11" t="s">
        <v>8490</v>
      </c>
      <c r="F226" s="11" t="s">
        <v>1122</v>
      </c>
      <c r="G226" s="11" t="s">
        <v>11841</v>
      </c>
      <c r="H226" s="11" t="s">
        <v>11842</v>
      </c>
      <c r="I226" s="11" t="str">
        <f>INDEX(CountyList!A:A, MATCH(MID(B226, 3, 3), CountyList!B:B, 0))</f>
        <v>Cook</v>
      </c>
      <c r="J226" s="29">
        <v>35</v>
      </c>
      <c r="K226" s="29">
        <v>19</v>
      </c>
      <c r="L226" s="29">
        <v>21</v>
      </c>
      <c r="M226" s="29">
        <v>17</v>
      </c>
      <c r="N226" s="29">
        <v>20</v>
      </c>
      <c r="O226" s="29">
        <v>12</v>
      </c>
      <c r="P226" s="29">
        <v>24</v>
      </c>
      <c r="Q226" s="29">
        <v>18</v>
      </c>
      <c r="R226" s="29">
        <v>14</v>
      </c>
      <c r="S226" s="29">
        <v>20</v>
      </c>
      <c r="T226" s="29" t="s">
        <v>7603</v>
      </c>
      <c r="U226" s="29" t="s">
        <v>7603</v>
      </c>
      <c r="V226" s="29" t="s">
        <v>7603</v>
      </c>
      <c r="W226" s="29" t="s">
        <v>7603</v>
      </c>
      <c r="X226" s="29" t="s">
        <v>7603</v>
      </c>
      <c r="Y226" s="29" t="s">
        <v>7603</v>
      </c>
      <c r="Z226" s="7">
        <v>108</v>
      </c>
      <c r="AA226" s="7">
        <v>92</v>
      </c>
      <c r="AB226" s="8">
        <v>65</v>
      </c>
      <c r="AC226" s="8" t="s">
        <v>7603</v>
      </c>
      <c r="AD226" s="8" t="s">
        <v>290</v>
      </c>
      <c r="AE226" s="8" t="s">
        <v>7603</v>
      </c>
      <c r="AF226" s="8" t="s">
        <v>7603</v>
      </c>
      <c r="AG226" s="8">
        <v>101</v>
      </c>
      <c r="AH226" s="8">
        <v>30</v>
      </c>
      <c r="AI226" s="9">
        <v>200</v>
      </c>
      <c r="AJ226" s="9" t="s">
        <v>7603</v>
      </c>
      <c r="AK226" s="9">
        <v>200</v>
      </c>
    </row>
    <row r="227" spans="1:37">
      <c r="A227">
        <v>2014</v>
      </c>
      <c r="B227" s="10" t="s">
        <v>11843</v>
      </c>
      <c r="C227" s="11" t="s">
        <v>8493</v>
      </c>
      <c r="D227" s="11" t="s">
        <v>8495</v>
      </c>
      <c r="E227" s="11" t="s">
        <v>8496</v>
      </c>
      <c r="F227" s="11" t="s">
        <v>1296</v>
      </c>
      <c r="G227" s="11" t="s">
        <v>11844</v>
      </c>
      <c r="H227" s="11" t="s">
        <v>11845</v>
      </c>
      <c r="I227" s="11" t="str">
        <f>INDEX(CountyList!A:A, MATCH(MID(B227, 3, 3), CountyList!B:B, 0))</f>
        <v>Cook</v>
      </c>
      <c r="J227" s="29">
        <v>14</v>
      </c>
      <c r="K227" s="29" t="s">
        <v>290</v>
      </c>
      <c r="L227" s="29" t="s">
        <v>290</v>
      </c>
      <c r="M227" s="29">
        <v>10</v>
      </c>
      <c r="N227" s="29" t="s">
        <v>290</v>
      </c>
      <c r="O227" s="29" t="s">
        <v>290</v>
      </c>
      <c r="P227" s="29" t="s">
        <v>290</v>
      </c>
      <c r="Q227" s="29">
        <v>11</v>
      </c>
      <c r="R227" s="29" t="s">
        <v>290</v>
      </c>
      <c r="S227" s="29">
        <v>10</v>
      </c>
      <c r="T227" s="29" t="s">
        <v>290</v>
      </c>
      <c r="U227" s="29" t="s">
        <v>290</v>
      </c>
      <c r="V227" s="29" t="s">
        <v>290</v>
      </c>
      <c r="W227" s="29">
        <v>10</v>
      </c>
      <c r="X227" s="29" t="s">
        <v>7603</v>
      </c>
      <c r="Y227" s="29" t="s">
        <v>7603</v>
      </c>
      <c r="Z227" s="7">
        <v>65</v>
      </c>
      <c r="AA227" s="7">
        <v>48</v>
      </c>
      <c r="AB227" s="8" t="s">
        <v>290</v>
      </c>
      <c r="AC227" s="8" t="s">
        <v>290</v>
      </c>
      <c r="AD227" s="8" t="s">
        <v>290</v>
      </c>
      <c r="AE227" s="8">
        <v>29</v>
      </c>
      <c r="AF227" s="8" t="s">
        <v>7603</v>
      </c>
      <c r="AG227" s="8">
        <v>50</v>
      </c>
      <c r="AH227" s="8">
        <v>23</v>
      </c>
      <c r="AI227" s="9">
        <v>85</v>
      </c>
      <c r="AJ227" s="9">
        <v>28</v>
      </c>
      <c r="AK227" s="9">
        <v>113</v>
      </c>
    </row>
    <row r="228" spans="1:37">
      <c r="A228">
        <v>2014</v>
      </c>
      <c r="B228" s="10" t="s">
        <v>1435</v>
      </c>
      <c r="C228" s="11" t="s">
        <v>1436</v>
      </c>
      <c r="D228" s="11" t="s">
        <v>5547</v>
      </c>
      <c r="E228" s="11" t="s">
        <v>1438</v>
      </c>
      <c r="F228" s="11" t="s">
        <v>1272</v>
      </c>
      <c r="G228" s="11" t="s">
        <v>11846</v>
      </c>
      <c r="H228" s="11" t="s">
        <v>5549</v>
      </c>
      <c r="I228" s="11" t="str">
        <f>INDEX(CountyList!A:A, MATCH(MID(B228, 3, 3), CountyList!B:B, 0))</f>
        <v>Cook</v>
      </c>
      <c r="J228" s="29">
        <v>22</v>
      </c>
      <c r="K228" s="29">
        <v>24</v>
      </c>
      <c r="L228" s="29">
        <v>19</v>
      </c>
      <c r="M228" s="29">
        <v>23</v>
      </c>
      <c r="N228" s="29">
        <v>18</v>
      </c>
      <c r="O228" s="29">
        <v>27</v>
      </c>
      <c r="P228" s="29">
        <v>22</v>
      </c>
      <c r="Q228" s="29">
        <v>22</v>
      </c>
      <c r="R228" s="29">
        <v>28</v>
      </c>
      <c r="S228" s="29">
        <v>34</v>
      </c>
      <c r="T228" s="29" t="s">
        <v>7603</v>
      </c>
      <c r="U228" s="29" t="s">
        <v>7603</v>
      </c>
      <c r="V228" s="29" t="s">
        <v>7603</v>
      </c>
      <c r="W228" s="29" t="s">
        <v>7603</v>
      </c>
      <c r="X228" s="29" t="s">
        <v>7603</v>
      </c>
      <c r="Y228" s="29" t="s">
        <v>7603</v>
      </c>
      <c r="Z228" s="7">
        <v>120</v>
      </c>
      <c r="AA228" s="7">
        <v>119</v>
      </c>
      <c r="AB228" s="8">
        <v>114</v>
      </c>
      <c r="AC228" s="8" t="s">
        <v>7603</v>
      </c>
      <c r="AD228" s="8" t="s">
        <v>290</v>
      </c>
      <c r="AE228" s="8">
        <v>55</v>
      </c>
      <c r="AF228" s="8" t="s">
        <v>7603</v>
      </c>
      <c r="AG228" s="8">
        <v>60</v>
      </c>
      <c r="AH228" s="8" t="s">
        <v>290</v>
      </c>
      <c r="AI228" s="9">
        <v>239</v>
      </c>
      <c r="AJ228" s="9" t="s">
        <v>7603</v>
      </c>
      <c r="AK228" s="9">
        <v>239</v>
      </c>
    </row>
    <row r="229" spans="1:37">
      <c r="A229">
        <v>2014</v>
      </c>
      <c r="B229" s="10" t="s">
        <v>1439</v>
      </c>
      <c r="C229" s="11" t="s">
        <v>1440</v>
      </c>
      <c r="D229" s="11" t="s">
        <v>11847</v>
      </c>
      <c r="E229" s="11" t="s">
        <v>1443</v>
      </c>
      <c r="F229" s="11" t="s">
        <v>1296</v>
      </c>
      <c r="G229" s="11" t="s">
        <v>11848</v>
      </c>
      <c r="H229" s="11" t="s">
        <v>5552</v>
      </c>
      <c r="I229" s="11" t="str">
        <f>INDEX(CountyList!A:A, MATCH(MID(B229, 3, 3), CountyList!B:B, 0))</f>
        <v>Cook</v>
      </c>
      <c r="J229" s="29">
        <v>79</v>
      </c>
      <c r="K229" s="29">
        <v>40</v>
      </c>
      <c r="L229" s="29">
        <v>41</v>
      </c>
      <c r="M229" s="29">
        <v>38</v>
      </c>
      <c r="N229" s="29">
        <v>31</v>
      </c>
      <c r="O229" s="29">
        <v>25</v>
      </c>
      <c r="P229" s="29">
        <v>31</v>
      </c>
      <c r="Q229" s="29">
        <v>42</v>
      </c>
      <c r="R229" s="29">
        <v>31</v>
      </c>
      <c r="S229" s="29">
        <v>34</v>
      </c>
      <c r="T229" s="29" t="s">
        <v>7603</v>
      </c>
      <c r="U229" s="29" t="s">
        <v>7603</v>
      </c>
      <c r="V229" s="29" t="s">
        <v>7603</v>
      </c>
      <c r="W229" s="29" t="s">
        <v>7603</v>
      </c>
      <c r="X229" s="29" t="s">
        <v>7603</v>
      </c>
      <c r="Y229" s="29" t="s">
        <v>7603</v>
      </c>
      <c r="Z229" s="7">
        <v>196</v>
      </c>
      <c r="AA229" s="7">
        <v>196</v>
      </c>
      <c r="AB229" s="8">
        <v>120</v>
      </c>
      <c r="AC229" s="8" t="s">
        <v>7603</v>
      </c>
      <c r="AD229" s="8" t="s">
        <v>7603</v>
      </c>
      <c r="AE229" s="8" t="s">
        <v>290</v>
      </c>
      <c r="AF229" s="8" t="s">
        <v>7603</v>
      </c>
      <c r="AG229" s="8">
        <v>263</v>
      </c>
      <c r="AH229" s="8" t="s">
        <v>7603</v>
      </c>
      <c r="AI229" s="9">
        <v>392</v>
      </c>
      <c r="AJ229" s="9" t="s">
        <v>7603</v>
      </c>
      <c r="AK229" s="9">
        <v>392</v>
      </c>
    </row>
    <row r="230" spans="1:37">
      <c r="A230">
        <v>2014</v>
      </c>
      <c r="B230" s="10" t="s">
        <v>11849</v>
      </c>
      <c r="C230" s="11" t="s">
        <v>8510</v>
      </c>
      <c r="D230" s="11" t="s">
        <v>8512</v>
      </c>
      <c r="E230" s="11" t="s">
        <v>8513</v>
      </c>
      <c r="F230" s="11" t="s">
        <v>1261</v>
      </c>
      <c r="G230" s="11" t="s">
        <v>11850</v>
      </c>
      <c r="H230" s="11" t="s">
        <v>11851</v>
      </c>
      <c r="I230" s="11" t="str">
        <f>INDEX(CountyList!A:A, MATCH(MID(B230, 3, 3), CountyList!B:B, 0))</f>
        <v>Cook</v>
      </c>
      <c r="J230" s="29">
        <v>14</v>
      </c>
      <c r="K230" s="29" t="s">
        <v>290</v>
      </c>
      <c r="L230" s="29" t="s">
        <v>7603</v>
      </c>
      <c r="M230" s="29" t="s">
        <v>7603</v>
      </c>
      <c r="N230" s="29" t="s">
        <v>7603</v>
      </c>
      <c r="O230" s="29" t="s">
        <v>7603</v>
      </c>
      <c r="P230" s="29" t="s">
        <v>7603</v>
      </c>
      <c r="Q230" s="29" t="s">
        <v>7603</v>
      </c>
      <c r="R230" s="29" t="s">
        <v>7603</v>
      </c>
      <c r="S230" s="29" t="s">
        <v>7603</v>
      </c>
      <c r="T230" s="29" t="s">
        <v>7603</v>
      </c>
      <c r="U230" s="29" t="s">
        <v>7603</v>
      </c>
      <c r="V230" s="29" t="s">
        <v>7603</v>
      </c>
      <c r="W230" s="29" t="s">
        <v>7603</v>
      </c>
      <c r="X230" s="29" t="s">
        <v>7603</v>
      </c>
      <c r="Y230" s="29" t="s">
        <v>7603</v>
      </c>
      <c r="Z230" s="7">
        <v>10</v>
      </c>
      <c r="AA230" s="7">
        <v>12</v>
      </c>
      <c r="AB230" s="8" t="s">
        <v>7603</v>
      </c>
      <c r="AC230" s="8" t="s">
        <v>7603</v>
      </c>
      <c r="AD230" s="8" t="s">
        <v>7603</v>
      </c>
      <c r="AE230" s="8">
        <v>22</v>
      </c>
      <c r="AF230" s="8" t="s">
        <v>7603</v>
      </c>
      <c r="AG230" s="8" t="s">
        <v>7603</v>
      </c>
      <c r="AH230" s="8" t="s">
        <v>7603</v>
      </c>
      <c r="AI230" s="9">
        <v>22</v>
      </c>
      <c r="AJ230" s="9" t="s">
        <v>7603</v>
      </c>
      <c r="AK230" s="9">
        <v>22</v>
      </c>
    </row>
    <row r="231" spans="1:37">
      <c r="A231">
        <v>2014</v>
      </c>
      <c r="B231" s="10" t="s">
        <v>1444</v>
      </c>
      <c r="C231" s="11" t="s">
        <v>1445</v>
      </c>
      <c r="D231" s="11" t="s">
        <v>8517</v>
      </c>
      <c r="E231" s="11" t="s">
        <v>1448</v>
      </c>
      <c r="F231" s="11" t="s">
        <v>1449</v>
      </c>
      <c r="G231" s="11" t="s">
        <v>11852</v>
      </c>
      <c r="H231" s="11" t="s">
        <v>5555</v>
      </c>
      <c r="I231" s="11" t="str">
        <f>INDEX(CountyList!A:A, MATCH(MID(B231, 3, 3), CountyList!B:B, 0))</f>
        <v>Cook</v>
      </c>
      <c r="J231" s="29">
        <v>29</v>
      </c>
      <c r="K231" s="29">
        <v>19</v>
      </c>
      <c r="L231" s="29">
        <v>26</v>
      </c>
      <c r="M231" s="29">
        <v>15</v>
      </c>
      <c r="N231" s="29">
        <v>21</v>
      </c>
      <c r="O231" s="29">
        <v>11</v>
      </c>
      <c r="P231" s="29">
        <v>16</v>
      </c>
      <c r="Q231" s="29">
        <v>14</v>
      </c>
      <c r="R231" s="29" t="s">
        <v>290</v>
      </c>
      <c r="S231" s="29">
        <v>16</v>
      </c>
      <c r="T231" s="29" t="s">
        <v>7603</v>
      </c>
      <c r="U231" s="29" t="s">
        <v>7603</v>
      </c>
      <c r="V231" s="29" t="s">
        <v>7603</v>
      </c>
      <c r="W231" s="29" t="s">
        <v>7603</v>
      </c>
      <c r="X231" s="29" t="s">
        <v>7603</v>
      </c>
      <c r="Y231" s="29" t="s">
        <v>7603</v>
      </c>
      <c r="Z231" s="7">
        <v>80</v>
      </c>
      <c r="AA231" s="7">
        <v>91</v>
      </c>
      <c r="AB231" s="8" t="s">
        <v>7603</v>
      </c>
      <c r="AC231" s="8" t="s">
        <v>7603</v>
      </c>
      <c r="AD231" s="8" t="s">
        <v>7603</v>
      </c>
      <c r="AE231" s="8" t="s">
        <v>290</v>
      </c>
      <c r="AF231" s="8" t="s">
        <v>7603</v>
      </c>
      <c r="AG231" s="8">
        <v>157</v>
      </c>
      <c r="AH231" s="8">
        <v>12</v>
      </c>
      <c r="AI231" s="9">
        <v>171</v>
      </c>
      <c r="AJ231" s="9" t="s">
        <v>7603</v>
      </c>
      <c r="AK231" s="9">
        <v>171</v>
      </c>
    </row>
    <row r="232" spans="1:37">
      <c r="A232">
        <v>2014</v>
      </c>
      <c r="B232" s="10" t="s">
        <v>4593</v>
      </c>
      <c r="C232" s="11" t="s">
        <v>4594</v>
      </c>
      <c r="D232" s="11" t="s">
        <v>8520</v>
      </c>
      <c r="E232" s="11" t="s">
        <v>4597</v>
      </c>
      <c r="F232" s="11" t="s">
        <v>1475</v>
      </c>
      <c r="G232" s="11" t="s">
        <v>11853</v>
      </c>
      <c r="H232" s="11" t="s">
        <v>5558</v>
      </c>
      <c r="I232" s="11" t="str">
        <f>INDEX(CountyList!A:A, MATCH(MID(B232, 3, 3), CountyList!B:B, 0))</f>
        <v>Cook</v>
      </c>
      <c r="J232" s="29">
        <v>11</v>
      </c>
      <c r="K232" s="29">
        <v>13</v>
      </c>
      <c r="L232" s="29">
        <v>26</v>
      </c>
      <c r="M232" s="29">
        <v>18</v>
      </c>
      <c r="N232" s="29">
        <v>14</v>
      </c>
      <c r="O232" s="29">
        <v>11</v>
      </c>
      <c r="P232" s="29" t="s">
        <v>290</v>
      </c>
      <c r="Q232" s="29">
        <v>17</v>
      </c>
      <c r="R232" s="29">
        <v>19</v>
      </c>
      <c r="S232" s="29">
        <v>13</v>
      </c>
      <c r="T232" s="29">
        <v>28</v>
      </c>
      <c r="U232" s="29">
        <v>24</v>
      </c>
      <c r="V232" s="29">
        <v>22</v>
      </c>
      <c r="W232" s="29">
        <v>21</v>
      </c>
      <c r="X232" s="29" t="s">
        <v>7603</v>
      </c>
      <c r="Y232" s="29" t="s">
        <v>7603</v>
      </c>
      <c r="Z232" s="7">
        <v>200</v>
      </c>
      <c r="AA232" s="7">
        <v>45</v>
      </c>
      <c r="AB232" s="8" t="s">
        <v>290</v>
      </c>
      <c r="AC232" s="8" t="s">
        <v>7603</v>
      </c>
      <c r="AD232" s="8">
        <v>18</v>
      </c>
      <c r="AE232" s="8" t="s">
        <v>290</v>
      </c>
      <c r="AF232" s="8" t="s">
        <v>7603</v>
      </c>
      <c r="AG232" s="8">
        <v>212</v>
      </c>
      <c r="AH232" s="8" t="s">
        <v>290</v>
      </c>
      <c r="AI232" s="9">
        <v>150</v>
      </c>
      <c r="AJ232" s="9">
        <v>95</v>
      </c>
      <c r="AK232" s="9">
        <v>245</v>
      </c>
    </row>
    <row r="233" spans="1:37">
      <c r="A233">
        <v>2014</v>
      </c>
      <c r="B233" s="10" t="s">
        <v>1451</v>
      </c>
      <c r="C233" s="11" t="s">
        <v>8522</v>
      </c>
      <c r="D233" s="11" t="s">
        <v>8524</v>
      </c>
      <c r="E233" s="11" t="s">
        <v>1453</v>
      </c>
      <c r="F233" s="11" t="s">
        <v>1289</v>
      </c>
      <c r="G233" s="11" t="s">
        <v>11854</v>
      </c>
      <c r="H233" s="11" t="s">
        <v>5562</v>
      </c>
      <c r="I233" s="11" t="str">
        <f>INDEX(CountyList!A:A, MATCH(MID(B233, 3, 3), CountyList!B:B, 0))</f>
        <v>Cook</v>
      </c>
      <c r="J233" s="29" t="s">
        <v>7603</v>
      </c>
      <c r="K233" s="29">
        <v>24</v>
      </c>
      <c r="L233" s="29">
        <v>32</v>
      </c>
      <c r="M233" s="29">
        <v>21</v>
      </c>
      <c r="N233" s="29">
        <v>37</v>
      </c>
      <c r="O233" s="29">
        <v>41</v>
      </c>
      <c r="P233" s="29">
        <v>33</v>
      </c>
      <c r="Q233" s="29">
        <v>42</v>
      </c>
      <c r="R233" s="29">
        <v>35</v>
      </c>
      <c r="S233" s="29">
        <v>43</v>
      </c>
      <c r="T233" s="29" t="s">
        <v>7603</v>
      </c>
      <c r="U233" s="29" t="s">
        <v>7603</v>
      </c>
      <c r="V233" s="29" t="s">
        <v>7603</v>
      </c>
      <c r="W233" s="29" t="s">
        <v>7603</v>
      </c>
      <c r="X233" s="29">
        <v>22</v>
      </c>
      <c r="Y233" s="29" t="s">
        <v>7603</v>
      </c>
      <c r="Z233" s="7">
        <v>151</v>
      </c>
      <c r="AA233" s="7">
        <v>179</v>
      </c>
      <c r="AB233" s="8" t="s">
        <v>7603</v>
      </c>
      <c r="AC233" s="8" t="s">
        <v>7603</v>
      </c>
      <c r="AD233" s="8" t="s">
        <v>290</v>
      </c>
      <c r="AE233" s="8">
        <v>39</v>
      </c>
      <c r="AF233" s="8" t="s">
        <v>7603</v>
      </c>
      <c r="AG233" s="8">
        <v>275</v>
      </c>
      <c r="AH233" s="8" t="s">
        <v>290</v>
      </c>
      <c r="AI233" s="9">
        <v>330</v>
      </c>
      <c r="AJ233" s="9" t="s">
        <v>7603</v>
      </c>
      <c r="AK233" s="9">
        <v>330</v>
      </c>
    </row>
    <row r="234" spans="1:37">
      <c r="A234">
        <v>2014</v>
      </c>
      <c r="B234" s="10" t="s">
        <v>1454</v>
      </c>
      <c r="C234" s="11" t="s">
        <v>1455</v>
      </c>
      <c r="D234" s="11" t="s">
        <v>11855</v>
      </c>
      <c r="E234" s="11" t="s">
        <v>1457</v>
      </c>
      <c r="F234" s="11" t="s">
        <v>1458</v>
      </c>
      <c r="G234" s="11" t="s">
        <v>11856</v>
      </c>
      <c r="H234" s="11" t="s">
        <v>5565</v>
      </c>
      <c r="I234" s="11" t="str">
        <f>INDEX(CountyList!A:A, MATCH(MID(B234, 3, 3), CountyList!B:B, 0))</f>
        <v>Cook</v>
      </c>
      <c r="J234" s="29">
        <v>41</v>
      </c>
      <c r="K234" s="29">
        <v>19</v>
      </c>
      <c r="L234" s="29">
        <v>21</v>
      </c>
      <c r="M234" s="29">
        <v>20</v>
      </c>
      <c r="N234" s="29">
        <v>16</v>
      </c>
      <c r="O234" s="29">
        <v>22</v>
      </c>
      <c r="P234" s="29">
        <v>23</v>
      </c>
      <c r="Q234" s="29">
        <v>15</v>
      </c>
      <c r="R234" s="29">
        <v>16</v>
      </c>
      <c r="S234" s="29">
        <v>21</v>
      </c>
      <c r="T234" s="29" t="s">
        <v>7603</v>
      </c>
      <c r="U234" s="29" t="s">
        <v>7603</v>
      </c>
      <c r="V234" s="29" t="s">
        <v>7603</v>
      </c>
      <c r="W234" s="29" t="s">
        <v>7603</v>
      </c>
      <c r="X234" s="29" t="s">
        <v>7603</v>
      </c>
      <c r="Y234" s="29" t="s">
        <v>7603</v>
      </c>
      <c r="Z234" s="7">
        <v>113</v>
      </c>
      <c r="AA234" s="7">
        <v>101</v>
      </c>
      <c r="AB234" s="8">
        <v>69</v>
      </c>
      <c r="AC234" s="8" t="s">
        <v>7603</v>
      </c>
      <c r="AD234" s="8" t="s">
        <v>290</v>
      </c>
      <c r="AE234" s="8">
        <v>27</v>
      </c>
      <c r="AF234" s="8" t="s">
        <v>7603</v>
      </c>
      <c r="AG234" s="8">
        <v>102</v>
      </c>
      <c r="AH234" s="8">
        <v>13</v>
      </c>
      <c r="AI234" s="9">
        <v>214</v>
      </c>
      <c r="AJ234" s="9" t="s">
        <v>7603</v>
      </c>
      <c r="AK234" s="9">
        <v>214</v>
      </c>
    </row>
    <row r="235" spans="1:37">
      <c r="A235">
        <v>2014</v>
      </c>
      <c r="B235" s="10" t="s">
        <v>11857</v>
      </c>
      <c r="C235" s="11" t="s">
        <v>11858</v>
      </c>
      <c r="D235" s="11" t="s">
        <v>11859</v>
      </c>
      <c r="E235" s="11" t="s">
        <v>11860</v>
      </c>
      <c r="F235" s="11" t="s">
        <v>11861</v>
      </c>
      <c r="G235" s="11" t="s">
        <v>11862</v>
      </c>
      <c r="H235" s="11" t="s">
        <v>11863</v>
      </c>
      <c r="I235" s="11" t="str">
        <f>INDEX(CountyList!A:A, MATCH(MID(B235, 3, 3), CountyList!B:B, 0))</f>
        <v>Cook</v>
      </c>
      <c r="J235" s="29" t="s">
        <v>290</v>
      </c>
      <c r="K235" s="29" t="s">
        <v>290</v>
      </c>
      <c r="L235" s="29" t="s">
        <v>290</v>
      </c>
      <c r="M235" s="29" t="s">
        <v>290</v>
      </c>
      <c r="N235" s="29" t="s">
        <v>290</v>
      </c>
      <c r="O235" s="29" t="s">
        <v>290</v>
      </c>
      <c r="P235" s="29" t="s">
        <v>290</v>
      </c>
      <c r="Q235" s="29" t="s">
        <v>290</v>
      </c>
      <c r="R235" s="29" t="s">
        <v>290</v>
      </c>
      <c r="S235" s="29" t="s">
        <v>7603</v>
      </c>
      <c r="T235" s="29" t="s">
        <v>7603</v>
      </c>
      <c r="U235" s="29" t="s">
        <v>7603</v>
      </c>
      <c r="V235" s="29" t="s">
        <v>7603</v>
      </c>
      <c r="W235" s="29" t="s">
        <v>7603</v>
      </c>
      <c r="X235" s="29" t="s">
        <v>7603</v>
      </c>
      <c r="Y235" s="29" t="s">
        <v>7603</v>
      </c>
      <c r="Z235" s="7">
        <v>18</v>
      </c>
      <c r="AA235" s="7">
        <v>24</v>
      </c>
      <c r="AB235" s="8" t="s">
        <v>7603</v>
      </c>
      <c r="AC235" s="8" t="s">
        <v>7603</v>
      </c>
      <c r="AD235" s="8" t="s">
        <v>7603</v>
      </c>
      <c r="AE235" s="8">
        <v>42</v>
      </c>
      <c r="AF235" s="8" t="s">
        <v>7603</v>
      </c>
      <c r="AG235" s="8" t="s">
        <v>7603</v>
      </c>
      <c r="AH235" s="8" t="s">
        <v>7603</v>
      </c>
      <c r="AI235" s="9">
        <v>42</v>
      </c>
      <c r="AJ235" s="9" t="s">
        <v>7603</v>
      </c>
      <c r="AK235" s="9">
        <v>42</v>
      </c>
    </row>
    <row r="236" spans="1:37">
      <c r="A236">
        <v>2014</v>
      </c>
      <c r="B236" s="10" t="s">
        <v>1460</v>
      </c>
      <c r="C236" s="11" t="s">
        <v>1461</v>
      </c>
      <c r="D236" s="11" t="s">
        <v>5570</v>
      </c>
      <c r="E236" s="11" t="s">
        <v>1463</v>
      </c>
      <c r="F236" s="11" t="s">
        <v>1377</v>
      </c>
      <c r="G236" s="11" t="s">
        <v>11864</v>
      </c>
      <c r="H236" s="11" t="s">
        <v>5572</v>
      </c>
      <c r="I236" s="11" t="str">
        <f>INDEX(CountyList!A:A, MATCH(MID(B236, 3, 3), CountyList!B:B, 0))</f>
        <v>Cook</v>
      </c>
      <c r="J236" s="29">
        <v>43</v>
      </c>
      <c r="K236" s="29">
        <v>20</v>
      </c>
      <c r="L236" s="29">
        <v>13</v>
      </c>
      <c r="M236" s="29">
        <v>15</v>
      </c>
      <c r="N236" s="29" t="s">
        <v>290</v>
      </c>
      <c r="O236" s="29">
        <v>14</v>
      </c>
      <c r="P236" s="29" t="s">
        <v>290</v>
      </c>
      <c r="Q236" s="29">
        <v>10</v>
      </c>
      <c r="R236" s="29" t="s">
        <v>7603</v>
      </c>
      <c r="S236" s="29" t="s">
        <v>290</v>
      </c>
      <c r="T236" s="29" t="s">
        <v>7603</v>
      </c>
      <c r="U236" s="29" t="s">
        <v>7603</v>
      </c>
      <c r="V236" s="29" t="s">
        <v>7603</v>
      </c>
      <c r="W236" s="29" t="s">
        <v>7603</v>
      </c>
      <c r="X236" s="29" t="s">
        <v>7603</v>
      </c>
      <c r="Y236" s="29" t="s">
        <v>7603</v>
      </c>
      <c r="Z236" s="7">
        <v>68</v>
      </c>
      <c r="AA236" s="7">
        <v>67</v>
      </c>
      <c r="AB236" s="8" t="s">
        <v>290</v>
      </c>
      <c r="AC236" s="8" t="s">
        <v>290</v>
      </c>
      <c r="AD236" s="8">
        <v>16</v>
      </c>
      <c r="AE236" s="8" t="s">
        <v>290</v>
      </c>
      <c r="AF236" s="8" t="s">
        <v>7603</v>
      </c>
      <c r="AG236" s="8">
        <v>86</v>
      </c>
      <c r="AH236" s="8">
        <v>21</v>
      </c>
      <c r="AI236" s="9">
        <v>135</v>
      </c>
      <c r="AJ236" s="9" t="s">
        <v>7603</v>
      </c>
      <c r="AK236" s="9">
        <v>135</v>
      </c>
    </row>
    <row r="237" spans="1:37">
      <c r="A237">
        <v>2014</v>
      </c>
      <c r="B237" s="10" t="s">
        <v>1464</v>
      </c>
      <c r="C237" s="11" t="s">
        <v>1465</v>
      </c>
      <c r="D237" s="11" t="s">
        <v>5573</v>
      </c>
      <c r="E237" s="11" t="s">
        <v>1467</v>
      </c>
      <c r="F237" s="11" t="s">
        <v>1468</v>
      </c>
      <c r="G237" s="11" t="s">
        <v>11865</v>
      </c>
      <c r="H237" s="11" t="s">
        <v>5575</v>
      </c>
      <c r="I237" s="11" t="str">
        <f>INDEX(CountyList!A:A, MATCH(MID(B237, 3, 3), CountyList!B:B, 0))</f>
        <v>Cook</v>
      </c>
      <c r="J237" s="29" t="s">
        <v>290</v>
      </c>
      <c r="K237" s="29">
        <v>10</v>
      </c>
      <c r="L237" s="29" t="s">
        <v>290</v>
      </c>
      <c r="M237" s="29" t="s">
        <v>290</v>
      </c>
      <c r="N237" s="29" t="s">
        <v>290</v>
      </c>
      <c r="O237" s="29" t="s">
        <v>290</v>
      </c>
      <c r="P237" s="29" t="s">
        <v>290</v>
      </c>
      <c r="Q237" s="29" t="s">
        <v>290</v>
      </c>
      <c r="R237" s="29" t="s">
        <v>290</v>
      </c>
      <c r="S237" s="29" t="s">
        <v>290</v>
      </c>
      <c r="T237" s="29" t="s">
        <v>7603</v>
      </c>
      <c r="U237" s="29" t="s">
        <v>7603</v>
      </c>
      <c r="V237" s="29" t="s">
        <v>7603</v>
      </c>
      <c r="W237" s="29" t="s">
        <v>7603</v>
      </c>
      <c r="X237" s="29" t="s">
        <v>7603</v>
      </c>
      <c r="Y237" s="29" t="s">
        <v>7603</v>
      </c>
      <c r="Z237" s="7">
        <v>31</v>
      </c>
      <c r="AA237" s="7">
        <v>34</v>
      </c>
      <c r="AB237" s="8" t="s">
        <v>290</v>
      </c>
      <c r="AC237" s="8" t="s">
        <v>7603</v>
      </c>
      <c r="AD237" s="8" t="s">
        <v>7603</v>
      </c>
      <c r="AE237" s="8">
        <v>63</v>
      </c>
      <c r="AF237" s="8" t="s">
        <v>7603</v>
      </c>
      <c r="AG237" s="8" t="s">
        <v>7603</v>
      </c>
      <c r="AH237" s="8" t="s">
        <v>7603</v>
      </c>
      <c r="AI237" s="9">
        <v>65</v>
      </c>
      <c r="AJ237" s="9" t="s">
        <v>7603</v>
      </c>
      <c r="AK237" s="9">
        <v>65</v>
      </c>
    </row>
    <row r="238" spans="1:37">
      <c r="A238">
        <v>2014</v>
      </c>
      <c r="B238" s="10" t="s">
        <v>11866</v>
      </c>
      <c r="C238" s="11" t="s">
        <v>8537</v>
      </c>
      <c r="D238" s="11" t="s">
        <v>8539</v>
      </c>
      <c r="E238" s="11" t="s">
        <v>8540</v>
      </c>
      <c r="F238" s="11" t="s">
        <v>1204</v>
      </c>
      <c r="G238" s="11" t="s">
        <v>11867</v>
      </c>
      <c r="H238" s="11" t="s">
        <v>11868</v>
      </c>
      <c r="I238" s="11" t="str">
        <f>INDEX(CountyList!A:A, MATCH(MID(B238, 3, 3), CountyList!B:B, 0))</f>
        <v>Cook</v>
      </c>
      <c r="J238" s="29" t="s">
        <v>7603</v>
      </c>
      <c r="K238" s="29" t="s">
        <v>290</v>
      </c>
      <c r="L238" s="29" t="s">
        <v>290</v>
      </c>
      <c r="M238" s="29" t="s">
        <v>290</v>
      </c>
      <c r="N238" s="29">
        <v>10</v>
      </c>
      <c r="O238" s="29" t="s">
        <v>290</v>
      </c>
      <c r="P238" s="29" t="s">
        <v>290</v>
      </c>
      <c r="Q238" s="29" t="s">
        <v>290</v>
      </c>
      <c r="R238" s="29" t="s">
        <v>290</v>
      </c>
      <c r="S238" s="29" t="s">
        <v>290</v>
      </c>
      <c r="T238" s="29" t="s">
        <v>7603</v>
      </c>
      <c r="U238" s="29" t="s">
        <v>7603</v>
      </c>
      <c r="V238" s="29" t="s">
        <v>7603</v>
      </c>
      <c r="W238" s="29" t="s">
        <v>7603</v>
      </c>
      <c r="X238" s="29" t="s">
        <v>7603</v>
      </c>
      <c r="Y238" s="29" t="s">
        <v>7603</v>
      </c>
      <c r="Z238" s="7">
        <v>22</v>
      </c>
      <c r="AA238" s="7">
        <v>32</v>
      </c>
      <c r="AB238" s="8" t="s">
        <v>290</v>
      </c>
      <c r="AC238" s="8" t="s">
        <v>7603</v>
      </c>
      <c r="AD238" s="8" t="s">
        <v>290</v>
      </c>
      <c r="AE238" s="8">
        <v>21</v>
      </c>
      <c r="AF238" s="8" t="s">
        <v>290</v>
      </c>
      <c r="AG238" s="8">
        <v>28</v>
      </c>
      <c r="AH238" s="8" t="s">
        <v>7603</v>
      </c>
      <c r="AI238" s="9">
        <v>54</v>
      </c>
      <c r="AJ238" s="9" t="s">
        <v>7603</v>
      </c>
      <c r="AK238" s="9">
        <v>54</v>
      </c>
    </row>
    <row r="239" spans="1:37">
      <c r="A239">
        <v>2014</v>
      </c>
      <c r="B239" s="10" t="s">
        <v>1470</v>
      </c>
      <c r="C239" s="11" t="s">
        <v>1471</v>
      </c>
      <c r="D239" s="11" t="s">
        <v>11869</v>
      </c>
      <c r="E239" s="11" t="s">
        <v>1474</v>
      </c>
      <c r="F239" s="11" t="s">
        <v>1475</v>
      </c>
      <c r="G239" s="11" t="s">
        <v>11870</v>
      </c>
      <c r="H239" s="11" t="s">
        <v>5578</v>
      </c>
      <c r="I239" s="11" t="str">
        <f>INDEX(CountyList!A:A, MATCH(MID(B239, 3, 3), CountyList!B:B, 0))</f>
        <v>Cook</v>
      </c>
      <c r="J239" s="29">
        <v>37</v>
      </c>
      <c r="K239" s="29">
        <v>48</v>
      </c>
      <c r="L239" s="29">
        <v>49</v>
      </c>
      <c r="M239" s="29">
        <v>47</v>
      </c>
      <c r="N239" s="29">
        <v>44</v>
      </c>
      <c r="O239" s="29">
        <v>40</v>
      </c>
      <c r="P239" s="29">
        <v>49</v>
      </c>
      <c r="Q239" s="29">
        <v>49</v>
      </c>
      <c r="R239" s="29">
        <v>61</v>
      </c>
      <c r="S239" s="29">
        <v>41</v>
      </c>
      <c r="T239" s="29">
        <v>46</v>
      </c>
      <c r="U239" s="29">
        <v>55</v>
      </c>
      <c r="V239" s="29">
        <v>51</v>
      </c>
      <c r="W239" s="29">
        <v>43</v>
      </c>
      <c r="X239" s="29" t="s">
        <v>7603</v>
      </c>
      <c r="Y239" s="29" t="s">
        <v>7603</v>
      </c>
      <c r="Z239" s="7">
        <v>347</v>
      </c>
      <c r="AA239" s="7">
        <v>313</v>
      </c>
      <c r="AB239" s="8" t="s">
        <v>7603</v>
      </c>
      <c r="AC239" s="8" t="s">
        <v>7603</v>
      </c>
      <c r="AD239" s="8">
        <v>49</v>
      </c>
      <c r="AE239" s="8">
        <v>19</v>
      </c>
      <c r="AF239" s="8" t="s">
        <v>7603</v>
      </c>
      <c r="AG239" s="8">
        <v>547</v>
      </c>
      <c r="AH239" s="8">
        <v>45</v>
      </c>
      <c r="AI239" s="9">
        <v>465</v>
      </c>
      <c r="AJ239" s="9">
        <v>195</v>
      </c>
      <c r="AK239" s="9">
        <v>660</v>
      </c>
    </row>
    <row r="240" spans="1:37">
      <c r="A240">
        <v>2014</v>
      </c>
      <c r="B240" s="10" t="s">
        <v>11871</v>
      </c>
      <c r="C240" s="11" t="s">
        <v>8546</v>
      </c>
      <c r="D240" s="11" t="s">
        <v>8548</v>
      </c>
      <c r="E240" s="11" t="s">
        <v>8549</v>
      </c>
      <c r="F240" s="11" t="s">
        <v>1296</v>
      </c>
      <c r="G240" s="11" t="s">
        <v>11872</v>
      </c>
      <c r="H240" s="11" t="s">
        <v>11873</v>
      </c>
      <c r="I240" s="11" t="str">
        <f>INDEX(CountyList!A:A, MATCH(MID(B240, 3, 3), CountyList!B:B, 0))</f>
        <v>Cook</v>
      </c>
      <c r="J240" s="29">
        <v>22</v>
      </c>
      <c r="K240" s="29" t="s">
        <v>290</v>
      </c>
      <c r="L240" s="29" t="s">
        <v>7603</v>
      </c>
      <c r="M240" s="29" t="s">
        <v>7603</v>
      </c>
      <c r="N240" s="29" t="s">
        <v>7603</v>
      </c>
      <c r="O240" s="29" t="s">
        <v>7603</v>
      </c>
      <c r="P240" s="29" t="s">
        <v>7603</v>
      </c>
      <c r="Q240" s="29" t="s">
        <v>7603</v>
      </c>
      <c r="R240" s="29" t="s">
        <v>7603</v>
      </c>
      <c r="S240" s="29" t="s">
        <v>7603</v>
      </c>
      <c r="T240" s="29" t="s">
        <v>7603</v>
      </c>
      <c r="U240" s="29" t="s">
        <v>7603</v>
      </c>
      <c r="V240" s="29" t="s">
        <v>7603</v>
      </c>
      <c r="W240" s="29" t="s">
        <v>7603</v>
      </c>
      <c r="X240" s="29" t="s">
        <v>7603</v>
      </c>
      <c r="Y240" s="29" t="s">
        <v>7603</v>
      </c>
      <c r="Z240" s="7">
        <v>15</v>
      </c>
      <c r="AA240" s="7">
        <v>13</v>
      </c>
      <c r="AB240" s="8" t="s">
        <v>290</v>
      </c>
      <c r="AC240" s="8" t="s">
        <v>7603</v>
      </c>
      <c r="AD240" s="8" t="s">
        <v>290</v>
      </c>
      <c r="AE240" s="8" t="s">
        <v>290</v>
      </c>
      <c r="AF240" s="8" t="s">
        <v>7603</v>
      </c>
      <c r="AG240" s="8">
        <v>22</v>
      </c>
      <c r="AH240" s="8" t="s">
        <v>7603</v>
      </c>
      <c r="AI240" s="9">
        <v>28</v>
      </c>
      <c r="AJ240" s="9" t="s">
        <v>7603</v>
      </c>
      <c r="AK240" s="9">
        <v>28</v>
      </c>
    </row>
    <row r="241" spans="1:37">
      <c r="A241">
        <v>2014</v>
      </c>
      <c r="B241" s="10" t="s">
        <v>11874</v>
      </c>
      <c r="C241" s="11" t="s">
        <v>8552</v>
      </c>
      <c r="D241" s="11" t="s">
        <v>8554</v>
      </c>
      <c r="E241" s="11" t="s">
        <v>8555</v>
      </c>
      <c r="F241" s="11" t="s">
        <v>1254</v>
      </c>
      <c r="G241" s="11" t="s">
        <v>11875</v>
      </c>
      <c r="H241" s="11" t="s">
        <v>11876</v>
      </c>
      <c r="I241" s="11" t="str">
        <f>INDEX(CountyList!A:A, MATCH(MID(B241, 3, 3), CountyList!B:B, 0))</f>
        <v>Cook</v>
      </c>
      <c r="J241" s="29" t="s">
        <v>7603</v>
      </c>
      <c r="K241" s="29" t="s">
        <v>7603</v>
      </c>
      <c r="L241" s="29" t="s">
        <v>7603</v>
      </c>
      <c r="M241" s="29" t="s">
        <v>7603</v>
      </c>
      <c r="N241" s="29" t="s">
        <v>7603</v>
      </c>
      <c r="O241" s="29" t="s">
        <v>7603</v>
      </c>
      <c r="P241" s="29" t="s">
        <v>7603</v>
      </c>
      <c r="Q241" s="29" t="s">
        <v>7603</v>
      </c>
      <c r="R241" s="29" t="s">
        <v>7603</v>
      </c>
      <c r="S241" s="29" t="s">
        <v>7603</v>
      </c>
      <c r="T241" s="29" t="s">
        <v>7603</v>
      </c>
      <c r="U241" s="29" t="s">
        <v>7603</v>
      </c>
      <c r="V241" s="29" t="s">
        <v>7603</v>
      </c>
      <c r="W241" s="29" t="s">
        <v>7603</v>
      </c>
      <c r="X241" s="29" t="s">
        <v>290</v>
      </c>
      <c r="Y241" s="29" t="s">
        <v>290</v>
      </c>
      <c r="Z241" s="7" t="s">
        <v>290</v>
      </c>
      <c r="AA241" s="7" t="s">
        <v>290</v>
      </c>
      <c r="AB241" s="8" t="s">
        <v>290</v>
      </c>
      <c r="AC241" s="8" t="s">
        <v>7603</v>
      </c>
      <c r="AD241" s="8" t="s">
        <v>7603</v>
      </c>
      <c r="AE241" s="8" t="s">
        <v>290</v>
      </c>
      <c r="AF241" s="8" t="s">
        <v>7603</v>
      </c>
      <c r="AG241" s="8" t="s">
        <v>290</v>
      </c>
      <c r="AH241" s="8" t="s">
        <v>7603</v>
      </c>
      <c r="AI241" s="9" t="s">
        <v>290</v>
      </c>
      <c r="AJ241" s="9" t="s">
        <v>290</v>
      </c>
      <c r="AK241" s="9">
        <v>11</v>
      </c>
    </row>
    <row r="242" spans="1:37">
      <c r="A242">
        <v>2014</v>
      </c>
      <c r="B242" s="10" t="s">
        <v>11877</v>
      </c>
      <c r="C242" s="11" t="s">
        <v>8571</v>
      </c>
      <c r="D242" s="11" t="s">
        <v>8573</v>
      </c>
      <c r="E242" s="11" t="s">
        <v>8574</v>
      </c>
      <c r="F242" s="11" t="s">
        <v>1247</v>
      </c>
      <c r="G242" s="11" t="s">
        <v>11878</v>
      </c>
      <c r="H242" s="11" t="s">
        <v>11879</v>
      </c>
      <c r="I242" s="11" t="str">
        <f>INDEX(CountyList!A:A, MATCH(MID(B242, 3, 3), CountyList!B:B, 0))</f>
        <v>Cook</v>
      </c>
      <c r="J242" s="29">
        <v>89</v>
      </c>
      <c r="K242" s="29">
        <v>18</v>
      </c>
      <c r="L242" s="29" t="s">
        <v>7603</v>
      </c>
      <c r="M242" s="29" t="s">
        <v>7603</v>
      </c>
      <c r="N242" s="29" t="s">
        <v>7603</v>
      </c>
      <c r="O242" s="29" t="s">
        <v>7603</v>
      </c>
      <c r="P242" s="29" t="s">
        <v>7603</v>
      </c>
      <c r="Q242" s="29" t="s">
        <v>7603</v>
      </c>
      <c r="R242" s="29" t="s">
        <v>7603</v>
      </c>
      <c r="S242" s="29" t="s">
        <v>7603</v>
      </c>
      <c r="T242" s="29" t="s">
        <v>7603</v>
      </c>
      <c r="U242" s="29" t="s">
        <v>7603</v>
      </c>
      <c r="V242" s="29" t="s">
        <v>7603</v>
      </c>
      <c r="W242" s="29" t="s">
        <v>7603</v>
      </c>
      <c r="X242" s="29" t="s">
        <v>7603</v>
      </c>
      <c r="Y242" s="29" t="s">
        <v>7603</v>
      </c>
      <c r="Z242" s="7">
        <v>55</v>
      </c>
      <c r="AA242" s="7">
        <v>52</v>
      </c>
      <c r="AB242" s="8" t="s">
        <v>7603</v>
      </c>
      <c r="AC242" s="8" t="s">
        <v>7603</v>
      </c>
      <c r="AD242" s="8" t="s">
        <v>290</v>
      </c>
      <c r="AE242" s="8" t="s">
        <v>7603</v>
      </c>
      <c r="AF242" s="8" t="s">
        <v>7603</v>
      </c>
      <c r="AG242" s="8">
        <v>81</v>
      </c>
      <c r="AH242" s="8">
        <v>19</v>
      </c>
      <c r="AI242" s="9">
        <v>107</v>
      </c>
      <c r="AJ242" s="9" t="s">
        <v>7603</v>
      </c>
      <c r="AK242" s="9">
        <v>107</v>
      </c>
    </row>
    <row r="243" spans="1:37">
      <c r="A243">
        <v>2014</v>
      </c>
      <c r="B243" s="10" t="s">
        <v>11880</v>
      </c>
      <c r="C243" s="11" t="s">
        <v>3841</v>
      </c>
      <c r="D243" s="11" t="s">
        <v>8593</v>
      </c>
      <c r="E243" s="11" t="s">
        <v>8594</v>
      </c>
      <c r="F243" s="11" t="s">
        <v>8595</v>
      </c>
      <c r="G243" s="11" t="s">
        <v>11881</v>
      </c>
      <c r="H243" s="11" t="s">
        <v>11882</v>
      </c>
      <c r="I243" s="11" t="str">
        <f>INDEX(CountyList!A:A, MATCH(MID(B243, 3, 3), CountyList!B:B, 0))</f>
        <v>Jo Daviess</v>
      </c>
      <c r="J243" s="29">
        <v>10</v>
      </c>
      <c r="K243" s="29" t="s">
        <v>290</v>
      </c>
      <c r="L243" s="29" t="s">
        <v>290</v>
      </c>
      <c r="M243" s="29">
        <v>10</v>
      </c>
      <c r="N243" s="29" t="s">
        <v>290</v>
      </c>
      <c r="O243" s="29" t="s">
        <v>290</v>
      </c>
      <c r="P243" s="29" t="s">
        <v>290</v>
      </c>
      <c r="Q243" s="29" t="s">
        <v>290</v>
      </c>
      <c r="R243" s="29" t="s">
        <v>290</v>
      </c>
      <c r="S243" s="29" t="s">
        <v>290</v>
      </c>
      <c r="T243" s="29" t="s">
        <v>7603</v>
      </c>
      <c r="U243" s="29" t="s">
        <v>7603</v>
      </c>
      <c r="V243" s="29" t="s">
        <v>7603</v>
      </c>
      <c r="W243" s="29" t="s">
        <v>7603</v>
      </c>
      <c r="X243" s="29" t="s">
        <v>7603</v>
      </c>
      <c r="Y243" s="29" t="s">
        <v>7603</v>
      </c>
      <c r="Z243" s="7">
        <v>30</v>
      </c>
      <c r="AA243" s="7">
        <v>43</v>
      </c>
      <c r="AB243" s="8" t="s">
        <v>7603</v>
      </c>
      <c r="AC243" s="8" t="s">
        <v>7603</v>
      </c>
      <c r="AD243" s="8" t="s">
        <v>290</v>
      </c>
      <c r="AE243" s="8" t="s">
        <v>7603</v>
      </c>
      <c r="AF243" s="8" t="s">
        <v>7603</v>
      </c>
      <c r="AG243" s="8">
        <v>71</v>
      </c>
      <c r="AH243" s="8" t="s">
        <v>290</v>
      </c>
      <c r="AI243" s="9">
        <v>73</v>
      </c>
      <c r="AJ243" s="9" t="s">
        <v>7603</v>
      </c>
      <c r="AK243" s="9">
        <v>73</v>
      </c>
    </row>
    <row r="244" spans="1:37">
      <c r="A244">
        <v>2014</v>
      </c>
      <c r="B244" s="10" t="s">
        <v>11883</v>
      </c>
      <c r="C244" s="11" t="s">
        <v>8598</v>
      </c>
      <c r="D244" s="11" t="s">
        <v>8600</v>
      </c>
      <c r="E244" s="11" t="s">
        <v>8601</v>
      </c>
      <c r="F244" s="11" t="s">
        <v>8602</v>
      </c>
      <c r="G244" s="11" t="s">
        <v>11884</v>
      </c>
      <c r="H244" s="11" t="s">
        <v>11885</v>
      </c>
      <c r="I244" s="11" t="str">
        <f>INDEX(CountyList!A:A, MATCH(MID(B244, 3, 3), CountyList!B:B, 0))</f>
        <v>Jo Daviess</v>
      </c>
      <c r="J244" s="29" t="s">
        <v>290</v>
      </c>
      <c r="K244" s="29" t="s">
        <v>290</v>
      </c>
      <c r="L244" s="29" t="s">
        <v>290</v>
      </c>
      <c r="M244" s="29" t="s">
        <v>290</v>
      </c>
      <c r="N244" s="29" t="s">
        <v>290</v>
      </c>
      <c r="O244" s="29">
        <v>13</v>
      </c>
      <c r="P244" s="29">
        <v>10</v>
      </c>
      <c r="Q244" s="29" t="s">
        <v>290</v>
      </c>
      <c r="R244" s="29" t="s">
        <v>290</v>
      </c>
      <c r="S244" s="29">
        <v>10</v>
      </c>
      <c r="T244" s="29">
        <v>12</v>
      </c>
      <c r="U244" s="29">
        <v>12</v>
      </c>
      <c r="V244" s="29" t="s">
        <v>290</v>
      </c>
      <c r="W244" s="29">
        <v>14</v>
      </c>
      <c r="X244" s="29" t="s">
        <v>7603</v>
      </c>
      <c r="Y244" s="29" t="s">
        <v>7603</v>
      </c>
      <c r="Z244" s="7">
        <v>68</v>
      </c>
      <c r="AA244" s="7">
        <v>63</v>
      </c>
      <c r="AB244" s="8" t="s">
        <v>290</v>
      </c>
      <c r="AC244" s="8" t="s">
        <v>7603</v>
      </c>
      <c r="AD244" s="8">
        <v>14</v>
      </c>
      <c r="AE244" s="8" t="s">
        <v>7603</v>
      </c>
      <c r="AF244" s="8" t="s">
        <v>7603</v>
      </c>
      <c r="AG244" s="8">
        <v>107</v>
      </c>
      <c r="AH244" s="8" t="s">
        <v>290</v>
      </c>
      <c r="AI244" s="9">
        <v>87</v>
      </c>
      <c r="AJ244" s="9">
        <v>44</v>
      </c>
      <c r="AK244" s="9">
        <v>131</v>
      </c>
    </row>
    <row r="245" spans="1:37">
      <c r="A245">
        <v>2014</v>
      </c>
      <c r="B245" s="10" t="s">
        <v>1488</v>
      </c>
      <c r="C245" s="11" t="s">
        <v>8605</v>
      </c>
      <c r="D245" s="11" t="s">
        <v>8607</v>
      </c>
      <c r="E245" s="11" t="s">
        <v>1491</v>
      </c>
      <c r="F245" s="11" t="s">
        <v>1492</v>
      </c>
      <c r="G245" s="11" t="s">
        <v>11886</v>
      </c>
      <c r="H245" s="11" t="s">
        <v>5595</v>
      </c>
      <c r="I245" s="11" t="str">
        <f>INDEX(CountyList!A:A, MATCH(MID(B245, 3, 3), CountyList!B:B, 0))</f>
        <v>Stephenson</v>
      </c>
      <c r="J245" s="29" t="s">
        <v>7603</v>
      </c>
      <c r="K245" s="29" t="s">
        <v>7603</v>
      </c>
      <c r="L245" s="29" t="s">
        <v>7603</v>
      </c>
      <c r="M245" s="29" t="s">
        <v>7603</v>
      </c>
      <c r="N245" s="29" t="s">
        <v>7603</v>
      </c>
      <c r="O245" s="29" t="s">
        <v>7603</v>
      </c>
      <c r="P245" s="29" t="s">
        <v>7603</v>
      </c>
      <c r="Q245" s="29" t="s">
        <v>7603</v>
      </c>
      <c r="R245" s="29">
        <v>21</v>
      </c>
      <c r="S245" s="29">
        <v>33</v>
      </c>
      <c r="T245" s="29">
        <v>24</v>
      </c>
      <c r="U245" s="29">
        <v>28</v>
      </c>
      <c r="V245" s="29">
        <v>33</v>
      </c>
      <c r="W245" s="29">
        <v>27</v>
      </c>
      <c r="X245" s="29" t="s">
        <v>7603</v>
      </c>
      <c r="Y245" s="29" t="s">
        <v>7603</v>
      </c>
      <c r="Z245" s="7">
        <v>69</v>
      </c>
      <c r="AA245" s="7">
        <v>97</v>
      </c>
      <c r="AB245" s="8" t="s">
        <v>290</v>
      </c>
      <c r="AC245" s="8" t="s">
        <v>7603</v>
      </c>
      <c r="AD245" s="8">
        <v>10</v>
      </c>
      <c r="AE245" s="8" t="s">
        <v>290</v>
      </c>
      <c r="AF245" s="8" t="s">
        <v>7603</v>
      </c>
      <c r="AG245" s="8">
        <v>138</v>
      </c>
      <c r="AH245" s="8" t="s">
        <v>290</v>
      </c>
      <c r="AI245" s="9">
        <v>54</v>
      </c>
      <c r="AJ245" s="9">
        <v>112</v>
      </c>
      <c r="AK245" s="9">
        <v>166</v>
      </c>
    </row>
    <row r="246" spans="1:37">
      <c r="A246">
        <v>2014</v>
      </c>
      <c r="B246" s="10" t="s">
        <v>1494</v>
      </c>
      <c r="C246" s="11" t="s">
        <v>446</v>
      </c>
      <c r="D246" s="11" t="s">
        <v>11887</v>
      </c>
      <c r="E246" s="11" t="s">
        <v>1497</v>
      </c>
      <c r="F246" s="11" t="s">
        <v>1492</v>
      </c>
      <c r="G246" s="11" t="s">
        <v>11888</v>
      </c>
      <c r="H246" s="11" t="s">
        <v>5598</v>
      </c>
      <c r="I246" s="11" t="str">
        <f>INDEX(CountyList!A:A, MATCH(MID(B246, 3, 3), CountyList!B:B, 0))</f>
        <v>Stephenson</v>
      </c>
      <c r="J246" s="29">
        <v>29</v>
      </c>
      <c r="K246" s="29">
        <v>17</v>
      </c>
      <c r="L246" s="29">
        <v>18</v>
      </c>
      <c r="M246" s="29">
        <v>21</v>
      </c>
      <c r="N246" s="29">
        <v>13</v>
      </c>
      <c r="O246" s="29">
        <v>14</v>
      </c>
      <c r="P246" s="29">
        <v>15</v>
      </c>
      <c r="Q246" s="29">
        <v>19</v>
      </c>
      <c r="R246" s="29">
        <v>17</v>
      </c>
      <c r="S246" s="29">
        <v>11</v>
      </c>
      <c r="T246" s="29" t="s">
        <v>7603</v>
      </c>
      <c r="U246" s="29" t="s">
        <v>7603</v>
      </c>
      <c r="V246" s="29" t="s">
        <v>7603</v>
      </c>
      <c r="W246" s="29" t="s">
        <v>7603</v>
      </c>
      <c r="X246" s="29" t="s">
        <v>7603</v>
      </c>
      <c r="Y246" s="29" t="s">
        <v>7603</v>
      </c>
      <c r="Z246" s="7">
        <v>90</v>
      </c>
      <c r="AA246" s="7">
        <v>84</v>
      </c>
      <c r="AB246" s="8" t="s">
        <v>290</v>
      </c>
      <c r="AC246" s="8" t="s">
        <v>7603</v>
      </c>
      <c r="AD246" s="8" t="s">
        <v>290</v>
      </c>
      <c r="AE246" s="8" t="s">
        <v>290</v>
      </c>
      <c r="AF246" s="8" t="s">
        <v>290</v>
      </c>
      <c r="AG246" s="8">
        <v>155</v>
      </c>
      <c r="AH246" s="8">
        <v>11</v>
      </c>
      <c r="AI246" s="9">
        <v>174</v>
      </c>
      <c r="AJ246" s="9" t="s">
        <v>7603</v>
      </c>
      <c r="AK246" s="9">
        <v>174</v>
      </c>
    </row>
    <row r="247" spans="1:37">
      <c r="A247">
        <v>2014</v>
      </c>
      <c r="B247" s="10" t="s">
        <v>1498</v>
      </c>
      <c r="C247" s="11" t="s">
        <v>1499</v>
      </c>
      <c r="D247" s="11" t="s">
        <v>11889</v>
      </c>
      <c r="E247" s="11" t="s">
        <v>8614</v>
      </c>
      <c r="F247" s="11" t="s">
        <v>1492</v>
      </c>
      <c r="G247" s="11" t="s">
        <v>11890</v>
      </c>
      <c r="H247" s="11" t="s">
        <v>11891</v>
      </c>
      <c r="I247" s="11" t="str">
        <f>INDEX(CountyList!A:A, MATCH(MID(B247, 3, 3), CountyList!B:B, 0))</f>
        <v>Stephenson</v>
      </c>
      <c r="J247" s="29">
        <v>17</v>
      </c>
      <c r="K247" s="29">
        <v>12</v>
      </c>
      <c r="L247" s="29">
        <v>15</v>
      </c>
      <c r="M247" s="29">
        <v>18</v>
      </c>
      <c r="N247" s="29">
        <v>14</v>
      </c>
      <c r="O247" s="29">
        <v>15</v>
      </c>
      <c r="P247" s="29">
        <v>24</v>
      </c>
      <c r="Q247" s="29">
        <v>18</v>
      </c>
      <c r="R247" s="29" t="s">
        <v>7603</v>
      </c>
      <c r="S247" s="29" t="s">
        <v>7603</v>
      </c>
      <c r="T247" s="29" t="s">
        <v>7603</v>
      </c>
      <c r="U247" s="29" t="s">
        <v>7603</v>
      </c>
      <c r="V247" s="29" t="s">
        <v>7603</v>
      </c>
      <c r="W247" s="29" t="s">
        <v>7603</v>
      </c>
      <c r="X247" s="29" t="s">
        <v>290</v>
      </c>
      <c r="Y247" s="29" t="s">
        <v>7603</v>
      </c>
      <c r="Z247" s="7">
        <v>67</v>
      </c>
      <c r="AA247" s="7">
        <v>71</v>
      </c>
      <c r="AB247" s="8" t="s">
        <v>290</v>
      </c>
      <c r="AC247" s="8" t="s">
        <v>7603</v>
      </c>
      <c r="AD247" s="8" t="s">
        <v>290</v>
      </c>
      <c r="AE247" s="8" t="s">
        <v>290</v>
      </c>
      <c r="AF247" s="8" t="s">
        <v>7603</v>
      </c>
      <c r="AG247" s="8">
        <v>116</v>
      </c>
      <c r="AH247" s="8" t="s">
        <v>290</v>
      </c>
      <c r="AI247" s="9">
        <v>138</v>
      </c>
      <c r="AJ247" s="9" t="s">
        <v>7603</v>
      </c>
      <c r="AK247" s="9">
        <v>138</v>
      </c>
    </row>
    <row r="248" spans="1:37">
      <c r="A248">
        <v>2014</v>
      </c>
      <c r="B248" s="10" t="s">
        <v>1500</v>
      </c>
      <c r="C248" s="11" t="s">
        <v>1501</v>
      </c>
      <c r="D248" s="11" t="s">
        <v>5599</v>
      </c>
      <c r="E248" s="11" t="s">
        <v>1503</v>
      </c>
      <c r="F248" s="11" t="s">
        <v>1492</v>
      </c>
      <c r="G248" s="11" t="s">
        <v>11892</v>
      </c>
      <c r="H248" s="11" t="s">
        <v>5601</v>
      </c>
      <c r="I248" s="11" t="str">
        <f>INDEX(CountyList!A:A, MATCH(MID(B248, 3, 3), CountyList!B:B, 0))</f>
        <v>Stephenson</v>
      </c>
      <c r="J248" s="29">
        <v>23</v>
      </c>
      <c r="K248" s="29">
        <v>13</v>
      </c>
      <c r="L248" s="29">
        <v>17</v>
      </c>
      <c r="M248" s="29">
        <v>14</v>
      </c>
      <c r="N248" s="29">
        <v>17</v>
      </c>
      <c r="O248" s="29">
        <v>10</v>
      </c>
      <c r="P248" s="29">
        <v>13</v>
      </c>
      <c r="Q248" s="29">
        <v>10</v>
      </c>
      <c r="R248" s="29" t="s">
        <v>290</v>
      </c>
      <c r="S248" s="29" t="s">
        <v>290</v>
      </c>
      <c r="T248" s="29" t="s">
        <v>7603</v>
      </c>
      <c r="U248" s="29" t="s">
        <v>7603</v>
      </c>
      <c r="V248" s="29" t="s">
        <v>7603</v>
      </c>
      <c r="W248" s="29" t="s">
        <v>7603</v>
      </c>
      <c r="X248" s="29" t="s">
        <v>7603</v>
      </c>
      <c r="Y248" s="29" t="s">
        <v>7603</v>
      </c>
      <c r="Z248" s="7">
        <v>65</v>
      </c>
      <c r="AA248" s="7">
        <v>61</v>
      </c>
      <c r="AB248" s="8" t="s">
        <v>7603</v>
      </c>
      <c r="AC248" s="8" t="s">
        <v>290</v>
      </c>
      <c r="AD248" s="8" t="s">
        <v>290</v>
      </c>
      <c r="AE248" s="8">
        <v>11</v>
      </c>
      <c r="AF248" s="8" t="s">
        <v>7603</v>
      </c>
      <c r="AG248" s="8">
        <v>95</v>
      </c>
      <c r="AH248" s="8">
        <v>15</v>
      </c>
      <c r="AI248" s="9">
        <v>126</v>
      </c>
      <c r="AJ248" s="9" t="s">
        <v>7603</v>
      </c>
      <c r="AK248" s="9">
        <v>126</v>
      </c>
    </row>
    <row r="249" spans="1:37">
      <c r="A249">
        <v>2014</v>
      </c>
      <c r="B249" s="10" t="s">
        <v>1504</v>
      </c>
      <c r="C249" s="11" t="s">
        <v>1505</v>
      </c>
      <c r="D249" s="11" t="s">
        <v>8618</v>
      </c>
      <c r="E249" s="11" t="s">
        <v>1507</v>
      </c>
      <c r="F249" s="11" t="s">
        <v>149</v>
      </c>
      <c r="G249" s="11" t="s">
        <v>11893</v>
      </c>
      <c r="H249" s="11" t="s">
        <v>5604</v>
      </c>
      <c r="I249" s="11" t="str">
        <f>INDEX(CountyList!A:A, MATCH(MID(B249, 3, 3), CountyList!B:B, 0))</f>
        <v>Champaign</v>
      </c>
      <c r="J249" s="29" t="s">
        <v>7603</v>
      </c>
      <c r="K249" s="29">
        <v>21</v>
      </c>
      <c r="L249" s="29">
        <v>26</v>
      </c>
      <c r="M249" s="29">
        <v>28</v>
      </c>
      <c r="N249" s="29">
        <v>36</v>
      </c>
      <c r="O249" s="29">
        <v>33</v>
      </c>
      <c r="P249" s="29">
        <v>24</v>
      </c>
      <c r="Q249" s="29">
        <v>26</v>
      </c>
      <c r="R249" s="29">
        <v>37</v>
      </c>
      <c r="S249" s="29">
        <v>36</v>
      </c>
      <c r="T249" s="29" t="s">
        <v>7603</v>
      </c>
      <c r="U249" s="29" t="s">
        <v>7603</v>
      </c>
      <c r="V249" s="29" t="s">
        <v>7603</v>
      </c>
      <c r="W249" s="29" t="s">
        <v>7603</v>
      </c>
      <c r="X249" s="29">
        <v>21</v>
      </c>
      <c r="Y249" s="29" t="s">
        <v>7603</v>
      </c>
      <c r="Z249" s="7">
        <v>155</v>
      </c>
      <c r="AA249" s="7">
        <v>133</v>
      </c>
      <c r="AB249" s="8">
        <v>12</v>
      </c>
      <c r="AC249" s="8" t="s">
        <v>7603</v>
      </c>
      <c r="AD249" s="8">
        <v>11</v>
      </c>
      <c r="AE249" s="8">
        <v>12</v>
      </c>
      <c r="AF249" s="8" t="s">
        <v>7603</v>
      </c>
      <c r="AG249" s="8">
        <v>237</v>
      </c>
      <c r="AH249" s="8">
        <v>16</v>
      </c>
      <c r="AI249" s="9">
        <v>288</v>
      </c>
      <c r="AJ249" s="9" t="s">
        <v>7603</v>
      </c>
      <c r="AK249" s="9">
        <v>288</v>
      </c>
    </row>
    <row r="250" spans="1:37">
      <c r="A250">
        <v>2014</v>
      </c>
      <c r="B250" s="10" t="s">
        <v>1509</v>
      </c>
      <c r="C250" s="11" t="s">
        <v>1510</v>
      </c>
      <c r="D250" s="11" t="s">
        <v>8621</v>
      </c>
      <c r="E250" s="11" t="s">
        <v>1512</v>
      </c>
      <c r="F250" s="11" t="s">
        <v>1513</v>
      </c>
      <c r="G250" s="11" t="s">
        <v>11894</v>
      </c>
      <c r="H250" s="11" t="s">
        <v>5607</v>
      </c>
      <c r="I250" s="11" t="str">
        <f>INDEX(CountyList!A:A, MATCH(MID(B250, 3, 3), CountyList!B:B, 0))</f>
        <v>Champaign</v>
      </c>
      <c r="J250" s="29">
        <v>24</v>
      </c>
      <c r="K250" s="29">
        <v>14</v>
      </c>
      <c r="L250" s="29">
        <v>13</v>
      </c>
      <c r="M250" s="29">
        <v>11</v>
      </c>
      <c r="N250" s="29">
        <v>18</v>
      </c>
      <c r="O250" s="29">
        <v>16</v>
      </c>
      <c r="P250" s="29">
        <v>13</v>
      </c>
      <c r="Q250" s="29">
        <v>21</v>
      </c>
      <c r="R250" s="29">
        <v>23</v>
      </c>
      <c r="S250" s="29">
        <v>13</v>
      </c>
      <c r="T250" s="29" t="s">
        <v>7603</v>
      </c>
      <c r="U250" s="29" t="s">
        <v>7603</v>
      </c>
      <c r="V250" s="29" t="s">
        <v>7603</v>
      </c>
      <c r="W250" s="29" t="s">
        <v>7603</v>
      </c>
      <c r="X250" s="29" t="s">
        <v>290</v>
      </c>
      <c r="Y250" s="29" t="s">
        <v>7603</v>
      </c>
      <c r="Z250" s="7">
        <v>96</v>
      </c>
      <c r="AA250" s="7">
        <v>77</v>
      </c>
      <c r="AB250" s="8">
        <v>21</v>
      </c>
      <c r="AC250" s="8" t="s">
        <v>7603</v>
      </c>
      <c r="AD250" s="8" t="s">
        <v>290</v>
      </c>
      <c r="AE250" s="8" t="s">
        <v>290</v>
      </c>
      <c r="AF250" s="8" t="s">
        <v>7603</v>
      </c>
      <c r="AG250" s="8">
        <v>132</v>
      </c>
      <c r="AH250" s="8">
        <v>14</v>
      </c>
      <c r="AI250" s="9">
        <v>173</v>
      </c>
      <c r="AJ250" s="9" t="s">
        <v>7603</v>
      </c>
      <c r="AK250" s="9">
        <v>173</v>
      </c>
    </row>
    <row r="251" spans="1:37">
      <c r="A251">
        <v>2014</v>
      </c>
      <c r="B251" s="10" t="s">
        <v>1515</v>
      </c>
      <c r="C251" s="11" t="s">
        <v>1516</v>
      </c>
      <c r="D251" s="11" t="s">
        <v>8624</v>
      </c>
      <c r="E251" s="11" t="s">
        <v>1519</v>
      </c>
      <c r="F251" s="11" t="s">
        <v>1520</v>
      </c>
      <c r="G251" s="11" t="s">
        <v>11895</v>
      </c>
      <c r="H251" s="11" t="s">
        <v>5610</v>
      </c>
      <c r="I251" s="11" t="str">
        <f>INDEX(CountyList!A:A, MATCH(MID(B251, 3, 3), CountyList!B:B, 0))</f>
        <v>Champaign</v>
      </c>
      <c r="J251" s="29">
        <v>34</v>
      </c>
      <c r="K251" s="29">
        <v>10</v>
      </c>
      <c r="L251" s="29">
        <v>16</v>
      </c>
      <c r="M251" s="29">
        <v>10</v>
      </c>
      <c r="N251" s="29" t="s">
        <v>290</v>
      </c>
      <c r="O251" s="29" t="s">
        <v>290</v>
      </c>
      <c r="P251" s="29" t="s">
        <v>290</v>
      </c>
      <c r="Q251" s="29" t="s">
        <v>290</v>
      </c>
      <c r="R251" s="29" t="s">
        <v>290</v>
      </c>
      <c r="S251" s="29" t="s">
        <v>290</v>
      </c>
      <c r="T251" s="29" t="s">
        <v>7603</v>
      </c>
      <c r="U251" s="29" t="s">
        <v>7603</v>
      </c>
      <c r="V251" s="29" t="s">
        <v>7603</v>
      </c>
      <c r="W251" s="29" t="s">
        <v>7603</v>
      </c>
      <c r="X251" s="29" t="s">
        <v>290</v>
      </c>
      <c r="Y251" s="29" t="s">
        <v>7603</v>
      </c>
      <c r="Z251" s="7">
        <v>68</v>
      </c>
      <c r="AA251" s="7">
        <v>47</v>
      </c>
      <c r="AB251" s="8" t="s">
        <v>290</v>
      </c>
      <c r="AC251" s="8" t="s">
        <v>7603</v>
      </c>
      <c r="AD251" s="8" t="s">
        <v>290</v>
      </c>
      <c r="AE251" s="8" t="s">
        <v>7603</v>
      </c>
      <c r="AF251" s="8" t="s">
        <v>7603</v>
      </c>
      <c r="AG251" s="8">
        <v>107</v>
      </c>
      <c r="AH251" s="8" t="s">
        <v>290</v>
      </c>
      <c r="AI251" s="9">
        <v>115</v>
      </c>
      <c r="AJ251" s="9" t="s">
        <v>7603</v>
      </c>
      <c r="AK251" s="9">
        <v>115</v>
      </c>
    </row>
    <row r="252" spans="1:37">
      <c r="A252">
        <v>2014</v>
      </c>
      <c r="B252" s="10" t="s">
        <v>1522</v>
      </c>
      <c r="C252" s="11" t="s">
        <v>1523</v>
      </c>
      <c r="D252" s="11" t="s">
        <v>8627</v>
      </c>
      <c r="E252" s="11" t="s">
        <v>1525</v>
      </c>
      <c r="F252" s="11" t="s">
        <v>149</v>
      </c>
      <c r="G252" s="11" t="s">
        <v>11896</v>
      </c>
      <c r="H252" s="11" t="s">
        <v>5613</v>
      </c>
      <c r="I252" s="11" t="str">
        <f>INDEX(CountyList!A:A, MATCH(MID(B252, 3, 3), CountyList!B:B, 0))</f>
        <v>Champaign</v>
      </c>
      <c r="J252" s="29" t="s">
        <v>7603</v>
      </c>
      <c r="K252" s="29">
        <v>43</v>
      </c>
      <c r="L252" s="29">
        <v>53</v>
      </c>
      <c r="M252" s="29">
        <v>45</v>
      </c>
      <c r="N252" s="29">
        <v>37</v>
      </c>
      <c r="O252" s="29">
        <v>44</v>
      </c>
      <c r="P252" s="29">
        <v>43</v>
      </c>
      <c r="Q252" s="29">
        <v>51</v>
      </c>
      <c r="R252" s="29">
        <v>51</v>
      </c>
      <c r="S252" s="29">
        <v>44</v>
      </c>
      <c r="T252" s="29" t="s">
        <v>7603</v>
      </c>
      <c r="U252" s="29" t="s">
        <v>7603</v>
      </c>
      <c r="V252" s="29" t="s">
        <v>7603</v>
      </c>
      <c r="W252" s="29" t="s">
        <v>7603</v>
      </c>
      <c r="X252" s="29">
        <v>33</v>
      </c>
      <c r="Y252" s="29" t="s">
        <v>7603</v>
      </c>
      <c r="Z252" s="7">
        <v>237</v>
      </c>
      <c r="AA252" s="7">
        <v>207</v>
      </c>
      <c r="AB252" s="8" t="s">
        <v>290</v>
      </c>
      <c r="AC252" s="8" t="s">
        <v>7603</v>
      </c>
      <c r="AD252" s="8">
        <v>22</v>
      </c>
      <c r="AE252" s="8">
        <v>11</v>
      </c>
      <c r="AF252" s="8" t="s">
        <v>7603</v>
      </c>
      <c r="AG252" s="8">
        <v>384</v>
      </c>
      <c r="AH252" s="8">
        <v>18</v>
      </c>
      <c r="AI252" s="9">
        <v>444</v>
      </c>
      <c r="AJ252" s="9" t="s">
        <v>7603</v>
      </c>
      <c r="AK252" s="9">
        <v>444</v>
      </c>
    </row>
    <row r="253" spans="1:37">
      <c r="A253">
        <v>2014</v>
      </c>
      <c r="B253" s="10" t="s">
        <v>1527</v>
      </c>
      <c r="C253" s="11" t="s">
        <v>1528</v>
      </c>
      <c r="D253" s="11" t="s">
        <v>5614</v>
      </c>
      <c r="E253" s="11" t="s">
        <v>11897</v>
      </c>
      <c r="F253" s="11" t="s">
        <v>1531</v>
      </c>
      <c r="G253" s="11" t="s">
        <v>11898</v>
      </c>
      <c r="H253" s="11" t="s">
        <v>5616</v>
      </c>
      <c r="I253" s="11" t="str">
        <f>INDEX(CountyList!A:A, MATCH(MID(B253, 3, 3), CountyList!B:B, 0))</f>
        <v>Champaign</v>
      </c>
      <c r="J253" s="29" t="s">
        <v>7603</v>
      </c>
      <c r="K253" s="29" t="s">
        <v>7603</v>
      </c>
      <c r="L253" s="29" t="s">
        <v>7603</v>
      </c>
      <c r="M253" s="29" t="s">
        <v>7603</v>
      </c>
      <c r="N253" s="29" t="s">
        <v>7603</v>
      </c>
      <c r="O253" s="29" t="s">
        <v>7603</v>
      </c>
      <c r="P253" s="29" t="s">
        <v>7603</v>
      </c>
      <c r="Q253" s="29">
        <v>10</v>
      </c>
      <c r="R253" s="29">
        <v>12</v>
      </c>
      <c r="S253" s="29">
        <v>10</v>
      </c>
      <c r="T253" s="29" t="s">
        <v>7603</v>
      </c>
      <c r="U253" s="29" t="s">
        <v>7603</v>
      </c>
      <c r="V253" s="29" t="s">
        <v>7603</v>
      </c>
      <c r="W253" s="29" t="s">
        <v>7603</v>
      </c>
      <c r="X253" s="29" t="s">
        <v>7603</v>
      </c>
      <c r="Y253" s="29" t="s">
        <v>7603</v>
      </c>
      <c r="Z253" s="7">
        <v>32</v>
      </c>
      <c r="AA253" s="7" t="s">
        <v>7603</v>
      </c>
      <c r="AB253" s="8" t="s">
        <v>290</v>
      </c>
      <c r="AC253" s="8" t="s">
        <v>7603</v>
      </c>
      <c r="AD253" s="8" t="s">
        <v>290</v>
      </c>
      <c r="AE253" s="8" t="s">
        <v>290</v>
      </c>
      <c r="AF253" s="8" t="s">
        <v>7603</v>
      </c>
      <c r="AG253" s="8">
        <v>19</v>
      </c>
      <c r="AH253" s="8" t="s">
        <v>290</v>
      </c>
      <c r="AI253" s="9">
        <v>32</v>
      </c>
      <c r="AJ253" s="9" t="s">
        <v>7603</v>
      </c>
      <c r="AK253" s="9">
        <v>32</v>
      </c>
    </row>
    <row r="254" spans="1:37">
      <c r="A254">
        <v>2014</v>
      </c>
      <c r="B254" s="10" t="s">
        <v>1538</v>
      </c>
      <c r="C254" s="11" t="s">
        <v>1539</v>
      </c>
      <c r="D254" s="11" t="s">
        <v>8634</v>
      </c>
      <c r="E254" s="11" t="s">
        <v>1542</v>
      </c>
      <c r="F254" s="11" t="s">
        <v>149</v>
      </c>
      <c r="G254" s="11" t="s">
        <v>11899</v>
      </c>
      <c r="H254" s="11" t="s">
        <v>5628</v>
      </c>
      <c r="I254" s="11" t="str">
        <f>INDEX(CountyList!A:A, MATCH(MID(B254, 3, 3), CountyList!B:B, 0))</f>
        <v>Champaign</v>
      </c>
      <c r="J254" s="29">
        <v>82</v>
      </c>
      <c r="K254" s="29">
        <v>27</v>
      </c>
      <c r="L254" s="29">
        <v>27</v>
      </c>
      <c r="M254" s="29">
        <v>34</v>
      </c>
      <c r="N254" s="29">
        <v>33</v>
      </c>
      <c r="O254" s="29">
        <v>43</v>
      </c>
      <c r="P254" s="29">
        <v>40</v>
      </c>
      <c r="Q254" s="29">
        <v>37</v>
      </c>
      <c r="R254" s="29">
        <v>48</v>
      </c>
      <c r="S254" s="29">
        <v>12</v>
      </c>
      <c r="T254" s="29">
        <v>36</v>
      </c>
      <c r="U254" s="29">
        <v>27</v>
      </c>
      <c r="V254" s="29">
        <v>32</v>
      </c>
      <c r="W254" s="29">
        <v>27</v>
      </c>
      <c r="X254" s="29" t="s">
        <v>7603</v>
      </c>
      <c r="Y254" s="29" t="s">
        <v>7603</v>
      </c>
      <c r="Z254" s="7">
        <v>259</v>
      </c>
      <c r="AA254" s="7">
        <v>246</v>
      </c>
      <c r="AB254" s="8">
        <v>26</v>
      </c>
      <c r="AC254" s="8" t="s">
        <v>290</v>
      </c>
      <c r="AD254" s="8">
        <v>46</v>
      </c>
      <c r="AE254" s="8">
        <v>28</v>
      </c>
      <c r="AF254" s="8" t="s">
        <v>7603</v>
      </c>
      <c r="AG254" s="8">
        <v>370</v>
      </c>
      <c r="AH254" s="8">
        <v>34</v>
      </c>
      <c r="AI254" s="9">
        <v>383</v>
      </c>
      <c r="AJ254" s="9">
        <v>122</v>
      </c>
      <c r="AK254" s="9">
        <v>505</v>
      </c>
    </row>
    <row r="255" spans="1:37">
      <c r="A255">
        <v>2014</v>
      </c>
      <c r="B255" s="10" t="s">
        <v>1543</v>
      </c>
      <c r="C255" s="11" t="s">
        <v>1544</v>
      </c>
      <c r="D255" s="11" t="s">
        <v>8637</v>
      </c>
      <c r="E255" s="11" t="s">
        <v>1546</v>
      </c>
      <c r="F255" s="11" t="s">
        <v>149</v>
      </c>
      <c r="G255" s="11" t="s">
        <v>11900</v>
      </c>
      <c r="H255" s="11" t="s">
        <v>5631</v>
      </c>
      <c r="I255" s="11" t="str">
        <f>INDEX(CountyList!A:A, MATCH(MID(B255, 3, 3), CountyList!B:B, 0))</f>
        <v>Champaign</v>
      </c>
      <c r="J255" s="29">
        <v>35</v>
      </c>
      <c r="K255" s="29">
        <v>14</v>
      </c>
      <c r="L255" s="29">
        <v>12</v>
      </c>
      <c r="M255" s="29">
        <v>14</v>
      </c>
      <c r="N255" s="29">
        <v>12</v>
      </c>
      <c r="O255" s="29">
        <v>11</v>
      </c>
      <c r="P255" s="29">
        <v>11</v>
      </c>
      <c r="Q255" s="29">
        <v>14</v>
      </c>
      <c r="R255" s="29">
        <v>10</v>
      </c>
      <c r="S255" s="29">
        <v>14</v>
      </c>
      <c r="T255" s="29" t="s">
        <v>7603</v>
      </c>
      <c r="U255" s="29" t="s">
        <v>7603</v>
      </c>
      <c r="V255" s="29" t="s">
        <v>7603</v>
      </c>
      <c r="W255" s="29" t="s">
        <v>7603</v>
      </c>
      <c r="X255" s="29" t="s">
        <v>290</v>
      </c>
      <c r="Y255" s="29" t="s">
        <v>7603</v>
      </c>
      <c r="Z255" s="7">
        <v>84</v>
      </c>
      <c r="AA255" s="7">
        <v>69</v>
      </c>
      <c r="AB255" s="8" t="s">
        <v>290</v>
      </c>
      <c r="AC255" s="8" t="s">
        <v>290</v>
      </c>
      <c r="AD255" s="8" t="s">
        <v>290</v>
      </c>
      <c r="AE255" s="8" t="s">
        <v>290</v>
      </c>
      <c r="AF255" s="8" t="s">
        <v>7603</v>
      </c>
      <c r="AG255" s="8">
        <v>124</v>
      </c>
      <c r="AH255" s="8" t="s">
        <v>290</v>
      </c>
      <c r="AI255" s="9">
        <v>153</v>
      </c>
      <c r="AJ255" s="9" t="s">
        <v>7603</v>
      </c>
      <c r="AK255" s="9">
        <v>153</v>
      </c>
    </row>
    <row r="256" spans="1:37">
      <c r="A256">
        <v>2014</v>
      </c>
      <c r="B256" s="10" t="s">
        <v>1547</v>
      </c>
      <c r="C256" s="11" t="s">
        <v>1548</v>
      </c>
      <c r="D256" s="11" t="s">
        <v>5635</v>
      </c>
      <c r="E256" s="11" t="s">
        <v>8640</v>
      </c>
      <c r="F256" s="11" t="s">
        <v>149</v>
      </c>
      <c r="G256" s="11" t="s">
        <v>11901</v>
      </c>
      <c r="H256" s="11" t="s">
        <v>11902</v>
      </c>
      <c r="I256" s="11" t="str">
        <f>INDEX(CountyList!A:A, MATCH(MID(B256, 3, 3), CountyList!B:B, 0))</f>
        <v>Champaign</v>
      </c>
      <c r="J256" s="29" t="s">
        <v>7603</v>
      </c>
      <c r="K256" s="29" t="s">
        <v>7603</v>
      </c>
      <c r="L256" s="29" t="s">
        <v>7603</v>
      </c>
      <c r="M256" s="29" t="s">
        <v>7603</v>
      </c>
      <c r="N256" s="29" t="s">
        <v>7603</v>
      </c>
      <c r="O256" s="29" t="s">
        <v>7603</v>
      </c>
      <c r="P256" s="29" t="s">
        <v>7603</v>
      </c>
      <c r="Q256" s="29" t="s">
        <v>7603</v>
      </c>
      <c r="R256" s="29" t="s">
        <v>7603</v>
      </c>
      <c r="S256" s="29" t="s">
        <v>7603</v>
      </c>
      <c r="T256" s="29" t="s">
        <v>7603</v>
      </c>
      <c r="U256" s="29" t="s">
        <v>7603</v>
      </c>
      <c r="V256" s="29" t="s">
        <v>7603</v>
      </c>
      <c r="W256" s="29" t="s">
        <v>7603</v>
      </c>
      <c r="X256" s="29" t="s">
        <v>290</v>
      </c>
      <c r="Y256" s="29">
        <v>12</v>
      </c>
      <c r="Z256" s="7">
        <v>11</v>
      </c>
      <c r="AA256" s="7">
        <v>10</v>
      </c>
      <c r="AB256" s="8" t="s">
        <v>290</v>
      </c>
      <c r="AC256" s="8" t="s">
        <v>7603</v>
      </c>
      <c r="AD256" s="8" t="s">
        <v>290</v>
      </c>
      <c r="AE256" s="8" t="s">
        <v>290</v>
      </c>
      <c r="AF256" s="8" t="s">
        <v>7603</v>
      </c>
      <c r="AG256" s="8">
        <v>13</v>
      </c>
      <c r="AH256" s="8" t="s">
        <v>290</v>
      </c>
      <c r="AI256" s="9" t="s">
        <v>290</v>
      </c>
      <c r="AJ256" s="9">
        <v>12</v>
      </c>
      <c r="AK256" s="9">
        <v>21</v>
      </c>
    </row>
    <row r="257" spans="1:37">
      <c r="A257">
        <v>2014</v>
      </c>
      <c r="B257" s="10" t="s">
        <v>1550</v>
      </c>
      <c r="C257" s="11" t="s">
        <v>1551</v>
      </c>
      <c r="D257" s="11" t="s">
        <v>8644</v>
      </c>
      <c r="E257" s="11" t="s">
        <v>1554</v>
      </c>
      <c r="F257" s="11" t="s">
        <v>149</v>
      </c>
      <c r="G257" s="11" t="s">
        <v>11903</v>
      </c>
      <c r="H257" s="11" t="s">
        <v>5640</v>
      </c>
      <c r="I257" s="11" t="str">
        <f>INDEX(CountyList!A:A, MATCH(MID(B257, 3, 3), CountyList!B:B, 0))</f>
        <v>Champaign</v>
      </c>
      <c r="J257" s="29">
        <v>29</v>
      </c>
      <c r="K257" s="29">
        <v>12</v>
      </c>
      <c r="L257" s="29" t="s">
        <v>290</v>
      </c>
      <c r="M257" s="29" t="s">
        <v>290</v>
      </c>
      <c r="N257" s="29" t="s">
        <v>290</v>
      </c>
      <c r="O257" s="29" t="s">
        <v>290</v>
      </c>
      <c r="P257" s="29" t="s">
        <v>7603</v>
      </c>
      <c r="Q257" s="29" t="s">
        <v>7603</v>
      </c>
      <c r="R257" s="29" t="s">
        <v>7603</v>
      </c>
      <c r="S257" s="29" t="s">
        <v>7603</v>
      </c>
      <c r="T257" s="29" t="s">
        <v>7603</v>
      </c>
      <c r="U257" s="29" t="s">
        <v>7603</v>
      </c>
      <c r="V257" s="29" t="s">
        <v>7603</v>
      </c>
      <c r="W257" s="29" t="s">
        <v>7603</v>
      </c>
      <c r="X257" s="29" t="s">
        <v>290</v>
      </c>
      <c r="Y257" s="29" t="s">
        <v>7603</v>
      </c>
      <c r="Z257" s="7">
        <v>29</v>
      </c>
      <c r="AA257" s="7">
        <v>38</v>
      </c>
      <c r="AB257" s="8" t="s">
        <v>290</v>
      </c>
      <c r="AC257" s="8" t="s">
        <v>7603</v>
      </c>
      <c r="AD257" s="8">
        <v>17</v>
      </c>
      <c r="AE257" s="8" t="s">
        <v>290</v>
      </c>
      <c r="AF257" s="8" t="s">
        <v>7603</v>
      </c>
      <c r="AG257" s="8">
        <v>33</v>
      </c>
      <c r="AH257" s="8" t="s">
        <v>290</v>
      </c>
      <c r="AI257" s="9">
        <v>67</v>
      </c>
      <c r="AJ257" s="9" t="s">
        <v>7603</v>
      </c>
      <c r="AK257" s="9">
        <v>67</v>
      </c>
    </row>
    <row r="258" spans="1:37">
      <c r="A258">
        <v>2014</v>
      </c>
      <c r="B258" s="10" t="s">
        <v>1562</v>
      </c>
      <c r="C258" s="11" t="s">
        <v>1563</v>
      </c>
      <c r="D258" s="11" t="s">
        <v>8647</v>
      </c>
      <c r="E258" s="11" t="s">
        <v>1566</v>
      </c>
      <c r="F258" s="11" t="s">
        <v>149</v>
      </c>
      <c r="G258" s="11" t="s">
        <v>11904</v>
      </c>
      <c r="H258" s="11" t="s">
        <v>5646</v>
      </c>
      <c r="I258" s="11" t="str">
        <f>INDEX(CountyList!A:A, MATCH(MID(B258, 3, 3), CountyList!B:B, 0))</f>
        <v>Champaign</v>
      </c>
      <c r="J258" s="29" t="s">
        <v>7603</v>
      </c>
      <c r="K258" s="29">
        <v>14</v>
      </c>
      <c r="L258" s="29">
        <v>14</v>
      </c>
      <c r="M258" s="29">
        <v>15</v>
      </c>
      <c r="N258" s="29">
        <v>16</v>
      </c>
      <c r="O258" s="29">
        <v>14</v>
      </c>
      <c r="P258" s="29">
        <v>16</v>
      </c>
      <c r="Q258" s="29">
        <v>27</v>
      </c>
      <c r="R258" s="29">
        <v>18</v>
      </c>
      <c r="S258" s="29">
        <v>12</v>
      </c>
      <c r="T258" s="29" t="s">
        <v>7603</v>
      </c>
      <c r="U258" s="29" t="s">
        <v>7603</v>
      </c>
      <c r="V258" s="29" t="s">
        <v>7603</v>
      </c>
      <c r="W258" s="29" t="s">
        <v>7603</v>
      </c>
      <c r="X258" s="29" t="s">
        <v>7603</v>
      </c>
      <c r="Y258" s="29" t="s">
        <v>7603</v>
      </c>
      <c r="Z258" s="7">
        <v>71</v>
      </c>
      <c r="AA258" s="7">
        <v>75</v>
      </c>
      <c r="AB258" s="8" t="s">
        <v>290</v>
      </c>
      <c r="AC258" s="8" t="s">
        <v>290</v>
      </c>
      <c r="AD258" s="8">
        <v>36</v>
      </c>
      <c r="AE258" s="8" t="s">
        <v>290</v>
      </c>
      <c r="AF258" s="8" t="s">
        <v>7603</v>
      </c>
      <c r="AG258" s="8">
        <v>72</v>
      </c>
      <c r="AH258" s="8">
        <v>23</v>
      </c>
      <c r="AI258" s="9">
        <v>146</v>
      </c>
      <c r="AJ258" s="9" t="s">
        <v>7603</v>
      </c>
      <c r="AK258" s="9">
        <v>146</v>
      </c>
    </row>
    <row r="259" spans="1:37">
      <c r="A259">
        <v>2014</v>
      </c>
      <c r="B259" s="10" t="s">
        <v>11905</v>
      </c>
      <c r="C259" s="11" t="s">
        <v>8649</v>
      </c>
      <c r="D259" s="11" t="s">
        <v>8651</v>
      </c>
      <c r="E259" s="11" t="s">
        <v>8652</v>
      </c>
      <c r="F259" s="11" t="s">
        <v>1531</v>
      </c>
      <c r="G259" s="11" t="s">
        <v>11906</v>
      </c>
      <c r="H259" s="11" t="s">
        <v>11907</v>
      </c>
      <c r="I259" s="11" t="str">
        <f>INDEX(CountyList!A:A, MATCH(MID(B259, 3, 3), CountyList!B:B, 0))</f>
        <v>Champaign</v>
      </c>
      <c r="J259" s="29">
        <v>17</v>
      </c>
      <c r="K259" s="29" t="s">
        <v>290</v>
      </c>
      <c r="L259" s="29" t="s">
        <v>290</v>
      </c>
      <c r="M259" s="29" t="s">
        <v>290</v>
      </c>
      <c r="N259" s="29" t="s">
        <v>290</v>
      </c>
      <c r="O259" s="29" t="s">
        <v>290</v>
      </c>
      <c r="P259" s="29" t="s">
        <v>290</v>
      </c>
      <c r="Q259" s="29" t="s">
        <v>7603</v>
      </c>
      <c r="R259" s="29" t="s">
        <v>7603</v>
      </c>
      <c r="S259" s="29" t="s">
        <v>7603</v>
      </c>
      <c r="T259" s="29" t="s">
        <v>7603</v>
      </c>
      <c r="U259" s="29" t="s">
        <v>7603</v>
      </c>
      <c r="V259" s="29" t="s">
        <v>7603</v>
      </c>
      <c r="W259" s="29" t="s">
        <v>7603</v>
      </c>
      <c r="X259" s="29" t="s">
        <v>7603</v>
      </c>
      <c r="Y259" s="29" t="s">
        <v>7603</v>
      </c>
      <c r="Z259" s="7">
        <v>31</v>
      </c>
      <c r="AA259" s="7">
        <v>29</v>
      </c>
      <c r="AB259" s="8" t="s">
        <v>290</v>
      </c>
      <c r="AC259" s="8" t="s">
        <v>7603</v>
      </c>
      <c r="AD259" s="8" t="s">
        <v>7603</v>
      </c>
      <c r="AE259" s="8">
        <v>51</v>
      </c>
      <c r="AF259" s="8" t="s">
        <v>7603</v>
      </c>
      <c r="AG259" s="8" t="s">
        <v>290</v>
      </c>
      <c r="AH259" s="8" t="s">
        <v>290</v>
      </c>
      <c r="AI259" s="9">
        <v>60</v>
      </c>
      <c r="AJ259" s="9" t="s">
        <v>7603</v>
      </c>
      <c r="AK259" s="9">
        <v>60</v>
      </c>
    </row>
    <row r="260" spans="1:37">
      <c r="A260">
        <v>2014</v>
      </c>
      <c r="B260" s="10" t="s">
        <v>11908</v>
      </c>
      <c r="C260" s="11" t="s">
        <v>8655</v>
      </c>
      <c r="D260" s="11" t="s">
        <v>8657</v>
      </c>
      <c r="E260" s="11" t="s">
        <v>8658</v>
      </c>
      <c r="F260" s="11" t="s">
        <v>149</v>
      </c>
      <c r="G260" s="11" t="s">
        <v>11909</v>
      </c>
      <c r="H260" s="11" t="s">
        <v>11910</v>
      </c>
      <c r="I260" s="11" t="str">
        <f>INDEX(CountyList!A:A, MATCH(MID(B260, 3, 3), CountyList!B:B, 0))</f>
        <v>Champaign</v>
      </c>
      <c r="J260" s="29" t="s">
        <v>7603</v>
      </c>
      <c r="K260" s="29">
        <v>30</v>
      </c>
      <c r="L260" s="29">
        <v>30</v>
      </c>
      <c r="M260" s="29">
        <v>30</v>
      </c>
      <c r="N260" s="29">
        <v>30</v>
      </c>
      <c r="O260" s="29">
        <v>30</v>
      </c>
      <c r="P260" s="29">
        <v>30</v>
      </c>
      <c r="Q260" s="29">
        <v>34</v>
      </c>
      <c r="R260" s="29">
        <v>34</v>
      </c>
      <c r="S260" s="29">
        <v>19</v>
      </c>
      <c r="T260" s="29" t="s">
        <v>7603</v>
      </c>
      <c r="U260" s="29" t="s">
        <v>7603</v>
      </c>
      <c r="V260" s="29" t="s">
        <v>7603</v>
      </c>
      <c r="W260" s="29" t="s">
        <v>7603</v>
      </c>
      <c r="X260" s="29" t="s">
        <v>7603</v>
      </c>
      <c r="Y260" s="29" t="s">
        <v>7603</v>
      </c>
      <c r="Z260" s="7">
        <v>127</v>
      </c>
      <c r="AA260" s="7">
        <v>140</v>
      </c>
      <c r="AB260" s="8">
        <v>12</v>
      </c>
      <c r="AC260" s="8" t="s">
        <v>7603</v>
      </c>
      <c r="AD260" s="8">
        <v>81</v>
      </c>
      <c r="AE260" s="8">
        <v>14</v>
      </c>
      <c r="AF260" s="8" t="s">
        <v>7603</v>
      </c>
      <c r="AG260" s="8">
        <v>141</v>
      </c>
      <c r="AH260" s="8">
        <v>19</v>
      </c>
      <c r="AI260" s="9">
        <v>267</v>
      </c>
      <c r="AJ260" s="9" t="s">
        <v>7603</v>
      </c>
      <c r="AK260" s="9">
        <v>267</v>
      </c>
    </row>
    <row r="261" spans="1:37">
      <c r="A261">
        <v>2014</v>
      </c>
      <c r="B261" s="10" t="s">
        <v>1568</v>
      </c>
      <c r="C261" s="11" t="s">
        <v>1569</v>
      </c>
      <c r="D261" s="11" t="s">
        <v>8662</v>
      </c>
      <c r="E261" s="11" t="s">
        <v>1571</v>
      </c>
      <c r="F261" s="11" t="s">
        <v>149</v>
      </c>
      <c r="G261" s="11" t="s">
        <v>11911</v>
      </c>
      <c r="H261" s="11" t="s">
        <v>5650</v>
      </c>
      <c r="I261" s="11" t="str">
        <f>INDEX(CountyList!A:A, MATCH(MID(B261, 3, 3), CountyList!B:B, 0))</f>
        <v>Champaign</v>
      </c>
      <c r="J261" s="29" t="s">
        <v>7603</v>
      </c>
      <c r="K261" s="29" t="s">
        <v>7603</v>
      </c>
      <c r="L261" s="29" t="s">
        <v>7603</v>
      </c>
      <c r="M261" s="29" t="s">
        <v>7603</v>
      </c>
      <c r="N261" s="29" t="s">
        <v>7603</v>
      </c>
      <c r="O261" s="29" t="s">
        <v>7603</v>
      </c>
      <c r="P261" s="29" t="s">
        <v>7603</v>
      </c>
      <c r="Q261" s="29" t="s">
        <v>7603</v>
      </c>
      <c r="R261" s="29" t="s">
        <v>7603</v>
      </c>
      <c r="S261" s="29" t="s">
        <v>7603</v>
      </c>
      <c r="T261" s="29">
        <v>67</v>
      </c>
      <c r="U261" s="29">
        <v>76</v>
      </c>
      <c r="V261" s="29">
        <v>57</v>
      </c>
      <c r="W261" s="29">
        <v>79</v>
      </c>
      <c r="X261" s="29" t="s">
        <v>7603</v>
      </c>
      <c r="Y261" s="29" t="s">
        <v>7603</v>
      </c>
      <c r="Z261" s="7">
        <v>130</v>
      </c>
      <c r="AA261" s="7">
        <v>149</v>
      </c>
      <c r="AB261" s="8">
        <v>10</v>
      </c>
      <c r="AC261" s="8" t="s">
        <v>290</v>
      </c>
      <c r="AD261" s="8">
        <v>24</v>
      </c>
      <c r="AE261" s="8">
        <v>22</v>
      </c>
      <c r="AF261" s="8" t="s">
        <v>7603</v>
      </c>
      <c r="AG261" s="8">
        <v>215</v>
      </c>
      <c r="AH261" s="8" t="s">
        <v>290</v>
      </c>
      <c r="AI261" s="9" t="s">
        <v>7603</v>
      </c>
      <c r="AJ261" s="9">
        <v>279</v>
      </c>
      <c r="AK261" s="9">
        <v>279</v>
      </c>
    </row>
    <row r="262" spans="1:37">
      <c r="A262">
        <v>2014</v>
      </c>
      <c r="B262" s="10" t="s">
        <v>11912</v>
      </c>
      <c r="C262" s="11" t="s">
        <v>369</v>
      </c>
      <c r="D262" s="11" t="s">
        <v>11913</v>
      </c>
      <c r="E262" s="11" t="s">
        <v>372</v>
      </c>
      <c r="F262" s="11" t="s">
        <v>373</v>
      </c>
      <c r="G262" s="11" t="s">
        <v>11914</v>
      </c>
      <c r="H262" s="11" t="s">
        <v>11915</v>
      </c>
      <c r="I262" s="11" t="str">
        <f>INDEX(CountyList!A:A, MATCH(MID(B262, 3, 3), CountyList!B:B, 0))</f>
        <v>Christian</v>
      </c>
      <c r="J262" s="29">
        <v>35</v>
      </c>
      <c r="K262" s="29">
        <v>19</v>
      </c>
      <c r="L262" s="29">
        <v>11</v>
      </c>
      <c r="M262" s="29">
        <v>12</v>
      </c>
      <c r="N262" s="29">
        <v>11</v>
      </c>
      <c r="O262" s="29">
        <v>18</v>
      </c>
      <c r="P262" s="29" t="s">
        <v>290</v>
      </c>
      <c r="Q262" s="29" t="s">
        <v>290</v>
      </c>
      <c r="R262" s="29">
        <v>17</v>
      </c>
      <c r="S262" s="29" t="s">
        <v>290</v>
      </c>
      <c r="T262" s="29" t="s">
        <v>7603</v>
      </c>
      <c r="U262" s="29" t="s">
        <v>7603</v>
      </c>
      <c r="V262" s="29" t="s">
        <v>7603</v>
      </c>
      <c r="W262" s="29" t="s">
        <v>7603</v>
      </c>
      <c r="X262" s="29" t="s">
        <v>7603</v>
      </c>
      <c r="Y262" s="29" t="s">
        <v>7603</v>
      </c>
      <c r="Z262" s="7">
        <v>75</v>
      </c>
      <c r="AA262" s="7">
        <v>72</v>
      </c>
      <c r="AB262" s="8" t="s">
        <v>7603</v>
      </c>
      <c r="AC262" s="8" t="s">
        <v>7603</v>
      </c>
      <c r="AD262" s="8" t="s">
        <v>7603</v>
      </c>
      <c r="AE262" s="8" t="s">
        <v>7603</v>
      </c>
      <c r="AF262" s="8" t="s">
        <v>7603</v>
      </c>
      <c r="AG262" s="8">
        <v>147</v>
      </c>
      <c r="AH262" s="8" t="s">
        <v>7603</v>
      </c>
      <c r="AI262" s="9">
        <v>147</v>
      </c>
      <c r="AJ262" s="9" t="s">
        <v>7603</v>
      </c>
      <c r="AK262" s="9">
        <v>147</v>
      </c>
    </row>
    <row r="263" spans="1:37">
      <c r="A263">
        <v>2014</v>
      </c>
      <c r="B263" s="10" t="s">
        <v>11916</v>
      </c>
      <c r="C263" s="11" t="s">
        <v>11917</v>
      </c>
      <c r="D263" s="11" t="s">
        <v>11918</v>
      </c>
      <c r="E263" s="11" t="s">
        <v>11919</v>
      </c>
      <c r="F263" s="11" t="s">
        <v>373</v>
      </c>
      <c r="G263" s="11" t="s">
        <v>11920</v>
      </c>
      <c r="H263" s="11" t="s">
        <v>4921</v>
      </c>
      <c r="I263" s="11" t="str">
        <f>INDEX(CountyList!A:A, MATCH(MID(B263, 3, 3), CountyList!B:B, 0))</f>
        <v>Christian</v>
      </c>
      <c r="J263" s="29">
        <v>11</v>
      </c>
      <c r="K263" s="29" t="s">
        <v>290</v>
      </c>
      <c r="L263" s="29" t="s">
        <v>290</v>
      </c>
      <c r="M263" s="29" t="s">
        <v>290</v>
      </c>
      <c r="N263" s="29" t="s">
        <v>7603</v>
      </c>
      <c r="O263" s="29" t="s">
        <v>290</v>
      </c>
      <c r="P263" s="29" t="s">
        <v>290</v>
      </c>
      <c r="Q263" s="29" t="s">
        <v>290</v>
      </c>
      <c r="R263" s="29" t="s">
        <v>290</v>
      </c>
      <c r="S263" s="29" t="s">
        <v>7603</v>
      </c>
      <c r="T263" s="29" t="s">
        <v>290</v>
      </c>
      <c r="U263" s="29" t="s">
        <v>290</v>
      </c>
      <c r="V263" s="29" t="s">
        <v>290</v>
      </c>
      <c r="W263" s="29" t="s">
        <v>290</v>
      </c>
      <c r="X263" s="29" t="s">
        <v>7603</v>
      </c>
      <c r="Y263" s="29" t="s">
        <v>7603</v>
      </c>
      <c r="Z263" s="7">
        <v>22</v>
      </c>
      <c r="AA263" s="7">
        <v>24</v>
      </c>
      <c r="AB263" s="8" t="s">
        <v>290</v>
      </c>
      <c r="AC263" s="8" t="s">
        <v>7603</v>
      </c>
      <c r="AD263" s="8" t="s">
        <v>290</v>
      </c>
      <c r="AE263" s="8" t="s">
        <v>7603</v>
      </c>
      <c r="AF263" s="8" t="s">
        <v>7603</v>
      </c>
      <c r="AG263" s="8">
        <v>42</v>
      </c>
      <c r="AH263" s="8" t="s">
        <v>290</v>
      </c>
      <c r="AI263" s="9">
        <v>30</v>
      </c>
      <c r="AJ263" s="9">
        <v>16</v>
      </c>
      <c r="AK263" s="9">
        <v>46</v>
      </c>
    </row>
    <row r="264" spans="1:37">
      <c r="A264">
        <v>2014</v>
      </c>
      <c r="B264" s="10" t="s">
        <v>11921</v>
      </c>
      <c r="C264" s="11" t="s">
        <v>319</v>
      </c>
      <c r="D264" s="11" t="s">
        <v>8669</v>
      </c>
      <c r="E264" s="11" t="s">
        <v>385</v>
      </c>
      <c r="F264" s="11" t="s">
        <v>386</v>
      </c>
      <c r="G264" s="11" t="s">
        <v>11922</v>
      </c>
      <c r="H264" s="11" t="s">
        <v>4924</v>
      </c>
      <c r="I264" s="11" t="str">
        <f>INDEX(CountyList!A:A, MATCH(MID(B264, 3, 3), CountyList!B:B, 0))</f>
        <v>Christian</v>
      </c>
      <c r="J264" s="29">
        <v>32</v>
      </c>
      <c r="K264" s="29">
        <v>30</v>
      </c>
      <c r="L264" s="29">
        <v>25</v>
      </c>
      <c r="M264" s="29">
        <v>17</v>
      </c>
      <c r="N264" s="29">
        <v>16</v>
      </c>
      <c r="O264" s="29">
        <v>10</v>
      </c>
      <c r="P264" s="29">
        <v>16</v>
      </c>
      <c r="Q264" s="29" t="s">
        <v>290</v>
      </c>
      <c r="R264" s="29" t="s">
        <v>7603</v>
      </c>
      <c r="S264" s="29" t="s">
        <v>7603</v>
      </c>
      <c r="T264" s="29" t="s">
        <v>7603</v>
      </c>
      <c r="U264" s="29" t="s">
        <v>7603</v>
      </c>
      <c r="V264" s="29" t="s">
        <v>7603</v>
      </c>
      <c r="W264" s="29" t="s">
        <v>7603</v>
      </c>
      <c r="X264" s="29" t="s">
        <v>290</v>
      </c>
      <c r="Y264" s="29" t="s">
        <v>7603</v>
      </c>
      <c r="Z264" s="7">
        <v>70</v>
      </c>
      <c r="AA264" s="7">
        <v>90</v>
      </c>
      <c r="AB264" s="8" t="s">
        <v>290</v>
      </c>
      <c r="AC264" s="8" t="s">
        <v>7603</v>
      </c>
      <c r="AD264" s="8" t="s">
        <v>7603</v>
      </c>
      <c r="AE264" s="8" t="s">
        <v>290</v>
      </c>
      <c r="AF264" s="8" t="s">
        <v>7603</v>
      </c>
      <c r="AG264" s="8">
        <v>156</v>
      </c>
      <c r="AH264" s="8" t="s">
        <v>7603</v>
      </c>
      <c r="AI264" s="9">
        <v>160</v>
      </c>
      <c r="AJ264" s="9" t="s">
        <v>7603</v>
      </c>
      <c r="AK264" s="9">
        <v>160</v>
      </c>
    </row>
    <row r="265" spans="1:37">
      <c r="A265">
        <v>2014</v>
      </c>
      <c r="B265" s="10" t="s">
        <v>11923</v>
      </c>
      <c r="C265" s="11" t="s">
        <v>389</v>
      </c>
      <c r="D265" s="11" t="s">
        <v>8672</v>
      </c>
      <c r="E265" s="11" t="s">
        <v>392</v>
      </c>
      <c r="F265" s="11" t="s">
        <v>386</v>
      </c>
      <c r="G265" s="11" t="s">
        <v>11924</v>
      </c>
      <c r="H265" s="11" t="s">
        <v>4927</v>
      </c>
      <c r="I265" s="11" t="str">
        <f>INDEX(CountyList!A:A, MATCH(MID(B265, 3, 3), CountyList!B:B, 0))</f>
        <v>Christian</v>
      </c>
      <c r="J265" s="29">
        <v>62</v>
      </c>
      <c r="K265" s="29">
        <v>23</v>
      </c>
      <c r="L265" s="29">
        <v>27</v>
      </c>
      <c r="M265" s="29">
        <v>21</v>
      </c>
      <c r="N265" s="29">
        <v>18</v>
      </c>
      <c r="O265" s="29">
        <v>17</v>
      </c>
      <c r="P265" s="29">
        <v>18</v>
      </c>
      <c r="Q265" s="29" t="s">
        <v>290</v>
      </c>
      <c r="R265" s="29" t="s">
        <v>290</v>
      </c>
      <c r="S265" s="29" t="s">
        <v>290</v>
      </c>
      <c r="T265" s="29" t="s">
        <v>290</v>
      </c>
      <c r="U265" s="29" t="s">
        <v>290</v>
      </c>
      <c r="V265" s="29" t="s">
        <v>290</v>
      </c>
      <c r="W265" s="29" t="s">
        <v>7603</v>
      </c>
      <c r="X265" s="29">
        <v>12</v>
      </c>
      <c r="Y265" s="29" t="s">
        <v>290</v>
      </c>
      <c r="Z265" s="7">
        <v>93</v>
      </c>
      <c r="AA265" s="7">
        <v>121</v>
      </c>
      <c r="AB265" s="8" t="s">
        <v>290</v>
      </c>
      <c r="AC265" s="8" t="s">
        <v>7603</v>
      </c>
      <c r="AD265" s="8" t="s">
        <v>290</v>
      </c>
      <c r="AE265" s="8" t="s">
        <v>290</v>
      </c>
      <c r="AF265" s="8" t="s">
        <v>290</v>
      </c>
      <c r="AG265" s="8">
        <v>201</v>
      </c>
      <c r="AH265" s="8" t="s">
        <v>290</v>
      </c>
      <c r="AI265" s="9">
        <v>208</v>
      </c>
      <c r="AJ265" s="9" t="s">
        <v>290</v>
      </c>
      <c r="AK265" s="9">
        <v>214</v>
      </c>
    </row>
    <row r="266" spans="1:37">
      <c r="A266">
        <v>2014</v>
      </c>
      <c r="B266" s="10" t="s">
        <v>11925</v>
      </c>
      <c r="C266" s="11" t="s">
        <v>432</v>
      </c>
      <c r="D266" s="11" t="s">
        <v>8675</v>
      </c>
      <c r="E266" s="11" t="s">
        <v>435</v>
      </c>
      <c r="F266" s="11" t="s">
        <v>436</v>
      </c>
      <c r="G266" s="11" t="s">
        <v>11926</v>
      </c>
      <c r="H266" s="11" t="s">
        <v>4948</v>
      </c>
      <c r="I266" s="11" t="str">
        <f>INDEX(CountyList!A:A, MATCH(MID(B266, 3, 3), CountyList!B:B, 0))</f>
        <v>Montgomery</v>
      </c>
      <c r="J266" s="29" t="s">
        <v>290</v>
      </c>
      <c r="K266" s="29">
        <v>11</v>
      </c>
      <c r="L266" s="29">
        <v>11</v>
      </c>
      <c r="M266" s="29" t="s">
        <v>290</v>
      </c>
      <c r="N266" s="29" t="s">
        <v>290</v>
      </c>
      <c r="O266" s="29" t="s">
        <v>290</v>
      </c>
      <c r="P266" s="29" t="s">
        <v>290</v>
      </c>
      <c r="Q266" s="29" t="s">
        <v>290</v>
      </c>
      <c r="R266" s="29" t="s">
        <v>290</v>
      </c>
      <c r="S266" s="29" t="s">
        <v>290</v>
      </c>
      <c r="T266" s="29" t="s">
        <v>7603</v>
      </c>
      <c r="U266" s="29" t="s">
        <v>7603</v>
      </c>
      <c r="V266" s="29" t="s">
        <v>7603</v>
      </c>
      <c r="W266" s="29" t="s">
        <v>7603</v>
      </c>
      <c r="X266" s="29" t="s">
        <v>290</v>
      </c>
      <c r="Y266" s="29" t="s">
        <v>7603</v>
      </c>
      <c r="Z266" s="7">
        <v>50</v>
      </c>
      <c r="AA266" s="7">
        <v>36</v>
      </c>
      <c r="AB266" s="8" t="s">
        <v>7603</v>
      </c>
      <c r="AC266" s="8" t="s">
        <v>7603</v>
      </c>
      <c r="AD266" s="8" t="s">
        <v>7603</v>
      </c>
      <c r="AE266" s="8" t="s">
        <v>7603</v>
      </c>
      <c r="AF266" s="8" t="s">
        <v>7603</v>
      </c>
      <c r="AG266" s="8">
        <v>86</v>
      </c>
      <c r="AH266" s="8" t="s">
        <v>7603</v>
      </c>
      <c r="AI266" s="9">
        <v>86</v>
      </c>
      <c r="AJ266" s="9" t="s">
        <v>7603</v>
      </c>
      <c r="AK266" s="9">
        <v>86</v>
      </c>
    </row>
    <row r="267" spans="1:37">
      <c r="A267">
        <v>2014</v>
      </c>
      <c r="B267" s="10" t="s">
        <v>11927</v>
      </c>
      <c r="C267" s="11" t="s">
        <v>439</v>
      </c>
      <c r="D267" s="11" t="s">
        <v>10581</v>
      </c>
      <c r="E267" s="11" t="s">
        <v>442</v>
      </c>
      <c r="F267" s="11" t="s">
        <v>443</v>
      </c>
      <c r="G267" s="11" t="s">
        <v>11928</v>
      </c>
      <c r="H267" s="11" t="s">
        <v>4951</v>
      </c>
      <c r="I267" s="11" t="str">
        <f>INDEX(CountyList!A:A, MATCH(MID(B267, 3, 3), CountyList!B:B, 0))</f>
        <v>Montgomery</v>
      </c>
      <c r="J267" s="29">
        <v>20</v>
      </c>
      <c r="K267" s="29">
        <v>14</v>
      </c>
      <c r="L267" s="29" t="s">
        <v>290</v>
      </c>
      <c r="M267" s="29">
        <v>13</v>
      </c>
      <c r="N267" s="29" t="s">
        <v>290</v>
      </c>
      <c r="O267" s="29">
        <v>10</v>
      </c>
      <c r="P267" s="29">
        <v>12</v>
      </c>
      <c r="Q267" s="29" t="s">
        <v>290</v>
      </c>
      <c r="R267" s="29" t="s">
        <v>290</v>
      </c>
      <c r="S267" s="29" t="s">
        <v>290</v>
      </c>
      <c r="T267" s="29" t="s">
        <v>7603</v>
      </c>
      <c r="U267" s="29" t="s">
        <v>7603</v>
      </c>
      <c r="V267" s="29" t="s">
        <v>7603</v>
      </c>
      <c r="W267" s="29" t="s">
        <v>7603</v>
      </c>
      <c r="X267" s="29" t="s">
        <v>290</v>
      </c>
      <c r="Y267" s="29" t="s">
        <v>7603</v>
      </c>
      <c r="Z267" s="7">
        <v>52</v>
      </c>
      <c r="AA267" s="7">
        <v>58</v>
      </c>
      <c r="AB267" s="8" t="s">
        <v>7603</v>
      </c>
      <c r="AC267" s="8" t="s">
        <v>7603</v>
      </c>
      <c r="AD267" s="8" t="s">
        <v>290</v>
      </c>
      <c r="AE267" s="8" t="s">
        <v>290</v>
      </c>
      <c r="AF267" s="8" t="s">
        <v>290</v>
      </c>
      <c r="AG267" s="8">
        <v>101</v>
      </c>
      <c r="AH267" s="8" t="s">
        <v>290</v>
      </c>
      <c r="AI267" s="9">
        <v>110</v>
      </c>
      <c r="AJ267" s="9" t="s">
        <v>7603</v>
      </c>
      <c r="AK267" s="9">
        <v>110</v>
      </c>
    </row>
    <row r="268" spans="1:37">
      <c r="A268">
        <v>2014</v>
      </c>
      <c r="B268" s="10" t="s">
        <v>11929</v>
      </c>
      <c r="C268" s="11" t="s">
        <v>319</v>
      </c>
      <c r="D268" s="11" t="s">
        <v>8681</v>
      </c>
      <c r="E268" s="11" t="s">
        <v>8682</v>
      </c>
      <c r="F268" s="11" t="s">
        <v>1577</v>
      </c>
      <c r="G268" s="11" t="s">
        <v>11930</v>
      </c>
      <c r="H268" s="11" t="s">
        <v>11931</v>
      </c>
      <c r="I268" s="11" t="str">
        <f>INDEX(CountyList!A:A, MATCH(MID(B268, 3, 3), CountyList!B:B, 0))</f>
        <v>Coles</v>
      </c>
      <c r="J268" s="29">
        <v>35</v>
      </c>
      <c r="K268" s="29">
        <v>13</v>
      </c>
      <c r="L268" s="29">
        <v>17</v>
      </c>
      <c r="M268" s="29">
        <v>14</v>
      </c>
      <c r="N268" s="29">
        <v>11</v>
      </c>
      <c r="O268" s="29">
        <v>12</v>
      </c>
      <c r="P268" s="29">
        <v>10</v>
      </c>
      <c r="Q268" s="29" t="s">
        <v>7603</v>
      </c>
      <c r="R268" s="29" t="s">
        <v>7603</v>
      </c>
      <c r="S268" s="29" t="s">
        <v>7603</v>
      </c>
      <c r="T268" s="29" t="s">
        <v>7603</v>
      </c>
      <c r="U268" s="29" t="s">
        <v>7603</v>
      </c>
      <c r="V268" s="29" t="s">
        <v>7603</v>
      </c>
      <c r="W268" s="29" t="s">
        <v>7603</v>
      </c>
      <c r="X268" s="29" t="s">
        <v>7603</v>
      </c>
      <c r="Y268" s="29" t="s">
        <v>7603</v>
      </c>
      <c r="Z268" s="7">
        <v>54</v>
      </c>
      <c r="AA268" s="7">
        <v>58</v>
      </c>
      <c r="AB268" s="8" t="s">
        <v>290</v>
      </c>
      <c r="AC268" s="8" t="s">
        <v>7603</v>
      </c>
      <c r="AD268" s="8" t="s">
        <v>290</v>
      </c>
      <c r="AE268" s="8" t="s">
        <v>290</v>
      </c>
      <c r="AF268" s="8" t="s">
        <v>7603</v>
      </c>
      <c r="AG268" s="8">
        <v>106</v>
      </c>
      <c r="AH268" s="8" t="s">
        <v>290</v>
      </c>
      <c r="AI268" s="9">
        <v>112</v>
      </c>
      <c r="AJ268" s="9" t="s">
        <v>7603</v>
      </c>
      <c r="AK268" s="9">
        <v>112</v>
      </c>
    </row>
    <row r="269" spans="1:37">
      <c r="A269">
        <v>2014</v>
      </c>
      <c r="B269" s="10" t="s">
        <v>1572</v>
      </c>
      <c r="C269" s="11" t="s">
        <v>1573</v>
      </c>
      <c r="D269" s="11" t="s">
        <v>11932</v>
      </c>
      <c r="E269" s="11" t="s">
        <v>1576</v>
      </c>
      <c r="F269" s="11" t="s">
        <v>1577</v>
      </c>
      <c r="G269" s="11" t="s">
        <v>11933</v>
      </c>
      <c r="H269" s="11" t="s">
        <v>5655</v>
      </c>
      <c r="I269" s="11" t="str">
        <f>INDEX(CountyList!A:A, MATCH(MID(B269, 3, 3), CountyList!B:B, 0))</f>
        <v>Coles</v>
      </c>
      <c r="J269" s="29">
        <v>71</v>
      </c>
      <c r="K269" s="29">
        <v>22</v>
      </c>
      <c r="L269" s="29">
        <v>25</v>
      </c>
      <c r="M269" s="29">
        <v>26</v>
      </c>
      <c r="N269" s="29">
        <v>15</v>
      </c>
      <c r="O269" s="29">
        <v>19</v>
      </c>
      <c r="P269" s="29">
        <v>24</v>
      </c>
      <c r="Q269" s="29" t="s">
        <v>290</v>
      </c>
      <c r="R269" s="29">
        <v>15</v>
      </c>
      <c r="S269" s="29">
        <v>14</v>
      </c>
      <c r="T269" s="29" t="s">
        <v>7603</v>
      </c>
      <c r="U269" s="29" t="s">
        <v>7603</v>
      </c>
      <c r="V269" s="29" t="s">
        <v>7603</v>
      </c>
      <c r="W269" s="29" t="s">
        <v>7603</v>
      </c>
      <c r="X269" s="29" t="s">
        <v>7603</v>
      </c>
      <c r="Y269" s="29" t="s">
        <v>7603</v>
      </c>
      <c r="Z269" s="7">
        <v>126</v>
      </c>
      <c r="AA269" s="7">
        <v>113</v>
      </c>
      <c r="AB269" s="8" t="s">
        <v>290</v>
      </c>
      <c r="AC269" s="8" t="s">
        <v>7603</v>
      </c>
      <c r="AD269" s="8" t="s">
        <v>290</v>
      </c>
      <c r="AE269" s="8" t="s">
        <v>7603</v>
      </c>
      <c r="AF269" s="8" t="s">
        <v>7603</v>
      </c>
      <c r="AG269" s="8">
        <v>230</v>
      </c>
      <c r="AH269" s="8" t="s">
        <v>290</v>
      </c>
      <c r="AI269" s="9">
        <v>239</v>
      </c>
      <c r="AJ269" s="9" t="s">
        <v>7603</v>
      </c>
      <c r="AK269" s="9">
        <v>239</v>
      </c>
    </row>
    <row r="270" spans="1:37">
      <c r="A270">
        <v>2014</v>
      </c>
      <c r="B270" s="10" t="s">
        <v>11934</v>
      </c>
      <c r="C270" s="11" t="s">
        <v>8688</v>
      </c>
      <c r="D270" s="11" t="s">
        <v>8690</v>
      </c>
      <c r="E270" s="11" t="s">
        <v>8691</v>
      </c>
      <c r="F270" s="11" t="s">
        <v>8692</v>
      </c>
      <c r="G270" s="11" t="s">
        <v>11935</v>
      </c>
      <c r="H270" s="11" t="s">
        <v>11936</v>
      </c>
      <c r="I270" s="11" t="str">
        <f>INDEX(CountyList!A:A, MATCH(MID(B270, 3, 3), CountyList!B:B, 0))</f>
        <v>Coles</v>
      </c>
      <c r="J270" s="29" t="s">
        <v>290</v>
      </c>
      <c r="K270" s="29" t="s">
        <v>290</v>
      </c>
      <c r="L270" s="29" t="s">
        <v>290</v>
      </c>
      <c r="M270" s="29" t="s">
        <v>290</v>
      </c>
      <c r="N270" s="29" t="s">
        <v>290</v>
      </c>
      <c r="O270" s="29" t="s">
        <v>290</v>
      </c>
      <c r="P270" s="29" t="s">
        <v>290</v>
      </c>
      <c r="Q270" s="29" t="s">
        <v>290</v>
      </c>
      <c r="R270" s="29" t="s">
        <v>290</v>
      </c>
      <c r="S270" s="29" t="s">
        <v>290</v>
      </c>
      <c r="T270" s="29" t="s">
        <v>7603</v>
      </c>
      <c r="U270" s="29" t="s">
        <v>7603</v>
      </c>
      <c r="V270" s="29" t="s">
        <v>7603</v>
      </c>
      <c r="W270" s="29" t="s">
        <v>7603</v>
      </c>
      <c r="X270" s="29" t="s">
        <v>7603</v>
      </c>
      <c r="Y270" s="29" t="s">
        <v>7603</v>
      </c>
      <c r="Z270" s="7">
        <v>27</v>
      </c>
      <c r="AA270" s="7">
        <v>19</v>
      </c>
      <c r="AB270" s="8" t="s">
        <v>7603</v>
      </c>
      <c r="AC270" s="8" t="s">
        <v>7603</v>
      </c>
      <c r="AD270" s="8" t="s">
        <v>7603</v>
      </c>
      <c r="AE270" s="8" t="s">
        <v>290</v>
      </c>
      <c r="AF270" s="8" t="s">
        <v>7603</v>
      </c>
      <c r="AG270" s="8">
        <v>44</v>
      </c>
      <c r="AH270" s="8" t="s">
        <v>7603</v>
      </c>
      <c r="AI270" s="9">
        <v>46</v>
      </c>
      <c r="AJ270" s="9" t="s">
        <v>7603</v>
      </c>
      <c r="AK270" s="9">
        <v>46</v>
      </c>
    </row>
    <row r="271" spans="1:37">
      <c r="A271">
        <v>2014</v>
      </c>
      <c r="B271" s="10" t="s">
        <v>11937</v>
      </c>
      <c r="C271" s="11" t="s">
        <v>319</v>
      </c>
      <c r="D271" s="11" t="s">
        <v>8699</v>
      </c>
      <c r="E271" s="11" t="s">
        <v>8700</v>
      </c>
      <c r="F271" s="11" t="s">
        <v>8701</v>
      </c>
      <c r="G271" s="11" t="s">
        <v>11938</v>
      </c>
      <c r="H271" s="11" t="s">
        <v>11939</v>
      </c>
      <c r="I271" s="11" t="e">
        <f>INDEX(CountyList!A:A, MATCH(MID(B271, 3, 3), CountyList!B:B, 0))</f>
        <v>#N/A</v>
      </c>
      <c r="J271" s="29">
        <v>37</v>
      </c>
      <c r="K271" s="29" t="s">
        <v>290</v>
      </c>
      <c r="L271" s="29">
        <v>11</v>
      </c>
      <c r="M271" s="29" t="s">
        <v>290</v>
      </c>
      <c r="N271" s="29" t="s">
        <v>290</v>
      </c>
      <c r="O271" s="29" t="s">
        <v>290</v>
      </c>
      <c r="P271" s="29" t="s">
        <v>290</v>
      </c>
      <c r="Q271" s="29" t="s">
        <v>7603</v>
      </c>
      <c r="R271" s="29" t="s">
        <v>290</v>
      </c>
      <c r="S271" s="29" t="s">
        <v>290</v>
      </c>
      <c r="T271" s="29" t="s">
        <v>7603</v>
      </c>
      <c r="U271" s="29" t="s">
        <v>7603</v>
      </c>
      <c r="V271" s="29" t="s">
        <v>7603</v>
      </c>
      <c r="W271" s="29" t="s">
        <v>7603</v>
      </c>
      <c r="X271" s="29" t="s">
        <v>7603</v>
      </c>
      <c r="Y271" s="29" t="s">
        <v>7603</v>
      </c>
      <c r="Z271" s="7">
        <v>44</v>
      </c>
      <c r="AA271" s="7">
        <v>41</v>
      </c>
      <c r="AB271" s="8" t="s">
        <v>7603</v>
      </c>
      <c r="AC271" s="8" t="s">
        <v>7603</v>
      </c>
      <c r="AD271" s="8" t="s">
        <v>290</v>
      </c>
      <c r="AE271" s="8" t="s">
        <v>7603</v>
      </c>
      <c r="AF271" s="8" t="s">
        <v>7603</v>
      </c>
      <c r="AG271" s="8">
        <v>71</v>
      </c>
      <c r="AH271" s="8">
        <v>13</v>
      </c>
      <c r="AI271" s="9">
        <v>85</v>
      </c>
      <c r="AJ271" s="9" t="s">
        <v>7603</v>
      </c>
      <c r="AK271" s="9">
        <v>85</v>
      </c>
    </row>
    <row r="272" spans="1:37">
      <c r="A272">
        <v>2014</v>
      </c>
      <c r="B272" s="10" t="s">
        <v>1579</v>
      </c>
      <c r="C272" s="11" t="s">
        <v>1366</v>
      </c>
      <c r="D272" s="11" t="s">
        <v>5659</v>
      </c>
      <c r="E272" s="11" t="s">
        <v>1581</v>
      </c>
      <c r="F272" s="11" t="s">
        <v>1582</v>
      </c>
      <c r="G272" s="11" t="s">
        <v>11940</v>
      </c>
      <c r="H272" s="11" t="s">
        <v>5661</v>
      </c>
      <c r="I272" s="11" t="str">
        <f>INDEX(CountyList!A:A, MATCH(MID(B272, 3, 3), CountyList!B:B, 0))</f>
        <v>Shelby</v>
      </c>
      <c r="J272" s="29" t="s">
        <v>7603</v>
      </c>
      <c r="K272" s="29">
        <v>14</v>
      </c>
      <c r="L272" s="29">
        <v>15</v>
      </c>
      <c r="M272" s="29">
        <v>13</v>
      </c>
      <c r="N272" s="29">
        <v>12</v>
      </c>
      <c r="O272" s="29">
        <v>14</v>
      </c>
      <c r="P272" s="29">
        <v>14</v>
      </c>
      <c r="Q272" s="29" t="s">
        <v>290</v>
      </c>
      <c r="R272" s="29">
        <v>13</v>
      </c>
      <c r="S272" s="29" t="s">
        <v>290</v>
      </c>
      <c r="T272" s="29" t="s">
        <v>7603</v>
      </c>
      <c r="U272" s="29" t="s">
        <v>7603</v>
      </c>
      <c r="V272" s="29" t="s">
        <v>7603</v>
      </c>
      <c r="W272" s="29" t="s">
        <v>7603</v>
      </c>
      <c r="X272" s="29" t="s">
        <v>7603</v>
      </c>
      <c r="Y272" s="29" t="s">
        <v>7603</v>
      </c>
      <c r="Z272" s="7">
        <v>52</v>
      </c>
      <c r="AA272" s="7">
        <v>57</v>
      </c>
      <c r="AB272" s="8" t="s">
        <v>7603</v>
      </c>
      <c r="AC272" s="8" t="s">
        <v>7603</v>
      </c>
      <c r="AD272" s="8" t="s">
        <v>7603</v>
      </c>
      <c r="AE272" s="8" t="s">
        <v>7603</v>
      </c>
      <c r="AF272" s="8" t="s">
        <v>7603</v>
      </c>
      <c r="AG272" s="8">
        <v>109</v>
      </c>
      <c r="AH272" s="8" t="s">
        <v>7603</v>
      </c>
      <c r="AI272" s="9">
        <v>109</v>
      </c>
      <c r="AJ272" s="9" t="s">
        <v>7603</v>
      </c>
      <c r="AK272" s="9">
        <v>109</v>
      </c>
    </row>
    <row r="273" spans="1:37">
      <c r="A273">
        <v>2014</v>
      </c>
      <c r="B273" s="10" t="s">
        <v>1584</v>
      </c>
      <c r="C273" s="11" t="s">
        <v>1585</v>
      </c>
      <c r="D273" s="11" t="s">
        <v>8708</v>
      </c>
      <c r="E273" s="11" t="s">
        <v>1587</v>
      </c>
      <c r="F273" s="11" t="s">
        <v>1588</v>
      </c>
      <c r="G273" s="11" t="s">
        <v>11941</v>
      </c>
      <c r="H273" s="11" t="s">
        <v>5664</v>
      </c>
      <c r="I273" s="11" t="str">
        <f>INDEX(CountyList!A:A, MATCH(MID(B273, 3, 3), CountyList!B:B, 0))</f>
        <v>Shelby</v>
      </c>
      <c r="J273" s="29">
        <v>35</v>
      </c>
      <c r="K273" s="29">
        <v>10</v>
      </c>
      <c r="L273" s="29" t="s">
        <v>290</v>
      </c>
      <c r="M273" s="29">
        <v>12</v>
      </c>
      <c r="N273" s="29" t="s">
        <v>290</v>
      </c>
      <c r="O273" s="29" t="s">
        <v>290</v>
      </c>
      <c r="P273" s="29" t="s">
        <v>290</v>
      </c>
      <c r="Q273" s="29" t="s">
        <v>290</v>
      </c>
      <c r="R273" s="29" t="s">
        <v>290</v>
      </c>
      <c r="S273" s="29" t="s">
        <v>290</v>
      </c>
      <c r="T273" s="29" t="s">
        <v>7603</v>
      </c>
      <c r="U273" s="29" t="s">
        <v>7603</v>
      </c>
      <c r="V273" s="29" t="s">
        <v>7603</v>
      </c>
      <c r="W273" s="29" t="s">
        <v>7603</v>
      </c>
      <c r="X273" s="29" t="s">
        <v>7603</v>
      </c>
      <c r="Y273" s="29" t="s">
        <v>7603</v>
      </c>
      <c r="Z273" s="7">
        <v>52</v>
      </c>
      <c r="AA273" s="7">
        <v>34</v>
      </c>
      <c r="AB273" s="8" t="s">
        <v>7603</v>
      </c>
      <c r="AC273" s="8" t="s">
        <v>7603</v>
      </c>
      <c r="AD273" s="8" t="s">
        <v>7603</v>
      </c>
      <c r="AE273" s="8" t="s">
        <v>7603</v>
      </c>
      <c r="AF273" s="8" t="s">
        <v>7603</v>
      </c>
      <c r="AG273" s="8">
        <v>86</v>
      </c>
      <c r="AH273" s="8" t="s">
        <v>7603</v>
      </c>
      <c r="AI273" s="9">
        <v>86</v>
      </c>
      <c r="AJ273" s="9" t="s">
        <v>7603</v>
      </c>
      <c r="AK273" s="9">
        <v>86</v>
      </c>
    </row>
    <row r="274" spans="1:37">
      <c r="A274">
        <v>2014</v>
      </c>
      <c r="B274" s="10" t="s">
        <v>1604</v>
      </c>
      <c r="C274" s="11" t="s">
        <v>1605</v>
      </c>
      <c r="D274" s="11" t="s">
        <v>5671</v>
      </c>
      <c r="E274" s="11" t="s">
        <v>1608</v>
      </c>
      <c r="F274" s="11" t="s">
        <v>1609</v>
      </c>
      <c r="G274" s="11" t="s">
        <v>11942</v>
      </c>
      <c r="H274" s="11" t="s">
        <v>5673</v>
      </c>
      <c r="I274" s="11" t="str">
        <f>INDEX(CountyList!A:A, MATCH(MID(B274, 3, 3), CountyList!B:B, 0))</f>
        <v>Jasper</v>
      </c>
      <c r="J274" s="29" t="s">
        <v>7603</v>
      </c>
      <c r="K274" s="29">
        <v>15</v>
      </c>
      <c r="L274" s="29">
        <v>15</v>
      </c>
      <c r="M274" s="29">
        <v>20</v>
      </c>
      <c r="N274" s="29">
        <v>11</v>
      </c>
      <c r="O274" s="29">
        <v>11</v>
      </c>
      <c r="P274" s="29">
        <v>10</v>
      </c>
      <c r="Q274" s="29">
        <v>23</v>
      </c>
      <c r="R274" s="29">
        <v>11</v>
      </c>
      <c r="S274" s="29">
        <v>14</v>
      </c>
      <c r="T274" s="29" t="s">
        <v>7603</v>
      </c>
      <c r="U274" s="29" t="s">
        <v>7603</v>
      </c>
      <c r="V274" s="29" t="s">
        <v>7603</v>
      </c>
      <c r="W274" s="29" t="s">
        <v>7603</v>
      </c>
      <c r="X274" s="29" t="s">
        <v>290</v>
      </c>
      <c r="Y274" s="29" t="s">
        <v>7603</v>
      </c>
      <c r="Z274" s="7">
        <v>62</v>
      </c>
      <c r="AA274" s="7">
        <v>70</v>
      </c>
      <c r="AB274" s="8" t="s">
        <v>7603</v>
      </c>
      <c r="AC274" s="8" t="s">
        <v>7603</v>
      </c>
      <c r="AD274" s="8" t="s">
        <v>7603</v>
      </c>
      <c r="AE274" s="8" t="s">
        <v>7603</v>
      </c>
      <c r="AF274" s="8" t="s">
        <v>7603</v>
      </c>
      <c r="AG274" s="8">
        <v>131</v>
      </c>
      <c r="AH274" s="8" t="s">
        <v>290</v>
      </c>
      <c r="AI274" s="9">
        <v>132</v>
      </c>
      <c r="AJ274" s="9" t="s">
        <v>7603</v>
      </c>
      <c r="AK274" s="9">
        <v>132</v>
      </c>
    </row>
    <row r="275" spans="1:37">
      <c r="A275">
        <v>2014</v>
      </c>
      <c r="B275" s="10" t="s">
        <v>1611</v>
      </c>
      <c r="C275" s="11" t="s">
        <v>1612</v>
      </c>
      <c r="D275" s="11" t="s">
        <v>8725</v>
      </c>
      <c r="E275" s="11" t="s">
        <v>1614</v>
      </c>
      <c r="F275" s="11" t="s">
        <v>1615</v>
      </c>
      <c r="G275" s="11" t="s">
        <v>11943</v>
      </c>
      <c r="H275" s="11" t="s">
        <v>5676</v>
      </c>
      <c r="I275" s="11" t="str">
        <f>INDEX(CountyList!A:A, MATCH(MID(B275, 3, 3), CountyList!B:B, 0))</f>
        <v>Richland</v>
      </c>
      <c r="J275" s="29">
        <v>40</v>
      </c>
      <c r="K275" s="29">
        <v>29</v>
      </c>
      <c r="L275" s="29">
        <v>16</v>
      </c>
      <c r="M275" s="29">
        <v>19</v>
      </c>
      <c r="N275" s="29">
        <v>27</v>
      </c>
      <c r="O275" s="29">
        <v>15</v>
      </c>
      <c r="P275" s="29">
        <v>12</v>
      </c>
      <c r="Q275" s="29">
        <v>19</v>
      </c>
      <c r="R275" s="29">
        <v>14</v>
      </c>
      <c r="S275" s="29">
        <v>15</v>
      </c>
      <c r="T275" s="29" t="s">
        <v>7603</v>
      </c>
      <c r="U275" s="29" t="s">
        <v>7603</v>
      </c>
      <c r="V275" s="29" t="s">
        <v>7603</v>
      </c>
      <c r="W275" s="29" t="s">
        <v>7603</v>
      </c>
      <c r="X275" s="29">
        <v>10</v>
      </c>
      <c r="Y275" s="29" t="s">
        <v>7603</v>
      </c>
      <c r="Z275" s="7">
        <v>101</v>
      </c>
      <c r="AA275" s="7">
        <v>115</v>
      </c>
      <c r="AB275" s="8" t="s">
        <v>290</v>
      </c>
      <c r="AC275" s="8" t="s">
        <v>7603</v>
      </c>
      <c r="AD275" s="8" t="s">
        <v>290</v>
      </c>
      <c r="AE275" s="8" t="s">
        <v>7603</v>
      </c>
      <c r="AF275" s="8" t="s">
        <v>7603</v>
      </c>
      <c r="AG275" s="8">
        <v>199</v>
      </c>
      <c r="AH275" s="8" t="s">
        <v>290</v>
      </c>
      <c r="AI275" s="9">
        <v>216</v>
      </c>
      <c r="AJ275" s="9" t="s">
        <v>7603</v>
      </c>
      <c r="AK275" s="9">
        <v>216</v>
      </c>
    </row>
    <row r="276" spans="1:37">
      <c r="A276">
        <v>2014</v>
      </c>
      <c r="B276" s="10" t="s">
        <v>1617</v>
      </c>
      <c r="C276" s="11" t="s">
        <v>1618</v>
      </c>
      <c r="D276" s="11" t="s">
        <v>5677</v>
      </c>
      <c r="E276" s="11" t="s">
        <v>1621</v>
      </c>
      <c r="F276" s="11" t="s">
        <v>1622</v>
      </c>
      <c r="G276" s="11" t="s">
        <v>11944</v>
      </c>
      <c r="H276" s="11" t="s">
        <v>5679</v>
      </c>
      <c r="I276" s="11" t="str">
        <f>INDEX(CountyList!A:A, MATCH(MID(B276, 3, 3), CountyList!B:B, 0))</f>
        <v>Clinton</v>
      </c>
      <c r="J276" s="29" t="s">
        <v>7603</v>
      </c>
      <c r="K276" s="29" t="s">
        <v>7603</v>
      </c>
      <c r="L276" s="29" t="s">
        <v>7603</v>
      </c>
      <c r="M276" s="29" t="s">
        <v>7603</v>
      </c>
      <c r="N276" s="29" t="s">
        <v>7603</v>
      </c>
      <c r="O276" s="29" t="s">
        <v>7603</v>
      </c>
      <c r="P276" s="29" t="s">
        <v>7603</v>
      </c>
      <c r="Q276" s="29" t="s">
        <v>7603</v>
      </c>
      <c r="R276" s="29" t="s">
        <v>7603</v>
      </c>
      <c r="S276" s="29" t="s">
        <v>7603</v>
      </c>
      <c r="T276" s="29">
        <v>120</v>
      </c>
      <c r="U276" s="29">
        <v>113</v>
      </c>
      <c r="V276" s="29">
        <v>112</v>
      </c>
      <c r="W276" s="29">
        <v>107</v>
      </c>
      <c r="X276" s="29" t="s">
        <v>7603</v>
      </c>
      <c r="Y276" s="29" t="s">
        <v>7603</v>
      </c>
      <c r="Z276" s="7">
        <v>226</v>
      </c>
      <c r="AA276" s="7">
        <v>226</v>
      </c>
      <c r="AB276" s="8" t="s">
        <v>290</v>
      </c>
      <c r="AC276" s="8" t="s">
        <v>7603</v>
      </c>
      <c r="AD276" s="8" t="s">
        <v>290</v>
      </c>
      <c r="AE276" s="8" t="s">
        <v>290</v>
      </c>
      <c r="AF276" s="8" t="s">
        <v>7603</v>
      </c>
      <c r="AG276" s="8">
        <v>435</v>
      </c>
      <c r="AH276" s="8" t="s">
        <v>290</v>
      </c>
      <c r="AI276" s="9" t="s">
        <v>7603</v>
      </c>
      <c r="AJ276" s="9">
        <v>452</v>
      </c>
      <c r="AK276" s="9">
        <v>452</v>
      </c>
    </row>
    <row r="277" spans="1:37">
      <c r="A277">
        <v>2014</v>
      </c>
      <c r="B277" s="10" t="s">
        <v>1624</v>
      </c>
      <c r="C277" s="11" t="s">
        <v>1625</v>
      </c>
      <c r="D277" s="11" t="s">
        <v>8730</v>
      </c>
      <c r="E277" s="11" t="s">
        <v>1628</v>
      </c>
      <c r="F277" s="11" t="s">
        <v>1622</v>
      </c>
      <c r="G277" s="11" t="s">
        <v>11945</v>
      </c>
      <c r="H277" s="11" t="s">
        <v>5682</v>
      </c>
      <c r="I277" s="11" t="str">
        <f>INDEX(CountyList!A:A, MATCH(MID(B277, 3, 3), CountyList!B:B, 0))</f>
        <v>Clinton</v>
      </c>
      <c r="J277" s="29">
        <v>47</v>
      </c>
      <c r="K277" s="29">
        <v>14</v>
      </c>
      <c r="L277" s="29">
        <v>21</v>
      </c>
      <c r="M277" s="29">
        <v>21</v>
      </c>
      <c r="N277" s="29">
        <v>28</v>
      </c>
      <c r="O277" s="29">
        <v>22</v>
      </c>
      <c r="P277" s="29">
        <v>28</v>
      </c>
      <c r="Q277" s="29">
        <v>24</v>
      </c>
      <c r="R277" s="29">
        <v>27</v>
      </c>
      <c r="S277" s="29">
        <v>21</v>
      </c>
      <c r="T277" s="29" t="s">
        <v>7603</v>
      </c>
      <c r="U277" s="29" t="s">
        <v>7603</v>
      </c>
      <c r="V277" s="29" t="s">
        <v>7603</v>
      </c>
      <c r="W277" s="29" t="s">
        <v>7603</v>
      </c>
      <c r="X277" s="29">
        <v>19</v>
      </c>
      <c r="Y277" s="29" t="s">
        <v>7603</v>
      </c>
      <c r="Z277" s="7">
        <v>133</v>
      </c>
      <c r="AA277" s="7">
        <v>139</v>
      </c>
      <c r="AB277" s="8" t="s">
        <v>7603</v>
      </c>
      <c r="AC277" s="8" t="s">
        <v>7603</v>
      </c>
      <c r="AD277" s="8" t="s">
        <v>290</v>
      </c>
      <c r="AE277" s="8" t="s">
        <v>7603</v>
      </c>
      <c r="AF277" s="8" t="s">
        <v>7603</v>
      </c>
      <c r="AG277" s="8">
        <v>268</v>
      </c>
      <c r="AH277" s="8" t="s">
        <v>290</v>
      </c>
      <c r="AI277" s="9">
        <v>272</v>
      </c>
      <c r="AJ277" s="9" t="s">
        <v>7603</v>
      </c>
      <c r="AK277" s="9">
        <v>272</v>
      </c>
    </row>
    <row r="278" spans="1:37">
      <c r="A278">
        <v>2014</v>
      </c>
      <c r="B278" s="10" t="s">
        <v>1629</v>
      </c>
      <c r="C278" s="11" t="s">
        <v>1585</v>
      </c>
      <c r="D278" s="11" t="s">
        <v>8734</v>
      </c>
      <c r="E278" s="11" t="s">
        <v>1631</v>
      </c>
      <c r="F278" s="11" t="s">
        <v>1632</v>
      </c>
      <c r="G278" s="11" t="s">
        <v>11946</v>
      </c>
      <c r="H278" s="11" t="s">
        <v>5685</v>
      </c>
      <c r="I278" s="11" t="str">
        <f>INDEX(CountyList!A:A, MATCH(MID(B278, 3, 3), CountyList!B:B, 0))</f>
        <v>Clinton</v>
      </c>
      <c r="J278" s="29" t="s">
        <v>290</v>
      </c>
      <c r="K278" s="29" t="s">
        <v>290</v>
      </c>
      <c r="L278" s="29" t="s">
        <v>290</v>
      </c>
      <c r="M278" s="29" t="s">
        <v>290</v>
      </c>
      <c r="N278" s="29" t="s">
        <v>290</v>
      </c>
      <c r="O278" s="29" t="s">
        <v>290</v>
      </c>
      <c r="P278" s="29">
        <v>10</v>
      </c>
      <c r="Q278" s="29" t="s">
        <v>290</v>
      </c>
      <c r="R278" s="29" t="s">
        <v>290</v>
      </c>
      <c r="S278" s="29" t="s">
        <v>290</v>
      </c>
      <c r="T278" s="29" t="s">
        <v>7603</v>
      </c>
      <c r="U278" s="29" t="s">
        <v>7603</v>
      </c>
      <c r="V278" s="29" t="s">
        <v>7603</v>
      </c>
      <c r="W278" s="29" t="s">
        <v>7603</v>
      </c>
      <c r="X278" s="29" t="s">
        <v>7603</v>
      </c>
      <c r="Y278" s="29" t="s">
        <v>7603</v>
      </c>
      <c r="Z278" s="7">
        <v>35</v>
      </c>
      <c r="AA278" s="7">
        <v>32</v>
      </c>
      <c r="AB278" s="8" t="s">
        <v>7603</v>
      </c>
      <c r="AC278" s="8" t="s">
        <v>7603</v>
      </c>
      <c r="AD278" s="8" t="s">
        <v>290</v>
      </c>
      <c r="AE278" s="8" t="s">
        <v>290</v>
      </c>
      <c r="AF278" s="8" t="s">
        <v>7603</v>
      </c>
      <c r="AG278" s="8">
        <v>65</v>
      </c>
      <c r="AH278" s="8" t="s">
        <v>7603</v>
      </c>
      <c r="AI278" s="9">
        <v>67</v>
      </c>
      <c r="AJ278" s="9" t="s">
        <v>7603</v>
      </c>
      <c r="AK278" s="9">
        <v>67</v>
      </c>
    </row>
    <row r="279" spans="1:37">
      <c r="A279">
        <v>2014</v>
      </c>
      <c r="B279" s="10" t="s">
        <v>1634</v>
      </c>
      <c r="C279" s="11" t="s">
        <v>1635</v>
      </c>
      <c r="D279" s="11" t="s">
        <v>5686</v>
      </c>
      <c r="E279" s="11" t="s">
        <v>1638</v>
      </c>
      <c r="F279" s="11" t="s">
        <v>1639</v>
      </c>
      <c r="G279" s="11" t="s">
        <v>11947</v>
      </c>
      <c r="H279" s="11" t="s">
        <v>5688</v>
      </c>
      <c r="I279" s="11" t="str">
        <f>INDEX(CountyList!A:A, MATCH(MID(B279, 3, 3), CountyList!B:B, 0))</f>
        <v>Clinton</v>
      </c>
      <c r="J279" s="29" t="s">
        <v>7603</v>
      </c>
      <c r="K279" s="29" t="s">
        <v>7603</v>
      </c>
      <c r="L279" s="29" t="s">
        <v>7603</v>
      </c>
      <c r="M279" s="29" t="s">
        <v>7603</v>
      </c>
      <c r="N279" s="29" t="s">
        <v>7603</v>
      </c>
      <c r="O279" s="29" t="s">
        <v>7603</v>
      </c>
      <c r="P279" s="29" t="s">
        <v>7603</v>
      </c>
      <c r="Q279" s="29" t="s">
        <v>7603</v>
      </c>
      <c r="R279" s="29" t="s">
        <v>7603</v>
      </c>
      <c r="S279" s="29" t="s">
        <v>7603</v>
      </c>
      <c r="T279" s="29">
        <v>23</v>
      </c>
      <c r="U279" s="29">
        <v>23</v>
      </c>
      <c r="V279" s="29">
        <v>32</v>
      </c>
      <c r="W279" s="29">
        <v>22</v>
      </c>
      <c r="X279" s="29" t="s">
        <v>7603</v>
      </c>
      <c r="Y279" s="29" t="s">
        <v>7603</v>
      </c>
      <c r="Z279" s="7">
        <v>55</v>
      </c>
      <c r="AA279" s="7">
        <v>45</v>
      </c>
      <c r="AB279" s="8" t="s">
        <v>7603</v>
      </c>
      <c r="AC279" s="8" t="s">
        <v>7603</v>
      </c>
      <c r="AD279" s="8" t="s">
        <v>290</v>
      </c>
      <c r="AE279" s="8" t="s">
        <v>290</v>
      </c>
      <c r="AF279" s="8" t="s">
        <v>7603</v>
      </c>
      <c r="AG279" s="8">
        <v>95</v>
      </c>
      <c r="AH279" s="8" t="s">
        <v>7603</v>
      </c>
      <c r="AI279" s="9" t="s">
        <v>7603</v>
      </c>
      <c r="AJ279" s="9">
        <v>100</v>
      </c>
      <c r="AK279" s="9">
        <v>100</v>
      </c>
    </row>
    <row r="280" spans="1:37">
      <c r="A280">
        <v>2014</v>
      </c>
      <c r="B280" s="10" t="s">
        <v>1653</v>
      </c>
      <c r="C280" s="11" t="s">
        <v>319</v>
      </c>
      <c r="D280" s="11" t="s">
        <v>8739</v>
      </c>
      <c r="E280" s="11" t="s">
        <v>1654</v>
      </c>
      <c r="F280" s="11" t="s">
        <v>1639</v>
      </c>
      <c r="G280" s="11" t="s">
        <v>11948</v>
      </c>
      <c r="H280" s="11" t="s">
        <v>5694</v>
      </c>
      <c r="I280" s="11" t="str">
        <f>INDEX(CountyList!A:A, MATCH(MID(B280, 3, 3), CountyList!B:B, 0))</f>
        <v>Marion</v>
      </c>
      <c r="J280" s="29">
        <v>22</v>
      </c>
      <c r="K280" s="29">
        <v>12</v>
      </c>
      <c r="L280" s="29" t="s">
        <v>290</v>
      </c>
      <c r="M280" s="29">
        <v>15</v>
      </c>
      <c r="N280" s="29" t="s">
        <v>290</v>
      </c>
      <c r="O280" s="29" t="s">
        <v>290</v>
      </c>
      <c r="P280" s="29">
        <v>15</v>
      </c>
      <c r="Q280" s="29" t="s">
        <v>290</v>
      </c>
      <c r="R280" s="29" t="s">
        <v>290</v>
      </c>
      <c r="S280" s="29" t="s">
        <v>290</v>
      </c>
      <c r="T280" s="29" t="s">
        <v>7603</v>
      </c>
      <c r="U280" s="29" t="s">
        <v>7603</v>
      </c>
      <c r="V280" s="29" t="s">
        <v>7603</v>
      </c>
      <c r="W280" s="29" t="s">
        <v>7603</v>
      </c>
      <c r="X280" s="29" t="s">
        <v>7603</v>
      </c>
      <c r="Y280" s="29" t="s">
        <v>7603</v>
      </c>
      <c r="Z280" s="7">
        <v>46</v>
      </c>
      <c r="AA280" s="7">
        <v>54</v>
      </c>
      <c r="AB280" s="8" t="s">
        <v>290</v>
      </c>
      <c r="AC280" s="8" t="s">
        <v>7603</v>
      </c>
      <c r="AD280" s="8" t="s">
        <v>290</v>
      </c>
      <c r="AE280" s="8" t="s">
        <v>290</v>
      </c>
      <c r="AF280" s="8" t="s">
        <v>7603</v>
      </c>
      <c r="AG280" s="8">
        <v>89</v>
      </c>
      <c r="AH280" s="8" t="s">
        <v>290</v>
      </c>
      <c r="AI280" s="9">
        <v>100</v>
      </c>
      <c r="AJ280" s="9" t="s">
        <v>7603</v>
      </c>
      <c r="AK280" s="9">
        <v>100</v>
      </c>
    </row>
    <row r="281" spans="1:37">
      <c r="A281">
        <v>2014</v>
      </c>
      <c r="B281" s="10" t="s">
        <v>1655</v>
      </c>
      <c r="C281" s="11" t="s">
        <v>1585</v>
      </c>
      <c r="D281" s="11" t="s">
        <v>8742</v>
      </c>
      <c r="E281" s="11" t="s">
        <v>1657</v>
      </c>
      <c r="F281" s="11" t="s">
        <v>1639</v>
      </c>
      <c r="G281" s="11" t="s">
        <v>11949</v>
      </c>
      <c r="H281" s="11" t="s">
        <v>5697</v>
      </c>
      <c r="I281" s="11" t="str">
        <f>INDEX(CountyList!A:A, MATCH(MID(B281, 3, 3), CountyList!B:B, 0))</f>
        <v>Marion</v>
      </c>
      <c r="J281" s="29" t="s">
        <v>7603</v>
      </c>
      <c r="K281" s="29">
        <v>19</v>
      </c>
      <c r="L281" s="29">
        <v>19</v>
      </c>
      <c r="M281" s="29">
        <v>14</v>
      </c>
      <c r="N281" s="29">
        <v>10</v>
      </c>
      <c r="O281" s="29">
        <v>16</v>
      </c>
      <c r="P281" s="29">
        <v>21</v>
      </c>
      <c r="Q281" s="29">
        <v>15</v>
      </c>
      <c r="R281" s="29" t="s">
        <v>290</v>
      </c>
      <c r="S281" s="29">
        <v>17</v>
      </c>
      <c r="T281" s="29" t="s">
        <v>7603</v>
      </c>
      <c r="U281" s="29" t="s">
        <v>7603</v>
      </c>
      <c r="V281" s="29" t="s">
        <v>7603</v>
      </c>
      <c r="W281" s="29" t="s">
        <v>7603</v>
      </c>
      <c r="X281" s="29" t="s">
        <v>7603</v>
      </c>
      <c r="Y281" s="29" t="s">
        <v>7603</v>
      </c>
      <c r="Z281" s="7">
        <v>67</v>
      </c>
      <c r="AA281" s="7">
        <v>71</v>
      </c>
      <c r="AB281" s="8" t="s">
        <v>290</v>
      </c>
      <c r="AC281" s="8" t="s">
        <v>7603</v>
      </c>
      <c r="AD281" s="8" t="s">
        <v>290</v>
      </c>
      <c r="AE281" s="8" t="s">
        <v>290</v>
      </c>
      <c r="AF281" s="8" t="s">
        <v>7603</v>
      </c>
      <c r="AG281" s="8">
        <v>129</v>
      </c>
      <c r="AH281" s="8" t="s">
        <v>290</v>
      </c>
      <c r="AI281" s="9">
        <v>138</v>
      </c>
      <c r="AJ281" s="9" t="s">
        <v>7603</v>
      </c>
      <c r="AK281" s="9">
        <v>138</v>
      </c>
    </row>
    <row r="282" spans="1:37">
      <c r="A282">
        <v>2014</v>
      </c>
      <c r="B282" s="10" t="s">
        <v>11950</v>
      </c>
      <c r="C282" s="11" t="s">
        <v>8744</v>
      </c>
      <c r="D282" s="11" t="s">
        <v>8746</v>
      </c>
      <c r="E282" s="11" t="s">
        <v>8747</v>
      </c>
      <c r="F282" s="11" t="s">
        <v>8748</v>
      </c>
      <c r="G282" s="11" t="s">
        <v>11951</v>
      </c>
      <c r="H282" s="11" t="s">
        <v>11952</v>
      </c>
      <c r="I282" s="11" t="str">
        <f>INDEX(CountyList!A:A, MATCH(MID(B282, 3, 3), CountyList!B:B, 0))</f>
        <v>Marion</v>
      </c>
      <c r="J282" s="29" t="s">
        <v>290</v>
      </c>
      <c r="K282" s="29" t="s">
        <v>290</v>
      </c>
      <c r="L282" s="29" t="s">
        <v>290</v>
      </c>
      <c r="M282" s="29" t="s">
        <v>290</v>
      </c>
      <c r="N282" s="29" t="s">
        <v>290</v>
      </c>
      <c r="O282" s="29" t="s">
        <v>290</v>
      </c>
      <c r="P282" s="29" t="s">
        <v>290</v>
      </c>
      <c r="Q282" s="29" t="s">
        <v>290</v>
      </c>
      <c r="R282" s="29" t="s">
        <v>290</v>
      </c>
      <c r="S282" s="29" t="s">
        <v>290</v>
      </c>
      <c r="T282" s="29" t="s">
        <v>7603</v>
      </c>
      <c r="U282" s="29" t="s">
        <v>7603</v>
      </c>
      <c r="V282" s="29" t="s">
        <v>7603</v>
      </c>
      <c r="W282" s="29" t="s">
        <v>7603</v>
      </c>
      <c r="X282" s="29" t="s">
        <v>7603</v>
      </c>
      <c r="Y282" s="29" t="s">
        <v>7603</v>
      </c>
      <c r="Z282" s="7">
        <v>26</v>
      </c>
      <c r="AA282" s="7">
        <v>24</v>
      </c>
      <c r="AB282" s="8" t="s">
        <v>7603</v>
      </c>
      <c r="AC282" s="8" t="s">
        <v>7603</v>
      </c>
      <c r="AD282" s="8" t="s">
        <v>7603</v>
      </c>
      <c r="AE282" s="8" t="s">
        <v>290</v>
      </c>
      <c r="AF282" s="8" t="s">
        <v>7603</v>
      </c>
      <c r="AG282" s="8">
        <v>48</v>
      </c>
      <c r="AH282" s="8" t="s">
        <v>290</v>
      </c>
      <c r="AI282" s="9">
        <v>50</v>
      </c>
      <c r="AJ282" s="9" t="s">
        <v>7603</v>
      </c>
      <c r="AK282" s="9">
        <v>50</v>
      </c>
    </row>
    <row r="283" spans="1:37">
      <c r="A283">
        <v>2014</v>
      </c>
      <c r="B283" s="10" t="s">
        <v>1662</v>
      </c>
      <c r="C283" s="11" t="s">
        <v>1663</v>
      </c>
      <c r="D283" s="11" t="s">
        <v>8752</v>
      </c>
      <c r="E283" s="11" t="s">
        <v>1666</v>
      </c>
      <c r="F283" s="11" t="s">
        <v>1667</v>
      </c>
      <c r="G283" s="11" t="s">
        <v>11953</v>
      </c>
      <c r="H283" s="11" t="s">
        <v>5703</v>
      </c>
      <c r="I283" s="11" t="str">
        <f>INDEX(CountyList!A:A, MATCH(MID(B283, 3, 3), CountyList!B:B, 0))</f>
        <v>Washington</v>
      </c>
      <c r="J283" s="29">
        <v>10</v>
      </c>
      <c r="K283" s="29" t="s">
        <v>290</v>
      </c>
      <c r="L283" s="29" t="s">
        <v>290</v>
      </c>
      <c r="M283" s="29" t="s">
        <v>290</v>
      </c>
      <c r="N283" s="29" t="s">
        <v>290</v>
      </c>
      <c r="O283" s="29" t="s">
        <v>290</v>
      </c>
      <c r="P283" s="29" t="s">
        <v>290</v>
      </c>
      <c r="Q283" s="29" t="s">
        <v>290</v>
      </c>
      <c r="R283" s="29" t="s">
        <v>290</v>
      </c>
      <c r="S283" s="29" t="s">
        <v>290</v>
      </c>
      <c r="T283" s="29" t="s">
        <v>7603</v>
      </c>
      <c r="U283" s="29" t="s">
        <v>7603</v>
      </c>
      <c r="V283" s="29" t="s">
        <v>7603</v>
      </c>
      <c r="W283" s="29" t="s">
        <v>7603</v>
      </c>
      <c r="X283" s="29" t="s">
        <v>290</v>
      </c>
      <c r="Y283" s="29" t="s">
        <v>7603</v>
      </c>
      <c r="Z283" s="7">
        <v>31</v>
      </c>
      <c r="AA283" s="7">
        <v>25</v>
      </c>
      <c r="AB283" s="8" t="s">
        <v>7603</v>
      </c>
      <c r="AC283" s="8" t="s">
        <v>7603</v>
      </c>
      <c r="AD283" s="8" t="s">
        <v>7603</v>
      </c>
      <c r="AE283" s="8" t="s">
        <v>7603</v>
      </c>
      <c r="AF283" s="8" t="s">
        <v>7603</v>
      </c>
      <c r="AG283" s="8">
        <v>56</v>
      </c>
      <c r="AH283" s="8" t="s">
        <v>7603</v>
      </c>
      <c r="AI283" s="9">
        <v>56</v>
      </c>
      <c r="AJ283" s="9" t="s">
        <v>7603</v>
      </c>
      <c r="AK283" s="9">
        <v>56</v>
      </c>
    </row>
    <row r="284" spans="1:37">
      <c r="A284">
        <v>2014</v>
      </c>
      <c r="B284" s="10" t="s">
        <v>1669</v>
      </c>
      <c r="C284" s="11" t="s">
        <v>326</v>
      </c>
      <c r="D284" s="11" t="s">
        <v>8755</v>
      </c>
      <c r="E284" s="11" t="s">
        <v>1671</v>
      </c>
      <c r="F284" s="11" t="s">
        <v>1672</v>
      </c>
      <c r="G284" s="11" t="s">
        <v>11954</v>
      </c>
      <c r="H284" s="11" t="s">
        <v>5706</v>
      </c>
      <c r="I284" s="11" t="str">
        <f>INDEX(CountyList!A:A, MATCH(MID(B284, 3, 3), CountyList!B:B, 0))</f>
        <v>Washington</v>
      </c>
      <c r="J284" s="29">
        <v>13</v>
      </c>
      <c r="K284" s="29" t="s">
        <v>290</v>
      </c>
      <c r="L284" s="29">
        <v>15</v>
      </c>
      <c r="M284" s="29" t="s">
        <v>290</v>
      </c>
      <c r="N284" s="29" t="s">
        <v>290</v>
      </c>
      <c r="O284" s="29" t="s">
        <v>290</v>
      </c>
      <c r="P284" s="29" t="s">
        <v>290</v>
      </c>
      <c r="Q284" s="29" t="s">
        <v>290</v>
      </c>
      <c r="R284" s="29" t="s">
        <v>290</v>
      </c>
      <c r="S284" s="29">
        <v>12</v>
      </c>
      <c r="T284" s="29" t="s">
        <v>7603</v>
      </c>
      <c r="U284" s="29" t="s">
        <v>7603</v>
      </c>
      <c r="V284" s="29" t="s">
        <v>7603</v>
      </c>
      <c r="W284" s="29" t="s">
        <v>7603</v>
      </c>
      <c r="X284" s="29" t="s">
        <v>7603</v>
      </c>
      <c r="Y284" s="29" t="s">
        <v>7603</v>
      </c>
      <c r="Z284" s="7">
        <v>48</v>
      </c>
      <c r="AA284" s="7">
        <v>33</v>
      </c>
      <c r="AB284" s="8" t="s">
        <v>290</v>
      </c>
      <c r="AC284" s="8" t="s">
        <v>290</v>
      </c>
      <c r="AD284" s="8" t="s">
        <v>7603</v>
      </c>
      <c r="AE284" s="8" t="s">
        <v>7603</v>
      </c>
      <c r="AF284" s="8" t="s">
        <v>7603</v>
      </c>
      <c r="AG284" s="8">
        <v>77</v>
      </c>
      <c r="AH284" s="8" t="s">
        <v>7603</v>
      </c>
      <c r="AI284" s="9">
        <v>81</v>
      </c>
      <c r="AJ284" s="9" t="s">
        <v>7603</v>
      </c>
      <c r="AK284" s="9">
        <v>81</v>
      </c>
    </row>
    <row r="285" spans="1:37">
      <c r="A285">
        <v>2014</v>
      </c>
      <c r="B285" s="10" t="s">
        <v>1674</v>
      </c>
      <c r="C285" s="11" t="s">
        <v>8758</v>
      </c>
      <c r="D285" s="11" t="s">
        <v>8760</v>
      </c>
      <c r="E285" s="11" t="s">
        <v>1678</v>
      </c>
      <c r="F285" s="11" t="s">
        <v>1679</v>
      </c>
      <c r="G285" s="11" t="s">
        <v>11955</v>
      </c>
      <c r="H285" s="11" t="s">
        <v>11956</v>
      </c>
      <c r="I285" s="11" t="str">
        <f>INDEX(CountyList!A:A, MATCH(MID(B285, 3, 3), CountyList!B:B, 0))</f>
        <v>Washington</v>
      </c>
      <c r="J285" s="29">
        <v>22</v>
      </c>
      <c r="K285" s="29" t="s">
        <v>290</v>
      </c>
      <c r="L285" s="29" t="s">
        <v>290</v>
      </c>
      <c r="M285" s="29">
        <v>10</v>
      </c>
      <c r="N285" s="29">
        <v>13</v>
      </c>
      <c r="O285" s="29" t="s">
        <v>290</v>
      </c>
      <c r="P285" s="29">
        <v>12</v>
      </c>
      <c r="Q285" s="29">
        <v>12</v>
      </c>
      <c r="R285" s="29">
        <v>13</v>
      </c>
      <c r="S285" s="29" t="s">
        <v>290</v>
      </c>
      <c r="T285" s="29" t="s">
        <v>7603</v>
      </c>
      <c r="U285" s="29" t="s">
        <v>7603</v>
      </c>
      <c r="V285" s="29" t="s">
        <v>7603</v>
      </c>
      <c r="W285" s="29" t="s">
        <v>7603</v>
      </c>
      <c r="X285" s="29" t="s">
        <v>290</v>
      </c>
      <c r="Y285" s="29" t="s">
        <v>7603</v>
      </c>
      <c r="Z285" s="7">
        <v>53</v>
      </c>
      <c r="AA285" s="7">
        <v>51</v>
      </c>
      <c r="AB285" s="8" t="s">
        <v>7603</v>
      </c>
      <c r="AC285" s="8" t="s">
        <v>7603</v>
      </c>
      <c r="AD285" s="8" t="s">
        <v>290</v>
      </c>
      <c r="AE285" s="8" t="s">
        <v>7603</v>
      </c>
      <c r="AF285" s="8" t="s">
        <v>7603</v>
      </c>
      <c r="AG285" s="8">
        <v>101</v>
      </c>
      <c r="AH285" s="8" t="s">
        <v>290</v>
      </c>
      <c r="AI285" s="9">
        <v>104</v>
      </c>
      <c r="AJ285" s="9" t="s">
        <v>7603</v>
      </c>
      <c r="AK285" s="9">
        <v>104</v>
      </c>
    </row>
    <row r="286" spans="1:37">
      <c r="A286">
        <v>2014</v>
      </c>
      <c r="B286" s="10" t="s">
        <v>1681</v>
      </c>
      <c r="C286" s="11" t="s">
        <v>1682</v>
      </c>
      <c r="D286" s="11" t="s">
        <v>8764</v>
      </c>
      <c r="E286" s="11" t="s">
        <v>1683</v>
      </c>
      <c r="F286" s="11" t="s">
        <v>1679</v>
      </c>
      <c r="G286" s="11" t="s">
        <v>11957</v>
      </c>
      <c r="H286" s="11" t="s">
        <v>5709</v>
      </c>
      <c r="I286" s="11" t="str">
        <f>INDEX(CountyList!A:A, MATCH(MID(B286, 3, 3), CountyList!B:B, 0))</f>
        <v>Washington</v>
      </c>
      <c r="J286" s="29">
        <v>30</v>
      </c>
      <c r="K286" s="29" t="s">
        <v>290</v>
      </c>
      <c r="L286" s="29">
        <v>13</v>
      </c>
      <c r="M286" s="29">
        <v>12</v>
      </c>
      <c r="N286" s="29">
        <v>17</v>
      </c>
      <c r="O286" s="29">
        <v>12</v>
      </c>
      <c r="P286" s="29" t="s">
        <v>290</v>
      </c>
      <c r="Q286" s="29" t="s">
        <v>290</v>
      </c>
      <c r="R286" s="29" t="s">
        <v>290</v>
      </c>
      <c r="S286" s="29" t="s">
        <v>290</v>
      </c>
      <c r="T286" s="29" t="s">
        <v>7603</v>
      </c>
      <c r="U286" s="29" t="s">
        <v>7603</v>
      </c>
      <c r="V286" s="29" t="s">
        <v>7603</v>
      </c>
      <c r="W286" s="29" t="s">
        <v>7603</v>
      </c>
      <c r="X286" s="29" t="s">
        <v>7603</v>
      </c>
      <c r="Y286" s="29" t="s">
        <v>7603</v>
      </c>
      <c r="Z286" s="7">
        <v>54</v>
      </c>
      <c r="AA286" s="7">
        <v>62</v>
      </c>
      <c r="AB286" s="8" t="s">
        <v>7603</v>
      </c>
      <c r="AC286" s="8" t="s">
        <v>7603</v>
      </c>
      <c r="AD286" s="8" t="s">
        <v>290</v>
      </c>
      <c r="AE286" s="8" t="s">
        <v>7603</v>
      </c>
      <c r="AF286" s="8" t="s">
        <v>7603</v>
      </c>
      <c r="AG286" s="8">
        <v>111</v>
      </c>
      <c r="AH286" s="8" t="s">
        <v>290</v>
      </c>
      <c r="AI286" s="9">
        <v>116</v>
      </c>
      <c r="AJ286" s="9" t="s">
        <v>7603</v>
      </c>
      <c r="AK286" s="9">
        <v>116</v>
      </c>
    </row>
    <row r="287" spans="1:37">
      <c r="A287">
        <v>2014</v>
      </c>
      <c r="B287" s="10" t="s">
        <v>1684</v>
      </c>
      <c r="C287" s="11" t="s">
        <v>1685</v>
      </c>
      <c r="D287" s="11" t="s">
        <v>8767</v>
      </c>
      <c r="E287" s="11" t="s">
        <v>1688</v>
      </c>
      <c r="F287" s="11" t="s">
        <v>1122</v>
      </c>
      <c r="G287" s="11" t="s">
        <v>11958</v>
      </c>
      <c r="H287" s="11" t="s">
        <v>5712</v>
      </c>
      <c r="I287" s="11" t="str">
        <f>INDEX(CountyList!A:A, MATCH(MID(B287, 3, 3), CountyList!B:B, 0))</f>
        <v>Cook</v>
      </c>
      <c r="J287" s="29" t="s">
        <v>7603</v>
      </c>
      <c r="K287" s="29" t="s">
        <v>7603</v>
      </c>
      <c r="L287" s="29" t="s">
        <v>7603</v>
      </c>
      <c r="M287" s="29" t="s">
        <v>7603</v>
      </c>
      <c r="N287" s="29" t="s">
        <v>7603</v>
      </c>
      <c r="O287" s="29" t="s">
        <v>7603</v>
      </c>
      <c r="P287" s="29" t="s">
        <v>7603</v>
      </c>
      <c r="Q287" s="29" t="s">
        <v>7603</v>
      </c>
      <c r="R287" s="29" t="s">
        <v>7603</v>
      </c>
      <c r="S287" s="29" t="s">
        <v>7603</v>
      </c>
      <c r="T287" s="29">
        <v>41</v>
      </c>
      <c r="U287" s="29">
        <v>33</v>
      </c>
      <c r="V287" s="29">
        <v>39</v>
      </c>
      <c r="W287" s="29">
        <v>30</v>
      </c>
      <c r="X287" s="29" t="s">
        <v>7603</v>
      </c>
      <c r="Y287" s="29" t="s">
        <v>7603</v>
      </c>
      <c r="Z287" s="7" t="s">
        <v>7603</v>
      </c>
      <c r="AA287" s="7">
        <v>143</v>
      </c>
      <c r="AB287" s="8" t="s">
        <v>290</v>
      </c>
      <c r="AC287" s="8" t="s">
        <v>7603</v>
      </c>
      <c r="AD287" s="8" t="s">
        <v>7603</v>
      </c>
      <c r="AE287" s="8">
        <v>131</v>
      </c>
      <c r="AF287" s="8" t="s">
        <v>7603</v>
      </c>
      <c r="AG287" s="8" t="s">
        <v>290</v>
      </c>
      <c r="AH287" s="8" t="s">
        <v>7603</v>
      </c>
      <c r="AI287" s="9" t="s">
        <v>7603</v>
      </c>
      <c r="AJ287" s="9">
        <v>143</v>
      </c>
      <c r="AK287" s="9">
        <v>143</v>
      </c>
    </row>
    <row r="288" spans="1:37">
      <c r="A288">
        <v>2014</v>
      </c>
      <c r="B288" s="10" t="s">
        <v>1696</v>
      </c>
      <c r="C288" s="11" t="s">
        <v>1697</v>
      </c>
      <c r="D288" s="11" t="s">
        <v>8773</v>
      </c>
      <c r="E288" s="11" t="s">
        <v>1698</v>
      </c>
      <c r="F288" s="11" t="s">
        <v>1122</v>
      </c>
      <c r="G288" s="11" t="s">
        <v>11959</v>
      </c>
      <c r="H288" s="11" t="s">
        <v>5718</v>
      </c>
      <c r="I288" s="11" t="str">
        <f>INDEX(CountyList!A:A, MATCH(MID(B288, 3, 3), CountyList!B:B, 0))</f>
        <v>Cook</v>
      </c>
      <c r="J288" s="29" t="s">
        <v>7603</v>
      </c>
      <c r="K288" s="29" t="s">
        <v>7603</v>
      </c>
      <c r="L288" s="29" t="s">
        <v>7603</v>
      </c>
      <c r="M288" s="29" t="s">
        <v>7603</v>
      </c>
      <c r="N288" s="29" t="s">
        <v>7603</v>
      </c>
      <c r="O288" s="29" t="s">
        <v>7603</v>
      </c>
      <c r="P288" s="29" t="s">
        <v>7603</v>
      </c>
      <c r="Q288" s="29" t="s">
        <v>7603</v>
      </c>
      <c r="R288" s="29" t="s">
        <v>7603</v>
      </c>
      <c r="S288" s="29" t="s">
        <v>7603</v>
      </c>
      <c r="T288" s="29">
        <v>178</v>
      </c>
      <c r="U288" s="29">
        <v>145</v>
      </c>
      <c r="V288" s="29">
        <v>179</v>
      </c>
      <c r="W288" s="29">
        <v>195</v>
      </c>
      <c r="X288" s="29" t="s">
        <v>7603</v>
      </c>
      <c r="Y288" s="29" t="s">
        <v>7603</v>
      </c>
      <c r="Z288" s="7" t="s">
        <v>7603</v>
      </c>
      <c r="AA288" s="7">
        <v>697</v>
      </c>
      <c r="AB288" s="8">
        <v>182</v>
      </c>
      <c r="AC288" s="8" t="s">
        <v>290</v>
      </c>
      <c r="AD288" s="8">
        <v>24</v>
      </c>
      <c r="AE288" s="8">
        <v>33</v>
      </c>
      <c r="AF288" s="8" t="s">
        <v>7603</v>
      </c>
      <c r="AG288" s="8">
        <v>413</v>
      </c>
      <c r="AH288" s="8">
        <v>43</v>
      </c>
      <c r="AI288" s="9" t="s">
        <v>7603</v>
      </c>
      <c r="AJ288" s="9">
        <v>697</v>
      </c>
      <c r="AK288" s="9">
        <v>697</v>
      </c>
    </row>
    <row r="289" spans="1:37">
      <c r="A289">
        <v>2014</v>
      </c>
      <c r="B289" s="10" t="s">
        <v>1712</v>
      </c>
      <c r="C289" s="11" t="s">
        <v>1713</v>
      </c>
      <c r="D289" s="11" t="s">
        <v>8784</v>
      </c>
      <c r="E289" s="11" t="s">
        <v>1716</v>
      </c>
      <c r="F289" s="11" t="s">
        <v>1122</v>
      </c>
      <c r="G289" s="11" t="s">
        <v>11960</v>
      </c>
      <c r="H289" s="11" t="s">
        <v>5724</v>
      </c>
      <c r="I289" s="11" t="str">
        <f>INDEX(CountyList!A:A, MATCH(MID(B289, 3, 3), CountyList!B:B, 0))</f>
        <v>Cook</v>
      </c>
      <c r="J289" s="29" t="s">
        <v>7603</v>
      </c>
      <c r="K289" s="29" t="s">
        <v>7603</v>
      </c>
      <c r="L289" s="29" t="s">
        <v>7603</v>
      </c>
      <c r="M289" s="29" t="s">
        <v>7603</v>
      </c>
      <c r="N289" s="29" t="s">
        <v>7603</v>
      </c>
      <c r="O289" s="29" t="s">
        <v>7603</v>
      </c>
      <c r="P289" s="29" t="s">
        <v>7603</v>
      </c>
      <c r="Q289" s="29" t="s">
        <v>7603</v>
      </c>
      <c r="R289" s="29" t="s">
        <v>7603</v>
      </c>
      <c r="S289" s="29" t="s">
        <v>7603</v>
      </c>
      <c r="T289" s="29">
        <v>214</v>
      </c>
      <c r="U289" s="29">
        <v>228</v>
      </c>
      <c r="V289" s="29">
        <v>205</v>
      </c>
      <c r="W289" s="29">
        <v>181</v>
      </c>
      <c r="X289" s="29" t="s">
        <v>7603</v>
      </c>
      <c r="Y289" s="29" t="s">
        <v>7603</v>
      </c>
      <c r="Z289" s="7" t="s">
        <v>7603</v>
      </c>
      <c r="AA289" s="7">
        <v>828</v>
      </c>
      <c r="AB289" s="8">
        <v>116</v>
      </c>
      <c r="AC289" s="8" t="s">
        <v>290</v>
      </c>
      <c r="AD289" s="8" t="s">
        <v>290</v>
      </c>
      <c r="AE289" s="8">
        <v>95</v>
      </c>
      <c r="AF289" s="8" t="s">
        <v>7603</v>
      </c>
      <c r="AG289" s="8">
        <v>592</v>
      </c>
      <c r="AH289" s="8">
        <v>15</v>
      </c>
      <c r="AI289" s="9" t="s">
        <v>7603</v>
      </c>
      <c r="AJ289" s="9">
        <v>828</v>
      </c>
      <c r="AK289" s="9">
        <v>828</v>
      </c>
    </row>
    <row r="290" spans="1:37">
      <c r="A290">
        <v>2014</v>
      </c>
      <c r="B290" s="10" t="s">
        <v>11961</v>
      </c>
      <c r="C290" s="11" t="s">
        <v>8786</v>
      </c>
      <c r="D290" s="11" t="s">
        <v>8788</v>
      </c>
      <c r="E290" s="11" t="s">
        <v>8789</v>
      </c>
      <c r="F290" s="11" t="s">
        <v>1122</v>
      </c>
      <c r="G290" s="11" t="s">
        <v>11962</v>
      </c>
      <c r="H290" s="11" t="s">
        <v>11963</v>
      </c>
      <c r="I290" s="11" t="str">
        <f>INDEX(CountyList!A:A, MATCH(MID(B290, 3, 3), CountyList!B:B, 0))</f>
        <v>Cook</v>
      </c>
      <c r="J290" s="29" t="s">
        <v>7603</v>
      </c>
      <c r="K290" s="29" t="s">
        <v>7603</v>
      </c>
      <c r="L290" s="29" t="s">
        <v>7603</v>
      </c>
      <c r="M290" s="29" t="s">
        <v>7603</v>
      </c>
      <c r="N290" s="29" t="s">
        <v>7603</v>
      </c>
      <c r="O290" s="29" t="s">
        <v>7603</v>
      </c>
      <c r="P290" s="29" t="s">
        <v>7603</v>
      </c>
      <c r="Q290" s="29" t="s">
        <v>7603</v>
      </c>
      <c r="R290" s="29" t="s">
        <v>7603</v>
      </c>
      <c r="S290" s="29" t="s">
        <v>7603</v>
      </c>
      <c r="T290" s="29" t="s">
        <v>7603</v>
      </c>
      <c r="U290" s="29" t="s">
        <v>7603</v>
      </c>
      <c r="V290" s="29" t="s">
        <v>290</v>
      </c>
      <c r="W290" s="29" t="s">
        <v>290</v>
      </c>
      <c r="X290" s="29" t="s">
        <v>7603</v>
      </c>
      <c r="Y290" s="29" t="s">
        <v>7603</v>
      </c>
      <c r="Z290" s="7" t="s">
        <v>290</v>
      </c>
      <c r="AA290" s="7" t="s">
        <v>290</v>
      </c>
      <c r="AB290" s="8" t="s">
        <v>290</v>
      </c>
      <c r="AC290" s="8" t="s">
        <v>7603</v>
      </c>
      <c r="AD290" s="8" t="s">
        <v>7603</v>
      </c>
      <c r="AE290" s="8" t="s">
        <v>290</v>
      </c>
      <c r="AF290" s="8" t="s">
        <v>7603</v>
      </c>
      <c r="AG290" s="8" t="s">
        <v>7603</v>
      </c>
      <c r="AH290" s="8" t="s">
        <v>7603</v>
      </c>
      <c r="AI290" s="9" t="s">
        <v>7603</v>
      </c>
      <c r="AJ290" s="9" t="s">
        <v>290</v>
      </c>
      <c r="AK290" s="9" t="s">
        <v>290</v>
      </c>
    </row>
    <row r="291" spans="1:37">
      <c r="A291">
        <v>2014</v>
      </c>
      <c r="B291" s="10" t="s">
        <v>11964</v>
      </c>
      <c r="C291" s="11" t="s">
        <v>701</v>
      </c>
      <c r="D291" s="11" t="s">
        <v>5115</v>
      </c>
      <c r="E291" s="11" t="s">
        <v>2562</v>
      </c>
      <c r="F291" s="11" t="s">
        <v>1122</v>
      </c>
      <c r="G291" s="11" t="s">
        <v>11965</v>
      </c>
      <c r="H291" s="11" t="s">
        <v>5117</v>
      </c>
      <c r="I291" s="11" t="str">
        <f>INDEX(CountyList!A:A, MATCH(MID(B291, 3, 3), CountyList!B:B, 0))</f>
        <v>Cook</v>
      </c>
      <c r="J291" s="29" t="s">
        <v>7603</v>
      </c>
      <c r="K291" s="29" t="s">
        <v>7603</v>
      </c>
      <c r="L291" s="29" t="s">
        <v>7603</v>
      </c>
      <c r="M291" s="29" t="s">
        <v>7603</v>
      </c>
      <c r="N291" s="29" t="s">
        <v>7603</v>
      </c>
      <c r="O291" s="29" t="s">
        <v>7603</v>
      </c>
      <c r="P291" s="29" t="s">
        <v>7603</v>
      </c>
      <c r="Q291" s="29" t="s">
        <v>7603</v>
      </c>
      <c r="R291" s="29" t="s">
        <v>7603</v>
      </c>
      <c r="S291" s="29" t="s">
        <v>7603</v>
      </c>
      <c r="T291" s="29">
        <v>40</v>
      </c>
      <c r="U291" s="29">
        <v>53</v>
      </c>
      <c r="V291" s="29">
        <v>42</v>
      </c>
      <c r="W291" s="29">
        <v>40</v>
      </c>
      <c r="X291" s="29" t="s">
        <v>7603</v>
      </c>
      <c r="Y291" s="29">
        <v>96</v>
      </c>
      <c r="Z291" s="7">
        <v>137</v>
      </c>
      <c r="AA291" s="7">
        <v>134</v>
      </c>
      <c r="AB291" s="8">
        <v>271</v>
      </c>
      <c r="AC291" s="8" t="s">
        <v>7603</v>
      </c>
      <c r="AD291" s="8" t="s">
        <v>7603</v>
      </c>
      <c r="AE291" s="8" t="s">
        <v>7603</v>
      </c>
      <c r="AF291" s="8" t="s">
        <v>7603</v>
      </c>
      <c r="AG291" s="8" t="s">
        <v>7603</v>
      </c>
      <c r="AH291" s="8" t="s">
        <v>7603</v>
      </c>
      <c r="AI291" s="9" t="s">
        <v>7603</v>
      </c>
      <c r="AJ291" s="9">
        <v>271</v>
      </c>
      <c r="AK291" s="9">
        <v>271</v>
      </c>
    </row>
    <row r="292" spans="1:37">
      <c r="A292">
        <v>2014</v>
      </c>
      <c r="B292" s="10" t="s">
        <v>1723</v>
      </c>
      <c r="C292" s="11" t="s">
        <v>1724</v>
      </c>
      <c r="D292" s="11" t="s">
        <v>8795</v>
      </c>
      <c r="E292" s="11" t="s">
        <v>1726</v>
      </c>
      <c r="F292" s="11" t="s">
        <v>1727</v>
      </c>
      <c r="G292" s="11" t="s">
        <v>11966</v>
      </c>
      <c r="H292" s="11" t="s">
        <v>5731</v>
      </c>
      <c r="I292" s="11" t="str">
        <f>INDEX(CountyList!A:A, MATCH(MID(B292, 3, 3), CountyList!B:B, 0))</f>
        <v>Cook</v>
      </c>
      <c r="J292" s="29">
        <v>18</v>
      </c>
      <c r="K292" s="29">
        <v>17</v>
      </c>
      <c r="L292" s="29">
        <v>18</v>
      </c>
      <c r="M292" s="29">
        <v>19</v>
      </c>
      <c r="N292" s="29">
        <v>19</v>
      </c>
      <c r="O292" s="29">
        <v>14</v>
      </c>
      <c r="P292" s="29">
        <v>15</v>
      </c>
      <c r="Q292" s="29">
        <v>27</v>
      </c>
      <c r="R292" s="29">
        <v>15</v>
      </c>
      <c r="S292" s="29">
        <v>18</v>
      </c>
      <c r="T292" s="29">
        <v>34</v>
      </c>
      <c r="U292" s="29">
        <v>23</v>
      </c>
      <c r="V292" s="29">
        <v>22</v>
      </c>
      <c r="W292" s="29">
        <v>17</v>
      </c>
      <c r="X292" s="29">
        <v>10</v>
      </c>
      <c r="Y292" s="29" t="s">
        <v>290</v>
      </c>
      <c r="Z292" s="7">
        <v>149</v>
      </c>
      <c r="AA292" s="7">
        <v>140</v>
      </c>
      <c r="AB292" s="8">
        <v>63</v>
      </c>
      <c r="AC292" s="8" t="s">
        <v>7603</v>
      </c>
      <c r="AD292" s="8">
        <v>45</v>
      </c>
      <c r="AE292" s="8">
        <v>78</v>
      </c>
      <c r="AF292" s="8" t="s">
        <v>7603</v>
      </c>
      <c r="AG292" s="8">
        <v>72</v>
      </c>
      <c r="AH292" s="8">
        <v>31</v>
      </c>
      <c r="AI292" s="9">
        <v>190</v>
      </c>
      <c r="AJ292" s="9">
        <v>99</v>
      </c>
      <c r="AK292" s="9">
        <v>289</v>
      </c>
    </row>
    <row r="293" spans="1:37">
      <c r="A293">
        <v>2014</v>
      </c>
      <c r="B293" s="10" t="s">
        <v>1729</v>
      </c>
      <c r="C293" s="11" t="s">
        <v>1730</v>
      </c>
      <c r="D293" s="11" t="s">
        <v>8798</v>
      </c>
      <c r="E293" s="11" t="s">
        <v>8799</v>
      </c>
      <c r="F293" s="11" t="s">
        <v>1122</v>
      </c>
      <c r="G293" s="11" t="s">
        <v>1722</v>
      </c>
      <c r="H293" s="11" t="s">
        <v>5733</v>
      </c>
      <c r="I293" s="11" t="str">
        <f>INDEX(CountyList!A:A, MATCH(MID(B293, 3, 3), CountyList!B:B, 0))</f>
        <v>Cook</v>
      </c>
      <c r="J293" s="29" t="s">
        <v>7603</v>
      </c>
      <c r="K293" s="29" t="s">
        <v>7603</v>
      </c>
      <c r="L293" s="29" t="s">
        <v>7603</v>
      </c>
      <c r="M293" s="29" t="s">
        <v>7603</v>
      </c>
      <c r="N293" s="29" t="s">
        <v>7603</v>
      </c>
      <c r="O293" s="29" t="s">
        <v>7603</v>
      </c>
      <c r="P293" s="29" t="s">
        <v>7603</v>
      </c>
      <c r="Q293" s="29" t="s">
        <v>7603</v>
      </c>
      <c r="R293" s="29" t="s">
        <v>7603</v>
      </c>
      <c r="S293" s="29" t="s">
        <v>7603</v>
      </c>
      <c r="T293" s="29">
        <v>260</v>
      </c>
      <c r="U293" s="29">
        <v>284</v>
      </c>
      <c r="V293" s="29">
        <v>246</v>
      </c>
      <c r="W293" s="29">
        <v>256</v>
      </c>
      <c r="X293" s="29" t="s">
        <v>7603</v>
      </c>
      <c r="Y293" s="29" t="s">
        <v>7603</v>
      </c>
      <c r="Z293" s="7">
        <v>420</v>
      </c>
      <c r="AA293" s="7">
        <v>626</v>
      </c>
      <c r="AB293" s="8">
        <v>365</v>
      </c>
      <c r="AC293" s="8" t="s">
        <v>7603</v>
      </c>
      <c r="AD293" s="8">
        <v>30</v>
      </c>
      <c r="AE293" s="8">
        <v>362</v>
      </c>
      <c r="AF293" s="8" t="s">
        <v>7603</v>
      </c>
      <c r="AG293" s="8">
        <v>278</v>
      </c>
      <c r="AH293" s="8">
        <v>11</v>
      </c>
      <c r="AI293" s="9" t="s">
        <v>7603</v>
      </c>
      <c r="AJ293" s="9">
        <v>1046</v>
      </c>
      <c r="AK293" s="9">
        <v>1046</v>
      </c>
    </row>
    <row r="294" spans="1:37">
      <c r="A294">
        <v>2014</v>
      </c>
      <c r="B294" s="10" t="s">
        <v>1733</v>
      </c>
      <c r="C294" s="11" t="s">
        <v>1734</v>
      </c>
      <c r="D294" s="11" t="s">
        <v>11967</v>
      </c>
      <c r="E294" s="11" t="s">
        <v>8804</v>
      </c>
      <c r="F294" s="11" t="s">
        <v>1122</v>
      </c>
      <c r="G294" s="11" t="s">
        <v>11968</v>
      </c>
      <c r="H294" s="11" t="s">
        <v>11969</v>
      </c>
      <c r="I294" s="11" t="str">
        <f>INDEX(CountyList!A:A, MATCH(MID(B294, 3, 3), CountyList!B:B, 0))</f>
        <v>Cook</v>
      </c>
      <c r="J294" s="29" t="s">
        <v>7603</v>
      </c>
      <c r="K294" s="29" t="s">
        <v>7603</v>
      </c>
      <c r="L294" s="29" t="s">
        <v>7603</v>
      </c>
      <c r="M294" s="29" t="s">
        <v>7603</v>
      </c>
      <c r="N294" s="29" t="s">
        <v>7603</v>
      </c>
      <c r="O294" s="29" t="s">
        <v>7603</v>
      </c>
      <c r="P294" s="29" t="s">
        <v>7603</v>
      </c>
      <c r="Q294" s="29" t="s">
        <v>7603</v>
      </c>
      <c r="R294" s="29" t="s">
        <v>7603</v>
      </c>
      <c r="S294" s="29" t="s">
        <v>7603</v>
      </c>
      <c r="T294" s="29">
        <v>173</v>
      </c>
      <c r="U294" s="29">
        <v>177</v>
      </c>
      <c r="V294" s="29">
        <v>104</v>
      </c>
      <c r="W294" s="29">
        <v>99</v>
      </c>
      <c r="X294" s="29" t="s">
        <v>7603</v>
      </c>
      <c r="Y294" s="29" t="s">
        <v>7603</v>
      </c>
      <c r="Z294" s="7">
        <v>234</v>
      </c>
      <c r="AA294" s="7">
        <v>319</v>
      </c>
      <c r="AB294" s="8">
        <v>205</v>
      </c>
      <c r="AC294" s="8" t="s">
        <v>290</v>
      </c>
      <c r="AD294" s="8">
        <v>58</v>
      </c>
      <c r="AE294" s="8">
        <v>87</v>
      </c>
      <c r="AF294" s="8" t="s">
        <v>7603</v>
      </c>
      <c r="AG294" s="8">
        <v>131</v>
      </c>
      <c r="AH294" s="8">
        <v>71</v>
      </c>
      <c r="AI294" s="9" t="s">
        <v>7603</v>
      </c>
      <c r="AJ294" s="9">
        <v>553</v>
      </c>
      <c r="AK294" s="9">
        <v>553</v>
      </c>
    </row>
    <row r="295" spans="1:37">
      <c r="A295">
        <v>2014</v>
      </c>
      <c r="B295" s="10" t="s">
        <v>11970</v>
      </c>
      <c r="C295" s="11" t="s">
        <v>8807</v>
      </c>
      <c r="D295" s="11" t="s">
        <v>11971</v>
      </c>
      <c r="E295" s="11" t="s">
        <v>8810</v>
      </c>
      <c r="F295" s="11" t="s">
        <v>1122</v>
      </c>
      <c r="G295" s="11" t="s">
        <v>11972</v>
      </c>
      <c r="H295" s="11" t="s">
        <v>11973</v>
      </c>
      <c r="I295" s="11" t="str">
        <f>INDEX(CountyList!A:A, MATCH(MID(B295, 3, 3), CountyList!B:B, 0))</f>
        <v>Cook</v>
      </c>
      <c r="J295" s="29" t="s">
        <v>7603</v>
      </c>
      <c r="K295" s="29" t="s">
        <v>7603</v>
      </c>
      <c r="L295" s="29" t="s">
        <v>7603</v>
      </c>
      <c r="M295" s="29" t="s">
        <v>7603</v>
      </c>
      <c r="N295" s="29" t="s">
        <v>7603</v>
      </c>
      <c r="O295" s="29" t="s">
        <v>7603</v>
      </c>
      <c r="P295" s="29" t="s">
        <v>7603</v>
      </c>
      <c r="Q295" s="29" t="s">
        <v>7603</v>
      </c>
      <c r="R295" s="29" t="s">
        <v>7603</v>
      </c>
      <c r="S295" s="29" t="s">
        <v>7603</v>
      </c>
      <c r="T295" s="29">
        <v>23</v>
      </c>
      <c r="U295" s="29">
        <v>26</v>
      </c>
      <c r="V295" s="29">
        <v>25</v>
      </c>
      <c r="W295" s="29">
        <v>26</v>
      </c>
      <c r="X295" s="29" t="s">
        <v>7603</v>
      </c>
      <c r="Y295" s="29" t="s">
        <v>290</v>
      </c>
      <c r="Z295" s="7">
        <v>13</v>
      </c>
      <c r="AA295" s="7">
        <v>96</v>
      </c>
      <c r="AB295" s="8" t="s">
        <v>290</v>
      </c>
      <c r="AC295" s="8" t="s">
        <v>7603</v>
      </c>
      <c r="AD295" s="8" t="s">
        <v>7603</v>
      </c>
      <c r="AE295" s="8">
        <v>107</v>
      </c>
      <c r="AF295" s="8" t="s">
        <v>290</v>
      </c>
      <c r="AG295" s="8" t="s">
        <v>7603</v>
      </c>
      <c r="AH295" s="8" t="s">
        <v>7603</v>
      </c>
      <c r="AI295" s="9" t="s">
        <v>7603</v>
      </c>
      <c r="AJ295" s="9">
        <v>109</v>
      </c>
      <c r="AK295" s="9">
        <v>109</v>
      </c>
    </row>
    <row r="296" spans="1:37">
      <c r="A296">
        <v>2014</v>
      </c>
      <c r="B296" s="10" t="s">
        <v>1744</v>
      </c>
      <c r="C296" s="11" t="s">
        <v>1745</v>
      </c>
      <c r="D296" s="11" t="s">
        <v>11974</v>
      </c>
      <c r="E296" s="11" t="s">
        <v>1748</v>
      </c>
      <c r="F296" s="11" t="s">
        <v>1122</v>
      </c>
      <c r="G296" s="11" t="s">
        <v>11975</v>
      </c>
      <c r="H296" s="11" t="s">
        <v>5739</v>
      </c>
      <c r="I296" s="11" t="str">
        <f>INDEX(CountyList!A:A, MATCH(MID(B296, 3, 3), CountyList!B:B, 0))</f>
        <v>Cook</v>
      </c>
      <c r="J296" s="29" t="s">
        <v>7603</v>
      </c>
      <c r="K296" s="29" t="s">
        <v>7603</v>
      </c>
      <c r="L296" s="29" t="s">
        <v>7603</v>
      </c>
      <c r="M296" s="29" t="s">
        <v>7603</v>
      </c>
      <c r="N296" s="29" t="s">
        <v>7603</v>
      </c>
      <c r="O296" s="29" t="s">
        <v>7603</v>
      </c>
      <c r="P296" s="29" t="s">
        <v>7603</v>
      </c>
      <c r="Q296" s="29" t="s">
        <v>7603</v>
      </c>
      <c r="R296" s="29" t="s">
        <v>7603</v>
      </c>
      <c r="S296" s="29" t="s">
        <v>7603</v>
      </c>
      <c r="T296" s="29">
        <v>58</v>
      </c>
      <c r="U296" s="29">
        <v>82</v>
      </c>
      <c r="V296" s="29">
        <v>66</v>
      </c>
      <c r="W296" s="29">
        <v>59</v>
      </c>
      <c r="X296" s="29" t="s">
        <v>7603</v>
      </c>
      <c r="Y296" s="29" t="s">
        <v>7603</v>
      </c>
      <c r="Z296" s="7">
        <v>115</v>
      </c>
      <c r="AA296" s="7">
        <v>150</v>
      </c>
      <c r="AB296" s="8">
        <v>265</v>
      </c>
      <c r="AC296" s="8" t="s">
        <v>7603</v>
      </c>
      <c r="AD296" s="8" t="s">
        <v>7603</v>
      </c>
      <c r="AE296" s="8" t="s">
        <v>7603</v>
      </c>
      <c r="AF296" s="8" t="s">
        <v>7603</v>
      </c>
      <c r="AG296" s="8" t="s">
        <v>7603</v>
      </c>
      <c r="AH296" s="8" t="s">
        <v>7603</v>
      </c>
      <c r="AI296" s="9" t="s">
        <v>7603</v>
      </c>
      <c r="AJ296" s="9">
        <v>265</v>
      </c>
      <c r="AK296" s="9">
        <v>265</v>
      </c>
    </row>
    <row r="297" spans="1:37">
      <c r="A297">
        <v>2014</v>
      </c>
      <c r="B297" s="10" t="s">
        <v>1750</v>
      </c>
      <c r="C297" s="11" t="s">
        <v>1751</v>
      </c>
      <c r="D297" s="11" t="s">
        <v>8823</v>
      </c>
      <c r="E297" s="11" t="s">
        <v>1753</v>
      </c>
      <c r="F297" s="11" t="s">
        <v>1122</v>
      </c>
      <c r="G297" s="11" t="s">
        <v>11976</v>
      </c>
      <c r="H297" s="11" t="s">
        <v>5742</v>
      </c>
      <c r="I297" s="11" t="str">
        <f>INDEX(CountyList!A:A, MATCH(MID(B297, 3, 3), CountyList!B:B, 0))</f>
        <v>Cook</v>
      </c>
      <c r="J297" s="29" t="s">
        <v>7603</v>
      </c>
      <c r="K297" s="29" t="s">
        <v>7603</v>
      </c>
      <c r="L297" s="29" t="s">
        <v>7603</v>
      </c>
      <c r="M297" s="29" t="s">
        <v>7603</v>
      </c>
      <c r="N297" s="29" t="s">
        <v>7603</v>
      </c>
      <c r="O297" s="29" t="s">
        <v>7603</v>
      </c>
      <c r="P297" s="29" t="s">
        <v>7603</v>
      </c>
      <c r="Q297" s="29" t="s">
        <v>7603</v>
      </c>
      <c r="R297" s="29" t="s">
        <v>7603</v>
      </c>
      <c r="S297" s="29" t="s">
        <v>7603</v>
      </c>
      <c r="T297" s="29">
        <v>49</v>
      </c>
      <c r="U297" s="29">
        <v>58</v>
      </c>
      <c r="V297" s="29">
        <v>53</v>
      </c>
      <c r="W297" s="29">
        <v>39</v>
      </c>
      <c r="X297" s="29" t="s">
        <v>7603</v>
      </c>
      <c r="Y297" s="29" t="s">
        <v>7603</v>
      </c>
      <c r="Z297" s="7">
        <v>199</v>
      </c>
      <c r="AA297" s="7" t="s">
        <v>7603</v>
      </c>
      <c r="AB297" s="8">
        <v>112</v>
      </c>
      <c r="AC297" s="8" t="s">
        <v>7603</v>
      </c>
      <c r="AD297" s="8" t="s">
        <v>290</v>
      </c>
      <c r="AE297" s="8">
        <v>65</v>
      </c>
      <c r="AF297" s="8" t="s">
        <v>7603</v>
      </c>
      <c r="AG297" s="8">
        <v>11</v>
      </c>
      <c r="AH297" s="8" t="s">
        <v>290</v>
      </c>
      <c r="AI297" s="9" t="s">
        <v>7603</v>
      </c>
      <c r="AJ297" s="9">
        <v>199</v>
      </c>
      <c r="AK297" s="9">
        <v>199</v>
      </c>
    </row>
    <row r="298" spans="1:37">
      <c r="A298">
        <v>2014</v>
      </c>
      <c r="B298" s="10" t="s">
        <v>1755</v>
      </c>
      <c r="C298" s="11" t="s">
        <v>1756</v>
      </c>
      <c r="D298" s="11" t="s">
        <v>11977</v>
      </c>
      <c r="E298" s="11" t="s">
        <v>1759</v>
      </c>
      <c r="F298" s="11" t="s">
        <v>1122</v>
      </c>
      <c r="G298" s="11" t="s">
        <v>11978</v>
      </c>
      <c r="H298" s="11" t="s">
        <v>5745</v>
      </c>
      <c r="I298" s="11" t="str">
        <f>INDEX(CountyList!A:A, MATCH(MID(B298, 3, 3), CountyList!B:B, 0))</f>
        <v>Cook</v>
      </c>
      <c r="J298" s="29">
        <v>264</v>
      </c>
      <c r="K298" s="29">
        <v>141</v>
      </c>
      <c r="L298" s="29">
        <v>115</v>
      </c>
      <c r="M298" s="29">
        <v>121</v>
      </c>
      <c r="N298" s="29">
        <v>118</v>
      </c>
      <c r="O298" s="29">
        <v>119</v>
      </c>
      <c r="P298" s="29">
        <v>122</v>
      </c>
      <c r="Q298" s="29">
        <v>124</v>
      </c>
      <c r="R298" s="29">
        <v>121</v>
      </c>
      <c r="S298" s="29">
        <v>127</v>
      </c>
      <c r="T298" s="29">
        <v>133</v>
      </c>
      <c r="U298" s="29">
        <v>135</v>
      </c>
      <c r="V298" s="29">
        <v>121</v>
      </c>
      <c r="W298" s="29">
        <v>125</v>
      </c>
      <c r="X298" s="29" t="s">
        <v>7603</v>
      </c>
      <c r="Y298" s="29" t="s">
        <v>7603</v>
      </c>
      <c r="Z298" s="7">
        <v>986</v>
      </c>
      <c r="AA298" s="7">
        <v>900</v>
      </c>
      <c r="AB298" s="8">
        <v>33</v>
      </c>
      <c r="AC298" s="8" t="s">
        <v>7603</v>
      </c>
      <c r="AD298" s="8">
        <v>258</v>
      </c>
      <c r="AE298" s="8">
        <v>163</v>
      </c>
      <c r="AF298" s="8" t="s">
        <v>290</v>
      </c>
      <c r="AG298" s="8">
        <v>952</v>
      </c>
      <c r="AH298" s="8">
        <v>476</v>
      </c>
      <c r="AI298" s="9">
        <v>1372</v>
      </c>
      <c r="AJ298" s="9">
        <v>514</v>
      </c>
      <c r="AK298" s="9">
        <v>1886</v>
      </c>
    </row>
    <row r="299" spans="1:37">
      <c r="A299">
        <v>2014</v>
      </c>
      <c r="B299" s="10" t="s">
        <v>11979</v>
      </c>
      <c r="C299" s="11" t="s">
        <v>8834</v>
      </c>
      <c r="D299" s="11" t="s">
        <v>8836</v>
      </c>
      <c r="E299" s="11" t="s">
        <v>8837</v>
      </c>
      <c r="F299" s="11" t="s">
        <v>1122</v>
      </c>
      <c r="G299" s="11" t="s">
        <v>11980</v>
      </c>
      <c r="H299" s="11" t="s">
        <v>11981</v>
      </c>
      <c r="I299" s="11" t="str">
        <f>INDEX(CountyList!A:A, MATCH(MID(B299, 3, 3), CountyList!B:B, 0))</f>
        <v>Cook</v>
      </c>
      <c r="J299" s="29" t="s">
        <v>7603</v>
      </c>
      <c r="K299" s="29" t="s">
        <v>7603</v>
      </c>
      <c r="L299" s="29" t="s">
        <v>7603</v>
      </c>
      <c r="M299" s="29" t="s">
        <v>7603</v>
      </c>
      <c r="N299" s="29" t="s">
        <v>7603</v>
      </c>
      <c r="O299" s="29" t="s">
        <v>7603</v>
      </c>
      <c r="P299" s="29" t="s">
        <v>7603</v>
      </c>
      <c r="Q299" s="29" t="s">
        <v>7603</v>
      </c>
      <c r="R299" s="29" t="s">
        <v>7603</v>
      </c>
      <c r="S299" s="29" t="s">
        <v>7603</v>
      </c>
      <c r="T299" s="29">
        <v>31</v>
      </c>
      <c r="U299" s="29">
        <v>33</v>
      </c>
      <c r="V299" s="29">
        <v>34</v>
      </c>
      <c r="W299" s="29">
        <v>32</v>
      </c>
      <c r="X299" s="29" t="s">
        <v>7603</v>
      </c>
      <c r="Y299" s="29">
        <v>37</v>
      </c>
      <c r="Z299" s="7">
        <v>84</v>
      </c>
      <c r="AA299" s="7">
        <v>83</v>
      </c>
      <c r="AB299" s="8">
        <v>38</v>
      </c>
      <c r="AC299" s="8" t="s">
        <v>290</v>
      </c>
      <c r="AD299" s="8" t="s">
        <v>290</v>
      </c>
      <c r="AE299" s="8">
        <v>24</v>
      </c>
      <c r="AF299" s="8" t="s">
        <v>7603</v>
      </c>
      <c r="AG299" s="8">
        <v>83</v>
      </c>
      <c r="AH299" s="8">
        <v>18</v>
      </c>
      <c r="AI299" s="9" t="s">
        <v>7603</v>
      </c>
      <c r="AJ299" s="9">
        <v>167</v>
      </c>
      <c r="AK299" s="9">
        <v>167</v>
      </c>
    </row>
    <row r="300" spans="1:37">
      <c r="A300">
        <v>2014</v>
      </c>
      <c r="B300" s="10" t="s">
        <v>1761</v>
      </c>
      <c r="C300" s="11" t="s">
        <v>1762</v>
      </c>
      <c r="D300" s="11" t="s">
        <v>6018</v>
      </c>
      <c r="E300" s="11" t="s">
        <v>1764</v>
      </c>
      <c r="F300" s="11" t="s">
        <v>1122</v>
      </c>
      <c r="G300" s="11" t="s">
        <v>11982</v>
      </c>
      <c r="H300" s="11" t="s">
        <v>5748</v>
      </c>
      <c r="I300" s="11" t="str">
        <f>INDEX(CountyList!A:A, MATCH(MID(B300, 3, 3), CountyList!B:B, 0))</f>
        <v>Cook</v>
      </c>
      <c r="J300" s="29">
        <v>90</v>
      </c>
      <c r="K300" s="29">
        <v>56</v>
      </c>
      <c r="L300" s="29">
        <v>46</v>
      </c>
      <c r="M300" s="29">
        <v>44</v>
      </c>
      <c r="N300" s="29">
        <v>44</v>
      </c>
      <c r="O300" s="29">
        <v>33</v>
      </c>
      <c r="P300" s="29">
        <v>44</v>
      </c>
      <c r="Q300" s="29">
        <v>38</v>
      </c>
      <c r="R300" s="29">
        <v>20</v>
      </c>
      <c r="S300" s="29">
        <v>17</v>
      </c>
      <c r="T300" s="29" t="s">
        <v>7603</v>
      </c>
      <c r="U300" s="29" t="s">
        <v>7603</v>
      </c>
      <c r="V300" s="29" t="s">
        <v>7603</v>
      </c>
      <c r="W300" s="29" t="s">
        <v>7603</v>
      </c>
      <c r="X300" s="29" t="s">
        <v>7603</v>
      </c>
      <c r="Y300" s="29" t="s">
        <v>7603</v>
      </c>
      <c r="Z300" s="7">
        <v>222</v>
      </c>
      <c r="AA300" s="7">
        <v>210</v>
      </c>
      <c r="AB300" s="8">
        <v>17</v>
      </c>
      <c r="AC300" s="8" t="s">
        <v>7603</v>
      </c>
      <c r="AD300" s="8">
        <v>28</v>
      </c>
      <c r="AE300" s="8" t="s">
        <v>290</v>
      </c>
      <c r="AF300" s="8" t="s">
        <v>7603</v>
      </c>
      <c r="AG300" s="8">
        <v>343</v>
      </c>
      <c r="AH300" s="8">
        <v>41</v>
      </c>
      <c r="AI300" s="9">
        <v>432</v>
      </c>
      <c r="AJ300" s="9" t="s">
        <v>7603</v>
      </c>
      <c r="AK300" s="9">
        <v>432</v>
      </c>
    </row>
    <row r="301" spans="1:37">
      <c r="A301">
        <v>2014</v>
      </c>
      <c r="B301" s="10" t="s">
        <v>1771</v>
      </c>
      <c r="C301" s="11" t="s">
        <v>1772</v>
      </c>
      <c r="D301" s="11" t="s">
        <v>8852</v>
      </c>
      <c r="E301" s="11" t="s">
        <v>1774</v>
      </c>
      <c r="F301" s="11" t="s">
        <v>1122</v>
      </c>
      <c r="G301" s="11" t="s">
        <v>11983</v>
      </c>
      <c r="H301" s="11" t="s">
        <v>5754</v>
      </c>
      <c r="I301" s="11" t="str">
        <f>INDEX(CountyList!A:A, MATCH(MID(B301, 3, 3), CountyList!B:B, 0))</f>
        <v>Cook</v>
      </c>
      <c r="J301" s="29" t="s">
        <v>7603</v>
      </c>
      <c r="K301" s="29" t="s">
        <v>7603</v>
      </c>
      <c r="L301" s="29" t="s">
        <v>7603</v>
      </c>
      <c r="M301" s="29" t="s">
        <v>7603</v>
      </c>
      <c r="N301" s="29" t="s">
        <v>7603</v>
      </c>
      <c r="O301" s="29" t="s">
        <v>7603</v>
      </c>
      <c r="P301" s="29" t="s">
        <v>7603</v>
      </c>
      <c r="Q301" s="29" t="s">
        <v>7603</v>
      </c>
      <c r="R301" s="29" t="s">
        <v>7603</v>
      </c>
      <c r="S301" s="29" t="s">
        <v>7603</v>
      </c>
      <c r="T301" s="29">
        <v>446</v>
      </c>
      <c r="U301" s="29">
        <v>450</v>
      </c>
      <c r="V301" s="29">
        <v>397</v>
      </c>
      <c r="W301" s="29">
        <v>430</v>
      </c>
      <c r="X301" s="29" t="s">
        <v>7603</v>
      </c>
      <c r="Y301" s="29" t="s">
        <v>7603</v>
      </c>
      <c r="Z301" s="7">
        <v>963</v>
      </c>
      <c r="AA301" s="7">
        <v>760</v>
      </c>
      <c r="AB301" s="8">
        <v>164</v>
      </c>
      <c r="AC301" s="8" t="s">
        <v>290</v>
      </c>
      <c r="AD301" s="8">
        <v>24</v>
      </c>
      <c r="AE301" s="8">
        <v>187</v>
      </c>
      <c r="AF301" s="8" t="s">
        <v>7603</v>
      </c>
      <c r="AG301" s="8">
        <v>1310</v>
      </c>
      <c r="AH301" s="8">
        <v>34</v>
      </c>
      <c r="AI301" s="9" t="s">
        <v>7603</v>
      </c>
      <c r="AJ301" s="9">
        <v>1723</v>
      </c>
      <c r="AK301" s="9">
        <v>1723</v>
      </c>
    </row>
    <row r="302" spans="1:37">
      <c r="A302">
        <v>2014</v>
      </c>
      <c r="B302" s="10" t="s">
        <v>11984</v>
      </c>
      <c r="C302" s="11" t="s">
        <v>8860</v>
      </c>
      <c r="D302" s="11" t="s">
        <v>8862</v>
      </c>
      <c r="E302" s="11" t="s">
        <v>8863</v>
      </c>
      <c r="F302" s="11" t="s">
        <v>1122</v>
      </c>
      <c r="G302" s="11" t="s">
        <v>11985</v>
      </c>
      <c r="H302" s="11" t="s">
        <v>11986</v>
      </c>
      <c r="I302" s="11" t="str">
        <f>INDEX(CountyList!A:A, MATCH(MID(B302, 3, 3), CountyList!B:B, 0))</f>
        <v>Cook</v>
      </c>
      <c r="J302" s="29" t="s">
        <v>7603</v>
      </c>
      <c r="K302" s="29" t="s">
        <v>7603</v>
      </c>
      <c r="L302" s="29" t="s">
        <v>7603</v>
      </c>
      <c r="M302" s="29" t="s">
        <v>7603</v>
      </c>
      <c r="N302" s="29" t="s">
        <v>7603</v>
      </c>
      <c r="O302" s="29" t="s">
        <v>7603</v>
      </c>
      <c r="P302" s="29" t="s">
        <v>7603</v>
      </c>
      <c r="Q302" s="29" t="s">
        <v>7603</v>
      </c>
      <c r="R302" s="29" t="s">
        <v>7603</v>
      </c>
      <c r="S302" s="29" t="s">
        <v>7603</v>
      </c>
      <c r="T302" s="29" t="s">
        <v>290</v>
      </c>
      <c r="U302" s="29" t="s">
        <v>290</v>
      </c>
      <c r="V302" s="29" t="s">
        <v>290</v>
      </c>
      <c r="W302" s="29" t="s">
        <v>290</v>
      </c>
      <c r="X302" s="29" t="s">
        <v>7603</v>
      </c>
      <c r="Y302" s="29" t="s">
        <v>7603</v>
      </c>
      <c r="Z302" s="7">
        <v>16</v>
      </c>
      <c r="AA302" s="7" t="s">
        <v>290</v>
      </c>
      <c r="AB302" s="8" t="s">
        <v>7603</v>
      </c>
      <c r="AC302" s="8" t="s">
        <v>7603</v>
      </c>
      <c r="AD302" s="8" t="s">
        <v>7603</v>
      </c>
      <c r="AE302" s="8">
        <v>22</v>
      </c>
      <c r="AF302" s="8" t="s">
        <v>7603</v>
      </c>
      <c r="AG302" s="8" t="s">
        <v>7603</v>
      </c>
      <c r="AH302" s="8" t="s">
        <v>7603</v>
      </c>
      <c r="AI302" s="9" t="s">
        <v>7603</v>
      </c>
      <c r="AJ302" s="9">
        <v>22</v>
      </c>
      <c r="AK302" s="9">
        <v>22</v>
      </c>
    </row>
    <row r="303" spans="1:37">
      <c r="A303">
        <v>2014</v>
      </c>
      <c r="B303" s="10" t="s">
        <v>1775</v>
      </c>
      <c r="C303" s="11" t="s">
        <v>8866</v>
      </c>
      <c r="D303" s="11" t="s">
        <v>11987</v>
      </c>
      <c r="E303" s="11" t="s">
        <v>1779</v>
      </c>
      <c r="F303" s="11" t="s">
        <v>1122</v>
      </c>
      <c r="G303" s="11" t="s">
        <v>11988</v>
      </c>
      <c r="H303" s="11" t="s">
        <v>5757</v>
      </c>
      <c r="I303" s="11" t="str">
        <f>INDEX(CountyList!A:A, MATCH(MID(B303, 3, 3), CountyList!B:B, 0))</f>
        <v>Cook</v>
      </c>
      <c r="J303" s="29" t="s">
        <v>7603</v>
      </c>
      <c r="K303" s="29" t="s">
        <v>7603</v>
      </c>
      <c r="L303" s="29" t="s">
        <v>7603</v>
      </c>
      <c r="M303" s="29" t="s">
        <v>7603</v>
      </c>
      <c r="N303" s="29" t="s">
        <v>7603</v>
      </c>
      <c r="O303" s="29" t="s">
        <v>7603</v>
      </c>
      <c r="P303" s="29" t="s">
        <v>7603</v>
      </c>
      <c r="Q303" s="29" t="s">
        <v>7603</v>
      </c>
      <c r="R303" s="29" t="s">
        <v>7603</v>
      </c>
      <c r="S303" s="29" t="s">
        <v>7603</v>
      </c>
      <c r="T303" s="29">
        <v>323</v>
      </c>
      <c r="U303" s="29">
        <v>287</v>
      </c>
      <c r="V303" s="29">
        <v>281</v>
      </c>
      <c r="W303" s="29">
        <v>279</v>
      </c>
      <c r="X303" s="29" t="s">
        <v>7603</v>
      </c>
      <c r="Y303" s="29" t="s">
        <v>7603</v>
      </c>
      <c r="Z303" s="7">
        <v>1170</v>
      </c>
      <c r="AA303" s="7" t="s">
        <v>7603</v>
      </c>
      <c r="AB303" s="8">
        <v>163</v>
      </c>
      <c r="AC303" s="8">
        <v>18</v>
      </c>
      <c r="AD303" s="8">
        <v>12</v>
      </c>
      <c r="AE303" s="8">
        <v>233</v>
      </c>
      <c r="AF303" s="8" t="s">
        <v>7603</v>
      </c>
      <c r="AG303" s="8">
        <v>736</v>
      </c>
      <c r="AH303" s="8" t="s">
        <v>290</v>
      </c>
      <c r="AI303" s="9" t="s">
        <v>7603</v>
      </c>
      <c r="AJ303" s="9">
        <v>1170</v>
      </c>
      <c r="AK303" s="9">
        <v>1170</v>
      </c>
    </row>
    <row r="304" spans="1:37">
      <c r="A304">
        <v>2014</v>
      </c>
      <c r="B304" s="10" t="s">
        <v>1780</v>
      </c>
      <c r="C304" s="11" t="s">
        <v>1781</v>
      </c>
      <c r="D304" s="11" t="s">
        <v>8871</v>
      </c>
      <c r="E304" s="11" t="s">
        <v>1784</v>
      </c>
      <c r="F304" s="11" t="s">
        <v>1122</v>
      </c>
      <c r="G304" s="11" t="s">
        <v>11989</v>
      </c>
      <c r="H304" s="11" t="s">
        <v>5760</v>
      </c>
      <c r="I304" s="11" t="str">
        <f>INDEX(CountyList!A:A, MATCH(MID(B304, 3, 3), CountyList!B:B, 0))</f>
        <v>Cook</v>
      </c>
      <c r="J304" s="29">
        <v>18</v>
      </c>
      <c r="K304" s="29">
        <v>22</v>
      </c>
      <c r="L304" s="29">
        <v>15</v>
      </c>
      <c r="M304" s="29">
        <v>27</v>
      </c>
      <c r="N304" s="29">
        <v>30</v>
      </c>
      <c r="O304" s="29">
        <v>32</v>
      </c>
      <c r="P304" s="29">
        <v>30</v>
      </c>
      <c r="Q304" s="29">
        <v>32</v>
      </c>
      <c r="R304" s="29">
        <v>32</v>
      </c>
      <c r="S304" s="29">
        <v>30</v>
      </c>
      <c r="T304" s="29">
        <v>38</v>
      </c>
      <c r="U304" s="29">
        <v>36</v>
      </c>
      <c r="V304" s="29">
        <v>48</v>
      </c>
      <c r="W304" s="29">
        <v>41</v>
      </c>
      <c r="X304" s="29" t="s">
        <v>7603</v>
      </c>
      <c r="Y304" s="29" t="s">
        <v>7603</v>
      </c>
      <c r="Z304" s="7">
        <v>232</v>
      </c>
      <c r="AA304" s="7">
        <v>199</v>
      </c>
      <c r="AB304" s="8">
        <v>19</v>
      </c>
      <c r="AC304" s="8" t="s">
        <v>7603</v>
      </c>
      <c r="AD304" s="8">
        <v>62</v>
      </c>
      <c r="AE304" s="8">
        <v>176</v>
      </c>
      <c r="AF304" s="8" t="s">
        <v>7603</v>
      </c>
      <c r="AG304" s="8">
        <v>138</v>
      </c>
      <c r="AH304" s="8">
        <v>36</v>
      </c>
      <c r="AI304" s="9">
        <v>268</v>
      </c>
      <c r="AJ304" s="9">
        <v>163</v>
      </c>
      <c r="AK304" s="9">
        <v>431</v>
      </c>
    </row>
    <row r="305" spans="1:37">
      <c r="A305">
        <v>2014</v>
      </c>
      <c r="B305" s="10" t="s">
        <v>1786</v>
      </c>
      <c r="C305" s="11" t="s">
        <v>1762</v>
      </c>
      <c r="D305" s="11" t="s">
        <v>11990</v>
      </c>
      <c r="E305" s="11" t="s">
        <v>1789</v>
      </c>
      <c r="F305" s="11" t="s">
        <v>1122</v>
      </c>
      <c r="G305" s="11" t="s">
        <v>11991</v>
      </c>
      <c r="H305" s="11" t="s">
        <v>5763</v>
      </c>
      <c r="I305" s="11" t="str">
        <f>INDEX(CountyList!A:A, MATCH(MID(B305, 3, 3), CountyList!B:B, 0))</f>
        <v>Cook</v>
      </c>
      <c r="J305" s="29" t="s">
        <v>7603</v>
      </c>
      <c r="K305" s="29">
        <v>27</v>
      </c>
      <c r="L305" s="29">
        <v>18</v>
      </c>
      <c r="M305" s="29">
        <v>29</v>
      </c>
      <c r="N305" s="29">
        <v>19</v>
      </c>
      <c r="O305" s="29">
        <v>18</v>
      </c>
      <c r="P305" s="29">
        <v>18</v>
      </c>
      <c r="Q305" s="29">
        <v>24</v>
      </c>
      <c r="R305" s="29">
        <v>15</v>
      </c>
      <c r="S305" s="29">
        <v>21</v>
      </c>
      <c r="T305" s="29" t="s">
        <v>7603</v>
      </c>
      <c r="U305" s="29" t="s">
        <v>7603</v>
      </c>
      <c r="V305" s="29" t="s">
        <v>7603</v>
      </c>
      <c r="W305" s="29" t="s">
        <v>7603</v>
      </c>
      <c r="X305" s="29" t="s">
        <v>7603</v>
      </c>
      <c r="Y305" s="29" t="s">
        <v>7603</v>
      </c>
      <c r="Z305" s="7">
        <v>100</v>
      </c>
      <c r="AA305" s="7">
        <v>89</v>
      </c>
      <c r="AB305" s="8">
        <v>182</v>
      </c>
      <c r="AC305" s="8" t="s">
        <v>7603</v>
      </c>
      <c r="AD305" s="8" t="s">
        <v>7603</v>
      </c>
      <c r="AE305" s="8" t="s">
        <v>290</v>
      </c>
      <c r="AF305" s="8" t="s">
        <v>7603</v>
      </c>
      <c r="AG305" s="8" t="s">
        <v>290</v>
      </c>
      <c r="AH305" s="8" t="s">
        <v>290</v>
      </c>
      <c r="AI305" s="9">
        <v>189</v>
      </c>
      <c r="AJ305" s="9" t="s">
        <v>7603</v>
      </c>
      <c r="AK305" s="9">
        <v>189</v>
      </c>
    </row>
    <row r="306" spans="1:37">
      <c r="A306">
        <v>2014</v>
      </c>
      <c r="B306" s="10" t="s">
        <v>1791</v>
      </c>
      <c r="C306" s="11" t="s">
        <v>1792</v>
      </c>
      <c r="D306" s="11" t="s">
        <v>8876</v>
      </c>
      <c r="E306" s="11" t="s">
        <v>1795</v>
      </c>
      <c r="F306" s="11" t="s">
        <v>1122</v>
      </c>
      <c r="G306" s="11" t="s">
        <v>11992</v>
      </c>
      <c r="H306" s="11" t="s">
        <v>5766</v>
      </c>
      <c r="I306" s="11" t="str">
        <f>INDEX(CountyList!A:A, MATCH(MID(B306, 3, 3), CountyList!B:B, 0))</f>
        <v>Cook</v>
      </c>
      <c r="J306" s="29" t="s">
        <v>7603</v>
      </c>
      <c r="K306" s="29" t="s">
        <v>7603</v>
      </c>
      <c r="L306" s="29" t="s">
        <v>7603</v>
      </c>
      <c r="M306" s="29" t="s">
        <v>7603</v>
      </c>
      <c r="N306" s="29" t="s">
        <v>7603</v>
      </c>
      <c r="O306" s="29" t="s">
        <v>7603</v>
      </c>
      <c r="P306" s="29" t="s">
        <v>7603</v>
      </c>
      <c r="Q306" s="29" t="s">
        <v>7603</v>
      </c>
      <c r="R306" s="29" t="s">
        <v>7603</v>
      </c>
      <c r="S306" s="29" t="s">
        <v>7603</v>
      </c>
      <c r="T306" s="29">
        <v>175</v>
      </c>
      <c r="U306" s="29">
        <v>177</v>
      </c>
      <c r="V306" s="29">
        <v>156</v>
      </c>
      <c r="W306" s="29">
        <v>152</v>
      </c>
      <c r="X306" s="29" t="s">
        <v>7603</v>
      </c>
      <c r="Y306" s="29" t="s">
        <v>7603</v>
      </c>
      <c r="Z306" s="7" t="s">
        <v>7603</v>
      </c>
      <c r="AA306" s="7">
        <v>660</v>
      </c>
      <c r="AB306" s="8">
        <v>80</v>
      </c>
      <c r="AC306" s="8" t="s">
        <v>290</v>
      </c>
      <c r="AD306" s="8" t="s">
        <v>290</v>
      </c>
      <c r="AE306" s="8">
        <v>226</v>
      </c>
      <c r="AF306" s="8" t="s">
        <v>7603</v>
      </c>
      <c r="AG306" s="8">
        <v>308</v>
      </c>
      <c r="AH306" s="8">
        <v>39</v>
      </c>
      <c r="AI306" s="9" t="s">
        <v>7603</v>
      </c>
      <c r="AJ306" s="9">
        <v>660</v>
      </c>
      <c r="AK306" s="9">
        <v>660</v>
      </c>
    </row>
    <row r="307" spans="1:37">
      <c r="A307">
        <v>2014</v>
      </c>
      <c r="B307" s="10" t="s">
        <v>11993</v>
      </c>
      <c r="C307" s="11" t="s">
        <v>8881</v>
      </c>
      <c r="D307" s="11" t="s">
        <v>8883</v>
      </c>
      <c r="E307" s="11" t="s">
        <v>8884</v>
      </c>
      <c r="F307" s="11" t="s">
        <v>1122</v>
      </c>
      <c r="G307" s="11" t="s">
        <v>11994</v>
      </c>
      <c r="H307" s="11" t="s">
        <v>11995</v>
      </c>
      <c r="I307" s="11" t="str">
        <f>INDEX(CountyList!A:A, MATCH(MID(B307, 3, 3), CountyList!B:B, 0))</f>
        <v>Cook</v>
      </c>
      <c r="J307" s="29" t="s">
        <v>7603</v>
      </c>
      <c r="K307" s="29" t="s">
        <v>7603</v>
      </c>
      <c r="L307" s="29" t="s">
        <v>7603</v>
      </c>
      <c r="M307" s="29" t="s">
        <v>7603</v>
      </c>
      <c r="N307" s="29" t="s">
        <v>7603</v>
      </c>
      <c r="O307" s="29" t="s">
        <v>7603</v>
      </c>
      <c r="P307" s="29" t="s">
        <v>7603</v>
      </c>
      <c r="Q307" s="29" t="s">
        <v>7603</v>
      </c>
      <c r="R307" s="29" t="s">
        <v>7603</v>
      </c>
      <c r="S307" s="29" t="s">
        <v>7603</v>
      </c>
      <c r="T307" s="29">
        <v>13</v>
      </c>
      <c r="U307" s="29">
        <v>19</v>
      </c>
      <c r="V307" s="29">
        <v>16</v>
      </c>
      <c r="W307" s="29">
        <v>22</v>
      </c>
      <c r="X307" s="29" t="s">
        <v>7603</v>
      </c>
      <c r="Y307" s="29" t="s">
        <v>290</v>
      </c>
      <c r="Z307" s="7">
        <v>74</v>
      </c>
      <c r="AA307" s="7" t="s">
        <v>7603</v>
      </c>
      <c r="AB307" s="8">
        <v>35</v>
      </c>
      <c r="AC307" s="8" t="s">
        <v>7603</v>
      </c>
      <c r="AD307" s="8" t="s">
        <v>290</v>
      </c>
      <c r="AE307" s="8">
        <v>27</v>
      </c>
      <c r="AF307" s="8" t="s">
        <v>290</v>
      </c>
      <c r="AG307" s="8" t="s">
        <v>290</v>
      </c>
      <c r="AH307" s="8" t="s">
        <v>290</v>
      </c>
      <c r="AI307" s="9" t="s">
        <v>7603</v>
      </c>
      <c r="AJ307" s="9">
        <v>74</v>
      </c>
      <c r="AK307" s="9">
        <v>74</v>
      </c>
    </row>
    <row r="308" spans="1:37">
      <c r="A308">
        <v>2014</v>
      </c>
      <c r="B308" s="10" t="s">
        <v>1796</v>
      </c>
      <c r="C308" s="11" t="s">
        <v>1797</v>
      </c>
      <c r="D308" s="11" t="s">
        <v>8887</v>
      </c>
      <c r="E308" s="11" t="s">
        <v>1799</v>
      </c>
      <c r="F308" s="11" t="s">
        <v>1122</v>
      </c>
      <c r="G308" s="11" t="s">
        <v>11996</v>
      </c>
      <c r="H308" s="11" t="s">
        <v>5775</v>
      </c>
      <c r="I308" s="11" t="str">
        <f>INDEX(CountyList!A:A, MATCH(MID(B308, 3, 3), CountyList!B:B, 0))</f>
        <v>Cook</v>
      </c>
      <c r="J308" s="29">
        <v>24</v>
      </c>
      <c r="K308" s="29">
        <v>27</v>
      </c>
      <c r="L308" s="29">
        <v>27</v>
      </c>
      <c r="M308" s="29">
        <v>36</v>
      </c>
      <c r="N308" s="29">
        <v>35</v>
      </c>
      <c r="O308" s="29">
        <v>23</v>
      </c>
      <c r="P308" s="29">
        <v>29</v>
      </c>
      <c r="Q308" s="29">
        <v>37</v>
      </c>
      <c r="R308" s="29">
        <v>34</v>
      </c>
      <c r="S308" s="29">
        <v>34</v>
      </c>
      <c r="T308" s="29">
        <v>60</v>
      </c>
      <c r="U308" s="29">
        <v>63</v>
      </c>
      <c r="V308" s="29">
        <v>48</v>
      </c>
      <c r="W308" s="29">
        <v>28</v>
      </c>
      <c r="X308" s="29" t="s">
        <v>7603</v>
      </c>
      <c r="Y308" s="29" t="s">
        <v>7603</v>
      </c>
      <c r="Z308" s="7">
        <v>274</v>
      </c>
      <c r="AA308" s="7">
        <v>231</v>
      </c>
      <c r="AB308" s="8" t="s">
        <v>7603</v>
      </c>
      <c r="AC308" s="8" t="s">
        <v>7603</v>
      </c>
      <c r="AD308" s="8" t="s">
        <v>7603</v>
      </c>
      <c r="AE308" s="8">
        <v>502</v>
      </c>
      <c r="AF308" s="8" t="s">
        <v>7603</v>
      </c>
      <c r="AG308" s="8" t="s">
        <v>290</v>
      </c>
      <c r="AH308" s="8" t="s">
        <v>7603</v>
      </c>
      <c r="AI308" s="9">
        <v>306</v>
      </c>
      <c r="AJ308" s="9">
        <v>199</v>
      </c>
      <c r="AK308" s="9">
        <v>505</v>
      </c>
    </row>
    <row r="309" spans="1:37">
      <c r="A309">
        <v>2014</v>
      </c>
      <c r="B309" s="10" t="s">
        <v>5776</v>
      </c>
      <c r="C309" s="11" t="s">
        <v>5777</v>
      </c>
      <c r="D309" s="11" t="s">
        <v>11997</v>
      </c>
      <c r="E309" s="11" t="s">
        <v>5779</v>
      </c>
      <c r="F309" s="11" t="s">
        <v>1122</v>
      </c>
      <c r="G309" s="11" t="s">
        <v>11998</v>
      </c>
      <c r="H309" s="11" t="s">
        <v>11999</v>
      </c>
      <c r="I309" s="11" t="str">
        <f>INDEX(CountyList!A:A, MATCH(MID(B309, 3, 3), CountyList!B:B, 0))</f>
        <v>Cook</v>
      </c>
      <c r="J309" s="29" t="s">
        <v>7603</v>
      </c>
      <c r="K309" s="29" t="s">
        <v>290</v>
      </c>
      <c r="L309" s="29" t="s">
        <v>290</v>
      </c>
      <c r="M309" s="29" t="s">
        <v>7603</v>
      </c>
      <c r="N309" s="29" t="s">
        <v>7603</v>
      </c>
      <c r="O309" s="29" t="s">
        <v>7603</v>
      </c>
      <c r="P309" s="29" t="s">
        <v>7603</v>
      </c>
      <c r="Q309" s="29" t="s">
        <v>7603</v>
      </c>
      <c r="R309" s="29" t="s">
        <v>7603</v>
      </c>
      <c r="S309" s="29" t="s">
        <v>7603</v>
      </c>
      <c r="T309" s="29" t="s">
        <v>7603</v>
      </c>
      <c r="U309" s="29" t="s">
        <v>7603</v>
      </c>
      <c r="V309" s="29" t="s">
        <v>7603</v>
      </c>
      <c r="W309" s="29" t="s">
        <v>7603</v>
      </c>
      <c r="X309" s="29" t="s">
        <v>7603</v>
      </c>
      <c r="Y309" s="29" t="s">
        <v>7603</v>
      </c>
      <c r="Z309" s="7" t="s">
        <v>290</v>
      </c>
      <c r="AA309" s="7" t="s">
        <v>290</v>
      </c>
      <c r="AB309" s="8" t="s">
        <v>7603</v>
      </c>
      <c r="AC309" s="8" t="s">
        <v>7603</v>
      </c>
      <c r="AD309" s="8" t="s">
        <v>7603</v>
      </c>
      <c r="AE309" s="8">
        <v>10</v>
      </c>
      <c r="AF309" s="8" t="s">
        <v>7603</v>
      </c>
      <c r="AG309" s="8" t="s">
        <v>7603</v>
      </c>
      <c r="AH309" s="8" t="s">
        <v>7603</v>
      </c>
      <c r="AI309" s="9">
        <v>10</v>
      </c>
      <c r="AJ309" s="9" t="s">
        <v>7603</v>
      </c>
      <c r="AK309" s="9">
        <v>10</v>
      </c>
    </row>
    <row r="310" spans="1:37">
      <c r="A310">
        <v>2014</v>
      </c>
      <c r="B310" s="10" t="s">
        <v>1801</v>
      </c>
      <c r="C310" s="11" t="s">
        <v>1802</v>
      </c>
      <c r="D310" s="11" t="s">
        <v>12000</v>
      </c>
      <c r="E310" s="11" t="s">
        <v>1804</v>
      </c>
      <c r="F310" s="11" t="s">
        <v>1122</v>
      </c>
      <c r="G310" s="11" t="s">
        <v>12001</v>
      </c>
      <c r="H310" s="11" t="s">
        <v>5784</v>
      </c>
      <c r="I310" s="11" t="str">
        <f>INDEX(CountyList!A:A, MATCH(MID(B310, 3, 3), CountyList!B:B, 0))</f>
        <v>Cook</v>
      </c>
      <c r="J310" s="29" t="s">
        <v>7603</v>
      </c>
      <c r="K310" s="29" t="s">
        <v>7603</v>
      </c>
      <c r="L310" s="29" t="s">
        <v>7603</v>
      </c>
      <c r="M310" s="29" t="s">
        <v>7603</v>
      </c>
      <c r="N310" s="29" t="s">
        <v>7603</v>
      </c>
      <c r="O310" s="29" t="s">
        <v>7603</v>
      </c>
      <c r="P310" s="29" t="s">
        <v>7603</v>
      </c>
      <c r="Q310" s="29" t="s">
        <v>7603</v>
      </c>
      <c r="R310" s="29" t="s">
        <v>7603</v>
      </c>
      <c r="S310" s="29" t="s">
        <v>7603</v>
      </c>
      <c r="T310" s="29">
        <v>161</v>
      </c>
      <c r="U310" s="29">
        <v>167</v>
      </c>
      <c r="V310" s="29">
        <v>160</v>
      </c>
      <c r="W310" s="29">
        <v>139</v>
      </c>
      <c r="X310" s="29" t="s">
        <v>7603</v>
      </c>
      <c r="Y310" s="29" t="s">
        <v>7603</v>
      </c>
      <c r="Z310" s="7">
        <v>627</v>
      </c>
      <c r="AA310" s="7" t="s">
        <v>7603</v>
      </c>
      <c r="AB310" s="8">
        <v>104</v>
      </c>
      <c r="AC310" s="8" t="s">
        <v>290</v>
      </c>
      <c r="AD310" s="8">
        <v>21</v>
      </c>
      <c r="AE310" s="8" t="s">
        <v>290</v>
      </c>
      <c r="AF310" s="8" t="s">
        <v>7603</v>
      </c>
      <c r="AG310" s="8">
        <v>456</v>
      </c>
      <c r="AH310" s="8">
        <v>41</v>
      </c>
      <c r="AI310" s="9" t="s">
        <v>7603</v>
      </c>
      <c r="AJ310" s="9">
        <v>627</v>
      </c>
      <c r="AK310" s="9">
        <v>627</v>
      </c>
    </row>
    <row r="311" spans="1:37">
      <c r="A311">
        <v>2014</v>
      </c>
      <c r="B311" s="10" t="s">
        <v>12002</v>
      </c>
      <c r="C311" s="11" t="s">
        <v>8898</v>
      </c>
      <c r="D311" s="11" t="s">
        <v>8900</v>
      </c>
      <c r="E311" s="11" t="s">
        <v>8901</v>
      </c>
      <c r="F311" s="11" t="s">
        <v>1122</v>
      </c>
      <c r="G311" s="11" t="s">
        <v>12003</v>
      </c>
      <c r="H311" s="11" t="s">
        <v>12004</v>
      </c>
      <c r="I311" s="11" t="str">
        <f>INDEX(CountyList!A:A, MATCH(MID(B311, 3, 3), CountyList!B:B, 0))</f>
        <v>Cook</v>
      </c>
      <c r="J311" s="29" t="s">
        <v>7603</v>
      </c>
      <c r="K311" s="29" t="s">
        <v>7603</v>
      </c>
      <c r="L311" s="29" t="s">
        <v>7603</v>
      </c>
      <c r="M311" s="29" t="s">
        <v>7603</v>
      </c>
      <c r="N311" s="29" t="s">
        <v>7603</v>
      </c>
      <c r="O311" s="29" t="s">
        <v>7603</v>
      </c>
      <c r="P311" s="29" t="s">
        <v>7603</v>
      </c>
      <c r="Q311" s="29" t="s">
        <v>7603</v>
      </c>
      <c r="R311" s="29" t="s">
        <v>7603</v>
      </c>
      <c r="S311" s="29" t="s">
        <v>7603</v>
      </c>
      <c r="T311" s="29">
        <v>18</v>
      </c>
      <c r="U311" s="29">
        <v>53</v>
      </c>
      <c r="V311" s="29">
        <v>48</v>
      </c>
      <c r="W311" s="29">
        <v>84</v>
      </c>
      <c r="X311" s="29" t="s">
        <v>7603</v>
      </c>
      <c r="Y311" s="29">
        <v>28</v>
      </c>
      <c r="Z311" s="7">
        <v>102</v>
      </c>
      <c r="AA311" s="7">
        <v>129</v>
      </c>
      <c r="AB311" s="8">
        <v>39</v>
      </c>
      <c r="AC311" s="8" t="s">
        <v>290</v>
      </c>
      <c r="AD311" s="8" t="s">
        <v>290</v>
      </c>
      <c r="AE311" s="8">
        <v>180</v>
      </c>
      <c r="AF311" s="8" t="s">
        <v>7603</v>
      </c>
      <c r="AG311" s="8" t="s">
        <v>290</v>
      </c>
      <c r="AH311" s="8" t="s">
        <v>7603</v>
      </c>
      <c r="AI311" s="9" t="s">
        <v>7603</v>
      </c>
      <c r="AJ311" s="9">
        <v>231</v>
      </c>
      <c r="AK311" s="9">
        <v>231</v>
      </c>
    </row>
    <row r="312" spans="1:37">
      <c r="A312">
        <v>2014</v>
      </c>
      <c r="B312" s="10" t="s">
        <v>12005</v>
      </c>
      <c r="C312" s="11" t="s">
        <v>8910</v>
      </c>
      <c r="D312" s="11" t="s">
        <v>8912</v>
      </c>
      <c r="E312" s="11" t="s">
        <v>8913</v>
      </c>
      <c r="F312" s="11" t="s">
        <v>1122</v>
      </c>
      <c r="G312" s="11" t="s">
        <v>12006</v>
      </c>
      <c r="H312" s="11" t="s">
        <v>12007</v>
      </c>
      <c r="I312" s="11" t="str">
        <f>INDEX(CountyList!A:A, MATCH(MID(B312, 3, 3), CountyList!B:B, 0))</f>
        <v>Cook</v>
      </c>
      <c r="J312" s="29" t="s">
        <v>7603</v>
      </c>
      <c r="K312" s="29" t="s">
        <v>7603</v>
      </c>
      <c r="L312" s="29" t="s">
        <v>7603</v>
      </c>
      <c r="M312" s="29" t="s">
        <v>7603</v>
      </c>
      <c r="N312" s="29" t="s">
        <v>7603</v>
      </c>
      <c r="O312" s="29" t="s">
        <v>7603</v>
      </c>
      <c r="P312" s="29" t="s">
        <v>7603</v>
      </c>
      <c r="Q312" s="29" t="s">
        <v>7603</v>
      </c>
      <c r="R312" s="29" t="s">
        <v>7603</v>
      </c>
      <c r="S312" s="29" t="s">
        <v>7603</v>
      </c>
      <c r="T312" s="29" t="s">
        <v>7603</v>
      </c>
      <c r="U312" s="29" t="s">
        <v>7603</v>
      </c>
      <c r="V312" s="29" t="s">
        <v>7603</v>
      </c>
      <c r="W312" s="29" t="s">
        <v>7603</v>
      </c>
      <c r="X312" s="29" t="s">
        <v>7603</v>
      </c>
      <c r="Y312" s="29">
        <v>187</v>
      </c>
      <c r="Z312" s="7">
        <v>107</v>
      </c>
      <c r="AA312" s="7">
        <v>80</v>
      </c>
      <c r="AB312" s="8" t="s">
        <v>290</v>
      </c>
      <c r="AC312" s="8" t="s">
        <v>7603</v>
      </c>
      <c r="AD312" s="8" t="s">
        <v>7603</v>
      </c>
      <c r="AE312" s="8">
        <v>186</v>
      </c>
      <c r="AF312" s="8" t="s">
        <v>7603</v>
      </c>
      <c r="AG312" s="8" t="s">
        <v>7603</v>
      </c>
      <c r="AH312" s="8" t="s">
        <v>7603</v>
      </c>
      <c r="AI312" s="9" t="s">
        <v>7603</v>
      </c>
      <c r="AJ312" s="9">
        <v>187</v>
      </c>
      <c r="AK312" s="9">
        <v>187</v>
      </c>
    </row>
    <row r="313" spans="1:37">
      <c r="A313">
        <v>2014</v>
      </c>
      <c r="B313" s="10" t="s">
        <v>12008</v>
      </c>
      <c r="C313" s="11" t="s">
        <v>8916</v>
      </c>
      <c r="D313" s="11" t="s">
        <v>8918</v>
      </c>
      <c r="E313" s="11" t="s">
        <v>8919</v>
      </c>
      <c r="F313" s="11" t="s">
        <v>1122</v>
      </c>
      <c r="G313" s="11" t="s">
        <v>12009</v>
      </c>
      <c r="H313" s="11" t="s">
        <v>12010</v>
      </c>
      <c r="I313" s="11" t="str">
        <f>INDEX(CountyList!A:A, MATCH(MID(B313, 3, 3), CountyList!B:B, 0))</f>
        <v>Cook</v>
      </c>
      <c r="J313" s="29" t="s">
        <v>7603</v>
      </c>
      <c r="K313" s="29" t="s">
        <v>7603</v>
      </c>
      <c r="L313" s="29" t="s">
        <v>7603</v>
      </c>
      <c r="M313" s="29" t="s">
        <v>7603</v>
      </c>
      <c r="N313" s="29" t="s">
        <v>7603</v>
      </c>
      <c r="O313" s="29" t="s">
        <v>7603</v>
      </c>
      <c r="P313" s="29" t="s">
        <v>7603</v>
      </c>
      <c r="Q313" s="29" t="s">
        <v>7603</v>
      </c>
      <c r="R313" s="29" t="s">
        <v>7603</v>
      </c>
      <c r="S313" s="29" t="s">
        <v>7603</v>
      </c>
      <c r="T313" s="29">
        <v>32</v>
      </c>
      <c r="U313" s="29">
        <v>38</v>
      </c>
      <c r="V313" s="29">
        <v>60</v>
      </c>
      <c r="W313" s="29">
        <v>46</v>
      </c>
      <c r="X313" s="29" t="s">
        <v>7603</v>
      </c>
      <c r="Y313" s="29" t="s">
        <v>7603</v>
      </c>
      <c r="Z313" s="7">
        <v>87</v>
      </c>
      <c r="AA313" s="7">
        <v>89</v>
      </c>
      <c r="AB313" s="8">
        <v>64</v>
      </c>
      <c r="AC313" s="8" t="s">
        <v>7603</v>
      </c>
      <c r="AD313" s="8">
        <v>16</v>
      </c>
      <c r="AE313" s="8">
        <v>30</v>
      </c>
      <c r="AF313" s="8" t="s">
        <v>290</v>
      </c>
      <c r="AG313" s="8">
        <v>41</v>
      </c>
      <c r="AH313" s="8">
        <v>24</v>
      </c>
      <c r="AI313" s="9" t="s">
        <v>7603</v>
      </c>
      <c r="AJ313" s="9">
        <v>176</v>
      </c>
      <c r="AK313" s="9">
        <v>176</v>
      </c>
    </row>
    <row r="314" spans="1:37">
      <c r="A314">
        <v>2014</v>
      </c>
      <c r="B314" s="10" t="s">
        <v>1806</v>
      </c>
      <c r="C314" s="11" t="s">
        <v>1807</v>
      </c>
      <c r="D314" s="11" t="s">
        <v>8922</v>
      </c>
      <c r="E314" s="11" t="s">
        <v>1809</v>
      </c>
      <c r="F314" s="11" t="s">
        <v>1122</v>
      </c>
      <c r="G314" s="11" t="s">
        <v>12011</v>
      </c>
      <c r="H314" s="11" t="s">
        <v>5787</v>
      </c>
      <c r="I314" s="11" t="str">
        <f>INDEX(CountyList!A:A, MATCH(MID(B314, 3, 3), CountyList!B:B, 0))</f>
        <v>Cook</v>
      </c>
      <c r="J314" s="29" t="s">
        <v>7603</v>
      </c>
      <c r="K314" s="29" t="s">
        <v>7603</v>
      </c>
      <c r="L314" s="29" t="s">
        <v>7603</v>
      </c>
      <c r="M314" s="29" t="s">
        <v>7603</v>
      </c>
      <c r="N314" s="29" t="s">
        <v>7603</v>
      </c>
      <c r="O314" s="29" t="s">
        <v>7603</v>
      </c>
      <c r="P314" s="29" t="s">
        <v>7603</v>
      </c>
      <c r="Q314" s="29" t="s">
        <v>7603</v>
      </c>
      <c r="R314" s="29" t="s">
        <v>7603</v>
      </c>
      <c r="S314" s="29" t="s">
        <v>7603</v>
      </c>
      <c r="T314" s="29">
        <v>50</v>
      </c>
      <c r="U314" s="29">
        <v>40</v>
      </c>
      <c r="V314" s="29">
        <v>48</v>
      </c>
      <c r="W314" s="29">
        <v>31</v>
      </c>
      <c r="X314" s="29" t="s">
        <v>7603</v>
      </c>
      <c r="Y314" s="29" t="s">
        <v>7603</v>
      </c>
      <c r="Z314" s="7">
        <v>169</v>
      </c>
      <c r="AA314" s="7" t="s">
        <v>7603</v>
      </c>
      <c r="AB314" s="8">
        <v>127</v>
      </c>
      <c r="AC314" s="8" t="s">
        <v>7603</v>
      </c>
      <c r="AD314" s="8" t="s">
        <v>7603</v>
      </c>
      <c r="AE314" s="8">
        <v>27</v>
      </c>
      <c r="AF314" s="8" t="s">
        <v>290</v>
      </c>
      <c r="AG314" s="8" t="s">
        <v>290</v>
      </c>
      <c r="AH314" s="8">
        <v>13</v>
      </c>
      <c r="AI314" s="9" t="s">
        <v>7603</v>
      </c>
      <c r="AJ314" s="9">
        <v>169</v>
      </c>
      <c r="AK314" s="9">
        <v>169</v>
      </c>
    </row>
    <row r="315" spans="1:37">
      <c r="A315">
        <v>2014</v>
      </c>
      <c r="B315" s="10" t="s">
        <v>1811</v>
      </c>
      <c r="C315" s="11" t="s">
        <v>1812</v>
      </c>
      <c r="D315" s="11" t="s">
        <v>12012</v>
      </c>
      <c r="E315" s="11" t="s">
        <v>1815</v>
      </c>
      <c r="F315" s="11" t="s">
        <v>1122</v>
      </c>
      <c r="G315" s="11" t="s">
        <v>12013</v>
      </c>
      <c r="H315" s="11" t="s">
        <v>5790</v>
      </c>
      <c r="I315" s="11" t="str">
        <f>INDEX(CountyList!A:A, MATCH(MID(B315, 3, 3), CountyList!B:B, 0))</f>
        <v>Cook</v>
      </c>
      <c r="J315" s="29" t="s">
        <v>7603</v>
      </c>
      <c r="K315" s="29" t="s">
        <v>7603</v>
      </c>
      <c r="L315" s="29" t="s">
        <v>7603</v>
      </c>
      <c r="M315" s="29" t="s">
        <v>7603</v>
      </c>
      <c r="N315" s="29" t="s">
        <v>7603</v>
      </c>
      <c r="O315" s="29" t="s">
        <v>7603</v>
      </c>
      <c r="P315" s="29" t="s">
        <v>7603</v>
      </c>
      <c r="Q315" s="29" t="s">
        <v>7603</v>
      </c>
      <c r="R315" s="29" t="s">
        <v>7603</v>
      </c>
      <c r="S315" s="29" t="s">
        <v>7603</v>
      </c>
      <c r="T315" s="29">
        <v>48</v>
      </c>
      <c r="U315" s="29">
        <v>50</v>
      </c>
      <c r="V315" s="29">
        <v>38</v>
      </c>
      <c r="W315" s="29">
        <v>47</v>
      </c>
      <c r="X315" s="29" t="s">
        <v>7603</v>
      </c>
      <c r="Y315" s="29" t="s">
        <v>7603</v>
      </c>
      <c r="Z315" s="7">
        <v>100</v>
      </c>
      <c r="AA315" s="7">
        <v>83</v>
      </c>
      <c r="AB315" s="8">
        <v>93</v>
      </c>
      <c r="AC315" s="8" t="s">
        <v>7603</v>
      </c>
      <c r="AD315" s="8" t="s">
        <v>7603</v>
      </c>
      <c r="AE315" s="8">
        <v>84</v>
      </c>
      <c r="AF315" s="8" t="s">
        <v>7603</v>
      </c>
      <c r="AG315" s="8" t="s">
        <v>290</v>
      </c>
      <c r="AH315" s="8" t="s">
        <v>7603</v>
      </c>
      <c r="AI315" s="9" t="s">
        <v>7603</v>
      </c>
      <c r="AJ315" s="9">
        <v>183</v>
      </c>
      <c r="AK315" s="9">
        <v>183</v>
      </c>
    </row>
    <row r="316" spans="1:37">
      <c r="A316">
        <v>2014</v>
      </c>
      <c r="B316" s="10" t="s">
        <v>5791</v>
      </c>
      <c r="C316" s="11" t="s">
        <v>5792</v>
      </c>
      <c r="D316" s="11" t="s">
        <v>12014</v>
      </c>
      <c r="E316" s="11" t="s">
        <v>8935</v>
      </c>
      <c r="F316" s="11" t="s">
        <v>1122</v>
      </c>
      <c r="G316" s="11" t="s">
        <v>12015</v>
      </c>
      <c r="H316" s="11" t="s">
        <v>5795</v>
      </c>
      <c r="I316" s="11" t="str">
        <f>INDEX(CountyList!A:A, MATCH(MID(B316, 3, 3), CountyList!B:B, 0))</f>
        <v>Cook</v>
      </c>
      <c r="J316" s="29">
        <v>25</v>
      </c>
      <c r="K316" s="29">
        <v>13</v>
      </c>
      <c r="L316" s="29">
        <v>13</v>
      </c>
      <c r="M316" s="29" t="s">
        <v>290</v>
      </c>
      <c r="N316" s="29" t="s">
        <v>290</v>
      </c>
      <c r="O316" s="29" t="s">
        <v>290</v>
      </c>
      <c r="P316" s="29" t="s">
        <v>290</v>
      </c>
      <c r="Q316" s="29" t="s">
        <v>7603</v>
      </c>
      <c r="R316" s="29" t="s">
        <v>290</v>
      </c>
      <c r="S316" s="29" t="s">
        <v>290</v>
      </c>
      <c r="T316" s="29" t="s">
        <v>7603</v>
      </c>
      <c r="U316" s="29" t="s">
        <v>7603</v>
      </c>
      <c r="V316" s="29" t="s">
        <v>7603</v>
      </c>
      <c r="W316" s="29" t="s">
        <v>7603</v>
      </c>
      <c r="X316" s="29" t="s">
        <v>7603</v>
      </c>
      <c r="Y316" s="29" t="s">
        <v>7603</v>
      </c>
      <c r="Z316" s="7">
        <v>46</v>
      </c>
      <c r="AA316" s="7">
        <v>36</v>
      </c>
      <c r="AB316" s="8" t="s">
        <v>7603</v>
      </c>
      <c r="AC316" s="8" t="s">
        <v>7603</v>
      </c>
      <c r="AD316" s="8" t="s">
        <v>7603</v>
      </c>
      <c r="AE316" s="8" t="s">
        <v>7603</v>
      </c>
      <c r="AF316" s="8" t="s">
        <v>7603</v>
      </c>
      <c r="AG316" s="8">
        <v>81</v>
      </c>
      <c r="AH316" s="8" t="s">
        <v>290</v>
      </c>
      <c r="AI316" s="9">
        <v>82</v>
      </c>
      <c r="AJ316" s="9" t="s">
        <v>7603</v>
      </c>
      <c r="AK316" s="9">
        <v>82</v>
      </c>
    </row>
    <row r="317" spans="1:37">
      <c r="A317">
        <v>2014</v>
      </c>
      <c r="B317" s="10" t="s">
        <v>12016</v>
      </c>
      <c r="C317" s="11" t="s">
        <v>8938</v>
      </c>
      <c r="D317" s="11" t="s">
        <v>8940</v>
      </c>
      <c r="E317" s="11" t="s">
        <v>8941</v>
      </c>
      <c r="F317" s="11" t="s">
        <v>1122</v>
      </c>
      <c r="G317" s="11" t="s">
        <v>12017</v>
      </c>
      <c r="H317" s="11" t="s">
        <v>12018</v>
      </c>
      <c r="I317" s="11" t="str">
        <f>INDEX(CountyList!A:A, MATCH(MID(B317, 3, 3), CountyList!B:B, 0))</f>
        <v>Cook</v>
      </c>
      <c r="J317" s="29">
        <v>17</v>
      </c>
      <c r="K317" s="29" t="s">
        <v>290</v>
      </c>
      <c r="L317" s="29" t="s">
        <v>7603</v>
      </c>
      <c r="M317" s="29" t="s">
        <v>7603</v>
      </c>
      <c r="N317" s="29" t="s">
        <v>7603</v>
      </c>
      <c r="O317" s="29" t="s">
        <v>7603</v>
      </c>
      <c r="P317" s="29" t="s">
        <v>7603</v>
      </c>
      <c r="Q317" s="29" t="s">
        <v>7603</v>
      </c>
      <c r="R317" s="29" t="s">
        <v>7603</v>
      </c>
      <c r="S317" s="29" t="s">
        <v>7603</v>
      </c>
      <c r="T317" s="29" t="s">
        <v>7603</v>
      </c>
      <c r="U317" s="29" t="s">
        <v>7603</v>
      </c>
      <c r="V317" s="29" t="s">
        <v>7603</v>
      </c>
      <c r="W317" s="29" t="s">
        <v>7603</v>
      </c>
      <c r="X317" s="29" t="s">
        <v>7603</v>
      </c>
      <c r="Y317" s="29" t="s">
        <v>7603</v>
      </c>
      <c r="Z317" s="7" t="s">
        <v>290</v>
      </c>
      <c r="AA317" s="7">
        <v>11</v>
      </c>
      <c r="AB317" s="8" t="s">
        <v>7603</v>
      </c>
      <c r="AC317" s="8" t="s">
        <v>7603</v>
      </c>
      <c r="AD317" s="8" t="s">
        <v>7603</v>
      </c>
      <c r="AE317" s="8">
        <v>20</v>
      </c>
      <c r="AF317" s="8" t="s">
        <v>7603</v>
      </c>
      <c r="AG317" s="8" t="s">
        <v>7603</v>
      </c>
      <c r="AH317" s="8" t="s">
        <v>7603</v>
      </c>
      <c r="AI317" s="9">
        <v>20</v>
      </c>
      <c r="AJ317" s="9" t="s">
        <v>7603</v>
      </c>
      <c r="AK317" s="9">
        <v>20</v>
      </c>
    </row>
    <row r="318" spans="1:37">
      <c r="A318">
        <v>2014</v>
      </c>
      <c r="B318" s="10" t="s">
        <v>1816</v>
      </c>
      <c r="C318" s="11" t="s">
        <v>1817</v>
      </c>
      <c r="D318" s="11" t="s">
        <v>12019</v>
      </c>
      <c r="E318" s="11" t="s">
        <v>1819</v>
      </c>
      <c r="F318" s="11" t="s">
        <v>1122</v>
      </c>
      <c r="G318" s="11" t="s">
        <v>12020</v>
      </c>
      <c r="H318" s="11" t="s">
        <v>5798</v>
      </c>
      <c r="I318" s="11" t="str">
        <f>INDEX(CountyList!A:A, MATCH(MID(B318, 3, 3), CountyList!B:B, 0))</f>
        <v>Cook</v>
      </c>
      <c r="J318" s="29" t="s">
        <v>7603</v>
      </c>
      <c r="K318" s="29" t="s">
        <v>7603</v>
      </c>
      <c r="L318" s="29" t="s">
        <v>7603</v>
      </c>
      <c r="M318" s="29" t="s">
        <v>7603</v>
      </c>
      <c r="N318" s="29" t="s">
        <v>7603</v>
      </c>
      <c r="O318" s="29" t="s">
        <v>7603</v>
      </c>
      <c r="P318" s="29" t="s">
        <v>7603</v>
      </c>
      <c r="Q318" s="29" t="s">
        <v>7603</v>
      </c>
      <c r="R318" s="29" t="s">
        <v>7603</v>
      </c>
      <c r="S318" s="29" t="s">
        <v>7603</v>
      </c>
      <c r="T318" s="29">
        <v>326</v>
      </c>
      <c r="U318" s="29">
        <v>356</v>
      </c>
      <c r="V318" s="29">
        <v>348</v>
      </c>
      <c r="W318" s="29">
        <v>356</v>
      </c>
      <c r="X318" s="29" t="s">
        <v>7603</v>
      </c>
      <c r="Y318" s="29" t="s">
        <v>7603</v>
      </c>
      <c r="Z318" s="7">
        <v>686</v>
      </c>
      <c r="AA318" s="7">
        <v>700</v>
      </c>
      <c r="AB318" s="8">
        <v>173</v>
      </c>
      <c r="AC318" s="8" t="s">
        <v>290</v>
      </c>
      <c r="AD318" s="8">
        <v>47</v>
      </c>
      <c r="AE318" s="8">
        <v>156</v>
      </c>
      <c r="AF318" s="8" t="s">
        <v>7603</v>
      </c>
      <c r="AG318" s="8">
        <v>925</v>
      </c>
      <c r="AH318" s="8">
        <v>80</v>
      </c>
      <c r="AI318" s="9" t="s">
        <v>7603</v>
      </c>
      <c r="AJ318" s="9">
        <v>1386</v>
      </c>
      <c r="AK318" s="9">
        <v>1386</v>
      </c>
    </row>
    <row r="319" spans="1:37">
      <c r="A319">
        <v>2014</v>
      </c>
      <c r="B319" s="10" t="s">
        <v>12021</v>
      </c>
      <c r="C319" s="11" t="s">
        <v>8959</v>
      </c>
      <c r="D319" s="11" t="s">
        <v>8961</v>
      </c>
      <c r="E319" s="11" t="s">
        <v>8962</v>
      </c>
      <c r="F319" s="11" t="s">
        <v>1122</v>
      </c>
      <c r="G319" s="11" t="s">
        <v>12022</v>
      </c>
      <c r="H319" s="11" t="s">
        <v>12023</v>
      </c>
      <c r="I319" s="11" t="str">
        <f>INDEX(CountyList!A:A, MATCH(MID(B319, 3, 3), CountyList!B:B, 0))</f>
        <v>Cook</v>
      </c>
      <c r="J319" s="29">
        <v>18</v>
      </c>
      <c r="K319" s="29">
        <v>13</v>
      </c>
      <c r="L319" s="29">
        <v>12</v>
      </c>
      <c r="M319" s="29">
        <v>10</v>
      </c>
      <c r="N319" s="29" t="s">
        <v>290</v>
      </c>
      <c r="O319" s="29" t="s">
        <v>290</v>
      </c>
      <c r="P319" s="29" t="s">
        <v>290</v>
      </c>
      <c r="Q319" s="29" t="s">
        <v>290</v>
      </c>
      <c r="R319" s="29" t="s">
        <v>7603</v>
      </c>
      <c r="S319" s="29" t="s">
        <v>290</v>
      </c>
      <c r="T319" s="29" t="s">
        <v>7603</v>
      </c>
      <c r="U319" s="29" t="s">
        <v>7603</v>
      </c>
      <c r="V319" s="29" t="s">
        <v>7603</v>
      </c>
      <c r="W319" s="29" t="s">
        <v>7603</v>
      </c>
      <c r="X319" s="29" t="s">
        <v>7603</v>
      </c>
      <c r="Y319" s="29" t="s">
        <v>7603</v>
      </c>
      <c r="Z319" s="7">
        <v>32</v>
      </c>
      <c r="AA319" s="7">
        <v>51</v>
      </c>
      <c r="AB319" s="8" t="s">
        <v>290</v>
      </c>
      <c r="AC319" s="8" t="s">
        <v>7603</v>
      </c>
      <c r="AD319" s="8" t="s">
        <v>290</v>
      </c>
      <c r="AE319" s="8" t="s">
        <v>290</v>
      </c>
      <c r="AF319" s="8" t="s">
        <v>7603</v>
      </c>
      <c r="AG319" s="8">
        <v>50</v>
      </c>
      <c r="AH319" s="8">
        <v>16</v>
      </c>
      <c r="AI319" s="9">
        <v>83</v>
      </c>
      <c r="AJ319" s="9" t="s">
        <v>7603</v>
      </c>
      <c r="AK319" s="9">
        <v>83</v>
      </c>
    </row>
    <row r="320" spans="1:37">
      <c r="A320">
        <v>2014</v>
      </c>
      <c r="B320" s="10" t="s">
        <v>12024</v>
      </c>
      <c r="C320" s="11" t="s">
        <v>8968</v>
      </c>
      <c r="D320" s="11" t="s">
        <v>8970</v>
      </c>
      <c r="E320" s="11" t="s">
        <v>8971</v>
      </c>
      <c r="F320" s="11" t="s">
        <v>1122</v>
      </c>
      <c r="G320" s="11" t="s">
        <v>12025</v>
      </c>
      <c r="H320" s="11" t="s">
        <v>12026</v>
      </c>
      <c r="I320" s="11" t="str">
        <f>INDEX(CountyList!A:A, MATCH(MID(B320, 3, 3), CountyList!B:B, 0))</f>
        <v>Cook</v>
      </c>
      <c r="J320" s="29" t="s">
        <v>290</v>
      </c>
      <c r="K320" s="29" t="s">
        <v>7603</v>
      </c>
      <c r="L320" s="29" t="s">
        <v>290</v>
      </c>
      <c r="M320" s="29" t="s">
        <v>290</v>
      </c>
      <c r="N320" s="29" t="s">
        <v>290</v>
      </c>
      <c r="O320" s="29" t="s">
        <v>7603</v>
      </c>
      <c r="P320" s="29" t="s">
        <v>7603</v>
      </c>
      <c r="Q320" s="29" t="s">
        <v>7603</v>
      </c>
      <c r="R320" s="29" t="s">
        <v>7603</v>
      </c>
      <c r="S320" s="29" t="s">
        <v>7603</v>
      </c>
      <c r="T320" s="29" t="s">
        <v>7603</v>
      </c>
      <c r="U320" s="29" t="s">
        <v>7603</v>
      </c>
      <c r="V320" s="29" t="s">
        <v>7603</v>
      </c>
      <c r="W320" s="29" t="s">
        <v>7603</v>
      </c>
      <c r="X320" s="29" t="s">
        <v>7603</v>
      </c>
      <c r="Y320" s="29" t="s">
        <v>7603</v>
      </c>
      <c r="Z320" s="7" t="s">
        <v>290</v>
      </c>
      <c r="AA320" s="7" t="s">
        <v>290</v>
      </c>
      <c r="AB320" s="8" t="s">
        <v>7603</v>
      </c>
      <c r="AC320" s="8" t="s">
        <v>7603</v>
      </c>
      <c r="AD320" s="8" t="s">
        <v>7603</v>
      </c>
      <c r="AE320" s="8">
        <v>16</v>
      </c>
      <c r="AF320" s="8" t="s">
        <v>7603</v>
      </c>
      <c r="AG320" s="8" t="s">
        <v>7603</v>
      </c>
      <c r="AH320" s="8" t="s">
        <v>7603</v>
      </c>
      <c r="AI320" s="9">
        <v>16</v>
      </c>
      <c r="AJ320" s="9" t="s">
        <v>7603</v>
      </c>
      <c r="AK320" s="9">
        <v>16</v>
      </c>
    </row>
    <row r="321" spans="1:37">
      <c r="A321">
        <v>2014</v>
      </c>
      <c r="B321" s="10" t="s">
        <v>1835</v>
      </c>
      <c r="C321" s="11" t="s">
        <v>1836</v>
      </c>
      <c r="D321" s="11" t="s">
        <v>8975</v>
      </c>
      <c r="E321" s="11" t="s">
        <v>1839</v>
      </c>
      <c r="F321" s="11" t="s">
        <v>1122</v>
      </c>
      <c r="G321" s="11" t="s">
        <v>12027</v>
      </c>
      <c r="H321" s="11" t="s">
        <v>5808</v>
      </c>
      <c r="I321" s="11" t="str">
        <f>INDEX(CountyList!A:A, MATCH(MID(B321, 3, 3), CountyList!B:B, 0))</f>
        <v>Cook</v>
      </c>
      <c r="J321" s="29" t="s">
        <v>7603</v>
      </c>
      <c r="K321" s="29" t="s">
        <v>7603</v>
      </c>
      <c r="L321" s="29" t="s">
        <v>7603</v>
      </c>
      <c r="M321" s="29" t="s">
        <v>7603</v>
      </c>
      <c r="N321" s="29" t="s">
        <v>7603</v>
      </c>
      <c r="O321" s="29" t="s">
        <v>7603</v>
      </c>
      <c r="P321" s="29" t="s">
        <v>7603</v>
      </c>
      <c r="Q321" s="29" t="s">
        <v>7603</v>
      </c>
      <c r="R321" s="29" t="s">
        <v>7603</v>
      </c>
      <c r="S321" s="29" t="s">
        <v>7603</v>
      </c>
      <c r="T321" s="29">
        <v>158</v>
      </c>
      <c r="U321" s="29">
        <v>160</v>
      </c>
      <c r="V321" s="29">
        <v>186</v>
      </c>
      <c r="W321" s="29">
        <v>155</v>
      </c>
      <c r="X321" s="29" t="s">
        <v>7603</v>
      </c>
      <c r="Y321" s="29" t="s">
        <v>7603</v>
      </c>
      <c r="Z321" s="7" t="s">
        <v>7603</v>
      </c>
      <c r="AA321" s="7">
        <v>659</v>
      </c>
      <c r="AB321" s="8">
        <v>103</v>
      </c>
      <c r="AC321" s="8" t="s">
        <v>290</v>
      </c>
      <c r="AD321" s="8" t="s">
        <v>290</v>
      </c>
      <c r="AE321" s="8">
        <v>119</v>
      </c>
      <c r="AF321" s="8" t="s">
        <v>7603</v>
      </c>
      <c r="AG321" s="8">
        <v>404</v>
      </c>
      <c r="AH321" s="8">
        <v>30</v>
      </c>
      <c r="AI321" s="9" t="s">
        <v>7603</v>
      </c>
      <c r="AJ321" s="9">
        <v>659</v>
      </c>
      <c r="AK321" s="9">
        <v>659</v>
      </c>
    </row>
    <row r="322" spans="1:37">
      <c r="A322">
        <v>2014</v>
      </c>
      <c r="B322" s="10" t="s">
        <v>1840</v>
      </c>
      <c r="C322" s="11" t="s">
        <v>1841</v>
      </c>
      <c r="D322" s="11" t="s">
        <v>8990</v>
      </c>
      <c r="E322" s="11" t="s">
        <v>8991</v>
      </c>
      <c r="F322" s="11" t="s">
        <v>1122</v>
      </c>
      <c r="G322" s="11" t="s">
        <v>12028</v>
      </c>
      <c r="H322" s="11" t="s">
        <v>5813</v>
      </c>
      <c r="I322" s="11" t="str">
        <f>INDEX(CountyList!A:A, MATCH(MID(B322, 3, 3), CountyList!B:B, 0))</f>
        <v>Cook</v>
      </c>
      <c r="J322" s="29">
        <v>30</v>
      </c>
      <c r="K322" s="29">
        <v>10</v>
      </c>
      <c r="L322" s="29" t="s">
        <v>290</v>
      </c>
      <c r="M322" s="29" t="s">
        <v>290</v>
      </c>
      <c r="N322" s="29" t="s">
        <v>290</v>
      </c>
      <c r="O322" s="29" t="s">
        <v>290</v>
      </c>
      <c r="P322" s="29" t="s">
        <v>7603</v>
      </c>
      <c r="Q322" s="29" t="s">
        <v>7603</v>
      </c>
      <c r="R322" s="29" t="s">
        <v>7603</v>
      </c>
      <c r="S322" s="29" t="s">
        <v>7603</v>
      </c>
      <c r="T322" s="29" t="s">
        <v>7603</v>
      </c>
      <c r="U322" s="29" t="s">
        <v>7603</v>
      </c>
      <c r="V322" s="29" t="s">
        <v>7603</v>
      </c>
      <c r="W322" s="29" t="s">
        <v>7603</v>
      </c>
      <c r="X322" s="29" t="s">
        <v>7603</v>
      </c>
      <c r="Y322" s="29" t="s">
        <v>7603</v>
      </c>
      <c r="Z322" s="7">
        <v>30</v>
      </c>
      <c r="AA322" s="7">
        <v>30</v>
      </c>
      <c r="AB322" s="8" t="s">
        <v>290</v>
      </c>
      <c r="AC322" s="8" t="s">
        <v>290</v>
      </c>
      <c r="AD322" s="8" t="s">
        <v>290</v>
      </c>
      <c r="AE322" s="8" t="s">
        <v>290</v>
      </c>
      <c r="AF322" s="8" t="s">
        <v>7603</v>
      </c>
      <c r="AG322" s="8">
        <v>52</v>
      </c>
      <c r="AH322" s="8" t="s">
        <v>7603</v>
      </c>
      <c r="AI322" s="9">
        <v>60</v>
      </c>
      <c r="AJ322" s="9" t="s">
        <v>7603</v>
      </c>
      <c r="AK322" s="9">
        <v>60</v>
      </c>
    </row>
    <row r="323" spans="1:37">
      <c r="A323">
        <v>2014</v>
      </c>
      <c r="B323" s="10" t="s">
        <v>1851</v>
      </c>
      <c r="C323" s="11" t="s">
        <v>1852</v>
      </c>
      <c r="D323" s="11" t="s">
        <v>12029</v>
      </c>
      <c r="E323" s="11" t="s">
        <v>1853</v>
      </c>
      <c r="F323" s="11" t="s">
        <v>1122</v>
      </c>
      <c r="G323" s="11" t="s">
        <v>12030</v>
      </c>
      <c r="H323" s="11" t="s">
        <v>5819</v>
      </c>
      <c r="I323" s="11" t="str">
        <f>INDEX(CountyList!A:A, MATCH(MID(B323, 3, 3), CountyList!B:B, 0))</f>
        <v>Cook</v>
      </c>
      <c r="J323" s="29">
        <v>110</v>
      </c>
      <c r="K323" s="29">
        <v>29</v>
      </c>
      <c r="L323" s="29">
        <v>19</v>
      </c>
      <c r="M323" s="29">
        <v>17</v>
      </c>
      <c r="N323" s="29" t="s">
        <v>290</v>
      </c>
      <c r="O323" s="29" t="s">
        <v>290</v>
      </c>
      <c r="P323" s="29" t="s">
        <v>290</v>
      </c>
      <c r="Q323" s="29" t="s">
        <v>7603</v>
      </c>
      <c r="R323" s="29" t="s">
        <v>7603</v>
      </c>
      <c r="S323" s="29" t="s">
        <v>7603</v>
      </c>
      <c r="T323" s="29" t="s">
        <v>7603</v>
      </c>
      <c r="U323" s="29" t="s">
        <v>7603</v>
      </c>
      <c r="V323" s="29" t="s">
        <v>7603</v>
      </c>
      <c r="W323" s="29" t="s">
        <v>7603</v>
      </c>
      <c r="X323" s="29" t="s">
        <v>7603</v>
      </c>
      <c r="Y323" s="29" t="s">
        <v>7603</v>
      </c>
      <c r="Z323" s="7">
        <v>96</v>
      </c>
      <c r="AA323" s="7">
        <v>95</v>
      </c>
      <c r="AB323" s="8">
        <v>21</v>
      </c>
      <c r="AC323" s="8" t="s">
        <v>7603</v>
      </c>
      <c r="AD323" s="8">
        <v>39</v>
      </c>
      <c r="AE323" s="8">
        <v>18</v>
      </c>
      <c r="AF323" s="8" t="s">
        <v>7603</v>
      </c>
      <c r="AG323" s="8">
        <v>72</v>
      </c>
      <c r="AH323" s="8">
        <v>41</v>
      </c>
      <c r="AI323" s="9">
        <v>191</v>
      </c>
      <c r="AJ323" s="9" t="s">
        <v>7603</v>
      </c>
      <c r="AK323" s="9">
        <v>191</v>
      </c>
    </row>
    <row r="324" spans="1:37">
      <c r="A324">
        <v>2014</v>
      </c>
      <c r="B324" s="10" t="s">
        <v>1855</v>
      </c>
      <c r="C324" s="11" t="s">
        <v>1856</v>
      </c>
      <c r="D324" s="11" t="s">
        <v>12031</v>
      </c>
      <c r="E324" s="11" t="s">
        <v>12032</v>
      </c>
      <c r="F324" s="11" t="s">
        <v>1122</v>
      </c>
      <c r="G324" s="11" t="s">
        <v>12033</v>
      </c>
      <c r="H324" s="11" t="s">
        <v>5822</v>
      </c>
      <c r="I324" s="11" t="str">
        <f>INDEX(CountyList!A:A, MATCH(MID(B324, 3, 3), CountyList!B:B, 0))</f>
        <v>Cook</v>
      </c>
      <c r="J324" s="29">
        <v>58</v>
      </c>
      <c r="K324" s="29">
        <v>22</v>
      </c>
      <c r="L324" s="29">
        <v>24</v>
      </c>
      <c r="M324" s="29">
        <v>23</v>
      </c>
      <c r="N324" s="29">
        <v>30</v>
      </c>
      <c r="O324" s="29">
        <v>27</v>
      </c>
      <c r="P324" s="29">
        <v>28</v>
      </c>
      <c r="Q324" s="29">
        <v>22</v>
      </c>
      <c r="R324" s="29">
        <v>26</v>
      </c>
      <c r="S324" s="29">
        <v>25</v>
      </c>
      <c r="T324" s="29">
        <v>20</v>
      </c>
      <c r="U324" s="29">
        <v>28</v>
      </c>
      <c r="V324" s="29">
        <v>19</v>
      </c>
      <c r="W324" s="29">
        <v>13</v>
      </c>
      <c r="X324" s="29" t="s">
        <v>7603</v>
      </c>
      <c r="Y324" s="29" t="s">
        <v>7603</v>
      </c>
      <c r="Z324" s="7">
        <v>194</v>
      </c>
      <c r="AA324" s="7">
        <v>171</v>
      </c>
      <c r="AB324" s="8">
        <v>14</v>
      </c>
      <c r="AC324" s="8" t="s">
        <v>7603</v>
      </c>
      <c r="AD324" s="8">
        <v>10</v>
      </c>
      <c r="AE324" s="8">
        <v>10</v>
      </c>
      <c r="AF324" s="8" t="s">
        <v>7603</v>
      </c>
      <c r="AG324" s="8">
        <v>269</v>
      </c>
      <c r="AH324" s="8">
        <v>62</v>
      </c>
      <c r="AI324" s="9">
        <v>285</v>
      </c>
      <c r="AJ324" s="9">
        <v>80</v>
      </c>
      <c r="AK324" s="9">
        <v>365</v>
      </c>
    </row>
    <row r="325" spans="1:37">
      <c r="A325">
        <v>2014</v>
      </c>
      <c r="B325" s="10" t="s">
        <v>1860</v>
      </c>
      <c r="C325" s="11" t="s">
        <v>1861</v>
      </c>
      <c r="D325" s="11" t="s">
        <v>8998</v>
      </c>
      <c r="E325" s="11" t="s">
        <v>1864</v>
      </c>
      <c r="F325" s="11" t="s">
        <v>1122</v>
      </c>
      <c r="G325" s="11" t="s">
        <v>12034</v>
      </c>
      <c r="H325" s="11" t="s">
        <v>5825</v>
      </c>
      <c r="I325" s="11" t="str">
        <f>INDEX(CountyList!A:A, MATCH(MID(B325, 3, 3), CountyList!B:B, 0))</f>
        <v>Cook</v>
      </c>
      <c r="J325" s="29" t="s">
        <v>7603</v>
      </c>
      <c r="K325" s="29" t="s">
        <v>7603</v>
      </c>
      <c r="L325" s="29" t="s">
        <v>7603</v>
      </c>
      <c r="M325" s="29" t="s">
        <v>7603</v>
      </c>
      <c r="N325" s="29" t="s">
        <v>7603</v>
      </c>
      <c r="O325" s="29" t="s">
        <v>7603</v>
      </c>
      <c r="P325" s="29" t="s">
        <v>7603</v>
      </c>
      <c r="Q325" s="29" t="s">
        <v>7603</v>
      </c>
      <c r="R325" s="29" t="s">
        <v>7603</v>
      </c>
      <c r="S325" s="29" t="s">
        <v>7603</v>
      </c>
      <c r="T325" s="29">
        <v>29</v>
      </c>
      <c r="U325" s="29">
        <v>24</v>
      </c>
      <c r="V325" s="29">
        <v>26</v>
      </c>
      <c r="W325" s="29">
        <v>21</v>
      </c>
      <c r="X325" s="29" t="s">
        <v>7603</v>
      </c>
      <c r="Y325" s="29" t="s">
        <v>7603</v>
      </c>
      <c r="Z325" s="7" t="s">
        <v>7603</v>
      </c>
      <c r="AA325" s="7">
        <v>100</v>
      </c>
      <c r="AB325" s="8" t="s">
        <v>7603</v>
      </c>
      <c r="AC325" s="8" t="s">
        <v>7603</v>
      </c>
      <c r="AD325" s="8" t="s">
        <v>7603</v>
      </c>
      <c r="AE325" s="8" t="s">
        <v>7603</v>
      </c>
      <c r="AF325" s="8" t="s">
        <v>7603</v>
      </c>
      <c r="AG325" s="8">
        <v>100</v>
      </c>
      <c r="AH325" s="8" t="s">
        <v>7603</v>
      </c>
      <c r="AI325" s="9" t="s">
        <v>7603</v>
      </c>
      <c r="AJ325" s="9">
        <v>100</v>
      </c>
      <c r="AK325" s="9">
        <v>100</v>
      </c>
    </row>
    <row r="326" spans="1:37">
      <c r="A326">
        <v>2014</v>
      </c>
      <c r="B326" s="10" t="s">
        <v>12035</v>
      </c>
      <c r="C326" s="11" t="s">
        <v>12036</v>
      </c>
      <c r="D326" s="11" t="s">
        <v>12037</v>
      </c>
      <c r="E326" s="11" t="s">
        <v>12038</v>
      </c>
      <c r="F326" s="11" t="s">
        <v>1122</v>
      </c>
      <c r="G326" s="11" t="s">
        <v>2069</v>
      </c>
      <c r="H326" s="11" t="s">
        <v>12039</v>
      </c>
      <c r="I326" s="11" t="str">
        <f>INDEX(CountyList!A:A, MATCH(MID(B326, 3, 3), CountyList!B:B, 0))</f>
        <v>Cook</v>
      </c>
      <c r="J326" s="29" t="s">
        <v>290</v>
      </c>
      <c r="K326" s="29" t="s">
        <v>290</v>
      </c>
      <c r="L326" s="29" t="s">
        <v>290</v>
      </c>
      <c r="M326" s="29" t="s">
        <v>7603</v>
      </c>
      <c r="N326" s="29" t="s">
        <v>290</v>
      </c>
      <c r="O326" s="29" t="s">
        <v>7603</v>
      </c>
      <c r="P326" s="29" t="s">
        <v>7603</v>
      </c>
      <c r="Q326" s="29" t="s">
        <v>290</v>
      </c>
      <c r="R326" s="29" t="s">
        <v>290</v>
      </c>
      <c r="S326" s="29" t="s">
        <v>7603</v>
      </c>
      <c r="T326" s="29" t="s">
        <v>290</v>
      </c>
      <c r="U326" s="29" t="s">
        <v>7603</v>
      </c>
      <c r="V326" s="29" t="s">
        <v>290</v>
      </c>
      <c r="W326" s="29" t="s">
        <v>7603</v>
      </c>
      <c r="X326" s="29" t="s">
        <v>7603</v>
      </c>
      <c r="Y326" s="29" t="s">
        <v>7603</v>
      </c>
      <c r="Z326" s="7" t="s">
        <v>290</v>
      </c>
      <c r="AA326" s="7" t="s">
        <v>290</v>
      </c>
      <c r="AB326" s="8" t="s">
        <v>7603</v>
      </c>
      <c r="AC326" s="8" t="s">
        <v>7603</v>
      </c>
      <c r="AD326" s="8" t="s">
        <v>7603</v>
      </c>
      <c r="AE326" s="8" t="s">
        <v>290</v>
      </c>
      <c r="AF326" s="8" t="s">
        <v>290</v>
      </c>
      <c r="AG326" s="8" t="s">
        <v>7603</v>
      </c>
      <c r="AH326" s="8" t="s">
        <v>7603</v>
      </c>
      <c r="AI326" s="9" t="s">
        <v>290</v>
      </c>
      <c r="AJ326" s="9" t="s">
        <v>290</v>
      </c>
      <c r="AK326" s="9">
        <v>10</v>
      </c>
    </row>
    <row r="327" spans="1:37">
      <c r="A327">
        <v>2014</v>
      </c>
      <c r="B327" s="10" t="s">
        <v>12040</v>
      </c>
      <c r="C327" s="11" t="s">
        <v>12041</v>
      </c>
      <c r="D327" s="11" t="s">
        <v>12042</v>
      </c>
      <c r="E327" s="11" t="s">
        <v>12043</v>
      </c>
      <c r="F327" s="11" t="s">
        <v>1122</v>
      </c>
      <c r="G327" s="11" t="s">
        <v>12044</v>
      </c>
      <c r="H327" s="11" t="s">
        <v>12045</v>
      </c>
      <c r="I327" s="11" t="str">
        <f>INDEX(CountyList!A:A, MATCH(MID(B327, 3, 3), CountyList!B:B, 0))</f>
        <v>Cook</v>
      </c>
      <c r="J327" s="29" t="s">
        <v>290</v>
      </c>
      <c r="K327" s="29" t="s">
        <v>290</v>
      </c>
      <c r="L327" s="29" t="s">
        <v>290</v>
      </c>
      <c r="M327" s="29" t="s">
        <v>290</v>
      </c>
      <c r="N327" s="29" t="s">
        <v>290</v>
      </c>
      <c r="O327" s="29" t="s">
        <v>290</v>
      </c>
      <c r="P327" s="29" t="s">
        <v>290</v>
      </c>
      <c r="Q327" s="29" t="s">
        <v>290</v>
      </c>
      <c r="R327" s="29" t="s">
        <v>290</v>
      </c>
      <c r="S327" s="29" t="s">
        <v>290</v>
      </c>
      <c r="T327" s="29" t="s">
        <v>7603</v>
      </c>
      <c r="U327" s="29" t="s">
        <v>7603</v>
      </c>
      <c r="V327" s="29" t="s">
        <v>7603</v>
      </c>
      <c r="W327" s="29" t="s">
        <v>7603</v>
      </c>
      <c r="X327" s="29" t="s">
        <v>7603</v>
      </c>
      <c r="Y327" s="29" t="s">
        <v>7603</v>
      </c>
      <c r="Z327" s="7">
        <v>18</v>
      </c>
      <c r="AA327" s="7">
        <v>20</v>
      </c>
      <c r="AB327" s="8" t="s">
        <v>7603</v>
      </c>
      <c r="AC327" s="8" t="s">
        <v>7603</v>
      </c>
      <c r="AD327" s="8" t="s">
        <v>7603</v>
      </c>
      <c r="AE327" s="8">
        <v>38</v>
      </c>
      <c r="AF327" s="8" t="s">
        <v>7603</v>
      </c>
      <c r="AG327" s="8" t="s">
        <v>7603</v>
      </c>
      <c r="AH327" s="8" t="s">
        <v>7603</v>
      </c>
      <c r="AI327" s="9">
        <v>38</v>
      </c>
      <c r="AJ327" s="9" t="s">
        <v>7603</v>
      </c>
      <c r="AK327" s="9">
        <v>38</v>
      </c>
    </row>
    <row r="328" spans="1:37">
      <c r="A328">
        <v>2014</v>
      </c>
      <c r="B328" s="10" t="s">
        <v>12046</v>
      </c>
      <c r="C328" s="11" t="s">
        <v>12047</v>
      </c>
      <c r="D328" s="11" t="s">
        <v>12048</v>
      </c>
      <c r="E328" s="11" t="s">
        <v>12049</v>
      </c>
      <c r="F328" s="11" t="s">
        <v>1122</v>
      </c>
      <c r="G328" s="11" t="s">
        <v>1830</v>
      </c>
      <c r="H328" s="11" t="s">
        <v>12050</v>
      </c>
      <c r="I328" s="11" t="str">
        <f>INDEX(CountyList!A:A, MATCH(MID(B328, 3, 3), CountyList!B:B, 0))</f>
        <v>Cook</v>
      </c>
      <c r="J328" s="29" t="s">
        <v>290</v>
      </c>
      <c r="K328" s="29" t="s">
        <v>7603</v>
      </c>
      <c r="L328" s="29" t="s">
        <v>7603</v>
      </c>
      <c r="M328" s="29" t="s">
        <v>7603</v>
      </c>
      <c r="N328" s="29" t="s">
        <v>7603</v>
      </c>
      <c r="O328" s="29" t="s">
        <v>7603</v>
      </c>
      <c r="P328" s="29" t="s">
        <v>7603</v>
      </c>
      <c r="Q328" s="29" t="s">
        <v>7603</v>
      </c>
      <c r="R328" s="29" t="s">
        <v>7603</v>
      </c>
      <c r="S328" s="29" t="s">
        <v>7603</v>
      </c>
      <c r="T328" s="29" t="s">
        <v>7603</v>
      </c>
      <c r="U328" s="29" t="s">
        <v>7603</v>
      </c>
      <c r="V328" s="29" t="s">
        <v>7603</v>
      </c>
      <c r="W328" s="29" t="s">
        <v>7603</v>
      </c>
      <c r="X328" s="29" t="s">
        <v>7603</v>
      </c>
      <c r="Y328" s="29" t="s">
        <v>7603</v>
      </c>
      <c r="Z328" s="7" t="s">
        <v>290</v>
      </c>
      <c r="AA328" s="7" t="s">
        <v>7603</v>
      </c>
      <c r="AB328" s="8" t="s">
        <v>7603</v>
      </c>
      <c r="AC328" s="8" t="s">
        <v>7603</v>
      </c>
      <c r="AD328" s="8" t="s">
        <v>7603</v>
      </c>
      <c r="AE328" s="8" t="s">
        <v>290</v>
      </c>
      <c r="AF328" s="8" t="s">
        <v>7603</v>
      </c>
      <c r="AG328" s="8" t="s">
        <v>7603</v>
      </c>
      <c r="AH328" s="8" t="s">
        <v>7603</v>
      </c>
      <c r="AI328" s="9" t="s">
        <v>290</v>
      </c>
      <c r="AJ328" s="9" t="s">
        <v>7603</v>
      </c>
      <c r="AK328" s="9" t="s">
        <v>290</v>
      </c>
    </row>
    <row r="329" spans="1:37">
      <c r="A329">
        <v>2014</v>
      </c>
      <c r="B329" s="10" t="s">
        <v>1866</v>
      </c>
      <c r="C329" s="11" t="s">
        <v>1867</v>
      </c>
      <c r="D329" s="11" t="s">
        <v>5826</v>
      </c>
      <c r="E329" s="11" t="s">
        <v>1869</v>
      </c>
      <c r="F329" s="11" t="s">
        <v>1122</v>
      </c>
      <c r="G329" s="11" t="s">
        <v>12051</v>
      </c>
      <c r="H329" s="11" t="s">
        <v>5828</v>
      </c>
      <c r="I329" s="11" t="str">
        <f>INDEX(CountyList!A:A, MATCH(MID(B329, 3, 3), CountyList!B:B, 0))</f>
        <v>Cook</v>
      </c>
      <c r="J329" s="29" t="s">
        <v>7603</v>
      </c>
      <c r="K329" s="29" t="s">
        <v>7603</v>
      </c>
      <c r="L329" s="29" t="s">
        <v>7603</v>
      </c>
      <c r="M329" s="29" t="s">
        <v>7603</v>
      </c>
      <c r="N329" s="29" t="s">
        <v>7603</v>
      </c>
      <c r="O329" s="29" t="s">
        <v>7603</v>
      </c>
      <c r="P329" s="29" t="s">
        <v>7603</v>
      </c>
      <c r="Q329" s="29" t="s">
        <v>7603</v>
      </c>
      <c r="R329" s="29" t="s">
        <v>7603</v>
      </c>
      <c r="S329" s="29" t="s">
        <v>7603</v>
      </c>
      <c r="T329" s="29">
        <v>19</v>
      </c>
      <c r="U329" s="29">
        <v>11</v>
      </c>
      <c r="V329" s="29" t="s">
        <v>7603</v>
      </c>
      <c r="W329" s="29" t="s">
        <v>7603</v>
      </c>
      <c r="X329" s="29" t="s">
        <v>7603</v>
      </c>
      <c r="Y329" s="29" t="s">
        <v>290</v>
      </c>
      <c r="Z329" s="7">
        <v>15</v>
      </c>
      <c r="AA329" s="7">
        <v>18</v>
      </c>
      <c r="AB329" s="8" t="s">
        <v>290</v>
      </c>
      <c r="AC329" s="8" t="s">
        <v>7603</v>
      </c>
      <c r="AD329" s="8" t="s">
        <v>7603</v>
      </c>
      <c r="AE329" s="8" t="s">
        <v>290</v>
      </c>
      <c r="AF329" s="8" t="s">
        <v>7603</v>
      </c>
      <c r="AG329" s="8">
        <v>19</v>
      </c>
      <c r="AH329" s="8" t="s">
        <v>290</v>
      </c>
      <c r="AI329" s="9" t="s">
        <v>7603</v>
      </c>
      <c r="AJ329" s="9">
        <v>33</v>
      </c>
      <c r="AK329" s="9">
        <v>33</v>
      </c>
    </row>
    <row r="330" spans="1:37">
      <c r="A330">
        <v>2014</v>
      </c>
      <c r="B330" s="10" t="s">
        <v>1870</v>
      </c>
      <c r="C330" s="11" t="s">
        <v>1871</v>
      </c>
      <c r="D330" s="11" t="s">
        <v>5829</v>
      </c>
      <c r="E330" s="11" t="s">
        <v>12052</v>
      </c>
      <c r="F330" s="11" t="s">
        <v>1122</v>
      </c>
      <c r="G330" s="11" t="s">
        <v>12053</v>
      </c>
      <c r="H330" s="11" t="s">
        <v>12054</v>
      </c>
      <c r="I330" s="11" t="str">
        <f>INDEX(CountyList!A:A, MATCH(MID(B330, 3, 3), CountyList!B:B, 0))</f>
        <v>Cook</v>
      </c>
      <c r="J330" s="29" t="s">
        <v>7603</v>
      </c>
      <c r="K330" s="29" t="s">
        <v>7603</v>
      </c>
      <c r="L330" s="29" t="s">
        <v>7603</v>
      </c>
      <c r="M330" s="29" t="s">
        <v>7603</v>
      </c>
      <c r="N330" s="29" t="s">
        <v>7603</v>
      </c>
      <c r="O330" s="29" t="s">
        <v>7603</v>
      </c>
      <c r="P330" s="29" t="s">
        <v>7603</v>
      </c>
      <c r="Q330" s="29" t="s">
        <v>7603</v>
      </c>
      <c r="R330" s="29" t="s">
        <v>7603</v>
      </c>
      <c r="S330" s="29" t="s">
        <v>7603</v>
      </c>
      <c r="T330" s="29" t="s">
        <v>7603</v>
      </c>
      <c r="U330" s="29" t="s">
        <v>7603</v>
      </c>
      <c r="V330" s="29" t="s">
        <v>7603</v>
      </c>
      <c r="W330" s="29" t="s">
        <v>7603</v>
      </c>
      <c r="X330" s="29" t="s">
        <v>7603</v>
      </c>
      <c r="Y330" s="29">
        <v>50</v>
      </c>
      <c r="Z330" s="7">
        <v>30</v>
      </c>
      <c r="AA330" s="7">
        <v>20</v>
      </c>
      <c r="AB330" s="8">
        <v>25</v>
      </c>
      <c r="AC330" s="8" t="s">
        <v>7603</v>
      </c>
      <c r="AD330" s="8" t="s">
        <v>7603</v>
      </c>
      <c r="AE330" s="8">
        <v>25</v>
      </c>
      <c r="AF330" s="8" t="s">
        <v>7603</v>
      </c>
      <c r="AG330" s="8" t="s">
        <v>7603</v>
      </c>
      <c r="AH330" s="8" t="s">
        <v>7603</v>
      </c>
      <c r="AI330" s="9" t="s">
        <v>7603</v>
      </c>
      <c r="AJ330" s="9">
        <v>50</v>
      </c>
      <c r="AK330" s="9">
        <v>50</v>
      </c>
    </row>
    <row r="331" spans="1:37">
      <c r="A331">
        <v>2014</v>
      </c>
      <c r="B331" s="10" t="s">
        <v>12055</v>
      </c>
      <c r="C331" s="11" t="s">
        <v>12056</v>
      </c>
      <c r="D331" s="11" t="s">
        <v>12057</v>
      </c>
      <c r="E331" s="11" t="s">
        <v>12058</v>
      </c>
      <c r="F331" s="11" t="s">
        <v>1122</v>
      </c>
      <c r="G331" s="11" t="s">
        <v>1743</v>
      </c>
      <c r="H331" s="11" t="s">
        <v>12059</v>
      </c>
      <c r="I331" s="11" t="str">
        <f>INDEX(CountyList!A:A, MATCH(MID(B331, 3, 3), CountyList!B:B, 0))</f>
        <v>Cook</v>
      </c>
      <c r="J331" s="29">
        <v>11</v>
      </c>
      <c r="K331" s="29" t="s">
        <v>290</v>
      </c>
      <c r="L331" s="29" t="s">
        <v>7603</v>
      </c>
      <c r="M331" s="29" t="s">
        <v>7603</v>
      </c>
      <c r="N331" s="29" t="s">
        <v>7603</v>
      </c>
      <c r="O331" s="29" t="s">
        <v>7603</v>
      </c>
      <c r="P331" s="29" t="s">
        <v>7603</v>
      </c>
      <c r="Q331" s="29" t="s">
        <v>7603</v>
      </c>
      <c r="R331" s="29" t="s">
        <v>7603</v>
      </c>
      <c r="S331" s="29" t="s">
        <v>7603</v>
      </c>
      <c r="T331" s="29" t="s">
        <v>7603</v>
      </c>
      <c r="U331" s="29" t="s">
        <v>7603</v>
      </c>
      <c r="V331" s="29" t="s">
        <v>7603</v>
      </c>
      <c r="W331" s="29" t="s">
        <v>7603</v>
      </c>
      <c r="X331" s="29" t="s">
        <v>7603</v>
      </c>
      <c r="Y331" s="29" t="s">
        <v>7603</v>
      </c>
      <c r="Z331" s="7" t="s">
        <v>290</v>
      </c>
      <c r="AA331" s="7" t="s">
        <v>290</v>
      </c>
      <c r="AB331" s="8" t="s">
        <v>7603</v>
      </c>
      <c r="AC331" s="8" t="s">
        <v>7603</v>
      </c>
      <c r="AD331" s="8" t="s">
        <v>7603</v>
      </c>
      <c r="AE331" s="8">
        <v>13</v>
      </c>
      <c r="AF331" s="8" t="s">
        <v>7603</v>
      </c>
      <c r="AG331" s="8" t="s">
        <v>7603</v>
      </c>
      <c r="AH331" s="8" t="s">
        <v>290</v>
      </c>
      <c r="AI331" s="9">
        <v>14</v>
      </c>
      <c r="AJ331" s="9" t="s">
        <v>7603</v>
      </c>
      <c r="AK331" s="9">
        <v>14</v>
      </c>
    </row>
    <row r="332" spans="1:37">
      <c r="A332">
        <v>2014</v>
      </c>
      <c r="B332" s="10" t="s">
        <v>12060</v>
      </c>
      <c r="C332" s="11" t="s">
        <v>12061</v>
      </c>
      <c r="D332" s="11" t="s">
        <v>12062</v>
      </c>
      <c r="E332" s="11" t="s">
        <v>12063</v>
      </c>
      <c r="F332" s="11" t="s">
        <v>1122</v>
      </c>
      <c r="G332" s="11" t="s">
        <v>12064</v>
      </c>
      <c r="H332" s="11" t="s">
        <v>12065</v>
      </c>
      <c r="I332" s="11" t="str">
        <f>INDEX(CountyList!A:A, MATCH(MID(B332, 3, 3), CountyList!B:B, 0))</f>
        <v>Cook</v>
      </c>
      <c r="J332" s="29" t="s">
        <v>290</v>
      </c>
      <c r="K332" s="29" t="s">
        <v>290</v>
      </c>
      <c r="L332" s="29" t="s">
        <v>7603</v>
      </c>
      <c r="M332" s="29" t="s">
        <v>290</v>
      </c>
      <c r="N332" s="29" t="s">
        <v>290</v>
      </c>
      <c r="O332" s="29" t="s">
        <v>7603</v>
      </c>
      <c r="P332" s="29" t="s">
        <v>290</v>
      </c>
      <c r="Q332" s="29" t="s">
        <v>7603</v>
      </c>
      <c r="R332" s="29" t="s">
        <v>7603</v>
      </c>
      <c r="S332" s="29" t="s">
        <v>7603</v>
      </c>
      <c r="T332" s="29" t="s">
        <v>7603</v>
      </c>
      <c r="U332" s="29" t="s">
        <v>7603</v>
      </c>
      <c r="V332" s="29" t="s">
        <v>7603</v>
      </c>
      <c r="W332" s="29" t="s">
        <v>7603</v>
      </c>
      <c r="X332" s="29" t="s">
        <v>7603</v>
      </c>
      <c r="Y332" s="29" t="s">
        <v>7603</v>
      </c>
      <c r="Z332" s="7" t="s">
        <v>290</v>
      </c>
      <c r="AA332" s="7" t="s">
        <v>290</v>
      </c>
      <c r="AB332" s="8" t="s">
        <v>7603</v>
      </c>
      <c r="AC332" s="8" t="s">
        <v>7603</v>
      </c>
      <c r="AD332" s="8" t="s">
        <v>7603</v>
      </c>
      <c r="AE332" s="8" t="s">
        <v>290</v>
      </c>
      <c r="AF332" s="8" t="s">
        <v>7603</v>
      </c>
      <c r="AG332" s="8" t="s">
        <v>7603</v>
      </c>
      <c r="AH332" s="8" t="s">
        <v>7603</v>
      </c>
      <c r="AI332" s="9" t="s">
        <v>290</v>
      </c>
      <c r="AJ332" s="9" t="s">
        <v>7603</v>
      </c>
      <c r="AK332" s="9" t="s">
        <v>290</v>
      </c>
    </row>
    <row r="333" spans="1:37">
      <c r="A333">
        <v>2014</v>
      </c>
      <c r="B333" s="10" t="s">
        <v>12066</v>
      </c>
      <c r="C333" s="11" t="s">
        <v>12067</v>
      </c>
      <c r="D333" s="11" t="s">
        <v>12068</v>
      </c>
      <c r="E333" s="11" t="s">
        <v>12069</v>
      </c>
      <c r="F333" s="11" t="s">
        <v>1122</v>
      </c>
      <c r="G333" s="11" t="s">
        <v>12070</v>
      </c>
      <c r="H333" s="11" t="s">
        <v>12071</v>
      </c>
      <c r="I333" s="11" t="str">
        <f>INDEX(CountyList!A:A, MATCH(MID(B333, 3, 3), CountyList!B:B, 0))</f>
        <v>Cook</v>
      </c>
      <c r="J333" s="29" t="s">
        <v>290</v>
      </c>
      <c r="K333" s="29" t="s">
        <v>290</v>
      </c>
      <c r="L333" s="29" t="s">
        <v>7603</v>
      </c>
      <c r="M333" s="29" t="s">
        <v>7603</v>
      </c>
      <c r="N333" s="29" t="s">
        <v>7603</v>
      </c>
      <c r="O333" s="29" t="s">
        <v>7603</v>
      </c>
      <c r="P333" s="29" t="s">
        <v>7603</v>
      </c>
      <c r="Q333" s="29" t="s">
        <v>7603</v>
      </c>
      <c r="R333" s="29" t="s">
        <v>7603</v>
      </c>
      <c r="S333" s="29" t="s">
        <v>7603</v>
      </c>
      <c r="T333" s="29" t="s">
        <v>7603</v>
      </c>
      <c r="U333" s="29" t="s">
        <v>7603</v>
      </c>
      <c r="V333" s="29" t="s">
        <v>7603</v>
      </c>
      <c r="W333" s="29" t="s">
        <v>7603</v>
      </c>
      <c r="X333" s="29" t="s">
        <v>7603</v>
      </c>
      <c r="Y333" s="29" t="s">
        <v>7603</v>
      </c>
      <c r="Z333" s="7" t="s">
        <v>290</v>
      </c>
      <c r="AA333" s="7" t="s">
        <v>290</v>
      </c>
      <c r="AB333" s="8" t="s">
        <v>7603</v>
      </c>
      <c r="AC333" s="8" t="s">
        <v>7603</v>
      </c>
      <c r="AD333" s="8" t="s">
        <v>7603</v>
      </c>
      <c r="AE333" s="8">
        <v>16</v>
      </c>
      <c r="AF333" s="8" t="s">
        <v>7603</v>
      </c>
      <c r="AG333" s="8" t="s">
        <v>7603</v>
      </c>
      <c r="AH333" s="8" t="s">
        <v>7603</v>
      </c>
      <c r="AI333" s="9">
        <v>16</v>
      </c>
      <c r="AJ333" s="9" t="s">
        <v>7603</v>
      </c>
      <c r="AK333" s="9">
        <v>16</v>
      </c>
    </row>
    <row r="334" spans="1:37">
      <c r="A334">
        <v>2014</v>
      </c>
      <c r="B334" s="10" t="s">
        <v>12072</v>
      </c>
      <c r="C334" s="11" t="s">
        <v>12073</v>
      </c>
      <c r="D334" s="11" t="s">
        <v>12074</v>
      </c>
      <c r="E334" s="11" t="s">
        <v>12075</v>
      </c>
      <c r="F334" s="11" t="s">
        <v>1122</v>
      </c>
      <c r="G334" s="11" t="s">
        <v>12076</v>
      </c>
      <c r="H334" s="11" t="s">
        <v>12077</v>
      </c>
      <c r="I334" s="11" t="str">
        <f>INDEX(CountyList!A:A, MATCH(MID(B334, 3, 3), CountyList!B:B, 0))</f>
        <v>Cook</v>
      </c>
      <c r="J334" s="29" t="s">
        <v>290</v>
      </c>
      <c r="K334" s="29" t="s">
        <v>290</v>
      </c>
      <c r="L334" s="29" t="s">
        <v>7603</v>
      </c>
      <c r="M334" s="29" t="s">
        <v>290</v>
      </c>
      <c r="N334" s="29" t="s">
        <v>290</v>
      </c>
      <c r="O334" s="29" t="s">
        <v>7603</v>
      </c>
      <c r="P334" s="29" t="s">
        <v>290</v>
      </c>
      <c r="Q334" s="29" t="s">
        <v>7603</v>
      </c>
      <c r="R334" s="29" t="s">
        <v>7603</v>
      </c>
      <c r="S334" s="29" t="s">
        <v>7603</v>
      </c>
      <c r="T334" s="29" t="s">
        <v>7603</v>
      </c>
      <c r="U334" s="29" t="s">
        <v>7603</v>
      </c>
      <c r="V334" s="29" t="s">
        <v>7603</v>
      </c>
      <c r="W334" s="29" t="s">
        <v>7603</v>
      </c>
      <c r="X334" s="29" t="s">
        <v>7603</v>
      </c>
      <c r="Y334" s="29" t="s">
        <v>7603</v>
      </c>
      <c r="Z334" s="7" t="s">
        <v>290</v>
      </c>
      <c r="AA334" s="7" t="s">
        <v>290</v>
      </c>
      <c r="AB334" s="8" t="s">
        <v>7603</v>
      </c>
      <c r="AC334" s="8" t="s">
        <v>7603</v>
      </c>
      <c r="AD334" s="8" t="s">
        <v>7603</v>
      </c>
      <c r="AE334" s="8" t="s">
        <v>290</v>
      </c>
      <c r="AF334" s="8" t="s">
        <v>7603</v>
      </c>
      <c r="AG334" s="8" t="s">
        <v>7603</v>
      </c>
      <c r="AH334" s="8" t="s">
        <v>7603</v>
      </c>
      <c r="AI334" s="9" t="s">
        <v>290</v>
      </c>
      <c r="AJ334" s="9" t="s">
        <v>7603</v>
      </c>
      <c r="AK334" s="9" t="s">
        <v>290</v>
      </c>
    </row>
    <row r="335" spans="1:37">
      <c r="A335">
        <v>2014</v>
      </c>
      <c r="B335" s="10" t="s">
        <v>1964</v>
      </c>
      <c r="C335" s="11" t="s">
        <v>1965</v>
      </c>
      <c r="D335" s="11" t="s">
        <v>5892</v>
      </c>
      <c r="E335" s="11" t="s">
        <v>1968</v>
      </c>
      <c r="F335" s="11" t="s">
        <v>1122</v>
      </c>
      <c r="G335" s="11" t="s">
        <v>12078</v>
      </c>
      <c r="H335" s="11" t="s">
        <v>5894</v>
      </c>
      <c r="I335" s="11" t="str">
        <f>INDEX(CountyList!A:A, MATCH(MID(B335, 3, 3), CountyList!B:B, 0))</f>
        <v>Cook</v>
      </c>
      <c r="J335" s="29">
        <v>14</v>
      </c>
      <c r="K335" s="29">
        <v>16</v>
      </c>
      <c r="L335" s="29">
        <v>19</v>
      </c>
      <c r="M335" s="29">
        <v>18</v>
      </c>
      <c r="N335" s="29">
        <v>11</v>
      </c>
      <c r="O335" s="29">
        <v>16</v>
      </c>
      <c r="P335" s="29" t="s">
        <v>290</v>
      </c>
      <c r="Q335" s="29" t="s">
        <v>290</v>
      </c>
      <c r="R335" s="29">
        <v>12</v>
      </c>
      <c r="S335" s="29" t="s">
        <v>290</v>
      </c>
      <c r="T335" s="29" t="s">
        <v>7603</v>
      </c>
      <c r="U335" s="29" t="s">
        <v>7603</v>
      </c>
      <c r="V335" s="29" t="s">
        <v>7603</v>
      </c>
      <c r="W335" s="29" t="s">
        <v>7603</v>
      </c>
      <c r="X335" s="29" t="s">
        <v>7603</v>
      </c>
      <c r="Y335" s="29" t="s">
        <v>7603</v>
      </c>
      <c r="Z335" s="7">
        <v>61</v>
      </c>
      <c r="AA335" s="7">
        <v>64</v>
      </c>
      <c r="AB335" s="8">
        <v>119</v>
      </c>
      <c r="AC335" s="8" t="s">
        <v>7603</v>
      </c>
      <c r="AD335" s="8" t="s">
        <v>7603</v>
      </c>
      <c r="AE335" s="8" t="s">
        <v>7603</v>
      </c>
      <c r="AF335" s="8" t="s">
        <v>7603</v>
      </c>
      <c r="AG335" s="8" t="s">
        <v>290</v>
      </c>
      <c r="AH335" s="8" t="s">
        <v>7603</v>
      </c>
      <c r="AI335" s="9">
        <v>125</v>
      </c>
      <c r="AJ335" s="9" t="s">
        <v>7603</v>
      </c>
      <c r="AK335" s="9">
        <v>125</v>
      </c>
    </row>
    <row r="336" spans="1:37">
      <c r="A336">
        <v>2014</v>
      </c>
      <c r="B336" s="10" t="s">
        <v>1975</v>
      </c>
      <c r="C336" s="11" t="s">
        <v>9009</v>
      </c>
      <c r="D336" s="11" t="s">
        <v>5895</v>
      </c>
      <c r="E336" s="11" t="s">
        <v>1979</v>
      </c>
      <c r="F336" s="11" t="s">
        <v>1122</v>
      </c>
      <c r="G336" s="11" t="s">
        <v>12079</v>
      </c>
      <c r="H336" s="11" t="s">
        <v>5897</v>
      </c>
      <c r="I336" s="11" t="str">
        <f>INDEX(CountyList!A:A, MATCH(MID(B336, 3, 3), CountyList!B:B, 0))</f>
        <v>Cook</v>
      </c>
      <c r="J336" s="29">
        <v>11</v>
      </c>
      <c r="K336" s="29" t="s">
        <v>290</v>
      </c>
      <c r="L336" s="29" t="s">
        <v>290</v>
      </c>
      <c r="M336" s="29" t="s">
        <v>290</v>
      </c>
      <c r="N336" s="29" t="s">
        <v>7603</v>
      </c>
      <c r="O336" s="29" t="s">
        <v>290</v>
      </c>
      <c r="P336" s="29" t="s">
        <v>290</v>
      </c>
      <c r="Q336" s="29" t="s">
        <v>290</v>
      </c>
      <c r="R336" s="29" t="s">
        <v>290</v>
      </c>
      <c r="S336" s="29" t="s">
        <v>290</v>
      </c>
      <c r="T336" s="29" t="s">
        <v>7603</v>
      </c>
      <c r="U336" s="29" t="s">
        <v>7603</v>
      </c>
      <c r="V336" s="29" t="s">
        <v>7603</v>
      </c>
      <c r="W336" s="29" t="s">
        <v>7603</v>
      </c>
      <c r="X336" s="29" t="s">
        <v>290</v>
      </c>
      <c r="Y336" s="29" t="s">
        <v>7603</v>
      </c>
      <c r="Z336" s="7">
        <v>23</v>
      </c>
      <c r="AA336" s="7">
        <v>21</v>
      </c>
      <c r="AB336" s="8">
        <v>34</v>
      </c>
      <c r="AC336" s="8" t="s">
        <v>290</v>
      </c>
      <c r="AD336" s="8" t="s">
        <v>7603</v>
      </c>
      <c r="AE336" s="8" t="s">
        <v>290</v>
      </c>
      <c r="AF336" s="8" t="s">
        <v>7603</v>
      </c>
      <c r="AG336" s="8" t="s">
        <v>290</v>
      </c>
      <c r="AH336" s="8" t="s">
        <v>290</v>
      </c>
      <c r="AI336" s="9">
        <v>44</v>
      </c>
      <c r="AJ336" s="9" t="s">
        <v>7603</v>
      </c>
      <c r="AK336" s="9">
        <v>44</v>
      </c>
    </row>
    <row r="337" spans="1:37">
      <c r="A337">
        <v>2014</v>
      </c>
      <c r="B337" s="10" t="s">
        <v>1981</v>
      </c>
      <c r="C337" s="11" t="s">
        <v>1982</v>
      </c>
      <c r="D337" s="11" t="s">
        <v>9013</v>
      </c>
      <c r="E337" s="11" t="s">
        <v>1985</v>
      </c>
      <c r="F337" s="11" t="s">
        <v>1122</v>
      </c>
      <c r="G337" s="11" t="s">
        <v>12080</v>
      </c>
      <c r="H337" s="11" t="s">
        <v>5900</v>
      </c>
      <c r="I337" s="11" t="str">
        <f>INDEX(CountyList!A:A, MATCH(MID(B337, 3, 3), CountyList!B:B, 0))</f>
        <v>Cook</v>
      </c>
      <c r="J337" s="29">
        <v>40</v>
      </c>
      <c r="K337" s="29" t="s">
        <v>290</v>
      </c>
      <c r="L337" s="29" t="s">
        <v>7603</v>
      </c>
      <c r="M337" s="29" t="s">
        <v>7603</v>
      </c>
      <c r="N337" s="29" t="s">
        <v>7603</v>
      </c>
      <c r="O337" s="29" t="s">
        <v>7603</v>
      </c>
      <c r="P337" s="29" t="s">
        <v>7603</v>
      </c>
      <c r="Q337" s="29" t="s">
        <v>7603</v>
      </c>
      <c r="R337" s="29" t="s">
        <v>7603</v>
      </c>
      <c r="S337" s="29" t="s">
        <v>7603</v>
      </c>
      <c r="T337" s="29" t="s">
        <v>7603</v>
      </c>
      <c r="U337" s="29" t="s">
        <v>7603</v>
      </c>
      <c r="V337" s="29" t="s">
        <v>7603</v>
      </c>
      <c r="W337" s="29" t="s">
        <v>7603</v>
      </c>
      <c r="X337" s="29" t="s">
        <v>7603</v>
      </c>
      <c r="Y337" s="29" t="s">
        <v>7603</v>
      </c>
      <c r="Z337" s="7">
        <v>20</v>
      </c>
      <c r="AA337" s="7">
        <v>29</v>
      </c>
      <c r="AB337" s="8">
        <v>49</v>
      </c>
      <c r="AC337" s="8" t="s">
        <v>7603</v>
      </c>
      <c r="AD337" s="8" t="s">
        <v>7603</v>
      </c>
      <c r="AE337" s="8" t="s">
        <v>7603</v>
      </c>
      <c r="AF337" s="8" t="s">
        <v>7603</v>
      </c>
      <c r="AG337" s="8" t="s">
        <v>7603</v>
      </c>
      <c r="AH337" s="8" t="s">
        <v>7603</v>
      </c>
      <c r="AI337" s="9">
        <v>49</v>
      </c>
      <c r="AJ337" s="9" t="s">
        <v>7603</v>
      </c>
      <c r="AK337" s="9">
        <v>49</v>
      </c>
    </row>
    <row r="338" spans="1:37">
      <c r="A338">
        <v>2014</v>
      </c>
      <c r="B338" s="10" t="s">
        <v>1986</v>
      </c>
      <c r="C338" s="11" t="s">
        <v>1987</v>
      </c>
      <c r="D338" s="11" t="s">
        <v>9016</v>
      </c>
      <c r="E338" s="11" t="s">
        <v>1990</v>
      </c>
      <c r="F338" s="11" t="s">
        <v>1122</v>
      </c>
      <c r="G338" s="11" t="s">
        <v>12081</v>
      </c>
      <c r="H338" s="11" t="s">
        <v>5903</v>
      </c>
      <c r="I338" s="11" t="str">
        <f>INDEX(CountyList!A:A, MATCH(MID(B338, 3, 3), CountyList!B:B, 0))</f>
        <v>Cook</v>
      </c>
      <c r="J338" s="29" t="s">
        <v>7603</v>
      </c>
      <c r="K338" s="29">
        <v>44</v>
      </c>
      <c r="L338" s="29">
        <v>30</v>
      </c>
      <c r="M338" s="29">
        <v>26</v>
      </c>
      <c r="N338" s="29">
        <v>18</v>
      </c>
      <c r="O338" s="29">
        <v>15</v>
      </c>
      <c r="P338" s="29" t="s">
        <v>290</v>
      </c>
      <c r="Q338" s="29">
        <v>10</v>
      </c>
      <c r="R338" s="29" t="s">
        <v>290</v>
      </c>
      <c r="S338" s="29" t="s">
        <v>7603</v>
      </c>
      <c r="T338" s="29" t="s">
        <v>7603</v>
      </c>
      <c r="U338" s="29" t="s">
        <v>7603</v>
      </c>
      <c r="V338" s="29" t="s">
        <v>7603</v>
      </c>
      <c r="W338" s="29" t="s">
        <v>7603</v>
      </c>
      <c r="X338" s="29" t="s">
        <v>7603</v>
      </c>
      <c r="Y338" s="29" t="s">
        <v>7603</v>
      </c>
      <c r="Z338" s="7">
        <v>83</v>
      </c>
      <c r="AA338" s="7">
        <v>74</v>
      </c>
      <c r="AB338" s="8">
        <v>23</v>
      </c>
      <c r="AC338" s="8" t="s">
        <v>290</v>
      </c>
      <c r="AD338" s="8" t="s">
        <v>290</v>
      </c>
      <c r="AE338" s="8">
        <v>124</v>
      </c>
      <c r="AF338" s="8" t="s">
        <v>7603</v>
      </c>
      <c r="AG338" s="8" t="s">
        <v>290</v>
      </c>
      <c r="AH338" s="8" t="s">
        <v>290</v>
      </c>
      <c r="AI338" s="9">
        <v>157</v>
      </c>
      <c r="AJ338" s="9" t="s">
        <v>7603</v>
      </c>
      <c r="AK338" s="9">
        <v>157</v>
      </c>
    </row>
    <row r="339" spans="1:37">
      <c r="A339">
        <v>2014</v>
      </c>
      <c r="B339" s="10" t="s">
        <v>12082</v>
      </c>
      <c r="C339" s="11" t="s">
        <v>9018</v>
      </c>
      <c r="D339" s="11" t="s">
        <v>9020</v>
      </c>
      <c r="E339" s="11" t="s">
        <v>9021</v>
      </c>
      <c r="F339" s="11" t="s">
        <v>1122</v>
      </c>
      <c r="G339" s="11" t="s">
        <v>12083</v>
      </c>
      <c r="H339" s="11" t="s">
        <v>12084</v>
      </c>
      <c r="I339" s="11" t="str">
        <f>INDEX(CountyList!A:A, MATCH(MID(B339, 3, 3), CountyList!B:B, 0))</f>
        <v>Cook</v>
      </c>
      <c r="J339" s="29">
        <v>21</v>
      </c>
      <c r="K339" s="29" t="s">
        <v>290</v>
      </c>
      <c r="L339" s="29" t="s">
        <v>290</v>
      </c>
      <c r="M339" s="29" t="s">
        <v>290</v>
      </c>
      <c r="N339" s="29" t="s">
        <v>290</v>
      </c>
      <c r="O339" s="29" t="s">
        <v>290</v>
      </c>
      <c r="P339" s="29" t="s">
        <v>290</v>
      </c>
      <c r="Q339" s="29" t="s">
        <v>290</v>
      </c>
      <c r="R339" s="29" t="s">
        <v>290</v>
      </c>
      <c r="S339" s="29" t="s">
        <v>290</v>
      </c>
      <c r="T339" s="29" t="s">
        <v>7603</v>
      </c>
      <c r="U339" s="29" t="s">
        <v>7603</v>
      </c>
      <c r="V339" s="29" t="s">
        <v>7603</v>
      </c>
      <c r="W339" s="29" t="s">
        <v>7603</v>
      </c>
      <c r="X339" s="29" t="s">
        <v>7603</v>
      </c>
      <c r="Y339" s="29" t="s">
        <v>7603</v>
      </c>
      <c r="Z339" s="7">
        <v>33</v>
      </c>
      <c r="AA339" s="7">
        <v>27</v>
      </c>
      <c r="AB339" s="8">
        <v>17</v>
      </c>
      <c r="AC339" s="8" t="s">
        <v>7603</v>
      </c>
      <c r="AD339" s="8">
        <v>21</v>
      </c>
      <c r="AE339" s="8" t="s">
        <v>290</v>
      </c>
      <c r="AF339" s="8" t="s">
        <v>7603</v>
      </c>
      <c r="AG339" s="8">
        <v>18</v>
      </c>
      <c r="AH339" s="8" t="s">
        <v>290</v>
      </c>
      <c r="AI339" s="9">
        <v>60</v>
      </c>
      <c r="AJ339" s="9" t="s">
        <v>7603</v>
      </c>
      <c r="AK339" s="9">
        <v>60</v>
      </c>
    </row>
    <row r="340" spans="1:37">
      <c r="A340">
        <v>2014</v>
      </c>
      <c r="B340" s="10" t="s">
        <v>1991</v>
      </c>
      <c r="C340" s="11" t="s">
        <v>282</v>
      </c>
      <c r="D340" s="11" t="s">
        <v>12085</v>
      </c>
      <c r="E340" s="11" t="s">
        <v>1994</v>
      </c>
      <c r="F340" s="11" t="s">
        <v>1122</v>
      </c>
      <c r="G340" s="11" t="s">
        <v>12086</v>
      </c>
      <c r="H340" s="11" t="s">
        <v>5906</v>
      </c>
      <c r="I340" s="11" t="str">
        <f>INDEX(CountyList!A:A, MATCH(MID(B340, 3, 3), CountyList!B:B, 0))</f>
        <v>Cook</v>
      </c>
      <c r="J340" s="29">
        <v>55</v>
      </c>
      <c r="K340" s="29">
        <v>18</v>
      </c>
      <c r="L340" s="29">
        <v>22</v>
      </c>
      <c r="M340" s="29">
        <v>16</v>
      </c>
      <c r="N340" s="29" t="s">
        <v>290</v>
      </c>
      <c r="O340" s="29">
        <v>11</v>
      </c>
      <c r="P340" s="29">
        <v>13</v>
      </c>
      <c r="Q340" s="29" t="s">
        <v>290</v>
      </c>
      <c r="R340" s="29">
        <v>10</v>
      </c>
      <c r="S340" s="29" t="s">
        <v>290</v>
      </c>
      <c r="T340" s="29" t="s">
        <v>7603</v>
      </c>
      <c r="U340" s="29" t="s">
        <v>7603</v>
      </c>
      <c r="V340" s="29" t="s">
        <v>7603</v>
      </c>
      <c r="W340" s="29" t="s">
        <v>7603</v>
      </c>
      <c r="X340" s="29" t="s">
        <v>7603</v>
      </c>
      <c r="Y340" s="29" t="s">
        <v>7603</v>
      </c>
      <c r="Z340" s="7">
        <v>73</v>
      </c>
      <c r="AA340" s="7">
        <v>87</v>
      </c>
      <c r="AB340" s="8">
        <v>10</v>
      </c>
      <c r="AC340" s="8" t="s">
        <v>7603</v>
      </c>
      <c r="AD340" s="8" t="s">
        <v>290</v>
      </c>
      <c r="AE340" s="8" t="s">
        <v>290</v>
      </c>
      <c r="AF340" s="8" t="s">
        <v>7603</v>
      </c>
      <c r="AG340" s="8">
        <v>123</v>
      </c>
      <c r="AH340" s="8">
        <v>20</v>
      </c>
      <c r="AI340" s="9">
        <v>160</v>
      </c>
      <c r="AJ340" s="9" t="s">
        <v>7603</v>
      </c>
      <c r="AK340" s="9">
        <v>160</v>
      </c>
    </row>
    <row r="341" spans="1:37">
      <c r="A341">
        <v>2014</v>
      </c>
      <c r="B341" s="10" t="s">
        <v>1995</v>
      </c>
      <c r="C341" s="11" t="s">
        <v>1996</v>
      </c>
      <c r="D341" s="11" t="s">
        <v>9028</v>
      </c>
      <c r="E341" s="11" t="s">
        <v>1998</v>
      </c>
      <c r="F341" s="11" t="s">
        <v>1122</v>
      </c>
      <c r="G341" s="11" t="s">
        <v>12087</v>
      </c>
      <c r="H341" s="11" t="s">
        <v>5909</v>
      </c>
      <c r="I341" s="11" t="str">
        <f>INDEX(CountyList!A:A, MATCH(MID(B341, 3, 3), CountyList!B:B, 0))</f>
        <v>Cook</v>
      </c>
      <c r="J341" s="29">
        <v>34</v>
      </c>
      <c r="K341" s="29">
        <v>20</v>
      </c>
      <c r="L341" s="29">
        <v>15</v>
      </c>
      <c r="M341" s="29" t="s">
        <v>290</v>
      </c>
      <c r="N341" s="29">
        <v>12</v>
      </c>
      <c r="O341" s="29">
        <v>15</v>
      </c>
      <c r="P341" s="29" t="s">
        <v>290</v>
      </c>
      <c r="Q341" s="29" t="s">
        <v>290</v>
      </c>
      <c r="R341" s="29">
        <v>10</v>
      </c>
      <c r="S341" s="29">
        <v>12</v>
      </c>
      <c r="T341" s="29" t="s">
        <v>7603</v>
      </c>
      <c r="U341" s="29" t="s">
        <v>7603</v>
      </c>
      <c r="V341" s="29" t="s">
        <v>7603</v>
      </c>
      <c r="W341" s="29" t="s">
        <v>7603</v>
      </c>
      <c r="X341" s="29">
        <v>28</v>
      </c>
      <c r="Y341" s="29" t="s">
        <v>7603</v>
      </c>
      <c r="Z341" s="7">
        <v>83</v>
      </c>
      <c r="AA341" s="7">
        <v>84</v>
      </c>
      <c r="AB341" s="8">
        <v>44</v>
      </c>
      <c r="AC341" s="8" t="s">
        <v>7603</v>
      </c>
      <c r="AD341" s="8" t="s">
        <v>290</v>
      </c>
      <c r="AE341" s="8" t="s">
        <v>290</v>
      </c>
      <c r="AF341" s="8" t="s">
        <v>7603</v>
      </c>
      <c r="AG341" s="8">
        <v>97</v>
      </c>
      <c r="AH341" s="8">
        <v>13</v>
      </c>
      <c r="AI341" s="9">
        <v>167</v>
      </c>
      <c r="AJ341" s="9" t="s">
        <v>7603</v>
      </c>
      <c r="AK341" s="9">
        <v>167</v>
      </c>
    </row>
    <row r="342" spans="1:37">
      <c r="A342">
        <v>2014</v>
      </c>
      <c r="B342" s="10" t="s">
        <v>2000</v>
      </c>
      <c r="C342" s="11" t="s">
        <v>2001</v>
      </c>
      <c r="D342" s="11" t="s">
        <v>9031</v>
      </c>
      <c r="E342" s="11" t="s">
        <v>2004</v>
      </c>
      <c r="F342" s="11" t="s">
        <v>1122</v>
      </c>
      <c r="G342" s="11" t="s">
        <v>12088</v>
      </c>
      <c r="H342" s="11" t="s">
        <v>5912</v>
      </c>
      <c r="I342" s="11" t="str">
        <f>INDEX(CountyList!A:A, MATCH(MID(B342, 3, 3), CountyList!B:B, 0))</f>
        <v>Cook</v>
      </c>
      <c r="J342" s="29">
        <v>38</v>
      </c>
      <c r="K342" s="29" t="s">
        <v>290</v>
      </c>
      <c r="L342" s="29" t="s">
        <v>290</v>
      </c>
      <c r="M342" s="29" t="s">
        <v>290</v>
      </c>
      <c r="N342" s="29" t="s">
        <v>290</v>
      </c>
      <c r="O342" s="29" t="s">
        <v>290</v>
      </c>
      <c r="P342" s="29" t="s">
        <v>290</v>
      </c>
      <c r="Q342" s="29" t="s">
        <v>290</v>
      </c>
      <c r="R342" s="29" t="s">
        <v>290</v>
      </c>
      <c r="S342" s="29" t="s">
        <v>290</v>
      </c>
      <c r="T342" s="29" t="s">
        <v>7603</v>
      </c>
      <c r="U342" s="29" t="s">
        <v>7603</v>
      </c>
      <c r="V342" s="29" t="s">
        <v>7603</v>
      </c>
      <c r="W342" s="29" t="s">
        <v>7603</v>
      </c>
      <c r="X342" s="29" t="s">
        <v>7603</v>
      </c>
      <c r="Y342" s="29" t="s">
        <v>7603</v>
      </c>
      <c r="Z342" s="7">
        <v>46</v>
      </c>
      <c r="AA342" s="7">
        <v>52</v>
      </c>
      <c r="AB342" s="8">
        <v>14</v>
      </c>
      <c r="AC342" s="8" t="s">
        <v>7603</v>
      </c>
      <c r="AD342" s="8">
        <v>12</v>
      </c>
      <c r="AE342" s="8">
        <v>16</v>
      </c>
      <c r="AF342" s="8" t="s">
        <v>7603</v>
      </c>
      <c r="AG342" s="8">
        <v>49</v>
      </c>
      <c r="AH342" s="8" t="s">
        <v>290</v>
      </c>
      <c r="AI342" s="9">
        <v>98</v>
      </c>
      <c r="AJ342" s="9" t="s">
        <v>7603</v>
      </c>
      <c r="AK342" s="9">
        <v>98</v>
      </c>
    </row>
    <row r="343" spans="1:37">
      <c r="A343">
        <v>2014</v>
      </c>
      <c r="B343" s="10" t="s">
        <v>2006</v>
      </c>
      <c r="C343" s="11" t="s">
        <v>705</v>
      </c>
      <c r="D343" s="11" t="s">
        <v>9034</v>
      </c>
      <c r="E343" s="11" t="s">
        <v>2008</v>
      </c>
      <c r="F343" s="11" t="s">
        <v>1122</v>
      </c>
      <c r="G343" s="11" t="s">
        <v>12089</v>
      </c>
      <c r="H343" s="11" t="s">
        <v>5914</v>
      </c>
      <c r="I343" s="11" t="str">
        <f>INDEX(CountyList!A:A, MATCH(MID(B343, 3, 3), CountyList!B:B, 0))</f>
        <v>Cook</v>
      </c>
      <c r="J343" s="29" t="s">
        <v>7603</v>
      </c>
      <c r="K343" s="29" t="s">
        <v>290</v>
      </c>
      <c r="L343" s="29">
        <v>11</v>
      </c>
      <c r="M343" s="29" t="s">
        <v>290</v>
      </c>
      <c r="N343" s="29">
        <v>10</v>
      </c>
      <c r="O343" s="29" t="s">
        <v>290</v>
      </c>
      <c r="P343" s="29" t="s">
        <v>290</v>
      </c>
      <c r="Q343" s="29">
        <v>13</v>
      </c>
      <c r="R343" s="29">
        <v>11</v>
      </c>
      <c r="S343" s="29">
        <v>16</v>
      </c>
      <c r="T343" s="29" t="s">
        <v>7603</v>
      </c>
      <c r="U343" s="29" t="s">
        <v>7603</v>
      </c>
      <c r="V343" s="29" t="s">
        <v>7603</v>
      </c>
      <c r="W343" s="29" t="s">
        <v>7603</v>
      </c>
      <c r="X343" s="29" t="s">
        <v>7603</v>
      </c>
      <c r="Y343" s="29" t="s">
        <v>7603</v>
      </c>
      <c r="Z343" s="7">
        <v>48</v>
      </c>
      <c r="AA343" s="7">
        <v>47</v>
      </c>
      <c r="AB343" s="8" t="s">
        <v>7603</v>
      </c>
      <c r="AC343" s="8" t="s">
        <v>7603</v>
      </c>
      <c r="AD343" s="8" t="s">
        <v>7603</v>
      </c>
      <c r="AE343" s="8">
        <v>93</v>
      </c>
      <c r="AF343" s="8" t="s">
        <v>7603</v>
      </c>
      <c r="AG343" s="8" t="s">
        <v>7603</v>
      </c>
      <c r="AH343" s="8" t="s">
        <v>290</v>
      </c>
      <c r="AI343" s="9">
        <v>95</v>
      </c>
      <c r="AJ343" s="9" t="s">
        <v>7603</v>
      </c>
      <c r="AK343" s="9">
        <v>95</v>
      </c>
    </row>
    <row r="344" spans="1:37">
      <c r="A344">
        <v>2014</v>
      </c>
      <c r="B344" s="10" t="s">
        <v>2009</v>
      </c>
      <c r="C344" s="11" t="s">
        <v>705</v>
      </c>
      <c r="D344" s="11" t="s">
        <v>12090</v>
      </c>
      <c r="E344" s="11" t="s">
        <v>2011</v>
      </c>
      <c r="F344" s="11" t="s">
        <v>1122</v>
      </c>
      <c r="G344" s="11" t="s">
        <v>12091</v>
      </c>
      <c r="H344" s="11" t="s">
        <v>5917</v>
      </c>
      <c r="I344" s="11" t="str">
        <f>INDEX(CountyList!A:A, MATCH(MID(B344, 3, 3), CountyList!B:B, 0))</f>
        <v>Cook</v>
      </c>
      <c r="J344" s="29" t="s">
        <v>290</v>
      </c>
      <c r="K344" s="29" t="s">
        <v>290</v>
      </c>
      <c r="L344" s="29" t="s">
        <v>290</v>
      </c>
      <c r="M344" s="29" t="s">
        <v>290</v>
      </c>
      <c r="N344" s="29" t="s">
        <v>290</v>
      </c>
      <c r="O344" s="29" t="s">
        <v>290</v>
      </c>
      <c r="P344" s="29" t="s">
        <v>290</v>
      </c>
      <c r="Q344" s="29" t="s">
        <v>290</v>
      </c>
      <c r="R344" s="29" t="s">
        <v>290</v>
      </c>
      <c r="S344" s="29" t="s">
        <v>290</v>
      </c>
      <c r="T344" s="29" t="s">
        <v>7603</v>
      </c>
      <c r="U344" s="29" t="s">
        <v>7603</v>
      </c>
      <c r="V344" s="29" t="s">
        <v>7603</v>
      </c>
      <c r="W344" s="29" t="s">
        <v>7603</v>
      </c>
      <c r="X344" s="29" t="s">
        <v>290</v>
      </c>
      <c r="Y344" s="29" t="s">
        <v>7603</v>
      </c>
      <c r="Z344" s="7">
        <v>30</v>
      </c>
      <c r="AA344" s="7">
        <v>32</v>
      </c>
      <c r="AB344" s="8" t="s">
        <v>7603</v>
      </c>
      <c r="AC344" s="8" t="s">
        <v>7603</v>
      </c>
      <c r="AD344" s="8" t="s">
        <v>7603</v>
      </c>
      <c r="AE344" s="8">
        <v>62</v>
      </c>
      <c r="AF344" s="8" t="s">
        <v>7603</v>
      </c>
      <c r="AG344" s="8" t="s">
        <v>7603</v>
      </c>
      <c r="AH344" s="8" t="s">
        <v>7603</v>
      </c>
      <c r="AI344" s="9">
        <v>62</v>
      </c>
      <c r="AJ344" s="9" t="s">
        <v>7603</v>
      </c>
      <c r="AK344" s="9">
        <v>62</v>
      </c>
    </row>
    <row r="345" spans="1:37">
      <c r="A345">
        <v>2014</v>
      </c>
      <c r="B345" s="10" t="s">
        <v>2013</v>
      </c>
      <c r="C345" s="11" t="s">
        <v>9040</v>
      </c>
      <c r="D345" s="11" t="s">
        <v>9042</v>
      </c>
      <c r="E345" s="11" t="s">
        <v>2017</v>
      </c>
      <c r="F345" s="11" t="s">
        <v>1122</v>
      </c>
      <c r="G345" s="11" t="s">
        <v>12092</v>
      </c>
      <c r="H345" s="11" t="s">
        <v>12093</v>
      </c>
      <c r="I345" s="11" t="str">
        <f>INDEX(CountyList!A:A, MATCH(MID(B345, 3, 3), CountyList!B:B, 0))</f>
        <v>Cook</v>
      </c>
      <c r="J345" s="29">
        <v>23</v>
      </c>
      <c r="K345" s="29">
        <v>12</v>
      </c>
      <c r="L345" s="29" t="s">
        <v>290</v>
      </c>
      <c r="M345" s="29" t="s">
        <v>290</v>
      </c>
      <c r="N345" s="29">
        <v>16</v>
      </c>
      <c r="O345" s="29">
        <v>18</v>
      </c>
      <c r="P345" s="29">
        <v>14</v>
      </c>
      <c r="Q345" s="29">
        <v>15</v>
      </c>
      <c r="R345" s="29" t="s">
        <v>290</v>
      </c>
      <c r="S345" s="29">
        <v>19</v>
      </c>
      <c r="T345" s="29" t="s">
        <v>7603</v>
      </c>
      <c r="U345" s="29" t="s">
        <v>7603</v>
      </c>
      <c r="V345" s="29" t="s">
        <v>7603</v>
      </c>
      <c r="W345" s="29" t="s">
        <v>7603</v>
      </c>
      <c r="X345" s="29">
        <v>11</v>
      </c>
      <c r="Y345" s="29" t="s">
        <v>7603</v>
      </c>
      <c r="Z345" s="7">
        <v>79</v>
      </c>
      <c r="AA345" s="7">
        <v>69</v>
      </c>
      <c r="AB345" s="8">
        <v>23</v>
      </c>
      <c r="AC345" s="8" t="s">
        <v>290</v>
      </c>
      <c r="AD345" s="8" t="s">
        <v>290</v>
      </c>
      <c r="AE345" s="8" t="s">
        <v>290</v>
      </c>
      <c r="AF345" s="8" t="s">
        <v>290</v>
      </c>
      <c r="AG345" s="8">
        <v>101</v>
      </c>
      <c r="AH345" s="8">
        <v>14</v>
      </c>
      <c r="AI345" s="9">
        <v>148</v>
      </c>
      <c r="AJ345" s="9" t="s">
        <v>7603</v>
      </c>
      <c r="AK345" s="9">
        <v>148</v>
      </c>
    </row>
    <row r="346" spans="1:37">
      <c r="A346">
        <v>2014</v>
      </c>
      <c r="B346" s="10" t="s">
        <v>2023</v>
      </c>
      <c r="C346" s="11" t="s">
        <v>2024</v>
      </c>
      <c r="D346" s="11" t="s">
        <v>9045</v>
      </c>
      <c r="E346" s="11" t="s">
        <v>2026</v>
      </c>
      <c r="F346" s="11" t="s">
        <v>1122</v>
      </c>
      <c r="G346" s="11" t="s">
        <v>12094</v>
      </c>
      <c r="H346" s="11" t="s">
        <v>5920</v>
      </c>
      <c r="I346" s="11" t="str">
        <f>INDEX(CountyList!A:A, MATCH(MID(B346, 3, 3), CountyList!B:B, 0))</f>
        <v>Cook</v>
      </c>
      <c r="J346" s="29">
        <v>19</v>
      </c>
      <c r="K346" s="29" t="s">
        <v>290</v>
      </c>
      <c r="L346" s="29" t="s">
        <v>290</v>
      </c>
      <c r="M346" s="29" t="s">
        <v>290</v>
      </c>
      <c r="N346" s="29" t="s">
        <v>290</v>
      </c>
      <c r="O346" s="29" t="s">
        <v>290</v>
      </c>
      <c r="P346" s="29" t="s">
        <v>290</v>
      </c>
      <c r="Q346" s="29" t="s">
        <v>290</v>
      </c>
      <c r="R346" s="29" t="s">
        <v>290</v>
      </c>
      <c r="S346" s="29">
        <v>14</v>
      </c>
      <c r="T346" s="29" t="s">
        <v>7603</v>
      </c>
      <c r="U346" s="29" t="s">
        <v>7603</v>
      </c>
      <c r="V346" s="29" t="s">
        <v>7603</v>
      </c>
      <c r="W346" s="29" t="s">
        <v>7603</v>
      </c>
      <c r="X346" s="29" t="s">
        <v>7603</v>
      </c>
      <c r="Y346" s="29" t="s">
        <v>7603</v>
      </c>
      <c r="Z346" s="7">
        <v>46</v>
      </c>
      <c r="AA346" s="7">
        <v>28</v>
      </c>
      <c r="AB346" s="8" t="s">
        <v>290</v>
      </c>
      <c r="AC346" s="8" t="s">
        <v>290</v>
      </c>
      <c r="AD346" s="8">
        <v>10</v>
      </c>
      <c r="AE346" s="8" t="s">
        <v>290</v>
      </c>
      <c r="AF346" s="8" t="s">
        <v>7603</v>
      </c>
      <c r="AG346" s="8">
        <v>42</v>
      </c>
      <c r="AH346" s="8">
        <v>14</v>
      </c>
      <c r="AI346" s="9">
        <v>74</v>
      </c>
      <c r="AJ346" s="9" t="s">
        <v>7603</v>
      </c>
      <c r="AK346" s="9">
        <v>74</v>
      </c>
    </row>
    <row r="347" spans="1:37">
      <c r="A347">
        <v>2014</v>
      </c>
      <c r="B347" s="10" t="s">
        <v>2037</v>
      </c>
      <c r="C347" s="11" t="s">
        <v>2038</v>
      </c>
      <c r="D347" s="11" t="s">
        <v>9048</v>
      </c>
      <c r="E347" s="11" t="s">
        <v>2041</v>
      </c>
      <c r="F347" s="11" t="s">
        <v>1122</v>
      </c>
      <c r="G347" s="11" t="s">
        <v>12095</v>
      </c>
      <c r="H347" s="11" t="s">
        <v>5928</v>
      </c>
      <c r="I347" s="11" t="str">
        <f>INDEX(CountyList!A:A, MATCH(MID(B347, 3, 3), CountyList!B:B, 0))</f>
        <v>Cook</v>
      </c>
      <c r="J347" s="29">
        <v>28</v>
      </c>
      <c r="K347" s="29">
        <v>16</v>
      </c>
      <c r="L347" s="29">
        <v>10</v>
      </c>
      <c r="M347" s="29" t="s">
        <v>290</v>
      </c>
      <c r="N347" s="29" t="s">
        <v>290</v>
      </c>
      <c r="O347" s="29" t="s">
        <v>290</v>
      </c>
      <c r="P347" s="29" t="s">
        <v>290</v>
      </c>
      <c r="Q347" s="29" t="s">
        <v>290</v>
      </c>
      <c r="R347" s="29" t="s">
        <v>290</v>
      </c>
      <c r="S347" s="29" t="s">
        <v>290</v>
      </c>
      <c r="T347" s="29" t="s">
        <v>7603</v>
      </c>
      <c r="U347" s="29" t="s">
        <v>7603</v>
      </c>
      <c r="V347" s="29" t="s">
        <v>7603</v>
      </c>
      <c r="W347" s="29" t="s">
        <v>7603</v>
      </c>
      <c r="X347" s="29" t="s">
        <v>7603</v>
      </c>
      <c r="Y347" s="29" t="s">
        <v>7603</v>
      </c>
      <c r="Z347" s="7">
        <v>54</v>
      </c>
      <c r="AA347" s="7">
        <v>38</v>
      </c>
      <c r="AB347" s="8">
        <v>17</v>
      </c>
      <c r="AC347" s="8" t="s">
        <v>7603</v>
      </c>
      <c r="AD347" s="8">
        <v>13</v>
      </c>
      <c r="AE347" s="8">
        <v>28</v>
      </c>
      <c r="AF347" s="8" t="s">
        <v>7603</v>
      </c>
      <c r="AG347" s="8">
        <v>19</v>
      </c>
      <c r="AH347" s="8">
        <v>15</v>
      </c>
      <c r="AI347" s="9">
        <v>92</v>
      </c>
      <c r="AJ347" s="9" t="s">
        <v>7603</v>
      </c>
      <c r="AK347" s="9">
        <v>92</v>
      </c>
    </row>
    <row r="348" spans="1:37">
      <c r="A348">
        <v>2014</v>
      </c>
      <c r="B348" s="10" t="s">
        <v>12096</v>
      </c>
      <c r="C348" s="11" t="s">
        <v>9054</v>
      </c>
      <c r="D348" s="11" t="s">
        <v>9056</v>
      </c>
      <c r="E348" s="11" t="s">
        <v>8863</v>
      </c>
      <c r="F348" s="11" t="s">
        <v>1122</v>
      </c>
      <c r="G348" s="11" t="s">
        <v>11985</v>
      </c>
      <c r="H348" s="11" t="s">
        <v>12097</v>
      </c>
      <c r="I348" s="11" t="str">
        <f>INDEX(CountyList!A:A, MATCH(MID(B348, 3, 3), CountyList!B:B, 0))</f>
        <v>Cook</v>
      </c>
      <c r="J348" s="29">
        <v>12</v>
      </c>
      <c r="K348" s="29">
        <v>10</v>
      </c>
      <c r="L348" s="29">
        <v>10</v>
      </c>
      <c r="M348" s="29" t="s">
        <v>290</v>
      </c>
      <c r="N348" s="29">
        <v>11</v>
      </c>
      <c r="O348" s="29" t="s">
        <v>290</v>
      </c>
      <c r="P348" s="29" t="s">
        <v>290</v>
      </c>
      <c r="Q348" s="29" t="s">
        <v>290</v>
      </c>
      <c r="R348" s="29" t="s">
        <v>290</v>
      </c>
      <c r="S348" s="29" t="s">
        <v>290</v>
      </c>
      <c r="T348" s="29" t="s">
        <v>7603</v>
      </c>
      <c r="U348" s="29" t="s">
        <v>7603</v>
      </c>
      <c r="V348" s="29" t="s">
        <v>7603</v>
      </c>
      <c r="W348" s="29" t="s">
        <v>7603</v>
      </c>
      <c r="X348" s="29" t="s">
        <v>7603</v>
      </c>
      <c r="Y348" s="29" t="s">
        <v>7603</v>
      </c>
      <c r="Z348" s="7">
        <v>44</v>
      </c>
      <c r="AA348" s="7">
        <v>43</v>
      </c>
      <c r="AB348" s="8" t="s">
        <v>290</v>
      </c>
      <c r="AC348" s="8" t="s">
        <v>7603</v>
      </c>
      <c r="AD348" s="8" t="s">
        <v>7603</v>
      </c>
      <c r="AE348" s="8">
        <v>86</v>
      </c>
      <c r="AF348" s="8" t="s">
        <v>7603</v>
      </c>
      <c r="AG348" s="8" t="s">
        <v>7603</v>
      </c>
      <c r="AH348" s="8" t="s">
        <v>7603</v>
      </c>
      <c r="AI348" s="9">
        <v>87</v>
      </c>
      <c r="AJ348" s="9" t="s">
        <v>7603</v>
      </c>
      <c r="AK348" s="9">
        <v>87</v>
      </c>
    </row>
    <row r="349" spans="1:37">
      <c r="A349">
        <v>2014</v>
      </c>
      <c r="B349" s="10" t="s">
        <v>2047</v>
      </c>
      <c r="C349" s="11" t="s">
        <v>2048</v>
      </c>
      <c r="D349" s="11" t="s">
        <v>9059</v>
      </c>
      <c r="E349" s="11" t="s">
        <v>2051</v>
      </c>
      <c r="F349" s="11" t="s">
        <v>1122</v>
      </c>
      <c r="G349" s="11" t="s">
        <v>12098</v>
      </c>
      <c r="H349" s="11" t="s">
        <v>5931</v>
      </c>
      <c r="I349" s="11" t="str">
        <f>INDEX(CountyList!A:A, MATCH(MID(B349, 3, 3), CountyList!B:B, 0))</f>
        <v>Cook</v>
      </c>
      <c r="J349" s="29">
        <v>26</v>
      </c>
      <c r="K349" s="29">
        <v>18</v>
      </c>
      <c r="L349" s="29">
        <v>18</v>
      </c>
      <c r="M349" s="29">
        <v>17</v>
      </c>
      <c r="N349" s="29">
        <v>14</v>
      </c>
      <c r="O349" s="29">
        <v>14</v>
      </c>
      <c r="P349" s="29">
        <v>15</v>
      </c>
      <c r="Q349" s="29" t="s">
        <v>290</v>
      </c>
      <c r="R349" s="29">
        <v>11</v>
      </c>
      <c r="S349" s="29">
        <v>17</v>
      </c>
      <c r="T349" s="29" t="s">
        <v>7603</v>
      </c>
      <c r="U349" s="29" t="s">
        <v>7603</v>
      </c>
      <c r="V349" s="29" t="s">
        <v>7603</v>
      </c>
      <c r="W349" s="29" t="s">
        <v>7603</v>
      </c>
      <c r="X349" s="29">
        <v>11</v>
      </c>
      <c r="Y349" s="29" t="s">
        <v>7603</v>
      </c>
      <c r="Z349" s="7">
        <v>78</v>
      </c>
      <c r="AA349" s="7">
        <v>91</v>
      </c>
      <c r="AB349" s="8" t="s">
        <v>290</v>
      </c>
      <c r="AC349" s="8" t="s">
        <v>7603</v>
      </c>
      <c r="AD349" s="8" t="s">
        <v>290</v>
      </c>
      <c r="AE349" s="8" t="s">
        <v>290</v>
      </c>
      <c r="AF349" s="8" t="s">
        <v>7603</v>
      </c>
      <c r="AG349" s="8">
        <v>153</v>
      </c>
      <c r="AH349" s="8" t="s">
        <v>290</v>
      </c>
      <c r="AI349" s="9">
        <v>169</v>
      </c>
      <c r="AJ349" s="9" t="s">
        <v>7603</v>
      </c>
      <c r="AK349" s="9">
        <v>169</v>
      </c>
    </row>
    <row r="350" spans="1:37">
      <c r="A350">
        <v>2014</v>
      </c>
      <c r="B350" s="10" t="s">
        <v>2056</v>
      </c>
      <c r="C350" s="11" t="s">
        <v>2057</v>
      </c>
      <c r="D350" s="11" t="s">
        <v>9062</v>
      </c>
      <c r="E350" s="11" t="s">
        <v>2059</v>
      </c>
      <c r="F350" s="11" t="s">
        <v>1122</v>
      </c>
      <c r="G350" s="11" t="s">
        <v>12099</v>
      </c>
      <c r="H350" s="11" t="s">
        <v>5937</v>
      </c>
      <c r="I350" s="11" t="str">
        <f>INDEX(CountyList!A:A, MATCH(MID(B350, 3, 3), CountyList!B:B, 0))</f>
        <v>Cook</v>
      </c>
      <c r="J350" s="29" t="s">
        <v>7603</v>
      </c>
      <c r="K350" s="29">
        <v>24</v>
      </c>
      <c r="L350" s="29">
        <v>18</v>
      </c>
      <c r="M350" s="29">
        <v>26</v>
      </c>
      <c r="N350" s="29">
        <v>24</v>
      </c>
      <c r="O350" s="29">
        <v>20</v>
      </c>
      <c r="P350" s="29">
        <v>20</v>
      </c>
      <c r="Q350" s="29">
        <v>16</v>
      </c>
      <c r="R350" s="29">
        <v>13</v>
      </c>
      <c r="S350" s="29">
        <v>12</v>
      </c>
      <c r="T350" s="29" t="s">
        <v>7603</v>
      </c>
      <c r="U350" s="29" t="s">
        <v>7603</v>
      </c>
      <c r="V350" s="29" t="s">
        <v>7603</v>
      </c>
      <c r="W350" s="29" t="s">
        <v>7603</v>
      </c>
      <c r="X350" s="29" t="s">
        <v>7603</v>
      </c>
      <c r="Y350" s="29" t="s">
        <v>7603</v>
      </c>
      <c r="Z350" s="7">
        <v>90</v>
      </c>
      <c r="AA350" s="7">
        <v>83</v>
      </c>
      <c r="AB350" s="8" t="s">
        <v>7603</v>
      </c>
      <c r="AC350" s="8" t="s">
        <v>7603</v>
      </c>
      <c r="AD350" s="8" t="s">
        <v>290</v>
      </c>
      <c r="AE350" s="8" t="s">
        <v>290</v>
      </c>
      <c r="AF350" s="8" t="s">
        <v>7603</v>
      </c>
      <c r="AG350" s="8">
        <v>161</v>
      </c>
      <c r="AH350" s="8" t="s">
        <v>290</v>
      </c>
      <c r="AI350" s="9">
        <v>173</v>
      </c>
      <c r="AJ350" s="9" t="s">
        <v>7603</v>
      </c>
      <c r="AK350" s="9">
        <v>173</v>
      </c>
    </row>
    <row r="351" spans="1:37">
      <c r="A351">
        <v>2014</v>
      </c>
      <c r="B351" s="10" t="s">
        <v>4647</v>
      </c>
      <c r="C351" s="11" t="s">
        <v>4648</v>
      </c>
      <c r="D351" s="11" t="s">
        <v>9065</v>
      </c>
      <c r="E351" s="11" t="s">
        <v>4651</v>
      </c>
      <c r="F351" s="11" t="s">
        <v>1122</v>
      </c>
      <c r="G351" s="11" t="s">
        <v>12100</v>
      </c>
      <c r="H351" s="11" t="s">
        <v>5940</v>
      </c>
      <c r="I351" s="11" t="str">
        <f>INDEX(CountyList!A:A, MATCH(MID(B351, 3, 3), CountyList!B:B, 0))</f>
        <v>Cook</v>
      </c>
      <c r="J351" s="29">
        <v>79</v>
      </c>
      <c r="K351" s="29">
        <v>57</v>
      </c>
      <c r="L351" s="29">
        <v>59</v>
      </c>
      <c r="M351" s="29">
        <v>51</v>
      </c>
      <c r="N351" s="29">
        <v>51</v>
      </c>
      <c r="O351" s="29">
        <v>50</v>
      </c>
      <c r="P351" s="29">
        <v>55</v>
      </c>
      <c r="Q351" s="29">
        <v>43</v>
      </c>
      <c r="R351" s="29">
        <v>48</v>
      </c>
      <c r="S351" s="29">
        <v>48</v>
      </c>
      <c r="T351" s="29" t="s">
        <v>7603</v>
      </c>
      <c r="U351" s="29" t="s">
        <v>7603</v>
      </c>
      <c r="V351" s="29" t="s">
        <v>7603</v>
      </c>
      <c r="W351" s="29" t="s">
        <v>7603</v>
      </c>
      <c r="X351" s="29" t="s">
        <v>7603</v>
      </c>
      <c r="Y351" s="29" t="s">
        <v>7603</v>
      </c>
      <c r="Z351" s="7">
        <v>266</v>
      </c>
      <c r="AA351" s="7">
        <v>275</v>
      </c>
      <c r="AB351" s="8" t="s">
        <v>290</v>
      </c>
      <c r="AC351" s="8" t="s">
        <v>7603</v>
      </c>
      <c r="AD351" s="8" t="s">
        <v>290</v>
      </c>
      <c r="AE351" s="8" t="s">
        <v>7603</v>
      </c>
      <c r="AF351" s="8">
        <v>24</v>
      </c>
      <c r="AG351" s="8">
        <v>496</v>
      </c>
      <c r="AH351" s="8">
        <v>16</v>
      </c>
      <c r="AI351" s="9">
        <v>541</v>
      </c>
      <c r="AJ351" s="9" t="s">
        <v>7603</v>
      </c>
      <c r="AK351" s="9">
        <v>541</v>
      </c>
    </row>
    <row r="352" spans="1:37">
      <c r="A352">
        <v>2014</v>
      </c>
      <c r="B352" s="10" t="s">
        <v>2075</v>
      </c>
      <c r="C352" s="11" t="s">
        <v>2076</v>
      </c>
      <c r="D352" s="11" t="s">
        <v>12101</v>
      </c>
      <c r="E352" s="11" t="s">
        <v>2078</v>
      </c>
      <c r="F352" s="11" t="s">
        <v>1122</v>
      </c>
      <c r="G352" s="11" t="s">
        <v>12102</v>
      </c>
      <c r="H352" s="11" t="s">
        <v>5954</v>
      </c>
      <c r="I352" s="11" t="str">
        <f>INDEX(CountyList!A:A, MATCH(MID(B352, 3, 3), CountyList!B:B, 0))</f>
        <v>Cook</v>
      </c>
      <c r="J352" s="29">
        <v>34</v>
      </c>
      <c r="K352" s="29">
        <v>24</v>
      </c>
      <c r="L352" s="29">
        <v>21</v>
      </c>
      <c r="M352" s="29">
        <v>19</v>
      </c>
      <c r="N352" s="29">
        <v>20</v>
      </c>
      <c r="O352" s="29">
        <v>19</v>
      </c>
      <c r="P352" s="29">
        <v>19</v>
      </c>
      <c r="Q352" s="29">
        <v>13</v>
      </c>
      <c r="R352" s="29">
        <v>26</v>
      </c>
      <c r="S352" s="29">
        <v>27</v>
      </c>
      <c r="T352" s="29" t="s">
        <v>7603</v>
      </c>
      <c r="U352" s="29" t="s">
        <v>7603</v>
      </c>
      <c r="V352" s="29" t="s">
        <v>7603</v>
      </c>
      <c r="W352" s="29" t="s">
        <v>7603</v>
      </c>
      <c r="X352" s="29" t="s">
        <v>7603</v>
      </c>
      <c r="Y352" s="29" t="s">
        <v>7603</v>
      </c>
      <c r="Z352" s="7">
        <v>110</v>
      </c>
      <c r="AA352" s="7">
        <v>112</v>
      </c>
      <c r="AB352" s="8">
        <v>177</v>
      </c>
      <c r="AC352" s="8" t="s">
        <v>7603</v>
      </c>
      <c r="AD352" s="8">
        <v>14</v>
      </c>
      <c r="AE352" s="8" t="s">
        <v>290</v>
      </c>
      <c r="AF352" s="8" t="s">
        <v>7603</v>
      </c>
      <c r="AG352" s="8">
        <v>18</v>
      </c>
      <c r="AH352" s="8" t="s">
        <v>290</v>
      </c>
      <c r="AI352" s="9">
        <v>222</v>
      </c>
      <c r="AJ352" s="9" t="s">
        <v>7603</v>
      </c>
      <c r="AK352" s="9">
        <v>222</v>
      </c>
    </row>
    <row r="353" spans="1:37">
      <c r="A353">
        <v>2014</v>
      </c>
      <c r="B353" s="10" t="s">
        <v>2128</v>
      </c>
      <c r="C353" s="11" t="s">
        <v>12103</v>
      </c>
      <c r="D353" s="11" t="s">
        <v>9088</v>
      </c>
      <c r="E353" s="11" t="s">
        <v>9089</v>
      </c>
      <c r="F353" s="11" t="s">
        <v>1122</v>
      </c>
      <c r="G353" s="11" t="s">
        <v>12104</v>
      </c>
      <c r="H353" s="11" t="s">
        <v>12105</v>
      </c>
      <c r="I353" s="11" t="str">
        <f>INDEX(CountyList!A:A, MATCH(MID(B353, 3, 3), CountyList!B:B, 0))</f>
        <v>Cook</v>
      </c>
      <c r="J353" s="29">
        <v>114</v>
      </c>
      <c r="K353" s="29">
        <v>33</v>
      </c>
      <c r="L353" s="29">
        <v>43</v>
      </c>
      <c r="M353" s="29">
        <v>46</v>
      </c>
      <c r="N353" s="29">
        <v>35</v>
      </c>
      <c r="O353" s="29">
        <v>22</v>
      </c>
      <c r="P353" s="29">
        <v>31</v>
      </c>
      <c r="Q353" s="29">
        <v>30</v>
      </c>
      <c r="R353" s="29">
        <v>33</v>
      </c>
      <c r="S353" s="29">
        <v>40</v>
      </c>
      <c r="T353" s="29" t="s">
        <v>7603</v>
      </c>
      <c r="U353" s="29" t="s">
        <v>7603</v>
      </c>
      <c r="V353" s="29" t="s">
        <v>7603</v>
      </c>
      <c r="W353" s="29" t="s">
        <v>7603</v>
      </c>
      <c r="X353" s="29">
        <v>153</v>
      </c>
      <c r="Y353" s="29" t="s">
        <v>7603</v>
      </c>
      <c r="Z353" s="7">
        <v>519</v>
      </c>
      <c r="AA353" s="7">
        <v>61</v>
      </c>
      <c r="AB353" s="8" t="s">
        <v>7603</v>
      </c>
      <c r="AC353" s="8" t="s">
        <v>7603</v>
      </c>
      <c r="AD353" s="8" t="s">
        <v>7603</v>
      </c>
      <c r="AE353" s="8" t="s">
        <v>7603</v>
      </c>
      <c r="AF353" s="8" t="s">
        <v>7603</v>
      </c>
      <c r="AG353" s="8">
        <v>580</v>
      </c>
      <c r="AH353" s="8" t="s">
        <v>7603</v>
      </c>
      <c r="AI353" s="9">
        <v>580</v>
      </c>
      <c r="AJ353" s="9" t="s">
        <v>7603</v>
      </c>
      <c r="AK353" s="9">
        <v>580</v>
      </c>
    </row>
    <row r="354" spans="1:37">
      <c r="A354">
        <v>2014</v>
      </c>
      <c r="B354" s="10" t="s">
        <v>2140</v>
      </c>
      <c r="C354" s="11" t="s">
        <v>9091</v>
      </c>
      <c r="D354" s="11" t="s">
        <v>9093</v>
      </c>
      <c r="E354" s="11" t="s">
        <v>2143</v>
      </c>
      <c r="F354" s="11" t="s">
        <v>1122</v>
      </c>
      <c r="G354" s="11" t="s">
        <v>12106</v>
      </c>
      <c r="H354" s="11" t="s">
        <v>5996</v>
      </c>
      <c r="I354" s="11" t="str">
        <f>INDEX(CountyList!A:A, MATCH(MID(B354, 3, 3), CountyList!B:B, 0))</f>
        <v>Cook</v>
      </c>
      <c r="J354" s="29" t="s">
        <v>7603</v>
      </c>
      <c r="K354" s="29" t="s">
        <v>7603</v>
      </c>
      <c r="L354" s="29" t="s">
        <v>7603</v>
      </c>
      <c r="M354" s="29" t="s">
        <v>7603</v>
      </c>
      <c r="N354" s="29" t="s">
        <v>7603</v>
      </c>
      <c r="O354" s="29" t="s">
        <v>7603</v>
      </c>
      <c r="P354" s="29" t="s">
        <v>7603</v>
      </c>
      <c r="Q354" s="29" t="s">
        <v>7603</v>
      </c>
      <c r="R354" s="29" t="s">
        <v>7603</v>
      </c>
      <c r="S354" s="29" t="s">
        <v>7603</v>
      </c>
      <c r="T354" s="29">
        <v>155</v>
      </c>
      <c r="U354" s="29">
        <v>80</v>
      </c>
      <c r="V354" s="29">
        <v>43</v>
      </c>
      <c r="W354" s="29">
        <v>62</v>
      </c>
      <c r="X354" s="29" t="s">
        <v>7603</v>
      </c>
      <c r="Y354" s="29" t="s">
        <v>7603</v>
      </c>
      <c r="Z354" s="7">
        <v>205</v>
      </c>
      <c r="AA354" s="7">
        <v>135</v>
      </c>
      <c r="AB354" s="8" t="s">
        <v>290</v>
      </c>
      <c r="AC354" s="8" t="s">
        <v>7603</v>
      </c>
      <c r="AD354" s="8" t="s">
        <v>7603</v>
      </c>
      <c r="AE354" s="8">
        <v>332</v>
      </c>
      <c r="AF354" s="8" t="s">
        <v>7603</v>
      </c>
      <c r="AG354" s="8" t="s">
        <v>7603</v>
      </c>
      <c r="AH354" s="8" t="s">
        <v>290</v>
      </c>
      <c r="AI354" s="9" t="s">
        <v>7603</v>
      </c>
      <c r="AJ354" s="9">
        <v>340</v>
      </c>
      <c r="AK354" s="9">
        <v>340</v>
      </c>
    </row>
    <row r="355" spans="1:37">
      <c r="A355">
        <v>2014</v>
      </c>
      <c r="B355" s="10" t="s">
        <v>2148</v>
      </c>
      <c r="C355" s="11" t="s">
        <v>2149</v>
      </c>
      <c r="D355" s="11" t="s">
        <v>9096</v>
      </c>
      <c r="E355" s="11" t="s">
        <v>2151</v>
      </c>
      <c r="F355" s="11" t="s">
        <v>1122</v>
      </c>
      <c r="G355" s="11" t="s">
        <v>12107</v>
      </c>
      <c r="H355" s="11" t="s">
        <v>5999</v>
      </c>
      <c r="I355" s="11" t="str">
        <f>INDEX(CountyList!A:A, MATCH(MID(B355, 3, 3), CountyList!B:B, 0))</f>
        <v>Cook</v>
      </c>
      <c r="J355" s="29">
        <v>44</v>
      </c>
      <c r="K355" s="29">
        <v>22</v>
      </c>
      <c r="L355" s="29">
        <v>24</v>
      </c>
      <c r="M355" s="29">
        <v>23</v>
      </c>
      <c r="N355" s="29">
        <v>24</v>
      </c>
      <c r="O355" s="29">
        <v>18</v>
      </c>
      <c r="P355" s="29">
        <v>18</v>
      </c>
      <c r="Q355" s="29">
        <v>19</v>
      </c>
      <c r="R355" s="29">
        <v>15</v>
      </c>
      <c r="S355" s="29">
        <v>19</v>
      </c>
      <c r="T355" s="29" t="s">
        <v>7603</v>
      </c>
      <c r="U355" s="29" t="s">
        <v>7603</v>
      </c>
      <c r="V355" s="29" t="s">
        <v>7603</v>
      </c>
      <c r="W355" s="29" t="s">
        <v>7603</v>
      </c>
      <c r="X355" s="29" t="s">
        <v>7603</v>
      </c>
      <c r="Y355" s="29" t="s">
        <v>7603</v>
      </c>
      <c r="Z355" s="7">
        <v>117</v>
      </c>
      <c r="AA355" s="7">
        <v>109</v>
      </c>
      <c r="AB355" s="8" t="s">
        <v>290</v>
      </c>
      <c r="AC355" s="8" t="s">
        <v>7603</v>
      </c>
      <c r="AD355" s="8" t="s">
        <v>7603</v>
      </c>
      <c r="AE355" s="8" t="s">
        <v>290</v>
      </c>
      <c r="AF355" s="8" t="s">
        <v>7603</v>
      </c>
      <c r="AG355" s="8">
        <v>193</v>
      </c>
      <c r="AH355" s="8">
        <v>23</v>
      </c>
      <c r="AI355" s="9">
        <v>226</v>
      </c>
      <c r="AJ355" s="9" t="s">
        <v>7603</v>
      </c>
      <c r="AK355" s="9">
        <v>226</v>
      </c>
    </row>
    <row r="356" spans="1:37">
      <c r="A356">
        <v>2014</v>
      </c>
      <c r="B356" s="10" t="s">
        <v>2152</v>
      </c>
      <c r="C356" s="11" t="s">
        <v>2153</v>
      </c>
      <c r="D356" s="11" t="s">
        <v>12108</v>
      </c>
      <c r="E356" s="11" t="s">
        <v>12109</v>
      </c>
      <c r="F356" s="11" t="s">
        <v>1122</v>
      </c>
      <c r="G356" s="11" t="s">
        <v>12110</v>
      </c>
      <c r="H356" s="11" t="s">
        <v>12111</v>
      </c>
      <c r="I356" s="11" t="str">
        <f>INDEX(CountyList!A:A, MATCH(MID(B356, 3, 3), CountyList!B:B, 0))</f>
        <v>Cook</v>
      </c>
      <c r="J356" s="29" t="s">
        <v>7603</v>
      </c>
      <c r="K356" s="29" t="s">
        <v>7603</v>
      </c>
      <c r="L356" s="29" t="s">
        <v>7603</v>
      </c>
      <c r="M356" s="29" t="s">
        <v>7603</v>
      </c>
      <c r="N356" s="29" t="s">
        <v>7603</v>
      </c>
      <c r="O356" s="29" t="s">
        <v>7603</v>
      </c>
      <c r="P356" s="29" t="s">
        <v>7603</v>
      </c>
      <c r="Q356" s="29" t="s">
        <v>7603</v>
      </c>
      <c r="R356" s="29" t="s">
        <v>7603</v>
      </c>
      <c r="S356" s="29" t="s">
        <v>7603</v>
      </c>
      <c r="T356" s="29" t="s">
        <v>290</v>
      </c>
      <c r="U356" s="29" t="s">
        <v>290</v>
      </c>
      <c r="V356" s="29" t="s">
        <v>290</v>
      </c>
      <c r="W356" s="29" t="s">
        <v>290</v>
      </c>
      <c r="X356" s="29" t="s">
        <v>7603</v>
      </c>
      <c r="Y356" s="29" t="s">
        <v>7603</v>
      </c>
      <c r="Z356" s="7" t="s">
        <v>290</v>
      </c>
      <c r="AA356" s="7" t="s">
        <v>7603</v>
      </c>
      <c r="AB356" s="8" t="s">
        <v>7603</v>
      </c>
      <c r="AC356" s="8" t="s">
        <v>7603</v>
      </c>
      <c r="AD356" s="8" t="s">
        <v>7603</v>
      </c>
      <c r="AE356" s="8" t="s">
        <v>7603</v>
      </c>
      <c r="AF356" s="8" t="s">
        <v>7603</v>
      </c>
      <c r="AG356" s="8" t="s">
        <v>290</v>
      </c>
      <c r="AH356" s="8" t="s">
        <v>7603</v>
      </c>
      <c r="AI356" s="9" t="s">
        <v>7603</v>
      </c>
      <c r="AJ356" s="9" t="s">
        <v>290</v>
      </c>
      <c r="AK356" s="9" t="s">
        <v>290</v>
      </c>
    </row>
    <row r="357" spans="1:37">
      <c r="A357">
        <v>2014</v>
      </c>
      <c r="B357" s="10" t="s">
        <v>12112</v>
      </c>
      <c r="C357" s="11" t="s">
        <v>12113</v>
      </c>
      <c r="D357" s="11" t="s">
        <v>12114</v>
      </c>
      <c r="E357" s="11" t="s">
        <v>12115</v>
      </c>
      <c r="F357" s="11" t="s">
        <v>1122</v>
      </c>
      <c r="G357" s="11" t="s">
        <v>12116</v>
      </c>
      <c r="H357" s="11" t="s">
        <v>12117</v>
      </c>
      <c r="I357" s="11" t="str">
        <f>INDEX(CountyList!A:A, MATCH(MID(B357, 3, 3), CountyList!B:B, 0))</f>
        <v>Cook</v>
      </c>
      <c r="J357" s="29" t="s">
        <v>7603</v>
      </c>
      <c r="K357" s="29" t="s">
        <v>7603</v>
      </c>
      <c r="L357" s="29" t="s">
        <v>7603</v>
      </c>
      <c r="M357" s="29" t="s">
        <v>7603</v>
      </c>
      <c r="N357" s="29" t="s">
        <v>7603</v>
      </c>
      <c r="O357" s="29" t="s">
        <v>7603</v>
      </c>
      <c r="P357" s="29" t="s">
        <v>7603</v>
      </c>
      <c r="Q357" s="29" t="s">
        <v>7603</v>
      </c>
      <c r="R357" s="29" t="s">
        <v>7603</v>
      </c>
      <c r="S357" s="29" t="s">
        <v>7603</v>
      </c>
      <c r="T357" s="29">
        <v>21</v>
      </c>
      <c r="U357" s="29">
        <v>46</v>
      </c>
      <c r="V357" s="29">
        <v>69</v>
      </c>
      <c r="W357" s="29">
        <v>106</v>
      </c>
      <c r="X357" s="29" t="s">
        <v>7603</v>
      </c>
      <c r="Y357" s="29">
        <v>72</v>
      </c>
      <c r="Z357" s="7">
        <v>140</v>
      </c>
      <c r="AA357" s="7">
        <v>174</v>
      </c>
      <c r="AB357" s="8" t="s">
        <v>290</v>
      </c>
      <c r="AC357" s="8" t="s">
        <v>7603</v>
      </c>
      <c r="AD357" s="8" t="s">
        <v>7603</v>
      </c>
      <c r="AE357" s="8">
        <v>312</v>
      </c>
      <c r="AF357" s="8" t="s">
        <v>7603</v>
      </c>
      <c r="AG357" s="8" t="s">
        <v>7603</v>
      </c>
      <c r="AH357" s="8" t="s">
        <v>7603</v>
      </c>
      <c r="AI357" s="9" t="s">
        <v>7603</v>
      </c>
      <c r="AJ357" s="9">
        <v>314</v>
      </c>
      <c r="AK357" s="9">
        <v>314</v>
      </c>
    </row>
    <row r="358" spans="1:37">
      <c r="A358">
        <v>2014</v>
      </c>
      <c r="B358" s="10" t="s">
        <v>2157</v>
      </c>
      <c r="C358" s="11" t="s">
        <v>2158</v>
      </c>
      <c r="D358" s="11" t="s">
        <v>9109</v>
      </c>
      <c r="E358" s="11" t="s">
        <v>2160</v>
      </c>
      <c r="F358" s="11" t="s">
        <v>1122</v>
      </c>
      <c r="G358" s="11" t="s">
        <v>12118</v>
      </c>
      <c r="H358" s="11" t="s">
        <v>6023</v>
      </c>
      <c r="I358" s="11" t="str">
        <f>INDEX(CountyList!A:A, MATCH(MID(B358, 3, 3), CountyList!B:B, 0))</f>
        <v>Cook</v>
      </c>
      <c r="J358" s="29" t="s">
        <v>7603</v>
      </c>
      <c r="K358" s="29">
        <v>81</v>
      </c>
      <c r="L358" s="29">
        <v>80</v>
      </c>
      <c r="M358" s="29">
        <v>79</v>
      </c>
      <c r="N358" s="29">
        <v>80</v>
      </c>
      <c r="O358" s="29">
        <v>79</v>
      </c>
      <c r="P358" s="29">
        <v>79</v>
      </c>
      <c r="Q358" s="29">
        <v>73</v>
      </c>
      <c r="R358" s="29">
        <v>78</v>
      </c>
      <c r="S358" s="29">
        <v>71</v>
      </c>
      <c r="T358" s="29" t="s">
        <v>7603</v>
      </c>
      <c r="U358" s="29" t="s">
        <v>7603</v>
      </c>
      <c r="V358" s="29" t="s">
        <v>7603</v>
      </c>
      <c r="W358" s="29" t="s">
        <v>7603</v>
      </c>
      <c r="X358" s="29" t="s">
        <v>7603</v>
      </c>
      <c r="Y358" s="29" t="s">
        <v>7603</v>
      </c>
      <c r="Z358" s="7">
        <v>357</v>
      </c>
      <c r="AA358" s="7">
        <v>343</v>
      </c>
      <c r="AB358" s="8">
        <v>19</v>
      </c>
      <c r="AC358" s="8" t="s">
        <v>7603</v>
      </c>
      <c r="AD358" s="8">
        <v>36</v>
      </c>
      <c r="AE358" s="8">
        <v>34</v>
      </c>
      <c r="AF358" s="8" t="s">
        <v>7603</v>
      </c>
      <c r="AG358" s="8">
        <v>518</v>
      </c>
      <c r="AH358" s="8">
        <v>93</v>
      </c>
      <c r="AI358" s="9">
        <v>700</v>
      </c>
      <c r="AJ358" s="9" t="s">
        <v>7603</v>
      </c>
      <c r="AK358" s="9">
        <v>700</v>
      </c>
    </row>
    <row r="359" spans="1:37">
      <c r="A359">
        <v>2014</v>
      </c>
      <c r="B359" s="10" t="s">
        <v>12119</v>
      </c>
      <c r="C359" s="11" t="s">
        <v>12120</v>
      </c>
      <c r="D359" s="11" t="s">
        <v>12121</v>
      </c>
      <c r="E359" s="11" t="s">
        <v>12122</v>
      </c>
      <c r="F359" s="11" t="s">
        <v>1122</v>
      </c>
      <c r="G359" s="11" t="s">
        <v>12123</v>
      </c>
      <c r="H359" s="11" t="s">
        <v>12124</v>
      </c>
      <c r="I359" s="11" t="str">
        <f>INDEX(CountyList!A:A, MATCH(MID(B359, 3, 3), CountyList!B:B, 0))</f>
        <v>Cook</v>
      </c>
      <c r="J359" s="29">
        <v>11</v>
      </c>
      <c r="K359" s="29" t="s">
        <v>290</v>
      </c>
      <c r="L359" s="29" t="s">
        <v>290</v>
      </c>
      <c r="M359" s="29" t="s">
        <v>290</v>
      </c>
      <c r="N359" s="29" t="s">
        <v>290</v>
      </c>
      <c r="O359" s="29" t="s">
        <v>7603</v>
      </c>
      <c r="P359" s="29" t="s">
        <v>7603</v>
      </c>
      <c r="Q359" s="29" t="s">
        <v>7603</v>
      </c>
      <c r="R359" s="29" t="s">
        <v>7603</v>
      </c>
      <c r="S359" s="29" t="s">
        <v>7603</v>
      </c>
      <c r="T359" s="29" t="s">
        <v>7603</v>
      </c>
      <c r="U359" s="29" t="s">
        <v>7603</v>
      </c>
      <c r="V359" s="29" t="s">
        <v>7603</v>
      </c>
      <c r="W359" s="29" t="s">
        <v>7603</v>
      </c>
      <c r="X359" s="29" t="s">
        <v>7603</v>
      </c>
      <c r="Y359" s="29" t="s">
        <v>7603</v>
      </c>
      <c r="Z359" s="7">
        <v>16</v>
      </c>
      <c r="AA359" s="7">
        <v>13</v>
      </c>
      <c r="AB359" s="8" t="s">
        <v>7603</v>
      </c>
      <c r="AC359" s="8" t="s">
        <v>7603</v>
      </c>
      <c r="AD359" s="8" t="s">
        <v>7603</v>
      </c>
      <c r="AE359" s="8">
        <v>29</v>
      </c>
      <c r="AF359" s="8" t="s">
        <v>7603</v>
      </c>
      <c r="AG359" s="8" t="s">
        <v>7603</v>
      </c>
      <c r="AH359" s="8" t="s">
        <v>7603</v>
      </c>
      <c r="AI359" s="9">
        <v>29</v>
      </c>
      <c r="AJ359" s="9" t="s">
        <v>7603</v>
      </c>
      <c r="AK359" s="9">
        <v>29</v>
      </c>
    </row>
    <row r="360" spans="1:37">
      <c r="A360">
        <v>2014</v>
      </c>
      <c r="B360" s="10" t="s">
        <v>12125</v>
      </c>
      <c r="C360" s="11" t="s">
        <v>9111</v>
      </c>
      <c r="D360" s="11" t="s">
        <v>9113</v>
      </c>
      <c r="E360" s="11" t="s">
        <v>9114</v>
      </c>
      <c r="F360" s="11" t="s">
        <v>1122</v>
      </c>
      <c r="G360" s="11" t="s">
        <v>12126</v>
      </c>
      <c r="H360" s="11" t="s">
        <v>12127</v>
      </c>
      <c r="I360" s="11" t="str">
        <f>INDEX(CountyList!A:A, MATCH(MID(B360, 3, 3), CountyList!B:B, 0))</f>
        <v>Cook</v>
      </c>
      <c r="J360" s="29">
        <v>19</v>
      </c>
      <c r="K360" s="29" t="s">
        <v>290</v>
      </c>
      <c r="L360" s="29">
        <v>12</v>
      </c>
      <c r="M360" s="29">
        <v>16</v>
      </c>
      <c r="N360" s="29">
        <v>12</v>
      </c>
      <c r="O360" s="29" t="s">
        <v>290</v>
      </c>
      <c r="P360" s="29">
        <v>11</v>
      </c>
      <c r="Q360" s="29">
        <v>16</v>
      </c>
      <c r="R360" s="29" t="s">
        <v>290</v>
      </c>
      <c r="S360" s="29" t="s">
        <v>290</v>
      </c>
      <c r="T360" s="29" t="s">
        <v>7603</v>
      </c>
      <c r="U360" s="29" t="s">
        <v>7603</v>
      </c>
      <c r="V360" s="29" t="s">
        <v>7603</v>
      </c>
      <c r="W360" s="29" t="s">
        <v>7603</v>
      </c>
      <c r="X360" s="29" t="s">
        <v>7603</v>
      </c>
      <c r="Y360" s="29" t="s">
        <v>7603</v>
      </c>
      <c r="Z360" s="7">
        <v>50</v>
      </c>
      <c r="AA360" s="7">
        <v>60</v>
      </c>
      <c r="AB360" s="8" t="s">
        <v>7603</v>
      </c>
      <c r="AC360" s="8" t="s">
        <v>7603</v>
      </c>
      <c r="AD360" s="8" t="s">
        <v>7603</v>
      </c>
      <c r="AE360" s="8">
        <v>110</v>
      </c>
      <c r="AF360" s="8" t="s">
        <v>7603</v>
      </c>
      <c r="AG360" s="8" t="s">
        <v>7603</v>
      </c>
      <c r="AH360" s="8" t="s">
        <v>7603</v>
      </c>
      <c r="AI360" s="9">
        <v>110</v>
      </c>
      <c r="AJ360" s="9" t="s">
        <v>7603</v>
      </c>
      <c r="AK360" s="9">
        <v>110</v>
      </c>
    </row>
    <row r="361" spans="1:37">
      <c r="A361">
        <v>2014</v>
      </c>
      <c r="B361" s="10" t="s">
        <v>2162</v>
      </c>
      <c r="C361" s="11" t="s">
        <v>2919</v>
      </c>
      <c r="D361" s="11" t="s">
        <v>9118</v>
      </c>
      <c r="E361" s="11" t="s">
        <v>2164</v>
      </c>
      <c r="F361" s="11" t="s">
        <v>1122</v>
      </c>
      <c r="G361" s="11" t="s">
        <v>12128</v>
      </c>
      <c r="H361" s="11" t="s">
        <v>6026</v>
      </c>
      <c r="I361" s="11" t="str">
        <f>INDEX(CountyList!A:A, MATCH(MID(B361, 3, 3), CountyList!B:B, 0))</f>
        <v>Cook</v>
      </c>
      <c r="J361" s="29">
        <v>19</v>
      </c>
      <c r="K361" s="29">
        <v>22</v>
      </c>
      <c r="L361" s="29">
        <v>20</v>
      </c>
      <c r="M361" s="29">
        <v>19</v>
      </c>
      <c r="N361" s="29">
        <v>19</v>
      </c>
      <c r="O361" s="29">
        <v>21</v>
      </c>
      <c r="P361" s="29">
        <v>22</v>
      </c>
      <c r="Q361" s="29">
        <v>20</v>
      </c>
      <c r="R361" s="29">
        <v>24</v>
      </c>
      <c r="S361" s="29">
        <v>20</v>
      </c>
      <c r="T361" s="29" t="s">
        <v>7603</v>
      </c>
      <c r="U361" s="29" t="s">
        <v>7603</v>
      </c>
      <c r="V361" s="29" t="s">
        <v>7603</v>
      </c>
      <c r="W361" s="29" t="s">
        <v>7603</v>
      </c>
      <c r="X361" s="29" t="s">
        <v>7603</v>
      </c>
      <c r="Y361" s="29" t="s">
        <v>7603</v>
      </c>
      <c r="Z361" s="7">
        <v>114</v>
      </c>
      <c r="AA361" s="7">
        <v>92</v>
      </c>
      <c r="AB361" s="8">
        <v>33</v>
      </c>
      <c r="AC361" s="8" t="s">
        <v>7603</v>
      </c>
      <c r="AD361" s="8" t="s">
        <v>290</v>
      </c>
      <c r="AE361" s="8">
        <v>107</v>
      </c>
      <c r="AF361" s="8" t="s">
        <v>7603</v>
      </c>
      <c r="AG361" s="8">
        <v>44</v>
      </c>
      <c r="AH361" s="8">
        <v>21</v>
      </c>
      <c r="AI361" s="9">
        <v>206</v>
      </c>
      <c r="AJ361" s="9" t="s">
        <v>7603</v>
      </c>
      <c r="AK361" s="9">
        <v>206</v>
      </c>
    </row>
    <row r="362" spans="1:37">
      <c r="A362">
        <v>2014</v>
      </c>
      <c r="B362" s="10" t="s">
        <v>2165</v>
      </c>
      <c r="C362" s="11" t="s">
        <v>2166</v>
      </c>
      <c r="D362" s="11" t="s">
        <v>9121</v>
      </c>
      <c r="E362" s="11" t="s">
        <v>2168</v>
      </c>
      <c r="F362" s="11" t="s">
        <v>1122</v>
      </c>
      <c r="G362" s="11" t="s">
        <v>12129</v>
      </c>
      <c r="H362" s="11" t="s">
        <v>6029</v>
      </c>
      <c r="I362" s="11" t="str">
        <f>INDEX(CountyList!A:A, MATCH(MID(B362, 3, 3), CountyList!B:B, 0))</f>
        <v>Cook</v>
      </c>
      <c r="J362" s="29">
        <v>14</v>
      </c>
      <c r="K362" s="29">
        <v>18</v>
      </c>
      <c r="L362" s="29">
        <v>15</v>
      </c>
      <c r="M362" s="29">
        <v>11</v>
      </c>
      <c r="N362" s="29">
        <v>13</v>
      </c>
      <c r="O362" s="29">
        <v>14</v>
      </c>
      <c r="P362" s="29">
        <v>10</v>
      </c>
      <c r="Q362" s="29" t="s">
        <v>290</v>
      </c>
      <c r="R362" s="29" t="s">
        <v>290</v>
      </c>
      <c r="S362" s="29" t="s">
        <v>290</v>
      </c>
      <c r="T362" s="29" t="s">
        <v>7603</v>
      </c>
      <c r="U362" s="29" t="s">
        <v>7603</v>
      </c>
      <c r="V362" s="29" t="s">
        <v>7603</v>
      </c>
      <c r="W362" s="29" t="s">
        <v>7603</v>
      </c>
      <c r="X362" s="29">
        <v>50</v>
      </c>
      <c r="Y362" s="29" t="s">
        <v>7603</v>
      </c>
      <c r="Z362" s="7">
        <v>80</v>
      </c>
      <c r="AA362" s="7">
        <v>85</v>
      </c>
      <c r="AB362" s="8">
        <v>18</v>
      </c>
      <c r="AC362" s="8" t="s">
        <v>7603</v>
      </c>
      <c r="AD362" s="8" t="s">
        <v>7603</v>
      </c>
      <c r="AE362" s="8">
        <v>144</v>
      </c>
      <c r="AF362" s="8" t="s">
        <v>7603</v>
      </c>
      <c r="AG362" s="8" t="s">
        <v>7603</v>
      </c>
      <c r="AH362" s="8" t="s">
        <v>290</v>
      </c>
      <c r="AI362" s="9">
        <v>165</v>
      </c>
      <c r="AJ362" s="9" t="s">
        <v>7603</v>
      </c>
      <c r="AK362" s="9">
        <v>165</v>
      </c>
    </row>
    <row r="363" spans="1:37">
      <c r="A363">
        <v>2014</v>
      </c>
      <c r="B363" s="10" t="s">
        <v>2169</v>
      </c>
      <c r="C363" s="11" t="s">
        <v>2170</v>
      </c>
      <c r="D363" s="11" t="s">
        <v>9124</v>
      </c>
      <c r="E363" s="11" t="s">
        <v>2172</v>
      </c>
      <c r="F363" s="11" t="s">
        <v>1122</v>
      </c>
      <c r="G363" s="11" t="s">
        <v>12130</v>
      </c>
      <c r="H363" s="11" t="s">
        <v>6032</v>
      </c>
      <c r="I363" s="11" t="str">
        <f>INDEX(CountyList!A:A, MATCH(MID(B363, 3, 3), CountyList!B:B, 0))</f>
        <v>Cook</v>
      </c>
      <c r="J363" s="29">
        <v>79</v>
      </c>
      <c r="K363" s="29">
        <v>45</v>
      </c>
      <c r="L363" s="29">
        <v>35</v>
      </c>
      <c r="M363" s="29">
        <v>23</v>
      </c>
      <c r="N363" s="29">
        <v>22</v>
      </c>
      <c r="O363" s="29">
        <v>14</v>
      </c>
      <c r="P363" s="29">
        <v>19</v>
      </c>
      <c r="Q363" s="29">
        <v>19</v>
      </c>
      <c r="R363" s="29">
        <v>13</v>
      </c>
      <c r="S363" s="29">
        <v>11</v>
      </c>
      <c r="T363" s="29" t="s">
        <v>7603</v>
      </c>
      <c r="U363" s="29" t="s">
        <v>7603</v>
      </c>
      <c r="V363" s="29" t="s">
        <v>7603</v>
      </c>
      <c r="W363" s="29" t="s">
        <v>7603</v>
      </c>
      <c r="X363" s="29" t="s">
        <v>7603</v>
      </c>
      <c r="Y363" s="29" t="s">
        <v>7603</v>
      </c>
      <c r="Z363" s="7">
        <v>137</v>
      </c>
      <c r="AA363" s="7">
        <v>143</v>
      </c>
      <c r="AB363" s="8">
        <v>73</v>
      </c>
      <c r="AC363" s="8" t="s">
        <v>7603</v>
      </c>
      <c r="AD363" s="8">
        <v>16</v>
      </c>
      <c r="AE363" s="8" t="s">
        <v>290</v>
      </c>
      <c r="AF363" s="8" t="s">
        <v>290</v>
      </c>
      <c r="AG363" s="8">
        <v>149</v>
      </c>
      <c r="AH363" s="8">
        <v>39</v>
      </c>
      <c r="AI363" s="9">
        <v>280</v>
      </c>
      <c r="AJ363" s="9" t="s">
        <v>7603</v>
      </c>
      <c r="AK363" s="9">
        <v>280</v>
      </c>
    </row>
    <row r="364" spans="1:37">
      <c r="A364">
        <v>2014</v>
      </c>
      <c r="B364" s="10" t="s">
        <v>4681</v>
      </c>
      <c r="C364" s="11" t="s">
        <v>4682</v>
      </c>
      <c r="D364" s="11" t="s">
        <v>12131</v>
      </c>
      <c r="E364" s="11" t="s">
        <v>12132</v>
      </c>
      <c r="F364" s="11" t="s">
        <v>1122</v>
      </c>
      <c r="G364" s="11" t="s">
        <v>12133</v>
      </c>
      <c r="H364" s="11" t="s">
        <v>12134</v>
      </c>
      <c r="I364" s="11" t="str">
        <f>INDEX(CountyList!A:A, MATCH(MID(B364, 3, 3), CountyList!B:B, 0))</f>
        <v>Cook</v>
      </c>
      <c r="J364" s="29" t="s">
        <v>7603</v>
      </c>
      <c r="K364" s="29" t="s">
        <v>7603</v>
      </c>
      <c r="L364" s="29" t="s">
        <v>7603</v>
      </c>
      <c r="M364" s="29" t="s">
        <v>7603</v>
      </c>
      <c r="N364" s="29" t="s">
        <v>7603</v>
      </c>
      <c r="O364" s="29" t="s">
        <v>7603</v>
      </c>
      <c r="P364" s="29" t="s">
        <v>7603</v>
      </c>
      <c r="Q364" s="29" t="s">
        <v>7603</v>
      </c>
      <c r="R364" s="29" t="s">
        <v>7603</v>
      </c>
      <c r="S364" s="29" t="s">
        <v>7603</v>
      </c>
      <c r="T364" s="29" t="s">
        <v>7603</v>
      </c>
      <c r="U364" s="29" t="s">
        <v>7603</v>
      </c>
      <c r="V364" s="29" t="s">
        <v>7603</v>
      </c>
      <c r="W364" s="29">
        <v>11</v>
      </c>
      <c r="X364" s="29" t="s">
        <v>7603</v>
      </c>
      <c r="Y364" s="29" t="s">
        <v>7603</v>
      </c>
      <c r="Z364" s="7" t="s">
        <v>290</v>
      </c>
      <c r="AA364" s="7" t="s">
        <v>290</v>
      </c>
      <c r="AB364" s="8" t="s">
        <v>290</v>
      </c>
      <c r="AC364" s="8" t="s">
        <v>7603</v>
      </c>
      <c r="AD364" s="8" t="s">
        <v>7603</v>
      </c>
      <c r="AE364" s="8" t="s">
        <v>290</v>
      </c>
      <c r="AF364" s="8" t="s">
        <v>7603</v>
      </c>
      <c r="AG364" s="8" t="s">
        <v>7603</v>
      </c>
      <c r="AH364" s="8" t="s">
        <v>7603</v>
      </c>
      <c r="AI364" s="9" t="s">
        <v>7603</v>
      </c>
      <c r="AJ364" s="9">
        <v>11</v>
      </c>
      <c r="AK364" s="9">
        <v>11</v>
      </c>
    </row>
    <row r="365" spans="1:37">
      <c r="A365">
        <v>2014</v>
      </c>
      <c r="B365" s="10" t="s">
        <v>2173</v>
      </c>
      <c r="C365" s="11" t="s">
        <v>9126</v>
      </c>
      <c r="D365" s="11" t="s">
        <v>9128</v>
      </c>
      <c r="E365" s="11" t="s">
        <v>2176</v>
      </c>
      <c r="F365" s="11" t="s">
        <v>1122</v>
      </c>
      <c r="G365" s="11" t="s">
        <v>12135</v>
      </c>
      <c r="H365" s="11" t="s">
        <v>6035</v>
      </c>
      <c r="I365" s="11" t="str">
        <f>INDEX(CountyList!A:A, MATCH(MID(B365, 3, 3), CountyList!B:B, 0))</f>
        <v>Cook</v>
      </c>
      <c r="J365" s="29">
        <v>27</v>
      </c>
      <c r="K365" s="29">
        <v>16</v>
      </c>
      <c r="L365" s="29">
        <v>17</v>
      </c>
      <c r="M365" s="29">
        <v>19</v>
      </c>
      <c r="N365" s="29">
        <v>16</v>
      </c>
      <c r="O365" s="29">
        <v>15</v>
      </c>
      <c r="P365" s="29">
        <v>19</v>
      </c>
      <c r="Q365" s="29">
        <v>13</v>
      </c>
      <c r="R365" s="29">
        <v>15</v>
      </c>
      <c r="S365" s="29">
        <v>16</v>
      </c>
      <c r="T365" s="29" t="s">
        <v>7603</v>
      </c>
      <c r="U365" s="29" t="s">
        <v>7603</v>
      </c>
      <c r="V365" s="29" t="s">
        <v>7603</v>
      </c>
      <c r="W365" s="29" t="s">
        <v>7603</v>
      </c>
      <c r="X365" s="29" t="s">
        <v>7603</v>
      </c>
      <c r="Y365" s="29" t="s">
        <v>7603</v>
      </c>
      <c r="Z365" s="7">
        <v>83</v>
      </c>
      <c r="AA365" s="7">
        <v>90</v>
      </c>
      <c r="AB365" s="8">
        <v>71</v>
      </c>
      <c r="AC365" s="8" t="s">
        <v>290</v>
      </c>
      <c r="AD365" s="8">
        <v>24</v>
      </c>
      <c r="AE365" s="8" t="s">
        <v>290</v>
      </c>
      <c r="AF365" s="8" t="s">
        <v>7603</v>
      </c>
      <c r="AG365" s="8">
        <v>50</v>
      </c>
      <c r="AH365" s="8">
        <v>25</v>
      </c>
      <c r="AI365" s="9">
        <v>173</v>
      </c>
      <c r="AJ365" s="9" t="s">
        <v>7603</v>
      </c>
      <c r="AK365" s="9">
        <v>173</v>
      </c>
    </row>
    <row r="366" spans="1:37">
      <c r="A366">
        <v>2014</v>
      </c>
      <c r="B366" s="10" t="s">
        <v>2177</v>
      </c>
      <c r="C366" s="11" t="s">
        <v>2178</v>
      </c>
      <c r="D366" s="11" t="s">
        <v>12136</v>
      </c>
      <c r="E366" s="11" t="s">
        <v>2180</v>
      </c>
      <c r="F366" s="11" t="s">
        <v>1122</v>
      </c>
      <c r="G366" s="11" t="s">
        <v>12137</v>
      </c>
      <c r="H366" s="11" t="s">
        <v>6038</v>
      </c>
      <c r="I366" s="11" t="str">
        <f>INDEX(CountyList!A:A, MATCH(MID(B366, 3, 3), CountyList!B:B, 0))</f>
        <v>Cook</v>
      </c>
      <c r="J366" s="29">
        <v>38</v>
      </c>
      <c r="K366" s="29">
        <v>64</v>
      </c>
      <c r="L366" s="29">
        <v>57</v>
      </c>
      <c r="M366" s="29">
        <v>56</v>
      </c>
      <c r="N366" s="29">
        <v>67</v>
      </c>
      <c r="O366" s="29">
        <v>54</v>
      </c>
      <c r="P366" s="29">
        <v>38</v>
      </c>
      <c r="Q366" s="29">
        <v>41</v>
      </c>
      <c r="R366" s="29">
        <v>58</v>
      </c>
      <c r="S366" s="29">
        <v>42</v>
      </c>
      <c r="T366" s="29" t="s">
        <v>7603</v>
      </c>
      <c r="U366" s="29" t="s">
        <v>7603</v>
      </c>
      <c r="V366" s="29" t="s">
        <v>7603</v>
      </c>
      <c r="W366" s="29" t="s">
        <v>7603</v>
      </c>
      <c r="X366" s="29" t="s">
        <v>7603</v>
      </c>
      <c r="Y366" s="29" t="s">
        <v>7603</v>
      </c>
      <c r="Z366" s="7">
        <v>266</v>
      </c>
      <c r="AA366" s="7">
        <v>249</v>
      </c>
      <c r="AB366" s="8">
        <v>16</v>
      </c>
      <c r="AC366" s="8" t="s">
        <v>290</v>
      </c>
      <c r="AD366" s="8" t="s">
        <v>7603</v>
      </c>
      <c r="AE366" s="8">
        <v>103</v>
      </c>
      <c r="AF366" s="8" t="s">
        <v>7603</v>
      </c>
      <c r="AG366" s="8">
        <v>365</v>
      </c>
      <c r="AH366" s="8">
        <v>30</v>
      </c>
      <c r="AI366" s="9">
        <v>515</v>
      </c>
      <c r="AJ366" s="9" t="s">
        <v>7603</v>
      </c>
      <c r="AK366" s="9">
        <v>515</v>
      </c>
    </row>
    <row r="367" spans="1:37">
      <c r="A367">
        <v>2014</v>
      </c>
      <c r="B367" s="10" t="s">
        <v>2181</v>
      </c>
      <c r="C367" s="11" t="s">
        <v>2182</v>
      </c>
      <c r="D367" s="11" t="s">
        <v>9135</v>
      </c>
      <c r="E367" s="11" t="s">
        <v>2185</v>
      </c>
      <c r="F367" s="11" t="s">
        <v>1122</v>
      </c>
      <c r="G367" s="11" t="s">
        <v>12138</v>
      </c>
      <c r="H367" s="11" t="s">
        <v>12139</v>
      </c>
      <c r="I367" s="11" t="str">
        <f>INDEX(CountyList!A:A, MATCH(MID(B367, 3, 3), CountyList!B:B, 0))</f>
        <v>Cook</v>
      </c>
      <c r="J367" s="29">
        <v>48</v>
      </c>
      <c r="K367" s="29">
        <v>24</v>
      </c>
      <c r="L367" s="29">
        <v>32</v>
      </c>
      <c r="M367" s="29">
        <v>19</v>
      </c>
      <c r="N367" s="29">
        <v>19</v>
      </c>
      <c r="O367" s="29">
        <v>26</v>
      </c>
      <c r="P367" s="29">
        <v>18</v>
      </c>
      <c r="Q367" s="29">
        <v>18</v>
      </c>
      <c r="R367" s="29">
        <v>30</v>
      </c>
      <c r="S367" s="29">
        <v>16</v>
      </c>
      <c r="T367" s="29" t="s">
        <v>7603</v>
      </c>
      <c r="U367" s="29" t="s">
        <v>7603</v>
      </c>
      <c r="V367" s="29" t="s">
        <v>7603</v>
      </c>
      <c r="W367" s="29" t="s">
        <v>7603</v>
      </c>
      <c r="X367" s="29" t="s">
        <v>7603</v>
      </c>
      <c r="Y367" s="29" t="s">
        <v>7603</v>
      </c>
      <c r="Z367" s="7">
        <v>125</v>
      </c>
      <c r="AA367" s="7">
        <v>125</v>
      </c>
      <c r="AB367" s="8">
        <v>155</v>
      </c>
      <c r="AC367" s="8" t="s">
        <v>7603</v>
      </c>
      <c r="AD367" s="8" t="s">
        <v>290</v>
      </c>
      <c r="AE367" s="8" t="s">
        <v>290</v>
      </c>
      <c r="AF367" s="8" t="s">
        <v>7603</v>
      </c>
      <c r="AG367" s="8">
        <v>42</v>
      </c>
      <c r="AH367" s="8">
        <v>40</v>
      </c>
      <c r="AI367" s="9">
        <v>250</v>
      </c>
      <c r="AJ367" s="9" t="s">
        <v>7603</v>
      </c>
      <c r="AK367" s="9">
        <v>250</v>
      </c>
    </row>
    <row r="368" spans="1:37">
      <c r="A368">
        <v>2014</v>
      </c>
      <c r="B368" s="10" t="s">
        <v>2186</v>
      </c>
      <c r="C368" s="11" t="s">
        <v>2187</v>
      </c>
      <c r="D368" s="11" t="s">
        <v>12140</v>
      </c>
      <c r="E368" s="11" t="s">
        <v>9140</v>
      </c>
      <c r="F368" s="11" t="s">
        <v>1122</v>
      </c>
      <c r="G368" s="11" t="s">
        <v>12141</v>
      </c>
      <c r="H368" s="11" t="s">
        <v>6041</v>
      </c>
      <c r="I368" s="11" t="str">
        <f>INDEX(CountyList!A:A, MATCH(MID(B368, 3, 3), CountyList!B:B, 0))</f>
        <v>Cook</v>
      </c>
      <c r="J368" s="29">
        <v>49</v>
      </c>
      <c r="K368" s="29">
        <v>34</v>
      </c>
      <c r="L368" s="29">
        <v>39</v>
      </c>
      <c r="M368" s="29">
        <v>37</v>
      </c>
      <c r="N368" s="29">
        <v>37</v>
      </c>
      <c r="O368" s="29">
        <v>30</v>
      </c>
      <c r="P368" s="29">
        <v>50</v>
      </c>
      <c r="Q368" s="29">
        <v>31</v>
      </c>
      <c r="R368" s="29">
        <v>47</v>
      </c>
      <c r="S368" s="29">
        <v>47</v>
      </c>
      <c r="T368" s="29" t="s">
        <v>7603</v>
      </c>
      <c r="U368" s="29" t="s">
        <v>7603</v>
      </c>
      <c r="V368" s="29" t="s">
        <v>7603</v>
      </c>
      <c r="W368" s="29" t="s">
        <v>7603</v>
      </c>
      <c r="X368" s="29">
        <v>30</v>
      </c>
      <c r="Y368" s="29" t="s">
        <v>7603</v>
      </c>
      <c r="Z368" s="7">
        <v>211</v>
      </c>
      <c r="AA368" s="7">
        <v>220</v>
      </c>
      <c r="AB368" s="8">
        <v>220</v>
      </c>
      <c r="AC368" s="8" t="s">
        <v>290</v>
      </c>
      <c r="AD368" s="8" t="s">
        <v>290</v>
      </c>
      <c r="AE368" s="8">
        <v>93</v>
      </c>
      <c r="AF368" s="8" t="s">
        <v>290</v>
      </c>
      <c r="AG368" s="8">
        <v>77</v>
      </c>
      <c r="AH368" s="8">
        <v>36</v>
      </c>
      <c r="AI368" s="9">
        <v>431</v>
      </c>
      <c r="AJ368" s="9" t="s">
        <v>7603</v>
      </c>
      <c r="AK368" s="9">
        <v>431</v>
      </c>
    </row>
    <row r="369" spans="1:37">
      <c r="A369">
        <v>2014</v>
      </c>
      <c r="B369" s="10" t="s">
        <v>2192</v>
      </c>
      <c r="C369" s="11" t="s">
        <v>2193</v>
      </c>
      <c r="D369" s="11" t="s">
        <v>6042</v>
      </c>
      <c r="E369" s="11" t="s">
        <v>2196</v>
      </c>
      <c r="F369" s="11" t="s">
        <v>1122</v>
      </c>
      <c r="G369" s="11" t="s">
        <v>12009</v>
      </c>
      <c r="H369" s="11" t="s">
        <v>6044</v>
      </c>
      <c r="I369" s="11" t="str">
        <f>INDEX(CountyList!A:A, MATCH(MID(B369, 3, 3), CountyList!B:B, 0))</f>
        <v>Cook</v>
      </c>
      <c r="J369" s="29">
        <v>215</v>
      </c>
      <c r="K369" s="29">
        <v>105</v>
      </c>
      <c r="L369" s="29">
        <v>83</v>
      </c>
      <c r="M369" s="29">
        <v>67</v>
      </c>
      <c r="N369" s="29">
        <v>75</v>
      </c>
      <c r="O369" s="29">
        <v>50</v>
      </c>
      <c r="P369" s="29">
        <v>33</v>
      </c>
      <c r="Q369" s="29">
        <v>37</v>
      </c>
      <c r="R369" s="29">
        <v>34</v>
      </c>
      <c r="S369" s="29">
        <v>31</v>
      </c>
      <c r="T369" s="29" t="s">
        <v>7603</v>
      </c>
      <c r="U369" s="29" t="s">
        <v>7603</v>
      </c>
      <c r="V369" s="29" t="s">
        <v>7603</v>
      </c>
      <c r="W369" s="29" t="s">
        <v>7603</v>
      </c>
      <c r="X369" s="29" t="s">
        <v>7603</v>
      </c>
      <c r="Y369" s="29" t="s">
        <v>7603</v>
      </c>
      <c r="Z369" s="7">
        <v>370</v>
      </c>
      <c r="AA369" s="7">
        <v>360</v>
      </c>
      <c r="AB369" s="8">
        <v>49</v>
      </c>
      <c r="AC369" s="8" t="s">
        <v>290</v>
      </c>
      <c r="AD369" s="8">
        <v>19</v>
      </c>
      <c r="AE369" s="8">
        <v>13</v>
      </c>
      <c r="AF369" s="8" t="s">
        <v>290</v>
      </c>
      <c r="AG369" s="8">
        <v>576</v>
      </c>
      <c r="AH369" s="8">
        <v>71</v>
      </c>
      <c r="AI369" s="9">
        <v>730</v>
      </c>
      <c r="AJ369" s="9" t="s">
        <v>7603</v>
      </c>
      <c r="AK369" s="9">
        <v>730</v>
      </c>
    </row>
    <row r="370" spans="1:37">
      <c r="A370">
        <v>2014</v>
      </c>
      <c r="B370" s="10" t="s">
        <v>2197</v>
      </c>
      <c r="C370" s="11" t="s">
        <v>2198</v>
      </c>
      <c r="D370" s="11" t="s">
        <v>9146</v>
      </c>
      <c r="E370" s="11" t="s">
        <v>2201</v>
      </c>
      <c r="F370" s="11" t="s">
        <v>1122</v>
      </c>
      <c r="G370" s="11" t="s">
        <v>12142</v>
      </c>
      <c r="H370" s="11" t="s">
        <v>6047</v>
      </c>
      <c r="I370" s="11" t="str">
        <f>INDEX(CountyList!A:A, MATCH(MID(B370, 3, 3), CountyList!B:B, 0))</f>
        <v>Cook</v>
      </c>
      <c r="J370" s="29">
        <v>55</v>
      </c>
      <c r="K370" s="29">
        <v>41</v>
      </c>
      <c r="L370" s="29">
        <v>48</v>
      </c>
      <c r="M370" s="29">
        <v>41</v>
      </c>
      <c r="N370" s="29">
        <v>45</v>
      </c>
      <c r="O370" s="29">
        <v>56</v>
      </c>
      <c r="P370" s="29">
        <v>52</v>
      </c>
      <c r="Q370" s="29">
        <v>44</v>
      </c>
      <c r="R370" s="29">
        <v>38</v>
      </c>
      <c r="S370" s="29">
        <v>33</v>
      </c>
      <c r="T370" s="29" t="s">
        <v>7603</v>
      </c>
      <c r="U370" s="29" t="s">
        <v>7603</v>
      </c>
      <c r="V370" s="29" t="s">
        <v>7603</v>
      </c>
      <c r="W370" s="29" t="s">
        <v>7603</v>
      </c>
      <c r="X370" s="29">
        <v>10</v>
      </c>
      <c r="Y370" s="29" t="s">
        <v>7603</v>
      </c>
      <c r="Z370" s="7">
        <v>230</v>
      </c>
      <c r="AA370" s="7">
        <v>233</v>
      </c>
      <c r="AB370" s="8">
        <v>450</v>
      </c>
      <c r="AC370" s="8" t="s">
        <v>7603</v>
      </c>
      <c r="AD370" s="8" t="s">
        <v>7603</v>
      </c>
      <c r="AE370" s="8" t="s">
        <v>7603</v>
      </c>
      <c r="AF370" s="8" t="s">
        <v>7603</v>
      </c>
      <c r="AG370" s="8" t="s">
        <v>290</v>
      </c>
      <c r="AH370" s="8" t="s">
        <v>290</v>
      </c>
      <c r="AI370" s="9">
        <v>463</v>
      </c>
      <c r="AJ370" s="9" t="s">
        <v>7603</v>
      </c>
      <c r="AK370" s="9">
        <v>463</v>
      </c>
    </row>
    <row r="371" spans="1:37">
      <c r="A371">
        <v>2014</v>
      </c>
      <c r="B371" s="10" t="s">
        <v>2202</v>
      </c>
      <c r="C371" s="11" t="s">
        <v>2203</v>
      </c>
      <c r="D371" s="11" t="s">
        <v>9149</v>
      </c>
      <c r="E371" s="11" t="s">
        <v>2206</v>
      </c>
      <c r="F371" s="11" t="s">
        <v>1122</v>
      </c>
      <c r="G371" s="11" t="s">
        <v>12143</v>
      </c>
      <c r="H371" s="11" t="s">
        <v>12144</v>
      </c>
      <c r="I371" s="11" t="str">
        <f>INDEX(CountyList!A:A, MATCH(MID(B371, 3, 3), CountyList!B:B, 0))</f>
        <v>Cook</v>
      </c>
      <c r="J371" s="29">
        <v>46</v>
      </c>
      <c r="K371" s="29">
        <v>27</v>
      </c>
      <c r="L371" s="29">
        <v>22</v>
      </c>
      <c r="M371" s="29">
        <v>23</v>
      </c>
      <c r="N371" s="29">
        <v>17</v>
      </c>
      <c r="O371" s="29">
        <v>27</v>
      </c>
      <c r="P371" s="29">
        <v>27</v>
      </c>
      <c r="Q371" s="29">
        <v>17</v>
      </c>
      <c r="R371" s="29">
        <v>12</v>
      </c>
      <c r="S371" s="29">
        <v>28</v>
      </c>
      <c r="T371" s="29" t="s">
        <v>7603</v>
      </c>
      <c r="U371" s="29" t="s">
        <v>7603</v>
      </c>
      <c r="V371" s="29" t="s">
        <v>7603</v>
      </c>
      <c r="W371" s="29" t="s">
        <v>7603</v>
      </c>
      <c r="X371" s="29" t="s">
        <v>7603</v>
      </c>
      <c r="Y371" s="29" t="s">
        <v>7603</v>
      </c>
      <c r="Z371" s="7">
        <v>123</v>
      </c>
      <c r="AA371" s="7">
        <v>123</v>
      </c>
      <c r="AB371" s="8">
        <v>213</v>
      </c>
      <c r="AC371" s="8" t="s">
        <v>7603</v>
      </c>
      <c r="AD371" s="8" t="s">
        <v>290</v>
      </c>
      <c r="AE371" s="8" t="s">
        <v>290</v>
      </c>
      <c r="AF371" s="8" t="s">
        <v>7603</v>
      </c>
      <c r="AG371" s="8">
        <v>21</v>
      </c>
      <c r="AH371" s="8" t="s">
        <v>290</v>
      </c>
      <c r="AI371" s="9">
        <v>246</v>
      </c>
      <c r="AJ371" s="9" t="s">
        <v>7603</v>
      </c>
      <c r="AK371" s="9">
        <v>246</v>
      </c>
    </row>
    <row r="372" spans="1:37">
      <c r="A372">
        <v>2014</v>
      </c>
      <c r="B372" s="10" t="s">
        <v>2208</v>
      </c>
      <c r="C372" s="11" t="s">
        <v>2209</v>
      </c>
      <c r="D372" s="11" t="s">
        <v>9153</v>
      </c>
      <c r="E372" s="11" t="s">
        <v>2211</v>
      </c>
      <c r="F372" s="11" t="s">
        <v>1122</v>
      </c>
      <c r="G372" s="11" t="s">
        <v>12145</v>
      </c>
      <c r="H372" s="11" t="s">
        <v>12146</v>
      </c>
      <c r="I372" s="11" t="str">
        <f>INDEX(CountyList!A:A, MATCH(MID(B372, 3, 3), CountyList!B:B, 0))</f>
        <v>Cook</v>
      </c>
      <c r="J372" s="29">
        <v>44</v>
      </c>
      <c r="K372" s="29">
        <v>35</v>
      </c>
      <c r="L372" s="29">
        <v>33</v>
      </c>
      <c r="M372" s="29">
        <v>53</v>
      </c>
      <c r="N372" s="29">
        <v>34</v>
      </c>
      <c r="O372" s="29">
        <v>45</v>
      </c>
      <c r="P372" s="29">
        <v>32</v>
      </c>
      <c r="Q372" s="29">
        <v>37</v>
      </c>
      <c r="R372" s="29">
        <v>45</v>
      </c>
      <c r="S372" s="29">
        <v>36</v>
      </c>
      <c r="T372" s="29" t="s">
        <v>7603</v>
      </c>
      <c r="U372" s="29" t="s">
        <v>7603</v>
      </c>
      <c r="V372" s="29" t="s">
        <v>7603</v>
      </c>
      <c r="W372" s="29" t="s">
        <v>7603</v>
      </c>
      <c r="X372" s="29" t="s">
        <v>7603</v>
      </c>
      <c r="Y372" s="29" t="s">
        <v>7603</v>
      </c>
      <c r="Z372" s="7">
        <v>190</v>
      </c>
      <c r="AA372" s="7">
        <v>204</v>
      </c>
      <c r="AB372" s="8">
        <v>13</v>
      </c>
      <c r="AC372" s="8" t="s">
        <v>7603</v>
      </c>
      <c r="AD372" s="8" t="s">
        <v>290</v>
      </c>
      <c r="AE372" s="8" t="s">
        <v>290</v>
      </c>
      <c r="AF372" s="8" t="s">
        <v>7603</v>
      </c>
      <c r="AG372" s="8">
        <v>357</v>
      </c>
      <c r="AH372" s="8">
        <v>20</v>
      </c>
      <c r="AI372" s="9">
        <v>394</v>
      </c>
      <c r="AJ372" s="9" t="s">
        <v>7603</v>
      </c>
      <c r="AK372" s="9">
        <v>394</v>
      </c>
    </row>
    <row r="373" spans="1:37">
      <c r="A373">
        <v>2014</v>
      </c>
      <c r="B373" s="10" t="s">
        <v>2212</v>
      </c>
      <c r="C373" s="11" t="s">
        <v>2213</v>
      </c>
      <c r="D373" s="11" t="s">
        <v>12147</v>
      </c>
      <c r="E373" s="11" t="s">
        <v>2215</v>
      </c>
      <c r="F373" s="11" t="s">
        <v>1122</v>
      </c>
      <c r="G373" s="11" t="s">
        <v>12148</v>
      </c>
      <c r="H373" s="11" t="s">
        <v>6057</v>
      </c>
      <c r="I373" s="11" t="str">
        <f>INDEX(CountyList!A:A, MATCH(MID(B373, 3, 3), CountyList!B:B, 0))</f>
        <v>Cook</v>
      </c>
      <c r="J373" s="29">
        <v>18</v>
      </c>
      <c r="K373" s="29">
        <v>21</v>
      </c>
      <c r="L373" s="29">
        <v>12</v>
      </c>
      <c r="M373" s="29">
        <v>16</v>
      </c>
      <c r="N373" s="29">
        <v>18</v>
      </c>
      <c r="O373" s="29">
        <v>10</v>
      </c>
      <c r="P373" s="29">
        <v>15</v>
      </c>
      <c r="Q373" s="29">
        <v>16</v>
      </c>
      <c r="R373" s="29">
        <v>21</v>
      </c>
      <c r="S373" s="29">
        <v>15</v>
      </c>
      <c r="T373" s="29" t="s">
        <v>7603</v>
      </c>
      <c r="U373" s="29" t="s">
        <v>7603</v>
      </c>
      <c r="V373" s="29" t="s">
        <v>7603</v>
      </c>
      <c r="W373" s="29" t="s">
        <v>7603</v>
      </c>
      <c r="X373" s="29" t="s">
        <v>7603</v>
      </c>
      <c r="Y373" s="29" t="s">
        <v>7603</v>
      </c>
      <c r="Z373" s="7">
        <v>81</v>
      </c>
      <c r="AA373" s="7">
        <v>81</v>
      </c>
      <c r="AB373" s="8">
        <v>162</v>
      </c>
      <c r="AC373" s="8" t="s">
        <v>7603</v>
      </c>
      <c r="AD373" s="8" t="s">
        <v>7603</v>
      </c>
      <c r="AE373" s="8" t="s">
        <v>7603</v>
      </c>
      <c r="AF373" s="8" t="s">
        <v>7603</v>
      </c>
      <c r="AG373" s="8" t="s">
        <v>7603</v>
      </c>
      <c r="AH373" s="8" t="s">
        <v>7603</v>
      </c>
      <c r="AI373" s="9">
        <v>162</v>
      </c>
      <c r="AJ373" s="9" t="s">
        <v>7603</v>
      </c>
      <c r="AK373" s="9">
        <v>162</v>
      </c>
    </row>
    <row r="374" spans="1:37">
      <c r="A374">
        <v>2014</v>
      </c>
      <c r="B374" s="10" t="s">
        <v>12149</v>
      </c>
      <c r="C374" s="11" t="s">
        <v>12150</v>
      </c>
      <c r="D374" s="11" t="s">
        <v>12151</v>
      </c>
      <c r="E374" s="11" t="s">
        <v>12152</v>
      </c>
      <c r="F374" s="11" t="s">
        <v>1122</v>
      </c>
      <c r="G374" s="11" t="s">
        <v>12153</v>
      </c>
      <c r="H374" s="11" t="s">
        <v>12154</v>
      </c>
      <c r="I374" s="11" t="str">
        <f>INDEX(CountyList!A:A, MATCH(MID(B374, 3, 3), CountyList!B:B, 0))</f>
        <v>Cook</v>
      </c>
      <c r="J374" s="29" t="s">
        <v>7603</v>
      </c>
      <c r="K374" s="29" t="s">
        <v>7603</v>
      </c>
      <c r="L374" s="29" t="s">
        <v>290</v>
      </c>
      <c r="M374" s="29" t="s">
        <v>290</v>
      </c>
      <c r="N374" s="29" t="s">
        <v>290</v>
      </c>
      <c r="O374" s="29" t="s">
        <v>290</v>
      </c>
      <c r="P374" s="29" t="s">
        <v>290</v>
      </c>
      <c r="Q374" s="29" t="s">
        <v>290</v>
      </c>
      <c r="R374" s="29" t="s">
        <v>290</v>
      </c>
      <c r="S374" s="29" t="s">
        <v>290</v>
      </c>
      <c r="T374" s="29" t="s">
        <v>7603</v>
      </c>
      <c r="U374" s="29" t="s">
        <v>7603</v>
      </c>
      <c r="V374" s="29" t="s">
        <v>7603</v>
      </c>
      <c r="W374" s="29" t="s">
        <v>7603</v>
      </c>
      <c r="X374" s="29" t="s">
        <v>7603</v>
      </c>
      <c r="Y374" s="29" t="s">
        <v>7603</v>
      </c>
      <c r="Z374" s="7">
        <v>16</v>
      </c>
      <c r="AA374" s="7">
        <v>21</v>
      </c>
      <c r="AB374" s="8">
        <v>10</v>
      </c>
      <c r="AC374" s="8" t="s">
        <v>7603</v>
      </c>
      <c r="AD374" s="8" t="s">
        <v>7603</v>
      </c>
      <c r="AE374" s="8">
        <v>25</v>
      </c>
      <c r="AF374" s="8" t="s">
        <v>7603</v>
      </c>
      <c r="AG374" s="8" t="s">
        <v>290</v>
      </c>
      <c r="AH374" s="8" t="s">
        <v>290</v>
      </c>
      <c r="AI374" s="9">
        <v>37</v>
      </c>
      <c r="AJ374" s="9" t="s">
        <v>7603</v>
      </c>
      <c r="AK374" s="9">
        <v>37</v>
      </c>
    </row>
    <row r="375" spans="1:37">
      <c r="A375">
        <v>2014</v>
      </c>
      <c r="B375" s="10" t="s">
        <v>12155</v>
      </c>
      <c r="C375" s="11" t="s">
        <v>9158</v>
      </c>
      <c r="D375" s="11" t="s">
        <v>9160</v>
      </c>
      <c r="E375" s="11" t="s">
        <v>9161</v>
      </c>
      <c r="F375" s="11" t="s">
        <v>1122</v>
      </c>
      <c r="G375" s="11" t="s">
        <v>12156</v>
      </c>
      <c r="H375" s="11" t="s">
        <v>12157</v>
      </c>
      <c r="I375" s="11" t="str">
        <f>INDEX(CountyList!A:A, MATCH(MID(B375, 3, 3), CountyList!B:B, 0))</f>
        <v>Cook</v>
      </c>
      <c r="J375" s="29">
        <v>69</v>
      </c>
      <c r="K375" s="29">
        <v>30</v>
      </c>
      <c r="L375" s="29">
        <v>33</v>
      </c>
      <c r="M375" s="29">
        <v>33</v>
      </c>
      <c r="N375" s="29">
        <v>28</v>
      </c>
      <c r="O375" s="29">
        <v>27</v>
      </c>
      <c r="P375" s="29">
        <v>18</v>
      </c>
      <c r="Q375" s="29">
        <v>20</v>
      </c>
      <c r="R375" s="29">
        <v>16</v>
      </c>
      <c r="S375" s="29">
        <v>13</v>
      </c>
      <c r="T375" s="29" t="s">
        <v>7603</v>
      </c>
      <c r="U375" s="29" t="s">
        <v>7603</v>
      </c>
      <c r="V375" s="29" t="s">
        <v>7603</v>
      </c>
      <c r="W375" s="29" t="s">
        <v>7603</v>
      </c>
      <c r="X375" s="29" t="s">
        <v>7603</v>
      </c>
      <c r="Y375" s="29" t="s">
        <v>7603</v>
      </c>
      <c r="Z375" s="7">
        <v>145</v>
      </c>
      <c r="AA375" s="7">
        <v>142</v>
      </c>
      <c r="AB375" s="8" t="s">
        <v>7603</v>
      </c>
      <c r="AC375" s="8" t="s">
        <v>7603</v>
      </c>
      <c r="AD375" s="8" t="s">
        <v>7603</v>
      </c>
      <c r="AE375" s="8">
        <v>284</v>
      </c>
      <c r="AF375" s="8" t="s">
        <v>7603</v>
      </c>
      <c r="AG375" s="8" t="s">
        <v>7603</v>
      </c>
      <c r="AH375" s="8" t="s">
        <v>290</v>
      </c>
      <c r="AI375" s="9">
        <v>287</v>
      </c>
      <c r="AJ375" s="9" t="s">
        <v>7603</v>
      </c>
      <c r="AK375" s="9">
        <v>287</v>
      </c>
    </row>
    <row r="376" spans="1:37">
      <c r="A376">
        <v>2014</v>
      </c>
      <c r="B376" s="10" t="s">
        <v>2216</v>
      </c>
      <c r="C376" s="11" t="s">
        <v>2217</v>
      </c>
      <c r="D376" s="11" t="s">
        <v>5342</v>
      </c>
      <c r="E376" s="11" t="s">
        <v>2220</v>
      </c>
      <c r="F376" s="11" t="s">
        <v>1122</v>
      </c>
      <c r="G376" s="11" t="s">
        <v>12158</v>
      </c>
      <c r="H376" s="11" t="s">
        <v>6060</v>
      </c>
      <c r="I376" s="11" t="str">
        <f>INDEX(CountyList!A:A, MATCH(MID(B376, 3, 3), CountyList!B:B, 0))</f>
        <v>Cook</v>
      </c>
      <c r="J376" s="29">
        <v>15</v>
      </c>
      <c r="K376" s="29">
        <v>22</v>
      </c>
      <c r="L376" s="29">
        <v>30</v>
      </c>
      <c r="M376" s="29">
        <v>25</v>
      </c>
      <c r="N376" s="29">
        <v>38</v>
      </c>
      <c r="O376" s="29">
        <v>35</v>
      </c>
      <c r="P376" s="29">
        <v>28</v>
      </c>
      <c r="Q376" s="29">
        <v>33</v>
      </c>
      <c r="R376" s="29">
        <v>32</v>
      </c>
      <c r="S376" s="29">
        <v>30</v>
      </c>
      <c r="T376" s="29" t="s">
        <v>7603</v>
      </c>
      <c r="U376" s="29" t="s">
        <v>7603</v>
      </c>
      <c r="V376" s="29" t="s">
        <v>7603</v>
      </c>
      <c r="W376" s="29" t="s">
        <v>7603</v>
      </c>
      <c r="X376" s="29" t="s">
        <v>7603</v>
      </c>
      <c r="Y376" s="29" t="s">
        <v>7603</v>
      </c>
      <c r="Z376" s="7">
        <v>143</v>
      </c>
      <c r="AA376" s="7">
        <v>145</v>
      </c>
      <c r="AB376" s="8">
        <v>21</v>
      </c>
      <c r="AC376" s="8" t="s">
        <v>7603</v>
      </c>
      <c r="AD376" s="8" t="s">
        <v>7603</v>
      </c>
      <c r="AE376" s="8">
        <v>22</v>
      </c>
      <c r="AF376" s="8" t="s">
        <v>7603</v>
      </c>
      <c r="AG376" s="8">
        <v>235</v>
      </c>
      <c r="AH376" s="8">
        <v>10</v>
      </c>
      <c r="AI376" s="9">
        <v>288</v>
      </c>
      <c r="AJ376" s="9" t="s">
        <v>7603</v>
      </c>
      <c r="AK376" s="9">
        <v>288</v>
      </c>
    </row>
    <row r="377" spans="1:37">
      <c r="A377">
        <v>2014</v>
      </c>
      <c r="B377" s="10" t="s">
        <v>2221</v>
      </c>
      <c r="C377" s="11" t="s">
        <v>2222</v>
      </c>
      <c r="D377" s="11" t="s">
        <v>9167</v>
      </c>
      <c r="E377" s="11" t="s">
        <v>2224</v>
      </c>
      <c r="F377" s="11" t="s">
        <v>1122</v>
      </c>
      <c r="G377" s="11" t="s">
        <v>12159</v>
      </c>
      <c r="H377" s="11" t="s">
        <v>6063</v>
      </c>
      <c r="I377" s="11" t="str">
        <f>INDEX(CountyList!A:A, MATCH(MID(B377, 3, 3), CountyList!B:B, 0))</f>
        <v>Cook</v>
      </c>
      <c r="J377" s="29">
        <v>68</v>
      </c>
      <c r="K377" s="29">
        <v>38</v>
      </c>
      <c r="L377" s="29">
        <v>37</v>
      </c>
      <c r="M377" s="29">
        <v>24</v>
      </c>
      <c r="N377" s="29">
        <v>48</v>
      </c>
      <c r="O377" s="29">
        <v>58</v>
      </c>
      <c r="P377" s="29">
        <v>40</v>
      </c>
      <c r="Q377" s="29">
        <v>68</v>
      </c>
      <c r="R377" s="29">
        <v>45</v>
      </c>
      <c r="S377" s="29">
        <v>60</v>
      </c>
      <c r="T377" s="29" t="s">
        <v>7603</v>
      </c>
      <c r="U377" s="29" t="s">
        <v>7603</v>
      </c>
      <c r="V377" s="29" t="s">
        <v>7603</v>
      </c>
      <c r="W377" s="29" t="s">
        <v>7603</v>
      </c>
      <c r="X377" s="29" t="s">
        <v>7603</v>
      </c>
      <c r="Y377" s="29" t="s">
        <v>7603</v>
      </c>
      <c r="Z377" s="7">
        <v>231</v>
      </c>
      <c r="AA377" s="7">
        <v>255</v>
      </c>
      <c r="AB377" s="8">
        <v>32</v>
      </c>
      <c r="AC377" s="8" t="s">
        <v>290</v>
      </c>
      <c r="AD377" s="8" t="s">
        <v>290</v>
      </c>
      <c r="AE377" s="8" t="s">
        <v>7603</v>
      </c>
      <c r="AF377" s="8" t="s">
        <v>7603</v>
      </c>
      <c r="AG377" s="8">
        <v>448</v>
      </c>
      <c r="AH377" s="8" t="s">
        <v>7603</v>
      </c>
      <c r="AI377" s="9">
        <v>486</v>
      </c>
      <c r="AJ377" s="9" t="s">
        <v>7603</v>
      </c>
      <c r="AK377" s="9">
        <v>486</v>
      </c>
    </row>
    <row r="378" spans="1:37">
      <c r="A378">
        <v>2014</v>
      </c>
      <c r="B378" s="10" t="s">
        <v>12160</v>
      </c>
      <c r="C378" s="11" t="s">
        <v>9169</v>
      </c>
      <c r="D378" s="11" t="s">
        <v>9171</v>
      </c>
      <c r="E378" s="11" t="s">
        <v>9172</v>
      </c>
      <c r="F378" s="11" t="s">
        <v>1122</v>
      </c>
      <c r="G378" s="11" t="s">
        <v>12161</v>
      </c>
      <c r="H378" s="11" t="s">
        <v>12162</v>
      </c>
      <c r="I378" s="11" t="str">
        <f>INDEX(CountyList!A:A, MATCH(MID(B378, 3, 3), CountyList!B:B, 0))</f>
        <v>Cook</v>
      </c>
      <c r="J378" s="29">
        <v>17</v>
      </c>
      <c r="K378" s="29">
        <v>16</v>
      </c>
      <c r="L378" s="29" t="s">
        <v>290</v>
      </c>
      <c r="M378" s="29">
        <v>10</v>
      </c>
      <c r="N378" s="29">
        <v>10</v>
      </c>
      <c r="O378" s="29" t="s">
        <v>290</v>
      </c>
      <c r="P378" s="29">
        <v>11</v>
      </c>
      <c r="Q378" s="29" t="s">
        <v>290</v>
      </c>
      <c r="R378" s="29" t="s">
        <v>290</v>
      </c>
      <c r="S378" s="29" t="s">
        <v>290</v>
      </c>
      <c r="T378" s="29" t="s">
        <v>7603</v>
      </c>
      <c r="U378" s="29" t="s">
        <v>7603</v>
      </c>
      <c r="V378" s="29" t="s">
        <v>7603</v>
      </c>
      <c r="W378" s="29" t="s">
        <v>7603</v>
      </c>
      <c r="X378" s="29" t="s">
        <v>7603</v>
      </c>
      <c r="Y378" s="29" t="s">
        <v>7603</v>
      </c>
      <c r="Z378" s="7">
        <v>47</v>
      </c>
      <c r="AA378" s="7">
        <v>52</v>
      </c>
      <c r="AB378" s="8">
        <v>80</v>
      </c>
      <c r="AC378" s="8" t="s">
        <v>290</v>
      </c>
      <c r="AD378" s="8" t="s">
        <v>7603</v>
      </c>
      <c r="AE378" s="8" t="s">
        <v>290</v>
      </c>
      <c r="AF378" s="8" t="s">
        <v>7603</v>
      </c>
      <c r="AG378" s="8" t="s">
        <v>290</v>
      </c>
      <c r="AH378" s="8">
        <v>11</v>
      </c>
      <c r="AI378" s="9">
        <v>99</v>
      </c>
      <c r="AJ378" s="9" t="s">
        <v>7603</v>
      </c>
      <c r="AK378" s="9">
        <v>99</v>
      </c>
    </row>
    <row r="379" spans="1:37">
      <c r="A379">
        <v>2014</v>
      </c>
      <c r="B379" s="10" t="s">
        <v>2225</v>
      </c>
      <c r="C379" s="11" t="s">
        <v>2226</v>
      </c>
      <c r="D379" s="11" t="s">
        <v>9176</v>
      </c>
      <c r="E379" s="11" t="s">
        <v>2228</v>
      </c>
      <c r="F379" s="11" t="s">
        <v>1122</v>
      </c>
      <c r="G379" s="11" t="s">
        <v>12163</v>
      </c>
      <c r="H379" s="11" t="s">
        <v>6066</v>
      </c>
      <c r="I379" s="11" t="str">
        <f>INDEX(CountyList!A:A, MATCH(MID(B379, 3, 3), CountyList!B:B, 0))</f>
        <v>Cook</v>
      </c>
      <c r="J379" s="29">
        <v>45</v>
      </c>
      <c r="K379" s="29">
        <v>48</v>
      </c>
      <c r="L379" s="29">
        <v>46</v>
      </c>
      <c r="M379" s="29">
        <v>46</v>
      </c>
      <c r="N379" s="29">
        <v>44</v>
      </c>
      <c r="O379" s="29">
        <v>47</v>
      </c>
      <c r="P379" s="29">
        <v>47</v>
      </c>
      <c r="Q379" s="29">
        <v>46</v>
      </c>
      <c r="R379" s="29">
        <v>42</v>
      </c>
      <c r="S379" s="29">
        <v>44</v>
      </c>
      <c r="T379" s="29" t="s">
        <v>7603</v>
      </c>
      <c r="U379" s="29" t="s">
        <v>7603</v>
      </c>
      <c r="V379" s="29" t="s">
        <v>7603</v>
      </c>
      <c r="W379" s="29" t="s">
        <v>7603</v>
      </c>
      <c r="X379" s="29" t="s">
        <v>290</v>
      </c>
      <c r="Y379" s="29" t="s">
        <v>7603</v>
      </c>
      <c r="Z379" s="7">
        <v>256</v>
      </c>
      <c r="AA379" s="7">
        <v>207</v>
      </c>
      <c r="AB379" s="8" t="s">
        <v>290</v>
      </c>
      <c r="AC379" s="8" t="s">
        <v>7603</v>
      </c>
      <c r="AD379" s="8" t="s">
        <v>290</v>
      </c>
      <c r="AE379" s="8" t="s">
        <v>7603</v>
      </c>
      <c r="AF379" s="8" t="s">
        <v>7603</v>
      </c>
      <c r="AG379" s="8">
        <v>430</v>
      </c>
      <c r="AH379" s="8">
        <v>21</v>
      </c>
      <c r="AI379" s="9">
        <v>463</v>
      </c>
      <c r="AJ379" s="9" t="s">
        <v>7603</v>
      </c>
      <c r="AK379" s="9">
        <v>463</v>
      </c>
    </row>
    <row r="380" spans="1:37">
      <c r="A380">
        <v>2014</v>
      </c>
      <c r="B380" s="10" t="s">
        <v>2229</v>
      </c>
      <c r="C380" s="11" t="s">
        <v>2230</v>
      </c>
      <c r="D380" s="11" t="s">
        <v>6067</v>
      </c>
      <c r="E380" s="11" t="s">
        <v>2233</v>
      </c>
      <c r="F380" s="11" t="s">
        <v>1122</v>
      </c>
      <c r="G380" s="11" t="s">
        <v>12164</v>
      </c>
      <c r="H380" s="11" t="s">
        <v>6069</v>
      </c>
      <c r="I380" s="11" t="str">
        <f>INDEX(CountyList!A:A, MATCH(MID(B380, 3, 3), CountyList!B:B, 0))</f>
        <v>Cook</v>
      </c>
      <c r="J380" s="29">
        <v>27</v>
      </c>
      <c r="K380" s="29">
        <v>17</v>
      </c>
      <c r="L380" s="29">
        <v>25</v>
      </c>
      <c r="M380" s="29">
        <v>24</v>
      </c>
      <c r="N380" s="29">
        <v>20</v>
      </c>
      <c r="O380" s="29">
        <v>16</v>
      </c>
      <c r="P380" s="29">
        <v>13</v>
      </c>
      <c r="Q380" s="29">
        <v>12</v>
      </c>
      <c r="R380" s="29">
        <v>11</v>
      </c>
      <c r="S380" s="29">
        <v>17</v>
      </c>
      <c r="T380" s="29" t="s">
        <v>7603</v>
      </c>
      <c r="U380" s="29" t="s">
        <v>7603</v>
      </c>
      <c r="V380" s="29" t="s">
        <v>7603</v>
      </c>
      <c r="W380" s="29" t="s">
        <v>7603</v>
      </c>
      <c r="X380" s="29" t="s">
        <v>7603</v>
      </c>
      <c r="Y380" s="29" t="s">
        <v>7603</v>
      </c>
      <c r="Z380" s="7">
        <v>90</v>
      </c>
      <c r="AA380" s="7">
        <v>92</v>
      </c>
      <c r="AB380" s="8">
        <v>20</v>
      </c>
      <c r="AC380" s="8" t="s">
        <v>7603</v>
      </c>
      <c r="AD380" s="8" t="s">
        <v>290</v>
      </c>
      <c r="AE380" s="8" t="s">
        <v>7603</v>
      </c>
      <c r="AF380" s="8" t="s">
        <v>290</v>
      </c>
      <c r="AG380" s="8">
        <v>143</v>
      </c>
      <c r="AH380" s="8">
        <v>10</v>
      </c>
      <c r="AI380" s="9">
        <v>182</v>
      </c>
      <c r="AJ380" s="9" t="s">
        <v>7603</v>
      </c>
      <c r="AK380" s="9">
        <v>182</v>
      </c>
    </row>
    <row r="381" spans="1:37">
      <c r="A381">
        <v>2014</v>
      </c>
      <c r="B381" s="10" t="s">
        <v>12165</v>
      </c>
      <c r="C381" s="11" t="s">
        <v>9180</v>
      </c>
      <c r="D381" s="11" t="s">
        <v>9182</v>
      </c>
      <c r="E381" s="11" t="s">
        <v>9183</v>
      </c>
      <c r="F381" s="11" t="s">
        <v>1122</v>
      </c>
      <c r="G381" s="11" t="s">
        <v>12166</v>
      </c>
      <c r="H381" s="11" t="s">
        <v>12167</v>
      </c>
      <c r="I381" s="11" t="str">
        <f>INDEX(CountyList!A:A, MATCH(MID(B381, 3, 3), CountyList!B:B, 0))</f>
        <v>Cook</v>
      </c>
      <c r="J381" s="29">
        <v>46</v>
      </c>
      <c r="K381" s="29">
        <v>16</v>
      </c>
      <c r="L381" s="29">
        <v>19</v>
      </c>
      <c r="M381" s="29">
        <v>18</v>
      </c>
      <c r="N381" s="29">
        <v>15</v>
      </c>
      <c r="O381" s="29">
        <v>17</v>
      </c>
      <c r="P381" s="29">
        <v>16</v>
      </c>
      <c r="Q381" s="29">
        <v>17</v>
      </c>
      <c r="R381" s="29">
        <v>15</v>
      </c>
      <c r="S381" s="29">
        <v>18</v>
      </c>
      <c r="T381" s="29" t="s">
        <v>7603</v>
      </c>
      <c r="U381" s="29" t="s">
        <v>7603</v>
      </c>
      <c r="V381" s="29" t="s">
        <v>7603</v>
      </c>
      <c r="W381" s="29" t="s">
        <v>7603</v>
      </c>
      <c r="X381" s="29" t="s">
        <v>7603</v>
      </c>
      <c r="Y381" s="29" t="s">
        <v>7603</v>
      </c>
      <c r="Z381" s="7">
        <v>103</v>
      </c>
      <c r="AA381" s="7">
        <v>94</v>
      </c>
      <c r="AB381" s="8">
        <v>37</v>
      </c>
      <c r="AC381" s="8" t="s">
        <v>7603</v>
      </c>
      <c r="AD381" s="8" t="s">
        <v>290</v>
      </c>
      <c r="AE381" s="8" t="s">
        <v>290</v>
      </c>
      <c r="AF381" s="8" t="s">
        <v>7603</v>
      </c>
      <c r="AG381" s="8">
        <v>154</v>
      </c>
      <c r="AH381" s="8" t="s">
        <v>7603</v>
      </c>
      <c r="AI381" s="9">
        <v>197</v>
      </c>
      <c r="AJ381" s="9" t="s">
        <v>7603</v>
      </c>
      <c r="AK381" s="9">
        <v>197</v>
      </c>
    </row>
    <row r="382" spans="1:37">
      <c r="A382">
        <v>2014</v>
      </c>
      <c r="B382" s="10" t="s">
        <v>12168</v>
      </c>
      <c r="C382" s="11" t="s">
        <v>9186</v>
      </c>
      <c r="D382" s="11" t="s">
        <v>9188</v>
      </c>
      <c r="E382" s="11" t="s">
        <v>2692</v>
      </c>
      <c r="F382" s="11" t="s">
        <v>1122</v>
      </c>
      <c r="G382" s="11" t="s">
        <v>12169</v>
      </c>
      <c r="H382" s="11" t="s">
        <v>12170</v>
      </c>
      <c r="I382" s="11" t="str">
        <f>INDEX(CountyList!A:A, MATCH(MID(B382, 3, 3), CountyList!B:B, 0))</f>
        <v>Cook</v>
      </c>
      <c r="J382" s="29">
        <v>28</v>
      </c>
      <c r="K382" s="29">
        <v>17</v>
      </c>
      <c r="L382" s="29">
        <v>15</v>
      </c>
      <c r="M382" s="29">
        <v>23</v>
      </c>
      <c r="N382" s="29">
        <v>13</v>
      </c>
      <c r="O382" s="29">
        <v>14</v>
      </c>
      <c r="P382" s="29">
        <v>15</v>
      </c>
      <c r="Q382" s="29" t="s">
        <v>290</v>
      </c>
      <c r="R382" s="29">
        <v>23</v>
      </c>
      <c r="S382" s="29">
        <v>21</v>
      </c>
      <c r="T382" s="29" t="s">
        <v>7603</v>
      </c>
      <c r="U382" s="29" t="s">
        <v>7603</v>
      </c>
      <c r="V382" s="29" t="s">
        <v>7603</v>
      </c>
      <c r="W382" s="29" t="s">
        <v>7603</v>
      </c>
      <c r="X382" s="29" t="s">
        <v>7603</v>
      </c>
      <c r="Y382" s="29" t="s">
        <v>7603</v>
      </c>
      <c r="Z382" s="7">
        <v>95</v>
      </c>
      <c r="AA382" s="7">
        <v>83</v>
      </c>
      <c r="AB382" s="8" t="s">
        <v>290</v>
      </c>
      <c r="AC382" s="8" t="s">
        <v>7603</v>
      </c>
      <c r="AD382" s="8" t="s">
        <v>7603</v>
      </c>
      <c r="AE382" s="8">
        <v>176</v>
      </c>
      <c r="AF382" s="8" t="s">
        <v>7603</v>
      </c>
      <c r="AG382" s="8" t="s">
        <v>7603</v>
      </c>
      <c r="AH382" s="8" t="s">
        <v>290</v>
      </c>
      <c r="AI382" s="9">
        <v>178</v>
      </c>
      <c r="AJ382" s="9" t="s">
        <v>7603</v>
      </c>
      <c r="AK382" s="9">
        <v>178</v>
      </c>
    </row>
    <row r="383" spans="1:37">
      <c r="A383">
        <v>2014</v>
      </c>
      <c r="B383" s="10" t="s">
        <v>2240</v>
      </c>
      <c r="C383" s="11" t="s">
        <v>2241</v>
      </c>
      <c r="D383" s="11" t="s">
        <v>9192</v>
      </c>
      <c r="E383" s="11" t="s">
        <v>2243</v>
      </c>
      <c r="F383" s="11" t="s">
        <v>1122</v>
      </c>
      <c r="G383" s="11" t="s">
        <v>12171</v>
      </c>
      <c r="H383" s="11" t="s">
        <v>6075</v>
      </c>
      <c r="I383" s="11" t="str">
        <f>INDEX(CountyList!A:A, MATCH(MID(B383, 3, 3), CountyList!B:B, 0))</f>
        <v>Cook</v>
      </c>
      <c r="J383" s="29">
        <v>45</v>
      </c>
      <c r="K383" s="29">
        <v>41</v>
      </c>
      <c r="L383" s="29">
        <v>34</v>
      </c>
      <c r="M383" s="29">
        <v>24</v>
      </c>
      <c r="N383" s="29">
        <v>27</v>
      </c>
      <c r="O383" s="29">
        <v>24</v>
      </c>
      <c r="P383" s="29">
        <v>33</v>
      </c>
      <c r="Q383" s="29">
        <v>34</v>
      </c>
      <c r="R383" s="29">
        <v>10</v>
      </c>
      <c r="S383" s="29">
        <v>25</v>
      </c>
      <c r="T383" s="29" t="s">
        <v>7603</v>
      </c>
      <c r="U383" s="29" t="s">
        <v>7603</v>
      </c>
      <c r="V383" s="29" t="s">
        <v>7603</v>
      </c>
      <c r="W383" s="29" t="s">
        <v>7603</v>
      </c>
      <c r="X383" s="29" t="s">
        <v>7603</v>
      </c>
      <c r="Y383" s="29" t="s">
        <v>7603</v>
      </c>
      <c r="Z383" s="7">
        <v>135</v>
      </c>
      <c r="AA383" s="7">
        <v>162</v>
      </c>
      <c r="AB383" s="8">
        <v>30</v>
      </c>
      <c r="AC383" s="8" t="s">
        <v>290</v>
      </c>
      <c r="AD383" s="8">
        <v>24</v>
      </c>
      <c r="AE383" s="8" t="s">
        <v>290</v>
      </c>
      <c r="AF383" s="8" t="s">
        <v>7603</v>
      </c>
      <c r="AG383" s="8">
        <v>179</v>
      </c>
      <c r="AH383" s="8">
        <v>59</v>
      </c>
      <c r="AI383" s="9">
        <v>297</v>
      </c>
      <c r="AJ383" s="9" t="s">
        <v>7603</v>
      </c>
      <c r="AK383" s="9">
        <v>297</v>
      </c>
    </row>
    <row r="384" spans="1:37">
      <c r="A384">
        <v>2014</v>
      </c>
      <c r="B384" s="10" t="s">
        <v>12172</v>
      </c>
      <c r="C384" s="11" t="s">
        <v>9194</v>
      </c>
      <c r="D384" s="11" t="s">
        <v>9196</v>
      </c>
      <c r="E384" s="11" t="s">
        <v>9197</v>
      </c>
      <c r="F384" s="11" t="s">
        <v>1122</v>
      </c>
      <c r="G384" s="11" t="s">
        <v>12173</v>
      </c>
      <c r="H384" s="11" t="s">
        <v>12174</v>
      </c>
      <c r="I384" s="11" t="str">
        <f>INDEX(CountyList!A:A, MATCH(MID(B384, 3, 3), CountyList!B:B, 0))</f>
        <v>Cook</v>
      </c>
      <c r="J384" s="29">
        <v>41</v>
      </c>
      <c r="K384" s="29">
        <v>45</v>
      </c>
      <c r="L384" s="29">
        <v>22</v>
      </c>
      <c r="M384" s="29">
        <v>20</v>
      </c>
      <c r="N384" s="29">
        <v>26</v>
      </c>
      <c r="O384" s="29">
        <v>28</v>
      </c>
      <c r="P384" s="29">
        <v>21</v>
      </c>
      <c r="Q384" s="29" t="s">
        <v>290</v>
      </c>
      <c r="R384" s="29">
        <v>16</v>
      </c>
      <c r="S384" s="29">
        <v>15</v>
      </c>
      <c r="T384" s="29" t="s">
        <v>7603</v>
      </c>
      <c r="U384" s="29" t="s">
        <v>7603</v>
      </c>
      <c r="V384" s="29" t="s">
        <v>7603</v>
      </c>
      <c r="W384" s="29" t="s">
        <v>7603</v>
      </c>
      <c r="X384" s="29" t="s">
        <v>7603</v>
      </c>
      <c r="Y384" s="29" t="s">
        <v>7603</v>
      </c>
      <c r="Z384" s="7">
        <v>113</v>
      </c>
      <c r="AA384" s="7">
        <v>129</v>
      </c>
      <c r="AB384" s="8" t="s">
        <v>7603</v>
      </c>
      <c r="AC384" s="8" t="s">
        <v>7603</v>
      </c>
      <c r="AD384" s="8" t="s">
        <v>7603</v>
      </c>
      <c r="AE384" s="8">
        <v>242</v>
      </c>
      <c r="AF384" s="8" t="s">
        <v>7603</v>
      </c>
      <c r="AG384" s="8" t="s">
        <v>7603</v>
      </c>
      <c r="AH384" s="8" t="s">
        <v>7603</v>
      </c>
      <c r="AI384" s="9">
        <v>242</v>
      </c>
      <c r="AJ384" s="9" t="s">
        <v>7603</v>
      </c>
      <c r="AK384" s="9">
        <v>242</v>
      </c>
    </row>
    <row r="385" spans="1:37">
      <c r="A385">
        <v>2014</v>
      </c>
      <c r="B385" s="10" t="s">
        <v>2244</v>
      </c>
      <c r="C385" s="11" t="s">
        <v>2245</v>
      </c>
      <c r="D385" s="11" t="s">
        <v>6076</v>
      </c>
      <c r="E385" s="11" t="s">
        <v>2247</v>
      </c>
      <c r="F385" s="11" t="s">
        <v>1122</v>
      </c>
      <c r="G385" s="11" t="s">
        <v>12175</v>
      </c>
      <c r="H385" s="11" t="s">
        <v>6078</v>
      </c>
      <c r="I385" s="11" t="str">
        <f>INDEX(CountyList!A:A, MATCH(MID(B385, 3, 3), CountyList!B:B, 0))</f>
        <v>Cook</v>
      </c>
      <c r="J385" s="29">
        <v>29</v>
      </c>
      <c r="K385" s="29">
        <v>24</v>
      </c>
      <c r="L385" s="29">
        <v>14</v>
      </c>
      <c r="M385" s="29">
        <v>20</v>
      </c>
      <c r="N385" s="29">
        <v>21</v>
      </c>
      <c r="O385" s="29">
        <v>20</v>
      </c>
      <c r="P385" s="29">
        <v>21</v>
      </c>
      <c r="Q385" s="29">
        <v>17</v>
      </c>
      <c r="R385" s="29">
        <v>22</v>
      </c>
      <c r="S385" s="29">
        <v>17</v>
      </c>
      <c r="T385" s="29" t="s">
        <v>7603</v>
      </c>
      <c r="U385" s="29" t="s">
        <v>7603</v>
      </c>
      <c r="V385" s="29" t="s">
        <v>7603</v>
      </c>
      <c r="W385" s="29" t="s">
        <v>7603</v>
      </c>
      <c r="X385" s="29" t="s">
        <v>7603</v>
      </c>
      <c r="Y385" s="29" t="s">
        <v>7603</v>
      </c>
      <c r="Z385" s="7">
        <v>100</v>
      </c>
      <c r="AA385" s="7">
        <v>105</v>
      </c>
      <c r="AB385" s="8">
        <v>197</v>
      </c>
      <c r="AC385" s="8" t="s">
        <v>7603</v>
      </c>
      <c r="AD385" s="8" t="s">
        <v>7603</v>
      </c>
      <c r="AE385" s="8" t="s">
        <v>290</v>
      </c>
      <c r="AF385" s="8" t="s">
        <v>7603</v>
      </c>
      <c r="AG385" s="8" t="s">
        <v>7603</v>
      </c>
      <c r="AH385" s="8" t="s">
        <v>290</v>
      </c>
      <c r="AI385" s="9">
        <v>205</v>
      </c>
      <c r="AJ385" s="9" t="s">
        <v>7603</v>
      </c>
      <c r="AK385" s="9">
        <v>205</v>
      </c>
    </row>
    <row r="386" spans="1:37">
      <c r="A386">
        <v>2014</v>
      </c>
      <c r="B386" s="10" t="s">
        <v>2248</v>
      </c>
      <c r="C386" s="11" t="s">
        <v>2249</v>
      </c>
      <c r="D386" s="11" t="s">
        <v>9204</v>
      </c>
      <c r="E386" s="11" t="s">
        <v>2252</v>
      </c>
      <c r="F386" s="11" t="s">
        <v>1122</v>
      </c>
      <c r="G386" s="11" t="s">
        <v>12176</v>
      </c>
      <c r="H386" s="11" t="s">
        <v>6081</v>
      </c>
      <c r="I386" s="11" t="str">
        <f>INDEX(CountyList!A:A, MATCH(MID(B386, 3, 3), CountyList!B:B, 0))</f>
        <v>Cook</v>
      </c>
      <c r="J386" s="29">
        <v>41</v>
      </c>
      <c r="K386" s="29">
        <v>31</v>
      </c>
      <c r="L386" s="29">
        <v>20</v>
      </c>
      <c r="M386" s="29">
        <v>18</v>
      </c>
      <c r="N386" s="29">
        <v>25</v>
      </c>
      <c r="O386" s="29">
        <v>14</v>
      </c>
      <c r="P386" s="29">
        <v>30</v>
      </c>
      <c r="Q386" s="29">
        <v>26</v>
      </c>
      <c r="R386" s="29">
        <v>19</v>
      </c>
      <c r="S386" s="29">
        <v>18</v>
      </c>
      <c r="T386" s="29" t="s">
        <v>7603</v>
      </c>
      <c r="U386" s="29" t="s">
        <v>7603</v>
      </c>
      <c r="V386" s="29" t="s">
        <v>7603</v>
      </c>
      <c r="W386" s="29" t="s">
        <v>7603</v>
      </c>
      <c r="X386" s="29" t="s">
        <v>7603</v>
      </c>
      <c r="Y386" s="29" t="s">
        <v>7603</v>
      </c>
      <c r="Z386" s="7">
        <v>122</v>
      </c>
      <c r="AA386" s="7">
        <v>120</v>
      </c>
      <c r="AB386" s="8" t="s">
        <v>7603</v>
      </c>
      <c r="AC386" s="8" t="s">
        <v>7603</v>
      </c>
      <c r="AD386" s="8" t="s">
        <v>7603</v>
      </c>
      <c r="AE386" s="8">
        <v>242</v>
      </c>
      <c r="AF386" s="8" t="s">
        <v>7603</v>
      </c>
      <c r="AG386" s="8" t="s">
        <v>7603</v>
      </c>
      <c r="AH386" s="8" t="s">
        <v>7603</v>
      </c>
      <c r="AI386" s="9">
        <v>242</v>
      </c>
      <c r="AJ386" s="9" t="s">
        <v>7603</v>
      </c>
      <c r="AK386" s="9">
        <v>242</v>
      </c>
    </row>
    <row r="387" spans="1:37">
      <c r="A387">
        <v>2014</v>
      </c>
      <c r="B387" s="10" t="s">
        <v>2253</v>
      </c>
      <c r="C387" s="11" t="s">
        <v>2254</v>
      </c>
      <c r="D387" s="11" t="s">
        <v>9207</v>
      </c>
      <c r="E387" s="11" t="s">
        <v>2256</v>
      </c>
      <c r="F387" s="11" t="s">
        <v>1122</v>
      </c>
      <c r="G387" s="11" t="s">
        <v>12177</v>
      </c>
      <c r="H387" s="11" t="s">
        <v>6084</v>
      </c>
      <c r="I387" s="11" t="str">
        <f>INDEX(CountyList!A:A, MATCH(MID(B387, 3, 3), CountyList!B:B, 0))</f>
        <v>Cook</v>
      </c>
      <c r="J387" s="29">
        <v>38</v>
      </c>
      <c r="K387" s="29">
        <v>27</v>
      </c>
      <c r="L387" s="29">
        <v>26</v>
      </c>
      <c r="M387" s="29">
        <v>26</v>
      </c>
      <c r="N387" s="29">
        <v>23</v>
      </c>
      <c r="O387" s="29">
        <v>22</v>
      </c>
      <c r="P387" s="29">
        <v>26</v>
      </c>
      <c r="Q387" s="29">
        <v>19</v>
      </c>
      <c r="R387" s="29">
        <v>29</v>
      </c>
      <c r="S387" s="29">
        <v>26</v>
      </c>
      <c r="T387" s="29" t="s">
        <v>7603</v>
      </c>
      <c r="U387" s="29" t="s">
        <v>7603</v>
      </c>
      <c r="V387" s="29" t="s">
        <v>7603</v>
      </c>
      <c r="W387" s="29" t="s">
        <v>7603</v>
      </c>
      <c r="X387" s="29" t="s">
        <v>7603</v>
      </c>
      <c r="Y387" s="29" t="s">
        <v>7603</v>
      </c>
      <c r="Z387" s="7">
        <v>142</v>
      </c>
      <c r="AA387" s="7">
        <v>120</v>
      </c>
      <c r="AB387" s="8">
        <v>12</v>
      </c>
      <c r="AC387" s="8" t="s">
        <v>7603</v>
      </c>
      <c r="AD387" s="8" t="s">
        <v>290</v>
      </c>
      <c r="AE387" s="8" t="s">
        <v>290</v>
      </c>
      <c r="AF387" s="8" t="s">
        <v>7603</v>
      </c>
      <c r="AG387" s="8">
        <v>231</v>
      </c>
      <c r="AH387" s="8">
        <v>15</v>
      </c>
      <c r="AI387" s="9">
        <v>262</v>
      </c>
      <c r="AJ387" s="9" t="s">
        <v>7603</v>
      </c>
      <c r="AK387" s="9">
        <v>262</v>
      </c>
    </row>
    <row r="388" spans="1:37">
      <c r="A388">
        <v>2014</v>
      </c>
      <c r="B388" s="10" t="s">
        <v>2258</v>
      </c>
      <c r="C388" s="11" t="s">
        <v>2259</v>
      </c>
      <c r="D388" s="11" t="s">
        <v>9210</v>
      </c>
      <c r="E388" s="11" t="s">
        <v>2262</v>
      </c>
      <c r="F388" s="11" t="s">
        <v>1122</v>
      </c>
      <c r="G388" s="11" t="s">
        <v>11994</v>
      </c>
      <c r="H388" s="11" t="s">
        <v>6087</v>
      </c>
      <c r="I388" s="11" t="str">
        <f>INDEX(CountyList!A:A, MATCH(MID(B388, 3, 3), CountyList!B:B, 0))</f>
        <v>Cook</v>
      </c>
      <c r="J388" s="29">
        <v>43</v>
      </c>
      <c r="K388" s="29">
        <v>29</v>
      </c>
      <c r="L388" s="29">
        <v>33</v>
      </c>
      <c r="M388" s="29">
        <v>36</v>
      </c>
      <c r="N388" s="29">
        <v>24</v>
      </c>
      <c r="O388" s="29">
        <v>32</v>
      </c>
      <c r="P388" s="29">
        <v>27</v>
      </c>
      <c r="Q388" s="29">
        <v>24</v>
      </c>
      <c r="R388" s="29">
        <v>24</v>
      </c>
      <c r="S388" s="29">
        <v>29</v>
      </c>
      <c r="T388" s="29" t="s">
        <v>7603</v>
      </c>
      <c r="U388" s="29" t="s">
        <v>7603</v>
      </c>
      <c r="V388" s="29" t="s">
        <v>7603</v>
      </c>
      <c r="W388" s="29" t="s">
        <v>7603</v>
      </c>
      <c r="X388" s="29" t="s">
        <v>7603</v>
      </c>
      <c r="Y388" s="29" t="s">
        <v>7603</v>
      </c>
      <c r="Z388" s="7">
        <v>163</v>
      </c>
      <c r="AA388" s="7">
        <v>138</v>
      </c>
      <c r="AB388" s="8">
        <v>139</v>
      </c>
      <c r="AC388" s="8" t="s">
        <v>7603</v>
      </c>
      <c r="AD388" s="8">
        <v>25</v>
      </c>
      <c r="AE388" s="8" t="s">
        <v>290</v>
      </c>
      <c r="AF388" s="8" t="s">
        <v>7603</v>
      </c>
      <c r="AG388" s="8">
        <v>116</v>
      </c>
      <c r="AH388" s="8">
        <v>18</v>
      </c>
      <c r="AI388" s="9">
        <v>301</v>
      </c>
      <c r="AJ388" s="9" t="s">
        <v>7603</v>
      </c>
      <c r="AK388" s="9">
        <v>301</v>
      </c>
    </row>
    <row r="389" spans="1:37">
      <c r="A389">
        <v>2014</v>
      </c>
      <c r="B389" s="10" t="s">
        <v>2263</v>
      </c>
      <c r="C389" s="11" t="s">
        <v>2264</v>
      </c>
      <c r="D389" s="11" t="s">
        <v>9213</v>
      </c>
      <c r="E389" s="11" t="s">
        <v>2265</v>
      </c>
      <c r="F389" s="11" t="s">
        <v>1122</v>
      </c>
      <c r="G389" s="11" t="s">
        <v>12178</v>
      </c>
      <c r="H389" s="11" t="s">
        <v>6090</v>
      </c>
      <c r="I389" s="11" t="str">
        <f>INDEX(CountyList!A:A, MATCH(MID(B389, 3, 3), CountyList!B:B, 0))</f>
        <v>Cook</v>
      </c>
      <c r="J389" s="29">
        <v>38</v>
      </c>
      <c r="K389" s="29">
        <v>27</v>
      </c>
      <c r="L389" s="29">
        <v>23</v>
      </c>
      <c r="M389" s="29">
        <v>17</v>
      </c>
      <c r="N389" s="29">
        <v>22</v>
      </c>
      <c r="O389" s="29">
        <v>15</v>
      </c>
      <c r="P389" s="29">
        <v>25</v>
      </c>
      <c r="Q389" s="29">
        <v>22</v>
      </c>
      <c r="R389" s="29">
        <v>28</v>
      </c>
      <c r="S389" s="29">
        <v>24</v>
      </c>
      <c r="T389" s="29" t="s">
        <v>7603</v>
      </c>
      <c r="U389" s="29" t="s">
        <v>7603</v>
      </c>
      <c r="V389" s="29" t="s">
        <v>7603</v>
      </c>
      <c r="W389" s="29" t="s">
        <v>7603</v>
      </c>
      <c r="X389" s="29" t="s">
        <v>7603</v>
      </c>
      <c r="Y389" s="29" t="s">
        <v>7603</v>
      </c>
      <c r="Z389" s="7">
        <v>110</v>
      </c>
      <c r="AA389" s="7">
        <v>131</v>
      </c>
      <c r="AB389" s="8">
        <v>234</v>
      </c>
      <c r="AC389" s="8" t="s">
        <v>7603</v>
      </c>
      <c r="AD389" s="8" t="s">
        <v>290</v>
      </c>
      <c r="AE389" s="8" t="s">
        <v>7603</v>
      </c>
      <c r="AF389" s="8" t="s">
        <v>290</v>
      </c>
      <c r="AG389" s="8" t="s">
        <v>290</v>
      </c>
      <c r="AH389" s="8" t="s">
        <v>290</v>
      </c>
      <c r="AI389" s="9">
        <v>241</v>
      </c>
      <c r="AJ389" s="9" t="s">
        <v>7603</v>
      </c>
      <c r="AK389" s="9">
        <v>241</v>
      </c>
    </row>
    <row r="390" spans="1:37">
      <c r="A390">
        <v>2014</v>
      </c>
      <c r="B390" s="10" t="s">
        <v>2266</v>
      </c>
      <c r="C390" s="11" t="s">
        <v>2267</v>
      </c>
      <c r="D390" s="11" t="s">
        <v>6091</v>
      </c>
      <c r="E390" s="11" t="s">
        <v>2269</v>
      </c>
      <c r="F390" s="11" t="s">
        <v>1122</v>
      </c>
      <c r="G390" s="11" t="s">
        <v>12179</v>
      </c>
      <c r="H390" s="11" t="s">
        <v>6093</v>
      </c>
      <c r="I390" s="11" t="str">
        <f>INDEX(CountyList!A:A, MATCH(MID(B390, 3, 3), CountyList!B:B, 0))</f>
        <v>Cook</v>
      </c>
      <c r="J390" s="29">
        <v>48</v>
      </c>
      <c r="K390" s="29">
        <v>15</v>
      </c>
      <c r="L390" s="29">
        <v>17</v>
      </c>
      <c r="M390" s="29">
        <v>19</v>
      </c>
      <c r="N390" s="29">
        <v>26</v>
      </c>
      <c r="O390" s="29">
        <v>14</v>
      </c>
      <c r="P390" s="29">
        <v>17</v>
      </c>
      <c r="Q390" s="29">
        <v>23</v>
      </c>
      <c r="R390" s="29">
        <v>13</v>
      </c>
      <c r="S390" s="29">
        <v>22</v>
      </c>
      <c r="T390" s="29" t="s">
        <v>7603</v>
      </c>
      <c r="U390" s="29" t="s">
        <v>7603</v>
      </c>
      <c r="V390" s="29" t="s">
        <v>7603</v>
      </c>
      <c r="W390" s="29" t="s">
        <v>7603</v>
      </c>
      <c r="X390" s="29" t="s">
        <v>7603</v>
      </c>
      <c r="Y390" s="29" t="s">
        <v>7603</v>
      </c>
      <c r="Z390" s="7">
        <v>113</v>
      </c>
      <c r="AA390" s="7">
        <v>101</v>
      </c>
      <c r="AB390" s="8">
        <v>41</v>
      </c>
      <c r="AC390" s="8" t="s">
        <v>7603</v>
      </c>
      <c r="AD390" s="8">
        <v>10</v>
      </c>
      <c r="AE390" s="8" t="s">
        <v>7603</v>
      </c>
      <c r="AF390" s="8" t="s">
        <v>7603</v>
      </c>
      <c r="AG390" s="8">
        <v>158</v>
      </c>
      <c r="AH390" s="8" t="s">
        <v>290</v>
      </c>
      <c r="AI390" s="9">
        <v>214</v>
      </c>
      <c r="AJ390" s="9" t="s">
        <v>7603</v>
      </c>
      <c r="AK390" s="9">
        <v>214</v>
      </c>
    </row>
    <row r="391" spans="1:37">
      <c r="A391">
        <v>2014</v>
      </c>
      <c r="B391" s="10" t="s">
        <v>4685</v>
      </c>
      <c r="C391" s="11" t="s">
        <v>4686</v>
      </c>
      <c r="D391" s="11" t="s">
        <v>6094</v>
      </c>
      <c r="E391" s="11" t="s">
        <v>4689</v>
      </c>
      <c r="F391" s="11" t="s">
        <v>1122</v>
      </c>
      <c r="G391" s="11" t="s">
        <v>12180</v>
      </c>
      <c r="H391" s="11" t="s">
        <v>6096</v>
      </c>
      <c r="I391" s="11" t="str">
        <f>INDEX(CountyList!A:A, MATCH(MID(B391, 3, 3), CountyList!B:B, 0))</f>
        <v>Cook</v>
      </c>
      <c r="J391" s="29" t="s">
        <v>7603</v>
      </c>
      <c r="K391" s="29">
        <v>12</v>
      </c>
      <c r="L391" s="29" t="s">
        <v>290</v>
      </c>
      <c r="M391" s="29">
        <v>14</v>
      </c>
      <c r="N391" s="29">
        <v>16</v>
      </c>
      <c r="O391" s="29">
        <v>11</v>
      </c>
      <c r="P391" s="29">
        <v>15</v>
      </c>
      <c r="Q391" s="29">
        <v>15</v>
      </c>
      <c r="R391" s="29" t="s">
        <v>290</v>
      </c>
      <c r="S391" s="29">
        <v>11</v>
      </c>
      <c r="T391" s="29" t="s">
        <v>7603</v>
      </c>
      <c r="U391" s="29" t="s">
        <v>7603</v>
      </c>
      <c r="V391" s="29" t="s">
        <v>7603</v>
      </c>
      <c r="W391" s="29" t="s">
        <v>7603</v>
      </c>
      <c r="X391" s="29" t="s">
        <v>7603</v>
      </c>
      <c r="Y391" s="29" t="s">
        <v>7603</v>
      </c>
      <c r="Z391" s="7">
        <v>108</v>
      </c>
      <c r="AA391" s="7" t="s">
        <v>7603</v>
      </c>
      <c r="AB391" s="8" t="s">
        <v>7603</v>
      </c>
      <c r="AC391" s="8" t="s">
        <v>7603</v>
      </c>
      <c r="AD391" s="8" t="s">
        <v>7603</v>
      </c>
      <c r="AE391" s="8" t="s">
        <v>7603</v>
      </c>
      <c r="AF391" s="8" t="s">
        <v>7603</v>
      </c>
      <c r="AG391" s="8">
        <v>107</v>
      </c>
      <c r="AH391" s="8" t="s">
        <v>290</v>
      </c>
      <c r="AI391" s="9">
        <v>108</v>
      </c>
      <c r="AJ391" s="9" t="s">
        <v>7603</v>
      </c>
      <c r="AK391" s="9">
        <v>108</v>
      </c>
    </row>
    <row r="392" spans="1:37">
      <c r="A392">
        <v>2014</v>
      </c>
      <c r="B392" s="10" t="s">
        <v>2270</v>
      </c>
      <c r="C392" s="11" t="s">
        <v>2271</v>
      </c>
      <c r="D392" s="11" t="s">
        <v>12181</v>
      </c>
      <c r="E392" s="11" t="s">
        <v>2273</v>
      </c>
      <c r="F392" s="11" t="s">
        <v>1122</v>
      </c>
      <c r="G392" s="11" t="s">
        <v>12182</v>
      </c>
      <c r="H392" s="11" t="s">
        <v>6099</v>
      </c>
      <c r="I392" s="11" t="str">
        <f>INDEX(CountyList!A:A, MATCH(MID(B392, 3, 3), CountyList!B:B, 0))</f>
        <v>Cook</v>
      </c>
      <c r="J392" s="29">
        <v>29</v>
      </c>
      <c r="K392" s="29">
        <v>25</v>
      </c>
      <c r="L392" s="29">
        <v>13</v>
      </c>
      <c r="M392" s="29">
        <v>25</v>
      </c>
      <c r="N392" s="29">
        <v>18</v>
      </c>
      <c r="O392" s="29">
        <v>15</v>
      </c>
      <c r="P392" s="29">
        <v>18</v>
      </c>
      <c r="Q392" s="29">
        <v>16</v>
      </c>
      <c r="R392" s="29">
        <v>18</v>
      </c>
      <c r="S392" s="29">
        <v>22</v>
      </c>
      <c r="T392" s="29" t="s">
        <v>7603</v>
      </c>
      <c r="U392" s="29" t="s">
        <v>7603</v>
      </c>
      <c r="V392" s="29" t="s">
        <v>7603</v>
      </c>
      <c r="W392" s="29" t="s">
        <v>7603</v>
      </c>
      <c r="X392" s="29" t="s">
        <v>7603</v>
      </c>
      <c r="Y392" s="29" t="s">
        <v>7603</v>
      </c>
      <c r="Z392" s="7">
        <v>87</v>
      </c>
      <c r="AA392" s="7">
        <v>112</v>
      </c>
      <c r="AB392" s="8" t="s">
        <v>290</v>
      </c>
      <c r="AC392" s="8" t="s">
        <v>7603</v>
      </c>
      <c r="AD392" s="8" t="s">
        <v>290</v>
      </c>
      <c r="AE392" s="8" t="s">
        <v>290</v>
      </c>
      <c r="AF392" s="8" t="s">
        <v>7603</v>
      </c>
      <c r="AG392" s="8">
        <v>164</v>
      </c>
      <c r="AH392" s="8">
        <v>22</v>
      </c>
      <c r="AI392" s="9">
        <v>199</v>
      </c>
      <c r="AJ392" s="9" t="s">
        <v>7603</v>
      </c>
      <c r="AK392" s="9">
        <v>199</v>
      </c>
    </row>
    <row r="393" spans="1:37">
      <c r="A393">
        <v>2014</v>
      </c>
      <c r="B393" s="10" t="s">
        <v>2274</v>
      </c>
      <c r="C393" s="11" t="s">
        <v>2275</v>
      </c>
      <c r="D393" s="11" t="s">
        <v>9223</v>
      </c>
      <c r="E393" s="11" t="s">
        <v>2277</v>
      </c>
      <c r="F393" s="11" t="s">
        <v>1122</v>
      </c>
      <c r="G393" s="11" t="s">
        <v>12183</v>
      </c>
      <c r="H393" s="11" t="s">
        <v>6102</v>
      </c>
      <c r="I393" s="11" t="str">
        <f>INDEX(CountyList!A:A, MATCH(MID(B393, 3, 3), CountyList!B:B, 0))</f>
        <v>Cook</v>
      </c>
      <c r="J393" s="29">
        <v>41</v>
      </c>
      <c r="K393" s="29">
        <v>24</v>
      </c>
      <c r="L393" s="29">
        <v>29</v>
      </c>
      <c r="M393" s="29">
        <v>25</v>
      </c>
      <c r="N393" s="29">
        <v>32</v>
      </c>
      <c r="O393" s="29">
        <v>25</v>
      </c>
      <c r="P393" s="29">
        <v>25</v>
      </c>
      <c r="Q393" s="29">
        <v>27</v>
      </c>
      <c r="R393" s="29">
        <v>27</v>
      </c>
      <c r="S393" s="29">
        <v>20</v>
      </c>
      <c r="T393" s="29" t="s">
        <v>7603</v>
      </c>
      <c r="U393" s="29" t="s">
        <v>7603</v>
      </c>
      <c r="V393" s="29" t="s">
        <v>7603</v>
      </c>
      <c r="W393" s="29" t="s">
        <v>7603</v>
      </c>
      <c r="X393" s="29" t="s">
        <v>7603</v>
      </c>
      <c r="Y393" s="29" t="s">
        <v>7603</v>
      </c>
      <c r="Z393" s="7">
        <v>144</v>
      </c>
      <c r="AA393" s="7">
        <v>131</v>
      </c>
      <c r="AB393" s="8">
        <v>264</v>
      </c>
      <c r="AC393" s="8" t="s">
        <v>7603</v>
      </c>
      <c r="AD393" s="8" t="s">
        <v>7603</v>
      </c>
      <c r="AE393" s="8" t="s">
        <v>290</v>
      </c>
      <c r="AF393" s="8" t="s">
        <v>7603</v>
      </c>
      <c r="AG393" s="8" t="s">
        <v>7603</v>
      </c>
      <c r="AH393" s="8" t="s">
        <v>290</v>
      </c>
      <c r="AI393" s="9">
        <v>275</v>
      </c>
      <c r="AJ393" s="9" t="s">
        <v>7603</v>
      </c>
      <c r="AK393" s="9">
        <v>275</v>
      </c>
    </row>
    <row r="394" spans="1:37">
      <c r="A394">
        <v>2014</v>
      </c>
      <c r="B394" s="10" t="s">
        <v>2278</v>
      </c>
      <c r="C394" s="11" t="s">
        <v>2279</v>
      </c>
      <c r="D394" s="11" t="s">
        <v>12184</v>
      </c>
      <c r="E394" s="11" t="s">
        <v>2280</v>
      </c>
      <c r="F394" s="11" t="s">
        <v>1122</v>
      </c>
      <c r="G394" s="11" t="s">
        <v>12185</v>
      </c>
      <c r="H394" s="11" t="s">
        <v>6105</v>
      </c>
      <c r="I394" s="11" t="str">
        <f>INDEX(CountyList!A:A, MATCH(MID(B394, 3, 3), CountyList!B:B, 0))</f>
        <v>Cook</v>
      </c>
      <c r="J394" s="29">
        <v>26</v>
      </c>
      <c r="K394" s="29">
        <v>24</v>
      </c>
      <c r="L394" s="29">
        <v>22</v>
      </c>
      <c r="M394" s="29">
        <v>22</v>
      </c>
      <c r="N394" s="29">
        <v>14</v>
      </c>
      <c r="O394" s="29">
        <v>27</v>
      </c>
      <c r="P394" s="29" t="s">
        <v>290</v>
      </c>
      <c r="Q394" s="29">
        <v>17</v>
      </c>
      <c r="R394" s="29">
        <v>15</v>
      </c>
      <c r="S394" s="29">
        <v>14</v>
      </c>
      <c r="T394" s="29" t="s">
        <v>7603</v>
      </c>
      <c r="U394" s="29" t="s">
        <v>7603</v>
      </c>
      <c r="V394" s="29" t="s">
        <v>7603</v>
      </c>
      <c r="W394" s="29" t="s">
        <v>7603</v>
      </c>
      <c r="X394" s="29" t="s">
        <v>7603</v>
      </c>
      <c r="Y394" s="29" t="s">
        <v>7603</v>
      </c>
      <c r="Z394" s="7">
        <v>97</v>
      </c>
      <c r="AA394" s="7">
        <v>93</v>
      </c>
      <c r="AB394" s="8">
        <v>177</v>
      </c>
      <c r="AC394" s="8" t="s">
        <v>7603</v>
      </c>
      <c r="AD394" s="8" t="s">
        <v>290</v>
      </c>
      <c r="AE394" s="8" t="s">
        <v>290</v>
      </c>
      <c r="AF394" s="8" t="s">
        <v>7603</v>
      </c>
      <c r="AG394" s="8" t="s">
        <v>290</v>
      </c>
      <c r="AH394" s="8" t="s">
        <v>290</v>
      </c>
      <c r="AI394" s="9">
        <v>190</v>
      </c>
      <c r="AJ394" s="9" t="s">
        <v>7603</v>
      </c>
      <c r="AK394" s="9">
        <v>190</v>
      </c>
    </row>
    <row r="395" spans="1:37">
      <c r="A395">
        <v>2014</v>
      </c>
      <c r="B395" s="10" t="s">
        <v>12186</v>
      </c>
      <c r="C395" s="11" t="s">
        <v>2303</v>
      </c>
      <c r="D395" s="11" t="s">
        <v>9229</v>
      </c>
      <c r="E395" s="11" t="s">
        <v>2306</v>
      </c>
      <c r="F395" s="11" t="s">
        <v>1122</v>
      </c>
      <c r="G395" s="11" t="s">
        <v>12187</v>
      </c>
      <c r="H395" s="11" t="s">
        <v>6122</v>
      </c>
      <c r="I395" s="11" t="str">
        <f>INDEX(CountyList!A:A, MATCH(MID(B395, 3, 3), CountyList!B:B, 0))</f>
        <v>Cook</v>
      </c>
      <c r="J395" s="29">
        <v>100</v>
      </c>
      <c r="K395" s="29">
        <v>44</v>
      </c>
      <c r="L395" s="29">
        <v>65</v>
      </c>
      <c r="M395" s="29">
        <v>44</v>
      </c>
      <c r="N395" s="29">
        <v>39</v>
      </c>
      <c r="O395" s="29">
        <v>44</v>
      </c>
      <c r="P395" s="29">
        <v>48</v>
      </c>
      <c r="Q395" s="29" t="s">
        <v>7603</v>
      </c>
      <c r="R395" s="29" t="s">
        <v>7603</v>
      </c>
      <c r="S395" s="29" t="s">
        <v>7603</v>
      </c>
      <c r="T395" s="29" t="s">
        <v>7603</v>
      </c>
      <c r="U395" s="29" t="s">
        <v>7603</v>
      </c>
      <c r="V395" s="29" t="s">
        <v>7603</v>
      </c>
      <c r="W395" s="29" t="s">
        <v>7603</v>
      </c>
      <c r="X395" s="29" t="s">
        <v>7603</v>
      </c>
      <c r="Y395" s="29" t="s">
        <v>7603</v>
      </c>
      <c r="Z395" s="7">
        <v>171</v>
      </c>
      <c r="AA395" s="7">
        <v>213</v>
      </c>
      <c r="AB395" s="8">
        <v>33</v>
      </c>
      <c r="AC395" s="8" t="s">
        <v>7603</v>
      </c>
      <c r="AD395" s="8">
        <v>24</v>
      </c>
      <c r="AE395" s="8">
        <v>20</v>
      </c>
      <c r="AF395" s="8" t="s">
        <v>7603</v>
      </c>
      <c r="AG395" s="8">
        <v>267</v>
      </c>
      <c r="AH395" s="8">
        <v>40</v>
      </c>
      <c r="AI395" s="9">
        <v>384</v>
      </c>
      <c r="AJ395" s="9" t="s">
        <v>7603</v>
      </c>
      <c r="AK395" s="9">
        <v>384</v>
      </c>
    </row>
    <row r="396" spans="1:37">
      <c r="A396">
        <v>2014</v>
      </c>
      <c r="B396" s="10" t="s">
        <v>2281</v>
      </c>
      <c r="C396" s="11" t="s">
        <v>2282</v>
      </c>
      <c r="D396" s="11" t="s">
        <v>9232</v>
      </c>
      <c r="E396" s="11" t="s">
        <v>2285</v>
      </c>
      <c r="F396" s="11" t="s">
        <v>1122</v>
      </c>
      <c r="G396" s="11" t="s">
        <v>12188</v>
      </c>
      <c r="H396" s="11" t="s">
        <v>6108</v>
      </c>
      <c r="I396" s="11" t="str">
        <f>INDEX(CountyList!A:A, MATCH(MID(B396, 3, 3), CountyList!B:B, 0))</f>
        <v>Cook</v>
      </c>
      <c r="J396" s="29">
        <v>146</v>
      </c>
      <c r="K396" s="29">
        <v>44</v>
      </c>
      <c r="L396" s="29">
        <v>36</v>
      </c>
      <c r="M396" s="29">
        <v>32</v>
      </c>
      <c r="N396" s="29">
        <v>30</v>
      </c>
      <c r="O396" s="29">
        <v>32</v>
      </c>
      <c r="P396" s="29">
        <v>26</v>
      </c>
      <c r="Q396" s="29">
        <v>23</v>
      </c>
      <c r="R396" s="29">
        <v>24</v>
      </c>
      <c r="S396" s="29">
        <v>26</v>
      </c>
      <c r="T396" s="29" t="s">
        <v>7603</v>
      </c>
      <c r="U396" s="29" t="s">
        <v>7603</v>
      </c>
      <c r="V396" s="29" t="s">
        <v>7603</v>
      </c>
      <c r="W396" s="29" t="s">
        <v>7603</v>
      </c>
      <c r="X396" s="29" t="s">
        <v>7603</v>
      </c>
      <c r="Y396" s="29" t="s">
        <v>7603</v>
      </c>
      <c r="Z396" s="7">
        <v>206</v>
      </c>
      <c r="AA396" s="7">
        <v>213</v>
      </c>
      <c r="AB396" s="8">
        <v>97</v>
      </c>
      <c r="AC396" s="8" t="s">
        <v>7603</v>
      </c>
      <c r="AD396" s="8">
        <v>12</v>
      </c>
      <c r="AE396" s="8">
        <v>32</v>
      </c>
      <c r="AF396" s="8" t="s">
        <v>290</v>
      </c>
      <c r="AG396" s="8">
        <v>218</v>
      </c>
      <c r="AH396" s="8">
        <v>54</v>
      </c>
      <c r="AI396" s="9">
        <v>419</v>
      </c>
      <c r="AJ396" s="9" t="s">
        <v>7603</v>
      </c>
      <c r="AK396" s="9">
        <v>419</v>
      </c>
    </row>
    <row r="397" spans="1:37">
      <c r="A397">
        <v>2014</v>
      </c>
      <c r="B397" s="10" t="s">
        <v>2286</v>
      </c>
      <c r="C397" s="11" t="s">
        <v>2287</v>
      </c>
      <c r="D397" s="11" t="s">
        <v>6109</v>
      </c>
      <c r="E397" s="11" t="s">
        <v>2289</v>
      </c>
      <c r="F397" s="11" t="s">
        <v>1122</v>
      </c>
      <c r="G397" s="11" t="s">
        <v>12189</v>
      </c>
      <c r="H397" s="11" t="s">
        <v>6111</v>
      </c>
      <c r="I397" s="11" t="str">
        <f>INDEX(CountyList!A:A, MATCH(MID(B397, 3, 3), CountyList!B:B, 0))</f>
        <v>Cook</v>
      </c>
      <c r="J397" s="29">
        <v>21</v>
      </c>
      <c r="K397" s="29">
        <v>28</v>
      </c>
      <c r="L397" s="29">
        <v>27</v>
      </c>
      <c r="M397" s="29">
        <v>18</v>
      </c>
      <c r="N397" s="29">
        <v>15</v>
      </c>
      <c r="O397" s="29">
        <v>25</v>
      </c>
      <c r="P397" s="29">
        <v>23</v>
      </c>
      <c r="Q397" s="29">
        <v>32</v>
      </c>
      <c r="R397" s="29">
        <v>29</v>
      </c>
      <c r="S397" s="29">
        <v>42</v>
      </c>
      <c r="T397" s="29" t="s">
        <v>7603</v>
      </c>
      <c r="U397" s="29" t="s">
        <v>7603</v>
      </c>
      <c r="V397" s="29" t="s">
        <v>7603</v>
      </c>
      <c r="W397" s="29" t="s">
        <v>7603</v>
      </c>
      <c r="X397" s="29" t="s">
        <v>7603</v>
      </c>
      <c r="Y397" s="29" t="s">
        <v>7603</v>
      </c>
      <c r="Z397" s="7">
        <v>130</v>
      </c>
      <c r="AA397" s="7">
        <v>130</v>
      </c>
      <c r="AB397" s="8">
        <v>26</v>
      </c>
      <c r="AC397" s="8" t="s">
        <v>7603</v>
      </c>
      <c r="AD397" s="8">
        <v>90</v>
      </c>
      <c r="AE397" s="8" t="s">
        <v>290</v>
      </c>
      <c r="AF397" s="8" t="s">
        <v>7603</v>
      </c>
      <c r="AG397" s="8">
        <v>86</v>
      </c>
      <c r="AH397" s="8">
        <v>52</v>
      </c>
      <c r="AI397" s="9">
        <v>260</v>
      </c>
      <c r="AJ397" s="9" t="s">
        <v>7603</v>
      </c>
      <c r="AK397" s="9">
        <v>260</v>
      </c>
    </row>
    <row r="398" spans="1:37">
      <c r="A398">
        <v>2014</v>
      </c>
      <c r="B398" s="10" t="s">
        <v>2290</v>
      </c>
      <c r="C398" s="11" t="s">
        <v>2291</v>
      </c>
      <c r="D398" s="11" t="s">
        <v>9244</v>
      </c>
      <c r="E398" s="11" t="s">
        <v>2293</v>
      </c>
      <c r="F398" s="11" t="s">
        <v>1122</v>
      </c>
      <c r="G398" s="11" t="s">
        <v>12190</v>
      </c>
      <c r="H398" s="11" t="s">
        <v>6114</v>
      </c>
      <c r="I398" s="11" t="str">
        <f>INDEX(CountyList!A:A, MATCH(MID(B398, 3, 3), CountyList!B:B, 0))</f>
        <v>Cook</v>
      </c>
      <c r="J398" s="29">
        <v>30</v>
      </c>
      <c r="K398" s="29">
        <v>14</v>
      </c>
      <c r="L398" s="29">
        <v>11</v>
      </c>
      <c r="M398" s="29">
        <v>15</v>
      </c>
      <c r="N398" s="29">
        <v>11</v>
      </c>
      <c r="O398" s="29">
        <v>12</v>
      </c>
      <c r="P398" s="29" t="s">
        <v>290</v>
      </c>
      <c r="Q398" s="29">
        <v>14</v>
      </c>
      <c r="R398" s="29" t="s">
        <v>290</v>
      </c>
      <c r="S398" s="29">
        <v>13</v>
      </c>
      <c r="T398" s="29" t="s">
        <v>7603</v>
      </c>
      <c r="U398" s="29" t="s">
        <v>7603</v>
      </c>
      <c r="V398" s="29" t="s">
        <v>7603</v>
      </c>
      <c r="W398" s="29" t="s">
        <v>7603</v>
      </c>
      <c r="X398" s="29" t="s">
        <v>7603</v>
      </c>
      <c r="Y398" s="29" t="s">
        <v>7603</v>
      </c>
      <c r="Z398" s="7">
        <v>71</v>
      </c>
      <c r="AA398" s="7">
        <v>63</v>
      </c>
      <c r="AB398" s="8" t="s">
        <v>7603</v>
      </c>
      <c r="AC398" s="8" t="s">
        <v>7603</v>
      </c>
      <c r="AD398" s="8" t="s">
        <v>7603</v>
      </c>
      <c r="AE398" s="8">
        <v>134</v>
      </c>
      <c r="AF398" s="8" t="s">
        <v>7603</v>
      </c>
      <c r="AG398" s="8" t="s">
        <v>7603</v>
      </c>
      <c r="AH398" s="8" t="s">
        <v>7603</v>
      </c>
      <c r="AI398" s="9">
        <v>134</v>
      </c>
      <c r="AJ398" s="9" t="s">
        <v>7603</v>
      </c>
      <c r="AK398" s="9">
        <v>134</v>
      </c>
    </row>
    <row r="399" spans="1:37">
      <c r="A399">
        <v>2014</v>
      </c>
      <c r="B399" s="10" t="s">
        <v>2294</v>
      </c>
      <c r="C399" s="11" t="s">
        <v>2295</v>
      </c>
      <c r="D399" s="11" t="s">
        <v>6115</v>
      </c>
      <c r="E399" s="11" t="s">
        <v>2297</v>
      </c>
      <c r="F399" s="11" t="s">
        <v>1122</v>
      </c>
      <c r="G399" s="11" t="s">
        <v>12106</v>
      </c>
      <c r="H399" s="11" t="s">
        <v>6116</v>
      </c>
      <c r="I399" s="11" t="str">
        <f>INDEX(CountyList!A:A, MATCH(MID(B399, 3, 3), CountyList!B:B, 0))</f>
        <v>Cook</v>
      </c>
      <c r="J399" s="29" t="s">
        <v>7603</v>
      </c>
      <c r="K399" s="29" t="s">
        <v>7603</v>
      </c>
      <c r="L399" s="29" t="s">
        <v>7603</v>
      </c>
      <c r="M399" s="29" t="s">
        <v>7603</v>
      </c>
      <c r="N399" s="29" t="s">
        <v>7603</v>
      </c>
      <c r="O399" s="29" t="s">
        <v>7603</v>
      </c>
      <c r="P399" s="29">
        <v>37</v>
      </c>
      <c r="Q399" s="29">
        <v>26</v>
      </c>
      <c r="R399" s="29">
        <v>26</v>
      </c>
      <c r="S399" s="29">
        <v>21</v>
      </c>
      <c r="T399" s="29" t="s">
        <v>7603</v>
      </c>
      <c r="U399" s="29" t="s">
        <v>7603</v>
      </c>
      <c r="V399" s="29" t="s">
        <v>7603</v>
      </c>
      <c r="W399" s="29" t="s">
        <v>7603</v>
      </c>
      <c r="X399" s="29" t="s">
        <v>7603</v>
      </c>
      <c r="Y399" s="29" t="s">
        <v>7603</v>
      </c>
      <c r="Z399" s="7" t="s">
        <v>7603</v>
      </c>
      <c r="AA399" s="7">
        <v>110</v>
      </c>
      <c r="AB399" s="8" t="s">
        <v>290</v>
      </c>
      <c r="AC399" s="8" t="s">
        <v>7603</v>
      </c>
      <c r="AD399" s="8" t="s">
        <v>7603</v>
      </c>
      <c r="AE399" s="8">
        <v>108</v>
      </c>
      <c r="AF399" s="8" t="s">
        <v>7603</v>
      </c>
      <c r="AG399" s="8" t="s">
        <v>7603</v>
      </c>
      <c r="AH399" s="8" t="s">
        <v>7603</v>
      </c>
      <c r="AI399" s="9">
        <v>110</v>
      </c>
      <c r="AJ399" s="9" t="s">
        <v>7603</v>
      </c>
      <c r="AK399" s="9">
        <v>110</v>
      </c>
    </row>
    <row r="400" spans="1:37">
      <c r="A400">
        <v>2014</v>
      </c>
      <c r="B400" s="10" t="s">
        <v>2298</v>
      </c>
      <c r="C400" s="11" t="s">
        <v>2299</v>
      </c>
      <c r="D400" s="11" t="s">
        <v>6117</v>
      </c>
      <c r="E400" s="11" t="s">
        <v>2301</v>
      </c>
      <c r="F400" s="11" t="s">
        <v>1122</v>
      </c>
      <c r="G400" s="11" t="s">
        <v>12191</v>
      </c>
      <c r="H400" s="11" t="s">
        <v>6119</v>
      </c>
      <c r="I400" s="11" t="str">
        <f>INDEX(CountyList!A:A, MATCH(MID(B400, 3, 3), CountyList!B:B, 0))</f>
        <v>Cook</v>
      </c>
      <c r="J400" s="29">
        <v>77</v>
      </c>
      <c r="K400" s="29">
        <v>29</v>
      </c>
      <c r="L400" s="29">
        <v>22</v>
      </c>
      <c r="M400" s="29">
        <v>14</v>
      </c>
      <c r="N400" s="29" t="s">
        <v>290</v>
      </c>
      <c r="O400" s="29" t="s">
        <v>290</v>
      </c>
      <c r="P400" s="29" t="s">
        <v>290</v>
      </c>
      <c r="Q400" s="29" t="s">
        <v>7603</v>
      </c>
      <c r="R400" s="29" t="s">
        <v>7603</v>
      </c>
      <c r="S400" s="29" t="s">
        <v>7603</v>
      </c>
      <c r="T400" s="29" t="s">
        <v>7603</v>
      </c>
      <c r="U400" s="29" t="s">
        <v>7603</v>
      </c>
      <c r="V400" s="29" t="s">
        <v>7603</v>
      </c>
      <c r="W400" s="29" t="s">
        <v>7603</v>
      </c>
      <c r="X400" s="29" t="s">
        <v>7603</v>
      </c>
      <c r="Y400" s="29" t="s">
        <v>7603</v>
      </c>
      <c r="Z400" s="7">
        <v>87</v>
      </c>
      <c r="AA400" s="7">
        <v>75</v>
      </c>
      <c r="AB400" s="8">
        <v>10</v>
      </c>
      <c r="AC400" s="8" t="s">
        <v>290</v>
      </c>
      <c r="AD400" s="8">
        <v>120</v>
      </c>
      <c r="AE400" s="8">
        <v>24</v>
      </c>
      <c r="AF400" s="8" t="s">
        <v>290</v>
      </c>
      <c r="AG400" s="8" t="s">
        <v>290</v>
      </c>
      <c r="AH400" s="8" t="s">
        <v>290</v>
      </c>
      <c r="AI400" s="9">
        <v>162</v>
      </c>
      <c r="AJ400" s="9" t="s">
        <v>7603</v>
      </c>
      <c r="AK400" s="9">
        <v>162</v>
      </c>
    </row>
    <row r="401" spans="1:37">
      <c r="A401">
        <v>2014</v>
      </c>
      <c r="B401" s="10" t="s">
        <v>12192</v>
      </c>
      <c r="C401" s="11" t="s">
        <v>9250</v>
      </c>
      <c r="D401" s="11" t="s">
        <v>9252</v>
      </c>
      <c r="E401" s="11" t="s">
        <v>9253</v>
      </c>
      <c r="F401" s="11" t="s">
        <v>1122</v>
      </c>
      <c r="G401" s="11" t="s">
        <v>12193</v>
      </c>
      <c r="H401" s="11" t="s">
        <v>12194</v>
      </c>
      <c r="I401" s="11" t="str">
        <f>INDEX(CountyList!A:A, MATCH(MID(B401, 3, 3), CountyList!B:B, 0))</f>
        <v>Cook</v>
      </c>
      <c r="J401" s="29">
        <v>35</v>
      </c>
      <c r="K401" s="29">
        <v>25</v>
      </c>
      <c r="L401" s="29">
        <v>11</v>
      </c>
      <c r="M401" s="29">
        <v>23</v>
      </c>
      <c r="N401" s="29">
        <v>13</v>
      </c>
      <c r="O401" s="29">
        <v>15</v>
      </c>
      <c r="P401" s="29">
        <v>13</v>
      </c>
      <c r="Q401" s="29">
        <v>11</v>
      </c>
      <c r="R401" s="29">
        <v>19</v>
      </c>
      <c r="S401" s="29">
        <v>14</v>
      </c>
      <c r="T401" s="29" t="s">
        <v>7603</v>
      </c>
      <c r="U401" s="29" t="s">
        <v>7603</v>
      </c>
      <c r="V401" s="29" t="s">
        <v>7603</v>
      </c>
      <c r="W401" s="29" t="s">
        <v>7603</v>
      </c>
      <c r="X401" s="29" t="s">
        <v>7603</v>
      </c>
      <c r="Y401" s="29" t="s">
        <v>7603</v>
      </c>
      <c r="Z401" s="7">
        <v>86</v>
      </c>
      <c r="AA401" s="7">
        <v>93</v>
      </c>
      <c r="AB401" s="8">
        <v>110</v>
      </c>
      <c r="AC401" s="8" t="s">
        <v>7603</v>
      </c>
      <c r="AD401" s="8" t="s">
        <v>290</v>
      </c>
      <c r="AE401" s="8" t="s">
        <v>290</v>
      </c>
      <c r="AF401" s="8" t="s">
        <v>7603</v>
      </c>
      <c r="AG401" s="8">
        <v>36</v>
      </c>
      <c r="AH401" s="8">
        <v>27</v>
      </c>
      <c r="AI401" s="9">
        <v>179</v>
      </c>
      <c r="AJ401" s="9" t="s">
        <v>7603</v>
      </c>
      <c r="AK401" s="9">
        <v>179</v>
      </c>
    </row>
    <row r="402" spans="1:37">
      <c r="A402">
        <v>2014</v>
      </c>
      <c r="B402" s="10" t="s">
        <v>12195</v>
      </c>
      <c r="C402" s="11" t="s">
        <v>9256</v>
      </c>
      <c r="D402" s="11" t="s">
        <v>9258</v>
      </c>
      <c r="E402" s="11" t="s">
        <v>9259</v>
      </c>
      <c r="F402" s="11" t="s">
        <v>1122</v>
      </c>
      <c r="G402" s="11" t="s">
        <v>12196</v>
      </c>
      <c r="H402" s="11" t="s">
        <v>12197</v>
      </c>
      <c r="I402" s="11" t="str">
        <f>INDEX(CountyList!A:A, MATCH(MID(B402, 3, 3), CountyList!B:B, 0))</f>
        <v>Cook</v>
      </c>
      <c r="J402" s="29" t="s">
        <v>7603</v>
      </c>
      <c r="K402" s="29" t="s">
        <v>7603</v>
      </c>
      <c r="L402" s="29" t="s">
        <v>7603</v>
      </c>
      <c r="M402" s="29" t="s">
        <v>7603</v>
      </c>
      <c r="N402" s="29" t="s">
        <v>7603</v>
      </c>
      <c r="O402" s="29" t="s">
        <v>7603</v>
      </c>
      <c r="P402" s="29" t="s">
        <v>7603</v>
      </c>
      <c r="Q402" s="29" t="s">
        <v>7603</v>
      </c>
      <c r="R402" s="29" t="s">
        <v>7603</v>
      </c>
      <c r="S402" s="29" t="s">
        <v>7603</v>
      </c>
      <c r="T402" s="29" t="s">
        <v>7603</v>
      </c>
      <c r="U402" s="29" t="s">
        <v>7603</v>
      </c>
      <c r="V402" s="29" t="s">
        <v>7603</v>
      </c>
      <c r="W402" s="29" t="s">
        <v>7603</v>
      </c>
      <c r="X402" s="29" t="s">
        <v>290</v>
      </c>
      <c r="Y402" s="29" t="s">
        <v>290</v>
      </c>
      <c r="Z402" s="7" t="s">
        <v>290</v>
      </c>
      <c r="AA402" s="7" t="s">
        <v>290</v>
      </c>
      <c r="AB402" s="8" t="s">
        <v>7603</v>
      </c>
      <c r="AC402" s="8" t="s">
        <v>7603</v>
      </c>
      <c r="AD402" s="8" t="s">
        <v>7603</v>
      </c>
      <c r="AE402" s="8" t="s">
        <v>290</v>
      </c>
      <c r="AF402" s="8" t="s">
        <v>7603</v>
      </c>
      <c r="AG402" s="8" t="s">
        <v>290</v>
      </c>
      <c r="AH402" s="8" t="s">
        <v>290</v>
      </c>
      <c r="AI402" s="9" t="s">
        <v>290</v>
      </c>
      <c r="AJ402" s="9" t="s">
        <v>290</v>
      </c>
      <c r="AK402" s="9" t="s">
        <v>290</v>
      </c>
    </row>
    <row r="403" spans="1:37">
      <c r="A403">
        <v>2014</v>
      </c>
      <c r="B403" s="10" t="s">
        <v>2302</v>
      </c>
      <c r="C403" s="11" t="s">
        <v>2303</v>
      </c>
      <c r="D403" s="11" t="s">
        <v>9229</v>
      </c>
      <c r="E403" s="11" t="s">
        <v>2315</v>
      </c>
      <c r="F403" s="11" t="s">
        <v>1122</v>
      </c>
      <c r="G403" s="11" t="s">
        <v>12198</v>
      </c>
      <c r="H403" s="11" t="s">
        <v>12199</v>
      </c>
      <c r="I403" s="11" t="str">
        <f>INDEX(CountyList!A:A, MATCH(MID(B403, 3, 3), CountyList!B:B, 0))</f>
        <v>Cook</v>
      </c>
      <c r="J403" s="29" t="s">
        <v>7603</v>
      </c>
      <c r="K403" s="29" t="s">
        <v>7603</v>
      </c>
      <c r="L403" s="29" t="s">
        <v>7603</v>
      </c>
      <c r="M403" s="29" t="s">
        <v>7603</v>
      </c>
      <c r="N403" s="29" t="s">
        <v>7603</v>
      </c>
      <c r="O403" s="29" t="s">
        <v>7603</v>
      </c>
      <c r="P403" s="29" t="s">
        <v>7603</v>
      </c>
      <c r="Q403" s="29">
        <v>43</v>
      </c>
      <c r="R403" s="29">
        <v>40</v>
      </c>
      <c r="S403" s="29">
        <v>28</v>
      </c>
      <c r="T403" s="29" t="s">
        <v>7603</v>
      </c>
      <c r="U403" s="29" t="s">
        <v>7603</v>
      </c>
      <c r="V403" s="29" t="s">
        <v>7603</v>
      </c>
      <c r="W403" s="29" t="s">
        <v>7603</v>
      </c>
      <c r="X403" s="29" t="s">
        <v>7603</v>
      </c>
      <c r="Y403" s="29" t="s">
        <v>7603</v>
      </c>
      <c r="Z403" s="7">
        <v>42</v>
      </c>
      <c r="AA403" s="7">
        <v>69</v>
      </c>
      <c r="AB403" s="8">
        <v>15</v>
      </c>
      <c r="AC403" s="8" t="s">
        <v>7603</v>
      </c>
      <c r="AD403" s="8">
        <v>12</v>
      </c>
      <c r="AE403" s="8" t="s">
        <v>290</v>
      </c>
      <c r="AF403" s="8" t="s">
        <v>7603</v>
      </c>
      <c r="AG403" s="8">
        <v>68</v>
      </c>
      <c r="AH403" s="8" t="s">
        <v>290</v>
      </c>
      <c r="AI403" s="9">
        <v>111</v>
      </c>
      <c r="AJ403" s="9" t="s">
        <v>7603</v>
      </c>
      <c r="AK403" s="9">
        <v>111</v>
      </c>
    </row>
    <row r="404" spans="1:37">
      <c r="A404">
        <v>2014</v>
      </c>
      <c r="B404" s="10" t="s">
        <v>2307</v>
      </c>
      <c r="C404" s="11" t="s">
        <v>2308</v>
      </c>
      <c r="D404" s="11" t="s">
        <v>9265</v>
      </c>
      <c r="E404" s="11" t="s">
        <v>2311</v>
      </c>
      <c r="F404" s="11" t="s">
        <v>1122</v>
      </c>
      <c r="G404" s="11" t="s">
        <v>12200</v>
      </c>
      <c r="H404" s="11" t="s">
        <v>6125</v>
      </c>
      <c r="I404" s="11" t="str">
        <f>INDEX(CountyList!A:A, MATCH(MID(B404, 3, 3), CountyList!B:B, 0))</f>
        <v>Cook</v>
      </c>
      <c r="J404" s="29">
        <v>73</v>
      </c>
      <c r="K404" s="29">
        <v>46</v>
      </c>
      <c r="L404" s="29">
        <v>71</v>
      </c>
      <c r="M404" s="29">
        <v>57</v>
      </c>
      <c r="N404" s="29">
        <v>61</v>
      </c>
      <c r="O404" s="29">
        <v>54</v>
      </c>
      <c r="P404" s="29">
        <v>45</v>
      </c>
      <c r="Q404" s="29">
        <v>57</v>
      </c>
      <c r="R404" s="29">
        <v>28</v>
      </c>
      <c r="S404" s="29">
        <v>33</v>
      </c>
      <c r="T404" s="29" t="s">
        <v>7603</v>
      </c>
      <c r="U404" s="29" t="s">
        <v>7603</v>
      </c>
      <c r="V404" s="29" t="s">
        <v>7603</v>
      </c>
      <c r="W404" s="29" t="s">
        <v>7603</v>
      </c>
      <c r="X404" s="29">
        <v>10</v>
      </c>
      <c r="Y404" s="29" t="s">
        <v>7603</v>
      </c>
      <c r="Z404" s="7">
        <v>262</v>
      </c>
      <c r="AA404" s="7">
        <v>273</v>
      </c>
      <c r="AB404" s="8">
        <v>44</v>
      </c>
      <c r="AC404" s="8" t="s">
        <v>7603</v>
      </c>
      <c r="AD404" s="8">
        <v>12</v>
      </c>
      <c r="AE404" s="8" t="s">
        <v>7603</v>
      </c>
      <c r="AF404" s="8" t="s">
        <v>7603</v>
      </c>
      <c r="AG404" s="8">
        <v>440</v>
      </c>
      <c r="AH404" s="8">
        <v>39</v>
      </c>
      <c r="AI404" s="9">
        <v>535</v>
      </c>
      <c r="AJ404" s="9" t="s">
        <v>7603</v>
      </c>
      <c r="AK404" s="9">
        <v>535</v>
      </c>
    </row>
    <row r="405" spans="1:37">
      <c r="A405">
        <v>2014</v>
      </c>
      <c r="B405" s="10" t="s">
        <v>2312</v>
      </c>
      <c r="C405" s="11" t="s">
        <v>2313</v>
      </c>
      <c r="D405" s="11" t="s">
        <v>6132</v>
      </c>
      <c r="E405" s="11" t="s">
        <v>9268</v>
      </c>
      <c r="F405" s="11" t="s">
        <v>1122</v>
      </c>
      <c r="G405" s="11" t="s">
        <v>12201</v>
      </c>
      <c r="H405" s="11" t="s">
        <v>6134</v>
      </c>
      <c r="I405" s="11" t="str">
        <f>INDEX(CountyList!A:A, MATCH(MID(B405, 3, 3), CountyList!B:B, 0))</f>
        <v>Cook</v>
      </c>
      <c r="J405" s="29">
        <v>18</v>
      </c>
      <c r="K405" s="29">
        <v>27</v>
      </c>
      <c r="L405" s="29">
        <v>25</v>
      </c>
      <c r="M405" s="29">
        <v>25</v>
      </c>
      <c r="N405" s="29">
        <v>26</v>
      </c>
      <c r="O405" s="29">
        <v>27</v>
      </c>
      <c r="P405" s="29">
        <v>26</v>
      </c>
      <c r="Q405" s="29">
        <v>26</v>
      </c>
      <c r="R405" s="29">
        <v>30</v>
      </c>
      <c r="S405" s="29">
        <v>24</v>
      </c>
      <c r="T405" s="29" t="s">
        <v>7603</v>
      </c>
      <c r="U405" s="29" t="s">
        <v>7603</v>
      </c>
      <c r="V405" s="29" t="s">
        <v>7603</v>
      </c>
      <c r="W405" s="29" t="s">
        <v>7603</v>
      </c>
      <c r="X405" s="29" t="s">
        <v>7603</v>
      </c>
      <c r="Y405" s="29" t="s">
        <v>7603</v>
      </c>
      <c r="Z405" s="7">
        <v>132</v>
      </c>
      <c r="AA405" s="7">
        <v>122</v>
      </c>
      <c r="AB405" s="8">
        <v>12</v>
      </c>
      <c r="AC405" s="8" t="s">
        <v>290</v>
      </c>
      <c r="AD405" s="8">
        <v>56</v>
      </c>
      <c r="AE405" s="8">
        <v>182</v>
      </c>
      <c r="AF405" s="8" t="s">
        <v>290</v>
      </c>
      <c r="AG405" s="8" t="s">
        <v>290</v>
      </c>
      <c r="AH405" s="8" t="s">
        <v>7603</v>
      </c>
      <c r="AI405" s="9">
        <v>254</v>
      </c>
      <c r="AJ405" s="9" t="s">
        <v>7603</v>
      </c>
      <c r="AK405" s="9">
        <v>254</v>
      </c>
    </row>
    <row r="406" spans="1:37">
      <c r="A406">
        <v>2014</v>
      </c>
      <c r="B406" s="10" t="s">
        <v>2316</v>
      </c>
      <c r="C406" s="11" t="s">
        <v>2317</v>
      </c>
      <c r="D406" s="11" t="s">
        <v>9272</v>
      </c>
      <c r="E406" s="11" t="s">
        <v>2320</v>
      </c>
      <c r="F406" s="11" t="s">
        <v>1122</v>
      </c>
      <c r="G406" s="11" t="s">
        <v>12202</v>
      </c>
      <c r="H406" s="11" t="s">
        <v>6137</v>
      </c>
      <c r="I406" s="11" t="str">
        <f>INDEX(CountyList!A:A, MATCH(MID(B406, 3, 3), CountyList!B:B, 0))</f>
        <v>Cook</v>
      </c>
      <c r="J406" s="29">
        <v>12</v>
      </c>
      <c r="K406" s="29">
        <v>14</v>
      </c>
      <c r="L406" s="29">
        <v>21</v>
      </c>
      <c r="M406" s="29">
        <v>18</v>
      </c>
      <c r="N406" s="29">
        <v>25</v>
      </c>
      <c r="O406" s="29">
        <v>13</v>
      </c>
      <c r="P406" s="29">
        <v>14</v>
      </c>
      <c r="Q406" s="29">
        <v>16</v>
      </c>
      <c r="R406" s="29">
        <v>18</v>
      </c>
      <c r="S406" s="29">
        <v>11</v>
      </c>
      <c r="T406" s="29" t="s">
        <v>7603</v>
      </c>
      <c r="U406" s="29" t="s">
        <v>7603</v>
      </c>
      <c r="V406" s="29" t="s">
        <v>7603</v>
      </c>
      <c r="W406" s="29" t="s">
        <v>7603</v>
      </c>
      <c r="X406" s="29" t="s">
        <v>290</v>
      </c>
      <c r="Y406" s="29" t="s">
        <v>7603</v>
      </c>
      <c r="Z406" s="7">
        <v>86</v>
      </c>
      <c r="AA406" s="7">
        <v>77</v>
      </c>
      <c r="AB406" s="8">
        <v>121</v>
      </c>
      <c r="AC406" s="8" t="s">
        <v>7603</v>
      </c>
      <c r="AD406" s="8" t="s">
        <v>7603</v>
      </c>
      <c r="AE406" s="8" t="s">
        <v>290</v>
      </c>
      <c r="AF406" s="8" t="s">
        <v>7603</v>
      </c>
      <c r="AG406" s="8">
        <v>31</v>
      </c>
      <c r="AH406" s="8">
        <v>10</v>
      </c>
      <c r="AI406" s="9">
        <v>163</v>
      </c>
      <c r="AJ406" s="9" t="s">
        <v>7603</v>
      </c>
      <c r="AK406" s="9">
        <v>163</v>
      </c>
    </row>
    <row r="407" spans="1:37">
      <c r="A407">
        <v>2014</v>
      </c>
      <c r="B407" s="10" t="s">
        <v>2321</v>
      </c>
      <c r="C407" s="11" t="s">
        <v>2322</v>
      </c>
      <c r="D407" s="11" t="s">
        <v>9275</v>
      </c>
      <c r="E407" s="11" t="s">
        <v>2324</v>
      </c>
      <c r="F407" s="11" t="s">
        <v>1122</v>
      </c>
      <c r="G407" s="11" t="s">
        <v>12203</v>
      </c>
      <c r="H407" s="11" t="s">
        <v>6140</v>
      </c>
      <c r="I407" s="11" t="str">
        <f>INDEX(CountyList!A:A, MATCH(MID(B407, 3, 3), CountyList!B:B, 0))</f>
        <v>Cook</v>
      </c>
      <c r="J407" s="29">
        <v>37</v>
      </c>
      <c r="K407" s="29">
        <v>21</v>
      </c>
      <c r="L407" s="29">
        <v>16</v>
      </c>
      <c r="M407" s="29">
        <v>28</v>
      </c>
      <c r="N407" s="29">
        <v>25</v>
      </c>
      <c r="O407" s="29">
        <v>16</v>
      </c>
      <c r="P407" s="29">
        <v>22</v>
      </c>
      <c r="Q407" s="29">
        <v>25</v>
      </c>
      <c r="R407" s="29">
        <v>27</v>
      </c>
      <c r="S407" s="29">
        <v>14</v>
      </c>
      <c r="T407" s="29" t="s">
        <v>7603</v>
      </c>
      <c r="U407" s="29" t="s">
        <v>7603</v>
      </c>
      <c r="V407" s="29" t="s">
        <v>7603</v>
      </c>
      <c r="W407" s="29" t="s">
        <v>7603</v>
      </c>
      <c r="X407" s="29" t="s">
        <v>7603</v>
      </c>
      <c r="Y407" s="29" t="s">
        <v>7603</v>
      </c>
      <c r="Z407" s="7">
        <v>124</v>
      </c>
      <c r="AA407" s="7">
        <v>107</v>
      </c>
      <c r="AB407" s="8">
        <v>203</v>
      </c>
      <c r="AC407" s="8" t="s">
        <v>7603</v>
      </c>
      <c r="AD407" s="8" t="s">
        <v>7603</v>
      </c>
      <c r="AE407" s="8" t="s">
        <v>290</v>
      </c>
      <c r="AF407" s="8" t="s">
        <v>7603</v>
      </c>
      <c r="AG407" s="8" t="s">
        <v>290</v>
      </c>
      <c r="AH407" s="8">
        <v>23</v>
      </c>
      <c r="AI407" s="9">
        <v>231</v>
      </c>
      <c r="AJ407" s="9" t="s">
        <v>7603</v>
      </c>
      <c r="AK407" s="9">
        <v>231</v>
      </c>
    </row>
    <row r="408" spans="1:37">
      <c r="A408">
        <v>2014</v>
      </c>
      <c r="B408" s="10" t="s">
        <v>2325</v>
      </c>
      <c r="C408" s="11" t="s">
        <v>2326</v>
      </c>
      <c r="D408" s="11" t="s">
        <v>9278</v>
      </c>
      <c r="E408" s="11" t="s">
        <v>2329</v>
      </c>
      <c r="F408" s="11" t="s">
        <v>1122</v>
      </c>
      <c r="G408" s="11" t="s">
        <v>12204</v>
      </c>
      <c r="H408" s="11" t="s">
        <v>6143</v>
      </c>
      <c r="I408" s="11" t="str">
        <f>INDEX(CountyList!A:A, MATCH(MID(B408, 3, 3), CountyList!B:B, 0))</f>
        <v>Cook</v>
      </c>
      <c r="J408" s="29">
        <v>81</v>
      </c>
      <c r="K408" s="29">
        <v>49</v>
      </c>
      <c r="L408" s="29">
        <v>55</v>
      </c>
      <c r="M408" s="29">
        <v>39</v>
      </c>
      <c r="N408" s="29">
        <v>27</v>
      </c>
      <c r="O408" s="29">
        <v>46</v>
      </c>
      <c r="P408" s="29">
        <v>25</v>
      </c>
      <c r="Q408" s="29">
        <v>26</v>
      </c>
      <c r="R408" s="29">
        <v>18</v>
      </c>
      <c r="S408" s="29">
        <v>19</v>
      </c>
      <c r="T408" s="29" t="s">
        <v>7603</v>
      </c>
      <c r="U408" s="29" t="s">
        <v>7603</v>
      </c>
      <c r="V408" s="29" t="s">
        <v>7603</v>
      </c>
      <c r="W408" s="29" t="s">
        <v>7603</v>
      </c>
      <c r="X408" s="29" t="s">
        <v>7603</v>
      </c>
      <c r="Y408" s="29" t="s">
        <v>7603</v>
      </c>
      <c r="Z408" s="7">
        <v>192</v>
      </c>
      <c r="AA408" s="7">
        <v>193</v>
      </c>
      <c r="AB408" s="8" t="s">
        <v>7603</v>
      </c>
      <c r="AC408" s="8" t="s">
        <v>7603</v>
      </c>
      <c r="AD408" s="8" t="s">
        <v>7603</v>
      </c>
      <c r="AE408" s="8">
        <v>384</v>
      </c>
      <c r="AF408" s="8" t="s">
        <v>7603</v>
      </c>
      <c r="AG408" s="8" t="s">
        <v>290</v>
      </c>
      <c r="AH408" s="8" t="s">
        <v>7603</v>
      </c>
      <c r="AI408" s="9">
        <v>385</v>
      </c>
      <c r="AJ408" s="9" t="s">
        <v>7603</v>
      </c>
      <c r="AK408" s="9">
        <v>385</v>
      </c>
    </row>
    <row r="409" spans="1:37">
      <c r="A409">
        <v>2014</v>
      </c>
      <c r="B409" s="10" t="s">
        <v>12205</v>
      </c>
      <c r="C409" s="11" t="s">
        <v>9280</v>
      </c>
      <c r="D409" s="11" t="s">
        <v>9282</v>
      </c>
      <c r="E409" s="11" t="s">
        <v>9283</v>
      </c>
      <c r="F409" s="11" t="s">
        <v>1122</v>
      </c>
      <c r="G409" s="11" t="s">
        <v>12206</v>
      </c>
      <c r="H409" s="11" t="s">
        <v>12207</v>
      </c>
      <c r="I409" s="11" t="str">
        <f>INDEX(CountyList!A:A, MATCH(MID(B409, 3, 3), CountyList!B:B, 0))</f>
        <v>Cook</v>
      </c>
      <c r="J409" s="29">
        <v>19</v>
      </c>
      <c r="K409" s="29">
        <v>19</v>
      </c>
      <c r="L409" s="29">
        <v>24</v>
      </c>
      <c r="M409" s="29">
        <v>11</v>
      </c>
      <c r="N409" s="29">
        <v>27</v>
      </c>
      <c r="O409" s="29">
        <v>11</v>
      </c>
      <c r="P409" s="29">
        <v>18</v>
      </c>
      <c r="Q409" s="29">
        <v>16</v>
      </c>
      <c r="R409" s="29">
        <v>16</v>
      </c>
      <c r="S409" s="29">
        <v>22</v>
      </c>
      <c r="T409" s="29" t="s">
        <v>7603</v>
      </c>
      <c r="U409" s="29" t="s">
        <v>7603</v>
      </c>
      <c r="V409" s="29" t="s">
        <v>7603</v>
      </c>
      <c r="W409" s="29" t="s">
        <v>7603</v>
      </c>
      <c r="X409" s="29" t="s">
        <v>7603</v>
      </c>
      <c r="Y409" s="29" t="s">
        <v>7603</v>
      </c>
      <c r="Z409" s="7">
        <v>85</v>
      </c>
      <c r="AA409" s="7">
        <v>98</v>
      </c>
      <c r="AB409" s="8">
        <v>177</v>
      </c>
      <c r="AC409" s="8" t="s">
        <v>7603</v>
      </c>
      <c r="AD409" s="8" t="s">
        <v>7603</v>
      </c>
      <c r="AE409" s="8" t="s">
        <v>7603</v>
      </c>
      <c r="AF409" s="8" t="s">
        <v>7603</v>
      </c>
      <c r="AG409" s="8" t="s">
        <v>290</v>
      </c>
      <c r="AH409" s="8" t="s">
        <v>7603</v>
      </c>
      <c r="AI409" s="9">
        <v>183</v>
      </c>
      <c r="AJ409" s="9" t="s">
        <v>7603</v>
      </c>
      <c r="AK409" s="9">
        <v>183</v>
      </c>
    </row>
    <row r="410" spans="1:37">
      <c r="A410">
        <v>2014</v>
      </c>
      <c r="B410" s="10" t="s">
        <v>2330</v>
      </c>
      <c r="C410" s="11" t="s">
        <v>2331</v>
      </c>
      <c r="D410" s="11" t="s">
        <v>9287</v>
      </c>
      <c r="E410" s="11" t="s">
        <v>2333</v>
      </c>
      <c r="F410" s="11" t="s">
        <v>1122</v>
      </c>
      <c r="G410" s="11" t="s">
        <v>12208</v>
      </c>
      <c r="H410" s="11" t="s">
        <v>6146</v>
      </c>
      <c r="I410" s="11" t="str">
        <f>INDEX(CountyList!A:A, MATCH(MID(B410, 3, 3), CountyList!B:B, 0))</f>
        <v>Cook</v>
      </c>
      <c r="J410" s="29">
        <v>112</v>
      </c>
      <c r="K410" s="29">
        <v>50</v>
      </c>
      <c r="L410" s="29">
        <v>38</v>
      </c>
      <c r="M410" s="29">
        <v>41</v>
      </c>
      <c r="N410" s="29">
        <v>43</v>
      </c>
      <c r="O410" s="29">
        <v>36</v>
      </c>
      <c r="P410" s="29">
        <v>38</v>
      </c>
      <c r="Q410" s="29">
        <v>29</v>
      </c>
      <c r="R410" s="29">
        <v>24</v>
      </c>
      <c r="S410" s="29">
        <v>21</v>
      </c>
      <c r="T410" s="29" t="s">
        <v>7603</v>
      </c>
      <c r="U410" s="29" t="s">
        <v>7603</v>
      </c>
      <c r="V410" s="29" t="s">
        <v>7603</v>
      </c>
      <c r="W410" s="29" t="s">
        <v>7603</v>
      </c>
      <c r="X410" s="29">
        <v>13</v>
      </c>
      <c r="Y410" s="29" t="s">
        <v>7603</v>
      </c>
      <c r="Z410" s="7">
        <v>232</v>
      </c>
      <c r="AA410" s="7">
        <v>213</v>
      </c>
      <c r="AB410" s="8">
        <v>27</v>
      </c>
      <c r="AC410" s="8" t="s">
        <v>290</v>
      </c>
      <c r="AD410" s="8">
        <v>13</v>
      </c>
      <c r="AE410" s="8" t="s">
        <v>290</v>
      </c>
      <c r="AF410" s="8" t="s">
        <v>7603</v>
      </c>
      <c r="AG410" s="8">
        <v>377</v>
      </c>
      <c r="AH410" s="8">
        <v>25</v>
      </c>
      <c r="AI410" s="9">
        <v>445</v>
      </c>
      <c r="AJ410" s="9" t="s">
        <v>7603</v>
      </c>
      <c r="AK410" s="9">
        <v>445</v>
      </c>
    </row>
    <row r="411" spans="1:37">
      <c r="A411">
        <v>2014</v>
      </c>
      <c r="B411" s="10" t="s">
        <v>2334</v>
      </c>
      <c r="C411" s="11" t="s">
        <v>2335</v>
      </c>
      <c r="D411" s="11" t="s">
        <v>9290</v>
      </c>
      <c r="E411" s="11" t="s">
        <v>2338</v>
      </c>
      <c r="F411" s="11" t="s">
        <v>1122</v>
      </c>
      <c r="G411" s="11" t="s">
        <v>12209</v>
      </c>
      <c r="H411" s="11" t="s">
        <v>6149</v>
      </c>
      <c r="I411" s="11" t="str">
        <f>INDEX(CountyList!A:A, MATCH(MID(B411, 3, 3), CountyList!B:B, 0))</f>
        <v>Cook</v>
      </c>
      <c r="J411" s="29">
        <v>103</v>
      </c>
      <c r="K411" s="29">
        <v>53</v>
      </c>
      <c r="L411" s="29">
        <v>52</v>
      </c>
      <c r="M411" s="29">
        <v>35</v>
      </c>
      <c r="N411" s="29">
        <v>49</v>
      </c>
      <c r="O411" s="29">
        <v>49</v>
      </c>
      <c r="P411" s="29">
        <v>36</v>
      </c>
      <c r="Q411" s="29">
        <v>36</v>
      </c>
      <c r="R411" s="29">
        <v>19</v>
      </c>
      <c r="S411" s="29">
        <v>16</v>
      </c>
      <c r="T411" s="29" t="s">
        <v>7603</v>
      </c>
      <c r="U411" s="29" t="s">
        <v>7603</v>
      </c>
      <c r="V411" s="29" t="s">
        <v>7603</v>
      </c>
      <c r="W411" s="29" t="s">
        <v>7603</v>
      </c>
      <c r="X411" s="29" t="s">
        <v>7603</v>
      </c>
      <c r="Y411" s="29" t="s">
        <v>7603</v>
      </c>
      <c r="Z411" s="7">
        <v>218</v>
      </c>
      <c r="AA411" s="7">
        <v>230</v>
      </c>
      <c r="AB411" s="8">
        <v>13</v>
      </c>
      <c r="AC411" s="8" t="s">
        <v>7603</v>
      </c>
      <c r="AD411" s="8" t="s">
        <v>290</v>
      </c>
      <c r="AE411" s="8" t="s">
        <v>290</v>
      </c>
      <c r="AF411" s="8" t="s">
        <v>290</v>
      </c>
      <c r="AG411" s="8">
        <v>398</v>
      </c>
      <c r="AH411" s="8">
        <v>23</v>
      </c>
      <c r="AI411" s="9">
        <v>448</v>
      </c>
      <c r="AJ411" s="9" t="s">
        <v>7603</v>
      </c>
      <c r="AK411" s="9">
        <v>448</v>
      </c>
    </row>
    <row r="412" spans="1:37">
      <c r="A412">
        <v>2014</v>
      </c>
      <c r="B412" s="10" t="s">
        <v>2343</v>
      </c>
      <c r="C412" s="11" t="s">
        <v>2344</v>
      </c>
      <c r="D412" s="11" t="s">
        <v>9296</v>
      </c>
      <c r="E412" s="11" t="s">
        <v>2347</v>
      </c>
      <c r="F412" s="11" t="s">
        <v>1122</v>
      </c>
      <c r="G412" s="11" t="s">
        <v>12210</v>
      </c>
      <c r="H412" s="11" t="s">
        <v>6155</v>
      </c>
      <c r="I412" s="11" t="str">
        <f>INDEX(CountyList!A:A, MATCH(MID(B412, 3, 3), CountyList!B:B, 0))</f>
        <v>Cook</v>
      </c>
      <c r="J412" s="29">
        <v>77</v>
      </c>
      <c r="K412" s="29">
        <v>45</v>
      </c>
      <c r="L412" s="29">
        <v>48</v>
      </c>
      <c r="M412" s="29">
        <v>44</v>
      </c>
      <c r="N412" s="29">
        <v>43</v>
      </c>
      <c r="O412" s="29">
        <v>37</v>
      </c>
      <c r="P412" s="29">
        <v>39</v>
      </c>
      <c r="Q412" s="29">
        <v>23</v>
      </c>
      <c r="R412" s="29">
        <v>14</v>
      </c>
      <c r="S412" s="29">
        <v>22</v>
      </c>
      <c r="T412" s="29" t="s">
        <v>7603</v>
      </c>
      <c r="U412" s="29" t="s">
        <v>7603</v>
      </c>
      <c r="V412" s="29" t="s">
        <v>7603</v>
      </c>
      <c r="W412" s="29" t="s">
        <v>7603</v>
      </c>
      <c r="X412" s="29" t="s">
        <v>7603</v>
      </c>
      <c r="Y412" s="29" t="s">
        <v>7603</v>
      </c>
      <c r="Z412" s="7">
        <v>181</v>
      </c>
      <c r="AA412" s="7">
        <v>211</v>
      </c>
      <c r="AB412" s="8">
        <v>16</v>
      </c>
      <c r="AC412" s="8" t="s">
        <v>290</v>
      </c>
      <c r="AD412" s="8">
        <v>10</v>
      </c>
      <c r="AE412" s="8" t="s">
        <v>290</v>
      </c>
      <c r="AF412" s="8" t="s">
        <v>7603</v>
      </c>
      <c r="AG412" s="8">
        <v>360</v>
      </c>
      <c r="AH412" s="8" t="s">
        <v>290</v>
      </c>
      <c r="AI412" s="9">
        <v>392</v>
      </c>
      <c r="AJ412" s="9" t="s">
        <v>7603</v>
      </c>
      <c r="AK412" s="9">
        <v>392</v>
      </c>
    </row>
    <row r="413" spans="1:37">
      <c r="A413">
        <v>2014</v>
      </c>
      <c r="B413" s="10" t="s">
        <v>2348</v>
      </c>
      <c r="C413" s="11" t="s">
        <v>2349</v>
      </c>
      <c r="D413" s="11" t="s">
        <v>9299</v>
      </c>
      <c r="E413" s="11" t="s">
        <v>2352</v>
      </c>
      <c r="F413" s="11" t="s">
        <v>1122</v>
      </c>
      <c r="G413" s="11" t="s">
        <v>12211</v>
      </c>
      <c r="H413" s="11" t="s">
        <v>6158</v>
      </c>
      <c r="I413" s="11" t="str">
        <f>INDEX(CountyList!A:A, MATCH(MID(B413, 3, 3), CountyList!B:B, 0))</f>
        <v>Cook</v>
      </c>
      <c r="J413" s="29">
        <v>87</v>
      </c>
      <c r="K413" s="29">
        <v>57</v>
      </c>
      <c r="L413" s="29">
        <v>63</v>
      </c>
      <c r="M413" s="29">
        <v>75</v>
      </c>
      <c r="N413" s="29">
        <v>64</v>
      </c>
      <c r="O413" s="29">
        <v>80</v>
      </c>
      <c r="P413" s="29">
        <v>68</v>
      </c>
      <c r="Q413" s="29">
        <v>59</v>
      </c>
      <c r="R413" s="29">
        <v>70</v>
      </c>
      <c r="S413" s="29">
        <v>73</v>
      </c>
      <c r="T413" s="29" t="s">
        <v>7603</v>
      </c>
      <c r="U413" s="29" t="s">
        <v>7603</v>
      </c>
      <c r="V413" s="29" t="s">
        <v>7603</v>
      </c>
      <c r="W413" s="29" t="s">
        <v>7603</v>
      </c>
      <c r="X413" s="29" t="s">
        <v>7603</v>
      </c>
      <c r="Y413" s="29" t="s">
        <v>7603</v>
      </c>
      <c r="Z413" s="7">
        <v>343</v>
      </c>
      <c r="AA413" s="7">
        <v>353</v>
      </c>
      <c r="AB413" s="8">
        <v>22</v>
      </c>
      <c r="AC413" s="8" t="s">
        <v>7603</v>
      </c>
      <c r="AD413" s="8" t="s">
        <v>290</v>
      </c>
      <c r="AE413" s="8">
        <v>17</v>
      </c>
      <c r="AF413" s="8" t="s">
        <v>290</v>
      </c>
      <c r="AG413" s="8">
        <v>616</v>
      </c>
      <c r="AH413" s="8">
        <v>30</v>
      </c>
      <c r="AI413" s="9">
        <v>696</v>
      </c>
      <c r="AJ413" s="9" t="s">
        <v>7603</v>
      </c>
      <c r="AK413" s="9">
        <v>696</v>
      </c>
    </row>
    <row r="414" spans="1:37">
      <c r="A414">
        <v>2014</v>
      </c>
      <c r="B414" s="10" t="s">
        <v>2353</v>
      </c>
      <c r="C414" s="11" t="s">
        <v>2354</v>
      </c>
      <c r="D414" s="11" t="s">
        <v>6159</v>
      </c>
      <c r="E414" s="11" t="s">
        <v>2356</v>
      </c>
      <c r="F414" s="11" t="s">
        <v>1122</v>
      </c>
      <c r="G414" s="11" t="s">
        <v>12212</v>
      </c>
      <c r="H414" s="11" t="s">
        <v>6161</v>
      </c>
      <c r="I414" s="11" t="str">
        <f>INDEX(CountyList!A:A, MATCH(MID(B414, 3, 3), CountyList!B:B, 0))</f>
        <v>Cook</v>
      </c>
      <c r="J414" s="29">
        <v>87</v>
      </c>
      <c r="K414" s="29">
        <v>34</v>
      </c>
      <c r="L414" s="29">
        <v>21</v>
      </c>
      <c r="M414" s="29">
        <v>24</v>
      </c>
      <c r="N414" s="29">
        <v>16</v>
      </c>
      <c r="O414" s="29">
        <v>11</v>
      </c>
      <c r="P414" s="29">
        <v>12</v>
      </c>
      <c r="Q414" s="29" t="s">
        <v>290</v>
      </c>
      <c r="R414" s="29" t="s">
        <v>290</v>
      </c>
      <c r="S414" s="29">
        <v>13</v>
      </c>
      <c r="T414" s="29" t="s">
        <v>7603</v>
      </c>
      <c r="U414" s="29" t="s">
        <v>7603</v>
      </c>
      <c r="V414" s="29" t="s">
        <v>7603</v>
      </c>
      <c r="W414" s="29" t="s">
        <v>7603</v>
      </c>
      <c r="X414" s="29">
        <v>16</v>
      </c>
      <c r="Y414" s="29" t="s">
        <v>7603</v>
      </c>
      <c r="Z414" s="7">
        <v>115</v>
      </c>
      <c r="AA414" s="7">
        <v>131</v>
      </c>
      <c r="AB414" s="8">
        <v>84</v>
      </c>
      <c r="AC414" s="8" t="s">
        <v>7603</v>
      </c>
      <c r="AD414" s="8" t="s">
        <v>290</v>
      </c>
      <c r="AE414" s="8" t="s">
        <v>290</v>
      </c>
      <c r="AF414" s="8" t="s">
        <v>7603</v>
      </c>
      <c r="AG414" s="8">
        <v>115</v>
      </c>
      <c r="AH414" s="8">
        <v>39</v>
      </c>
      <c r="AI414" s="9">
        <v>246</v>
      </c>
      <c r="AJ414" s="9" t="s">
        <v>7603</v>
      </c>
      <c r="AK414" s="9">
        <v>246</v>
      </c>
    </row>
    <row r="415" spans="1:37">
      <c r="A415">
        <v>2014</v>
      </c>
      <c r="B415" s="10" t="s">
        <v>2357</v>
      </c>
      <c r="C415" s="11" t="s">
        <v>2358</v>
      </c>
      <c r="D415" s="11" t="s">
        <v>12213</v>
      </c>
      <c r="E415" s="11" t="s">
        <v>2361</v>
      </c>
      <c r="F415" s="11" t="s">
        <v>1122</v>
      </c>
      <c r="G415" s="11" t="s">
        <v>12214</v>
      </c>
      <c r="H415" s="11" t="s">
        <v>6164</v>
      </c>
      <c r="I415" s="11" t="str">
        <f>INDEX(CountyList!A:A, MATCH(MID(B415, 3, 3), CountyList!B:B, 0))</f>
        <v>Cook</v>
      </c>
      <c r="J415" s="29">
        <v>24</v>
      </c>
      <c r="K415" s="29">
        <v>23</v>
      </c>
      <c r="L415" s="29">
        <v>21</v>
      </c>
      <c r="M415" s="29">
        <v>28</v>
      </c>
      <c r="N415" s="29">
        <v>25</v>
      </c>
      <c r="O415" s="29">
        <v>19</v>
      </c>
      <c r="P415" s="29">
        <v>14</v>
      </c>
      <c r="Q415" s="29">
        <v>19</v>
      </c>
      <c r="R415" s="29">
        <v>21</v>
      </c>
      <c r="S415" s="29">
        <v>26</v>
      </c>
      <c r="T415" s="29" t="s">
        <v>7603</v>
      </c>
      <c r="U415" s="29" t="s">
        <v>7603</v>
      </c>
      <c r="V415" s="29" t="s">
        <v>7603</v>
      </c>
      <c r="W415" s="29" t="s">
        <v>7603</v>
      </c>
      <c r="X415" s="29" t="s">
        <v>7603</v>
      </c>
      <c r="Y415" s="29" t="s">
        <v>7603</v>
      </c>
      <c r="Z415" s="7">
        <v>122</v>
      </c>
      <c r="AA415" s="7">
        <v>98</v>
      </c>
      <c r="AB415" s="8">
        <v>220</v>
      </c>
      <c r="AC415" s="8" t="s">
        <v>7603</v>
      </c>
      <c r="AD415" s="8" t="s">
        <v>7603</v>
      </c>
      <c r="AE415" s="8" t="s">
        <v>7603</v>
      </c>
      <c r="AF415" s="8" t="s">
        <v>7603</v>
      </c>
      <c r="AG415" s="8" t="s">
        <v>7603</v>
      </c>
      <c r="AH415" s="8" t="s">
        <v>7603</v>
      </c>
      <c r="AI415" s="9">
        <v>220</v>
      </c>
      <c r="AJ415" s="9" t="s">
        <v>7603</v>
      </c>
      <c r="AK415" s="9">
        <v>220</v>
      </c>
    </row>
    <row r="416" spans="1:37">
      <c r="A416">
        <v>2014</v>
      </c>
      <c r="B416" s="10" t="s">
        <v>2363</v>
      </c>
      <c r="C416" s="11" t="s">
        <v>9306</v>
      </c>
      <c r="D416" s="11" t="s">
        <v>12215</v>
      </c>
      <c r="E416" s="11" t="s">
        <v>2365</v>
      </c>
      <c r="F416" s="11" t="s">
        <v>1122</v>
      </c>
      <c r="G416" s="11" t="s">
        <v>12216</v>
      </c>
      <c r="H416" s="11" t="s">
        <v>6167</v>
      </c>
      <c r="I416" s="11" t="str">
        <f>INDEX(CountyList!A:A, MATCH(MID(B416, 3, 3), CountyList!B:B, 0))</f>
        <v>Cook</v>
      </c>
      <c r="J416" s="29">
        <v>30</v>
      </c>
      <c r="K416" s="29">
        <v>21</v>
      </c>
      <c r="L416" s="29">
        <v>20</v>
      </c>
      <c r="M416" s="29">
        <v>25</v>
      </c>
      <c r="N416" s="29">
        <v>18</v>
      </c>
      <c r="O416" s="29">
        <v>17</v>
      </c>
      <c r="P416" s="29">
        <v>22</v>
      </c>
      <c r="Q416" s="29">
        <v>24</v>
      </c>
      <c r="R416" s="29">
        <v>16</v>
      </c>
      <c r="S416" s="29">
        <v>18</v>
      </c>
      <c r="T416" s="29" t="s">
        <v>7603</v>
      </c>
      <c r="U416" s="29" t="s">
        <v>7603</v>
      </c>
      <c r="V416" s="29" t="s">
        <v>7603</v>
      </c>
      <c r="W416" s="29" t="s">
        <v>7603</v>
      </c>
      <c r="X416" s="29" t="s">
        <v>7603</v>
      </c>
      <c r="Y416" s="29" t="s">
        <v>7603</v>
      </c>
      <c r="Z416" s="7">
        <v>114</v>
      </c>
      <c r="AA416" s="7">
        <v>97</v>
      </c>
      <c r="AB416" s="8">
        <v>187</v>
      </c>
      <c r="AC416" s="8" t="s">
        <v>290</v>
      </c>
      <c r="AD416" s="8">
        <v>11</v>
      </c>
      <c r="AE416" s="8" t="s">
        <v>290</v>
      </c>
      <c r="AF416" s="8" t="s">
        <v>7603</v>
      </c>
      <c r="AG416" s="8" t="s">
        <v>7603</v>
      </c>
      <c r="AH416" s="8" t="s">
        <v>7603</v>
      </c>
      <c r="AI416" s="9">
        <v>211</v>
      </c>
      <c r="AJ416" s="9" t="s">
        <v>7603</v>
      </c>
      <c r="AK416" s="9">
        <v>211</v>
      </c>
    </row>
    <row r="417" spans="1:37">
      <c r="A417">
        <v>2014</v>
      </c>
      <c r="B417" s="10" t="s">
        <v>2366</v>
      </c>
      <c r="C417" s="11" t="s">
        <v>2367</v>
      </c>
      <c r="D417" s="11" t="s">
        <v>12217</v>
      </c>
      <c r="E417" s="11" t="s">
        <v>2368</v>
      </c>
      <c r="F417" s="11" t="s">
        <v>1122</v>
      </c>
      <c r="G417" s="11" t="s">
        <v>12218</v>
      </c>
      <c r="H417" s="11" t="s">
        <v>6171</v>
      </c>
      <c r="I417" s="11" t="str">
        <f>INDEX(CountyList!A:A, MATCH(MID(B417, 3, 3), CountyList!B:B, 0))</f>
        <v>Cook</v>
      </c>
      <c r="J417" s="29">
        <v>13</v>
      </c>
      <c r="K417" s="29">
        <v>12</v>
      </c>
      <c r="L417" s="29">
        <v>13</v>
      </c>
      <c r="M417" s="29">
        <v>14</v>
      </c>
      <c r="N417" s="29">
        <v>14</v>
      </c>
      <c r="O417" s="29">
        <v>13</v>
      </c>
      <c r="P417" s="29">
        <v>14</v>
      </c>
      <c r="Q417" s="29">
        <v>20</v>
      </c>
      <c r="R417" s="29">
        <v>20</v>
      </c>
      <c r="S417" s="29">
        <v>21</v>
      </c>
      <c r="T417" s="29" t="s">
        <v>7603</v>
      </c>
      <c r="U417" s="29" t="s">
        <v>7603</v>
      </c>
      <c r="V417" s="29" t="s">
        <v>7603</v>
      </c>
      <c r="W417" s="29" t="s">
        <v>7603</v>
      </c>
      <c r="X417" s="29" t="s">
        <v>7603</v>
      </c>
      <c r="Y417" s="29" t="s">
        <v>7603</v>
      </c>
      <c r="Z417" s="7">
        <v>83</v>
      </c>
      <c r="AA417" s="7">
        <v>71</v>
      </c>
      <c r="AB417" s="8" t="s">
        <v>7603</v>
      </c>
      <c r="AC417" s="8" t="s">
        <v>7603</v>
      </c>
      <c r="AD417" s="8" t="s">
        <v>7603</v>
      </c>
      <c r="AE417" s="8">
        <v>154</v>
      </c>
      <c r="AF417" s="8" t="s">
        <v>7603</v>
      </c>
      <c r="AG417" s="8" t="s">
        <v>7603</v>
      </c>
      <c r="AH417" s="8" t="s">
        <v>7603</v>
      </c>
      <c r="AI417" s="9">
        <v>154</v>
      </c>
      <c r="AJ417" s="9" t="s">
        <v>7603</v>
      </c>
      <c r="AK417" s="9">
        <v>154</v>
      </c>
    </row>
    <row r="418" spans="1:37">
      <c r="A418">
        <v>2014</v>
      </c>
      <c r="B418" s="10" t="s">
        <v>12219</v>
      </c>
      <c r="C418" s="11" t="s">
        <v>9314</v>
      </c>
      <c r="D418" s="11" t="s">
        <v>12220</v>
      </c>
      <c r="E418" s="11" t="s">
        <v>9317</v>
      </c>
      <c r="F418" s="11" t="s">
        <v>1122</v>
      </c>
      <c r="G418" s="11" t="s">
        <v>12221</v>
      </c>
      <c r="H418" s="11" t="s">
        <v>12222</v>
      </c>
      <c r="I418" s="11" t="str">
        <f>INDEX(CountyList!A:A, MATCH(MID(B418, 3, 3), CountyList!B:B, 0))</f>
        <v>Cook</v>
      </c>
      <c r="J418" s="29">
        <v>54</v>
      </c>
      <c r="K418" s="29">
        <v>20</v>
      </c>
      <c r="L418" s="29">
        <v>24</v>
      </c>
      <c r="M418" s="29">
        <v>17</v>
      </c>
      <c r="N418" s="29">
        <v>19</v>
      </c>
      <c r="O418" s="29">
        <v>18</v>
      </c>
      <c r="P418" s="29">
        <v>14</v>
      </c>
      <c r="Q418" s="29" t="s">
        <v>290</v>
      </c>
      <c r="R418" s="29">
        <v>17</v>
      </c>
      <c r="S418" s="29">
        <v>18</v>
      </c>
      <c r="T418" s="29" t="s">
        <v>7603</v>
      </c>
      <c r="U418" s="29" t="s">
        <v>7603</v>
      </c>
      <c r="V418" s="29" t="s">
        <v>7603</v>
      </c>
      <c r="W418" s="29" t="s">
        <v>7603</v>
      </c>
      <c r="X418" s="29" t="s">
        <v>7603</v>
      </c>
      <c r="Y418" s="29" t="s">
        <v>7603</v>
      </c>
      <c r="Z418" s="7">
        <v>108</v>
      </c>
      <c r="AA418" s="7">
        <v>102</v>
      </c>
      <c r="AB418" s="8">
        <v>35</v>
      </c>
      <c r="AC418" s="8" t="s">
        <v>7603</v>
      </c>
      <c r="AD418" s="8">
        <v>18</v>
      </c>
      <c r="AE418" s="8">
        <v>28</v>
      </c>
      <c r="AF418" s="8" t="s">
        <v>7603</v>
      </c>
      <c r="AG418" s="8">
        <v>119</v>
      </c>
      <c r="AH418" s="8">
        <v>10</v>
      </c>
      <c r="AI418" s="9">
        <v>210</v>
      </c>
      <c r="AJ418" s="9" t="s">
        <v>7603</v>
      </c>
      <c r="AK418" s="9">
        <v>210</v>
      </c>
    </row>
    <row r="419" spans="1:37">
      <c r="A419">
        <v>2014</v>
      </c>
      <c r="B419" s="10" t="s">
        <v>2369</v>
      </c>
      <c r="C419" s="11" t="s">
        <v>2370</v>
      </c>
      <c r="D419" s="11" t="s">
        <v>9321</v>
      </c>
      <c r="E419" s="11" t="s">
        <v>2373</v>
      </c>
      <c r="F419" s="11" t="s">
        <v>1122</v>
      </c>
      <c r="G419" s="11" t="s">
        <v>12223</v>
      </c>
      <c r="H419" s="11" t="s">
        <v>6174</v>
      </c>
      <c r="I419" s="11" t="str">
        <f>INDEX(CountyList!A:A, MATCH(MID(B419, 3, 3), CountyList!B:B, 0))</f>
        <v>Cook</v>
      </c>
      <c r="J419" s="29">
        <v>46</v>
      </c>
      <c r="K419" s="29">
        <v>25</v>
      </c>
      <c r="L419" s="29">
        <v>23</v>
      </c>
      <c r="M419" s="29">
        <v>24</v>
      </c>
      <c r="N419" s="29">
        <v>21</v>
      </c>
      <c r="O419" s="29">
        <v>26</v>
      </c>
      <c r="P419" s="29">
        <v>26</v>
      </c>
      <c r="Q419" s="29">
        <v>25</v>
      </c>
      <c r="R419" s="29">
        <v>20</v>
      </c>
      <c r="S419" s="29">
        <v>29</v>
      </c>
      <c r="T419" s="29" t="s">
        <v>7603</v>
      </c>
      <c r="U419" s="29" t="s">
        <v>7603</v>
      </c>
      <c r="V419" s="29" t="s">
        <v>7603</v>
      </c>
      <c r="W419" s="29" t="s">
        <v>7603</v>
      </c>
      <c r="X419" s="29" t="s">
        <v>7603</v>
      </c>
      <c r="Y419" s="29" t="s">
        <v>7603</v>
      </c>
      <c r="Z419" s="7">
        <v>142</v>
      </c>
      <c r="AA419" s="7">
        <v>123</v>
      </c>
      <c r="AB419" s="8" t="s">
        <v>290</v>
      </c>
      <c r="AC419" s="8" t="s">
        <v>7603</v>
      </c>
      <c r="AD419" s="8" t="s">
        <v>7603</v>
      </c>
      <c r="AE419" s="8">
        <v>263</v>
      </c>
      <c r="AF419" s="8" t="s">
        <v>7603</v>
      </c>
      <c r="AG419" s="8" t="s">
        <v>7603</v>
      </c>
      <c r="AH419" s="8" t="s">
        <v>7603</v>
      </c>
      <c r="AI419" s="9">
        <v>265</v>
      </c>
      <c r="AJ419" s="9" t="s">
        <v>7603</v>
      </c>
      <c r="AK419" s="9">
        <v>265</v>
      </c>
    </row>
    <row r="420" spans="1:37">
      <c r="A420">
        <v>2014</v>
      </c>
      <c r="B420" s="10" t="s">
        <v>6175</v>
      </c>
      <c r="C420" s="11" t="s">
        <v>6176</v>
      </c>
      <c r="D420" s="11" t="s">
        <v>6177</v>
      </c>
      <c r="E420" s="11" t="s">
        <v>6178</v>
      </c>
      <c r="F420" s="11" t="s">
        <v>1122</v>
      </c>
      <c r="G420" s="11" t="s">
        <v>12224</v>
      </c>
      <c r="H420" s="11" t="s">
        <v>6180</v>
      </c>
      <c r="I420" s="11" t="str">
        <f>INDEX(CountyList!A:A, MATCH(MID(B420, 3, 3), CountyList!B:B, 0))</f>
        <v>Cook</v>
      </c>
      <c r="J420" s="29" t="s">
        <v>290</v>
      </c>
      <c r="K420" s="29" t="s">
        <v>290</v>
      </c>
      <c r="L420" s="29" t="s">
        <v>7603</v>
      </c>
      <c r="M420" s="29" t="s">
        <v>7603</v>
      </c>
      <c r="N420" s="29" t="s">
        <v>7603</v>
      </c>
      <c r="O420" s="29" t="s">
        <v>7603</v>
      </c>
      <c r="P420" s="29" t="s">
        <v>7603</v>
      </c>
      <c r="Q420" s="29" t="s">
        <v>7603</v>
      </c>
      <c r="R420" s="29" t="s">
        <v>7603</v>
      </c>
      <c r="S420" s="29" t="s">
        <v>7603</v>
      </c>
      <c r="T420" s="29" t="s">
        <v>7603</v>
      </c>
      <c r="U420" s="29" t="s">
        <v>7603</v>
      </c>
      <c r="V420" s="29" t="s">
        <v>7603</v>
      </c>
      <c r="W420" s="29" t="s">
        <v>7603</v>
      </c>
      <c r="X420" s="29" t="s">
        <v>7603</v>
      </c>
      <c r="Y420" s="29" t="s">
        <v>7603</v>
      </c>
      <c r="Z420" s="7" t="s">
        <v>290</v>
      </c>
      <c r="AA420" s="7" t="s">
        <v>290</v>
      </c>
      <c r="AB420" s="8" t="s">
        <v>7603</v>
      </c>
      <c r="AC420" s="8" t="s">
        <v>7603</v>
      </c>
      <c r="AD420" s="8" t="s">
        <v>7603</v>
      </c>
      <c r="AE420" s="8">
        <v>13</v>
      </c>
      <c r="AF420" s="8" t="s">
        <v>7603</v>
      </c>
      <c r="AG420" s="8" t="s">
        <v>7603</v>
      </c>
      <c r="AH420" s="8" t="s">
        <v>7603</v>
      </c>
      <c r="AI420" s="9">
        <v>13</v>
      </c>
      <c r="AJ420" s="9" t="s">
        <v>7603</v>
      </c>
      <c r="AK420" s="9">
        <v>13</v>
      </c>
    </row>
    <row r="421" spans="1:37">
      <c r="A421">
        <v>2014</v>
      </c>
      <c r="B421" s="10" t="s">
        <v>12225</v>
      </c>
      <c r="C421" s="11" t="s">
        <v>9323</v>
      </c>
      <c r="D421" s="11" t="s">
        <v>9325</v>
      </c>
      <c r="E421" s="11" t="s">
        <v>1721</v>
      </c>
      <c r="F421" s="11" t="s">
        <v>1122</v>
      </c>
      <c r="G421" s="11" t="s">
        <v>12226</v>
      </c>
      <c r="H421" s="11" t="s">
        <v>12227</v>
      </c>
      <c r="I421" s="11" t="str">
        <f>INDEX(CountyList!A:A, MATCH(MID(B421, 3, 3), CountyList!B:B, 0))</f>
        <v>Cook</v>
      </c>
      <c r="J421" s="29">
        <v>36</v>
      </c>
      <c r="K421" s="29">
        <v>17</v>
      </c>
      <c r="L421" s="29" t="s">
        <v>290</v>
      </c>
      <c r="M421" s="29">
        <v>17</v>
      </c>
      <c r="N421" s="29">
        <v>10</v>
      </c>
      <c r="O421" s="29">
        <v>13</v>
      </c>
      <c r="P421" s="29">
        <v>12</v>
      </c>
      <c r="Q421" s="29">
        <v>16</v>
      </c>
      <c r="R421" s="29">
        <v>15</v>
      </c>
      <c r="S421" s="29">
        <v>14</v>
      </c>
      <c r="T421" s="29" t="s">
        <v>7603</v>
      </c>
      <c r="U421" s="29" t="s">
        <v>7603</v>
      </c>
      <c r="V421" s="29" t="s">
        <v>7603</v>
      </c>
      <c r="W421" s="29" t="s">
        <v>7603</v>
      </c>
      <c r="X421" s="29" t="s">
        <v>7603</v>
      </c>
      <c r="Y421" s="29" t="s">
        <v>7603</v>
      </c>
      <c r="Z421" s="7">
        <v>80</v>
      </c>
      <c r="AA421" s="7">
        <v>79</v>
      </c>
      <c r="AB421" s="8">
        <v>72</v>
      </c>
      <c r="AC421" s="8" t="s">
        <v>7603</v>
      </c>
      <c r="AD421" s="8" t="s">
        <v>290</v>
      </c>
      <c r="AE421" s="8">
        <v>31</v>
      </c>
      <c r="AF421" s="8" t="s">
        <v>7603</v>
      </c>
      <c r="AG421" s="8">
        <v>52</v>
      </c>
      <c r="AH421" s="8" t="s">
        <v>290</v>
      </c>
      <c r="AI421" s="9">
        <v>159</v>
      </c>
      <c r="AJ421" s="9" t="s">
        <v>7603</v>
      </c>
      <c r="AK421" s="9">
        <v>159</v>
      </c>
    </row>
    <row r="422" spans="1:37">
      <c r="A422">
        <v>2014</v>
      </c>
      <c r="B422" s="10" t="s">
        <v>2374</v>
      </c>
      <c r="C422" s="11" t="s">
        <v>401</v>
      </c>
      <c r="D422" s="11" t="s">
        <v>9328</v>
      </c>
      <c r="E422" s="11" t="s">
        <v>2376</v>
      </c>
      <c r="F422" s="11" t="s">
        <v>1122</v>
      </c>
      <c r="G422" s="11" t="s">
        <v>12228</v>
      </c>
      <c r="H422" s="11" t="s">
        <v>6183</v>
      </c>
      <c r="I422" s="11" t="str">
        <f>INDEX(CountyList!A:A, MATCH(MID(B422, 3, 3), CountyList!B:B, 0))</f>
        <v>Cook</v>
      </c>
      <c r="J422" s="29" t="s">
        <v>7603</v>
      </c>
      <c r="K422" s="29">
        <v>20</v>
      </c>
      <c r="L422" s="29">
        <v>15</v>
      </c>
      <c r="M422" s="29">
        <v>24</v>
      </c>
      <c r="N422" s="29">
        <v>16</v>
      </c>
      <c r="O422" s="29">
        <v>16</v>
      </c>
      <c r="P422" s="29">
        <v>19</v>
      </c>
      <c r="Q422" s="29">
        <v>16</v>
      </c>
      <c r="R422" s="29">
        <v>16</v>
      </c>
      <c r="S422" s="29">
        <v>10</v>
      </c>
      <c r="T422" s="29" t="s">
        <v>7603</v>
      </c>
      <c r="U422" s="29" t="s">
        <v>7603</v>
      </c>
      <c r="V422" s="29" t="s">
        <v>7603</v>
      </c>
      <c r="W422" s="29" t="s">
        <v>7603</v>
      </c>
      <c r="X422" s="29" t="s">
        <v>7603</v>
      </c>
      <c r="Y422" s="29" t="s">
        <v>7603</v>
      </c>
      <c r="Z422" s="7">
        <v>76</v>
      </c>
      <c r="AA422" s="7">
        <v>76</v>
      </c>
      <c r="AB422" s="8">
        <v>108</v>
      </c>
      <c r="AC422" s="8" t="s">
        <v>7603</v>
      </c>
      <c r="AD422" s="8" t="s">
        <v>7603</v>
      </c>
      <c r="AE422" s="8">
        <v>28</v>
      </c>
      <c r="AF422" s="8" t="s">
        <v>7603</v>
      </c>
      <c r="AG422" s="8">
        <v>10</v>
      </c>
      <c r="AH422" s="8" t="s">
        <v>290</v>
      </c>
      <c r="AI422" s="9">
        <v>152</v>
      </c>
      <c r="AJ422" s="9" t="s">
        <v>7603</v>
      </c>
      <c r="AK422" s="9">
        <v>152</v>
      </c>
    </row>
    <row r="423" spans="1:37">
      <c r="A423">
        <v>2014</v>
      </c>
      <c r="B423" s="10" t="s">
        <v>2377</v>
      </c>
      <c r="C423" s="11" t="s">
        <v>9330</v>
      </c>
      <c r="D423" s="11" t="s">
        <v>9332</v>
      </c>
      <c r="E423" s="11" t="s">
        <v>2380</v>
      </c>
      <c r="F423" s="11" t="s">
        <v>1122</v>
      </c>
      <c r="G423" s="11" t="s">
        <v>12229</v>
      </c>
      <c r="H423" s="11" t="s">
        <v>6187</v>
      </c>
      <c r="I423" s="11" t="str">
        <f>INDEX(CountyList!A:A, MATCH(MID(B423, 3, 3), CountyList!B:B, 0))</f>
        <v>Cook</v>
      </c>
      <c r="J423" s="29">
        <v>62</v>
      </c>
      <c r="K423" s="29">
        <v>29</v>
      </c>
      <c r="L423" s="29">
        <v>12</v>
      </c>
      <c r="M423" s="29">
        <v>16</v>
      </c>
      <c r="N423" s="29">
        <v>15</v>
      </c>
      <c r="O423" s="29">
        <v>17</v>
      </c>
      <c r="P423" s="29">
        <v>17</v>
      </c>
      <c r="Q423" s="29">
        <v>13</v>
      </c>
      <c r="R423" s="29">
        <v>18</v>
      </c>
      <c r="S423" s="29">
        <v>15</v>
      </c>
      <c r="T423" s="29" t="s">
        <v>7603</v>
      </c>
      <c r="U423" s="29" t="s">
        <v>7603</v>
      </c>
      <c r="V423" s="29" t="s">
        <v>7603</v>
      </c>
      <c r="W423" s="29" t="s">
        <v>7603</v>
      </c>
      <c r="X423" s="29" t="s">
        <v>7603</v>
      </c>
      <c r="Y423" s="29" t="s">
        <v>7603</v>
      </c>
      <c r="Z423" s="7">
        <v>110</v>
      </c>
      <c r="AA423" s="7">
        <v>104</v>
      </c>
      <c r="AB423" s="8">
        <v>120</v>
      </c>
      <c r="AC423" s="8" t="s">
        <v>7603</v>
      </c>
      <c r="AD423" s="8" t="s">
        <v>290</v>
      </c>
      <c r="AE423" s="8">
        <v>28</v>
      </c>
      <c r="AF423" s="8" t="s">
        <v>7603</v>
      </c>
      <c r="AG423" s="8">
        <v>32</v>
      </c>
      <c r="AH423" s="8">
        <v>32</v>
      </c>
      <c r="AI423" s="9">
        <v>214</v>
      </c>
      <c r="AJ423" s="9" t="s">
        <v>7603</v>
      </c>
      <c r="AK423" s="9">
        <v>214</v>
      </c>
    </row>
    <row r="424" spans="1:37">
      <c r="A424">
        <v>2014</v>
      </c>
      <c r="B424" s="10" t="s">
        <v>2381</v>
      </c>
      <c r="C424" s="11" t="s">
        <v>9335</v>
      </c>
      <c r="D424" s="11" t="s">
        <v>9337</v>
      </c>
      <c r="E424" s="11" t="s">
        <v>2385</v>
      </c>
      <c r="F424" s="11" t="s">
        <v>1122</v>
      </c>
      <c r="G424" s="11" t="s">
        <v>12230</v>
      </c>
      <c r="H424" s="11" t="s">
        <v>6190</v>
      </c>
      <c r="I424" s="11" t="str">
        <f>INDEX(CountyList!A:A, MATCH(MID(B424, 3, 3), CountyList!B:B, 0))</f>
        <v>Cook</v>
      </c>
      <c r="J424" s="29">
        <v>60</v>
      </c>
      <c r="K424" s="29">
        <v>42</v>
      </c>
      <c r="L424" s="29">
        <v>34</v>
      </c>
      <c r="M424" s="29">
        <v>27</v>
      </c>
      <c r="N424" s="29">
        <v>28</v>
      </c>
      <c r="O424" s="29">
        <v>28</v>
      </c>
      <c r="P424" s="29">
        <v>17</v>
      </c>
      <c r="Q424" s="29">
        <v>20</v>
      </c>
      <c r="R424" s="29">
        <v>20</v>
      </c>
      <c r="S424" s="29">
        <v>24</v>
      </c>
      <c r="T424" s="29" t="s">
        <v>7603</v>
      </c>
      <c r="U424" s="29" t="s">
        <v>7603</v>
      </c>
      <c r="V424" s="29" t="s">
        <v>7603</v>
      </c>
      <c r="W424" s="29" t="s">
        <v>7603</v>
      </c>
      <c r="X424" s="29" t="s">
        <v>290</v>
      </c>
      <c r="Y424" s="29" t="s">
        <v>7603</v>
      </c>
      <c r="Z424" s="7">
        <v>153</v>
      </c>
      <c r="AA424" s="7">
        <v>149</v>
      </c>
      <c r="AB424" s="8">
        <v>217</v>
      </c>
      <c r="AC424" s="8" t="s">
        <v>7603</v>
      </c>
      <c r="AD424" s="8" t="s">
        <v>290</v>
      </c>
      <c r="AE424" s="8">
        <v>21</v>
      </c>
      <c r="AF424" s="8" t="s">
        <v>7603</v>
      </c>
      <c r="AG424" s="8">
        <v>23</v>
      </c>
      <c r="AH424" s="8">
        <v>40</v>
      </c>
      <c r="AI424" s="9">
        <v>302</v>
      </c>
      <c r="AJ424" s="9" t="s">
        <v>7603</v>
      </c>
      <c r="AK424" s="9">
        <v>302</v>
      </c>
    </row>
    <row r="425" spans="1:37">
      <c r="A425">
        <v>2014</v>
      </c>
      <c r="B425" s="10" t="s">
        <v>2386</v>
      </c>
      <c r="C425" s="11" t="s">
        <v>9339</v>
      </c>
      <c r="D425" s="11" t="s">
        <v>8527</v>
      </c>
      <c r="E425" s="11" t="s">
        <v>2389</v>
      </c>
      <c r="F425" s="11" t="s">
        <v>1122</v>
      </c>
      <c r="G425" s="11" t="s">
        <v>12231</v>
      </c>
      <c r="H425" s="11" t="s">
        <v>6193</v>
      </c>
      <c r="I425" s="11" t="str">
        <f>INDEX(CountyList!A:A, MATCH(MID(B425, 3, 3), CountyList!B:B, 0))</f>
        <v>Cook</v>
      </c>
      <c r="J425" s="29">
        <v>41</v>
      </c>
      <c r="K425" s="29">
        <v>25</v>
      </c>
      <c r="L425" s="29">
        <v>18</v>
      </c>
      <c r="M425" s="29">
        <v>26</v>
      </c>
      <c r="N425" s="29">
        <v>26</v>
      </c>
      <c r="O425" s="29">
        <v>37</v>
      </c>
      <c r="P425" s="29">
        <v>21</v>
      </c>
      <c r="Q425" s="29">
        <v>31</v>
      </c>
      <c r="R425" s="29">
        <v>37</v>
      </c>
      <c r="S425" s="29">
        <v>37</v>
      </c>
      <c r="T425" s="29" t="s">
        <v>7603</v>
      </c>
      <c r="U425" s="29" t="s">
        <v>7603</v>
      </c>
      <c r="V425" s="29" t="s">
        <v>7603</v>
      </c>
      <c r="W425" s="29" t="s">
        <v>7603</v>
      </c>
      <c r="X425" s="29">
        <v>24</v>
      </c>
      <c r="Y425" s="29" t="s">
        <v>7603</v>
      </c>
      <c r="Z425" s="7">
        <v>170</v>
      </c>
      <c r="AA425" s="7">
        <v>153</v>
      </c>
      <c r="AB425" s="8">
        <v>16</v>
      </c>
      <c r="AC425" s="8" t="s">
        <v>7603</v>
      </c>
      <c r="AD425" s="8" t="s">
        <v>290</v>
      </c>
      <c r="AE425" s="8" t="s">
        <v>290</v>
      </c>
      <c r="AF425" s="8" t="s">
        <v>290</v>
      </c>
      <c r="AG425" s="8">
        <v>282</v>
      </c>
      <c r="AH425" s="8">
        <v>20</v>
      </c>
      <c r="AI425" s="9">
        <v>323</v>
      </c>
      <c r="AJ425" s="9" t="s">
        <v>7603</v>
      </c>
      <c r="AK425" s="9">
        <v>323</v>
      </c>
    </row>
    <row r="426" spans="1:37">
      <c r="A426">
        <v>2014</v>
      </c>
      <c r="B426" s="10" t="s">
        <v>12232</v>
      </c>
      <c r="C426" s="11" t="s">
        <v>9343</v>
      </c>
      <c r="D426" s="11" t="s">
        <v>9345</v>
      </c>
      <c r="E426" s="11" t="s">
        <v>9346</v>
      </c>
      <c r="F426" s="11" t="s">
        <v>1122</v>
      </c>
      <c r="G426" s="11" t="s">
        <v>12233</v>
      </c>
      <c r="H426" s="11" t="s">
        <v>12234</v>
      </c>
      <c r="I426" s="11" t="str">
        <f>INDEX(CountyList!A:A, MATCH(MID(B426, 3, 3), CountyList!B:B, 0))</f>
        <v>Cook</v>
      </c>
      <c r="J426" s="29">
        <v>25</v>
      </c>
      <c r="K426" s="29">
        <v>12</v>
      </c>
      <c r="L426" s="29">
        <v>24</v>
      </c>
      <c r="M426" s="29">
        <v>12</v>
      </c>
      <c r="N426" s="29">
        <v>23</v>
      </c>
      <c r="O426" s="29">
        <v>19</v>
      </c>
      <c r="P426" s="29">
        <v>26</v>
      </c>
      <c r="Q426" s="29">
        <v>21</v>
      </c>
      <c r="R426" s="29">
        <v>25</v>
      </c>
      <c r="S426" s="29">
        <v>31</v>
      </c>
      <c r="T426" s="29" t="s">
        <v>7603</v>
      </c>
      <c r="U426" s="29" t="s">
        <v>7603</v>
      </c>
      <c r="V426" s="29" t="s">
        <v>7603</v>
      </c>
      <c r="W426" s="29" t="s">
        <v>7603</v>
      </c>
      <c r="X426" s="29" t="s">
        <v>7603</v>
      </c>
      <c r="Y426" s="29" t="s">
        <v>7603</v>
      </c>
      <c r="Z426" s="7">
        <v>101</v>
      </c>
      <c r="AA426" s="7">
        <v>117</v>
      </c>
      <c r="AB426" s="8">
        <v>23</v>
      </c>
      <c r="AC426" s="8" t="s">
        <v>7603</v>
      </c>
      <c r="AD426" s="8" t="s">
        <v>7603</v>
      </c>
      <c r="AE426" s="8" t="s">
        <v>7603</v>
      </c>
      <c r="AF426" s="8" t="s">
        <v>7603</v>
      </c>
      <c r="AG426" s="8">
        <v>195</v>
      </c>
      <c r="AH426" s="8" t="s">
        <v>7603</v>
      </c>
      <c r="AI426" s="9">
        <v>218</v>
      </c>
      <c r="AJ426" s="9" t="s">
        <v>7603</v>
      </c>
      <c r="AK426" s="9">
        <v>218</v>
      </c>
    </row>
    <row r="427" spans="1:37">
      <c r="A427">
        <v>2014</v>
      </c>
      <c r="B427" s="10" t="s">
        <v>2390</v>
      </c>
      <c r="C427" s="11" t="s">
        <v>9349</v>
      </c>
      <c r="D427" s="11" t="s">
        <v>9351</v>
      </c>
      <c r="E427" s="11" t="s">
        <v>2392</v>
      </c>
      <c r="F427" s="11" t="s">
        <v>1122</v>
      </c>
      <c r="G427" s="11" t="s">
        <v>12235</v>
      </c>
      <c r="H427" s="11" t="s">
        <v>6196</v>
      </c>
      <c r="I427" s="11" t="str">
        <f>INDEX(CountyList!A:A, MATCH(MID(B427, 3, 3), CountyList!B:B, 0))</f>
        <v>Cook</v>
      </c>
      <c r="J427" s="29">
        <v>48</v>
      </c>
      <c r="K427" s="29">
        <v>31</v>
      </c>
      <c r="L427" s="29">
        <v>30</v>
      </c>
      <c r="M427" s="29">
        <v>27</v>
      </c>
      <c r="N427" s="29">
        <v>30</v>
      </c>
      <c r="O427" s="29">
        <v>32</v>
      </c>
      <c r="P427" s="29">
        <v>32</v>
      </c>
      <c r="Q427" s="29">
        <v>31</v>
      </c>
      <c r="R427" s="29">
        <v>21</v>
      </c>
      <c r="S427" s="29">
        <v>23</v>
      </c>
      <c r="T427" s="29" t="s">
        <v>7603</v>
      </c>
      <c r="U427" s="29" t="s">
        <v>7603</v>
      </c>
      <c r="V427" s="29" t="s">
        <v>7603</v>
      </c>
      <c r="W427" s="29" t="s">
        <v>7603</v>
      </c>
      <c r="X427" s="29" t="s">
        <v>7603</v>
      </c>
      <c r="Y427" s="29" t="s">
        <v>7603</v>
      </c>
      <c r="Z427" s="7">
        <v>154</v>
      </c>
      <c r="AA427" s="7">
        <v>151</v>
      </c>
      <c r="AB427" s="8" t="s">
        <v>290</v>
      </c>
      <c r="AC427" s="8" t="s">
        <v>7603</v>
      </c>
      <c r="AD427" s="8">
        <v>237</v>
      </c>
      <c r="AE427" s="8">
        <v>12</v>
      </c>
      <c r="AF427" s="8" t="s">
        <v>7603</v>
      </c>
      <c r="AG427" s="8">
        <v>12</v>
      </c>
      <c r="AH427" s="8">
        <v>35</v>
      </c>
      <c r="AI427" s="9">
        <v>305</v>
      </c>
      <c r="AJ427" s="9" t="s">
        <v>7603</v>
      </c>
      <c r="AK427" s="9">
        <v>305</v>
      </c>
    </row>
    <row r="428" spans="1:37">
      <c r="A428">
        <v>2014</v>
      </c>
      <c r="B428" s="10" t="s">
        <v>2393</v>
      </c>
      <c r="C428" s="11" t="s">
        <v>2394</v>
      </c>
      <c r="D428" s="11" t="s">
        <v>9354</v>
      </c>
      <c r="E428" s="11" t="s">
        <v>2396</v>
      </c>
      <c r="F428" s="11" t="s">
        <v>1122</v>
      </c>
      <c r="G428" s="11" t="s">
        <v>12236</v>
      </c>
      <c r="H428" s="11" t="s">
        <v>6199</v>
      </c>
      <c r="I428" s="11" t="str">
        <f>INDEX(CountyList!A:A, MATCH(MID(B428, 3, 3), CountyList!B:B, 0))</f>
        <v>Cook</v>
      </c>
      <c r="J428" s="29">
        <v>41</v>
      </c>
      <c r="K428" s="29">
        <v>21</v>
      </c>
      <c r="L428" s="29">
        <v>20</v>
      </c>
      <c r="M428" s="29">
        <v>16</v>
      </c>
      <c r="N428" s="29">
        <v>16</v>
      </c>
      <c r="O428" s="29">
        <v>20</v>
      </c>
      <c r="P428" s="29">
        <v>13</v>
      </c>
      <c r="Q428" s="29">
        <v>19</v>
      </c>
      <c r="R428" s="29">
        <v>11</v>
      </c>
      <c r="S428" s="29">
        <v>23</v>
      </c>
      <c r="T428" s="29" t="s">
        <v>7603</v>
      </c>
      <c r="U428" s="29" t="s">
        <v>7603</v>
      </c>
      <c r="V428" s="29" t="s">
        <v>7603</v>
      </c>
      <c r="W428" s="29" t="s">
        <v>7603</v>
      </c>
      <c r="X428" s="29" t="s">
        <v>7603</v>
      </c>
      <c r="Y428" s="29" t="s">
        <v>7603</v>
      </c>
      <c r="Z428" s="7">
        <v>98</v>
      </c>
      <c r="AA428" s="7">
        <v>102</v>
      </c>
      <c r="AB428" s="8" t="s">
        <v>290</v>
      </c>
      <c r="AC428" s="8" t="s">
        <v>7603</v>
      </c>
      <c r="AD428" s="8" t="s">
        <v>290</v>
      </c>
      <c r="AE428" s="8">
        <v>160</v>
      </c>
      <c r="AF428" s="8" t="s">
        <v>7603</v>
      </c>
      <c r="AG428" s="8" t="s">
        <v>290</v>
      </c>
      <c r="AH428" s="8">
        <v>27</v>
      </c>
      <c r="AI428" s="9">
        <v>200</v>
      </c>
      <c r="AJ428" s="9" t="s">
        <v>7603</v>
      </c>
      <c r="AK428" s="9">
        <v>200</v>
      </c>
    </row>
    <row r="429" spans="1:37">
      <c r="A429">
        <v>2014</v>
      </c>
      <c r="B429" s="10" t="s">
        <v>2397</v>
      </c>
      <c r="C429" s="11" t="s">
        <v>2398</v>
      </c>
      <c r="D429" s="11" t="s">
        <v>12237</v>
      </c>
      <c r="E429" s="11" t="s">
        <v>2400</v>
      </c>
      <c r="F429" s="11" t="s">
        <v>1122</v>
      </c>
      <c r="G429" s="11" t="s">
        <v>12238</v>
      </c>
      <c r="H429" s="11" t="s">
        <v>6202</v>
      </c>
      <c r="I429" s="11" t="str">
        <f>INDEX(CountyList!A:A, MATCH(MID(B429, 3, 3), CountyList!B:B, 0))</f>
        <v>Cook</v>
      </c>
      <c r="J429" s="29">
        <v>61</v>
      </c>
      <c r="K429" s="29">
        <v>45</v>
      </c>
      <c r="L429" s="29">
        <v>35</v>
      </c>
      <c r="M429" s="29">
        <v>53</v>
      </c>
      <c r="N429" s="29">
        <v>46</v>
      </c>
      <c r="O429" s="29">
        <v>35</v>
      </c>
      <c r="P429" s="29">
        <v>48</v>
      </c>
      <c r="Q429" s="29">
        <v>66</v>
      </c>
      <c r="R429" s="29">
        <v>49</v>
      </c>
      <c r="S429" s="29">
        <v>45</v>
      </c>
      <c r="T429" s="29" t="s">
        <v>7603</v>
      </c>
      <c r="U429" s="29" t="s">
        <v>7603</v>
      </c>
      <c r="V429" s="29" t="s">
        <v>7603</v>
      </c>
      <c r="W429" s="29" t="s">
        <v>7603</v>
      </c>
      <c r="X429" s="29">
        <v>11</v>
      </c>
      <c r="Y429" s="29" t="s">
        <v>7603</v>
      </c>
      <c r="Z429" s="7">
        <v>242</v>
      </c>
      <c r="AA429" s="7">
        <v>252</v>
      </c>
      <c r="AB429" s="8">
        <v>41</v>
      </c>
      <c r="AC429" s="8" t="s">
        <v>290</v>
      </c>
      <c r="AD429" s="8" t="s">
        <v>290</v>
      </c>
      <c r="AE429" s="8" t="s">
        <v>7603</v>
      </c>
      <c r="AF429" s="8" t="s">
        <v>7603</v>
      </c>
      <c r="AG429" s="8">
        <v>446</v>
      </c>
      <c r="AH429" s="8" t="s">
        <v>290</v>
      </c>
      <c r="AI429" s="9">
        <v>494</v>
      </c>
      <c r="AJ429" s="9" t="s">
        <v>7603</v>
      </c>
      <c r="AK429" s="9">
        <v>494</v>
      </c>
    </row>
    <row r="430" spans="1:37">
      <c r="A430">
        <v>2014</v>
      </c>
      <c r="B430" s="10" t="s">
        <v>2401</v>
      </c>
      <c r="C430" s="11" t="s">
        <v>2402</v>
      </c>
      <c r="D430" s="11" t="s">
        <v>12239</v>
      </c>
      <c r="E430" s="11" t="s">
        <v>2404</v>
      </c>
      <c r="F430" s="11" t="s">
        <v>1122</v>
      </c>
      <c r="G430" s="11" t="s">
        <v>12240</v>
      </c>
      <c r="H430" s="11" t="s">
        <v>6051</v>
      </c>
      <c r="I430" s="11" t="str">
        <f>INDEX(CountyList!A:A, MATCH(MID(B430, 3, 3), CountyList!B:B, 0))</f>
        <v>Cook</v>
      </c>
      <c r="J430" s="29">
        <v>56</v>
      </c>
      <c r="K430" s="29">
        <v>26</v>
      </c>
      <c r="L430" s="29">
        <v>32</v>
      </c>
      <c r="M430" s="29">
        <v>25</v>
      </c>
      <c r="N430" s="29">
        <v>31</v>
      </c>
      <c r="O430" s="29">
        <v>41</v>
      </c>
      <c r="P430" s="29">
        <v>28</v>
      </c>
      <c r="Q430" s="29">
        <v>35</v>
      </c>
      <c r="R430" s="29">
        <v>31</v>
      </c>
      <c r="S430" s="29">
        <v>23</v>
      </c>
      <c r="T430" s="29" t="s">
        <v>7603</v>
      </c>
      <c r="U430" s="29" t="s">
        <v>7603</v>
      </c>
      <c r="V430" s="29" t="s">
        <v>7603</v>
      </c>
      <c r="W430" s="29" t="s">
        <v>7603</v>
      </c>
      <c r="X430" s="29" t="s">
        <v>7603</v>
      </c>
      <c r="Y430" s="29" t="s">
        <v>7603</v>
      </c>
      <c r="Z430" s="7">
        <v>160</v>
      </c>
      <c r="AA430" s="7">
        <v>168</v>
      </c>
      <c r="AB430" s="8">
        <v>292</v>
      </c>
      <c r="AC430" s="8">
        <v>13</v>
      </c>
      <c r="AD430" s="8" t="s">
        <v>290</v>
      </c>
      <c r="AE430" s="8" t="s">
        <v>290</v>
      </c>
      <c r="AF430" s="8" t="s">
        <v>7603</v>
      </c>
      <c r="AG430" s="8">
        <v>15</v>
      </c>
      <c r="AH430" s="8" t="s">
        <v>290</v>
      </c>
      <c r="AI430" s="9">
        <v>328</v>
      </c>
      <c r="AJ430" s="9" t="s">
        <v>7603</v>
      </c>
      <c r="AK430" s="9">
        <v>328</v>
      </c>
    </row>
    <row r="431" spans="1:37">
      <c r="A431">
        <v>2014</v>
      </c>
      <c r="B431" s="10" t="s">
        <v>2405</v>
      </c>
      <c r="C431" s="11" t="s">
        <v>2406</v>
      </c>
      <c r="D431" s="11" t="s">
        <v>12241</v>
      </c>
      <c r="E431" s="11" t="s">
        <v>2408</v>
      </c>
      <c r="F431" s="11" t="s">
        <v>1122</v>
      </c>
      <c r="G431" s="11" t="s">
        <v>12242</v>
      </c>
      <c r="H431" s="11" t="s">
        <v>6205</v>
      </c>
      <c r="I431" s="11" t="str">
        <f>INDEX(CountyList!A:A, MATCH(MID(B431, 3, 3), CountyList!B:B, 0))</f>
        <v>Cook</v>
      </c>
      <c r="J431" s="29">
        <v>79</v>
      </c>
      <c r="K431" s="29">
        <v>44</v>
      </c>
      <c r="L431" s="29">
        <v>37</v>
      </c>
      <c r="M431" s="29">
        <v>24</v>
      </c>
      <c r="N431" s="29">
        <v>33</v>
      </c>
      <c r="O431" s="29">
        <v>25</v>
      </c>
      <c r="P431" s="29">
        <v>25</v>
      </c>
      <c r="Q431" s="29">
        <v>20</v>
      </c>
      <c r="R431" s="29">
        <v>27</v>
      </c>
      <c r="S431" s="29">
        <v>21</v>
      </c>
      <c r="T431" s="29" t="s">
        <v>7603</v>
      </c>
      <c r="U431" s="29" t="s">
        <v>7603</v>
      </c>
      <c r="V431" s="29" t="s">
        <v>7603</v>
      </c>
      <c r="W431" s="29" t="s">
        <v>7603</v>
      </c>
      <c r="X431" s="29" t="s">
        <v>7603</v>
      </c>
      <c r="Y431" s="29" t="s">
        <v>7603</v>
      </c>
      <c r="Z431" s="7">
        <v>151</v>
      </c>
      <c r="AA431" s="7">
        <v>184</v>
      </c>
      <c r="AB431" s="8">
        <v>50</v>
      </c>
      <c r="AC431" s="8" t="s">
        <v>7603</v>
      </c>
      <c r="AD431" s="8">
        <v>26</v>
      </c>
      <c r="AE431" s="8" t="s">
        <v>7603</v>
      </c>
      <c r="AF431" s="8" t="s">
        <v>7603</v>
      </c>
      <c r="AG431" s="8">
        <v>244</v>
      </c>
      <c r="AH431" s="8">
        <v>15</v>
      </c>
      <c r="AI431" s="9">
        <v>335</v>
      </c>
      <c r="AJ431" s="9" t="s">
        <v>7603</v>
      </c>
      <c r="AK431" s="9">
        <v>335</v>
      </c>
    </row>
    <row r="432" spans="1:37">
      <c r="A432">
        <v>2014</v>
      </c>
      <c r="B432" s="10" t="s">
        <v>2409</v>
      </c>
      <c r="C432" s="11" t="s">
        <v>2410</v>
      </c>
      <c r="D432" s="11" t="s">
        <v>9366</v>
      </c>
      <c r="E432" s="11" t="s">
        <v>2412</v>
      </c>
      <c r="F432" s="11" t="s">
        <v>1122</v>
      </c>
      <c r="G432" s="11" t="s">
        <v>12243</v>
      </c>
      <c r="H432" s="11" t="s">
        <v>12244</v>
      </c>
      <c r="I432" s="11" t="str">
        <f>INDEX(CountyList!A:A, MATCH(MID(B432, 3, 3), CountyList!B:B, 0))</f>
        <v>Cook</v>
      </c>
      <c r="J432" s="29">
        <v>20</v>
      </c>
      <c r="K432" s="29">
        <v>26</v>
      </c>
      <c r="L432" s="29">
        <v>27</v>
      </c>
      <c r="M432" s="29">
        <v>29</v>
      </c>
      <c r="N432" s="29">
        <v>22</v>
      </c>
      <c r="O432" s="29">
        <v>28</v>
      </c>
      <c r="P432" s="29">
        <v>30</v>
      </c>
      <c r="Q432" s="29">
        <v>45</v>
      </c>
      <c r="R432" s="29">
        <v>53</v>
      </c>
      <c r="S432" s="29">
        <v>33</v>
      </c>
      <c r="T432" s="29" t="s">
        <v>7603</v>
      </c>
      <c r="U432" s="29" t="s">
        <v>7603</v>
      </c>
      <c r="V432" s="29" t="s">
        <v>7603</v>
      </c>
      <c r="W432" s="29" t="s">
        <v>7603</v>
      </c>
      <c r="X432" s="29" t="s">
        <v>7603</v>
      </c>
      <c r="Y432" s="29" t="s">
        <v>7603</v>
      </c>
      <c r="Z432" s="7">
        <v>155</v>
      </c>
      <c r="AA432" s="7">
        <v>158</v>
      </c>
      <c r="AB432" s="8" t="s">
        <v>290</v>
      </c>
      <c r="AC432" s="8" t="s">
        <v>7603</v>
      </c>
      <c r="AD432" s="8" t="s">
        <v>7603</v>
      </c>
      <c r="AE432" s="8">
        <v>308</v>
      </c>
      <c r="AF432" s="8" t="s">
        <v>7603</v>
      </c>
      <c r="AG432" s="8" t="s">
        <v>7603</v>
      </c>
      <c r="AH432" s="8" t="s">
        <v>290</v>
      </c>
      <c r="AI432" s="9">
        <v>313</v>
      </c>
      <c r="AJ432" s="9" t="s">
        <v>7603</v>
      </c>
      <c r="AK432" s="9">
        <v>313</v>
      </c>
    </row>
    <row r="433" spans="1:37">
      <c r="A433">
        <v>2014</v>
      </c>
      <c r="B433" s="10" t="s">
        <v>2413</v>
      </c>
      <c r="C433" s="11" t="s">
        <v>2414</v>
      </c>
      <c r="D433" s="11" t="s">
        <v>9369</v>
      </c>
      <c r="E433" s="11" t="s">
        <v>2417</v>
      </c>
      <c r="F433" s="11" t="s">
        <v>1122</v>
      </c>
      <c r="G433" s="11" t="s">
        <v>12245</v>
      </c>
      <c r="H433" s="11" t="s">
        <v>6211</v>
      </c>
      <c r="I433" s="11" t="str">
        <f>INDEX(CountyList!A:A, MATCH(MID(B433, 3, 3), CountyList!B:B, 0))</f>
        <v>Cook</v>
      </c>
      <c r="J433" s="29">
        <v>30</v>
      </c>
      <c r="K433" s="29">
        <v>22</v>
      </c>
      <c r="L433" s="29">
        <v>24</v>
      </c>
      <c r="M433" s="29">
        <v>21</v>
      </c>
      <c r="N433" s="29">
        <v>15</v>
      </c>
      <c r="O433" s="29">
        <v>22</v>
      </c>
      <c r="P433" s="29">
        <v>19</v>
      </c>
      <c r="Q433" s="29">
        <v>19</v>
      </c>
      <c r="R433" s="29">
        <v>29</v>
      </c>
      <c r="S433" s="29">
        <v>16</v>
      </c>
      <c r="T433" s="29" t="s">
        <v>7603</v>
      </c>
      <c r="U433" s="29" t="s">
        <v>7603</v>
      </c>
      <c r="V433" s="29" t="s">
        <v>7603</v>
      </c>
      <c r="W433" s="29" t="s">
        <v>7603</v>
      </c>
      <c r="X433" s="29" t="s">
        <v>7603</v>
      </c>
      <c r="Y433" s="29" t="s">
        <v>7603</v>
      </c>
      <c r="Z433" s="7">
        <v>98</v>
      </c>
      <c r="AA433" s="7">
        <v>119</v>
      </c>
      <c r="AB433" s="8">
        <v>202</v>
      </c>
      <c r="AC433" s="8" t="s">
        <v>7603</v>
      </c>
      <c r="AD433" s="8" t="s">
        <v>7603</v>
      </c>
      <c r="AE433" s="8" t="s">
        <v>290</v>
      </c>
      <c r="AF433" s="8" t="s">
        <v>290</v>
      </c>
      <c r="AG433" s="8" t="s">
        <v>290</v>
      </c>
      <c r="AH433" s="8" t="s">
        <v>290</v>
      </c>
      <c r="AI433" s="9">
        <v>217</v>
      </c>
      <c r="AJ433" s="9" t="s">
        <v>7603</v>
      </c>
      <c r="AK433" s="9">
        <v>217</v>
      </c>
    </row>
    <row r="434" spans="1:37">
      <c r="A434">
        <v>2014</v>
      </c>
      <c r="B434" s="10" t="s">
        <v>2418</v>
      </c>
      <c r="C434" s="11" t="s">
        <v>2419</v>
      </c>
      <c r="D434" s="11" t="s">
        <v>9372</v>
      </c>
      <c r="E434" s="11" t="s">
        <v>2421</v>
      </c>
      <c r="F434" s="11" t="s">
        <v>1122</v>
      </c>
      <c r="G434" s="11" t="s">
        <v>12246</v>
      </c>
      <c r="H434" s="11" t="s">
        <v>6214</v>
      </c>
      <c r="I434" s="11" t="str">
        <f>INDEX(CountyList!A:A, MATCH(MID(B434, 3, 3), CountyList!B:B, 0))</f>
        <v>Cook</v>
      </c>
      <c r="J434" s="29" t="s">
        <v>7603</v>
      </c>
      <c r="K434" s="29">
        <v>27</v>
      </c>
      <c r="L434" s="29">
        <v>18</v>
      </c>
      <c r="M434" s="29">
        <v>17</v>
      </c>
      <c r="N434" s="29">
        <v>20</v>
      </c>
      <c r="O434" s="29">
        <v>19</v>
      </c>
      <c r="P434" s="29">
        <v>34</v>
      </c>
      <c r="Q434" s="29">
        <v>17</v>
      </c>
      <c r="R434" s="29">
        <v>23</v>
      </c>
      <c r="S434" s="29">
        <v>25</v>
      </c>
      <c r="T434" s="29" t="s">
        <v>7603</v>
      </c>
      <c r="U434" s="29" t="s">
        <v>7603</v>
      </c>
      <c r="V434" s="29" t="s">
        <v>7603</v>
      </c>
      <c r="W434" s="29" t="s">
        <v>7603</v>
      </c>
      <c r="X434" s="29" t="s">
        <v>7603</v>
      </c>
      <c r="Y434" s="29" t="s">
        <v>7603</v>
      </c>
      <c r="Z434" s="7">
        <v>95</v>
      </c>
      <c r="AA434" s="7">
        <v>105</v>
      </c>
      <c r="AB434" s="8">
        <v>174</v>
      </c>
      <c r="AC434" s="8" t="s">
        <v>7603</v>
      </c>
      <c r="AD434" s="8" t="s">
        <v>7603</v>
      </c>
      <c r="AE434" s="8" t="s">
        <v>290</v>
      </c>
      <c r="AF434" s="8" t="s">
        <v>7603</v>
      </c>
      <c r="AG434" s="8" t="s">
        <v>7603</v>
      </c>
      <c r="AH434" s="8">
        <v>22</v>
      </c>
      <c r="AI434" s="9">
        <v>200</v>
      </c>
      <c r="AJ434" s="9" t="s">
        <v>7603</v>
      </c>
      <c r="AK434" s="9">
        <v>200</v>
      </c>
    </row>
    <row r="435" spans="1:37">
      <c r="A435">
        <v>2014</v>
      </c>
      <c r="B435" s="10" t="s">
        <v>2422</v>
      </c>
      <c r="C435" s="11" t="s">
        <v>2423</v>
      </c>
      <c r="D435" s="11" t="s">
        <v>6215</v>
      </c>
      <c r="E435" s="11" t="s">
        <v>2426</v>
      </c>
      <c r="F435" s="11" t="s">
        <v>1122</v>
      </c>
      <c r="G435" s="11" t="s">
        <v>12247</v>
      </c>
      <c r="H435" s="11" t="s">
        <v>6217</v>
      </c>
      <c r="I435" s="11" t="str">
        <f>INDEX(CountyList!A:A, MATCH(MID(B435, 3, 3), CountyList!B:B, 0))</f>
        <v>Cook</v>
      </c>
      <c r="J435" s="29">
        <v>47</v>
      </c>
      <c r="K435" s="29">
        <v>24</v>
      </c>
      <c r="L435" s="29">
        <v>25</v>
      </c>
      <c r="M435" s="29">
        <v>23</v>
      </c>
      <c r="N435" s="29">
        <v>21</v>
      </c>
      <c r="O435" s="29">
        <v>19</v>
      </c>
      <c r="P435" s="29">
        <v>13</v>
      </c>
      <c r="Q435" s="29" t="s">
        <v>290</v>
      </c>
      <c r="R435" s="29">
        <v>16</v>
      </c>
      <c r="S435" s="29">
        <v>11</v>
      </c>
      <c r="T435" s="29" t="s">
        <v>7603</v>
      </c>
      <c r="U435" s="29" t="s">
        <v>7603</v>
      </c>
      <c r="V435" s="29" t="s">
        <v>7603</v>
      </c>
      <c r="W435" s="29" t="s">
        <v>7603</v>
      </c>
      <c r="X435" s="29">
        <v>40</v>
      </c>
      <c r="Y435" s="29" t="s">
        <v>7603</v>
      </c>
      <c r="Z435" s="7">
        <v>117</v>
      </c>
      <c r="AA435" s="7">
        <v>130</v>
      </c>
      <c r="AB435" s="8">
        <v>15</v>
      </c>
      <c r="AC435" s="8" t="s">
        <v>7603</v>
      </c>
      <c r="AD435" s="8">
        <v>15</v>
      </c>
      <c r="AE435" s="8" t="s">
        <v>290</v>
      </c>
      <c r="AF435" s="8" t="s">
        <v>7603</v>
      </c>
      <c r="AG435" s="8">
        <v>164</v>
      </c>
      <c r="AH435" s="8">
        <v>47</v>
      </c>
      <c r="AI435" s="9">
        <v>247</v>
      </c>
      <c r="AJ435" s="9" t="s">
        <v>7603</v>
      </c>
      <c r="AK435" s="9">
        <v>247</v>
      </c>
    </row>
    <row r="436" spans="1:37">
      <c r="A436">
        <v>2014</v>
      </c>
      <c r="B436" s="10" t="s">
        <v>12248</v>
      </c>
      <c r="C436" s="11" t="s">
        <v>9376</v>
      </c>
      <c r="D436" s="11" t="s">
        <v>9378</v>
      </c>
      <c r="E436" s="11" t="s">
        <v>9379</v>
      </c>
      <c r="F436" s="11" t="s">
        <v>1122</v>
      </c>
      <c r="G436" s="11" t="s">
        <v>12249</v>
      </c>
      <c r="H436" s="11" t="s">
        <v>12250</v>
      </c>
      <c r="I436" s="11" t="str">
        <f>INDEX(CountyList!A:A, MATCH(MID(B436, 3, 3), CountyList!B:B, 0))</f>
        <v>Cook</v>
      </c>
      <c r="J436" s="29">
        <v>62</v>
      </c>
      <c r="K436" s="29">
        <v>18</v>
      </c>
      <c r="L436" s="29">
        <v>13</v>
      </c>
      <c r="M436" s="29">
        <v>12</v>
      </c>
      <c r="N436" s="29">
        <v>15</v>
      </c>
      <c r="O436" s="29">
        <v>17</v>
      </c>
      <c r="P436" s="29" t="s">
        <v>290</v>
      </c>
      <c r="Q436" s="29" t="s">
        <v>290</v>
      </c>
      <c r="R436" s="29" t="s">
        <v>290</v>
      </c>
      <c r="S436" s="29" t="s">
        <v>290</v>
      </c>
      <c r="T436" s="29" t="s">
        <v>7603</v>
      </c>
      <c r="U436" s="29" t="s">
        <v>7603</v>
      </c>
      <c r="V436" s="29" t="s">
        <v>7603</v>
      </c>
      <c r="W436" s="29" t="s">
        <v>7603</v>
      </c>
      <c r="X436" s="29" t="s">
        <v>7603</v>
      </c>
      <c r="Y436" s="29" t="s">
        <v>7603</v>
      </c>
      <c r="Z436" s="7">
        <v>67</v>
      </c>
      <c r="AA436" s="7">
        <v>96</v>
      </c>
      <c r="AB436" s="8">
        <v>38</v>
      </c>
      <c r="AC436" s="8" t="s">
        <v>7603</v>
      </c>
      <c r="AD436" s="8" t="s">
        <v>290</v>
      </c>
      <c r="AE436" s="8" t="s">
        <v>290</v>
      </c>
      <c r="AF436" s="8" t="s">
        <v>7603</v>
      </c>
      <c r="AG436" s="8">
        <v>88</v>
      </c>
      <c r="AH436" s="8">
        <v>24</v>
      </c>
      <c r="AI436" s="9">
        <v>163</v>
      </c>
      <c r="AJ436" s="9" t="s">
        <v>7603</v>
      </c>
      <c r="AK436" s="9">
        <v>163</v>
      </c>
    </row>
    <row r="437" spans="1:37">
      <c r="A437">
        <v>2014</v>
      </c>
      <c r="B437" s="10" t="s">
        <v>2427</v>
      </c>
      <c r="C437" s="11" t="s">
        <v>9382</v>
      </c>
      <c r="D437" s="11" t="s">
        <v>9384</v>
      </c>
      <c r="E437" s="11" t="s">
        <v>2430</v>
      </c>
      <c r="F437" s="11" t="s">
        <v>1122</v>
      </c>
      <c r="G437" s="11" t="s">
        <v>12251</v>
      </c>
      <c r="H437" s="11" t="s">
        <v>6221</v>
      </c>
      <c r="I437" s="11" t="str">
        <f>INDEX(CountyList!A:A, MATCH(MID(B437, 3, 3), CountyList!B:B, 0))</f>
        <v>Cook</v>
      </c>
      <c r="J437" s="29">
        <v>30</v>
      </c>
      <c r="K437" s="29">
        <v>24</v>
      </c>
      <c r="L437" s="29">
        <v>22</v>
      </c>
      <c r="M437" s="29">
        <v>26</v>
      </c>
      <c r="N437" s="29">
        <v>20</v>
      </c>
      <c r="O437" s="29">
        <v>16</v>
      </c>
      <c r="P437" s="29">
        <v>22</v>
      </c>
      <c r="Q437" s="29">
        <v>10</v>
      </c>
      <c r="R437" s="29" t="s">
        <v>290</v>
      </c>
      <c r="S437" s="29">
        <v>14</v>
      </c>
      <c r="T437" s="29" t="s">
        <v>7603</v>
      </c>
      <c r="U437" s="29" t="s">
        <v>7603</v>
      </c>
      <c r="V437" s="29" t="s">
        <v>7603</v>
      </c>
      <c r="W437" s="29" t="s">
        <v>7603</v>
      </c>
      <c r="X437" s="29" t="s">
        <v>7603</v>
      </c>
      <c r="Y437" s="29" t="s">
        <v>7603</v>
      </c>
      <c r="Z437" s="7">
        <v>100</v>
      </c>
      <c r="AA437" s="7">
        <v>92</v>
      </c>
      <c r="AB437" s="8">
        <v>88</v>
      </c>
      <c r="AC437" s="8" t="s">
        <v>7603</v>
      </c>
      <c r="AD437" s="8">
        <v>20</v>
      </c>
      <c r="AE437" s="8" t="s">
        <v>290</v>
      </c>
      <c r="AF437" s="8" t="s">
        <v>7603</v>
      </c>
      <c r="AG437" s="8">
        <v>68</v>
      </c>
      <c r="AH437" s="8">
        <v>13</v>
      </c>
      <c r="AI437" s="9">
        <v>192</v>
      </c>
      <c r="AJ437" s="9" t="s">
        <v>7603</v>
      </c>
      <c r="AK437" s="9">
        <v>192</v>
      </c>
    </row>
    <row r="438" spans="1:37">
      <c r="A438">
        <v>2014</v>
      </c>
      <c r="B438" s="10" t="s">
        <v>12252</v>
      </c>
      <c r="C438" s="11" t="s">
        <v>9386</v>
      </c>
      <c r="D438" s="11" t="s">
        <v>9388</v>
      </c>
      <c r="E438" s="11" t="s">
        <v>9389</v>
      </c>
      <c r="F438" s="11" t="s">
        <v>1122</v>
      </c>
      <c r="G438" s="11" t="s">
        <v>12253</v>
      </c>
      <c r="H438" s="11" t="s">
        <v>12254</v>
      </c>
      <c r="I438" s="11" t="str">
        <f>INDEX(CountyList!A:A, MATCH(MID(B438, 3, 3), CountyList!B:B, 0))</f>
        <v>Cook</v>
      </c>
      <c r="J438" s="29">
        <v>34</v>
      </c>
      <c r="K438" s="29" t="s">
        <v>290</v>
      </c>
      <c r="L438" s="29" t="s">
        <v>7603</v>
      </c>
      <c r="M438" s="29" t="s">
        <v>7603</v>
      </c>
      <c r="N438" s="29" t="s">
        <v>7603</v>
      </c>
      <c r="O438" s="29" t="s">
        <v>7603</v>
      </c>
      <c r="P438" s="29" t="s">
        <v>7603</v>
      </c>
      <c r="Q438" s="29" t="s">
        <v>7603</v>
      </c>
      <c r="R438" s="29" t="s">
        <v>7603</v>
      </c>
      <c r="S438" s="29" t="s">
        <v>7603</v>
      </c>
      <c r="T438" s="29" t="s">
        <v>7603</v>
      </c>
      <c r="U438" s="29" t="s">
        <v>7603</v>
      </c>
      <c r="V438" s="29" t="s">
        <v>7603</v>
      </c>
      <c r="W438" s="29" t="s">
        <v>7603</v>
      </c>
      <c r="X438" s="29" t="s">
        <v>7603</v>
      </c>
      <c r="Y438" s="29" t="s">
        <v>7603</v>
      </c>
      <c r="Z438" s="7">
        <v>20</v>
      </c>
      <c r="AA438" s="7">
        <v>20</v>
      </c>
      <c r="AB438" s="8" t="s">
        <v>7603</v>
      </c>
      <c r="AC438" s="8" t="s">
        <v>7603</v>
      </c>
      <c r="AD438" s="8" t="s">
        <v>7603</v>
      </c>
      <c r="AE438" s="8">
        <v>40</v>
      </c>
      <c r="AF438" s="8" t="s">
        <v>7603</v>
      </c>
      <c r="AG438" s="8" t="s">
        <v>7603</v>
      </c>
      <c r="AH438" s="8" t="s">
        <v>7603</v>
      </c>
      <c r="AI438" s="9">
        <v>40</v>
      </c>
      <c r="AJ438" s="9" t="s">
        <v>7603</v>
      </c>
      <c r="AK438" s="9">
        <v>40</v>
      </c>
    </row>
    <row r="439" spans="1:37">
      <c r="A439">
        <v>2014</v>
      </c>
      <c r="B439" s="10" t="s">
        <v>2431</v>
      </c>
      <c r="C439" s="11" t="s">
        <v>2432</v>
      </c>
      <c r="D439" s="11" t="s">
        <v>9399</v>
      </c>
      <c r="E439" s="11" t="s">
        <v>2434</v>
      </c>
      <c r="F439" s="11" t="s">
        <v>1122</v>
      </c>
      <c r="G439" s="11" t="s">
        <v>12255</v>
      </c>
      <c r="H439" s="11" t="s">
        <v>6224</v>
      </c>
      <c r="I439" s="11" t="str">
        <f>INDEX(CountyList!A:A, MATCH(MID(B439, 3, 3), CountyList!B:B, 0))</f>
        <v>Cook</v>
      </c>
      <c r="J439" s="29">
        <v>100</v>
      </c>
      <c r="K439" s="29">
        <v>61</v>
      </c>
      <c r="L439" s="29">
        <v>48</v>
      </c>
      <c r="M439" s="29">
        <v>47</v>
      </c>
      <c r="N439" s="29">
        <v>24</v>
      </c>
      <c r="O439" s="29">
        <v>25</v>
      </c>
      <c r="P439" s="29">
        <v>25</v>
      </c>
      <c r="Q439" s="29">
        <v>11</v>
      </c>
      <c r="R439" s="29">
        <v>10</v>
      </c>
      <c r="S439" s="29" t="s">
        <v>290</v>
      </c>
      <c r="T439" s="29" t="s">
        <v>7603</v>
      </c>
      <c r="U439" s="29" t="s">
        <v>7603</v>
      </c>
      <c r="V439" s="29" t="s">
        <v>7603</v>
      </c>
      <c r="W439" s="29" t="s">
        <v>7603</v>
      </c>
      <c r="X439" s="29" t="s">
        <v>290</v>
      </c>
      <c r="Y439" s="29" t="s">
        <v>7603</v>
      </c>
      <c r="Z439" s="7">
        <v>184</v>
      </c>
      <c r="AA439" s="7">
        <v>173</v>
      </c>
      <c r="AB439" s="8">
        <v>46</v>
      </c>
      <c r="AC439" s="8" t="s">
        <v>7603</v>
      </c>
      <c r="AD439" s="8">
        <v>29</v>
      </c>
      <c r="AE439" s="8">
        <v>34</v>
      </c>
      <c r="AF439" s="8">
        <v>21</v>
      </c>
      <c r="AG439" s="8">
        <v>200</v>
      </c>
      <c r="AH439" s="8">
        <v>27</v>
      </c>
      <c r="AI439" s="9">
        <v>357</v>
      </c>
      <c r="AJ439" s="9" t="s">
        <v>7603</v>
      </c>
      <c r="AK439" s="9">
        <v>357</v>
      </c>
    </row>
    <row r="440" spans="1:37">
      <c r="A440">
        <v>2014</v>
      </c>
      <c r="B440" s="10" t="s">
        <v>2435</v>
      </c>
      <c r="C440" s="11" t="s">
        <v>2436</v>
      </c>
      <c r="D440" s="11" t="s">
        <v>9402</v>
      </c>
      <c r="E440" s="11" t="s">
        <v>2439</v>
      </c>
      <c r="F440" s="11" t="s">
        <v>1122</v>
      </c>
      <c r="G440" s="11" t="s">
        <v>12256</v>
      </c>
      <c r="H440" s="11" t="s">
        <v>6227</v>
      </c>
      <c r="I440" s="11" t="str">
        <f>INDEX(CountyList!A:A, MATCH(MID(B440, 3, 3), CountyList!B:B, 0))</f>
        <v>Cook</v>
      </c>
      <c r="J440" s="29">
        <v>19</v>
      </c>
      <c r="K440" s="29">
        <v>12</v>
      </c>
      <c r="L440" s="29" t="s">
        <v>290</v>
      </c>
      <c r="M440" s="29">
        <v>10</v>
      </c>
      <c r="N440" s="29" t="s">
        <v>290</v>
      </c>
      <c r="O440" s="29" t="s">
        <v>290</v>
      </c>
      <c r="P440" s="29" t="s">
        <v>290</v>
      </c>
      <c r="Q440" s="29" t="s">
        <v>290</v>
      </c>
      <c r="R440" s="29" t="s">
        <v>290</v>
      </c>
      <c r="S440" s="29" t="s">
        <v>290</v>
      </c>
      <c r="T440" s="29" t="s">
        <v>7603</v>
      </c>
      <c r="U440" s="29" t="s">
        <v>7603</v>
      </c>
      <c r="V440" s="29" t="s">
        <v>7603</v>
      </c>
      <c r="W440" s="29" t="s">
        <v>7603</v>
      </c>
      <c r="X440" s="29" t="s">
        <v>7603</v>
      </c>
      <c r="Y440" s="29" t="s">
        <v>7603</v>
      </c>
      <c r="Z440" s="7">
        <v>41</v>
      </c>
      <c r="AA440" s="7">
        <v>41</v>
      </c>
      <c r="AB440" s="8" t="s">
        <v>7603</v>
      </c>
      <c r="AC440" s="8" t="s">
        <v>7603</v>
      </c>
      <c r="AD440" s="8" t="s">
        <v>7603</v>
      </c>
      <c r="AE440" s="8">
        <v>82</v>
      </c>
      <c r="AF440" s="8" t="s">
        <v>7603</v>
      </c>
      <c r="AG440" s="8" t="s">
        <v>7603</v>
      </c>
      <c r="AH440" s="8" t="s">
        <v>7603</v>
      </c>
      <c r="AI440" s="9">
        <v>82</v>
      </c>
      <c r="AJ440" s="9" t="s">
        <v>7603</v>
      </c>
      <c r="AK440" s="9">
        <v>82</v>
      </c>
    </row>
    <row r="441" spans="1:37">
      <c r="A441">
        <v>2014</v>
      </c>
      <c r="B441" s="10" t="s">
        <v>2441</v>
      </c>
      <c r="C441" s="11" t="s">
        <v>2442</v>
      </c>
      <c r="D441" s="11" t="s">
        <v>9405</v>
      </c>
      <c r="E441" s="11" t="s">
        <v>2444</v>
      </c>
      <c r="F441" s="11" t="s">
        <v>1122</v>
      </c>
      <c r="G441" s="11" t="s">
        <v>12257</v>
      </c>
      <c r="H441" s="11" t="s">
        <v>6230</v>
      </c>
      <c r="I441" s="11" t="str">
        <f>INDEX(CountyList!A:A, MATCH(MID(B441, 3, 3), CountyList!B:B, 0))</f>
        <v>Cook</v>
      </c>
      <c r="J441" s="29">
        <v>16</v>
      </c>
      <c r="K441" s="29">
        <v>17</v>
      </c>
      <c r="L441" s="29">
        <v>27</v>
      </c>
      <c r="M441" s="29">
        <v>23</v>
      </c>
      <c r="N441" s="29">
        <v>23</v>
      </c>
      <c r="O441" s="29">
        <v>30</v>
      </c>
      <c r="P441" s="29">
        <v>23</v>
      </c>
      <c r="Q441" s="29">
        <v>29</v>
      </c>
      <c r="R441" s="29">
        <v>19</v>
      </c>
      <c r="S441" s="29">
        <v>28</v>
      </c>
      <c r="T441" s="29" t="s">
        <v>7603</v>
      </c>
      <c r="U441" s="29" t="s">
        <v>7603</v>
      </c>
      <c r="V441" s="29" t="s">
        <v>7603</v>
      </c>
      <c r="W441" s="29" t="s">
        <v>7603</v>
      </c>
      <c r="X441" s="29" t="s">
        <v>7603</v>
      </c>
      <c r="Y441" s="29" t="s">
        <v>7603</v>
      </c>
      <c r="Z441" s="7">
        <v>122</v>
      </c>
      <c r="AA441" s="7">
        <v>113</v>
      </c>
      <c r="AB441" s="8">
        <v>209</v>
      </c>
      <c r="AC441" s="8" t="s">
        <v>7603</v>
      </c>
      <c r="AD441" s="8" t="s">
        <v>290</v>
      </c>
      <c r="AE441" s="8" t="s">
        <v>7603</v>
      </c>
      <c r="AF441" s="8" t="s">
        <v>7603</v>
      </c>
      <c r="AG441" s="8" t="s">
        <v>290</v>
      </c>
      <c r="AH441" s="8">
        <v>22</v>
      </c>
      <c r="AI441" s="9">
        <v>235</v>
      </c>
      <c r="AJ441" s="9" t="s">
        <v>7603</v>
      </c>
      <c r="AK441" s="9">
        <v>235</v>
      </c>
    </row>
    <row r="442" spans="1:37">
      <c r="A442">
        <v>2014</v>
      </c>
      <c r="B442" s="10" t="s">
        <v>12258</v>
      </c>
      <c r="C442" s="11" t="s">
        <v>9407</v>
      </c>
      <c r="D442" s="11" t="s">
        <v>9409</v>
      </c>
      <c r="E442" s="11" t="s">
        <v>9410</v>
      </c>
      <c r="F442" s="11" t="s">
        <v>1122</v>
      </c>
      <c r="G442" s="11" t="s">
        <v>12259</v>
      </c>
      <c r="H442" s="11" t="s">
        <v>12260</v>
      </c>
      <c r="I442" s="11" t="str">
        <f>INDEX(CountyList!A:A, MATCH(MID(B442, 3, 3), CountyList!B:B, 0))</f>
        <v>Cook</v>
      </c>
      <c r="J442" s="29">
        <v>18</v>
      </c>
      <c r="K442" s="29" t="s">
        <v>290</v>
      </c>
      <c r="L442" s="29" t="s">
        <v>290</v>
      </c>
      <c r="M442" s="29" t="s">
        <v>290</v>
      </c>
      <c r="N442" s="29">
        <v>12</v>
      </c>
      <c r="O442" s="29" t="s">
        <v>290</v>
      </c>
      <c r="P442" s="29" t="s">
        <v>290</v>
      </c>
      <c r="Q442" s="29" t="s">
        <v>290</v>
      </c>
      <c r="R442" s="29" t="s">
        <v>290</v>
      </c>
      <c r="S442" s="29" t="s">
        <v>290</v>
      </c>
      <c r="T442" s="29" t="s">
        <v>7603</v>
      </c>
      <c r="U442" s="29" t="s">
        <v>7603</v>
      </c>
      <c r="V442" s="29" t="s">
        <v>7603</v>
      </c>
      <c r="W442" s="29" t="s">
        <v>7603</v>
      </c>
      <c r="X442" s="29" t="s">
        <v>7603</v>
      </c>
      <c r="Y442" s="29" t="s">
        <v>7603</v>
      </c>
      <c r="Z442" s="7">
        <v>40</v>
      </c>
      <c r="AA442" s="7">
        <v>41</v>
      </c>
      <c r="AB442" s="8" t="s">
        <v>7603</v>
      </c>
      <c r="AC442" s="8" t="s">
        <v>7603</v>
      </c>
      <c r="AD442" s="8" t="s">
        <v>7603</v>
      </c>
      <c r="AE442" s="8">
        <v>81</v>
      </c>
      <c r="AF442" s="8" t="s">
        <v>7603</v>
      </c>
      <c r="AG442" s="8" t="s">
        <v>7603</v>
      </c>
      <c r="AH442" s="8" t="s">
        <v>7603</v>
      </c>
      <c r="AI442" s="9">
        <v>81</v>
      </c>
      <c r="AJ442" s="9" t="s">
        <v>7603</v>
      </c>
      <c r="AK442" s="9">
        <v>81</v>
      </c>
    </row>
    <row r="443" spans="1:37">
      <c r="A443">
        <v>2014</v>
      </c>
      <c r="B443" s="10" t="s">
        <v>2445</v>
      </c>
      <c r="C443" s="11" t="s">
        <v>2446</v>
      </c>
      <c r="D443" s="11" t="s">
        <v>9414</v>
      </c>
      <c r="E443" s="11" t="s">
        <v>2448</v>
      </c>
      <c r="F443" s="11" t="s">
        <v>1122</v>
      </c>
      <c r="G443" s="11" t="s">
        <v>12261</v>
      </c>
      <c r="H443" s="11" t="s">
        <v>6233</v>
      </c>
      <c r="I443" s="11" t="str">
        <f>INDEX(CountyList!A:A, MATCH(MID(B443, 3, 3), CountyList!B:B, 0))</f>
        <v>Cook</v>
      </c>
      <c r="J443" s="29">
        <v>45</v>
      </c>
      <c r="K443" s="29">
        <v>21</v>
      </c>
      <c r="L443" s="29">
        <v>25</v>
      </c>
      <c r="M443" s="29">
        <v>19</v>
      </c>
      <c r="N443" s="29">
        <v>18</v>
      </c>
      <c r="O443" s="29">
        <v>22</v>
      </c>
      <c r="P443" s="29">
        <v>26</v>
      </c>
      <c r="Q443" s="29">
        <v>17</v>
      </c>
      <c r="R443" s="29">
        <v>20</v>
      </c>
      <c r="S443" s="29">
        <v>20</v>
      </c>
      <c r="T443" s="29" t="s">
        <v>7603</v>
      </c>
      <c r="U443" s="29" t="s">
        <v>7603</v>
      </c>
      <c r="V443" s="29" t="s">
        <v>7603</v>
      </c>
      <c r="W443" s="29" t="s">
        <v>7603</v>
      </c>
      <c r="X443" s="29" t="s">
        <v>7603</v>
      </c>
      <c r="Y443" s="29" t="s">
        <v>7603</v>
      </c>
      <c r="Z443" s="7">
        <v>129</v>
      </c>
      <c r="AA443" s="7">
        <v>104</v>
      </c>
      <c r="AB443" s="8">
        <v>228</v>
      </c>
      <c r="AC443" s="8" t="s">
        <v>7603</v>
      </c>
      <c r="AD443" s="8" t="s">
        <v>7603</v>
      </c>
      <c r="AE443" s="8" t="s">
        <v>290</v>
      </c>
      <c r="AF443" s="8" t="s">
        <v>7603</v>
      </c>
      <c r="AG443" s="8" t="s">
        <v>290</v>
      </c>
      <c r="AH443" s="8" t="s">
        <v>7603</v>
      </c>
      <c r="AI443" s="9">
        <v>233</v>
      </c>
      <c r="AJ443" s="9" t="s">
        <v>7603</v>
      </c>
      <c r="AK443" s="9">
        <v>233</v>
      </c>
    </row>
    <row r="444" spans="1:37">
      <c r="A444">
        <v>2014</v>
      </c>
      <c r="B444" s="10" t="s">
        <v>12262</v>
      </c>
      <c r="C444" s="11" t="s">
        <v>12263</v>
      </c>
      <c r="D444" s="11" t="s">
        <v>6177</v>
      </c>
      <c r="E444" s="11" t="s">
        <v>12264</v>
      </c>
      <c r="F444" s="11" t="s">
        <v>1122</v>
      </c>
      <c r="G444" s="11" t="s">
        <v>12265</v>
      </c>
      <c r="H444" s="11" t="s">
        <v>12266</v>
      </c>
      <c r="I444" s="11" t="str">
        <f>INDEX(CountyList!A:A, MATCH(MID(B444, 3, 3), CountyList!B:B, 0))</f>
        <v>Cook</v>
      </c>
      <c r="J444" s="29" t="s">
        <v>290</v>
      </c>
      <c r="K444" s="29" t="s">
        <v>290</v>
      </c>
      <c r="L444" s="29" t="s">
        <v>7603</v>
      </c>
      <c r="M444" s="29" t="s">
        <v>7603</v>
      </c>
      <c r="N444" s="29" t="s">
        <v>7603</v>
      </c>
      <c r="O444" s="29" t="s">
        <v>7603</v>
      </c>
      <c r="P444" s="29" t="s">
        <v>7603</v>
      </c>
      <c r="Q444" s="29" t="s">
        <v>7603</v>
      </c>
      <c r="R444" s="29" t="s">
        <v>7603</v>
      </c>
      <c r="S444" s="29" t="s">
        <v>7603</v>
      </c>
      <c r="T444" s="29" t="s">
        <v>7603</v>
      </c>
      <c r="U444" s="29" t="s">
        <v>7603</v>
      </c>
      <c r="V444" s="29" t="s">
        <v>7603</v>
      </c>
      <c r="W444" s="29" t="s">
        <v>7603</v>
      </c>
      <c r="X444" s="29" t="s">
        <v>7603</v>
      </c>
      <c r="Y444" s="29" t="s">
        <v>7603</v>
      </c>
      <c r="Z444" s="7" t="s">
        <v>290</v>
      </c>
      <c r="AA444" s="7" t="s">
        <v>7603</v>
      </c>
      <c r="AB444" s="8" t="s">
        <v>7603</v>
      </c>
      <c r="AC444" s="8" t="s">
        <v>7603</v>
      </c>
      <c r="AD444" s="8" t="s">
        <v>7603</v>
      </c>
      <c r="AE444" s="8" t="s">
        <v>290</v>
      </c>
      <c r="AF444" s="8" t="s">
        <v>7603</v>
      </c>
      <c r="AG444" s="8" t="s">
        <v>7603</v>
      </c>
      <c r="AH444" s="8" t="s">
        <v>7603</v>
      </c>
      <c r="AI444" s="9" t="s">
        <v>290</v>
      </c>
      <c r="AJ444" s="9" t="s">
        <v>7603</v>
      </c>
      <c r="AK444" s="9" t="s">
        <v>290</v>
      </c>
    </row>
    <row r="445" spans="1:37">
      <c r="A445">
        <v>2014</v>
      </c>
      <c r="B445" s="10" t="s">
        <v>2449</v>
      </c>
      <c r="C445" s="11" t="s">
        <v>2450</v>
      </c>
      <c r="D445" s="11" t="s">
        <v>9417</v>
      </c>
      <c r="E445" s="11" t="s">
        <v>2453</v>
      </c>
      <c r="F445" s="11" t="s">
        <v>1122</v>
      </c>
      <c r="G445" s="11" t="s">
        <v>12267</v>
      </c>
      <c r="H445" s="11" t="s">
        <v>6236</v>
      </c>
      <c r="I445" s="11" t="str">
        <f>INDEX(CountyList!A:A, MATCH(MID(B445, 3, 3), CountyList!B:B, 0))</f>
        <v>Cook</v>
      </c>
      <c r="J445" s="29">
        <v>97</v>
      </c>
      <c r="K445" s="29">
        <v>63</v>
      </c>
      <c r="L445" s="29">
        <v>70</v>
      </c>
      <c r="M445" s="29">
        <v>67</v>
      </c>
      <c r="N445" s="29">
        <v>66</v>
      </c>
      <c r="O445" s="29">
        <v>56</v>
      </c>
      <c r="P445" s="29">
        <v>56</v>
      </c>
      <c r="Q445" s="29">
        <v>54</v>
      </c>
      <c r="R445" s="29">
        <v>56</v>
      </c>
      <c r="S445" s="29">
        <v>56</v>
      </c>
      <c r="T445" s="29" t="s">
        <v>7603</v>
      </c>
      <c r="U445" s="29" t="s">
        <v>7603</v>
      </c>
      <c r="V445" s="29" t="s">
        <v>7603</v>
      </c>
      <c r="W445" s="29" t="s">
        <v>7603</v>
      </c>
      <c r="X445" s="29" t="s">
        <v>7603</v>
      </c>
      <c r="Y445" s="29" t="s">
        <v>7603</v>
      </c>
      <c r="Z445" s="7">
        <v>314</v>
      </c>
      <c r="AA445" s="7">
        <v>327</v>
      </c>
      <c r="AB445" s="8">
        <v>28</v>
      </c>
      <c r="AC445" s="8" t="s">
        <v>7603</v>
      </c>
      <c r="AD445" s="8">
        <v>33</v>
      </c>
      <c r="AE445" s="8" t="s">
        <v>290</v>
      </c>
      <c r="AF445" s="8" t="s">
        <v>290</v>
      </c>
      <c r="AG445" s="8">
        <v>527</v>
      </c>
      <c r="AH445" s="8">
        <v>51</v>
      </c>
      <c r="AI445" s="9">
        <v>641</v>
      </c>
      <c r="AJ445" s="9" t="s">
        <v>7603</v>
      </c>
      <c r="AK445" s="9">
        <v>641</v>
      </c>
    </row>
    <row r="446" spans="1:37">
      <c r="A446">
        <v>2014</v>
      </c>
      <c r="B446" s="10" t="s">
        <v>2454</v>
      </c>
      <c r="C446" s="11" t="s">
        <v>2455</v>
      </c>
      <c r="D446" s="11" t="s">
        <v>9420</v>
      </c>
      <c r="E446" s="11" t="s">
        <v>2458</v>
      </c>
      <c r="F446" s="11" t="s">
        <v>1122</v>
      </c>
      <c r="G446" s="11" t="s">
        <v>12268</v>
      </c>
      <c r="H446" s="11" t="s">
        <v>6239</v>
      </c>
      <c r="I446" s="11" t="str">
        <f>INDEX(CountyList!A:A, MATCH(MID(B446, 3, 3), CountyList!B:B, 0))</f>
        <v>Cook</v>
      </c>
      <c r="J446" s="29">
        <v>135</v>
      </c>
      <c r="K446" s="29">
        <v>45</v>
      </c>
      <c r="L446" s="29">
        <v>48</v>
      </c>
      <c r="M446" s="29">
        <v>37</v>
      </c>
      <c r="N446" s="29">
        <v>30</v>
      </c>
      <c r="O446" s="29">
        <v>27</v>
      </c>
      <c r="P446" s="29">
        <v>28</v>
      </c>
      <c r="Q446" s="29">
        <v>26</v>
      </c>
      <c r="R446" s="29">
        <v>24</v>
      </c>
      <c r="S446" s="29">
        <v>25</v>
      </c>
      <c r="T446" s="29" t="s">
        <v>7603</v>
      </c>
      <c r="U446" s="29" t="s">
        <v>7603</v>
      </c>
      <c r="V446" s="29" t="s">
        <v>7603</v>
      </c>
      <c r="W446" s="29" t="s">
        <v>7603</v>
      </c>
      <c r="X446" s="29" t="s">
        <v>7603</v>
      </c>
      <c r="Y446" s="29" t="s">
        <v>7603</v>
      </c>
      <c r="Z446" s="7">
        <v>205</v>
      </c>
      <c r="AA446" s="7">
        <v>220</v>
      </c>
      <c r="AB446" s="8">
        <v>31</v>
      </c>
      <c r="AC446" s="8" t="s">
        <v>290</v>
      </c>
      <c r="AD446" s="8">
        <v>14</v>
      </c>
      <c r="AE446" s="8" t="s">
        <v>290</v>
      </c>
      <c r="AF446" s="8" t="s">
        <v>290</v>
      </c>
      <c r="AG446" s="8">
        <v>323</v>
      </c>
      <c r="AH446" s="8">
        <v>54</v>
      </c>
      <c r="AI446" s="9">
        <v>425</v>
      </c>
      <c r="AJ446" s="9" t="s">
        <v>7603</v>
      </c>
      <c r="AK446" s="9">
        <v>425</v>
      </c>
    </row>
    <row r="447" spans="1:37">
      <c r="A447">
        <v>2014</v>
      </c>
      <c r="B447" s="10" t="s">
        <v>2459</v>
      </c>
      <c r="C447" s="11" t="s">
        <v>2460</v>
      </c>
      <c r="D447" s="11" t="s">
        <v>12269</v>
      </c>
      <c r="E447" s="11" t="s">
        <v>2462</v>
      </c>
      <c r="F447" s="11" t="s">
        <v>1420</v>
      </c>
      <c r="G447" s="11" t="s">
        <v>12270</v>
      </c>
      <c r="H447" s="11" t="s">
        <v>6242</v>
      </c>
      <c r="I447" s="11" t="str">
        <f>INDEX(CountyList!A:A, MATCH(MID(B447, 3, 3), CountyList!B:B, 0))</f>
        <v>Cook</v>
      </c>
      <c r="J447" s="29">
        <v>41</v>
      </c>
      <c r="K447" s="29" t="s">
        <v>290</v>
      </c>
      <c r="L447" s="29">
        <v>22</v>
      </c>
      <c r="M447" s="29">
        <v>22</v>
      </c>
      <c r="N447" s="29">
        <v>24</v>
      </c>
      <c r="O447" s="29">
        <v>32</v>
      </c>
      <c r="P447" s="29">
        <v>42</v>
      </c>
      <c r="Q447" s="29">
        <v>44</v>
      </c>
      <c r="R447" s="29">
        <v>52</v>
      </c>
      <c r="S447" s="29">
        <v>48</v>
      </c>
      <c r="T447" s="29" t="s">
        <v>7603</v>
      </c>
      <c r="U447" s="29" t="s">
        <v>7603</v>
      </c>
      <c r="V447" s="29" t="s">
        <v>7603</v>
      </c>
      <c r="W447" s="29" t="s">
        <v>7603</v>
      </c>
      <c r="X447" s="29" t="s">
        <v>7603</v>
      </c>
      <c r="Y447" s="29" t="s">
        <v>7603</v>
      </c>
      <c r="Z447" s="7">
        <v>151</v>
      </c>
      <c r="AA447" s="7">
        <v>185</v>
      </c>
      <c r="AB447" s="8">
        <v>18</v>
      </c>
      <c r="AC447" s="8" t="s">
        <v>7603</v>
      </c>
      <c r="AD447" s="8" t="s">
        <v>290</v>
      </c>
      <c r="AE447" s="8">
        <v>18</v>
      </c>
      <c r="AF447" s="8" t="s">
        <v>7603</v>
      </c>
      <c r="AG447" s="8" t="s">
        <v>7603</v>
      </c>
      <c r="AH447" s="8">
        <v>296</v>
      </c>
      <c r="AI447" s="9">
        <v>336</v>
      </c>
      <c r="AJ447" s="9" t="s">
        <v>7603</v>
      </c>
      <c r="AK447" s="9">
        <v>336</v>
      </c>
    </row>
    <row r="448" spans="1:37">
      <c r="A448">
        <v>2014</v>
      </c>
      <c r="B448" s="10" t="s">
        <v>2463</v>
      </c>
      <c r="C448" s="11" t="s">
        <v>2464</v>
      </c>
      <c r="D448" s="11" t="s">
        <v>9427</v>
      </c>
      <c r="E448" s="11" t="s">
        <v>2466</v>
      </c>
      <c r="F448" s="11" t="s">
        <v>1122</v>
      </c>
      <c r="G448" s="11" t="s">
        <v>12271</v>
      </c>
      <c r="H448" s="11" t="s">
        <v>6245</v>
      </c>
      <c r="I448" s="11" t="str">
        <f>INDEX(CountyList!A:A, MATCH(MID(B448, 3, 3), CountyList!B:B, 0))</f>
        <v>Cook</v>
      </c>
      <c r="J448" s="29">
        <v>37</v>
      </c>
      <c r="K448" s="29">
        <v>14</v>
      </c>
      <c r="L448" s="29">
        <v>18</v>
      </c>
      <c r="M448" s="29">
        <v>20</v>
      </c>
      <c r="N448" s="29">
        <v>11</v>
      </c>
      <c r="O448" s="29">
        <v>17</v>
      </c>
      <c r="P448" s="29">
        <v>11</v>
      </c>
      <c r="Q448" s="29">
        <v>14</v>
      </c>
      <c r="R448" s="29">
        <v>15</v>
      </c>
      <c r="S448" s="29">
        <v>18</v>
      </c>
      <c r="T448" s="29" t="s">
        <v>7603</v>
      </c>
      <c r="U448" s="29" t="s">
        <v>7603</v>
      </c>
      <c r="V448" s="29" t="s">
        <v>7603</v>
      </c>
      <c r="W448" s="29" t="s">
        <v>7603</v>
      </c>
      <c r="X448" s="29" t="s">
        <v>7603</v>
      </c>
      <c r="Y448" s="29" t="s">
        <v>7603</v>
      </c>
      <c r="Z448" s="7">
        <v>99</v>
      </c>
      <c r="AA448" s="7">
        <v>76</v>
      </c>
      <c r="AB448" s="8">
        <v>142</v>
      </c>
      <c r="AC448" s="8" t="s">
        <v>290</v>
      </c>
      <c r="AD448" s="8" t="s">
        <v>290</v>
      </c>
      <c r="AE448" s="8">
        <v>13</v>
      </c>
      <c r="AF448" s="8" t="s">
        <v>7603</v>
      </c>
      <c r="AG448" s="8" t="s">
        <v>290</v>
      </c>
      <c r="AH448" s="8">
        <v>13</v>
      </c>
      <c r="AI448" s="9">
        <v>175</v>
      </c>
      <c r="AJ448" s="9" t="s">
        <v>7603</v>
      </c>
      <c r="AK448" s="9">
        <v>175</v>
      </c>
    </row>
    <row r="449" spans="1:37">
      <c r="A449">
        <v>2014</v>
      </c>
      <c r="B449" s="10" t="s">
        <v>2467</v>
      </c>
      <c r="C449" s="11" t="s">
        <v>2468</v>
      </c>
      <c r="D449" s="11" t="s">
        <v>9430</v>
      </c>
      <c r="E449" s="11" t="s">
        <v>2470</v>
      </c>
      <c r="F449" s="11" t="s">
        <v>1122</v>
      </c>
      <c r="G449" s="11" t="s">
        <v>12272</v>
      </c>
      <c r="H449" s="11" t="s">
        <v>6248</v>
      </c>
      <c r="I449" s="11" t="str">
        <f>INDEX(CountyList!A:A, MATCH(MID(B449, 3, 3), CountyList!B:B, 0))</f>
        <v>Cook</v>
      </c>
      <c r="J449" s="29">
        <v>39</v>
      </c>
      <c r="K449" s="29">
        <v>32</v>
      </c>
      <c r="L449" s="29">
        <v>30</v>
      </c>
      <c r="M449" s="29">
        <v>31</v>
      </c>
      <c r="N449" s="29">
        <v>23</v>
      </c>
      <c r="O449" s="29">
        <v>12</v>
      </c>
      <c r="P449" s="29">
        <v>20</v>
      </c>
      <c r="Q449" s="29">
        <v>17</v>
      </c>
      <c r="R449" s="29">
        <v>14</v>
      </c>
      <c r="S449" s="29" t="s">
        <v>290</v>
      </c>
      <c r="T449" s="29" t="s">
        <v>7603</v>
      </c>
      <c r="U449" s="29" t="s">
        <v>7603</v>
      </c>
      <c r="V449" s="29" t="s">
        <v>7603</v>
      </c>
      <c r="W449" s="29" t="s">
        <v>7603</v>
      </c>
      <c r="X449" s="29" t="s">
        <v>7603</v>
      </c>
      <c r="Y449" s="29" t="s">
        <v>7603</v>
      </c>
      <c r="Z449" s="7">
        <v>119</v>
      </c>
      <c r="AA449" s="7">
        <v>108</v>
      </c>
      <c r="AB449" s="8" t="s">
        <v>290</v>
      </c>
      <c r="AC449" s="8" t="s">
        <v>7603</v>
      </c>
      <c r="AD449" s="8" t="s">
        <v>7603</v>
      </c>
      <c r="AE449" s="8">
        <v>224</v>
      </c>
      <c r="AF449" s="8" t="s">
        <v>7603</v>
      </c>
      <c r="AG449" s="8" t="s">
        <v>7603</v>
      </c>
      <c r="AH449" s="8" t="s">
        <v>7603</v>
      </c>
      <c r="AI449" s="9">
        <v>227</v>
      </c>
      <c r="AJ449" s="9" t="s">
        <v>7603</v>
      </c>
      <c r="AK449" s="9">
        <v>227</v>
      </c>
    </row>
    <row r="450" spans="1:37">
      <c r="A450">
        <v>2014</v>
      </c>
      <c r="B450" s="10" t="s">
        <v>2471</v>
      </c>
      <c r="C450" s="11" t="s">
        <v>2472</v>
      </c>
      <c r="D450" s="11" t="s">
        <v>6249</v>
      </c>
      <c r="E450" s="11" t="s">
        <v>2474</v>
      </c>
      <c r="F450" s="11" t="s">
        <v>1122</v>
      </c>
      <c r="G450" s="11" t="s">
        <v>12273</v>
      </c>
      <c r="H450" s="11" t="s">
        <v>6251</v>
      </c>
      <c r="I450" s="11" t="str">
        <f>INDEX(CountyList!A:A, MATCH(MID(B450, 3, 3), CountyList!B:B, 0))</f>
        <v>Cook</v>
      </c>
      <c r="J450" s="29">
        <v>92</v>
      </c>
      <c r="K450" s="29">
        <v>55</v>
      </c>
      <c r="L450" s="29">
        <v>28</v>
      </c>
      <c r="M450" s="29">
        <v>15</v>
      </c>
      <c r="N450" s="29">
        <v>19</v>
      </c>
      <c r="O450" s="29">
        <v>11</v>
      </c>
      <c r="P450" s="29">
        <v>18</v>
      </c>
      <c r="Q450" s="29">
        <v>15</v>
      </c>
      <c r="R450" s="29">
        <v>10</v>
      </c>
      <c r="S450" s="29">
        <v>10</v>
      </c>
      <c r="T450" s="29" t="s">
        <v>7603</v>
      </c>
      <c r="U450" s="29" t="s">
        <v>7603</v>
      </c>
      <c r="V450" s="29" t="s">
        <v>7603</v>
      </c>
      <c r="W450" s="29" t="s">
        <v>7603</v>
      </c>
      <c r="X450" s="29" t="s">
        <v>7603</v>
      </c>
      <c r="Y450" s="29" t="s">
        <v>7603</v>
      </c>
      <c r="Z450" s="7">
        <v>138</v>
      </c>
      <c r="AA450" s="7">
        <v>135</v>
      </c>
      <c r="AB450" s="8">
        <v>97</v>
      </c>
      <c r="AC450" s="8" t="s">
        <v>290</v>
      </c>
      <c r="AD450" s="8" t="s">
        <v>7603</v>
      </c>
      <c r="AE450" s="8" t="s">
        <v>290</v>
      </c>
      <c r="AF450" s="8" t="s">
        <v>7603</v>
      </c>
      <c r="AG450" s="8">
        <v>136</v>
      </c>
      <c r="AH450" s="8">
        <v>35</v>
      </c>
      <c r="AI450" s="9">
        <v>273</v>
      </c>
      <c r="AJ450" s="9" t="s">
        <v>7603</v>
      </c>
      <c r="AK450" s="9">
        <v>273</v>
      </c>
    </row>
    <row r="451" spans="1:37">
      <c r="A451">
        <v>2014</v>
      </c>
      <c r="B451" s="10" t="s">
        <v>2475</v>
      </c>
      <c r="C451" s="11" t="s">
        <v>2476</v>
      </c>
      <c r="D451" s="11" t="s">
        <v>6252</v>
      </c>
      <c r="E451" s="11" t="s">
        <v>2477</v>
      </c>
      <c r="F451" s="11" t="s">
        <v>1122</v>
      </c>
      <c r="G451" s="11" t="s">
        <v>12274</v>
      </c>
      <c r="H451" s="11" t="s">
        <v>6254</v>
      </c>
      <c r="I451" s="11" t="str">
        <f>INDEX(CountyList!A:A, MATCH(MID(B451, 3, 3), CountyList!B:B, 0))</f>
        <v>Cook</v>
      </c>
      <c r="J451" s="29">
        <v>42</v>
      </c>
      <c r="K451" s="29">
        <v>28</v>
      </c>
      <c r="L451" s="29">
        <v>30</v>
      </c>
      <c r="M451" s="29">
        <v>35</v>
      </c>
      <c r="N451" s="29">
        <v>34</v>
      </c>
      <c r="O451" s="29">
        <v>32</v>
      </c>
      <c r="P451" s="29">
        <v>23</v>
      </c>
      <c r="Q451" s="29">
        <v>21</v>
      </c>
      <c r="R451" s="29">
        <v>26</v>
      </c>
      <c r="S451" s="29">
        <v>20</v>
      </c>
      <c r="T451" s="29" t="s">
        <v>7603</v>
      </c>
      <c r="U451" s="29" t="s">
        <v>7603</v>
      </c>
      <c r="V451" s="29" t="s">
        <v>7603</v>
      </c>
      <c r="W451" s="29" t="s">
        <v>7603</v>
      </c>
      <c r="X451" s="29" t="s">
        <v>7603</v>
      </c>
      <c r="Y451" s="29" t="s">
        <v>7603</v>
      </c>
      <c r="Z451" s="7">
        <v>152</v>
      </c>
      <c r="AA451" s="7">
        <v>139</v>
      </c>
      <c r="AB451" s="8">
        <v>34</v>
      </c>
      <c r="AC451" s="8" t="s">
        <v>7603</v>
      </c>
      <c r="AD451" s="8" t="s">
        <v>290</v>
      </c>
      <c r="AE451" s="8">
        <v>243</v>
      </c>
      <c r="AF451" s="8" t="s">
        <v>7603</v>
      </c>
      <c r="AG451" s="8" t="s">
        <v>290</v>
      </c>
      <c r="AH451" s="8" t="s">
        <v>7603</v>
      </c>
      <c r="AI451" s="9">
        <v>291</v>
      </c>
      <c r="AJ451" s="9" t="s">
        <v>7603</v>
      </c>
      <c r="AK451" s="9">
        <v>291</v>
      </c>
    </row>
    <row r="452" spans="1:37">
      <c r="A452">
        <v>2014</v>
      </c>
      <c r="B452" s="10" t="s">
        <v>2478</v>
      </c>
      <c r="C452" s="11" t="s">
        <v>2479</v>
      </c>
      <c r="D452" s="11" t="s">
        <v>6255</v>
      </c>
      <c r="E452" s="11" t="s">
        <v>2482</v>
      </c>
      <c r="F452" s="11" t="s">
        <v>1122</v>
      </c>
      <c r="G452" s="11" t="s">
        <v>12275</v>
      </c>
      <c r="H452" s="11" t="s">
        <v>6257</v>
      </c>
      <c r="I452" s="11" t="str">
        <f>INDEX(CountyList!A:A, MATCH(MID(B452, 3, 3), CountyList!B:B, 0))</f>
        <v>Cook</v>
      </c>
      <c r="J452" s="29">
        <v>20</v>
      </c>
      <c r="K452" s="29">
        <v>15</v>
      </c>
      <c r="L452" s="29" t="s">
        <v>290</v>
      </c>
      <c r="M452" s="29">
        <v>21</v>
      </c>
      <c r="N452" s="29">
        <v>22</v>
      </c>
      <c r="O452" s="29" t="s">
        <v>290</v>
      </c>
      <c r="P452" s="29">
        <v>17</v>
      </c>
      <c r="Q452" s="29">
        <v>24</v>
      </c>
      <c r="R452" s="29">
        <v>16</v>
      </c>
      <c r="S452" s="29">
        <v>22</v>
      </c>
      <c r="T452" s="29" t="s">
        <v>7603</v>
      </c>
      <c r="U452" s="29" t="s">
        <v>7603</v>
      </c>
      <c r="V452" s="29" t="s">
        <v>7603</v>
      </c>
      <c r="W452" s="29" t="s">
        <v>7603</v>
      </c>
      <c r="X452" s="29" t="s">
        <v>7603</v>
      </c>
      <c r="Y452" s="29" t="s">
        <v>7603</v>
      </c>
      <c r="Z452" s="7">
        <v>89</v>
      </c>
      <c r="AA452" s="7">
        <v>86</v>
      </c>
      <c r="AB452" s="8">
        <v>133</v>
      </c>
      <c r="AC452" s="8" t="s">
        <v>290</v>
      </c>
      <c r="AD452" s="8" t="s">
        <v>290</v>
      </c>
      <c r="AE452" s="8" t="s">
        <v>7603</v>
      </c>
      <c r="AF452" s="8" t="s">
        <v>7603</v>
      </c>
      <c r="AG452" s="8">
        <v>33</v>
      </c>
      <c r="AH452" s="8" t="s">
        <v>290</v>
      </c>
      <c r="AI452" s="9">
        <v>175</v>
      </c>
      <c r="AJ452" s="9" t="s">
        <v>7603</v>
      </c>
      <c r="AK452" s="9">
        <v>175</v>
      </c>
    </row>
    <row r="453" spans="1:37">
      <c r="A453">
        <v>2014</v>
      </c>
      <c r="B453" s="10" t="s">
        <v>2483</v>
      </c>
      <c r="C453" s="11" t="s">
        <v>2484</v>
      </c>
      <c r="D453" s="11" t="s">
        <v>9440</v>
      </c>
      <c r="E453" s="11" t="s">
        <v>9441</v>
      </c>
      <c r="F453" s="11" t="s">
        <v>1122</v>
      </c>
      <c r="G453" s="11" t="s">
        <v>12276</v>
      </c>
      <c r="H453" s="11" t="s">
        <v>6260</v>
      </c>
      <c r="I453" s="11" t="str">
        <f>INDEX(CountyList!A:A, MATCH(MID(B453, 3, 3), CountyList!B:B, 0))</f>
        <v>Cook</v>
      </c>
      <c r="J453" s="29">
        <v>36</v>
      </c>
      <c r="K453" s="29">
        <v>30</v>
      </c>
      <c r="L453" s="29">
        <v>26</v>
      </c>
      <c r="M453" s="29">
        <v>49</v>
      </c>
      <c r="N453" s="29">
        <v>38</v>
      </c>
      <c r="O453" s="29">
        <v>43</v>
      </c>
      <c r="P453" s="29">
        <v>46</v>
      </c>
      <c r="Q453" s="29">
        <v>40</v>
      </c>
      <c r="R453" s="29">
        <v>43</v>
      </c>
      <c r="S453" s="29">
        <v>51</v>
      </c>
      <c r="T453" s="29" t="s">
        <v>7603</v>
      </c>
      <c r="U453" s="29" t="s">
        <v>7603</v>
      </c>
      <c r="V453" s="29" t="s">
        <v>7603</v>
      </c>
      <c r="W453" s="29" t="s">
        <v>7603</v>
      </c>
      <c r="X453" s="29" t="s">
        <v>7603</v>
      </c>
      <c r="Y453" s="29" t="s">
        <v>7603</v>
      </c>
      <c r="Z453" s="7">
        <v>221</v>
      </c>
      <c r="AA453" s="7">
        <v>181</v>
      </c>
      <c r="AB453" s="8" t="s">
        <v>7603</v>
      </c>
      <c r="AC453" s="8" t="s">
        <v>290</v>
      </c>
      <c r="AD453" s="8" t="s">
        <v>290</v>
      </c>
      <c r="AE453" s="8" t="s">
        <v>7603</v>
      </c>
      <c r="AF453" s="8" t="s">
        <v>7603</v>
      </c>
      <c r="AG453" s="8">
        <v>386</v>
      </c>
      <c r="AH453" s="8" t="s">
        <v>290</v>
      </c>
      <c r="AI453" s="9">
        <v>402</v>
      </c>
      <c r="AJ453" s="9" t="s">
        <v>7603</v>
      </c>
      <c r="AK453" s="9">
        <v>402</v>
      </c>
    </row>
    <row r="454" spans="1:37">
      <c r="A454">
        <v>2014</v>
      </c>
      <c r="B454" s="10" t="s">
        <v>2487</v>
      </c>
      <c r="C454" s="11" t="s">
        <v>2488</v>
      </c>
      <c r="D454" s="11" t="s">
        <v>9445</v>
      </c>
      <c r="E454" s="11" t="s">
        <v>2490</v>
      </c>
      <c r="F454" s="11" t="s">
        <v>1122</v>
      </c>
      <c r="G454" s="11" t="s">
        <v>12277</v>
      </c>
      <c r="H454" s="11" t="s">
        <v>6263</v>
      </c>
      <c r="I454" s="11" t="str">
        <f>INDEX(CountyList!A:A, MATCH(MID(B454, 3, 3), CountyList!B:B, 0))</f>
        <v>Cook</v>
      </c>
      <c r="J454" s="29">
        <v>39</v>
      </c>
      <c r="K454" s="29">
        <v>19</v>
      </c>
      <c r="L454" s="29">
        <v>19</v>
      </c>
      <c r="M454" s="29">
        <v>18</v>
      </c>
      <c r="N454" s="29">
        <v>16</v>
      </c>
      <c r="O454" s="29">
        <v>22</v>
      </c>
      <c r="P454" s="29">
        <v>23</v>
      </c>
      <c r="Q454" s="29">
        <v>26</v>
      </c>
      <c r="R454" s="29">
        <v>15</v>
      </c>
      <c r="S454" s="29">
        <v>15</v>
      </c>
      <c r="T454" s="29" t="s">
        <v>7603</v>
      </c>
      <c r="U454" s="29" t="s">
        <v>7603</v>
      </c>
      <c r="V454" s="29" t="s">
        <v>7603</v>
      </c>
      <c r="W454" s="29" t="s">
        <v>7603</v>
      </c>
      <c r="X454" s="29" t="s">
        <v>7603</v>
      </c>
      <c r="Y454" s="29" t="s">
        <v>7603</v>
      </c>
      <c r="Z454" s="7">
        <v>105</v>
      </c>
      <c r="AA454" s="7">
        <v>107</v>
      </c>
      <c r="AB454" s="8">
        <v>203</v>
      </c>
      <c r="AC454" s="8" t="s">
        <v>7603</v>
      </c>
      <c r="AD454" s="8" t="s">
        <v>7603</v>
      </c>
      <c r="AE454" s="8" t="s">
        <v>290</v>
      </c>
      <c r="AF454" s="8" t="s">
        <v>290</v>
      </c>
      <c r="AG454" s="8" t="s">
        <v>290</v>
      </c>
      <c r="AH454" s="8" t="s">
        <v>290</v>
      </c>
      <c r="AI454" s="9">
        <v>212</v>
      </c>
      <c r="AJ454" s="9" t="s">
        <v>7603</v>
      </c>
      <c r="AK454" s="9">
        <v>212</v>
      </c>
    </row>
    <row r="455" spans="1:37">
      <c r="A455">
        <v>2014</v>
      </c>
      <c r="B455" s="10" t="s">
        <v>2491</v>
      </c>
      <c r="C455" s="11" t="s">
        <v>9447</v>
      </c>
      <c r="D455" s="11" t="s">
        <v>9449</v>
      </c>
      <c r="E455" s="11" t="s">
        <v>2494</v>
      </c>
      <c r="F455" s="11" t="s">
        <v>1122</v>
      </c>
      <c r="G455" s="11" t="s">
        <v>12278</v>
      </c>
      <c r="H455" s="11" t="s">
        <v>6266</v>
      </c>
      <c r="I455" s="11" t="str">
        <f>INDEX(CountyList!A:A, MATCH(MID(B455, 3, 3), CountyList!B:B, 0))</f>
        <v>Cook</v>
      </c>
      <c r="J455" s="29">
        <v>76</v>
      </c>
      <c r="K455" s="29">
        <v>41</v>
      </c>
      <c r="L455" s="29">
        <v>44</v>
      </c>
      <c r="M455" s="29">
        <v>33</v>
      </c>
      <c r="N455" s="29">
        <v>33</v>
      </c>
      <c r="O455" s="29">
        <v>16</v>
      </c>
      <c r="P455" s="29">
        <v>17</v>
      </c>
      <c r="Q455" s="29">
        <v>16</v>
      </c>
      <c r="R455" s="29">
        <v>18</v>
      </c>
      <c r="S455" s="29">
        <v>23</v>
      </c>
      <c r="T455" s="29" t="s">
        <v>7603</v>
      </c>
      <c r="U455" s="29" t="s">
        <v>7603</v>
      </c>
      <c r="V455" s="29" t="s">
        <v>7603</v>
      </c>
      <c r="W455" s="29" t="s">
        <v>7603</v>
      </c>
      <c r="X455" s="29">
        <v>28</v>
      </c>
      <c r="Y455" s="29" t="s">
        <v>7603</v>
      </c>
      <c r="Z455" s="7">
        <v>177</v>
      </c>
      <c r="AA455" s="7">
        <v>168</v>
      </c>
      <c r="AB455" s="8">
        <v>66</v>
      </c>
      <c r="AC455" s="8" t="s">
        <v>7603</v>
      </c>
      <c r="AD455" s="8">
        <v>27</v>
      </c>
      <c r="AE455" s="8">
        <v>10</v>
      </c>
      <c r="AF455" s="8" t="s">
        <v>7603</v>
      </c>
      <c r="AG455" s="8">
        <v>208</v>
      </c>
      <c r="AH455" s="8">
        <v>34</v>
      </c>
      <c r="AI455" s="9">
        <v>345</v>
      </c>
      <c r="AJ455" s="9" t="s">
        <v>7603</v>
      </c>
      <c r="AK455" s="9">
        <v>345</v>
      </c>
    </row>
    <row r="456" spans="1:37">
      <c r="A456">
        <v>2014</v>
      </c>
      <c r="B456" s="10" t="s">
        <v>2495</v>
      </c>
      <c r="C456" s="11" t="s">
        <v>2496</v>
      </c>
      <c r="D456" s="11" t="s">
        <v>9452</v>
      </c>
      <c r="E456" s="11" t="s">
        <v>2499</v>
      </c>
      <c r="F456" s="11" t="s">
        <v>1122</v>
      </c>
      <c r="G456" s="11" t="s">
        <v>12279</v>
      </c>
      <c r="H456" s="11" t="s">
        <v>6269</v>
      </c>
      <c r="I456" s="11" t="str">
        <f>INDEX(CountyList!A:A, MATCH(MID(B456, 3, 3), CountyList!B:B, 0))</f>
        <v>Cook</v>
      </c>
      <c r="J456" s="29">
        <v>53</v>
      </c>
      <c r="K456" s="29">
        <v>32</v>
      </c>
      <c r="L456" s="29">
        <v>35</v>
      </c>
      <c r="M456" s="29">
        <v>34</v>
      </c>
      <c r="N456" s="29">
        <v>32</v>
      </c>
      <c r="O456" s="29">
        <v>29</v>
      </c>
      <c r="P456" s="29">
        <v>27</v>
      </c>
      <c r="Q456" s="29">
        <v>27</v>
      </c>
      <c r="R456" s="29">
        <v>29</v>
      </c>
      <c r="S456" s="29">
        <v>28</v>
      </c>
      <c r="T456" s="29" t="s">
        <v>7603</v>
      </c>
      <c r="U456" s="29" t="s">
        <v>7603</v>
      </c>
      <c r="V456" s="29" t="s">
        <v>7603</v>
      </c>
      <c r="W456" s="29" t="s">
        <v>7603</v>
      </c>
      <c r="X456" s="29" t="s">
        <v>7603</v>
      </c>
      <c r="Y456" s="29" t="s">
        <v>7603</v>
      </c>
      <c r="Z456" s="7">
        <v>177</v>
      </c>
      <c r="AA456" s="7">
        <v>149</v>
      </c>
      <c r="AB456" s="8">
        <v>308</v>
      </c>
      <c r="AC456" s="8" t="s">
        <v>7603</v>
      </c>
      <c r="AD456" s="8" t="s">
        <v>7603</v>
      </c>
      <c r="AE456" s="8" t="s">
        <v>290</v>
      </c>
      <c r="AF456" s="8" t="s">
        <v>7603</v>
      </c>
      <c r="AG456" s="8" t="s">
        <v>290</v>
      </c>
      <c r="AH456" s="8" t="s">
        <v>290</v>
      </c>
      <c r="AI456" s="9">
        <v>326</v>
      </c>
      <c r="AJ456" s="9" t="s">
        <v>7603</v>
      </c>
      <c r="AK456" s="9">
        <v>326</v>
      </c>
    </row>
    <row r="457" spans="1:37">
      <c r="A457">
        <v>2014</v>
      </c>
      <c r="B457" s="10" t="s">
        <v>2500</v>
      </c>
      <c r="C457" s="11" t="s">
        <v>2501</v>
      </c>
      <c r="D457" s="11" t="s">
        <v>12280</v>
      </c>
      <c r="E457" s="11" t="s">
        <v>2504</v>
      </c>
      <c r="F457" s="11" t="s">
        <v>1122</v>
      </c>
      <c r="G457" s="11" t="s">
        <v>12281</v>
      </c>
      <c r="H457" s="11" t="s">
        <v>6272</v>
      </c>
      <c r="I457" s="11" t="str">
        <f>INDEX(CountyList!A:A, MATCH(MID(B457, 3, 3), CountyList!B:B, 0))</f>
        <v>Cook</v>
      </c>
      <c r="J457" s="29">
        <v>23</v>
      </c>
      <c r="K457" s="29">
        <v>23</v>
      </c>
      <c r="L457" s="29">
        <v>13</v>
      </c>
      <c r="M457" s="29">
        <v>13</v>
      </c>
      <c r="N457" s="29" t="s">
        <v>290</v>
      </c>
      <c r="O457" s="29" t="s">
        <v>290</v>
      </c>
      <c r="P457" s="29" t="s">
        <v>290</v>
      </c>
      <c r="Q457" s="29" t="s">
        <v>290</v>
      </c>
      <c r="R457" s="29" t="s">
        <v>290</v>
      </c>
      <c r="S457" s="29">
        <v>16</v>
      </c>
      <c r="T457" s="29" t="s">
        <v>7603</v>
      </c>
      <c r="U457" s="29" t="s">
        <v>7603</v>
      </c>
      <c r="V457" s="29" t="s">
        <v>7603</v>
      </c>
      <c r="W457" s="29" t="s">
        <v>7603</v>
      </c>
      <c r="X457" s="29" t="s">
        <v>7603</v>
      </c>
      <c r="Y457" s="29" t="s">
        <v>7603</v>
      </c>
      <c r="Z457" s="7">
        <v>66</v>
      </c>
      <c r="AA457" s="7">
        <v>59</v>
      </c>
      <c r="AB457" s="8" t="s">
        <v>290</v>
      </c>
      <c r="AC457" s="8" t="s">
        <v>7603</v>
      </c>
      <c r="AD457" s="8" t="s">
        <v>7603</v>
      </c>
      <c r="AE457" s="8" t="s">
        <v>7603</v>
      </c>
      <c r="AF457" s="8" t="s">
        <v>7603</v>
      </c>
      <c r="AG457" s="8">
        <v>110</v>
      </c>
      <c r="AH457" s="8" t="s">
        <v>290</v>
      </c>
      <c r="AI457" s="9">
        <v>125</v>
      </c>
      <c r="AJ457" s="9" t="s">
        <v>7603</v>
      </c>
      <c r="AK457" s="9">
        <v>125</v>
      </c>
    </row>
    <row r="458" spans="1:37">
      <c r="A458">
        <v>2014</v>
      </c>
      <c r="B458" s="10" t="s">
        <v>2505</v>
      </c>
      <c r="C458" s="11" t="s">
        <v>2506</v>
      </c>
      <c r="D458" s="11" t="s">
        <v>9458</v>
      </c>
      <c r="E458" s="11" t="s">
        <v>2507</v>
      </c>
      <c r="F458" s="11" t="s">
        <v>1122</v>
      </c>
      <c r="G458" s="11" t="s">
        <v>12282</v>
      </c>
      <c r="H458" s="11" t="s">
        <v>6275</v>
      </c>
      <c r="I458" s="11" t="str">
        <f>INDEX(CountyList!A:A, MATCH(MID(B458, 3, 3), CountyList!B:B, 0))</f>
        <v>Cook</v>
      </c>
      <c r="J458" s="29">
        <v>60</v>
      </c>
      <c r="K458" s="29">
        <v>33</v>
      </c>
      <c r="L458" s="29">
        <v>28</v>
      </c>
      <c r="M458" s="29">
        <v>20</v>
      </c>
      <c r="N458" s="29">
        <v>28</v>
      </c>
      <c r="O458" s="29">
        <v>22</v>
      </c>
      <c r="P458" s="29">
        <v>19</v>
      </c>
      <c r="Q458" s="29">
        <v>17</v>
      </c>
      <c r="R458" s="29">
        <v>25</v>
      </c>
      <c r="S458" s="29">
        <v>18</v>
      </c>
      <c r="T458" s="29" t="s">
        <v>7603</v>
      </c>
      <c r="U458" s="29" t="s">
        <v>7603</v>
      </c>
      <c r="V458" s="29" t="s">
        <v>7603</v>
      </c>
      <c r="W458" s="29" t="s">
        <v>7603</v>
      </c>
      <c r="X458" s="29">
        <v>17</v>
      </c>
      <c r="Y458" s="29" t="s">
        <v>7603</v>
      </c>
      <c r="Z458" s="7">
        <v>146</v>
      </c>
      <c r="AA458" s="7">
        <v>141</v>
      </c>
      <c r="AB458" s="8">
        <v>70</v>
      </c>
      <c r="AC458" s="8" t="s">
        <v>7603</v>
      </c>
      <c r="AD458" s="8" t="s">
        <v>290</v>
      </c>
      <c r="AE458" s="8" t="s">
        <v>290</v>
      </c>
      <c r="AF458" s="8" t="s">
        <v>7603</v>
      </c>
      <c r="AG458" s="8">
        <v>145</v>
      </c>
      <c r="AH458" s="8">
        <v>61</v>
      </c>
      <c r="AI458" s="9">
        <v>287</v>
      </c>
      <c r="AJ458" s="9" t="s">
        <v>7603</v>
      </c>
      <c r="AK458" s="9">
        <v>287</v>
      </c>
    </row>
    <row r="459" spans="1:37">
      <c r="A459">
        <v>2014</v>
      </c>
      <c r="B459" s="10" t="s">
        <v>2508</v>
      </c>
      <c r="C459" s="11" t="s">
        <v>2509</v>
      </c>
      <c r="D459" s="11" t="s">
        <v>9461</v>
      </c>
      <c r="E459" s="11" t="s">
        <v>2512</v>
      </c>
      <c r="F459" s="11" t="s">
        <v>1122</v>
      </c>
      <c r="G459" s="11" t="s">
        <v>12283</v>
      </c>
      <c r="H459" s="11" t="s">
        <v>6278</v>
      </c>
      <c r="I459" s="11" t="str">
        <f>INDEX(CountyList!A:A, MATCH(MID(B459, 3, 3), CountyList!B:B, 0))</f>
        <v>Cook</v>
      </c>
      <c r="J459" s="29">
        <v>74</v>
      </c>
      <c r="K459" s="29">
        <v>36</v>
      </c>
      <c r="L459" s="29">
        <v>26</v>
      </c>
      <c r="M459" s="29">
        <v>38</v>
      </c>
      <c r="N459" s="29">
        <v>22</v>
      </c>
      <c r="O459" s="29">
        <v>40</v>
      </c>
      <c r="P459" s="29">
        <v>36</v>
      </c>
      <c r="Q459" s="29">
        <v>38</v>
      </c>
      <c r="R459" s="29">
        <v>27</v>
      </c>
      <c r="S459" s="29">
        <v>30</v>
      </c>
      <c r="T459" s="29" t="s">
        <v>7603</v>
      </c>
      <c r="U459" s="29" t="s">
        <v>7603</v>
      </c>
      <c r="V459" s="29" t="s">
        <v>7603</v>
      </c>
      <c r="W459" s="29" t="s">
        <v>7603</v>
      </c>
      <c r="X459" s="29" t="s">
        <v>7603</v>
      </c>
      <c r="Y459" s="29" t="s">
        <v>7603</v>
      </c>
      <c r="Z459" s="7">
        <v>178</v>
      </c>
      <c r="AA459" s="7">
        <v>189</v>
      </c>
      <c r="AB459" s="8">
        <v>47</v>
      </c>
      <c r="AC459" s="8" t="s">
        <v>7603</v>
      </c>
      <c r="AD459" s="8">
        <v>30</v>
      </c>
      <c r="AE459" s="8" t="s">
        <v>7603</v>
      </c>
      <c r="AF459" s="8" t="s">
        <v>290</v>
      </c>
      <c r="AG459" s="8">
        <v>269</v>
      </c>
      <c r="AH459" s="8">
        <v>19</v>
      </c>
      <c r="AI459" s="9">
        <v>367</v>
      </c>
      <c r="AJ459" s="9" t="s">
        <v>7603</v>
      </c>
      <c r="AK459" s="9">
        <v>367</v>
      </c>
    </row>
    <row r="460" spans="1:37">
      <c r="A460">
        <v>2014</v>
      </c>
      <c r="B460" s="10" t="s">
        <v>12284</v>
      </c>
      <c r="C460" s="11" t="s">
        <v>1366</v>
      </c>
      <c r="D460" s="11" t="s">
        <v>9464</v>
      </c>
      <c r="E460" s="11" t="s">
        <v>9465</v>
      </c>
      <c r="F460" s="11" t="s">
        <v>1122</v>
      </c>
      <c r="G460" s="11" t="s">
        <v>12285</v>
      </c>
      <c r="H460" s="11" t="s">
        <v>12286</v>
      </c>
      <c r="I460" s="11" t="str">
        <f>INDEX(CountyList!A:A, MATCH(MID(B460, 3, 3), CountyList!B:B, 0))</f>
        <v>Cook</v>
      </c>
      <c r="J460" s="29">
        <v>25</v>
      </c>
      <c r="K460" s="29">
        <v>14</v>
      </c>
      <c r="L460" s="29" t="s">
        <v>290</v>
      </c>
      <c r="M460" s="29">
        <v>15</v>
      </c>
      <c r="N460" s="29">
        <v>17</v>
      </c>
      <c r="O460" s="29">
        <v>21</v>
      </c>
      <c r="P460" s="29">
        <v>17</v>
      </c>
      <c r="Q460" s="29">
        <v>10</v>
      </c>
      <c r="R460" s="29">
        <v>21</v>
      </c>
      <c r="S460" s="29">
        <v>13</v>
      </c>
      <c r="T460" s="29" t="s">
        <v>7603</v>
      </c>
      <c r="U460" s="29" t="s">
        <v>7603</v>
      </c>
      <c r="V460" s="29" t="s">
        <v>7603</v>
      </c>
      <c r="W460" s="29" t="s">
        <v>7603</v>
      </c>
      <c r="X460" s="29" t="s">
        <v>7603</v>
      </c>
      <c r="Y460" s="29" t="s">
        <v>7603</v>
      </c>
      <c r="Z460" s="7">
        <v>82</v>
      </c>
      <c r="AA460" s="7">
        <v>79</v>
      </c>
      <c r="AB460" s="8">
        <v>46</v>
      </c>
      <c r="AC460" s="8" t="s">
        <v>7603</v>
      </c>
      <c r="AD460" s="8" t="s">
        <v>290</v>
      </c>
      <c r="AE460" s="8">
        <v>107</v>
      </c>
      <c r="AF460" s="8" t="s">
        <v>7603</v>
      </c>
      <c r="AG460" s="8" t="s">
        <v>7603</v>
      </c>
      <c r="AH460" s="8" t="s">
        <v>290</v>
      </c>
      <c r="AI460" s="9">
        <v>161</v>
      </c>
      <c r="AJ460" s="9" t="s">
        <v>7603</v>
      </c>
      <c r="AK460" s="9">
        <v>161</v>
      </c>
    </row>
    <row r="461" spans="1:37">
      <c r="A461">
        <v>2014</v>
      </c>
      <c r="B461" s="10" t="s">
        <v>12287</v>
      </c>
      <c r="C461" s="11" t="s">
        <v>9468</v>
      </c>
      <c r="D461" s="11" t="s">
        <v>9470</v>
      </c>
      <c r="E461" s="11" t="s">
        <v>9471</v>
      </c>
      <c r="F461" s="11" t="s">
        <v>1122</v>
      </c>
      <c r="G461" s="11" t="s">
        <v>12288</v>
      </c>
      <c r="H461" s="11" t="s">
        <v>12289</v>
      </c>
      <c r="I461" s="11" t="str">
        <f>INDEX(CountyList!A:A, MATCH(MID(B461, 3, 3), CountyList!B:B, 0))</f>
        <v>Cook</v>
      </c>
      <c r="J461" s="29">
        <v>19</v>
      </c>
      <c r="K461" s="29">
        <v>17</v>
      </c>
      <c r="L461" s="29">
        <v>17</v>
      </c>
      <c r="M461" s="29">
        <v>12</v>
      </c>
      <c r="N461" s="29" t="s">
        <v>290</v>
      </c>
      <c r="O461" s="29" t="s">
        <v>290</v>
      </c>
      <c r="P461" s="29">
        <v>11</v>
      </c>
      <c r="Q461" s="29" t="s">
        <v>290</v>
      </c>
      <c r="R461" s="29">
        <v>10</v>
      </c>
      <c r="S461" s="29">
        <v>14</v>
      </c>
      <c r="T461" s="29" t="s">
        <v>7603</v>
      </c>
      <c r="U461" s="29" t="s">
        <v>7603</v>
      </c>
      <c r="V461" s="29" t="s">
        <v>7603</v>
      </c>
      <c r="W461" s="29" t="s">
        <v>7603</v>
      </c>
      <c r="X461" s="29" t="s">
        <v>7603</v>
      </c>
      <c r="Y461" s="29" t="s">
        <v>7603</v>
      </c>
      <c r="Z461" s="7">
        <v>65</v>
      </c>
      <c r="AA461" s="7">
        <v>58</v>
      </c>
      <c r="AB461" s="8">
        <v>75</v>
      </c>
      <c r="AC461" s="8" t="s">
        <v>7603</v>
      </c>
      <c r="AD461" s="8" t="s">
        <v>290</v>
      </c>
      <c r="AE461" s="8" t="s">
        <v>290</v>
      </c>
      <c r="AF461" s="8" t="s">
        <v>7603</v>
      </c>
      <c r="AG461" s="8">
        <v>29</v>
      </c>
      <c r="AH461" s="8">
        <v>11</v>
      </c>
      <c r="AI461" s="9">
        <v>123</v>
      </c>
      <c r="AJ461" s="9" t="s">
        <v>7603</v>
      </c>
      <c r="AK461" s="9">
        <v>123</v>
      </c>
    </row>
    <row r="462" spans="1:37">
      <c r="A462">
        <v>2014</v>
      </c>
      <c r="B462" s="10" t="s">
        <v>12290</v>
      </c>
      <c r="C462" s="11" t="s">
        <v>12291</v>
      </c>
      <c r="D462" s="11" t="s">
        <v>12292</v>
      </c>
      <c r="E462" s="11" t="s">
        <v>12293</v>
      </c>
      <c r="F462" s="11" t="s">
        <v>1122</v>
      </c>
      <c r="G462" s="11" t="s">
        <v>12294</v>
      </c>
      <c r="H462" s="11" t="s">
        <v>12295</v>
      </c>
      <c r="I462" s="11" t="str">
        <f>INDEX(CountyList!A:A, MATCH(MID(B462, 3, 3), CountyList!B:B, 0))</f>
        <v>Cook</v>
      </c>
      <c r="J462" s="29" t="s">
        <v>7603</v>
      </c>
      <c r="K462" s="29" t="s">
        <v>7603</v>
      </c>
      <c r="L462" s="29" t="s">
        <v>7603</v>
      </c>
      <c r="M462" s="29" t="s">
        <v>7603</v>
      </c>
      <c r="N462" s="29" t="s">
        <v>7603</v>
      </c>
      <c r="O462" s="29" t="s">
        <v>7603</v>
      </c>
      <c r="P462" s="29" t="s">
        <v>7603</v>
      </c>
      <c r="Q462" s="29" t="s">
        <v>7603</v>
      </c>
      <c r="R462" s="29" t="s">
        <v>7603</v>
      </c>
      <c r="S462" s="29" t="s">
        <v>7603</v>
      </c>
      <c r="T462" s="29" t="s">
        <v>290</v>
      </c>
      <c r="U462" s="29" t="s">
        <v>290</v>
      </c>
      <c r="V462" s="29" t="s">
        <v>290</v>
      </c>
      <c r="W462" s="29">
        <v>12</v>
      </c>
      <c r="X462" s="29" t="s">
        <v>7603</v>
      </c>
      <c r="Y462" s="29" t="s">
        <v>7603</v>
      </c>
      <c r="Z462" s="7">
        <v>13</v>
      </c>
      <c r="AA462" s="7" t="s">
        <v>290</v>
      </c>
      <c r="AB462" s="8">
        <v>13</v>
      </c>
      <c r="AC462" s="8" t="s">
        <v>7603</v>
      </c>
      <c r="AD462" s="8" t="s">
        <v>7603</v>
      </c>
      <c r="AE462" s="8" t="s">
        <v>290</v>
      </c>
      <c r="AF462" s="8" t="s">
        <v>7603</v>
      </c>
      <c r="AG462" s="8" t="s">
        <v>290</v>
      </c>
      <c r="AH462" s="8" t="s">
        <v>7603</v>
      </c>
      <c r="AI462" s="9" t="s">
        <v>7603</v>
      </c>
      <c r="AJ462" s="9">
        <v>22</v>
      </c>
      <c r="AK462" s="9">
        <v>22</v>
      </c>
    </row>
    <row r="463" spans="1:37">
      <c r="A463">
        <v>2014</v>
      </c>
      <c r="B463" s="10" t="s">
        <v>2513</v>
      </c>
      <c r="C463" s="11" t="s">
        <v>2514</v>
      </c>
      <c r="D463" s="11" t="s">
        <v>12296</v>
      </c>
      <c r="E463" s="11" t="s">
        <v>2516</v>
      </c>
      <c r="F463" s="11" t="s">
        <v>1122</v>
      </c>
      <c r="G463" s="11" t="s">
        <v>12297</v>
      </c>
      <c r="H463" s="11" t="s">
        <v>12298</v>
      </c>
      <c r="I463" s="11" t="str">
        <f>INDEX(CountyList!A:A, MATCH(MID(B463, 3, 3), CountyList!B:B, 0))</f>
        <v>Cook</v>
      </c>
      <c r="J463" s="29">
        <v>40</v>
      </c>
      <c r="K463" s="29" t="s">
        <v>290</v>
      </c>
      <c r="L463" s="29" t="s">
        <v>290</v>
      </c>
      <c r="M463" s="29" t="s">
        <v>290</v>
      </c>
      <c r="N463" s="29" t="s">
        <v>290</v>
      </c>
      <c r="O463" s="29" t="s">
        <v>290</v>
      </c>
      <c r="P463" s="29" t="s">
        <v>290</v>
      </c>
      <c r="Q463" s="29" t="s">
        <v>290</v>
      </c>
      <c r="R463" s="29" t="s">
        <v>290</v>
      </c>
      <c r="S463" s="29" t="s">
        <v>290</v>
      </c>
      <c r="T463" s="29" t="s">
        <v>7603</v>
      </c>
      <c r="U463" s="29" t="s">
        <v>7603</v>
      </c>
      <c r="V463" s="29" t="s">
        <v>7603</v>
      </c>
      <c r="W463" s="29" t="s">
        <v>7603</v>
      </c>
      <c r="X463" s="29" t="s">
        <v>7603</v>
      </c>
      <c r="Y463" s="29" t="s">
        <v>7603</v>
      </c>
      <c r="Z463" s="7">
        <v>35</v>
      </c>
      <c r="AA463" s="7">
        <v>38</v>
      </c>
      <c r="AB463" s="8" t="s">
        <v>7603</v>
      </c>
      <c r="AC463" s="8" t="s">
        <v>7603</v>
      </c>
      <c r="AD463" s="8" t="s">
        <v>7603</v>
      </c>
      <c r="AE463" s="8">
        <v>73</v>
      </c>
      <c r="AF463" s="8" t="s">
        <v>7603</v>
      </c>
      <c r="AG463" s="8" t="s">
        <v>7603</v>
      </c>
      <c r="AH463" s="8" t="s">
        <v>7603</v>
      </c>
      <c r="AI463" s="9">
        <v>73</v>
      </c>
      <c r="AJ463" s="9" t="s">
        <v>7603</v>
      </c>
      <c r="AK463" s="9">
        <v>73</v>
      </c>
    </row>
    <row r="464" spans="1:37">
      <c r="A464">
        <v>2014</v>
      </c>
      <c r="B464" s="10" t="s">
        <v>6279</v>
      </c>
      <c r="C464" s="11" t="s">
        <v>6280</v>
      </c>
      <c r="D464" s="11" t="s">
        <v>9475</v>
      </c>
      <c r="E464" s="11" t="s">
        <v>6282</v>
      </c>
      <c r="F464" s="11" t="s">
        <v>1122</v>
      </c>
      <c r="G464" s="11" t="s">
        <v>12299</v>
      </c>
      <c r="H464" s="11" t="s">
        <v>6284</v>
      </c>
      <c r="I464" s="11" t="str">
        <f>INDEX(CountyList!A:A, MATCH(MID(B464, 3, 3), CountyList!B:B, 0))</f>
        <v>Cook</v>
      </c>
      <c r="J464" s="29">
        <v>11</v>
      </c>
      <c r="K464" s="29" t="s">
        <v>290</v>
      </c>
      <c r="L464" s="29" t="s">
        <v>290</v>
      </c>
      <c r="M464" s="29" t="s">
        <v>290</v>
      </c>
      <c r="N464" s="29" t="s">
        <v>290</v>
      </c>
      <c r="O464" s="29" t="s">
        <v>290</v>
      </c>
      <c r="P464" s="29" t="s">
        <v>290</v>
      </c>
      <c r="Q464" s="29" t="s">
        <v>290</v>
      </c>
      <c r="R464" s="29" t="s">
        <v>290</v>
      </c>
      <c r="S464" s="29" t="s">
        <v>290</v>
      </c>
      <c r="T464" s="29" t="s">
        <v>7603</v>
      </c>
      <c r="U464" s="29" t="s">
        <v>7603</v>
      </c>
      <c r="V464" s="29" t="s">
        <v>7603</v>
      </c>
      <c r="W464" s="29" t="s">
        <v>7603</v>
      </c>
      <c r="X464" s="29" t="s">
        <v>7603</v>
      </c>
      <c r="Y464" s="29" t="s">
        <v>7603</v>
      </c>
      <c r="Z464" s="7">
        <v>24</v>
      </c>
      <c r="AA464" s="7">
        <v>16</v>
      </c>
      <c r="AB464" s="8" t="s">
        <v>7603</v>
      </c>
      <c r="AC464" s="8" t="s">
        <v>7603</v>
      </c>
      <c r="AD464" s="8" t="s">
        <v>7603</v>
      </c>
      <c r="AE464" s="8">
        <v>39</v>
      </c>
      <c r="AF464" s="8" t="s">
        <v>7603</v>
      </c>
      <c r="AG464" s="8" t="s">
        <v>7603</v>
      </c>
      <c r="AH464" s="8" t="s">
        <v>290</v>
      </c>
      <c r="AI464" s="9">
        <v>40</v>
      </c>
      <c r="AJ464" s="9" t="s">
        <v>7603</v>
      </c>
      <c r="AK464" s="9">
        <v>40</v>
      </c>
    </row>
    <row r="465" spans="1:37">
      <c r="A465">
        <v>2014</v>
      </c>
      <c r="B465" s="10" t="s">
        <v>12300</v>
      </c>
      <c r="C465" s="11" t="s">
        <v>12301</v>
      </c>
      <c r="D465" s="11" t="s">
        <v>12302</v>
      </c>
      <c r="E465" s="11" t="s">
        <v>12303</v>
      </c>
      <c r="F465" s="11" t="s">
        <v>1122</v>
      </c>
      <c r="G465" s="11" t="s">
        <v>12304</v>
      </c>
      <c r="H465" s="11" t="s">
        <v>12305</v>
      </c>
      <c r="I465" s="11" t="str">
        <f>INDEX(CountyList!A:A, MATCH(MID(B465, 3, 3), CountyList!B:B, 0))</f>
        <v>Cook</v>
      </c>
      <c r="J465" s="29" t="s">
        <v>290</v>
      </c>
      <c r="K465" s="29" t="s">
        <v>290</v>
      </c>
      <c r="L465" s="29">
        <v>13</v>
      </c>
      <c r="M465" s="29">
        <v>11</v>
      </c>
      <c r="N465" s="29">
        <v>10</v>
      </c>
      <c r="O465" s="29" t="s">
        <v>290</v>
      </c>
      <c r="P465" s="29" t="s">
        <v>290</v>
      </c>
      <c r="Q465" s="29">
        <v>11</v>
      </c>
      <c r="R465" s="29" t="s">
        <v>290</v>
      </c>
      <c r="S465" s="29">
        <v>17</v>
      </c>
      <c r="T465" s="29" t="s">
        <v>7603</v>
      </c>
      <c r="U465" s="29" t="s">
        <v>7603</v>
      </c>
      <c r="V465" s="29" t="s">
        <v>7603</v>
      </c>
      <c r="W465" s="29" t="s">
        <v>7603</v>
      </c>
      <c r="X465" s="29" t="s">
        <v>7603</v>
      </c>
      <c r="Y465" s="29" t="s">
        <v>7603</v>
      </c>
      <c r="Z465" s="7">
        <v>55</v>
      </c>
      <c r="AA465" s="7">
        <v>46</v>
      </c>
      <c r="AB465" s="8" t="s">
        <v>290</v>
      </c>
      <c r="AC465" s="8" t="s">
        <v>7603</v>
      </c>
      <c r="AD465" s="8" t="s">
        <v>7603</v>
      </c>
      <c r="AE465" s="8">
        <v>96</v>
      </c>
      <c r="AF465" s="8" t="s">
        <v>7603</v>
      </c>
      <c r="AG465" s="8" t="s">
        <v>7603</v>
      </c>
      <c r="AH465" s="8" t="s">
        <v>290</v>
      </c>
      <c r="AI465" s="9">
        <v>101</v>
      </c>
      <c r="AJ465" s="9" t="s">
        <v>7603</v>
      </c>
      <c r="AK465" s="9">
        <v>101</v>
      </c>
    </row>
    <row r="466" spans="1:37">
      <c r="A466">
        <v>2014</v>
      </c>
      <c r="B466" s="10" t="s">
        <v>12306</v>
      </c>
      <c r="C466" s="11" t="s">
        <v>9477</v>
      </c>
      <c r="D466" s="11" t="s">
        <v>9479</v>
      </c>
      <c r="E466" s="11" t="s">
        <v>12307</v>
      </c>
      <c r="F466" s="11" t="s">
        <v>1122</v>
      </c>
      <c r="G466" s="11" t="s">
        <v>12308</v>
      </c>
      <c r="H466" s="11" t="s">
        <v>12309</v>
      </c>
      <c r="I466" s="11" t="str">
        <f>INDEX(CountyList!A:A, MATCH(MID(B466, 3, 3), CountyList!B:B, 0))</f>
        <v>Cook</v>
      </c>
      <c r="J466" s="29">
        <v>126</v>
      </c>
      <c r="K466" s="29">
        <v>17</v>
      </c>
      <c r="L466" s="29">
        <v>10</v>
      </c>
      <c r="M466" s="29" t="s">
        <v>290</v>
      </c>
      <c r="N466" s="29" t="s">
        <v>290</v>
      </c>
      <c r="O466" s="29" t="s">
        <v>290</v>
      </c>
      <c r="P466" s="29" t="s">
        <v>290</v>
      </c>
      <c r="Q466" s="29" t="s">
        <v>290</v>
      </c>
      <c r="R466" s="29" t="s">
        <v>290</v>
      </c>
      <c r="S466" s="29" t="s">
        <v>290</v>
      </c>
      <c r="T466" s="29" t="s">
        <v>7603</v>
      </c>
      <c r="U466" s="29" t="s">
        <v>7603</v>
      </c>
      <c r="V466" s="29" t="s">
        <v>7603</v>
      </c>
      <c r="W466" s="29" t="s">
        <v>7603</v>
      </c>
      <c r="X466" s="29" t="s">
        <v>7603</v>
      </c>
      <c r="Y466" s="29" t="s">
        <v>7603</v>
      </c>
      <c r="Z466" s="7">
        <v>84</v>
      </c>
      <c r="AA466" s="7">
        <v>101</v>
      </c>
      <c r="AB466" s="8">
        <v>60</v>
      </c>
      <c r="AC466" s="8" t="s">
        <v>7603</v>
      </c>
      <c r="AD466" s="8" t="s">
        <v>290</v>
      </c>
      <c r="AE466" s="8">
        <v>75</v>
      </c>
      <c r="AF466" s="8" t="s">
        <v>7603</v>
      </c>
      <c r="AG466" s="8">
        <v>30</v>
      </c>
      <c r="AH466" s="8">
        <v>11</v>
      </c>
      <c r="AI466" s="9">
        <v>185</v>
      </c>
      <c r="AJ466" s="9" t="s">
        <v>7603</v>
      </c>
      <c r="AK466" s="9">
        <v>185</v>
      </c>
    </row>
    <row r="467" spans="1:37">
      <c r="A467">
        <v>2014</v>
      </c>
      <c r="B467" s="10" t="s">
        <v>2517</v>
      </c>
      <c r="C467" s="11" t="s">
        <v>9483</v>
      </c>
      <c r="D467" s="11" t="s">
        <v>12310</v>
      </c>
      <c r="E467" s="11" t="s">
        <v>2520</v>
      </c>
      <c r="F467" s="11" t="s">
        <v>1122</v>
      </c>
      <c r="G467" s="11" t="s">
        <v>12311</v>
      </c>
      <c r="H467" s="11" t="s">
        <v>6287</v>
      </c>
      <c r="I467" s="11" t="str">
        <f>INDEX(CountyList!A:A, MATCH(MID(B467, 3, 3), CountyList!B:B, 0))</f>
        <v>Cook</v>
      </c>
      <c r="J467" s="29">
        <v>77</v>
      </c>
      <c r="K467" s="29">
        <v>24</v>
      </c>
      <c r="L467" s="29">
        <v>21</v>
      </c>
      <c r="M467" s="29">
        <v>19</v>
      </c>
      <c r="N467" s="29">
        <v>24</v>
      </c>
      <c r="O467" s="29">
        <v>23</v>
      </c>
      <c r="P467" s="29">
        <v>21</v>
      </c>
      <c r="Q467" s="29">
        <v>13</v>
      </c>
      <c r="R467" s="29" t="s">
        <v>290</v>
      </c>
      <c r="S467" s="29" t="s">
        <v>290</v>
      </c>
      <c r="T467" s="29" t="s">
        <v>7603</v>
      </c>
      <c r="U467" s="29" t="s">
        <v>7603</v>
      </c>
      <c r="V467" s="29" t="s">
        <v>7603</v>
      </c>
      <c r="W467" s="29" t="s">
        <v>7603</v>
      </c>
      <c r="X467" s="29" t="s">
        <v>7603</v>
      </c>
      <c r="Y467" s="29" t="s">
        <v>7603</v>
      </c>
      <c r="Z467" s="7">
        <v>122</v>
      </c>
      <c r="AA467" s="7">
        <v>113</v>
      </c>
      <c r="AB467" s="8">
        <v>13</v>
      </c>
      <c r="AC467" s="8" t="s">
        <v>7603</v>
      </c>
      <c r="AD467" s="8">
        <v>27</v>
      </c>
      <c r="AE467" s="8">
        <v>89</v>
      </c>
      <c r="AF467" s="8" t="s">
        <v>7603</v>
      </c>
      <c r="AG467" s="8">
        <v>76</v>
      </c>
      <c r="AH467" s="8">
        <v>30</v>
      </c>
      <c r="AI467" s="9">
        <v>235</v>
      </c>
      <c r="AJ467" s="9" t="s">
        <v>7603</v>
      </c>
      <c r="AK467" s="9">
        <v>235</v>
      </c>
    </row>
    <row r="468" spans="1:37">
      <c r="A468">
        <v>2014</v>
      </c>
      <c r="B468" s="10" t="s">
        <v>2521</v>
      </c>
      <c r="C468" s="11" t="s">
        <v>459</v>
      </c>
      <c r="D468" s="11" t="s">
        <v>12312</v>
      </c>
      <c r="E468" s="11" t="s">
        <v>2524</v>
      </c>
      <c r="F468" s="11" t="s">
        <v>1122</v>
      </c>
      <c r="G468" s="11" t="s">
        <v>12313</v>
      </c>
      <c r="H468" s="11" t="s">
        <v>6290</v>
      </c>
      <c r="I468" s="11" t="str">
        <f>INDEX(CountyList!A:A, MATCH(MID(B468, 3, 3), CountyList!B:B, 0))</f>
        <v>Cook</v>
      </c>
      <c r="J468" s="29">
        <v>59</v>
      </c>
      <c r="K468" s="29">
        <v>40</v>
      </c>
      <c r="L468" s="29">
        <v>27</v>
      </c>
      <c r="M468" s="29">
        <v>22</v>
      </c>
      <c r="N468" s="29">
        <v>23</v>
      </c>
      <c r="O468" s="29">
        <v>24</v>
      </c>
      <c r="P468" s="29">
        <v>20</v>
      </c>
      <c r="Q468" s="29">
        <v>21</v>
      </c>
      <c r="R468" s="29">
        <v>13</v>
      </c>
      <c r="S468" s="29">
        <v>23</v>
      </c>
      <c r="T468" s="29" t="s">
        <v>7603</v>
      </c>
      <c r="U468" s="29" t="s">
        <v>7603</v>
      </c>
      <c r="V468" s="29" t="s">
        <v>7603</v>
      </c>
      <c r="W468" s="29" t="s">
        <v>7603</v>
      </c>
      <c r="X468" s="29" t="s">
        <v>7603</v>
      </c>
      <c r="Y468" s="29" t="s">
        <v>7603</v>
      </c>
      <c r="Z468" s="7">
        <v>147</v>
      </c>
      <c r="AA468" s="7">
        <v>125</v>
      </c>
      <c r="AB468" s="8" t="s">
        <v>290</v>
      </c>
      <c r="AC468" s="8" t="s">
        <v>7603</v>
      </c>
      <c r="AD468" s="8" t="s">
        <v>7603</v>
      </c>
      <c r="AE468" s="8">
        <v>268</v>
      </c>
      <c r="AF468" s="8" t="s">
        <v>7603</v>
      </c>
      <c r="AG468" s="8" t="s">
        <v>7603</v>
      </c>
      <c r="AH468" s="8" t="s">
        <v>290</v>
      </c>
      <c r="AI468" s="9">
        <v>272</v>
      </c>
      <c r="AJ468" s="9" t="s">
        <v>7603</v>
      </c>
      <c r="AK468" s="9">
        <v>272</v>
      </c>
    </row>
    <row r="469" spans="1:37">
      <c r="A469">
        <v>2014</v>
      </c>
      <c r="B469" s="10" t="s">
        <v>2525</v>
      </c>
      <c r="C469" s="11" t="s">
        <v>2526</v>
      </c>
      <c r="D469" s="11" t="s">
        <v>9493</v>
      </c>
      <c r="E469" s="11" t="s">
        <v>2529</v>
      </c>
      <c r="F469" s="11" t="s">
        <v>1122</v>
      </c>
      <c r="G469" s="11" t="s">
        <v>12314</v>
      </c>
      <c r="H469" s="11" t="s">
        <v>6293</v>
      </c>
      <c r="I469" s="11" t="str">
        <f>INDEX(CountyList!A:A, MATCH(MID(B469, 3, 3), CountyList!B:B, 0))</f>
        <v>Cook</v>
      </c>
      <c r="J469" s="29">
        <v>41</v>
      </c>
      <c r="K469" s="29">
        <v>20</v>
      </c>
      <c r="L469" s="29" t="s">
        <v>290</v>
      </c>
      <c r="M469" s="29" t="s">
        <v>290</v>
      </c>
      <c r="N469" s="29" t="s">
        <v>290</v>
      </c>
      <c r="O469" s="29">
        <v>10</v>
      </c>
      <c r="P469" s="29" t="s">
        <v>290</v>
      </c>
      <c r="Q469" s="29" t="s">
        <v>290</v>
      </c>
      <c r="R469" s="29" t="s">
        <v>290</v>
      </c>
      <c r="S469" s="29" t="s">
        <v>290</v>
      </c>
      <c r="T469" s="29" t="s">
        <v>7603</v>
      </c>
      <c r="U469" s="29" t="s">
        <v>7603</v>
      </c>
      <c r="V469" s="29" t="s">
        <v>7603</v>
      </c>
      <c r="W469" s="29" t="s">
        <v>7603</v>
      </c>
      <c r="X469" s="29" t="s">
        <v>7603</v>
      </c>
      <c r="Y469" s="29" t="s">
        <v>7603</v>
      </c>
      <c r="Z469" s="7">
        <v>56</v>
      </c>
      <c r="AA469" s="7">
        <v>58</v>
      </c>
      <c r="AB469" s="8">
        <v>14</v>
      </c>
      <c r="AC469" s="8" t="s">
        <v>7603</v>
      </c>
      <c r="AD469" s="8">
        <v>17</v>
      </c>
      <c r="AE469" s="8" t="s">
        <v>7603</v>
      </c>
      <c r="AF469" s="8" t="s">
        <v>7603</v>
      </c>
      <c r="AG469" s="8">
        <v>80</v>
      </c>
      <c r="AH469" s="8" t="s">
        <v>290</v>
      </c>
      <c r="AI469" s="9">
        <v>114</v>
      </c>
      <c r="AJ469" s="9" t="s">
        <v>7603</v>
      </c>
      <c r="AK469" s="9">
        <v>114</v>
      </c>
    </row>
    <row r="470" spans="1:37">
      <c r="A470">
        <v>2014</v>
      </c>
      <c r="B470" s="10" t="s">
        <v>2534</v>
      </c>
      <c r="C470" s="11" t="s">
        <v>2535</v>
      </c>
      <c r="D470" s="11" t="s">
        <v>12315</v>
      </c>
      <c r="E470" s="11" t="s">
        <v>2538</v>
      </c>
      <c r="F470" s="11" t="s">
        <v>1122</v>
      </c>
      <c r="G470" s="11" t="s">
        <v>12316</v>
      </c>
      <c r="H470" s="11" t="s">
        <v>6296</v>
      </c>
      <c r="I470" s="11" t="str">
        <f>INDEX(CountyList!A:A, MATCH(MID(B470, 3, 3), CountyList!B:B, 0))</f>
        <v>Cook</v>
      </c>
      <c r="J470" s="29">
        <v>52</v>
      </c>
      <c r="K470" s="29">
        <v>14</v>
      </c>
      <c r="L470" s="29" t="s">
        <v>7603</v>
      </c>
      <c r="M470" s="29" t="s">
        <v>7603</v>
      </c>
      <c r="N470" s="29" t="s">
        <v>7603</v>
      </c>
      <c r="O470" s="29" t="s">
        <v>7603</v>
      </c>
      <c r="P470" s="29" t="s">
        <v>7603</v>
      </c>
      <c r="Q470" s="29" t="s">
        <v>7603</v>
      </c>
      <c r="R470" s="29" t="s">
        <v>7603</v>
      </c>
      <c r="S470" s="29" t="s">
        <v>7603</v>
      </c>
      <c r="T470" s="29" t="s">
        <v>7603</v>
      </c>
      <c r="U470" s="29" t="s">
        <v>7603</v>
      </c>
      <c r="V470" s="29" t="s">
        <v>7603</v>
      </c>
      <c r="W470" s="29" t="s">
        <v>7603</v>
      </c>
      <c r="X470" s="29" t="s">
        <v>7603</v>
      </c>
      <c r="Y470" s="29" t="s">
        <v>7603</v>
      </c>
      <c r="Z470" s="7">
        <v>34</v>
      </c>
      <c r="AA470" s="7">
        <v>32</v>
      </c>
      <c r="AB470" s="8" t="s">
        <v>290</v>
      </c>
      <c r="AC470" s="8" t="s">
        <v>7603</v>
      </c>
      <c r="AD470" s="8" t="s">
        <v>7603</v>
      </c>
      <c r="AE470" s="8">
        <v>11</v>
      </c>
      <c r="AF470" s="8" t="s">
        <v>7603</v>
      </c>
      <c r="AG470" s="8">
        <v>44</v>
      </c>
      <c r="AH470" s="8" t="s">
        <v>290</v>
      </c>
      <c r="AI470" s="9">
        <v>66</v>
      </c>
      <c r="AJ470" s="9" t="s">
        <v>7603</v>
      </c>
      <c r="AK470" s="9">
        <v>66</v>
      </c>
    </row>
    <row r="471" spans="1:37">
      <c r="A471">
        <v>2014</v>
      </c>
      <c r="B471" s="10" t="s">
        <v>2539</v>
      </c>
      <c r="C471" s="11" t="s">
        <v>2540</v>
      </c>
      <c r="D471" s="11" t="s">
        <v>9505</v>
      </c>
      <c r="E471" s="11" t="s">
        <v>2542</v>
      </c>
      <c r="F471" s="11" t="s">
        <v>1122</v>
      </c>
      <c r="G471" s="11" t="s">
        <v>12317</v>
      </c>
      <c r="H471" s="11" t="s">
        <v>6299</v>
      </c>
      <c r="I471" s="11" t="str">
        <f>INDEX(CountyList!A:A, MATCH(MID(B471, 3, 3), CountyList!B:B, 0))</f>
        <v>Cook</v>
      </c>
      <c r="J471" s="29">
        <v>120</v>
      </c>
      <c r="K471" s="29">
        <v>42</v>
      </c>
      <c r="L471" s="29">
        <v>35</v>
      </c>
      <c r="M471" s="29">
        <v>33</v>
      </c>
      <c r="N471" s="29">
        <v>32</v>
      </c>
      <c r="O471" s="29">
        <v>28</v>
      </c>
      <c r="P471" s="29">
        <v>24</v>
      </c>
      <c r="Q471" s="29">
        <v>23</v>
      </c>
      <c r="R471" s="29">
        <v>21</v>
      </c>
      <c r="S471" s="29">
        <v>18</v>
      </c>
      <c r="T471" s="29" t="s">
        <v>7603</v>
      </c>
      <c r="U471" s="29" t="s">
        <v>7603</v>
      </c>
      <c r="V471" s="29" t="s">
        <v>7603</v>
      </c>
      <c r="W471" s="29" t="s">
        <v>7603</v>
      </c>
      <c r="X471" s="29" t="s">
        <v>7603</v>
      </c>
      <c r="Y471" s="29" t="s">
        <v>7603</v>
      </c>
      <c r="Z471" s="7">
        <v>193</v>
      </c>
      <c r="AA471" s="7">
        <v>183</v>
      </c>
      <c r="AB471" s="8">
        <v>29</v>
      </c>
      <c r="AC471" s="8" t="s">
        <v>7603</v>
      </c>
      <c r="AD471" s="8">
        <v>50</v>
      </c>
      <c r="AE471" s="8">
        <v>12</v>
      </c>
      <c r="AF471" s="8" t="s">
        <v>7603</v>
      </c>
      <c r="AG471" s="8">
        <v>268</v>
      </c>
      <c r="AH471" s="8">
        <v>17</v>
      </c>
      <c r="AI471" s="9">
        <v>376</v>
      </c>
      <c r="AJ471" s="9" t="s">
        <v>7603</v>
      </c>
      <c r="AK471" s="9">
        <v>376</v>
      </c>
    </row>
    <row r="472" spans="1:37">
      <c r="A472">
        <v>2014</v>
      </c>
      <c r="B472" s="10" t="s">
        <v>2543</v>
      </c>
      <c r="C472" s="11" t="s">
        <v>2544</v>
      </c>
      <c r="D472" s="11" t="s">
        <v>6300</v>
      </c>
      <c r="E472" s="11" t="s">
        <v>2545</v>
      </c>
      <c r="F472" s="11" t="s">
        <v>1122</v>
      </c>
      <c r="G472" s="11" t="s">
        <v>12318</v>
      </c>
      <c r="H472" s="11" t="s">
        <v>6302</v>
      </c>
      <c r="I472" s="11" t="str">
        <f>INDEX(CountyList!A:A, MATCH(MID(B472, 3, 3), CountyList!B:B, 0))</f>
        <v>Cook</v>
      </c>
      <c r="J472" s="29">
        <v>60</v>
      </c>
      <c r="K472" s="29">
        <v>54</v>
      </c>
      <c r="L472" s="29">
        <v>56</v>
      </c>
      <c r="M472" s="29">
        <v>55</v>
      </c>
      <c r="N472" s="29">
        <v>57</v>
      </c>
      <c r="O472" s="29">
        <v>58</v>
      </c>
      <c r="P472" s="29">
        <v>56</v>
      </c>
      <c r="Q472" s="29">
        <v>69</v>
      </c>
      <c r="R472" s="29">
        <v>72</v>
      </c>
      <c r="S472" s="29">
        <v>70</v>
      </c>
      <c r="T472" s="29">
        <v>84</v>
      </c>
      <c r="U472" s="29">
        <v>82</v>
      </c>
      <c r="V472" s="29">
        <v>81</v>
      </c>
      <c r="W472" s="29">
        <v>80</v>
      </c>
      <c r="X472" s="29" t="s">
        <v>7603</v>
      </c>
      <c r="Y472" s="29" t="s">
        <v>7603</v>
      </c>
      <c r="Z472" s="7">
        <v>478</v>
      </c>
      <c r="AA472" s="7">
        <v>456</v>
      </c>
      <c r="AB472" s="8">
        <v>54</v>
      </c>
      <c r="AC472" s="8" t="s">
        <v>7603</v>
      </c>
      <c r="AD472" s="8">
        <v>53</v>
      </c>
      <c r="AE472" s="8">
        <v>62</v>
      </c>
      <c r="AF472" s="8" t="s">
        <v>7603</v>
      </c>
      <c r="AG472" s="8">
        <v>653</v>
      </c>
      <c r="AH472" s="8">
        <v>112</v>
      </c>
      <c r="AI472" s="9">
        <v>607</v>
      </c>
      <c r="AJ472" s="9">
        <v>327</v>
      </c>
      <c r="AK472" s="9">
        <v>934</v>
      </c>
    </row>
    <row r="473" spans="1:37">
      <c r="A473">
        <v>2014</v>
      </c>
      <c r="B473" s="10" t="s">
        <v>12319</v>
      </c>
      <c r="C473" s="11" t="s">
        <v>12320</v>
      </c>
      <c r="D473" s="11" t="s">
        <v>12321</v>
      </c>
      <c r="E473" s="11" t="s">
        <v>12322</v>
      </c>
      <c r="F473" s="11" t="s">
        <v>1122</v>
      </c>
      <c r="G473" s="11" t="s">
        <v>12323</v>
      </c>
      <c r="H473" s="11" t="s">
        <v>12324</v>
      </c>
      <c r="I473" s="11" t="str">
        <f>INDEX(CountyList!A:A, MATCH(MID(B473, 3, 3), CountyList!B:B, 0))</f>
        <v>Cook</v>
      </c>
      <c r="J473" s="29">
        <v>11</v>
      </c>
      <c r="K473" s="29" t="s">
        <v>290</v>
      </c>
      <c r="L473" s="29" t="s">
        <v>290</v>
      </c>
      <c r="M473" s="29" t="s">
        <v>290</v>
      </c>
      <c r="N473" s="29" t="s">
        <v>290</v>
      </c>
      <c r="O473" s="29" t="s">
        <v>290</v>
      </c>
      <c r="P473" s="29" t="s">
        <v>7603</v>
      </c>
      <c r="Q473" s="29" t="s">
        <v>290</v>
      </c>
      <c r="R473" s="29" t="s">
        <v>290</v>
      </c>
      <c r="S473" s="29" t="s">
        <v>7603</v>
      </c>
      <c r="T473" s="29" t="s">
        <v>7603</v>
      </c>
      <c r="U473" s="29" t="s">
        <v>7603</v>
      </c>
      <c r="V473" s="29" t="s">
        <v>7603</v>
      </c>
      <c r="W473" s="29" t="s">
        <v>7603</v>
      </c>
      <c r="X473" s="29" t="s">
        <v>290</v>
      </c>
      <c r="Y473" s="29" t="s">
        <v>7603</v>
      </c>
      <c r="Z473" s="7">
        <v>13</v>
      </c>
      <c r="AA473" s="7">
        <v>16</v>
      </c>
      <c r="AB473" s="8" t="s">
        <v>290</v>
      </c>
      <c r="AC473" s="8" t="s">
        <v>7603</v>
      </c>
      <c r="AD473" s="8" t="s">
        <v>290</v>
      </c>
      <c r="AE473" s="8" t="s">
        <v>290</v>
      </c>
      <c r="AF473" s="8" t="s">
        <v>7603</v>
      </c>
      <c r="AG473" s="8">
        <v>15</v>
      </c>
      <c r="AH473" s="8" t="s">
        <v>290</v>
      </c>
      <c r="AI473" s="9">
        <v>29</v>
      </c>
      <c r="AJ473" s="9" t="s">
        <v>7603</v>
      </c>
      <c r="AK473" s="9">
        <v>29</v>
      </c>
    </row>
    <row r="474" spans="1:37">
      <c r="A474">
        <v>2014</v>
      </c>
      <c r="B474" s="10" t="s">
        <v>12325</v>
      </c>
      <c r="C474" s="11" t="s">
        <v>9509</v>
      </c>
      <c r="D474" s="11" t="s">
        <v>9088</v>
      </c>
      <c r="E474" s="11" t="s">
        <v>2132</v>
      </c>
      <c r="F474" s="11" t="s">
        <v>1122</v>
      </c>
      <c r="G474" s="11" t="s">
        <v>12326</v>
      </c>
      <c r="H474" s="11" t="s">
        <v>12105</v>
      </c>
      <c r="I474" s="11" t="str">
        <f>INDEX(CountyList!A:A, MATCH(MID(B474, 3, 3), CountyList!B:B, 0))</f>
        <v>Cook</v>
      </c>
      <c r="J474" s="29" t="s">
        <v>7603</v>
      </c>
      <c r="K474" s="29">
        <v>30</v>
      </c>
      <c r="L474" s="29">
        <v>32</v>
      </c>
      <c r="M474" s="29">
        <v>23</v>
      </c>
      <c r="N474" s="29">
        <v>21</v>
      </c>
      <c r="O474" s="29">
        <v>32</v>
      </c>
      <c r="P474" s="29">
        <v>20</v>
      </c>
      <c r="Q474" s="29">
        <v>24</v>
      </c>
      <c r="R474" s="29">
        <v>28</v>
      </c>
      <c r="S474" s="29">
        <v>25</v>
      </c>
      <c r="T474" s="29" t="s">
        <v>7603</v>
      </c>
      <c r="U474" s="29" t="s">
        <v>7603</v>
      </c>
      <c r="V474" s="29" t="s">
        <v>7603</v>
      </c>
      <c r="W474" s="29" t="s">
        <v>7603</v>
      </c>
      <c r="X474" s="29">
        <v>113</v>
      </c>
      <c r="Y474" s="29" t="s">
        <v>7603</v>
      </c>
      <c r="Z474" s="7" t="s">
        <v>7603</v>
      </c>
      <c r="AA474" s="7">
        <v>348</v>
      </c>
      <c r="AB474" s="8" t="s">
        <v>7603</v>
      </c>
      <c r="AC474" s="8" t="s">
        <v>7603</v>
      </c>
      <c r="AD474" s="8" t="s">
        <v>7603</v>
      </c>
      <c r="AE474" s="8" t="s">
        <v>7603</v>
      </c>
      <c r="AF474" s="8" t="s">
        <v>7603</v>
      </c>
      <c r="AG474" s="8">
        <v>348</v>
      </c>
      <c r="AH474" s="8" t="s">
        <v>7603</v>
      </c>
      <c r="AI474" s="9">
        <v>348</v>
      </c>
      <c r="AJ474" s="9" t="s">
        <v>7603</v>
      </c>
      <c r="AK474" s="9">
        <v>348</v>
      </c>
    </row>
    <row r="475" spans="1:37">
      <c r="A475">
        <v>2014</v>
      </c>
      <c r="B475" s="10" t="s">
        <v>12327</v>
      </c>
      <c r="C475" s="11" t="s">
        <v>9517</v>
      </c>
      <c r="D475" s="11" t="s">
        <v>9519</v>
      </c>
      <c r="E475" s="11" t="s">
        <v>9520</v>
      </c>
      <c r="F475" s="11" t="s">
        <v>1122</v>
      </c>
      <c r="G475" s="11" t="s">
        <v>12328</v>
      </c>
      <c r="H475" s="11" t="s">
        <v>12329</v>
      </c>
      <c r="I475" s="11" t="str">
        <f>INDEX(CountyList!A:A, MATCH(MID(B475, 3, 3), CountyList!B:B, 0))</f>
        <v>Cook</v>
      </c>
      <c r="J475" s="29" t="s">
        <v>7603</v>
      </c>
      <c r="K475" s="29" t="s">
        <v>7603</v>
      </c>
      <c r="L475" s="29" t="s">
        <v>7603</v>
      </c>
      <c r="M475" s="29" t="s">
        <v>7603</v>
      </c>
      <c r="N475" s="29" t="s">
        <v>7603</v>
      </c>
      <c r="O475" s="29" t="s">
        <v>7603</v>
      </c>
      <c r="P475" s="29" t="s">
        <v>7603</v>
      </c>
      <c r="Q475" s="29" t="s">
        <v>7603</v>
      </c>
      <c r="R475" s="29" t="s">
        <v>7603</v>
      </c>
      <c r="S475" s="29" t="s">
        <v>7603</v>
      </c>
      <c r="T475" s="29" t="s">
        <v>7603</v>
      </c>
      <c r="U475" s="29" t="s">
        <v>290</v>
      </c>
      <c r="V475" s="29" t="s">
        <v>290</v>
      </c>
      <c r="W475" s="29" t="s">
        <v>290</v>
      </c>
      <c r="X475" s="29" t="s">
        <v>7603</v>
      </c>
      <c r="Y475" s="29" t="s">
        <v>290</v>
      </c>
      <c r="Z475" s="7" t="s">
        <v>290</v>
      </c>
      <c r="AA475" s="7" t="s">
        <v>290</v>
      </c>
      <c r="AB475" s="8" t="s">
        <v>290</v>
      </c>
      <c r="AC475" s="8" t="s">
        <v>7603</v>
      </c>
      <c r="AD475" s="8" t="s">
        <v>7603</v>
      </c>
      <c r="AE475" s="8" t="s">
        <v>290</v>
      </c>
      <c r="AF475" s="8" t="s">
        <v>7603</v>
      </c>
      <c r="AG475" s="8" t="s">
        <v>7603</v>
      </c>
      <c r="AH475" s="8" t="s">
        <v>7603</v>
      </c>
      <c r="AI475" s="9" t="s">
        <v>7603</v>
      </c>
      <c r="AJ475" s="9" t="s">
        <v>290</v>
      </c>
      <c r="AK475" s="9" t="s">
        <v>290</v>
      </c>
    </row>
    <row r="476" spans="1:37">
      <c r="A476">
        <v>2014</v>
      </c>
      <c r="B476" s="10" t="s">
        <v>2546</v>
      </c>
      <c r="C476" s="11" t="s">
        <v>2547</v>
      </c>
      <c r="D476" s="11" t="s">
        <v>6303</v>
      </c>
      <c r="E476" s="11" t="s">
        <v>2550</v>
      </c>
      <c r="F476" s="11" t="s">
        <v>1122</v>
      </c>
      <c r="G476" s="11" t="s">
        <v>12330</v>
      </c>
      <c r="H476" s="11" t="s">
        <v>6305</v>
      </c>
      <c r="I476" s="11" t="str">
        <f>INDEX(CountyList!A:A, MATCH(MID(B476, 3, 3), CountyList!B:B, 0))</f>
        <v>Cook</v>
      </c>
      <c r="J476" s="29" t="s">
        <v>290</v>
      </c>
      <c r="K476" s="29" t="s">
        <v>290</v>
      </c>
      <c r="L476" s="29" t="s">
        <v>290</v>
      </c>
      <c r="M476" s="29" t="s">
        <v>290</v>
      </c>
      <c r="N476" s="29" t="s">
        <v>7603</v>
      </c>
      <c r="O476" s="29" t="s">
        <v>290</v>
      </c>
      <c r="P476" s="29" t="s">
        <v>290</v>
      </c>
      <c r="Q476" s="29" t="s">
        <v>290</v>
      </c>
      <c r="R476" s="29" t="s">
        <v>290</v>
      </c>
      <c r="S476" s="29" t="s">
        <v>290</v>
      </c>
      <c r="T476" s="29" t="s">
        <v>7603</v>
      </c>
      <c r="U476" s="29" t="s">
        <v>7603</v>
      </c>
      <c r="V476" s="29" t="s">
        <v>7603</v>
      </c>
      <c r="W476" s="29" t="s">
        <v>7603</v>
      </c>
      <c r="X476" s="29" t="s">
        <v>7603</v>
      </c>
      <c r="Y476" s="29" t="s">
        <v>7603</v>
      </c>
      <c r="Z476" s="7" t="s">
        <v>290</v>
      </c>
      <c r="AA476" s="7">
        <v>12</v>
      </c>
      <c r="AB476" s="8" t="s">
        <v>7603</v>
      </c>
      <c r="AC476" s="8" t="s">
        <v>7603</v>
      </c>
      <c r="AD476" s="8" t="s">
        <v>7603</v>
      </c>
      <c r="AE476" s="8">
        <v>21</v>
      </c>
      <c r="AF476" s="8" t="s">
        <v>7603</v>
      </c>
      <c r="AG476" s="8" t="s">
        <v>7603</v>
      </c>
      <c r="AH476" s="8" t="s">
        <v>7603</v>
      </c>
      <c r="AI476" s="9">
        <v>21</v>
      </c>
      <c r="AJ476" s="9" t="s">
        <v>7603</v>
      </c>
      <c r="AK476" s="9">
        <v>21</v>
      </c>
    </row>
    <row r="477" spans="1:37">
      <c r="A477">
        <v>2014</v>
      </c>
      <c r="B477" s="10" t="s">
        <v>2551</v>
      </c>
      <c r="C477" s="11" t="s">
        <v>2552</v>
      </c>
      <c r="D477" s="11" t="s">
        <v>6308</v>
      </c>
      <c r="E477" s="11" t="s">
        <v>2553</v>
      </c>
      <c r="F477" s="11" t="s">
        <v>1122</v>
      </c>
      <c r="G477" s="11" t="s">
        <v>12331</v>
      </c>
      <c r="H477" s="11" t="s">
        <v>6310</v>
      </c>
      <c r="I477" s="11" t="str">
        <f>INDEX(CountyList!A:A, MATCH(MID(B477, 3, 3), CountyList!B:B, 0))</f>
        <v>Cook</v>
      </c>
      <c r="J477" s="29">
        <v>11</v>
      </c>
      <c r="K477" s="29" t="s">
        <v>290</v>
      </c>
      <c r="L477" s="29" t="s">
        <v>290</v>
      </c>
      <c r="M477" s="29" t="s">
        <v>290</v>
      </c>
      <c r="N477" s="29" t="s">
        <v>290</v>
      </c>
      <c r="O477" s="29" t="s">
        <v>290</v>
      </c>
      <c r="P477" s="29" t="s">
        <v>290</v>
      </c>
      <c r="Q477" s="29" t="s">
        <v>290</v>
      </c>
      <c r="R477" s="29" t="s">
        <v>290</v>
      </c>
      <c r="S477" s="29" t="s">
        <v>7603</v>
      </c>
      <c r="T477" s="29" t="s">
        <v>290</v>
      </c>
      <c r="U477" s="29" t="s">
        <v>290</v>
      </c>
      <c r="V477" s="29" t="s">
        <v>7603</v>
      </c>
      <c r="W477" s="29" t="s">
        <v>290</v>
      </c>
      <c r="X477" s="29" t="s">
        <v>7603</v>
      </c>
      <c r="Y477" s="29" t="s">
        <v>7603</v>
      </c>
      <c r="Z477" s="7">
        <v>30</v>
      </c>
      <c r="AA477" s="7">
        <v>23</v>
      </c>
      <c r="AB477" s="8">
        <v>12</v>
      </c>
      <c r="AC477" s="8" t="s">
        <v>7603</v>
      </c>
      <c r="AD477" s="8" t="s">
        <v>290</v>
      </c>
      <c r="AE477" s="8">
        <v>37</v>
      </c>
      <c r="AF477" s="8" t="s">
        <v>7603</v>
      </c>
      <c r="AG477" s="8" t="s">
        <v>7603</v>
      </c>
      <c r="AH477" s="8" t="s">
        <v>7603</v>
      </c>
      <c r="AI477" s="9">
        <v>44</v>
      </c>
      <c r="AJ477" s="9" t="s">
        <v>290</v>
      </c>
      <c r="AK477" s="9">
        <v>53</v>
      </c>
    </row>
    <row r="478" spans="1:37">
      <c r="A478">
        <v>2014</v>
      </c>
      <c r="B478" s="10" t="s">
        <v>2554</v>
      </c>
      <c r="C478" s="11" t="s">
        <v>2555</v>
      </c>
      <c r="D478" s="11" t="s">
        <v>9535</v>
      </c>
      <c r="E478" s="11" t="s">
        <v>2557</v>
      </c>
      <c r="F478" s="11" t="s">
        <v>1122</v>
      </c>
      <c r="G478" s="11" t="s">
        <v>12332</v>
      </c>
      <c r="H478" s="11" t="s">
        <v>6313</v>
      </c>
      <c r="I478" s="11" t="str">
        <f>INDEX(CountyList!A:A, MATCH(MID(B478, 3, 3), CountyList!B:B, 0))</f>
        <v>Cook</v>
      </c>
      <c r="J478" s="29">
        <v>63</v>
      </c>
      <c r="K478" s="29">
        <v>63</v>
      </c>
      <c r="L478" s="29">
        <v>63</v>
      </c>
      <c r="M478" s="29">
        <v>63</v>
      </c>
      <c r="N478" s="29">
        <v>63</v>
      </c>
      <c r="O478" s="29">
        <v>62</v>
      </c>
      <c r="P478" s="29" t="s">
        <v>7603</v>
      </c>
      <c r="Q478" s="29" t="s">
        <v>7603</v>
      </c>
      <c r="R478" s="29" t="s">
        <v>7603</v>
      </c>
      <c r="S478" s="29" t="s">
        <v>7603</v>
      </c>
      <c r="T478" s="29" t="s">
        <v>7603</v>
      </c>
      <c r="U478" s="29" t="s">
        <v>7603</v>
      </c>
      <c r="V478" s="29" t="s">
        <v>7603</v>
      </c>
      <c r="W478" s="29" t="s">
        <v>7603</v>
      </c>
      <c r="X478" s="29" t="s">
        <v>7603</v>
      </c>
      <c r="Y478" s="29" t="s">
        <v>7603</v>
      </c>
      <c r="Z478" s="7">
        <v>192</v>
      </c>
      <c r="AA478" s="7">
        <v>185</v>
      </c>
      <c r="AB478" s="8">
        <v>19</v>
      </c>
      <c r="AC478" s="8" t="s">
        <v>7603</v>
      </c>
      <c r="AD478" s="8">
        <v>33</v>
      </c>
      <c r="AE478" s="8">
        <v>15</v>
      </c>
      <c r="AF478" s="8" t="s">
        <v>7603</v>
      </c>
      <c r="AG478" s="8">
        <v>254</v>
      </c>
      <c r="AH478" s="8">
        <v>56</v>
      </c>
      <c r="AI478" s="9">
        <v>377</v>
      </c>
      <c r="AJ478" s="9" t="s">
        <v>7603</v>
      </c>
      <c r="AK478" s="9">
        <v>377</v>
      </c>
    </row>
    <row r="479" spans="1:37">
      <c r="A479">
        <v>2014</v>
      </c>
      <c r="B479" s="10" t="s">
        <v>2558</v>
      </c>
      <c r="C479" s="11" t="s">
        <v>9537</v>
      </c>
      <c r="D479" s="11" t="s">
        <v>6314</v>
      </c>
      <c r="E479" s="11" t="s">
        <v>9539</v>
      </c>
      <c r="F479" s="11" t="s">
        <v>1122</v>
      </c>
      <c r="G479" s="11" t="s">
        <v>12333</v>
      </c>
      <c r="H479" s="11" t="s">
        <v>6316</v>
      </c>
      <c r="I479" s="11" t="str">
        <f>INDEX(CountyList!A:A, MATCH(MID(B479, 3, 3), CountyList!B:B, 0))</f>
        <v>Cook</v>
      </c>
      <c r="J479" s="29">
        <v>24</v>
      </c>
      <c r="K479" s="29">
        <v>21</v>
      </c>
      <c r="L479" s="29">
        <v>21</v>
      </c>
      <c r="M479" s="29">
        <v>20</v>
      </c>
      <c r="N479" s="29">
        <v>15</v>
      </c>
      <c r="O479" s="29">
        <v>14</v>
      </c>
      <c r="P479" s="29">
        <v>13</v>
      </c>
      <c r="Q479" s="29">
        <v>13</v>
      </c>
      <c r="R479" s="29">
        <v>16</v>
      </c>
      <c r="S479" s="29">
        <v>14</v>
      </c>
      <c r="T479" s="29" t="s">
        <v>7603</v>
      </c>
      <c r="U479" s="29" t="s">
        <v>7603</v>
      </c>
      <c r="V479" s="29" t="s">
        <v>7603</v>
      </c>
      <c r="W479" s="29" t="s">
        <v>7603</v>
      </c>
      <c r="X479" s="29" t="s">
        <v>7603</v>
      </c>
      <c r="Y479" s="29" t="s">
        <v>7603</v>
      </c>
      <c r="Z479" s="7" t="s">
        <v>7603</v>
      </c>
      <c r="AA479" s="7">
        <v>171</v>
      </c>
      <c r="AB479" s="8" t="s">
        <v>7603</v>
      </c>
      <c r="AC479" s="8" t="s">
        <v>7603</v>
      </c>
      <c r="AD479" s="8" t="s">
        <v>7603</v>
      </c>
      <c r="AE479" s="8" t="s">
        <v>7603</v>
      </c>
      <c r="AF479" s="8" t="s">
        <v>7603</v>
      </c>
      <c r="AG479" s="8">
        <v>171</v>
      </c>
      <c r="AH479" s="8" t="s">
        <v>7603</v>
      </c>
      <c r="AI479" s="9">
        <v>171</v>
      </c>
      <c r="AJ479" s="9" t="s">
        <v>7603</v>
      </c>
      <c r="AK479" s="9">
        <v>171</v>
      </c>
    </row>
    <row r="480" spans="1:37">
      <c r="A480">
        <v>2014</v>
      </c>
      <c r="B480" s="10" t="s">
        <v>2563</v>
      </c>
      <c r="C480" s="11" t="s">
        <v>2564</v>
      </c>
      <c r="D480" s="11" t="s">
        <v>9535</v>
      </c>
      <c r="E480" s="11" t="s">
        <v>2565</v>
      </c>
      <c r="F480" s="11" t="s">
        <v>1122</v>
      </c>
      <c r="G480" s="11" t="s">
        <v>12334</v>
      </c>
      <c r="H480" s="11" t="s">
        <v>6313</v>
      </c>
      <c r="I480" s="11" t="str">
        <f>INDEX(CountyList!A:A, MATCH(MID(B480, 3, 3), CountyList!B:B, 0))</f>
        <v>Cook</v>
      </c>
      <c r="J480" s="29" t="s">
        <v>7603</v>
      </c>
      <c r="K480" s="29" t="s">
        <v>7603</v>
      </c>
      <c r="L480" s="29" t="s">
        <v>7603</v>
      </c>
      <c r="M480" s="29" t="s">
        <v>7603</v>
      </c>
      <c r="N480" s="29" t="s">
        <v>7603</v>
      </c>
      <c r="O480" s="29" t="s">
        <v>7603</v>
      </c>
      <c r="P480" s="29">
        <v>72</v>
      </c>
      <c r="Q480" s="29">
        <v>75</v>
      </c>
      <c r="R480" s="29">
        <v>77</v>
      </c>
      <c r="S480" s="29">
        <v>79</v>
      </c>
      <c r="T480" s="29">
        <v>115</v>
      </c>
      <c r="U480" s="29">
        <v>116</v>
      </c>
      <c r="V480" s="29">
        <v>106</v>
      </c>
      <c r="W480" s="29">
        <v>108</v>
      </c>
      <c r="X480" s="29" t="s">
        <v>7603</v>
      </c>
      <c r="Y480" s="29" t="s">
        <v>7603</v>
      </c>
      <c r="Z480" s="7">
        <v>400</v>
      </c>
      <c r="AA480" s="7">
        <v>348</v>
      </c>
      <c r="AB480" s="8">
        <v>40</v>
      </c>
      <c r="AC480" s="8" t="s">
        <v>7603</v>
      </c>
      <c r="AD480" s="8">
        <v>62</v>
      </c>
      <c r="AE480" s="8">
        <v>47</v>
      </c>
      <c r="AF480" s="8" t="s">
        <v>7603</v>
      </c>
      <c r="AG480" s="8">
        <v>535</v>
      </c>
      <c r="AH480" s="8">
        <v>64</v>
      </c>
      <c r="AI480" s="9">
        <v>303</v>
      </c>
      <c r="AJ480" s="9">
        <v>445</v>
      </c>
      <c r="AK480" s="9">
        <v>748</v>
      </c>
    </row>
    <row r="481" spans="1:37">
      <c r="A481">
        <v>2014</v>
      </c>
      <c r="B481" s="10" t="s">
        <v>2566</v>
      </c>
      <c r="C481" s="11" t="s">
        <v>2567</v>
      </c>
      <c r="D481" s="11" t="s">
        <v>9544</v>
      </c>
      <c r="E481" s="11" t="s">
        <v>2570</v>
      </c>
      <c r="F481" s="11" t="s">
        <v>1122</v>
      </c>
      <c r="G481" s="11" t="s">
        <v>12335</v>
      </c>
      <c r="H481" s="11" t="s">
        <v>6320</v>
      </c>
      <c r="I481" s="11" t="str">
        <f>INDEX(CountyList!A:A, MATCH(MID(B481, 3, 3), CountyList!B:B, 0))</f>
        <v>Cook</v>
      </c>
      <c r="J481" s="29" t="s">
        <v>290</v>
      </c>
      <c r="K481" s="29" t="s">
        <v>290</v>
      </c>
      <c r="L481" s="29">
        <v>11</v>
      </c>
      <c r="M481" s="29" t="s">
        <v>290</v>
      </c>
      <c r="N481" s="29">
        <v>16</v>
      </c>
      <c r="O481" s="29">
        <v>10</v>
      </c>
      <c r="P481" s="29">
        <v>10</v>
      </c>
      <c r="Q481" s="29" t="s">
        <v>290</v>
      </c>
      <c r="R481" s="29">
        <v>12</v>
      </c>
      <c r="S481" s="29" t="s">
        <v>290</v>
      </c>
      <c r="T481" s="29" t="s">
        <v>290</v>
      </c>
      <c r="U481" s="29" t="s">
        <v>290</v>
      </c>
      <c r="V481" s="29" t="s">
        <v>7603</v>
      </c>
      <c r="W481" s="29" t="s">
        <v>7603</v>
      </c>
      <c r="X481" s="29" t="s">
        <v>7603</v>
      </c>
      <c r="Y481" s="29" t="s">
        <v>7603</v>
      </c>
      <c r="Z481" s="7">
        <v>51</v>
      </c>
      <c r="AA481" s="7">
        <v>48</v>
      </c>
      <c r="AB481" s="8">
        <v>36</v>
      </c>
      <c r="AC481" s="8" t="s">
        <v>290</v>
      </c>
      <c r="AD481" s="8">
        <v>24</v>
      </c>
      <c r="AE481" s="8">
        <v>12</v>
      </c>
      <c r="AF481" s="8" t="s">
        <v>7603</v>
      </c>
      <c r="AG481" s="8" t="s">
        <v>290</v>
      </c>
      <c r="AH481" s="8">
        <v>17</v>
      </c>
      <c r="AI481" s="9">
        <v>88</v>
      </c>
      <c r="AJ481" s="9">
        <v>11</v>
      </c>
      <c r="AK481" s="9">
        <v>99</v>
      </c>
    </row>
    <row r="482" spans="1:37">
      <c r="A482">
        <v>2014</v>
      </c>
      <c r="B482" s="10" t="s">
        <v>2575</v>
      </c>
      <c r="C482" s="11" t="s">
        <v>2576</v>
      </c>
      <c r="D482" s="11" t="s">
        <v>9549</v>
      </c>
      <c r="E482" s="11" t="s">
        <v>2578</v>
      </c>
      <c r="F482" s="11" t="s">
        <v>1122</v>
      </c>
      <c r="G482" s="11" t="s">
        <v>12336</v>
      </c>
      <c r="H482" s="11" t="s">
        <v>6326</v>
      </c>
      <c r="I482" s="11" t="str">
        <f>INDEX(CountyList!A:A, MATCH(MID(B482, 3, 3), CountyList!B:B, 0))</f>
        <v>Cook</v>
      </c>
      <c r="J482" s="29" t="s">
        <v>7603</v>
      </c>
      <c r="K482" s="29" t="s">
        <v>7603</v>
      </c>
      <c r="L482" s="29" t="s">
        <v>7603</v>
      </c>
      <c r="M482" s="29" t="s">
        <v>7603</v>
      </c>
      <c r="N482" s="29" t="s">
        <v>7603</v>
      </c>
      <c r="O482" s="29" t="s">
        <v>7603</v>
      </c>
      <c r="P482" s="29" t="s">
        <v>7603</v>
      </c>
      <c r="Q482" s="29" t="s">
        <v>7603</v>
      </c>
      <c r="R482" s="29" t="s">
        <v>7603</v>
      </c>
      <c r="S482" s="29" t="s">
        <v>7603</v>
      </c>
      <c r="T482" s="29">
        <v>35</v>
      </c>
      <c r="U482" s="29">
        <v>24</v>
      </c>
      <c r="V482" s="29">
        <v>42</v>
      </c>
      <c r="W482" s="29">
        <v>43</v>
      </c>
      <c r="X482" s="29" t="s">
        <v>7603</v>
      </c>
      <c r="Y482" s="29" t="s">
        <v>7603</v>
      </c>
      <c r="Z482" s="7">
        <v>95</v>
      </c>
      <c r="AA482" s="7">
        <v>49</v>
      </c>
      <c r="AB482" s="8">
        <v>15</v>
      </c>
      <c r="AC482" s="8" t="s">
        <v>290</v>
      </c>
      <c r="AD482" s="8" t="s">
        <v>290</v>
      </c>
      <c r="AE482" s="8">
        <v>19</v>
      </c>
      <c r="AF482" s="8" t="s">
        <v>7603</v>
      </c>
      <c r="AG482" s="8">
        <v>92</v>
      </c>
      <c r="AH482" s="8">
        <v>10</v>
      </c>
      <c r="AI482" s="9" t="s">
        <v>7603</v>
      </c>
      <c r="AJ482" s="9">
        <v>144</v>
      </c>
      <c r="AK482" s="9">
        <v>144</v>
      </c>
    </row>
    <row r="483" spans="1:37">
      <c r="A483">
        <v>2014</v>
      </c>
      <c r="B483" s="10" t="s">
        <v>2579</v>
      </c>
      <c r="C483" s="11" t="s">
        <v>2580</v>
      </c>
      <c r="D483" s="11" t="s">
        <v>9552</v>
      </c>
      <c r="E483" s="11" t="s">
        <v>2581</v>
      </c>
      <c r="F483" s="11" t="s">
        <v>1122</v>
      </c>
      <c r="G483" s="11" t="s">
        <v>12337</v>
      </c>
      <c r="H483" s="11" t="s">
        <v>5943</v>
      </c>
      <c r="I483" s="11" t="str">
        <f>INDEX(CountyList!A:A, MATCH(MID(B483, 3, 3), CountyList!B:B, 0))</f>
        <v>Cook</v>
      </c>
      <c r="J483" s="29">
        <v>172</v>
      </c>
      <c r="K483" s="29">
        <v>92</v>
      </c>
      <c r="L483" s="29">
        <v>91</v>
      </c>
      <c r="M483" s="29">
        <v>88</v>
      </c>
      <c r="N483" s="29">
        <v>77</v>
      </c>
      <c r="O483" s="29">
        <v>68</v>
      </c>
      <c r="P483" s="29">
        <v>84</v>
      </c>
      <c r="Q483" s="29">
        <v>69</v>
      </c>
      <c r="R483" s="29">
        <v>56</v>
      </c>
      <c r="S483" s="29">
        <v>55</v>
      </c>
      <c r="T483" s="29" t="s">
        <v>7603</v>
      </c>
      <c r="U483" s="29" t="s">
        <v>7603</v>
      </c>
      <c r="V483" s="29" t="s">
        <v>7603</v>
      </c>
      <c r="W483" s="29" t="s">
        <v>7603</v>
      </c>
      <c r="X483" s="29">
        <v>95</v>
      </c>
      <c r="Y483" s="29" t="s">
        <v>7603</v>
      </c>
      <c r="Z483" s="7">
        <v>482</v>
      </c>
      <c r="AA483" s="7">
        <v>465</v>
      </c>
      <c r="AB483" s="8">
        <v>132</v>
      </c>
      <c r="AC483" s="8" t="s">
        <v>290</v>
      </c>
      <c r="AD483" s="8">
        <v>87</v>
      </c>
      <c r="AE483" s="8">
        <v>158</v>
      </c>
      <c r="AF483" s="8" t="s">
        <v>7603</v>
      </c>
      <c r="AG483" s="8">
        <v>482</v>
      </c>
      <c r="AH483" s="8">
        <v>84</v>
      </c>
      <c r="AI483" s="9">
        <v>947</v>
      </c>
      <c r="AJ483" s="9" t="s">
        <v>7603</v>
      </c>
      <c r="AK483" s="9">
        <v>947</v>
      </c>
    </row>
    <row r="484" spans="1:37">
      <c r="A484">
        <v>2014</v>
      </c>
      <c r="B484" s="10" t="s">
        <v>2582</v>
      </c>
      <c r="C484" s="11" t="s">
        <v>2583</v>
      </c>
      <c r="D484" s="11" t="s">
        <v>9555</v>
      </c>
      <c r="E484" s="11" t="s">
        <v>2586</v>
      </c>
      <c r="F484" s="11" t="s">
        <v>1122</v>
      </c>
      <c r="G484" s="11" t="s">
        <v>12338</v>
      </c>
      <c r="H484" s="11" t="s">
        <v>6330</v>
      </c>
      <c r="I484" s="11" t="str">
        <f>INDEX(CountyList!A:A, MATCH(MID(B484, 3, 3), CountyList!B:B, 0))</f>
        <v>Cook</v>
      </c>
      <c r="J484" s="29" t="s">
        <v>290</v>
      </c>
      <c r="K484" s="29">
        <v>13</v>
      </c>
      <c r="L484" s="29">
        <v>11</v>
      </c>
      <c r="M484" s="29" t="s">
        <v>290</v>
      </c>
      <c r="N484" s="29">
        <v>11</v>
      </c>
      <c r="O484" s="29">
        <v>10</v>
      </c>
      <c r="P484" s="29" t="s">
        <v>290</v>
      </c>
      <c r="Q484" s="29" t="s">
        <v>290</v>
      </c>
      <c r="R484" s="29" t="s">
        <v>7603</v>
      </c>
      <c r="S484" s="29" t="s">
        <v>7603</v>
      </c>
      <c r="T484" s="29" t="s">
        <v>7603</v>
      </c>
      <c r="U484" s="29" t="s">
        <v>7603</v>
      </c>
      <c r="V484" s="29" t="s">
        <v>7603</v>
      </c>
      <c r="W484" s="29" t="s">
        <v>7603</v>
      </c>
      <c r="X484" s="29" t="s">
        <v>7603</v>
      </c>
      <c r="Y484" s="29" t="s">
        <v>7603</v>
      </c>
      <c r="Z484" s="7">
        <v>45</v>
      </c>
      <c r="AA484" s="7">
        <v>30</v>
      </c>
      <c r="AB484" s="8" t="s">
        <v>7603</v>
      </c>
      <c r="AC484" s="8" t="s">
        <v>7603</v>
      </c>
      <c r="AD484" s="8" t="s">
        <v>7603</v>
      </c>
      <c r="AE484" s="8" t="s">
        <v>7603</v>
      </c>
      <c r="AF484" s="8" t="s">
        <v>7603</v>
      </c>
      <c r="AG484" s="8">
        <v>75</v>
      </c>
      <c r="AH484" s="8" t="s">
        <v>7603</v>
      </c>
      <c r="AI484" s="9">
        <v>75</v>
      </c>
      <c r="AJ484" s="9" t="s">
        <v>7603</v>
      </c>
      <c r="AK484" s="9">
        <v>75</v>
      </c>
    </row>
    <row r="485" spans="1:37">
      <c r="A485">
        <v>2014</v>
      </c>
      <c r="B485" s="10" t="s">
        <v>2587</v>
      </c>
      <c r="C485" s="11" t="s">
        <v>9557</v>
      </c>
      <c r="D485" s="11" t="s">
        <v>6331</v>
      </c>
      <c r="E485" s="11" t="s">
        <v>9559</v>
      </c>
      <c r="F485" s="11" t="s">
        <v>1122</v>
      </c>
      <c r="G485" s="11" t="s">
        <v>12339</v>
      </c>
      <c r="H485" s="11" t="s">
        <v>12340</v>
      </c>
      <c r="I485" s="11" t="str">
        <f>INDEX(CountyList!A:A, MATCH(MID(B485, 3, 3), CountyList!B:B, 0))</f>
        <v>Cook</v>
      </c>
      <c r="J485" s="29">
        <v>18</v>
      </c>
      <c r="K485" s="29">
        <v>24</v>
      </c>
      <c r="L485" s="29">
        <v>17</v>
      </c>
      <c r="M485" s="29">
        <v>12</v>
      </c>
      <c r="N485" s="29">
        <v>15</v>
      </c>
      <c r="O485" s="29" t="s">
        <v>290</v>
      </c>
      <c r="P485" s="29" t="s">
        <v>290</v>
      </c>
      <c r="Q485" s="29" t="s">
        <v>290</v>
      </c>
      <c r="R485" s="29" t="s">
        <v>290</v>
      </c>
      <c r="S485" s="29" t="s">
        <v>7603</v>
      </c>
      <c r="T485" s="29" t="s">
        <v>7603</v>
      </c>
      <c r="U485" s="29" t="s">
        <v>7603</v>
      </c>
      <c r="V485" s="29" t="s">
        <v>7603</v>
      </c>
      <c r="W485" s="29" t="s">
        <v>7603</v>
      </c>
      <c r="X485" s="29" t="s">
        <v>7603</v>
      </c>
      <c r="Y485" s="29" t="s">
        <v>7603</v>
      </c>
      <c r="Z485" s="7">
        <v>56</v>
      </c>
      <c r="AA485" s="7">
        <v>53</v>
      </c>
      <c r="AB485" s="8" t="s">
        <v>290</v>
      </c>
      <c r="AC485" s="8" t="s">
        <v>7603</v>
      </c>
      <c r="AD485" s="8">
        <v>55</v>
      </c>
      <c r="AE485" s="8">
        <v>29</v>
      </c>
      <c r="AF485" s="8" t="s">
        <v>7603</v>
      </c>
      <c r="AG485" s="8">
        <v>22</v>
      </c>
      <c r="AH485" s="8" t="s">
        <v>7603</v>
      </c>
      <c r="AI485" s="9">
        <v>109</v>
      </c>
      <c r="AJ485" s="9" t="s">
        <v>7603</v>
      </c>
      <c r="AK485" s="9">
        <v>109</v>
      </c>
    </row>
    <row r="486" spans="1:37">
      <c r="A486">
        <v>2014</v>
      </c>
      <c r="B486" s="10" t="s">
        <v>2592</v>
      </c>
      <c r="C486" s="11" t="s">
        <v>9562</v>
      </c>
      <c r="D486" s="11" t="s">
        <v>6334</v>
      </c>
      <c r="E486" s="11" t="s">
        <v>2595</v>
      </c>
      <c r="F486" s="11" t="s">
        <v>1122</v>
      </c>
      <c r="G486" s="11" t="s">
        <v>12341</v>
      </c>
      <c r="H486" s="11" t="s">
        <v>6336</v>
      </c>
      <c r="I486" s="11" t="str">
        <f>INDEX(CountyList!A:A, MATCH(MID(B486, 3, 3), CountyList!B:B, 0))</f>
        <v>Cook</v>
      </c>
      <c r="J486" s="29" t="s">
        <v>7603</v>
      </c>
      <c r="K486" s="29" t="s">
        <v>7603</v>
      </c>
      <c r="L486" s="29" t="s">
        <v>7603</v>
      </c>
      <c r="M486" s="29" t="s">
        <v>7603</v>
      </c>
      <c r="N486" s="29" t="s">
        <v>7603</v>
      </c>
      <c r="O486" s="29" t="s">
        <v>7603</v>
      </c>
      <c r="P486" s="29" t="s">
        <v>7603</v>
      </c>
      <c r="Q486" s="29" t="s">
        <v>7603</v>
      </c>
      <c r="R486" s="29" t="s">
        <v>7603</v>
      </c>
      <c r="S486" s="29" t="s">
        <v>7603</v>
      </c>
      <c r="T486" s="29">
        <v>11</v>
      </c>
      <c r="U486" s="29" t="s">
        <v>290</v>
      </c>
      <c r="V486" s="29" t="s">
        <v>290</v>
      </c>
      <c r="W486" s="29" t="s">
        <v>290</v>
      </c>
      <c r="X486" s="29" t="s">
        <v>7603</v>
      </c>
      <c r="Y486" s="29" t="s">
        <v>7603</v>
      </c>
      <c r="Z486" s="7" t="s">
        <v>7603</v>
      </c>
      <c r="AA486" s="7">
        <v>34</v>
      </c>
      <c r="AB486" s="8" t="s">
        <v>7603</v>
      </c>
      <c r="AC486" s="8" t="s">
        <v>7603</v>
      </c>
      <c r="AD486" s="8" t="s">
        <v>7603</v>
      </c>
      <c r="AE486" s="8" t="s">
        <v>7603</v>
      </c>
      <c r="AF486" s="8" t="s">
        <v>7603</v>
      </c>
      <c r="AG486" s="8">
        <v>34</v>
      </c>
      <c r="AH486" s="8" t="s">
        <v>7603</v>
      </c>
      <c r="AI486" s="9" t="s">
        <v>7603</v>
      </c>
      <c r="AJ486" s="9">
        <v>34</v>
      </c>
      <c r="AK486" s="9">
        <v>34</v>
      </c>
    </row>
    <row r="487" spans="1:37">
      <c r="A487">
        <v>2014</v>
      </c>
      <c r="B487" s="10" t="s">
        <v>2596</v>
      </c>
      <c r="C487" s="11" t="s">
        <v>2597</v>
      </c>
      <c r="D487" s="11" t="s">
        <v>12342</v>
      </c>
      <c r="E487" s="11" t="s">
        <v>2599</v>
      </c>
      <c r="F487" s="11" t="s">
        <v>1122</v>
      </c>
      <c r="G487" s="11" t="s">
        <v>12343</v>
      </c>
      <c r="H487" s="11" t="s">
        <v>6339</v>
      </c>
      <c r="I487" s="11" t="str">
        <f>INDEX(CountyList!A:A, MATCH(MID(B487, 3, 3), CountyList!B:B, 0))</f>
        <v>Cook</v>
      </c>
      <c r="J487" s="29" t="s">
        <v>7603</v>
      </c>
      <c r="K487" s="29" t="s">
        <v>7603</v>
      </c>
      <c r="L487" s="29" t="s">
        <v>7603</v>
      </c>
      <c r="M487" s="29" t="s">
        <v>7603</v>
      </c>
      <c r="N487" s="29" t="s">
        <v>7603</v>
      </c>
      <c r="O487" s="29" t="s">
        <v>7603</v>
      </c>
      <c r="P487" s="29" t="s">
        <v>7603</v>
      </c>
      <c r="Q487" s="29" t="s">
        <v>7603</v>
      </c>
      <c r="R487" s="29" t="s">
        <v>7603</v>
      </c>
      <c r="S487" s="29" t="s">
        <v>7603</v>
      </c>
      <c r="T487" s="29">
        <v>19</v>
      </c>
      <c r="U487" s="29">
        <v>29</v>
      </c>
      <c r="V487" s="29">
        <v>15</v>
      </c>
      <c r="W487" s="29">
        <v>13</v>
      </c>
      <c r="X487" s="29" t="s">
        <v>7603</v>
      </c>
      <c r="Y487" s="29" t="s">
        <v>290</v>
      </c>
      <c r="Z487" s="7">
        <v>80</v>
      </c>
      <c r="AA487" s="7" t="s">
        <v>7603</v>
      </c>
      <c r="AB487" s="8" t="s">
        <v>7603</v>
      </c>
      <c r="AC487" s="8" t="s">
        <v>7603</v>
      </c>
      <c r="AD487" s="8" t="s">
        <v>7603</v>
      </c>
      <c r="AE487" s="8" t="s">
        <v>7603</v>
      </c>
      <c r="AF487" s="8" t="s">
        <v>7603</v>
      </c>
      <c r="AG487" s="8">
        <v>80</v>
      </c>
      <c r="AH487" s="8" t="s">
        <v>7603</v>
      </c>
      <c r="AI487" s="9" t="s">
        <v>7603</v>
      </c>
      <c r="AJ487" s="9">
        <v>80</v>
      </c>
      <c r="AK487" s="9">
        <v>80</v>
      </c>
    </row>
    <row r="488" spans="1:37">
      <c r="A488">
        <v>2014</v>
      </c>
      <c r="B488" s="10" t="s">
        <v>2600</v>
      </c>
      <c r="C488" s="11" t="s">
        <v>2601</v>
      </c>
      <c r="D488" s="11" t="s">
        <v>6340</v>
      </c>
      <c r="E488" s="11" t="s">
        <v>2603</v>
      </c>
      <c r="F488" s="11" t="s">
        <v>1122</v>
      </c>
      <c r="G488" s="11" t="s">
        <v>12344</v>
      </c>
      <c r="H488" s="11" t="s">
        <v>6342</v>
      </c>
      <c r="I488" s="11" t="str">
        <f>INDEX(CountyList!A:A, MATCH(MID(B488, 3, 3), CountyList!B:B, 0))</f>
        <v>Cook</v>
      </c>
      <c r="J488" s="29" t="s">
        <v>7603</v>
      </c>
      <c r="K488" s="29">
        <v>13</v>
      </c>
      <c r="L488" s="29">
        <v>16</v>
      </c>
      <c r="M488" s="29">
        <v>11</v>
      </c>
      <c r="N488" s="29">
        <v>21</v>
      </c>
      <c r="O488" s="29">
        <v>12</v>
      </c>
      <c r="P488" s="29">
        <v>25</v>
      </c>
      <c r="Q488" s="29">
        <v>15</v>
      </c>
      <c r="R488" s="29">
        <v>14</v>
      </c>
      <c r="S488" s="29">
        <v>15</v>
      </c>
      <c r="T488" s="29">
        <v>11</v>
      </c>
      <c r="U488" s="29">
        <v>13</v>
      </c>
      <c r="V488" s="29">
        <v>11</v>
      </c>
      <c r="W488" s="29" t="s">
        <v>290</v>
      </c>
      <c r="X488" s="29" t="s">
        <v>7603</v>
      </c>
      <c r="Y488" s="29" t="s">
        <v>7603</v>
      </c>
      <c r="Z488" s="7">
        <v>109</v>
      </c>
      <c r="AA488" s="7">
        <v>77</v>
      </c>
      <c r="AB488" s="8" t="s">
        <v>290</v>
      </c>
      <c r="AC488" s="8" t="s">
        <v>290</v>
      </c>
      <c r="AD488" s="8" t="s">
        <v>290</v>
      </c>
      <c r="AE488" s="8">
        <v>169</v>
      </c>
      <c r="AF488" s="8" t="s">
        <v>290</v>
      </c>
      <c r="AG488" s="8" t="s">
        <v>7603</v>
      </c>
      <c r="AH488" s="8" t="s">
        <v>290</v>
      </c>
      <c r="AI488" s="9">
        <v>142</v>
      </c>
      <c r="AJ488" s="9">
        <v>44</v>
      </c>
      <c r="AK488" s="9">
        <v>186</v>
      </c>
    </row>
    <row r="489" spans="1:37">
      <c r="A489">
        <v>2014</v>
      </c>
      <c r="B489" s="10" t="s">
        <v>2604</v>
      </c>
      <c r="C489" s="11" t="s">
        <v>2605</v>
      </c>
      <c r="D489" s="11" t="s">
        <v>9572</v>
      </c>
      <c r="E489" s="11" t="s">
        <v>2591</v>
      </c>
      <c r="F489" s="11" t="s">
        <v>1122</v>
      </c>
      <c r="G489" s="11" t="s">
        <v>12345</v>
      </c>
      <c r="H489" s="11" t="s">
        <v>6345</v>
      </c>
      <c r="I489" s="11" t="str">
        <f>INDEX(CountyList!A:A, MATCH(MID(B489, 3, 3), CountyList!B:B, 0))</f>
        <v>Cook</v>
      </c>
      <c r="J489" s="29" t="s">
        <v>7603</v>
      </c>
      <c r="K489" s="29" t="s">
        <v>7603</v>
      </c>
      <c r="L489" s="29" t="s">
        <v>7603</v>
      </c>
      <c r="M489" s="29" t="s">
        <v>7603</v>
      </c>
      <c r="N489" s="29" t="s">
        <v>7603</v>
      </c>
      <c r="O489" s="29" t="s">
        <v>7603</v>
      </c>
      <c r="P489" s="29" t="s">
        <v>7603</v>
      </c>
      <c r="Q489" s="29" t="s">
        <v>7603</v>
      </c>
      <c r="R489" s="29" t="s">
        <v>7603</v>
      </c>
      <c r="S489" s="29" t="s">
        <v>7603</v>
      </c>
      <c r="T489" s="29">
        <v>49</v>
      </c>
      <c r="U489" s="29">
        <v>43</v>
      </c>
      <c r="V489" s="29">
        <v>27</v>
      </c>
      <c r="W489" s="29">
        <v>46</v>
      </c>
      <c r="X489" s="29" t="s">
        <v>7603</v>
      </c>
      <c r="Y489" s="29">
        <v>12</v>
      </c>
      <c r="Z489" s="7">
        <v>177</v>
      </c>
      <c r="AA489" s="7" t="s">
        <v>7603</v>
      </c>
      <c r="AB489" s="8" t="s">
        <v>7603</v>
      </c>
      <c r="AC489" s="8" t="s">
        <v>7603</v>
      </c>
      <c r="AD489" s="8" t="s">
        <v>7603</v>
      </c>
      <c r="AE489" s="8" t="s">
        <v>7603</v>
      </c>
      <c r="AF489" s="8" t="s">
        <v>7603</v>
      </c>
      <c r="AG489" s="8">
        <v>177</v>
      </c>
      <c r="AH489" s="8" t="s">
        <v>7603</v>
      </c>
      <c r="AI489" s="9" t="s">
        <v>7603</v>
      </c>
      <c r="AJ489" s="9">
        <v>177</v>
      </c>
      <c r="AK489" s="9">
        <v>177</v>
      </c>
    </row>
    <row r="490" spans="1:37">
      <c r="A490">
        <v>2014</v>
      </c>
      <c r="B490" s="10" t="s">
        <v>2608</v>
      </c>
      <c r="C490" s="11" t="s">
        <v>9574</v>
      </c>
      <c r="D490" s="11" t="s">
        <v>9576</v>
      </c>
      <c r="E490" s="11" t="s">
        <v>2612</v>
      </c>
      <c r="F490" s="11" t="s">
        <v>1122</v>
      </c>
      <c r="G490" s="11" t="s">
        <v>12346</v>
      </c>
      <c r="H490" s="11" t="s">
        <v>6348</v>
      </c>
      <c r="I490" s="11" t="str">
        <f>INDEX(CountyList!A:A, MATCH(MID(B490, 3, 3), CountyList!B:B, 0))</f>
        <v>Cook</v>
      </c>
      <c r="J490" s="29">
        <v>31</v>
      </c>
      <c r="K490" s="29">
        <v>27</v>
      </c>
      <c r="L490" s="29">
        <v>18</v>
      </c>
      <c r="M490" s="29">
        <v>24</v>
      </c>
      <c r="N490" s="29">
        <v>21</v>
      </c>
      <c r="O490" s="29">
        <v>21</v>
      </c>
      <c r="P490" s="29">
        <v>24</v>
      </c>
      <c r="Q490" s="29">
        <v>21</v>
      </c>
      <c r="R490" s="29">
        <v>21</v>
      </c>
      <c r="S490" s="29">
        <v>22</v>
      </c>
      <c r="T490" s="29" t="s">
        <v>7603</v>
      </c>
      <c r="U490" s="29" t="s">
        <v>7603</v>
      </c>
      <c r="V490" s="29" t="s">
        <v>7603</v>
      </c>
      <c r="W490" s="29" t="s">
        <v>7603</v>
      </c>
      <c r="X490" s="29" t="s">
        <v>7603</v>
      </c>
      <c r="Y490" s="29" t="s">
        <v>7603</v>
      </c>
      <c r="Z490" s="7">
        <v>114</v>
      </c>
      <c r="AA490" s="7">
        <v>116</v>
      </c>
      <c r="AB490" s="8" t="s">
        <v>290</v>
      </c>
      <c r="AC490" s="8" t="s">
        <v>290</v>
      </c>
      <c r="AD490" s="8">
        <v>11</v>
      </c>
      <c r="AE490" s="8">
        <v>95</v>
      </c>
      <c r="AF490" s="8" t="s">
        <v>7603</v>
      </c>
      <c r="AG490" s="8">
        <v>76</v>
      </c>
      <c r="AH490" s="8">
        <v>39</v>
      </c>
      <c r="AI490" s="9">
        <v>230</v>
      </c>
      <c r="AJ490" s="9" t="s">
        <v>7603</v>
      </c>
      <c r="AK490" s="9">
        <v>230</v>
      </c>
    </row>
    <row r="491" spans="1:37">
      <c r="A491">
        <v>2014</v>
      </c>
      <c r="B491" s="10" t="s">
        <v>2617</v>
      </c>
      <c r="C491" s="11" t="s">
        <v>2618</v>
      </c>
      <c r="D491" s="11" t="s">
        <v>9590</v>
      </c>
      <c r="E491" s="11" t="s">
        <v>2621</v>
      </c>
      <c r="F491" s="11" t="s">
        <v>1122</v>
      </c>
      <c r="G491" s="11" t="s">
        <v>12347</v>
      </c>
      <c r="H491" s="11" t="s">
        <v>6354</v>
      </c>
      <c r="I491" s="11" t="str">
        <f>INDEX(CountyList!A:A, MATCH(MID(B491, 3, 3), CountyList!B:B, 0))</f>
        <v>Cook</v>
      </c>
      <c r="J491" s="29" t="s">
        <v>7603</v>
      </c>
      <c r="K491" s="29" t="s">
        <v>7603</v>
      </c>
      <c r="L491" s="29" t="s">
        <v>7603</v>
      </c>
      <c r="M491" s="29" t="s">
        <v>7603</v>
      </c>
      <c r="N491" s="29" t="s">
        <v>7603</v>
      </c>
      <c r="O491" s="29" t="s">
        <v>7603</v>
      </c>
      <c r="P491" s="29" t="s">
        <v>7603</v>
      </c>
      <c r="Q491" s="29" t="s">
        <v>7603</v>
      </c>
      <c r="R491" s="29" t="s">
        <v>7603</v>
      </c>
      <c r="S491" s="29" t="s">
        <v>7603</v>
      </c>
      <c r="T491" s="29">
        <v>31</v>
      </c>
      <c r="U491" s="29">
        <v>18</v>
      </c>
      <c r="V491" s="29">
        <v>22</v>
      </c>
      <c r="W491" s="29">
        <v>13</v>
      </c>
      <c r="X491" s="29" t="s">
        <v>7603</v>
      </c>
      <c r="Y491" s="29">
        <v>36</v>
      </c>
      <c r="Z491" s="7">
        <v>120</v>
      </c>
      <c r="AA491" s="7" t="s">
        <v>7603</v>
      </c>
      <c r="AB491" s="8" t="s">
        <v>290</v>
      </c>
      <c r="AC491" s="8" t="s">
        <v>7603</v>
      </c>
      <c r="AD491" s="8" t="s">
        <v>7603</v>
      </c>
      <c r="AE491" s="8" t="s">
        <v>7603</v>
      </c>
      <c r="AF491" s="8" t="s">
        <v>7603</v>
      </c>
      <c r="AG491" s="8">
        <v>117</v>
      </c>
      <c r="AH491" s="8" t="s">
        <v>7603</v>
      </c>
      <c r="AI491" s="9" t="s">
        <v>7603</v>
      </c>
      <c r="AJ491" s="9">
        <v>120</v>
      </c>
      <c r="AK491" s="9">
        <v>120</v>
      </c>
    </row>
    <row r="492" spans="1:37">
      <c r="A492">
        <v>2014</v>
      </c>
      <c r="B492" s="10" t="s">
        <v>12348</v>
      </c>
      <c r="C492" s="11" t="s">
        <v>9592</v>
      </c>
      <c r="D492" s="11" t="s">
        <v>9594</v>
      </c>
      <c r="E492" s="11" t="s">
        <v>9595</v>
      </c>
      <c r="F492" s="11" t="s">
        <v>1122</v>
      </c>
      <c r="G492" s="11" t="s">
        <v>12349</v>
      </c>
      <c r="H492" s="11" t="s">
        <v>12350</v>
      </c>
      <c r="I492" s="11" t="str">
        <f>INDEX(CountyList!A:A, MATCH(MID(B492, 3, 3), CountyList!B:B, 0))</f>
        <v>Cook</v>
      </c>
      <c r="J492" s="29" t="s">
        <v>7603</v>
      </c>
      <c r="K492" s="29" t="s">
        <v>7603</v>
      </c>
      <c r="L492" s="29" t="s">
        <v>7603</v>
      </c>
      <c r="M492" s="29" t="s">
        <v>7603</v>
      </c>
      <c r="N492" s="29" t="s">
        <v>7603</v>
      </c>
      <c r="O492" s="29" t="s">
        <v>7603</v>
      </c>
      <c r="P492" s="29" t="s">
        <v>7603</v>
      </c>
      <c r="Q492" s="29" t="s">
        <v>7603</v>
      </c>
      <c r="R492" s="29" t="s">
        <v>7603</v>
      </c>
      <c r="S492" s="29" t="s">
        <v>7603</v>
      </c>
      <c r="T492" s="29" t="s">
        <v>7603</v>
      </c>
      <c r="U492" s="29" t="s">
        <v>7603</v>
      </c>
      <c r="V492" s="29" t="s">
        <v>7603</v>
      </c>
      <c r="W492" s="29" t="s">
        <v>7603</v>
      </c>
      <c r="X492" s="29" t="s">
        <v>290</v>
      </c>
      <c r="Y492" s="29">
        <v>14</v>
      </c>
      <c r="Z492" s="7" t="s">
        <v>290</v>
      </c>
      <c r="AA492" s="7">
        <v>15</v>
      </c>
      <c r="AB492" s="8" t="s">
        <v>290</v>
      </c>
      <c r="AC492" s="8" t="s">
        <v>7603</v>
      </c>
      <c r="AD492" s="8" t="s">
        <v>290</v>
      </c>
      <c r="AE492" s="8" t="s">
        <v>290</v>
      </c>
      <c r="AF492" s="8" t="s">
        <v>7603</v>
      </c>
      <c r="AG492" s="8" t="s">
        <v>290</v>
      </c>
      <c r="AH492" s="8" t="s">
        <v>290</v>
      </c>
      <c r="AI492" s="9" t="s">
        <v>290</v>
      </c>
      <c r="AJ492" s="9">
        <v>14</v>
      </c>
      <c r="AK492" s="9">
        <v>22</v>
      </c>
    </row>
    <row r="493" spans="1:37">
      <c r="A493">
        <v>2014</v>
      </c>
      <c r="B493" s="10" t="s">
        <v>12351</v>
      </c>
      <c r="C493" s="11" t="s">
        <v>12352</v>
      </c>
      <c r="D493" s="11" t="s">
        <v>12353</v>
      </c>
      <c r="E493" s="11" t="s">
        <v>12354</v>
      </c>
      <c r="F493" s="11" t="s">
        <v>1122</v>
      </c>
      <c r="G493" s="11" t="s">
        <v>12355</v>
      </c>
      <c r="H493" s="11" t="s">
        <v>12356</v>
      </c>
      <c r="I493" s="11" t="str">
        <f>INDEX(CountyList!A:A, MATCH(MID(B493, 3, 3), CountyList!B:B, 0))</f>
        <v>Cook</v>
      </c>
      <c r="J493" s="29" t="s">
        <v>290</v>
      </c>
      <c r="K493" s="29" t="s">
        <v>290</v>
      </c>
      <c r="L493" s="29" t="s">
        <v>290</v>
      </c>
      <c r="M493" s="29" t="s">
        <v>7603</v>
      </c>
      <c r="N493" s="29" t="s">
        <v>290</v>
      </c>
      <c r="O493" s="29" t="s">
        <v>7603</v>
      </c>
      <c r="P493" s="29" t="s">
        <v>290</v>
      </c>
      <c r="Q493" s="29" t="s">
        <v>290</v>
      </c>
      <c r="R493" s="29" t="s">
        <v>7603</v>
      </c>
      <c r="S493" s="29" t="s">
        <v>7603</v>
      </c>
      <c r="T493" s="29" t="s">
        <v>7603</v>
      </c>
      <c r="U493" s="29" t="s">
        <v>7603</v>
      </c>
      <c r="V493" s="29" t="s">
        <v>7603</v>
      </c>
      <c r="W493" s="29" t="s">
        <v>7603</v>
      </c>
      <c r="X493" s="29" t="s">
        <v>7603</v>
      </c>
      <c r="Y493" s="29" t="s">
        <v>7603</v>
      </c>
      <c r="Z493" s="7" t="s">
        <v>290</v>
      </c>
      <c r="AA493" s="7" t="s">
        <v>290</v>
      </c>
      <c r="AB493" s="8" t="s">
        <v>7603</v>
      </c>
      <c r="AC493" s="8" t="s">
        <v>7603</v>
      </c>
      <c r="AD493" s="8" t="s">
        <v>7603</v>
      </c>
      <c r="AE493" s="8">
        <v>14</v>
      </c>
      <c r="AF493" s="8" t="s">
        <v>7603</v>
      </c>
      <c r="AG493" s="8" t="s">
        <v>7603</v>
      </c>
      <c r="AH493" s="8" t="s">
        <v>7603</v>
      </c>
      <c r="AI493" s="9">
        <v>14</v>
      </c>
      <c r="AJ493" s="9" t="s">
        <v>7603</v>
      </c>
      <c r="AK493" s="9">
        <v>14</v>
      </c>
    </row>
    <row r="494" spans="1:37">
      <c r="A494">
        <v>2014</v>
      </c>
      <c r="B494" s="10" t="s">
        <v>12357</v>
      </c>
      <c r="C494" s="11" t="s">
        <v>9604</v>
      </c>
      <c r="D494" s="11" t="s">
        <v>9606</v>
      </c>
      <c r="E494" s="11" t="s">
        <v>9607</v>
      </c>
      <c r="F494" s="11" t="s">
        <v>1122</v>
      </c>
      <c r="G494" s="11" t="s">
        <v>12358</v>
      </c>
      <c r="H494" s="11" t="s">
        <v>12359</v>
      </c>
      <c r="I494" s="11" t="str">
        <f>INDEX(CountyList!A:A, MATCH(MID(B494, 3, 3), CountyList!B:B, 0))</f>
        <v>Cook</v>
      </c>
      <c r="J494" s="29" t="s">
        <v>7603</v>
      </c>
      <c r="K494" s="29" t="s">
        <v>7603</v>
      </c>
      <c r="L494" s="29" t="s">
        <v>7603</v>
      </c>
      <c r="M494" s="29" t="s">
        <v>7603</v>
      </c>
      <c r="N494" s="29" t="s">
        <v>7603</v>
      </c>
      <c r="O494" s="29" t="s">
        <v>7603</v>
      </c>
      <c r="P494" s="29" t="s">
        <v>7603</v>
      </c>
      <c r="Q494" s="29" t="s">
        <v>7603</v>
      </c>
      <c r="R494" s="29" t="s">
        <v>7603</v>
      </c>
      <c r="S494" s="29" t="s">
        <v>7603</v>
      </c>
      <c r="T494" s="29" t="s">
        <v>7603</v>
      </c>
      <c r="U494" s="29" t="s">
        <v>7603</v>
      </c>
      <c r="V494" s="29" t="s">
        <v>7603</v>
      </c>
      <c r="W494" s="29" t="s">
        <v>7603</v>
      </c>
      <c r="X494" s="29">
        <v>190</v>
      </c>
      <c r="Y494" s="29" t="s">
        <v>7603</v>
      </c>
      <c r="Z494" s="7">
        <v>98</v>
      </c>
      <c r="AA494" s="7">
        <v>92</v>
      </c>
      <c r="AB494" s="8">
        <v>10</v>
      </c>
      <c r="AC494" s="8" t="s">
        <v>7603</v>
      </c>
      <c r="AD494" s="8">
        <v>15</v>
      </c>
      <c r="AE494" s="8" t="s">
        <v>7603</v>
      </c>
      <c r="AF494" s="8" t="s">
        <v>7603</v>
      </c>
      <c r="AG494" s="8">
        <v>159</v>
      </c>
      <c r="AH494" s="8" t="s">
        <v>290</v>
      </c>
      <c r="AI494" s="9">
        <v>190</v>
      </c>
      <c r="AJ494" s="9" t="s">
        <v>7603</v>
      </c>
      <c r="AK494" s="9">
        <v>190</v>
      </c>
    </row>
    <row r="495" spans="1:37">
      <c r="A495">
        <v>2014</v>
      </c>
      <c r="B495" s="10" t="s">
        <v>2622</v>
      </c>
      <c r="C495" s="11" t="s">
        <v>2623</v>
      </c>
      <c r="D495" s="11" t="s">
        <v>12360</v>
      </c>
      <c r="E495" s="11" t="s">
        <v>2626</v>
      </c>
      <c r="F495" s="11" t="s">
        <v>1122</v>
      </c>
      <c r="G495" s="11" t="s">
        <v>12361</v>
      </c>
      <c r="H495" s="11" t="s">
        <v>6357</v>
      </c>
      <c r="I495" s="11" t="str">
        <f>INDEX(CountyList!A:A, MATCH(MID(B495, 3, 3), CountyList!B:B, 0))</f>
        <v>Cook</v>
      </c>
      <c r="J495" s="29">
        <v>27</v>
      </c>
      <c r="K495" s="29">
        <v>17</v>
      </c>
      <c r="L495" s="29">
        <v>22</v>
      </c>
      <c r="M495" s="29">
        <v>24</v>
      </c>
      <c r="N495" s="29">
        <v>24</v>
      </c>
      <c r="O495" s="29">
        <v>26</v>
      </c>
      <c r="P495" s="29">
        <v>25</v>
      </c>
      <c r="Q495" s="29">
        <v>21</v>
      </c>
      <c r="R495" s="29">
        <v>32</v>
      </c>
      <c r="S495" s="29">
        <v>23</v>
      </c>
      <c r="T495" s="29" t="s">
        <v>7603</v>
      </c>
      <c r="U495" s="29" t="s">
        <v>7603</v>
      </c>
      <c r="V495" s="29" t="s">
        <v>7603</v>
      </c>
      <c r="W495" s="29" t="s">
        <v>7603</v>
      </c>
      <c r="X495" s="29" t="s">
        <v>7603</v>
      </c>
      <c r="Y495" s="29" t="s">
        <v>7603</v>
      </c>
      <c r="Z495" s="7">
        <v>124</v>
      </c>
      <c r="AA495" s="7">
        <v>117</v>
      </c>
      <c r="AB495" s="8" t="s">
        <v>7603</v>
      </c>
      <c r="AC495" s="8" t="s">
        <v>7603</v>
      </c>
      <c r="AD495" s="8" t="s">
        <v>7603</v>
      </c>
      <c r="AE495" s="8">
        <v>241</v>
      </c>
      <c r="AF495" s="8" t="s">
        <v>7603</v>
      </c>
      <c r="AG495" s="8" t="s">
        <v>7603</v>
      </c>
      <c r="AH495" s="8" t="s">
        <v>7603</v>
      </c>
      <c r="AI495" s="9">
        <v>241</v>
      </c>
      <c r="AJ495" s="9" t="s">
        <v>7603</v>
      </c>
      <c r="AK495" s="9">
        <v>241</v>
      </c>
    </row>
    <row r="496" spans="1:37">
      <c r="A496">
        <v>2014</v>
      </c>
      <c r="B496" s="10" t="s">
        <v>2627</v>
      </c>
      <c r="C496" s="11" t="s">
        <v>2628</v>
      </c>
      <c r="D496" s="11" t="s">
        <v>12362</v>
      </c>
      <c r="E496" s="11" t="s">
        <v>2631</v>
      </c>
      <c r="F496" s="11" t="s">
        <v>1122</v>
      </c>
      <c r="G496" s="11" t="s">
        <v>12363</v>
      </c>
      <c r="H496" s="11" t="s">
        <v>6366</v>
      </c>
      <c r="I496" s="11" t="str">
        <f>INDEX(CountyList!A:A, MATCH(MID(B496, 3, 3), CountyList!B:B, 0))</f>
        <v>Cook</v>
      </c>
      <c r="J496" s="29" t="s">
        <v>7603</v>
      </c>
      <c r="K496" s="29" t="s">
        <v>7603</v>
      </c>
      <c r="L496" s="29" t="s">
        <v>7603</v>
      </c>
      <c r="M496" s="29" t="s">
        <v>7603</v>
      </c>
      <c r="N496" s="29" t="s">
        <v>7603</v>
      </c>
      <c r="O496" s="29" t="s">
        <v>7603</v>
      </c>
      <c r="P496" s="29" t="s">
        <v>7603</v>
      </c>
      <c r="Q496" s="29" t="s">
        <v>7603</v>
      </c>
      <c r="R496" s="29" t="s">
        <v>7603</v>
      </c>
      <c r="S496" s="29" t="s">
        <v>7603</v>
      </c>
      <c r="T496" s="29">
        <v>56</v>
      </c>
      <c r="U496" s="29">
        <v>50</v>
      </c>
      <c r="V496" s="29">
        <v>36</v>
      </c>
      <c r="W496" s="29">
        <v>22</v>
      </c>
      <c r="X496" s="29" t="s">
        <v>7603</v>
      </c>
      <c r="Y496" s="29" t="s">
        <v>7603</v>
      </c>
      <c r="Z496" s="7">
        <v>59</v>
      </c>
      <c r="AA496" s="7">
        <v>105</v>
      </c>
      <c r="AB496" s="8">
        <v>55</v>
      </c>
      <c r="AC496" s="8" t="s">
        <v>7603</v>
      </c>
      <c r="AD496" s="8" t="s">
        <v>290</v>
      </c>
      <c r="AE496" s="8">
        <v>81</v>
      </c>
      <c r="AF496" s="8" t="s">
        <v>7603</v>
      </c>
      <c r="AG496" s="8">
        <v>20</v>
      </c>
      <c r="AH496" s="8" t="s">
        <v>290</v>
      </c>
      <c r="AI496" s="9" t="s">
        <v>7603</v>
      </c>
      <c r="AJ496" s="9">
        <v>164</v>
      </c>
      <c r="AK496" s="9">
        <v>164</v>
      </c>
    </row>
    <row r="497" spans="1:37">
      <c r="A497">
        <v>2014</v>
      </c>
      <c r="B497" s="10" t="s">
        <v>2632</v>
      </c>
      <c r="C497" s="11" t="s">
        <v>2633</v>
      </c>
      <c r="D497" s="11" t="s">
        <v>6367</v>
      </c>
      <c r="E497" s="11" t="s">
        <v>2635</v>
      </c>
      <c r="F497" s="11" t="s">
        <v>1122</v>
      </c>
      <c r="G497" s="11" t="s">
        <v>12364</v>
      </c>
      <c r="H497" s="11" t="s">
        <v>6369</v>
      </c>
      <c r="I497" s="11" t="str">
        <f>INDEX(CountyList!A:A, MATCH(MID(B497, 3, 3), CountyList!B:B, 0))</f>
        <v>Cook</v>
      </c>
      <c r="J497" s="29">
        <v>20</v>
      </c>
      <c r="K497" s="29">
        <v>16</v>
      </c>
      <c r="L497" s="29">
        <v>20</v>
      </c>
      <c r="M497" s="29">
        <v>20</v>
      </c>
      <c r="N497" s="29">
        <v>18</v>
      </c>
      <c r="O497" s="29">
        <v>15</v>
      </c>
      <c r="P497" s="29">
        <v>16</v>
      </c>
      <c r="Q497" s="29">
        <v>20</v>
      </c>
      <c r="R497" s="29">
        <v>17</v>
      </c>
      <c r="S497" s="29">
        <v>15</v>
      </c>
      <c r="T497" s="29" t="s">
        <v>7603</v>
      </c>
      <c r="U497" s="29" t="s">
        <v>7603</v>
      </c>
      <c r="V497" s="29" t="s">
        <v>7603</v>
      </c>
      <c r="W497" s="29" t="s">
        <v>7603</v>
      </c>
      <c r="X497" s="29" t="s">
        <v>7603</v>
      </c>
      <c r="Y497" s="29" t="s">
        <v>7603</v>
      </c>
      <c r="Z497" s="7">
        <v>84</v>
      </c>
      <c r="AA497" s="7">
        <v>93</v>
      </c>
      <c r="AB497" s="8" t="s">
        <v>290</v>
      </c>
      <c r="AC497" s="8" t="s">
        <v>7603</v>
      </c>
      <c r="AD497" s="8" t="s">
        <v>290</v>
      </c>
      <c r="AE497" s="8">
        <v>142</v>
      </c>
      <c r="AF497" s="8" t="s">
        <v>7603</v>
      </c>
      <c r="AG497" s="8">
        <v>20</v>
      </c>
      <c r="AH497" s="8">
        <v>10</v>
      </c>
      <c r="AI497" s="9">
        <v>177</v>
      </c>
      <c r="AJ497" s="9" t="s">
        <v>7603</v>
      </c>
      <c r="AK497" s="9">
        <v>177</v>
      </c>
    </row>
    <row r="498" spans="1:37">
      <c r="A498">
        <v>2014</v>
      </c>
      <c r="B498" s="10" t="s">
        <v>2642</v>
      </c>
      <c r="C498" s="11" t="s">
        <v>2643</v>
      </c>
      <c r="D498" s="11" t="s">
        <v>9625</v>
      </c>
      <c r="E498" s="11" t="s">
        <v>2645</v>
      </c>
      <c r="F498" s="11" t="s">
        <v>1122</v>
      </c>
      <c r="G498" s="11" t="s">
        <v>12365</v>
      </c>
      <c r="H498" s="11" t="s">
        <v>6372</v>
      </c>
      <c r="I498" s="11" t="str">
        <f>INDEX(CountyList!A:A, MATCH(MID(B498, 3, 3), CountyList!B:B, 0))</f>
        <v>Cook</v>
      </c>
      <c r="J498" s="29">
        <v>107</v>
      </c>
      <c r="K498" s="29">
        <v>52</v>
      </c>
      <c r="L498" s="29">
        <v>50</v>
      </c>
      <c r="M498" s="29">
        <v>41</v>
      </c>
      <c r="N498" s="29">
        <v>38</v>
      </c>
      <c r="O498" s="29">
        <v>34</v>
      </c>
      <c r="P498" s="29">
        <v>32</v>
      </c>
      <c r="Q498" s="29">
        <v>31</v>
      </c>
      <c r="R498" s="29">
        <v>33</v>
      </c>
      <c r="S498" s="29">
        <v>36</v>
      </c>
      <c r="T498" s="29" t="s">
        <v>7603</v>
      </c>
      <c r="U498" s="29" t="s">
        <v>7603</v>
      </c>
      <c r="V498" s="29" t="s">
        <v>7603</v>
      </c>
      <c r="W498" s="29" t="s">
        <v>7603</v>
      </c>
      <c r="X498" s="29">
        <v>65</v>
      </c>
      <c r="Y498" s="29" t="s">
        <v>7603</v>
      </c>
      <c r="Z498" s="7">
        <v>265</v>
      </c>
      <c r="AA498" s="7">
        <v>254</v>
      </c>
      <c r="AB498" s="8">
        <v>33</v>
      </c>
      <c r="AC498" s="8" t="s">
        <v>7603</v>
      </c>
      <c r="AD498" s="8">
        <v>49</v>
      </c>
      <c r="AE498" s="8">
        <v>29</v>
      </c>
      <c r="AF498" s="8" t="s">
        <v>7603</v>
      </c>
      <c r="AG498" s="8">
        <v>261</v>
      </c>
      <c r="AH498" s="8">
        <v>147</v>
      </c>
      <c r="AI498" s="9">
        <v>519</v>
      </c>
      <c r="AJ498" s="9" t="s">
        <v>7603</v>
      </c>
      <c r="AK498" s="9">
        <v>519</v>
      </c>
    </row>
    <row r="499" spans="1:37">
      <c r="A499">
        <v>2014</v>
      </c>
      <c r="B499" s="10" t="s">
        <v>2655</v>
      </c>
      <c r="C499" s="11" t="s">
        <v>2656</v>
      </c>
      <c r="D499" s="11" t="s">
        <v>12366</v>
      </c>
      <c r="E499" s="11" t="s">
        <v>12367</v>
      </c>
      <c r="F499" s="11" t="s">
        <v>1122</v>
      </c>
      <c r="G499" s="11" t="s">
        <v>12368</v>
      </c>
      <c r="H499" s="11" t="s">
        <v>12369</v>
      </c>
      <c r="I499" s="11" t="str">
        <f>INDEX(CountyList!A:A, MATCH(MID(B499, 3, 3), CountyList!B:B, 0))</f>
        <v>Cook</v>
      </c>
      <c r="J499" s="29" t="s">
        <v>7603</v>
      </c>
      <c r="K499" s="29" t="s">
        <v>7603</v>
      </c>
      <c r="L499" s="29" t="s">
        <v>7603</v>
      </c>
      <c r="M499" s="29" t="s">
        <v>7603</v>
      </c>
      <c r="N499" s="29" t="s">
        <v>7603</v>
      </c>
      <c r="O499" s="29" t="s">
        <v>7603</v>
      </c>
      <c r="P499" s="29" t="s">
        <v>7603</v>
      </c>
      <c r="Q499" s="29" t="s">
        <v>7603</v>
      </c>
      <c r="R499" s="29" t="s">
        <v>7603</v>
      </c>
      <c r="S499" s="29" t="s">
        <v>7603</v>
      </c>
      <c r="T499" s="29" t="s">
        <v>290</v>
      </c>
      <c r="U499" s="29" t="s">
        <v>290</v>
      </c>
      <c r="V499" s="29" t="s">
        <v>290</v>
      </c>
      <c r="W499" s="29">
        <v>10</v>
      </c>
      <c r="X499" s="29" t="s">
        <v>7603</v>
      </c>
      <c r="Y499" s="29" t="s">
        <v>7603</v>
      </c>
      <c r="Z499" s="7">
        <v>14</v>
      </c>
      <c r="AA499" s="7">
        <v>10</v>
      </c>
      <c r="AB499" s="8" t="s">
        <v>290</v>
      </c>
      <c r="AC499" s="8" t="s">
        <v>7603</v>
      </c>
      <c r="AD499" s="8" t="s">
        <v>7603</v>
      </c>
      <c r="AE499" s="8">
        <v>15</v>
      </c>
      <c r="AF499" s="8" t="s">
        <v>7603</v>
      </c>
      <c r="AG499" s="8" t="s">
        <v>290</v>
      </c>
      <c r="AH499" s="8" t="s">
        <v>290</v>
      </c>
      <c r="AI499" s="9" t="s">
        <v>7603</v>
      </c>
      <c r="AJ499" s="9">
        <v>24</v>
      </c>
      <c r="AK499" s="9">
        <v>24</v>
      </c>
    </row>
    <row r="500" spans="1:37">
      <c r="A500">
        <v>2014</v>
      </c>
      <c r="B500" s="10" t="s">
        <v>12370</v>
      </c>
      <c r="C500" s="11" t="s">
        <v>9627</v>
      </c>
      <c r="D500" s="11" t="s">
        <v>9629</v>
      </c>
      <c r="E500" s="11" t="s">
        <v>9630</v>
      </c>
      <c r="F500" s="11" t="s">
        <v>1122</v>
      </c>
      <c r="G500" s="11" t="s">
        <v>12371</v>
      </c>
      <c r="H500" s="11" t="s">
        <v>12372</v>
      </c>
      <c r="I500" s="11" t="str">
        <f>INDEX(CountyList!A:A, MATCH(MID(B500, 3, 3), CountyList!B:B, 0))</f>
        <v>Cook</v>
      </c>
      <c r="J500" s="29" t="s">
        <v>7603</v>
      </c>
      <c r="K500" s="29" t="s">
        <v>290</v>
      </c>
      <c r="L500" s="29" t="s">
        <v>290</v>
      </c>
      <c r="M500" s="29" t="s">
        <v>290</v>
      </c>
      <c r="N500" s="29" t="s">
        <v>290</v>
      </c>
      <c r="O500" s="29" t="s">
        <v>290</v>
      </c>
      <c r="P500" s="29" t="s">
        <v>290</v>
      </c>
      <c r="Q500" s="29" t="s">
        <v>290</v>
      </c>
      <c r="R500" s="29" t="s">
        <v>290</v>
      </c>
      <c r="S500" s="29" t="s">
        <v>290</v>
      </c>
      <c r="T500" s="29" t="s">
        <v>7603</v>
      </c>
      <c r="U500" s="29" t="s">
        <v>7603</v>
      </c>
      <c r="V500" s="29" t="s">
        <v>7603</v>
      </c>
      <c r="W500" s="29" t="s">
        <v>7603</v>
      </c>
      <c r="X500" s="29">
        <v>12</v>
      </c>
      <c r="Y500" s="29" t="s">
        <v>7603</v>
      </c>
      <c r="Z500" s="7" t="s">
        <v>290</v>
      </c>
      <c r="AA500" s="7">
        <v>22</v>
      </c>
      <c r="AB500" s="8" t="s">
        <v>7603</v>
      </c>
      <c r="AC500" s="8" t="s">
        <v>7603</v>
      </c>
      <c r="AD500" s="8" t="s">
        <v>7603</v>
      </c>
      <c r="AE500" s="8">
        <v>23</v>
      </c>
      <c r="AF500" s="8" t="s">
        <v>7603</v>
      </c>
      <c r="AG500" s="8" t="s">
        <v>290</v>
      </c>
      <c r="AH500" s="8" t="s">
        <v>7603</v>
      </c>
      <c r="AI500" s="9">
        <v>31</v>
      </c>
      <c r="AJ500" s="9" t="s">
        <v>7603</v>
      </c>
      <c r="AK500" s="9">
        <v>31</v>
      </c>
    </row>
    <row r="501" spans="1:37">
      <c r="A501">
        <v>2014</v>
      </c>
      <c r="B501" s="10" t="s">
        <v>12373</v>
      </c>
      <c r="C501" s="11" t="s">
        <v>9633</v>
      </c>
      <c r="D501" s="11" t="s">
        <v>9635</v>
      </c>
      <c r="E501" s="11" t="s">
        <v>9636</v>
      </c>
      <c r="F501" s="11" t="s">
        <v>1122</v>
      </c>
      <c r="G501" s="11" t="s">
        <v>12374</v>
      </c>
      <c r="H501" s="11" t="s">
        <v>12375</v>
      </c>
      <c r="I501" s="11" t="str">
        <f>INDEX(CountyList!A:A, MATCH(MID(B501, 3, 3), CountyList!B:B, 0))</f>
        <v>Cook</v>
      </c>
      <c r="J501" s="29" t="s">
        <v>7603</v>
      </c>
      <c r="K501" s="29" t="s">
        <v>7603</v>
      </c>
      <c r="L501" s="29" t="s">
        <v>7603</v>
      </c>
      <c r="M501" s="29" t="s">
        <v>7603</v>
      </c>
      <c r="N501" s="29" t="s">
        <v>7603</v>
      </c>
      <c r="O501" s="29" t="s">
        <v>7603</v>
      </c>
      <c r="P501" s="29" t="s">
        <v>7603</v>
      </c>
      <c r="Q501" s="29" t="s">
        <v>7603</v>
      </c>
      <c r="R501" s="29" t="s">
        <v>7603</v>
      </c>
      <c r="S501" s="29" t="s">
        <v>7603</v>
      </c>
      <c r="T501" s="29" t="s">
        <v>7603</v>
      </c>
      <c r="U501" s="29">
        <v>123</v>
      </c>
      <c r="V501" s="29">
        <v>42</v>
      </c>
      <c r="W501" s="29">
        <v>14</v>
      </c>
      <c r="X501" s="29" t="s">
        <v>7603</v>
      </c>
      <c r="Y501" s="29">
        <v>29</v>
      </c>
      <c r="Z501" s="7">
        <v>114</v>
      </c>
      <c r="AA501" s="7">
        <v>94</v>
      </c>
      <c r="AB501" s="8">
        <v>208</v>
      </c>
      <c r="AC501" s="8" t="s">
        <v>7603</v>
      </c>
      <c r="AD501" s="8" t="s">
        <v>7603</v>
      </c>
      <c r="AE501" s="8" t="s">
        <v>7603</v>
      </c>
      <c r="AF501" s="8" t="s">
        <v>7603</v>
      </c>
      <c r="AG501" s="8" t="s">
        <v>7603</v>
      </c>
      <c r="AH501" s="8" t="s">
        <v>7603</v>
      </c>
      <c r="AI501" s="9" t="s">
        <v>7603</v>
      </c>
      <c r="AJ501" s="9">
        <v>208</v>
      </c>
      <c r="AK501" s="9">
        <v>208</v>
      </c>
    </row>
    <row r="502" spans="1:37">
      <c r="A502">
        <v>2014</v>
      </c>
      <c r="B502" s="10" t="s">
        <v>2659</v>
      </c>
      <c r="C502" s="11" t="s">
        <v>2660</v>
      </c>
      <c r="D502" s="11" t="s">
        <v>12376</v>
      </c>
      <c r="E502" s="11" t="s">
        <v>2663</v>
      </c>
      <c r="F502" s="11" t="s">
        <v>1122</v>
      </c>
      <c r="G502" s="11" t="s">
        <v>12377</v>
      </c>
      <c r="H502" s="11" t="s">
        <v>6381</v>
      </c>
      <c r="I502" s="11" t="str">
        <f>INDEX(CountyList!A:A, MATCH(MID(B502, 3, 3), CountyList!B:B, 0))</f>
        <v>Cook</v>
      </c>
      <c r="J502" s="29">
        <v>74</v>
      </c>
      <c r="K502" s="29">
        <v>17</v>
      </c>
      <c r="L502" s="29">
        <v>20</v>
      </c>
      <c r="M502" s="29">
        <v>14</v>
      </c>
      <c r="N502" s="29">
        <v>20</v>
      </c>
      <c r="O502" s="29">
        <v>10</v>
      </c>
      <c r="P502" s="29" t="s">
        <v>290</v>
      </c>
      <c r="Q502" s="29" t="s">
        <v>290</v>
      </c>
      <c r="R502" s="29">
        <v>15</v>
      </c>
      <c r="S502" s="29">
        <v>14</v>
      </c>
      <c r="T502" s="29" t="s">
        <v>7603</v>
      </c>
      <c r="U502" s="29" t="s">
        <v>7603</v>
      </c>
      <c r="V502" s="29" t="s">
        <v>7603</v>
      </c>
      <c r="W502" s="29" t="s">
        <v>7603</v>
      </c>
      <c r="X502" s="29">
        <v>25</v>
      </c>
      <c r="Y502" s="29" t="s">
        <v>7603</v>
      </c>
      <c r="Z502" s="7">
        <v>108</v>
      </c>
      <c r="AA502" s="7">
        <v>119</v>
      </c>
      <c r="AB502" s="8">
        <v>71</v>
      </c>
      <c r="AC502" s="8" t="s">
        <v>290</v>
      </c>
      <c r="AD502" s="8">
        <v>19</v>
      </c>
      <c r="AE502" s="8">
        <v>82</v>
      </c>
      <c r="AF502" s="8" t="s">
        <v>7603</v>
      </c>
      <c r="AG502" s="8">
        <v>16</v>
      </c>
      <c r="AH502" s="8">
        <v>38</v>
      </c>
      <c r="AI502" s="9">
        <v>227</v>
      </c>
      <c r="AJ502" s="9" t="s">
        <v>7603</v>
      </c>
      <c r="AK502" s="9">
        <v>227</v>
      </c>
    </row>
    <row r="503" spans="1:37">
      <c r="A503">
        <v>2014</v>
      </c>
      <c r="B503" s="10" t="s">
        <v>2664</v>
      </c>
      <c r="C503" s="11" t="s">
        <v>2665</v>
      </c>
      <c r="D503" s="11" t="s">
        <v>9643</v>
      </c>
      <c r="E503" s="11" t="s">
        <v>9644</v>
      </c>
      <c r="F503" s="11" t="s">
        <v>1122</v>
      </c>
      <c r="G503" s="11" t="s">
        <v>12378</v>
      </c>
      <c r="H503" s="11" t="s">
        <v>6384</v>
      </c>
      <c r="I503" s="11" t="str">
        <f>INDEX(CountyList!A:A, MATCH(MID(B503, 3, 3), CountyList!B:B, 0))</f>
        <v>Cook</v>
      </c>
      <c r="J503" s="29" t="s">
        <v>7603</v>
      </c>
      <c r="K503" s="29" t="s">
        <v>7603</v>
      </c>
      <c r="L503" s="29" t="s">
        <v>7603</v>
      </c>
      <c r="M503" s="29" t="s">
        <v>7603</v>
      </c>
      <c r="N503" s="29" t="s">
        <v>7603</v>
      </c>
      <c r="O503" s="29" t="s">
        <v>7603</v>
      </c>
      <c r="P503" s="29" t="s">
        <v>7603</v>
      </c>
      <c r="Q503" s="29">
        <v>30</v>
      </c>
      <c r="R503" s="29">
        <v>30</v>
      </c>
      <c r="S503" s="29">
        <v>28</v>
      </c>
      <c r="T503" s="29" t="s">
        <v>7603</v>
      </c>
      <c r="U503" s="29" t="s">
        <v>7603</v>
      </c>
      <c r="V503" s="29" t="s">
        <v>7603</v>
      </c>
      <c r="W503" s="29" t="s">
        <v>7603</v>
      </c>
      <c r="X503" s="29" t="s">
        <v>7603</v>
      </c>
      <c r="Y503" s="29" t="s">
        <v>7603</v>
      </c>
      <c r="Z503" s="7">
        <v>55</v>
      </c>
      <c r="AA503" s="7">
        <v>33</v>
      </c>
      <c r="AB503" s="8">
        <v>88</v>
      </c>
      <c r="AC503" s="8" t="s">
        <v>7603</v>
      </c>
      <c r="AD503" s="8" t="s">
        <v>7603</v>
      </c>
      <c r="AE503" s="8" t="s">
        <v>7603</v>
      </c>
      <c r="AF503" s="8" t="s">
        <v>7603</v>
      </c>
      <c r="AG503" s="8" t="s">
        <v>7603</v>
      </c>
      <c r="AH503" s="8" t="s">
        <v>7603</v>
      </c>
      <c r="AI503" s="9">
        <v>88</v>
      </c>
      <c r="AJ503" s="9" t="s">
        <v>7603</v>
      </c>
      <c r="AK503" s="9">
        <v>88</v>
      </c>
    </row>
    <row r="504" spans="1:37">
      <c r="A504">
        <v>2014</v>
      </c>
      <c r="B504" s="10" t="s">
        <v>12379</v>
      </c>
      <c r="C504" s="11" t="s">
        <v>9647</v>
      </c>
      <c r="D504" s="11" t="s">
        <v>9649</v>
      </c>
      <c r="E504" s="11" t="s">
        <v>9650</v>
      </c>
      <c r="F504" s="11" t="s">
        <v>1122</v>
      </c>
      <c r="G504" s="11" t="s">
        <v>12380</v>
      </c>
      <c r="H504" s="11" t="s">
        <v>12381</v>
      </c>
      <c r="I504" s="11" t="str">
        <f>INDEX(CountyList!A:A, MATCH(MID(B504, 3, 3), CountyList!B:B, 0))</f>
        <v>Cook</v>
      </c>
      <c r="J504" s="29" t="s">
        <v>7603</v>
      </c>
      <c r="K504" s="29" t="s">
        <v>7603</v>
      </c>
      <c r="L504" s="29" t="s">
        <v>7603</v>
      </c>
      <c r="M504" s="29" t="s">
        <v>7603</v>
      </c>
      <c r="N504" s="29" t="s">
        <v>7603</v>
      </c>
      <c r="O504" s="29" t="s">
        <v>7603</v>
      </c>
      <c r="P504" s="29" t="s">
        <v>7603</v>
      </c>
      <c r="Q504" s="29" t="s">
        <v>7603</v>
      </c>
      <c r="R504" s="29" t="s">
        <v>7603</v>
      </c>
      <c r="S504" s="29" t="s">
        <v>7603</v>
      </c>
      <c r="T504" s="29" t="s">
        <v>7603</v>
      </c>
      <c r="U504" s="29" t="s">
        <v>290</v>
      </c>
      <c r="V504" s="29">
        <v>70</v>
      </c>
      <c r="W504" s="29">
        <v>83</v>
      </c>
      <c r="X504" s="29" t="s">
        <v>7603</v>
      </c>
      <c r="Y504" s="29">
        <v>25</v>
      </c>
      <c r="Z504" s="7">
        <v>104</v>
      </c>
      <c r="AA504" s="7">
        <v>83</v>
      </c>
      <c r="AB504" s="8" t="s">
        <v>290</v>
      </c>
      <c r="AC504" s="8" t="s">
        <v>7603</v>
      </c>
      <c r="AD504" s="8" t="s">
        <v>7603</v>
      </c>
      <c r="AE504" s="8">
        <v>181</v>
      </c>
      <c r="AF504" s="8" t="s">
        <v>7603</v>
      </c>
      <c r="AG504" s="8" t="s">
        <v>7603</v>
      </c>
      <c r="AH504" s="8" t="s">
        <v>7603</v>
      </c>
      <c r="AI504" s="9" t="s">
        <v>7603</v>
      </c>
      <c r="AJ504" s="9">
        <v>187</v>
      </c>
      <c r="AK504" s="9">
        <v>187</v>
      </c>
    </row>
    <row r="505" spans="1:37">
      <c r="A505">
        <v>2014</v>
      </c>
      <c r="B505" s="10" t="s">
        <v>2674</v>
      </c>
      <c r="C505" s="11" t="s">
        <v>12382</v>
      </c>
      <c r="D505" s="11" t="s">
        <v>12383</v>
      </c>
      <c r="E505" s="11" t="s">
        <v>2678</v>
      </c>
      <c r="F505" s="11" t="s">
        <v>1122</v>
      </c>
      <c r="G505" s="11" t="s">
        <v>12384</v>
      </c>
      <c r="H505" s="11" t="s">
        <v>12385</v>
      </c>
      <c r="I505" s="11" t="str">
        <f>INDEX(CountyList!A:A, MATCH(MID(B505, 3, 3), CountyList!B:B, 0))</f>
        <v>Cook</v>
      </c>
      <c r="J505" s="29">
        <v>33</v>
      </c>
      <c r="K505" s="29">
        <v>15</v>
      </c>
      <c r="L505" s="29">
        <v>14</v>
      </c>
      <c r="M505" s="29">
        <v>14</v>
      </c>
      <c r="N505" s="29">
        <v>17</v>
      </c>
      <c r="O505" s="29">
        <v>17</v>
      </c>
      <c r="P505" s="29" t="s">
        <v>290</v>
      </c>
      <c r="Q505" s="29">
        <v>18</v>
      </c>
      <c r="R505" s="29">
        <v>12</v>
      </c>
      <c r="S505" s="29" t="s">
        <v>290</v>
      </c>
      <c r="T505" s="29" t="s">
        <v>7603</v>
      </c>
      <c r="U505" s="29" t="s">
        <v>7603</v>
      </c>
      <c r="V505" s="29" t="s">
        <v>7603</v>
      </c>
      <c r="W505" s="29" t="s">
        <v>7603</v>
      </c>
      <c r="X505" s="29" t="s">
        <v>7603</v>
      </c>
      <c r="Y505" s="29" t="s">
        <v>7603</v>
      </c>
      <c r="Z505" s="7">
        <v>80</v>
      </c>
      <c r="AA505" s="7">
        <v>77</v>
      </c>
      <c r="AB505" s="8">
        <v>129</v>
      </c>
      <c r="AC505" s="8" t="s">
        <v>7603</v>
      </c>
      <c r="AD505" s="8" t="s">
        <v>7603</v>
      </c>
      <c r="AE505" s="8" t="s">
        <v>290</v>
      </c>
      <c r="AF505" s="8" t="s">
        <v>7603</v>
      </c>
      <c r="AG505" s="8" t="s">
        <v>290</v>
      </c>
      <c r="AH505" s="8">
        <v>13</v>
      </c>
      <c r="AI505" s="9">
        <v>157</v>
      </c>
      <c r="AJ505" s="9" t="s">
        <v>7603</v>
      </c>
      <c r="AK505" s="9">
        <v>157</v>
      </c>
    </row>
    <row r="506" spans="1:37">
      <c r="A506">
        <v>2014</v>
      </c>
      <c r="B506" s="10" t="s">
        <v>2679</v>
      </c>
      <c r="C506" s="11" t="s">
        <v>2680</v>
      </c>
      <c r="D506" s="11" t="s">
        <v>9660</v>
      </c>
      <c r="E506" s="11" t="s">
        <v>2683</v>
      </c>
      <c r="F506" s="11" t="s">
        <v>1122</v>
      </c>
      <c r="G506" s="11" t="s">
        <v>12386</v>
      </c>
      <c r="H506" s="11" t="s">
        <v>6389</v>
      </c>
      <c r="I506" s="11" t="str">
        <f>INDEX(CountyList!A:A, MATCH(MID(B506, 3, 3), CountyList!B:B, 0))</f>
        <v>Cook</v>
      </c>
      <c r="J506" s="29" t="s">
        <v>7603</v>
      </c>
      <c r="K506" s="29" t="s">
        <v>7603</v>
      </c>
      <c r="L506" s="29" t="s">
        <v>7603</v>
      </c>
      <c r="M506" s="29" t="s">
        <v>7603</v>
      </c>
      <c r="N506" s="29" t="s">
        <v>7603</v>
      </c>
      <c r="O506" s="29" t="s">
        <v>7603</v>
      </c>
      <c r="P506" s="29" t="s">
        <v>7603</v>
      </c>
      <c r="Q506" s="29" t="s">
        <v>7603</v>
      </c>
      <c r="R506" s="29" t="s">
        <v>7603</v>
      </c>
      <c r="S506" s="29" t="s">
        <v>7603</v>
      </c>
      <c r="T506" s="29">
        <v>151</v>
      </c>
      <c r="U506" s="29">
        <v>132</v>
      </c>
      <c r="V506" s="29">
        <v>133</v>
      </c>
      <c r="W506" s="29">
        <v>121</v>
      </c>
      <c r="X506" s="29" t="s">
        <v>7603</v>
      </c>
      <c r="Y506" s="29" t="s">
        <v>7603</v>
      </c>
      <c r="Z506" s="7">
        <v>302</v>
      </c>
      <c r="AA506" s="7">
        <v>235</v>
      </c>
      <c r="AB506" s="8">
        <v>537</v>
      </c>
      <c r="AC506" s="8" t="s">
        <v>7603</v>
      </c>
      <c r="AD506" s="8" t="s">
        <v>7603</v>
      </c>
      <c r="AE506" s="8" t="s">
        <v>7603</v>
      </c>
      <c r="AF506" s="8" t="s">
        <v>7603</v>
      </c>
      <c r="AG506" s="8" t="s">
        <v>7603</v>
      </c>
      <c r="AH506" s="8" t="s">
        <v>7603</v>
      </c>
      <c r="AI506" s="9" t="s">
        <v>7603</v>
      </c>
      <c r="AJ506" s="9">
        <v>537</v>
      </c>
      <c r="AK506" s="9">
        <v>537</v>
      </c>
    </row>
    <row r="507" spans="1:37">
      <c r="A507">
        <v>2014</v>
      </c>
      <c r="B507" s="10" t="s">
        <v>2684</v>
      </c>
      <c r="C507" s="11" t="s">
        <v>2685</v>
      </c>
      <c r="D507" s="11" t="s">
        <v>9663</v>
      </c>
      <c r="E507" s="11" t="s">
        <v>2687</v>
      </c>
      <c r="F507" s="11" t="s">
        <v>1122</v>
      </c>
      <c r="G507" s="11" t="s">
        <v>12387</v>
      </c>
      <c r="H507" s="11" t="s">
        <v>6392</v>
      </c>
      <c r="I507" s="11" t="str">
        <f>INDEX(CountyList!A:A, MATCH(MID(B507, 3, 3), CountyList!B:B, 0))</f>
        <v>Cook</v>
      </c>
      <c r="J507" s="29" t="s">
        <v>7603</v>
      </c>
      <c r="K507" s="29">
        <v>47</v>
      </c>
      <c r="L507" s="29">
        <v>29</v>
      </c>
      <c r="M507" s="29">
        <v>32</v>
      </c>
      <c r="N507" s="29">
        <v>30</v>
      </c>
      <c r="O507" s="29">
        <v>36</v>
      </c>
      <c r="P507" s="29">
        <v>30</v>
      </c>
      <c r="Q507" s="29">
        <v>22</v>
      </c>
      <c r="R507" s="29">
        <v>18</v>
      </c>
      <c r="S507" s="29">
        <v>26</v>
      </c>
      <c r="T507" s="29" t="s">
        <v>7603</v>
      </c>
      <c r="U507" s="29" t="s">
        <v>7603</v>
      </c>
      <c r="V507" s="29" t="s">
        <v>7603</v>
      </c>
      <c r="W507" s="29" t="s">
        <v>7603</v>
      </c>
      <c r="X507" s="29" t="s">
        <v>7603</v>
      </c>
      <c r="Y507" s="29" t="s">
        <v>7603</v>
      </c>
      <c r="Z507" s="7">
        <v>138</v>
      </c>
      <c r="AA507" s="7">
        <v>132</v>
      </c>
      <c r="AB507" s="8">
        <v>12</v>
      </c>
      <c r="AC507" s="8" t="s">
        <v>290</v>
      </c>
      <c r="AD507" s="8" t="s">
        <v>290</v>
      </c>
      <c r="AE507" s="8" t="s">
        <v>290</v>
      </c>
      <c r="AF507" s="8" t="s">
        <v>7603</v>
      </c>
      <c r="AG507" s="8">
        <v>241</v>
      </c>
      <c r="AH507" s="8">
        <v>12</v>
      </c>
      <c r="AI507" s="9">
        <v>270</v>
      </c>
      <c r="AJ507" s="9" t="s">
        <v>7603</v>
      </c>
      <c r="AK507" s="9">
        <v>270</v>
      </c>
    </row>
    <row r="508" spans="1:37">
      <c r="A508">
        <v>2014</v>
      </c>
      <c r="B508" s="10" t="s">
        <v>12388</v>
      </c>
      <c r="C508" s="11" t="s">
        <v>9670</v>
      </c>
      <c r="D508" s="11" t="s">
        <v>9672</v>
      </c>
      <c r="E508" s="11" t="s">
        <v>9673</v>
      </c>
      <c r="F508" s="11" t="s">
        <v>1122</v>
      </c>
      <c r="G508" s="11" t="s">
        <v>12389</v>
      </c>
      <c r="H508" s="11" t="s">
        <v>12390</v>
      </c>
      <c r="I508" s="11" t="str">
        <f>INDEX(CountyList!A:A, MATCH(MID(B508, 3, 3), CountyList!B:B, 0))</f>
        <v>Cook</v>
      </c>
      <c r="J508" s="29">
        <v>10</v>
      </c>
      <c r="K508" s="29" t="s">
        <v>290</v>
      </c>
      <c r="L508" s="29" t="s">
        <v>290</v>
      </c>
      <c r="M508" s="29" t="s">
        <v>7603</v>
      </c>
      <c r="N508" s="29" t="s">
        <v>7603</v>
      </c>
      <c r="O508" s="29" t="s">
        <v>7603</v>
      </c>
      <c r="P508" s="29" t="s">
        <v>7603</v>
      </c>
      <c r="Q508" s="29" t="s">
        <v>7603</v>
      </c>
      <c r="R508" s="29" t="s">
        <v>7603</v>
      </c>
      <c r="S508" s="29" t="s">
        <v>7603</v>
      </c>
      <c r="T508" s="29" t="s">
        <v>7603</v>
      </c>
      <c r="U508" s="29" t="s">
        <v>7603</v>
      </c>
      <c r="V508" s="29" t="s">
        <v>7603</v>
      </c>
      <c r="W508" s="29" t="s">
        <v>7603</v>
      </c>
      <c r="X508" s="29" t="s">
        <v>7603</v>
      </c>
      <c r="Y508" s="29" t="s">
        <v>7603</v>
      </c>
      <c r="Z508" s="7">
        <v>13</v>
      </c>
      <c r="AA508" s="7" t="s">
        <v>290</v>
      </c>
      <c r="AB508" s="8" t="s">
        <v>7603</v>
      </c>
      <c r="AC508" s="8" t="s">
        <v>7603</v>
      </c>
      <c r="AD508" s="8" t="s">
        <v>7603</v>
      </c>
      <c r="AE508" s="8">
        <v>22</v>
      </c>
      <c r="AF508" s="8" t="s">
        <v>7603</v>
      </c>
      <c r="AG508" s="8" t="s">
        <v>7603</v>
      </c>
      <c r="AH508" s="8" t="s">
        <v>7603</v>
      </c>
      <c r="AI508" s="9">
        <v>22</v>
      </c>
      <c r="AJ508" s="9" t="s">
        <v>7603</v>
      </c>
      <c r="AK508" s="9">
        <v>22</v>
      </c>
    </row>
    <row r="509" spans="1:37">
      <c r="A509">
        <v>2014</v>
      </c>
      <c r="B509" s="10" t="s">
        <v>2693</v>
      </c>
      <c r="C509" s="11" t="s">
        <v>319</v>
      </c>
      <c r="D509" s="11" t="s">
        <v>12391</v>
      </c>
      <c r="E509" s="11" t="s">
        <v>2695</v>
      </c>
      <c r="F509" s="11" t="s">
        <v>2696</v>
      </c>
      <c r="G509" s="11" t="s">
        <v>12392</v>
      </c>
      <c r="H509" s="11" t="s">
        <v>6395</v>
      </c>
      <c r="I509" s="11" t="str">
        <f>INDEX(CountyList!A:A, MATCH(MID(B509, 3, 3), CountyList!B:B, 0))</f>
        <v>Dekalb</v>
      </c>
      <c r="J509" s="29">
        <v>24</v>
      </c>
      <c r="K509" s="29">
        <v>27</v>
      </c>
      <c r="L509" s="29">
        <v>25</v>
      </c>
      <c r="M509" s="29">
        <v>19</v>
      </c>
      <c r="N509" s="29">
        <v>21</v>
      </c>
      <c r="O509" s="29">
        <v>22</v>
      </c>
      <c r="P509" s="29">
        <v>22</v>
      </c>
      <c r="Q509" s="29">
        <v>25</v>
      </c>
      <c r="R509" s="29">
        <v>22</v>
      </c>
      <c r="S509" s="29">
        <v>19</v>
      </c>
      <c r="T509" s="29" t="s">
        <v>7603</v>
      </c>
      <c r="U509" s="29" t="s">
        <v>7603</v>
      </c>
      <c r="V509" s="29" t="s">
        <v>7603</v>
      </c>
      <c r="W509" s="29" t="s">
        <v>7603</v>
      </c>
      <c r="X509" s="29" t="s">
        <v>290</v>
      </c>
      <c r="Y509" s="29" t="s">
        <v>7603</v>
      </c>
      <c r="Z509" s="7">
        <v>127</v>
      </c>
      <c r="AA509" s="7">
        <v>107</v>
      </c>
      <c r="AB509" s="8">
        <v>21</v>
      </c>
      <c r="AC509" s="8" t="s">
        <v>7603</v>
      </c>
      <c r="AD509" s="8" t="s">
        <v>290</v>
      </c>
      <c r="AE509" s="8" t="s">
        <v>290</v>
      </c>
      <c r="AF509" s="8" t="s">
        <v>7603</v>
      </c>
      <c r="AG509" s="8">
        <v>184</v>
      </c>
      <c r="AH509" s="8">
        <v>20</v>
      </c>
      <c r="AI509" s="9">
        <v>234</v>
      </c>
      <c r="AJ509" s="9" t="s">
        <v>7603</v>
      </c>
      <c r="AK509" s="9">
        <v>234</v>
      </c>
    </row>
    <row r="510" spans="1:37">
      <c r="A510">
        <v>2014</v>
      </c>
      <c r="B510" s="10" t="s">
        <v>12393</v>
      </c>
      <c r="C510" s="11" t="s">
        <v>12394</v>
      </c>
      <c r="D510" s="11" t="s">
        <v>12395</v>
      </c>
      <c r="E510" s="11" t="s">
        <v>12396</v>
      </c>
      <c r="F510" s="11" t="s">
        <v>2696</v>
      </c>
      <c r="G510" s="11" t="s">
        <v>12397</v>
      </c>
      <c r="H510" s="11" t="s">
        <v>12398</v>
      </c>
      <c r="I510" s="11" t="str">
        <f>INDEX(CountyList!A:A, MATCH(MID(B510, 3, 3), CountyList!B:B, 0))</f>
        <v>Dekalb</v>
      </c>
      <c r="J510" s="29">
        <v>41</v>
      </c>
      <c r="K510" s="29">
        <v>11</v>
      </c>
      <c r="L510" s="29" t="s">
        <v>290</v>
      </c>
      <c r="M510" s="29" t="s">
        <v>290</v>
      </c>
      <c r="N510" s="29" t="s">
        <v>290</v>
      </c>
      <c r="O510" s="29" t="s">
        <v>7603</v>
      </c>
      <c r="P510" s="29" t="s">
        <v>290</v>
      </c>
      <c r="Q510" s="29" t="s">
        <v>7603</v>
      </c>
      <c r="R510" s="29" t="s">
        <v>7603</v>
      </c>
      <c r="S510" s="29" t="s">
        <v>7603</v>
      </c>
      <c r="T510" s="29" t="s">
        <v>7603</v>
      </c>
      <c r="U510" s="29" t="s">
        <v>7603</v>
      </c>
      <c r="V510" s="29" t="s">
        <v>7603</v>
      </c>
      <c r="W510" s="29" t="s">
        <v>7603</v>
      </c>
      <c r="X510" s="29" t="s">
        <v>290</v>
      </c>
      <c r="Y510" s="29" t="s">
        <v>7603</v>
      </c>
      <c r="Z510" s="7">
        <v>28</v>
      </c>
      <c r="AA510" s="7">
        <v>37</v>
      </c>
      <c r="AB510" s="8" t="s">
        <v>290</v>
      </c>
      <c r="AC510" s="8" t="s">
        <v>7603</v>
      </c>
      <c r="AD510" s="8" t="s">
        <v>7603</v>
      </c>
      <c r="AE510" s="8">
        <v>13</v>
      </c>
      <c r="AF510" s="8" t="s">
        <v>7603</v>
      </c>
      <c r="AG510" s="8">
        <v>42</v>
      </c>
      <c r="AH510" s="8" t="s">
        <v>290</v>
      </c>
      <c r="AI510" s="9">
        <v>65</v>
      </c>
      <c r="AJ510" s="9" t="s">
        <v>7603</v>
      </c>
      <c r="AK510" s="9">
        <v>65</v>
      </c>
    </row>
    <row r="511" spans="1:37">
      <c r="A511">
        <v>2014</v>
      </c>
      <c r="B511" s="10" t="s">
        <v>2698</v>
      </c>
      <c r="C511" s="11" t="s">
        <v>2699</v>
      </c>
      <c r="D511" s="11" t="s">
        <v>9680</v>
      </c>
      <c r="E511" s="11" t="s">
        <v>2701</v>
      </c>
      <c r="F511" s="11" t="s">
        <v>2702</v>
      </c>
      <c r="G511" s="11" t="s">
        <v>12399</v>
      </c>
      <c r="H511" s="11" t="s">
        <v>6399</v>
      </c>
      <c r="I511" s="11" t="str">
        <f>INDEX(CountyList!A:A, MATCH(MID(B511, 3, 3), CountyList!B:B, 0))</f>
        <v>Dekalb</v>
      </c>
      <c r="J511" s="29">
        <v>14</v>
      </c>
      <c r="K511" s="29">
        <v>23</v>
      </c>
      <c r="L511" s="29">
        <v>21</v>
      </c>
      <c r="M511" s="29">
        <v>23</v>
      </c>
      <c r="N511" s="29">
        <v>20</v>
      </c>
      <c r="O511" s="29">
        <v>20</v>
      </c>
      <c r="P511" s="29" t="s">
        <v>290</v>
      </c>
      <c r="Q511" s="29">
        <v>27</v>
      </c>
      <c r="R511" s="29">
        <v>14</v>
      </c>
      <c r="S511" s="29">
        <v>23</v>
      </c>
      <c r="T511" s="29" t="s">
        <v>7603</v>
      </c>
      <c r="U511" s="29" t="s">
        <v>7603</v>
      </c>
      <c r="V511" s="29" t="s">
        <v>7603</v>
      </c>
      <c r="W511" s="29" t="s">
        <v>7603</v>
      </c>
      <c r="X511" s="29" t="s">
        <v>7603</v>
      </c>
      <c r="Y511" s="29" t="s">
        <v>7603</v>
      </c>
      <c r="Z511" s="7">
        <v>91</v>
      </c>
      <c r="AA511" s="7">
        <v>103</v>
      </c>
      <c r="AB511" s="8">
        <v>14</v>
      </c>
      <c r="AC511" s="8" t="s">
        <v>7603</v>
      </c>
      <c r="AD511" s="8" t="s">
        <v>290</v>
      </c>
      <c r="AE511" s="8" t="s">
        <v>290</v>
      </c>
      <c r="AF511" s="8" t="s">
        <v>7603</v>
      </c>
      <c r="AG511" s="8">
        <v>174</v>
      </c>
      <c r="AH511" s="8" t="s">
        <v>290</v>
      </c>
      <c r="AI511" s="9">
        <v>194</v>
      </c>
      <c r="AJ511" s="9" t="s">
        <v>7603</v>
      </c>
      <c r="AK511" s="9">
        <v>194</v>
      </c>
    </row>
    <row r="512" spans="1:37">
      <c r="A512">
        <v>2014</v>
      </c>
      <c r="B512" s="10" t="s">
        <v>12400</v>
      </c>
      <c r="C512" s="11" t="s">
        <v>3769</v>
      </c>
      <c r="D512" s="11" t="s">
        <v>12401</v>
      </c>
      <c r="E512" s="11" t="s">
        <v>12402</v>
      </c>
      <c r="F512" s="11" t="s">
        <v>2696</v>
      </c>
      <c r="G512" s="11" t="s">
        <v>12403</v>
      </c>
      <c r="H512" s="11" t="s">
        <v>12404</v>
      </c>
      <c r="I512" s="11" t="str">
        <f>INDEX(CountyList!A:A, MATCH(MID(B512, 3, 3), CountyList!B:B, 0))</f>
        <v>Dekalb</v>
      </c>
      <c r="J512" s="29">
        <v>19</v>
      </c>
      <c r="K512" s="29" t="s">
        <v>290</v>
      </c>
      <c r="L512" s="29" t="s">
        <v>7603</v>
      </c>
      <c r="M512" s="29" t="s">
        <v>7603</v>
      </c>
      <c r="N512" s="29" t="s">
        <v>7603</v>
      </c>
      <c r="O512" s="29" t="s">
        <v>7603</v>
      </c>
      <c r="P512" s="29" t="s">
        <v>7603</v>
      </c>
      <c r="Q512" s="29" t="s">
        <v>7603</v>
      </c>
      <c r="R512" s="29" t="s">
        <v>7603</v>
      </c>
      <c r="S512" s="29" t="s">
        <v>7603</v>
      </c>
      <c r="T512" s="29" t="s">
        <v>7603</v>
      </c>
      <c r="U512" s="29" t="s">
        <v>7603</v>
      </c>
      <c r="V512" s="29" t="s">
        <v>7603</v>
      </c>
      <c r="W512" s="29" t="s">
        <v>7603</v>
      </c>
      <c r="X512" s="29" t="s">
        <v>7603</v>
      </c>
      <c r="Y512" s="29" t="s">
        <v>7603</v>
      </c>
      <c r="Z512" s="7">
        <v>10</v>
      </c>
      <c r="AA512" s="7">
        <v>12</v>
      </c>
      <c r="AB512" s="8">
        <v>22</v>
      </c>
      <c r="AC512" s="8" t="s">
        <v>7603</v>
      </c>
      <c r="AD512" s="8" t="s">
        <v>7603</v>
      </c>
      <c r="AE512" s="8" t="s">
        <v>7603</v>
      </c>
      <c r="AF512" s="8" t="s">
        <v>7603</v>
      </c>
      <c r="AG512" s="8" t="s">
        <v>7603</v>
      </c>
      <c r="AH512" s="8" t="s">
        <v>7603</v>
      </c>
      <c r="AI512" s="9">
        <v>22</v>
      </c>
      <c r="AJ512" s="9" t="s">
        <v>7603</v>
      </c>
      <c r="AK512" s="9">
        <v>22</v>
      </c>
    </row>
    <row r="513" spans="1:37">
      <c r="A513">
        <v>2014</v>
      </c>
      <c r="B513" s="10" t="s">
        <v>2716</v>
      </c>
      <c r="C513" s="11" t="s">
        <v>319</v>
      </c>
      <c r="D513" s="11" t="s">
        <v>9686</v>
      </c>
      <c r="E513" s="11" t="s">
        <v>2717</v>
      </c>
      <c r="F513" s="11" t="s">
        <v>2718</v>
      </c>
      <c r="G513" s="11" t="s">
        <v>12405</v>
      </c>
      <c r="H513" s="11" t="s">
        <v>6409</v>
      </c>
      <c r="I513" s="11" t="str">
        <f>INDEX(CountyList!A:A, MATCH(MID(B513, 3, 3), CountyList!B:B, 0))</f>
        <v>Livingston</v>
      </c>
      <c r="J513" s="29" t="s">
        <v>7603</v>
      </c>
      <c r="K513" s="29">
        <v>14</v>
      </c>
      <c r="L513" s="29">
        <v>17</v>
      </c>
      <c r="M513" s="29">
        <v>10</v>
      </c>
      <c r="N513" s="29">
        <v>15</v>
      </c>
      <c r="O513" s="29">
        <v>23</v>
      </c>
      <c r="P513" s="29">
        <v>13</v>
      </c>
      <c r="Q513" s="29">
        <v>19</v>
      </c>
      <c r="R513" s="29">
        <v>30</v>
      </c>
      <c r="S513" s="29">
        <v>15</v>
      </c>
      <c r="T513" s="29" t="s">
        <v>7603</v>
      </c>
      <c r="U513" s="29" t="s">
        <v>7603</v>
      </c>
      <c r="V513" s="29" t="s">
        <v>7603</v>
      </c>
      <c r="W513" s="29" t="s">
        <v>7603</v>
      </c>
      <c r="X513" s="29" t="s">
        <v>7603</v>
      </c>
      <c r="Y513" s="29" t="s">
        <v>7603</v>
      </c>
      <c r="Z513" s="7">
        <v>68</v>
      </c>
      <c r="AA513" s="7">
        <v>88</v>
      </c>
      <c r="AB513" s="8" t="s">
        <v>7603</v>
      </c>
      <c r="AC513" s="8" t="s">
        <v>7603</v>
      </c>
      <c r="AD513" s="8" t="s">
        <v>290</v>
      </c>
      <c r="AE513" s="8" t="s">
        <v>7603</v>
      </c>
      <c r="AF513" s="8" t="s">
        <v>7603</v>
      </c>
      <c r="AG513" s="8">
        <v>139</v>
      </c>
      <c r="AH513" s="8">
        <v>16</v>
      </c>
      <c r="AI513" s="9">
        <v>156</v>
      </c>
      <c r="AJ513" s="9" t="s">
        <v>7603</v>
      </c>
      <c r="AK513" s="9">
        <v>156</v>
      </c>
    </row>
    <row r="514" spans="1:37">
      <c r="A514">
        <v>2014</v>
      </c>
      <c r="B514" s="10" t="s">
        <v>2720</v>
      </c>
      <c r="C514" s="11" t="s">
        <v>2721</v>
      </c>
      <c r="D514" s="11" t="s">
        <v>9689</v>
      </c>
      <c r="E514" s="11" t="s">
        <v>2724</v>
      </c>
      <c r="F514" s="11" t="s">
        <v>2725</v>
      </c>
      <c r="G514" s="11" t="s">
        <v>12406</v>
      </c>
      <c r="H514" s="11" t="s">
        <v>6412</v>
      </c>
      <c r="I514" s="11" t="str">
        <f>INDEX(CountyList!A:A, MATCH(MID(B514, 3, 3), CountyList!B:B, 0))</f>
        <v>Livingston</v>
      </c>
      <c r="J514" s="29" t="s">
        <v>290</v>
      </c>
      <c r="K514" s="29" t="s">
        <v>290</v>
      </c>
      <c r="L514" s="29" t="s">
        <v>290</v>
      </c>
      <c r="M514" s="29" t="s">
        <v>290</v>
      </c>
      <c r="N514" s="29" t="s">
        <v>290</v>
      </c>
      <c r="O514" s="29" t="s">
        <v>290</v>
      </c>
      <c r="P514" s="29" t="s">
        <v>290</v>
      </c>
      <c r="Q514" s="29" t="s">
        <v>290</v>
      </c>
      <c r="R514" s="29" t="s">
        <v>290</v>
      </c>
      <c r="S514" s="29" t="s">
        <v>290</v>
      </c>
      <c r="T514" s="29" t="s">
        <v>7603</v>
      </c>
      <c r="U514" s="29" t="s">
        <v>7603</v>
      </c>
      <c r="V514" s="29" t="s">
        <v>7603</v>
      </c>
      <c r="W514" s="29" t="s">
        <v>7603</v>
      </c>
      <c r="X514" s="29" t="s">
        <v>7603</v>
      </c>
      <c r="Y514" s="29" t="s">
        <v>7603</v>
      </c>
      <c r="Z514" s="7">
        <v>19</v>
      </c>
      <c r="AA514" s="7">
        <v>24</v>
      </c>
      <c r="AB514" s="8" t="s">
        <v>7603</v>
      </c>
      <c r="AC514" s="8" t="s">
        <v>7603</v>
      </c>
      <c r="AD514" s="8" t="s">
        <v>7603</v>
      </c>
      <c r="AE514" s="8" t="s">
        <v>7603</v>
      </c>
      <c r="AF514" s="8" t="s">
        <v>7603</v>
      </c>
      <c r="AG514" s="8">
        <v>43</v>
      </c>
      <c r="AH514" s="8" t="s">
        <v>7603</v>
      </c>
      <c r="AI514" s="9">
        <v>43</v>
      </c>
      <c r="AJ514" s="9" t="s">
        <v>7603</v>
      </c>
      <c r="AK514" s="9">
        <v>43</v>
      </c>
    </row>
    <row r="515" spans="1:37">
      <c r="A515">
        <v>2014</v>
      </c>
      <c r="B515" s="10" t="s">
        <v>2733</v>
      </c>
      <c r="C515" s="11" t="s">
        <v>2734</v>
      </c>
      <c r="D515" s="11" t="s">
        <v>9698</v>
      </c>
      <c r="E515" s="11" t="s">
        <v>2736</v>
      </c>
      <c r="F515" s="11" t="s">
        <v>2718</v>
      </c>
      <c r="G515" s="11" t="s">
        <v>12407</v>
      </c>
      <c r="H515" s="11" t="s">
        <v>6418</v>
      </c>
      <c r="I515" s="11" t="str">
        <f>INDEX(CountyList!A:A, MATCH(MID(B515, 3, 3), CountyList!B:B, 0))</f>
        <v>Livingston</v>
      </c>
      <c r="J515" s="29" t="s">
        <v>7603</v>
      </c>
      <c r="K515" s="29" t="s">
        <v>290</v>
      </c>
      <c r="L515" s="29" t="s">
        <v>290</v>
      </c>
      <c r="M515" s="29" t="s">
        <v>290</v>
      </c>
      <c r="N515" s="29" t="s">
        <v>290</v>
      </c>
      <c r="O515" s="29" t="s">
        <v>290</v>
      </c>
      <c r="P515" s="29" t="s">
        <v>7603</v>
      </c>
      <c r="Q515" s="29" t="s">
        <v>290</v>
      </c>
      <c r="R515" s="29" t="s">
        <v>7603</v>
      </c>
      <c r="S515" s="29" t="s">
        <v>7603</v>
      </c>
      <c r="T515" s="29" t="s">
        <v>7603</v>
      </c>
      <c r="U515" s="29" t="s">
        <v>7603</v>
      </c>
      <c r="V515" s="29" t="s">
        <v>7603</v>
      </c>
      <c r="W515" s="29" t="s">
        <v>7603</v>
      </c>
      <c r="X515" s="29" t="s">
        <v>7603</v>
      </c>
      <c r="Y515" s="29" t="s">
        <v>7603</v>
      </c>
      <c r="Z515" s="7">
        <v>10</v>
      </c>
      <c r="AA515" s="7" t="s">
        <v>290</v>
      </c>
      <c r="AB515" s="8" t="s">
        <v>7603</v>
      </c>
      <c r="AC515" s="8" t="s">
        <v>7603</v>
      </c>
      <c r="AD515" s="8" t="s">
        <v>7603</v>
      </c>
      <c r="AE515" s="8" t="s">
        <v>290</v>
      </c>
      <c r="AF515" s="8" t="s">
        <v>7603</v>
      </c>
      <c r="AG515" s="8">
        <v>13</v>
      </c>
      <c r="AH515" s="8" t="s">
        <v>7603</v>
      </c>
      <c r="AI515" s="9">
        <v>14</v>
      </c>
      <c r="AJ515" s="9" t="s">
        <v>7603</v>
      </c>
      <c r="AK515" s="9">
        <v>14</v>
      </c>
    </row>
    <row r="516" spans="1:37">
      <c r="A516">
        <v>2014</v>
      </c>
      <c r="B516" s="10" t="s">
        <v>2751</v>
      </c>
      <c r="C516" s="11" t="s">
        <v>2245</v>
      </c>
      <c r="D516" s="11" t="s">
        <v>9701</v>
      </c>
      <c r="E516" s="11" t="s">
        <v>2753</v>
      </c>
      <c r="F516" s="11" t="s">
        <v>2754</v>
      </c>
      <c r="G516" s="11" t="s">
        <v>12408</v>
      </c>
      <c r="H516" s="11" t="s">
        <v>6430</v>
      </c>
      <c r="I516" s="11" t="str">
        <f>INDEX(CountyList!A:A, MATCH(MID(B516, 3, 3), CountyList!B:B, 0))</f>
        <v>McLean</v>
      </c>
      <c r="J516" s="29">
        <v>75</v>
      </c>
      <c r="K516" s="29">
        <v>26</v>
      </c>
      <c r="L516" s="29">
        <v>25</v>
      </c>
      <c r="M516" s="29">
        <v>31</v>
      </c>
      <c r="N516" s="29">
        <v>29</v>
      </c>
      <c r="O516" s="29">
        <v>28</v>
      </c>
      <c r="P516" s="29">
        <v>44</v>
      </c>
      <c r="Q516" s="29">
        <v>26</v>
      </c>
      <c r="R516" s="29">
        <v>39</v>
      </c>
      <c r="S516" s="29">
        <v>31</v>
      </c>
      <c r="T516" s="29" t="s">
        <v>7603</v>
      </c>
      <c r="U516" s="29" t="s">
        <v>7603</v>
      </c>
      <c r="V516" s="29" t="s">
        <v>7603</v>
      </c>
      <c r="W516" s="29" t="s">
        <v>7603</v>
      </c>
      <c r="X516" s="29" t="s">
        <v>290</v>
      </c>
      <c r="Y516" s="29" t="s">
        <v>7603</v>
      </c>
      <c r="Z516" s="7">
        <v>189</v>
      </c>
      <c r="AA516" s="7">
        <v>166</v>
      </c>
      <c r="AB516" s="8">
        <v>18</v>
      </c>
      <c r="AC516" s="8" t="s">
        <v>7603</v>
      </c>
      <c r="AD516" s="8" t="s">
        <v>290</v>
      </c>
      <c r="AE516" s="8" t="s">
        <v>290</v>
      </c>
      <c r="AF516" s="8" t="s">
        <v>7603</v>
      </c>
      <c r="AG516" s="8">
        <v>318</v>
      </c>
      <c r="AH516" s="8" t="s">
        <v>290</v>
      </c>
      <c r="AI516" s="9">
        <v>355</v>
      </c>
      <c r="AJ516" s="9" t="s">
        <v>7603</v>
      </c>
      <c r="AK516" s="9">
        <v>355</v>
      </c>
    </row>
    <row r="517" spans="1:37">
      <c r="A517">
        <v>2014</v>
      </c>
      <c r="B517" s="10" t="s">
        <v>2756</v>
      </c>
      <c r="C517" s="11" t="s">
        <v>9703</v>
      </c>
      <c r="D517" s="11" t="s">
        <v>12409</v>
      </c>
      <c r="E517" s="11" t="s">
        <v>9706</v>
      </c>
      <c r="F517" s="11" t="s">
        <v>2761</v>
      </c>
      <c r="G517" s="11" t="s">
        <v>12410</v>
      </c>
      <c r="H517" s="11" t="s">
        <v>12411</v>
      </c>
      <c r="I517" s="11" t="str">
        <f>INDEX(CountyList!A:A, MATCH(MID(B517, 3, 3), CountyList!B:B, 0))</f>
        <v>McLean</v>
      </c>
      <c r="J517" s="29">
        <v>80</v>
      </c>
      <c r="K517" s="29">
        <v>31</v>
      </c>
      <c r="L517" s="29">
        <v>35</v>
      </c>
      <c r="M517" s="29">
        <v>37</v>
      </c>
      <c r="N517" s="29">
        <v>36</v>
      </c>
      <c r="O517" s="29">
        <v>39</v>
      </c>
      <c r="P517" s="29">
        <v>47</v>
      </c>
      <c r="Q517" s="29">
        <v>38</v>
      </c>
      <c r="R517" s="29">
        <v>53</v>
      </c>
      <c r="S517" s="29">
        <v>48</v>
      </c>
      <c r="T517" s="29" t="s">
        <v>7603</v>
      </c>
      <c r="U517" s="29" t="s">
        <v>7603</v>
      </c>
      <c r="V517" s="29" t="s">
        <v>7603</v>
      </c>
      <c r="W517" s="29" t="s">
        <v>7603</v>
      </c>
      <c r="X517" s="29" t="s">
        <v>290</v>
      </c>
      <c r="Y517" s="29" t="s">
        <v>7603</v>
      </c>
      <c r="Z517" s="7">
        <v>233</v>
      </c>
      <c r="AA517" s="7">
        <v>214</v>
      </c>
      <c r="AB517" s="8" t="s">
        <v>7603</v>
      </c>
      <c r="AC517" s="8" t="s">
        <v>290</v>
      </c>
      <c r="AD517" s="8">
        <v>21</v>
      </c>
      <c r="AE517" s="8" t="s">
        <v>290</v>
      </c>
      <c r="AF517" s="8" t="s">
        <v>290</v>
      </c>
      <c r="AG517" s="8">
        <v>414</v>
      </c>
      <c r="AH517" s="8" t="s">
        <v>7603</v>
      </c>
      <c r="AI517" s="9">
        <v>447</v>
      </c>
      <c r="AJ517" s="9" t="s">
        <v>7603</v>
      </c>
      <c r="AK517" s="9">
        <v>447</v>
      </c>
    </row>
    <row r="518" spans="1:37">
      <c r="A518">
        <v>2014</v>
      </c>
      <c r="B518" s="10" t="s">
        <v>2763</v>
      </c>
      <c r="C518" s="11" t="s">
        <v>2764</v>
      </c>
      <c r="D518" s="11" t="s">
        <v>12412</v>
      </c>
      <c r="E518" s="11" t="s">
        <v>2767</v>
      </c>
      <c r="F518" s="11" t="s">
        <v>2761</v>
      </c>
      <c r="G518" s="11" t="s">
        <v>12413</v>
      </c>
      <c r="H518" s="11" t="s">
        <v>12414</v>
      </c>
      <c r="I518" s="11" t="str">
        <f>INDEX(CountyList!A:A, MATCH(MID(B518, 3, 3), CountyList!B:B, 0))</f>
        <v>McLean</v>
      </c>
      <c r="J518" s="29" t="s">
        <v>7603</v>
      </c>
      <c r="K518" s="29" t="s">
        <v>7603</v>
      </c>
      <c r="L518" s="29" t="s">
        <v>7603</v>
      </c>
      <c r="M518" s="29" t="s">
        <v>7603</v>
      </c>
      <c r="N518" s="29" t="s">
        <v>7603</v>
      </c>
      <c r="O518" s="29" t="s">
        <v>7603</v>
      </c>
      <c r="P518" s="29" t="s">
        <v>7603</v>
      </c>
      <c r="Q518" s="29" t="s">
        <v>7603</v>
      </c>
      <c r="R518" s="29" t="s">
        <v>7603</v>
      </c>
      <c r="S518" s="29" t="s">
        <v>7603</v>
      </c>
      <c r="T518" s="29">
        <v>91</v>
      </c>
      <c r="U518" s="29">
        <v>77</v>
      </c>
      <c r="V518" s="29">
        <v>98</v>
      </c>
      <c r="W518" s="29">
        <v>78</v>
      </c>
      <c r="X518" s="29" t="s">
        <v>7603</v>
      </c>
      <c r="Y518" s="29" t="s">
        <v>290</v>
      </c>
      <c r="Z518" s="7">
        <v>163</v>
      </c>
      <c r="AA518" s="7">
        <v>187</v>
      </c>
      <c r="AB518" s="8">
        <v>20</v>
      </c>
      <c r="AC518" s="8" t="s">
        <v>7603</v>
      </c>
      <c r="AD518" s="8" t="s">
        <v>290</v>
      </c>
      <c r="AE518" s="8" t="s">
        <v>290</v>
      </c>
      <c r="AF518" s="8" t="s">
        <v>7603</v>
      </c>
      <c r="AG518" s="8">
        <v>310</v>
      </c>
      <c r="AH518" s="8">
        <v>10</v>
      </c>
      <c r="AI518" s="9" t="s">
        <v>7603</v>
      </c>
      <c r="AJ518" s="9">
        <v>350</v>
      </c>
      <c r="AK518" s="9">
        <v>350</v>
      </c>
    </row>
    <row r="519" spans="1:37">
      <c r="A519">
        <v>2014</v>
      </c>
      <c r="B519" s="10" t="s">
        <v>2769</v>
      </c>
      <c r="C519" s="11" t="s">
        <v>326</v>
      </c>
      <c r="D519" s="11" t="s">
        <v>6437</v>
      </c>
      <c r="E519" s="11" t="s">
        <v>2771</v>
      </c>
      <c r="F519" s="11" t="s">
        <v>2761</v>
      </c>
      <c r="G519" s="11" t="s">
        <v>12415</v>
      </c>
      <c r="H519" s="11" t="s">
        <v>6439</v>
      </c>
      <c r="I519" s="11" t="str">
        <f>INDEX(CountyList!A:A, MATCH(MID(B519, 3, 3), CountyList!B:B, 0))</f>
        <v>McLean</v>
      </c>
      <c r="J519" s="29">
        <v>66</v>
      </c>
      <c r="K519" s="29">
        <v>32</v>
      </c>
      <c r="L519" s="29">
        <v>32</v>
      </c>
      <c r="M519" s="29">
        <v>27</v>
      </c>
      <c r="N519" s="29">
        <v>42</v>
      </c>
      <c r="O519" s="29">
        <v>30</v>
      </c>
      <c r="P519" s="29">
        <v>36</v>
      </c>
      <c r="Q519" s="29">
        <v>30</v>
      </c>
      <c r="R519" s="29">
        <v>31</v>
      </c>
      <c r="S519" s="29">
        <v>38</v>
      </c>
      <c r="T519" s="29" t="s">
        <v>7603</v>
      </c>
      <c r="U519" s="29" t="s">
        <v>7603</v>
      </c>
      <c r="V519" s="29" t="s">
        <v>7603</v>
      </c>
      <c r="W519" s="29" t="s">
        <v>7603</v>
      </c>
      <c r="X519" s="29" t="s">
        <v>7603</v>
      </c>
      <c r="Y519" s="29" t="s">
        <v>7603</v>
      </c>
      <c r="Z519" s="7">
        <v>175</v>
      </c>
      <c r="AA519" s="7">
        <v>189</v>
      </c>
      <c r="AB519" s="8" t="s">
        <v>290</v>
      </c>
      <c r="AC519" s="8" t="s">
        <v>7603</v>
      </c>
      <c r="AD519" s="8">
        <v>13</v>
      </c>
      <c r="AE519" s="8" t="s">
        <v>290</v>
      </c>
      <c r="AF519" s="8" t="s">
        <v>7603</v>
      </c>
      <c r="AG519" s="8">
        <v>335</v>
      </c>
      <c r="AH519" s="8" t="s">
        <v>290</v>
      </c>
      <c r="AI519" s="9">
        <v>364</v>
      </c>
      <c r="AJ519" s="9" t="s">
        <v>7603</v>
      </c>
      <c r="AK519" s="9">
        <v>364</v>
      </c>
    </row>
    <row r="520" spans="1:37">
      <c r="A520">
        <v>2014</v>
      </c>
      <c r="B520" s="10" t="s">
        <v>2772</v>
      </c>
      <c r="C520" s="11" t="s">
        <v>319</v>
      </c>
      <c r="D520" s="11" t="s">
        <v>9715</v>
      </c>
      <c r="E520" s="11" t="s">
        <v>2775</v>
      </c>
      <c r="F520" s="11" t="s">
        <v>2761</v>
      </c>
      <c r="G520" s="11" t="s">
        <v>12416</v>
      </c>
      <c r="H520" s="11" t="s">
        <v>6442</v>
      </c>
      <c r="I520" s="11" t="str">
        <f>INDEX(CountyList!A:A, MATCH(MID(B520, 3, 3), CountyList!B:B, 0))</f>
        <v>McLean</v>
      </c>
      <c r="J520" s="29">
        <v>14</v>
      </c>
      <c r="K520" s="29">
        <v>14</v>
      </c>
      <c r="L520" s="29" t="s">
        <v>290</v>
      </c>
      <c r="M520" s="29">
        <v>15</v>
      </c>
      <c r="N520" s="29">
        <v>15</v>
      </c>
      <c r="O520" s="29">
        <v>14</v>
      </c>
      <c r="P520" s="29">
        <v>14</v>
      </c>
      <c r="Q520" s="29">
        <v>18</v>
      </c>
      <c r="R520" s="29">
        <v>11</v>
      </c>
      <c r="S520" s="29">
        <v>14</v>
      </c>
      <c r="T520" s="29" t="s">
        <v>7603</v>
      </c>
      <c r="U520" s="29" t="s">
        <v>7603</v>
      </c>
      <c r="V520" s="29" t="s">
        <v>7603</v>
      </c>
      <c r="W520" s="29" t="s">
        <v>7603</v>
      </c>
      <c r="X520" s="29" t="s">
        <v>7603</v>
      </c>
      <c r="Y520" s="29" t="s">
        <v>7603</v>
      </c>
      <c r="Z520" s="7">
        <v>71</v>
      </c>
      <c r="AA520" s="7">
        <v>66</v>
      </c>
      <c r="AB520" s="8">
        <v>16</v>
      </c>
      <c r="AC520" s="8" t="s">
        <v>7603</v>
      </c>
      <c r="AD520" s="8" t="s">
        <v>290</v>
      </c>
      <c r="AE520" s="8" t="s">
        <v>290</v>
      </c>
      <c r="AF520" s="8" t="s">
        <v>290</v>
      </c>
      <c r="AG520" s="8">
        <v>90</v>
      </c>
      <c r="AH520" s="8">
        <v>26</v>
      </c>
      <c r="AI520" s="9">
        <v>137</v>
      </c>
      <c r="AJ520" s="9" t="s">
        <v>7603</v>
      </c>
      <c r="AK520" s="9">
        <v>137</v>
      </c>
    </row>
    <row r="521" spans="1:37">
      <c r="A521">
        <v>2014</v>
      </c>
      <c r="B521" s="10" t="s">
        <v>2776</v>
      </c>
      <c r="C521" s="11" t="s">
        <v>2777</v>
      </c>
      <c r="D521" s="11" t="s">
        <v>9718</v>
      </c>
      <c r="E521" s="11" t="s">
        <v>2780</v>
      </c>
      <c r="F521" s="11" t="s">
        <v>2754</v>
      </c>
      <c r="G521" s="11" t="s">
        <v>12417</v>
      </c>
      <c r="H521" s="11" t="s">
        <v>6445</v>
      </c>
      <c r="I521" s="11" t="str">
        <f>INDEX(CountyList!A:A, MATCH(MID(B521, 3, 3), CountyList!B:B, 0))</f>
        <v>McLean</v>
      </c>
      <c r="J521" s="29" t="s">
        <v>7603</v>
      </c>
      <c r="K521" s="29" t="s">
        <v>7603</v>
      </c>
      <c r="L521" s="29" t="s">
        <v>7603</v>
      </c>
      <c r="M521" s="29" t="s">
        <v>7603</v>
      </c>
      <c r="N521" s="29" t="s">
        <v>7603</v>
      </c>
      <c r="O521" s="29" t="s">
        <v>7603</v>
      </c>
      <c r="P521" s="29" t="s">
        <v>7603</v>
      </c>
      <c r="Q521" s="29" t="s">
        <v>7603</v>
      </c>
      <c r="R521" s="29" t="s">
        <v>7603</v>
      </c>
      <c r="S521" s="29" t="s">
        <v>7603</v>
      </c>
      <c r="T521" s="29" t="s">
        <v>7603</v>
      </c>
      <c r="U521" s="29" t="s">
        <v>7603</v>
      </c>
      <c r="V521" s="29" t="s">
        <v>7603</v>
      </c>
      <c r="W521" s="29">
        <v>12</v>
      </c>
      <c r="X521" s="29" t="s">
        <v>7603</v>
      </c>
      <c r="Y521" s="29" t="s">
        <v>7603</v>
      </c>
      <c r="Z521" s="7" t="s">
        <v>290</v>
      </c>
      <c r="AA521" s="7" t="s">
        <v>290</v>
      </c>
      <c r="AB521" s="8" t="s">
        <v>7603</v>
      </c>
      <c r="AC521" s="8" t="s">
        <v>7603</v>
      </c>
      <c r="AD521" s="8" t="s">
        <v>7603</v>
      </c>
      <c r="AE521" s="8" t="s">
        <v>290</v>
      </c>
      <c r="AF521" s="8" t="s">
        <v>7603</v>
      </c>
      <c r="AG521" s="8" t="s">
        <v>290</v>
      </c>
      <c r="AH521" s="8" t="s">
        <v>7603</v>
      </c>
      <c r="AI521" s="9" t="s">
        <v>7603</v>
      </c>
      <c r="AJ521" s="9">
        <v>12</v>
      </c>
      <c r="AK521" s="9">
        <v>12</v>
      </c>
    </row>
    <row r="522" spans="1:37">
      <c r="A522">
        <v>2014</v>
      </c>
      <c r="B522" s="10" t="s">
        <v>4691</v>
      </c>
      <c r="C522" s="11" t="s">
        <v>4692</v>
      </c>
      <c r="D522" s="11" t="s">
        <v>6446</v>
      </c>
      <c r="E522" s="11" t="s">
        <v>4694</v>
      </c>
      <c r="F522" s="11" t="s">
        <v>4695</v>
      </c>
      <c r="G522" s="11" t="s">
        <v>12418</v>
      </c>
      <c r="H522" s="11" t="s">
        <v>6448</v>
      </c>
      <c r="I522" s="11" t="str">
        <f>INDEX(CountyList!A:A, MATCH(MID(B522, 3, 3), CountyList!B:B, 0))</f>
        <v>McLean</v>
      </c>
      <c r="J522" s="29" t="s">
        <v>7603</v>
      </c>
      <c r="K522" s="29" t="s">
        <v>290</v>
      </c>
      <c r="L522" s="29">
        <v>10</v>
      </c>
      <c r="M522" s="29" t="s">
        <v>290</v>
      </c>
      <c r="N522" s="29" t="s">
        <v>290</v>
      </c>
      <c r="O522" s="29" t="s">
        <v>290</v>
      </c>
      <c r="P522" s="29" t="s">
        <v>290</v>
      </c>
      <c r="Q522" s="29" t="s">
        <v>290</v>
      </c>
      <c r="R522" s="29" t="s">
        <v>290</v>
      </c>
      <c r="S522" s="29" t="s">
        <v>290</v>
      </c>
      <c r="T522" s="29" t="s">
        <v>7603</v>
      </c>
      <c r="U522" s="29" t="s">
        <v>7603</v>
      </c>
      <c r="V522" s="29" t="s">
        <v>7603</v>
      </c>
      <c r="W522" s="29" t="s">
        <v>7603</v>
      </c>
      <c r="X522" s="29" t="s">
        <v>7603</v>
      </c>
      <c r="Y522" s="29" t="s">
        <v>7603</v>
      </c>
      <c r="Z522" s="7">
        <v>29</v>
      </c>
      <c r="AA522" s="7">
        <v>21</v>
      </c>
      <c r="AB522" s="8" t="s">
        <v>290</v>
      </c>
      <c r="AC522" s="8" t="s">
        <v>7603</v>
      </c>
      <c r="AD522" s="8" t="s">
        <v>7603</v>
      </c>
      <c r="AE522" s="8" t="s">
        <v>7603</v>
      </c>
      <c r="AF522" s="8" t="s">
        <v>7603</v>
      </c>
      <c r="AG522" s="8">
        <v>48</v>
      </c>
      <c r="AH522" s="8" t="s">
        <v>290</v>
      </c>
      <c r="AI522" s="9">
        <v>50</v>
      </c>
      <c r="AJ522" s="9" t="s">
        <v>7603</v>
      </c>
      <c r="AK522" s="9">
        <v>50</v>
      </c>
    </row>
    <row r="523" spans="1:37">
      <c r="A523">
        <v>2014</v>
      </c>
      <c r="B523" s="10" t="s">
        <v>2781</v>
      </c>
      <c r="C523" s="11" t="s">
        <v>4095</v>
      </c>
      <c r="D523" s="11" t="s">
        <v>12419</v>
      </c>
      <c r="E523" s="11" t="s">
        <v>2785</v>
      </c>
      <c r="F523" s="11" t="s">
        <v>2754</v>
      </c>
      <c r="G523" s="11" t="s">
        <v>12420</v>
      </c>
      <c r="H523" s="11" t="s">
        <v>6451</v>
      </c>
      <c r="I523" s="11" t="str">
        <f>INDEX(CountyList!A:A, MATCH(MID(B523, 3, 3), CountyList!B:B, 0))</f>
        <v>McLean</v>
      </c>
      <c r="J523" s="29" t="s">
        <v>7603</v>
      </c>
      <c r="K523" s="29">
        <v>73</v>
      </c>
      <c r="L523" s="29">
        <v>24</v>
      </c>
      <c r="M523" s="29">
        <v>19</v>
      </c>
      <c r="N523" s="29">
        <v>27</v>
      </c>
      <c r="O523" s="29">
        <v>23</v>
      </c>
      <c r="P523" s="29">
        <v>21</v>
      </c>
      <c r="Q523" s="29">
        <v>27</v>
      </c>
      <c r="R523" s="29">
        <v>19</v>
      </c>
      <c r="S523" s="29">
        <v>20</v>
      </c>
      <c r="T523" s="29">
        <v>13</v>
      </c>
      <c r="U523" s="29">
        <v>13</v>
      </c>
      <c r="V523" s="29">
        <v>14</v>
      </c>
      <c r="W523" s="29">
        <v>25</v>
      </c>
      <c r="X523" s="29" t="s">
        <v>7603</v>
      </c>
      <c r="Y523" s="29" t="s">
        <v>7603</v>
      </c>
      <c r="Z523" s="7">
        <v>154</v>
      </c>
      <c r="AA523" s="7">
        <v>164</v>
      </c>
      <c r="AB523" s="8" t="s">
        <v>290</v>
      </c>
      <c r="AC523" s="8" t="s">
        <v>7603</v>
      </c>
      <c r="AD523" s="8">
        <v>20</v>
      </c>
      <c r="AE523" s="8">
        <v>33</v>
      </c>
      <c r="AF523" s="8" t="s">
        <v>7603</v>
      </c>
      <c r="AG523" s="8">
        <v>249</v>
      </c>
      <c r="AH523" s="8">
        <v>15</v>
      </c>
      <c r="AI523" s="9">
        <v>253</v>
      </c>
      <c r="AJ523" s="9">
        <v>65</v>
      </c>
      <c r="AK523" s="9">
        <v>318</v>
      </c>
    </row>
    <row r="524" spans="1:37">
      <c r="A524">
        <v>2014</v>
      </c>
      <c r="B524" s="10" t="s">
        <v>2786</v>
      </c>
      <c r="C524" s="11" t="s">
        <v>2787</v>
      </c>
      <c r="D524" s="11" t="s">
        <v>12421</v>
      </c>
      <c r="E524" s="11" t="s">
        <v>2790</v>
      </c>
      <c r="F524" s="11" t="s">
        <v>2754</v>
      </c>
      <c r="G524" s="11" t="s">
        <v>12422</v>
      </c>
      <c r="H524" s="11" t="s">
        <v>6454</v>
      </c>
      <c r="I524" s="11" t="str">
        <f>INDEX(CountyList!A:A, MATCH(MID(B524, 3, 3), CountyList!B:B, 0))</f>
        <v>McLean</v>
      </c>
      <c r="J524" s="29">
        <v>29</v>
      </c>
      <c r="K524" s="29">
        <v>10</v>
      </c>
      <c r="L524" s="29" t="s">
        <v>290</v>
      </c>
      <c r="M524" s="29" t="s">
        <v>290</v>
      </c>
      <c r="N524" s="29" t="s">
        <v>290</v>
      </c>
      <c r="O524" s="29" t="s">
        <v>7603</v>
      </c>
      <c r="P524" s="29" t="s">
        <v>7603</v>
      </c>
      <c r="Q524" s="29" t="s">
        <v>7603</v>
      </c>
      <c r="R524" s="29" t="s">
        <v>7603</v>
      </c>
      <c r="S524" s="29" t="s">
        <v>7603</v>
      </c>
      <c r="T524" s="29" t="s">
        <v>7603</v>
      </c>
      <c r="U524" s="29" t="s">
        <v>7603</v>
      </c>
      <c r="V524" s="29" t="s">
        <v>7603</v>
      </c>
      <c r="W524" s="29" t="s">
        <v>7603</v>
      </c>
      <c r="X524" s="29" t="s">
        <v>7603</v>
      </c>
      <c r="Y524" s="29" t="s">
        <v>7603</v>
      </c>
      <c r="Z524" s="7">
        <v>25</v>
      </c>
      <c r="AA524" s="7">
        <v>21</v>
      </c>
      <c r="AB524" s="8" t="s">
        <v>7603</v>
      </c>
      <c r="AC524" s="8" t="s">
        <v>7603</v>
      </c>
      <c r="AD524" s="8" t="s">
        <v>290</v>
      </c>
      <c r="AE524" s="8" t="s">
        <v>290</v>
      </c>
      <c r="AF524" s="8" t="s">
        <v>7603</v>
      </c>
      <c r="AG524" s="8">
        <v>37</v>
      </c>
      <c r="AH524" s="8" t="s">
        <v>7603</v>
      </c>
      <c r="AI524" s="9">
        <v>46</v>
      </c>
      <c r="AJ524" s="9" t="s">
        <v>7603</v>
      </c>
      <c r="AK524" s="9">
        <v>46</v>
      </c>
    </row>
    <row r="525" spans="1:37">
      <c r="A525">
        <v>2014</v>
      </c>
      <c r="B525" s="10" t="s">
        <v>2791</v>
      </c>
      <c r="C525" s="11" t="s">
        <v>2792</v>
      </c>
      <c r="D525" s="11" t="s">
        <v>9732</v>
      </c>
      <c r="E525" s="11" t="s">
        <v>2795</v>
      </c>
      <c r="F525" s="11" t="s">
        <v>2761</v>
      </c>
      <c r="G525" s="11" t="s">
        <v>12423</v>
      </c>
      <c r="H525" s="11" t="s">
        <v>6457</v>
      </c>
      <c r="I525" s="11" t="str">
        <f>INDEX(CountyList!A:A, MATCH(MID(B525, 3, 3), CountyList!B:B, 0))</f>
        <v>McLean</v>
      </c>
      <c r="J525" s="29">
        <v>60</v>
      </c>
      <c r="K525" s="29">
        <v>20</v>
      </c>
      <c r="L525" s="29">
        <v>40</v>
      </c>
      <c r="M525" s="29">
        <v>34</v>
      </c>
      <c r="N525" s="29">
        <v>36</v>
      </c>
      <c r="O525" s="29">
        <v>19</v>
      </c>
      <c r="P525" s="29">
        <v>27</v>
      </c>
      <c r="Q525" s="29">
        <v>22</v>
      </c>
      <c r="R525" s="29">
        <v>18</v>
      </c>
      <c r="S525" s="29">
        <v>25</v>
      </c>
      <c r="T525" s="29">
        <v>25</v>
      </c>
      <c r="U525" s="29">
        <v>21</v>
      </c>
      <c r="V525" s="29">
        <v>23</v>
      </c>
      <c r="W525" s="29">
        <v>22</v>
      </c>
      <c r="X525" s="29" t="s">
        <v>7603</v>
      </c>
      <c r="Y525" s="29" t="s">
        <v>7603</v>
      </c>
      <c r="Z525" s="7">
        <v>190</v>
      </c>
      <c r="AA525" s="7">
        <v>202</v>
      </c>
      <c r="AB525" s="8" t="s">
        <v>290</v>
      </c>
      <c r="AC525" s="8" t="s">
        <v>290</v>
      </c>
      <c r="AD525" s="8">
        <v>43</v>
      </c>
      <c r="AE525" s="8">
        <v>31</v>
      </c>
      <c r="AF525" s="8" t="s">
        <v>7603</v>
      </c>
      <c r="AG525" s="8">
        <v>287</v>
      </c>
      <c r="AH525" s="8">
        <v>28</v>
      </c>
      <c r="AI525" s="9">
        <v>301</v>
      </c>
      <c r="AJ525" s="9">
        <v>91</v>
      </c>
      <c r="AK525" s="9">
        <v>392</v>
      </c>
    </row>
    <row r="526" spans="1:37">
      <c r="A526">
        <v>2014</v>
      </c>
      <c r="B526" s="10" t="s">
        <v>2797</v>
      </c>
      <c r="C526" s="11" t="s">
        <v>2798</v>
      </c>
      <c r="D526" s="11" t="s">
        <v>9736</v>
      </c>
      <c r="E526" s="11" t="s">
        <v>2800</v>
      </c>
      <c r="F526" s="11" t="s">
        <v>2801</v>
      </c>
      <c r="G526" s="11" t="s">
        <v>12424</v>
      </c>
      <c r="H526" s="11" t="s">
        <v>6460</v>
      </c>
      <c r="I526" s="11" t="str">
        <f>INDEX(CountyList!A:A, MATCH(MID(B526, 3, 3), CountyList!B:B, 0))</f>
        <v>Dupage</v>
      </c>
      <c r="J526" s="29">
        <v>55</v>
      </c>
      <c r="K526" s="29">
        <v>31</v>
      </c>
      <c r="L526" s="29">
        <v>24</v>
      </c>
      <c r="M526" s="29">
        <v>27</v>
      </c>
      <c r="N526" s="29">
        <v>23</v>
      </c>
      <c r="O526" s="29">
        <v>22</v>
      </c>
      <c r="P526" s="29">
        <v>29</v>
      </c>
      <c r="Q526" s="29">
        <v>19</v>
      </c>
      <c r="R526" s="29">
        <v>21</v>
      </c>
      <c r="S526" s="29" t="s">
        <v>7603</v>
      </c>
      <c r="T526" s="29" t="s">
        <v>7603</v>
      </c>
      <c r="U526" s="29" t="s">
        <v>7603</v>
      </c>
      <c r="V526" s="29" t="s">
        <v>7603</v>
      </c>
      <c r="W526" s="29">
        <v>27</v>
      </c>
      <c r="X526" s="29" t="s">
        <v>7603</v>
      </c>
      <c r="Y526" s="29" t="s">
        <v>7603</v>
      </c>
      <c r="Z526" s="7">
        <v>139</v>
      </c>
      <c r="AA526" s="7">
        <v>139</v>
      </c>
      <c r="AB526" s="8" t="s">
        <v>290</v>
      </c>
      <c r="AC526" s="8" t="s">
        <v>7603</v>
      </c>
      <c r="AD526" s="8" t="s">
        <v>290</v>
      </c>
      <c r="AE526" s="8">
        <v>10</v>
      </c>
      <c r="AF526" s="8" t="s">
        <v>7603</v>
      </c>
      <c r="AG526" s="8">
        <v>249</v>
      </c>
      <c r="AH526" s="8">
        <v>11</v>
      </c>
      <c r="AI526" s="9">
        <v>251</v>
      </c>
      <c r="AJ526" s="9">
        <v>27</v>
      </c>
      <c r="AK526" s="9">
        <v>278</v>
      </c>
    </row>
    <row r="527" spans="1:37">
      <c r="A527">
        <v>2014</v>
      </c>
      <c r="B527" s="10" t="s">
        <v>12425</v>
      </c>
      <c r="C527" s="11" t="s">
        <v>9738</v>
      </c>
      <c r="D527" s="11" t="s">
        <v>9740</v>
      </c>
      <c r="E527" s="11" t="s">
        <v>9741</v>
      </c>
      <c r="F527" s="11" t="s">
        <v>2851</v>
      </c>
      <c r="G527" s="11" t="s">
        <v>12426</v>
      </c>
      <c r="H527" s="11" t="s">
        <v>12427</v>
      </c>
      <c r="I527" s="11" t="str">
        <f>INDEX(CountyList!A:A, MATCH(MID(B527, 3, 3), CountyList!B:B, 0))</f>
        <v>Dupage</v>
      </c>
      <c r="J527" s="29">
        <v>21</v>
      </c>
      <c r="K527" s="29">
        <v>11</v>
      </c>
      <c r="L527" s="29" t="s">
        <v>7603</v>
      </c>
      <c r="M527" s="29" t="s">
        <v>7603</v>
      </c>
      <c r="N527" s="29" t="s">
        <v>7603</v>
      </c>
      <c r="O527" s="29" t="s">
        <v>7603</v>
      </c>
      <c r="P527" s="29" t="s">
        <v>7603</v>
      </c>
      <c r="Q527" s="29" t="s">
        <v>7603</v>
      </c>
      <c r="R527" s="29" t="s">
        <v>7603</v>
      </c>
      <c r="S527" s="29" t="s">
        <v>7603</v>
      </c>
      <c r="T527" s="29" t="s">
        <v>7603</v>
      </c>
      <c r="U527" s="29" t="s">
        <v>7603</v>
      </c>
      <c r="V527" s="29" t="s">
        <v>7603</v>
      </c>
      <c r="W527" s="29" t="s">
        <v>7603</v>
      </c>
      <c r="X527" s="29" t="s">
        <v>290</v>
      </c>
      <c r="Y527" s="29" t="s">
        <v>7603</v>
      </c>
      <c r="Z527" s="7">
        <v>21</v>
      </c>
      <c r="AA527" s="7">
        <v>13</v>
      </c>
      <c r="AB527" s="8" t="s">
        <v>290</v>
      </c>
      <c r="AC527" s="8" t="s">
        <v>7603</v>
      </c>
      <c r="AD527" s="8" t="s">
        <v>290</v>
      </c>
      <c r="AE527" s="8" t="s">
        <v>290</v>
      </c>
      <c r="AF527" s="8" t="s">
        <v>7603</v>
      </c>
      <c r="AG527" s="8">
        <v>17</v>
      </c>
      <c r="AH527" s="8" t="s">
        <v>290</v>
      </c>
      <c r="AI527" s="9">
        <v>34</v>
      </c>
      <c r="AJ527" s="9" t="s">
        <v>7603</v>
      </c>
      <c r="AK527" s="9">
        <v>34</v>
      </c>
    </row>
    <row r="528" spans="1:37">
      <c r="A528">
        <v>2014</v>
      </c>
      <c r="B528" s="10" t="s">
        <v>2803</v>
      </c>
      <c r="C528" s="11" t="s">
        <v>2804</v>
      </c>
      <c r="D528" s="11" t="s">
        <v>6461</v>
      </c>
      <c r="E528" s="11" t="s">
        <v>2806</v>
      </c>
      <c r="F528" s="11" t="s">
        <v>2807</v>
      </c>
      <c r="G528" s="11" t="s">
        <v>12428</v>
      </c>
      <c r="H528" s="11" t="s">
        <v>6463</v>
      </c>
      <c r="I528" s="11" t="str">
        <f>INDEX(CountyList!A:A, MATCH(MID(B528, 3, 3), CountyList!B:B, 0))</f>
        <v>Dupage</v>
      </c>
      <c r="J528" s="29">
        <v>35</v>
      </c>
      <c r="K528" s="29">
        <v>23</v>
      </c>
      <c r="L528" s="29">
        <v>25</v>
      </c>
      <c r="M528" s="29">
        <v>19</v>
      </c>
      <c r="N528" s="29">
        <v>16</v>
      </c>
      <c r="O528" s="29">
        <v>20</v>
      </c>
      <c r="P528" s="29">
        <v>14</v>
      </c>
      <c r="Q528" s="29">
        <v>19</v>
      </c>
      <c r="R528" s="29">
        <v>12</v>
      </c>
      <c r="S528" s="29">
        <v>16</v>
      </c>
      <c r="T528" s="29" t="s">
        <v>7603</v>
      </c>
      <c r="U528" s="29" t="s">
        <v>7603</v>
      </c>
      <c r="V528" s="29" t="s">
        <v>7603</v>
      </c>
      <c r="W528" s="29" t="s">
        <v>7603</v>
      </c>
      <c r="X528" s="29" t="s">
        <v>7603</v>
      </c>
      <c r="Y528" s="29" t="s">
        <v>7603</v>
      </c>
      <c r="Z528" s="7">
        <v>98</v>
      </c>
      <c r="AA528" s="7">
        <v>101</v>
      </c>
      <c r="AB528" s="8">
        <v>16</v>
      </c>
      <c r="AC528" s="8" t="s">
        <v>7603</v>
      </c>
      <c r="AD528" s="8">
        <v>31</v>
      </c>
      <c r="AE528" s="8" t="s">
        <v>290</v>
      </c>
      <c r="AF528" s="8" t="s">
        <v>7603</v>
      </c>
      <c r="AG528" s="8">
        <v>120</v>
      </c>
      <c r="AH528" s="8">
        <v>29</v>
      </c>
      <c r="AI528" s="9">
        <v>199</v>
      </c>
      <c r="AJ528" s="9" t="s">
        <v>7603</v>
      </c>
      <c r="AK528" s="9">
        <v>199</v>
      </c>
    </row>
    <row r="529" spans="1:37">
      <c r="A529">
        <v>2014</v>
      </c>
      <c r="B529" s="10" t="s">
        <v>4696</v>
      </c>
      <c r="C529" s="11" t="s">
        <v>446</v>
      </c>
      <c r="D529" s="11" t="s">
        <v>9747</v>
      </c>
      <c r="E529" s="11" t="s">
        <v>4698</v>
      </c>
      <c r="F529" s="11" t="s">
        <v>2839</v>
      </c>
      <c r="G529" s="11" t="s">
        <v>12429</v>
      </c>
      <c r="H529" s="11" t="s">
        <v>6466</v>
      </c>
      <c r="I529" s="11" t="str">
        <f>INDEX(CountyList!A:A, MATCH(MID(B529, 3, 3), CountyList!B:B, 0))</f>
        <v>Dupage</v>
      </c>
      <c r="J529" s="29">
        <v>97</v>
      </c>
      <c r="K529" s="29">
        <v>37</v>
      </c>
      <c r="L529" s="29">
        <v>16</v>
      </c>
      <c r="M529" s="29">
        <v>12</v>
      </c>
      <c r="N529" s="29">
        <v>15</v>
      </c>
      <c r="O529" s="29" t="s">
        <v>290</v>
      </c>
      <c r="P529" s="29">
        <v>11</v>
      </c>
      <c r="Q529" s="29">
        <v>10</v>
      </c>
      <c r="R529" s="29">
        <v>10</v>
      </c>
      <c r="S529" s="29" t="s">
        <v>290</v>
      </c>
      <c r="T529" s="29" t="s">
        <v>7603</v>
      </c>
      <c r="U529" s="29" t="s">
        <v>7603</v>
      </c>
      <c r="V529" s="29" t="s">
        <v>7603</v>
      </c>
      <c r="W529" s="29" t="s">
        <v>7603</v>
      </c>
      <c r="X529" s="29" t="s">
        <v>7603</v>
      </c>
      <c r="Y529" s="29" t="s">
        <v>7603</v>
      </c>
      <c r="Z529" s="7">
        <v>106</v>
      </c>
      <c r="AA529" s="7">
        <v>114</v>
      </c>
      <c r="AB529" s="8" t="s">
        <v>290</v>
      </c>
      <c r="AC529" s="8" t="s">
        <v>7603</v>
      </c>
      <c r="AD529" s="8" t="s">
        <v>290</v>
      </c>
      <c r="AE529" s="8">
        <v>13</v>
      </c>
      <c r="AF529" s="8" t="s">
        <v>7603</v>
      </c>
      <c r="AG529" s="8">
        <v>175</v>
      </c>
      <c r="AH529" s="8">
        <v>18</v>
      </c>
      <c r="AI529" s="9">
        <v>220</v>
      </c>
      <c r="AJ529" s="9" t="s">
        <v>7603</v>
      </c>
      <c r="AK529" s="9">
        <v>220</v>
      </c>
    </row>
    <row r="530" spans="1:37">
      <c r="A530">
        <v>2014</v>
      </c>
      <c r="B530" s="10" t="s">
        <v>2809</v>
      </c>
      <c r="C530" s="11" t="s">
        <v>2810</v>
      </c>
      <c r="D530" s="11" t="s">
        <v>9750</v>
      </c>
      <c r="E530" s="11" t="s">
        <v>2813</v>
      </c>
      <c r="F530" s="11" t="s">
        <v>2814</v>
      </c>
      <c r="G530" s="11" t="s">
        <v>12430</v>
      </c>
      <c r="H530" s="11" t="s">
        <v>12431</v>
      </c>
      <c r="I530" s="11" t="str">
        <f>INDEX(CountyList!A:A, MATCH(MID(B530, 3, 3), CountyList!B:B, 0))</f>
        <v>Dupage</v>
      </c>
      <c r="J530" s="29">
        <v>54</v>
      </c>
      <c r="K530" s="29">
        <v>30</v>
      </c>
      <c r="L530" s="29" t="s">
        <v>290</v>
      </c>
      <c r="M530" s="29" t="s">
        <v>290</v>
      </c>
      <c r="N530" s="29" t="s">
        <v>290</v>
      </c>
      <c r="O530" s="29" t="s">
        <v>290</v>
      </c>
      <c r="P530" s="29" t="s">
        <v>290</v>
      </c>
      <c r="Q530" s="29" t="s">
        <v>290</v>
      </c>
      <c r="R530" s="29" t="s">
        <v>290</v>
      </c>
      <c r="S530" s="29" t="s">
        <v>290</v>
      </c>
      <c r="T530" s="29" t="s">
        <v>7603</v>
      </c>
      <c r="U530" s="29" t="s">
        <v>7603</v>
      </c>
      <c r="V530" s="29" t="s">
        <v>7603</v>
      </c>
      <c r="W530" s="29" t="s">
        <v>7603</v>
      </c>
      <c r="X530" s="29" t="s">
        <v>7603</v>
      </c>
      <c r="Y530" s="29" t="s">
        <v>7603</v>
      </c>
      <c r="Z530" s="7">
        <v>68</v>
      </c>
      <c r="AA530" s="7">
        <v>56</v>
      </c>
      <c r="AB530" s="8" t="s">
        <v>290</v>
      </c>
      <c r="AC530" s="8" t="s">
        <v>7603</v>
      </c>
      <c r="AD530" s="8" t="s">
        <v>290</v>
      </c>
      <c r="AE530" s="8" t="s">
        <v>7603</v>
      </c>
      <c r="AF530" s="8" t="s">
        <v>7603</v>
      </c>
      <c r="AG530" s="8">
        <v>117</v>
      </c>
      <c r="AH530" s="8" t="s">
        <v>290</v>
      </c>
      <c r="AI530" s="9">
        <v>124</v>
      </c>
      <c r="AJ530" s="9" t="s">
        <v>7603</v>
      </c>
      <c r="AK530" s="9">
        <v>124</v>
      </c>
    </row>
    <row r="531" spans="1:37">
      <c r="A531">
        <v>2014</v>
      </c>
      <c r="B531" s="10" t="s">
        <v>2816</v>
      </c>
      <c r="C531" s="11" t="s">
        <v>2817</v>
      </c>
      <c r="D531" s="11" t="s">
        <v>9753</v>
      </c>
      <c r="E531" s="11" t="s">
        <v>2818</v>
      </c>
      <c r="F531" s="11" t="s">
        <v>2819</v>
      </c>
      <c r="G531" s="11" t="s">
        <v>12432</v>
      </c>
      <c r="H531" s="11" t="s">
        <v>6472</v>
      </c>
      <c r="I531" s="11" t="str">
        <f>INDEX(CountyList!A:A, MATCH(MID(B531, 3, 3), CountyList!B:B, 0))</f>
        <v>Dupage</v>
      </c>
      <c r="J531" s="29">
        <v>19</v>
      </c>
      <c r="K531" s="29">
        <v>23</v>
      </c>
      <c r="L531" s="29">
        <v>16</v>
      </c>
      <c r="M531" s="29">
        <v>29</v>
      </c>
      <c r="N531" s="29">
        <v>24</v>
      </c>
      <c r="O531" s="29">
        <v>25</v>
      </c>
      <c r="P531" s="29">
        <v>30</v>
      </c>
      <c r="Q531" s="29">
        <v>30</v>
      </c>
      <c r="R531" s="29">
        <v>31</v>
      </c>
      <c r="S531" s="29">
        <v>24</v>
      </c>
      <c r="T531" s="29" t="s">
        <v>7603</v>
      </c>
      <c r="U531" s="29" t="s">
        <v>7603</v>
      </c>
      <c r="V531" s="29" t="s">
        <v>7603</v>
      </c>
      <c r="W531" s="29" t="s">
        <v>7603</v>
      </c>
      <c r="X531" s="29" t="s">
        <v>7603</v>
      </c>
      <c r="Y531" s="29" t="s">
        <v>7603</v>
      </c>
      <c r="Z531" s="7">
        <v>123</v>
      </c>
      <c r="AA531" s="7">
        <v>128</v>
      </c>
      <c r="AB531" s="8" t="s">
        <v>290</v>
      </c>
      <c r="AC531" s="8" t="s">
        <v>7603</v>
      </c>
      <c r="AD531" s="8" t="s">
        <v>290</v>
      </c>
      <c r="AE531" s="8" t="s">
        <v>290</v>
      </c>
      <c r="AF531" s="8" t="s">
        <v>7603</v>
      </c>
      <c r="AG531" s="8">
        <v>240</v>
      </c>
      <c r="AH531" s="8" t="s">
        <v>7603</v>
      </c>
      <c r="AI531" s="9">
        <v>251</v>
      </c>
      <c r="AJ531" s="9" t="s">
        <v>7603</v>
      </c>
      <c r="AK531" s="9">
        <v>251</v>
      </c>
    </row>
    <row r="532" spans="1:37">
      <c r="A532">
        <v>2014</v>
      </c>
      <c r="B532" s="10" t="s">
        <v>12433</v>
      </c>
      <c r="C532" s="11" t="s">
        <v>9755</v>
      </c>
      <c r="D532" s="11" t="s">
        <v>9757</v>
      </c>
      <c r="E532" s="11" t="s">
        <v>9758</v>
      </c>
      <c r="F532" s="11" t="s">
        <v>3055</v>
      </c>
      <c r="G532" s="11" t="s">
        <v>12434</v>
      </c>
      <c r="H532" s="11" t="s">
        <v>12435</v>
      </c>
      <c r="I532" s="11" t="str">
        <f>INDEX(CountyList!A:A, MATCH(MID(B532, 3, 3), CountyList!B:B, 0))</f>
        <v>Dupage</v>
      </c>
      <c r="J532" s="29">
        <v>31</v>
      </c>
      <c r="K532" s="29">
        <v>28</v>
      </c>
      <c r="L532" s="29">
        <v>18</v>
      </c>
      <c r="M532" s="29">
        <v>17</v>
      </c>
      <c r="N532" s="29">
        <v>14</v>
      </c>
      <c r="O532" s="29">
        <v>11</v>
      </c>
      <c r="P532" s="29" t="s">
        <v>290</v>
      </c>
      <c r="Q532" s="29" t="s">
        <v>290</v>
      </c>
      <c r="R532" s="29" t="s">
        <v>290</v>
      </c>
      <c r="S532" s="29">
        <v>15</v>
      </c>
      <c r="T532" s="29" t="s">
        <v>7603</v>
      </c>
      <c r="U532" s="29" t="s">
        <v>7603</v>
      </c>
      <c r="V532" s="29" t="s">
        <v>7603</v>
      </c>
      <c r="W532" s="29" t="s">
        <v>7603</v>
      </c>
      <c r="X532" s="29" t="s">
        <v>7603</v>
      </c>
      <c r="Y532" s="29" t="s">
        <v>7603</v>
      </c>
      <c r="Z532" s="7">
        <v>76</v>
      </c>
      <c r="AA532" s="7">
        <v>73</v>
      </c>
      <c r="AB532" s="8">
        <v>10</v>
      </c>
      <c r="AC532" s="8" t="s">
        <v>7603</v>
      </c>
      <c r="AD532" s="8" t="s">
        <v>290</v>
      </c>
      <c r="AE532" s="8" t="s">
        <v>290</v>
      </c>
      <c r="AF532" s="8" t="s">
        <v>7603</v>
      </c>
      <c r="AG532" s="8">
        <v>118</v>
      </c>
      <c r="AH532" s="8">
        <v>13</v>
      </c>
      <c r="AI532" s="9">
        <v>149</v>
      </c>
      <c r="AJ532" s="9" t="s">
        <v>7603</v>
      </c>
      <c r="AK532" s="9">
        <v>149</v>
      </c>
    </row>
    <row r="533" spans="1:37">
      <c r="A533">
        <v>2014</v>
      </c>
      <c r="B533" s="10" t="s">
        <v>12436</v>
      </c>
      <c r="C533" s="11" t="s">
        <v>3806</v>
      </c>
      <c r="D533" s="11" t="s">
        <v>12437</v>
      </c>
      <c r="E533" s="11" t="s">
        <v>9762</v>
      </c>
      <c r="F533" s="11" t="s">
        <v>2987</v>
      </c>
      <c r="G533" s="11" t="s">
        <v>12438</v>
      </c>
      <c r="H533" s="11" t="s">
        <v>12439</v>
      </c>
      <c r="I533" s="11" t="str">
        <f>INDEX(CountyList!A:A, MATCH(MID(B533, 3, 3), CountyList!B:B, 0))</f>
        <v>Dupage</v>
      </c>
      <c r="J533" s="29">
        <v>28</v>
      </c>
      <c r="K533" s="29">
        <v>19</v>
      </c>
      <c r="L533" s="29">
        <v>22</v>
      </c>
      <c r="M533" s="29">
        <v>26</v>
      </c>
      <c r="N533" s="29">
        <v>23</v>
      </c>
      <c r="O533" s="29">
        <v>15</v>
      </c>
      <c r="P533" s="29">
        <v>17</v>
      </c>
      <c r="Q533" s="29">
        <v>17</v>
      </c>
      <c r="R533" s="29">
        <v>17</v>
      </c>
      <c r="S533" s="29">
        <v>22</v>
      </c>
      <c r="T533" s="29" t="s">
        <v>7603</v>
      </c>
      <c r="U533" s="29" t="s">
        <v>7603</v>
      </c>
      <c r="V533" s="29" t="s">
        <v>7603</v>
      </c>
      <c r="W533" s="29" t="s">
        <v>7603</v>
      </c>
      <c r="X533" s="29" t="s">
        <v>7603</v>
      </c>
      <c r="Y533" s="29" t="s">
        <v>7603</v>
      </c>
      <c r="Z533" s="7">
        <v>112</v>
      </c>
      <c r="AA533" s="7">
        <v>94</v>
      </c>
      <c r="AB533" s="8">
        <v>94</v>
      </c>
      <c r="AC533" s="8">
        <v>26</v>
      </c>
      <c r="AD533" s="8">
        <v>17</v>
      </c>
      <c r="AE533" s="8" t="s">
        <v>290</v>
      </c>
      <c r="AF533" s="8" t="s">
        <v>7603</v>
      </c>
      <c r="AG533" s="8">
        <v>64</v>
      </c>
      <c r="AH533" s="8" t="s">
        <v>290</v>
      </c>
      <c r="AI533" s="9">
        <v>206</v>
      </c>
      <c r="AJ533" s="9" t="s">
        <v>7603</v>
      </c>
      <c r="AK533" s="9">
        <v>206</v>
      </c>
    </row>
    <row r="534" spans="1:37">
      <c r="A534">
        <v>2014</v>
      </c>
      <c r="B534" s="10" t="s">
        <v>2821</v>
      </c>
      <c r="C534" s="11" t="s">
        <v>2822</v>
      </c>
      <c r="D534" s="11" t="s">
        <v>6473</v>
      </c>
      <c r="E534" s="11" t="s">
        <v>2825</v>
      </c>
      <c r="F534" s="11" t="s">
        <v>2826</v>
      </c>
      <c r="G534" s="11" t="s">
        <v>12440</v>
      </c>
      <c r="H534" s="11" t="s">
        <v>6475</v>
      </c>
      <c r="I534" s="11" t="str">
        <f>INDEX(CountyList!A:A, MATCH(MID(B534, 3, 3), CountyList!B:B, 0))</f>
        <v>Dupage</v>
      </c>
      <c r="J534" s="29" t="s">
        <v>7603</v>
      </c>
      <c r="K534" s="29" t="s">
        <v>7603</v>
      </c>
      <c r="L534" s="29" t="s">
        <v>7603</v>
      </c>
      <c r="M534" s="29" t="s">
        <v>7603</v>
      </c>
      <c r="N534" s="29" t="s">
        <v>7603</v>
      </c>
      <c r="O534" s="29" t="s">
        <v>7603</v>
      </c>
      <c r="P534" s="29" t="s">
        <v>7603</v>
      </c>
      <c r="Q534" s="29" t="s">
        <v>7603</v>
      </c>
      <c r="R534" s="29" t="s">
        <v>7603</v>
      </c>
      <c r="S534" s="29" t="s">
        <v>7603</v>
      </c>
      <c r="T534" s="29">
        <v>181</v>
      </c>
      <c r="U534" s="29">
        <v>198</v>
      </c>
      <c r="V534" s="29">
        <v>205</v>
      </c>
      <c r="W534" s="29">
        <v>180</v>
      </c>
      <c r="X534" s="29" t="s">
        <v>7603</v>
      </c>
      <c r="Y534" s="29">
        <v>44</v>
      </c>
      <c r="Z534" s="7">
        <v>420</v>
      </c>
      <c r="AA534" s="7">
        <v>388</v>
      </c>
      <c r="AB534" s="8">
        <v>43</v>
      </c>
      <c r="AC534" s="8" t="s">
        <v>7603</v>
      </c>
      <c r="AD534" s="8">
        <v>42</v>
      </c>
      <c r="AE534" s="8" t="s">
        <v>290</v>
      </c>
      <c r="AF534" s="8" t="s">
        <v>290</v>
      </c>
      <c r="AG534" s="8">
        <v>717</v>
      </c>
      <c r="AH534" s="8" t="s">
        <v>290</v>
      </c>
      <c r="AI534" s="9" t="s">
        <v>7603</v>
      </c>
      <c r="AJ534" s="9">
        <v>808</v>
      </c>
      <c r="AK534" s="9">
        <v>808</v>
      </c>
    </row>
    <row r="535" spans="1:37">
      <c r="A535">
        <v>2014</v>
      </c>
      <c r="B535" s="10" t="s">
        <v>4699</v>
      </c>
      <c r="C535" s="11" t="s">
        <v>3023</v>
      </c>
      <c r="D535" s="11" t="s">
        <v>9768</v>
      </c>
      <c r="E535" s="11" t="s">
        <v>3024</v>
      </c>
      <c r="F535" s="11" t="s">
        <v>2856</v>
      </c>
      <c r="G535" s="11" t="s">
        <v>12441</v>
      </c>
      <c r="H535" s="11" t="s">
        <v>6478</v>
      </c>
      <c r="I535" s="11" t="str">
        <f>INDEX(CountyList!A:A, MATCH(MID(B535, 3, 3), CountyList!B:B, 0))</f>
        <v>Dupage</v>
      </c>
      <c r="J535" s="29">
        <v>87</v>
      </c>
      <c r="K535" s="29">
        <v>32</v>
      </c>
      <c r="L535" s="29">
        <v>32</v>
      </c>
      <c r="M535" s="29">
        <v>32</v>
      </c>
      <c r="N535" s="29">
        <v>32</v>
      </c>
      <c r="O535" s="29">
        <v>32</v>
      </c>
      <c r="P535" s="29">
        <v>32</v>
      </c>
      <c r="Q535" s="29">
        <v>32</v>
      </c>
      <c r="R535" s="29">
        <v>32</v>
      </c>
      <c r="S535" s="29">
        <v>32</v>
      </c>
      <c r="T535" s="29" t="s">
        <v>7603</v>
      </c>
      <c r="U535" s="29" t="s">
        <v>7603</v>
      </c>
      <c r="V535" s="29" t="s">
        <v>7603</v>
      </c>
      <c r="W535" s="29" t="s">
        <v>7603</v>
      </c>
      <c r="X535" s="29" t="s">
        <v>7603</v>
      </c>
      <c r="Y535" s="29" t="s">
        <v>7603</v>
      </c>
      <c r="Z535" s="7">
        <v>190</v>
      </c>
      <c r="AA535" s="7">
        <v>185</v>
      </c>
      <c r="AB535" s="8" t="s">
        <v>290</v>
      </c>
      <c r="AC535" s="8" t="s">
        <v>290</v>
      </c>
      <c r="AD535" s="8">
        <v>121</v>
      </c>
      <c r="AE535" s="8" t="s">
        <v>290</v>
      </c>
      <c r="AF535" s="8" t="s">
        <v>7603</v>
      </c>
      <c r="AG535" s="8">
        <v>197</v>
      </c>
      <c r="AH535" s="8">
        <v>45</v>
      </c>
      <c r="AI535" s="9">
        <v>375</v>
      </c>
      <c r="AJ535" s="9" t="s">
        <v>7603</v>
      </c>
      <c r="AK535" s="9">
        <v>375</v>
      </c>
    </row>
    <row r="536" spans="1:37">
      <c r="A536">
        <v>2014</v>
      </c>
      <c r="B536" s="10" t="s">
        <v>2828</v>
      </c>
      <c r="C536" s="11" t="s">
        <v>1585</v>
      </c>
      <c r="D536" s="11" t="s">
        <v>12442</v>
      </c>
      <c r="E536" s="11" t="s">
        <v>2831</v>
      </c>
      <c r="F536" s="11" t="s">
        <v>2832</v>
      </c>
      <c r="G536" s="11" t="s">
        <v>12443</v>
      </c>
      <c r="H536" s="11" t="s">
        <v>6481</v>
      </c>
      <c r="I536" s="11" t="str">
        <f>INDEX(CountyList!A:A, MATCH(MID(B536, 3, 3), CountyList!B:B, 0))</f>
        <v>Dupage</v>
      </c>
      <c r="J536" s="29">
        <v>38</v>
      </c>
      <c r="K536" s="29">
        <v>25</v>
      </c>
      <c r="L536" s="29">
        <v>23</v>
      </c>
      <c r="M536" s="29">
        <v>28</v>
      </c>
      <c r="N536" s="29">
        <v>31</v>
      </c>
      <c r="O536" s="29">
        <v>25</v>
      </c>
      <c r="P536" s="29">
        <v>30</v>
      </c>
      <c r="Q536" s="29">
        <v>26</v>
      </c>
      <c r="R536" s="29">
        <v>27</v>
      </c>
      <c r="S536" s="29">
        <v>32</v>
      </c>
      <c r="T536" s="29" t="s">
        <v>7603</v>
      </c>
      <c r="U536" s="29" t="s">
        <v>7603</v>
      </c>
      <c r="V536" s="29" t="s">
        <v>7603</v>
      </c>
      <c r="W536" s="29" t="s">
        <v>7603</v>
      </c>
      <c r="X536" s="29" t="s">
        <v>290</v>
      </c>
      <c r="Y536" s="29" t="s">
        <v>7603</v>
      </c>
      <c r="Z536" s="7">
        <v>149</v>
      </c>
      <c r="AA536" s="7">
        <v>140</v>
      </c>
      <c r="AB536" s="8" t="s">
        <v>290</v>
      </c>
      <c r="AC536" s="8" t="s">
        <v>7603</v>
      </c>
      <c r="AD536" s="8">
        <v>12</v>
      </c>
      <c r="AE536" s="8" t="s">
        <v>290</v>
      </c>
      <c r="AF536" s="8" t="s">
        <v>7603</v>
      </c>
      <c r="AG536" s="8">
        <v>258</v>
      </c>
      <c r="AH536" s="8">
        <v>11</v>
      </c>
      <c r="AI536" s="9">
        <v>289</v>
      </c>
      <c r="AJ536" s="9" t="s">
        <v>7603</v>
      </c>
      <c r="AK536" s="9">
        <v>289</v>
      </c>
    </row>
    <row r="537" spans="1:37">
      <c r="A537">
        <v>2014</v>
      </c>
      <c r="B537" s="10" t="s">
        <v>2834</v>
      </c>
      <c r="C537" s="11" t="s">
        <v>2835</v>
      </c>
      <c r="D537" s="11" t="s">
        <v>9774</v>
      </c>
      <c r="E537" s="11" t="s">
        <v>2838</v>
      </c>
      <c r="F537" s="11" t="s">
        <v>2839</v>
      </c>
      <c r="G537" s="11" t="s">
        <v>12444</v>
      </c>
      <c r="H537" s="11" t="s">
        <v>6484</v>
      </c>
      <c r="I537" s="11" t="str">
        <f>INDEX(CountyList!A:A, MATCH(MID(B537, 3, 3), CountyList!B:B, 0))</f>
        <v>Dupage</v>
      </c>
      <c r="J537" s="29" t="s">
        <v>7603</v>
      </c>
      <c r="K537" s="29" t="s">
        <v>7603</v>
      </c>
      <c r="L537" s="29" t="s">
        <v>7603</v>
      </c>
      <c r="M537" s="29" t="s">
        <v>7603</v>
      </c>
      <c r="N537" s="29" t="s">
        <v>7603</v>
      </c>
      <c r="O537" s="29" t="s">
        <v>7603</v>
      </c>
      <c r="P537" s="29" t="s">
        <v>7603</v>
      </c>
      <c r="Q537" s="29" t="s">
        <v>7603</v>
      </c>
      <c r="R537" s="29" t="s">
        <v>7603</v>
      </c>
      <c r="S537" s="29" t="s">
        <v>7603</v>
      </c>
      <c r="T537" s="29">
        <v>70</v>
      </c>
      <c r="U537" s="29">
        <v>80</v>
      </c>
      <c r="V537" s="29">
        <v>69</v>
      </c>
      <c r="W537" s="29">
        <v>72</v>
      </c>
      <c r="X537" s="29" t="s">
        <v>7603</v>
      </c>
      <c r="Y537" s="29">
        <v>19</v>
      </c>
      <c r="Z537" s="7">
        <v>146</v>
      </c>
      <c r="AA537" s="7">
        <v>164</v>
      </c>
      <c r="AB537" s="8">
        <v>15</v>
      </c>
      <c r="AC537" s="8" t="s">
        <v>7603</v>
      </c>
      <c r="AD537" s="8">
        <v>13</v>
      </c>
      <c r="AE537" s="8">
        <v>24</v>
      </c>
      <c r="AF537" s="8" t="s">
        <v>7603</v>
      </c>
      <c r="AG537" s="8">
        <v>183</v>
      </c>
      <c r="AH537" s="8">
        <v>75</v>
      </c>
      <c r="AI537" s="9" t="s">
        <v>7603</v>
      </c>
      <c r="AJ537" s="9">
        <v>310</v>
      </c>
      <c r="AK537" s="9">
        <v>310</v>
      </c>
    </row>
    <row r="538" spans="1:37">
      <c r="A538">
        <v>2014</v>
      </c>
      <c r="B538" s="10" t="s">
        <v>12445</v>
      </c>
      <c r="C538" s="11" t="s">
        <v>9776</v>
      </c>
      <c r="D538" s="11" t="s">
        <v>12446</v>
      </c>
      <c r="E538" s="11" t="s">
        <v>9779</v>
      </c>
      <c r="F538" s="11" t="s">
        <v>3080</v>
      </c>
      <c r="G538" s="11" t="s">
        <v>12447</v>
      </c>
      <c r="H538" s="11" t="s">
        <v>12448</v>
      </c>
      <c r="I538" s="11" t="str">
        <f>INDEX(CountyList!A:A, MATCH(MID(B538, 3, 3), CountyList!B:B, 0))</f>
        <v>Dupage</v>
      </c>
      <c r="J538" s="29">
        <v>14</v>
      </c>
      <c r="K538" s="29" t="s">
        <v>290</v>
      </c>
      <c r="L538" s="29">
        <v>18</v>
      </c>
      <c r="M538" s="29">
        <v>12</v>
      </c>
      <c r="N538" s="29">
        <v>13</v>
      </c>
      <c r="O538" s="29">
        <v>16</v>
      </c>
      <c r="P538" s="29">
        <v>16</v>
      </c>
      <c r="Q538" s="29">
        <v>15</v>
      </c>
      <c r="R538" s="29">
        <v>18</v>
      </c>
      <c r="S538" s="29" t="s">
        <v>290</v>
      </c>
      <c r="T538" s="29" t="s">
        <v>7603</v>
      </c>
      <c r="U538" s="29" t="s">
        <v>7603</v>
      </c>
      <c r="V538" s="29" t="s">
        <v>7603</v>
      </c>
      <c r="W538" s="29" t="s">
        <v>7603</v>
      </c>
      <c r="X538" s="29" t="s">
        <v>7603</v>
      </c>
      <c r="Y538" s="29" t="s">
        <v>7603</v>
      </c>
      <c r="Z538" s="7">
        <v>65</v>
      </c>
      <c r="AA538" s="7">
        <v>72</v>
      </c>
      <c r="AB538" s="8">
        <v>12</v>
      </c>
      <c r="AC538" s="8" t="s">
        <v>7603</v>
      </c>
      <c r="AD538" s="8" t="s">
        <v>290</v>
      </c>
      <c r="AE538" s="8" t="s">
        <v>290</v>
      </c>
      <c r="AF538" s="8" t="s">
        <v>7603</v>
      </c>
      <c r="AG538" s="8">
        <v>111</v>
      </c>
      <c r="AH538" s="8">
        <v>11</v>
      </c>
      <c r="AI538" s="9">
        <v>137</v>
      </c>
      <c r="AJ538" s="9" t="s">
        <v>7603</v>
      </c>
      <c r="AK538" s="9">
        <v>137</v>
      </c>
    </row>
    <row r="539" spans="1:37">
      <c r="A539">
        <v>2014</v>
      </c>
      <c r="B539" s="10" t="s">
        <v>2841</v>
      </c>
      <c r="C539" s="11" t="s">
        <v>2842</v>
      </c>
      <c r="D539" s="11" t="s">
        <v>9801</v>
      </c>
      <c r="E539" s="11" t="s">
        <v>2844</v>
      </c>
      <c r="F539" s="11" t="s">
        <v>2845</v>
      </c>
      <c r="G539" s="11" t="s">
        <v>12449</v>
      </c>
      <c r="H539" s="11" t="s">
        <v>6487</v>
      </c>
      <c r="I539" s="11" t="str">
        <f>INDEX(CountyList!A:A, MATCH(MID(B539, 3, 3), CountyList!B:B, 0))</f>
        <v>Dupage</v>
      </c>
      <c r="J539" s="29">
        <v>18</v>
      </c>
      <c r="K539" s="29">
        <v>16</v>
      </c>
      <c r="L539" s="29">
        <v>17</v>
      </c>
      <c r="M539" s="29">
        <v>17</v>
      </c>
      <c r="N539" s="29">
        <v>18</v>
      </c>
      <c r="O539" s="29">
        <v>18</v>
      </c>
      <c r="P539" s="29">
        <v>16</v>
      </c>
      <c r="Q539" s="29">
        <v>22</v>
      </c>
      <c r="R539" s="29">
        <v>23</v>
      </c>
      <c r="S539" s="29">
        <v>28</v>
      </c>
      <c r="T539" s="29" t="s">
        <v>7603</v>
      </c>
      <c r="U539" s="29" t="s">
        <v>7603</v>
      </c>
      <c r="V539" s="29" t="s">
        <v>7603</v>
      </c>
      <c r="W539" s="29" t="s">
        <v>7603</v>
      </c>
      <c r="X539" s="29" t="s">
        <v>7603</v>
      </c>
      <c r="Y539" s="29" t="s">
        <v>7603</v>
      </c>
      <c r="Z539" s="7">
        <v>100</v>
      </c>
      <c r="AA539" s="7">
        <v>93</v>
      </c>
      <c r="AB539" s="8">
        <v>15</v>
      </c>
      <c r="AC539" s="8" t="s">
        <v>7603</v>
      </c>
      <c r="AD539" s="8" t="s">
        <v>290</v>
      </c>
      <c r="AE539" s="8" t="s">
        <v>290</v>
      </c>
      <c r="AF539" s="8" t="s">
        <v>7603</v>
      </c>
      <c r="AG539" s="8">
        <v>144</v>
      </c>
      <c r="AH539" s="8">
        <v>24</v>
      </c>
      <c r="AI539" s="9">
        <v>193</v>
      </c>
      <c r="AJ539" s="9" t="s">
        <v>7603</v>
      </c>
      <c r="AK539" s="9">
        <v>193</v>
      </c>
    </row>
    <row r="540" spans="1:37">
      <c r="A540">
        <v>2014</v>
      </c>
      <c r="B540" s="10" t="s">
        <v>2847</v>
      </c>
      <c r="C540" s="11" t="s">
        <v>1280</v>
      </c>
      <c r="D540" s="11" t="s">
        <v>9787</v>
      </c>
      <c r="E540" s="11" t="s">
        <v>2850</v>
      </c>
      <c r="F540" s="11" t="s">
        <v>2851</v>
      </c>
      <c r="G540" s="11" t="s">
        <v>12450</v>
      </c>
      <c r="H540" s="11" t="s">
        <v>6490</v>
      </c>
      <c r="I540" s="11" t="str">
        <f>INDEX(CountyList!A:A, MATCH(MID(B540, 3, 3), CountyList!B:B, 0))</f>
        <v>Dupage</v>
      </c>
      <c r="J540" s="29">
        <v>37</v>
      </c>
      <c r="K540" s="29">
        <v>25</v>
      </c>
      <c r="L540" s="29">
        <v>22</v>
      </c>
      <c r="M540" s="29">
        <v>24</v>
      </c>
      <c r="N540" s="29">
        <v>20</v>
      </c>
      <c r="O540" s="29">
        <v>21</v>
      </c>
      <c r="P540" s="29">
        <v>21</v>
      </c>
      <c r="Q540" s="29">
        <v>24</v>
      </c>
      <c r="R540" s="29">
        <v>24</v>
      </c>
      <c r="S540" s="29">
        <v>23</v>
      </c>
      <c r="T540" s="29" t="s">
        <v>7603</v>
      </c>
      <c r="U540" s="29" t="s">
        <v>7603</v>
      </c>
      <c r="V540" s="29" t="s">
        <v>7603</v>
      </c>
      <c r="W540" s="29" t="s">
        <v>7603</v>
      </c>
      <c r="X540" s="29" t="s">
        <v>7603</v>
      </c>
      <c r="Y540" s="29" t="s">
        <v>7603</v>
      </c>
      <c r="Z540" s="7">
        <v>123</v>
      </c>
      <c r="AA540" s="7">
        <v>118</v>
      </c>
      <c r="AB540" s="8" t="s">
        <v>290</v>
      </c>
      <c r="AC540" s="8" t="s">
        <v>290</v>
      </c>
      <c r="AD540" s="8" t="s">
        <v>290</v>
      </c>
      <c r="AE540" s="8" t="s">
        <v>7603</v>
      </c>
      <c r="AF540" s="8" t="s">
        <v>7603</v>
      </c>
      <c r="AG540" s="8">
        <v>218</v>
      </c>
      <c r="AH540" s="8">
        <v>11</v>
      </c>
      <c r="AI540" s="9">
        <v>241</v>
      </c>
      <c r="AJ540" s="9" t="s">
        <v>7603</v>
      </c>
      <c r="AK540" s="9">
        <v>241</v>
      </c>
    </row>
    <row r="541" spans="1:37">
      <c r="A541">
        <v>2014</v>
      </c>
      <c r="B541" s="10" t="s">
        <v>2853</v>
      </c>
      <c r="C541" s="11" t="s">
        <v>786</v>
      </c>
      <c r="D541" s="11" t="s">
        <v>9790</v>
      </c>
      <c r="E541" s="11" t="s">
        <v>9791</v>
      </c>
      <c r="F541" s="11" t="s">
        <v>2856</v>
      </c>
      <c r="G541" s="11" t="s">
        <v>12451</v>
      </c>
      <c r="H541" s="11" t="s">
        <v>6493</v>
      </c>
      <c r="I541" s="11" t="str">
        <f>INDEX(CountyList!A:A, MATCH(MID(B541, 3, 3), CountyList!B:B, 0))</f>
        <v>Dupage</v>
      </c>
      <c r="J541" s="29">
        <v>49</v>
      </c>
      <c r="K541" s="29">
        <v>38</v>
      </c>
      <c r="L541" s="29">
        <v>52</v>
      </c>
      <c r="M541" s="29">
        <v>31</v>
      </c>
      <c r="N541" s="29">
        <v>55</v>
      </c>
      <c r="O541" s="29">
        <v>43</v>
      </c>
      <c r="P541" s="29">
        <v>49</v>
      </c>
      <c r="Q541" s="29">
        <v>49</v>
      </c>
      <c r="R541" s="29">
        <v>41</v>
      </c>
      <c r="S541" s="29">
        <v>44</v>
      </c>
      <c r="T541" s="29" t="s">
        <v>7603</v>
      </c>
      <c r="U541" s="29" t="s">
        <v>7603</v>
      </c>
      <c r="V541" s="29" t="s">
        <v>7603</v>
      </c>
      <c r="W541" s="29" t="s">
        <v>7603</v>
      </c>
      <c r="X541" s="29" t="s">
        <v>7603</v>
      </c>
      <c r="Y541" s="29" t="s">
        <v>7603</v>
      </c>
      <c r="Z541" s="7">
        <v>232</v>
      </c>
      <c r="AA541" s="7">
        <v>219</v>
      </c>
      <c r="AB541" s="8">
        <v>451</v>
      </c>
      <c r="AC541" s="8" t="s">
        <v>7603</v>
      </c>
      <c r="AD541" s="8" t="s">
        <v>7603</v>
      </c>
      <c r="AE541" s="8" t="s">
        <v>7603</v>
      </c>
      <c r="AF541" s="8" t="s">
        <v>7603</v>
      </c>
      <c r="AG541" s="8" t="s">
        <v>7603</v>
      </c>
      <c r="AH541" s="8" t="s">
        <v>7603</v>
      </c>
      <c r="AI541" s="9">
        <v>451</v>
      </c>
      <c r="AJ541" s="9" t="s">
        <v>7603</v>
      </c>
      <c r="AK541" s="9">
        <v>451</v>
      </c>
    </row>
    <row r="542" spans="1:37">
      <c r="A542">
        <v>2014</v>
      </c>
      <c r="B542" s="10" t="s">
        <v>2858</v>
      </c>
      <c r="C542" s="11" t="s">
        <v>2859</v>
      </c>
      <c r="D542" s="11" t="s">
        <v>9794</v>
      </c>
      <c r="E542" s="11" t="s">
        <v>2861</v>
      </c>
      <c r="F542" s="11" t="s">
        <v>2862</v>
      </c>
      <c r="G542" s="11" t="s">
        <v>12452</v>
      </c>
      <c r="H542" s="11" t="s">
        <v>6496</v>
      </c>
      <c r="I542" s="11" t="str">
        <f>INDEX(CountyList!A:A, MATCH(MID(B542, 3, 3), CountyList!B:B, 0))</f>
        <v>Dupage</v>
      </c>
      <c r="J542" s="29">
        <v>35</v>
      </c>
      <c r="K542" s="29">
        <v>46</v>
      </c>
      <c r="L542" s="29">
        <v>54</v>
      </c>
      <c r="M542" s="29">
        <v>45</v>
      </c>
      <c r="N542" s="29">
        <v>48</v>
      </c>
      <c r="O542" s="29">
        <v>56</v>
      </c>
      <c r="P542" s="29">
        <v>68</v>
      </c>
      <c r="Q542" s="29">
        <v>59</v>
      </c>
      <c r="R542" s="29">
        <v>57</v>
      </c>
      <c r="S542" s="29">
        <v>67</v>
      </c>
      <c r="T542" s="29" t="s">
        <v>7603</v>
      </c>
      <c r="U542" s="29" t="s">
        <v>7603</v>
      </c>
      <c r="V542" s="29" t="s">
        <v>7603</v>
      </c>
      <c r="W542" s="29" t="s">
        <v>7603</v>
      </c>
      <c r="X542" s="29">
        <v>27</v>
      </c>
      <c r="Y542" s="29" t="s">
        <v>7603</v>
      </c>
      <c r="Z542" s="7">
        <v>286</v>
      </c>
      <c r="AA542" s="7">
        <v>276</v>
      </c>
      <c r="AB542" s="8">
        <v>20</v>
      </c>
      <c r="AC542" s="8" t="s">
        <v>7603</v>
      </c>
      <c r="AD542" s="8">
        <v>26</v>
      </c>
      <c r="AE542" s="8" t="s">
        <v>290</v>
      </c>
      <c r="AF542" s="8" t="s">
        <v>290</v>
      </c>
      <c r="AG542" s="8">
        <v>489</v>
      </c>
      <c r="AH542" s="8">
        <v>18</v>
      </c>
      <c r="AI542" s="9">
        <v>562</v>
      </c>
      <c r="AJ542" s="9" t="s">
        <v>7603</v>
      </c>
      <c r="AK542" s="9">
        <v>562</v>
      </c>
    </row>
    <row r="543" spans="1:37">
      <c r="A543">
        <v>2014</v>
      </c>
      <c r="B543" s="10" t="s">
        <v>2864</v>
      </c>
      <c r="C543" s="11" t="s">
        <v>9796</v>
      </c>
      <c r="D543" s="11" t="s">
        <v>6497</v>
      </c>
      <c r="E543" s="11" t="s">
        <v>2866</v>
      </c>
      <c r="F543" s="11" t="s">
        <v>2819</v>
      </c>
      <c r="G543" s="11" t="s">
        <v>12453</v>
      </c>
      <c r="H543" s="11" t="s">
        <v>6499</v>
      </c>
      <c r="I543" s="11" t="str">
        <f>INDEX(CountyList!A:A, MATCH(MID(B543, 3, 3), CountyList!B:B, 0))</f>
        <v>Dupage</v>
      </c>
      <c r="J543" s="29">
        <v>107</v>
      </c>
      <c r="K543" s="29">
        <v>34</v>
      </c>
      <c r="L543" s="29">
        <v>14</v>
      </c>
      <c r="M543" s="29">
        <v>12</v>
      </c>
      <c r="N543" s="29" t="s">
        <v>290</v>
      </c>
      <c r="O543" s="29">
        <v>11</v>
      </c>
      <c r="P543" s="29" t="s">
        <v>290</v>
      </c>
      <c r="Q543" s="29" t="s">
        <v>290</v>
      </c>
      <c r="R543" s="29" t="s">
        <v>7603</v>
      </c>
      <c r="S543" s="29" t="s">
        <v>7603</v>
      </c>
      <c r="T543" s="29" t="s">
        <v>7603</v>
      </c>
      <c r="U543" s="29" t="s">
        <v>7603</v>
      </c>
      <c r="V543" s="29" t="s">
        <v>7603</v>
      </c>
      <c r="W543" s="29" t="s">
        <v>7603</v>
      </c>
      <c r="X543" s="29" t="s">
        <v>7603</v>
      </c>
      <c r="Y543" s="29" t="s">
        <v>7603</v>
      </c>
      <c r="Z543" s="7">
        <v>105</v>
      </c>
      <c r="AA543" s="7">
        <v>90</v>
      </c>
      <c r="AB543" s="8">
        <v>19</v>
      </c>
      <c r="AC543" s="8" t="s">
        <v>7603</v>
      </c>
      <c r="AD543" s="8">
        <v>45</v>
      </c>
      <c r="AE543" s="8" t="s">
        <v>290</v>
      </c>
      <c r="AF543" s="8" t="s">
        <v>7603</v>
      </c>
      <c r="AG543" s="8">
        <v>110</v>
      </c>
      <c r="AH543" s="8">
        <v>16</v>
      </c>
      <c r="AI543" s="9">
        <v>195</v>
      </c>
      <c r="AJ543" s="9" t="s">
        <v>7603</v>
      </c>
      <c r="AK543" s="9">
        <v>195</v>
      </c>
    </row>
    <row r="544" spans="1:37">
      <c r="A544">
        <v>2014</v>
      </c>
      <c r="B544" s="10" t="s">
        <v>12454</v>
      </c>
      <c r="C544" s="11" t="s">
        <v>9799</v>
      </c>
      <c r="D544" s="11" t="s">
        <v>12455</v>
      </c>
      <c r="E544" s="11" t="s">
        <v>9802</v>
      </c>
      <c r="F544" s="11" t="s">
        <v>3030</v>
      </c>
      <c r="G544" s="11" t="s">
        <v>12456</v>
      </c>
      <c r="H544" s="11" t="s">
        <v>12457</v>
      </c>
      <c r="I544" s="11" t="str">
        <f>INDEX(CountyList!A:A, MATCH(MID(B544, 3, 3), CountyList!B:B, 0))</f>
        <v>Dupage</v>
      </c>
      <c r="J544" s="29">
        <v>43</v>
      </c>
      <c r="K544" s="29">
        <v>36</v>
      </c>
      <c r="L544" s="29">
        <v>30</v>
      </c>
      <c r="M544" s="29">
        <v>23</v>
      </c>
      <c r="N544" s="29">
        <v>42</v>
      </c>
      <c r="O544" s="29">
        <v>33</v>
      </c>
      <c r="P544" s="29">
        <v>37</v>
      </c>
      <c r="Q544" s="29">
        <v>38</v>
      </c>
      <c r="R544" s="29">
        <v>48</v>
      </c>
      <c r="S544" s="29">
        <v>21</v>
      </c>
      <c r="T544" s="29" t="s">
        <v>7603</v>
      </c>
      <c r="U544" s="29" t="s">
        <v>7603</v>
      </c>
      <c r="V544" s="29" t="s">
        <v>7603</v>
      </c>
      <c r="W544" s="29" t="s">
        <v>7603</v>
      </c>
      <c r="X544" s="29" t="s">
        <v>290</v>
      </c>
      <c r="Y544" s="29" t="s">
        <v>7603</v>
      </c>
      <c r="Z544" s="7">
        <v>175</v>
      </c>
      <c r="AA544" s="7">
        <v>182</v>
      </c>
      <c r="AB544" s="8">
        <v>14</v>
      </c>
      <c r="AC544" s="8" t="s">
        <v>7603</v>
      </c>
      <c r="AD544" s="8">
        <v>50</v>
      </c>
      <c r="AE544" s="8" t="s">
        <v>7603</v>
      </c>
      <c r="AF544" s="8" t="s">
        <v>7603</v>
      </c>
      <c r="AG544" s="8">
        <v>289</v>
      </c>
      <c r="AH544" s="8" t="s">
        <v>290</v>
      </c>
      <c r="AI544" s="9">
        <v>357</v>
      </c>
      <c r="AJ544" s="9" t="s">
        <v>7603</v>
      </c>
      <c r="AK544" s="9">
        <v>357</v>
      </c>
    </row>
    <row r="545" spans="1:37">
      <c r="A545">
        <v>2014</v>
      </c>
      <c r="B545" s="10" t="s">
        <v>2867</v>
      </c>
      <c r="C545" s="11" t="s">
        <v>2868</v>
      </c>
      <c r="D545" s="11" t="s">
        <v>12458</v>
      </c>
      <c r="E545" s="11" t="s">
        <v>2869</v>
      </c>
      <c r="F545" s="11" t="s">
        <v>2856</v>
      </c>
      <c r="G545" s="11" t="s">
        <v>12459</v>
      </c>
      <c r="H545" s="11" t="s">
        <v>6502</v>
      </c>
      <c r="I545" s="11" t="str">
        <f>INDEX(CountyList!A:A, MATCH(MID(B545, 3, 3), CountyList!B:B, 0))</f>
        <v>Dupage</v>
      </c>
      <c r="J545" s="29">
        <v>61</v>
      </c>
      <c r="K545" s="29">
        <v>60</v>
      </c>
      <c r="L545" s="29">
        <v>48</v>
      </c>
      <c r="M545" s="29">
        <v>40</v>
      </c>
      <c r="N545" s="29">
        <v>48</v>
      </c>
      <c r="O545" s="29">
        <v>40</v>
      </c>
      <c r="P545" s="29">
        <v>57</v>
      </c>
      <c r="Q545" s="29">
        <v>47</v>
      </c>
      <c r="R545" s="29">
        <v>43</v>
      </c>
      <c r="S545" s="29">
        <v>49</v>
      </c>
      <c r="T545" s="29" t="s">
        <v>7603</v>
      </c>
      <c r="U545" s="29" t="s">
        <v>7603</v>
      </c>
      <c r="V545" s="29" t="s">
        <v>7603</v>
      </c>
      <c r="W545" s="29" t="s">
        <v>7603</v>
      </c>
      <c r="X545" s="29" t="s">
        <v>290</v>
      </c>
      <c r="Y545" s="29" t="s">
        <v>7603</v>
      </c>
      <c r="Z545" s="7">
        <v>274</v>
      </c>
      <c r="AA545" s="7">
        <v>227</v>
      </c>
      <c r="AB545" s="8">
        <v>10</v>
      </c>
      <c r="AC545" s="8" t="s">
        <v>7603</v>
      </c>
      <c r="AD545" s="8" t="s">
        <v>290</v>
      </c>
      <c r="AE545" s="8" t="s">
        <v>290</v>
      </c>
      <c r="AF545" s="8" t="s">
        <v>7603</v>
      </c>
      <c r="AG545" s="8">
        <v>455</v>
      </c>
      <c r="AH545" s="8">
        <v>23</v>
      </c>
      <c r="AI545" s="9">
        <v>501</v>
      </c>
      <c r="AJ545" s="9" t="s">
        <v>7603</v>
      </c>
      <c r="AK545" s="9">
        <v>501</v>
      </c>
    </row>
    <row r="546" spans="1:37">
      <c r="A546">
        <v>2014</v>
      </c>
      <c r="B546" s="10" t="s">
        <v>2870</v>
      </c>
      <c r="C546" s="11" t="s">
        <v>2871</v>
      </c>
      <c r="D546" s="11" t="s">
        <v>9809</v>
      </c>
      <c r="E546" s="11" t="s">
        <v>2874</v>
      </c>
      <c r="F546" s="11" t="s">
        <v>2875</v>
      </c>
      <c r="G546" s="11" t="s">
        <v>12460</v>
      </c>
      <c r="H546" s="11" t="s">
        <v>6505</v>
      </c>
      <c r="I546" s="11" t="str">
        <f>INDEX(CountyList!A:A, MATCH(MID(B546, 3, 3), CountyList!B:B, 0))</f>
        <v>Dupage</v>
      </c>
      <c r="J546" s="29">
        <v>40</v>
      </c>
      <c r="K546" s="29">
        <v>30</v>
      </c>
      <c r="L546" s="29">
        <v>43</v>
      </c>
      <c r="M546" s="29">
        <v>39</v>
      </c>
      <c r="N546" s="29">
        <v>31</v>
      </c>
      <c r="O546" s="29">
        <v>45</v>
      </c>
      <c r="P546" s="29">
        <v>34</v>
      </c>
      <c r="Q546" s="29">
        <v>24</v>
      </c>
      <c r="R546" s="29">
        <v>34</v>
      </c>
      <c r="S546" s="29">
        <v>28</v>
      </c>
      <c r="T546" s="29" t="s">
        <v>7603</v>
      </c>
      <c r="U546" s="29" t="s">
        <v>7603</v>
      </c>
      <c r="V546" s="29" t="s">
        <v>7603</v>
      </c>
      <c r="W546" s="29" t="s">
        <v>7603</v>
      </c>
      <c r="X546" s="29" t="s">
        <v>7603</v>
      </c>
      <c r="Y546" s="29" t="s">
        <v>7603</v>
      </c>
      <c r="Z546" s="7">
        <v>199</v>
      </c>
      <c r="AA546" s="7">
        <v>149</v>
      </c>
      <c r="AB546" s="8">
        <v>50</v>
      </c>
      <c r="AC546" s="8" t="s">
        <v>7603</v>
      </c>
      <c r="AD546" s="8">
        <v>115</v>
      </c>
      <c r="AE546" s="8" t="s">
        <v>290</v>
      </c>
      <c r="AF546" s="8" t="s">
        <v>290</v>
      </c>
      <c r="AG546" s="8">
        <v>142</v>
      </c>
      <c r="AH546" s="8">
        <v>30</v>
      </c>
      <c r="AI546" s="9">
        <v>348</v>
      </c>
      <c r="AJ546" s="9" t="s">
        <v>7603</v>
      </c>
      <c r="AK546" s="9">
        <v>348</v>
      </c>
    </row>
    <row r="547" spans="1:37">
      <c r="A547">
        <v>2014</v>
      </c>
      <c r="B547" s="10" t="s">
        <v>2877</v>
      </c>
      <c r="C547" s="11" t="s">
        <v>2878</v>
      </c>
      <c r="D547" s="11" t="s">
        <v>12461</v>
      </c>
      <c r="E547" s="11" t="s">
        <v>2881</v>
      </c>
      <c r="F547" s="11" t="s">
        <v>2826</v>
      </c>
      <c r="G547" s="11" t="s">
        <v>12462</v>
      </c>
      <c r="H547" s="11" t="s">
        <v>6507</v>
      </c>
      <c r="I547" s="11" t="str">
        <f>INDEX(CountyList!A:A, MATCH(MID(B547, 3, 3), CountyList!B:B, 0))</f>
        <v>Dupage</v>
      </c>
      <c r="J547" s="29">
        <v>68</v>
      </c>
      <c r="K547" s="29">
        <v>50</v>
      </c>
      <c r="L547" s="29">
        <v>35</v>
      </c>
      <c r="M547" s="29">
        <v>63</v>
      </c>
      <c r="N547" s="29">
        <v>51</v>
      </c>
      <c r="O547" s="29">
        <v>64</v>
      </c>
      <c r="P547" s="29">
        <v>51</v>
      </c>
      <c r="Q547" s="29">
        <v>51</v>
      </c>
      <c r="R547" s="29">
        <v>63</v>
      </c>
      <c r="S547" s="29">
        <v>58</v>
      </c>
      <c r="T547" s="29" t="s">
        <v>7603</v>
      </c>
      <c r="U547" s="29" t="s">
        <v>7603</v>
      </c>
      <c r="V547" s="29" t="s">
        <v>7603</v>
      </c>
      <c r="W547" s="29" t="s">
        <v>7603</v>
      </c>
      <c r="X547" s="29" t="s">
        <v>7603</v>
      </c>
      <c r="Y547" s="29" t="s">
        <v>7603</v>
      </c>
      <c r="Z547" s="7">
        <v>293</v>
      </c>
      <c r="AA547" s="7">
        <v>261</v>
      </c>
      <c r="AB547" s="8">
        <v>20</v>
      </c>
      <c r="AC547" s="8" t="s">
        <v>7603</v>
      </c>
      <c r="AD547" s="8">
        <v>20</v>
      </c>
      <c r="AE547" s="8" t="s">
        <v>290</v>
      </c>
      <c r="AF547" s="8" t="s">
        <v>290</v>
      </c>
      <c r="AG547" s="8">
        <v>493</v>
      </c>
      <c r="AH547" s="8">
        <v>18</v>
      </c>
      <c r="AI547" s="9">
        <v>554</v>
      </c>
      <c r="AJ547" s="9" t="s">
        <v>7603</v>
      </c>
      <c r="AK547" s="9">
        <v>554</v>
      </c>
    </row>
    <row r="548" spans="1:37">
      <c r="A548">
        <v>2014</v>
      </c>
      <c r="B548" s="10" t="s">
        <v>2882</v>
      </c>
      <c r="C548" s="11" t="s">
        <v>2883</v>
      </c>
      <c r="D548" s="11" t="s">
        <v>12463</v>
      </c>
      <c r="E548" s="11" t="s">
        <v>2886</v>
      </c>
      <c r="F548" s="11" t="s">
        <v>2801</v>
      </c>
      <c r="G548" s="11" t="s">
        <v>12464</v>
      </c>
      <c r="H548" s="11" t="s">
        <v>6510</v>
      </c>
      <c r="I548" s="11" t="str">
        <f>INDEX(CountyList!A:A, MATCH(MID(B548, 3, 3), CountyList!B:B, 0))</f>
        <v>Dupage</v>
      </c>
      <c r="J548" s="29" t="s">
        <v>7603</v>
      </c>
      <c r="K548" s="29">
        <v>64</v>
      </c>
      <c r="L548" s="29">
        <v>65</v>
      </c>
      <c r="M548" s="29">
        <v>66</v>
      </c>
      <c r="N548" s="29">
        <v>62</v>
      </c>
      <c r="O548" s="29">
        <v>71</v>
      </c>
      <c r="P548" s="29">
        <v>66</v>
      </c>
      <c r="Q548" s="29">
        <v>69</v>
      </c>
      <c r="R548" s="29">
        <v>63</v>
      </c>
      <c r="S548" s="29">
        <v>73</v>
      </c>
      <c r="T548" s="29" t="s">
        <v>7603</v>
      </c>
      <c r="U548" s="29" t="s">
        <v>7603</v>
      </c>
      <c r="V548" s="29" t="s">
        <v>7603</v>
      </c>
      <c r="W548" s="29" t="s">
        <v>7603</v>
      </c>
      <c r="X548" s="29" t="s">
        <v>7603</v>
      </c>
      <c r="Y548" s="29" t="s">
        <v>7603</v>
      </c>
      <c r="Z548" s="7">
        <v>348</v>
      </c>
      <c r="AA548" s="7">
        <v>251</v>
      </c>
      <c r="AB548" s="8">
        <v>16</v>
      </c>
      <c r="AC548" s="8" t="s">
        <v>7603</v>
      </c>
      <c r="AD548" s="8">
        <v>19</v>
      </c>
      <c r="AE548" s="8" t="s">
        <v>290</v>
      </c>
      <c r="AF548" s="8" t="s">
        <v>290</v>
      </c>
      <c r="AG548" s="8">
        <v>533</v>
      </c>
      <c r="AH548" s="8">
        <v>23</v>
      </c>
      <c r="AI548" s="9">
        <v>599</v>
      </c>
      <c r="AJ548" s="9" t="s">
        <v>7603</v>
      </c>
      <c r="AK548" s="9">
        <v>599</v>
      </c>
    </row>
    <row r="549" spans="1:37">
      <c r="A549">
        <v>2014</v>
      </c>
      <c r="B549" s="10" t="s">
        <v>2888</v>
      </c>
      <c r="C549" s="11" t="s">
        <v>2889</v>
      </c>
      <c r="D549" s="11" t="s">
        <v>12465</v>
      </c>
      <c r="E549" s="11" t="s">
        <v>2891</v>
      </c>
      <c r="F549" s="11" t="s">
        <v>2892</v>
      </c>
      <c r="G549" s="11" t="s">
        <v>12466</v>
      </c>
      <c r="H549" s="11" t="s">
        <v>6513</v>
      </c>
      <c r="I549" s="11" t="str">
        <f>INDEX(CountyList!A:A, MATCH(MID(B549, 3, 3), CountyList!B:B, 0))</f>
        <v>Dupage</v>
      </c>
      <c r="J549" s="29" t="s">
        <v>7603</v>
      </c>
      <c r="K549" s="29">
        <v>55</v>
      </c>
      <c r="L549" s="29">
        <v>51</v>
      </c>
      <c r="M549" s="29">
        <v>51</v>
      </c>
      <c r="N549" s="29">
        <v>59</v>
      </c>
      <c r="O549" s="29">
        <v>61</v>
      </c>
      <c r="P549" s="29">
        <v>63</v>
      </c>
      <c r="Q549" s="29">
        <v>58</v>
      </c>
      <c r="R549" s="29">
        <v>60</v>
      </c>
      <c r="S549" s="29">
        <v>63</v>
      </c>
      <c r="T549" s="29" t="s">
        <v>7603</v>
      </c>
      <c r="U549" s="29" t="s">
        <v>7603</v>
      </c>
      <c r="V549" s="29" t="s">
        <v>7603</v>
      </c>
      <c r="W549" s="29" t="s">
        <v>7603</v>
      </c>
      <c r="X549" s="29">
        <v>12</v>
      </c>
      <c r="Y549" s="29" t="s">
        <v>7603</v>
      </c>
      <c r="Z549" s="7">
        <v>281</v>
      </c>
      <c r="AA549" s="7">
        <v>252</v>
      </c>
      <c r="AB549" s="8">
        <v>26</v>
      </c>
      <c r="AC549" s="8" t="s">
        <v>290</v>
      </c>
      <c r="AD549" s="8" t="s">
        <v>290</v>
      </c>
      <c r="AE549" s="8" t="s">
        <v>7603</v>
      </c>
      <c r="AF549" s="8" t="s">
        <v>7603</v>
      </c>
      <c r="AG549" s="8">
        <v>496</v>
      </c>
      <c r="AH549" s="8" t="s">
        <v>290</v>
      </c>
      <c r="AI549" s="9">
        <v>533</v>
      </c>
      <c r="AJ549" s="9" t="s">
        <v>7603</v>
      </c>
      <c r="AK549" s="9">
        <v>533</v>
      </c>
    </row>
    <row r="550" spans="1:37">
      <c r="A550">
        <v>2014</v>
      </c>
      <c r="B550" s="10" t="s">
        <v>2894</v>
      </c>
      <c r="C550" s="11" t="s">
        <v>2895</v>
      </c>
      <c r="D550" s="11" t="s">
        <v>9823</v>
      </c>
      <c r="E550" s="11" t="s">
        <v>2897</v>
      </c>
      <c r="F550" s="11" t="s">
        <v>2898</v>
      </c>
      <c r="G550" s="11" t="s">
        <v>12467</v>
      </c>
      <c r="H550" s="11" t="s">
        <v>6516</v>
      </c>
      <c r="I550" s="11" t="str">
        <f>INDEX(CountyList!A:A, MATCH(MID(B550, 3, 3), CountyList!B:B, 0))</f>
        <v>Dupage</v>
      </c>
      <c r="J550" s="29">
        <v>41</v>
      </c>
      <c r="K550" s="29">
        <v>30</v>
      </c>
      <c r="L550" s="29">
        <v>25</v>
      </c>
      <c r="M550" s="29">
        <v>29</v>
      </c>
      <c r="N550" s="29">
        <v>28</v>
      </c>
      <c r="O550" s="29">
        <v>33</v>
      </c>
      <c r="P550" s="29">
        <v>26</v>
      </c>
      <c r="Q550" s="29">
        <v>26</v>
      </c>
      <c r="R550" s="29">
        <v>28</v>
      </c>
      <c r="S550" s="29">
        <v>25</v>
      </c>
      <c r="T550" s="29" t="s">
        <v>7603</v>
      </c>
      <c r="U550" s="29" t="s">
        <v>7603</v>
      </c>
      <c r="V550" s="29" t="s">
        <v>7603</v>
      </c>
      <c r="W550" s="29" t="s">
        <v>7603</v>
      </c>
      <c r="X550" s="29" t="s">
        <v>290</v>
      </c>
      <c r="Y550" s="29" t="s">
        <v>7603</v>
      </c>
      <c r="Z550" s="7">
        <v>150</v>
      </c>
      <c r="AA550" s="7">
        <v>148</v>
      </c>
      <c r="AB550" s="8">
        <v>29</v>
      </c>
      <c r="AC550" s="8" t="s">
        <v>7603</v>
      </c>
      <c r="AD550" s="8">
        <v>31</v>
      </c>
      <c r="AE550" s="8" t="s">
        <v>7603</v>
      </c>
      <c r="AF550" s="8" t="s">
        <v>7603</v>
      </c>
      <c r="AG550" s="8">
        <v>237</v>
      </c>
      <c r="AH550" s="8" t="s">
        <v>290</v>
      </c>
      <c r="AI550" s="9">
        <v>298</v>
      </c>
      <c r="AJ550" s="9" t="s">
        <v>7603</v>
      </c>
      <c r="AK550" s="9">
        <v>298</v>
      </c>
    </row>
    <row r="551" spans="1:37">
      <c r="A551">
        <v>2014</v>
      </c>
      <c r="B551" s="10" t="s">
        <v>2900</v>
      </c>
      <c r="C551" s="11" t="s">
        <v>2901</v>
      </c>
      <c r="D551" s="11" t="s">
        <v>9826</v>
      </c>
      <c r="E551" s="11" t="s">
        <v>2904</v>
      </c>
      <c r="F551" s="11" t="s">
        <v>2851</v>
      </c>
      <c r="G551" s="11" t="s">
        <v>12468</v>
      </c>
      <c r="H551" s="11" t="s">
        <v>6519</v>
      </c>
      <c r="I551" s="11" t="str">
        <f>INDEX(CountyList!A:A, MATCH(MID(B551, 3, 3), CountyList!B:B, 0))</f>
        <v>Dupage</v>
      </c>
      <c r="J551" s="29">
        <v>83</v>
      </c>
      <c r="K551" s="29">
        <v>55</v>
      </c>
      <c r="L551" s="29">
        <v>55</v>
      </c>
      <c r="M551" s="29">
        <v>39</v>
      </c>
      <c r="N551" s="29">
        <v>46</v>
      </c>
      <c r="O551" s="29">
        <v>46</v>
      </c>
      <c r="P551" s="29">
        <v>50</v>
      </c>
      <c r="Q551" s="29">
        <v>51</v>
      </c>
      <c r="R551" s="29">
        <v>45</v>
      </c>
      <c r="S551" s="29">
        <v>48</v>
      </c>
      <c r="T551" s="29" t="s">
        <v>7603</v>
      </c>
      <c r="U551" s="29" t="s">
        <v>7603</v>
      </c>
      <c r="V551" s="29" t="s">
        <v>7603</v>
      </c>
      <c r="W551" s="29" t="s">
        <v>7603</v>
      </c>
      <c r="X551" s="29" t="s">
        <v>7603</v>
      </c>
      <c r="Y551" s="29" t="s">
        <v>7603</v>
      </c>
      <c r="Z551" s="7">
        <v>276</v>
      </c>
      <c r="AA551" s="7">
        <v>242</v>
      </c>
      <c r="AB551" s="8">
        <v>37</v>
      </c>
      <c r="AC551" s="8" t="s">
        <v>7603</v>
      </c>
      <c r="AD551" s="8">
        <v>26</v>
      </c>
      <c r="AE551" s="8" t="s">
        <v>290</v>
      </c>
      <c r="AF551" s="8" t="s">
        <v>7603</v>
      </c>
      <c r="AG551" s="8">
        <v>405</v>
      </c>
      <c r="AH551" s="8">
        <v>41</v>
      </c>
      <c r="AI551" s="9">
        <v>518</v>
      </c>
      <c r="AJ551" s="9" t="s">
        <v>7603</v>
      </c>
      <c r="AK551" s="9">
        <v>518</v>
      </c>
    </row>
    <row r="552" spans="1:37">
      <c r="A552">
        <v>2014</v>
      </c>
      <c r="B552" s="10" t="s">
        <v>2905</v>
      </c>
      <c r="C552" s="11" t="s">
        <v>2906</v>
      </c>
      <c r="D552" s="11" t="s">
        <v>9831</v>
      </c>
      <c r="E552" s="11" t="s">
        <v>2908</v>
      </c>
      <c r="F552" s="11" t="s">
        <v>2862</v>
      </c>
      <c r="G552" s="11" t="s">
        <v>12469</v>
      </c>
      <c r="H552" s="11" t="s">
        <v>6522</v>
      </c>
      <c r="I552" s="11" t="str">
        <f>INDEX(CountyList!A:A, MATCH(MID(B552, 3, 3), CountyList!B:B, 0))</f>
        <v>Dupage</v>
      </c>
      <c r="J552" s="29" t="s">
        <v>7603</v>
      </c>
      <c r="K552" s="29" t="s">
        <v>7603</v>
      </c>
      <c r="L552" s="29" t="s">
        <v>7603</v>
      </c>
      <c r="M552" s="29" t="s">
        <v>7603</v>
      </c>
      <c r="N552" s="29" t="s">
        <v>7603</v>
      </c>
      <c r="O552" s="29" t="s">
        <v>7603</v>
      </c>
      <c r="P552" s="29" t="s">
        <v>7603</v>
      </c>
      <c r="Q552" s="29" t="s">
        <v>7603</v>
      </c>
      <c r="R552" s="29" t="s">
        <v>7603</v>
      </c>
      <c r="S552" s="29" t="s">
        <v>7603</v>
      </c>
      <c r="T552" s="29">
        <v>358</v>
      </c>
      <c r="U552" s="29">
        <v>327</v>
      </c>
      <c r="V552" s="29">
        <v>342</v>
      </c>
      <c r="W552" s="29">
        <v>330</v>
      </c>
      <c r="X552" s="29" t="s">
        <v>7603</v>
      </c>
      <c r="Y552" s="29" t="s">
        <v>7603</v>
      </c>
      <c r="Z552" s="7">
        <v>672</v>
      </c>
      <c r="AA552" s="7">
        <v>685</v>
      </c>
      <c r="AB552" s="8">
        <v>18</v>
      </c>
      <c r="AC552" s="8" t="s">
        <v>290</v>
      </c>
      <c r="AD552" s="8">
        <v>54</v>
      </c>
      <c r="AE552" s="8" t="s">
        <v>290</v>
      </c>
      <c r="AF552" s="8" t="s">
        <v>7603</v>
      </c>
      <c r="AG552" s="8">
        <v>1194</v>
      </c>
      <c r="AH552" s="8">
        <v>85</v>
      </c>
      <c r="AI552" s="9" t="s">
        <v>7603</v>
      </c>
      <c r="AJ552" s="9">
        <v>1357</v>
      </c>
      <c r="AK552" s="9">
        <v>1357</v>
      </c>
    </row>
    <row r="553" spans="1:37">
      <c r="A553">
        <v>2014</v>
      </c>
      <c r="B553" s="10" t="s">
        <v>2909</v>
      </c>
      <c r="C553" s="11" t="s">
        <v>2910</v>
      </c>
      <c r="D553" s="11" t="s">
        <v>9834</v>
      </c>
      <c r="E553" s="11" t="s">
        <v>2911</v>
      </c>
      <c r="F553" s="11" t="s">
        <v>2801</v>
      </c>
      <c r="G553" s="11" t="s">
        <v>12470</v>
      </c>
      <c r="H553" s="11" t="s">
        <v>6525</v>
      </c>
      <c r="I553" s="11" t="str">
        <f>INDEX(CountyList!A:A, MATCH(MID(B553, 3, 3), CountyList!B:B, 0))</f>
        <v>Dupage</v>
      </c>
      <c r="J553" s="29" t="s">
        <v>7603</v>
      </c>
      <c r="K553" s="29">
        <v>35</v>
      </c>
      <c r="L553" s="29">
        <v>30</v>
      </c>
      <c r="M553" s="29">
        <v>28</v>
      </c>
      <c r="N553" s="29">
        <v>27</v>
      </c>
      <c r="O553" s="29">
        <v>26</v>
      </c>
      <c r="P553" s="29">
        <v>30</v>
      </c>
      <c r="Q553" s="29">
        <v>31</v>
      </c>
      <c r="R553" s="29">
        <v>24</v>
      </c>
      <c r="S553" s="29">
        <v>28</v>
      </c>
      <c r="T553" s="29" t="s">
        <v>7603</v>
      </c>
      <c r="U553" s="29" t="s">
        <v>7603</v>
      </c>
      <c r="V553" s="29" t="s">
        <v>7603</v>
      </c>
      <c r="W553" s="29" t="s">
        <v>7603</v>
      </c>
      <c r="X553" s="29">
        <v>30</v>
      </c>
      <c r="Y553" s="29" t="s">
        <v>7603</v>
      </c>
      <c r="Z553" s="7">
        <v>148</v>
      </c>
      <c r="AA553" s="7">
        <v>141</v>
      </c>
      <c r="AB553" s="8">
        <v>16</v>
      </c>
      <c r="AC553" s="8" t="s">
        <v>7603</v>
      </c>
      <c r="AD553" s="8">
        <v>17</v>
      </c>
      <c r="AE553" s="8" t="s">
        <v>290</v>
      </c>
      <c r="AF553" s="8" t="s">
        <v>7603</v>
      </c>
      <c r="AG553" s="8">
        <v>238</v>
      </c>
      <c r="AH553" s="8">
        <v>16</v>
      </c>
      <c r="AI553" s="9">
        <v>289</v>
      </c>
      <c r="AJ553" s="9" t="s">
        <v>7603</v>
      </c>
      <c r="AK553" s="9">
        <v>289</v>
      </c>
    </row>
    <row r="554" spans="1:37">
      <c r="A554">
        <v>2014</v>
      </c>
      <c r="B554" s="10" t="s">
        <v>2912</v>
      </c>
      <c r="C554" s="11" t="s">
        <v>2913</v>
      </c>
      <c r="D554" s="11" t="s">
        <v>12471</v>
      </c>
      <c r="E554" s="11" t="s">
        <v>2915</v>
      </c>
      <c r="F554" s="11" t="s">
        <v>2916</v>
      </c>
      <c r="G554" s="11" t="s">
        <v>12472</v>
      </c>
      <c r="H554" s="11" t="s">
        <v>6528</v>
      </c>
      <c r="I554" s="11" t="str">
        <f>INDEX(CountyList!A:A, MATCH(MID(B554, 3, 3), CountyList!B:B, 0))</f>
        <v>Dupage</v>
      </c>
      <c r="J554" s="29" t="s">
        <v>7603</v>
      </c>
      <c r="K554" s="29">
        <v>33</v>
      </c>
      <c r="L554" s="29">
        <v>34</v>
      </c>
      <c r="M554" s="29">
        <v>33</v>
      </c>
      <c r="N554" s="29">
        <v>24</v>
      </c>
      <c r="O554" s="29">
        <v>28</v>
      </c>
      <c r="P554" s="29">
        <v>32</v>
      </c>
      <c r="Q554" s="29">
        <v>21</v>
      </c>
      <c r="R554" s="29">
        <v>23</v>
      </c>
      <c r="S554" s="29">
        <v>27</v>
      </c>
      <c r="T554" s="29" t="s">
        <v>7603</v>
      </c>
      <c r="U554" s="29" t="s">
        <v>7603</v>
      </c>
      <c r="V554" s="29" t="s">
        <v>7603</v>
      </c>
      <c r="W554" s="29" t="s">
        <v>7603</v>
      </c>
      <c r="X554" s="29" t="s">
        <v>7603</v>
      </c>
      <c r="Y554" s="29" t="s">
        <v>7603</v>
      </c>
      <c r="Z554" s="7">
        <v>106</v>
      </c>
      <c r="AA554" s="7">
        <v>149</v>
      </c>
      <c r="AB554" s="8">
        <v>22</v>
      </c>
      <c r="AC554" s="8" t="s">
        <v>7603</v>
      </c>
      <c r="AD554" s="8">
        <v>75</v>
      </c>
      <c r="AE554" s="8">
        <v>14</v>
      </c>
      <c r="AF554" s="8" t="s">
        <v>7603</v>
      </c>
      <c r="AG554" s="8">
        <v>131</v>
      </c>
      <c r="AH554" s="8">
        <v>13</v>
      </c>
      <c r="AI554" s="9">
        <v>255</v>
      </c>
      <c r="AJ554" s="9" t="s">
        <v>7603</v>
      </c>
      <c r="AK554" s="9">
        <v>255</v>
      </c>
    </row>
    <row r="555" spans="1:37">
      <c r="A555">
        <v>2014</v>
      </c>
      <c r="B555" s="10" t="s">
        <v>2918</v>
      </c>
      <c r="C555" s="11" t="s">
        <v>2919</v>
      </c>
      <c r="D555" s="11" t="s">
        <v>9840</v>
      </c>
      <c r="E555" s="11" t="s">
        <v>2921</v>
      </c>
      <c r="F555" s="11" t="s">
        <v>2832</v>
      </c>
      <c r="G555" s="11" t="s">
        <v>12473</v>
      </c>
      <c r="H555" s="11" t="s">
        <v>6531</v>
      </c>
      <c r="I555" s="11" t="str">
        <f>INDEX(CountyList!A:A, MATCH(MID(B555, 3, 3), CountyList!B:B, 0))</f>
        <v>Dupage</v>
      </c>
      <c r="J555" s="29">
        <v>72</v>
      </c>
      <c r="K555" s="29">
        <v>41</v>
      </c>
      <c r="L555" s="29">
        <v>52</v>
      </c>
      <c r="M555" s="29">
        <v>53</v>
      </c>
      <c r="N555" s="29">
        <v>52</v>
      </c>
      <c r="O555" s="29">
        <v>58</v>
      </c>
      <c r="P555" s="29">
        <v>69</v>
      </c>
      <c r="Q555" s="29">
        <v>67</v>
      </c>
      <c r="R555" s="29">
        <v>69</v>
      </c>
      <c r="S555" s="29">
        <v>68</v>
      </c>
      <c r="T555" s="29" t="s">
        <v>7603</v>
      </c>
      <c r="U555" s="29" t="s">
        <v>7603</v>
      </c>
      <c r="V555" s="29" t="s">
        <v>7603</v>
      </c>
      <c r="W555" s="29" t="s">
        <v>7603</v>
      </c>
      <c r="X555" s="29">
        <v>39</v>
      </c>
      <c r="Y555" s="29" t="s">
        <v>7603</v>
      </c>
      <c r="Z555" s="7">
        <v>325</v>
      </c>
      <c r="AA555" s="7">
        <v>315</v>
      </c>
      <c r="AB555" s="8">
        <v>11</v>
      </c>
      <c r="AC555" s="8" t="s">
        <v>7603</v>
      </c>
      <c r="AD555" s="8">
        <v>28</v>
      </c>
      <c r="AE555" s="8" t="s">
        <v>7603</v>
      </c>
      <c r="AF555" s="8" t="s">
        <v>7603</v>
      </c>
      <c r="AG555" s="8">
        <v>581</v>
      </c>
      <c r="AH555" s="8">
        <v>20</v>
      </c>
      <c r="AI555" s="9">
        <v>640</v>
      </c>
      <c r="AJ555" s="9" t="s">
        <v>7603</v>
      </c>
      <c r="AK555" s="9">
        <v>640</v>
      </c>
    </row>
    <row r="556" spans="1:37">
      <c r="A556">
        <v>2014</v>
      </c>
      <c r="B556" s="10" t="s">
        <v>2922</v>
      </c>
      <c r="C556" s="11" t="s">
        <v>2923</v>
      </c>
      <c r="D556" s="11" t="s">
        <v>6532</v>
      </c>
      <c r="E556" s="11" t="s">
        <v>2926</v>
      </c>
      <c r="F556" s="11" t="s">
        <v>2839</v>
      </c>
      <c r="G556" s="11" t="s">
        <v>12474</v>
      </c>
      <c r="H556" s="11" t="s">
        <v>6534</v>
      </c>
      <c r="I556" s="11" t="str">
        <f>INDEX(CountyList!A:A, MATCH(MID(B556, 3, 3), CountyList!B:B, 0))</f>
        <v>Dupage</v>
      </c>
      <c r="J556" s="29" t="s">
        <v>7603</v>
      </c>
      <c r="K556" s="29" t="s">
        <v>7603</v>
      </c>
      <c r="L556" s="29" t="s">
        <v>7603</v>
      </c>
      <c r="M556" s="29" t="s">
        <v>7603</v>
      </c>
      <c r="N556" s="29" t="s">
        <v>7603</v>
      </c>
      <c r="O556" s="29" t="s">
        <v>7603</v>
      </c>
      <c r="P556" s="29" t="s">
        <v>7603</v>
      </c>
      <c r="Q556" s="29" t="s">
        <v>7603</v>
      </c>
      <c r="R556" s="29" t="s">
        <v>7603</v>
      </c>
      <c r="S556" s="29" t="s">
        <v>7603</v>
      </c>
      <c r="T556" s="29">
        <v>90</v>
      </c>
      <c r="U556" s="29">
        <v>102</v>
      </c>
      <c r="V556" s="29">
        <v>83</v>
      </c>
      <c r="W556" s="29">
        <v>91</v>
      </c>
      <c r="X556" s="29" t="s">
        <v>7603</v>
      </c>
      <c r="Y556" s="29" t="s">
        <v>290</v>
      </c>
      <c r="Z556" s="7">
        <v>194</v>
      </c>
      <c r="AA556" s="7">
        <v>181</v>
      </c>
      <c r="AB556" s="8">
        <v>24</v>
      </c>
      <c r="AC556" s="8" t="s">
        <v>7603</v>
      </c>
      <c r="AD556" s="8">
        <v>29</v>
      </c>
      <c r="AE556" s="8">
        <v>57</v>
      </c>
      <c r="AF556" s="8" t="s">
        <v>7603</v>
      </c>
      <c r="AG556" s="8">
        <v>263</v>
      </c>
      <c r="AH556" s="8" t="s">
        <v>290</v>
      </c>
      <c r="AI556" s="9" t="s">
        <v>7603</v>
      </c>
      <c r="AJ556" s="9">
        <v>375</v>
      </c>
      <c r="AK556" s="9">
        <v>375</v>
      </c>
    </row>
    <row r="557" spans="1:37">
      <c r="A557">
        <v>2014</v>
      </c>
      <c r="B557" s="10" t="s">
        <v>4706</v>
      </c>
      <c r="C557" s="11" t="s">
        <v>4707</v>
      </c>
      <c r="D557" s="11" t="s">
        <v>6535</v>
      </c>
      <c r="E557" s="11" t="s">
        <v>4709</v>
      </c>
      <c r="F557" s="11" t="s">
        <v>2801</v>
      </c>
      <c r="G557" s="11" t="s">
        <v>12475</v>
      </c>
      <c r="H557" s="11" t="s">
        <v>6537</v>
      </c>
      <c r="I557" s="11" t="str">
        <f>INDEX(CountyList!A:A, MATCH(MID(B557, 3, 3), CountyList!B:B, 0))</f>
        <v>Dupage</v>
      </c>
      <c r="J557" s="29">
        <v>12</v>
      </c>
      <c r="K557" s="29">
        <v>12</v>
      </c>
      <c r="L557" s="29">
        <v>11</v>
      </c>
      <c r="M557" s="29" t="s">
        <v>290</v>
      </c>
      <c r="N557" s="29" t="s">
        <v>290</v>
      </c>
      <c r="O557" s="29" t="s">
        <v>290</v>
      </c>
      <c r="P557" s="29" t="s">
        <v>290</v>
      </c>
      <c r="Q557" s="29" t="s">
        <v>290</v>
      </c>
      <c r="R557" s="29" t="s">
        <v>290</v>
      </c>
      <c r="S557" s="29" t="s">
        <v>290</v>
      </c>
      <c r="T557" s="29" t="s">
        <v>290</v>
      </c>
      <c r="U557" s="29" t="s">
        <v>290</v>
      </c>
      <c r="V557" s="29" t="s">
        <v>290</v>
      </c>
      <c r="W557" s="29" t="s">
        <v>290</v>
      </c>
      <c r="X557" s="29" t="s">
        <v>7603</v>
      </c>
      <c r="Y557" s="29" t="s">
        <v>7603</v>
      </c>
      <c r="Z557" s="7">
        <v>54</v>
      </c>
      <c r="AA557" s="7">
        <v>43</v>
      </c>
      <c r="AB557" s="8" t="s">
        <v>7603</v>
      </c>
      <c r="AC557" s="8" t="s">
        <v>7603</v>
      </c>
      <c r="AD557" s="8" t="s">
        <v>290</v>
      </c>
      <c r="AE557" s="8">
        <v>10</v>
      </c>
      <c r="AF557" s="8" t="s">
        <v>290</v>
      </c>
      <c r="AG557" s="8">
        <v>59</v>
      </c>
      <c r="AH557" s="8">
        <v>19</v>
      </c>
      <c r="AI557" s="9">
        <v>79</v>
      </c>
      <c r="AJ557" s="9">
        <v>18</v>
      </c>
      <c r="AK557" s="9">
        <v>97</v>
      </c>
    </row>
    <row r="558" spans="1:37">
      <c r="A558">
        <v>2014</v>
      </c>
      <c r="B558" s="10" t="s">
        <v>2927</v>
      </c>
      <c r="C558" s="11" t="s">
        <v>2928</v>
      </c>
      <c r="D558" s="11" t="s">
        <v>12476</v>
      </c>
      <c r="E558" s="11" t="s">
        <v>2930</v>
      </c>
      <c r="F558" s="11" t="s">
        <v>2839</v>
      </c>
      <c r="G558" s="11" t="s">
        <v>12477</v>
      </c>
      <c r="H558" s="11" t="s">
        <v>6540</v>
      </c>
      <c r="I558" s="11" t="str">
        <f>INDEX(CountyList!A:A, MATCH(MID(B558, 3, 3), CountyList!B:B, 0))</f>
        <v>Dupage</v>
      </c>
      <c r="J558" s="29">
        <v>58</v>
      </c>
      <c r="K558" s="29">
        <v>31</v>
      </c>
      <c r="L558" s="29">
        <v>49</v>
      </c>
      <c r="M558" s="29">
        <v>49</v>
      </c>
      <c r="N558" s="29">
        <v>42</v>
      </c>
      <c r="O558" s="29">
        <v>48</v>
      </c>
      <c r="P558" s="29">
        <v>52</v>
      </c>
      <c r="Q558" s="29">
        <v>59</v>
      </c>
      <c r="R558" s="29">
        <v>42</v>
      </c>
      <c r="S558" s="29">
        <v>53</v>
      </c>
      <c r="T558" s="29" t="s">
        <v>7603</v>
      </c>
      <c r="U558" s="29" t="s">
        <v>7603</v>
      </c>
      <c r="V558" s="29" t="s">
        <v>7603</v>
      </c>
      <c r="W558" s="29" t="s">
        <v>7603</v>
      </c>
      <c r="X558" s="29" t="s">
        <v>7603</v>
      </c>
      <c r="Y558" s="29" t="s">
        <v>7603</v>
      </c>
      <c r="Z558" s="7">
        <v>249</v>
      </c>
      <c r="AA558" s="7">
        <v>234</v>
      </c>
      <c r="AB558" s="8" t="s">
        <v>290</v>
      </c>
      <c r="AC558" s="8" t="s">
        <v>7603</v>
      </c>
      <c r="AD558" s="8" t="s">
        <v>290</v>
      </c>
      <c r="AE558" s="8" t="s">
        <v>7603</v>
      </c>
      <c r="AF558" s="8" t="s">
        <v>7603</v>
      </c>
      <c r="AG558" s="8">
        <v>439</v>
      </c>
      <c r="AH558" s="8">
        <v>40</v>
      </c>
      <c r="AI558" s="9">
        <v>483</v>
      </c>
      <c r="AJ558" s="9" t="s">
        <v>7603</v>
      </c>
      <c r="AK558" s="9">
        <v>483</v>
      </c>
    </row>
    <row r="559" spans="1:37">
      <c r="A559">
        <v>2014</v>
      </c>
      <c r="B559" s="10" t="s">
        <v>2931</v>
      </c>
      <c r="C559" s="11" t="s">
        <v>2932</v>
      </c>
      <c r="D559" s="11" t="s">
        <v>9850</v>
      </c>
      <c r="E559" s="11" t="s">
        <v>2935</v>
      </c>
      <c r="F559" s="11" t="s">
        <v>2936</v>
      </c>
      <c r="G559" s="11" t="s">
        <v>12478</v>
      </c>
      <c r="H559" s="11" t="s">
        <v>6543</v>
      </c>
      <c r="I559" s="11" t="str">
        <f>INDEX(CountyList!A:A, MATCH(MID(B559, 3, 3), CountyList!B:B, 0))</f>
        <v>Dupage</v>
      </c>
      <c r="J559" s="29" t="s">
        <v>7603</v>
      </c>
      <c r="K559" s="29" t="s">
        <v>7603</v>
      </c>
      <c r="L559" s="29" t="s">
        <v>7603</v>
      </c>
      <c r="M559" s="29" t="s">
        <v>7603</v>
      </c>
      <c r="N559" s="29" t="s">
        <v>7603</v>
      </c>
      <c r="O559" s="29" t="s">
        <v>7603</v>
      </c>
      <c r="P559" s="29" t="s">
        <v>7603</v>
      </c>
      <c r="Q559" s="29" t="s">
        <v>7603</v>
      </c>
      <c r="R559" s="29" t="s">
        <v>7603</v>
      </c>
      <c r="S559" s="29" t="s">
        <v>7603</v>
      </c>
      <c r="T559" s="29">
        <v>144</v>
      </c>
      <c r="U559" s="29">
        <v>142</v>
      </c>
      <c r="V559" s="29">
        <v>147</v>
      </c>
      <c r="W559" s="29">
        <v>142</v>
      </c>
      <c r="X559" s="29" t="s">
        <v>7603</v>
      </c>
      <c r="Y559" s="29">
        <v>90</v>
      </c>
      <c r="Z559" s="7">
        <v>323</v>
      </c>
      <c r="AA559" s="7">
        <v>342</v>
      </c>
      <c r="AB559" s="8">
        <v>41</v>
      </c>
      <c r="AC559" s="8" t="s">
        <v>290</v>
      </c>
      <c r="AD559" s="8">
        <v>65</v>
      </c>
      <c r="AE559" s="8">
        <v>24</v>
      </c>
      <c r="AF559" s="8" t="s">
        <v>7603</v>
      </c>
      <c r="AG559" s="8">
        <v>513</v>
      </c>
      <c r="AH559" s="8">
        <v>20</v>
      </c>
      <c r="AI559" s="9" t="s">
        <v>7603</v>
      </c>
      <c r="AJ559" s="9">
        <v>665</v>
      </c>
      <c r="AK559" s="9">
        <v>665</v>
      </c>
    </row>
    <row r="560" spans="1:37">
      <c r="A560">
        <v>2014</v>
      </c>
      <c r="B560" s="10" t="s">
        <v>2938</v>
      </c>
      <c r="C560" s="11" t="s">
        <v>2939</v>
      </c>
      <c r="D560" s="11" t="s">
        <v>9853</v>
      </c>
      <c r="E560" s="11" t="s">
        <v>2942</v>
      </c>
      <c r="F560" s="11" t="s">
        <v>2845</v>
      </c>
      <c r="G560" s="11" t="s">
        <v>12479</v>
      </c>
      <c r="H560" s="11" t="s">
        <v>6546</v>
      </c>
      <c r="I560" s="11" t="str">
        <f>INDEX(CountyList!A:A, MATCH(MID(B560, 3, 3), CountyList!B:B, 0))</f>
        <v>Dupage</v>
      </c>
      <c r="J560" s="29" t="s">
        <v>7603</v>
      </c>
      <c r="K560" s="29">
        <v>48</v>
      </c>
      <c r="L560" s="29">
        <v>49</v>
      </c>
      <c r="M560" s="29">
        <v>50</v>
      </c>
      <c r="N560" s="29">
        <v>48</v>
      </c>
      <c r="O560" s="29">
        <v>50</v>
      </c>
      <c r="P560" s="29">
        <v>50</v>
      </c>
      <c r="Q560" s="29">
        <v>66</v>
      </c>
      <c r="R560" s="29">
        <v>73</v>
      </c>
      <c r="S560" s="29">
        <v>80</v>
      </c>
      <c r="T560" s="29" t="s">
        <v>7603</v>
      </c>
      <c r="U560" s="29" t="s">
        <v>7603</v>
      </c>
      <c r="V560" s="29" t="s">
        <v>7603</v>
      </c>
      <c r="W560" s="29" t="s">
        <v>7603</v>
      </c>
      <c r="X560" s="29" t="s">
        <v>7603</v>
      </c>
      <c r="Y560" s="29" t="s">
        <v>7603</v>
      </c>
      <c r="Z560" s="7">
        <v>252</v>
      </c>
      <c r="AA560" s="7">
        <v>262</v>
      </c>
      <c r="AB560" s="8">
        <v>14</v>
      </c>
      <c r="AC560" s="8" t="s">
        <v>7603</v>
      </c>
      <c r="AD560" s="8">
        <v>32</v>
      </c>
      <c r="AE560" s="8">
        <v>16</v>
      </c>
      <c r="AF560" s="8" t="s">
        <v>7603</v>
      </c>
      <c r="AG560" s="8">
        <v>440</v>
      </c>
      <c r="AH560" s="8">
        <v>12</v>
      </c>
      <c r="AI560" s="9">
        <v>514</v>
      </c>
      <c r="AJ560" s="9" t="s">
        <v>7603</v>
      </c>
      <c r="AK560" s="9">
        <v>514</v>
      </c>
    </row>
    <row r="561" spans="1:37">
      <c r="A561">
        <v>2014</v>
      </c>
      <c r="B561" s="10" t="s">
        <v>2943</v>
      </c>
      <c r="C561" s="11" t="s">
        <v>369</v>
      </c>
      <c r="D561" s="11" t="s">
        <v>9856</v>
      </c>
      <c r="E561" s="11" t="s">
        <v>2946</v>
      </c>
      <c r="F561" s="11" t="s">
        <v>2851</v>
      </c>
      <c r="G561" s="11" t="s">
        <v>12480</v>
      </c>
      <c r="H561" s="11" t="s">
        <v>12481</v>
      </c>
      <c r="I561" s="11" t="str">
        <f>INDEX(CountyList!A:A, MATCH(MID(B561, 3, 3), CountyList!B:B, 0))</f>
        <v>Dupage</v>
      </c>
      <c r="J561" s="29">
        <v>20</v>
      </c>
      <c r="K561" s="29">
        <v>23</v>
      </c>
      <c r="L561" s="29">
        <v>18</v>
      </c>
      <c r="M561" s="29">
        <v>18</v>
      </c>
      <c r="N561" s="29">
        <v>21</v>
      </c>
      <c r="O561" s="29">
        <v>25</v>
      </c>
      <c r="P561" s="29">
        <v>19</v>
      </c>
      <c r="Q561" s="29">
        <v>22</v>
      </c>
      <c r="R561" s="29">
        <v>24</v>
      </c>
      <c r="S561" s="29">
        <v>20</v>
      </c>
      <c r="T561" s="29" t="s">
        <v>7603</v>
      </c>
      <c r="U561" s="29" t="s">
        <v>7603</v>
      </c>
      <c r="V561" s="29" t="s">
        <v>7603</v>
      </c>
      <c r="W561" s="29" t="s">
        <v>7603</v>
      </c>
      <c r="X561" s="29" t="s">
        <v>7603</v>
      </c>
      <c r="Y561" s="29" t="s">
        <v>7603</v>
      </c>
      <c r="Z561" s="7">
        <v>88</v>
      </c>
      <c r="AA561" s="7">
        <v>122</v>
      </c>
      <c r="AB561" s="8" t="s">
        <v>290</v>
      </c>
      <c r="AC561" s="8" t="s">
        <v>7603</v>
      </c>
      <c r="AD561" s="8">
        <v>14</v>
      </c>
      <c r="AE561" s="8" t="s">
        <v>290</v>
      </c>
      <c r="AF561" s="8" t="s">
        <v>7603</v>
      </c>
      <c r="AG561" s="8">
        <v>180</v>
      </c>
      <c r="AH561" s="8" t="s">
        <v>290</v>
      </c>
      <c r="AI561" s="9">
        <v>210</v>
      </c>
      <c r="AJ561" s="9" t="s">
        <v>7603</v>
      </c>
      <c r="AK561" s="9">
        <v>210</v>
      </c>
    </row>
    <row r="562" spans="1:37">
      <c r="A562">
        <v>2014</v>
      </c>
      <c r="B562" s="10" t="s">
        <v>2947</v>
      </c>
      <c r="C562" s="11" t="s">
        <v>2948</v>
      </c>
      <c r="D562" s="11" t="s">
        <v>9860</v>
      </c>
      <c r="E562" s="11" t="s">
        <v>2950</v>
      </c>
      <c r="F562" s="11" t="s">
        <v>2839</v>
      </c>
      <c r="G562" s="11" t="s">
        <v>12482</v>
      </c>
      <c r="H562" s="11" t="s">
        <v>6549</v>
      </c>
      <c r="I562" s="11" t="str">
        <f>INDEX(CountyList!A:A, MATCH(MID(B562, 3, 3), CountyList!B:B, 0))</f>
        <v>Dupage</v>
      </c>
      <c r="J562" s="29">
        <v>47</v>
      </c>
      <c r="K562" s="29">
        <v>45</v>
      </c>
      <c r="L562" s="29">
        <v>56</v>
      </c>
      <c r="M562" s="29">
        <v>53</v>
      </c>
      <c r="N562" s="29">
        <v>57</v>
      </c>
      <c r="O562" s="29">
        <v>58</v>
      </c>
      <c r="P562" s="29">
        <v>52</v>
      </c>
      <c r="Q562" s="29">
        <v>56</v>
      </c>
      <c r="R562" s="29">
        <v>61</v>
      </c>
      <c r="S562" s="29">
        <v>53</v>
      </c>
      <c r="T562" s="29" t="s">
        <v>7603</v>
      </c>
      <c r="U562" s="29" t="s">
        <v>7603</v>
      </c>
      <c r="V562" s="29" t="s">
        <v>7603</v>
      </c>
      <c r="W562" s="29" t="s">
        <v>7603</v>
      </c>
      <c r="X562" s="29" t="s">
        <v>290</v>
      </c>
      <c r="Y562" s="29" t="s">
        <v>7603</v>
      </c>
      <c r="Z562" s="7">
        <v>262</v>
      </c>
      <c r="AA562" s="7">
        <v>282</v>
      </c>
      <c r="AB562" s="8">
        <v>46</v>
      </c>
      <c r="AC562" s="8" t="s">
        <v>290</v>
      </c>
      <c r="AD562" s="8">
        <v>12</v>
      </c>
      <c r="AE562" s="8" t="s">
        <v>290</v>
      </c>
      <c r="AF562" s="8" t="s">
        <v>7603</v>
      </c>
      <c r="AG562" s="8">
        <v>463</v>
      </c>
      <c r="AH562" s="8">
        <v>16</v>
      </c>
      <c r="AI562" s="9">
        <v>544</v>
      </c>
      <c r="AJ562" s="9" t="s">
        <v>7603</v>
      </c>
      <c r="AK562" s="9">
        <v>544</v>
      </c>
    </row>
    <row r="563" spans="1:37">
      <c r="A563">
        <v>2014</v>
      </c>
      <c r="B563" s="10" t="s">
        <v>2951</v>
      </c>
      <c r="C563" s="11" t="s">
        <v>2952</v>
      </c>
      <c r="D563" s="11" t="s">
        <v>12483</v>
      </c>
      <c r="E563" s="11" t="s">
        <v>2954</v>
      </c>
      <c r="F563" s="11" t="s">
        <v>2892</v>
      </c>
      <c r="G563" s="11" t="s">
        <v>12484</v>
      </c>
      <c r="H563" s="11" t="s">
        <v>6552</v>
      </c>
      <c r="I563" s="11" t="str">
        <f>INDEX(CountyList!A:A, MATCH(MID(B563, 3, 3), CountyList!B:B, 0))</f>
        <v>Dupage</v>
      </c>
      <c r="J563" s="29">
        <v>31</v>
      </c>
      <c r="K563" s="29">
        <v>27</v>
      </c>
      <c r="L563" s="29">
        <v>17</v>
      </c>
      <c r="M563" s="29">
        <v>23</v>
      </c>
      <c r="N563" s="29">
        <v>16</v>
      </c>
      <c r="O563" s="29">
        <v>21</v>
      </c>
      <c r="P563" s="29">
        <v>27</v>
      </c>
      <c r="Q563" s="29" t="s">
        <v>290</v>
      </c>
      <c r="R563" s="29">
        <v>18</v>
      </c>
      <c r="S563" s="29">
        <v>20</v>
      </c>
      <c r="T563" s="29" t="s">
        <v>7603</v>
      </c>
      <c r="U563" s="29" t="s">
        <v>7603</v>
      </c>
      <c r="V563" s="29" t="s">
        <v>7603</v>
      </c>
      <c r="W563" s="29" t="s">
        <v>7603</v>
      </c>
      <c r="X563" s="29" t="s">
        <v>7603</v>
      </c>
      <c r="Y563" s="29" t="s">
        <v>7603</v>
      </c>
      <c r="Z563" s="7">
        <v>107</v>
      </c>
      <c r="AA563" s="7">
        <v>102</v>
      </c>
      <c r="AB563" s="8" t="s">
        <v>290</v>
      </c>
      <c r="AC563" s="8" t="s">
        <v>7603</v>
      </c>
      <c r="AD563" s="8" t="s">
        <v>290</v>
      </c>
      <c r="AE563" s="8" t="s">
        <v>7603</v>
      </c>
      <c r="AF563" s="8" t="s">
        <v>7603</v>
      </c>
      <c r="AG563" s="8">
        <v>182</v>
      </c>
      <c r="AH563" s="8">
        <v>12</v>
      </c>
      <c r="AI563" s="9">
        <v>209</v>
      </c>
      <c r="AJ563" s="9" t="s">
        <v>7603</v>
      </c>
      <c r="AK563" s="9">
        <v>209</v>
      </c>
    </row>
    <row r="564" spans="1:37">
      <c r="A564">
        <v>2014</v>
      </c>
      <c r="B564" s="10" t="s">
        <v>2955</v>
      </c>
      <c r="C564" s="11" t="s">
        <v>2956</v>
      </c>
      <c r="D564" s="11" t="s">
        <v>9866</v>
      </c>
      <c r="E564" s="11" t="s">
        <v>2958</v>
      </c>
      <c r="F564" s="11" t="s">
        <v>2851</v>
      </c>
      <c r="G564" s="11" t="s">
        <v>12485</v>
      </c>
      <c r="H564" s="11" t="s">
        <v>6555</v>
      </c>
      <c r="I564" s="11" t="str">
        <f>INDEX(CountyList!A:A, MATCH(MID(B564, 3, 3), CountyList!B:B, 0))</f>
        <v>Dupage</v>
      </c>
      <c r="J564" s="29" t="s">
        <v>7603</v>
      </c>
      <c r="K564" s="29" t="s">
        <v>7603</v>
      </c>
      <c r="L564" s="29" t="s">
        <v>7603</v>
      </c>
      <c r="M564" s="29" t="s">
        <v>7603</v>
      </c>
      <c r="N564" s="29" t="s">
        <v>7603</v>
      </c>
      <c r="O564" s="29" t="s">
        <v>7603</v>
      </c>
      <c r="P564" s="29" t="s">
        <v>7603</v>
      </c>
      <c r="Q564" s="29" t="s">
        <v>7603</v>
      </c>
      <c r="R564" s="29" t="s">
        <v>7603</v>
      </c>
      <c r="S564" s="29" t="s">
        <v>7603</v>
      </c>
      <c r="T564" s="29">
        <v>154</v>
      </c>
      <c r="U564" s="29">
        <v>162</v>
      </c>
      <c r="V564" s="29">
        <v>163</v>
      </c>
      <c r="W564" s="29">
        <v>159</v>
      </c>
      <c r="X564" s="29" t="s">
        <v>7603</v>
      </c>
      <c r="Y564" s="29">
        <v>35</v>
      </c>
      <c r="Z564" s="7">
        <v>293</v>
      </c>
      <c r="AA564" s="7">
        <v>380</v>
      </c>
      <c r="AB564" s="8">
        <v>60</v>
      </c>
      <c r="AC564" s="8" t="s">
        <v>290</v>
      </c>
      <c r="AD564" s="8">
        <v>44</v>
      </c>
      <c r="AE564" s="8">
        <v>47</v>
      </c>
      <c r="AF564" s="8" t="s">
        <v>7603</v>
      </c>
      <c r="AG564" s="8">
        <v>481</v>
      </c>
      <c r="AH564" s="8">
        <v>40</v>
      </c>
      <c r="AI564" s="9" t="s">
        <v>7603</v>
      </c>
      <c r="AJ564" s="9">
        <v>673</v>
      </c>
      <c r="AK564" s="9">
        <v>673</v>
      </c>
    </row>
    <row r="565" spans="1:37">
      <c r="A565">
        <v>2014</v>
      </c>
      <c r="B565" s="10" t="s">
        <v>2959</v>
      </c>
      <c r="C565" s="11" t="s">
        <v>2960</v>
      </c>
      <c r="D565" s="11" t="s">
        <v>9869</v>
      </c>
      <c r="E565" s="11" t="s">
        <v>2963</v>
      </c>
      <c r="F565" s="11" t="s">
        <v>2964</v>
      </c>
      <c r="G565" s="11" t="s">
        <v>12486</v>
      </c>
      <c r="H565" s="11" t="s">
        <v>6558</v>
      </c>
      <c r="I565" s="11" t="str">
        <f>INDEX(CountyList!A:A, MATCH(MID(B565, 3, 3), CountyList!B:B, 0))</f>
        <v>Dupage</v>
      </c>
      <c r="J565" s="29">
        <v>34</v>
      </c>
      <c r="K565" s="29">
        <v>33</v>
      </c>
      <c r="L565" s="29">
        <v>20</v>
      </c>
      <c r="M565" s="29">
        <v>22</v>
      </c>
      <c r="N565" s="29">
        <v>30</v>
      </c>
      <c r="O565" s="29">
        <v>22</v>
      </c>
      <c r="P565" s="29">
        <v>29</v>
      </c>
      <c r="Q565" s="29">
        <v>30</v>
      </c>
      <c r="R565" s="29">
        <v>32</v>
      </c>
      <c r="S565" s="29">
        <v>27</v>
      </c>
      <c r="T565" s="29" t="s">
        <v>7603</v>
      </c>
      <c r="U565" s="29" t="s">
        <v>7603</v>
      </c>
      <c r="V565" s="29" t="s">
        <v>7603</v>
      </c>
      <c r="W565" s="29" t="s">
        <v>7603</v>
      </c>
      <c r="X565" s="29">
        <v>21</v>
      </c>
      <c r="Y565" s="29" t="s">
        <v>7603</v>
      </c>
      <c r="Z565" s="7">
        <v>160</v>
      </c>
      <c r="AA565" s="7">
        <v>140</v>
      </c>
      <c r="AB565" s="8">
        <v>32</v>
      </c>
      <c r="AC565" s="8" t="s">
        <v>7603</v>
      </c>
      <c r="AD565" s="8">
        <v>41</v>
      </c>
      <c r="AE565" s="8" t="s">
        <v>7603</v>
      </c>
      <c r="AF565" s="8" t="s">
        <v>290</v>
      </c>
      <c r="AG565" s="8">
        <v>221</v>
      </c>
      <c r="AH565" s="8" t="s">
        <v>290</v>
      </c>
      <c r="AI565" s="9">
        <v>300</v>
      </c>
      <c r="AJ565" s="9" t="s">
        <v>7603</v>
      </c>
      <c r="AK565" s="9">
        <v>300</v>
      </c>
    </row>
    <row r="566" spans="1:37">
      <c r="A566">
        <v>2014</v>
      </c>
      <c r="B566" s="10" t="s">
        <v>12487</v>
      </c>
      <c r="C566" s="11" t="s">
        <v>9871</v>
      </c>
      <c r="D566" s="11" t="s">
        <v>12488</v>
      </c>
      <c r="E566" s="11" t="s">
        <v>9874</v>
      </c>
      <c r="F566" s="11" t="s">
        <v>9875</v>
      </c>
      <c r="G566" s="11" t="s">
        <v>12489</v>
      </c>
      <c r="H566" s="11" t="s">
        <v>12490</v>
      </c>
      <c r="I566" s="11" t="str">
        <f>INDEX(CountyList!A:A, MATCH(MID(B566, 3, 3), CountyList!B:B, 0))</f>
        <v>Dupage</v>
      </c>
      <c r="J566" s="29">
        <v>26</v>
      </c>
      <c r="K566" s="29">
        <v>20</v>
      </c>
      <c r="L566" s="29">
        <v>11</v>
      </c>
      <c r="M566" s="29">
        <v>15</v>
      </c>
      <c r="N566" s="29">
        <v>17</v>
      </c>
      <c r="O566" s="29">
        <v>12</v>
      </c>
      <c r="P566" s="29">
        <v>12</v>
      </c>
      <c r="Q566" s="29">
        <v>14</v>
      </c>
      <c r="R566" s="29">
        <v>11</v>
      </c>
      <c r="S566" s="29">
        <v>15</v>
      </c>
      <c r="T566" s="29" t="s">
        <v>7603</v>
      </c>
      <c r="U566" s="29" t="s">
        <v>7603</v>
      </c>
      <c r="V566" s="29" t="s">
        <v>7603</v>
      </c>
      <c r="W566" s="29" t="s">
        <v>7603</v>
      </c>
      <c r="X566" s="29" t="s">
        <v>7603</v>
      </c>
      <c r="Y566" s="29" t="s">
        <v>7603</v>
      </c>
      <c r="Z566" s="7">
        <v>84</v>
      </c>
      <c r="AA566" s="7">
        <v>69</v>
      </c>
      <c r="AB566" s="8">
        <v>21</v>
      </c>
      <c r="AC566" s="8" t="s">
        <v>7603</v>
      </c>
      <c r="AD566" s="8" t="s">
        <v>290</v>
      </c>
      <c r="AE566" s="8" t="s">
        <v>7603</v>
      </c>
      <c r="AF566" s="8" t="s">
        <v>7603</v>
      </c>
      <c r="AG566" s="8">
        <v>126</v>
      </c>
      <c r="AH566" s="8" t="s">
        <v>7603</v>
      </c>
      <c r="AI566" s="9">
        <v>153</v>
      </c>
      <c r="AJ566" s="9" t="s">
        <v>7603</v>
      </c>
      <c r="AK566" s="9">
        <v>153</v>
      </c>
    </row>
    <row r="567" spans="1:37">
      <c r="A567">
        <v>2014</v>
      </c>
      <c r="B567" s="10" t="s">
        <v>2966</v>
      </c>
      <c r="C567" s="11" t="s">
        <v>2967</v>
      </c>
      <c r="D567" s="11" t="s">
        <v>6559</v>
      </c>
      <c r="E567" s="11" t="s">
        <v>2969</v>
      </c>
      <c r="F567" s="11" t="s">
        <v>1727</v>
      </c>
      <c r="G567" s="11" t="s">
        <v>12491</v>
      </c>
      <c r="H567" s="11" t="s">
        <v>6561</v>
      </c>
      <c r="I567" s="11" t="str">
        <f>INDEX(CountyList!A:A, MATCH(MID(B567, 3, 3), CountyList!B:B, 0))</f>
        <v>Dupage</v>
      </c>
      <c r="J567" s="29" t="s">
        <v>7603</v>
      </c>
      <c r="K567" s="29">
        <v>51</v>
      </c>
      <c r="L567" s="29">
        <v>49</v>
      </c>
      <c r="M567" s="29">
        <v>41</v>
      </c>
      <c r="N567" s="29">
        <v>56</v>
      </c>
      <c r="O567" s="29">
        <v>40</v>
      </c>
      <c r="P567" s="29">
        <v>54</v>
      </c>
      <c r="Q567" s="29">
        <v>48</v>
      </c>
      <c r="R567" s="29">
        <v>66</v>
      </c>
      <c r="S567" s="29">
        <v>62</v>
      </c>
      <c r="T567" s="29" t="s">
        <v>7603</v>
      </c>
      <c r="U567" s="29" t="s">
        <v>7603</v>
      </c>
      <c r="V567" s="29" t="s">
        <v>7603</v>
      </c>
      <c r="W567" s="29" t="s">
        <v>7603</v>
      </c>
      <c r="X567" s="29" t="s">
        <v>290</v>
      </c>
      <c r="Y567" s="29" t="s">
        <v>7603</v>
      </c>
      <c r="Z567" s="7">
        <v>272</v>
      </c>
      <c r="AA567" s="7">
        <v>198</v>
      </c>
      <c r="AB567" s="8">
        <v>15</v>
      </c>
      <c r="AC567" s="8" t="s">
        <v>7603</v>
      </c>
      <c r="AD567" s="8" t="s">
        <v>290</v>
      </c>
      <c r="AE567" s="8" t="s">
        <v>290</v>
      </c>
      <c r="AF567" s="8" t="s">
        <v>7603</v>
      </c>
      <c r="AG567" s="8">
        <v>400</v>
      </c>
      <c r="AH567" s="8">
        <v>44</v>
      </c>
      <c r="AI567" s="9">
        <v>470</v>
      </c>
      <c r="AJ567" s="9" t="s">
        <v>7603</v>
      </c>
      <c r="AK567" s="9">
        <v>470</v>
      </c>
    </row>
    <row r="568" spans="1:37">
      <c r="A568">
        <v>2014</v>
      </c>
      <c r="B568" s="10" t="s">
        <v>2970</v>
      </c>
      <c r="C568" s="11" t="s">
        <v>1585</v>
      </c>
      <c r="D568" s="11" t="s">
        <v>9882</v>
      </c>
      <c r="E568" s="11" t="s">
        <v>2972</v>
      </c>
      <c r="F568" s="11" t="s">
        <v>2851</v>
      </c>
      <c r="G568" s="11" t="s">
        <v>12492</v>
      </c>
      <c r="H568" s="11" t="s">
        <v>6564</v>
      </c>
      <c r="I568" s="11" t="str">
        <f>INDEX(CountyList!A:A, MATCH(MID(B568, 3, 3), CountyList!B:B, 0))</f>
        <v>Dupage</v>
      </c>
      <c r="J568" s="29">
        <v>19</v>
      </c>
      <c r="K568" s="29">
        <v>13</v>
      </c>
      <c r="L568" s="29" t="s">
        <v>290</v>
      </c>
      <c r="M568" s="29">
        <v>10</v>
      </c>
      <c r="N568" s="29" t="s">
        <v>290</v>
      </c>
      <c r="O568" s="29" t="s">
        <v>290</v>
      </c>
      <c r="P568" s="29" t="s">
        <v>290</v>
      </c>
      <c r="Q568" s="29" t="s">
        <v>290</v>
      </c>
      <c r="R568" s="29" t="s">
        <v>290</v>
      </c>
      <c r="S568" s="29" t="s">
        <v>290</v>
      </c>
      <c r="T568" s="29" t="s">
        <v>7603</v>
      </c>
      <c r="U568" s="29" t="s">
        <v>7603</v>
      </c>
      <c r="V568" s="29" t="s">
        <v>7603</v>
      </c>
      <c r="W568" s="29" t="s">
        <v>7603</v>
      </c>
      <c r="X568" s="29" t="s">
        <v>7603</v>
      </c>
      <c r="Y568" s="29" t="s">
        <v>7603</v>
      </c>
      <c r="Z568" s="7">
        <v>45</v>
      </c>
      <c r="AA568" s="7">
        <v>33</v>
      </c>
      <c r="AB568" s="8" t="s">
        <v>290</v>
      </c>
      <c r="AC568" s="8" t="s">
        <v>7603</v>
      </c>
      <c r="AD568" s="8" t="s">
        <v>290</v>
      </c>
      <c r="AE568" s="8">
        <v>10</v>
      </c>
      <c r="AF568" s="8" t="s">
        <v>7603</v>
      </c>
      <c r="AG568" s="8">
        <v>49</v>
      </c>
      <c r="AH568" s="8" t="s">
        <v>290</v>
      </c>
      <c r="AI568" s="9">
        <v>78</v>
      </c>
      <c r="AJ568" s="9" t="s">
        <v>7603</v>
      </c>
      <c r="AK568" s="9">
        <v>78</v>
      </c>
    </row>
    <row r="569" spans="1:37">
      <c r="A569">
        <v>2014</v>
      </c>
      <c r="B569" s="10" t="s">
        <v>2973</v>
      </c>
      <c r="C569" s="11" t="s">
        <v>2974</v>
      </c>
      <c r="D569" s="11" t="s">
        <v>9886</v>
      </c>
      <c r="E569" s="11" t="s">
        <v>2977</v>
      </c>
      <c r="F569" s="11" t="s">
        <v>2839</v>
      </c>
      <c r="G569" s="11" t="s">
        <v>12493</v>
      </c>
      <c r="H569" s="11" t="s">
        <v>6567</v>
      </c>
      <c r="I569" s="11" t="str">
        <f>INDEX(CountyList!A:A, MATCH(MID(B569, 3, 3), CountyList!B:B, 0))</f>
        <v>Dupage</v>
      </c>
      <c r="J569" s="29">
        <v>79</v>
      </c>
      <c r="K569" s="29">
        <v>72</v>
      </c>
      <c r="L569" s="29">
        <v>72</v>
      </c>
      <c r="M569" s="29">
        <v>77</v>
      </c>
      <c r="N569" s="29">
        <v>55</v>
      </c>
      <c r="O569" s="29">
        <v>78</v>
      </c>
      <c r="P569" s="29">
        <v>73</v>
      </c>
      <c r="Q569" s="29">
        <v>72</v>
      </c>
      <c r="R569" s="29">
        <v>74</v>
      </c>
      <c r="S569" s="29">
        <v>83</v>
      </c>
      <c r="T569" s="29" t="s">
        <v>7603</v>
      </c>
      <c r="U569" s="29" t="s">
        <v>7603</v>
      </c>
      <c r="V569" s="29" t="s">
        <v>7603</v>
      </c>
      <c r="W569" s="29" t="s">
        <v>7603</v>
      </c>
      <c r="X569" s="29" t="s">
        <v>7603</v>
      </c>
      <c r="Y569" s="29" t="s">
        <v>7603</v>
      </c>
      <c r="Z569" s="7">
        <v>356</v>
      </c>
      <c r="AA569" s="7">
        <v>379</v>
      </c>
      <c r="AB569" s="8">
        <v>52</v>
      </c>
      <c r="AC569" s="8" t="s">
        <v>7603</v>
      </c>
      <c r="AD569" s="8">
        <v>35</v>
      </c>
      <c r="AE569" s="8">
        <v>66</v>
      </c>
      <c r="AF569" s="8" t="s">
        <v>290</v>
      </c>
      <c r="AG569" s="8">
        <v>580</v>
      </c>
      <c r="AH569" s="8" t="s">
        <v>7603</v>
      </c>
      <c r="AI569" s="9">
        <v>735</v>
      </c>
      <c r="AJ569" s="9" t="s">
        <v>7603</v>
      </c>
      <c r="AK569" s="9">
        <v>735</v>
      </c>
    </row>
    <row r="570" spans="1:37">
      <c r="A570">
        <v>2014</v>
      </c>
      <c r="B570" s="10" t="s">
        <v>2978</v>
      </c>
      <c r="C570" s="11" t="s">
        <v>2979</v>
      </c>
      <c r="D570" s="11" t="s">
        <v>9889</v>
      </c>
      <c r="E570" s="11" t="s">
        <v>2981</v>
      </c>
      <c r="F570" s="11" t="s">
        <v>2856</v>
      </c>
      <c r="G570" s="11" t="s">
        <v>12494</v>
      </c>
      <c r="H570" s="11" t="s">
        <v>6570</v>
      </c>
      <c r="I570" s="11" t="str">
        <f>INDEX(CountyList!A:A, MATCH(MID(B570, 3, 3), CountyList!B:B, 0))</f>
        <v>Dupage</v>
      </c>
      <c r="J570" s="29">
        <v>33</v>
      </c>
      <c r="K570" s="29">
        <v>16</v>
      </c>
      <c r="L570" s="29" t="s">
        <v>290</v>
      </c>
      <c r="M570" s="29" t="s">
        <v>290</v>
      </c>
      <c r="N570" s="29" t="s">
        <v>290</v>
      </c>
      <c r="O570" s="29" t="s">
        <v>290</v>
      </c>
      <c r="P570" s="29" t="s">
        <v>290</v>
      </c>
      <c r="Q570" s="29">
        <v>11</v>
      </c>
      <c r="R570" s="29" t="s">
        <v>290</v>
      </c>
      <c r="S570" s="29">
        <v>15</v>
      </c>
      <c r="T570" s="29" t="s">
        <v>290</v>
      </c>
      <c r="U570" s="29">
        <v>12</v>
      </c>
      <c r="V570" s="29">
        <v>11</v>
      </c>
      <c r="W570" s="29">
        <v>12</v>
      </c>
      <c r="X570" s="29" t="s">
        <v>7603</v>
      </c>
      <c r="Y570" s="29" t="s">
        <v>7603</v>
      </c>
      <c r="Z570" s="7">
        <v>87</v>
      </c>
      <c r="AA570" s="7">
        <v>73</v>
      </c>
      <c r="AB570" s="8" t="s">
        <v>290</v>
      </c>
      <c r="AC570" s="8" t="s">
        <v>7603</v>
      </c>
      <c r="AD570" s="8">
        <v>43</v>
      </c>
      <c r="AE570" s="8">
        <v>17</v>
      </c>
      <c r="AF570" s="8" t="s">
        <v>290</v>
      </c>
      <c r="AG570" s="8">
        <v>78</v>
      </c>
      <c r="AH570" s="8">
        <v>10</v>
      </c>
      <c r="AI570" s="9">
        <v>119</v>
      </c>
      <c r="AJ570" s="9">
        <v>41</v>
      </c>
      <c r="AK570" s="9">
        <v>160</v>
      </c>
    </row>
    <row r="571" spans="1:37">
      <c r="A571">
        <v>2014</v>
      </c>
      <c r="B571" s="10" t="s">
        <v>12495</v>
      </c>
      <c r="C571" s="11" t="s">
        <v>12496</v>
      </c>
      <c r="D571" s="11" t="s">
        <v>12497</v>
      </c>
      <c r="E571" s="11" t="s">
        <v>12498</v>
      </c>
      <c r="F571" s="11" t="s">
        <v>12499</v>
      </c>
      <c r="G571" s="11" t="s">
        <v>12500</v>
      </c>
      <c r="H571" s="11" t="s">
        <v>12501</v>
      </c>
      <c r="I571" s="11" t="str">
        <f>INDEX(CountyList!A:A, MATCH(MID(B571, 3, 3), CountyList!B:B, 0))</f>
        <v>Dupage</v>
      </c>
      <c r="J571" s="29">
        <v>21</v>
      </c>
      <c r="K571" s="29">
        <v>18</v>
      </c>
      <c r="L571" s="29">
        <v>10</v>
      </c>
      <c r="M571" s="29" t="s">
        <v>290</v>
      </c>
      <c r="N571" s="29">
        <v>12</v>
      </c>
      <c r="O571" s="29" t="s">
        <v>290</v>
      </c>
      <c r="P571" s="29">
        <v>10</v>
      </c>
      <c r="Q571" s="29">
        <v>12</v>
      </c>
      <c r="R571" s="29">
        <v>13</v>
      </c>
      <c r="S571" s="29">
        <v>14</v>
      </c>
      <c r="T571" s="29" t="s">
        <v>7603</v>
      </c>
      <c r="U571" s="29" t="s">
        <v>7603</v>
      </c>
      <c r="V571" s="29" t="s">
        <v>7603</v>
      </c>
      <c r="W571" s="29" t="s">
        <v>7603</v>
      </c>
      <c r="X571" s="29" t="s">
        <v>290</v>
      </c>
      <c r="Y571" s="29" t="s">
        <v>7603</v>
      </c>
      <c r="Z571" s="7">
        <v>71</v>
      </c>
      <c r="AA571" s="7">
        <v>63</v>
      </c>
      <c r="AB571" s="8" t="s">
        <v>290</v>
      </c>
      <c r="AC571" s="8" t="s">
        <v>290</v>
      </c>
      <c r="AD571" s="8" t="s">
        <v>290</v>
      </c>
      <c r="AE571" s="8">
        <v>20</v>
      </c>
      <c r="AF571" s="8" t="s">
        <v>7603</v>
      </c>
      <c r="AG571" s="8">
        <v>98</v>
      </c>
      <c r="AH571" s="8" t="s">
        <v>290</v>
      </c>
      <c r="AI571" s="9">
        <v>134</v>
      </c>
      <c r="AJ571" s="9" t="s">
        <v>7603</v>
      </c>
      <c r="AK571" s="9">
        <v>134</v>
      </c>
    </row>
    <row r="572" spans="1:37">
      <c r="A572">
        <v>2014</v>
      </c>
      <c r="B572" s="10" t="s">
        <v>2983</v>
      </c>
      <c r="C572" s="11" t="s">
        <v>2984</v>
      </c>
      <c r="D572" s="11" t="s">
        <v>9892</v>
      </c>
      <c r="E572" s="11" t="s">
        <v>2986</v>
      </c>
      <c r="F572" s="11" t="s">
        <v>2987</v>
      </c>
      <c r="G572" s="11" t="s">
        <v>12502</v>
      </c>
      <c r="H572" s="11" t="s">
        <v>6573</v>
      </c>
      <c r="I572" s="11" t="str">
        <f>INDEX(CountyList!A:A, MATCH(MID(B572, 3, 3), CountyList!B:B, 0))</f>
        <v>Dupage</v>
      </c>
      <c r="J572" s="29">
        <v>41</v>
      </c>
      <c r="K572" s="29">
        <v>20</v>
      </c>
      <c r="L572" s="29">
        <v>12</v>
      </c>
      <c r="M572" s="29" t="s">
        <v>290</v>
      </c>
      <c r="N572" s="29" t="s">
        <v>290</v>
      </c>
      <c r="O572" s="29" t="s">
        <v>290</v>
      </c>
      <c r="P572" s="29" t="s">
        <v>290</v>
      </c>
      <c r="Q572" s="29" t="s">
        <v>290</v>
      </c>
      <c r="R572" s="29" t="s">
        <v>290</v>
      </c>
      <c r="S572" s="29" t="s">
        <v>290</v>
      </c>
      <c r="T572" s="29" t="s">
        <v>7603</v>
      </c>
      <c r="U572" s="29" t="s">
        <v>7603</v>
      </c>
      <c r="V572" s="29" t="s">
        <v>7603</v>
      </c>
      <c r="W572" s="29" t="s">
        <v>7603</v>
      </c>
      <c r="X572" s="29" t="s">
        <v>290</v>
      </c>
      <c r="Y572" s="29" t="s">
        <v>7603</v>
      </c>
      <c r="Z572" s="7">
        <v>42</v>
      </c>
      <c r="AA572" s="7">
        <v>74</v>
      </c>
      <c r="AB572" s="8">
        <v>21</v>
      </c>
      <c r="AC572" s="8" t="s">
        <v>7603</v>
      </c>
      <c r="AD572" s="8" t="s">
        <v>290</v>
      </c>
      <c r="AE572" s="8">
        <v>12</v>
      </c>
      <c r="AF572" s="8" t="s">
        <v>290</v>
      </c>
      <c r="AG572" s="8">
        <v>73</v>
      </c>
      <c r="AH572" s="8" t="s">
        <v>7603</v>
      </c>
      <c r="AI572" s="9">
        <v>116</v>
      </c>
      <c r="AJ572" s="9" t="s">
        <v>7603</v>
      </c>
      <c r="AK572" s="9">
        <v>116</v>
      </c>
    </row>
    <row r="573" spans="1:37">
      <c r="A573">
        <v>2014</v>
      </c>
      <c r="B573" s="10" t="s">
        <v>2989</v>
      </c>
      <c r="C573" s="11" t="s">
        <v>484</v>
      </c>
      <c r="D573" s="11" t="s">
        <v>12503</v>
      </c>
      <c r="E573" s="11" t="s">
        <v>2992</v>
      </c>
      <c r="F573" s="11" t="s">
        <v>2801</v>
      </c>
      <c r="G573" s="11" t="s">
        <v>12504</v>
      </c>
      <c r="H573" s="11" t="s">
        <v>6576</v>
      </c>
      <c r="I573" s="11" t="str">
        <f>INDEX(CountyList!A:A, MATCH(MID(B573, 3, 3), CountyList!B:B, 0))</f>
        <v>Dupage</v>
      </c>
      <c r="J573" s="29">
        <v>37</v>
      </c>
      <c r="K573" s="29">
        <v>48</v>
      </c>
      <c r="L573" s="29">
        <v>61</v>
      </c>
      <c r="M573" s="29">
        <v>63</v>
      </c>
      <c r="N573" s="29">
        <v>46</v>
      </c>
      <c r="O573" s="29">
        <v>65</v>
      </c>
      <c r="P573" s="29">
        <v>61</v>
      </c>
      <c r="Q573" s="29">
        <v>61</v>
      </c>
      <c r="R573" s="29">
        <v>76</v>
      </c>
      <c r="S573" s="29">
        <v>66</v>
      </c>
      <c r="T573" s="29" t="s">
        <v>7603</v>
      </c>
      <c r="U573" s="29" t="s">
        <v>7603</v>
      </c>
      <c r="V573" s="29" t="s">
        <v>7603</v>
      </c>
      <c r="W573" s="29" t="s">
        <v>7603</v>
      </c>
      <c r="X573" s="29" t="s">
        <v>290</v>
      </c>
      <c r="Y573" s="29" t="s">
        <v>7603</v>
      </c>
      <c r="Z573" s="7">
        <v>295</v>
      </c>
      <c r="AA573" s="7">
        <v>290</v>
      </c>
      <c r="AB573" s="8">
        <v>82</v>
      </c>
      <c r="AC573" s="8" t="s">
        <v>290</v>
      </c>
      <c r="AD573" s="8">
        <v>42</v>
      </c>
      <c r="AE573" s="8">
        <v>15</v>
      </c>
      <c r="AF573" s="8" t="s">
        <v>7603</v>
      </c>
      <c r="AG573" s="8">
        <v>413</v>
      </c>
      <c r="AH573" s="8">
        <v>30</v>
      </c>
      <c r="AI573" s="9">
        <v>585</v>
      </c>
      <c r="AJ573" s="9" t="s">
        <v>7603</v>
      </c>
      <c r="AK573" s="9">
        <v>585</v>
      </c>
    </row>
    <row r="574" spans="1:37">
      <c r="A574">
        <v>2014</v>
      </c>
      <c r="B574" s="10" t="s">
        <v>12505</v>
      </c>
      <c r="C574" s="11" t="s">
        <v>9901</v>
      </c>
      <c r="D574" s="11" t="s">
        <v>9903</v>
      </c>
      <c r="E574" s="11" t="s">
        <v>9904</v>
      </c>
      <c r="F574" s="11" t="s">
        <v>3256</v>
      </c>
      <c r="G574" s="11" t="s">
        <v>12506</v>
      </c>
      <c r="H574" s="11" t="s">
        <v>12507</v>
      </c>
      <c r="I574" s="11" t="str">
        <f>INDEX(CountyList!A:A, MATCH(MID(B574, 3, 3), CountyList!B:B, 0))</f>
        <v>Dupage</v>
      </c>
      <c r="J574" s="29">
        <v>27</v>
      </c>
      <c r="K574" s="29" t="s">
        <v>290</v>
      </c>
      <c r="L574" s="29" t="s">
        <v>7603</v>
      </c>
      <c r="M574" s="29" t="s">
        <v>7603</v>
      </c>
      <c r="N574" s="29" t="s">
        <v>7603</v>
      </c>
      <c r="O574" s="29" t="s">
        <v>7603</v>
      </c>
      <c r="P574" s="29" t="s">
        <v>7603</v>
      </c>
      <c r="Q574" s="29" t="s">
        <v>7603</v>
      </c>
      <c r="R574" s="29" t="s">
        <v>7603</v>
      </c>
      <c r="S574" s="29" t="s">
        <v>7603</v>
      </c>
      <c r="T574" s="29" t="s">
        <v>7603</v>
      </c>
      <c r="U574" s="29" t="s">
        <v>7603</v>
      </c>
      <c r="V574" s="29" t="s">
        <v>7603</v>
      </c>
      <c r="W574" s="29" t="s">
        <v>7603</v>
      </c>
      <c r="X574" s="29" t="s">
        <v>7603</v>
      </c>
      <c r="Y574" s="29" t="s">
        <v>7603</v>
      </c>
      <c r="Z574" s="7">
        <v>16</v>
      </c>
      <c r="AA574" s="7">
        <v>13</v>
      </c>
      <c r="AB574" s="8" t="s">
        <v>7603</v>
      </c>
      <c r="AC574" s="8" t="s">
        <v>7603</v>
      </c>
      <c r="AD574" s="8">
        <v>26</v>
      </c>
      <c r="AE574" s="8" t="s">
        <v>290</v>
      </c>
      <c r="AF574" s="8" t="s">
        <v>290</v>
      </c>
      <c r="AG574" s="8" t="s">
        <v>7603</v>
      </c>
      <c r="AH574" s="8" t="s">
        <v>7603</v>
      </c>
      <c r="AI574" s="9">
        <v>29</v>
      </c>
      <c r="AJ574" s="9" t="s">
        <v>7603</v>
      </c>
      <c r="AK574" s="9">
        <v>29</v>
      </c>
    </row>
    <row r="575" spans="1:37">
      <c r="A575">
        <v>2014</v>
      </c>
      <c r="B575" s="10" t="s">
        <v>2993</v>
      </c>
      <c r="C575" s="11" t="s">
        <v>2994</v>
      </c>
      <c r="D575" s="11" t="s">
        <v>9908</v>
      </c>
      <c r="E575" s="11" t="s">
        <v>2996</v>
      </c>
      <c r="F575" s="11" t="s">
        <v>2826</v>
      </c>
      <c r="G575" s="11" t="s">
        <v>12508</v>
      </c>
      <c r="H575" s="11" t="s">
        <v>6586</v>
      </c>
      <c r="I575" s="11" t="str">
        <f>INDEX(CountyList!A:A, MATCH(MID(B575, 3, 3), CountyList!B:B, 0))</f>
        <v>Dupage</v>
      </c>
      <c r="J575" s="29">
        <v>14</v>
      </c>
      <c r="K575" s="29">
        <v>16</v>
      </c>
      <c r="L575" s="29">
        <v>15</v>
      </c>
      <c r="M575" s="29" t="s">
        <v>290</v>
      </c>
      <c r="N575" s="29">
        <v>13</v>
      </c>
      <c r="O575" s="29">
        <v>10</v>
      </c>
      <c r="P575" s="29">
        <v>16</v>
      </c>
      <c r="Q575" s="29" t="s">
        <v>290</v>
      </c>
      <c r="R575" s="29" t="s">
        <v>290</v>
      </c>
      <c r="S575" s="29" t="s">
        <v>290</v>
      </c>
      <c r="T575" s="29" t="s">
        <v>290</v>
      </c>
      <c r="U575" s="29" t="s">
        <v>7603</v>
      </c>
      <c r="V575" s="29" t="s">
        <v>7603</v>
      </c>
      <c r="W575" s="29" t="s">
        <v>7603</v>
      </c>
      <c r="X575" s="29" t="s">
        <v>7603</v>
      </c>
      <c r="Y575" s="29" t="s">
        <v>7603</v>
      </c>
      <c r="Z575" s="7">
        <v>68</v>
      </c>
      <c r="AA575" s="7">
        <v>45</v>
      </c>
      <c r="AB575" s="8" t="s">
        <v>290</v>
      </c>
      <c r="AC575" s="8" t="s">
        <v>7603</v>
      </c>
      <c r="AD575" s="8" t="s">
        <v>7603</v>
      </c>
      <c r="AE575" s="8" t="s">
        <v>290</v>
      </c>
      <c r="AF575" s="8" t="s">
        <v>7603</v>
      </c>
      <c r="AG575" s="8">
        <v>99</v>
      </c>
      <c r="AH575" s="8" t="s">
        <v>290</v>
      </c>
      <c r="AI575" s="9">
        <v>109</v>
      </c>
      <c r="AJ575" s="9" t="s">
        <v>290</v>
      </c>
      <c r="AK575" s="9">
        <v>113</v>
      </c>
    </row>
    <row r="576" spans="1:37">
      <c r="A576">
        <v>2014</v>
      </c>
      <c r="B576" s="10" t="s">
        <v>12509</v>
      </c>
      <c r="C576" s="11" t="s">
        <v>9935</v>
      </c>
      <c r="D576" s="11" t="s">
        <v>9937</v>
      </c>
      <c r="E576" s="11" t="s">
        <v>12510</v>
      </c>
      <c r="F576" s="11" t="s">
        <v>2851</v>
      </c>
      <c r="G576" s="11" t="s">
        <v>12511</v>
      </c>
      <c r="H576" s="11" t="s">
        <v>12512</v>
      </c>
      <c r="I576" s="11" t="str">
        <f>INDEX(CountyList!A:A, MATCH(MID(B576, 3, 3), CountyList!B:B, 0))</f>
        <v>Dupage</v>
      </c>
      <c r="J576" s="29">
        <v>81</v>
      </c>
      <c r="K576" s="29" t="s">
        <v>290</v>
      </c>
      <c r="L576" s="29" t="s">
        <v>7603</v>
      </c>
      <c r="M576" s="29" t="s">
        <v>7603</v>
      </c>
      <c r="N576" s="29" t="s">
        <v>7603</v>
      </c>
      <c r="O576" s="29" t="s">
        <v>7603</v>
      </c>
      <c r="P576" s="29" t="s">
        <v>7603</v>
      </c>
      <c r="Q576" s="29" t="s">
        <v>7603</v>
      </c>
      <c r="R576" s="29" t="s">
        <v>7603</v>
      </c>
      <c r="S576" s="29" t="s">
        <v>7603</v>
      </c>
      <c r="T576" s="29" t="s">
        <v>7603</v>
      </c>
      <c r="U576" s="29" t="s">
        <v>7603</v>
      </c>
      <c r="V576" s="29" t="s">
        <v>7603</v>
      </c>
      <c r="W576" s="29" t="s">
        <v>7603</v>
      </c>
      <c r="X576" s="29" t="s">
        <v>7603</v>
      </c>
      <c r="Y576" s="29" t="s">
        <v>7603</v>
      </c>
      <c r="Z576" s="7">
        <v>44</v>
      </c>
      <c r="AA576" s="7">
        <v>46</v>
      </c>
      <c r="AB576" s="8" t="s">
        <v>290</v>
      </c>
      <c r="AC576" s="8" t="s">
        <v>7603</v>
      </c>
      <c r="AD576" s="8">
        <v>30</v>
      </c>
      <c r="AE576" s="8" t="s">
        <v>290</v>
      </c>
      <c r="AF576" s="8" t="s">
        <v>7603</v>
      </c>
      <c r="AG576" s="8">
        <v>46</v>
      </c>
      <c r="AH576" s="8" t="s">
        <v>290</v>
      </c>
      <c r="AI576" s="9">
        <v>90</v>
      </c>
      <c r="AJ576" s="9" t="s">
        <v>7603</v>
      </c>
      <c r="AK576" s="9">
        <v>90</v>
      </c>
    </row>
    <row r="577" spans="1:37">
      <c r="A577">
        <v>2014</v>
      </c>
      <c r="B577" s="10" t="s">
        <v>12513</v>
      </c>
      <c r="C577" s="11" t="s">
        <v>12514</v>
      </c>
      <c r="D577" s="11" t="s">
        <v>12515</v>
      </c>
      <c r="E577" s="11" t="s">
        <v>12516</v>
      </c>
      <c r="F577" s="11" t="s">
        <v>2814</v>
      </c>
      <c r="G577" s="11" t="s">
        <v>12517</v>
      </c>
      <c r="H577" s="11" t="s">
        <v>12518</v>
      </c>
      <c r="I577" s="11" t="str">
        <f>INDEX(CountyList!A:A, MATCH(MID(B577, 3, 3), CountyList!B:B, 0))</f>
        <v>Dupage</v>
      </c>
      <c r="J577" s="29">
        <v>14</v>
      </c>
      <c r="K577" s="29" t="s">
        <v>7603</v>
      </c>
      <c r="L577" s="29" t="s">
        <v>7603</v>
      </c>
      <c r="M577" s="29" t="s">
        <v>7603</v>
      </c>
      <c r="N577" s="29" t="s">
        <v>7603</v>
      </c>
      <c r="O577" s="29" t="s">
        <v>7603</v>
      </c>
      <c r="P577" s="29" t="s">
        <v>7603</v>
      </c>
      <c r="Q577" s="29" t="s">
        <v>7603</v>
      </c>
      <c r="R577" s="29" t="s">
        <v>7603</v>
      </c>
      <c r="S577" s="29" t="s">
        <v>7603</v>
      </c>
      <c r="T577" s="29" t="s">
        <v>7603</v>
      </c>
      <c r="U577" s="29" t="s">
        <v>7603</v>
      </c>
      <c r="V577" s="29" t="s">
        <v>7603</v>
      </c>
      <c r="W577" s="29" t="s">
        <v>7603</v>
      </c>
      <c r="X577" s="29" t="s">
        <v>7603</v>
      </c>
      <c r="Y577" s="29" t="s">
        <v>7603</v>
      </c>
      <c r="Z577" s="7" t="s">
        <v>290</v>
      </c>
      <c r="AA577" s="7" t="s">
        <v>290</v>
      </c>
      <c r="AB577" s="8" t="s">
        <v>7603</v>
      </c>
      <c r="AC577" s="8" t="s">
        <v>7603</v>
      </c>
      <c r="AD577" s="8" t="s">
        <v>290</v>
      </c>
      <c r="AE577" s="8" t="s">
        <v>7603</v>
      </c>
      <c r="AF577" s="8" t="s">
        <v>7603</v>
      </c>
      <c r="AG577" s="8" t="s">
        <v>290</v>
      </c>
      <c r="AH577" s="8" t="s">
        <v>290</v>
      </c>
      <c r="AI577" s="9">
        <v>14</v>
      </c>
      <c r="AJ577" s="9" t="s">
        <v>7603</v>
      </c>
      <c r="AK577" s="9">
        <v>14</v>
      </c>
    </row>
    <row r="578" spans="1:37">
      <c r="A578">
        <v>2014</v>
      </c>
      <c r="B578" s="10" t="s">
        <v>3036</v>
      </c>
      <c r="C578" s="11" t="s">
        <v>3037</v>
      </c>
      <c r="D578" s="11" t="s">
        <v>9942</v>
      </c>
      <c r="E578" s="11" t="s">
        <v>3039</v>
      </c>
      <c r="F578" s="11" t="s">
        <v>2801</v>
      </c>
      <c r="G578" s="11" t="s">
        <v>12519</v>
      </c>
      <c r="H578" s="11" t="s">
        <v>6615</v>
      </c>
      <c r="I578" s="11" t="str">
        <f>INDEX(CountyList!A:A, MATCH(MID(B578, 3, 3), CountyList!B:B, 0))</f>
        <v>Dupage</v>
      </c>
      <c r="J578" s="29" t="s">
        <v>7603</v>
      </c>
      <c r="K578" s="29">
        <v>38</v>
      </c>
      <c r="L578" s="29">
        <v>28</v>
      </c>
      <c r="M578" s="29">
        <v>28</v>
      </c>
      <c r="N578" s="29">
        <v>26</v>
      </c>
      <c r="O578" s="29">
        <v>38</v>
      </c>
      <c r="P578" s="29">
        <v>27</v>
      </c>
      <c r="Q578" s="29">
        <v>32</v>
      </c>
      <c r="R578" s="29">
        <v>24</v>
      </c>
      <c r="S578" s="29">
        <v>37</v>
      </c>
      <c r="T578" s="29" t="s">
        <v>7603</v>
      </c>
      <c r="U578" s="29" t="s">
        <v>7603</v>
      </c>
      <c r="V578" s="29" t="s">
        <v>7603</v>
      </c>
      <c r="W578" s="29" t="s">
        <v>7603</v>
      </c>
      <c r="X578" s="29" t="s">
        <v>7603</v>
      </c>
      <c r="Y578" s="29" t="s">
        <v>7603</v>
      </c>
      <c r="Z578" s="7">
        <v>137</v>
      </c>
      <c r="AA578" s="7">
        <v>141</v>
      </c>
      <c r="AB578" s="8">
        <v>21</v>
      </c>
      <c r="AC578" s="8" t="s">
        <v>7603</v>
      </c>
      <c r="AD578" s="8">
        <v>32</v>
      </c>
      <c r="AE578" s="8">
        <v>86</v>
      </c>
      <c r="AF578" s="8" t="s">
        <v>290</v>
      </c>
      <c r="AG578" s="8">
        <v>117</v>
      </c>
      <c r="AH578" s="8">
        <v>16</v>
      </c>
      <c r="AI578" s="9">
        <v>278</v>
      </c>
      <c r="AJ578" s="9" t="s">
        <v>7603</v>
      </c>
      <c r="AK578" s="9">
        <v>278</v>
      </c>
    </row>
    <row r="579" spans="1:37">
      <c r="A579">
        <v>2014</v>
      </c>
      <c r="B579" s="10" t="s">
        <v>3046</v>
      </c>
      <c r="C579" s="11" t="s">
        <v>3047</v>
      </c>
      <c r="D579" s="11" t="s">
        <v>9948</v>
      </c>
      <c r="E579" s="11" t="s">
        <v>3049</v>
      </c>
      <c r="F579" s="11" t="s">
        <v>2856</v>
      </c>
      <c r="G579" s="11" t="s">
        <v>12520</v>
      </c>
      <c r="H579" s="11" t="s">
        <v>6621</v>
      </c>
      <c r="I579" s="11" t="str">
        <f>INDEX(CountyList!A:A, MATCH(MID(B579, 3, 3), CountyList!B:B, 0))</f>
        <v>Dupage</v>
      </c>
      <c r="J579" s="29" t="s">
        <v>290</v>
      </c>
      <c r="K579" s="29" t="s">
        <v>290</v>
      </c>
      <c r="L579" s="29" t="s">
        <v>290</v>
      </c>
      <c r="M579" s="29" t="s">
        <v>290</v>
      </c>
      <c r="N579" s="29" t="s">
        <v>290</v>
      </c>
      <c r="O579" s="29" t="s">
        <v>290</v>
      </c>
      <c r="P579" s="29" t="s">
        <v>290</v>
      </c>
      <c r="Q579" s="29" t="s">
        <v>7603</v>
      </c>
      <c r="R579" s="29" t="s">
        <v>290</v>
      </c>
      <c r="S579" s="29" t="s">
        <v>290</v>
      </c>
      <c r="T579" s="29" t="s">
        <v>7603</v>
      </c>
      <c r="U579" s="29" t="s">
        <v>7603</v>
      </c>
      <c r="V579" s="29" t="s">
        <v>7603</v>
      </c>
      <c r="W579" s="29" t="s">
        <v>7603</v>
      </c>
      <c r="X579" s="29" t="s">
        <v>7603</v>
      </c>
      <c r="Y579" s="29" t="s">
        <v>7603</v>
      </c>
      <c r="Z579" s="7">
        <v>18</v>
      </c>
      <c r="AA579" s="7">
        <v>17</v>
      </c>
      <c r="AB579" s="8" t="s">
        <v>290</v>
      </c>
      <c r="AC579" s="8" t="s">
        <v>7603</v>
      </c>
      <c r="AD579" s="8" t="s">
        <v>290</v>
      </c>
      <c r="AE579" s="8" t="s">
        <v>290</v>
      </c>
      <c r="AF579" s="8" t="s">
        <v>7603</v>
      </c>
      <c r="AG579" s="8" t="s">
        <v>290</v>
      </c>
      <c r="AH579" s="8">
        <v>14</v>
      </c>
      <c r="AI579" s="9">
        <v>35</v>
      </c>
      <c r="AJ579" s="9" t="s">
        <v>7603</v>
      </c>
      <c r="AK579" s="9">
        <v>35</v>
      </c>
    </row>
    <row r="580" spans="1:37">
      <c r="A580">
        <v>2014</v>
      </c>
      <c r="B580" s="10" t="s">
        <v>3050</v>
      </c>
      <c r="C580" s="11" t="s">
        <v>3051</v>
      </c>
      <c r="D580" s="11" t="s">
        <v>12521</v>
      </c>
      <c r="E580" s="11" t="s">
        <v>3054</v>
      </c>
      <c r="F580" s="11" t="s">
        <v>3055</v>
      </c>
      <c r="G580" s="11" t="s">
        <v>12522</v>
      </c>
      <c r="H580" s="11" t="s">
        <v>6630</v>
      </c>
      <c r="I580" s="11" t="str">
        <f>INDEX(CountyList!A:A, MATCH(MID(B580, 3, 3), CountyList!B:B, 0))</f>
        <v>Dupage</v>
      </c>
      <c r="J580" s="29">
        <v>31</v>
      </c>
      <c r="K580" s="29">
        <v>50</v>
      </c>
      <c r="L580" s="29">
        <v>28</v>
      </c>
      <c r="M580" s="29">
        <v>57</v>
      </c>
      <c r="N580" s="29">
        <v>50</v>
      </c>
      <c r="O580" s="29">
        <v>45</v>
      </c>
      <c r="P580" s="29">
        <v>52</v>
      </c>
      <c r="Q580" s="29">
        <v>47</v>
      </c>
      <c r="R580" s="29">
        <v>40</v>
      </c>
      <c r="S580" s="29">
        <v>41</v>
      </c>
      <c r="T580" s="29">
        <v>35</v>
      </c>
      <c r="U580" s="29">
        <v>54</v>
      </c>
      <c r="V580" s="29">
        <v>34</v>
      </c>
      <c r="W580" s="29">
        <v>33</v>
      </c>
      <c r="X580" s="29" t="s">
        <v>7603</v>
      </c>
      <c r="Y580" s="29" t="s">
        <v>290</v>
      </c>
      <c r="Z580" s="7">
        <v>358</v>
      </c>
      <c r="AA580" s="7">
        <v>240</v>
      </c>
      <c r="AB580" s="8" t="s">
        <v>7603</v>
      </c>
      <c r="AC580" s="8" t="s">
        <v>7603</v>
      </c>
      <c r="AD580" s="8">
        <v>458</v>
      </c>
      <c r="AE580" s="8">
        <v>16</v>
      </c>
      <c r="AF580" s="8" t="s">
        <v>7603</v>
      </c>
      <c r="AG580" s="8">
        <v>117</v>
      </c>
      <c r="AH580" s="8" t="s">
        <v>290</v>
      </c>
      <c r="AI580" s="9">
        <v>441</v>
      </c>
      <c r="AJ580" s="9">
        <v>157</v>
      </c>
      <c r="AK580" s="9">
        <v>598</v>
      </c>
    </row>
    <row r="581" spans="1:37">
      <c r="A581">
        <v>2014</v>
      </c>
      <c r="B581" s="10" t="s">
        <v>3062</v>
      </c>
      <c r="C581" s="11" t="s">
        <v>3063</v>
      </c>
      <c r="D581" s="11" t="s">
        <v>12523</v>
      </c>
      <c r="E581" s="11" t="s">
        <v>12524</v>
      </c>
      <c r="F581" s="11" t="s">
        <v>2801</v>
      </c>
      <c r="G581" s="11" t="s">
        <v>12525</v>
      </c>
      <c r="H581" s="11" t="s">
        <v>6635</v>
      </c>
      <c r="I581" s="11" t="str">
        <f>INDEX(CountyList!A:A, MATCH(MID(B581, 3, 3), CountyList!B:B, 0))</f>
        <v>Dupage</v>
      </c>
      <c r="J581" s="29">
        <v>78</v>
      </c>
      <c r="K581" s="29">
        <v>14</v>
      </c>
      <c r="L581" s="29">
        <v>14</v>
      </c>
      <c r="M581" s="29">
        <v>15</v>
      </c>
      <c r="N581" s="29" t="s">
        <v>290</v>
      </c>
      <c r="O581" s="29" t="s">
        <v>290</v>
      </c>
      <c r="P581" s="29" t="s">
        <v>290</v>
      </c>
      <c r="Q581" s="29" t="s">
        <v>290</v>
      </c>
      <c r="R581" s="29" t="s">
        <v>290</v>
      </c>
      <c r="S581" s="29" t="s">
        <v>7603</v>
      </c>
      <c r="T581" s="29" t="s">
        <v>7603</v>
      </c>
      <c r="U581" s="29" t="s">
        <v>7603</v>
      </c>
      <c r="V581" s="29" t="s">
        <v>7603</v>
      </c>
      <c r="W581" s="29" t="s">
        <v>7603</v>
      </c>
      <c r="X581" s="29" t="s">
        <v>7603</v>
      </c>
      <c r="Y581" s="29" t="s">
        <v>7603</v>
      </c>
      <c r="Z581" s="7">
        <v>77</v>
      </c>
      <c r="AA581" s="7">
        <v>70</v>
      </c>
      <c r="AB581" s="8" t="s">
        <v>290</v>
      </c>
      <c r="AC581" s="8" t="s">
        <v>7603</v>
      </c>
      <c r="AD581" s="8">
        <v>63</v>
      </c>
      <c r="AE581" s="8" t="s">
        <v>290</v>
      </c>
      <c r="AF581" s="8" t="s">
        <v>7603</v>
      </c>
      <c r="AG581" s="8">
        <v>52</v>
      </c>
      <c r="AH581" s="8">
        <v>18</v>
      </c>
      <c r="AI581" s="9">
        <v>147</v>
      </c>
      <c r="AJ581" s="9" t="s">
        <v>7603</v>
      </c>
      <c r="AK581" s="9">
        <v>147</v>
      </c>
    </row>
    <row r="582" spans="1:37">
      <c r="A582">
        <v>2014</v>
      </c>
      <c r="B582" s="10" t="s">
        <v>3066</v>
      </c>
      <c r="C582" s="11" t="s">
        <v>3067</v>
      </c>
      <c r="D582" s="11" t="s">
        <v>12526</v>
      </c>
      <c r="E582" s="11" t="s">
        <v>3070</v>
      </c>
      <c r="F582" s="11" t="s">
        <v>2851</v>
      </c>
      <c r="G582" s="11" t="s">
        <v>12527</v>
      </c>
      <c r="H582" s="11" t="s">
        <v>6638</v>
      </c>
      <c r="I582" s="11" t="str">
        <f>INDEX(CountyList!A:A, MATCH(MID(B582, 3, 3), CountyList!B:B, 0))</f>
        <v>Dupage</v>
      </c>
      <c r="J582" s="29">
        <v>19</v>
      </c>
      <c r="K582" s="29">
        <v>25</v>
      </c>
      <c r="L582" s="29">
        <v>30</v>
      </c>
      <c r="M582" s="29">
        <v>32</v>
      </c>
      <c r="N582" s="29">
        <v>34</v>
      </c>
      <c r="O582" s="29">
        <v>30</v>
      </c>
      <c r="P582" s="29">
        <v>32</v>
      </c>
      <c r="Q582" s="29">
        <v>32</v>
      </c>
      <c r="R582" s="29">
        <v>28</v>
      </c>
      <c r="S582" s="29">
        <v>32</v>
      </c>
      <c r="T582" s="29">
        <v>40</v>
      </c>
      <c r="U582" s="29">
        <v>33</v>
      </c>
      <c r="V582" s="29">
        <v>29</v>
      </c>
      <c r="W582" s="29">
        <v>31</v>
      </c>
      <c r="X582" s="29" t="s">
        <v>7603</v>
      </c>
      <c r="Y582" s="29" t="s">
        <v>7603</v>
      </c>
      <c r="Z582" s="7">
        <v>238</v>
      </c>
      <c r="AA582" s="7">
        <v>189</v>
      </c>
      <c r="AB582" s="8" t="s">
        <v>7603</v>
      </c>
      <c r="AC582" s="8" t="s">
        <v>7603</v>
      </c>
      <c r="AD582" s="8">
        <v>391</v>
      </c>
      <c r="AE582" s="8" t="s">
        <v>290</v>
      </c>
      <c r="AF582" s="8" t="s">
        <v>7603</v>
      </c>
      <c r="AG582" s="8">
        <v>24</v>
      </c>
      <c r="AH582" s="8" t="s">
        <v>290</v>
      </c>
      <c r="AI582" s="9">
        <v>294</v>
      </c>
      <c r="AJ582" s="9">
        <v>133</v>
      </c>
      <c r="AK582" s="9">
        <v>427</v>
      </c>
    </row>
    <row r="583" spans="1:37">
      <c r="A583">
        <v>2014</v>
      </c>
      <c r="B583" s="10" t="s">
        <v>12528</v>
      </c>
      <c r="C583" s="11" t="s">
        <v>12529</v>
      </c>
      <c r="D583" s="11" t="s">
        <v>12530</v>
      </c>
      <c r="E583" s="11" t="s">
        <v>12531</v>
      </c>
      <c r="F583" s="11" t="s">
        <v>2851</v>
      </c>
      <c r="G583" s="11" t="s">
        <v>12532</v>
      </c>
      <c r="H583" s="11" t="s">
        <v>12533</v>
      </c>
      <c r="I583" s="11" t="str">
        <f>INDEX(CountyList!A:A, MATCH(MID(B583, 3, 3), CountyList!B:B, 0))</f>
        <v>Dupage</v>
      </c>
      <c r="J583" s="29" t="s">
        <v>290</v>
      </c>
      <c r="K583" s="29" t="s">
        <v>7603</v>
      </c>
      <c r="L583" s="29" t="s">
        <v>7603</v>
      </c>
      <c r="M583" s="29" t="s">
        <v>7603</v>
      </c>
      <c r="N583" s="29" t="s">
        <v>7603</v>
      </c>
      <c r="O583" s="29" t="s">
        <v>7603</v>
      </c>
      <c r="P583" s="29" t="s">
        <v>7603</v>
      </c>
      <c r="Q583" s="29" t="s">
        <v>7603</v>
      </c>
      <c r="R583" s="29" t="s">
        <v>7603</v>
      </c>
      <c r="S583" s="29" t="s">
        <v>7603</v>
      </c>
      <c r="T583" s="29" t="s">
        <v>7603</v>
      </c>
      <c r="U583" s="29" t="s">
        <v>7603</v>
      </c>
      <c r="V583" s="29" t="s">
        <v>7603</v>
      </c>
      <c r="W583" s="29" t="s">
        <v>7603</v>
      </c>
      <c r="X583" s="29" t="s">
        <v>7603</v>
      </c>
      <c r="Y583" s="29" t="s">
        <v>7603</v>
      </c>
      <c r="Z583" s="7" t="s">
        <v>290</v>
      </c>
      <c r="AA583" s="7" t="s">
        <v>290</v>
      </c>
      <c r="AB583" s="8" t="s">
        <v>7603</v>
      </c>
      <c r="AC583" s="8" t="s">
        <v>7603</v>
      </c>
      <c r="AD583" s="8" t="s">
        <v>290</v>
      </c>
      <c r="AE583" s="8" t="s">
        <v>7603</v>
      </c>
      <c r="AF583" s="8" t="s">
        <v>7603</v>
      </c>
      <c r="AG583" s="8" t="s">
        <v>290</v>
      </c>
      <c r="AH583" s="8" t="s">
        <v>290</v>
      </c>
      <c r="AI583" s="9" t="s">
        <v>290</v>
      </c>
      <c r="AJ583" s="9" t="s">
        <v>7603</v>
      </c>
      <c r="AK583" s="9" t="s">
        <v>290</v>
      </c>
    </row>
    <row r="584" spans="1:37">
      <c r="A584">
        <v>2014</v>
      </c>
      <c r="B584" s="10" t="s">
        <v>3082</v>
      </c>
      <c r="C584" s="11" t="s">
        <v>3083</v>
      </c>
      <c r="D584" s="11" t="s">
        <v>12534</v>
      </c>
      <c r="E584" s="11" t="s">
        <v>3086</v>
      </c>
      <c r="F584" s="11" t="s">
        <v>3030</v>
      </c>
      <c r="G584" s="11" t="s">
        <v>12535</v>
      </c>
      <c r="H584" s="11" t="s">
        <v>6649</v>
      </c>
      <c r="I584" s="11" t="str">
        <f>INDEX(CountyList!A:A, MATCH(MID(B584, 3, 3), CountyList!B:B, 0))</f>
        <v>Dupage</v>
      </c>
      <c r="J584" s="29">
        <v>14</v>
      </c>
      <c r="K584" s="29">
        <v>13</v>
      </c>
      <c r="L584" s="29" t="s">
        <v>290</v>
      </c>
      <c r="M584" s="29" t="s">
        <v>290</v>
      </c>
      <c r="N584" s="29">
        <v>12</v>
      </c>
      <c r="O584" s="29">
        <v>14</v>
      </c>
      <c r="P584" s="29">
        <v>20</v>
      </c>
      <c r="Q584" s="29">
        <v>10</v>
      </c>
      <c r="R584" s="29">
        <v>20</v>
      </c>
      <c r="S584" s="29" t="s">
        <v>290</v>
      </c>
      <c r="T584" s="29" t="s">
        <v>7603</v>
      </c>
      <c r="U584" s="29" t="s">
        <v>7603</v>
      </c>
      <c r="V584" s="29" t="s">
        <v>7603</v>
      </c>
      <c r="W584" s="29" t="s">
        <v>7603</v>
      </c>
      <c r="X584" s="29" t="s">
        <v>7603</v>
      </c>
      <c r="Y584" s="29" t="s">
        <v>7603</v>
      </c>
      <c r="Z584" s="7">
        <v>67</v>
      </c>
      <c r="AA584" s="7">
        <v>61</v>
      </c>
      <c r="AB584" s="8">
        <v>37</v>
      </c>
      <c r="AC584" s="8" t="s">
        <v>7603</v>
      </c>
      <c r="AD584" s="8" t="s">
        <v>290</v>
      </c>
      <c r="AE584" s="8" t="s">
        <v>290</v>
      </c>
      <c r="AF584" s="8" t="s">
        <v>290</v>
      </c>
      <c r="AG584" s="8">
        <v>77</v>
      </c>
      <c r="AH584" s="8" t="s">
        <v>290</v>
      </c>
      <c r="AI584" s="9">
        <v>128</v>
      </c>
      <c r="AJ584" s="9" t="s">
        <v>7603</v>
      </c>
      <c r="AK584" s="9">
        <v>128</v>
      </c>
    </row>
    <row r="585" spans="1:37">
      <c r="A585">
        <v>2014</v>
      </c>
      <c r="B585" s="10" t="s">
        <v>3087</v>
      </c>
      <c r="C585" s="11" t="s">
        <v>3088</v>
      </c>
      <c r="D585" s="11" t="s">
        <v>12536</v>
      </c>
      <c r="E585" s="11" t="s">
        <v>3091</v>
      </c>
      <c r="F585" s="11" t="s">
        <v>2839</v>
      </c>
      <c r="G585" s="11" t="s">
        <v>12537</v>
      </c>
      <c r="H585" s="11" t="s">
        <v>6652</v>
      </c>
      <c r="I585" s="11" t="str">
        <f>INDEX(CountyList!A:A, MATCH(MID(B585, 3, 3), CountyList!B:B, 0))</f>
        <v>Dupage</v>
      </c>
      <c r="J585" s="29">
        <v>39</v>
      </c>
      <c r="K585" s="29">
        <v>27</v>
      </c>
      <c r="L585" s="29" t="s">
        <v>290</v>
      </c>
      <c r="M585" s="29" t="s">
        <v>290</v>
      </c>
      <c r="N585" s="29" t="s">
        <v>290</v>
      </c>
      <c r="O585" s="29" t="s">
        <v>7603</v>
      </c>
      <c r="P585" s="29" t="s">
        <v>7603</v>
      </c>
      <c r="Q585" s="29" t="s">
        <v>7603</v>
      </c>
      <c r="R585" s="29" t="s">
        <v>7603</v>
      </c>
      <c r="S585" s="29" t="s">
        <v>7603</v>
      </c>
      <c r="T585" s="29" t="s">
        <v>7603</v>
      </c>
      <c r="U585" s="29" t="s">
        <v>7603</v>
      </c>
      <c r="V585" s="29" t="s">
        <v>7603</v>
      </c>
      <c r="W585" s="29" t="s">
        <v>7603</v>
      </c>
      <c r="X585" s="29" t="s">
        <v>7603</v>
      </c>
      <c r="Y585" s="29" t="s">
        <v>7603</v>
      </c>
      <c r="Z585" s="7">
        <v>39</v>
      </c>
      <c r="AA585" s="7">
        <v>45</v>
      </c>
      <c r="AB585" s="8" t="s">
        <v>7603</v>
      </c>
      <c r="AC585" s="8" t="s">
        <v>7603</v>
      </c>
      <c r="AD585" s="8" t="s">
        <v>7603</v>
      </c>
      <c r="AE585" s="8" t="s">
        <v>7603</v>
      </c>
      <c r="AF585" s="8" t="s">
        <v>7603</v>
      </c>
      <c r="AG585" s="8">
        <v>84</v>
      </c>
      <c r="AH585" s="8" t="s">
        <v>7603</v>
      </c>
      <c r="AI585" s="9">
        <v>84</v>
      </c>
      <c r="AJ585" s="9" t="s">
        <v>7603</v>
      </c>
      <c r="AK585" s="9">
        <v>84</v>
      </c>
    </row>
    <row r="586" spans="1:37">
      <c r="A586">
        <v>2014</v>
      </c>
      <c r="B586" s="10" t="s">
        <v>12538</v>
      </c>
      <c r="C586" s="11" t="s">
        <v>12539</v>
      </c>
      <c r="D586" s="11" t="s">
        <v>12540</v>
      </c>
      <c r="E586" s="11" t="s">
        <v>12541</v>
      </c>
      <c r="F586" s="11" t="s">
        <v>2801</v>
      </c>
      <c r="G586" s="11" t="s">
        <v>12542</v>
      </c>
      <c r="H586" s="11" t="s">
        <v>12543</v>
      </c>
      <c r="I586" s="11" t="str">
        <f>INDEX(CountyList!A:A, MATCH(MID(B586, 3, 3), CountyList!B:B, 0))</f>
        <v>Dupage</v>
      </c>
      <c r="J586" s="29">
        <v>65</v>
      </c>
      <c r="K586" s="29">
        <v>17</v>
      </c>
      <c r="L586" s="29" t="s">
        <v>7603</v>
      </c>
      <c r="M586" s="29" t="s">
        <v>7603</v>
      </c>
      <c r="N586" s="29" t="s">
        <v>7603</v>
      </c>
      <c r="O586" s="29" t="s">
        <v>7603</v>
      </c>
      <c r="P586" s="29" t="s">
        <v>7603</v>
      </c>
      <c r="Q586" s="29" t="s">
        <v>7603</v>
      </c>
      <c r="R586" s="29" t="s">
        <v>7603</v>
      </c>
      <c r="S586" s="29" t="s">
        <v>7603</v>
      </c>
      <c r="T586" s="29" t="s">
        <v>7603</v>
      </c>
      <c r="U586" s="29" t="s">
        <v>7603</v>
      </c>
      <c r="V586" s="29" t="s">
        <v>7603</v>
      </c>
      <c r="W586" s="29" t="s">
        <v>7603</v>
      </c>
      <c r="X586" s="29" t="s">
        <v>7603</v>
      </c>
      <c r="Y586" s="29" t="s">
        <v>7603</v>
      </c>
      <c r="Z586" s="7">
        <v>27</v>
      </c>
      <c r="AA586" s="7">
        <v>55</v>
      </c>
      <c r="AB586" s="8" t="s">
        <v>290</v>
      </c>
      <c r="AC586" s="8" t="s">
        <v>7603</v>
      </c>
      <c r="AD586" s="8">
        <v>62</v>
      </c>
      <c r="AE586" s="8" t="s">
        <v>290</v>
      </c>
      <c r="AF586" s="8" t="s">
        <v>7603</v>
      </c>
      <c r="AG586" s="8">
        <v>12</v>
      </c>
      <c r="AH586" s="8" t="s">
        <v>290</v>
      </c>
      <c r="AI586" s="9">
        <v>82</v>
      </c>
      <c r="AJ586" s="9" t="s">
        <v>7603</v>
      </c>
      <c r="AK586" s="9">
        <v>82</v>
      </c>
    </row>
    <row r="587" spans="1:37">
      <c r="A587">
        <v>2014</v>
      </c>
      <c r="B587" s="10" t="s">
        <v>12544</v>
      </c>
      <c r="C587" s="11" t="s">
        <v>12545</v>
      </c>
      <c r="D587" s="11" t="s">
        <v>12546</v>
      </c>
      <c r="E587" s="11" t="s">
        <v>12547</v>
      </c>
      <c r="F587" s="11" t="s">
        <v>2851</v>
      </c>
      <c r="G587" s="11" t="s">
        <v>12548</v>
      </c>
      <c r="H587" s="11" t="s">
        <v>12549</v>
      </c>
      <c r="I587" s="11" t="str">
        <f>INDEX(CountyList!A:A, MATCH(MID(B587, 3, 3), CountyList!B:B, 0))</f>
        <v>Dupage</v>
      </c>
      <c r="J587" s="29">
        <v>38</v>
      </c>
      <c r="K587" s="29" t="s">
        <v>290</v>
      </c>
      <c r="L587" s="29" t="s">
        <v>290</v>
      </c>
      <c r="M587" s="29" t="s">
        <v>290</v>
      </c>
      <c r="N587" s="29" t="s">
        <v>290</v>
      </c>
      <c r="O587" s="29" t="s">
        <v>290</v>
      </c>
      <c r="P587" s="29" t="s">
        <v>290</v>
      </c>
      <c r="Q587" s="29" t="s">
        <v>7603</v>
      </c>
      <c r="R587" s="29" t="s">
        <v>7603</v>
      </c>
      <c r="S587" s="29" t="s">
        <v>7603</v>
      </c>
      <c r="T587" s="29" t="s">
        <v>7603</v>
      </c>
      <c r="U587" s="29" t="s">
        <v>7603</v>
      </c>
      <c r="V587" s="29" t="s">
        <v>7603</v>
      </c>
      <c r="W587" s="29" t="s">
        <v>7603</v>
      </c>
      <c r="X587" s="29" t="s">
        <v>7603</v>
      </c>
      <c r="Y587" s="29" t="s">
        <v>7603</v>
      </c>
      <c r="Z587" s="7">
        <v>30</v>
      </c>
      <c r="AA587" s="7">
        <v>31</v>
      </c>
      <c r="AB587" s="8" t="s">
        <v>290</v>
      </c>
      <c r="AC587" s="8" t="s">
        <v>7603</v>
      </c>
      <c r="AD587" s="8">
        <v>35</v>
      </c>
      <c r="AE587" s="8" t="s">
        <v>290</v>
      </c>
      <c r="AF587" s="8" t="s">
        <v>290</v>
      </c>
      <c r="AG587" s="8">
        <v>15</v>
      </c>
      <c r="AH587" s="8" t="s">
        <v>290</v>
      </c>
      <c r="AI587" s="9">
        <v>61</v>
      </c>
      <c r="AJ587" s="9" t="s">
        <v>7603</v>
      </c>
      <c r="AK587" s="9">
        <v>61</v>
      </c>
    </row>
    <row r="588" spans="1:37">
      <c r="A588">
        <v>2014</v>
      </c>
      <c r="B588" s="10" t="s">
        <v>12550</v>
      </c>
      <c r="C588" s="11" t="s">
        <v>9965</v>
      </c>
      <c r="D588" s="11" t="s">
        <v>9967</v>
      </c>
      <c r="E588" s="11" t="s">
        <v>9968</v>
      </c>
      <c r="F588" s="11" t="s">
        <v>2801</v>
      </c>
      <c r="G588" s="11" t="s">
        <v>12551</v>
      </c>
      <c r="H588" s="11" t="s">
        <v>12552</v>
      </c>
      <c r="I588" s="11" t="str">
        <f>INDEX(CountyList!A:A, MATCH(MID(B588, 3, 3), CountyList!B:B, 0))</f>
        <v>Dupage</v>
      </c>
      <c r="J588" s="29" t="s">
        <v>7603</v>
      </c>
      <c r="K588" s="29" t="s">
        <v>290</v>
      </c>
      <c r="L588" s="29" t="s">
        <v>7603</v>
      </c>
      <c r="M588" s="29" t="s">
        <v>7603</v>
      </c>
      <c r="N588" s="29" t="s">
        <v>7603</v>
      </c>
      <c r="O588" s="29" t="s">
        <v>7603</v>
      </c>
      <c r="P588" s="29" t="s">
        <v>7603</v>
      </c>
      <c r="Q588" s="29" t="s">
        <v>7603</v>
      </c>
      <c r="R588" s="29" t="s">
        <v>7603</v>
      </c>
      <c r="S588" s="29" t="s">
        <v>7603</v>
      </c>
      <c r="T588" s="29" t="s">
        <v>7603</v>
      </c>
      <c r="U588" s="29" t="s">
        <v>7603</v>
      </c>
      <c r="V588" s="29" t="s">
        <v>7603</v>
      </c>
      <c r="W588" s="29" t="s">
        <v>7603</v>
      </c>
      <c r="X588" s="29" t="s">
        <v>7603</v>
      </c>
      <c r="Y588" s="29" t="s">
        <v>7603</v>
      </c>
      <c r="Z588" s="7" t="s">
        <v>290</v>
      </c>
      <c r="AA588" s="7" t="s">
        <v>290</v>
      </c>
      <c r="AB588" s="8" t="s">
        <v>7603</v>
      </c>
      <c r="AC588" s="8" t="s">
        <v>7603</v>
      </c>
      <c r="AD588" s="8" t="s">
        <v>290</v>
      </c>
      <c r="AE588" s="8" t="s">
        <v>7603</v>
      </c>
      <c r="AF588" s="8" t="s">
        <v>7603</v>
      </c>
      <c r="AG588" s="8" t="s">
        <v>7603</v>
      </c>
      <c r="AH588" s="8" t="s">
        <v>7603</v>
      </c>
      <c r="AI588" s="9" t="s">
        <v>290</v>
      </c>
      <c r="AJ588" s="9" t="s">
        <v>7603</v>
      </c>
      <c r="AK588" s="9" t="s">
        <v>290</v>
      </c>
    </row>
    <row r="589" spans="1:37">
      <c r="A589">
        <v>2014</v>
      </c>
      <c r="B589" s="10" t="s">
        <v>3092</v>
      </c>
      <c r="C589" s="11" t="s">
        <v>3093</v>
      </c>
      <c r="D589" s="11" t="s">
        <v>12553</v>
      </c>
      <c r="E589" s="11" t="s">
        <v>3095</v>
      </c>
      <c r="F589" s="11" t="s">
        <v>2801</v>
      </c>
      <c r="G589" s="11" t="s">
        <v>12554</v>
      </c>
      <c r="H589" s="11" t="s">
        <v>12555</v>
      </c>
      <c r="I589" s="11" t="str">
        <f>INDEX(CountyList!A:A, MATCH(MID(B589, 3, 3), CountyList!B:B, 0))</f>
        <v>Dupage</v>
      </c>
      <c r="J589" s="29">
        <v>217</v>
      </c>
      <c r="K589" s="29">
        <v>13</v>
      </c>
      <c r="L589" s="29" t="s">
        <v>7603</v>
      </c>
      <c r="M589" s="29" t="s">
        <v>7603</v>
      </c>
      <c r="N589" s="29" t="s">
        <v>7603</v>
      </c>
      <c r="O589" s="29" t="s">
        <v>7603</v>
      </c>
      <c r="P589" s="29" t="s">
        <v>7603</v>
      </c>
      <c r="Q589" s="29" t="s">
        <v>7603</v>
      </c>
      <c r="R589" s="29" t="s">
        <v>7603</v>
      </c>
      <c r="S589" s="29" t="s">
        <v>7603</v>
      </c>
      <c r="T589" s="29" t="s">
        <v>7603</v>
      </c>
      <c r="U589" s="29" t="s">
        <v>7603</v>
      </c>
      <c r="V589" s="29" t="s">
        <v>7603</v>
      </c>
      <c r="W589" s="29" t="s">
        <v>7603</v>
      </c>
      <c r="X589" s="29" t="s">
        <v>7603</v>
      </c>
      <c r="Y589" s="29" t="s">
        <v>7603</v>
      </c>
      <c r="Z589" s="7">
        <v>123</v>
      </c>
      <c r="AA589" s="7">
        <v>107</v>
      </c>
      <c r="AB589" s="8">
        <v>19</v>
      </c>
      <c r="AC589" s="8" t="s">
        <v>7603</v>
      </c>
      <c r="AD589" s="8">
        <v>34</v>
      </c>
      <c r="AE589" s="8" t="s">
        <v>290</v>
      </c>
      <c r="AF589" s="8" t="s">
        <v>7603</v>
      </c>
      <c r="AG589" s="8">
        <v>163</v>
      </c>
      <c r="AH589" s="8">
        <v>10</v>
      </c>
      <c r="AI589" s="9">
        <v>230</v>
      </c>
      <c r="AJ589" s="9" t="s">
        <v>7603</v>
      </c>
      <c r="AK589" s="9">
        <v>230</v>
      </c>
    </row>
    <row r="590" spans="1:37">
      <c r="A590">
        <v>2014</v>
      </c>
      <c r="B590" s="10" t="s">
        <v>3096</v>
      </c>
      <c r="C590" s="11" t="s">
        <v>3097</v>
      </c>
      <c r="D590" s="11" t="s">
        <v>6653</v>
      </c>
      <c r="E590" s="11" t="s">
        <v>3100</v>
      </c>
      <c r="F590" s="11" t="s">
        <v>2898</v>
      </c>
      <c r="G590" s="11" t="s">
        <v>12556</v>
      </c>
      <c r="H590" s="11" t="s">
        <v>6655</v>
      </c>
      <c r="I590" s="11" t="str">
        <f>INDEX(CountyList!A:A, MATCH(MID(B590, 3, 3), CountyList!B:B, 0))</f>
        <v>Dupage</v>
      </c>
      <c r="J590" s="29">
        <v>10</v>
      </c>
      <c r="K590" s="29" t="s">
        <v>290</v>
      </c>
      <c r="L590" s="29" t="s">
        <v>7603</v>
      </c>
      <c r="M590" s="29" t="s">
        <v>7603</v>
      </c>
      <c r="N590" s="29" t="s">
        <v>7603</v>
      </c>
      <c r="O590" s="29" t="s">
        <v>7603</v>
      </c>
      <c r="P590" s="29" t="s">
        <v>7603</v>
      </c>
      <c r="Q590" s="29" t="s">
        <v>7603</v>
      </c>
      <c r="R590" s="29" t="s">
        <v>7603</v>
      </c>
      <c r="S590" s="29" t="s">
        <v>7603</v>
      </c>
      <c r="T590" s="29" t="s">
        <v>7603</v>
      </c>
      <c r="U590" s="29" t="s">
        <v>7603</v>
      </c>
      <c r="V590" s="29" t="s">
        <v>7603</v>
      </c>
      <c r="W590" s="29" t="s">
        <v>7603</v>
      </c>
      <c r="X590" s="29" t="s">
        <v>7603</v>
      </c>
      <c r="Y590" s="29" t="s">
        <v>7603</v>
      </c>
      <c r="Z590" s="7" t="s">
        <v>290</v>
      </c>
      <c r="AA590" s="7" t="s">
        <v>290</v>
      </c>
      <c r="AB590" s="8" t="s">
        <v>290</v>
      </c>
      <c r="AC590" s="8" t="s">
        <v>7603</v>
      </c>
      <c r="AD590" s="8" t="s">
        <v>290</v>
      </c>
      <c r="AE590" s="8" t="s">
        <v>290</v>
      </c>
      <c r="AF590" s="8" t="s">
        <v>7603</v>
      </c>
      <c r="AG590" s="8" t="s">
        <v>290</v>
      </c>
      <c r="AH590" s="8" t="s">
        <v>7603</v>
      </c>
      <c r="AI590" s="9">
        <v>14</v>
      </c>
      <c r="AJ590" s="9" t="s">
        <v>7603</v>
      </c>
      <c r="AK590" s="9">
        <v>14</v>
      </c>
    </row>
    <row r="591" spans="1:37">
      <c r="A591">
        <v>2014</v>
      </c>
      <c r="B591" s="10" t="s">
        <v>12557</v>
      </c>
      <c r="C591" s="11" t="s">
        <v>9973</v>
      </c>
      <c r="D591" s="11" t="s">
        <v>9975</v>
      </c>
      <c r="E591" s="11" t="s">
        <v>9976</v>
      </c>
      <c r="F591" s="11" t="s">
        <v>1727</v>
      </c>
      <c r="G591" s="11" t="s">
        <v>12558</v>
      </c>
      <c r="H591" s="11" t="s">
        <v>12559</v>
      </c>
      <c r="I591" s="11" t="str">
        <f>INDEX(CountyList!A:A, MATCH(MID(B591, 3, 3), CountyList!B:B, 0))</f>
        <v>Dupage</v>
      </c>
      <c r="J591" s="29" t="s">
        <v>7603</v>
      </c>
      <c r="K591" s="29" t="s">
        <v>7603</v>
      </c>
      <c r="L591" s="29" t="s">
        <v>7603</v>
      </c>
      <c r="M591" s="29" t="s">
        <v>7603</v>
      </c>
      <c r="N591" s="29" t="s">
        <v>290</v>
      </c>
      <c r="O591" s="29" t="s">
        <v>290</v>
      </c>
      <c r="P591" s="29" t="s">
        <v>290</v>
      </c>
      <c r="Q591" s="29" t="s">
        <v>290</v>
      </c>
      <c r="R591" s="29" t="s">
        <v>290</v>
      </c>
      <c r="S591" s="29" t="s">
        <v>290</v>
      </c>
      <c r="T591" s="29" t="s">
        <v>290</v>
      </c>
      <c r="U591" s="29" t="s">
        <v>290</v>
      </c>
      <c r="V591" s="29" t="s">
        <v>7603</v>
      </c>
      <c r="W591" s="29" t="s">
        <v>7603</v>
      </c>
      <c r="X591" s="29" t="s">
        <v>7603</v>
      </c>
      <c r="Y591" s="29" t="s">
        <v>7603</v>
      </c>
      <c r="Z591" s="7" t="s">
        <v>290</v>
      </c>
      <c r="AA591" s="7">
        <v>11</v>
      </c>
      <c r="AB591" s="8" t="s">
        <v>7603</v>
      </c>
      <c r="AC591" s="8" t="s">
        <v>7603</v>
      </c>
      <c r="AD591" s="8" t="s">
        <v>290</v>
      </c>
      <c r="AE591" s="8" t="s">
        <v>7603</v>
      </c>
      <c r="AF591" s="8" t="s">
        <v>7603</v>
      </c>
      <c r="AG591" s="8">
        <v>12</v>
      </c>
      <c r="AH591" s="8" t="s">
        <v>290</v>
      </c>
      <c r="AI591" s="9">
        <v>14</v>
      </c>
      <c r="AJ591" s="9" t="s">
        <v>290</v>
      </c>
      <c r="AK591" s="9">
        <v>17</v>
      </c>
    </row>
    <row r="592" spans="1:37">
      <c r="A592">
        <v>2014</v>
      </c>
      <c r="B592" s="10" t="s">
        <v>3106</v>
      </c>
      <c r="C592" s="11" t="s">
        <v>319</v>
      </c>
      <c r="D592" s="11" t="s">
        <v>9987</v>
      </c>
      <c r="E592" s="11" t="s">
        <v>3108</v>
      </c>
      <c r="F592" s="11" t="s">
        <v>3109</v>
      </c>
      <c r="G592" s="11" t="s">
        <v>12560</v>
      </c>
      <c r="H592" s="11" t="s">
        <v>6669</v>
      </c>
      <c r="I592" s="11" t="str">
        <f>INDEX(CountyList!A:A, MATCH(MID(B592, 3, 3), CountyList!B:B, 0))</f>
        <v>Wabash</v>
      </c>
      <c r="J592" s="29">
        <v>28</v>
      </c>
      <c r="K592" s="29">
        <v>20</v>
      </c>
      <c r="L592" s="29">
        <v>13</v>
      </c>
      <c r="M592" s="29" t="s">
        <v>290</v>
      </c>
      <c r="N592" s="29">
        <v>19</v>
      </c>
      <c r="O592" s="29">
        <v>10</v>
      </c>
      <c r="P592" s="29">
        <v>10</v>
      </c>
      <c r="Q592" s="29">
        <v>16</v>
      </c>
      <c r="R592" s="29" t="s">
        <v>290</v>
      </c>
      <c r="S592" s="29">
        <v>10</v>
      </c>
      <c r="T592" s="29" t="s">
        <v>7603</v>
      </c>
      <c r="U592" s="29" t="s">
        <v>7603</v>
      </c>
      <c r="V592" s="29" t="s">
        <v>7603</v>
      </c>
      <c r="W592" s="29" t="s">
        <v>7603</v>
      </c>
      <c r="X592" s="29" t="s">
        <v>7603</v>
      </c>
      <c r="Y592" s="29" t="s">
        <v>7603</v>
      </c>
      <c r="Z592" s="7">
        <v>84</v>
      </c>
      <c r="AA592" s="7">
        <v>57</v>
      </c>
      <c r="AB592" s="8" t="s">
        <v>290</v>
      </c>
      <c r="AC592" s="8" t="s">
        <v>7603</v>
      </c>
      <c r="AD592" s="8" t="s">
        <v>290</v>
      </c>
      <c r="AE592" s="8" t="s">
        <v>290</v>
      </c>
      <c r="AF592" s="8" t="s">
        <v>7603</v>
      </c>
      <c r="AG592" s="8">
        <v>133</v>
      </c>
      <c r="AH592" s="8" t="s">
        <v>7603</v>
      </c>
      <c r="AI592" s="9">
        <v>141</v>
      </c>
      <c r="AJ592" s="9" t="s">
        <v>7603</v>
      </c>
      <c r="AK592" s="9">
        <v>141</v>
      </c>
    </row>
    <row r="593" spans="1:37">
      <c r="A593">
        <v>2014</v>
      </c>
      <c r="B593" s="10" t="s">
        <v>4715</v>
      </c>
      <c r="C593" s="11" t="s">
        <v>4716</v>
      </c>
      <c r="D593" s="11" t="s">
        <v>6670</v>
      </c>
      <c r="E593" s="11" t="s">
        <v>6671</v>
      </c>
      <c r="F593" s="11" t="s">
        <v>4720</v>
      </c>
      <c r="G593" s="11" t="s">
        <v>12561</v>
      </c>
      <c r="H593" s="11" t="s">
        <v>6673</v>
      </c>
      <c r="I593" s="11" t="str">
        <f>INDEX(CountyList!A:A, MATCH(MID(B593, 3, 3), CountyList!B:B, 0))</f>
        <v>Franklin</v>
      </c>
      <c r="J593" s="29" t="s">
        <v>7603</v>
      </c>
      <c r="K593" s="29" t="s">
        <v>7603</v>
      </c>
      <c r="L593" s="29" t="s">
        <v>290</v>
      </c>
      <c r="M593" s="29" t="s">
        <v>290</v>
      </c>
      <c r="N593" s="29" t="s">
        <v>290</v>
      </c>
      <c r="O593" s="29" t="s">
        <v>290</v>
      </c>
      <c r="P593" s="29" t="s">
        <v>290</v>
      </c>
      <c r="Q593" s="29" t="s">
        <v>290</v>
      </c>
      <c r="R593" s="29" t="s">
        <v>290</v>
      </c>
      <c r="S593" s="29" t="s">
        <v>290</v>
      </c>
      <c r="T593" s="29" t="s">
        <v>7603</v>
      </c>
      <c r="U593" s="29" t="s">
        <v>290</v>
      </c>
      <c r="V593" s="29" t="s">
        <v>7603</v>
      </c>
      <c r="W593" s="29" t="s">
        <v>7603</v>
      </c>
      <c r="X593" s="29" t="s">
        <v>7603</v>
      </c>
      <c r="Y593" s="29" t="s">
        <v>7603</v>
      </c>
      <c r="Z593" s="7">
        <v>19</v>
      </c>
      <c r="AA593" s="7">
        <v>13</v>
      </c>
      <c r="AB593" s="8" t="s">
        <v>290</v>
      </c>
      <c r="AC593" s="8" t="s">
        <v>7603</v>
      </c>
      <c r="AD593" s="8" t="s">
        <v>7603</v>
      </c>
      <c r="AE593" s="8" t="s">
        <v>290</v>
      </c>
      <c r="AF593" s="8" t="s">
        <v>7603</v>
      </c>
      <c r="AG593" s="8">
        <v>19</v>
      </c>
      <c r="AH593" s="8" t="s">
        <v>290</v>
      </c>
      <c r="AI593" s="9">
        <v>29</v>
      </c>
      <c r="AJ593" s="9" t="s">
        <v>290</v>
      </c>
      <c r="AK593" s="9">
        <v>32</v>
      </c>
    </row>
    <row r="594" spans="1:37">
      <c r="A594">
        <v>2014</v>
      </c>
      <c r="B594" s="10" t="s">
        <v>3111</v>
      </c>
      <c r="C594" s="11" t="s">
        <v>3112</v>
      </c>
      <c r="D594" s="11" t="s">
        <v>10000</v>
      </c>
      <c r="E594" s="11" t="s">
        <v>3115</v>
      </c>
      <c r="F594" s="11" t="s">
        <v>3116</v>
      </c>
      <c r="G594" s="11" t="s">
        <v>12562</v>
      </c>
      <c r="H594" s="11" t="s">
        <v>6676</v>
      </c>
      <c r="I594" s="11" t="str">
        <f>INDEX(CountyList!A:A, MATCH(MID(B594, 3, 3), CountyList!B:B, 0))</f>
        <v>Franklin</v>
      </c>
      <c r="J594" s="29">
        <v>12</v>
      </c>
      <c r="K594" s="29">
        <v>10</v>
      </c>
      <c r="L594" s="29">
        <v>12</v>
      </c>
      <c r="M594" s="29" t="s">
        <v>290</v>
      </c>
      <c r="N594" s="29" t="s">
        <v>290</v>
      </c>
      <c r="O594" s="29" t="s">
        <v>290</v>
      </c>
      <c r="P594" s="29" t="s">
        <v>290</v>
      </c>
      <c r="Q594" s="29" t="s">
        <v>290</v>
      </c>
      <c r="R594" s="29">
        <v>12</v>
      </c>
      <c r="S594" s="29" t="s">
        <v>290</v>
      </c>
      <c r="T594" s="29" t="s">
        <v>7603</v>
      </c>
      <c r="U594" s="29" t="s">
        <v>7603</v>
      </c>
      <c r="V594" s="29" t="s">
        <v>7603</v>
      </c>
      <c r="W594" s="29" t="s">
        <v>7603</v>
      </c>
      <c r="X594" s="29" t="s">
        <v>7603</v>
      </c>
      <c r="Y594" s="29" t="s">
        <v>7603</v>
      </c>
      <c r="Z594" s="7">
        <v>30</v>
      </c>
      <c r="AA594" s="7">
        <v>46</v>
      </c>
      <c r="AB594" s="8" t="s">
        <v>7603</v>
      </c>
      <c r="AC594" s="8" t="s">
        <v>7603</v>
      </c>
      <c r="AD594" s="8" t="s">
        <v>290</v>
      </c>
      <c r="AE594" s="8" t="s">
        <v>7603</v>
      </c>
      <c r="AF594" s="8" t="s">
        <v>7603</v>
      </c>
      <c r="AG594" s="8">
        <v>72</v>
      </c>
      <c r="AH594" s="8" t="s">
        <v>290</v>
      </c>
      <c r="AI594" s="9">
        <v>76</v>
      </c>
      <c r="AJ594" s="9" t="s">
        <v>7603</v>
      </c>
      <c r="AK594" s="9">
        <v>76</v>
      </c>
    </row>
    <row r="595" spans="1:37">
      <c r="A595">
        <v>2014</v>
      </c>
      <c r="B595" s="10" t="s">
        <v>3122</v>
      </c>
      <c r="C595" s="11" t="s">
        <v>3123</v>
      </c>
      <c r="D595" s="11" t="s">
        <v>12563</v>
      </c>
      <c r="E595" s="11" t="s">
        <v>10010</v>
      </c>
      <c r="F595" s="11" t="s">
        <v>3126</v>
      </c>
      <c r="G595" s="11" t="s">
        <v>12564</v>
      </c>
      <c r="H595" s="11" t="s">
        <v>6679</v>
      </c>
      <c r="I595" s="11" t="str">
        <f>INDEX(CountyList!A:A, MATCH(MID(B595, 3, 3), CountyList!B:B, 0))</f>
        <v>Williamson</v>
      </c>
      <c r="J595" s="29">
        <v>39</v>
      </c>
      <c r="K595" s="29">
        <v>27</v>
      </c>
      <c r="L595" s="29">
        <v>23</v>
      </c>
      <c r="M595" s="29">
        <v>32</v>
      </c>
      <c r="N595" s="29">
        <v>29</v>
      </c>
      <c r="O595" s="29">
        <v>29</v>
      </c>
      <c r="P595" s="29">
        <v>27</v>
      </c>
      <c r="Q595" s="29">
        <v>34</v>
      </c>
      <c r="R595" s="29">
        <v>48</v>
      </c>
      <c r="S595" s="29">
        <v>23</v>
      </c>
      <c r="T595" s="29" t="s">
        <v>7603</v>
      </c>
      <c r="U595" s="29" t="s">
        <v>7603</v>
      </c>
      <c r="V595" s="29" t="s">
        <v>7603</v>
      </c>
      <c r="W595" s="29" t="s">
        <v>7603</v>
      </c>
      <c r="X595" s="29" t="s">
        <v>7603</v>
      </c>
      <c r="Y595" s="29" t="s">
        <v>7603</v>
      </c>
      <c r="Z595" s="7">
        <v>151</v>
      </c>
      <c r="AA595" s="7">
        <v>160</v>
      </c>
      <c r="AB595" s="8">
        <v>14</v>
      </c>
      <c r="AC595" s="8" t="s">
        <v>7603</v>
      </c>
      <c r="AD595" s="8" t="s">
        <v>290</v>
      </c>
      <c r="AE595" s="8" t="s">
        <v>290</v>
      </c>
      <c r="AF595" s="8" t="s">
        <v>7603</v>
      </c>
      <c r="AG595" s="8">
        <v>289</v>
      </c>
      <c r="AH595" s="8" t="s">
        <v>7603</v>
      </c>
      <c r="AI595" s="9">
        <v>311</v>
      </c>
      <c r="AJ595" s="9" t="s">
        <v>7603</v>
      </c>
      <c r="AK595" s="9">
        <v>311</v>
      </c>
    </row>
    <row r="596" spans="1:37">
      <c r="A596">
        <v>2014</v>
      </c>
      <c r="B596" s="10" t="s">
        <v>3128</v>
      </c>
      <c r="C596" s="11" t="s">
        <v>3129</v>
      </c>
      <c r="D596" s="11" t="s">
        <v>12565</v>
      </c>
      <c r="E596" s="11" t="s">
        <v>3131</v>
      </c>
      <c r="F596" s="11" t="s">
        <v>3132</v>
      </c>
      <c r="G596" s="11" t="s">
        <v>12566</v>
      </c>
      <c r="H596" s="11" t="s">
        <v>6685</v>
      </c>
      <c r="I596" s="11" t="str">
        <f>INDEX(CountyList!A:A, MATCH(MID(B596, 3, 3), CountyList!B:B, 0))</f>
        <v>Williamson</v>
      </c>
      <c r="J596" s="29">
        <v>35</v>
      </c>
      <c r="K596" s="29">
        <v>32</v>
      </c>
      <c r="L596" s="29">
        <v>19</v>
      </c>
      <c r="M596" s="29">
        <v>16</v>
      </c>
      <c r="N596" s="29">
        <v>27</v>
      </c>
      <c r="O596" s="29">
        <v>19</v>
      </c>
      <c r="P596" s="29">
        <v>23</v>
      </c>
      <c r="Q596" s="29">
        <v>10</v>
      </c>
      <c r="R596" s="29">
        <v>13</v>
      </c>
      <c r="S596" s="29" t="s">
        <v>290</v>
      </c>
      <c r="T596" s="29" t="s">
        <v>7603</v>
      </c>
      <c r="U596" s="29" t="s">
        <v>7603</v>
      </c>
      <c r="V596" s="29" t="s">
        <v>7603</v>
      </c>
      <c r="W596" s="29" t="s">
        <v>7603</v>
      </c>
      <c r="X596" s="29" t="s">
        <v>7603</v>
      </c>
      <c r="Y596" s="29" t="s">
        <v>7603</v>
      </c>
      <c r="Z596" s="7">
        <v>99</v>
      </c>
      <c r="AA596" s="7">
        <v>100</v>
      </c>
      <c r="AB596" s="8" t="s">
        <v>290</v>
      </c>
      <c r="AC596" s="8" t="s">
        <v>7603</v>
      </c>
      <c r="AD596" s="8" t="s">
        <v>290</v>
      </c>
      <c r="AE596" s="8" t="s">
        <v>290</v>
      </c>
      <c r="AF596" s="8" t="s">
        <v>290</v>
      </c>
      <c r="AG596" s="8">
        <v>177</v>
      </c>
      <c r="AH596" s="8">
        <v>12</v>
      </c>
      <c r="AI596" s="9">
        <v>199</v>
      </c>
      <c r="AJ596" s="9" t="s">
        <v>7603</v>
      </c>
      <c r="AK596" s="9">
        <v>199</v>
      </c>
    </row>
    <row r="597" spans="1:37">
      <c r="A597">
        <v>2014</v>
      </c>
      <c r="B597" s="10" t="s">
        <v>3134</v>
      </c>
      <c r="C597" s="11" t="s">
        <v>3135</v>
      </c>
      <c r="D597" s="11" t="s">
        <v>6686</v>
      </c>
      <c r="E597" s="11" t="s">
        <v>3137</v>
      </c>
      <c r="F597" s="11" t="s">
        <v>157</v>
      </c>
      <c r="G597" s="11" t="s">
        <v>12567</v>
      </c>
      <c r="H597" s="11" t="s">
        <v>6690</v>
      </c>
      <c r="I597" s="11" t="str">
        <f>INDEX(CountyList!A:A, MATCH(MID(B597, 3, 3), CountyList!B:B, 0))</f>
        <v>Williamson</v>
      </c>
      <c r="J597" s="29" t="s">
        <v>7603</v>
      </c>
      <c r="K597" s="29" t="s">
        <v>7603</v>
      </c>
      <c r="L597" s="29" t="s">
        <v>7603</v>
      </c>
      <c r="M597" s="29" t="s">
        <v>7603</v>
      </c>
      <c r="N597" s="29" t="s">
        <v>7603</v>
      </c>
      <c r="O597" s="29" t="s">
        <v>7603</v>
      </c>
      <c r="P597" s="29" t="s">
        <v>7603</v>
      </c>
      <c r="Q597" s="29" t="s">
        <v>7603</v>
      </c>
      <c r="R597" s="29" t="s">
        <v>7603</v>
      </c>
      <c r="S597" s="29" t="s">
        <v>7603</v>
      </c>
      <c r="T597" s="29">
        <v>22</v>
      </c>
      <c r="U597" s="29">
        <v>27</v>
      </c>
      <c r="V597" s="29">
        <v>14</v>
      </c>
      <c r="W597" s="29">
        <v>11</v>
      </c>
      <c r="X597" s="29" t="s">
        <v>7603</v>
      </c>
      <c r="Y597" s="29" t="s">
        <v>7603</v>
      </c>
      <c r="Z597" s="7">
        <v>36</v>
      </c>
      <c r="AA597" s="7">
        <v>38</v>
      </c>
      <c r="AB597" s="8" t="s">
        <v>290</v>
      </c>
      <c r="AC597" s="8" t="s">
        <v>290</v>
      </c>
      <c r="AD597" s="8" t="s">
        <v>290</v>
      </c>
      <c r="AE597" s="8" t="s">
        <v>290</v>
      </c>
      <c r="AF597" s="8" t="s">
        <v>7603</v>
      </c>
      <c r="AG597" s="8">
        <v>64</v>
      </c>
      <c r="AH597" s="8" t="s">
        <v>290</v>
      </c>
      <c r="AI597" s="9" t="s">
        <v>7603</v>
      </c>
      <c r="AJ597" s="9">
        <v>74</v>
      </c>
      <c r="AK597" s="9">
        <v>74</v>
      </c>
    </row>
    <row r="598" spans="1:37">
      <c r="A598">
        <v>2014</v>
      </c>
      <c r="B598" s="10" t="s">
        <v>12568</v>
      </c>
      <c r="C598" s="11" t="s">
        <v>4095</v>
      </c>
      <c r="D598" s="11" t="s">
        <v>10021</v>
      </c>
      <c r="E598" s="11" t="s">
        <v>10022</v>
      </c>
      <c r="F598" s="11" t="s">
        <v>10023</v>
      </c>
      <c r="G598" s="11" t="s">
        <v>12569</v>
      </c>
      <c r="H598" s="11" t="s">
        <v>12570</v>
      </c>
      <c r="I598" s="11" t="e">
        <f>INDEX(CountyList!A:A, MATCH(MID(B598, 3, 3), CountyList!B:B, 0))</f>
        <v>#N/A</v>
      </c>
      <c r="J598" s="29" t="s">
        <v>290</v>
      </c>
      <c r="K598" s="29" t="s">
        <v>290</v>
      </c>
      <c r="L598" s="29" t="s">
        <v>290</v>
      </c>
      <c r="M598" s="29" t="s">
        <v>290</v>
      </c>
      <c r="N598" s="29" t="s">
        <v>290</v>
      </c>
      <c r="O598" s="29" t="s">
        <v>290</v>
      </c>
      <c r="P598" s="29" t="s">
        <v>7603</v>
      </c>
      <c r="Q598" s="29" t="s">
        <v>290</v>
      </c>
      <c r="R598" s="29" t="s">
        <v>290</v>
      </c>
      <c r="S598" s="29" t="s">
        <v>290</v>
      </c>
      <c r="T598" s="29" t="s">
        <v>290</v>
      </c>
      <c r="U598" s="29" t="s">
        <v>290</v>
      </c>
      <c r="V598" s="29" t="s">
        <v>7603</v>
      </c>
      <c r="W598" s="29" t="s">
        <v>290</v>
      </c>
      <c r="X598" s="29" t="s">
        <v>7603</v>
      </c>
      <c r="Y598" s="29" t="s">
        <v>7603</v>
      </c>
      <c r="Z598" s="7">
        <v>16</v>
      </c>
      <c r="AA598" s="7">
        <v>16</v>
      </c>
      <c r="AB598" s="8" t="s">
        <v>7603</v>
      </c>
      <c r="AC598" s="8" t="s">
        <v>7603</v>
      </c>
      <c r="AD598" s="8" t="s">
        <v>7603</v>
      </c>
      <c r="AE598" s="8" t="s">
        <v>7603</v>
      </c>
      <c r="AF598" s="8" t="s">
        <v>7603</v>
      </c>
      <c r="AG598" s="8">
        <v>32</v>
      </c>
      <c r="AH598" s="8" t="s">
        <v>7603</v>
      </c>
      <c r="AI598" s="9">
        <v>25</v>
      </c>
      <c r="AJ598" s="9" t="s">
        <v>290</v>
      </c>
      <c r="AK598" s="9">
        <v>32</v>
      </c>
    </row>
    <row r="599" spans="1:37">
      <c r="A599">
        <v>2014</v>
      </c>
      <c r="B599" s="10" t="s">
        <v>3139</v>
      </c>
      <c r="C599" s="11" t="s">
        <v>1762</v>
      </c>
      <c r="D599" s="11" t="s">
        <v>10027</v>
      </c>
      <c r="E599" s="11" t="s">
        <v>3142</v>
      </c>
      <c r="F599" s="11" t="s">
        <v>3143</v>
      </c>
      <c r="G599" s="11" t="s">
        <v>12571</v>
      </c>
      <c r="H599" s="11" t="s">
        <v>6693</v>
      </c>
      <c r="I599" s="11" t="str">
        <f>INDEX(CountyList!A:A, MATCH(MID(B599, 3, 3), CountyList!B:B, 0))</f>
        <v>Grundy</v>
      </c>
      <c r="J599" s="29">
        <v>31</v>
      </c>
      <c r="K599" s="29">
        <v>26</v>
      </c>
      <c r="L599" s="29">
        <v>21</v>
      </c>
      <c r="M599" s="29">
        <v>20</v>
      </c>
      <c r="N599" s="29">
        <v>20</v>
      </c>
      <c r="O599" s="29">
        <v>18</v>
      </c>
      <c r="P599" s="29">
        <v>30</v>
      </c>
      <c r="Q599" s="29">
        <v>15</v>
      </c>
      <c r="R599" s="29">
        <v>20</v>
      </c>
      <c r="S599" s="29">
        <v>21</v>
      </c>
      <c r="T599" s="29" t="s">
        <v>7603</v>
      </c>
      <c r="U599" s="29" t="s">
        <v>7603</v>
      </c>
      <c r="V599" s="29" t="s">
        <v>7603</v>
      </c>
      <c r="W599" s="29" t="s">
        <v>7603</v>
      </c>
      <c r="X599" s="29" t="s">
        <v>7603</v>
      </c>
      <c r="Y599" s="29" t="s">
        <v>7603</v>
      </c>
      <c r="Z599" s="7">
        <v>115</v>
      </c>
      <c r="AA599" s="7">
        <v>107</v>
      </c>
      <c r="AB599" s="8">
        <v>30</v>
      </c>
      <c r="AC599" s="8" t="s">
        <v>7603</v>
      </c>
      <c r="AD599" s="8" t="s">
        <v>290</v>
      </c>
      <c r="AE599" s="8" t="s">
        <v>290</v>
      </c>
      <c r="AF599" s="8" t="s">
        <v>7603</v>
      </c>
      <c r="AG599" s="8">
        <v>188</v>
      </c>
      <c r="AH599" s="8" t="s">
        <v>7603</v>
      </c>
      <c r="AI599" s="9">
        <v>222</v>
      </c>
      <c r="AJ599" s="9" t="s">
        <v>7603</v>
      </c>
      <c r="AK599" s="9">
        <v>222</v>
      </c>
    </row>
    <row r="600" spans="1:37">
      <c r="A600">
        <v>2014</v>
      </c>
      <c r="B600" s="10" t="s">
        <v>3145</v>
      </c>
      <c r="C600" s="11" t="s">
        <v>3146</v>
      </c>
      <c r="D600" s="11" t="s">
        <v>10030</v>
      </c>
      <c r="E600" s="11" t="s">
        <v>3148</v>
      </c>
      <c r="F600" s="11" t="s">
        <v>3149</v>
      </c>
      <c r="G600" s="11" t="s">
        <v>12572</v>
      </c>
      <c r="H600" s="11" t="s">
        <v>6696</v>
      </c>
      <c r="I600" s="11" t="str">
        <f>INDEX(CountyList!A:A, MATCH(MID(B600, 3, 3), CountyList!B:B, 0))</f>
        <v>Kendall</v>
      </c>
      <c r="J600" s="29">
        <v>54</v>
      </c>
      <c r="K600" s="29">
        <v>31</v>
      </c>
      <c r="L600" s="29">
        <v>26</v>
      </c>
      <c r="M600" s="29">
        <v>21</v>
      </c>
      <c r="N600" s="29">
        <v>16</v>
      </c>
      <c r="O600" s="29">
        <v>25</v>
      </c>
      <c r="P600" s="29">
        <v>21</v>
      </c>
      <c r="Q600" s="29">
        <v>21</v>
      </c>
      <c r="R600" s="29">
        <v>26</v>
      </c>
      <c r="S600" s="29">
        <v>17</v>
      </c>
      <c r="T600" s="29" t="s">
        <v>7603</v>
      </c>
      <c r="U600" s="29" t="s">
        <v>7603</v>
      </c>
      <c r="V600" s="29" t="s">
        <v>7603</v>
      </c>
      <c r="W600" s="29" t="s">
        <v>7603</v>
      </c>
      <c r="X600" s="29" t="s">
        <v>290</v>
      </c>
      <c r="Y600" s="29" t="s">
        <v>7603</v>
      </c>
      <c r="Z600" s="7">
        <v>139</v>
      </c>
      <c r="AA600" s="7">
        <v>126</v>
      </c>
      <c r="AB600" s="8" t="s">
        <v>290</v>
      </c>
      <c r="AC600" s="8" t="s">
        <v>7603</v>
      </c>
      <c r="AD600" s="8" t="s">
        <v>290</v>
      </c>
      <c r="AE600" s="8" t="s">
        <v>290</v>
      </c>
      <c r="AF600" s="8" t="s">
        <v>7603</v>
      </c>
      <c r="AG600" s="8">
        <v>255</v>
      </c>
      <c r="AH600" s="8" t="s">
        <v>290</v>
      </c>
      <c r="AI600" s="9">
        <v>265</v>
      </c>
      <c r="AJ600" s="9" t="s">
        <v>7603</v>
      </c>
      <c r="AK600" s="9">
        <v>265</v>
      </c>
    </row>
    <row r="601" spans="1:37">
      <c r="A601">
        <v>2014</v>
      </c>
      <c r="B601" s="10" t="s">
        <v>3151</v>
      </c>
      <c r="C601" s="11" t="s">
        <v>319</v>
      </c>
      <c r="D601" s="11" t="s">
        <v>6697</v>
      </c>
      <c r="E601" s="11" t="s">
        <v>3154</v>
      </c>
      <c r="F601" s="11" t="s">
        <v>3155</v>
      </c>
      <c r="G601" s="11" t="s">
        <v>12573</v>
      </c>
      <c r="H601" s="11" t="s">
        <v>6699</v>
      </c>
      <c r="I601" s="11" t="str">
        <f>INDEX(CountyList!A:A, MATCH(MID(B601, 3, 3), CountyList!B:B, 0))</f>
        <v>Kendall</v>
      </c>
      <c r="J601" s="29">
        <v>34</v>
      </c>
      <c r="K601" s="29">
        <v>24</v>
      </c>
      <c r="L601" s="29">
        <v>22</v>
      </c>
      <c r="M601" s="29">
        <v>23</v>
      </c>
      <c r="N601" s="29">
        <v>29</v>
      </c>
      <c r="O601" s="29">
        <v>22</v>
      </c>
      <c r="P601" s="29">
        <v>16</v>
      </c>
      <c r="Q601" s="29">
        <v>21</v>
      </c>
      <c r="R601" s="29">
        <v>13</v>
      </c>
      <c r="S601" s="29">
        <v>18</v>
      </c>
      <c r="T601" s="29" t="s">
        <v>7603</v>
      </c>
      <c r="U601" s="29" t="s">
        <v>7603</v>
      </c>
      <c r="V601" s="29" t="s">
        <v>7603</v>
      </c>
      <c r="W601" s="29" t="s">
        <v>7603</v>
      </c>
      <c r="X601" s="29" t="s">
        <v>7603</v>
      </c>
      <c r="Y601" s="29" t="s">
        <v>7603</v>
      </c>
      <c r="Z601" s="7">
        <v>114</v>
      </c>
      <c r="AA601" s="7">
        <v>108</v>
      </c>
      <c r="AB601" s="8">
        <v>42</v>
      </c>
      <c r="AC601" s="8" t="s">
        <v>7603</v>
      </c>
      <c r="AD601" s="8" t="s">
        <v>290</v>
      </c>
      <c r="AE601" s="8" t="s">
        <v>290</v>
      </c>
      <c r="AF601" s="8" t="s">
        <v>7603</v>
      </c>
      <c r="AG601" s="8">
        <v>158</v>
      </c>
      <c r="AH601" s="8">
        <v>11</v>
      </c>
      <c r="AI601" s="9">
        <v>222</v>
      </c>
      <c r="AJ601" s="9" t="s">
        <v>7603</v>
      </c>
      <c r="AK601" s="9">
        <v>222</v>
      </c>
    </row>
    <row r="602" spans="1:37">
      <c r="A602">
        <v>2014</v>
      </c>
      <c r="B602" s="10" t="s">
        <v>3157</v>
      </c>
      <c r="C602" s="11" t="s">
        <v>3158</v>
      </c>
      <c r="D602" s="11" t="s">
        <v>12574</v>
      </c>
      <c r="E602" s="11" t="s">
        <v>10036</v>
      </c>
      <c r="F602" s="11" t="s">
        <v>3149</v>
      </c>
      <c r="G602" s="11" t="s">
        <v>12575</v>
      </c>
      <c r="H602" s="11" t="s">
        <v>6702</v>
      </c>
      <c r="I602" s="11" t="str">
        <f>INDEX(CountyList!A:A, MATCH(MID(B602, 3, 3), CountyList!B:B, 0))</f>
        <v>Kendall</v>
      </c>
      <c r="J602" s="29">
        <v>70</v>
      </c>
      <c r="K602" s="29">
        <v>28</v>
      </c>
      <c r="L602" s="29">
        <v>18</v>
      </c>
      <c r="M602" s="29">
        <v>15</v>
      </c>
      <c r="N602" s="29" t="s">
        <v>290</v>
      </c>
      <c r="O602" s="29">
        <v>10</v>
      </c>
      <c r="P602" s="29" t="s">
        <v>290</v>
      </c>
      <c r="Q602" s="29" t="s">
        <v>290</v>
      </c>
      <c r="R602" s="29">
        <v>10</v>
      </c>
      <c r="S602" s="29" t="s">
        <v>290</v>
      </c>
      <c r="T602" s="29">
        <v>14</v>
      </c>
      <c r="U602" s="29" t="s">
        <v>290</v>
      </c>
      <c r="V602" s="29" t="s">
        <v>290</v>
      </c>
      <c r="W602" s="29">
        <v>11</v>
      </c>
      <c r="X602" s="29" t="s">
        <v>7603</v>
      </c>
      <c r="Y602" s="29" t="s">
        <v>7603</v>
      </c>
      <c r="Z602" s="7">
        <v>105</v>
      </c>
      <c r="AA602" s="7">
        <v>107</v>
      </c>
      <c r="AB602" s="8">
        <v>12</v>
      </c>
      <c r="AC602" s="8" t="s">
        <v>7603</v>
      </c>
      <c r="AD602" s="8" t="s">
        <v>290</v>
      </c>
      <c r="AE602" s="8" t="s">
        <v>290</v>
      </c>
      <c r="AF602" s="8" t="s">
        <v>7603</v>
      </c>
      <c r="AG602" s="8">
        <v>190</v>
      </c>
      <c r="AH602" s="8" t="s">
        <v>7603</v>
      </c>
      <c r="AI602" s="9">
        <v>178</v>
      </c>
      <c r="AJ602" s="9">
        <v>34</v>
      </c>
      <c r="AK602" s="9">
        <v>212</v>
      </c>
    </row>
    <row r="603" spans="1:37">
      <c r="A603">
        <v>2014</v>
      </c>
      <c r="B603" s="10" t="s">
        <v>12576</v>
      </c>
      <c r="C603" s="11" t="s">
        <v>10039</v>
      </c>
      <c r="D603" s="11" t="s">
        <v>10041</v>
      </c>
      <c r="E603" s="11" t="s">
        <v>10042</v>
      </c>
      <c r="F603" s="11" t="s">
        <v>3149</v>
      </c>
      <c r="G603" s="11" t="s">
        <v>12577</v>
      </c>
      <c r="H603" s="11" t="s">
        <v>12578</v>
      </c>
      <c r="I603" s="11" t="str">
        <f>INDEX(CountyList!A:A, MATCH(MID(B603, 3, 3), CountyList!B:B, 0))</f>
        <v>Kendall</v>
      </c>
      <c r="J603" s="29" t="s">
        <v>7603</v>
      </c>
      <c r="K603" s="29" t="s">
        <v>7603</v>
      </c>
      <c r="L603" s="29" t="s">
        <v>7603</v>
      </c>
      <c r="M603" s="29" t="s">
        <v>7603</v>
      </c>
      <c r="N603" s="29" t="s">
        <v>7603</v>
      </c>
      <c r="O603" s="29" t="s">
        <v>7603</v>
      </c>
      <c r="P603" s="29" t="s">
        <v>7603</v>
      </c>
      <c r="Q603" s="29" t="s">
        <v>7603</v>
      </c>
      <c r="R603" s="29" t="s">
        <v>7603</v>
      </c>
      <c r="S603" s="29" t="s">
        <v>7603</v>
      </c>
      <c r="T603" s="29" t="s">
        <v>7603</v>
      </c>
      <c r="U603" s="29" t="s">
        <v>7603</v>
      </c>
      <c r="V603" s="29" t="s">
        <v>7603</v>
      </c>
      <c r="W603" s="29" t="s">
        <v>7603</v>
      </c>
      <c r="X603" s="29">
        <v>88</v>
      </c>
      <c r="Y603" s="29" t="s">
        <v>7603</v>
      </c>
      <c r="Z603" s="7">
        <v>39</v>
      </c>
      <c r="AA603" s="7">
        <v>49</v>
      </c>
      <c r="AB603" s="8">
        <v>12</v>
      </c>
      <c r="AC603" s="8" t="s">
        <v>7603</v>
      </c>
      <c r="AD603" s="8" t="s">
        <v>7603</v>
      </c>
      <c r="AE603" s="8" t="s">
        <v>290</v>
      </c>
      <c r="AF603" s="8" t="s">
        <v>7603</v>
      </c>
      <c r="AG603" s="8">
        <v>70</v>
      </c>
      <c r="AH603" s="8" t="s">
        <v>290</v>
      </c>
      <c r="AI603" s="9">
        <v>88</v>
      </c>
      <c r="AJ603" s="9" t="s">
        <v>7603</v>
      </c>
      <c r="AK603" s="9">
        <v>88</v>
      </c>
    </row>
    <row r="604" spans="1:37">
      <c r="A604">
        <v>2014</v>
      </c>
      <c r="B604" s="10" t="s">
        <v>12579</v>
      </c>
      <c r="C604" s="11" t="s">
        <v>1642</v>
      </c>
      <c r="D604" s="11" t="s">
        <v>10046</v>
      </c>
      <c r="E604" s="11" t="s">
        <v>1645</v>
      </c>
      <c r="F604" s="11" t="s">
        <v>1646</v>
      </c>
      <c r="G604" s="11" t="s">
        <v>12580</v>
      </c>
      <c r="H604" s="11" t="s">
        <v>5691</v>
      </c>
      <c r="I604" s="11" t="str">
        <f>INDEX(CountyList!A:A, MATCH(MID(B604, 3, 3), CountyList!B:B, 0))</f>
        <v>Jefferson</v>
      </c>
      <c r="J604" s="29">
        <v>15</v>
      </c>
      <c r="K604" s="29">
        <v>13</v>
      </c>
      <c r="L604" s="29">
        <v>10</v>
      </c>
      <c r="M604" s="29">
        <v>11</v>
      </c>
      <c r="N604" s="29">
        <v>18</v>
      </c>
      <c r="O604" s="29">
        <v>10</v>
      </c>
      <c r="P604" s="29" t="s">
        <v>290</v>
      </c>
      <c r="Q604" s="29">
        <v>13</v>
      </c>
      <c r="R604" s="29" t="s">
        <v>290</v>
      </c>
      <c r="S604" s="29">
        <v>12</v>
      </c>
      <c r="T604" s="29" t="s">
        <v>7603</v>
      </c>
      <c r="U604" s="29" t="s">
        <v>7603</v>
      </c>
      <c r="V604" s="29" t="s">
        <v>7603</v>
      </c>
      <c r="W604" s="29" t="s">
        <v>7603</v>
      </c>
      <c r="X604" s="29" t="s">
        <v>7603</v>
      </c>
      <c r="Y604" s="29" t="s">
        <v>7603</v>
      </c>
      <c r="Z604" s="7">
        <v>62</v>
      </c>
      <c r="AA604" s="7">
        <v>54</v>
      </c>
      <c r="AB604" s="8" t="s">
        <v>290</v>
      </c>
      <c r="AC604" s="8" t="s">
        <v>7603</v>
      </c>
      <c r="AD604" s="8" t="s">
        <v>290</v>
      </c>
      <c r="AE604" s="8" t="s">
        <v>290</v>
      </c>
      <c r="AF604" s="8" t="s">
        <v>7603</v>
      </c>
      <c r="AG604" s="8">
        <v>98</v>
      </c>
      <c r="AH604" s="8" t="s">
        <v>290</v>
      </c>
      <c r="AI604" s="9">
        <v>116</v>
      </c>
      <c r="AJ604" s="9" t="s">
        <v>7603</v>
      </c>
      <c r="AK604" s="9">
        <v>116</v>
      </c>
    </row>
    <row r="605" spans="1:37">
      <c r="A605">
        <v>2014</v>
      </c>
      <c r="B605" s="10" t="s">
        <v>12581</v>
      </c>
      <c r="C605" s="11" t="s">
        <v>1649</v>
      </c>
      <c r="D605" s="11" t="s">
        <v>10049</v>
      </c>
      <c r="E605" s="11" t="s">
        <v>1652</v>
      </c>
      <c r="F605" s="11" t="s">
        <v>1646</v>
      </c>
      <c r="G605" s="11" t="s">
        <v>12582</v>
      </c>
      <c r="H605" s="11" t="s">
        <v>12583</v>
      </c>
      <c r="I605" s="11" t="str">
        <f>INDEX(CountyList!A:A, MATCH(MID(B605, 3, 3), CountyList!B:B, 0))</f>
        <v>Jefferson</v>
      </c>
      <c r="J605" s="29" t="s">
        <v>7603</v>
      </c>
      <c r="K605" s="29" t="s">
        <v>7603</v>
      </c>
      <c r="L605" s="29" t="s">
        <v>7603</v>
      </c>
      <c r="M605" s="29" t="s">
        <v>290</v>
      </c>
      <c r="N605" s="29" t="s">
        <v>7603</v>
      </c>
      <c r="O605" s="29" t="s">
        <v>290</v>
      </c>
      <c r="P605" s="29" t="s">
        <v>290</v>
      </c>
      <c r="Q605" s="29" t="s">
        <v>290</v>
      </c>
      <c r="R605" s="29" t="s">
        <v>290</v>
      </c>
      <c r="S605" s="29" t="s">
        <v>290</v>
      </c>
      <c r="T605" s="29" t="s">
        <v>290</v>
      </c>
      <c r="U605" s="29" t="s">
        <v>290</v>
      </c>
      <c r="V605" s="29" t="s">
        <v>290</v>
      </c>
      <c r="W605" s="29" t="s">
        <v>290</v>
      </c>
      <c r="X605" s="29" t="s">
        <v>7603</v>
      </c>
      <c r="Y605" s="29" t="s">
        <v>7603</v>
      </c>
      <c r="Z605" s="7" t="s">
        <v>290</v>
      </c>
      <c r="AA605" s="7">
        <v>14</v>
      </c>
      <c r="AB605" s="8" t="s">
        <v>7603</v>
      </c>
      <c r="AC605" s="8" t="s">
        <v>7603</v>
      </c>
      <c r="AD605" s="8" t="s">
        <v>7603</v>
      </c>
      <c r="AE605" s="8" t="s">
        <v>7603</v>
      </c>
      <c r="AF605" s="8" t="s">
        <v>7603</v>
      </c>
      <c r="AG605" s="8" t="s">
        <v>290</v>
      </c>
      <c r="AH605" s="8">
        <v>17</v>
      </c>
      <c r="AI605" s="9">
        <v>11</v>
      </c>
      <c r="AJ605" s="9" t="s">
        <v>290</v>
      </c>
      <c r="AK605" s="9">
        <v>19</v>
      </c>
    </row>
    <row r="606" spans="1:37">
      <c r="A606">
        <v>2014</v>
      </c>
      <c r="B606" s="10" t="s">
        <v>3171</v>
      </c>
      <c r="C606" s="11" t="s">
        <v>3172</v>
      </c>
      <c r="D606" s="11" t="s">
        <v>10053</v>
      </c>
      <c r="E606" s="11" t="s">
        <v>3174</v>
      </c>
      <c r="F606" s="11" t="s">
        <v>3175</v>
      </c>
      <c r="G606" s="11" t="s">
        <v>12584</v>
      </c>
      <c r="H606" s="11" t="s">
        <v>6713</v>
      </c>
      <c r="I606" s="11" t="str">
        <f>INDEX(CountyList!A:A, MATCH(MID(B606, 3, 3), CountyList!B:B, 0))</f>
        <v>Hancock</v>
      </c>
      <c r="J606" s="29">
        <v>11</v>
      </c>
      <c r="K606" s="29" t="s">
        <v>290</v>
      </c>
      <c r="L606" s="29">
        <v>10</v>
      </c>
      <c r="M606" s="29" t="s">
        <v>290</v>
      </c>
      <c r="N606" s="29" t="s">
        <v>290</v>
      </c>
      <c r="O606" s="29" t="s">
        <v>290</v>
      </c>
      <c r="P606" s="29" t="s">
        <v>290</v>
      </c>
      <c r="Q606" s="29" t="s">
        <v>290</v>
      </c>
      <c r="R606" s="29" t="s">
        <v>7603</v>
      </c>
      <c r="S606" s="29" t="s">
        <v>7603</v>
      </c>
      <c r="T606" s="29" t="s">
        <v>7603</v>
      </c>
      <c r="U606" s="29" t="s">
        <v>7603</v>
      </c>
      <c r="V606" s="29" t="s">
        <v>7603</v>
      </c>
      <c r="W606" s="29" t="s">
        <v>7603</v>
      </c>
      <c r="X606" s="29">
        <v>10</v>
      </c>
      <c r="Y606" s="29" t="s">
        <v>7603</v>
      </c>
      <c r="Z606" s="7">
        <v>35</v>
      </c>
      <c r="AA606" s="7">
        <v>36</v>
      </c>
      <c r="AB606" s="8" t="s">
        <v>7603</v>
      </c>
      <c r="AC606" s="8" t="s">
        <v>7603</v>
      </c>
      <c r="AD606" s="8" t="s">
        <v>7603</v>
      </c>
      <c r="AE606" s="8" t="s">
        <v>7603</v>
      </c>
      <c r="AF606" s="8" t="s">
        <v>7603</v>
      </c>
      <c r="AG606" s="8">
        <v>70</v>
      </c>
      <c r="AH606" s="8" t="s">
        <v>290</v>
      </c>
      <c r="AI606" s="9">
        <v>71</v>
      </c>
      <c r="AJ606" s="9" t="s">
        <v>7603</v>
      </c>
      <c r="AK606" s="9">
        <v>71</v>
      </c>
    </row>
    <row r="607" spans="1:37">
      <c r="A607">
        <v>2014</v>
      </c>
      <c r="B607" s="10" t="s">
        <v>3177</v>
      </c>
      <c r="C607" s="11" t="s">
        <v>2721</v>
      </c>
      <c r="D607" s="11" t="s">
        <v>10057</v>
      </c>
      <c r="E607" s="11" t="s">
        <v>3178</v>
      </c>
      <c r="F607" s="11" t="s">
        <v>3179</v>
      </c>
      <c r="G607" s="11" t="s">
        <v>12585</v>
      </c>
      <c r="H607" s="11" t="s">
        <v>6717</v>
      </c>
      <c r="I607" s="11" t="str">
        <f>INDEX(CountyList!A:A, MATCH(MID(B607, 3, 3), CountyList!B:B, 0))</f>
        <v>McDonough</v>
      </c>
      <c r="J607" s="29">
        <v>43</v>
      </c>
      <c r="K607" s="29">
        <v>16</v>
      </c>
      <c r="L607" s="29">
        <v>21</v>
      </c>
      <c r="M607" s="29">
        <v>16</v>
      </c>
      <c r="N607" s="29">
        <v>18</v>
      </c>
      <c r="O607" s="29">
        <v>24</v>
      </c>
      <c r="P607" s="29">
        <v>26</v>
      </c>
      <c r="Q607" s="29">
        <v>12</v>
      </c>
      <c r="R607" s="29" t="s">
        <v>7603</v>
      </c>
      <c r="S607" s="29" t="s">
        <v>7603</v>
      </c>
      <c r="T607" s="29" t="s">
        <v>7603</v>
      </c>
      <c r="U607" s="29" t="s">
        <v>7603</v>
      </c>
      <c r="V607" s="29" t="s">
        <v>7603</v>
      </c>
      <c r="W607" s="29" t="s">
        <v>7603</v>
      </c>
      <c r="X607" s="29" t="s">
        <v>7603</v>
      </c>
      <c r="Y607" s="29" t="s">
        <v>7603</v>
      </c>
      <c r="Z607" s="7">
        <v>91</v>
      </c>
      <c r="AA607" s="7">
        <v>85</v>
      </c>
      <c r="AB607" s="8" t="s">
        <v>290</v>
      </c>
      <c r="AC607" s="8" t="s">
        <v>7603</v>
      </c>
      <c r="AD607" s="8" t="s">
        <v>290</v>
      </c>
      <c r="AE607" s="8" t="s">
        <v>290</v>
      </c>
      <c r="AF607" s="8" t="s">
        <v>7603</v>
      </c>
      <c r="AG607" s="8">
        <v>151</v>
      </c>
      <c r="AH607" s="8">
        <v>15</v>
      </c>
      <c r="AI607" s="9">
        <v>176</v>
      </c>
      <c r="AJ607" s="9" t="s">
        <v>7603</v>
      </c>
      <c r="AK607" s="9">
        <v>176</v>
      </c>
    </row>
    <row r="608" spans="1:37">
      <c r="A608">
        <v>2014</v>
      </c>
      <c r="B608" s="10" t="s">
        <v>3181</v>
      </c>
      <c r="C608" s="11" t="s">
        <v>3182</v>
      </c>
      <c r="D608" s="11" t="s">
        <v>12586</v>
      </c>
      <c r="E608" s="11" t="s">
        <v>10060</v>
      </c>
      <c r="F608" s="11" t="s">
        <v>3179</v>
      </c>
      <c r="G608" s="11" t="s">
        <v>12587</v>
      </c>
      <c r="H608" s="11" t="s">
        <v>6720</v>
      </c>
      <c r="I608" s="11" t="str">
        <f>INDEX(CountyList!A:A, MATCH(MID(B608, 3, 3), CountyList!B:B, 0))</f>
        <v>McDonough</v>
      </c>
      <c r="J608" s="29" t="s">
        <v>7603</v>
      </c>
      <c r="K608" s="29" t="s">
        <v>7603</v>
      </c>
      <c r="L608" s="29" t="s">
        <v>7603</v>
      </c>
      <c r="M608" s="29" t="s">
        <v>7603</v>
      </c>
      <c r="N608" s="29" t="s">
        <v>7603</v>
      </c>
      <c r="O608" s="29" t="s">
        <v>7603</v>
      </c>
      <c r="P608" s="29" t="s">
        <v>7603</v>
      </c>
      <c r="Q608" s="29" t="s">
        <v>7603</v>
      </c>
      <c r="R608" s="29" t="s">
        <v>7603</v>
      </c>
      <c r="S608" s="29" t="s">
        <v>7603</v>
      </c>
      <c r="T608" s="29" t="s">
        <v>7603</v>
      </c>
      <c r="U608" s="29" t="s">
        <v>7603</v>
      </c>
      <c r="V608" s="29" t="s">
        <v>7603</v>
      </c>
      <c r="W608" s="29">
        <v>15</v>
      </c>
      <c r="X608" s="29" t="s">
        <v>7603</v>
      </c>
      <c r="Y608" s="29" t="s">
        <v>7603</v>
      </c>
      <c r="Z608" s="7">
        <v>10</v>
      </c>
      <c r="AA608" s="7" t="s">
        <v>290</v>
      </c>
      <c r="AB608" s="8">
        <v>10</v>
      </c>
      <c r="AC608" s="8" t="s">
        <v>7603</v>
      </c>
      <c r="AD608" s="8" t="s">
        <v>7603</v>
      </c>
      <c r="AE608" s="8" t="s">
        <v>290</v>
      </c>
      <c r="AF608" s="8" t="s">
        <v>7603</v>
      </c>
      <c r="AG608" s="8" t="s">
        <v>7603</v>
      </c>
      <c r="AH608" s="8" t="s">
        <v>7603</v>
      </c>
      <c r="AI608" s="9" t="s">
        <v>7603</v>
      </c>
      <c r="AJ608" s="9">
        <v>15</v>
      </c>
      <c r="AK608" s="9">
        <v>15</v>
      </c>
    </row>
    <row r="609" spans="1:37">
      <c r="A609">
        <v>2014</v>
      </c>
      <c r="B609" s="10" t="s">
        <v>12588</v>
      </c>
      <c r="C609" s="11" t="s">
        <v>2308</v>
      </c>
      <c r="D609" s="11" t="s">
        <v>10064</v>
      </c>
      <c r="E609" s="11" t="s">
        <v>3452</v>
      </c>
      <c r="F609" s="11" t="s">
        <v>3453</v>
      </c>
      <c r="G609" s="11" t="s">
        <v>12589</v>
      </c>
      <c r="H609" s="11" t="s">
        <v>6896</v>
      </c>
      <c r="I609" s="11" t="str">
        <f>INDEX(CountyList!A:A, MATCH(MID(B609, 3, 3), CountyList!B:B, 0))</f>
        <v>Warren</v>
      </c>
      <c r="J609" s="29">
        <v>17</v>
      </c>
      <c r="K609" s="29">
        <v>19</v>
      </c>
      <c r="L609" s="29">
        <v>22</v>
      </c>
      <c r="M609" s="29">
        <v>19</v>
      </c>
      <c r="N609" s="29">
        <v>22</v>
      </c>
      <c r="O609" s="29">
        <v>21</v>
      </c>
      <c r="P609" s="29">
        <v>19</v>
      </c>
      <c r="Q609" s="29">
        <v>22</v>
      </c>
      <c r="R609" s="29">
        <v>15</v>
      </c>
      <c r="S609" s="29">
        <v>19</v>
      </c>
      <c r="T609" s="29" t="s">
        <v>7603</v>
      </c>
      <c r="U609" s="29" t="s">
        <v>7603</v>
      </c>
      <c r="V609" s="29" t="s">
        <v>7603</v>
      </c>
      <c r="W609" s="29" t="s">
        <v>7603</v>
      </c>
      <c r="X609" s="29" t="s">
        <v>7603</v>
      </c>
      <c r="Y609" s="29" t="s">
        <v>7603</v>
      </c>
      <c r="Z609" s="7">
        <v>91</v>
      </c>
      <c r="AA609" s="7">
        <v>104</v>
      </c>
      <c r="AB609" s="8">
        <v>47</v>
      </c>
      <c r="AC609" s="8" t="s">
        <v>7603</v>
      </c>
      <c r="AD609" s="8" t="s">
        <v>290</v>
      </c>
      <c r="AE609" s="8" t="s">
        <v>290</v>
      </c>
      <c r="AF609" s="8" t="s">
        <v>290</v>
      </c>
      <c r="AG609" s="8">
        <v>139</v>
      </c>
      <c r="AH609" s="8" t="s">
        <v>290</v>
      </c>
      <c r="AI609" s="9">
        <v>195</v>
      </c>
      <c r="AJ609" s="9" t="s">
        <v>7603</v>
      </c>
      <c r="AK609" s="9">
        <v>195</v>
      </c>
    </row>
    <row r="610" spans="1:37">
      <c r="A610">
        <v>2014</v>
      </c>
      <c r="B610" s="10" t="s">
        <v>4725</v>
      </c>
      <c r="C610" s="11" t="s">
        <v>4726</v>
      </c>
      <c r="D610" s="11" t="s">
        <v>10067</v>
      </c>
      <c r="E610" s="11" t="s">
        <v>10068</v>
      </c>
      <c r="F610" s="11" t="s">
        <v>3662</v>
      </c>
      <c r="G610" s="11" t="s">
        <v>12590</v>
      </c>
      <c r="H610" s="11" t="s">
        <v>6726</v>
      </c>
      <c r="I610" s="11" t="str">
        <f>INDEX(CountyList!A:A, MATCH(MID(B610, 3, 3), CountyList!B:B, 0))</f>
        <v>Bureau</v>
      </c>
      <c r="J610" s="29" t="s">
        <v>7603</v>
      </c>
      <c r="K610" s="29" t="s">
        <v>7603</v>
      </c>
      <c r="L610" s="29" t="s">
        <v>7603</v>
      </c>
      <c r="M610" s="29" t="s">
        <v>7603</v>
      </c>
      <c r="N610" s="29" t="s">
        <v>7603</v>
      </c>
      <c r="O610" s="29" t="s">
        <v>7603</v>
      </c>
      <c r="P610" s="29" t="s">
        <v>7603</v>
      </c>
      <c r="Q610" s="29" t="s">
        <v>7603</v>
      </c>
      <c r="R610" s="29" t="s">
        <v>7603</v>
      </c>
      <c r="S610" s="29" t="s">
        <v>7603</v>
      </c>
      <c r="T610" s="29">
        <v>98</v>
      </c>
      <c r="U610" s="29">
        <v>76</v>
      </c>
      <c r="V610" s="29">
        <v>70</v>
      </c>
      <c r="W610" s="29">
        <v>52</v>
      </c>
      <c r="X610" s="29" t="s">
        <v>7603</v>
      </c>
      <c r="Y610" s="29" t="s">
        <v>290</v>
      </c>
      <c r="Z610" s="7">
        <v>150</v>
      </c>
      <c r="AA610" s="7">
        <v>150</v>
      </c>
      <c r="AB610" s="8">
        <v>21</v>
      </c>
      <c r="AC610" s="8" t="s">
        <v>7603</v>
      </c>
      <c r="AD610" s="8">
        <v>31</v>
      </c>
      <c r="AE610" s="8" t="s">
        <v>290</v>
      </c>
      <c r="AF610" s="8" t="s">
        <v>7603</v>
      </c>
      <c r="AG610" s="8">
        <v>242</v>
      </c>
      <c r="AH610" s="8" t="s">
        <v>290</v>
      </c>
      <c r="AI610" s="9" t="s">
        <v>7603</v>
      </c>
      <c r="AJ610" s="9">
        <v>300</v>
      </c>
      <c r="AK610" s="9">
        <v>300</v>
      </c>
    </row>
    <row r="611" spans="1:37">
      <c r="A611">
        <v>2014</v>
      </c>
      <c r="B611" s="10" t="s">
        <v>12591</v>
      </c>
      <c r="C611" s="11" t="s">
        <v>10070</v>
      </c>
      <c r="D611" s="11" t="s">
        <v>10072</v>
      </c>
      <c r="E611" s="11" t="s">
        <v>10073</v>
      </c>
      <c r="F611" s="11" t="s">
        <v>3195</v>
      </c>
      <c r="G611" s="11" t="s">
        <v>12592</v>
      </c>
      <c r="H611" s="11" t="s">
        <v>12593</v>
      </c>
      <c r="I611" s="11" t="str">
        <f>INDEX(CountyList!A:A, MATCH(MID(B611, 3, 3), CountyList!B:B, 0))</f>
        <v>Bureau</v>
      </c>
      <c r="J611" s="29">
        <v>18</v>
      </c>
      <c r="K611" s="29" t="s">
        <v>290</v>
      </c>
      <c r="L611" s="29" t="s">
        <v>290</v>
      </c>
      <c r="M611" s="29" t="s">
        <v>290</v>
      </c>
      <c r="N611" s="29" t="s">
        <v>290</v>
      </c>
      <c r="O611" s="29">
        <v>10</v>
      </c>
      <c r="P611" s="29" t="s">
        <v>290</v>
      </c>
      <c r="Q611" s="29" t="s">
        <v>290</v>
      </c>
      <c r="R611" s="29" t="s">
        <v>290</v>
      </c>
      <c r="S611" s="29">
        <v>13</v>
      </c>
      <c r="T611" s="29" t="s">
        <v>7603</v>
      </c>
      <c r="U611" s="29" t="s">
        <v>7603</v>
      </c>
      <c r="V611" s="29" t="s">
        <v>7603</v>
      </c>
      <c r="W611" s="29" t="s">
        <v>7603</v>
      </c>
      <c r="X611" s="29" t="s">
        <v>7603</v>
      </c>
      <c r="Y611" s="29" t="s">
        <v>7603</v>
      </c>
      <c r="Z611" s="7">
        <v>37</v>
      </c>
      <c r="AA611" s="7">
        <v>44</v>
      </c>
      <c r="AB611" s="8" t="s">
        <v>290</v>
      </c>
      <c r="AC611" s="8" t="s">
        <v>7603</v>
      </c>
      <c r="AD611" s="8" t="s">
        <v>290</v>
      </c>
      <c r="AE611" s="8" t="s">
        <v>290</v>
      </c>
      <c r="AF611" s="8" t="s">
        <v>290</v>
      </c>
      <c r="AG611" s="8">
        <v>62</v>
      </c>
      <c r="AH611" s="8" t="s">
        <v>7603</v>
      </c>
      <c r="AI611" s="9">
        <v>81</v>
      </c>
      <c r="AJ611" s="9" t="s">
        <v>7603</v>
      </c>
      <c r="AK611" s="9">
        <v>81</v>
      </c>
    </row>
    <row r="612" spans="1:37">
      <c r="A612">
        <v>2014</v>
      </c>
      <c r="B612" s="10" t="s">
        <v>3197</v>
      </c>
      <c r="C612" s="11" t="s">
        <v>2370</v>
      </c>
      <c r="D612" s="11" t="s">
        <v>12594</v>
      </c>
      <c r="E612" s="11" t="s">
        <v>3198</v>
      </c>
      <c r="F612" s="11" t="s">
        <v>3199</v>
      </c>
      <c r="G612" s="11" t="s">
        <v>12595</v>
      </c>
      <c r="H612" s="11" t="s">
        <v>6729</v>
      </c>
      <c r="I612" s="11" t="str">
        <f>INDEX(CountyList!A:A, MATCH(MID(B612, 3, 3), CountyList!B:B, 0))</f>
        <v>Henry</v>
      </c>
      <c r="J612" s="29" t="s">
        <v>7603</v>
      </c>
      <c r="K612" s="29">
        <v>16</v>
      </c>
      <c r="L612" s="29">
        <v>14</v>
      </c>
      <c r="M612" s="29">
        <v>21</v>
      </c>
      <c r="N612" s="29">
        <v>18</v>
      </c>
      <c r="O612" s="29">
        <v>12</v>
      </c>
      <c r="P612" s="29">
        <v>14</v>
      </c>
      <c r="Q612" s="29">
        <v>12</v>
      </c>
      <c r="R612" s="29" t="s">
        <v>7603</v>
      </c>
      <c r="S612" s="29" t="s">
        <v>7603</v>
      </c>
      <c r="T612" s="29" t="s">
        <v>7603</v>
      </c>
      <c r="U612" s="29" t="s">
        <v>7603</v>
      </c>
      <c r="V612" s="29" t="s">
        <v>7603</v>
      </c>
      <c r="W612" s="29" t="s">
        <v>7603</v>
      </c>
      <c r="X612" s="29" t="s">
        <v>290</v>
      </c>
      <c r="Y612" s="29" t="s">
        <v>7603</v>
      </c>
      <c r="Z612" s="7">
        <v>54</v>
      </c>
      <c r="AA612" s="7">
        <v>55</v>
      </c>
      <c r="AB612" s="8" t="s">
        <v>290</v>
      </c>
      <c r="AC612" s="8" t="s">
        <v>290</v>
      </c>
      <c r="AD612" s="8" t="s">
        <v>7603</v>
      </c>
      <c r="AE612" s="8" t="s">
        <v>290</v>
      </c>
      <c r="AF612" s="8" t="s">
        <v>7603</v>
      </c>
      <c r="AG612" s="8">
        <v>97</v>
      </c>
      <c r="AH612" s="8" t="s">
        <v>290</v>
      </c>
      <c r="AI612" s="9">
        <v>109</v>
      </c>
      <c r="AJ612" s="9" t="s">
        <v>7603</v>
      </c>
      <c r="AK612" s="9">
        <v>109</v>
      </c>
    </row>
    <row r="613" spans="1:37">
      <c r="A613">
        <v>2014</v>
      </c>
      <c r="B613" s="10" t="s">
        <v>3201</v>
      </c>
      <c r="C613" s="11" t="s">
        <v>2928</v>
      </c>
      <c r="D613" s="11" t="s">
        <v>12596</v>
      </c>
      <c r="E613" s="11" t="s">
        <v>10081</v>
      </c>
      <c r="F613" s="11" t="s">
        <v>3205</v>
      </c>
      <c r="G613" s="11" t="s">
        <v>12597</v>
      </c>
      <c r="H613" s="11" t="s">
        <v>6732</v>
      </c>
      <c r="I613" s="11" t="str">
        <f>INDEX(CountyList!A:A, MATCH(MID(B613, 3, 3), CountyList!B:B, 0))</f>
        <v>Henry</v>
      </c>
      <c r="J613" s="29">
        <v>25</v>
      </c>
      <c r="K613" s="29">
        <v>10</v>
      </c>
      <c r="L613" s="29">
        <v>13</v>
      </c>
      <c r="M613" s="29">
        <v>11</v>
      </c>
      <c r="N613" s="29" t="s">
        <v>290</v>
      </c>
      <c r="O613" s="29" t="s">
        <v>290</v>
      </c>
      <c r="P613" s="29" t="s">
        <v>290</v>
      </c>
      <c r="Q613" s="29" t="s">
        <v>290</v>
      </c>
      <c r="R613" s="29" t="s">
        <v>290</v>
      </c>
      <c r="S613" s="29" t="s">
        <v>290</v>
      </c>
      <c r="T613" s="29" t="s">
        <v>7603</v>
      </c>
      <c r="U613" s="29" t="s">
        <v>7603</v>
      </c>
      <c r="V613" s="29" t="s">
        <v>7603</v>
      </c>
      <c r="W613" s="29" t="s">
        <v>7603</v>
      </c>
      <c r="X613" s="29" t="s">
        <v>7603</v>
      </c>
      <c r="Y613" s="29" t="s">
        <v>7603</v>
      </c>
      <c r="Z613" s="7">
        <v>53</v>
      </c>
      <c r="AA613" s="7">
        <v>49</v>
      </c>
      <c r="AB613" s="8">
        <v>10</v>
      </c>
      <c r="AC613" s="8" t="s">
        <v>7603</v>
      </c>
      <c r="AD613" s="8" t="s">
        <v>290</v>
      </c>
      <c r="AE613" s="8" t="s">
        <v>7603</v>
      </c>
      <c r="AF613" s="8" t="s">
        <v>7603</v>
      </c>
      <c r="AG613" s="8">
        <v>87</v>
      </c>
      <c r="AH613" s="8" t="s">
        <v>290</v>
      </c>
      <c r="AI613" s="9">
        <v>102</v>
      </c>
      <c r="AJ613" s="9" t="s">
        <v>7603</v>
      </c>
      <c r="AK613" s="9">
        <v>102</v>
      </c>
    </row>
    <row r="614" spans="1:37">
      <c r="A614">
        <v>2014</v>
      </c>
      <c r="B614" s="10" t="s">
        <v>12598</v>
      </c>
      <c r="C614" s="11" t="s">
        <v>4025</v>
      </c>
      <c r="D614" s="11" t="s">
        <v>10084</v>
      </c>
      <c r="E614" s="11" t="s">
        <v>10085</v>
      </c>
      <c r="F614" s="11" t="s">
        <v>4343</v>
      </c>
      <c r="G614" s="11" t="s">
        <v>12599</v>
      </c>
      <c r="H614" s="11" t="s">
        <v>12600</v>
      </c>
      <c r="I614" s="11" t="str">
        <f>INDEX(CountyList!A:A, MATCH(MID(B614, 3, 3), CountyList!B:B, 0))</f>
        <v>Jackson</v>
      </c>
      <c r="J614" s="29" t="s">
        <v>290</v>
      </c>
      <c r="K614" s="29" t="s">
        <v>290</v>
      </c>
      <c r="L614" s="29" t="s">
        <v>290</v>
      </c>
      <c r="M614" s="29" t="s">
        <v>290</v>
      </c>
      <c r="N614" s="29" t="s">
        <v>290</v>
      </c>
      <c r="O614" s="29" t="s">
        <v>290</v>
      </c>
      <c r="P614" s="29" t="s">
        <v>290</v>
      </c>
      <c r="Q614" s="29" t="s">
        <v>290</v>
      </c>
      <c r="R614" s="29" t="s">
        <v>290</v>
      </c>
      <c r="S614" s="29" t="s">
        <v>290</v>
      </c>
      <c r="T614" s="29" t="s">
        <v>7603</v>
      </c>
      <c r="U614" s="29" t="s">
        <v>7603</v>
      </c>
      <c r="V614" s="29" t="s">
        <v>7603</v>
      </c>
      <c r="W614" s="29" t="s">
        <v>7603</v>
      </c>
      <c r="X614" s="29" t="s">
        <v>7603</v>
      </c>
      <c r="Y614" s="29" t="s">
        <v>7603</v>
      </c>
      <c r="Z614" s="7">
        <v>16</v>
      </c>
      <c r="AA614" s="7">
        <v>27</v>
      </c>
      <c r="AB614" s="8" t="s">
        <v>290</v>
      </c>
      <c r="AC614" s="8" t="s">
        <v>7603</v>
      </c>
      <c r="AD614" s="8" t="s">
        <v>7603</v>
      </c>
      <c r="AE614" s="8" t="s">
        <v>7603</v>
      </c>
      <c r="AF614" s="8" t="s">
        <v>7603</v>
      </c>
      <c r="AG614" s="8">
        <v>41</v>
      </c>
      <c r="AH614" s="8" t="s">
        <v>290</v>
      </c>
      <c r="AI614" s="9">
        <v>43</v>
      </c>
      <c r="AJ614" s="9" t="s">
        <v>7603</v>
      </c>
      <c r="AK614" s="9">
        <v>43</v>
      </c>
    </row>
    <row r="615" spans="1:37">
      <c r="A615">
        <v>2014</v>
      </c>
      <c r="B615" s="10" t="s">
        <v>3207</v>
      </c>
      <c r="C615" s="11" t="s">
        <v>446</v>
      </c>
      <c r="D615" s="11" t="s">
        <v>12601</v>
      </c>
      <c r="E615" s="11" t="s">
        <v>3210</v>
      </c>
      <c r="F615" s="11" t="s">
        <v>3211</v>
      </c>
      <c r="G615" s="11" t="s">
        <v>12602</v>
      </c>
      <c r="H615" s="11" t="s">
        <v>12603</v>
      </c>
      <c r="I615" s="11" t="str">
        <f>INDEX(CountyList!A:A, MATCH(MID(B615, 3, 3), CountyList!B:B, 0))</f>
        <v>Jackson</v>
      </c>
      <c r="J615" s="29">
        <v>17</v>
      </c>
      <c r="K615" s="29" t="s">
        <v>290</v>
      </c>
      <c r="L615" s="29" t="s">
        <v>290</v>
      </c>
      <c r="M615" s="29" t="s">
        <v>290</v>
      </c>
      <c r="N615" s="29" t="s">
        <v>290</v>
      </c>
      <c r="O615" s="29" t="s">
        <v>290</v>
      </c>
      <c r="P615" s="29" t="s">
        <v>290</v>
      </c>
      <c r="Q615" s="29" t="s">
        <v>290</v>
      </c>
      <c r="R615" s="29" t="s">
        <v>290</v>
      </c>
      <c r="S615" s="29" t="s">
        <v>290</v>
      </c>
      <c r="T615" s="29" t="s">
        <v>7603</v>
      </c>
      <c r="U615" s="29" t="s">
        <v>7603</v>
      </c>
      <c r="V615" s="29" t="s">
        <v>7603</v>
      </c>
      <c r="W615" s="29" t="s">
        <v>7603</v>
      </c>
      <c r="X615" s="29" t="s">
        <v>7603</v>
      </c>
      <c r="Y615" s="29" t="s">
        <v>7603</v>
      </c>
      <c r="Z615" s="7">
        <v>29</v>
      </c>
      <c r="AA615" s="7">
        <v>27</v>
      </c>
      <c r="AB615" s="8" t="s">
        <v>7603</v>
      </c>
      <c r="AC615" s="8" t="s">
        <v>7603</v>
      </c>
      <c r="AD615" s="8" t="s">
        <v>7603</v>
      </c>
      <c r="AE615" s="8" t="s">
        <v>290</v>
      </c>
      <c r="AF615" s="8" t="s">
        <v>7603</v>
      </c>
      <c r="AG615" s="8">
        <v>47</v>
      </c>
      <c r="AH615" s="8" t="s">
        <v>290</v>
      </c>
      <c r="AI615" s="9">
        <v>56</v>
      </c>
      <c r="AJ615" s="9" t="s">
        <v>7603</v>
      </c>
      <c r="AK615" s="9">
        <v>56</v>
      </c>
    </row>
    <row r="616" spans="1:37">
      <c r="A616">
        <v>2014</v>
      </c>
      <c r="B616" s="10" t="s">
        <v>3213</v>
      </c>
      <c r="C616" s="11" t="s">
        <v>3214</v>
      </c>
      <c r="D616" s="11" t="s">
        <v>6736</v>
      </c>
      <c r="E616" s="11" t="s">
        <v>3216</v>
      </c>
      <c r="F616" s="11" t="s">
        <v>3211</v>
      </c>
      <c r="G616" s="11" t="s">
        <v>12604</v>
      </c>
      <c r="H616" s="11" t="s">
        <v>6738</v>
      </c>
      <c r="I616" s="11" t="str">
        <f>INDEX(CountyList!A:A, MATCH(MID(B616, 3, 3), CountyList!B:B, 0))</f>
        <v>Jackson</v>
      </c>
      <c r="J616" s="29">
        <v>27</v>
      </c>
      <c r="K616" s="29">
        <v>13</v>
      </c>
      <c r="L616" s="29">
        <v>18</v>
      </c>
      <c r="M616" s="29" t="s">
        <v>290</v>
      </c>
      <c r="N616" s="29">
        <v>17</v>
      </c>
      <c r="O616" s="29" t="s">
        <v>290</v>
      </c>
      <c r="P616" s="29">
        <v>13</v>
      </c>
      <c r="Q616" s="29">
        <v>13</v>
      </c>
      <c r="R616" s="29">
        <v>10</v>
      </c>
      <c r="S616" s="29">
        <v>12</v>
      </c>
      <c r="T616" s="29" t="s">
        <v>7603</v>
      </c>
      <c r="U616" s="29" t="s">
        <v>7603</v>
      </c>
      <c r="V616" s="29" t="s">
        <v>7603</v>
      </c>
      <c r="W616" s="29" t="s">
        <v>7603</v>
      </c>
      <c r="X616" s="29" t="s">
        <v>7603</v>
      </c>
      <c r="Y616" s="29" t="s">
        <v>7603</v>
      </c>
      <c r="Z616" s="7">
        <v>68</v>
      </c>
      <c r="AA616" s="7">
        <v>72</v>
      </c>
      <c r="AB616" s="8" t="s">
        <v>290</v>
      </c>
      <c r="AC616" s="8" t="s">
        <v>7603</v>
      </c>
      <c r="AD616" s="8" t="s">
        <v>290</v>
      </c>
      <c r="AE616" s="8" t="s">
        <v>7603</v>
      </c>
      <c r="AF616" s="8" t="s">
        <v>290</v>
      </c>
      <c r="AG616" s="8">
        <v>110</v>
      </c>
      <c r="AH616" s="8">
        <v>16</v>
      </c>
      <c r="AI616" s="9">
        <v>140</v>
      </c>
      <c r="AJ616" s="9" t="s">
        <v>7603</v>
      </c>
      <c r="AK616" s="9">
        <v>140</v>
      </c>
    </row>
    <row r="617" spans="1:37">
      <c r="A617">
        <v>2014</v>
      </c>
      <c r="B617" s="10" t="s">
        <v>4729</v>
      </c>
      <c r="C617" s="11" t="s">
        <v>4730</v>
      </c>
      <c r="D617" s="11" t="s">
        <v>10092</v>
      </c>
      <c r="E617" s="11" t="s">
        <v>4732</v>
      </c>
      <c r="F617" s="11" t="s">
        <v>3222</v>
      </c>
      <c r="G617" s="11" t="s">
        <v>12605</v>
      </c>
      <c r="H617" s="11" t="s">
        <v>6741</v>
      </c>
      <c r="I617" s="11" t="str">
        <f>INDEX(CountyList!A:A, MATCH(MID(B617, 3, 3), CountyList!B:B, 0))</f>
        <v>Jackson</v>
      </c>
      <c r="J617" s="29">
        <v>12</v>
      </c>
      <c r="K617" s="29">
        <v>12</v>
      </c>
      <c r="L617" s="29" t="s">
        <v>290</v>
      </c>
      <c r="M617" s="29" t="s">
        <v>290</v>
      </c>
      <c r="N617" s="29" t="s">
        <v>290</v>
      </c>
      <c r="O617" s="29" t="s">
        <v>290</v>
      </c>
      <c r="P617" s="29" t="s">
        <v>290</v>
      </c>
      <c r="Q617" s="29" t="s">
        <v>290</v>
      </c>
      <c r="R617" s="29" t="s">
        <v>290</v>
      </c>
      <c r="S617" s="29" t="s">
        <v>290</v>
      </c>
      <c r="T617" s="29" t="s">
        <v>7603</v>
      </c>
      <c r="U617" s="29" t="s">
        <v>7603</v>
      </c>
      <c r="V617" s="29" t="s">
        <v>7603</v>
      </c>
      <c r="W617" s="29" t="s">
        <v>7603</v>
      </c>
      <c r="X617" s="29" t="s">
        <v>7603</v>
      </c>
      <c r="Y617" s="29" t="s">
        <v>7603</v>
      </c>
      <c r="Z617" s="7">
        <v>35</v>
      </c>
      <c r="AA617" s="7">
        <v>22</v>
      </c>
      <c r="AB617" s="8" t="s">
        <v>290</v>
      </c>
      <c r="AC617" s="8" t="s">
        <v>7603</v>
      </c>
      <c r="AD617" s="8" t="s">
        <v>290</v>
      </c>
      <c r="AE617" s="8" t="s">
        <v>290</v>
      </c>
      <c r="AF617" s="8" t="s">
        <v>7603</v>
      </c>
      <c r="AG617" s="8">
        <v>39</v>
      </c>
      <c r="AH617" s="8" t="s">
        <v>290</v>
      </c>
      <c r="AI617" s="9">
        <v>57</v>
      </c>
      <c r="AJ617" s="9" t="s">
        <v>7603</v>
      </c>
      <c r="AK617" s="9">
        <v>57</v>
      </c>
    </row>
    <row r="618" spans="1:37">
      <c r="A618">
        <v>2014</v>
      </c>
      <c r="B618" s="10" t="s">
        <v>3224</v>
      </c>
      <c r="C618" s="11" t="s">
        <v>3225</v>
      </c>
      <c r="D618" s="11" t="s">
        <v>10098</v>
      </c>
      <c r="E618" s="11" t="s">
        <v>3229</v>
      </c>
      <c r="F618" s="11" t="s">
        <v>3230</v>
      </c>
      <c r="G618" s="11" t="s">
        <v>12606</v>
      </c>
      <c r="H618" s="11" t="s">
        <v>6747</v>
      </c>
      <c r="I618" s="11" t="str">
        <f>INDEX(CountyList!A:A, MATCH(MID(B618, 3, 3), CountyList!B:B, 0))</f>
        <v>Perry</v>
      </c>
      <c r="J618" s="29">
        <v>22</v>
      </c>
      <c r="K618" s="29">
        <v>12</v>
      </c>
      <c r="L618" s="29">
        <v>11</v>
      </c>
      <c r="M618" s="29">
        <v>22</v>
      </c>
      <c r="N618" s="29">
        <v>13</v>
      </c>
      <c r="O618" s="29">
        <v>24</v>
      </c>
      <c r="P618" s="29">
        <v>10</v>
      </c>
      <c r="Q618" s="29">
        <v>11</v>
      </c>
      <c r="R618" s="29">
        <v>14</v>
      </c>
      <c r="S618" s="29" t="s">
        <v>290</v>
      </c>
      <c r="T618" s="29" t="s">
        <v>7603</v>
      </c>
      <c r="U618" s="29" t="s">
        <v>7603</v>
      </c>
      <c r="V618" s="29" t="s">
        <v>7603</v>
      </c>
      <c r="W618" s="29" t="s">
        <v>7603</v>
      </c>
      <c r="X618" s="29" t="s">
        <v>7603</v>
      </c>
      <c r="Y618" s="29" t="s">
        <v>7603</v>
      </c>
      <c r="Z618" s="7">
        <v>71</v>
      </c>
      <c r="AA618" s="7">
        <v>76</v>
      </c>
      <c r="AB618" s="8" t="s">
        <v>7603</v>
      </c>
      <c r="AC618" s="8" t="s">
        <v>7603</v>
      </c>
      <c r="AD618" s="8" t="s">
        <v>290</v>
      </c>
      <c r="AE618" s="8" t="s">
        <v>7603</v>
      </c>
      <c r="AF618" s="8" t="s">
        <v>7603</v>
      </c>
      <c r="AG618" s="8">
        <v>145</v>
      </c>
      <c r="AH618" s="8" t="s">
        <v>7603</v>
      </c>
      <c r="AI618" s="9">
        <v>147</v>
      </c>
      <c r="AJ618" s="9" t="s">
        <v>7603</v>
      </c>
      <c r="AK618" s="9">
        <v>147</v>
      </c>
    </row>
    <row r="619" spans="1:37">
      <c r="A619">
        <v>2014</v>
      </c>
      <c r="B619" s="10" t="s">
        <v>3232</v>
      </c>
      <c r="C619" s="11" t="s">
        <v>3233</v>
      </c>
      <c r="D619" s="11" t="s">
        <v>12607</v>
      </c>
      <c r="E619" s="11" t="s">
        <v>3235</v>
      </c>
      <c r="F619" s="11" t="s">
        <v>3236</v>
      </c>
      <c r="G619" s="11" t="s">
        <v>12608</v>
      </c>
      <c r="H619" s="11" t="s">
        <v>12609</v>
      </c>
      <c r="I619" s="11" t="str">
        <f>INDEX(CountyList!A:A, MATCH(MID(B619, 3, 3), CountyList!B:B, 0))</f>
        <v>Perry</v>
      </c>
      <c r="J619" s="29">
        <v>21</v>
      </c>
      <c r="K619" s="29">
        <v>12</v>
      </c>
      <c r="L619" s="29" t="s">
        <v>290</v>
      </c>
      <c r="M619" s="29">
        <v>12</v>
      </c>
      <c r="N619" s="29" t="s">
        <v>290</v>
      </c>
      <c r="O619" s="29">
        <v>11</v>
      </c>
      <c r="P619" s="29" t="s">
        <v>290</v>
      </c>
      <c r="Q619" s="29" t="s">
        <v>290</v>
      </c>
      <c r="R619" s="29" t="s">
        <v>290</v>
      </c>
      <c r="S619" s="29" t="s">
        <v>290</v>
      </c>
      <c r="T619" s="29" t="s">
        <v>290</v>
      </c>
      <c r="U619" s="29" t="s">
        <v>290</v>
      </c>
      <c r="V619" s="29" t="s">
        <v>290</v>
      </c>
      <c r="W619" s="29">
        <v>12</v>
      </c>
      <c r="X619" s="29" t="s">
        <v>7603</v>
      </c>
      <c r="Y619" s="29" t="s">
        <v>7603</v>
      </c>
      <c r="Z619" s="7">
        <v>55</v>
      </c>
      <c r="AA619" s="7">
        <v>60</v>
      </c>
      <c r="AB619" s="8" t="s">
        <v>7603</v>
      </c>
      <c r="AC619" s="8" t="s">
        <v>7603</v>
      </c>
      <c r="AD619" s="8" t="s">
        <v>290</v>
      </c>
      <c r="AE619" s="8" t="s">
        <v>290</v>
      </c>
      <c r="AF619" s="8" t="s">
        <v>7603</v>
      </c>
      <c r="AG619" s="8">
        <v>102</v>
      </c>
      <c r="AH619" s="8" t="s">
        <v>290</v>
      </c>
      <c r="AI619" s="9">
        <v>91</v>
      </c>
      <c r="AJ619" s="9">
        <v>24</v>
      </c>
      <c r="AK619" s="9">
        <v>115</v>
      </c>
    </row>
    <row r="620" spans="1:37">
      <c r="A620">
        <v>2014</v>
      </c>
      <c r="B620" s="10" t="s">
        <v>3251</v>
      </c>
      <c r="C620" s="11" t="s">
        <v>3252</v>
      </c>
      <c r="D620" s="11" t="s">
        <v>12610</v>
      </c>
      <c r="E620" s="11" t="s">
        <v>3255</v>
      </c>
      <c r="F620" s="11" t="s">
        <v>3256</v>
      </c>
      <c r="G620" s="11" t="s">
        <v>12611</v>
      </c>
      <c r="H620" s="11" t="s">
        <v>6756</v>
      </c>
      <c r="I620" s="11" t="str">
        <f>INDEX(CountyList!A:A, MATCH(MID(B620, 3, 3), CountyList!B:B, 0))</f>
        <v>Kane</v>
      </c>
      <c r="J620" s="29">
        <v>23</v>
      </c>
      <c r="K620" s="29">
        <v>23</v>
      </c>
      <c r="L620" s="29">
        <v>24</v>
      </c>
      <c r="M620" s="29">
        <v>32</v>
      </c>
      <c r="N620" s="29">
        <v>29</v>
      </c>
      <c r="O620" s="29">
        <v>21</v>
      </c>
      <c r="P620" s="29">
        <v>29</v>
      </c>
      <c r="Q620" s="29">
        <v>30</v>
      </c>
      <c r="R620" s="29">
        <v>28</v>
      </c>
      <c r="S620" s="29">
        <v>32</v>
      </c>
      <c r="T620" s="29" t="s">
        <v>7603</v>
      </c>
      <c r="U620" s="29" t="s">
        <v>7603</v>
      </c>
      <c r="V620" s="29" t="s">
        <v>7603</v>
      </c>
      <c r="W620" s="29" t="s">
        <v>7603</v>
      </c>
      <c r="X620" s="29" t="s">
        <v>290</v>
      </c>
      <c r="Y620" s="29" t="s">
        <v>7603</v>
      </c>
      <c r="Z620" s="7">
        <v>142</v>
      </c>
      <c r="AA620" s="7">
        <v>131</v>
      </c>
      <c r="AB620" s="8">
        <v>61</v>
      </c>
      <c r="AC620" s="8" t="s">
        <v>290</v>
      </c>
      <c r="AD620" s="8" t="s">
        <v>7603</v>
      </c>
      <c r="AE620" s="8" t="s">
        <v>7603</v>
      </c>
      <c r="AF620" s="8" t="s">
        <v>7603</v>
      </c>
      <c r="AG620" s="8">
        <v>199</v>
      </c>
      <c r="AH620" s="8" t="s">
        <v>290</v>
      </c>
      <c r="AI620" s="9">
        <v>273</v>
      </c>
      <c r="AJ620" s="9" t="s">
        <v>7603</v>
      </c>
      <c r="AK620" s="9">
        <v>273</v>
      </c>
    </row>
    <row r="621" spans="1:37">
      <c r="A621">
        <v>2014</v>
      </c>
      <c r="B621" s="10" t="s">
        <v>3258</v>
      </c>
      <c r="C621" s="11" t="s">
        <v>3259</v>
      </c>
      <c r="D621" s="11" t="s">
        <v>10104</v>
      </c>
      <c r="E621" s="11" t="s">
        <v>3261</v>
      </c>
      <c r="F621" s="11" t="s">
        <v>3262</v>
      </c>
      <c r="G621" s="11" t="s">
        <v>12612</v>
      </c>
      <c r="H621" s="11" t="s">
        <v>6758</v>
      </c>
      <c r="I621" s="11" t="str">
        <f>INDEX(CountyList!A:A, MATCH(MID(B621, 3, 3), CountyList!B:B, 0))</f>
        <v>Kane</v>
      </c>
      <c r="J621" s="29">
        <v>28</v>
      </c>
      <c r="K621" s="29">
        <v>17</v>
      </c>
      <c r="L621" s="29">
        <v>20</v>
      </c>
      <c r="M621" s="29">
        <v>21</v>
      </c>
      <c r="N621" s="29">
        <v>26</v>
      </c>
      <c r="O621" s="29">
        <v>27</v>
      </c>
      <c r="P621" s="29">
        <v>31</v>
      </c>
      <c r="Q621" s="29">
        <v>24</v>
      </c>
      <c r="R621" s="29">
        <v>34</v>
      </c>
      <c r="S621" s="29">
        <v>19</v>
      </c>
      <c r="T621" s="29">
        <v>40</v>
      </c>
      <c r="U621" s="29">
        <v>37</v>
      </c>
      <c r="V621" s="29">
        <v>30</v>
      </c>
      <c r="W621" s="29">
        <v>33</v>
      </c>
      <c r="X621" s="29" t="s">
        <v>7603</v>
      </c>
      <c r="Y621" s="29" t="s">
        <v>7603</v>
      </c>
      <c r="Z621" s="7">
        <v>204</v>
      </c>
      <c r="AA621" s="7">
        <v>183</v>
      </c>
      <c r="AB621" s="8">
        <v>11</v>
      </c>
      <c r="AC621" s="8" t="s">
        <v>290</v>
      </c>
      <c r="AD621" s="8">
        <v>71</v>
      </c>
      <c r="AE621" s="8">
        <v>20</v>
      </c>
      <c r="AF621" s="8" t="s">
        <v>7603</v>
      </c>
      <c r="AG621" s="8">
        <v>256</v>
      </c>
      <c r="AH621" s="8">
        <v>28</v>
      </c>
      <c r="AI621" s="9">
        <v>247</v>
      </c>
      <c r="AJ621" s="9">
        <v>140</v>
      </c>
      <c r="AK621" s="9">
        <v>387</v>
      </c>
    </row>
    <row r="622" spans="1:37">
      <c r="A622">
        <v>2014</v>
      </c>
      <c r="B622" s="10" t="s">
        <v>3264</v>
      </c>
      <c r="C622" s="11" t="s">
        <v>3265</v>
      </c>
      <c r="D622" s="11" t="s">
        <v>6759</v>
      </c>
      <c r="E622" s="11" t="s">
        <v>3268</v>
      </c>
      <c r="F622" s="11" t="s">
        <v>3256</v>
      </c>
      <c r="G622" s="11" t="s">
        <v>12613</v>
      </c>
      <c r="H622" s="11" t="s">
        <v>6761</v>
      </c>
      <c r="I622" s="11" t="str">
        <f>INDEX(CountyList!A:A, MATCH(MID(B622, 3, 3), CountyList!B:B, 0))</f>
        <v>Kane</v>
      </c>
      <c r="J622" s="29">
        <v>14</v>
      </c>
      <c r="K622" s="29">
        <v>39</v>
      </c>
      <c r="L622" s="29">
        <v>36</v>
      </c>
      <c r="M622" s="29">
        <v>46</v>
      </c>
      <c r="N622" s="29">
        <v>44</v>
      </c>
      <c r="O622" s="29">
        <v>56</v>
      </c>
      <c r="P622" s="29">
        <v>60</v>
      </c>
      <c r="Q622" s="29">
        <v>60</v>
      </c>
      <c r="R622" s="29">
        <v>52</v>
      </c>
      <c r="S622" s="29">
        <v>56</v>
      </c>
      <c r="T622" s="29" t="s">
        <v>7603</v>
      </c>
      <c r="U622" s="29" t="s">
        <v>7603</v>
      </c>
      <c r="V622" s="29" t="s">
        <v>7603</v>
      </c>
      <c r="W622" s="29" t="s">
        <v>7603</v>
      </c>
      <c r="X622" s="29" t="s">
        <v>7603</v>
      </c>
      <c r="Y622" s="29" t="s">
        <v>7603</v>
      </c>
      <c r="Z622" s="7">
        <v>232</v>
      </c>
      <c r="AA622" s="7">
        <v>231</v>
      </c>
      <c r="AB622" s="8">
        <v>79</v>
      </c>
      <c r="AC622" s="8" t="s">
        <v>290</v>
      </c>
      <c r="AD622" s="8">
        <v>11</v>
      </c>
      <c r="AE622" s="8">
        <v>10</v>
      </c>
      <c r="AF622" s="8" t="s">
        <v>7603</v>
      </c>
      <c r="AG622" s="8">
        <v>340</v>
      </c>
      <c r="AH622" s="8">
        <v>22</v>
      </c>
      <c r="AI622" s="9">
        <v>463</v>
      </c>
      <c r="AJ622" s="9" t="s">
        <v>7603</v>
      </c>
      <c r="AK622" s="9">
        <v>463</v>
      </c>
    </row>
    <row r="623" spans="1:37">
      <c r="A623">
        <v>2014</v>
      </c>
      <c r="B623" s="10" t="s">
        <v>3270</v>
      </c>
      <c r="C623" s="11" t="s">
        <v>3271</v>
      </c>
      <c r="D623" s="11" t="s">
        <v>10110</v>
      </c>
      <c r="E623" s="11" t="s">
        <v>3273</v>
      </c>
      <c r="F623" s="11" t="s">
        <v>3256</v>
      </c>
      <c r="G623" s="11" t="s">
        <v>12614</v>
      </c>
      <c r="H623" s="11" t="s">
        <v>6764</v>
      </c>
      <c r="I623" s="11" t="str">
        <f>INDEX(CountyList!A:A, MATCH(MID(B623, 3, 3), CountyList!B:B, 0))</f>
        <v>Kane</v>
      </c>
      <c r="J623" s="29">
        <v>50</v>
      </c>
      <c r="K623" s="29">
        <v>17</v>
      </c>
      <c r="L623" s="29" t="s">
        <v>290</v>
      </c>
      <c r="M623" s="29" t="s">
        <v>290</v>
      </c>
      <c r="N623" s="29">
        <v>15</v>
      </c>
      <c r="O623" s="29" t="s">
        <v>290</v>
      </c>
      <c r="P623" s="29" t="s">
        <v>290</v>
      </c>
      <c r="Q623" s="29" t="s">
        <v>7603</v>
      </c>
      <c r="R623" s="29" t="s">
        <v>7603</v>
      </c>
      <c r="S623" s="29" t="s">
        <v>7603</v>
      </c>
      <c r="T623" s="29" t="s">
        <v>7603</v>
      </c>
      <c r="U623" s="29" t="s">
        <v>7603</v>
      </c>
      <c r="V623" s="29" t="s">
        <v>7603</v>
      </c>
      <c r="W623" s="29" t="s">
        <v>7603</v>
      </c>
      <c r="X623" s="29" t="s">
        <v>7603</v>
      </c>
      <c r="Y623" s="29" t="s">
        <v>7603</v>
      </c>
      <c r="Z623" s="7">
        <v>49</v>
      </c>
      <c r="AA623" s="7">
        <v>60</v>
      </c>
      <c r="AB623" s="8" t="s">
        <v>290</v>
      </c>
      <c r="AC623" s="8" t="s">
        <v>7603</v>
      </c>
      <c r="AD623" s="8">
        <v>10</v>
      </c>
      <c r="AE623" s="8" t="s">
        <v>290</v>
      </c>
      <c r="AF623" s="8" t="s">
        <v>7603</v>
      </c>
      <c r="AG623" s="8">
        <v>81</v>
      </c>
      <c r="AH623" s="8">
        <v>14</v>
      </c>
      <c r="AI623" s="9">
        <v>109</v>
      </c>
      <c r="AJ623" s="9" t="s">
        <v>7603</v>
      </c>
      <c r="AK623" s="9">
        <v>109</v>
      </c>
    </row>
    <row r="624" spans="1:37">
      <c r="A624">
        <v>2014</v>
      </c>
      <c r="B624" s="10" t="s">
        <v>3274</v>
      </c>
      <c r="C624" s="11" t="s">
        <v>446</v>
      </c>
      <c r="D624" s="11" t="s">
        <v>12615</v>
      </c>
      <c r="E624" s="11" t="s">
        <v>3276</v>
      </c>
      <c r="F624" s="11" t="s">
        <v>3277</v>
      </c>
      <c r="G624" s="11" t="s">
        <v>12616</v>
      </c>
      <c r="H624" s="11" t="s">
        <v>6767</v>
      </c>
      <c r="I624" s="11" t="str">
        <f>INDEX(CountyList!A:A, MATCH(MID(B624, 3, 3), CountyList!B:B, 0))</f>
        <v>Kane</v>
      </c>
      <c r="J624" s="29">
        <v>69</v>
      </c>
      <c r="K624" s="29">
        <v>31</v>
      </c>
      <c r="L624" s="29">
        <v>26</v>
      </c>
      <c r="M624" s="29">
        <v>29</v>
      </c>
      <c r="N624" s="29">
        <v>27</v>
      </c>
      <c r="O624" s="29">
        <v>27</v>
      </c>
      <c r="P624" s="29">
        <v>27</v>
      </c>
      <c r="Q624" s="29">
        <v>21</v>
      </c>
      <c r="R624" s="29">
        <v>16</v>
      </c>
      <c r="S624" s="29">
        <v>16</v>
      </c>
      <c r="T624" s="29" t="s">
        <v>7603</v>
      </c>
      <c r="U624" s="29" t="s">
        <v>7603</v>
      </c>
      <c r="V624" s="29" t="s">
        <v>7603</v>
      </c>
      <c r="W624" s="29" t="s">
        <v>7603</v>
      </c>
      <c r="X624" s="29">
        <v>15</v>
      </c>
      <c r="Y624" s="29" t="s">
        <v>7603</v>
      </c>
      <c r="Z624" s="7">
        <v>150</v>
      </c>
      <c r="AA624" s="7">
        <v>154</v>
      </c>
      <c r="AB624" s="8">
        <v>10</v>
      </c>
      <c r="AC624" s="8" t="s">
        <v>7603</v>
      </c>
      <c r="AD624" s="8" t="s">
        <v>290</v>
      </c>
      <c r="AE624" s="8">
        <v>13</v>
      </c>
      <c r="AF624" s="8" t="s">
        <v>290</v>
      </c>
      <c r="AG624" s="8">
        <v>275</v>
      </c>
      <c r="AH624" s="8" t="s">
        <v>7603</v>
      </c>
      <c r="AI624" s="9">
        <v>304</v>
      </c>
      <c r="AJ624" s="9" t="s">
        <v>7603</v>
      </c>
      <c r="AK624" s="9">
        <v>304</v>
      </c>
    </row>
    <row r="625" spans="1:37">
      <c r="A625">
        <v>2014</v>
      </c>
      <c r="B625" s="10" t="s">
        <v>3279</v>
      </c>
      <c r="C625" s="11" t="s">
        <v>3280</v>
      </c>
      <c r="D625" s="11" t="s">
        <v>10116</v>
      </c>
      <c r="E625" s="11" t="s">
        <v>3282</v>
      </c>
      <c r="F625" s="11" t="s">
        <v>3256</v>
      </c>
      <c r="G625" s="11" t="s">
        <v>12617</v>
      </c>
      <c r="H625" s="11" t="s">
        <v>6770</v>
      </c>
      <c r="I625" s="11" t="str">
        <f>INDEX(CountyList!A:A, MATCH(MID(B625, 3, 3), CountyList!B:B, 0))</f>
        <v>Kane</v>
      </c>
      <c r="J625" s="29" t="s">
        <v>7603</v>
      </c>
      <c r="K625" s="29" t="s">
        <v>7603</v>
      </c>
      <c r="L625" s="29" t="s">
        <v>7603</v>
      </c>
      <c r="M625" s="29" t="s">
        <v>7603</v>
      </c>
      <c r="N625" s="29" t="s">
        <v>7603</v>
      </c>
      <c r="O625" s="29" t="s">
        <v>7603</v>
      </c>
      <c r="P625" s="29" t="s">
        <v>7603</v>
      </c>
      <c r="Q625" s="29" t="s">
        <v>7603</v>
      </c>
      <c r="R625" s="29" t="s">
        <v>7603</v>
      </c>
      <c r="S625" s="29" t="s">
        <v>7603</v>
      </c>
      <c r="T625" s="29">
        <v>168</v>
      </c>
      <c r="U625" s="29">
        <v>163</v>
      </c>
      <c r="V625" s="29">
        <v>163</v>
      </c>
      <c r="W625" s="29">
        <v>130</v>
      </c>
      <c r="X625" s="29" t="s">
        <v>7603</v>
      </c>
      <c r="Y625" s="29" t="s">
        <v>7603</v>
      </c>
      <c r="Z625" s="7">
        <v>304</v>
      </c>
      <c r="AA625" s="7">
        <v>320</v>
      </c>
      <c r="AB625" s="8">
        <v>153</v>
      </c>
      <c r="AC625" s="8" t="s">
        <v>290</v>
      </c>
      <c r="AD625" s="8" t="s">
        <v>290</v>
      </c>
      <c r="AE625" s="8">
        <v>12</v>
      </c>
      <c r="AF625" s="8" t="s">
        <v>7603</v>
      </c>
      <c r="AG625" s="8">
        <v>404</v>
      </c>
      <c r="AH625" s="8">
        <v>49</v>
      </c>
      <c r="AI625" s="9" t="s">
        <v>7603</v>
      </c>
      <c r="AJ625" s="9">
        <v>624</v>
      </c>
      <c r="AK625" s="9">
        <v>624</v>
      </c>
    </row>
    <row r="626" spans="1:37">
      <c r="A626">
        <v>2014</v>
      </c>
      <c r="B626" s="10" t="s">
        <v>3283</v>
      </c>
      <c r="C626" s="11" t="s">
        <v>3284</v>
      </c>
      <c r="D626" s="11" t="s">
        <v>6771</v>
      </c>
      <c r="E626" s="11" t="s">
        <v>3286</v>
      </c>
      <c r="F626" s="11" t="s">
        <v>3256</v>
      </c>
      <c r="G626" s="11" t="s">
        <v>12618</v>
      </c>
      <c r="H626" s="11" t="s">
        <v>6773</v>
      </c>
      <c r="I626" s="11" t="str">
        <f>INDEX(CountyList!A:A, MATCH(MID(B626, 3, 3), CountyList!B:B, 0))</f>
        <v>Kane</v>
      </c>
      <c r="J626" s="29" t="s">
        <v>7603</v>
      </c>
      <c r="K626" s="29" t="s">
        <v>7603</v>
      </c>
      <c r="L626" s="29" t="s">
        <v>7603</v>
      </c>
      <c r="M626" s="29" t="s">
        <v>7603</v>
      </c>
      <c r="N626" s="29" t="s">
        <v>7603</v>
      </c>
      <c r="O626" s="29" t="s">
        <v>7603</v>
      </c>
      <c r="P626" s="29" t="s">
        <v>7603</v>
      </c>
      <c r="Q626" s="29" t="s">
        <v>7603</v>
      </c>
      <c r="R626" s="29" t="s">
        <v>7603</v>
      </c>
      <c r="S626" s="29" t="s">
        <v>7603</v>
      </c>
      <c r="T626" s="29">
        <v>119</v>
      </c>
      <c r="U626" s="29">
        <v>135</v>
      </c>
      <c r="V626" s="29">
        <v>131</v>
      </c>
      <c r="W626" s="29">
        <v>124</v>
      </c>
      <c r="X626" s="29" t="s">
        <v>7603</v>
      </c>
      <c r="Y626" s="29" t="s">
        <v>7603</v>
      </c>
      <c r="Z626" s="7" t="s">
        <v>7603</v>
      </c>
      <c r="AA626" s="7">
        <v>509</v>
      </c>
      <c r="AB626" s="8">
        <v>48</v>
      </c>
      <c r="AC626" s="8" t="s">
        <v>290</v>
      </c>
      <c r="AD626" s="8">
        <v>10</v>
      </c>
      <c r="AE626" s="8" t="s">
        <v>290</v>
      </c>
      <c r="AF626" s="8" t="s">
        <v>7603</v>
      </c>
      <c r="AG626" s="8">
        <v>433</v>
      </c>
      <c r="AH626" s="8">
        <v>13</v>
      </c>
      <c r="AI626" s="9" t="s">
        <v>7603</v>
      </c>
      <c r="AJ626" s="9">
        <v>509</v>
      </c>
      <c r="AK626" s="9">
        <v>509</v>
      </c>
    </row>
    <row r="627" spans="1:37">
      <c r="A627">
        <v>2014</v>
      </c>
      <c r="B627" s="10" t="s">
        <v>3288</v>
      </c>
      <c r="C627" s="11" t="s">
        <v>3289</v>
      </c>
      <c r="D627" s="11" t="s">
        <v>6774</v>
      </c>
      <c r="E627" s="11" t="s">
        <v>3292</v>
      </c>
      <c r="F627" s="11" t="s">
        <v>3293</v>
      </c>
      <c r="G627" s="11" t="s">
        <v>12619</v>
      </c>
      <c r="H627" s="11" t="s">
        <v>6776</v>
      </c>
      <c r="I627" s="11" t="str">
        <f>INDEX(CountyList!A:A, MATCH(MID(B627, 3, 3), CountyList!B:B, 0))</f>
        <v>Kane</v>
      </c>
      <c r="J627" s="29" t="s">
        <v>290</v>
      </c>
      <c r="K627" s="29" t="s">
        <v>290</v>
      </c>
      <c r="L627" s="29" t="s">
        <v>290</v>
      </c>
      <c r="M627" s="29" t="s">
        <v>290</v>
      </c>
      <c r="N627" s="29" t="s">
        <v>290</v>
      </c>
      <c r="O627" s="29" t="s">
        <v>290</v>
      </c>
      <c r="P627" s="29" t="s">
        <v>290</v>
      </c>
      <c r="Q627" s="29">
        <v>19</v>
      </c>
      <c r="R627" s="29">
        <v>10</v>
      </c>
      <c r="S627" s="29">
        <v>20</v>
      </c>
      <c r="T627" s="29">
        <v>31</v>
      </c>
      <c r="U627" s="29">
        <v>36</v>
      </c>
      <c r="V627" s="29">
        <v>28</v>
      </c>
      <c r="W627" s="29">
        <v>23</v>
      </c>
      <c r="X627" s="29" t="s">
        <v>7603</v>
      </c>
      <c r="Y627" s="29" t="s">
        <v>290</v>
      </c>
      <c r="Z627" s="7">
        <v>87</v>
      </c>
      <c r="AA627" s="7">
        <v>123</v>
      </c>
      <c r="AB627" s="8">
        <v>44</v>
      </c>
      <c r="AC627" s="8" t="s">
        <v>7603</v>
      </c>
      <c r="AD627" s="8" t="s">
        <v>290</v>
      </c>
      <c r="AE627" s="8">
        <v>96</v>
      </c>
      <c r="AF627" s="8" t="s">
        <v>7603</v>
      </c>
      <c r="AG627" s="8">
        <v>69</v>
      </c>
      <c r="AH627" s="8" t="s">
        <v>7603</v>
      </c>
      <c r="AI627" s="9">
        <v>90</v>
      </c>
      <c r="AJ627" s="9">
        <v>120</v>
      </c>
      <c r="AK627" s="9">
        <v>210</v>
      </c>
    </row>
    <row r="628" spans="1:37">
      <c r="A628">
        <v>2014</v>
      </c>
      <c r="B628" s="10" t="s">
        <v>3295</v>
      </c>
      <c r="C628" s="11" t="s">
        <v>10120</v>
      </c>
      <c r="D628" s="11" t="s">
        <v>10122</v>
      </c>
      <c r="E628" s="11" t="s">
        <v>3298</v>
      </c>
      <c r="F628" s="11" t="s">
        <v>3256</v>
      </c>
      <c r="G628" s="11" t="s">
        <v>12620</v>
      </c>
      <c r="H628" s="11" t="s">
        <v>12621</v>
      </c>
      <c r="I628" s="11" t="str">
        <f>INDEX(CountyList!A:A, MATCH(MID(B628, 3, 3), CountyList!B:B, 0))</f>
        <v>Kane</v>
      </c>
      <c r="J628" s="29">
        <v>23</v>
      </c>
      <c r="K628" s="29">
        <v>26</v>
      </c>
      <c r="L628" s="29">
        <v>28</v>
      </c>
      <c r="M628" s="29">
        <v>17</v>
      </c>
      <c r="N628" s="29">
        <v>28</v>
      </c>
      <c r="O628" s="29">
        <v>12</v>
      </c>
      <c r="P628" s="29">
        <v>17</v>
      </c>
      <c r="Q628" s="29">
        <v>23</v>
      </c>
      <c r="R628" s="29">
        <v>19</v>
      </c>
      <c r="S628" s="29">
        <v>15</v>
      </c>
      <c r="T628" s="29" t="s">
        <v>7603</v>
      </c>
      <c r="U628" s="29" t="s">
        <v>7603</v>
      </c>
      <c r="V628" s="29" t="s">
        <v>7603</v>
      </c>
      <c r="W628" s="29" t="s">
        <v>7603</v>
      </c>
      <c r="X628" s="29" t="s">
        <v>7603</v>
      </c>
      <c r="Y628" s="29" t="s">
        <v>7603</v>
      </c>
      <c r="Z628" s="7">
        <v>110</v>
      </c>
      <c r="AA628" s="7">
        <v>98</v>
      </c>
      <c r="AB628" s="8">
        <v>125</v>
      </c>
      <c r="AC628" s="8" t="s">
        <v>7603</v>
      </c>
      <c r="AD628" s="8">
        <v>12</v>
      </c>
      <c r="AE628" s="8" t="s">
        <v>290</v>
      </c>
      <c r="AF628" s="8" t="s">
        <v>7603</v>
      </c>
      <c r="AG628" s="8">
        <v>44</v>
      </c>
      <c r="AH628" s="8">
        <v>21</v>
      </c>
      <c r="AI628" s="9">
        <v>208</v>
      </c>
      <c r="AJ628" s="9" t="s">
        <v>7603</v>
      </c>
      <c r="AK628" s="9">
        <v>208</v>
      </c>
    </row>
    <row r="629" spans="1:37">
      <c r="A629">
        <v>2014</v>
      </c>
      <c r="B629" s="10" t="s">
        <v>3299</v>
      </c>
      <c r="C629" s="11" t="s">
        <v>3300</v>
      </c>
      <c r="D629" s="11" t="s">
        <v>10126</v>
      </c>
      <c r="E629" s="11" t="s">
        <v>3302</v>
      </c>
      <c r="F629" s="11" t="s">
        <v>3256</v>
      </c>
      <c r="G629" s="11" t="s">
        <v>12622</v>
      </c>
      <c r="H629" s="11" t="s">
        <v>6779</v>
      </c>
      <c r="I629" s="11" t="str">
        <f>INDEX(CountyList!A:A, MATCH(MID(B629, 3, 3), CountyList!B:B, 0))</f>
        <v>Kane</v>
      </c>
      <c r="J629" s="29" t="s">
        <v>7603</v>
      </c>
      <c r="K629" s="29" t="s">
        <v>7603</v>
      </c>
      <c r="L629" s="29" t="s">
        <v>7603</v>
      </c>
      <c r="M629" s="29" t="s">
        <v>7603</v>
      </c>
      <c r="N629" s="29" t="s">
        <v>7603</v>
      </c>
      <c r="O629" s="29" t="s">
        <v>7603</v>
      </c>
      <c r="P629" s="29" t="s">
        <v>7603</v>
      </c>
      <c r="Q629" s="29" t="s">
        <v>7603</v>
      </c>
      <c r="R629" s="29" t="s">
        <v>7603</v>
      </c>
      <c r="S629" s="29" t="s">
        <v>7603</v>
      </c>
      <c r="T629" s="29">
        <v>96</v>
      </c>
      <c r="U629" s="29">
        <v>94</v>
      </c>
      <c r="V629" s="29">
        <v>101</v>
      </c>
      <c r="W629" s="29">
        <v>82</v>
      </c>
      <c r="X629" s="29" t="s">
        <v>7603</v>
      </c>
      <c r="Y629" s="29" t="s">
        <v>7603</v>
      </c>
      <c r="Z629" s="7">
        <v>373</v>
      </c>
      <c r="AA629" s="7" t="s">
        <v>7603</v>
      </c>
      <c r="AB629" s="8">
        <v>20</v>
      </c>
      <c r="AC629" s="8" t="s">
        <v>7603</v>
      </c>
      <c r="AD629" s="8">
        <v>14</v>
      </c>
      <c r="AE629" s="8">
        <v>10</v>
      </c>
      <c r="AF629" s="8" t="s">
        <v>7603</v>
      </c>
      <c r="AG629" s="8">
        <v>327</v>
      </c>
      <c r="AH629" s="8" t="s">
        <v>290</v>
      </c>
      <c r="AI629" s="9" t="s">
        <v>7603</v>
      </c>
      <c r="AJ629" s="9">
        <v>373</v>
      </c>
      <c r="AK629" s="9">
        <v>373</v>
      </c>
    </row>
    <row r="630" spans="1:37">
      <c r="A630">
        <v>2014</v>
      </c>
      <c r="B630" s="10" t="s">
        <v>3303</v>
      </c>
      <c r="C630" s="11" t="s">
        <v>3304</v>
      </c>
      <c r="D630" s="11" t="s">
        <v>10129</v>
      </c>
      <c r="E630" s="11" t="s">
        <v>3306</v>
      </c>
      <c r="F630" s="11" t="s">
        <v>3307</v>
      </c>
      <c r="G630" s="11" t="s">
        <v>12623</v>
      </c>
      <c r="H630" s="11" t="s">
        <v>6782</v>
      </c>
      <c r="I630" s="11" t="str">
        <f>INDEX(CountyList!A:A, MATCH(MID(B630, 3, 3), CountyList!B:B, 0))</f>
        <v>Kane</v>
      </c>
      <c r="J630" s="29">
        <v>25</v>
      </c>
      <c r="K630" s="29">
        <v>21</v>
      </c>
      <c r="L630" s="29">
        <v>16</v>
      </c>
      <c r="M630" s="29">
        <v>23</v>
      </c>
      <c r="N630" s="29">
        <v>17</v>
      </c>
      <c r="O630" s="29">
        <v>28</v>
      </c>
      <c r="P630" s="29">
        <v>29</v>
      </c>
      <c r="Q630" s="29">
        <v>21</v>
      </c>
      <c r="R630" s="29">
        <v>21</v>
      </c>
      <c r="S630" s="29">
        <v>18</v>
      </c>
      <c r="T630" s="29" t="s">
        <v>7603</v>
      </c>
      <c r="U630" s="29" t="s">
        <v>7603</v>
      </c>
      <c r="V630" s="29" t="s">
        <v>7603</v>
      </c>
      <c r="W630" s="29" t="s">
        <v>7603</v>
      </c>
      <c r="X630" s="29" t="s">
        <v>7603</v>
      </c>
      <c r="Y630" s="29" t="s">
        <v>7603</v>
      </c>
      <c r="Z630" s="7">
        <v>114</v>
      </c>
      <c r="AA630" s="7">
        <v>105</v>
      </c>
      <c r="AB630" s="8">
        <v>10</v>
      </c>
      <c r="AC630" s="8" t="s">
        <v>7603</v>
      </c>
      <c r="AD630" s="8">
        <v>20</v>
      </c>
      <c r="AE630" s="8" t="s">
        <v>290</v>
      </c>
      <c r="AF630" s="8" t="s">
        <v>7603</v>
      </c>
      <c r="AG630" s="8">
        <v>168</v>
      </c>
      <c r="AH630" s="8">
        <v>15</v>
      </c>
      <c r="AI630" s="9">
        <v>219</v>
      </c>
      <c r="AJ630" s="9" t="s">
        <v>7603</v>
      </c>
      <c r="AK630" s="9">
        <v>219</v>
      </c>
    </row>
    <row r="631" spans="1:37">
      <c r="A631">
        <v>2014</v>
      </c>
      <c r="B631" s="10" t="s">
        <v>3308</v>
      </c>
      <c r="C631" s="11" t="s">
        <v>3309</v>
      </c>
      <c r="D631" s="11" t="s">
        <v>10132</v>
      </c>
      <c r="E631" s="11" t="s">
        <v>3310</v>
      </c>
      <c r="F631" s="11" t="s">
        <v>3311</v>
      </c>
      <c r="G631" s="11" t="s">
        <v>12624</v>
      </c>
      <c r="H631" s="11" t="s">
        <v>6785</v>
      </c>
      <c r="I631" s="11" t="str">
        <f>INDEX(CountyList!A:A, MATCH(MID(B631, 3, 3), CountyList!B:B, 0))</f>
        <v>Kane</v>
      </c>
      <c r="J631" s="29">
        <v>26</v>
      </c>
      <c r="K631" s="29">
        <v>17</v>
      </c>
      <c r="L631" s="29">
        <v>16</v>
      </c>
      <c r="M631" s="29">
        <v>24</v>
      </c>
      <c r="N631" s="29">
        <v>19</v>
      </c>
      <c r="O631" s="29">
        <v>20</v>
      </c>
      <c r="P631" s="29">
        <v>23</v>
      </c>
      <c r="Q631" s="29">
        <v>14</v>
      </c>
      <c r="R631" s="29">
        <v>13</v>
      </c>
      <c r="S631" s="29">
        <v>19</v>
      </c>
      <c r="T631" s="29" t="s">
        <v>7603</v>
      </c>
      <c r="U631" s="29" t="s">
        <v>7603</v>
      </c>
      <c r="V631" s="29" t="s">
        <v>7603</v>
      </c>
      <c r="W631" s="29" t="s">
        <v>7603</v>
      </c>
      <c r="X631" s="29" t="s">
        <v>7603</v>
      </c>
      <c r="Y631" s="29" t="s">
        <v>7603</v>
      </c>
      <c r="Z631" s="7">
        <v>95</v>
      </c>
      <c r="AA631" s="7">
        <v>96</v>
      </c>
      <c r="AB631" s="8">
        <v>14</v>
      </c>
      <c r="AC631" s="8" t="s">
        <v>7603</v>
      </c>
      <c r="AD631" s="8" t="s">
        <v>290</v>
      </c>
      <c r="AE631" s="8" t="s">
        <v>290</v>
      </c>
      <c r="AF631" s="8" t="s">
        <v>290</v>
      </c>
      <c r="AG631" s="8">
        <v>149</v>
      </c>
      <c r="AH631" s="8" t="s">
        <v>290</v>
      </c>
      <c r="AI631" s="9">
        <v>191</v>
      </c>
      <c r="AJ631" s="9" t="s">
        <v>7603</v>
      </c>
      <c r="AK631" s="9">
        <v>191</v>
      </c>
    </row>
    <row r="632" spans="1:37">
      <c r="A632">
        <v>2014</v>
      </c>
      <c r="B632" s="10" t="s">
        <v>3313</v>
      </c>
      <c r="C632" s="11" t="s">
        <v>3314</v>
      </c>
      <c r="D632" s="11" t="s">
        <v>12625</v>
      </c>
      <c r="E632" s="11" t="s">
        <v>3316</v>
      </c>
      <c r="F632" s="11" t="s">
        <v>3262</v>
      </c>
      <c r="G632" s="11" t="s">
        <v>12626</v>
      </c>
      <c r="H632" s="11" t="s">
        <v>6788</v>
      </c>
      <c r="I632" s="11" t="str">
        <f>INDEX(CountyList!A:A, MATCH(MID(B632, 3, 3), CountyList!B:B, 0))</f>
        <v>Kane</v>
      </c>
      <c r="J632" s="29" t="s">
        <v>7603</v>
      </c>
      <c r="K632" s="29" t="s">
        <v>7603</v>
      </c>
      <c r="L632" s="29" t="s">
        <v>7603</v>
      </c>
      <c r="M632" s="29" t="s">
        <v>7603</v>
      </c>
      <c r="N632" s="29" t="s">
        <v>7603</v>
      </c>
      <c r="O632" s="29" t="s">
        <v>7603</v>
      </c>
      <c r="P632" s="29" t="s">
        <v>7603</v>
      </c>
      <c r="Q632" s="29" t="s">
        <v>7603</v>
      </c>
      <c r="R632" s="29" t="s">
        <v>7603</v>
      </c>
      <c r="S632" s="29" t="s">
        <v>7603</v>
      </c>
      <c r="T632" s="29">
        <v>92</v>
      </c>
      <c r="U632" s="29">
        <v>113</v>
      </c>
      <c r="V632" s="29">
        <v>107</v>
      </c>
      <c r="W632" s="29">
        <v>108</v>
      </c>
      <c r="X632" s="29" t="s">
        <v>7603</v>
      </c>
      <c r="Y632" s="29" t="s">
        <v>7603</v>
      </c>
      <c r="Z632" s="7">
        <v>209</v>
      </c>
      <c r="AA632" s="7">
        <v>211</v>
      </c>
      <c r="AB632" s="8">
        <v>67</v>
      </c>
      <c r="AC632" s="8" t="s">
        <v>7603</v>
      </c>
      <c r="AD632" s="8">
        <v>21</v>
      </c>
      <c r="AE632" s="8" t="s">
        <v>290</v>
      </c>
      <c r="AF632" s="8" t="s">
        <v>7603</v>
      </c>
      <c r="AG632" s="8">
        <v>300</v>
      </c>
      <c r="AH632" s="8">
        <v>23</v>
      </c>
      <c r="AI632" s="9" t="s">
        <v>7603</v>
      </c>
      <c r="AJ632" s="9">
        <v>420</v>
      </c>
      <c r="AK632" s="9">
        <v>420</v>
      </c>
    </row>
    <row r="633" spans="1:37">
      <c r="A633">
        <v>2014</v>
      </c>
      <c r="B633" s="10" t="s">
        <v>3318</v>
      </c>
      <c r="C633" s="11" t="s">
        <v>1061</v>
      </c>
      <c r="D633" s="11" t="s">
        <v>10138</v>
      </c>
      <c r="E633" s="11" t="s">
        <v>3319</v>
      </c>
      <c r="F633" s="11" t="s">
        <v>3262</v>
      </c>
      <c r="G633" s="11" t="s">
        <v>12627</v>
      </c>
      <c r="H633" s="11" t="s">
        <v>6791</v>
      </c>
      <c r="I633" s="11" t="str">
        <f>INDEX(CountyList!A:A, MATCH(MID(B633, 3, 3), CountyList!B:B, 0))</f>
        <v>Kane</v>
      </c>
      <c r="J633" s="29">
        <v>11</v>
      </c>
      <c r="K633" s="29">
        <v>11</v>
      </c>
      <c r="L633" s="29">
        <v>22</v>
      </c>
      <c r="M633" s="29">
        <v>17</v>
      </c>
      <c r="N633" s="29">
        <v>16</v>
      </c>
      <c r="O633" s="29">
        <v>11</v>
      </c>
      <c r="P633" s="29">
        <v>13</v>
      </c>
      <c r="Q633" s="29">
        <v>11</v>
      </c>
      <c r="R633" s="29">
        <v>17</v>
      </c>
      <c r="S633" s="29">
        <v>20</v>
      </c>
      <c r="T633" s="29" t="s">
        <v>7603</v>
      </c>
      <c r="U633" s="29" t="s">
        <v>7603</v>
      </c>
      <c r="V633" s="29" t="s">
        <v>7603</v>
      </c>
      <c r="W633" s="29" t="s">
        <v>7603</v>
      </c>
      <c r="X633" s="29" t="s">
        <v>290</v>
      </c>
      <c r="Y633" s="29" t="s">
        <v>7603</v>
      </c>
      <c r="Z633" s="7">
        <v>88</v>
      </c>
      <c r="AA633" s="7">
        <v>62</v>
      </c>
      <c r="AB633" s="8" t="s">
        <v>290</v>
      </c>
      <c r="AC633" s="8" t="s">
        <v>7603</v>
      </c>
      <c r="AD633" s="8" t="s">
        <v>290</v>
      </c>
      <c r="AE633" s="8" t="s">
        <v>290</v>
      </c>
      <c r="AF633" s="8" t="s">
        <v>7603</v>
      </c>
      <c r="AG633" s="8">
        <v>119</v>
      </c>
      <c r="AH633" s="8">
        <v>17</v>
      </c>
      <c r="AI633" s="9">
        <v>150</v>
      </c>
      <c r="AJ633" s="9" t="s">
        <v>7603</v>
      </c>
      <c r="AK633" s="9">
        <v>150</v>
      </c>
    </row>
    <row r="634" spans="1:37">
      <c r="A634">
        <v>2014</v>
      </c>
      <c r="B634" s="10" t="s">
        <v>12628</v>
      </c>
      <c r="C634" s="11" t="s">
        <v>786</v>
      </c>
      <c r="D634" s="11" t="s">
        <v>12629</v>
      </c>
      <c r="E634" s="11" t="s">
        <v>3387</v>
      </c>
      <c r="F634" s="11" t="s">
        <v>3262</v>
      </c>
      <c r="G634" s="11" t="s">
        <v>12630</v>
      </c>
      <c r="H634" s="11" t="s">
        <v>6840</v>
      </c>
      <c r="I634" s="11" t="str">
        <f>INDEX(CountyList!A:A, MATCH(MID(B634, 3, 3), CountyList!B:B, 0))</f>
        <v>Kane</v>
      </c>
      <c r="J634" s="29">
        <v>18</v>
      </c>
      <c r="K634" s="29">
        <v>31</v>
      </c>
      <c r="L634" s="29">
        <v>24</v>
      </c>
      <c r="M634" s="29">
        <v>24</v>
      </c>
      <c r="N634" s="29">
        <v>26</v>
      </c>
      <c r="O634" s="29">
        <v>18</v>
      </c>
      <c r="P634" s="29">
        <v>14</v>
      </c>
      <c r="Q634" s="29">
        <v>25</v>
      </c>
      <c r="R634" s="29">
        <v>12</v>
      </c>
      <c r="S634" s="29">
        <v>15</v>
      </c>
      <c r="T634" s="29" t="s">
        <v>7603</v>
      </c>
      <c r="U634" s="29" t="s">
        <v>7603</v>
      </c>
      <c r="V634" s="29" t="s">
        <v>7603</v>
      </c>
      <c r="W634" s="29" t="s">
        <v>7603</v>
      </c>
      <c r="X634" s="29" t="s">
        <v>7603</v>
      </c>
      <c r="Y634" s="29" t="s">
        <v>7603</v>
      </c>
      <c r="Z634" s="7">
        <v>121</v>
      </c>
      <c r="AA634" s="7">
        <v>86</v>
      </c>
      <c r="AB634" s="8">
        <v>195</v>
      </c>
      <c r="AC634" s="8" t="s">
        <v>7603</v>
      </c>
      <c r="AD634" s="8" t="s">
        <v>290</v>
      </c>
      <c r="AE634" s="8" t="s">
        <v>290</v>
      </c>
      <c r="AF634" s="8" t="s">
        <v>7603</v>
      </c>
      <c r="AG634" s="8" t="s">
        <v>290</v>
      </c>
      <c r="AH634" s="8" t="s">
        <v>290</v>
      </c>
      <c r="AI634" s="9">
        <v>207</v>
      </c>
      <c r="AJ634" s="9" t="s">
        <v>7603</v>
      </c>
      <c r="AK634" s="9">
        <v>207</v>
      </c>
    </row>
    <row r="635" spans="1:37">
      <c r="A635">
        <v>2014</v>
      </c>
      <c r="B635" s="10" t="s">
        <v>3320</v>
      </c>
      <c r="C635" s="11" t="s">
        <v>10143</v>
      </c>
      <c r="D635" s="11" t="s">
        <v>10145</v>
      </c>
      <c r="E635" s="11" t="s">
        <v>3322</v>
      </c>
      <c r="F635" s="11" t="s">
        <v>3256</v>
      </c>
      <c r="G635" s="11" t="s">
        <v>12631</v>
      </c>
      <c r="H635" s="11" t="s">
        <v>6795</v>
      </c>
      <c r="I635" s="11" t="str">
        <f>INDEX(CountyList!A:A, MATCH(MID(B635, 3, 3), CountyList!B:B, 0))</f>
        <v>Kane</v>
      </c>
      <c r="J635" s="29">
        <v>38</v>
      </c>
      <c r="K635" s="29">
        <v>15</v>
      </c>
      <c r="L635" s="29">
        <v>21</v>
      </c>
      <c r="M635" s="29">
        <v>17</v>
      </c>
      <c r="N635" s="29">
        <v>13</v>
      </c>
      <c r="O635" s="29">
        <v>19</v>
      </c>
      <c r="P635" s="29" t="s">
        <v>290</v>
      </c>
      <c r="Q635" s="29">
        <v>15</v>
      </c>
      <c r="R635" s="29">
        <v>12</v>
      </c>
      <c r="S635" s="29">
        <v>14</v>
      </c>
      <c r="T635" s="29" t="s">
        <v>7603</v>
      </c>
      <c r="U635" s="29" t="s">
        <v>7603</v>
      </c>
      <c r="V635" s="29" t="s">
        <v>7603</v>
      </c>
      <c r="W635" s="29" t="s">
        <v>7603</v>
      </c>
      <c r="X635" s="29" t="s">
        <v>7603</v>
      </c>
      <c r="Y635" s="29" t="s">
        <v>7603</v>
      </c>
      <c r="Z635" s="7">
        <v>89</v>
      </c>
      <c r="AA635" s="7">
        <v>84</v>
      </c>
      <c r="AB635" s="8">
        <v>109</v>
      </c>
      <c r="AC635" s="8" t="s">
        <v>7603</v>
      </c>
      <c r="AD635" s="8" t="s">
        <v>7603</v>
      </c>
      <c r="AE635" s="8" t="s">
        <v>290</v>
      </c>
      <c r="AF635" s="8" t="s">
        <v>7603</v>
      </c>
      <c r="AG635" s="8">
        <v>43</v>
      </c>
      <c r="AH635" s="8">
        <v>20</v>
      </c>
      <c r="AI635" s="9">
        <v>173</v>
      </c>
      <c r="AJ635" s="9" t="s">
        <v>7603</v>
      </c>
      <c r="AK635" s="9">
        <v>173</v>
      </c>
    </row>
    <row r="636" spans="1:37">
      <c r="A636">
        <v>2014</v>
      </c>
      <c r="B636" s="10" t="s">
        <v>12632</v>
      </c>
      <c r="C636" s="11" t="s">
        <v>10147</v>
      </c>
      <c r="D636" s="11" t="s">
        <v>10149</v>
      </c>
      <c r="E636" s="11" t="s">
        <v>10150</v>
      </c>
      <c r="F636" s="11" t="s">
        <v>3262</v>
      </c>
      <c r="G636" s="11" t="s">
        <v>12633</v>
      </c>
      <c r="H636" s="11" t="s">
        <v>12634</v>
      </c>
      <c r="I636" s="11" t="str">
        <f>INDEX(CountyList!A:A, MATCH(MID(B636, 3, 3), CountyList!B:B, 0))</f>
        <v>Kane</v>
      </c>
      <c r="J636" s="29">
        <v>14</v>
      </c>
      <c r="K636" s="29">
        <v>16</v>
      </c>
      <c r="L636" s="29">
        <v>23</v>
      </c>
      <c r="M636" s="29">
        <v>14</v>
      </c>
      <c r="N636" s="29">
        <v>19</v>
      </c>
      <c r="O636" s="29">
        <v>16</v>
      </c>
      <c r="P636" s="29">
        <v>20</v>
      </c>
      <c r="Q636" s="29">
        <v>18</v>
      </c>
      <c r="R636" s="29">
        <v>22</v>
      </c>
      <c r="S636" s="29">
        <v>23</v>
      </c>
      <c r="T636" s="29" t="s">
        <v>7603</v>
      </c>
      <c r="U636" s="29" t="s">
        <v>7603</v>
      </c>
      <c r="V636" s="29" t="s">
        <v>7603</v>
      </c>
      <c r="W636" s="29" t="s">
        <v>7603</v>
      </c>
      <c r="X636" s="29" t="s">
        <v>290</v>
      </c>
      <c r="Y636" s="29" t="s">
        <v>7603</v>
      </c>
      <c r="Z636" s="7">
        <v>106</v>
      </c>
      <c r="AA636" s="7">
        <v>81</v>
      </c>
      <c r="AB636" s="8">
        <v>48</v>
      </c>
      <c r="AC636" s="8" t="s">
        <v>7603</v>
      </c>
      <c r="AD636" s="8">
        <v>13</v>
      </c>
      <c r="AE636" s="8" t="s">
        <v>290</v>
      </c>
      <c r="AF636" s="8" t="s">
        <v>7603</v>
      </c>
      <c r="AG636" s="8">
        <v>119</v>
      </c>
      <c r="AH636" s="8" t="s">
        <v>290</v>
      </c>
      <c r="AI636" s="9">
        <v>187</v>
      </c>
      <c r="AJ636" s="9" t="s">
        <v>7603</v>
      </c>
      <c r="AK636" s="9">
        <v>187</v>
      </c>
    </row>
    <row r="637" spans="1:37">
      <c r="A637">
        <v>2014</v>
      </c>
      <c r="B637" s="10" t="s">
        <v>4733</v>
      </c>
      <c r="C637" s="11" t="s">
        <v>319</v>
      </c>
      <c r="D637" s="11" t="s">
        <v>10154</v>
      </c>
      <c r="E637" s="11" t="s">
        <v>4735</v>
      </c>
      <c r="F637" s="11" t="s">
        <v>3262</v>
      </c>
      <c r="G637" s="11" t="s">
        <v>12635</v>
      </c>
      <c r="H637" s="11" t="s">
        <v>6798</v>
      </c>
      <c r="I637" s="11" t="str">
        <f>INDEX(CountyList!A:A, MATCH(MID(B637, 3, 3), CountyList!B:B, 0))</f>
        <v>Kane</v>
      </c>
      <c r="J637" s="29">
        <v>13</v>
      </c>
      <c r="K637" s="29">
        <v>26</v>
      </c>
      <c r="L637" s="29">
        <v>19</v>
      </c>
      <c r="M637" s="29">
        <v>17</v>
      </c>
      <c r="N637" s="29">
        <v>18</v>
      </c>
      <c r="O637" s="29">
        <v>13</v>
      </c>
      <c r="P637" s="29">
        <v>17</v>
      </c>
      <c r="Q637" s="29">
        <v>25</v>
      </c>
      <c r="R637" s="29">
        <v>23</v>
      </c>
      <c r="S637" s="29">
        <v>28</v>
      </c>
      <c r="T637" s="29" t="s">
        <v>7603</v>
      </c>
      <c r="U637" s="29" t="s">
        <v>7603</v>
      </c>
      <c r="V637" s="29" t="s">
        <v>7603</v>
      </c>
      <c r="W637" s="29" t="s">
        <v>7603</v>
      </c>
      <c r="X637" s="29" t="s">
        <v>7603</v>
      </c>
      <c r="Y637" s="29" t="s">
        <v>7603</v>
      </c>
      <c r="Z637" s="7">
        <v>121</v>
      </c>
      <c r="AA637" s="7">
        <v>78</v>
      </c>
      <c r="AB637" s="8">
        <v>23</v>
      </c>
      <c r="AC637" s="8" t="s">
        <v>7603</v>
      </c>
      <c r="AD637" s="8" t="s">
        <v>290</v>
      </c>
      <c r="AE637" s="8" t="s">
        <v>290</v>
      </c>
      <c r="AF637" s="8" t="s">
        <v>7603</v>
      </c>
      <c r="AG637" s="8">
        <v>138</v>
      </c>
      <c r="AH637" s="8">
        <v>28</v>
      </c>
      <c r="AI637" s="9">
        <v>199</v>
      </c>
      <c r="AJ637" s="9" t="s">
        <v>7603</v>
      </c>
      <c r="AK637" s="9">
        <v>199</v>
      </c>
    </row>
    <row r="638" spans="1:37">
      <c r="A638">
        <v>2014</v>
      </c>
      <c r="B638" s="10" t="s">
        <v>3323</v>
      </c>
      <c r="C638" s="11" t="s">
        <v>3324</v>
      </c>
      <c r="D638" s="11" t="s">
        <v>12636</v>
      </c>
      <c r="E638" s="11" t="s">
        <v>3325</v>
      </c>
      <c r="F638" s="11" t="s">
        <v>3326</v>
      </c>
      <c r="G638" s="11" t="s">
        <v>3327</v>
      </c>
      <c r="H638" s="11" t="s">
        <v>6800</v>
      </c>
      <c r="I638" s="11" t="str">
        <f>INDEX(CountyList!A:A, MATCH(MID(B638, 3, 3), CountyList!B:B, 0))</f>
        <v>Kane</v>
      </c>
      <c r="J638" s="29">
        <v>92</v>
      </c>
      <c r="K638" s="29">
        <v>54</v>
      </c>
      <c r="L638" s="29">
        <v>70</v>
      </c>
      <c r="M638" s="29">
        <v>60</v>
      </c>
      <c r="N638" s="29">
        <v>58</v>
      </c>
      <c r="O638" s="29">
        <v>57</v>
      </c>
      <c r="P638" s="29">
        <v>61</v>
      </c>
      <c r="Q638" s="29">
        <v>55</v>
      </c>
      <c r="R638" s="29">
        <v>59</v>
      </c>
      <c r="S638" s="29">
        <v>56</v>
      </c>
      <c r="T638" s="29" t="s">
        <v>7603</v>
      </c>
      <c r="U638" s="29" t="s">
        <v>7603</v>
      </c>
      <c r="V638" s="29" t="s">
        <v>7603</v>
      </c>
      <c r="W638" s="29" t="s">
        <v>7603</v>
      </c>
      <c r="X638" s="29" t="s">
        <v>7603</v>
      </c>
      <c r="Y638" s="29" t="s">
        <v>7603</v>
      </c>
      <c r="Z638" s="7">
        <v>324</v>
      </c>
      <c r="AA638" s="7">
        <v>298</v>
      </c>
      <c r="AB638" s="8">
        <v>39</v>
      </c>
      <c r="AC638" s="8" t="s">
        <v>7603</v>
      </c>
      <c r="AD638" s="8">
        <v>11</v>
      </c>
      <c r="AE638" s="8" t="s">
        <v>290</v>
      </c>
      <c r="AF638" s="8" t="s">
        <v>7603</v>
      </c>
      <c r="AG638" s="8">
        <v>546</v>
      </c>
      <c r="AH638" s="8">
        <v>25</v>
      </c>
      <c r="AI638" s="9">
        <v>622</v>
      </c>
      <c r="AJ638" s="9" t="s">
        <v>7603</v>
      </c>
      <c r="AK638" s="9">
        <v>622</v>
      </c>
    </row>
    <row r="639" spans="1:37">
      <c r="A639">
        <v>2014</v>
      </c>
      <c r="B639" s="10" t="s">
        <v>3328</v>
      </c>
      <c r="C639" s="11" t="s">
        <v>10159</v>
      </c>
      <c r="D639" s="11" t="s">
        <v>10161</v>
      </c>
      <c r="E639" s="11" t="s">
        <v>3331</v>
      </c>
      <c r="F639" s="11" t="s">
        <v>3256</v>
      </c>
      <c r="G639" s="11" t="s">
        <v>12637</v>
      </c>
      <c r="H639" s="11" t="s">
        <v>6803</v>
      </c>
      <c r="I639" s="11" t="str">
        <f>INDEX(CountyList!A:A, MATCH(MID(B639, 3, 3), CountyList!B:B, 0))</f>
        <v>Kane</v>
      </c>
      <c r="J639" s="29">
        <v>55</v>
      </c>
      <c r="K639" s="29">
        <v>16</v>
      </c>
      <c r="L639" s="29">
        <v>20</v>
      </c>
      <c r="M639" s="29">
        <v>10</v>
      </c>
      <c r="N639" s="29">
        <v>16</v>
      </c>
      <c r="O639" s="29" t="s">
        <v>290</v>
      </c>
      <c r="P639" s="29" t="s">
        <v>290</v>
      </c>
      <c r="Q639" s="29">
        <v>11</v>
      </c>
      <c r="R639" s="29">
        <v>12</v>
      </c>
      <c r="S639" s="29" t="s">
        <v>290</v>
      </c>
      <c r="T639" s="29" t="s">
        <v>7603</v>
      </c>
      <c r="U639" s="29" t="s">
        <v>7603</v>
      </c>
      <c r="V639" s="29" t="s">
        <v>7603</v>
      </c>
      <c r="W639" s="29" t="s">
        <v>7603</v>
      </c>
      <c r="X639" s="29" t="s">
        <v>7603</v>
      </c>
      <c r="Y639" s="29" t="s">
        <v>7603</v>
      </c>
      <c r="Z639" s="7">
        <v>87</v>
      </c>
      <c r="AA639" s="7">
        <v>75</v>
      </c>
      <c r="AB639" s="8">
        <v>15</v>
      </c>
      <c r="AC639" s="8" t="s">
        <v>7603</v>
      </c>
      <c r="AD639" s="8" t="s">
        <v>290</v>
      </c>
      <c r="AE639" s="8" t="s">
        <v>290</v>
      </c>
      <c r="AF639" s="8" t="s">
        <v>7603</v>
      </c>
      <c r="AG639" s="8">
        <v>111</v>
      </c>
      <c r="AH639" s="8">
        <v>22</v>
      </c>
      <c r="AI639" s="9">
        <v>162</v>
      </c>
      <c r="AJ639" s="9" t="s">
        <v>7603</v>
      </c>
      <c r="AK639" s="9">
        <v>162</v>
      </c>
    </row>
    <row r="640" spans="1:37">
      <c r="A640">
        <v>2014</v>
      </c>
      <c r="B640" s="10" t="s">
        <v>12638</v>
      </c>
      <c r="C640" s="11" t="s">
        <v>308</v>
      </c>
      <c r="D640" s="11" t="s">
        <v>12639</v>
      </c>
      <c r="E640" s="11" t="s">
        <v>10165</v>
      </c>
      <c r="F640" s="11" t="s">
        <v>3256</v>
      </c>
      <c r="G640" s="11" t="s">
        <v>12640</v>
      </c>
      <c r="H640" s="11" t="s">
        <v>12641</v>
      </c>
      <c r="I640" s="11" t="str">
        <f>INDEX(CountyList!A:A, MATCH(MID(B640, 3, 3), CountyList!B:B, 0))</f>
        <v>Kane</v>
      </c>
      <c r="J640" s="29" t="s">
        <v>7603</v>
      </c>
      <c r="K640" s="29">
        <v>11</v>
      </c>
      <c r="L640" s="29">
        <v>16</v>
      </c>
      <c r="M640" s="29">
        <v>16</v>
      </c>
      <c r="N640" s="29">
        <v>24</v>
      </c>
      <c r="O640" s="29">
        <v>14</v>
      </c>
      <c r="P640" s="29">
        <v>12</v>
      </c>
      <c r="Q640" s="29">
        <v>19</v>
      </c>
      <c r="R640" s="29" t="s">
        <v>290</v>
      </c>
      <c r="S640" s="29">
        <v>17</v>
      </c>
      <c r="T640" s="29" t="s">
        <v>7603</v>
      </c>
      <c r="U640" s="29" t="s">
        <v>7603</v>
      </c>
      <c r="V640" s="29" t="s">
        <v>7603</v>
      </c>
      <c r="W640" s="29" t="s">
        <v>7603</v>
      </c>
      <c r="X640" s="29" t="s">
        <v>7603</v>
      </c>
      <c r="Y640" s="29" t="s">
        <v>7603</v>
      </c>
      <c r="Z640" s="7">
        <v>61</v>
      </c>
      <c r="AA640" s="7">
        <v>77</v>
      </c>
      <c r="AB640" s="8">
        <v>53</v>
      </c>
      <c r="AC640" s="8" t="s">
        <v>7603</v>
      </c>
      <c r="AD640" s="8" t="s">
        <v>290</v>
      </c>
      <c r="AE640" s="8">
        <v>10</v>
      </c>
      <c r="AF640" s="8" t="s">
        <v>7603</v>
      </c>
      <c r="AG640" s="8">
        <v>60</v>
      </c>
      <c r="AH640" s="8">
        <v>10</v>
      </c>
      <c r="AI640" s="9">
        <v>138</v>
      </c>
      <c r="AJ640" s="9" t="s">
        <v>7603</v>
      </c>
      <c r="AK640" s="9">
        <v>138</v>
      </c>
    </row>
    <row r="641" spans="1:37">
      <c r="A641">
        <v>2014</v>
      </c>
      <c r="B641" s="10" t="s">
        <v>3332</v>
      </c>
      <c r="C641" s="11" t="s">
        <v>3333</v>
      </c>
      <c r="D641" s="11" t="s">
        <v>12642</v>
      </c>
      <c r="E641" s="11" t="s">
        <v>3336</v>
      </c>
      <c r="F641" s="11" t="s">
        <v>3337</v>
      </c>
      <c r="G641" s="11" t="s">
        <v>12643</v>
      </c>
      <c r="H641" s="11" t="s">
        <v>6806</v>
      </c>
      <c r="I641" s="11" t="str">
        <f>INDEX(CountyList!A:A, MATCH(MID(B641, 3, 3), CountyList!B:B, 0))</f>
        <v>Kane</v>
      </c>
      <c r="J641" s="29">
        <v>32</v>
      </c>
      <c r="K641" s="29">
        <v>44</v>
      </c>
      <c r="L641" s="29">
        <v>32</v>
      </c>
      <c r="M641" s="29">
        <v>37</v>
      </c>
      <c r="N641" s="29">
        <v>29</v>
      </c>
      <c r="O641" s="29">
        <v>35</v>
      </c>
      <c r="P641" s="29">
        <v>41</v>
      </c>
      <c r="Q641" s="29">
        <v>43</v>
      </c>
      <c r="R641" s="29">
        <v>41</v>
      </c>
      <c r="S641" s="29">
        <v>44</v>
      </c>
      <c r="T641" s="29" t="s">
        <v>7603</v>
      </c>
      <c r="U641" s="29" t="s">
        <v>7603</v>
      </c>
      <c r="V641" s="29" t="s">
        <v>7603</v>
      </c>
      <c r="W641" s="29" t="s">
        <v>7603</v>
      </c>
      <c r="X641" s="29">
        <v>14</v>
      </c>
      <c r="Y641" s="29" t="s">
        <v>7603</v>
      </c>
      <c r="Z641" s="7">
        <v>180</v>
      </c>
      <c r="AA641" s="7">
        <v>212</v>
      </c>
      <c r="AB641" s="8" t="s">
        <v>290</v>
      </c>
      <c r="AC641" s="8" t="s">
        <v>7603</v>
      </c>
      <c r="AD641" s="8" t="s">
        <v>290</v>
      </c>
      <c r="AE641" s="8" t="s">
        <v>7603</v>
      </c>
      <c r="AF641" s="8" t="s">
        <v>7603</v>
      </c>
      <c r="AG641" s="8">
        <v>373</v>
      </c>
      <c r="AH641" s="8" t="s">
        <v>290</v>
      </c>
      <c r="AI641" s="9">
        <v>392</v>
      </c>
      <c r="AJ641" s="9" t="s">
        <v>7603</v>
      </c>
      <c r="AK641" s="9">
        <v>392</v>
      </c>
    </row>
    <row r="642" spans="1:37">
      <c r="A642">
        <v>2014</v>
      </c>
      <c r="B642" s="10" t="s">
        <v>3339</v>
      </c>
      <c r="C642" s="11" t="s">
        <v>3340</v>
      </c>
      <c r="D642" s="11" t="s">
        <v>10172</v>
      </c>
      <c r="E642" s="11" t="s">
        <v>3342</v>
      </c>
      <c r="F642" s="11" t="s">
        <v>3256</v>
      </c>
      <c r="G642" s="11" t="s">
        <v>12644</v>
      </c>
      <c r="H642" s="11" t="s">
        <v>6809</v>
      </c>
      <c r="I642" s="11" t="str">
        <f>INDEX(CountyList!A:A, MATCH(MID(B642, 3, 3), CountyList!B:B, 0))</f>
        <v>Kane</v>
      </c>
      <c r="J642" s="29">
        <v>14</v>
      </c>
      <c r="K642" s="29">
        <v>12</v>
      </c>
      <c r="L642" s="29">
        <v>16</v>
      </c>
      <c r="M642" s="29">
        <v>25</v>
      </c>
      <c r="N642" s="29">
        <v>19</v>
      </c>
      <c r="O642" s="29">
        <v>17</v>
      </c>
      <c r="P642" s="29">
        <v>36</v>
      </c>
      <c r="Q642" s="29">
        <v>20</v>
      </c>
      <c r="R642" s="29">
        <v>31</v>
      </c>
      <c r="S642" s="29">
        <v>29</v>
      </c>
      <c r="T642" s="29" t="s">
        <v>7603</v>
      </c>
      <c r="U642" s="29" t="s">
        <v>7603</v>
      </c>
      <c r="V642" s="29" t="s">
        <v>7603</v>
      </c>
      <c r="W642" s="29" t="s">
        <v>7603</v>
      </c>
      <c r="X642" s="29" t="s">
        <v>290</v>
      </c>
      <c r="Y642" s="29" t="s">
        <v>7603</v>
      </c>
      <c r="Z642" s="7">
        <v>115</v>
      </c>
      <c r="AA642" s="7">
        <v>108</v>
      </c>
      <c r="AB642" s="8">
        <v>98</v>
      </c>
      <c r="AC642" s="8" t="s">
        <v>7603</v>
      </c>
      <c r="AD642" s="8">
        <v>10</v>
      </c>
      <c r="AE642" s="8" t="s">
        <v>290</v>
      </c>
      <c r="AF642" s="8" t="s">
        <v>7603</v>
      </c>
      <c r="AG642" s="8">
        <v>87</v>
      </c>
      <c r="AH642" s="8">
        <v>25</v>
      </c>
      <c r="AI642" s="9">
        <v>223</v>
      </c>
      <c r="AJ642" s="9" t="s">
        <v>7603</v>
      </c>
      <c r="AK642" s="9">
        <v>223</v>
      </c>
    </row>
    <row r="643" spans="1:37">
      <c r="A643">
        <v>2014</v>
      </c>
      <c r="B643" s="10" t="s">
        <v>12645</v>
      </c>
      <c r="C643" s="11" t="s">
        <v>10174</v>
      </c>
      <c r="D643" s="11" t="s">
        <v>10176</v>
      </c>
      <c r="E643" s="11" t="s">
        <v>10177</v>
      </c>
      <c r="F643" s="11" t="s">
        <v>3256</v>
      </c>
      <c r="G643" s="11" t="s">
        <v>12646</v>
      </c>
      <c r="H643" s="11" t="s">
        <v>12647</v>
      </c>
      <c r="I643" s="11" t="str">
        <f>INDEX(CountyList!A:A, MATCH(MID(B643, 3, 3), CountyList!B:B, 0))</f>
        <v>Kane</v>
      </c>
      <c r="J643" s="29">
        <v>12</v>
      </c>
      <c r="K643" s="29">
        <v>24</v>
      </c>
      <c r="L643" s="29">
        <v>10</v>
      </c>
      <c r="M643" s="29">
        <v>10</v>
      </c>
      <c r="N643" s="29">
        <v>10</v>
      </c>
      <c r="O643" s="29">
        <v>10</v>
      </c>
      <c r="P643" s="29" t="s">
        <v>290</v>
      </c>
      <c r="Q643" s="29" t="s">
        <v>290</v>
      </c>
      <c r="R643" s="29" t="s">
        <v>290</v>
      </c>
      <c r="S643" s="29" t="s">
        <v>290</v>
      </c>
      <c r="T643" s="29" t="s">
        <v>7603</v>
      </c>
      <c r="U643" s="29" t="s">
        <v>7603</v>
      </c>
      <c r="V643" s="29" t="s">
        <v>7603</v>
      </c>
      <c r="W643" s="29" t="s">
        <v>7603</v>
      </c>
      <c r="X643" s="29" t="s">
        <v>7603</v>
      </c>
      <c r="Y643" s="29" t="s">
        <v>7603</v>
      </c>
      <c r="Z643" s="7">
        <v>61</v>
      </c>
      <c r="AA643" s="7">
        <v>42</v>
      </c>
      <c r="AB643" s="8">
        <v>92</v>
      </c>
      <c r="AC643" s="8" t="s">
        <v>7603</v>
      </c>
      <c r="AD643" s="8" t="s">
        <v>7603</v>
      </c>
      <c r="AE643" s="8" t="s">
        <v>290</v>
      </c>
      <c r="AF643" s="8" t="s">
        <v>7603</v>
      </c>
      <c r="AG643" s="8" t="s">
        <v>290</v>
      </c>
      <c r="AH643" s="8" t="s">
        <v>290</v>
      </c>
      <c r="AI643" s="9">
        <v>103</v>
      </c>
      <c r="AJ643" s="9" t="s">
        <v>7603</v>
      </c>
      <c r="AK643" s="9">
        <v>103</v>
      </c>
    </row>
    <row r="644" spans="1:37">
      <c r="A644">
        <v>2014</v>
      </c>
      <c r="B644" s="10" t="s">
        <v>3343</v>
      </c>
      <c r="C644" s="11" t="s">
        <v>3344</v>
      </c>
      <c r="D644" s="11" t="s">
        <v>12648</v>
      </c>
      <c r="E644" s="11" t="s">
        <v>3346</v>
      </c>
      <c r="F644" s="11" t="s">
        <v>3262</v>
      </c>
      <c r="G644" s="11" t="s">
        <v>12649</v>
      </c>
      <c r="H644" s="11" t="s">
        <v>6812</v>
      </c>
      <c r="I644" s="11" t="str">
        <f>INDEX(CountyList!A:A, MATCH(MID(B644, 3, 3), CountyList!B:B, 0))</f>
        <v>Kane</v>
      </c>
      <c r="J644" s="29">
        <v>33</v>
      </c>
      <c r="K644" s="29">
        <v>28</v>
      </c>
      <c r="L644" s="29">
        <v>26</v>
      </c>
      <c r="M644" s="29">
        <v>30</v>
      </c>
      <c r="N644" s="29">
        <v>26</v>
      </c>
      <c r="O644" s="29">
        <v>24</v>
      </c>
      <c r="P644" s="29">
        <v>30</v>
      </c>
      <c r="Q644" s="29">
        <v>26</v>
      </c>
      <c r="R644" s="29">
        <v>23</v>
      </c>
      <c r="S644" s="29">
        <v>26</v>
      </c>
      <c r="T644" s="29" t="s">
        <v>7603</v>
      </c>
      <c r="U644" s="29" t="s">
        <v>7603</v>
      </c>
      <c r="V644" s="29" t="s">
        <v>7603</v>
      </c>
      <c r="W644" s="29" t="s">
        <v>7603</v>
      </c>
      <c r="X644" s="29" t="s">
        <v>7603</v>
      </c>
      <c r="Y644" s="29" t="s">
        <v>7603</v>
      </c>
      <c r="Z644" s="7">
        <v>132</v>
      </c>
      <c r="AA644" s="7">
        <v>140</v>
      </c>
      <c r="AB644" s="8">
        <v>29</v>
      </c>
      <c r="AC644" s="8">
        <v>193</v>
      </c>
      <c r="AD644" s="8">
        <v>31</v>
      </c>
      <c r="AE644" s="8" t="s">
        <v>290</v>
      </c>
      <c r="AF644" s="8" t="s">
        <v>7603</v>
      </c>
      <c r="AG644" s="8" t="s">
        <v>290</v>
      </c>
      <c r="AH644" s="8">
        <v>15</v>
      </c>
      <c r="AI644" s="9">
        <v>272</v>
      </c>
      <c r="AJ644" s="9" t="s">
        <v>7603</v>
      </c>
      <c r="AK644" s="9">
        <v>272</v>
      </c>
    </row>
    <row r="645" spans="1:37">
      <c r="A645">
        <v>2014</v>
      </c>
      <c r="B645" s="10" t="s">
        <v>3347</v>
      </c>
      <c r="C645" s="11" t="s">
        <v>3348</v>
      </c>
      <c r="D645" s="11" t="s">
        <v>10184</v>
      </c>
      <c r="E645" s="11" t="s">
        <v>3350</v>
      </c>
      <c r="F645" s="11" t="s">
        <v>3262</v>
      </c>
      <c r="G645" s="11" t="s">
        <v>12650</v>
      </c>
      <c r="H645" s="11" t="s">
        <v>6815</v>
      </c>
      <c r="I645" s="11" t="str">
        <f>INDEX(CountyList!A:A, MATCH(MID(B645, 3, 3), CountyList!B:B, 0))</f>
        <v>Kane</v>
      </c>
      <c r="J645" s="29">
        <v>87</v>
      </c>
      <c r="K645" s="29">
        <v>61</v>
      </c>
      <c r="L645" s="29">
        <v>40</v>
      </c>
      <c r="M645" s="29">
        <v>52</v>
      </c>
      <c r="N645" s="29">
        <v>50</v>
      </c>
      <c r="O645" s="29">
        <v>58</v>
      </c>
      <c r="P645" s="29">
        <v>47</v>
      </c>
      <c r="Q645" s="29">
        <v>48</v>
      </c>
      <c r="R645" s="29">
        <v>52</v>
      </c>
      <c r="S645" s="29">
        <v>47</v>
      </c>
      <c r="T645" s="29">
        <v>26</v>
      </c>
      <c r="U645" s="29">
        <v>30</v>
      </c>
      <c r="V645" s="29">
        <v>26</v>
      </c>
      <c r="W645" s="29">
        <v>31</v>
      </c>
      <c r="X645" s="29">
        <v>35</v>
      </c>
      <c r="Y645" s="29">
        <v>11</v>
      </c>
      <c r="Z645" s="7">
        <v>370</v>
      </c>
      <c r="AA645" s="7">
        <v>331</v>
      </c>
      <c r="AB645" s="8">
        <v>40</v>
      </c>
      <c r="AC645" s="8" t="s">
        <v>7603</v>
      </c>
      <c r="AD645" s="8">
        <v>32</v>
      </c>
      <c r="AE645" s="8">
        <v>12</v>
      </c>
      <c r="AF645" s="8" t="s">
        <v>7603</v>
      </c>
      <c r="AG645" s="8">
        <v>586</v>
      </c>
      <c r="AH645" s="8">
        <v>31</v>
      </c>
      <c r="AI645" s="9">
        <v>577</v>
      </c>
      <c r="AJ645" s="9">
        <v>124</v>
      </c>
      <c r="AK645" s="9">
        <v>701</v>
      </c>
    </row>
    <row r="646" spans="1:37">
      <c r="A646">
        <v>2014</v>
      </c>
      <c r="B646" s="10" t="s">
        <v>3351</v>
      </c>
      <c r="C646" s="11" t="s">
        <v>3352</v>
      </c>
      <c r="D646" s="11" t="s">
        <v>12651</v>
      </c>
      <c r="E646" s="11" t="s">
        <v>3354</v>
      </c>
      <c r="F646" s="11" t="s">
        <v>3355</v>
      </c>
      <c r="G646" s="11" t="s">
        <v>12652</v>
      </c>
      <c r="H646" s="11" t="s">
        <v>12653</v>
      </c>
      <c r="I646" s="11" t="str">
        <f>INDEX(CountyList!A:A, MATCH(MID(B646, 3, 3), CountyList!B:B, 0))</f>
        <v>Kane</v>
      </c>
      <c r="J646" s="29">
        <v>46</v>
      </c>
      <c r="K646" s="29">
        <v>38</v>
      </c>
      <c r="L646" s="29">
        <v>36</v>
      </c>
      <c r="M646" s="29">
        <v>27</v>
      </c>
      <c r="N646" s="29">
        <v>25</v>
      </c>
      <c r="O646" s="29">
        <v>26</v>
      </c>
      <c r="P646" s="29">
        <v>19</v>
      </c>
      <c r="Q646" s="29">
        <v>28</v>
      </c>
      <c r="R646" s="29">
        <v>18</v>
      </c>
      <c r="S646" s="29">
        <v>12</v>
      </c>
      <c r="T646" s="29" t="s">
        <v>7603</v>
      </c>
      <c r="U646" s="29" t="s">
        <v>7603</v>
      </c>
      <c r="V646" s="29" t="s">
        <v>7603</v>
      </c>
      <c r="W646" s="29" t="s">
        <v>7603</v>
      </c>
      <c r="X646" s="29" t="s">
        <v>7603</v>
      </c>
      <c r="Y646" s="29" t="s">
        <v>7603</v>
      </c>
      <c r="Z646" s="7">
        <v>144</v>
      </c>
      <c r="AA646" s="7">
        <v>131</v>
      </c>
      <c r="AB646" s="8" t="s">
        <v>7603</v>
      </c>
      <c r="AC646" s="8" t="s">
        <v>290</v>
      </c>
      <c r="AD646" s="8">
        <v>64</v>
      </c>
      <c r="AE646" s="8" t="s">
        <v>290</v>
      </c>
      <c r="AF646" s="8" t="s">
        <v>7603</v>
      </c>
      <c r="AG646" s="8">
        <v>176</v>
      </c>
      <c r="AH646" s="8">
        <v>29</v>
      </c>
      <c r="AI646" s="9">
        <v>275</v>
      </c>
      <c r="AJ646" s="9" t="s">
        <v>7603</v>
      </c>
      <c r="AK646" s="9">
        <v>275</v>
      </c>
    </row>
    <row r="647" spans="1:37">
      <c r="A647">
        <v>2014</v>
      </c>
      <c r="B647" s="10" t="s">
        <v>3357</v>
      </c>
      <c r="C647" s="11" t="s">
        <v>3358</v>
      </c>
      <c r="D647" s="11" t="s">
        <v>10190</v>
      </c>
      <c r="E647" s="11" t="s">
        <v>3359</v>
      </c>
      <c r="F647" s="11" t="s">
        <v>3256</v>
      </c>
      <c r="G647" s="11" t="s">
        <v>12654</v>
      </c>
      <c r="H647" s="11" t="s">
        <v>6821</v>
      </c>
      <c r="I647" s="11" t="str">
        <f>INDEX(CountyList!A:A, MATCH(MID(B647, 3, 3), CountyList!B:B, 0))</f>
        <v>Kane</v>
      </c>
      <c r="J647" s="29">
        <v>65</v>
      </c>
      <c r="K647" s="29">
        <v>38</v>
      </c>
      <c r="L647" s="29">
        <v>24</v>
      </c>
      <c r="M647" s="29">
        <v>29</v>
      </c>
      <c r="N647" s="29">
        <v>29</v>
      </c>
      <c r="O647" s="29">
        <v>39</v>
      </c>
      <c r="P647" s="29">
        <v>21</v>
      </c>
      <c r="Q647" s="29">
        <v>28</v>
      </c>
      <c r="R647" s="29">
        <v>46</v>
      </c>
      <c r="S647" s="29">
        <v>41</v>
      </c>
      <c r="T647" s="29">
        <v>51</v>
      </c>
      <c r="U647" s="29">
        <v>78</v>
      </c>
      <c r="V647" s="29">
        <v>76</v>
      </c>
      <c r="W647" s="29">
        <v>82</v>
      </c>
      <c r="X647" s="29" t="s">
        <v>7603</v>
      </c>
      <c r="Y647" s="29" t="s">
        <v>7603</v>
      </c>
      <c r="Z647" s="7">
        <v>297</v>
      </c>
      <c r="AA647" s="7">
        <v>350</v>
      </c>
      <c r="AB647" s="8">
        <v>37</v>
      </c>
      <c r="AC647" s="8" t="s">
        <v>290</v>
      </c>
      <c r="AD647" s="8">
        <v>23</v>
      </c>
      <c r="AE647" s="8">
        <v>73</v>
      </c>
      <c r="AF647" s="8" t="s">
        <v>7603</v>
      </c>
      <c r="AG647" s="8">
        <v>478</v>
      </c>
      <c r="AH647" s="8">
        <v>35</v>
      </c>
      <c r="AI647" s="9">
        <v>360</v>
      </c>
      <c r="AJ647" s="9">
        <v>287</v>
      </c>
      <c r="AK647" s="9">
        <v>647</v>
      </c>
    </row>
    <row r="648" spans="1:37">
      <c r="A648">
        <v>2014</v>
      </c>
      <c r="B648" s="10" t="s">
        <v>3360</v>
      </c>
      <c r="C648" s="11" t="s">
        <v>3361</v>
      </c>
      <c r="D648" s="11" t="s">
        <v>6822</v>
      </c>
      <c r="E648" s="11" t="s">
        <v>3363</v>
      </c>
      <c r="F648" s="11" t="s">
        <v>3262</v>
      </c>
      <c r="G648" s="11" t="s">
        <v>12655</v>
      </c>
      <c r="H648" s="11" t="s">
        <v>6824</v>
      </c>
      <c r="I648" s="11" t="str">
        <f>INDEX(CountyList!A:A, MATCH(MID(B648, 3, 3), CountyList!B:B, 0))</f>
        <v>Kane</v>
      </c>
      <c r="J648" s="29" t="s">
        <v>290</v>
      </c>
      <c r="K648" s="29" t="s">
        <v>290</v>
      </c>
      <c r="L648" s="29" t="s">
        <v>290</v>
      </c>
      <c r="M648" s="29" t="s">
        <v>290</v>
      </c>
      <c r="N648" s="29" t="s">
        <v>290</v>
      </c>
      <c r="O648" s="29" t="s">
        <v>290</v>
      </c>
      <c r="P648" s="29" t="s">
        <v>290</v>
      </c>
      <c r="Q648" s="29" t="s">
        <v>290</v>
      </c>
      <c r="R648" s="29" t="s">
        <v>290</v>
      </c>
      <c r="S648" s="29" t="s">
        <v>290</v>
      </c>
      <c r="T648" s="29" t="s">
        <v>290</v>
      </c>
      <c r="U648" s="29" t="s">
        <v>290</v>
      </c>
      <c r="V648" s="29" t="s">
        <v>290</v>
      </c>
      <c r="W648" s="29" t="s">
        <v>7603</v>
      </c>
      <c r="X648" s="29" t="s">
        <v>7603</v>
      </c>
      <c r="Y648" s="29" t="s">
        <v>7603</v>
      </c>
      <c r="Z648" s="7">
        <v>24</v>
      </c>
      <c r="AA648" s="7">
        <v>51</v>
      </c>
      <c r="AB648" s="8" t="s">
        <v>290</v>
      </c>
      <c r="AC648" s="8" t="s">
        <v>290</v>
      </c>
      <c r="AD648" s="8">
        <v>19</v>
      </c>
      <c r="AE648" s="8" t="s">
        <v>290</v>
      </c>
      <c r="AF648" s="8" t="s">
        <v>7603</v>
      </c>
      <c r="AG648" s="8">
        <v>40</v>
      </c>
      <c r="AH648" s="8" t="s">
        <v>290</v>
      </c>
      <c r="AI648" s="9">
        <v>64</v>
      </c>
      <c r="AJ648" s="9">
        <v>11</v>
      </c>
      <c r="AK648" s="9">
        <v>75</v>
      </c>
    </row>
    <row r="649" spans="1:37">
      <c r="A649">
        <v>2014</v>
      </c>
      <c r="B649" s="10" t="s">
        <v>12656</v>
      </c>
      <c r="C649" s="11" t="s">
        <v>12657</v>
      </c>
      <c r="D649" s="11" t="s">
        <v>12658</v>
      </c>
      <c r="E649" s="11" t="s">
        <v>12659</v>
      </c>
      <c r="F649" s="11" t="s">
        <v>3256</v>
      </c>
      <c r="G649" s="11" t="s">
        <v>12660</v>
      </c>
      <c r="H649" s="11" t="s">
        <v>12661</v>
      </c>
      <c r="I649" s="11" t="str">
        <f>INDEX(CountyList!A:A, MATCH(MID(B649, 3, 3), CountyList!B:B, 0))</f>
        <v>Kane</v>
      </c>
      <c r="J649" s="29" t="s">
        <v>290</v>
      </c>
      <c r="K649" s="29" t="s">
        <v>290</v>
      </c>
      <c r="L649" s="29" t="s">
        <v>290</v>
      </c>
      <c r="M649" s="29" t="s">
        <v>290</v>
      </c>
      <c r="N649" s="29" t="s">
        <v>290</v>
      </c>
      <c r="O649" s="29" t="s">
        <v>290</v>
      </c>
      <c r="P649" s="29" t="s">
        <v>290</v>
      </c>
      <c r="Q649" s="29" t="s">
        <v>290</v>
      </c>
      <c r="R649" s="29" t="s">
        <v>290</v>
      </c>
      <c r="S649" s="29" t="s">
        <v>290</v>
      </c>
      <c r="T649" s="29" t="s">
        <v>7603</v>
      </c>
      <c r="U649" s="29" t="s">
        <v>7603</v>
      </c>
      <c r="V649" s="29" t="s">
        <v>7603</v>
      </c>
      <c r="W649" s="29" t="s">
        <v>7603</v>
      </c>
      <c r="X649" s="29" t="s">
        <v>290</v>
      </c>
      <c r="Y649" s="29" t="s">
        <v>7603</v>
      </c>
      <c r="Z649" s="7">
        <v>30</v>
      </c>
      <c r="AA649" s="7">
        <v>23</v>
      </c>
      <c r="AB649" s="8" t="s">
        <v>7603</v>
      </c>
      <c r="AC649" s="8" t="s">
        <v>7603</v>
      </c>
      <c r="AD649" s="8" t="s">
        <v>7603</v>
      </c>
      <c r="AE649" s="8" t="s">
        <v>290</v>
      </c>
      <c r="AF649" s="8" t="s">
        <v>7603</v>
      </c>
      <c r="AG649" s="8">
        <v>46</v>
      </c>
      <c r="AH649" s="8" t="s">
        <v>290</v>
      </c>
      <c r="AI649" s="9">
        <v>53</v>
      </c>
      <c r="AJ649" s="9" t="s">
        <v>7603</v>
      </c>
      <c r="AK649" s="9">
        <v>53</v>
      </c>
    </row>
    <row r="650" spans="1:37">
      <c r="A650">
        <v>2014</v>
      </c>
      <c r="B650" s="10" t="s">
        <v>3364</v>
      </c>
      <c r="C650" s="11" t="s">
        <v>3365</v>
      </c>
      <c r="D650" s="11" t="s">
        <v>12662</v>
      </c>
      <c r="E650" s="11" t="s">
        <v>3367</v>
      </c>
      <c r="F650" s="11" t="s">
        <v>3256</v>
      </c>
      <c r="G650" s="11" t="s">
        <v>12663</v>
      </c>
      <c r="H650" s="11" t="s">
        <v>12664</v>
      </c>
      <c r="I650" s="11" t="str">
        <f>INDEX(CountyList!A:A, MATCH(MID(B650, 3, 3), CountyList!B:B, 0))</f>
        <v>Kane</v>
      </c>
      <c r="J650" s="29">
        <v>17</v>
      </c>
      <c r="K650" s="29">
        <v>10</v>
      </c>
      <c r="L650" s="29" t="s">
        <v>290</v>
      </c>
      <c r="M650" s="29" t="s">
        <v>290</v>
      </c>
      <c r="N650" s="29">
        <v>10</v>
      </c>
      <c r="O650" s="29" t="s">
        <v>290</v>
      </c>
      <c r="P650" s="29" t="s">
        <v>290</v>
      </c>
      <c r="Q650" s="29">
        <v>10</v>
      </c>
      <c r="R650" s="29" t="s">
        <v>290</v>
      </c>
      <c r="S650" s="29" t="s">
        <v>290</v>
      </c>
      <c r="T650" s="29" t="s">
        <v>7603</v>
      </c>
      <c r="U650" s="29" t="s">
        <v>7603</v>
      </c>
      <c r="V650" s="29" t="s">
        <v>7603</v>
      </c>
      <c r="W650" s="29" t="s">
        <v>7603</v>
      </c>
      <c r="X650" s="29" t="s">
        <v>7603</v>
      </c>
      <c r="Y650" s="29" t="s">
        <v>7603</v>
      </c>
      <c r="Z650" s="7">
        <v>57</v>
      </c>
      <c r="AA650" s="7">
        <v>28</v>
      </c>
      <c r="AB650" s="8">
        <v>17</v>
      </c>
      <c r="AC650" s="8" t="s">
        <v>7603</v>
      </c>
      <c r="AD650" s="8" t="s">
        <v>290</v>
      </c>
      <c r="AE650" s="8">
        <v>19</v>
      </c>
      <c r="AF650" s="8" t="s">
        <v>7603</v>
      </c>
      <c r="AG650" s="8">
        <v>20</v>
      </c>
      <c r="AH650" s="8">
        <v>27</v>
      </c>
      <c r="AI650" s="9">
        <v>85</v>
      </c>
      <c r="AJ650" s="9" t="s">
        <v>7603</v>
      </c>
      <c r="AK650" s="9">
        <v>85</v>
      </c>
    </row>
    <row r="651" spans="1:37">
      <c r="A651">
        <v>2014</v>
      </c>
      <c r="B651" s="10" t="s">
        <v>4737</v>
      </c>
      <c r="C651" s="11" t="s">
        <v>4738</v>
      </c>
      <c r="D651" s="11" t="s">
        <v>12665</v>
      </c>
      <c r="E651" s="11" t="s">
        <v>4741</v>
      </c>
      <c r="F651" s="11" t="s">
        <v>3337</v>
      </c>
      <c r="G651" s="11" t="s">
        <v>12666</v>
      </c>
      <c r="H651" s="11" t="s">
        <v>6827</v>
      </c>
      <c r="I651" s="11" t="str">
        <f>INDEX(CountyList!A:A, MATCH(MID(B651, 3, 3), CountyList!B:B, 0))</f>
        <v>Kane</v>
      </c>
      <c r="J651" s="29">
        <v>70</v>
      </c>
      <c r="K651" s="29" t="s">
        <v>290</v>
      </c>
      <c r="L651" s="29" t="s">
        <v>7603</v>
      </c>
      <c r="M651" s="29" t="s">
        <v>7603</v>
      </c>
      <c r="N651" s="29" t="s">
        <v>7603</v>
      </c>
      <c r="O651" s="29" t="s">
        <v>7603</v>
      </c>
      <c r="P651" s="29" t="s">
        <v>7603</v>
      </c>
      <c r="Q651" s="29" t="s">
        <v>7603</v>
      </c>
      <c r="R651" s="29" t="s">
        <v>7603</v>
      </c>
      <c r="S651" s="29" t="s">
        <v>7603</v>
      </c>
      <c r="T651" s="29" t="s">
        <v>7603</v>
      </c>
      <c r="U651" s="29" t="s">
        <v>7603</v>
      </c>
      <c r="V651" s="29" t="s">
        <v>7603</v>
      </c>
      <c r="W651" s="29" t="s">
        <v>7603</v>
      </c>
      <c r="X651" s="29" t="s">
        <v>7603</v>
      </c>
      <c r="Y651" s="29" t="s">
        <v>7603</v>
      </c>
      <c r="Z651" s="7">
        <v>44</v>
      </c>
      <c r="AA651" s="7">
        <v>34</v>
      </c>
      <c r="AB651" s="8" t="s">
        <v>290</v>
      </c>
      <c r="AC651" s="8" t="s">
        <v>7603</v>
      </c>
      <c r="AD651" s="8" t="s">
        <v>290</v>
      </c>
      <c r="AE651" s="8" t="s">
        <v>7603</v>
      </c>
      <c r="AF651" s="8" t="s">
        <v>7603</v>
      </c>
      <c r="AG651" s="8">
        <v>70</v>
      </c>
      <c r="AH651" s="8" t="s">
        <v>7603</v>
      </c>
      <c r="AI651" s="9">
        <v>78</v>
      </c>
      <c r="AJ651" s="9" t="s">
        <v>7603</v>
      </c>
      <c r="AK651" s="9">
        <v>78</v>
      </c>
    </row>
    <row r="652" spans="1:37">
      <c r="A652">
        <v>2014</v>
      </c>
      <c r="B652" s="10" t="s">
        <v>12667</v>
      </c>
      <c r="C652" s="11" t="s">
        <v>10196</v>
      </c>
      <c r="D652" s="11" t="s">
        <v>10198</v>
      </c>
      <c r="E652" s="11" t="s">
        <v>10199</v>
      </c>
      <c r="F652" s="11" t="s">
        <v>3355</v>
      </c>
      <c r="G652" s="11" t="s">
        <v>12668</v>
      </c>
      <c r="H652" s="11" t="s">
        <v>12669</v>
      </c>
      <c r="I652" s="11" t="str">
        <f>INDEX(CountyList!A:A, MATCH(MID(B652, 3, 3), CountyList!B:B, 0))</f>
        <v>Kane</v>
      </c>
      <c r="J652" s="29">
        <v>27</v>
      </c>
      <c r="K652" s="29">
        <v>11</v>
      </c>
      <c r="L652" s="29" t="s">
        <v>7603</v>
      </c>
      <c r="M652" s="29" t="s">
        <v>7603</v>
      </c>
      <c r="N652" s="29" t="s">
        <v>7603</v>
      </c>
      <c r="O652" s="29" t="s">
        <v>7603</v>
      </c>
      <c r="P652" s="29" t="s">
        <v>7603</v>
      </c>
      <c r="Q652" s="29" t="s">
        <v>7603</v>
      </c>
      <c r="R652" s="29" t="s">
        <v>7603</v>
      </c>
      <c r="S652" s="29" t="s">
        <v>7603</v>
      </c>
      <c r="T652" s="29" t="s">
        <v>7603</v>
      </c>
      <c r="U652" s="29" t="s">
        <v>7603</v>
      </c>
      <c r="V652" s="29" t="s">
        <v>7603</v>
      </c>
      <c r="W652" s="29" t="s">
        <v>7603</v>
      </c>
      <c r="X652" s="29" t="s">
        <v>7603</v>
      </c>
      <c r="Y652" s="29" t="s">
        <v>7603</v>
      </c>
      <c r="Z652" s="7">
        <v>25</v>
      </c>
      <c r="AA652" s="7">
        <v>13</v>
      </c>
      <c r="AB652" s="8" t="s">
        <v>290</v>
      </c>
      <c r="AC652" s="8" t="s">
        <v>7603</v>
      </c>
      <c r="AD652" s="8" t="s">
        <v>290</v>
      </c>
      <c r="AE652" s="8" t="s">
        <v>290</v>
      </c>
      <c r="AF652" s="8" t="s">
        <v>7603</v>
      </c>
      <c r="AG652" s="8">
        <v>15</v>
      </c>
      <c r="AH652" s="8" t="s">
        <v>290</v>
      </c>
      <c r="AI652" s="9">
        <v>38</v>
      </c>
      <c r="AJ652" s="9" t="s">
        <v>7603</v>
      </c>
      <c r="AK652" s="9">
        <v>38</v>
      </c>
    </row>
    <row r="653" spans="1:37">
      <c r="A653">
        <v>2014</v>
      </c>
      <c r="B653" s="10" t="s">
        <v>12670</v>
      </c>
      <c r="C653" s="11" t="s">
        <v>10202</v>
      </c>
      <c r="D653" s="11" t="s">
        <v>10204</v>
      </c>
      <c r="E653" s="11" t="s">
        <v>10205</v>
      </c>
      <c r="F653" s="11" t="s">
        <v>3337</v>
      </c>
      <c r="G653" s="11" t="s">
        <v>12671</v>
      </c>
      <c r="H653" s="11" t="s">
        <v>12672</v>
      </c>
      <c r="I653" s="11" t="str">
        <f>INDEX(CountyList!A:A, MATCH(MID(B653, 3, 3), CountyList!B:B, 0))</f>
        <v>Kane</v>
      </c>
      <c r="J653" s="29">
        <v>52</v>
      </c>
      <c r="K653" s="29">
        <v>20</v>
      </c>
      <c r="L653" s="29" t="s">
        <v>290</v>
      </c>
      <c r="M653" s="29" t="s">
        <v>7603</v>
      </c>
      <c r="N653" s="29" t="s">
        <v>7603</v>
      </c>
      <c r="O653" s="29" t="s">
        <v>7603</v>
      </c>
      <c r="P653" s="29" t="s">
        <v>7603</v>
      </c>
      <c r="Q653" s="29" t="s">
        <v>7603</v>
      </c>
      <c r="R653" s="29" t="s">
        <v>7603</v>
      </c>
      <c r="S653" s="29" t="s">
        <v>7603</v>
      </c>
      <c r="T653" s="29" t="s">
        <v>7603</v>
      </c>
      <c r="U653" s="29" t="s">
        <v>7603</v>
      </c>
      <c r="V653" s="29" t="s">
        <v>7603</v>
      </c>
      <c r="W653" s="29" t="s">
        <v>7603</v>
      </c>
      <c r="X653" s="29" t="s">
        <v>290</v>
      </c>
      <c r="Y653" s="29" t="s">
        <v>7603</v>
      </c>
      <c r="Z653" s="7">
        <v>37</v>
      </c>
      <c r="AA653" s="7">
        <v>47</v>
      </c>
      <c r="AB653" s="8" t="s">
        <v>290</v>
      </c>
      <c r="AC653" s="8" t="s">
        <v>7603</v>
      </c>
      <c r="AD653" s="8" t="s">
        <v>290</v>
      </c>
      <c r="AE653" s="8" t="s">
        <v>290</v>
      </c>
      <c r="AF653" s="8" t="s">
        <v>7603</v>
      </c>
      <c r="AG653" s="8">
        <v>72</v>
      </c>
      <c r="AH653" s="8" t="s">
        <v>290</v>
      </c>
      <c r="AI653" s="9">
        <v>84</v>
      </c>
      <c r="AJ653" s="9" t="s">
        <v>7603</v>
      </c>
      <c r="AK653" s="9">
        <v>84</v>
      </c>
    </row>
    <row r="654" spans="1:37">
      <c r="A654">
        <v>2014</v>
      </c>
      <c r="B654" s="10" t="s">
        <v>3393</v>
      </c>
      <c r="C654" s="11" t="s">
        <v>3394</v>
      </c>
      <c r="D654" s="11" t="s">
        <v>7244</v>
      </c>
      <c r="E654" s="11" t="s">
        <v>3397</v>
      </c>
      <c r="F654" s="11" t="s">
        <v>3262</v>
      </c>
      <c r="G654" s="11" t="s">
        <v>12673</v>
      </c>
      <c r="H654" s="11" t="s">
        <v>6851</v>
      </c>
      <c r="I654" s="11" t="str">
        <f>INDEX(CountyList!A:A, MATCH(MID(B654, 3, 3), CountyList!B:B, 0))</f>
        <v>Kane</v>
      </c>
      <c r="J654" s="29">
        <v>29</v>
      </c>
      <c r="K654" s="29">
        <v>21</v>
      </c>
      <c r="L654" s="29">
        <v>19</v>
      </c>
      <c r="M654" s="29">
        <v>15</v>
      </c>
      <c r="N654" s="29">
        <v>21</v>
      </c>
      <c r="O654" s="29">
        <v>17</v>
      </c>
      <c r="P654" s="29">
        <v>20</v>
      </c>
      <c r="Q654" s="29">
        <v>29</v>
      </c>
      <c r="R654" s="29">
        <v>34</v>
      </c>
      <c r="S654" s="29">
        <v>35</v>
      </c>
      <c r="T654" s="29">
        <v>60</v>
      </c>
      <c r="U654" s="29">
        <v>47</v>
      </c>
      <c r="V654" s="29">
        <v>57</v>
      </c>
      <c r="W654" s="29">
        <v>53</v>
      </c>
      <c r="X654" s="29" t="s">
        <v>7603</v>
      </c>
      <c r="Y654" s="29" t="s">
        <v>7603</v>
      </c>
      <c r="Z654" s="7">
        <v>211</v>
      </c>
      <c r="AA654" s="7">
        <v>246</v>
      </c>
      <c r="AB654" s="8" t="s">
        <v>290</v>
      </c>
      <c r="AC654" s="8" t="s">
        <v>290</v>
      </c>
      <c r="AD654" s="8">
        <v>22</v>
      </c>
      <c r="AE654" s="8">
        <v>10</v>
      </c>
      <c r="AF654" s="8" t="s">
        <v>7603</v>
      </c>
      <c r="AG654" s="8">
        <v>371</v>
      </c>
      <c r="AH654" s="8">
        <v>44</v>
      </c>
      <c r="AI654" s="9">
        <v>240</v>
      </c>
      <c r="AJ654" s="9">
        <v>217</v>
      </c>
      <c r="AK654" s="9">
        <v>457</v>
      </c>
    </row>
    <row r="655" spans="1:37">
      <c r="A655">
        <v>2014</v>
      </c>
      <c r="B655" s="10" t="s">
        <v>12674</v>
      </c>
      <c r="C655" s="11" t="s">
        <v>12675</v>
      </c>
      <c r="D655" s="11" t="s">
        <v>12676</v>
      </c>
      <c r="E655" s="11" t="s">
        <v>12677</v>
      </c>
      <c r="F655" s="11" t="s">
        <v>3372</v>
      </c>
      <c r="G655" s="11" t="s">
        <v>12678</v>
      </c>
      <c r="H655" s="11" t="s">
        <v>12679</v>
      </c>
      <c r="I655" s="11" t="str">
        <f>INDEX(CountyList!A:A, MATCH(MID(B655, 3, 3), CountyList!B:B, 0))</f>
        <v>Kane</v>
      </c>
      <c r="J655" s="29">
        <v>27</v>
      </c>
      <c r="K655" s="29">
        <v>11</v>
      </c>
      <c r="L655" s="29">
        <v>14</v>
      </c>
      <c r="M655" s="29" t="s">
        <v>290</v>
      </c>
      <c r="N655" s="29" t="s">
        <v>7603</v>
      </c>
      <c r="O655" s="29" t="s">
        <v>290</v>
      </c>
      <c r="P655" s="29" t="s">
        <v>290</v>
      </c>
      <c r="Q655" s="29" t="s">
        <v>290</v>
      </c>
      <c r="R655" s="29" t="s">
        <v>290</v>
      </c>
      <c r="S655" s="29" t="s">
        <v>290</v>
      </c>
      <c r="T655" s="29" t="s">
        <v>7603</v>
      </c>
      <c r="U655" s="29" t="s">
        <v>7603</v>
      </c>
      <c r="V655" s="29" t="s">
        <v>7603</v>
      </c>
      <c r="W655" s="29" t="s">
        <v>7603</v>
      </c>
      <c r="X655" s="29" t="s">
        <v>7603</v>
      </c>
      <c r="Y655" s="29" t="s">
        <v>7603</v>
      </c>
      <c r="Z655" s="7">
        <v>37</v>
      </c>
      <c r="AA655" s="7">
        <v>41</v>
      </c>
      <c r="AB655" s="8" t="s">
        <v>290</v>
      </c>
      <c r="AC655" s="8" t="s">
        <v>7603</v>
      </c>
      <c r="AD655" s="8" t="s">
        <v>290</v>
      </c>
      <c r="AE655" s="8" t="s">
        <v>7603</v>
      </c>
      <c r="AF655" s="8" t="s">
        <v>7603</v>
      </c>
      <c r="AG655" s="8">
        <v>67</v>
      </c>
      <c r="AH655" s="8" t="s">
        <v>290</v>
      </c>
      <c r="AI655" s="9">
        <v>78</v>
      </c>
      <c r="AJ655" s="9" t="s">
        <v>7603</v>
      </c>
      <c r="AK655" s="9">
        <v>78</v>
      </c>
    </row>
    <row r="656" spans="1:37">
      <c r="A656">
        <v>2014</v>
      </c>
      <c r="B656" s="10" t="s">
        <v>12680</v>
      </c>
      <c r="C656" s="11" t="s">
        <v>10227</v>
      </c>
      <c r="D656" s="11" t="s">
        <v>10229</v>
      </c>
      <c r="E656" s="11" t="s">
        <v>10230</v>
      </c>
      <c r="F656" s="11" t="s">
        <v>3262</v>
      </c>
      <c r="G656" s="11" t="s">
        <v>12681</v>
      </c>
      <c r="H656" s="11" t="s">
        <v>12682</v>
      </c>
      <c r="I656" s="11" t="str">
        <f>INDEX(CountyList!A:A, MATCH(MID(B656, 3, 3), CountyList!B:B, 0))</f>
        <v>Kane</v>
      </c>
      <c r="J656" s="29">
        <v>19</v>
      </c>
      <c r="K656" s="29">
        <v>13</v>
      </c>
      <c r="L656" s="29">
        <v>12</v>
      </c>
      <c r="M656" s="29">
        <v>13</v>
      </c>
      <c r="N656" s="29" t="s">
        <v>290</v>
      </c>
      <c r="O656" s="29" t="s">
        <v>290</v>
      </c>
      <c r="P656" s="29" t="s">
        <v>290</v>
      </c>
      <c r="Q656" s="29" t="s">
        <v>290</v>
      </c>
      <c r="R656" s="29" t="s">
        <v>290</v>
      </c>
      <c r="S656" s="29" t="s">
        <v>290</v>
      </c>
      <c r="T656" s="29" t="s">
        <v>7603</v>
      </c>
      <c r="U656" s="29" t="s">
        <v>7603</v>
      </c>
      <c r="V656" s="29" t="s">
        <v>7603</v>
      </c>
      <c r="W656" s="29" t="s">
        <v>7603</v>
      </c>
      <c r="X656" s="29" t="s">
        <v>7603</v>
      </c>
      <c r="Y656" s="29" t="s">
        <v>7603</v>
      </c>
      <c r="Z656" s="7">
        <v>40</v>
      </c>
      <c r="AA656" s="7">
        <v>49</v>
      </c>
      <c r="AB656" s="8">
        <v>20</v>
      </c>
      <c r="AC656" s="8" t="s">
        <v>7603</v>
      </c>
      <c r="AD656" s="8" t="s">
        <v>290</v>
      </c>
      <c r="AE656" s="8">
        <v>18</v>
      </c>
      <c r="AF656" s="8" t="s">
        <v>290</v>
      </c>
      <c r="AG656" s="8">
        <v>33</v>
      </c>
      <c r="AH656" s="8">
        <v>13</v>
      </c>
      <c r="AI656" s="9">
        <v>89</v>
      </c>
      <c r="AJ656" s="9" t="s">
        <v>7603</v>
      </c>
      <c r="AK656" s="9">
        <v>89</v>
      </c>
    </row>
    <row r="657" spans="1:37">
      <c r="A657">
        <v>2014</v>
      </c>
      <c r="B657" s="10" t="s">
        <v>12683</v>
      </c>
      <c r="C657" s="11" t="s">
        <v>10233</v>
      </c>
      <c r="D657" s="11" t="s">
        <v>10235</v>
      </c>
      <c r="E657" s="11" t="s">
        <v>10205</v>
      </c>
      <c r="F657" s="11" t="s">
        <v>3337</v>
      </c>
      <c r="G657" s="11" t="s">
        <v>12671</v>
      </c>
      <c r="H657" s="11" t="s">
        <v>12684</v>
      </c>
      <c r="I657" s="11" t="str">
        <f>INDEX(CountyList!A:A, MATCH(MID(B657, 3, 3), CountyList!B:B, 0))</f>
        <v>Kane</v>
      </c>
      <c r="J657" s="29" t="s">
        <v>7603</v>
      </c>
      <c r="K657" s="29" t="s">
        <v>7603</v>
      </c>
      <c r="L657" s="29" t="s">
        <v>7603</v>
      </c>
      <c r="M657" s="29">
        <v>13</v>
      </c>
      <c r="N657" s="29" t="s">
        <v>290</v>
      </c>
      <c r="O657" s="29">
        <v>11</v>
      </c>
      <c r="P657" s="29">
        <v>10</v>
      </c>
      <c r="Q657" s="29" t="s">
        <v>290</v>
      </c>
      <c r="R657" s="29">
        <v>15</v>
      </c>
      <c r="S657" s="29">
        <v>11</v>
      </c>
      <c r="T657" s="29" t="s">
        <v>7603</v>
      </c>
      <c r="U657" s="29" t="s">
        <v>7603</v>
      </c>
      <c r="V657" s="29" t="s">
        <v>7603</v>
      </c>
      <c r="W657" s="29" t="s">
        <v>7603</v>
      </c>
      <c r="X657" s="29" t="s">
        <v>7603</v>
      </c>
      <c r="Y657" s="29" t="s">
        <v>7603</v>
      </c>
      <c r="Z657" s="7">
        <v>38</v>
      </c>
      <c r="AA657" s="7">
        <v>40</v>
      </c>
      <c r="AB657" s="8" t="s">
        <v>290</v>
      </c>
      <c r="AC657" s="8" t="s">
        <v>7603</v>
      </c>
      <c r="AD657" s="8" t="s">
        <v>290</v>
      </c>
      <c r="AE657" s="8" t="s">
        <v>290</v>
      </c>
      <c r="AF657" s="8" t="s">
        <v>7603</v>
      </c>
      <c r="AG657" s="8">
        <v>63</v>
      </c>
      <c r="AH657" s="8" t="s">
        <v>290</v>
      </c>
      <c r="AI657" s="9">
        <v>78</v>
      </c>
      <c r="AJ657" s="9" t="s">
        <v>7603</v>
      </c>
      <c r="AK657" s="9">
        <v>78</v>
      </c>
    </row>
    <row r="658" spans="1:37">
      <c r="A658">
        <v>2014</v>
      </c>
      <c r="B658" s="10" t="s">
        <v>12685</v>
      </c>
      <c r="C658" s="11" t="s">
        <v>10240</v>
      </c>
      <c r="D658" s="11" t="s">
        <v>10242</v>
      </c>
      <c r="E658" s="11" t="s">
        <v>10243</v>
      </c>
      <c r="F658" s="11" t="s">
        <v>3326</v>
      </c>
      <c r="G658" s="11" t="s">
        <v>12686</v>
      </c>
      <c r="H658" s="11" t="s">
        <v>12687</v>
      </c>
      <c r="I658" s="11" t="str">
        <f>INDEX(CountyList!A:A, MATCH(MID(B658, 3, 3), CountyList!B:B, 0))</f>
        <v>Kane</v>
      </c>
      <c r="J658" s="29">
        <v>60</v>
      </c>
      <c r="K658" s="29" t="s">
        <v>290</v>
      </c>
      <c r="L658" s="29" t="s">
        <v>290</v>
      </c>
      <c r="M658" s="29" t="s">
        <v>290</v>
      </c>
      <c r="N658" s="29" t="s">
        <v>290</v>
      </c>
      <c r="O658" s="29">
        <v>11</v>
      </c>
      <c r="P658" s="29" t="s">
        <v>290</v>
      </c>
      <c r="Q658" s="29" t="s">
        <v>7603</v>
      </c>
      <c r="R658" s="29" t="s">
        <v>7603</v>
      </c>
      <c r="S658" s="29" t="s">
        <v>7603</v>
      </c>
      <c r="T658" s="29" t="s">
        <v>7603</v>
      </c>
      <c r="U658" s="29" t="s">
        <v>7603</v>
      </c>
      <c r="V658" s="29" t="s">
        <v>7603</v>
      </c>
      <c r="W658" s="29" t="s">
        <v>7603</v>
      </c>
      <c r="X658" s="29" t="s">
        <v>7603</v>
      </c>
      <c r="Y658" s="29" t="s">
        <v>7603</v>
      </c>
      <c r="Z658" s="7">
        <v>42</v>
      </c>
      <c r="AA658" s="7">
        <v>53</v>
      </c>
      <c r="AB658" s="8" t="s">
        <v>7603</v>
      </c>
      <c r="AC658" s="8" t="s">
        <v>7603</v>
      </c>
      <c r="AD658" s="8" t="s">
        <v>290</v>
      </c>
      <c r="AE658" s="8" t="s">
        <v>290</v>
      </c>
      <c r="AF658" s="8" t="s">
        <v>7603</v>
      </c>
      <c r="AG658" s="8">
        <v>74</v>
      </c>
      <c r="AH658" s="8">
        <v>11</v>
      </c>
      <c r="AI658" s="9">
        <v>95</v>
      </c>
      <c r="AJ658" s="9" t="s">
        <v>7603</v>
      </c>
      <c r="AK658" s="9">
        <v>95</v>
      </c>
    </row>
    <row r="659" spans="1:37">
      <c r="A659">
        <v>2014</v>
      </c>
      <c r="B659" s="10" t="s">
        <v>12688</v>
      </c>
      <c r="C659" s="11" t="s">
        <v>10246</v>
      </c>
      <c r="D659" s="11" t="s">
        <v>10248</v>
      </c>
      <c r="E659" s="11" t="s">
        <v>10249</v>
      </c>
      <c r="F659" s="11" t="s">
        <v>3307</v>
      </c>
      <c r="G659" s="11" t="s">
        <v>12689</v>
      </c>
      <c r="H659" s="11" t="s">
        <v>12690</v>
      </c>
      <c r="I659" s="11" t="str">
        <f>INDEX(CountyList!A:A, MATCH(MID(B659, 3, 3), CountyList!B:B, 0))</f>
        <v>Kane</v>
      </c>
      <c r="J659" s="29" t="s">
        <v>7603</v>
      </c>
      <c r="K659" s="29" t="s">
        <v>7603</v>
      </c>
      <c r="L659" s="29" t="s">
        <v>7603</v>
      </c>
      <c r="M659" s="29" t="s">
        <v>7603</v>
      </c>
      <c r="N659" s="29" t="s">
        <v>7603</v>
      </c>
      <c r="O659" s="29" t="s">
        <v>7603</v>
      </c>
      <c r="P659" s="29" t="s">
        <v>7603</v>
      </c>
      <c r="Q659" s="29" t="s">
        <v>7603</v>
      </c>
      <c r="R659" s="29" t="s">
        <v>7603</v>
      </c>
      <c r="S659" s="29" t="s">
        <v>7603</v>
      </c>
      <c r="T659" s="29" t="s">
        <v>7603</v>
      </c>
      <c r="U659" s="29" t="s">
        <v>7603</v>
      </c>
      <c r="V659" s="29" t="s">
        <v>7603</v>
      </c>
      <c r="W659" s="29" t="s">
        <v>7603</v>
      </c>
      <c r="X659" s="29">
        <v>42</v>
      </c>
      <c r="Y659" s="29" t="s">
        <v>7603</v>
      </c>
      <c r="Z659" s="7">
        <v>18</v>
      </c>
      <c r="AA659" s="7">
        <v>24</v>
      </c>
      <c r="AB659" s="8" t="s">
        <v>7603</v>
      </c>
      <c r="AC659" s="8" t="s">
        <v>7603</v>
      </c>
      <c r="AD659" s="8" t="s">
        <v>290</v>
      </c>
      <c r="AE659" s="8" t="s">
        <v>7603</v>
      </c>
      <c r="AF659" s="8" t="s">
        <v>7603</v>
      </c>
      <c r="AG659" s="8">
        <v>33</v>
      </c>
      <c r="AH659" s="8" t="s">
        <v>290</v>
      </c>
      <c r="AI659" s="9">
        <v>42</v>
      </c>
      <c r="AJ659" s="9" t="s">
        <v>7603</v>
      </c>
      <c r="AK659" s="9">
        <v>42</v>
      </c>
    </row>
    <row r="660" spans="1:37">
      <c r="A660">
        <v>2014</v>
      </c>
      <c r="B660" s="10" t="s">
        <v>3399</v>
      </c>
      <c r="C660" s="11" t="s">
        <v>446</v>
      </c>
      <c r="D660" s="11" t="s">
        <v>10253</v>
      </c>
      <c r="E660" s="11" t="s">
        <v>3401</v>
      </c>
      <c r="F660" s="11" t="s">
        <v>3372</v>
      </c>
      <c r="G660" s="11" t="s">
        <v>12691</v>
      </c>
      <c r="H660" s="11" t="s">
        <v>6857</v>
      </c>
      <c r="I660" s="11" t="str">
        <f>INDEX(CountyList!A:A, MATCH(MID(B660, 3, 3), CountyList!B:B, 0))</f>
        <v>Kane</v>
      </c>
      <c r="J660" s="29">
        <v>48</v>
      </c>
      <c r="K660" s="29">
        <v>21</v>
      </c>
      <c r="L660" s="29">
        <v>17</v>
      </c>
      <c r="M660" s="29">
        <v>28</v>
      </c>
      <c r="N660" s="29">
        <v>19</v>
      </c>
      <c r="O660" s="29">
        <v>20</v>
      </c>
      <c r="P660" s="29">
        <v>18</v>
      </c>
      <c r="Q660" s="29">
        <v>19</v>
      </c>
      <c r="R660" s="29">
        <v>19</v>
      </c>
      <c r="S660" s="29">
        <v>13</v>
      </c>
      <c r="T660" s="29" t="s">
        <v>7603</v>
      </c>
      <c r="U660" s="29" t="s">
        <v>7603</v>
      </c>
      <c r="V660" s="29" t="s">
        <v>7603</v>
      </c>
      <c r="W660" s="29" t="s">
        <v>7603</v>
      </c>
      <c r="X660" s="29" t="s">
        <v>290</v>
      </c>
      <c r="Y660" s="29" t="s">
        <v>7603</v>
      </c>
      <c r="Z660" s="7">
        <v>113</v>
      </c>
      <c r="AA660" s="7">
        <v>118</v>
      </c>
      <c r="AB660" s="8" t="s">
        <v>290</v>
      </c>
      <c r="AC660" s="8" t="s">
        <v>7603</v>
      </c>
      <c r="AD660" s="8" t="s">
        <v>290</v>
      </c>
      <c r="AE660" s="8" t="s">
        <v>290</v>
      </c>
      <c r="AF660" s="8" t="s">
        <v>7603</v>
      </c>
      <c r="AG660" s="8">
        <v>207</v>
      </c>
      <c r="AH660" s="8">
        <v>16</v>
      </c>
      <c r="AI660" s="9">
        <v>231</v>
      </c>
      <c r="AJ660" s="9" t="s">
        <v>7603</v>
      </c>
      <c r="AK660" s="9">
        <v>231</v>
      </c>
    </row>
    <row r="661" spans="1:37">
      <c r="A661">
        <v>2014</v>
      </c>
      <c r="B661" s="10" t="s">
        <v>12692</v>
      </c>
      <c r="C661" s="11" t="s">
        <v>10267</v>
      </c>
      <c r="D661" s="11" t="s">
        <v>10269</v>
      </c>
      <c r="E661" s="11" t="s">
        <v>10270</v>
      </c>
      <c r="F661" s="11" t="s">
        <v>3277</v>
      </c>
      <c r="G661" s="11" t="s">
        <v>12693</v>
      </c>
      <c r="H661" s="11" t="s">
        <v>12694</v>
      </c>
      <c r="I661" s="11" t="str">
        <f>INDEX(CountyList!A:A, MATCH(MID(B661, 3, 3), CountyList!B:B, 0))</f>
        <v>Kane</v>
      </c>
      <c r="J661" s="29" t="s">
        <v>290</v>
      </c>
      <c r="K661" s="29" t="s">
        <v>290</v>
      </c>
      <c r="L661" s="29" t="s">
        <v>290</v>
      </c>
      <c r="M661" s="29" t="s">
        <v>290</v>
      </c>
      <c r="N661" s="29" t="s">
        <v>290</v>
      </c>
      <c r="O661" s="29" t="s">
        <v>290</v>
      </c>
      <c r="P661" s="29" t="s">
        <v>7603</v>
      </c>
      <c r="Q661" s="29" t="s">
        <v>7603</v>
      </c>
      <c r="R661" s="29" t="s">
        <v>7603</v>
      </c>
      <c r="S661" s="29" t="s">
        <v>7603</v>
      </c>
      <c r="T661" s="29" t="s">
        <v>7603</v>
      </c>
      <c r="U661" s="29" t="s">
        <v>7603</v>
      </c>
      <c r="V661" s="29" t="s">
        <v>7603</v>
      </c>
      <c r="W661" s="29" t="s">
        <v>7603</v>
      </c>
      <c r="X661" s="29" t="s">
        <v>7603</v>
      </c>
      <c r="Y661" s="29" t="s">
        <v>7603</v>
      </c>
      <c r="Z661" s="7">
        <v>10</v>
      </c>
      <c r="AA661" s="7" t="s">
        <v>290</v>
      </c>
      <c r="AB661" s="8">
        <v>10</v>
      </c>
      <c r="AC661" s="8" t="s">
        <v>7603</v>
      </c>
      <c r="AD661" s="8" t="s">
        <v>7603</v>
      </c>
      <c r="AE661" s="8" t="s">
        <v>290</v>
      </c>
      <c r="AF661" s="8" t="s">
        <v>7603</v>
      </c>
      <c r="AG661" s="8" t="s">
        <v>7603</v>
      </c>
      <c r="AH661" s="8" t="s">
        <v>7603</v>
      </c>
      <c r="AI661" s="9">
        <v>11</v>
      </c>
      <c r="AJ661" s="9" t="s">
        <v>7603</v>
      </c>
      <c r="AK661" s="9">
        <v>11</v>
      </c>
    </row>
    <row r="662" spans="1:37">
      <c r="A662">
        <v>2014</v>
      </c>
      <c r="B662" s="10" t="s">
        <v>3402</v>
      </c>
      <c r="C662" s="11" t="s">
        <v>10273</v>
      </c>
      <c r="D662" s="11" t="s">
        <v>6858</v>
      </c>
      <c r="E662" s="11" t="s">
        <v>3406</v>
      </c>
      <c r="F662" s="11" t="s">
        <v>831</v>
      </c>
      <c r="G662" s="11" t="s">
        <v>12695</v>
      </c>
      <c r="H662" s="11" t="s">
        <v>6860</v>
      </c>
      <c r="I662" s="11" t="str">
        <f>INDEX(CountyList!A:A, MATCH(MID(B662, 3, 3), CountyList!B:B, 0))</f>
        <v>Kane</v>
      </c>
      <c r="J662" s="29">
        <v>47</v>
      </c>
      <c r="K662" s="29">
        <v>17</v>
      </c>
      <c r="L662" s="29" t="s">
        <v>7603</v>
      </c>
      <c r="M662" s="29" t="s">
        <v>7603</v>
      </c>
      <c r="N662" s="29" t="s">
        <v>7603</v>
      </c>
      <c r="O662" s="29" t="s">
        <v>7603</v>
      </c>
      <c r="P662" s="29" t="s">
        <v>7603</v>
      </c>
      <c r="Q662" s="29" t="s">
        <v>7603</v>
      </c>
      <c r="R662" s="29" t="s">
        <v>7603</v>
      </c>
      <c r="S662" s="29" t="s">
        <v>7603</v>
      </c>
      <c r="T662" s="29" t="s">
        <v>7603</v>
      </c>
      <c r="U662" s="29" t="s">
        <v>7603</v>
      </c>
      <c r="V662" s="29" t="s">
        <v>7603</v>
      </c>
      <c r="W662" s="29" t="s">
        <v>7603</v>
      </c>
      <c r="X662" s="29" t="s">
        <v>7603</v>
      </c>
      <c r="Y662" s="29" t="s">
        <v>7603</v>
      </c>
      <c r="Z662" s="7">
        <v>32</v>
      </c>
      <c r="AA662" s="7">
        <v>32</v>
      </c>
      <c r="AB662" s="8" t="s">
        <v>290</v>
      </c>
      <c r="AC662" s="8" t="s">
        <v>7603</v>
      </c>
      <c r="AD662" s="8">
        <v>27</v>
      </c>
      <c r="AE662" s="8" t="s">
        <v>7603</v>
      </c>
      <c r="AF662" s="8" t="s">
        <v>7603</v>
      </c>
      <c r="AG662" s="8">
        <v>35</v>
      </c>
      <c r="AH662" s="8" t="s">
        <v>7603</v>
      </c>
      <c r="AI662" s="9">
        <v>64</v>
      </c>
      <c r="AJ662" s="9" t="s">
        <v>7603</v>
      </c>
      <c r="AK662" s="9">
        <v>64</v>
      </c>
    </row>
    <row r="663" spans="1:37">
      <c r="A663">
        <v>2014</v>
      </c>
      <c r="B663" s="10" t="s">
        <v>3407</v>
      </c>
      <c r="C663" s="11" t="s">
        <v>1061</v>
      </c>
      <c r="D663" s="11" t="s">
        <v>12696</v>
      </c>
      <c r="E663" s="11" t="s">
        <v>3409</v>
      </c>
      <c r="F663" s="11" t="s">
        <v>3410</v>
      </c>
      <c r="G663" s="11" t="s">
        <v>12697</v>
      </c>
      <c r="H663" s="11" t="s">
        <v>6863</v>
      </c>
      <c r="I663" s="11" t="str">
        <f>INDEX(CountyList!A:A, MATCH(MID(B663, 3, 3), CountyList!B:B, 0))</f>
        <v>Iroquois</v>
      </c>
      <c r="J663" s="29">
        <v>24</v>
      </c>
      <c r="K663" s="29">
        <v>11</v>
      </c>
      <c r="L663" s="29">
        <v>10</v>
      </c>
      <c r="M663" s="29">
        <v>13</v>
      </c>
      <c r="N663" s="29">
        <v>13</v>
      </c>
      <c r="O663" s="29" t="s">
        <v>290</v>
      </c>
      <c r="P663" s="29">
        <v>14</v>
      </c>
      <c r="Q663" s="29" t="s">
        <v>290</v>
      </c>
      <c r="R663" s="29" t="s">
        <v>290</v>
      </c>
      <c r="S663" s="29">
        <v>10</v>
      </c>
      <c r="T663" s="29" t="s">
        <v>7603</v>
      </c>
      <c r="U663" s="29" t="s">
        <v>7603</v>
      </c>
      <c r="V663" s="29" t="s">
        <v>7603</v>
      </c>
      <c r="W663" s="29" t="s">
        <v>7603</v>
      </c>
      <c r="X663" s="29" t="s">
        <v>7603</v>
      </c>
      <c r="Y663" s="29" t="s">
        <v>7603</v>
      </c>
      <c r="Z663" s="7">
        <v>64</v>
      </c>
      <c r="AA663" s="7">
        <v>47</v>
      </c>
      <c r="AB663" s="8" t="s">
        <v>7603</v>
      </c>
      <c r="AC663" s="8" t="s">
        <v>7603</v>
      </c>
      <c r="AD663" s="8" t="s">
        <v>290</v>
      </c>
      <c r="AE663" s="8" t="s">
        <v>7603</v>
      </c>
      <c r="AF663" s="8" t="s">
        <v>7603</v>
      </c>
      <c r="AG663" s="8">
        <v>105</v>
      </c>
      <c r="AH663" s="8" t="s">
        <v>290</v>
      </c>
      <c r="AI663" s="9">
        <v>111</v>
      </c>
      <c r="AJ663" s="9" t="s">
        <v>7603</v>
      </c>
      <c r="AK663" s="9">
        <v>111</v>
      </c>
    </row>
    <row r="664" spans="1:37">
      <c r="A664">
        <v>2014</v>
      </c>
      <c r="B664" s="10" t="s">
        <v>3412</v>
      </c>
      <c r="C664" s="11" t="s">
        <v>3413</v>
      </c>
      <c r="D664" s="11" t="s">
        <v>12698</v>
      </c>
      <c r="E664" s="11" t="s">
        <v>3416</v>
      </c>
      <c r="F664" s="11" t="s">
        <v>3417</v>
      </c>
      <c r="G664" s="11" t="s">
        <v>12699</v>
      </c>
      <c r="H664" s="11" t="s">
        <v>6866</v>
      </c>
      <c r="I664" s="11" t="str">
        <f>INDEX(CountyList!A:A, MATCH(MID(B664, 3, 3), CountyList!B:B, 0))</f>
        <v>Iroquois</v>
      </c>
      <c r="J664" s="29">
        <v>31</v>
      </c>
      <c r="K664" s="29" t="s">
        <v>290</v>
      </c>
      <c r="L664" s="29" t="s">
        <v>290</v>
      </c>
      <c r="M664" s="29" t="s">
        <v>290</v>
      </c>
      <c r="N664" s="29" t="s">
        <v>290</v>
      </c>
      <c r="O664" s="29" t="s">
        <v>290</v>
      </c>
      <c r="P664" s="29" t="s">
        <v>290</v>
      </c>
      <c r="Q664" s="29" t="s">
        <v>290</v>
      </c>
      <c r="R664" s="29" t="s">
        <v>290</v>
      </c>
      <c r="S664" s="29" t="s">
        <v>290</v>
      </c>
      <c r="T664" s="29" t="s">
        <v>7603</v>
      </c>
      <c r="U664" s="29" t="s">
        <v>7603</v>
      </c>
      <c r="V664" s="29" t="s">
        <v>7603</v>
      </c>
      <c r="W664" s="29" t="s">
        <v>7603</v>
      </c>
      <c r="X664" s="29" t="s">
        <v>7603</v>
      </c>
      <c r="Y664" s="29" t="s">
        <v>7603</v>
      </c>
      <c r="Z664" s="7">
        <v>49</v>
      </c>
      <c r="AA664" s="7">
        <v>32</v>
      </c>
      <c r="AB664" s="8" t="s">
        <v>7603</v>
      </c>
      <c r="AC664" s="8" t="s">
        <v>7603</v>
      </c>
      <c r="AD664" s="8" t="s">
        <v>290</v>
      </c>
      <c r="AE664" s="8" t="s">
        <v>7603</v>
      </c>
      <c r="AF664" s="8" t="s">
        <v>7603</v>
      </c>
      <c r="AG664" s="8">
        <v>77</v>
      </c>
      <c r="AH664" s="8" t="s">
        <v>290</v>
      </c>
      <c r="AI664" s="9">
        <v>81</v>
      </c>
      <c r="AJ664" s="9" t="s">
        <v>7603</v>
      </c>
      <c r="AK664" s="9">
        <v>81</v>
      </c>
    </row>
    <row r="665" spans="1:37">
      <c r="A665">
        <v>2014</v>
      </c>
      <c r="B665" s="10" t="s">
        <v>12700</v>
      </c>
      <c r="C665" s="11" t="s">
        <v>439</v>
      </c>
      <c r="D665" s="11" t="s">
        <v>12701</v>
      </c>
      <c r="E665" s="11" t="s">
        <v>10285</v>
      </c>
      <c r="F665" s="11" t="s">
        <v>10286</v>
      </c>
      <c r="G665" s="11" t="s">
        <v>12702</v>
      </c>
      <c r="H665" s="11" t="s">
        <v>12703</v>
      </c>
      <c r="I665" s="11" t="str">
        <f>INDEX(CountyList!A:A, MATCH(MID(B665, 3, 3), CountyList!B:B, 0))</f>
        <v>Iroquois</v>
      </c>
      <c r="J665" s="29">
        <v>23</v>
      </c>
      <c r="K665" s="29" t="s">
        <v>290</v>
      </c>
      <c r="L665" s="29" t="s">
        <v>290</v>
      </c>
      <c r="M665" s="29" t="s">
        <v>290</v>
      </c>
      <c r="N665" s="29" t="s">
        <v>290</v>
      </c>
      <c r="O665" s="29" t="s">
        <v>290</v>
      </c>
      <c r="P665" s="29" t="s">
        <v>7603</v>
      </c>
      <c r="Q665" s="29" t="s">
        <v>290</v>
      </c>
      <c r="R665" s="29" t="s">
        <v>290</v>
      </c>
      <c r="S665" s="29" t="s">
        <v>290</v>
      </c>
      <c r="T665" s="29" t="s">
        <v>7603</v>
      </c>
      <c r="U665" s="29" t="s">
        <v>7603</v>
      </c>
      <c r="V665" s="29" t="s">
        <v>7603</v>
      </c>
      <c r="W665" s="29" t="s">
        <v>7603</v>
      </c>
      <c r="X665" s="29" t="s">
        <v>7603</v>
      </c>
      <c r="Y665" s="29" t="s">
        <v>7603</v>
      </c>
      <c r="Z665" s="7">
        <v>28</v>
      </c>
      <c r="AA665" s="7">
        <v>23</v>
      </c>
      <c r="AB665" s="8" t="s">
        <v>7603</v>
      </c>
      <c r="AC665" s="8" t="s">
        <v>7603</v>
      </c>
      <c r="AD665" s="8" t="s">
        <v>7603</v>
      </c>
      <c r="AE665" s="8" t="s">
        <v>7603</v>
      </c>
      <c r="AF665" s="8" t="s">
        <v>7603</v>
      </c>
      <c r="AG665" s="8">
        <v>50</v>
      </c>
      <c r="AH665" s="8" t="s">
        <v>290</v>
      </c>
      <c r="AI665" s="9">
        <v>51</v>
      </c>
      <c r="AJ665" s="9" t="s">
        <v>7603</v>
      </c>
      <c r="AK665" s="9">
        <v>51</v>
      </c>
    </row>
    <row r="666" spans="1:37">
      <c r="A666">
        <v>2014</v>
      </c>
      <c r="B666" s="10" t="s">
        <v>3419</v>
      </c>
      <c r="C666" s="11" t="s">
        <v>3420</v>
      </c>
      <c r="D666" s="11" t="s">
        <v>6867</v>
      </c>
      <c r="E666" s="11" t="s">
        <v>1581</v>
      </c>
      <c r="F666" s="11" t="s">
        <v>3410</v>
      </c>
      <c r="G666" s="11" t="s">
        <v>12704</v>
      </c>
      <c r="H666" s="11" t="s">
        <v>6869</v>
      </c>
      <c r="I666" s="11" t="str">
        <f>INDEX(CountyList!A:A, MATCH(MID(B666, 3, 3), CountyList!B:B, 0))</f>
        <v>Iroquois</v>
      </c>
      <c r="J666" s="29" t="s">
        <v>7603</v>
      </c>
      <c r="K666" s="29" t="s">
        <v>7603</v>
      </c>
      <c r="L666" s="29" t="s">
        <v>7603</v>
      </c>
      <c r="M666" s="29" t="s">
        <v>7603</v>
      </c>
      <c r="N666" s="29" t="s">
        <v>7603</v>
      </c>
      <c r="O666" s="29" t="s">
        <v>7603</v>
      </c>
      <c r="P666" s="29" t="s">
        <v>7603</v>
      </c>
      <c r="Q666" s="29" t="s">
        <v>7603</v>
      </c>
      <c r="R666" s="29" t="s">
        <v>7603</v>
      </c>
      <c r="S666" s="29" t="s">
        <v>7603</v>
      </c>
      <c r="T666" s="29" t="s">
        <v>290</v>
      </c>
      <c r="U666" s="29" t="s">
        <v>290</v>
      </c>
      <c r="V666" s="29" t="s">
        <v>290</v>
      </c>
      <c r="W666" s="29" t="s">
        <v>290</v>
      </c>
      <c r="X666" s="29" t="s">
        <v>7603</v>
      </c>
      <c r="Y666" s="29" t="s">
        <v>7603</v>
      </c>
      <c r="Z666" s="7" t="s">
        <v>290</v>
      </c>
      <c r="AA666" s="7" t="s">
        <v>290</v>
      </c>
      <c r="AB666" s="8" t="s">
        <v>290</v>
      </c>
      <c r="AC666" s="8" t="s">
        <v>7603</v>
      </c>
      <c r="AD666" s="8" t="s">
        <v>7603</v>
      </c>
      <c r="AE666" s="8" t="s">
        <v>7603</v>
      </c>
      <c r="AF666" s="8" t="s">
        <v>7603</v>
      </c>
      <c r="AG666" s="8">
        <v>16</v>
      </c>
      <c r="AH666" s="8" t="s">
        <v>7603</v>
      </c>
      <c r="AI666" s="9" t="s">
        <v>7603</v>
      </c>
      <c r="AJ666" s="9">
        <v>17</v>
      </c>
      <c r="AK666" s="9">
        <v>17</v>
      </c>
    </row>
    <row r="667" spans="1:37">
      <c r="A667">
        <v>2014</v>
      </c>
      <c r="B667" s="10" t="s">
        <v>12705</v>
      </c>
      <c r="C667" s="11" t="s">
        <v>10292</v>
      </c>
      <c r="D667" s="11" t="s">
        <v>10294</v>
      </c>
      <c r="E667" s="11" t="s">
        <v>10295</v>
      </c>
      <c r="F667" s="11" t="s">
        <v>3426</v>
      </c>
      <c r="G667" s="11" t="s">
        <v>12706</v>
      </c>
      <c r="H667" s="11" t="s">
        <v>12707</v>
      </c>
      <c r="I667" s="11" t="str">
        <f>INDEX(CountyList!A:A, MATCH(MID(B667, 3, 3), CountyList!B:B, 0))</f>
        <v>Kankakee</v>
      </c>
      <c r="J667" s="29">
        <v>24</v>
      </c>
      <c r="K667" s="29">
        <v>31</v>
      </c>
      <c r="L667" s="29">
        <v>31</v>
      </c>
      <c r="M667" s="29">
        <v>28</v>
      </c>
      <c r="N667" s="29">
        <v>32</v>
      </c>
      <c r="O667" s="29">
        <v>32</v>
      </c>
      <c r="P667" s="29">
        <v>35</v>
      </c>
      <c r="Q667" s="29">
        <v>35</v>
      </c>
      <c r="R667" s="29">
        <v>26</v>
      </c>
      <c r="S667" s="29">
        <v>33</v>
      </c>
      <c r="T667" s="29" t="s">
        <v>7603</v>
      </c>
      <c r="U667" s="29" t="s">
        <v>7603</v>
      </c>
      <c r="V667" s="29" t="s">
        <v>7603</v>
      </c>
      <c r="W667" s="29" t="s">
        <v>7603</v>
      </c>
      <c r="X667" s="29" t="s">
        <v>290</v>
      </c>
      <c r="Y667" s="29" t="s">
        <v>7603</v>
      </c>
      <c r="Z667" s="7">
        <v>165</v>
      </c>
      <c r="AA667" s="7">
        <v>151</v>
      </c>
      <c r="AB667" s="8" t="s">
        <v>7603</v>
      </c>
      <c r="AC667" s="8" t="s">
        <v>7603</v>
      </c>
      <c r="AD667" s="8" t="s">
        <v>290</v>
      </c>
      <c r="AE667" s="8" t="s">
        <v>290</v>
      </c>
      <c r="AF667" s="8" t="s">
        <v>7603</v>
      </c>
      <c r="AG667" s="8">
        <v>279</v>
      </c>
      <c r="AH667" s="8">
        <v>29</v>
      </c>
      <c r="AI667" s="9">
        <v>316</v>
      </c>
      <c r="AJ667" s="9" t="s">
        <v>7603</v>
      </c>
      <c r="AK667" s="9">
        <v>316</v>
      </c>
    </row>
    <row r="668" spans="1:37">
      <c r="A668">
        <v>2014</v>
      </c>
      <c r="B668" s="10" t="s">
        <v>12708</v>
      </c>
      <c r="C668" s="11" t="s">
        <v>4435</v>
      </c>
      <c r="D668" s="11" t="s">
        <v>10305</v>
      </c>
      <c r="E668" s="11" t="s">
        <v>10306</v>
      </c>
      <c r="F668" s="11" t="s">
        <v>10307</v>
      </c>
      <c r="G668" s="11" t="s">
        <v>12709</v>
      </c>
      <c r="H668" s="11" t="s">
        <v>12710</v>
      </c>
      <c r="I668" s="11" t="str">
        <f>INDEX(CountyList!A:A, MATCH(MID(B668, 3, 3), CountyList!B:B, 0))</f>
        <v>Kankakee</v>
      </c>
      <c r="J668" s="29">
        <v>21</v>
      </c>
      <c r="K668" s="29">
        <v>23</v>
      </c>
      <c r="L668" s="29">
        <v>18</v>
      </c>
      <c r="M668" s="29">
        <v>29</v>
      </c>
      <c r="N668" s="29">
        <v>18</v>
      </c>
      <c r="O668" s="29">
        <v>24</v>
      </c>
      <c r="P668" s="29">
        <v>18</v>
      </c>
      <c r="Q668" s="29">
        <v>21</v>
      </c>
      <c r="R668" s="29">
        <v>21</v>
      </c>
      <c r="S668" s="29">
        <v>18</v>
      </c>
      <c r="T668" s="29" t="s">
        <v>7603</v>
      </c>
      <c r="U668" s="29" t="s">
        <v>7603</v>
      </c>
      <c r="V668" s="29" t="s">
        <v>7603</v>
      </c>
      <c r="W668" s="29" t="s">
        <v>7603</v>
      </c>
      <c r="X668" s="29" t="s">
        <v>7603</v>
      </c>
      <c r="Y668" s="29" t="s">
        <v>7603</v>
      </c>
      <c r="Z668" s="7">
        <v>112</v>
      </c>
      <c r="AA668" s="7">
        <v>99</v>
      </c>
      <c r="AB668" s="8" t="s">
        <v>290</v>
      </c>
      <c r="AC668" s="8" t="s">
        <v>7603</v>
      </c>
      <c r="AD668" s="8" t="s">
        <v>7603</v>
      </c>
      <c r="AE668" s="8" t="s">
        <v>290</v>
      </c>
      <c r="AF668" s="8" t="s">
        <v>7603</v>
      </c>
      <c r="AG668" s="8">
        <v>182</v>
      </c>
      <c r="AH668" s="8">
        <v>21</v>
      </c>
      <c r="AI668" s="9">
        <v>211</v>
      </c>
      <c r="AJ668" s="9" t="s">
        <v>7603</v>
      </c>
      <c r="AK668" s="9">
        <v>211</v>
      </c>
    </row>
    <row r="669" spans="1:37">
      <c r="A669">
        <v>2014</v>
      </c>
      <c r="B669" s="10" t="s">
        <v>12711</v>
      </c>
      <c r="C669" s="11" t="s">
        <v>10310</v>
      </c>
      <c r="D669" s="11" t="s">
        <v>12712</v>
      </c>
      <c r="E669" s="11" t="s">
        <v>10313</v>
      </c>
      <c r="F669" s="11" t="s">
        <v>179</v>
      </c>
      <c r="G669" s="11" t="s">
        <v>12713</v>
      </c>
      <c r="H669" s="11" t="s">
        <v>12714</v>
      </c>
      <c r="I669" s="11" t="str">
        <f>INDEX(CountyList!A:A, MATCH(MID(B669, 3, 3), CountyList!B:B, 0))</f>
        <v>Kankakee</v>
      </c>
      <c r="J669" s="29">
        <v>31</v>
      </c>
      <c r="K669" s="29">
        <v>17</v>
      </c>
      <c r="L669" s="29">
        <v>17</v>
      </c>
      <c r="M669" s="29">
        <v>23</v>
      </c>
      <c r="N669" s="29">
        <v>19</v>
      </c>
      <c r="O669" s="29">
        <v>19</v>
      </c>
      <c r="P669" s="29">
        <v>28</v>
      </c>
      <c r="Q669" s="29">
        <v>16</v>
      </c>
      <c r="R669" s="29">
        <v>24</v>
      </c>
      <c r="S669" s="29">
        <v>21</v>
      </c>
      <c r="T669" s="29" t="s">
        <v>7603</v>
      </c>
      <c r="U669" s="29" t="s">
        <v>7603</v>
      </c>
      <c r="V669" s="29" t="s">
        <v>7603</v>
      </c>
      <c r="W669" s="29" t="s">
        <v>7603</v>
      </c>
      <c r="X669" s="29" t="s">
        <v>290</v>
      </c>
      <c r="Y669" s="29" t="s">
        <v>7603</v>
      </c>
      <c r="Z669" s="7">
        <v>108</v>
      </c>
      <c r="AA669" s="7">
        <v>108</v>
      </c>
      <c r="AB669" s="8">
        <v>86</v>
      </c>
      <c r="AC669" s="8" t="s">
        <v>7603</v>
      </c>
      <c r="AD669" s="8" t="s">
        <v>7603</v>
      </c>
      <c r="AE669" s="8" t="s">
        <v>290</v>
      </c>
      <c r="AF669" s="8" t="s">
        <v>7603</v>
      </c>
      <c r="AG669" s="8">
        <v>119</v>
      </c>
      <c r="AH669" s="8" t="s">
        <v>290</v>
      </c>
      <c r="AI669" s="9">
        <v>216</v>
      </c>
      <c r="AJ669" s="9" t="s">
        <v>7603</v>
      </c>
      <c r="AK669" s="9">
        <v>216</v>
      </c>
    </row>
    <row r="670" spans="1:37">
      <c r="A670">
        <v>2014</v>
      </c>
      <c r="B670" s="10" t="s">
        <v>3423</v>
      </c>
      <c r="C670" s="11" t="s">
        <v>3413</v>
      </c>
      <c r="D670" s="11" t="s">
        <v>10317</v>
      </c>
      <c r="E670" s="11" t="s">
        <v>3425</v>
      </c>
      <c r="F670" s="11" t="s">
        <v>3426</v>
      </c>
      <c r="G670" s="11" t="s">
        <v>12715</v>
      </c>
      <c r="H670" s="11" t="s">
        <v>12716</v>
      </c>
      <c r="I670" s="11" t="str">
        <f>INDEX(CountyList!A:A, MATCH(MID(B670, 3, 3), CountyList!B:B, 0))</f>
        <v>Kankakee</v>
      </c>
      <c r="J670" s="29">
        <v>46</v>
      </c>
      <c r="K670" s="29">
        <v>11</v>
      </c>
      <c r="L670" s="29">
        <v>10</v>
      </c>
      <c r="M670" s="29">
        <v>13</v>
      </c>
      <c r="N670" s="29">
        <v>14</v>
      </c>
      <c r="O670" s="29">
        <v>10</v>
      </c>
      <c r="P670" s="29">
        <v>10</v>
      </c>
      <c r="Q670" s="29" t="s">
        <v>290</v>
      </c>
      <c r="R670" s="29">
        <v>13</v>
      </c>
      <c r="S670" s="29" t="s">
        <v>290</v>
      </c>
      <c r="T670" s="29" t="s">
        <v>7603</v>
      </c>
      <c r="U670" s="29" t="s">
        <v>7603</v>
      </c>
      <c r="V670" s="29" t="s">
        <v>7603</v>
      </c>
      <c r="W670" s="29" t="s">
        <v>7603</v>
      </c>
      <c r="X670" s="29" t="s">
        <v>290</v>
      </c>
      <c r="Y670" s="29" t="s">
        <v>7603</v>
      </c>
      <c r="Z670" s="7">
        <v>72</v>
      </c>
      <c r="AA670" s="7">
        <v>74</v>
      </c>
      <c r="AB670" s="8" t="s">
        <v>290</v>
      </c>
      <c r="AC670" s="8" t="s">
        <v>7603</v>
      </c>
      <c r="AD670" s="8" t="s">
        <v>290</v>
      </c>
      <c r="AE670" s="8" t="s">
        <v>290</v>
      </c>
      <c r="AF670" s="8" t="s">
        <v>7603</v>
      </c>
      <c r="AG670" s="8">
        <v>131</v>
      </c>
      <c r="AH670" s="8" t="s">
        <v>290</v>
      </c>
      <c r="AI670" s="9">
        <v>146</v>
      </c>
      <c r="AJ670" s="9" t="s">
        <v>7603</v>
      </c>
      <c r="AK670" s="9">
        <v>146</v>
      </c>
    </row>
    <row r="671" spans="1:37">
      <c r="A671">
        <v>2014</v>
      </c>
      <c r="B671" s="10" t="s">
        <v>12717</v>
      </c>
      <c r="C671" s="11" t="s">
        <v>10319</v>
      </c>
      <c r="D671" s="11" t="s">
        <v>10321</v>
      </c>
      <c r="E671" s="11" t="s">
        <v>3431</v>
      </c>
      <c r="F671" s="11" t="s">
        <v>179</v>
      </c>
      <c r="G671" s="11" t="s">
        <v>12718</v>
      </c>
      <c r="H671" s="11" t="s">
        <v>6875</v>
      </c>
      <c r="I671" s="11" t="str">
        <f>INDEX(CountyList!A:A, MATCH(MID(B671, 3, 3), CountyList!B:B, 0))</f>
        <v>Kankakee</v>
      </c>
      <c r="J671" s="29" t="s">
        <v>7603</v>
      </c>
      <c r="K671" s="29" t="s">
        <v>7603</v>
      </c>
      <c r="L671" s="29" t="s">
        <v>7603</v>
      </c>
      <c r="M671" s="29" t="s">
        <v>7603</v>
      </c>
      <c r="N671" s="29" t="s">
        <v>7603</v>
      </c>
      <c r="O671" s="29" t="s">
        <v>7603</v>
      </c>
      <c r="P671" s="29" t="s">
        <v>7603</v>
      </c>
      <c r="Q671" s="29" t="s">
        <v>7603</v>
      </c>
      <c r="R671" s="29" t="s">
        <v>7603</v>
      </c>
      <c r="S671" s="29" t="s">
        <v>7603</v>
      </c>
      <c r="T671" s="29">
        <v>81</v>
      </c>
      <c r="U671" s="29">
        <v>81</v>
      </c>
      <c r="V671" s="29">
        <v>78</v>
      </c>
      <c r="W671" s="29">
        <v>78</v>
      </c>
      <c r="X671" s="29" t="s">
        <v>7603</v>
      </c>
      <c r="Y671" s="29" t="s">
        <v>290</v>
      </c>
      <c r="Z671" s="7">
        <v>173</v>
      </c>
      <c r="AA671" s="7">
        <v>152</v>
      </c>
      <c r="AB671" s="8">
        <v>21</v>
      </c>
      <c r="AC671" s="8" t="s">
        <v>7603</v>
      </c>
      <c r="AD671" s="8" t="s">
        <v>290</v>
      </c>
      <c r="AE671" s="8">
        <v>35</v>
      </c>
      <c r="AF671" s="8" t="s">
        <v>7603</v>
      </c>
      <c r="AG671" s="8">
        <v>249</v>
      </c>
      <c r="AH671" s="8">
        <v>17</v>
      </c>
      <c r="AI671" s="9" t="s">
        <v>7603</v>
      </c>
      <c r="AJ671" s="9">
        <v>325</v>
      </c>
      <c r="AK671" s="9">
        <v>325</v>
      </c>
    </row>
    <row r="672" spans="1:37">
      <c r="A672">
        <v>2014</v>
      </c>
      <c r="B672" s="10" t="s">
        <v>3433</v>
      </c>
      <c r="C672" s="11" t="s">
        <v>1965</v>
      </c>
      <c r="D672" s="11" t="s">
        <v>10324</v>
      </c>
      <c r="E672" s="11" t="s">
        <v>3435</v>
      </c>
      <c r="F672" s="11" t="s">
        <v>179</v>
      </c>
      <c r="G672" s="11" t="s">
        <v>12719</v>
      </c>
      <c r="H672" s="11" t="s">
        <v>6878</v>
      </c>
      <c r="I672" s="11" t="str">
        <f>INDEX(CountyList!A:A, MATCH(MID(B672, 3, 3), CountyList!B:B, 0))</f>
        <v>Kankakee</v>
      </c>
      <c r="J672" s="29">
        <v>19</v>
      </c>
      <c r="K672" s="29">
        <v>17</v>
      </c>
      <c r="L672" s="29">
        <v>11</v>
      </c>
      <c r="M672" s="29" t="s">
        <v>290</v>
      </c>
      <c r="N672" s="29" t="s">
        <v>290</v>
      </c>
      <c r="O672" s="29">
        <v>11</v>
      </c>
      <c r="P672" s="29" t="s">
        <v>290</v>
      </c>
      <c r="Q672" s="29">
        <v>14</v>
      </c>
      <c r="R672" s="29">
        <v>12</v>
      </c>
      <c r="S672" s="29">
        <v>11</v>
      </c>
      <c r="T672" s="29">
        <v>17</v>
      </c>
      <c r="U672" s="29">
        <v>10</v>
      </c>
      <c r="V672" s="29">
        <v>12</v>
      </c>
      <c r="W672" s="29">
        <v>10</v>
      </c>
      <c r="X672" s="29" t="s">
        <v>7603</v>
      </c>
      <c r="Y672" s="29" t="s">
        <v>7603</v>
      </c>
      <c r="Z672" s="7">
        <v>87</v>
      </c>
      <c r="AA672" s="7">
        <v>81</v>
      </c>
      <c r="AB672" s="8" t="s">
        <v>290</v>
      </c>
      <c r="AC672" s="8" t="s">
        <v>7603</v>
      </c>
      <c r="AD672" s="8" t="s">
        <v>290</v>
      </c>
      <c r="AE672" s="8">
        <v>26</v>
      </c>
      <c r="AF672" s="8" t="s">
        <v>7603</v>
      </c>
      <c r="AG672" s="8">
        <v>132</v>
      </c>
      <c r="AH672" s="8" t="s">
        <v>290</v>
      </c>
      <c r="AI672" s="9">
        <v>119</v>
      </c>
      <c r="AJ672" s="9">
        <v>49</v>
      </c>
      <c r="AK672" s="9">
        <v>168</v>
      </c>
    </row>
    <row r="673" spans="1:37">
      <c r="A673">
        <v>2014</v>
      </c>
      <c r="B673" s="10" t="s">
        <v>3436</v>
      </c>
      <c r="C673" s="11" t="s">
        <v>3437</v>
      </c>
      <c r="D673" s="11" t="s">
        <v>6879</v>
      </c>
      <c r="E673" s="11" t="s">
        <v>3439</v>
      </c>
      <c r="F673" s="11" t="s">
        <v>179</v>
      </c>
      <c r="G673" s="11" t="s">
        <v>12720</v>
      </c>
      <c r="H673" s="11" t="s">
        <v>6881</v>
      </c>
      <c r="I673" s="11" t="str">
        <f>INDEX(CountyList!A:A, MATCH(MID(B673, 3, 3), CountyList!B:B, 0))</f>
        <v>Kankakee</v>
      </c>
      <c r="J673" s="29">
        <v>29</v>
      </c>
      <c r="K673" s="29">
        <v>12</v>
      </c>
      <c r="L673" s="29">
        <v>16</v>
      </c>
      <c r="M673" s="29">
        <v>19</v>
      </c>
      <c r="N673" s="29">
        <v>13</v>
      </c>
      <c r="O673" s="29">
        <v>15</v>
      </c>
      <c r="P673" s="29">
        <v>19</v>
      </c>
      <c r="Q673" s="29">
        <v>21</v>
      </c>
      <c r="R673" s="29">
        <v>20</v>
      </c>
      <c r="S673" s="29">
        <v>17</v>
      </c>
      <c r="T673" s="29">
        <v>25</v>
      </c>
      <c r="U673" s="29">
        <v>25</v>
      </c>
      <c r="V673" s="29">
        <v>28</v>
      </c>
      <c r="W673" s="29">
        <v>25</v>
      </c>
      <c r="X673" s="29" t="s">
        <v>7603</v>
      </c>
      <c r="Y673" s="29" t="s">
        <v>7603</v>
      </c>
      <c r="Z673" s="7">
        <v>145</v>
      </c>
      <c r="AA673" s="7">
        <v>139</v>
      </c>
      <c r="AB673" s="8" t="s">
        <v>290</v>
      </c>
      <c r="AC673" s="8" t="s">
        <v>7603</v>
      </c>
      <c r="AD673" s="8">
        <v>30</v>
      </c>
      <c r="AE673" s="8">
        <v>19</v>
      </c>
      <c r="AF673" s="8" t="s">
        <v>7603</v>
      </c>
      <c r="AG673" s="8">
        <v>218</v>
      </c>
      <c r="AH673" s="8">
        <v>15</v>
      </c>
      <c r="AI673" s="9">
        <v>181</v>
      </c>
      <c r="AJ673" s="9">
        <v>103</v>
      </c>
      <c r="AK673" s="9">
        <v>284</v>
      </c>
    </row>
    <row r="674" spans="1:37">
      <c r="A674">
        <v>2014</v>
      </c>
      <c r="B674" s="10" t="s">
        <v>12721</v>
      </c>
      <c r="C674" s="11" t="s">
        <v>3129</v>
      </c>
      <c r="D674" s="11" t="s">
        <v>10329</v>
      </c>
      <c r="E674" s="11" t="s">
        <v>10330</v>
      </c>
      <c r="F674" s="11" t="s">
        <v>10331</v>
      </c>
      <c r="G674" s="11" t="s">
        <v>12722</v>
      </c>
      <c r="H674" s="11" t="s">
        <v>12723</v>
      </c>
      <c r="I674" s="11" t="str">
        <f>INDEX(CountyList!A:A, MATCH(MID(B674, 3, 3), CountyList!B:B, 0))</f>
        <v>Kankakee</v>
      </c>
      <c r="J674" s="29" t="s">
        <v>290</v>
      </c>
      <c r="K674" s="29" t="s">
        <v>290</v>
      </c>
      <c r="L674" s="29" t="s">
        <v>7603</v>
      </c>
      <c r="M674" s="29" t="s">
        <v>290</v>
      </c>
      <c r="N674" s="29" t="s">
        <v>290</v>
      </c>
      <c r="O674" s="29" t="s">
        <v>290</v>
      </c>
      <c r="P674" s="29" t="s">
        <v>290</v>
      </c>
      <c r="Q674" s="29" t="s">
        <v>290</v>
      </c>
      <c r="R674" s="29" t="s">
        <v>290</v>
      </c>
      <c r="S674" s="29" t="s">
        <v>290</v>
      </c>
      <c r="T674" s="29" t="s">
        <v>7603</v>
      </c>
      <c r="U674" s="29" t="s">
        <v>7603</v>
      </c>
      <c r="V674" s="29" t="s">
        <v>7603</v>
      </c>
      <c r="W674" s="29" t="s">
        <v>7603</v>
      </c>
      <c r="X674" s="29" t="s">
        <v>290</v>
      </c>
      <c r="Y674" s="29" t="s">
        <v>7603</v>
      </c>
      <c r="Z674" s="7">
        <v>10</v>
      </c>
      <c r="AA674" s="7" t="s">
        <v>290</v>
      </c>
      <c r="AB674" s="8" t="s">
        <v>290</v>
      </c>
      <c r="AC674" s="8" t="s">
        <v>7603</v>
      </c>
      <c r="AD674" s="8" t="s">
        <v>7603</v>
      </c>
      <c r="AE674" s="8" t="s">
        <v>7603</v>
      </c>
      <c r="AF674" s="8" t="s">
        <v>7603</v>
      </c>
      <c r="AG674" s="8">
        <v>16</v>
      </c>
      <c r="AH674" s="8" t="s">
        <v>7603</v>
      </c>
      <c r="AI674" s="9">
        <v>19</v>
      </c>
      <c r="AJ674" s="9" t="s">
        <v>7603</v>
      </c>
      <c r="AK674" s="9">
        <v>19</v>
      </c>
    </row>
    <row r="675" spans="1:37">
      <c r="A675">
        <v>2014</v>
      </c>
      <c r="B675" s="10" t="s">
        <v>3440</v>
      </c>
      <c r="C675" s="11" t="s">
        <v>3441</v>
      </c>
      <c r="D675" s="11" t="s">
        <v>12724</v>
      </c>
      <c r="E675" s="11" t="s">
        <v>3444</v>
      </c>
      <c r="F675" s="11" t="s">
        <v>3445</v>
      </c>
      <c r="G675" s="11" t="s">
        <v>12725</v>
      </c>
      <c r="H675" s="11" t="s">
        <v>6890</v>
      </c>
      <c r="I675" s="11" t="str">
        <f>INDEX(CountyList!A:A, MATCH(MID(B675, 3, 3), CountyList!B:B, 0))</f>
        <v>Knox</v>
      </c>
      <c r="J675" s="29">
        <v>22</v>
      </c>
      <c r="K675" s="29">
        <v>23</v>
      </c>
      <c r="L675" s="29">
        <v>14</v>
      </c>
      <c r="M675" s="29">
        <v>16</v>
      </c>
      <c r="N675" s="29">
        <v>17</v>
      </c>
      <c r="O675" s="29">
        <v>18</v>
      </c>
      <c r="P675" s="29">
        <v>17</v>
      </c>
      <c r="Q675" s="29">
        <v>21</v>
      </c>
      <c r="R675" s="29">
        <v>30</v>
      </c>
      <c r="S675" s="29">
        <v>12</v>
      </c>
      <c r="T675" s="29" t="s">
        <v>7603</v>
      </c>
      <c r="U675" s="29" t="s">
        <v>7603</v>
      </c>
      <c r="V675" s="29" t="s">
        <v>7603</v>
      </c>
      <c r="W675" s="29" t="s">
        <v>7603</v>
      </c>
      <c r="X675" s="29">
        <v>17</v>
      </c>
      <c r="Y675" s="29" t="s">
        <v>7603</v>
      </c>
      <c r="Z675" s="7">
        <v>124</v>
      </c>
      <c r="AA675" s="7">
        <v>83</v>
      </c>
      <c r="AB675" s="8">
        <v>25</v>
      </c>
      <c r="AC675" s="8" t="s">
        <v>7603</v>
      </c>
      <c r="AD675" s="8">
        <v>11</v>
      </c>
      <c r="AE675" s="8" t="s">
        <v>290</v>
      </c>
      <c r="AF675" s="8" t="s">
        <v>7603</v>
      </c>
      <c r="AG675" s="8">
        <v>159</v>
      </c>
      <c r="AH675" s="8" t="s">
        <v>290</v>
      </c>
      <c r="AI675" s="9">
        <v>207</v>
      </c>
      <c r="AJ675" s="9" t="s">
        <v>7603</v>
      </c>
      <c r="AK675" s="9">
        <v>207</v>
      </c>
    </row>
    <row r="676" spans="1:37">
      <c r="A676">
        <v>2014</v>
      </c>
      <c r="B676" s="10" t="s">
        <v>3447</v>
      </c>
      <c r="C676" s="11" t="s">
        <v>3448</v>
      </c>
      <c r="D676" s="11" t="s">
        <v>6891</v>
      </c>
      <c r="E676" s="11" t="s">
        <v>10339</v>
      </c>
      <c r="F676" s="11" t="s">
        <v>3445</v>
      </c>
      <c r="G676" s="11" t="s">
        <v>12726</v>
      </c>
      <c r="H676" s="11" t="s">
        <v>6893</v>
      </c>
      <c r="I676" s="11" t="str">
        <f>INDEX(CountyList!A:A, MATCH(MID(B676, 3, 3), CountyList!B:B, 0))</f>
        <v>Knox</v>
      </c>
      <c r="J676" s="29">
        <v>17</v>
      </c>
      <c r="K676" s="29">
        <v>13</v>
      </c>
      <c r="L676" s="29" t="s">
        <v>290</v>
      </c>
      <c r="M676" s="29" t="s">
        <v>290</v>
      </c>
      <c r="N676" s="29">
        <v>10</v>
      </c>
      <c r="O676" s="29" t="s">
        <v>290</v>
      </c>
      <c r="P676" s="29" t="s">
        <v>290</v>
      </c>
      <c r="Q676" s="29" t="s">
        <v>290</v>
      </c>
      <c r="R676" s="29" t="s">
        <v>290</v>
      </c>
      <c r="S676" s="29" t="s">
        <v>290</v>
      </c>
      <c r="T676" s="29" t="s">
        <v>290</v>
      </c>
      <c r="U676" s="29" t="s">
        <v>7603</v>
      </c>
      <c r="V676" s="29" t="s">
        <v>290</v>
      </c>
      <c r="W676" s="29" t="s">
        <v>290</v>
      </c>
      <c r="X676" s="29" t="s">
        <v>7603</v>
      </c>
      <c r="Y676" s="29" t="s">
        <v>7603</v>
      </c>
      <c r="Z676" s="7">
        <v>44</v>
      </c>
      <c r="AA676" s="7">
        <v>45</v>
      </c>
      <c r="AB676" s="8" t="s">
        <v>290</v>
      </c>
      <c r="AC676" s="8" t="s">
        <v>7603</v>
      </c>
      <c r="AD676" s="8" t="s">
        <v>290</v>
      </c>
      <c r="AE676" s="8" t="s">
        <v>290</v>
      </c>
      <c r="AF676" s="8" t="s">
        <v>7603</v>
      </c>
      <c r="AG676" s="8">
        <v>74</v>
      </c>
      <c r="AH676" s="8" t="s">
        <v>290</v>
      </c>
      <c r="AI676" s="9">
        <v>81</v>
      </c>
      <c r="AJ676" s="9" t="s">
        <v>290</v>
      </c>
      <c r="AK676" s="9">
        <v>89</v>
      </c>
    </row>
    <row r="677" spans="1:37">
      <c r="A677">
        <v>2014</v>
      </c>
      <c r="B677" s="10" t="s">
        <v>3462</v>
      </c>
      <c r="C677" s="11" t="s">
        <v>3463</v>
      </c>
      <c r="D677" s="11" t="s">
        <v>10343</v>
      </c>
      <c r="E677" s="11" t="s">
        <v>3466</v>
      </c>
      <c r="F677" s="11" t="s">
        <v>3467</v>
      </c>
      <c r="G677" s="11" t="s">
        <v>12727</v>
      </c>
      <c r="H677" s="11" t="s">
        <v>6905</v>
      </c>
      <c r="I677" s="11" t="str">
        <f>INDEX(CountyList!A:A, MATCH(MID(B677, 3, 3), CountyList!B:B, 0))</f>
        <v>Lake</v>
      </c>
      <c r="J677" s="29">
        <v>60</v>
      </c>
      <c r="K677" s="29">
        <v>25</v>
      </c>
      <c r="L677" s="29">
        <v>12</v>
      </c>
      <c r="M677" s="29">
        <v>17</v>
      </c>
      <c r="N677" s="29" t="s">
        <v>290</v>
      </c>
      <c r="O677" s="29">
        <v>11</v>
      </c>
      <c r="P677" s="29">
        <v>13</v>
      </c>
      <c r="Q677" s="29" t="s">
        <v>290</v>
      </c>
      <c r="R677" s="29">
        <v>12</v>
      </c>
      <c r="S677" s="29" t="s">
        <v>290</v>
      </c>
      <c r="T677" s="29" t="s">
        <v>290</v>
      </c>
      <c r="U677" s="29" t="s">
        <v>7603</v>
      </c>
      <c r="V677" s="29" t="s">
        <v>7603</v>
      </c>
      <c r="W677" s="29" t="s">
        <v>7603</v>
      </c>
      <c r="X677" s="29" t="s">
        <v>7603</v>
      </c>
      <c r="Y677" s="29" t="s">
        <v>7603</v>
      </c>
      <c r="Z677" s="7">
        <v>96</v>
      </c>
      <c r="AA677" s="7">
        <v>81</v>
      </c>
      <c r="AB677" s="8" t="s">
        <v>290</v>
      </c>
      <c r="AC677" s="8" t="s">
        <v>290</v>
      </c>
      <c r="AD677" s="8">
        <v>20</v>
      </c>
      <c r="AE677" s="8" t="s">
        <v>290</v>
      </c>
      <c r="AF677" s="8" t="s">
        <v>7603</v>
      </c>
      <c r="AG677" s="8">
        <v>120</v>
      </c>
      <c r="AH677" s="8">
        <v>23</v>
      </c>
      <c r="AI677" s="9">
        <v>170</v>
      </c>
      <c r="AJ677" s="9" t="s">
        <v>290</v>
      </c>
      <c r="AK677" s="9">
        <v>177</v>
      </c>
    </row>
    <row r="678" spans="1:37">
      <c r="A678">
        <v>2014</v>
      </c>
      <c r="B678" s="10" t="s">
        <v>3469</v>
      </c>
      <c r="C678" s="11" t="s">
        <v>3470</v>
      </c>
      <c r="D678" s="11" t="s">
        <v>5082</v>
      </c>
      <c r="E678" s="11" t="s">
        <v>10346</v>
      </c>
      <c r="F678" s="11" t="s">
        <v>825</v>
      </c>
      <c r="G678" s="11" t="s">
        <v>12728</v>
      </c>
      <c r="H678" s="11" t="s">
        <v>6906</v>
      </c>
      <c r="I678" s="11" t="str">
        <f>INDEX(CountyList!A:A, MATCH(MID(B678, 3, 3), CountyList!B:B, 0))</f>
        <v>Lake</v>
      </c>
      <c r="J678" s="29">
        <v>21</v>
      </c>
      <c r="K678" s="29" t="s">
        <v>290</v>
      </c>
      <c r="L678" s="29" t="s">
        <v>7603</v>
      </c>
      <c r="M678" s="29" t="s">
        <v>7603</v>
      </c>
      <c r="N678" s="29" t="s">
        <v>7603</v>
      </c>
      <c r="O678" s="29" t="s">
        <v>7603</v>
      </c>
      <c r="P678" s="29" t="s">
        <v>7603</v>
      </c>
      <c r="Q678" s="29" t="s">
        <v>7603</v>
      </c>
      <c r="R678" s="29" t="s">
        <v>7603</v>
      </c>
      <c r="S678" s="29" t="s">
        <v>7603</v>
      </c>
      <c r="T678" s="29" t="s">
        <v>7603</v>
      </c>
      <c r="U678" s="29" t="s">
        <v>7603</v>
      </c>
      <c r="V678" s="29" t="s">
        <v>7603</v>
      </c>
      <c r="W678" s="29" t="s">
        <v>7603</v>
      </c>
      <c r="X678" s="29" t="s">
        <v>7603</v>
      </c>
      <c r="Y678" s="29" t="s">
        <v>7603</v>
      </c>
      <c r="Z678" s="7">
        <v>15</v>
      </c>
      <c r="AA678" s="7">
        <v>11</v>
      </c>
      <c r="AB678" s="8" t="s">
        <v>7603</v>
      </c>
      <c r="AC678" s="8" t="s">
        <v>7603</v>
      </c>
      <c r="AD678" s="8" t="s">
        <v>290</v>
      </c>
      <c r="AE678" s="8" t="s">
        <v>7603</v>
      </c>
      <c r="AF678" s="8" t="s">
        <v>7603</v>
      </c>
      <c r="AG678" s="8">
        <v>16</v>
      </c>
      <c r="AH678" s="8" t="s">
        <v>290</v>
      </c>
      <c r="AI678" s="9">
        <v>26</v>
      </c>
      <c r="AJ678" s="9" t="s">
        <v>7603</v>
      </c>
      <c r="AK678" s="9">
        <v>26</v>
      </c>
    </row>
    <row r="679" spans="1:37">
      <c r="A679">
        <v>2014</v>
      </c>
      <c r="B679" s="10" t="s">
        <v>12729</v>
      </c>
      <c r="C679" s="11" t="s">
        <v>1505</v>
      </c>
      <c r="D679" s="11" t="s">
        <v>10350</v>
      </c>
      <c r="E679" s="11" t="s">
        <v>10351</v>
      </c>
      <c r="F679" s="11" t="s">
        <v>825</v>
      </c>
      <c r="G679" s="11" t="s">
        <v>12730</v>
      </c>
      <c r="H679" s="11" t="s">
        <v>12731</v>
      </c>
      <c r="I679" s="11" t="str">
        <f>INDEX(CountyList!A:A, MATCH(MID(B679, 3, 3), CountyList!B:B, 0))</f>
        <v>Lake</v>
      </c>
      <c r="J679" s="29">
        <v>11</v>
      </c>
      <c r="K679" s="29">
        <v>17</v>
      </c>
      <c r="L679" s="29">
        <v>15</v>
      </c>
      <c r="M679" s="29">
        <v>13</v>
      </c>
      <c r="N679" s="29">
        <v>19</v>
      </c>
      <c r="O679" s="29">
        <v>25</v>
      </c>
      <c r="P679" s="29">
        <v>22</v>
      </c>
      <c r="Q679" s="29">
        <v>15</v>
      </c>
      <c r="R679" s="29">
        <v>30</v>
      </c>
      <c r="S679" s="29">
        <v>23</v>
      </c>
      <c r="T679" s="29" t="s">
        <v>7603</v>
      </c>
      <c r="U679" s="29" t="s">
        <v>7603</v>
      </c>
      <c r="V679" s="29" t="s">
        <v>7603</v>
      </c>
      <c r="W679" s="29" t="s">
        <v>7603</v>
      </c>
      <c r="X679" s="29" t="s">
        <v>7603</v>
      </c>
      <c r="Y679" s="29" t="s">
        <v>7603</v>
      </c>
      <c r="Z679" s="7">
        <v>81</v>
      </c>
      <c r="AA679" s="7">
        <v>109</v>
      </c>
      <c r="AB679" s="8">
        <v>16</v>
      </c>
      <c r="AC679" s="8" t="s">
        <v>290</v>
      </c>
      <c r="AD679" s="8" t="s">
        <v>7603</v>
      </c>
      <c r="AE679" s="8" t="s">
        <v>290</v>
      </c>
      <c r="AF679" s="8" t="s">
        <v>7603</v>
      </c>
      <c r="AG679" s="8">
        <v>161</v>
      </c>
      <c r="AH679" s="8" t="s">
        <v>290</v>
      </c>
      <c r="AI679" s="9">
        <v>190</v>
      </c>
      <c r="AJ679" s="9" t="s">
        <v>7603</v>
      </c>
      <c r="AK679" s="9">
        <v>190</v>
      </c>
    </row>
    <row r="680" spans="1:37">
      <c r="A680">
        <v>2014</v>
      </c>
      <c r="B680" s="10" t="s">
        <v>3471</v>
      </c>
      <c r="C680" s="11" t="s">
        <v>3472</v>
      </c>
      <c r="D680" s="11" t="s">
        <v>5082</v>
      </c>
      <c r="E680" s="11" t="s">
        <v>646</v>
      </c>
      <c r="F680" s="11" t="s">
        <v>647</v>
      </c>
      <c r="G680" s="11" t="s">
        <v>12732</v>
      </c>
      <c r="H680" s="11" t="s">
        <v>6907</v>
      </c>
      <c r="I680" s="11" t="str">
        <f>INDEX(CountyList!A:A, MATCH(MID(B680, 3, 3), CountyList!B:B, 0))</f>
        <v>Lake</v>
      </c>
      <c r="J680" s="29">
        <v>46</v>
      </c>
      <c r="K680" s="29">
        <v>21</v>
      </c>
      <c r="L680" s="29" t="s">
        <v>290</v>
      </c>
      <c r="M680" s="29" t="s">
        <v>290</v>
      </c>
      <c r="N680" s="29" t="s">
        <v>290</v>
      </c>
      <c r="O680" s="29" t="s">
        <v>290</v>
      </c>
      <c r="P680" s="29" t="s">
        <v>7603</v>
      </c>
      <c r="Q680" s="29" t="s">
        <v>7603</v>
      </c>
      <c r="R680" s="29" t="s">
        <v>7603</v>
      </c>
      <c r="S680" s="29" t="s">
        <v>7603</v>
      </c>
      <c r="T680" s="29" t="s">
        <v>7603</v>
      </c>
      <c r="U680" s="29" t="s">
        <v>7603</v>
      </c>
      <c r="V680" s="29" t="s">
        <v>7603</v>
      </c>
      <c r="W680" s="29" t="s">
        <v>7603</v>
      </c>
      <c r="X680" s="29" t="s">
        <v>7603</v>
      </c>
      <c r="Y680" s="29" t="s">
        <v>7603</v>
      </c>
      <c r="Z680" s="7">
        <v>40</v>
      </c>
      <c r="AA680" s="7">
        <v>37</v>
      </c>
      <c r="AB680" s="8" t="s">
        <v>290</v>
      </c>
      <c r="AC680" s="8" t="s">
        <v>7603</v>
      </c>
      <c r="AD680" s="8">
        <v>31</v>
      </c>
      <c r="AE680" s="8" t="s">
        <v>290</v>
      </c>
      <c r="AF680" s="8" t="s">
        <v>7603</v>
      </c>
      <c r="AG680" s="8">
        <v>39</v>
      </c>
      <c r="AH680" s="8" t="s">
        <v>290</v>
      </c>
      <c r="AI680" s="9">
        <v>77</v>
      </c>
      <c r="AJ680" s="9" t="s">
        <v>7603</v>
      </c>
      <c r="AK680" s="9">
        <v>77</v>
      </c>
    </row>
    <row r="681" spans="1:37">
      <c r="A681">
        <v>2014</v>
      </c>
      <c r="B681" s="10" t="s">
        <v>3473</v>
      </c>
      <c r="C681" s="11" t="s">
        <v>3474</v>
      </c>
      <c r="D681" s="11" t="s">
        <v>10357</v>
      </c>
      <c r="E681" s="11" t="s">
        <v>3476</v>
      </c>
      <c r="F681" s="11" t="s">
        <v>3460</v>
      </c>
      <c r="G681" s="11" t="s">
        <v>12733</v>
      </c>
      <c r="H681" s="11" t="s">
        <v>12734</v>
      </c>
      <c r="I681" s="11" t="str">
        <f>INDEX(CountyList!A:A, MATCH(MID(B681, 3, 3), CountyList!B:B, 0))</f>
        <v>Lake</v>
      </c>
      <c r="J681" s="29">
        <v>45</v>
      </c>
      <c r="K681" s="29">
        <v>23</v>
      </c>
      <c r="L681" s="29" t="s">
        <v>7603</v>
      </c>
      <c r="M681" s="29" t="s">
        <v>7603</v>
      </c>
      <c r="N681" s="29" t="s">
        <v>7603</v>
      </c>
      <c r="O681" s="29" t="s">
        <v>7603</v>
      </c>
      <c r="P681" s="29" t="s">
        <v>7603</v>
      </c>
      <c r="Q681" s="29" t="s">
        <v>7603</v>
      </c>
      <c r="R681" s="29" t="s">
        <v>7603</v>
      </c>
      <c r="S681" s="29" t="s">
        <v>7603</v>
      </c>
      <c r="T681" s="29" t="s">
        <v>7603</v>
      </c>
      <c r="U681" s="29" t="s">
        <v>7603</v>
      </c>
      <c r="V681" s="29" t="s">
        <v>7603</v>
      </c>
      <c r="W681" s="29" t="s">
        <v>7603</v>
      </c>
      <c r="X681" s="29" t="s">
        <v>7603</v>
      </c>
      <c r="Y681" s="29" t="s">
        <v>7603</v>
      </c>
      <c r="Z681" s="7">
        <v>26</v>
      </c>
      <c r="AA681" s="7">
        <v>42</v>
      </c>
      <c r="AB681" s="8" t="s">
        <v>290</v>
      </c>
      <c r="AC681" s="8" t="s">
        <v>7603</v>
      </c>
      <c r="AD681" s="8">
        <v>25</v>
      </c>
      <c r="AE681" s="8" t="s">
        <v>7603</v>
      </c>
      <c r="AF681" s="8" t="s">
        <v>7603</v>
      </c>
      <c r="AG681" s="8">
        <v>32</v>
      </c>
      <c r="AH681" s="8" t="s">
        <v>290</v>
      </c>
      <c r="AI681" s="9">
        <v>68</v>
      </c>
      <c r="AJ681" s="9" t="s">
        <v>7603</v>
      </c>
      <c r="AK681" s="9">
        <v>68</v>
      </c>
    </row>
    <row r="682" spans="1:37">
      <c r="A682">
        <v>2014</v>
      </c>
      <c r="B682" s="10" t="s">
        <v>4755</v>
      </c>
      <c r="C682" s="11" t="s">
        <v>4756</v>
      </c>
      <c r="D682" s="11" t="s">
        <v>12735</v>
      </c>
      <c r="E682" s="11" t="s">
        <v>4757</v>
      </c>
      <c r="F682" s="11" t="s">
        <v>4758</v>
      </c>
      <c r="G682" s="11" t="s">
        <v>12736</v>
      </c>
      <c r="H682" s="11" t="s">
        <v>6911</v>
      </c>
      <c r="I682" s="11" t="str">
        <f>INDEX(CountyList!A:A, MATCH(MID(B682, 3, 3), CountyList!B:B, 0))</f>
        <v>Lake</v>
      </c>
      <c r="J682" s="29">
        <v>36</v>
      </c>
      <c r="K682" s="29">
        <v>26</v>
      </c>
      <c r="L682" s="29" t="s">
        <v>290</v>
      </c>
      <c r="M682" s="29" t="s">
        <v>290</v>
      </c>
      <c r="N682" s="29" t="s">
        <v>290</v>
      </c>
      <c r="O682" s="29" t="s">
        <v>290</v>
      </c>
      <c r="P682" s="29" t="s">
        <v>290</v>
      </c>
      <c r="Q682" s="29" t="s">
        <v>290</v>
      </c>
      <c r="R682" s="29" t="s">
        <v>7603</v>
      </c>
      <c r="S682" s="29" t="s">
        <v>7603</v>
      </c>
      <c r="T682" s="29" t="s">
        <v>7603</v>
      </c>
      <c r="U682" s="29" t="s">
        <v>7603</v>
      </c>
      <c r="V682" s="29" t="s">
        <v>7603</v>
      </c>
      <c r="W682" s="29" t="s">
        <v>7603</v>
      </c>
      <c r="X682" s="29" t="s">
        <v>7603</v>
      </c>
      <c r="Y682" s="29" t="s">
        <v>7603</v>
      </c>
      <c r="Z682" s="7">
        <v>54</v>
      </c>
      <c r="AA682" s="7">
        <v>32</v>
      </c>
      <c r="AB682" s="8" t="s">
        <v>290</v>
      </c>
      <c r="AC682" s="8" t="s">
        <v>7603</v>
      </c>
      <c r="AD682" s="8">
        <v>20</v>
      </c>
      <c r="AE682" s="8" t="s">
        <v>7603</v>
      </c>
      <c r="AF682" s="8" t="s">
        <v>7603</v>
      </c>
      <c r="AG682" s="8">
        <v>57</v>
      </c>
      <c r="AH682" s="8" t="s">
        <v>290</v>
      </c>
      <c r="AI682" s="9">
        <v>86</v>
      </c>
      <c r="AJ682" s="9" t="s">
        <v>7603</v>
      </c>
      <c r="AK682" s="9">
        <v>86</v>
      </c>
    </row>
    <row r="683" spans="1:37">
      <c r="A683">
        <v>2014</v>
      </c>
      <c r="B683" s="10" t="s">
        <v>3477</v>
      </c>
      <c r="C683" s="11" t="s">
        <v>3478</v>
      </c>
      <c r="D683" s="11" t="s">
        <v>10361</v>
      </c>
      <c r="E683" s="11" t="s">
        <v>3481</v>
      </c>
      <c r="F683" s="11" t="s">
        <v>3482</v>
      </c>
      <c r="G683" s="11" t="s">
        <v>12737</v>
      </c>
      <c r="H683" s="11" t="s">
        <v>6914</v>
      </c>
      <c r="I683" s="11" t="str">
        <f>INDEX(CountyList!A:A, MATCH(MID(B683, 3, 3), CountyList!B:B, 0))</f>
        <v>Lake</v>
      </c>
      <c r="J683" s="29">
        <v>46</v>
      </c>
      <c r="K683" s="29">
        <v>29</v>
      </c>
      <c r="L683" s="29">
        <v>29</v>
      </c>
      <c r="M683" s="29">
        <v>30</v>
      </c>
      <c r="N683" s="29">
        <v>30</v>
      </c>
      <c r="O683" s="29">
        <v>23</v>
      </c>
      <c r="P683" s="29">
        <v>30</v>
      </c>
      <c r="Q683" s="29">
        <v>29</v>
      </c>
      <c r="R683" s="29">
        <v>23</v>
      </c>
      <c r="S683" s="29">
        <v>29</v>
      </c>
      <c r="T683" s="29" t="s">
        <v>7603</v>
      </c>
      <c r="U683" s="29" t="s">
        <v>7603</v>
      </c>
      <c r="V683" s="29" t="s">
        <v>7603</v>
      </c>
      <c r="W683" s="29" t="s">
        <v>7603</v>
      </c>
      <c r="X683" s="29" t="s">
        <v>290</v>
      </c>
      <c r="Y683" s="29" t="s">
        <v>7603</v>
      </c>
      <c r="Z683" s="7">
        <v>165</v>
      </c>
      <c r="AA683" s="7">
        <v>138</v>
      </c>
      <c r="AB683" s="8">
        <v>79</v>
      </c>
      <c r="AC683" s="8" t="s">
        <v>7603</v>
      </c>
      <c r="AD683" s="8">
        <v>25</v>
      </c>
      <c r="AE683" s="8" t="s">
        <v>290</v>
      </c>
      <c r="AF683" s="8" t="s">
        <v>7603</v>
      </c>
      <c r="AG683" s="8">
        <v>149</v>
      </c>
      <c r="AH683" s="8">
        <v>43</v>
      </c>
      <c r="AI683" s="9">
        <v>303</v>
      </c>
      <c r="AJ683" s="9" t="s">
        <v>7603</v>
      </c>
      <c r="AK683" s="9">
        <v>303</v>
      </c>
    </row>
    <row r="684" spans="1:37">
      <c r="A684">
        <v>2014</v>
      </c>
      <c r="B684" s="10" t="s">
        <v>3484</v>
      </c>
      <c r="C684" s="11" t="s">
        <v>3485</v>
      </c>
      <c r="D684" s="11" t="s">
        <v>12738</v>
      </c>
      <c r="E684" s="11" t="s">
        <v>3487</v>
      </c>
      <c r="F684" s="11" t="s">
        <v>3488</v>
      </c>
      <c r="G684" s="11" t="s">
        <v>12739</v>
      </c>
      <c r="H684" s="11" t="s">
        <v>6917</v>
      </c>
      <c r="I684" s="11" t="str">
        <f>INDEX(CountyList!A:A, MATCH(MID(B684, 3, 3), CountyList!B:B, 0))</f>
        <v>Lake</v>
      </c>
      <c r="J684" s="29">
        <v>28</v>
      </c>
      <c r="K684" s="29">
        <v>32</v>
      </c>
      <c r="L684" s="29">
        <v>22</v>
      </c>
      <c r="M684" s="29">
        <v>26</v>
      </c>
      <c r="N684" s="29">
        <v>24</v>
      </c>
      <c r="O684" s="29">
        <v>22</v>
      </c>
      <c r="P684" s="29">
        <v>31</v>
      </c>
      <c r="Q684" s="29">
        <v>30</v>
      </c>
      <c r="R684" s="29">
        <v>21</v>
      </c>
      <c r="S684" s="29">
        <v>28</v>
      </c>
      <c r="T684" s="29" t="s">
        <v>7603</v>
      </c>
      <c r="U684" s="29" t="s">
        <v>7603</v>
      </c>
      <c r="V684" s="29" t="s">
        <v>7603</v>
      </c>
      <c r="W684" s="29" t="s">
        <v>7603</v>
      </c>
      <c r="X684" s="29" t="s">
        <v>7603</v>
      </c>
      <c r="Y684" s="29" t="s">
        <v>7603</v>
      </c>
      <c r="Z684" s="7">
        <v>150</v>
      </c>
      <c r="AA684" s="7">
        <v>114</v>
      </c>
      <c r="AB684" s="8">
        <v>41</v>
      </c>
      <c r="AC684" s="8" t="s">
        <v>290</v>
      </c>
      <c r="AD684" s="8">
        <v>18</v>
      </c>
      <c r="AE684" s="8">
        <v>25</v>
      </c>
      <c r="AF684" s="8" t="s">
        <v>7603</v>
      </c>
      <c r="AG684" s="8">
        <v>177</v>
      </c>
      <c r="AH684" s="8" t="s">
        <v>7603</v>
      </c>
      <c r="AI684" s="9">
        <v>264</v>
      </c>
      <c r="AJ684" s="9" t="s">
        <v>7603</v>
      </c>
      <c r="AK684" s="9">
        <v>264</v>
      </c>
    </row>
    <row r="685" spans="1:37">
      <c r="A685">
        <v>2014</v>
      </c>
      <c r="B685" s="10" t="s">
        <v>3490</v>
      </c>
      <c r="C685" s="11" t="s">
        <v>3491</v>
      </c>
      <c r="D685" s="11" t="s">
        <v>10367</v>
      </c>
      <c r="E685" s="11" t="s">
        <v>3494</v>
      </c>
      <c r="F685" s="11" t="s">
        <v>3495</v>
      </c>
      <c r="G685" s="11" t="s">
        <v>12740</v>
      </c>
      <c r="H685" s="11" t="s">
        <v>6920</v>
      </c>
      <c r="I685" s="11" t="str">
        <f>INDEX(CountyList!A:A, MATCH(MID(B685, 3, 3), CountyList!B:B, 0))</f>
        <v>Lake</v>
      </c>
      <c r="J685" s="29">
        <v>16</v>
      </c>
      <c r="K685" s="29">
        <v>26</v>
      </c>
      <c r="L685" s="29">
        <v>28</v>
      </c>
      <c r="M685" s="29">
        <v>17</v>
      </c>
      <c r="N685" s="29">
        <v>21</v>
      </c>
      <c r="O685" s="29">
        <v>23</v>
      </c>
      <c r="P685" s="29">
        <v>20</v>
      </c>
      <c r="Q685" s="29">
        <v>30</v>
      </c>
      <c r="R685" s="29">
        <v>28</v>
      </c>
      <c r="S685" s="29">
        <v>24</v>
      </c>
      <c r="T685" s="29" t="s">
        <v>7603</v>
      </c>
      <c r="U685" s="29" t="s">
        <v>7603</v>
      </c>
      <c r="V685" s="29" t="s">
        <v>7603</v>
      </c>
      <c r="W685" s="29" t="s">
        <v>7603</v>
      </c>
      <c r="X685" s="29" t="s">
        <v>7603</v>
      </c>
      <c r="Y685" s="29" t="s">
        <v>7603</v>
      </c>
      <c r="Z685" s="7">
        <v>124</v>
      </c>
      <c r="AA685" s="7">
        <v>109</v>
      </c>
      <c r="AB685" s="8">
        <v>114</v>
      </c>
      <c r="AC685" s="8" t="s">
        <v>7603</v>
      </c>
      <c r="AD685" s="8">
        <v>16</v>
      </c>
      <c r="AE685" s="8" t="s">
        <v>290</v>
      </c>
      <c r="AF685" s="8" t="s">
        <v>7603</v>
      </c>
      <c r="AG685" s="8">
        <v>58</v>
      </c>
      <c r="AH685" s="8">
        <v>36</v>
      </c>
      <c r="AI685" s="9">
        <v>233</v>
      </c>
      <c r="AJ685" s="9" t="s">
        <v>7603</v>
      </c>
      <c r="AK685" s="9">
        <v>233</v>
      </c>
    </row>
    <row r="686" spans="1:37">
      <c r="A686">
        <v>2014</v>
      </c>
      <c r="B686" s="10" t="s">
        <v>3497</v>
      </c>
      <c r="C686" s="11" t="s">
        <v>3498</v>
      </c>
      <c r="D686" s="11" t="s">
        <v>6921</v>
      </c>
      <c r="E686" s="11" t="s">
        <v>3500</v>
      </c>
      <c r="F686" s="11" t="s">
        <v>3501</v>
      </c>
      <c r="G686" s="11" t="s">
        <v>12741</v>
      </c>
      <c r="H686" s="11" t="s">
        <v>6923</v>
      </c>
      <c r="I686" s="11" t="str">
        <f>INDEX(CountyList!A:A, MATCH(MID(B686, 3, 3), CountyList!B:B, 0))</f>
        <v>Lake</v>
      </c>
      <c r="J686" s="29">
        <v>80</v>
      </c>
      <c r="K686" s="29">
        <v>37</v>
      </c>
      <c r="L686" s="29">
        <v>29</v>
      </c>
      <c r="M686" s="29">
        <v>39</v>
      </c>
      <c r="N686" s="29">
        <v>26</v>
      </c>
      <c r="O686" s="29">
        <v>31</v>
      </c>
      <c r="P686" s="29">
        <v>34</v>
      </c>
      <c r="Q686" s="29">
        <v>44</v>
      </c>
      <c r="R686" s="29">
        <v>43</v>
      </c>
      <c r="S686" s="29">
        <v>43</v>
      </c>
      <c r="T686" s="29" t="s">
        <v>7603</v>
      </c>
      <c r="U686" s="29" t="s">
        <v>7603</v>
      </c>
      <c r="V686" s="29" t="s">
        <v>7603</v>
      </c>
      <c r="W686" s="29" t="s">
        <v>7603</v>
      </c>
      <c r="X686" s="29">
        <v>28</v>
      </c>
      <c r="Y686" s="29" t="s">
        <v>7603</v>
      </c>
      <c r="Z686" s="7">
        <v>216</v>
      </c>
      <c r="AA686" s="7">
        <v>218</v>
      </c>
      <c r="AB686" s="8">
        <v>22</v>
      </c>
      <c r="AC686" s="8" t="s">
        <v>7603</v>
      </c>
      <c r="AD686" s="8">
        <v>27</v>
      </c>
      <c r="AE686" s="8" t="s">
        <v>290</v>
      </c>
      <c r="AF686" s="8" t="s">
        <v>7603</v>
      </c>
      <c r="AG686" s="8">
        <v>368</v>
      </c>
      <c r="AH686" s="8">
        <v>12</v>
      </c>
      <c r="AI686" s="9">
        <v>434</v>
      </c>
      <c r="AJ686" s="9" t="s">
        <v>7603</v>
      </c>
      <c r="AK686" s="9">
        <v>434</v>
      </c>
    </row>
    <row r="687" spans="1:37">
      <c r="A687">
        <v>2014</v>
      </c>
      <c r="B687" s="10" t="s">
        <v>3503</v>
      </c>
      <c r="C687" s="11" t="s">
        <v>3504</v>
      </c>
      <c r="D687" s="11" t="s">
        <v>10372</v>
      </c>
      <c r="E687" s="11" t="s">
        <v>3506</v>
      </c>
      <c r="F687" s="11" t="s">
        <v>3507</v>
      </c>
      <c r="G687" s="11" t="s">
        <v>12742</v>
      </c>
      <c r="H687" s="11" t="s">
        <v>6925</v>
      </c>
      <c r="I687" s="11" t="str">
        <f>INDEX(CountyList!A:A, MATCH(MID(B687, 3, 3), CountyList!B:B, 0))</f>
        <v>Lake</v>
      </c>
      <c r="J687" s="29">
        <v>22</v>
      </c>
      <c r="K687" s="29">
        <v>18</v>
      </c>
      <c r="L687" s="29">
        <v>27</v>
      </c>
      <c r="M687" s="29">
        <v>14</v>
      </c>
      <c r="N687" s="29">
        <v>16</v>
      </c>
      <c r="O687" s="29">
        <v>17</v>
      </c>
      <c r="P687" s="29">
        <v>23</v>
      </c>
      <c r="Q687" s="29">
        <v>24</v>
      </c>
      <c r="R687" s="29">
        <v>18</v>
      </c>
      <c r="S687" s="29">
        <v>22</v>
      </c>
      <c r="T687" s="29" t="s">
        <v>7603</v>
      </c>
      <c r="U687" s="29" t="s">
        <v>7603</v>
      </c>
      <c r="V687" s="29" t="s">
        <v>7603</v>
      </c>
      <c r="W687" s="29" t="s">
        <v>7603</v>
      </c>
      <c r="X687" s="29" t="s">
        <v>7603</v>
      </c>
      <c r="Y687" s="29" t="s">
        <v>7603</v>
      </c>
      <c r="Z687" s="7">
        <v>97</v>
      </c>
      <c r="AA687" s="7">
        <v>104</v>
      </c>
      <c r="AB687" s="8" t="s">
        <v>290</v>
      </c>
      <c r="AC687" s="8" t="s">
        <v>7603</v>
      </c>
      <c r="AD687" s="8" t="s">
        <v>290</v>
      </c>
      <c r="AE687" s="8" t="s">
        <v>290</v>
      </c>
      <c r="AF687" s="8" t="s">
        <v>7603</v>
      </c>
      <c r="AG687" s="8">
        <v>175</v>
      </c>
      <c r="AH687" s="8" t="s">
        <v>290</v>
      </c>
      <c r="AI687" s="9">
        <v>201</v>
      </c>
      <c r="AJ687" s="9" t="s">
        <v>7603</v>
      </c>
      <c r="AK687" s="9">
        <v>201</v>
      </c>
    </row>
    <row r="688" spans="1:37">
      <c r="A688">
        <v>2014</v>
      </c>
      <c r="B688" s="10" t="s">
        <v>3509</v>
      </c>
      <c r="C688" s="11" t="s">
        <v>3510</v>
      </c>
      <c r="D688" s="11" t="s">
        <v>10376</v>
      </c>
      <c r="E688" s="11" t="s">
        <v>3512</v>
      </c>
      <c r="F688" s="11" t="s">
        <v>3513</v>
      </c>
      <c r="G688" s="11" t="s">
        <v>12743</v>
      </c>
      <c r="H688" s="11" t="s">
        <v>6928</v>
      </c>
      <c r="I688" s="11" t="str">
        <f>INDEX(CountyList!A:A, MATCH(MID(B688, 3, 3), CountyList!B:B, 0))</f>
        <v>Lake</v>
      </c>
      <c r="J688" s="29">
        <v>48</v>
      </c>
      <c r="K688" s="29">
        <v>31</v>
      </c>
      <c r="L688" s="29">
        <v>33</v>
      </c>
      <c r="M688" s="29">
        <v>43</v>
      </c>
      <c r="N688" s="29">
        <v>43</v>
      </c>
      <c r="O688" s="29">
        <v>49</v>
      </c>
      <c r="P688" s="29">
        <v>42</v>
      </c>
      <c r="Q688" s="29">
        <v>49</v>
      </c>
      <c r="R688" s="29">
        <v>33</v>
      </c>
      <c r="S688" s="29">
        <v>52</v>
      </c>
      <c r="T688" s="29" t="s">
        <v>7603</v>
      </c>
      <c r="U688" s="29" t="s">
        <v>7603</v>
      </c>
      <c r="V688" s="29" t="s">
        <v>7603</v>
      </c>
      <c r="W688" s="29" t="s">
        <v>7603</v>
      </c>
      <c r="X688" s="29" t="s">
        <v>7603</v>
      </c>
      <c r="Y688" s="29" t="s">
        <v>7603</v>
      </c>
      <c r="Z688" s="7">
        <v>230</v>
      </c>
      <c r="AA688" s="7">
        <v>193</v>
      </c>
      <c r="AB688" s="8" t="s">
        <v>290</v>
      </c>
      <c r="AC688" s="8" t="s">
        <v>290</v>
      </c>
      <c r="AD688" s="8">
        <v>13</v>
      </c>
      <c r="AE688" s="8" t="s">
        <v>290</v>
      </c>
      <c r="AF688" s="8" t="s">
        <v>290</v>
      </c>
      <c r="AG688" s="8">
        <v>366</v>
      </c>
      <c r="AH688" s="8">
        <v>35</v>
      </c>
      <c r="AI688" s="9">
        <v>423</v>
      </c>
      <c r="AJ688" s="9" t="s">
        <v>7603</v>
      </c>
      <c r="AK688" s="9">
        <v>423</v>
      </c>
    </row>
    <row r="689" spans="1:37">
      <c r="A689">
        <v>2014</v>
      </c>
      <c r="B689" s="10" t="s">
        <v>3515</v>
      </c>
      <c r="C689" s="11" t="s">
        <v>3516</v>
      </c>
      <c r="D689" s="11" t="s">
        <v>12744</v>
      </c>
      <c r="E689" s="11" t="s">
        <v>3517</v>
      </c>
      <c r="F689" s="11" t="s">
        <v>3518</v>
      </c>
      <c r="G689" s="11" t="s">
        <v>12745</v>
      </c>
      <c r="H689" s="11" t="s">
        <v>6931</v>
      </c>
      <c r="I689" s="11" t="str">
        <f>INDEX(CountyList!A:A, MATCH(MID(B689, 3, 3), CountyList!B:B, 0))</f>
        <v>Lake</v>
      </c>
      <c r="J689" s="29">
        <v>58</v>
      </c>
      <c r="K689" s="29">
        <v>42</v>
      </c>
      <c r="L689" s="29">
        <v>53</v>
      </c>
      <c r="M689" s="29">
        <v>49</v>
      </c>
      <c r="N689" s="29">
        <v>43</v>
      </c>
      <c r="O689" s="29">
        <v>43</v>
      </c>
      <c r="P689" s="29">
        <v>44</v>
      </c>
      <c r="Q689" s="29">
        <v>53</v>
      </c>
      <c r="R689" s="29">
        <v>58</v>
      </c>
      <c r="S689" s="29">
        <v>63</v>
      </c>
      <c r="T689" s="29" t="s">
        <v>7603</v>
      </c>
      <c r="U689" s="29" t="s">
        <v>7603</v>
      </c>
      <c r="V689" s="29" t="s">
        <v>7603</v>
      </c>
      <c r="W689" s="29" t="s">
        <v>7603</v>
      </c>
      <c r="X689" s="29" t="s">
        <v>7603</v>
      </c>
      <c r="Y689" s="29" t="s">
        <v>7603</v>
      </c>
      <c r="Z689" s="7">
        <v>250</v>
      </c>
      <c r="AA689" s="7">
        <v>256</v>
      </c>
      <c r="AB689" s="8">
        <v>27</v>
      </c>
      <c r="AC689" s="8" t="s">
        <v>7603</v>
      </c>
      <c r="AD689" s="8">
        <v>20</v>
      </c>
      <c r="AE689" s="8" t="s">
        <v>290</v>
      </c>
      <c r="AF689" s="8">
        <v>22</v>
      </c>
      <c r="AG689" s="8">
        <v>421</v>
      </c>
      <c r="AH689" s="8">
        <v>12</v>
      </c>
      <c r="AI689" s="9">
        <v>506</v>
      </c>
      <c r="AJ689" s="9" t="s">
        <v>7603</v>
      </c>
      <c r="AK689" s="9">
        <v>506</v>
      </c>
    </row>
    <row r="690" spans="1:37">
      <c r="A690">
        <v>2014</v>
      </c>
      <c r="B690" s="10" t="s">
        <v>12746</v>
      </c>
      <c r="C690" s="11" t="s">
        <v>10381</v>
      </c>
      <c r="D690" s="11" t="s">
        <v>12747</v>
      </c>
      <c r="E690" s="11" t="s">
        <v>10384</v>
      </c>
      <c r="F690" s="11" t="s">
        <v>10385</v>
      </c>
      <c r="G690" s="11" t="s">
        <v>12748</v>
      </c>
      <c r="H690" s="11" t="s">
        <v>12749</v>
      </c>
      <c r="I690" s="11" t="str">
        <f>INDEX(CountyList!A:A, MATCH(MID(B690, 3, 3), CountyList!B:B, 0))</f>
        <v>Lake</v>
      </c>
      <c r="J690" s="29">
        <v>15</v>
      </c>
      <c r="K690" s="29">
        <v>14</v>
      </c>
      <c r="L690" s="29" t="s">
        <v>290</v>
      </c>
      <c r="M690" s="29">
        <v>13</v>
      </c>
      <c r="N690" s="29" t="s">
        <v>290</v>
      </c>
      <c r="O690" s="29" t="s">
        <v>290</v>
      </c>
      <c r="P690" s="29" t="s">
        <v>290</v>
      </c>
      <c r="Q690" s="29" t="s">
        <v>290</v>
      </c>
      <c r="R690" s="29">
        <v>15</v>
      </c>
      <c r="S690" s="29">
        <v>10</v>
      </c>
      <c r="T690" s="29" t="s">
        <v>7603</v>
      </c>
      <c r="U690" s="29" t="s">
        <v>7603</v>
      </c>
      <c r="V690" s="29" t="s">
        <v>7603</v>
      </c>
      <c r="W690" s="29" t="s">
        <v>7603</v>
      </c>
      <c r="X690" s="29" t="s">
        <v>7603</v>
      </c>
      <c r="Y690" s="29" t="s">
        <v>7603</v>
      </c>
      <c r="Z690" s="7">
        <v>51</v>
      </c>
      <c r="AA690" s="7">
        <v>51</v>
      </c>
      <c r="AB690" s="8">
        <v>18</v>
      </c>
      <c r="AC690" s="8" t="s">
        <v>7603</v>
      </c>
      <c r="AD690" s="8" t="s">
        <v>290</v>
      </c>
      <c r="AE690" s="8" t="s">
        <v>290</v>
      </c>
      <c r="AF690" s="8" t="s">
        <v>290</v>
      </c>
      <c r="AG690" s="8">
        <v>53</v>
      </c>
      <c r="AH690" s="8">
        <v>12</v>
      </c>
      <c r="AI690" s="9">
        <v>102</v>
      </c>
      <c r="AJ690" s="9" t="s">
        <v>7603</v>
      </c>
      <c r="AK690" s="9">
        <v>102</v>
      </c>
    </row>
    <row r="691" spans="1:37">
      <c r="A691">
        <v>2014</v>
      </c>
      <c r="B691" s="10" t="s">
        <v>3520</v>
      </c>
      <c r="C691" s="11" t="s">
        <v>786</v>
      </c>
      <c r="D691" s="11" t="s">
        <v>12750</v>
      </c>
      <c r="E691" s="11" t="s">
        <v>3522</v>
      </c>
      <c r="F691" s="11" t="s">
        <v>3460</v>
      </c>
      <c r="G691" s="11" t="s">
        <v>12751</v>
      </c>
      <c r="H691" s="11" t="s">
        <v>6934</v>
      </c>
      <c r="I691" s="11" t="str">
        <f>INDEX(CountyList!A:A, MATCH(MID(B691, 3, 3), CountyList!B:B, 0))</f>
        <v>Lake</v>
      </c>
      <c r="J691" s="29">
        <v>30</v>
      </c>
      <c r="K691" s="29">
        <v>50</v>
      </c>
      <c r="L691" s="29">
        <v>35</v>
      </c>
      <c r="M691" s="29">
        <v>43</v>
      </c>
      <c r="N691" s="29">
        <v>45</v>
      </c>
      <c r="O691" s="29">
        <v>41</v>
      </c>
      <c r="P691" s="29">
        <v>51</v>
      </c>
      <c r="Q691" s="29">
        <v>44</v>
      </c>
      <c r="R691" s="29">
        <v>54</v>
      </c>
      <c r="S691" s="29">
        <v>42</v>
      </c>
      <c r="T691" s="29" t="s">
        <v>7603</v>
      </c>
      <c r="U691" s="29" t="s">
        <v>7603</v>
      </c>
      <c r="V691" s="29" t="s">
        <v>7603</v>
      </c>
      <c r="W691" s="29" t="s">
        <v>7603</v>
      </c>
      <c r="X691" s="29" t="s">
        <v>290</v>
      </c>
      <c r="Y691" s="29" t="s">
        <v>7603</v>
      </c>
      <c r="Z691" s="7">
        <v>208</v>
      </c>
      <c r="AA691" s="7">
        <v>236</v>
      </c>
      <c r="AB691" s="8">
        <v>13</v>
      </c>
      <c r="AC691" s="8" t="s">
        <v>7603</v>
      </c>
      <c r="AD691" s="8">
        <v>20</v>
      </c>
      <c r="AE691" s="8" t="s">
        <v>7603</v>
      </c>
      <c r="AF691" s="8" t="s">
        <v>7603</v>
      </c>
      <c r="AG691" s="8">
        <v>385</v>
      </c>
      <c r="AH691" s="8">
        <v>26</v>
      </c>
      <c r="AI691" s="9">
        <v>444</v>
      </c>
      <c r="AJ691" s="9" t="s">
        <v>7603</v>
      </c>
      <c r="AK691" s="9">
        <v>444</v>
      </c>
    </row>
    <row r="692" spans="1:37">
      <c r="A692">
        <v>2014</v>
      </c>
      <c r="B692" s="10" t="s">
        <v>12752</v>
      </c>
      <c r="C692" s="11" t="s">
        <v>4435</v>
      </c>
      <c r="D692" s="11" t="s">
        <v>10392</v>
      </c>
      <c r="E692" s="11" t="s">
        <v>10393</v>
      </c>
      <c r="F692" s="11" t="s">
        <v>10394</v>
      </c>
      <c r="G692" s="11" t="s">
        <v>12753</v>
      </c>
      <c r="H692" s="11" t="s">
        <v>12754</v>
      </c>
      <c r="I692" s="11" t="str">
        <f>INDEX(CountyList!A:A, MATCH(MID(B692, 3, 3), CountyList!B:B, 0))</f>
        <v>Lake</v>
      </c>
      <c r="J692" s="29">
        <v>25</v>
      </c>
      <c r="K692" s="29">
        <v>19</v>
      </c>
      <c r="L692" s="29">
        <v>18</v>
      </c>
      <c r="M692" s="29">
        <v>25</v>
      </c>
      <c r="N692" s="29">
        <v>16</v>
      </c>
      <c r="O692" s="29">
        <v>23</v>
      </c>
      <c r="P692" s="29">
        <v>24</v>
      </c>
      <c r="Q692" s="29">
        <v>22</v>
      </c>
      <c r="R692" s="29">
        <v>10</v>
      </c>
      <c r="S692" s="29">
        <v>25</v>
      </c>
      <c r="T692" s="29" t="s">
        <v>7603</v>
      </c>
      <c r="U692" s="29" t="s">
        <v>7603</v>
      </c>
      <c r="V692" s="29" t="s">
        <v>7603</v>
      </c>
      <c r="W692" s="29" t="s">
        <v>7603</v>
      </c>
      <c r="X692" s="29" t="s">
        <v>7603</v>
      </c>
      <c r="Y692" s="29" t="s">
        <v>7603</v>
      </c>
      <c r="Z692" s="7">
        <v>102</v>
      </c>
      <c r="AA692" s="7">
        <v>105</v>
      </c>
      <c r="AB692" s="8">
        <v>58</v>
      </c>
      <c r="AC692" s="8" t="s">
        <v>290</v>
      </c>
      <c r="AD692" s="8">
        <v>13</v>
      </c>
      <c r="AE692" s="8" t="s">
        <v>290</v>
      </c>
      <c r="AF692" s="8" t="s">
        <v>7603</v>
      </c>
      <c r="AG692" s="8">
        <v>56</v>
      </c>
      <c r="AH692" s="8">
        <v>67</v>
      </c>
      <c r="AI692" s="9">
        <v>207</v>
      </c>
      <c r="AJ692" s="9" t="s">
        <v>7603</v>
      </c>
      <c r="AK692" s="9">
        <v>207</v>
      </c>
    </row>
    <row r="693" spans="1:37">
      <c r="A693">
        <v>2014</v>
      </c>
      <c r="B693" s="10" t="s">
        <v>3523</v>
      </c>
      <c r="C693" s="11" t="s">
        <v>3524</v>
      </c>
      <c r="D693" s="11" t="s">
        <v>10398</v>
      </c>
      <c r="E693" s="11" t="s">
        <v>3527</v>
      </c>
      <c r="F693" s="11" t="s">
        <v>3495</v>
      </c>
      <c r="G693" s="11" t="s">
        <v>12755</v>
      </c>
      <c r="H693" s="11" t="s">
        <v>6937</v>
      </c>
      <c r="I693" s="11" t="str">
        <f>INDEX(CountyList!A:A, MATCH(MID(B693, 3, 3), CountyList!B:B, 0))</f>
        <v>Lake</v>
      </c>
      <c r="J693" s="29">
        <v>19</v>
      </c>
      <c r="K693" s="29">
        <v>23</v>
      </c>
      <c r="L693" s="29">
        <v>30</v>
      </c>
      <c r="M693" s="29">
        <v>20</v>
      </c>
      <c r="N693" s="29">
        <v>12</v>
      </c>
      <c r="O693" s="29">
        <v>27</v>
      </c>
      <c r="P693" s="29">
        <v>26</v>
      </c>
      <c r="Q693" s="29">
        <v>30</v>
      </c>
      <c r="R693" s="29">
        <v>39</v>
      </c>
      <c r="S693" s="29">
        <v>31</v>
      </c>
      <c r="T693" s="29" t="s">
        <v>7603</v>
      </c>
      <c r="U693" s="29" t="s">
        <v>7603</v>
      </c>
      <c r="V693" s="29" t="s">
        <v>7603</v>
      </c>
      <c r="W693" s="29" t="s">
        <v>7603</v>
      </c>
      <c r="X693" s="29" t="s">
        <v>7603</v>
      </c>
      <c r="Y693" s="29" t="s">
        <v>7603</v>
      </c>
      <c r="Z693" s="7">
        <v>150</v>
      </c>
      <c r="AA693" s="7">
        <v>107</v>
      </c>
      <c r="AB693" s="8">
        <v>204</v>
      </c>
      <c r="AC693" s="8" t="s">
        <v>7603</v>
      </c>
      <c r="AD693" s="8" t="s">
        <v>290</v>
      </c>
      <c r="AE693" s="8">
        <v>18</v>
      </c>
      <c r="AF693" s="8" t="s">
        <v>7603</v>
      </c>
      <c r="AG693" s="8">
        <v>10</v>
      </c>
      <c r="AH693" s="8">
        <v>22</v>
      </c>
      <c r="AI693" s="9">
        <v>257</v>
      </c>
      <c r="AJ693" s="9" t="s">
        <v>7603</v>
      </c>
      <c r="AK693" s="9">
        <v>257</v>
      </c>
    </row>
    <row r="694" spans="1:37">
      <c r="A694">
        <v>2014</v>
      </c>
      <c r="B694" s="10" t="s">
        <v>3528</v>
      </c>
      <c r="C694" s="11" t="s">
        <v>3529</v>
      </c>
      <c r="D694" s="11" t="s">
        <v>10401</v>
      </c>
      <c r="E694" s="11" t="s">
        <v>3531</v>
      </c>
      <c r="F694" s="11" t="s">
        <v>3467</v>
      </c>
      <c r="G694" s="11" t="s">
        <v>12756</v>
      </c>
      <c r="H694" s="11" t="s">
        <v>6940</v>
      </c>
      <c r="I694" s="11" t="str">
        <f>INDEX(CountyList!A:A, MATCH(MID(B694, 3, 3), CountyList!B:B, 0))</f>
        <v>Lake</v>
      </c>
      <c r="J694" s="29">
        <v>75</v>
      </c>
      <c r="K694" s="29">
        <v>41</v>
      </c>
      <c r="L694" s="29">
        <v>46</v>
      </c>
      <c r="M694" s="29">
        <v>48</v>
      </c>
      <c r="N694" s="29">
        <v>51</v>
      </c>
      <c r="O694" s="29">
        <v>40</v>
      </c>
      <c r="P694" s="29">
        <v>59</v>
      </c>
      <c r="Q694" s="29">
        <v>55</v>
      </c>
      <c r="R694" s="29">
        <v>38</v>
      </c>
      <c r="S694" s="29">
        <v>53</v>
      </c>
      <c r="T694" s="29" t="s">
        <v>7603</v>
      </c>
      <c r="U694" s="29" t="s">
        <v>7603</v>
      </c>
      <c r="V694" s="29" t="s">
        <v>7603</v>
      </c>
      <c r="W694" s="29" t="s">
        <v>7603</v>
      </c>
      <c r="X694" s="29">
        <v>46</v>
      </c>
      <c r="Y694" s="29" t="s">
        <v>7603</v>
      </c>
      <c r="Z694" s="7">
        <v>305</v>
      </c>
      <c r="AA694" s="7">
        <v>247</v>
      </c>
      <c r="AB694" s="8">
        <v>29</v>
      </c>
      <c r="AC694" s="8" t="s">
        <v>290</v>
      </c>
      <c r="AD694" s="8" t="s">
        <v>290</v>
      </c>
      <c r="AE694" s="8" t="s">
        <v>290</v>
      </c>
      <c r="AF694" s="8" t="s">
        <v>7603</v>
      </c>
      <c r="AG694" s="8">
        <v>493</v>
      </c>
      <c r="AH694" s="8">
        <v>16</v>
      </c>
      <c r="AI694" s="9">
        <v>552</v>
      </c>
      <c r="AJ694" s="9" t="s">
        <v>7603</v>
      </c>
      <c r="AK694" s="9">
        <v>552</v>
      </c>
    </row>
    <row r="695" spans="1:37">
      <c r="A695">
        <v>2014</v>
      </c>
      <c r="B695" s="10" t="s">
        <v>12757</v>
      </c>
      <c r="C695" s="11" t="s">
        <v>10403</v>
      </c>
      <c r="D695" s="11" t="s">
        <v>10405</v>
      </c>
      <c r="E695" s="11" t="s">
        <v>10406</v>
      </c>
      <c r="F695" s="11" t="s">
        <v>3620</v>
      </c>
      <c r="G695" s="11" t="s">
        <v>12758</v>
      </c>
      <c r="H695" s="11" t="s">
        <v>12759</v>
      </c>
      <c r="I695" s="11" t="str">
        <f>INDEX(CountyList!A:A, MATCH(MID(B695, 3, 3), CountyList!B:B, 0))</f>
        <v>Lake</v>
      </c>
      <c r="J695" s="29">
        <v>27</v>
      </c>
      <c r="K695" s="29">
        <v>13</v>
      </c>
      <c r="L695" s="29">
        <v>17</v>
      </c>
      <c r="M695" s="29">
        <v>17</v>
      </c>
      <c r="N695" s="29">
        <v>11</v>
      </c>
      <c r="O695" s="29">
        <v>12</v>
      </c>
      <c r="P695" s="29">
        <v>11</v>
      </c>
      <c r="Q695" s="29" t="s">
        <v>7603</v>
      </c>
      <c r="R695" s="29" t="s">
        <v>7603</v>
      </c>
      <c r="S695" s="29" t="s">
        <v>7603</v>
      </c>
      <c r="T695" s="29" t="s">
        <v>7603</v>
      </c>
      <c r="U695" s="29" t="s">
        <v>7603</v>
      </c>
      <c r="V695" s="29" t="s">
        <v>7603</v>
      </c>
      <c r="W695" s="29" t="s">
        <v>7603</v>
      </c>
      <c r="X695" s="29" t="s">
        <v>290</v>
      </c>
      <c r="Y695" s="29" t="s">
        <v>7603</v>
      </c>
      <c r="Z695" s="7">
        <v>59</v>
      </c>
      <c r="AA695" s="7">
        <v>53</v>
      </c>
      <c r="AB695" s="8" t="s">
        <v>290</v>
      </c>
      <c r="AC695" s="8" t="s">
        <v>7603</v>
      </c>
      <c r="AD695" s="8" t="s">
        <v>290</v>
      </c>
      <c r="AE695" s="8" t="s">
        <v>290</v>
      </c>
      <c r="AF695" s="8" t="s">
        <v>7603</v>
      </c>
      <c r="AG695" s="8">
        <v>94</v>
      </c>
      <c r="AH695" s="8">
        <v>12</v>
      </c>
      <c r="AI695" s="9">
        <v>112</v>
      </c>
      <c r="AJ695" s="9" t="s">
        <v>7603</v>
      </c>
      <c r="AK695" s="9">
        <v>112</v>
      </c>
    </row>
    <row r="696" spans="1:37">
      <c r="A696">
        <v>2014</v>
      </c>
      <c r="B696" s="10" t="s">
        <v>3532</v>
      </c>
      <c r="C696" s="11" t="s">
        <v>2699</v>
      </c>
      <c r="D696" s="11" t="s">
        <v>10410</v>
      </c>
      <c r="E696" s="11" t="s">
        <v>3534</v>
      </c>
      <c r="F696" s="11" t="s">
        <v>716</v>
      </c>
      <c r="G696" s="11" t="s">
        <v>12760</v>
      </c>
      <c r="H696" s="11" t="s">
        <v>6943</v>
      </c>
      <c r="I696" s="11" t="str">
        <f>INDEX(CountyList!A:A, MATCH(MID(B696, 3, 3), CountyList!B:B, 0))</f>
        <v>Lake</v>
      </c>
      <c r="J696" s="29">
        <v>22</v>
      </c>
      <c r="K696" s="29">
        <v>38</v>
      </c>
      <c r="L696" s="29">
        <v>46</v>
      </c>
      <c r="M696" s="29">
        <v>30</v>
      </c>
      <c r="N696" s="29">
        <v>37</v>
      </c>
      <c r="O696" s="29">
        <v>25</v>
      </c>
      <c r="P696" s="29">
        <v>27</v>
      </c>
      <c r="Q696" s="29">
        <v>24</v>
      </c>
      <c r="R696" s="29">
        <v>35</v>
      </c>
      <c r="S696" s="29">
        <v>27</v>
      </c>
      <c r="T696" s="29" t="s">
        <v>7603</v>
      </c>
      <c r="U696" s="29" t="s">
        <v>7603</v>
      </c>
      <c r="V696" s="29" t="s">
        <v>7603</v>
      </c>
      <c r="W696" s="29" t="s">
        <v>7603</v>
      </c>
      <c r="X696" s="29" t="s">
        <v>290</v>
      </c>
      <c r="Y696" s="29" t="s">
        <v>7603</v>
      </c>
      <c r="Z696" s="7">
        <v>191</v>
      </c>
      <c r="AA696" s="7">
        <v>127</v>
      </c>
      <c r="AB696" s="8">
        <v>12</v>
      </c>
      <c r="AC696" s="8" t="s">
        <v>7603</v>
      </c>
      <c r="AD696" s="8">
        <v>30</v>
      </c>
      <c r="AE696" s="8" t="s">
        <v>290</v>
      </c>
      <c r="AF696" s="8" t="s">
        <v>290</v>
      </c>
      <c r="AG696" s="8">
        <v>267</v>
      </c>
      <c r="AH696" s="8" t="s">
        <v>290</v>
      </c>
      <c r="AI696" s="9">
        <v>318</v>
      </c>
      <c r="AJ696" s="9" t="s">
        <v>7603</v>
      </c>
      <c r="AK696" s="9">
        <v>318</v>
      </c>
    </row>
    <row r="697" spans="1:37">
      <c r="A697">
        <v>2014</v>
      </c>
      <c r="B697" s="10" t="s">
        <v>12761</v>
      </c>
      <c r="C697" s="11" t="s">
        <v>10412</v>
      </c>
      <c r="D697" s="11" t="s">
        <v>12762</v>
      </c>
      <c r="E697" s="11" t="s">
        <v>10415</v>
      </c>
      <c r="F697" s="11" t="s">
        <v>3513</v>
      </c>
      <c r="G697" s="11" t="s">
        <v>12763</v>
      </c>
      <c r="H697" s="11" t="s">
        <v>12764</v>
      </c>
      <c r="I697" s="11" t="str">
        <f>INDEX(CountyList!A:A, MATCH(MID(B697, 3, 3), CountyList!B:B, 0))</f>
        <v>Lake</v>
      </c>
      <c r="J697" s="29">
        <v>33</v>
      </c>
      <c r="K697" s="29">
        <v>21</v>
      </c>
      <c r="L697" s="29">
        <v>10</v>
      </c>
      <c r="M697" s="29" t="s">
        <v>290</v>
      </c>
      <c r="N697" s="29" t="s">
        <v>290</v>
      </c>
      <c r="O697" s="29" t="s">
        <v>290</v>
      </c>
      <c r="P697" s="29" t="s">
        <v>290</v>
      </c>
      <c r="Q697" s="29" t="s">
        <v>290</v>
      </c>
      <c r="R697" s="29" t="s">
        <v>290</v>
      </c>
      <c r="S697" s="29" t="s">
        <v>290</v>
      </c>
      <c r="T697" s="29" t="s">
        <v>7603</v>
      </c>
      <c r="U697" s="29" t="s">
        <v>7603</v>
      </c>
      <c r="V697" s="29" t="s">
        <v>7603</v>
      </c>
      <c r="W697" s="29" t="s">
        <v>7603</v>
      </c>
      <c r="X697" s="29" t="s">
        <v>7603</v>
      </c>
      <c r="Y697" s="29" t="s">
        <v>7603</v>
      </c>
      <c r="Z697" s="7">
        <v>43</v>
      </c>
      <c r="AA697" s="7">
        <v>53</v>
      </c>
      <c r="AB697" s="8" t="s">
        <v>290</v>
      </c>
      <c r="AC697" s="8" t="s">
        <v>7603</v>
      </c>
      <c r="AD697" s="8" t="s">
        <v>290</v>
      </c>
      <c r="AE697" s="8" t="s">
        <v>7603</v>
      </c>
      <c r="AF697" s="8" t="s">
        <v>7603</v>
      </c>
      <c r="AG697" s="8">
        <v>85</v>
      </c>
      <c r="AH697" s="8" t="s">
        <v>290</v>
      </c>
      <c r="AI697" s="9">
        <v>96</v>
      </c>
      <c r="AJ697" s="9" t="s">
        <v>7603</v>
      </c>
      <c r="AK697" s="9">
        <v>96</v>
      </c>
    </row>
    <row r="698" spans="1:37">
      <c r="A698">
        <v>2014</v>
      </c>
      <c r="B698" s="10" t="s">
        <v>3535</v>
      </c>
      <c r="C698" s="11" t="s">
        <v>3536</v>
      </c>
      <c r="D698" s="11" t="s">
        <v>10419</v>
      </c>
      <c r="E698" s="11" t="s">
        <v>3538</v>
      </c>
      <c r="F698" s="11" t="s">
        <v>3539</v>
      </c>
      <c r="G698" s="11" t="s">
        <v>12765</v>
      </c>
      <c r="H698" s="11" t="s">
        <v>6946</v>
      </c>
      <c r="I698" s="11" t="str">
        <f>INDEX(CountyList!A:A, MATCH(MID(B698, 3, 3), CountyList!B:B, 0))</f>
        <v>Lake</v>
      </c>
      <c r="J698" s="29">
        <v>64</v>
      </c>
      <c r="K698" s="29">
        <v>34</v>
      </c>
      <c r="L698" s="29">
        <v>49</v>
      </c>
      <c r="M698" s="29">
        <v>51</v>
      </c>
      <c r="N698" s="29">
        <v>52</v>
      </c>
      <c r="O698" s="29">
        <v>49</v>
      </c>
      <c r="P698" s="29">
        <v>57</v>
      </c>
      <c r="Q698" s="29">
        <v>54</v>
      </c>
      <c r="R698" s="29">
        <v>56</v>
      </c>
      <c r="S698" s="29">
        <v>56</v>
      </c>
      <c r="T698" s="29" t="s">
        <v>7603</v>
      </c>
      <c r="U698" s="29" t="s">
        <v>7603</v>
      </c>
      <c r="V698" s="29" t="s">
        <v>7603</v>
      </c>
      <c r="W698" s="29" t="s">
        <v>7603</v>
      </c>
      <c r="X698" s="29">
        <v>41</v>
      </c>
      <c r="Y698" s="29" t="s">
        <v>7603</v>
      </c>
      <c r="Z698" s="7">
        <v>313</v>
      </c>
      <c r="AA698" s="7">
        <v>250</v>
      </c>
      <c r="AB698" s="8">
        <v>44</v>
      </c>
      <c r="AC698" s="8" t="s">
        <v>290</v>
      </c>
      <c r="AD698" s="8">
        <v>37</v>
      </c>
      <c r="AE698" s="8" t="s">
        <v>290</v>
      </c>
      <c r="AF698" s="8" t="s">
        <v>7603</v>
      </c>
      <c r="AG698" s="8">
        <v>434</v>
      </c>
      <c r="AH698" s="8">
        <v>39</v>
      </c>
      <c r="AI698" s="9">
        <v>563</v>
      </c>
      <c r="AJ698" s="9" t="s">
        <v>7603</v>
      </c>
      <c r="AK698" s="9">
        <v>563</v>
      </c>
    </row>
    <row r="699" spans="1:37">
      <c r="A699">
        <v>2014</v>
      </c>
      <c r="B699" s="10" t="s">
        <v>12766</v>
      </c>
      <c r="C699" s="11" t="s">
        <v>308</v>
      </c>
      <c r="D699" s="11" t="s">
        <v>10428</v>
      </c>
      <c r="E699" s="11" t="s">
        <v>10423</v>
      </c>
      <c r="F699" s="11" t="s">
        <v>3559</v>
      </c>
      <c r="G699" s="11" t="s">
        <v>12767</v>
      </c>
      <c r="H699" s="11" t="s">
        <v>12768</v>
      </c>
      <c r="I699" s="11" t="str">
        <f>INDEX(CountyList!A:A, MATCH(MID(B699, 3, 3), CountyList!B:B, 0))</f>
        <v>Lake</v>
      </c>
      <c r="J699" s="29">
        <v>16</v>
      </c>
      <c r="K699" s="29">
        <v>19</v>
      </c>
      <c r="L699" s="29">
        <v>18</v>
      </c>
      <c r="M699" s="29">
        <v>20</v>
      </c>
      <c r="N699" s="29">
        <v>16</v>
      </c>
      <c r="O699" s="29">
        <v>16</v>
      </c>
      <c r="P699" s="29">
        <v>17</v>
      </c>
      <c r="Q699" s="29">
        <v>16</v>
      </c>
      <c r="R699" s="29">
        <v>10</v>
      </c>
      <c r="S699" s="29">
        <v>16</v>
      </c>
      <c r="T699" s="29" t="s">
        <v>7603</v>
      </c>
      <c r="U699" s="29" t="s">
        <v>7603</v>
      </c>
      <c r="V699" s="29" t="s">
        <v>7603</v>
      </c>
      <c r="W699" s="29" t="s">
        <v>7603</v>
      </c>
      <c r="X699" s="29" t="s">
        <v>290</v>
      </c>
      <c r="Y699" s="29" t="s">
        <v>7603</v>
      </c>
      <c r="Z699" s="7">
        <v>92</v>
      </c>
      <c r="AA699" s="7">
        <v>76</v>
      </c>
      <c r="AB699" s="8" t="s">
        <v>290</v>
      </c>
      <c r="AC699" s="8" t="s">
        <v>290</v>
      </c>
      <c r="AD699" s="8">
        <v>13</v>
      </c>
      <c r="AE699" s="8" t="s">
        <v>290</v>
      </c>
      <c r="AF699" s="8" t="s">
        <v>7603</v>
      </c>
      <c r="AG699" s="8">
        <v>141</v>
      </c>
      <c r="AH699" s="8" t="s">
        <v>290</v>
      </c>
      <c r="AI699" s="9">
        <v>168</v>
      </c>
      <c r="AJ699" s="9" t="s">
        <v>7603</v>
      </c>
      <c r="AK699" s="9">
        <v>168</v>
      </c>
    </row>
    <row r="700" spans="1:37">
      <c r="A700">
        <v>2014</v>
      </c>
      <c r="B700" s="10" t="s">
        <v>12769</v>
      </c>
      <c r="C700" s="11" t="s">
        <v>10426</v>
      </c>
      <c r="D700" s="11" t="s">
        <v>10428</v>
      </c>
      <c r="E700" s="11" t="s">
        <v>3645</v>
      </c>
      <c r="F700" s="11" t="s">
        <v>3646</v>
      </c>
      <c r="G700" s="11" t="s">
        <v>12770</v>
      </c>
      <c r="H700" s="11" t="s">
        <v>7018</v>
      </c>
      <c r="I700" s="11" t="str">
        <f>INDEX(CountyList!A:A, MATCH(MID(B700, 3, 3), CountyList!B:B, 0))</f>
        <v>Lake</v>
      </c>
      <c r="J700" s="29">
        <v>22</v>
      </c>
      <c r="K700" s="29">
        <v>23</v>
      </c>
      <c r="L700" s="29">
        <v>12</v>
      </c>
      <c r="M700" s="29">
        <v>26</v>
      </c>
      <c r="N700" s="29">
        <v>13</v>
      </c>
      <c r="O700" s="29">
        <v>14</v>
      </c>
      <c r="P700" s="29">
        <v>12</v>
      </c>
      <c r="Q700" s="29" t="s">
        <v>7603</v>
      </c>
      <c r="R700" s="29" t="s">
        <v>7603</v>
      </c>
      <c r="S700" s="29" t="s">
        <v>7603</v>
      </c>
      <c r="T700" s="29" t="s">
        <v>7603</v>
      </c>
      <c r="U700" s="29" t="s">
        <v>7603</v>
      </c>
      <c r="V700" s="29" t="s">
        <v>7603</v>
      </c>
      <c r="W700" s="29" t="s">
        <v>7603</v>
      </c>
      <c r="X700" s="29" t="s">
        <v>7603</v>
      </c>
      <c r="Y700" s="29" t="s">
        <v>7603</v>
      </c>
      <c r="Z700" s="7">
        <v>54</v>
      </c>
      <c r="AA700" s="7">
        <v>68</v>
      </c>
      <c r="AB700" s="8" t="s">
        <v>290</v>
      </c>
      <c r="AC700" s="8" t="s">
        <v>7603</v>
      </c>
      <c r="AD700" s="8" t="s">
        <v>290</v>
      </c>
      <c r="AE700" s="8" t="s">
        <v>7603</v>
      </c>
      <c r="AF700" s="8" t="s">
        <v>7603</v>
      </c>
      <c r="AG700" s="8">
        <v>97</v>
      </c>
      <c r="AH700" s="8">
        <v>14</v>
      </c>
      <c r="AI700" s="9">
        <v>122</v>
      </c>
      <c r="AJ700" s="9" t="s">
        <v>7603</v>
      </c>
      <c r="AK700" s="9">
        <v>122</v>
      </c>
    </row>
    <row r="701" spans="1:37">
      <c r="A701">
        <v>2014</v>
      </c>
      <c r="B701" s="10" t="s">
        <v>12771</v>
      </c>
      <c r="C701" s="11" t="s">
        <v>10430</v>
      </c>
      <c r="D701" s="11" t="s">
        <v>10405</v>
      </c>
      <c r="E701" s="11" t="s">
        <v>10432</v>
      </c>
      <c r="F701" s="11" t="s">
        <v>3620</v>
      </c>
      <c r="G701" s="11" t="s">
        <v>12772</v>
      </c>
      <c r="H701" s="11" t="s">
        <v>12773</v>
      </c>
      <c r="I701" s="11" t="str">
        <f>INDEX(CountyList!A:A, MATCH(MID(B701, 3, 3), CountyList!B:B, 0))</f>
        <v>Lake</v>
      </c>
      <c r="J701" s="29">
        <v>14</v>
      </c>
      <c r="K701" s="29">
        <v>11</v>
      </c>
      <c r="L701" s="29" t="s">
        <v>290</v>
      </c>
      <c r="M701" s="29">
        <v>12</v>
      </c>
      <c r="N701" s="29" t="s">
        <v>290</v>
      </c>
      <c r="O701" s="29">
        <v>12</v>
      </c>
      <c r="P701" s="29">
        <v>10</v>
      </c>
      <c r="Q701" s="29" t="s">
        <v>7603</v>
      </c>
      <c r="R701" s="29" t="s">
        <v>7603</v>
      </c>
      <c r="S701" s="29" t="s">
        <v>7603</v>
      </c>
      <c r="T701" s="29" t="s">
        <v>7603</v>
      </c>
      <c r="U701" s="29" t="s">
        <v>7603</v>
      </c>
      <c r="V701" s="29" t="s">
        <v>7603</v>
      </c>
      <c r="W701" s="29" t="s">
        <v>7603</v>
      </c>
      <c r="X701" s="29" t="s">
        <v>290</v>
      </c>
      <c r="Y701" s="29" t="s">
        <v>7603</v>
      </c>
      <c r="Z701" s="7">
        <v>30</v>
      </c>
      <c r="AA701" s="7">
        <v>50</v>
      </c>
      <c r="AB701" s="8">
        <v>35</v>
      </c>
      <c r="AC701" s="8" t="s">
        <v>7603</v>
      </c>
      <c r="AD701" s="8" t="s">
        <v>290</v>
      </c>
      <c r="AE701" s="8" t="s">
        <v>290</v>
      </c>
      <c r="AF701" s="8" t="s">
        <v>290</v>
      </c>
      <c r="AG701" s="8">
        <v>28</v>
      </c>
      <c r="AH701" s="8" t="s">
        <v>290</v>
      </c>
      <c r="AI701" s="9">
        <v>80</v>
      </c>
      <c r="AJ701" s="9" t="s">
        <v>7603</v>
      </c>
      <c r="AK701" s="9">
        <v>80</v>
      </c>
    </row>
    <row r="702" spans="1:37">
      <c r="A702">
        <v>2014</v>
      </c>
      <c r="B702" s="10" t="s">
        <v>3548</v>
      </c>
      <c r="C702" s="11" t="s">
        <v>3549</v>
      </c>
      <c r="D702" s="11" t="s">
        <v>12774</v>
      </c>
      <c r="E702" s="11" t="s">
        <v>3552</v>
      </c>
      <c r="F702" s="11" t="s">
        <v>3553</v>
      </c>
      <c r="G702" s="11" t="s">
        <v>12775</v>
      </c>
      <c r="H702" s="11" t="s">
        <v>12776</v>
      </c>
      <c r="I702" s="11" t="str">
        <f>INDEX(CountyList!A:A, MATCH(MID(B702, 3, 3), CountyList!B:B, 0))</f>
        <v>Lake</v>
      </c>
      <c r="J702" s="29">
        <v>15</v>
      </c>
      <c r="K702" s="29" t="s">
        <v>290</v>
      </c>
      <c r="L702" s="29" t="s">
        <v>290</v>
      </c>
      <c r="M702" s="29" t="s">
        <v>290</v>
      </c>
      <c r="N702" s="29" t="s">
        <v>290</v>
      </c>
      <c r="O702" s="29" t="s">
        <v>290</v>
      </c>
      <c r="P702" s="29" t="s">
        <v>290</v>
      </c>
      <c r="Q702" s="29" t="s">
        <v>290</v>
      </c>
      <c r="R702" s="29" t="s">
        <v>290</v>
      </c>
      <c r="S702" s="29" t="s">
        <v>290</v>
      </c>
      <c r="T702" s="29" t="s">
        <v>7603</v>
      </c>
      <c r="U702" s="29" t="s">
        <v>7603</v>
      </c>
      <c r="V702" s="29" t="s">
        <v>7603</v>
      </c>
      <c r="W702" s="29" t="s">
        <v>7603</v>
      </c>
      <c r="X702" s="29" t="s">
        <v>7603</v>
      </c>
      <c r="Y702" s="29" t="s">
        <v>7603</v>
      </c>
      <c r="Z702" s="7">
        <v>41</v>
      </c>
      <c r="AA702" s="7">
        <v>32</v>
      </c>
      <c r="AB702" s="8" t="s">
        <v>290</v>
      </c>
      <c r="AC702" s="8" t="s">
        <v>7603</v>
      </c>
      <c r="AD702" s="8" t="s">
        <v>290</v>
      </c>
      <c r="AE702" s="8">
        <v>12</v>
      </c>
      <c r="AF702" s="8" t="s">
        <v>7603</v>
      </c>
      <c r="AG702" s="8">
        <v>53</v>
      </c>
      <c r="AH702" s="8" t="s">
        <v>290</v>
      </c>
      <c r="AI702" s="9">
        <v>73</v>
      </c>
      <c r="AJ702" s="9" t="s">
        <v>7603</v>
      </c>
      <c r="AK702" s="9">
        <v>73</v>
      </c>
    </row>
    <row r="703" spans="1:37">
      <c r="A703">
        <v>2014</v>
      </c>
      <c r="B703" s="10" t="s">
        <v>3554</v>
      </c>
      <c r="C703" s="11" t="s">
        <v>3555</v>
      </c>
      <c r="D703" s="11" t="s">
        <v>10436</v>
      </c>
      <c r="E703" s="11" t="s">
        <v>3558</v>
      </c>
      <c r="F703" s="11" t="s">
        <v>3559</v>
      </c>
      <c r="G703" s="11" t="s">
        <v>12777</v>
      </c>
      <c r="H703" s="11" t="s">
        <v>12778</v>
      </c>
      <c r="I703" s="11" t="str">
        <f>INDEX(CountyList!A:A, MATCH(MID(B703, 3, 3), CountyList!B:B, 0))</f>
        <v>Lake</v>
      </c>
      <c r="J703" s="29">
        <v>19</v>
      </c>
      <c r="K703" s="29">
        <v>16</v>
      </c>
      <c r="L703" s="29">
        <v>19</v>
      </c>
      <c r="M703" s="29">
        <v>15</v>
      </c>
      <c r="N703" s="29" t="s">
        <v>290</v>
      </c>
      <c r="O703" s="29">
        <v>12</v>
      </c>
      <c r="P703" s="29">
        <v>12</v>
      </c>
      <c r="Q703" s="29">
        <v>22</v>
      </c>
      <c r="R703" s="29" t="s">
        <v>290</v>
      </c>
      <c r="S703" s="29">
        <v>10</v>
      </c>
      <c r="T703" s="29" t="s">
        <v>7603</v>
      </c>
      <c r="U703" s="29" t="s">
        <v>7603</v>
      </c>
      <c r="V703" s="29" t="s">
        <v>7603</v>
      </c>
      <c r="W703" s="29" t="s">
        <v>7603</v>
      </c>
      <c r="X703" s="29" t="s">
        <v>7603</v>
      </c>
      <c r="Y703" s="29" t="s">
        <v>7603</v>
      </c>
      <c r="Z703" s="7">
        <v>62</v>
      </c>
      <c r="AA703" s="7">
        <v>79</v>
      </c>
      <c r="AB703" s="8" t="s">
        <v>7603</v>
      </c>
      <c r="AC703" s="8" t="s">
        <v>7603</v>
      </c>
      <c r="AD703" s="8" t="s">
        <v>290</v>
      </c>
      <c r="AE703" s="8" t="s">
        <v>290</v>
      </c>
      <c r="AF703" s="8" t="s">
        <v>7603</v>
      </c>
      <c r="AG703" s="8">
        <v>129</v>
      </c>
      <c r="AH703" s="8" t="s">
        <v>290</v>
      </c>
      <c r="AI703" s="9">
        <v>141</v>
      </c>
      <c r="AJ703" s="9" t="s">
        <v>7603</v>
      </c>
      <c r="AK703" s="9">
        <v>141</v>
      </c>
    </row>
    <row r="704" spans="1:37">
      <c r="A704">
        <v>2014</v>
      </c>
      <c r="B704" s="10" t="s">
        <v>3561</v>
      </c>
      <c r="C704" s="11" t="s">
        <v>3562</v>
      </c>
      <c r="D704" s="11" t="s">
        <v>12779</v>
      </c>
      <c r="E704" s="11" t="s">
        <v>3564</v>
      </c>
      <c r="F704" s="11" t="s">
        <v>3467</v>
      </c>
      <c r="G704" s="11" t="s">
        <v>12780</v>
      </c>
      <c r="H704" s="11" t="s">
        <v>6952</v>
      </c>
      <c r="I704" s="11" t="str">
        <f>INDEX(CountyList!A:A, MATCH(MID(B704, 3, 3), CountyList!B:B, 0))</f>
        <v>Lake</v>
      </c>
      <c r="J704" s="29">
        <v>39</v>
      </c>
      <c r="K704" s="29">
        <v>27</v>
      </c>
      <c r="L704" s="29">
        <v>25</v>
      </c>
      <c r="M704" s="29">
        <v>23</v>
      </c>
      <c r="N704" s="29">
        <v>29</v>
      </c>
      <c r="O704" s="29">
        <v>29</v>
      </c>
      <c r="P704" s="29">
        <v>48</v>
      </c>
      <c r="Q704" s="29">
        <v>30</v>
      </c>
      <c r="R704" s="29">
        <v>37</v>
      </c>
      <c r="S704" s="29">
        <v>39</v>
      </c>
      <c r="T704" s="29" t="s">
        <v>7603</v>
      </c>
      <c r="U704" s="29" t="s">
        <v>7603</v>
      </c>
      <c r="V704" s="29" t="s">
        <v>7603</v>
      </c>
      <c r="W704" s="29" t="s">
        <v>7603</v>
      </c>
      <c r="X704" s="29" t="s">
        <v>7603</v>
      </c>
      <c r="Y704" s="29" t="s">
        <v>7603</v>
      </c>
      <c r="Z704" s="7">
        <v>153</v>
      </c>
      <c r="AA704" s="7">
        <v>173</v>
      </c>
      <c r="AB704" s="8" t="s">
        <v>290</v>
      </c>
      <c r="AC704" s="8" t="s">
        <v>7603</v>
      </c>
      <c r="AD704" s="8">
        <v>19</v>
      </c>
      <c r="AE704" s="8">
        <v>24</v>
      </c>
      <c r="AF704" s="8" t="s">
        <v>7603</v>
      </c>
      <c r="AG704" s="8">
        <v>260</v>
      </c>
      <c r="AH704" s="8">
        <v>14</v>
      </c>
      <c r="AI704" s="9">
        <v>326</v>
      </c>
      <c r="AJ704" s="9" t="s">
        <v>7603</v>
      </c>
      <c r="AK704" s="9">
        <v>326</v>
      </c>
    </row>
    <row r="705" spans="1:37">
      <c r="A705">
        <v>2014</v>
      </c>
      <c r="B705" s="10" t="s">
        <v>3565</v>
      </c>
      <c r="C705" s="11" t="s">
        <v>3566</v>
      </c>
      <c r="D705" s="11" t="s">
        <v>10440</v>
      </c>
      <c r="E705" s="11" t="s">
        <v>3569</v>
      </c>
      <c r="F705" s="11" t="s">
        <v>3467</v>
      </c>
      <c r="G705" s="11" t="s">
        <v>12781</v>
      </c>
      <c r="H705" s="11" t="s">
        <v>6955</v>
      </c>
      <c r="I705" s="11" t="str">
        <f>INDEX(CountyList!A:A, MATCH(MID(B705, 3, 3), CountyList!B:B, 0))</f>
        <v>Lake</v>
      </c>
      <c r="J705" s="29">
        <v>19</v>
      </c>
      <c r="K705" s="29">
        <v>20</v>
      </c>
      <c r="L705" s="29">
        <v>16</v>
      </c>
      <c r="M705" s="29">
        <v>15</v>
      </c>
      <c r="N705" s="29">
        <v>10</v>
      </c>
      <c r="O705" s="29">
        <v>19</v>
      </c>
      <c r="P705" s="29">
        <v>16</v>
      </c>
      <c r="Q705" s="29">
        <v>12</v>
      </c>
      <c r="R705" s="29">
        <v>12</v>
      </c>
      <c r="S705" s="29">
        <v>13</v>
      </c>
      <c r="T705" s="29" t="s">
        <v>7603</v>
      </c>
      <c r="U705" s="29" t="s">
        <v>7603</v>
      </c>
      <c r="V705" s="29" t="s">
        <v>7603</v>
      </c>
      <c r="W705" s="29" t="s">
        <v>7603</v>
      </c>
      <c r="X705" s="29" t="s">
        <v>7603</v>
      </c>
      <c r="Y705" s="29" t="s">
        <v>7603</v>
      </c>
      <c r="Z705" s="7">
        <v>80</v>
      </c>
      <c r="AA705" s="7">
        <v>72</v>
      </c>
      <c r="AB705" s="8" t="s">
        <v>290</v>
      </c>
      <c r="AC705" s="8" t="s">
        <v>7603</v>
      </c>
      <c r="AD705" s="8">
        <v>14</v>
      </c>
      <c r="AE705" s="8">
        <v>15</v>
      </c>
      <c r="AF705" s="8" t="s">
        <v>7603</v>
      </c>
      <c r="AG705" s="8">
        <v>103</v>
      </c>
      <c r="AH705" s="8">
        <v>13</v>
      </c>
      <c r="AI705" s="9">
        <v>152</v>
      </c>
      <c r="AJ705" s="9" t="s">
        <v>7603</v>
      </c>
      <c r="AK705" s="9">
        <v>152</v>
      </c>
    </row>
    <row r="706" spans="1:37">
      <c r="A706">
        <v>2014</v>
      </c>
      <c r="B706" s="10" t="s">
        <v>3570</v>
      </c>
      <c r="C706" s="11" t="s">
        <v>3571</v>
      </c>
      <c r="D706" s="11" t="s">
        <v>10443</v>
      </c>
      <c r="E706" s="11" t="s">
        <v>3572</v>
      </c>
      <c r="F706" s="11" t="s">
        <v>3518</v>
      </c>
      <c r="G706" s="11" t="s">
        <v>12782</v>
      </c>
      <c r="H706" s="11" t="s">
        <v>6958</v>
      </c>
      <c r="I706" s="11" t="str">
        <f>INDEX(CountyList!A:A, MATCH(MID(B706, 3, 3), CountyList!B:B, 0))</f>
        <v>Lake</v>
      </c>
      <c r="J706" s="29">
        <v>21</v>
      </c>
      <c r="K706" s="29">
        <v>23</v>
      </c>
      <c r="L706" s="29">
        <v>18</v>
      </c>
      <c r="M706" s="29">
        <v>17</v>
      </c>
      <c r="N706" s="29">
        <v>19</v>
      </c>
      <c r="O706" s="29">
        <v>20</v>
      </c>
      <c r="P706" s="29" t="s">
        <v>290</v>
      </c>
      <c r="Q706" s="29">
        <v>15</v>
      </c>
      <c r="R706" s="29" t="s">
        <v>290</v>
      </c>
      <c r="S706" s="29">
        <v>14</v>
      </c>
      <c r="T706" s="29">
        <v>15</v>
      </c>
      <c r="U706" s="29">
        <v>15</v>
      </c>
      <c r="V706" s="29">
        <v>10</v>
      </c>
      <c r="W706" s="29">
        <v>10</v>
      </c>
      <c r="X706" s="29">
        <v>11</v>
      </c>
      <c r="Y706" s="29" t="s">
        <v>7603</v>
      </c>
      <c r="Z706" s="7">
        <v>111</v>
      </c>
      <c r="AA706" s="7">
        <v>113</v>
      </c>
      <c r="AB706" s="8">
        <v>11</v>
      </c>
      <c r="AC706" s="8" t="s">
        <v>7603</v>
      </c>
      <c r="AD706" s="8">
        <v>12</v>
      </c>
      <c r="AE706" s="8">
        <v>21</v>
      </c>
      <c r="AF706" s="8" t="s">
        <v>7603</v>
      </c>
      <c r="AG706" s="8">
        <v>159</v>
      </c>
      <c r="AH706" s="8">
        <v>21</v>
      </c>
      <c r="AI706" s="9">
        <v>174</v>
      </c>
      <c r="AJ706" s="9">
        <v>50</v>
      </c>
      <c r="AK706" s="9">
        <v>224</v>
      </c>
    </row>
    <row r="707" spans="1:37">
      <c r="A707">
        <v>2014</v>
      </c>
      <c r="B707" s="10" t="s">
        <v>3576</v>
      </c>
      <c r="C707" s="11" t="s">
        <v>3577</v>
      </c>
      <c r="D707" s="11" t="s">
        <v>6962</v>
      </c>
      <c r="E707" s="11" t="s">
        <v>3579</v>
      </c>
      <c r="F707" s="11" t="s">
        <v>3495</v>
      </c>
      <c r="G707" s="11" t="s">
        <v>12783</v>
      </c>
      <c r="H707" s="11" t="s">
        <v>6964</v>
      </c>
      <c r="I707" s="11" t="str">
        <f>INDEX(CountyList!A:A, MATCH(MID(B707, 3, 3), CountyList!B:B, 0))</f>
        <v>Lake</v>
      </c>
      <c r="J707" s="29">
        <v>10</v>
      </c>
      <c r="K707" s="29">
        <v>15</v>
      </c>
      <c r="L707" s="29">
        <v>14</v>
      </c>
      <c r="M707" s="29">
        <v>20</v>
      </c>
      <c r="N707" s="29">
        <v>15</v>
      </c>
      <c r="O707" s="29">
        <v>12</v>
      </c>
      <c r="P707" s="29">
        <v>17</v>
      </c>
      <c r="Q707" s="29">
        <v>14</v>
      </c>
      <c r="R707" s="29" t="s">
        <v>290</v>
      </c>
      <c r="S707" s="29">
        <v>12</v>
      </c>
      <c r="T707" s="29" t="s">
        <v>290</v>
      </c>
      <c r="U707" s="29" t="s">
        <v>290</v>
      </c>
      <c r="V707" s="29" t="s">
        <v>290</v>
      </c>
      <c r="W707" s="29">
        <v>10</v>
      </c>
      <c r="X707" s="29" t="s">
        <v>7603</v>
      </c>
      <c r="Y707" s="29" t="s">
        <v>7603</v>
      </c>
      <c r="Z707" s="7">
        <v>89</v>
      </c>
      <c r="AA707" s="7">
        <v>83</v>
      </c>
      <c r="AB707" s="8">
        <v>36</v>
      </c>
      <c r="AC707" s="8" t="s">
        <v>7603</v>
      </c>
      <c r="AD707" s="8">
        <v>17</v>
      </c>
      <c r="AE707" s="8">
        <v>54</v>
      </c>
      <c r="AF707" s="8" t="s">
        <v>7603</v>
      </c>
      <c r="AG707" s="8">
        <v>45</v>
      </c>
      <c r="AH707" s="8">
        <v>20</v>
      </c>
      <c r="AI707" s="9">
        <v>138</v>
      </c>
      <c r="AJ707" s="9">
        <v>34</v>
      </c>
      <c r="AK707" s="9">
        <v>172</v>
      </c>
    </row>
    <row r="708" spans="1:37">
      <c r="A708">
        <v>2014</v>
      </c>
      <c r="B708" s="10" t="s">
        <v>3585</v>
      </c>
      <c r="C708" s="11" t="s">
        <v>3586</v>
      </c>
      <c r="D708" s="11" t="s">
        <v>10453</v>
      </c>
      <c r="E708" s="11" t="s">
        <v>10454</v>
      </c>
      <c r="F708" s="11" t="s">
        <v>3495</v>
      </c>
      <c r="G708" s="11" t="s">
        <v>12784</v>
      </c>
      <c r="H708" s="11" t="s">
        <v>12785</v>
      </c>
      <c r="I708" s="11" t="str">
        <f>INDEX(CountyList!A:A, MATCH(MID(B708, 3, 3), CountyList!B:B, 0))</f>
        <v>Lake</v>
      </c>
      <c r="J708" s="29" t="s">
        <v>7603</v>
      </c>
      <c r="K708" s="29" t="s">
        <v>7603</v>
      </c>
      <c r="L708" s="29" t="s">
        <v>7603</v>
      </c>
      <c r="M708" s="29" t="s">
        <v>7603</v>
      </c>
      <c r="N708" s="29" t="s">
        <v>7603</v>
      </c>
      <c r="O708" s="29" t="s">
        <v>7603</v>
      </c>
      <c r="P708" s="29" t="s">
        <v>7603</v>
      </c>
      <c r="Q708" s="29" t="s">
        <v>7603</v>
      </c>
      <c r="R708" s="29" t="s">
        <v>7603</v>
      </c>
      <c r="S708" s="29" t="s">
        <v>7603</v>
      </c>
      <c r="T708" s="29">
        <v>107</v>
      </c>
      <c r="U708" s="29">
        <v>87</v>
      </c>
      <c r="V708" s="29">
        <v>75</v>
      </c>
      <c r="W708" s="29">
        <v>61</v>
      </c>
      <c r="X708" s="29" t="s">
        <v>7603</v>
      </c>
      <c r="Y708" s="29" t="s">
        <v>7603</v>
      </c>
      <c r="Z708" s="7">
        <v>180</v>
      </c>
      <c r="AA708" s="7">
        <v>150</v>
      </c>
      <c r="AB708" s="8">
        <v>292</v>
      </c>
      <c r="AC708" s="8" t="s">
        <v>7603</v>
      </c>
      <c r="AD708" s="8" t="s">
        <v>290</v>
      </c>
      <c r="AE708" s="8">
        <v>33</v>
      </c>
      <c r="AF708" s="8" t="s">
        <v>7603</v>
      </c>
      <c r="AG708" s="8" t="s">
        <v>290</v>
      </c>
      <c r="AH708" s="8" t="s">
        <v>7603</v>
      </c>
      <c r="AI708" s="9" t="s">
        <v>7603</v>
      </c>
      <c r="AJ708" s="9">
        <v>330</v>
      </c>
      <c r="AK708" s="9">
        <v>330</v>
      </c>
    </row>
    <row r="709" spans="1:37">
      <c r="A709">
        <v>2014</v>
      </c>
      <c r="B709" s="10" t="s">
        <v>3608</v>
      </c>
      <c r="C709" s="11" t="s">
        <v>3609</v>
      </c>
      <c r="D709" s="11" t="s">
        <v>10458</v>
      </c>
      <c r="E709" s="11" t="s">
        <v>3611</v>
      </c>
      <c r="F709" s="11" t="s">
        <v>3467</v>
      </c>
      <c r="G709" s="11" t="s">
        <v>12786</v>
      </c>
      <c r="H709" s="11" t="s">
        <v>6988</v>
      </c>
      <c r="I709" s="11" t="str">
        <f>INDEX(CountyList!A:A, MATCH(MID(B709, 3, 3), CountyList!B:B, 0))</f>
        <v>Lake</v>
      </c>
      <c r="J709" s="29" t="s">
        <v>7603</v>
      </c>
      <c r="K709" s="29" t="s">
        <v>7603</v>
      </c>
      <c r="L709" s="29" t="s">
        <v>7603</v>
      </c>
      <c r="M709" s="29" t="s">
        <v>7603</v>
      </c>
      <c r="N709" s="29" t="s">
        <v>7603</v>
      </c>
      <c r="O709" s="29" t="s">
        <v>7603</v>
      </c>
      <c r="P709" s="29" t="s">
        <v>7603</v>
      </c>
      <c r="Q709" s="29" t="s">
        <v>7603</v>
      </c>
      <c r="R709" s="29" t="s">
        <v>7603</v>
      </c>
      <c r="S709" s="29" t="s">
        <v>7603</v>
      </c>
      <c r="T709" s="29">
        <v>38</v>
      </c>
      <c r="U709" s="29">
        <v>46</v>
      </c>
      <c r="V709" s="29">
        <v>43</v>
      </c>
      <c r="W709" s="29">
        <v>38</v>
      </c>
      <c r="X709" s="29" t="s">
        <v>7603</v>
      </c>
      <c r="Y709" s="29">
        <v>13</v>
      </c>
      <c r="Z709" s="7">
        <v>178</v>
      </c>
      <c r="AA709" s="7" t="s">
        <v>7603</v>
      </c>
      <c r="AB709" s="8">
        <v>21</v>
      </c>
      <c r="AC709" s="8" t="s">
        <v>7603</v>
      </c>
      <c r="AD709" s="8">
        <v>26</v>
      </c>
      <c r="AE709" s="8" t="s">
        <v>290</v>
      </c>
      <c r="AF709" s="8" t="s">
        <v>7603</v>
      </c>
      <c r="AG709" s="8">
        <v>127</v>
      </c>
      <c r="AH709" s="8" t="s">
        <v>7603</v>
      </c>
      <c r="AI709" s="9" t="s">
        <v>7603</v>
      </c>
      <c r="AJ709" s="9">
        <v>178</v>
      </c>
      <c r="AK709" s="9">
        <v>178</v>
      </c>
    </row>
    <row r="710" spans="1:37">
      <c r="A710">
        <v>2014</v>
      </c>
      <c r="B710" s="10" t="s">
        <v>3612</v>
      </c>
      <c r="C710" s="11" t="s">
        <v>3613</v>
      </c>
      <c r="D710" s="11" t="s">
        <v>6989</v>
      </c>
      <c r="E710" s="11" t="s">
        <v>3615</v>
      </c>
      <c r="F710" s="11" t="s">
        <v>3467</v>
      </c>
      <c r="G710" s="11" t="s">
        <v>12787</v>
      </c>
      <c r="H710" s="11" t="s">
        <v>6991</v>
      </c>
      <c r="I710" s="11" t="str">
        <f>INDEX(CountyList!A:A, MATCH(MID(B710, 3, 3), CountyList!B:B, 0))</f>
        <v>Lake</v>
      </c>
      <c r="J710" s="29" t="s">
        <v>7603</v>
      </c>
      <c r="K710" s="29" t="s">
        <v>7603</v>
      </c>
      <c r="L710" s="29" t="s">
        <v>7603</v>
      </c>
      <c r="M710" s="29" t="s">
        <v>7603</v>
      </c>
      <c r="N710" s="29" t="s">
        <v>7603</v>
      </c>
      <c r="O710" s="29" t="s">
        <v>7603</v>
      </c>
      <c r="P710" s="29" t="s">
        <v>7603</v>
      </c>
      <c r="Q710" s="29" t="s">
        <v>7603</v>
      </c>
      <c r="R710" s="29" t="s">
        <v>7603</v>
      </c>
      <c r="S710" s="29" t="s">
        <v>7603</v>
      </c>
      <c r="T710" s="29">
        <v>83</v>
      </c>
      <c r="U710" s="29">
        <v>112</v>
      </c>
      <c r="V710" s="29">
        <v>124</v>
      </c>
      <c r="W710" s="29">
        <v>115</v>
      </c>
      <c r="X710" s="29" t="s">
        <v>7603</v>
      </c>
      <c r="Y710" s="29" t="s">
        <v>7603</v>
      </c>
      <c r="Z710" s="7">
        <v>202</v>
      </c>
      <c r="AA710" s="7">
        <v>232</v>
      </c>
      <c r="AB710" s="8">
        <v>21</v>
      </c>
      <c r="AC710" s="8" t="s">
        <v>7603</v>
      </c>
      <c r="AD710" s="8">
        <v>113</v>
      </c>
      <c r="AE710" s="8">
        <v>27</v>
      </c>
      <c r="AF710" s="8" t="s">
        <v>7603</v>
      </c>
      <c r="AG710" s="8">
        <v>257</v>
      </c>
      <c r="AH710" s="8">
        <v>16</v>
      </c>
      <c r="AI710" s="9" t="s">
        <v>7603</v>
      </c>
      <c r="AJ710" s="9">
        <v>434</v>
      </c>
      <c r="AK710" s="9">
        <v>434</v>
      </c>
    </row>
    <row r="711" spans="1:37">
      <c r="A711">
        <v>2014</v>
      </c>
      <c r="B711" s="10" t="s">
        <v>3616</v>
      </c>
      <c r="C711" s="11" t="s">
        <v>3617</v>
      </c>
      <c r="D711" s="11" t="s">
        <v>12788</v>
      </c>
      <c r="E711" s="11" t="s">
        <v>3619</v>
      </c>
      <c r="F711" s="11" t="s">
        <v>3620</v>
      </c>
      <c r="G711" s="11" t="s">
        <v>12789</v>
      </c>
      <c r="H711" s="11" t="s">
        <v>6994</v>
      </c>
      <c r="I711" s="11" t="str">
        <f>INDEX(CountyList!A:A, MATCH(MID(B711, 3, 3), CountyList!B:B, 0))</f>
        <v>Lake</v>
      </c>
      <c r="J711" s="29" t="s">
        <v>7603</v>
      </c>
      <c r="K711" s="29" t="s">
        <v>7603</v>
      </c>
      <c r="L711" s="29" t="s">
        <v>7603</v>
      </c>
      <c r="M711" s="29" t="s">
        <v>7603</v>
      </c>
      <c r="N711" s="29" t="s">
        <v>7603</v>
      </c>
      <c r="O711" s="29" t="s">
        <v>7603</v>
      </c>
      <c r="P711" s="29" t="s">
        <v>7603</v>
      </c>
      <c r="Q711" s="29" t="s">
        <v>7603</v>
      </c>
      <c r="R711" s="29" t="s">
        <v>7603</v>
      </c>
      <c r="S711" s="29" t="s">
        <v>7603</v>
      </c>
      <c r="T711" s="29">
        <v>345</v>
      </c>
      <c r="U711" s="29">
        <v>337</v>
      </c>
      <c r="V711" s="29">
        <v>295</v>
      </c>
      <c r="W711" s="29">
        <v>314</v>
      </c>
      <c r="X711" s="29" t="s">
        <v>7603</v>
      </c>
      <c r="Y711" s="29">
        <v>43</v>
      </c>
      <c r="Z711" s="7">
        <v>686</v>
      </c>
      <c r="AA711" s="7">
        <v>648</v>
      </c>
      <c r="AB711" s="8">
        <v>67</v>
      </c>
      <c r="AC711" s="8" t="s">
        <v>290</v>
      </c>
      <c r="AD711" s="8">
        <v>76</v>
      </c>
      <c r="AE711" s="8">
        <v>28</v>
      </c>
      <c r="AF711" s="8" t="s">
        <v>290</v>
      </c>
      <c r="AG711" s="8">
        <v>1114</v>
      </c>
      <c r="AH711" s="8">
        <v>41</v>
      </c>
      <c r="AI711" s="9" t="s">
        <v>7603</v>
      </c>
      <c r="AJ711" s="9">
        <v>1334</v>
      </c>
      <c r="AK711" s="9">
        <v>1334</v>
      </c>
    </row>
    <row r="712" spans="1:37">
      <c r="A712">
        <v>2014</v>
      </c>
      <c r="B712" s="10" t="s">
        <v>4769</v>
      </c>
      <c r="C712" s="11" t="s">
        <v>4770</v>
      </c>
      <c r="D712" s="11" t="s">
        <v>12790</v>
      </c>
      <c r="E712" s="11" t="s">
        <v>4772</v>
      </c>
      <c r="F712" s="11" t="s">
        <v>3546</v>
      </c>
      <c r="G712" s="11" t="s">
        <v>12791</v>
      </c>
      <c r="H712" s="11" t="s">
        <v>6997</v>
      </c>
      <c r="I712" s="11" t="str">
        <f>INDEX(CountyList!A:A, MATCH(MID(B712, 3, 3), CountyList!B:B, 0))</f>
        <v>Lake</v>
      </c>
      <c r="J712" s="29">
        <v>75</v>
      </c>
      <c r="K712" s="29">
        <v>28</v>
      </c>
      <c r="L712" s="29">
        <v>13</v>
      </c>
      <c r="M712" s="29">
        <v>16</v>
      </c>
      <c r="N712" s="29">
        <v>16</v>
      </c>
      <c r="O712" s="29" t="s">
        <v>290</v>
      </c>
      <c r="P712" s="29" t="s">
        <v>290</v>
      </c>
      <c r="Q712" s="29" t="s">
        <v>290</v>
      </c>
      <c r="R712" s="29" t="s">
        <v>7603</v>
      </c>
      <c r="S712" s="29" t="s">
        <v>7603</v>
      </c>
      <c r="T712" s="29" t="s">
        <v>7603</v>
      </c>
      <c r="U712" s="29" t="s">
        <v>7603</v>
      </c>
      <c r="V712" s="29" t="s">
        <v>7603</v>
      </c>
      <c r="W712" s="29" t="s">
        <v>7603</v>
      </c>
      <c r="X712" s="29" t="s">
        <v>7603</v>
      </c>
      <c r="Y712" s="29" t="s">
        <v>7603</v>
      </c>
      <c r="Z712" s="7">
        <v>76</v>
      </c>
      <c r="AA712" s="7">
        <v>88</v>
      </c>
      <c r="AB712" s="8">
        <v>10</v>
      </c>
      <c r="AC712" s="8" t="s">
        <v>7603</v>
      </c>
      <c r="AD712" s="8">
        <v>60</v>
      </c>
      <c r="AE712" s="8">
        <v>12</v>
      </c>
      <c r="AF712" s="8" t="s">
        <v>290</v>
      </c>
      <c r="AG712" s="8">
        <v>63</v>
      </c>
      <c r="AH712" s="8">
        <v>18</v>
      </c>
      <c r="AI712" s="9">
        <v>164</v>
      </c>
      <c r="AJ712" s="9" t="s">
        <v>7603</v>
      </c>
      <c r="AK712" s="9">
        <v>164</v>
      </c>
    </row>
    <row r="713" spans="1:37">
      <c r="A713">
        <v>2014</v>
      </c>
      <c r="B713" s="10" t="s">
        <v>3622</v>
      </c>
      <c r="C713" s="11" t="s">
        <v>3623</v>
      </c>
      <c r="D713" s="11" t="s">
        <v>10465</v>
      </c>
      <c r="E713" s="11" t="s">
        <v>10466</v>
      </c>
      <c r="F713" s="11" t="s">
        <v>3513</v>
      </c>
      <c r="G713" s="11" t="s">
        <v>12792</v>
      </c>
      <c r="H713" s="11" t="s">
        <v>7004</v>
      </c>
      <c r="I713" s="11" t="str">
        <f>INDEX(CountyList!A:A, MATCH(MID(B713, 3, 3), CountyList!B:B, 0))</f>
        <v>Lake</v>
      </c>
      <c r="J713" s="29" t="s">
        <v>7603</v>
      </c>
      <c r="K713" s="29">
        <v>64</v>
      </c>
      <c r="L713" s="29">
        <v>13</v>
      </c>
      <c r="M713" s="29">
        <v>14</v>
      </c>
      <c r="N713" s="29" t="s">
        <v>290</v>
      </c>
      <c r="O713" s="29" t="s">
        <v>290</v>
      </c>
      <c r="P713" s="29" t="s">
        <v>290</v>
      </c>
      <c r="Q713" s="29" t="s">
        <v>290</v>
      </c>
      <c r="R713" s="29" t="s">
        <v>290</v>
      </c>
      <c r="S713" s="29" t="s">
        <v>290</v>
      </c>
      <c r="T713" s="29" t="s">
        <v>290</v>
      </c>
      <c r="U713" s="29" t="s">
        <v>290</v>
      </c>
      <c r="V713" s="29" t="s">
        <v>290</v>
      </c>
      <c r="W713" s="29" t="s">
        <v>290</v>
      </c>
      <c r="X713" s="29" t="s">
        <v>7603</v>
      </c>
      <c r="Y713" s="29" t="s">
        <v>7603</v>
      </c>
      <c r="Z713" s="7">
        <v>61</v>
      </c>
      <c r="AA713" s="7">
        <v>89</v>
      </c>
      <c r="AB713" s="8" t="s">
        <v>290</v>
      </c>
      <c r="AC713" s="8" t="s">
        <v>7603</v>
      </c>
      <c r="AD713" s="8">
        <v>31</v>
      </c>
      <c r="AE713" s="8" t="s">
        <v>290</v>
      </c>
      <c r="AF713" s="8" t="s">
        <v>7603</v>
      </c>
      <c r="AG713" s="8">
        <v>95</v>
      </c>
      <c r="AH713" s="8">
        <v>17</v>
      </c>
      <c r="AI713" s="9">
        <v>124</v>
      </c>
      <c r="AJ713" s="9">
        <v>26</v>
      </c>
      <c r="AK713" s="9">
        <v>150</v>
      </c>
    </row>
    <row r="714" spans="1:37">
      <c r="A714">
        <v>2014</v>
      </c>
      <c r="B714" s="10" t="s">
        <v>12793</v>
      </c>
      <c r="C714" s="11" t="s">
        <v>10473</v>
      </c>
      <c r="D714" s="11" t="s">
        <v>10475</v>
      </c>
      <c r="E714" s="11" t="s">
        <v>10476</v>
      </c>
      <c r="F714" s="11" t="s">
        <v>3603</v>
      </c>
      <c r="G714" s="11" t="s">
        <v>12794</v>
      </c>
      <c r="H714" s="11" t="s">
        <v>12795</v>
      </c>
      <c r="I714" s="11" t="str">
        <f>INDEX(CountyList!A:A, MATCH(MID(B714, 3, 3), CountyList!B:B, 0))</f>
        <v>Lake</v>
      </c>
      <c r="J714" s="29">
        <v>42</v>
      </c>
      <c r="K714" s="29" t="s">
        <v>7603</v>
      </c>
      <c r="L714" s="29" t="s">
        <v>7603</v>
      </c>
      <c r="M714" s="29" t="s">
        <v>7603</v>
      </c>
      <c r="N714" s="29" t="s">
        <v>7603</v>
      </c>
      <c r="O714" s="29" t="s">
        <v>7603</v>
      </c>
      <c r="P714" s="29" t="s">
        <v>7603</v>
      </c>
      <c r="Q714" s="29" t="s">
        <v>7603</v>
      </c>
      <c r="R714" s="29" t="s">
        <v>7603</v>
      </c>
      <c r="S714" s="29" t="s">
        <v>7603</v>
      </c>
      <c r="T714" s="29" t="s">
        <v>7603</v>
      </c>
      <c r="U714" s="29" t="s">
        <v>7603</v>
      </c>
      <c r="V714" s="29" t="s">
        <v>7603</v>
      </c>
      <c r="W714" s="29" t="s">
        <v>7603</v>
      </c>
      <c r="X714" s="29" t="s">
        <v>7603</v>
      </c>
      <c r="Y714" s="29" t="s">
        <v>7603</v>
      </c>
      <c r="Z714" s="7">
        <v>21</v>
      </c>
      <c r="AA714" s="7">
        <v>21</v>
      </c>
      <c r="AB714" s="8" t="s">
        <v>7603</v>
      </c>
      <c r="AC714" s="8" t="s">
        <v>7603</v>
      </c>
      <c r="AD714" s="8" t="s">
        <v>290</v>
      </c>
      <c r="AE714" s="8" t="s">
        <v>7603</v>
      </c>
      <c r="AF714" s="8" t="s">
        <v>7603</v>
      </c>
      <c r="AG714" s="8">
        <v>41</v>
      </c>
      <c r="AH714" s="8" t="s">
        <v>7603</v>
      </c>
      <c r="AI714" s="9">
        <v>42</v>
      </c>
      <c r="AJ714" s="9" t="s">
        <v>7603</v>
      </c>
      <c r="AK714" s="9">
        <v>42</v>
      </c>
    </row>
    <row r="715" spans="1:37">
      <c r="A715">
        <v>2014</v>
      </c>
      <c r="B715" s="10" t="s">
        <v>12796</v>
      </c>
      <c r="C715" s="11" t="s">
        <v>10479</v>
      </c>
      <c r="D715" s="11" t="s">
        <v>8167</v>
      </c>
      <c r="E715" s="11" t="s">
        <v>10481</v>
      </c>
      <c r="F715" s="11" t="s">
        <v>716</v>
      </c>
      <c r="G715" s="11" t="s">
        <v>12797</v>
      </c>
      <c r="H715" s="11" t="s">
        <v>12798</v>
      </c>
      <c r="I715" s="11" t="str">
        <f>INDEX(CountyList!A:A, MATCH(MID(B715, 3, 3), CountyList!B:B, 0))</f>
        <v>Lake</v>
      </c>
      <c r="J715" s="29">
        <v>46</v>
      </c>
      <c r="K715" s="29">
        <v>17</v>
      </c>
      <c r="L715" s="29" t="s">
        <v>7603</v>
      </c>
      <c r="M715" s="29" t="s">
        <v>7603</v>
      </c>
      <c r="N715" s="29" t="s">
        <v>7603</v>
      </c>
      <c r="O715" s="29" t="s">
        <v>7603</v>
      </c>
      <c r="P715" s="29" t="s">
        <v>7603</v>
      </c>
      <c r="Q715" s="29" t="s">
        <v>7603</v>
      </c>
      <c r="R715" s="29" t="s">
        <v>7603</v>
      </c>
      <c r="S715" s="29" t="s">
        <v>7603</v>
      </c>
      <c r="T715" s="29" t="s">
        <v>7603</v>
      </c>
      <c r="U715" s="29" t="s">
        <v>7603</v>
      </c>
      <c r="V715" s="29" t="s">
        <v>7603</v>
      </c>
      <c r="W715" s="29" t="s">
        <v>7603</v>
      </c>
      <c r="X715" s="29" t="s">
        <v>7603</v>
      </c>
      <c r="Y715" s="29" t="s">
        <v>7603</v>
      </c>
      <c r="Z715" s="7">
        <v>33</v>
      </c>
      <c r="AA715" s="7">
        <v>30</v>
      </c>
      <c r="AB715" s="8" t="s">
        <v>290</v>
      </c>
      <c r="AC715" s="8" t="s">
        <v>7603</v>
      </c>
      <c r="AD715" s="8">
        <v>29</v>
      </c>
      <c r="AE715" s="8" t="s">
        <v>290</v>
      </c>
      <c r="AF715" s="8" t="s">
        <v>7603</v>
      </c>
      <c r="AG715" s="8">
        <v>30</v>
      </c>
      <c r="AH715" s="8" t="s">
        <v>290</v>
      </c>
      <c r="AI715" s="9">
        <v>63</v>
      </c>
      <c r="AJ715" s="9" t="s">
        <v>7603</v>
      </c>
      <c r="AK715" s="9">
        <v>63</v>
      </c>
    </row>
    <row r="716" spans="1:37">
      <c r="A716">
        <v>2014</v>
      </c>
      <c r="B716" s="10" t="s">
        <v>12799</v>
      </c>
      <c r="C716" s="11" t="s">
        <v>10484</v>
      </c>
      <c r="D716" s="11" t="s">
        <v>5082</v>
      </c>
      <c r="E716" s="11" t="s">
        <v>10486</v>
      </c>
      <c r="F716" s="11" t="s">
        <v>825</v>
      </c>
      <c r="G716" s="11" t="s">
        <v>12800</v>
      </c>
      <c r="H716" s="11" t="s">
        <v>12801</v>
      </c>
      <c r="I716" s="11" t="str">
        <f>INDEX(CountyList!A:A, MATCH(MID(B716, 3, 3), CountyList!B:B, 0))</f>
        <v>Lake</v>
      </c>
      <c r="J716" s="29">
        <v>16</v>
      </c>
      <c r="K716" s="29" t="s">
        <v>290</v>
      </c>
      <c r="L716" s="29" t="s">
        <v>7603</v>
      </c>
      <c r="M716" s="29" t="s">
        <v>7603</v>
      </c>
      <c r="N716" s="29" t="s">
        <v>7603</v>
      </c>
      <c r="O716" s="29" t="s">
        <v>7603</v>
      </c>
      <c r="P716" s="29" t="s">
        <v>7603</v>
      </c>
      <c r="Q716" s="29" t="s">
        <v>7603</v>
      </c>
      <c r="R716" s="29" t="s">
        <v>7603</v>
      </c>
      <c r="S716" s="29" t="s">
        <v>7603</v>
      </c>
      <c r="T716" s="29" t="s">
        <v>7603</v>
      </c>
      <c r="U716" s="29" t="s">
        <v>7603</v>
      </c>
      <c r="V716" s="29" t="s">
        <v>7603</v>
      </c>
      <c r="W716" s="29" t="s">
        <v>7603</v>
      </c>
      <c r="X716" s="29" t="s">
        <v>7603</v>
      </c>
      <c r="Y716" s="29" t="s">
        <v>7603</v>
      </c>
      <c r="Z716" s="7">
        <v>10</v>
      </c>
      <c r="AA716" s="7" t="s">
        <v>290</v>
      </c>
      <c r="AB716" s="8" t="s">
        <v>7603</v>
      </c>
      <c r="AC716" s="8" t="s">
        <v>7603</v>
      </c>
      <c r="AD716" s="8" t="s">
        <v>290</v>
      </c>
      <c r="AE716" s="8" t="s">
        <v>7603</v>
      </c>
      <c r="AF716" s="8" t="s">
        <v>7603</v>
      </c>
      <c r="AG716" s="8">
        <v>12</v>
      </c>
      <c r="AH716" s="8" t="s">
        <v>290</v>
      </c>
      <c r="AI716" s="9">
        <v>19</v>
      </c>
      <c r="AJ716" s="9" t="s">
        <v>7603</v>
      </c>
      <c r="AK716" s="9">
        <v>19</v>
      </c>
    </row>
    <row r="717" spans="1:37">
      <c r="A717">
        <v>2014</v>
      </c>
      <c r="B717" s="10" t="s">
        <v>3630</v>
      </c>
      <c r="C717" s="11" t="s">
        <v>3631</v>
      </c>
      <c r="D717" s="11" t="s">
        <v>10490</v>
      </c>
      <c r="E717" s="11" t="s">
        <v>3633</v>
      </c>
      <c r="F717" s="11" t="s">
        <v>3634</v>
      </c>
      <c r="G717" s="11" t="s">
        <v>12802</v>
      </c>
      <c r="H717" s="11" t="s">
        <v>7009</v>
      </c>
      <c r="I717" s="11" t="str">
        <f>INDEX(CountyList!A:A, MATCH(MID(B717, 3, 3), CountyList!B:B, 0))</f>
        <v>Lake</v>
      </c>
      <c r="J717" s="29">
        <v>50</v>
      </c>
      <c r="K717" s="29">
        <v>22</v>
      </c>
      <c r="L717" s="29" t="s">
        <v>7603</v>
      </c>
      <c r="M717" s="29" t="s">
        <v>7603</v>
      </c>
      <c r="N717" s="29" t="s">
        <v>7603</v>
      </c>
      <c r="O717" s="29" t="s">
        <v>7603</v>
      </c>
      <c r="P717" s="29" t="s">
        <v>7603</v>
      </c>
      <c r="Q717" s="29" t="s">
        <v>7603</v>
      </c>
      <c r="R717" s="29" t="s">
        <v>7603</v>
      </c>
      <c r="S717" s="29" t="s">
        <v>7603</v>
      </c>
      <c r="T717" s="29" t="s">
        <v>7603</v>
      </c>
      <c r="U717" s="29" t="s">
        <v>7603</v>
      </c>
      <c r="V717" s="29" t="s">
        <v>7603</v>
      </c>
      <c r="W717" s="29" t="s">
        <v>7603</v>
      </c>
      <c r="X717" s="29" t="s">
        <v>7603</v>
      </c>
      <c r="Y717" s="29" t="s">
        <v>7603</v>
      </c>
      <c r="Z717" s="7">
        <v>37</v>
      </c>
      <c r="AA717" s="7">
        <v>35</v>
      </c>
      <c r="AB717" s="8" t="s">
        <v>290</v>
      </c>
      <c r="AC717" s="8" t="s">
        <v>7603</v>
      </c>
      <c r="AD717" s="8" t="s">
        <v>290</v>
      </c>
      <c r="AE717" s="8" t="s">
        <v>7603</v>
      </c>
      <c r="AF717" s="8" t="s">
        <v>7603</v>
      </c>
      <c r="AG717" s="8">
        <v>59</v>
      </c>
      <c r="AH717" s="8" t="s">
        <v>290</v>
      </c>
      <c r="AI717" s="9">
        <v>72</v>
      </c>
      <c r="AJ717" s="9" t="s">
        <v>7603</v>
      </c>
      <c r="AK717" s="9">
        <v>72</v>
      </c>
    </row>
    <row r="718" spans="1:37">
      <c r="A718">
        <v>2014</v>
      </c>
      <c r="B718" s="10" t="s">
        <v>12803</v>
      </c>
      <c r="C718" s="11" t="s">
        <v>12804</v>
      </c>
      <c r="D718" s="11" t="s">
        <v>12805</v>
      </c>
      <c r="E718" s="11" t="s">
        <v>12806</v>
      </c>
      <c r="F718" s="11" t="s">
        <v>3603</v>
      </c>
      <c r="G718" s="11" t="s">
        <v>12807</v>
      </c>
      <c r="H718" s="11" t="s">
        <v>12808</v>
      </c>
      <c r="I718" s="11" t="str">
        <f>INDEX(CountyList!A:A, MATCH(MID(B718, 3, 3), CountyList!B:B, 0))</f>
        <v>Lake</v>
      </c>
      <c r="J718" s="29">
        <v>67</v>
      </c>
      <c r="K718" s="29">
        <v>35</v>
      </c>
      <c r="L718" s="29" t="s">
        <v>7603</v>
      </c>
      <c r="M718" s="29" t="s">
        <v>7603</v>
      </c>
      <c r="N718" s="29" t="s">
        <v>7603</v>
      </c>
      <c r="O718" s="29" t="s">
        <v>7603</v>
      </c>
      <c r="P718" s="29" t="s">
        <v>7603</v>
      </c>
      <c r="Q718" s="29" t="s">
        <v>7603</v>
      </c>
      <c r="R718" s="29" t="s">
        <v>7603</v>
      </c>
      <c r="S718" s="29" t="s">
        <v>7603</v>
      </c>
      <c r="T718" s="29" t="s">
        <v>7603</v>
      </c>
      <c r="U718" s="29" t="s">
        <v>7603</v>
      </c>
      <c r="V718" s="29" t="s">
        <v>7603</v>
      </c>
      <c r="W718" s="29" t="s">
        <v>7603</v>
      </c>
      <c r="X718" s="29" t="s">
        <v>7603</v>
      </c>
      <c r="Y718" s="29" t="s">
        <v>7603</v>
      </c>
      <c r="Z718" s="7">
        <v>53</v>
      </c>
      <c r="AA718" s="7">
        <v>49</v>
      </c>
      <c r="AB718" s="8" t="s">
        <v>290</v>
      </c>
      <c r="AC718" s="8" t="s">
        <v>7603</v>
      </c>
      <c r="AD718" s="8" t="s">
        <v>7603</v>
      </c>
      <c r="AE718" s="8" t="s">
        <v>290</v>
      </c>
      <c r="AF718" s="8" t="s">
        <v>7603</v>
      </c>
      <c r="AG718" s="8">
        <v>97</v>
      </c>
      <c r="AH718" s="8" t="s">
        <v>7603</v>
      </c>
      <c r="AI718" s="9">
        <v>102</v>
      </c>
      <c r="AJ718" s="9" t="s">
        <v>7603</v>
      </c>
      <c r="AK718" s="9">
        <v>102</v>
      </c>
    </row>
    <row r="719" spans="1:37">
      <c r="A719">
        <v>2014</v>
      </c>
      <c r="B719" s="10" t="s">
        <v>12809</v>
      </c>
      <c r="C719" s="11" t="s">
        <v>10492</v>
      </c>
      <c r="D719" s="11" t="s">
        <v>10494</v>
      </c>
      <c r="E719" s="11" t="s">
        <v>10495</v>
      </c>
      <c r="F719" s="11" t="s">
        <v>3518</v>
      </c>
      <c r="G719" s="11" t="s">
        <v>12810</v>
      </c>
      <c r="H719" s="11" t="s">
        <v>12811</v>
      </c>
      <c r="I719" s="11" t="str">
        <f>INDEX(CountyList!A:A, MATCH(MID(B719, 3, 3), CountyList!B:B, 0))</f>
        <v>Lake</v>
      </c>
      <c r="J719" s="29">
        <v>47</v>
      </c>
      <c r="K719" s="29">
        <v>15</v>
      </c>
      <c r="L719" s="29">
        <v>15</v>
      </c>
      <c r="M719" s="29">
        <v>15</v>
      </c>
      <c r="N719" s="29">
        <v>12</v>
      </c>
      <c r="O719" s="29" t="s">
        <v>290</v>
      </c>
      <c r="P719" s="29">
        <v>11</v>
      </c>
      <c r="Q719" s="29" t="s">
        <v>290</v>
      </c>
      <c r="R719" s="29" t="s">
        <v>7603</v>
      </c>
      <c r="S719" s="29" t="s">
        <v>7603</v>
      </c>
      <c r="T719" s="29" t="s">
        <v>7603</v>
      </c>
      <c r="U719" s="29" t="s">
        <v>7603</v>
      </c>
      <c r="V719" s="29" t="s">
        <v>7603</v>
      </c>
      <c r="W719" s="29" t="s">
        <v>7603</v>
      </c>
      <c r="X719" s="29" t="s">
        <v>7603</v>
      </c>
      <c r="Y719" s="29" t="s">
        <v>7603</v>
      </c>
      <c r="Z719" s="7">
        <v>66</v>
      </c>
      <c r="AA719" s="7">
        <v>58</v>
      </c>
      <c r="AB719" s="8" t="s">
        <v>290</v>
      </c>
      <c r="AC719" s="8" t="s">
        <v>7603</v>
      </c>
      <c r="AD719" s="8">
        <v>28</v>
      </c>
      <c r="AE719" s="8" t="s">
        <v>290</v>
      </c>
      <c r="AF719" s="8" t="s">
        <v>7603</v>
      </c>
      <c r="AG719" s="8">
        <v>72</v>
      </c>
      <c r="AH719" s="8">
        <v>16</v>
      </c>
      <c r="AI719" s="9">
        <v>124</v>
      </c>
      <c r="AJ719" s="9" t="s">
        <v>7603</v>
      </c>
      <c r="AK719" s="9">
        <v>124</v>
      </c>
    </row>
    <row r="720" spans="1:37">
      <c r="A720">
        <v>2014</v>
      </c>
      <c r="B720" s="10" t="s">
        <v>12812</v>
      </c>
      <c r="C720" s="11" t="s">
        <v>10500</v>
      </c>
      <c r="D720" s="11" t="s">
        <v>10502</v>
      </c>
      <c r="E720" s="11" t="s">
        <v>10503</v>
      </c>
      <c r="F720" s="11" t="s">
        <v>3460</v>
      </c>
      <c r="G720" s="11" t="s">
        <v>12813</v>
      </c>
      <c r="H720" s="11" t="s">
        <v>12814</v>
      </c>
      <c r="I720" s="11" t="str">
        <f>INDEX(CountyList!A:A, MATCH(MID(B720, 3, 3), CountyList!B:B, 0))</f>
        <v>Lake</v>
      </c>
      <c r="J720" s="29">
        <v>66</v>
      </c>
      <c r="K720" s="29">
        <v>11</v>
      </c>
      <c r="L720" s="29" t="s">
        <v>7603</v>
      </c>
      <c r="M720" s="29" t="s">
        <v>7603</v>
      </c>
      <c r="N720" s="29" t="s">
        <v>7603</v>
      </c>
      <c r="O720" s="29" t="s">
        <v>7603</v>
      </c>
      <c r="P720" s="29" t="s">
        <v>7603</v>
      </c>
      <c r="Q720" s="29" t="s">
        <v>7603</v>
      </c>
      <c r="R720" s="29" t="s">
        <v>7603</v>
      </c>
      <c r="S720" s="29" t="s">
        <v>7603</v>
      </c>
      <c r="T720" s="29" t="s">
        <v>7603</v>
      </c>
      <c r="U720" s="29" t="s">
        <v>7603</v>
      </c>
      <c r="V720" s="29" t="s">
        <v>7603</v>
      </c>
      <c r="W720" s="29" t="s">
        <v>7603</v>
      </c>
      <c r="X720" s="29" t="s">
        <v>7603</v>
      </c>
      <c r="Y720" s="29" t="s">
        <v>7603</v>
      </c>
      <c r="Z720" s="7">
        <v>29</v>
      </c>
      <c r="AA720" s="7">
        <v>48</v>
      </c>
      <c r="AB720" s="8" t="s">
        <v>290</v>
      </c>
      <c r="AC720" s="8" t="s">
        <v>7603</v>
      </c>
      <c r="AD720" s="8">
        <v>20</v>
      </c>
      <c r="AE720" s="8" t="s">
        <v>7603</v>
      </c>
      <c r="AF720" s="8" t="s">
        <v>7603</v>
      </c>
      <c r="AG720" s="8">
        <v>40</v>
      </c>
      <c r="AH720" s="8">
        <v>10</v>
      </c>
      <c r="AI720" s="9">
        <v>77</v>
      </c>
      <c r="AJ720" s="9" t="s">
        <v>7603</v>
      </c>
      <c r="AK720" s="9">
        <v>77</v>
      </c>
    </row>
    <row r="721" spans="1:37">
      <c r="A721">
        <v>2014</v>
      </c>
      <c r="B721" s="10" t="s">
        <v>12815</v>
      </c>
      <c r="C721" s="11" t="s">
        <v>10506</v>
      </c>
      <c r="D721" s="11" t="s">
        <v>12816</v>
      </c>
      <c r="E721" s="11" t="s">
        <v>10509</v>
      </c>
      <c r="F721" s="11" t="s">
        <v>3460</v>
      </c>
      <c r="G721" s="11" t="s">
        <v>12817</v>
      </c>
      <c r="H721" s="11" t="s">
        <v>12818</v>
      </c>
      <c r="I721" s="11" t="str">
        <f>INDEX(CountyList!A:A, MATCH(MID(B721, 3, 3), CountyList!B:B, 0))</f>
        <v>Lake</v>
      </c>
      <c r="J721" s="29">
        <v>37</v>
      </c>
      <c r="K721" s="29" t="s">
        <v>290</v>
      </c>
      <c r="L721" s="29" t="s">
        <v>7603</v>
      </c>
      <c r="M721" s="29" t="s">
        <v>7603</v>
      </c>
      <c r="N721" s="29" t="s">
        <v>7603</v>
      </c>
      <c r="O721" s="29" t="s">
        <v>7603</v>
      </c>
      <c r="P721" s="29" t="s">
        <v>7603</v>
      </c>
      <c r="Q721" s="29" t="s">
        <v>7603</v>
      </c>
      <c r="R721" s="29" t="s">
        <v>7603</v>
      </c>
      <c r="S721" s="29" t="s">
        <v>7603</v>
      </c>
      <c r="T721" s="29" t="s">
        <v>7603</v>
      </c>
      <c r="U721" s="29" t="s">
        <v>7603</v>
      </c>
      <c r="V721" s="29" t="s">
        <v>7603</v>
      </c>
      <c r="W721" s="29" t="s">
        <v>7603</v>
      </c>
      <c r="X721" s="29" t="s">
        <v>7603</v>
      </c>
      <c r="Y721" s="29" t="s">
        <v>7603</v>
      </c>
      <c r="Z721" s="7">
        <v>20</v>
      </c>
      <c r="AA721" s="7">
        <v>23</v>
      </c>
      <c r="AB721" s="8" t="s">
        <v>290</v>
      </c>
      <c r="AC721" s="8" t="s">
        <v>290</v>
      </c>
      <c r="AD721" s="8" t="s">
        <v>290</v>
      </c>
      <c r="AE721" s="8" t="s">
        <v>290</v>
      </c>
      <c r="AF721" s="8" t="s">
        <v>7603</v>
      </c>
      <c r="AG721" s="8">
        <v>24</v>
      </c>
      <c r="AH721" s="8" t="s">
        <v>290</v>
      </c>
      <c r="AI721" s="9">
        <v>43</v>
      </c>
      <c r="AJ721" s="9" t="s">
        <v>7603</v>
      </c>
      <c r="AK721" s="9">
        <v>43</v>
      </c>
    </row>
    <row r="722" spans="1:37">
      <c r="A722">
        <v>2014</v>
      </c>
      <c r="B722" s="10" t="s">
        <v>12819</v>
      </c>
      <c r="C722" s="11" t="s">
        <v>10512</v>
      </c>
      <c r="D722" s="11" t="s">
        <v>10514</v>
      </c>
      <c r="E722" s="11" t="s">
        <v>10515</v>
      </c>
      <c r="F722" s="11" t="s">
        <v>10516</v>
      </c>
      <c r="G722" s="11" t="s">
        <v>12820</v>
      </c>
      <c r="H722" s="11" t="s">
        <v>12821</v>
      </c>
      <c r="I722" s="11" t="str">
        <f>INDEX(CountyList!A:A, MATCH(MID(B722, 3, 3), CountyList!B:B, 0))</f>
        <v>Lake</v>
      </c>
      <c r="J722" s="29" t="s">
        <v>290</v>
      </c>
      <c r="K722" s="29" t="s">
        <v>290</v>
      </c>
      <c r="L722" s="29" t="s">
        <v>7603</v>
      </c>
      <c r="M722" s="29" t="s">
        <v>7603</v>
      </c>
      <c r="N722" s="29" t="s">
        <v>7603</v>
      </c>
      <c r="O722" s="29" t="s">
        <v>7603</v>
      </c>
      <c r="P722" s="29" t="s">
        <v>7603</v>
      </c>
      <c r="Q722" s="29" t="s">
        <v>7603</v>
      </c>
      <c r="R722" s="29" t="s">
        <v>7603</v>
      </c>
      <c r="S722" s="29" t="s">
        <v>7603</v>
      </c>
      <c r="T722" s="29" t="s">
        <v>7603</v>
      </c>
      <c r="U722" s="29" t="s">
        <v>7603</v>
      </c>
      <c r="V722" s="29" t="s">
        <v>7603</v>
      </c>
      <c r="W722" s="29" t="s">
        <v>7603</v>
      </c>
      <c r="X722" s="29" t="s">
        <v>7603</v>
      </c>
      <c r="Y722" s="29" t="s">
        <v>7603</v>
      </c>
      <c r="Z722" s="7" t="s">
        <v>290</v>
      </c>
      <c r="AA722" s="7" t="s">
        <v>290</v>
      </c>
      <c r="AB722" s="8" t="s">
        <v>7603</v>
      </c>
      <c r="AC722" s="8" t="s">
        <v>7603</v>
      </c>
      <c r="AD722" s="8" t="s">
        <v>290</v>
      </c>
      <c r="AE722" s="8" t="s">
        <v>7603</v>
      </c>
      <c r="AF722" s="8" t="s">
        <v>7603</v>
      </c>
      <c r="AG722" s="8" t="s">
        <v>290</v>
      </c>
      <c r="AH722" s="8" t="s">
        <v>7603</v>
      </c>
      <c r="AI722" s="9" t="s">
        <v>290</v>
      </c>
      <c r="AJ722" s="9" t="s">
        <v>7603</v>
      </c>
      <c r="AK722" s="9" t="s">
        <v>290</v>
      </c>
    </row>
    <row r="723" spans="1:37">
      <c r="A723">
        <v>2014</v>
      </c>
      <c r="B723" s="10" t="s">
        <v>12822</v>
      </c>
      <c r="C723" s="11" t="s">
        <v>12823</v>
      </c>
      <c r="D723" s="11" t="s">
        <v>12824</v>
      </c>
      <c r="E723" s="11" t="s">
        <v>12825</v>
      </c>
      <c r="F723" s="11" t="s">
        <v>3501</v>
      </c>
      <c r="G723" s="11" t="s">
        <v>12826</v>
      </c>
      <c r="H723" s="11" t="s">
        <v>12827</v>
      </c>
      <c r="I723" s="11" t="str">
        <f>INDEX(CountyList!A:A, MATCH(MID(B723, 3, 3), CountyList!B:B, 0))</f>
        <v>Lake</v>
      </c>
      <c r="J723" s="29">
        <v>115</v>
      </c>
      <c r="K723" s="29">
        <v>27</v>
      </c>
      <c r="L723" s="29" t="s">
        <v>7603</v>
      </c>
      <c r="M723" s="29" t="s">
        <v>7603</v>
      </c>
      <c r="N723" s="29" t="s">
        <v>7603</v>
      </c>
      <c r="O723" s="29" t="s">
        <v>7603</v>
      </c>
      <c r="P723" s="29" t="s">
        <v>7603</v>
      </c>
      <c r="Q723" s="29" t="s">
        <v>7603</v>
      </c>
      <c r="R723" s="29" t="s">
        <v>7603</v>
      </c>
      <c r="S723" s="29" t="s">
        <v>7603</v>
      </c>
      <c r="T723" s="29" t="s">
        <v>7603</v>
      </c>
      <c r="U723" s="29" t="s">
        <v>7603</v>
      </c>
      <c r="V723" s="29" t="s">
        <v>7603</v>
      </c>
      <c r="W723" s="29" t="s">
        <v>7603</v>
      </c>
      <c r="X723" s="29" t="s">
        <v>7603</v>
      </c>
      <c r="Y723" s="29" t="s">
        <v>7603</v>
      </c>
      <c r="Z723" s="7">
        <v>64</v>
      </c>
      <c r="AA723" s="7">
        <v>78</v>
      </c>
      <c r="AB723" s="8" t="s">
        <v>7603</v>
      </c>
      <c r="AC723" s="8" t="s">
        <v>7603</v>
      </c>
      <c r="AD723" s="8" t="s">
        <v>290</v>
      </c>
      <c r="AE723" s="8" t="s">
        <v>7603</v>
      </c>
      <c r="AF723" s="8" t="s">
        <v>290</v>
      </c>
      <c r="AG723" s="8">
        <v>130</v>
      </c>
      <c r="AH723" s="8" t="s">
        <v>290</v>
      </c>
      <c r="AI723" s="9">
        <v>142</v>
      </c>
      <c r="AJ723" s="9" t="s">
        <v>7603</v>
      </c>
      <c r="AK723" s="9">
        <v>142</v>
      </c>
    </row>
    <row r="724" spans="1:37">
      <c r="A724">
        <v>2014</v>
      </c>
      <c r="B724" s="10" t="s">
        <v>12828</v>
      </c>
      <c r="C724" s="11" t="s">
        <v>10519</v>
      </c>
      <c r="D724" s="11" t="s">
        <v>10521</v>
      </c>
      <c r="E724" s="11" t="s">
        <v>10522</v>
      </c>
      <c r="F724" s="11" t="s">
        <v>10523</v>
      </c>
      <c r="G724" s="11" t="s">
        <v>12829</v>
      </c>
      <c r="H724" s="11" t="s">
        <v>12830</v>
      </c>
      <c r="I724" s="11" t="str">
        <f>INDEX(CountyList!A:A, MATCH(MID(B724, 3, 3), CountyList!B:B, 0))</f>
        <v>Lake</v>
      </c>
      <c r="J724" s="29" t="s">
        <v>7603</v>
      </c>
      <c r="K724" s="29" t="s">
        <v>7603</v>
      </c>
      <c r="L724" s="29" t="s">
        <v>7603</v>
      </c>
      <c r="M724" s="29" t="s">
        <v>7603</v>
      </c>
      <c r="N724" s="29" t="s">
        <v>7603</v>
      </c>
      <c r="O724" s="29" t="s">
        <v>7603</v>
      </c>
      <c r="P724" s="29" t="s">
        <v>7603</v>
      </c>
      <c r="Q724" s="29" t="s">
        <v>7603</v>
      </c>
      <c r="R724" s="29" t="s">
        <v>7603</v>
      </c>
      <c r="S724" s="29" t="s">
        <v>7603</v>
      </c>
      <c r="T724" s="29" t="s">
        <v>290</v>
      </c>
      <c r="U724" s="29">
        <v>16</v>
      </c>
      <c r="V724" s="29">
        <v>20</v>
      </c>
      <c r="W724" s="29">
        <v>25</v>
      </c>
      <c r="X724" s="29" t="s">
        <v>7603</v>
      </c>
      <c r="Y724" s="29" t="s">
        <v>7603</v>
      </c>
      <c r="Z724" s="7">
        <v>31</v>
      </c>
      <c r="AA724" s="7">
        <v>36</v>
      </c>
      <c r="AB724" s="8">
        <v>22</v>
      </c>
      <c r="AC724" s="8" t="s">
        <v>7603</v>
      </c>
      <c r="AD724" s="8" t="s">
        <v>7603</v>
      </c>
      <c r="AE724" s="8">
        <v>39</v>
      </c>
      <c r="AF724" s="8" t="s">
        <v>7603</v>
      </c>
      <c r="AG724" s="8" t="s">
        <v>290</v>
      </c>
      <c r="AH724" s="8" t="s">
        <v>7603</v>
      </c>
      <c r="AI724" s="9" t="s">
        <v>7603</v>
      </c>
      <c r="AJ724" s="9">
        <v>67</v>
      </c>
      <c r="AK724" s="9">
        <v>67</v>
      </c>
    </row>
    <row r="725" spans="1:37">
      <c r="A725">
        <v>2014</v>
      </c>
      <c r="B725" s="10" t="s">
        <v>4779</v>
      </c>
      <c r="C725" s="11" t="s">
        <v>4780</v>
      </c>
      <c r="D725" s="11" t="s">
        <v>7013</v>
      </c>
      <c r="E725" s="11" t="s">
        <v>4783</v>
      </c>
      <c r="F725" s="11" t="s">
        <v>3495</v>
      </c>
      <c r="G725" s="11" t="s">
        <v>12831</v>
      </c>
      <c r="H725" s="11" t="s">
        <v>7015</v>
      </c>
      <c r="I725" s="11" t="str">
        <f>INDEX(CountyList!A:A, MATCH(MID(B725, 3, 3), CountyList!B:B, 0))</f>
        <v>Lake</v>
      </c>
      <c r="J725" s="29">
        <v>37</v>
      </c>
      <c r="K725" s="29">
        <v>21</v>
      </c>
      <c r="L725" s="29">
        <v>12</v>
      </c>
      <c r="M725" s="29" t="s">
        <v>290</v>
      </c>
      <c r="N725" s="29" t="s">
        <v>290</v>
      </c>
      <c r="O725" s="29" t="s">
        <v>290</v>
      </c>
      <c r="P725" s="29" t="s">
        <v>290</v>
      </c>
      <c r="Q725" s="29" t="s">
        <v>7603</v>
      </c>
      <c r="R725" s="29" t="s">
        <v>7603</v>
      </c>
      <c r="S725" s="29" t="s">
        <v>7603</v>
      </c>
      <c r="T725" s="29" t="s">
        <v>7603</v>
      </c>
      <c r="U725" s="29" t="s">
        <v>7603</v>
      </c>
      <c r="V725" s="29" t="s">
        <v>7603</v>
      </c>
      <c r="W725" s="29" t="s">
        <v>7603</v>
      </c>
      <c r="X725" s="29" t="s">
        <v>7603</v>
      </c>
      <c r="Y725" s="29" t="s">
        <v>7603</v>
      </c>
      <c r="Z725" s="7">
        <v>43</v>
      </c>
      <c r="AA725" s="7">
        <v>43</v>
      </c>
      <c r="AB725" s="8" t="s">
        <v>290</v>
      </c>
      <c r="AC725" s="8" t="s">
        <v>7603</v>
      </c>
      <c r="AD725" s="8" t="s">
        <v>7603</v>
      </c>
      <c r="AE725" s="8">
        <v>77</v>
      </c>
      <c r="AF725" s="8" t="s">
        <v>7603</v>
      </c>
      <c r="AG725" s="8" t="s">
        <v>7603</v>
      </c>
      <c r="AH725" s="8" t="s">
        <v>290</v>
      </c>
      <c r="AI725" s="9">
        <v>86</v>
      </c>
      <c r="AJ725" s="9" t="s">
        <v>7603</v>
      </c>
      <c r="AK725" s="9">
        <v>86</v>
      </c>
    </row>
    <row r="726" spans="1:37">
      <c r="A726">
        <v>2014</v>
      </c>
      <c r="B726" s="10" t="s">
        <v>12832</v>
      </c>
      <c r="C726" s="11" t="s">
        <v>10528</v>
      </c>
      <c r="D726" s="11" t="s">
        <v>10514</v>
      </c>
      <c r="E726" s="11" t="s">
        <v>10530</v>
      </c>
      <c r="F726" s="11" t="s">
        <v>4758</v>
      </c>
      <c r="G726" s="11" t="s">
        <v>12833</v>
      </c>
      <c r="H726" s="11" t="s">
        <v>12821</v>
      </c>
      <c r="I726" s="11" t="str">
        <f>INDEX(CountyList!A:A, MATCH(MID(B726, 3, 3), CountyList!B:B, 0))</f>
        <v>Lake</v>
      </c>
      <c r="J726" s="29">
        <v>17</v>
      </c>
      <c r="K726" s="29" t="s">
        <v>290</v>
      </c>
      <c r="L726" s="29" t="s">
        <v>7603</v>
      </c>
      <c r="M726" s="29" t="s">
        <v>7603</v>
      </c>
      <c r="N726" s="29" t="s">
        <v>7603</v>
      </c>
      <c r="O726" s="29" t="s">
        <v>7603</v>
      </c>
      <c r="P726" s="29" t="s">
        <v>7603</v>
      </c>
      <c r="Q726" s="29" t="s">
        <v>7603</v>
      </c>
      <c r="R726" s="29" t="s">
        <v>7603</v>
      </c>
      <c r="S726" s="29" t="s">
        <v>7603</v>
      </c>
      <c r="T726" s="29" t="s">
        <v>7603</v>
      </c>
      <c r="U726" s="29" t="s">
        <v>7603</v>
      </c>
      <c r="V726" s="29" t="s">
        <v>7603</v>
      </c>
      <c r="W726" s="29" t="s">
        <v>7603</v>
      </c>
      <c r="X726" s="29" t="s">
        <v>7603</v>
      </c>
      <c r="Y726" s="29" t="s">
        <v>7603</v>
      </c>
      <c r="Z726" s="7">
        <v>11</v>
      </c>
      <c r="AA726" s="7">
        <v>11</v>
      </c>
      <c r="AB726" s="8" t="s">
        <v>7603</v>
      </c>
      <c r="AC726" s="8" t="s">
        <v>7603</v>
      </c>
      <c r="AD726" s="8">
        <v>13</v>
      </c>
      <c r="AE726" s="8" t="s">
        <v>7603</v>
      </c>
      <c r="AF726" s="8" t="s">
        <v>7603</v>
      </c>
      <c r="AG726" s="8" t="s">
        <v>290</v>
      </c>
      <c r="AH726" s="8" t="s">
        <v>290</v>
      </c>
      <c r="AI726" s="9">
        <v>22</v>
      </c>
      <c r="AJ726" s="9" t="s">
        <v>7603</v>
      </c>
      <c r="AK726" s="9">
        <v>22</v>
      </c>
    </row>
    <row r="727" spans="1:37">
      <c r="A727">
        <v>2014</v>
      </c>
      <c r="B727" s="10" t="s">
        <v>12834</v>
      </c>
      <c r="C727" s="11" t="s">
        <v>10532</v>
      </c>
      <c r="D727" s="11" t="s">
        <v>10534</v>
      </c>
      <c r="E727" s="11" t="s">
        <v>10535</v>
      </c>
      <c r="F727" s="11" t="s">
        <v>10394</v>
      </c>
      <c r="G727" s="11" t="s">
        <v>12835</v>
      </c>
      <c r="H727" s="11" t="s">
        <v>12836</v>
      </c>
      <c r="I727" s="11" t="str">
        <f>INDEX(CountyList!A:A, MATCH(MID(B727, 3, 3), CountyList!B:B, 0))</f>
        <v>Lake</v>
      </c>
      <c r="J727" s="29" t="s">
        <v>7603</v>
      </c>
      <c r="K727" s="29" t="s">
        <v>290</v>
      </c>
      <c r="L727" s="29" t="s">
        <v>7603</v>
      </c>
      <c r="M727" s="29" t="s">
        <v>7603</v>
      </c>
      <c r="N727" s="29" t="s">
        <v>7603</v>
      </c>
      <c r="O727" s="29" t="s">
        <v>7603</v>
      </c>
      <c r="P727" s="29" t="s">
        <v>7603</v>
      </c>
      <c r="Q727" s="29" t="s">
        <v>7603</v>
      </c>
      <c r="R727" s="29" t="s">
        <v>7603</v>
      </c>
      <c r="S727" s="29" t="s">
        <v>7603</v>
      </c>
      <c r="T727" s="29" t="s">
        <v>7603</v>
      </c>
      <c r="U727" s="29" t="s">
        <v>7603</v>
      </c>
      <c r="V727" s="29" t="s">
        <v>7603</v>
      </c>
      <c r="W727" s="29" t="s">
        <v>7603</v>
      </c>
      <c r="X727" s="29" t="s">
        <v>7603</v>
      </c>
      <c r="Y727" s="29" t="s">
        <v>7603</v>
      </c>
      <c r="Z727" s="7" t="s">
        <v>290</v>
      </c>
      <c r="AA727" s="7" t="s">
        <v>290</v>
      </c>
      <c r="AB727" s="8" t="s">
        <v>7603</v>
      </c>
      <c r="AC727" s="8" t="s">
        <v>7603</v>
      </c>
      <c r="AD727" s="8" t="s">
        <v>7603</v>
      </c>
      <c r="AE727" s="8" t="s">
        <v>7603</v>
      </c>
      <c r="AF727" s="8" t="s">
        <v>7603</v>
      </c>
      <c r="AG727" s="8" t="s">
        <v>290</v>
      </c>
      <c r="AH727" s="8" t="s">
        <v>7603</v>
      </c>
      <c r="AI727" s="9" t="s">
        <v>290</v>
      </c>
      <c r="AJ727" s="9" t="s">
        <v>7603</v>
      </c>
      <c r="AK727" s="9" t="s">
        <v>290</v>
      </c>
    </row>
    <row r="728" spans="1:37">
      <c r="A728">
        <v>2014</v>
      </c>
      <c r="B728" s="10" t="s">
        <v>3641</v>
      </c>
      <c r="C728" s="11" t="s">
        <v>3642</v>
      </c>
      <c r="D728" s="11" t="s">
        <v>10539</v>
      </c>
      <c r="E728" s="11" t="s">
        <v>3645</v>
      </c>
      <c r="F728" s="11" t="s">
        <v>3646</v>
      </c>
      <c r="G728" s="11" t="s">
        <v>12770</v>
      </c>
      <c r="H728" s="11" t="s">
        <v>12837</v>
      </c>
      <c r="I728" s="11" t="str">
        <f>INDEX(CountyList!A:A, MATCH(MID(B728, 3, 3), CountyList!B:B, 0))</f>
        <v>Lake</v>
      </c>
      <c r="J728" s="29" t="s">
        <v>7603</v>
      </c>
      <c r="K728" s="29" t="s">
        <v>7603</v>
      </c>
      <c r="L728" s="29" t="s">
        <v>7603</v>
      </c>
      <c r="M728" s="29" t="s">
        <v>7603</v>
      </c>
      <c r="N728" s="29" t="s">
        <v>7603</v>
      </c>
      <c r="O728" s="29" t="s">
        <v>7603</v>
      </c>
      <c r="P728" s="29" t="s">
        <v>7603</v>
      </c>
      <c r="Q728" s="29">
        <v>36</v>
      </c>
      <c r="R728" s="29">
        <v>48</v>
      </c>
      <c r="S728" s="29">
        <v>43</v>
      </c>
      <c r="T728" s="29" t="s">
        <v>7603</v>
      </c>
      <c r="U728" s="29" t="s">
        <v>7603</v>
      </c>
      <c r="V728" s="29" t="s">
        <v>7603</v>
      </c>
      <c r="W728" s="29" t="s">
        <v>7603</v>
      </c>
      <c r="X728" s="29" t="s">
        <v>7603</v>
      </c>
      <c r="Y728" s="29" t="s">
        <v>7603</v>
      </c>
      <c r="Z728" s="7">
        <v>64</v>
      </c>
      <c r="AA728" s="7">
        <v>63</v>
      </c>
      <c r="AB728" s="8" t="s">
        <v>290</v>
      </c>
      <c r="AC728" s="8" t="s">
        <v>290</v>
      </c>
      <c r="AD728" s="8" t="s">
        <v>290</v>
      </c>
      <c r="AE728" s="8" t="s">
        <v>290</v>
      </c>
      <c r="AF728" s="8" t="s">
        <v>290</v>
      </c>
      <c r="AG728" s="8">
        <v>104</v>
      </c>
      <c r="AH728" s="8" t="s">
        <v>290</v>
      </c>
      <c r="AI728" s="9">
        <v>127</v>
      </c>
      <c r="AJ728" s="9" t="s">
        <v>7603</v>
      </c>
      <c r="AK728" s="9">
        <v>127</v>
      </c>
    </row>
    <row r="729" spans="1:37">
      <c r="A729">
        <v>2014</v>
      </c>
      <c r="B729" s="10" t="s">
        <v>3654</v>
      </c>
      <c r="C729" s="11" t="s">
        <v>3655</v>
      </c>
      <c r="D729" s="11" t="s">
        <v>10542</v>
      </c>
      <c r="E729" s="11" t="s">
        <v>3656</v>
      </c>
      <c r="F729" s="11" t="s">
        <v>183</v>
      </c>
      <c r="G729" s="11" t="s">
        <v>12838</v>
      </c>
      <c r="H729" s="11" t="s">
        <v>7030</v>
      </c>
      <c r="I729" s="11" t="str">
        <f>INDEX(CountyList!A:A, MATCH(MID(B729, 3, 3), CountyList!B:B, 0))</f>
        <v>La Salle</v>
      </c>
      <c r="J729" s="29">
        <v>32</v>
      </c>
      <c r="K729" s="29">
        <v>17</v>
      </c>
      <c r="L729" s="29">
        <v>16</v>
      </c>
      <c r="M729" s="29">
        <v>13</v>
      </c>
      <c r="N729" s="29">
        <v>15</v>
      </c>
      <c r="O729" s="29">
        <v>14</v>
      </c>
      <c r="P729" s="29">
        <v>16</v>
      </c>
      <c r="Q729" s="29">
        <v>14</v>
      </c>
      <c r="R729" s="29">
        <v>20</v>
      </c>
      <c r="S729" s="29">
        <v>12</v>
      </c>
      <c r="T729" s="29" t="s">
        <v>7603</v>
      </c>
      <c r="U729" s="29" t="s">
        <v>7603</v>
      </c>
      <c r="V729" s="29" t="s">
        <v>7603</v>
      </c>
      <c r="W729" s="29" t="s">
        <v>7603</v>
      </c>
      <c r="X729" s="29" t="s">
        <v>7603</v>
      </c>
      <c r="Y729" s="29" t="s">
        <v>7603</v>
      </c>
      <c r="Z729" s="7">
        <v>88</v>
      </c>
      <c r="AA729" s="7">
        <v>81</v>
      </c>
      <c r="AB729" s="8" t="s">
        <v>7603</v>
      </c>
      <c r="AC729" s="8">
        <v>13</v>
      </c>
      <c r="AD729" s="8" t="s">
        <v>290</v>
      </c>
      <c r="AE729" s="8" t="s">
        <v>290</v>
      </c>
      <c r="AF729" s="8" t="s">
        <v>7603</v>
      </c>
      <c r="AG729" s="8">
        <v>152</v>
      </c>
      <c r="AH729" s="8" t="s">
        <v>7603</v>
      </c>
      <c r="AI729" s="9">
        <v>169</v>
      </c>
      <c r="AJ729" s="9" t="s">
        <v>7603</v>
      </c>
      <c r="AK729" s="9">
        <v>169</v>
      </c>
    </row>
    <row r="730" spans="1:37">
      <c r="A730">
        <v>2014</v>
      </c>
      <c r="B730" s="10" t="s">
        <v>12839</v>
      </c>
      <c r="C730" s="11" t="s">
        <v>12840</v>
      </c>
      <c r="D730" s="11" t="s">
        <v>12841</v>
      </c>
      <c r="E730" s="11" t="s">
        <v>12842</v>
      </c>
      <c r="F730" s="11" t="s">
        <v>3668</v>
      </c>
      <c r="G730" s="11" t="s">
        <v>12843</v>
      </c>
      <c r="H730" s="11" t="s">
        <v>12844</v>
      </c>
      <c r="I730" s="11" t="str">
        <f>INDEX(CountyList!A:A, MATCH(MID(B730, 3, 3), CountyList!B:B, 0))</f>
        <v>La Salle</v>
      </c>
      <c r="J730" s="29" t="s">
        <v>7603</v>
      </c>
      <c r="K730" s="29" t="s">
        <v>7603</v>
      </c>
      <c r="L730" s="29" t="s">
        <v>290</v>
      </c>
      <c r="M730" s="29" t="s">
        <v>290</v>
      </c>
      <c r="N730" s="29" t="s">
        <v>290</v>
      </c>
      <c r="O730" s="29" t="s">
        <v>290</v>
      </c>
      <c r="P730" s="29" t="s">
        <v>290</v>
      </c>
      <c r="Q730" s="29" t="s">
        <v>290</v>
      </c>
      <c r="R730" s="29" t="s">
        <v>290</v>
      </c>
      <c r="S730" s="29" t="s">
        <v>290</v>
      </c>
      <c r="T730" s="29" t="s">
        <v>7603</v>
      </c>
      <c r="U730" s="29" t="s">
        <v>7603</v>
      </c>
      <c r="V730" s="29" t="s">
        <v>7603</v>
      </c>
      <c r="W730" s="29" t="s">
        <v>7603</v>
      </c>
      <c r="X730" s="29" t="s">
        <v>7603</v>
      </c>
      <c r="Y730" s="29" t="s">
        <v>7603</v>
      </c>
      <c r="Z730" s="7">
        <v>14</v>
      </c>
      <c r="AA730" s="7">
        <v>11</v>
      </c>
      <c r="AB730" s="8" t="s">
        <v>7603</v>
      </c>
      <c r="AC730" s="8" t="s">
        <v>7603</v>
      </c>
      <c r="AD730" s="8" t="s">
        <v>290</v>
      </c>
      <c r="AE730" s="8" t="s">
        <v>7603</v>
      </c>
      <c r="AF730" s="8" t="s">
        <v>7603</v>
      </c>
      <c r="AG730" s="8">
        <v>20</v>
      </c>
      <c r="AH730" s="8" t="s">
        <v>290</v>
      </c>
      <c r="AI730" s="9">
        <v>25</v>
      </c>
      <c r="AJ730" s="9" t="s">
        <v>7603</v>
      </c>
      <c r="AK730" s="9">
        <v>25</v>
      </c>
    </row>
    <row r="731" spans="1:37">
      <c r="A731">
        <v>2014</v>
      </c>
      <c r="B731" s="10" t="s">
        <v>12845</v>
      </c>
      <c r="C731" s="11" t="s">
        <v>10544</v>
      </c>
      <c r="D731" s="11" t="s">
        <v>10546</v>
      </c>
      <c r="E731" s="11" t="s">
        <v>3685</v>
      </c>
      <c r="F731" s="11" t="s">
        <v>3686</v>
      </c>
      <c r="G731" s="11" t="s">
        <v>12846</v>
      </c>
      <c r="H731" s="11" t="s">
        <v>7046</v>
      </c>
      <c r="I731" s="11" t="str">
        <f>INDEX(CountyList!A:A, MATCH(MID(B731, 3, 3), CountyList!B:B, 0))</f>
        <v>La Salle</v>
      </c>
      <c r="J731" s="29" t="s">
        <v>7603</v>
      </c>
      <c r="K731" s="29">
        <v>13</v>
      </c>
      <c r="L731" s="29">
        <v>24</v>
      </c>
      <c r="M731" s="29">
        <v>24</v>
      </c>
      <c r="N731" s="29">
        <v>17</v>
      </c>
      <c r="O731" s="29">
        <v>20</v>
      </c>
      <c r="P731" s="29">
        <v>20</v>
      </c>
      <c r="Q731" s="29">
        <v>13</v>
      </c>
      <c r="R731" s="29">
        <v>21</v>
      </c>
      <c r="S731" s="29">
        <v>32</v>
      </c>
      <c r="T731" s="29" t="s">
        <v>7603</v>
      </c>
      <c r="U731" s="29" t="s">
        <v>7603</v>
      </c>
      <c r="V731" s="29" t="s">
        <v>7603</v>
      </c>
      <c r="W731" s="29" t="s">
        <v>7603</v>
      </c>
      <c r="X731" s="29" t="s">
        <v>7603</v>
      </c>
      <c r="Y731" s="29" t="s">
        <v>7603</v>
      </c>
      <c r="Z731" s="7">
        <v>79</v>
      </c>
      <c r="AA731" s="7">
        <v>105</v>
      </c>
      <c r="AB731" s="8" t="s">
        <v>290</v>
      </c>
      <c r="AC731" s="8" t="s">
        <v>7603</v>
      </c>
      <c r="AD731" s="8" t="s">
        <v>7603</v>
      </c>
      <c r="AE731" s="8" t="s">
        <v>290</v>
      </c>
      <c r="AF731" s="8" t="s">
        <v>290</v>
      </c>
      <c r="AG731" s="8">
        <v>170</v>
      </c>
      <c r="AH731" s="8" t="s">
        <v>290</v>
      </c>
      <c r="AI731" s="9">
        <v>184</v>
      </c>
      <c r="AJ731" s="9" t="s">
        <v>7603</v>
      </c>
      <c r="AK731" s="9">
        <v>184</v>
      </c>
    </row>
    <row r="732" spans="1:37">
      <c r="A732">
        <v>2014</v>
      </c>
      <c r="B732" s="10" t="s">
        <v>3658</v>
      </c>
      <c r="C732" s="11" t="s">
        <v>10548</v>
      </c>
      <c r="D732" s="11" t="s">
        <v>10550</v>
      </c>
      <c r="E732" s="11" t="s">
        <v>3661</v>
      </c>
      <c r="F732" s="11" t="s">
        <v>3662</v>
      </c>
      <c r="G732" s="11" t="s">
        <v>12847</v>
      </c>
      <c r="H732" s="11" t="s">
        <v>7033</v>
      </c>
      <c r="I732" s="11" t="str">
        <f>INDEX(CountyList!A:A, MATCH(MID(B732, 3, 3), CountyList!B:B, 0))</f>
        <v>La Salle</v>
      </c>
      <c r="J732" s="29">
        <v>35</v>
      </c>
      <c r="K732" s="29">
        <v>17</v>
      </c>
      <c r="L732" s="29">
        <v>22</v>
      </c>
      <c r="M732" s="29">
        <v>16</v>
      </c>
      <c r="N732" s="29">
        <v>11</v>
      </c>
      <c r="O732" s="29">
        <v>20</v>
      </c>
      <c r="P732" s="29">
        <v>10</v>
      </c>
      <c r="Q732" s="29">
        <v>11</v>
      </c>
      <c r="R732" s="29">
        <v>18</v>
      </c>
      <c r="S732" s="29">
        <v>11</v>
      </c>
      <c r="T732" s="29" t="s">
        <v>7603</v>
      </c>
      <c r="U732" s="29" t="s">
        <v>7603</v>
      </c>
      <c r="V732" s="29" t="s">
        <v>7603</v>
      </c>
      <c r="W732" s="29" t="s">
        <v>7603</v>
      </c>
      <c r="X732" s="29" t="s">
        <v>7603</v>
      </c>
      <c r="Y732" s="29" t="s">
        <v>7603</v>
      </c>
      <c r="Z732" s="7">
        <v>91</v>
      </c>
      <c r="AA732" s="7">
        <v>80</v>
      </c>
      <c r="AB732" s="8" t="s">
        <v>290</v>
      </c>
      <c r="AC732" s="8" t="s">
        <v>290</v>
      </c>
      <c r="AD732" s="8" t="s">
        <v>290</v>
      </c>
      <c r="AE732" s="8" t="s">
        <v>290</v>
      </c>
      <c r="AF732" s="8" t="s">
        <v>7603</v>
      </c>
      <c r="AG732" s="8">
        <v>161</v>
      </c>
      <c r="AH732" s="8" t="s">
        <v>290</v>
      </c>
      <c r="AI732" s="9">
        <v>171</v>
      </c>
      <c r="AJ732" s="9" t="s">
        <v>7603</v>
      </c>
      <c r="AK732" s="9">
        <v>171</v>
      </c>
    </row>
    <row r="733" spans="1:37">
      <c r="A733">
        <v>2014</v>
      </c>
      <c r="B733" s="10" t="s">
        <v>12848</v>
      </c>
      <c r="C733" s="11" t="s">
        <v>10552</v>
      </c>
      <c r="D733" s="11" t="s">
        <v>10546</v>
      </c>
      <c r="E733" s="11" t="s">
        <v>3690</v>
      </c>
      <c r="F733" s="11" t="s">
        <v>3686</v>
      </c>
      <c r="G733" s="11" t="s">
        <v>12849</v>
      </c>
      <c r="H733" s="11" t="s">
        <v>7049</v>
      </c>
      <c r="I733" s="11" t="str">
        <f>INDEX(CountyList!A:A, MATCH(MID(B733, 3, 3), CountyList!B:B, 0))</f>
        <v>La Salle</v>
      </c>
      <c r="J733" s="29" t="s">
        <v>7603</v>
      </c>
      <c r="K733" s="29" t="s">
        <v>7603</v>
      </c>
      <c r="L733" s="29" t="s">
        <v>7603</v>
      </c>
      <c r="M733" s="29" t="s">
        <v>7603</v>
      </c>
      <c r="N733" s="29" t="s">
        <v>7603</v>
      </c>
      <c r="O733" s="29" t="s">
        <v>7603</v>
      </c>
      <c r="P733" s="29" t="s">
        <v>7603</v>
      </c>
      <c r="Q733" s="29" t="s">
        <v>7603</v>
      </c>
      <c r="R733" s="29" t="s">
        <v>7603</v>
      </c>
      <c r="S733" s="29" t="s">
        <v>7603</v>
      </c>
      <c r="T733" s="29">
        <v>53</v>
      </c>
      <c r="U733" s="29">
        <v>42</v>
      </c>
      <c r="V733" s="29">
        <v>41</v>
      </c>
      <c r="W733" s="29">
        <v>50</v>
      </c>
      <c r="X733" s="29" t="s">
        <v>7603</v>
      </c>
      <c r="Y733" s="29" t="s">
        <v>7603</v>
      </c>
      <c r="Z733" s="7">
        <v>82</v>
      </c>
      <c r="AA733" s="7">
        <v>104</v>
      </c>
      <c r="AB733" s="8">
        <v>10</v>
      </c>
      <c r="AC733" s="8" t="s">
        <v>290</v>
      </c>
      <c r="AD733" s="8" t="s">
        <v>290</v>
      </c>
      <c r="AE733" s="8" t="s">
        <v>290</v>
      </c>
      <c r="AF733" s="8" t="s">
        <v>7603</v>
      </c>
      <c r="AG733" s="8">
        <v>164</v>
      </c>
      <c r="AH733" s="8" t="s">
        <v>7603</v>
      </c>
      <c r="AI733" s="9" t="s">
        <v>7603</v>
      </c>
      <c r="AJ733" s="9">
        <v>186</v>
      </c>
      <c r="AK733" s="9">
        <v>186</v>
      </c>
    </row>
    <row r="734" spans="1:37">
      <c r="A734">
        <v>2014</v>
      </c>
      <c r="B734" s="10" t="s">
        <v>3664</v>
      </c>
      <c r="C734" s="11" t="s">
        <v>3665</v>
      </c>
      <c r="D734" s="11" t="s">
        <v>10556</v>
      </c>
      <c r="E734" s="11" t="s">
        <v>3667</v>
      </c>
      <c r="F734" s="11" t="s">
        <v>3668</v>
      </c>
      <c r="G734" s="11" t="s">
        <v>12850</v>
      </c>
      <c r="H734" s="11" t="s">
        <v>7036</v>
      </c>
      <c r="I734" s="11" t="str">
        <f>INDEX(CountyList!A:A, MATCH(MID(B734, 3, 3), CountyList!B:B, 0))</f>
        <v>La Salle</v>
      </c>
      <c r="J734" s="29">
        <v>30</v>
      </c>
      <c r="K734" s="29">
        <v>18</v>
      </c>
      <c r="L734" s="29">
        <v>12</v>
      </c>
      <c r="M734" s="29">
        <v>10</v>
      </c>
      <c r="N734" s="29">
        <v>12</v>
      </c>
      <c r="O734" s="29">
        <v>14</v>
      </c>
      <c r="P734" s="29">
        <v>15</v>
      </c>
      <c r="Q734" s="29">
        <v>13</v>
      </c>
      <c r="R734" s="29">
        <v>11</v>
      </c>
      <c r="S734" s="29">
        <v>13</v>
      </c>
      <c r="T734" s="29" t="s">
        <v>7603</v>
      </c>
      <c r="U734" s="29" t="s">
        <v>7603</v>
      </c>
      <c r="V734" s="29" t="s">
        <v>7603</v>
      </c>
      <c r="W734" s="29" t="s">
        <v>7603</v>
      </c>
      <c r="X734" s="29" t="s">
        <v>7603</v>
      </c>
      <c r="Y734" s="29" t="s">
        <v>7603</v>
      </c>
      <c r="Z734" s="7">
        <v>84</v>
      </c>
      <c r="AA734" s="7">
        <v>64</v>
      </c>
      <c r="AB734" s="8">
        <v>21</v>
      </c>
      <c r="AC734" s="8" t="s">
        <v>7603</v>
      </c>
      <c r="AD734" s="8" t="s">
        <v>290</v>
      </c>
      <c r="AE734" s="8" t="s">
        <v>7603</v>
      </c>
      <c r="AF734" s="8" t="s">
        <v>7603</v>
      </c>
      <c r="AG734" s="8">
        <v>117</v>
      </c>
      <c r="AH734" s="8" t="s">
        <v>290</v>
      </c>
      <c r="AI734" s="9">
        <v>148</v>
      </c>
      <c r="AJ734" s="9" t="s">
        <v>7603</v>
      </c>
      <c r="AK734" s="9">
        <v>148</v>
      </c>
    </row>
    <row r="735" spans="1:37">
      <c r="A735">
        <v>2014</v>
      </c>
      <c r="B735" s="10" t="s">
        <v>3670</v>
      </c>
      <c r="C735" s="11" t="s">
        <v>3671</v>
      </c>
      <c r="D735" s="11" t="s">
        <v>10559</v>
      </c>
      <c r="E735" s="11" t="s">
        <v>3674</v>
      </c>
      <c r="F735" s="11" t="s">
        <v>3675</v>
      </c>
      <c r="G735" s="11" t="s">
        <v>12851</v>
      </c>
      <c r="H735" s="11" t="s">
        <v>7039</v>
      </c>
      <c r="I735" s="11" t="str">
        <f>INDEX(CountyList!A:A, MATCH(MID(B735, 3, 3), CountyList!B:B, 0))</f>
        <v>La Salle</v>
      </c>
      <c r="J735" s="29">
        <v>24</v>
      </c>
      <c r="K735" s="29">
        <v>17</v>
      </c>
      <c r="L735" s="29">
        <v>13</v>
      </c>
      <c r="M735" s="29">
        <v>20</v>
      </c>
      <c r="N735" s="29">
        <v>14</v>
      </c>
      <c r="O735" s="29">
        <v>10</v>
      </c>
      <c r="P735" s="29">
        <v>17</v>
      </c>
      <c r="Q735" s="29">
        <v>12</v>
      </c>
      <c r="R735" s="29">
        <v>17</v>
      </c>
      <c r="S735" s="29">
        <v>15</v>
      </c>
      <c r="T735" s="29" t="s">
        <v>7603</v>
      </c>
      <c r="U735" s="29" t="s">
        <v>7603</v>
      </c>
      <c r="V735" s="29" t="s">
        <v>7603</v>
      </c>
      <c r="W735" s="29" t="s">
        <v>7603</v>
      </c>
      <c r="X735" s="29" t="s">
        <v>7603</v>
      </c>
      <c r="Y735" s="29" t="s">
        <v>7603</v>
      </c>
      <c r="Z735" s="7">
        <v>69</v>
      </c>
      <c r="AA735" s="7">
        <v>90</v>
      </c>
      <c r="AB735" s="8" t="s">
        <v>290</v>
      </c>
      <c r="AC735" s="8" t="s">
        <v>7603</v>
      </c>
      <c r="AD735" s="8" t="s">
        <v>7603</v>
      </c>
      <c r="AE735" s="8" t="s">
        <v>7603</v>
      </c>
      <c r="AF735" s="8" t="s">
        <v>7603</v>
      </c>
      <c r="AG735" s="8">
        <v>146</v>
      </c>
      <c r="AH735" s="8" t="s">
        <v>290</v>
      </c>
      <c r="AI735" s="9">
        <v>159</v>
      </c>
      <c r="AJ735" s="9" t="s">
        <v>7603</v>
      </c>
      <c r="AK735" s="9">
        <v>159</v>
      </c>
    </row>
    <row r="736" spans="1:37">
      <c r="A736">
        <v>2014</v>
      </c>
      <c r="B736" s="10" t="s">
        <v>3677</v>
      </c>
      <c r="C736" s="11" t="s">
        <v>3678</v>
      </c>
      <c r="D736" s="11" t="s">
        <v>10562</v>
      </c>
      <c r="E736" s="11" t="s">
        <v>3680</v>
      </c>
      <c r="F736" s="11" t="s">
        <v>3681</v>
      </c>
      <c r="G736" s="11" t="s">
        <v>12852</v>
      </c>
      <c r="H736" s="11" t="s">
        <v>7042</v>
      </c>
      <c r="I736" s="11" t="str">
        <f>INDEX(CountyList!A:A, MATCH(MID(B736, 3, 3), CountyList!B:B, 0))</f>
        <v>La Salle</v>
      </c>
      <c r="J736" s="29">
        <v>37</v>
      </c>
      <c r="K736" s="29">
        <v>15</v>
      </c>
      <c r="L736" s="29" t="s">
        <v>290</v>
      </c>
      <c r="M736" s="29">
        <v>13</v>
      </c>
      <c r="N736" s="29" t="s">
        <v>290</v>
      </c>
      <c r="O736" s="29" t="s">
        <v>290</v>
      </c>
      <c r="P736" s="29" t="s">
        <v>290</v>
      </c>
      <c r="Q736" s="29" t="s">
        <v>290</v>
      </c>
      <c r="R736" s="29" t="s">
        <v>290</v>
      </c>
      <c r="S736" s="29">
        <v>14</v>
      </c>
      <c r="T736" s="29" t="s">
        <v>7603</v>
      </c>
      <c r="U736" s="29" t="s">
        <v>7603</v>
      </c>
      <c r="V736" s="29" t="s">
        <v>7603</v>
      </c>
      <c r="W736" s="29" t="s">
        <v>7603</v>
      </c>
      <c r="X736" s="29" t="s">
        <v>290</v>
      </c>
      <c r="Y736" s="29" t="s">
        <v>7603</v>
      </c>
      <c r="Z736" s="7">
        <v>59</v>
      </c>
      <c r="AA736" s="7">
        <v>70</v>
      </c>
      <c r="AB736" s="8">
        <v>10</v>
      </c>
      <c r="AC736" s="8" t="s">
        <v>7603</v>
      </c>
      <c r="AD736" s="8" t="s">
        <v>7603</v>
      </c>
      <c r="AE736" s="8" t="s">
        <v>7603</v>
      </c>
      <c r="AF736" s="8" t="s">
        <v>7603</v>
      </c>
      <c r="AG736" s="8">
        <v>116</v>
      </c>
      <c r="AH736" s="8" t="s">
        <v>290</v>
      </c>
      <c r="AI736" s="9">
        <v>129</v>
      </c>
      <c r="AJ736" s="9" t="s">
        <v>7603</v>
      </c>
      <c r="AK736" s="9">
        <v>129</v>
      </c>
    </row>
    <row r="737" spans="1:37">
      <c r="A737">
        <v>2014</v>
      </c>
      <c r="B737" s="10" t="s">
        <v>12853</v>
      </c>
      <c r="C737" s="11" t="s">
        <v>10564</v>
      </c>
      <c r="D737" s="11" t="s">
        <v>10566</v>
      </c>
      <c r="E737" s="11" t="s">
        <v>10567</v>
      </c>
      <c r="F737" s="11" t="s">
        <v>10568</v>
      </c>
      <c r="G737" s="11" t="s">
        <v>12854</v>
      </c>
      <c r="H737" s="11" t="s">
        <v>12855</v>
      </c>
      <c r="I737" s="11" t="str">
        <f>INDEX(CountyList!A:A, MATCH(MID(B737, 3, 3), CountyList!B:B, 0))</f>
        <v>La Salle</v>
      </c>
      <c r="J737" s="29" t="s">
        <v>7603</v>
      </c>
      <c r="K737" s="29" t="s">
        <v>7603</v>
      </c>
      <c r="L737" s="29" t="s">
        <v>7603</v>
      </c>
      <c r="M737" s="29" t="s">
        <v>7603</v>
      </c>
      <c r="N737" s="29" t="s">
        <v>7603</v>
      </c>
      <c r="O737" s="29" t="s">
        <v>7603</v>
      </c>
      <c r="P737" s="29" t="s">
        <v>290</v>
      </c>
      <c r="Q737" s="29" t="s">
        <v>290</v>
      </c>
      <c r="R737" s="29" t="s">
        <v>290</v>
      </c>
      <c r="S737" s="29" t="s">
        <v>7603</v>
      </c>
      <c r="T737" s="29" t="s">
        <v>7603</v>
      </c>
      <c r="U737" s="29" t="s">
        <v>7603</v>
      </c>
      <c r="V737" s="29" t="s">
        <v>7603</v>
      </c>
      <c r="W737" s="29" t="s">
        <v>7603</v>
      </c>
      <c r="X737" s="29" t="s">
        <v>7603</v>
      </c>
      <c r="Y737" s="29" t="s">
        <v>7603</v>
      </c>
      <c r="Z737" s="7" t="s">
        <v>290</v>
      </c>
      <c r="AA737" s="7" t="s">
        <v>290</v>
      </c>
      <c r="AB737" s="8" t="s">
        <v>7603</v>
      </c>
      <c r="AC737" s="8" t="s">
        <v>7603</v>
      </c>
      <c r="AD737" s="8" t="s">
        <v>290</v>
      </c>
      <c r="AE737" s="8" t="s">
        <v>7603</v>
      </c>
      <c r="AF737" s="8" t="s">
        <v>7603</v>
      </c>
      <c r="AG737" s="8" t="s">
        <v>290</v>
      </c>
      <c r="AH737" s="8" t="s">
        <v>7603</v>
      </c>
      <c r="AI737" s="9" t="s">
        <v>290</v>
      </c>
      <c r="AJ737" s="9" t="s">
        <v>7603</v>
      </c>
      <c r="AK737" s="9" t="s">
        <v>290</v>
      </c>
    </row>
    <row r="738" spans="1:37">
      <c r="A738">
        <v>2014</v>
      </c>
      <c r="B738" s="10" t="s">
        <v>12856</v>
      </c>
      <c r="C738" s="11" t="s">
        <v>2738</v>
      </c>
      <c r="D738" s="11" t="s">
        <v>6419</v>
      </c>
      <c r="E738" s="11" t="s">
        <v>2740</v>
      </c>
      <c r="F738" s="11" t="s">
        <v>2741</v>
      </c>
      <c r="G738" s="11" t="s">
        <v>12857</v>
      </c>
      <c r="H738" s="11" t="s">
        <v>12858</v>
      </c>
      <c r="I738" s="11" t="str">
        <f>INDEX(CountyList!A:A, MATCH(MID(B738, 3, 3), CountyList!B:B, 0))</f>
        <v>Logan</v>
      </c>
      <c r="J738" s="29">
        <v>12</v>
      </c>
      <c r="K738" s="29">
        <v>15</v>
      </c>
      <c r="L738" s="29">
        <v>13</v>
      </c>
      <c r="M738" s="29" t="s">
        <v>290</v>
      </c>
      <c r="N738" s="29" t="s">
        <v>290</v>
      </c>
      <c r="O738" s="29">
        <v>10</v>
      </c>
      <c r="P738" s="29" t="s">
        <v>290</v>
      </c>
      <c r="Q738" s="29">
        <v>11</v>
      </c>
      <c r="R738" s="29" t="s">
        <v>290</v>
      </c>
      <c r="S738" s="29">
        <v>13</v>
      </c>
      <c r="T738" s="29" t="s">
        <v>7603</v>
      </c>
      <c r="U738" s="29" t="s">
        <v>7603</v>
      </c>
      <c r="V738" s="29" t="s">
        <v>7603</v>
      </c>
      <c r="W738" s="29" t="s">
        <v>7603</v>
      </c>
      <c r="X738" s="29" t="s">
        <v>7603</v>
      </c>
      <c r="Y738" s="29" t="s">
        <v>7603</v>
      </c>
      <c r="Z738" s="7">
        <v>50</v>
      </c>
      <c r="AA738" s="7">
        <v>50</v>
      </c>
      <c r="AB738" s="8" t="s">
        <v>290</v>
      </c>
      <c r="AC738" s="8" t="s">
        <v>7603</v>
      </c>
      <c r="AD738" s="8" t="s">
        <v>290</v>
      </c>
      <c r="AE738" s="8" t="s">
        <v>7603</v>
      </c>
      <c r="AF738" s="8" t="s">
        <v>7603</v>
      </c>
      <c r="AG738" s="8">
        <v>89</v>
      </c>
      <c r="AH738" s="8" t="s">
        <v>290</v>
      </c>
      <c r="AI738" s="9">
        <v>100</v>
      </c>
      <c r="AJ738" s="9" t="s">
        <v>7603</v>
      </c>
      <c r="AK738" s="9">
        <v>100</v>
      </c>
    </row>
    <row r="739" spans="1:37">
      <c r="A739">
        <v>2014</v>
      </c>
      <c r="B739" s="10" t="s">
        <v>12859</v>
      </c>
      <c r="C739" s="11" t="s">
        <v>10579</v>
      </c>
      <c r="D739" s="11" t="s">
        <v>12860</v>
      </c>
      <c r="E739" s="11" t="s">
        <v>2745</v>
      </c>
      <c r="F739" s="11" t="s">
        <v>2746</v>
      </c>
      <c r="G739" s="11" t="s">
        <v>12861</v>
      </c>
      <c r="H739" s="11" t="s">
        <v>6424</v>
      </c>
      <c r="I739" s="11" t="str">
        <f>INDEX(CountyList!A:A, MATCH(MID(B739, 3, 3), CountyList!B:B, 0))</f>
        <v>Logan</v>
      </c>
      <c r="J739" s="29">
        <v>42</v>
      </c>
      <c r="K739" s="29">
        <v>12</v>
      </c>
      <c r="L739" s="29" t="s">
        <v>290</v>
      </c>
      <c r="M739" s="29">
        <v>13</v>
      </c>
      <c r="N739" s="29" t="s">
        <v>290</v>
      </c>
      <c r="O739" s="29">
        <v>12</v>
      </c>
      <c r="P739" s="29" t="s">
        <v>290</v>
      </c>
      <c r="Q739" s="29">
        <v>14</v>
      </c>
      <c r="R739" s="29" t="s">
        <v>290</v>
      </c>
      <c r="S739" s="29">
        <v>10</v>
      </c>
      <c r="T739" s="29" t="s">
        <v>7603</v>
      </c>
      <c r="U739" s="29" t="s">
        <v>7603</v>
      </c>
      <c r="V739" s="29" t="s">
        <v>7603</v>
      </c>
      <c r="W739" s="29" t="s">
        <v>7603</v>
      </c>
      <c r="X739" s="29" t="s">
        <v>7603</v>
      </c>
      <c r="Y739" s="29" t="s">
        <v>7603</v>
      </c>
      <c r="Z739" s="7">
        <v>62</v>
      </c>
      <c r="AA739" s="7">
        <v>65</v>
      </c>
      <c r="AB739" s="8" t="s">
        <v>290</v>
      </c>
      <c r="AC739" s="8" t="s">
        <v>7603</v>
      </c>
      <c r="AD739" s="8" t="s">
        <v>7603</v>
      </c>
      <c r="AE739" s="8" t="s">
        <v>7603</v>
      </c>
      <c r="AF739" s="8" t="s">
        <v>7603</v>
      </c>
      <c r="AG739" s="8">
        <v>119</v>
      </c>
      <c r="AH739" s="8" t="s">
        <v>290</v>
      </c>
      <c r="AI739" s="9">
        <v>127</v>
      </c>
      <c r="AJ739" s="9" t="s">
        <v>7603</v>
      </c>
      <c r="AK739" s="9">
        <v>127</v>
      </c>
    </row>
    <row r="740" spans="1:37">
      <c r="A740">
        <v>2014</v>
      </c>
      <c r="B740" s="10" t="s">
        <v>12862</v>
      </c>
      <c r="C740" s="11" t="s">
        <v>439</v>
      </c>
      <c r="D740" s="11" t="s">
        <v>10590</v>
      </c>
      <c r="E740" s="11" t="s">
        <v>2750</v>
      </c>
      <c r="F740" s="11" t="s">
        <v>2741</v>
      </c>
      <c r="G740" s="11" t="s">
        <v>12863</v>
      </c>
      <c r="H740" s="11" t="s">
        <v>6427</v>
      </c>
      <c r="I740" s="11" t="str">
        <f>INDEX(CountyList!A:A, MATCH(MID(B740, 3, 3), CountyList!B:B, 0))</f>
        <v>Logan</v>
      </c>
      <c r="J740" s="29">
        <v>24</v>
      </c>
      <c r="K740" s="29" t="s">
        <v>290</v>
      </c>
      <c r="L740" s="29">
        <v>11</v>
      </c>
      <c r="M740" s="29">
        <v>10</v>
      </c>
      <c r="N740" s="29" t="s">
        <v>290</v>
      </c>
      <c r="O740" s="29" t="s">
        <v>290</v>
      </c>
      <c r="P740" s="29" t="s">
        <v>290</v>
      </c>
      <c r="Q740" s="29" t="s">
        <v>290</v>
      </c>
      <c r="R740" s="29" t="s">
        <v>290</v>
      </c>
      <c r="S740" s="29">
        <v>15</v>
      </c>
      <c r="T740" s="29" t="s">
        <v>7603</v>
      </c>
      <c r="U740" s="29" t="s">
        <v>7603</v>
      </c>
      <c r="V740" s="29" t="s">
        <v>7603</v>
      </c>
      <c r="W740" s="29" t="s">
        <v>7603</v>
      </c>
      <c r="X740" s="29" t="s">
        <v>7603</v>
      </c>
      <c r="Y740" s="29" t="s">
        <v>7603</v>
      </c>
      <c r="Z740" s="7">
        <v>57</v>
      </c>
      <c r="AA740" s="7">
        <v>39</v>
      </c>
      <c r="AB740" s="8" t="s">
        <v>7603</v>
      </c>
      <c r="AC740" s="8" t="s">
        <v>7603</v>
      </c>
      <c r="AD740" s="8" t="s">
        <v>7603</v>
      </c>
      <c r="AE740" s="8" t="s">
        <v>7603</v>
      </c>
      <c r="AF740" s="8" t="s">
        <v>7603</v>
      </c>
      <c r="AG740" s="8">
        <v>96</v>
      </c>
      <c r="AH740" s="8" t="s">
        <v>7603</v>
      </c>
      <c r="AI740" s="9">
        <v>96</v>
      </c>
      <c r="AJ740" s="9" t="s">
        <v>7603</v>
      </c>
      <c r="AK740" s="9">
        <v>96</v>
      </c>
    </row>
    <row r="741" spans="1:37">
      <c r="A741">
        <v>2014</v>
      </c>
      <c r="B741" s="10" t="s">
        <v>3691</v>
      </c>
      <c r="C741" s="11" t="s">
        <v>459</v>
      </c>
      <c r="D741" s="11" t="s">
        <v>10593</v>
      </c>
      <c r="E741" s="11" t="s">
        <v>3694</v>
      </c>
      <c r="F741" s="11" t="s">
        <v>3695</v>
      </c>
      <c r="G741" s="11" t="s">
        <v>12864</v>
      </c>
      <c r="H741" s="11" t="s">
        <v>7052</v>
      </c>
      <c r="I741" s="11" t="str">
        <f>INDEX(CountyList!A:A, MATCH(MID(B741, 3, 3), CountyList!B:B, 0))</f>
        <v>Macon</v>
      </c>
      <c r="J741" s="29">
        <v>27</v>
      </c>
      <c r="K741" s="29">
        <v>24</v>
      </c>
      <c r="L741" s="29">
        <v>16</v>
      </c>
      <c r="M741" s="29">
        <v>26</v>
      </c>
      <c r="N741" s="29">
        <v>24</v>
      </c>
      <c r="O741" s="29">
        <v>23</v>
      </c>
      <c r="P741" s="29">
        <v>22</v>
      </c>
      <c r="Q741" s="29">
        <v>23</v>
      </c>
      <c r="R741" s="29">
        <v>26</v>
      </c>
      <c r="S741" s="29">
        <v>16</v>
      </c>
      <c r="T741" s="29" t="s">
        <v>7603</v>
      </c>
      <c r="U741" s="29" t="s">
        <v>7603</v>
      </c>
      <c r="V741" s="29" t="s">
        <v>7603</v>
      </c>
      <c r="W741" s="29" t="s">
        <v>7603</v>
      </c>
      <c r="X741" s="29" t="s">
        <v>7603</v>
      </c>
      <c r="Y741" s="29" t="s">
        <v>7603</v>
      </c>
      <c r="Z741" s="7">
        <v>113</v>
      </c>
      <c r="AA741" s="7">
        <v>114</v>
      </c>
      <c r="AB741" s="8">
        <v>12</v>
      </c>
      <c r="AC741" s="8" t="s">
        <v>7603</v>
      </c>
      <c r="AD741" s="8" t="s">
        <v>290</v>
      </c>
      <c r="AE741" s="8" t="s">
        <v>290</v>
      </c>
      <c r="AF741" s="8" t="s">
        <v>7603</v>
      </c>
      <c r="AG741" s="8">
        <v>198</v>
      </c>
      <c r="AH741" s="8" t="s">
        <v>290</v>
      </c>
      <c r="AI741" s="9">
        <v>227</v>
      </c>
      <c r="AJ741" s="9" t="s">
        <v>7603</v>
      </c>
      <c r="AK741" s="9">
        <v>227</v>
      </c>
    </row>
    <row r="742" spans="1:37">
      <c r="A742">
        <v>2014</v>
      </c>
      <c r="B742" s="10" t="s">
        <v>3697</v>
      </c>
      <c r="C742" s="11" t="s">
        <v>3698</v>
      </c>
      <c r="D742" s="11" t="s">
        <v>12865</v>
      </c>
      <c r="E742" s="11" t="s">
        <v>3700</v>
      </c>
      <c r="F742" s="11" t="s">
        <v>3695</v>
      </c>
      <c r="G742" s="11" t="s">
        <v>12866</v>
      </c>
      <c r="H742" s="11" t="s">
        <v>7055</v>
      </c>
      <c r="I742" s="11" t="str">
        <f>INDEX(CountyList!A:A, MATCH(MID(B742, 3, 3), CountyList!B:B, 0))</f>
        <v>Macon</v>
      </c>
      <c r="J742" s="29">
        <v>16</v>
      </c>
      <c r="K742" s="29">
        <v>22</v>
      </c>
      <c r="L742" s="29">
        <v>14</v>
      </c>
      <c r="M742" s="29">
        <v>25</v>
      </c>
      <c r="N742" s="29">
        <v>28</v>
      </c>
      <c r="O742" s="29">
        <v>22</v>
      </c>
      <c r="P742" s="29">
        <v>19</v>
      </c>
      <c r="Q742" s="29">
        <v>29</v>
      </c>
      <c r="R742" s="29">
        <v>31</v>
      </c>
      <c r="S742" s="29">
        <v>28</v>
      </c>
      <c r="T742" s="29" t="s">
        <v>7603</v>
      </c>
      <c r="U742" s="29" t="s">
        <v>7603</v>
      </c>
      <c r="V742" s="29" t="s">
        <v>7603</v>
      </c>
      <c r="W742" s="29" t="s">
        <v>7603</v>
      </c>
      <c r="X742" s="29" t="s">
        <v>7603</v>
      </c>
      <c r="Y742" s="29" t="s">
        <v>7603</v>
      </c>
      <c r="Z742" s="7">
        <v>127</v>
      </c>
      <c r="AA742" s="7">
        <v>107</v>
      </c>
      <c r="AB742" s="8">
        <v>11</v>
      </c>
      <c r="AC742" s="8" t="s">
        <v>7603</v>
      </c>
      <c r="AD742" s="8" t="s">
        <v>290</v>
      </c>
      <c r="AE742" s="8" t="s">
        <v>290</v>
      </c>
      <c r="AF742" s="8" t="s">
        <v>7603</v>
      </c>
      <c r="AG742" s="8">
        <v>185</v>
      </c>
      <c r="AH742" s="8">
        <v>23</v>
      </c>
      <c r="AI742" s="9">
        <v>234</v>
      </c>
      <c r="AJ742" s="9" t="s">
        <v>7603</v>
      </c>
      <c r="AK742" s="9">
        <v>234</v>
      </c>
    </row>
    <row r="743" spans="1:37">
      <c r="A743">
        <v>2014</v>
      </c>
      <c r="B743" s="10" t="s">
        <v>3702</v>
      </c>
      <c r="C743" s="11" t="s">
        <v>3703</v>
      </c>
      <c r="D743" s="11" t="s">
        <v>10599</v>
      </c>
      <c r="E743" s="11" t="s">
        <v>3705</v>
      </c>
      <c r="F743" s="11" t="s">
        <v>3695</v>
      </c>
      <c r="G743" s="11" t="s">
        <v>12867</v>
      </c>
      <c r="H743" s="11" t="s">
        <v>7058</v>
      </c>
      <c r="I743" s="11" t="str">
        <f>INDEX(CountyList!A:A, MATCH(MID(B743, 3, 3), CountyList!B:B, 0))</f>
        <v>Macon</v>
      </c>
      <c r="J743" s="29">
        <v>25</v>
      </c>
      <c r="K743" s="29">
        <v>22</v>
      </c>
      <c r="L743" s="29">
        <v>25</v>
      </c>
      <c r="M743" s="29">
        <v>19</v>
      </c>
      <c r="N743" s="29">
        <v>11</v>
      </c>
      <c r="O743" s="29">
        <v>12</v>
      </c>
      <c r="P743" s="29">
        <v>18</v>
      </c>
      <c r="Q743" s="29">
        <v>17</v>
      </c>
      <c r="R743" s="29" t="s">
        <v>290</v>
      </c>
      <c r="S743" s="29">
        <v>12</v>
      </c>
      <c r="T743" s="29" t="s">
        <v>7603</v>
      </c>
      <c r="U743" s="29" t="s">
        <v>7603</v>
      </c>
      <c r="V743" s="29" t="s">
        <v>7603</v>
      </c>
      <c r="W743" s="29" t="s">
        <v>7603</v>
      </c>
      <c r="X743" s="29" t="s">
        <v>7603</v>
      </c>
      <c r="Y743" s="29" t="s">
        <v>7603</v>
      </c>
      <c r="Z743" s="7">
        <v>83</v>
      </c>
      <c r="AA743" s="7">
        <v>86</v>
      </c>
      <c r="AB743" s="8" t="s">
        <v>290</v>
      </c>
      <c r="AC743" s="8" t="s">
        <v>7603</v>
      </c>
      <c r="AD743" s="8" t="s">
        <v>290</v>
      </c>
      <c r="AE743" s="8" t="s">
        <v>290</v>
      </c>
      <c r="AF743" s="8" t="s">
        <v>7603</v>
      </c>
      <c r="AG743" s="8">
        <v>132</v>
      </c>
      <c r="AH743" s="8">
        <v>24</v>
      </c>
      <c r="AI743" s="9">
        <v>169</v>
      </c>
      <c r="AJ743" s="9" t="s">
        <v>7603</v>
      </c>
      <c r="AK743" s="9">
        <v>169</v>
      </c>
    </row>
    <row r="744" spans="1:37">
      <c r="A744">
        <v>2014</v>
      </c>
      <c r="B744" s="10" t="s">
        <v>3707</v>
      </c>
      <c r="C744" s="11" t="s">
        <v>3708</v>
      </c>
      <c r="D744" s="11" t="s">
        <v>10602</v>
      </c>
      <c r="E744" s="11" t="s">
        <v>3710</v>
      </c>
      <c r="F744" s="11" t="s">
        <v>3695</v>
      </c>
      <c r="G744" s="11" t="s">
        <v>12868</v>
      </c>
      <c r="H744" s="11" t="s">
        <v>7061</v>
      </c>
      <c r="I744" s="11" t="str">
        <f>INDEX(CountyList!A:A, MATCH(MID(B744, 3, 3), CountyList!B:B, 0))</f>
        <v>Macon</v>
      </c>
      <c r="J744" s="29" t="s">
        <v>7603</v>
      </c>
      <c r="K744" s="29" t="s">
        <v>7603</v>
      </c>
      <c r="L744" s="29" t="s">
        <v>7603</v>
      </c>
      <c r="M744" s="29" t="s">
        <v>7603</v>
      </c>
      <c r="N744" s="29" t="s">
        <v>7603</v>
      </c>
      <c r="O744" s="29" t="s">
        <v>7603</v>
      </c>
      <c r="P744" s="29" t="s">
        <v>7603</v>
      </c>
      <c r="Q744" s="29" t="s">
        <v>7603</v>
      </c>
      <c r="R744" s="29" t="s">
        <v>7603</v>
      </c>
      <c r="S744" s="29" t="s">
        <v>7603</v>
      </c>
      <c r="T744" s="29">
        <v>72</v>
      </c>
      <c r="U744" s="29">
        <v>63</v>
      </c>
      <c r="V744" s="29">
        <v>49</v>
      </c>
      <c r="W744" s="29">
        <v>82</v>
      </c>
      <c r="X744" s="29" t="s">
        <v>7603</v>
      </c>
      <c r="Y744" s="29" t="s">
        <v>7603</v>
      </c>
      <c r="Z744" s="7">
        <v>125</v>
      </c>
      <c r="AA744" s="7">
        <v>141</v>
      </c>
      <c r="AB744" s="8" t="s">
        <v>290</v>
      </c>
      <c r="AC744" s="8" t="s">
        <v>7603</v>
      </c>
      <c r="AD744" s="8" t="s">
        <v>290</v>
      </c>
      <c r="AE744" s="8">
        <v>17</v>
      </c>
      <c r="AF744" s="8" t="s">
        <v>7603</v>
      </c>
      <c r="AG744" s="8">
        <v>218</v>
      </c>
      <c r="AH744" s="8">
        <v>17</v>
      </c>
      <c r="AI744" s="9" t="s">
        <v>7603</v>
      </c>
      <c r="AJ744" s="9">
        <v>266</v>
      </c>
      <c r="AK744" s="9">
        <v>266</v>
      </c>
    </row>
    <row r="745" spans="1:37">
      <c r="A745">
        <v>2014</v>
      </c>
      <c r="B745" s="10" t="s">
        <v>12869</v>
      </c>
      <c r="C745" s="11" t="s">
        <v>10604</v>
      </c>
      <c r="D745" s="11" t="s">
        <v>10606</v>
      </c>
      <c r="E745" s="11" t="s">
        <v>10607</v>
      </c>
      <c r="F745" s="11" t="s">
        <v>3695</v>
      </c>
      <c r="G745" s="11" t="s">
        <v>12870</v>
      </c>
      <c r="H745" s="11" t="s">
        <v>12871</v>
      </c>
      <c r="I745" s="11" t="str">
        <f>INDEX(CountyList!A:A, MATCH(MID(B745, 3, 3), CountyList!B:B, 0))</f>
        <v>Macon</v>
      </c>
      <c r="J745" s="29" t="s">
        <v>7603</v>
      </c>
      <c r="K745" s="29">
        <v>15</v>
      </c>
      <c r="L745" s="29" t="s">
        <v>290</v>
      </c>
      <c r="M745" s="29" t="s">
        <v>290</v>
      </c>
      <c r="N745" s="29" t="s">
        <v>290</v>
      </c>
      <c r="O745" s="29" t="s">
        <v>7603</v>
      </c>
      <c r="P745" s="29" t="s">
        <v>290</v>
      </c>
      <c r="Q745" s="29" t="s">
        <v>290</v>
      </c>
      <c r="R745" s="29" t="s">
        <v>7603</v>
      </c>
      <c r="S745" s="29" t="s">
        <v>7603</v>
      </c>
      <c r="T745" s="29" t="s">
        <v>7603</v>
      </c>
      <c r="U745" s="29" t="s">
        <v>7603</v>
      </c>
      <c r="V745" s="29" t="s">
        <v>7603</v>
      </c>
      <c r="W745" s="29" t="s">
        <v>7603</v>
      </c>
      <c r="X745" s="29" t="s">
        <v>7603</v>
      </c>
      <c r="Y745" s="29" t="s">
        <v>7603</v>
      </c>
      <c r="Z745" s="7">
        <v>20</v>
      </c>
      <c r="AA745" s="7">
        <v>15</v>
      </c>
      <c r="AB745" s="8" t="s">
        <v>7603</v>
      </c>
      <c r="AC745" s="8" t="s">
        <v>7603</v>
      </c>
      <c r="AD745" s="8" t="s">
        <v>7603</v>
      </c>
      <c r="AE745" s="8">
        <v>34</v>
      </c>
      <c r="AF745" s="8" t="s">
        <v>7603</v>
      </c>
      <c r="AG745" s="8" t="s">
        <v>290</v>
      </c>
      <c r="AH745" s="8" t="s">
        <v>7603</v>
      </c>
      <c r="AI745" s="9">
        <v>35</v>
      </c>
      <c r="AJ745" s="9" t="s">
        <v>7603</v>
      </c>
      <c r="AK745" s="9">
        <v>35</v>
      </c>
    </row>
    <row r="746" spans="1:37">
      <c r="A746">
        <v>2014</v>
      </c>
      <c r="B746" s="10" t="s">
        <v>3711</v>
      </c>
      <c r="C746" s="11" t="s">
        <v>3712</v>
      </c>
      <c r="D746" s="11" t="s">
        <v>12872</v>
      </c>
      <c r="E746" s="11" t="s">
        <v>3715</v>
      </c>
      <c r="F746" s="11" t="s">
        <v>3695</v>
      </c>
      <c r="G746" s="11" t="s">
        <v>12873</v>
      </c>
      <c r="H746" s="11" t="s">
        <v>12874</v>
      </c>
      <c r="I746" s="11" t="str">
        <f>INDEX(CountyList!A:A, MATCH(MID(B746, 3, 3), CountyList!B:B, 0))</f>
        <v>Macon</v>
      </c>
      <c r="J746" s="29" t="s">
        <v>7603</v>
      </c>
      <c r="K746" s="29">
        <v>34</v>
      </c>
      <c r="L746" s="29">
        <v>40</v>
      </c>
      <c r="M746" s="29">
        <v>31</v>
      </c>
      <c r="N746" s="29">
        <v>41</v>
      </c>
      <c r="O746" s="29">
        <v>31</v>
      </c>
      <c r="P746" s="29">
        <v>25</v>
      </c>
      <c r="Q746" s="29">
        <v>36</v>
      </c>
      <c r="R746" s="29">
        <v>43</v>
      </c>
      <c r="S746" s="29">
        <v>35</v>
      </c>
      <c r="T746" s="29">
        <v>58</v>
      </c>
      <c r="U746" s="29">
        <v>46</v>
      </c>
      <c r="V746" s="29">
        <v>46</v>
      </c>
      <c r="W746" s="29">
        <v>38</v>
      </c>
      <c r="X746" s="29" t="s">
        <v>7603</v>
      </c>
      <c r="Y746" s="29" t="s">
        <v>7603</v>
      </c>
      <c r="Z746" s="7">
        <v>253</v>
      </c>
      <c r="AA746" s="7">
        <v>251</v>
      </c>
      <c r="AB746" s="8" t="s">
        <v>290</v>
      </c>
      <c r="AC746" s="8" t="s">
        <v>7603</v>
      </c>
      <c r="AD746" s="8" t="s">
        <v>290</v>
      </c>
      <c r="AE746" s="8">
        <v>36</v>
      </c>
      <c r="AF746" s="8" t="s">
        <v>7603</v>
      </c>
      <c r="AG746" s="8">
        <v>424</v>
      </c>
      <c r="AH746" s="8">
        <v>33</v>
      </c>
      <c r="AI746" s="9">
        <v>316</v>
      </c>
      <c r="AJ746" s="9">
        <v>188</v>
      </c>
      <c r="AK746" s="9">
        <v>504</v>
      </c>
    </row>
    <row r="747" spans="1:37">
      <c r="A747">
        <v>2014</v>
      </c>
      <c r="B747" s="10" t="s">
        <v>3716</v>
      </c>
      <c r="C747" s="11" t="s">
        <v>3717</v>
      </c>
      <c r="D747" s="11" t="s">
        <v>10615</v>
      </c>
      <c r="E747" s="11" t="s">
        <v>3719</v>
      </c>
      <c r="F747" s="11" t="s">
        <v>3720</v>
      </c>
      <c r="G747" s="11" t="s">
        <v>12875</v>
      </c>
      <c r="H747" s="11" t="s">
        <v>7064</v>
      </c>
      <c r="I747" s="11" t="str">
        <f>INDEX(CountyList!A:A, MATCH(MID(B747, 3, 3), CountyList!B:B, 0))</f>
        <v>Macon</v>
      </c>
      <c r="J747" s="29">
        <v>52</v>
      </c>
      <c r="K747" s="29">
        <v>15</v>
      </c>
      <c r="L747" s="29">
        <v>18</v>
      </c>
      <c r="M747" s="29">
        <v>11</v>
      </c>
      <c r="N747" s="29">
        <v>17</v>
      </c>
      <c r="O747" s="29">
        <v>14</v>
      </c>
      <c r="P747" s="29">
        <v>18</v>
      </c>
      <c r="Q747" s="29">
        <v>17</v>
      </c>
      <c r="R747" s="29">
        <v>14</v>
      </c>
      <c r="S747" s="29">
        <v>12</v>
      </c>
      <c r="T747" s="29">
        <v>19</v>
      </c>
      <c r="U747" s="29">
        <v>23</v>
      </c>
      <c r="V747" s="29">
        <v>14</v>
      </c>
      <c r="W747" s="29">
        <v>19</v>
      </c>
      <c r="X747" s="29" t="s">
        <v>7603</v>
      </c>
      <c r="Y747" s="29" t="s">
        <v>7603</v>
      </c>
      <c r="Z747" s="7">
        <v>135</v>
      </c>
      <c r="AA747" s="7">
        <v>128</v>
      </c>
      <c r="AB747" s="8" t="s">
        <v>290</v>
      </c>
      <c r="AC747" s="8" t="s">
        <v>7603</v>
      </c>
      <c r="AD747" s="8" t="s">
        <v>290</v>
      </c>
      <c r="AE747" s="8" t="s">
        <v>290</v>
      </c>
      <c r="AF747" s="8" t="s">
        <v>7603</v>
      </c>
      <c r="AG747" s="8">
        <v>236</v>
      </c>
      <c r="AH747" s="8" t="s">
        <v>290</v>
      </c>
      <c r="AI747" s="9">
        <v>188</v>
      </c>
      <c r="AJ747" s="9">
        <v>75</v>
      </c>
      <c r="AK747" s="9">
        <v>263</v>
      </c>
    </row>
    <row r="748" spans="1:37">
      <c r="A748">
        <v>2014</v>
      </c>
      <c r="B748" s="10" t="s">
        <v>12876</v>
      </c>
      <c r="C748" s="11" t="s">
        <v>10617</v>
      </c>
      <c r="D748" s="11" t="s">
        <v>10619</v>
      </c>
      <c r="E748" s="11" t="s">
        <v>10620</v>
      </c>
      <c r="F748" s="11" t="s">
        <v>3695</v>
      </c>
      <c r="G748" s="11" t="s">
        <v>12877</v>
      </c>
      <c r="H748" s="11" t="s">
        <v>12878</v>
      </c>
      <c r="I748" s="11" t="str">
        <f>INDEX(CountyList!A:A, MATCH(MID(B748, 3, 3), CountyList!B:B, 0))</f>
        <v>Macon</v>
      </c>
      <c r="J748" s="29" t="s">
        <v>290</v>
      </c>
      <c r="K748" s="29" t="s">
        <v>290</v>
      </c>
      <c r="L748" s="29" t="s">
        <v>290</v>
      </c>
      <c r="M748" s="29" t="s">
        <v>7603</v>
      </c>
      <c r="N748" s="29" t="s">
        <v>7603</v>
      </c>
      <c r="O748" s="29" t="s">
        <v>290</v>
      </c>
      <c r="P748" s="29" t="s">
        <v>7603</v>
      </c>
      <c r="Q748" s="29" t="s">
        <v>290</v>
      </c>
      <c r="R748" s="29" t="s">
        <v>290</v>
      </c>
      <c r="S748" s="29" t="s">
        <v>290</v>
      </c>
      <c r="T748" s="29" t="s">
        <v>290</v>
      </c>
      <c r="U748" s="29" t="s">
        <v>290</v>
      </c>
      <c r="V748" s="29" t="s">
        <v>290</v>
      </c>
      <c r="W748" s="29" t="s">
        <v>290</v>
      </c>
      <c r="X748" s="29" t="s">
        <v>7603</v>
      </c>
      <c r="Y748" s="29" t="s">
        <v>7603</v>
      </c>
      <c r="Z748" s="7">
        <v>16</v>
      </c>
      <c r="AA748" s="7">
        <v>18</v>
      </c>
      <c r="AB748" s="8" t="s">
        <v>7603</v>
      </c>
      <c r="AC748" s="8" t="s">
        <v>7603</v>
      </c>
      <c r="AD748" s="8" t="s">
        <v>7603</v>
      </c>
      <c r="AE748" s="8" t="s">
        <v>290</v>
      </c>
      <c r="AF748" s="8" t="s">
        <v>7603</v>
      </c>
      <c r="AG748" s="8">
        <v>28</v>
      </c>
      <c r="AH748" s="8" t="s">
        <v>290</v>
      </c>
      <c r="AI748" s="9">
        <v>21</v>
      </c>
      <c r="AJ748" s="9">
        <v>13</v>
      </c>
      <c r="AK748" s="9">
        <v>34</v>
      </c>
    </row>
    <row r="749" spans="1:37">
      <c r="A749">
        <v>2014</v>
      </c>
      <c r="B749" s="10" t="s">
        <v>12879</v>
      </c>
      <c r="C749" s="11" t="s">
        <v>12880</v>
      </c>
      <c r="D749" s="11" t="s">
        <v>12881</v>
      </c>
      <c r="E749" s="11" t="s">
        <v>12882</v>
      </c>
      <c r="F749" s="11" t="s">
        <v>3727</v>
      </c>
      <c r="G749" s="11" t="s">
        <v>12883</v>
      </c>
      <c r="H749" s="11" t="s">
        <v>12884</v>
      </c>
      <c r="I749" s="11" t="str">
        <f>INDEX(CountyList!A:A, MATCH(MID(B749, 3, 3), CountyList!B:B, 0))</f>
        <v>Piatt</v>
      </c>
      <c r="J749" s="29" t="s">
        <v>290</v>
      </c>
      <c r="K749" s="29" t="s">
        <v>290</v>
      </c>
      <c r="L749" s="29" t="s">
        <v>7603</v>
      </c>
      <c r="M749" s="29" t="s">
        <v>7603</v>
      </c>
      <c r="N749" s="29" t="s">
        <v>7603</v>
      </c>
      <c r="O749" s="29" t="s">
        <v>7603</v>
      </c>
      <c r="P749" s="29" t="s">
        <v>7603</v>
      </c>
      <c r="Q749" s="29" t="s">
        <v>7603</v>
      </c>
      <c r="R749" s="29" t="s">
        <v>7603</v>
      </c>
      <c r="S749" s="29" t="s">
        <v>7603</v>
      </c>
      <c r="T749" s="29" t="s">
        <v>7603</v>
      </c>
      <c r="U749" s="29" t="s">
        <v>7603</v>
      </c>
      <c r="V749" s="29" t="s">
        <v>7603</v>
      </c>
      <c r="W749" s="29" t="s">
        <v>7603</v>
      </c>
      <c r="X749" s="29" t="s">
        <v>7603</v>
      </c>
      <c r="Y749" s="29" t="s">
        <v>7603</v>
      </c>
      <c r="Z749" s="7" t="s">
        <v>290</v>
      </c>
      <c r="AA749" s="7" t="s">
        <v>290</v>
      </c>
      <c r="AB749" s="8">
        <v>12</v>
      </c>
      <c r="AC749" s="8" t="s">
        <v>7603</v>
      </c>
      <c r="AD749" s="8" t="s">
        <v>7603</v>
      </c>
      <c r="AE749" s="8" t="s">
        <v>7603</v>
      </c>
      <c r="AF749" s="8" t="s">
        <v>7603</v>
      </c>
      <c r="AG749" s="8" t="s">
        <v>7603</v>
      </c>
      <c r="AH749" s="8" t="s">
        <v>7603</v>
      </c>
      <c r="AI749" s="9">
        <v>12</v>
      </c>
      <c r="AJ749" s="9" t="s">
        <v>7603</v>
      </c>
      <c r="AK749" s="9">
        <v>12</v>
      </c>
    </row>
    <row r="750" spans="1:37">
      <c r="A750">
        <v>2014</v>
      </c>
      <c r="B750" s="10" t="s">
        <v>3722</v>
      </c>
      <c r="C750" s="11" t="s">
        <v>3723</v>
      </c>
      <c r="D750" s="11" t="s">
        <v>10624</v>
      </c>
      <c r="E750" s="11" t="s">
        <v>3726</v>
      </c>
      <c r="F750" s="11" t="s">
        <v>3727</v>
      </c>
      <c r="G750" s="11" t="s">
        <v>12885</v>
      </c>
      <c r="H750" s="11" t="s">
        <v>7067</v>
      </c>
      <c r="I750" s="11" t="str">
        <f>INDEX(CountyList!A:A, MATCH(MID(B750, 3, 3), CountyList!B:B, 0))</f>
        <v>Piatt</v>
      </c>
      <c r="J750" s="29">
        <v>43</v>
      </c>
      <c r="K750" s="29">
        <v>12</v>
      </c>
      <c r="L750" s="29" t="s">
        <v>7603</v>
      </c>
      <c r="M750" s="29" t="s">
        <v>7603</v>
      </c>
      <c r="N750" s="29" t="s">
        <v>7603</v>
      </c>
      <c r="O750" s="29" t="s">
        <v>7603</v>
      </c>
      <c r="P750" s="29" t="s">
        <v>7603</v>
      </c>
      <c r="Q750" s="29" t="s">
        <v>7603</v>
      </c>
      <c r="R750" s="29" t="s">
        <v>7603</v>
      </c>
      <c r="S750" s="29" t="s">
        <v>7603</v>
      </c>
      <c r="T750" s="29" t="s">
        <v>7603</v>
      </c>
      <c r="U750" s="29" t="s">
        <v>7603</v>
      </c>
      <c r="V750" s="29" t="s">
        <v>7603</v>
      </c>
      <c r="W750" s="29" t="s">
        <v>7603</v>
      </c>
      <c r="X750" s="29" t="s">
        <v>7603</v>
      </c>
      <c r="Y750" s="29" t="s">
        <v>7603</v>
      </c>
      <c r="Z750" s="7">
        <v>28</v>
      </c>
      <c r="AA750" s="7">
        <v>27</v>
      </c>
      <c r="AB750" s="8" t="s">
        <v>7603</v>
      </c>
      <c r="AC750" s="8" t="s">
        <v>7603</v>
      </c>
      <c r="AD750" s="8" t="s">
        <v>7603</v>
      </c>
      <c r="AE750" s="8" t="s">
        <v>290</v>
      </c>
      <c r="AF750" s="8" t="s">
        <v>7603</v>
      </c>
      <c r="AG750" s="8">
        <v>53</v>
      </c>
      <c r="AH750" s="8" t="s">
        <v>290</v>
      </c>
      <c r="AI750" s="9">
        <v>55</v>
      </c>
      <c r="AJ750" s="9" t="s">
        <v>7603</v>
      </c>
      <c r="AK750" s="9">
        <v>55</v>
      </c>
    </row>
    <row r="751" spans="1:37">
      <c r="A751">
        <v>2014</v>
      </c>
      <c r="B751" s="10" t="s">
        <v>3729</v>
      </c>
      <c r="C751" s="11" t="s">
        <v>319</v>
      </c>
      <c r="D751" s="11" t="s">
        <v>10627</v>
      </c>
      <c r="E751" s="11" t="s">
        <v>3731</v>
      </c>
      <c r="F751" s="11" t="s">
        <v>3732</v>
      </c>
      <c r="G751" s="11" t="s">
        <v>12886</v>
      </c>
      <c r="H751" s="11" t="s">
        <v>7073</v>
      </c>
      <c r="I751" s="11" t="str">
        <f>INDEX(CountyList!A:A, MATCH(MID(B751, 3, 3), CountyList!B:B, 0))</f>
        <v>Calhoun</v>
      </c>
      <c r="J751" s="29">
        <v>14</v>
      </c>
      <c r="K751" s="29" t="s">
        <v>7603</v>
      </c>
      <c r="L751" s="29" t="s">
        <v>290</v>
      </c>
      <c r="M751" s="29" t="s">
        <v>290</v>
      </c>
      <c r="N751" s="29" t="s">
        <v>290</v>
      </c>
      <c r="O751" s="29">
        <v>10</v>
      </c>
      <c r="P751" s="29">
        <v>13</v>
      </c>
      <c r="Q751" s="29" t="s">
        <v>290</v>
      </c>
      <c r="R751" s="29" t="s">
        <v>290</v>
      </c>
      <c r="S751" s="29" t="s">
        <v>290</v>
      </c>
      <c r="T751" s="29" t="s">
        <v>7603</v>
      </c>
      <c r="U751" s="29" t="s">
        <v>7603</v>
      </c>
      <c r="V751" s="29" t="s">
        <v>7603</v>
      </c>
      <c r="W751" s="29" t="s">
        <v>7603</v>
      </c>
      <c r="X751" s="29" t="s">
        <v>7603</v>
      </c>
      <c r="Y751" s="29" t="s">
        <v>7603</v>
      </c>
      <c r="Z751" s="7">
        <v>43</v>
      </c>
      <c r="AA751" s="7">
        <v>39</v>
      </c>
      <c r="AB751" s="8" t="s">
        <v>290</v>
      </c>
      <c r="AC751" s="8" t="s">
        <v>7603</v>
      </c>
      <c r="AD751" s="8" t="s">
        <v>7603</v>
      </c>
      <c r="AE751" s="8" t="s">
        <v>7603</v>
      </c>
      <c r="AF751" s="8" t="s">
        <v>7603</v>
      </c>
      <c r="AG751" s="8">
        <v>81</v>
      </c>
      <c r="AH751" s="8" t="s">
        <v>7603</v>
      </c>
      <c r="AI751" s="9">
        <v>82</v>
      </c>
      <c r="AJ751" s="9" t="s">
        <v>7603</v>
      </c>
      <c r="AK751" s="9">
        <v>82</v>
      </c>
    </row>
    <row r="752" spans="1:37">
      <c r="A752">
        <v>2014</v>
      </c>
      <c r="B752" s="10" t="s">
        <v>3734</v>
      </c>
      <c r="C752" s="11" t="s">
        <v>844</v>
      </c>
      <c r="D752" s="11" t="s">
        <v>10630</v>
      </c>
      <c r="E752" s="11" t="s">
        <v>3736</v>
      </c>
      <c r="F752" s="11" t="s">
        <v>3737</v>
      </c>
      <c r="G752" s="11" t="s">
        <v>12887</v>
      </c>
      <c r="H752" s="11" t="s">
        <v>7076</v>
      </c>
      <c r="I752" s="11" t="str">
        <f>INDEX(CountyList!A:A, MATCH(MID(B752, 3, 3), CountyList!B:B, 0))</f>
        <v>Calhoun</v>
      </c>
      <c r="J752" s="29">
        <v>36</v>
      </c>
      <c r="K752" s="29" t="s">
        <v>290</v>
      </c>
      <c r="L752" s="29" t="s">
        <v>290</v>
      </c>
      <c r="M752" s="29" t="s">
        <v>290</v>
      </c>
      <c r="N752" s="29" t="s">
        <v>290</v>
      </c>
      <c r="O752" s="29" t="s">
        <v>290</v>
      </c>
      <c r="P752" s="29" t="s">
        <v>7603</v>
      </c>
      <c r="Q752" s="29" t="s">
        <v>290</v>
      </c>
      <c r="R752" s="29" t="s">
        <v>290</v>
      </c>
      <c r="S752" s="29" t="s">
        <v>290</v>
      </c>
      <c r="T752" s="29" t="s">
        <v>7603</v>
      </c>
      <c r="U752" s="29" t="s">
        <v>7603</v>
      </c>
      <c r="V752" s="29" t="s">
        <v>7603</v>
      </c>
      <c r="W752" s="29" t="s">
        <v>7603</v>
      </c>
      <c r="X752" s="29">
        <v>16</v>
      </c>
      <c r="Y752" s="29" t="s">
        <v>7603</v>
      </c>
      <c r="Z752" s="7">
        <v>49</v>
      </c>
      <c r="AA752" s="7">
        <v>48</v>
      </c>
      <c r="AB752" s="8" t="s">
        <v>7603</v>
      </c>
      <c r="AC752" s="8" t="s">
        <v>7603</v>
      </c>
      <c r="AD752" s="8" t="s">
        <v>7603</v>
      </c>
      <c r="AE752" s="8" t="s">
        <v>7603</v>
      </c>
      <c r="AF752" s="8" t="s">
        <v>7603</v>
      </c>
      <c r="AG752" s="8">
        <v>97</v>
      </c>
      <c r="AH752" s="8" t="s">
        <v>7603</v>
      </c>
      <c r="AI752" s="9">
        <v>97</v>
      </c>
      <c r="AJ752" s="9" t="s">
        <v>7603</v>
      </c>
      <c r="AK752" s="9">
        <v>97</v>
      </c>
    </row>
    <row r="753" spans="1:37">
      <c r="A753">
        <v>2014</v>
      </c>
      <c r="B753" s="10" t="s">
        <v>3739</v>
      </c>
      <c r="C753" s="11" t="s">
        <v>3740</v>
      </c>
      <c r="D753" s="11" t="s">
        <v>7077</v>
      </c>
      <c r="E753" s="11" t="s">
        <v>3741</v>
      </c>
      <c r="F753" s="11" t="s">
        <v>3742</v>
      </c>
      <c r="G753" s="11" t="s">
        <v>12888</v>
      </c>
      <c r="H753" s="11" t="s">
        <v>7079</v>
      </c>
      <c r="I753" s="11" t="str">
        <f>INDEX(CountyList!A:A, MATCH(MID(B753, 3, 3), CountyList!B:B, 0))</f>
        <v>Greene</v>
      </c>
      <c r="J753" s="29">
        <v>40</v>
      </c>
      <c r="K753" s="29">
        <v>14</v>
      </c>
      <c r="L753" s="29">
        <v>16</v>
      </c>
      <c r="M753" s="29">
        <v>16</v>
      </c>
      <c r="N753" s="29">
        <v>13</v>
      </c>
      <c r="O753" s="29">
        <v>15</v>
      </c>
      <c r="P753" s="29">
        <v>10</v>
      </c>
      <c r="Q753" s="29">
        <v>11</v>
      </c>
      <c r="R753" s="29" t="s">
        <v>290</v>
      </c>
      <c r="S753" s="29">
        <v>11</v>
      </c>
      <c r="T753" s="29" t="s">
        <v>7603</v>
      </c>
      <c r="U753" s="29" t="s">
        <v>7603</v>
      </c>
      <c r="V753" s="29" t="s">
        <v>7603</v>
      </c>
      <c r="W753" s="29" t="s">
        <v>7603</v>
      </c>
      <c r="X753" s="29" t="s">
        <v>7603</v>
      </c>
      <c r="Y753" s="29" t="s">
        <v>7603</v>
      </c>
      <c r="Z753" s="7">
        <v>83</v>
      </c>
      <c r="AA753" s="7">
        <v>71</v>
      </c>
      <c r="AB753" s="8" t="s">
        <v>290</v>
      </c>
      <c r="AC753" s="8" t="s">
        <v>7603</v>
      </c>
      <c r="AD753" s="8" t="s">
        <v>7603</v>
      </c>
      <c r="AE753" s="8" t="s">
        <v>7603</v>
      </c>
      <c r="AF753" s="8" t="s">
        <v>7603</v>
      </c>
      <c r="AG753" s="8">
        <v>153</v>
      </c>
      <c r="AH753" s="8" t="s">
        <v>7603</v>
      </c>
      <c r="AI753" s="9">
        <v>154</v>
      </c>
      <c r="AJ753" s="9" t="s">
        <v>7603</v>
      </c>
      <c r="AK753" s="9">
        <v>154</v>
      </c>
    </row>
    <row r="754" spans="1:37">
      <c r="A754">
        <v>2014</v>
      </c>
      <c r="B754" s="10" t="s">
        <v>3744</v>
      </c>
      <c r="C754" s="11" t="s">
        <v>3745</v>
      </c>
      <c r="D754" s="11" t="s">
        <v>10635</v>
      </c>
      <c r="E754" s="11" t="s">
        <v>3747</v>
      </c>
      <c r="F754" s="11" t="s">
        <v>3748</v>
      </c>
      <c r="G754" s="11" t="s">
        <v>12889</v>
      </c>
      <c r="H754" s="11" t="s">
        <v>7082</v>
      </c>
      <c r="I754" s="11" t="str">
        <f>INDEX(CountyList!A:A, MATCH(MID(B754, 3, 3), CountyList!B:B, 0))</f>
        <v>Jersey</v>
      </c>
      <c r="J754" s="29">
        <v>31</v>
      </c>
      <c r="K754" s="29">
        <v>40</v>
      </c>
      <c r="L754" s="29">
        <v>37</v>
      </c>
      <c r="M754" s="29">
        <v>48</v>
      </c>
      <c r="N754" s="29">
        <v>36</v>
      </c>
      <c r="O754" s="29">
        <v>43</v>
      </c>
      <c r="P754" s="29">
        <v>41</v>
      </c>
      <c r="Q754" s="29">
        <v>42</v>
      </c>
      <c r="R754" s="29">
        <v>44</v>
      </c>
      <c r="S754" s="29">
        <v>41</v>
      </c>
      <c r="T754" s="29" t="s">
        <v>7603</v>
      </c>
      <c r="U754" s="29" t="s">
        <v>7603</v>
      </c>
      <c r="V754" s="29" t="s">
        <v>7603</v>
      </c>
      <c r="W754" s="29" t="s">
        <v>7603</v>
      </c>
      <c r="X754" s="29" t="s">
        <v>7603</v>
      </c>
      <c r="Y754" s="29" t="s">
        <v>7603</v>
      </c>
      <c r="Z754" s="7">
        <v>202</v>
      </c>
      <c r="AA754" s="7">
        <v>201</v>
      </c>
      <c r="AB754" s="8" t="s">
        <v>290</v>
      </c>
      <c r="AC754" s="8" t="s">
        <v>7603</v>
      </c>
      <c r="AD754" s="8" t="s">
        <v>290</v>
      </c>
      <c r="AE754" s="8" t="s">
        <v>7603</v>
      </c>
      <c r="AF754" s="8" t="s">
        <v>7603</v>
      </c>
      <c r="AG754" s="8">
        <v>392</v>
      </c>
      <c r="AH754" s="8" t="s">
        <v>7603</v>
      </c>
      <c r="AI754" s="9">
        <v>403</v>
      </c>
      <c r="AJ754" s="9" t="s">
        <v>7603</v>
      </c>
      <c r="AK754" s="9">
        <v>403</v>
      </c>
    </row>
    <row r="755" spans="1:37">
      <c r="A755">
        <v>2014</v>
      </c>
      <c r="B755" s="10" t="s">
        <v>12890</v>
      </c>
      <c r="C755" s="11" t="s">
        <v>1366</v>
      </c>
      <c r="D755" s="11" t="s">
        <v>10638</v>
      </c>
      <c r="E755" s="11" t="s">
        <v>10639</v>
      </c>
      <c r="F755" s="11" t="s">
        <v>3753</v>
      </c>
      <c r="G755" s="11" t="s">
        <v>12891</v>
      </c>
      <c r="H755" s="11" t="s">
        <v>12892</v>
      </c>
      <c r="I755" s="11" t="str">
        <f>INDEX(CountyList!A:A, MATCH(MID(B755, 3, 3), CountyList!B:B, 0))</f>
        <v>Macoupin</v>
      </c>
      <c r="J755" s="29">
        <v>10</v>
      </c>
      <c r="K755" s="29" t="s">
        <v>290</v>
      </c>
      <c r="L755" s="29" t="s">
        <v>290</v>
      </c>
      <c r="M755" s="29" t="s">
        <v>290</v>
      </c>
      <c r="N755" s="29" t="s">
        <v>290</v>
      </c>
      <c r="O755" s="29" t="s">
        <v>290</v>
      </c>
      <c r="P755" s="29" t="s">
        <v>290</v>
      </c>
      <c r="Q755" s="29" t="s">
        <v>290</v>
      </c>
      <c r="R755" s="29" t="s">
        <v>290</v>
      </c>
      <c r="S755" s="29" t="s">
        <v>290</v>
      </c>
      <c r="T755" s="29" t="s">
        <v>7603</v>
      </c>
      <c r="U755" s="29" t="s">
        <v>7603</v>
      </c>
      <c r="V755" s="29" t="s">
        <v>7603</v>
      </c>
      <c r="W755" s="29" t="s">
        <v>7603</v>
      </c>
      <c r="X755" s="29" t="s">
        <v>7603</v>
      </c>
      <c r="Y755" s="29" t="s">
        <v>7603</v>
      </c>
      <c r="Z755" s="7">
        <v>29</v>
      </c>
      <c r="AA755" s="7">
        <v>33</v>
      </c>
      <c r="AB755" s="8" t="s">
        <v>7603</v>
      </c>
      <c r="AC755" s="8" t="s">
        <v>7603</v>
      </c>
      <c r="AD755" s="8" t="s">
        <v>290</v>
      </c>
      <c r="AE755" s="8" t="s">
        <v>7603</v>
      </c>
      <c r="AF755" s="8" t="s">
        <v>7603</v>
      </c>
      <c r="AG755" s="8">
        <v>61</v>
      </c>
      <c r="AH755" s="8" t="s">
        <v>7603</v>
      </c>
      <c r="AI755" s="9">
        <v>62</v>
      </c>
      <c r="AJ755" s="9" t="s">
        <v>7603</v>
      </c>
      <c r="AK755" s="9">
        <v>62</v>
      </c>
    </row>
    <row r="756" spans="1:37">
      <c r="A756">
        <v>2014</v>
      </c>
      <c r="B756" s="10" t="s">
        <v>3750</v>
      </c>
      <c r="C756" s="11" t="s">
        <v>439</v>
      </c>
      <c r="D756" s="11" t="s">
        <v>10643</v>
      </c>
      <c r="E756" s="11" t="s">
        <v>3752</v>
      </c>
      <c r="F756" s="11" t="s">
        <v>3753</v>
      </c>
      <c r="G756" s="11" t="s">
        <v>12893</v>
      </c>
      <c r="H756" s="11" t="s">
        <v>7091</v>
      </c>
      <c r="I756" s="11" t="str">
        <f>INDEX(CountyList!A:A, MATCH(MID(B756, 3, 3), CountyList!B:B, 0))</f>
        <v>Macoupin</v>
      </c>
      <c r="J756" s="29">
        <v>50</v>
      </c>
      <c r="K756" s="29" t="s">
        <v>290</v>
      </c>
      <c r="L756" s="29">
        <v>10</v>
      </c>
      <c r="M756" s="29">
        <v>11</v>
      </c>
      <c r="N756" s="29" t="s">
        <v>290</v>
      </c>
      <c r="O756" s="29" t="s">
        <v>290</v>
      </c>
      <c r="P756" s="29" t="s">
        <v>290</v>
      </c>
      <c r="Q756" s="29" t="s">
        <v>290</v>
      </c>
      <c r="R756" s="29" t="s">
        <v>290</v>
      </c>
      <c r="S756" s="29" t="s">
        <v>7603</v>
      </c>
      <c r="T756" s="29" t="s">
        <v>7603</v>
      </c>
      <c r="U756" s="29" t="s">
        <v>7603</v>
      </c>
      <c r="V756" s="29" t="s">
        <v>7603</v>
      </c>
      <c r="W756" s="29" t="s">
        <v>7603</v>
      </c>
      <c r="X756" s="29" t="s">
        <v>7603</v>
      </c>
      <c r="Y756" s="29" t="s">
        <v>7603</v>
      </c>
      <c r="Z756" s="7">
        <v>54</v>
      </c>
      <c r="AA756" s="7">
        <v>46</v>
      </c>
      <c r="AB756" s="8" t="s">
        <v>7603</v>
      </c>
      <c r="AC756" s="8" t="s">
        <v>7603</v>
      </c>
      <c r="AD756" s="8" t="s">
        <v>290</v>
      </c>
      <c r="AE756" s="8" t="s">
        <v>7603</v>
      </c>
      <c r="AF756" s="8" t="s">
        <v>7603</v>
      </c>
      <c r="AG756" s="8">
        <v>99</v>
      </c>
      <c r="AH756" s="8" t="s">
        <v>7603</v>
      </c>
      <c r="AI756" s="9">
        <v>100</v>
      </c>
      <c r="AJ756" s="9" t="s">
        <v>7603</v>
      </c>
      <c r="AK756" s="9">
        <v>100</v>
      </c>
    </row>
    <row r="757" spans="1:37">
      <c r="A757">
        <v>2014</v>
      </c>
      <c r="B757" s="10" t="s">
        <v>3755</v>
      </c>
      <c r="C757" s="11" t="s">
        <v>3756</v>
      </c>
      <c r="D757" s="11" t="s">
        <v>10646</v>
      </c>
      <c r="E757" s="11" t="s">
        <v>3758</v>
      </c>
      <c r="F757" s="11" t="s">
        <v>3759</v>
      </c>
      <c r="G757" s="11" t="s">
        <v>12894</v>
      </c>
      <c r="H757" s="11" t="s">
        <v>12895</v>
      </c>
      <c r="I757" s="11" t="str">
        <f>INDEX(CountyList!A:A, MATCH(MID(B757, 3, 3), CountyList!B:B, 0))</f>
        <v>Madison</v>
      </c>
      <c r="J757" s="29" t="s">
        <v>290</v>
      </c>
      <c r="K757" s="29" t="s">
        <v>290</v>
      </c>
      <c r="L757" s="29" t="s">
        <v>290</v>
      </c>
      <c r="M757" s="29" t="s">
        <v>290</v>
      </c>
      <c r="N757" s="29" t="s">
        <v>290</v>
      </c>
      <c r="O757" s="29" t="s">
        <v>290</v>
      </c>
      <c r="P757" s="29" t="s">
        <v>290</v>
      </c>
      <c r="Q757" s="29">
        <v>11</v>
      </c>
      <c r="R757" s="29" t="s">
        <v>290</v>
      </c>
      <c r="S757" s="29" t="s">
        <v>290</v>
      </c>
      <c r="T757" s="29" t="s">
        <v>290</v>
      </c>
      <c r="U757" s="29" t="s">
        <v>290</v>
      </c>
      <c r="V757" s="29" t="s">
        <v>290</v>
      </c>
      <c r="W757" s="29" t="s">
        <v>290</v>
      </c>
      <c r="X757" s="29" t="s">
        <v>7603</v>
      </c>
      <c r="Y757" s="29" t="s">
        <v>7603</v>
      </c>
      <c r="Z757" s="7">
        <v>41</v>
      </c>
      <c r="AA757" s="7">
        <v>47</v>
      </c>
      <c r="AB757" s="8" t="s">
        <v>290</v>
      </c>
      <c r="AC757" s="8" t="s">
        <v>7603</v>
      </c>
      <c r="AD757" s="8" t="s">
        <v>7603</v>
      </c>
      <c r="AE757" s="8" t="s">
        <v>290</v>
      </c>
      <c r="AF757" s="8" t="s">
        <v>7603</v>
      </c>
      <c r="AG757" s="8">
        <v>71</v>
      </c>
      <c r="AH757" s="8" t="s">
        <v>290</v>
      </c>
      <c r="AI757" s="9">
        <v>62</v>
      </c>
      <c r="AJ757" s="9">
        <v>26</v>
      </c>
      <c r="AK757" s="9">
        <v>88</v>
      </c>
    </row>
    <row r="758" spans="1:37">
      <c r="A758">
        <v>2014</v>
      </c>
      <c r="B758" s="10" t="s">
        <v>3761</v>
      </c>
      <c r="C758" s="11" t="s">
        <v>3762</v>
      </c>
      <c r="D758" s="11" t="s">
        <v>10650</v>
      </c>
      <c r="E758" s="11" t="s">
        <v>3765</v>
      </c>
      <c r="F758" s="11" t="s">
        <v>3766</v>
      </c>
      <c r="G758" s="11" t="s">
        <v>12896</v>
      </c>
      <c r="H758" s="11" t="s">
        <v>7094</v>
      </c>
      <c r="I758" s="11" t="str">
        <f>INDEX(CountyList!A:A, MATCH(MID(B758, 3, 3), CountyList!B:B, 0))</f>
        <v>Madison</v>
      </c>
      <c r="J758" s="29">
        <v>32</v>
      </c>
      <c r="K758" s="29">
        <v>13</v>
      </c>
      <c r="L758" s="29">
        <v>11</v>
      </c>
      <c r="M758" s="29">
        <v>14</v>
      </c>
      <c r="N758" s="29">
        <v>14</v>
      </c>
      <c r="O758" s="29" t="s">
        <v>290</v>
      </c>
      <c r="P758" s="29" t="s">
        <v>290</v>
      </c>
      <c r="Q758" s="29" t="s">
        <v>290</v>
      </c>
      <c r="R758" s="29">
        <v>10</v>
      </c>
      <c r="S758" s="29" t="s">
        <v>290</v>
      </c>
      <c r="T758" s="29" t="s">
        <v>7603</v>
      </c>
      <c r="U758" s="29" t="s">
        <v>7603</v>
      </c>
      <c r="V758" s="29" t="s">
        <v>7603</v>
      </c>
      <c r="W758" s="29" t="s">
        <v>7603</v>
      </c>
      <c r="X758" s="29" t="s">
        <v>7603</v>
      </c>
      <c r="Y758" s="29" t="s">
        <v>7603</v>
      </c>
      <c r="Z758" s="7">
        <v>57</v>
      </c>
      <c r="AA758" s="7">
        <v>72</v>
      </c>
      <c r="AB758" s="8">
        <v>121</v>
      </c>
      <c r="AC758" s="8" t="s">
        <v>7603</v>
      </c>
      <c r="AD758" s="8" t="s">
        <v>290</v>
      </c>
      <c r="AE758" s="8" t="s">
        <v>290</v>
      </c>
      <c r="AF758" s="8" t="s">
        <v>7603</v>
      </c>
      <c r="AG758" s="8" t="s">
        <v>7603</v>
      </c>
      <c r="AH758" s="8" t="s">
        <v>290</v>
      </c>
      <c r="AI758" s="9">
        <v>129</v>
      </c>
      <c r="AJ758" s="9" t="s">
        <v>7603</v>
      </c>
      <c r="AK758" s="9">
        <v>129</v>
      </c>
    </row>
    <row r="759" spans="1:37">
      <c r="A759">
        <v>2014</v>
      </c>
      <c r="B759" s="10" t="s">
        <v>3768</v>
      </c>
      <c r="C759" s="11" t="s">
        <v>3769</v>
      </c>
      <c r="D759" s="11" t="s">
        <v>7095</v>
      </c>
      <c r="E759" s="11" t="s">
        <v>3771</v>
      </c>
      <c r="F759" s="11" t="s">
        <v>3772</v>
      </c>
      <c r="G759" s="11" t="s">
        <v>12897</v>
      </c>
      <c r="H759" s="11" t="s">
        <v>7097</v>
      </c>
      <c r="I759" s="11" t="str">
        <f>INDEX(CountyList!A:A, MATCH(MID(B759, 3, 3), CountyList!B:B, 0))</f>
        <v>Madison</v>
      </c>
      <c r="J759" s="29">
        <v>47</v>
      </c>
      <c r="K759" s="29">
        <v>10</v>
      </c>
      <c r="L759" s="29" t="s">
        <v>290</v>
      </c>
      <c r="M759" s="29" t="s">
        <v>290</v>
      </c>
      <c r="N759" s="29" t="s">
        <v>290</v>
      </c>
      <c r="O759" s="29" t="s">
        <v>290</v>
      </c>
      <c r="P759" s="29" t="s">
        <v>290</v>
      </c>
      <c r="Q759" s="29" t="s">
        <v>290</v>
      </c>
      <c r="R759" s="29" t="s">
        <v>7603</v>
      </c>
      <c r="S759" s="29" t="s">
        <v>290</v>
      </c>
      <c r="T759" s="29" t="s">
        <v>7603</v>
      </c>
      <c r="U759" s="29" t="s">
        <v>7603</v>
      </c>
      <c r="V759" s="29" t="s">
        <v>7603</v>
      </c>
      <c r="W759" s="29" t="s">
        <v>7603</v>
      </c>
      <c r="X759" s="29" t="s">
        <v>7603</v>
      </c>
      <c r="Y759" s="29" t="s">
        <v>7603</v>
      </c>
      <c r="Z759" s="7">
        <v>41</v>
      </c>
      <c r="AA759" s="7">
        <v>47</v>
      </c>
      <c r="AB759" s="8" t="s">
        <v>290</v>
      </c>
      <c r="AC759" s="8" t="s">
        <v>7603</v>
      </c>
      <c r="AD759" s="8" t="s">
        <v>7603</v>
      </c>
      <c r="AE759" s="8" t="s">
        <v>290</v>
      </c>
      <c r="AF759" s="8" t="s">
        <v>7603</v>
      </c>
      <c r="AG759" s="8">
        <v>76</v>
      </c>
      <c r="AH759" s="8" t="s">
        <v>290</v>
      </c>
      <c r="AI759" s="9">
        <v>88</v>
      </c>
      <c r="AJ759" s="9" t="s">
        <v>7603</v>
      </c>
      <c r="AK759" s="9">
        <v>88</v>
      </c>
    </row>
    <row r="760" spans="1:37">
      <c r="A760">
        <v>2014</v>
      </c>
      <c r="B760" s="10" t="s">
        <v>3774</v>
      </c>
      <c r="C760" s="11" t="s">
        <v>3775</v>
      </c>
      <c r="D760" s="11" t="s">
        <v>10655</v>
      </c>
      <c r="E760" s="11" t="s">
        <v>3777</v>
      </c>
      <c r="F760" s="11" t="s">
        <v>3759</v>
      </c>
      <c r="G760" s="11" t="s">
        <v>12898</v>
      </c>
      <c r="H760" s="11" t="s">
        <v>7100</v>
      </c>
      <c r="I760" s="11" t="str">
        <f>INDEX(CountyList!A:A, MATCH(MID(B760, 3, 3), CountyList!B:B, 0))</f>
        <v>Madison</v>
      </c>
      <c r="J760" s="29" t="s">
        <v>7603</v>
      </c>
      <c r="K760" s="29" t="s">
        <v>7603</v>
      </c>
      <c r="L760" s="29" t="s">
        <v>7603</v>
      </c>
      <c r="M760" s="29" t="s">
        <v>7603</v>
      </c>
      <c r="N760" s="29" t="s">
        <v>7603</v>
      </c>
      <c r="O760" s="29" t="s">
        <v>7603</v>
      </c>
      <c r="P760" s="29" t="s">
        <v>7603</v>
      </c>
      <c r="Q760" s="29" t="s">
        <v>7603</v>
      </c>
      <c r="R760" s="29" t="s">
        <v>7603</v>
      </c>
      <c r="S760" s="29" t="s">
        <v>7603</v>
      </c>
      <c r="T760" s="29">
        <v>130</v>
      </c>
      <c r="U760" s="29">
        <v>98</v>
      </c>
      <c r="V760" s="29">
        <v>102</v>
      </c>
      <c r="W760" s="29">
        <v>87</v>
      </c>
      <c r="X760" s="29" t="s">
        <v>7603</v>
      </c>
      <c r="Y760" s="29" t="s">
        <v>7603</v>
      </c>
      <c r="Z760" s="7">
        <v>198</v>
      </c>
      <c r="AA760" s="7">
        <v>219</v>
      </c>
      <c r="AB760" s="8" t="s">
        <v>290</v>
      </c>
      <c r="AC760" s="8" t="s">
        <v>7603</v>
      </c>
      <c r="AD760" s="8" t="s">
        <v>290</v>
      </c>
      <c r="AE760" s="8">
        <v>25</v>
      </c>
      <c r="AF760" s="8" t="s">
        <v>7603</v>
      </c>
      <c r="AG760" s="8">
        <v>379</v>
      </c>
      <c r="AH760" s="8" t="s">
        <v>290</v>
      </c>
      <c r="AI760" s="9" t="s">
        <v>7603</v>
      </c>
      <c r="AJ760" s="9">
        <v>417</v>
      </c>
      <c r="AK760" s="9">
        <v>417</v>
      </c>
    </row>
    <row r="761" spans="1:37">
      <c r="A761">
        <v>2014</v>
      </c>
      <c r="B761" s="10" t="s">
        <v>3778</v>
      </c>
      <c r="C761" s="11" t="s">
        <v>3779</v>
      </c>
      <c r="D761" s="11" t="s">
        <v>10658</v>
      </c>
      <c r="E761" s="11" t="s">
        <v>1645</v>
      </c>
      <c r="F761" s="11" t="s">
        <v>3782</v>
      </c>
      <c r="G761" s="11" t="s">
        <v>12899</v>
      </c>
      <c r="H761" s="11" t="s">
        <v>7103</v>
      </c>
      <c r="I761" s="11" t="str">
        <f>INDEX(CountyList!A:A, MATCH(MID(B761, 3, 3), CountyList!B:B, 0))</f>
        <v>Madison</v>
      </c>
      <c r="J761" s="29">
        <v>39</v>
      </c>
      <c r="K761" s="29">
        <v>21</v>
      </c>
      <c r="L761" s="29">
        <v>24</v>
      </c>
      <c r="M761" s="29">
        <v>15</v>
      </c>
      <c r="N761" s="29">
        <v>25</v>
      </c>
      <c r="O761" s="29">
        <v>27</v>
      </c>
      <c r="P761" s="29">
        <v>23</v>
      </c>
      <c r="Q761" s="29">
        <v>23</v>
      </c>
      <c r="R761" s="29">
        <v>22</v>
      </c>
      <c r="S761" s="29">
        <v>20</v>
      </c>
      <c r="T761" s="29" t="s">
        <v>7603</v>
      </c>
      <c r="U761" s="29" t="s">
        <v>7603</v>
      </c>
      <c r="V761" s="29" t="s">
        <v>7603</v>
      </c>
      <c r="W761" s="29" t="s">
        <v>7603</v>
      </c>
      <c r="X761" s="29" t="s">
        <v>7603</v>
      </c>
      <c r="Y761" s="29" t="s">
        <v>7603</v>
      </c>
      <c r="Z761" s="7">
        <v>113</v>
      </c>
      <c r="AA761" s="7">
        <v>126</v>
      </c>
      <c r="AB761" s="8" t="s">
        <v>290</v>
      </c>
      <c r="AC761" s="8" t="s">
        <v>7603</v>
      </c>
      <c r="AD761" s="8" t="s">
        <v>290</v>
      </c>
      <c r="AE761" s="8" t="s">
        <v>7603</v>
      </c>
      <c r="AF761" s="8" t="s">
        <v>7603</v>
      </c>
      <c r="AG761" s="8">
        <v>226</v>
      </c>
      <c r="AH761" s="8" t="s">
        <v>290</v>
      </c>
      <c r="AI761" s="9">
        <v>239</v>
      </c>
      <c r="AJ761" s="9" t="s">
        <v>7603</v>
      </c>
      <c r="AK761" s="9">
        <v>239</v>
      </c>
    </row>
    <row r="762" spans="1:37">
      <c r="A762">
        <v>2014</v>
      </c>
      <c r="B762" s="10" t="s">
        <v>3784</v>
      </c>
      <c r="C762" s="11" t="s">
        <v>3785</v>
      </c>
      <c r="D762" s="11" t="s">
        <v>10661</v>
      </c>
      <c r="E762" s="11" t="s">
        <v>3787</v>
      </c>
      <c r="F762" s="11" t="s">
        <v>3788</v>
      </c>
      <c r="G762" s="11" t="s">
        <v>12900</v>
      </c>
      <c r="H762" s="11" t="s">
        <v>7106</v>
      </c>
      <c r="I762" s="11" t="str">
        <f>INDEX(CountyList!A:A, MATCH(MID(B762, 3, 3), CountyList!B:B, 0))</f>
        <v>Madison</v>
      </c>
      <c r="J762" s="29">
        <v>32</v>
      </c>
      <c r="K762" s="29">
        <v>15</v>
      </c>
      <c r="L762" s="29">
        <v>12</v>
      </c>
      <c r="M762" s="29">
        <v>15</v>
      </c>
      <c r="N762" s="29">
        <v>18</v>
      </c>
      <c r="O762" s="29">
        <v>14</v>
      </c>
      <c r="P762" s="29">
        <v>15</v>
      </c>
      <c r="Q762" s="29">
        <v>17</v>
      </c>
      <c r="R762" s="29">
        <v>11</v>
      </c>
      <c r="S762" s="29">
        <v>15</v>
      </c>
      <c r="T762" s="29" t="s">
        <v>7603</v>
      </c>
      <c r="U762" s="29" t="s">
        <v>7603</v>
      </c>
      <c r="V762" s="29" t="s">
        <v>7603</v>
      </c>
      <c r="W762" s="29" t="s">
        <v>7603</v>
      </c>
      <c r="X762" s="29" t="s">
        <v>7603</v>
      </c>
      <c r="Y762" s="29" t="s">
        <v>7603</v>
      </c>
      <c r="Z762" s="7">
        <v>91</v>
      </c>
      <c r="AA762" s="7">
        <v>73</v>
      </c>
      <c r="AB762" s="8" t="s">
        <v>7603</v>
      </c>
      <c r="AC762" s="8" t="s">
        <v>7603</v>
      </c>
      <c r="AD762" s="8" t="s">
        <v>7603</v>
      </c>
      <c r="AE762" s="8" t="s">
        <v>290</v>
      </c>
      <c r="AF762" s="8" t="s">
        <v>290</v>
      </c>
      <c r="AG762" s="8">
        <v>156</v>
      </c>
      <c r="AH762" s="8" t="s">
        <v>290</v>
      </c>
      <c r="AI762" s="9">
        <v>164</v>
      </c>
      <c r="AJ762" s="9" t="s">
        <v>7603</v>
      </c>
      <c r="AK762" s="9">
        <v>164</v>
      </c>
    </row>
    <row r="763" spans="1:37">
      <c r="A763">
        <v>2014</v>
      </c>
      <c r="B763" s="10" t="s">
        <v>3790</v>
      </c>
      <c r="C763" s="11" t="s">
        <v>3791</v>
      </c>
      <c r="D763" s="11" t="s">
        <v>12901</v>
      </c>
      <c r="E763" s="11" t="s">
        <v>3793</v>
      </c>
      <c r="F763" s="11" t="s">
        <v>3772</v>
      </c>
      <c r="G763" s="11" t="s">
        <v>12902</v>
      </c>
      <c r="H763" s="11" t="s">
        <v>7109</v>
      </c>
      <c r="I763" s="11" t="str">
        <f>INDEX(CountyList!A:A, MATCH(MID(B763, 3, 3), CountyList!B:B, 0))</f>
        <v>Madison</v>
      </c>
      <c r="J763" s="29">
        <v>44</v>
      </c>
      <c r="K763" s="29">
        <v>18</v>
      </c>
      <c r="L763" s="29">
        <v>26</v>
      </c>
      <c r="M763" s="29">
        <v>24</v>
      </c>
      <c r="N763" s="29">
        <v>22</v>
      </c>
      <c r="O763" s="29">
        <v>23</v>
      </c>
      <c r="P763" s="29">
        <v>22</v>
      </c>
      <c r="Q763" s="29">
        <v>20</v>
      </c>
      <c r="R763" s="29">
        <v>30</v>
      </c>
      <c r="S763" s="29">
        <v>22</v>
      </c>
      <c r="T763" s="29" t="s">
        <v>7603</v>
      </c>
      <c r="U763" s="29" t="s">
        <v>7603</v>
      </c>
      <c r="V763" s="29" t="s">
        <v>7603</v>
      </c>
      <c r="W763" s="29" t="s">
        <v>7603</v>
      </c>
      <c r="X763" s="29" t="s">
        <v>7603</v>
      </c>
      <c r="Y763" s="29" t="s">
        <v>7603</v>
      </c>
      <c r="Z763" s="7">
        <v>132</v>
      </c>
      <c r="AA763" s="7">
        <v>119</v>
      </c>
      <c r="AB763" s="8" t="s">
        <v>290</v>
      </c>
      <c r="AC763" s="8" t="s">
        <v>7603</v>
      </c>
      <c r="AD763" s="8" t="s">
        <v>290</v>
      </c>
      <c r="AE763" s="8" t="s">
        <v>290</v>
      </c>
      <c r="AF763" s="8" t="s">
        <v>7603</v>
      </c>
      <c r="AG763" s="8">
        <v>240</v>
      </c>
      <c r="AH763" s="8" t="s">
        <v>290</v>
      </c>
      <c r="AI763" s="9">
        <v>251</v>
      </c>
      <c r="AJ763" s="9" t="s">
        <v>7603</v>
      </c>
      <c r="AK763" s="9">
        <v>251</v>
      </c>
    </row>
    <row r="764" spans="1:37">
      <c r="A764">
        <v>2014</v>
      </c>
      <c r="B764" s="10" t="s">
        <v>3794</v>
      </c>
      <c r="C764" s="11" t="s">
        <v>3795</v>
      </c>
      <c r="D764" s="11" t="s">
        <v>10667</v>
      </c>
      <c r="E764" s="11" t="s">
        <v>3797</v>
      </c>
      <c r="F764" s="11" t="s">
        <v>3798</v>
      </c>
      <c r="G764" s="11" t="s">
        <v>12903</v>
      </c>
      <c r="H764" s="11" t="s">
        <v>7112</v>
      </c>
      <c r="I764" s="11" t="str">
        <f>INDEX(CountyList!A:A, MATCH(MID(B764, 3, 3), CountyList!B:B, 0))</f>
        <v>Madison</v>
      </c>
      <c r="J764" s="29">
        <v>46</v>
      </c>
      <c r="K764" s="29">
        <v>30</v>
      </c>
      <c r="L764" s="29">
        <v>27</v>
      </c>
      <c r="M764" s="29">
        <v>29</v>
      </c>
      <c r="N764" s="29">
        <v>27</v>
      </c>
      <c r="O764" s="29">
        <v>29</v>
      </c>
      <c r="P764" s="29">
        <v>27</v>
      </c>
      <c r="Q764" s="29">
        <v>23</v>
      </c>
      <c r="R764" s="29">
        <v>10</v>
      </c>
      <c r="S764" s="29" t="s">
        <v>290</v>
      </c>
      <c r="T764" s="29" t="s">
        <v>7603</v>
      </c>
      <c r="U764" s="29" t="s">
        <v>7603</v>
      </c>
      <c r="V764" s="29" t="s">
        <v>7603</v>
      </c>
      <c r="W764" s="29" t="s">
        <v>7603</v>
      </c>
      <c r="X764" s="29" t="s">
        <v>7603</v>
      </c>
      <c r="Y764" s="29" t="s">
        <v>7603</v>
      </c>
      <c r="Z764" s="7">
        <v>139</v>
      </c>
      <c r="AA764" s="7">
        <v>117</v>
      </c>
      <c r="AB764" s="8" t="s">
        <v>290</v>
      </c>
      <c r="AC764" s="8" t="s">
        <v>7603</v>
      </c>
      <c r="AD764" s="8" t="s">
        <v>290</v>
      </c>
      <c r="AE764" s="8" t="s">
        <v>290</v>
      </c>
      <c r="AF764" s="8" t="s">
        <v>7603</v>
      </c>
      <c r="AG764" s="8">
        <v>237</v>
      </c>
      <c r="AH764" s="8">
        <v>12</v>
      </c>
      <c r="AI764" s="9">
        <v>256</v>
      </c>
      <c r="AJ764" s="9" t="s">
        <v>7603</v>
      </c>
      <c r="AK764" s="9">
        <v>256</v>
      </c>
    </row>
    <row r="765" spans="1:37">
      <c r="A765">
        <v>2014</v>
      </c>
      <c r="B765" s="10" t="s">
        <v>3800</v>
      </c>
      <c r="C765" s="11" t="s">
        <v>3801</v>
      </c>
      <c r="D765" s="11" t="s">
        <v>10670</v>
      </c>
      <c r="E765" s="11" t="s">
        <v>3802</v>
      </c>
      <c r="F765" s="11" t="s">
        <v>3803</v>
      </c>
      <c r="G765" s="11" t="s">
        <v>12904</v>
      </c>
      <c r="H765" s="11" t="s">
        <v>7115</v>
      </c>
      <c r="I765" s="11" t="str">
        <f>INDEX(CountyList!A:A, MATCH(MID(B765, 3, 3), CountyList!B:B, 0))</f>
        <v>Madison</v>
      </c>
      <c r="J765" s="29">
        <v>49</v>
      </c>
      <c r="K765" s="29">
        <v>18</v>
      </c>
      <c r="L765" s="29">
        <v>27</v>
      </c>
      <c r="M765" s="29">
        <v>18</v>
      </c>
      <c r="N765" s="29">
        <v>17</v>
      </c>
      <c r="O765" s="29">
        <v>16</v>
      </c>
      <c r="P765" s="29">
        <v>15</v>
      </c>
      <c r="Q765" s="29">
        <v>15</v>
      </c>
      <c r="R765" s="29">
        <v>18</v>
      </c>
      <c r="S765" s="29">
        <v>14</v>
      </c>
      <c r="T765" s="29" t="s">
        <v>7603</v>
      </c>
      <c r="U765" s="29" t="s">
        <v>7603</v>
      </c>
      <c r="V765" s="29" t="s">
        <v>7603</v>
      </c>
      <c r="W765" s="29" t="s">
        <v>7603</v>
      </c>
      <c r="X765" s="29" t="s">
        <v>7603</v>
      </c>
      <c r="Y765" s="29" t="s">
        <v>7603</v>
      </c>
      <c r="Z765" s="7">
        <v>113</v>
      </c>
      <c r="AA765" s="7">
        <v>94</v>
      </c>
      <c r="AB765" s="8">
        <v>15</v>
      </c>
      <c r="AC765" s="8" t="s">
        <v>290</v>
      </c>
      <c r="AD765" s="8" t="s">
        <v>290</v>
      </c>
      <c r="AE765" s="8" t="s">
        <v>290</v>
      </c>
      <c r="AF765" s="8" t="s">
        <v>290</v>
      </c>
      <c r="AG765" s="8">
        <v>174</v>
      </c>
      <c r="AH765" s="8" t="s">
        <v>7603</v>
      </c>
      <c r="AI765" s="9">
        <v>207</v>
      </c>
      <c r="AJ765" s="9" t="s">
        <v>7603</v>
      </c>
      <c r="AK765" s="9">
        <v>207</v>
      </c>
    </row>
    <row r="766" spans="1:37">
      <c r="A766">
        <v>2014</v>
      </c>
      <c r="B766" s="10" t="s">
        <v>3805</v>
      </c>
      <c r="C766" s="11" t="s">
        <v>3806</v>
      </c>
      <c r="D766" s="11" t="s">
        <v>10673</v>
      </c>
      <c r="E766" s="11" t="s">
        <v>3808</v>
      </c>
      <c r="F766" s="11" t="s">
        <v>3803</v>
      </c>
      <c r="G766" s="11" t="s">
        <v>12905</v>
      </c>
      <c r="H766" s="11" t="s">
        <v>12906</v>
      </c>
      <c r="I766" s="11" t="str">
        <f>INDEX(CountyList!A:A, MATCH(MID(B766, 3, 3), CountyList!B:B, 0))</f>
        <v>Madison</v>
      </c>
      <c r="J766" s="29" t="s">
        <v>7603</v>
      </c>
      <c r="K766" s="29">
        <v>22</v>
      </c>
      <c r="L766" s="29">
        <v>22</v>
      </c>
      <c r="M766" s="29">
        <v>21</v>
      </c>
      <c r="N766" s="29">
        <v>20</v>
      </c>
      <c r="O766" s="29">
        <v>17</v>
      </c>
      <c r="P766" s="29">
        <v>33</v>
      </c>
      <c r="Q766" s="29">
        <v>15</v>
      </c>
      <c r="R766" s="29">
        <v>21</v>
      </c>
      <c r="S766" s="29">
        <v>15</v>
      </c>
      <c r="T766" s="29" t="s">
        <v>7603</v>
      </c>
      <c r="U766" s="29" t="s">
        <v>7603</v>
      </c>
      <c r="V766" s="29" t="s">
        <v>7603</v>
      </c>
      <c r="W766" s="29" t="s">
        <v>7603</v>
      </c>
      <c r="X766" s="29" t="s">
        <v>7603</v>
      </c>
      <c r="Y766" s="29" t="s">
        <v>7603</v>
      </c>
      <c r="Z766" s="7">
        <v>100</v>
      </c>
      <c r="AA766" s="7">
        <v>86</v>
      </c>
      <c r="AB766" s="8">
        <v>18</v>
      </c>
      <c r="AC766" s="8" t="s">
        <v>7603</v>
      </c>
      <c r="AD766" s="8" t="s">
        <v>7603</v>
      </c>
      <c r="AE766" s="8" t="s">
        <v>290</v>
      </c>
      <c r="AF766" s="8" t="s">
        <v>7603</v>
      </c>
      <c r="AG766" s="8">
        <v>158</v>
      </c>
      <c r="AH766" s="8" t="s">
        <v>290</v>
      </c>
      <c r="AI766" s="9">
        <v>186</v>
      </c>
      <c r="AJ766" s="9" t="s">
        <v>7603</v>
      </c>
      <c r="AK766" s="9">
        <v>186</v>
      </c>
    </row>
    <row r="767" spans="1:37">
      <c r="A767">
        <v>2014</v>
      </c>
      <c r="B767" s="10" t="s">
        <v>3809</v>
      </c>
      <c r="C767" s="11" t="s">
        <v>3810</v>
      </c>
      <c r="D767" s="11" t="s">
        <v>7116</v>
      </c>
      <c r="E767" s="11" t="s">
        <v>3812</v>
      </c>
      <c r="F767" s="11" t="s">
        <v>3813</v>
      </c>
      <c r="G767" s="11" t="s">
        <v>12907</v>
      </c>
      <c r="H767" s="11" t="s">
        <v>12908</v>
      </c>
      <c r="I767" s="11" t="str">
        <f>INDEX(CountyList!A:A, MATCH(MID(B767, 3, 3), CountyList!B:B, 0))</f>
        <v>Madison</v>
      </c>
      <c r="J767" s="29" t="s">
        <v>7603</v>
      </c>
      <c r="K767" s="29">
        <v>34</v>
      </c>
      <c r="L767" s="29">
        <v>29</v>
      </c>
      <c r="M767" s="29">
        <v>28</v>
      </c>
      <c r="N767" s="29">
        <v>32</v>
      </c>
      <c r="O767" s="29">
        <v>23</v>
      </c>
      <c r="P767" s="29">
        <v>17</v>
      </c>
      <c r="Q767" s="29">
        <v>10</v>
      </c>
      <c r="R767" s="29">
        <v>13</v>
      </c>
      <c r="S767" s="29">
        <v>13</v>
      </c>
      <c r="T767" s="29" t="s">
        <v>7603</v>
      </c>
      <c r="U767" s="29" t="s">
        <v>7603</v>
      </c>
      <c r="V767" s="29" t="s">
        <v>7603</v>
      </c>
      <c r="W767" s="29" t="s">
        <v>7603</v>
      </c>
      <c r="X767" s="29" t="s">
        <v>7603</v>
      </c>
      <c r="Y767" s="29" t="s">
        <v>7603</v>
      </c>
      <c r="Z767" s="7">
        <v>100</v>
      </c>
      <c r="AA767" s="7">
        <v>99</v>
      </c>
      <c r="AB767" s="8" t="s">
        <v>290</v>
      </c>
      <c r="AC767" s="8" t="s">
        <v>7603</v>
      </c>
      <c r="AD767" s="8" t="s">
        <v>290</v>
      </c>
      <c r="AE767" s="8" t="s">
        <v>290</v>
      </c>
      <c r="AF767" s="8" t="s">
        <v>7603</v>
      </c>
      <c r="AG767" s="8">
        <v>175</v>
      </c>
      <c r="AH767" s="8">
        <v>11</v>
      </c>
      <c r="AI767" s="9">
        <v>199</v>
      </c>
      <c r="AJ767" s="9" t="s">
        <v>7603</v>
      </c>
      <c r="AK767" s="9">
        <v>199</v>
      </c>
    </row>
    <row r="768" spans="1:37">
      <c r="A768">
        <v>2014</v>
      </c>
      <c r="B768" s="10" t="s">
        <v>12909</v>
      </c>
      <c r="C768" s="11" t="s">
        <v>10682</v>
      </c>
      <c r="D768" s="11" t="s">
        <v>10684</v>
      </c>
      <c r="E768" s="11" t="s">
        <v>10685</v>
      </c>
      <c r="F768" s="11" t="s">
        <v>10686</v>
      </c>
      <c r="G768" s="11" t="s">
        <v>12910</v>
      </c>
      <c r="H768" s="11" t="s">
        <v>12911</v>
      </c>
      <c r="I768" s="11" t="str">
        <f>INDEX(CountyList!A:A, MATCH(MID(B768, 3, 3), CountyList!B:B, 0))</f>
        <v>Madison</v>
      </c>
      <c r="J768" s="29" t="s">
        <v>7603</v>
      </c>
      <c r="K768" s="29">
        <v>10</v>
      </c>
      <c r="L768" s="29" t="s">
        <v>290</v>
      </c>
      <c r="M768" s="29" t="s">
        <v>290</v>
      </c>
      <c r="N768" s="29" t="s">
        <v>290</v>
      </c>
      <c r="O768" s="29" t="s">
        <v>290</v>
      </c>
      <c r="P768" s="29" t="s">
        <v>290</v>
      </c>
      <c r="Q768" s="29" t="s">
        <v>290</v>
      </c>
      <c r="R768" s="29" t="s">
        <v>290</v>
      </c>
      <c r="S768" s="29" t="s">
        <v>290</v>
      </c>
      <c r="T768" s="29" t="s">
        <v>7603</v>
      </c>
      <c r="U768" s="29" t="s">
        <v>7603</v>
      </c>
      <c r="V768" s="29" t="s">
        <v>7603</v>
      </c>
      <c r="W768" s="29" t="s">
        <v>7603</v>
      </c>
      <c r="X768" s="29" t="s">
        <v>7603</v>
      </c>
      <c r="Y768" s="29" t="s">
        <v>7603</v>
      </c>
      <c r="Z768" s="7">
        <v>22</v>
      </c>
      <c r="AA768" s="7">
        <v>20</v>
      </c>
      <c r="AB768" s="8" t="s">
        <v>7603</v>
      </c>
      <c r="AC768" s="8" t="s">
        <v>7603</v>
      </c>
      <c r="AD768" s="8" t="s">
        <v>7603</v>
      </c>
      <c r="AE768" s="8" t="s">
        <v>7603</v>
      </c>
      <c r="AF768" s="8" t="s">
        <v>7603</v>
      </c>
      <c r="AG768" s="8">
        <v>42</v>
      </c>
      <c r="AH768" s="8" t="s">
        <v>7603</v>
      </c>
      <c r="AI768" s="9">
        <v>42</v>
      </c>
      <c r="AJ768" s="9" t="s">
        <v>7603</v>
      </c>
      <c r="AK768" s="9">
        <v>42</v>
      </c>
    </row>
    <row r="769" spans="1:37">
      <c r="A769">
        <v>2014</v>
      </c>
      <c r="B769" s="10" t="s">
        <v>12912</v>
      </c>
      <c r="C769" s="11" t="s">
        <v>3329</v>
      </c>
      <c r="D769" s="11" t="s">
        <v>10690</v>
      </c>
      <c r="E769" s="11" t="s">
        <v>10691</v>
      </c>
      <c r="F769" s="11" t="s">
        <v>10692</v>
      </c>
      <c r="G769" s="11" t="s">
        <v>12913</v>
      </c>
      <c r="H769" s="11" t="s">
        <v>12914</v>
      </c>
      <c r="I769" s="11" t="str">
        <f>INDEX(CountyList!A:A, MATCH(MID(B769, 3, 3), CountyList!B:B, 0))</f>
        <v>Madison</v>
      </c>
      <c r="J769" s="29">
        <v>48</v>
      </c>
      <c r="K769" s="29">
        <v>11</v>
      </c>
      <c r="L769" s="29">
        <v>10</v>
      </c>
      <c r="M769" s="29" t="s">
        <v>290</v>
      </c>
      <c r="N769" s="29" t="s">
        <v>290</v>
      </c>
      <c r="O769" s="29" t="s">
        <v>290</v>
      </c>
      <c r="P769" s="29" t="s">
        <v>290</v>
      </c>
      <c r="Q769" s="29" t="s">
        <v>290</v>
      </c>
      <c r="R769" s="29" t="s">
        <v>290</v>
      </c>
      <c r="S769" s="29" t="s">
        <v>290</v>
      </c>
      <c r="T769" s="29" t="s">
        <v>7603</v>
      </c>
      <c r="U769" s="29" t="s">
        <v>7603</v>
      </c>
      <c r="V769" s="29" t="s">
        <v>7603</v>
      </c>
      <c r="W769" s="29" t="s">
        <v>7603</v>
      </c>
      <c r="X769" s="29" t="s">
        <v>7603</v>
      </c>
      <c r="Y769" s="29" t="s">
        <v>7603</v>
      </c>
      <c r="Z769" s="7">
        <v>48</v>
      </c>
      <c r="AA769" s="7">
        <v>44</v>
      </c>
      <c r="AB769" s="8" t="s">
        <v>7603</v>
      </c>
      <c r="AC769" s="8" t="s">
        <v>290</v>
      </c>
      <c r="AD769" s="8" t="s">
        <v>290</v>
      </c>
      <c r="AE769" s="8" t="s">
        <v>290</v>
      </c>
      <c r="AF769" s="8" t="s">
        <v>7603</v>
      </c>
      <c r="AG769" s="8">
        <v>88</v>
      </c>
      <c r="AH769" s="8" t="s">
        <v>7603</v>
      </c>
      <c r="AI769" s="9">
        <v>92</v>
      </c>
      <c r="AJ769" s="9" t="s">
        <v>7603</v>
      </c>
      <c r="AK769" s="9">
        <v>92</v>
      </c>
    </row>
    <row r="770" spans="1:37">
      <c r="A770">
        <v>2014</v>
      </c>
      <c r="B770" s="10" t="s">
        <v>3815</v>
      </c>
      <c r="C770" s="11" t="s">
        <v>665</v>
      </c>
      <c r="D770" s="11" t="s">
        <v>7119</v>
      </c>
      <c r="E770" s="11" t="s">
        <v>3817</v>
      </c>
      <c r="F770" s="11" t="s">
        <v>3818</v>
      </c>
      <c r="G770" s="11" t="s">
        <v>12915</v>
      </c>
      <c r="H770" s="11" t="s">
        <v>7121</v>
      </c>
      <c r="I770" s="11" t="str">
        <f>INDEX(CountyList!A:A, MATCH(MID(B770, 3, 3), CountyList!B:B, 0))</f>
        <v>Madison</v>
      </c>
      <c r="J770" s="29" t="s">
        <v>290</v>
      </c>
      <c r="K770" s="29" t="s">
        <v>290</v>
      </c>
      <c r="L770" s="29" t="s">
        <v>290</v>
      </c>
      <c r="M770" s="29" t="s">
        <v>290</v>
      </c>
      <c r="N770" s="29" t="s">
        <v>290</v>
      </c>
      <c r="O770" s="29" t="s">
        <v>290</v>
      </c>
      <c r="P770" s="29" t="s">
        <v>290</v>
      </c>
      <c r="Q770" s="29" t="s">
        <v>290</v>
      </c>
      <c r="R770" s="29" t="s">
        <v>290</v>
      </c>
      <c r="S770" s="29" t="s">
        <v>290</v>
      </c>
      <c r="T770" s="29" t="s">
        <v>7603</v>
      </c>
      <c r="U770" s="29" t="s">
        <v>7603</v>
      </c>
      <c r="V770" s="29" t="s">
        <v>7603</v>
      </c>
      <c r="W770" s="29" t="s">
        <v>7603</v>
      </c>
      <c r="X770" s="29" t="s">
        <v>7603</v>
      </c>
      <c r="Y770" s="29" t="s">
        <v>7603</v>
      </c>
      <c r="Z770" s="7">
        <v>16</v>
      </c>
      <c r="AA770" s="7">
        <v>16</v>
      </c>
      <c r="AB770" s="8" t="s">
        <v>7603</v>
      </c>
      <c r="AC770" s="8" t="s">
        <v>7603</v>
      </c>
      <c r="AD770" s="8" t="s">
        <v>7603</v>
      </c>
      <c r="AE770" s="8" t="s">
        <v>7603</v>
      </c>
      <c r="AF770" s="8" t="s">
        <v>7603</v>
      </c>
      <c r="AG770" s="8">
        <v>31</v>
      </c>
      <c r="AH770" s="8" t="s">
        <v>290</v>
      </c>
      <c r="AI770" s="9">
        <v>32</v>
      </c>
      <c r="AJ770" s="9" t="s">
        <v>7603</v>
      </c>
      <c r="AK770" s="9">
        <v>32</v>
      </c>
    </row>
    <row r="771" spans="1:37">
      <c r="A771">
        <v>2014</v>
      </c>
      <c r="B771" s="10" t="s">
        <v>3826</v>
      </c>
      <c r="C771" s="11" t="s">
        <v>2883</v>
      </c>
      <c r="D771" s="11" t="s">
        <v>10698</v>
      </c>
      <c r="E771" s="11" t="s">
        <v>3828</v>
      </c>
      <c r="F771" s="11" t="s">
        <v>3766</v>
      </c>
      <c r="G771" s="11" t="s">
        <v>12916</v>
      </c>
      <c r="H771" s="11" t="s">
        <v>7124</v>
      </c>
      <c r="I771" s="11" t="str">
        <f>INDEX(CountyList!A:A, MATCH(MID(B771, 3, 3), CountyList!B:B, 0))</f>
        <v>Madison</v>
      </c>
      <c r="J771" s="29">
        <v>16</v>
      </c>
      <c r="K771" s="29">
        <v>19</v>
      </c>
      <c r="L771" s="29">
        <v>22</v>
      </c>
      <c r="M771" s="29">
        <v>18</v>
      </c>
      <c r="N771" s="29">
        <v>22</v>
      </c>
      <c r="O771" s="29">
        <v>24</v>
      </c>
      <c r="P771" s="29">
        <v>20</v>
      </c>
      <c r="Q771" s="29">
        <v>20</v>
      </c>
      <c r="R771" s="29">
        <v>28</v>
      </c>
      <c r="S771" s="29">
        <v>23</v>
      </c>
      <c r="T771" s="29" t="s">
        <v>7603</v>
      </c>
      <c r="U771" s="29" t="s">
        <v>7603</v>
      </c>
      <c r="V771" s="29" t="s">
        <v>7603</v>
      </c>
      <c r="W771" s="29" t="s">
        <v>7603</v>
      </c>
      <c r="X771" s="29" t="s">
        <v>7603</v>
      </c>
      <c r="Y771" s="29" t="s">
        <v>7603</v>
      </c>
      <c r="Z771" s="7">
        <v>107</v>
      </c>
      <c r="AA771" s="7">
        <v>105</v>
      </c>
      <c r="AB771" s="8" t="s">
        <v>290</v>
      </c>
      <c r="AC771" s="8" t="s">
        <v>7603</v>
      </c>
      <c r="AD771" s="8" t="s">
        <v>290</v>
      </c>
      <c r="AE771" s="8" t="s">
        <v>290</v>
      </c>
      <c r="AF771" s="8" t="s">
        <v>7603</v>
      </c>
      <c r="AG771" s="8">
        <v>195</v>
      </c>
      <c r="AH771" s="8" t="s">
        <v>290</v>
      </c>
      <c r="AI771" s="9">
        <v>212</v>
      </c>
      <c r="AJ771" s="9" t="s">
        <v>7603</v>
      </c>
      <c r="AK771" s="9">
        <v>212</v>
      </c>
    </row>
    <row r="772" spans="1:37">
      <c r="A772">
        <v>2014</v>
      </c>
      <c r="B772" s="10" t="s">
        <v>3829</v>
      </c>
      <c r="C772" s="11" t="s">
        <v>326</v>
      </c>
      <c r="D772" s="11" t="s">
        <v>10701</v>
      </c>
      <c r="E772" s="11" t="s">
        <v>3832</v>
      </c>
      <c r="F772" s="11" t="s">
        <v>3798</v>
      </c>
      <c r="G772" s="11" t="s">
        <v>12917</v>
      </c>
      <c r="H772" s="11" t="s">
        <v>7127</v>
      </c>
      <c r="I772" s="11" t="str">
        <f>INDEX(CountyList!A:A, MATCH(MID(B772, 3, 3), CountyList!B:B, 0))</f>
        <v>Madison</v>
      </c>
      <c r="J772" s="29">
        <v>78</v>
      </c>
      <c r="K772" s="29">
        <v>18</v>
      </c>
      <c r="L772" s="29">
        <v>16</v>
      </c>
      <c r="M772" s="29">
        <v>15</v>
      </c>
      <c r="N772" s="29">
        <v>19</v>
      </c>
      <c r="O772" s="29">
        <v>13</v>
      </c>
      <c r="P772" s="29">
        <v>19</v>
      </c>
      <c r="Q772" s="29">
        <v>16</v>
      </c>
      <c r="R772" s="29">
        <v>13</v>
      </c>
      <c r="S772" s="29">
        <v>18</v>
      </c>
      <c r="T772" s="29" t="s">
        <v>7603</v>
      </c>
      <c r="U772" s="29" t="s">
        <v>7603</v>
      </c>
      <c r="V772" s="29" t="s">
        <v>7603</v>
      </c>
      <c r="W772" s="29" t="s">
        <v>7603</v>
      </c>
      <c r="X772" s="29" t="s">
        <v>7603</v>
      </c>
      <c r="Y772" s="29" t="s">
        <v>7603</v>
      </c>
      <c r="Z772" s="7">
        <v>110</v>
      </c>
      <c r="AA772" s="7">
        <v>115</v>
      </c>
      <c r="AB772" s="8" t="s">
        <v>7603</v>
      </c>
      <c r="AC772" s="8" t="s">
        <v>7603</v>
      </c>
      <c r="AD772" s="8" t="s">
        <v>7603</v>
      </c>
      <c r="AE772" s="8" t="s">
        <v>290</v>
      </c>
      <c r="AF772" s="8" t="s">
        <v>7603</v>
      </c>
      <c r="AG772" s="8">
        <v>220</v>
      </c>
      <c r="AH772" s="8" t="s">
        <v>7603</v>
      </c>
      <c r="AI772" s="9">
        <v>225</v>
      </c>
      <c r="AJ772" s="9" t="s">
        <v>7603</v>
      </c>
      <c r="AK772" s="9">
        <v>225</v>
      </c>
    </row>
    <row r="773" spans="1:37">
      <c r="A773">
        <v>2014</v>
      </c>
      <c r="B773" s="10" t="s">
        <v>3837</v>
      </c>
      <c r="C773" s="11" t="s">
        <v>439</v>
      </c>
      <c r="D773" s="11" t="s">
        <v>10704</v>
      </c>
      <c r="E773" s="11" t="s">
        <v>3839</v>
      </c>
      <c r="F773" s="11" t="s">
        <v>3788</v>
      </c>
      <c r="G773" s="11" t="s">
        <v>12918</v>
      </c>
      <c r="H773" s="11" t="s">
        <v>7130</v>
      </c>
      <c r="I773" s="11" t="str">
        <f>INDEX(CountyList!A:A, MATCH(MID(B773, 3, 3), CountyList!B:B, 0))</f>
        <v>Madison</v>
      </c>
      <c r="J773" s="29">
        <v>113</v>
      </c>
      <c r="K773" s="29">
        <v>25</v>
      </c>
      <c r="L773" s="29">
        <v>17</v>
      </c>
      <c r="M773" s="29">
        <v>16</v>
      </c>
      <c r="N773" s="29">
        <v>19</v>
      </c>
      <c r="O773" s="29">
        <v>18</v>
      </c>
      <c r="P773" s="29">
        <v>16</v>
      </c>
      <c r="Q773" s="29">
        <v>12</v>
      </c>
      <c r="R773" s="29">
        <v>16</v>
      </c>
      <c r="S773" s="29">
        <v>18</v>
      </c>
      <c r="T773" s="29" t="s">
        <v>7603</v>
      </c>
      <c r="U773" s="29" t="s">
        <v>7603</v>
      </c>
      <c r="V773" s="29" t="s">
        <v>7603</v>
      </c>
      <c r="W773" s="29" t="s">
        <v>7603</v>
      </c>
      <c r="X773" s="29" t="s">
        <v>7603</v>
      </c>
      <c r="Y773" s="29" t="s">
        <v>7603</v>
      </c>
      <c r="Z773" s="7">
        <v>157</v>
      </c>
      <c r="AA773" s="7">
        <v>113</v>
      </c>
      <c r="AB773" s="8" t="s">
        <v>7603</v>
      </c>
      <c r="AC773" s="8" t="s">
        <v>7603</v>
      </c>
      <c r="AD773" s="8" t="s">
        <v>290</v>
      </c>
      <c r="AE773" s="8" t="s">
        <v>290</v>
      </c>
      <c r="AF773" s="8" t="s">
        <v>7603</v>
      </c>
      <c r="AG773" s="8">
        <v>261</v>
      </c>
      <c r="AH773" s="8" t="s">
        <v>290</v>
      </c>
      <c r="AI773" s="9">
        <v>270</v>
      </c>
      <c r="AJ773" s="9" t="s">
        <v>7603</v>
      </c>
      <c r="AK773" s="9">
        <v>270</v>
      </c>
    </row>
    <row r="774" spans="1:37">
      <c r="A774">
        <v>2014</v>
      </c>
      <c r="B774" s="10" t="s">
        <v>3840</v>
      </c>
      <c r="C774" s="11" t="s">
        <v>3841</v>
      </c>
      <c r="D774" s="11" t="s">
        <v>10707</v>
      </c>
      <c r="E774" s="11" t="s">
        <v>3844</v>
      </c>
      <c r="F774" s="11" t="s">
        <v>3798</v>
      </c>
      <c r="G774" s="11" t="s">
        <v>12919</v>
      </c>
      <c r="H774" s="11" t="s">
        <v>7137</v>
      </c>
      <c r="I774" s="11" t="str">
        <f>INDEX(CountyList!A:A, MATCH(MID(B774, 3, 3), CountyList!B:B, 0))</f>
        <v>Madison</v>
      </c>
      <c r="J774" s="29">
        <v>31</v>
      </c>
      <c r="K774" s="29">
        <v>17</v>
      </c>
      <c r="L774" s="29">
        <v>20</v>
      </c>
      <c r="M774" s="29">
        <v>19</v>
      </c>
      <c r="N774" s="29">
        <v>15</v>
      </c>
      <c r="O774" s="29">
        <v>16</v>
      </c>
      <c r="P774" s="29">
        <v>14</v>
      </c>
      <c r="Q774" s="29">
        <v>17</v>
      </c>
      <c r="R774" s="29">
        <v>12</v>
      </c>
      <c r="S774" s="29">
        <v>15</v>
      </c>
      <c r="T774" s="29" t="s">
        <v>7603</v>
      </c>
      <c r="U774" s="29" t="s">
        <v>7603</v>
      </c>
      <c r="V774" s="29" t="s">
        <v>7603</v>
      </c>
      <c r="W774" s="29" t="s">
        <v>7603</v>
      </c>
      <c r="X774" s="29" t="s">
        <v>7603</v>
      </c>
      <c r="Y774" s="29" t="s">
        <v>7603</v>
      </c>
      <c r="Z774" s="7">
        <v>85</v>
      </c>
      <c r="AA774" s="7">
        <v>91</v>
      </c>
      <c r="AB774" s="8" t="s">
        <v>290</v>
      </c>
      <c r="AC774" s="8" t="s">
        <v>7603</v>
      </c>
      <c r="AD774" s="8" t="s">
        <v>290</v>
      </c>
      <c r="AE774" s="8" t="s">
        <v>290</v>
      </c>
      <c r="AF774" s="8" t="s">
        <v>7603</v>
      </c>
      <c r="AG774" s="8">
        <v>163</v>
      </c>
      <c r="AH774" s="8" t="s">
        <v>290</v>
      </c>
      <c r="AI774" s="9">
        <v>176</v>
      </c>
      <c r="AJ774" s="9" t="s">
        <v>7603</v>
      </c>
      <c r="AK774" s="9">
        <v>176</v>
      </c>
    </row>
    <row r="775" spans="1:37">
      <c r="A775">
        <v>2014</v>
      </c>
      <c r="B775" s="10" t="s">
        <v>3845</v>
      </c>
      <c r="C775" s="11" t="s">
        <v>2699</v>
      </c>
      <c r="D775" s="11" t="s">
        <v>10710</v>
      </c>
      <c r="E775" s="11" t="s">
        <v>3848</v>
      </c>
      <c r="F775" s="11" t="s">
        <v>3759</v>
      </c>
      <c r="G775" s="11" t="s">
        <v>12920</v>
      </c>
      <c r="H775" s="11" t="s">
        <v>7140</v>
      </c>
      <c r="I775" s="11" t="str">
        <f>INDEX(CountyList!A:A, MATCH(MID(B775, 3, 3), CountyList!B:B, 0))</f>
        <v>Madison</v>
      </c>
      <c r="J775" s="29">
        <v>36</v>
      </c>
      <c r="K775" s="29">
        <v>41</v>
      </c>
      <c r="L775" s="29">
        <v>32</v>
      </c>
      <c r="M775" s="29">
        <v>29</v>
      </c>
      <c r="N775" s="29">
        <v>29</v>
      </c>
      <c r="O775" s="29">
        <v>47</v>
      </c>
      <c r="P775" s="29">
        <v>39</v>
      </c>
      <c r="Q775" s="29">
        <v>35</v>
      </c>
      <c r="R775" s="29">
        <v>32</v>
      </c>
      <c r="S775" s="29">
        <v>34</v>
      </c>
      <c r="T775" s="29" t="s">
        <v>7603</v>
      </c>
      <c r="U775" s="29" t="s">
        <v>7603</v>
      </c>
      <c r="V775" s="29" t="s">
        <v>7603</v>
      </c>
      <c r="W775" s="29" t="s">
        <v>7603</v>
      </c>
      <c r="X775" s="29" t="s">
        <v>7603</v>
      </c>
      <c r="Y775" s="29" t="s">
        <v>7603</v>
      </c>
      <c r="Z775" s="7">
        <v>181</v>
      </c>
      <c r="AA775" s="7">
        <v>173</v>
      </c>
      <c r="AB775" s="8" t="s">
        <v>7603</v>
      </c>
      <c r="AC775" s="8" t="s">
        <v>290</v>
      </c>
      <c r="AD775" s="8" t="s">
        <v>290</v>
      </c>
      <c r="AE775" s="8" t="s">
        <v>290</v>
      </c>
      <c r="AF775" s="8" t="s">
        <v>290</v>
      </c>
      <c r="AG775" s="8">
        <v>345</v>
      </c>
      <c r="AH775" s="8" t="s">
        <v>290</v>
      </c>
      <c r="AI775" s="9">
        <v>354</v>
      </c>
      <c r="AJ775" s="9" t="s">
        <v>7603</v>
      </c>
      <c r="AK775" s="9">
        <v>354</v>
      </c>
    </row>
    <row r="776" spans="1:37">
      <c r="A776">
        <v>2014</v>
      </c>
      <c r="B776" s="10" t="s">
        <v>3849</v>
      </c>
      <c r="C776" s="11" t="s">
        <v>3850</v>
      </c>
      <c r="D776" s="11" t="s">
        <v>10713</v>
      </c>
      <c r="E776" s="11" t="s">
        <v>3853</v>
      </c>
      <c r="F776" s="11" t="s">
        <v>3803</v>
      </c>
      <c r="G776" s="11" t="s">
        <v>12921</v>
      </c>
      <c r="H776" s="11" t="s">
        <v>7148</v>
      </c>
      <c r="I776" s="11" t="str">
        <f>INDEX(CountyList!A:A, MATCH(MID(B776, 3, 3), CountyList!B:B, 0))</f>
        <v>Madison</v>
      </c>
      <c r="J776" s="29">
        <v>31</v>
      </c>
      <c r="K776" s="29" t="s">
        <v>290</v>
      </c>
      <c r="L776" s="29" t="s">
        <v>290</v>
      </c>
      <c r="M776" s="29" t="s">
        <v>290</v>
      </c>
      <c r="N776" s="29" t="s">
        <v>290</v>
      </c>
      <c r="O776" s="29" t="s">
        <v>290</v>
      </c>
      <c r="P776" s="29" t="s">
        <v>290</v>
      </c>
      <c r="Q776" s="29" t="s">
        <v>290</v>
      </c>
      <c r="R776" s="29" t="s">
        <v>7603</v>
      </c>
      <c r="S776" s="29" t="s">
        <v>7603</v>
      </c>
      <c r="T776" s="29" t="s">
        <v>7603</v>
      </c>
      <c r="U776" s="29" t="s">
        <v>7603</v>
      </c>
      <c r="V776" s="29" t="s">
        <v>7603</v>
      </c>
      <c r="W776" s="29" t="s">
        <v>7603</v>
      </c>
      <c r="X776" s="29" t="s">
        <v>7603</v>
      </c>
      <c r="Y776" s="29" t="s">
        <v>7603</v>
      </c>
      <c r="Z776" s="7">
        <v>35</v>
      </c>
      <c r="AA776" s="7">
        <v>34</v>
      </c>
      <c r="AB776" s="8" t="s">
        <v>7603</v>
      </c>
      <c r="AC776" s="8" t="s">
        <v>7603</v>
      </c>
      <c r="AD776" s="8" t="s">
        <v>290</v>
      </c>
      <c r="AE776" s="8" t="s">
        <v>290</v>
      </c>
      <c r="AF776" s="8" t="s">
        <v>7603</v>
      </c>
      <c r="AG776" s="8">
        <v>54</v>
      </c>
      <c r="AH776" s="8">
        <v>10</v>
      </c>
      <c r="AI776" s="9">
        <v>69</v>
      </c>
      <c r="AJ776" s="9" t="s">
        <v>7603</v>
      </c>
      <c r="AK776" s="9">
        <v>69</v>
      </c>
    </row>
    <row r="777" spans="1:37">
      <c r="A777">
        <v>2014</v>
      </c>
      <c r="B777" s="10" t="s">
        <v>12922</v>
      </c>
      <c r="C777" s="11" t="s">
        <v>10715</v>
      </c>
      <c r="D777" s="11" t="s">
        <v>10717</v>
      </c>
      <c r="E777" s="11" t="s">
        <v>10718</v>
      </c>
      <c r="F777" s="11" t="s">
        <v>3759</v>
      </c>
      <c r="G777" s="11" t="s">
        <v>12923</v>
      </c>
      <c r="H777" s="11" t="s">
        <v>12924</v>
      </c>
      <c r="I777" s="11" t="str">
        <f>INDEX(CountyList!A:A, MATCH(MID(B777, 3, 3), CountyList!B:B, 0))</f>
        <v>Madison</v>
      </c>
      <c r="J777" s="29" t="s">
        <v>7603</v>
      </c>
      <c r="K777" s="29" t="s">
        <v>7603</v>
      </c>
      <c r="L777" s="29" t="s">
        <v>7603</v>
      </c>
      <c r="M777" s="29" t="s">
        <v>7603</v>
      </c>
      <c r="N777" s="29" t="s">
        <v>7603</v>
      </c>
      <c r="O777" s="29" t="s">
        <v>7603</v>
      </c>
      <c r="P777" s="29" t="s">
        <v>7603</v>
      </c>
      <c r="Q777" s="29" t="s">
        <v>7603</v>
      </c>
      <c r="R777" s="29" t="s">
        <v>7603</v>
      </c>
      <c r="S777" s="29" t="s">
        <v>7603</v>
      </c>
      <c r="T777" s="29" t="s">
        <v>7603</v>
      </c>
      <c r="U777" s="29" t="s">
        <v>7603</v>
      </c>
      <c r="V777" s="29" t="s">
        <v>7603</v>
      </c>
      <c r="W777" s="29" t="s">
        <v>7603</v>
      </c>
      <c r="X777" s="29">
        <v>13</v>
      </c>
      <c r="Y777" s="29">
        <v>38</v>
      </c>
      <c r="Z777" s="7" t="s">
        <v>290</v>
      </c>
      <c r="AA777" s="7">
        <v>42</v>
      </c>
      <c r="AB777" s="8" t="s">
        <v>7603</v>
      </c>
      <c r="AC777" s="8" t="s">
        <v>7603</v>
      </c>
      <c r="AD777" s="8" t="s">
        <v>7603</v>
      </c>
      <c r="AE777" s="8">
        <v>28</v>
      </c>
      <c r="AF777" s="8" t="s">
        <v>7603</v>
      </c>
      <c r="AG777" s="8">
        <v>20</v>
      </c>
      <c r="AH777" s="8" t="s">
        <v>290</v>
      </c>
      <c r="AI777" s="9">
        <v>13</v>
      </c>
      <c r="AJ777" s="9">
        <v>38</v>
      </c>
      <c r="AK777" s="9">
        <v>51</v>
      </c>
    </row>
    <row r="778" spans="1:37">
      <c r="A778">
        <v>2014</v>
      </c>
      <c r="B778" s="10" t="s">
        <v>3854</v>
      </c>
      <c r="C778" s="11" t="s">
        <v>3855</v>
      </c>
      <c r="D778" s="11" t="s">
        <v>10722</v>
      </c>
      <c r="E778" s="11" t="s">
        <v>3857</v>
      </c>
      <c r="F778" s="11" t="s">
        <v>3772</v>
      </c>
      <c r="G778" s="11" t="s">
        <v>12925</v>
      </c>
      <c r="H778" s="11" t="s">
        <v>7151</v>
      </c>
      <c r="I778" s="11" t="str">
        <f>INDEX(CountyList!A:A, MATCH(MID(B778, 3, 3), CountyList!B:B, 0))</f>
        <v>Madison</v>
      </c>
      <c r="J778" s="29">
        <v>120</v>
      </c>
      <c r="K778" s="29">
        <v>44</v>
      </c>
      <c r="L778" s="29">
        <v>45</v>
      </c>
      <c r="M778" s="29">
        <v>38</v>
      </c>
      <c r="N778" s="29">
        <v>36</v>
      </c>
      <c r="O778" s="29">
        <v>44</v>
      </c>
      <c r="P778" s="29">
        <v>48</v>
      </c>
      <c r="Q778" s="29">
        <v>30</v>
      </c>
      <c r="R778" s="29">
        <v>37</v>
      </c>
      <c r="S778" s="29">
        <v>30</v>
      </c>
      <c r="T778" s="29" t="s">
        <v>7603</v>
      </c>
      <c r="U778" s="29" t="s">
        <v>7603</v>
      </c>
      <c r="V778" s="29" t="s">
        <v>7603</v>
      </c>
      <c r="W778" s="29" t="s">
        <v>7603</v>
      </c>
      <c r="X778" s="29" t="s">
        <v>7603</v>
      </c>
      <c r="Y778" s="29" t="s">
        <v>7603</v>
      </c>
      <c r="Z778" s="7">
        <v>256</v>
      </c>
      <c r="AA778" s="7">
        <v>216</v>
      </c>
      <c r="AB778" s="8" t="s">
        <v>290</v>
      </c>
      <c r="AC778" s="8" t="s">
        <v>7603</v>
      </c>
      <c r="AD778" s="8" t="s">
        <v>290</v>
      </c>
      <c r="AE778" s="8" t="s">
        <v>290</v>
      </c>
      <c r="AF778" s="8" t="s">
        <v>7603</v>
      </c>
      <c r="AG778" s="8">
        <v>450</v>
      </c>
      <c r="AH778" s="8" t="s">
        <v>290</v>
      </c>
      <c r="AI778" s="9">
        <v>472</v>
      </c>
      <c r="AJ778" s="9" t="s">
        <v>7603</v>
      </c>
      <c r="AK778" s="9">
        <v>472</v>
      </c>
    </row>
    <row r="779" spans="1:37">
      <c r="A779">
        <v>2014</v>
      </c>
      <c r="B779" s="10" t="s">
        <v>3858</v>
      </c>
      <c r="C779" s="11" t="s">
        <v>3859</v>
      </c>
      <c r="D779" s="11" t="s">
        <v>7152</v>
      </c>
      <c r="E779" s="11" t="s">
        <v>3862</v>
      </c>
      <c r="F779" s="11" t="s">
        <v>3798</v>
      </c>
      <c r="G779" s="11" t="s">
        <v>12926</v>
      </c>
      <c r="H779" s="11" t="s">
        <v>7154</v>
      </c>
      <c r="I779" s="11" t="str">
        <f>INDEX(CountyList!A:A, MATCH(MID(B779, 3, 3), CountyList!B:B, 0))</f>
        <v>Madison</v>
      </c>
      <c r="J779" s="29" t="s">
        <v>7603</v>
      </c>
      <c r="K779" s="29" t="s">
        <v>7603</v>
      </c>
      <c r="L779" s="29" t="s">
        <v>7603</v>
      </c>
      <c r="M779" s="29" t="s">
        <v>7603</v>
      </c>
      <c r="N779" s="29" t="s">
        <v>7603</v>
      </c>
      <c r="O779" s="29" t="s">
        <v>7603</v>
      </c>
      <c r="P779" s="29" t="s">
        <v>7603</v>
      </c>
      <c r="Q779" s="29" t="s">
        <v>7603</v>
      </c>
      <c r="R779" s="29" t="s">
        <v>7603</v>
      </c>
      <c r="S779" s="29" t="s">
        <v>7603</v>
      </c>
      <c r="T779" s="29">
        <v>66</v>
      </c>
      <c r="U779" s="29">
        <v>49</v>
      </c>
      <c r="V779" s="29">
        <v>54</v>
      </c>
      <c r="W779" s="29">
        <v>63</v>
      </c>
      <c r="X779" s="29" t="s">
        <v>7603</v>
      </c>
      <c r="Y779" s="29" t="s">
        <v>7603</v>
      </c>
      <c r="Z779" s="7">
        <v>112</v>
      </c>
      <c r="AA779" s="7">
        <v>120</v>
      </c>
      <c r="AB779" s="8" t="s">
        <v>290</v>
      </c>
      <c r="AC779" s="8" t="s">
        <v>290</v>
      </c>
      <c r="AD779" s="8" t="s">
        <v>290</v>
      </c>
      <c r="AE779" s="8">
        <v>10</v>
      </c>
      <c r="AF779" s="8" t="s">
        <v>7603</v>
      </c>
      <c r="AG779" s="8">
        <v>217</v>
      </c>
      <c r="AH779" s="8" t="s">
        <v>7603</v>
      </c>
      <c r="AI779" s="9" t="s">
        <v>7603</v>
      </c>
      <c r="AJ779" s="9">
        <v>232</v>
      </c>
      <c r="AK779" s="9">
        <v>232</v>
      </c>
    </row>
    <row r="780" spans="1:37">
      <c r="A780">
        <v>2014</v>
      </c>
      <c r="B780" s="10" t="s">
        <v>12927</v>
      </c>
      <c r="C780" s="11" t="s">
        <v>10727</v>
      </c>
      <c r="D780" s="11" t="s">
        <v>10729</v>
      </c>
      <c r="E780" s="11" t="s">
        <v>10730</v>
      </c>
      <c r="F780" s="11" t="s">
        <v>3759</v>
      </c>
      <c r="G780" s="11" t="s">
        <v>12928</v>
      </c>
      <c r="H780" s="11" t="s">
        <v>12929</v>
      </c>
      <c r="I780" s="11" t="str">
        <f>INDEX(CountyList!A:A, MATCH(MID(B780, 3, 3), CountyList!B:B, 0))</f>
        <v>Madison</v>
      </c>
      <c r="J780" s="29">
        <v>16</v>
      </c>
      <c r="K780" s="29">
        <v>11</v>
      </c>
      <c r="L780" s="29" t="s">
        <v>290</v>
      </c>
      <c r="M780" s="29">
        <v>12</v>
      </c>
      <c r="N780" s="29" t="s">
        <v>290</v>
      </c>
      <c r="O780" s="29">
        <v>10</v>
      </c>
      <c r="P780" s="29">
        <v>14</v>
      </c>
      <c r="Q780" s="29">
        <v>12</v>
      </c>
      <c r="R780" s="29" t="s">
        <v>290</v>
      </c>
      <c r="S780" s="29" t="s">
        <v>290</v>
      </c>
      <c r="T780" s="29" t="s">
        <v>7603</v>
      </c>
      <c r="U780" s="29" t="s">
        <v>7603</v>
      </c>
      <c r="V780" s="29" t="s">
        <v>7603</v>
      </c>
      <c r="W780" s="29" t="s">
        <v>7603</v>
      </c>
      <c r="X780" s="29" t="s">
        <v>7603</v>
      </c>
      <c r="Y780" s="29" t="s">
        <v>7603</v>
      </c>
      <c r="Z780" s="7">
        <v>57</v>
      </c>
      <c r="AA780" s="7">
        <v>50</v>
      </c>
      <c r="AB780" s="8" t="s">
        <v>7603</v>
      </c>
      <c r="AC780" s="8" t="s">
        <v>7603</v>
      </c>
      <c r="AD780" s="8" t="s">
        <v>7603</v>
      </c>
      <c r="AE780" s="8" t="s">
        <v>290</v>
      </c>
      <c r="AF780" s="8" t="s">
        <v>7603</v>
      </c>
      <c r="AG780" s="8">
        <v>104</v>
      </c>
      <c r="AH780" s="8" t="s">
        <v>290</v>
      </c>
      <c r="AI780" s="9">
        <v>107</v>
      </c>
      <c r="AJ780" s="9" t="s">
        <v>7603</v>
      </c>
      <c r="AK780" s="9">
        <v>107</v>
      </c>
    </row>
    <row r="781" spans="1:37">
      <c r="A781">
        <v>2014</v>
      </c>
      <c r="B781" s="10" t="s">
        <v>3863</v>
      </c>
      <c r="C781" s="11" t="s">
        <v>3864</v>
      </c>
      <c r="D781" s="11" t="s">
        <v>10734</v>
      </c>
      <c r="E781" s="11" t="s">
        <v>3867</v>
      </c>
      <c r="F781" s="11" t="s">
        <v>3813</v>
      </c>
      <c r="G781" s="11" t="s">
        <v>12930</v>
      </c>
      <c r="H781" s="11" t="s">
        <v>7157</v>
      </c>
      <c r="I781" s="11" t="str">
        <f>INDEX(CountyList!A:A, MATCH(MID(B781, 3, 3), CountyList!B:B, 0))</f>
        <v>Madison</v>
      </c>
      <c r="J781" s="29">
        <v>25</v>
      </c>
      <c r="K781" s="29">
        <v>25</v>
      </c>
      <c r="L781" s="29">
        <v>18</v>
      </c>
      <c r="M781" s="29">
        <v>25</v>
      </c>
      <c r="N781" s="29">
        <v>21</v>
      </c>
      <c r="O781" s="29">
        <v>19</v>
      </c>
      <c r="P781" s="29">
        <v>18</v>
      </c>
      <c r="Q781" s="29">
        <v>21</v>
      </c>
      <c r="R781" s="29">
        <v>11</v>
      </c>
      <c r="S781" s="29">
        <v>19</v>
      </c>
      <c r="T781" s="29" t="s">
        <v>7603</v>
      </c>
      <c r="U781" s="29" t="s">
        <v>7603</v>
      </c>
      <c r="V781" s="29" t="s">
        <v>7603</v>
      </c>
      <c r="W781" s="29" t="s">
        <v>7603</v>
      </c>
      <c r="X781" s="29" t="s">
        <v>7603</v>
      </c>
      <c r="Y781" s="29" t="s">
        <v>7603</v>
      </c>
      <c r="Z781" s="7">
        <v>102</v>
      </c>
      <c r="AA781" s="7">
        <v>100</v>
      </c>
      <c r="AB781" s="8" t="s">
        <v>290</v>
      </c>
      <c r="AC781" s="8" t="s">
        <v>7603</v>
      </c>
      <c r="AD781" s="8" t="s">
        <v>290</v>
      </c>
      <c r="AE781" s="8" t="s">
        <v>7603</v>
      </c>
      <c r="AF781" s="8" t="s">
        <v>7603</v>
      </c>
      <c r="AG781" s="8">
        <v>185</v>
      </c>
      <c r="AH781" s="8" t="s">
        <v>290</v>
      </c>
      <c r="AI781" s="9">
        <v>202</v>
      </c>
      <c r="AJ781" s="9" t="s">
        <v>7603</v>
      </c>
      <c r="AK781" s="9">
        <v>202</v>
      </c>
    </row>
    <row r="782" spans="1:37">
      <c r="A782">
        <v>2014</v>
      </c>
      <c r="B782" s="10" t="s">
        <v>3868</v>
      </c>
      <c r="C782" s="11" t="s">
        <v>3869</v>
      </c>
      <c r="D782" s="11" t="s">
        <v>7158</v>
      </c>
      <c r="E782" s="11" t="s">
        <v>3871</v>
      </c>
      <c r="F782" s="11" t="s">
        <v>3766</v>
      </c>
      <c r="G782" s="11" t="s">
        <v>12931</v>
      </c>
      <c r="H782" s="11" t="s">
        <v>7160</v>
      </c>
      <c r="I782" s="11" t="str">
        <f>INDEX(CountyList!A:A, MATCH(MID(B782, 3, 3), CountyList!B:B, 0))</f>
        <v>Madison</v>
      </c>
      <c r="J782" s="29">
        <v>46</v>
      </c>
      <c r="K782" s="29">
        <v>31</v>
      </c>
      <c r="L782" s="29">
        <v>40</v>
      </c>
      <c r="M782" s="29">
        <v>32</v>
      </c>
      <c r="N782" s="29">
        <v>36</v>
      </c>
      <c r="O782" s="29">
        <v>37</v>
      </c>
      <c r="P782" s="29">
        <v>36</v>
      </c>
      <c r="Q782" s="29">
        <v>37</v>
      </c>
      <c r="R782" s="29">
        <v>38</v>
      </c>
      <c r="S782" s="29">
        <v>30</v>
      </c>
      <c r="T782" s="29" t="s">
        <v>7603</v>
      </c>
      <c r="U782" s="29" t="s">
        <v>7603</v>
      </c>
      <c r="V782" s="29" t="s">
        <v>7603</v>
      </c>
      <c r="W782" s="29" t="s">
        <v>7603</v>
      </c>
      <c r="X782" s="29" t="s">
        <v>7603</v>
      </c>
      <c r="Y782" s="29" t="s">
        <v>7603</v>
      </c>
      <c r="Z782" s="7">
        <v>177</v>
      </c>
      <c r="AA782" s="7">
        <v>186</v>
      </c>
      <c r="AB782" s="8" t="s">
        <v>290</v>
      </c>
      <c r="AC782" s="8" t="s">
        <v>290</v>
      </c>
      <c r="AD782" s="8" t="s">
        <v>290</v>
      </c>
      <c r="AE782" s="8" t="s">
        <v>290</v>
      </c>
      <c r="AF782" s="8" t="s">
        <v>7603</v>
      </c>
      <c r="AG782" s="8">
        <v>326</v>
      </c>
      <c r="AH782" s="8">
        <v>12</v>
      </c>
      <c r="AI782" s="9">
        <v>363</v>
      </c>
      <c r="AJ782" s="9" t="s">
        <v>7603</v>
      </c>
      <c r="AK782" s="9">
        <v>363</v>
      </c>
    </row>
    <row r="783" spans="1:37">
      <c r="A783">
        <v>2014</v>
      </c>
      <c r="B783" s="10" t="s">
        <v>12932</v>
      </c>
      <c r="C783" s="11" t="s">
        <v>12933</v>
      </c>
      <c r="D783" s="11" t="s">
        <v>12934</v>
      </c>
      <c r="E783" s="11" t="s">
        <v>12935</v>
      </c>
      <c r="F783" s="11" t="s">
        <v>3766</v>
      </c>
      <c r="G783" s="11" t="s">
        <v>12936</v>
      </c>
      <c r="H783" s="11" t="s">
        <v>12937</v>
      </c>
      <c r="I783" s="11" t="str">
        <f>INDEX(CountyList!A:A, MATCH(MID(B783, 3, 3), CountyList!B:B, 0))</f>
        <v>Madison</v>
      </c>
      <c r="J783" s="29" t="s">
        <v>290</v>
      </c>
      <c r="K783" s="29" t="s">
        <v>290</v>
      </c>
      <c r="L783" s="29" t="s">
        <v>290</v>
      </c>
      <c r="M783" s="29" t="s">
        <v>290</v>
      </c>
      <c r="N783" s="29" t="s">
        <v>290</v>
      </c>
      <c r="O783" s="29" t="s">
        <v>290</v>
      </c>
      <c r="P783" s="29" t="s">
        <v>290</v>
      </c>
      <c r="Q783" s="29" t="s">
        <v>290</v>
      </c>
      <c r="R783" s="29" t="s">
        <v>290</v>
      </c>
      <c r="S783" s="29" t="s">
        <v>290</v>
      </c>
      <c r="T783" s="29">
        <v>14</v>
      </c>
      <c r="U783" s="29">
        <v>10</v>
      </c>
      <c r="V783" s="29">
        <v>11</v>
      </c>
      <c r="W783" s="29" t="s">
        <v>290</v>
      </c>
      <c r="X783" s="29" t="s">
        <v>7603</v>
      </c>
      <c r="Y783" s="29" t="s">
        <v>7603</v>
      </c>
      <c r="Z783" s="7">
        <v>44</v>
      </c>
      <c r="AA783" s="7">
        <v>46</v>
      </c>
      <c r="AB783" s="8" t="s">
        <v>290</v>
      </c>
      <c r="AC783" s="8" t="s">
        <v>7603</v>
      </c>
      <c r="AD783" s="8" t="s">
        <v>290</v>
      </c>
      <c r="AE783" s="8">
        <v>32</v>
      </c>
      <c r="AF783" s="8" t="s">
        <v>7603</v>
      </c>
      <c r="AG783" s="8">
        <v>48</v>
      </c>
      <c r="AH783" s="8" t="s">
        <v>290</v>
      </c>
      <c r="AI783" s="9">
        <v>50</v>
      </c>
      <c r="AJ783" s="9">
        <v>40</v>
      </c>
      <c r="AK783" s="9">
        <v>90</v>
      </c>
    </row>
    <row r="784" spans="1:37">
      <c r="A784">
        <v>2014</v>
      </c>
      <c r="B784" s="10" t="s">
        <v>12938</v>
      </c>
      <c r="C784" s="11" t="s">
        <v>10738</v>
      </c>
      <c r="D784" s="11" t="s">
        <v>12939</v>
      </c>
      <c r="E784" s="11" t="s">
        <v>10741</v>
      </c>
      <c r="F784" s="11" t="s">
        <v>3880</v>
      </c>
      <c r="G784" s="11" t="s">
        <v>12940</v>
      </c>
      <c r="H784" s="11" t="s">
        <v>12941</v>
      </c>
      <c r="I784" s="11" t="str">
        <f>INDEX(CountyList!A:A, MATCH(MID(B784, 3, 3), CountyList!B:B, 0))</f>
        <v>Madison</v>
      </c>
      <c r="J784" s="29" t="s">
        <v>290</v>
      </c>
      <c r="K784" s="29" t="s">
        <v>290</v>
      </c>
      <c r="L784" s="29" t="s">
        <v>290</v>
      </c>
      <c r="M784" s="29" t="s">
        <v>290</v>
      </c>
      <c r="N784" s="29" t="s">
        <v>290</v>
      </c>
      <c r="O784" s="29" t="s">
        <v>290</v>
      </c>
      <c r="P784" s="29" t="s">
        <v>290</v>
      </c>
      <c r="Q784" s="29" t="s">
        <v>290</v>
      </c>
      <c r="R784" s="29" t="s">
        <v>290</v>
      </c>
      <c r="S784" s="29" t="s">
        <v>290</v>
      </c>
      <c r="T784" s="29" t="s">
        <v>290</v>
      </c>
      <c r="U784" s="29" t="s">
        <v>290</v>
      </c>
      <c r="V784" s="29">
        <v>15</v>
      </c>
      <c r="W784" s="29" t="s">
        <v>290</v>
      </c>
      <c r="X784" s="29" t="s">
        <v>7603</v>
      </c>
      <c r="Y784" s="29" t="s">
        <v>7603</v>
      </c>
      <c r="Z784" s="7">
        <v>46</v>
      </c>
      <c r="AA784" s="7">
        <v>27</v>
      </c>
      <c r="AB784" s="8" t="s">
        <v>290</v>
      </c>
      <c r="AC784" s="8" t="s">
        <v>290</v>
      </c>
      <c r="AD784" s="8">
        <v>15</v>
      </c>
      <c r="AE784" s="8" t="s">
        <v>290</v>
      </c>
      <c r="AF784" s="8" t="s">
        <v>7603</v>
      </c>
      <c r="AG784" s="8">
        <v>40</v>
      </c>
      <c r="AH784" s="8" t="s">
        <v>290</v>
      </c>
      <c r="AI784" s="9">
        <v>44</v>
      </c>
      <c r="AJ784" s="9">
        <v>29</v>
      </c>
      <c r="AK784" s="9">
        <v>73</v>
      </c>
    </row>
    <row r="785" spans="1:37">
      <c r="A785">
        <v>2014</v>
      </c>
      <c r="B785" s="10" t="s">
        <v>3872</v>
      </c>
      <c r="C785" s="11" t="s">
        <v>3873</v>
      </c>
      <c r="D785" s="11" t="s">
        <v>7161</v>
      </c>
      <c r="E785" s="11" t="s">
        <v>3875</v>
      </c>
      <c r="F785" s="11" t="s">
        <v>3759</v>
      </c>
      <c r="G785" s="11" t="s">
        <v>12942</v>
      </c>
      <c r="H785" s="11" t="s">
        <v>7163</v>
      </c>
      <c r="I785" s="11" t="str">
        <f>INDEX(CountyList!A:A, MATCH(MID(B785, 3, 3), CountyList!B:B, 0))</f>
        <v>Madison</v>
      </c>
      <c r="J785" s="29" t="s">
        <v>290</v>
      </c>
      <c r="K785" s="29" t="s">
        <v>290</v>
      </c>
      <c r="L785" s="29" t="s">
        <v>290</v>
      </c>
      <c r="M785" s="29" t="s">
        <v>290</v>
      </c>
      <c r="N785" s="29" t="s">
        <v>290</v>
      </c>
      <c r="O785" s="29" t="s">
        <v>290</v>
      </c>
      <c r="P785" s="29" t="s">
        <v>290</v>
      </c>
      <c r="Q785" s="29" t="s">
        <v>290</v>
      </c>
      <c r="R785" s="29" t="s">
        <v>290</v>
      </c>
      <c r="S785" s="29" t="s">
        <v>290</v>
      </c>
      <c r="T785" s="29" t="s">
        <v>7603</v>
      </c>
      <c r="U785" s="29" t="s">
        <v>7603</v>
      </c>
      <c r="V785" s="29" t="s">
        <v>7603</v>
      </c>
      <c r="W785" s="29" t="s">
        <v>7603</v>
      </c>
      <c r="X785" s="29" t="s">
        <v>290</v>
      </c>
      <c r="Y785" s="29" t="s">
        <v>7603</v>
      </c>
      <c r="Z785" s="7" t="s">
        <v>290</v>
      </c>
      <c r="AA785" s="7">
        <v>12</v>
      </c>
      <c r="AB785" s="8" t="s">
        <v>7603</v>
      </c>
      <c r="AC785" s="8" t="s">
        <v>7603</v>
      </c>
      <c r="AD785" s="8" t="s">
        <v>7603</v>
      </c>
      <c r="AE785" s="8">
        <v>19</v>
      </c>
      <c r="AF785" s="8" t="s">
        <v>7603</v>
      </c>
      <c r="AG785" s="8" t="s">
        <v>7603</v>
      </c>
      <c r="AH785" s="8" t="s">
        <v>7603</v>
      </c>
      <c r="AI785" s="9">
        <v>19</v>
      </c>
      <c r="AJ785" s="9" t="s">
        <v>7603</v>
      </c>
      <c r="AK785" s="9">
        <v>19</v>
      </c>
    </row>
    <row r="786" spans="1:37">
      <c r="A786">
        <v>2014</v>
      </c>
      <c r="B786" s="10" t="s">
        <v>3876</v>
      </c>
      <c r="C786" s="11" t="s">
        <v>3877</v>
      </c>
      <c r="D786" s="11" t="s">
        <v>12943</v>
      </c>
      <c r="E786" s="11" t="s">
        <v>3867</v>
      </c>
      <c r="F786" s="11" t="s">
        <v>3813</v>
      </c>
      <c r="G786" s="11" t="s">
        <v>12930</v>
      </c>
      <c r="H786" s="11" t="s">
        <v>7166</v>
      </c>
      <c r="I786" s="11" t="str">
        <f>INDEX(CountyList!A:A, MATCH(MID(B786, 3, 3), CountyList!B:B, 0))</f>
        <v>Madison</v>
      </c>
      <c r="J786" s="29" t="s">
        <v>7603</v>
      </c>
      <c r="K786" s="29" t="s">
        <v>7603</v>
      </c>
      <c r="L786" s="29" t="s">
        <v>7603</v>
      </c>
      <c r="M786" s="29" t="s">
        <v>7603</v>
      </c>
      <c r="N786" s="29" t="s">
        <v>7603</v>
      </c>
      <c r="O786" s="29" t="s">
        <v>7603</v>
      </c>
      <c r="P786" s="29" t="s">
        <v>7603</v>
      </c>
      <c r="Q786" s="29" t="s">
        <v>7603</v>
      </c>
      <c r="R786" s="29" t="s">
        <v>7603</v>
      </c>
      <c r="S786" s="29" t="s">
        <v>7603</v>
      </c>
      <c r="T786" s="29">
        <v>31</v>
      </c>
      <c r="U786" s="29">
        <v>19</v>
      </c>
      <c r="V786" s="29" t="s">
        <v>7603</v>
      </c>
      <c r="W786" s="29" t="s">
        <v>7603</v>
      </c>
      <c r="X786" s="29" t="s">
        <v>7603</v>
      </c>
      <c r="Y786" s="29" t="s">
        <v>7603</v>
      </c>
      <c r="Z786" s="7">
        <v>25</v>
      </c>
      <c r="AA786" s="7">
        <v>25</v>
      </c>
      <c r="AB786" s="8" t="s">
        <v>290</v>
      </c>
      <c r="AC786" s="8" t="s">
        <v>290</v>
      </c>
      <c r="AD786" s="8" t="s">
        <v>290</v>
      </c>
      <c r="AE786" s="8" t="s">
        <v>290</v>
      </c>
      <c r="AF786" s="8" t="s">
        <v>7603</v>
      </c>
      <c r="AG786" s="8">
        <v>41</v>
      </c>
      <c r="AH786" s="8" t="s">
        <v>7603</v>
      </c>
      <c r="AI786" s="9" t="s">
        <v>7603</v>
      </c>
      <c r="AJ786" s="9">
        <v>50</v>
      </c>
      <c r="AK786" s="9">
        <v>50</v>
      </c>
    </row>
    <row r="787" spans="1:37">
      <c r="A787">
        <v>2014</v>
      </c>
      <c r="B787" s="10" t="s">
        <v>12944</v>
      </c>
      <c r="C787" s="11" t="s">
        <v>3841</v>
      </c>
      <c r="D787" s="11" t="s">
        <v>10750</v>
      </c>
      <c r="E787" s="11" t="s">
        <v>4363</v>
      </c>
      <c r="F787" s="11" t="s">
        <v>4364</v>
      </c>
      <c r="G787" s="11" t="s">
        <v>12945</v>
      </c>
      <c r="H787" s="11" t="s">
        <v>7464</v>
      </c>
      <c r="I787" s="11" t="str">
        <f>INDEX(CountyList!A:A, MATCH(MID(B787, 3, 3), CountyList!B:B, 0))</f>
        <v>Woodford</v>
      </c>
      <c r="J787" s="29" t="s">
        <v>7603</v>
      </c>
      <c r="K787" s="29">
        <v>11</v>
      </c>
      <c r="L787" s="29" t="s">
        <v>290</v>
      </c>
      <c r="M787" s="29">
        <v>10</v>
      </c>
      <c r="N787" s="29">
        <v>14</v>
      </c>
      <c r="O787" s="29">
        <v>10</v>
      </c>
      <c r="P787" s="29">
        <v>11</v>
      </c>
      <c r="Q787" s="29">
        <v>13</v>
      </c>
      <c r="R787" s="29">
        <v>11</v>
      </c>
      <c r="S787" s="29" t="s">
        <v>290</v>
      </c>
      <c r="T787" s="29" t="s">
        <v>7603</v>
      </c>
      <c r="U787" s="29" t="s">
        <v>7603</v>
      </c>
      <c r="V787" s="29" t="s">
        <v>7603</v>
      </c>
      <c r="W787" s="29" t="s">
        <v>7603</v>
      </c>
      <c r="X787" s="29" t="s">
        <v>7603</v>
      </c>
      <c r="Y787" s="29" t="s">
        <v>7603</v>
      </c>
      <c r="Z787" s="7">
        <v>46</v>
      </c>
      <c r="AA787" s="7">
        <v>51</v>
      </c>
      <c r="AB787" s="8" t="s">
        <v>7603</v>
      </c>
      <c r="AC787" s="8" t="s">
        <v>7603</v>
      </c>
      <c r="AD787" s="8" t="s">
        <v>7603</v>
      </c>
      <c r="AE787" s="8" t="s">
        <v>7603</v>
      </c>
      <c r="AF787" s="8" t="s">
        <v>7603</v>
      </c>
      <c r="AG787" s="8">
        <v>96</v>
      </c>
      <c r="AH787" s="8" t="s">
        <v>290</v>
      </c>
      <c r="AI787" s="9">
        <v>97</v>
      </c>
      <c r="AJ787" s="9" t="s">
        <v>7603</v>
      </c>
      <c r="AK787" s="9">
        <v>97</v>
      </c>
    </row>
    <row r="788" spans="1:37">
      <c r="A788">
        <v>2014</v>
      </c>
      <c r="B788" s="10" t="s">
        <v>3882</v>
      </c>
      <c r="C788" s="11" t="s">
        <v>446</v>
      </c>
      <c r="D788" s="11" t="s">
        <v>10754</v>
      </c>
      <c r="E788" s="11" t="s">
        <v>3884</v>
      </c>
      <c r="F788" s="11" t="s">
        <v>3885</v>
      </c>
      <c r="G788" s="11" t="s">
        <v>12946</v>
      </c>
      <c r="H788" s="11" t="s">
        <v>7169</v>
      </c>
      <c r="I788" s="11" t="str">
        <f>INDEX(CountyList!A:A, MATCH(MID(B788, 3, 3), CountyList!B:B, 0))</f>
        <v>McHenry</v>
      </c>
      <c r="J788" s="29">
        <v>31</v>
      </c>
      <c r="K788" s="29">
        <v>24</v>
      </c>
      <c r="L788" s="29">
        <v>28</v>
      </c>
      <c r="M788" s="29">
        <v>22</v>
      </c>
      <c r="N788" s="29">
        <v>25</v>
      </c>
      <c r="O788" s="29">
        <v>23</v>
      </c>
      <c r="P788" s="29">
        <v>23</v>
      </c>
      <c r="Q788" s="29">
        <v>19</v>
      </c>
      <c r="R788" s="29">
        <v>21</v>
      </c>
      <c r="S788" s="29">
        <v>18</v>
      </c>
      <c r="T788" s="29" t="s">
        <v>7603</v>
      </c>
      <c r="U788" s="29" t="s">
        <v>7603</v>
      </c>
      <c r="V788" s="29" t="s">
        <v>7603</v>
      </c>
      <c r="W788" s="29" t="s">
        <v>7603</v>
      </c>
      <c r="X788" s="29" t="s">
        <v>7603</v>
      </c>
      <c r="Y788" s="29" t="s">
        <v>7603</v>
      </c>
      <c r="Z788" s="7">
        <v>112</v>
      </c>
      <c r="AA788" s="7">
        <v>122</v>
      </c>
      <c r="AB788" s="8" t="s">
        <v>290</v>
      </c>
      <c r="AC788" s="8" t="s">
        <v>7603</v>
      </c>
      <c r="AD788" s="8" t="s">
        <v>290</v>
      </c>
      <c r="AE788" s="8" t="s">
        <v>290</v>
      </c>
      <c r="AF788" s="8" t="s">
        <v>7603</v>
      </c>
      <c r="AG788" s="8">
        <v>218</v>
      </c>
      <c r="AH788" s="8" t="s">
        <v>290</v>
      </c>
      <c r="AI788" s="9">
        <v>234</v>
      </c>
      <c r="AJ788" s="9" t="s">
        <v>7603</v>
      </c>
      <c r="AK788" s="9">
        <v>234</v>
      </c>
    </row>
    <row r="789" spans="1:37">
      <c r="A789">
        <v>2014</v>
      </c>
      <c r="B789" s="10" t="s">
        <v>12947</v>
      </c>
      <c r="C789" s="11" t="s">
        <v>10757</v>
      </c>
      <c r="D789" s="11" t="s">
        <v>10759</v>
      </c>
      <c r="E789" s="11" t="s">
        <v>10760</v>
      </c>
      <c r="F789" s="11" t="s">
        <v>3885</v>
      </c>
      <c r="G789" s="11" t="s">
        <v>12948</v>
      </c>
      <c r="H789" s="11" t="s">
        <v>12949</v>
      </c>
      <c r="I789" s="11" t="str">
        <f>INDEX(CountyList!A:A, MATCH(MID(B789, 3, 3), CountyList!B:B, 0))</f>
        <v>McHenry</v>
      </c>
      <c r="J789" s="29" t="s">
        <v>7603</v>
      </c>
      <c r="K789" s="29" t="s">
        <v>7603</v>
      </c>
      <c r="L789" s="29" t="s">
        <v>7603</v>
      </c>
      <c r="M789" s="29" t="s">
        <v>7603</v>
      </c>
      <c r="N789" s="29" t="s">
        <v>7603</v>
      </c>
      <c r="O789" s="29" t="s">
        <v>7603</v>
      </c>
      <c r="P789" s="29" t="s">
        <v>7603</v>
      </c>
      <c r="Q789" s="29" t="s">
        <v>7603</v>
      </c>
      <c r="R789" s="29" t="s">
        <v>7603</v>
      </c>
      <c r="S789" s="29" t="s">
        <v>7603</v>
      </c>
      <c r="T789" s="29">
        <v>21</v>
      </c>
      <c r="U789" s="29">
        <v>20</v>
      </c>
      <c r="V789" s="29">
        <v>21</v>
      </c>
      <c r="W789" s="29">
        <v>15</v>
      </c>
      <c r="X789" s="29" t="s">
        <v>7603</v>
      </c>
      <c r="Y789" s="29" t="s">
        <v>7603</v>
      </c>
      <c r="Z789" s="7">
        <v>36</v>
      </c>
      <c r="AA789" s="7">
        <v>41</v>
      </c>
      <c r="AB789" s="8" t="s">
        <v>290</v>
      </c>
      <c r="AC789" s="8" t="s">
        <v>7603</v>
      </c>
      <c r="AD789" s="8" t="s">
        <v>290</v>
      </c>
      <c r="AE789" s="8" t="s">
        <v>7603</v>
      </c>
      <c r="AF789" s="8" t="s">
        <v>290</v>
      </c>
      <c r="AG789" s="8">
        <v>64</v>
      </c>
      <c r="AH789" s="8" t="s">
        <v>290</v>
      </c>
      <c r="AI789" s="9" t="s">
        <v>7603</v>
      </c>
      <c r="AJ789" s="9">
        <v>77</v>
      </c>
      <c r="AK789" s="9">
        <v>77</v>
      </c>
    </row>
    <row r="790" spans="1:37">
      <c r="A790">
        <v>2014</v>
      </c>
      <c r="B790" s="10" t="s">
        <v>3887</v>
      </c>
      <c r="C790" s="11" t="s">
        <v>3172</v>
      </c>
      <c r="D790" s="11" t="s">
        <v>12950</v>
      </c>
      <c r="E790" s="11" t="s">
        <v>3889</v>
      </c>
      <c r="F790" s="11" t="s">
        <v>3890</v>
      </c>
      <c r="G790" s="11" t="s">
        <v>12951</v>
      </c>
      <c r="H790" s="11" t="s">
        <v>7172</v>
      </c>
      <c r="I790" s="11" t="str">
        <f>INDEX(CountyList!A:A, MATCH(MID(B790, 3, 3), CountyList!B:B, 0))</f>
        <v>McHenry</v>
      </c>
      <c r="J790" s="29" t="s">
        <v>7603</v>
      </c>
      <c r="K790" s="29">
        <v>33</v>
      </c>
      <c r="L790" s="29">
        <v>47</v>
      </c>
      <c r="M790" s="29">
        <v>46</v>
      </c>
      <c r="N790" s="29">
        <v>50</v>
      </c>
      <c r="O790" s="29">
        <v>54</v>
      </c>
      <c r="P790" s="29">
        <v>57</v>
      </c>
      <c r="Q790" s="29">
        <v>55</v>
      </c>
      <c r="R790" s="29">
        <v>57</v>
      </c>
      <c r="S790" s="29">
        <v>56</v>
      </c>
      <c r="T790" s="29" t="s">
        <v>7603</v>
      </c>
      <c r="U790" s="29" t="s">
        <v>7603</v>
      </c>
      <c r="V790" s="29" t="s">
        <v>7603</v>
      </c>
      <c r="W790" s="29" t="s">
        <v>7603</v>
      </c>
      <c r="X790" s="29" t="s">
        <v>7603</v>
      </c>
      <c r="Y790" s="29" t="s">
        <v>7603</v>
      </c>
      <c r="Z790" s="7">
        <v>230</v>
      </c>
      <c r="AA790" s="7">
        <v>225</v>
      </c>
      <c r="AB790" s="8">
        <v>37</v>
      </c>
      <c r="AC790" s="8" t="s">
        <v>7603</v>
      </c>
      <c r="AD790" s="8">
        <v>25</v>
      </c>
      <c r="AE790" s="8" t="s">
        <v>290</v>
      </c>
      <c r="AF790" s="8" t="s">
        <v>7603</v>
      </c>
      <c r="AG790" s="8">
        <v>389</v>
      </c>
      <c r="AH790" s="8" t="s">
        <v>7603</v>
      </c>
      <c r="AI790" s="9">
        <v>455</v>
      </c>
      <c r="AJ790" s="9" t="s">
        <v>7603</v>
      </c>
      <c r="AK790" s="9">
        <v>455</v>
      </c>
    </row>
    <row r="791" spans="1:37">
      <c r="A791">
        <v>2014</v>
      </c>
      <c r="B791" s="10" t="s">
        <v>12952</v>
      </c>
      <c r="C791" s="11" t="s">
        <v>1061</v>
      </c>
      <c r="D791" s="11" t="s">
        <v>10767</v>
      </c>
      <c r="E791" s="11" t="s">
        <v>10768</v>
      </c>
      <c r="F791" s="11" t="s">
        <v>3897</v>
      </c>
      <c r="G791" s="11" t="s">
        <v>12953</v>
      </c>
      <c r="H791" s="11" t="s">
        <v>12954</v>
      </c>
      <c r="I791" s="11" t="str">
        <f>INDEX(CountyList!A:A, MATCH(MID(B791, 3, 3), CountyList!B:B, 0))</f>
        <v>McHenry</v>
      </c>
      <c r="J791" s="29">
        <v>20</v>
      </c>
      <c r="K791" s="29" t="s">
        <v>290</v>
      </c>
      <c r="L791" s="29" t="s">
        <v>290</v>
      </c>
      <c r="M791" s="29" t="s">
        <v>290</v>
      </c>
      <c r="N791" s="29" t="s">
        <v>290</v>
      </c>
      <c r="O791" s="29" t="s">
        <v>290</v>
      </c>
      <c r="P791" s="29">
        <v>13</v>
      </c>
      <c r="Q791" s="29" t="s">
        <v>290</v>
      </c>
      <c r="R791" s="29" t="s">
        <v>290</v>
      </c>
      <c r="S791" s="29">
        <v>10</v>
      </c>
      <c r="T791" s="29" t="s">
        <v>7603</v>
      </c>
      <c r="U791" s="29" t="s">
        <v>7603</v>
      </c>
      <c r="V791" s="29" t="s">
        <v>7603</v>
      </c>
      <c r="W791" s="29" t="s">
        <v>7603</v>
      </c>
      <c r="X791" s="29" t="s">
        <v>7603</v>
      </c>
      <c r="Y791" s="29" t="s">
        <v>7603</v>
      </c>
      <c r="Z791" s="7">
        <v>35</v>
      </c>
      <c r="AA791" s="7">
        <v>53</v>
      </c>
      <c r="AB791" s="8" t="s">
        <v>290</v>
      </c>
      <c r="AC791" s="8" t="s">
        <v>7603</v>
      </c>
      <c r="AD791" s="8" t="s">
        <v>290</v>
      </c>
      <c r="AE791" s="8" t="s">
        <v>7603</v>
      </c>
      <c r="AF791" s="8" t="s">
        <v>7603</v>
      </c>
      <c r="AG791" s="8">
        <v>79</v>
      </c>
      <c r="AH791" s="8" t="s">
        <v>290</v>
      </c>
      <c r="AI791" s="9">
        <v>88</v>
      </c>
      <c r="AJ791" s="9" t="s">
        <v>7603</v>
      </c>
      <c r="AK791" s="9">
        <v>88</v>
      </c>
    </row>
    <row r="792" spans="1:37">
      <c r="A792">
        <v>2014</v>
      </c>
      <c r="B792" s="10" t="s">
        <v>3892</v>
      </c>
      <c r="C792" s="11" t="s">
        <v>3893</v>
      </c>
      <c r="D792" s="11" t="s">
        <v>10772</v>
      </c>
      <c r="E792" s="11" t="s">
        <v>3896</v>
      </c>
      <c r="F792" s="11" t="s">
        <v>3897</v>
      </c>
      <c r="G792" s="11" t="s">
        <v>12955</v>
      </c>
      <c r="H792" s="11" t="s">
        <v>7175</v>
      </c>
      <c r="I792" s="11" t="str">
        <f>INDEX(CountyList!A:A, MATCH(MID(B792, 3, 3), CountyList!B:B, 0))</f>
        <v>McHenry</v>
      </c>
      <c r="J792" s="29">
        <v>57</v>
      </c>
      <c r="K792" s="29">
        <v>34</v>
      </c>
      <c r="L792" s="29">
        <v>42</v>
      </c>
      <c r="M792" s="29">
        <v>43</v>
      </c>
      <c r="N792" s="29">
        <v>45</v>
      </c>
      <c r="O792" s="29">
        <v>44</v>
      </c>
      <c r="P792" s="29">
        <v>36</v>
      </c>
      <c r="Q792" s="29">
        <v>48</v>
      </c>
      <c r="R792" s="29">
        <v>38</v>
      </c>
      <c r="S792" s="29">
        <v>37</v>
      </c>
      <c r="T792" s="29" t="s">
        <v>7603</v>
      </c>
      <c r="U792" s="29" t="s">
        <v>7603</v>
      </c>
      <c r="V792" s="29" t="s">
        <v>7603</v>
      </c>
      <c r="W792" s="29" t="s">
        <v>7603</v>
      </c>
      <c r="X792" s="29" t="s">
        <v>7603</v>
      </c>
      <c r="Y792" s="29" t="s">
        <v>7603</v>
      </c>
      <c r="Z792" s="7">
        <v>220</v>
      </c>
      <c r="AA792" s="7">
        <v>204</v>
      </c>
      <c r="AB792" s="8">
        <v>13</v>
      </c>
      <c r="AC792" s="8" t="s">
        <v>7603</v>
      </c>
      <c r="AD792" s="8">
        <v>52</v>
      </c>
      <c r="AE792" s="8" t="s">
        <v>290</v>
      </c>
      <c r="AF792" s="8" t="s">
        <v>290</v>
      </c>
      <c r="AG792" s="8">
        <v>335</v>
      </c>
      <c r="AH792" s="8">
        <v>19</v>
      </c>
      <c r="AI792" s="9">
        <v>424</v>
      </c>
      <c r="AJ792" s="9" t="s">
        <v>7603</v>
      </c>
      <c r="AK792" s="9">
        <v>424</v>
      </c>
    </row>
    <row r="793" spans="1:37">
      <c r="A793">
        <v>2014</v>
      </c>
      <c r="B793" s="10" t="s">
        <v>12956</v>
      </c>
      <c r="C793" s="11" t="s">
        <v>12957</v>
      </c>
      <c r="D793" s="11" t="s">
        <v>12958</v>
      </c>
      <c r="E793" s="11" t="s">
        <v>12959</v>
      </c>
      <c r="F793" s="11" t="s">
        <v>3897</v>
      </c>
      <c r="G793" s="11" t="s">
        <v>12960</v>
      </c>
      <c r="H793" s="11" t="s">
        <v>12961</v>
      </c>
      <c r="I793" s="11" t="str">
        <f>INDEX(CountyList!A:A, MATCH(MID(B793, 3, 3), CountyList!B:B, 0))</f>
        <v>McHenry</v>
      </c>
      <c r="J793" s="29">
        <v>33</v>
      </c>
      <c r="K793" s="29">
        <v>11</v>
      </c>
      <c r="L793" s="29" t="s">
        <v>290</v>
      </c>
      <c r="M793" s="29" t="s">
        <v>290</v>
      </c>
      <c r="N793" s="29" t="s">
        <v>290</v>
      </c>
      <c r="O793" s="29" t="s">
        <v>290</v>
      </c>
      <c r="P793" s="29" t="s">
        <v>290</v>
      </c>
      <c r="Q793" s="29" t="s">
        <v>7603</v>
      </c>
      <c r="R793" s="29" t="s">
        <v>7603</v>
      </c>
      <c r="S793" s="29" t="s">
        <v>7603</v>
      </c>
      <c r="T793" s="29" t="s">
        <v>7603</v>
      </c>
      <c r="U793" s="29" t="s">
        <v>7603</v>
      </c>
      <c r="V793" s="29" t="s">
        <v>7603</v>
      </c>
      <c r="W793" s="29" t="s">
        <v>7603</v>
      </c>
      <c r="X793" s="29" t="s">
        <v>7603</v>
      </c>
      <c r="Y793" s="29" t="s">
        <v>7603</v>
      </c>
      <c r="Z793" s="7">
        <v>23</v>
      </c>
      <c r="AA793" s="7">
        <v>31</v>
      </c>
      <c r="AB793" s="8" t="s">
        <v>290</v>
      </c>
      <c r="AC793" s="8" t="s">
        <v>7603</v>
      </c>
      <c r="AD793" s="8">
        <v>13</v>
      </c>
      <c r="AE793" s="8" t="s">
        <v>290</v>
      </c>
      <c r="AF793" s="8" t="s">
        <v>7603</v>
      </c>
      <c r="AG793" s="8">
        <v>32</v>
      </c>
      <c r="AH793" s="8" t="s">
        <v>290</v>
      </c>
      <c r="AI793" s="9">
        <v>54</v>
      </c>
      <c r="AJ793" s="9" t="s">
        <v>7603</v>
      </c>
      <c r="AK793" s="9">
        <v>54</v>
      </c>
    </row>
    <row r="794" spans="1:37">
      <c r="A794">
        <v>2014</v>
      </c>
      <c r="B794" s="10" t="s">
        <v>12962</v>
      </c>
      <c r="C794" s="11" t="s">
        <v>12963</v>
      </c>
      <c r="D794" s="11" t="s">
        <v>12964</v>
      </c>
      <c r="E794" s="11" t="s">
        <v>12965</v>
      </c>
      <c r="F794" s="11" t="s">
        <v>3890</v>
      </c>
      <c r="G794" s="11" t="s">
        <v>12966</v>
      </c>
      <c r="H794" s="11" t="s">
        <v>12967</v>
      </c>
      <c r="I794" s="11" t="str">
        <f>INDEX(CountyList!A:A, MATCH(MID(B794, 3, 3), CountyList!B:B, 0))</f>
        <v>McHenry</v>
      </c>
      <c r="J794" s="29">
        <v>11</v>
      </c>
      <c r="K794" s="29">
        <v>22</v>
      </c>
      <c r="L794" s="29" t="s">
        <v>7603</v>
      </c>
      <c r="M794" s="29" t="s">
        <v>7603</v>
      </c>
      <c r="N794" s="29" t="s">
        <v>7603</v>
      </c>
      <c r="O794" s="29" t="s">
        <v>7603</v>
      </c>
      <c r="P794" s="29" t="s">
        <v>7603</v>
      </c>
      <c r="Q794" s="29" t="s">
        <v>7603</v>
      </c>
      <c r="R794" s="29" t="s">
        <v>7603</v>
      </c>
      <c r="S794" s="29" t="s">
        <v>7603</v>
      </c>
      <c r="T794" s="29" t="s">
        <v>7603</v>
      </c>
      <c r="U794" s="29" t="s">
        <v>7603</v>
      </c>
      <c r="V794" s="29" t="s">
        <v>7603</v>
      </c>
      <c r="W794" s="29" t="s">
        <v>7603</v>
      </c>
      <c r="X794" s="29" t="s">
        <v>290</v>
      </c>
      <c r="Y794" s="29" t="s">
        <v>7603</v>
      </c>
      <c r="Z794" s="7">
        <v>17</v>
      </c>
      <c r="AA794" s="7">
        <v>18</v>
      </c>
      <c r="AB794" s="8" t="s">
        <v>7603</v>
      </c>
      <c r="AC794" s="8" t="s">
        <v>7603</v>
      </c>
      <c r="AD794" s="8" t="s">
        <v>290</v>
      </c>
      <c r="AE794" s="8" t="s">
        <v>7603</v>
      </c>
      <c r="AF794" s="8" t="s">
        <v>7603</v>
      </c>
      <c r="AG794" s="8">
        <v>32</v>
      </c>
      <c r="AH794" s="8" t="s">
        <v>290</v>
      </c>
      <c r="AI794" s="9">
        <v>35</v>
      </c>
      <c r="AJ794" s="9" t="s">
        <v>7603</v>
      </c>
      <c r="AK794" s="9">
        <v>35</v>
      </c>
    </row>
    <row r="795" spans="1:37">
      <c r="A795">
        <v>2014</v>
      </c>
      <c r="B795" s="10" t="s">
        <v>12968</v>
      </c>
      <c r="C795" s="11" t="s">
        <v>10774</v>
      </c>
      <c r="D795" s="11" t="s">
        <v>12969</v>
      </c>
      <c r="E795" s="11" t="s">
        <v>10777</v>
      </c>
      <c r="F795" s="11" t="s">
        <v>10778</v>
      </c>
      <c r="G795" s="11" t="s">
        <v>12970</v>
      </c>
      <c r="H795" s="11" t="s">
        <v>12971</v>
      </c>
      <c r="I795" s="11" t="str">
        <f>INDEX(CountyList!A:A, MATCH(MID(B795, 3, 3), CountyList!B:B, 0))</f>
        <v>McHenry</v>
      </c>
      <c r="J795" s="29">
        <v>15</v>
      </c>
      <c r="K795" s="29">
        <v>12</v>
      </c>
      <c r="L795" s="29" t="s">
        <v>290</v>
      </c>
      <c r="M795" s="29">
        <v>12</v>
      </c>
      <c r="N795" s="29" t="s">
        <v>290</v>
      </c>
      <c r="O795" s="29" t="s">
        <v>290</v>
      </c>
      <c r="P795" s="29">
        <v>10</v>
      </c>
      <c r="Q795" s="29" t="s">
        <v>290</v>
      </c>
      <c r="R795" s="29" t="s">
        <v>290</v>
      </c>
      <c r="S795" s="29" t="s">
        <v>290</v>
      </c>
      <c r="T795" s="29" t="s">
        <v>7603</v>
      </c>
      <c r="U795" s="29" t="s">
        <v>7603</v>
      </c>
      <c r="V795" s="29" t="s">
        <v>7603</v>
      </c>
      <c r="W795" s="29" t="s">
        <v>7603</v>
      </c>
      <c r="X795" s="29" t="s">
        <v>7603</v>
      </c>
      <c r="Y795" s="29" t="s">
        <v>7603</v>
      </c>
      <c r="Z795" s="7">
        <v>48</v>
      </c>
      <c r="AA795" s="7">
        <v>36</v>
      </c>
      <c r="AB795" s="8">
        <v>27</v>
      </c>
      <c r="AC795" s="8" t="s">
        <v>7603</v>
      </c>
      <c r="AD795" s="8" t="s">
        <v>290</v>
      </c>
      <c r="AE795" s="8" t="s">
        <v>7603</v>
      </c>
      <c r="AF795" s="8" t="s">
        <v>7603</v>
      </c>
      <c r="AG795" s="8">
        <v>48</v>
      </c>
      <c r="AH795" s="8" t="s">
        <v>290</v>
      </c>
      <c r="AI795" s="9">
        <v>84</v>
      </c>
      <c r="AJ795" s="9" t="s">
        <v>7603</v>
      </c>
      <c r="AK795" s="9">
        <v>84</v>
      </c>
    </row>
    <row r="796" spans="1:37">
      <c r="A796">
        <v>2014</v>
      </c>
      <c r="B796" s="10" t="s">
        <v>3899</v>
      </c>
      <c r="C796" s="11" t="s">
        <v>3900</v>
      </c>
      <c r="D796" s="11" t="s">
        <v>10782</v>
      </c>
      <c r="E796" s="11" t="s">
        <v>3902</v>
      </c>
      <c r="F796" s="11" t="s">
        <v>3903</v>
      </c>
      <c r="G796" s="11" t="s">
        <v>12972</v>
      </c>
      <c r="H796" s="11" t="s">
        <v>7178</v>
      </c>
      <c r="I796" s="11" t="str">
        <f>INDEX(CountyList!A:A, MATCH(MID(B796, 3, 3), CountyList!B:B, 0))</f>
        <v>McHenry</v>
      </c>
      <c r="J796" s="29">
        <v>26</v>
      </c>
      <c r="K796" s="29" t="s">
        <v>290</v>
      </c>
      <c r="L796" s="29">
        <v>11</v>
      </c>
      <c r="M796" s="29">
        <v>16</v>
      </c>
      <c r="N796" s="29" t="s">
        <v>290</v>
      </c>
      <c r="O796" s="29" t="s">
        <v>290</v>
      </c>
      <c r="P796" s="29" t="s">
        <v>290</v>
      </c>
      <c r="Q796" s="29" t="s">
        <v>290</v>
      </c>
      <c r="R796" s="29" t="s">
        <v>290</v>
      </c>
      <c r="S796" s="29" t="s">
        <v>290</v>
      </c>
      <c r="T796" s="29" t="s">
        <v>7603</v>
      </c>
      <c r="U796" s="29" t="s">
        <v>7603</v>
      </c>
      <c r="V796" s="29" t="s">
        <v>7603</v>
      </c>
      <c r="W796" s="29" t="s">
        <v>7603</v>
      </c>
      <c r="X796" s="29" t="s">
        <v>7603</v>
      </c>
      <c r="Y796" s="29" t="s">
        <v>7603</v>
      </c>
      <c r="Z796" s="7">
        <v>61</v>
      </c>
      <c r="AA796" s="7">
        <v>38</v>
      </c>
      <c r="AB796" s="8" t="s">
        <v>290</v>
      </c>
      <c r="AC796" s="8" t="s">
        <v>7603</v>
      </c>
      <c r="AD796" s="8" t="s">
        <v>7603</v>
      </c>
      <c r="AE796" s="8" t="s">
        <v>290</v>
      </c>
      <c r="AF796" s="8" t="s">
        <v>7603</v>
      </c>
      <c r="AG796" s="8">
        <v>95</v>
      </c>
      <c r="AH796" s="8" t="s">
        <v>7603</v>
      </c>
      <c r="AI796" s="9">
        <v>99</v>
      </c>
      <c r="AJ796" s="9" t="s">
        <v>7603</v>
      </c>
      <c r="AK796" s="9">
        <v>99</v>
      </c>
    </row>
    <row r="797" spans="1:37">
      <c r="A797">
        <v>2014</v>
      </c>
      <c r="B797" s="10" t="s">
        <v>3905</v>
      </c>
      <c r="C797" s="11" t="s">
        <v>3906</v>
      </c>
      <c r="D797" s="11" t="s">
        <v>7190</v>
      </c>
      <c r="E797" s="11" t="s">
        <v>3908</v>
      </c>
      <c r="F797" s="11" t="s">
        <v>191</v>
      </c>
      <c r="G797" s="11" t="s">
        <v>12973</v>
      </c>
      <c r="H797" s="11" t="s">
        <v>7181</v>
      </c>
      <c r="I797" s="11" t="str">
        <f>INDEX(CountyList!A:A, MATCH(MID(B797, 3, 3), CountyList!B:B, 0))</f>
        <v>McHenry</v>
      </c>
      <c r="J797" s="29">
        <v>43</v>
      </c>
      <c r="K797" s="29">
        <v>22</v>
      </c>
      <c r="L797" s="29">
        <v>28</v>
      </c>
      <c r="M797" s="29">
        <v>27</v>
      </c>
      <c r="N797" s="29">
        <v>25</v>
      </c>
      <c r="O797" s="29">
        <v>23</v>
      </c>
      <c r="P797" s="29">
        <v>34</v>
      </c>
      <c r="Q797" s="29">
        <v>32</v>
      </c>
      <c r="R797" s="29">
        <v>43</v>
      </c>
      <c r="S797" s="29">
        <v>43</v>
      </c>
      <c r="T797" s="29" t="s">
        <v>7603</v>
      </c>
      <c r="U797" s="29" t="s">
        <v>7603</v>
      </c>
      <c r="V797" s="29" t="s">
        <v>7603</v>
      </c>
      <c r="W797" s="29" t="s">
        <v>7603</v>
      </c>
      <c r="X797" s="29" t="s">
        <v>7603</v>
      </c>
      <c r="Y797" s="29" t="s">
        <v>7603</v>
      </c>
      <c r="Z797" s="7">
        <v>153</v>
      </c>
      <c r="AA797" s="7">
        <v>167</v>
      </c>
      <c r="AB797" s="8">
        <v>12</v>
      </c>
      <c r="AC797" s="8" t="s">
        <v>7603</v>
      </c>
      <c r="AD797" s="8" t="s">
        <v>290</v>
      </c>
      <c r="AE797" s="8" t="s">
        <v>290</v>
      </c>
      <c r="AF797" s="8" t="s">
        <v>7603</v>
      </c>
      <c r="AG797" s="8">
        <v>300</v>
      </c>
      <c r="AH797" s="8" t="s">
        <v>7603</v>
      </c>
      <c r="AI797" s="9">
        <v>320</v>
      </c>
      <c r="AJ797" s="9" t="s">
        <v>7603</v>
      </c>
      <c r="AK797" s="9">
        <v>320</v>
      </c>
    </row>
    <row r="798" spans="1:37">
      <c r="A798">
        <v>2014</v>
      </c>
      <c r="B798" s="10" t="s">
        <v>3910</v>
      </c>
      <c r="C798" s="11" t="s">
        <v>319</v>
      </c>
      <c r="D798" s="11" t="s">
        <v>10788</v>
      </c>
      <c r="E798" s="11" t="s">
        <v>10789</v>
      </c>
      <c r="F798" s="11" t="s">
        <v>3914</v>
      </c>
      <c r="G798" s="11" t="s">
        <v>12974</v>
      </c>
      <c r="H798" s="11" t="s">
        <v>7186</v>
      </c>
      <c r="I798" s="11" t="str">
        <f>INDEX(CountyList!A:A, MATCH(MID(B798, 3, 3), CountyList!B:B, 0))</f>
        <v>McHenry</v>
      </c>
      <c r="J798" s="29">
        <v>28</v>
      </c>
      <c r="K798" s="29">
        <v>15</v>
      </c>
      <c r="L798" s="29">
        <v>29</v>
      </c>
      <c r="M798" s="29">
        <v>28</v>
      </c>
      <c r="N798" s="29">
        <v>26</v>
      </c>
      <c r="O798" s="29">
        <v>18</v>
      </c>
      <c r="P798" s="29">
        <v>33</v>
      </c>
      <c r="Q798" s="29">
        <v>40</v>
      </c>
      <c r="R798" s="29">
        <v>28</v>
      </c>
      <c r="S798" s="29">
        <v>33</v>
      </c>
      <c r="T798" s="29" t="s">
        <v>7603</v>
      </c>
      <c r="U798" s="29" t="s">
        <v>7603</v>
      </c>
      <c r="V798" s="29" t="s">
        <v>7603</v>
      </c>
      <c r="W798" s="29" t="s">
        <v>7603</v>
      </c>
      <c r="X798" s="29" t="s">
        <v>7603</v>
      </c>
      <c r="Y798" s="29" t="s">
        <v>7603</v>
      </c>
      <c r="Z798" s="7">
        <v>132</v>
      </c>
      <c r="AA798" s="7">
        <v>146</v>
      </c>
      <c r="AB798" s="8" t="s">
        <v>290</v>
      </c>
      <c r="AC798" s="8" t="s">
        <v>7603</v>
      </c>
      <c r="AD798" s="8">
        <v>11</v>
      </c>
      <c r="AE798" s="8" t="s">
        <v>7603</v>
      </c>
      <c r="AF798" s="8" t="s">
        <v>7603</v>
      </c>
      <c r="AG798" s="8">
        <v>249</v>
      </c>
      <c r="AH798" s="8">
        <v>12</v>
      </c>
      <c r="AI798" s="9">
        <v>278</v>
      </c>
      <c r="AJ798" s="9" t="s">
        <v>7603</v>
      </c>
      <c r="AK798" s="9">
        <v>278</v>
      </c>
    </row>
    <row r="799" spans="1:37">
      <c r="A799">
        <v>2014</v>
      </c>
      <c r="B799" s="10" t="s">
        <v>3916</v>
      </c>
      <c r="C799" s="11" t="s">
        <v>439</v>
      </c>
      <c r="D799" s="11" t="s">
        <v>10793</v>
      </c>
      <c r="E799" s="11" t="s">
        <v>3917</v>
      </c>
      <c r="F799" s="11" t="s">
        <v>3918</v>
      </c>
      <c r="G799" s="11" t="s">
        <v>12975</v>
      </c>
      <c r="H799" s="11" t="s">
        <v>7189</v>
      </c>
      <c r="I799" s="11" t="str">
        <f>INDEX(CountyList!A:A, MATCH(MID(B799, 3, 3), CountyList!B:B, 0))</f>
        <v>McHenry</v>
      </c>
      <c r="J799" s="29">
        <v>57</v>
      </c>
      <c r="K799" s="29">
        <v>15</v>
      </c>
      <c r="L799" s="29">
        <v>33</v>
      </c>
      <c r="M799" s="29">
        <v>28</v>
      </c>
      <c r="N799" s="29">
        <v>27</v>
      </c>
      <c r="O799" s="29">
        <v>41</v>
      </c>
      <c r="P799" s="29">
        <v>32</v>
      </c>
      <c r="Q799" s="29">
        <v>21</v>
      </c>
      <c r="R799" s="29">
        <v>30</v>
      </c>
      <c r="S799" s="29">
        <v>20</v>
      </c>
      <c r="T799" s="29" t="s">
        <v>7603</v>
      </c>
      <c r="U799" s="29" t="s">
        <v>7603</v>
      </c>
      <c r="V799" s="29" t="s">
        <v>7603</v>
      </c>
      <c r="W799" s="29" t="s">
        <v>7603</v>
      </c>
      <c r="X799" s="29" t="s">
        <v>7603</v>
      </c>
      <c r="Y799" s="29" t="s">
        <v>7603</v>
      </c>
      <c r="Z799" s="7">
        <v>140</v>
      </c>
      <c r="AA799" s="7">
        <v>164</v>
      </c>
      <c r="AB799" s="8" t="s">
        <v>290</v>
      </c>
      <c r="AC799" s="8" t="s">
        <v>7603</v>
      </c>
      <c r="AD799" s="8" t="s">
        <v>290</v>
      </c>
      <c r="AE799" s="8" t="s">
        <v>7603</v>
      </c>
      <c r="AF799" s="8" t="s">
        <v>7603</v>
      </c>
      <c r="AG799" s="8">
        <v>288</v>
      </c>
      <c r="AH799" s="8">
        <v>11</v>
      </c>
      <c r="AI799" s="9">
        <v>304</v>
      </c>
      <c r="AJ799" s="9" t="s">
        <v>7603</v>
      </c>
      <c r="AK799" s="9">
        <v>304</v>
      </c>
    </row>
    <row r="800" spans="1:37">
      <c r="A800">
        <v>2014</v>
      </c>
      <c r="B800" s="10" t="s">
        <v>3920</v>
      </c>
      <c r="C800" s="11" t="s">
        <v>3921</v>
      </c>
      <c r="D800" s="11" t="s">
        <v>12976</v>
      </c>
      <c r="E800" s="11" t="s">
        <v>3923</v>
      </c>
      <c r="F800" s="11" t="s">
        <v>3914</v>
      </c>
      <c r="G800" s="11" t="s">
        <v>12977</v>
      </c>
      <c r="H800" s="11" t="s">
        <v>7192</v>
      </c>
      <c r="I800" s="11" t="str">
        <f>INDEX(CountyList!A:A, MATCH(MID(B800, 3, 3), CountyList!B:B, 0))</f>
        <v>McHenry</v>
      </c>
      <c r="J800" s="29" t="s">
        <v>7603</v>
      </c>
      <c r="K800" s="29" t="s">
        <v>7603</v>
      </c>
      <c r="L800" s="29" t="s">
        <v>7603</v>
      </c>
      <c r="M800" s="29" t="s">
        <v>7603</v>
      </c>
      <c r="N800" s="29" t="s">
        <v>7603</v>
      </c>
      <c r="O800" s="29" t="s">
        <v>7603</v>
      </c>
      <c r="P800" s="29" t="s">
        <v>7603</v>
      </c>
      <c r="Q800" s="29" t="s">
        <v>7603</v>
      </c>
      <c r="R800" s="29" t="s">
        <v>7603</v>
      </c>
      <c r="S800" s="29" t="s">
        <v>7603</v>
      </c>
      <c r="T800" s="29">
        <v>201</v>
      </c>
      <c r="U800" s="29">
        <v>167</v>
      </c>
      <c r="V800" s="29">
        <v>185</v>
      </c>
      <c r="W800" s="29">
        <v>161</v>
      </c>
      <c r="X800" s="29" t="s">
        <v>7603</v>
      </c>
      <c r="Y800" s="29" t="s">
        <v>7603</v>
      </c>
      <c r="Z800" s="7">
        <v>335</v>
      </c>
      <c r="AA800" s="7">
        <v>379</v>
      </c>
      <c r="AB800" s="8">
        <v>30</v>
      </c>
      <c r="AC800" s="8" t="s">
        <v>7603</v>
      </c>
      <c r="AD800" s="8">
        <v>14</v>
      </c>
      <c r="AE800" s="8" t="s">
        <v>290</v>
      </c>
      <c r="AF800" s="8" t="s">
        <v>290</v>
      </c>
      <c r="AG800" s="8">
        <v>665</v>
      </c>
      <c r="AH800" s="8" t="s">
        <v>7603</v>
      </c>
      <c r="AI800" s="9" t="s">
        <v>7603</v>
      </c>
      <c r="AJ800" s="9">
        <v>714</v>
      </c>
      <c r="AK800" s="9">
        <v>714</v>
      </c>
    </row>
    <row r="801" spans="1:37">
      <c r="A801">
        <v>2014</v>
      </c>
      <c r="B801" s="10" t="s">
        <v>3924</v>
      </c>
      <c r="C801" s="11" t="s">
        <v>3925</v>
      </c>
      <c r="D801" s="11" t="s">
        <v>10799</v>
      </c>
      <c r="E801" s="11" t="s">
        <v>3927</v>
      </c>
      <c r="F801" s="11" t="s">
        <v>3885</v>
      </c>
      <c r="G801" s="11" t="s">
        <v>12978</v>
      </c>
      <c r="H801" s="11" t="s">
        <v>7195</v>
      </c>
      <c r="I801" s="11" t="str">
        <f>INDEX(CountyList!A:A, MATCH(MID(B801, 3, 3), CountyList!B:B, 0))</f>
        <v>McHenry</v>
      </c>
      <c r="J801" s="29">
        <v>30</v>
      </c>
      <c r="K801" s="29">
        <v>36</v>
      </c>
      <c r="L801" s="29">
        <v>35</v>
      </c>
      <c r="M801" s="29">
        <v>42</v>
      </c>
      <c r="N801" s="29">
        <v>40</v>
      </c>
      <c r="O801" s="29">
        <v>32</v>
      </c>
      <c r="P801" s="29">
        <v>40</v>
      </c>
      <c r="Q801" s="29">
        <v>43</v>
      </c>
      <c r="R801" s="29">
        <v>42</v>
      </c>
      <c r="S801" s="29">
        <v>41</v>
      </c>
      <c r="T801" s="29" t="s">
        <v>7603</v>
      </c>
      <c r="U801" s="29" t="s">
        <v>7603</v>
      </c>
      <c r="V801" s="29" t="s">
        <v>7603</v>
      </c>
      <c r="W801" s="29" t="s">
        <v>7603</v>
      </c>
      <c r="X801" s="29" t="s">
        <v>290</v>
      </c>
      <c r="Y801" s="29" t="s">
        <v>7603</v>
      </c>
      <c r="Z801" s="7">
        <v>196</v>
      </c>
      <c r="AA801" s="7">
        <v>190</v>
      </c>
      <c r="AB801" s="8">
        <v>22</v>
      </c>
      <c r="AC801" s="8" t="s">
        <v>290</v>
      </c>
      <c r="AD801" s="8" t="s">
        <v>290</v>
      </c>
      <c r="AE801" s="8" t="s">
        <v>290</v>
      </c>
      <c r="AF801" s="8" t="s">
        <v>290</v>
      </c>
      <c r="AG801" s="8">
        <v>353</v>
      </c>
      <c r="AH801" s="8" t="s">
        <v>7603</v>
      </c>
      <c r="AI801" s="9">
        <v>386</v>
      </c>
      <c r="AJ801" s="9" t="s">
        <v>7603</v>
      </c>
      <c r="AK801" s="9">
        <v>386</v>
      </c>
    </row>
    <row r="802" spans="1:37">
      <c r="A802">
        <v>2014</v>
      </c>
      <c r="B802" s="10" t="s">
        <v>3928</v>
      </c>
      <c r="C802" s="11" t="s">
        <v>3929</v>
      </c>
      <c r="D802" s="11" t="s">
        <v>12979</v>
      </c>
      <c r="E802" s="11" t="s">
        <v>3931</v>
      </c>
      <c r="F802" s="11" t="s">
        <v>3914</v>
      </c>
      <c r="G802" s="11" t="s">
        <v>12980</v>
      </c>
      <c r="H802" s="11" t="s">
        <v>7198</v>
      </c>
      <c r="I802" s="11" t="str">
        <f>INDEX(CountyList!A:A, MATCH(MID(B802, 3, 3), CountyList!B:B, 0))</f>
        <v>McHenry</v>
      </c>
      <c r="J802" s="29">
        <v>30</v>
      </c>
      <c r="K802" s="29">
        <v>16</v>
      </c>
      <c r="L802" s="29">
        <v>13</v>
      </c>
      <c r="M802" s="29">
        <v>16</v>
      </c>
      <c r="N802" s="29">
        <v>13</v>
      </c>
      <c r="O802" s="29">
        <v>12</v>
      </c>
      <c r="P802" s="29">
        <v>10</v>
      </c>
      <c r="Q802" s="29" t="s">
        <v>290</v>
      </c>
      <c r="R802" s="29" t="s">
        <v>290</v>
      </c>
      <c r="S802" s="29">
        <v>14</v>
      </c>
      <c r="T802" s="29" t="s">
        <v>7603</v>
      </c>
      <c r="U802" s="29" t="s">
        <v>7603</v>
      </c>
      <c r="V802" s="29" t="s">
        <v>7603</v>
      </c>
      <c r="W802" s="29" t="s">
        <v>7603</v>
      </c>
      <c r="X802" s="29" t="s">
        <v>7603</v>
      </c>
      <c r="Y802" s="29" t="s">
        <v>7603</v>
      </c>
      <c r="Z802" s="7">
        <v>78</v>
      </c>
      <c r="AA802" s="7">
        <v>63</v>
      </c>
      <c r="AB802" s="8">
        <v>135</v>
      </c>
      <c r="AC802" s="8" t="s">
        <v>7603</v>
      </c>
      <c r="AD802" s="8" t="s">
        <v>290</v>
      </c>
      <c r="AE802" s="8" t="s">
        <v>290</v>
      </c>
      <c r="AF802" s="8" t="s">
        <v>7603</v>
      </c>
      <c r="AG802" s="8" t="s">
        <v>7603</v>
      </c>
      <c r="AH802" s="8" t="s">
        <v>7603</v>
      </c>
      <c r="AI802" s="9">
        <v>141</v>
      </c>
      <c r="AJ802" s="9" t="s">
        <v>7603</v>
      </c>
      <c r="AK802" s="9">
        <v>141</v>
      </c>
    </row>
    <row r="803" spans="1:37">
      <c r="A803">
        <v>2014</v>
      </c>
      <c r="B803" s="10" t="s">
        <v>12981</v>
      </c>
      <c r="C803" s="11" t="s">
        <v>4806</v>
      </c>
      <c r="D803" s="11" t="s">
        <v>10805</v>
      </c>
      <c r="E803" s="11" t="s">
        <v>4808</v>
      </c>
      <c r="F803" s="11" t="s">
        <v>3885</v>
      </c>
      <c r="G803" s="11" t="s">
        <v>12982</v>
      </c>
      <c r="H803" s="11" t="s">
        <v>12983</v>
      </c>
      <c r="I803" s="11" t="str">
        <f>INDEX(CountyList!A:A, MATCH(MID(B803, 3, 3), CountyList!B:B, 0))</f>
        <v>McHenry</v>
      </c>
      <c r="J803" s="29">
        <v>18</v>
      </c>
      <c r="K803" s="29">
        <v>10</v>
      </c>
      <c r="L803" s="29" t="s">
        <v>290</v>
      </c>
      <c r="M803" s="29" t="s">
        <v>7603</v>
      </c>
      <c r="N803" s="29" t="s">
        <v>290</v>
      </c>
      <c r="O803" s="29" t="s">
        <v>7603</v>
      </c>
      <c r="P803" s="29" t="s">
        <v>290</v>
      </c>
      <c r="Q803" s="29" t="s">
        <v>290</v>
      </c>
      <c r="R803" s="29" t="s">
        <v>290</v>
      </c>
      <c r="S803" s="29" t="s">
        <v>290</v>
      </c>
      <c r="T803" s="29" t="s">
        <v>7603</v>
      </c>
      <c r="U803" s="29" t="s">
        <v>7603</v>
      </c>
      <c r="V803" s="29" t="s">
        <v>7603</v>
      </c>
      <c r="W803" s="29" t="s">
        <v>7603</v>
      </c>
      <c r="X803" s="29" t="s">
        <v>290</v>
      </c>
      <c r="Y803" s="29" t="s">
        <v>7603</v>
      </c>
      <c r="Z803" s="7">
        <v>23</v>
      </c>
      <c r="AA803" s="7">
        <v>34</v>
      </c>
      <c r="AB803" s="8" t="s">
        <v>290</v>
      </c>
      <c r="AC803" s="8" t="s">
        <v>7603</v>
      </c>
      <c r="AD803" s="8" t="s">
        <v>290</v>
      </c>
      <c r="AE803" s="8" t="s">
        <v>7603</v>
      </c>
      <c r="AF803" s="8" t="s">
        <v>7603</v>
      </c>
      <c r="AG803" s="8">
        <v>25</v>
      </c>
      <c r="AH803" s="8">
        <v>28</v>
      </c>
      <c r="AI803" s="9">
        <v>57</v>
      </c>
      <c r="AJ803" s="9" t="s">
        <v>7603</v>
      </c>
      <c r="AK803" s="9">
        <v>57</v>
      </c>
    </row>
    <row r="804" spans="1:37">
      <c r="A804">
        <v>2014</v>
      </c>
      <c r="B804" s="10" t="s">
        <v>3932</v>
      </c>
      <c r="C804" s="11" t="s">
        <v>3933</v>
      </c>
      <c r="D804" s="11" t="s">
        <v>10808</v>
      </c>
      <c r="E804" s="11" t="s">
        <v>3936</v>
      </c>
      <c r="F804" s="11" t="s">
        <v>3885</v>
      </c>
      <c r="G804" s="11" t="s">
        <v>12984</v>
      </c>
      <c r="H804" s="11" t="s">
        <v>7201</v>
      </c>
      <c r="I804" s="11" t="str">
        <f>INDEX(CountyList!A:A, MATCH(MID(B804, 3, 3), CountyList!B:B, 0))</f>
        <v>McHenry</v>
      </c>
      <c r="J804" s="29">
        <v>35</v>
      </c>
      <c r="K804" s="29" t="s">
        <v>290</v>
      </c>
      <c r="L804" s="29" t="s">
        <v>290</v>
      </c>
      <c r="M804" s="29" t="s">
        <v>290</v>
      </c>
      <c r="N804" s="29" t="s">
        <v>7603</v>
      </c>
      <c r="O804" s="29" t="s">
        <v>7603</v>
      </c>
      <c r="P804" s="29" t="s">
        <v>7603</v>
      </c>
      <c r="Q804" s="29" t="s">
        <v>7603</v>
      </c>
      <c r="R804" s="29" t="s">
        <v>7603</v>
      </c>
      <c r="S804" s="29" t="s">
        <v>7603</v>
      </c>
      <c r="T804" s="29" t="s">
        <v>7603</v>
      </c>
      <c r="U804" s="29" t="s">
        <v>7603</v>
      </c>
      <c r="V804" s="29" t="s">
        <v>7603</v>
      </c>
      <c r="W804" s="29" t="s">
        <v>7603</v>
      </c>
      <c r="X804" s="29" t="s">
        <v>7603</v>
      </c>
      <c r="Y804" s="29" t="s">
        <v>7603</v>
      </c>
      <c r="Z804" s="7">
        <v>35</v>
      </c>
      <c r="AA804" s="7">
        <v>19</v>
      </c>
      <c r="AB804" s="8" t="s">
        <v>290</v>
      </c>
      <c r="AC804" s="8" t="s">
        <v>7603</v>
      </c>
      <c r="AD804" s="8" t="s">
        <v>290</v>
      </c>
      <c r="AE804" s="8" t="s">
        <v>7603</v>
      </c>
      <c r="AF804" s="8" t="s">
        <v>7603</v>
      </c>
      <c r="AG804" s="8">
        <v>39</v>
      </c>
      <c r="AH804" s="8" t="s">
        <v>290</v>
      </c>
      <c r="AI804" s="9">
        <v>54</v>
      </c>
      <c r="AJ804" s="9" t="s">
        <v>7603</v>
      </c>
      <c r="AK804" s="9">
        <v>54</v>
      </c>
    </row>
    <row r="805" spans="1:37">
      <c r="A805">
        <v>2014</v>
      </c>
      <c r="B805" s="10" t="s">
        <v>3937</v>
      </c>
      <c r="C805" s="11" t="s">
        <v>3938</v>
      </c>
      <c r="D805" s="11" t="s">
        <v>7202</v>
      </c>
      <c r="E805" s="11" t="s">
        <v>3940</v>
      </c>
      <c r="F805" s="11" t="s">
        <v>3890</v>
      </c>
      <c r="G805" s="11" t="s">
        <v>12985</v>
      </c>
      <c r="H805" s="11" t="s">
        <v>7204</v>
      </c>
      <c r="I805" s="11" t="str">
        <f>INDEX(CountyList!A:A, MATCH(MID(B805, 3, 3), CountyList!B:B, 0))</f>
        <v>McHenry</v>
      </c>
      <c r="J805" s="29">
        <v>23</v>
      </c>
      <c r="K805" s="29">
        <v>10</v>
      </c>
      <c r="L805" s="29">
        <v>18</v>
      </c>
      <c r="M805" s="29">
        <v>10</v>
      </c>
      <c r="N805" s="29">
        <v>19</v>
      </c>
      <c r="O805" s="29">
        <v>12</v>
      </c>
      <c r="P805" s="29">
        <v>21</v>
      </c>
      <c r="Q805" s="29">
        <v>19</v>
      </c>
      <c r="R805" s="29">
        <v>21</v>
      </c>
      <c r="S805" s="29">
        <v>18</v>
      </c>
      <c r="T805" s="29" t="s">
        <v>290</v>
      </c>
      <c r="U805" s="29" t="s">
        <v>290</v>
      </c>
      <c r="V805" s="29" t="s">
        <v>7603</v>
      </c>
      <c r="W805" s="29" t="s">
        <v>7603</v>
      </c>
      <c r="X805" s="29" t="s">
        <v>7603</v>
      </c>
      <c r="Y805" s="29" t="s">
        <v>7603</v>
      </c>
      <c r="Z805" s="7">
        <v>94</v>
      </c>
      <c r="AA805" s="7">
        <v>83</v>
      </c>
      <c r="AB805" s="8">
        <v>10</v>
      </c>
      <c r="AC805" s="8" t="s">
        <v>7603</v>
      </c>
      <c r="AD805" s="8">
        <v>10</v>
      </c>
      <c r="AE805" s="8" t="s">
        <v>290</v>
      </c>
      <c r="AF805" s="8" t="s">
        <v>7603</v>
      </c>
      <c r="AG805" s="8">
        <v>152</v>
      </c>
      <c r="AH805" s="8" t="s">
        <v>290</v>
      </c>
      <c r="AI805" s="9">
        <v>171</v>
      </c>
      <c r="AJ805" s="9" t="s">
        <v>290</v>
      </c>
      <c r="AK805" s="9">
        <v>177</v>
      </c>
    </row>
    <row r="806" spans="1:37">
      <c r="A806">
        <v>2014</v>
      </c>
      <c r="B806" s="10" t="s">
        <v>12986</v>
      </c>
      <c r="C806" s="11" t="s">
        <v>10815</v>
      </c>
      <c r="D806" s="11" t="s">
        <v>10817</v>
      </c>
      <c r="E806" s="11" t="s">
        <v>10818</v>
      </c>
      <c r="F806" s="11" t="s">
        <v>10819</v>
      </c>
      <c r="G806" s="11" t="s">
        <v>12987</v>
      </c>
      <c r="H806" s="11" t="s">
        <v>12988</v>
      </c>
      <c r="I806" s="11" t="str">
        <f>INDEX(CountyList!A:A, MATCH(MID(B806, 3, 3), CountyList!B:B, 0))</f>
        <v>McHenry</v>
      </c>
      <c r="J806" s="29">
        <v>21</v>
      </c>
      <c r="K806" s="29">
        <v>26</v>
      </c>
      <c r="L806" s="29" t="s">
        <v>7603</v>
      </c>
      <c r="M806" s="29" t="s">
        <v>7603</v>
      </c>
      <c r="N806" s="29" t="s">
        <v>7603</v>
      </c>
      <c r="O806" s="29" t="s">
        <v>7603</v>
      </c>
      <c r="P806" s="29" t="s">
        <v>7603</v>
      </c>
      <c r="Q806" s="29" t="s">
        <v>7603</v>
      </c>
      <c r="R806" s="29" t="s">
        <v>7603</v>
      </c>
      <c r="S806" s="29" t="s">
        <v>7603</v>
      </c>
      <c r="T806" s="29" t="s">
        <v>7603</v>
      </c>
      <c r="U806" s="29" t="s">
        <v>7603</v>
      </c>
      <c r="V806" s="29" t="s">
        <v>7603</v>
      </c>
      <c r="W806" s="29" t="s">
        <v>7603</v>
      </c>
      <c r="X806" s="29" t="s">
        <v>7603</v>
      </c>
      <c r="Y806" s="29" t="s">
        <v>7603</v>
      </c>
      <c r="Z806" s="7">
        <v>26</v>
      </c>
      <c r="AA806" s="7">
        <v>21</v>
      </c>
      <c r="AB806" s="8">
        <v>16</v>
      </c>
      <c r="AC806" s="8" t="s">
        <v>7603</v>
      </c>
      <c r="AD806" s="8" t="s">
        <v>7603</v>
      </c>
      <c r="AE806" s="8" t="s">
        <v>7603</v>
      </c>
      <c r="AF806" s="8" t="s">
        <v>7603</v>
      </c>
      <c r="AG806" s="8">
        <v>12</v>
      </c>
      <c r="AH806" s="8">
        <v>19</v>
      </c>
      <c r="AI806" s="9">
        <v>47</v>
      </c>
      <c r="AJ806" s="9" t="s">
        <v>7603</v>
      </c>
      <c r="AK806" s="9">
        <v>47</v>
      </c>
    </row>
    <row r="807" spans="1:37">
      <c r="A807">
        <v>2014</v>
      </c>
      <c r="B807" s="10" t="s">
        <v>3941</v>
      </c>
      <c r="C807" s="11" t="s">
        <v>1762</v>
      </c>
      <c r="D807" s="11" t="s">
        <v>10823</v>
      </c>
      <c r="E807" s="11" t="s">
        <v>10824</v>
      </c>
      <c r="F807" s="11" t="s">
        <v>3944</v>
      </c>
      <c r="G807" s="11" t="s">
        <v>12989</v>
      </c>
      <c r="H807" s="11" t="s">
        <v>7207</v>
      </c>
      <c r="I807" s="11" t="str">
        <f>INDEX(CountyList!A:A, MATCH(MID(B807, 3, 3), CountyList!B:B, 0))</f>
        <v>Monroe</v>
      </c>
      <c r="J807" s="29">
        <v>21</v>
      </c>
      <c r="K807" s="29">
        <v>37</v>
      </c>
      <c r="L807" s="29">
        <v>22</v>
      </c>
      <c r="M807" s="29">
        <v>39</v>
      </c>
      <c r="N807" s="29">
        <v>29</v>
      </c>
      <c r="O807" s="29">
        <v>26</v>
      </c>
      <c r="P807" s="29">
        <v>24</v>
      </c>
      <c r="Q807" s="29">
        <v>24</v>
      </c>
      <c r="R807" s="29">
        <v>23</v>
      </c>
      <c r="S807" s="29">
        <v>27</v>
      </c>
      <c r="T807" s="29" t="s">
        <v>7603</v>
      </c>
      <c r="U807" s="29" t="s">
        <v>7603</v>
      </c>
      <c r="V807" s="29" t="s">
        <v>7603</v>
      </c>
      <c r="W807" s="29" t="s">
        <v>7603</v>
      </c>
      <c r="X807" s="29" t="s">
        <v>7603</v>
      </c>
      <c r="Y807" s="29" t="s">
        <v>7603</v>
      </c>
      <c r="Z807" s="7">
        <v>130</v>
      </c>
      <c r="AA807" s="7">
        <v>142</v>
      </c>
      <c r="AB807" s="8" t="s">
        <v>290</v>
      </c>
      <c r="AC807" s="8" t="s">
        <v>7603</v>
      </c>
      <c r="AD807" s="8" t="s">
        <v>290</v>
      </c>
      <c r="AE807" s="8" t="s">
        <v>7603</v>
      </c>
      <c r="AF807" s="8" t="s">
        <v>7603</v>
      </c>
      <c r="AG807" s="8">
        <v>261</v>
      </c>
      <c r="AH807" s="8" t="s">
        <v>290</v>
      </c>
      <c r="AI807" s="9">
        <v>272</v>
      </c>
      <c r="AJ807" s="9" t="s">
        <v>7603</v>
      </c>
      <c r="AK807" s="9">
        <v>272</v>
      </c>
    </row>
    <row r="808" spans="1:37">
      <c r="A808">
        <v>2014</v>
      </c>
      <c r="B808" s="10" t="s">
        <v>3946</v>
      </c>
      <c r="C808" s="11" t="s">
        <v>10727</v>
      </c>
      <c r="D808" s="11" t="s">
        <v>10828</v>
      </c>
      <c r="E808" s="11" t="s">
        <v>3949</v>
      </c>
      <c r="F808" s="11" t="s">
        <v>3950</v>
      </c>
      <c r="G808" s="11" t="s">
        <v>12990</v>
      </c>
      <c r="H808" s="11" t="s">
        <v>7210</v>
      </c>
      <c r="I808" s="11" t="str">
        <f>INDEX(CountyList!A:A, MATCH(MID(B808, 3, 3), CountyList!B:B, 0))</f>
        <v>Monroe</v>
      </c>
      <c r="J808" s="29">
        <v>46</v>
      </c>
      <c r="K808" s="29">
        <v>23</v>
      </c>
      <c r="L808" s="29">
        <v>21</v>
      </c>
      <c r="M808" s="29">
        <v>26</v>
      </c>
      <c r="N808" s="29">
        <v>27</v>
      </c>
      <c r="O808" s="29">
        <v>28</v>
      </c>
      <c r="P808" s="29">
        <v>31</v>
      </c>
      <c r="Q808" s="29">
        <v>37</v>
      </c>
      <c r="R808" s="29">
        <v>27</v>
      </c>
      <c r="S808" s="29">
        <v>33</v>
      </c>
      <c r="T808" s="29" t="s">
        <v>7603</v>
      </c>
      <c r="U808" s="29" t="s">
        <v>7603</v>
      </c>
      <c r="V808" s="29" t="s">
        <v>7603</v>
      </c>
      <c r="W808" s="29" t="s">
        <v>7603</v>
      </c>
      <c r="X808" s="29" t="s">
        <v>290</v>
      </c>
      <c r="Y808" s="29" t="s">
        <v>7603</v>
      </c>
      <c r="Z808" s="7">
        <v>144</v>
      </c>
      <c r="AA808" s="7">
        <v>162</v>
      </c>
      <c r="AB808" s="8" t="s">
        <v>7603</v>
      </c>
      <c r="AC808" s="8" t="s">
        <v>7603</v>
      </c>
      <c r="AD808" s="8" t="s">
        <v>7603</v>
      </c>
      <c r="AE808" s="8" t="s">
        <v>290</v>
      </c>
      <c r="AF808" s="8" t="s">
        <v>290</v>
      </c>
      <c r="AG808" s="8">
        <v>298</v>
      </c>
      <c r="AH808" s="8" t="s">
        <v>7603</v>
      </c>
      <c r="AI808" s="9">
        <v>306</v>
      </c>
      <c r="AJ808" s="9" t="s">
        <v>7603</v>
      </c>
      <c r="AK808" s="9">
        <v>306</v>
      </c>
    </row>
    <row r="809" spans="1:37">
      <c r="A809">
        <v>2014</v>
      </c>
      <c r="B809" s="10" t="s">
        <v>3952</v>
      </c>
      <c r="C809" s="11" t="s">
        <v>3953</v>
      </c>
      <c r="D809" s="11" t="s">
        <v>10831</v>
      </c>
      <c r="E809" s="11" t="s">
        <v>3955</v>
      </c>
      <c r="F809" s="11" t="s">
        <v>3950</v>
      </c>
      <c r="G809" s="11" t="s">
        <v>12991</v>
      </c>
      <c r="H809" s="11" t="s">
        <v>7213</v>
      </c>
      <c r="I809" s="11" t="str">
        <f>INDEX(CountyList!A:A, MATCH(MID(B809, 3, 3), CountyList!B:B, 0))</f>
        <v>Monroe</v>
      </c>
      <c r="J809" s="29" t="s">
        <v>7603</v>
      </c>
      <c r="K809" s="29" t="s">
        <v>7603</v>
      </c>
      <c r="L809" s="29" t="s">
        <v>7603</v>
      </c>
      <c r="M809" s="29" t="s">
        <v>7603</v>
      </c>
      <c r="N809" s="29" t="s">
        <v>7603</v>
      </c>
      <c r="O809" s="29" t="s">
        <v>7603</v>
      </c>
      <c r="P809" s="29" t="s">
        <v>7603</v>
      </c>
      <c r="Q809" s="29" t="s">
        <v>7603</v>
      </c>
      <c r="R809" s="29" t="s">
        <v>7603</v>
      </c>
      <c r="S809" s="29" t="s">
        <v>7603</v>
      </c>
      <c r="T809" s="29">
        <v>74</v>
      </c>
      <c r="U809" s="29">
        <v>66</v>
      </c>
      <c r="V809" s="29">
        <v>56</v>
      </c>
      <c r="W809" s="29">
        <v>66</v>
      </c>
      <c r="X809" s="29" t="s">
        <v>7603</v>
      </c>
      <c r="Y809" s="29" t="s">
        <v>7603</v>
      </c>
      <c r="Z809" s="7">
        <v>126</v>
      </c>
      <c r="AA809" s="7">
        <v>136</v>
      </c>
      <c r="AB809" s="8" t="s">
        <v>290</v>
      </c>
      <c r="AC809" s="8" t="s">
        <v>290</v>
      </c>
      <c r="AD809" s="8">
        <v>11</v>
      </c>
      <c r="AE809" s="8" t="s">
        <v>290</v>
      </c>
      <c r="AF809" s="8" t="s">
        <v>7603</v>
      </c>
      <c r="AG809" s="8">
        <v>239</v>
      </c>
      <c r="AH809" s="8" t="s">
        <v>290</v>
      </c>
      <c r="AI809" s="9" t="s">
        <v>7603</v>
      </c>
      <c r="AJ809" s="9">
        <v>262</v>
      </c>
      <c r="AK809" s="9">
        <v>262</v>
      </c>
    </row>
    <row r="810" spans="1:37">
      <c r="A810">
        <v>2014</v>
      </c>
      <c r="B810" s="10" t="s">
        <v>3956</v>
      </c>
      <c r="C810" s="11" t="s">
        <v>1544</v>
      </c>
      <c r="D810" s="11" t="s">
        <v>10834</v>
      </c>
      <c r="E810" s="11" t="s">
        <v>3959</v>
      </c>
      <c r="F810" s="11" t="s">
        <v>3960</v>
      </c>
      <c r="G810" s="11" t="s">
        <v>12992</v>
      </c>
      <c r="H810" s="11" t="s">
        <v>7216</v>
      </c>
      <c r="I810" s="11" t="str">
        <f>INDEX(CountyList!A:A, MATCH(MID(B810, 3, 3), CountyList!B:B, 0))</f>
        <v>Randolph</v>
      </c>
      <c r="J810" s="29">
        <v>30</v>
      </c>
      <c r="K810" s="29">
        <v>18</v>
      </c>
      <c r="L810" s="29">
        <v>13</v>
      </c>
      <c r="M810" s="29">
        <v>17</v>
      </c>
      <c r="N810" s="29">
        <v>16</v>
      </c>
      <c r="O810" s="29" t="s">
        <v>290</v>
      </c>
      <c r="P810" s="29">
        <v>19</v>
      </c>
      <c r="Q810" s="29">
        <v>20</v>
      </c>
      <c r="R810" s="29">
        <v>11</v>
      </c>
      <c r="S810" s="29">
        <v>13</v>
      </c>
      <c r="T810" s="29" t="s">
        <v>7603</v>
      </c>
      <c r="U810" s="29" t="s">
        <v>7603</v>
      </c>
      <c r="V810" s="29" t="s">
        <v>7603</v>
      </c>
      <c r="W810" s="29" t="s">
        <v>7603</v>
      </c>
      <c r="X810" s="29" t="s">
        <v>7603</v>
      </c>
      <c r="Y810" s="29" t="s">
        <v>7603</v>
      </c>
      <c r="Z810" s="7">
        <v>84</v>
      </c>
      <c r="AA810" s="7">
        <v>82</v>
      </c>
      <c r="AB810" s="8" t="s">
        <v>290</v>
      </c>
      <c r="AC810" s="8" t="s">
        <v>7603</v>
      </c>
      <c r="AD810" s="8" t="s">
        <v>7603</v>
      </c>
      <c r="AE810" s="8" t="s">
        <v>7603</v>
      </c>
      <c r="AF810" s="8" t="s">
        <v>7603</v>
      </c>
      <c r="AG810" s="8">
        <v>158</v>
      </c>
      <c r="AH810" s="8" t="s">
        <v>290</v>
      </c>
      <c r="AI810" s="9">
        <v>166</v>
      </c>
      <c r="AJ810" s="9" t="s">
        <v>7603</v>
      </c>
      <c r="AK810" s="9">
        <v>166</v>
      </c>
    </row>
    <row r="811" spans="1:37">
      <c r="A811">
        <v>2014</v>
      </c>
      <c r="B811" s="10" t="s">
        <v>3962</v>
      </c>
      <c r="C811" s="11" t="s">
        <v>1061</v>
      </c>
      <c r="D811" s="11" t="s">
        <v>10837</v>
      </c>
      <c r="E811" s="11" t="s">
        <v>12993</v>
      </c>
      <c r="F811" s="11" t="s">
        <v>3965</v>
      </c>
      <c r="G811" s="11" t="s">
        <v>12994</v>
      </c>
      <c r="H811" s="11" t="s">
        <v>7219</v>
      </c>
      <c r="I811" s="11" t="str">
        <f>INDEX(CountyList!A:A, MATCH(MID(B811, 3, 3), CountyList!B:B, 0))</f>
        <v>Randolph</v>
      </c>
      <c r="J811" s="29">
        <v>49</v>
      </c>
      <c r="K811" s="29">
        <v>21</v>
      </c>
      <c r="L811" s="29">
        <v>31</v>
      </c>
      <c r="M811" s="29">
        <v>17</v>
      </c>
      <c r="N811" s="29">
        <v>17</v>
      </c>
      <c r="O811" s="29">
        <v>15</v>
      </c>
      <c r="P811" s="29">
        <v>20</v>
      </c>
      <c r="Q811" s="29">
        <v>13</v>
      </c>
      <c r="R811" s="29">
        <v>16</v>
      </c>
      <c r="S811" s="29">
        <v>15</v>
      </c>
      <c r="T811" s="29" t="s">
        <v>7603</v>
      </c>
      <c r="U811" s="29" t="s">
        <v>7603</v>
      </c>
      <c r="V811" s="29" t="s">
        <v>7603</v>
      </c>
      <c r="W811" s="29" t="s">
        <v>7603</v>
      </c>
      <c r="X811" s="29" t="s">
        <v>7603</v>
      </c>
      <c r="Y811" s="29" t="s">
        <v>7603</v>
      </c>
      <c r="Z811" s="7">
        <v>110</v>
      </c>
      <c r="AA811" s="7">
        <v>104</v>
      </c>
      <c r="AB811" s="8" t="s">
        <v>290</v>
      </c>
      <c r="AC811" s="8" t="s">
        <v>7603</v>
      </c>
      <c r="AD811" s="8" t="s">
        <v>7603</v>
      </c>
      <c r="AE811" s="8" t="s">
        <v>7603</v>
      </c>
      <c r="AF811" s="8" t="s">
        <v>7603</v>
      </c>
      <c r="AG811" s="8">
        <v>212</v>
      </c>
      <c r="AH811" s="8" t="s">
        <v>290</v>
      </c>
      <c r="AI811" s="9">
        <v>214</v>
      </c>
      <c r="AJ811" s="9" t="s">
        <v>7603</v>
      </c>
      <c r="AK811" s="9">
        <v>214</v>
      </c>
    </row>
    <row r="812" spans="1:37">
      <c r="A812">
        <v>2014</v>
      </c>
      <c r="B812" s="10" t="s">
        <v>3967</v>
      </c>
      <c r="C812" s="11" t="s">
        <v>3968</v>
      </c>
      <c r="D812" s="11" t="s">
        <v>12995</v>
      </c>
      <c r="E812" s="11" t="s">
        <v>3970</v>
      </c>
      <c r="F812" s="11" t="s">
        <v>3971</v>
      </c>
      <c r="G812" s="11" t="s">
        <v>12996</v>
      </c>
      <c r="H812" s="11" t="s">
        <v>7222</v>
      </c>
      <c r="I812" s="11" t="str">
        <f>INDEX(CountyList!A:A, MATCH(MID(B812, 3, 3), CountyList!B:B, 0))</f>
        <v>Randolph</v>
      </c>
      <c r="J812" s="29">
        <v>34</v>
      </c>
      <c r="K812" s="29">
        <v>12</v>
      </c>
      <c r="L812" s="29">
        <v>10</v>
      </c>
      <c r="M812" s="29" t="s">
        <v>290</v>
      </c>
      <c r="N812" s="29">
        <v>15</v>
      </c>
      <c r="O812" s="29">
        <v>11</v>
      </c>
      <c r="P812" s="29">
        <v>12</v>
      </c>
      <c r="Q812" s="29">
        <v>12</v>
      </c>
      <c r="R812" s="29" t="s">
        <v>290</v>
      </c>
      <c r="S812" s="29">
        <v>14</v>
      </c>
      <c r="T812" s="29" t="s">
        <v>7603</v>
      </c>
      <c r="U812" s="29" t="s">
        <v>7603</v>
      </c>
      <c r="V812" s="29" t="s">
        <v>7603</v>
      </c>
      <c r="W812" s="29" t="s">
        <v>7603</v>
      </c>
      <c r="X812" s="29" t="s">
        <v>7603</v>
      </c>
      <c r="Y812" s="29" t="s">
        <v>7603</v>
      </c>
      <c r="Z812" s="7">
        <v>63</v>
      </c>
      <c r="AA812" s="7">
        <v>73</v>
      </c>
      <c r="AB812" s="8" t="s">
        <v>7603</v>
      </c>
      <c r="AC812" s="8" t="s">
        <v>7603</v>
      </c>
      <c r="AD812" s="8" t="s">
        <v>7603</v>
      </c>
      <c r="AE812" s="8" t="s">
        <v>290</v>
      </c>
      <c r="AF812" s="8" t="s">
        <v>7603</v>
      </c>
      <c r="AG812" s="8">
        <v>133</v>
      </c>
      <c r="AH812" s="8" t="s">
        <v>290</v>
      </c>
      <c r="AI812" s="9">
        <v>136</v>
      </c>
      <c r="AJ812" s="9" t="s">
        <v>7603</v>
      </c>
      <c r="AK812" s="9">
        <v>136</v>
      </c>
    </row>
    <row r="813" spans="1:37">
      <c r="A813">
        <v>2014</v>
      </c>
      <c r="B813" s="10" t="s">
        <v>3973</v>
      </c>
      <c r="C813" s="11" t="s">
        <v>1585</v>
      </c>
      <c r="D813" s="11" t="s">
        <v>10844</v>
      </c>
      <c r="E813" s="11" t="s">
        <v>3974</v>
      </c>
      <c r="F813" s="11" t="s">
        <v>3965</v>
      </c>
      <c r="G813" s="11" t="s">
        <v>12997</v>
      </c>
      <c r="H813" s="11" t="s">
        <v>7225</v>
      </c>
      <c r="I813" s="11" t="str">
        <f>INDEX(CountyList!A:A, MATCH(MID(B813, 3, 3), CountyList!B:B, 0))</f>
        <v>Randolph</v>
      </c>
      <c r="J813" s="29">
        <v>29</v>
      </c>
      <c r="K813" s="29" t="s">
        <v>290</v>
      </c>
      <c r="L813" s="29" t="s">
        <v>290</v>
      </c>
      <c r="M813" s="29">
        <v>10</v>
      </c>
      <c r="N813" s="29" t="s">
        <v>290</v>
      </c>
      <c r="O813" s="29" t="s">
        <v>290</v>
      </c>
      <c r="P813" s="29" t="s">
        <v>290</v>
      </c>
      <c r="Q813" s="29" t="s">
        <v>290</v>
      </c>
      <c r="R813" s="29" t="s">
        <v>290</v>
      </c>
      <c r="S813" s="29" t="s">
        <v>290</v>
      </c>
      <c r="T813" s="29" t="s">
        <v>7603</v>
      </c>
      <c r="U813" s="29" t="s">
        <v>7603</v>
      </c>
      <c r="V813" s="29" t="s">
        <v>7603</v>
      </c>
      <c r="W813" s="29" t="s">
        <v>7603</v>
      </c>
      <c r="X813" s="29" t="s">
        <v>7603</v>
      </c>
      <c r="Y813" s="29" t="s">
        <v>7603</v>
      </c>
      <c r="Z813" s="7">
        <v>48</v>
      </c>
      <c r="AA813" s="7">
        <v>34</v>
      </c>
      <c r="AB813" s="8" t="s">
        <v>7603</v>
      </c>
      <c r="AC813" s="8" t="s">
        <v>7603</v>
      </c>
      <c r="AD813" s="8" t="s">
        <v>7603</v>
      </c>
      <c r="AE813" s="8" t="s">
        <v>7603</v>
      </c>
      <c r="AF813" s="8" t="s">
        <v>7603</v>
      </c>
      <c r="AG813" s="8">
        <v>82</v>
      </c>
      <c r="AH813" s="8" t="s">
        <v>7603</v>
      </c>
      <c r="AI813" s="9">
        <v>82</v>
      </c>
      <c r="AJ813" s="9" t="s">
        <v>7603</v>
      </c>
      <c r="AK813" s="9">
        <v>82</v>
      </c>
    </row>
    <row r="814" spans="1:37">
      <c r="A814">
        <v>2014</v>
      </c>
      <c r="B814" s="10" t="s">
        <v>3975</v>
      </c>
      <c r="C814" s="11" t="s">
        <v>3112</v>
      </c>
      <c r="D814" s="11" t="s">
        <v>10847</v>
      </c>
      <c r="E814" s="11" t="s">
        <v>3976</v>
      </c>
      <c r="F814" s="11" t="s">
        <v>3965</v>
      </c>
      <c r="G814" s="11" t="s">
        <v>12998</v>
      </c>
      <c r="H814" s="11" t="s">
        <v>7228</v>
      </c>
      <c r="I814" s="11" t="str">
        <f>INDEX(CountyList!A:A, MATCH(MID(B814, 3, 3), CountyList!B:B, 0))</f>
        <v>Randolph</v>
      </c>
      <c r="J814" s="29">
        <v>16</v>
      </c>
      <c r="K814" s="29" t="s">
        <v>290</v>
      </c>
      <c r="L814" s="29" t="s">
        <v>290</v>
      </c>
      <c r="M814" s="29" t="s">
        <v>290</v>
      </c>
      <c r="N814" s="29" t="s">
        <v>290</v>
      </c>
      <c r="O814" s="29" t="s">
        <v>290</v>
      </c>
      <c r="P814" s="29" t="s">
        <v>290</v>
      </c>
      <c r="Q814" s="29" t="s">
        <v>290</v>
      </c>
      <c r="R814" s="29" t="s">
        <v>290</v>
      </c>
      <c r="S814" s="29">
        <v>10</v>
      </c>
      <c r="T814" s="29" t="s">
        <v>7603</v>
      </c>
      <c r="U814" s="29" t="s">
        <v>7603</v>
      </c>
      <c r="V814" s="29" t="s">
        <v>7603</v>
      </c>
      <c r="W814" s="29" t="s">
        <v>7603</v>
      </c>
      <c r="X814" s="29" t="s">
        <v>7603</v>
      </c>
      <c r="Y814" s="29" t="s">
        <v>7603</v>
      </c>
      <c r="Z814" s="7">
        <v>36</v>
      </c>
      <c r="AA814" s="7">
        <v>48</v>
      </c>
      <c r="AB814" s="8" t="s">
        <v>7603</v>
      </c>
      <c r="AC814" s="8" t="s">
        <v>7603</v>
      </c>
      <c r="AD814" s="8" t="s">
        <v>7603</v>
      </c>
      <c r="AE814" s="8" t="s">
        <v>7603</v>
      </c>
      <c r="AF814" s="8" t="s">
        <v>7603</v>
      </c>
      <c r="AG814" s="8">
        <v>82</v>
      </c>
      <c r="AH814" s="8" t="s">
        <v>290</v>
      </c>
      <c r="AI814" s="9">
        <v>84</v>
      </c>
      <c r="AJ814" s="9" t="s">
        <v>7603</v>
      </c>
      <c r="AK814" s="9">
        <v>84</v>
      </c>
    </row>
    <row r="815" spans="1:37">
      <c r="A815">
        <v>2014</v>
      </c>
      <c r="B815" s="10" t="s">
        <v>3977</v>
      </c>
      <c r="C815" s="11" t="s">
        <v>319</v>
      </c>
      <c r="D815" s="11" t="s">
        <v>7229</v>
      </c>
      <c r="E815" s="11" t="s">
        <v>3979</v>
      </c>
      <c r="F815" s="11" t="s">
        <v>3960</v>
      </c>
      <c r="G815" s="11" t="s">
        <v>12999</v>
      </c>
      <c r="H815" s="11" t="s">
        <v>7231</v>
      </c>
      <c r="I815" s="11" t="str">
        <f>INDEX(CountyList!A:A, MATCH(MID(B815, 3, 3), CountyList!B:B, 0))</f>
        <v>Randolph</v>
      </c>
      <c r="J815" s="29">
        <v>23</v>
      </c>
      <c r="K815" s="29">
        <v>10</v>
      </c>
      <c r="L815" s="29" t="s">
        <v>290</v>
      </c>
      <c r="M815" s="29">
        <v>10</v>
      </c>
      <c r="N815" s="29">
        <v>12</v>
      </c>
      <c r="O815" s="29">
        <v>12</v>
      </c>
      <c r="P815" s="29">
        <v>12</v>
      </c>
      <c r="Q815" s="29">
        <v>11</v>
      </c>
      <c r="R815" s="29" t="s">
        <v>290</v>
      </c>
      <c r="S815" s="29" t="s">
        <v>290</v>
      </c>
      <c r="T815" s="29" t="s">
        <v>7603</v>
      </c>
      <c r="U815" s="29" t="s">
        <v>7603</v>
      </c>
      <c r="V815" s="29" t="s">
        <v>7603</v>
      </c>
      <c r="W815" s="29" t="s">
        <v>7603</v>
      </c>
      <c r="X815" s="29" t="s">
        <v>290</v>
      </c>
      <c r="Y815" s="29" t="s">
        <v>7603</v>
      </c>
      <c r="Z815" s="7">
        <v>47</v>
      </c>
      <c r="AA815" s="7">
        <v>67</v>
      </c>
      <c r="AB815" s="8" t="s">
        <v>290</v>
      </c>
      <c r="AC815" s="8" t="s">
        <v>7603</v>
      </c>
      <c r="AD815" s="8" t="s">
        <v>7603</v>
      </c>
      <c r="AE815" s="8" t="s">
        <v>7603</v>
      </c>
      <c r="AF815" s="8" t="s">
        <v>7603</v>
      </c>
      <c r="AG815" s="8">
        <v>111</v>
      </c>
      <c r="AH815" s="8" t="s">
        <v>290</v>
      </c>
      <c r="AI815" s="9">
        <v>114</v>
      </c>
      <c r="AJ815" s="9" t="s">
        <v>7603</v>
      </c>
      <c r="AK815" s="9">
        <v>114</v>
      </c>
    </row>
    <row r="816" spans="1:37">
      <c r="A816">
        <v>2014</v>
      </c>
      <c r="B816" s="10" t="s">
        <v>3980</v>
      </c>
      <c r="C816" s="11" t="s">
        <v>3981</v>
      </c>
      <c r="D816" s="11" t="s">
        <v>10852</v>
      </c>
      <c r="E816" s="11" t="s">
        <v>3982</v>
      </c>
      <c r="F816" s="11" t="s">
        <v>3983</v>
      </c>
      <c r="G816" s="11" t="s">
        <v>13000</v>
      </c>
      <c r="H816" s="11" t="s">
        <v>7234</v>
      </c>
      <c r="I816" s="11" t="str">
        <f>INDEX(CountyList!A:A, MATCH(MID(B816, 3, 3), CountyList!B:B, 0))</f>
        <v>Randolph</v>
      </c>
      <c r="J816" s="29" t="s">
        <v>7603</v>
      </c>
      <c r="K816" s="29" t="s">
        <v>7603</v>
      </c>
      <c r="L816" s="29" t="s">
        <v>7603</v>
      </c>
      <c r="M816" s="29" t="s">
        <v>7603</v>
      </c>
      <c r="N816" s="29" t="s">
        <v>7603</v>
      </c>
      <c r="O816" s="29" t="s">
        <v>7603</v>
      </c>
      <c r="P816" s="29" t="s">
        <v>7603</v>
      </c>
      <c r="Q816" s="29" t="s">
        <v>7603</v>
      </c>
      <c r="R816" s="29" t="s">
        <v>7603</v>
      </c>
      <c r="S816" s="29" t="s">
        <v>7603</v>
      </c>
      <c r="T816" s="29">
        <v>12</v>
      </c>
      <c r="U816" s="29" t="s">
        <v>290</v>
      </c>
      <c r="V816" s="29" t="s">
        <v>290</v>
      </c>
      <c r="W816" s="29" t="s">
        <v>290</v>
      </c>
      <c r="X816" s="29" t="s">
        <v>7603</v>
      </c>
      <c r="Y816" s="29" t="s">
        <v>7603</v>
      </c>
      <c r="Z816" s="7">
        <v>14</v>
      </c>
      <c r="AA816" s="7">
        <v>10</v>
      </c>
      <c r="AB816" s="8" t="s">
        <v>7603</v>
      </c>
      <c r="AC816" s="8" t="s">
        <v>7603</v>
      </c>
      <c r="AD816" s="8" t="s">
        <v>7603</v>
      </c>
      <c r="AE816" s="8" t="s">
        <v>7603</v>
      </c>
      <c r="AF816" s="8" t="s">
        <v>7603</v>
      </c>
      <c r="AG816" s="8">
        <v>24</v>
      </c>
      <c r="AH816" s="8" t="s">
        <v>7603</v>
      </c>
      <c r="AI816" s="9" t="s">
        <v>7603</v>
      </c>
      <c r="AJ816" s="9">
        <v>24</v>
      </c>
      <c r="AK816" s="9">
        <v>24</v>
      </c>
    </row>
    <row r="817" spans="1:37">
      <c r="A817">
        <v>2014</v>
      </c>
      <c r="B817" s="10" t="s">
        <v>13001</v>
      </c>
      <c r="C817" s="11" t="s">
        <v>319</v>
      </c>
      <c r="D817" s="11" t="s">
        <v>10855</v>
      </c>
      <c r="E817" s="11" t="s">
        <v>322</v>
      </c>
      <c r="F817" s="11" t="s">
        <v>323</v>
      </c>
      <c r="G817" s="11" t="s">
        <v>13002</v>
      </c>
      <c r="H817" s="11" t="s">
        <v>4881</v>
      </c>
      <c r="I817" s="11" t="str">
        <f>INDEX(CountyList!A:A, MATCH(MID(B817, 3, 3), CountyList!B:B, 0))</f>
        <v>Brown</v>
      </c>
      <c r="J817" s="29">
        <v>19</v>
      </c>
      <c r="K817" s="29" t="s">
        <v>290</v>
      </c>
      <c r="L817" s="29" t="s">
        <v>290</v>
      </c>
      <c r="M817" s="29" t="s">
        <v>290</v>
      </c>
      <c r="N817" s="29" t="s">
        <v>290</v>
      </c>
      <c r="O817" s="29" t="s">
        <v>290</v>
      </c>
      <c r="P817" s="29">
        <v>10</v>
      </c>
      <c r="Q817" s="29" t="s">
        <v>290</v>
      </c>
      <c r="R817" s="29" t="s">
        <v>290</v>
      </c>
      <c r="S817" s="29" t="s">
        <v>290</v>
      </c>
      <c r="T817" s="29" t="s">
        <v>7603</v>
      </c>
      <c r="U817" s="29" t="s">
        <v>7603</v>
      </c>
      <c r="V817" s="29" t="s">
        <v>7603</v>
      </c>
      <c r="W817" s="29" t="s">
        <v>7603</v>
      </c>
      <c r="X817" s="29">
        <v>10</v>
      </c>
      <c r="Y817" s="29" t="s">
        <v>7603</v>
      </c>
      <c r="Z817" s="7">
        <v>39</v>
      </c>
      <c r="AA817" s="7">
        <v>38</v>
      </c>
      <c r="AB817" s="8" t="s">
        <v>7603</v>
      </c>
      <c r="AC817" s="8" t="s">
        <v>7603</v>
      </c>
      <c r="AD817" s="8" t="s">
        <v>7603</v>
      </c>
      <c r="AE817" s="8" t="s">
        <v>7603</v>
      </c>
      <c r="AF817" s="8" t="s">
        <v>7603</v>
      </c>
      <c r="AG817" s="8">
        <v>77</v>
      </c>
      <c r="AH817" s="8" t="s">
        <v>7603</v>
      </c>
      <c r="AI817" s="9">
        <v>77</v>
      </c>
      <c r="AJ817" s="9" t="s">
        <v>7603</v>
      </c>
      <c r="AK817" s="9">
        <v>77</v>
      </c>
    </row>
    <row r="818" spans="1:37">
      <c r="A818">
        <v>2014</v>
      </c>
      <c r="B818" s="10" t="s">
        <v>13003</v>
      </c>
      <c r="C818" s="11" t="s">
        <v>326</v>
      </c>
      <c r="D818" s="11" t="s">
        <v>10859</v>
      </c>
      <c r="E818" s="11" t="s">
        <v>329</v>
      </c>
      <c r="F818" s="11" t="s">
        <v>330</v>
      </c>
      <c r="G818" s="11" t="s">
        <v>13004</v>
      </c>
      <c r="H818" s="11" t="s">
        <v>13005</v>
      </c>
      <c r="I818" s="11" t="str">
        <f>INDEX(CountyList!A:A, MATCH(MID(B818, 3, 3), CountyList!B:B, 0))</f>
        <v>Cass</v>
      </c>
      <c r="J818" s="29">
        <v>14</v>
      </c>
      <c r="K818" s="29" t="s">
        <v>290</v>
      </c>
      <c r="L818" s="29" t="s">
        <v>290</v>
      </c>
      <c r="M818" s="29" t="s">
        <v>290</v>
      </c>
      <c r="N818" s="29" t="s">
        <v>290</v>
      </c>
      <c r="O818" s="29" t="s">
        <v>290</v>
      </c>
      <c r="P818" s="29" t="s">
        <v>290</v>
      </c>
      <c r="Q818" s="29" t="s">
        <v>7603</v>
      </c>
      <c r="R818" s="29" t="s">
        <v>7603</v>
      </c>
      <c r="S818" s="29" t="s">
        <v>7603</v>
      </c>
      <c r="T818" s="29" t="s">
        <v>7603</v>
      </c>
      <c r="U818" s="29" t="s">
        <v>7603</v>
      </c>
      <c r="V818" s="29" t="s">
        <v>7603</v>
      </c>
      <c r="W818" s="29" t="s">
        <v>7603</v>
      </c>
      <c r="X818" s="29" t="s">
        <v>7603</v>
      </c>
      <c r="Y818" s="29" t="s">
        <v>7603</v>
      </c>
      <c r="Z818" s="7">
        <v>20</v>
      </c>
      <c r="AA818" s="7">
        <v>19</v>
      </c>
      <c r="AB818" s="8">
        <v>39</v>
      </c>
      <c r="AC818" s="8" t="s">
        <v>7603</v>
      </c>
      <c r="AD818" s="8" t="s">
        <v>7603</v>
      </c>
      <c r="AE818" s="8" t="s">
        <v>7603</v>
      </c>
      <c r="AF818" s="8" t="s">
        <v>7603</v>
      </c>
      <c r="AG818" s="8" t="s">
        <v>7603</v>
      </c>
      <c r="AH818" s="8" t="s">
        <v>7603</v>
      </c>
      <c r="AI818" s="9">
        <v>39</v>
      </c>
      <c r="AJ818" s="9" t="s">
        <v>7603</v>
      </c>
      <c r="AK818" s="9">
        <v>39</v>
      </c>
    </row>
    <row r="819" spans="1:37">
      <c r="A819">
        <v>2014</v>
      </c>
      <c r="B819" s="10" t="s">
        <v>13006</v>
      </c>
      <c r="C819" s="11" t="s">
        <v>1982</v>
      </c>
      <c r="D819" s="11" t="s">
        <v>10866</v>
      </c>
      <c r="E819" s="11" t="s">
        <v>343</v>
      </c>
      <c r="F819" s="11" t="s">
        <v>344</v>
      </c>
      <c r="G819" s="11" t="s">
        <v>13007</v>
      </c>
      <c r="H819" s="11" t="s">
        <v>4908</v>
      </c>
      <c r="I819" s="11" t="str">
        <f>INDEX(CountyList!A:A, MATCH(MID(B819, 3, 3), CountyList!B:B, 0))</f>
        <v>Morgan</v>
      </c>
      <c r="J819" s="29" t="s">
        <v>7603</v>
      </c>
      <c r="K819" s="29">
        <v>31</v>
      </c>
      <c r="L819" s="29">
        <v>30</v>
      </c>
      <c r="M819" s="29">
        <v>38</v>
      </c>
      <c r="N819" s="29">
        <v>32</v>
      </c>
      <c r="O819" s="29">
        <v>24</v>
      </c>
      <c r="P819" s="29">
        <v>20</v>
      </c>
      <c r="Q819" s="29">
        <v>28</v>
      </c>
      <c r="R819" s="29">
        <v>32</v>
      </c>
      <c r="S819" s="29">
        <v>28</v>
      </c>
      <c r="T819" s="29" t="s">
        <v>7603</v>
      </c>
      <c r="U819" s="29" t="s">
        <v>7603</v>
      </c>
      <c r="V819" s="29" t="s">
        <v>7603</v>
      </c>
      <c r="W819" s="29" t="s">
        <v>7603</v>
      </c>
      <c r="X819" s="29">
        <v>15</v>
      </c>
      <c r="Y819" s="29" t="s">
        <v>7603</v>
      </c>
      <c r="Z819" s="7">
        <v>143</v>
      </c>
      <c r="AA819" s="7">
        <v>135</v>
      </c>
      <c r="AB819" s="8" t="s">
        <v>290</v>
      </c>
      <c r="AC819" s="8" t="s">
        <v>7603</v>
      </c>
      <c r="AD819" s="8" t="s">
        <v>290</v>
      </c>
      <c r="AE819" s="8" t="s">
        <v>7603</v>
      </c>
      <c r="AF819" s="8" t="s">
        <v>7603</v>
      </c>
      <c r="AG819" s="8">
        <v>260</v>
      </c>
      <c r="AH819" s="8">
        <v>13</v>
      </c>
      <c r="AI819" s="9">
        <v>278</v>
      </c>
      <c r="AJ819" s="9" t="s">
        <v>7603</v>
      </c>
      <c r="AK819" s="9">
        <v>278</v>
      </c>
    </row>
    <row r="820" spans="1:37">
      <c r="A820">
        <v>2014</v>
      </c>
      <c r="B820" s="10" t="s">
        <v>13008</v>
      </c>
      <c r="C820" s="11" t="s">
        <v>347</v>
      </c>
      <c r="D820" s="11" t="s">
        <v>13009</v>
      </c>
      <c r="E820" s="11" t="s">
        <v>350</v>
      </c>
      <c r="F820" s="11" t="s">
        <v>344</v>
      </c>
      <c r="G820" s="11" t="s">
        <v>13010</v>
      </c>
      <c r="H820" s="11" t="s">
        <v>4908</v>
      </c>
      <c r="I820" s="11" t="str">
        <f>INDEX(CountyList!A:A, MATCH(MID(B820, 3, 3), CountyList!B:B, 0))</f>
        <v>Morgan</v>
      </c>
      <c r="J820" s="29" t="s">
        <v>7603</v>
      </c>
      <c r="K820" s="29" t="s">
        <v>7603</v>
      </c>
      <c r="L820" s="29" t="s">
        <v>7603</v>
      </c>
      <c r="M820" s="29" t="s">
        <v>7603</v>
      </c>
      <c r="N820" s="29" t="s">
        <v>7603</v>
      </c>
      <c r="O820" s="29" t="s">
        <v>7603</v>
      </c>
      <c r="P820" s="29" t="s">
        <v>7603</v>
      </c>
      <c r="Q820" s="29" t="s">
        <v>7603</v>
      </c>
      <c r="R820" s="29" t="s">
        <v>7603</v>
      </c>
      <c r="S820" s="29" t="s">
        <v>7603</v>
      </c>
      <c r="T820" s="29">
        <v>30</v>
      </c>
      <c r="U820" s="29">
        <v>32</v>
      </c>
      <c r="V820" s="29">
        <v>25</v>
      </c>
      <c r="W820" s="29">
        <v>22</v>
      </c>
      <c r="X820" s="29" t="s">
        <v>7603</v>
      </c>
      <c r="Y820" s="29" t="s">
        <v>7603</v>
      </c>
      <c r="Z820" s="7">
        <v>59</v>
      </c>
      <c r="AA820" s="7">
        <v>50</v>
      </c>
      <c r="AB820" s="8" t="s">
        <v>290</v>
      </c>
      <c r="AC820" s="8" t="s">
        <v>7603</v>
      </c>
      <c r="AD820" s="8" t="s">
        <v>290</v>
      </c>
      <c r="AE820" s="8" t="s">
        <v>7603</v>
      </c>
      <c r="AF820" s="8" t="s">
        <v>7603</v>
      </c>
      <c r="AG820" s="8">
        <v>100</v>
      </c>
      <c r="AH820" s="8" t="s">
        <v>290</v>
      </c>
      <c r="AI820" s="9" t="s">
        <v>7603</v>
      </c>
      <c r="AJ820" s="9">
        <v>109</v>
      </c>
      <c r="AK820" s="9">
        <v>109</v>
      </c>
    </row>
    <row r="821" spans="1:37">
      <c r="A821">
        <v>2014</v>
      </c>
      <c r="B821" s="10" t="s">
        <v>13011</v>
      </c>
      <c r="C821" s="11" t="s">
        <v>352</v>
      </c>
      <c r="D821" s="11" t="s">
        <v>10872</v>
      </c>
      <c r="E821" s="11" t="s">
        <v>10873</v>
      </c>
      <c r="F821" s="11" t="s">
        <v>344</v>
      </c>
      <c r="G821" s="11" t="s">
        <v>13012</v>
      </c>
      <c r="H821" s="11" t="s">
        <v>4911</v>
      </c>
      <c r="I821" s="11" t="str">
        <f>INDEX(CountyList!A:A, MATCH(MID(B821, 3, 3), CountyList!B:B, 0))</f>
        <v>Morgan</v>
      </c>
      <c r="J821" s="29">
        <v>55</v>
      </c>
      <c r="K821" s="29">
        <v>16</v>
      </c>
      <c r="L821" s="29">
        <v>14</v>
      </c>
      <c r="M821" s="29">
        <v>16</v>
      </c>
      <c r="N821" s="29" t="s">
        <v>290</v>
      </c>
      <c r="O821" s="29">
        <v>12</v>
      </c>
      <c r="P821" s="29">
        <v>11</v>
      </c>
      <c r="Q821" s="29" t="s">
        <v>290</v>
      </c>
      <c r="R821" s="29">
        <v>12</v>
      </c>
      <c r="S821" s="29" t="s">
        <v>290</v>
      </c>
      <c r="T821" s="29" t="s">
        <v>7603</v>
      </c>
      <c r="U821" s="29" t="s">
        <v>7603</v>
      </c>
      <c r="V821" s="29" t="s">
        <v>7603</v>
      </c>
      <c r="W821" s="29" t="s">
        <v>7603</v>
      </c>
      <c r="X821" s="29">
        <v>11</v>
      </c>
      <c r="Y821" s="29" t="s">
        <v>7603</v>
      </c>
      <c r="Z821" s="7">
        <v>67</v>
      </c>
      <c r="AA821" s="7">
        <v>95</v>
      </c>
      <c r="AB821" s="8" t="s">
        <v>7603</v>
      </c>
      <c r="AC821" s="8" t="s">
        <v>7603</v>
      </c>
      <c r="AD821" s="8" t="s">
        <v>7603</v>
      </c>
      <c r="AE821" s="8" t="s">
        <v>7603</v>
      </c>
      <c r="AF821" s="8" t="s">
        <v>7603</v>
      </c>
      <c r="AG821" s="8">
        <v>147</v>
      </c>
      <c r="AH821" s="8">
        <v>15</v>
      </c>
      <c r="AI821" s="9">
        <v>162</v>
      </c>
      <c r="AJ821" s="9" t="s">
        <v>7603</v>
      </c>
      <c r="AK821" s="9">
        <v>162</v>
      </c>
    </row>
    <row r="822" spans="1:37">
      <c r="A822">
        <v>2014</v>
      </c>
      <c r="B822" s="10" t="s">
        <v>13013</v>
      </c>
      <c r="C822" s="11" t="s">
        <v>358</v>
      </c>
      <c r="D822" s="11" t="s">
        <v>4912</v>
      </c>
      <c r="E822" s="11" t="s">
        <v>361</v>
      </c>
      <c r="F822" s="11" t="s">
        <v>344</v>
      </c>
      <c r="G822" s="11" t="s">
        <v>13014</v>
      </c>
      <c r="H822" s="11" t="s">
        <v>4914</v>
      </c>
      <c r="I822" s="11" t="str">
        <f>INDEX(CountyList!A:A, MATCH(MID(B822, 3, 3), CountyList!B:B, 0))</f>
        <v>Morgan</v>
      </c>
      <c r="J822" s="29">
        <v>20</v>
      </c>
      <c r="K822" s="29" t="s">
        <v>290</v>
      </c>
      <c r="L822" s="29" t="s">
        <v>290</v>
      </c>
      <c r="M822" s="29" t="s">
        <v>290</v>
      </c>
      <c r="N822" s="29" t="s">
        <v>7603</v>
      </c>
      <c r="O822" s="29" t="s">
        <v>290</v>
      </c>
      <c r="P822" s="29" t="s">
        <v>290</v>
      </c>
      <c r="Q822" s="29" t="s">
        <v>290</v>
      </c>
      <c r="R822" s="29" t="s">
        <v>290</v>
      </c>
      <c r="S822" s="29" t="s">
        <v>290</v>
      </c>
      <c r="T822" s="29" t="s">
        <v>290</v>
      </c>
      <c r="U822" s="29" t="s">
        <v>290</v>
      </c>
      <c r="V822" s="29" t="s">
        <v>290</v>
      </c>
      <c r="W822" s="29" t="s">
        <v>290</v>
      </c>
      <c r="X822" s="29" t="s">
        <v>7603</v>
      </c>
      <c r="Y822" s="29" t="s">
        <v>7603</v>
      </c>
      <c r="Z822" s="7">
        <v>36</v>
      </c>
      <c r="AA822" s="7">
        <v>50</v>
      </c>
      <c r="AB822" s="8" t="s">
        <v>290</v>
      </c>
      <c r="AC822" s="8" t="s">
        <v>7603</v>
      </c>
      <c r="AD822" s="8" t="s">
        <v>7603</v>
      </c>
      <c r="AE822" s="8" t="s">
        <v>7603</v>
      </c>
      <c r="AF822" s="8" t="s">
        <v>7603</v>
      </c>
      <c r="AG822" s="8">
        <v>78</v>
      </c>
      <c r="AH822" s="8" t="s">
        <v>290</v>
      </c>
      <c r="AI822" s="9">
        <v>62</v>
      </c>
      <c r="AJ822" s="9">
        <v>24</v>
      </c>
      <c r="AK822" s="9">
        <v>86</v>
      </c>
    </row>
    <row r="823" spans="1:37">
      <c r="A823">
        <v>2014</v>
      </c>
      <c r="B823" s="10" t="s">
        <v>3985</v>
      </c>
      <c r="C823" s="11" t="s">
        <v>3986</v>
      </c>
      <c r="D823" s="11" t="s">
        <v>10877</v>
      </c>
      <c r="E823" s="11" t="s">
        <v>3989</v>
      </c>
      <c r="F823" s="11" t="s">
        <v>3990</v>
      </c>
      <c r="G823" s="11" t="s">
        <v>13015</v>
      </c>
      <c r="H823" s="11" t="s">
        <v>7237</v>
      </c>
      <c r="I823" s="11" t="str">
        <f>INDEX(CountyList!A:A, MATCH(MID(B823, 3, 3), CountyList!B:B, 0))</f>
        <v>Lee</v>
      </c>
      <c r="J823" s="29" t="s">
        <v>290</v>
      </c>
      <c r="K823" s="29">
        <v>12</v>
      </c>
      <c r="L823" s="29">
        <v>12</v>
      </c>
      <c r="M823" s="29" t="s">
        <v>290</v>
      </c>
      <c r="N823" s="29">
        <v>20</v>
      </c>
      <c r="O823" s="29" t="s">
        <v>290</v>
      </c>
      <c r="P823" s="29">
        <v>13</v>
      </c>
      <c r="Q823" s="29">
        <v>14</v>
      </c>
      <c r="R823" s="29" t="s">
        <v>290</v>
      </c>
      <c r="S823" s="29" t="s">
        <v>290</v>
      </c>
      <c r="T823" s="29" t="s">
        <v>7603</v>
      </c>
      <c r="U823" s="29" t="s">
        <v>7603</v>
      </c>
      <c r="V823" s="29" t="s">
        <v>7603</v>
      </c>
      <c r="W823" s="29" t="s">
        <v>7603</v>
      </c>
      <c r="X823" s="29" t="s">
        <v>290</v>
      </c>
      <c r="Y823" s="29" t="s">
        <v>7603</v>
      </c>
      <c r="Z823" s="7">
        <v>63</v>
      </c>
      <c r="AA823" s="7">
        <v>50</v>
      </c>
      <c r="AB823" s="8" t="s">
        <v>290</v>
      </c>
      <c r="AC823" s="8" t="s">
        <v>7603</v>
      </c>
      <c r="AD823" s="8" t="s">
        <v>7603</v>
      </c>
      <c r="AE823" s="8" t="s">
        <v>7603</v>
      </c>
      <c r="AF823" s="8" t="s">
        <v>7603</v>
      </c>
      <c r="AG823" s="8">
        <v>95</v>
      </c>
      <c r="AH823" s="8">
        <v>14</v>
      </c>
      <c r="AI823" s="9">
        <v>113</v>
      </c>
      <c r="AJ823" s="9" t="s">
        <v>7603</v>
      </c>
      <c r="AK823" s="9">
        <v>113</v>
      </c>
    </row>
    <row r="824" spans="1:37">
      <c r="A824">
        <v>2014</v>
      </c>
      <c r="B824" s="10" t="s">
        <v>3992</v>
      </c>
      <c r="C824" s="11" t="s">
        <v>3993</v>
      </c>
      <c r="D824" s="11" t="s">
        <v>10880</v>
      </c>
      <c r="E824" s="11" t="s">
        <v>3995</v>
      </c>
      <c r="F824" s="11" t="s">
        <v>3990</v>
      </c>
      <c r="G824" s="11" t="s">
        <v>13016</v>
      </c>
      <c r="H824" s="11" t="s">
        <v>7240</v>
      </c>
      <c r="I824" s="11" t="str">
        <f>INDEX(CountyList!A:A, MATCH(MID(B824, 3, 3), CountyList!B:B, 0))</f>
        <v>Lee</v>
      </c>
      <c r="J824" s="29">
        <v>37</v>
      </c>
      <c r="K824" s="29">
        <v>20</v>
      </c>
      <c r="L824" s="29">
        <v>18</v>
      </c>
      <c r="M824" s="29">
        <v>23</v>
      </c>
      <c r="N824" s="29">
        <v>12</v>
      </c>
      <c r="O824" s="29">
        <v>24</v>
      </c>
      <c r="P824" s="29">
        <v>19</v>
      </c>
      <c r="Q824" s="29">
        <v>17</v>
      </c>
      <c r="R824" s="29">
        <v>19</v>
      </c>
      <c r="S824" s="29">
        <v>18</v>
      </c>
      <c r="T824" s="29" t="s">
        <v>7603</v>
      </c>
      <c r="U824" s="29" t="s">
        <v>7603</v>
      </c>
      <c r="V824" s="29" t="s">
        <v>7603</v>
      </c>
      <c r="W824" s="29" t="s">
        <v>7603</v>
      </c>
      <c r="X824" s="29" t="s">
        <v>7603</v>
      </c>
      <c r="Y824" s="29" t="s">
        <v>7603</v>
      </c>
      <c r="Z824" s="7">
        <v>101</v>
      </c>
      <c r="AA824" s="7">
        <v>106</v>
      </c>
      <c r="AB824" s="8">
        <v>11</v>
      </c>
      <c r="AC824" s="8" t="s">
        <v>7603</v>
      </c>
      <c r="AD824" s="8" t="s">
        <v>290</v>
      </c>
      <c r="AE824" s="8" t="s">
        <v>7603</v>
      </c>
      <c r="AF824" s="8" t="s">
        <v>7603</v>
      </c>
      <c r="AG824" s="8">
        <v>184</v>
      </c>
      <c r="AH824" s="8">
        <v>11</v>
      </c>
      <c r="AI824" s="9">
        <v>207</v>
      </c>
      <c r="AJ824" s="9" t="s">
        <v>7603</v>
      </c>
      <c r="AK824" s="9">
        <v>207</v>
      </c>
    </row>
    <row r="825" spans="1:37">
      <c r="A825">
        <v>2014</v>
      </c>
      <c r="B825" s="10" t="s">
        <v>3996</v>
      </c>
      <c r="C825" s="11" t="s">
        <v>3723</v>
      </c>
      <c r="D825" s="11" t="s">
        <v>10883</v>
      </c>
      <c r="E825" s="11" t="s">
        <v>3998</v>
      </c>
      <c r="F825" s="11" t="s">
        <v>3990</v>
      </c>
      <c r="G825" s="11" t="s">
        <v>13017</v>
      </c>
      <c r="H825" s="11" t="s">
        <v>7243</v>
      </c>
      <c r="I825" s="11" t="str">
        <f>INDEX(CountyList!A:A, MATCH(MID(B825, 3, 3), CountyList!B:B, 0))</f>
        <v>Lee</v>
      </c>
      <c r="J825" s="29">
        <v>16</v>
      </c>
      <c r="K825" s="29">
        <v>11</v>
      </c>
      <c r="L825" s="29">
        <v>10</v>
      </c>
      <c r="M825" s="29">
        <v>14</v>
      </c>
      <c r="N825" s="29" t="s">
        <v>290</v>
      </c>
      <c r="O825" s="29">
        <v>13</v>
      </c>
      <c r="P825" s="29" t="s">
        <v>290</v>
      </c>
      <c r="Q825" s="29" t="s">
        <v>290</v>
      </c>
      <c r="R825" s="29">
        <v>10</v>
      </c>
      <c r="S825" s="29" t="s">
        <v>290</v>
      </c>
      <c r="T825" s="29" t="s">
        <v>290</v>
      </c>
      <c r="U825" s="29" t="s">
        <v>290</v>
      </c>
      <c r="V825" s="29" t="s">
        <v>290</v>
      </c>
      <c r="W825" s="29" t="s">
        <v>290</v>
      </c>
      <c r="X825" s="29" t="s">
        <v>290</v>
      </c>
      <c r="Y825" s="29" t="s">
        <v>290</v>
      </c>
      <c r="Z825" s="7">
        <v>68</v>
      </c>
      <c r="AA825" s="7">
        <v>55</v>
      </c>
      <c r="AB825" s="8" t="s">
        <v>290</v>
      </c>
      <c r="AC825" s="8" t="s">
        <v>7603</v>
      </c>
      <c r="AD825" s="8" t="s">
        <v>7603</v>
      </c>
      <c r="AE825" s="8" t="s">
        <v>290</v>
      </c>
      <c r="AF825" s="8" t="s">
        <v>290</v>
      </c>
      <c r="AG825" s="8">
        <v>110</v>
      </c>
      <c r="AH825" s="8" t="s">
        <v>7603</v>
      </c>
      <c r="AI825" s="9">
        <v>97</v>
      </c>
      <c r="AJ825" s="9">
        <v>26</v>
      </c>
      <c r="AK825" s="9">
        <v>123</v>
      </c>
    </row>
    <row r="826" spans="1:37">
      <c r="A826">
        <v>2014</v>
      </c>
      <c r="B826" s="10" t="s">
        <v>3999</v>
      </c>
      <c r="C826" s="11" t="s">
        <v>705</v>
      </c>
      <c r="D826" s="11" t="s">
        <v>13018</v>
      </c>
      <c r="E826" s="11" t="s">
        <v>4000</v>
      </c>
      <c r="F826" s="11" t="s">
        <v>4001</v>
      </c>
      <c r="G826" s="11" t="s">
        <v>13019</v>
      </c>
      <c r="H826" s="11" t="s">
        <v>7246</v>
      </c>
      <c r="I826" s="11" t="str">
        <f>INDEX(CountyList!A:A, MATCH(MID(B826, 3, 3), CountyList!B:B, 0))</f>
        <v>Ogle</v>
      </c>
      <c r="J826" s="29">
        <v>59</v>
      </c>
      <c r="K826" s="29">
        <v>12</v>
      </c>
      <c r="L826" s="29">
        <v>16</v>
      </c>
      <c r="M826" s="29">
        <v>12</v>
      </c>
      <c r="N826" s="29">
        <v>11</v>
      </c>
      <c r="O826" s="29">
        <v>11</v>
      </c>
      <c r="P826" s="29" t="s">
        <v>290</v>
      </c>
      <c r="Q826" s="29">
        <v>10</v>
      </c>
      <c r="R826" s="29">
        <v>15</v>
      </c>
      <c r="S826" s="29">
        <v>12</v>
      </c>
      <c r="T826" s="29" t="s">
        <v>7603</v>
      </c>
      <c r="U826" s="29" t="s">
        <v>7603</v>
      </c>
      <c r="V826" s="29" t="s">
        <v>7603</v>
      </c>
      <c r="W826" s="29" t="s">
        <v>7603</v>
      </c>
      <c r="X826" s="29" t="s">
        <v>7603</v>
      </c>
      <c r="Y826" s="29" t="s">
        <v>7603</v>
      </c>
      <c r="Z826" s="7">
        <v>89</v>
      </c>
      <c r="AA826" s="7">
        <v>78</v>
      </c>
      <c r="AB826" s="8" t="s">
        <v>290</v>
      </c>
      <c r="AC826" s="8" t="s">
        <v>7603</v>
      </c>
      <c r="AD826" s="8" t="s">
        <v>290</v>
      </c>
      <c r="AE826" s="8" t="s">
        <v>290</v>
      </c>
      <c r="AF826" s="8" t="s">
        <v>7603</v>
      </c>
      <c r="AG826" s="8">
        <v>156</v>
      </c>
      <c r="AH826" s="8" t="s">
        <v>7603</v>
      </c>
      <c r="AI826" s="9">
        <v>167</v>
      </c>
      <c r="AJ826" s="9" t="s">
        <v>7603</v>
      </c>
      <c r="AK826" s="9">
        <v>167</v>
      </c>
    </row>
    <row r="827" spans="1:37">
      <c r="A827">
        <v>2014</v>
      </c>
      <c r="B827" s="10" t="s">
        <v>4028</v>
      </c>
      <c r="C827" s="11" t="s">
        <v>4025</v>
      </c>
      <c r="D827" s="11" t="s">
        <v>10889</v>
      </c>
      <c r="E827" s="11" t="s">
        <v>4030</v>
      </c>
      <c r="F827" s="11" t="s">
        <v>197</v>
      </c>
      <c r="G827" s="11" t="s">
        <v>13020</v>
      </c>
      <c r="H827" s="11" t="s">
        <v>7264</v>
      </c>
      <c r="I827" s="11" t="str">
        <f>INDEX(CountyList!A:A, MATCH(MID(B827, 3, 3), CountyList!B:B, 0))</f>
        <v>Peoria</v>
      </c>
      <c r="J827" s="29" t="s">
        <v>7603</v>
      </c>
      <c r="K827" s="29">
        <v>21</v>
      </c>
      <c r="L827" s="29">
        <v>21</v>
      </c>
      <c r="M827" s="29">
        <v>15</v>
      </c>
      <c r="N827" s="29">
        <v>14</v>
      </c>
      <c r="O827" s="29">
        <v>19</v>
      </c>
      <c r="P827" s="29">
        <v>21</v>
      </c>
      <c r="Q827" s="29">
        <v>13</v>
      </c>
      <c r="R827" s="29">
        <v>22</v>
      </c>
      <c r="S827" s="29">
        <v>17</v>
      </c>
      <c r="T827" s="29" t="s">
        <v>7603</v>
      </c>
      <c r="U827" s="29" t="s">
        <v>7603</v>
      </c>
      <c r="V827" s="29" t="s">
        <v>7603</v>
      </c>
      <c r="W827" s="29" t="s">
        <v>7603</v>
      </c>
      <c r="X827" s="29" t="s">
        <v>7603</v>
      </c>
      <c r="Y827" s="29" t="s">
        <v>7603</v>
      </c>
      <c r="Z827" s="7">
        <v>84</v>
      </c>
      <c r="AA827" s="7">
        <v>79</v>
      </c>
      <c r="AB827" s="8" t="s">
        <v>290</v>
      </c>
      <c r="AC827" s="8" t="s">
        <v>7603</v>
      </c>
      <c r="AD827" s="8" t="s">
        <v>7603</v>
      </c>
      <c r="AE827" s="8">
        <v>98</v>
      </c>
      <c r="AF827" s="8" t="s">
        <v>7603</v>
      </c>
      <c r="AG827" s="8">
        <v>46</v>
      </c>
      <c r="AH827" s="8">
        <v>18</v>
      </c>
      <c r="AI827" s="9">
        <v>163</v>
      </c>
      <c r="AJ827" s="9" t="s">
        <v>7603</v>
      </c>
      <c r="AK827" s="9">
        <v>163</v>
      </c>
    </row>
    <row r="828" spans="1:37">
      <c r="A828">
        <v>2014</v>
      </c>
      <c r="B828" s="10" t="s">
        <v>4032</v>
      </c>
      <c r="C828" s="11" t="s">
        <v>4033</v>
      </c>
      <c r="D828" s="11" t="s">
        <v>10892</v>
      </c>
      <c r="E828" s="11" t="s">
        <v>4036</v>
      </c>
      <c r="F828" s="11" t="s">
        <v>197</v>
      </c>
      <c r="G828" s="11" t="s">
        <v>13021</v>
      </c>
      <c r="H828" s="11" t="s">
        <v>7267</v>
      </c>
      <c r="I828" s="11" t="str">
        <f>INDEX(CountyList!A:A, MATCH(MID(B828, 3, 3), CountyList!B:B, 0))</f>
        <v>Peoria</v>
      </c>
      <c r="J828" s="29">
        <v>43</v>
      </c>
      <c r="K828" s="29">
        <v>17</v>
      </c>
      <c r="L828" s="29">
        <v>14</v>
      </c>
      <c r="M828" s="29">
        <v>16</v>
      </c>
      <c r="N828" s="29">
        <v>20</v>
      </c>
      <c r="O828" s="29">
        <v>20</v>
      </c>
      <c r="P828" s="29">
        <v>19</v>
      </c>
      <c r="Q828" s="29">
        <v>22</v>
      </c>
      <c r="R828" s="29">
        <v>20</v>
      </c>
      <c r="S828" s="29">
        <v>14</v>
      </c>
      <c r="T828" s="29" t="s">
        <v>7603</v>
      </c>
      <c r="U828" s="29" t="s">
        <v>7603</v>
      </c>
      <c r="V828" s="29" t="s">
        <v>7603</v>
      </c>
      <c r="W828" s="29" t="s">
        <v>7603</v>
      </c>
      <c r="X828" s="29" t="s">
        <v>290</v>
      </c>
      <c r="Y828" s="29" t="s">
        <v>7603</v>
      </c>
      <c r="Z828" s="7">
        <v>116</v>
      </c>
      <c r="AA828" s="7">
        <v>96</v>
      </c>
      <c r="AB828" s="8">
        <v>14</v>
      </c>
      <c r="AC828" s="8" t="s">
        <v>7603</v>
      </c>
      <c r="AD828" s="8">
        <v>13</v>
      </c>
      <c r="AE828" s="8" t="s">
        <v>290</v>
      </c>
      <c r="AF828" s="8" t="s">
        <v>7603</v>
      </c>
      <c r="AG828" s="8">
        <v>155</v>
      </c>
      <c r="AH828" s="8">
        <v>24</v>
      </c>
      <c r="AI828" s="9">
        <v>212</v>
      </c>
      <c r="AJ828" s="9" t="s">
        <v>7603</v>
      </c>
      <c r="AK828" s="9">
        <v>212</v>
      </c>
    </row>
    <row r="829" spans="1:37">
      <c r="A829">
        <v>2014</v>
      </c>
      <c r="B829" s="10" t="s">
        <v>4038</v>
      </c>
      <c r="C829" s="11" t="s">
        <v>4039</v>
      </c>
      <c r="D829" s="11" t="s">
        <v>10895</v>
      </c>
      <c r="E829" s="11" t="s">
        <v>4041</v>
      </c>
      <c r="F829" s="11" t="s">
        <v>197</v>
      </c>
      <c r="G829" s="11" t="s">
        <v>13022</v>
      </c>
      <c r="H829" s="11" t="s">
        <v>7270</v>
      </c>
      <c r="I829" s="11" t="str">
        <f>INDEX(CountyList!A:A, MATCH(MID(B829, 3, 3), CountyList!B:B, 0))</f>
        <v>Peoria</v>
      </c>
      <c r="J829" s="29">
        <v>88</v>
      </c>
      <c r="K829" s="29">
        <v>48</v>
      </c>
      <c r="L829" s="29">
        <v>58</v>
      </c>
      <c r="M829" s="29">
        <v>42</v>
      </c>
      <c r="N829" s="29">
        <v>52</v>
      </c>
      <c r="O829" s="29">
        <v>52</v>
      </c>
      <c r="P829" s="29" t="s">
        <v>7603</v>
      </c>
      <c r="Q829" s="29" t="s">
        <v>7603</v>
      </c>
      <c r="R829" s="29" t="s">
        <v>7603</v>
      </c>
      <c r="S829" s="29" t="s">
        <v>7603</v>
      </c>
      <c r="T829" s="29">
        <v>68</v>
      </c>
      <c r="U829" s="29">
        <v>71</v>
      </c>
      <c r="V829" s="29">
        <v>78</v>
      </c>
      <c r="W829" s="29">
        <v>64</v>
      </c>
      <c r="X829" s="29" t="s">
        <v>7603</v>
      </c>
      <c r="Y829" s="29" t="s">
        <v>7603</v>
      </c>
      <c r="Z829" s="7">
        <v>276</v>
      </c>
      <c r="AA829" s="7">
        <v>345</v>
      </c>
      <c r="AB829" s="8">
        <v>11</v>
      </c>
      <c r="AC829" s="8" t="s">
        <v>290</v>
      </c>
      <c r="AD829" s="8">
        <v>32</v>
      </c>
      <c r="AE829" s="8">
        <v>47</v>
      </c>
      <c r="AF829" s="8" t="s">
        <v>7603</v>
      </c>
      <c r="AG829" s="8">
        <v>469</v>
      </c>
      <c r="AH829" s="8">
        <v>60</v>
      </c>
      <c r="AI829" s="9">
        <v>340</v>
      </c>
      <c r="AJ829" s="9">
        <v>281</v>
      </c>
      <c r="AK829" s="9">
        <v>621</v>
      </c>
    </row>
    <row r="830" spans="1:37">
      <c r="A830">
        <v>2014</v>
      </c>
      <c r="B830" s="10" t="s">
        <v>4051</v>
      </c>
      <c r="C830" s="11" t="s">
        <v>4052</v>
      </c>
      <c r="D830" s="11" t="s">
        <v>13023</v>
      </c>
      <c r="E830" s="11" t="s">
        <v>4054</v>
      </c>
      <c r="F830" s="11" t="s">
        <v>4055</v>
      </c>
      <c r="G830" s="11" t="s">
        <v>13024</v>
      </c>
      <c r="H830" s="11" t="s">
        <v>7280</v>
      </c>
      <c r="I830" s="11" t="str">
        <f>INDEX(CountyList!A:A, MATCH(MID(B830, 3, 3), CountyList!B:B, 0))</f>
        <v>Peoria</v>
      </c>
      <c r="J830" s="29">
        <v>37</v>
      </c>
      <c r="K830" s="29" t="s">
        <v>290</v>
      </c>
      <c r="L830" s="29" t="s">
        <v>290</v>
      </c>
      <c r="M830" s="29" t="s">
        <v>290</v>
      </c>
      <c r="N830" s="29" t="s">
        <v>290</v>
      </c>
      <c r="O830" s="29">
        <v>12</v>
      </c>
      <c r="P830" s="29">
        <v>10</v>
      </c>
      <c r="Q830" s="29" t="s">
        <v>290</v>
      </c>
      <c r="R830" s="29">
        <v>13</v>
      </c>
      <c r="S830" s="29">
        <v>16</v>
      </c>
      <c r="T830" s="29" t="s">
        <v>7603</v>
      </c>
      <c r="U830" s="29" t="s">
        <v>7603</v>
      </c>
      <c r="V830" s="29" t="s">
        <v>7603</v>
      </c>
      <c r="W830" s="29" t="s">
        <v>7603</v>
      </c>
      <c r="X830" s="29" t="s">
        <v>290</v>
      </c>
      <c r="Y830" s="29" t="s">
        <v>7603</v>
      </c>
      <c r="Z830" s="7">
        <v>60</v>
      </c>
      <c r="AA830" s="7">
        <v>59</v>
      </c>
      <c r="AB830" s="8" t="s">
        <v>290</v>
      </c>
      <c r="AC830" s="8" t="s">
        <v>7603</v>
      </c>
      <c r="AD830" s="8" t="s">
        <v>290</v>
      </c>
      <c r="AE830" s="8" t="s">
        <v>290</v>
      </c>
      <c r="AF830" s="8" t="s">
        <v>290</v>
      </c>
      <c r="AG830" s="8">
        <v>111</v>
      </c>
      <c r="AH830" s="8" t="s">
        <v>290</v>
      </c>
      <c r="AI830" s="9">
        <v>119</v>
      </c>
      <c r="AJ830" s="9" t="s">
        <v>7603</v>
      </c>
      <c r="AK830" s="9">
        <v>119</v>
      </c>
    </row>
    <row r="831" spans="1:37">
      <c r="A831">
        <v>2014</v>
      </c>
      <c r="B831" s="10" t="s">
        <v>4057</v>
      </c>
      <c r="C831" s="11" t="s">
        <v>4058</v>
      </c>
      <c r="D831" s="11" t="s">
        <v>13025</v>
      </c>
      <c r="E831" s="11" t="s">
        <v>4061</v>
      </c>
      <c r="F831" s="11" t="s">
        <v>197</v>
      </c>
      <c r="G831" s="11" t="s">
        <v>13026</v>
      </c>
      <c r="H831" s="11" t="s">
        <v>7283</v>
      </c>
      <c r="I831" s="11" t="str">
        <f>INDEX(CountyList!A:A, MATCH(MID(B831, 3, 3), CountyList!B:B, 0))</f>
        <v>Peoria</v>
      </c>
      <c r="J831" s="29">
        <v>32</v>
      </c>
      <c r="K831" s="29">
        <v>13</v>
      </c>
      <c r="L831" s="29">
        <v>17</v>
      </c>
      <c r="M831" s="29">
        <v>20</v>
      </c>
      <c r="N831" s="29">
        <v>17</v>
      </c>
      <c r="O831" s="29">
        <v>26</v>
      </c>
      <c r="P831" s="29">
        <v>15</v>
      </c>
      <c r="Q831" s="29">
        <v>22</v>
      </c>
      <c r="R831" s="29">
        <v>15</v>
      </c>
      <c r="S831" s="29">
        <v>17</v>
      </c>
      <c r="T831" s="29" t="s">
        <v>7603</v>
      </c>
      <c r="U831" s="29" t="s">
        <v>7603</v>
      </c>
      <c r="V831" s="29" t="s">
        <v>7603</v>
      </c>
      <c r="W831" s="29" t="s">
        <v>7603</v>
      </c>
      <c r="X831" s="29" t="s">
        <v>7603</v>
      </c>
      <c r="Y831" s="29" t="s">
        <v>7603</v>
      </c>
      <c r="Z831" s="7">
        <v>109</v>
      </c>
      <c r="AA831" s="7">
        <v>85</v>
      </c>
      <c r="AB831" s="8">
        <v>33</v>
      </c>
      <c r="AC831" s="8" t="s">
        <v>7603</v>
      </c>
      <c r="AD831" s="8" t="s">
        <v>290</v>
      </c>
      <c r="AE831" s="8">
        <v>13</v>
      </c>
      <c r="AF831" s="8" t="s">
        <v>7603</v>
      </c>
      <c r="AG831" s="8">
        <v>135</v>
      </c>
      <c r="AH831" s="8" t="s">
        <v>290</v>
      </c>
      <c r="AI831" s="9">
        <v>194</v>
      </c>
      <c r="AJ831" s="9" t="s">
        <v>7603</v>
      </c>
      <c r="AK831" s="9">
        <v>194</v>
      </c>
    </row>
    <row r="832" spans="1:37">
      <c r="A832">
        <v>2014</v>
      </c>
      <c r="B832" s="10" t="s">
        <v>4063</v>
      </c>
      <c r="C832" s="11" t="s">
        <v>4064</v>
      </c>
      <c r="D832" s="11" t="s">
        <v>13027</v>
      </c>
      <c r="E832" s="11" t="s">
        <v>4066</v>
      </c>
      <c r="F832" s="11" t="s">
        <v>4067</v>
      </c>
      <c r="G832" s="11" t="s">
        <v>13028</v>
      </c>
      <c r="H832" s="11" t="s">
        <v>7286</v>
      </c>
      <c r="I832" s="11" t="str">
        <f>INDEX(CountyList!A:A, MATCH(MID(B832, 3, 3), CountyList!B:B, 0))</f>
        <v>Peoria</v>
      </c>
      <c r="J832" s="29">
        <v>12</v>
      </c>
      <c r="K832" s="29" t="s">
        <v>290</v>
      </c>
      <c r="L832" s="29" t="s">
        <v>290</v>
      </c>
      <c r="M832" s="29" t="s">
        <v>290</v>
      </c>
      <c r="N832" s="29" t="s">
        <v>290</v>
      </c>
      <c r="O832" s="29">
        <v>11</v>
      </c>
      <c r="P832" s="29" t="s">
        <v>290</v>
      </c>
      <c r="Q832" s="29">
        <v>15</v>
      </c>
      <c r="R832" s="29" t="s">
        <v>290</v>
      </c>
      <c r="S832" s="29" t="s">
        <v>290</v>
      </c>
      <c r="T832" s="29" t="s">
        <v>7603</v>
      </c>
      <c r="U832" s="29" t="s">
        <v>7603</v>
      </c>
      <c r="V832" s="29" t="s">
        <v>7603</v>
      </c>
      <c r="W832" s="29" t="s">
        <v>7603</v>
      </c>
      <c r="X832" s="29" t="s">
        <v>7603</v>
      </c>
      <c r="Y832" s="29" t="s">
        <v>7603</v>
      </c>
      <c r="Z832" s="7">
        <v>36</v>
      </c>
      <c r="AA832" s="7">
        <v>50</v>
      </c>
      <c r="AB832" s="8" t="s">
        <v>290</v>
      </c>
      <c r="AC832" s="8" t="s">
        <v>7603</v>
      </c>
      <c r="AD832" s="8" t="s">
        <v>7603</v>
      </c>
      <c r="AE832" s="8" t="s">
        <v>7603</v>
      </c>
      <c r="AF832" s="8" t="s">
        <v>7603</v>
      </c>
      <c r="AG832" s="8">
        <v>82</v>
      </c>
      <c r="AH832" s="8" t="s">
        <v>7603</v>
      </c>
      <c r="AI832" s="9">
        <v>86</v>
      </c>
      <c r="AJ832" s="9" t="s">
        <v>7603</v>
      </c>
      <c r="AK832" s="9">
        <v>86</v>
      </c>
    </row>
    <row r="833" spans="1:37">
      <c r="A833">
        <v>2014</v>
      </c>
      <c r="B833" s="10" t="s">
        <v>4069</v>
      </c>
      <c r="C833" s="11" t="s">
        <v>4070</v>
      </c>
      <c r="D833" s="11" t="s">
        <v>10907</v>
      </c>
      <c r="E833" s="11" t="s">
        <v>4073</v>
      </c>
      <c r="F833" s="11" t="s">
        <v>197</v>
      </c>
      <c r="G833" s="11" t="s">
        <v>13029</v>
      </c>
      <c r="H833" s="11" t="s">
        <v>7289</v>
      </c>
      <c r="I833" s="11" t="str">
        <f>INDEX(CountyList!A:A, MATCH(MID(B833, 3, 3), CountyList!B:B, 0))</f>
        <v>Peoria</v>
      </c>
      <c r="J833" s="29">
        <v>39</v>
      </c>
      <c r="K833" s="29">
        <v>50</v>
      </c>
      <c r="L833" s="29">
        <v>43</v>
      </c>
      <c r="M833" s="29">
        <v>44</v>
      </c>
      <c r="N833" s="29">
        <v>52</v>
      </c>
      <c r="O833" s="29">
        <v>38</v>
      </c>
      <c r="P833" s="29">
        <v>49</v>
      </c>
      <c r="Q833" s="29">
        <v>44</v>
      </c>
      <c r="R833" s="29">
        <v>29</v>
      </c>
      <c r="S833" s="29">
        <v>68</v>
      </c>
      <c r="T833" s="29" t="s">
        <v>7603</v>
      </c>
      <c r="U833" s="29" t="s">
        <v>7603</v>
      </c>
      <c r="V833" s="29" t="s">
        <v>7603</v>
      </c>
      <c r="W833" s="29" t="s">
        <v>7603</v>
      </c>
      <c r="X833" s="29">
        <v>15</v>
      </c>
      <c r="Y833" s="29" t="s">
        <v>7603</v>
      </c>
      <c r="Z833" s="7">
        <v>224</v>
      </c>
      <c r="AA833" s="7">
        <v>247</v>
      </c>
      <c r="AB833" s="8">
        <v>23</v>
      </c>
      <c r="AC833" s="8" t="s">
        <v>7603</v>
      </c>
      <c r="AD833" s="8" t="s">
        <v>290</v>
      </c>
      <c r="AE833" s="8" t="s">
        <v>290</v>
      </c>
      <c r="AF833" s="8" t="s">
        <v>7603</v>
      </c>
      <c r="AG833" s="8">
        <v>416</v>
      </c>
      <c r="AH833" s="8">
        <v>21</v>
      </c>
      <c r="AI833" s="9">
        <v>471</v>
      </c>
      <c r="AJ833" s="9" t="s">
        <v>7603</v>
      </c>
      <c r="AK833" s="9">
        <v>471</v>
      </c>
    </row>
    <row r="834" spans="1:37">
      <c r="A834">
        <v>2014</v>
      </c>
      <c r="B834" s="10" t="s">
        <v>4075</v>
      </c>
      <c r="C834" s="11" t="s">
        <v>4076</v>
      </c>
      <c r="D834" s="11" t="s">
        <v>7290</v>
      </c>
      <c r="E834" s="11" t="s">
        <v>4079</v>
      </c>
      <c r="F834" s="11" t="s">
        <v>4080</v>
      </c>
      <c r="G834" s="11" t="s">
        <v>13030</v>
      </c>
      <c r="H834" s="11" t="s">
        <v>7292</v>
      </c>
      <c r="I834" s="11" t="str">
        <f>INDEX(CountyList!A:A, MATCH(MID(B834, 3, 3), CountyList!B:B, 0))</f>
        <v>Peoria</v>
      </c>
      <c r="J834" s="29">
        <v>51</v>
      </c>
      <c r="K834" s="29">
        <v>27</v>
      </c>
      <c r="L834" s="29">
        <v>31</v>
      </c>
      <c r="M834" s="29">
        <v>27</v>
      </c>
      <c r="N834" s="29">
        <v>43</v>
      </c>
      <c r="O834" s="29">
        <v>53</v>
      </c>
      <c r="P834" s="29">
        <v>47</v>
      </c>
      <c r="Q834" s="29">
        <v>47</v>
      </c>
      <c r="R834" s="29">
        <v>41</v>
      </c>
      <c r="S834" s="29">
        <v>42</v>
      </c>
      <c r="T834" s="29" t="s">
        <v>7603</v>
      </c>
      <c r="U834" s="29" t="s">
        <v>7603</v>
      </c>
      <c r="V834" s="29" t="s">
        <v>7603</v>
      </c>
      <c r="W834" s="29" t="s">
        <v>7603</v>
      </c>
      <c r="X834" s="29" t="s">
        <v>7603</v>
      </c>
      <c r="Y834" s="29" t="s">
        <v>7603</v>
      </c>
      <c r="Z834" s="7">
        <v>223</v>
      </c>
      <c r="AA834" s="7">
        <v>186</v>
      </c>
      <c r="AB834" s="8">
        <v>14</v>
      </c>
      <c r="AC834" s="8" t="s">
        <v>290</v>
      </c>
      <c r="AD834" s="8">
        <v>20</v>
      </c>
      <c r="AE834" s="8" t="s">
        <v>290</v>
      </c>
      <c r="AF834" s="8" t="s">
        <v>7603</v>
      </c>
      <c r="AG834" s="8">
        <v>354</v>
      </c>
      <c r="AH834" s="8">
        <v>14</v>
      </c>
      <c r="AI834" s="9">
        <v>409</v>
      </c>
      <c r="AJ834" s="9" t="s">
        <v>7603</v>
      </c>
      <c r="AK834" s="9">
        <v>409</v>
      </c>
    </row>
    <row r="835" spans="1:37">
      <c r="A835">
        <v>2014</v>
      </c>
      <c r="B835" s="10" t="s">
        <v>4082</v>
      </c>
      <c r="C835" s="11" t="s">
        <v>4083</v>
      </c>
      <c r="D835" s="11" t="s">
        <v>13031</v>
      </c>
      <c r="E835" s="11" t="s">
        <v>4085</v>
      </c>
      <c r="F835" s="11" t="s">
        <v>197</v>
      </c>
      <c r="G835" s="11" t="s">
        <v>13032</v>
      </c>
      <c r="H835" s="11" t="s">
        <v>7295</v>
      </c>
      <c r="I835" s="11" t="str">
        <f>INDEX(CountyList!A:A, MATCH(MID(B835, 3, 3), CountyList!B:B, 0))</f>
        <v>Peoria</v>
      </c>
      <c r="J835" s="29">
        <v>54</v>
      </c>
      <c r="K835" s="29">
        <v>34</v>
      </c>
      <c r="L835" s="29">
        <v>32</v>
      </c>
      <c r="M835" s="29">
        <v>31</v>
      </c>
      <c r="N835" s="29">
        <v>39</v>
      </c>
      <c r="O835" s="29">
        <v>40</v>
      </c>
      <c r="P835" s="29">
        <v>53</v>
      </c>
      <c r="Q835" s="29">
        <v>48</v>
      </c>
      <c r="R835" s="29">
        <v>60</v>
      </c>
      <c r="S835" s="29">
        <v>49</v>
      </c>
      <c r="T835" s="29" t="s">
        <v>7603</v>
      </c>
      <c r="U835" s="29" t="s">
        <v>7603</v>
      </c>
      <c r="V835" s="29" t="s">
        <v>7603</v>
      </c>
      <c r="W835" s="29" t="s">
        <v>7603</v>
      </c>
      <c r="X835" s="29" t="s">
        <v>7603</v>
      </c>
      <c r="Y835" s="29" t="s">
        <v>7603</v>
      </c>
      <c r="Z835" s="7">
        <v>224</v>
      </c>
      <c r="AA835" s="7">
        <v>216</v>
      </c>
      <c r="AB835" s="8">
        <v>16</v>
      </c>
      <c r="AC835" s="8" t="s">
        <v>7603</v>
      </c>
      <c r="AD835" s="8" t="s">
        <v>290</v>
      </c>
      <c r="AE835" s="8" t="s">
        <v>7603</v>
      </c>
      <c r="AF835" s="8" t="s">
        <v>290</v>
      </c>
      <c r="AG835" s="8">
        <v>396</v>
      </c>
      <c r="AH835" s="8">
        <v>19</v>
      </c>
      <c r="AI835" s="9">
        <v>440</v>
      </c>
      <c r="AJ835" s="9" t="s">
        <v>7603</v>
      </c>
      <c r="AK835" s="9">
        <v>440</v>
      </c>
    </row>
    <row r="836" spans="1:37">
      <c r="A836">
        <v>2014</v>
      </c>
      <c r="B836" s="10" t="s">
        <v>4086</v>
      </c>
      <c r="C836" s="11" t="s">
        <v>4087</v>
      </c>
      <c r="D836" s="11" t="s">
        <v>13033</v>
      </c>
      <c r="E836" s="11" t="s">
        <v>4090</v>
      </c>
      <c r="F836" s="11" t="s">
        <v>197</v>
      </c>
      <c r="G836" s="11" t="s">
        <v>13034</v>
      </c>
      <c r="H836" s="11" t="s">
        <v>7298</v>
      </c>
      <c r="I836" s="11" t="str">
        <f>INDEX(CountyList!A:A, MATCH(MID(B836, 3, 3), CountyList!B:B, 0))</f>
        <v>Peoria</v>
      </c>
      <c r="J836" s="29" t="s">
        <v>7603</v>
      </c>
      <c r="K836" s="29" t="s">
        <v>7603</v>
      </c>
      <c r="L836" s="29" t="s">
        <v>7603</v>
      </c>
      <c r="M836" s="29" t="s">
        <v>7603</v>
      </c>
      <c r="N836" s="29" t="s">
        <v>7603</v>
      </c>
      <c r="O836" s="29" t="s">
        <v>7603</v>
      </c>
      <c r="P836" s="29" t="s">
        <v>7603</v>
      </c>
      <c r="Q836" s="29" t="s">
        <v>7603</v>
      </c>
      <c r="R836" s="29" t="s">
        <v>7603</v>
      </c>
      <c r="S836" s="29" t="s">
        <v>7603</v>
      </c>
      <c r="T836" s="29">
        <v>212</v>
      </c>
      <c r="U836" s="29">
        <v>198</v>
      </c>
      <c r="V836" s="29">
        <v>194</v>
      </c>
      <c r="W836" s="29">
        <v>183</v>
      </c>
      <c r="X836" s="29" t="s">
        <v>7603</v>
      </c>
      <c r="Y836" s="29" t="s">
        <v>7603</v>
      </c>
      <c r="Z836" s="7">
        <v>399</v>
      </c>
      <c r="AA836" s="7">
        <v>388</v>
      </c>
      <c r="AB836" s="8">
        <v>40</v>
      </c>
      <c r="AC836" s="8" t="s">
        <v>7603</v>
      </c>
      <c r="AD836" s="8">
        <v>21</v>
      </c>
      <c r="AE836" s="8">
        <v>13</v>
      </c>
      <c r="AF836" s="8" t="s">
        <v>7603</v>
      </c>
      <c r="AG836" s="8">
        <v>682</v>
      </c>
      <c r="AH836" s="8">
        <v>31</v>
      </c>
      <c r="AI836" s="9" t="s">
        <v>7603</v>
      </c>
      <c r="AJ836" s="9">
        <v>787</v>
      </c>
      <c r="AK836" s="9">
        <v>787</v>
      </c>
    </row>
    <row r="837" spans="1:37">
      <c r="A837">
        <v>2014</v>
      </c>
      <c r="B837" s="10" t="s">
        <v>4091</v>
      </c>
      <c r="C837" s="11" t="s">
        <v>465</v>
      </c>
      <c r="D837" s="11" t="s">
        <v>10918</v>
      </c>
      <c r="E837" s="11" t="s">
        <v>4093</v>
      </c>
      <c r="F837" s="11" t="s">
        <v>197</v>
      </c>
      <c r="G837" s="11" t="s">
        <v>13035</v>
      </c>
      <c r="H837" s="11" t="s">
        <v>7301</v>
      </c>
      <c r="I837" s="11" t="str">
        <f>INDEX(CountyList!A:A, MATCH(MID(B837, 3, 3), CountyList!B:B, 0))</f>
        <v>Peoria</v>
      </c>
      <c r="J837" s="29" t="s">
        <v>7603</v>
      </c>
      <c r="K837" s="29">
        <v>19</v>
      </c>
      <c r="L837" s="29">
        <v>21</v>
      </c>
      <c r="M837" s="29">
        <v>28</v>
      </c>
      <c r="N837" s="29">
        <v>20</v>
      </c>
      <c r="O837" s="29">
        <v>21</v>
      </c>
      <c r="P837" s="29">
        <v>26</v>
      </c>
      <c r="Q837" s="29">
        <v>16</v>
      </c>
      <c r="R837" s="29">
        <v>16</v>
      </c>
      <c r="S837" s="29">
        <v>21</v>
      </c>
      <c r="T837" s="29" t="s">
        <v>7603</v>
      </c>
      <c r="U837" s="29" t="s">
        <v>7603</v>
      </c>
      <c r="V837" s="29" t="s">
        <v>7603</v>
      </c>
      <c r="W837" s="29" t="s">
        <v>7603</v>
      </c>
      <c r="X837" s="29" t="s">
        <v>7603</v>
      </c>
      <c r="Y837" s="29" t="s">
        <v>7603</v>
      </c>
      <c r="Z837" s="7">
        <v>105</v>
      </c>
      <c r="AA837" s="7">
        <v>83</v>
      </c>
      <c r="AB837" s="8" t="s">
        <v>290</v>
      </c>
      <c r="AC837" s="8" t="s">
        <v>7603</v>
      </c>
      <c r="AD837" s="8" t="s">
        <v>7603</v>
      </c>
      <c r="AE837" s="8" t="s">
        <v>290</v>
      </c>
      <c r="AF837" s="8" t="s">
        <v>7603</v>
      </c>
      <c r="AG837" s="8">
        <v>172</v>
      </c>
      <c r="AH837" s="8">
        <v>13</v>
      </c>
      <c r="AI837" s="9">
        <v>188</v>
      </c>
      <c r="AJ837" s="9" t="s">
        <v>7603</v>
      </c>
      <c r="AK837" s="9">
        <v>188</v>
      </c>
    </row>
    <row r="838" spans="1:37">
      <c r="A838">
        <v>2014</v>
      </c>
      <c r="B838" s="10" t="s">
        <v>4809</v>
      </c>
      <c r="C838" s="11" t="s">
        <v>3769</v>
      </c>
      <c r="D838" s="11" t="s">
        <v>7302</v>
      </c>
      <c r="E838" s="11" t="s">
        <v>10921</v>
      </c>
      <c r="F838" s="11" t="s">
        <v>197</v>
      </c>
      <c r="G838" s="11" t="s">
        <v>13036</v>
      </c>
      <c r="H838" s="11" t="s">
        <v>7304</v>
      </c>
      <c r="I838" s="11" t="str">
        <f>INDEX(CountyList!A:A, MATCH(MID(B838, 3, 3), CountyList!B:B, 0))</f>
        <v>Peoria</v>
      </c>
      <c r="J838" s="29">
        <v>31</v>
      </c>
      <c r="K838" s="29" t="s">
        <v>290</v>
      </c>
      <c r="L838" s="29" t="s">
        <v>290</v>
      </c>
      <c r="M838" s="29" t="s">
        <v>290</v>
      </c>
      <c r="N838" s="29" t="s">
        <v>290</v>
      </c>
      <c r="O838" s="29" t="s">
        <v>290</v>
      </c>
      <c r="P838" s="29" t="s">
        <v>290</v>
      </c>
      <c r="Q838" s="29" t="s">
        <v>290</v>
      </c>
      <c r="R838" s="29" t="s">
        <v>7603</v>
      </c>
      <c r="S838" s="29" t="s">
        <v>7603</v>
      </c>
      <c r="T838" s="29" t="s">
        <v>7603</v>
      </c>
      <c r="U838" s="29" t="s">
        <v>7603</v>
      </c>
      <c r="V838" s="29" t="s">
        <v>7603</v>
      </c>
      <c r="W838" s="29" t="s">
        <v>7603</v>
      </c>
      <c r="X838" s="29" t="s">
        <v>7603</v>
      </c>
      <c r="Y838" s="29" t="s">
        <v>7603</v>
      </c>
      <c r="Z838" s="7">
        <v>25</v>
      </c>
      <c r="AA838" s="7">
        <v>37</v>
      </c>
      <c r="AB838" s="8" t="s">
        <v>7603</v>
      </c>
      <c r="AC838" s="8" t="s">
        <v>7603</v>
      </c>
      <c r="AD838" s="8" t="s">
        <v>290</v>
      </c>
      <c r="AE838" s="8" t="s">
        <v>290</v>
      </c>
      <c r="AF838" s="8" t="s">
        <v>7603</v>
      </c>
      <c r="AG838" s="8">
        <v>44</v>
      </c>
      <c r="AH838" s="8" t="s">
        <v>290</v>
      </c>
      <c r="AI838" s="9">
        <v>62</v>
      </c>
      <c r="AJ838" s="9" t="s">
        <v>7603</v>
      </c>
      <c r="AK838" s="9">
        <v>62</v>
      </c>
    </row>
    <row r="839" spans="1:37">
      <c r="A839">
        <v>2014</v>
      </c>
      <c r="B839" s="10" t="s">
        <v>13037</v>
      </c>
      <c r="C839" s="11" t="s">
        <v>13038</v>
      </c>
      <c r="D839" s="11" t="s">
        <v>13039</v>
      </c>
      <c r="E839" s="11" t="s">
        <v>13040</v>
      </c>
      <c r="F839" s="11" t="s">
        <v>197</v>
      </c>
      <c r="G839" s="11" t="s">
        <v>13041</v>
      </c>
      <c r="H839" s="11" t="s">
        <v>13042</v>
      </c>
      <c r="I839" s="11" t="str">
        <f>INDEX(CountyList!A:A, MATCH(MID(B839, 3, 3), CountyList!B:B, 0))</f>
        <v>Peoria</v>
      </c>
      <c r="J839" s="29" t="s">
        <v>290</v>
      </c>
      <c r="K839" s="29" t="s">
        <v>290</v>
      </c>
      <c r="L839" s="29" t="s">
        <v>290</v>
      </c>
      <c r="M839" s="29" t="s">
        <v>290</v>
      </c>
      <c r="N839" s="29" t="s">
        <v>290</v>
      </c>
      <c r="O839" s="29" t="s">
        <v>7603</v>
      </c>
      <c r="P839" s="29" t="s">
        <v>290</v>
      </c>
      <c r="Q839" s="29" t="s">
        <v>290</v>
      </c>
      <c r="R839" s="29" t="s">
        <v>290</v>
      </c>
      <c r="S839" s="29" t="s">
        <v>7603</v>
      </c>
      <c r="T839" s="29" t="s">
        <v>7603</v>
      </c>
      <c r="U839" s="29" t="s">
        <v>7603</v>
      </c>
      <c r="V839" s="29" t="s">
        <v>7603</v>
      </c>
      <c r="W839" s="29" t="s">
        <v>7603</v>
      </c>
      <c r="X839" s="29" t="s">
        <v>7603</v>
      </c>
      <c r="Y839" s="29" t="s">
        <v>7603</v>
      </c>
      <c r="Z839" s="7">
        <v>10</v>
      </c>
      <c r="AA839" s="7" t="s">
        <v>290</v>
      </c>
      <c r="AB839" s="8" t="s">
        <v>7603</v>
      </c>
      <c r="AC839" s="8" t="s">
        <v>7603</v>
      </c>
      <c r="AD839" s="8" t="s">
        <v>7603</v>
      </c>
      <c r="AE839" s="8" t="s">
        <v>7603</v>
      </c>
      <c r="AF839" s="8" t="s">
        <v>7603</v>
      </c>
      <c r="AG839" s="8">
        <v>19</v>
      </c>
      <c r="AH839" s="8" t="s">
        <v>7603</v>
      </c>
      <c r="AI839" s="9">
        <v>19</v>
      </c>
      <c r="AJ839" s="9" t="s">
        <v>7603</v>
      </c>
      <c r="AK839" s="9">
        <v>19</v>
      </c>
    </row>
    <row r="840" spans="1:37">
      <c r="A840">
        <v>2014</v>
      </c>
      <c r="B840" s="10" t="s">
        <v>4094</v>
      </c>
      <c r="C840" s="11" t="s">
        <v>4095</v>
      </c>
      <c r="D840" s="11" t="s">
        <v>10925</v>
      </c>
      <c r="E840" s="11" t="s">
        <v>4097</v>
      </c>
      <c r="F840" s="11" t="s">
        <v>4055</v>
      </c>
      <c r="G840" s="11" t="s">
        <v>13043</v>
      </c>
      <c r="H840" s="11" t="s">
        <v>7307</v>
      </c>
      <c r="I840" s="11" t="str">
        <f>INDEX(CountyList!A:A, MATCH(MID(B840, 3, 3), CountyList!B:B, 0))</f>
        <v>Peoria</v>
      </c>
      <c r="J840" s="29" t="s">
        <v>290</v>
      </c>
      <c r="K840" s="29" t="s">
        <v>290</v>
      </c>
      <c r="L840" s="29" t="s">
        <v>290</v>
      </c>
      <c r="M840" s="29" t="s">
        <v>290</v>
      </c>
      <c r="N840" s="29" t="s">
        <v>290</v>
      </c>
      <c r="O840" s="29" t="s">
        <v>290</v>
      </c>
      <c r="P840" s="29" t="s">
        <v>290</v>
      </c>
      <c r="Q840" s="29" t="s">
        <v>290</v>
      </c>
      <c r="R840" s="29" t="s">
        <v>290</v>
      </c>
      <c r="S840" s="29" t="s">
        <v>290</v>
      </c>
      <c r="T840" s="29" t="s">
        <v>290</v>
      </c>
      <c r="U840" s="29" t="s">
        <v>290</v>
      </c>
      <c r="V840" s="29" t="s">
        <v>290</v>
      </c>
      <c r="W840" s="29" t="s">
        <v>290</v>
      </c>
      <c r="X840" s="29" t="s">
        <v>7603</v>
      </c>
      <c r="Y840" s="29" t="s">
        <v>7603</v>
      </c>
      <c r="Z840" s="7">
        <v>28</v>
      </c>
      <c r="AA840" s="7">
        <v>21</v>
      </c>
      <c r="AB840" s="8" t="s">
        <v>7603</v>
      </c>
      <c r="AC840" s="8" t="s">
        <v>7603</v>
      </c>
      <c r="AD840" s="8" t="s">
        <v>7603</v>
      </c>
      <c r="AE840" s="8" t="s">
        <v>7603</v>
      </c>
      <c r="AF840" s="8" t="s">
        <v>7603</v>
      </c>
      <c r="AG840" s="8">
        <v>49</v>
      </c>
      <c r="AH840" s="8" t="s">
        <v>7603</v>
      </c>
      <c r="AI840" s="9">
        <v>40</v>
      </c>
      <c r="AJ840" s="9" t="s">
        <v>290</v>
      </c>
      <c r="AK840" s="9">
        <v>49</v>
      </c>
    </row>
    <row r="841" spans="1:37">
      <c r="A841">
        <v>2014</v>
      </c>
      <c r="B841" s="10" t="s">
        <v>13044</v>
      </c>
      <c r="C841" s="11" t="s">
        <v>13045</v>
      </c>
      <c r="D841" s="11" t="s">
        <v>13046</v>
      </c>
      <c r="E841" s="11" t="s">
        <v>13047</v>
      </c>
      <c r="F841" s="11" t="s">
        <v>197</v>
      </c>
      <c r="G841" s="11" t="s">
        <v>13048</v>
      </c>
      <c r="H841" s="11" t="s">
        <v>13049</v>
      </c>
      <c r="I841" s="11" t="str">
        <f>INDEX(CountyList!A:A, MATCH(MID(B841, 3, 3), CountyList!B:B, 0))</f>
        <v>Peoria</v>
      </c>
      <c r="J841" s="29" t="s">
        <v>7603</v>
      </c>
      <c r="K841" s="29" t="s">
        <v>7603</v>
      </c>
      <c r="L841" s="29" t="s">
        <v>7603</v>
      </c>
      <c r="M841" s="29" t="s">
        <v>290</v>
      </c>
      <c r="N841" s="29" t="s">
        <v>290</v>
      </c>
      <c r="O841" s="29" t="s">
        <v>290</v>
      </c>
      <c r="P841" s="29" t="s">
        <v>290</v>
      </c>
      <c r="Q841" s="29" t="s">
        <v>290</v>
      </c>
      <c r="R841" s="29" t="s">
        <v>7603</v>
      </c>
      <c r="S841" s="29" t="s">
        <v>290</v>
      </c>
      <c r="T841" s="29" t="s">
        <v>290</v>
      </c>
      <c r="U841" s="29" t="s">
        <v>290</v>
      </c>
      <c r="V841" s="29" t="s">
        <v>290</v>
      </c>
      <c r="W841" s="29" t="s">
        <v>290</v>
      </c>
      <c r="X841" s="29" t="s">
        <v>7603</v>
      </c>
      <c r="Y841" s="29" t="s">
        <v>7603</v>
      </c>
      <c r="Z841" s="7" t="s">
        <v>290</v>
      </c>
      <c r="AA841" s="7" t="s">
        <v>290</v>
      </c>
      <c r="AB841" s="8" t="s">
        <v>7603</v>
      </c>
      <c r="AC841" s="8" t="s">
        <v>7603</v>
      </c>
      <c r="AD841" s="8" t="s">
        <v>7603</v>
      </c>
      <c r="AE841" s="8" t="s">
        <v>290</v>
      </c>
      <c r="AF841" s="8" t="s">
        <v>7603</v>
      </c>
      <c r="AG841" s="8">
        <v>16</v>
      </c>
      <c r="AH841" s="8" t="s">
        <v>7603</v>
      </c>
      <c r="AI841" s="9">
        <v>12</v>
      </c>
      <c r="AJ841" s="9" t="s">
        <v>290</v>
      </c>
      <c r="AK841" s="9">
        <v>17</v>
      </c>
    </row>
    <row r="842" spans="1:37">
      <c r="A842">
        <v>2014</v>
      </c>
      <c r="B842" s="10" t="s">
        <v>4102</v>
      </c>
      <c r="C842" s="11" t="s">
        <v>4103</v>
      </c>
      <c r="D842" s="11" t="s">
        <v>10928</v>
      </c>
      <c r="E842" s="11" t="s">
        <v>4106</v>
      </c>
      <c r="F842" s="11" t="s">
        <v>4080</v>
      </c>
      <c r="G842" s="11" t="s">
        <v>13050</v>
      </c>
      <c r="H842" s="11" t="s">
        <v>7313</v>
      </c>
      <c r="I842" s="11" t="str">
        <f>INDEX(CountyList!A:A, MATCH(MID(B842, 3, 3), CountyList!B:B, 0))</f>
        <v>Peoria</v>
      </c>
      <c r="J842" s="29" t="s">
        <v>7603</v>
      </c>
      <c r="K842" s="29" t="s">
        <v>7603</v>
      </c>
      <c r="L842" s="29" t="s">
        <v>7603</v>
      </c>
      <c r="M842" s="29" t="s">
        <v>7603</v>
      </c>
      <c r="N842" s="29" t="s">
        <v>7603</v>
      </c>
      <c r="O842" s="29" t="s">
        <v>7603</v>
      </c>
      <c r="P842" s="29">
        <v>47</v>
      </c>
      <c r="Q842" s="29">
        <v>63</v>
      </c>
      <c r="R842" s="29">
        <v>45</v>
      </c>
      <c r="S842" s="29">
        <v>64</v>
      </c>
      <c r="T842" s="29" t="s">
        <v>7603</v>
      </c>
      <c r="U842" s="29" t="s">
        <v>7603</v>
      </c>
      <c r="V842" s="29" t="s">
        <v>7603</v>
      </c>
      <c r="W842" s="29" t="s">
        <v>7603</v>
      </c>
      <c r="X842" s="29" t="s">
        <v>7603</v>
      </c>
      <c r="Y842" s="29" t="s">
        <v>7603</v>
      </c>
      <c r="Z842" s="7">
        <v>99</v>
      </c>
      <c r="AA842" s="7">
        <v>120</v>
      </c>
      <c r="AB842" s="8" t="s">
        <v>7603</v>
      </c>
      <c r="AC842" s="8" t="s">
        <v>290</v>
      </c>
      <c r="AD842" s="8">
        <v>10</v>
      </c>
      <c r="AE842" s="8">
        <v>18</v>
      </c>
      <c r="AF842" s="8" t="s">
        <v>7603</v>
      </c>
      <c r="AG842" s="8">
        <v>173</v>
      </c>
      <c r="AH842" s="8">
        <v>17</v>
      </c>
      <c r="AI842" s="9">
        <v>219</v>
      </c>
      <c r="AJ842" s="9" t="s">
        <v>7603</v>
      </c>
      <c r="AK842" s="9">
        <v>219</v>
      </c>
    </row>
    <row r="843" spans="1:37">
      <c r="A843">
        <v>2014</v>
      </c>
      <c r="B843" s="10" t="s">
        <v>4107</v>
      </c>
      <c r="C843" s="11" t="s">
        <v>4108</v>
      </c>
      <c r="D843" s="11" t="s">
        <v>10931</v>
      </c>
      <c r="E843" s="11" t="s">
        <v>4111</v>
      </c>
      <c r="F843" s="11" t="s">
        <v>197</v>
      </c>
      <c r="G843" s="11" t="s">
        <v>13051</v>
      </c>
      <c r="H843" s="11" t="s">
        <v>7316</v>
      </c>
      <c r="I843" s="11" t="str">
        <f>INDEX(CountyList!A:A, MATCH(MID(B843, 3, 3), CountyList!B:B, 0))</f>
        <v>Peoria</v>
      </c>
      <c r="J843" s="29">
        <v>41</v>
      </c>
      <c r="K843" s="29">
        <v>24</v>
      </c>
      <c r="L843" s="29">
        <v>16</v>
      </c>
      <c r="M843" s="29">
        <v>21</v>
      </c>
      <c r="N843" s="29">
        <v>15</v>
      </c>
      <c r="O843" s="29">
        <v>11</v>
      </c>
      <c r="P843" s="29">
        <v>10</v>
      </c>
      <c r="Q843" s="29" t="s">
        <v>290</v>
      </c>
      <c r="R843" s="29" t="s">
        <v>290</v>
      </c>
      <c r="S843" s="29" t="s">
        <v>7603</v>
      </c>
      <c r="T843" s="29" t="s">
        <v>290</v>
      </c>
      <c r="U843" s="29" t="s">
        <v>290</v>
      </c>
      <c r="V843" s="29" t="s">
        <v>290</v>
      </c>
      <c r="W843" s="29" t="s">
        <v>7603</v>
      </c>
      <c r="X843" s="29" t="s">
        <v>7603</v>
      </c>
      <c r="Y843" s="29" t="s">
        <v>7603</v>
      </c>
      <c r="Z843" s="7">
        <v>79</v>
      </c>
      <c r="AA843" s="7">
        <v>75</v>
      </c>
      <c r="AB843" s="8" t="s">
        <v>7603</v>
      </c>
      <c r="AC843" s="8" t="s">
        <v>7603</v>
      </c>
      <c r="AD843" s="8">
        <v>76</v>
      </c>
      <c r="AE843" s="8">
        <v>12</v>
      </c>
      <c r="AF843" s="8" t="s">
        <v>7603</v>
      </c>
      <c r="AG843" s="8">
        <v>58</v>
      </c>
      <c r="AH843" s="8" t="s">
        <v>290</v>
      </c>
      <c r="AI843" s="9">
        <v>149</v>
      </c>
      <c r="AJ843" s="9" t="s">
        <v>290</v>
      </c>
      <c r="AK843" s="9">
        <v>154</v>
      </c>
    </row>
    <row r="844" spans="1:37">
      <c r="A844">
        <v>2014</v>
      </c>
      <c r="B844" s="10" t="s">
        <v>4112</v>
      </c>
      <c r="C844" s="11" t="s">
        <v>4113</v>
      </c>
      <c r="D844" s="11" t="s">
        <v>10934</v>
      </c>
      <c r="E844" s="11" t="s">
        <v>10935</v>
      </c>
      <c r="F844" s="11" t="s">
        <v>197</v>
      </c>
      <c r="G844" s="11" t="s">
        <v>13052</v>
      </c>
      <c r="H844" s="11" t="s">
        <v>13053</v>
      </c>
      <c r="I844" s="11" t="str">
        <f>INDEX(CountyList!A:A, MATCH(MID(B844, 3, 3), CountyList!B:B, 0))</f>
        <v>Peoria</v>
      </c>
      <c r="J844" s="29">
        <v>60</v>
      </c>
      <c r="K844" s="29">
        <v>23</v>
      </c>
      <c r="L844" s="29">
        <v>19</v>
      </c>
      <c r="M844" s="29">
        <v>22</v>
      </c>
      <c r="N844" s="29">
        <v>25</v>
      </c>
      <c r="O844" s="29">
        <v>16</v>
      </c>
      <c r="P844" s="29">
        <v>11</v>
      </c>
      <c r="Q844" s="29">
        <v>13</v>
      </c>
      <c r="R844" s="29" t="s">
        <v>7603</v>
      </c>
      <c r="S844" s="29" t="s">
        <v>7603</v>
      </c>
      <c r="T844" s="29" t="s">
        <v>7603</v>
      </c>
      <c r="U844" s="29" t="s">
        <v>7603</v>
      </c>
      <c r="V844" s="29" t="s">
        <v>7603</v>
      </c>
      <c r="W844" s="29" t="s">
        <v>7603</v>
      </c>
      <c r="X844" s="29" t="s">
        <v>7603</v>
      </c>
      <c r="Y844" s="29" t="s">
        <v>7603</v>
      </c>
      <c r="Z844" s="7">
        <v>82</v>
      </c>
      <c r="AA844" s="7">
        <v>107</v>
      </c>
      <c r="AB844" s="8" t="s">
        <v>7603</v>
      </c>
      <c r="AC844" s="8" t="s">
        <v>290</v>
      </c>
      <c r="AD844" s="8" t="s">
        <v>290</v>
      </c>
      <c r="AE844" s="8" t="s">
        <v>290</v>
      </c>
      <c r="AF844" s="8" t="s">
        <v>7603</v>
      </c>
      <c r="AG844" s="8">
        <v>169</v>
      </c>
      <c r="AH844" s="8" t="s">
        <v>290</v>
      </c>
      <c r="AI844" s="9">
        <v>189</v>
      </c>
      <c r="AJ844" s="9" t="s">
        <v>7603</v>
      </c>
      <c r="AK844" s="9">
        <v>189</v>
      </c>
    </row>
    <row r="845" spans="1:37">
      <c r="A845">
        <v>2014</v>
      </c>
      <c r="B845" s="10" t="s">
        <v>4117</v>
      </c>
      <c r="C845" s="11" t="s">
        <v>4118</v>
      </c>
      <c r="D845" s="11" t="s">
        <v>10939</v>
      </c>
      <c r="E845" s="11" t="s">
        <v>4120</v>
      </c>
      <c r="F845" s="11" t="s">
        <v>198</v>
      </c>
      <c r="G845" s="11" t="s">
        <v>13054</v>
      </c>
      <c r="H845" s="11" t="s">
        <v>7322</v>
      </c>
      <c r="I845" s="11" t="str">
        <f>INDEX(CountyList!A:A, MATCH(MID(B845, 3, 3), CountyList!B:B, 0))</f>
        <v>Rock Island</v>
      </c>
      <c r="J845" s="29" t="s">
        <v>7603</v>
      </c>
      <c r="K845" s="29" t="s">
        <v>7603</v>
      </c>
      <c r="L845" s="29" t="s">
        <v>7603</v>
      </c>
      <c r="M845" s="29" t="s">
        <v>7603</v>
      </c>
      <c r="N845" s="29" t="s">
        <v>7603</v>
      </c>
      <c r="O845" s="29" t="s">
        <v>7603</v>
      </c>
      <c r="P845" s="29" t="s">
        <v>7603</v>
      </c>
      <c r="Q845" s="29" t="s">
        <v>7603</v>
      </c>
      <c r="R845" s="29" t="s">
        <v>7603</v>
      </c>
      <c r="S845" s="29" t="s">
        <v>7603</v>
      </c>
      <c r="T845" s="29">
        <v>108</v>
      </c>
      <c r="U845" s="29">
        <v>128</v>
      </c>
      <c r="V845" s="29">
        <v>114</v>
      </c>
      <c r="W845" s="29">
        <v>114</v>
      </c>
      <c r="X845" s="29" t="s">
        <v>7603</v>
      </c>
      <c r="Y845" s="29" t="s">
        <v>7603</v>
      </c>
      <c r="Z845" s="7">
        <v>232</v>
      </c>
      <c r="AA845" s="7">
        <v>232</v>
      </c>
      <c r="AB845" s="8">
        <v>85</v>
      </c>
      <c r="AC845" s="8" t="s">
        <v>290</v>
      </c>
      <c r="AD845" s="8">
        <v>14</v>
      </c>
      <c r="AE845" s="8" t="s">
        <v>290</v>
      </c>
      <c r="AF845" s="8" t="s">
        <v>7603</v>
      </c>
      <c r="AG845" s="8">
        <v>336</v>
      </c>
      <c r="AH845" s="8">
        <v>24</v>
      </c>
      <c r="AI845" s="9" t="s">
        <v>7603</v>
      </c>
      <c r="AJ845" s="9">
        <v>464</v>
      </c>
      <c r="AK845" s="9">
        <v>464</v>
      </c>
    </row>
    <row r="846" spans="1:37">
      <c r="A846">
        <v>2014</v>
      </c>
      <c r="B846" s="10" t="s">
        <v>4122</v>
      </c>
      <c r="C846" s="11" t="s">
        <v>4123</v>
      </c>
      <c r="D846" s="11" t="s">
        <v>7323</v>
      </c>
      <c r="E846" s="11" t="s">
        <v>4124</v>
      </c>
      <c r="F846" s="11" t="s">
        <v>4125</v>
      </c>
      <c r="G846" s="11" t="s">
        <v>13055</v>
      </c>
      <c r="H846" s="11" t="s">
        <v>7325</v>
      </c>
      <c r="I846" s="11" t="str">
        <f>INDEX(CountyList!A:A, MATCH(MID(B846, 3, 3), CountyList!B:B, 0))</f>
        <v>Rock Island</v>
      </c>
      <c r="J846" s="29">
        <v>60</v>
      </c>
      <c r="K846" s="29">
        <v>47</v>
      </c>
      <c r="L846" s="29">
        <v>41</v>
      </c>
      <c r="M846" s="29">
        <v>45</v>
      </c>
      <c r="N846" s="29">
        <v>43</v>
      </c>
      <c r="O846" s="29">
        <v>56</v>
      </c>
      <c r="P846" s="29">
        <v>68</v>
      </c>
      <c r="Q846" s="29">
        <v>54</v>
      </c>
      <c r="R846" s="29">
        <v>57</v>
      </c>
      <c r="S846" s="29">
        <v>70</v>
      </c>
      <c r="T846" s="29" t="s">
        <v>7603</v>
      </c>
      <c r="U846" s="29" t="s">
        <v>7603</v>
      </c>
      <c r="V846" s="29" t="s">
        <v>7603</v>
      </c>
      <c r="W846" s="29" t="s">
        <v>7603</v>
      </c>
      <c r="X846" s="29">
        <v>10</v>
      </c>
      <c r="Y846" s="29" t="s">
        <v>7603</v>
      </c>
      <c r="Z846" s="7">
        <v>274</v>
      </c>
      <c r="AA846" s="7">
        <v>277</v>
      </c>
      <c r="AB846" s="8">
        <v>166</v>
      </c>
      <c r="AC846" s="8" t="s">
        <v>7603</v>
      </c>
      <c r="AD846" s="8">
        <v>10</v>
      </c>
      <c r="AE846" s="8" t="s">
        <v>290</v>
      </c>
      <c r="AF846" s="8" t="s">
        <v>7603</v>
      </c>
      <c r="AG846" s="8">
        <v>345</v>
      </c>
      <c r="AH846" s="8">
        <v>25</v>
      </c>
      <c r="AI846" s="9">
        <v>551</v>
      </c>
      <c r="AJ846" s="9" t="s">
        <v>7603</v>
      </c>
      <c r="AK846" s="9">
        <v>551</v>
      </c>
    </row>
    <row r="847" spans="1:37">
      <c r="A847">
        <v>2014</v>
      </c>
      <c r="B847" s="10" t="s">
        <v>4127</v>
      </c>
      <c r="C847" s="11" t="s">
        <v>3413</v>
      </c>
      <c r="D847" s="11" t="s">
        <v>10944</v>
      </c>
      <c r="E847" s="11" t="s">
        <v>4130</v>
      </c>
      <c r="F847" s="11" t="s">
        <v>4125</v>
      </c>
      <c r="G847" s="11" t="s">
        <v>13056</v>
      </c>
      <c r="H847" s="11" t="s">
        <v>13057</v>
      </c>
      <c r="I847" s="11" t="str">
        <f>INDEX(CountyList!A:A, MATCH(MID(B847, 3, 3), CountyList!B:B, 0))</f>
        <v>Rock Island</v>
      </c>
      <c r="J847" s="29">
        <v>22</v>
      </c>
      <c r="K847" s="29" t="s">
        <v>290</v>
      </c>
      <c r="L847" s="29" t="s">
        <v>290</v>
      </c>
      <c r="M847" s="29" t="s">
        <v>290</v>
      </c>
      <c r="N847" s="29" t="s">
        <v>7603</v>
      </c>
      <c r="O847" s="29" t="s">
        <v>290</v>
      </c>
      <c r="P847" s="29" t="s">
        <v>290</v>
      </c>
      <c r="Q847" s="29" t="s">
        <v>7603</v>
      </c>
      <c r="R847" s="29" t="s">
        <v>290</v>
      </c>
      <c r="S847" s="29" t="s">
        <v>290</v>
      </c>
      <c r="T847" s="29" t="s">
        <v>7603</v>
      </c>
      <c r="U847" s="29" t="s">
        <v>7603</v>
      </c>
      <c r="V847" s="29" t="s">
        <v>7603</v>
      </c>
      <c r="W847" s="29" t="s">
        <v>7603</v>
      </c>
      <c r="X847" s="29" t="s">
        <v>7603</v>
      </c>
      <c r="Y847" s="29" t="s">
        <v>7603</v>
      </c>
      <c r="Z847" s="7">
        <v>32</v>
      </c>
      <c r="AA847" s="7">
        <v>13</v>
      </c>
      <c r="AB847" s="8" t="s">
        <v>290</v>
      </c>
      <c r="AC847" s="8" t="s">
        <v>7603</v>
      </c>
      <c r="AD847" s="8" t="s">
        <v>290</v>
      </c>
      <c r="AE847" s="8" t="s">
        <v>290</v>
      </c>
      <c r="AF847" s="8" t="s">
        <v>7603</v>
      </c>
      <c r="AG847" s="8">
        <v>36</v>
      </c>
      <c r="AH847" s="8" t="s">
        <v>7603</v>
      </c>
      <c r="AI847" s="9">
        <v>45</v>
      </c>
      <c r="AJ847" s="9" t="s">
        <v>7603</v>
      </c>
      <c r="AK847" s="9">
        <v>45</v>
      </c>
    </row>
    <row r="848" spans="1:37">
      <c r="A848">
        <v>2014</v>
      </c>
      <c r="B848" s="10" t="s">
        <v>4131</v>
      </c>
      <c r="C848" s="11" t="s">
        <v>4132</v>
      </c>
      <c r="D848" s="11" t="s">
        <v>10952</v>
      </c>
      <c r="E848" s="11" t="s">
        <v>4134</v>
      </c>
      <c r="F848" s="11" t="s">
        <v>4125</v>
      </c>
      <c r="G848" s="11" t="s">
        <v>13058</v>
      </c>
      <c r="H848" s="11" t="s">
        <v>7333</v>
      </c>
      <c r="I848" s="11" t="str">
        <f>INDEX(CountyList!A:A, MATCH(MID(B848, 3, 3), CountyList!B:B, 0))</f>
        <v>Rock Island</v>
      </c>
      <c r="J848" s="29" t="s">
        <v>7603</v>
      </c>
      <c r="K848" s="29" t="s">
        <v>7603</v>
      </c>
      <c r="L848" s="29" t="s">
        <v>7603</v>
      </c>
      <c r="M848" s="29" t="s">
        <v>7603</v>
      </c>
      <c r="N848" s="29" t="s">
        <v>7603</v>
      </c>
      <c r="O848" s="29" t="s">
        <v>7603</v>
      </c>
      <c r="P848" s="29" t="s">
        <v>7603</v>
      </c>
      <c r="Q848" s="29" t="s">
        <v>290</v>
      </c>
      <c r="R848" s="29">
        <v>11</v>
      </c>
      <c r="S848" s="29" t="s">
        <v>290</v>
      </c>
      <c r="T848" s="29">
        <v>14</v>
      </c>
      <c r="U848" s="29">
        <v>12</v>
      </c>
      <c r="V848" s="29">
        <v>22</v>
      </c>
      <c r="W848" s="29" t="s">
        <v>290</v>
      </c>
      <c r="X848" s="29" t="s">
        <v>7603</v>
      </c>
      <c r="Y848" s="29" t="s">
        <v>7603</v>
      </c>
      <c r="Z848" s="7">
        <v>49</v>
      </c>
      <c r="AA848" s="7">
        <v>28</v>
      </c>
      <c r="AB848" s="8" t="s">
        <v>290</v>
      </c>
      <c r="AC848" s="8" t="s">
        <v>7603</v>
      </c>
      <c r="AD848" s="8" t="s">
        <v>290</v>
      </c>
      <c r="AE848" s="8" t="s">
        <v>290</v>
      </c>
      <c r="AF848" s="8" t="s">
        <v>290</v>
      </c>
      <c r="AG848" s="8">
        <v>57</v>
      </c>
      <c r="AH848" s="8" t="s">
        <v>7603</v>
      </c>
      <c r="AI848" s="9">
        <v>26</v>
      </c>
      <c r="AJ848" s="9">
        <v>51</v>
      </c>
      <c r="AK848" s="9">
        <v>77</v>
      </c>
    </row>
    <row r="849" spans="1:37">
      <c r="A849">
        <v>2014</v>
      </c>
      <c r="B849" s="10" t="s">
        <v>4135</v>
      </c>
      <c r="C849" s="11" t="s">
        <v>4136</v>
      </c>
      <c r="D849" s="11" t="s">
        <v>10955</v>
      </c>
      <c r="E849" s="11" t="s">
        <v>4139</v>
      </c>
      <c r="F849" s="11" t="s">
        <v>4140</v>
      </c>
      <c r="G849" s="11" t="s">
        <v>13059</v>
      </c>
      <c r="H849" s="11" t="s">
        <v>7328</v>
      </c>
      <c r="I849" s="11" t="str">
        <f>INDEX(CountyList!A:A, MATCH(MID(B849, 3, 3), CountyList!B:B, 0))</f>
        <v>Rock Island</v>
      </c>
      <c r="J849" s="29">
        <v>35</v>
      </c>
      <c r="K849" s="29">
        <v>11</v>
      </c>
      <c r="L849" s="29">
        <v>24</v>
      </c>
      <c r="M849" s="29">
        <v>15</v>
      </c>
      <c r="N849" s="29">
        <v>23</v>
      </c>
      <c r="O849" s="29">
        <v>22</v>
      </c>
      <c r="P849" s="29">
        <v>11</v>
      </c>
      <c r="Q849" s="29">
        <v>19</v>
      </c>
      <c r="R849" s="29">
        <v>16</v>
      </c>
      <c r="S849" s="29">
        <v>11</v>
      </c>
      <c r="T849" s="29" t="s">
        <v>7603</v>
      </c>
      <c r="U849" s="29" t="s">
        <v>7603</v>
      </c>
      <c r="V849" s="29" t="s">
        <v>7603</v>
      </c>
      <c r="W849" s="29" t="s">
        <v>7603</v>
      </c>
      <c r="X849" s="29" t="s">
        <v>7603</v>
      </c>
      <c r="Y849" s="29" t="s">
        <v>7603</v>
      </c>
      <c r="Z849" s="7">
        <v>93</v>
      </c>
      <c r="AA849" s="7">
        <v>94</v>
      </c>
      <c r="AB849" s="8">
        <v>94</v>
      </c>
      <c r="AC849" s="8" t="s">
        <v>7603</v>
      </c>
      <c r="AD849" s="8" t="s">
        <v>7603</v>
      </c>
      <c r="AE849" s="8" t="s">
        <v>290</v>
      </c>
      <c r="AF849" s="8" t="s">
        <v>7603</v>
      </c>
      <c r="AG849" s="8">
        <v>75</v>
      </c>
      <c r="AH849" s="8">
        <v>17</v>
      </c>
      <c r="AI849" s="9">
        <v>187</v>
      </c>
      <c r="AJ849" s="9" t="s">
        <v>7603</v>
      </c>
      <c r="AK849" s="9">
        <v>187</v>
      </c>
    </row>
    <row r="850" spans="1:37">
      <c r="A850">
        <v>2014</v>
      </c>
      <c r="B850" s="10" t="s">
        <v>4142</v>
      </c>
      <c r="C850" s="11" t="s">
        <v>4143</v>
      </c>
      <c r="D850" s="11" t="s">
        <v>13060</v>
      </c>
      <c r="E850" s="11" t="s">
        <v>10959</v>
      </c>
      <c r="F850" s="11" t="s">
        <v>198</v>
      </c>
      <c r="G850" s="11" t="s">
        <v>13061</v>
      </c>
      <c r="H850" s="11" t="s">
        <v>13062</v>
      </c>
      <c r="I850" s="11" t="str">
        <f>INDEX(CountyList!A:A, MATCH(MID(B850, 3, 3), CountyList!B:B, 0))</f>
        <v>Rock Island</v>
      </c>
      <c r="J850" s="29">
        <v>61</v>
      </c>
      <c r="K850" s="29">
        <v>46</v>
      </c>
      <c r="L850" s="29">
        <v>46</v>
      </c>
      <c r="M850" s="29">
        <v>39</v>
      </c>
      <c r="N850" s="29">
        <v>41</v>
      </c>
      <c r="O850" s="29">
        <v>36</v>
      </c>
      <c r="P850" s="29">
        <v>42</v>
      </c>
      <c r="Q850" s="29">
        <v>31</v>
      </c>
      <c r="R850" s="29">
        <v>40</v>
      </c>
      <c r="S850" s="29">
        <v>46</v>
      </c>
      <c r="T850" s="29" t="s">
        <v>7603</v>
      </c>
      <c r="U850" s="29" t="s">
        <v>7603</v>
      </c>
      <c r="V850" s="29" t="s">
        <v>7603</v>
      </c>
      <c r="W850" s="29" t="s">
        <v>7603</v>
      </c>
      <c r="X850" s="29" t="s">
        <v>7603</v>
      </c>
      <c r="Y850" s="29" t="s">
        <v>7603</v>
      </c>
      <c r="Z850" s="7">
        <v>211</v>
      </c>
      <c r="AA850" s="7">
        <v>217</v>
      </c>
      <c r="AB850" s="8">
        <v>26</v>
      </c>
      <c r="AC850" s="8" t="s">
        <v>290</v>
      </c>
      <c r="AD850" s="8" t="s">
        <v>290</v>
      </c>
      <c r="AE850" s="8">
        <v>10</v>
      </c>
      <c r="AF850" s="8" t="s">
        <v>290</v>
      </c>
      <c r="AG850" s="8">
        <v>363</v>
      </c>
      <c r="AH850" s="8">
        <v>17</v>
      </c>
      <c r="AI850" s="9">
        <v>428</v>
      </c>
      <c r="AJ850" s="9" t="s">
        <v>7603</v>
      </c>
      <c r="AK850" s="9">
        <v>428</v>
      </c>
    </row>
    <row r="851" spans="1:37">
      <c r="A851">
        <v>2014</v>
      </c>
      <c r="B851" s="10" t="s">
        <v>4146</v>
      </c>
      <c r="C851" s="11" t="s">
        <v>4147</v>
      </c>
      <c r="D851" s="11" t="s">
        <v>7340</v>
      </c>
      <c r="E851" s="11" t="s">
        <v>4149</v>
      </c>
      <c r="F851" s="11" t="s">
        <v>4140</v>
      </c>
      <c r="G851" s="11" t="s">
        <v>13063</v>
      </c>
      <c r="H851" s="11" t="s">
        <v>7342</v>
      </c>
      <c r="I851" s="11" t="str">
        <f>INDEX(CountyList!A:A, MATCH(MID(B851, 3, 3), CountyList!B:B, 0))</f>
        <v>Rock Island</v>
      </c>
      <c r="J851" s="29">
        <v>100</v>
      </c>
      <c r="K851" s="29">
        <v>46</v>
      </c>
      <c r="L851" s="29">
        <v>32</v>
      </c>
      <c r="M851" s="29">
        <v>24</v>
      </c>
      <c r="N851" s="29">
        <v>22</v>
      </c>
      <c r="O851" s="29">
        <v>21</v>
      </c>
      <c r="P851" s="29">
        <v>16</v>
      </c>
      <c r="Q851" s="29">
        <v>26</v>
      </c>
      <c r="R851" s="29">
        <v>16</v>
      </c>
      <c r="S851" s="29">
        <v>13</v>
      </c>
      <c r="T851" s="29">
        <v>15</v>
      </c>
      <c r="U851" s="29">
        <v>17</v>
      </c>
      <c r="V851" s="29" t="s">
        <v>290</v>
      </c>
      <c r="W851" s="29">
        <v>10</v>
      </c>
      <c r="X851" s="29" t="s">
        <v>7603</v>
      </c>
      <c r="Y851" s="29" t="s">
        <v>7603</v>
      </c>
      <c r="Z851" s="7">
        <v>171</v>
      </c>
      <c r="AA851" s="7">
        <v>196</v>
      </c>
      <c r="AB851" s="8">
        <v>26</v>
      </c>
      <c r="AC851" s="8" t="s">
        <v>7603</v>
      </c>
      <c r="AD851" s="8">
        <v>72</v>
      </c>
      <c r="AE851" s="8">
        <v>34</v>
      </c>
      <c r="AF851" s="8" t="s">
        <v>7603</v>
      </c>
      <c r="AG851" s="8">
        <v>227</v>
      </c>
      <c r="AH851" s="8" t="s">
        <v>290</v>
      </c>
      <c r="AI851" s="9">
        <v>316</v>
      </c>
      <c r="AJ851" s="9">
        <v>51</v>
      </c>
      <c r="AK851" s="9">
        <v>367</v>
      </c>
    </row>
    <row r="852" spans="1:37">
      <c r="A852">
        <v>2014</v>
      </c>
      <c r="B852" s="10" t="s">
        <v>4150</v>
      </c>
      <c r="C852" s="11" t="s">
        <v>4151</v>
      </c>
      <c r="D852" s="11" t="s">
        <v>10963</v>
      </c>
      <c r="E852" s="11" t="s">
        <v>4153</v>
      </c>
      <c r="F852" s="11" t="s">
        <v>4125</v>
      </c>
      <c r="G852" s="11" t="s">
        <v>13064</v>
      </c>
      <c r="H852" s="11" t="s">
        <v>13065</v>
      </c>
      <c r="I852" s="11" t="str">
        <f>INDEX(CountyList!A:A, MATCH(MID(B852, 3, 3), CountyList!B:B, 0))</f>
        <v>Rock Island</v>
      </c>
      <c r="J852" s="29">
        <v>44</v>
      </c>
      <c r="K852" s="29">
        <v>19</v>
      </c>
      <c r="L852" s="29">
        <v>17</v>
      </c>
      <c r="M852" s="29" t="s">
        <v>290</v>
      </c>
      <c r="N852" s="29">
        <v>10</v>
      </c>
      <c r="O852" s="29">
        <v>12</v>
      </c>
      <c r="P852" s="29" t="s">
        <v>290</v>
      </c>
      <c r="Q852" s="29" t="s">
        <v>290</v>
      </c>
      <c r="R852" s="29" t="s">
        <v>290</v>
      </c>
      <c r="S852" s="29" t="s">
        <v>290</v>
      </c>
      <c r="T852" s="29" t="s">
        <v>7603</v>
      </c>
      <c r="U852" s="29" t="s">
        <v>7603</v>
      </c>
      <c r="V852" s="29" t="s">
        <v>7603</v>
      </c>
      <c r="W852" s="29" t="s">
        <v>7603</v>
      </c>
      <c r="X852" s="29" t="s">
        <v>7603</v>
      </c>
      <c r="Y852" s="29" t="s">
        <v>7603</v>
      </c>
      <c r="Z852" s="7">
        <v>64</v>
      </c>
      <c r="AA852" s="7">
        <v>70</v>
      </c>
      <c r="AB852" s="8" t="s">
        <v>290</v>
      </c>
      <c r="AC852" s="8" t="s">
        <v>7603</v>
      </c>
      <c r="AD852" s="8" t="s">
        <v>7603</v>
      </c>
      <c r="AE852" s="8" t="s">
        <v>290</v>
      </c>
      <c r="AF852" s="8" t="s">
        <v>7603</v>
      </c>
      <c r="AG852" s="8">
        <v>108</v>
      </c>
      <c r="AH852" s="8">
        <v>12</v>
      </c>
      <c r="AI852" s="9">
        <v>134</v>
      </c>
      <c r="AJ852" s="9" t="s">
        <v>7603</v>
      </c>
      <c r="AK852" s="9">
        <v>134</v>
      </c>
    </row>
    <row r="853" spans="1:37">
      <c r="A853">
        <v>2014</v>
      </c>
      <c r="B853" s="10" t="s">
        <v>4154</v>
      </c>
      <c r="C853" s="11" t="s">
        <v>4155</v>
      </c>
      <c r="D853" s="11" t="s">
        <v>7343</v>
      </c>
      <c r="E853" s="11" t="s">
        <v>10966</v>
      </c>
      <c r="F853" s="11" t="s">
        <v>4159</v>
      </c>
      <c r="G853" s="11" t="s">
        <v>13066</v>
      </c>
      <c r="H853" s="11" t="s">
        <v>7345</v>
      </c>
      <c r="I853" s="11" t="str">
        <f>INDEX(CountyList!A:A, MATCH(MID(B853, 3, 3), CountyList!B:B, 0))</f>
        <v>Saint Clair</v>
      </c>
      <c r="J853" s="29" t="s">
        <v>7603</v>
      </c>
      <c r="K853" s="29">
        <v>20</v>
      </c>
      <c r="L853" s="29">
        <v>22</v>
      </c>
      <c r="M853" s="29">
        <v>15</v>
      </c>
      <c r="N853" s="29">
        <v>15</v>
      </c>
      <c r="O853" s="29">
        <v>24</v>
      </c>
      <c r="P853" s="29">
        <v>16</v>
      </c>
      <c r="Q853" s="29">
        <v>25</v>
      </c>
      <c r="R853" s="29">
        <v>18</v>
      </c>
      <c r="S853" s="29">
        <v>16</v>
      </c>
      <c r="T853" s="29">
        <v>14</v>
      </c>
      <c r="U853" s="29">
        <v>17</v>
      </c>
      <c r="V853" s="29">
        <v>17</v>
      </c>
      <c r="W853" s="29" t="s">
        <v>290</v>
      </c>
      <c r="X853" s="29" t="s">
        <v>7603</v>
      </c>
      <c r="Y853" s="29" t="s">
        <v>7603</v>
      </c>
      <c r="Z853" s="7">
        <v>124</v>
      </c>
      <c r="AA853" s="7">
        <v>104</v>
      </c>
      <c r="AB853" s="8">
        <v>11</v>
      </c>
      <c r="AC853" s="8" t="s">
        <v>7603</v>
      </c>
      <c r="AD853" s="8">
        <v>10</v>
      </c>
      <c r="AE853" s="8" t="s">
        <v>290</v>
      </c>
      <c r="AF853" s="8" t="s">
        <v>7603</v>
      </c>
      <c r="AG853" s="8">
        <v>200</v>
      </c>
      <c r="AH853" s="8" t="s">
        <v>7603</v>
      </c>
      <c r="AI853" s="9">
        <v>171</v>
      </c>
      <c r="AJ853" s="9">
        <v>57</v>
      </c>
      <c r="AK853" s="9">
        <v>228</v>
      </c>
    </row>
    <row r="854" spans="1:37">
      <c r="A854">
        <v>2014</v>
      </c>
      <c r="B854" s="10" t="s">
        <v>4161</v>
      </c>
      <c r="C854" s="11" t="s">
        <v>4162</v>
      </c>
      <c r="D854" s="11" t="s">
        <v>10969</v>
      </c>
      <c r="E854" s="11" t="s">
        <v>4165</v>
      </c>
      <c r="F854" s="11" t="s">
        <v>4166</v>
      </c>
      <c r="G854" s="11" t="s">
        <v>13067</v>
      </c>
      <c r="H854" s="11" t="s">
        <v>13068</v>
      </c>
      <c r="I854" s="11" t="str">
        <f>INDEX(CountyList!A:A, MATCH(MID(B854, 3, 3), CountyList!B:B, 0))</f>
        <v>Saint Clair</v>
      </c>
      <c r="J854" s="29">
        <v>19</v>
      </c>
      <c r="K854" s="29">
        <v>22</v>
      </c>
      <c r="L854" s="29">
        <v>23</v>
      </c>
      <c r="M854" s="29">
        <v>24</v>
      </c>
      <c r="N854" s="29">
        <v>22</v>
      </c>
      <c r="O854" s="29">
        <v>26</v>
      </c>
      <c r="P854" s="29">
        <v>15</v>
      </c>
      <c r="Q854" s="29">
        <v>25</v>
      </c>
      <c r="R854" s="29">
        <v>16</v>
      </c>
      <c r="S854" s="29">
        <v>20</v>
      </c>
      <c r="T854" s="29" t="s">
        <v>7603</v>
      </c>
      <c r="U854" s="29" t="s">
        <v>7603</v>
      </c>
      <c r="V854" s="29" t="s">
        <v>7603</v>
      </c>
      <c r="W854" s="29" t="s">
        <v>7603</v>
      </c>
      <c r="X854" s="29" t="s">
        <v>7603</v>
      </c>
      <c r="Y854" s="29" t="s">
        <v>7603</v>
      </c>
      <c r="Z854" s="7">
        <v>110</v>
      </c>
      <c r="AA854" s="7">
        <v>102</v>
      </c>
      <c r="AB854" s="8" t="s">
        <v>7603</v>
      </c>
      <c r="AC854" s="8" t="s">
        <v>7603</v>
      </c>
      <c r="AD854" s="8" t="s">
        <v>290</v>
      </c>
      <c r="AE854" s="8">
        <v>18</v>
      </c>
      <c r="AF854" s="8" t="s">
        <v>290</v>
      </c>
      <c r="AG854" s="8">
        <v>179</v>
      </c>
      <c r="AH854" s="8" t="s">
        <v>290</v>
      </c>
      <c r="AI854" s="9">
        <v>212</v>
      </c>
      <c r="AJ854" s="9" t="s">
        <v>7603</v>
      </c>
      <c r="AK854" s="9">
        <v>212</v>
      </c>
    </row>
    <row r="855" spans="1:37">
      <c r="A855">
        <v>2014</v>
      </c>
      <c r="B855" s="10" t="s">
        <v>4168</v>
      </c>
      <c r="C855" s="11" t="s">
        <v>4169</v>
      </c>
      <c r="D855" s="11" t="s">
        <v>7346</v>
      </c>
      <c r="E855" s="11" t="s">
        <v>4171</v>
      </c>
      <c r="F855" s="11" t="s">
        <v>4172</v>
      </c>
      <c r="G855" s="11" t="s">
        <v>13069</v>
      </c>
      <c r="H855" s="11" t="s">
        <v>7348</v>
      </c>
      <c r="I855" s="11" t="str">
        <f>INDEX(CountyList!A:A, MATCH(MID(B855, 3, 3), CountyList!B:B, 0))</f>
        <v>Saint Clair</v>
      </c>
      <c r="J855" s="29">
        <v>23</v>
      </c>
      <c r="K855" s="29">
        <v>21</v>
      </c>
      <c r="L855" s="29">
        <v>18</v>
      </c>
      <c r="M855" s="29">
        <v>15</v>
      </c>
      <c r="N855" s="29">
        <v>22</v>
      </c>
      <c r="O855" s="29">
        <v>23</v>
      </c>
      <c r="P855" s="29">
        <v>17</v>
      </c>
      <c r="Q855" s="29">
        <v>19</v>
      </c>
      <c r="R855" s="29">
        <v>15</v>
      </c>
      <c r="S855" s="29">
        <v>13</v>
      </c>
      <c r="T855" s="29" t="s">
        <v>7603</v>
      </c>
      <c r="U855" s="29" t="s">
        <v>7603</v>
      </c>
      <c r="V855" s="29" t="s">
        <v>7603</v>
      </c>
      <c r="W855" s="29" t="s">
        <v>7603</v>
      </c>
      <c r="X855" s="29" t="s">
        <v>7603</v>
      </c>
      <c r="Y855" s="29" t="s">
        <v>7603</v>
      </c>
      <c r="Z855" s="7">
        <v>87</v>
      </c>
      <c r="AA855" s="7">
        <v>99</v>
      </c>
      <c r="AB855" s="8" t="s">
        <v>7603</v>
      </c>
      <c r="AC855" s="8" t="s">
        <v>7603</v>
      </c>
      <c r="AD855" s="8" t="s">
        <v>7603</v>
      </c>
      <c r="AE855" s="8">
        <v>186</v>
      </c>
      <c r="AF855" s="8" t="s">
        <v>7603</v>
      </c>
      <c r="AG855" s="8" t="s">
        <v>7603</v>
      </c>
      <c r="AH855" s="8" t="s">
        <v>7603</v>
      </c>
      <c r="AI855" s="9">
        <v>186</v>
      </c>
      <c r="AJ855" s="9" t="s">
        <v>7603</v>
      </c>
      <c r="AK855" s="9">
        <v>186</v>
      </c>
    </row>
    <row r="856" spans="1:37">
      <c r="A856">
        <v>2014</v>
      </c>
      <c r="B856" s="10" t="s">
        <v>4174</v>
      </c>
      <c r="C856" s="11" t="s">
        <v>10974</v>
      </c>
      <c r="D856" s="11" t="s">
        <v>10976</v>
      </c>
      <c r="E856" s="11" t="s">
        <v>10977</v>
      </c>
      <c r="F856" s="11" t="s">
        <v>4166</v>
      </c>
      <c r="G856" s="11" t="s">
        <v>13070</v>
      </c>
      <c r="H856" s="11" t="s">
        <v>13071</v>
      </c>
      <c r="I856" s="11" t="str">
        <f>INDEX(CountyList!A:A, MATCH(MID(B856, 3, 3), CountyList!B:B, 0))</f>
        <v>Saint Clair</v>
      </c>
      <c r="J856" s="29">
        <v>15</v>
      </c>
      <c r="K856" s="29">
        <v>14</v>
      </c>
      <c r="L856" s="29">
        <v>10</v>
      </c>
      <c r="M856" s="29">
        <v>12</v>
      </c>
      <c r="N856" s="29">
        <v>14</v>
      </c>
      <c r="O856" s="29">
        <v>15</v>
      </c>
      <c r="P856" s="29" t="s">
        <v>290</v>
      </c>
      <c r="Q856" s="29">
        <v>13</v>
      </c>
      <c r="R856" s="29" t="s">
        <v>290</v>
      </c>
      <c r="S856" s="29">
        <v>11</v>
      </c>
      <c r="T856" s="29" t="s">
        <v>7603</v>
      </c>
      <c r="U856" s="29" t="s">
        <v>7603</v>
      </c>
      <c r="V856" s="29" t="s">
        <v>7603</v>
      </c>
      <c r="W856" s="29" t="s">
        <v>7603</v>
      </c>
      <c r="X856" s="29" t="s">
        <v>7603</v>
      </c>
      <c r="Y856" s="29" t="s">
        <v>7603</v>
      </c>
      <c r="Z856" s="7">
        <v>64</v>
      </c>
      <c r="AA856" s="7">
        <v>54</v>
      </c>
      <c r="AB856" s="8" t="s">
        <v>7603</v>
      </c>
      <c r="AC856" s="8" t="s">
        <v>7603</v>
      </c>
      <c r="AD856" s="8" t="s">
        <v>290</v>
      </c>
      <c r="AE856" s="8">
        <v>12</v>
      </c>
      <c r="AF856" s="8" t="s">
        <v>7603</v>
      </c>
      <c r="AG856" s="8">
        <v>103</v>
      </c>
      <c r="AH856" s="8" t="s">
        <v>290</v>
      </c>
      <c r="AI856" s="9">
        <v>118</v>
      </c>
      <c r="AJ856" s="9" t="s">
        <v>7603</v>
      </c>
      <c r="AK856" s="9">
        <v>118</v>
      </c>
    </row>
    <row r="857" spans="1:37">
      <c r="A857">
        <v>2014</v>
      </c>
      <c r="B857" s="10" t="s">
        <v>13072</v>
      </c>
      <c r="C857" s="11" t="s">
        <v>10980</v>
      </c>
      <c r="D857" s="11" t="s">
        <v>7349</v>
      </c>
      <c r="E857" s="11" t="s">
        <v>10982</v>
      </c>
      <c r="F857" s="11" t="s">
        <v>4166</v>
      </c>
      <c r="G857" s="11" t="s">
        <v>13073</v>
      </c>
      <c r="H857" s="11" t="s">
        <v>7350</v>
      </c>
      <c r="I857" s="11" t="str">
        <f>INDEX(CountyList!A:A, MATCH(MID(B857, 3, 3), CountyList!B:B, 0))</f>
        <v>Saint Clair</v>
      </c>
      <c r="J857" s="29">
        <v>21</v>
      </c>
      <c r="K857" s="29">
        <v>19</v>
      </c>
      <c r="L857" s="29">
        <v>15</v>
      </c>
      <c r="M857" s="29">
        <v>12</v>
      </c>
      <c r="N857" s="29" t="s">
        <v>290</v>
      </c>
      <c r="O857" s="29">
        <v>12</v>
      </c>
      <c r="P857" s="29" t="s">
        <v>290</v>
      </c>
      <c r="Q857" s="29">
        <v>15</v>
      </c>
      <c r="R857" s="29" t="s">
        <v>290</v>
      </c>
      <c r="S857" s="29">
        <v>14</v>
      </c>
      <c r="T857" s="29" t="s">
        <v>7603</v>
      </c>
      <c r="U857" s="29" t="s">
        <v>7603</v>
      </c>
      <c r="V857" s="29" t="s">
        <v>7603</v>
      </c>
      <c r="W857" s="29" t="s">
        <v>7603</v>
      </c>
      <c r="X857" s="29">
        <v>15</v>
      </c>
      <c r="Y857" s="29" t="s">
        <v>7603</v>
      </c>
      <c r="Z857" s="7">
        <v>76</v>
      </c>
      <c r="AA857" s="7">
        <v>68</v>
      </c>
      <c r="AB857" s="8" t="s">
        <v>290</v>
      </c>
      <c r="AC857" s="8" t="s">
        <v>290</v>
      </c>
      <c r="AD857" s="8" t="s">
        <v>290</v>
      </c>
      <c r="AE857" s="8" t="s">
        <v>290</v>
      </c>
      <c r="AF857" s="8" t="s">
        <v>7603</v>
      </c>
      <c r="AG857" s="8">
        <v>119</v>
      </c>
      <c r="AH857" s="8">
        <v>11</v>
      </c>
      <c r="AI857" s="9">
        <v>144</v>
      </c>
      <c r="AJ857" s="9" t="s">
        <v>7603</v>
      </c>
      <c r="AK857" s="9">
        <v>144</v>
      </c>
    </row>
    <row r="858" spans="1:37">
      <c r="A858">
        <v>2014</v>
      </c>
      <c r="B858" s="10" t="s">
        <v>4179</v>
      </c>
      <c r="C858" s="11" t="s">
        <v>3785</v>
      </c>
      <c r="D858" s="11" t="s">
        <v>10986</v>
      </c>
      <c r="E858" s="11" t="s">
        <v>4181</v>
      </c>
      <c r="F858" s="11" t="s">
        <v>4166</v>
      </c>
      <c r="G858" s="11" t="s">
        <v>13074</v>
      </c>
      <c r="H858" s="11" t="s">
        <v>7353</v>
      </c>
      <c r="I858" s="11" t="str">
        <f>INDEX(CountyList!A:A, MATCH(MID(B858, 3, 3), CountyList!B:B, 0))</f>
        <v>Saint Clair</v>
      </c>
      <c r="J858" s="29">
        <v>25</v>
      </c>
      <c r="K858" s="29">
        <v>18</v>
      </c>
      <c r="L858" s="29">
        <v>20</v>
      </c>
      <c r="M858" s="29">
        <v>22</v>
      </c>
      <c r="N858" s="29">
        <v>16</v>
      </c>
      <c r="O858" s="29">
        <v>12</v>
      </c>
      <c r="P858" s="29">
        <v>26</v>
      </c>
      <c r="Q858" s="29">
        <v>22</v>
      </c>
      <c r="R858" s="29">
        <v>16</v>
      </c>
      <c r="S858" s="29">
        <v>20</v>
      </c>
      <c r="T858" s="29" t="s">
        <v>7603</v>
      </c>
      <c r="U858" s="29" t="s">
        <v>7603</v>
      </c>
      <c r="V858" s="29" t="s">
        <v>7603</v>
      </c>
      <c r="W858" s="29" t="s">
        <v>290</v>
      </c>
      <c r="X858" s="29" t="s">
        <v>7603</v>
      </c>
      <c r="Y858" s="29" t="s">
        <v>7603</v>
      </c>
      <c r="Z858" s="7">
        <v>94</v>
      </c>
      <c r="AA858" s="7">
        <v>104</v>
      </c>
      <c r="AB858" s="8" t="s">
        <v>290</v>
      </c>
      <c r="AC858" s="8" t="s">
        <v>290</v>
      </c>
      <c r="AD858" s="8" t="s">
        <v>290</v>
      </c>
      <c r="AE858" s="8">
        <v>15</v>
      </c>
      <c r="AF858" s="8" t="s">
        <v>290</v>
      </c>
      <c r="AG858" s="8">
        <v>168</v>
      </c>
      <c r="AH858" s="8" t="s">
        <v>290</v>
      </c>
      <c r="AI858" s="9">
        <v>197</v>
      </c>
      <c r="AJ858" s="9" t="s">
        <v>290</v>
      </c>
      <c r="AK858" s="9">
        <v>198</v>
      </c>
    </row>
    <row r="859" spans="1:37">
      <c r="A859">
        <v>2014</v>
      </c>
      <c r="B859" s="10" t="s">
        <v>4182</v>
      </c>
      <c r="C859" s="11" t="s">
        <v>4183</v>
      </c>
      <c r="D859" s="11" t="s">
        <v>13075</v>
      </c>
      <c r="E859" s="11" t="s">
        <v>4186</v>
      </c>
      <c r="F859" s="11" t="s">
        <v>4166</v>
      </c>
      <c r="G859" s="11" t="s">
        <v>13076</v>
      </c>
      <c r="H859" s="11" t="s">
        <v>7356</v>
      </c>
      <c r="I859" s="11" t="str">
        <f>INDEX(CountyList!A:A, MATCH(MID(B859, 3, 3), CountyList!B:B, 0))</f>
        <v>Saint Clair</v>
      </c>
      <c r="J859" s="29">
        <v>28</v>
      </c>
      <c r="K859" s="29">
        <v>36</v>
      </c>
      <c r="L859" s="29">
        <v>32</v>
      </c>
      <c r="M859" s="29">
        <v>29</v>
      </c>
      <c r="N859" s="29">
        <v>36</v>
      </c>
      <c r="O859" s="29">
        <v>26</v>
      </c>
      <c r="P859" s="29">
        <v>39</v>
      </c>
      <c r="Q859" s="29">
        <v>31</v>
      </c>
      <c r="R859" s="29">
        <v>35</v>
      </c>
      <c r="S859" s="29">
        <v>39</v>
      </c>
      <c r="T859" s="29" t="s">
        <v>7603</v>
      </c>
      <c r="U859" s="29" t="s">
        <v>7603</v>
      </c>
      <c r="V859" s="29" t="s">
        <v>7603</v>
      </c>
      <c r="W859" s="29" t="s">
        <v>7603</v>
      </c>
      <c r="X859" s="29" t="s">
        <v>7603</v>
      </c>
      <c r="Y859" s="29" t="s">
        <v>7603</v>
      </c>
      <c r="Z859" s="7">
        <v>170</v>
      </c>
      <c r="AA859" s="7">
        <v>161</v>
      </c>
      <c r="AB859" s="8" t="s">
        <v>290</v>
      </c>
      <c r="AC859" s="8" t="s">
        <v>7603</v>
      </c>
      <c r="AD859" s="8" t="s">
        <v>290</v>
      </c>
      <c r="AE859" s="8" t="s">
        <v>290</v>
      </c>
      <c r="AF859" s="8" t="s">
        <v>7603</v>
      </c>
      <c r="AG859" s="8">
        <v>307</v>
      </c>
      <c r="AH859" s="8" t="s">
        <v>290</v>
      </c>
      <c r="AI859" s="9">
        <v>331</v>
      </c>
      <c r="AJ859" s="9" t="s">
        <v>7603</v>
      </c>
      <c r="AK859" s="9">
        <v>331</v>
      </c>
    </row>
    <row r="860" spans="1:37">
      <c r="A860">
        <v>2014</v>
      </c>
      <c r="B860" s="10" t="s">
        <v>13077</v>
      </c>
      <c r="C860" s="11" t="s">
        <v>10991</v>
      </c>
      <c r="D860" s="11" t="s">
        <v>10993</v>
      </c>
      <c r="E860" s="11" t="s">
        <v>10994</v>
      </c>
      <c r="F860" s="11" t="s">
        <v>4166</v>
      </c>
      <c r="G860" s="11" t="s">
        <v>13078</v>
      </c>
      <c r="H860" s="11" t="s">
        <v>13079</v>
      </c>
      <c r="I860" s="11" t="str">
        <f>INDEX(CountyList!A:A, MATCH(MID(B860, 3, 3), CountyList!B:B, 0))</f>
        <v>Saint Clair</v>
      </c>
      <c r="J860" s="29">
        <v>25</v>
      </c>
      <c r="K860" s="29">
        <v>10</v>
      </c>
      <c r="L860" s="29" t="s">
        <v>290</v>
      </c>
      <c r="M860" s="29" t="s">
        <v>290</v>
      </c>
      <c r="N860" s="29" t="s">
        <v>290</v>
      </c>
      <c r="O860" s="29" t="s">
        <v>290</v>
      </c>
      <c r="P860" s="29" t="s">
        <v>290</v>
      </c>
      <c r="Q860" s="29" t="s">
        <v>290</v>
      </c>
      <c r="R860" s="29" t="s">
        <v>290</v>
      </c>
      <c r="S860" s="29" t="s">
        <v>7603</v>
      </c>
      <c r="T860" s="29" t="s">
        <v>7603</v>
      </c>
      <c r="U860" s="29" t="s">
        <v>7603</v>
      </c>
      <c r="V860" s="29" t="s">
        <v>7603</v>
      </c>
      <c r="W860" s="29" t="s">
        <v>7603</v>
      </c>
      <c r="X860" s="29" t="s">
        <v>290</v>
      </c>
      <c r="Y860" s="29" t="s">
        <v>7603</v>
      </c>
      <c r="Z860" s="7">
        <v>38</v>
      </c>
      <c r="AA860" s="7">
        <v>32</v>
      </c>
      <c r="AB860" s="8" t="s">
        <v>290</v>
      </c>
      <c r="AC860" s="8" t="s">
        <v>7603</v>
      </c>
      <c r="AD860" s="8" t="s">
        <v>7603</v>
      </c>
      <c r="AE860" s="8">
        <v>59</v>
      </c>
      <c r="AF860" s="8" t="s">
        <v>290</v>
      </c>
      <c r="AG860" s="8" t="s">
        <v>290</v>
      </c>
      <c r="AH860" s="8" t="s">
        <v>290</v>
      </c>
      <c r="AI860" s="9">
        <v>70</v>
      </c>
      <c r="AJ860" s="9" t="s">
        <v>7603</v>
      </c>
      <c r="AK860" s="9">
        <v>70</v>
      </c>
    </row>
    <row r="861" spans="1:37">
      <c r="A861">
        <v>2014</v>
      </c>
      <c r="B861" s="10" t="s">
        <v>13080</v>
      </c>
      <c r="C861" s="11" t="s">
        <v>10997</v>
      </c>
      <c r="D861" s="11" t="s">
        <v>10999</v>
      </c>
      <c r="E861" s="11" t="s">
        <v>11000</v>
      </c>
      <c r="F861" s="11" t="s">
        <v>4166</v>
      </c>
      <c r="G861" s="11" t="s">
        <v>13081</v>
      </c>
      <c r="H861" s="11" t="s">
        <v>13082</v>
      </c>
      <c r="I861" s="11" t="str">
        <f>INDEX(CountyList!A:A, MATCH(MID(B861, 3, 3), CountyList!B:B, 0))</f>
        <v>Saint Clair</v>
      </c>
      <c r="J861" s="29" t="s">
        <v>290</v>
      </c>
      <c r="K861" s="29" t="s">
        <v>290</v>
      </c>
      <c r="L861" s="29" t="s">
        <v>290</v>
      </c>
      <c r="M861" s="29" t="s">
        <v>290</v>
      </c>
      <c r="N861" s="29" t="s">
        <v>290</v>
      </c>
      <c r="O861" s="29" t="s">
        <v>290</v>
      </c>
      <c r="P861" s="29" t="s">
        <v>290</v>
      </c>
      <c r="Q861" s="29" t="s">
        <v>7603</v>
      </c>
      <c r="R861" s="29" t="s">
        <v>290</v>
      </c>
      <c r="S861" s="29" t="s">
        <v>290</v>
      </c>
      <c r="T861" s="29" t="s">
        <v>290</v>
      </c>
      <c r="U861" s="29" t="s">
        <v>290</v>
      </c>
      <c r="V861" s="29" t="s">
        <v>290</v>
      </c>
      <c r="W861" s="29" t="s">
        <v>290</v>
      </c>
      <c r="X861" s="29" t="s">
        <v>7603</v>
      </c>
      <c r="Y861" s="29" t="s">
        <v>7603</v>
      </c>
      <c r="Z861" s="7">
        <v>16</v>
      </c>
      <c r="AA861" s="7">
        <v>18</v>
      </c>
      <c r="AB861" s="8" t="s">
        <v>290</v>
      </c>
      <c r="AC861" s="8" t="s">
        <v>7603</v>
      </c>
      <c r="AD861" s="8" t="s">
        <v>7603</v>
      </c>
      <c r="AE861" s="8" t="s">
        <v>290</v>
      </c>
      <c r="AF861" s="8" t="s">
        <v>7603</v>
      </c>
      <c r="AG861" s="8">
        <v>27</v>
      </c>
      <c r="AH861" s="8" t="s">
        <v>7603</v>
      </c>
      <c r="AI861" s="9">
        <v>26</v>
      </c>
      <c r="AJ861" s="9" t="s">
        <v>290</v>
      </c>
      <c r="AK861" s="9">
        <v>34</v>
      </c>
    </row>
    <row r="862" spans="1:37">
      <c r="A862">
        <v>2014</v>
      </c>
      <c r="B862" s="10" t="s">
        <v>4195</v>
      </c>
      <c r="C862" s="11" t="s">
        <v>4196</v>
      </c>
      <c r="D862" s="11" t="s">
        <v>11004</v>
      </c>
      <c r="E862" s="11" t="s">
        <v>4198</v>
      </c>
      <c r="F862" s="11" t="s">
        <v>4172</v>
      </c>
      <c r="G862" s="11" t="s">
        <v>13083</v>
      </c>
      <c r="H862" s="11" t="s">
        <v>7359</v>
      </c>
      <c r="I862" s="11" t="str">
        <f>INDEX(CountyList!A:A, MATCH(MID(B862, 3, 3), CountyList!B:B, 0))</f>
        <v>Saint Clair</v>
      </c>
      <c r="J862" s="29" t="s">
        <v>7603</v>
      </c>
      <c r="K862" s="29">
        <v>18</v>
      </c>
      <c r="L862" s="29">
        <v>16</v>
      </c>
      <c r="M862" s="29">
        <v>17</v>
      </c>
      <c r="N862" s="29">
        <v>15</v>
      </c>
      <c r="O862" s="29">
        <v>15</v>
      </c>
      <c r="P862" s="29">
        <v>20</v>
      </c>
      <c r="Q862" s="29">
        <v>21</v>
      </c>
      <c r="R862" s="29">
        <v>13</v>
      </c>
      <c r="S862" s="29">
        <v>17</v>
      </c>
      <c r="T862" s="29" t="s">
        <v>7603</v>
      </c>
      <c r="U862" s="29" t="s">
        <v>7603</v>
      </c>
      <c r="V862" s="29" t="s">
        <v>7603</v>
      </c>
      <c r="W862" s="29" t="s">
        <v>7603</v>
      </c>
      <c r="X862" s="29" t="s">
        <v>7603</v>
      </c>
      <c r="Y862" s="29" t="s">
        <v>7603</v>
      </c>
      <c r="Z862" s="7">
        <v>90</v>
      </c>
      <c r="AA862" s="7">
        <v>62</v>
      </c>
      <c r="AB862" s="8" t="s">
        <v>290</v>
      </c>
      <c r="AC862" s="8" t="s">
        <v>7603</v>
      </c>
      <c r="AD862" s="8" t="s">
        <v>7603</v>
      </c>
      <c r="AE862" s="8">
        <v>145</v>
      </c>
      <c r="AF862" s="8" t="s">
        <v>7603</v>
      </c>
      <c r="AG862" s="8" t="s">
        <v>7603</v>
      </c>
      <c r="AH862" s="8" t="s">
        <v>290</v>
      </c>
      <c r="AI862" s="9">
        <v>152</v>
      </c>
      <c r="AJ862" s="9" t="s">
        <v>7603</v>
      </c>
      <c r="AK862" s="9">
        <v>152</v>
      </c>
    </row>
    <row r="863" spans="1:37">
      <c r="A863">
        <v>2014</v>
      </c>
      <c r="B863" s="10" t="s">
        <v>4203</v>
      </c>
      <c r="C863" s="11" t="s">
        <v>4204</v>
      </c>
      <c r="D863" s="11" t="s">
        <v>11007</v>
      </c>
      <c r="E863" s="11" t="s">
        <v>4206</v>
      </c>
      <c r="F863" s="11" t="s">
        <v>4207</v>
      </c>
      <c r="G863" s="11" t="s">
        <v>13084</v>
      </c>
      <c r="H863" s="11" t="s">
        <v>7366</v>
      </c>
      <c r="I863" s="11" t="str">
        <f>INDEX(CountyList!A:A, MATCH(MID(B863, 3, 3), CountyList!B:B, 0))</f>
        <v>Saint Clair</v>
      </c>
      <c r="J863" s="29">
        <v>28</v>
      </c>
      <c r="K863" s="29">
        <v>40</v>
      </c>
      <c r="L863" s="29">
        <v>30</v>
      </c>
      <c r="M863" s="29">
        <v>32</v>
      </c>
      <c r="N863" s="29">
        <v>19</v>
      </c>
      <c r="O863" s="29">
        <v>21</v>
      </c>
      <c r="P863" s="29">
        <v>25</v>
      </c>
      <c r="Q863" s="29">
        <v>24</v>
      </c>
      <c r="R863" s="29">
        <v>25</v>
      </c>
      <c r="S863" s="29">
        <v>23</v>
      </c>
      <c r="T863" s="29" t="s">
        <v>7603</v>
      </c>
      <c r="U863" s="29" t="s">
        <v>7603</v>
      </c>
      <c r="V863" s="29" t="s">
        <v>7603</v>
      </c>
      <c r="W863" s="29" t="s">
        <v>7603</v>
      </c>
      <c r="X863" s="29" t="s">
        <v>7603</v>
      </c>
      <c r="Y863" s="29" t="s">
        <v>7603</v>
      </c>
      <c r="Z863" s="7">
        <v>144</v>
      </c>
      <c r="AA863" s="7">
        <v>123</v>
      </c>
      <c r="AB863" s="8">
        <v>17</v>
      </c>
      <c r="AC863" s="8" t="s">
        <v>7603</v>
      </c>
      <c r="AD863" s="8" t="s">
        <v>290</v>
      </c>
      <c r="AE863" s="8">
        <v>15</v>
      </c>
      <c r="AF863" s="8" t="s">
        <v>290</v>
      </c>
      <c r="AG863" s="8">
        <v>215</v>
      </c>
      <c r="AH863" s="8" t="s">
        <v>290</v>
      </c>
      <c r="AI863" s="9">
        <v>267</v>
      </c>
      <c r="AJ863" s="9" t="s">
        <v>7603</v>
      </c>
      <c r="AK863" s="9">
        <v>267</v>
      </c>
    </row>
    <row r="864" spans="1:37">
      <c r="A864">
        <v>2014</v>
      </c>
      <c r="B864" s="10" t="s">
        <v>4209</v>
      </c>
      <c r="C864" s="11" t="s">
        <v>786</v>
      </c>
      <c r="D864" s="11" t="s">
        <v>11010</v>
      </c>
      <c r="E864" s="11" t="s">
        <v>11011</v>
      </c>
      <c r="F864" s="11" t="s">
        <v>4212</v>
      </c>
      <c r="G864" s="11" t="s">
        <v>13085</v>
      </c>
      <c r="H864" s="11" t="s">
        <v>7369</v>
      </c>
      <c r="I864" s="11" t="str">
        <f>INDEX(CountyList!A:A, MATCH(MID(B864, 3, 3), CountyList!B:B, 0))</f>
        <v>Saint Clair</v>
      </c>
      <c r="J864" s="29">
        <v>28</v>
      </c>
      <c r="K864" s="29">
        <v>14</v>
      </c>
      <c r="L864" s="29" t="s">
        <v>290</v>
      </c>
      <c r="M864" s="29">
        <v>11</v>
      </c>
      <c r="N864" s="29" t="s">
        <v>290</v>
      </c>
      <c r="O864" s="29" t="s">
        <v>290</v>
      </c>
      <c r="P864" s="29" t="s">
        <v>290</v>
      </c>
      <c r="Q864" s="29" t="s">
        <v>290</v>
      </c>
      <c r="R864" s="29" t="s">
        <v>290</v>
      </c>
      <c r="S864" s="29" t="s">
        <v>290</v>
      </c>
      <c r="T864" s="29" t="s">
        <v>7603</v>
      </c>
      <c r="U864" s="29" t="s">
        <v>7603</v>
      </c>
      <c r="V864" s="29" t="s">
        <v>7603</v>
      </c>
      <c r="W864" s="29" t="s">
        <v>7603</v>
      </c>
      <c r="X864" s="29" t="s">
        <v>7603</v>
      </c>
      <c r="Y864" s="29" t="s">
        <v>7603</v>
      </c>
      <c r="Z864" s="7">
        <v>39</v>
      </c>
      <c r="AA864" s="7">
        <v>42</v>
      </c>
      <c r="AB864" s="8" t="s">
        <v>7603</v>
      </c>
      <c r="AC864" s="8" t="s">
        <v>7603</v>
      </c>
      <c r="AD864" s="8" t="s">
        <v>290</v>
      </c>
      <c r="AE864" s="8" t="s">
        <v>7603</v>
      </c>
      <c r="AF864" s="8" t="s">
        <v>7603</v>
      </c>
      <c r="AG864" s="8">
        <v>78</v>
      </c>
      <c r="AH864" s="8" t="s">
        <v>7603</v>
      </c>
      <c r="AI864" s="9">
        <v>81</v>
      </c>
      <c r="AJ864" s="9" t="s">
        <v>7603</v>
      </c>
      <c r="AK864" s="9">
        <v>81</v>
      </c>
    </row>
    <row r="865" spans="1:37">
      <c r="A865">
        <v>2014</v>
      </c>
      <c r="B865" s="10" t="s">
        <v>4219</v>
      </c>
      <c r="C865" s="11" t="s">
        <v>4220</v>
      </c>
      <c r="D865" s="11" t="s">
        <v>13086</v>
      </c>
      <c r="E865" s="11" t="s">
        <v>4222</v>
      </c>
      <c r="F865" s="11" t="s">
        <v>4223</v>
      </c>
      <c r="G865" s="11" t="s">
        <v>13087</v>
      </c>
      <c r="H865" s="11" t="s">
        <v>7376</v>
      </c>
      <c r="I865" s="11" t="str">
        <f>INDEX(CountyList!A:A, MATCH(MID(B865, 3, 3), CountyList!B:B, 0))</f>
        <v>Saint Clair</v>
      </c>
      <c r="J865" s="29">
        <v>34</v>
      </c>
      <c r="K865" s="29">
        <v>19</v>
      </c>
      <c r="L865" s="29">
        <v>22</v>
      </c>
      <c r="M865" s="29">
        <v>22</v>
      </c>
      <c r="N865" s="29">
        <v>12</v>
      </c>
      <c r="O865" s="29">
        <v>19</v>
      </c>
      <c r="P865" s="29">
        <v>19</v>
      </c>
      <c r="Q865" s="29">
        <v>11</v>
      </c>
      <c r="R865" s="29">
        <v>17</v>
      </c>
      <c r="S865" s="29">
        <v>13</v>
      </c>
      <c r="T865" s="29" t="s">
        <v>7603</v>
      </c>
      <c r="U865" s="29" t="s">
        <v>7603</v>
      </c>
      <c r="V865" s="29" t="s">
        <v>7603</v>
      </c>
      <c r="W865" s="29" t="s">
        <v>7603</v>
      </c>
      <c r="X865" s="29" t="s">
        <v>7603</v>
      </c>
      <c r="Y865" s="29" t="s">
        <v>7603</v>
      </c>
      <c r="Z865" s="7">
        <v>97</v>
      </c>
      <c r="AA865" s="7">
        <v>91</v>
      </c>
      <c r="AB865" s="8" t="s">
        <v>290</v>
      </c>
      <c r="AC865" s="8" t="s">
        <v>290</v>
      </c>
      <c r="AD865" s="8" t="s">
        <v>290</v>
      </c>
      <c r="AE865" s="8" t="s">
        <v>290</v>
      </c>
      <c r="AF865" s="8" t="s">
        <v>7603</v>
      </c>
      <c r="AG865" s="8">
        <v>172</v>
      </c>
      <c r="AH865" s="8" t="s">
        <v>290</v>
      </c>
      <c r="AI865" s="9">
        <v>188</v>
      </c>
      <c r="AJ865" s="9" t="s">
        <v>7603</v>
      </c>
      <c r="AK865" s="9">
        <v>188</v>
      </c>
    </row>
    <row r="866" spans="1:37">
      <c r="A866">
        <v>2014</v>
      </c>
      <c r="B866" s="10" t="s">
        <v>4225</v>
      </c>
      <c r="C866" s="11" t="s">
        <v>4226</v>
      </c>
      <c r="D866" s="11" t="s">
        <v>13088</v>
      </c>
      <c r="E866" s="11" t="s">
        <v>4228</v>
      </c>
      <c r="F866" s="11" t="s">
        <v>4229</v>
      </c>
      <c r="G866" s="11" t="s">
        <v>13089</v>
      </c>
      <c r="H866" s="11" t="s">
        <v>7379</v>
      </c>
      <c r="I866" s="11" t="str">
        <f>INDEX(CountyList!A:A, MATCH(MID(B866, 3, 3), CountyList!B:B, 0))</f>
        <v>Saint Clair</v>
      </c>
      <c r="J866" s="29">
        <v>61</v>
      </c>
      <c r="K866" s="29" t="s">
        <v>290</v>
      </c>
      <c r="L866" s="29">
        <v>15</v>
      </c>
      <c r="M866" s="29" t="s">
        <v>290</v>
      </c>
      <c r="N866" s="29" t="s">
        <v>290</v>
      </c>
      <c r="O866" s="29" t="s">
        <v>290</v>
      </c>
      <c r="P866" s="29">
        <v>18</v>
      </c>
      <c r="Q866" s="29">
        <v>11</v>
      </c>
      <c r="R866" s="29">
        <v>10</v>
      </c>
      <c r="S866" s="29" t="s">
        <v>290</v>
      </c>
      <c r="T866" s="29" t="s">
        <v>7603</v>
      </c>
      <c r="U866" s="29" t="s">
        <v>7603</v>
      </c>
      <c r="V866" s="29" t="s">
        <v>7603</v>
      </c>
      <c r="W866" s="29" t="s">
        <v>7603</v>
      </c>
      <c r="X866" s="29" t="s">
        <v>7603</v>
      </c>
      <c r="Y866" s="29" t="s">
        <v>7603</v>
      </c>
      <c r="Z866" s="7">
        <v>77</v>
      </c>
      <c r="AA866" s="7">
        <v>73</v>
      </c>
      <c r="AB866" s="8" t="s">
        <v>290</v>
      </c>
      <c r="AC866" s="8" t="s">
        <v>7603</v>
      </c>
      <c r="AD866" s="8" t="s">
        <v>290</v>
      </c>
      <c r="AE866" s="8" t="s">
        <v>290</v>
      </c>
      <c r="AF866" s="8" t="s">
        <v>7603</v>
      </c>
      <c r="AG866" s="8">
        <v>136</v>
      </c>
      <c r="AH866" s="8" t="s">
        <v>290</v>
      </c>
      <c r="AI866" s="9">
        <v>150</v>
      </c>
      <c r="AJ866" s="9" t="s">
        <v>7603</v>
      </c>
      <c r="AK866" s="9">
        <v>150</v>
      </c>
    </row>
    <row r="867" spans="1:37">
      <c r="A867">
        <v>2014</v>
      </c>
      <c r="B867" s="10" t="s">
        <v>13090</v>
      </c>
      <c r="C867" s="11" t="s">
        <v>11019</v>
      </c>
      <c r="D867" s="11" t="s">
        <v>7211</v>
      </c>
      <c r="E867" s="11" t="s">
        <v>11021</v>
      </c>
      <c r="F867" s="11" t="s">
        <v>11022</v>
      </c>
      <c r="G867" s="11" t="s">
        <v>13091</v>
      </c>
      <c r="H867" s="11" t="s">
        <v>13092</v>
      </c>
      <c r="I867" s="11" t="str">
        <f>INDEX(CountyList!A:A, MATCH(MID(B867, 3, 3), CountyList!B:B, 0))</f>
        <v>Saint Clair</v>
      </c>
      <c r="J867" s="29">
        <v>20</v>
      </c>
      <c r="K867" s="29">
        <v>10</v>
      </c>
      <c r="L867" s="29" t="s">
        <v>290</v>
      </c>
      <c r="M867" s="29" t="s">
        <v>290</v>
      </c>
      <c r="N867" s="29" t="s">
        <v>290</v>
      </c>
      <c r="O867" s="29" t="s">
        <v>290</v>
      </c>
      <c r="P867" s="29" t="s">
        <v>290</v>
      </c>
      <c r="Q867" s="29" t="s">
        <v>290</v>
      </c>
      <c r="R867" s="29" t="s">
        <v>290</v>
      </c>
      <c r="S867" s="29" t="s">
        <v>290</v>
      </c>
      <c r="T867" s="29" t="s">
        <v>7603</v>
      </c>
      <c r="U867" s="29" t="s">
        <v>7603</v>
      </c>
      <c r="V867" s="29" t="s">
        <v>7603</v>
      </c>
      <c r="W867" s="29" t="s">
        <v>7603</v>
      </c>
      <c r="X867" s="29" t="s">
        <v>7603</v>
      </c>
      <c r="Y867" s="29" t="s">
        <v>7603</v>
      </c>
      <c r="Z867" s="7">
        <v>26</v>
      </c>
      <c r="AA867" s="7">
        <v>42</v>
      </c>
      <c r="AB867" s="8" t="s">
        <v>7603</v>
      </c>
      <c r="AC867" s="8" t="s">
        <v>7603</v>
      </c>
      <c r="AD867" s="8" t="s">
        <v>7603</v>
      </c>
      <c r="AE867" s="8" t="s">
        <v>7603</v>
      </c>
      <c r="AF867" s="8" t="s">
        <v>7603</v>
      </c>
      <c r="AG867" s="8">
        <v>66</v>
      </c>
      <c r="AH867" s="8" t="s">
        <v>290</v>
      </c>
      <c r="AI867" s="9">
        <v>68</v>
      </c>
      <c r="AJ867" s="9" t="s">
        <v>7603</v>
      </c>
      <c r="AK867" s="9">
        <v>68</v>
      </c>
    </row>
    <row r="868" spans="1:37">
      <c r="A868">
        <v>2014</v>
      </c>
      <c r="B868" s="10" t="s">
        <v>4235</v>
      </c>
      <c r="C868" s="11" t="s">
        <v>4236</v>
      </c>
      <c r="D868" s="11" t="s">
        <v>11026</v>
      </c>
      <c r="E868" s="11" t="s">
        <v>4238</v>
      </c>
      <c r="F868" s="11" t="s">
        <v>4239</v>
      </c>
      <c r="G868" s="11" t="s">
        <v>13093</v>
      </c>
      <c r="H868" s="11" t="s">
        <v>13094</v>
      </c>
      <c r="I868" s="11" t="str">
        <f>INDEX(CountyList!A:A, MATCH(MID(B868, 3, 3), CountyList!B:B, 0))</f>
        <v>Saint Clair</v>
      </c>
      <c r="J868" s="29">
        <v>32</v>
      </c>
      <c r="K868" s="29" t="s">
        <v>290</v>
      </c>
      <c r="L868" s="29" t="s">
        <v>290</v>
      </c>
      <c r="M868" s="29" t="s">
        <v>290</v>
      </c>
      <c r="N868" s="29">
        <v>11</v>
      </c>
      <c r="O868" s="29" t="s">
        <v>290</v>
      </c>
      <c r="P868" s="29" t="s">
        <v>290</v>
      </c>
      <c r="Q868" s="29">
        <v>10</v>
      </c>
      <c r="R868" s="29" t="s">
        <v>290</v>
      </c>
      <c r="S868" s="29" t="s">
        <v>290</v>
      </c>
      <c r="T868" s="29" t="s">
        <v>7603</v>
      </c>
      <c r="U868" s="29" t="s">
        <v>7603</v>
      </c>
      <c r="V868" s="29" t="s">
        <v>7603</v>
      </c>
      <c r="W868" s="29" t="s">
        <v>7603</v>
      </c>
      <c r="X868" s="29" t="s">
        <v>7603</v>
      </c>
      <c r="Y868" s="29" t="s">
        <v>7603</v>
      </c>
      <c r="Z868" s="7">
        <v>49</v>
      </c>
      <c r="AA868" s="7">
        <v>51</v>
      </c>
      <c r="AB868" s="8" t="s">
        <v>290</v>
      </c>
      <c r="AC868" s="8" t="s">
        <v>7603</v>
      </c>
      <c r="AD868" s="8" t="s">
        <v>7603</v>
      </c>
      <c r="AE868" s="8" t="s">
        <v>7603</v>
      </c>
      <c r="AF868" s="8" t="s">
        <v>7603</v>
      </c>
      <c r="AG868" s="8">
        <v>97</v>
      </c>
      <c r="AH868" s="8" t="s">
        <v>290</v>
      </c>
      <c r="AI868" s="9">
        <v>100</v>
      </c>
      <c r="AJ868" s="9" t="s">
        <v>7603</v>
      </c>
      <c r="AK868" s="9">
        <v>100</v>
      </c>
    </row>
    <row r="869" spans="1:37">
      <c r="A869">
        <v>2014</v>
      </c>
      <c r="B869" s="10" t="s">
        <v>4241</v>
      </c>
      <c r="C869" s="11" t="s">
        <v>4242</v>
      </c>
      <c r="D869" s="11" t="s">
        <v>13095</v>
      </c>
      <c r="E869" s="11" t="s">
        <v>4244</v>
      </c>
      <c r="F869" s="11" t="s">
        <v>4166</v>
      </c>
      <c r="G869" s="11" t="s">
        <v>13096</v>
      </c>
      <c r="H869" s="11" t="s">
        <v>7382</v>
      </c>
      <c r="I869" s="11" t="str">
        <f>INDEX(CountyList!A:A, MATCH(MID(B869, 3, 3), CountyList!B:B, 0))</f>
        <v>Saint Clair</v>
      </c>
      <c r="J869" s="29" t="s">
        <v>7603</v>
      </c>
      <c r="K869" s="29" t="s">
        <v>7603</v>
      </c>
      <c r="L869" s="29" t="s">
        <v>7603</v>
      </c>
      <c r="M869" s="29" t="s">
        <v>7603</v>
      </c>
      <c r="N869" s="29" t="s">
        <v>7603</v>
      </c>
      <c r="O869" s="29" t="s">
        <v>7603</v>
      </c>
      <c r="P869" s="29" t="s">
        <v>7603</v>
      </c>
      <c r="Q869" s="29" t="s">
        <v>7603</v>
      </c>
      <c r="R869" s="29" t="s">
        <v>7603</v>
      </c>
      <c r="S869" s="29" t="s">
        <v>7603</v>
      </c>
      <c r="T869" s="29">
        <v>98</v>
      </c>
      <c r="U869" s="29">
        <v>100</v>
      </c>
      <c r="V869" s="29">
        <v>79</v>
      </c>
      <c r="W869" s="29">
        <v>100</v>
      </c>
      <c r="X869" s="29" t="s">
        <v>7603</v>
      </c>
      <c r="Y869" s="29" t="s">
        <v>7603</v>
      </c>
      <c r="Z869" s="7">
        <v>175</v>
      </c>
      <c r="AA869" s="7">
        <v>202</v>
      </c>
      <c r="AB869" s="8" t="s">
        <v>290</v>
      </c>
      <c r="AC869" s="8" t="s">
        <v>7603</v>
      </c>
      <c r="AD869" s="8">
        <v>10</v>
      </c>
      <c r="AE869" s="8">
        <v>95</v>
      </c>
      <c r="AF869" s="8" t="s">
        <v>7603</v>
      </c>
      <c r="AG869" s="8">
        <v>264</v>
      </c>
      <c r="AH869" s="8" t="s">
        <v>7603</v>
      </c>
      <c r="AI869" s="9" t="s">
        <v>7603</v>
      </c>
      <c r="AJ869" s="9">
        <v>377</v>
      </c>
      <c r="AK869" s="9">
        <v>377</v>
      </c>
    </row>
    <row r="870" spans="1:37">
      <c r="A870">
        <v>2014</v>
      </c>
      <c r="B870" s="10" t="s">
        <v>4245</v>
      </c>
      <c r="C870" s="11" t="s">
        <v>4246</v>
      </c>
      <c r="D870" s="11" t="s">
        <v>11033</v>
      </c>
      <c r="E870" s="11" t="s">
        <v>4249</v>
      </c>
      <c r="F870" s="11" t="s">
        <v>4159</v>
      </c>
      <c r="G870" s="11" t="s">
        <v>13097</v>
      </c>
      <c r="H870" s="11" t="s">
        <v>7388</v>
      </c>
      <c r="I870" s="11" t="str">
        <f>INDEX(CountyList!A:A, MATCH(MID(B870, 3, 3), CountyList!B:B, 0))</f>
        <v>Saint Clair</v>
      </c>
      <c r="J870" s="29">
        <v>80</v>
      </c>
      <c r="K870" s="29">
        <v>45</v>
      </c>
      <c r="L870" s="29">
        <v>41</v>
      </c>
      <c r="M870" s="29">
        <v>32</v>
      </c>
      <c r="N870" s="29">
        <v>51</v>
      </c>
      <c r="O870" s="29">
        <v>40</v>
      </c>
      <c r="P870" s="29">
        <v>44</v>
      </c>
      <c r="Q870" s="29">
        <v>56</v>
      </c>
      <c r="R870" s="29">
        <v>37</v>
      </c>
      <c r="S870" s="29">
        <v>47</v>
      </c>
      <c r="T870" s="29" t="s">
        <v>7603</v>
      </c>
      <c r="U870" s="29" t="s">
        <v>7603</v>
      </c>
      <c r="V870" s="29" t="s">
        <v>7603</v>
      </c>
      <c r="W870" s="29" t="s">
        <v>7603</v>
      </c>
      <c r="X870" s="29" t="s">
        <v>7603</v>
      </c>
      <c r="Y870" s="29" t="s">
        <v>7603</v>
      </c>
      <c r="Z870" s="7">
        <v>233</v>
      </c>
      <c r="AA870" s="7">
        <v>240</v>
      </c>
      <c r="AB870" s="8" t="s">
        <v>290</v>
      </c>
      <c r="AC870" s="8" t="s">
        <v>7603</v>
      </c>
      <c r="AD870" s="8" t="s">
        <v>290</v>
      </c>
      <c r="AE870" s="8" t="s">
        <v>290</v>
      </c>
      <c r="AF870" s="8" t="s">
        <v>290</v>
      </c>
      <c r="AG870" s="8">
        <v>440</v>
      </c>
      <c r="AH870" s="8">
        <v>22</v>
      </c>
      <c r="AI870" s="9">
        <v>473</v>
      </c>
      <c r="AJ870" s="9" t="s">
        <v>7603</v>
      </c>
      <c r="AK870" s="9">
        <v>473</v>
      </c>
    </row>
    <row r="871" spans="1:37">
      <c r="A871">
        <v>2014</v>
      </c>
      <c r="B871" s="10" t="s">
        <v>4250</v>
      </c>
      <c r="C871" s="11" t="s">
        <v>4251</v>
      </c>
      <c r="D871" s="11" t="s">
        <v>11043</v>
      </c>
      <c r="E871" s="11" t="s">
        <v>4254</v>
      </c>
      <c r="F871" s="11" t="s">
        <v>4166</v>
      </c>
      <c r="G871" s="11" t="s">
        <v>13098</v>
      </c>
      <c r="H871" s="11" t="s">
        <v>7391</v>
      </c>
      <c r="I871" s="11" t="str">
        <f>INDEX(CountyList!A:A, MATCH(MID(B871, 3, 3), CountyList!B:B, 0))</f>
        <v>Saint Clair</v>
      </c>
      <c r="J871" s="29">
        <v>60</v>
      </c>
      <c r="K871" s="29">
        <v>35</v>
      </c>
      <c r="L871" s="29">
        <v>30</v>
      </c>
      <c r="M871" s="29">
        <v>23</v>
      </c>
      <c r="N871" s="29">
        <v>27</v>
      </c>
      <c r="O871" s="29">
        <v>19</v>
      </c>
      <c r="P871" s="29">
        <v>18</v>
      </c>
      <c r="Q871" s="29">
        <v>25</v>
      </c>
      <c r="R871" s="29">
        <v>24</v>
      </c>
      <c r="S871" s="29">
        <v>26</v>
      </c>
      <c r="T871" s="29" t="s">
        <v>7603</v>
      </c>
      <c r="U871" s="29" t="s">
        <v>7603</v>
      </c>
      <c r="V871" s="29" t="s">
        <v>7603</v>
      </c>
      <c r="W871" s="29" t="s">
        <v>7603</v>
      </c>
      <c r="X871" s="29" t="s">
        <v>7603</v>
      </c>
      <c r="Y871" s="29" t="s">
        <v>7603</v>
      </c>
      <c r="Z871" s="7">
        <v>159</v>
      </c>
      <c r="AA871" s="7">
        <v>128</v>
      </c>
      <c r="AB871" s="8" t="s">
        <v>290</v>
      </c>
      <c r="AC871" s="8" t="s">
        <v>290</v>
      </c>
      <c r="AD871" s="8" t="s">
        <v>290</v>
      </c>
      <c r="AE871" s="8">
        <v>16</v>
      </c>
      <c r="AF871" s="8" t="s">
        <v>7603</v>
      </c>
      <c r="AG871" s="8">
        <v>254</v>
      </c>
      <c r="AH871" s="8" t="s">
        <v>290</v>
      </c>
      <c r="AI871" s="9">
        <v>287</v>
      </c>
      <c r="AJ871" s="9" t="s">
        <v>7603</v>
      </c>
      <c r="AK871" s="9">
        <v>287</v>
      </c>
    </row>
    <row r="872" spans="1:37">
      <c r="A872">
        <v>2014</v>
      </c>
      <c r="B872" s="10" t="s">
        <v>13099</v>
      </c>
      <c r="C872" s="11" t="s">
        <v>13100</v>
      </c>
      <c r="D872" s="11" t="s">
        <v>13101</v>
      </c>
      <c r="E872" s="11" t="s">
        <v>13102</v>
      </c>
      <c r="F872" s="11" t="s">
        <v>4172</v>
      </c>
      <c r="G872" s="11" t="s">
        <v>13103</v>
      </c>
      <c r="H872" s="11" t="s">
        <v>13104</v>
      </c>
      <c r="I872" s="11" t="str">
        <f>INDEX(CountyList!A:A, MATCH(MID(B872, 3, 3), CountyList!B:B, 0))</f>
        <v>Saint Clair</v>
      </c>
      <c r="J872" s="29" t="s">
        <v>7603</v>
      </c>
      <c r="K872" s="29" t="s">
        <v>7603</v>
      </c>
      <c r="L872" s="29" t="s">
        <v>7603</v>
      </c>
      <c r="M872" s="29" t="s">
        <v>7603</v>
      </c>
      <c r="N872" s="29" t="s">
        <v>7603</v>
      </c>
      <c r="O872" s="29" t="s">
        <v>7603</v>
      </c>
      <c r="P872" s="29" t="s">
        <v>7603</v>
      </c>
      <c r="Q872" s="29" t="s">
        <v>7603</v>
      </c>
      <c r="R872" s="29" t="s">
        <v>7603</v>
      </c>
      <c r="S872" s="29" t="s">
        <v>7603</v>
      </c>
      <c r="T872" s="29" t="s">
        <v>7603</v>
      </c>
      <c r="U872" s="29" t="s">
        <v>7603</v>
      </c>
      <c r="V872" s="29" t="s">
        <v>7603</v>
      </c>
      <c r="W872" s="29">
        <v>28</v>
      </c>
      <c r="X872" s="29" t="s">
        <v>7603</v>
      </c>
      <c r="Y872" s="29" t="s">
        <v>7603</v>
      </c>
      <c r="Z872" s="7">
        <v>14</v>
      </c>
      <c r="AA872" s="7">
        <v>14</v>
      </c>
      <c r="AB872" s="8" t="s">
        <v>7603</v>
      </c>
      <c r="AC872" s="8" t="s">
        <v>7603</v>
      </c>
      <c r="AD872" s="8" t="s">
        <v>7603</v>
      </c>
      <c r="AE872" s="8">
        <v>28</v>
      </c>
      <c r="AF872" s="8" t="s">
        <v>7603</v>
      </c>
      <c r="AG872" s="8" t="s">
        <v>7603</v>
      </c>
      <c r="AH872" s="8" t="s">
        <v>7603</v>
      </c>
      <c r="AI872" s="9" t="s">
        <v>7603</v>
      </c>
      <c r="AJ872" s="9">
        <v>28</v>
      </c>
      <c r="AK872" s="9">
        <v>28</v>
      </c>
    </row>
    <row r="873" spans="1:37">
      <c r="A873">
        <v>2014</v>
      </c>
      <c r="B873" s="10" t="s">
        <v>4255</v>
      </c>
      <c r="C873" s="11" t="s">
        <v>4256</v>
      </c>
      <c r="D873" s="11" t="s">
        <v>11046</v>
      </c>
      <c r="E873" s="11" t="s">
        <v>4258</v>
      </c>
      <c r="F873" s="11" t="s">
        <v>4166</v>
      </c>
      <c r="G873" s="11" t="s">
        <v>13105</v>
      </c>
      <c r="H873" s="11" t="s">
        <v>7394</v>
      </c>
      <c r="I873" s="11" t="str">
        <f>INDEX(CountyList!A:A, MATCH(MID(B873, 3, 3), CountyList!B:B, 0))</f>
        <v>Saint Clair</v>
      </c>
      <c r="J873" s="29" t="s">
        <v>7603</v>
      </c>
      <c r="K873" s="29" t="s">
        <v>7603</v>
      </c>
      <c r="L873" s="29" t="s">
        <v>7603</v>
      </c>
      <c r="M873" s="29" t="s">
        <v>7603</v>
      </c>
      <c r="N873" s="29" t="s">
        <v>7603</v>
      </c>
      <c r="O873" s="29" t="s">
        <v>7603</v>
      </c>
      <c r="P873" s="29" t="s">
        <v>7603</v>
      </c>
      <c r="Q873" s="29" t="s">
        <v>7603</v>
      </c>
      <c r="R873" s="29" t="s">
        <v>7603</v>
      </c>
      <c r="S873" s="29" t="s">
        <v>7603</v>
      </c>
      <c r="T873" s="29" t="s">
        <v>7603</v>
      </c>
      <c r="U873" s="29" t="s">
        <v>7603</v>
      </c>
      <c r="V873" s="29" t="s">
        <v>7603</v>
      </c>
      <c r="W873" s="29" t="s">
        <v>7603</v>
      </c>
      <c r="X873" s="29">
        <v>106</v>
      </c>
      <c r="Y873" s="29">
        <v>51</v>
      </c>
      <c r="Z873" s="7">
        <v>78</v>
      </c>
      <c r="AA873" s="7">
        <v>79</v>
      </c>
      <c r="AB873" s="8" t="s">
        <v>7603</v>
      </c>
      <c r="AC873" s="8" t="s">
        <v>7603</v>
      </c>
      <c r="AD873" s="8">
        <v>16</v>
      </c>
      <c r="AE873" s="8">
        <v>48</v>
      </c>
      <c r="AF873" s="8" t="s">
        <v>7603</v>
      </c>
      <c r="AG873" s="8">
        <v>79</v>
      </c>
      <c r="AH873" s="8">
        <v>14</v>
      </c>
      <c r="AI873" s="9">
        <v>106</v>
      </c>
      <c r="AJ873" s="9">
        <v>51</v>
      </c>
      <c r="AK873" s="9">
        <v>157</v>
      </c>
    </row>
    <row r="874" spans="1:37">
      <c r="A874">
        <v>2014</v>
      </c>
      <c r="B874" s="10" t="s">
        <v>13106</v>
      </c>
      <c r="C874" s="11" t="s">
        <v>11048</v>
      </c>
      <c r="D874" s="11" t="s">
        <v>11050</v>
      </c>
      <c r="E874" s="11" t="s">
        <v>11051</v>
      </c>
      <c r="F874" s="11" t="s">
        <v>11052</v>
      </c>
      <c r="G874" s="11" t="s">
        <v>13107</v>
      </c>
      <c r="H874" s="11" t="s">
        <v>13108</v>
      </c>
      <c r="I874" s="11" t="str">
        <f>INDEX(CountyList!A:A, MATCH(MID(B874, 3, 3), CountyList!B:B, 0))</f>
        <v>Saint Clair</v>
      </c>
      <c r="J874" s="29" t="s">
        <v>290</v>
      </c>
      <c r="K874" s="29" t="s">
        <v>290</v>
      </c>
      <c r="L874" s="29" t="s">
        <v>290</v>
      </c>
      <c r="M874" s="29" t="s">
        <v>290</v>
      </c>
      <c r="N874" s="29" t="s">
        <v>290</v>
      </c>
      <c r="O874" s="29" t="s">
        <v>290</v>
      </c>
      <c r="P874" s="29" t="s">
        <v>290</v>
      </c>
      <c r="Q874" s="29" t="s">
        <v>290</v>
      </c>
      <c r="R874" s="29" t="s">
        <v>290</v>
      </c>
      <c r="S874" s="29" t="s">
        <v>290</v>
      </c>
      <c r="T874" s="29" t="s">
        <v>7603</v>
      </c>
      <c r="U874" s="29" t="s">
        <v>7603</v>
      </c>
      <c r="V874" s="29" t="s">
        <v>7603</v>
      </c>
      <c r="W874" s="29" t="s">
        <v>7603</v>
      </c>
      <c r="X874" s="29" t="s">
        <v>7603</v>
      </c>
      <c r="Y874" s="29" t="s">
        <v>7603</v>
      </c>
      <c r="Z874" s="7">
        <v>36</v>
      </c>
      <c r="AA874" s="7">
        <v>31</v>
      </c>
      <c r="AB874" s="8" t="s">
        <v>7603</v>
      </c>
      <c r="AC874" s="8" t="s">
        <v>7603</v>
      </c>
      <c r="AD874" s="8" t="s">
        <v>290</v>
      </c>
      <c r="AE874" s="8">
        <v>35</v>
      </c>
      <c r="AF874" s="8" t="s">
        <v>7603</v>
      </c>
      <c r="AG874" s="8">
        <v>24</v>
      </c>
      <c r="AH874" s="8" t="s">
        <v>290</v>
      </c>
      <c r="AI874" s="9">
        <v>67</v>
      </c>
      <c r="AJ874" s="9" t="s">
        <v>7603</v>
      </c>
      <c r="AK874" s="9">
        <v>67</v>
      </c>
    </row>
    <row r="875" spans="1:37">
      <c r="A875">
        <v>2014</v>
      </c>
      <c r="B875" s="10" t="s">
        <v>13109</v>
      </c>
      <c r="C875" s="11" t="s">
        <v>11055</v>
      </c>
      <c r="D875" s="11" t="s">
        <v>11057</v>
      </c>
      <c r="E875" s="11" t="s">
        <v>11058</v>
      </c>
      <c r="F875" s="11" t="s">
        <v>4166</v>
      </c>
      <c r="G875" s="11" t="s">
        <v>13110</v>
      </c>
      <c r="H875" s="11" t="s">
        <v>13111</v>
      </c>
      <c r="I875" s="11" t="str">
        <f>INDEX(CountyList!A:A, MATCH(MID(B875, 3, 3), CountyList!B:B, 0))</f>
        <v>Saint Clair</v>
      </c>
      <c r="J875" s="29">
        <v>23</v>
      </c>
      <c r="K875" s="29" t="s">
        <v>290</v>
      </c>
      <c r="L875" s="29" t="s">
        <v>7603</v>
      </c>
      <c r="M875" s="29" t="s">
        <v>7603</v>
      </c>
      <c r="N875" s="29" t="s">
        <v>7603</v>
      </c>
      <c r="O875" s="29" t="s">
        <v>7603</v>
      </c>
      <c r="P875" s="29" t="s">
        <v>7603</v>
      </c>
      <c r="Q875" s="29" t="s">
        <v>7603</v>
      </c>
      <c r="R875" s="29" t="s">
        <v>7603</v>
      </c>
      <c r="S875" s="29" t="s">
        <v>7603</v>
      </c>
      <c r="T875" s="29" t="s">
        <v>7603</v>
      </c>
      <c r="U875" s="29" t="s">
        <v>7603</v>
      </c>
      <c r="V875" s="29" t="s">
        <v>7603</v>
      </c>
      <c r="W875" s="29" t="s">
        <v>7603</v>
      </c>
      <c r="X875" s="29" t="s">
        <v>7603</v>
      </c>
      <c r="Y875" s="29" t="s">
        <v>7603</v>
      </c>
      <c r="Z875" s="7">
        <v>16</v>
      </c>
      <c r="AA875" s="7">
        <v>11</v>
      </c>
      <c r="AB875" s="8" t="s">
        <v>7603</v>
      </c>
      <c r="AC875" s="8" t="s">
        <v>7603</v>
      </c>
      <c r="AD875" s="8" t="s">
        <v>290</v>
      </c>
      <c r="AE875" s="8" t="s">
        <v>7603</v>
      </c>
      <c r="AF875" s="8" t="s">
        <v>7603</v>
      </c>
      <c r="AG875" s="8">
        <v>22</v>
      </c>
      <c r="AH875" s="8" t="s">
        <v>290</v>
      </c>
      <c r="AI875" s="9">
        <v>27</v>
      </c>
      <c r="AJ875" s="9" t="s">
        <v>7603</v>
      </c>
      <c r="AK875" s="9">
        <v>27</v>
      </c>
    </row>
    <row r="876" spans="1:37">
      <c r="A876">
        <v>2014</v>
      </c>
      <c r="B876" s="10" t="s">
        <v>4259</v>
      </c>
      <c r="C876" s="11" t="s">
        <v>4162</v>
      </c>
      <c r="D876" s="11" t="s">
        <v>11062</v>
      </c>
      <c r="E876" s="11" t="s">
        <v>4261</v>
      </c>
      <c r="F876" s="11" t="s">
        <v>4262</v>
      </c>
      <c r="G876" s="11" t="s">
        <v>13112</v>
      </c>
      <c r="H876" s="11" t="s">
        <v>7397</v>
      </c>
      <c r="I876" s="11" t="str">
        <f>INDEX(CountyList!A:A, MATCH(MID(B876, 3, 3), CountyList!B:B, 0))</f>
        <v>Sangamon</v>
      </c>
      <c r="J876" s="29">
        <v>60</v>
      </c>
      <c r="K876" s="29">
        <v>43</v>
      </c>
      <c r="L876" s="29">
        <v>38</v>
      </c>
      <c r="M876" s="29">
        <v>50</v>
      </c>
      <c r="N876" s="29">
        <v>43</v>
      </c>
      <c r="O876" s="29">
        <v>48</v>
      </c>
      <c r="P876" s="29">
        <v>49</v>
      </c>
      <c r="Q876" s="29">
        <v>40</v>
      </c>
      <c r="R876" s="29">
        <v>60</v>
      </c>
      <c r="S876" s="29">
        <v>45</v>
      </c>
      <c r="T876" s="29" t="s">
        <v>7603</v>
      </c>
      <c r="U876" s="29" t="s">
        <v>7603</v>
      </c>
      <c r="V876" s="29" t="s">
        <v>7603</v>
      </c>
      <c r="W876" s="29" t="s">
        <v>7603</v>
      </c>
      <c r="X876" s="29">
        <v>23</v>
      </c>
      <c r="Y876" s="29" t="s">
        <v>7603</v>
      </c>
      <c r="Z876" s="7">
        <v>259</v>
      </c>
      <c r="AA876" s="7">
        <v>240</v>
      </c>
      <c r="AB876" s="8" t="s">
        <v>290</v>
      </c>
      <c r="AC876" s="8" t="s">
        <v>7603</v>
      </c>
      <c r="AD876" s="8" t="s">
        <v>290</v>
      </c>
      <c r="AE876" s="8" t="s">
        <v>290</v>
      </c>
      <c r="AF876" s="8" t="s">
        <v>7603</v>
      </c>
      <c r="AG876" s="8">
        <v>470</v>
      </c>
      <c r="AH876" s="8">
        <v>15</v>
      </c>
      <c r="AI876" s="9">
        <v>499</v>
      </c>
      <c r="AJ876" s="9" t="s">
        <v>7603</v>
      </c>
      <c r="AK876" s="9">
        <v>499</v>
      </c>
    </row>
    <row r="877" spans="1:37">
      <c r="A877">
        <v>2014</v>
      </c>
      <c r="B877" s="10" t="s">
        <v>13113</v>
      </c>
      <c r="C877" s="11" t="s">
        <v>11064</v>
      </c>
      <c r="D877" s="11" t="s">
        <v>11066</v>
      </c>
      <c r="E877" s="11" t="s">
        <v>11067</v>
      </c>
      <c r="F877" s="11" t="s">
        <v>4262</v>
      </c>
      <c r="G877" s="11" t="s">
        <v>13114</v>
      </c>
      <c r="H877" s="11" t="s">
        <v>13115</v>
      </c>
      <c r="I877" s="11" t="str">
        <f>INDEX(CountyList!A:A, MATCH(MID(B877, 3, 3), CountyList!B:B, 0))</f>
        <v>Sangamon</v>
      </c>
      <c r="J877" s="29">
        <v>20</v>
      </c>
      <c r="K877" s="29">
        <v>15</v>
      </c>
      <c r="L877" s="29">
        <v>18</v>
      </c>
      <c r="M877" s="29">
        <v>11</v>
      </c>
      <c r="N877" s="29" t="s">
        <v>290</v>
      </c>
      <c r="O877" s="29">
        <v>12</v>
      </c>
      <c r="P877" s="29">
        <v>18</v>
      </c>
      <c r="Q877" s="29">
        <v>16</v>
      </c>
      <c r="R877" s="29">
        <v>17</v>
      </c>
      <c r="S877" s="29">
        <v>15</v>
      </c>
      <c r="T877" s="29" t="s">
        <v>7603</v>
      </c>
      <c r="U877" s="29" t="s">
        <v>7603</v>
      </c>
      <c r="V877" s="29" t="s">
        <v>7603</v>
      </c>
      <c r="W877" s="29" t="s">
        <v>7603</v>
      </c>
      <c r="X877" s="29" t="s">
        <v>290</v>
      </c>
      <c r="Y877" s="29" t="s">
        <v>7603</v>
      </c>
      <c r="Z877" s="7">
        <v>82</v>
      </c>
      <c r="AA877" s="7">
        <v>70</v>
      </c>
      <c r="AB877" s="8" t="s">
        <v>7603</v>
      </c>
      <c r="AC877" s="8" t="s">
        <v>7603</v>
      </c>
      <c r="AD877" s="8" t="s">
        <v>290</v>
      </c>
      <c r="AE877" s="8">
        <v>15</v>
      </c>
      <c r="AF877" s="8" t="s">
        <v>7603</v>
      </c>
      <c r="AG877" s="8">
        <v>115</v>
      </c>
      <c r="AH877" s="8">
        <v>21</v>
      </c>
      <c r="AI877" s="9">
        <v>152</v>
      </c>
      <c r="AJ877" s="9" t="s">
        <v>7603</v>
      </c>
      <c r="AK877" s="9">
        <v>152</v>
      </c>
    </row>
    <row r="878" spans="1:37">
      <c r="A878">
        <v>2014</v>
      </c>
      <c r="B878" s="10" t="s">
        <v>4264</v>
      </c>
      <c r="C878" s="11" t="s">
        <v>2217</v>
      </c>
      <c r="D878" s="11" t="s">
        <v>13116</v>
      </c>
      <c r="E878" s="11" t="s">
        <v>4266</v>
      </c>
      <c r="F878" s="11" t="s">
        <v>4262</v>
      </c>
      <c r="G878" s="11" t="s">
        <v>13117</v>
      </c>
      <c r="H878" s="11" t="s">
        <v>7400</v>
      </c>
      <c r="I878" s="11" t="str">
        <f>INDEX(CountyList!A:A, MATCH(MID(B878, 3, 3), CountyList!B:B, 0))</f>
        <v>Sangamon</v>
      </c>
      <c r="J878" s="29">
        <v>76</v>
      </c>
      <c r="K878" s="29">
        <v>24</v>
      </c>
      <c r="L878" s="29">
        <v>31</v>
      </c>
      <c r="M878" s="29">
        <v>28</v>
      </c>
      <c r="N878" s="29">
        <v>36</v>
      </c>
      <c r="O878" s="29">
        <v>43</v>
      </c>
      <c r="P878" s="29">
        <v>38</v>
      </c>
      <c r="Q878" s="29">
        <v>41</v>
      </c>
      <c r="R878" s="29">
        <v>56</v>
      </c>
      <c r="S878" s="29">
        <v>39</v>
      </c>
      <c r="T878" s="29" t="s">
        <v>7603</v>
      </c>
      <c r="U878" s="29" t="s">
        <v>7603</v>
      </c>
      <c r="V878" s="29" t="s">
        <v>7603</v>
      </c>
      <c r="W878" s="29" t="s">
        <v>7603</v>
      </c>
      <c r="X878" s="29" t="s">
        <v>7603</v>
      </c>
      <c r="Y878" s="29" t="s">
        <v>7603</v>
      </c>
      <c r="Z878" s="7">
        <v>204</v>
      </c>
      <c r="AA878" s="7">
        <v>208</v>
      </c>
      <c r="AB878" s="8">
        <v>387</v>
      </c>
      <c r="AC878" s="8" t="s">
        <v>290</v>
      </c>
      <c r="AD878" s="8" t="s">
        <v>290</v>
      </c>
      <c r="AE878" s="8" t="s">
        <v>290</v>
      </c>
      <c r="AF878" s="8" t="s">
        <v>7603</v>
      </c>
      <c r="AG878" s="8" t="s">
        <v>7603</v>
      </c>
      <c r="AH878" s="8" t="s">
        <v>290</v>
      </c>
      <c r="AI878" s="9">
        <v>412</v>
      </c>
      <c r="AJ878" s="9" t="s">
        <v>7603</v>
      </c>
      <c r="AK878" s="9">
        <v>412</v>
      </c>
    </row>
    <row r="879" spans="1:37">
      <c r="A879">
        <v>2014</v>
      </c>
      <c r="B879" s="10" t="s">
        <v>4267</v>
      </c>
      <c r="C879" s="11" t="s">
        <v>4268</v>
      </c>
      <c r="D879" s="11" t="s">
        <v>7401</v>
      </c>
      <c r="E879" s="11" t="s">
        <v>4271</v>
      </c>
      <c r="F879" s="11" t="s">
        <v>4262</v>
      </c>
      <c r="G879" s="11" t="s">
        <v>13118</v>
      </c>
      <c r="H879" s="11" t="s">
        <v>7403</v>
      </c>
      <c r="I879" s="11" t="str">
        <f>INDEX(CountyList!A:A, MATCH(MID(B879, 3, 3), CountyList!B:B, 0))</f>
        <v>Sangamon</v>
      </c>
      <c r="J879" s="29" t="s">
        <v>7603</v>
      </c>
      <c r="K879" s="29">
        <v>44</v>
      </c>
      <c r="L879" s="29">
        <v>39</v>
      </c>
      <c r="M879" s="29">
        <v>43</v>
      </c>
      <c r="N879" s="29">
        <v>37</v>
      </c>
      <c r="O879" s="29">
        <v>40</v>
      </c>
      <c r="P879" s="29">
        <v>35</v>
      </c>
      <c r="Q879" s="29">
        <v>33</v>
      </c>
      <c r="R879" s="29">
        <v>46</v>
      </c>
      <c r="S879" s="29">
        <v>31</v>
      </c>
      <c r="T879" s="29" t="s">
        <v>7603</v>
      </c>
      <c r="U879" s="29" t="s">
        <v>7603</v>
      </c>
      <c r="V879" s="29" t="s">
        <v>7603</v>
      </c>
      <c r="W879" s="29" t="s">
        <v>7603</v>
      </c>
      <c r="X879" s="29">
        <v>26</v>
      </c>
      <c r="Y879" s="29" t="s">
        <v>7603</v>
      </c>
      <c r="Z879" s="7">
        <v>192</v>
      </c>
      <c r="AA879" s="7">
        <v>182</v>
      </c>
      <c r="AB879" s="8">
        <v>12</v>
      </c>
      <c r="AC879" s="8" t="s">
        <v>7603</v>
      </c>
      <c r="AD879" s="8">
        <v>17</v>
      </c>
      <c r="AE879" s="8">
        <v>17</v>
      </c>
      <c r="AF879" s="8" t="s">
        <v>290</v>
      </c>
      <c r="AG879" s="8">
        <v>300</v>
      </c>
      <c r="AH879" s="8">
        <v>26</v>
      </c>
      <c r="AI879" s="9">
        <v>374</v>
      </c>
      <c r="AJ879" s="9" t="s">
        <v>7603</v>
      </c>
      <c r="AK879" s="9">
        <v>374</v>
      </c>
    </row>
    <row r="880" spans="1:37">
      <c r="A880">
        <v>2014</v>
      </c>
      <c r="B880" s="10" t="s">
        <v>4279</v>
      </c>
      <c r="C880" s="11" t="s">
        <v>4280</v>
      </c>
      <c r="D880" s="11" t="s">
        <v>11080</v>
      </c>
      <c r="E880" s="11" t="s">
        <v>4283</v>
      </c>
      <c r="F880" s="11" t="s">
        <v>4262</v>
      </c>
      <c r="G880" s="11" t="s">
        <v>13119</v>
      </c>
      <c r="H880" s="11" t="s">
        <v>7411</v>
      </c>
      <c r="I880" s="11" t="str">
        <f>INDEX(CountyList!A:A, MATCH(MID(B880, 3, 3), CountyList!B:B, 0))</f>
        <v>Sangamon</v>
      </c>
      <c r="J880" s="29" t="s">
        <v>7603</v>
      </c>
      <c r="K880" s="29" t="s">
        <v>7603</v>
      </c>
      <c r="L880" s="29" t="s">
        <v>7603</v>
      </c>
      <c r="M880" s="29" t="s">
        <v>7603</v>
      </c>
      <c r="N880" s="29" t="s">
        <v>7603</v>
      </c>
      <c r="O880" s="29" t="s">
        <v>7603</v>
      </c>
      <c r="P880" s="29" t="s">
        <v>7603</v>
      </c>
      <c r="Q880" s="29" t="s">
        <v>7603</v>
      </c>
      <c r="R880" s="29" t="s">
        <v>7603</v>
      </c>
      <c r="S880" s="29" t="s">
        <v>7603</v>
      </c>
      <c r="T880" s="29">
        <v>50</v>
      </c>
      <c r="U880" s="29">
        <v>46</v>
      </c>
      <c r="V880" s="29">
        <v>39</v>
      </c>
      <c r="W880" s="29">
        <v>43</v>
      </c>
      <c r="X880" s="29" t="s">
        <v>7603</v>
      </c>
      <c r="Y880" s="29" t="s">
        <v>7603</v>
      </c>
      <c r="Z880" s="7">
        <v>86</v>
      </c>
      <c r="AA880" s="7">
        <v>92</v>
      </c>
      <c r="AB880" s="8" t="s">
        <v>7603</v>
      </c>
      <c r="AC880" s="8" t="s">
        <v>7603</v>
      </c>
      <c r="AD880" s="8" t="s">
        <v>290</v>
      </c>
      <c r="AE880" s="8" t="s">
        <v>290</v>
      </c>
      <c r="AF880" s="8" t="s">
        <v>7603</v>
      </c>
      <c r="AG880" s="8">
        <v>162</v>
      </c>
      <c r="AH880" s="8">
        <v>12</v>
      </c>
      <c r="AI880" s="9" t="s">
        <v>7603</v>
      </c>
      <c r="AJ880" s="9">
        <v>178</v>
      </c>
      <c r="AK880" s="9">
        <v>178</v>
      </c>
    </row>
    <row r="881" spans="1:37">
      <c r="A881">
        <v>2014</v>
      </c>
      <c r="B881" s="10" t="s">
        <v>4285</v>
      </c>
      <c r="C881" s="11" t="s">
        <v>3769</v>
      </c>
      <c r="D881" s="11" t="s">
        <v>7412</v>
      </c>
      <c r="E881" s="11" t="s">
        <v>4286</v>
      </c>
      <c r="F881" s="11" t="s">
        <v>4262</v>
      </c>
      <c r="G881" s="11" t="s">
        <v>13120</v>
      </c>
      <c r="H881" s="11" t="s">
        <v>7414</v>
      </c>
      <c r="I881" s="11" t="str">
        <f>INDEX(CountyList!A:A, MATCH(MID(B881, 3, 3), CountyList!B:B, 0))</f>
        <v>Sangamon</v>
      </c>
      <c r="J881" s="29" t="s">
        <v>7603</v>
      </c>
      <c r="K881" s="29" t="s">
        <v>7603</v>
      </c>
      <c r="L881" s="29" t="s">
        <v>7603</v>
      </c>
      <c r="M881" s="29" t="s">
        <v>7603</v>
      </c>
      <c r="N881" s="29" t="s">
        <v>7603</v>
      </c>
      <c r="O881" s="29" t="s">
        <v>7603</v>
      </c>
      <c r="P881" s="29" t="s">
        <v>7603</v>
      </c>
      <c r="Q881" s="29" t="s">
        <v>7603</v>
      </c>
      <c r="R881" s="29" t="s">
        <v>7603</v>
      </c>
      <c r="S881" s="29" t="s">
        <v>7603</v>
      </c>
      <c r="T881" s="29" t="s">
        <v>7603</v>
      </c>
      <c r="U881" s="29" t="s">
        <v>7603</v>
      </c>
      <c r="V881" s="29" t="s">
        <v>7603</v>
      </c>
      <c r="W881" s="29" t="s">
        <v>7603</v>
      </c>
      <c r="X881" s="29">
        <v>65</v>
      </c>
      <c r="Y881" s="29" t="s">
        <v>7603</v>
      </c>
      <c r="Z881" s="7">
        <v>26</v>
      </c>
      <c r="AA881" s="7">
        <v>39</v>
      </c>
      <c r="AB881" s="8" t="s">
        <v>7603</v>
      </c>
      <c r="AC881" s="8" t="s">
        <v>7603</v>
      </c>
      <c r="AD881" s="8" t="s">
        <v>290</v>
      </c>
      <c r="AE881" s="8" t="s">
        <v>290</v>
      </c>
      <c r="AF881" s="8" t="s">
        <v>7603</v>
      </c>
      <c r="AG881" s="8">
        <v>50</v>
      </c>
      <c r="AH881" s="8">
        <v>10</v>
      </c>
      <c r="AI881" s="9">
        <v>65</v>
      </c>
      <c r="AJ881" s="9" t="s">
        <v>7603</v>
      </c>
      <c r="AK881" s="9">
        <v>65</v>
      </c>
    </row>
    <row r="882" spans="1:37">
      <c r="A882">
        <v>2014</v>
      </c>
      <c r="B882" s="10" t="s">
        <v>4287</v>
      </c>
      <c r="C882" s="11" t="s">
        <v>4288</v>
      </c>
      <c r="D882" s="11" t="s">
        <v>11086</v>
      </c>
      <c r="E882" s="11" t="s">
        <v>4290</v>
      </c>
      <c r="F882" s="11" t="s">
        <v>4262</v>
      </c>
      <c r="G882" s="11" t="s">
        <v>13121</v>
      </c>
      <c r="H882" s="11" t="s">
        <v>7417</v>
      </c>
      <c r="I882" s="11" t="str">
        <f>INDEX(CountyList!A:A, MATCH(MID(B882, 3, 3), CountyList!B:B, 0))</f>
        <v>Sangamon</v>
      </c>
      <c r="J882" s="29">
        <v>35</v>
      </c>
      <c r="K882" s="29">
        <v>29</v>
      </c>
      <c r="L882" s="29">
        <v>24</v>
      </c>
      <c r="M882" s="29">
        <v>24</v>
      </c>
      <c r="N882" s="29">
        <v>22</v>
      </c>
      <c r="O882" s="29">
        <v>20</v>
      </c>
      <c r="P882" s="29">
        <v>28</v>
      </c>
      <c r="Q882" s="29">
        <v>18</v>
      </c>
      <c r="R882" s="29">
        <v>14</v>
      </c>
      <c r="S882" s="29">
        <v>29</v>
      </c>
      <c r="T882" s="29" t="s">
        <v>7603</v>
      </c>
      <c r="U882" s="29" t="s">
        <v>7603</v>
      </c>
      <c r="V882" s="29" t="s">
        <v>7603</v>
      </c>
      <c r="W882" s="29" t="s">
        <v>7603</v>
      </c>
      <c r="X882" s="29" t="s">
        <v>7603</v>
      </c>
      <c r="Y882" s="29" t="s">
        <v>7603</v>
      </c>
      <c r="Z882" s="7">
        <v>122</v>
      </c>
      <c r="AA882" s="7">
        <v>121</v>
      </c>
      <c r="AB882" s="8" t="s">
        <v>290</v>
      </c>
      <c r="AC882" s="8" t="s">
        <v>7603</v>
      </c>
      <c r="AD882" s="8" t="s">
        <v>290</v>
      </c>
      <c r="AE882" s="8" t="s">
        <v>290</v>
      </c>
      <c r="AF882" s="8" t="s">
        <v>290</v>
      </c>
      <c r="AG882" s="8">
        <v>225</v>
      </c>
      <c r="AH882" s="8" t="s">
        <v>290</v>
      </c>
      <c r="AI882" s="9">
        <v>243</v>
      </c>
      <c r="AJ882" s="9" t="s">
        <v>7603</v>
      </c>
      <c r="AK882" s="9">
        <v>243</v>
      </c>
    </row>
    <row r="883" spans="1:37">
      <c r="A883">
        <v>2014</v>
      </c>
      <c r="B883" s="10" t="s">
        <v>4291</v>
      </c>
      <c r="C883" s="11" t="s">
        <v>4292</v>
      </c>
      <c r="D883" s="11" t="s">
        <v>11089</v>
      </c>
      <c r="E883" s="11" t="s">
        <v>4295</v>
      </c>
      <c r="F883" s="11" t="s">
        <v>4262</v>
      </c>
      <c r="G883" s="11" t="s">
        <v>13122</v>
      </c>
      <c r="H883" s="11" t="s">
        <v>7420</v>
      </c>
      <c r="I883" s="11" t="str">
        <f>INDEX(CountyList!A:A, MATCH(MID(B883, 3, 3), CountyList!B:B, 0))</f>
        <v>Sangamon</v>
      </c>
      <c r="J883" s="29">
        <v>51</v>
      </c>
      <c r="K883" s="29">
        <v>24</v>
      </c>
      <c r="L883" s="29">
        <v>20</v>
      </c>
      <c r="M883" s="29">
        <v>23</v>
      </c>
      <c r="N883" s="29">
        <v>11</v>
      </c>
      <c r="O883" s="29">
        <v>23</v>
      </c>
      <c r="P883" s="29">
        <v>17</v>
      </c>
      <c r="Q883" s="29">
        <v>18</v>
      </c>
      <c r="R883" s="29">
        <v>24</v>
      </c>
      <c r="S883" s="29">
        <v>12</v>
      </c>
      <c r="T883" s="29" t="s">
        <v>7603</v>
      </c>
      <c r="U883" s="29" t="s">
        <v>7603</v>
      </c>
      <c r="V883" s="29" t="s">
        <v>7603</v>
      </c>
      <c r="W883" s="29" t="s">
        <v>7603</v>
      </c>
      <c r="X883" s="29">
        <v>11</v>
      </c>
      <c r="Y883" s="29" t="s">
        <v>7603</v>
      </c>
      <c r="Z883" s="7">
        <v>108</v>
      </c>
      <c r="AA883" s="7">
        <v>126</v>
      </c>
      <c r="AB883" s="8" t="s">
        <v>7603</v>
      </c>
      <c r="AC883" s="8" t="s">
        <v>7603</v>
      </c>
      <c r="AD883" s="8" t="s">
        <v>290</v>
      </c>
      <c r="AE883" s="8" t="s">
        <v>290</v>
      </c>
      <c r="AF883" s="8" t="s">
        <v>290</v>
      </c>
      <c r="AG883" s="8">
        <v>217</v>
      </c>
      <c r="AH883" s="8" t="s">
        <v>290</v>
      </c>
      <c r="AI883" s="9">
        <v>234</v>
      </c>
      <c r="AJ883" s="9" t="s">
        <v>7603</v>
      </c>
      <c r="AK883" s="9">
        <v>234</v>
      </c>
    </row>
    <row r="884" spans="1:37">
      <c r="A884">
        <v>2014</v>
      </c>
      <c r="B884" s="10" t="s">
        <v>4296</v>
      </c>
      <c r="C884" s="11" t="s">
        <v>4297</v>
      </c>
      <c r="D884" s="11" t="s">
        <v>11092</v>
      </c>
      <c r="E884" s="11" t="s">
        <v>4300</v>
      </c>
      <c r="F884" s="11" t="s">
        <v>4262</v>
      </c>
      <c r="G884" s="11" t="s">
        <v>13123</v>
      </c>
      <c r="H884" s="11" t="s">
        <v>7423</v>
      </c>
      <c r="I884" s="11" t="str">
        <f>INDEX(CountyList!A:A, MATCH(MID(B884, 3, 3), CountyList!B:B, 0))</f>
        <v>Sangamon</v>
      </c>
      <c r="J884" s="29" t="s">
        <v>7603</v>
      </c>
      <c r="K884" s="29" t="s">
        <v>7603</v>
      </c>
      <c r="L884" s="29" t="s">
        <v>7603</v>
      </c>
      <c r="M884" s="29" t="s">
        <v>7603</v>
      </c>
      <c r="N884" s="29" t="s">
        <v>7603</v>
      </c>
      <c r="O884" s="29" t="s">
        <v>7603</v>
      </c>
      <c r="P884" s="29" t="s">
        <v>7603</v>
      </c>
      <c r="Q884" s="29" t="s">
        <v>7603</v>
      </c>
      <c r="R884" s="29" t="s">
        <v>7603</v>
      </c>
      <c r="S884" s="29" t="s">
        <v>7603</v>
      </c>
      <c r="T884" s="29">
        <v>173</v>
      </c>
      <c r="U884" s="29">
        <v>197</v>
      </c>
      <c r="V884" s="29">
        <v>186</v>
      </c>
      <c r="W884" s="29">
        <v>214</v>
      </c>
      <c r="X884" s="29" t="s">
        <v>7603</v>
      </c>
      <c r="Y884" s="29" t="s">
        <v>7603</v>
      </c>
      <c r="Z884" s="7">
        <v>370</v>
      </c>
      <c r="AA884" s="7">
        <v>400</v>
      </c>
      <c r="AB884" s="8">
        <v>13</v>
      </c>
      <c r="AC884" s="8" t="s">
        <v>290</v>
      </c>
      <c r="AD884" s="8">
        <v>27</v>
      </c>
      <c r="AE884" s="8">
        <v>25</v>
      </c>
      <c r="AF884" s="8">
        <v>11</v>
      </c>
      <c r="AG884" s="8">
        <v>675</v>
      </c>
      <c r="AH884" s="8">
        <v>16</v>
      </c>
      <c r="AI884" s="9" t="s">
        <v>7603</v>
      </c>
      <c r="AJ884" s="9">
        <v>770</v>
      </c>
      <c r="AK884" s="9">
        <v>770</v>
      </c>
    </row>
    <row r="885" spans="1:37">
      <c r="A885">
        <v>2014</v>
      </c>
      <c r="B885" s="10" t="s">
        <v>4301</v>
      </c>
      <c r="C885" s="11" t="s">
        <v>1436</v>
      </c>
      <c r="D885" s="11" t="s">
        <v>11095</v>
      </c>
      <c r="E885" s="11" t="s">
        <v>4303</v>
      </c>
      <c r="F885" s="11" t="s">
        <v>4262</v>
      </c>
      <c r="G885" s="11" t="s">
        <v>13124</v>
      </c>
      <c r="H885" s="11" t="s">
        <v>7426</v>
      </c>
      <c r="I885" s="11" t="str">
        <f>INDEX(CountyList!A:A, MATCH(MID(B885, 3, 3), CountyList!B:B, 0))</f>
        <v>Sangamon</v>
      </c>
      <c r="J885" s="29">
        <v>45</v>
      </c>
      <c r="K885" s="29">
        <v>41</v>
      </c>
      <c r="L885" s="29">
        <v>31</v>
      </c>
      <c r="M885" s="29">
        <v>32</v>
      </c>
      <c r="N885" s="29">
        <v>45</v>
      </c>
      <c r="O885" s="29">
        <v>39</v>
      </c>
      <c r="P885" s="29">
        <v>45</v>
      </c>
      <c r="Q885" s="29">
        <v>40</v>
      </c>
      <c r="R885" s="29">
        <v>48</v>
      </c>
      <c r="S885" s="29">
        <v>36</v>
      </c>
      <c r="T885" s="29" t="s">
        <v>7603</v>
      </c>
      <c r="U885" s="29" t="s">
        <v>7603</v>
      </c>
      <c r="V885" s="29" t="s">
        <v>7603</v>
      </c>
      <c r="W885" s="29" t="s">
        <v>7603</v>
      </c>
      <c r="X885" s="29" t="s">
        <v>7603</v>
      </c>
      <c r="Y885" s="29" t="s">
        <v>7603</v>
      </c>
      <c r="Z885" s="7">
        <v>198</v>
      </c>
      <c r="AA885" s="7">
        <v>204</v>
      </c>
      <c r="AB885" s="8">
        <v>23</v>
      </c>
      <c r="AC885" s="8" t="s">
        <v>7603</v>
      </c>
      <c r="AD885" s="8" t="s">
        <v>290</v>
      </c>
      <c r="AE885" s="8" t="s">
        <v>290</v>
      </c>
      <c r="AF885" s="8" t="s">
        <v>290</v>
      </c>
      <c r="AG885" s="8">
        <v>355</v>
      </c>
      <c r="AH885" s="8">
        <v>12</v>
      </c>
      <c r="AI885" s="9">
        <v>402</v>
      </c>
      <c r="AJ885" s="9" t="s">
        <v>7603</v>
      </c>
      <c r="AK885" s="9">
        <v>402</v>
      </c>
    </row>
    <row r="886" spans="1:37">
      <c r="A886">
        <v>2014</v>
      </c>
      <c r="B886" s="10" t="s">
        <v>4304</v>
      </c>
      <c r="C886" s="11" t="s">
        <v>4305</v>
      </c>
      <c r="D886" s="11" t="s">
        <v>11098</v>
      </c>
      <c r="E886" s="11" t="s">
        <v>4307</v>
      </c>
      <c r="F886" s="11" t="s">
        <v>4262</v>
      </c>
      <c r="G886" s="11" t="s">
        <v>13125</v>
      </c>
      <c r="H886" s="11" t="s">
        <v>7429</v>
      </c>
      <c r="I886" s="11" t="str">
        <f>INDEX(CountyList!A:A, MATCH(MID(B886, 3, 3), CountyList!B:B, 0))</f>
        <v>Sangamon</v>
      </c>
      <c r="J886" s="29">
        <v>36</v>
      </c>
      <c r="K886" s="29">
        <v>10</v>
      </c>
      <c r="L886" s="29">
        <v>24</v>
      </c>
      <c r="M886" s="29">
        <v>16</v>
      </c>
      <c r="N886" s="29">
        <v>15</v>
      </c>
      <c r="O886" s="29">
        <v>17</v>
      </c>
      <c r="P886" s="29">
        <v>20</v>
      </c>
      <c r="Q886" s="29">
        <v>25</v>
      </c>
      <c r="R886" s="29" t="s">
        <v>290</v>
      </c>
      <c r="S886" s="29">
        <v>15</v>
      </c>
      <c r="T886" s="29" t="s">
        <v>7603</v>
      </c>
      <c r="U886" s="29" t="s">
        <v>7603</v>
      </c>
      <c r="V886" s="29" t="s">
        <v>7603</v>
      </c>
      <c r="W886" s="29" t="s">
        <v>7603</v>
      </c>
      <c r="X886" s="29" t="s">
        <v>7603</v>
      </c>
      <c r="Y886" s="29" t="s">
        <v>7603</v>
      </c>
      <c r="Z886" s="7">
        <v>97</v>
      </c>
      <c r="AA886" s="7">
        <v>88</v>
      </c>
      <c r="AB886" s="8" t="s">
        <v>290</v>
      </c>
      <c r="AC886" s="8" t="s">
        <v>7603</v>
      </c>
      <c r="AD886" s="8" t="s">
        <v>290</v>
      </c>
      <c r="AE886" s="8" t="s">
        <v>290</v>
      </c>
      <c r="AF886" s="8" t="s">
        <v>7603</v>
      </c>
      <c r="AG886" s="8">
        <v>163</v>
      </c>
      <c r="AH886" s="8">
        <v>10</v>
      </c>
      <c r="AI886" s="9">
        <v>185</v>
      </c>
      <c r="AJ886" s="9" t="s">
        <v>7603</v>
      </c>
      <c r="AK886" s="9">
        <v>185</v>
      </c>
    </row>
    <row r="887" spans="1:37">
      <c r="A887">
        <v>2014</v>
      </c>
      <c r="B887" s="10" t="s">
        <v>4308</v>
      </c>
      <c r="C887" s="11" t="s">
        <v>4309</v>
      </c>
      <c r="D887" s="11" t="s">
        <v>11101</v>
      </c>
      <c r="E887" s="11" t="s">
        <v>4310</v>
      </c>
      <c r="F887" s="11" t="s">
        <v>4262</v>
      </c>
      <c r="G887" s="11" t="s">
        <v>13126</v>
      </c>
      <c r="H887" s="11" t="s">
        <v>7432</v>
      </c>
      <c r="I887" s="11" t="str">
        <f>INDEX(CountyList!A:A, MATCH(MID(B887, 3, 3), CountyList!B:B, 0))</f>
        <v>Sangamon</v>
      </c>
      <c r="J887" s="29">
        <v>19</v>
      </c>
      <c r="K887" s="29">
        <v>10</v>
      </c>
      <c r="L887" s="29">
        <v>10</v>
      </c>
      <c r="M887" s="29" t="s">
        <v>290</v>
      </c>
      <c r="N887" s="29" t="s">
        <v>290</v>
      </c>
      <c r="O887" s="29" t="s">
        <v>290</v>
      </c>
      <c r="P887" s="29" t="s">
        <v>290</v>
      </c>
      <c r="Q887" s="29" t="s">
        <v>7603</v>
      </c>
      <c r="R887" s="29" t="s">
        <v>7603</v>
      </c>
      <c r="S887" s="29" t="s">
        <v>7603</v>
      </c>
      <c r="T887" s="29" t="s">
        <v>7603</v>
      </c>
      <c r="U887" s="29" t="s">
        <v>7603</v>
      </c>
      <c r="V887" s="29" t="s">
        <v>7603</v>
      </c>
      <c r="W887" s="29" t="s">
        <v>7603</v>
      </c>
      <c r="X887" s="29" t="s">
        <v>7603</v>
      </c>
      <c r="Y887" s="29" t="s">
        <v>7603</v>
      </c>
      <c r="Z887" s="7">
        <v>33</v>
      </c>
      <c r="AA887" s="7">
        <v>33</v>
      </c>
      <c r="AB887" s="8" t="s">
        <v>7603</v>
      </c>
      <c r="AC887" s="8" t="s">
        <v>7603</v>
      </c>
      <c r="AD887" s="8" t="s">
        <v>7603</v>
      </c>
      <c r="AE887" s="8">
        <v>56</v>
      </c>
      <c r="AF887" s="8" t="s">
        <v>7603</v>
      </c>
      <c r="AG887" s="8" t="s">
        <v>290</v>
      </c>
      <c r="AH887" s="8" t="s">
        <v>290</v>
      </c>
      <c r="AI887" s="9">
        <v>66</v>
      </c>
      <c r="AJ887" s="9" t="s">
        <v>7603</v>
      </c>
      <c r="AK887" s="9">
        <v>66</v>
      </c>
    </row>
    <row r="888" spans="1:37">
      <c r="A888">
        <v>2014</v>
      </c>
      <c r="B888" s="10" t="s">
        <v>13127</v>
      </c>
      <c r="C888" s="11" t="s">
        <v>11103</v>
      </c>
      <c r="D888" s="11" t="s">
        <v>11105</v>
      </c>
      <c r="E888" s="11" t="s">
        <v>11106</v>
      </c>
      <c r="F888" s="11" t="s">
        <v>4262</v>
      </c>
      <c r="G888" s="11" t="s">
        <v>13128</v>
      </c>
      <c r="H888" s="11" t="s">
        <v>13129</v>
      </c>
      <c r="I888" s="11" t="str">
        <f>INDEX(CountyList!A:A, MATCH(MID(B888, 3, 3), CountyList!B:B, 0))</f>
        <v>Sangamon</v>
      </c>
      <c r="J888" s="29" t="s">
        <v>7603</v>
      </c>
      <c r="K888" s="29" t="s">
        <v>7603</v>
      </c>
      <c r="L888" s="29" t="s">
        <v>7603</v>
      </c>
      <c r="M888" s="29" t="s">
        <v>7603</v>
      </c>
      <c r="N888" s="29" t="s">
        <v>7603</v>
      </c>
      <c r="O888" s="29" t="s">
        <v>290</v>
      </c>
      <c r="P888" s="29" t="s">
        <v>290</v>
      </c>
      <c r="Q888" s="29" t="s">
        <v>7603</v>
      </c>
      <c r="R888" s="29" t="s">
        <v>7603</v>
      </c>
      <c r="S888" s="29" t="s">
        <v>7603</v>
      </c>
      <c r="T888" s="29" t="s">
        <v>7603</v>
      </c>
      <c r="U888" s="29" t="s">
        <v>7603</v>
      </c>
      <c r="V888" s="29" t="s">
        <v>7603</v>
      </c>
      <c r="W888" s="29" t="s">
        <v>7603</v>
      </c>
      <c r="X888" s="29" t="s">
        <v>7603</v>
      </c>
      <c r="Y888" s="29" t="s">
        <v>7603</v>
      </c>
      <c r="Z888" s="7" t="s">
        <v>290</v>
      </c>
      <c r="AA888" s="7" t="s">
        <v>7603</v>
      </c>
      <c r="AB888" s="8" t="s">
        <v>7603</v>
      </c>
      <c r="AC888" s="8" t="s">
        <v>7603</v>
      </c>
      <c r="AD888" s="8" t="s">
        <v>7603</v>
      </c>
      <c r="AE888" s="8" t="s">
        <v>7603</v>
      </c>
      <c r="AF888" s="8" t="s">
        <v>7603</v>
      </c>
      <c r="AG888" s="8" t="s">
        <v>290</v>
      </c>
      <c r="AH888" s="8" t="s">
        <v>7603</v>
      </c>
      <c r="AI888" s="9" t="s">
        <v>290</v>
      </c>
      <c r="AJ888" s="9" t="s">
        <v>7603</v>
      </c>
      <c r="AK888" s="9" t="s">
        <v>290</v>
      </c>
    </row>
    <row r="889" spans="1:37">
      <c r="A889">
        <v>2014</v>
      </c>
      <c r="B889" s="10" t="s">
        <v>4315</v>
      </c>
      <c r="C889" s="11" t="s">
        <v>1310</v>
      </c>
      <c r="D889" s="11" t="s">
        <v>11110</v>
      </c>
      <c r="E889" s="11" t="s">
        <v>4317</v>
      </c>
      <c r="F889" s="11" t="s">
        <v>4262</v>
      </c>
      <c r="G889" s="11" t="s">
        <v>13130</v>
      </c>
      <c r="H889" s="11" t="s">
        <v>13131</v>
      </c>
      <c r="I889" s="11" t="str">
        <f>INDEX(CountyList!A:A, MATCH(MID(B889, 3, 3), CountyList!B:B, 0))</f>
        <v>Sangamon</v>
      </c>
      <c r="J889" s="29">
        <v>20</v>
      </c>
      <c r="K889" s="29">
        <v>22</v>
      </c>
      <c r="L889" s="29">
        <v>17</v>
      </c>
      <c r="M889" s="29">
        <v>19</v>
      </c>
      <c r="N889" s="29">
        <v>15</v>
      </c>
      <c r="O889" s="29">
        <v>15</v>
      </c>
      <c r="P889" s="29">
        <v>19</v>
      </c>
      <c r="Q889" s="29">
        <v>17</v>
      </c>
      <c r="R889" s="29">
        <v>23</v>
      </c>
      <c r="S889" s="29">
        <v>19</v>
      </c>
      <c r="T889" s="29">
        <v>13</v>
      </c>
      <c r="U889" s="29">
        <v>33</v>
      </c>
      <c r="V889" s="29">
        <v>20</v>
      </c>
      <c r="W889" s="29">
        <v>26</v>
      </c>
      <c r="X889" s="29" t="s">
        <v>290</v>
      </c>
      <c r="Y889" s="29" t="s">
        <v>7603</v>
      </c>
      <c r="Z889" s="7">
        <v>143</v>
      </c>
      <c r="AA889" s="7">
        <v>137</v>
      </c>
      <c r="AB889" s="8" t="s">
        <v>290</v>
      </c>
      <c r="AC889" s="8" t="s">
        <v>290</v>
      </c>
      <c r="AD889" s="8" t="s">
        <v>290</v>
      </c>
      <c r="AE889" s="8">
        <v>66</v>
      </c>
      <c r="AF889" s="8" t="s">
        <v>7603</v>
      </c>
      <c r="AG889" s="8">
        <v>187</v>
      </c>
      <c r="AH889" s="8">
        <v>17</v>
      </c>
      <c r="AI889" s="9">
        <v>188</v>
      </c>
      <c r="AJ889" s="9">
        <v>92</v>
      </c>
      <c r="AK889" s="9">
        <v>280</v>
      </c>
    </row>
    <row r="890" spans="1:37">
      <c r="A890">
        <v>2014</v>
      </c>
      <c r="B890" s="10" t="s">
        <v>4318</v>
      </c>
      <c r="C890" s="11" t="s">
        <v>4162</v>
      </c>
      <c r="D890" s="11" t="s">
        <v>11119</v>
      </c>
      <c r="E890" s="11" t="s">
        <v>11120</v>
      </c>
      <c r="F890" s="11" t="s">
        <v>4321</v>
      </c>
      <c r="G890" s="11" t="s">
        <v>13132</v>
      </c>
      <c r="H890" s="11" t="s">
        <v>7441</v>
      </c>
      <c r="I890" s="11" t="str">
        <f>INDEX(CountyList!A:A, MATCH(MID(B890, 3, 3), CountyList!B:B, 0))</f>
        <v>Tazewell</v>
      </c>
      <c r="J890" s="29">
        <v>49</v>
      </c>
      <c r="K890" s="29">
        <v>34</v>
      </c>
      <c r="L890" s="29">
        <v>28</v>
      </c>
      <c r="M890" s="29">
        <v>27</v>
      </c>
      <c r="N890" s="29">
        <v>29</v>
      </c>
      <c r="O890" s="29">
        <v>25</v>
      </c>
      <c r="P890" s="29">
        <v>24</v>
      </c>
      <c r="Q890" s="29">
        <v>27</v>
      </c>
      <c r="R890" s="29">
        <v>26</v>
      </c>
      <c r="S890" s="29">
        <v>17</v>
      </c>
      <c r="T890" s="29" t="s">
        <v>7603</v>
      </c>
      <c r="U890" s="29" t="s">
        <v>7603</v>
      </c>
      <c r="V890" s="29" t="s">
        <v>7603</v>
      </c>
      <c r="W890" s="29" t="s">
        <v>7603</v>
      </c>
      <c r="X890" s="29" t="s">
        <v>7603</v>
      </c>
      <c r="Y890" s="29" t="s">
        <v>7603</v>
      </c>
      <c r="Z890" s="7">
        <v>147</v>
      </c>
      <c r="AA890" s="7">
        <v>139</v>
      </c>
      <c r="AB890" s="8">
        <v>10</v>
      </c>
      <c r="AC890" s="8" t="s">
        <v>7603</v>
      </c>
      <c r="AD890" s="8" t="s">
        <v>290</v>
      </c>
      <c r="AE890" s="8" t="s">
        <v>290</v>
      </c>
      <c r="AF890" s="8" t="s">
        <v>7603</v>
      </c>
      <c r="AG890" s="8">
        <v>262</v>
      </c>
      <c r="AH890" s="8" t="s">
        <v>290</v>
      </c>
      <c r="AI890" s="9">
        <v>286</v>
      </c>
      <c r="AJ890" s="9" t="s">
        <v>7603</v>
      </c>
      <c r="AK890" s="9">
        <v>286</v>
      </c>
    </row>
    <row r="891" spans="1:37">
      <c r="A891">
        <v>2014</v>
      </c>
      <c r="B891" s="10" t="s">
        <v>4323</v>
      </c>
      <c r="C891" s="11" t="s">
        <v>3536</v>
      </c>
      <c r="D891" s="11" t="s">
        <v>11124</v>
      </c>
      <c r="E891" s="11" t="s">
        <v>4326</v>
      </c>
      <c r="F891" s="11" t="s">
        <v>158</v>
      </c>
      <c r="G891" s="11" t="s">
        <v>13133</v>
      </c>
      <c r="H891" s="11" t="s">
        <v>7444</v>
      </c>
      <c r="I891" s="11" t="str">
        <f>INDEX(CountyList!A:A, MATCH(MID(B891, 3, 3), CountyList!B:B, 0))</f>
        <v>Tazewell</v>
      </c>
      <c r="J891" s="29">
        <v>44</v>
      </c>
      <c r="K891" s="29">
        <v>31</v>
      </c>
      <c r="L891" s="29">
        <v>32</v>
      </c>
      <c r="M891" s="29">
        <v>20</v>
      </c>
      <c r="N891" s="29">
        <v>24</v>
      </c>
      <c r="O891" s="29">
        <v>35</v>
      </c>
      <c r="P891" s="29">
        <v>22</v>
      </c>
      <c r="Q891" s="29">
        <v>36</v>
      </c>
      <c r="R891" s="29">
        <v>25</v>
      </c>
      <c r="S891" s="29">
        <v>24</v>
      </c>
      <c r="T891" s="29" t="s">
        <v>7603</v>
      </c>
      <c r="U891" s="29" t="s">
        <v>7603</v>
      </c>
      <c r="V891" s="29" t="s">
        <v>7603</v>
      </c>
      <c r="W891" s="29" t="s">
        <v>7603</v>
      </c>
      <c r="X891" s="29" t="s">
        <v>7603</v>
      </c>
      <c r="Y891" s="29" t="s">
        <v>7603</v>
      </c>
      <c r="Z891" s="7">
        <v>150</v>
      </c>
      <c r="AA891" s="7">
        <v>143</v>
      </c>
      <c r="AB891" s="8" t="s">
        <v>7603</v>
      </c>
      <c r="AC891" s="8" t="s">
        <v>7603</v>
      </c>
      <c r="AD891" s="8" t="s">
        <v>290</v>
      </c>
      <c r="AE891" s="8" t="s">
        <v>290</v>
      </c>
      <c r="AF891" s="8" t="s">
        <v>290</v>
      </c>
      <c r="AG891" s="8">
        <v>275</v>
      </c>
      <c r="AH891" s="8">
        <v>12</v>
      </c>
      <c r="AI891" s="9">
        <v>293</v>
      </c>
      <c r="AJ891" s="9" t="s">
        <v>7603</v>
      </c>
      <c r="AK891" s="9">
        <v>293</v>
      </c>
    </row>
    <row r="892" spans="1:37">
      <c r="A892">
        <v>2014</v>
      </c>
      <c r="B892" s="10" t="s">
        <v>4328</v>
      </c>
      <c r="C892" s="11" t="s">
        <v>786</v>
      </c>
      <c r="D892" s="11" t="s">
        <v>11127</v>
      </c>
      <c r="E892" s="11" t="s">
        <v>4331</v>
      </c>
      <c r="F892" s="11" t="s">
        <v>4332</v>
      </c>
      <c r="G892" s="11" t="s">
        <v>13134</v>
      </c>
      <c r="H892" s="11" t="s">
        <v>7447</v>
      </c>
      <c r="I892" s="11" t="str">
        <f>INDEX(CountyList!A:A, MATCH(MID(B892, 3, 3), CountyList!B:B, 0))</f>
        <v>Tazewell</v>
      </c>
      <c r="J892" s="29">
        <v>46</v>
      </c>
      <c r="K892" s="29">
        <v>16</v>
      </c>
      <c r="L892" s="29">
        <v>23</v>
      </c>
      <c r="M892" s="29">
        <v>17</v>
      </c>
      <c r="N892" s="29">
        <v>27</v>
      </c>
      <c r="O892" s="29">
        <v>24</v>
      </c>
      <c r="P892" s="29">
        <v>21</v>
      </c>
      <c r="Q892" s="29">
        <v>30</v>
      </c>
      <c r="R892" s="29">
        <v>14</v>
      </c>
      <c r="S892" s="29">
        <v>17</v>
      </c>
      <c r="T892" s="29" t="s">
        <v>7603</v>
      </c>
      <c r="U892" s="29" t="s">
        <v>7603</v>
      </c>
      <c r="V892" s="29" t="s">
        <v>7603</v>
      </c>
      <c r="W892" s="29" t="s">
        <v>7603</v>
      </c>
      <c r="X892" s="29" t="s">
        <v>7603</v>
      </c>
      <c r="Y892" s="29" t="s">
        <v>7603</v>
      </c>
      <c r="Z892" s="7">
        <v>112</v>
      </c>
      <c r="AA892" s="7">
        <v>123</v>
      </c>
      <c r="AB892" s="8" t="s">
        <v>290</v>
      </c>
      <c r="AC892" s="8" t="s">
        <v>290</v>
      </c>
      <c r="AD892" s="8" t="s">
        <v>290</v>
      </c>
      <c r="AE892" s="8" t="s">
        <v>290</v>
      </c>
      <c r="AF892" s="8" t="s">
        <v>7603</v>
      </c>
      <c r="AG892" s="8">
        <v>216</v>
      </c>
      <c r="AH892" s="8" t="s">
        <v>290</v>
      </c>
      <c r="AI892" s="9">
        <v>235</v>
      </c>
      <c r="AJ892" s="9" t="s">
        <v>7603</v>
      </c>
      <c r="AK892" s="9">
        <v>235</v>
      </c>
    </row>
    <row r="893" spans="1:37">
      <c r="A893">
        <v>2014</v>
      </c>
      <c r="B893" s="10" t="s">
        <v>13135</v>
      </c>
      <c r="C893" s="11" t="s">
        <v>11129</v>
      </c>
      <c r="D893" s="11" t="s">
        <v>11131</v>
      </c>
      <c r="E893" s="11" t="s">
        <v>11132</v>
      </c>
      <c r="F893" s="11" t="s">
        <v>11133</v>
      </c>
      <c r="G893" s="11" t="s">
        <v>13136</v>
      </c>
      <c r="H893" s="11" t="s">
        <v>13137</v>
      </c>
      <c r="I893" s="11" t="str">
        <f>INDEX(CountyList!A:A, MATCH(MID(B893, 3, 3), CountyList!B:B, 0))</f>
        <v>Tazewell</v>
      </c>
      <c r="J893" s="29" t="s">
        <v>290</v>
      </c>
      <c r="K893" s="29" t="s">
        <v>290</v>
      </c>
      <c r="L893" s="29" t="s">
        <v>290</v>
      </c>
      <c r="M893" s="29" t="s">
        <v>290</v>
      </c>
      <c r="N893" s="29" t="s">
        <v>290</v>
      </c>
      <c r="O893" s="29" t="s">
        <v>7603</v>
      </c>
      <c r="P893" s="29" t="s">
        <v>7603</v>
      </c>
      <c r="Q893" s="29" t="s">
        <v>7603</v>
      </c>
      <c r="R893" s="29" t="s">
        <v>7603</v>
      </c>
      <c r="S893" s="29" t="s">
        <v>7603</v>
      </c>
      <c r="T893" s="29" t="s">
        <v>7603</v>
      </c>
      <c r="U893" s="29" t="s">
        <v>7603</v>
      </c>
      <c r="V893" s="29" t="s">
        <v>7603</v>
      </c>
      <c r="W893" s="29" t="s">
        <v>7603</v>
      </c>
      <c r="X893" s="29" t="s">
        <v>7603</v>
      </c>
      <c r="Y893" s="29" t="s">
        <v>7603</v>
      </c>
      <c r="Z893" s="7" t="s">
        <v>290</v>
      </c>
      <c r="AA893" s="7" t="s">
        <v>290</v>
      </c>
      <c r="AB893" s="8" t="s">
        <v>7603</v>
      </c>
      <c r="AC893" s="8" t="s">
        <v>7603</v>
      </c>
      <c r="AD893" s="8" t="s">
        <v>7603</v>
      </c>
      <c r="AE893" s="8" t="s">
        <v>7603</v>
      </c>
      <c r="AF893" s="8" t="s">
        <v>7603</v>
      </c>
      <c r="AG893" s="8">
        <v>11</v>
      </c>
      <c r="AH893" s="8" t="s">
        <v>290</v>
      </c>
      <c r="AI893" s="9">
        <v>12</v>
      </c>
      <c r="AJ893" s="9" t="s">
        <v>7603</v>
      </c>
      <c r="AK893" s="9">
        <v>12</v>
      </c>
    </row>
    <row r="894" spans="1:37">
      <c r="A894">
        <v>2014</v>
      </c>
      <c r="B894" s="10" t="s">
        <v>4334</v>
      </c>
      <c r="C894" s="11" t="s">
        <v>4335</v>
      </c>
      <c r="D894" s="11" t="s">
        <v>11137</v>
      </c>
      <c r="E894" s="11" t="s">
        <v>4337</v>
      </c>
      <c r="F894" s="11" t="s">
        <v>4332</v>
      </c>
      <c r="G894" s="11" t="s">
        <v>13138</v>
      </c>
      <c r="H894" s="11" t="s">
        <v>7450</v>
      </c>
      <c r="I894" s="11" t="str">
        <f>INDEX(CountyList!A:A, MATCH(MID(B894, 3, 3), CountyList!B:B, 0))</f>
        <v>Tazewell</v>
      </c>
      <c r="J894" s="29">
        <v>25</v>
      </c>
      <c r="K894" s="29">
        <v>12</v>
      </c>
      <c r="L894" s="29" t="s">
        <v>290</v>
      </c>
      <c r="M894" s="29">
        <v>10</v>
      </c>
      <c r="N894" s="29" t="s">
        <v>290</v>
      </c>
      <c r="O894" s="29">
        <v>10</v>
      </c>
      <c r="P894" s="29" t="s">
        <v>290</v>
      </c>
      <c r="Q894" s="29" t="s">
        <v>290</v>
      </c>
      <c r="R894" s="29" t="s">
        <v>290</v>
      </c>
      <c r="S894" s="29" t="s">
        <v>290</v>
      </c>
      <c r="T894" s="29">
        <v>10</v>
      </c>
      <c r="U894" s="29" t="s">
        <v>290</v>
      </c>
      <c r="V894" s="29" t="s">
        <v>290</v>
      </c>
      <c r="W894" s="29" t="s">
        <v>290</v>
      </c>
      <c r="X894" s="29" t="s">
        <v>7603</v>
      </c>
      <c r="Y894" s="29" t="s">
        <v>7603</v>
      </c>
      <c r="Z894" s="7">
        <v>62</v>
      </c>
      <c r="AA894" s="7">
        <v>53</v>
      </c>
      <c r="AB894" s="8" t="s">
        <v>7603</v>
      </c>
      <c r="AC894" s="8" t="s">
        <v>7603</v>
      </c>
      <c r="AD894" s="8" t="s">
        <v>7603</v>
      </c>
      <c r="AE894" s="8" t="s">
        <v>7603</v>
      </c>
      <c r="AF894" s="8" t="s">
        <v>7603</v>
      </c>
      <c r="AG894" s="8">
        <v>109</v>
      </c>
      <c r="AH894" s="8" t="s">
        <v>290</v>
      </c>
      <c r="AI894" s="9">
        <v>95</v>
      </c>
      <c r="AJ894" s="9">
        <v>20</v>
      </c>
      <c r="AK894" s="9">
        <v>115</v>
      </c>
    </row>
    <row r="895" spans="1:37">
      <c r="A895">
        <v>2014</v>
      </c>
      <c r="B895" s="10" t="s">
        <v>4341</v>
      </c>
      <c r="C895" s="11" t="s">
        <v>4342</v>
      </c>
      <c r="D895" s="11" t="s">
        <v>7455</v>
      </c>
      <c r="E895" s="11" t="s">
        <v>4344</v>
      </c>
      <c r="F895" s="11" t="s">
        <v>4321</v>
      </c>
      <c r="G895" s="11" t="s">
        <v>13139</v>
      </c>
      <c r="H895" s="11" t="s">
        <v>7457</v>
      </c>
      <c r="I895" s="11" t="str">
        <f>INDEX(CountyList!A:A, MATCH(MID(B895, 3, 3), CountyList!B:B, 0))</f>
        <v>Tazewell</v>
      </c>
      <c r="J895" s="29">
        <v>141</v>
      </c>
      <c r="K895" s="29">
        <v>27</v>
      </c>
      <c r="L895" s="29">
        <v>18</v>
      </c>
      <c r="M895" s="29">
        <v>21</v>
      </c>
      <c r="N895" s="29">
        <v>23</v>
      </c>
      <c r="O895" s="29">
        <v>26</v>
      </c>
      <c r="P895" s="29">
        <v>19</v>
      </c>
      <c r="Q895" s="29">
        <v>23</v>
      </c>
      <c r="R895" s="29">
        <v>15</v>
      </c>
      <c r="S895" s="29">
        <v>13</v>
      </c>
      <c r="T895" s="29" t="s">
        <v>7603</v>
      </c>
      <c r="U895" s="29" t="s">
        <v>7603</v>
      </c>
      <c r="V895" s="29" t="s">
        <v>7603</v>
      </c>
      <c r="W895" s="29" t="s">
        <v>7603</v>
      </c>
      <c r="X895" s="29" t="s">
        <v>7603</v>
      </c>
      <c r="Y895" s="29" t="s">
        <v>7603</v>
      </c>
      <c r="Z895" s="7">
        <v>154</v>
      </c>
      <c r="AA895" s="7">
        <v>172</v>
      </c>
      <c r="AB895" s="8" t="s">
        <v>7603</v>
      </c>
      <c r="AC895" s="8" t="s">
        <v>7603</v>
      </c>
      <c r="AD895" s="8" t="s">
        <v>290</v>
      </c>
      <c r="AE895" s="8" t="s">
        <v>290</v>
      </c>
      <c r="AF895" s="8" t="s">
        <v>7603</v>
      </c>
      <c r="AG895" s="8">
        <v>316</v>
      </c>
      <c r="AH895" s="8" t="s">
        <v>7603</v>
      </c>
      <c r="AI895" s="9">
        <v>326</v>
      </c>
      <c r="AJ895" s="9" t="s">
        <v>7603</v>
      </c>
      <c r="AK895" s="9">
        <v>326</v>
      </c>
    </row>
    <row r="896" spans="1:37">
      <c r="A896">
        <v>2014</v>
      </c>
      <c r="B896" s="10" t="s">
        <v>13140</v>
      </c>
      <c r="C896" s="11" t="s">
        <v>11141</v>
      </c>
      <c r="D896" s="11" t="s">
        <v>11143</v>
      </c>
      <c r="E896" s="11" t="s">
        <v>11144</v>
      </c>
      <c r="F896" s="11" t="s">
        <v>4332</v>
      </c>
      <c r="G896" s="11" t="s">
        <v>13141</v>
      </c>
      <c r="H896" s="11" t="s">
        <v>13142</v>
      </c>
      <c r="I896" s="11" t="str">
        <f>INDEX(CountyList!A:A, MATCH(MID(B896, 3, 3), CountyList!B:B, 0))</f>
        <v>Tazewell</v>
      </c>
      <c r="J896" s="29" t="s">
        <v>7603</v>
      </c>
      <c r="K896" s="29" t="s">
        <v>7603</v>
      </c>
      <c r="L896" s="29" t="s">
        <v>7603</v>
      </c>
      <c r="M896" s="29" t="s">
        <v>7603</v>
      </c>
      <c r="N896" s="29" t="s">
        <v>7603</v>
      </c>
      <c r="O896" s="29" t="s">
        <v>7603</v>
      </c>
      <c r="P896" s="29" t="s">
        <v>7603</v>
      </c>
      <c r="Q896" s="29" t="s">
        <v>7603</v>
      </c>
      <c r="R896" s="29" t="s">
        <v>290</v>
      </c>
      <c r="S896" s="29" t="s">
        <v>290</v>
      </c>
      <c r="T896" s="29" t="s">
        <v>290</v>
      </c>
      <c r="U896" s="29" t="s">
        <v>290</v>
      </c>
      <c r="V896" s="29" t="s">
        <v>290</v>
      </c>
      <c r="W896" s="29" t="s">
        <v>290</v>
      </c>
      <c r="X896" s="29" t="s">
        <v>7603</v>
      </c>
      <c r="Y896" s="29" t="s">
        <v>7603</v>
      </c>
      <c r="Z896" s="7">
        <v>12</v>
      </c>
      <c r="AA896" s="7" t="s">
        <v>290</v>
      </c>
      <c r="AB896" s="8" t="s">
        <v>7603</v>
      </c>
      <c r="AC896" s="8" t="s">
        <v>7603</v>
      </c>
      <c r="AD896" s="8" t="s">
        <v>7603</v>
      </c>
      <c r="AE896" s="8" t="s">
        <v>7603</v>
      </c>
      <c r="AF896" s="8" t="s">
        <v>7603</v>
      </c>
      <c r="AG896" s="8">
        <v>15</v>
      </c>
      <c r="AH896" s="8" t="s">
        <v>290</v>
      </c>
      <c r="AI896" s="9" t="s">
        <v>290</v>
      </c>
      <c r="AJ896" s="9">
        <v>13</v>
      </c>
      <c r="AK896" s="9">
        <v>16</v>
      </c>
    </row>
    <row r="897" spans="1:37">
      <c r="A897">
        <v>2014</v>
      </c>
      <c r="B897" s="10" t="s">
        <v>4829</v>
      </c>
      <c r="C897" s="11" t="s">
        <v>4830</v>
      </c>
      <c r="D897" s="11" t="s">
        <v>13143</v>
      </c>
      <c r="E897" s="11" t="s">
        <v>4833</v>
      </c>
      <c r="F897" s="11" t="s">
        <v>4368</v>
      </c>
      <c r="G897" s="11" t="s">
        <v>13144</v>
      </c>
      <c r="H897" s="11" t="s">
        <v>7467</v>
      </c>
      <c r="I897" s="11" t="str">
        <f>INDEX(CountyList!A:A, MATCH(MID(B897, 3, 3), CountyList!B:B, 0))</f>
        <v>Vermilion</v>
      </c>
      <c r="J897" s="29">
        <v>20</v>
      </c>
      <c r="K897" s="29" t="s">
        <v>290</v>
      </c>
      <c r="L897" s="29">
        <v>11</v>
      </c>
      <c r="M897" s="29">
        <v>13</v>
      </c>
      <c r="N897" s="29" t="s">
        <v>290</v>
      </c>
      <c r="O897" s="29">
        <v>11</v>
      </c>
      <c r="P897" s="29" t="s">
        <v>290</v>
      </c>
      <c r="Q897" s="29">
        <v>13</v>
      </c>
      <c r="R897" s="29">
        <v>14</v>
      </c>
      <c r="S897" s="29">
        <v>11</v>
      </c>
      <c r="T897" s="29" t="s">
        <v>290</v>
      </c>
      <c r="U897" s="29" t="s">
        <v>290</v>
      </c>
      <c r="V897" s="29">
        <v>11</v>
      </c>
      <c r="W897" s="29" t="s">
        <v>290</v>
      </c>
      <c r="X897" s="29" t="s">
        <v>7603</v>
      </c>
      <c r="Y897" s="29" t="s">
        <v>7603</v>
      </c>
      <c r="Z897" s="7">
        <v>70</v>
      </c>
      <c r="AA897" s="7">
        <v>73</v>
      </c>
      <c r="AB897" s="8" t="s">
        <v>290</v>
      </c>
      <c r="AC897" s="8" t="s">
        <v>7603</v>
      </c>
      <c r="AD897" s="8" t="s">
        <v>290</v>
      </c>
      <c r="AE897" s="8" t="s">
        <v>290</v>
      </c>
      <c r="AF897" s="8" t="s">
        <v>7603</v>
      </c>
      <c r="AG897" s="8">
        <v>118</v>
      </c>
      <c r="AH897" s="8" t="s">
        <v>290</v>
      </c>
      <c r="AI897" s="9">
        <v>113</v>
      </c>
      <c r="AJ897" s="9">
        <v>30</v>
      </c>
      <c r="AK897" s="9">
        <v>143</v>
      </c>
    </row>
    <row r="898" spans="1:37">
      <c r="A898">
        <v>2014</v>
      </c>
      <c r="B898" s="10" t="s">
        <v>4366</v>
      </c>
      <c r="C898" s="11" t="s">
        <v>13145</v>
      </c>
      <c r="D898" s="11" t="s">
        <v>13146</v>
      </c>
      <c r="E898" s="11" t="s">
        <v>13147</v>
      </c>
      <c r="F898" s="11" t="s">
        <v>4368</v>
      </c>
      <c r="G898" s="11" t="s">
        <v>13148</v>
      </c>
      <c r="H898" s="11" t="s">
        <v>13149</v>
      </c>
      <c r="I898" s="11" t="str">
        <f>INDEX(CountyList!A:A, MATCH(MID(B898, 3, 3), CountyList!B:B, 0))</f>
        <v>Vermilion</v>
      </c>
      <c r="J898" s="29">
        <v>49</v>
      </c>
      <c r="K898" s="29">
        <v>13</v>
      </c>
      <c r="L898" s="29">
        <v>13</v>
      </c>
      <c r="M898" s="29">
        <v>12</v>
      </c>
      <c r="N898" s="29">
        <v>10</v>
      </c>
      <c r="O898" s="29">
        <v>11</v>
      </c>
      <c r="P898" s="29" t="s">
        <v>290</v>
      </c>
      <c r="Q898" s="29" t="s">
        <v>290</v>
      </c>
      <c r="R898" s="29">
        <v>10</v>
      </c>
      <c r="S898" s="29" t="s">
        <v>290</v>
      </c>
      <c r="T898" s="29" t="s">
        <v>7603</v>
      </c>
      <c r="U898" s="29" t="s">
        <v>7603</v>
      </c>
      <c r="V898" s="29" t="s">
        <v>7603</v>
      </c>
      <c r="W898" s="29" t="s">
        <v>7603</v>
      </c>
      <c r="X898" s="29" t="s">
        <v>7603</v>
      </c>
      <c r="Y898" s="29" t="s">
        <v>7603</v>
      </c>
      <c r="Z898" s="7">
        <v>77</v>
      </c>
      <c r="AA898" s="7">
        <v>64</v>
      </c>
      <c r="AB898" s="8" t="s">
        <v>290</v>
      </c>
      <c r="AC898" s="8" t="s">
        <v>7603</v>
      </c>
      <c r="AD898" s="8" t="s">
        <v>290</v>
      </c>
      <c r="AE898" s="8" t="s">
        <v>290</v>
      </c>
      <c r="AF898" s="8" t="s">
        <v>7603</v>
      </c>
      <c r="AG898" s="8">
        <v>122</v>
      </c>
      <c r="AH898" s="8">
        <v>10</v>
      </c>
      <c r="AI898" s="9">
        <v>141</v>
      </c>
      <c r="AJ898" s="9" t="s">
        <v>7603</v>
      </c>
      <c r="AK898" s="9">
        <v>141</v>
      </c>
    </row>
    <row r="899" spans="1:37">
      <c r="A899">
        <v>2014</v>
      </c>
      <c r="B899" s="10" t="s">
        <v>4370</v>
      </c>
      <c r="C899" s="11" t="s">
        <v>4371</v>
      </c>
      <c r="D899" s="11" t="s">
        <v>11148</v>
      </c>
      <c r="E899" s="11" t="s">
        <v>4373</v>
      </c>
      <c r="F899" s="11" t="s">
        <v>4374</v>
      </c>
      <c r="G899" s="11" t="s">
        <v>13150</v>
      </c>
      <c r="H899" s="11" t="s">
        <v>7473</v>
      </c>
      <c r="I899" s="11" t="str">
        <f>INDEX(CountyList!A:A, MATCH(MID(B899, 3, 3), CountyList!B:B, 0))</f>
        <v>Vermilion</v>
      </c>
      <c r="J899" s="29" t="s">
        <v>7603</v>
      </c>
      <c r="K899" s="29" t="s">
        <v>7603</v>
      </c>
      <c r="L899" s="29" t="s">
        <v>7603</v>
      </c>
      <c r="M899" s="29" t="s">
        <v>7603</v>
      </c>
      <c r="N899" s="29" t="s">
        <v>7603</v>
      </c>
      <c r="O899" s="29" t="s">
        <v>7603</v>
      </c>
      <c r="P899" s="29" t="s">
        <v>7603</v>
      </c>
      <c r="Q899" s="29" t="s">
        <v>7603</v>
      </c>
      <c r="R899" s="29" t="s">
        <v>7603</v>
      </c>
      <c r="S899" s="29">
        <v>14</v>
      </c>
      <c r="T899" s="29">
        <v>20</v>
      </c>
      <c r="U899" s="29">
        <v>20</v>
      </c>
      <c r="V899" s="29">
        <v>20</v>
      </c>
      <c r="W899" s="29">
        <v>18</v>
      </c>
      <c r="X899" s="29" t="s">
        <v>7603</v>
      </c>
      <c r="Y899" s="29" t="s">
        <v>7603</v>
      </c>
      <c r="Z899" s="7" t="s">
        <v>7603</v>
      </c>
      <c r="AA899" s="7">
        <v>92</v>
      </c>
      <c r="AB899" s="8" t="s">
        <v>290</v>
      </c>
      <c r="AC899" s="8" t="s">
        <v>7603</v>
      </c>
      <c r="AD899" s="8" t="s">
        <v>290</v>
      </c>
      <c r="AE899" s="8" t="s">
        <v>7603</v>
      </c>
      <c r="AF899" s="8" t="s">
        <v>7603</v>
      </c>
      <c r="AG899" s="8">
        <v>87</v>
      </c>
      <c r="AH899" s="8" t="s">
        <v>7603</v>
      </c>
      <c r="AI899" s="9">
        <v>14</v>
      </c>
      <c r="AJ899" s="9">
        <v>78</v>
      </c>
      <c r="AK899" s="9">
        <v>92</v>
      </c>
    </row>
    <row r="900" spans="1:37">
      <c r="A900">
        <v>2014</v>
      </c>
      <c r="B900" s="10" t="s">
        <v>4381</v>
      </c>
      <c r="C900" s="11" t="s">
        <v>4377</v>
      </c>
      <c r="D900" s="11" t="s">
        <v>11151</v>
      </c>
      <c r="E900" s="11" t="s">
        <v>4382</v>
      </c>
      <c r="F900" s="11" t="s">
        <v>4368</v>
      </c>
      <c r="G900" s="11" t="s">
        <v>13151</v>
      </c>
      <c r="H900" s="11" t="s">
        <v>7476</v>
      </c>
      <c r="I900" s="11" t="str">
        <f>INDEX(CountyList!A:A, MATCH(MID(B900, 3, 3), CountyList!B:B, 0))</f>
        <v>Vermilion</v>
      </c>
      <c r="J900" s="29">
        <v>73</v>
      </c>
      <c r="K900" s="29">
        <v>30</v>
      </c>
      <c r="L900" s="29">
        <v>27</v>
      </c>
      <c r="M900" s="29">
        <v>24</v>
      </c>
      <c r="N900" s="29">
        <v>18</v>
      </c>
      <c r="O900" s="29">
        <v>21</v>
      </c>
      <c r="P900" s="29">
        <v>20</v>
      </c>
      <c r="Q900" s="29">
        <v>34</v>
      </c>
      <c r="R900" s="29">
        <v>28</v>
      </c>
      <c r="S900" s="29">
        <v>33</v>
      </c>
      <c r="T900" s="29">
        <v>28</v>
      </c>
      <c r="U900" s="29">
        <v>23</v>
      </c>
      <c r="V900" s="29">
        <v>27</v>
      </c>
      <c r="W900" s="29">
        <v>24</v>
      </c>
      <c r="X900" s="29">
        <v>12</v>
      </c>
      <c r="Y900" s="29" t="s">
        <v>290</v>
      </c>
      <c r="Z900" s="7">
        <v>236</v>
      </c>
      <c r="AA900" s="7">
        <v>188</v>
      </c>
      <c r="AB900" s="8">
        <v>44</v>
      </c>
      <c r="AC900" s="8" t="s">
        <v>7603</v>
      </c>
      <c r="AD900" s="8">
        <v>14</v>
      </c>
      <c r="AE900" s="8">
        <v>37</v>
      </c>
      <c r="AF900" s="8" t="s">
        <v>7603</v>
      </c>
      <c r="AG900" s="8">
        <v>329</v>
      </c>
      <c r="AH900" s="8" t="s">
        <v>7603</v>
      </c>
      <c r="AI900" s="9">
        <v>320</v>
      </c>
      <c r="AJ900" s="9">
        <v>104</v>
      </c>
      <c r="AK900" s="9">
        <v>424</v>
      </c>
    </row>
    <row r="901" spans="1:37">
      <c r="A901">
        <v>2014</v>
      </c>
      <c r="B901" s="10" t="s">
        <v>4383</v>
      </c>
      <c r="C901" s="11" t="s">
        <v>4384</v>
      </c>
      <c r="D901" s="11" t="s">
        <v>13152</v>
      </c>
      <c r="E901" s="11" t="s">
        <v>4386</v>
      </c>
      <c r="F901" s="11" t="s">
        <v>4368</v>
      </c>
      <c r="G901" s="11" t="s">
        <v>13153</v>
      </c>
      <c r="H901" s="11" t="s">
        <v>7479</v>
      </c>
      <c r="I901" s="11" t="str">
        <f>INDEX(CountyList!A:A, MATCH(MID(B901, 3, 3), CountyList!B:B, 0))</f>
        <v>Vermilion</v>
      </c>
      <c r="J901" s="29" t="s">
        <v>7603</v>
      </c>
      <c r="K901" s="29" t="s">
        <v>290</v>
      </c>
      <c r="L901" s="29" t="s">
        <v>290</v>
      </c>
      <c r="M901" s="29" t="s">
        <v>290</v>
      </c>
      <c r="N901" s="29" t="s">
        <v>7603</v>
      </c>
      <c r="O901" s="29" t="s">
        <v>290</v>
      </c>
      <c r="P901" s="29" t="s">
        <v>290</v>
      </c>
      <c r="Q901" s="29" t="s">
        <v>290</v>
      </c>
      <c r="R901" s="29" t="s">
        <v>290</v>
      </c>
      <c r="S901" s="29" t="s">
        <v>290</v>
      </c>
      <c r="T901" s="29" t="s">
        <v>290</v>
      </c>
      <c r="U901" s="29" t="s">
        <v>290</v>
      </c>
      <c r="V901" s="29" t="s">
        <v>7603</v>
      </c>
      <c r="W901" s="29" t="s">
        <v>290</v>
      </c>
      <c r="X901" s="29" t="s">
        <v>7603</v>
      </c>
      <c r="Y901" s="29" t="s">
        <v>7603</v>
      </c>
      <c r="Z901" s="7">
        <v>21</v>
      </c>
      <c r="AA901" s="7">
        <v>25</v>
      </c>
      <c r="AB901" s="8" t="s">
        <v>7603</v>
      </c>
      <c r="AC901" s="8" t="s">
        <v>7603</v>
      </c>
      <c r="AD901" s="8" t="s">
        <v>7603</v>
      </c>
      <c r="AE901" s="8">
        <v>10</v>
      </c>
      <c r="AF901" s="8" t="s">
        <v>7603</v>
      </c>
      <c r="AG901" s="8">
        <v>35</v>
      </c>
      <c r="AH901" s="8" t="s">
        <v>290</v>
      </c>
      <c r="AI901" s="9">
        <v>37</v>
      </c>
      <c r="AJ901" s="9" t="s">
        <v>290</v>
      </c>
      <c r="AK901" s="9">
        <v>46</v>
      </c>
    </row>
    <row r="902" spans="1:37">
      <c r="A902">
        <v>2014</v>
      </c>
      <c r="B902" s="10" t="s">
        <v>13154</v>
      </c>
      <c r="C902" s="11" t="s">
        <v>11157</v>
      </c>
      <c r="D902" s="11" t="s">
        <v>11159</v>
      </c>
      <c r="E902" s="11" t="s">
        <v>11160</v>
      </c>
      <c r="F902" s="11" t="s">
        <v>4368</v>
      </c>
      <c r="G902" s="11" t="s">
        <v>13155</v>
      </c>
      <c r="H902" s="11" t="s">
        <v>13156</v>
      </c>
      <c r="I902" s="11" t="str">
        <f>INDEX(CountyList!A:A, MATCH(MID(B902, 3, 3), CountyList!B:B, 0))</f>
        <v>Vermilion</v>
      </c>
      <c r="J902" s="29">
        <v>22</v>
      </c>
      <c r="K902" s="29" t="s">
        <v>7603</v>
      </c>
      <c r="L902" s="29" t="s">
        <v>290</v>
      </c>
      <c r="M902" s="29" t="s">
        <v>290</v>
      </c>
      <c r="N902" s="29" t="s">
        <v>7603</v>
      </c>
      <c r="O902" s="29" t="s">
        <v>7603</v>
      </c>
      <c r="P902" s="29" t="s">
        <v>7603</v>
      </c>
      <c r="Q902" s="29" t="s">
        <v>7603</v>
      </c>
      <c r="R902" s="29" t="s">
        <v>7603</v>
      </c>
      <c r="S902" s="29" t="s">
        <v>7603</v>
      </c>
      <c r="T902" s="29" t="s">
        <v>7603</v>
      </c>
      <c r="U902" s="29" t="s">
        <v>7603</v>
      </c>
      <c r="V902" s="29" t="s">
        <v>7603</v>
      </c>
      <c r="W902" s="29" t="s">
        <v>7603</v>
      </c>
      <c r="X902" s="29" t="s">
        <v>7603</v>
      </c>
      <c r="Y902" s="29" t="s">
        <v>7603</v>
      </c>
      <c r="Z902" s="7" t="s">
        <v>290</v>
      </c>
      <c r="AA902" s="7">
        <v>19</v>
      </c>
      <c r="AB902" s="8" t="s">
        <v>7603</v>
      </c>
      <c r="AC902" s="8" t="s">
        <v>7603</v>
      </c>
      <c r="AD902" s="8" t="s">
        <v>7603</v>
      </c>
      <c r="AE902" s="8" t="s">
        <v>7603</v>
      </c>
      <c r="AF902" s="8" t="s">
        <v>7603</v>
      </c>
      <c r="AG902" s="8">
        <v>23</v>
      </c>
      <c r="AH902" s="8" t="s">
        <v>290</v>
      </c>
      <c r="AI902" s="9">
        <v>25</v>
      </c>
      <c r="AJ902" s="9" t="s">
        <v>7603</v>
      </c>
      <c r="AK902" s="9">
        <v>25</v>
      </c>
    </row>
    <row r="903" spans="1:37">
      <c r="A903">
        <v>2014</v>
      </c>
      <c r="B903" s="10" t="s">
        <v>13157</v>
      </c>
      <c r="C903" s="11" t="s">
        <v>3129</v>
      </c>
      <c r="D903" s="11" t="s">
        <v>13158</v>
      </c>
      <c r="E903" s="11" t="s">
        <v>4006</v>
      </c>
      <c r="F903" s="11" t="s">
        <v>4007</v>
      </c>
      <c r="G903" s="11" t="s">
        <v>13159</v>
      </c>
      <c r="H903" s="11" t="s">
        <v>7249</v>
      </c>
      <c r="I903" s="11" t="str">
        <f>INDEX(CountyList!A:A, MATCH(MID(B903, 3, 3), CountyList!B:B, 0))</f>
        <v>Whiteside</v>
      </c>
      <c r="J903" s="29">
        <v>33</v>
      </c>
      <c r="K903" s="29" t="s">
        <v>290</v>
      </c>
      <c r="L903" s="29">
        <v>14</v>
      </c>
      <c r="M903" s="29" t="s">
        <v>290</v>
      </c>
      <c r="N903" s="29">
        <v>14</v>
      </c>
      <c r="O903" s="29" t="s">
        <v>290</v>
      </c>
      <c r="P903" s="29" t="s">
        <v>290</v>
      </c>
      <c r="Q903" s="29">
        <v>12</v>
      </c>
      <c r="R903" s="29" t="s">
        <v>290</v>
      </c>
      <c r="S903" s="29" t="s">
        <v>290</v>
      </c>
      <c r="T903" s="29">
        <v>12</v>
      </c>
      <c r="U903" s="29" t="s">
        <v>290</v>
      </c>
      <c r="V903" s="29" t="s">
        <v>290</v>
      </c>
      <c r="W903" s="29" t="s">
        <v>290</v>
      </c>
      <c r="X903" s="29" t="s">
        <v>290</v>
      </c>
      <c r="Y903" s="29" t="s">
        <v>290</v>
      </c>
      <c r="Z903" s="7">
        <v>86</v>
      </c>
      <c r="AA903" s="7">
        <v>74</v>
      </c>
      <c r="AB903" s="8" t="s">
        <v>290</v>
      </c>
      <c r="AC903" s="8" t="s">
        <v>7603</v>
      </c>
      <c r="AD903" s="8" t="s">
        <v>7603</v>
      </c>
      <c r="AE903" s="8" t="s">
        <v>290</v>
      </c>
      <c r="AF903" s="8" t="s">
        <v>7603</v>
      </c>
      <c r="AG903" s="8">
        <v>152</v>
      </c>
      <c r="AH903" s="8" t="s">
        <v>290</v>
      </c>
      <c r="AI903" s="9">
        <v>122</v>
      </c>
      <c r="AJ903" s="9">
        <v>38</v>
      </c>
      <c r="AK903" s="9">
        <v>160</v>
      </c>
    </row>
    <row r="904" spans="1:37">
      <c r="A904">
        <v>2014</v>
      </c>
      <c r="B904" s="10" t="s">
        <v>13160</v>
      </c>
      <c r="C904" s="11" t="s">
        <v>4010</v>
      </c>
      <c r="D904" s="11" t="s">
        <v>11167</v>
      </c>
      <c r="E904" s="11" t="s">
        <v>4012</v>
      </c>
      <c r="F904" s="11" t="s">
        <v>1818</v>
      </c>
      <c r="G904" s="11" t="s">
        <v>13161</v>
      </c>
      <c r="H904" s="11" t="s">
        <v>7252</v>
      </c>
      <c r="I904" s="11" t="str">
        <f>INDEX(CountyList!A:A, MATCH(MID(B904, 3, 3), CountyList!B:B, 0))</f>
        <v>Whiteside</v>
      </c>
      <c r="J904" s="29" t="s">
        <v>7603</v>
      </c>
      <c r="K904" s="29" t="s">
        <v>7603</v>
      </c>
      <c r="L904" s="29" t="s">
        <v>7603</v>
      </c>
      <c r="M904" s="29" t="s">
        <v>7603</v>
      </c>
      <c r="N904" s="29" t="s">
        <v>7603</v>
      </c>
      <c r="O904" s="29" t="s">
        <v>7603</v>
      </c>
      <c r="P904" s="29" t="s">
        <v>7603</v>
      </c>
      <c r="Q904" s="29" t="s">
        <v>7603</v>
      </c>
      <c r="R904" s="29" t="s">
        <v>7603</v>
      </c>
      <c r="S904" s="29" t="s">
        <v>7603</v>
      </c>
      <c r="T904" s="29">
        <v>71</v>
      </c>
      <c r="U904" s="29">
        <v>37</v>
      </c>
      <c r="V904" s="29">
        <v>70</v>
      </c>
      <c r="W904" s="29">
        <v>62</v>
      </c>
      <c r="X904" s="29" t="s">
        <v>7603</v>
      </c>
      <c r="Y904" s="29" t="s">
        <v>7603</v>
      </c>
      <c r="Z904" s="7">
        <v>97</v>
      </c>
      <c r="AA904" s="7">
        <v>143</v>
      </c>
      <c r="AB904" s="8">
        <v>20</v>
      </c>
      <c r="AC904" s="8" t="s">
        <v>7603</v>
      </c>
      <c r="AD904" s="8" t="s">
        <v>290</v>
      </c>
      <c r="AE904" s="8" t="s">
        <v>290</v>
      </c>
      <c r="AF904" s="8" t="s">
        <v>7603</v>
      </c>
      <c r="AG904" s="8">
        <v>208</v>
      </c>
      <c r="AH904" s="8" t="s">
        <v>290</v>
      </c>
      <c r="AI904" s="9" t="s">
        <v>7603</v>
      </c>
      <c r="AJ904" s="9">
        <v>240</v>
      </c>
      <c r="AK904" s="9">
        <v>240</v>
      </c>
    </row>
    <row r="905" spans="1:37">
      <c r="A905">
        <v>2014</v>
      </c>
      <c r="B905" s="10" t="s">
        <v>13162</v>
      </c>
      <c r="C905" s="11" t="s">
        <v>4015</v>
      </c>
      <c r="D905" s="11" t="s">
        <v>11170</v>
      </c>
      <c r="E905" s="11" t="s">
        <v>4017</v>
      </c>
      <c r="F905" s="11" t="s">
        <v>4018</v>
      </c>
      <c r="G905" s="11" t="s">
        <v>13163</v>
      </c>
      <c r="H905" s="11" t="s">
        <v>7255</v>
      </c>
      <c r="I905" s="11" t="str">
        <f>INDEX(CountyList!A:A, MATCH(MID(B905, 3, 3), CountyList!B:B, 0))</f>
        <v>Whiteside</v>
      </c>
      <c r="J905" s="29">
        <v>19</v>
      </c>
      <c r="K905" s="29">
        <v>12</v>
      </c>
      <c r="L905" s="29">
        <v>13</v>
      </c>
      <c r="M905" s="29">
        <v>13</v>
      </c>
      <c r="N905" s="29">
        <v>17</v>
      </c>
      <c r="O905" s="29">
        <v>16</v>
      </c>
      <c r="P905" s="29">
        <v>18</v>
      </c>
      <c r="Q905" s="29">
        <v>11</v>
      </c>
      <c r="R905" s="29">
        <v>18</v>
      </c>
      <c r="S905" s="29">
        <v>20</v>
      </c>
      <c r="T905" s="29" t="s">
        <v>7603</v>
      </c>
      <c r="U905" s="29" t="s">
        <v>7603</v>
      </c>
      <c r="V905" s="29" t="s">
        <v>7603</v>
      </c>
      <c r="W905" s="29" t="s">
        <v>7603</v>
      </c>
      <c r="X905" s="29" t="s">
        <v>7603</v>
      </c>
      <c r="Y905" s="29" t="s">
        <v>7603</v>
      </c>
      <c r="Z905" s="7">
        <v>82</v>
      </c>
      <c r="AA905" s="7">
        <v>75</v>
      </c>
      <c r="AB905" s="8">
        <v>39</v>
      </c>
      <c r="AC905" s="8" t="s">
        <v>7603</v>
      </c>
      <c r="AD905" s="8" t="s">
        <v>290</v>
      </c>
      <c r="AE905" s="8" t="s">
        <v>290</v>
      </c>
      <c r="AF905" s="8" t="s">
        <v>7603</v>
      </c>
      <c r="AG905" s="8">
        <v>112</v>
      </c>
      <c r="AH905" s="8" t="s">
        <v>7603</v>
      </c>
      <c r="AI905" s="9">
        <v>157</v>
      </c>
      <c r="AJ905" s="9" t="s">
        <v>7603</v>
      </c>
      <c r="AK905" s="9">
        <v>157</v>
      </c>
    </row>
    <row r="906" spans="1:37">
      <c r="A906">
        <v>2014</v>
      </c>
      <c r="B906" s="10" t="s">
        <v>13164</v>
      </c>
      <c r="C906" s="11" t="s">
        <v>2699</v>
      </c>
      <c r="D906" s="11" t="s">
        <v>11173</v>
      </c>
      <c r="E906" s="11" t="s">
        <v>4023</v>
      </c>
      <c r="F906" s="11" t="s">
        <v>1818</v>
      </c>
      <c r="G906" s="11" t="s">
        <v>13165</v>
      </c>
      <c r="H906" s="11" t="s">
        <v>7258</v>
      </c>
      <c r="I906" s="11" t="str">
        <f>INDEX(CountyList!A:A, MATCH(MID(B906, 3, 3), CountyList!B:B, 0))</f>
        <v>Whiteside</v>
      </c>
      <c r="J906" s="29">
        <v>31</v>
      </c>
      <c r="K906" s="29">
        <v>14</v>
      </c>
      <c r="L906" s="29">
        <v>12</v>
      </c>
      <c r="M906" s="29">
        <v>18</v>
      </c>
      <c r="N906" s="29">
        <v>18</v>
      </c>
      <c r="O906" s="29">
        <v>20</v>
      </c>
      <c r="P906" s="29">
        <v>15</v>
      </c>
      <c r="Q906" s="29">
        <v>10</v>
      </c>
      <c r="R906" s="29">
        <v>17</v>
      </c>
      <c r="S906" s="29">
        <v>12</v>
      </c>
      <c r="T906" s="29" t="s">
        <v>7603</v>
      </c>
      <c r="U906" s="29" t="s">
        <v>7603</v>
      </c>
      <c r="V906" s="29" t="s">
        <v>7603</v>
      </c>
      <c r="W906" s="29" t="s">
        <v>7603</v>
      </c>
      <c r="X906" s="29">
        <v>13</v>
      </c>
      <c r="Y906" s="29" t="s">
        <v>7603</v>
      </c>
      <c r="Z906" s="7">
        <v>88</v>
      </c>
      <c r="AA906" s="7">
        <v>92</v>
      </c>
      <c r="AB906" s="8" t="s">
        <v>290</v>
      </c>
      <c r="AC906" s="8" t="s">
        <v>7603</v>
      </c>
      <c r="AD906" s="8" t="s">
        <v>290</v>
      </c>
      <c r="AE906" s="8" t="s">
        <v>290</v>
      </c>
      <c r="AF906" s="8" t="s">
        <v>7603</v>
      </c>
      <c r="AG906" s="8">
        <v>141</v>
      </c>
      <c r="AH906" s="8">
        <v>22</v>
      </c>
      <c r="AI906" s="9">
        <v>180</v>
      </c>
      <c r="AJ906" s="9" t="s">
        <v>7603</v>
      </c>
      <c r="AK906" s="9">
        <v>180</v>
      </c>
    </row>
    <row r="907" spans="1:37">
      <c r="A907">
        <v>2014</v>
      </c>
      <c r="B907" s="10" t="s">
        <v>13166</v>
      </c>
      <c r="C907" s="11" t="s">
        <v>4025</v>
      </c>
      <c r="D907" s="11" t="s">
        <v>11176</v>
      </c>
      <c r="E907" s="11" t="s">
        <v>4027</v>
      </c>
      <c r="F907" s="11" t="s">
        <v>1818</v>
      </c>
      <c r="G907" s="11" t="s">
        <v>13167</v>
      </c>
      <c r="H907" s="11" t="s">
        <v>7261</v>
      </c>
      <c r="I907" s="11" t="str">
        <f>INDEX(CountyList!A:A, MATCH(MID(B907, 3, 3), CountyList!B:B, 0))</f>
        <v>Whiteside</v>
      </c>
      <c r="J907" s="29">
        <v>21</v>
      </c>
      <c r="K907" s="29">
        <v>14</v>
      </c>
      <c r="L907" s="29">
        <v>14</v>
      </c>
      <c r="M907" s="29">
        <v>13</v>
      </c>
      <c r="N907" s="29">
        <v>13</v>
      </c>
      <c r="O907" s="29">
        <v>16</v>
      </c>
      <c r="P907" s="29">
        <v>16</v>
      </c>
      <c r="Q907" s="29">
        <v>12</v>
      </c>
      <c r="R907" s="29">
        <v>10</v>
      </c>
      <c r="S907" s="29">
        <v>13</v>
      </c>
      <c r="T907" s="29" t="s">
        <v>7603</v>
      </c>
      <c r="U907" s="29" t="s">
        <v>7603</v>
      </c>
      <c r="V907" s="29" t="s">
        <v>7603</v>
      </c>
      <c r="W907" s="29" t="s">
        <v>7603</v>
      </c>
      <c r="X907" s="29" t="s">
        <v>290</v>
      </c>
      <c r="Y907" s="29" t="s">
        <v>7603</v>
      </c>
      <c r="Z907" s="7">
        <v>75</v>
      </c>
      <c r="AA907" s="7">
        <v>75</v>
      </c>
      <c r="AB907" s="8">
        <v>10</v>
      </c>
      <c r="AC907" s="8" t="s">
        <v>7603</v>
      </c>
      <c r="AD907" s="8" t="s">
        <v>290</v>
      </c>
      <c r="AE907" s="8" t="s">
        <v>290</v>
      </c>
      <c r="AF907" s="8" t="s">
        <v>7603</v>
      </c>
      <c r="AG907" s="8">
        <v>127</v>
      </c>
      <c r="AH907" s="8" t="s">
        <v>7603</v>
      </c>
      <c r="AI907" s="9">
        <v>150</v>
      </c>
      <c r="AJ907" s="9" t="s">
        <v>7603</v>
      </c>
      <c r="AK907" s="9">
        <v>150</v>
      </c>
    </row>
    <row r="908" spans="1:37">
      <c r="A908">
        <v>2014</v>
      </c>
      <c r="B908" s="10" t="s">
        <v>4387</v>
      </c>
      <c r="C908" s="11" t="s">
        <v>4388</v>
      </c>
      <c r="D908" s="11" t="s">
        <v>11179</v>
      </c>
      <c r="E908" s="11" t="s">
        <v>4391</v>
      </c>
      <c r="F908" s="11" t="s">
        <v>4392</v>
      </c>
      <c r="G908" s="11" t="s">
        <v>13168</v>
      </c>
      <c r="H908" s="11" t="s">
        <v>7482</v>
      </c>
      <c r="I908" s="11" t="str">
        <f>INDEX(CountyList!A:A, MATCH(MID(B908, 3, 3), CountyList!B:B, 0))</f>
        <v>Will</v>
      </c>
      <c r="J908" s="29">
        <v>79</v>
      </c>
      <c r="K908" s="29">
        <v>34</v>
      </c>
      <c r="L908" s="29">
        <v>42</v>
      </c>
      <c r="M908" s="29">
        <v>41</v>
      </c>
      <c r="N908" s="29">
        <v>43</v>
      </c>
      <c r="O908" s="29">
        <v>55</v>
      </c>
      <c r="P908" s="29">
        <v>50</v>
      </c>
      <c r="Q908" s="29">
        <v>54</v>
      </c>
      <c r="R908" s="29">
        <v>53</v>
      </c>
      <c r="S908" s="29">
        <v>54</v>
      </c>
      <c r="T908" s="29" t="s">
        <v>7603</v>
      </c>
      <c r="U908" s="29" t="s">
        <v>7603</v>
      </c>
      <c r="V908" s="29" t="s">
        <v>7603</v>
      </c>
      <c r="W908" s="29" t="s">
        <v>7603</v>
      </c>
      <c r="X908" s="29" t="s">
        <v>7603</v>
      </c>
      <c r="Y908" s="29" t="s">
        <v>7603</v>
      </c>
      <c r="Z908" s="7">
        <v>260</v>
      </c>
      <c r="AA908" s="7">
        <v>245</v>
      </c>
      <c r="AB908" s="8">
        <v>34</v>
      </c>
      <c r="AC908" s="8" t="s">
        <v>7603</v>
      </c>
      <c r="AD908" s="8" t="s">
        <v>290</v>
      </c>
      <c r="AE908" s="8">
        <v>10</v>
      </c>
      <c r="AF908" s="8" t="s">
        <v>7603</v>
      </c>
      <c r="AG908" s="8">
        <v>426</v>
      </c>
      <c r="AH908" s="8">
        <v>34</v>
      </c>
      <c r="AI908" s="9">
        <v>505</v>
      </c>
      <c r="AJ908" s="9" t="s">
        <v>7603</v>
      </c>
      <c r="AK908" s="9">
        <v>505</v>
      </c>
    </row>
    <row r="909" spans="1:37">
      <c r="A909">
        <v>2014</v>
      </c>
      <c r="B909" s="10" t="s">
        <v>4394</v>
      </c>
      <c r="C909" s="11" t="s">
        <v>3671</v>
      </c>
      <c r="D909" s="11" t="s">
        <v>13169</v>
      </c>
      <c r="E909" s="11" t="s">
        <v>4396</v>
      </c>
      <c r="F909" s="11" t="s">
        <v>4397</v>
      </c>
      <c r="G909" s="11" t="s">
        <v>13170</v>
      </c>
      <c r="H909" s="11" t="s">
        <v>7485</v>
      </c>
      <c r="I909" s="11" t="str">
        <f>INDEX(CountyList!A:A, MATCH(MID(B909, 3, 3), CountyList!B:B, 0))</f>
        <v>Will</v>
      </c>
      <c r="J909" s="29">
        <v>53</v>
      </c>
      <c r="K909" s="29">
        <v>32</v>
      </c>
      <c r="L909" s="29">
        <v>32</v>
      </c>
      <c r="M909" s="29">
        <v>34</v>
      </c>
      <c r="N909" s="29">
        <v>24</v>
      </c>
      <c r="O909" s="29">
        <v>33</v>
      </c>
      <c r="P909" s="29">
        <v>34</v>
      </c>
      <c r="Q909" s="29">
        <v>28</v>
      </c>
      <c r="R909" s="29">
        <v>30</v>
      </c>
      <c r="S909" s="29">
        <v>32</v>
      </c>
      <c r="T909" s="29" t="s">
        <v>7603</v>
      </c>
      <c r="U909" s="29" t="s">
        <v>7603</v>
      </c>
      <c r="V909" s="29" t="s">
        <v>7603</v>
      </c>
      <c r="W909" s="29" t="s">
        <v>7603</v>
      </c>
      <c r="X909" s="29">
        <v>13</v>
      </c>
      <c r="Y909" s="29" t="s">
        <v>7603</v>
      </c>
      <c r="Z909" s="7">
        <v>180</v>
      </c>
      <c r="AA909" s="7">
        <v>165</v>
      </c>
      <c r="AB909" s="8" t="s">
        <v>290</v>
      </c>
      <c r="AC909" s="8" t="s">
        <v>7603</v>
      </c>
      <c r="AD909" s="8">
        <v>12</v>
      </c>
      <c r="AE909" s="8" t="s">
        <v>290</v>
      </c>
      <c r="AF909" s="8" t="s">
        <v>290</v>
      </c>
      <c r="AG909" s="8">
        <v>276</v>
      </c>
      <c r="AH909" s="8">
        <v>45</v>
      </c>
      <c r="AI909" s="9">
        <v>345</v>
      </c>
      <c r="AJ909" s="9" t="s">
        <v>7603</v>
      </c>
      <c r="AK909" s="9">
        <v>345</v>
      </c>
    </row>
    <row r="910" spans="1:37">
      <c r="A910">
        <v>2014</v>
      </c>
      <c r="B910" s="10" t="s">
        <v>13171</v>
      </c>
      <c r="C910" s="11" t="s">
        <v>11184</v>
      </c>
      <c r="D910" s="11" t="s">
        <v>11186</v>
      </c>
      <c r="E910" s="11" t="s">
        <v>11187</v>
      </c>
      <c r="F910" s="11" t="s">
        <v>4428</v>
      </c>
      <c r="G910" s="11" t="s">
        <v>13172</v>
      </c>
      <c r="H910" s="11" t="s">
        <v>13173</v>
      </c>
      <c r="I910" s="11" t="str">
        <f>INDEX(CountyList!A:A, MATCH(MID(B910, 3, 3), CountyList!B:B, 0))</f>
        <v>Will</v>
      </c>
      <c r="J910" s="29" t="s">
        <v>7603</v>
      </c>
      <c r="K910" s="29" t="s">
        <v>7603</v>
      </c>
      <c r="L910" s="29" t="s">
        <v>290</v>
      </c>
      <c r="M910" s="29" t="s">
        <v>290</v>
      </c>
      <c r="N910" s="29" t="s">
        <v>290</v>
      </c>
      <c r="O910" s="29" t="s">
        <v>7603</v>
      </c>
      <c r="P910" s="29" t="s">
        <v>290</v>
      </c>
      <c r="Q910" s="29" t="s">
        <v>290</v>
      </c>
      <c r="R910" s="29" t="s">
        <v>7603</v>
      </c>
      <c r="S910" s="29" t="s">
        <v>7603</v>
      </c>
      <c r="T910" s="29" t="s">
        <v>7603</v>
      </c>
      <c r="U910" s="29" t="s">
        <v>7603</v>
      </c>
      <c r="V910" s="29" t="s">
        <v>7603</v>
      </c>
      <c r="W910" s="29" t="s">
        <v>7603</v>
      </c>
      <c r="X910" s="29" t="s">
        <v>7603</v>
      </c>
      <c r="Y910" s="29" t="s">
        <v>7603</v>
      </c>
      <c r="Z910" s="7" t="s">
        <v>290</v>
      </c>
      <c r="AA910" s="7" t="s">
        <v>290</v>
      </c>
      <c r="AB910" s="8" t="s">
        <v>290</v>
      </c>
      <c r="AC910" s="8" t="s">
        <v>7603</v>
      </c>
      <c r="AD910" s="8" t="s">
        <v>290</v>
      </c>
      <c r="AE910" s="8" t="s">
        <v>290</v>
      </c>
      <c r="AF910" s="8" t="s">
        <v>7603</v>
      </c>
      <c r="AG910" s="8" t="s">
        <v>290</v>
      </c>
      <c r="AH910" s="8" t="s">
        <v>290</v>
      </c>
      <c r="AI910" s="9">
        <v>12</v>
      </c>
      <c r="AJ910" s="9" t="s">
        <v>7603</v>
      </c>
      <c r="AK910" s="9">
        <v>12</v>
      </c>
    </row>
    <row r="911" spans="1:37">
      <c r="A911">
        <v>2014</v>
      </c>
      <c r="B911" s="10" t="s">
        <v>4405</v>
      </c>
      <c r="C911" s="11" t="s">
        <v>4406</v>
      </c>
      <c r="D911" s="11" t="s">
        <v>7487</v>
      </c>
      <c r="E911" s="11" t="s">
        <v>4408</v>
      </c>
      <c r="F911" s="11" t="s">
        <v>4409</v>
      </c>
      <c r="G911" s="11" t="s">
        <v>13174</v>
      </c>
      <c r="H911" s="11" t="s">
        <v>7489</v>
      </c>
      <c r="I911" s="11" t="str">
        <f>INDEX(CountyList!A:A, MATCH(MID(B911, 3, 3), CountyList!B:B, 0))</f>
        <v>Will</v>
      </c>
      <c r="J911" s="29">
        <v>114</v>
      </c>
      <c r="K911" s="29">
        <v>26</v>
      </c>
      <c r="L911" s="29" t="s">
        <v>7603</v>
      </c>
      <c r="M911" s="29" t="s">
        <v>7603</v>
      </c>
      <c r="N911" s="29" t="s">
        <v>7603</v>
      </c>
      <c r="O911" s="29" t="s">
        <v>7603</v>
      </c>
      <c r="P911" s="29" t="s">
        <v>7603</v>
      </c>
      <c r="Q911" s="29" t="s">
        <v>7603</v>
      </c>
      <c r="R911" s="29" t="s">
        <v>7603</v>
      </c>
      <c r="S911" s="29" t="s">
        <v>7603</v>
      </c>
      <c r="T911" s="29" t="s">
        <v>7603</v>
      </c>
      <c r="U911" s="29" t="s">
        <v>7603</v>
      </c>
      <c r="V911" s="29" t="s">
        <v>7603</v>
      </c>
      <c r="W911" s="29" t="s">
        <v>7603</v>
      </c>
      <c r="X911" s="29" t="s">
        <v>7603</v>
      </c>
      <c r="Y911" s="29" t="s">
        <v>7603</v>
      </c>
      <c r="Z911" s="7">
        <v>79</v>
      </c>
      <c r="AA911" s="7">
        <v>61</v>
      </c>
      <c r="AB911" s="8" t="s">
        <v>290</v>
      </c>
      <c r="AC911" s="8" t="s">
        <v>7603</v>
      </c>
      <c r="AD911" s="8" t="s">
        <v>7603</v>
      </c>
      <c r="AE911" s="8" t="s">
        <v>7603</v>
      </c>
      <c r="AF911" s="8" t="s">
        <v>7603</v>
      </c>
      <c r="AG911" s="8">
        <v>132</v>
      </c>
      <c r="AH911" s="8" t="s">
        <v>290</v>
      </c>
      <c r="AI911" s="9">
        <v>140</v>
      </c>
      <c r="AJ911" s="9" t="s">
        <v>7603</v>
      </c>
      <c r="AK911" s="9">
        <v>140</v>
      </c>
    </row>
    <row r="912" spans="1:37">
      <c r="A912">
        <v>2014</v>
      </c>
      <c r="B912" s="10" t="s">
        <v>4411</v>
      </c>
      <c r="C912" s="11" t="s">
        <v>4412</v>
      </c>
      <c r="D912" s="11" t="s">
        <v>11197</v>
      </c>
      <c r="E912" s="11" t="s">
        <v>4414</v>
      </c>
      <c r="F912" s="11" t="s">
        <v>4392</v>
      </c>
      <c r="G912" s="11" t="s">
        <v>13175</v>
      </c>
      <c r="H912" s="11" t="s">
        <v>7492</v>
      </c>
      <c r="I912" s="11" t="str">
        <f>INDEX(CountyList!A:A, MATCH(MID(B912, 3, 3), CountyList!B:B, 0))</f>
        <v>Will</v>
      </c>
      <c r="J912" s="29">
        <v>26</v>
      </c>
      <c r="K912" s="29" t="s">
        <v>290</v>
      </c>
      <c r="L912" s="29">
        <v>16</v>
      </c>
      <c r="M912" s="29">
        <v>19</v>
      </c>
      <c r="N912" s="29">
        <v>16</v>
      </c>
      <c r="O912" s="29">
        <v>19</v>
      </c>
      <c r="P912" s="29">
        <v>19</v>
      </c>
      <c r="Q912" s="29" t="s">
        <v>290</v>
      </c>
      <c r="R912" s="29">
        <v>11</v>
      </c>
      <c r="S912" s="29">
        <v>15</v>
      </c>
      <c r="T912" s="29" t="s">
        <v>7603</v>
      </c>
      <c r="U912" s="29" t="s">
        <v>7603</v>
      </c>
      <c r="V912" s="29" t="s">
        <v>7603</v>
      </c>
      <c r="W912" s="29" t="s">
        <v>7603</v>
      </c>
      <c r="X912" s="29" t="s">
        <v>7603</v>
      </c>
      <c r="Y912" s="29" t="s">
        <v>7603</v>
      </c>
      <c r="Z912" s="7">
        <v>71</v>
      </c>
      <c r="AA912" s="7">
        <v>83</v>
      </c>
      <c r="AB912" s="8">
        <v>68</v>
      </c>
      <c r="AC912" s="8" t="s">
        <v>7603</v>
      </c>
      <c r="AD912" s="8" t="s">
        <v>7603</v>
      </c>
      <c r="AE912" s="8">
        <v>10</v>
      </c>
      <c r="AF912" s="8" t="s">
        <v>7603</v>
      </c>
      <c r="AG912" s="8">
        <v>70</v>
      </c>
      <c r="AH912" s="8" t="s">
        <v>290</v>
      </c>
      <c r="AI912" s="9">
        <v>154</v>
      </c>
      <c r="AJ912" s="9" t="s">
        <v>7603</v>
      </c>
      <c r="AK912" s="9">
        <v>154</v>
      </c>
    </row>
    <row r="913" spans="1:37">
      <c r="A913">
        <v>2014</v>
      </c>
      <c r="B913" s="10" t="s">
        <v>13176</v>
      </c>
      <c r="C913" s="11" t="s">
        <v>13177</v>
      </c>
      <c r="D913" s="11" t="s">
        <v>9672</v>
      </c>
      <c r="E913" s="11" t="s">
        <v>13178</v>
      </c>
      <c r="F913" s="11" t="s">
        <v>4462</v>
      </c>
      <c r="G913" s="11" t="s">
        <v>13179</v>
      </c>
      <c r="H913" s="11" t="s">
        <v>13180</v>
      </c>
      <c r="I913" s="11" t="str">
        <f>INDEX(CountyList!A:A, MATCH(MID(B913, 3, 3), CountyList!B:B, 0))</f>
        <v>Will</v>
      </c>
      <c r="J913" s="29">
        <v>12</v>
      </c>
      <c r="K913" s="29">
        <v>11</v>
      </c>
      <c r="L913" s="29">
        <v>10</v>
      </c>
      <c r="M913" s="29" t="s">
        <v>7603</v>
      </c>
      <c r="N913" s="29" t="s">
        <v>7603</v>
      </c>
      <c r="O913" s="29" t="s">
        <v>7603</v>
      </c>
      <c r="P913" s="29" t="s">
        <v>7603</v>
      </c>
      <c r="Q913" s="29" t="s">
        <v>7603</v>
      </c>
      <c r="R913" s="29" t="s">
        <v>7603</v>
      </c>
      <c r="S913" s="29" t="s">
        <v>7603</v>
      </c>
      <c r="T913" s="29" t="s">
        <v>7603</v>
      </c>
      <c r="U913" s="29" t="s">
        <v>7603</v>
      </c>
      <c r="V913" s="29" t="s">
        <v>7603</v>
      </c>
      <c r="W913" s="29" t="s">
        <v>7603</v>
      </c>
      <c r="X913" s="29" t="s">
        <v>7603</v>
      </c>
      <c r="Y913" s="29" t="s">
        <v>7603</v>
      </c>
      <c r="Z913" s="7">
        <v>19</v>
      </c>
      <c r="AA913" s="7">
        <v>14</v>
      </c>
      <c r="AB913" s="8" t="s">
        <v>7603</v>
      </c>
      <c r="AC913" s="8" t="s">
        <v>7603</v>
      </c>
      <c r="AD913" s="8" t="s">
        <v>7603</v>
      </c>
      <c r="AE913" s="8">
        <v>29</v>
      </c>
      <c r="AF913" s="8" t="s">
        <v>290</v>
      </c>
      <c r="AG913" s="8" t="s">
        <v>7603</v>
      </c>
      <c r="AH913" s="8" t="s">
        <v>7603</v>
      </c>
      <c r="AI913" s="9">
        <v>33</v>
      </c>
      <c r="AJ913" s="9" t="s">
        <v>7603</v>
      </c>
      <c r="AK913" s="9">
        <v>33</v>
      </c>
    </row>
    <row r="914" spans="1:37">
      <c r="A914">
        <v>2014</v>
      </c>
      <c r="B914" s="10" t="s">
        <v>13181</v>
      </c>
      <c r="C914" s="11" t="s">
        <v>11199</v>
      </c>
      <c r="D914" s="11" t="s">
        <v>6556</v>
      </c>
      <c r="E914" s="11" t="s">
        <v>4418</v>
      </c>
      <c r="F914" s="11" t="s">
        <v>4392</v>
      </c>
      <c r="G914" s="11" t="s">
        <v>13182</v>
      </c>
      <c r="H914" s="11" t="s">
        <v>7496</v>
      </c>
      <c r="I914" s="11" t="str">
        <f>INDEX(CountyList!A:A, MATCH(MID(B914, 3, 3), CountyList!B:B, 0))</f>
        <v>Will</v>
      </c>
      <c r="J914" s="29">
        <v>29</v>
      </c>
      <c r="K914" s="29">
        <v>17</v>
      </c>
      <c r="L914" s="29">
        <v>32</v>
      </c>
      <c r="M914" s="29">
        <v>35</v>
      </c>
      <c r="N914" s="29">
        <v>37</v>
      </c>
      <c r="O914" s="29">
        <v>38</v>
      </c>
      <c r="P914" s="29">
        <v>34</v>
      </c>
      <c r="Q914" s="29">
        <v>39</v>
      </c>
      <c r="R914" s="29">
        <v>42</v>
      </c>
      <c r="S914" s="29">
        <v>34</v>
      </c>
      <c r="T914" s="29" t="s">
        <v>7603</v>
      </c>
      <c r="U914" s="29" t="s">
        <v>7603</v>
      </c>
      <c r="V914" s="29" t="s">
        <v>7603</v>
      </c>
      <c r="W914" s="29" t="s">
        <v>7603</v>
      </c>
      <c r="X914" s="29" t="s">
        <v>290</v>
      </c>
      <c r="Y914" s="29" t="s">
        <v>7603</v>
      </c>
      <c r="Z914" s="7">
        <v>178</v>
      </c>
      <c r="AA914" s="7">
        <v>162</v>
      </c>
      <c r="AB914" s="8">
        <v>57</v>
      </c>
      <c r="AC914" s="8" t="s">
        <v>7603</v>
      </c>
      <c r="AD914" s="8" t="s">
        <v>290</v>
      </c>
      <c r="AE914" s="8" t="s">
        <v>7603</v>
      </c>
      <c r="AF914" s="8" t="s">
        <v>7603</v>
      </c>
      <c r="AG914" s="8">
        <v>272</v>
      </c>
      <c r="AH914" s="8" t="s">
        <v>290</v>
      </c>
      <c r="AI914" s="9">
        <v>340</v>
      </c>
      <c r="AJ914" s="9" t="s">
        <v>7603</v>
      </c>
      <c r="AK914" s="9">
        <v>340</v>
      </c>
    </row>
    <row r="915" spans="1:37">
      <c r="A915">
        <v>2014</v>
      </c>
      <c r="B915" s="10" t="s">
        <v>13183</v>
      </c>
      <c r="C915" s="11" t="s">
        <v>13184</v>
      </c>
      <c r="D915" s="11" t="s">
        <v>13185</v>
      </c>
      <c r="E915" s="11" t="s">
        <v>13186</v>
      </c>
      <c r="F915" s="11" t="s">
        <v>4544</v>
      </c>
      <c r="G915" s="11" t="s">
        <v>13187</v>
      </c>
      <c r="H915" s="11" t="s">
        <v>13188</v>
      </c>
      <c r="I915" s="11" t="str">
        <f>INDEX(CountyList!A:A, MATCH(MID(B915, 3, 3), CountyList!B:B, 0))</f>
        <v>Will</v>
      </c>
      <c r="J915" s="29" t="s">
        <v>290</v>
      </c>
      <c r="K915" s="29" t="s">
        <v>290</v>
      </c>
      <c r="L915" s="29" t="s">
        <v>290</v>
      </c>
      <c r="M915" s="29" t="s">
        <v>7603</v>
      </c>
      <c r="N915" s="29" t="s">
        <v>7603</v>
      </c>
      <c r="O915" s="29" t="s">
        <v>7603</v>
      </c>
      <c r="P915" s="29" t="s">
        <v>7603</v>
      </c>
      <c r="Q915" s="29" t="s">
        <v>7603</v>
      </c>
      <c r="R915" s="29" t="s">
        <v>7603</v>
      </c>
      <c r="S915" s="29" t="s">
        <v>7603</v>
      </c>
      <c r="T915" s="29" t="s">
        <v>7603</v>
      </c>
      <c r="U915" s="29" t="s">
        <v>7603</v>
      </c>
      <c r="V915" s="29" t="s">
        <v>7603</v>
      </c>
      <c r="W915" s="29" t="s">
        <v>7603</v>
      </c>
      <c r="X915" s="29" t="s">
        <v>7603</v>
      </c>
      <c r="Y915" s="29" t="s">
        <v>7603</v>
      </c>
      <c r="Z915" s="7" t="s">
        <v>290</v>
      </c>
      <c r="AA915" s="7" t="s">
        <v>290</v>
      </c>
      <c r="AB915" s="8" t="s">
        <v>290</v>
      </c>
      <c r="AC915" s="8" t="s">
        <v>7603</v>
      </c>
      <c r="AD915" s="8" t="s">
        <v>290</v>
      </c>
      <c r="AE915" s="8" t="s">
        <v>7603</v>
      </c>
      <c r="AF915" s="8" t="s">
        <v>7603</v>
      </c>
      <c r="AG915" s="8" t="s">
        <v>290</v>
      </c>
      <c r="AH915" s="8" t="s">
        <v>7603</v>
      </c>
      <c r="AI915" s="9" t="s">
        <v>290</v>
      </c>
      <c r="AJ915" s="9" t="s">
        <v>7603</v>
      </c>
      <c r="AK915" s="9" t="s">
        <v>290</v>
      </c>
    </row>
    <row r="916" spans="1:37">
      <c r="A916">
        <v>2014</v>
      </c>
      <c r="B916" s="10" t="s">
        <v>4419</v>
      </c>
      <c r="C916" s="11" t="s">
        <v>4420</v>
      </c>
      <c r="D916" s="11" t="s">
        <v>11204</v>
      </c>
      <c r="E916" s="11" t="s">
        <v>4422</v>
      </c>
      <c r="F916" s="11" t="s">
        <v>4423</v>
      </c>
      <c r="G916" s="11" t="s">
        <v>13189</v>
      </c>
      <c r="H916" s="11" t="s">
        <v>7499</v>
      </c>
      <c r="I916" s="11" t="str">
        <f>INDEX(CountyList!A:A, MATCH(MID(B916, 3, 3), CountyList!B:B, 0))</f>
        <v>Will</v>
      </c>
      <c r="J916" s="29">
        <v>36</v>
      </c>
      <c r="K916" s="29">
        <v>25</v>
      </c>
      <c r="L916" s="29">
        <v>17</v>
      </c>
      <c r="M916" s="29">
        <v>20</v>
      </c>
      <c r="N916" s="29">
        <v>21</v>
      </c>
      <c r="O916" s="29">
        <v>10</v>
      </c>
      <c r="P916" s="29">
        <v>12</v>
      </c>
      <c r="Q916" s="29">
        <v>12</v>
      </c>
      <c r="R916" s="29">
        <v>10</v>
      </c>
      <c r="S916" s="29">
        <v>17</v>
      </c>
      <c r="T916" s="29" t="s">
        <v>7603</v>
      </c>
      <c r="U916" s="29" t="s">
        <v>7603</v>
      </c>
      <c r="V916" s="29" t="s">
        <v>7603</v>
      </c>
      <c r="W916" s="29" t="s">
        <v>7603</v>
      </c>
      <c r="X916" s="29" t="s">
        <v>7603</v>
      </c>
      <c r="Y916" s="29" t="s">
        <v>7603</v>
      </c>
      <c r="Z916" s="7">
        <v>93</v>
      </c>
      <c r="AA916" s="7">
        <v>87</v>
      </c>
      <c r="AB916" s="8">
        <v>29</v>
      </c>
      <c r="AC916" s="8" t="s">
        <v>7603</v>
      </c>
      <c r="AD916" s="8">
        <v>44</v>
      </c>
      <c r="AE916" s="8">
        <v>23</v>
      </c>
      <c r="AF916" s="8" t="s">
        <v>7603</v>
      </c>
      <c r="AG916" s="8">
        <v>66</v>
      </c>
      <c r="AH916" s="8">
        <v>18</v>
      </c>
      <c r="AI916" s="9">
        <v>180</v>
      </c>
      <c r="AJ916" s="9" t="s">
        <v>7603</v>
      </c>
      <c r="AK916" s="9">
        <v>180</v>
      </c>
    </row>
    <row r="917" spans="1:37">
      <c r="A917">
        <v>2014</v>
      </c>
      <c r="B917" s="10" t="s">
        <v>4425</v>
      </c>
      <c r="C917" s="11" t="s">
        <v>4426</v>
      </c>
      <c r="D917" s="11" t="s">
        <v>11207</v>
      </c>
      <c r="E917" s="11" t="s">
        <v>4427</v>
      </c>
      <c r="F917" s="11" t="s">
        <v>4428</v>
      </c>
      <c r="G917" s="11" t="s">
        <v>13190</v>
      </c>
      <c r="H917" s="11" t="s">
        <v>13191</v>
      </c>
      <c r="I917" s="11" t="str">
        <f>INDEX(CountyList!A:A, MATCH(MID(B917, 3, 3), CountyList!B:B, 0))</f>
        <v>Will</v>
      </c>
      <c r="J917" s="29">
        <v>43</v>
      </c>
      <c r="K917" s="29">
        <v>25</v>
      </c>
      <c r="L917" s="29">
        <v>21</v>
      </c>
      <c r="M917" s="29">
        <v>20</v>
      </c>
      <c r="N917" s="29">
        <v>21</v>
      </c>
      <c r="O917" s="29">
        <v>26</v>
      </c>
      <c r="P917" s="29">
        <v>19</v>
      </c>
      <c r="Q917" s="29">
        <v>23</v>
      </c>
      <c r="R917" s="29">
        <v>18</v>
      </c>
      <c r="S917" s="29">
        <v>12</v>
      </c>
      <c r="T917" s="29" t="s">
        <v>7603</v>
      </c>
      <c r="U917" s="29" t="s">
        <v>7603</v>
      </c>
      <c r="V917" s="29" t="s">
        <v>7603</v>
      </c>
      <c r="W917" s="29" t="s">
        <v>7603</v>
      </c>
      <c r="X917" s="29">
        <v>15</v>
      </c>
      <c r="Y917" s="29" t="s">
        <v>7603</v>
      </c>
      <c r="Z917" s="7">
        <v>129</v>
      </c>
      <c r="AA917" s="7">
        <v>114</v>
      </c>
      <c r="AB917" s="8">
        <v>26</v>
      </c>
      <c r="AC917" s="8" t="s">
        <v>7603</v>
      </c>
      <c r="AD917" s="8" t="s">
        <v>290</v>
      </c>
      <c r="AE917" s="8" t="s">
        <v>290</v>
      </c>
      <c r="AF917" s="8" t="s">
        <v>290</v>
      </c>
      <c r="AG917" s="8">
        <v>188</v>
      </c>
      <c r="AH917" s="8" t="s">
        <v>290</v>
      </c>
      <c r="AI917" s="9">
        <v>243</v>
      </c>
      <c r="AJ917" s="9" t="s">
        <v>7603</v>
      </c>
      <c r="AK917" s="9">
        <v>243</v>
      </c>
    </row>
    <row r="918" spans="1:37">
      <c r="A918">
        <v>2014</v>
      </c>
      <c r="B918" s="10" t="s">
        <v>4430</v>
      </c>
      <c r="C918" s="11" t="s">
        <v>786</v>
      </c>
      <c r="D918" s="11" t="s">
        <v>11210</v>
      </c>
      <c r="E918" s="11" t="s">
        <v>4433</v>
      </c>
      <c r="F918" s="11" t="s">
        <v>4428</v>
      </c>
      <c r="G918" s="11" t="s">
        <v>13192</v>
      </c>
      <c r="H918" s="11" t="s">
        <v>7503</v>
      </c>
      <c r="I918" s="11" t="str">
        <f>INDEX(CountyList!A:A, MATCH(MID(B918, 3, 3), CountyList!B:B, 0))</f>
        <v>Will</v>
      </c>
      <c r="J918" s="29">
        <v>16</v>
      </c>
      <c r="K918" s="29">
        <v>30</v>
      </c>
      <c r="L918" s="29">
        <v>28</v>
      </c>
      <c r="M918" s="29">
        <v>34</v>
      </c>
      <c r="N918" s="29">
        <v>26</v>
      </c>
      <c r="O918" s="29">
        <v>23</v>
      </c>
      <c r="P918" s="29">
        <v>30</v>
      </c>
      <c r="Q918" s="29">
        <v>25</v>
      </c>
      <c r="R918" s="29">
        <v>23</v>
      </c>
      <c r="S918" s="29">
        <v>26</v>
      </c>
      <c r="T918" s="29" t="s">
        <v>7603</v>
      </c>
      <c r="U918" s="29" t="s">
        <v>7603</v>
      </c>
      <c r="V918" s="29" t="s">
        <v>7603</v>
      </c>
      <c r="W918" s="29" t="s">
        <v>7603</v>
      </c>
      <c r="X918" s="29" t="s">
        <v>290</v>
      </c>
      <c r="Y918" s="29" t="s">
        <v>7603</v>
      </c>
      <c r="Z918" s="7">
        <v>136</v>
      </c>
      <c r="AA918" s="7">
        <v>134</v>
      </c>
      <c r="AB918" s="8">
        <v>10</v>
      </c>
      <c r="AC918" s="8" t="s">
        <v>7603</v>
      </c>
      <c r="AD918" s="8">
        <v>10</v>
      </c>
      <c r="AE918" s="8" t="s">
        <v>290</v>
      </c>
      <c r="AF918" s="8" t="s">
        <v>7603</v>
      </c>
      <c r="AG918" s="8">
        <v>218</v>
      </c>
      <c r="AH918" s="8">
        <v>31</v>
      </c>
      <c r="AI918" s="9">
        <v>270</v>
      </c>
      <c r="AJ918" s="9" t="s">
        <v>7603</v>
      </c>
      <c r="AK918" s="9">
        <v>270</v>
      </c>
    </row>
    <row r="919" spans="1:37">
      <c r="A919">
        <v>2014</v>
      </c>
      <c r="B919" s="10" t="s">
        <v>4434</v>
      </c>
      <c r="C919" s="11" t="s">
        <v>4435</v>
      </c>
      <c r="D919" s="11" t="s">
        <v>7504</v>
      </c>
      <c r="E919" s="11" t="s">
        <v>4437</v>
      </c>
      <c r="F919" s="11" t="s">
        <v>4438</v>
      </c>
      <c r="G919" s="11" t="s">
        <v>13193</v>
      </c>
      <c r="H919" s="11" t="s">
        <v>7506</v>
      </c>
      <c r="I919" s="11" t="str">
        <f>INDEX(CountyList!A:A, MATCH(MID(B919, 3, 3), CountyList!B:B, 0))</f>
        <v>Will</v>
      </c>
      <c r="J919" s="29">
        <v>24</v>
      </c>
      <c r="K919" s="29" t="s">
        <v>290</v>
      </c>
      <c r="L919" s="29" t="s">
        <v>290</v>
      </c>
      <c r="M919" s="29">
        <v>11</v>
      </c>
      <c r="N919" s="29" t="s">
        <v>290</v>
      </c>
      <c r="O919" s="29" t="s">
        <v>290</v>
      </c>
      <c r="P919" s="29">
        <v>11</v>
      </c>
      <c r="Q919" s="29">
        <v>12</v>
      </c>
      <c r="R919" s="29">
        <v>18</v>
      </c>
      <c r="S919" s="29">
        <v>10</v>
      </c>
      <c r="T919" s="29" t="s">
        <v>7603</v>
      </c>
      <c r="U919" s="29" t="s">
        <v>7603</v>
      </c>
      <c r="V919" s="29" t="s">
        <v>7603</v>
      </c>
      <c r="W919" s="29" t="s">
        <v>7603</v>
      </c>
      <c r="X919" s="29">
        <v>16</v>
      </c>
      <c r="Y919" s="29" t="s">
        <v>7603</v>
      </c>
      <c r="Z919" s="7">
        <v>66</v>
      </c>
      <c r="AA919" s="7">
        <v>68</v>
      </c>
      <c r="AB919" s="8" t="s">
        <v>290</v>
      </c>
      <c r="AC919" s="8" t="s">
        <v>7603</v>
      </c>
      <c r="AD919" s="8" t="s">
        <v>7603</v>
      </c>
      <c r="AE919" s="8" t="s">
        <v>290</v>
      </c>
      <c r="AF919" s="8" t="s">
        <v>7603</v>
      </c>
      <c r="AG919" s="8">
        <v>129</v>
      </c>
      <c r="AH919" s="8" t="s">
        <v>7603</v>
      </c>
      <c r="AI919" s="9">
        <v>134</v>
      </c>
      <c r="AJ919" s="9" t="s">
        <v>7603</v>
      </c>
      <c r="AK919" s="9">
        <v>134</v>
      </c>
    </row>
    <row r="920" spans="1:37">
      <c r="A920">
        <v>2014</v>
      </c>
      <c r="B920" s="10" t="s">
        <v>4440</v>
      </c>
      <c r="C920" s="11" t="s">
        <v>2699</v>
      </c>
      <c r="D920" s="11" t="s">
        <v>11218</v>
      </c>
      <c r="E920" s="11" t="s">
        <v>4443</v>
      </c>
      <c r="F920" s="11" t="s">
        <v>4444</v>
      </c>
      <c r="G920" s="11" t="s">
        <v>13194</v>
      </c>
      <c r="H920" s="11" t="s">
        <v>7509</v>
      </c>
      <c r="I920" s="11" t="str">
        <f>INDEX(CountyList!A:A, MATCH(MID(B920, 3, 3), CountyList!B:B, 0))</f>
        <v>Will</v>
      </c>
      <c r="J920" s="29" t="s">
        <v>7603</v>
      </c>
      <c r="K920" s="29">
        <v>35</v>
      </c>
      <c r="L920" s="29">
        <v>49</v>
      </c>
      <c r="M920" s="29">
        <v>51</v>
      </c>
      <c r="N920" s="29">
        <v>48</v>
      </c>
      <c r="O920" s="29">
        <v>55</v>
      </c>
      <c r="P920" s="29">
        <v>60</v>
      </c>
      <c r="Q920" s="29">
        <v>58</v>
      </c>
      <c r="R920" s="29">
        <v>59</v>
      </c>
      <c r="S920" s="29">
        <v>53</v>
      </c>
      <c r="T920" s="29" t="s">
        <v>7603</v>
      </c>
      <c r="U920" s="29" t="s">
        <v>7603</v>
      </c>
      <c r="V920" s="29" t="s">
        <v>7603</v>
      </c>
      <c r="W920" s="29" t="s">
        <v>7603</v>
      </c>
      <c r="X920" s="29">
        <v>10</v>
      </c>
      <c r="Y920" s="29" t="s">
        <v>7603</v>
      </c>
      <c r="Z920" s="7">
        <v>257</v>
      </c>
      <c r="AA920" s="7">
        <v>221</v>
      </c>
      <c r="AB920" s="8">
        <v>13</v>
      </c>
      <c r="AC920" s="8" t="s">
        <v>7603</v>
      </c>
      <c r="AD920" s="8">
        <v>12</v>
      </c>
      <c r="AE920" s="8" t="s">
        <v>290</v>
      </c>
      <c r="AF920" s="8" t="s">
        <v>7603</v>
      </c>
      <c r="AG920" s="8">
        <v>444</v>
      </c>
      <c r="AH920" s="8" t="s">
        <v>290</v>
      </c>
      <c r="AI920" s="9">
        <v>478</v>
      </c>
      <c r="AJ920" s="9" t="s">
        <v>7603</v>
      </c>
      <c r="AK920" s="9">
        <v>478</v>
      </c>
    </row>
    <row r="921" spans="1:37">
      <c r="A921">
        <v>2014</v>
      </c>
      <c r="B921" s="10" t="s">
        <v>4446</v>
      </c>
      <c r="C921" s="11" t="s">
        <v>4447</v>
      </c>
      <c r="D921" s="11" t="s">
        <v>13195</v>
      </c>
      <c r="E921" s="11" t="s">
        <v>4449</v>
      </c>
      <c r="F921" s="11" t="s">
        <v>4450</v>
      </c>
      <c r="G921" s="11" t="s">
        <v>13196</v>
      </c>
      <c r="H921" s="11" t="s">
        <v>7512</v>
      </c>
      <c r="I921" s="11" t="str">
        <f>INDEX(CountyList!A:A, MATCH(MID(B921, 3, 3), CountyList!B:B, 0))</f>
        <v>Will</v>
      </c>
      <c r="J921" s="29">
        <v>26</v>
      </c>
      <c r="K921" s="29">
        <v>47</v>
      </c>
      <c r="L921" s="29">
        <v>58</v>
      </c>
      <c r="M921" s="29">
        <v>51</v>
      </c>
      <c r="N921" s="29">
        <v>55</v>
      </c>
      <c r="O921" s="29">
        <v>59</v>
      </c>
      <c r="P921" s="29">
        <v>46</v>
      </c>
      <c r="Q921" s="29">
        <v>49</v>
      </c>
      <c r="R921" s="29">
        <v>51</v>
      </c>
      <c r="S921" s="29">
        <v>54</v>
      </c>
      <c r="T921" s="29" t="s">
        <v>7603</v>
      </c>
      <c r="U921" s="29" t="s">
        <v>7603</v>
      </c>
      <c r="V921" s="29" t="s">
        <v>7603</v>
      </c>
      <c r="W921" s="29" t="s">
        <v>7603</v>
      </c>
      <c r="X921" s="29">
        <v>25</v>
      </c>
      <c r="Y921" s="29" t="s">
        <v>7603</v>
      </c>
      <c r="Z921" s="7">
        <v>266</v>
      </c>
      <c r="AA921" s="7">
        <v>255</v>
      </c>
      <c r="AB921" s="8">
        <v>50</v>
      </c>
      <c r="AC921" s="8" t="s">
        <v>7603</v>
      </c>
      <c r="AD921" s="8">
        <v>27</v>
      </c>
      <c r="AE921" s="8">
        <v>10</v>
      </c>
      <c r="AF921" s="8" t="s">
        <v>7603</v>
      </c>
      <c r="AG921" s="8">
        <v>416</v>
      </c>
      <c r="AH921" s="8">
        <v>18</v>
      </c>
      <c r="AI921" s="9">
        <v>521</v>
      </c>
      <c r="AJ921" s="9" t="s">
        <v>7603</v>
      </c>
      <c r="AK921" s="9">
        <v>521</v>
      </c>
    </row>
    <row r="922" spans="1:37">
      <c r="A922">
        <v>2014</v>
      </c>
      <c r="B922" s="10" t="s">
        <v>13197</v>
      </c>
      <c r="C922" s="11" t="s">
        <v>11223</v>
      </c>
      <c r="D922" s="11" t="s">
        <v>11225</v>
      </c>
      <c r="E922" s="11" t="s">
        <v>11226</v>
      </c>
      <c r="F922" s="11" t="s">
        <v>11227</v>
      </c>
      <c r="G922" s="11" t="s">
        <v>13198</v>
      </c>
      <c r="H922" s="11" t="s">
        <v>13199</v>
      </c>
      <c r="I922" s="11" t="str">
        <f>INDEX(CountyList!A:A, MATCH(MID(B922, 3, 3), CountyList!B:B, 0))</f>
        <v>Will</v>
      </c>
      <c r="J922" s="29">
        <v>34</v>
      </c>
      <c r="K922" s="29">
        <v>19</v>
      </c>
      <c r="L922" s="29" t="s">
        <v>290</v>
      </c>
      <c r="M922" s="29" t="s">
        <v>290</v>
      </c>
      <c r="N922" s="29" t="s">
        <v>290</v>
      </c>
      <c r="O922" s="29">
        <v>13</v>
      </c>
      <c r="P922" s="29" t="s">
        <v>290</v>
      </c>
      <c r="Q922" s="29" t="s">
        <v>290</v>
      </c>
      <c r="R922" s="29" t="s">
        <v>290</v>
      </c>
      <c r="S922" s="29">
        <v>10</v>
      </c>
      <c r="T922" s="29" t="s">
        <v>7603</v>
      </c>
      <c r="U922" s="29" t="s">
        <v>7603</v>
      </c>
      <c r="V922" s="29" t="s">
        <v>7603</v>
      </c>
      <c r="W922" s="29" t="s">
        <v>7603</v>
      </c>
      <c r="X922" s="29" t="s">
        <v>290</v>
      </c>
      <c r="Y922" s="29" t="s">
        <v>7603</v>
      </c>
      <c r="Z922" s="7">
        <v>57</v>
      </c>
      <c r="AA922" s="7">
        <v>78</v>
      </c>
      <c r="AB922" s="8">
        <v>129</v>
      </c>
      <c r="AC922" s="8" t="s">
        <v>7603</v>
      </c>
      <c r="AD922" s="8" t="s">
        <v>7603</v>
      </c>
      <c r="AE922" s="8" t="s">
        <v>7603</v>
      </c>
      <c r="AF922" s="8" t="s">
        <v>7603</v>
      </c>
      <c r="AG922" s="8" t="s">
        <v>7603</v>
      </c>
      <c r="AH922" s="8" t="s">
        <v>290</v>
      </c>
      <c r="AI922" s="9">
        <v>135</v>
      </c>
      <c r="AJ922" s="9" t="s">
        <v>7603</v>
      </c>
      <c r="AK922" s="9">
        <v>135</v>
      </c>
    </row>
    <row r="923" spans="1:37">
      <c r="A923">
        <v>2014</v>
      </c>
      <c r="B923" s="10" t="s">
        <v>4452</v>
      </c>
      <c r="C923" s="11" t="s">
        <v>439</v>
      </c>
      <c r="D923" s="11" t="s">
        <v>11231</v>
      </c>
      <c r="E923" s="11" t="s">
        <v>4454</v>
      </c>
      <c r="F923" s="11" t="s">
        <v>4455</v>
      </c>
      <c r="G923" s="11" t="s">
        <v>13200</v>
      </c>
      <c r="H923" s="11" t="s">
        <v>13201</v>
      </c>
      <c r="I923" s="11" t="str">
        <f>INDEX(CountyList!A:A, MATCH(MID(B923, 3, 3), CountyList!B:B, 0))</f>
        <v>Will</v>
      </c>
      <c r="J923" s="29">
        <v>42</v>
      </c>
      <c r="K923" s="29">
        <v>12</v>
      </c>
      <c r="L923" s="29" t="s">
        <v>290</v>
      </c>
      <c r="M923" s="29" t="s">
        <v>290</v>
      </c>
      <c r="N923" s="29" t="s">
        <v>290</v>
      </c>
      <c r="O923" s="29" t="s">
        <v>290</v>
      </c>
      <c r="P923" s="29" t="s">
        <v>290</v>
      </c>
      <c r="Q923" s="29" t="s">
        <v>290</v>
      </c>
      <c r="R923" s="29" t="s">
        <v>290</v>
      </c>
      <c r="S923" s="29" t="s">
        <v>290</v>
      </c>
      <c r="T923" s="29" t="s">
        <v>7603</v>
      </c>
      <c r="U923" s="29" t="s">
        <v>7603</v>
      </c>
      <c r="V923" s="29" t="s">
        <v>7603</v>
      </c>
      <c r="W923" s="29" t="s">
        <v>7603</v>
      </c>
      <c r="X923" s="29" t="s">
        <v>7603</v>
      </c>
      <c r="Y923" s="29" t="s">
        <v>7603</v>
      </c>
      <c r="Z923" s="7">
        <v>50</v>
      </c>
      <c r="AA923" s="7">
        <v>60</v>
      </c>
      <c r="AB923" s="8" t="s">
        <v>290</v>
      </c>
      <c r="AC923" s="8" t="s">
        <v>7603</v>
      </c>
      <c r="AD923" s="8" t="s">
        <v>7603</v>
      </c>
      <c r="AE923" s="8" t="s">
        <v>7603</v>
      </c>
      <c r="AF923" s="8" t="s">
        <v>7603</v>
      </c>
      <c r="AG923" s="8">
        <v>107</v>
      </c>
      <c r="AH923" s="8" t="s">
        <v>7603</v>
      </c>
      <c r="AI923" s="9">
        <v>110</v>
      </c>
      <c r="AJ923" s="9" t="s">
        <v>7603</v>
      </c>
      <c r="AK923" s="9">
        <v>110</v>
      </c>
    </row>
    <row r="924" spans="1:37">
      <c r="A924">
        <v>2014</v>
      </c>
      <c r="B924" s="10" t="s">
        <v>4457</v>
      </c>
      <c r="C924" s="11" t="s">
        <v>4458</v>
      </c>
      <c r="D924" s="11" t="s">
        <v>11235</v>
      </c>
      <c r="E924" s="11" t="s">
        <v>4461</v>
      </c>
      <c r="F924" s="11" t="s">
        <v>4462</v>
      </c>
      <c r="G924" s="11" t="s">
        <v>13202</v>
      </c>
      <c r="H924" s="11" t="s">
        <v>7515</v>
      </c>
      <c r="I924" s="11" t="str">
        <f>INDEX(CountyList!A:A, MATCH(MID(B924, 3, 3), CountyList!B:B, 0))</f>
        <v>Will</v>
      </c>
      <c r="J924" s="29">
        <v>26</v>
      </c>
      <c r="K924" s="29">
        <v>17</v>
      </c>
      <c r="L924" s="29">
        <v>25</v>
      </c>
      <c r="M924" s="29">
        <v>18</v>
      </c>
      <c r="N924" s="29">
        <v>25</v>
      </c>
      <c r="O924" s="29">
        <v>29</v>
      </c>
      <c r="P924" s="29">
        <v>28</v>
      </c>
      <c r="Q924" s="29">
        <v>22</v>
      </c>
      <c r="R924" s="29">
        <v>24</v>
      </c>
      <c r="S924" s="29">
        <v>27</v>
      </c>
      <c r="T924" s="29" t="s">
        <v>7603</v>
      </c>
      <c r="U924" s="29" t="s">
        <v>7603</v>
      </c>
      <c r="V924" s="29" t="s">
        <v>7603</v>
      </c>
      <c r="W924" s="29" t="s">
        <v>7603</v>
      </c>
      <c r="X924" s="29" t="s">
        <v>7603</v>
      </c>
      <c r="Y924" s="29" t="s">
        <v>7603</v>
      </c>
      <c r="Z924" s="7">
        <v>116</v>
      </c>
      <c r="AA924" s="7">
        <v>125</v>
      </c>
      <c r="AB924" s="8" t="s">
        <v>290</v>
      </c>
      <c r="AC924" s="8" t="s">
        <v>7603</v>
      </c>
      <c r="AD924" s="8" t="s">
        <v>290</v>
      </c>
      <c r="AE924" s="8">
        <v>11</v>
      </c>
      <c r="AF924" s="8" t="s">
        <v>7603</v>
      </c>
      <c r="AG924" s="8">
        <v>212</v>
      </c>
      <c r="AH924" s="8" t="s">
        <v>290</v>
      </c>
      <c r="AI924" s="9">
        <v>241</v>
      </c>
      <c r="AJ924" s="9" t="s">
        <v>7603</v>
      </c>
      <c r="AK924" s="9">
        <v>241</v>
      </c>
    </row>
    <row r="925" spans="1:37">
      <c r="A925">
        <v>2014</v>
      </c>
      <c r="B925" s="10" t="s">
        <v>4464</v>
      </c>
      <c r="C925" s="11" t="s">
        <v>4465</v>
      </c>
      <c r="D925" s="11" t="s">
        <v>11238</v>
      </c>
      <c r="E925" s="11" t="s">
        <v>11239</v>
      </c>
      <c r="F925" s="11" t="s">
        <v>4467</v>
      </c>
      <c r="G925" s="11" t="s">
        <v>13203</v>
      </c>
      <c r="H925" s="11" t="s">
        <v>7519</v>
      </c>
      <c r="I925" s="11" t="str">
        <f>INDEX(CountyList!A:A, MATCH(MID(B925, 3, 3), CountyList!B:B, 0))</f>
        <v>Will</v>
      </c>
      <c r="J925" s="29">
        <v>21</v>
      </c>
      <c r="K925" s="29" t="s">
        <v>290</v>
      </c>
      <c r="L925" s="29" t="s">
        <v>290</v>
      </c>
      <c r="M925" s="29" t="s">
        <v>290</v>
      </c>
      <c r="N925" s="29" t="s">
        <v>290</v>
      </c>
      <c r="O925" s="29" t="s">
        <v>7603</v>
      </c>
      <c r="P925" s="29" t="s">
        <v>7603</v>
      </c>
      <c r="Q925" s="29" t="s">
        <v>7603</v>
      </c>
      <c r="R925" s="29" t="s">
        <v>7603</v>
      </c>
      <c r="S925" s="29" t="s">
        <v>7603</v>
      </c>
      <c r="T925" s="29" t="s">
        <v>7603</v>
      </c>
      <c r="U925" s="29" t="s">
        <v>7603</v>
      </c>
      <c r="V925" s="29" t="s">
        <v>7603</v>
      </c>
      <c r="W925" s="29" t="s">
        <v>7603</v>
      </c>
      <c r="X925" s="29" t="s">
        <v>7603</v>
      </c>
      <c r="Y925" s="29" t="s">
        <v>7603</v>
      </c>
      <c r="Z925" s="7">
        <v>20</v>
      </c>
      <c r="AA925" s="7">
        <v>24</v>
      </c>
      <c r="AB925" s="8" t="s">
        <v>290</v>
      </c>
      <c r="AC925" s="8" t="s">
        <v>7603</v>
      </c>
      <c r="AD925" s="8" t="s">
        <v>290</v>
      </c>
      <c r="AE925" s="8">
        <v>12</v>
      </c>
      <c r="AF925" s="8" t="s">
        <v>7603</v>
      </c>
      <c r="AG925" s="8">
        <v>14</v>
      </c>
      <c r="AH925" s="8" t="s">
        <v>290</v>
      </c>
      <c r="AI925" s="9">
        <v>44</v>
      </c>
      <c r="AJ925" s="9" t="s">
        <v>7603</v>
      </c>
      <c r="AK925" s="9">
        <v>44</v>
      </c>
    </row>
    <row r="926" spans="1:37">
      <c r="A926">
        <v>2014</v>
      </c>
      <c r="B926" s="10" t="s">
        <v>4469</v>
      </c>
      <c r="C926" s="11" t="s">
        <v>4470</v>
      </c>
      <c r="D926" s="11" t="s">
        <v>11243</v>
      </c>
      <c r="E926" s="11" t="s">
        <v>4472</v>
      </c>
      <c r="F926" s="11" t="s">
        <v>4409</v>
      </c>
      <c r="G926" s="11" t="s">
        <v>13204</v>
      </c>
      <c r="H926" s="11" t="s">
        <v>7522</v>
      </c>
      <c r="I926" s="11" t="str">
        <f>INDEX(CountyList!A:A, MATCH(MID(B926, 3, 3), CountyList!B:B, 0))</f>
        <v>Will</v>
      </c>
      <c r="J926" s="29">
        <v>50</v>
      </c>
      <c r="K926" s="29">
        <v>24</v>
      </c>
      <c r="L926" s="29">
        <v>19</v>
      </c>
      <c r="M926" s="29">
        <v>21</v>
      </c>
      <c r="N926" s="29">
        <v>20</v>
      </c>
      <c r="O926" s="29">
        <v>16</v>
      </c>
      <c r="P926" s="29">
        <v>17</v>
      </c>
      <c r="Q926" s="29" t="s">
        <v>290</v>
      </c>
      <c r="R926" s="29" t="s">
        <v>290</v>
      </c>
      <c r="S926" s="29">
        <v>18</v>
      </c>
      <c r="T926" s="29" t="s">
        <v>7603</v>
      </c>
      <c r="U926" s="29" t="s">
        <v>7603</v>
      </c>
      <c r="V926" s="29" t="s">
        <v>7603</v>
      </c>
      <c r="W926" s="29" t="s">
        <v>7603</v>
      </c>
      <c r="X926" s="29" t="s">
        <v>7603</v>
      </c>
      <c r="Y926" s="29" t="s">
        <v>7603</v>
      </c>
      <c r="Z926" s="7">
        <v>95</v>
      </c>
      <c r="AA926" s="7">
        <v>103</v>
      </c>
      <c r="AB926" s="8" t="s">
        <v>290</v>
      </c>
      <c r="AC926" s="8" t="s">
        <v>290</v>
      </c>
      <c r="AD926" s="8" t="s">
        <v>290</v>
      </c>
      <c r="AE926" s="8" t="s">
        <v>290</v>
      </c>
      <c r="AF926" s="8" t="s">
        <v>7603</v>
      </c>
      <c r="AG926" s="8">
        <v>176</v>
      </c>
      <c r="AH926" s="8">
        <v>12</v>
      </c>
      <c r="AI926" s="9">
        <v>198</v>
      </c>
      <c r="AJ926" s="9" t="s">
        <v>7603</v>
      </c>
      <c r="AK926" s="9">
        <v>198</v>
      </c>
    </row>
    <row r="927" spans="1:37">
      <c r="A927">
        <v>2014</v>
      </c>
      <c r="B927" s="10" t="s">
        <v>4473</v>
      </c>
      <c r="C927" s="11" t="s">
        <v>4474</v>
      </c>
      <c r="D927" s="11" t="s">
        <v>11246</v>
      </c>
      <c r="E927" s="11" t="s">
        <v>4408</v>
      </c>
      <c r="F927" s="11" t="s">
        <v>4409</v>
      </c>
      <c r="G927" s="11" t="s">
        <v>13174</v>
      </c>
      <c r="H927" s="11" t="s">
        <v>7524</v>
      </c>
      <c r="I927" s="11" t="str">
        <f>INDEX(CountyList!A:A, MATCH(MID(B927, 3, 3), CountyList!B:B, 0))</f>
        <v>Will</v>
      </c>
      <c r="J927" s="29" t="s">
        <v>7603</v>
      </c>
      <c r="K927" s="29" t="s">
        <v>7603</v>
      </c>
      <c r="L927" s="29" t="s">
        <v>7603</v>
      </c>
      <c r="M927" s="29" t="s">
        <v>7603</v>
      </c>
      <c r="N927" s="29" t="s">
        <v>7603</v>
      </c>
      <c r="O927" s="29" t="s">
        <v>7603</v>
      </c>
      <c r="P927" s="29" t="s">
        <v>7603</v>
      </c>
      <c r="Q927" s="29" t="s">
        <v>7603</v>
      </c>
      <c r="R927" s="29" t="s">
        <v>7603</v>
      </c>
      <c r="S927" s="29" t="s">
        <v>7603</v>
      </c>
      <c r="T927" s="29">
        <v>297</v>
      </c>
      <c r="U927" s="29">
        <v>244</v>
      </c>
      <c r="V927" s="29">
        <v>265</v>
      </c>
      <c r="W927" s="29">
        <v>281</v>
      </c>
      <c r="X927" s="29" t="s">
        <v>7603</v>
      </c>
      <c r="Y927" s="29">
        <v>19</v>
      </c>
      <c r="Z927" s="7">
        <v>505</v>
      </c>
      <c r="AA927" s="7">
        <v>601</v>
      </c>
      <c r="AB927" s="8">
        <v>99</v>
      </c>
      <c r="AC927" s="8" t="s">
        <v>290</v>
      </c>
      <c r="AD927" s="8">
        <v>19</v>
      </c>
      <c r="AE927" s="8">
        <v>18</v>
      </c>
      <c r="AF927" s="8" t="s">
        <v>7603</v>
      </c>
      <c r="AG927" s="8">
        <v>965</v>
      </c>
      <c r="AH927" s="8" t="s">
        <v>7603</v>
      </c>
      <c r="AI927" s="9" t="s">
        <v>7603</v>
      </c>
      <c r="AJ927" s="9">
        <v>1106</v>
      </c>
      <c r="AK927" s="9">
        <v>1106</v>
      </c>
    </row>
    <row r="928" spans="1:37">
      <c r="A928">
        <v>2014</v>
      </c>
      <c r="B928" s="10" t="s">
        <v>4476</v>
      </c>
      <c r="C928" s="11" t="s">
        <v>4477</v>
      </c>
      <c r="D928" s="11" t="s">
        <v>11249</v>
      </c>
      <c r="E928" s="11" t="s">
        <v>4479</v>
      </c>
      <c r="F928" s="11" t="s">
        <v>4392</v>
      </c>
      <c r="G928" s="11" t="s">
        <v>13205</v>
      </c>
      <c r="H928" s="11" t="s">
        <v>7527</v>
      </c>
      <c r="I928" s="11" t="str">
        <f>INDEX(CountyList!A:A, MATCH(MID(B928, 3, 3), CountyList!B:B, 0))</f>
        <v>Will</v>
      </c>
      <c r="J928" s="29" t="s">
        <v>7603</v>
      </c>
      <c r="K928" s="29" t="s">
        <v>7603</v>
      </c>
      <c r="L928" s="29" t="s">
        <v>7603</v>
      </c>
      <c r="M928" s="29" t="s">
        <v>7603</v>
      </c>
      <c r="N928" s="29" t="s">
        <v>7603</v>
      </c>
      <c r="O928" s="29" t="s">
        <v>7603</v>
      </c>
      <c r="P928" s="29" t="s">
        <v>7603</v>
      </c>
      <c r="Q928" s="29" t="s">
        <v>7603</v>
      </c>
      <c r="R928" s="29" t="s">
        <v>7603</v>
      </c>
      <c r="S928" s="29" t="s">
        <v>7603</v>
      </c>
      <c r="T928" s="29">
        <v>174</v>
      </c>
      <c r="U928" s="29">
        <v>162</v>
      </c>
      <c r="V928" s="29">
        <v>172</v>
      </c>
      <c r="W928" s="29">
        <v>160</v>
      </c>
      <c r="X928" s="29" t="s">
        <v>7603</v>
      </c>
      <c r="Y928" s="29">
        <v>26</v>
      </c>
      <c r="Z928" s="7">
        <v>314</v>
      </c>
      <c r="AA928" s="7">
        <v>380</v>
      </c>
      <c r="AB928" s="8">
        <v>58</v>
      </c>
      <c r="AC928" s="8" t="s">
        <v>290</v>
      </c>
      <c r="AD928" s="8">
        <v>14</v>
      </c>
      <c r="AE928" s="8">
        <v>49</v>
      </c>
      <c r="AF928" s="8" t="s">
        <v>7603</v>
      </c>
      <c r="AG928" s="8">
        <v>559</v>
      </c>
      <c r="AH928" s="8">
        <v>13</v>
      </c>
      <c r="AI928" s="9" t="s">
        <v>7603</v>
      </c>
      <c r="AJ928" s="9">
        <v>694</v>
      </c>
      <c r="AK928" s="9">
        <v>694</v>
      </c>
    </row>
    <row r="929" spans="1:37">
      <c r="A929">
        <v>2014</v>
      </c>
      <c r="B929" s="10" t="s">
        <v>4480</v>
      </c>
      <c r="C929" s="11" t="s">
        <v>4481</v>
      </c>
      <c r="D929" s="11" t="s">
        <v>11252</v>
      </c>
      <c r="E929" s="11" t="s">
        <v>4483</v>
      </c>
      <c r="F929" s="11" t="s">
        <v>4462</v>
      </c>
      <c r="G929" s="11" t="s">
        <v>13206</v>
      </c>
      <c r="H929" s="11" t="s">
        <v>7530</v>
      </c>
      <c r="I929" s="11" t="str">
        <f>INDEX(CountyList!A:A, MATCH(MID(B929, 3, 3), CountyList!B:B, 0))</f>
        <v>Will</v>
      </c>
      <c r="J929" s="29" t="s">
        <v>7603</v>
      </c>
      <c r="K929" s="29" t="s">
        <v>7603</v>
      </c>
      <c r="L929" s="29" t="s">
        <v>7603</v>
      </c>
      <c r="M929" s="29" t="s">
        <v>7603</v>
      </c>
      <c r="N929" s="29" t="s">
        <v>7603</v>
      </c>
      <c r="O929" s="29" t="s">
        <v>7603</v>
      </c>
      <c r="P929" s="29" t="s">
        <v>7603</v>
      </c>
      <c r="Q929" s="29" t="s">
        <v>7603</v>
      </c>
      <c r="R929" s="29" t="s">
        <v>7603</v>
      </c>
      <c r="S929" s="29" t="s">
        <v>7603</v>
      </c>
      <c r="T929" s="29">
        <v>26</v>
      </c>
      <c r="U929" s="29">
        <v>28</v>
      </c>
      <c r="V929" s="29">
        <v>22</v>
      </c>
      <c r="W929" s="29">
        <v>32</v>
      </c>
      <c r="X929" s="29" t="s">
        <v>7603</v>
      </c>
      <c r="Y929" s="29" t="s">
        <v>7603</v>
      </c>
      <c r="Z929" s="7">
        <v>50</v>
      </c>
      <c r="AA929" s="7">
        <v>58</v>
      </c>
      <c r="AB929" s="8" t="s">
        <v>290</v>
      </c>
      <c r="AC929" s="8" t="s">
        <v>7603</v>
      </c>
      <c r="AD929" s="8" t="s">
        <v>7603</v>
      </c>
      <c r="AE929" s="8">
        <v>10</v>
      </c>
      <c r="AF929" s="8" t="s">
        <v>7603</v>
      </c>
      <c r="AG929" s="8">
        <v>92</v>
      </c>
      <c r="AH929" s="8" t="s">
        <v>290</v>
      </c>
      <c r="AI929" s="9" t="s">
        <v>7603</v>
      </c>
      <c r="AJ929" s="9">
        <v>108</v>
      </c>
      <c r="AK929" s="9">
        <v>108</v>
      </c>
    </row>
    <row r="930" spans="1:37">
      <c r="A930">
        <v>2014</v>
      </c>
      <c r="B930" s="10" t="s">
        <v>4484</v>
      </c>
      <c r="C930" s="11" t="s">
        <v>4485</v>
      </c>
      <c r="D930" s="11" t="s">
        <v>11255</v>
      </c>
      <c r="E930" s="11" t="s">
        <v>4488</v>
      </c>
      <c r="F930" s="11" t="s">
        <v>4392</v>
      </c>
      <c r="G930" s="11" t="s">
        <v>13207</v>
      </c>
      <c r="H930" s="11" t="s">
        <v>7533</v>
      </c>
      <c r="I930" s="11" t="str">
        <f>INDEX(CountyList!A:A, MATCH(MID(B930, 3, 3), CountyList!B:B, 0))</f>
        <v>Will</v>
      </c>
      <c r="J930" s="29">
        <v>10</v>
      </c>
      <c r="K930" s="29">
        <v>14</v>
      </c>
      <c r="L930" s="29">
        <v>18</v>
      </c>
      <c r="M930" s="29">
        <v>13</v>
      </c>
      <c r="N930" s="29">
        <v>24</v>
      </c>
      <c r="O930" s="29">
        <v>22</v>
      </c>
      <c r="P930" s="29">
        <v>14</v>
      </c>
      <c r="Q930" s="29">
        <v>24</v>
      </c>
      <c r="R930" s="29">
        <v>32</v>
      </c>
      <c r="S930" s="29">
        <v>28</v>
      </c>
      <c r="T930" s="29" t="s">
        <v>7603</v>
      </c>
      <c r="U930" s="29" t="s">
        <v>7603</v>
      </c>
      <c r="V930" s="29" t="s">
        <v>7603</v>
      </c>
      <c r="W930" s="29" t="s">
        <v>7603</v>
      </c>
      <c r="X930" s="29" t="s">
        <v>7603</v>
      </c>
      <c r="Y930" s="29" t="s">
        <v>7603</v>
      </c>
      <c r="Z930" s="7">
        <v>89</v>
      </c>
      <c r="AA930" s="7">
        <v>110</v>
      </c>
      <c r="AB930" s="8">
        <v>38</v>
      </c>
      <c r="AC930" s="8" t="s">
        <v>290</v>
      </c>
      <c r="AD930" s="8" t="s">
        <v>290</v>
      </c>
      <c r="AE930" s="8">
        <v>20</v>
      </c>
      <c r="AF930" s="8" t="s">
        <v>7603</v>
      </c>
      <c r="AG930" s="8">
        <v>125</v>
      </c>
      <c r="AH930" s="8" t="s">
        <v>290</v>
      </c>
      <c r="AI930" s="9">
        <v>199</v>
      </c>
      <c r="AJ930" s="9" t="s">
        <v>7603</v>
      </c>
      <c r="AK930" s="9">
        <v>199</v>
      </c>
    </row>
    <row r="931" spans="1:37">
      <c r="A931">
        <v>2014</v>
      </c>
      <c r="B931" s="10" t="s">
        <v>4506</v>
      </c>
      <c r="C931" s="11" t="s">
        <v>4507</v>
      </c>
      <c r="D931" s="11" t="s">
        <v>13208</v>
      </c>
      <c r="E931" s="11" t="s">
        <v>4510</v>
      </c>
      <c r="F931" s="11" t="s">
        <v>4467</v>
      </c>
      <c r="G931" s="11" t="s">
        <v>13209</v>
      </c>
      <c r="H931" s="11" t="s">
        <v>13210</v>
      </c>
      <c r="I931" s="11" t="str">
        <f>INDEX(CountyList!A:A, MATCH(MID(B931, 3, 3), CountyList!B:B, 0))</f>
        <v>Will</v>
      </c>
      <c r="J931" s="29">
        <v>20</v>
      </c>
      <c r="K931" s="29">
        <v>33</v>
      </c>
      <c r="L931" s="29">
        <v>24</v>
      </c>
      <c r="M931" s="29">
        <v>25</v>
      </c>
      <c r="N931" s="29">
        <v>32</v>
      </c>
      <c r="O931" s="29">
        <v>25</v>
      </c>
      <c r="P931" s="29">
        <v>27</v>
      </c>
      <c r="Q931" s="29">
        <v>18</v>
      </c>
      <c r="R931" s="29">
        <v>32</v>
      </c>
      <c r="S931" s="29">
        <v>20</v>
      </c>
      <c r="T931" s="29" t="s">
        <v>7603</v>
      </c>
      <c r="U931" s="29" t="s">
        <v>7603</v>
      </c>
      <c r="V931" s="29" t="s">
        <v>7603</v>
      </c>
      <c r="W931" s="29" t="s">
        <v>7603</v>
      </c>
      <c r="X931" s="29" t="s">
        <v>7603</v>
      </c>
      <c r="Y931" s="29" t="s">
        <v>7603</v>
      </c>
      <c r="Z931" s="7">
        <v>133</v>
      </c>
      <c r="AA931" s="7">
        <v>123</v>
      </c>
      <c r="AB931" s="8">
        <v>41</v>
      </c>
      <c r="AC931" s="8" t="s">
        <v>7603</v>
      </c>
      <c r="AD931" s="8">
        <v>74</v>
      </c>
      <c r="AE931" s="8">
        <v>16</v>
      </c>
      <c r="AF931" s="8" t="s">
        <v>7603</v>
      </c>
      <c r="AG931" s="8">
        <v>109</v>
      </c>
      <c r="AH931" s="8">
        <v>16</v>
      </c>
      <c r="AI931" s="9">
        <v>256</v>
      </c>
      <c r="AJ931" s="9" t="s">
        <v>7603</v>
      </c>
      <c r="AK931" s="9">
        <v>256</v>
      </c>
    </row>
    <row r="932" spans="1:37">
      <c r="A932">
        <v>2014</v>
      </c>
      <c r="B932" s="10" t="s">
        <v>13211</v>
      </c>
      <c r="C932" s="11" t="s">
        <v>665</v>
      </c>
      <c r="D932" s="11" t="s">
        <v>11263</v>
      </c>
      <c r="E932" s="11" t="s">
        <v>11264</v>
      </c>
      <c r="F932" s="11" t="s">
        <v>4392</v>
      </c>
      <c r="G932" s="11" t="s">
        <v>13212</v>
      </c>
      <c r="H932" s="11" t="s">
        <v>13213</v>
      </c>
      <c r="I932" s="11" t="str">
        <f>INDEX(CountyList!A:A, MATCH(MID(B932, 3, 3), CountyList!B:B, 0))</f>
        <v>Will</v>
      </c>
      <c r="J932" s="29" t="s">
        <v>7603</v>
      </c>
      <c r="K932" s="29" t="s">
        <v>290</v>
      </c>
      <c r="L932" s="29" t="s">
        <v>290</v>
      </c>
      <c r="M932" s="29" t="s">
        <v>290</v>
      </c>
      <c r="N932" s="29" t="s">
        <v>290</v>
      </c>
      <c r="O932" s="29" t="s">
        <v>290</v>
      </c>
      <c r="P932" s="29" t="s">
        <v>290</v>
      </c>
      <c r="Q932" s="29" t="s">
        <v>290</v>
      </c>
      <c r="R932" s="29" t="s">
        <v>290</v>
      </c>
      <c r="S932" s="29" t="s">
        <v>290</v>
      </c>
      <c r="T932" s="29" t="s">
        <v>7603</v>
      </c>
      <c r="U932" s="29" t="s">
        <v>7603</v>
      </c>
      <c r="V932" s="29" t="s">
        <v>7603</v>
      </c>
      <c r="W932" s="29" t="s">
        <v>7603</v>
      </c>
      <c r="X932" s="29" t="s">
        <v>7603</v>
      </c>
      <c r="Y932" s="29" t="s">
        <v>7603</v>
      </c>
      <c r="Z932" s="7">
        <v>12</v>
      </c>
      <c r="AA932" s="7">
        <v>13</v>
      </c>
      <c r="AB932" s="8" t="s">
        <v>290</v>
      </c>
      <c r="AC932" s="8" t="s">
        <v>7603</v>
      </c>
      <c r="AD932" s="8" t="s">
        <v>7603</v>
      </c>
      <c r="AE932" s="8" t="s">
        <v>290</v>
      </c>
      <c r="AF932" s="8" t="s">
        <v>7603</v>
      </c>
      <c r="AG932" s="8">
        <v>14</v>
      </c>
      <c r="AH932" s="8" t="s">
        <v>7603</v>
      </c>
      <c r="AI932" s="9">
        <v>25</v>
      </c>
      <c r="AJ932" s="9" t="s">
        <v>7603</v>
      </c>
      <c r="AK932" s="9">
        <v>25</v>
      </c>
    </row>
    <row r="933" spans="1:37">
      <c r="A933">
        <v>2014</v>
      </c>
      <c r="B933" s="10" t="s">
        <v>13214</v>
      </c>
      <c r="C933" s="11" t="s">
        <v>11270</v>
      </c>
      <c r="D933" s="11" t="s">
        <v>11272</v>
      </c>
      <c r="E933" s="11" t="s">
        <v>11273</v>
      </c>
      <c r="F933" s="11" t="s">
        <v>4438</v>
      </c>
      <c r="G933" s="11" t="s">
        <v>13215</v>
      </c>
      <c r="H933" s="11" t="s">
        <v>13216</v>
      </c>
      <c r="I933" s="11" t="str">
        <f>INDEX(CountyList!A:A, MATCH(MID(B933, 3, 3), CountyList!B:B, 0))</f>
        <v>Will</v>
      </c>
      <c r="J933" s="29" t="s">
        <v>7603</v>
      </c>
      <c r="K933" s="29" t="s">
        <v>290</v>
      </c>
      <c r="L933" s="29" t="s">
        <v>290</v>
      </c>
      <c r="M933" s="29" t="s">
        <v>290</v>
      </c>
      <c r="N933" s="29" t="s">
        <v>290</v>
      </c>
      <c r="O933" s="29" t="s">
        <v>290</v>
      </c>
      <c r="P933" s="29" t="s">
        <v>290</v>
      </c>
      <c r="Q933" s="29" t="s">
        <v>290</v>
      </c>
      <c r="R933" s="29">
        <v>10</v>
      </c>
      <c r="S933" s="29" t="s">
        <v>290</v>
      </c>
      <c r="T933" s="29" t="s">
        <v>290</v>
      </c>
      <c r="U933" s="29">
        <v>10</v>
      </c>
      <c r="V933" s="29" t="s">
        <v>290</v>
      </c>
      <c r="W933" s="29" t="s">
        <v>290</v>
      </c>
      <c r="X933" s="29" t="s">
        <v>7603</v>
      </c>
      <c r="Y933" s="29" t="s">
        <v>7603</v>
      </c>
      <c r="Z933" s="7">
        <v>40</v>
      </c>
      <c r="AA933" s="7">
        <v>41</v>
      </c>
      <c r="AB933" s="8" t="s">
        <v>290</v>
      </c>
      <c r="AC933" s="8" t="s">
        <v>7603</v>
      </c>
      <c r="AD933" s="8" t="s">
        <v>7603</v>
      </c>
      <c r="AE933" s="8" t="s">
        <v>290</v>
      </c>
      <c r="AF933" s="8" t="s">
        <v>7603</v>
      </c>
      <c r="AG933" s="8">
        <v>44</v>
      </c>
      <c r="AH933" s="8">
        <v>23</v>
      </c>
      <c r="AI933" s="9">
        <v>54</v>
      </c>
      <c r="AJ933" s="9">
        <v>27</v>
      </c>
      <c r="AK933" s="9">
        <v>81</v>
      </c>
    </row>
    <row r="934" spans="1:37">
      <c r="A934">
        <v>2014</v>
      </c>
      <c r="B934" s="10" t="s">
        <v>13217</v>
      </c>
      <c r="C934" s="11" t="s">
        <v>11282</v>
      </c>
      <c r="D934" s="11" t="s">
        <v>11284</v>
      </c>
      <c r="E934" s="11" t="s">
        <v>4497</v>
      </c>
      <c r="F934" s="11" t="s">
        <v>4403</v>
      </c>
      <c r="G934" s="11" t="s">
        <v>13218</v>
      </c>
      <c r="H934" s="11" t="s">
        <v>13219</v>
      </c>
      <c r="I934" s="11" t="str">
        <f>INDEX(CountyList!A:A, MATCH(MID(B934, 3, 3), CountyList!B:B, 0))</f>
        <v>Will</v>
      </c>
      <c r="J934" s="29">
        <v>20</v>
      </c>
      <c r="K934" s="29">
        <v>10</v>
      </c>
      <c r="L934" s="29" t="s">
        <v>290</v>
      </c>
      <c r="M934" s="29">
        <v>14</v>
      </c>
      <c r="N934" s="29">
        <v>17</v>
      </c>
      <c r="O934" s="29">
        <v>11</v>
      </c>
      <c r="P934" s="29" t="s">
        <v>290</v>
      </c>
      <c r="Q934" s="29" t="s">
        <v>290</v>
      </c>
      <c r="R934" s="29" t="s">
        <v>290</v>
      </c>
      <c r="S934" s="29" t="s">
        <v>290</v>
      </c>
      <c r="T934" s="29" t="s">
        <v>7603</v>
      </c>
      <c r="U934" s="29" t="s">
        <v>7603</v>
      </c>
      <c r="V934" s="29" t="s">
        <v>7603</v>
      </c>
      <c r="W934" s="29" t="s">
        <v>7603</v>
      </c>
      <c r="X934" s="29" t="s">
        <v>7603</v>
      </c>
      <c r="Y934" s="29" t="s">
        <v>7603</v>
      </c>
      <c r="Z934" s="7">
        <v>53</v>
      </c>
      <c r="AA934" s="7">
        <v>47</v>
      </c>
      <c r="AB934" s="8" t="s">
        <v>290</v>
      </c>
      <c r="AC934" s="8" t="s">
        <v>7603</v>
      </c>
      <c r="AD934" s="8" t="s">
        <v>290</v>
      </c>
      <c r="AE934" s="8">
        <v>64</v>
      </c>
      <c r="AF934" s="8" t="s">
        <v>7603</v>
      </c>
      <c r="AG934" s="8">
        <v>19</v>
      </c>
      <c r="AH934" s="8">
        <v>15</v>
      </c>
      <c r="AI934" s="9">
        <v>100</v>
      </c>
      <c r="AJ934" s="9" t="s">
        <v>7603</v>
      </c>
      <c r="AK934" s="9">
        <v>100</v>
      </c>
    </row>
    <row r="935" spans="1:37">
      <c r="A935">
        <v>2014</v>
      </c>
      <c r="B935" s="10" t="s">
        <v>4517</v>
      </c>
      <c r="C935" s="11" t="s">
        <v>4518</v>
      </c>
      <c r="D935" s="11" t="s">
        <v>11288</v>
      </c>
      <c r="E935" s="11" t="s">
        <v>4519</v>
      </c>
      <c r="F935" s="11" t="s">
        <v>4444</v>
      </c>
      <c r="G935" s="11" t="s">
        <v>13220</v>
      </c>
      <c r="H935" s="11" t="s">
        <v>7544</v>
      </c>
      <c r="I935" s="11" t="str">
        <f>INDEX(CountyList!A:A, MATCH(MID(B935, 3, 3), CountyList!B:B, 0))</f>
        <v>Will</v>
      </c>
      <c r="J935" s="29">
        <v>72</v>
      </c>
      <c r="K935" s="29">
        <v>25</v>
      </c>
      <c r="L935" s="29">
        <v>43</v>
      </c>
      <c r="M935" s="29">
        <v>34</v>
      </c>
      <c r="N935" s="29">
        <v>37</v>
      </c>
      <c r="O935" s="29">
        <v>40</v>
      </c>
      <c r="P935" s="29">
        <v>38</v>
      </c>
      <c r="Q935" s="29">
        <v>20</v>
      </c>
      <c r="R935" s="29">
        <v>34</v>
      </c>
      <c r="S935" s="29">
        <v>36</v>
      </c>
      <c r="T935" s="29" t="s">
        <v>7603</v>
      </c>
      <c r="U935" s="29" t="s">
        <v>7603</v>
      </c>
      <c r="V935" s="29" t="s">
        <v>7603</v>
      </c>
      <c r="W935" s="29" t="s">
        <v>7603</v>
      </c>
      <c r="X935" s="29" t="s">
        <v>7603</v>
      </c>
      <c r="Y935" s="29" t="s">
        <v>7603</v>
      </c>
      <c r="Z935" s="7">
        <v>204</v>
      </c>
      <c r="AA935" s="7">
        <v>175</v>
      </c>
      <c r="AB935" s="8">
        <v>25</v>
      </c>
      <c r="AC935" s="8" t="s">
        <v>7603</v>
      </c>
      <c r="AD935" s="8">
        <v>17</v>
      </c>
      <c r="AE935" s="8">
        <v>30</v>
      </c>
      <c r="AF935" s="8" t="s">
        <v>7603</v>
      </c>
      <c r="AG935" s="8">
        <v>291</v>
      </c>
      <c r="AH935" s="8">
        <v>16</v>
      </c>
      <c r="AI935" s="9">
        <v>379</v>
      </c>
      <c r="AJ935" s="9" t="s">
        <v>7603</v>
      </c>
      <c r="AK935" s="9">
        <v>379</v>
      </c>
    </row>
    <row r="936" spans="1:37">
      <c r="A936">
        <v>2014</v>
      </c>
      <c r="B936" s="10" t="s">
        <v>13221</v>
      </c>
      <c r="C936" s="11" t="s">
        <v>13222</v>
      </c>
      <c r="D936" s="11" t="s">
        <v>13223</v>
      </c>
      <c r="E936" s="11" t="s">
        <v>13224</v>
      </c>
      <c r="F936" s="11" t="s">
        <v>4444</v>
      </c>
      <c r="G936" s="11" t="s">
        <v>13225</v>
      </c>
      <c r="H936" s="11" t="s">
        <v>13226</v>
      </c>
      <c r="I936" s="11" t="str">
        <f>INDEX(CountyList!A:A, MATCH(MID(B936, 3, 3), CountyList!B:B, 0))</f>
        <v>Will</v>
      </c>
      <c r="J936" s="29">
        <v>65</v>
      </c>
      <c r="K936" s="29">
        <v>17</v>
      </c>
      <c r="L936" s="29" t="s">
        <v>290</v>
      </c>
      <c r="M936" s="29" t="s">
        <v>7603</v>
      </c>
      <c r="N936" s="29" t="s">
        <v>7603</v>
      </c>
      <c r="O936" s="29" t="s">
        <v>7603</v>
      </c>
      <c r="P936" s="29" t="s">
        <v>7603</v>
      </c>
      <c r="Q936" s="29" t="s">
        <v>7603</v>
      </c>
      <c r="R936" s="29" t="s">
        <v>7603</v>
      </c>
      <c r="S936" s="29" t="s">
        <v>7603</v>
      </c>
      <c r="T936" s="29" t="s">
        <v>7603</v>
      </c>
      <c r="U936" s="29" t="s">
        <v>7603</v>
      </c>
      <c r="V936" s="29" t="s">
        <v>7603</v>
      </c>
      <c r="W936" s="29" t="s">
        <v>7603</v>
      </c>
      <c r="X936" s="29" t="s">
        <v>7603</v>
      </c>
      <c r="Y936" s="29" t="s">
        <v>7603</v>
      </c>
      <c r="Z936" s="7">
        <v>32</v>
      </c>
      <c r="AA936" s="7">
        <v>54</v>
      </c>
      <c r="AB936" s="8" t="s">
        <v>290</v>
      </c>
      <c r="AC936" s="8" t="s">
        <v>7603</v>
      </c>
      <c r="AD936" s="8" t="s">
        <v>7603</v>
      </c>
      <c r="AE936" s="8" t="s">
        <v>290</v>
      </c>
      <c r="AF936" s="8" t="s">
        <v>290</v>
      </c>
      <c r="AG936" s="8">
        <v>77</v>
      </c>
      <c r="AH936" s="8" t="s">
        <v>290</v>
      </c>
      <c r="AI936" s="9">
        <v>86</v>
      </c>
      <c r="AJ936" s="9" t="s">
        <v>7603</v>
      </c>
      <c r="AK936" s="9">
        <v>86</v>
      </c>
    </row>
    <row r="937" spans="1:37">
      <c r="A937">
        <v>2014</v>
      </c>
      <c r="B937" s="10" t="s">
        <v>13227</v>
      </c>
      <c r="C937" s="11" t="s">
        <v>11292</v>
      </c>
      <c r="D937" s="11" t="s">
        <v>6568</v>
      </c>
      <c r="E937" s="11" t="s">
        <v>13228</v>
      </c>
      <c r="F937" s="11" t="s">
        <v>4544</v>
      </c>
      <c r="G937" s="11" t="s">
        <v>13229</v>
      </c>
      <c r="H937" s="11" t="s">
        <v>13230</v>
      </c>
      <c r="I937" s="11" t="str">
        <f>INDEX(CountyList!A:A, MATCH(MID(B937, 3, 3), CountyList!B:B, 0))</f>
        <v>Will</v>
      </c>
      <c r="J937" s="29" t="s">
        <v>290</v>
      </c>
      <c r="K937" s="29" t="s">
        <v>290</v>
      </c>
      <c r="L937" s="29" t="s">
        <v>290</v>
      </c>
      <c r="M937" s="29" t="s">
        <v>290</v>
      </c>
      <c r="N937" s="29" t="s">
        <v>290</v>
      </c>
      <c r="O937" s="29" t="s">
        <v>290</v>
      </c>
      <c r="P937" s="29" t="s">
        <v>290</v>
      </c>
      <c r="Q937" s="29" t="s">
        <v>7603</v>
      </c>
      <c r="R937" s="29" t="s">
        <v>290</v>
      </c>
      <c r="S937" s="29" t="s">
        <v>290</v>
      </c>
      <c r="T937" s="29">
        <v>13</v>
      </c>
      <c r="U937" s="29" t="s">
        <v>290</v>
      </c>
      <c r="V937" s="29" t="s">
        <v>290</v>
      </c>
      <c r="W937" s="29" t="s">
        <v>290</v>
      </c>
      <c r="X937" s="29" t="s">
        <v>7603</v>
      </c>
      <c r="Y937" s="29" t="s">
        <v>7603</v>
      </c>
      <c r="Z937" s="7">
        <v>37</v>
      </c>
      <c r="AA937" s="7">
        <v>34</v>
      </c>
      <c r="AB937" s="8" t="s">
        <v>7603</v>
      </c>
      <c r="AC937" s="8" t="s">
        <v>7603</v>
      </c>
      <c r="AD937" s="8">
        <v>12</v>
      </c>
      <c r="AE937" s="8" t="s">
        <v>290</v>
      </c>
      <c r="AF937" s="8" t="s">
        <v>7603</v>
      </c>
      <c r="AG937" s="8">
        <v>54</v>
      </c>
      <c r="AH937" s="8" t="s">
        <v>7603</v>
      </c>
      <c r="AI937" s="9">
        <v>42</v>
      </c>
      <c r="AJ937" s="9">
        <v>29</v>
      </c>
      <c r="AK937" s="9">
        <v>71</v>
      </c>
    </row>
    <row r="938" spans="1:37">
      <c r="A938">
        <v>2014</v>
      </c>
      <c r="B938" s="10" t="s">
        <v>13231</v>
      </c>
      <c r="C938" s="11" t="s">
        <v>8367</v>
      </c>
      <c r="D938" s="11" t="s">
        <v>13232</v>
      </c>
      <c r="E938" s="11" t="s">
        <v>11299</v>
      </c>
      <c r="F938" s="11" t="s">
        <v>4544</v>
      </c>
      <c r="G938" s="11" t="s">
        <v>13233</v>
      </c>
      <c r="H938" s="11" t="s">
        <v>13234</v>
      </c>
      <c r="I938" s="11" t="str">
        <f>INDEX(CountyList!A:A, MATCH(MID(B938, 3, 3), CountyList!B:B, 0))</f>
        <v>Will</v>
      </c>
      <c r="J938" s="29">
        <v>71</v>
      </c>
      <c r="K938" s="29">
        <v>10</v>
      </c>
      <c r="L938" s="29" t="s">
        <v>7603</v>
      </c>
      <c r="M938" s="29" t="s">
        <v>7603</v>
      </c>
      <c r="N938" s="29" t="s">
        <v>7603</v>
      </c>
      <c r="O938" s="29" t="s">
        <v>7603</v>
      </c>
      <c r="P938" s="29" t="s">
        <v>7603</v>
      </c>
      <c r="Q938" s="29" t="s">
        <v>7603</v>
      </c>
      <c r="R938" s="29" t="s">
        <v>7603</v>
      </c>
      <c r="S938" s="29" t="s">
        <v>7603</v>
      </c>
      <c r="T938" s="29" t="s">
        <v>7603</v>
      </c>
      <c r="U938" s="29" t="s">
        <v>7603</v>
      </c>
      <c r="V938" s="29" t="s">
        <v>7603</v>
      </c>
      <c r="W938" s="29" t="s">
        <v>7603</v>
      </c>
      <c r="X938" s="29" t="s">
        <v>7603</v>
      </c>
      <c r="Y938" s="29" t="s">
        <v>7603</v>
      </c>
      <c r="Z938" s="7">
        <v>46</v>
      </c>
      <c r="AA938" s="7">
        <v>35</v>
      </c>
      <c r="AB938" s="8" t="s">
        <v>7603</v>
      </c>
      <c r="AC938" s="8" t="s">
        <v>7603</v>
      </c>
      <c r="AD938" s="8" t="s">
        <v>290</v>
      </c>
      <c r="AE938" s="8" t="s">
        <v>290</v>
      </c>
      <c r="AF938" s="8" t="s">
        <v>290</v>
      </c>
      <c r="AG938" s="8">
        <v>61</v>
      </c>
      <c r="AH938" s="8">
        <v>10</v>
      </c>
      <c r="AI938" s="9">
        <v>81</v>
      </c>
      <c r="AJ938" s="9" t="s">
        <v>7603</v>
      </c>
      <c r="AK938" s="9">
        <v>81</v>
      </c>
    </row>
    <row r="939" spans="1:37">
      <c r="A939">
        <v>2014</v>
      </c>
      <c r="B939" s="10" t="s">
        <v>13235</v>
      </c>
      <c r="C939" s="11" t="s">
        <v>8367</v>
      </c>
      <c r="D939" s="11" t="s">
        <v>13236</v>
      </c>
      <c r="E939" s="11" t="s">
        <v>11304</v>
      </c>
      <c r="F939" s="11" t="s">
        <v>4428</v>
      </c>
      <c r="G939" s="11" t="s">
        <v>13237</v>
      </c>
      <c r="H939" s="11" t="s">
        <v>13238</v>
      </c>
      <c r="I939" s="11" t="str">
        <f>INDEX(CountyList!A:A, MATCH(MID(B939, 3, 3), CountyList!B:B, 0))</f>
        <v>Will</v>
      </c>
      <c r="J939" s="29">
        <v>52</v>
      </c>
      <c r="K939" s="29">
        <v>10</v>
      </c>
      <c r="L939" s="29" t="s">
        <v>7603</v>
      </c>
      <c r="M939" s="29" t="s">
        <v>7603</v>
      </c>
      <c r="N939" s="29" t="s">
        <v>7603</v>
      </c>
      <c r="O939" s="29" t="s">
        <v>7603</v>
      </c>
      <c r="P939" s="29" t="s">
        <v>7603</v>
      </c>
      <c r="Q939" s="29" t="s">
        <v>7603</v>
      </c>
      <c r="R939" s="29" t="s">
        <v>7603</v>
      </c>
      <c r="S939" s="29" t="s">
        <v>7603</v>
      </c>
      <c r="T939" s="29" t="s">
        <v>7603</v>
      </c>
      <c r="U939" s="29" t="s">
        <v>7603</v>
      </c>
      <c r="V939" s="29" t="s">
        <v>7603</v>
      </c>
      <c r="W939" s="29" t="s">
        <v>7603</v>
      </c>
      <c r="X939" s="29" t="s">
        <v>7603</v>
      </c>
      <c r="Y939" s="29" t="s">
        <v>7603</v>
      </c>
      <c r="Z939" s="7">
        <v>29</v>
      </c>
      <c r="AA939" s="7">
        <v>33</v>
      </c>
      <c r="AB939" s="8" t="s">
        <v>7603</v>
      </c>
      <c r="AC939" s="8" t="s">
        <v>7603</v>
      </c>
      <c r="AD939" s="8" t="s">
        <v>7603</v>
      </c>
      <c r="AE939" s="8" t="s">
        <v>290</v>
      </c>
      <c r="AF939" s="8" t="s">
        <v>7603</v>
      </c>
      <c r="AG939" s="8">
        <v>52</v>
      </c>
      <c r="AH939" s="8" t="s">
        <v>290</v>
      </c>
      <c r="AI939" s="9">
        <v>62</v>
      </c>
      <c r="AJ939" s="9" t="s">
        <v>7603</v>
      </c>
      <c r="AK939" s="9">
        <v>62</v>
      </c>
    </row>
    <row r="940" spans="1:37">
      <c r="A940">
        <v>2014</v>
      </c>
      <c r="B940" s="10" t="s">
        <v>13239</v>
      </c>
      <c r="C940" s="11" t="s">
        <v>8367</v>
      </c>
      <c r="D940" s="11" t="s">
        <v>13240</v>
      </c>
      <c r="E940" s="11" t="s">
        <v>11309</v>
      </c>
      <c r="F940" s="11" t="s">
        <v>4392</v>
      </c>
      <c r="G940" s="11" t="s">
        <v>13241</v>
      </c>
      <c r="H940" s="11" t="s">
        <v>13242</v>
      </c>
      <c r="I940" s="11" t="str">
        <f>INDEX(CountyList!A:A, MATCH(MID(B940, 3, 3), CountyList!B:B, 0))</f>
        <v>Will</v>
      </c>
      <c r="J940" s="29">
        <v>36</v>
      </c>
      <c r="K940" s="29" t="s">
        <v>290</v>
      </c>
      <c r="L940" s="29" t="s">
        <v>7603</v>
      </c>
      <c r="M940" s="29" t="s">
        <v>7603</v>
      </c>
      <c r="N940" s="29" t="s">
        <v>7603</v>
      </c>
      <c r="O940" s="29" t="s">
        <v>7603</v>
      </c>
      <c r="P940" s="29" t="s">
        <v>7603</v>
      </c>
      <c r="Q940" s="29" t="s">
        <v>7603</v>
      </c>
      <c r="R940" s="29" t="s">
        <v>7603</v>
      </c>
      <c r="S940" s="29" t="s">
        <v>7603</v>
      </c>
      <c r="T940" s="29" t="s">
        <v>7603</v>
      </c>
      <c r="U940" s="29" t="s">
        <v>7603</v>
      </c>
      <c r="V940" s="29" t="s">
        <v>7603</v>
      </c>
      <c r="W940" s="29" t="s">
        <v>7603</v>
      </c>
      <c r="X940" s="29" t="s">
        <v>7603</v>
      </c>
      <c r="Y940" s="29" t="s">
        <v>7603</v>
      </c>
      <c r="Z940" s="7">
        <v>23</v>
      </c>
      <c r="AA940" s="7">
        <v>22</v>
      </c>
      <c r="AB940" s="8" t="s">
        <v>290</v>
      </c>
      <c r="AC940" s="8" t="s">
        <v>7603</v>
      </c>
      <c r="AD940" s="8" t="s">
        <v>7603</v>
      </c>
      <c r="AE940" s="8" t="s">
        <v>290</v>
      </c>
      <c r="AF940" s="8" t="s">
        <v>7603</v>
      </c>
      <c r="AG940" s="8">
        <v>32</v>
      </c>
      <c r="AH940" s="8" t="s">
        <v>290</v>
      </c>
      <c r="AI940" s="9">
        <v>45</v>
      </c>
      <c r="AJ940" s="9" t="s">
        <v>7603</v>
      </c>
      <c r="AK940" s="9">
        <v>45</v>
      </c>
    </row>
    <row r="941" spans="1:37">
      <c r="A941">
        <v>2014</v>
      </c>
      <c r="B941" s="10" t="s">
        <v>13243</v>
      </c>
      <c r="C941" s="11" t="s">
        <v>8367</v>
      </c>
      <c r="D941" s="11" t="s">
        <v>13244</v>
      </c>
      <c r="E941" s="11" t="s">
        <v>11314</v>
      </c>
      <c r="F941" s="11" t="s">
        <v>11315</v>
      </c>
      <c r="G941" s="11" t="s">
        <v>13245</v>
      </c>
      <c r="H941" s="11" t="s">
        <v>13246</v>
      </c>
      <c r="I941" s="11" t="str">
        <f>INDEX(CountyList!A:A, MATCH(MID(B941, 3, 3), CountyList!B:B, 0))</f>
        <v>Will</v>
      </c>
      <c r="J941" s="29">
        <v>62</v>
      </c>
      <c r="K941" s="29" t="s">
        <v>290</v>
      </c>
      <c r="L941" s="29" t="s">
        <v>7603</v>
      </c>
      <c r="M941" s="29" t="s">
        <v>7603</v>
      </c>
      <c r="N941" s="29" t="s">
        <v>7603</v>
      </c>
      <c r="O941" s="29" t="s">
        <v>7603</v>
      </c>
      <c r="P941" s="29" t="s">
        <v>7603</v>
      </c>
      <c r="Q941" s="29" t="s">
        <v>7603</v>
      </c>
      <c r="R941" s="29" t="s">
        <v>7603</v>
      </c>
      <c r="S941" s="29" t="s">
        <v>7603</v>
      </c>
      <c r="T941" s="29" t="s">
        <v>7603</v>
      </c>
      <c r="U941" s="29" t="s">
        <v>7603</v>
      </c>
      <c r="V941" s="29" t="s">
        <v>7603</v>
      </c>
      <c r="W941" s="29" t="s">
        <v>7603</v>
      </c>
      <c r="X941" s="29" t="s">
        <v>7603</v>
      </c>
      <c r="Y941" s="29" t="s">
        <v>7603</v>
      </c>
      <c r="Z941" s="7">
        <v>36</v>
      </c>
      <c r="AA941" s="7">
        <v>34</v>
      </c>
      <c r="AB941" s="8" t="s">
        <v>7603</v>
      </c>
      <c r="AC941" s="8" t="s">
        <v>7603</v>
      </c>
      <c r="AD941" s="8" t="s">
        <v>290</v>
      </c>
      <c r="AE941" s="8" t="s">
        <v>290</v>
      </c>
      <c r="AF941" s="8" t="s">
        <v>7603</v>
      </c>
      <c r="AG941" s="8">
        <v>65</v>
      </c>
      <c r="AH941" s="8" t="s">
        <v>7603</v>
      </c>
      <c r="AI941" s="9">
        <v>70</v>
      </c>
      <c r="AJ941" s="9" t="s">
        <v>7603</v>
      </c>
      <c r="AK941" s="9">
        <v>70</v>
      </c>
    </row>
    <row r="942" spans="1:37">
      <c r="A942">
        <v>2014</v>
      </c>
      <c r="B942" s="10" t="s">
        <v>13247</v>
      </c>
      <c r="C942" s="11" t="s">
        <v>11318</v>
      </c>
      <c r="D942" s="11" t="s">
        <v>11320</v>
      </c>
      <c r="E942" s="11" t="s">
        <v>11321</v>
      </c>
      <c r="F942" s="11" t="s">
        <v>4450</v>
      </c>
      <c r="G942" s="11" t="s">
        <v>13248</v>
      </c>
      <c r="H942" s="11" t="s">
        <v>13249</v>
      </c>
      <c r="I942" s="11" t="str">
        <f>INDEX(CountyList!A:A, MATCH(MID(B942, 3, 3), CountyList!B:B, 0))</f>
        <v>Will</v>
      </c>
      <c r="J942" s="29">
        <v>45</v>
      </c>
      <c r="K942" s="29">
        <v>16</v>
      </c>
      <c r="L942" s="29" t="s">
        <v>7603</v>
      </c>
      <c r="M942" s="29" t="s">
        <v>7603</v>
      </c>
      <c r="N942" s="29" t="s">
        <v>7603</v>
      </c>
      <c r="O942" s="29" t="s">
        <v>7603</v>
      </c>
      <c r="P942" s="29" t="s">
        <v>7603</v>
      </c>
      <c r="Q942" s="29" t="s">
        <v>7603</v>
      </c>
      <c r="R942" s="29" t="s">
        <v>7603</v>
      </c>
      <c r="S942" s="29" t="s">
        <v>7603</v>
      </c>
      <c r="T942" s="29" t="s">
        <v>7603</v>
      </c>
      <c r="U942" s="29" t="s">
        <v>7603</v>
      </c>
      <c r="V942" s="29" t="s">
        <v>7603</v>
      </c>
      <c r="W942" s="29" t="s">
        <v>7603</v>
      </c>
      <c r="X942" s="29" t="s">
        <v>7603</v>
      </c>
      <c r="Y942" s="29" t="s">
        <v>7603</v>
      </c>
      <c r="Z942" s="7">
        <v>35</v>
      </c>
      <c r="AA942" s="7">
        <v>26</v>
      </c>
      <c r="AB942" s="8" t="s">
        <v>290</v>
      </c>
      <c r="AC942" s="8" t="s">
        <v>7603</v>
      </c>
      <c r="AD942" s="8" t="s">
        <v>290</v>
      </c>
      <c r="AE942" s="8" t="s">
        <v>7603</v>
      </c>
      <c r="AF942" s="8" t="s">
        <v>7603</v>
      </c>
      <c r="AG942" s="8">
        <v>43</v>
      </c>
      <c r="AH942" s="8" t="s">
        <v>290</v>
      </c>
      <c r="AI942" s="9">
        <v>61</v>
      </c>
      <c r="AJ942" s="9" t="s">
        <v>7603</v>
      </c>
      <c r="AK942" s="9">
        <v>61</v>
      </c>
    </row>
    <row r="943" spans="1:37">
      <c r="A943">
        <v>2014</v>
      </c>
      <c r="B943" s="10" t="s">
        <v>4527</v>
      </c>
      <c r="C943" s="11" t="s">
        <v>4528</v>
      </c>
      <c r="D943" s="11" t="s">
        <v>11325</v>
      </c>
      <c r="E943" s="11" t="s">
        <v>4531</v>
      </c>
      <c r="F943" s="11" t="s">
        <v>4467</v>
      </c>
      <c r="G943" s="11" t="s">
        <v>13250</v>
      </c>
      <c r="H943" s="11" t="s">
        <v>7553</v>
      </c>
      <c r="I943" s="11" t="str">
        <f>INDEX(CountyList!A:A, MATCH(MID(B943, 3, 3), CountyList!B:B, 0))</f>
        <v>Will</v>
      </c>
      <c r="J943" s="29" t="s">
        <v>290</v>
      </c>
      <c r="K943" s="29">
        <v>13</v>
      </c>
      <c r="L943" s="29">
        <v>17</v>
      </c>
      <c r="M943" s="29" t="s">
        <v>290</v>
      </c>
      <c r="N943" s="29" t="s">
        <v>290</v>
      </c>
      <c r="O943" s="29" t="s">
        <v>290</v>
      </c>
      <c r="P943" s="29" t="s">
        <v>290</v>
      </c>
      <c r="Q943" s="29" t="s">
        <v>290</v>
      </c>
      <c r="R943" s="29" t="s">
        <v>290</v>
      </c>
      <c r="S943" s="29" t="s">
        <v>290</v>
      </c>
      <c r="T943" s="29" t="s">
        <v>290</v>
      </c>
      <c r="U943" s="29" t="s">
        <v>290</v>
      </c>
      <c r="V943" s="29" t="s">
        <v>290</v>
      </c>
      <c r="W943" s="29" t="s">
        <v>290</v>
      </c>
      <c r="X943" s="29" t="s">
        <v>7603</v>
      </c>
      <c r="Y943" s="29" t="s">
        <v>7603</v>
      </c>
      <c r="Z943" s="7">
        <v>37</v>
      </c>
      <c r="AA943" s="7">
        <v>42</v>
      </c>
      <c r="AB943" s="8" t="s">
        <v>290</v>
      </c>
      <c r="AC943" s="8" t="s">
        <v>7603</v>
      </c>
      <c r="AD943" s="8">
        <v>55</v>
      </c>
      <c r="AE943" s="8" t="s">
        <v>7603</v>
      </c>
      <c r="AF943" s="8" t="s">
        <v>7603</v>
      </c>
      <c r="AG943" s="8">
        <v>16</v>
      </c>
      <c r="AH943" s="8" t="s">
        <v>290</v>
      </c>
      <c r="AI943" s="9">
        <v>67</v>
      </c>
      <c r="AJ943" s="9">
        <v>12</v>
      </c>
      <c r="AK943" s="9">
        <v>79</v>
      </c>
    </row>
    <row r="944" spans="1:37">
      <c r="A944">
        <v>2014</v>
      </c>
      <c r="B944" s="10" t="s">
        <v>13251</v>
      </c>
      <c r="C944" s="11" t="s">
        <v>11327</v>
      </c>
      <c r="D944" s="11" t="s">
        <v>11329</v>
      </c>
      <c r="E944" s="11" t="s">
        <v>13252</v>
      </c>
      <c r="F944" s="11" t="s">
        <v>11331</v>
      </c>
      <c r="G944" s="11" t="s">
        <v>13253</v>
      </c>
      <c r="H944" s="11" t="s">
        <v>13254</v>
      </c>
      <c r="I944" s="11" t="str">
        <f>INDEX(CountyList!A:A, MATCH(MID(B944, 3, 3), CountyList!B:B, 0))</f>
        <v>Will</v>
      </c>
      <c r="J944" s="29">
        <v>15</v>
      </c>
      <c r="K944" s="29" t="s">
        <v>290</v>
      </c>
      <c r="L944" s="29">
        <v>14</v>
      </c>
      <c r="M944" s="29" t="s">
        <v>290</v>
      </c>
      <c r="N944" s="29">
        <v>10</v>
      </c>
      <c r="O944" s="29" t="s">
        <v>290</v>
      </c>
      <c r="P944" s="29" t="s">
        <v>290</v>
      </c>
      <c r="Q944" s="29">
        <v>11</v>
      </c>
      <c r="R944" s="29" t="s">
        <v>290</v>
      </c>
      <c r="S944" s="29" t="s">
        <v>290</v>
      </c>
      <c r="T944" s="29" t="s">
        <v>290</v>
      </c>
      <c r="U944" s="29" t="s">
        <v>290</v>
      </c>
      <c r="V944" s="29" t="s">
        <v>290</v>
      </c>
      <c r="W944" s="29" t="s">
        <v>290</v>
      </c>
      <c r="X944" s="29" t="s">
        <v>7603</v>
      </c>
      <c r="Y944" s="29" t="s">
        <v>7603</v>
      </c>
      <c r="Z944" s="7">
        <v>60</v>
      </c>
      <c r="AA944" s="7">
        <v>56</v>
      </c>
      <c r="AB944" s="8">
        <v>12</v>
      </c>
      <c r="AC944" s="8" t="s">
        <v>7603</v>
      </c>
      <c r="AD944" s="8" t="s">
        <v>7603</v>
      </c>
      <c r="AE944" s="8" t="s">
        <v>290</v>
      </c>
      <c r="AF944" s="8" t="s">
        <v>7603</v>
      </c>
      <c r="AG944" s="8">
        <v>96</v>
      </c>
      <c r="AH944" s="8" t="s">
        <v>7603</v>
      </c>
      <c r="AI944" s="9">
        <v>92</v>
      </c>
      <c r="AJ944" s="9">
        <v>24</v>
      </c>
      <c r="AK944" s="9">
        <v>116</v>
      </c>
    </row>
    <row r="945" spans="1:37">
      <c r="A945">
        <v>2014</v>
      </c>
      <c r="B945" s="10" t="s">
        <v>4532</v>
      </c>
      <c r="C945" s="11" t="s">
        <v>4533</v>
      </c>
      <c r="D945" s="11" t="s">
        <v>7554</v>
      </c>
      <c r="E945" s="11" t="s">
        <v>4535</v>
      </c>
      <c r="F945" s="11" t="s">
        <v>4462</v>
      </c>
      <c r="G945" s="11" t="s">
        <v>13255</v>
      </c>
      <c r="H945" s="11" t="s">
        <v>7556</v>
      </c>
      <c r="I945" s="11" t="str">
        <f>INDEX(CountyList!A:A, MATCH(MID(B945, 3, 3), CountyList!B:B, 0))</f>
        <v>Will</v>
      </c>
      <c r="J945" s="29">
        <v>29</v>
      </c>
      <c r="K945" s="29">
        <v>28</v>
      </c>
      <c r="L945" s="29">
        <v>27</v>
      </c>
      <c r="M945" s="29">
        <v>29</v>
      </c>
      <c r="N945" s="29">
        <v>30</v>
      </c>
      <c r="O945" s="29">
        <v>17</v>
      </c>
      <c r="P945" s="29">
        <v>31</v>
      </c>
      <c r="Q945" s="29">
        <v>31</v>
      </c>
      <c r="R945" s="29">
        <v>15</v>
      </c>
      <c r="S945" s="29">
        <v>19</v>
      </c>
      <c r="T945" s="29" t="s">
        <v>7603</v>
      </c>
      <c r="U945" s="29" t="s">
        <v>7603</v>
      </c>
      <c r="V945" s="29" t="s">
        <v>7603</v>
      </c>
      <c r="W945" s="29" t="s">
        <v>7603</v>
      </c>
      <c r="X945" s="29" t="s">
        <v>7603</v>
      </c>
      <c r="Y945" s="29" t="s">
        <v>7603</v>
      </c>
      <c r="Z945" s="7">
        <v>139</v>
      </c>
      <c r="AA945" s="7">
        <v>117</v>
      </c>
      <c r="AB945" s="8">
        <v>38</v>
      </c>
      <c r="AC945" s="8" t="s">
        <v>7603</v>
      </c>
      <c r="AD945" s="8" t="s">
        <v>290</v>
      </c>
      <c r="AE945" s="8">
        <v>47</v>
      </c>
      <c r="AF945" s="8" t="s">
        <v>7603</v>
      </c>
      <c r="AG945" s="8">
        <v>168</v>
      </c>
      <c r="AH945" s="8" t="s">
        <v>290</v>
      </c>
      <c r="AI945" s="9">
        <v>256</v>
      </c>
      <c r="AJ945" s="9" t="s">
        <v>7603</v>
      </c>
      <c r="AK945" s="9">
        <v>256</v>
      </c>
    </row>
    <row r="946" spans="1:37">
      <c r="A946">
        <v>2014</v>
      </c>
      <c r="B946" s="10" t="s">
        <v>13256</v>
      </c>
      <c r="C946" s="11" t="s">
        <v>11337</v>
      </c>
      <c r="D946" s="11" t="s">
        <v>11339</v>
      </c>
      <c r="E946" s="11" t="s">
        <v>11340</v>
      </c>
      <c r="F946" s="11" t="s">
        <v>4515</v>
      </c>
      <c r="G946" s="11" t="s">
        <v>13257</v>
      </c>
      <c r="H946" s="11" t="s">
        <v>13258</v>
      </c>
      <c r="I946" s="11" t="str">
        <f>INDEX(CountyList!A:A, MATCH(MID(B946, 3, 3), CountyList!B:B, 0))</f>
        <v>Will</v>
      </c>
      <c r="J946" s="29">
        <v>37</v>
      </c>
      <c r="K946" s="29">
        <v>14</v>
      </c>
      <c r="L946" s="29" t="s">
        <v>7603</v>
      </c>
      <c r="M946" s="29" t="s">
        <v>290</v>
      </c>
      <c r="N946" s="29" t="s">
        <v>7603</v>
      </c>
      <c r="O946" s="29" t="s">
        <v>7603</v>
      </c>
      <c r="P946" s="29" t="s">
        <v>7603</v>
      </c>
      <c r="Q946" s="29" t="s">
        <v>7603</v>
      </c>
      <c r="R946" s="29" t="s">
        <v>7603</v>
      </c>
      <c r="S946" s="29" t="s">
        <v>7603</v>
      </c>
      <c r="T946" s="29" t="s">
        <v>7603</v>
      </c>
      <c r="U946" s="29" t="s">
        <v>7603</v>
      </c>
      <c r="V946" s="29" t="s">
        <v>7603</v>
      </c>
      <c r="W946" s="29" t="s">
        <v>7603</v>
      </c>
      <c r="X946" s="29" t="s">
        <v>290</v>
      </c>
      <c r="Y946" s="29" t="s">
        <v>7603</v>
      </c>
      <c r="Z946" s="7">
        <v>25</v>
      </c>
      <c r="AA946" s="7">
        <v>29</v>
      </c>
      <c r="AB946" s="8" t="s">
        <v>290</v>
      </c>
      <c r="AC946" s="8" t="s">
        <v>7603</v>
      </c>
      <c r="AD946" s="8" t="s">
        <v>7603</v>
      </c>
      <c r="AE946" s="8">
        <v>10</v>
      </c>
      <c r="AF946" s="8" t="s">
        <v>7603</v>
      </c>
      <c r="AG946" s="8">
        <v>28</v>
      </c>
      <c r="AH946" s="8">
        <v>11</v>
      </c>
      <c r="AI946" s="9">
        <v>54</v>
      </c>
      <c r="AJ946" s="9" t="s">
        <v>7603</v>
      </c>
      <c r="AK946" s="9">
        <v>54</v>
      </c>
    </row>
    <row r="947" spans="1:37">
      <c r="A947">
        <v>2014</v>
      </c>
      <c r="B947" s="10" t="s">
        <v>4536</v>
      </c>
      <c r="C947" s="11" t="s">
        <v>4537</v>
      </c>
      <c r="D947" s="11" t="s">
        <v>11353</v>
      </c>
      <c r="E947" s="11" t="s">
        <v>11354</v>
      </c>
      <c r="F947" s="11" t="s">
        <v>4450</v>
      </c>
      <c r="G947" s="11" t="s">
        <v>13259</v>
      </c>
      <c r="H947" s="11" t="s">
        <v>13260</v>
      </c>
      <c r="I947" s="11" t="str">
        <f>INDEX(CountyList!A:A, MATCH(MID(B947, 3, 3), CountyList!B:B, 0))</f>
        <v>Will</v>
      </c>
      <c r="J947" s="29">
        <v>45</v>
      </c>
      <c r="K947" s="29">
        <v>12</v>
      </c>
      <c r="L947" s="29" t="s">
        <v>7603</v>
      </c>
      <c r="M947" s="29" t="s">
        <v>7603</v>
      </c>
      <c r="N947" s="29" t="s">
        <v>7603</v>
      </c>
      <c r="O947" s="29" t="s">
        <v>7603</v>
      </c>
      <c r="P947" s="29" t="s">
        <v>7603</v>
      </c>
      <c r="Q947" s="29" t="s">
        <v>7603</v>
      </c>
      <c r="R947" s="29" t="s">
        <v>7603</v>
      </c>
      <c r="S947" s="29" t="s">
        <v>7603</v>
      </c>
      <c r="T947" s="29" t="s">
        <v>7603</v>
      </c>
      <c r="U947" s="29" t="s">
        <v>7603</v>
      </c>
      <c r="V947" s="29" t="s">
        <v>7603</v>
      </c>
      <c r="W947" s="29" t="s">
        <v>7603</v>
      </c>
      <c r="X947" s="29" t="s">
        <v>7603</v>
      </c>
      <c r="Y947" s="29" t="s">
        <v>7603</v>
      </c>
      <c r="Z947" s="7">
        <v>24</v>
      </c>
      <c r="AA947" s="7">
        <v>33</v>
      </c>
      <c r="AB947" s="8" t="s">
        <v>290</v>
      </c>
      <c r="AC947" s="8" t="s">
        <v>7603</v>
      </c>
      <c r="AD947" s="8" t="s">
        <v>290</v>
      </c>
      <c r="AE947" s="8" t="s">
        <v>290</v>
      </c>
      <c r="AF947" s="8" t="s">
        <v>7603</v>
      </c>
      <c r="AG947" s="8">
        <v>44</v>
      </c>
      <c r="AH947" s="8" t="s">
        <v>290</v>
      </c>
      <c r="AI947" s="9">
        <v>57</v>
      </c>
      <c r="AJ947" s="9" t="s">
        <v>7603</v>
      </c>
      <c r="AK947" s="9">
        <v>57</v>
      </c>
    </row>
    <row r="948" spans="1:37" ht="16" thickBot="1">
      <c r="A948">
        <v>2014</v>
      </c>
      <c r="B948" s="12" t="s">
        <v>4540</v>
      </c>
      <c r="C948" s="13" t="s">
        <v>4541</v>
      </c>
      <c r="D948" s="13" t="s">
        <v>7567</v>
      </c>
      <c r="E948" s="13" t="s">
        <v>11358</v>
      </c>
      <c r="F948" s="13" t="s">
        <v>4544</v>
      </c>
      <c r="G948" s="13" t="s">
        <v>13261</v>
      </c>
      <c r="H948" s="13" t="s">
        <v>7569</v>
      </c>
      <c r="I948" s="11" t="str">
        <f>INDEX(CountyList!A:A, MATCH(MID(B948, 3, 3), CountyList!B:B, 0))</f>
        <v>Will</v>
      </c>
      <c r="J948" s="30">
        <v>26</v>
      </c>
      <c r="K948" s="30" t="s">
        <v>290</v>
      </c>
      <c r="L948" s="30" t="s">
        <v>7603</v>
      </c>
      <c r="M948" s="30" t="s">
        <v>7603</v>
      </c>
      <c r="N948" s="30" t="s">
        <v>7603</v>
      </c>
      <c r="O948" s="30" t="s">
        <v>7603</v>
      </c>
      <c r="P948" s="30" t="s">
        <v>7603</v>
      </c>
      <c r="Q948" s="30" t="s">
        <v>7603</v>
      </c>
      <c r="R948" s="30" t="s">
        <v>7603</v>
      </c>
      <c r="S948" s="30" t="s">
        <v>7603</v>
      </c>
      <c r="T948" s="30" t="s">
        <v>7603</v>
      </c>
      <c r="U948" s="30" t="s">
        <v>7603</v>
      </c>
      <c r="V948" s="30" t="s">
        <v>7603</v>
      </c>
      <c r="W948" s="30" t="s">
        <v>7603</v>
      </c>
      <c r="X948" s="30" t="s">
        <v>7603</v>
      </c>
      <c r="Y948" s="30" t="s">
        <v>7603</v>
      </c>
      <c r="Z948" s="14">
        <v>17</v>
      </c>
      <c r="AA948" s="14">
        <v>17</v>
      </c>
      <c r="AB948" s="15" t="s">
        <v>290</v>
      </c>
      <c r="AC948" s="15" t="s">
        <v>7603</v>
      </c>
      <c r="AD948" s="15" t="s">
        <v>290</v>
      </c>
      <c r="AE948" s="15" t="s">
        <v>290</v>
      </c>
      <c r="AF948" s="15" t="s">
        <v>7603</v>
      </c>
      <c r="AG948" s="15">
        <v>27</v>
      </c>
      <c r="AH948" s="15" t="s">
        <v>290</v>
      </c>
      <c r="AI948" s="16">
        <v>34</v>
      </c>
      <c r="AJ948" s="16" t="s">
        <v>7603</v>
      </c>
      <c r="AK948" s="16">
        <v>34</v>
      </c>
    </row>
    <row r="949" spans="1:37">
      <c r="B949" s="31"/>
      <c r="C949" s="32"/>
      <c r="D949" s="32"/>
      <c r="E949" s="32"/>
      <c r="F949" s="32"/>
      <c r="G949" s="32"/>
      <c r="H949" s="37" t="s">
        <v>11367</v>
      </c>
      <c r="I949" s="37"/>
      <c r="J949" s="33">
        <v>28763</v>
      </c>
      <c r="K949" s="33">
        <v>17546</v>
      </c>
      <c r="L949" s="33">
        <v>15663</v>
      </c>
      <c r="M949" s="33">
        <v>15012</v>
      </c>
      <c r="N949" s="33">
        <v>14838</v>
      </c>
      <c r="O949" s="33">
        <v>14599</v>
      </c>
      <c r="P949" s="33">
        <v>14626</v>
      </c>
      <c r="Q949" s="33">
        <v>14243</v>
      </c>
      <c r="R949" s="33">
        <v>14261</v>
      </c>
      <c r="S949" s="33">
        <v>14293</v>
      </c>
      <c r="T949" s="33">
        <v>13148</v>
      </c>
      <c r="U949" s="33">
        <v>13073</v>
      </c>
      <c r="V949" s="33">
        <v>12554</v>
      </c>
      <c r="W949" s="33">
        <v>12590</v>
      </c>
      <c r="X949" s="33">
        <v>3134</v>
      </c>
      <c r="Y949" s="33">
        <v>1312</v>
      </c>
      <c r="Z949" s="34">
        <v>110030</v>
      </c>
      <c r="AA949" s="34">
        <v>109625</v>
      </c>
      <c r="AB949" s="35">
        <v>27839</v>
      </c>
      <c r="AC949" s="35">
        <v>635</v>
      </c>
      <c r="AD949" s="35">
        <v>12428</v>
      </c>
      <c r="AE949" s="35">
        <v>20919</v>
      </c>
      <c r="AF949" s="35">
        <v>429</v>
      </c>
      <c r="AG949" s="35">
        <v>146050</v>
      </c>
      <c r="AH949" s="35">
        <v>11355</v>
      </c>
      <c r="AI949" s="36">
        <v>166978</v>
      </c>
      <c r="AJ949" s="36">
        <v>52677</v>
      </c>
      <c r="AK949" s="36">
        <v>219655</v>
      </c>
    </row>
    <row r="950" spans="1:37">
      <c r="B950" s="10"/>
      <c r="C950" s="11"/>
      <c r="D950" s="11"/>
      <c r="E950" s="11"/>
      <c r="F950" s="11"/>
      <c r="G950" s="11"/>
      <c r="H950" s="11"/>
      <c r="I950" s="11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7"/>
      <c r="AA950" s="7"/>
      <c r="AB950" s="8"/>
      <c r="AC950" s="8"/>
      <c r="AD950" s="8"/>
      <c r="AE950" s="8"/>
      <c r="AF950" s="8"/>
      <c r="AG950" s="8"/>
      <c r="AH950" s="8"/>
      <c r="AI950" s="9"/>
      <c r="AJ950" s="9"/>
      <c r="AK950" s="9"/>
    </row>
    <row r="951" spans="1:37">
      <c r="B951" s="10"/>
      <c r="C951" s="11"/>
      <c r="D951" s="11"/>
      <c r="E951" s="11"/>
      <c r="F951" s="11"/>
      <c r="G951" s="11"/>
      <c r="H951" s="11"/>
      <c r="I951" s="11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7"/>
      <c r="AA951" s="7"/>
      <c r="AB951" s="8"/>
      <c r="AC951" s="8"/>
      <c r="AD951" s="8"/>
      <c r="AE951" s="8"/>
      <c r="AF951" s="8"/>
      <c r="AG951" s="8"/>
      <c r="AH951" s="8"/>
      <c r="AI951" s="9"/>
      <c r="AJ951" s="9"/>
      <c r="AK951" s="9"/>
    </row>
    <row r="952" spans="1:37">
      <c r="B952" s="10"/>
      <c r="C952" s="11"/>
      <c r="D952" s="11"/>
      <c r="E952" s="11"/>
      <c r="F952" s="11"/>
      <c r="G952" s="11"/>
      <c r="H952" s="11"/>
      <c r="I952" s="11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7"/>
      <c r="AA952" s="7"/>
      <c r="AB952" s="8"/>
      <c r="AC952" s="8"/>
      <c r="AD952" s="8"/>
      <c r="AE952" s="8"/>
      <c r="AF952" s="8"/>
      <c r="AG952" s="8"/>
      <c r="AH952" s="8"/>
      <c r="AI952" s="9"/>
      <c r="AJ952" s="9"/>
      <c r="AK952" s="9"/>
    </row>
    <row r="953" spans="1:37">
      <c r="B953" s="10"/>
      <c r="C953" s="11"/>
      <c r="D953" s="11"/>
      <c r="E953" s="11"/>
      <c r="F953" s="11"/>
      <c r="G953" s="11"/>
      <c r="H953" s="11"/>
      <c r="I953" s="11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7"/>
      <c r="AA953" s="7"/>
      <c r="AB953" s="8"/>
      <c r="AC953" s="8"/>
      <c r="AD953" s="8"/>
      <c r="AE953" s="8"/>
      <c r="AF953" s="8"/>
      <c r="AG953" s="8"/>
      <c r="AH953" s="8"/>
      <c r="AI953" s="9"/>
      <c r="AJ953" s="9"/>
      <c r="AK953" s="9"/>
    </row>
    <row r="954" spans="1:37">
      <c r="B954" s="10"/>
      <c r="C954" s="11"/>
      <c r="D954" s="11"/>
      <c r="E954" s="11"/>
      <c r="F954" s="11"/>
      <c r="G954" s="11"/>
      <c r="H954" s="11"/>
      <c r="I954" s="11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7"/>
      <c r="AA954" s="7"/>
      <c r="AB954" s="8"/>
      <c r="AC954" s="8"/>
      <c r="AD954" s="8"/>
      <c r="AE954" s="8"/>
      <c r="AF954" s="8"/>
      <c r="AG954" s="8"/>
      <c r="AH954" s="8"/>
      <c r="AI954" s="9"/>
      <c r="AJ954" s="9"/>
      <c r="AK954" s="9"/>
    </row>
    <row r="955" spans="1:37">
      <c r="B955" s="10"/>
      <c r="C955" s="11"/>
      <c r="D955" s="11"/>
      <c r="E955" s="11"/>
      <c r="F955" s="11"/>
      <c r="G955" s="11"/>
      <c r="H955" s="11"/>
      <c r="I955" s="11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7"/>
      <c r="AA955" s="7"/>
      <c r="AB955" s="8"/>
      <c r="AC955" s="8"/>
      <c r="AD955" s="8"/>
      <c r="AE955" s="8"/>
      <c r="AF955" s="8"/>
      <c r="AG955" s="8"/>
      <c r="AH955" s="8"/>
      <c r="AI955" s="9"/>
      <c r="AJ955" s="9"/>
      <c r="AK955" s="9"/>
    </row>
    <row r="956" spans="1:37">
      <c r="B956" s="10"/>
      <c r="C956" s="11"/>
      <c r="D956" s="11"/>
      <c r="E956" s="11"/>
      <c r="F956" s="11"/>
      <c r="G956" s="11"/>
      <c r="H956" s="11"/>
      <c r="I956" s="11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7"/>
      <c r="AA956" s="7"/>
      <c r="AB956" s="8"/>
      <c r="AC956" s="8"/>
      <c r="AD956" s="8"/>
      <c r="AE956" s="8"/>
      <c r="AF956" s="8"/>
      <c r="AG956" s="8"/>
      <c r="AH956" s="8"/>
      <c r="AI956" s="9"/>
      <c r="AJ956" s="9"/>
      <c r="AK956" s="9"/>
    </row>
    <row r="957" spans="1:37">
      <c r="B957" s="10"/>
      <c r="C957" s="11"/>
      <c r="D957" s="11"/>
      <c r="E957" s="11"/>
      <c r="F957" s="11"/>
      <c r="G957" s="11"/>
      <c r="H957" s="11"/>
      <c r="I957" s="11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7"/>
      <c r="AA957" s="7"/>
      <c r="AB957" s="8"/>
      <c r="AC957" s="8"/>
      <c r="AD957" s="8"/>
      <c r="AE957" s="8"/>
      <c r="AF957" s="8"/>
      <c r="AG957" s="8"/>
      <c r="AH957" s="8"/>
      <c r="AI957" s="9"/>
      <c r="AJ957" s="9"/>
      <c r="AK957" s="9"/>
    </row>
    <row r="958" spans="1:37">
      <c r="B958" s="10"/>
      <c r="C958" s="11"/>
      <c r="D958" s="11"/>
      <c r="E958" s="11"/>
      <c r="F958" s="11"/>
      <c r="G958" s="11"/>
      <c r="H958" s="11"/>
      <c r="I958" s="11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7"/>
      <c r="AA958" s="7"/>
      <c r="AB958" s="8"/>
      <c r="AC958" s="8"/>
      <c r="AD958" s="8"/>
      <c r="AE958" s="8"/>
      <c r="AF958" s="8"/>
      <c r="AG958" s="8"/>
      <c r="AH958" s="8"/>
      <c r="AI958" s="9"/>
      <c r="AJ958" s="9"/>
      <c r="AK958" s="9"/>
    </row>
    <row r="959" spans="1:37">
      <c r="B959" s="10"/>
      <c r="C959" s="11"/>
      <c r="D959" s="11"/>
      <c r="E959" s="11"/>
      <c r="F959" s="11"/>
      <c r="G959" s="11"/>
      <c r="H959" s="11"/>
      <c r="I959" s="11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7"/>
      <c r="AA959" s="7"/>
      <c r="AB959" s="8"/>
      <c r="AC959" s="8"/>
      <c r="AD959" s="8"/>
      <c r="AE959" s="8"/>
      <c r="AF959" s="8"/>
      <c r="AG959" s="8"/>
      <c r="AH959" s="8"/>
      <c r="AI959" s="9"/>
      <c r="AJ959" s="9"/>
      <c r="AK959" s="9"/>
    </row>
    <row r="960" spans="1:37">
      <c r="B960" s="10"/>
      <c r="C960" s="11"/>
      <c r="D960" s="11"/>
      <c r="E960" s="11"/>
      <c r="F960" s="11"/>
      <c r="G960" s="11"/>
      <c r="H960" s="11"/>
      <c r="I960" s="11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7"/>
      <c r="AA960" s="7"/>
      <c r="AB960" s="8"/>
      <c r="AC960" s="8"/>
      <c r="AD960" s="8"/>
      <c r="AE960" s="8"/>
      <c r="AF960" s="8"/>
      <c r="AG960" s="8"/>
      <c r="AH960" s="8"/>
      <c r="AI960" s="9"/>
      <c r="AJ960" s="9"/>
      <c r="AK960" s="9"/>
    </row>
    <row r="961" spans="2:37">
      <c r="B961" s="10"/>
      <c r="C961" s="11"/>
      <c r="D961" s="11"/>
      <c r="E961" s="11"/>
      <c r="F961" s="11"/>
      <c r="G961" s="11"/>
      <c r="H961" s="11"/>
      <c r="I961" s="11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7"/>
      <c r="AA961" s="7"/>
      <c r="AB961" s="8"/>
      <c r="AC961" s="8"/>
      <c r="AD961" s="8"/>
      <c r="AE961" s="8"/>
      <c r="AF961" s="8"/>
      <c r="AG961" s="8"/>
      <c r="AH961" s="8"/>
      <c r="AI961" s="9"/>
      <c r="AJ961" s="9"/>
      <c r="AK961" s="9"/>
    </row>
    <row r="962" spans="2:37">
      <c r="B962" s="10"/>
      <c r="C962" s="11"/>
      <c r="D962" s="11"/>
      <c r="E962" s="11"/>
      <c r="F962" s="11"/>
      <c r="G962" s="11"/>
      <c r="H962" s="11"/>
      <c r="I962" s="11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7"/>
      <c r="AA962" s="7"/>
      <c r="AB962" s="8"/>
      <c r="AC962" s="8"/>
      <c r="AD962" s="8"/>
      <c r="AE962" s="8"/>
      <c r="AF962" s="8"/>
      <c r="AG962" s="8"/>
      <c r="AH962" s="8"/>
      <c r="AI962" s="9"/>
      <c r="AJ962" s="9"/>
      <c r="AK962" s="9"/>
    </row>
    <row r="963" spans="2:37">
      <c r="B963" s="21"/>
      <c r="C963" s="23"/>
      <c r="D963" s="23"/>
      <c r="E963" s="23"/>
      <c r="F963" s="23"/>
      <c r="G963" s="23"/>
      <c r="H963" s="22"/>
      <c r="I963" s="22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8"/>
      <c r="AA963" s="18"/>
      <c r="AB963" s="19"/>
      <c r="AC963" s="19"/>
      <c r="AD963" s="19"/>
      <c r="AE963" s="19"/>
      <c r="AF963" s="19"/>
      <c r="AG963" s="19"/>
      <c r="AH963" s="19"/>
      <c r="AI963" s="20"/>
      <c r="AJ963" s="20"/>
      <c r="AK963" s="20"/>
    </row>
    <row r="964" spans="2:37">
      <c r="C964" s="11"/>
      <c r="D964" s="11"/>
      <c r="E964" s="11"/>
      <c r="F964" s="11"/>
      <c r="G964" s="11"/>
      <c r="H964" s="10"/>
      <c r="I964" s="10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3"/>
      <c r="AA964" s="3"/>
      <c r="AB964" s="4"/>
      <c r="AC964" s="4"/>
      <c r="AD964" s="4"/>
      <c r="AE964" s="4"/>
      <c r="AF964" s="4"/>
      <c r="AG964" s="4"/>
      <c r="AH964" s="4"/>
      <c r="AI964" s="5"/>
      <c r="AJ964" s="5"/>
      <c r="AK964" s="5"/>
    </row>
    <row r="965" spans="2:37">
      <c r="C965" s="11"/>
      <c r="D965" s="11"/>
      <c r="E965" s="11"/>
      <c r="F965" s="11"/>
      <c r="G965" s="11"/>
      <c r="H965" s="10"/>
      <c r="I965" s="10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3"/>
      <c r="AA965" s="3"/>
      <c r="AB965" s="4"/>
      <c r="AC965" s="4"/>
      <c r="AD965" s="4"/>
      <c r="AE965" s="4"/>
      <c r="AF965" s="4"/>
      <c r="AG965" s="4"/>
      <c r="AH965" s="4"/>
      <c r="AI965" s="5"/>
      <c r="AJ965" s="5"/>
      <c r="AK965" s="5"/>
    </row>
    <row r="966" spans="2:37">
      <c r="C966" s="11"/>
      <c r="D966" s="11"/>
      <c r="E966" s="11"/>
      <c r="F966" s="11"/>
      <c r="G966" s="11"/>
      <c r="H966" s="10"/>
      <c r="I966" s="10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3"/>
      <c r="AA966" s="3"/>
      <c r="AB966" s="4"/>
      <c r="AC966" s="4"/>
      <c r="AD966" s="4"/>
      <c r="AE966" s="4"/>
      <c r="AF966" s="4"/>
      <c r="AG966" s="4"/>
      <c r="AH966" s="4"/>
      <c r="AI966" s="5"/>
      <c r="AJ966" s="5"/>
      <c r="AK966" s="5"/>
    </row>
    <row r="967" spans="2:37">
      <c r="C967" s="11"/>
      <c r="D967" s="11"/>
      <c r="E967" s="11"/>
      <c r="F967" s="11"/>
      <c r="G967" s="11"/>
      <c r="H967" s="10"/>
      <c r="I967" s="10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3"/>
      <c r="AA967" s="3"/>
      <c r="AB967" s="4"/>
      <c r="AC967" s="4"/>
      <c r="AD967" s="4"/>
      <c r="AE967" s="4"/>
      <c r="AF967" s="4"/>
      <c r="AG967" s="4"/>
      <c r="AH967" s="4"/>
      <c r="AI967" s="5"/>
      <c r="AJ967" s="5"/>
      <c r="AK967" s="5"/>
    </row>
    <row r="968" spans="2:37">
      <c r="C968" s="11"/>
      <c r="D968" s="11"/>
      <c r="E968" s="11"/>
      <c r="F968" s="11"/>
      <c r="G968" s="11"/>
      <c r="H968" s="10"/>
      <c r="I968" s="10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3"/>
      <c r="AA968" s="3"/>
      <c r="AB968" s="4"/>
      <c r="AC968" s="4"/>
      <c r="AD968" s="4"/>
      <c r="AE968" s="4"/>
      <c r="AF968" s="4"/>
      <c r="AG968" s="4"/>
      <c r="AH968" s="4"/>
      <c r="AI968" s="5"/>
      <c r="AJ968" s="5"/>
      <c r="AK968" s="5"/>
    </row>
    <row r="969" spans="2:37">
      <c r="C969" s="11"/>
      <c r="D969" s="11"/>
      <c r="E969" s="11"/>
      <c r="F969" s="11"/>
      <c r="G969" s="11"/>
      <c r="H969" s="10"/>
      <c r="I969" s="10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3"/>
      <c r="AA969" s="3"/>
      <c r="AB969" s="4"/>
      <c r="AC969" s="4"/>
      <c r="AD969" s="4"/>
      <c r="AE969" s="4"/>
      <c r="AF969" s="4"/>
      <c r="AG969" s="4"/>
      <c r="AH969" s="4"/>
      <c r="AI969" s="5"/>
      <c r="AJ969" s="5"/>
      <c r="AK969" s="5"/>
    </row>
    <row r="970" spans="2:37">
      <c r="C970" s="11"/>
      <c r="D970" s="11"/>
      <c r="E970" s="11"/>
      <c r="F970" s="11"/>
      <c r="G970" s="11"/>
      <c r="H970" s="10"/>
      <c r="I970" s="10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3"/>
      <c r="AA970" s="3"/>
      <c r="AB970" s="4"/>
      <c r="AC970" s="4"/>
      <c r="AD970" s="4"/>
      <c r="AE970" s="4"/>
      <c r="AF970" s="4"/>
      <c r="AG970" s="4"/>
      <c r="AH970" s="4"/>
      <c r="AI970" s="5"/>
      <c r="AJ970" s="5"/>
      <c r="AK970" s="5"/>
    </row>
    <row r="971" spans="2:37">
      <c r="C971" s="11"/>
      <c r="D971" s="11"/>
      <c r="E971" s="11"/>
      <c r="F971" s="11"/>
      <c r="G971" s="11"/>
      <c r="H971" s="10"/>
      <c r="I971" s="10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3"/>
      <c r="AA971" s="3"/>
      <c r="AB971" s="4"/>
      <c r="AC971" s="4"/>
      <c r="AD971" s="4"/>
      <c r="AE971" s="4"/>
      <c r="AF971" s="4"/>
      <c r="AG971" s="4"/>
      <c r="AH971" s="4"/>
      <c r="AI971" s="5"/>
      <c r="AJ971" s="5"/>
      <c r="AK971" s="5"/>
    </row>
    <row r="972" spans="2:37">
      <c r="C972" s="11"/>
      <c r="D972" s="11"/>
      <c r="E972" s="11"/>
      <c r="F972" s="11"/>
      <c r="G972" s="11"/>
      <c r="H972" s="10"/>
      <c r="I972" s="10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3"/>
      <c r="AA972" s="3"/>
      <c r="AB972" s="4"/>
      <c r="AC972" s="4"/>
      <c r="AD972" s="4"/>
      <c r="AE972" s="4"/>
      <c r="AF972" s="4"/>
      <c r="AG972" s="4"/>
      <c r="AH972" s="4"/>
      <c r="AI972" s="5"/>
      <c r="AJ972" s="5"/>
      <c r="AK972" s="5"/>
    </row>
    <row r="973" spans="2:37">
      <c r="C973" s="11"/>
      <c r="D973" s="11"/>
      <c r="E973" s="11"/>
      <c r="F973" s="11"/>
      <c r="G973" s="11"/>
      <c r="H973" s="10"/>
      <c r="I973" s="10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3"/>
      <c r="AA973" s="3"/>
      <c r="AB973" s="4"/>
      <c r="AC973" s="4"/>
      <c r="AD973" s="4"/>
      <c r="AE973" s="4"/>
      <c r="AF973" s="4"/>
      <c r="AG973" s="4"/>
      <c r="AH973" s="4"/>
      <c r="AI973" s="5"/>
      <c r="AJ973" s="5"/>
      <c r="AK973" s="5"/>
    </row>
    <row r="974" spans="2:37">
      <c r="C974" s="11"/>
      <c r="D974" s="11"/>
      <c r="E974" s="11"/>
      <c r="F974" s="11"/>
      <c r="G974" s="11"/>
      <c r="H974" s="10"/>
      <c r="I974" s="10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3"/>
      <c r="AA974" s="3"/>
      <c r="AB974" s="4"/>
      <c r="AC974" s="4"/>
      <c r="AD974" s="4"/>
      <c r="AE974" s="4"/>
      <c r="AF974" s="4"/>
      <c r="AG974" s="4"/>
      <c r="AH974" s="4"/>
      <c r="AI974" s="5"/>
      <c r="AJ974" s="5"/>
      <c r="AK974" s="5"/>
    </row>
    <row r="975" spans="2:37">
      <c r="C975" s="11"/>
      <c r="D975" s="11"/>
      <c r="E975" s="11"/>
      <c r="F975" s="11"/>
      <c r="G975" s="11"/>
      <c r="H975" s="10"/>
      <c r="I975" s="10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3"/>
      <c r="AA975" s="3"/>
      <c r="AB975" s="4"/>
      <c r="AC975" s="4"/>
      <c r="AD975" s="4"/>
      <c r="AE975" s="4"/>
      <c r="AF975" s="4"/>
      <c r="AG975" s="4"/>
      <c r="AH975" s="4"/>
      <c r="AI975" s="5"/>
      <c r="AJ975" s="5"/>
      <c r="AK975" s="5"/>
    </row>
    <row r="976" spans="2:37">
      <c r="C976" s="11"/>
      <c r="D976" s="11"/>
      <c r="E976" s="11"/>
      <c r="F976" s="11"/>
      <c r="G976" s="11"/>
      <c r="H976" s="10"/>
      <c r="I976" s="10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3"/>
      <c r="AA976" s="3"/>
      <c r="AB976" s="4"/>
      <c r="AC976" s="4"/>
      <c r="AD976" s="4"/>
      <c r="AE976" s="4"/>
      <c r="AF976" s="4"/>
      <c r="AG976" s="4"/>
      <c r="AH976" s="4"/>
      <c r="AI976" s="5"/>
      <c r="AJ976" s="5"/>
      <c r="AK976" s="5"/>
    </row>
    <row r="977" spans="3:37">
      <c r="C977" s="11"/>
      <c r="D977" s="11"/>
      <c r="E977" s="11"/>
      <c r="F977" s="11"/>
      <c r="G977" s="11"/>
      <c r="H977" s="10"/>
      <c r="I977" s="10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3"/>
      <c r="AA977" s="3"/>
      <c r="AB977" s="4"/>
      <c r="AC977" s="4"/>
      <c r="AD977" s="4"/>
      <c r="AE977" s="4"/>
      <c r="AF977" s="4"/>
      <c r="AG977" s="4"/>
      <c r="AH977" s="4"/>
      <c r="AI977" s="5"/>
      <c r="AJ977" s="5"/>
      <c r="AK977" s="5"/>
    </row>
    <row r="978" spans="3:37">
      <c r="C978" s="11"/>
      <c r="D978" s="11"/>
      <c r="E978" s="11"/>
      <c r="F978" s="11"/>
      <c r="G978" s="11"/>
      <c r="H978" s="10"/>
      <c r="I978" s="10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3"/>
      <c r="AA978" s="3"/>
      <c r="AB978" s="4"/>
      <c r="AC978" s="4"/>
      <c r="AD978" s="4"/>
      <c r="AE978" s="4"/>
      <c r="AF978" s="4"/>
      <c r="AG978" s="4"/>
      <c r="AH978" s="4"/>
      <c r="AI978" s="5"/>
      <c r="AJ978" s="5"/>
      <c r="AK978" s="5"/>
    </row>
    <row r="979" spans="3:37">
      <c r="C979" s="11"/>
      <c r="D979" s="11"/>
      <c r="E979" s="11"/>
      <c r="F979" s="11"/>
      <c r="G979" s="11"/>
      <c r="H979" s="10"/>
      <c r="I979" s="10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3"/>
      <c r="AA979" s="3"/>
      <c r="AB979" s="4"/>
      <c r="AC979" s="4"/>
      <c r="AD979" s="4"/>
      <c r="AE979" s="4"/>
      <c r="AF979" s="4"/>
      <c r="AG979" s="4"/>
      <c r="AH979" s="4"/>
      <c r="AI979" s="5"/>
      <c r="AJ979" s="5"/>
      <c r="AK979" s="5"/>
    </row>
    <row r="980" spans="3:37">
      <c r="C980" s="11"/>
      <c r="D980" s="11"/>
      <c r="E980" s="11"/>
      <c r="F980" s="11"/>
      <c r="G980" s="11"/>
      <c r="H980" s="10"/>
      <c r="I980" s="10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3"/>
      <c r="AA980" s="3"/>
      <c r="AB980" s="4"/>
      <c r="AC980" s="4"/>
      <c r="AD980" s="4"/>
      <c r="AE980" s="4"/>
      <c r="AF980" s="4"/>
      <c r="AG980" s="4"/>
      <c r="AH980" s="4"/>
      <c r="AI980" s="5"/>
      <c r="AJ980" s="5"/>
      <c r="AK980" s="5"/>
    </row>
    <row r="981" spans="3:37">
      <c r="C981" s="11"/>
      <c r="D981" s="11"/>
      <c r="E981" s="11"/>
      <c r="F981" s="11"/>
      <c r="G981" s="11"/>
      <c r="H981" s="10"/>
      <c r="I981" s="10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3"/>
      <c r="AA981" s="3"/>
      <c r="AB981" s="4"/>
      <c r="AC981" s="4"/>
      <c r="AD981" s="4"/>
      <c r="AE981" s="4"/>
      <c r="AF981" s="4"/>
      <c r="AG981" s="4"/>
      <c r="AH981" s="4"/>
      <c r="AI981" s="5"/>
      <c r="AJ981" s="5"/>
      <c r="AK981" s="5"/>
    </row>
    <row r="982" spans="3:37">
      <c r="C982" s="11"/>
      <c r="D982" s="11"/>
      <c r="E982" s="11"/>
      <c r="F982" s="11"/>
      <c r="G982" s="11"/>
      <c r="H982" s="10"/>
      <c r="I982" s="10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3"/>
      <c r="AA982" s="3"/>
      <c r="AB982" s="4"/>
      <c r="AC982" s="4"/>
      <c r="AD982" s="4"/>
      <c r="AE982" s="4"/>
      <c r="AF982" s="4"/>
      <c r="AG982" s="4"/>
      <c r="AH982" s="4"/>
      <c r="AI982" s="5"/>
      <c r="AJ982" s="5"/>
      <c r="AK982" s="5"/>
    </row>
    <row r="983" spans="3:37">
      <c r="C983" s="11"/>
      <c r="D983" s="11"/>
      <c r="E983" s="11"/>
      <c r="F983" s="11"/>
      <c r="G983" s="11"/>
      <c r="H983" s="10"/>
      <c r="I983" s="10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3"/>
      <c r="AA983" s="3"/>
      <c r="AB983" s="4"/>
      <c r="AC983" s="4"/>
      <c r="AD983" s="4"/>
      <c r="AE983" s="4"/>
      <c r="AF983" s="4"/>
      <c r="AG983" s="4"/>
      <c r="AH983" s="4"/>
      <c r="AI983" s="5"/>
      <c r="AJ983" s="5"/>
      <c r="AK983" s="5"/>
    </row>
    <row r="984" spans="3:37">
      <c r="C984" s="11"/>
      <c r="D984" s="11"/>
      <c r="E984" s="11"/>
      <c r="F984" s="11"/>
      <c r="G984" s="11"/>
      <c r="H984" s="10"/>
      <c r="I984" s="10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3"/>
      <c r="AA984" s="3"/>
      <c r="AB984" s="4"/>
      <c r="AC984" s="4"/>
      <c r="AD984" s="4"/>
      <c r="AE984" s="4"/>
      <c r="AF984" s="4"/>
      <c r="AG984" s="4"/>
      <c r="AH984" s="4"/>
      <c r="AI984" s="5"/>
      <c r="AJ984" s="5"/>
      <c r="AK984" s="5"/>
    </row>
    <row r="985" spans="3:37">
      <c r="C985" s="11"/>
      <c r="D985" s="11"/>
      <c r="E985" s="11"/>
      <c r="F985" s="11"/>
      <c r="G985" s="11"/>
      <c r="H985" s="10"/>
      <c r="I985" s="10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3"/>
      <c r="AA985" s="3"/>
      <c r="AB985" s="4"/>
      <c r="AC985" s="4"/>
      <c r="AD985" s="4"/>
      <c r="AE985" s="4"/>
      <c r="AF985" s="4"/>
      <c r="AG985" s="4"/>
      <c r="AH985" s="4"/>
      <c r="AI985" s="5"/>
      <c r="AJ985" s="5"/>
      <c r="AK985" s="5"/>
    </row>
    <row r="986" spans="3:37">
      <c r="C986" s="11"/>
      <c r="D986" s="11"/>
      <c r="E986" s="11"/>
      <c r="F986" s="11"/>
      <c r="G986" s="11"/>
      <c r="H986" s="10"/>
      <c r="I986" s="10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3"/>
      <c r="AA986" s="3"/>
      <c r="AB986" s="4"/>
      <c r="AC986" s="4"/>
      <c r="AD986" s="4"/>
      <c r="AE986" s="4"/>
      <c r="AF986" s="4"/>
      <c r="AG986" s="4"/>
      <c r="AH986" s="4"/>
      <c r="AI986" s="5"/>
      <c r="AJ986" s="5"/>
      <c r="AK986" s="5"/>
    </row>
    <row r="987" spans="3:37">
      <c r="C987" s="11"/>
      <c r="D987" s="11"/>
      <c r="E987" s="11"/>
      <c r="F987" s="11"/>
      <c r="G987" s="11"/>
      <c r="H987" s="10"/>
      <c r="I987" s="10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3"/>
      <c r="AA987" s="3"/>
      <c r="AB987" s="4"/>
      <c r="AC987" s="4"/>
      <c r="AD987" s="4"/>
      <c r="AE987" s="4"/>
      <c r="AF987" s="4"/>
      <c r="AG987" s="4"/>
      <c r="AH987" s="4"/>
      <c r="AI987" s="5"/>
      <c r="AJ987" s="5"/>
      <c r="AK987" s="5"/>
    </row>
    <row r="988" spans="3:37">
      <c r="C988" s="11"/>
      <c r="D988" s="11"/>
      <c r="E988" s="11"/>
      <c r="F988" s="11"/>
      <c r="G988" s="11"/>
      <c r="H988" s="10"/>
      <c r="I988" s="10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3"/>
      <c r="AA988" s="3"/>
      <c r="AB988" s="4"/>
      <c r="AC988" s="4"/>
      <c r="AD988" s="4"/>
      <c r="AE988" s="4"/>
      <c r="AF988" s="4"/>
      <c r="AG988" s="4"/>
      <c r="AH988" s="4"/>
      <c r="AI988" s="5"/>
      <c r="AJ988" s="5"/>
      <c r="AK988" s="5"/>
    </row>
    <row r="989" spans="3:37">
      <c r="C989" s="11"/>
      <c r="D989" s="11"/>
      <c r="E989" s="11"/>
      <c r="F989" s="11"/>
      <c r="G989" s="11"/>
      <c r="H989" s="10"/>
      <c r="I989" s="10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3"/>
      <c r="AA989" s="3"/>
      <c r="AB989" s="4"/>
      <c r="AC989" s="4"/>
      <c r="AD989" s="4"/>
      <c r="AE989" s="4"/>
      <c r="AF989" s="4"/>
      <c r="AG989" s="4"/>
      <c r="AH989" s="4"/>
      <c r="AI989" s="5"/>
      <c r="AJ989" s="5"/>
      <c r="AK989" s="5"/>
    </row>
    <row r="990" spans="3:37">
      <c r="C990" s="11"/>
      <c r="D990" s="11"/>
      <c r="E990" s="11"/>
      <c r="F990" s="11"/>
      <c r="G990" s="11"/>
      <c r="H990" s="10"/>
      <c r="I990" s="10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3"/>
      <c r="AA990" s="3"/>
      <c r="AB990" s="4"/>
      <c r="AC990" s="4"/>
      <c r="AD990" s="4"/>
      <c r="AE990" s="4"/>
      <c r="AF990" s="4"/>
      <c r="AG990" s="4"/>
      <c r="AH990" s="4"/>
      <c r="AI990" s="5"/>
      <c r="AJ990" s="5"/>
      <c r="AK990" s="5"/>
    </row>
    <row r="991" spans="3:37">
      <c r="C991" s="11"/>
      <c r="D991" s="11"/>
      <c r="E991" s="11"/>
      <c r="F991" s="11"/>
      <c r="G991" s="11"/>
      <c r="H991" s="10"/>
      <c r="I991" s="10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3"/>
      <c r="AA991" s="3"/>
      <c r="AB991" s="4"/>
      <c r="AC991" s="4"/>
      <c r="AD991" s="4"/>
      <c r="AE991" s="4"/>
      <c r="AF991" s="4"/>
      <c r="AG991" s="4"/>
      <c r="AH991" s="4"/>
      <c r="AI991" s="5"/>
      <c r="AJ991" s="5"/>
      <c r="AK991" s="5"/>
    </row>
    <row r="992" spans="3:37">
      <c r="C992" s="11"/>
      <c r="D992" s="11"/>
      <c r="E992" s="11"/>
      <c r="F992" s="11"/>
      <c r="G992" s="11"/>
      <c r="H992" s="10"/>
      <c r="I992" s="10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3"/>
      <c r="AA992" s="3"/>
      <c r="AB992" s="4"/>
      <c r="AC992" s="4"/>
      <c r="AD992" s="4"/>
      <c r="AE992" s="4"/>
      <c r="AF992" s="4"/>
      <c r="AG992" s="4"/>
      <c r="AH992" s="4"/>
      <c r="AI992" s="5"/>
      <c r="AJ992" s="5"/>
      <c r="AK992" s="5"/>
    </row>
    <row r="993" spans="3:37">
      <c r="C993" s="11"/>
      <c r="D993" s="11"/>
      <c r="E993" s="11"/>
      <c r="F993" s="11"/>
      <c r="G993" s="11"/>
      <c r="H993" s="10"/>
      <c r="I993" s="10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3"/>
      <c r="AA993" s="3"/>
      <c r="AB993" s="4"/>
      <c r="AC993" s="4"/>
      <c r="AD993" s="4"/>
      <c r="AE993" s="4"/>
      <c r="AF993" s="4"/>
      <c r="AG993" s="4"/>
      <c r="AH993" s="4"/>
      <c r="AI993" s="5"/>
      <c r="AJ993" s="5"/>
      <c r="AK993" s="5"/>
    </row>
    <row r="994" spans="3:37">
      <c r="C994" s="11"/>
      <c r="D994" s="11"/>
      <c r="E994" s="11"/>
      <c r="F994" s="11"/>
      <c r="G994" s="11"/>
      <c r="H994" s="10"/>
      <c r="I994" s="10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3"/>
      <c r="AA994" s="3"/>
      <c r="AB994" s="4"/>
      <c r="AC994" s="4"/>
      <c r="AD994" s="4"/>
      <c r="AE994" s="4"/>
      <c r="AF994" s="4"/>
      <c r="AG994" s="4"/>
      <c r="AH994" s="4"/>
      <c r="AI994" s="5"/>
      <c r="AJ994" s="5"/>
      <c r="AK994" s="5"/>
    </row>
    <row r="995" spans="3:37">
      <c r="C995" s="11"/>
      <c r="D995" s="11"/>
      <c r="E995" s="11"/>
      <c r="F995" s="11"/>
      <c r="G995" s="11"/>
      <c r="H995" s="10"/>
      <c r="I995" s="10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3"/>
      <c r="AA995" s="3"/>
      <c r="AB995" s="4"/>
      <c r="AC995" s="4"/>
      <c r="AD995" s="4"/>
      <c r="AE995" s="4"/>
      <c r="AF995" s="4"/>
      <c r="AG995" s="4"/>
      <c r="AH995" s="4"/>
      <c r="AI995" s="5"/>
      <c r="AJ995" s="5"/>
      <c r="AK995" s="5"/>
    </row>
    <row r="996" spans="3:37">
      <c r="C996" s="11"/>
      <c r="D996" s="11"/>
      <c r="E996" s="11"/>
      <c r="F996" s="11"/>
      <c r="G996" s="11"/>
      <c r="H996" s="10"/>
      <c r="I996" s="10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3"/>
      <c r="AA996" s="3"/>
      <c r="AB996" s="4"/>
      <c r="AC996" s="4"/>
      <c r="AD996" s="4"/>
      <c r="AE996" s="4"/>
      <c r="AF996" s="4"/>
      <c r="AG996" s="4"/>
      <c r="AH996" s="4"/>
      <c r="AI996" s="5"/>
      <c r="AJ996" s="5"/>
      <c r="AK996" s="5"/>
    </row>
    <row r="997" spans="3:37">
      <c r="C997" s="11"/>
      <c r="D997" s="11"/>
      <c r="E997" s="11"/>
      <c r="F997" s="11"/>
      <c r="G997" s="11"/>
      <c r="H997" s="10"/>
      <c r="I997" s="10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3"/>
      <c r="AA997" s="3"/>
      <c r="AB997" s="4"/>
      <c r="AC997" s="4"/>
      <c r="AD997" s="4"/>
      <c r="AE997" s="4"/>
      <c r="AF997" s="4"/>
      <c r="AG997" s="4"/>
      <c r="AH997" s="4"/>
      <c r="AI997" s="5"/>
      <c r="AJ997" s="5"/>
      <c r="AK997" s="5"/>
    </row>
    <row r="998" spans="3:37">
      <c r="C998" s="11"/>
      <c r="D998" s="11"/>
      <c r="E998" s="11"/>
      <c r="F998" s="11"/>
      <c r="G998" s="11"/>
      <c r="H998" s="10"/>
      <c r="I998" s="10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3"/>
      <c r="AA998" s="3"/>
      <c r="AB998" s="4"/>
      <c r="AC998" s="4"/>
      <c r="AD998" s="4"/>
      <c r="AE998" s="4"/>
      <c r="AF998" s="4"/>
      <c r="AG998" s="4"/>
      <c r="AH998" s="4"/>
      <c r="AI998" s="5"/>
      <c r="AJ998" s="5"/>
      <c r="AK998" s="5"/>
    </row>
    <row r="999" spans="3:37">
      <c r="C999" s="11"/>
      <c r="D999" s="11"/>
      <c r="E999" s="11"/>
      <c r="F999" s="11"/>
      <c r="G999" s="11"/>
      <c r="H999" s="10"/>
      <c r="I999" s="10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3"/>
      <c r="AA999" s="3"/>
      <c r="AB999" s="4"/>
      <c r="AC999" s="4"/>
      <c r="AD999" s="4"/>
      <c r="AE999" s="4"/>
      <c r="AF999" s="4"/>
      <c r="AG999" s="4"/>
      <c r="AH999" s="4"/>
      <c r="AI999" s="5"/>
      <c r="AJ999" s="5"/>
      <c r="AK999" s="5"/>
    </row>
    <row r="1000" spans="3:37">
      <c r="C1000" s="11"/>
      <c r="D1000" s="11"/>
      <c r="E1000" s="11"/>
      <c r="F1000" s="11"/>
      <c r="G1000" s="11"/>
      <c r="H1000" s="10"/>
      <c r="I1000" s="10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3"/>
      <c r="AA1000" s="3"/>
      <c r="AB1000" s="4"/>
      <c r="AC1000" s="4"/>
      <c r="AD1000" s="4"/>
      <c r="AE1000" s="4"/>
      <c r="AF1000" s="4"/>
      <c r="AG1000" s="4"/>
      <c r="AH1000" s="4"/>
      <c r="AI1000" s="5"/>
      <c r="AJ1000" s="5"/>
      <c r="AK1000" s="5"/>
    </row>
    <row r="1001" spans="3:37">
      <c r="C1001" s="11"/>
      <c r="D1001" s="11"/>
      <c r="E1001" s="11"/>
      <c r="F1001" s="11"/>
      <c r="G1001" s="11"/>
      <c r="H1001" s="10"/>
      <c r="I1001" s="10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3"/>
      <c r="AA1001" s="3"/>
      <c r="AB1001" s="4"/>
      <c r="AC1001" s="4"/>
      <c r="AD1001" s="4"/>
      <c r="AE1001" s="4"/>
      <c r="AF1001" s="4"/>
      <c r="AG1001" s="4"/>
      <c r="AH1001" s="4"/>
      <c r="AI1001" s="5"/>
      <c r="AJ1001" s="5"/>
      <c r="AK1001" s="5"/>
    </row>
    <row r="1002" spans="3:37">
      <c r="C1002" s="11"/>
      <c r="D1002" s="11"/>
      <c r="E1002" s="11"/>
      <c r="F1002" s="11"/>
      <c r="G1002" s="11"/>
      <c r="H1002" s="10"/>
      <c r="I1002" s="10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3"/>
      <c r="AA1002" s="3"/>
      <c r="AB1002" s="4"/>
      <c r="AC1002" s="4"/>
      <c r="AD1002" s="4"/>
      <c r="AE1002" s="4"/>
      <c r="AF1002" s="4"/>
      <c r="AG1002" s="4"/>
      <c r="AH1002" s="4"/>
      <c r="AI1002" s="5"/>
      <c r="AJ1002" s="5"/>
      <c r="AK1002" s="5"/>
    </row>
    <row r="1003" spans="3:37">
      <c r="C1003" s="11"/>
      <c r="D1003" s="11"/>
      <c r="E1003" s="11"/>
      <c r="F1003" s="11"/>
      <c r="G1003" s="11"/>
      <c r="H1003" s="10"/>
      <c r="I1003" s="10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3"/>
      <c r="AA1003" s="3"/>
      <c r="AB1003" s="4"/>
      <c r="AC1003" s="4"/>
      <c r="AD1003" s="4"/>
      <c r="AE1003" s="4"/>
      <c r="AF1003" s="4"/>
      <c r="AG1003" s="4"/>
      <c r="AH1003" s="4"/>
      <c r="AI1003" s="5"/>
      <c r="AJ1003" s="5"/>
      <c r="AK1003" s="5"/>
    </row>
    <row r="1004" spans="3:37">
      <c r="C1004" s="11"/>
      <c r="D1004" s="11"/>
      <c r="E1004" s="11"/>
      <c r="F1004" s="11"/>
      <c r="G1004" s="11"/>
      <c r="H1004" s="10"/>
      <c r="I1004" s="10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3"/>
      <c r="AA1004" s="3"/>
      <c r="AB1004" s="4"/>
      <c r="AC1004" s="4"/>
      <c r="AD1004" s="4"/>
      <c r="AE1004" s="4"/>
      <c r="AF1004" s="4"/>
      <c r="AG1004" s="4"/>
      <c r="AH1004" s="4"/>
      <c r="AI1004" s="5"/>
      <c r="AJ1004" s="5"/>
      <c r="AK1004" s="5"/>
    </row>
    <row r="1005" spans="3:37">
      <c r="C1005" s="11"/>
      <c r="D1005" s="11"/>
      <c r="E1005" s="11"/>
      <c r="F1005" s="11"/>
      <c r="G1005" s="11"/>
      <c r="H1005" s="10"/>
      <c r="I1005" s="10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3"/>
      <c r="AA1005" s="3"/>
      <c r="AB1005" s="4"/>
      <c r="AC1005" s="4"/>
      <c r="AD1005" s="4"/>
      <c r="AE1005" s="4"/>
      <c r="AF1005" s="4"/>
      <c r="AG1005" s="4"/>
      <c r="AH1005" s="4"/>
      <c r="AI1005" s="5"/>
      <c r="AJ1005" s="5"/>
      <c r="AK1005" s="5"/>
    </row>
    <row r="1006" spans="3:37">
      <c r="C1006" s="11"/>
      <c r="D1006" s="11"/>
      <c r="E1006" s="11"/>
      <c r="F1006" s="11"/>
      <c r="G1006" s="11"/>
      <c r="H1006" s="10"/>
      <c r="I1006" s="10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3"/>
      <c r="AA1006" s="3"/>
      <c r="AB1006" s="4"/>
      <c r="AC1006" s="4"/>
      <c r="AD1006" s="4"/>
      <c r="AE1006" s="4"/>
      <c r="AF1006" s="4"/>
      <c r="AG1006" s="4"/>
      <c r="AH1006" s="4"/>
      <c r="AI1006" s="5"/>
      <c r="AJ1006" s="5"/>
      <c r="AK1006" s="5"/>
    </row>
    <row r="1007" spans="3:37">
      <c r="C1007" s="11"/>
      <c r="D1007" s="11"/>
      <c r="E1007" s="11"/>
      <c r="F1007" s="11"/>
      <c r="G1007" s="11"/>
      <c r="H1007" s="10"/>
      <c r="I1007" s="10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3"/>
      <c r="AA1007" s="3"/>
      <c r="AB1007" s="4"/>
      <c r="AC1007" s="4"/>
      <c r="AD1007" s="4"/>
      <c r="AE1007" s="4"/>
      <c r="AF1007" s="4"/>
      <c r="AG1007" s="4"/>
      <c r="AH1007" s="4"/>
      <c r="AI1007" s="5"/>
      <c r="AJ1007" s="5"/>
      <c r="AK1007" s="5"/>
    </row>
    <row r="1008" spans="3:37">
      <c r="C1008" s="11"/>
      <c r="D1008" s="11"/>
      <c r="E1008" s="11"/>
      <c r="F1008" s="11"/>
      <c r="G1008" s="11"/>
      <c r="H1008" s="10"/>
      <c r="I1008" s="10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3"/>
      <c r="AA1008" s="3"/>
      <c r="AB1008" s="4"/>
      <c r="AC1008" s="4"/>
      <c r="AD1008" s="4"/>
      <c r="AE1008" s="4"/>
      <c r="AF1008" s="4"/>
      <c r="AG1008" s="4"/>
      <c r="AH1008" s="4"/>
      <c r="AI1008" s="5"/>
      <c r="AJ1008" s="5"/>
      <c r="AK1008" s="5"/>
    </row>
    <row r="1009" spans="3:37">
      <c r="C1009" s="11"/>
      <c r="D1009" s="11"/>
      <c r="E1009" s="11"/>
      <c r="F1009" s="11"/>
      <c r="G1009" s="11"/>
      <c r="H1009" s="10"/>
      <c r="I1009" s="10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3"/>
      <c r="AA1009" s="3"/>
      <c r="AB1009" s="4"/>
      <c r="AC1009" s="4"/>
      <c r="AD1009" s="4"/>
      <c r="AE1009" s="4"/>
      <c r="AF1009" s="4"/>
      <c r="AG1009" s="4"/>
      <c r="AH1009" s="4"/>
      <c r="AI1009" s="5"/>
      <c r="AJ1009" s="5"/>
      <c r="AK1009" s="5"/>
    </row>
    <row r="1010" spans="3:37">
      <c r="C1010" s="11"/>
      <c r="D1010" s="11"/>
      <c r="E1010" s="11"/>
      <c r="F1010" s="11"/>
      <c r="G1010" s="11"/>
      <c r="H1010" s="10"/>
      <c r="I1010" s="10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3"/>
      <c r="AA1010" s="3"/>
      <c r="AB1010" s="4"/>
      <c r="AC1010" s="4"/>
      <c r="AD1010" s="4"/>
      <c r="AE1010" s="4"/>
      <c r="AF1010" s="4"/>
      <c r="AG1010" s="4"/>
      <c r="AH1010" s="4"/>
      <c r="AI1010" s="5"/>
      <c r="AJ1010" s="5"/>
      <c r="AK1010" s="5"/>
    </row>
    <row r="1011" spans="3:37">
      <c r="C1011" s="11"/>
      <c r="D1011" s="11"/>
      <c r="E1011" s="11"/>
      <c r="F1011" s="11"/>
      <c r="G1011" s="11"/>
      <c r="H1011" s="10"/>
      <c r="I1011" s="10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3"/>
      <c r="AA1011" s="3"/>
      <c r="AB1011" s="4"/>
      <c r="AC1011" s="4"/>
      <c r="AD1011" s="4"/>
      <c r="AE1011" s="4"/>
      <c r="AF1011" s="4"/>
      <c r="AG1011" s="4"/>
      <c r="AH1011" s="4"/>
      <c r="AI1011" s="5"/>
      <c r="AJ1011" s="5"/>
      <c r="AK1011" s="5"/>
    </row>
    <row r="1012" spans="3:37">
      <c r="C1012" s="11"/>
      <c r="D1012" s="11"/>
      <c r="E1012" s="11"/>
      <c r="F1012" s="11"/>
      <c r="G1012" s="11"/>
      <c r="H1012" s="10"/>
      <c r="I1012" s="10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3"/>
      <c r="AA1012" s="3"/>
      <c r="AB1012" s="4"/>
      <c r="AC1012" s="4"/>
      <c r="AD1012" s="4"/>
      <c r="AE1012" s="4"/>
      <c r="AF1012" s="4"/>
      <c r="AG1012" s="4"/>
      <c r="AH1012" s="4"/>
      <c r="AI1012" s="5"/>
      <c r="AJ1012" s="5"/>
      <c r="AK1012" s="5"/>
    </row>
    <row r="1013" spans="3:37">
      <c r="C1013" s="11"/>
      <c r="D1013" s="11"/>
      <c r="E1013" s="11"/>
      <c r="F1013" s="11"/>
      <c r="G1013" s="11"/>
      <c r="H1013" s="10"/>
      <c r="I1013" s="10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3"/>
      <c r="AA1013" s="3"/>
      <c r="AB1013" s="4"/>
      <c r="AC1013" s="4"/>
      <c r="AD1013" s="4"/>
      <c r="AE1013" s="4"/>
      <c r="AF1013" s="4"/>
      <c r="AG1013" s="4"/>
      <c r="AH1013" s="4"/>
      <c r="AI1013" s="5"/>
      <c r="AJ1013" s="5"/>
      <c r="AK1013" s="5"/>
    </row>
    <row r="1014" spans="3:37">
      <c r="C1014" s="11"/>
      <c r="D1014" s="11"/>
      <c r="E1014" s="11"/>
      <c r="F1014" s="11"/>
      <c r="G1014" s="11"/>
      <c r="H1014" s="10"/>
      <c r="I1014" s="10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3"/>
      <c r="AA1014" s="3"/>
      <c r="AB1014" s="4"/>
      <c r="AC1014" s="4"/>
      <c r="AD1014" s="4"/>
      <c r="AE1014" s="4"/>
      <c r="AF1014" s="4"/>
      <c r="AG1014" s="4"/>
      <c r="AH1014" s="4"/>
      <c r="AI1014" s="5"/>
      <c r="AJ1014" s="5"/>
      <c r="AK1014" s="5"/>
    </row>
    <row r="1015" spans="3:37">
      <c r="C1015" s="11"/>
      <c r="D1015" s="11"/>
      <c r="E1015" s="11"/>
      <c r="F1015" s="11"/>
      <c r="G1015" s="11"/>
      <c r="H1015" s="10"/>
      <c r="I1015" s="10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3"/>
      <c r="AA1015" s="3"/>
      <c r="AB1015" s="4"/>
      <c r="AC1015" s="4"/>
      <c r="AD1015" s="4"/>
      <c r="AE1015" s="4"/>
      <c r="AF1015" s="4"/>
      <c r="AG1015" s="4"/>
      <c r="AH1015" s="4"/>
      <c r="AI1015" s="5"/>
      <c r="AJ1015" s="5"/>
      <c r="AK1015" s="5"/>
    </row>
    <row r="1016" spans="3:37">
      <c r="C1016" s="11"/>
      <c r="D1016" s="11"/>
      <c r="E1016" s="11"/>
      <c r="F1016" s="11"/>
      <c r="G1016" s="11"/>
      <c r="H1016" s="10"/>
      <c r="I1016" s="10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3"/>
      <c r="AA1016" s="3"/>
      <c r="AB1016" s="4"/>
      <c r="AC1016" s="4"/>
      <c r="AD1016" s="4"/>
      <c r="AE1016" s="4"/>
      <c r="AF1016" s="4"/>
      <c r="AG1016" s="4"/>
      <c r="AH1016" s="4"/>
      <c r="AI1016" s="5"/>
      <c r="AJ1016" s="5"/>
      <c r="AK1016" s="5"/>
    </row>
    <row r="1017" spans="3:37">
      <c r="C1017" s="11"/>
      <c r="D1017" s="11"/>
      <c r="E1017" s="11"/>
      <c r="F1017" s="11"/>
      <c r="G1017" s="11"/>
      <c r="H1017" s="10"/>
      <c r="I1017" s="10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3"/>
      <c r="AA1017" s="3"/>
      <c r="AB1017" s="4"/>
      <c r="AC1017" s="4"/>
      <c r="AD1017" s="4"/>
      <c r="AE1017" s="4"/>
      <c r="AF1017" s="4"/>
      <c r="AG1017" s="4"/>
      <c r="AH1017" s="4"/>
      <c r="AI1017" s="5"/>
      <c r="AJ1017" s="5"/>
      <c r="AK1017" s="5"/>
    </row>
    <row r="1018" spans="3:37">
      <c r="C1018" s="11"/>
      <c r="D1018" s="11"/>
      <c r="E1018" s="11"/>
      <c r="F1018" s="11"/>
      <c r="G1018" s="11"/>
      <c r="H1018" s="10"/>
      <c r="I1018" s="10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3"/>
      <c r="AA1018" s="3"/>
      <c r="AB1018" s="4"/>
      <c r="AC1018" s="4"/>
      <c r="AD1018" s="4"/>
      <c r="AE1018" s="4"/>
      <c r="AF1018" s="4"/>
      <c r="AG1018" s="4"/>
      <c r="AH1018" s="4"/>
      <c r="AI1018" s="5"/>
      <c r="AJ1018" s="5"/>
      <c r="AK1018" s="5"/>
    </row>
    <row r="1019" spans="3:37">
      <c r="C1019" s="11"/>
      <c r="D1019" s="11"/>
      <c r="E1019" s="11"/>
      <c r="F1019" s="11"/>
      <c r="G1019" s="11"/>
      <c r="H1019" s="10"/>
      <c r="I1019" s="10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3"/>
      <c r="AA1019" s="3"/>
      <c r="AB1019" s="4"/>
      <c r="AC1019" s="4"/>
      <c r="AD1019" s="4"/>
      <c r="AE1019" s="4"/>
      <c r="AF1019" s="4"/>
      <c r="AG1019" s="4"/>
      <c r="AH1019" s="4"/>
      <c r="AI1019" s="5"/>
      <c r="AJ1019" s="5"/>
      <c r="AK1019" s="5"/>
    </row>
    <row r="1020" spans="3:37">
      <c r="C1020" s="11"/>
      <c r="D1020" s="11"/>
      <c r="E1020" s="11"/>
      <c r="F1020" s="11"/>
      <c r="G1020" s="11"/>
      <c r="H1020" s="10"/>
      <c r="I1020" s="10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3"/>
      <c r="AA1020" s="3"/>
      <c r="AB1020" s="4"/>
      <c r="AC1020" s="4"/>
      <c r="AD1020" s="4"/>
      <c r="AE1020" s="4"/>
      <c r="AF1020" s="4"/>
      <c r="AG1020" s="4"/>
      <c r="AH1020" s="4"/>
      <c r="AI1020" s="5"/>
      <c r="AJ1020" s="5"/>
      <c r="AK1020" s="5"/>
    </row>
    <row r="1021" spans="3:37">
      <c r="C1021" s="11"/>
      <c r="D1021" s="11"/>
      <c r="E1021" s="11"/>
      <c r="F1021" s="11"/>
      <c r="G1021" s="11"/>
      <c r="H1021" s="10"/>
      <c r="I1021" s="10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3"/>
      <c r="AA1021" s="3"/>
      <c r="AB1021" s="4"/>
      <c r="AC1021" s="4"/>
      <c r="AD1021" s="4"/>
      <c r="AE1021" s="4"/>
      <c r="AF1021" s="4"/>
      <c r="AG1021" s="4"/>
      <c r="AH1021" s="4"/>
      <c r="AI1021" s="5"/>
      <c r="AJ1021" s="5"/>
      <c r="AK1021" s="5"/>
    </row>
    <row r="1022" spans="3:37">
      <c r="C1022" s="11"/>
      <c r="D1022" s="11"/>
      <c r="E1022" s="11"/>
      <c r="F1022" s="11"/>
      <c r="G1022" s="11"/>
      <c r="H1022" s="10"/>
      <c r="I1022" s="10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3"/>
      <c r="AA1022" s="3"/>
      <c r="AB1022" s="4"/>
      <c r="AC1022" s="4"/>
      <c r="AD1022" s="4"/>
      <c r="AE1022" s="4"/>
      <c r="AF1022" s="4"/>
      <c r="AG1022" s="4"/>
      <c r="AH1022" s="4"/>
      <c r="AI1022" s="5"/>
      <c r="AJ1022" s="5"/>
      <c r="AK1022" s="5"/>
    </row>
    <row r="1023" spans="3:37">
      <c r="C1023" s="11"/>
      <c r="D1023" s="11"/>
      <c r="E1023" s="11"/>
      <c r="F1023" s="11"/>
      <c r="G1023" s="11"/>
      <c r="H1023" s="10"/>
      <c r="I1023" s="10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3"/>
      <c r="AA1023" s="3"/>
      <c r="AB1023" s="4"/>
      <c r="AC1023" s="4"/>
      <c r="AD1023" s="4"/>
      <c r="AE1023" s="4"/>
      <c r="AF1023" s="4"/>
      <c r="AG1023" s="4"/>
      <c r="AH1023" s="4"/>
      <c r="AI1023" s="5"/>
      <c r="AJ1023" s="5"/>
      <c r="AK1023" s="5"/>
    </row>
    <row r="1024" spans="3:37">
      <c r="C1024" s="11"/>
      <c r="D1024" s="11"/>
      <c r="E1024" s="11"/>
      <c r="F1024" s="11"/>
      <c r="G1024" s="11"/>
      <c r="H1024" s="10"/>
      <c r="I1024" s="10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3"/>
      <c r="AA1024" s="3"/>
      <c r="AB1024" s="4"/>
      <c r="AC1024" s="4"/>
      <c r="AD1024" s="4"/>
      <c r="AE1024" s="4"/>
      <c r="AF1024" s="4"/>
      <c r="AG1024" s="4"/>
      <c r="AH1024" s="4"/>
      <c r="AI1024" s="5"/>
      <c r="AJ1024" s="5"/>
      <c r="AK1024" s="5"/>
    </row>
    <row r="1025" spans="3:37">
      <c r="C1025" s="11"/>
      <c r="D1025" s="11"/>
      <c r="E1025" s="11"/>
      <c r="F1025" s="11"/>
      <c r="G1025" s="11"/>
      <c r="H1025" s="10"/>
      <c r="I1025" s="10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3"/>
      <c r="AA1025" s="3"/>
      <c r="AB1025" s="4"/>
      <c r="AC1025" s="4"/>
      <c r="AD1025" s="4"/>
      <c r="AE1025" s="4"/>
      <c r="AF1025" s="4"/>
      <c r="AG1025" s="4"/>
      <c r="AH1025" s="4"/>
      <c r="AI1025" s="5"/>
      <c r="AJ1025" s="5"/>
      <c r="AK1025" s="5"/>
    </row>
    <row r="1026" spans="3:37">
      <c r="C1026" s="11"/>
      <c r="D1026" s="11"/>
      <c r="E1026" s="11"/>
      <c r="F1026" s="11"/>
      <c r="G1026" s="11"/>
      <c r="H1026" s="10"/>
      <c r="I1026" s="10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3"/>
      <c r="AA1026" s="3"/>
      <c r="AB1026" s="4"/>
      <c r="AC1026" s="4"/>
      <c r="AD1026" s="4"/>
      <c r="AE1026" s="4"/>
      <c r="AF1026" s="4"/>
      <c r="AG1026" s="4"/>
      <c r="AH1026" s="4"/>
      <c r="AI1026" s="5"/>
      <c r="AJ1026" s="5"/>
      <c r="AK1026" s="5"/>
    </row>
    <row r="1027" spans="3:37">
      <c r="C1027" s="11"/>
      <c r="D1027" s="11"/>
      <c r="E1027" s="11"/>
      <c r="F1027" s="11"/>
      <c r="G1027" s="11"/>
      <c r="H1027" s="10"/>
      <c r="I1027" s="10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3"/>
      <c r="AA1027" s="3"/>
      <c r="AB1027" s="4"/>
      <c r="AC1027" s="4"/>
      <c r="AD1027" s="4"/>
      <c r="AE1027" s="4"/>
      <c r="AF1027" s="4"/>
      <c r="AG1027" s="4"/>
      <c r="AH1027" s="4"/>
      <c r="AI1027" s="5"/>
      <c r="AJ1027" s="5"/>
      <c r="AK1027" s="5"/>
    </row>
    <row r="1028" spans="3:37">
      <c r="C1028" s="11"/>
      <c r="D1028" s="11"/>
      <c r="E1028" s="11"/>
      <c r="F1028" s="11"/>
      <c r="G1028" s="11"/>
      <c r="H1028" s="10"/>
      <c r="I1028" s="10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3"/>
      <c r="AA1028" s="3"/>
      <c r="AB1028" s="4"/>
      <c r="AC1028" s="4"/>
      <c r="AD1028" s="4"/>
      <c r="AE1028" s="4"/>
      <c r="AF1028" s="4"/>
      <c r="AG1028" s="4"/>
      <c r="AH1028" s="4"/>
      <c r="AI1028" s="5"/>
      <c r="AJ1028" s="5"/>
      <c r="AK1028" s="5"/>
    </row>
    <row r="1029" spans="3:37">
      <c r="C1029" s="11"/>
      <c r="D1029" s="11"/>
      <c r="E1029" s="11"/>
      <c r="F1029" s="11"/>
      <c r="G1029" s="11"/>
      <c r="H1029" s="10"/>
      <c r="I1029" s="10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3"/>
      <c r="AA1029" s="3"/>
      <c r="AB1029" s="4"/>
      <c r="AC1029" s="4"/>
      <c r="AD1029" s="4"/>
      <c r="AE1029" s="4"/>
      <c r="AF1029" s="4"/>
      <c r="AG1029" s="4"/>
      <c r="AH1029" s="4"/>
      <c r="AI1029" s="5"/>
      <c r="AJ1029" s="5"/>
      <c r="AK1029" s="5"/>
    </row>
    <row r="1030" spans="3:37">
      <c r="C1030" s="11"/>
      <c r="D1030" s="11"/>
      <c r="E1030" s="11"/>
      <c r="F1030" s="11"/>
      <c r="G1030" s="11"/>
      <c r="H1030" s="10"/>
      <c r="I1030" s="10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3"/>
      <c r="AA1030" s="3"/>
      <c r="AB1030" s="4"/>
      <c r="AC1030" s="4"/>
      <c r="AD1030" s="4"/>
      <c r="AE1030" s="4"/>
      <c r="AF1030" s="4"/>
      <c r="AG1030" s="4"/>
      <c r="AH1030" s="4"/>
      <c r="AI1030" s="5"/>
      <c r="AJ1030" s="5"/>
      <c r="AK1030" s="5"/>
    </row>
    <row r="1031" spans="3:37">
      <c r="C1031" s="11"/>
      <c r="D1031" s="11"/>
      <c r="E1031" s="11"/>
      <c r="F1031" s="11"/>
      <c r="G1031" s="11"/>
      <c r="H1031" s="10"/>
      <c r="I1031" s="10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3"/>
      <c r="AA1031" s="3"/>
      <c r="AB1031" s="4"/>
      <c r="AC1031" s="4"/>
      <c r="AD1031" s="4"/>
      <c r="AE1031" s="4"/>
      <c r="AF1031" s="4"/>
      <c r="AG1031" s="4"/>
      <c r="AH1031" s="4"/>
      <c r="AI1031" s="5"/>
      <c r="AJ1031" s="5"/>
      <c r="AK1031" s="5"/>
    </row>
    <row r="1032" spans="3:37">
      <c r="C1032" s="11"/>
      <c r="D1032" s="11"/>
      <c r="E1032" s="11"/>
      <c r="F1032" s="11"/>
      <c r="G1032" s="11"/>
      <c r="H1032" s="10"/>
      <c r="I1032" s="10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3"/>
      <c r="AA1032" s="3"/>
      <c r="AB1032" s="4"/>
      <c r="AC1032" s="4"/>
      <c r="AD1032" s="4"/>
      <c r="AE1032" s="4"/>
      <c r="AF1032" s="4"/>
      <c r="AG1032" s="4"/>
      <c r="AH1032" s="4"/>
      <c r="AI1032" s="5"/>
      <c r="AJ1032" s="5"/>
      <c r="AK1032" s="5"/>
    </row>
    <row r="1033" spans="3:37">
      <c r="C1033" s="11"/>
      <c r="D1033" s="11"/>
      <c r="E1033" s="11"/>
      <c r="F1033" s="11"/>
      <c r="G1033" s="11"/>
      <c r="H1033" s="10"/>
      <c r="I1033" s="10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3"/>
      <c r="AA1033" s="3"/>
      <c r="AB1033" s="4"/>
      <c r="AC1033" s="4"/>
      <c r="AD1033" s="4"/>
      <c r="AE1033" s="4"/>
      <c r="AF1033" s="4"/>
      <c r="AG1033" s="4"/>
      <c r="AH1033" s="4"/>
      <c r="AI1033" s="5"/>
      <c r="AJ1033" s="5"/>
      <c r="AK1033" s="5"/>
    </row>
    <row r="1034" spans="3:37">
      <c r="C1034" s="11"/>
      <c r="D1034" s="11"/>
      <c r="E1034" s="11"/>
      <c r="F1034" s="11"/>
      <c r="G1034" s="11"/>
      <c r="H1034" s="10"/>
      <c r="I1034" s="10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3"/>
      <c r="AA1034" s="3"/>
      <c r="AB1034" s="4"/>
      <c r="AC1034" s="4"/>
      <c r="AD1034" s="4"/>
      <c r="AE1034" s="4"/>
      <c r="AF1034" s="4"/>
      <c r="AG1034" s="4"/>
      <c r="AH1034" s="4"/>
      <c r="AI1034" s="5"/>
      <c r="AJ1034" s="5"/>
      <c r="AK1034" s="5"/>
    </row>
    <row r="1035" spans="3:37">
      <c r="C1035" s="11"/>
      <c r="D1035" s="11"/>
      <c r="E1035" s="11"/>
      <c r="F1035" s="11"/>
      <c r="G1035" s="11"/>
      <c r="H1035" s="10"/>
      <c r="I1035" s="10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3"/>
      <c r="AA1035" s="3"/>
      <c r="AB1035" s="4"/>
      <c r="AC1035" s="4"/>
      <c r="AD1035" s="4"/>
      <c r="AE1035" s="4"/>
      <c r="AF1035" s="4"/>
      <c r="AG1035" s="4"/>
      <c r="AH1035" s="4"/>
      <c r="AI1035" s="5"/>
      <c r="AJ1035" s="5"/>
      <c r="AK1035" s="5"/>
    </row>
    <row r="1036" spans="3:37">
      <c r="C1036" s="11"/>
      <c r="D1036" s="11"/>
      <c r="E1036" s="11"/>
      <c r="F1036" s="11"/>
      <c r="G1036" s="11"/>
      <c r="H1036" s="10"/>
      <c r="I1036" s="10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3"/>
      <c r="AA1036" s="3"/>
      <c r="AB1036" s="4"/>
      <c r="AC1036" s="4"/>
      <c r="AD1036" s="4"/>
      <c r="AE1036" s="4"/>
      <c r="AF1036" s="4"/>
      <c r="AG1036" s="4"/>
      <c r="AH1036" s="4"/>
      <c r="AI1036" s="5"/>
      <c r="AJ1036" s="5"/>
      <c r="AK1036" s="5"/>
    </row>
    <row r="1037" spans="3:37">
      <c r="C1037" s="11"/>
      <c r="D1037" s="11"/>
      <c r="E1037" s="11"/>
      <c r="F1037" s="11"/>
      <c r="G1037" s="11"/>
      <c r="H1037" s="10"/>
      <c r="I1037" s="10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3"/>
      <c r="AA1037" s="3"/>
      <c r="AB1037" s="4"/>
      <c r="AC1037" s="4"/>
      <c r="AD1037" s="4"/>
      <c r="AE1037" s="4"/>
      <c r="AF1037" s="4"/>
      <c r="AG1037" s="4"/>
      <c r="AH1037" s="4"/>
      <c r="AI1037" s="5"/>
      <c r="AJ1037" s="5"/>
      <c r="AK1037" s="5"/>
    </row>
    <row r="1038" spans="3:37">
      <c r="C1038" s="11"/>
      <c r="D1038" s="11"/>
      <c r="E1038" s="11"/>
      <c r="F1038" s="11"/>
      <c r="G1038" s="11"/>
      <c r="H1038" s="10"/>
      <c r="I1038" s="10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3"/>
      <c r="AA1038" s="3"/>
      <c r="AB1038" s="4"/>
      <c r="AC1038" s="4"/>
      <c r="AD1038" s="4"/>
      <c r="AE1038" s="4"/>
      <c r="AF1038" s="4"/>
      <c r="AG1038" s="4"/>
      <c r="AH1038" s="4"/>
      <c r="AI1038" s="5"/>
      <c r="AJ1038" s="5"/>
      <c r="AK1038" s="5"/>
    </row>
    <row r="1039" spans="3:37">
      <c r="C1039" s="11"/>
      <c r="D1039" s="11"/>
      <c r="E1039" s="11"/>
      <c r="F1039" s="11"/>
      <c r="G1039" s="11"/>
      <c r="H1039" s="10"/>
      <c r="I1039" s="10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3"/>
      <c r="AA1039" s="3"/>
      <c r="AB1039" s="4"/>
      <c r="AC1039" s="4"/>
      <c r="AD1039" s="4"/>
      <c r="AE1039" s="4"/>
      <c r="AF1039" s="4"/>
      <c r="AG1039" s="4"/>
      <c r="AH1039" s="4"/>
      <c r="AI1039" s="5"/>
      <c r="AJ1039" s="5"/>
      <c r="AK1039" s="5"/>
    </row>
    <row r="1040" spans="3:37">
      <c r="C1040" s="11"/>
      <c r="D1040" s="11"/>
      <c r="E1040" s="11"/>
      <c r="F1040" s="11"/>
      <c r="G1040" s="11"/>
      <c r="H1040" s="10"/>
      <c r="I1040" s="10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3"/>
      <c r="AA1040" s="3"/>
      <c r="AB1040" s="4"/>
      <c r="AC1040" s="4"/>
      <c r="AD1040" s="4"/>
      <c r="AE1040" s="4"/>
      <c r="AF1040" s="4"/>
      <c r="AG1040" s="4"/>
      <c r="AH1040" s="4"/>
      <c r="AI1040" s="5"/>
      <c r="AJ1040" s="5"/>
      <c r="AK1040" s="5"/>
    </row>
    <row r="1041" spans="3:37">
      <c r="C1041" s="11"/>
      <c r="D1041" s="11"/>
      <c r="E1041" s="11"/>
      <c r="F1041" s="11"/>
      <c r="G1041" s="11"/>
      <c r="H1041" s="10"/>
      <c r="I1041" s="10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3"/>
      <c r="AA1041" s="3"/>
      <c r="AB1041" s="4"/>
      <c r="AC1041" s="4"/>
      <c r="AD1041" s="4"/>
      <c r="AE1041" s="4"/>
      <c r="AF1041" s="4"/>
      <c r="AG1041" s="4"/>
      <c r="AH1041" s="4"/>
      <c r="AI1041" s="5"/>
      <c r="AJ1041" s="5"/>
      <c r="AK1041" s="5"/>
    </row>
    <row r="1042" spans="3:37">
      <c r="C1042" s="11"/>
      <c r="D1042" s="11"/>
      <c r="E1042" s="11"/>
      <c r="F1042" s="11"/>
      <c r="G1042" s="11"/>
      <c r="H1042" s="10"/>
      <c r="I1042" s="10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3"/>
      <c r="AA1042" s="3"/>
      <c r="AB1042" s="4"/>
      <c r="AC1042" s="4"/>
      <c r="AD1042" s="4"/>
      <c r="AE1042" s="4"/>
      <c r="AF1042" s="4"/>
      <c r="AG1042" s="4"/>
      <c r="AH1042" s="4"/>
      <c r="AI1042" s="5"/>
      <c r="AJ1042" s="5"/>
      <c r="AK1042" s="5"/>
    </row>
    <row r="1043" spans="3:37">
      <c r="C1043" s="11"/>
      <c r="D1043" s="11"/>
      <c r="E1043" s="11"/>
      <c r="F1043" s="11"/>
      <c r="G1043" s="11"/>
      <c r="H1043" s="10"/>
      <c r="I1043" s="10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3"/>
      <c r="AA1043" s="3"/>
      <c r="AB1043" s="4"/>
      <c r="AC1043" s="4"/>
      <c r="AD1043" s="4"/>
      <c r="AE1043" s="4"/>
      <c r="AF1043" s="4"/>
      <c r="AG1043" s="4"/>
      <c r="AH1043" s="4"/>
      <c r="AI1043" s="5"/>
      <c r="AJ1043" s="5"/>
      <c r="AK1043" s="5"/>
    </row>
    <row r="1044" spans="3:37">
      <c r="C1044" s="11"/>
      <c r="D1044" s="11"/>
      <c r="E1044" s="11"/>
      <c r="F1044" s="11"/>
      <c r="G1044" s="11"/>
      <c r="H1044" s="10"/>
      <c r="I1044" s="10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3"/>
      <c r="AA1044" s="3"/>
      <c r="AB1044" s="4"/>
      <c r="AC1044" s="4"/>
      <c r="AD1044" s="4"/>
      <c r="AE1044" s="4"/>
      <c r="AF1044" s="4"/>
      <c r="AG1044" s="4"/>
      <c r="AH1044" s="4"/>
      <c r="AI1044" s="5"/>
      <c r="AJ1044" s="5"/>
      <c r="AK1044" s="5"/>
    </row>
    <row r="1045" spans="3:37">
      <c r="C1045" s="11"/>
      <c r="D1045" s="11"/>
      <c r="E1045" s="11"/>
      <c r="F1045" s="11"/>
      <c r="G1045" s="11"/>
      <c r="H1045" s="10"/>
      <c r="I1045" s="10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3"/>
      <c r="AA1045" s="3"/>
      <c r="AB1045" s="4"/>
      <c r="AC1045" s="4"/>
      <c r="AD1045" s="4"/>
      <c r="AE1045" s="4"/>
      <c r="AF1045" s="4"/>
      <c r="AG1045" s="4"/>
      <c r="AH1045" s="4"/>
      <c r="AI1045" s="5"/>
      <c r="AJ1045" s="5"/>
      <c r="AK1045" s="5"/>
    </row>
    <row r="1046" spans="3:37">
      <c r="C1046" s="11"/>
      <c r="D1046" s="11"/>
      <c r="E1046" s="11"/>
      <c r="F1046" s="11"/>
      <c r="G1046" s="11"/>
      <c r="H1046" s="10"/>
      <c r="I1046" s="10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3"/>
      <c r="AA1046" s="3"/>
      <c r="AB1046" s="4"/>
      <c r="AC1046" s="4"/>
      <c r="AD1046" s="4"/>
      <c r="AE1046" s="4"/>
      <c r="AF1046" s="4"/>
      <c r="AG1046" s="4"/>
      <c r="AH1046" s="4"/>
      <c r="AI1046" s="5"/>
      <c r="AJ1046" s="5"/>
      <c r="AK1046" s="5"/>
    </row>
    <row r="1047" spans="3:37">
      <c r="C1047" s="11"/>
      <c r="D1047" s="11"/>
      <c r="E1047" s="11"/>
      <c r="F1047" s="11"/>
      <c r="G1047" s="11"/>
      <c r="H1047" s="10"/>
      <c r="I1047" s="10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3"/>
      <c r="AA1047" s="3"/>
      <c r="AB1047" s="4"/>
      <c r="AC1047" s="4"/>
      <c r="AD1047" s="4"/>
      <c r="AE1047" s="4"/>
      <c r="AF1047" s="4"/>
      <c r="AG1047" s="4"/>
      <c r="AH1047" s="4"/>
      <c r="AI1047" s="5"/>
      <c r="AJ1047" s="5"/>
      <c r="AK1047" s="5"/>
    </row>
    <row r="1048" spans="3:37">
      <c r="C1048" s="11"/>
      <c r="D1048" s="11"/>
      <c r="E1048" s="11"/>
      <c r="F1048" s="11"/>
      <c r="G1048" s="11"/>
      <c r="H1048" s="10"/>
      <c r="I1048" s="10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3"/>
      <c r="AA1048" s="3"/>
      <c r="AB1048" s="4"/>
      <c r="AC1048" s="4"/>
      <c r="AD1048" s="4"/>
      <c r="AE1048" s="4"/>
      <c r="AF1048" s="4"/>
      <c r="AG1048" s="4"/>
      <c r="AH1048" s="4"/>
      <c r="AI1048" s="5"/>
      <c r="AJ1048" s="5"/>
      <c r="AK1048" s="5"/>
    </row>
    <row r="1049" spans="3:37">
      <c r="C1049" s="11"/>
      <c r="D1049" s="11"/>
      <c r="E1049" s="11"/>
      <c r="F1049" s="11"/>
      <c r="G1049" s="11"/>
      <c r="H1049" s="10"/>
      <c r="I1049" s="10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3"/>
      <c r="AA1049" s="3"/>
      <c r="AB1049" s="4"/>
      <c r="AC1049" s="4"/>
      <c r="AD1049" s="4"/>
      <c r="AE1049" s="4"/>
      <c r="AF1049" s="4"/>
      <c r="AG1049" s="4"/>
      <c r="AH1049" s="4"/>
      <c r="AI1049" s="5"/>
      <c r="AJ1049" s="5"/>
      <c r="AK1049" s="5"/>
    </row>
    <row r="1050" spans="3:37">
      <c r="C1050" s="11"/>
      <c r="D1050" s="11"/>
      <c r="E1050" s="11"/>
      <c r="F1050" s="11"/>
      <c r="G1050" s="11"/>
      <c r="H1050" s="10"/>
      <c r="I1050" s="10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3"/>
      <c r="AA1050" s="3"/>
      <c r="AB1050" s="4"/>
      <c r="AC1050" s="4"/>
      <c r="AD1050" s="4"/>
      <c r="AE1050" s="4"/>
      <c r="AF1050" s="4"/>
      <c r="AG1050" s="4"/>
      <c r="AH1050" s="4"/>
      <c r="AI1050" s="5"/>
      <c r="AJ1050" s="5"/>
      <c r="AK1050" s="5"/>
    </row>
    <row r="1051" spans="3:37">
      <c r="C1051" s="11"/>
      <c r="D1051" s="11"/>
      <c r="E1051" s="11"/>
      <c r="F1051" s="11"/>
      <c r="G1051" s="11"/>
      <c r="H1051" s="10"/>
      <c r="I1051" s="10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3"/>
      <c r="AA1051" s="3"/>
      <c r="AB1051" s="4"/>
      <c r="AC1051" s="4"/>
      <c r="AD1051" s="4"/>
      <c r="AE1051" s="4"/>
      <c r="AF1051" s="4"/>
      <c r="AG1051" s="4"/>
      <c r="AH1051" s="4"/>
      <c r="AI1051" s="5"/>
      <c r="AJ1051" s="5"/>
      <c r="AK1051" s="5"/>
    </row>
    <row r="1052" spans="3:37">
      <c r="C1052" s="11"/>
      <c r="D1052" s="11"/>
      <c r="E1052" s="11"/>
      <c r="F1052" s="11"/>
      <c r="G1052" s="11"/>
      <c r="H1052" s="10"/>
      <c r="I1052" s="10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3"/>
      <c r="AA1052" s="3"/>
      <c r="AB1052" s="4"/>
      <c r="AC1052" s="4"/>
      <c r="AD1052" s="4"/>
      <c r="AE1052" s="4"/>
      <c r="AF1052" s="4"/>
      <c r="AG1052" s="4"/>
      <c r="AH1052" s="4"/>
      <c r="AI1052" s="5"/>
      <c r="AJ1052" s="5"/>
      <c r="AK1052" s="5"/>
    </row>
    <row r="1053" spans="3:37">
      <c r="C1053" s="11"/>
      <c r="D1053" s="11"/>
      <c r="E1053" s="11"/>
      <c r="F1053" s="11"/>
      <c r="G1053" s="11"/>
      <c r="H1053" s="10"/>
      <c r="I1053" s="10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3"/>
      <c r="AA1053" s="3"/>
      <c r="AB1053" s="4"/>
      <c r="AC1053" s="4"/>
      <c r="AD1053" s="4"/>
      <c r="AE1053" s="4"/>
      <c r="AF1053" s="4"/>
      <c r="AG1053" s="4"/>
      <c r="AH1053" s="4"/>
      <c r="AI1053" s="5"/>
      <c r="AJ1053" s="5"/>
      <c r="AK1053" s="5"/>
    </row>
    <row r="1054" spans="3:37">
      <c r="C1054" s="11"/>
      <c r="D1054" s="11"/>
      <c r="E1054" s="11"/>
      <c r="F1054" s="11"/>
      <c r="G1054" s="11"/>
      <c r="H1054" s="10"/>
      <c r="I1054" s="10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3"/>
      <c r="AA1054" s="3"/>
      <c r="AB1054" s="4"/>
      <c r="AC1054" s="4"/>
      <c r="AD1054" s="4"/>
      <c r="AE1054" s="4"/>
      <c r="AF1054" s="4"/>
      <c r="AG1054" s="4"/>
      <c r="AH1054" s="4"/>
      <c r="AI1054" s="5"/>
      <c r="AJ1054" s="5"/>
      <c r="AK1054" s="5"/>
    </row>
    <row r="1055" spans="3:37">
      <c r="C1055" s="11"/>
      <c r="D1055" s="11"/>
      <c r="E1055" s="11"/>
      <c r="F1055" s="11"/>
      <c r="G1055" s="11"/>
      <c r="H1055" s="10"/>
      <c r="I1055" s="10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3"/>
      <c r="AA1055" s="3"/>
      <c r="AB1055" s="4"/>
      <c r="AC1055" s="4"/>
      <c r="AD1055" s="4"/>
      <c r="AE1055" s="4"/>
      <c r="AF1055" s="4"/>
      <c r="AG1055" s="4"/>
      <c r="AH1055" s="4"/>
      <c r="AI1055" s="5"/>
      <c r="AJ1055" s="5"/>
      <c r="AK1055" s="5"/>
    </row>
    <row r="1056" spans="3:37">
      <c r="C1056" s="11"/>
      <c r="D1056" s="11"/>
      <c r="E1056" s="11"/>
      <c r="F1056" s="11"/>
      <c r="G1056" s="11"/>
      <c r="H1056" s="10"/>
      <c r="I1056" s="10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3"/>
      <c r="AA1056" s="3"/>
      <c r="AB1056" s="4"/>
      <c r="AC1056" s="4"/>
      <c r="AD1056" s="4"/>
      <c r="AE1056" s="4"/>
      <c r="AF1056" s="4"/>
      <c r="AG1056" s="4"/>
      <c r="AH1056" s="4"/>
      <c r="AI1056" s="5"/>
      <c r="AJ1056" s="5"/>
      <c r="AK1056" s="5"/>
    </row>
    <row r="1057" spans="3:37">
      <c r="C1057" s="11"/>
      <c r="D1057" s="11"/>
      <c r="E1057" s="11"/>
      <c r="F1057" s="11"/>
      <c r="G1057" s="11"/>
      <c r="H1057" s="10"/>
      <c r="I1057" s="10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3"/>
      <c r="AA1057" s="3"/>
      <c r="AB1057" s="4"/>
      <c r="AC1057" s="4"/>
      <c r="AD1057" s="4"/>
      <c r="AE1057" s="4"/>
      <c r="AF1057" s="4"/>
      <c r="AG1057" s="4"/>
      <c r="AH1057" s="4"/>
      <c r="AI1057" s="5"/>
      <c r="AJ1057" s="5"/>
      <c r="AK1057" s="5"/>
    </row>
    <row r="1058" spans="3:37">
      <c r="C1058" s="11"/>
      <c r="D1058" s="11"/>
      <c r="E1058" s="11"/>
      <c r="F1058" s="11"/>
      <c r="G1058" s="11"/>
      <c r="H1058" s="10"/>
      <c r="I1058" s="10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3"/>
      <c r="AA1058" s="3"/>
      <c r="AB1058" s="4"/>
      <c r="AC1058" s="4"/>
      <c r="AD1058" s="4"/>
      <c r="AE1058" s="4"/>
      <c r="AF1058" s="4"/>
      <c r="AG1058" s="4"/>
      <c r="AH1058" s="4"/>
      <c r="AI1058" s="5"/>
      <c r="AJ1058" s="5"/>
      <c r="AK1058" s="5"/>
    </row>
    <row r="1059" spans="3:37">
      <c r="C1059" s="11"/>
      <c r="D1059" s="11"/>
      <c r="E1059" s="11"/>
      <c r="F1059" s="11"/>
      <c r="G1059" s="11"/>
      <c r="H1059" s="10"/>
      <c r="I1059" s="10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3"/>
      <c r="AA1059" s="3"/>
      <c r="AB1059" s="4"/>
      <c r="AC1059" s="4"/>
      <c r="AD1059" s="4"/>
      <c r="AE1059" s="4"/>
      <c r="AF1059" s="4"/>
      <c r="AG1059" s="4"/>
      <c r="AH1059" s="4"/>
      <c r="AI1059" s="5"/>
      <c r="AJ1059" s="5"/>
      <c r="AK1059" s="5"/>
    </row>
    <row r="1060" spans="3:37">
      <c r="C1060" s="11"/>
      <c r="D1060" s="11"/>
      <c r="E1060" s="11"/>
      <c r="F1060" s="11"/>
      <c r="G1060" s="11"/>
      <c r="H1060" s="10"/>
      <c r="I1060" s="10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3"/>
      <c r="AA1060" s="3"/>
      <c r="AB1060" s="4"/>
      <c r="AC1060" s="4"/>
      <c r="AD1060" s="4"/>
      <c r="AE1060" s="4"/>
      <c r="AF1060" s="4"/>
      <c r="AG1060" s="4"/>
      <c r="AH1060" s="4"/>
      <c r="AI1060" s="5"/>
      <c r="AJ1060" s="5"/>
      <c r="AK1060" s="5"/>
    </row>
    <row r="1061" spans="3:37">
      <c r="C1061" s="11"/>
      <c r="D1061" s="11"/>
      <c r="E1061" s="11"/>
      <c r="F1061" s="11"/>
      <c r="G1061" s="11"/>
      <c r="H1061" s="10"/>
      <c r="I1061" s="10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3"/>
      <c r="AA1061" s="3"/>
      <c r="AB1061" s="4"/>
      <c r="AC1061" s="4"/>
      <c r="AD1061" s="4"/>
      <c r="AE1061" s="4"/>
      <c r="AF1061" s="4"/>
      <c r="AG1061" s="4"/>
      <c r="AH1061" s="4"/>
      <c r="AI1061" s="5"/>
      <c r="AJ1061" s="5"/>
      <c r="AK1061" s="5"/>
    </row>
    <row r="1062" spans="3:37">
      <c r="C1062" s="11"/>
      <c r="D1062" s="11"/>
      <c r="E1062" s="11"/>
      <c r="F1062" s="11"/>
      <c r="G1062" s="11"/>
      <c r="H1062" s="10"/>
      <c r="I1062" s="10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3"/>
      <c r="AA1062" s="3"/>
      <c r="AB1062" s="4"/>
      <c r="AC1062" s="4"/>
      <c r="AD1062" s="4"/>
      <c r="AE1062" s="4"/>
      <c r="AF1062" s="4"/>
      <c r="AG1062" s="4"/>
      <c r="AH1062" s="4"/>
      <c r="AI1062" s="5"/>
      <c r="AJ1062" s="5"/>
      <c r="AK1062" s="5"/>
    </row>
    <row r="1063" spans="3:37">
      <c r="C1063" s="11"/>
      <c r="D1063" s="11"/>
      <c r="E1063" s="11"/>
      <c r="F1063" s="11"/>
      <c r="G1063" s="11"/>
      <c r="H1063" s="10"/>
      <c r="I1063" s="10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3"/>
      <c r="AA1063" s="3"/>
      <c r="AB1063" s="4"/>
      <c r="AC1063" s="4"/>
      <c r="AD1063" s="4"/>
      <c r="AE1063" s="4"/>
      <c r="AF1063" s="4"/>
      <c r="AG1063" s="4"/>
      <c r="AH1063" s="4"/>
      <c r="AI1063" s="5"/>
      <c r="AJ1063" s="5"/>
      <c r="AK1063" s="5"/>
    </row>
    <row r="1064" spans="3:37">
      <c r="C1064" s="11"/>
      <c r="D1064" s="11"/>
      <c r="E1064" s="11"/>
      <c r="F1064" s="11"/>
      <c r="G1064" s="11"/>
      <c r="H1064" s="10"/>
      <c r="I1064" s="10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3"/>
      <c r="AA1064" s="3"/>
      <c r="AB1064" s="4"/>
      <c r="AC1064" s="4"/>
      <c r="AD1064" s="4"/>
      <c r="AE1064" s="4"/>
      <c r="AF1064" s="4"/>
      <c r="AG1064" s="4"/>
      <c r="AH1064" s="4"/>
      <c r="AI1064" s="5"/>
      <c r="AJ1064" s="5"/>
      <c r="AK1064" s="5"/>
    </row>
    <row r="1065" spans="3:37">
      <c r="C1065" s="11"/>
      <c r="D1065" s="11"/>
      <c r="E1065" s="11"/>
      <c r="F1065" s="11"/>
      <c r="G1065" s="11"/>
      <c r="H1065" s="10"/>
      <c r="I1065" s="10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3"/>
      <c r="AA1065" s="3"/>
      <c r="AB1065" s="4"/>
      <c r="AC1065" s="4"/>
      <c r="AD1065" s="4"/>
      <c r="AE1065" s="4"/>
      <c r="AF1065" s="4"/>
      <c r="AG1065" s="4"/>
      <c r="AH1065" s="4"/>
      <c r="AI1065" s="5"/>
      <c r="AJ1065" s="5"/>
      <c r="AK1065" s="5"/>
    </row>
    <row r="1066" spans="3:37">
      <c r="C1066" s="11"/>
      <c r="D1066" s="11"/>
      <c r="E1066" s="11"/>
      <c r="F1066" s="11"/>
      <c r="G1066" s="11"/>
      <c r="H1066" s="10"/>
      <c r="I1066" s="10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3"/>
      <c r="AA1066" s="3"/>
      <c r="AB1066" s="4"/>
      <c r="AC1066" s="4"/>
      <c r="AD1066" s="4"/>
      <c r="AE1066" s="4"/>
      <c r="AF1066" s="4"/>
      <c r="AG1066" s="4"/>
      <c r="AH1066" s="4"/>
      <c r="AI1066" s="5"/>
      <c r="AJ1066" s="5"/>
      <c r="AK1066" s="5"/>
    </row>
    <row r="1067" spans="3:37">
      <c r="C1067" s="11"/>
      <c r="D1067" s="11"/>
      <c r="E1067" s="11"/>
      <c r="F1067" s="11"/>
      <c r="G1067" s="11"/>
      <c r="H1067" s="10"/>
      <c r="I1067" s="10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3"/>
      <c r="AA1067" s="3"/>
      <c r="AB1067" s="4"/>
      <c r="AC1067" s="4"/>
      <c r="AD1067" s="4"/>
      <c r="AE1067" s="4"/>
      <c r="AF1067" s="4"/>
      <c r="AG1067" s="4"/>
      <c r="AH1067" s="4"/>
      <c r="AI1067" s="5"/>
      <c r="AJ1067" s="5"/>
      <c r="AK1067" s="5"/>
    </row>
    <row r="1068" spans="3:37">
      <c r="C1068" s="11"/>
      <c r="D1068" s="11"/>
      <c r="E1068" s="11"/>
      <c r="F1068" s="11"/>
      <c r="G1068" s="11"/>
      <c r="H1068" s="10"/>
      <c r="I1068" s="10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3"/>
      <c r="AA1068" s="3"/>
      <c r="AB1068" s="4"/>
      <c r="AC1068" s="4"/>
      <c r="AD1068" s="4"/>
      <c r="AE1068" s="4"/>
      <c r="AF1068" s="4"/>
      <c r="AG1068" s="4"/>
      <c r="AH1068" s="4"/>
      <c r="AI1068" s="5"/>
      <c r="AJ1068" s="5"/>
      <c r="AK1068" s="5"/>
    </row>
    <row r="1069" spans="3:37">
      <c r="C1069" s="11"/>
      <c r="D1069" s="11"/>
      <c r="E1069" s="11"/>
      <c r="F1069" s="11"/>
      <c r="G1069" s="11"/>
      <c r="H1069" s="10"/>
      <c r="I1069" s="10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3"/>
      <c r="AA1069" s="3"/>
      <c r="AB1069" s="4"/>
      <c r="AC1069" s="4"/>
      <c r="AD1069" s="4"/>
      <c r="AE1069" s="4"/>
      <c r="AF1069" s="4"/>
      <c r="AG1069" s="4"/>
      <c r="AH1069" s="4"/>
      <c r="AI1069" s="5"/>
      <c r="AJ1069" s="5"/>
      <c r="AK1069" s="5"/>
    </row>
    <row r="1070" spans="3:37">
      <c r="C1070" s="11"/>
      <c r="D1070" s="11"/>
      <c r="E1070" s="11"/>
      <c r="F1070" s="11"/>
      <c r="G1070" s="11"/>
      <c r="H1070" s="10"/>
      <c r="I1070" s="10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3"/>
      <c r="AA1070" s="3"/>
      <c r="AB1070" s="4"/>
      <c r="AC1070" s="4"/>
      <c r="AD1070" s="4"/>
      <c r="AE1070" s="4"/>
      <c r="AF1070" s="4"/>
      <c r="AG1070" s="4"/>
      <c r="AH1070" s="4"/>
      <c r="AI1070" s="5"/>
      <c r="AJ1070" s="5"/>
      <c r="AK1070" s="5"/>
    </row>
    <row r="1071" spans="3:37">
      <c r="C1071" s="11"/>
      <c r="D1071" s="11"/>
      <c r="E1071" s="11"/>
      <c r="F1071" s="11"/>
      <c r="G1071" s="11"/>
      <c r="H1071" s="10"/>
      <c r="I1071" s="10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3"/>
      <c r="AA1071" s="3"/>
      <c r="AB1071" s="4"/>
      <c r="AC1071" s="4"/>
      <c r="AD1071" s="4"/>
      <c r="AE1071" s="4"/>
      <c r="AF1071" s="4"/>
      <c r="AG1071" s="4"/>
      <c r="AH1071" s="4"/>
      <c r="AI1071" s="5"/>
      <c r="AJ1071" s="5"/>
      <c r="AK1071" s="5"/>
    </row>
    <row r="1072" spans="3:37">
      <c r="C1072" s="11"/>
      <c r="D1072" s="11"/>
      <c r="E1072" s="11"/>
      <c r="F1072" s="11"/>
      <c r="G1072" s="11"/>
      <c r="H1072" s="10"/>
      <c r="I1072" s="10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3"/>
      <c r="AA1072" s="3"/>
      <c r="AB1072" s="4"/>
      <c r="AC1072" s="4"/>
      <c r="AD1072" s="4"/>
      <c r="AE1072" s="4"/>
      <c r="AF1072" s="4"/>
      <c r="AG1072" s="4"/>
      <c r="AH1072" s="4"/>
      <c r="AI1072" s="5"/>
      <c r="AJ1072" s="5"/>
      <c r="AK1072" s="5"/>
    </row>
    <row r="1073" spans="3:37">
      <c r="C1073" s="11"/>
      <c r="D1073" s="11"/>
      <c r="E1073" s="11"/>
      <c r="F1073" s="11"/>
      <c r="G1073" s="11"/>
      <c r="H1073" s="10"/>
      <c r="I1073" s="10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3"/>
      <c r="AA1073" s="3"/>
      <c r="AB1073" s="4"/>
      <c r="AC1073" s="4"/>
      <c r="AD1073" s="4"/>
      <c r="AE1073" s="4"/>
      <c r="AF1073" s="4"/>
      <c r="AG1073" s="4"/>
      <c r="AH1073" s="4"/>
      <c r="AI1073" s="5"/>
      <c r="AJ1073" s="5"/>
      <c r="AK1073" s="5"/>
    </row>
    <row r="1074" spans="3:37">
      <c r="C1074" s="11"/>
      <c r="D1074" s="11"/>
      <c r="E1074" s="11"/>
      <c r="F1074" s="11"/>
      <c r="G1074" s="11"/>
      <c r="H1074" s="10"/>
      <c r="I1074" s="10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3"/>
      <c r="AA1074" s="3"/>
      <c r="AB1074" s="4"/>
      <c r="AC1074" s="4"/>
      <c r="AD1074" s="4"/>
      <c r="AE1074" s="4"/>
      <c r="AF1074" s="4"/>
      <c r="AG1074" s="4"/>
      <c r="AH1074" s="4"/>
      <c r="AI1074" s="5"/>
      <c r="AJ1074" s="5"/>
      <c r="AK1074" s="5"/>
    </row>
    <row r="1075" spans="3:37">
      <c r="C1075" s="11"/>
      <c r="D1075" s="11"/>
      <c r="E1075" s="11"/>
      <c r="F1075" s="11"/>
      <c r="G1075" s="11"/>
      <c r="H1075" s="10"/>
      <c r="I1075" s="10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3"/>
      <c r="AA1075" s="3"/>
      <c r="AB1075" s="4"/>
      <c r="AC1075" s="4"/>
      <c r="AD1075" s="4"/>
      <c r="AE1075" s="4"/>
      <c r="AF1075" s="4"/>
      <c r="AG1075" s="4"/>
      <c r="AH1075" s="4"/>
      <c r="AI1075" s="5"/>
      <c r="AJ1075" s="5"/>
      <c r="AK1075" s="5"/>
    </row>
    <row r="1076" spans="3:37">
      <c r="C1076" s="11"/>
      <c r="D1076" s="11"/>
      <c r="E1076" s="11"/>
      <c r="F1076" s="11"/>
      <c r="G1076" s="11"/>
      <c r="H1076" s="10"/>
      <c r="I1076" s="10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3"/>
      <c r="AA1076" s="3"/>
      <c r="AB1076" s="4"/>
      <c r="AC1076" s="4"/>
      <c r="AD1076" s="4"/>
      <c r="AE1076" s="4"/>
      <c r="AF1076" s="4"/>
      <c r="AG1076" s="4"/>
      <c r="AH1076" s="4"/>
      <c r="AI1076" s="5"/>
      <c r="AJ1076" s="5"/>
      <c r="AK1076" s="5"/>
    </row>
    <row r="1077" spans="3:37">
      <c r="C1077" s="11"/>
      <c r="D1077" s="11"/>
      <c r="E1077" s="11"/>
      <c r="F1077" s="11"/>
      <c r="G1077" s="11"/>
      <c r="H1077" s="10"/>
      <c r="I1077" s="10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3"/>
      <c r="AA1077" s="3"/>
      <c r="AB1077" s="4"/>
      <c r="AC1077" s="4"/>
      <c r="AD1077" s="4"/>
      <c r="AE1077" s="4"/>
      <c r="AF1077" s="4"/>
      <c r="AG1077" s="4"/>
      <c r="AH1077" s="4"/>
      <c r="AI1077" s="5"/>
      <c r="AJ1077" s="5"/>
      <c r="AK1077" s="5"/>
    </row>
    <row r="1078" spans="3:37">
      <c r="C1078" s="11"/>
      <c r="D1078" s="11"/>
      <c r="E1078" s="11"/>
      <c r="F1078" s="11"/>
      <c r="G1078" s="11"/>
      <c r="H1078" s="10"/>
      <c r="I1078" s="10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3"/>
      <c r="AA1078" s="3"/>
      <c r="AB1078" s="4"/>
      <c r="AC1078" s="4"/>
      <c r="AD1078" s="4"/>
      <c r="AE1078" s="4"/>
      <c r="AF1078" s="4"/>
      <c r="AG1078" s="4"/>
      <c r="AH1078" s="4"/>
      <c r="AI1078" s="5"/>
      <c r="AJ1078" s="5"/>
      <c r="AK1078" s="5"/>
    </row>
    <row r="1079" spans="3:37">
      <c r="C1079" s="11"/>
      <c r="D1079" s="11"/>
      <c r="E1079" s="11"/>
      <c r="F1079" s="11"/>
      <c r="G1079" s="11"/>
      <c r="H1079" s="10"/>
      <c r="I1079" s="10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3"/>
      <c r="AA1079" s="3"/>
      <c r="AB1079" s="4"/>
      <c r="AC1079" s="4"/>
      <c r="AD1079" s="4"/>
      <c r="AE1079" s="4"/>
      <c r="AF1079" s="4"/>
      <c r="AG1079" s="4"/>
      <c r="AH1079" s="4"/>
      <c r="AI1079" s="5"/>
      <c r="AJ1079" s="5"/>
      <c r="AK1079" s="5"/>
    </row>
    <row r="1080" spans="3:37">
      <c r="C1080" s="11"/>
      <c r="D1080" s="11"/>
      <c r="E1080" s="11"/>
      <c r="F1080" s="11"/>
      <c r="G1080" s="11"/>
      <c r="H1080" s="10"/>
      <c r="I1080" s="10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3"/>
      <c r="AA1080" s="3"/>
      <c r="AB1080" s="4"/>
      <c r="AC1080" s="4"/>
      <c r="AD1080" s="4"/>
      <c r="AE1080" s="4"/>
      <c r="AF1080" s="4"/>
      <c r="AG1080" s="4"/>
      <c r="AH1080" s="4"/>
      <c r="AI1080" s="5"/>
      <c r="AJ1080" s="5"/>
      <c r="AK1080" s="5"/>
    </row>
    <row r="1081" spans="3:37">
      <c r="C1081" s="11"/>
      <c r="D1081" s="11"/>
      <c r="E1081" s="11"/>
      <c r="F1081" s="11"/>
      <c r="G1081" s="11"/>
      <c r="H1081" s="10"/>
      <c r="I1081" s="10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3"/>
      <c r="AA1081" s="3"/>
      <c r="AB1081" s="4"/>
      <c r="AC1081" s="4"/>
      <c r="AD1081" s="4"/>
      <c r="AE1081" s="4"/>
      <c r="AF1081" s="4"/>
      <c r="AG1081" s="4"/>
      <c r="AH1081" s="4"/>
      <c r="AI1081" s="5"/>
      <c r="AJ1081" s="5"/>
      <c r="AK1081" s="5"/>
    </row>
    <row r="1082" spans="3:37">
      <c r="C1082" s="11"/>
      <c r="D1082" s="11"/>
      <c r="E1082" s="11"/>
      <c r="F1082" s="11"/>
      <c r="G1082" s="11"/>
      <c r="H1082" s="10"/>
      <c r="I1082" s="10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3"/>
      <c r="AA1082" s="3"/>
      <c r="AB1082" s="4"/>
      <c r="AC1082" s="4"/>
      <c r="AD1082" s="4"/>
      <c r="AE1082" s="4"/>
      <c r="AF1082" s="4"/>
      <c r="AG1082" s="4"/>
      <c r="AH1082" s="4"/>
      <c r="AI1082" s="5"/>
      <c r="AJ1082" s="5"/>
      <c r="AK1082" s="5"/>
    </row>
    <row r="1083" spans="3:37">
      <c r="C1083" s="11"/>
      <c r="D1083" s="11"/>
      <c r="E1083" s="11"/>
      <c r="F1083" s="11"/>
      <c r="G1083" s="11"/>
      <c r="H1083" s="10"/>
      <c r="I1083" s="10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3"/>
      <c r="AA1083" s="3"/>
      <c r="AB1083" s="4"/>
      <c r="AC1083" s="4"/>
      <c r="AD1083" s="4"/>
      <c r="AE1083" s="4"/>
      <c r="AF1083" s="4"/>
      <c r="AG1083" s="4"/>
      <c r="AH1083" s="4"/>
      <c r="AI1083" s="5"/>
      <c r="AJ1083" s="5"/>
      <c r="AK1083" s="5"/>
    </row>
    <row r="1084" spans="3:37">
      <c r="C1084" s="11"/>
      <c r="D1084" s="11"/>
      <c r="E1084" s="11"/>
      <c r="F1084" s="11"/>
      <c r="G1084" s="11"/>
      <c r="H1084" s="10"/>
      <c r="I1084" s="10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3"/>
      <c r="AA1084" s="3"/>
      <c r="AB1084" s="4"/>
      <c r="AC1084" s="4"/>
      <c r="AD1084" s="4"/>
      <c r="AE1084" s="4"/>
      <c r="AF1084" s="4"/>
      <c r="AG1084" s="4"/>
      <c r="AH1084" s="4"/>
      <c r="AI1084" s="5"/>
      <c r="AJ1084" s="5"/>
      <c r="AK1084" s="5"/>
    </row>
    <row r="1085" spans="3:37">
      <c r="C1085" s="11"/>
      <c r="D1085" s="11"/>
      <c r="E1085" s="11"/>
      <c r="F1085" s="11"/>
      <c r="G1085" s="11"/>
      <c r="H1085" s="10"/>
      <c r="I1085" s="10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3"/>
      <c r="AA1085" s="3"/>
      <c r="AB1085" s="4"/>
      <c r="AC1085" s="4"/>
      <c r="AD1085" s="4"/>
      <c r="AE1085" s="4"/>
      <c r="AF1085" s="4"/>
      <c r="AG1085" s="4"/>
      <c r="AH1085" s="4"/>
      <c r="AI1085" s="5"/>
      <c r="AJ1085" s="5"/>
      <c r="AK1085" s="5"/>
    </row>
    <row r="1086" spans="3:37">
      <c r="C1086" s="11"/>
      <c r="D1086" s="11"/>
      <c r="E1086" s="11"/>
      <c r="F1086" s="11"/>
      <c r="G1086" s="11"/>
      <c r="H1086" s="10"/>
      <c r="I1086" s="10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3"/>
      <c r="AA1086" s="3"/>
      <c r="AB1086" s="4"/>
      <c r="AC1086" s="4"/>
      <c r="AD1086" s="4"/>
      <c r="AE1086" s="4"/>
      <c r="AF1086" s="4"/>
      <c r="AG1086" s="4"/>
      <c r="AH1086" s="4"/>
      <c r="AI1086" s="5"/>
      <c r="AJ1086" s="5"/>
      <c r="AK1086" s="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M918"/>
  <sheetViews>
    <sheetView topLeftCell="C1" workbookViewId="0">
      <pane ySplit="1" topLeftCell="A911" activePane="bottomLeft" state="frozen"/>
      <selection activeCell="W1" sqref="W1"/>
      <selection pane="bottomLeft" activeCell="K918" sqref="K918:X918"/>
    </sheetView>
  </sheetViews>
  <sheetFormatPr baseColWidth="10" defaultColWidth="8.83203125" defaultRowHeight="15"/>
  <sheetData>
    <row r="1" spans="1:39" ht="64">
      <c r="A1" s="48" t="s">
        <v>7572</v>
      </c>
      <c r="B1" s="48" t="s">
        <v>7571</v>
      </c>
      <c r="C1" s="49" t="s">
        <v>4551</v>
      </c>
      <c r="D1" s="49" t="s">
        <v>237</v>
      </c>
      <c r="E1" s="49" t="s">
        <v>238</v>
      </c>
      <c r="F1" s="49" t="s">
        <v>4552</v>
      </c>
      <c r="G1" s="49" t="s">
        <v>4553</v>
      </c>
      <c r="H1" s="49" t="s">
        <v>242</v>
      </c>
      <c r="I1" s="50" t="s">
        <v>13262</v>
      </c>
      <c r="J1" s="50" t="s">
        <v>13263</v>
      </c>
      <c r="K1" s="51" t="s">
        <v>7573</v>
      </c>
      <c r="L1" s="51" t="s">
        <v>7574</v>
      </c>
      <c r="M1" s="51" t="s">
        <v>7575</v>
      </c>
      <c r="N1" s="51" t="s">
        <v>7576</v>
      </c>
      <c r="O1" s="51" t="s">
        <v>7577</v>
      </c>
      <c r="P1" s="51" t="s">
        <v>7578</v>
      </c>
      <c r="Q1" s="51" t="s">
        <v>7579</v>
      </c>
      <c r="R1" s="51" t="s">
        <v>7580</v>
      </c>
      <c r="S1" s="51" t="s">
        <v>7581</v>
      </c>
      <c r="T1" s="51" t="s">
        <v>7582</v>
      </c>
      <c r="U1" s="51" t="s">
        <v>7583</v>
      </c>
      <c r="V1" s="51" t="s">
        <v>7584</v>
      </c>
      <c r="W1" s="51" t="s">
        <v>7585</v>
      </c>
      <c r="X1" s="51" t="s">
        <v>7586</v>
      </c>
      <c r="Y1" s="52" t="s">
        <v>13264</v>
      </c>
      <c r="Z1" s="52" t="s">
        <v>13265</v>
      </c>
      <c r="AA1" s="53" t="s">
        <v>7589</v>
      </c>
      <c r="AB1" s="53" t="s">
        <v>7590</v>
      </c>
      <c r="AC1" s="54" t="s">
        <v>13266</v>
      </c>
      <c r="AD1" s="55" t="s">
        <v>13267</v>
      </c>
      <c r="AE1" s="55" t="s">
        <v>13268</v>
      </c>
      <c r="AF1" s="55" t="s">
        <v>7591</v>
      </c>
      <c r="AG1" s="55" t="s">
        <v>7592</v>
      </c>
      <c r="AH1" s="55" t="s">
        <v>7593</v>
      </c>
      <c r="AI1" s="55" t="s">
        <v>7594</v>
      </c>
      <c r="AJ1" s="55" t="s">
        <v>13269</v>
      </c>
      <c r="AK1" s="55" t="s">
        <v>7597</v>
      </c>
      <c r="AL1" s="56" t="s">
        <v>7598</v>
      </c>
      <c r="AM1" s="56" t="s">
        <v>7599</v>
      </c>
    </row>
    <row r="2" spans="1:39" ht="48">
      <c r="A2" s="40" t="s">
        <v>281</v>
      </c>
      <c r="B2" s="47" t="s">
        <v>282</v>
      </c>
      <c r="C2" t="s">
        <v>13270</v>
      </c>
      <c r="D2" t="s">
        <v>286</v>
      </c>
      <c r="E2" t="s">
        <v>287</v>
      </c>
      <c r="F2" t="s">
        <v>11370</v>
      </c>
      <c r="G2" t="s">
        <v>4884</v>
      </c>
      <c r="H2" t="str">
        <f>INDEX(CountyList!A:A, MATCH(MID(A2, 3, 3), CountyList!B:B, 0))</f>
        <v>Adams</v>
      </c>
      <c r="I2" s="38">
        <v>1</v>
      </c>
      <c r="J2" s="38">
        <v>9</v>
      </c>
      <c r="K2" s="39">
        <v>41</v>
      </c>
      <c r="L2" s="39">
        <v>19</v>
      </c>
      <c r="M2" s="39">
        <v>13</v>
      </c>
      <c r="N2" s="39">
        <v>12</v>
      </c>
      <c r="O2" s="39">
        <v>14</v>
      </c>
      <c r="P2" s="39">
        <v>21</v>
      </c>
      <c r="Q2" s="39">
        <v>10</v>
      </c>
      <c r="R2" s="39">
        <v>8</v>
      </c>
      <c r="S2" s="39">
        <v>8</v>
      </c>
      <c r="T2" s="39">
        <v>10</v>
      </c>
      <c r="U2" s="39">
        <v>0</v>
      </c>
      <c r="V2" s="39">
        <v>0</v>
      </c>
      <c r="W2" s="39">
        <v>0</v>
      </c>
      <c r="X2" s="39">
        <v>0</v>
      </c>
      <c r="Y2" s="43">
        <v>0</v>
      </c>
      <c r="Z2" s="42">
        <v>0</v>
      </c>
      <c r="AA2" s="45">
        <v>73</v>
      </c>
      <c r="AB2" s="45">
        <v>83</v>
      </c>
      <c r="AC2" s="44">
        <v>156</v>
      </c>
      <c r="AD2" s="41">
        <v>67</v>
      </c>
      <c r="AE2" s="41">
        <v>66</v>
      </c>
      <c r="AF2" s="41">
        <v>0</v>
      </c>
      <c r="AG2" s="41">
        <v>7</v>
      </c>
      <c r="AH2" s="41">
        <v>0</v>
      </c>
      <c r="AI2" s="41">
        <v>7</v>
      </c>
      <c r="AJ2" s="41">
        <v>0</v>
      </c>
      <c r="AK2" s="41">
        <v>9</v>
      </c>
      <c r="AL2" s="46">
        <v>156</v>
      </c>
      <c r="AM2" s="46">
        <v>0</v>
      </c>
    </row>
    <row r="3" spans="1:39" ht="48">
      <c r="A3" s="40" t="s">
        <v>291</v>
      </c>
      <c r="B3" s="47" t="s">
        <v>292</v>
      </c>
      <c r="C3" t="s">
        <v>7605</v>
      </c>
      <c r="D3" t="s">
        <v>295</v>
      </c>
      <c r="E3" t="s">
        <v>287</v>
      </c>
      <c r="F3" t="s">
        <v>11372</v>
      </c>
      <c r="G3" t="s">
        <v>4887</v>
      </c>
      <c r="H3" t="str">
        <f>INDEX(CountyList!A:A, MATCH(MID(A3, 3, 3), CountyList!B:B, 0))</f>
        <v>Adams</v>
      </c>
      <c r="I3" s="38">
        <v>1</v>
      </c>
      <c r="J3" s="38">
        <v>10.8</v>
      </c>
      <c r="K3" s="39">
        <v>40</v>
      </c>
      <c r="L3" s="39">
        <v>21</v>
      </c>
      <c r="M3" s="39">
        <v>25</v>
      </c>
      <c r="N3" s="39">
        <v>22</v>
      </c>
      <c r="O3" s="39">
        <v>20</v>
      </c>
      <c r="P3" s="39">
        <v>25</v>
      </c>
      <c r="Q3" s="39">
        <v>19</v>
      </c>
      <c r="R3" s="39">
        <v>21</v>
      </c>
      <c r="S3" s="39">
        <v>10</v>
      </c>
      <c r="T3" s="39">
        <v>11</v>
      </c>
      <c r="U3" s="39">
        <v>0</v>
      </c>
      <c r="V3" s="39">
        <v>0</v>
      </c>
      <c r="W3" s="39">
        <v>0</v>
      </c>
      <c r="X3" s="39">
        <v>0</v>
      </c>
      <c r="Y3" s="43">
        <v>0</v>
      </c>
      <c r="Z3" s="42">
        <v>0</v>
      </c>
      <c r="AA3" s="45">
        <v>113</v>
      </c>
      <c r="AB3" s="45">
        <v>101</v>
      </c>
      <c r="AC3" s="44">
        <v>214</v>
      </c>
      <c r="AD3" s="41">
        <v>106</v>
      </c>
      <c r="AE3" s="41">
        <v>97</v>
      </c>
      <c r="AF3" s="41">
        <v>0</v>
      </c>
      <c r="AG3" s="41">
        <v>0</v>
      </c>
      <c r="AH3" s="41">
        <v>4</v>
      </c>
      <c r="AI3" s="41">
        <v>4</v>
      </c>
      <c r="AJ3" s="41">
        <v>0</v>
      </c>
      <c r="AK3" s="41">
        <v>3</v>
      </c>
      <c r="AL3" s="46">
        <v>214</v>
      </c>
      <c r="AM3" s="46">
        <v>0</v>
      </c>
    </row>
    <row r="4" spans="1:39" ht="48">
      <c r="A4" s="40" t="s">
        <v>297</v>
      </c>
      <c r="B4" s="47" t="s">
        <v>298</v>
      </c>
      <c r="C4" t="s">
        <v>11373</v>
      </c>
      <c r="D4" t="s">
        <v>301</v>
      </c>
      <c r="E4" t="s">
        <v>287</v>
      </c>
      <c r="F4" t="s">
        <v>11374</v>
      </c>
      <c r="G4" t="s">
        <v>4890</v>
      </c>
      <c r="H4" t="str">
        <f>INDEX(CountyList!A:A, MATCH(MID(A4, 3, 3), CountyList!B:B, 0))</f>
        <v>Adams</v>
      </c>
      <c r="I4" s="38">
        <v>3</v>
      </c>
      <c r="J4" s="38">
        <v>17</v>
      </c>
      <c r="K4" s="39">
        <v>52</v>
      </c>
      <c r="L4" s="39">
        <v>34</v>
      </c>
      <c r="M4" s="39">
        <v>36</v>
      </c>
      <c r="N4" s="39">
        <v>28</v>
      </c>
      <c r="O4" s="39">
        <v>46</v>
      </c>
      <c r="P4" s="39">
        <v>33</v>
      </c>
      <c r="Q4" s="39">
        <v>39</v>
      </c>
      <c r="R4" s="39">
        <v>30</v>
      </c>
      <c r="S4" s="39">
        <v>27</v>
      </c>
      <c r="T4" s="39">
        <v>25</v>
      </c>
      <c r="U4" s="39">
        <v>0</v>
      </c>
      <c r="V4" s="39">
        <v>0</v>
      </c>
      <c r="W4" s="39">
        <v>0</v>
      </c>
      <c r="X4" s="39">
        <v>0</v>
      </c>
      <c r="Y4" s="43">
        <v>0</v>
      </c>
      <c r="Z4" s="42">
        <v>0</v>
      </c>
      <c r="AA4" s="45">
        <v>174</v>
      </c>
      <c r="AB4" s="45">
        <v>176</v>
      </c>
      <c r="AC4" s="44">
        <v>350</v>
      </c>
      <c r="AD4" s="41">
        <v>170</v>
      </c>
      <c r="AE4" s="41">
        <v>174</v>
      </c>
      <c r="AF4" s="41">
        <v>0</v>
      </c>
      <c r="AG4" s="41">
        <v>0</v>
      </c>
      <c r="AH4" s="41">
        <v>1</v>
      </c>
      <c r="AI4" s="41">
        <v>2</v>
      </c>
      <c r="AJ4" s="41">
        <v>0</v>
      </c>
      <c r="AK4" s="41">
        <v>3</v>
      </c>
      <c r="AL4" s="46">
        <v>350</v>
      </c>
      <c r="AM4" s="46">
        <v>0</v>
      </c>
    </row>
    <row r="5" spans="1:39" ht="64">
      <c r="A5" s="40" t="s">
        <v>302</v>
      </c>
      <c r="B5" s="47" t="s">
        <v>303</v>
      </c>
      <c r="C5" t="s">
        <v>13271</v>
      </c>
      <c r="D5" t="s">
        <v>306</v>
      </c>
      <c r="E5" t="s">
        <v>287</v>
      </c>
      <c r="F5" t="s">
        <v>11375</v>
      </c>
      <c r="G5" t="s">
        <v>4893</v>
      </c>
      <c r="H5" t="str">
        <f>INDEX(CountyList!A:A, MATCH(MID(A5, 3, 3), CountyList!B:B, 0))</f>
        <v>Adams</v>
      </c>
      <c r="I5" s="38">
        <v>1</v>
      </c>
      <c r="J5" s="38">
        <v>10</v>
      </c>
      <c r="K5" s="39">
        <v>40</v>
      </c>
      <c r="L5" s="39">
        <v>19</v>
      </c>
      <c r="M5" s="39">
        <v>24</v>
      </c>
      <c r="N5" s="39">
        <v>21</v>
      </c>
      <c r="O5" s="39">
        <v>24</v>
      </c>
      <c r="P5" s="39">
        <v>22</v>
      </c>
      <c r="Q5" s="39">
        <v>19</v>
      </c>
      <c r="R5" s="39">
        <v>22</v>
      </c>
      <c r="S5" s="39">
        <v>13</v>
      </c>
      <c r="T5" s="39">
        <v>13</v>
      </c>
      <c r="U5" s="39">
        <v>0</v>
      </c>
      <c r="V5" s="39">
        <v>0</v>
      </c>
      <c r="W5" s="39">
        <v>0</v>
      </c>
      <c r="X5" s="39">
        <v>0</v>
      </c>
      <c r="Y5" s="43">
        <v>0</v>
      </c>
      <c r="Z5" s="42">
        <v>0</v>
      </c>
      <c r="AA5" s="45">
        <v>118</v>
      </c>
      <c r="AB5" s="45">
        <v>99</v>
      </c>
      <c r="AC5" s="44">
        <v>217</v>
      </c>
      <c r="AD5" s="41">
        <v>110</v>
      </c>
      <c r="AE5" s="41">
        <v>94</v>
      </c>
      <c r="AF5" s="41">
        <v>2</v>
      </c>
      <c r="AG5" s="41">
        <v>4</v>
      </c>
      <c r="AH5" s="41">
        <v>1</v>
      </c>
      <c r="AI5" s="41">
        <v>1</v>
      </c>
      <c r="AJ5" s="41">
        <v>0</v>
      </c>
      <c r="AK5" s="41">
        <v>5</v>
      </c>
      <c r="AL5" s="46">
        <v>217</v>
      </c>
      <c r="AM5" s="46">
        <v>0</v>
      </c>
    </row>
    <row r="6" spans="1:39" ht="48">
      <c r="A6" s="40" t="s">
        <v>307</v>
      </c>
      <c r="B6" s="47" t="s">
        <v>308</v>
      </c>
      <c r="C6" t="s">
        <v>4894</v>
      </c>
      <c r="D6" t="s">
        <v>311</v>
      </c>
      <c r="E6" t="s">
        <v>287</v>
      </c>
      <c r="F6" t="s">
        <v>11376</v>
      </c>
      <c r="G6" t="s">
        <v>4896</v>
      </c>
      <c r="H6" t="str">
        <f>INDEX(CountyList!A:A, MATCH(MID(A6, 3, 3), CountyList!B:B, 0))</f>
        <v>Adams</v>
      </c>
      <c r="I6" s="38">
        <v>2</v>
      </c>
      <c r="J6" s="38">
        <v>23.2</v>
      </c>
      <c r="K6" s="39">
        <v>59</v>
      </c>
      <c r="L6" s="39">
        <v>40</v>
      </c>
      <c r="M6" s="39">
        <v>39</v>
      </c>
      <c r="N6" s="39">
        <v>31</v>
      </c>
      <c r="O6" s="39">
        <v>44</v>
      </c>
      <c r="P6" s="39">
        <v>28</v>
      </c>
      <c r="Q6" s="39">
        <v>50</v>
      </c>
      <c r="R6" s="39">
        <v>28</v>
      </c>
      <c r="S6" s="39">
        <v>49</v>
      </c>
      <c r="T6" s="39">
        <v>50</v>
      </c>
      <c r="U6" s="39">
        <v>0</v>
      </c>
      <c r="V6" s="39">
        <v>0</v>
      </c>
      <c r="W6" s="39">
        <v>0</v>
      </c>
      <c r="X6" s="39">
        <v>0</v>
      </c>
      <c r="Y6" s="43">
        <v>19</v>
      </c>
      <c r="Z6" s="42">
        <v>0</v>
      </c>
      <c r="AA6" s="45">
        <v>234</v>
      </c>
      <c r="AB6" s="45">
        <v>203</v>
      </c>
      <c r="AC6" s="44">
        <v>437</v>
      </c>
      <c r="AD6" s="41">
        <v>213</v>
      </c>
      <c r="AE6" s="41">
        <v>183</v>
      </c>
      <c r="AF6" s="41">
        <v>1</v>
      </c>
      <c r="AG6" s="41">
        <v>0</v>
      </c>
      <c r="AH6" s="41">
        <v>18</v>
      </c>
      <c r="AI6" s="41">
        <v>4</v>
      </c>
      <c r="AJ6" s="41">
        <v>0</v>
      </c>
      <c r="AK6" s="41">
        <v>18</v>
      </c>
      <c r="AL6" s="46">
        <v>418</v>
      </c>
      <c r="AM6" s="46">
        <v>0</v>
      </c>
    </row>
    <row r="7" spans="1:39" ht="80">
      <c r="A7" s="40" t="s">
        <v>312</v>
      </c>
      <c r="B7" s="47" t="s">
        <v>313</v>
      </c>
      <c r="C7" t="s">
        <v>4897</v>
      </c>
      <c r="D7" t="s">
        <v>317</v>
      </c>
      <c r="E7" t="s">
        <v>287</v>
      </c>
      <c r="F7" t="s">
        <v>11377</v>
      </c>
      <c r="G7" t="s">
        <v>4899</v>
      </c>
      <c r="H7" t="str">
        <f>INDEX(CountyList!A:A, MATCH(MID(A7, 3, 3), CountyList!B:B, 0))</f>
        <v>Adams</v>
      </c>
      <c r="I7" s="38">
        <v>6</v>
      </c>
      <c r="J7" s="38">
        <v>8.5</v>
      </c>
      <c r="K7" s="39">
        <v>0</v>
      </c>
      <c r="L7" s="39">
        <v>0</v>
      </c>
      <c r="M7" s="39">
        <v>0</v>
      </c>
      <c r="N7" s="39">
        <v>0</v>
      </c>
      <c r="O7" s="39">
        <v>0</v>
      </c>
      <c r="P7" s="39">
        <v>0</v>
      </c>
      <c r="Q7" s="39">
        <v>0</v>
      </c>
      <c r="R7" s="39">
        <v>0</v>
      </c>
      <c r="S7" s="39">
        <v>0</v>
      </c>
      <c r="T7" s="39">
        <v>0</v>
      </c>
      <c r="U7" s="39">
        <v>119</v>
      </c>
      <c r="V7" s="39">
        <v>105</v>
      </c>
      <c r="W7" s="39">
        <v>103</v>
      </c>
      <c r="X7" s="39">
        <v>101</v>
      </c>
      <c r="Y7" s="43">
        <v>0</v>
      </c>
      <c r="Z7" s="42">
        <v>0</v>
      </c>
      <c r="AA7" s="45">
        <v>222</v>
      </c>
      <c r="AB7" s="45">
        <v>206</v>
      </c>
      <c r="AC7" s="44">
        <v>428</v>
      </c>
      <c r="AD7" s="41">
        <v>215</v>
      </c>
      <c r="AE7" s="41">
        <v>199</v>
      </c>
      <c r="AF7" s="41">
        <v>4</v>
      </c>
      <c r="AG7" s="41">
        <v>0</v>
      </c>
      <c r="AH7" s="41">
        <v>5</v>
      </c>
      <c r="AI7" s="41">
        <v>0</v>
      </c>
      <c r="AJ7" s="41">
        <v>0</v>
      </c>
      <c r="AK7" s="41">
        <v>5</v>
      </c>
      <c r="AL7" s="46">
        <v>0</v>
      </c>
      <c r="AM7" s="46">
        <v>428</v>
      </c>
    </row>
    <row r="8" spans="1:39" ht="48">
      <c r="A8" s="40" t="s">
        <v>318</v>
      </c>
      <c r="B8" s="47" t="s">
        <v>319</v>
      </c>
      <c r="C8" t="s">
        <v>13272</v>
      </c>
      <c r="D8" t="s">
        <v>322</v>
      </c>
      <c r="E8" t="s">
        <v>323</v>
      </c>
      <c r="F8" t="s">
        <v>13002</v>
      </c>
      <c r="G8" t="s">
        <v>4881</v>
      </c>
      <c r="H8" t="str">
        <f>INDEX(CountyList!A:A, MATCH(MID(A8, 3, 3), CountyList!B:B, 0))</f>
        <v>Brown</v>
      </c>
      <c r="I8" s="38">
        <v>1</v>
      </c>
      <c r="J8" s="38">
        <v>6</v>
      </c>
      <c r="K8" s="39">
        <v>17</v>
      </c>
      <c r="L8" s="39">
        <v>12</v>
      </c>
      <c r="M8" s="39">
        <v>13</v>
      </c>
      <c r="N8" s="39">
        <v>8</v>
      </c>
      <c r="O8" s="39">
        <v>9</v>
      </c>
      <c r="P8" s="39">
        <v>5</v>
      </c>
      <c r="Q8" s="39">
        <v>5</v>
      </c>
      <c r="R8" s="39">
        <v>6</v>
      </c>
      <c r="S8" s="39">
        <v>9</v>
      </c>
      <c r="T8" s="39">
        <v>1</v>
      </c>
      <c r="U8" s="39">
        <v>0</v>
      </c>
      <c r="V8" s="39">
        <v>0</v>
      </c>
      <c r="W8" s="39">
        <v>0</v>
      </c>
      <c r="X8" s="39">
        <v>0</v>
      </c>
      <c r="Y8" s="43">
        <v>0</v>
      </c>
      <c r="Z8" s="42">
        <v>0</v>
      </c>
      <c r="AA8" s="45">
        <v>45</v>
      </c>
      <c r="AB8" s="45">
        <v>40</v>
      </c>
      <c r="AC8" s="44">
        <v>85</v>
      </c>
      <c r="AD8" s="41">
        <v>45</v>
      </c>
      <c r="AE8" s="41">
        <v>40</v>
      </c>
      <c r="AF8" s="41">
        <v>0</v>
      </c>
      <c r="AG8" s="41">
        <v>0</v>
      </c>
      <c r="AH8" s="41">
        <v>0</v>
      </c>
      <c r="AI8" s="41">
        <v>0</v>
      </c>
      <c r="AJ8" s="41">
        <v>0</v>
      </c>
      <c r="AK8" s="41">
        <v>0</v>
      </c>
      <c r="AL8" s="46">
        <v>85</v>
      </c>
      <c r="AM8" s="46">
        <v>0</v>
      </c>
    </row>
    <row r="9" spans="1:39" ht="48">
      <c r="A9" s="40" t="s">
        <v>339</v>
      </c>
      <c r="B9" s="47" t="s">
        <v>340</v>
      </c>
      <c r="C9" t="s">
        <v>13273</v>
      </c>
      <c r="D9" t="s">
        <v>343</v>
      </c>
      <c r="E9" t="s">
        <v>344</v>
      </c>
      <c r="F9" t="s">
        <v>13007</v>
      </c>
      <c r="G9" t="s">
        <v>4905</v>
      </c>
      <c r="H9" t="str">
        <f>INDEX(CountyList!A:A, MATCH(MID(A9, 3, 3), CountyList!B:B, 0))</f>
        <v>Morgan</v>
      </c>
      <c r="I9" s="38">
        <v>1</v>
      </c>
      <c r="J9" s="38">
        <v>21</v>
      </c>
      <c r="K9" s="39">
        <v>0</v>
      </c>
      <c r="L9" s="39">
        <v>32</v>
      </c>
      <c r="M9" s="39">
        <v>32</v>
      </c>
      <c r="N9" s="39">
        <v>32</v>
      </c>
      <c r="O9" s="39">
        <v>31</v>
      </c>
      <c r="P9" s="39">
        <v>37</v>
      </c>
      <c r="Q9" s="39">
        <v>31</v>
      </c>
      <c r="R9" s="39">
        <v>29</v>
      </c>
      <c r="S9" s="39">
        <v>24</v>
      </c>
      <c r="T9" s="39">
        <v>36</v>
      </c>
      <c r="U9" s="39">
        <v>0</v>
      </c>
      <c r="V9" s="39">
        <v>0</v>
      </c>
      <c r="W9" s="39">
        <v>0</v>
      </c>
      <c r="X9" s="39">
        <v>0</v>
      </c>
      <c r="Y9" s="43">
        <v>0</v>
      </c>
      <c r="Z9" s="42">
        <v>0</v>
      </c>
      <c r="AA9" s="45">
        <v>148</v>
      </c>
      <c r="AB9" s="45">
        <v>136</v>
      </c>
      <c r="AC9" s="44">
        <v>284</v>
      </c>
      <c r="AD9" s="41">
        <v>141</v>
      </c>
      <c r="AE9" s="41">
        <v>125</v>
      </c>
      <c r="AF9" s="41">
        <v>2</v>
      </c>
      <c r="AG9" s="41">
        <v>1</v>
      </c>
      <c r="AH9" s="41">
        <v>2</v>
      </c>
      <c r="AI9" s="41">
        <v>0</v>
      </c>
      <c r="AJ9" s="41">
        <v>0</v>
      </c>
      <c r="AK9" s="41">
        <v>13</v>
      </c>
      <c r="AL9" s="46">
        <v>284</v>
      </c>
      <c r="AM9" s="46">
        <v>0</v>
      </c>
    </row>
    <row r="10" spans="1:39" ht="64">
      <c r="A10" s="40" t="s">
        <v>346</v>
      </c>
      <c r="B10" s="47" t="s">
        <v>347</v>
      </c>
      <c r="C10" t="s">
        <v>13009</v>
      </c>
      <c r="D10" t="s">
        <v>350</v>
      </c>
      <c r="E10" t="s">
        <v>344</v>
      </c>
      <c r="F10" t="s">
        <v>13010</v>
      </c>
      <c r="G10" t="s">
        <v>4908</v>
      </c>
      <c r="H10" t="str">
        <f>INDEX(CountyList!A:A, MATCH(MID(A10, 3, 3), CountyList!B:B, 0))</f>
        <v>Morgan</v>
      </c>
      <c r="I10" s="38">
        <v>0</v>
      </c>
      <c r="J10" s="38">
        <v>6.8</v>
      </c>
      <c r="K10" s="39">
        <v>0</v>
      </c>
      <c r="L10" s="39">
        <v>0</v>
      </c>
      <c r="M10" s="39">
        <v>0</v>
      </c>
      <c r="N10" s="39">
        <v>0</v>
      </c>
      <c r="O10" s="39">
        <v>0</v>
      </c>
      <c r="P10" s="39">
        <v>0</v>
      </c>
      <c r="Q10" s="39">
        <v>0</v>
      </c>
      <c r="R10" s="39">
        <v>0</v>
      </c>
      <c r="S10" s="39">
        <v>0</v>
      </c>
      <c r="T10" s="39">
        <v>0</v>
      </c>
      <c r="U10" s="39">
        <v>35</v>
      </c>
      <c r="V10" s="39">
        <v>32</v>
      </c>
      <c r="W10" s="39">
        <v>25</v>
      </c>
      <c r="X10" s="39">
        <v>29</v>
      </c>
      <c r="Y10" s="43">
        <v>0</v>
      </c>
      <c r="Z10" s="42">
        <v>3</v>
      </c>
      <c r="AA10" s="45">
        <v>70</v>
      </c>
      <c r="AB10" s="45">
        <v>53</v>
      </c>
      <c r="AC10" s="44">
        <v>123</v>
      </c>
      <c r="AD10" s="41">
        <v>66</v>
      </c>
      <c r="AE10" s="41">
        <v>49</v>
      </c>
      <c r="AF10" s="41">
        <v>2</v>
      </c>
      <c r="AG10" s="41">
        <v>0</v>
      </c>
      <c r="AH10" s="41">
        <v>2</v>
      </c>
      <c r="AI10" s="41">
        <v>1</v>
      </c>
      <c r="AJ10" s="41">
        <v>0</v>
      </c>
      <c r="AK10" s="41">
        <v>3</v>
      </c>
      <c r="AL10" s="46">
        <v>0</v>
      </c>
      <c r="AM10" s="46">
        <v>121</v>
      </c>
    </row>
    <row r="11" spans="1:39" ht="48">
      <c r="A11" s="40" t="s">
        <v>351</v>
      </c>
      <c r="B11" s="47" t="s">
        <v>352</v>
      </c>
      <c r="C11" t="s">
        <v>10872</v>
      </c>
      <c r="D11" t="s">
        <v>10873</v>
      </c>
      <c r="E11" t="s">
        <v>344</v>
      </c>
      <c r="F11" t="s">
        <v>13012</v>
      </c>
      <c r="G11" t="s">
        <v>4911</v>
      </c>
      <c r="H11" t="str">
        <f>INDEX(CountyList!A:A, MATCH(MID(A11, 3, 3), CountyList!B:B, 0))</f>
        <v>Morgan</v>
      </c>
      <c r="I11" s="38">
        <v>0.5</v>
      </c>
      <c r="J11" s="38">
        <v>8</v>
      </c>
      <c r="K11" s="39">
        <v>49</v>
      </c>
      <c r="L11" s="39">
        <v>11</v>
      </c>
      <c r="M11" s="39">
        <v>17</v>
      </c>
      <c r="N11" s="39">
        <v>7</v>
      </c>
      <c r="O11" s="39">
        <v>10</v>
      </c>
      <c r="P11" s="39">
        <v>9</v>
      </c>
      <c r="Q11" s="39">
        <v>9</v>
      </c>
      <c r="R11" s="39">
        <v>10</v>
      </c>
      <c r="S11" s="39">
        <v>7</v>
      </c>
      <c r="T11" s="39">
        <v>5</v>
      </c>
      <c r="U11" s="39">
        <v>0</v>
      </c>
      <c r="V11" s="39">
        <v>0</v>
      </c>
      <c r="W11" s="39">
        <v>0</v>
      </c>
      <c r="X11" s="39">
        <v>0</v>
      </c>
      <c r="Y11" s="43">
        <v>0</v>
      </c>
      <c r="Z11" s="42">
        <v>0</v>
      </c>
      <c r="AA11" s="45">
        <v>61</v>
      </c>
      <c r="AB11" s="45">
        <v>73</v>
      </c>
      <c r="AC11" s="44">
        <v>134</v>
      </c>
      <c r="AD11" s="41">
        <v>56</v>
      </c>
      <c r="AE11" s="41">
        <v>70</v>
      </c>
      <c r="AF11" s="41">
        <v>0</v>
      </c>
      <c r="AG11" s="41">
        <v>0</v>
      </c>
      <c r="AH11" s="41">
        <v>6</v>
      </c>
      <c r="AI11" s="41">
        <v>0</v>
      </c>
      <c r="AJ11" s="41">
        <v>0</v>
      </c>
      <c r="AK11" s="41">
        <v>2</v>
      </c>
      <c r="AL11" s="46">
        <v>134</v>
      </c>
      <c r="AM11" s="46">
        <v>0</v>
      </c>
    </row>
    <row r="12" spans="1:39" ht="48">
      <c r="A12" s="40" t="s">
        <v>357</v>
      </c>
      <c r="B12" s="47" t="s">
        <v>358</v>
      </c>
      <c r="C12" t="s">
        <v>4912</v>
      </c>
      <c r="D12" t="s">
        <v>361</v>
      </c>
      <c r="E12" t="s">
        <v>344</v>
      </c>
      <c r="F12" t="s">
        <v>13014</v>
      </c>
      <c r="G12" t="s">
        <v>4914</v>
      </c>
      <c r="H12" t="str">
        <f>INDEX(CountyList!A:A, MATCH(MID(A12, 3, 3), CountyList!B:B, 0))</f>
        <v>Morgan</v>
      </c>
      <c r="I12" s="38">
        <v>1</v>
      </c>
      <c r="J12" s="38">
        <v>14</v>
      </c>
      <c r="K12" s="39">
        <v>24</v>
      </c>
      <c r="L12" s="39">
        <v>10</v>
      </c>
      <c r="M12" s="39">
        <v>5</v>
      </c>
      <c r="N12" s="39">
        <v>8</v>
      </c>
      <c r="O12" s="39">
        <v>6</v>
      </c>
      <c r="P12" s="39">
        <v>9</v>
      </c>
      <c r="Q12" s="39">
        <v>4</v>
      </c>
      <c r="R12" s="39">
        <v>8</v>
      </c>
      <c r="S12" s="39">
        <v>6</v>
      </c>
      <c r="T12" s="39">
        <v>8</v>
      </c>
      <c r="U12" s="39">
        <v>4</v>
      </c>
      <c r="V12" s="39">
        <v>8</v>
      </c>
      <c r="W12" s="39">
        <v>7</v>
      </c>
      <c r="X12" s="39">
        <v>3</v>
      </c>
      <c r="Y12" s="43">
        <v>0</v>
      </c>
      <c r="Z12" s="42">
        <v>0</v>
      </c>
      <c r="AA12" s="45">
        <v>50</v>
      </c>
      <c r="AB12" s="45">
        <v>60</v>
      </c>
      <c r="AC12" s="44">
        <v>110</v>
      </c>
      <c r="AD12" s="41">
        <v>49</v>
      </c>
      <c r="AE12" s="41">
        <v>54</v>
      </c>
      <c r="AF12" s="41">
        <v>0</v>
      </c>
      <c r="AG12" s="41">
        <v>2</v>
      </c>
      <c r="AH12" s="41">
        <v>1</v>
      </c>
      <c r="AI12" s="41">
        <v>0</v>
      </c>
      <c r="AJ12" s="41">
        <v>0</v>
      </c>
      <c r="AK12" s="41">
        <v>4</v>
      </c>
      <c r="AL12" s="46">
        <v>88</v>
      </c>
      <c r="AM12" s="46">
        <v>22</v>
      </c>
    </row>
    <row r="13" spans="1:39" ht="64">
      <c r="A13" s="40" t="s">
        <v>362</v>
      </c>
      <c r="B13" s="47" t="s">
        <v>363</v>
      </c>
      <c r="C13" t="s">
        <v>13274</v>
      </c>
      <c r="D13" t="s">
        <v>13275</v>
      </c>
      <c r="E13" t="s">
        <v>366</v>
      </c>
      <c r="F13" t="s">
        <v>13276</v>
      </c>
      <c r="G13" t="s">
        <v>4917</v>
      </c>
      <c r="H13" t="str">
        <f>INDEX(CountyList!A:A, MATCH(MID(A13, 3, 3), CountyList!B:B, 0))</f>
        <v>Pike</v>
      </c>
      <c r="I13" s="38">
        <v>1</v>
      </c>
      <c r="J13" s="38">
        <v>3</v>
      </c>
      <c r="K13" s="39">
        <v>0</v>
      </c>
      <c r="L13" s="39">
        <v>0</v>
      </c>
      <c r="M13" s="39">
        <v>2</v>
      </c>
      <c r="N13" s="39">
        <v>1</v>
      </c>
      <c r="O13" s="39">
        <v>4</v>
      </c>
      <c r="P13" s="39">
        <v>2</v>
      </c>
      <c r="Q13" s="39">
        <v>2</v>
      </c>
      <c r="R13" s="39">
        <v>1</v>
      </c>
      <c r="S13" s="39">
        <v>0</v>
      </c>
      <c r="T13" s="39">
        <v>2</v>
      </c>
      <c r="U13" s="39">
        <v>0</v>
      </c>
      <c r="V13" s="39">
        <v>0</v>
      </c>
      <c r="W13" s="39">
        <v>0</v>
      </c>
      <c r="X13" s="39">
        <v>0</v>
      </c>
      <c r="Y13" s="43">
        <v>3</v>
      </c>
      <c r="Z13" s="42">
        <v>0</v>
      </c>
      <c r="AA13" s="45">
        <v>10</v>
      </c>
      <c r="AB13" s="45">
        <v>7</v>
      </c>
      <c r="AC13" s="44">
        <v>17</v>
      </c>
      <c r="AD13" s="41">
        <v>9</v>
      </c>
      <c r="AE13" s="41">
        <v>7</v>
      </c>
      <c r="AF13" s="41">
        <v>0</v>
      </c>
      <c r="AG13" s="41">
        <v>0</v>
      </c>
      <c r="AH13" s="41">
        <v>0</v>
      </c>
      <c r="AI13" s="41">
        <v>1</v>
      </c>
      <c r="AJ13" s="41">
        <v>0</v>
      </c>
      <c r="AK13" s="41">
        <v>0</v>
      </c>
      <c r="AL13" s="46">
        <v>14</v>
      </c>
      <c r="AM13" s="46">
        <v>0</v>
      </c>
    </row>
    <row r="14" spans="1:39" ht="48">
      <c r="A14" s="40" t="s">
        <v>368</v>
      </c>
      <c r="B14" s="47" t="s">
        <v>369</v>
      </c>
      <c r="C14" t="s">
        <v>13277</v>
      </c>
      <c r="D14" t="s">
        <v>372</v>
      </c>
      <c r="E14" t="s">
        <v>373</v>
      </c>
      <c r="F14" t="s">
        <v>11914</v>
      </c>
      <c r="G14" t="s">
        <v>11915</v>
      </c>
      <c r="H14" t="str">
        <f>INDEX(CountyList!A:A, MATCH(MID(A14, 3, 3), CountyList!B:B, 0))</f>
        <v>Christian</v>
      </c>
      <c r="I14" s="38">
        <v>1</v>
      </c>
      <c r="J14" s="38">
        <v>10</v>
      </c>
      <c r="K14" s="39">
        <v>38</v>
      </c>
      <c r="L14" s="39">
        <v>19</v>
      </c>
      <c r="M14" s="39">
        <v>19</v>
      </c>
      <c r="N14" s="39">
        <v>18</v>
      </c>
      <c r="O14" s="39">
        <v>15</v>
      </c>
      <c r="P14" s="39">
        <v>9</v>
      </c>
      <c r="Q14" s="39">
        <v>12</v>
      </c>
      <c r="R14" s="39">
        <v>19</v>
      </c>
      <c r="S14" s="39">
        <v>9</v>
      </c>
      <c r="T14" s="39">
        <v>7</v>
      </c>
      <c r="U14" s="39">
        <v>0</v>
      </c>
      <c r="V14" s="39">
        <v>0</v>
      </c>
      <c r="W14" s="39">
        <v>0</v>
      </c>
      <c r="X14" s="39">
        <v>0</v>
      </c>
      <c r="Y14" s="43">
        <v>0</v>
      </c>
      <c r="Z14" s="42">
        <v>0</v>
      </c>
      <c r="AA14" s="45">
        <v>85</v>
      </c>
      <c r="AB14" s="45">
        <v>80</v>
      </c>
      <c r="AC14" s="44">
        <v>165</v>
      </c>
      <c r="AD14" s="41">
        <v>83</v>
      </c>
      <c r="AE14" s="41">
        <v>80</v>
      </c>
      <c r="AF14" s="41">
        <v>1</v>
      </c>
      <c r="AG14" s="41">
        <v>0</v>
      </c>
      <c r="AH14" s="41">
        <v>1</v>
      </c>
      <c r="AI14" s="41">
        <v>0</v>
      </c>
      <c r="AJ14" s="41">
        <v>0</v>
      </c>
      <c r="AK14" s="41">
        <v>0</v>
      </c>
      <c r="AL14" s="46">
        <v>165</v>
      </c>
      <c r="AM14" s="46">
        <v>0</v>
      </c>
    </row>
    <row r="15" spans="1:39" ht="64">
      <c r="A15" s="40" t="s">
        <v>375</v>
      </c>
      <c r="B15" s="47" t="s">
        <v>11917</v>
      </c>
      <c r="C15" t="s">
        <v>11918</v>
      </c>
      <c r="D15" t="s">
        <v>11919</v>
      </c>
      <c r="E15" t="s">
        <v>373</v>
      </c>
      <c r="F15" t="s">
        <v>11920</v>
      </c>
      <c r="G15" t="s">
        <v>4921</v>
      </c>
      <c r="H15" t="str">
        <f>INDEX(CountyList!A:A, MATCH(MID(A15, 3, 3), CountyList!B:B, 0))</f>
        <v>Christian</v>
      </c>
      <c r="I15" s="38">
        <v>1</v>
      </c>
      <c r="J15" s="38">
        <v>5</v>
      </c>
      <c r="K15" s="39">
        <v>9</v>
      </c>
      <c r="L15" s="39">
        <v>6</v>
      </c>
      <c r="M15" s="39">
        <v>3</v>
      </c>
      <c r="N15" s="39">
        <v>4</v>
      </c>
      <c r="O15" s="39">
        <v>7</v>
      </c>
      <c r="P15" s="39">
        <v>2</v>
      </c>
      <c r="Q15" s="39">
        <v>1</v>
      </c>
      <c r="R15" s="39">
        <v>3</v>
      </c>
      <c r="S15" s="39">
        <v>8</v>
      </c>
      <c r="T15" s="39">
        <v>5</v>
      </c>
      <c r="U15" s="39">
        <v>6</v>
      </c>
      <c r="V15" s="39">
        <v>2</v>
      </c>
      <c r="W15" s="39">
        <v>2</v>
      </c>
      <c r="X15" s="39">
        <v>4</v>
      </c>
      <c r="Y15" s="43">
        <v>0</v>
      </c>
      <c r="Z15" s="42">
        <v>0</v>
      </c>
      <c r="AA15" s="45">
        <v>26</v>
      </c>
      <c r="AB15" s="45">
        <v>36</v>
      </c>
      <c r="AC15" s="44">
        <v>62</v>
      </c>
      <c r="AD15" s="41">
        <v>25</v>
      </c>
      <c r="AE15" s="41">
        <v>30</v>
      </c>
      <c r="AF15" s="41">
        <v>2</v>
      </c>
      <c r="AG15" s="41">
        <v>0</v>
      </c>
      <c r="AH15" s="41">
        <v>4</v>
      </c>
      <c r="AI15" s="41">
        <v>0</v>
      </c>
      <c r="AJ15" s="41">
        <v>0</v>
      </c>
      <c r="AK15" s="41">
        <v>1</v>
      </c>
      <c r="AL15" s="46">
        <v>48</v>
      </c>
      <c r="AM15" s="46">
        <v>14</v>
      </c>
    </row>
    <row r="16" spans="1:39" ht="48">
      <c r="A16" s="40" t="s">
        <v>382</v>
      </c>
      <c r="B16" s="47" t="s">
        <v>319</v>
      </c>
      <c r="C16" t="s">
        <v>8669</v>
      </c>
      <c r="D16" t="s">
        <v>385</v>
      </c>
      <c r="E16" t="s">
        <v>386</v>
      </c>
      <c r="F16" t="s">
        <v>11922</v>
      </c>
      <c r="G16" t="s">
        <v>4924</v>
      </c>
      <c r="H16" t="str">
        <f>INDEX(CountyList!A:A, MATCH(MID(A16, 3, 3), CountyList!B:B, 0))</f>
        <v>Christian</v>
      </c>
      <c r="I16" s="38">
        <v>2</v>
      </c>
      <c r="J16" s="38">
        <v>7</v>
      </c>
      <c r="K16" s="39">
        <v>0</v>
      </c>
      <c r="L16" s="39">
        <v>21</v>
      </c>
      <c r="M16" s="39">
        <v>28</v>
      </c>
      <c r="N16" s="39">
        <v>26</v>
      </c>
      <c r="O16" s="39">
        <v>23</v>
      </c>
      <c r="P16" s="39">
        <v>16</v>
      </c>
      <c r="Q16" s="39">
        <v>10</v>
      </c>
      <c r="R16" s="39">
        <v>0</v>
      </c>
      <c r="S16" s="39">
        <v>0</v>
      </c>
      <c r="T16" s="39">
        <v>0</v>
      </c>
      <c r="U16" s="39">
        <v>0</v>
      </c>
      <c r="V16" s="39">
        <v>0</v>
      </c>
      <c r="W16" s="39">
        <v>0</v>
      </c>
      <c r="X16" s="39">
        <v>0</v>
      </c>
      <c r="Y16" s="43">
        <v>0</v>
      </c>
      <c r="Z16" s="42">
        <v>0</v>
      </c>
      <c r="AA16" s="45">
        <v>60</v>
      </c>
      <c r="AB16" s="45">
        <v>64</v>
      </c>
      <c r="AC16" s="44">
        <v>124</v>
      </c>
      <c r="AD16" s="41">
        <v>60</v>
      </c>
      <c r="AE16" s="41">
        <v>61</v>
      </c>
      <c r="AF16" s="41">
        <v>0</v>
      </c>
      <c r="AG16" s="41">
        <v>0</v>
      </c>
      <c r="AH16" s="41">
        <v>0</v>
      </c>
      <c r="AI16" s="41">
        <v>0</v>
      </c>
      <c r="AJ16" s="41">
        <v>0</v>
      </c>
      <c r="AK16" s="41">
        <v>3</v>
      </c>
      <c r="AL16" s="46">
        <v>124</v>
      </c>
      <c r="AM16" s="46">
        <v>0</v>
      </c>
    </row>
    <row r="17" spans="1:39" ht="48">
      <c r="A17" s="40" t="s">
        <v>388</v>
      </c>
      <c r="B17" s="47" t="s">
        <v>389</v>
      </c>
      <c r="C17" t="s">
        <v>8672</v>
      </c>
      <c r="D17" t="s">
        <v>392</v>
      </c>
      <c r="E17" t="s">
        <v>386</v>
      </c>
      <c r="F17" t="s">
        <v>11924</v>
      </c>
      <c r="G17" t="s">
        <v>4927</v>
      </c>
      <c r="H17" t="str">
        <f>INDEX(CountyList!A:A, MATCH(MID(A17, 3, 3), CountyList!B:B, 0))</f>
        <v>Christian</v>
      </c>
      <c r="I17" s="38">
        <v>2</v>
      </c>
      <c r="J17" s="38">
        <v>10</v>
      </c>
      <c r="K17" s="39">
        <v>34</v>
      </c>
      <c r="L17" s="39">
        <v>23</v>
      </c>
      <c r="M17" s="39">
        <v>27</v>
      </c>
      <c r="N17" s="39">
        <v>24</v>
      </c>
      <c r="O17" s="39">
        <v>22</v>
      </c>
      <c r="P17" s="39">
        <v>19</v>
      </c>
      <c r="Q17" s="39">
        <v>12</v>
      </c>
      <c r="R17" s="39">
        <v>8</v>
      </c>
      <c r="S17" s="39">
        <v>10</v>
      </c>
      <c r="T17" s="39">
        <v>4</v>
      </c>
      <c r="U17" s="39">
        <v>0</v>
      </c>
      <c r="V17" s="39">
        <v>1</v>
      </c>
      <c r="W17" s="39">
        <v>3</v>
      </c>
      <c r="X17" s="39">
        <v>1</v>
      </c>
      <c r="Y17" s="43">
        <v>14</v>
      </c>
      <c r="Z17" s="42">
        <v>1</v>
      </c>
      <c r="AA17" s="45">
        <v>91</v>
      </c>
      <c r="AB17" s="45">
        <v>114</v>
      </c>
      <c r="AC17" s="44">
        <v>205</v>
      </c>
      <c r="AD17" s="41">
        <v>87</v>
      </c>
      <c r="AE17" s="41">
        <v>109</v>
      </c>
      <c r="AF17" s="41">
        <v>1</v>
      </c>
      <c r="AG17" s="41">
        <v>0</v>
      </c>
      <c r="AH17" s="41">
        <v>5</v>
      </c>
      <c r="AI17" s="41">
        <v>2</v>
      </c>
      <c r="AJ17" s="41">
        <v>1</v>
      </c>
      <c r="AK17" s="41">
        <v>0</v>
      </c>
      <c r="AL17" s="46">
        <v>183</v>
      </c>
      <c r="AM17" s="46">
        <v>5</v>
      </c>
    </row>
    <row r="18" spans="1:39" ht="64">
      <c r="A18" s="40" t="s">
        <v>393</v>
      </c>
      <c r="B18" s="47" t="s">
        <v>394</v>
      </c>
      <c r="C18" t="s">
        <v>4928</v>
      </c>
      <c r="D18" t="s">
        <v>397</v>
      </c>
      <c r="E18" t="s">
        <v>398</v>
      </c>
      <c r="F18" t="s">
        <v>11381</v>
      </c>
      <c r="G18" t="s">
        <v>13278</v>
      </c>
      <c r="H18" t="str">
        <f>INDEX(CountyList!A:A, MATCH(MID(A18, 3, 3), CountyList!B:B, 0))</f>
        <v>Effingham</v>
      </c>
      <c r="I18" s="38">
        <v>2</v>
      </c>
      <c r="J18" s="38">
        <v>11</v>
      </c>
      <c r="K18" s="39">
        <v>0</v>
      </c>
      <c r="L18" s="39">
        <v>21</v>
      </c>
      <c r="M18" s="39">
        <v>20</v>
      </c>
      <c r="N18" s="39">
        <v>16</v>
      </c>
      <c r="O18" s="39">
        <v>20</v>
      </c>
      <c r="P18" s="39">
        <v>20</v>
      </c>
      <c r="Q18" s="39">
        <v>15</v>
      </c>
      <c r="R18" s="39">
        <v>17</v>
      </c>
      <c r="S18" s="39">
        <v>12</v>
      </c>
      <c r="T18" s="39">
        <v>5</v>
      </c>
      <c r="U18" s="39">
        <v>0</v>
      </c>
      <c r="V18" s="39">
        <v>0</v>
      </c>
      <c r="W18" s="39">
        <v>0</v>
      </c>
      <c r="X18" s="39">
        <v>0</v>
      </c>
      <c r="Y18" s="43">
        <v>0</v>
      </c>
      <c r="Z18" s="42">
        <v>0</v>
      </c>
      <c r="AA18" s="45">
        <v>69</v>
      </c>
      <c r="AB18" s="45">
        <v>77</v>
      </c>
      <c r="AC18" s="44">
        <v>146</v>
      </c>
      <c r="AD18" s="41">
        <v>69</v>
      </c>
      <c r="AE18" s="41">
        <v>75</v>
      </c>
      <c r="AF18" s="41">
        <v>1</v>
      </c>
      <c r="AG18" s="41">
        <v>1</v>
      </c>
      <c r="AH18" s="41">
        <v>0</v>
      </c>
      <c r="AI18" s="41">
        <v>0</v>
      </c>
      <c r="AJ18" s="41">
        <v>0</v>
      </c>
      <c r="AK18" s="41">
        <v>0</v>
      </c>
      <c r="AL18" s="46">
        <v>146</v>
      </c>
      <c r="AM18" s="46">
        <v>0</v>
      </c>
    </row>
    <row r="19" spans="1:39" ht="48">
      <c r="A19" s="40" t="s">
        <v>400</v>
      </c>
      <c r="B19" s="47" t="s">
        <v>401</v>
      </c>
      <c r="C19" t="s">
        <v>8715</v>
      </c>
      <c r="D19" t="s">
        <v>404</v>
      </c>
      <c r="E19" t="s">
        <v>141</v>
      </c>
      <c r="F19" t="s">
        <v>11382</v>
      </c>
      <c r="G19" t="s">
        <v>4933</v>
      </c>
      <c r="H19" t="str">
        <f>INDEX(CountyList!A:A, MATCH(MID(A19, 3, 3), CountyList!B:B, 0))</f>
        <v>Effingham</v>
      </c>
      <c r="I19" s="38">
        <v>2</v>
      </c>
      <c r="J19" s="38">
        <v>12.5</v>
      </c>
      <c r="K19" s="39">
        <v>47</v>
      </c>
      <c r="L19" s="39">
        <v>26</v>
      </c>
      <c r="M19" s="39">
        <v>18</v>
      </c>
      <c r="N19" s="39">
        <v>16</v>
      </c>
      <c r="O19" s="39">
        <v>21</v>
      </c>
      <c r="P19" s="39">
        <v>12</v>
      </c>
      <c r="Q19" s="39">
        <v>12</v>
      </c>
      <c r="R19" s="39">
        <v>19</v>
      </c>
      <c r="S19" s="39">
        <v>16</v>
      </c>
      <c r="T19" s="39">
        <v>8</v>
      </c>
      <c r="U19" s="39">
        <v>0</v>
      </c>
      <c r="V19" s="39">
        <v>0</v>
      </c>
      <c r="W19" s="39">
        <v>0</v>
      </c>
      <c r="X19" s="39">
        <v>0</v>
      </c>
      <c r="Y19" s="43">
        <v>13</v>
      </c>
      <c r="Z19" s="42">
        <v>0</v>
      </c>
      <c r="AA19" s="45">
        <v>85</v>
      </c>
      <c r="AB19" s="45">
        <v>123</v>
      </c>
      <c r="AC19" s="44">
        <v>208</v>
      </c>
      <c r="AD19" s="41">
        <v>84</v>
      </c>
      <c r="AE19" s="41">
        <v>118</v>
      </c>
      <c r="AF19" s="41">
        <v>4</v>
      </c>
      <c r="AG19" s="41">
        <v>0</v>
      </c>
      <c r="AH19" s="41">
        <v>0</v>
      </c>
      <c r="AI19" s="41">
        <v>0</v>
      </c>
      <c r="AJ19" s="41">
        <v>0</v>
      </c>
      <c r="AK19" s="41">
        <v>2</v>
      </c>
      <c r="AL19" s="46">
        <v>195</v>
      </c>
      <c r="AM19" s="46">
        <v>0</v>
      </c>
    </row>
    <row r="20" spans="1:39" ht="64">
      <c r="A20" s="40" t="s">
        <v>406</v>
      </c>
      <c r="B20" s="47" t="s">
        <v>407</v>
      </c>
      <c r="C20" t="s">
        <v>4934</v>
      </c>
      <c r="D20" t="s">
        <v>410</v>
      </c>
      <c r="E20" t="s">
        <v>141</v>
      </c>
      <c r="F20" t="s">
        <v>11383</v>
      </c>
      <c r="G20" t="s">
        <v>4936</v>
      </c>
      <c r="H20" t="str">
        <f>INDEX(CountyList!A:A, MATCH(MID(A20, 3, 3), CountyList!B:B, 0))</f>
        <v>Effingham</v>
      </c>
      <c r="I20" s="38">
        <v>0</v>
      </c>
      <c r="J20" s="38">
        <v>9.5</v>
      </c>
      <c r="K20" s="39">
        <v>0</v>
      </c>
      <c r="L20" s="39">
        <v>0</v>
      </c>
      <c r="M20" s="39">
        <v>0</v>
      </c>
      <c r="N20" s="39">
        <v>0</v>
      </c>
      <c r="O20" s="39">
        <v>0</v>
      </c>
      <c r="P20" s="39">
        <v>0</v>
      </c>
      <c r="Q20" s="39">
        <v>0</v>
      </c>
      <c r="R20" s="39">
        <v>0</v>
      </c>
      <c r="S20" s="39">
        <v>0</v>
      </c>
      <c r="T20" s="39">
        <v>0</v>
      </c>
      <c r="U20" s="39">
        <v>46</v>
      </c>
      <c r="V20" s="39">
        <v>50</v>
      </c>
      <c r="W20" s="39">
        <v>39</v>
      </c>
      <c r="X20" s="39">
        <v>39</v>
      </c>
      <c r="Y20" s="43">
        <v>0</v>
      </c>
      <c r="Z20" s="42">
        <v>16</v>
      </c>
      <c r="AA20" s="45">
        <v>96</v>
      </c>
      <c r="AB20" s="45">
        <v>93</v>
      </c>
      <c r="AC20" s="44">
        <v>189</v>
      </c>
      <c r="AD20" s="41">
        <v>9</v>
      </c>
      <c r="AE20" s="41">
        <v>5</v>
      </c>
      <c r="AF20" s="41">
        <v>1</v>
      </c>
      <c r="AG20" s="41">
        <v>0</v>
      </c>
      <c r="AH20" s="41">
        <v>7</v>
      </c>
      <c r="AI20" s="41">
        <v>2</v>
      </c>
      <c r="AJ20" s="41">
        <v>1</v>
      </c>
      <c r="AK20" s="41">
        <v>164</v>
      </c>
      <c r="AL20" s="46">
        <v>0</v>
      </c>
      <c r="AM20" s="46">
        <v>174</v>
      </c>
    </row>
    <row r="21" spans="1:39" ht="64">
      <c r="A21" s="40" t="s">
        <v>411</v>
      </c>
      <c r="B21" s="47" t="s">
        <v>412</v>
      </c>
      <c r="C21" t="s">
        <v>13279</v>
      </c>
      <c r="D21" t="s">
        <v>415</v>
      </c>
      <c r="E21" t="s">
        <v>141</v>
      </c>
      <c r="F21" t="s">
        <v>11384</v>
      </c>
      <c r="G21" t="s">
        <v>11385</v>
      </c>
      <c r="H21" t="str">
        <f>INDEX(CountyList!A:A, MATCH(MID(A21, 3, 3), CountyList!B:B, 0))</f>
        <v>Effingham</v>
      </c>
      <c r="I21" s="38">
        <v>1</v>
      </c>
      <c r="J21" s="38">
        <v>25</v>
      </c>
      <c r="K21" s="39">
        <v>67</v>
      </c>
      <c r="L21" s="39">
        <v>42</v>
      </c>
      <c r="M21" s="39">
        <v>41</v>
      </c>
      <c r="N21" s="39">
        <v>34</v>
      </c>
      <c r="O21" s="39">
        <v>31</v>
      </c>
      <c r="P21" s="39">
        <v>34</v>
      </c>
      <c r="Q21" s="39">
        <v>31</v>
      </c>
      <c r="R21" s="39">
        <v>33</v>
      </c>
      <c r="S21" s="39">
        <v>35</v>
      </c>
      <c r="T21" s="39">
        <v>43</v>
      </c>
      <c r="U21" s="39">
        <v>0</v>
      </c>
      <c r="V21" s="39">
        <v>0</v>
      </c>
      <c r="W21" s="39">
        <v>0</v>
      </c>
      <c r="X21" s="39">
        <v>0</v>
      </c>
      <c r="Y21" s="43">
        <v>31</v>
      </c>
      <c r="Z21" s="42">
        <v>0</v>
      </c>
      <c r="AA21" s="45">
        <v>223</v>
      </c>
      <c r="AB21" s="45">
        <v>199</v>
      </c>
      <c r="AC21" s="44">
        <v>422</v>
      </c>
      <c r="AD21" s="41">
        <v>209</v>
      </c>
      <c r="AE21" s="41">
        <v>186</v>
      </c>
      <c r="AF21" s="41">
        <v>6</v>
      </c>
      <c r="AG21" s="41">
        <v>0</v>
      </c>
      <c r="AH21" s="41">
        <v>8</v>
      </c>
      <c r="AI21" s="41">
        <v>0</v>
      </c>
      <c r="AJ21" s="41">
        <v>0</v>
      </c>
      <c r="AK21" s="41">
        <v>13</v>
      </c>
      <c r="AL21" s="46">
        <v>391</v>
      </c>
      <c r="AM21" s="46">
        <v>0</v>
      </c>
    </row>
    <row r="22" spans="1:39" ht="48">
      <c r="A22" s="40" t="s">
        <v>416</v>
      </c>
      <c r="B22" s="47" t="s">
        <v>417</v>
      </c>
      <c r="C22" t="s">
        <v>11386</v>
      </c>
      <c r="D22" t="s">
        <v>421</v>
      </c>
      <c r="E22" t="s">
        <v>422</v>
      </c>
      <c r="F22" t="s">
        <v>11387</v>
      </c>
      <c r="G22" t="s">
        <v>4942</v>
      </c>
      <c r="H22" t="str">
        <f>INDEX(CountyList!A:A, MATCH(MID(A22, 3, 3), CountyList!B:B, 0))</f>
        <v>Fayette</v>
      </c>
      <c r="I22" s="38">
        <v>0</v>
      </c>
      <c r="J22" s="38">
        <v>5</v>
      </c>
      <c r="K22" s="39">
        <v>26</v>
      </c>
      <c r="L22" s="39">
        <v>5</v>
      </c>
      <c r="M22" s="39">
        <v>7</v>
      </c>
      <c r="N22" s="39">
        <v>5</v>
      </c>
      <c r="O22" s="39">
        <v>11</v>
      </c>
      <c r="P22" s="39">
        <v>8</v>
      </c>
      <c r="Q22" s="39">
        <v>6</v>
      </c>
      <c r="R22" s="39">
        <v>14</v>
      </c>
      <c r="S22" s="39">
        <v>5</v>
      </c>
      <c r="T22" s="39">
        <v>2</v>
      </c>
      <c r="U22" s="39">
        <v>0</v>
      </c>
      <c r="V22" s="39">
        <v>0</v>
      </c>
      <c r="W22" s="39">
        <v>0</v>
      </c>
      <c r="X22" s="39">
        <v>0</v>
      </c>
      <c r="Y22" s="43">
        <v>0</v>
      </c>
      <c r="Z22" s="42">
        <v>0</v>
      </c>
      <c r="AA22" s="45">
        <v>41</v>
      </c>
      <c r="AB22" s="45">
        <v>48</v>
      </c>
      <c r="AC22" s="44">
        <v>89</v>
      </c>
      <c r="AD22" s="41">
        <v>37</v>
      </c>
      <c r="AE22" s="41">
        <v>46</v>
      </c>
      <c r="AF22" s="41">
        <v>0</v>
      </c>
      <c r="AG22" s="41">
        <v>0</v>
      </c>
      <c r="AH22" s="41">
        <v>0</v>
      </c>
      <c r="AI22" s="41">
        <v>0</v>
      </c>
      <c r="AJ22" s="41">
        <v>0</v>
      </c>
      <c r="AK22" s="41">
        <v>6</v>
      </c>
      <c r="AL22" s="46">
        <v>89</v>
      </c>
      <c r="AM22" s="46">
        <v>0</v>
      </c>
    </row>
    <row r="23" spans="1:39" ht="48">
      <c r="A23" s="40" t="s">
        <v>424</v>
      </c>
      <c r="B23" s="47" t="s">
        <v>425</v>
      </c>
      <c r="C23" t="s">
        <v>13280</v>
      </c>
      <c r="D23" t="s">
        <v>428</v>
      </c>
      <c r="E23" t="s">
        <v>429</v>
      </c>
      <c r="F23" t="s">
        <v>11388</v>
      </c>
      <c r="G23" t="s">
        <v>4945</v>
      </c>
      <c r="H23" t="str">
        <f>INDEX(CountyList!A:A, MATCH(MID(A23, 3, 3), CountyList!B:B, 0))</f>
        <v>Fayette</v>
      </c>
      <c r="I23" s="38">
        <v>0</v>
      </c>
      <c r="J23" s="38">
        <v>5</v>
      </c>
      <c r="K23" s="39">
        <v>15</v>
      </c>
      <c r="L23" s="39">
        <v>8</v>
      </c>
      <c r="M23" s="39">
        <v>3</v>
      </c>
      <c r="N23" s="39">
        <v>5</v>
      </c>
      <c r="O23" s="39">
        <v>5</v>
      </c>
      <c r="P23" s="39">
        <v>2</v>
      </c>
      <c r="Q23" s="39">
        <v>4</v>
      </c>
      <c r="R23" s="39">
        <v>6</v>
      </c>
      <c r="S23" s="39">
        <v>2</v>
      </c>
      <c r="T23" s="39">
        <v>2</v>
      </c>
      <c r="U23" s="39">
        <v>0</v>
      </c>
      <c r="V23" s="39">
        <v>0</v>
      </c>
      <c r="W23" s="39">
        <v>0</v>
      </c>
      <c r="X23" s="39">
        <v>0</v>
      </c>
      <c r="Y23" s="43">
        <v>0</v>
      </c>
      <c r="Z23" s="42">
        <v>0</v>
      </c>
      <c r="AA23" s="45">
        <v>30</v>
      </c>
      <c r="AB23" s="45">
        <v>22</v>
      </c>
      <c r="AC23" s="44">
        <v>52</v>
      </c>
      <c r="AD23" s="41">
        <v>29</v>
      </c>
      <c r="AE23" s="41">
        <v>22</v>
      </c>
      <c r="AF23" s="41">
        <v>0</v>
      </c>
      <c r="AG23" s="41">
        <v>0</v>
      </c>
      <c r="AH23" s="41">
        <v>1</v>
      </c>
      <c r="AI23" s="41">
        <v>0</v>
      </c>
      <c r="AJ23" s="41">
        <v>0</v>
      </c>
      <c r="AK23" s="41">
        <v>0</v>
      </c>
      <c r="AL23" s="46">
        <v>52</v>
      </c>
      <c r="AM23" s="46">
        <v>0</v>
      </c>
    </row>
    <row r="24" spans="1:39" ht="48">
      <c r="A24" s="40" t="s">
        <v>431</v>
      </c>
      <c r="B24" s="47" t="s">
        <v>432</v>
      </c>
      <c r="C24" t="s">
        <v>8675</v>
      </c>
      <c r="D24" t="s">
        <v>435</v>
      </c>
      <c r="E24" t="s">
        <v>436</v>
      </c>
      <c r="F24" t="s">
        <v>11926</v>
      </c>
      <c r="G24" t="s">
        <v>4948</v>
      </c>
      <c r="H24" t="str">
        <f>INDEX(CountyList!A:A, MATCH(MID(A24, 3, 3), CountyList!B:B, 0))</f>
        <v>Montgomery</v>
      </c>
      <c r="I24" s="38">
        <v>1</v>
      </c>
      <c r="J24" s="38">
        <v>10</v>
      </c>
      <c r="K24" s="39">
        <v>10</v>
      </c>
      <c r="L24" s="39">
        <v>7</v>
      </c>
      <c r="M24" s="39">
        <v>11</v>
      </c>
      <c r="N24" s="39">
        <v>12</v>
      </c>
      <c r="O24" s="39">
        <v>9</v>
      </c>
      <c r="P24" s="39">
        <v>10</v>
      </c>
      <c r="Q24" s="39">
        <v>7</v>
      </c>
      <c r="R24" s="39">
        <v>7</v>
      </c>
      <c r="S24" s="39">
        <v>5</v>
      </c>
      <c r="T24" s="39">
        <v>4</v>
      </c>
      <c r="U24" s="39">
        <v>0</v>
      </c>
      <c r="V24" s="39">
        <v>0</v>
      </c>
      <c r="W24" s="39">
        <v>0</v>
      </c>
      <c r="X24" s="39">
        <v>0</v>
      </c>
      <c r="Y24" s="43">
        <v>6</v>
      </c>
      <c r="Z24" s="42">
        <v>0</v>
      </c>
      <c r="AA24" s="45">
        <v>44</v>
      </c>
      <c r="AB24" s="45">
        <v>44</v>
      </c>
      <c r="AC24" s="44">
        <v>88</v>
      </c>
      <c r="AD24" s="41">
        <v>43</v>
      </c>
      <c r="AE24" s="41">
        <v>43</v>
      </c>
      <c r="AF24" s="41">
        <v>0</v>
      </c>
      <c r="AG24" s="41">
        <v>0</v>
      </c>
      <c r="AH24" s="41">
        <v>0</v>
      </c>
      <c r="AI24" s="41">
        <v>0</v>
      </c>
      <c r="AJ24" s="41">
        <v>0</v>
      </c>
      <c r="AK24" s="41">
        <v>2</v>
      </c>
      <c r="AL24" s="46">
        <v>82</v>
      </c>
      <c r="AM24" s="46">
        <v>0</v>
      </c>
    </row>
    <row r="25" spans="1:39" ht="48">
      <c r="A25" s="40" t="s">
        <v>438</v>
      </c>
      <c r="B25" s="47" t="s">
        <v>439</v>
      </c>
      <c r="C25" t="s">
        <v>5704</v>
      </c>
      <c r="D25" t="s">
        <v>442</v>
      </c>
      <c r="E25" t="s">
        <v>443</v>
      </c>
      <c r="F25" t="s">
        <v>11928</v>
      </c>
      <c r="G25" t="s">
        <v>4951</v>
      </c>
      <c r="H25" t="str">
        <f>INDEX(CountyList!A:A, MATCH(MID(A25, 3, 3), CountyList!B:B, 0))</f>
        <v>Montgomery</v>
      </c>
      <c r="I25" s="38">
        <v>0</v>
      </c>
      <c r="J25" s="38">
        <v>7.5</v>
      </c>
      <c r="K25" s="39">
        <v>39</v>
      </c>
      <c r="L25" s="39">
        <v>12</v>
      </c>
      <c r="M25" s="39">
        <v>19</v>
      </c>
      <c r="N25" s="39">
        <v>14</v>
      </c>
      <c r="O25" s="39">
        <v>13</v>
      </c>
      <c r="P25" s="39">
        <v>18</v>
      </c>
      <c r="Q25" s="39">
        <v>9</v>
      </c>
      <c r="R25" s="39">
        <v>8</v>
      </c>
      <c r="S25" s="39">
        <v>10</v>
      </c>
      <c r="T25" s="39">
        <v>8</v>
      </c>
      <c r="U25" s="39">
        <v>0</v>
      </c>
      <c r="V25" s="39">
        <v>0</v>
      </c>
      <c r="W25" s="39">
        <v>0</v>
      </c>
      <c r="X25" s="39">
        <v>0</v>
      </c>
      <c r="Y25" s="43">
        <v>2</v>
      </c>
      <c r="Z25" s="42">
        <v>0</v>
      </c>
      <c r="AA25" s="45">
        <v>82</v>
      </c>
      <c r="AB25" s="45">
        <v>70</v>
      </c>
      <c r="AC25" s="44">
        <v>152</v>
      </c>
      <c r="AD25" s="41">
        <v>75</v>
      </c>
      <c r="AE25" s="41">
        <v>67</v>
      </c>
      <c r="AF25" s="41">
        <v>1</v>
      </c>
      <c r="AG25" s="41">
        <v>0</v>
      </c>
      <c r="AH25" s="41">
        <v>0</v>
      </c>
      <c r="AI25" s="41">
        <v>1</v>
      </c>
      <c r="AJ25" s="41">
        <v>0</v>
      </c>
      <c r="AK25" s="41">
        <v>8</v>
      </c>
      <c r="AL25" s="46">
        <v>150</v>
      </c>
      <c r="AM25" s="46">
        <v>0</v>
      </c>
    </row>
    <row r="26" spans="1:39" ht="48">
      <c r="A26" s="40" t="s">
        <v>445</v>
      </c>
      <c r="B26" s="47" t="s">
        <v>446</v>
      </c>
      <c r="C26" t="s">
        <v>7653</v>
      </c>
      <c r="D26" t="s">
        <v>7654</v>
      </c>
      <c r="E26" t="s">
        <v>450</v>
      </c>
      <c r="F26" t="s">
        <v>11389</v>
      </c>
      <c r="G26" t="s">
        <v>4954</v>
      </c>
      <c r="H26" t="str">
        <f>INDEX(CountyList!A:A, MATCH(MID(A26, 3, 3), CountyList!B:B, 0))</f>
        <v>Boone</v>
      </c>
      <c r="I26" s="38">
        <v>1</v>
      </c>
      <c r="J26" s="38">
        <v>10.7</v>
      </c>
      <c r="K26" s="39">
        <v>43</v>
      </c>
      <c r="L26" s="39">
        <v>19</v>
      </c>
      <c r="M26" s="39">
        <v>25</v>
      </c>
      <c r="N26" s="39">
        <v>26</v>
      </c>
      <c r="O26" s="39">
        <v>22</v>
      </c>
      <c r="P26" s="39">
        <v>18</v>
      </c>
      <c r="Q26" s="39">
        <v>16</v>
      </c>
      <c r="R26" s="39">
        <v>22</v>
      </c>
      <c r="S26" s="39">
        <v>15</v>
      </c>
      <c r="T26" s="39">
        <v>24</v>
      </c>
      <c r="U26" s="39">
        <v>0</v>
      </c>
      <c r="V26" s="39">
        <v>0</v>
      </c>
      <c r="W26" s="39">
        <v>0</v>
      </c>
      <c r="X26" s="39">
        <v>0</v>
      </c>
      <c r="Y26" s="43">
        <v>10</v>
      </c>
      <c r="Z26" s="42">
        <v>0</v>
      </c>
      <c r="AA26" s="45">
        <v>120</v>
      </c>
      <c r="AB26" s="45">
        <v>121</v>
      </c>
      <c r="AC26" s="44">
        <v>241</v>
      </c>
      <c r="AD26" s="41">
        <v>106</v>
      </c>
      <c r="AE26" s="41">
        <v>99</v>
      </c>
      <c r="AF26" s="41">
        <v>8</v>
      </c>
      <c r="AG26" s="41">
        <v>0</v>
      </c>
      <c r="AH26" s="41">
        <v>3</v>
      </c>
      <c r="AI26" s="41">
        <v>0</v>
      </c>
      <c r="AJ26" s="41">
        <v>0</v>
      </c>
      <c r="AK26" s="41">
        <v>25</v>
      </c>
      <c r="AL26" s="46">
        <v>230</v>
      </c>
      <c r="AM26" s="46">
        <v>0</v>
      </c>
    </row>
    <row r="27" spans="1:39" ht="48">
      <c r="A27" s="40" t="s">
        <v>11390</v>
      </c>
      <c r="B27" s="47" t="s">
        <v>915</v>
      </c>
      <c r="C27" t="s">
        <v>6838</v>
      </c>
      <c r="D27" t="s">
        <v>7658</v>
      </c>
      <c r="E27" t="s">
        <v>450</v>
      </c>
      <c r="F27" t="s">
        <v>11391</v>
      </c>
      <c r="G27" t="s">
        <v>11392</v>
      </c>
      <c r="H27" t="str">
        <f>INDEX(CountyList!A:A, MATCH(MID(A27, 3, 3), CountyList!B:B, 0))</f>
        <v>Boone</v>
      </c>
      <c r="I27" s="38">
        <v>1</v>
      </c>
      <c r="J27" s="38">
        <v>8</v>
      </c>
      <c r="K27" s="39">
        <v>14</v>
      </c>
      <c r="L27" s="39">
        <v>6</v>
      </c>
      <c r="M27" s="39">
        <v>11</v>
      </c>
      <c r="N27" s="39">
        <v>11</v>
      </c>
      <c r="O27" s="39">
        <v>9</v>
      </c>
      <c r="P27" s="39">
        <v>9</v>
      </c>
      <c r="Q27" s="39">
        <v>13</v>
      </c>
      <c r="R27" s="39">
        <v>7</v>
      </c>
      <c r="S27" s="39">
        <v>14</v>
      </c>
      <c r="T27" s="39">
        <v>15</v>
      </c>
      <c r="U27" s="39">
        <v>0</v>
      </c>
      <c r="V27" s="39">
        <v>0</v>
      </c>
      <c r="W27" s="39">
        <v>0</v>
      </c>
      <c r="X27" s="39">
        <v>0</v>
      </c>
      <c r="Y27" s="43">
        <v>7</v>
      </c>
      <c r="Z27" s="42">
        <v>0</v>
      </c>
      <c r="AA27" s="45">
        <v>47</v>
      </c>
      <c r="AB27" s="45">
        <v>69</v>
      </c>
      <c r="AC27" s="44">
        <v>116</v>
      </c>
      <c r="AD27" s="41">
        <v>31</v>
      </c>
      <c r="AE27" s="41">
        <v>34</v>
      </c>
      <c r="AF27" s="41">
        <v>31</v>
      </c>
      <c r="AG27" s="41">
        <v>0</v>
      </c>
      <c r="AH27" s="41">
        <v>0</v>
      </c>
      <c r="AI27" s="41">
        <v>2</v>
      </c>
      <c r="AJ27" s="41">
        <v>1</v>
      </c>
      <c r="AK27" s="41">
        <v>17</v>
      </c>
      <c r="AL27" s="46">
        <v>109</v>
      </c>
      <c r="AM27" s="46">
        <v>0</v>
      </c>
    </row>
    <row r="28" spans="1:39" ht="64">
      <c r="A28" s="40" t="s">
        <v>11393</v>
      </c>
      <c r="B28" s="47" t="s">
        <v>11394</v>
      </c>
      <c r="C28" t="s">
        <v>11395</v>
      </c>
      <c r="D28" t="s">
        <v>11396</v>
      </c>
      <c r="E28" t="s">
        <v>456</v>
      </c>
      <c r="F28" t="s">
        <v>11397</v>
      </c>
      <c r="G28" t="s">
        <v>11398</v>
      </c>
      <c r="H28" t="str">
        <f>INDEX(CountyList!A:A, MATCH(MID(A28, 3, 3), CountyList!B:B, 0))</f>
        <v>Winnebago</v>
      </c>
      <c r="I28" s="38">
        <v>1</v>
      </c>
      <c r="J28" s="38">
        <v>18</v>
      </c>
      <c r="K28" s="39">
        <v>41</v>
      </c>
      <c r="L28" s="39">
        <v>13</v>
      </c>
      <c r="M28" s="39">
        <v>19</v>
      </c>
      <c r="N28" s="39">
        <v>22</v>
      </c>
      <c r="O28" s="39">
        <v>20</v>
      </c>
      <c r="P28" s="39">
        <v>14</v>
      </c>
      <c r="Q28" s="39">
        <v>21</v>
      </c>
      <c r="R28" s="39">
        <v>8</v>
      </c>
      <c r="S28" s="39">
        <v>15</v>
      </c>
      <c r="T28" s="39">
        <v>17</v>
      </c>
      <c r="U28" s="39">
        <v>11</v>
      </c>
      <c r="V28" s="39">
        <v>6</v>
      </c>
      <c r="W28" s="39">
        <v>9</v>
      </c>
      <c r="X28" s="39">
        <v>12</v>
      </c>
      <c r="Y28" s="43">
        <v>0</v>
      </c>
      <c r="Z28" s="42">
        <v>0</v>
      </c>
      <c r="AA28" s="45">
        <v>113</v>
      </c>
      <c r="AB28" s="45">
        <v>115</v>
      </c>
      <c r="AC28" s="44">
        <v>228</v>
      </c>
      <c r="AD28" s="41">
        <v>68</v>
      </c>
      <c r="AE28" s="41">
        <v>70</v>
      </c>
      <c r="AF28" s="41">
        <v>18</v>
      </c>
      <c r="AG28" s="41">
        <v>0</v>
      </c>
      <c r="AH28" s="41">
        <v>2</v>
      </c>
      <c r="AI28" s="41">
        <v>52</v>
      </c>
      <c r="AJ28" s="41">
        <v>0</v>
      </c>
      <c r="AK28" s="41">
        <v>18</v>
      </c>
      <c r="AL28" s="46">
        <v>190</v>
      </c>
      <c r="AM28" s="46">
        <v>38</v>
      </c>
    </row>
    <row r="29" spans="1:39" ht="64">
      <c r="A29" s="40" t="s">
        <v>452</v>
      </c>
      <c r="B29" s="47" t="s">
        <v>453</v>
      </c>
      <c r="C29" t="s">
        <v>7662</v>
      </c>
      <c r="D29" t="s">
        <v>13281</v>
      </c>
      <c r="E29" t="s">
        <v>456</v>
      </c>
      <c r="F29" t="s">
        <v>11399</v>
      </c>
      <c r="G29" t="s">
        <v>4961</v>
      </c>
      <c r="H29" t="str">
        <f>INDEX(CountyList!A:A, MATCH(MID(A29, 3, 3), CountyList!B:B, 0))</f>
        <v>Winnebago</v>
      </c>
      <c r="I29" s="38">
        <v>3</v>
      </c>
      <c r="J29" s="38">
        <v>38.5</v>
      </c>
      <c r="K29" s="39">
        <v>0</v>
      </c>
      <c r="L29" s="39">
        <v>0</v>
      </c>
      <c r="M29" s="39">
        <v>0</v>
      </c>
      <c r="N29" s="39">
        <v>0</v>
      </c>
      <c r="O29" s="39">
        <v>0</v>
      </c>
      <c r="P29" s="39">
        <v>0</v>
      </c>
      <c r="Q29" s="39">
        <v>0</v>
      </c>
      <c r="R29" s="39">
        <v>0</v>
      </c>
      <c r="S29" s="39">
        <v>0</v>
      </c>
      <c r="T29" s="39">
        <v>0</v>
      </c>
      <c r="U29" s="39">
        <v>222</v>
      </c>
      <c r="V29" s="39">
        <v>245</v>
      </c>
      <c r="W29" s="39">
        <v>237</v>
      </c>
      <c r="X29" s="39">
        <v>252</v>
      </c>
      <c r="Y29" s="43">
        <v>0</v>
      </c>
      <c r="Z29" s="42">
        <v>0</v>
      </c>
      <c r="AA29" s="45">
        <v>470</v>
      </c>
      <c r="AB29" s="45">
        <v>486</v>
      </c>
      <c r="AC29" s="44">
        <v>956</v>
      </c>
      <c r="AD29" s="41">
        <v>377</v>
      </c>
      <c r="AE29" s="41">
        <v>384</v>
      </c>
      <c r="AF29" s="41">
        <v>136</v>
      </c>
      <c r="AG29" s="41">
        <v>0</v>
      </c>
      <c r="AH29" s="41">
        <v>35</v>
      </c>
      <c r="AI29" s="41">
        <v>24</v>
      </c>
      <c r="AJ29" s="41">
        <v>0</v>
      </c>
      <c r="AK29" s="41">
        <v>0</v>
      </c>
      <c r="AL29" s="46">
        <v>0</v>
      </c>
      <c r="AM29" s="46">
        <v>956</v>
      </c>
    </row>
    <row r="30" spans="1:39" ht="48">
      <c r="A30" s="40" t="s">
        <v>458</v>
      </c>
      <c r="B30" s="47" t="s">
        <v>459</v>
      </c>
      <c r="C30" t="s">
        <v>4962</v>
      </c>
      <c r="D30" t="s">
        <v>462</v>
      </c>
      <c r="E30" t="s">
        <v>456</v>
      </c>
      <c r="F30" t="s">
        <v>11400</v>
      </c>
      <c r="G30" t="s">
        <v>4964</v>
      </c>
      <c r="H30" t="str">
        <f>INDEX(CountyList!A:A, MATCH(MID(A30, 3, 3), CountyList!B:B, 0))</f>
        <v>Winnebago</v>
      </c>
      <c r="I30" s="38">
        <v>1</v>
      </c>
      <c r="J30" s="38">
        <v>34</v>
      </c>
      <c r="K30" s="39">
        <v>37</v>
      </c>
      <c r="L30" s="39">
        <v>38</v>
      </c>
      <c r="M30" s="39">
        <v>42</v>
      </c>
      <c r="N30" s="39">
        <v>32</v>
      </c>
      <c r="O30" s="39">
        <v>45</v>
      </c>
      <c r="P30" s="39">
        <v>47</v>
      </c>
      <c r="Q30" s="39">
        <v>41</v>
      </c>
      <c r="R30" s="39">
        <v>46</v>
      </c>
      <c r="S30" s="39">
        <v>43</v>
      </c>
      <c r="T30" s="39">
        <v>53</v>
      </c>
      <c r="U30" s="39">
        <v>0</v>
      </c>
      <c r="V30" s="39">
        <v>0</v>
      </c>
      <c r="W30" s="39">
        <v>0</v>
      </c>
      <c r="X30" s="39">
        <v>0</v>
      </c>
      <c r="Y30" s="43">
        <v>0</v>
      </c>
      <c r="Z30" s="42">
        <v>0</v>
      </c>
      <c r="AA30" s="45">
        <v>220</v>
      </c>
      <c r="AB30" s="45">
        <v>204</v>
      </c>
      <c r="AC30" s="44">
        <v>424</v>
      </c>
      <c r="AD30" s="41">
        <v>183</v>
      </c>
      <c r="AE30" s="41">
        <v>170</v>
      </c>
      <c r="AF30" s="41">
        <v>36</v>
      </c>
      <c r="AG30" s="41">
        <v>0</v>
      </c>
      <c r="AH30" s="41">
        <v>18</v>
      </c>
      <c r="AI30" s="41">
        <v>5</v>
      </c>
      <c r="AJ30" s="41">
        <v>0</v>
      </c>
      <c r="AK30" s="41">
        <v>12</v>
      </c>
      <c r="AL30" s="46">
        <v>424</v>
      </c>
      <c r="AM30" s="46">
        <v>0</v>
      </c>
    </row>
    <row r="31" spans="1:39" ht="64">
      <c r="A31" s="40" t="s">
        <v>464</v>
      </c>
      <c r="B31" s="47" t="s">
        <v>465</v>
      </c>
      <c r="C31" t="s">
        <v>11401</v>
      </c>
      <c r="D31" t="s">
        <v>468</v>
      </c>
      <c r="E31" t="s">
        <v>469</v>
      </c>
      <c r="F31" t="s">
        <v>11402</v>
      </c>
      <c r="G31" t="s">
        <v>4967</v>
      </c>
      <c r="H31" t="str">
        <f>INDEX(CountyList!A:A, MATCH(MID(A31, 3, 3), CountyList!B:B, 0))</f>
        <v>Winnebago</v>
      </c>
      <c r="I31" s="38">
        <v>1</v>
      </c>
      <c r="J31" s="38">
        <v>6.5</v>
      </c>
      <c r="K31" s="39">
        <v>51</v>
      </c>
      <c r="L31" s="39">
        <v>12</v>
      </c>
      <c r="M31" s="39">
        <v>12</v>
      </c>
      <c r="N31" s="39">
        <v>4</v>
      </c>
      <c r="O31" s="39">
        <v>6</v>
      </c>
      <c r="P31" s="39">
        <v>4</v>
      </c>
      <c r="Q31" s="39">
        <v>4</v>
      </c>
      <c r="R31" s="39">
        <v>0</v>
      </c>
      <c r="S31" s="39">
        <v>0</v>
      </c>
      <c r="T31" s="39">
        <v>0</v>
      </c>
      <c r="U31" s="39">
        <v>0</v>
      </c>
      <c r="V31" s="39">
        <v>0</v>
      </c>
      <c r="W31" s="39">
        <v>0</v>
      </c>
      <c r="X31" s="39">
        <v>0</v>
      </c>
      <c r="Y31" s="43">
        <v>0</v>
      </c>
      <c r="Z31" s="42">
        <v>0</v>
      </c>
      <c r="AA31" s="45">
        <v>49</v>
      </c>
      <c r="AB31" s="45">
        <v>44</v>
      </c>
      <c r="AC31" s="44">
        <v>93</v>
      </c>
      <c r="AD31" s="41">
        <v>33</v>
      </c>
      <c r="AE31" s="41">
        <v>38</v>
      </c>
      <c r="AF31" s="41">
        <v>7</v>
      </c>
      <c r="AG31" s="41">
        <v>0</v>
      </c>
      <c r="AH31" s="41">
        <v>2</v>
      </c>
      <c r="AI31" s="41">
        <v>4</v>
      </c>
      <c r="AJ31" s="41">
        <v>0</v>
      </c>
      <c r="AK31" s="41">
        <v>9</v>
      </c>
      <c r="AL31" s="46">
        <v>93</v>
      </c>
      <c r="AM31" s="46">
        <v>0</v>
      </c>
    </row>
    <row r="32" spans="1:39" ht="64">
      <c r="A32" s="40" t="s">
        <v>471</v>
      </c>
      <c r="B32" s="47" t="s">
        <v>472</v>
      </c>
      <c r="C32" t="s">
        <v>11403</v>
      </c>
      <c r="D32" t="s">
        <v>475</v>
      </c>
      <c r="E32" t="s">
        <v>456</v>
      </c>
      <c r="F32" t="s">
        <v>11404</v>
      </c>
      <c r="G32" t="s">
        <v>4970</v>
      </c>
      <c r="H32" t="str">
        <f>INDEX(CountyList!A:A, MATCH(MID(A32, 3, 3), CountyList!B:B, 0))</f>
        <v>Winnebago</v>
      </c>
      <c r="I32" s="38">
        <v>5</v>
      </c>
      <c r="J32" s="38">
        <v>17</v>
      </c>
      <c r="K32" s="39">
        <v>41</v>
      </c>
      <c r="L32" s="39">
        <v>14</v>
      </c>
      <c r="M32" s="39">
        <v>11</v>
      </c>
      <c r="N32" s="39">
        <v>9</v>
      </c>
      <c r="O32" s="39">
        <v>8</v>
      </c>
      <c r="P32" s="39">
        <v>15</v>
      </c>
      <c r="Q32" s="39">
        <v>10</v>
      </c>
      <c r="R32" s="39">
        <v>17</v>
      </c>
      <c r="S32" s="39">
        <v>22</v>
      </c>
      <c r="T32" s="39">
        <v>21</v>
      </c>
      <c r="U32" s="39">
        <v>18</v>
      </c>
      <c r="V32" s="39">
        <v>31</v>
      </c>
      <c r="W32" s="39">
        <v>33</v>
      </c>
      <c r="X32" s="39">
        <v>34</v>
      </c>
      <c r="Y32" s="43">
        <v>0</v>
      </c>
      <c r="Z32" s="42">
        <v>0</v>
      </c>
      <c r="AA32" s="45">
        <v>130</v>
      </c>
      <c r="AB32" s="45">
        <v>154</v>
      </c>
      <c r="AC32" s="44">
        <v>284</v>
      </c>
      <c r="AD32" s="41">
        <v>77</v>
      </c>
      <c r="AE32" s="41">
        <v>106</v>
      </c>
      <c r="AF32" s="41">
        <v>27</v>
      </c>
      <c r="AG32" s="41">
        <v>0</v>
      </c>
      <c r="AH32" s="41">
        <v>48</v>
      </c>
      <c r="AI32" s="41">
        <v>17</v>
      </c>
      <c r="AJ32" s="41">
        <v>0</v>
      </c>
      <c r="AK32" s="41">
        <v>9</v>
      </c>
      <c r="AL32" s="46">
        <v>168</v>
      </c>
      <c r="AM32" s="46">
        <v>116</v>
      </c>
    </row>
    <row r="33" spans="1:39" ht="48">
      <c r="A33" s="40" t="s">
        <v>11405</v>
      </c>
      <c r="B33" s="47" t="s">
        <v>7667</v>
      </c>
      <c r="C33" t="s">
        <v>13282</v>
      </c>
      <c r="D33" t="s">
        <v>7669</v>
      </c>
      <c r="E33" t="s">
        <v>456</v>
      </c>
      <c r="F33" t="s">
        <v>11406</v>
      </c>
      <c r="G33" t="s">
        <v>11407</v>
      </c>
      <c r="H33" t="str">
        <f>INDEX(CountyList!A:A, MATCH(MID(A33, 3, 3), CountyList!B:B, 0))</f>
        <v>Winnebago</v>
      </c>
      <c r="I33" s="38">
        <v>1</v>
      </c>
      <c r="J33" s="38">
        <v>10.3</v>
      </c>
      <c r="K33" s="39">
        <v>18</v>
      </c>
      <c r="L33" s="39">
        <v>13</v>
      </c>
      <c r="M33" s="39">
        <v>19</v>
      </c>
      <c r="N33" s="39">
        <v>14</v>
      </c>
      <c r="O33" s="39">
        <v>18</v>
      </c>
      <c r="P33" s="39">
        <v>10</v>
      </c>
      <c r="Q33" s="39">
        <v>17</v>
      </c>
      <c r="R33" s="39">
        <v>33</v>
      </c>
      <c r="S33" s="39">
        <v>17</v>
      </c>
      <c r="T33" s="39">
        <v>14</v>
      </c>
      <c r="U33" s="39">
        <v>0</v>
      </c>
      <c r="V33" s="39">
        <v>0</v>
      </c>
      <c r="W33" s="39">
        <v>0</v>
      </c>
      <c r="X33" s="39">
        <v>0</v>
      </c>
      <c r="Y33" s="43">
        <v>0</v>
      </c>
      <c r="Z33" s="42">
        <v>0</v>
      </c>
      <c r="AA33" s="45">
        <v>76</v>
      </c>
      <c r="AB33" s="45">
        <v>97</v>
      </c>
      <c r="AC33" s="44">
        <v>173</v>
      </c>
      <c r="AD33" s="41">
        <v>60</v>
      </c>
      <c r="AE33" s="41">
        <v>64</v>
      </c>
      <c r="AF33" s="41">
        <v>20</v>
      </c>
      <c r="AG33" s="41">
        <v>0</v>
      </c>
      <c r="AH33" s="41">
        <v>1</v>
      </c>
      <c r="AI33" s="41">
        <v>9</v>
      </c>
      <c r="AJ33" s="41">
        <v>0</v>
      </c>
      <c r="AK33" s="41">
        <v>19</v>
      </c>
      <c r="AL33" s="46">
        <v>173</v>
      </c>
      <c r="AM33" s="46">
        <v>0</v>
      </c>
    </row>
    <row r="34" spans="1:39" ht="48">
      <c r="A34" s="40" t="s">
        <v>476</v>
      </c>
      <c r="B34" s="47" t="s">
        <v>477</v>
      </c>
      <c r="C34" t="s">
        <v>4971</v>
      </c>
      <c r="D34" t="s">
        <v>480</v>
      </c>
      <c r="E34" t="s">
        <v>481</v>
      </c>
      <c r="F34" t="s">
        <v>11408</v>
      </c>
      <c r="G34" t="s">
        <v>4973</v>
      </c>
      <c r="H34" t="str">
        <f>INDEX(CountyList!A:A, MATCH(MID(A34, 3, 3), CountyList!B:B, 0))</f>
        <v>Winnebago</v>
      </c>
      <c r="I34" s="38">
        <v>1</v>
      </c>
      <c r="J34" s="38">
        <v>21</v>
      </c>
      <c r="K34" s="39">
        <v>34</v>
      </c>
      <c r="L34" s="39">
        <v>32</v>
      </c>
      <c r="M34" s="39">
        <v>29</v>
      </c>
      <c r="N34" s="39">
        <v>30</v>
      </c>
      <c r="O34" s="39">
        <v>29</v>
      </c>
      <c r="P34" s="39">
        <v>35</v>
      </c>
      <c r="Q34" s="39">
        <v>41</v>
      </c>
      <c r="R34" s="39">
        <v>34</v>
      </c>
      <c r="S34" s="39">
        <v>39</v>
      </c>
      <c r="T34" s="39">
        <v>45</v>
      </c>
      <c r="U34" s="39">
        <v>0</v>
      </c>
      <c r="V34" s="39">
        <v>0</v>
      </c>
      <c r="W34" s="39">
        <v>0</v>
      </c>
      <c r="X34" s="39">
        <v>0</v>
      </c>
      <c r="Y34" s="43">
        <v>19</v>
      </c>
      <c r="Z34" s="42">
        <v>0</v>
      </c>
      <c r="AA34" s="45">
        <v>180</v>
      </c>
      <c r="AB34" s="45">
        <v>187</v>
      </c>
      <c r="AC34" s="44">
        <v>367</v>
      </c>
      <c r="AD34" s="41">
        <v>144</v>
      </c>
      <c r="AE34" s="41">
        <v>153</v>
      </c>
      <c r="AF34" s="41">
        <v>21</v>
      </c>
      <c r="AG34" s="41">
        <v>0</v>
      </c>
      <c r="AH34" s="41">
        <v>16</v>
      </c>
      <c r="AI34" s="41">
        <v>5</v>
      </c>
      <c r="AJ34" s="41">
        <v>5</v>
      </c>
      <c r="AK34" s="41">
        <v>23</v>
      </c>
      <c r="AL34" s="46">
        <v>348</v>
      </c>
      <c r="AM34" s="46">
        <v>0</v>
      </c>
    </row>
    <row r="35" spans="1:39" ht="48">
      <c r="A35" s="40" t="s">
        <v>11409</v>
      </c>
      <c r="B35" s="47" t="s">
        <v>2241</v>
      </c>
      <c r="C35" t="s">
        <v>13283</v>
      </c>
      <c r="D35" t="s">
        <v>7676</v>
      </c>
      <c r="E35" t="s">
        <v>456</v>
      </c>
      <c r="F35" t="s">
        <v>11410</v>
      </c>
      <c r="G35" t="s">
        <v>11411</v>
      </c>
      <c r="H35" t="str">
        <f>INDEX(CountyList!A:A, MATCH(MID(A35, 3, 3), CountyList!B:B, 0))</f>
        <v>Winnebago</v>
      </c>
      <c r="I35" s="38">
        <v>1</v>
      </c>
      <c r="J35" s="38">
        <v>9.4</v>
      </c>
      <c r="K35" s="39">
        <v>21</v>
      </c>
      <c r="L35" s="39">
        <v>10</v>
      </c>
      <c r="M35" s="39">
        <v>11</v>
      </c>
      <c r="N35" s="39">
        <v>14</v>
      </c>
      <c r="O35" s="39">
        <v>15</v>
      </c>
      <c r="P35" s="39">
        <v>13</v>
      </c>
      <c r="Q35" s="39">
        <v>11</v>
      </c>
      <c r="R35" s="39">
        <v>15</v>
      </c>
      <c r="S35" s="39">
        <v>13</v>
      </c>
      <c r="T35" s="39">
        <v>8</v>
      </c>
      <c r="U35" s="39">
        <v>0</v>
      </c>
      <c r="V35" s="39">
        <v>0</v>
      </c>
      <c r="W35" s="39">
        <v>0</v>
      </c>
      <c r="X35" s="39">
        <v>0</v>
      </c>
      <c r="Y35" s="43">
        <v>10</v>
      </c>
      <c r="Z35" s="42">
        <v>0</v>
      </c>
      <c r="AA35" s="45">
        <v>77</v>
      </c>
      <c r="AB35" s="45">
        <v>64</v>
      </c>
      <c r="AC35" s="44">
        <v>141</v>
      </c>
      <c r="AD35" s="41">
        <v>11</v>
      </c>
      <c r="AE35" s="41">
        <v>18</v>
      </c>
      <c r="AF35" s="41">
        <v>79</v>
      </c>
      <c r="AG35" s="41">
        <v>0</v>
      </c>
      <c r="AH35" s="41">
        <v>5</v>
      </c>
      <c r="AI35" s="41">
        <v>3</v>
      </c>
      <c r="AJ35" s="41">
        <v>0</v>
      </c>
      <c r="AK35" s="41">
        <v>25</v>
      </c>
      <c r="AL35" s="46">
        <v>131</v>
      </c>
      <c r="AM35" s="46">
        <v>0</v>
      </c>
    </row>
    <row r="36" spans="1:39" ht="48">
      <c r="A36" s="40" t="s">
        <v>483</v>
      </c>
      <c r="B36" s="47" t="s">
        <v>915</v>
      </c>
      <c r="C36" t="s">
        <v>11412</v>
      </c>
      <c r="D36" t="s">
        <v>487</v>
      </c>
      <c r="E36" t="s">
        <v>456</v>
      </c>
      <c r="F36" t="s">
        <v>11413</v>
      </c>
      <c r="G36" t="s">
        <v>4977</v>
      </c>
      <c r="H36" t="str">
        <f>INDEX(CountyList!A:A, MATCH(MID(A36, 3, 3), CountyList!B:B, 0))</f>
        <v>Winnebago</v>
      </c>
      <c r="I36" s="38">
        <v>1</v>
      </c>
      <c r="J36" s="38">
        <v>10</v>
      </c>
      <c r="K36" s="39">
        <v>18</v>
      </c>
      <c r="L36" s="39">
        <v>17</v>
      </c>
      <c r="M36" s="39">
        <v>9</v>
      </c>
      <c r="N36" s="39">
        <v>11</v>
      </c>
      <c r="O36" s="39">
        <v>19</v>
      </c>
      <c r="P36" s="39">
        <v>18</v>
      </c>
      <c r="Q36" s="39">
        <v>11</v>
      </c>
      <c r="R36" s="39">
        <v>17</v>
      </c>
      <c r="S36" s="39">
        <v>18</v>
      </c>
      <c r="T36" s="39">
        <v>24</v>
      </c>
      <c r="U36" s="39">
        <v>0</v>
      </c>
      <c r="V36" s="39">
        <v>0</v>
      </c>
      <c r="W36" s="39">
        <v>0</v>
      </c>
      <c r="X36" s="39">
        <v>0</v>
      </c>
      <c r="Y36" s="43">
        <v>0</v>
      </c>
      <c r="Z36" s="42">
        <v>0</v>
      </c>
      <c r="AA36" s="45">
        <v>88</v>
      </c>
      <c r="AB36" s="45">
        <v>74</v>
      </c>
      <c r="AC36" s="44">
        <v>162</v>
      </c>
      <c r="AD36" s="41">
        <v>53</v>
      </c>
      <c r="AE36" s="41">
        <v>49</v>
      </c>
      <c r="AF36" s="41">
        <v>45</v>
      </c>
      <c r="AG36" s="41">
        <v>0</v>
      </c>
      <c r="AH36" s="41">
        <v>0</v>
      </c>
      <c r="AI36" s="41">
        <v>3</v>
      </c>
      <c r="AJ36" s="41">
        <v>0</v>
      </c>
      <c r="AK36" s="41">
        <v>12</v>
      </c>
      <c r="AL36" s="46">
        <v>162</v>
      </c>
      <c r="AM36" s="46">
        <v>0</v>
      </c>
    </row>
    <row r="37" spans="1:39" ht="48">
      <c r="A37" s="40" t="s">
        <v>488</v>
      </c>
      <c r="B37" s="47" t="s">
        <v>3329</v>
      </c>
      <c r="C37" t="s">
        <v>13284</v>
      </c>
      <c r="D37" t="s">
        <v>492</v>
      </c>
      <c r="E37" t="s">
        <v>456</v>
      </c>
      <c r="F37" t="s">
        <v>11414</v>
      </c>
      <c r="G37" t="s">
        <v>11415</v>
      </c>
      <c r="H37" t="str">
        <f>INDEX(CountyList!A:A, MATCH(MID(A37, 3, 3), CountyList!B:B, 0))</f>
        <v>Winnebago</v>
      </c>
      <c r="I37" s="38">
        <v>1</v>
      </c>
      <c r="J37" s="38">
        <v>8</v>
      </c>
      <c r="K37" s="39">
        <v>0</v>
      </c>
      <c r="L37" s="39">
        <v>4</v>
      </c>
      <c r="M37" s="39">
        <v>7</v>
      </c>
      <c r="N37" s="39">
        <v>10</v>
      </c>
      <c r="O37" s="39">
        <v>9</v>
      </c>
      <c r="P37" s="39">
        <v>11</v>
      </c>
      <c r="Q37" s="39">
        <v>8</v>
      </c>
      <c r="R37" s="39">
        <v>10</v>
      </c>
      <c r="S37" s="39">
        <v>11</v>
      </c>
      <c r="T37" s="39">
        <v>7</v>
      </c>
      <c r="U37" s="39">
        <v>0</v>
      </c>
      <c r="V37" s="39">
        <v>0</v>
      </c>
      <c r="W37" s="39">
        <v>0</v>
      </c>
      <c r="X37" s="39">
        <v>0</v>
      </c>
      <c r="Y37" s="43">
        <v>0</v>
      </c>
      <c r="Z37" s="42">
        <v>0</v>
      </c>
      <c r="AA37" s="45">
        <v>40</v>
      </c>
      <c r="AB37" s="45">
        <v>37</v>
      </c>
      <c r="AC37" s="44">
        <v>77</v>
      </c>
      <c r="AD37" s="41">
        <v>18</v>
      </c>
      <c r="AE37" s="41">
        <v>17</v>
      </c>
      <c r="AF37" s="41">
        <v>1</v>
      </c>
      <c r="AG37" s="41">
        <v>0</v>
      </c>
      <c r="AH37" s="41">
        <v>3</v>
      </c>
      <c r="AI37" s="41">
        <v>31</v>
      </c>
      <c r="AJ37" s="41">
        <v>0</v>
      </c>
      <c r="AK37" s="41">
        <v>7</v>
      </c>
      <c r="AL37" s="46">
        <v>77</v>
      </c>
      <c r="AM37" s="46">
        <v>0</v>
      </c>
    </row>
    <row r="38" spans="1:39" ht="48">
      <c r="A38" s="40" t="s">
        <v>11416</v>
      </c>
      <c r="B38" s="47" t="s">
        <v>7686</v>
      </c>
      <c r="C38" t="s">
        <v>7688</v>
      </c>
      <c r="D38" t="s">
        <v>7689</v>
      </c>
      <c r="E38" t="s">
        <v>456</v>
      </c>
      <c r="F38" t="s">
        <v>11417</v>
      </c>
      <c r="G38" t="s">
        <v>11418</v>
      </c>
      <c r="H38" t="str">
        <f>INDEX(CountyList!A:A, MATCH(MID(A38, 3, 3), CountyList!B:B, 0))</f>
        <v>Winnebago</v>
      </c>
      <c r="I38" s="38">
        <v>0</v>
      </c>
      <c r="J38" s="38">
        <v>12</v>
      </c>
      <c r="K38" s="39">
        <v>16</v>
      </c>
      <c r="L38" s="39">
        <v>16</v>
      </c>
      <c r="M38" s="39">
        <v>11</v>
      </c>
      <c r="N38" s="39">
        <v>17</v>
      </c>
      <c r="O38" s="39">
        <v>24</v>
      </c>
      <c r="P38" s="39">
        <v>17</v>
      </c>
      <c r="Q38" s="39">
        <v>13</v>
      </c>
      <c r="R38" s="39">
        <v>16</v>
      </c>
      <c r="S38" s="39">
        <v>32</v>
      </c>
      <c r="T38" s="39">
        <v>20</v>
      </c>
      <c r="U38" s="39">
        <v>0</v>
      </c>
      <c r="V38" s="39">
        <v>0</v>
      </c>
      <c r="W38" s="39">
        <v>0</v>
      </c>
      <c r="X38" s="39">
        <v>0</v>
      </c>
      <c r="Y38" s="43">
        <v>0</v>
      </c>
      <c r="Z38" s="42">
        <v>0</v>
      </c>
      <c r="AA38" s="45">
        <v>94</v>
      </c>
      <c r="AB38" s="45">
        <v>88</v>
      </c>
      <c r="AC38" s="44">
        <v>182</v>
      </c>
      <c r="AD38" s="41">
        <v>72</v>
      </c>
      <c r="AE38" s="41">
        <v>71</v>
      </c>
      <c r="AF38" s="41">
        <v>14</v>
      </c>
      <c r="AG38" s="41">
        <v>0</v>
      </c>
      <c r="AH38" s="41">
        <v>1</v>
      </c>
      <c r="AI38" s="41">
        <v>2</v>
      </c>
      <c r="AJ38" s="41">
        <v>0</v>
      </c>
      <c r="AK38" s="41">
        <v>22</v>
      </c>
      <c r="AL38" s="46">
        <v>182</v>
      </c>
      <c r="AM38" s="46">
        <v>0</v>
      </c>
    </row>
    <row r="39" spans="1:39" ht="48">
      <c r="A39" s="40" t="s">
        <v>494</v>
      </c>
      <c r="B39" s="47" t="s">
        <v>495</v>
      </c>
      <c r="C39" t="s">
        <v>13285</v>
      </c>
      <c r="D39" t="s">
        <v>498</v>
      </c>
      <c r="E39" t="s">
        <v>456</v>
      </c>
      <c r="F39" t="s">
        <v>13286</v>
      </c>
      <c r="G39" t="s">
        <v>4958</v>
      </c>
      <c r="H39" t="str">
        <f>INDEX(CountyList!A:A, MATCH(MID(A39, 3, 3), CountyList!B:B, 0))</f>
        <v>Winnebago</v>
      </c>
      <c r="I39" s="38">
        <v>0</v>
      </c>
      <c r="J39" s="38">
        <v>4</v>
      </c>
      <c r="K39" s="39">
        <v>0</v>
      </c>
      <c r="L39" s="39">
        <v>8</v>
      </c>
      <c r="M39" s="39">
        <v>7</v>
      </c>
      <c r="N39" s="39">
        <v>7</v>
      </c>
      <c r="O39" s="39">
        <v>5</v>
      </c>
      <c r="P39" s="39">
        <v>8</v>
      </c>
      <c r="Q39" s="39">
        <v>5</v>
      </c>
      <c r="R39" s="39">
        <v>3</v>
      </c>
      <c r="S39" s="39">
        <v>7</v>
      </c>
      <c r="T39" s="39">
        <v>3</v>
      </c>
      <c r="U39" s="39">
        <v>2</v>
      </c>
      <c r="V39" s="39">
        <v>0</v>
      </c>
      <c r="W39" s="39">
        <v>0</v>
      </c>
      <c r="X39" s="39">
        <v>0</v>
      </c>
      <c r="Y39" s="43">
        <v>0</v>
      </c>
      <c r="Z39" s="42">
        <v>0</v>
      </c>
      <c r="AA39" s="45">
        <v>24</v>
      </c>
      <c r="AB39" s="45">
        <v>31</v>
      </c>
      <c r="AC39" s="44">
        <v>55</v>
      </c>
      <c r="AD39" s="41">
        <v>2</v>
      </c>
      <c r="AE39" s="41">
        <v>0</v>
      </c>
      <c r="AF39" s="41">
        <v>19</v>
      </c>
      <c r="AG39" s="41">
        <v>0</v>
      </c>
      <c r="AH39" s="41">
        <v>13</v>
      </c>
      <c r="AI39" s="41">
        <v>14</v>
      </c>
      <c r="AJ39" s="41">
        <v>0</v>
      </c>
      <c r="AK39" s="41">
        <v>7</v>
      </c>
      <c r="AL39" s="46">
        <v>53</v>
      </c>
      <c r="AM39" s="46">
        <v>2</v>
      </c>
    </row>
    <row r="40" spans="1:39" ht="48">
      <c r="A40" s="40" t="s">
        <v>499</v>
      </c>
      <c r="B40" s="47" t="s">
        <v>500</v>
      </c>
      <c r="C40" t="s">
        <v>7693</v>
      </c>
      <c r="D40" t="s">
        <v>503</v>
      </c>
      <c r="E40" t="s">
        <v>456</v>
      </c>
      <c r="F40" t="s">
        <v>11419</v>
      </c>
      <c r="G40" t="s">
        <v>4980</v>
      </c>
      <c r="H40" t="str">
        <f>INDEX(CountyList!A:A, MATCH(MID(A40, 3, 3), CountyList!B:B, 0))</f>
        <v>Winnebago</v>
      </c>
      <c r="I40" s="38">
        <v>0</v>
      </c>
      <c r="J40" s="38">
        <v>9</v>
      </c>
      <c r="K40" s="39">
        <v>28</v>
      </c>
      <c r="L40" s="39">
        <v>24</v>
      </c>
      <c r="M40" s="39">
        <v>33</v>
      </c>
      <c r="N40" s="39">
        <v>24</v>
      </c>
      <c r="O40" s="39">
        <v>29</v>
      </c>
      <c r="P40" s="39">
        <v>26</v>
      </c>
      <c r="Q40" s="39">
        <v>28</v>
      </c>
      <c r="R40" s="39">
        <v>27</v>
      </c>
      <c r="S40" s="39">
        <v>26</v>
      </c>
      <c r="T40" s="39">
        <v>27</v>
      </c>
      <c r="U40" s="39">
        <v>0</v>
      </c>
      <c r="V40" s="39">
        <v>0</v>
      </c>
      <c r="W40" s="39">
        <v>0</v>
      </c>
      <c r="X40" s="39">
        <v>0</v>
      </c>
      <c r="Y40" s="43">
        <v>0</v>
      </c>
      <c r="Z40" s="42">
        <v>0</v>
      </c>
      <c r="AA40" s="45">
        <v>144</v>
      </c>
      <c r="AB40" s="45">
        <v>128</v>
      </c>
      <c r="AC40" s="44">
        <v>272</v>
      </c>
      <c r="AD40" s="41">
        <v>128</v>
      </c>
      <c r="AE40" s="41">
        <v>110</v>
      </c>
      <c r="AF40" s="41">
        <v>19</v>
      </c>
      <c r="AG40" s="41">
        <v>0</v>
      </c>
      <c r="AH40" s="41">
        <v>5</v>
      </c>
      <c r="AI40" s="41">
        <v>0</v>
      </c>
      <c r="AJ40" s="41">
        <v>0</v>
      </c>
      <c r="AK40" s="41">
        <v>10</v>
      </c>
      <c r="AL40" s="46">
        <v>272</v>
      </c>
      <c r="AM40" s="46">
        <v>0</v>
      </c>
    </row>
    <row r="41" spans="1:39" ht="48">
      <c r="A41" s="40" t="s">
        <v>11420</v>
      </c>
      <c r="B41" s="47" t="s">
        <v>7695</v>
      </c>
      <c r="C41" t="s">
        <v>13287</v>
      </c>
      <c r="D41" t="s">
        <v>7698</v>
      </c>
      <c r="E41" t="s">
        <v>7699</v>
      </c>
      <c r="F41" t="s">
        <v>11421</v>
      </c>
      <c r="G41" t="s">
        <v>11422</v>
      </c>
      <c r="H41" t="str">
        <f>INDEX(CountyList!A:A, MATCH(MID(A41, 3, 3), CountyList!B:B, 0))</f>
        <v>Winnebago</v>
      </c>
      <c r="I41" s="38">
        <v>1</v>
      </c>
      <c r="J41" s="38">
        <v>7</v>
      </c>
      <c r="K41" s="39">
        <v>17</v>
      </c>
      <c r="L41" s="39">
        <v>11</v>
      </c>
      <c r="M41" s="39">
        <v>11</v>
      </c>
      <c r="N41" s="39">
        <v>11</v>
      </c>
      <c r="O41" s="39">
        <v>9</v>
      </c>
      <c r="P41" s="39">
        <v>9</v>
      </c>
      <c r="Q41" s="39">
        <v>12</v>
      </c>
      <c r="R41" s="39">
        <v>9</v>
      </c>
      <c r="S41" s="39">
        <v>5</v>
      </c>
      <c r="T41" s="39">
        <v>9</v>
      </c>
      <c r="U41" s="39">
        <v>0</v>
      </c>
      <c r="V41" s="39">
        <v>0</v>
      </c>
      <c r="W41" s="39">
        <v>0</v>
      </c>
      <c r="X41" s="39">
        <v>0</v>
      </c>
      <c r="Y41" s="43">
        <v>2</v>
      </c>
      <c r="Z41" s="42">
        <v>0</v>
      </c>
      <c r="AA41" s="45">
        <v>55</v>
      </c>
      <c r="AB41" s="45">
        <v>51</v>
      </c>
      <c r="AC41" s="44">
        <v>106</v>
      </c>
      <c r="AD41" s="41">
        <v>31</v>
      </c>
      <c r="AE41" s="41">
        <v>29</v>
      </c>
      <c r="AF41" s="41">
        <v>37</v>
      </c>
      <c r="AG41" s="41">
        <v>0</v>
      </c>
      <c r="AH41" s="41">
        <v>0</v>
      </c>
      <c r="AI41" s="41">
        <v>0</v>
      </c>
      <c r="AJ41" s="41">
        <v>0</v>
      </c>
      <c r="AK41" s="41">
        <v>9</v>
      </c>
      <c r="AL41" s="46">
        <v>103</v>
      </c>
      <c r="AM41" s="46">
        <v>0</v>
      </c>
    </row>
    <row r="42" spans="1:39" ht="48">
      <c r="A42" s="40" t="s">
        <v>505</v>
      </c>
      <c r="B42" s="47" t="s">
        <v>506</v>
      </c>
      <c r="C42" t="s">
        <v>7703</v>
      </c>
      <c r="D42" t="s">
        <v>509</v>
      </c>
      <c r="E42" t="s">
        <v>456</v>
      </c>
      <c r="F42" t="s">
        <v>11423</v>
      </c>
      <c r="G42" t="s">
        <v>4983</v>
      </c>
      <c r="H42" t="str">
        <f>INDEX(CountyList!A:A, MATCH(MID(A42, 3, 3), CountyList!B:B, 0))</f>
        <v>Winnebago</v>
      </c>
      <c r="I42" s="38">
        <v>7</v>
      </c>
      <c r="J42" s="38">
        <v>36.5</v>
      </c>
      <c r="K42" s="39">
        <v>68</v>
      </c>
      <c r="L42" s="39">
        <v>39</v>
      </c>
      <c r="M42" s="39">
        <v>34</v>
      </c>
      <c r="N42" s="39">
        <v>35</v>
      </c>
      <c r="O42" s="39">
        <v>31</v>
      </c>
      <c r="P42" s="39">
        <v>31</v>
      </c>
      <c r="Q42" s="39">
        <v>28</v>
      </c>
      <c r="R42" s="39">
        <v>51</v>
      </c>
      <c r="S42" s="39">
        <v>78</v>
      </c>
      <c r="T42" s="39">
        <v>55</v>
      </c>
      <c r="U42" s="39">
        <v>87</v>
      </c>
      <c r="V42" s="39">
        <v>97</v>
      </c>
      <c r="W42" s="39">
        <v>93</v>
      </c>
      <c r="X42" s="39">
        <v>87</v>
      </c>
      <c r="Y42" s="43">
        <v>17</v>
      </c>
      <c r="Z42" s="42">
        <v>15</v>
      </c>
      <c r="AA42" s="45">
        <v>420</v>
      </c>
      <c r="AB42" s="45">
        <v>434</v>
      </c>
      <c r="AC42" s="44">
        <v>854</v>
      </c>
      <c r="AD42" s="41">
        <v>305</v>
      </c>
      <c r="AE42" s="41">
        <v>319</v>
      </c>
      <c r="AF42" s="41">
        <v>44</v>
      </c>
      <c r="AG42" s="41">
        <v>5</v>
      </c>
      <c r="AH42" s="41">
        <v>45</v>
      </c>
      <c r="AI42" s="41">
        <v>86</v>
      </c>
      <c r="AJ42" s="41">
        <v>0</v>
      </c>
      <c r="AK42" s="41">
        <v>50</v>
      </c>
      <c r="AL42" s="46">
        <v>450</v>
      </c>
      <c r="AM42" s="46">
        <v>364</v>
      </c>
    </row>
    <row r="43" spans="1:39" ht="48">
      <c r="A43" s="40" t="s">
        <v>511</v>
      </c>
      <c r="B43" s="47" t="s">
        <v>512</v>
      </c>
      <c r="C43" t="s">
        <v>7706</v>
      </c>
      <c r="D43" t="s">
        <v>13288</v>
      </c>
      <c r="E43" t="s">
        <v>456</v>
      </c>
      <c r="F43" t="s">
        <v>11424</v>
      </c>
      <c r="G43" t="s">
        <v>4989</v>
      </c>
      <c r="H43" t="str">
        <f>INDEX(CountyList!A:A, MATCH(MID(A43, 3, 3), CountyList!B:B, 0))</f>
        <v>Winnebago</v>
      </c>
      <c r="I43" s="38">
        <v>6</v>
      </c>
      <c r="J43" s="38">
        <v>87</v>
      </c>
      <c r="K43" s="39">
        <v>104</v>
      </c>
      <c r="L43" s="39">
        <v>55</v>
      </c>
      <c r="M43" s="39">
        <v>43</v>
      </c>
      <c r="N43" s="39">
        <v>61</v>
      </c>
      <c r="O43" s="39">
        <v>62</v>
      </c>
      <c r="P43" s="39">
        <v>66</v>
      </c>
      <c r="Q43" s="39">
        <v>69</v>
      </c>
      <c r="R43" s="39">
        <v>77</v>
      </c>
      <c r="S43" s="39">
        <v>83</v>
      </c>
      <c r="T43" s="39">
        <v>80</v>
      </c>
      <c r="U43" s="39">
        <v>96</v>
      </c>
      <c r="V43" s="39">
        <v>133</v>
      </c>
      <c r="W43" s="39">
        <v>106</v>
      </c>
      <c r="X43" s="39">
        <v>108</v>
      </c>
      <c r="Y43" s="43">
        <v>0</v>
      </c>
      <c r="Z43" s="42">
        <v>0</v>
      </c>
      <c r="AA43" s="45">
        <v>540</v>
      </c>
      <c r="AB43" s="45">
        <v>603</v>
      </c>
      <c r="AC43" s="44">
        <v>1143</v>
      </c>
      <c r="AD43" s="41">
        <v>450</v>
      </c>
      <c r="AE43" s="41">
        <v>502</v>
      </c>
      <c r="AF43" s="41">
        <v>33</v>
      </c>
      <c r="AG43" s="41">
        <v>0</v>
      </c>
      <c r="AH43" s="41">
        <v>107</v>
      </c>
      <c r="AI43" s="41">
        <v>51</v>
      </c>
      <c r="AJ43" s="41">
        <v>0</v>
      </c>
      <c r="AK43" s="41">
        <v>0</v>
      </c>
      <c r="AL43" s="46">
        <v>700</v>
      </c>
      <c r="AM43" s="46">
        <v>443</v>
      </c>
    </row>
    <row r="44" spans="1:39" ht="64">
      <c r="A44" s="40" t="s">
        <v>522</v>
      </c>
      <c r="B44" s="47" t="s">
        <v>523</v>
      </c>
      <c r="C44" t="s">
        <v>4994</v>
      </c>
      <c r="D44" t="s">
        <v>525</v>
      </c>
      <c r="E44" t="s">
        <v>456</v>
      </c>
      <c r="F44" t="s">
        <v>13289</v>
      </c>
      <c r="G44" t="s">
        <v>4996</v>
      </c>
      <c r="H44" t="str">
        <f>INDEX(CountyList!A:A, MATCH(MID(A44, 3, 3), CountyList!B:B, 0))</f>
        <v>Winnebago</v>
      </c>
      <c r="I44" s="38">
        <v>1</v>
      </c>
      <c r="J44" s="38">
        <v>3</v>
      </c>
      <c r="K44" s="39">
        <v>39</v>
      </c>
      <c r="L44" s="39">
        <v>5</v>
      </c>
      <c r="M44" s="39">
        <v>0</v>
      </c>
      <c r="N44" s="39">
        <v>0</v>
      </c>
      <c r="O44" s="39">
        <v>0</v>
      </c>
      <c r="P44" s="39">
        <v>0</v>
      </c>
      <c r="Q44" s="39">
        <v>0</v>
      </c>
      <c r="R44" s="39">
        <v>0</v>
      </c>
      <c r="S44" s="39">
        <v>0</v>
      </c>
      <c r="T44" s="39">
        <v>0</v>
      </c>
      <c r="U44" s="39">
        <v>0</v>
      </c>
      <c r="V44" s="39">
        <v>0</v>
      </c>
      <c r="W44" s="39">
        <v>0</v>
      </c>
      <c r="X44" s="39">
        <v>0</v>
      </c>
      <c r="Y44" s="43">
        <v>0</v>
      </c>
      <c r="Z44" s="42">
        <v>0</v>
      </c>
      <c r="AA44" s="45">
        <v>30</v>
      </c>
      <c r="AB44" s="45">
        <v>14</v>
      </c>
      <c r="AC44" s="44">
        <v>44</v>
      </c>
      <c r="AD44" s="41">
        <v>5</v>
      </c>
      <c r="AE44" s="41">
        <v>4</v>
      </c>
      <c r="AF44" s="41">
        <v>0</v>
      </c>
      <c r="AG44" s="41">
        <v>0</v>
      </c>
      <c r="AH44" s="41">
        <v>0</v>
      </c>
      <c r="AI44" s="41">
        <v>35</v>
      </c>
      <c r="AJ44" s="41">
        <v>0</v>
      </c>
      <c r="AK44" s="41">
        <v>0</v>
      </c>
      <c r="AL44" s="46">
        <v>44</v>
      </c>
      <c r="AM44" s="46">
        <v>0</v>
      </c>
    </row>
    <row r="45" spans="1:39" ht="48">
      <c r="A45" s="40" t="s">
        <v>526</v>
      </c>
      <c r="B45" s="47" t="s">
        <v>527</v>
      </c>
      <c r="C45" t="s">
        <v>7709</v>
      </c>
      <c r="D45" t="s">
        <v>7710</v>
      </c>
      <c r="E45" t="s">
        <v>456</v>
      </c>
      <c r="F45" t="s">
        <v>11425</v>
      </c>
      <c r="G45" t="s">
        <v>4999</v>
      </c>
      <c r="H45" t="str">
        <f>INDEX(CountyList!A:A, MATCH(MID(A45, 3, 3), CountyList!B:B, 0))</f>
        <v>Winnebago</v>
      </c>
      <c r="I45" s="38">
        <v>0</v>
      </c>
      <c r="J45" s="38">
        <v>12.5</v>
      </c>
      <c r="K45" s="39">
        <v>17</v>
      </c>
      <c r="L45" s="39">
        <v>15</v>
      </c>
      <c r="M45" s="39">
        <v>6</v>
      </c>
      <c r="N45" s="39">
        <v>6</v>
      </c>
      <c r="O45" s="39">
        <v>11</v>
      </c>
      <c r="P45" s="39">
        <v>6</v>
      </c>
      <c r="Q45" s="39">
        <v>14</v>
      </c>
      <c r="R45" s="39">
        <v>14</v>
      </c>
      <c r="S45" s="39">
        <v>16</v>
      </c>
      <c r="T45" s="39">
        <v>14</v>
      </c>
      <c r="U45" s="39">
        <v>1</v>
      </c>
      <c r="V45" s="39">
        <v>0</v>
      </c>
      <c r="W45" s="39">
        <v>2</v>
      </c>
      <c r="X45" s="39">
        <v>5</v>
      </c>
      <c r="Y45" s="43">
        <v>0</v>
      </c>
      <c r="Z45" s="42">
        <v>0</v>
      </c>
      <c r="AA45" s="45">
        <v>65</v>
      </c>
      <c r="AB45" s="45">
        <v>62</v>
      </c>
      <c r="AC45" s="44">
        <v>127</v>
      </c>
      <c r="AD45" s="41">
        <v>52</v>
      </c>
      <c r="AE45" s="41">
        <v>54</v>
      </c>
      <c r="AF45" s="41">
        <v>2</v>
      </c>
      <c r="AG45" s="41">
        <v>0</v>
      </c>
      <c r="AH45" s="41">
        <v>7</v>
      </c>
      <c r="AI45" s="41">
        <v>3</v>
      </c>
      <c r="AJ45" s="41">
        <v>0</v>
      </c>
      <c r="AK45" s="41">
        <v>9</v>
      </c>
      <c r="AL45" s="46">
        <v>119</v>
      </c>
      <c r="AM45" s="46">
        <v>8</v>
      </c>
    </row>
    <row r="46" spans="1:39" ht="64">
      <c r="A46" s="40" t="s">
        <v>536</v>
      </c>
      <c r="B46" s="47" t="s">
        <v>537</v>
      </c>
      <c r="C46" t="s">
        <v>11426</v>
      </c>
      <c r="D46" t="s">
        <v>13290</v>
      </c>
      <c r="E46" t="s">
        <v>456</v>
      </c>
      <c r="F46" t="s">
        <v>11427</v>
      </c>
      <c r="G46" t="s">
        <v>11428</v>
      </c>
      <c r="H46" t="str">
        <f>INDEX(CountyList!A:A, MATCH(MID(A46, 3, 3), CountyList!B:B, 0))</f>
        <v>Winnebago</v>
      </c>
      <c r="I46" s="38">
        <v>0</v>
      </c>
      <c r="J46" s="38">
        <v>10</v>
      </c>
      <c r="K46" s="39">
        <v>2</v>
      </c>
      <c r="L46" s="39">
        <v>5</v>
      </c>
      <c r="M46" s="39">
        <v>6</v>
      </c>
      <c r="N46" s="39">
        <v>8</v>
      </c>
      <c r="O46" s="39">
        <v>7</v>
      </c>
      <c r="P46" s="39">
        <v>9</v>
      </c>
      <c r="Q46" s="39">
        <v>4</v>
      </c>
      <c r="R46" s="39">
        <v>12</v>
      </c>
      <c r="S46" s="39">
        <v>6</v>
      </c>
      <c r="T46" s="39">
        <v>12</v>
      </c>
      <c r="U46" s="39">
        <v>7</v>
      </c>
      <c r="V46" s="39">
        <v>9</v>
      </c>
      <c r="W46" s="39">
        <v>8</v>
      </c>
      <c r="X46" s="39">
        <v>10</v>
      </c>
      <c r="Y46" s="43">
        <v>3</v>
      </c>
      <c r="Z46" s="42">
        <v>5</v>
      </c>
      <c r="AA46" s="45">
        <v>51</v>
      </c>
      <c r="AB46" s="45">
        <v>61</v>
      </c>
      <c r="AC46" s="44">
        <v>112</v>
      </c>
      <c r="AD46" s="41">
        <v>49</v>
      </c>
      <c r="AE46" s="41">
        <v>56</v>
      </c>
      <c r="AF46" s="41">
        <v>4</v>
      </c>
      <c r="AG46" s="41">
        <v>0</v>
      </c>
      <c r="AH46" s="41">
        <v>0</v>
      </c>
      <c r="AI46" s="41">
        <v>0</v>
      </c>
      <c r="AJ46" s="41">
        <v>0</v>
      </c>
      <c r="AK46" s="41">
        <v>3</v>
      </c>
      <c r="AL46" s="46">
        <v>71</v>
      </c>
      <c r="AM46" s="46">
        <v>34</v>
      </c>
    </row>
    <row r="47" spans="1:39" ht="64">
      <c r="A47" s="40" t="s">
        <v>545</v>
      </c>
      <c r="B47" s="47" t="s">
        <v>546</v>
      </c>
      <c r="C47" t="s">
        <v>13291</v>
      </c>
      <c r="D47" t="s">
        <v>548</v>
      </c>
      <c r="E47" t="s">
        <v>456</v>
      </c>
      <c r="F47" t="s">
        <v>11429</v>
      </c>
      <c r="G47" t="s">
        <v>5010</v>
      </c>
      <c r="H47" t="str">
        <f>INDEX(CountyList!A:A, MATCH(MID(A47, 3, 3), CountyList!B:B, 0))</f>
        <v>Winnebago</v>
      </c>
      <c r="I47" s="38">
        <v>3</v>
      </c>
      <c r="J47" s="38">
        <v>28.5</v>
      </c>
      <c r="K47" s="39">
        <v>88</v>
      </c>
      <c r="L47" s="39">
        <v>47</v>
      </c>
      <c r="M47" s="39">
        <v>44</v>
      </c>
      <c r="N47" s="39">
        <v>37</v>
      </c>
      <c r="O47" s="39">
        <v>26</v>
      </c>
      <c r="P47" s="39">
        <v>27</v>
      </c>
      <c r="Q47" s="39">
        <v>20</v>
      </c>
      <c r="R47" s="39">
        <v>33</v>
      </c>
      <c r="S47" s="39">
        <v>26</v>
      </c>
      <c r="T47" s="39">
        <v>36</v>
      </c>
      <c r="U47" s="39">
        <v>44</v>
      </c>
      <c r="V47" s="39">
        <v>34</v>
      </c>
      <c r="W47" s="39">
        <v>51</v>
      </c>
      <c r="X47" s="39">
        <v>60</v>
      </c>
      <c r="Y47" s="43">
        <v>7</v>
      </c>
      <c r="Z47" s="42">
        <v>2</v>
      </c>
      <c r="AA47" s="45">
        <v>294</v>
      </c>
      <c r="AB47" s="45">
        <v>288</v>
      </c>
      <c r="AC47" s="44">
        <v>582</v>
      </c>
      <c r="AD47" s="41">
        <v>216</v>
      </c>
      <c r="AE47" s="41">
        <v>201</v>
      </c>
      <c r="AF47" s="41">
        <v>49</v>
      </c>
      <c r="AG47" s="41">
        <v>2</v>
      </c>
      <c r="AH47" s="41">
        <v>23</v>
      </c>
      <c r="AI47" s="41">
        <v>49</v>
      </c>
      <c r="AJ47" s="41">
        <v>1</v>
      </c>
      <c r="AK47" s="41">
        <v>41</v>
      </c>
      <c r="AL47" s="46">
        <v>384</v>
      </c>
      <c r="AM47" s="46">
        <v>189</v>
      </c>
    </row>
    <row r="48" spans="1:39" ht="64">
      <c r="A48" s="40" t="s">
        <v>549</v>
      </c>
      <c r="B48" s="47" t="s">
        <v>550</v>
      </c>
      <c r="C48" t="s">
        <v>11430</v>
      </c>
      <c r="D48" t="s">
        <v>553</v>
      </c>
      <c r="E48" t="s">
        <v>456</v>
      </c>
      <c r="F48" t="s">
        <v>11431</v>
      </c>
      <c r="G48" t="s">
        <v>11432</v>
      </c>
      <c r="H48" t="str">
        <f>INDEX(CountyList!A:A, MATCH(MID(A48, 3, 3), CountyList!B:B, 0))</f>
        <v>Winnebago</v>
      </c>
      <c r="I48" s="38">
        <v>2.7</v>
      </c>
      <c r="J48" s="38">
        <v>14</v>
      </c>
      <c r="K48" s="39">
        <v>97</v>
      </c>
      <c r="L48" s="39">
        <v>14</v>
      </c>
      <c r="M48" s="39">
        <v>11</v>
      </c>
      <c r="N48" s="39">
        <v>11</v>
      </c>
      <c r="O48" s="39">
        <v>7</v>
      </c>
      <c r="P48" s="39">
        <v>16</v>
      </c>
      <c r="Q48" s="39">
        <v>4</v>
      </c>
      <c r="R48" s="39">
        <v>2</v>
      </c>
      <c r="S48" s="39">
        <v>5</v>
      </c>
      <c r="T48" s="39">
        <v>5</v>
      </c>
      <c r="U48" s="39">
        <v>1</v>
      </c>
      <c r="V48" s="39">
        <v>0</v>
      </c>
      <c r="W48" s="39">
        <v>0</v>
      </c>
      <c r="X48" s="39">
        <v>0</v>
      </c>
      <c r="Y48" s="43">
        <v>0</v>
      </c>
      <c r="Z48" s="42">
        <v>0</v>
      </c>
      <c r="AA48" s="45">
        <v>84</v>
      </c>
      <c r="AB48" s="45">
        <v>89</v>
      </c>
      <c r="AC48" s="44">
        <v>173</v>
      </c>
      <c r="AD48" s="41">
        <v>64</v>
      </c>
      <c r="AE48" s="41">
        <v>68</v>
      </c>
      <c r="AF48" s="41">
        <v>5</v>
      </c>
      <c r="AG48" s="41">
        <v>0</v>
      </c>
      <c r="AH48" s="41">
        <v>22</v>
      </c>
      <c r="AI48" s="41">
        <v>4</v>
      </c>
      <c r="AJ48" s="41">
        <v>0</v>
      </c>
      <c r="AK48" s="41">
        <v>10</v>
      </c>
      <c r="AL48" s="46">
        <v>172</v>
      </c>
      <c r="AM48" s="46">
        <v>1</v>
      </c>
    </row>
    <row r="49" spans="1:39" ht="64">
      <c r="A49" s="40" t="s">
        <v>13292</v>
      </c>
      <c r="B49" s="47" t="s">
        <v>561</v>
      </c>
      <c r="C49" t="s">
        <v>5018</v>
      </c>
      <c r="D49" t="s">
        <v>7730</v>
      </c>
      <c r="E49" t="s">
        <v>456</v>
      </c>
      <c r="F49" t="s">
        <v>13293</v>
      </c>
      <c r="G49" t="s">
        <v>5020</v>
      </c>
      <c r="H49" t="str">
        <f>INDEX(CountyList!A:A, MATCH(MID(A49, 3, 3), CountyList!B:B, 0))</f>
        <v>Winnebago</v>
      </c>
      <c r="I49" s="38">
        <v>1</v>
      </c>
      <c r="J49" s="38">
        <v>2</v>
      </c>
      <c r="K49" s="39">
        <v>0</v>
      </c>
      <c r="L49" s="39">
        <v>0</v>
      </c>
      <c r="M49" s="39">
        <v>0</v>
      </c>
      <c r="N49" s="39">
        <v>0</v>
      </c>
      <c r="O49" s="39">
        <v>4</v>
      </c>
      <c r="P49" s="39">
        <v>2</v>
      </c>
      <c r="Q49" s="39">
        <v>2</v>
      </c>
      <c r="R49" s="39">
        <v>6</v>
      </c>
      <c r="S49" s="39">
        <v>3</v>
      </c>
      <c r="T49" s="39">
        <v>0</v>
      </c>
      <c r="U49" s="39">
        <v>7</v>
      </c>
      <c r="V49" s="39">
        <v>1</v>
      </c>
      <c r="W49" s="39">
        <v>3</v>
      </c>
      <c r="X49" s="39">
        <v>1</v>
      </c>
      <c r="Y49" s="43">
        <v>0</v>
      </c>
      <c r="Z49" s="42">
        <v>0</v>
      </c>
      <c r="AA49" s="45">
        <v>9</v>
      </c>
      <c r="AB49" s="45">
        <v>20</v>
      </c>
      <c r="AC49" s="44">
        <v>29</v>
      </c>
      <c r="AD49" s="41">
        <v>4</v>
      </c>
      <c r="AE49" s="41">
        <v>14</v>
      </c>
      <c r="AF49" s="41">
        <v>7</v>
      </c>
      <c r="AG49" s="41">
        <v>0</v>
      </c>
      <c r="AH49" s="41">
        <v>0</v>
      </c>
      <c r="AI49" s="41">
        <v>2</v>
      </c>
      <c r="AJ49" s="41">
        <v>0</v>
      </c>
      <c r="AK49" s="41">
        <v>2</v>
      </c>
      <c r="AL49" s="46">
        <v>17</v>
      </c>
      <c r="AM49" s="46">
        <v>12</v>
      </c>
    </row>
    <row r="50" spans="1:39" ht="64">
      <c r="A50" s="40" t="s">
        <v>13294</v>
      </c>
      <c r="B50" s="47" t="s">
        <v>13295</v>
      </c>
      <c r="C50" t="s">
        <v>13296</v>
      </c>
      <c r="D50" t="s">
        <v>13297</v>
      </c>
      <c r="E50" t="s">
        <v>456</v>
      </c>
      <c r="F50" t="s">
        <v>13298</v>
      </c>
      <c r="G50" t="s">
        <v>13299</v>
      </c>
      <c r="H50" t="str">
        <f>INDEX(CountyList!A:A, MATCH(MID(A50, 3, 3), CountyList!B:B, 0))</f>
        <v>Winnebago</v>
      </c>
      <c r="I50" s="38">
        <v>0</v>
      </c>
      <c r="J50" s="38">
        <v>2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9">
        <v>0</v>
      </c>
      <c r="Q50" s="39">
        <v>0</v>
      </c>
      <c r="R50" s="39">
        <v>0</v>
      </c>
      <c r="S50" s="39">
        <v>0</v>
      </c>
      <c r="T50" s="39">
        <v>0</v>
      </c>
      <c r="U50" s="39">
        <v>4</v>
      </c>
      <c r="V50" s="39">
        <v>6</v>
      </c>
      <c r="W50" s="39">
        <v>1</v>
      </c>
      <c r="X50" s="39">
        <v>2</v>
      </c>
      <c r="Y50" s="43">
        <v>0</v>
      </c>
      <c r="Z50" s="42">
        <v>6</v>
      </c>
      <c r="AA50" s="45">
        <v>11</v>
      </c>
      <c r="AB50" s="45">
        <v>7</v>
      </c>
      <c r="AC50" s="44">
        <v>18</v>
      </c>
      <c r="AD50" s="41">
        <v>3</v>
      </c>
      <c r="AE50" s="41">
        <v>1</v>
      </c>
      <c r="AF50" s="41">
        <v>1</v>
      </c>
      <c r="AG50" s="41">
        <v>0</v>
      </c>
      <c r="AH50" s="41">
        <v>0</v>
      </c>
      <c r="AI50" s="41">
        <v>8</v>
      </c>
      <c r="AJ50" s="41">
        <v>0</v>
      </c>
      <c r="AK50" s="41">
        <v>5</v>
      </c>
      <c r="AL50" s="46">
        <v>0</v>
      </c>
      <c r="AM50" s="46">
        <v>13</v>
      </c>
    </row>
    <row r="51" spans="1:39" ht="48">
      <c r="A51" s="40" t="s">
        <v>565</v>
      </c>
      <c r="B51" s="47" t="s">
        <v>566</v>
      </c>
      <c r="C51" t="s">
        <v>7734</v>
      </c>
      <c r="D51" t="s">
        <v>568</v>
      </c>
      <c r="E51" t="s">
        <v>456</v>
      </c>
      <c r="F51" t="s">
        <v>13300</v>
      </c>
      <c r="G51" t="s">
        <v>5023</v>
      </c>
      <c r="H51" t="str">
        <f>INDEX(CountyList!A:A, MATCH(MID(A51, 3, 3), CountyList!B:B, 0))</f>
        <v>Winnebago</v>
      </c>
      <c r="I51" s="38">
        <v>1</v>
      </c>
      <c r="J51" s="38">
        <v>9</v>
      </c>
      <c r="K51" s="39">
        <v>18</v>
      </c>
      <c r="L51" s="39">
        <v>7</v>
      </c>
      <c r="M51" s="39">
        <v>13</v>
      </c>
      <c r="N51" s="39">
        <v>14</v>
      </c>
      <c r="O51" s="39">
        <v>6</v>
      </c>
      <c r="P51" s="39">
        <v>10</v>
      </c>
      <c r="Q51" s="39">
        <v>12</v>
      </c>
      <c r="R51" s="39">
        <v>9</v>
      </c>
      <c r="S51" s="39">
        <v>0</v>
      </c>
      <c r="T51" s="39">
        <v>0</v>
      </c>
      <c r="U51" s="39">
        <v>0</v>
      </c>
      <c r="V51" s="39">
        <v>0</v>
      </c>
      <c r="W51" s="39">
        <v>0</v>
      </c>
      <c r="X51" s="39">
        <v>0</v>
      </c>
      <c r="Y51" s="43">
        <v>0</v>
      </c>
      <c r="Z51" s="42">
        <v>0</v>
      </c>
      <c r="AA51" s="45">
        <v>38</v>
      </c>
      <c r="AB51" s="45">
        <v>51</v>
      </c>
      <c r="AC51" s="44">
        <v>89</v>
      </c>
      <c r="AD51" s="41">
        <v>29</v>
      </c>
      <c r="AE51" s="41">
        <v>40</v>
      </c>
      <c r="AF51" s="41">
        <v>2</v>
      </c>
      <c r="AG51" s="41">
        <v>0</v>
      </c>
      <c r="AH51" s="41">
        <v>2</v>
      </c>
      <c r="AI51" s="41">
        <v>5</v>
      </c>
      <c r="AJ51" s="41">
        <v>0</v>
      </c>
      <c r="AK51" s="41">
        <v>11</v>
      </c>
      <c r="AL51" s="46">
        <v>89</v>
      </c>
      <c r="AM51" s="46">
        <v>0</v>
      </c>
    </row>
    <row r="52" spans="1:39" ht="48">
      <c r="A52" s="40" t="s">
        <v>569</v>
      </c>
      <c r="B52" s="47" t="s">
        <v>570</v>
      </c>
      <c r="C52" t="s">
        <v>13301</v>
      </c>
      <c r="D52" t="s">
        <v>13302</v>
      </c>
      <c r="E52" t="s">
        <v>574</v>
      </c>
      <c r="F52" t="s">
        <v>13303</v>
      </c>
      <c r="G52" t="s">
        <v>5034</v>
      </c>
      <c r="H52" t="str">
        <f>INDEX(CountyList!A:A, MATCH(MID(A52, 3, 3), CountyList!B:B, 0))</f>
        <v>Cook</v>
      </c>
      <c r="I52" s="38">
        <v>5</v>
      </c>
      <c r="J52" s="38">
        <v>6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9">
        <v>0</v>
      </c>
      <c r="Q52" s="39">
        <v>0</v>
      </c>
      <c r="R52" s="39">
        <v>0</v>
      </c>
      <c r="S52" s="39">
        <v>0</v>
      </c>
      <c r="T52" s="39">
        <v>0</v>
      </c>
      <c r="U52" s="39">
        <v>31</v>
      </c>
      <c r="V52" s="39">
        <v>41</v>
      </c>
      <c r="W52" s="39">
        <v>9</v>
      </c>
      <c r="X52" s="39">
        <v>0</v>
      </c>
      <c r="Y52" s="43">
        <v>0</v>
      </c>
      <c r="Z52" s="42">
        <v>0</v>
      </c>
      <c r="AA52" s="45">
        <v>44</v>
      </c>
      <c r="AB52" s="45">
        <v>37</v>
      </c>
      <c r="AC52" s="44">
        <v>81</v>
      </c>
      <c r="AD52" s="41">
        <v>34</v>
      </c>
      <c r="AE52" s="41">
        <v>31</v>
      </c>
      <c r="AF52" s="41">
        <v>4</v>
      </c>
      <c r="AG52" s="41">
        <v>1</v>
      </c>
      <c r="AH52" s="41">
        <v>5</v>
      </c>
      <c r="AI52" s="41">
        <v>5</v>
      </c>
      <c r="AJ52" s="41">
        <v>1</v>
      </c>
      <c r="AK52" s="41">
        <v>0</v>
      </c>
      <c r="AL52" s="46">
        <v>0</v>
      </c>
      <c r="AM52" s="46">
        <v>81</v>
      </c>
    </row>
    <row r="53" spans="1:39" ht="64">
      <c r="A53" s="40" t="s">
        <v>590</v>
      </c>
      <c r="B53" s="47" t="s">
        <v>7746</v>
      </c>
      <c r="C53" t="s">
        <v>7748</v>
      </c>
      <c r="D53" t="s">
        <v>594</v>
      </c>
      <c r="E53" t="s">
        <v>595</v>
      </c>
      <c r="F53" t="s">
        <v>13304</v>
      </c>
      <c r="G53" t="s">
        <v>5052</v>
      </c>
      <c r="H53" t="str">
        <f>INDEX(CountyList!A:A, MATCH(MID(A53, 3, 3), CountyList!B:B, 0))</f>
        <v>Cook</v>
      </c>
      <c r="I53" s="38">
        <v>0.5</v>
      </c>
      <c r="J53" s="38">
        <v>4.3</v>
      </c>
      <c r="K53" s="39">
        <v>0</v>
      </c>
      <c r="L53" s="39">
        <v>0</v>
      </c>
      <c r="M53" s="39">
        <v>0</v>
      </c>
      <c r="N53" s="39">
        <v>0</v>
      </c>
      <c r="O53" s="39">
        <v>2</v>
      </c>
      <c r="P53" s="39">
        <v>6</v>
      </c>
      <c r="Q53" s="39">
        <v>4</v>
      </c>
      <c r="R53" s="39">
        <v>2</v>
      </c>
      <c r="S53" s="39">
        <v>4</v>
      </c>
      <c r="T53" s="39">
        <v>2</v>
      </c>
      <c r="U53" s="39">
        <v>5</v>
      </c>
      <c r="V53" s="39">
        <v>4</v>
      </c>
      <c r="W53" s="39">
        <v>3</v>
      </c>
      <c r="X53" s="39">
        <v>6</v>
      </c>
      <c r="Y53" s="43">
        <v>0</v>
      </c>
      <c r="Z53" s="42">
        <v>0</v>
      </c>
      <c r="AA53" s="45">
        <v>20</v>
      </c>
      <c r="AB53" s="45">
        <v>18</v>
      </c>
      <c r="AC53" s="44">
        <v>38</v>
      </c>
      <c r="AD53" s="41">
        <v>20</v>
      </c>
      <c r="AE53" s="41">
        <v>18</v>
      </c>
      <c r="AF53" s="41">
        <v>0</v>
      </c>
      <c r="AG53" s="41">
        <v>0</v>
      </c>
      <c r="AH53" s="41">
        <v>0</v>
      </c>
      <c r="AI53" s="41">
        <v>0</v>
      </c>
      <c r="AJ53" s="41">
        <v>0</v>
      </c>
      <c r="AK53" s="41">
        <v>0</v>
      </c>
      <c r="AL53" s="46">
        <v>20</v>
      </c>
      <c r="AM53" s="46">
        <v>18</v>
      </c>
    </row>
    <row r="54" spans="1:39" ht="80">
      <c r="A54" s="40" t="s">
        <v>597</v>
      </c>
      <c r="B54" s="47" t="s">
        <v>598</v>
      </c>
      <c r="C54" t="s">
        <v>5053</v>
      </c>
      <c r="D54" t="s">
        <v>600</v>
      </c>
      <c r="E54" t="s">
        <v>601</v>
      </c>
      <c r="F54" t="s">
        <v>11440</v>
      </c>
      <c r="G54" t="s">
        <v>5055</v>
      </c>
      <c r="H54" t="str">
        <f>INDEX(CountyList!A:A, MATCH(MID(A54, 3, 3), CountyList!B:B, 0))</f>
        <v>Cook</v>
      </c>
      <c r="I54" s="38">
        <v>6.3</v>
      </c>
      <c r="J54" s="38">
        <v>56.2</v>
      </c>
      <c r="K54" s="39">
        <v>20</v>
      </c>
      <c r="L54" s="39">
        <v>23</v>
      </c>
      <c r="M54" s="39">
        <v>22</v>
      </c>
      <c r="N54" s="39">
        <v>25</v>
      </c>
      <c r="O54" s="39">
        <v>26</v>
      </c>
      <c r="P54" s="39">
        <v>27</v>
      </c>
      <c r="Q54" s="39">
        <v>30</v>
      </c>
      <c r="R54" s="39">
        <v>43</v>
      </c>
      <c r="S54" s="39">
        <v>39</v>
      </c>
      <c r="T54" s="39">
        <v>50</v>
      </c>
      <c r="U54" s="39">
        <v>56</v>
      </c>
      <c r="V54" s="39">
        <v>57</v>
      </c>
      <c r="W54" s="39">
        <v>57</v>
      </c>
      <c r="X54" s="39">
        <v>48</v>
      </c>
      <c r="Y54" s="43">
        <v>0</v>
      </c>
      <c r="Z54" s="42">
        <v>0</v>
      </c>
      <c r="AA54" s="45">
        <v>265</v>
      </c>
      <c r="AB54" s="45">
        <v>258</v>
      </c>
      <c r="AC54" s="44">
        <v>523</v>
      </c>
      <c r="AD54" s="41">
        <v>204</v>
      </c>
      <c r="AE54" s="41">
        <v>209</v>
      </c>
      <c r="AF54" s="41">
        <v>17</v>
      </c>
      <c r="AG54" s="41">
        <v>1</v>
      </c>
      <c r="AH54" s="41">
        <v>23</v>
      </c>
      <c r="AI54" s="41">
        <v>38</v>
      </c>
      <c r="AJ54" s="41">
        <v>0</v>
      </c>
      <c r="AK54" s="41">
        <v>31</v>
      </c>
      <c r="AL54" s="46">
        <v>305</v>
      </c>
      <c r="AM54" s="46">
        <v>218</v>
      </c>
    </row>
    <row r="55" spans="1:39" ht="48">
      <c r="A55" s="40" t="s">
        <v>629</v>
      </c>
      <c r="B55" s="47" t="s">
        <v>630</v>
      </c>
      <c r="C55" t="s">
        <v>5755</v>
      </c>
      <c r="D55" t="s">
        <v>633</v>
      </c>
      <c r="E55" t="s">
        <v>634</v>
      </c>
      <c r="F55" t="s">
        <v>11441</v>
      </c>
      <c r="G55" t="s">
        <v>11442</v>
      </c>
      <c r="H55" t="str">
        <f>INDEX(CountyList!A:A, MATCH(MID(A55, 3, 3), CountyList!B:B, 0))</f>
        <v>Cook</v>
      </c>
      <c r="I55" s="38">
        <v>16</v>
      </c>
      <c r="J55" s="38">
        <v>108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9">
        <v>0</v>
      </c>
      <c r="Q55" s="39">
        <v>0</v>
      </c>
      <c r="R55" s="39">
        <v>0</v>
      </c>
      <c r="S55" s="39">
        <v>0</v>
      </c>
      <c r="T55" s="39">
        <v>0</v>
      </c>
      <c r="U55" s="39">
        <v>545</v>
      </c>
      <c r="V55" s="39">
        <v>542</v>
      </c>
      <c r="W55" s="39">
        <v>516</v>
      </c>
      <c r="X55" s="39">
        <v>510</v>
      </c>
      <c r="Y55" s="43">
        <v>0</v>
      </c>
      <c r="Z55" s="42">
        <v>0</v>
      </c>
      <c r="AA55" s="45">
        <v>1027</v>
      </c>
      <c r="AB55" s="45">
        <v>1086</v>
      </c>
      <c r="AC55" s="44">
        <v>2113</v>
      </c>
      <c r="AD55" s="41">
        <v>831</v>
      </c>
      <c r="AE55" s="41">
        <v>887</v>
      </c>
      <c r="AF55" s="41">
        <v>173</v>
      </c>
      <c r="AG55" s="41">
        <v>5</v>
      </c>
      <c r="AH55" s="41">
        <v>100</v>
      </c>
      <c r="AI55" s="41">
        <v>95</v>
      </c>
      <c r="AJ55" s="41">
        <v>12</v>
      </c>
      <c r="AK55" s="41">
        <v>10</v>
      </c>
      <c r="AL55" s="46">
        <v>0</v>
      </c>
      <c r="AM55" s="46">
        <v>2113</v>
      </c>
    </row>
    <row r="56" spans="1:39" ht="64">
      <c r="A56" s="40" t="s">
        <v>636</v>
      </c>
      <c r="B56" s="47" t="s">
        <v>637</v>
      </c>
      <c r="C56" t="s">
        <v>5079</v>
      </c>
      <c r="D56" t="s">
        <v>640</v>
      </c>
      <c r="E56" t="s">
        <v>641</v>
      </c>
      <c r="F56" t="s">
        <v>11443</v>
      </c>
      <c r="G56" t="s">
        <v>5081</v>
      </c>
      <c r="H56" t="str">
        <f>INDEX(CountyList!A:A, MATCH(MID(A56, 3, 3), CountyList!B:B, 0))</f>
        <v>Cook</v>
      </c>
      <c r="I56" s="38">
        <v>2</v>
      </c>
      <c r="J56" s="38">
        <v>21.7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9">
        <v>0</v>
      </c>
      <c r="Q56" s="39">
        <v>0</v>
      </c>
      <c r="R56" s="39">
        <v>0</v>
      </c>
      <c r="S56" s="39">
        <v>0</v>
      </c>
      <c r="T56" s="39">
        <v>0</v>
      </c>
      <c r="U56" s="39">
        <v>201</v>
      </c>
      <c r="V56" s="39">
        <v>174</v>
      </c>
      <c r="W56" s="39">
        <v>183</v>
      </c>
      <c r="X56" s="39">
        <v>185</v>
      </c>
      <c r="Y56" s="43">
        <v>0</v>
      </c>
      <c r="Z56" s="42">
        <v>60</v>
      </c>
      <c r="AA56" s="45">
        <v>0</v>
      </c>
      <c r="AB56" s="45">
        <v>815</v>
      </c>
      <c r="AC56" s="44">
        <v>815</v>
      </c>
      <c r="AD56" s="41">
        <v>0</v>
      </c>
      <c r="AE56" s="41">
        <v>596</v>
      </c>
      <c r="AF56" s="41">
        <v>99</v>
      </c>
      <c r="AG56" s="41">
        <v>2</v>
      </c>
      <c r="AH56" s="41">
        <v>39</v>
      </c>
      <c r="AI56" s="41">
        <v>21</v>
      </c>
      <c r="AJ56" s="41">
        <v>2</v>
      </c>
      <c r="AK56" s="41">
        <v>56</v>
      </c>
      <c r="AL56" s="46">
        <v>0</v>
      </c>
      <c r="AM56" s="46">
        <v>743</v>
      </c>
    </row>
    <row r="57" spans="1:39" ht="48">
      <c r="A57" s="40" t="s">
        <v>643</v>
      </c>
      <c r="B57" s="47" t="s">
        <v>644</v>
      </c>
      <c r="C57" t="s">
        <v>5082</v>
      </c>
      <c r="D57" t="s">
        <v>7758</v>
      </c>
      <c r="E57" t="s">
        <v>937</v>
      </c>
      <c r="F57" t="s">
        <v>11444</v>
      </c>
      <c r="G57" t="s">
        <v>5084</v>
      </c>
      <c r="H57" t="str">
        <f>INDEX(CountyList!A:A, MATCH(MID(A57, 3, 3), CountyList!B:B, 0))</f>
        <v>Cook</v>
      </c>
      <c r="I57" s="38">
        <v>0</v>
      </c>
      <c r="J57" s="38">
        <v>7</v>
      </c>
      <c r="K57" s="39">
        <v>36</v>
      </c>
      <c r="L57" s="39">
        <v>11</v>
      </c>
      <c r="M57" s="39">
        <v>0</v>
      </c>
      <c r="N57" s="39">
        <v>0</v>
      </c>
      <c r="O57" s="39">
        <v>0</v>
      </c>
      <c r="P57" s="39">
        <v>0</v>
      </c>
      <c r="Q57" s="39">
        <v>0</v>
      </c>
      <c r="R57" s="39">
        <v>0</v>
      </c>
      <c r="S57" s="39">
        <v>0</v>
      </c>
      <c r="T57" s="39">
        <v>0</v>
      </c>
      <c r="U57" s="39">
        <v>0</v>
      </c>
      <c r="V57" s="39">
        <v>0</v>
      </c>
      <c r="W57" s="39">
        <v>0</v>
      </c>
      <c r="X57" s="39">
        <v>0</v>
      </c>
      <c r="Y57" s="43">
        <v>0</v>
      </c>
      <c r="Z57" s="42">
        <v>0</v>
      </c>
      <c r="AA57" s="45">
        <v>22</v>
      </c>
      <c r="AB57" s="45">
        <v>25</v>
      </c>
      <c r="AC57" s="44">
        <v>47</v>
      </c>
      <c r="AD57" s="41">
        <v>11</v>
      </c>
      <c r="AE57" s="41">
        <v>14</v>
      </c>
      <c r="AF57" s="41">
        <v>0</v>
      </c>
      <c r="AG57" s="41">
        <v>0</v>
      </c>
      <c r="AH57" s="41">
        <v>18</v>
      </c>
      <c r="AI57" s="41">
        <v>0</v>
      </c>
      <c r="AJ57" s="41">
        <v>0</v>
      </c>
      <c r="AK57" s="41">
        <v>4</v>
      </c>
      <c r="AL57" s="46">
        <v>47</v>
      </c>
      <c r="AM57" s="46">
        <v>0</v>
      </c>
    </row>
    <row r="58" spans="1:39" ht="64">
      <c r="A58" s="40" t="s">
        <v>649</v>
      </c>
      <c r="B58" s="47" t="s">
        <v>650</v>
      </c>
      <c r="C58" t="s">
        <v>7761</v>
      </c>
      <c r="D58" t="s">
        <v>653</v>
      </c>
      <c r="E58" t="s">
        <v>634</v>
      </c>
      <c r="F58" t="s">
        <v>11445</v>
      </c>
      <c r="G58" t="s">
        <v>5087</v>
      </c>
      <c r="H58" t="str">
        <f>INDEX(CountyList!A:A, MATCH(MID(A58, 3, 3), CountyList!B:B, 0))</f>
        <v>Cook</v>
      </c>
      <c r="I58" s="38">
        <v>3</v>
      </c>
      <c r="J58" s="38">
        <v>24.5</v>
      </c>
      <c r="K58" s="39">
        <v>0</v>
      </c>
      <c r="L58" s="39">
        <v>0</v>
      </c>
      <c r="M58" s="39">
        <v>0</v>
      </c>
      <c r="N58" s="39">
        <v>0</v>
      </c>
      <c r="O58" s="39">
        <v>0</v>
      </c>
      <c r="P58" s="39">
        <v>0</v>
      </c>
      <c r="Q58" s="39">
        <v>0</v>
      </c>
      <c r="R58" s="39">
        <v>0</v>
      </c>
      <c r="S58" s="39">
        <v>0</v>
      </c>
      <c r="T58" s="39">
        <v>0</v>
      </c>
      <c r="U58" s="39">
        <v>66</v>
      </c>
      <c r="V58" s="39">
        <v>66</v>
      </c>
      <c r="W58" s="39">
        <v>70</v>
      </c>
      <c r="X58" s="39">
        <v>79</v>
      </c>
      <c r="Y58" s="43">
        <v>0</v>
      </c>
      <c r="Z58" s="42">
        <v>0</v>
      </c>
      <c r="AA58" s="45">
        <v>281</v>
      </c>
      <c r="AB58" s="45">
        <v>0</v>
      </c>
      <c r="AC58" s="44">
        <v>281</v>
      </c>
      <c r="AD58" s="41">
        <v>221</v>
      </c>
      <c r="AE58" s="41">
        <v>0</v>
      </c>
      <c r="AF58" s="41">
        <v>10</v>
      </c>
      <c r="AG58" s="41">
        <v>4</v>
      </c>
      <c r="AH58" s="41">
        <v>26</v>
      </c>
      <c r="AI58" s="41">
        <v>13</v>
      </c>
      <c r="AJ58" s="41">
        <v>0</v>
      </c>
      <c r="AK58" s="41">
        <v>7</v>
      </c>
      <c r="AL58" s="46">
        <v>0</v>
      </c>
      <c r="AM58" s="46">
        <v>281</v>
      </c>
    </row>
    <row r="59" spans="1:39" ht="48">
      <c r="A59" s="40" t="s">
        <v>654</v>
      </c>
      <c r="B59" s="47" t="s">
        <v>655</v>
      </c>
      <c r="C59" t="s">
        <v>7764</v>
      </c>
      <c r="D59" t="s">
        <v>658</v>
      </c>
      <c r="E59" t="s">
        <v>582</v>
      </c>
      <c r="F59" t="s">
        <v>11446</v>
      </c>
      <c r="G59" t="s">
        <v>5090</v>
      </c>
      <c r="H59" t="str">
        <f>INDEX(CountyList!A:A, MATCH(MID(A59, 3, 3), CountyList!B:B, 0))</f>
        <v>Cook</v>
      </c>
      <c r="I59" s="38">
        <v>3.5</v>
      </c>
      <c r="J59" s="38">
        <v>13</v>
      </c>
      <c r="K59" s="39">
        <v>64</v>
      </c>
      <c r="L59" s="39">
        <v>22</v>
      </c>
      <c r="M59" s="39">
        <v>17</v>
      </c>
      <c r="N59" s="39">
        <v>19</v>
      </c>
      <c r="O59" s="39">
        <v>15</v>
      </c>
      <c r="P59" s="39">
        <v>15</v>
      </c>
      <c r="Q59" s="39">
        <v>15</v>
      </c>
      <c r="R59" s="39">
        <v>10</v>
      </c>
      <c r="S59" s="39">
        <v>8</v>
      </c>
      <c r="T59" s="39">
        <v>15</v>
      </c>
      <c r="U59" s="39">
        <v>0</v>
      </c>
      <c r="V59" s="39">
        <v>0</v>
      </c>
      <c r="W59" s="39">
        <v>0</v>
      </c>
      <c r="X59" s="39">
        <v>0</v>
      </c>
      <c r="Y59" s="43">
        <v>0</v>
      </c>
      <c r="Z59" s="42">
        <v>0</v>
      </c>
      <c r="AA59" s="45">
        <v>33</v>
      </c>
      <c r="AB59" s="45">
        <v>167</v>
      </c>
      <c r="AC59" s="44">
        <v>200</v>
      </c>
      <c r="AD59" s="41">
        <v>33</v>
      </c>
      <c r="AE59" s="41">
        <v>167</v>
      </c>
      <c r="AF59" s="41">
        <v>0</v>
      </c>
      <c r="AG59" s="41">
        <v>0</v>
      </c>
      <c r="AH59" s="41">
        <v>0</v>
      </c>
      <c r="AI59" s="41">
        <v>0</v>
      </c>
      <c r="AJ59" s="41">
        <v>0</v>
      </c>
      <c r="AK59" s="41">
        <v>0</v>
      </c>
      <c r="AL59" s="46">
        <v>200</v>
      </c>
      <c r="AM59" s="46">
        <v>0</v>
      </c>
    </row>
    <row r="60" spans="1:39" ht="64">
      <c r="A60" s="40" t="s">
        <v>659</v>
      </c>
      <c r="B60" s="47" t="s">
        <v>660</v>
      </c>
      <c r="C60" t="s">
        <v>5091</v>
      </c>
      <c r="D60" t="s">
        <v>663</v>
      </c>
      <c r="E60" t="s">
        <v>574</v>
      </c>
      <c r="F60" t="s">
        <v>11447</v>
      </c>
      <c r="G60" t="s">
        <v>5093</v>
      </c>
      <c r="H60" t="str">
        <f>INDEX(CountyList!A:A, MATCH(MID(A60, 3, 3), CountyList!B:B, 0))</f>
        <v>Cook</v>
      </c>
      <c r="I60" s="38">
        <v>9.5</v>
      </c>
      <c r="J60" s="38">
        <v>34</v>
      </c>
      <c r="K60" s="39">
        <v>139</v>
      </c>
      <c r="L60" s="39">
        <v>24</v>
      </c>
      <c r="M60" s="39">
        <v>25</v>
      </c>
      <c r="N60" s="39">
        <v>23</v>
      </c>
      <c r="O60" s="39">
        <v>19</v>
      </c>
      <c r="P60" s="39">
        <v>24</v>
      </c>
      <c r="Q60" s="39">
        <v>20</v>
      </c>
      <c r="R60" s="39">
        <v>12</v>
      </c>
      <c r="S60" s="39">
        <v>12</v>
      </c>
      <c r="T60" s="39">
        <v>12</v>
      </c>
      <c r="U60" s="39">
        <v>0</v>
      </c>
      <c r="V60" s="39">
        <v>0</v>
      </c>
      <c r="W60" s="39">
        <v>0</v>
      </c>
      <c r="X60" s="39">
        <v>0</v>
      </c>
      <c r="Y60" s="43">
        <v>0</v>
      </c>
      <c r="Z60" s="42">
        <v>0</v>
      </c>
      <c r="AA60" s="45">
        <v>148</v>
      </c>
      <c r="AB60" s="45">
        <v>162</v>
      </c>
      <c r="AC60" s="44">
        <v>310</v>
      </c>
      <c r="AD60" s="41">
        <v>103</v>
      </c>
      <c r="AE60" s="41">
        <v>123</v>
      </c>
      <c r="AF60" s="41">
        <v>3</v>
      </c>
      <c r="AG60" s="41">
        <v>9</v>
      </c>
      <c r="AH60" s="41">
        <v>23</v>
      </c>
      <c r="AI60" s="41">
        <v>11</v>
      </c>
      <c r="AJ60" s="41">
        <v>0</v>
      </c>
      <c r="AK60" s="41">
        <v>38</v>
      </c>
      <c r="AL60" s="46">
        <v>310</v>
      </c>
      <c r="AM60" s="46">
        <v>0</v>
      </c>
    </row>
    <row r="61" spans="1:39" ht="48">
      <c r="A61" s="40" t="s">
        <v>664</v>
      </c>
      <c r="B61" s="47" t="s">
        <v>665</v>
      </c>
      <c r="C61" t="s">
        <v>7767</v>
      </c>
      <c r="D61" t="s">
        <v>668</v>
      </c>
      <c r="E61" t="s">
        <v>669</v>
      </c>
      <c r="F61" t="s">
        <v>11448</v>
      </c>
      <c r="G61" t="s">
        <v>5096</v>
      </c>
      <c r="H61" t="str">
        <f>INDEX(CountyList!A:A, MATCH(MID(A61, 3, 3), CountyList!B:B, 0))</f>
        <v>Cook</v>
      </c>
      <c r="I61" s="38">
        <v>3</v>
      </c>
      <c r="J61" s="38">
        <v>32</v>
      </c>
      <c r="K61" s="39">
        <v>234</v>
      </c>
      <c r="L61" s="39">
        <v>84</v>
      </c>
      <c r="M61" s="39">
        <v>40</v>
      </c>
      <c r="N61" s="39">
        <v>33</v>
      </c>
      <c r="O61" s="39">
        <v>32</v>
      </c>
      <c r="P61" s="39">
        <v>28</v>
      </c>
      <c r="Q61" s="39">
        <v>30</v>
      </c>
      <c r="R61" s="39">
        <v>26</v>
      </c>
      <c r="S61" s="39">
        <v>16</v>
      </c>
      <c r="T61" s="39">
        <v>26</v>
      </c>
      <c r="U61" s="39">
        <v>0</v>
      </c>
      <c r="V61" s="39">
        <v>0</v>
      </c>
      <c r="W61" s="39">
        <v>0</v>
      </c>
      <c r="X61" s="39">
        <v>0</v>
      </c>
      <c r="Y61" s="43">
        <v>15</v>
      </c>
      <c r="Z61" s="42">
        <v>0</v>
      </c>
      <c r="AA61" s="45">
        <v>267</v>
      </c>
      <c r="AB61" s="45">
        <v>297</v>
      </c>
      <c r="AC61" s="44">
        <v>564</v>
      </c>
      <c r="AD61" s="41">
        <v>219</v>
      </c>
      <c r="AE61" s="41">
        <v>254</v>
      </c>
      <c r="AF61" s="41">
        <v>9</v>
      </c>
      <c r="AG61" s="41">
        <v>1</v>
      </c>
      <c r="AH61" s="41">
        <v>37</v>
      </c>
      <c r="AI61" s="41">
        <v>2</v>
      </c>
      <c r="AJ61" s="41">
        <v>0</v>
      </c>
      <c r="AK61" s="41">
        <v>42</v>
      </c>
      <c r="AL61" s="46">
        <v>549</v>
      </c>
      <c r="AM61" s="46">
        <v>0</v>
      </c>
    </row>
    <row r="62" spans="1:39" ht="48">
      <c r="A62" s="40" t="s">
        <v>671</v>
      </c>
      <c r="B62" s="47" t="s">
        <v>672</v>
      </c>
      <c r="C62" t="s">
        <v>5097</v>
      </c>
      <c r="D62" t="s">
        <v>674</v>
      </c>
      <c r="E62" t="s">
        <v>641</v>
      </c>
      <c r="F62" t="s">
        <v>13305</v>
      </c>
      <c r="G62" t="s">
        <v>5099</v>
      </c>
      <c r="H62" t="str">
        <f>INDEX(CountyList!A:A, MATCH(MID(A62, 3, 3), CountyList!B:B, 0))</f>
        <v>Cook</v>
      </c>
      <c r="I62" s="38">
        <v>1</v>
      </c>
      <c r="J62" s="38">
        <v>16.5</v>
      </c>
      <c r="K62" s="39">
        <v>56</v>
      </c>
      <c r="L62" s="39">
        <v>40</v>
      </c>
      <c r="M62" s="39">
        <v>18</v>
      </c>
      <c r="N62" s="39">
        <v>13</v>
      </c>
      <c r="O62" s="39">
        <v>16</v>
      </c>
      <c r="P62" s="39">
        <v>9</v>
      </c>
      <c r="Q62" s="39">
        <v>13</v>
      </c>
      <c r="R62" s="39">
        <v>11</v>
      </c>
      <c r="S62" s="39">
        <v>12</v>
      </c>
      <c r="T62" s="39">
        <v>3</v>
      </c>
      <c r="U62" s="39">
        <v>12</v>
      </c>
      <c r="V62" s="39">
        <v>17</v>
      </c>
      <c r="W62" s="39">
        <v>9</v>
      </c>
      <c r="X62" s="39">
        <v>19</v>
      </c>
      <c r="Y62" s="43">
        <v>0</v>
      </c>
      <c r="Z62" s="42">
        <v>0</v>
      </c>
      <c r="AA62" s="45">
        <v>128</v>
      </c>
      <c r="AB62" s="45">
        <v>120</v>
      </c>
      <c r="AC62" s="44">
        <v>248</v>
      </c>
      <c r="AD62" s="41">
        <v>116</v>
      </c>
      <c r="AE62" s="41">
        <v>105</v>
      </c>
      <c r="AF62" s="41">
        <v>7</v>
      </c>
      <c r="AG62" s="41">
        <v>1</v>
      </c>
      <c r="AH62" s="41">
        <v>14</v>
      </c>
      <c r="AI62" s="41">
        <v>1</v>
      </c>
      <c r="AJ62" s="41">
        <v>0</v>
      </c>
      <c r="AK62" s="41">
        <v>4</v>
      </c>
      <c r="AL62" s="46">
        <v>191</v>
      </c>
      <c r="AM62" s="46">
        <v>57</v>
      </c>
    </row>
    <row r="63" spans="1:39" ht="48">
      <c r="A63" s="40" t="s">
        <v>675</v>
      </c>
      <c r="B63" s="47" t="s">
        <v>676</v>
      </c>
      <c r="C63" t="s">
        <v>7770</v>
      </c>
      <c r="D63" t="s">
        <v>679</v>
      </c>
      <c r="E63" t="s">
        <v>669</v>
      </c>
      <c r="F63" t="s">
        <v>11449</v>
      </c>
      <c r="G63" t="s">
        <v>5102</v>
      </c>
      <c r="H63" t="str">
        <f>INDEX(CountyList!A:A, MATCH(MID(A63, 3, 3), CountyList!B:B, 0))</f>
        <v>Cook</v>
      </c>
      <c r="I63" s="38">
        <v>0</v>
      </c>
      <c r="J63" s="38">
        <v>39</v>
      </c>
      <c r="K63" s="39">
        <v>0</v>
      </c>
      <c r="L63" s="39">
        <v>0</v>
      </c>
      <c r="M63" s="39">
        <v>0</v>
      </c>
      <c r="N63" s="39">
        <v>0</v>
      </c>
      <c r="O63" s="39">
        <v>0</v>
      </c>
      <c r="P63" s="39">
        <v>0</v>
      </c>
      <c r="Q63" s="39">
        <v>0</v>
      </c>
      <c r="R63" s="39">
        <v>0</v>
      </c>
      <c r="S63" s="39">
        <v>0</v>
      </c>
      <c r="T63" s="39">
        <v>0</v>
      </c>
      <c r="U63" s="39">
        <v>202</v>
      </c>
      <c r="V63" s="39">
        <v>210</v>
      </c>
      <c r="W63" s="39">
        <v>201</v>
      </c>
      <c r="X63" s="39">
        <v>213</v>
      </c>
      <c r="Y63" s="43">
        <v>0</v>
      </c>
      <c r="Z63" s="42">
        <v>85</v>
      </c>
      <c r="AA63" s="45">
        <v>416</v>
      </c>
      <c r="AB63" s="45">
        <v>505</v>
      </c>
      <c r="AC63" s="44">
        <v>921</v>
      </c>
      <c r="AD63" s="41">
        <v>353</v>
      </c>
      <c r="AE63" s="41">
        <v>427</v>
      </c>
      <c r="AF63" s="41">
        <v>47</v>
      </c>
      <c r="AG63" s="41">
        <v>3</v>
      </c>
      <c r="AH63" s="41">
        <v>76</v>
      </c>
      <c r="AI63" s="41">
        <v>5</v>
      </c>
      <c r="AJ63" s="41">
        <v>1</v>
      </c>
      <c r="AK63" s="41">
        <v>9</v>
      </c>
      <c r="AL63" s="46">
        <v>0</v>
      </c>
      <c r="AM63" s="46">
        <v>826</v>
      </c>
    </row>
    <row r="64" spans="1:39" ht="48">
      <c r="A64" s="40" t="s">
        <v>680</v>
      </c>
      <c r="B64" s="47" t="s">
        <v>681</v>
      </c>
      <c r="C64" t="s">
        <v>5103</v>
      </c>
      <c r="D64" t="s">
        <v>684</v>
      </c>
      <c r="E64" t="s">
        <v>582</v>
      </c>
      <c r="F64" t="s">
        <v>13306</v>
      </c>
      <c r="G64" t="s">
        <v>5105</v>
      </c>
      <c r="H64" t="str">
        <f>INDEX(CountyList!A:A, MATCH(MID(A64, 3, 3), CountyList!B:B, 0))</f>
        <v>Cook</v>
      </c>
      <c r="I64" s="38">
        <v>3</v>
      </c>
      <c r="J64" s="38">
        <v>6</v>
      </c>
      <c r="K64" s="39">
        <v>23</v>
      </c>
      <c r="L64" s="39">
        <v>5</v>
      </c>
      <c r="M64" s="39">
        <v>2</v>
      </c>
      <c r="N64" s="39">
        <v>3</v>
      </c>
      <c r="O64" s="39">
        <v>2</v>
      </c>
      <c r="P64" s="39">
        <v>0</v>
      </c>
      <c r="Q64" s="39">
        <v>3</v>
      </c>
      <c r="R64" s="39">
        <v>2</v>
      </c>
      <c r="S64" s="39">
        <v>0</v>
      </c>
      <c r="T64" s="39">
        <v>0</v>
      </c>
      <c r="U64" s="39">
        <v>0</v>
      </c>
      <c r="V64" s="39">
        <v>0</v>
      </c>
      <c r="W64" s="39">
        <v>0</v>
      </c>
      <c r="X64" s="39">
        <v>0</v>
      </c>
      <c r="Y64" s="43">
        <v>0</v>
      </c>
      <c r="Z64" s="42">
        <v>0</v>
      </c>
      <c r="AA64" s="45">
        <v>18</v>
      </c>
      <c r="AB64" s="45">
        <v>22</v>
      </c>
      <c r="AC64" s="44">
        <v>40</v>
      </c>
      <c r="AD64" s="41">
        <v>5</v>
      </c>
      <c r="AE64" s="41">
        <v>13</v>
      </c>
      <c r="AF64" s="41">
        <v>2</v>
      </c>
      <c r="AG64" s="41">
        <v>0</v>
      </c>
      <c r="AH64" s="41">
        <v>14</v>
      </c>
      <c r="AI64" s="41">
        <v>3</v>
      </c>
      <c r="AJ64" s="41">
        <v>0</v>
      </c>
      <c r="AK64" s="41">
        <v>3</v>
      </c>
      <c r="AL64" s="46">
        <v>40</v>
      </c>
      <c r="AM64" s="46">
        <v>0</v>
      </c>
    </row>
    <row r="65" spans="1:39" ht="64">
      <c r="A65" s="40" t="s">
        <v>685</v>
      </c>
      <c r="B65" s="47" t="s">
        <v>686</v>
      </c>
      <c r="C65" t="s">
        <v>7773</v>
      </c>
      <c r="D65" t="s">
        <v>689</v>
      </c>
      <c r="E65" t="s">
        <v>582</v>
      </c>
      <c r="F65" t="s">
        <v>11450</v>
      </c>
      <c r="G65" t="s">
        <v>5108</v>
      </c>
      <c r="H65" t="str">
        <f>INDEX(CountyList!A:A, MATCH(MID(A65, 3, 3), CountyList!B:B, 0))</f>
        <v>Cook</v>
      </c>
      <c r="I65" s="38">
        <v>0</v>
      </c>
      <c r="J65" s="38">
        <v>0</v>
      </c>
      <c r="K65" s="39">
        <v>0</v>
      </c>
      <c r="L65" s="39">
        <v>0</v>
      </c>
      <c r="M65" s="39">
        <v>0</v>
      </c>
      <c r="N65" s="39">
        <v>0</v>
      </c>
      <c r="O65" s="39">
        <v>0</v>
      </c>
      <c r="P65" s="39">
        <v>0</v>
      </c>
      <c r="Q65" s="39">
        <v>0</v>
      </c>
      <c r="R65" s="39">
        <v>0</v>
      </c>
      <c r="S65" s="39">
        <v>0</v>
      </c>
      <c r="T65" s="39">
        <v>0</v>
      </c>
      <c r="U65" s="39">
        <v>34</v>
      </c>
      <c r="V65" s="39">
        <v>31</v>
      </c>
      <c r="W65" s="39">
        <v>29</v>
      </c>
      <c r="X65" s="39">
        <v>30</v>
      </c>
      <c r="Y65" s="43">
        <v>0</v>
      </c>
      <c r="Z65" s="42">
        <v>9</v>
      </c>
      <c r="AA65" s="45">
        <v>0</v>
      </c>
      <c r="AB65" s="45">
        <v>134</v>
      </c>
      <c r="AC65" s="44">
        <v>134</v>
      </c>
      <c r="AD65" s="41">
        <v>0</v>
      </c>
      <c r="AE65" s="41">
        <v>134</v>
      </c>
      <c r="AF65" s="41">
        <v>0</v>
      </c>
      <c r="AG65" s="41">
        <v>0</v>
      </c>
      <c r="AH65" s="41">
        <v>0</v>
      </c>
      <c r="AI65" s="41">
        <v>0</v>
      </c>
      <c r="AJ65" s="41">
        <v>0</v>
      </c>
      <c r="AK65" s="41">
        <v>0</v>
      </c>
      <c r="AL65" s="46">
        <v>0</v>
      </c>
      <c r="AM65" s="46">
        <v>124</v>
      </c>
    </row>
    <row r="66" spans="1:39" ht="48">
      <c r="A66" s="40" t="s">
        <v>690</v>
      </c>
      <c r="B66" s="47" t="s">
        <v>691</v>
      </c>
      <c r="C66" t="s">
        <v>5109</v>
      </c>
      <c r="D66" t="s">
        <v>694</v>
      </c>
      <c r="E66" t="s">
        <v>574</v>
      </c>
      <c r="F66" t="s">
        <v>11454</v>
      </c>
      <c r="G66" t="s">
        <v>5111</v>
      </c>
      <c r="H66" t="str">
        <f>INDEX(CountyList!A:A, MATCH(MID(A66, 3, 3), CountyList!B:B, 0))</f>
        <v>Cook</v>
      </c>
      <c r="I66" s="38">
        <v>1.5</v>
      </c>
      <c r="J66" s="38">
        <v>7</v>
      </c>
      <c r="K66" s="39">
        <v>53</v>
      </c>
      <c r="L66" s="39">
        <v>4</v>
      </c>
      <c r="M66" s="39">
        <v>1</v>
      </c>
      <c r="N66" s="39">
        <v>0</v>
      </c>
      <c r="O66" s="39">
        <v>0</v>
      </c>
      <c r="P66" s="39">
        <v>0</v>
      </c>
      <c r="Q66" s="39">
        <v>0</v>
      </c>
      <c r="R66" s="39">
        <v>0</v>
      </c>
      <c r="S66" s="39">
        <v>0</v>
      </c>
      <c r="T66" s="39">
        <v>0</v>
      </c>
      <c r="U66" s="39">
        <v>0</v>
      </c>
      <c r="V66" s="39">
        <v>0</v>
      </c>
      <c r="W66" s="39">
        <v>0</v>
      </c>
      <c r="X66" s="39">
        <v>0</v>
      </c>
      <c r="Y66" s="43">
        <v>0</v>
      </c>
      <c r="Z66" s="42">
        <v>0</v>
      </c>
      <c r="AA66" s="45">
        <v>31</v>
      </c>
      <c r="AB66" s="45">
        <v>27</v>
      </c>
      <c r="AC66" s="44">
        <v>58</v>
      </c>
      <c r="AD66" s="41">
        <v>24</v>
      </c>
      <c r="AE66" s="41">
        <v>23</v>
      </c>
      <c r="AF66" s="41">
        <v>1</v>
      </c>
      <c r="AG66" s="41">
        <v>0</v>
      </c>
      <c r="AH66" s="41">
        <v>8</v>
      </c>
      <c r="AI66" s="41">
        <v>0</v>
      </c>
      <c r="AJ66" s="41">
        <v>0</v>
      </c>
      <c r="AK66" s="41">
        <v>2</v>
      </c>
      <c r="AL66" s="46">
        <v>58</v>
      </c>
      <c r="AM66" s="46">
        <v>0</v>
      </c>
    </row>
    <row r="67" spans="1:39" ht="48">
      <c r="A67" s="40" t="s">
        <v>695</v>
      </c>
      <c r="B67" s="47" t="s">
        <v>696</v>
      </c>
      <c r="C67" t="s">
        <v>13307</v>
      </c>
      <c r="D67" t="s">
        <v>699</v>
      </c>
      <c r="E67" t="s">
        <v>574</v>
      </c>
      <c r="F67" t="s">
        <v>13308</v>
      </c>
      <c r="G67" t="s">
        <v>5114</v>
      </c>
      <c r="H67" t="str">
        <f>INDEX(CountyList!A:A, MATCH(MID(A67, 3, 3), CountyList!B:B, 0))</f>
        <v>Cook</v>
      </c>
      <c r="I67" s="38">
        <v>1</v>
      </c>
      <c r="J67" s="38">
        <v>2</v>
      </c>
      <c r="K67" s="39">
        <v>8</v>
      </c>
      <c r="L67" s="39">
        <v>1</v>
      </c>
      <c r="M67" s="39">
        <v>0</v>
      </c>
      <c r="N67" s="39">
        <v>2</v>
      </c>
      <c r="O67" s="39">
        <v>1</v>
      </c>
      <c r="P67" s="39">
        <v>0</v>
      </c>
      <c r="Q67" s="39">
        <v>0</v>
      </c>
      <c r="R67" s="39">
        <v>0</v>
      </c>
      <c r="S67" s="39">
        <v>0</v>
      </c>
      <c r="T67" s="39">
        <v>0</v>
      </c>
      <c r="U67" s="39">
        <v>0</v>
      </c>
      <c r="V67" s="39">
        <v>0</v>
      </c>
      <c r="W67" s="39">
        <v>0</v>
      </c>
      <c r="X67" s="39">
        <v>0</v>
      </c>
      <c r="Y67" s="43">
        <v>0</v>
      </c>
      <c r="Z67" s="42">
        <v>0</v>
      </c>
      <c r="AA67" s="45">
        <v>8</v>
      </c>
      <c r="AB67" s="45">
        <v>4</v>
      </c>
      <c r="AC67" s="44">
        <v>12</v>
      </c>
      <c r="AD67" s="41">
        <v>0</v>
      </c>
      <c r="AE67" s="41">
        <v>0</v>
      </c>
      <c r="AF67" s="41">
        <v>0</v>
      </c>
      <c r="AG67" s="41">
        <v>0</v>
      </c>
      <c r="AH67" s="41">
        <v>0</v>
      </c>
      <c r="AI67" s="41">
        <v>12</v>
      </c>
      <c r="AJ67" s="41">
        <v>0</v>
      </c>
      <c r="AK67" s="41">
        <v>0</v>
      </c>
      <c r="AL67" s="46">
        <v>12</v>
      </c>
      <c r="AM67" s="46">
        <v>0</v>
      </c>
    </row>
    <row r="68" spans="1:39" ht="48">
      <c r="A68" s="40" t="s">
        <v>704</v>
      </c>
      <c r="B68" s="47" t="s">
        <v>705</v>
      </c>
      <c r="C68" t="s">
        <v>7781</v>
      </c>
      <c r="D68" t="s">
        <v>708</v>
      </c>
      <c r="E68" t="s">
        <v>709</v>
      </c>
      <c r="F68" t="s">
        <v>11455</v>
      </c>
      <c r="G68" t="s">
        <v>5120</v>
      </c>
      <c r="H68" t="str">
        <f>INDEX(CountyList!A:A, MATCH(MID(A68, 3, 3), CountyList!B:B, 0))</f>
        <v>Cook</v>
      </c>
      <c r="I68" s="38">
        <v>3</v>
      </c>
      <c r="J68" s="38">
        <v>14</v>
      </c>
      <c r="K68" s="39">
        <v>67</v>
      </c>
      <c r="L68" s="39">
        <v>22</v>
      </c>
      <c r="M68" s="39">
        <v>14</v>
      </c>
      <c r="N68" s="39">
        <v>18</v>
      </c>
      <c r="O68" s="39">
        <v>24</v>
      </c>
      <c r="P68" s="39">
        <v>21</v>
      </c>
      <c r="Q68" s="39">
        <v>14</v>
      </c>
      <c r="R68" s="39">
        <v>21</v>
      </c>
      <c r="S68" s="39">
        <v>24</v>
      </c>
      <c r="T68" s="39">
        <v>12</v>
      </c>
      <c r="U68" s="39">
        <v>0</v>
      </c>
      <c r="V68" s="39">
        <v>0</v>
      </c>
      <c r="W68" s="39">
        <v>0</v>
      </c>
      <c r="X68" s="39">
        <v>0</v>
      </c>
      <c r="Y68" s="43">
        <v>13</v>
      </c>
      <c r="Z68" s="42">
        <v>0</v>
      </c>
      <c r="AA68" s="45">
        <v>128</v>
      </c>
      <c r="AB68" s="45">
        <v>122</v>
      </c>
      <c r="AC68" s="44">
        <v>250</v>
      </c>
      <c r="AD68" s="41">
        <v>119</v>
      </c>
      <c r="AE68" s="41">
        <v>113</v>
      </c>
      <c r="AF68" s="41">
        <v>0</v>
      </c>
      <c r="AG68" s="41">
        <v>1</v>
      </c>
      <c r="AH68" s="41">
        <v>6</v>
      </c>
      <c r="AI68" s="41">
        <v>2</v>
      </c>
      <c r="AJ68" s="41">
        <v>0</v>
      </c>
      <c r="AK68" s="41">
        <v>9</v>
      </c>
      <c r="AL68" s="46">
        <v>237</v>
      </c>
      <c r="AM68" s="46">
        <v>0</v>
      </c>
    </row>
    <row r="69" spans="1:39" ht="64">
      <c r="A69" s="40" t="s">
        <v>711</v>
      </c>
      <c r="B69" s="47" t="s">
        <v>712</v>
      </c>
      <c r="C69" t="s">
        <v>5121</v>
      </c>
      <c r="D69" t="s">
        <v>715</v>
      </c>
      <c r="E69" t="s">
        <v>716</v>
      </c>
      <c r="F69" t="s">
        <v>11456</v>
      </c>
      <c r="G69" t="s">
        <v>5123</v>
      </c>
      <c r="H69" t="str">
        <f>INDEX(CountyList!A:A, MATCH(MID(A69, 3, 3), CountyList!B:B, 0))</f>
        <v>Cook</v>
      </c>
      <c r="I69" s="38">
        <v>2</v>
      </c>
      <c r="J69" s="38">
        <v>7</v>
      </c>
      <c r="K69" s="39">
        <v>71</v>
      </c>
      <c r="L69" s="39">
        <v>22</v>
      </c>
      <c r="M69" s="39">
        <v>0</v>
      </c>
      <c r="N69" s="39">
        <v>0</v>
      </c>
      <c r="O69" s="39">
        <v>0</v>
      </c>
      <c r="P69" s="39">
        <v>0</v>
      </c>
      <c r="Q69" s="39">
        <v>0</v>
      </c>
      <c r="R69" s="39">
        <v>0</v>
      </c>
      <c r="S69" s="39">
        <v>0</v>
      </c>
      <c r="T69" s="39">
        <v>0</v>
      </c>
      <c r="U69" s="39">
        <v>0</v>
      </c>
      <c r="V69" s="39">
        <v>0</v>
      </c>
      <c r="W69" s="39">
        <v>0</v>
      </c>
      <c r="X69" s="39">
        <v>0</v>
      </c>
      <c r="Y69" s="43">
        <v>0</v>
      </c>
      <c r="Z69" s="42">
        <v>0</v>
      </c>
      <c r="AA69" s="45">
        <v>44</v>
      </c>
      <c r="AB69" s="45">
        <v>49</v>
      </c>
      <c r="AC69" s="44">
        <v>93</v>
      </c>
      <c r="AD69" s="41">
        <v>18</v>
      </c>
      <c r="AE69" s="41">
        <v>22</v>
      </c>
      <c r="AF69" s="41">
        <v>1</v>
      </c>
      <c r="AG69" s="41">
        <v>0</v>
      </c>
      <c r="AH69" s="41">
        <v>49</v>
      </c>
      <c r="AI69" s="41">
        <v>0</v>
      </c>
      <c r="AJ69" s="41">
        <v>0</v>
      </c>
      <c r="AK69" s="41">
        <v>3</v>
      </c>
      <c r="AL69" s="46">
        <v>93</v>
      </c>
      <c r="AM69" s="46">
        <v>0</v>
      </c>
    </row>
    <row r="70" spans="1:39" ht="48">
      <c r="A70" s="40" t="s">
        <v>718</v>
      </c>
      <c r="B70" s="47" t="s">
        <v>446</v>
      </c>
      <c r="C70" t="s">
        <v>13309</v>
      </c>
      <c r="D70" t="s">
        <v>720</v>
      </c>
      <c r="E70" t="s">
        <v>721</v>
      </c>
      <c r="F70" t="s">
        <v>11458</v>
      </c>
      <c r="G70" t="s">
        <v>5126</v>
      </c>
      <c r="H70" t="str">
        <f>INDEX(CountyList!A:A, MATCH(MID(A70, 3, 3), CountyList!B:B, 0))</f>
        <v>Cook</v>
      </c>
      <c r="I70" s="38">
        <v>2.6</v>
      </c>
      <c r="J70" s="38">
        <v>15.2</v>
      </c>
      <c r="K70" s="39">
        <v>92</v>
      </c>
      <c r="L70" s="39">
        <v>35</v>
      </c>
      <c r="M70" s="39">
        <v>25</v>
      </c>
      <c r="N70" s="39">
        <v>17</v>
      </c>
      <c r="O70" s="39">
        <v>24</v>
      </c>
      <c r="P70" s="39">
        <v>26</v>
      </c>
      <c r="Q70" s="39">
        <v>21</v>
      </c>
      <c r="R70" s="39">
        <v>26</v>
      </c>
      <c r="S70" s="39">
        <v>20</v>
      </c>
      <c r="T70" s="39">
        <v>24</v>
      </c>
      <c r="U70" s="39">
        <v>0</v>
      </c>
      <c r="V70" s="39">
        <v>0</v>
      </c>
      <c r="W70" s="39">
        <v>0</v>
      </c>
      <c r="X70" s="39">
        <v>0</v>
      </c>
      <c r="Y70" s="43">
        <v>0</v>
      </c>
      <c r="Z70" s="42">
        <v>0</v>
      </c>
      <c r="AA70" s="45">
        <v>149</v>
      </c>
      <c r="AB70" s="45">
        <v>161</v>
      </c>
      <c r="AC70" s="44">
        <v>310</v>
      </c>
      <c r="AD70" s="41">
        <v>108</v>
      </c>
      <c r="AE70" s="41">
        <v>114</v>
      </c>
      <c r="AF70" s="41">
        <v>21</v>
      </c>
      <c r="AG70" s="41">
        <v>0</v>
      </c>
      <c r="AH70" s="41">
        <v>40</v>
      </c>
      <c r="AI70" s="41">
        <v>11</v>
      </c>
      <c r="AJ70" s="41">
        <v>0</v>
      </c>
      <c r="AK70" s="41">
        <v>16</v>
      </c>
      <c r="AL70" s="46">
        <v>310</v>
      </c>
      <c r="AM70" s="46">
        <v>0</v>
      </c>
    </row>
    <row r="71" spans="1:39" ht="64">
      <c r="A71" s="40" t="s">
        <v>723</v>
      </c>
      <c r="B71" s="47" t="s">
        <v>724</v>
      </c>
      <c r="C71" t="s">
        <v>7789</v>
      </c>
      <c r="D71" t="s">
        <v>727</v>
      </c>
      <c r="E71" t="s">
        <v>728</v>
      </c>
      <c r="F71" t="s">
        <v>11459</v>
      </c>
      <c r="G71" t="s">
        <v>5129</v>
      </c>
      <c r="H71" t="str">
        <f>INDEX(CountyList!A:A, MATCH(MID(A71, 3, 3), CountyList!B:B, 0))</f>
        <v>Cook</v>
      </c>
      <c r="I71" s="38">
        <v>1.5</v>
      </c>
      <c r="J71" s="38">
        <v>12</v>
      </c>
      <c r="K71" s="39">
        <v>61</v>
      </c>
      <c r="L71" s="39">
        <v>23</v>
      </c>
      <c r="M71" s="39">
        <v>14</v>
      </c>
      <c r="N71" s="39">
        <v>17</v>
      </c>
      <c r="O71" s="39">
        <v>14</v>
      </c>
      <c r="P71" s="39">
        <v>7</v>
      </c>
      <c r="Q71" s="39">
        <v>12</v>
      </c>
      <c r="R71" s="39">
        <v>12</v>
      </c>
      <c r="S71" s="39">
        <v>12</v>
      </c>
      <c r="T71" s="39">
        <v>7</v>
      </c>
      <c r="U71" s="39">
        <v>0</v>
      </c>
      <c r="V71" s="39">
        <v>0</v>
      </c>
      <c r="W71" s="39">
        <v>0</v>
      </c>
      <c r="X71" s="39">
        <v>0</v>
      </c>
      <c r="Y71" s="43">
        <v>0</v>
      </c>
      <c r="Z71" s="42">
        <v>0</v>
      </c>
      <c r="AA71" s="45">
        <v>108</v>
      </c>
      <c r="AB71" s="45">
        <v>71</v>
      </c>
      <c r="AC71" s="44">
        <v>179</v>
      </c>
      <c r="AD71" s="41">
        <v>88</v>
      </c>
      <c r="AE71" s="41">
        <v>51</v>
      </c>
      <c r="AF71" s="41">
        <v>11</v>
      </c>
      <c r="AG71" s="41">
        <v>0</v>
      </c>
      <c r="AH71" s="41">
        <v>9</v>
      </c>
      <c r="AI71" s="41">
        <v>4</v>
      </c>
      <c r="AJ71" s="41">
        <v>0</v>
      </c>
      <c r="AK71" s="41">
        <v>16</v>
      </c>
      <c r="AL71" s="46">
        <v>179</v>
      </c>
      <c r="AM71" s="46">
        <v>0</v>
      </c>
    </row>
    <row r="72" spans="1:39" ht="48">
      <c r="A72" s="40" t="s">
        <v>730</v>
      </c>
      <c r="B72" s="47" t="s">
        <v>665</v>
      </c>
      <c r="C72" t="s">
        <v>13310</v>
      </c>
      <c r="D72" t="s">
        <v>733</v>
      </c>
      <c r="E72" t="s">
        <v>734</v>
      </c>
      <c r="F72" t="s">
        <v>11460</v>
      </c>
      <c r="G72" t="s">
        <v>11461</v>
      </c>
      <c r="H72" t="str">
        <f>INDEX(CountyList!A:A, MATCH(MID(A72, 3, 3), CountyList!B:B, 0))</f>
        <v>Cook</v>
      </c>
      <c r="I72" s="38">
        <v>1</v>
      </c>
      <c r="J72" s="38">
        <v>17</v>
      </c>
      <c r="K72" s="39">
        <v>113</v>
      </c>
      <c r="L72" s="39">
        <v>18</v>
      </c>
      <c r="M72" s="39">
        <v>13</v>
      </c>
      <c r="N72" s="39">
        <v>10</v>
      </c>
      <c r="O72" s="39">
        <v>22</v>
      </c>
      <c r="P72" s="39">
        <v>16</v>
      </c>
      <c r="Q72" s="39">
        <v>17</v>
      </c>
      <c r="R72" s="39">
        <v>21</v>
      </c>
      <c r="S72" s="39">
        <v>19</v>
      </c>
      <c r="T72" s="39">
        <v>17</v>
      </c>
      <c r="U72" s="39">
        <v>0</v>
      </c>
      <c r="V72" s="39">
        <v>0</v>
      </c>
      <c r="W72" s="39">
        <v>0</v>
      </c>
      <c r="X72" s="39">
        <v>0</v>
      </c>
      <c r="Y72" s="43">
        <v>29</v>
      </c>
      <c r="Z72" s="42">
        <v>0</v>
      </c>
      <c r="AA72" s="45">
        <v>154</v>
      </c>
      <c r="AB72" s="45">
        <v>142</v>
      </c>
      <c r="AC72" s="44">
        <v>296</v>
      </c>
      <c r="AD72" s="41">
        <v>114</v>
      </c>
      <c r="AE72" s="41">
        <v>115</v>
      </c>
      <c r="AF72" s="41">
        <v>9</v>
      </c>
      <c r="AG72" s="41">
        <v>0</v>
      </c>
      <c r="AH72" s="41">
        <v>36</v>
      </c>
      <c r="AI72" s="41">
        <v>4</v>
      </c>
      <c r="AJ72" s="41">
        <v>0</v>
      </c>
      <c r="AK72" s="41">
        <v>18</v>
      </c>
      <c r="AL72" s="46">
        <v>266</v>
      </c>
      <c r="AM72" s="46">
        <v>0</v>
      </c>
    </row>
    <row r="73" spans="1:39" ht="64">
      <c r="A73" s="40" t="s">
        <v>736</v>
      </c>
      <c r="B73" s="47" t="s">
        <v>737</v>
      </c>
      <c r="C73" t="s">
        <v>5133</v>
      </c>
      <c r="D73" t="s">
        <v>740</v>
      </c>
      <c r="E73" t="s">
        <v>734</v>
      </c>
      <c r="F73" t="s">
        <v>11462</v>
      </c>
      <c r="G73" t="s">
        <v>5135</v>
      </c>
      <c r="H73" t="str">
        <f>INDEX(CountyList!A:A, MATCH(MID(A73, 3, 3), CountyList!B:B, 0))</f>
        <v>Cook</v>
      </c>
      <c r="I73" s="38">
        <v>2</v>
      </c>
      <c r="J73" s="38">
        <v>14</v>
      </c>
      <c r="K73" s="39">
        <v>39</v>
      </c>
      <c r="L73" s="39">
        <v>17</v>
      </c>
      <c r="M73" s="39">
        <v>17</v>
      </c>
      <c r="N73" s="39">
        <v>9</v>
      </c>
      <c r="O73" s="39">
        <v>12</v>
      </c>
      <c r="P73" s="39">
        <v>10</v>
      </c>
      <c r="Q73" s="39">
        <v>6</v>
      </c>
      <c r="R73" s="39">
        <v>0</v>
      </c>
      <c r="S73" s="39">
        <v>0</v>
      </c>
      <c r="T73" s="39">
        <v>0</v>
      </c>
      <c r="U73" s="39">
        <v>0</v>
      </c>
      <c r="V73" s="39">
        <v>0</v>
      </c>
      <c r="W73" s="39">
        <v>0</v>
      </c>
      <c r="X73" s="39">
        <v>0</v>
      </c>
      <c r="Y73" s="43">
        <v>0</v>
      </c>
      <c r="Z73" s="42">
        <v>0</v>
      </c>
      <c r="AA73" s="45">
        <v>62</v>
      </c>
      <c r="AB73" s="45">
        <v>48</v>
      </c>
      <c r="AC73" s="44">
        <v>110</v>
      </c>
      <c r="AD73" s="41">
        <v>0</v>
      </c>
      <c r="AE73" s="41">
        <v>0</v>
      </c>
      <c r="AF73" s="41">
        <v>110</v>
      </c>
      <c r="AG73" s="41">
        <v>0</v>
      </c>
      <c r="AH73" s="41">
        <v>0</v>
      </c>
      <c r="AI73" s="41">
        <v>0</v>
      </c>
      <c r="AJ73" s="41">
        <v>0</v>
      </c>
      <c r="AK73" s="41">
        <v>0</v>
      </c>
      <c r="AL73" s="46">
        <v>110</v>
      </c>
      <c r="AM73" s="46">
        <v>0</v>
      </c>
    </row>
    <row r="74" spans="1:39" ht="48">
      <c r="A74" s="40" t="s">
        <v>742</v>
      </c>
      <c r="B74" s="47" t="s">
        <v>743</v>
      </c>
      <c r="C74" t="s">
        <v>7797</v>
      </c>
      <c r="D74" t="s">
        <v>746</v>
      </c>
      <c r="E74" t="s">
        <v>669</v>
      </c>
      <c r="F74" t="s">
        <v>11463</v>
      </c>
      <c r="G74" t="s">
        <v>5138</v>
      </c>
      <c r="H74" t="str">
        <f>INDEX(CountyList!A:A, MATCH(MID(A74, 3, 3), CountyList!B:B, 0))</f>
        <v>Cook</v>
      </c>
      <c r="I74" s="38">
        <v>1</v>
      </c>
      <c r="J74" s="38">
        <v>43</v>
      </c>
      <c r="K74" s="39">
        <v>163</v>
      </c>
      <c r="L74" s="39">
        <v>78</v>
      </c>
      <c r="M74" s="39">
        <v>40</v>
      </c>
      <c r="N74" s="39">
        <v>34</v>
      </c>
      <c r="O74" s="39">
        <v>34</v>
      </c>
      <c r="P74" s="39">
        <v>29</v>
      </c>
      <c r="Q74" s="39">
        <v>23</v>
      </c>
      <c r="R74" s="39">
        <v>31</v>
      </c>
      <c r="S74" s="39">
        <v>25</v>
      </c>
      <c r="T74" s="39">
        <v>21</v>
      </c>
      <c r="U74" s="39">
        <v>33</v>
      </c>
      <c r="V74" s="39">
        <v>30</v>
      </c>
      <c r="W74" s="39">
        <v>38</v>
      </c>
      <c r="X74" s="39">
        <v>42</v>
      </c>
      <c r="Y74" s="43">
        <v>0</v>
      </c>
      <c r="Z74" s="42">
        <v>0</v>
      </c>
      <c r="AA74" s="45">
        <v>305</v>
      </c>
      <c r="AB74" s="45">
        <v>316</v>
      </c>
      <c r="AC74" s="44">
        <v>621</v>
      </c>
      <c r="AD74" s="41">
        <v>136</v>
      </c>
      <c r="AE74" s="41">
        <v>132</v>
      </c>
      <c r="AF74" s="41">
        <v>39</v>
      </c>
      <c r="AG74" s="41">
        <v>0</v>
      </c>
      <c r="AH74" s="41">
        <v>280</v>
      </c>
      <c r="AI74" s="41">
        <v>17</v>
      </c>
      <c r="AJ74" s="41">
        <v>0</v>
      </c>
      <c r="AK74" s="41">
        <v>17</v>
      </c>
      <c r="AL74" s="46">
        <v>478</v>
      </c>
      <c r="AM74" s="46">
        <v>143</v>
      </c>
    </row>
    <row r="75" spans="1:39" ht="80">
      <c r="A75" s="40" t="s">
        <v>747</v>
      </c>
      <c r="B75" s="47" t="s">
        <v>748</v>
      </c>
      <c r="C75" t="s">
        <v>5142</v>
      </c>
      <c r="D75" t="s">
        <v>751</v>
      </c>
      <c r="E75" t="s">
        <v>582</v>
      </c>
      <c r="F75" t="s">
        <v>11464</v>
      </c>
      <c r="G75" t="s">
        <v>5144</v>
      </c>
      <c r="H75" t="str">
        <f>INDEX(CountyList!A:A, MATCH(MID(A75, 3, 3), CountyList!B:B, 0))</f>
        <v>Cook</v>
      </c>
      <c r="I75" s="38">
        <v>3</v>
      </c>
      <c r="J75" s="38">
        <v>55</v>
      </c>
      <c r="K75" s="39">
        <v>50</v>
      </c>
      <c r="L75" s="39">
        <v>67</v>
      </c>
      <c r="M75" s="39">
        <v>50</v>
      </c>
      <c r="N75" s="39">
        <v>67</v>
      </c>
      <c r="O75" s="39">
        <v>55</v>
      </c>
      <c r="P75" s="39">
        <v>76</v>
      </c>
      <c r="Q75" s="39">
        <v>65</v>
      </c>
      <c r="R75" s="39">
        <v>58</v>
      </c>
      <c r="S75" s="39">
        <v>49</v>
      </c>
      <c r="T75" s="39">
        <v>53</v>
      </c>
      <c r="U75" s="39">
        <v>0</v>
      </c>
      <c r="V75" s="39">
        <v>0</v>
      </c>
      <c r="W75" s="39">
        <v>0</v>
      </c>
      <c r="X75" s="39">
        <v>0</v>
      </c>
      <c r="Y75" s="43">
        <v>101</v>
      </c>
      <c r="Z75" s="42">
        <v>0</v>
      </c>
      <c r="AA75" s="45">
        <v>342</v>
      </c>
      <c r="AB75" s="45">
        <v>349</v>
      </c>
      <c r="AC75" s="44">
        <v>691</v>
      </c>
      <c r="AD75" s="41">
        <v>339</v>
      </c>
      <c r="AE75" s="41">
        <v>349</v>
      </c>
      <c r="AF75" s="41">
        <v>0</v>
      </c>
      <c r="AG75" s="41">
        <v>0</v>
      </c>
      <c r="AH75" s="41">
        <v>3</v>
      </c>
      <c r="AI75" s="41">
        <v>0</v>
      </c>
      <c r="AJ75" s="41">
        <v>0</v>
      </c>
      <c r="AK75" s="41">
        <v>0</v>
      </c>
      <c r="AL75" s="46">
        <v>590</v>
      </c>
      <c r="AM75" s="46">
        <v>0</v>
      </c>
    </row>
    <row r="76" spans="1:39" ht="80">
      <c r="A76" s="40" t="s">
        <v>11465</v>
      </c>
      <c r="B76" s="47" t="s">
        <v>7801</v>
      </c>
      <c r="C76" t="s">
        <v>7803</v>
      </c>
      <c r="D76" t="s">
        <v>7804</v>
      </c>
      <c r="E76" t="s">
        <v>767</v>
      </c>
      <c r="F76" t="s">
        <v>11466</v>
      </c>
      <c r="G76" t="s">
        <v>11467</v>
      </c>
      <c r="H76" t="str">
        <f>INDEX(CountyList!A:A, MATCH(MID(A76, 3, 3), CountyList!B:B, 0))</f>
        <v>Cook</v>
      </c>
      <c r="I76" s="38">
        <v>1</v>
      </c>
      <c r="J76" s="38">
        <v>4</v>
      </c>
      <c r="K76" s="39">
        <v>25</v>
      </c>
      <c r="L76" s="39">
        <v>1</v>
      </c>
      <c r="M76" s="39">
        <v>0</v>
      </c>
      <c r="N76" s="39">
        <v>0</v>
      </c>
      <c r="O76" s="39">
        <v>0</v>
      </c>
      <c r="P76" s="39">
        <v>0</v>
      </c>
      <c r="Q76" s="39">
        <v>0</v>
      </c>
      <c r="R76" s="39">
        <v>0</v>
      </c>
      <c r="S76" s="39">
        <v>0</v>
      </c>
      <c r="T76" s="39">
        <v>0</v>
      </c>
      <c r="U76" s="39">
        <v>0</v>
      </c>
      <c r="V76" s="39">
        <v>0</v>
      </c>
      <c r="W76" s="39">
        <v>0</v>
      </c>
      <c r="X76" s="39">
        <v>0</v>
      </c>
      <c r="Y76" s="43">
        <v>0</v>
      </c>
      <c r="Z76" s="42">
        <v>0</v>
      </c>
      <c r="AA76" s="45">
        <v>12</v>
      </c>
      <c r="AB76" s="45">
        <v>14</v>
      </c>
      <c r="AC76" s="44">
        <v>26</v>
      </c>
      <c r="AD76" s="41">
        <v>5</v>
      </c>
      <c r="AE76" s="41">
        <v>2</v>
      </c>
      <c r="AF76" s="41">
        <v>0</v>
      </c>
      <c r="AG76" s="41">
        <v>0</v>
      </c>
      <c r="AH76" s="41">
        <v>18</v>
      </c>
      <c r="AI76" s="41">
        <v>0</v>
      </c>
      <c r="AJ76" s="41">
        <v>0</v>
      </c>
      <c r="AK76" s="41">
        <v>1</v>
      </c>
      <c r="AL76" s="46">
        <v>26</v>
      </c>
      <c r="AM76" s="46">
        <v>0</v>
      </c>
    </row>
    <row r="77" spans="1:39" ht="64">
      <c r="A77" s="40" t="s">
        <v>752</v>
      </c>
      <c r="B77" s="47" t="s">
        <v>753</v>
      </c>
      <c r="C77" t="s">
        <v>5146</v>
      </c>
      <c r="D77" t="s">
        <v>756</v>
      </c>
      <c r="E77" t="s">
        <v>582</v>
      </c>
      <c r="F77" t="s">
        <v>11468</v>
      </c>
      <c r="G77" t="s">
        <v>5148</v>
      </c>
      <c r="H77" t="str">
        <f>INDEX(CountyList!A:A, MATCH(MID(A77, 3, 3), CountyList!B:B, 0))</f>
        <v>Cook</v>
      </c>
      <c r="I77" s="38">
        <v>7</v>
      </c>
      <c r="J77" s="38">
        <v>30.5</v>
      </c>
      <c r="K77" s="39">
        <v>60</v>
      </c>
      <c r="L77" s="39">
        <v>38</v>
      </c>
      <c r="M77" s="39">
        <v>41</v>
      </c>
      <c r="N77" s="39">
        <v>30</v>
      </c>
      <c r="O77" s="39">
        <v>29</v>
      </c>
      <c r="P77" s="39">
        <v>25</v>
      </c>
      <c r="Q77" s="39">
        <v>19</v>
      </c>
      <c r="R77" s="39">
        <v>29</v>
      </c>
      <c r="S77" s="39">
        <v>22</v>
      </c>
      <c r="T77" s="39">
        <v>20</v>
      </c>
      <c r="U77" s="39">
        <v>0</v>
      </c>
      <c r="V77" s="39">
        <v>0</v>
      </c>
      <c r="W77" s="39">
        <v>0</v>
      </c>
      <c r="X77" s="39">
        <v>0</v>
      </c>
      <c r="Y77" s="43">
        <v>121</v>
      </c>
      <c r="Z77" s="42">
        <v>0</v>
      </c>
      <c r="AA77" s="45">
        <v>202</v>
      </c>
      <c r="AB77" s="45">
        <v>232</v>
      </c>
      <c r="AC77" s="44">
        <v>434</v>
      </c>
      <c r="AD77" s="41">
        <v>202</v>
      </c>
      <c r="AE77" s="41">
        <v>232</v>
      </c>
      <c r="AF77" s="41">
        <v>0</v>
      </c>
      <c r="AG77" s="41">
        <v>0</v>
      </c>
      <c r="AH77" s="41">
        <v>0</v>
      </c>
      <c r="AI77" s="41">
        <v>0</v>
      </c>
      <c r="AJ77" s="41">
        <v>0</v>
      </c>
      <c r="AK77" s="41">
        <v>0</v>
      </c>
      <c r="AL77" s="46">
        <v>313</v>
      </c>
      <c r="AM77" s="46">
        <v>0</v>
      </c>
    </row>
    <row r="78" spans="1:39" ht="48">
      <c r="A78" s="40" t="s">
        <v>757</v>
      </c>
      <c r="B78" s="47" t="s">
        <v>758</v>
      </c>
      <c r="C78" t="s">
        <v>5149</v>
      </c>
      <c r="D78" t="s">
        <v>7811</v>
      </c>
      <c r="E78" t="s">
        <v>613</v>
      </c>
      <c r="F78" t="s">
        <v>11469</v>
      </c>
      <c r="G78" t="s">
        <v>5151</v>
      </c>
      <c r="H78" t="str">
        <f>INDEX(CountyList!A:A, MATCH(MID(A78, 3, 3), CountyList!B:B, 0))</f>
        <v>Cook</v>
      </c>
      <c r="I78" s="38">
        <v>3</v>
      </c>
      <c r="J78" s="38">
        <v>10</v>
      </c>
      <c r="K78" s="39">
        <v>32</v>
      </c>
      <c r="L78" s="39">
        <v>10</v>
      </c>
      <c r="M78" s="39">
        <v>6</v>
      </c>
      <c r="N78" s="39">
        <v>8</v>
      </c>
      <c r="O78" s="39">
        <v>6</v>
      </c>
      <c r="P78" s="39">
        <v>1</v>
      </c>
      <c r="Q78" s="39">
        <v>8</v>
      </c>
      <c r="R78" s="39">
        <v>5</v>
      </c>
      <c r="S78" s="39">
        <v>3</v>
      </c>
      <c r="T78" s="39">
        <v>0</v>
      </c>
      <c r="U78" s="39">
        <v>0</v>
      </c>
      <c r="V78" s="39">
        <v>0</v>
      </c>
      <c r="W78" s="39">
        <v>0</v>
      </c>
      <c r="X78" s="39">
        <v>0</v>
      </c>
      <c r="Y78" s="43">
        <v>0</v>
      </c>
      <c r="Z78" s="42">
        <v>0</v>
      </c>
      <c r="AA78" s="45">
        <v>41</v>
      </c>
      <c r="AB78" s="45">
        <v>38</v>
      </c>
      <c r="AC78" s="44">
        <v>79</v>
      </c>
      <c r="AD78" s="41">
        <v>31</v>
      </c>
      <c r="AE78" s="41">
        <v>30</v>
      </c>
      <c r="AF78" s="41">
        <v>5</v>
      </c>
      <c r="AG78" s="41">
        <v>0</v>
      </c>
      <c r="AH78" s="41">
        <v>6</v>
      </c>
      <c r="AI78" s="41">
        <v>2</v>
      </c>
      <c r="AJ78" s="41">
        <v>0</v>
      </c>
      <c r="AK78" s="41">
        <v>5</v>
      </c>
      <c r="AL78" s="46">
        <v>79</v>
      </c>
      <c r="AM78" s="46">
        <v>0</v>
      </c>
    </row>
    <row r="79" spans="1:39" ht="64">
      <c r="A79" s="40" t="s">
        <v>762</v>
      </c>
      <c r="B79" s="47" t="s">
        <v>763</v>
      </c>
      <c r="C79" t="s">
        <v>5152</v>
      </c>
      <c r="D79" t="s">
        <v>766</v>
      </c>
      <c r="E79" t="s">
        <v>767</v>
      </c>
      <c r="F79" t="s">
        <v>11470</v>
      </c>
      <c r="G79" t="s">
        <v>5154</v>
      </c>
      <c r="H79" t="str">
        <f>INDEX(CountyList!A:A, MATCH(MID(A79, 3, 3), CountyList!B:B, 0))</f>
        <v>Cook</v>
      </c>
      <c r="I79" s="38">
        <v>6</v>
      </c>
      <c r="J79" s="38">
        <v>64</v>
      </c>
      <c r="K79" s="39">
        <v>0</v>
      </c>
      <c r="L79" s="39">
        <v>38</v>
      </c>
      <c r="M79" s="39">
        <v>57</v>
      </c>
      <c r="N79" s="39">
        <v>37</v>
      </c>
      <c r="O79" s="39">
        <v>49</v>
      </c>
      <c r="P79" s="39">
        <v>46</v>
      </c>
      <c r="Q79" s="39">
        <v>54</v>
      </c>
      <c r="R79" s="39">
        <v>58</v>
      </c>
      <c r="S79" s="39">
        <v>51</v>
      </c>
      <c r="T79" s="39">
        <v>60</v>
      </c>
      <c r="U79" s="39">
        <v>0</v>
      </c>
      <c r="V79" s="39">
        <v>0</v>
      </c>
      <c r="W79" s="39">
        <v>0</v>
      </c>
      <c r="X79" s="39">
        <v>0</v>
      </c>
      <c r="Y79" s="43">
        <v>0</v>
      </c>
      <c r="Z79" s="42">
        <v>0</v>
      </c>
      <c r="AA79" s="45">
        <v>201</v>
      </c>
      <c r="AB79" s="45">
        <v>249</v>
      </c>
      <c r="AC79" s="44">
        <v>450</v>
      </c>
      <c r="AD79" s="41">
        <v>201</v>
      </c>
      <c r="AE79" s="41">
        <v>249</v>
      </c>
      <c r="AF79" s="41">
        <v>0</v>
      </c>
      <c r="AG79" s="41">
        <v>0</v>
      </c>
      <c r="AH79" s="41">
        <v>0</v>
      </c>
      <c r="AI79" s="41">
        <v>0</v>
      </c>
      <c r="AJ79" s="41">
        <v>0</v>
      </c>
      <c r="AK79" s="41">
        <v>0</v>
      </c>
      <c r="AL79" s="46">
        <v>450</v>
      </c>
      <c r="AM79" s="46">
        <v>0</v>
      </c>
    </row>
    <row r="80" spans="1:39" ht="48">
      <c r="A80" s="40" t="s">
        <v>769</v>
      </c>
      <c r="B80" s="47" t="s">
        <v>770</v>
      </c>
      <c r="C80" t="s">
        <v>5155</v>
      </c>
      <c r="D80" t="s">
        <v>773</v>
      </c>
      <c r="E80" t="s">
        <v>641</v>
      </c>
      <c r="F80" t="s">
        <v>11471</v>
      </c>
      <c r="G80" t="s">
        <v>5157</v>
      </c>
      <c r="H80" t="str">
        <f>INDEX(CountyList!A:A, MATCH(MID(A80, 3, 3), CountyList!B:B, 0))</f>
        <v>Cook</v>
      </c>
      <c r="I80" s="38">
        <v>2</v>
      </c>
      <c r="J80" s="38">
        <v>4</v>
      </c>
      <c r="K80" s="39">
        <v>40</v>
      </c>
      <c r="L80" s="39">
        <v>9</v>
      </c>
      <c r="M80" s="39">
        <v>2</v>
      </c>
      <c r="N80" s="39">
        <v>1</v>
      </c>
      <c r="O80" s="39">
        <v>2</v>
      </c>
      <c r="P80" s="39">
        <v>2</v>
      </c>
      <c r="Q80" s="39">
        <v>0</v>
      </c>
      <c r="R80" s="39">
        <v>0</v>
      </c>
      <c r="S80" s="39">
        <v>0</v>
      </c>
      <c r="T80" s="39">
        <v>0</v>
      </c>
      <c r="U80" s="39">
        <v>0</v>
      </c>
      <c r="V80" s="39">
        <v>0</v>
      </c>
      <c r="W80" s="39">
        <v>0</v>
      </c>
      <c r="X80" s="39">
        <v>0</v>
      </c>
      <c r="Y80" s="43">
        <v>0</v>
      </c>
      <c r="Z80" s="42">
        <v>0</v>
      </c>
      <c r="AA80" s="45">
        <v>30</v>
      </c>
      <c r="AB80" s="45">
        <v>26</v>
      </c>
      <c r="AC80" s="44">
        <v>56</v>
      </c>
      <c r="AD80" s="41">
        <v>14</v>
      </c>
      <c r="AE80" s="41">
        <v>8</v>
      </c>
      <c r="AF80" s="41">
        <v>2</v>
      </c>
      <c r="AG80" s="41">
        <v>0</v>
      </c>
      <c r="AH80" s="41">
        <v>28</v>
      </c>
      <c r="AI80" s="41">
        <v>0</v>
      </c>
      <c r="AJ80" s="41">
        <v>0</v>
      </c>
      <c r="AK80" s="41">
        <v>4</v>
      </c>
      <c r="AL80" s="46">
        <v>56</v>
      </c>
      <c r="AM80" s="46">
        <v>0</v>
      </c>
    </row>
    <row r="81" spans="1:39" ht="64">
      <c r="A81" s="40" t="s">
        <v>774</v>
      </c>
      <c r="B81" s="47" t="s">
        <v>775</v>
      </c>
      <c r="C81" t="s">
        <v>11478</v>
      </c>
      <c r="D81" t="s">
        <v>778</v>
      </c>
      <c r="E81" t="s">
        <v>779</v>
      </c>
      <c r="F81" t="s">
        <v>11479</v>
      </c>
      <c r="G81" t="s">
        <v>5160</v>
      </c>
      <c r="H81" t="str">
        <f>INDEX(CountyList!A:A, MATCH(MID(A81, 3, 3), CountyList!B:B, 0))</f>
        <v>Cook</v>
      </c>
      <c r="I81" s="38">
        <v>2</v>
      </c>
      <c r="J81" s="38">
        <v>15</v>
      </c>
      <c r="K81" s="39">
        <v>29</v>
      </c>
      <c r="L81" s="39">
        <v>29</v>
      </c>
      <c r="M81" s="39">
        <v>15</v>
      </c>
      <c r="N81" s="39">
        <v>30</v>
      </c>
      <c r="O81" s="39">
        <v>20</v>
      </c>
      <c r="P81" s="39">
        <v>18</v>
      </c>
      <c r="Q81" s="39">
        <v>18</v>
      </c>
      <c r="R81" s="39">
        <v>14</v>
      </c>
      <c r="S81" s="39">
        <v>18</v>
      </c>
      <c r="T81" s="39">
        <v>9</v>
      </c>
      <c r="U81" s="39">
        <v>0</v>
      </c>
      <c r="V81" s="39">
        <v>0</v>
      </c>
      <c r="W81" s="39">
        <v>0</v>
      </c>
      <c r="X81" s="39">
        <v>0</v>
      </c>
      <c r="Y81" s="43">
        <v>0</v>
      </c>
      <c r="Z81" s="42">
        <v>0</v>
      </c>
      <c r="AA81" s="45">
        <v>103</v>
      </c>
      <c r="AB81" s="45">
        <v>97</v>
      </c>
      <c r="AC81" s="44">
        <v>200</v>
      </c>
      <c r="AD81" s="41">
        <v>59</v>
      </c>
      <c r="AE81" s="41">
        <v>59</v>
      </c>
      <c r="AF81" s="41">
        <v>2</v>
      </c>
      <c r="AG81" s="41">
        <v>0</v>
      </c>
      <c r="AH81" s="41">
        <v>74</v>
      </c>
      <c r="AI81" s="41">
        <v>2</v>
      </c>
      <c r="AJ81" s="41">
        <v>0</v>
      </c>
      <c r="AK81" s="41">
        <v>4</v>
      </c>
      <c r="AL81" s="46">
        <v>200</v>
      </c>
      <c r="AM81" s="46">
        <v>0</v>
      </c>
    </row>
    <row r="82" spans="1:39" ht="48">
      <c r="A82" s="40" t="s">
        <v>780</v>
      </c>
      <c r="B82" s="47" t="s">
        <v>781</v>
      </c>
      <c r="C82" t="s">
        <v>7823</v>
      </c>
      <c r="D82" t="s">
        <v>784</v>
      </c>
      <c r="E82" t="s">
        <v>601</v>
      </c>
      <c r="F82" t="s">
        <v>11480</v>
      </c>
      <c r="G82" t="s">
        <v>5163</v>
      </c>
      <c r="H82" t="str">
        <f>INDEX(CountyList!A:A, MATCH(MID(A82, 3, 3), CountyList!B:B, 0))</f>
        <v>Cook</v>
      </c>
      <c r="I82" s="38">
        <v>2</v>
      </c>
      <c r="J82" s="38">
        <v>37</v>
      </c>
      <c r="K82" s="39">
        <v>54</v>
      </c>
      <c r="L82" s="39">
        <v>35</v>
      </c>
      <c r="M82" s="39">
        <v>27</v>
      </c>
      <c r="N82" s="39">
        <v>21</v>
      </c>
      <c r="O82" s="39">
        <v>27</v>
      </c>
      <c r="P82" s="39">
        <v>20</v>
      </c>
      <c r="Q82" s="39">
        <v>24</v>
      </c>
      <c r="R82" s="39">
        <v>18</v>
      </c>
      <c r="S82" s="39">
        <v>21</v>
      </c>
      <c r="T82" s="39">
        <v>27</v>
      </c>
      <c r="U82" s="39">
        <v>0</v>
      </c>
      <c r="V82" s="39">
        <v>0</v>
      </c>
      <c r="W82" s="39">
        <v>0</v>
      </c>
      <c r="X82" s="39">
        <v>0</v>
      </c>
      <c r="Y82" s="43">
        <v>44</v>
      </c>
      <c r="Z82" s="42">
        <v>0</v>
      </c>
      <c r="AA82" s="45">
        <v>154</v>
      </c>
      <c r="AB82" s="45">
        <v>171</v>
      </c>
      <c r="AC82" s="44">
        <v>325</v>
      </c>
      <c r="AD82" s="41">
        <v>151</v>
      </c>
      <c r="AE82" s="41">
        <v>169</v>
      </c>
      <c r="AF82" s="41">
        <v>1</v>
      </c>
      <c r="AG82" s="41">
        <v>0</v>
      </c>
      <c r="AH82" s="41">
        <v>1</v>
      </c>
      <c r="AI82" s="41">
        <v>0</v>
      </c>
      <c r="AJ82" s="41">
        <v>0</v>
      </c>
      <c r="AK82" s="41">
        <v>3</v>
      </c>
      <c r="AL82" s="46">
        <v>274</v>
      </c>
      <c r="AM82" s="46">
        <v>0</v>
      </c>
    </row>
    <row r="83" spans="1:39" ht="48">
      <c r="A83" s="40" t="s">
        <v>785</v>
      </c>
      <c r="B83" s="47" t="s">
        <v>4435</v>
      </c>
      <c r="C83" t="s">
        <v>11481</v>
      </c>
      <c r="D83" t="s">
        <v>789</v>
      </c>
      <c r="E83" t="s">
        <v>634</v>
      </c>
      <c r="F83" t="s">
        <v>11482</v>
      </c>
      <c r="G83" t="s">
        <v>5166</v>
      </c>
      <c r="H83" t="str">
        <f>INDEX(CountyList!A:A, MATCH(MID(A83, 3, 3), CountyList!B:B, 0))</f>
        <v>Cook</v>
      </c>
      <c r="I83" s="38">
        <v>1</v>
      </c>
      <c r="J83" s="38">
        <v>16.5</v>
      </c>
      <c r="K83" s="39">
        <v>56</v>
      </c>
      <c r="L83" s="39">
        <v>28</v>
      </c>
      <c r="M83" s="39">
        <v>13</v>
      </c>
      <c r="N83" s="39">
        <v>15</v>
      </c>
      <c r="O83" s="39">
        <v>11</v>
      </c>
      <c r="P83" s="39">
        <v>21</v>
      </c>
      <c r="Q83" s="39">
        <v>30</v>
      </c>
      <c r="R83" s="39">
        <v>18</v>
      </c>
      <c r="S83" s="39">
        <v>33</v>
      </c>
      <c r="T83" s="39">
        <v>25</v>
      </c>
      <c r="U83" s="39">
        <v>0</v>
      </c>
      <c r="V83" s="39">
        <v>0</v>
      </c>
      <c r="W83" s="39">
        <v>0</v>
      </c>
      <c r="X83" s="39">
        <v>0</v>
      </c>
      <c r="Y83" s="43">
        <v>0</v>
      </c>
      <c r="Z83" s="42">
        <v>0</v>
      </c>
      <c r="AA83" s="45">
        <v>138</v>
      </c>
      <c r="AB83" s="45">
        <v>112</v>
      </c>
      <c r="AC83" s="44">
        <v>250</v>
      </c>
      <c r="AD83" s="41">
        <v>110</v>
      </c>
      <c r="AE83" s="41">
        <v>94</v>
      </c>
      <c r="AF83" s="41">
        <v>3</v>
      </c>
      <c r="AG83" s="41">
        <v>0</v>
      </c>
      <c r="AH83" s="41">
        <v>22</v>
      </c>
      <c r="AI83" s="41">
        <v>4</v>
      </c>
      <c r="AJ83" s="41">
        <v>0</v>
      </c>
      <c r="AK83" s="41">
        <v>17</v>
      </c>
      <c r="AL83" s="46">
        <v>250</v>
      </c>
      <c r="AM83" s="46">
        <v>0</v>
      </c>
    </row>
    <row r="84" spans="1:39" ht="48">
      <c r="A84" s="40" t="s">
        <v>790</v>
      </c>
      <c r="B84" s="47" t="s">
        <v>791</v>
      </c>
      <c r="C84" t="s">
        <v>11483</v>
      </c>
      <c r="D84" t="s">
        <v>792</v>
      </c>
      <c r="E84" t="s">
        <v>634</v>
      </c>
      <c r="F84" t="s">
        <v>11484</v>
      </c>
      <c r="G84" t="s">
        <v>5168</v>
      </c>
      <c r="H84" t="str">
        <f>INDEX(CountyList!A:A, MATCH(MID(A84, 3, 3), CountyList!B:B, 0))</f>
        <v>Cook</v>
      </c>
      <c r="I84" s="38">
        <v>3</v>
      </c>
      <c r="J84" s="38">
        <v>35</v>
      </c>
      <c r="K84" s="39">
        <v>62</v>
      </c>
      <c r="L84" s="39">
        <v>38</v>
      </c>
      <c r="M84" s="39">
        <v>40</v>
      </c>
      <c r="N84" s="39">
        <v>55</v>
      </c>
      <c r="O84" s="39">
        <v>36</v>
      </c>
      <c r="P84" s="39">
        <v>46</v>
      </c>
      <c r="Q84" s="39">
        <v>40</v>
      </c>
      <c r="R84" s="39">
        <v>38</v>
      </c>
      <c r="S84" s="39">
        <v>39</v>
      </c>
      <c r="T84" s="39">
        <v>31</v>
      </c>
      <c r="U84" s="39">
        <v>0</v>
      </c>
      <c r="V84" s="39">
        <v>0</v>
      </c>
      <c r="W84" s="39">
        <v>0</v>
      </c>
      <c r="X84" s="39">
        <v>0</v>
      </c>
      <c r="Y84" s="43">
        <v>0</v>
      </c>
      <c r="Z84" s="42">
        <v>0</v>
      </c>
      <c r="AA84" s="45">
        <v>213</v>
      </c>
      <c r="AB84" s="45">
        <v>212</v>
      </c>
      <c r="AC84" s="44">
        <v>425</v>
      </c>
      <c r="AD84" s="41">
        <v>186</v>
      </c>
      <c r="AE84" s="41">
        <v>196</v>
      </c>
      <c r="AF84" s="41">
        <v>4</v>
      </c>
      <c r="AG84" s="41">
        <v>0</v>
      </c>
      <c r="AH84" s="41">
        <v>30</v>
      </c>
      <c r="AI84" s="41">
        <v>0</v>
      </c>
      <c r="AJ84" s="41">
        <v>0</v>
      </c>
      <c r="AK84" s="41">
        <v>9</v>
      </c>
      <c r="AL84" s="46">
        <v>425</v>
      </c>
      <c r="AM84" s="46">
        <v>0</v>
      </c>
    </row>
    <row r="85" spans="1:39" ht="64">
      <c r="A85" s="40" t="s">
        <v>793</v>
      </c>
      <c r="B85" s="47" t="s">
        <v>794</v>
      </c>
      <c r="C85" t="s">
        <v>7832</v>
      </c>
      <c r="D85" t="s">
        <v>797</v>
      </c>
      <c r="E85" t="s">
        <v>634</v>
      </c>
      <c r="F85" t="s">
        <v>11485</v>
      </c>
      <c r="G85" t="s">
        <v>5171</v>
      </c>
      <c r="H85" t="str">
        <f>INDEX(CountyList!A:A, MATCH(MID(A85, 3, 3), CountyList!B:B, 0))</f>
        <v>Cook</v>
      </c>
      <c r="I85" s="38">
        <v>2</v>
      </c>
      <c r="J85" s="38">
        <v>26</v>
      </c>
      <c r="K85" s="39">
        <v>58</v>
      </c>
      <c r="L85" s="39">
        <v>23</v>
      </c>
      <c r="M85" s="39">
        <v>23</v>
      </c>
      <c r="N85" s="39">
        <v>16</v>
      </c>
      <c r="O85" s="39">
        <v>23</v>
      </c>
      <c r="P85" s="39">
        <v>25</v>
      </c>
      <c r="Q85" s="39">
        <v>25</v>
      </c>
      <c r="R85" s="39">
        <v>25</v>
      </c>
      <c r="S85" s="39">
        <v>29</v>
      </c>
      <c r="T85" s="39">
        <v>28</v>
      </c>
      <c r="U85" s="39">
        <v>0</v>
      </c>
      <c r="V85" s="39">
        <v>0</v>
      </c>
      <c r="W85" s="39">
        <v>0</v>
      </c>
      <c r="X85" s="39">
        <v>0</v>
      </c>
      <c r="Y85" s="43">
        <v>50</v>
      </c>
      <c r="Z85" s="42">
        <v>0</v>
      </c>
      <c r="AA85" s="45">
        <v>153</v>
      </c>
      <c r="AB85" s="45">
        <v>174</v>
      </c>
      <c r="AC85" s="44">
        <v>327</v>
      </c>
      <c r="AD85" s="41">
        <v>110</v>
      </c>
      <c r="AE85" s="41">
        <v>124</v>
      </c>
      <c r="AF85" s="41">
        <v>9</v>
      </c>
      <c r="AG85" s="41">
        <v>0</v>
      </c>
      <c r="AH85" s="41">
        <v>13</v>
      </c>
      <c r="AI85" s="41">
        <v>13</v>
      </c>
      <c r="AJ85" s="41">
        <v>0</v>
      </c>
      <c r="AK85" s="41">
        <v>58</v>
      </c>
      <c r="AL85" s="46">
        <v>275</v>
      </c>
      <c r="AM85" s="46">
        <v>0</v>
      </c>
    </row>
    <row r="86" spans="1:39" ht="64">
      <c r="A86" s="40" t="s">
        <v>798</v>
      </c>
      <c r="B86" s="47" t="s">
        <v>7839</v>
      </c>
      <c r="C86" t="s">
        <v>13311</v>
      </c>
      <c r="D86" t="s">
        <v>802</v>
      </c>
      <c r="E86" t="s">
        <v>574</v>
      </c>
      <c r="F86" t="s">
        <v>11490</v>
      </c>
      <c r="G86" t="s">
        <v>11491</v>
      </c>
      <c r="H86" t="str">
        <f>INDEX(CountyList!A:A, MATCH(MID(A86, 3, 3), CountyList!B:B, 0))</f>
        <v>Cook</v>
      </c>
      <c r="I86" s="38">
        <v>1</v>
      </c>
      <c r="J86" s="38">
        <v>18</v>
      </c>
      <c r="K86" s="39">
        <v>40</v>
      </c>
      <c r="L86" s="39">
        <v>14</v>
      </c>
      <c r="M86" s="39">
        <v>22</v>
      </c>
      <c r="N86" s="39">
        <v>19</v>
      </c>
      <c r="O86" s="39">
        <v>34</v>
      </c>
      <c r="P86" s="39">
        <v>20</v>
      </c>
      <c r="Q86" s="39">
        <v>18</v>
      </c>
      <c r="R86" s="39">
        <v>26</v>
      </c>
      <c r="S86" s="39">
        <v>20</v>
      </c>
      <c r="T86" s="39">
        <v>24</v>
      </c>
      <c r="U86" s="39">
        <v>0</v>
      </c>
      <c r="V86" s="39">
        <v>0</v>
      </c>
      <c r="W86" s="39">
        <v>0</v>
      </c>
      <c r="X86" s="39">
        <v>0</v>
      </c>
      <c r="Y86" s="43">
        <v>0</v>
      </c>
      <c r="Z86" s="42">
        <v>0</v>
      </c>
      <c r="AA86" s="45">
        <v>118</v>
      </c>
      <c r="AB86" s="45">
        <v>119</v>
      </c>
      <c r="AC86" s="44">
        <v>237</v>
      </c>
      <c r="AD86" s="41">
        <v>93</v>
      </c>
      <c r="AE86" s="41">
        <v>100</v>
      </c>
      <c r="AF86" s="41">
        <v>10</v>
      </c>
      <c r="AG86" s="41">
        <v>0</v>
      </c>
      <c r="AH86" s="41">
        <v>18</v>
      </c>
      <c r="AI86" s="41">
        <v>6</v>
      </c>
      <c r="AJ86" s="41">
        <v>0</v>
      </c>
      <c r="AK86" s="41">
        <v>10</v>
      </c>
      <c r="AL86" s="46">
        <v>237</v>
      </c>
      <c r="AM86" s="46">
        <v>0</v>
      </c>
    </row>
    <row r="87" spans="1:39" ht="48">
      <c r="A87" s="40" t="s">
        <v>11492</v>
      </c>
      <c r="B87" s="47" t="s">
        <v>7843</v>
      </c>
      <c r="C87" t="s">
        <v>7845</v>
      </c>
      <c r="D87" t="s">
        <v>7846</v>
      </c>
      <c r="E87" t="s">
        <v>7847</v>
      </c>
      <c r="F87" t="s">
        <v>11493</v>
      </c>
      <c r="G87" t="s">
        <v>11494</v>
      </c>
      <c r="H87" t="str">
        <f>INDEX(CountyList!A:A, MATCH(MID(A87, 3, 3), CountyList!B:B, 0))</f>
        <v>Cook</v>
      </c>
      <c r="I87" s="38">
        <v>1</v>
      </c>
      <c r="J87" s="38">
        <v>10.6</v>
      </c>
      <c r="K87" s="39">
        <v>49</v>
      </c>
      <c r="L87" s="39">
        <v>26</v>
      </c>
      <c r="M87" s="39">
        <v>25</v>
      </c>
      <c r="N87" s="39">
        <v>28</v>
      </c>
      <c r="O87" s="39">
        <v>22</v>
      </c>
      <c r="P87" s="39">
        <v>21</v>
      </c>
      <c r="Q87" s="39">
        <v>15</v>
      </c>
      <c r="R87" s="39">
        <v>13</v>
      </c>
      <c r="S87" s="39">
        <v>11</v>
      </c>
      <c r="T87" s="39">
        <v>18</v>
      </c>
      <c r="U87" s="39">
        <v>0</v>
      </c>
      <c r="V87" s="39">
        <v>0</v>
      </c>
      <c r="W87" s="39">
        <v>0</v>
      </c>
      <c r="X87" s="39">
        <v>0</v>
      </c>
      <c r="Y87" s="43">
        <v>0</v>
      </c>
      <c r="Z87" s="42">
        <v>0</v>
      </c>
      <c r="AA87" s="45">
        <v>120</v>
      </c>
      <c r="AB87" s="45">
        <v>108</v>
      </c>
      <c r="AC87" s="44">
        <v>228</v>
      </c>
      <c r="AD87" s="41">
        <v>29</v>
      </c>
      <c r="AE87" s="41">
        <v>17</v>
      </c>
      <c r="AF87" s="41">
        <v>119</v>
      </c>
      <c r="AG87" s="41">
        <v>0</v>
      </c>
      <c r="AH87" s="41">
        <v>41</v>
      </c>
      <c r="AI87" s="41">
        <v>1</v>
      </c>
      <c r="AJ87" s="41">
        <v>0</v>
      </c>
      <c r="AK87" s="41">
        <v>21</v>
      </c>
      <c r="AL87" s="46">
        <v>228</v>
      </c>
      <c r="AM87" s="46">
        <v>0</v>
      </c>
    </row>
    <row r="88" spans="1:39" ht="48">
      <c r="A88" s="40" t="s">
        <v>804</v>
      </c>
      <c r="B88" s="47" t="s">
        <v>805</v>
      </c>
      <c r="C88" t="s">
        <v>13312</v>
      </c>
      <c r="D88" t="s">
        <v>808</v>
      </c>
      <c r="E88" t="s">
        <v>809</v>
      </c>
      <c r="F88" t="s">
        <v>11495</v>
      </c>
      <c r="G88" t="s">
        <v>5177</v>
      </c>
      <c r="H88" t="str">
        <f>INDEX(CountyList!A:A, MATCH(MID(A88, 3, 3), CountyList!B:B, 0))</f>
        <v>Cook</v>
      </c>
      <c r="I88" s="38">
        <v>2</v>
      </c>
      <c r="J88" s="38">
        <v>12.5</v>
      </c>
      <c r="K88" s="39">
        <v>40</v>
      </c>
      <c r="L88" s="39">
        <v>18</v>
      </c>
      <c r="M88" s="39">
        <v>13</v>
      </c>
      <c r="N88" s="39">
        <v>9</v>
      </c>
      <c r="O88" s="39">
        <v>9</v>
      </c>
      <c r="P88" s="39">
        <v>10</v>
      </c>
      <c r="Q88" s="39">
        <v>14</v>
      </c>
      <c r="R88" s="39">
        <v>15</v>
      </c>
      <c r="S88" s="39">
        <v>10</v>
      </c>
      <c r="T88" s="39">
        <v>21</v>
      </c>
      <c r="U88" s="39">
        <v>0</v>
      </c>
      <c r="V88" s="39">
        <v>0</v>
      </c>
      <c r="W88" s="39">
        <v>0</v>
      </c>
      <c r="X88" s="39">
        <v>0</v>
      </c>
      <c r="Y88" s="43">
        <v>0</v>
      </c>
      <c r="Z88" s="42">
        <v>0</v>
      </c>
      <c r="AA88" s="45">
        <v>83</v>
      </c>
      <c r="AB88" s="45">
        <v>76</v>
      </c>
      <c r="AC88" s="44">
        <v>159</v>
      </c>
      <c r="AD88" s="41">
        <v>52</v>
      </c>
      <c r="AE88" s="41">
        <v>53</v>
      </c>
      <c r="AF88" s="41">
        <v>9</v>
      </c>
      <c r="AG88" s="41">
        <v>0</v>
      </c>
      <c r="AH88" s="41">
        <v>28</v>
      </c>
      <c r="AI88" s="41">
        <v>0</v>
      </c>
      <c r="AJ88" s="41">
        <v>2</v>
      </c>
      <c r="AK88" s="41">
        <v>15</v>
      </c>
      <c r="AL88" s="46">
        <v>159</v>
      </c>
      <c r="AM88" s="46">
        <v>0</v>
      </c>
    </row>
    <row r="89" spans="1:39" ht="48">
      <c r="A89" s="40" t="s">
        <v>811</v>
      </c>
      <c r="B89" s="47" t="s">
        <v>812</v>
      </c>
      <c r="C89" t="s">
        <v>13313</v>
      </c>
      <c r="D89" t="s">
        <v>814</v>
      </c>
      <c r="E89" t="s">
        <v>728</v>
      </c>
      <c r="F89" t="s">
        <v>11496</v>
      </c>
      <c r="G89" t="s">
        <v>5180</v>
      </c>
      <c r="H89" t="str">
        <f>INDEX(CountyList!A:A, MATCH(MID(A89, 3, 3), CountyList!B:B, 0))</f>
        <v>Cook</v>
      </c>
      <c r="I89" s="38">
        <v>5</v>
      </c>
      <c r="J89" s="38">
        <v>35.1</v>
      </c>
      <c r="K89" s="39">
        <v>62</v>
      </c>
      <c r="L89" s="39">
        <v>48</v>
      </c>
      <c r="M89" s="39">
        <v>57</v>
      </c>
      <c r="N89" s="39">
        <v>37</v>
      </c>
      <c r="O89" s="39">
        <v>50</v>
      </c>
      <c r="P89" s="39">
        <v>48</v>
      </c>
      <c r="Q89" s="39">
        <v>69</v>
      </c>
      <c r="R89" s="39">
        <v>70</v>
      </c>
      <c r="S89" s="39">
        <v>58</v>
      </c>
      <c r="T89" s="39">
        <v>60</v>
      </c>
      <c r="U89" s="39">
        <v>0</v>
      </c>
      <c r="V89" s="39">
        <v>0</v>
      </c>
      <c r="W89" s="39">
        <v>0</v>
      </c>
      <c r="X89" s="39">
        <v>0</v>
      </c>
      <c r="Y89" s="43">
        <v>61</v>
      </c>
      <c r="Z89" s="42">
        <v>0</v>
      </c>
      <c r="AA89" s="45">
        <v>292</v>
      </c>
      <c r="AB89" s="45">
        <v>328</v>
      </c>
      <c r="AC89" s="44">
        <v>620</v>
      </c>
      <c r="AD89" s="41">
        <v>257</v>
      </c>
      <c r="AE89" s="41">
        <v>290</v>
      </c>
      <c r="AF89" s="41">
        <v>46</v>
      </c>
      <c r="AG89" s="41">
        <v>1</v>
      </c>
      <c r="AH89" s="41">
        <v>15</v>
      </c>
      <c r="AI89" s="41">
        <v>0</v>
      </c>
      <c r="AJ89" s="41">
        <v>0</v>
      </c>
      <c r="AK89" s="41">
        <v>11</v>
      </c>
      <c r="AL89" s="46">
        <v>559</v>
      </c>
      <c r="AM89" s="46">
        <v>0</v>
      </c>
    </row>
    <row r="90" spans="1:39" ht="48">
      <c r="A90" s="40" t="s">
        <v>815</v>
      </c>
      <c r="B90" s="47" t="s">
        <v>816</v>
      </c>
      <c r="C90" t="s">
        <v>5181</v>
      </c>
      <c r="D90" t="s">
        <v>13314</v>
      </c>
      <c r="E90" t="s">
        <v>728</v>
      </c>
      <c r="F90" t="s">
        <v>11497</v>
      </c>
      <c r="G90" t="s">
        <v>5183</v>
      </c>
      <c r="H90" t="str">
        <f>INDEX(CountyList!A:A, MATCH(MID(A90, 3, 3), CountyList!B:B, 0))</f>
        <v>Cook</v>
      </c>
      <c r="I90" s="38">
        <v>1</v>
      </c>
      <c r="J90" s="38">
        <v>31</v>
      </c>
      <c r="K90" s="39">
        <v>100</v>
      </c>
      <c r="L90" s="39">
        <v>50</v>
      </c>
      <c r="M90" s="39">
        <v>40</v>
      </c>
      <c r="N90" s="39">
        <v>43</v>
      </c>
      <c r="O90" s="39">
        <v>48</v>
      </c>
      <c r="P90" s="39">
        <v>43</v>
      </c>
      <c r="Q90" s="39">
        <v>52</v>
      </c>
      <c r="R90" s="39">
        <v>45</v>
      </c>
      <c r="S90" s="39">
        <v>51</v>
      </c>
      <c r="T90" s="39">
        <v>47</v>
      </c>
      <c r="U90" s="39">
        <v>0</v>
      </c>
      <c r="V90" s="39">
        <v>0</v>
      </c>
      <c r="W90" s="39">
        <v>0</v>
      </c>
      <c r="X90" s="39">
        <v>0</v>
      </c>
      <c r="Y90" s="43">
        <v>21</v>
      </c>
      <c r="Z90" s="42">
        <v>0</v>
      </c>
      <c r="AA90" s="45">
        <v>256</v>
      </c>
      <c r="AB90" s="45">
        <v>286</v>
      </c>
      <c r="AC90" s="44">
        <v>542</v>
      </c>
      <c r="AD90" s="41">
        <v>212</v>
      </c>
      <c r="AE90" s="41">
        <v>240</v>
      </c>
      <c r="AF90" s="41">
        <v>34</v>
      </c>
      <c r="AG90" s="41">
        <v>1</v>
      </c>
      <c r="AH90" s="41">
        <v>22</v>
      </c>
      <c r="AI90" s="41">
        <v>2</v>
      </c>
      <c r="AJ90" s="41">
        <v>1</v>
      </c>
      <c r="AK90" s="41">
        <v>30</v>
      </c>
      <c r="AL90" s="46">
        <v>519</v>
      </c>
      <c r="AM90" s="46">
        <v>0</v>
      </c>
    </row>
    <row r="91" spans="1:39" ht="80">
      <c r="A91" s="40" t="s">
        <v>820</v>
      </c>
      <c r="B91" s="47" t="s">
        <v>821</v>
      </c>
      <c r="C91" t="s">
        <v>7861</v>
      </c>
      <c r="D91" t="s">
        <v>824</v>
      </c>
      <c r="E91" t="s">
        <v>825</v>
      </c>
      <c r="F91" t="s">
        <v>11498</v>
      </c>
      <c r="G91" t="s">
        <v>5186</v>
      </c>
      <c r="H91" t="str">
        <f>INDEX(CountyList!A:A, MATCH(MID(A91, 3, 3), CountyList!B:B, 0))</f>
        <v>Cook</v>
      </c>
      <c r="I91" s="38">
        <v>3</v>
      </c>
      <c r="J91" s="38">
        <v>15</v>
      </c>
      <c r="K91" s="39">
        <v>0</v>
      </c>
      <c r="L91" s="39">
        <v>0</v>
      </c>
      <c r="M91" s="39">
        <v>0</v>
      </c>
      <c r="N91" s="39">
        <v>0</v>
      </c>
      <c r="O91" s="39">
        <v>0</v>
      </c>
      <c r="P91" s="39">
        <v>0</v>
      </c>
      <c r="Q91" s="39">
        <v>0</v>
      </c>
      <c r="R91" s="39">
        <v>0</v>
      </c>
      <c r="S91" s="39">
        <v>0</v>
      </c>
      <c r="T91" s="39">
        <v>0</v>
      </c>
      <c r="U91" s="39">
        <v>41</v>
      </c>
      <c r="V91" s="39">
        <v>37</v>
      </c>
      <c r="W91" s="39">
        <v>40</v>
      </c>
      <c r="X91" s="39">
        <v>41</v>
      </c>
      <c r="Y91" s="43">
        <v>0</v>
      </c>
      <c r="Z91" s="42">
        <v>0</v>
      </c>
      <c r="AA91" s="45">
        <v>82</v>
      </c>
      <c r="AB91" s="45">
        <v>77</v>
      </c>
      <c r="AC91" s="44">
        <v>159</v>
      </c>
      <c r="AD91" s="41">
        <v>82</v>
      </c>
      <c r="AE91" s="41">
        <v>76</v>
      </c>
      <c r="AF91" s="41">
        <v>0</v>
      </c>
      <c r="AG91" s="41">
        <v>0</v>
      </c>
      <c r="AH91" s="41">
        <v>1</v>
      </c>
      <c r="AI91" s="41">
        <v>0</v>
      </c>
      <c r="AJ91" s="41">
        <v>0</v>
      </c>
      <c r="AK91" s="41">
        <v>0</v>
      </c>
      <c r="AL91" s="46">
        <v>0</v>
      </c>
      <c r="AM91" s="46">
        <v>159</v>
      </c>
    </row>
    <row r="92" spans="1:39" ht="64">
      <c r="A92" s="40" t="s">
        <v>11503</v>
      </c>
      <c r="B92" s="47" t="s">
        <v>11504</v>
      </c>
      <c r="C92" t="s">
        <v>13315</v>
      </c>
      <c r="D92" t="s">
        <v>11506</v>
      </c>
      <c r="E92" t="s">
        <v>613</v>
      </c>
      <c r="F92" t="s">
        <v>11507</v>
      </c>
      <c r="G92" t="s">
        <v>13316</v>
      </c>
      <c r="H92" t="str">
        <f>INDEX(CountyList!A:A, MATCH(MID(A92, 3, 3), CountyList!B:B, 0))</f>
        <v>Cook</v>
      </c>
      <c r="I92" s="38">
        <v>5</v>
      </c>
      <c r="J92" s="38">
        <v>12</v>
      </c>
      <c r="K92" s="39">
        <v>0</v>
      </c>
      <c r="L92" s="39">
        <v>21</v>
      </c>
      <c r="M92" s="39">
        <v>21</v>
      </c>
      <c r="N92" s="39">
        <v>17</v>
      </c>
      <c r="O92" s="39">
        <v>15</v>
      </c>
      <c r="P92" s="39">
        <v>11</v>
      </c>
      <c r="Q92" s="39">
        <v>14</v>
      </c>
      <c r="R92" s="39">
        <v>12</v>
      </c>
      <c r="S92" s="39">
        <v>0</v>
      </c>
      <c r="T92" s="39">
        <v>0</v>
      </c>
      <c r="U92" s="39">
        <v>0</v>
      </c>
      <c r="V92" s="39">
        <v>0</v>
      </c>
      <c r="W92" s="39">
        <v>0</v>
      </c>
      <c r="X92" s="39">
        <v>0</v>
      </c>
      <c r="Y92" s="43">
        <v>0</v>
      </c>
      <c r="Z92" s="42">
        <v>0</v>
      </c>
      <c r="AA92" s="45">
        <v>51</v>
      </c>
      <c r="AB92" s="45">
        <v>60</v>
      </c>
      <c r="AC92" s="44">
        <v>111</v>
      </c>
      <c r="AD92" s="41">
        <v>51</v>
      </c>
      <c r="AE92" s="41">
        <v>60</v>
      </c>
      <c r="AF92" s="41">
        <v>0</v>
      </c>
      <c r="AG92" s="41">
        <v>0</v>
      </c>
      <c r="AH92" s="41">
        <v>0</v>
      </c>
      <c r="AI92" s="41">
        <v>0</v>
      </c>
      <c r="AJ92" s="41">
        <v>0</v>
      </c>
      <c r="AK92" s="41">
        <v>0</v>
      </c>
      <c r="AL92" s="46">
        <v>111</v>
      </c>
      <c r="AM92" s="46">
        <v>0</v>
      </c>
    </row>
    <row r="93" spans="1:39" ht="48">
      <c r="A93" s="40" t="s">
        <v>833</v>
      </c>
      <c r="B93" s="47" t="s">
        <v>834</v>
      </c>
      <c r="C93" t="s">
        <v>5190</v>
      </c>
      <c r="D93" t="s">
        <v>836</v>
      </c>
      <c r="E93" t="s">
        <v>721</v>
      </c>
      <c r="F93" t="s">
        <v>11509</v>
      </c>
      <c r="G93" t="s">
        <v>5192</v>
      </c>
      <c r="H93" t="str">
        <f>INDEX(CountyList!A:A, MATCH(MID(A93, 3, 3), CountyList!B:B, 0))</f>
        <v>Cook</v>
      </c>
      <c r="I93" s="38">
        <v>2</v>
      </c>
      <c r="J93" s="38">
        <v>22.3</v>
      </c>
      <c r="K93" s="39">
        <v>70</v>
      </c>
      <c r="L93" s="39">
        <v>40</v>
      </c>
      <c r="M93" s="39">
        <v>32</v>
      </c>
      <c r="N93" s="39">
        <v>27</v>
      </c>
      <c r="O93" s="39">
        <v>23</v>
      </c>
      <c r="P93" s="39">
        <v>20</v>
      </c>
      <c r="Q93" s="39">
        <v>32</v>
      </c>
      <c r="R93" s="39">
        <v>40</v>
      </c>
      <c r="S93" s="39">
        <v>30</v>
      </c>
      <c r="T93" s="39">
        <v>17</v>
      </c>
      <c r="U93" s="39">
        <v>0</v>
      </c>
      <c r="V93" s="39">
        <v>0</v>
      </c>
      <c r="W93" s="39">
        <v>0</v>
      </c>
      <c r="X93" s="39">
        <v>0</v>
      </c>
      <c r="Y93" s="43">
        <v>12</v>
      </c>
      <c r="Z93" s="42">
        <v>0</v>
      </c>
      <c r="AA93" s="45">
        <v>180</v>
      </c>
      <c r="AB93" s="45">
        <v>163</v>
      </c>
      <c r="AC93" s="44">
        <v>343</v>
      </c>
      <c r="AD93" s="41">
        <v>139</v>
      </c>
      <c r="AE93" s="41">
        <v>136</v>
      </c>
      <c r="AF93" s="41">
        <v>11</v>
      </c>
      <c r="AG93" s="41">
        <v>2</v>
      </c>
      <c r="AH93" s="41">
        <v>33</v>
      </c>
      <c r="AI93" s="41">
        <v>0</v>
      </c>
      <c r="AJ93" s="41">
        <v>0</v>
      </c>
      <c r="AK93" s="41">
        <v>22</v>
      </c>
      <c r="AL93" s="46">
        <v>331</v>
      </c>
      <c r="AM93" s="46">
        <v>0</v>
      </c>
    </row>
    <row r="94" spans="1:39" ht="48">
      <c r="A94" s="40" t="s">
        <v>837</v>
      </c>
      <c r="B94" s="47" t="s">
        <v>838</v>
      </c>
      <c r="C94" t="s">
        <v>13317</v>
      </c>
      <c r="D94" t="s">
        <v>841</v>
      </c>
      <c r="E94" t="s">
        <v>721</v>
      </c>
      <c r="F94" t="s">
        <v>11511</v>
      </c>
      <c r="G94" t="s">
        <v>5195</v>
      </c>
      <c r="H94" t="str">
        <f>INDEX(CountyList!A:A, MATCH(MID(A94, 3, 3), CountyList!B:B, 0))</f>
        <v>Cook</v>
      </c>
      <c r="I94" s="38">
        <v>1</v>
      </c>
      <c r="J94" s="38">
        <v>19</v>
      </c>
      <c r="K94" s="39">
        <v>35</v>
      </c>
      <c r="L94" s="39">
        <v>17</v>
      </c>
      <c r="M94" s="39">
        <v>21</v>
      </c>
      <c r="N94" s="39">
        <v>16</v>
      </c>
      <c r="O94" s="39">
        <v>18</v>
      </c>
      <c r="P94" s="39">
        <v>11</v>
      </c>
      <c r="Q94" s="39">
        <v>25</v>
      </c>
      <c r="R94" s="39">
        <v>16</v>
      </c>
      <c r="S94" s="39">
        <v>18</v>
      </c>
      <c r="T94" s="39">
        <v>10</v>
      </c>
      <c r="U94" s="39">
        <v>0</v>
      </c>
      <c r="V94" s="39">
        <v>0</v>
      </c>
      <c r="W94" s="39">
        <v>0</v>
      </c>
      <c r="X94" s="39">
        <v>0</v>
      </c>
      <c r="Y94" s="43">
        <v>0</v>
      </c>
      <c r="Z94" s="42">
        <v>0</v>
      </c>
      <c r="AA94" s="45">
        <v>104</v>
      </c>
      <c r="AB94" s="45">
        <v>83</v>
      </c>
      <c r="AC94" s="44">
        <v>187</v>
      </c>
      <c r="AD94" s="41">
        <v>90</v>
      </c>
      <c r="AE94" s="41">
        <v>64</v>
      </c>
      <c r="AF94" s="41">
        <v>8</v>
      </c>
      <c r="AG94" s="41">
        <v>0</v>
      </c>
      <c r="AH94" s="41">
        <v>9</v>
      </c>
      <c r="AI94" s="41">
        <v>0</v>
      </c>
      <c r="AJ94" s="41">
        <v>0</v>
      </c>
      <c r="AK94" s="41">
        <v>16</v>
      </c>
      <c r="AL94" s="46">
        <v>187</v>
      </c>
      <c r="AM94" s="46">
        <v>0</v>
      </c>
    </row>
    <row r="95" spans="1:39" ht="48">
      <c r="A95" s="40" t="s">
        <v>843</v>
      </c>
      <c r="B95" s="47" t="s">
        <v>844</v>
      </c>
      <c r="C95" t="s">
        <v>9278</v>
      </c>
      <c r="D95" t="s">
        <v>847</v>
      </c>
      <c r="E95" t="s">
        <v>767</v>
      </c>
      <c r="F95" t="s">
        <v>11513</v>
      </c>
      <c r="G95" t="s">
        <v>5198</v>
      </c>
      <c r="H95" t="str">
        <f>INDEX(CountyList!A:A, MATCH(MID(A95, 3, 3), CountyList!B:B, 0))</f>
        <v>Cook</v>
      </c>
      <c r="I95" s="38">
        <v>2</v>
      </c>
      <c r="J95" s="38">
        <v>19.5</v>
      </c>
      <c r="K95" s="39">
        <v>89</v>
      </c>
      <c r="L95" s="39">
        <v>13</v>
      </c>
      <c r="M95" s="39">
        <v>8</v>
      </c>
      <c r="N95" s="39">
        <v>14</v>
      </c>
      <c r="O95" s="39">
        <v>17</v>
      </c>
      <c r="P95" s="39">
        <v>13</v>
      </c>
      <c r="Q95" s="39">
        <v>6</v>
      </c>
      <c r="R95" s="39">
        <v>14</v>
      </c>
      <c r="S95" s="39">
        <v>22</v>
      </c>
      <c r="T95" s="39">
        <v>14</v>
      </c>
      <c r="U95" s="39">
        <v>0</v>
      </c>
      <c r="V95" s="39">
        <v>0</v>
      </c>
      <c r="W95" s="39">
        <v>0</v>
      </c>
      <c r="X95" s="39">
        <v>0</v>
      </c>
      <c r="Y95" s="43">
        <v>0</v>
      </c>
      <c r="Z95" s="42">
        <v>0</v>
      </c>
      <c r="AA95" s="45">
        <v>94</v>
      </c>
      <c r="AB95" s="45">
        <v>116</v>
      </c>
      <c r="AC95" s="44">
        <v>210</v>
      </c>
      <c r="AD95" s="41">
        <v>73</v>
      </c>
      <c r="AE95" s="41">
        <v>89</v>
      </c>
      <c r="AF95" s="41">
        <v>17</v>
      </c>
      <c r="AG95" s="41">
        <v>0</v>
      </c>
      <c r="AH95" s="41">
        <v>21</v>
      </c>
      <c r="AI95" s="41">
        <v>5</v>
      </c>
      <c r="AJ95" s="41">
        <v>0</v>
      </c>
      <c r="AK95" s="41">
        <v>5</v>
      </c>
      <c r="AL95" s="46">
        <v>210</v>
      </c>
      <c r="AM95" s="46">
        <v>0</v>
      </c>
    </row>
    <row r="96" spans="1:39" ht="64">
      <c r="A96" s="40" t="s">
        <v>848</v>
      </c>
      <c r="B96" s="47" t="s">
        <v>849</v>
      </c>
      <c r="C96" t="s">
        <v>7876</v>
      </c>
      <c r="D96" t="s">
        <v>852</v>
      </c>
      <c r="E96" t="s">
        <v>734</v>
      </c>
      <c r="F96" t="s">
        <v>11514</v>
      </c>
      <c r="G96" t="s">
        <v>5201</v>
      </c>
      <c r="H96" t="str">
        <f>INDEX(CountyList!A:A, MATCH(MID(A96, 3, 3), CountyList!B:B, 0))</f>
        <v>Cook</v>
      </c>
      <c r="I96" s="38">
        <v>2</v>
      </c>
      <c r="J96" s="38">
        <v>44</v>
      </c>
      <c r="K96" s="39">
        <v>212</v>
      </c>
      <c r="L96" s="39">
        <v>88</v>
      </c>
      <c r="M96" s="39">
        <v>91</v>
      </c>
      <c r="N96" s="39">
        <v>90</v>
      </c>
      <c r="O96" s="39">
        <v>55</v>
      </c>
      <c r="P96" s="39">
        <v>57</v>
      </c>
      <c r="Q96" s="39">
        <v>69</v>
      </c>
      <c r="R96" s="39">
        <v>67</v>
      </c>
      <c r="S96" s="39">
        <v>51</v>
      </c>
      <c r="T96" s="39">
        <v>53</v>
      </c>
      <c r="U96" s="39">
        <v>43</v>
      </c>
      <c r="V96" s="39">
        <v>36</v>
      </c>
      <c r="W96" s="39">
        <v>42</v>
      </c>
      <c r="X96" s="39">
        <v>27</v>
      </c>
      <c r="Y96" s="43">
        <v>0</v>
      </c>
      <c r="Z96" s="42">
        <v>0</v>
      </c>
      <c r="AA96" s="45">
        <v>503</v>
      </c>
      <c r="AB96" s="45">
        <v>478</v>
      </c>
      <c r="AC96" s="44">
        <v>981</v>
      </c>
      <c r="AD96" s="41">
        <v>119</v>
      </c>
      <c r="AE96" s="41">
        <v>136</v>
      </c>
      <c r="AF96" s="41">
        <v>52</v>
      </c>
      <c r="AG96" s="41">
        <v>6</v>
      </c>
      <c r="AH96" s="41">
        <v>507</v>
      </c>
      <c r="AI96" s="41">
        <v>92</v>
      </c>
      <c r="AJ96" s="41">
        <v>12</v>
      </c>
      <c r="AK96" s="41">
        <v>57</v>
      </c>
      <c r="AL96" s="46">
        <v>833</v>
      </c>
      <c r="AM96" s="46">
        <v>148</v>
      </c>
    </row>
    <row r="97" spans="1:39" ht="64">
      <c r="A97" s="40" t="s">
        <v>853</v>
      </c>
      <c r="B97" s="47" t="s">
        <v>854</v>
      </c>
      <c r="C97" t="s">
        <v>5202</v>
      </c>
      <c r="D97" t="s">
        <v>857</v>
      </c>
      <c r="E97" t="s">
        <v>858</v>
      </c>
      <c r="F97" t="s">
        <v>11515</v>
      </c>
      <c r="G97" t="s">
        <v>5204</v>
      </c>
      <c r="H97" t="str">
        <f>INDEX(CountyList!A:A, MATCH(MID(A97, 3, 3), CountyList!B:B, 0))</f>
        <v>Cook</v>
      </c>
      <c r="I97" s="38">
        <v>2</v>
      </c>
      <c r="J97" s="38">
        <v>27</v>
      </c>
      <c r="K97" s="39">
        <v>107</v>
      </c>
      <c r="L97" s="39">
        <v>60</v>
      </c>
      <c r="M97" s="39">
        <v>35</v>
      </c>
      <c r="N97" s="39">
        <v>47</v>
      </c>
      <c r="O97" s="39">
        <v>42</v>
      </c>
      <c r="P97" s="39">
        <v>37</v>
      </c>
      <c r="Q97" s="39">
        <v>42</v>
      </c>
      <c r="R97" s="39">
        <v>39</v>
      </c>
      <c r="S97" s="39">
        <v>41</v>
      </c>
      <c r="T97" s="39">
        <v>25</v>
      </c>
      <c r="U97" s="39">
        <v>0</v>
      </c>
      <c r="V97" s="39">
        <v>0</v>
      </c>
      <c r="W97" s="39">
        <v>0</v>
      </c>
      <c r="X97" s="39">
        <v>0</v>
      </c>
      <c r="Y97" s="43">
        <v>0</v>
      </c>
      <c r="Z97" s="42">
        <v>0</v>
      </c>
      <c r="AA97" s="45">
        <v>238</v>
      </c>
      <c r="AB97" s="45">
        <v>237</v>
      </c>
      <c r="AC97" s="44">
        <v>475</v>
      </c>
      <c r="AD97" s="41">
        <v>195</v>
      </c>
      <c r="AE97" s="41">
        <v>202</v>
      </c>
      <c r="AF97" s="41">
        <v>0</v>
      </c>
      <c r="AG97" s="41">
        <v>10</v>
      </c>
      <c r="AH97" s="41">
        <v>9</v>
      </c>
      <c r="AI97" s="41">
        <v>0</v>
      </c>
      <c r="AJ97" s="41">
        <v>3</v>
      </c>
      <c r="AK97" s="41">
        <v>56</v>
      </c>
      <c r="AL97" s="46">
        <v>475</v>
      </c>
      <c r="AM97" s="46">
        <v>0</v>
      </c>
    </row>
    <row r="98" spans="1:39" ht="48">
      <c r="A98" s="40" t="s">
        <v>859</v>
      </c>
      <c r="B98" s="47" t="s">
        <v>860</v>
      </c>
      <c r="C98" t="s">
        <v>7882</v>
      </c>
      <c r="D98" t="s">
        <v>863</v>
      </c>
      <c r="E98" t="s">
        <v>709</v>
      </c>
      <c r="F98" t="s">
        <v>11516</v>
      </c>
      <c r="G98" t="s">
        <v>5207</v>
      </c>
      <c r="H98" t="str">
        <f>INDEX(CountyList!A:A, MATCH(MID(A98, 3, 3), CountyList!B:B, 0))</f>
        <v>Cook</v>
      </c>
      <c r="I98" s="38">
        <v>1.5</v>
      </c>
      <c r="J98" s="38">
        <v>22.5</v>
      </c>
      <c r="K98" s="39">
        <v>64</v>
      </c>
      <c r="L98" s="39">
        <v>43</v>
      </c>
      <c r="M98" s="39">
        <v>33</v>
      </c>
      <c r="N98" s="39">
        <v>34</v>
      </c>
      <c r="O98" s="39">
        <v>26</v>
      </c>
      <c r="P98" s="39">
        <v>34</v>
      </c>
      <c r="Q98" s="39">
        <v>28</v>
      </c>
      <c r="R98" s="39">
        <v>25</v>
      </c>
      <c r="S98" s="39">
        <v>20</v>
      </c>
      <c r="T98" s="39">
        <v>28</v>
      </c>
      <c r="U98" s="39">
        <v>0</v>
      </c>
      <c r="V98" s="39">
        <v>0</v>
      </c>
      <c r="W98" s="39">
        <v>0</v>
      </c>
      <c r="X98" s="39">
        <v>0</v>
      </c>
      <c r="Y98" s="43">
        <v>0</v>
      </c>
      <c r="Z98" s="42">
        <v>0</v>
      </c>
      <c r="AA98" s="45">
        <v>183</v>
      </c>
      <c r="AB98" s="45">
        <v>152</v>
      </c>
      <c r="AC98" s="44">
        <v>335</v>
      </c>
      <c r="AD98" s="41">
        <v>147</v>
      </c>
      <c r="AE98" s="41">
        <v>111</v>
      </c>
      <c r="AF98" s="41">
        <v>18</v>
      </c>
      <c r="AG98" s="41">
        <v>0</v>
      </c>
      <c r="AH98" s="41">
        <v>44</v>
      </c>
      <c r="AI98" s="41">
        <v>3</v>
      </c>
      <c r="AJ98" s="41">
        <v>8</v>
      </c>
      <c r="AK98" s="41">
        <v>4</v>
      </c>
      <c r="AL98" s="46">
        <v>335</v>
      </c>
      <c r="AM98" s="46">
        <v>0</v>
      </c>
    </row>
    <row r="99" spans="1:39" ht="48">
      <c r="A99" s="40" t="s">
        <v>864</v>
      </c>
      <c r="B99" s="47" t="s">
        <v>865</v>
      </c>
      <c r="C99" t="s">
        <v>5208</v>
      </c>
      <c r="D99" t="s">
        <v>867</v>
      </c>
      <c r="E99" t="s">
        <v>709</v>
      </c>
      <c r="F99" t="s">
        <v>11517</v>
      </c>
      <c r="G99" t="s">
        <v>5210</v>
      </c>
      <c r="H99" t="str">
        <f>INDEX(CountyList!A:A, MATCH(MID(A99, 3, 3), CountyList!B:B, 0))</f>
        <v>Cook</v>
      </c>
      <c r="I99" s="38">
        <v>3.9</v>
      </c>
      <c r="J99" s="38">
        <v>29.5</v>
      </c>
      <c r="K99" s="39">
        <v>48</v>
      </c>
      <c r="L99" s="39">
        <v>67</v>
      </c>
      <c r="M99" s="39">
        <v>57</v>
      </c>
      <c r="N99" s="39">
        <v>42</v>
      </c>
      <c r="O99" s="39">
        <v>31</v>
      </c>
      <c r="P99" s="39">
        <v>56</v>
      </c>
      <c r="Q99" s="39">
        <v>42</v>
      </c>
      <c r="R99" s="39">
        <v>52</v>
      </c>
      <c r="S99" s="39">
        <v>43</v>
      </c>
      <c r="T99" s="39">
        <v>26</v>
      </c>
      <c r="U99" s="39">
        <v>31</v>
      </c>
      <c r="V99" s="39">
        <v>0</v>
      </c>
      <c r="W99" s="39">
        <v>0</v>
      </c>
      <c r="X99" s="39">
        <v>0</v>
      </c>
      <c r="Y99" s="43">
        <v>21</v>
      </c>
      <c r="Z99" s="42">
        <v>0</v>
      </c>
      <c r="AA99" s="45">
        <v>284</v>
      </c>
      <c r="AB99" s="45">
        <v>232</v>
      </c>
      <c r="AC99" s="44">
        <v>516</v>
      </c>
      <c r="AD99" s="41">
        <v>249</v>
      </c>
      <c r="AE99" s="41">
        <v>211</v>
      </c>
      <c r="AF99" s="41">
        <v>36</v>
      </c>
      <c r="AG99" s="41">
        <v>5</v>
      </c>
      <c r="AH99" s="41">
        <v>0</v>
      </c>
      <c r="AI99" s="41">
        <v>2</v>
      </c>
      <c r="AJ99" s="41">
        <v>0</v>
      </c>
      <c r="AK99" s="41">
        <v>13</v>
      </c>
      <c r="AL99" s="46">
        <v>464</v>
      </c>
      <c r="AM99" s="46">
        <v>31</v>
      </c>
    </row>
    <row r="100" spans="1:39" ht="48">
      <c r="A100" s="40" t="s">
        <v>868</v>
      </c>
      <c r="B100" s="47" t="s">
        <v>869</v>
      </c>
      <c r="C100" t="s">
        <v>11518</v>
      </c>
      <c r="D100" t="s">
        <v>871</v>
      </c>
      <c r="E100" t="s">
        <v>641</v>
      </c>
      <c r="F100" t="s">
        <v>11519</v>
      </c>
      <c r="G100" t="s">
        <v>5213</v>
      </c>
      <c r="H100" t="str">
        <f>INDEX(CountyList!A:A, MATCH(MID(A100, 3, 3), CountyList!B:B, 0))</f>
        <v>Cook</v>
      </c>
      <c r="I100" s="38">
        <v>1</v>
      </c>
      <c r="J100" s="38">
        <v>17</v>
      </c>
      <c r="K100" s="39">
        <v>36</v>
      </c>
      <c r="L100" s="39">
        <v>33</v>
      </c>
      <c r="M100" s="39">
        <v>27</v>
      </c>
      <c r="N100" s="39">
        <v>26</v>
      </c>
      <c r="O100" s="39">
        <v>32</v>
      </c>
      <c r="P100" s="39">
        <v>20</v>
      </c>
      <c r="Q100" s="39">
        <v>22</v>
      </c>
      <c r="R100" s="39">
        <v>20</v>
      </c>
      <c r="S100" s="39">
        <v>17</v>
      </c>
      <c r="T100" s="39">
        <v>29</v>
      </c>
      <c r="U100" s="39">
        <v>0</v>
      </c>
      <c r="V100" s="39">
        <v>0</v>
      </c>
      <c r="W100" s="39">
        <v>0</v>
      </c>
      <c r="X100" s="39">
        <v>0</v>
      </c>
      <c r="Y100" s="43">
        <v>8</v>
      </c>
      <c r="Z100" s="42">
        <v>0</v>
      </c>
      <c r="AA100" s="45">
        <v>158</v>
      </c>
      <c r="AB100" s="45">
        <v>112</v>
      </c>
      <c r="AC100" s="44">
        <v>270</v>
      </c>
      <c r="AD100" s="41">
        <v>98</v>
      </c>
      <c r="AE100" s="41">
        <v>61</v>
      </c>
      <c r="AF100" s="41">
        <v>3</v>
      </c>
      <c r="AG100" s="41">
        <v>0</v>
      </c>
      <c r="AH100" s="41">
        <v>77</v>
      </c>
      <c r="AI100" s="41">
        <v>2</v>
      </c>
      <c r="AJ100" s="41">
        <v>0</v>
      </c>
      <c r="AK100" s="41">
        <v>29</v>
      </c>
      <c r="AL100" s="46">
        <v>262</v>
      </c>
      <c r="AM100" s="46">
        <v>0</v>
      </c>
    </row>
    <row r="101" spans="1:39" ht="48">
      <c r="A101" s="40" t="s">
        <v>872</v>
      </c>
      <c r="B101" s="47" t="s">
        <v>873</v>
      </c>
      <c r="C101" t="s">
        <v>9449</v>
      </c>
      <c r="D101" t="s">
        <v>876</v>
      </c>
      <c r="E101" t="s">
        <v>877</v>
      </c>
      <c r="F101" t="s">
        <v>11520</v>
      </c>
      <c r="G101" t="s">
        <v>5216</v>
      </c>
      <c r="H101" t="str">
        <f>INDEX(CountyList!A:A, MATCH(MID(A101, 3, 3), CountyList!B:B, 0))</f>
        <v>Cook</v>
      </c>
      <c r="I101" s="38">
        <v>2</v>
      </c>
      <c r="J101" s="38">
        <v>19</v>
      </c>
      <c r="K101" s="39">
        <v>52</v>
      </c>
      <c r="L101" s="39">
        <v>32</v>
      </c>
      <c r="M101" s="39">
        <v>27</v>
      </c>
      <c r="N101" s="39">
        <v>18</v>
      </c>
      <c r="O101" s="39">
        <v>28</v>
      </c>
      <c r="P101" s="39">
        <v>17</v>
      </c>
      <c r="Q101" s="39">
        <v>16</v>
      </c>
      <c r="R101" s="39">
        <v>30</v>
      </c>
      <c r="S101" s="39">
        <v>15</v>
      </c>
      <c r="T101" s="39">
        <v>15</v>
      </c>
      <c r="U101" s="39">
        <v>0</v>
      </c>
      <c r="V101" s="39">
        <v>0</v>
      </c>
      <c r="W101" s="39">
        <v>0</v>
      </c>
      <c r="X101" s="39">
        <v>0</v>
      </c>
      <c r="Y101" s="43">
        <v>0</v>
      </c>
      <c r="Z101" s="42">
        <v>0</v>
      </c>
      <c r="AA101" s="45">
        <v>128</v>
      </c>
      <c r="AB101" s="45">
        <v>122</v>
      </c>
      <c r="AC101" s="44">
        <v>250</v>
      </c>
      <c r="AD101" s="41">
        <v>50</v>
      </c>
      <c r="AE101" s="41">
        <v>51</v>
      </c>
      <c r="AF101" s="41">
        <v>20</v>
      </c>
      <c r="AG101" s="41">
        <v>0</v>
      </c>
      <c r="AH101" s="41">
        <v>85</v>
      </c>
      <c r="AI101" s="41">
        <v>6</v>
      </c>
      <c r="AJ101" s="41">
        <v>0</v>
      </c>
      <c r="AK101" s="41">
        <v>38</v>
      </c>
      <c r="AL101" s="46">
        <v>250</v>
      </c>
      <c r="AM101" s="46">
        <v>0</v>
      </c>
    </row>
    <row r="102" spans="1:39" ht="48">
      <c r="A102" s="40" t="s">
        <v>879</v>
      </c>
      <c r="B102" s="47" t="s">
        <v>880</v>
      </c>
      <c r="C102" t="s">
        <v>7894</v>
      </c>
      <c r="D102" t="s">
        <v>882</v>
      </c>
      <c r="E102" t="s">
        <v>883</v>
      </c>
      <c r="F102" t="s">
        <v>11521</v>
      </c>
      <c r="G102" t="s">
        <v>5219</v>
      </c>
      <c r="H102" t="str">
        <f>INDEX(CountyList!A:A, MATCH(MID(A102, 3, 3), CountyList!B:B, 0))</f>
        <v>Cook</v>
      </c>
      <c r="I102" s="38">
        <v>1</v>
      </c>
      <c r="J102" s="38">
        <v>23</v>
      </c>
      <c r="K102" s="39">
        <v>77</v>
      </c>
      <c r="L102" s="39">
        <v>19</v>
      </c>
      <c r="M102" s="39">
        <v>38</v>
      </c>
      <c r="N102" s="39">
        <v>40</v>
      </c>
      <c r="O102" s="39">
        <v>42</v>
      </c>
      <c r="P102" s="39">
        <v>46</v>
      </c>
      <c r="Q102" s="39">
        <v>48</v>
      </c>
      <c r="R102" s="39">
        <v>52</v>
      </c>
      <c r="S102" s="39">
        <v>51</v>
      </c>
      <c r="T102" s="39">
        <v>47</v>
      </c>
      <c r="U102" s="39">
        <v>0</v>
      </c>
      <c r="V102" s="39">
        <v>0</v>
      </c>
      <c r="W102" s="39">
        <v>0</v>
      </c>
      <c r="X102" s="39">
        <v>0</v>
      </c>
      <c r="Y102" s="43">
        <v>11</v>
      </c>
      <c r="Z102" s="42">
        <v>0</v>
      </c>
      <c r="AA102" s="45">
        <v>205</v>
      </c>
      <c r="AB102" s="45">
        <v>267</v>
      </c>
      <c r="AC102" s="44">
        <v>472</v>
      </c>
      <c r="AD102" s="41">
        <v>156</v>
      </c>
      <c r="AE102" s="41">
        <v>182</v>
      </c>
      <c r="AF102" s="41">
        <v>18</v>
      </c>
      <c r="AG102" s="41">
        <v>0</v>
      </c>
      <c r="AH102" s="41">
        <v>73</v>
      </c>
      <c r="AI102" s="41">
        <v>10</v>
      </c>
      <c r="AJ102" s="41">
        <v>3</v>
      </c>
      <c r="AK102" s="41">
        <v>30</v>
      </c>
      <c r="AL102" s="46">
        <v>460</v>
      </c>
      <c r="AM102" s="46">
        <v>0</v>
      </c>
    </row>
    <row r="103" spans="1:39" ht="48">
      <c r="A103" s="40" t="s">
        <v>885</v>
      </c>
      <c r="B103" s="47" t="s">
        <v>401</v>
      </c>
      <c r="C103" t="s">
        <v>6064</v>
      </c>
      <c r="D103" t="s">
        <v>888</v>
      </c>
      <c r="E103" t="s">
        <v>601</v>
      </c>
      <c r="F103" t="s">
        <v>11522</v>
      </c>
      <c r="G103" t="s">
        <v>5222</v>
      </c>
      <c r="H103" t="str">
        <f>INDEX(CountyList!A:A, MATCH(MID(A103, 3, 3), CountyList!B:B, 0))</f>
        <v>Cook</v>
      </c>
      <c r="I103" s="38">
        <v>4</v>
      </c>
      <c r="J103" s="38">
        <v>26</v>
      </c>
      <c r="K103" s="39">
        <v>44</v>
      </c>
      <c r="L103" s="39">
        <v>29</v>
      </c>
      <c r="M103" s="39">
        <v>14</v>
      </c>
      <c r="N103" s="39">
        <v>13</v>
      </c>
      <c r="O103" s="39">
        <v>19</v>
      </c>
      <c r="P103" s="39">
        <v>10</v>
      </c>
      <c r="Q103" s="39">
        <v>25</v>
      </c>
      <c r="R103" s="39">
        <v>19</v>
      </c>
      <c r="S103" s="39">
        <v>22</v>
      </c>
      <c r="T103" s="39">
        <v>28</v>
      </c>
      <c r="U103" s="39">
        <v>0</v>
      </c>
      <c r="V103" s="39">
        <v>0</v>
      </c>
      <c r="W103" s="39">
        <v>0</v>
      </c>
      <c r="X103" s="39">
        <v>0</v>
      </c>
      <c r="Y103" s="43">
        <v>0</v>
      </c>
      <c r="Z103" s="42">
        <v>0</v>
      </c>
      <c r="AA103" s="45">
        <v>97</v>
      </c>
      <c r="AB103" s="45">
        <v>126</v>
      </c>
      <c r="AC103" s="44">
        <v>223</v>
      </c>
      <c r="AD103" s="41">
        <v>94</v>
      </c>
      <c r="AE103" s="41">
        <v>119</v>
      </c>
      <c r="AF103" s="41">
        <v>4</v>
      </c>
      <c r="AG103" s="41">
        <v>0</v>
      </c>
      <c r="AH103" s="41">
        <v>3</v>
      </c>
      <c r="AI103" s="41">
        <v>0</v>
      </c>
      <c r="AJ103" s="41">
        <v>0</v>
      </c>
      <c r="AK103" s="41">
        <v>3</v>
      </c>
      <c r="AL103" s="46">
        <v>223</v>
      </c>
      <c r="AM103" s="46">
        <v>0</v>
      </c>
    </row>
    <row r="104" spans="1:39" ht="64">
      <c r="A104" s="40" t="s">
        <v>889</v>
      </c>
      <c r="B104" s="47" t="s">
        <v>890</v>
      </c>
      <c r="C104" t="s">
        <v>5223</v>
      </c>
      <c r="D104" t="s">
        <v>892</v>
      </c>
      <c r="E104" t="s">
        <v>595</v>
      </c>
      <c r="F104" t="s">
        <v>11523</v>
      </c>
      <c r="G104" t="s">
        <v>5225</v>
      </c>
      <c r="H104" t="str">
        <f>INDEX(CountyList!A:A, MATCH(MID(A104, 3, 3), CountyList!B:B, 0))</f>
        <v>Cook</v>
      </c>
      <c r="I104" s="38">
        <v>1</v>
      </c>
      <c r="J104" s="38">
        <v>16</v>
      </c>
      <c r="K104" s="39">
        <v>65</v>
      </c>
      <c r="L104" s="39">
        <v>42</v>
      </c>
      <c r="M104" s="39">
        <v>32</v>
      </c>
      <c r="N104" s="39">
        <v>34</v>
      </c>
      <c r="O104" s="39">
        <v>39</v>
      </c>
      <c r="P104" s="39">
        <v>17</v>
      </c>
      <c r="Q104" s="39">
        <v>22</v>
      </c>
      <c r="R104" s="39">
        <v>18</v>
      </c>
      <c r="S104" s="39">
        <v>4</v>
      </c>
      <c r="T104" s="39">
        <v>21</v>
      </c>
      <c r="U104" s="39">
        <v>0</v>
      </c>
      <c r="V104" s="39">
        <v>0</v>
      </c>
      <c r="W104" s="39">
        <v>0</v>
      </c>
      <c r="X104" s="39">
        <v>0</v>
      </c>
      <c r="Y104" s="43">
        <v>0</v>
      </c>
      <c r="Z104" s="42">
        <v>0</v>
      </c>
      <c r="AA104" s="45">
        <v>154</v>
      </c>
      <c r="AB104" s="45">
        <v>140</v>
      </c>
      <c r="AC104" s="44">
        <v>294</v>
      </c>
      <c r="AD104" s="41">
        <v>111</v>
      </c>
      <c r="AE104" s="41">
        <v>101</v>
      </c>
      <c r="AF104" s="41">
        <v>29</v>
      </c>
      <c r="AG104" s="41">
        <v>0</v>
      </c>
      <c r="AH104" s="41">
        <v>27</v>
      </c>
      <c r="AI104" s="41">
        <v>4</v>
      </c>
      <c r="AJ104" s="41">
        <v>0</v>
      </c>
      <c r="AK104" s="41">
        <v>22</v>
      </c>
      <c r="AL104" s="46">
        <v>294</v>
      </c>
      <c r="AM104" s="46">
        <v>0</v>
      </c>
    </row>
    <row r="105" spans="1:39" ht="48">
      <c r="A105" s="40" t="s">
        <v>893</v>
      </c>
      <c r="B105" s="47" t="s">
        <v>894</v>
      </c>
      <c r="C105" t="s">
        <v>13318</v>
      </c>
      <c r="D105" t="s">
        <v>897</v>
      </c>
      <c r="E105" t="s">
        <v>574</v>
      </c>
      <c r="F105" t="s">
        <v>11524</v>
      </c>
      <c r="G105" t="s">
        <v>5228</v>
      </c>
      <c r="H105" t="str">
        <f>INDEX(CountyList!A:A, MATCH(MID(A105, 3, 3), CountyList!B:B, 0))</f>
        <v>Cook</v>
      </c>
      <c r="I105" s="38">
        <v>3.4</v>
      </c>
      <c r="J105" s="38">
        <v>19.100000000000001</v>
      </c>
      <c r="K105" s="39">
        <v>14</v>
      </c>
      <c r="L105" s="39">
        <v>20</v>
      </c>
      <c r="M105" s="39">
        <v>25</v>
      </c>
      <c r="N105" s="39">
        <v>25</v>
      </c>
      <c r="O105" s="39">
        <v>35</v>
      </c>
      <c r="P105" s="39">
        <v>24</v>
      </c>
      <c r="Q105" s="39">
        <v>34</v>
      </c>
      <c r="R105" s="39">
        <v>30</v>
      </c>
      <c r="S105" s="39">
        <v>36</v>
      </c>
      <c r="T105" s="39">
        <v>33</v>
      </c>
      <c r="U105" s="39">
        <v>0</v>
      </c>
      <c r="V105" s="39">
        <v>0</v>
      </c>
      <c r="W105" s="39">
        <v>0</v>
      </c>
      <c r="X105" s="39">
        <v>0</v>
      </c>
      <c r="Y105" s="43">
        <v>19</v>
      </c>
      <c r="Z105" s="42">
        <v>0</v>
      </c>
      <c r="AA105" s="45">
        <v>152</v>
      </c>
      <c r="AB105" s="45">
        <v>143</v>
      </c>
      <c r="AC105" s="44">
        <v>295</v>
      </c>
      <c r="AD105" s="41">
        <v>134</v>
      </c>
      <c r="AE105" s="41">
        <v>125</v>
      </c>
      <c r="AF105" s="41">
        <v>4</v>
      </c>
      <c r="AG105" s="41">
        <v>0</v>
      </c>
      <c r="AH105" s="41">
        <v>6</v>
      </c>
      <c r="AI105" s="41">
        <v>2</v>
      </c>
      <c r="AJ105" s="41">
        <v>0</v>
      </c>
      <c r="AK105" s="41">
        <v>24</v>
      </c>
      <c r="AL105" s="46">
        <v>276</v>
      </c>
      <c r="AM105" s="46">
        <v>0</v>
      </c>
    </row>
    <row r="106" spans="1:39" ht="48">
      <c r="A106" s="40" t="s">
        <v>898</v>
      </c>
      <c r="B106" s="47" t="s">
        <v>899</v>
      </c>
      <c r="C106" t="s">
        <v>10904</v>
      </c>
      <c r="D106" t="s">
        <v>902</v>
      </c>
      <c r="E106" t="s">
        <v>574</v>
      </c>
      <c r="F106" t="s">
        <v>11525</v>
      </c>
      <c r="G106" t="s">
        <v>5231</v>
      </c>
      <c r="H106" t="str">
        <f>INDEX(CountyList!A:A, MATCH(MID(A106, 3, 3), CountyList!B:B, 0))</f>
        <v>Cook</v>
      </c>
      <c r="I106" s="38">
        <v>3</v>
      </c>
      <c r="J106" s="38">
        <v>19.5</v>
      </c>
      <c r="K106" s="39">
        <v>46</v>
      </c>
      <c r="L106" s="39">
        <v>12</v>
      </c>
      <c r="M106" s="39">
        <v>24</v>
      </c>
      <c r="N106" s="39">
        <v>12</v>
      </c>
      <c r="O106" s="39">
        <v>29</v>
      </c>
      <c r="P106" s="39">
        <v>25</v>
      </c>
      <c r="Q106" s="39">
        <v>23</v>
      </c>
      <c r="R106" s="39">
        <v>19</v>
      </c>
      <c r="S106" s="39">
        <v>28</v>
      </c>
      <c r="T106" s="39">
        <v>27</v>
      </c>
      <c r="U106" s="39">
        <v>0</v>
      </c>
      <c r="V106" s="39">
        <v>0</v>
      </c>
      <c r="W106" s="39">
        <v>0</v>
      </c>
      <c r="X106" s="39">
        <v>0</v>
      </c>
      <c r="Y106" s="43">
        <v>0</v>
      </c>
      <c r="Z106" s="42">
        <v>0</v>
      </c>
      <c r="AA106" s="45">
        <v>129</v>
      </c>
      <c r="AB106" s="45">
        <v>116</v>
      </c>
      <c r="AC106" s="44">
        <v>245</v>
      </c>
      <c r="AD106" s="41">
        <v>71</v>
      </c>
      <c r="AE106" s="41">
        <v>69</v>
      </c>
      <c r="AF106" s="41">
        <v>28</v>
      </c>
      <c r="AG106" s="41">
        <v>0</v>
      </c>
      <c r="AH106" s="41">
        <v>16</v>
      </c>
      <c r="AI106" s="41">
        <v>19</v>
      </c>
      <c r="AJ106" s="41">
        <v>1</v>
      </c>
      <c r="AK106" s="41">
        <v>41</v>
      </c>
      <c r="AL106" s="46">
        <v>245</v>
      </c>
      <c r="AM106" s="46">
        <v>0</v>
      </c>
    </row>
    <row r="107" spans="1:39" ht="48">
      <c r="A107" s="40" t="s">
        <v>904</v>
      </c>
      <c r="B107" s="47" t="s">
        <v>11529</v>
      </c>
      <c r="C107" t="s">
        <v>13319</v>
      </c>
      <c r="D107" t="s">
        <v>908</v>
      </c>
      <c r="E107" t="s">
        <v>721</v>
      </c>
      <c r="F107" t="s">
        <v>11530</v>
      </c>
      <c r="G107" t="s">
        <v>5234</v>
      </c>
      <c r="H107" t="str">
        <f>INDEX(CountyList!A:A, MATCH(MID(A107, 3, 3), CountyList!B:B, 0))</f>
        <v>Cook</v>
      </c>
      <c r="I107" s="38">
        <v>10</v>
      </c>
      <c r="J107" s="38">
        <v>27</v>
      </c>
      <c r="K107" s="39">
        <v>18</v>
      </c>
      <c r="L107" s="39">
        <v>19</v>
      </c>
      <c r="M107" s="39">
        <v>21</v>
      </c>
      <c r="N107" s="39">
        <v>27</v>
      </c>
      <c r="O107" s="39">
        <v>27</v>
      </c>
      <c r="P107" s="39">
        <v>22</v>
      </c>
      <c r="Q107" s="39">
        <v>26</v>
      </c>
      <c r="R107" s="39">
        <v>31</v>
      </c>
      <c r="S107" s="39">
        <v>34</v>
      </c>
      <c r="T107" s="39">
        <v>27</v>
      </c>
      <c r="U107" s="39">
        <v>0</v>
      </c>
      <c r="V107" s="39">
        <v>0</v>
      </c>
      <c r="W107" s="39">
        <v>0</v>
      </c>
      <c r="X107" s="39">
        <v>0</v>
      </c>
      <c r="Y107" s="43">
        <v>0</v>
      </c>
      <c r="Z107" s="42">
        <v>0</v>
      </c>
      <c r="AA107" s="45">
        <v>124</v>
      </c>
      <c r="AB107" s="45">
        <v>145</v>
      </c>
      <c r="AC107" s="44">
        <v>269</v>
      </c>
      <c r="AD107" s="41">
        <v>56</v>
      </c>
      <c r="AE107" s="41">
        <v>82</v>
      </c>
      <c r="AF107" s="41">
        <v>7</v>
      </c>
      <c r="AG107" s="41">
        <v>0</v>
      </c>
      <c r="AH107" s="41">
        <v>94</v>
      </c>
      <c r="AI107" s="41">
        <v>6</v>
      </c>
      <c r="AJ107" s="41">
        <v>0</v>
      </c>
      <c r="AK107" s="41">
        <v>24</v>
      </c>
      <c r="AL107" s="46">
        <v>252</v>
      </c>
      <c r="AM107" s="46">
        <v>0</v>
      </c>
    </row>
    <row r="108" spans="1:39" ht="48">
      <c r="A108" s="40" t="s">
        <v>909</v>
      </c>
      <c r="B108" s="47" t="s">
        <v>910</v>
      </c>
      <c r="C108" t="s">
        <v>13320</v>
      </c>
      <c r="D108" t="s">
        <v>913</v>
      </c>
      <c r="E108" t="s">
        <v>613</v>
      </c>
      <c r="F108" t="s">
        <v>11534</v>
      </c>
      <c r="G108" t="s">
        <v>11535</v>
      </c>
      <c r="H108" t="str">
        <f>INDEX(CountyList!A:A, MATCH(MID(A108, 3, 3), CountyList!B:B, 0))</f>
        <v>Cook</v>
      </c>
      <c r="I108" s="38">
        <v>1.8</v>
      </c>
      <c r="J108" s="38">
        <v>12.6</v>
      </c>
      <c r="K108" s="39">
        <v>31</v>
      </c>
      <c r="L108" s="39">
        <v>28</v>
      </c>
      <c r="M108" s="39">
        <v>15</v>
      </c>
      <c r="N108" s="39">
        <v>16</v>
      </c>
      <c r="O108" s="39">
        <v>19</v>
      </c>
      <c r="P108" s="39">
        <v>11</v>
      </c>
      <c r="Q108" s="39">
        <v>20</v>
      </c>
      <c r="R108" s="39">
        <v>10</v>
      </c>
      <c r="S108" s="39">
        <v>12</v>
      </c>
      <c r="T108" s="39">
        <v>9</v>
      </c>
      <c r="U108" s="39">
        <v>0</v>
      </c>
      <c r="V108" s="39">
        <v>0</v>
      </c>
      <c r="W108" s="39">
        <v>0</v>
      </c>
      <c r="X108" s="39">
        <v>0</v>
      </c>
      <c r="Y108" s="43">
        <v>0</v>
      </c>
      <c r="Z108" s="42">
        <v>0</v>
      </c>
      <c r="AA108" s="45">
        <v>82</v>
      </c>
      <c r="AB108" s="45">
        <v>89</v>
      </c>
      <c r="AC108" s="44">
        <v>171</v>
      </c>
      <c r="AD108" s="41">
        <v>41</v>
      </c>
      <c r="AE108" s="41">
        <v>49</v>
      </c>
      <c r="AF108" s="41">
        <v>26</v>
      </c>
      <c r="AG108" s="41">
        <v>0</v>
      </c>
      <c r="AH108" s="41">
        <v>36</v>
      </c>
      <c r="AI108" s="41">
        <v>0</v>
      </c>
      <c r="AJ108" s="41">
        <v>2</v>
      </c>
      <c r="AK108" s="41">
        <v>17</v>
      </c>
      <c r="AL108" s="46">
        <v>171</v>
      </c>
      <c r="AM108" s="46">
        <v>0</v>
      </c>
    </row>
    <row r="109" spans="1:39" ht="48">
      <c r="A109" s="40" t="s">
        <v>914</v>
      </c>
      <c r="B109" s="47" t="s">
        <v>915</v>
      </c>
      <c r="C109" t="s">
        <v>7930</v>
      </c>
      <c r="D109" t="s">
        <v>13321</v>
      </c>
      <c r="E109" t="s">
        <v>669</v>
      </c>
      <c r="F109" t="s">
        <v>11536</v>
      </c>
      <c r="G109" t="s">
        <v>5237</v>
      </c>
      <c r="H109" t="str">
        <f>INDEX(CountyList!A:A, MATCH(MID(A109, 3, 3), CountyList!B:B, 0))</f>
        <v>Cook</v>
      </c>
      <c r="I109" s="38">
        <v>1.5</v>
      </c>
      <c r="J109" s="38">
        <v>29.3</v>
      </c>
      <c r="K109" s="39">
        <v>70</v>
      </c>
      <c r="L109" s="39">
        <v>55</v>
      </c>
      <c r="M109" s="39">
        <v>46</v>
      </c>
      <c r="N109" s="39">
        <v>50</v>
      </c>
      <c r="O109" s="39">
        <v>45</v>
      </c>
      <c r="P109" s="39">
        <v>45</v>
      </c>
      <c r="Q109" s="39">
        <v>53</v>
      </c>
      <c r="R109" s="39">
        <v>39</v>
      </c>
      <c r="S109" s="39">
        <v>43</v>
      </c>
      <c r="T109" s="39">
        <v>29</v>
      </c>
      <c r="U109" s="39">
        <v>0</v>
      </c>
      <c r="V109" s="39">
        <v>0</v>
      </c>
      <c r="W109" s="39">
        <v>0</v>
      </c>
      <c r="X109" s="39">
        <v>0</v>
      </c>
      <c r="Y109" s="43">
        <v>12</v>
      </c>
      <c r="Z109" s="42">
        <v>0</v>
      </c>
      <c r="AA109" s="45">
        <v>253</v>
      </c>
      <c r="AB109" s="45">
        <v>234</v>
      </c>
      <c r="AC109" s="44">
        <v>487</v>
      </c>
      <c r="AD109" s="41">
        <v>223</v>
      </c>
      <c r="AE109" s="41">
        <v>212</v>
      </c>
      <c r="AF109" s="41">
        <v>16</v>
      </c>
      <c r="AG109" s="41">
        <v>0</v>
      </c>
      <c r="AH109" s="41">
        <v>11</v>
      </c>
      <c r="AI109" s="41">
        <v>4</v>
      </c>
      <c r="AJ109" s="41">
        <v>0</v>
      </c>
      <c r="AK109" s="41">
        <v>21</v>
      </c>
      <c r="AL109" s="46">
        <v>475</v>
      </c>
      <c r="AM109" s="46">
        <v>0</v>
      </c>
    </row>
    <row r="110" spans="1:39" ht="48">
      <c r="A110" s="40" t="s">
        <v>920</v>
      </c>
      <c r="B110" s="47" t="s">
        <v>921</v>
      </c>
      <c r="C110" t="s">
        <v>7935</v>
      </c>
      <c r="D110" t="s">
        <v>924</v>
      </c>
      <c r="E110" t="s">
        <v>669</v>
      </c>
      <c r="F110" t="s">
        <v>11537</v>
      </c>
      <c r="G110" t="s">
        <v>5240</v>
      </c>
      <c r="H110" t="str">
        <f>INDEX(CountyList!A:A, MATCH(MID(A110, 3, 3), CountyList!B:B, 0))</f>
        <v>Cook</v>
      </c>
      <c r="I110" s="38">
        <v>2</v>
      </c>
      <c r="J110" s="38">
        <v>28</v>
      </c>
      <c r="K110" s="39">
        <v>81</v>
      </c>
      <c r="L110" s="39">
        <v>37</v>
      </c>
      <c r="M110" s="39">
        <v>32</v>
      </c>
      <c r="N110" s="39">
        <v>51</v>
      </c>
      <c r="O110" s="39">
        <v>35</v>
      </c>
      <c r="P110" s="39">
        <v>44</v>
      </c>
      <c r="Q110" s="39">
        <v>41</v>
      </c>
      <c r="R110" s="39">
        <v>51</v>
      </c>
      <c r="S110" s="39">
        <v>55</v>
      </c>
      <c r="T110" s="39">
        <v>48</v>
      </c>
      <c r="U110" s="39">
        <v>0</v>
      </c>
      <c r="V110" s="39">
        <v>0</v>
      </c>
      <c r="W110" s="39">
        <v>0</v>
      </c>
      <c r="X110" s="39">
        <v>0</v>
      </c>
      <c r="Y110" s="43">
        <v>0</v>
      </c>
      <c r="Z110" s="42">
        <v>0</v>
      </c>
      <c r="AA110" s="45">
        <v>230</v>
      </c>
      <c r="AB110" s="45">
        <v>245</v>
      </c>
      <c r="AC110" s="44">
        <v>475</v>
      </c>
      <c r="AD110" s="41">
        <v>203</v>
      </c>
      <c r="AE110" s="41">
        <v>227</v>
      </c>
      <c r="AF110" s="41">
        <v>7</v>
      </c>
      <c r="AG110" s="41">
        <v>0</v>
      </c>
      <c r="AH110" s="41">
        <v>6</v>
      </c>
      <c r="AI110" s="41">
        <v>6</v>
      </c>
      <c r="AJ110" s="41">
        <v>0</v>
      </c>
      <c r="AK110" s="41">
        <v>26</v>
      </c>
      <c r="AL110" s="46">
        <v>475</v>
      </c>
      <c r="AM110" s="46">
        <v>0</v>
      </c>
    </row>
    <row r="111" spans="1:39" ht="64">
      <c r="A111" s="40" t="s">
        <v>926</v>
      </c>
      <c r="B111" s="47" t="s">
        <v>927</v>
      </c>
      <c r="C111" t="s">
        <v>13322</v>
      </c>
      <c r="D111" t="s">
        <v>930</v>
      </c>
      <c r="E111" t="s">
        <v>634</v>
      </c>
      <c r="F111" t="s">
        <v>13323</v>
      </c>
      <c r="G111" t="s">
        <v>5243</v>
      </c>
      <c r="H111" t="str">
        <f>INDEX(CountyList!A:A, MATCH(MID(A111, 3, 3), CountyList!B:B, 0))</f>
        <v>Cook</v>
      </c>
      <c r="I111" s="38">
        <v>4</v>
      </c>
      <c r="J111" s="38">
        <v>14</v>
      </c>
      <c r="K111" s="39">
        <v>116</v>
      </c>
      <c r="L111" s="39">
        <v>32</v>
      </c>
      <c r="M111" s="39">
        <v>0</v>
      </c>
      <c r="N111" s="39">
        <v>0</v>
      </c>
      <c r="O111" s="39">
        <v>0</v>
      </c>
      <c r="P111" s="39">
        <v>0</v>
      </c>
      <c r="Q111" s="39">
        <v>0</v>
      </c>
      <c r="R111" s="39">
        <v>0</v>
      </c>
      <c r="S111" s="39">
        <v>0</v>
      </c>
      <c r="T111" s="39">
        <v>0</v>
      </c>
      <c r="U111" s="39">
        <v>0</v>
      </c>
      <c r="V111" s="39">
        <v>0</v>
      </c>
      <c r="W111" s="39">
        <v>0</v>
      </c>
      <c r="X111" s="39">
        <v>0</v>
      </c>
      <c r="Y111" s="43">
        <v>0</v>
      </c>
      <c r="Z111" s="42">
        <v>0</v>
      </c>
      <c r="AA111" s="45">
        <v>60</v>
      </c>
      <c r="AB111" s="45">
        <v>88</v>
      </c>
      <c r="AC111" s="44">
        <v>148</v>
      </c>
      <c r="AD111" s="41">
        <v>51</v>
      </c>
      <c r="AE111" s="41">
        <v>73</v>
      </c>
      <c r="AF111" s="41">
        <v>0</v>
      </c>
      <c r="AG111" s="41">
        <v>0</v>
      </c>
      <c r="AH111" s="41">
        <v>9</v>
      </c>
      <c r="AI111" s="41">
        <v>1</v>
      </c>
      <c r="AJ111" s="41">
        <v>0</v>
      </c>
      <c r="AK111" s="41">
        <v>14</v>
      </c>
      <c r="AL111" s="46">
        <v>148</v>
      </c>
      <c r="AM111" s="46">
        <v>0</v>
      </c>
    </row>
    <row r="112" spans="1:39" ht="48">
      <c r="A112" s="40" t="s">
        <v>932</v>
      </c>
      <c r="B112" s="47" t="s">
        <v>933</v>
      </c>
      <c r="C112" t="s">
        <v>7944</v>
      </c>
      <c r="D112" t="s">
        <v>936</v>
      </c>
      <c r="E112" t="s">
        <v>937</v>
      </c>
      <c r="F112" t="s">
        <v>11444</v>
      </c>
      <c r="G112" t="s">
        <v>5246</v>
      </c>
      <c r="H112" t="str">
        <f>INDEX(CountyList!A:A, MATCH(MID(A112, 3, 3), CountyList!B:B, 0))</f>
        <v>Cook</v>
      </c>
      <c r="I112" s="38">
        <v>4</v>
      </c>
      <c r="J112" s="38">
        <v>28.9</v>
      </c>
      <c r="K112" s="39">
        <v>71</v>
      </c>
      <c r="L112" s="39">
        <v>30</v>
      </c>
      <c r="M112" s="39">
        <v>25</v>
      </c>
      <c r="N112" s="39">
        <v>32</v>
      </c>
      <c r="O112" s="39">
        <v>20</v>
      </c>
      <c r="P112" s="39">
        <v>20</v>
      </c>
      <c r="Q112" s="39">
        <v>35</v>
      </c>
      <c r="R112" s="39">
        <v>22</v>
      </c>
      <c r="S112" s="39">
        <v>30</v>
      </c>
      <c r="T112" s="39">
        <v>25</v>
      </c>
      <c r="U112" s="39">
        <v>22</v>
      </c>
      <c r="V112" s="39">
        <v>9</v>
      </c>
      <c r="W112" s="39">
        <v>15</v>
      </c>
      <c r="X112" s="39">
        <v>10</v>
      </c>
      <c r="Y112" s="43">
        <v>22</v>
      </c>
      <c r="Z112" s="42">
        <v>7</v>
      </c>
      <c r="AA112" s="45">
        <v>190</v>
      </c>
      <c r="AB112" s="45">
        <v>205</v>
      </c>
      <c r="AC112" s="44">
        <v>395</v>
      </c>
      <c r="AD112" s="41">
        <v>91</v>
      </c>
      <c r="AE112" s="41">
        <v>114</v>
      </c>
      <c r="AF112" s="41">
        <v>20</v>
      </c>
      <c r="AG112" s="41">
        <v>0</v>
      </c>
      <c r="AH112" s="41">
        <v>126</v>
      </c>
      <c r="AI112" s="41">
        <v>20</v>
      </c>
      <c r="AJ112" s="41">
        <v>0</v>
      </c>
      <c r="AK112" s="41">
        <v>24</v>
      </c>
      <c r="AL112" s="46">
        <v>310</v>
      </c>
      <c r="AM112" s="46">
        <v>56</v>
      </c>
    </row>
    <row r="113" spans="1:39" ht="48">
      <c r="A113" s="40" t="s">
        <v>13324</v>
      </c>
      <c r="B113" s="47" t="s">
        <v>13325</v>
      </c>
      <c r="C113" t="s">
        <v>13326</v>
      </c>
      <c r="D113" t="s">
        <v>13327</v>
      </c>
      <c r="E113" t="s">
        <v>574</v>
      </c>
      <c r="F113" t="s">
        <v>13328</v>
      </c>
      <c r="G113" t="s">
        <v>13329</v>
      </c>
      <c r="H113" t="str">
        <f>INDEX(CountyList!A:A, MATCH(MID(A113, 3, 3), CountyList!B:B, 0))</f>
        <v>Cook</v>
      </c>
      <c r="I113" s="38">
        <v>1</v>
      </c>
      <c r="J113" s="38">
        <v>4.5</v>
      </c>
      <c r="K113" s="39">
        <v>26</v>
      </c>
      <c r="L113" s="39">
        <v>6</v>
      </c>
      <c r="M113" s="39">
        <v>0</v>
      </c>
      <c r="N113" s="39">
        <v>0</v>
      </c>
      <c r="O113" s="39">
        <v>0</v>
      </c>
      <c r="P113" s="39">
        <v>0</v>
      </c>
      <c r="Q113" s="39">
        <v>0</v>
      </c>
      <c r="R113" s="39">
        <v>0</v>
      </c>
      <c r="S113" s="39">
        <v>0</v>
      </c>
      <c r="T113" s="39">
        <v>0</v>
      </c>
      <c r="U113" s="39">
        <v>0</v>
      </c>
      <c r="V113" s="39">
        <v>0</v>
      </c>
      <c r="W113" s="39">
        <v>0</v>
      </c>
      <c r="X113" s="39">
        <v>0</v>
      </c>
      <c r="Y113" s="43">
        <v>0</v>
      </c>
      <c r="Z113" s="42">
        <v>0</v>
      </c>
      <c r="AA113" s="45">
        <v>23</v>
      </c>
      <c r="AB113" s="45">
        <v>9</v>
      </c>
      <c r="AC113" s="44">
        <v>32</v>
      </c>
      <c r="AD113" s="41">
        <v>22</v>
      </c>
      <c r="AE113" s="41">
        <v>9</v>
      </c>
      <c r="AF113" s="41">
        <v>0</v>
      </c>
      <c r="AG113" s="41">
        <v>0</v>
      </c>
      <c r="AH113" s="41">
        <v>0</v>
      </c>
      <c r="AI113" s="41">
        <v>1</v>
      </c>
      <c r="AJ113" s="41">
        <v>0</v>
      </c>
      <c r="AK113" s="41">
        <v>0</v>
      </c>
      <c r="AL113" s="46">
        <v>32</v>
      </c>
      <c r="AM113" s="46">
        <v>0</v>
      </c>
    </row>
    <row r="114" spans="1:39" ht="48">
      <c r="A114" s="40" t="s">
        <v>944</v>
      </c>
      <c r="B114" s="47" t="s">
        <v>945</v>
      </c>
      <c r="C114" t="s">
        <v>5250</v>
      </c>
      <c r="D114" t="s">
        <v>948</v>
      </c>
      <c r="E114" t="s">
        <v>883</v>
      </c>
      <c r="F114" t="s">
        <v>11539</v>
      </c>
      <c r="G114" t="s">
        <v>5252</v>
      </c>
      <c r="H114" t="str">
        <f>INDEX(CountyList!A:A, MATCH(MID(A114, 3, 3), CountyList!B:B, 0))</f>
        <v>Cook</v>
      </c>
      <c r="I114" s="38">
        <v>3</v>
      </c>
      <c r="J114" s="38">
        <v>8.5</v>
      </c>
      <c r="K114" s="39">
        <v>0</v>
      </c>
      <c r="L114" s="39">
        <v>14</v>
      </c>
      <c r="M114" s="39">
        <v>8</v>
      </c>
      <c r="N114" s="39">
        <v>11</v>
      </c>
      <c r="O114" s="39">
        <v>10</v>
      </c>
      <c r="P114" s="39">
        <v>7</v>
      </c>
      <c r="Q114" s="39">
        <v>8</v>
      </c>
      <c r="R114" s="39">
        <v>8</v>
      </c>
      <c r="S114" s="39">
        <v>8</v>
      </c>
      <c r="T114" s="39">
        <v>5</v>
      </c>
      <c r="U114" s="39">
        <v>14</v>
      </c>
      <c r="V114" s="39">
        <v>6</v>
      </c>
      <c r="W114" s="39">
        <v>9</v>
      </c>
      <c r="X114" s="39">
        <v>3</v>
      </c>
      <c r="Y114" s="43">
        <v>0</v>
      </c>
      <c r="Z114" s="42">
        <v>0</v>
      </c>
      <c r="AA114" s="45">
        <v>66</v>
      </c>
      <c r="AB114" s="45">
        <v>45</v>
      </c>
      <c r="AC114" s="44">
        <v>111</v>
      </c>
      <c r="AD114" s="41">
        <v>19</v>
      </c>
      <c r="AE114" s="41">
        <v>17</v>
      </c>
      <c r="AF114" s="41">
        <v>31</v>
      </c>
      <c r="AG114" s="41">
        <v>0</v>
      </c>
      <c r="AH114" s="41">
        <v>13</v>
      </c>
      <c r="AI114" s="41">
        <v>21</v>
      </c>
      <c r="AJ114" s="41">
        <v>0</v>
      </c>
      <c r="AK114" s="41">
        <v>10</v>
      </c>
      <c r="AL114" s="46">
        <v>79</v>
      </c>
      <c r="AM114" s="46">
        <v>32</v>
      </c>
    </row>
    <row r="115" spans="1:39" ht="80">
      <c r="A115" s="40" t="s">
        <v>957</v>
      </c>
      <c r="B115" s="47" t="s">
        <v>958</v>
      </c>
      <c r="C115" t="s">
        <v>13330</v>
      </c>
      <c r="D115" t="s">
        <v>961</v>
      </c>
      <c r="E115" t="s">
        <v>620</v>
      </c>
      <c r="F115" t="s">
        <v>13331</v>
      </c>
      <c r="G115" t="s">
        <v>5258</v>
      </c>
      <c r="H115" t="str">
        <f>INDEX(CountyList!A:A, MATCH(MID(A115, 3, 3), CountyList!B:B, 0))</f>
        <v>Cook</v>
      </c>
      <c r="I115" s="38">
        <v>3</v>
      </c>
      <c r="J115" s="38">
        <v>8</v>
      </c>
      <c r="K115" s="39">
        <v>32</v>
      </c>
      <c r="L115" s="39">
        <v>9</v>
      </c>
      <c r="M115" s="39">
        <v>5</v>
      </c>
      <c r="N115" s="39">
        <v>7</v>
      </c>
      <c r="O115" s="39">
        <v>3</v>
      </c>
      <c r="P115" s="39">
        <v>0</v>
      </c>
      <c r="Q115" s="39">
        <v>1</v>
      </c>
      <c r="R115" s="39">
        <v>0</v>
      </c>
      <c r="S115" s="39">
        <v>0</v>
      </c>
      <c r="T115" s="39">
        <v>0</v>
      </c>
      <c r="U115" s="39">
        <v>0</v>
      </c>
      <c r="V115" s="39">
        <v>0</v>
      </c>
      <c r="W115" s="39">
        <v>0</v>
      </c>
      <c r="X115" s="39">
        <v>0</v>
      </c>
      <c r="Y115" s="43">
        <v>1</v>
      </c>
      <c r="Z115" s="42">
        <v>0</v>
      </c>
      <c r="AA115" s="45">
        <v>24</v>
      </c>
      <c r="AB115" s="45">
        <v>35</v>
      </c>
      <c r="AC115" s="44">
        <v>59</v>
      </c>
      <c r="AD115" s="41">
        <v>12</v>
      </c>
      <c r="AE115" s="41">
        <v>16</v>
      </c>
      <c r="AF115" s="41">
        <v>11</v>
      </c>
      <c r="AG115" s="41">
        <v>0</v>
      </c>
      <c r="AH115" s="41">
        <v>19</v>
      </c>
      <c r="AI115" s="41">
        <v>1</v>
      </c>
      <c r="AJ115" s="41">
        <v>0</v>
      </c>
      <c r="AK115" s="41">
        <v>0</v>
      </c>
      <c r="AL115" s="46">
        <v>57</v>
      </c>
      <c r="AM115" s="46">
        <v>0</v>
      </c>
    </row>
    <row r="116" spans="1:39" ht="64">
      <c r="A116" s="40" t="s">
        <v>962</v>
      </c>
      <c r="B116" s="47" t="s">
        <v>963</v>
      </c>
      <c r="C116" t="s">
        <v>11540</v>
      </c>
      <c r="D116" t="s">
        <v>966</v>
      </c>
      <c r="E116" t="s">
        <v>767</v>
      </c>
      <c r="F116" t="s">
        <v>11541</v>
      </c>
      <c r="G116" t="s">
        <v>5261</v>
      </c>
      <c r="H116" t="str">
        <f>INDEX(CountyList!A:A, MATCH(MID(A116, 3, 3), CountyList!B:B, 0))</f>
        <v>Cook</v>
      </c>
      <c r="I116" s="38">
        <v>3</v>
      </c>
      <c r="J116" s="38">
        <v>10</v>
      </c>
      <c r="K116" s="39">
        <v>56</v>
      </c>
      <c r="L116" s="39">
        <v>23</v>
      </c>
      <c r="M116" s="39">
        <v>12</v>
      </c>
      <c r="N116" s="39">
        <v>9</v>
      </c>
      <c r="O116" s="39">
        <v>9</v>
      </c>
      <c r="P116" s="39">
        <v>9</v>
      </c>
      <c r="Q116" s="39">
        <v>12</v>
      </c>
      <c r="R116" s="39">
        <v>6</v>
      </c>
      <c r="S116" s="39">
        <v>5</v>
      </c>
      <c r="T116" s="39">
        <v>10</v>
      </c>
      <c r="U116" s="39">
        <v>0</v>
      </c>
      <c r="V116" s="39">
        <v>0</v>
      </c>
      <c r="W116" s="39">
        <v>0</v>
      </c>
      <c r="X116" s="39">
        <v>0</v>
      </c>
      <c r="Y116" s="43">
        <v>0</v>
      </c>
      <c r="Z116" s="42">
        <v>0</v>
      </c>
      <c r="AA116" s="45">
        <v>69</v>
      </c>
      <c r="AB116" s="45">
        <v>82</v>
      </c>
      <c r="AC116" s="44">
        <v>151</v>
      </c>
      <c r="AD116" s="41">
        <v>43</v>
      </c>
      <c r="AE116" s="41">
        <v>52</v>
      </c>
      <c r="AF116" s="41">
        <v>2</v>
      </c>
      <c r="AG116" s="41">
        <v>1</v>
      </c>
      <c r="AH116" s="41">
        <v>31</v>
      </c>
      <c r="AI116" s="41">
        <v>5</v>
      </c>
      <c r="AJ116" s="41">
        <v>0</v>
      </c>
      <c r="AK116" s="41">
        <v>17</v>
      </c>
      <c r="AL116" s="46">
        <v>151</v>
      </c>
      <c r="AM116" s="46">
        <v>0</v>
      </c>
    </row>
    <row r="117" spans="1:39" ht="48">
      <c r="A117" s="40" t="s">
        <v>971</v>
      </c>
      <c r="B117" s="47" t="s">
        <v>972</v>
      </c>
      <c r="C117" t="s">
        <v>5265</v>
      </c>
      <c r="D117" t="s">
        <v>973</v>
      </c>
      <c r="E117" t="s">
        <v>955</v>
      </c>
      <c r="F117" t="s">
        <v>11542</v>
      </c>
      <c r="G117" t="s">
        <v>5267</v>
      </c>
      <c r="H117" t="str">
        <f>INDEX(CountyList!A:A, MATCH(MID(A117, 3, 3), CountyList!B:B, 0))</f>
        <v>Cook</v>
      </c>
      <c r="I117" s="38">
        <v>1</v>
      </c>
      <c r="J117" s="38">
        <v>56</v>
      </c>
      <c r="K117" s="39">
        <v>110</v>
      </c>
      <c r="L117" s="39">
        <v>79</v>
      </c>
      <c r="M117" s="39">
        <v>74</v>
      </c>
      <c r="N117" s="39">
        <v>74</v>
      </c>
      <c r="O117" s="39">
        <v>70</v>
      </c>
      <c r="P117" s="39">
        <v>48</v>
      </c>
      <c r="Q117" s="39">
        <v>50</v>
      </c>
      <c r="R117" s="39">
        <v>39</v>
      </c>
      <c r="S117" s="39">
        <v>44</v>
      </c>
      <c r="T117" s="39">
        <v>31</v>
      </c>
      <c r="U117" s="39">
        <v>0</v>
      </c>
      <c r="V117" s="39">
        <v>0</v>
      </c>
      <c r="W117" s="39">
        <v>0</v>
      </c>
      <c r="X117" s="39">
        <v>0</v>
      </c>
      <c r="Y117" s="43">
        <v>0</v>
      </c>
      <c r="Z117" s="42">
        <v>0</v>
      </c>
      <c r="AA117" s="45">
        <v>323</v>
      </c>
      <c r="AB117" s="45">
        <v>324</v>
      </c>
      <c r="AC117" s="44">
        <v>647</v>
      </c>
      <c r="AD117" s="41">
        <v>46</v>
      </c>
      <c r="AE117" s="41">
        <v>52</v>
      </c>
      <c r="AF117" s="41">
        <v>0</v>
      </c>
      <c r="AG117" s="41">
        <v>0</v>
      </c>
      <c r="AH117" s="41">
        <v>504</v>
      </c>
      <c r="AI117" s="41">
        <v>20</v>
      </c>
      <c r="AJ117" s="41">
        <v>0</v>
      </c>
      <c r="AK117" s="41">
        <v>25</v>
      </c>
      <c r="AL117" s="46">
        <v>619</v>
      </c>
      <c r="AM117" s="46">
        <v>0</v>
      </c>
    </row>
    <row r="118" spans="1:39" ht="80">
      <c r="A118" s="40" t="s">
        <v>974</v>
      </c>
      <c r="B118" s="47" t="s">
        <v>975</v>
      </c>
      <c r="C118" t="s">
        <v>13332</v>
      </c>
      <c r="D118" t="s">
        <v>978</v>
      </c>
      <c r="E118" t="s">
        <v>883</v>
      </c>
      <c r="F118" t="s">
        <v>13333</v>
      </c>
      <c r="G118" t="s">
        <v>13334</v>
      </c>
      <c r="H118" t="str">
        <f>INDEX(CountyList!A:A, MATCH(MID(A118, 3, 3), CountyList!B:B, 0))</f>
        <v>Cook</v>
      </c>
      <c r="I118" s="38">
        <v>4</v>
      </c>
      <c r="J118" s="38">
        <v>10.199999999999999</v>
      </c>
      <c r="K118" s="39">
        <v>57</v>
      </c>
      <c r="L118" s="39">
        <v>20</v>
      </c>
      <c r="M118" s="39">
        <v>10</v>
      </c>
      <c r="N118" s="39">
        <v>11</v>
      </c>
      <c r="O118" s="39">
        <v>14</v>
      </c>
      <c r="P118" s="39">
        <v>8</v>
      </c>
      <c r="Q118" s="39">
        <v>7</v>
      </c>
      <c r="R118" s="39">
        <v>0</v>
      </c>
      <c r="S118" s="39">
        <v>0</v>
      </c>
      <c r="T118" s="39">
        <v>0</v>
      </c>
      <c r="U118" s="39">
        <v>0</v>
      </c>
      <c r="V118" s="39">
        <v>0</v>
      </c>
      <c r="W118" s="39">
        <v>0</v>
      </c>
      <c r="X118" s="39">
        <v>0</v>
      </c>
      <c r="Y118" s="43">
        <v>0</v>
      </c>
      <c r="Z118" s="42">
        <v>0</v>
      </c>
      <c r="AA118" s="45">
        <v>67</v>
      </c>
      <c r="AB118" s="45">
        <v>60</v>
      </c>
      <c r="AC118" s="44">
        <v>127</v>
      </c>
      <c r="AD118" s="41">
        <v>16</v>
      </c>
      <c r="AE118" s="41">
        <v>15</v>
      </c>
      <c r="AF118" s="41">
        <v>1</v>
      </c>
      <c r="AG118" s="41">
        <v>0</v>
      </c>
      <c r="AH118" s="41">
        <v>73</v>
      </c>
      <c r="AI118" s="41">
        <v>3</v>
      </c>
      <c r="AJ118" s="41">
        <v>1</v>
      </c>
      <c r="AK118" s="41">
        <v>18</v>
      </c>
      <c r="AL118" s="46">
        <v>127</v>
      </c>
      <c r="AM118" s="46">
        <v>0</v>
      </c>
    </row>
    <row r="119" spans="1:39" ht="48">
      <c r="A119" s="40" t="s">
        <v>11543</v>
      </c>
      <c r="B119" s="47" t="s">
        <v>7967</v>
      </c>
      <c r="C119" t="s">
        <v>7969</v>
      </c>
      <c r="D119" t="s">
        <v>7970</v>
      </c>
      <c r="E119" t="s">
        <v>767</v>
      </c>
      <c r="F119" t="s">
        <v>11544</v>
      </c>
      <c r="G119" t="s">
        <v>11545</v>
      </c>
      <c r="H119" t="str">
        <f>INDEX(CountyList!A:A, MATCH(MID(A119, 3, 3), CountyList!B:B, 0))</f>
        <v>Cook</v>
      </c>
      <c r="I119" s="38">
        <v>0</v>
      </c>
      <c r="J119" s="38">
        <v>4</v>
      </c>
      <c r="K119" s="39">
        <v>19</v>
      </c>
      <c r="L119" s="39">
        <v>1</v>
      </c>
      <c r="M119" s="39">
        <v>0</v>
      </c>
      <c r="N119" s="39">
        <v>0</v>
      </c>
      <c r="O119" s="39">
        <v>0</v>
      </c>
      <c r="P119" s="39">
        <v>0</v>
      </c>
      <c r="Q119" s="39">
        <v>0</v>
      </c>
      <c r="R119" s="39">
        <v>0</v>
      </c>
      <c r="S119" s="39">
        <v>0</v>
      </c>
      <c r="T119" s="39">
        <v>0</v>
      </c>
      <c r="U119" s="39">
        <v>0</v>
      </c>
      <c r="V119" s="39">
        <v>0</v>
      </c>
      <c r="W119" s="39">
        <v>0</v>
      </c>
      <c r="X119" s="39">
        <v>0</v>
      </c>
      <c r="Y119" s="43">
        <v>0</v>
      </c>
      <c r="Z119" s="42">
        <v>0</v>
      </c>
      <c r="AA119" s="45">
        <v>9</v>
      </c>
      <c r="AB119" s="45">
        <v>11</v>
      </c>
      <c r="AC119" s="44">
        <v>20</v>
      </c>
      <c r="AD119" s="41">
        <v>2</v>
      </c>
      <c r="AE119" s="41">
        <v>6</v>
      </c>
      <c r="AF119" s="41">
        <v>0</v>
      </c>
      <c r="AG119" s="41">
        <v>0</v>
      </c>
      <c r="AH119" s="41">
        <v>8</v>
      </c>
      <c r="AI119" s="41">
        <v>0</v>
      </c>
      <c r="AJ119" s="41">
        <v>0</v>
      </c>
      <c r="AK119" s="41">
        <v>4</v>
      </c>
      <c r="AL119" s="46">
        <v>20</v>
      </c>
      <c r="AM119" s="46">
        <v>0</v>
      </c>
    </row>
    <row r="120" spans="1:39" ht="64">
      <c r="A120" s="40" t="s">
        <v>13335</v>
      </c>
      <c r="B120" s="47" t="s">
        <v>13336</v>
      </c>
      <c r="C120" t="s">
        <v>13337</v>
      </c>
      <c r="D120" t="s">
        <v>13338</v>
      </c>
      <c r="E120" t="s">
        <v>728</v>
      </c>
      <c r="F120" t="s">
        <v>13339</v>
      </c>
      <c r="G120" t="s">
        <v>13340</v>
      </c>
      <c r="H120" t="str">
        <f>INDEX(CountyList!A:A, MATCH(MID(A120, 3, 3), CountyList!B:B, 0))</f>
        <v>Cook</v>
      </c>
      <c r="I120" s="38">
        <v>2</v>
      </c>
      <c r="J120" s="38">
        <v>5</v>
      </c>
      <c r="K120" s="39">
        <v>17</v>
      </c>
      <c r="L120" s="39">
        <v>28</v>
      </c>
      <c r="M120" s="39">
        <v>0</v>
      </c>
      <c r="N120" s="39">
        <v>0</v>
      </c>
      <c r="O120" s="39">
        <v>0</v>
      </c>
      <c r="P120" s="39">
        <v>0</v>
      </c>
      <c r="Q120" s="39">
        <v>0</v>
      </c>
      <c r="R120" s="39">
        <v>0</v>
      </c>
      <c r="S120" s="39">
        <v>0</v>
      </c>
      <c r="T120" s="39">
        <v>0</v>
      </c>
      <c r="U120" s="39">
        <v>0</v>
      </c>
      <c r="V120" s="39">
        <v>0</v>
      </c>
      <c r="W120" s="39">
        <v>0</v>
      </c>
      <c r="X120" s="39">
        <v>0</v>
      </c>
      <c r="Y120" s="43">
        <v>0</v>
      </c>
      <c r="Z120" s="42">
        <v>0</v>
      </c>
      <c r="AA120" s="45">
        <v>19</v>
      </c>
      <c r="AB120" s="45">
        <v>26</v>
      </c>
      <c r="AC120" s="44">
        <v>45</v>
      </c>
      <c r="AD120" s="41">
        <v>0</v>
      </c>
      <c r="AE120" s="41">
        <v>0</v>
      </c>
      <c r="AF120" s="41">
        <v>8</v>
      </c>
      <c r="AG120" s="41">
        <v>5</v>
      </c>
      <c r="AH120" s="41">
        <v>10</v>
      </c>
      <c r="AI120" s="41">
        <v>0</v>
      </c>
      <c r="AJ120" s="41">
        <v>0</v>
      </c>
      <c r="AK120" s="41">
        <v>22</v>
      </c>
      <c r="AL120" s="46">
        <v>45</v>
      </c>
      <c r="AM120" s="46">
        <v>0</v>
      </c>
    </row>
    <row r="121" spans="1:39" ht="48">
      <c r="A121" s="40" t="s">
        <v>984</v>
      </c>
      <c r="B121" s="47" t="s">
        <v>985</v>
      </c>
      <c r="C121" t="s">
        <v>11550</v>
      </c>
      <c r="D121" t="s">
        <v>988</v>
      </c>
      <c r="E121" t="s">
        <v>574</v>
      </c>
      <c r="F121" t="s">
        <v>11551</v>
      </c>
      <c r="G121" t="s">
        <v>5273</v>
      </c>
      <c r="H121" t="str">
        <f>INDEX(CountyList!A:A, MATCH(MID(A121, 3, 3), CountyList!B:B, 0))</f>
        <v>Cook</v>
      </c>
      <c r="I121" s="38">
        <v>8</v>
      </c>
      <c r="J121" s="38">
        <v>25</v>
      </c>
      <c r="K121" s="39">
        <v>24</v>
      </c>
      <c r="L121" s="39">
        <v>9</v>
      </c>
      <c r="M121" s="39">
        <v>14</v>
      </c>
      <c r="N121" s="39">
        <v>17</v>
      </c>
      <c r="O121" s="39">
        <v>14</v>
      </c>
      <c r="P121" s="39">
        <v>12</v>
      </c>
      <c r="Q121" s="39">
        <v>12</v>
      </c>
      <c r="R121" s="39">
        <v>10</v>
      </c>
      <c r="S121" s="39">
        <v>16</v>
      </c>
      <c r="T121" s="39">
        <v>17</v>
      </c>
      <c r="U121" s="39">
        <v>23</v>
      </c>
      <c r="V121" s="39">
        <v>20</v>
      </c>
      <c r="W121" s="39">
        <v>21</v>
      </c>
      <c r="X121" s="39">
        <v>25</v>
      </c>
      <c r="Y121" s="43">
        <v>0</v>
      </c>
      <c r="Z121" s="42">
        <v>0</v>
      </c>
      <c r="AA121" s="45">
        <v>109</v>
      </c>
      <c r="AB121" s="45">
        <v>125</v>
      </c>
      <c r="AC121" s="44">
        <v>234</v>
      </c>
      <c r="AD121" s="41">
        <v>60</v>
      </c>
      <c r="AE121" s="41">
        <v>77</v>
      </c>
      <c r="AF121" s="41">
        <v>20</v>
      </c>
      <c r="AG121" s="41">
        <v>0</v>
      </c>
      <c r="AH121" s="41">
        <v>45</v>
      </c>
      <c r="AI121" s="41">
        <v>13</v>
      </c>
      <c r="AJ121" s="41">
        <v>0</v>
      </c>
      <c r="AK121" s="41">
        <v>19</v>
      </c>
      <c r="AL121" s="46">
        <v>145</v>
      </c>
      <c r="AM121" s="46">
        <v>89</v>
      </c>
    </row>
    <row r="122" spans="1:39" ht="64">
      <c r="A122" s="40" t="s">
        <v>989</v>
      </c>
      <c r="B122" s="47" t="s">
        <v>990</v>
      </c>
      <c r="C122" t="s">
        <v>7983</v>
      </c>
      <c r="D122" t="s">
        <v>993</v>
      </c>
      <c r="E122" t="s">
        <v>877</v>
      </c>
      <c r="F122" t="s">
        <v>11558</v>
      </c>
      <c r="G122" t="s">
        <v>5276</v>
      </c>
      <c r="H122" t="str">
        <f>INDEX(CountyList!A:A, MATCH(MID(A122, 3, 3), CountyList!B:B, 0))</f>
        <v>Cook</v>
      </c>
      <c r="I122" s="38">
        <v>10</v>
      </c>
      <c r="J122" s="38">
        <v>55</v>
      </c>
      <c r="K122" s="39">
        <v>78</v>
      </c>
      <c r="L122" s="39">
        <v>63</v>
      </c>
      <c r="M122" s="39">
        <v>74</v>
      </c>
      <c r="N122" s="39">
        <v>77</v>
      </c>
      <c r="O122" s="39">
        <v>63</v>
      </c>
      <c r="P122" s="39">
        <v>86</v>
      </c>
      <c r="Q122" s="39">
        <v>85</v>
      </c>
      <c r="R122" s="39">
        <v>90</v>
      </c>
      <c r="S122" s="39">
        <v>108</v>
      </c>
      <c r="T122" s="39">
        <v>92</v>
      </c>
      <c r="U122" s="39">
        <v>0</v>
      </c>
      <c r="V122" s="39">
        <v>0</v>
      </c>
      <c r="W122" s="39">
        <v>0</v>
      </c>
      <c r="X122" s="39">
        <v>0</v>
      </c>
      <c r="Y122" s="43">
        <v>0</v>
      </c>
      <c r="Z122" s="42">
        <v>0</v>
      </c>
      <c r="AA122" s="45">
        <v>415</v>
      </c>
      <c r="AB122" s="45">
        <v>401</v>
      </c>
      <c r="AC122" s="44">
        <v>816</v>
      </c>
      <c r="AD122" s="41">
        <v>369</v>
      </c>
      <c r="AE122" s="41">
        <v>355</v>
      </c>
      <c r="AF122" s="41">
        <v>12</v>
      </c>
      <c r="AG122" s="41">
        <v>0</v>
      </c>
      <c r="AH122" s="41">
        <v>25</v>
      </c>
      <c r="AI122" s="41">
        <v>2</v>
      </c>
      <c r="AJ122" s="41">
        <v>0</v>
      </c>
      <c r="AK122" s="41">
        <v>53</v>
      </c>
      <c r="AL122" s="46">
        <v>816</v>
      </c>
      <c r="AM122" s="46">
        <v>0</v>
      </c>
    </row>
    <row r="123" spans="1:39" ht="48">
      <c r="A123" s="40" t="s">
        <v>994</v>
      </c>
      <c r="B123" s="47" t="s">
        <v>995</v>
      </c>
      <c r="C123" t="s">
        <v>11559</v>
      </c>
      <c r="D123" t="s">
        <v>998</v>
      </c>
      <c r="E123" t="s">
        <v>613</v>
      </c>
      <c r="F123" t="s">
        <v>11560</v>
      </c>
      <c r="G123" t="s">
        <v>5279</v>
      </c>
      <c r="H123" t="str">
        <f>INDEX(CountyList!A:A, MATCH(MID(A123, 3, 3), CountyList!B:B, 0))</f>
        <v>Cook</v>
      </c>
      <c r="I123" s="38">
        <v>3</v>
      </c>
      <c r="J123" s="38">
        <v>25</v>
      </c>
      <c r="K123" s="39">
        <v>0</v>
      </c>
      <c r="L123" s="39">
        <v>0</v>
      </c>
      <c r="M123" s="39">
        <v>0</v>
      </c>
      <c r="N123" s="39">
        <v>0</v>
      </c>
      <c r="O123" s="39">
        <v>0</v>
      </c>
      <c r="P123" s="39">
        <v>0</v>
      </c>
      <c r="Q123" s="39">
        <v>0</v>
      </c>
      <c r="R123" s="39">
        <v>18</v>
      </c>
      <c r="S123" s="39">
        <v>30</v>
      </c>
      <c r="T123" s="39">
        <v>25</v>
      </c>
      <c r="U123" s="39">
        <v>34</v>
      </c>
      <c r="V123" s="39">
        <v>40</v>
      </c>
      <c r="W123" s="39">
        <v>29</v>
      </c>
      <c r="X123" s="39">
        <v>43</v>
      </c>
      <c r="Y123" s="43">
        <v>3</v>
      </c>
      <c r="Z123" s="42">
        <v>1</v>
      </c>
      <c r="AA123" s="45">
        <v>223</v>
      </c>
      <c r="AB123" s="45">
        <v>0</v>
      </c>
      <c r="AC123" s="44">
        <v>223</v>
      </c>
      <c r="AD123" s="41">
        <v>137</v>
      </c>
      <c r="AE123" s="41">
        <v>0</v>
      </c>
      <c r="AF123" s="41">
        <v>65</v>
      </c>
      <c r="AG123" s="41">
        <v>0</v>
      </c>
      <c r="AH123" s="41">
        <v>18</v>
      </c>
      <c r="AI123" s="41">
        <v>1</v>
      </c>
      <c r="AJ123" s="41">
        <v>0</v>
      </c>
      <c r="AK123" s="41">
        <v>2</v>
      </c>
      <c r="AL123" s="46">
        <v>73</v>
      </c>
      <c r="AM123" s="46">
        <v>146</v>
      </c>
    </row>
    <row r="124" spans="1:39" ht="64">
      <c r="A124" s="40" t="s">
        <v>999</v>
      </c>
      <c r="B124" s="47" t="s">
        <v>1000</v>
      </c>
      <c r="C124" t="s">
        <v>13341</v>
      </c>
      <c r="D124" t="s">
        <v>13342</v>
      </c>
      <c r="E124" t="s">
        <v>669</v>
      </c>
      <c r="F124" t="s">
        <v>13343</v>
      </c>
      <c r="G124" t="s">
        <v>5282</v>
      </c>
      <c r="H124" t="str">
        <f>INDEX(CountyList!A:A, MATCH(MID(A124, 3, 3), CountyList!B:B, 0))</f>
        <v>Cook</v>
      </c>
      <c r="I124" s="38">
        <v>0</v>
      </c>
      <c r="J124" s="38">
        <v>19</v>
      </c>
      <c r="K124" s="39">
        <v>39</v>
      </c>
      <c r="L124" s="39">
        <v>16</v>
      </c>
      <c r="M124" s="39">
        <v>23</v>
      </c>
      <c r="N124" s="39">
        <v>19</v>
      </c>
      <c r="O124" s="39">
        <v>21</v>
      </c>
      <c r="P124" s="39">
        <v>22</v>
      </c>
      <c r="Q124" s="39">
        <v>13</v>
      </c>
      <c r="R124" s="39">
        <v>23</v>
      </c>
      <c r="S124" s="39">
        <v>27</v>
      </c>
      <c r="T124" s="39">
        <v>17</v>
      </c>
      <c r="U124" s="39">
        <v>6</v>
      </c>
      <c r="V124" s="39">
        <v>0</v>
      </c>
      <c r="W124" s="39">
        <v>0</v>
      </c>
      <c r="X124" s="39">
        <v>0</v>
      </c>
      <c r="Y124" s="43">
        <v>0</v>
      </c>
      <c r="Z124" s="42">
        <v>0</v>
      </c>
      <c r="AA124" s="45">
        <v>114</v>
      </c>
      <c r="AB124" s="45">
        <v>112</v>
      </c>
      <c r="AC124" s="44">
        <v>226</v>
      </c>
      <c r="AD124" s="41">
        <v>0</v>
      </c>
      <c r="AE124" s="41">
        <v>0</v>
      </c>
      <c r="AF124" s="41">
        <v>0</v>
      </c>
      <c r="AG124" s="41">
        <v>0</v>
      </c>
      <c r="AH124" s="41">
        <v>220</v>
      </c>
      <c r="AI124" s="41">
        <v>0</v>
      </c>
      <c r="AJ124" s="41">
        <v>0</v>
      </c>
      <c r="AK124" s="41">
        <v>6</v>
      </c>
      <c r="AL124" s="46">
        <v>220</v>
      </c>
      <c r="AM124" s="46">
        <v>6</v>
      </c>
    </row>
    <row r="125" spans="1:39" ht="64">
      <c r="A125" s="40" t="s">
        <v>1004</v>
      </c>
      <c r="B125" s="47" t="s">
        <v>1005</v>
      </c>
      <c r="C125" t="s">
        <v>7989</v>
      </c>
      <c r="D125" t="s">
        <v>1008</v>
      </c>
      <c r="E125" t="s">
        <v>641</v>
      </c>
      <c r="F125" t="s">
        <v>11561</v>
      </c>
      <c r="G125" t="s">
        <v>5285</v>
      </c>
      <c r="H125" t="str">
        <f>INDEX(CountyList!A:A, MATCH(MID(A125, 3, 3), CountyList!B:B, 0))</f>
        <v>Cook</v>
      </c>
      <c r="I125" s="38">
        <v>1</v>
      </c>
      <c r="J125" s="38">
        <v>0</v>
      </c>
      <c r="K125" s="39">
        <v>0</v>
      </c>
      <c r="L125" s="39">
        <v>0</v>
      </c>
      <c r="M125" s="39">
        <v>0</v>
      </c>
      <c r="N125" s="39">
        <v>0</v>
      </c>
      <c r="O125" s="39">
        <v>0</v>
      </c>
      <c r="P125" s="39">
        <v>0</v>
      </c>
      <c r="Q125" s="39">
        <v>0</v>
      </c>
      <c r="R125" s="39">
        <v>33</v>
      </c>
      <c r="S125" s="39">
        <v>21</v>
      </c>
      <c r="T125" s="39">
        <v>42</v>
      </c>
      <c r="U125" s="39">
        <v>43</v>
      </c>
      <c r="V125" s="39">
        <v>40</v>
      </c>
      <c r="W125" s="39">
        <v>45</v>
      </c>
      <c r="X125" s="39">
        <v>37</v>
      </c>
      <c r="Y125" s="43">
        <v>0</v>
      </c>
      <c r="Z125" s="42">
        <v>0</v>
      </c>
      <c r="AA125" s="45">
        <v>0</v>
      </c>
      <c r="AB125" s="45">
        <v>261</v>
      </c>
      <c r="AC125" s="44">
        <v>261</v>
      </c>
      <c r="AD125" s="41">
        <v>0</v>
      </c>
      <c r="AE125" s="41">
        <v>156</v>
      </c>
      <c r="AF125" s="41">
        <v>49</v>
      </c>
      <c r="AG125" s="41">
        <v>0</v>
      </c>
      <c r="AH125" s="41">
        <v>36</v>
      </c>
      <c r="AI125" s="41">
        <v>0</v>
      </c>
      <c r="AJ125" s="41">
        <v>0</v>
      </c>
      <c r="AK125" s="41">
        <v>20</v>
      </c>
      <c r="AL125" s="46">
        <v>96</v>
      </c>
      <c r="AM125" s="46">
        <v>165</v>
      </c>
    </row>
    <row r="126" spans="1:39" ht="48">
      <c r="A126" s="40" t="s">
        <v>1009</v>
      </c>
      <c r="B126" s="47" t="s">
        <v>1010</v>
      </c>
      <c r="C126" t="s">
        <v>7998</v>
      </c>
      <c r="D126" t="s">
        <v>1012</v>
      </c>
      <c r="E126" t="s">
        <v>1013</v>
      </c>
      <c r="F126" t="s">
        <v>11565</v>
      </c>
      <c r="G126" t="s">
        <v>11566</v>
      </c>
      <c r="H126" t="str">
        <f>INDEX(CountyList!A:A, MATCH(MID(A126, 3, 3), CountyList!B:B, 0))</f>
        <v>Cook</v>
      </c>
      <c r="I126" s="38">
        <v>0</v>
      </c>
      <c r="J126" s="38">
        <v>2</v>
      </c>
      <c r="K126" s="39">
        <v>0</v>
      </c>
      <c r="L126" s="39">
        <v>1</v>
      </c>
      <c r="M126" s="39">
        <v>2</v>
      </c>
      <c r="N126" s="39">
        <v>1</v>
      </c>
      <c r="O126" s="39">
        <v>4</v>
      </c>
      <c r="P126" s="39">
        <v>0</v>
      </c>
      <c r="Q126" s="39">
        <v>1</v>
      </c>
      <c r="R126" s="39">
        <v>1</v>
      </c>
      <c r="S126" s="39">
        <v>1</v>
      </c>
      <c r="T126" s="39">
        <v>4</v>
      </c>
      <c r="U126" s="39">
        <v>3</v>
      </c>
      <c r="V126" s="39">
        <v>0</v>
      </c>
      <c r="W126" s="39">
        <v>0</v>
      </c>
      <c r="X126" s="39">
        <v>1</v>
      </c>
      <c r="Y126" s="43">
        <v>0</v>
      </c>
      <c r="Z126" s="42">
        <v>0</v>
      </c>
      <c r="AA126" s="45">
        <v>8</v>
      </c>
      <c r="AB126" s="45">
        <v>11</v>
      </c>
      <c r="AC126" s="44">
        <v>19</v>
      </c>
      <c r="AD126" s="41">
        <v>6</v>
      </c>
      <c r="AE126" s="41">
        <v>6</v>
      </c>
      <c r="AF126" s="41">
        <v>2</v>
      </c>
      <c r="AG126" s="41">
        <v>0</v>
      </c>
      <c r="AH126" s="41">
        <v>1</v>
      </c>
      <c r="AI126" s="41">
        <v>0</v>
      </c>
      <c r="AJ126" s="41">
        <v>0</v>
      </c>
      <c r="AK126" s="41">
        <v>4</v>
      </c>
      <c r="AL126" s="46">
        <v>15</v>
      </c>
      <c r="AM126" s="46">
        <v>4</v>
      </c>
    </row>
    <row r="127" spans="1:39" ht="48">
      <c r="A127" s="40" t="s">
        <v>1015</v>
      </c>
      <c r="B127" s="47" t="s">
        <v>1016</v>
      </c>
      <c r="C127" t="s">
        <v>13344</v>
      </c>
      <c r="D127" t="s">
        <v>13345</v>
      </c>
      <c r="E127" t="s">
        <v>1020</v>
      </c>
      <c r="F127" t="s">
        <v>13346</v>
      </c>
      <c r="G127" t="s">
        <v>13347</v>
      </c>
      <c r="H127" t="str">
        <f>INDEX(CountyList!A:A, MATCH(MID(A127, 3, 3), CountyList!B:B, 0))</f>
        <v>Cook</v>
      </c>
      <c r="I127" s="38">
        <v>1</v>
      </c>
      <c r="J127" s="38">
        <v>2</v>
      </c>
      <c r="K127" s="39">
        <v>0</v>
      </c>
      <c r="L127" s="39">
        <v>0</v>
      </c>
      <c r="M127" s="39">
        <v>0</v>
      </c>
      <c r="N127" s="39">
        <v>0</v>
      </c>
      <c r="O127" s="39">
        <v>0</v>
      </c>
      <c r="P127" s="39">
        <v>0</v>
      </c>
      <c r="Q127" s="39">
        <v>0</v>
      </c>
      <c r="R127" s="39">
        <v>0</v>
      </c>
      <c r="S127" s="39">
        <v>0</v>
      </c>
      <c r="T127" s="39">
        <v>0</v>
      </c>
      <c r="U127" s="39">
        <v>0</v>
      </c>
      <c r="V127" s="39">
        <v>0</v>
      </c>
      <c r="W127" s="39">
        <v>15</v>
      </c>
      <c r="X127" s="39">
        <v>18</v>
      </c>
      <c r="Y127" s="43">
        <v>0</v>
      </c>
      <c r="Z127" s="42">
        <v>0</v>
      </c>
      <c r="AA127" s="45">
        <v>14</v>
      </c>
      <c r="AB127" s="45">
        <v>19</v>
      </c>
      <c r="AC127" s="44">
        <v>33</v>
      </c>
      <c r="AD127" s="41">
        <v>0</v>
      </c>
      <c r="AE127" s="41">
        <v>0</v>
      </c>
      <c r="AF127" s="41">
        <v>14</v>
      </c>
      <c r="AG127" s="41">
        <v>0</v>
      </c>
      <c r="AH127" s="41">
        <v>0</v>
      </c>
      <c r="AI127" s="41">
        <v>19</v>
      </c>
      <c r="AJ127" s="41">
        <v>0</v>
      </c>
      <c r="AK127" s="41">
        <v>0</v>
      </c>
      <c r="AL127" s="46">
        <v>0</v>
      </c>
      <c r="AM127" s="46">
        <v>33</v>
      </c>
    </row>
    <row r="128" spans="1:39" ht="48">
      <c r="A128" s="40" t="s">
        <v>1027</v>
      </c>
      <c r="B128" s="47" t="s">
        <v>1028</v>
      </c>
      <c r="C128" t="s">
        <v>11574</v>
      </c>
      <c r="D128" t="s">
        <v>11575</v>
      </c>
      <c r="E128" t="s">
        <v>1098</v>
      </c>
      <c r="F128" t="s">
        <v>11576</v>
      </c>
      <c r="G128" t="s">
        <v>5299</v>
      </c>
      <c r="H128" t="str">
        <f>INDEX(CountyList!A:A, MATCH(MID(A128, 3, 3), CountyList!B:B, 0))</f>
        <v>Cook</v>
      </c>
      <c r="I128" s="38">
        <v>4</v>
      </c>
      <c r="J128" s="38">
        <v>12</v>
      </c>
      <c r="K128" s="39">
        <v>0</v>
      </c>
      <c r="L128" s="39">
        <v>11</v>
      </c>
      <c r="M128" s="39">
        <v>15</v>
      </c>
      <c r="N128" s="39">
        <v>13</v>
      </c>
      <c r="O128" s="39">
        <v>14</v>
      </c>
      <c r="P128" s="39">
        <v>15</v>
      </c>
      <c r="Q128" s="39">
        <v>11</v>
      </c>
      <c r="R128" s="39">
        <v>10</v>
      </c>
      <c r="S128" s="39">
        <v>8</v>
      </c>
      <c r="T128" s="39">
        <v>10</v>
      </c>
      <c r="U128" s="39">
        <v>0</v>
      </c>
      <c r="V128" s="39">
        <v>0</v>
      </c>
      <c r="W128" s="39">
        <v>0</v>
      </c>
      <c r="X128" s="39">
        <v>0</v>
      </c>
      <c r="Y128" s="43">
        <v>0</v>
      </c>
      <c r="Z128" s="42">
        <v>0</v>
      </c>
      <c r="AA128" s="45">
        <v>48</v>
      </c>
      <c r="AB128" s="45">
        <v>59</v>
      </c>
      <c r="AC128" s="44">
        <v>107</v>
      </c>
      <c r="AD128" s="41">
        <v>35</v>
      </c>
      <c r="AE128" s="41">
        <v>44</v>
      </c>
      <c r="AF128" s="41">
        <v>4</v>
      </c>
      <c r="AG128" s="41">
        <v>1</v>
      </c>
      <c r="AH128" s="41">
        <v>1</v>
      </c>
      <c r="AI128" s="41">
        <v>4</v>
      </c>
      <c r="AJ128" s="41">
        <v>0</v>
      </c>
      <c r="AK128" s="41">
        <v>18</v>
      </c>
      <c r="AL128" s="46">
        <v>107</v>
      </c>
      <c r="AM128" s="46">
        <v>0</v>
      </c>
    </row>
    <row r="129" spans="1:39" ht="48">
      <c r="A129" s="40" t="s">
        <v>1032</v>
      </c>
      <c r="B129" s="47" t="s">
        <v>1033</v>
      </c>
      <c r="C129" t="s">
        <v>8007</v>
      </c>
      <c r="D129" t="s">
        <v>1035</v>
      </c>
      <c r="E129" t="s">
        <v>1020</v>
      </c>
      <c r="F129" t="s">
        <v>11577</v>
      </c>
      <c r="G129" t="s">
        <v>5302</v>
      </c>
      <c r="H129" t="str">
        <f>INDEX(CountyList!A:A, MATCH(MID(A129, 3, 3), CountyList!B:B, 0))</f>
        <v>Cook</v>
      </c>
      <c r="I129" s="38">
        <v>2</v>
      </c>
      <c r="J129" s="38">
        <v>26</v>
      </c>
      <c r="K129" s="39">
        <v>0</v>
      </c>
      <c r="L129" s="39">
        <v>0</v>
      </c>
      <c r="M129" s="39">
        <v>0</v>
      </c>
      <c r="N129" s="39">
        <v>0</v>
      </c>
      <c r="O129" s="39">
        <v>0</v>
      </c>
      <c r="P129" s="39">
        <v>0</v>
      </c>
      <c r="Q129" s="39">
        <v>0</v>
      </c>
      <c r="R129" s="39">
        <v>0</v>
      </c>
      <c r="S129" s="39">
        <v>0</v>
      </c>
      <c r="T129" s="39">
        <v>0</v>
      </c>
      <c r="U129" s="39">
        <v>288</v>
      </c>
      <c r="V129" s="39">
        <v>314</v>
      </c>
      <c r="W129" s="39">
        <v>282</v>
      </c>
      <c r="X129" s="39">
        <v>294</v>
      </c>
      <c r="Y129" s="43">
        <v>0</v>
      </c>
      <c r="Z129" s="42">
        <v>0</v>
      </c>
      <c r="AA129" s="45">
        <v>553</v>
      </c>
      <c r="AB129" s="45">
        <v>625</v>
      </c>
      <c r="AC129" s="44">
        <v>1178</v>
      </c>
      <c r="AD129" s="41">
        <v>388</v>
      </c>
      <c r="AE129" s="41">
        <v>474</v>
      </c>
      <c r="AF129" s="41">
        <v>178</v>
      </c>
      <c r="AG129" s="41">
        <v>0</v>
      </c>
      <c r="AH129" s="41">
        <v>24</v>
      </c>
      <c r="AI129" s="41">
        <v>79</v>
      </c>
      <c r="AJ129" s="41">
        <v>1</v>
      </c>
      <c r="AK129" s="41">
        <v>34</v>
      </c>
      <c r="AL129" s="46">
        <v>0</v>
      </c>
      <c r="AM129" s="46">
        <v>1178</v>
      </c>
    </row>
    <row r="130" spans="1:39" ht="64">
      <c r="A130" s="40" t="s">
        <v>11578</v>
      </c>
      <c r="B130" s="47" t="s">
        <v>8009</v>
      </c>
      <c r="C130" t="s">
        <v>8011</v>
      </c>
      <c r="D130" t="s">
        <v>8012</v>
      </c>
      <c r="E130" t="s">
        <v>8013</v>
      </c>
      <c r="F130" t="s">
        <v>11579</v>
      </c>
      <c r="G130" t="s">
        <v>11580</v>
      </c>
      <c r="H130" t="str">
        <f>INDEX(CountyList!A:A, MATCH(MID(A130, 3, 3), CountyList!B:B, 0))</f>
        <v>Cook</v>
      </c>
      <c r="I130" s="38">
        <v>1</v>
      </c>
      <c r="J130" s="38">
        <v>27</v>
      </c>
      <c r="K130" s="39">
        <v>0</v>
      </c>
      <c r="L130" s="39">
        <v>0</v>
      </c>
      <c r="M130" s="39">
        <v>0</v>
      </c>
      <c r="N130" s="39">
        <v>0</v>
      </c>
      <c r="O130" s="39">
        <v>0</v>
      </c>
      <c r="P130" s="39">
        <v>0</v>
      </c>
      <c r="Q130" s="39">
        <v>0</v>
      </c>
      <c r="R130" s="39">
        <v>0</v>
      </c>
      <c r="S130" s="39">
        <v>0</v>
      </c>
      <c r="T130" s="39">
        <v>0</v>
      </c>
      <c r="U130" s="39">
        <v>93</v>
      </c>
      <c r="V130" s="39">
        <v>109</v>
      </c>
      <c r="W130" s="39">
        <v>78</v>
      </c>
      <c r="X130" s="39">
        <v>123</v>
      </c>
      <c r="Y130" s="43">
        <v>0</v>
      </c>
      <c r="Z130" s="42">
        <v>0</v>
      </c>
      <c r="AA130" s="45">
        <v>213</v>
      </c>
      <c r="AB130" s="45">
        <v>190</v>
      </c>
      <c r="AC130" s="44">
        <v>403</v>
      </c>
      <c r="AD130" s="41">
        <v>102</v>
      </c>
      <c r="AE130" s="41">
        <v>85</v>
      </c>
      <c r="AF130" s="41">
        <v>134</v>
      </c>
      <c r="AG130" s="41">
        <v>0</v>
      </c>
      <c r="AH130" s="41">
        <v>33</v>
      </c>
      <c r="AI130" s="41">
        <v>33</v>
      </c>
      <c r="AJ130" s="41">
        <v>0</v>
      </c>
      <c r="AK130" s="41">
        <v>16</v>
      </c>
      <c r="AL130" s="46">
        <v>0</v>
      </c>
      <c r="AM130" s="46">
        <v>403</v>
      </c>
    </row>
    <row r="131" spans="1:39" ht="48">
      <c r="A131" s="40" t="s">
        <v>11581</v>
      </c>
      <c r="B131" s="47" t="s">
        <v>8016</v>
      </c>
      <c r="C131" t="s">
        <v>13348</v>
      </c>
      <c r="D131" t="s">
        <v>8019</v>
      </c>
      <c r="E131" t="s">
        <v>1092</v>
      </c>
      <c r="F131" t="s">
        <v>11582</v>
      </c>
      <c r="G131" t="s">
        <v>11583</v>
      </c>
      <c r="H131" t="str">
        <f>INDEX(CountyList!A:A, MATCH(MID(A131, 3, 3), CountyList!B:B, 0))</f>
        <v>Cook</v>
      </c>
      <c r="I131" s="38">
        <v>0</v>
      </c>
      <c r="J131" s="38">
        <v>17</v>
      </c>
      <c r="K131" s="39">
        <v>0</v>
      </c>
      <c r="L131" s="39">
        <v>0</v>
      </c>
      <c r="M131" s="39">
        <v>0</v>
      </c>
      <c r="N131" s="39">
        <v>0</v>
      </c>
      <c r="O131" s="39">
        <v>0</v>
      </c>
      <c r="P131" s="39">
        <v>0</v>
      </c>
      <c r="Q131" s="39">
        <v>0</v>
      </c>
      <c r="R131" s="39">
        <v>0</v>
      </c>
      <c r="S131" s="39">
        <v>0</v>
      </c>
      <c r="T131" s="39">
        <v>0</v>
      </c>
      <c r="U131" s="39">
        <v>99</v>
      </c>
      <c r="V131" s="39">
        <v>123</v>
      </c>
      <c r="W131" s="39">
        <v>91</v>
      </c>
      <c r="X131" s="39">
        <v>69</v>
      </c>
      <c r="Y131" s="43">
        <v>0</v>
      </c>
      <c r="Z131" s="42">
        <v>0</v>
      </c>
      <c r="AA131" s="45">
        <v>170</v>
      </c>
      <c r="AB131" s="45">
        <v>212</v>
      </c>
      <c r="AC131" s="44">
        <v>382</v>
      </c>
      <c r="AD131" s="41">
        <v>34</v>
      </c>
      <c r="AE131" s="41">
        <v>33</v>
      </c>
      <c r="AF131" s="41">
        <v>135</v>
      </c>
      <c r="AG131" s="41">
        <v>0</v>
      </c>
      <c r="AH131" s="41">
        <v>1</v>
      </c>
      <c r="AI131" s="41">
        <v>158</v>
      </c>
      <c r="AJ131" s="41">
        <v>0</v>
      </c>
      <c r="AK131" s="41">
        <v>21</v>
      </c>
      <c r="AL131" s="46">
        <v>0</v>
      </c>
      <c r="AM131" s="46">
        <v>382</v>
      </c>
    </row>
    <row r="132" spans="1:39" ht="64">
      <c r="A132" s="40" t="s">
        <v>1036</v>
      </c>
      <c r="B132" s="47" t="s">
        <v>1037</v>
      </c>
      <c r="C132" t="s">
        <v>8023</v>
      </c>
      <c r="D132" t="s">
        <v>1040</v>
      </c>
      <c r="E132" t="s">
        <v>1041</v>
      </c>
      <c r="F132" t="s">
        <v>11584</v>
      </c>
      <c r="G132" t="s">
        <v>11585</v>
      </c>
      <c r="H132" t="str">
        <f>INDEX(CountyList!A:A, MATCH(MID(A132, 3, 3), CountyList!B:B, 0))</f>
        <v>Cook</v>
      </c>
      <c r="I132" s="38">
        <v>2</v>
      </c>
      <c r="J132" s="38">
        <v>11</v>
      </c>
      <c r="K132" s="39">
        <v>199</v>
      </c>
      <c r="L132" s="39">
        <v>10</v>
      </c>
      <c r="M132" s="39">
        <v>0</v>
      </c>
      <c r="N132" s="39">
        <v>0</v>
      </c>
      <c r="O132" s="39">
        <v>0</v>
      </c>
      <c r="P132" s="39">
        <v>0</v>
      </c>
      <c r="Q132" s="39">
        <v>0</v>
      </c>
      <c r="R132" s="39">
        <v>0</v>
      </c>
      <c r="S132" s="39">
        <v>0</v>
      </c>
      <c r="T132" s="39">
        <v>0</v>
      </c>
      <c r="U132" s="39">
        <v>0</v>
      </c>
      <c r="V132" s="39">
        <v>0</v>
      </c>
      <c r="W132" s="39">
        <v>0</v>
      </c>
      <c r="X132" s="39">
        <v>0</v>
      </c>
      <c r="Y132" s="43">
        <v>0</v>
      </c>
      <c r="Z132" s="42">
        <v>0</v>
      </c>
      <c r="AA132" s="45">
        <v>78</v>
      </c>
      <c r="AB132" s="45">
        <v>131</v>
      </c>
      <c r="AC132" s="44">
        <v>209</v>
      </c>
      <c r="AD132" s="41">
        <v>57</v>
      </c>
      <c r="AE132" s="41">
        <v>114</v>
      </c>
      <c r="AF132" s="41">
        <v>7</v>
      </c>
      <c r="AG132" s="41">
        <v>0</v>
      </c>
      <c r="AH132" s="41">
        <v>10</v>
      </c>
      <c r="AI132" s="41">
        <v>5</v>
      </c>
      <c r="AJ132" s="41">
        <v>3</v>
      </c>
      <c r="AK132" s="41">
        <v>13</v>
      </c>
      <c r="AL132" s="46">
        <v>209</v>
      </c>
      <c r="AM132" s="46">
        <v>0</v>
      </c>
    </row>
    <row r="133" spans="1:39" ht="48">
      <c r="A133" s="40" t="s">
        <v>1043</v>
      </c>
      <c r="B133" s="47" t="s">
        <v>1044</v>
      </c>
      <c r="C133" t="s">
        <v>13349</v>
      </c>
      <c r="D133" t="s">
        <v>1046</v>
      </c>
      <c r="E133" t="s">
        <v>1041</v>
      </c>
      <c r="F133" t="s">
        <v>11586</v>
      </c>
      <c r="G133" t="s">
        <v>5305</v>
      </c>
      <c r="H133" t="str">
        <f>INDEX(CountyList!A:A, MATCH(MID(A133, 3, 3), CountyList!B:B, 0))</f>
        <v>Cook</v>
      </c>
      <c r="I133" s="38">
        <v>5</v>
      </c>
      <c r="J133" s="38">
        <v>43</v>
      </c>
      <c r="K133" s="39">
        <v>0</v>
      </c>
      <c r="L133" s="39">
        <v>0</v>
      </c>
      <c r="M133" s="39">
        <v>0</v>
      </c>
      <c r="N133" s="39">
        <v>0</v>
      </c>
      <c r="O133" s="39">
        <v>0</v>
      </c>
      <c r="P133" s="39">
        <v>0</v>
      </c>
      <c r="Q133" s="39">
        <v>0</v>
      </c>
      <c r="R133" s="39">
        <v>0</v>
      </c>
      <c r="S133" s="39">
        <v>0</v>
      </c>
      <c r="T133" s="39">
        <v>0</v>
      </c>
      <c r="U133" s="39">
        <v>108</v>
      </c>
      <c r="V133" s="39">
        <v>111</v>
      </c>
      <c r="W133" s="39">
        <v>129</v>
      </c>
      <c r="X133" s="39">
        <v>144</v>
      </c>
      <c r="Y133" s="43">
        <v>0</v>
      </c>
      <c r="Z133" s="42">
        <v>0</v>
      </c>
      <c r="AA133" s="45">
        <v>492</v>
      </c>
      <c r="AB133" s="45">
        <v>0</v>
      </c>
      <c r="AC133" s="44">
        <v>492</v>
      </c>
      <c r="AD133" s="41">
        <v>240</v>
      </c>
      <c r="AE133" s="41">
        <v>0</v>
      </c>
      <c r="AF133" s="41">
        <v>135</v>
      </c>
      <c r="AG133" s="41">
        <v>0</v>
      </c>
      <c r="AH133" s="41">
        <v>11</v>
      </c>
      <c r="AI133" s="41">
        <v>41</v>
      </c>
      <c r="AJ133" s="41">
        <v>0</v>
      </c>
      <c r="AK133" s="41">
        <v>65</v>
      </c>
      <c r="AL133" s="46">
        <v>0</v>
      </c>
      <c r="AM133" s="46">
        <v>492</v>
      </c>
    </row>
    <row r="134" spans="1:39" ht="64">
      <c r="A134" s="40" t="s">
        <v>1047</v>
      </c>
      <c r="B134" s="47" t="s">
        <v>8029</v>
      </c>
      <c r="C134" t="s">
        <v>13350</v>
      </c>
      <c r="D134" t="s">
        <v>1051</v>
      </c>
      <c r="E134" t="s">
        <v>1052</v>
      </c>
      <c r="F134" t="s">
        <v>11587</v>
      </c>
      <c r="G134" t="s">
        <v>5308</v>
      </c>
      <c r="H134" t="str">
        <f>INDEX(CountyList!A:A, MATCH(MID(A134, 3, 3), CountyList!B:B, 0))</f>
        <v>Cook</v>
      </c>
      <c r="I134" s="38">
        <v>1.8</v>
      </c>
      <c r="J134" s="38">
        <v>11.5</v>
      </c>
      <c r="K134" s="39">
        <v>0</v>
      </c>
      <c r="L134" s="39">
        <v>0</v>
      </c>
      <c r="M134" s="39">
        <v>0</v>
      </c>
      <c r="N134" s="39">
        <v>0</v>
      </c>
      <c r="O134" s="39">
        <v>0</v>
      </c>
      <c r="P134" s="39">
        <v>0</v>
      </c>
      <c r="Q134" s="39">
        <v>0</v>
      </c>
      <c r="R134" s="39">
        <v>0</v>
      </c>
      <c r="S134" s="39">
        <v>0</v>
      </c>
      <c r="T134" s="39">
        <v>0</v>
      </c>
      <c r="U134" s="39">
        <v>71</v>
      </c>
      <c r="V134" s="39">
        <v>50</v>
      </c>
      <c r="W134" s="39">
        <v>42</v>
      </c>
      <c r="X134" s="39">
        <v>63</v>
      </c>
      <c r="Y134" s="43">
        <v>0</v>
      </c>
      <c r="Z134" s="42">
        <v>38</v>
      </c>
      <c r="AA134" s="45">
        <v>115</v>
      </c>
      <c r="AB134" s="45">
        <v>151</v>
      </c>
      <c r="AC134" s="44">
        <v>266</v>
      </c>
      <c r="AD134" s="41">
        <v>36</v>
      </c>
      <c r="AE134" s="41">
        <v>31</v>
      </c>
      <c r="AF134" s="41">
        <v>66</v>
      </c>
      <c r="AG134" s="41">
        <v>0</v>
      </c>
      <c r="AH134" s="41">
        <v>19</v>
      </c>
      <c r="AI134" s="41">
        <v>102</v>
      </c>
      <c r="AJ134" s="41">
        <v>0</v>
      </c>
      <c r="AK134" s="41">
        <v>12</v>
      </c>
      <c r="AL134" s="46">
        <v>0</v>
      </c>
      <c r="AM134" s="46">
        <v>226</v>
      </c>
    </row>
    <row r="135" spans="1:39" ht="48">
      <c r="A135" s="40" t="s">
        <v>4571</v>
      </c>
      <c r="B135" s="47" t="s">
        <v>446</v>
      </c>
      <c r="C135" t="s">
        <v>13351</v>
      </c>
      <c r="D135" t="s">
        <v>4573</v>
      </c>
      <c r="E135" t="s">
        <v>4574</v>
      </c>
      <c r="F135" t="s">
        <v>11594</v>
      </c>
      <c r="G135" t="s">
        <v>5311</v>
      </c>
      <c r="H135" t="str">
        <f>INDEX(CountyList!A:A, MATCH(MID(A135, 3, 3), CountyList!B:B, 0))</f>
        <v>Cook</v>
      </c>
      <c r="I135" s="38">
        <v>0</v>
      </c>
      <c r="J135" s="38">
        <v>5</v>
      </c>
      <c r="K135" s="39">
        <v>12</v>
      </c>
      <c r="L135" s="39">
        <v>17</v>
      </c>
      <c r="M135" s="39">
        <v>7</v>
      </c>
      <c r="N135" s="39">
        <v>10</v>
      </c>
      <c r="O135" s="39">
        <v>13</v>
      </c>
      <c r="P135" s="39">
        <v>10</v>
      </c>
      <c r="Q135" s="39">
        <v>5</v>
      </c>
      <c r="R135" s="39">
        <v>1</v>
      </c>
      <c r="S135" s="39">
        <v>5</v>
      </c>
      <c r="T135" s="39">
        <v>10</v>
      </c>
      <c r="U135" s="39">
        <v>0</v>
      </c>
      <c r="V135" s="39">
        <v>0</v>
      </c>
      <c r="W135" s="39">
        <v>0</v>
      </c>
      <c r="X135" s="39">
        <v>0</v>
      </c>
      <c r="Y135" s="43">
        <v>0</v>
      </c>
      <c r="Z135" s="42">
        <v>0</v>
      </c>
      <c r="AA135" s="45">
        <v>42</v>
      </c>
      <c r="AB135" s="45">
        <v>48</v>
      </c>
      <c r="AC135" s="44">
        <v>90</v>
      </c>
      <c r="AD135" s="41">
        <v>4</v>
      </c>
      <c r="AE135" s="41">
        <v>4</v>
      </c>
      <c r="AF135" s="41">
        <v>3</v>
      </c>
      <c r="AG135" s="41">
        <v>0</v>
      </c>
      <c r="AH135" s="41">
        <v>0</v>
      </c>
      <c r="AI135" s="41">
        <v>78</v>
      </c>
      <c r="AJ135" s="41">
        <v>1</v>
      </c>
      <c r="AK135" s="41">
        <v>0</v>
      </c>
      <c r="AL135" s="46">
        <v>90</v>
      </c>
      <c r="AM135" s="46">
        <v>0</v>
      </c>
    </row>
    <row r="136" spans="1:39" ht="48">
      <c r="A136" s="40" t="s">
        <v>1054</v>
      </c>
      <c r="B136" s="47" t="s">
        <v>326</v>
      </c>
      <c r="C136" t="s">
        <v>8037</v>
      </c>
      <c r="D136" t="s">
        <v>13352</v>
      </c>
      <c r="E136" t="s">
        <v>1058</v>
      </c>
      <c r="F136" t="s">
        <v>11595</v>
      </c>
      <c r="G136" t="s">
        <v>5314</v>
      </c>
      <c r="H136" t="str">
        <f>INDEX(CountyList!A:A, MATCH(MID(A136, 3, 3), CountyList!B:B, 0))</f>
        <v>Cook</v>
      </c>
      <c r="I136" s="38">
        <v>0</v>
      </c>
      <c r="J136" s="38">
        <v>6.5</v>
      </c>
      <c r="K136" s="39">
        <v>33</v>
      </c>
      <c r="L136" s="39">
        <v>12</v>
      </c>
      <c r="M136" s="39">
        <v>12</v>
      </c>
      <c r="N136" s="39">
        <v>11</v>
      </c>
      <c r="O136" s="39">
        <v>12</v>
      </c>
      <c r="P136" s="39">
        <v>2</v>
      </c>
      <c r="Q136" s="39">
        <v>10</v>
      </c>
      <c r="R136" s="39">
        <v>10</v>
      </c>
      <c r="S136" s="39">
        <v>13</v>
      </c>
      <c r="T136" s="39">
        <v>10</v>
      </c>
      <c r="U136" s="39">
        <v>0</v>
      </c>
      <c r="V136" s="39">
        <v>0</v>
      </c>
      <c r="W136" s="39">
        <v>0</v>
      </c>
      <c r="X136" s="39">
        <v>0</v>
      </c>
      <c r="Y136" s="43">
        <v>0</v>
      </c>
      <c r="Z136" s="42">
        <v>0</v>
      </c>
      <c r="AA136" s="45">
        <v>45</v>
      </c>
      <c r="AB136" s="45">
        <v>80</v>
      </c>
      <c r="AC136" s="44">
        <v>125</v>
      </c>
      <c r="AD136" s="41">
        <v>32</v>
      </c>
      <c r="AE136" s="41">
        <v>65</v>
      </c>
      <c r="AF136" s="41">
        <v>7</v>
      </c>
      <c r="AG136" s="41">
        <v>0</v>
      </c>
      <c r="AH136" s="41">
        <v>5</v>
      </c>
      <c r="AI136" s="41">
        <v>9</v>
      </c>
      <c r="AJ136" s="41">
        <v>0</v>
      </c>
      <c r="AK136" s="41">
        <v>7</v>
      </c>
      <c r="AL136" s="46">
        <v>125</v>
      </c>
      <c r="AM136" s="46">
        <v>0</v>
      </c>
    </row>
    <row r="137" spans="1:39" ht="48">
      <c r="A137" s="40" t="s">
        <v>1060</v>
      </c>
      <c r="B137" s="47" t="s">
        <v>1061</v>
      </c>
      <c r="C137" t="s">
        <v>5315</v>
      </c>
      <c r="D137" t="s">
        <v>1064</v>
      </c>
      <c r="E137" t="s">
        <v>1065</v>
      </c>
      <c r="F137" t="s">
        <v>11596</v>
      </c>
      <c r="G137" t="s">
        <v>5317</v>
      </c>
      <c r="H137" t="str">
        <f>INDEX(CountyList!A:A, MATCH(MID(A137, 3, 3), CountyList!B:B, 0))</f>
        <v>Cook</v>
      </c>
      <c r="I137" s="38">
        <v>1</v>
      </c>
      <c r="J137" s="38">
        <v>10</v>
      </c>
      <c r="K137" s="39">
        <v>22</v>
      </c>
      <c r="L137" s="39">
        <v>8</v>
      </c>
      <c r="M137" s="39">
        <v>12</v>
      </c>
      <c r="N137" s="39">
        <v>8</v>
      </c>
      <c r="O137" s="39">
        <v>17</v>
      </c>
      <c r="P137" s="39">
        <v>19</v>
      </c>
      <c r="Q137" s="39">
        <v>20</v>
      </c>
      <c r="R137" s="39">
        <v>12</v>
      </c>
      <c r="S137" s="39">
        <v>14</v>
      </c>
      <c r="T137" s="39">
        <v>12</v>
      </c>
      <c r="U137" s="39">
        <v>0</v>
      </c>
      <c r="V137" s="39">
        <v>0</v>
      </c>
      <c r="W137" s="39">
        <v>0</v>
      </c>
      <c r="X137" s="39">
        <v>0</v>
      </c>
      <c r="Y137" s="43">
        <v>0</v>
      </c>
      <c r="Z137" s="42">
        <v>0</v>
      </c>
      <c r="AA137" s="45">
        <v>76</v>
      </c>
      <c r="AB137" s="45">
        <v>68</v>
      </c>
      <c r="AC137" s="44">
        <v>144</v>
      </c>
      <c r="AD137" s="41">
        <v>46</v>
      </c>
      <c r="AE137" s="41">
        <v>51</v>
      </c>
      <c r="AF137" s="41">
        <v>29</v>
      </c>
      <c r="AG137" s="41">
        <v>0</v>
      </c>
      <c r="AH137" s="41">
        <v>5</v>
      </c>
      <c r="AI137" s="41">
        <v>8</v>
      </c>
      <c r="AJ137" s="41">
        <v>1</v>
      </c>
      <c r="AK137" s="41">
        <v>4</v>
      </c>
      <c r="AL137" s="46">
        <v>144</v>
      </c>
      <c r="AM137" s="46">
        <v>0</v>
      </c>
    </row>
    <row r="138" spans="1:39" ht="48">
      <c r="A138" s="40" t="s">
        <v>1067</v>
      </c>
      <c r="B138" s="47" t="s">
        <v>1068</v>
      </c>
      <c r="C138" t="s">
        <v>8048</v>
      </c>
      <c r="D138" t="s">
        <v>1071</v>
      </c>
      <c r="E138" t="s">
        <v>1041</v>
      </c>
      <c r="F138" t="s">
        <v>11597</v>
      </c>
      <c r="G138" t="s">
        <v>5320</v>
      </c>
      <c r="H138" t="str">
        <f>INDEX(CountyList!A:A, MATCH(MID(A138, 3, 3), CountyList!B:B, 0))</f>
        <v>Cook</v>
      </c>
      <c r="I138" s="38">
        <v>1</v>
      </c>
      <c r="J138" s="38">
        <v>13.3</v>
      </c>
      <c r="K138" s="39">
        <v>31</v>
      </c>
      <c r="L138" s="39">
        <v>22</v>
      </c>
      <c r="M138" s="39">
        <v>18</v>
      </c>
      <c r="N138" s="39">
        <v>14</v>
      </c>
      <c r="O138" s="39">
        <v>18</v>
      </c>
      <c r="P138" s="39">
        <v>18</v>
      </c>
      <c r="Q138" s="39">
        <v>16</v>
      </c>
      <c r="R138" s="39">
        <v>19</v>
      </c>
      <c r="S138" s="39">
        <v>18</v>
      </c>
      <c r="T138" s="39">
        <v>15</v>
      </c>
      <c r="U138" s="39">
        <v>0</v>
      </c>
      <c r="V138" s="39">
        <v>0</v>
      </c>
      <c r="W138" s="39">
        <v>0</v>
      </c>
      <c r="X138" s="39">
        <v>0</v>
      </c>
      <c r="Y138" s="43">
        <v>41</v>
      </c>
      <c r="Z138" s="42">
        <v>0</v>
      </c>
      <c r="AA138" s="45">
        <v>122</v>
      </c>
      <c r="AB138" s="45">
        <v>108</v>
      </c>
      <c r="AC138" s="44">
        <v>230</v>
      </c>
      <c r="AD138" s="41">
        <v>87</v>
      </c>
      <c r="AE138" s="41">
        <v>80</v>
      </c>
      <c r="AF138" s="41">
        <v>10</v>
      </c>
      <c r="AG138" s="41">
        <v>0</v>
      </c>
      <c r="AH138" s="41">
        <v>4</v>
      </c>
      <c r="AI138" s="41">
        <v>23</v>
      </c>
      <c r="AJ138" s="41">
        <v>0</v>
      </c>
      <c r="AK138" s="41">
        <v>26</v>
      </c>
      <c r="AL138" s="46">
        <v>189</v>
      </c>
      <c r="AM138" s="46">
        <v>0</v>
      </c>
    </row>
    <row r="139" spans="1:39" ht="64">
      <c r="A139" s="40" t="s">
        <v>11598</v>
      </c>
      <c r="B139" s="47" t="s">
        <v>11599</v>
      </c>
      <c r="C139" t="s">
        <v>11600</v>
      </c>
      <c r="D139" t="s">
        <v>11601</v>
      </c>
      <c r="E139" t="s">
        <v>1052</v>
      </c>
      <c r="F139" t="s">
        <v>11602</v>
      </c>
      <c r="G139" t="s">
        <v>11603</v>
      </c>
      <c r="H139" t="str">
        <f>INDEX(CountyList!A:A, MATCH(MID(A139, 3, 3), CountyList!B:B, 0))</f>
        <v>Cook</v>
      </c>
      <c r="I139" s="38">
        <v>0</v>
      </c>
      <c r="J139" s="38">
        <v>3</v>
      </c>
      <c r="K139" s="39">
        <v>0</v>
      </c>
      <c r="L139" s="39">
        <v>0</v>
      </c>
      <c r="M139" s="39">
        <v>7</v>
      </c>
      <c r="N139" s="39">
        <v>0</v>
      </c>
      <c r="O139" s="39">
        <v>3</v>
      </c>
      <c r="P139" s="39">
        <v>2</v>
      </c>
      <c r="Q139" s="39">
        <v>1</v>
      </c>
      <c r="R139" s="39">
        <v>1</v>
      </c>
      <c r="S139" s="39">
        <v>1</v>
      </c>
      <c r="T139" s="39">
        <v>3</v>
      </c>
      <c r="U139" s="39">
        <v>1</v>
      </c>
      <c r="V139" s="39">
        <v>0</v>
      </c>
      <c r="W139" s="39">
        <v>0</v>
      </c>
      <c r="X139" s="39">
        <v>0</v>
      </c>
      <c r="Y139" s="43">
        <v>0</v>
      </c>
      <c r="Z139" s="42">
        <v>0</v>
      </c>
      <c r="AA139" s="45">
        <v>11</v>
      </c>
      <c r="AB139" s="45">
        <v>8</v>
      </c>
      <c r="AC139" s="44">
        <v>19</v>
      </c>
      <c r="AD139" s="41">
        <v>0</v>
      </c>
      <c r="AE139" s="41">
        <v>0</v>
      </c>
      <c r="AF139" s="41">
        <v>19</v>
      </c>
      <c r="AG139" s="41">
        <v>0</v>
      </c>
      <c r="AH139" s="41">
        <v>0</v>
      </c>
      <c r="AI139" s="41">
        <v>0</v>
      </c>
      <c r="AJ139" s="41">
        <v>0</v>
      </c>
      <c r="AK139" s="41">
        <v>0</v>
      </c>
      <c r="AL139" s="46">
        <v>18</v>
      </c>
      <c r="AM139" s="46">
        <v>1</v>
      </c>
    </row>
    <row r="140" spans="1:39" ht="48">
      <c r="A140" s="40" t="s">
        <v>1072</v>
      </c>
      <c r="B140" s="47" t="s">
        <v>1073</v>
      </c>
      <c r="C140" t="s">
        <v>13353</v>
      </c>
      <c r="D140" t="s">
        <v>1075</v>
      </c>
      <c r="E140" t="s">
        <v>1076</v>
      </c>
      <c r="F140" t="s">
        <v>11604</v>
      </c>
      <c r="G140" t="s">
        <v>5323</v>
      </c>
      <c r="H140" t="str">
        <f>INDEX(CountyList!A:A, MATCH(MID(A140, 3, 3), CountyList!B:B, 0))</f>
        <v>Cook</v>
      </c>
      <c r="I140" s="38">
        <v>1</v>
      </c>
      <c r="J140" s="38">
        <v>12</v>
      </c>
      <c r="K140" s="39">
        <v>39</v>
      </c>
      <c r="L140" s="39">
        <v>46</v>
      </c>
      <c r="M140" s="39">
        <v>44</v>
      </c>
      <c r="N140" s="39">
        <v>44</v>
      </c>
      <c r="O140" s="39">
        <v>41</v>
      </c>
      <c r="P140" s="39">
        <v>23</v>
      </c>
      <c r="Q140" s="39">
        <v>21</v>
      </c>
      <c r="R140" s="39">
        <v>19</v>
      </c>
      <c r="S140" s="39">
        <v>26</v>
      </c>
      <c r="T140" s="39">
        <v>21</v>
      </c>
      <c r="U140" s="39">
        <v>0</v>
      </c>
      <c r="V140" s="39">
        <v>0</v>
      </c>
      <c r="W140" s="39">
        <v>0</v>
      </c>
      <c r="X140" s="39">
        <v>0</v>
      </c>
      <c r="Y140" s="43">
        <v>0</v>
      </c>
      <c r="Z140" s="42">
        <v>0</v>
      </c>
      <c r="AA140" s="45">
        <v>174</v>
      </c>
      <c r="AB140" s="45">
        <v>150</v>
      </c>
      <c r="AC140" s="44">
        <v>324</v>
      </c>
      <c r="AD140" s="41">
        <v>2</v>
      </c>
      <c r="AE140" s="41">
        <v>8</v>
      </c>
      <c r="AF140" s="41">
        <v>293</v>
      </c>
      <c r="AG140" s="41">
        <v>0</v>
      </c>
      <c r="AH140" s="41">
        <v>2</v>
      </c>
      <c r="AI140" s="41">
        <v>0</v>
      </c>
      <c r="AJ140" s="41">
        <v>0</v>
      </c>
      <c r="AK140" s="41">
        <v>19</v>
      </c>
      <c r="AL140" s="46">
        <v>324</v>
      </c>
      <c r="AM140" s="46">
        <v>0</v>
      </c>
    </row>
    <row r="141" spans="1:39" ht="48">
      <c r="A141" s="40" t="s">
        <v>1078</v>
      </c>
      <c r="B141" s="47" t="s">
        <v>1079</v>
      </c>
      <c r="C141" t="s">
        <v>13354</v>
      </c>
      <c r="D141" t="s">
        <v>1081</v>
      </c>
      <c r="E141" t="s">
        <v>1076</v>
      </c>
      <c r="F141" t="s">
        <v>11605</v>
      </c>
      <c r="G141" t="s">
        <v>5326</v>
      </c>
      <c r="H141" t="str">
        <f>INDEX(CountyList!A:A, MATCH(MID(A141, 3, 3), CountyList!B:B, 0))</f>
        <v>Cook</v>
      </c>
      <c r="I141" s="38">
        <v>0</v>
      </c>
      <c r="J141" s="38">
        <v>10</v>
      </c>
      <c r="K141" s="39">
        <v>18</v>
      </c>
      <c r="L141" s="39">
        <v>24</v>
      </c>
      <c r="M141" s="39">
        <v>23</v>
      </c>
      <c r="N141" s="39">
        <v>22</v>
      </c>
      <c r="O141" s="39">
        <v>25</v>
      </c>
      <c r="P141" s="39">
        <v>18</v>
      </c>
      <c r="Q141" s="39">
        <v>19</v>
      </c>
      <c r="R141" s="39">
        <v>25</v>
      </c>
      <c r="S141" s="39">
        <v>23</v>
      </c>
      <c r="T141" s="39">
        <v>24</v>
      </c>
      <c r="U141" s="39">
        <v>0</v>
      </c>
      <c r="V141" s="39">
        <v>0</v>
      </c>
      <c r="W141" s="39">
        <v>0</v>
      </c>
      <c r="X141" s="39">
        <v>0</v>
      </c>
      <c r="Y141" s="43">
        <v>0</v>
      </c>
      <c r="Z141" s="42">
        <v>0</v>
      </c>
      <c r="AA141" s="45">
        <v>110</v>
      </c>
      <c r="AB141" s="45">
        <v>111</v>
      </c>
      <c r="AC141" s="44">
        <v>221</v>
      </c>
      <c r="AD141" s="41">
        <v>2</v>
      </c>
      <c r="AE141" s="41">
        <v>2</v>
      </c>
      <c r="AF141" s="41">
        <v>211</v>
      </c>
      <c r="AG141" s="41">
        <v>0</v>
      </c>
      <c r="AH141" s="41">
        <v>4</v>
      </c>
      <c r="AI141" s="41">
        <v>2</v>
      </c>
      <c r="AJ141" s="41">
        <v>0</v>
      </c>
      <c r="AK141" s="41">
        <v>0</v>
      </c>
      <c r="AL141" s="46">
        <v>221</v>
      </c>
      <c r="AM141" s="46">
        <v>0</v>
      </c>
    </row>
    <row r="142" spans="1:39" ht="48">
      <c r="A142" s="40" t="s">
        <v>1082</v>
      </c>
      <c r="B142" s="47" t="s">
        <v>1083</v>
      </c>
      <c r="C142" t="s">
        <v>8057</v>
      </c>
      <c r="D142" t="s">
        <v>1085</v>
      </c>
      <c r="E142" t="s">
        <v>1086</v>
      </c>
      <c r="F142" t="s">
        <v>11606</v>
      </c>
      <c r="G142" t="s">
        <v>5329</v>
      </c>
      <c r="H142" t="str">
        <f>INDEX(CountyList!A:A, MATCH(MID(A142, 3, 3), CountyList!B:B, 0))</f>
        <v>Cook</v>
      </c>
      <c r="I142" s="38">
        <v>1</v>
      </c>
      <c r="J142" s="38">
        <v>38</v>
      </c>
      <c r="K142" s="39">
        <v>80</v>
      </c>
      <c r="L142" s="39">
        <v>60</v>
      </c>
      <c r="M142" s="39">
        <v>65</v>
      </c>
      <c r="N142" s="39">
        <v>63</v>
      </c>
      <c r="O142" s="39">
        <v>53</v>
      </c>
      <c r="P142" s="39">
        <v>57</v>
      </c>
      <c r="Q142" s="39">
        <v>67</v>
      </c>
      <c r="R142" s="39">
        <v>61</v>
      </c>
      <c r="S142" s="39">
        <v>73</v>
      </c>
      <c r="T142" s="39">
        <v>69</v>
      </c>
      <c r="U142" s="39">
        <v>0</v>
      </c>
      <c r="V142" s="39">
        <v>0</v>
      </c>
      <c r="W142" s="39">
        <v>0</v>
      </c>
      <c r="X142" s="39">
        <v>0</v>
      </c>
      <c r="Y142" s="43">
        <v>0</v>
      </c>
      <c r="Z142" s="42">
        <v>0</v>
      </c>
      <c r="AA142" s="45">
        <v>327</v>
      </c>
      <c r="AB142" s="45">
        <v>321</v>
      </c>
      <c r="AC142" s="44">
        <v>648</v>
      </c>
      <c r="AD142" s="41">
        <v>289</v>
      </c>
      <c r="AE142" s="41">
        <v>295</v>
      </c>
      <c r="AF142" s="41">
        <v>42</v>
      </c>
      <c r="AG142" s="41">
        <v>0</v>
      </c>
      <c r="AH142" s="41">
        <v>0</v>
      </c>
      <c r="AI142" s="41">
        <v>3</v>
      </c>
      <c r="AJ142" s="41">
        <v>0</v>
      </c>
      <c r="AK142" s="41">
        <v>19</v>
      </c>
      <c r="AL142" s="46">
        <v>648</v>
      </c>
      <c r="AM142" s="46">
        <v>0</v>
      </c>
    </row>
    <row r="143" spans="1:39" ht="48">
      <c r="A143" s="40" t="s">
        <v>1088</v>
      </c>
      <c r="B143" s="47" t="s">
        <v>1089</v>
      </c>
      <c r="C143" t="s">
        <v>13355</v>
      </c>
      <c r="D143" t="s">
        <v>1091</v>
      </c>
      <c r="E143" t="s">
        <v>1092</v>
      </c>
      <c r="F143" t="s">
        <v>11607</v>
      </c>
      <c r="G143" t="s">
        <v>5332</v>
      </c>
      <c r="H143" t="str">
        <f>INDEX(CountyList!A:A, MATCH(MID(A143, 3, 3), CountyList!B:B, 0))</f>
        <v>Cook</v>
      </c>
      <c r="I143" s="38">
        <v>1</v>
      </c>
      <c r="J143" s="38">
        <v>12</v>
      </c>
      <c r="K143" s="39">
        <v>50</v>
      </c>
      <c r="L143" s="39">
        <v>36</v>
      </c>
      <c r="M143" s="39">
        <v>20</v>
      </c>
      <c r="N143" s="39">
        <v>31</v>
      </c>
      <c r="O143" s="39">
        <v>30</v>
      </c>
      <c r="P143" s="39">
        <v>19</v>
      </c>
      <c r="Q143" s="39">
        <v>23</v>
      </c>
      <c r="R143" s="39">
        <v>22</v>
      </c>
      <c r="S143" s="39">
        <v>23</v>
      </c>
      <c r="T143" s="39">
        <v>12</v>
      </c>
      <c r="U143" s="39">
        <v>0</v>
      </c>
      <c r="V143" s="39">
        <v>0</v>
      </c>
      <c r="W143" s="39">
        <v>0</v>
      </c>
      <c r="X143" s="39">
        <v>0</v>
      </c>
      <c r="Y143" s="43">
        <v>0</v>
      </c>
      <c r="Z143" s="42">
        <v>0</v>
      </c>
      <c r="AA143" s="45">
        <v>145</v>
      </c>
      <c r="AB143" s="45">
        <v>121</v>
      </c>
      <c r="AC143" s="44">
        <v>266</v>
      </c>
      <c r="AD143" s="41">
        <v>90</v>
      </c>
      <c r="AE143" s="41">
        <v>80</v>
      </c>
      <c r="AF143" s="41">
        <v>39</v>
      </c>
      <c r="AG143" s="41">
        <v>0</v>
      </c>
      <c r="AH143" s="41">
        <v>8</v>
      </c>
      <c r="AI143" s="41">
        <v>26</v>
      </c>
      <c r="AJ143" s="41">
        <v>0</v>
      </c>
      <c r="AK143" s="41">
        <v>23</v>
      </c>
      <c r="AL143" s="46">
        <v>266</v>
      </c>
      <c r="AM143" s="46">
        <v>0</v>
      </c>
    </row>
    <row r="144" spans="1:39" ht="64">
      <c r="A144" s="40" t="s">
        <v>11608</v>
      </c>
      <c r="B144" s="47" t="s">
        <v>8062</v>
      </c>
      <c r="C144" t="s">
        <v>8064</v>
      </c>
      <c r="D144" t="s">
        <v>8065</v>
      </c>
      <c r="E144" t="s">
        <v>1092</v>
      </c>
      <c r="F144" t="s">
        <v>11609</v>
      </c>
      <c r="G144" t="s">
        <v>11610</v>
      </c>
      <c r="H144" t="str">
        <f>INDEX(CountyList!A:A, MATCH(MID(A144, 3, 3), CountyList!B:B, 0))</f>
        <v>Cook</v>
      </c>
      <c r="I144" s="38">
        <v>0</v>
      </c>
      <c r="J144" s="38">
        <v>11.5</v>
      </c>
      <c r="K144" s="39">
        <v>24</v>
      </c>
      <c r="L144" s="39">
        <v>13</v>
      </c>
      <c r="M144" s="39">
        <v>17</v>
      </c>
      <c r="N144" s="39">
        <v>11</v>
      </c>
      <c r="O144" s="39">
        <v>13</v>
      </c>
      <c r="P144" s="39">
        <v>17</v>
      </c>
      <c r="Q144" s="39">
        <v>19</v>
      </c>
      <c r="R144" s="39">
        <v>21</v>
      </c>
      <c r="S144" s="39">
        <v>14</v>
      </c>
      <c r="T144" s="39">
        <v>13</v>
      </c>
      <c r="U144" s="39">
        <v>0</v>
      </c>
      <c r="V144" s="39">
        <v>0</v>
      </c>
      <c r="W144" s="39">
        <v>0</v>
      </c>
      <c r="X144" s="39">
        <v>0</v>
      </c>
      <c r="Y144" s="43">
        <v>0</v>
      </c>
      <c r="Z144" s="42">
        <v>0</v>
      </c>
      <c r="AA144" s="45">
        <v>80</v>
      </c>
      <c r="AB144" s="45">
        <v>82</v>
      </c>
      <c r="AC144" s="44">
        <v>162</v>
      </c>
      <c r="AD144" s="41">
        <v>32</v>
      </c>
      <c r="AE144" s="41">
        <v>35</v>
      </c>
      <c r="AF144" s="41">
        <v>22</v>
      </c>
      <c r="AG144" s="41">
        <v>0</v>
      </c>
      <c r="AH144" s="41">
        <v>12</v>
      </c>
      <c r="AI144" s="41">
        <v>46</v>
      </c>
      <c r="AJ144" s="41">
        <v>0</v>
      </c>
      <c r="AK144" s="41">
        <v>15</v>
      </c>
      <c r="AL144" s="46">
        <v>162</v>
      </c>
      <c r="AM144" s="46">
        <v>0</v>
      </c>
    </row>
    <row r="145" spans="1:39" ht="48">
      <c r="A145" s="40" t="s">
        <v>1094</v>
      </c>
      <c r="B145" s="47" t="s">
        <v>1095</v>
      </c>
      <c r="C145" t="s">
        <v>8069</v>
      </c>
      <c r="D145" t="s">
        <v>1097</v>
      </c>
      <c r="E145" t="s">
        <v>1098</v>
      </c>
      <c r="F145" t="s">
        <v>11611</v>
      </c>
      <c r="G145" t="s">
        <v>5335</v>
      </c>
      <c r="H145" t="str">
        <f>INDEX(CountyList!A:A, MATCH(MID(A145, 3, 3), CountyList!B:B, 0))</f>
        <v>Cook</v>
      </c>
      <c r="I145" s="38">
        <v>1</v>
      </c>
      <c r="J145" s="38">
        <v>10</v>
      </c>
      <c r="K145" s="39">
        <v>40</v>
      </c>
      <c r="L145" s="39">
        <v>11</v>
      </c>
      <c r="M145" s="39">
        <v>19</v>
      </c>
      <c r="N145" s="39">
        <v>27</v>
      </c>
      <c r="O145" s="39">
        <v>24</v>
      </c>
      <c r="P145" s="39">
        <v>25</v>
      </c>
      <c r="Q145" s="39">
        <v>12</v>
      </c>
      <c r="R145" s="39">
        <v>27</v>
      </c>
      <c r="S145" s="39">
        <v>12</v>
      </c>
      <c r="T145" s="39">
        <v>21</v>
      </c>
      <c r="U145" s="39">
        <v>0</v>
      </c>
      <c r="V145" s="39">
        <v>0</v>
      </c>
      <c r="W145" s="39">
        <v>0</v>
      </c>
      <c r="X145" s="39">
        <v>0</v>
      </c>
      <c r="Y145" s="43">
        <v>0</v>
      </c>
      <c r="Z145" s="42">
        <v>0</v>
      </c>
      <c r="AA145" s="45">
        <v>110</v>
      </c>
      <c r="AB145" s="45">
        <v>108</v>
      </c>
      <c r="AC145" s="44">
        <v>218</v>
      </c>
      <c r="AD145" s="41">
        <v>17</v>
      </c>
      <c r="AE145" s="41">
        <v>24</v>
      </c>
      <c r="AF145" s="41">
        <v>155</v>
      </c>
      <c r="AG145" s="41">
        <v>1</v>
      </c>
      <c r="AH145" s="41">
        <v>4</v>
      </c>
      <c r="AI145" s="41">
        <v>3</v>
      </c>
      <c r="AJ145" s="41">
        <v>0</v>
      </c>
      <c r="AK145" s="41">
        <v>14</v>
      </c>
      <c r="AL145" s="46">
        <v>218</v>
      </c>
      <c r="AM145" s="46">
        <v>0</v>
      </c>
    </row>
    <row r="146" spans="1:39" ht="48">
      <c r="A146" s="40" t="s">
        <v>1100</v>
      </c>
      <c r="B146" s="47" t="s">
        <v>1101</v>
      </c>
      <c r="C146" t="s">
        <v>8072</v>
      </c>
      <c r="D146" t="s">
        <v>1103</v>
      </c>
      <c r="E146" t="s">
        <v>1098</v>
      </c>
      <c r="F146" t="s">
        <v>11612</v>
      </c>
      <c r="G146" t="s">
        <v>5338</v>
      </c>
      <c r="H146" t="str">
        <f>INDEX(CountyList!A:A, MATCH(MID(A146, 3, 3), CountyList!B:B, 0))</f>
        <v>Cook</v>
      </c>
      <c r="I146" s="38">
        <v>1</v>
      </c>
      <c r="J146" s="38">
        <v>14</v>
      </c>
      <c r="K146" s="39">
        <v>26</v>
      </c>
      <c r="L146" s="39">
        <v>25</v>
      </c>
      <c r="M146" s="39">
        <v>23</v>
      </c>
      <c r="N146" s="39">
        <v>35</v>
      </c>
      <c r="O146" s="39">
        <v>31</v>
      </c>
      <c r="P146" s="39">
        <v>19</v>
      </c>
      <c r="Q146" s="39">
        <v>21</v>
      </c>
      <c r="R146" s="39">
        <v>17</v>
      </c>
      <c r="S146" s="39">
        <v>16</v>
      </c>
      <c r="T146" s="39">
        <v>21</v>
      </c>
      <c r="U146" s="39">
        <v>0</v>
      </c>
      <c r="V146" s="39">
        <v>0</v>
      </c>
      <c r="W146" s="39">
        <v>0</v>
      </c>
      <c r="X146" s="39">
        <v>0</v>
      </c>
      <c r="Y146" s="43">
        <v>0</v>
      </c>
      <c r="Z146" s="42">
        <v>0</v>
      </c>
      <c r="AA146" s="45">
        <v>106</v>
      </c>
      <c r="AB146" s="45">
        <v>128</v>
      </c>
      <c r="AC146" s="44">
        <v>234</v>
      </c>
      <c r="AD146" s="41">
        <v>7</v>
      </c>
      <c r="AE146" s="41">
        <v>21</v>
      </c>
      <c r="AF146" s="41">
        <v>179</v>
      </c>
      <c r="AG146" s="41">
        <v>1</v>
      </c>
      <c r="AH146" s="41">
        <v>3</v>
      </c>
      <c r="AI146" s="41">
        <v>7</v>
      </c>
      <c r="AJ146" s="41">
        <v>4</v>
      </c>
      <c r="AK146" s="41">
        <v>12</v>
      </c>
      <c r="AL146" s="46">
        <v>234</v>
      </c>
      <c r="AM146" s="46">
        <v>0</v>
      </c>
    </row>
    <row r="147" spans="1:39" ht="48">
      <c r="A147" s="40" t="s">
        <v>11613</v>
      </c>
      <c r="B147" s="47" t="s">
        <v>8074</v>
      </c>
      <c r="C147" t="s">
        <v>13356</v>
      </c>
      <c r="D147" t="s">
        <v>8077</v>
      </c>
      <c r="E147" t="s">
        <v>8078</v>
      </c>
      <c r="F147" t="s">
        <v>11614</v>
      </c>
      <c r="G147" t="s">
        <v>11615</v>
      </c>
      <c r="H147" t="str">
        <f>INDEX(CountyList!A:A, MATCH(MID(A147, 3, 3), CountyList!B:B, 0))</f>
        <v>Cook</v>
      </c>
      <c r="I147" s="38">
        <v>1</v>
      </c>
      <c r="J147" s="38">
        <v>9.8000000000000007</v>
      </c>
      <c r="K147" s="39">
        <v>21</v>
      </c>
      <c r="L147" s="39">
        <v>28</v>
      </c>
      <c r="M147" s="39">
        <v>18</v>
      </c>
      <c r="N147" s="39">
        <v>27</v>
      </c>
      <c r="O147" s="39">
        <v>23</v>
      </c>
      <c r="P147" s="39">
        <v>19</v>
      </c>
      <c r="Q147" s="39">
        <v>15</v>
      </c>
      <c r="R147" s="39">
        <v>17</v>
      </c>
      <c r="S147" s="39">
        <v>18</v>
      </c>
      <c r="T147" s="39">
        <v>13</v>
      </c>
      <c r="U147" s="39">
        <v>0</v>
      </c>
      <c r="V147" s="39">
        <v>0</v>
      </c>
      <c r="W147" s="39">
        <v>0</v>
      </c>
      <c r="X147" s="39">
        <v>0</v>
      </c>
      <c r="Y147" s="43">
        <v>12</v>
      </c>
      <c r="Z147" s="42">
        <v>0</v>
      </c>
      <c r="AA147" s="45">
        <v>102</v>
      </c>
      <c r="AB147" s="45">
        <v>110</v>
      </c>
      <c r="AC147" s="44">
        <v>212</v>
      </c>
      <c r="AD147" s="41">
        <v>55</v>
      </c>
      <c r="AE147" s="41">
        <v>73</v>
      </c>
      <c r="AF147" s="41">
        <v>69</v>
      </c>
      <c r="AG147" s="41">
        <v>0</v>
      </c>
      <c r="AH147" s="41">
        <v>7</v>
      </c>
      <c r="AI147" s="41">
        <v>1</v>
      </c>
      <c r="AJ147" s="41">
        <v>0</v>
      </c>
      <c r="AK147" s="41">
        <v>7</v>
      </c>
      <c r="AL147" s="46">
        <v>199</v>
      </c>
      <c r="AM147" s="46">
        <v>0</v>
      </c>
    </row>
    <row r="148" spans="1:39" ht="48">
      <c r="A148" s="40" t="s">
        <v>1104</v>
      </c>
      <c r="B148" s="47" t="s">
        <v>319</v>
      </c>
      <c r="C148" t="s">
        <v>11616</v>
      </c>
      <c r="D148" t="s">
        <v>1107</v>
      </c>
      <c r="E148" t="s">
        <v>1013</v>
      </c>
      <c r="F148" t="s">
        <v>11617</v>
      </c>
      <c r="G148" t="s">
        <v>5341</v>
      </c>
      <c r="H148" t="str">
        <f>INDEX(CountyList!A:A, MATCH(MID(A148, 3, 3), CountyList!B:B, 0))</f>
        <v>Cook</v>
      </c>
      <c r="I148" s="38">
        <v>4</v>
      </c>
      <c r="J148" s="38">
        <v>24</v>
      </c>
      <c r="K148" s="39">
        <v>51</v>
      </c>
      <c r="L148" s="39">
        <v>39</v>
      </c>
      <c r="M148" s="39">
        <v>38</v>
      </c>
      <c r="N148" s="39">
        <v>41</v>
      </c>
      <c r="O148" s="39">
        <v>34</v>
      </c>
      <c r="P148" s="39">
        <v>35</v>
      </c>
      <c r="Q148" s="39">
        <v>35</v>
      </c>
      <c r="R148" s="39">
        <v>40</v>
      </c>
      <c r="S148" s="39">
        <v>38</v>
      </c>
      <c r="T148" s="39">
        <v>37</v>
      </c>
      <c r="U148" s="39">
        <v>0</v>
      </c>
      <c r="V148" s="39">
        <v>0</v>
      </c>
      <c r="W148" s="39">
        <v>0</v>
      </c>
      <c r="X148" s="39">
        <v>0</v>
      </c>
      <c r="Y148" s="43">
        <v>0</v>
      </c>
      <c r="Z148" s="42">
        <v>0</v>
      </c>
      <c r="AA148" s="45">
        <v>190</v>
      </c>
      <c r="AB148" s="45">
        <v>198</v>
      </c>
      <c r="AC148" s="44">
        <v>388</v>
      </c>
      <c r="AD148" s="41">
        <v>118</v>
      </c>
      <c r="AE148" s="41">
        <v>113</v>
      </c>
      <c r="AF148" s="41">
        <v>107</v>
      </c>
      <c r="AG148" s="41">
        <v>0</v>
      </c>
      <c r="AH148" s="41">
        <v>6</v>
      </c>
      <c r="AI148" s="41">
        <v>0</v>
      </c>
      <c r="AJ148" s="41">
        <v>1</v>
      </c>
      <c r="AK148" s="41">
        <v>43</v>
      </c>
      <c r="AL148" s="46">
        <v>388</v>
      </c>
      <c r="AM148" s="46">
        <v>0</v>
      </c>
    </row>
    <row r="149" spans="1:39" ht="48">
      <c r="A149" s="40" t="s">
        <v>11619</v>
      </c>
      <c r="B149" s="47" t="s">
        <v>8084</v>
      </c>
      <c r="C149" t="s">
        <v>13357</v>
      </c>
      <c r="D149" t="s">
        <v>8087</v>
      </c>
      <c r="E149" t="s">
        <v>8013</v>
      </c>
      <c r="F149" t="s">
        <v>11621</v>
      </c>
      <c r="G149" t="s">
        <v>11622</v>
      </c>
      <c r="H149" t="str">
        <f>INDEX(CountyList!A:A, MATCH(MID(A149, 3, 3), CountyList!B:B, 0))</f>
        <v>Cook</v>
      </c>
      <c r="I149" s="38">
        <v>2</v>
      </c>
      <c r="J149" s="38">
        <v>9</v>
      </c>
      <c r="K149" s="39">
        <v>24</v>
      </c>
      <c r="L149" s="39">
        <v>10</v>
      </c>
      <c r="M149" s="39">
        <v>20</v>
      </c>
      <c r="N149" s="39">
        <v>10</v>
      </c>
      <c r="O149" s="39">
        <v>16</v>
      </c>
      <c r="P149" s="39">
        <v>8</v>
      </c>
      <c r="Q149" s="39">
        <v>5</v>
      </c>
      <c r="R149" s="39">
        <v>12</v>
      </c>
      <c r="S149" s="39">
        <v>8</v>
      </c>
      <c r="T149" s="39">
        <v>7</v>
      </c>
      <c r="U149" s="39">
        <v>0</v>
      </c>
      <c r="V149" s="39">
        <v>0</v>
      </c>
      <c r="W149" s="39">
        <v>0</v>
      </c>
      <c r="X149" s="39">
        <v>0</v>
      </c>
      <c r="Y149" s="43">
        <v>3</v>
      </c>
      <c r="Z149" s="42">
        <v>0</v>
      </c>
      <c r="AA149" s="45">
        <v>56</v>
      </c>
      <c r="AB149" s="45">
        <v>67</v>
      </c>
      <c r="AC149" s="44">
        <v>123</v>
      </c>
      <c r="AD149" s="41">
        <v>36</v>
      </c>
      <c r="AE149" s="41">
        <v>39</v>
      </c>
      <c r="AF149" s="41">
        <v>32</v>
      </c>
      <c r="AG149" s="41">
        <v>0</v>
      </c>
      <c r="AH149" s="41">
        <v>9</v>
      </c>
      <c r="AI149" s="41">
        <v>2</v>
      </c>
      <c r="AJ149" s="41">
        <v>0</v>
      </c>
      <c r="AK149" s="41">
        <v>5</v>
      </c>
      <c r="AL149" s="46">
        <v>120</v>
      </c>
      <c r="AM149" s="46">
        <v>0</v>
      </c>
    </row>
    <row r="150" spans="1:39" ht="48">
      <c r="A150" s="40" t="s">
        <v>1108</v>
      </c>
      <c r="B150" s="47" t="s">
        <v>1109</v>
      </c>
      <c r="C150" t="s">
        <v>8091</v>
      </c>
      <c r="D150" t="s">
        <v>1112</v>
      </c>
      <c r="E150" t="s">
        <v>1041</v>
      </c>
      <c r="F150" t="s">
        <v>11623</v>
      </c>
      <c r="G150" t="s">
        <v>5344</v>
      </c>
      <c r="H150" t="str">
        <f>INDEX(CountyList!A:A, MATCH(MID(A150, 3, 3), CountyList!B:B, 0))</f>
        <v>Cook</v>
      </c>
      <c r="I150" s="38">
        <v>0</v>
      </c>
      <c r="J150" s="38">
        <v>18</v>
      </c>
      <c r="K150" s="39">
        <v>71</v>
      </c>
      <c r="L150" s="39">
        <v>30</v>
      </c>
      <c r="M150" s="39">
        <v>29</v>
      </c>
      <c r="N150" s="39">
        <v>20</v>
      </c>
      <c r="O150" s="39">
        <v>17</v>
      </c>
      <c r="P150" s="39">
        <v>19</v>
      </c>
      <c r="Q150" s="39">
        <v>12</v>
      </c>
      <c r="R150" s="39">
        <v>18</v>
      </c>
      <c r="S150" s="39">
        <v>8</v>
      </c>
      <c r="T150" s="39">
        <v>15</v>
      </c>
      <c r="U150" s="39">
        <v>0</v>
      </c>
      <c r="V150" s="39">
        <v>0</v>
      </c>
      <c r="W150" s="39">
        <v>0</v>
      </c>
      <c r="X150" s="39">
        <v>0</v>
      </c>
      <c r="Y150" s="43">
        <v>20</v>
      </c>
      <c r="Z150" s="42">
        <v>0</v>
      </c>
      <c r="AA150" s="45">
        <v>154</v>
      </c>
      <c r="AB150" s="45">
        <v>106</v>
      </c>
      <c r="AC150" s="44">
        <v>260</v>
      </c>
      <c r="AD150" s="41">
        <v>99</v>
      </c>
      <c r="AE150" s="41">
        <v>64</v>
      </c>
      <c r="AF150" s="41">
        <v>73</v>
      </c>
      <c r="AG150" s="41">
        <v>0</v>
      </c>
      <c r="AH150" s="41">
        <v>5</v>
      </c>
      <c r="AI150" s="41">
        <v>8</v>
      </c>
      <c r="AJ150" s="41">
        <v>3</v>
      </c>
      <c r="AK150" s="41">
        <v>8</v>
      </c>
      <c r="AL150" s="46">
        <v>239</v>
      </c>
      <c r="AM150" s="46">
        <v>0</v>
      </c>
    </row>
    <row r="151" spans="1:39" ht="48">
      <c r="A151" s="40" t="s">
        <v>1113</v>
      </c>
      <c r="B151" s="47" t="s">
        <v>1114</v>
      </c>
      <c r="C151" t="s">
        <v>13358</v>
      </c>
      <c r="D151" t="s">
        <v>1116</v>
      </c>
      <c r="E151" t="s">
        <v>1041</v>
      </c>
      <c r="F151" t="s">
        <v>11624</v>
      </c>
      <c r="G151" t="s">
        <v>5347</v>
      </c>
      <c r="H151" t="str">
        <f>INDEX(CountyList!A:A, MATCH(MID(A151, 3, 3), CountyList!B:B, 0))</f>
        <v>Cook</v>
      </c>
      <c r="I151" s="38">
        <v>1</v>
      </c>
      <c r="J151" s="38">
        <v>25</v>
      </c>
      <c r="K151" s="39">
        <v>44</v>
      </c>
      <c r="L151" s="39">
        <v>33</v>
      </c>
      <c r="M151" s="39">
        <v>28</v>
      </c>
      <c r="N151" s="39">
        <v>48</v>
      </c>
      <c r="O151" s="39">
        <v>36</v>
      </c>
      <c r="P151" s="39">
        <v>30</v>
      </c>
      <c r="Q151" s="39">
        <v>50</v>
      </c>
      <c r="R151" s="39">
        <v>43</v>
      </c>
      <c r="S151" s="39">
        <v>35</v>
      </c>
      <c r="T151" s="39">
        <v>41</v>
      </c>
      <c r="U151" s="39">
        <v>0</v>
      </c>
      <c r="V151" s="39">
        <v>0</v>
      </c>
      <c r="W151" s="39">
        <v>0</v>
      </c>
      <c r="X151" s="39">
        <v>0</v>
      </c>
      <c r="Y151" s="43">
        <v>0</v>
      </c>
      <c r="Z151" s="42">
        <v>0</v>
      </c>
      <c r="AA151" s="45">
        <v>208</v>
      </c>
      <c r="AB151" s="45">
        <v>180</v>
      </c>
      <c r="AC151" s="44">
        <v>388</v>
      </c>
      <c r="AD151" s="41">
        <v>154</v>
      </c>
      <c r="AE151" s="41">
        <v>122</v>
      </c>
      <c r="AF151" s="41">
        <v>55</v>
      </c>
      <c r="AG151" s="41">
        <v>0</v>
      </c>
      <c r="AH151" s="41">
        <v>11</v>
      </c>
      <c r="AI151" s="41">
        <v>26</v>
      </c>
      <c r="AJ151" s="41">
        <v>3</v>
      </c>
      <c r="AK151" s="41">
        <v>17</v>
      </c>
      <c r="AL151" s="46">
        <v>388</v>
      </c>
      <c r="AM151" s="46">
        <v>0</v>
      </c>
    </row>
    <row r="152" spans="1:39" ht="48">
      <c r="A152" s="40" t="s">
        <v>1117</v>
      </c>
      <c r="B152" s="47" t="s">
        <v>1118</v>
      </c>
      <c r="C152" t="s">
        <v>11625</v>
      </c>
      <c r="D152" t="s">
        <v>1121</v>
      </c>
      <c r="E152" t="s">
        <v>1122</v>
      </c>
      <c r="F152" t="s">
        <v>11626</v>
      </c>
      <c r="G152" t="s">
        <v>5350</v>
      </c>
      <c r="H152" t="str">
        <f>INDEX(CountyList!A:A, MATCH(MID(A152, 3, 3), CountyList!B:B, 0))</f>
        <v>Cook</v>
      </c>
      <c r="I152" s="38">
        <v>2</v>
      </c>
      <c r="J152" s="38">
        <v>11</v>
      </c>
      <c r="K152" s="39">
        <v>22</v>
      </c>
      <c r="L152" s="39">
        <v>19</v>
      </c>
      <c r="M152" s="39">
        <v>24</v>
      </c>
      <c r="N152" s="39">
        <v>26</v>
      </c>
      <c r="O152" s="39">
        <v>19</v>
      </c>
      <c r="P152" s="39">
        <v>22</v>
      </c>
      <c r="Q152" s="39">
        <v>11</v>
      </c>
      <c r="R152" s="39">
        <v>17</v>
      </c>
      <c r="S152" s="39">
        <v>12</v>
      </c>
      <c r="T152" s="39">
        <v>14</v>
      </c>
      <c r="U152" s="39">
        <v>0</v>
      </c>
      <c r="V152" s="39">
        <v>0</v>
      </c>
      <c r="W152" s="39">
        <v>0</v>
      </c>
      <c r="X152" s="39">
        <v>0</v>
      </c>
      <c r="Y152" s="43">
        <v>0</v>
      </c>
      <c r="Z152" s="42">
        <v>0</v>
      </c>
      <c r="AA152" s="45">
        <v>93</v>
      </c>
      <c r="AB152" s="45">
        <v>93</v>
      </c>
      <c r="AC152" s="44">
        <v>186</v>
      </c>
      <c r="AD152" s="41">
        <v>12</v>
      </c>
      <c r="AE152" s="41">
        <v>22</v>
      </c>
      <c r="AF152" s="41">
        <v>114</v>
      </c>
      <c r="AG152" s="41">
        <v>0</v>
      </c>
      <c r="AH152" s="41">
        <v>18</v>
      </c>
      <c r="AI152" s="41">
        <v>1</v>
      </c>
      <c r="AJ152" s="41">
        <v>0</v>
      </c>
      <c r="AK152" s="41">
        <v>19</v>
      </c>
      <c r="AL152" s="46">
        <v>186</v>
      </c>
      <c r="AM152" s="46">
        <v>0</v>
      </c>
    </row>
    <row r="153" spans="1:39" ht="48">
      <c r="A153" s="40" t="s">
        <v>1124</v>
      </c>
      <c r="B153" s="47" t="s">
        <v>1125</v>
      </c>
      <c r="C153" t="s">
        <v>6550</v>
      </c>
      <c r="D153" t="s">
        <v>1128</v>
      </c>
      <c r="E153" t="s">
        <v>1129</v>
      </c>
      <c r="F153" t="s">
        <v>11627</v>
      </c>
      <c r="G153" t="s">
        <v>5353</v>
      </c>
      <c r="H153" t="str">
        <f>INDEX(CountyList!A:A, MATCH(MID(A153, 3, 3), CountyList!B:B, 0))</f>
        <v>Cook</v>
      </c>
      <c r="I153" s="38">
        <v>0</v>
      </c>
      <c r="J153" s="38">
        <v>9</v>
      </c>
      <c r="K153" s="39">
        <v>12</v>
      </c>
      <c r="L153" s="39">
        <v>13</v>
      </c>
      <c r="M153" s="39">
        <v>20</v>
      </c>
      <c r="N153" s="39">
        <v>13</v>
      </c>
      <c r="O153" s="39">
        <v>15</v>
      </c>
      <c r="P153" s="39">
        <v>14</v>
      </c>
      <c r="Q153" s="39">
        <v>17</v>
      </c>
      <c r="R153" s="39">
        <v>15</v>
      </c>
      <c r="S153" s="39">
        <v>17</v>
      </c>
      <c r="T153" s="39">
        <v>14</v>
      </c>
      <c r="U153" s="39">
        <v>0</v>
      </c>
      <c r="V153" s="39">
        <v>0</v>
      </c>
      <c r="W153" s="39">
        <v>0</v>
      </c>
      <c r="X153" s="39">
        <v>0</v>
      </c>
      <c r="Y153" s="43">
        <v>10</v>
      </c>
      <c r="Z153" s="42">
        <v>0</v>
      </c>
      <c r="AA153" s="45">
        <v>88</v>
      </c>
      <c r="AB153" s="45">
        <v>72</v>
      </c>
      <c r="AC153" s="44">
        <v>160</v>
      </c>
      <c r="AD153" s="41">
        <v>13</v>
      </c>
      <c r="AE153" s="41">
        <v>10</v>
      </c>
      <c r="AF153" s="41">
        <v>122</v>
      </c>
      <c r="AG153" s="41">
        <v>3</v>
      </c>
      <c r="AH153" s="41">
        <v>8</v>
      </c>
      <c r="AI153" s="41">
        <v>2</v>
      </c>
      <c r="AJ153" s="41">
        <v>0</v>
      </c>
      <c r="AK153" s="41">
        <v>2</v>
      </c>
      <c r="AL153" s="46">
        <v>150</v>
      </c>
      <c r="AM153" s="46">
        <v>0</v>
      </c>
    </row>
    <row r="154" spans="1:39" ht="48">
      <c r="A154" s="40" t="s">
        <v>1131</v>
      </c>
      <c r="B154" s="47" t="s">
        <v>1132</v>
      </c>
      <c r="C154" t="s">
        <v>8102</v>
      </c>
      <c r="D154" t="s">
        <v>1135</v>
      </c>
      <c r="E154" t="s">
        <v>1020</v>
      </c>
      <c r="F154" t="s">
        <v>11628</v>
      </c>
      <c r="G154" t="s">
        <v>5356</v>
      </c>
      <c r="H154" t="str">
        <f>INDEX(CountyList!A:A, MATCH(MID(A154, 3, 3), CountyList!B:B, 0))</f>
        <v>Cook</v>
      </c>
      <c r="I154" s="38">
        <v>2</v>
      </c>
      <c r="J154" s="38">
        <v>23.4</v>
      </c>
      <c r="K154" s="39">
        <v>72</v>
      </c>
      <c r="L154" s="39">
        <v>27</v>
      </c>
      <c r="M154" s="39">
        <v>38</v>
      </c>
      <c r="N154" s="39">
        <v>44</v>
      </c>
      <c r="O154" s="39">
        <v>44</v>
      </c>
      <c r="P154" s="39">
        <v>47</v>
      </c>
      <c r="Q154" s="39">
        <v>46</v>
      </c>
      <c r="R154" s="39">
        <v>51</v>
      </c>
      <c r="S154" s="39">
        <v>42</v>
      </c>
      <c r="T154" s="39">
        <v>42</v>
      </c>
      <c r="U154" s="39">
        <v>0</v>
      </c>
      <c r="V154" s="39">
        <v>0</v>
      </c>
      <c r="W154" s="39">
        <v>0</v>
      </c>
      <c r="X154" s="39">
        <v>0</v>
      </c>
      <c r="Y154" s="43">
        <v>0</v>
      </c>
      <c r="Z154" s="42">
        <v>0</v>
      </c>
      <c r="AA154" s="45">
        <v>231</v>
      </c>
      <c r="AB154" s="45">
        <v>222</v>
      </c>
      <c r="AC154" s="44">
        <v>453</v>
      </c>
      <c r="AD154" s="41">
        <v>166</v>
      </c>
      <c r="AE154" s="41">
        <v>176</v>
      </c>
      <c r="AF154" s="41">
        <v>37</v>
      </c>
      <c r="AG154" s="41">
        <v>6</v>
      </c>
      <c r="AH154" s="41">
        <v>15</v>
      </c>
      <c r="AI154" s="41">
        <v>25</v>
      </c>
      <c r="AJ154" s="41">
        <v>2</v>
      </c>
      <c r="AK154" s="41">
        <v>26</v>
      </c>
      <c r="AL154" s="46">
        <v>453</v>
      </c>
      <c r="AM154" s="46">
        <v>0</v>
      </c>
    </row>
    <row r="155" spans="1:39" ht="64">
      <c r="A155" s="40" t="s">
        <v>1137</v>
      </c>
      <c r="B155" s="47" t="s">
        <v>1138</v>
      </c>
      <c r="C155" t="s">
        <v>8105</v>
      </c>
      <c r="D155" t="s">
        <v>1141</v>
      </c>
      <c r="E155" t="s">
        <v>1020</v>
      </c>
      <c r="F155" t="s">
        <v>11629</v>
      </c>
      <c r="G155" t="s">
        <v>5359</v>
      </c>
      <c r="H155" t="str">
        <f>INDEX(CountyList!A:A, MATCH(MID(A155, 3, 3), CountyList!B:B, 0))</f>
        <v>Cook</v>
      </c>
      <c r="I155" s="38">
        <v>2</v>
      </c>
      <c r="J155" s="38">
        <v>9</v>
      </c>
      <c r="K155" s="39">
        <v>34</v>
      </c>
      <c r="L155" s="39">
        <v>24</v>
      </c>
      <c r="M155" s="39">
        <v>17</v>
      </c>
      <c r="N155" s="39">
        <v>18</v>
      </c>
      <c r="O155" s="39">
        <v>11</v>
      </c>
      <c r="P155" s="39">
        <v>18</v>
      </c>
      <c r="Q155" s="39">
        <v>19</v>
      </c>
      <c r="R155" s="39">
        <v>16</v>
      </c>
      <c r="S155" s="39">
        <v>13</v>
      </c>
      <c r="T155" s="39">
        <v>15</v>
      </c>
      <c r="U155" s="39">
        <v>0</v>
      </c>
      <c r="V155" s="39">
        <v>0</v>
      </c>
      <c r="W155" s="39">
        <v>0</v>
      </c>
      <c r="X155" s="39">
        <v>0</v>
      </c>
      <c r="Y155" s="43">
        <v>0</v>
      </c>
      <c r="Z155" s="42">
        <v>0</v>
      </c>
      <c r="AA155" s="45">
        <v>93</v>
      </c>
      <c r="AB155" s="45">
        <v>92</v>
      </c>
      <c r="AC155" s="44">
        <v>185</v>
      </c>
      <c r="AD155" s="41">
        <v>1</v>
      </c>
      <c r="AE155" s="41">
        <v>2</v>
      </c>
      <c r="AF155" s="41">
        <v>1</v>
      </c>
      <c r="AG155" s="41">
        <v>0</v>
      </c>
      <c r="AH155" s="41">
        <v>0</v>
      </c>
      <c r="AI155" s="41">
        <v>181</v>
      </c>
      <c r="AJ155" s="41">
        <v>0</v>
      </c>
      <c r="AK155" s="41">
        <v>0</v>
      </c>
      <c r="AL155" s="46">
        <v>185</v>
      </c>
      <c r="AM155" s="46">
        <v>0</v>
      </c>
    </row>
    <row r="156" spans="1:39" ht="48">
      <c r="A156" s="40" t="s">
        <v>11630</v>
      </c>
      <c r="B156" s="47" t="s">
        <v>11631</v>
      </c>
      <c r="C156" t="s">
        <v>13359</v>
      </c>
      <c r="D156" t="s">
        <v>1030</v>
      </c>
      <c r="E156" t="s">
        <v>1020</v>
      </c>
      <c r="F156" t="s">
        <v>11633</v>
      </c>
      <c r="G156" t="s">
        <v>11634</v>
      </c>
      <c r="H156" t="str">
        <f>INDEX(CountyList!A:A, MATCH(MID(A156, 3, 3), CountyList!B:B, 0))</f>
        <v>Cook</v>
      </c>
      <c r="I156" s="38">
        <v>2</v>
      </c>
      <c r="J156" s="38">
        <v>13</v>
      </c>
      <c r="K156" s="39">
        <v>17</v>
      </c>
      <c r="L156" s="39">
        <v>11</v>
      </c>
      <c r="M156" s="39">
        <v>15</v>
      </c>
      <c r="N156" s="39">
        <v>7</v>
      </c>
      <c r="O156" s="39">
        <v>8</v>
      </c>
      <c r="P156" s="39">
        <v>15</v>
      </c>
      <c r="Q156" s="39">
        <v>8</v>
      </c>
      <c r="R156" s="39">
        <v>13</v>
      </c>
      <c r="S156" s="39">
        <v>8</v>
      </c>
      <c r="T156" s="39">
        <v>6</v>
      </c>
      <c r="U156" s="39">
        <v>0</v>
      </c>
      <c r="V156" s="39">
        <v>0</v>
      </c>
      <c r="W156" s="39">
        <v>0</v>
      </c>
      <c r="X156" s="39">
        <v>0</v>
      </c>
      <c r="Y156" s="43">
        <v>0</v>
      </c>
      <c r="Z156" s="42">
        <v>0</v>
      </c>
      <c r="AA156" s="45">
        <v>60</v>
      </c>
      <c r="AB156" s="45">
        <v>48</v>
      </c>
      <c r="AC156" s="44">
        <v>108</v>
      </c>
      <c r="AD156" s="41">
        <v>11</v>
      </c>
      <c r="AE156" s="41">
        <v>9</v>
      </c>
      <c r="AF156" s="41">
        <v>19</v>
      </c>
      <c r="AG156" s="41">
        <v>0</v>
      </c>
      <c r="AH156" s="41">
        <v>2</v>
      </c>
      <c r="AI156" s="41">
        <v>62</v>
      </c>
      <c r="AJ156" s="41">
        <v>0</v>
      </c>
      <c r="AK156" s="41">
        <v>5</v>
      </c>
      <c r="AL156" s="46">
        <v>108</v>
      </c>
      <c r="AM156" s="46">
        <v>0</v>
      </c>
    </row>
    <row r="157" spans="1:39" ht="48">
      <c r="A157" s="40" t="s">
        <v>1142</v>
      </c>
      <c r="B157" s="47" t="s">
        <v>1143</v>
      </c>
      <c r="C157" t="s">
        <v>13360</v>
      </c>
      <c r="D157" t="s">
        <v>1146</v>
      </c>
      <c r="E157" t="s">
        <v>1020</v>
      </c>
      <c r="F157" t="s">
        <v>11635</v>
      </c>
      <c r="G157" t="s">
        <v>5362</v>
      </c>
      <c r="H157" t="str">
        <f>INDEX(CountyList!A:A, MATCH(MID(A157, 3, 3), CountyList!B:B, 0))</f>
        <v>Cook</v>
      </c>
      <c r="I157" s="38">
        <v>2</v>
      </c>
      <c r="J157" s="38">
        <v>27.5</v>
      </c>
      <c r="K157" s="39">
        <v>66</v>
      </c>
      <c r="L157" s="39">
        <v>34</v>
      </c>
      <c r="M157" s="39">
        <v>38</v>
      </c>
      <c r="N157" s="39">
        <v>52</v>
      </c>
      <c r="O157" s="39">
        <v>43</v>
      </c>
      <c r="P157" s="39">
        <v>48</v>
      </c>
      <c r="Q157" s="39">
        <v>52</v>
      </c>
      <c r="R157" s="39">
        <v>50</v>
      </c>
      <c r="S157" s="39">
        <v>45</v>
      </c>
      <c r="T157" s="39">
        <v>50</v>
      </c>
      <c r="U157" s="39">
        <v>0</v>
      </c>
      <c r="V157" s="39">
        <v>0</v>
      </c>
      <c r="W157" s="39">
        <v>0</v>
      </c>
      <c r="X157" s="39">
        <v>0</v>
      </c>
      <c r="Y157" s="43">
        <v>0</v>
      </c>
      <c r="Z157" s="42">
        <v>0</v>
      </c>
      <c r="AA157" s="45">
        <v>221</v>
      </c>
      <c r="AB157" s="45">
        <v>257</v>
      </c>
      <c r="AC157" s="44">
        <v>478</v>
      </c>
      <c r="AD157" s="41">
        <v>136</v>
      </c>
      <c r="AE157" s="41">
        <v>172</v>
      </c>
      <c r="AF157" s="41">
        <v>81</v>
      </c>
      <c r="AG157" s="41">
        <v>0</v>
      </c>
      <c r="AH157" s="41">
        <v>17</v>
      </c>
      <c r="AI157" s="41">
        <v>45</v>
      </c>
      <c r="AJ157" s="41">
        <v>0</v>
      </c>
      <c r="AK157" s="41">
        <v>27</v>
      </c>
      <c r="AL157" s="46">
        <v>478</v>
      </c>
      <c r="AM157" s="46">
        <v>0</v>
      </c>
    </row>
    <row r="158" spans="1:39" ht="48">
      <c r="A158" s="40" t="s">
        <v>11636</v>
      </c>
      <c r="B158" s="47" t="s">
        <v>401</v>
      </c>
      <c r="C158" t="s">
        <v>8111</v>
      </c>
      <c r="D158" t="s">
        <v>8112</v>
      </c>
      <c r="E158" t="s">
        <v>1052</v>
      </c>
      <c r="F158" t="s">
        <v>11637</v>
      </c>
      <c r="G158" t="s">
        <v>11638</v>
      </c>
      <c r="H158" t="str">
        <f>INDEX(CountyList!A:A, MATCH(MID(A158, 3, 3), CountyList!B:B, 0))</f>
        <v>Cook</v>
      </c>
      <c r="I158" s="38">
        <v>1</v>
      </c>
      <c r="J158" s="38">
        <v>9</v>
      </c>
      <c r="K158" s="39">
        <v>25</v>
      </c>
      <c r="L158" s="39">
        <v>15</v>
      </c>
      <c r="M158" s="39">
        <v>27</v>
      </c>
      <c r="N158" s="39">
        <v>21</v>
      </c>
      <c r="O158" s="39">
        <v>28</v>
      </c>
      <c r="P158" s="39">
        <v>20</v>
      </c>
      <c r="Q158" s="39">
        <v>17</v>
      </c>
      <c r="R158" s="39">
        <v>19</v>
      </c>
      <c r="S158" s="39">
        <v>9</v>
      </c>
      <c r="T158" s="39">
        <v>17</v>
      </c>
      <c r="U158" s="39">
        <v>0</v>
      </c>
      <c r="V158" s="39">
        <v>0</v>
      </c>
      <c r="W158" s="39">
        <v>0</v>
      </c>
      <c r="X158" s="39">
        <v>0</v>
      </c>
      <c r="Y158" s="43">
        <v>0</v>
      </c>
      <c r="Z158" s="42">
        <v>0</v>
      </c>
      <c r="AA158" s="45">
        <v>96</v>
      </c>
      <c r="AB158" s="45">
        <v>102</v>
      </c>
      <c r="AC158" s="44">
        <v>198</v>
      </c>
      <c r="AD158" s="41">
        <v>20</v>
      </c>
      <c r="AE158" s="41">
        <v>17</v>
      </c>
      <c r="AF158" s="41">
        <v>116</v>
      </c>
      <c r="AG158" s="41">
        <v>0</v>
      </c>
      <c r="AH158" s="41">
        <v>2</v>
      </c>
      <c r="AI158" s="41">
        <v>24</v>
      </c>
      <c r="AJ158" s="41">
        <v>0</v>
      </c>
      <c r="AK158" s="41">
        <v>19</v>
      </c>
      <c r="AL158" s="46">
        <v>198</v>
      </c>
      <c r="AM158" s="46">
        <v>0</v>
      </c>
    </row>
    <row r="159" spans="1:39" ht="48">
      <c r="A159" s="40" t="s">
        <v>1147</v>
      </c>
      <c r="B159" s="47" t="s">
        <v>1148</v>
      </c>
      <c r="C159" t="s">
        <v>13361</v>
      </c>
      <c r="D159" t="s">
        <v>1151</v>
      </c>
      <c r="E159" t="s">
        <v>1065</v>
      </c>
      <c r="F159" t="s">
        <v>11639</v>
      </c>
      <c r="G159" t="s">
        <v>5365</v>
      </c>
      <c r="H159" t="str">
        <f>INDEX(CountyList!A:A, MATCH(MID(A159, 3, 3), CountyList!B:B, 0))</f>
        <v>Cook</v>
      </c>
      <c r="I159" s="38">
        <v>2</v>
      </c>
      <c r="J159" s="38">
        <v>27</v>
      </c>
      <c r="K159" s="39">
        <v>50</v>
      </c>
      <c r="L159" s="39">
        <v>48</v>
      </c>
      <c r="M159" s="39">
        <v>35</v>
      </c>
      <c r="N159" s="39">
        <v>35</v>
      </c>
      <c r="O159" s="39">
        <v>31</v>
      </c>
      <c r="P159" s="39">
        <v>42</v>
      </c>
      <c r="Q159" s="39">
        <v>43</v>
      </c>
      <c r="R159" s="39">
        <v>50</v>
      </c>
      <c r="S159" s="39">
        <v>39</v>
      </c>
      <c r="T159" s="39">
        <v>43</v>
      </c>
      <c r="U159" s="39">
        <v>0</v>
      </c>
      <c r="V159" s="39">
        <v>0</v>
      </c>
      <c r="W159" s="39">
        <v>0</v>
      </c>
      <c r="X159" s="39">
        <v>0</v>
      </c>
      <c r="Y159" s="43">
        <v>0</v>
      </c>
      <c r="Z159" s="42">
        <v>0</v>
      </c>
      <c r="AA159" s="45">
        <v>229</v>
      </c>
      <c r="AB159" s="45">
        <v>187</v>
      </c>
      <c r="AC159" s="44">
        <v>416</v>
      </c>
      <c r="AD159" s="41">
        <v>175</v>
      </c>
      <c r="AE159" s="41">
        <v>151</v>
      </c>
      <c r="AF159" s="41">
        <v>64</v>
      </c>
      <c r="AG159" s="41">
        <v>1</v>
      </c>
      <c r="AH159" s="41">
        <v>13</v>
      </c>
      <c r="AI159" s="41">
        <v>1</v>
      </c>
      <c r="AJ159" s="41">
        <v>0</v>
      </c>
      <c r="AK159" s="41">
        <v>11</v>
      </c>
      <c r="AL159" s="46">
        <v>416</v>
      </c>
      <c r="AM159" s="46">
        <v>0</v>
      </c>
    </row>
    <row r="160" spans="1:39" ht="48">
      <c r="A160" s="40" t="s">
        <v>1152</v>
      </c>
      <c r="B160" s="47" t="s">
        <v>791</v>
      </c>
      <c r="C160" t="s">
        <v>13362</v>
      </c>
      <c r="D160" t="s">
        <v>1154</v>
      </c>
      <c r="E160" t="s">
        <v>1065</v>
      </c>
      <c r="F160" t="s">
        <v>11640</v>
      </c>
      <c r="G160" t="s">
        <v>5368</v>
      </c>
      <c r="H160" t="str">
        <f>INDEX(CountyList!A:A, MATCH(MID(A160, 3, 3), CountyList!B:B, 0))</f>
        <v>Cook</v>
      </c>
      <c r="I160" s="38">
        <v>3</v>
      </c>
      <c r="J160" s="38">
        <v>33.5</v>
      </c>
      <c r="K160" s="39">
        <v>50</v>
      </c>
      <c r="L160" s="39">
        <v>61</v>
      </c>
      <c r="M160" s="39">
        <v>52</v>
      </c>
      <c r="N160" s="39">
        <v>64</v>
      </c>
      <c r="O160" s="39">
        <v>51</v>
      </c>
      <c r="P160" s="39">
        <v>61</v>
      </c>
      <c r="Q160" s="39">
        <v>60</v>
      </c>
      <c r="R160" s="39">
        <v>60</v>
      </c>
      <c r="S160" s="39">
        <v>69</v>
      </c>
      <c r="T160" s="39">
        <v>61</v>
      </c>
      <c r="U160" s="39">
        <v>0</v>
      </c>
      <c r="V160" s="39">
        <v>0</v>
      </c>
      <c r="W160" s="39">
        <v>0</v>
      </c>
      <c r="X160" s="39">
        <v>0</v>
      </c>
      <c r="Y160" s="43">
        <v>0</v>
      </c>
      <c r="Z160" s="42">
        <v>0</v>
      </c>
      <c r="AA160" s="45">
        <v>306</v>
      </c>
      <c r="AB160" s="45">
        <v>283</v>
      </c>
      <c r="AC160" s="44">
        <v>589</v>
      </c>
      <c r="AD160" s="41">
        <v>274</v>
      </c>
      <c r="AE160" s="41">
        <v>247</v>
      </c>
      <c r="AF160" s="41">
        <v>44</v>
      </c>
      <c r="AG160" s="41">
        <v>1</v>
      </c>
      <c r="AH160" s="41">
        <v>15</v>
      </c>
      <c r="AI160" s="41">
        <v>4</v>
      </c>
      <c r="AJ160" s="41">
        <v>0</v>
      </c>
      <c r="AK160" s="41">
        <v>4</v>
      </c>
      <c r="AL160" s="46">
        <v>589</v>
      </c>
      <c r="AM160" s="46">
        <v>0</v>
      </c>
    </row>
    <row r="161" spans="1:39" ht="64">
      <c r="A161" s="40" t="s">
        <v>11641</v>
      </c>
      <c r="B161" s="47" t="s">
        <v>8128</v>
      </c>
      <c r="C161" t="s">
        <v>8130</v>
      </c>
      <c r="D161" t="s">
        <v>8131</v>
      </c>
      <c r="E161" t="s">
        <v>1171</v>
      </c>
      <c r="F161" t="s">
        <v>11642</v>
      </c>
      <c r="G161" t="s">
        <v>11643</v>
      </c>
      <c r="H161" t="str">
        <f>INDEX(CountyList!A:A, MATCH(MID(A161, 3, 3), CountyList!B:B, 0))</f>
        <v>Cook</v>
      </c>
      <c r="I161" s="38">
        <v>1</v>
      </c>
      <c r="J161" s="38">
        <v>7.5</v>
      </c>
      <c r="K161" s="39">
        <v>55</v>
      </c>
      <c r="L161" s="39">
        <v>25</v>
      </c>
      <c r="M161" s="39">
        <v>9</v>
      </c>
      <c r="N161" s="39">
        <v>12</v>
      </c>
      <c r="O161" s="39">
        <v>9</v>
      </c>
      <c r="P161" s="39">
        <v>3</v>
      </c>
      <c r="Q161" s="39">
        <v>16</v>
      </c>
      <c r="R161" s="39">
        <v>7</v>
      </c>
      <c r="S161" s="39">
        <v>2</v>
      </c>
      <c r="T161" s="39">
        <v>8</v>
      </c>
      <c r="U161" s="39">
        <v>0</v>
      </c>
      <c r="V161" s="39">
        <v>0</v>
      </c>
      <c r="W161" s="39">
        <v>0</v>
      </c>
      <c r="X161" s="39">
        <v>0</v>
      </c>
      <c r="Y161" s="43">
        <v>0</v>
      </c>
      <c r="Z161" s="42">
        <v>0</v>
      </c>
      <c r="AA161" s="45">
        <v>75</v>
      </c>
      <c r="AB161" s="45">
        <v>71</v>
      </c>
      <c r="AC161" s="44">
        <v>146</v>
      </c>
      <c r="AD161" s="41">
        <v>50</v>
      </c>
      <c r="AE161" s="41">
        <v>50</v>
      </c>
      <c r="AF161" s="41">
        <v>31</v>
      </c>
      <c r="AG161" s="41">
        <v>0</v>
      </c>
      <c r="AH161" s="41">
        <v>3</v>
      </c>
      <c r="AI161" s="41">
        <v>9</v>
      </c>
      <c r="AJ161" s="41">
        <v>0</v>
      </c>
      <c r="AK161" s="41">
        <v>3</v>
      </c>
      <c r="AL161" s="46">
        <v>146</v>
      </c>
      <c r="AM161" s="46">
        <v>0</v>
      </c>
    </row>
    <row r="162" spans="1:39" ht="48">
      <c r="A162" s="40" t="s">
        <v>1155</v>
      </c>
      <c r="B162" s="47" t="s">
        <v>1156</v>
      </c>
      <c r="C162" t="s">
        <v>8135</v>
      </c>
      <c r="D162" t="s">
        <v>1159</v>
      </c>
      <c r="E162" t="s">
        <v>1160</v>
      </c>
      <c r="F162" t="s">
        <v>11644</v>
      </c>
      <c r="G162" t="s">
        <v>5371</v>
      </c>
      <c r="H162" t="str">
        <f>INDEX(CountyList!A:A, MATCH(MID(A162, 3, 3), CountyList!B:B, 0))</f>
        <v>Cook</v>
      </c>
      <c r="I162" s="38">
        <v>1</v>
      </c>
      <c r="J162" s="38">
        <v>25.5</v>
      </c>
      <c r="K162" s="39">
        <v>67</v>
      </c>
      <c r="L162" s="39">
        <v>57</v>
      </c>
      <c r="M162" s="39">
        <v>37</v>
      </c>
      <c r="N162" s="39">
        <v>56</v>
      </c>
      <c r="O162" s="39">
        <v>41</v>
      </c>
      <c r="P162" s="39">
        <v>29</v>
      </c>
      <c r="Q162" s="39">
        <v>47</v>
      </c>
      <c r="R162" s="39">
        <v>45</v>
      </c>
      <c r="S162" s="39">
        <v>48</v>
      </c>
      <c r="T162" s="39">
        <v>27</v>
      </c>
      <c r="U162" s="39">
        <v>0</v>
      </c>
      <c r="V162" s="39">
        <v>0</v>
      </c>
      <c r="W162" s="39">
        <v>0</v>
      </c>
      <c r="X162" s="39">
        <v>0</v>
      </c>
      <c r="Y162" s="43">
        <v>26</v>
      </c>
      <c r="Z162" s="42">
        <v>0</v>
      </c>
      <c r="AA162" s="45">
        <v>254</v>
      </c>
      <c r="AB162" s="45">
        <v>226</v>
      </c>
      <c r="AC162" s="44">
        <v>480</v>
      </c>
      <c r="AD162" s="41">
        <v>158</v>
      </c>
      <c r="AE162" s="41">
        <v>142</v>
      </c>
      <c r="AF162" s="41">
        <v>137</v>
      </c>
      <c r="AG162" s="41">
        <v>0</v>
      </c>
      <c r="AH162" s="41">
        <v>34</v>
      </c>
      <c r="AI162" s="41">
        <v>1</v>
      </c>
      <c r="AJ162" s="41">
        <v>0</v>
      </c>
      <c r="AK162" s="41">
        <v>8</v>
      </c>
      <c r="AL162" s="46">
        <v>454</v>
      </c>
      <c r="AM162" s="46">
        <v>0</v>
      </c>
    </row>
    <row r="163" spans="1:39" ht="48">
      <c r="A163" s="40" t="s">
        <v>11651</v>
      </c>
      <c r="B163" s="47" t="s">
        <v>1048</v>
      </c>
      <c r="C163" t="s">
        <v>8139</v>
      </c>
      <c r="D163" t="s">
        <v>8044</v>
      </c>
      <c r="E163" t="s">
        <v>1052</v>
      </c>
      <c r="F163" t="s">
        <v>11652</v>
      </c>
      <c r="G163" t="s">
        <v>11653</v>
      </c>
      <c r="H163" t="str">
        <f>INDEX(CountyList!A:A, MATCH(MID(A163, 3, 3), CountyList!B:B, 0))</f>
        <v>Cook</v>
      </c>
      <c r="I163" s="38">
        <v>2</v>
      </c>
      <c r="J163" s="38">
        <v>7.5</v>
      </c>
      <c r="K163" s="39">
        <v>9</v>
      </c>
      <c r="L163" s="39">
        <v>9</v>
      </c>
      <c r="M163" s="39">
        <v>12</v>
      </c>
      <c r="N163" s="39">
        <v>17</v>
      </c>
      <c r="O163" s="39">
        <v>12</v>
      </c>
      <c r="P163" s="39">
        <v>5</v>
      </c>
      <c r="Q163" s="39">
        <v>12</v>
      </c>
      <c r="R163" s="39">
        <v>15</v>
      </c>
      <c r="S163" s="39">
        <v>23</v>
      </c>
      <c r="T163" s="39">
        <v>10</v>
      </c>
      <c r="U163" s="39">
        <v>0</v>
      </c>
      <c r="V163" s="39">
        <v>0</v>
      </c>
      <c r="W163" s="39">
        <v>0</v>
      </c>
      <c r="X163" s="39">
        <v>0</v>
      </c>
      <c r="Y163" s="43">
        <v>0</v>
      </c>
      <c r="Z163" s="42">
        <v>0</v>
      </c>
      <c r="AA163" s="45">
        <v>50</v>
      </c>
      <c r="AB163" s="45">
        <v>74</v>
      </c>
      <c r="AC163" s="44">
        <v>124</v>
      </c>
      <c r="AD163" s="41">
        <v>8</v>
      </c>
      <c r="AE163" s="41">
        <v>5</v>
      </c>
      <c r="AF163" s="41">
        <v>6</v>
      </c>
      <c r="AG163" s="41">
        <v>0</v>
      </c>
      <c r="AH163" s="41">
        <v>0</v>
      </c>
      <c r="AI163" s="41">
        <v>105</v>
      </c>
      <c r="AJ163" s="41">
        <v>0</v>
      </c>
      <c r="AK163" s="41">
        <v>0</v>
      </c>
      <c r="AL163" s="46">
        <v>124</v>
      </c>
      <c r="AM163" s="46">
        <v>0</v>
      </c>
    </row>
    <row r="164" spans="1:39" ht="48">
      <c r="A164" s="40" t="s">
        <v>1161</v>
      </c>
      <c r="B164" s="47" t="s">
        <v>1162</v>
      </c>
      <c r="C164" t="s">
        <v>8144</v>
      </c>
      <c r="D164" t="s">
        <v>1165</v>
      </c>
      <c r="E164" t="s">
        <v>1020</v>
      </c>
      <c r="F164" t="s">
        <v>11654</v>
      </c>
      <c r="G164" t="s">
        <v>5374</v>
      </c>
      <c r="H164" t="str">
        <f>INDEX(CountyList!A:A, MATCH(MID(A164, 3, 3), CountyList!B:B, 0))</f>
        <v>Cook</v>
      </c>
      <c r="I164" s="38">
        <v>3</v>
      </c>
      <c r="J164" s="38">
        <v>10</v>
      </c>
      <c r="K164" s="39">
        <v>29</v>
      </c>
      <c r="L164" s="39">
        <v>25</v>
      </c>
      <c r="M164" s="39">
        <v>14</v>
      </c>
      <c r="N164" s="39">
        <v>8</v>
      </c>
      <c r="O164" s="39">
        <v>16</v>
      </c>
      <c r="P164" s="39">
        <v>13</v>
      </c>
      <c r="Q164" s="39">
        <v>10</v>
      </c>
      <c r="R164" s="39">
        <v>5</v>
      </c>
      <c r="S164" s="39">
        <v>6</v>
      </c>
      <c r="T164" s="39">
        <v>4</v>
      </c>
      <c r="U164" s="39">
        <v>0</v>
      </c>
      <c r="V164" s="39">
        <v>0</v>
      </c>
      <c r="W164" s="39">
        <v>0</v>
      </c>
      <c r="X164" s="39">
        <v>0</v>
      </c>
      <c r="Y164" s="43">
        <v>0</v>
      </c>
      <c r="Z164" s="42">
        <v>0</v>
      </c>
      <c r="AA164" s="45">
        <v>69</v>
      </c>
      <c r="AB164" s="45">
        <v>61</v>
      </c>
      <c r="AC164" s="44">
        <v>130</v>
      </c>
      <c r="AD164" s="41">
        <v>42</v>
      </c>
      <c r="AE164" s="41">
        <v>36</v>
      </c>
      <c r="AF164" s="41">
        <v>9</v>
      </c>
      <c r="AG164" s="41">
        <v>0</v>
      </c>
      <c r="AH164" s="41">
        <v>11</v>
      </c>
      <c r="AI164" s="41">
        <v>3</v>
      </c>
      <c r="AJ164" s="41">
        <v>0</v>
      </c>
      <c r="AK164" s="41">
        <v>29</v>
      </c>
      <c r="AL164" s="46">
        <v>130</v>
      </c>
      <c r="AM164" s="46">
        <v>0</v>
      </c>
    </row>
    <row r="165" spans="1:39" ht="48">
      <c r="A165" s="40" t="s">
        <v>1166</v>
      </c>
      <c r="B165" s="47" t="s">
        <v>1167</v>
      </c>
      <c r="C165" t="s">
        <v>8154</v>
      </c>
      <c r="D165" t="s">
        <v>1170</v>
      </c>
      <c r="E165" t="s">
        <v>1171</v>
      </c>
      <c r="F165" t="s">
        <v>11658</v>
      </c>
      <c r="G165" t="s">
        <v>11659</v>
      </c>
      <c r="H165" t="str">
        <f>INDEX(CountyList!A:A, MATCH(MID(A165, 3, 3), CountyList!B:B, 0))</f>
        <v>Cook</v>
      </c>
      <c r="I165" s="38">
        <v>5</v>
      </c>
      <c r="J165" s="38">
        <v>26.5</v>
      </c>
      <c r="K165" s="39">
        <v>0</v>
      </c>
      <c r="L165" s="39">
        <v>0</v>
      </c>
      <c r="M165" s="39">
        <v>0</v>
      </c>
      <c r="N165" s="39">
        <v>0</v>
      </c>
      <c r="O165" s="39">
        <v>0</v>
      </c>
      <c r="P165" s="39">
        <v>0</v>
      </c>
      <c r="Q165" s="39">
        <v>0</v>
      </c>
      <c r="R165" s="39">
        <v>0</v>
      </c>
      <c r="S165" s="39">
        <v>0</v>
      </c>
      <c r="T165" s="39">
        <v>0</v>
      </c>
      <c r="U165" s="39">
        <v>216</v>
      </c>
      <c r="V165" s="39">
        <v>169</v>
      </c>
      <c r="W165" s="39">
        <v>193</v>
      </c>
      <c r="X165" s="39">
        <v>184</v>
      </c>
      <c r="Y165" s="43">
        <v>0</v>
      </c>
      <c r="Z165" s="42">
        <v>0</v>
      </c>
      <c r="AA165" s="45">
        <v>382</v>
      </c>
      <c r="AB165" s="45">
        <v>380</v>
      </c>
      <c r="AC165" s="44">
        <v>762</v>
      </c>
      <c r="AD165" s="41">
        <v>257</v>
      </c>
      <c r="AE165" s="41">
        <v>242</v>
      </c>
      <c r="AF165" s="41">
        <v>147</v>
      </c>
      <c r="AG165" s="41">
        <v>0</v>
      </c>
      <c r="AH165" s="41">
        <v>35</v>
      </c>
      <c r="AI165" s="41">
        <v>31</v>
      </c>
      <c r="AJ165" s="41">
        <v>1</v>
      </c>
      <c r="AK165" s="41">
        <v>49</v>
      </c>
      <c r="AL165" s="46">
        <v>0</v>
      </c>
      <c r="AM165" s="46">
        <v>762</v>
      </c>
    </row>
    <row r="166" spans="1:39" ht="80">
      <c r="A166" s="40" t="s">
        <v>1173</v>
      </c>
      <c r="B166" s="47" t="s">
        <v>1174</v>
      </c>
      <c r="C166" t="s">
        <v>8163</v>
      </c>
      <c r="D166" t="s">
        <v>1177</v>
      </c>
      <c r="E166" t="s">
        <v>1020</v>
      </c>
      <c r="F166" t="s">
        <v>11660</v>
      </c>
      <c r="G166" t="s">
        <v>5380</v>
      </c>
      <c r="H166" t="str">
        <f>INDEX(CountyList!A:A, MATCH(MID(A166, 3, 3), CountyList!B:B, 0))</f>
        <v>Cook</v>
      </c>
      <c r="I166" s="38">
        <v>0</v>
      </c>
      <c r="J166" s="38">
        <v>10</v>
      </c>
      <c r="K166" s="39">
        <v>43</v>
      </c>
      <c r="L166" s="39">
        <v>14</v>
      </c>
      <c r="M166" s="39">
        <v>0</v>
      </c>
      <c r="N166" s="39">
        <v>0</v>
      </c>
      <c r="O166" s="39">
        <v>0</v>
      </c>
      <c r="P166" s="39">
        <v>0</v>
      </c>
      <c r="Q166" s="39">
        <v>0</v>
      </c>
      <c r="R166" s="39">
        <v>0</v>
      </c>
      <c r="S166" s="39">
        <v>0</v>
      </c>
      <c r="T166" s="39">
        <v>0</v>
      </c>
      <c r="U166" s="39">
        <v>0</v>
      </c>
      <c r="V166" s="39">
        <v>0</v>
      </c>
      <c r="W166" s="39">
        <v>0</v>
      </c>
      <c r="X166" s="39">
        <v>0</v>
      </c>
      <c r="Y166" s="43">
        <v>0</v>
      </c>
      <c r="Z166" s="42">
        <v>0</v>
      </c>
      <c r="AA166" s="45">
        <v>30</v>
      </c>
      <c r="AB166" s="45">
        <v>27</v>
      </c>
      <c r="AC166" s="44">
        <v>57</v>
      </c>
      <c r="AD166" s="41">
        <v>8</v>
      </c>
      <c r="AE166" s="41">
        <v>5</v>
      </c>
      <c r="AF166" s="41">
        <v>9</v>
      </c>
      <c r="AG166" s="41">
        <v>0</v>
      </c>
      <c r="AH166" s="41">
        <v>6</v>
      </c>
      <c r="AI166" s="41">
        <v>5</v>
      </c>
      <c r="AJ166" s="41">
        <v>0</v>
      </c>
      <c r="AK166" s="41">
        <v>24</v>
      </c>
      <c r="AL166" s="46">
        <v>57</v>
      </c>
      <c r="AM166" s="46">
        <v>0</v>
      </c>
    </row>
    <row r="167" spans="1:39" ht="48">
      <c r="A167" s="40" t="s">
        <v>11661</v>
      </c>
      <c r="B167" s="47" t="s">
        <v>8177</v>
      </c>
      <c r="C167" t="s">
        <v>8179</v>
      </c>
      <c r="D167" t="s">
        <v>8180</v>
      </c>
      <c r="E167" t="s">
        <v>1041</v>
      </c>
      <c r="F167" t="s">
        <v>11662</v>
      </c>
      <c r="G167" t="s">
        <v>11663</v>
      </c>
      <c r="H167" t="str">
        <f>INDEX(CountyList!A:A, MATCH(MID(A167, 3, 3), CountyList!B:B, 0))</f>
        <v>Cook</v>
      </c>
      <c r="I167" s="38">
        <v>1.5</v>
      </c>
      <c r="J167" s="38">
        <v>9.5</v>
      </c>
      <c r="K167" s="39">
        <v>67</v>
      </c>
      <c r="L167" s="39">
        <v>19</v>
      </c>
      <c r="M167" s="39">
        <v>18</v>
      </c>
      <c r="N167" s="39">
        <v>10</v>
      </c>
      <c r="O167" s="39">
        <v>10</v>
      </c>
      <c r="P167" s="39">
        <v>6</v>
      </c>
      <c r="Q167" s="39">
        <v>7</v>
      </c>
      <c r="R167" s="39">
        <v>11</v>
      </c>
      <c r="S167" s="39">
        <v>9</v>
      </c>
      <c r="T167" s="39">
        <v>9</v>
      </c>
      <c r="U167" s="39">
        <v>0</v>
      </c>
      <c r="V167" s="39">
        <v>0</v>
      </c>
      <c r="W167" s="39">
        <v>0</v>
      </c>
      <c r="X167" s="39">
        <v>0</v>
      </c>
      <c r="Y167" s="43">
        <v>0</v>
      </c>
      <c r="Z167" s="42">
        <v>0</v>
      </c>
      <c r="AA167" s="45">
        <v>86</v>
      </c>
      <c r="AB167" s="45">
        <v>80</v>
      </c>
      <c r="AC167" s="44">
        <v>166</v>
      </c>
      <c r="AD167" s="41">
        <v>29</v>
      </c>
      <c r="AE167" s="41">
        <v>29</v>
      </c>
      <c r="AF167" s="41">
        <v>14</v>
      </c>
      <c r="AG167" s="41">
        <v>11</v>
      </c>
      <c r="AH167" s="41">
        <v>15</v>
      </c>
      <c r="AI167" s="41">
        <v>38</v>
      </c>
      <c r="AJ167" s="41">
        <v>0</v>
      </c>
      <c r="AK167" s="41">
        <v>30</v>
      </c>
      <c r="AL167" s="46">
        <v>166</v>
      </c>
      <c r="AM167" s="46">
        <v>0</v>
      </c>
    </row>
    <row r="168" spans="1:39" ht="64">
      <c r="A168" s="40" t="s">
        <v>11664</v>
      </c>
      <c r="B168" s="47" t="s">
        <v>8183</v>
      </c>
      <c r="C168" t="s">
        <v>8185</v>
      </c>
      <c r="D168" t="s">
        <v>8186</v>
      </c>
      <c r="E168" t="s">
        <v>1065</v>
      </c>
      <c r="F168" t="s">
        <v>11665</v>
      </c>
      <c r="G168" t="s">
        <v>11666</v>
      </c>
      <c r="H168" t="str">
        <f>INDEX(CountyList!A:A, MATCH(MID(A168, 3, 3), CountyList!B:B, 0))</f>
        <v>Cook</v>
      </c>
      <c r="I168" s="38">
        <v>2</v>
      </c>
      <c r="J168" s="38">
        <v>11.5</v>
      </c>
      <c r="K168" s="39">
        <v>73</v>
      </c>
      <c r="L168" s="39">
        <v>27</v>
      </c>
      <c r="M168" s="39">
        <v>0</v>
      </c>
      <c r="N168" s="39">
        <v>0</v>
      </c>
      <c r="O168" s="39">
        <v>0</v>
      </c>
      <c r="P168" s="39">
        <v>0</v>
      </c>
      <c r="Q168" s="39">
        <v>0</v>
      </c>
      <c r="R168" s="39">
        <v>0</v>
      </c>
      <c r="S168" s="39">
        <v>0</v>
      </c>
      <c r="T168" s="39">
        <v>0</v>
      </c>
      <c r="U168" s="39">
        <v>0</v>
      </c>
      <c r="V168" s="39">
        <v>0</v>
      </c>
      <c r="W168" s="39">
        <v>0</v>
      </c>
      <c r="X168" s="39">
        <v>0</v>
      </c>
      <c r="Y168" s="43">
        <v>0</v>
      </c>
      <c r="Z168" s="42">
        <v>0</v>
      </c>
      <c r="AA168" s="45">
        <v>56</v>
      </c>
      <c r="AB168" s="45">
        <v>44</v>
      </c>
      <c r="AC168" s="44">
        <v>100</v>
      </c>
      <c r="AD168" s="41">
        <v>43</v>
      </c>
      <c r="AE168" s="41">
        <v>39</v>
      </c>
      <c r="AF168" s="41">
        <v>7</v>
      </c>
      <c r="AG168" s="41">
        <v>0</v>
      </c>
      <c r="AH168" s="41">
        <v>6</v>
      </c>
      <c r="AI168" s="41">
        <v>0</v>
      </c>
      <c r="AJ168" s="41">
        <v>0</v>
      </c>
      <c r="AK168" s="41">
        <v>5</v>
      </c>
      <c r="AL168" s="46">
        <v>100</v>
      </c>
      <c r="AM168" s="46">
        <v>0</v>
      </c>
    </row>
    <row r="169" spans="1:39" ht="64">
      <c r="A169" s="40" t="s">
        <v>1183</v>
      </c>
      <c r="B169" s="47" t="s">
        <v>1184</v>
      </c>
      <c r="C169" t="s">
        <v>5384</v>
      </c>
      <c r="D169" t="s">
        <v>1187</v>
      </c>
      <c r="E169" t="s">
        <v>1086</v>
      </c>
      <c r="F169" t="s">
        <v>11667</v>
      </c>
      <c r="G169" t="s">
        <v>5386</v>
      </c>
      <c r="H169" t="str">
        <f>INDEX(CountyList!A:A, MATCH(MID(A169, 3, 3), CountyList!B:B, 0))</f>
        <v>Cook</v>
      </c>
      <c r="I169" s="38">
        <v>0.7</v>
      </c>
      <c r="J169" s="38">
        <v>0.8</v>
      </c>
      <c r="K169" s="39">
        <v>47</v>
      </c>
      <c r="L169" s="39">
        <v>6</v>
      </c>
      <c r="M169" s="39">
        <v>0</v>
      </c>
      <c r="N169" s="39">
        <v>0</v>
      </c>
      <c r="O169" s="39">
        <v>0</v>
      </c>
      <c r="P169" s="39">
        <v>0</v>
      </c>
      <c r="Q169" s="39">
        <v>0</v>
      </c>
      <c r="R169" s="39">
        <v>0</v>
      </c>
      <c r="S169" s="39">
        <v>0</v>
      </c>
      <c r="T169" s="39">
        <v>0</v>
      </c>
      <c r="U169" s="39">
        <v>0</v>
      </c>
      <c r="V169" s="39">
        <v>0</v>
      </c>
      <c r="W169" s="39">
        <v>0</v>
      </c>
      <c r="X169" s="39">
        <v>0</v>
      </c>
      <c r="Y169" s="43">
        <v>0</v>
      </c>
      <c r="Z169" s="42">
        <v>0</v>
      </c>
      <c r="AA169" s="45">
        <v>25</v>
      </c>
      <c r="AB169" s="45">
        <v>28</v>
      </c>
      <c r="AC169" s="44">
        <v>53</v>
      </c>
      <c r="AD169" s="41">
        <v>22</v>
      </c>
      <c r="AE169" s="41">
        <v>27</v>
      </c>
      <c r="AF169" s="41">
        <v>1</v>
      </c>
      <c r="AG169" s="41">
        <v>0</v>
      </c>
      <c r="AH169" s="41">
        <v>3</v>
      </c>
      <c r="AI169" s="41">
        <v>0</v>
      </c>
      <c r="AJ169" s="41">
        <v>0</v>
      </c>
      <c r="AK169" s="41">
        <v>0</v>
      </c>
      <c r="AL169" s="46">
        <v>53</v>
      </c>
      <c r="AM169" s="46">
        <v>0</v>
      </c>
    </row>
    <row r="170" spans="1:39" ht="64">
      <c r="A170" s="40" t="s">
        <v>1193</v>
      </c>
      <c r="B170" s="47" t="s">
        <v>1194</v>
      </c>
      <c r="C170" t="s">
        <v>13363</v>
      </c>
      <c r="D170" t="s">
        <v>1197</v>
      </c>
      <c r="E170" t="s">
        <v>1198</v>
      </c>
      <c r="F170" t="s">
        <v>13364</v>
      </c>
      <c r="G170" t="s">
        <v>13365</v>
      </c>
      <c r="H170" t="str">
        <f>INDEX(CountyList!A:A, MATCH(MID(A170, 3, 3), CountyList!B:B, 0))</f>
        <v>Cook</v>
      </c>
      <c r="I170" s="38">
        <v>0.5</v>
      </c>
      <c r="J170" s="38">
        <v>2</v>
      </c>
      <c r="K170" s="39">
        <v>7</v>
      </c>
      <c r="L170" s="39">
        <v>1</v>
      </c>
      <c r="M170" s="39">
        <v>3</v>
      </c>
      <c r="N170" s="39">
        <v>2</v>
      </c>
      <c r="O170" s="39">
        <v>1</v>
      </c>
      <c r="P170" s="39">
        <v>1</v>
      </c>
      <c r="Q170" s="39">
        <v>1</v>
      </c>
      <c r="R170" s="39">
        <v>0</v>
      </c>
      <c r="S170" s="39">
        <v>0</v>
      </c>
      <c r="T170" s="39">
        <v>1</v>
      </c>
      <c r="U170" s="39">
        <v>0</v>
      </c>
      <c r="V170" s="39">
        <v>0</v>
      </c>
      <c r="W170" s="39">
        <v>0</v>
      </c>
      <c r="X170" s="39">
        <v>0</v>
      </c>
      <c r="Y170" s="43">
        <v>0</v>
      </c>
      <c r="Z170" s="42">
        <v>0</v>
      </c>
      <c r="AA170" s="45">
        <v>8</v>
      </c>
      <c r="AB170" s="45">
        <v>9</v>
      </c>
      <c r="AC170" s="44">
        <v>17</v>
      </c>
      <c r="AD170" s="41">
        <v>0</v>
      </c>
      <c r="AE170" s="41">
        <v>0</v>
      </c>
      <c r="AF170" s="41">
        <v>0</v>
      </c>
      <c r="AG170" s="41">
        <v>0</v>
      </c>
      <c r="AH170" s="41">
        <v>0</v>
      </c>
      <c r="AI170" s="41">
        <v>16</v>
      </c>
      <c r="AJ170" s="41">
        <v>1</v>
      </c>
      <c r="AK170" s="41">
        <v>0</v>
      </c>
      <c r="AL170" s="46">
        <v>17</v>
      </c>
      <c r="AM170" s="46">
        <v>0</v>
      </c>
    </row>
    <row r="171" spans="1:39" ht="48">
      <c r="A171" s="40" t="s">
        <v>1200</v>
      </c>
      <c r="B171" s="47" t="s">
        <v>1201</v>
      </c>
      <c r="C171" t="s">
        <v>13366</v>
      </c>
      <c r="D171" t="s">
        <v>1203</v>
      </c>
      <c r="E171" t="s">
        <v>1204</v>
      </c>
      <c r="F171" t="s">
        <v>11673</v>
      </c>
      <c r="G171" t="s">
        <v>5396</v>
      </c>
      <c r="H171" t="str">
        <f>INDEX(CountyList!A:A, MATCH(MID(A171, 3, 3), CountyList!B:B, 0))</f>
        <v>Cook</v>
      </c>
      <c r="I171" s="38">
        <v>1</v>
      </c>
      <c r="J171" s="38">
        <v>13</v>
      </c>
      <c r="K171" s="39">
        <v>0</v>
      </c>
      <c r="L171" s="39">
        <v>0</v>
      </c>
      <c r="M171" s="39">
        <v>0</v>
      </c>
      <c r="N171" s="39">
        <v>0</v>
      </c>
      <c r="O171" s="39">
        <v>0</v>
      </c>
      <c r="P171" s="39">
        <v>0</v>
      </c>
      <c r="Q171" s="39">
        <v>0</v>
      </c>
      <c r="R171" s="39">
        <v>0</v>
      </c>
      <c r="S171" s="39">
        <v>0</v>
      </c>
      <c r="T171" s="39">
        <v>0</v>
      </c>
      <c r="U171" s="39">
        <v>84</v>
      </c>
      <c r="V171" s="39">
        <v>91</v>
      </c>
      <c r="W171" s="39">
        <v>74</v>
      </c>
      <c r="X171" s="39">
        <v>85</v>
      </c>
      <c r="Y171" s="43">
        <v>0</v>
      </c>
      <c r="Z171" s="42">
        <v>16</v>
      </c>
      <c r="AA171" s="45">
        <v>184</v>
      </c>
      <c r="AB171" s="45">
        <v>173</v>
      </c>
      <c r="AC171" s="44">
        <v>357</v>
      </c>
      <c r="AD171" s="41">
        <v>134</v>
      </c>
      <c r="AE171" s="41">
        <v>120</v>
      </c>
      <c r="AF171" s="41">
        <v>9</v>
      </c>
      <c r="AG171" s="41">
        <v>1</v>
      </c>
      <c r="AH171" s="41">
        <v>11</v>
      </c>
      <c r="AI171" s="41">
        <v>76</v>
      </c>
      <c r="AJ171" s="41">
        <v>0</v>
      </c>
      <c r="AK171" s="41">
        <v>6</v>
      </c>
      <c r="AL171" s="46">
        <v>0</v>
      </c>
      <c r="AM171" s="46">
        <v>334</v>
      </c>
    </row>
    <row r="172" spans="1:39" ht="48">
      <c r="A172" s="40" t="s">
        <v>1206</v>
      </c>
      <c r="B172" s="47" t="s">
        <v>1207</v>
      </c>
      <c r="C172" t="s">
        <v>8215</v>
      </c>
      <c r="D172" t="s">
        <v>13367</v>
      </c>
      <c r="E172" t="s">
        <v>5452</v>
      </c>
      <c r="F172" t="s">
        <v>13368</v>
      </c>
      <c r="G172" t="s">
        <v>5399</v>
      </c>
      <c r="H172" t="str">
        <f>INDEX(CountyList!A:A, MATCH(MID(A172, 3, 3), CountyList!B:B, 0))</f>
        <v>Cook</v>
      </c>
      <c r="I172" s="38">
        <v>1</v>
      </c>
      <c r="J172" s="38">
        <v>2</v>
      </c>
      <c r="K172" s="39">
        <v>0</v>
      </c>
      <c r="L172" s="39">
        <v>0</v>
      </c>
      <c r="M172" s="39">
        <v>0</v>
      </c>
      <c r="N172" s="39">
        <v>0</v>
      </c>
      <c r="O172" s="39">
        <v>0</v>
      </c>
      <c r="P172" s="39">
        <v>0</v>
      </c>
      <c r="Q172" s="39">
        <v>0</v>
      </c>
      <c r="R172" s="39">
        <v>0</v>
      </c>
      <c r="S172" s="39">
        <v>0</v>
      </c>
      <c r="T172" s="39">
        <v>0</v>
      </c>
      <c r="U172" s="39">
        <v>0</v>
      </c>
      <c r="V172" s="39">
        <v>9</v>
      </c>
      <c r="W172" s="39">
        <v>8</v>
      </c>
      <c r="X172" s="39">
        <v>16</v>
      </c>
      <c r="Y172" s="43">
        <v>0</v>
      </c>
      <c r="Z172" s="42">
        <v>0</v>
      </c>
      <c r="AA172" s="45">
        <v>16</v>
      </c>
      <c r="AB172" s="45">
        <v>17</v>
      </c>
      <c r="AC172" s="44">
        <v>33</v>
      </c>
      <c r="AD172" s="41">
        <v>2</v>
      </c>
      <c r="AE172" s="41">
        <v>0</v>
      </c>
      <c r="AF172" s="41">
        <v>8</v>
      </c>
      <c r="AG172" s="41">
        <v>0</v>
      </c>
      <c r="AH172" s="41">
        <v>0</v>
      </c>
      <c r="AI172" s="41">
        <v>23</v>
      </c>
      <c r="AJ172" s="41">
        <v>0</v>
      </c>
      <c r="AK172" s="41">
        <v>0</v>
      </c>
      <c r="AL172" s="46">
        <v>0</v>
      </c>
      <c r="AM172" s="46">
        <v>33</v>
      </c>
    </row>
    <row r="173" spans="1:39" ht="64">
      <c r="A173" s="40" t="s">
        <v>1212</v>
      </c>
      <c r="B173" s="47" t="s">
        <v>1213</v>
      </c>
      <c r="C173" t="s">
        <v>5400</v>
      </c>
      <c r="D173" t="s">
        <v>13369</v>
      </c>
      <c r="E173" t="s">
        <v>1307</v>
      </c>
      <c r="F173" t="s">
        <v>13370</v>
      </c>
      <c r="G173" t="s">
        <v>5402</v>
      </c>
      <c r="H173" t="str">
        <f>INDEX(CountyList!A:A, MATCH(MID(A173, 3, 3), CountyList!B:B, 0))</f>
        <v>Cook</v>
      </c>
      <c r="I173" s="38">
        <v>2</v>
      </c>
      <c r="J173" s="38">
        <v>4</v>
      </c>
      <c r="K173" s="39">
        <v>4</v>
      </c>
      <c r="L173" s="39">
        <v>10</v>
      </c>
      <c r="M173" s="39">
        <v>2</v>
      </c>
      <c r="N173" s="39">
        <v>1</v>
      </c>
      <c r="O173" s="39">
        <v>2</v>
      </c>
      <c r="P173" s="39">
        <v>4</v>
      </c>
      <c r="Q173" s="39">
        <v>1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9">
        <v>0</v>
      </c>
      <c r="X173" s="39">
        <v>0</v>
      </c>
      <c r="Y173" s="43">
        <v>0</v>
      </c>
      <c r="Z173" s="42">
        <v>0</v>
      </c>
      <c r="AA173" s="45">
        <v>16</v>
      </c>
      <c r="AB173" s="45">
        <v>8</v>
      </c>
      <c r="AC173" s="44">
        <v>24</v>
      </c>
      <c r="AD173" s="41">
        <v>0</v>
      </c>
      <c r="AE173" s="41">
        <v>0</v>
      </c>
      <c r="AF173" s="41">
        <v>0</v>
      </c>
      <c r="AG173" s="41">
        <v>0</v>
      </c>
      <c r="AH173" s="41">
        <v>0</v>
      </c>
      <c r="AI173" s="41">
        <v>22</v>
      </c>
      <c r="AJ173" s="41">
        <v>0</v>
      </c>
      <c r="AK173" s="41">
        <v>2</v>
      </c>
      <c r="AL173" s="46">
        <v>24</v>
      </c>
      <c r="AM173" s="46">
        <v>0</v>
      </c>
    </row>
    <row r="174" spans="1:39" ht="64">
      <c r="A174" s="40" t="s">
        <v>1219</v>
      </c>
      <c r="B174" s="47" t="s">
        <v>1220</v>
      </c>
      <c r="C174" t="s">
        <v>5404</v>
      </c>
      <c r="D174" t="s">
        <v>1223</v>
      </c>
      <c r="E174" t="s">
        <v>1224</v>
      </c>
      <c r="F174" t="s">
        <v>13371</v>
      </c>
      <c r="G174" t="s">
        <v>5406</v>
      </c>
      <c r="H174" t="str">
        <f>INDEX(CountyList!A:A, MATCH(MID(A174, 3, 3), CountyList!B:B, 0))</f>
        <v>Cook</v>
      </c>
      <c r="I174" s="38">
        <v>1</v>
      </c>
      <c r="J174" s="38">
        <v>5</v>
      </c>
      <c r="K174" s="39">
        <v>7</v>
      </c>
      <c r="L174" s="39">
        <v>3</v>
      </c>
      <c r="M174" s="39">
        <v>3</v>
      </c>
      <c r="N174" s="39">
        <v>7</v>
      </c>
      <c r="O174" s="39">
        <v>6</v>
      </c>
      <c r="P174" s="39">
        <v>1</v>
      </c>
      <c r="Q174" s="39">
        <v>3</v>
      </c>
      <c r="R174" s="39">
        <v>6</v>
      </c>
      <c r="S174" s="39">
        <v>6</v>
      </c>
      <c r="T174" s="39">
        <v>2</v>
      </c>
      <c r="U174" s="39">
        <v>1</v>
      </c>
      <c r="V174" s="39">
        <v>0</v>
      </c>
      <c r="W174" s="39">
        <v>0</v>
      </c>
      <c r="X174" s="39">
        <v>3</v>
      </c>
      <c r="Y174" s="43">
        <v>0</v>
      </c>
      <c r="Z174" s="42">
        <v>0</v>
      </c>
      <c r="AA174" s="45">
        <v>27</v>
      </c>
      <c r="AB174" s="45">
        <v>21</v>
      </c>
      <c r="AC174" s="44">
        <v>48</v>
      </c>
      <c r="AD174" s="41">
        <v>0</v>
      </c>
      <c r="AE174" s="41">
        <v>0</v>
      </c>
      <c r="AF174" s="41">
        <v>0</v>
      </c>
      <c r="AG174" s="41">
        <v>0</v>
      </c>
      <c r="AH174" s="41">
        <v>0</v>
      </c>
      <c r="AI174" s="41">
        <v>48</v>
      </c>
      <c r="AJ174" s="41">
        <v>0</v>
      </c>
      <c r="AK174" s="41">
        <v>0</v>
      </c>
      <c r="AL174" s="46">
        <v>44</v>
      </c>
      <c r="AM174" s="46">
        <v>4</v>
      </c>
    </row>
    <row r="175" spans="1:39" ht="64">
      <c r="A175" s="40" t="s">
        <v>11684</v>
      </c>
      <c r="B175" s="47" t="s">
        <v>1264</v>
      </c>
      <c r="C175" t="s">
        <v>13372</v>
      </c>
      <c r="D175" t="s">
        <v>13373</v>
      </c>
      <c r="E175" t="s">
        <v>1261</v>
      </c>
      <c r="F175" t="s">
        <v>13374</v>
      </c>
      <c r="G175" t="s">
        <v>11687</v>
      </c>
      <c r="H175" t="str">
        <f>INDEX(CountyList!A:A, MATCH(MID(A175, 3, 3), CountyList!B:B, 0))</f>
        <v>Cook</v>
      </c>
      <c r="I175" s="38">
        <v>1</v>
      </c>
      <c r="J175" s="38">
        <v>4</v>
      </c>
      <c r="K175" s="39">
        <v>2</v>
      </c>
      <c r="L175" s="39">
        <v>1</v>
      </c>
      <c r="M175" s="39">
        <v>1</v>
      </c>
      <c r="N175" s="39">
        <v>2</v>
      </c>
      <c r="O175" s="39">
        <v>1</v>
      </c>
      <c r="P175" s="39">
        <v>2</v>
      </c>
      <c r="Q175" s="39">
        <v>3</v>
      </c>
      <c r="R175" s="39">
        <v>1</v>
      </c>
      <c r="S175" s="39">
        <v>2</v>
      </c>
      <c r="T175" s="39">
        <v>0</v>
      </c>
      <c r="U175" s="39">
        <v>0</v>
      </c>
      <c r="V175" s="39">
        <v>0</v>
      </c>
      <c r="W175" s="39">
        <v>0</v>
      </c>
      <c r="X175" s="39">
        <v>0</v>
      </c>
      <c r="Y175" s="43">
        <v>0</v>
      </c>
      <c r="Z175" s="42">
        <v>0</v>
      </c>
      <c r="AA175" s="45">
        <v>8</v>
      </c>
      <c r="AB175" s="45">
        <v>7</v>
      </c>
      <c r="AC175" s="44">
        <v>15</v>
      </c>
      <c r="AD175" s="41">
        <v>0</v>
      </c>
      <c r="AE175" s="41">
        <v>0</v>
      </c>
      <c r="AF175" s="41">
        <v>0</v>
      </c>
      <c r="AG175" s="41">
        <v>0</v>
      </c>
      <c r="AH175" s="41">
        <v>0</v>
      </c>
      <c r="AI175" s="41">
        <v>15</v>
      </c>
      <c r="AJ175" s="41">
        <v>0</v>
      </c>
      <c r="AK175" s="41">
        <v>0</v>
      </c>
      <c r="AL175" s="46">
        <v>15</v>
      </c>
      <c r="AM175" s="46">
        <v>0</v>
      </c>
    </row>
    <row r="176" spans="1:39" ht="48">
      <c r="A176" s="40" t="s">
        <v>1226</v>
      </c>
      <c r="B176" s="47" t="s">
        <v>1227</v>
      </c>
      <c r="C176" t="s">
        <v>5407</v>
      </c>
      <c r="D176" t="s">
        <v>1260</v>
      </c>
      <c r="E176" t="s">
        <v>1261</v>
      </c>
      <c r="F176" t="s">
        <v>13375</v>
      </c>
      <c r="G176" t="s">
        <v>13376</v>
      </c>
      <c r="H176" t="str">
        <f>INDEX(CountyList!A:A, MATCH(MID(A176, 3, 3), CountyList!B:B, 0))</f>
        <v>Cook</v>
      </c>
      <c r="I176" s="38">
        <v>1</v>
      </c>
      <c r="J176" s="38">
        <v>0</v>
      </c>
      <c r="K176" s="39">
        <v>0</v>
      </c>
      <c r="L176" s="39">
        <v>0</v>
      </c>
      <c r="M176" s="39">
        <v>0</v>
      </c>
      <c r="N176" s="39">
        <v>0</v>
      </c>
      <c r="O176" s="39">
        <v>0</v>
      </c>
      <c r="P176" s="39">
        <v>0</v>
      </c>
      <c r="Q176" s="39">
        <v>1</v>
      </c>
      <c r="R176" s="39">
        <v>0</v>
      </c>
      <c r="S176" s="39">
        <v>0</v>
      </c>
      <c r="T176" s="39">
        <v>0</v>
      </c>
      <c r="U176" s="39">
        <v>0</v>
      </c>
      <c r="V176" s="39">
        <v>0</v>
      </c>
      <c r="W176" s="39">
        <v>0</v>
      </c>
      <c r="X176" s="39">
        <v>0</v>
      </c>
      <c r="Y176" s="43">
        <v>0</v>
      </c>
      <c r="Z176" s="42">
        <v>0</v>
      </c>
      <c r="AA176" s="45">
        <v>0</v>
      </c>
      <c r="AB176" s="45">
        <v>1</v>
      </c>
      <c r="AC176" s="44">
        <v>1</v>
      </c>
      <c r="AD176" s="41">
        <v>0</v>
      </c>
      <c r="AE176" s="41">
        <v>0</v>
      </c>
      <c r="AF176" s="41">
        <v>0</v>
      </c>
      <c r="AG176" s="41">
        <v>0</v>
      </c>
      <c r="AH176" s="41">
        <v>0</v>
      </c>
      <c r="AI176" s="41">
        <v>1</v>
      </c>
      <c r="AJ176" s="41">
        <v>0</v>
      </c>
      <c r="AK176" s="41">
        <v>0</v>
      </c>
      <c r="AL176" s="46">
        <v>1</v>
      </c>
      <c r="AM176" s="46">
        <v>0</v>
      </c>
    </row>
    <row r="177" spans="1:39" ht="48">
      <c r="A177" s="40" t="s">
        <v>1232</v>
      </c>
      <c r="B177" s="47" t="s">
        <v>1233</v>
      </c>
      <c r="C177" t="s">
        <v>8237</v>
      </c>
      <c r="D177" t="s">
        <v>1235</v>
      </c>
      <c r="E177" t="s">
        <v>1224</v>
      </c>
      <c r="F177" t="s">
        <v>11690</v>
      </c>
      <c r="G177" t="s">
        <v>11691</v>
      </c>
      <c r="H177" t="str">
        <f>INDEX(CountyList!A:A, MATCH(MID(A177, 3, 3), CountyList!B:B, 0))</f>
        <v>Cook</v>
      </c>
      <c r="I177" s="38">
        <v>1</v>
      </c>
      <c r="J177" s="38">
        <v>2</v>
      </c>
      <c r="K177" s="39">
        <v>5</v>
      </c>
      <c r="L177" s="39">
        <v>0</v>
      </c>
      <c r="M177" s="39">
        <v>0</v>
      </c>
      <c r="N177" s="39">
        <v>0</v>
      </c>
      <c r="O177" s="39">
        <v>2</v>
      </c>
      <c r="P177" s="39">
        <v>0</v>
      </c>
      <c r="Q177" s="39">
        <v>0</v>
      </c>
      <c r="R177" s="39">
        <v>2</v>
      </c>
      <c r="S177" s="39">
        <v>1</v>
      </c>
      <c r="T177" s="39">
        <v>1</v>
      </c>
      <c r="U177" s="39">
        <v>0</v>
      </c>
      <c r="V177" s="39">
        <v>0</v>
      </c>
      <c r="W177" s="39">
        <v>0</v>
      </c>
      <c r="X177" s="39">
        <v>0</v>
      </c>
      <c r="Y177" s="43">
        <v>0</v>
      </c>
      <c r="Z177" s="42">
        <v>0</v>
      </c>
      <c r="AA177" s="45">
        <v>7</v>
      </c>
      <c r="AB177" s="45">
        <v>4</v>
      </c>
      <c r="AC177" s="44">
        <v>11</v>
      </c>
      <c r="AD177" s="41">
        <v>0</v>
      </c>
      <c r="AE177" s="41">
        <v>0</v>
      </c>
      <c r="AF177" s="41">
        <v>0</v>
      </c>
      <c r="AG177" s="41">
        <v>0</v>
      </c>
      <c r="AH177" s="41">
        <v>0</v>
      </c>
      <c r="AI177" s="41">
        <v>11</v>
      </c>
      <c r="AJ177" s="41">
        <v>0</v>
      </c>
      <c r="AK177" s="41">
        <v>0</v>
      </c>
      <c r="AL177" s="46">
        <v>11</v>
      </c>
      <c r="AM177" s="46">
        <v>0</v>
      </c>
    </row>
    <row r="178" spans="1:39" ht="48">
      <c r="A178" s="40" t="s">
        <v>11692</v>
      </c>
      <c r="B178" s="47" t="s">
        <v>3058</v>
      </c>
      <c r="C178" t="s">
        <v>11693</v>
      </c>
      <c r="D178" t="s">
        <v>8242</v>
      </c>
      <c r="E178" t="s">
        <v>1261</v>
      </c>
      <c r="F178" t="s">
        <v>11694</v>
      </c>
      <c r="G178" t="s">
        <v>11695</v>
      </c>
      <c r="H178" t="str">
        <f>INDEX(CountyList!A:A, MATCH(MID(A178, 3, 3), CountyList!B:B, 0))</f>
        <v>Cook</v>
      </c>
      <c r="I178" s="38">
        <v>3</v>
      </c>
      <c r="J178" s="38">
        <v>8</v>
      </c>
      <c r="K178" s="39">
        <v>0</v>
      </c>
      <c r="L178" s="39">
        <v>0</v>
      </c>
      <c r="M178" s="39">
        <v>0</v>
      </c>
      <c r="N178" s="39">
        <v>0</v>
      </c>
      <c r="O178" s="39">
        <v>0</v>
      </c>
      <c r="P178" s="39">
        <v>0</v>
      </c>
      <c r="Q178" s="39">
        <v>0</v>
      </c>
      <c r="R178" s="39">
        <v>0</v>
      </c>
      <c r="S178" s="39">
        <v>0</v>
      </c>
      <c r="T178" s="39">
        <v>0</v>
      </c>
      <c r="U178" s="39">
        <v>34</v>
      </c>
      <c r="V178" s="39">
        <v>23</v>
      </c>
      <c r="W178" s="39">
        <v>37</v>
      </c>
      <c r="X178" s="39">
        <v>42</v>
      </c>
      <c r="Y178" s="43">
        <v>0</v>
      </c>
      <c r="Z178" s="42">
        <v>0</v>
      </c>
      <c r="AA178" s="45">
        <v>67</v>
      </c>
      <c r="AB178" s="45">
        <v>69</v>
      </c>
      <c r="AC178" s="44">
        <v>136</v>
      </c>
      <c r="AD178" s="41">
        <v>0</v>
      </c>
      <c r="AE178" s="41">
        <v>0</v>
      </c>
      <c r="AF178" s="41">
        <v>5</v>
      </c>
      <c r="AG178" s="41">
        <v>0</v>
      </c>
      <c r="AH178" s="41">
        <v>0</v>
      </c>
      <c r="AI178" s="41">
        <v>130</v>
      </c>
      <c r="AJ178" s="41">
        <v>0</v>
      </c>
      <c r="AK178" s="41">
        <v>1</v>
      </c>
      <c r="AL178" s="46">
        <v>0</v>
      </c>
      <c r="AM178" s="46">
        <v>136</v>
      </c>
    </row>
    <row r="179" spans="1:39" ht="64">
      <c r="A179" s="40" t="s">
        <v>13377</v>
      </c>
      <c r="B179" s="47" t="s">
        <v>13378</v>
      </c>
      <c r="C179" t="s">
        <v>13379</v>
      </c>
      <c r="D179" t="s">
        <v>13380</v>
      </c>
      <c r="E179" t="s">
        <v>1289</v>
      </c>
      <c r="F179" t="s">
        <v>13381</v>
      </c>
      <c r="G179" t="s">
        <v>13382</v>
      </c>
      <c r="H179" t="str">
        <f>INDEX(CountyList!A:A, MATCH(MID(A179, 3, 3), CountyList!B:B, 0))</f>
        <v>Cook</v>
      </c>
      <c r="I179" s="38">
        <v>1</v>
      </c>
      <c r="J179" s="38">
        <v>3</v>
      </c>
      <c r="K179" s="39">
        <v>5</v>
      </c>
      <c r="L179" s="39">
        <v>1</v>
      </c>
      <c r="M179" s="39">
        <v>1</v>
      </c>
      <c r="N179" s="39">
        <v>0</v>
      </c>
      <c r="O179" s="39">
        <v>0</v>
      </c>
      <c r="P179" s="39">
        <v>0</v>
      </c>
      <c r="Q179" s="39">
        <v>1</v>
      </c>
      <c r="R179" s="39">
        <v>0</v>
      </c>
      <c r="S179" s="39">
        <v>0</v>
      </c>
      <c r="T179" s="39">
        <v>0</v>
      </c>
      <c r="U179" s="39">
        <v>0</v>
      </c>
      <c r="V179" s="39">
        <v>0</v>
      </c>
      <c r="W179" s="39">
        <v>0</v>
      </c>
      <c r="X179" s="39">
        <v>0</v>
      </c>
      <c r="Y179" s="43">
        <v>0</v>
      </c>
      <c r="Z179" s="42">
        <v>0</v>
      </c>
      <c r="AA179" s="45">
        <v>5</v>
      </c>
      <c r="AB179" s="45">
        <v>3</v>
      </c>
      <c r="AC179" s="44">
        <v>8</v>
      </c>
      <c r="AD179" s="41">
        <v>5</v>
      </c>
      <c r="AE179" s="41">
        <v>3</v>
      </c>
      <c r="AF179" s="41">
        <v>0</v>
      </c>
      <c r="AG179" s="41">
        <v>0</v>
      </c>
      <c r="AH179" s="41">
        <v>0</v>
      </c>
      <c r="AI179" s="41">
        <v>0</v>
      </c>
      <c r="AJ179" s="41">
        <v>0</v>
      </c>
      <c r="AK179" s="41">
        <v>0</v>
      </c>
      <c r="AL179" s="46">
        <v>8</v>
      </c>
      <c r="AM179" s="46">
        <v>0</v>
      </c>
    </row>
    <row r="180" spans="1:39" ht="64">
      <c r="A180" s="40" t="s">
        <v>13383</v>
      </c>
      <c r="B180" s="47" t="s">
        <v>13384</v>
      </c>
      <c r="C180" t="s">
        <v>13385</v>
      </c>
      <c r="D180" t="s">
        <v>13386</v>
      </c>
      <c r="E180" t="s">
        <v>1475</v>
      </c>
      <c r="F180" t="s">
        <v>13387</v>
      </c>
      <c r="G180" t="s">
        <v>13388</v>
      </c>
      <c r="H180" t="str">
        <f>INDEX(CountyList!A:A, MATCH(MID(A180, 3, 3), CountyList!B:B, 0))</f>
        <v>Cook</v>
      </c>
      <c r="I180" s="38">
        <v>3</v>
      </c>
      <c r="J180" s="38">
        <v>4</v>
      </c>
      <c r="K180" s="39">
        <v>48</v>
      </c>
      <c r="L180" s="39">
        <v>1</v>
      </c>
      <c r="M180" s="39">
        <v>0</v>
      </c>
      <c r="N180" s="39">
        <v>0</v>
      </c>
      <c r="O180" s="39">
        <v>0</v>
      </c>
      <c r="P180" s="39">
        <v>0</v>
      </c>
      <c r="Q180" s="39">
        <v>0</v>
      </c>
      <c r="R180" s="39">
        <v>0</v>
      </c>
      <c r="S180" s="39">
        <v>0</v>
      </c>
      <c r="T180" s="39">
        <v>0</v>
      </c>
      <c r="U180" s="39">
        <v>0</v>
      </c>
      <c r="V180" s="39">
        <v>0</v>
      </c>
      <c r="W180" s="39">
        <v>0</v>
      </c>
      <c r="X180" s="39">
        <v>0</v>
      </c>
      <c r="Y180" s="43">
        <v>0</v>
      </c>
      <c r="Z180" s="42">
        <v>0</v>
      </c>
      <c r="AA180" s="45">
        <v>35</v>
      </c>
      <c r="AB180" s="45">
        <v>19</v>
      </c>
      <c r="AC180" s="44">
        <v>54</v>
      </c>
      <c r="AD180" s="41">
        <v>31</v>
      </c>
      <c r="AE180" s="41">
        <v>18</v>
      </c>
      <c r="AF180" s="41">
        <v>2</v>
      </c>
      <c r="AG180" s="41">
        <v>0</v>
      </c>
      <c r="AH180" s="41">
        <v>0</v>
      </c>
      <c r="AI180" s="41">
        <v>0</v>
      </c>
      <c r="AJ180" s="41">
        <v>0</v>
      </c>
      <c r="AK180" s="41">
        <v>3</v>
      </c>
      <c r="AL180" s="46">
        <v>49</v>
      </c>
      <c r="AM180" s="46">
        <v>0</v>
      </c>
    </row>
    <row r="181" spans="1:39" ht="48">
      <c r="A181" s="40" t="s">
        <v>1236</v>
      </c>
      <c r="B181" s="47" t="s">
        <v>1237</v>
      </c>
      <c r="C181" t="s">
        <v>13389</v>
      </c>
      <c r="D181" t="s">
        <v>1239</v>
      </c>
      <c r="E181" t="s">
        <v>1240</v>
      </c>
      <c r="F181" t="s">
        <v>11696</v>
      </c>
      <c r="G181" t="s">
        <v>5411</v>
      </c>
      <c r="H181" t="str">
        <f>INDEX(CountyList!A:A, MATCH(MID(A181, 3, 3), CountyList!B:B, 0))</f>
        <v>Cook</v>
      </c>
      <c r="I181" s="38">
        <v>3</v>
      </c>
      <c r="J181" s="38">
        <v>7</v>
      </c>
      <c r="K181" s="39">
        <v>0</v>
      </c>
      <c r="L181" s="39">
        <v>0</v>
      </c>
      <c r="M181" s="39">
        <v>0</v>
      </c>
      <c r="N181" s="39">
        <v>6</v>
      </c>
      <c r="O181" s="39">
        <v>13</v>
      </c>
      <c r="P181" s="39">
        <v>15</v>
      </c>
      <c r="Q181" s="39">
        <v>24</v>
      </c>
      <c r="R181" s="39">
        <v>24</v>
      </c>
      <c r="S181" s="39">
        <v>27</v>
      </c>
      <c r="T181" s="39">
        <v>20</v>
      </c>
      <c r="U181" s="39">
        <v>0</v>
      </c>
      <c r="V181" s="39">
        <v>0</v>
      </c>
      <c r="W181" s="39">
        <v>0</v>
      </c>
      <c r="X181" s="39">
        <v>0</v>
      </c>
      <c r="Y181" s="43">
        <v>0</v>
      </c>
      <c r="Z181" s="42">
        <v>0</v>
      </c>
      <c r="AA181" s="45">
        <v>56</v>
      </c>
      <c r="AB181" s="45">
        <v>73</v>
      </c>
      <c r="AC181" s="44">
        <v>129</v>
      </c>
      <c r="AD181" s="41">
        <v>3</v>
      </c>
      <c r="AE181" s="41">
        <v>4</v>
      </c>
      <c r="AF181" s="41">
        <v>16</v>
      </c>
      <c r="AG181" s="41">
        <v>0</v>
      </c>
      <c r="AH181" s="41">
        <v>0</v>
      </c>
      <c r="AI181" s="41">
        <v>95</v>
      </c>
      <c r="AJ181" s="41">
        <v>0</v>
      </c>
      <c r="AK181" s="41">
        <v>11</v>
      </c>
      <c r="AL181" s="46">
        <v>129</v>
      </c>
      <c r="AM181" s="46">
        <v>0</v>
      </c>
    </row>
    <row r="182" spans="1:39" ht="64">
      <c r="A182" s="40" t="s">
        <v>11697</v>
      </c>
      <c r="B182" s="47" t="s">
        <v>8249</v>
      </c>
      <c r="C182" t="s">
        <v>8251</v>
      </c>
      <c r="D182" t="s">
        <v>8252</v>
      </c>
      <c r="E182" t="s">
        <v>1307</v>
      </c>
      <c r="F182" t="s">
        <v>11698</v>
      </c>
      <c r="G182" t="s">
        <v>11699</v>
      </c>
      <c r="H182" t="str">
        <f>INDEX(CountyList!A:A, MATCH(MID(A182, 3, 3), CountyList!B:B, 0))</f>
        <v>Cook</v>
      </c>
      <c r="I182" s="38">
        <v>2.5</v>
      </c>
      <c r="J182" s="38">
        <v>12</v>
      </c>
      <c r="K182" s="39">
        <v>0</v>
      </c>
      <c r="L182" s="39">
        <v>0</v>
      </c>
      <c r="M182" s="39">
        <v>0</v>
      </c>
      <c r="N182" s="39">
        <v>0</v>
      </c>
      <c r="O182" s="39">
        <v>0</v>
      </c>
      <c r="P182" s="39">
        <v>0</v>
      </c>
      <c r="Q182" s="39">
        <v>0</v>
      </c>
      <c r="R182" s="39">
        <v>0</v>
      </c>
      <c r="S182" s="39">
        <v>0</v>
      </c>
      <c r="T182" s="39">
        <v>0</v>
      </c>
      <c r="U182" s="39">
        <v>131</v>
      </c>
      <c r="V182" s="39">
        <v>131</v>
      </c>
      <c r="W182" s="39">
        <v>138</v>
      </c>
      <c r="X182" s="39">
        <v>120</v>
      </c>
      <c r="Y182" s="43">
        <v>0</v>
      </c>
      <c r="Z182" s="42">
        <v>0</v>
      </c>
      <c r="AA182" s="45">
        <v>251</v>
      </c>
      <c r="AB182" s="45">
        <v>269</v>
      </c>
      <c r="AC182" s="44">
        <v>520</v>
      </c>
      <c r="AD182" s="41">
        <v>191</v>
      </c>
      <c r="AE182" s="41">
        <v>210</v>
      </c>
      <c r="AF182" s="41">
        <v>13</v>
      </c>
      <c r="AG182" s="41">
        <v>0</v>
      </c>
      <c r="AH182" s="41">
        <v>11</v>
      </c>
      <c r="AI182" s="41">
        <v>95</v>
      </c>
      <c r="AJ182" s="41">
        <v>0</v>
      </c>
      <c r="AK182" s="41">
        <v>0</v>
      </c>
      <c r="AL182" s="46">
        <v>0</v>
      </c>
      <c r="AM182" s="46">
        <v>520</v>
      </c>
    </row>
    <row r="183" spans="1:39" ht="64">
      <c r="A183" s="40" t="s">
        <v>1268</v>
      </c>
      <c r="B183" s="47" t="s">
        <v>1269</v>
      </c>
      <c r="C183" t="s">
        <v>11700</v>
      </c>
      <c r="D183" t="s">
        <v>1271</v>
      </c>
      <c r="E183" t="s">
        <v>1272</v>
      </c>
      <c r="F183" t="s">
        <v>11701</v>
      </c>
      <c r="G183" t="s">
        <v>5444</v>
      </c>
      <c r="H183" t="str">
        <f>INDEX(CountyList!A:A, MATCH(MID(A183, 3, 3), CountyList!B:B, 0))</f>
        <v>Cook</v>
      </c>
      <c r="I183" s="38">
        <v>14</v>
      </c>
      <c r="J183" s="38">
        <v>42</v>
      </c>
      <c r="K183" s="39">
        <v>0</v>
      </c>
      <c r="L183" s="39">
        <v>0</v>
      </c>
      <c r="M183" s="39">
        <v>0</v>
      </c>
      <c r="N183" s="39">
        <v>0</v>
      </c>
      <c r="O183" s="39">
        <v>0</v>
      </c>
      <c r="P183" s="39">
        <v>0</v>
      </c>
      <c r="Q183" s="39">
        <v>0</v>
      </c>
      <c r="R183" s="39">
        <v>0</v>
      </c>
      <c r="S183" s="39">
        <v>0</v>
      </c>
      <c r="T183" s="39">
        <v>0</v>
      </c>
      <c r="U183" s="39">
        <v>277</v>
      </c>
      <c r="V183" s="39">
        <v>269</v>
      </c>
      <c r="W183" s="39">
        <v>212</v>
      </c>
      <c r="X183" s="39">
        <v>281</v>
      </c>
      <c r="Y183" s="43">
        <v>0</v>
      </c>
      <c r="Z183" s="42">
        <v>0</v>
      </c>
      <c r="AA183" s="45">
        <v>555</v>
      </c>
      <c r="AB183" s="45">
        <v>484</v>
      </c>
      <c r="AC183" s="44">
        <v>1039</v>
      </c>
      <c r="AD183" s="41">
        <v>193</v>
      </c>
      <c r="AE183" s="41">
        <v>188</v>
      </c>
      <c r="AF183" s="41">
        <v>79</v>
      </c>
      <c r="AG183" s="41">
        <v>3</v>
      </c>
      <c r="AH183" s="41">
        <v>40</v>
      </c>
      <c r="AI183" s="41">
        <v>474</v>
      </c>
      <c r="AJ183" s="41">
        <v>0</v>
      </c>
      <c r="AK183" s="41">
        <v>62</v>
      </c>
      <c r="AL183" s="46">
        <v>0</v>
      </c>
      <c r="AM183" s="46">
        <v>1039</v>
      </c>
    </row>
    <row r="184" spans="1:39" ht="64">
      <c r="A184" s="40" t="s">
        <v>11705</v>
      </c>
      <c r="B184" s="47" t="s">
        <v>8264</v>
      </c>
      <c r="C184" t="s">
        <v>13390</v>
      </c>
      <c r="D184" t="s">
        <v>8267</v>
      </c>
      <c r="E184" t="s">
        <v>1277</v>
      </c>
      <c r="F184" t="s">
        <v>11706</v>
      </c>
      <c r="G184" t="s">
        <v>11707</v>
      </c>
      <c r="H184" t="str">
        <f>INDEX(CountyList!A:A, MATCH(MID(A184, 3, 3), CountyList!B:B, 0))</f>
        <v>Cook</v>
      </c>
      <c r="I184" s="38">
        <v>2</v>
      </c>
      <c r="J184" s="38">
        <v>19.100000000000001</v>
      </c>
      <c r="K184" s="39">
        <v>0</v>
      </c>
      <c r="L184" s="39">
        <v>0</v>
      </c>
      <c r="M184" s="39">
        <v>0</v>
      </c>
      <c r="N184" s="39">
        <v>0</v>
      </c>
      <c r="O184" s="39">
        <v>0</v>
      </c>
      <c r="P184" s="39">
        <v>0</v>
      </c>
      <c r="Q184" s="39">
        <v>0</v>
      </c>
      <c r="R184" s="39">
        <v>0</v>
      </c>
      <c r="S184" s="39">
        <v>0</v>
      </c>
      <c r="T184" s="39">
        <v>0</v>
      </c>
      <c r="U184" s="39">
        <v>67</v>
      </c>
      <c r="V184" s="39">
        <v>81</v>
      </c>
      <c r="W184" s="39">
        <v>79</v>
      </c>
      <c r="X184" s="39">
        <v>71</v>
      </c>
      <c r="Y184" s="43">
        <v>0</v>
      </c>
      <c r="Z184" s="42">
        <v>0</v>
      </c>
      <c r="AA184" s="45">
        <v>298</v>
      </c>
      <c r="AB184" s="45">
        <v>0</v>
      </c>
      <c r="AC184" s="44">
        <v>298</v>
      </c>
      <c r="AD184" s="41">
        <v>155</v>
      </c>
      <c r="AE184" s="41">
        <v>0</v>
      </c>
      <c r="AF184" s="41">
        <v>103</v>
      </c>
      <c r="AG184" s="41">
        <v>1</v>
      </c>
      <c r="AH184" s="41">
        <v>11</v>
      </c>
      <c r="AI184" s="41">
        <v>27</v>
      </c>
      <c r="AJ184" s="41">
        <v>0</v>
      </c>
      <c r="AK184" s="41">
        <v>1</v>
      </c>
      <c r="AL184" s="46">
        <v>0</v>
      </c>
      <c r="AM184" s="46">
        <v>298</v>
      </c>
    </row>
    <row r="185" spans="1:39" ht="64">
      <c r="A185" s="40" t="s">
        <v>1273</v>
      </c>
      <c r="B185" s="47" t="s">
        <v>1274</v>
      </c>
      <c r="C185" t="s">
        <v>8277</v>
      </c>
      <c r="D185" t="s">
        <v>1276</v>
      </c>
      <c r="E185" t="s">
        <v>1277</v>
      </c>
      <c r="F185" t="s">
        <v>11711</v>
      </c>
      <c r="G185" t="s">
        <v>5447</v>
      </c>
      <c r="H185" t="str">
        <f>INDEX(CountyList!A:A, MATCH(MID(A185, 3, 3), CountyList!B:B, 0))</f>
        <v>Cook</v>
      </c>
      <c r="I185" s="38">
        <v>1</v>
      </c>
      <c r="J185" s="38">
        <v>9</v>
      </c>
      <c r="K185" s="39">
        <v>0</v>
      </c>
      <c r="L185" s="39">
        <v>0</v>
      </c>
      <c r="M185" s="39">
        <v>0</v>
      </c>
      <c r="N185" s="39">
        <v>0</v>
      </c>
      <c r="O185" s="39">
        <v>0</v>
      </c>
      <c r="P185" s="39">
        <v>0</v>
      </c>
      <c r="Q185" s="39">
        <v>0</v>
      </c>
      <c r="R185" s="39">
        <v>0</v>
      </c>
      <c r="S185" s="39">
        <v>0</v>
      </c>
      <c r="T185" s="39">
        <v>0</v>
      </c>
      <c r="U185" s="39">
        <v>134</v>
      </c>
      <c r="V185" s="39">
        <v>132</v>
      </c>
      <c r="W185" s="39">
        <v>131</v>
      </c>
      <c r="X185" s="39">
        <v>87</v>
      </c>
      <c r="Y185" s="43">
        <v>0</v>
      </c>
      <c r="Z185" s="42">
        <v>0</v>
      </c>
      <c r="AA185" s="45">
        <v>0</v>
      </c>
      <c r="AB185" s="45">
        <v>484</v>
      </c>
      <c r="AC185" s="44">
        <v>484</v>
      </c>
      <c r="AD185" s="41">
        <v>0</v>
      </c>
      <c r="AE185" s="41">
        <v>235</v>
      </c>
      <c r="AF185" s="41">
        <v>155</v>
      </c>
      <c r="AG185" s="41">
        <v>1</v>
      </c>
      <c r="AH185" s="41">
        <v>10</v>
      </c>
      <c r="AI185" s="41">
        <v>59</v>
      </c>
      <c r="AJ185" s="41">
        <v>1</v>
      </c>
      <c r="AK185" s="41">
        <v>23</v>
      </c>
      <c r="AL185" s="46">
        <v>0</v>
      </c>
      <c r="AM185" s="46">
        <v>484</v>
      </c>
    </row>
    <row r="186" spans="1:39" ht="48">
      <c r="A186" s="40" t="s">
        <v>11716</v>
      </c>
      <c r="B186" s="47" t="s">
        <v>1544</v>
      </c>
      <c r="C186" t="s">
        <v>13391</v>
      </c>
      <c r="D186" t="s">
        <v>8285</v>
      </c>
      <c r="E186" t="s">
        <v>1307</v>
      </c>
      <c r="F186" t="s">
        <v>11717</v>
      </c>
      <c r="G186" t="s">
        <v>11718</v>
      </c>
      <c r="H186" t="str">
        <f>INDEX(CountyList!A:A, MATCH(MID(A186, 3, 3), CountyList!B:B, 0))</f>
        <v>Cook</v>
      </c>
      <c r="I186" s="38">
        <v>0</v>
      </c>
      <c r="J186" s="38">
        <v>6</v>
      </c>
      <c r="K186" s="39">
        <v>15</v>
      </c>
      <c r="L186" s="39">
        <v>10</v>
      </c>
      <c r="M186" s="39">
        <v>12</v>
      </c>
      <c r="N186" s="39">
        <v>9</v>
      </c>
      <c r="O186" s="39">
        <v>6</v>
      </c>
      <c r="P186" s="39">
        <v>6</v>
      </c>
      <c r="Q186" s="39">
        <v>4</v>
      </c>
      <c r="R186" s="39">
        <v>12</v>
      </c>
      <c r="S186" s="39">
        <v>9</v>
      </c>
      <c r="T186" s="39">
        <v>13</v>
      </c>
      <c r="U186" s="39">
        <v>0</v>
      </c>
      <c r="V186" s="39">
        <v>0</v>
      </c>
      <c r="W186" s="39">
        <v>0</v>
      </c>
      <c r="X186" s="39">
        <v>0</v>
      </c>
      <c r="Y186" s="43">
        <v>0</v>
      </c>
      <c r="Z186" s="42">
        <v>0</v>
      </c>
      <c r="AA186" s="45">
        <v>39</v>
      </c>
      <c r="AB186" s="45">
        <v>57</v>
      </c>
      <c r="AC186" s="44">
        <v>96</v>
      </c>
      <c r="AD186" s="41">
        <v>15</v>
      </c>
      <c r="AE186" s="41">
        <v>30</v>
      </c>
      <c r="AF186" s="41">
        <v>3</v>
      </c>
      <c r="AG186" s="41">
        <v>0</v>
      </c>
      <c r="AH186" s="41">
        <v>0</v>
      </c>
      <c r="AI186" s="41">
        <v>45</v>
      </c>
      <c r="AJ186" s="41">
        <v>0</v>
      </c>
      <c r="AK186" s="41">
        <v>3</v>
      </c>
      <c r="AL186" s="46">
        <v>96</v>
      </c>
      <c r="AM186" s="46">
        <v>0</v>
      </c>
    </row>
    <row r="187" spans="1:39" ht="48">
      <c r="A187" s="40" t="s">
        <v>11719</v>
      </c>
      <c r="B187" s="47" t="s">
        <v>326</v>
      </c>
      <c r="C187" t="s">
        <v>13392</v>
      </c>
      <c r="D187" t="s">
        <v>8290</v>
      </c>
      <c r="E187" t="s">
        <v>1307</v>
      </c>
      <c r="F187" t="s">
        <v>11721</v>
      </c>
      <c r="G187" t="s">
        <v>11722</v>
      </c>
      <c r="H187" t="str">
        <f>INDEX(CountyList!A:A, MATCH(MID(A187, 3, 3), CountyList!B:B, 0))</f>
        <v>Cook</v>
      </c>
      <c r="I187" s="38">
        <v>0.5</v>
      </c>
      <c r="J187" s="38">
        <v>10.5</v>
      </c>
      <c r="K187" s="39">
        <v>7</v>
      </c>
      <c r="L187" s="39">
        <v>7</v>
      </c>
      <c r="M187" s="39">
        <v>7</v>
      </c>
      <c r="N187" s="39">
        <v>8</v>
      </c>
      <c r="O187" s="39">
        <v>6</v>
      </c>
      <c r="P187" s="39">
        <v>6</v>
      </c>
      <c r="Q187" s="39">
        <v>7</v>
      </c>
      <c r="R187" s="39">
        <v>2</v>
      </c>
      <c r="S187" s="39">
        <v>1</v>
      </c>
      <c r="T187" s="39">
        <v>7</v>
      </c>
      <c r="U187" s="39">
        <v>0</v>
      </c>
      <c r="V187" s="39">
        <v>0</v>
      </c>
      <c r="W187" s="39">
        <v>0</v>
      </c>
      <c r="X187" s="39">
        <v>0</v>
      </c>
      <c r="Y187" s="43">
        <v>0</v>
      </c>
      <c r="Z187" s="42">
        <v>0</v>
      </c>
      <c r="AA187" s="45">
        <v>35</v>
      </c>
      <c r="AB187" s="45">
        <v>23</v>
      </c>
      <c r="AC187" s="44">
        <v>58</v>
      </c>
      <c r="AD187" s="41">
        <v>7</v>
      </c>
      <c r="AE187" s="41">
        <v>4</v>
      </c>
      <c r="AF187" s="41">
        <v>0</v>
      </c>
      <c r="AG187" s="41">
        <v>0</v>
      </c>
      <c r="AH187" s="41">
        <v>0</v>
      </c>
      <c r="AI187" s="41">
        <v>47</v>
      </c>
      <c r="AJ187" s="41">
        <v>0</v>
      </c>
      <c r="AK187" s="41">
        <v>0</v>
      </c>
      <c r="AL187" s="46">
        <v>58</v>
      </c>
      <c r="AM187" s="46">
        <v>0</v>
      </c>
    </row>
    <row r="188" spans="1:39" ht="48">
      <c r="A188" s="40" t="s">
        <v>11723</v>
      </c>
      <c r="B188" s="47" t="s">
        <v>439</v>
      </c>
      <c r="C188" t="s">
        <v>8299</v>
      </c>
      <c r="D188" t="s">
        <v>8300</v>
      </c>
      <c r="E188" t="s">
        <v>1210</v>
      </c>
      <c r="F188" t="s">
        <v>11724</v>
      </c>
      <c r="G188" t="s">
        <v>11725</v>
      </c>
      <c r="H188" t="str">
        <f>INDEX(CountyList!A:A, MATCH(MID(A188, 3, 3), CountyList!B:B, 0))</f>
        <v>Cook</v>
      </c>
      <c r="I188" s="38">
        <v>1.5</v>
      </c>
      <c r="J188" s="38">
        <v>2.5</v>
      </c>
      <c r="K188" s="39">
        <v>10</v>
      </c>
      <c r="L188" s="39">
        <v>4</v>
      </c>
      <c r="M188" s="39">
        <v>5</v>
      </c>
      <c r="N188" s="39">
        <v>3</v>
      </c>
      <c r="O188" s="39">
        <v>2</v>
      </c>
      <c r="P188" s="39">
        <v>2</v>
      </c>
      <c r="Q188" s="39">
        <v>2</v>
      </c>
      <c r="R188" s="39">
        <v>4</v>
      </c>
      <c r="S188" s="39">
        <v>0</v>
      </c>
      <c r="T188" s="39">
        <v>1</v>
      </c>
      <c r="U188" s="39">
        <v>0</v>
      </c>
      <c r="V188" s="39">
        <v>0</v>
      </c>
      <c r="W188" s="39">
        <v>0</v>
      </c>
      <c r="X188" s="39">
        <v>0</v>
      </c>
      <c r="Y188" s="43">
        <v>0</v>
      </c>
      <c r="Z188" s="42">
        <v>0</v>
      </c>
      <c r="AA188" s="45">
        <v>18</v>
      </c>
      <c r="AB188" s="45">
        <v>15</v>
      </c>
      <c r="AC188" s="44">
        <v>33</v>
      </c>
      <c r="AD188" s="41">
        <v>4</v>
      </c>
      <c r="AE188" s="41">
        <v>0</v>
      </c>
      <c r="AF188" s="41">
        <v>0</v>
      </c>
      <c r="AG188" s="41">
        <v>0</v>
      </c>
      <c r="AH188" s="41">
        <v>0</v>
      </c>
      <c r="AI188" s="41">
        <v>27</v>
      </c>
      <c r="AJ188" s="41">
        <v>0</v>
      </c>
      <c r="AK188" s="41">
        <v>2</v>
      </c>
      <c r="AL188" s="46">
        <v>33</v>
      </c>
      <c r="AM188" s="46">
        <v>0</v>
      </c>
    </row>
    <row r="189" spans="1:39" ht="48">
      <c r="A189" s="40" t="s">
        <v>11726</v>
      </c>
      <c r="B189" s="47" t="s">
        <v>705</v>
      </c>
      <c r="C189" t="s">
        <v>8304</v>
      </c>
      <c r="D189" t="s">
        <v>8305</v>
      </c>
      <c r="E189" t="s">
        <v>1296</v>
      </c>
      <c r="F189" t="s">
        <v>11727</v>
      </c>
      <c r="G189" t="s">
        <v>11728</v>
      </c>
      <c r="H189" t="str">
        <f>INDEX(CountyList!A:A, MATCH(MID(A189, 3, 3), CountyList!B:B, 0))</f>
        <v>Cook</v>
      </c>
      <c r="I189" s="38">
        <v>1</v>
      </c>
      <c r="J189" s="38">
        <v>8.5</v>
      </c>
      <c r="K189" s="39">
        <v>17</v>
      </c>
      <c r="L189" s="39">
        <v>5</v>
      </c>
      <c r="M189" s="39">
        <v>11</v>
      </c>
      <c r="N189" s="39">
        <v>8</v>
      </c>
      <c r="O189" s="39">
        <v>6</v>
      </c>
      <c r="P189" s="39">
        <v>8</v>
      </c>
      <c r="Q189" s="39">
        <v>10</v>
      </c>
      <c r="R189" s="39">
        <v>11</v>
      </c>
      <c r="S189" s="39">
        <v>8</v>
      </c>
      <c r="T189" s="39">
        <v>12</v>
      </c>
      <c r="U189" s="39">
        <v>0</v>
      </c>
      <c r="V189" s="39">
        <v>0</v>
      </c>
      <c r="W189" s="39">
        <v>0</v>
      </c>
      <c r="X189" s="39">
        <v>0</v>
      </c>
      <c r="Y189" s="43">
        <v>0</v>
      </c>
      <c r="Z189" s="42">
        <v>0</v>
      </c>
      <c r="AA189" s="45">
        <v>41</v>
      </c>
      <c r="AB189" s="45">
        <v>55</v>
      </c>
      <c r="AC189" s="44">
        <v>96</v>
      </c>
      <c r="AD189" s="41">
        <v>5</v>
      </c>
      <c r="AE189" s="41">
        <v>12</v>
      </c>
      <c r="AF189" s="41">
        <v>7</v>
      </c>
      <c r="AG189" s="41">
        <v>0</v>
      </c>
      <c r="AH189" s="41">
        <v>0</v>
      </c>
      <c r="AI189" s="41">
        <v>61</v>
      </c>
      <c r="AJ189" s="41">
        <v>0</v>
      </c>
      <c r="AK189" s="41">
        <v>11</v>
      </c>
      <c r="AL189" s="46">
        <v>96</v>
      </c>
      <c r="AM189" s="46">
        <v>0</v>
      </c>
    </row>
    <row r="190" spans="1:39" ht="48">
      <c r="A190" s="40" t="s">
        <v>1285</v>
      </c>
      <c r="B190" s="47" t="s">
        <v>1286</v>
      </c>
      <c r="C190" t="s">
        <v>13393</v>
      </c>
      <c r="D190" t="s">
        <v>1288</v>
      </c>
      <c r="E190" t="s">
        <v>1289</v>
      </c>
      <c r="F190" t="s">
        <v>11730</v>
      </c>
      <c r="G190" t="s">
        <v>5457</v>
      </c>
      <c r="H190" t="str">
        <f>INDEX(CountyList!A:A, MATCH(MID(A190, 3, 3), CountyList!B:B, 0))</f>
        <v>Cook</v>
      </c>
      <c r="I190" s="38">
        <v>2</v>
      </c>
      <c r="J190" s="38">
        <v>16</v>
      </c>
      <c r="K190" s="39">
        <v>42</v>
      </c>
      <c r="L190" s="39">
        <v>25</v>
      </c>
      <c r="M190" s="39">
        <v>31</v>
      </c>
      <c r="N190" s="39">
        <v>27</v>
      </c>
      <c r="O190" s="39">
        <v>39</v>
      </c>
      <c r="P190" s="39">
        <v>23</v>
      </c>
      <c r="Q190" s="39">
        <v>24</v>
      </c>
      <c r="R190" s="39">
        <v>23</v>
      </c>
      <c r="S190" s="39">
        <v>25</v>
      </c>
      <c r="T190" s="39">
        <v>28</v>
      </c>
      <c r="U190" s="39">
        <v>0</v>
      </c>
      <c r="V190" s="39">
        <v>0</v>
      </c>
      <c r="W190" s="39">
        <v>0</v>
      </c>
      <c r="X190" s="39">
        <v>0</v>
      </c>
      <c r="Y190" s="43">
        <v>16</v>
      </c>
      <c r="Z190" s="42">
        <v>0</v>
      </c>
      <c r="AA190" s="45">
        <v>161</v>
      </c>
      <c r="AB190" s="45">
        <v>142</v>
      </c>
      <c r="AC190" s="44">
        <v>303</v>
      </c>
      <c r="AD190" s="41">
        <v>106</v>
      </c>
      <c r="AE190" s="41">
        <v>86</v>
      </c>
      <c r="AF190" s="41">
        <v>6</v>
      </c>
      <c r="AG190" s="41">
        <v>0</v>
      </c>
      <c r="AH190" s="41">
        <v>1</v>
      </c>
      <c r="AI190" s="41">
        <v>88</v>
      </c>
      <c r="AJ190" s="41">
        <v>0</v>
      </c>
      <c r="AK190" s="41">
        <v>16</v>
      </c>
      <c r="AL190" s="46">
        <v>287</v>
      </c>
      <c r="AM190" s="46">
        <v>0</v>
      </c>
    </row>
    <row r="191" spans="1:39" ht="48">
      <c r="A191" s="40" t="s">
        <v>11731</v>
      </c>
      <c r="B191" s="47" t="s">
        <v>8311</v>
      </c>
      <c r="C191" t="s">
        <v>13394</v>
      </c>
      <c r="D191" t="s">
        <v>8314</v>
      </c>
      <c r="E191" t="s">
        <v>1122</v>
      </c>
      <c r="F191" t="s">
        <v>11732</v>
      </c>
      <c r="G191" t="s">
        <v>11733</v>
      </c>
      <c r="H191" t="str">
        <f>INDEX(CountyList!A:A, MATCH(MID(A191, 3, 3), CountyList!B:B, 0))</f>
        <v>Cook</v>
      </c>
      <c r="I191" s="38">
        <v>0.5</v>
      </c>
      <c r="J191" s="38">
        <v>4</v>
      </c>
      <c r="K191" s="39">
        <v>11</v>
      </c>
      <c r="L191" s="39">
        <v>5</v>
      </c>
      <c r="M191" s="39">
        <v>6</v>
      </c>
      <c r="N191" s="39">
        <v>4</v>
      </c>
      <c r="O191" s="39">
        <v>6</v>
      </c>
      <c r="P191" s="39">
        <v>4</v>
      </c>
      <c r="Q191" s="39">
        <v>5</v>
      </c>
      <c r="R191" s="39">
        <v>9</v>
      </c>
      <c r="S191" s="39">
        <v>2</v>
      </c>
      <c r="T191" s="39">
        <v>6</v>
      </c>
      <c r="U191" s="39">
        <v>0</v>
      </c>
      <c r="V191" s="39">
        <v>0</v>
      </c>
      <c r="W191" s="39">
        <v>0</v>
      </c>
      <c r="X191" s="39">
        <v>0</v>
      </c>
      <c r="Y191" s="43">
        <v>0</v>
      </c>
      <c r="Z191" s="42">
        <v>0</v>
      </c>
      <c r="AA191" s="45">
        <v>29</v>
      </c>
      <c r="AB191" s="45">
        <v>29</v>
      </c>
      <c r="AC191" s="44">
        <v>58</v>
      </c>
      <c r="AD191" s="41">
        <v>10</v>
      </c>
      <c r="AE191" s="41">
        <v>10</v>
      </c>
      <c r="AF191" s="41">
        <v>32</v>
      </c>
      <c r="AG191" s="41">
        <v>0</v>
      </c>
      <c r="AH191" s="41">
        <v>0</v>
      </c>
      <c r="AI191" s="41">
        <v>0</v>
      </c>
      <c r="AJ191" s="41">
        <v>0</v>
      </c>
      <c r="AK191" s="41">
        <v>6</v>
      </c>
      <c r="AL191" s="46">
        <v>58</v>
      </c>
      <c r="AM191" s="46">
        <v>0</v>
      </c>
    </row>
    <row r="192" spans="1:39" ht="64">
      <c r="A192" s="40" t="s">
        <v>1291</v>
      </c>
      <c r="B192" s="47" t="s">
        <v>1292</v>
      </c>
      <c r="C192" t="s">
        <v>5463</v>
      </c>
      <c r="D192" t="s">
        <v>1295</v>
      </c>
      <c r="E192" t="s">
        <v>1296</v>
      </c>
      <c r="F192" t="s">
        <v>11742</v>
      </c>
      <c r="G192" t="s">
        <v>5465</v>
      </c>
      <c r="H192" t="str">
        <f>INDEX(CountyList!A:A, MATCH(MID(A192, 3, 3), CountyList!B:B, 0))</f>
        <v>Cook</v>
      </c>
      <c r="I192" s="38">
        <v>0</v>
      </c>
      <c r="J192" s="38">
        <v>11.1</v>
      </c>
      <c r="K192" s="39">
        <v>23</v>
      </c>
      <c r="L192" s="39">
        <v>13</v>
      </c>
      <c r="M192" s="39">
        <v>18</v>
      </c>
      <c r="N192" s="39">
        <v>24</v>
      </c>
      <c r="O192" s="39">
        <v>26</v>
      </c>
      <c r="P192" s="39">
        <v>26</v>
      </c>
      <c r="Q192" s="39">
        <v>23</v>
      </c>
      <c r="R192" s="39">
        <v>26</v>
      </c>
      <c r="S192" s="39">
        <v>20</v>
      </c>
      <c r="T192" s="39">
        <v>24</v>
      </c>
      <c r="U192" s="39">
        <v>0</v>
      </c>
      <c r="V192" s="39">
        <v>0</v>
      </c>
      <c r="W192" s="39">
        <v>0</v>
      </c>
      <c r="X192" s="39">
        <v>0</v>
      </c>
      <c r="Y192" s="43">
        <v>0</v>
      </c>
      <c r="Z192" s="42">
        <v>0</v>
      </c>
      <c r="AA192" s="45">
        <v>123</v>
      </c>
      <c r="AB192" s="45">
        <v>100</v>
      </c>
      <c r="AC192" s="44">
        <v>223</v>
      </c>
      <c r="AD192" s="41">
        <v>76</v>
      </c>
      <c r="AE192" s="41">
        <v>71</v>
      </c>
      <c r="AF192" s="41">
        <v>26</v>
      </c>
      <c r="AG192" s="41">
        <v>4</v>
      </c>
      <c r="AH192" s="41">
        <v>2</v>
      </c>
      <c r="AI192" s="41">
        <v>33</v>
      </c>
      <c r="AJ192" s="41">
        <v>0</v>
      </c>
      <c r="AK192" s="41">
        <v>11</v>
      </c>
      <c r="AL192" s="46">
        <v>223</v>
      </c>
      <c r="AM192" s="46">
        <v>0</v>
      </c>
    </row>
    <row r="193" spans="1:39" ht="48">
      <c r="A193" s="40" t="s">
        <v>1298</v>
      </c>
      <c r="B193" s="47" t="s">
        <v>1299</v>
      </c>
      <c r="C193" t="s">
        <v>5466</v>
      </c>
      <c r="D193" t="s">
        <v>1301</v>
      </c>
      <c r="E193" t="s">
        <v>1261</v>
      </c>
      <c r="F193" t="s">
        <v>11744</v>
      </c>
      <c r="G193" t="s">
        <v>5468</v>
      </c>
      <c r="H193" t="str">
        <f>INDEX(CountyList!A:A, MATCH(MID(A193, 3, 3), CountyList!B:B, 0))</f>
        <v>Cook</v>
      </c>
      <c r="I193" s="38">
        <v>1</v>
      </c>
      <c r="J193" s="38">
        <v>14.5</v>
      </c>
      <c r="K193" s="39">
        <v>37</v>
      </c>
      <c r="L193" s="39">
        <v>24</v>
      </c>
      <c r="M193" s="39">
        <v>24</v>
      </c>
      <c r="N193" s="39">
        <v>23</v>
      </c>
      <c r="O193" s="39">
        <v>21</v>
      </c>
      <c r="P193" s="39">
        <v>24</v>
      </c>
      <c r="Q193" s="39">
        <v>24</v>
      </c>
      <c r="R193" s="39">
        <v>18</v>
      </c>
      <c r="S193" s="39">
        <v>19</v>
      </c>
      <c r="T193" s="39">
        <v>20</v>
      </c>
      <c r="U193" s="39">
        <v>0</v>
      </c>
      <c r="V193" s="39">
        <v>0</v>
      </c>
      <c r="W193" s="39">
        <v>0</v>
      </c>
      <c r="X193" s="39">
        <v>0</v>
      </c>
      <c r="Y193" s="43">
        <v>4</v>
      </c>
      <c r="Z193" s="42">
        <v>0</v>
      </c>
      <c r="AA193" s="45">
        <v>121</v>
      </c>
      <c r="AB193" s="45">
        <v>117</v>
      </c>
      <c r="AC193" s="44">
        <v>238</v>
      </c>
      <c r="AD193" s="41">
        <v>27</v>
      </c>
      <c r="AE193" s="41">
        <v>17</v>
      </c>
      <c r="AF193" s="41">
        <v>2</v>
      </c>
      <c r="AG193" s="41">
        <v>0</v>
      </c>
      <c r="AH193" s="41">
        <v>2</v>
      </c>
      <c r="AI193" s="41">
        <v>169</v>
      </c>
      <c r="AJ193" s="41">
        <v>0</v>
      </c>
      <c r="AK193" s="41">
        <v>21</v>
      </c>
      <c r="AL193" s="46">
        <v>234</v>
      </c>
      <c r="AM193" s="46">
        <v>0</v>
      </c>
    </row>
    <row r="194" spans="1:39" ht="48">
      <c r="A194" s="40" t="s">
        <v>1302</v>
      </c>
      <c r="B194" s="47" t="s">
        <v>1303</v>
      </c>
      <c r="C194" t="s">
        <v>8322</v>
      </c>
      <c r="D194" t="s">
        <v>1306</v>
      </c>
      <c r="E194" t="s">
        <v>1307</v>
      </c>
      <c r="F194" t="s">
        <v>11745</v>
      </c>
      <c r="G194" t="s">
        <v>5471</v>
      </c>
      <c r="H194" t="str">
        <f>INDEX(CountyList!A:A, MATCH(MID(A194, 3, 3), CountyList!B:B, 0))</f>
        <v>Cook</v>
      </c>
      <c r="I194" s="38">
        <v>1.6</v>
      </c>
      <c r="J194" s="38">
        <v>17.5</v>
      </c>
      <c r="K194" s="39">
        <v>30</v>
      </c>
      <c r="L194" s="39">
        <v>13</v>
      </c>
      <c r="M194" s="39">
        <v>15</v>
      </c>
      <c r="N194" s="39">
        <v>12</v>
      </c>
      <c r="O194" s="39">
        <v>16</v>
      </c>
      <c r="P194" s="39">
        <v>16</v>
      </c>
      <c r="Q194" s="39">
        <v>28</v>
      </c>
      <c r="R194" s="39">
        <v>27</v>
      </c>
      <c r="S194" s="39">
        <v>26</v>
      </c>
      <c r="T194" s="39">
        <v>23</v>
      </c>
      <c r="U194" s="39">
        <v>0</v>
      </c>
      <c r="V194" s="39">
        <v>0</v>
      </c>
      <c r="W194" s="39">
        <v>0</v>
      </c>
      <c r="X194" s="39">
        <v>0</v>
      </c>
      <c r="Y194" s="43">
        <v>17</v>
      </c>
      <c r="Z194" s="42">
        <v>0</v>
      </c>
      <c r="AA194" s="45">
        <v>106</v>
      </c>
      <c r="AB194" s="45">
        <v>117</v>
      </c>
      <c r="AC194" s="44">
        <v>223</v>
      </c>
      <c r="AD194" s="41">
        <v>73</v>
      </c>
      <c r="AE194" s="41">
        <v>88</v>
      </c>
      <c r="AF194" s="41">
        <v>4</v>
      </c>
      <c r="AG194" s="41">
        <v>0</v>
      </c>
      <c r="AH194" s="41">
        <v>2</v>
      </c>
      <c r="AI194" s="41">
        <v>56</v>
      </c>
      <c r="AJ194" s="41">
        <v>0</v>
      </c>
      <c r="AK194" s="41">
        <v>0</v>
      </c>
      <c r="AL194" s="46">
        <v>206</v>
      </c>
      <c r="AM194" s="46">
        <v>0</v>
      </c>
    </row>
    <row r="195" spans="1:39" ht="64">
      <c r="A195" s="40" t="s">
        <v>11746</v>
      </c>
      <c r="B195" s="47" t="s">
        <v>8324</v>
      </c>
      <c r="C195" t="s">
        <v>8326</v>
      </c>
      <c r="D195" t="s">
        <v>8327</v>
      </c>
      <c r="E195" t="s">
        <v>1224</v>
      </c>
      <c r="F195" t="s">
        <v>11748</v>
      </c>
      <c r="G195" t="s">
        <v>11749</v>
      </c>
      <c r="H195" t="str">
        <f>INDEX(CountyList!A:A, MATCH(MID(A195, 3, 3), CountyList!B:B, 0))</f>
        <v>Cook</v>
      </c>
      <c r="I195" s="38">
        <v>3</v>
      </c>
      <c r="J195" s="38">
        <v>5</v>
      </c>
      <c r="K195" s="39">
        <v>10</v>
      </c>
      <c r="L195" s="39">
        <v>2</v>
      </c>
      <c r="M195" s="39">
        <v>2</v>
      </c>
      <c r="N195" s="39">
        <v>4</v>
      </c>
      <c r="O195" s="39">
        <v>7</v>
      </c>
      <c r="P195" s="39">
        <v>4</v>
      </c>
      <c r="Q195" s="39">
        <v>8</v>
      </c>
      <c r="R195" s="39">
        <v>1</v>
      </c>
      <c r="S195" s="39">
        <v>0</v>
      </c>
      <c r="T195" s="39">
        <v>7</v>
      </c>
      <c r="U195" s="39">
        <v>0</v>
      </c>
      <c r="V195" s="39">
        <v>0</v>
      </c>
      <c r="W195" s="39">
        <v>0</v>
      </c>
      <c r="X195" s="39">
        <v>0</v>
      </c>
      <c r="Y195" s="43">
        <v>0</v>
      </c>
      <c r="Z195" s="42">
        <v>0</v>
      </c>
      <c r="AA195" s="45">
        <v>20</v>
      </c>
      <c r="AB195" s="45">
        <v>25</v>
      </c>
      <c r="AC195" s="44">
        <v>45</v>
      </c>
      <c r="AD195" s="41">
        <v>0</v>
      </c>
      <c r="AE195" s="41">
        <v>0</v>
      </c>
      <c r="AF195" s="41">
        <v>0</v>
      </c>
      <c r="AG195" s="41">
        <v>0</v>
      </c>
      <c r="AH195" s="41">
        <v>0</v>
      </c>
      <c r="AI195" s="41">
        <v>45</v>
      </c>
      <c r="AJ195" s="41">
        <v>0</v>
      </c>
      <c r="AK195" s="41">
        <v>0</v>
      </c>
      <c r="AL195" s="46">
        <v>45</v>
      </c>
      <c r="AM195" s="46">
        <v>0</v>
      </c>
    </row>
    <row r="196" spans="1:39" ht="48">
      <c r="A196" s="40" t="s">
        <v>1309</v>
      </c>
      <c r="B196" s="47" t="s">
        <v>1310</v>
      </c>
      <c r="C196" t="s">
        <v>5472</v>
      </c>
      <c r="D196" t="s">
        <v>1312</v>
      </c>
      <c r="E196" t="s">
        <v>1261</v>
      </c>
      <c r="F196" t="s">
        <v>13395</v>
      </c>
      <c r="G196" t="s">
        <v>5474</v>
      </c>
      <c r="H196" t="str">
        <f>INDEX(CountyList!A:A, MATCH(MID(A196, 3, 3), CountyList!B:B, 0))</f>
        <v>Cook</v>
      </c>
      <c r="I196" s="38">
        <v>2</v>
      </c>
      <c r="J196" s="38">
        <v>20.5</v>
      </c>
      <c r="K196" s="39">
        <v>0</v>
      </c>
      <c r="L196" s="39">
        <v>29</v>
      </c>
      <c r="M196" s="39">
        <v>25</v>
      </c>
      <c r="N196" s="39">
        <v>42</v>
      </c>
      <c r="O196" s="39">
        <v>51</v>
      </c>
      <c r="P196" s="39">
        <v>32</v>
      </c>
      <c r="Q196" s="39">
        <v>37</v>
      </c>
      <c r="R196" s="39">
        <v>38</v>
      </c>
      <c r="S196" s="39">
        <v>37</v>
      </c>
      <c r="T196" s="39">
        <v>34</v>
      </c>
      <c r="U196" s="39">
        <v>0</v>
      </c>
      <c r="V196" s="39">
        <v>0</v>
      </c>
      <c r="W196" s="39">
        <v>0</v>
      </c>
      <c r="X196" s="39">
        <v>0</v>
      </c>
      <c r="Y196" s="43">
        <v>0</v>
      </c>
      <c r="Z196" s="42">
        <v>0</v>
      </c>
      <c r="AA196" s="45">
        <v>177</v>
      </c>
      <c r="AB196" s="45">
        <v>148</v>
      </c>
      <c r="AC196" s="44">
        <v>325</v>
      </c>
      <c r="AD196" s="41">
        <v>3</v>
      </c>
      <c r="AE196" s="41">
        <v>3</v>
      </c>
      <c r="AF196" s="41">
        <v>5</v>
      </c>
      <c r="AG196" s="41">
        <v>0</v>
      </c>
      <c r="AH196" s="41">
        <v>0</v>
      </c>
      <c r="AI196" s="41">
        <v>314</v>
      </c>
      <c r="AJ196" s="41">
        <v>0</v>
      </c>
      <c r="AK196" s="41">
        <v>0</v>
      </c>
      <c r="AL196" s="46">
        <v>325</v>
      </c>
      <c r="AM196" s="46">
        <v>0</v>
      </c>
    </row>
    <row r="197" spans="1:39" ht="48">
      <c r="A197" s="40" t="s">
        <v>11750</v>
      </c>
      <c r="B197" s="47" t="s">
        <v>8332</v>
      </c>
      <c r="C197" t="s">
        <v>8334</v>
      </c>
      <c r="D197" t="s">
        <v>13396</v>
      </c>
      <c r="E197" t="s">
        <v>1261</v>
      </c>
      <c r="F197" t="s">
        <v>13397</v>
      </c>
      <c r="G197" t="s">
        <v>13398</v>
      </c>
      <c r="H197" t="str">
        <f>INDEX(CountyList!A:A, MATCH(MID(A197, 3, 3), CountyList!B:B, 0))</f>
        <v>Cook</v>
      </c>
      <c r="I197" s="38">
        <v>3</v>
      </c>
      <c r="J197" s="38">
        <v>6</v>
      </c>
      <c r="K197" s="39">
        <v>24</v>
      </c>
      <c r="L197" s="39">
        <v>5</v>
      </c>
      <c r="M197" s="39">
        <v>12</v>
      </c>
      <c r="N197" s="39">
        <v>9</v>
      </c>
      <c r="O197" s="39">
        <v>8</v>
      </c>
      <c r="P197" s="39">
        <v>10</v>
      </c>
      <c r="Q197" s="39">
        <v>9</v>
      </c>
      <c r="R197" s="39">
        <v>2</v>
      </c>
      <c r="S197" s="39">
        <v>4</v>
      </c>
      <c r="T197" s="39">
        <v>4</v>
      </c>
      <c r="U197" s="39">
        <v>0</v>
      </c>
      <c r="V197" s="39">
        <v>0</v>
      </c>
      <c r="W197" s="39">
        <v>0</v>
      </c>
      <c r="X197" s="39">
        <v>0</v>
      </c>
      <c r="Y197" s="43">
        <v>0</v>
      </c>
      <c r="Z197" s="42">
        <v>0</v>
      </c>
      <c r="AA197" s="45">
        <v>40</v>
      </c>
      <c r="AB197" s="45">
        <v>47</v>
      </c>
      <c r="AC197" s="44">
        <v>87</v>
      </c>
      <c r="AD197" s="41">
        <v>0</v>
      </c>
      <c r="AE197" s="41">
        <v>0</v>
      </c>
      <c r="AF197" s="41">
        <v>1</v>
      </c>
      <c r="AG197" s="41">
        <v>0</v>
      </c>
      <c r="AH197" s="41">
        <v>2</v>
      </c>
      <c r="AI197" s="41">
        <v>84</v>
      </c>
      <c r="AJ197" s="41">
        <v>0</v>
      </c>
      <c r="AK197" s="41">
        <v>0</v>
      </c>
      <c r="AL197" s="46">
        <v>87</v>
      </c>
      <c r="AM197" s="46">
        <v>0</v>
      </c>
    </row>
    <row r="198" spans="1:39" ht="48">
      <c r="A198" s="40" t="s">
        <v>11753</v>
      </c>
      <c r="B198" s="47" t="s">
        <v>8338</v>
      </c>
      <c r="C198" t="s">
        <v>8340</v>
      </c>
      <c r="D198" t="s">
        <v>8341</v>
      </c>
      <c r="E198" t="s">
        <v>8342</v>
      </c>
      <c r="F198" t="s">
        <v>11754</v>
      </c>
      <c r="G198" t="s">
        <v>11755</v>
      </c>
      <c r="H198" t="str">
        <f>INDEX(CountyList!A:A, MATCH(MID(A198, 3, 3), CountyList!B:B, 0))</f>
        <v>Cook</v>
      </c>
      <c r="I198" s="38">
        <v>2</v>
      </c>
      <c r="J198" s="38">
        <v>10</v>
      </c>
      <c r="K198" s="39">
        <v>7</v>
      </c>
      <c r="L198" s="39">
        <v>10</v>
      </c>
      <c r="M198" s="39">
        <v>15</v>
      </c>
      <c r="N198" s="39">
        <v>13</v>
      </c>
      <c r="O198" s="39">
        <v>14</v>
      </c>
      <c r="P198" s="39">
        <v>23</v>
      </c>
      <c r="Q198" s="39">
        <v>16</v>
      </c>
      <c r="R198" s="39">
        <v>17</v>
      </c>
      <c r="S198" s="39">
        <v>15</v>
      </c>
      <c r="T198" s="39">
        <v>23</v>
      </c>
      <c r="U198" s="39">
        <v>0</v>
      </c>
      <c r="V198" s="39">
        <v>0</v>
      </c>
      <c r="W198" s="39">
        <v>0</v>
      </c>
      <c r="X198" s="39">
        <v>0</v>
      </c>
      <c r="Y198" s="43">
        <v>0</v>
      </c>
      <c r="Z198" s="42">
        <v>0</v>
      </c>
      <c r="AA198" s="45">
        <v>72</v>
      </c>
      <c r="AB198" s="45">
        <v>81</v>
      </c>
      <c r="AC198" s="44">
        <v>153</v>
      </c>
      <c r="AD198" s="41">
        <v>56</v>
      </c>
      <c r="AE198" s="41">
        <v>63</v>
      </c>
      <c r="AF198" s="41">
        <v>17</v>
      </c>
      <c r="AG198" s="41">
        <v>0</v>
      </c>
      <c r="AH198" s="41">
        <v>4</v>
      </c>
      <c r="AI198" s="41">
        <v>0</v>
      </c>
      <c r="AJ198" s="41">
        <v>0</v>
      </c>
      <c r="AK198" s="41">
        <v>13</v>
      </c>
      <c r="AL198" s="46">
        <v>153</v>
      </c>
      <c r="AM198" s="46">
        <v>0</v>
      </c>
    </row>
    <row r="199" spans="1:39" ht="48">
      <c r="A199" s="40" t="s">
        <v>1313</v>
      </c>
      <c r="B199" s="47" t="s">
        <v>13399</v>
      </c>
      <c r="C199" t="s">
        <v>13400</v>
      </c>
      <c r="D199" t="s">
        <v>1317</v>
      </c>
      <c r="E199" t="s">
        <v>1307</v>
      </c>
      <c r="F199" t="s">
        <v>13401</v>
      </c>
      <c r="G199" t="s">
        <v>5478</v>
      </c>
      <c r="H199" t="str">
        <f>INDEX(CountyList!A:A, MATCH(MID(A199, 3, 3), CountyList!B:B, 0))</f>
        <v>Cook</v>
      </c>
      <c r="I199" s="38">
        <v>2</v>
      </c>
      <c r="J199" s="38">
        <v>59</v>
      </c>
      <c r="K199" s="39">
        <v>0</v>
      </c>
      <c r="L199" s="39">
        <v>0</v>
      </c>
      <c r="M199" s="39">
        <v>0</v>
      </c>
      <c r="N199" s="39">
        <v>0</v>
      </c>
      <c r="O199" s="39">
        <v>0</v>
      </c>
      <c r="P199" s="39">
        <v>0</v>
      </c>
      <c r="Q199" s="39">
        <v>0</v>
      </c>
      <c r="R199" s="39">
        <v>0</v>
      </c>
      <c r="S199" s="39">
        <v>0</v>
      </c>
      <c r="T199" s="39">
        <v>0</v>
      </c>
      <c r="U199" s="39">
        <v>790</v>
      </c>
      <c r="V199" s="39">
        <v>795</v>
      </c>
      <c r="W199" s="39">
        <v>800</v>
      </c>
      <c r="X199" s="39">
        <v>958</v>
      </c>
      <c r="Y199" s="43">
        <v>0</v>
      </c>
      <c r="Z199" s="42">
        <v>0</v>
      </c>
      <c r="AA199" s="45">
        <v>1834</v>
      </c>
      <c r="AB199" s="45">
        <v>1509</v>
      </c>
      <c r="AC199" s="44">
        <v>3343</v>
      </c>
      <c r="AD199" s="41">
        <v>1229</v>
      </c>
      <c r="AE199" s="41">
        <v>1030</v>
      </c>
      <c r="AF199" s="41">
        <v>175</v>
      </c>
      <c r="AG199" s="41">
        <v>150</v>
      </c>
      <c r="AH199" s="41">
        <v>125</v>
      </c>
      <c r="AI199" s="41">
        <v>314</v>
      </c>
      <c r="AJ199" s="41">
        <v>120</v>
      </c>
      <c r="AK199" s="41">
        <v>200</v>
      </c>
      <c r="AL199" s="46">
        <v>0</v>
      </c>
      <c r="AM199" s="46">
        <v>3343</v>
      </c>
    </row>
    <row r="200" spans="1:39" ht="64">
      <c r="A200" s="40" t="s">
        <v>13402</v>
      </c>
      <c r="B200" s="47" t="s">
        <v>13403</v>
      </c>
      <c r="C200" t="s">
        <v>13404</v>
      </c>
      <c r="D200" t="s">
        <v>13405</v>
      </c>
      <c r="E200" t="s">
        <v>1254</v>
      </c>
      <c r="F200" t="s">
        <v>13406</v>
      </c>
      <c r="G200" t="s">
        <v>13407</v>
      </c>
      <c r="H200" t="str">
        <f>INDEX(CountyList!A:A, MATCH(MID(A200, 3, 3), CountyList!B:B, 0))</f>
        <v>Cook</v>
      </c>
      <c r="I200" s="38">
        <v>3</v>
      </c>
      <c r="J200" s="38">
        <v>5</v>
      </c>
      <c r="K200" s="39">
        <v>0</v>
      </c>
      <c r="L200" s="39">
        <v>0</v>
      </c>
      <c r="M200" s="39">
        <v>0</v>
      </c>
      <c r="N200" s="39">
        <v>0</v>
      </c>
      <c r="O200" s="39">
        <v>0</v>
      </c>
      <c r="P200" s="39">
        <v>1</v>
      </c>
      <c r="Q200" s="39">
        <v>1</v>
      </c>
      <c r="R200" s="39">
        <v>1</v>
      </c>
      <c r="S200" s="39">
        <v>0</v>
      </c>
      <c r="T200" s="39">
        <v>5</v>
      </c>
      <c r="U200" s="39">
        <v>0</v>
      </c>
      <c r="V200" s="39">
        <v>0</v>
      </c>
      <c r="W200" s="39">
        <v>0</v>
      </c>
      <c r="X200" s="39">
        <v>0</v>
      </c>
      <c r="Y200" s="43">
        <v>33</v>
      </c>
      <c r="Z200" s="42">
        <v>0</v>
      </c>
      <c r="AA200" s="45">
        <v>10</v>
      </c>
      <c r="AB200" s="45">
        <v>31</v>
      </c>
      <c r="AC200" s="44">
        <v>41</v>
      </c>
      <c r="AD200" s="41">
        <v>0</v>
      </c>
      <c r="AE200" s="41">
        <v>0</v>
      </c>
      <c r="AF200" s="41">
        <v>1</v>
      </c>
      <c r="AG200" s="41">
        <v>0</v>
      </c>
      <c r="AH200" s="41">
        <v>0</v>
      </c>
      <c r="AI200" s="41">
        <v>40</v>
      </c>
      <c r="AJ200" s="41">
        <v>0</v>
      </c>
      <c r="AK200" s="41">
        <v>0</v>
      </c>
      <c r="AL200" s="46">
        <v>8</v>
      </c>
      <c r="AM200" s="46">
        <v>0</v>
      </c>
    </row>
    <row r="201" spans="1:39" ht="48">
      <c r="A201" s="40" t="s">
        <v>1318</v>
      </c>
      <c r="B201" s="47" t="s">
        <v>8345</v>
      </c>
      <c r="C201" t="s">
        <v>8347</v>
      </c>
      <c r="D201" t="s">
        <v>1322</v>
      </c>
      <c r="E201" t="s">
        <v>1254</v>
      </c>
      <c r="F201" t="s">
        <v>11756</v>
      </c>
      <c r="G201" t="s">
        <v>5482</v>
      </c>
      <c r="H201" t="str">
        <f>INDEX(CountyList!A:A, MATCH(MID(A201, 3, 3), CountyList!B:B, 0))</f>
        <v>Cook</v>
      </c>
      <c r="I201" s="38">
        <v>1</v>
      </c>
      <c r="J201" s="38">
        <v>12</v>
      </c>
      <c r="K201" s="39">
        <v>18</v>
      </c>
      <c r="L201" s="39">
        <v>17</v>
      </c>
      <c r="M201" s="39">
        <v>17</v>
      </c>
      <c r="N201" s="39">
        <v>23</v>
      </c>
      <c r="O201" s="39">
        <v>22</v>
      </c>
      <c r="P201" s="39">
        <v>19</v>
      </c>
      <c r="Q201" s="39">
        <v>17</v>
      </c>
      <c r="R201" s="39">
        <v>17</v>
      </c>
      <c r="S201" s="39">
        <v>20</v>
      </c>
      <c r="T201" s="39">
        <v>10</v>
      </c>
      <c r="U201" s="39">
        <v>0</v>
      </c>
      <c r="V201" s="39">
        <v>0</v>
      </c>
      <c r="W201" s="39">
        <v>0</v>
      </c>
      <c r="X201" s="39">
        <v>0</v>
      </c>
      <c r="Y201" s="43">
        <v>0</v>
      </c>
      <c r="Z201" s="42">
        <v>0</v>
      </c>
      <c r="AA201" s="45">
        <v>99</v>
      </c>
      <c r="AB201" s="45">
        <v>81</v>
      </c>
      <c r="AC201" s="44">
        <v>180</v>
      </c>
      <c r="AD201" s="41">
        <v>6</v>
      </c>
      <c r="AE201" s="41">
        <v>3</v>
      </c>
      <c r="AF201" s="41">
        <v>110</v>
      </c>
      <c r="AG201" s="41">
        <v>0</v>
      </c>
      <c r="AH201" s="41">
        <v>0</v>
      </c>
      <c r="AI201" s="41">
        <v>55</v>
      </c>
      <c r="AJ201" s="41">
        <v>0</v>
      </c>
      <c r="AK201" s="41">
        <v>6</v>
      </c>
      <c r="AL201" s="46">
        <v>180</v>
      </c>
      <c r="AM201" s="46">
        <v>0</v>
      </c>
    </row>
    <row r="202" spans="1:39" ht="48">
      <c r="A202" s="40" t="s">
        <v>1323</v>
      </c>
      <c r="B202" s="47" t="s">
        <v>1324</v>
      </c>
      <c r="C202" t="s">
        <v>5483</v>
      </c>
      <c r="D202" t="s">
        <v>1327</v>
      </c>
      <c r="E202" t="s">
        <v>1289</v>
      </c>
      <c r="F202" t="s">
        <v>11757</v>
      </c>
      <c r="G202" t="s">
        <v>5485</v>
      </c>
      <c r="H202" t="str">
        <f>INDEX(CountyList!A:A, MATCH(MID(A202, 3, 3), CountyList!B:B, 0))</f>
        <v>Cook</v>
      </c>
      <c r="I202" s="38">
        <v>1</v>
      </c>
      <c r="J202" s="38">
        <v>10</v>
      </c>
      <c r="K202" s="39">
        <v>18</v>
      </c>
      <c r="L202" s="39">
        <v>13</v>
      </c>
      <c r="M202" s="39">
        <v>16</v>
      </c>
      <c r="N202" s="39">
        <v>15</v>
      </c>
      <c r="O202" s="39">
        <v>16</v>
      </c>
      <c r="P202" s="39">
        <v>12</v>
      </c>
      <c r="Q202" s="39">
        <v>20</v>
      </c>
      <c r="R202" s="39">
        <v>15</v>
      </c>
      <c r="S202" s="39">
        <v>27</v>
      </c>
      <c r="T202" s="39">
        <v>16</v>
      </c>
      <c r="U202" s="39">
        <v>0</v>
      </c>
      <c r="V202" s="39">
        <v>0</v>
      </c>
      <c r="W202" s="39">
        <v>0</v>
      </c>
      <c r="X202" s="39">
        <v>0</v>
      </c>
      <c r="Y202" s="43">
        <v>0</v>
      </c>
      <c r="Z202" s="42">
        <v>0</v>
      </c>
      <c r="AA202" s="45">
        <v>91</v>
      </c>
      <c r="AB202" s="45">
        <v>77</v>
      </c>
      <c r="AC202" s="44">
        <v>168</v>
      </c>
      <c r="AD202" s="41">
        <v>54</v>
      </c>
      <c r="AE202" s="41">
        <v>52</v>
      </c>
      <c r="AF202" s="41">
        <v>16</v>
      </c>
      <c r="AG202" s="41">
        <v>0</v>
      </c>
      <c r="AH202" s="41">
        <v>8</v>
      </c>
      <c r="AI202" s="41">
        <v>29</v>
      </c>
      <c r="AJ202" s="41">
        <v>0</v>
      </c>
      <c r="AK202" s="41">
        <v>9</v>
      </c>
      <c r="AL202" s="46">
        <v>168</v>
      </c>
      <c r="AM202" s="46">
        <v>0</v>
      </c>
    </row>
    <row r="203" spans="1:39" ht="48">
      <c r="A203" s="40" t="s">
        <v>11758</v>
      </c>
      <c r="B203" s="47" t="s">
        <v>4435</v>
      </c>
      <c r="C203" t="s">
        <v>8353</v>
      </c>
      <c r="D203" t="s">
        <v>8354</v>
      </c>
      <c r="E203" t="s">
        <v>8355</v>
      </c>
      <c r="F203" t="s">
        <v>11759</v>
      </c>
      <c r="G203" t="s">
        <v>11760</v>
      </c>
      <c r="H203" t="str">
        <f>INDEX(CountyList!A:A, MATCH(MID(A203, 3, 3), CountyList!B:B, 0))</f>
        <v>Cook</v>
      </c>
      <c r="I203" s="38">
        <v>0</v>
      </c>
      <c r="J203" s="38">
        <v>9.5</v>
      </c>
      <c r="K203" s="39">
        <v>37</v>
      </c>
      <c r="L203" s="39">
        <v>24</v>
      </c>
      <c r="M203" s="39">
        <v>20</v>
      </c>
      <c r="N203" s="39">
        <v>22</v>
      </c>
      <c r="O203" s="39">
        <v>16</v>
      </c>
      <c r="P203" s="39">
        <v>15</v>
      </c>
      <c r="Q203" s="39">
        <v>20</v>
      </c>
      <c r="R203" s="39">
        <v>22</v>
      </c>
      <c r="S203" s="39">
        <v>19</v>
      </c>
      <c r="T203" s="39">
        <v>17</v>
      </c>
      <c r="U203" s="39">
        <v>0</v>
      </c>
      <c r="V203" s="39">
        <v>0</v>
      </c>
      <c r="W203" s="39">
        <v>0</v>
      </c>
      <c r="X203" s="39">
        <v>0</v>
      </c>
      <c r="Y203" s="43">
        <v>0</v>
      </c>
      <c r="Z203" s="42">
        <v>0</v>
      </c>
      <c r="AA203" s="45">
        <v>108</v>
      </c>
      <c r="AB203" s="45">
        <v>104</v>
      </c>
      <c r="AC203" s="44">
        <v>212</v>
      </c>
      <c r="AD203" s="41">
        <v>15</v>
      </c>
      <c r="AE203" s="41">
        <v>19</v>
      </c>
      <c r="AF203" s="41">
        <v>160</v>
      </c>
      <c r="AG203" s="41">
        <v>0</v>
      </c>
      <c r="AH203" s="41">
        <v>0</v>
      </c>
      <c r="AI203" s="41">
        <v>15</v>
      </c>
      <c r="AJ203" s="41">
        <v>0</v>
      </c>
      <c r="AK203" s="41">
        <v>3</v>
      </c>
      <c r="AL203" s="46">
        <v>212</v>
      </c>
      <c r="AM203" s="46">
        <v>0</v>
      </c>
    </row>
    <row r="204" spans="1:39" ht="48">
      <c r="A204" s="40" t="s">
        <v>11763</v>
      </c>
      <c r="B204" s="47" t="s">
        <v>13374</v>
      </c>
      <c r="C204" t="s">
        <v>13374</v>
      </c>
      <c r="D204" t="s">
        <v>13374</v>
      </c>
      <c r="E204" t="s">
        <v>13374</v>
      </c>
      <c r="F204" t="s">
        <v>13374</v>
      </c>
      <c r="G204" t="s">
        <v>13374</v>
      </c>
      <c r="H204" t="str">
        <f>INDEX(CountyList!A:A, MATCH(MID(A204, 3, 3), CountyList!B:B, 0))</f>
        <v>Cook</v>
      </c>
      <c r="I204" s="38">
        <v>1</v>
      </c>
      <c r="J204" s="38">
        <v>27</v>
      </c>
      <c r="K204" s="39">
        <v>55</v>
      </c>
      <c r="L204" s="39">
        <v>71</v>
      </c>
      <c r="M204" s="39">
        <v>90</v>
      </c>
      <c r="N204" s="39">
        <v>71</v>
      </c>
      <c r="O204" s="39">
        <v>82</v>
      </c>
      <c r="P204" s="39">
        <v>69</v>
      </c>
      <c r="Q204" s="39">
        <v>82</v>
      </c>
      <c r="R204" s="39">
        <v>75</v>
      </c>
      <c r="S204" s="39">
        <v>57</v>
      </c>
      <c r="T204" s="39">
        <v>58</v>
      </c>
      <c r="U204" s="39">
        <v>0</v>
      </c>
      <c r="V204" s="39">
        <v>0</v>
      </c>
      <c r="W204" s="39">
        <v>0</v>
      </c>
      <c r="X204" s="39">
        <v>0</v>
      </c>
      <c r="Y204" s="43">
        <v>0</v>
      </c>
      <c r="Z204" s="42">
        <v>0</v>
      </c>
      <c r="AA204" s="45">
        <v>366</v>
      </c>
      <c r="AB204" s="45">
        <v>344</v>
      </c>
      <c r="AC204" s="44">
        <v>710</v>
      </c>
      <c r="AD204" s="41">
        <v>220</v>
      </c>
      <c r="AE204" s="41">
        <v>210</v>
      </c>
      <c r="AF204" s="41">
        <v>261</v>
      </c>
      <c r="AG204" s="41">
        <v>0</v>
      </c>
      <c r="AH204" s="41">
        <v>5</v>
      </c>
      <c r="AI204" s="41">
        <v>2</v>
      </c>
      <c r="AJ204" s="41">
        <v>0</v>
      </c>
      <c r="AK204" s="41">
        <v>12</v>
      </c>
      <c r="AL204" s="46">
        <v>710</v>
      </c>
      <c r="AM204" s="46">
        <v>0</v>
      </c>
    </row>
    <row r="205" spans="1:39" ht="48">
      <c r="A205" s="40" t="s">
        <v>11765</v>
      </c>
      <c r="B205" s="47" t="s">
        <v>8361</v>
      </c>
      <c r="C205" t="s">
        <v>13408</v>
      </c>
      <c r="D205" t="s">
        <v>13409</v>
      </c>
      <c r="E205" t="s">
        <v>1122</v>
      </c>
      <c r="F205" t="s">
        <v>11767</v>
      </c>
      <c r="G205" t="s">
        <v>11768</v>
      </c>
      <c r="H205" t="str">
        <f>INDEX(CountyList!A:A, MATCH(MID(A205, 3, 3), CountyList!B:B, 0))</f>
        <v>Cook</v>
      </c>
      <c r="I205" s="38">
        <v>1</v>
      </c>
      <c r="J205" s="38">
        <v>5</v>
      </c>
      <c r="K205" s="39">
        <v>17</v>
      </c>
      <c r="L205" s="39">
        <v>6</v>
      </c>
      <c r="M205" s="39">
        <v>6</v>
      </c>
      <c r="N205" s="39">
        <v>5</v>
      </c>
      <c r="O205" s="39">
        <v>15</v>
      </c>
      <c r="P205" s="39">
        <v>3</v>
      </c>
      <c r="Q205" s="39">
        <v>15</v>
      </c>
      <c r="R205" s="39">
        <v>2</v>
      </c>
      <c r="S205" s="39">
        <v>11</v>
      </c>
      <c r="T205" s="39">
        <v>8</v>
      </c>
      <c r="U205" s="39">
        <v>0</v>
      </c>
      <c r="V205" s="39">
        <v>0</v>
      </c>
      <c r="W205" s="39">
        <v>0</v>
      </c>
      <c r="X205" s="39">
        <v>0</v>
      </c>
      <c r="Y205" s="43">
        <v>0</v>
      </c>
      <c r="Z205" s="42">
        <v>0</v>
      </c>
      <c r="AA205" s="45">
        <v>44</v>
      </c>
      <c r="AB205" s="45">
        <v>44</v>
      </c>
      <c r="AC205" s="44">
        <v>88</v>
      </c>
      <c r="AD205" s="41">
        <v>9</v>
      </c>
      <c r="AE205" s="41">
        <v>16</v>
      </c>
      <c r="AF205" s="41">
        <v>55</v>
      </c>
      <c r="AG205" s="41">
        <v>0</v>
      </c>
      <c r="AH205" s="41">
        <v>0</v>
      </c>
      <c r="AI205" s="41">
        <v>0</v>
      </c>
      <c r="AJ205" s="41">
        <v>0</v>
      </c>
      <c r="AK205" s="41">
        <v>8</v>
      </c>
      <c r="AL205" s="46">
        <v>88</v>
      </c>
      <c r="AM205" s="46">
        <v>0</v>
      </c>
    </row>
    <row r="206" spans="1:39" ht="64">
      <c r="A206" s="40" t="s">
        <v>1335</v>
      </c>
      <c r="B206" s="47" t="s">
        <v>1336</v>
      </c>
      <c r="C206" t="s">
        <v>11777</v>
      </c>
      <c r="D206" t="s">
        <v>1339</v>
      </c>
      <c r="E206" t="s">
        <v>1340</v>
      </c>
      <c r="F206" t="s">
        <v>11778</v>
      </c>
      <c r="G206" t="s">
        <v>5491</v>
      </c>
      <c r="H206" t="str">
        <f>INDEX(CountyList!A:A, MATCH(MID(A206, 3, 3), CountyList!B:B, 0))</f>
        <v>Cook</v>
      </c>
      <c r="I206" s="38">
        <v>1</v>
      </c>
      <c r="J206" s="38">
        <v>1</v>
      </c>
      <c r="K206" s="39">
        <v>14</v>
      </c>
      <c r="L206" s="39">
        <v>3</v>
      </c>
      <c r="M206" s="39">
        <v>0</v>
      </c>
      <c r="N206" s="39">
        <v>0</v>
      </c>
      <c r="O206" s="39">
        <v>0</v>
      </c>
      <c r="P206" s="39">
        <v>0</v>
      </c>
      <c r="Q206" s="39">
        <v>0</v>
      </c>
      <c r="R206" s="39">
        <v>0</v>
      </c>
      <c r="S206" s="39">
        <v>0</v>
      </c>
      <c r="T206" s="39">
        <v>0</v>
      </c>
      <c r="U206" s="39">
        <v>0</v>
      </c>
      <c r="V206" s="39">
        <v>0</v>
      </c>
      <c r="W206" s="39">
        <v>0</v>
      </c>
      <c r="X206" s="39">
        <v>0</v>
      </c>
      <c r="Y206" s="43">
        <v>0</v>
      </c>
      <c r="Z206" s="42">
        <v>0</v>
      </c>
      <c r="AA206" s="45">
        <v>7</v>
      </c>
      <c r="AB206" s="45">
        <v>10</v>
      </c>
      <c r="AC206" s="44">
        <v>17</v>
      </c>
      <c r="AD206" s="41">
        <v>3</v>
      </c>
      <c r="AE206" s="41">
        <v>4</v>
      </c>
      <c r="AF206" s="41">
        <v>1</v>
      </c>
      <c r="AG206" s="41">
        <v>0</v>
      </c>
      <c r="AH206" s="41">
        <v>2</v>
      </c>
      <c r="AI206" s="41">
        <v>4</v>
      </c>
      <c r="AJ206" s="41">
        <v>0</v>
      </c>
      <c r="AK206" s="41">
        <v>3</v>
      </c>
      <c r="AL206" s="46">
        <v>17</v>
      </c>
      <c r="AM206" s="46">
        <v>0</v>
      </c>
    </row>
    <row r="207" spans="1:39" ht="64">
      <c r="A207" s="40" t="s">
        <v>11788</v>
      </c>
      <c r="B207" s="47" t="s">
        <v>8384</v>
      </c>
      <c r="C207" t="s">
        <v>11789</v>
      </c>
      <c r="D207" t="s">
        <v>8387</v>
      </c>
      <c r="E207" t="s">
        <v>1261</v>
      </c>
      <c r="F207" t="s">
        <v>11790</v>
      </c>
      <c r="G207" t="s">
        <v>11791</v>
      </c>
      <c r="H207" t="str">
        <f>INDEX(CountyList!A:A, MATCH(MID(A207, 3, 3), CountyList!B:B, 0))</f>
        <v>Cook</v>
      </c>
      <c r="I207" s="38">
        <v>1</v>
      </c>
      <c r="J207" s="38">
        <v>10</v>
      </c>
      <c r="K207" s="39">
        <v>20</v>
      </c>
      <c r="L207" s="39">
        <v>21</v>
      </c>
      <c r="M207" s="39">
        <v>17</v>
      </c>
      <c r="N207" s="39">
        <v>23</v>
      </c>
      <c r="O207" s="39">
        <v>28</v>
      </c>
      <c r="P207" s="39">
        <v>16</v>
      </c>
      <c r="Q207" s="39">
        <v>18</v>
      </c>
      <c r="R207" s="39">
        <v>14</v>
      </c>
      <c r="S207" s="39">
        <v>19</v>
      </c>
      <c r="T207" s="39">
        <v>24</v>
      </c>
      <c r="U207" s="39">
        <v>0</v>
      </c>
      <c r="V207" s="39">
        <v>0</v>
      </c>
      <c r="W207" s="39">
        <v>0</v>
      </c>
      <c r="X207" s="39">
        <v>0</v>
      </c>
      <c r="Y207" s="43">
        <v>0</v>
      </c>
      <c r="Z207" s="42">
        <v>0</v>
      </c>
      <c r="AA207" s="45">
        <v>99</v>
      </c>
      <c r="AB207" s="45">
        <v>101</v>
      </c>
      <c r="AC207" s="44">
        <v>200</v>
      </c>
      <c r="AD207" s="41">
        <v>0</v>
      </c>
      <c r="AE207" s="41">
        <v>0</v>
      </c>
      <c r="AF207" s="41">
        <v>5</v>
      </c>
      <c r="AG207" s="41">
        <v>0</v>
      </c>
      <c r="AH207" s="41">
        <v>0</v>
      </c>
      <c r="AI207" s="41">
        <v>190</v>
      </c>
      <c r="AJ207" s="41">
        <v>0</v>
      </c>
      <c r="AK207" s="41">
        <v>5</v>
      </c>
      <c r="AL207" s="46">
        <v>200</v>
      </c>
      <c r="AM207" s="46">
        <v>0</v>
      </c>
    </row>
    <row r="208" spans="1:39" ht="48">
      <c r="A208" s="40" t="s">
        <v>11792</v>
      </c>
      <c r="B208" s="47" t="s">
        <v>8390</v>
      </c>
      <c r="C208" t="s">
        <v>8392</v>
      </c>
      <c r="D208" t="s">
        <v>13410</v>
      </c>
      <c r="E208" t="s">
        <v>1122</v>
      </c>
      <c r="F208" t="s">
        <v>11793</v>
      </c>
      <c r="G208" t="s">
        <v>11794</v>
      </c>
      <c r="H208" t="str">
        <f>INDEX(CountyList!A:A, MATCH(MID(A208, 3, 3), CountyList!B:B, 0))</f>
        <v>Cook</v>
      </c>
      <c r="I208" s="38">
        <v>2</v>
      </c>
      <c r="J208" s="38">
        <v>11</v>
      </c>
      <c r="K208" s="39">
        <v>37</v>
      </c>
      <c r="L208" s="39">
        <v>25</v>
      </c>
      <c r="M208" s="39">
        <v>28</v>
      </c>
      <c r="N208" s="39">
        <v>26</v>
      </c>
      <c r="O208" s="39">
        <v>25</v>
      </c>
      <c r="P208" s="39">
        <v>23</v>
      </c>
      <c r="Q208" s="39">
        <v>25</v>
      </c>
      <c r="R208" s="39">
        <v>26</v>
      </c>
      <c r="S208" s="39">
        <v>39</v>
      </c>
      <c r="T208" s="39">
        <v>27</v>
      </c>
      <c r="U208" s="39">
        <v>0</v>
      </c>
      <c r="V208" s="39">
        <v>0</v>
      </c>
      <c r="W208" s="39">
        <v>0</v>
      </c>
      <c r="X208" s="39">
        <v>0</v>
      </c>
      <c r="Y208" s="43">
        <v>0</v>
      </c>
      <c r="Z208" s="42">
        <v>0</v>
      </c>
      <c r="AA208" s="45">
        <v>138</v>
      </c>
      <c r="AB208" s="45">
        <v>143</v>
      </c>
      <c r="AC208" s="44">
        <v>281</v>
      </c>
      <c r="AD208" s="41">
        <v>76</v>
      </c>
      <c r="AE208" s="41">
        <v>66</v>
      </c>
      <c r="AF208" s="41">
        <v>132</v>
      </c>
      <c r="AG208" s="41">
        <v>1</v>
      </c>
      <c r="AH208" s="41">
        <v>1</v>
      </c>
      <c r="AI208" s="41">
        <v>0</v>
      </c>
      <c r="AJ208" s="41">
        <v>0</v>
      </c>
      <c r="AK208" s="41">
        <v>5</v>
      </c>
      <c r="AL208" s="46">
        <v>281</v>
      </c>
      <c r="AM208" s="46">
        <v>0</v>
      </c>
    </row>
    <row r="209" spans="1:39" ht="48">
      <c r="A209" s="40" t="s">
        <v>1342</v>
      </c>
      <c r="B209" s="47" t="s">
        <v>1343</v>
      </c>
      <c r="C209" t="s">
        <v>11795</v>
      </c>
      <c r="D209" t="s">
        <v>1345</v>
      </c>
      <c r="E209" t="s">
        <v>1346</v>
      </c>
      <c r="F209" t="s">
        <v>11796</v>
      </c>
      <c r="G209" t="s">
        <v>5494</v>
      </c>
      <c r="H209" t="str">
        <f>INDEX(CountyList!A:A, MATCH(MID(A209, 3, 3), CountyList!B:B, 0))</f>
        <v>Cook</v>
      </c>
      <c r="I209" s="38">
        <v>1</v>
      </c>
      <c r="J209" s="38">
        <v>20</v>
      </c>
      <c r="K209" s="39">
        <v>55</v>
      </c>
      <c r="L209" s="39">
        <v>27</v>
      </c>
      <c r="M209" s="39">
        <v>33</v>
      </c>
      <c r="N209" s="39">
        <v>44</v>
      </c>
      <c r="O209" s="39">
        <v>33</v>
      </c>
      <c r="P209" s="39">
        <v>39</v>
      </c>
      <c r="Q209" s="39">
        <v>39</v>
      </c>
      <c r="R209" s="39">
        <v>38</v>
      </c>
      <c r="S209" s="39">
        <v>36</v>
      </c>
      <c r="T209" s="39">
        <v>37</v>
      </c>
      <c r="U209" s="39">
        <v>0</v>
      </c>
      <c r="V209" s="39">
        <v>0</v>
      </c>
      <c r="W209" s="39">
        <v>0</v>
      </c>
      <c r="X209" s="39">
        <v>0</v>
      </c>
      <c r="Y209" s="43">
        <v>4</v>
      </c>
      <c r="Z209" s="42">
        <v>0</v>
      </c>
      <c r="AA209" s="45">
        <v>182</v>
      </c>
      <c r="AB209" s="45">
        <v>203</v>
      </c>
      <c r="AC209" s="44">
        <v>385</v>
      </c>
      <c r="AD209" s="41">
        <v>122</v>
      </c>
      <c r="AE209" s="41">
        <v>141</v>
      </c>
      <c r="AF209" s="41">
        <v>37</v>
      </c>
      <c r="AG209" s="41">
        <v>0</v>
      </c>
      <c r="AH209" s="41">
        <v>18</v>
      </c>
      <c r="AI209" s="41">
        <v>52</v>
      </c>
      <c r="AJ209" s="41">
        <v>1</v>
      </c>
      <c r="AK209" s="41">
        <v>14</v>
      </c>
      <c r="AL209" s="46">
        <v>381</v>
      </c>
      <c r="AM209" s="46">
        <v>0</v>
      </c>
    </row>
    <row r="210" spans="1:39" ht="48">
      <c r="A210" s="40" t="s">
        <v>1348</v>
      </c>
      <c r="B210" s="47" t="s">
        <v>1349</v>
      </c>
      <c r="C210" t="s">
        <v>11797</v>
      </c>
      <c r="D210" t="s">
        <v>1351</v>
      </c>
      <c r="E210" t="s">
        <v>1277</v>
      </c>
      <c r="F210" t="s">
        <v>11798</v>
      </c>
      <c r="G210" t="s">
        <v>5497</v>
      </c>
      <c r="H210" t="str">
        <f>INDEX(CountyList!A:A, MATCH(MID(A210, 3, 3), CountyList!B:B, 0))</f>
        <v>Cook</v>
      </c>
      <c r="I210" s="38">
        <v>3</v>
      </c>
      <c r="J210" s="38">
        <v>10</v>
      </c>
      <c r="K210" s="39">
        <v>35</v>
      </c>
      <c r="L210" s="39">
        <v>19</v>
      </c>
      <c r="M210" s="39">
        <v>22</v>
      </c>
      <c r="N210" s="39">
        <v>21</v>
      </c>
      <c r="O210" s="39">
        <v>16</v>
      </c>
      <c r="P210" s="39">
        <v>19</v>
      </c>
      <c r="Q210" s="39">
        <v>16</v>
      </c>
      <c r="R210" s="39">
        <v>12</v>
      </c>
      <c r="S210" s="39">
        <v>12</v>
      </c>
      <c r="T210" s="39">
        <v>23</v>
      </c>
      <c r="U210" s="39">
        <v>0</v>
      </c>
      <c r="V210" s="39">
        <v>0</v>
      </c>
      <c r="W210" s="39">
        <v>0</v>
      </c>
      <c r="X210" s="39">
        <v>0</v>
      </c>
      <c r="Y210" s="43">
        <v>0</v>
      </c>
      <c r="Z210" s="42">
        <v>0</v>
      </c>
      <c r="AA210" s="45">
        <v>93</v>
      </c>
      <c r="AB210" s="45">
        <v>102</v>
      </c>
      <c r="AC210" s="44">
        <v>195</v>
      </c>
      <c r="AD210" s="41">
        <v>37</v>
      </c>
      <c r="AE210" s="41">
        <v>47</v>
      </c>
      <c r="AF210" s="41">
        <v>74</v>
      </c>
      <c r="AG210" s="41">
        <v>1</v>
      </c>
      <c r="AH210" s="41">
        <v>17</v>
      </c>
      <c r="AI210" s="41">
        <v>3</v>
      </c>
      <c r="AJ210" s="41">
        <v>0</v>
      </c>
      <c r="AK210" s="41">
        <v>16</v>
      </c>
      <c r="AL210" s="46">
        <v>195</v>
      </c>
      <c r="AM210" s="46">
        <v>0</v>
      </c>
    </row>
    <row r="211" spans="1:39" ht="80">
      <c r="A211" s="40" t="s">
        <v>1352</v>
      </c>
      <c r="B211" s="47" t="s">
        <v>1353</v>
      </c>
      <c r="C211" t="s">
        <v>13411</v>
      </c>
      <c r="D211" t="s">
        <v>1355</v>
      </c>
      <c r="E211" t="s">
        <v>1296</v>
      </c>
      <c r="F211" t="s">
        <v>11800</v>
      </c>
      <c r="G211" t="s">
        <v>5500</v>
      </c>
      <c r="H211" t="str">
        <f>INDEX(CountyList!A:A, MATCH(MID(A211, 3, 3), CountyList!B:B, 0))</f>
        <v>Cook</v>
      </c>
      <c r="I211" s="38">
        <v>2</v>
      </c>
      <c r="J211" s="38">
        <v>24</v>
      </c>
      <c r="K211" s="39">
        <v>61</v>
      </c>
      <c r="L211" s="39">
        <v>36</v>
      </c>
      <c r="M211" s="39">
        <v>40</v>
      </c>
      <c r="N211" s="39">
        <v>35</v>
      </c>
      <c r="O211" s="39">
        <v>45</v>
      </c>
      <c r="P211" s="39">
        <v>36</v>
      </c>
      <c r="Q211" s="39">
        <v>44</v>
      </c>
      <c r="R211" s="39">
        <v>49</v>
      </c>
      <c r="S211" s="39">
        <v>47</v>
      </c>
      <c r="T211" s="39">
        <v>36</v>
      </c>
      <c r="U211" s="39">
        <v>0</v>
      </c>
      <c r="V211" s="39">
        <v>0</v>
      </c>
      <c r="W211" s="39">
        <v>0</v>
      </c>
      <c r="X211" s="39">
        <v>0</v>
      </c>
      <c r="Y211" s="43">
        <v>0</v>
      </c>
      <c r="Z211" s="42">
        <v>0</v>
      </c>
      <c r="AA211" s="45">
        <v>220</v>
      </c>
      <c r="AB211" s="45">
        <v>209</v>
      </c>
      <c r="AC211" s="44">
        <v>429</v>
      </c>
      <c r="AD211" s="41">
        <v>215</v>
      </c>
      <c r="AE211" s="41">
        <v>207</v>
      </c>
      <c r="AF211" s="41">
        <v>5</v>
      </c>
      <c r="AG211" s="41">
        <v>0</v>
      </c>
      <c r="AH211" s="41">
        <v>0</v>
      </c>
      <c r="AI211" s="41">
        <v>0</v>
      </c>
      <c r="AJ211" s="41">
        <v>2</v>
      </c>
      <c r="AK211" s="41">
        <v>0</v>
      </c>
      <c r="AL211" s="46">
        <v>429</v>
      </c>
      <c r="AM211" s="46">
        <v>0</v>
      </c>
    </row>
    <row r="212" spans="1:39" ht="48">
      <c r="A212" s="40" t="s">
        <v>1356</v>
      </c>
      <c r="B212" s="47" t="s">
        <v>1357</v>
      </c>
      <c r="C212" t="s">
        <v>8405</v>
      </c>
      <c r="D212" t="s">
        <v>1360</v>
      </c>
      <c r="E212" t="s">
        <v>1296</v>
      </c>
      <c r="F212" t="s">
        <v>11801</v>
      </c>
      <c r="G212" t="s">
        <v>5503</v>
      </c>
      <c r="H212" t="str">
        <f>INDEX(CountyList!A:A, MATCH(MID(A212, 3, 3), CountyList!B:B, 0))</f>
        <v>Cook</v>
      </c>
      <c r="I212" s="38">
        <v>0.5</v>
      </c>
      <c r="J212" s="38">
        <v>18.7</v>
      </c>
      <c r="K212" s="39">
        <v>32</v>
      </c>
      <c r="L212" s="39">
        <v>24</v>
      </c>
      <c r="M212" s="39">
        <v>27</v>
      </c>
      <c r="N212" s="39">
        <v>22</v>
      </c>
      <c r="O212" s="39">
        <v>22</v>
      </c>
      <c r="P212" s="39">
        <v>37</v>
      </c>
      <c r="Q212" s="39">
        <v>25</v>
      </c>
      <c r="R212" s="39">
        <v>31</v>
      </c>
      <c r="S212" s="39">
        <v>37</v>
      </c>
      <c r="T212" s="39">
        <v>32</v>
      </c>
      <c r="U212" s="39">
        <v>0</v>
      </c>
      <c r="V212" s="39">
        <v>0</v>
      </c>
      <c r="W212" s="39">
        <v>0</v>
      </c>
      <c r="X212" s="39">
        <v>0</v>
      </c>
      <c r="Y212" s="43">
        <v>0</v>
      </c>
      <c r="Z212" s="42">
        <v>0</v>
      </c>
      <c r="AA212" s="45">
        <v>150</v>
      </c>
      <c r="AB212" s="45">
        <v>139</v>
      </c>
      <c r="AC212" s="44">
        <v>289</v>
      </c>
      <c r="AD212" s="41">
        <v>100</v>
      </c>
      <c r="AE212" s="41">
        <v>82</v>
      </c>
      <c r="AF212" s="41">
        <v>96</v>
      </c>
      <c r="AG212" s="41">
        <v>0</v>
      </c>
      <c r="AH212" s="41">
        <v>2</v>
      </c>
      <c r="AI212" s="41">
        <v>9</v>
      </c>
      <c r="AJ212" s="41">
        <v>0</v>
      </c>
      <c r="AK212" s="41">
        <v>0</v>
      </c>
      <c r="AL212" s="46">
        <v>289</v>
      </c>
      <c r="AM212" s="46">
        <v>0</v>
      </c>
    </row>
    <row r="213" spans="1:39" ht="48">
      <c r="A213" s="40" t="s">
        <v>1361</v>
      </c>
      <c r="B213" s="47" t="s">
        <v>1362</v>
      </c>
      <c r="C213" t="s">
        <v>13412</v>
      </c>
      <c r="D213" t="s">
        <v>1364</v>
      </c>
      <c r="E213" t="s">
        <v>1296</v>
      </c>
      <c r="F213" t="s">
        <v>11802</v>
      </c>
      <c r="G213" t="s">
        <v>5506</v>
      </c>
      <c r="H213" t="str">
        <f>INDEX(CountyList!A:A, MATCH(MID(A213, 3, 3), CountyList!B:B, 0))</f>
        <v>Cook</v>
      </c>
      <c r="I213" s="38">
        <v>2</v>
      </c>
      <c r="J213" s="38">
        <v>17</v>
      </c>
      <c r="K213" s="39">
        <v>75</v>
      </c>
      <c r="L213" s="39">
        <v>26</v>
      </c>
      <c r="M213" s="39">
        <v>32</v>
      </c>
      <c r="N213" s="39">
        <v>27</v>
      </c>
      <c r="O213" s="39">
        <v>27</v>
      </c>
      <c r="P213" s="39">
        <v>23</v>
      </c>
      <c r="Q213" s="39">
        <v>29</v>
      </c>
      <c r="R213" s="39">
        <v>33</v>
      </c>
      <c r="S213" s="39">
        <v>41</v>
      </c>
      <c r="T213" s="39">
        <v>31</v>
      </c>
      <c r="U213" s="39">
        <v>0</v>
      </c>
      <c r="V213" s="39">
        <v>0</v>
      </c>
      <c r="W213" s="39">
        <v>0</v>
      </c>
      <c r="X213" s="39">
        <v>0</v>
      </c>
      <c r="Y213" s="43">
        <v>0</v>
      </c>
      <c r="Z213" s="42">
        <v>0</v>
      </c>
      <c r="AA213" s="45">
        <v>178</v>
      </c>
      <c r="AB213" s="45">
        <v>166</v>
      </c>
      <c r="AC213" s="44">
        <v>344</v>
      </c>
      <c r="AD213" s="41">
        <v>130</v>
      </c>
      <c r="AE213" s="41">
        <v>128</v>
      </c>
      <c r="AF213" s="41">
        <v>47</v>
      </c>
      <c r="AG213" s="41">
        <v>0</v>
      </c>
      <c r="AH213" s="41">
        <v>15</v>
      </c>
      <c r="AI213" s="41">
        <v>8</v>
      </c>
      <c r="AJ213" s="41">
        <v>0</v>
      </c>
      <c r="AK213" s="41">
        <v>16</v>
      </c>
      <c r="AL213" s="46">
        <v>344</v>
      </c>
      <c r="AM213" s="46">
        <v>0</v>
      </c>
    </row>
    <row r="214" spans="1:39" ht="64">
      <c r="A214" s="40" t="s">
        <v>11803</v>
      </c>
      <c r="B214" s="47" t="s">
        <v>8410</v>
      </c>
      <c r="C214" t="s">
        <v>13413</v>
      </c>
      <c r="D214" t="s">
        <v>8413</v>
      </c>
      <c r="E214" t="s">
        <v>1296</v>
      </c>
      <c r="F214" t="s">
        <v>11804</v>
      </c>
      <c r="G214" t="s">
        <v>11805</v>
      </c>
      <c r="H214" t="str">
        <f>INDEX(CountyList!A:A, MATCH(MID(A214, 3, 3), CountyList!B:B, 0))</f>
        <v>Cook</v>
      </c>
      <c r="I214" s="38">
        <v>1</v>
      </c>
      <c r="J214" s="38">
        <v>11</v>
      </c>
      <c r="K214" s="39">
        <v>31</v>
      </c>
      <c r="L214" s="39">
        <v>21</v>
      </c>
      <c r="M214" s="39">
        <v>24</v>
      </c>
      <c r="N214" s="39">
        <v>19</v>
      </c>
      <c r="O214" s="39">
        <v>27</v>
      </c>
      <c r="P214" s="39">
        <v>24</v>
      </c>
      <c r="Q214" s="39">
        <v>22</v>
      </c>
      <c r="R214" s="39">
        <v>20</v>
      </c>
      <c r="S214" s="39">
        <v>8</v>
      </c>
      <c r="T214" s="39">
        <v>16</v>
      </c>
      <c r="U214" s="39">
        <v>0</v>
      </c>
      <c r="V214" s="39">
        <v>0</v>
      </c>
      <c r="W214" s="39">
        <v>0</v>
      </c>
      <c r="X214" s="39">
        <v>0</v>
      </c>
      <c r="Y214" s="43">
        <v>0</v>
      </c>
      <c r="Z214" s="42">
        <v>0</v>
      </c>
      <c r="AA214" s="45">
        <v>108</v>
      </c>
      <c r="AB214" s="45">
        <v>104</v>
      </c>
      <c r="AC214" s="44">
        <v>212</v>
      </c>
      <c r="AD214" s="41">
        <v>48</v>
      </c>
      <c r="AE214" s="41">
        <v>46</v>
      </c>
      <c r="AF214" s="41">
        <v>102</v>
      </c>
      <c r="AG214" s="41">
        <v>0</v>
      </c>
      <c r="AH214" s="41">
        <v>0</v>
      </c>
      <c r="AI214" s="41">
        <v>7</v>
      </c>
      <c r="AJ214" s="41">
        <v>0</v>
      </c>
      <c r="AK214" s="41">
        <v>9</v>
      </c>
      <c r="AL214" s="46">
        <v>212</v>
      </c>
      <c r="AM214" s="46">
        <v>0</v>
      </c>
    </row>
    <row r="215" spans="1:39" ht="48">
      <c r="A215" s="40" t="s">
        <v>1365</v>
      </c>
      <c r="B215" s="47" t="s">
        <v>1366</v>
      </c>
      <c r="C215" t="s">
        <v>5507</v>
      </c>
      <c r="D215" t="s">
        <v>1369</v>
      </c>
      <c r="E215" t="s">
        <v>1370</v>
      </c>
      <c r="F215" t="s">
        <v>11806</v>
      </c>
      <c r="G215" t="s">
        <v>5509</v>
      </c>
      <c r="H215" t="str">
        <f>INDEX(CountyList!A:A, MATCH(MID(A215, 3, 3), CountyList!B:B, 0))</f>
        <v>Cook</v>
      </c>
      <c r="I215" s="38">
        <v>1</v>
      </c>
      <c r="J215" s="38">
        <v>40</v>
      </c>
      <c r="K215" s="39">
        <v>99</v>
      </c>
      <c r="L215" s="39">
        <v>69</v>
      </c>
      <c r="M215" s="39">
        <v>53</v>
      </c>
      <c r="N215" s="39">
        <v>53</v>
      </c>
      <c r="O215" s="39">
        <v>48</v>
      </c>
      <c r="P215" s="39">
        <v>60</v>
      </c>
      <c r="Q215" s="39">
        <v>58</v>
      </c>
      <c r="R215" s="39">
        <v>52</v>
      </c>
      <c r="S215" s="39">
        <v>50</v>
      </c>
      <c r="T215" s="39">
        <v>43</v>
      </c>
      <c r="U215" s="39">
        <v>0</v>
      </c>
      <c r="V215" s="39">
        <v>0</v>
      </c>
      <c r="W215" s="39">
        <v>0</v>
      </c>
      <c r="X215" s="39">
        <v>0</v>
      </c>
      <c r="Y215" s="43">
        <v>30</v>
      </c>
      <c r="Z215" s="42">
        <v>0</v>
      </c>
      <c r="AA215" s="45">
        <v>309</v>
      </c>
      <c r="AB215" s="45">
        <v>307</v>
      </c>
      <c r="AC215" s="44">
        <v>616</v>
      </c>
      <c r="AD215" s="41">
        <v>280</v>
      </c>
      <c r="AE215" s="41">
        <v>274</v>
      </c>
      <c r="AF215" s="41">
        <v>36</v>
      </c>
      <c r="AG215" s="41">
        <v>0</v>
      </c>
      <c r="AH215" s="41">
        <v>22</v>
      </c>
      <c r="AI215" s="41">
        <v>4</v>
      </c>
      <c r="AJ215" s="41">
        <v>0</v>
      </c>
      <c r="AK215" s="41">
        <v>0</v>
      </c>
      <c r="AL215" s="46">
        <v>585</v>
      </c>
      <c r="AM215" s="46">
        <v>0</v>
      </c>
    </row>
    <row r="216" spans="1:39" ht="48">
      <c r="A216" s="40" t="s">
        <v>11807</v>
      </c>
      <c r="B216" s="47" t="s">
        <v>8419</v>
      </c>
      <c r="C216" t="s">
        <v>6212</v>
      </c>
      <c r="D216" t="s">
        <v>8422</v>
      </c>
      <c r="E216" t="s">
        <v>1307</v>
      </c>
      <c r="F216" t="s">
        <v>11808</v>
      </c>
      <c r="G216" t="s">
        <v>11809</v>
      </c>
      <c r="H216" t="str">
        <f>INDEX(CountyList!A:A, MATCH(MID(A216, 3, 3), CountyList!B:B, 0))</f>
        <v>Cook</v>
      </c>
      <c r="I216" s="38">
        <v>2</v>
      </c>
      <c r="J216" s="38">
        <v>12</v>
      </c>
      <c r="K216" s="39">
        <v>22</v>
      </c>
      <c r="L216" s="39">
        <v>22</v>
      </c>
      <c r="M216" s="39">
        <v>23</v>
      </c>
      <c r="N216" s="39">
        <v>13</v>
      </c>
      <c r="O216" s="39">
        <v>16</v>
      </c>
      <c r="P216" s="39">
        <v>15</v>
      </c>
      <c r="Q216" s="39">
        <v>13</v>
      </c>
      <c r="R216" s="39">
        <v>22</v>
      </c>
      <c r="S216" s="39">
        <v>24</v>
      </c>
      <c r="T216" s="39">
        <v>15</v>
      </c>
      <c r="U216" s="39">
        <v>0</v>
      </c>
      <c r="V216" s="39">
        <v>0</v>
      </c>
      <c r="W216" s="39">
        <v>0</v>
      </c>
      <c r="X216" s="39">
        <v>0</v>
      </c>
      <c r="Y216" s="43">
        <v>0</v>
      </c>
      <c r="Z216" s="42">
        <v>0</v>
      </c>
      <c r="AA216" s="45">
        <v>84</v>
      </c>
      <c r="AB216" s="45">
        <v>101</v>
      </c>
      <c r="AC216" s="44">
        <v>185</v>
      </c>
      <c r="AD216" s="41">
        <v>29</v>
      </c>
      <c r="AE216" s="41">
        <v>41</v>
      </c>
      <c r="AF216" s="41">
        <v>45</v>
      </c>
      <c r="AG216" s="41">
        <v>0</v>
      </c>
      <c r="AH216" s="41">
        <v>5</v>
      </c>
      <c r="AI216" s="41">
        <v>55</v>
      </c>
      <c r="AJ216" s="41">
        <v>0</v>
      </c>
      <c r="AK216" s="41">
        <v>10</v>
      </c>
      <c r="AL216" s="46">
        <v>185</v>
      </c>
      <c r="AM216" s="46">
        <v>0</v>
      </c>
    </row>
    <row r="217" spans="1:39" ht="48">
      <c r="A217" s="40" t="s">
        <v>1372</v>
      </c>
      <c r="B217" s="47" t="s">
        <v>8425</v>
      </c>
      <c r="C217" t="s">
        <v>5510</v>
      </c>
      <c r="D217" t="s">
        <v>1376</v>
      </c>
      <c r="E217" t="s">
        <v>1377</v>
      </c>
      <c r="F217" t="s">
        <v>11810</v>
      </c>
      <c r="G217" t="s">
        <v>5512</v>
      </c>
      <c r="H217" t="str">
        <f>INDEX(CountyList!A:A, MATCH(MID(A217, 3, 3), CountyList!B:B, 0))</f>
        <v>Cook</v>
      </c>
      <c r="I217" s="38">
        <v>2</v>
      </c>
      <c r="J217" s="38">
        <v>20</v>
      </c>
      <c r="K217" s="39">
        <v>25</v>
      </c>
      <c r="L217" s="39">
        <v>28</v>
      </c>
      <c r="M217" s="39">
        <v>33</v>
      </c>
      <c r="N217" s="39">
        <v>25</v>
      </c>
      <c r="O217" s="39">
        <v>41</v>
      </c>
      <c r="P217" s="39">
        <v>35</v>
      </c>
      <c r="Q217" s="39">
        <v>36</v>
      </c>
      <c r="R217" s="39">
        <v>43</v>
      </c>
      <c r="S217" s="39">
        <v>51</v>
      </c>
      <c r="T217" s="39">
        <v>44</v>
      </c>
      <c r="U217" s="39">
        <v>0</v>
      </c>
      <c r="V217" s="39">
        <v>0</v>
      </c>
      <c r="W217" s="39">
        <v>0</v>
      </c>
      <c r="X217" s="39">
        <v>0</v>
      </c>
      <c r="Y217" s="43">
        <v>0</v>
      </c>
      <c r="Z217" s="42">
        <v>0</v>
      </c>
      <c r="AA217" s="45">
        <v>171</v>
      </c>
      <c r="AB217" s="45">
        <v>190</v>
      </c>
      <c r="AC217" s="44">
        <v>361</v>
      </c>
      <c r="AD217" s="41">
        <v>169</v>
      </c>
      <c r="AE217" s="41">
        <v>188</v>
      </c>
      <c r="AF217" s="41">
        <v>1</v>
      </c>
      <c r="AG217" s="41">
        <v>1</v>
      </c>
      <c r="AH217" s="41">
        <v>0</v>
      </c>
      <c r="AI217" s="41">
        <v>2</v>
      </c>
      <c r="AJ217" s="41">
        <v>0</v>
      </c>
      <c r="AK217" s="41">
        <v>0</v>
      </c>
      <c r="AL217" s="46">
        <v>361</v>
      </c>
      <c r="AM217" s="46">
        <v>0</v>
      </c>
    </row>
    <row r="218" spans="1:39" ht="64">
      <c r="A218" s="40" t="s">
        <v>1379</v>
      </c>
      <c r="B218" s="47" t="s">
        <v>1380</v>
      </c>
      <c r="C218" t="s">
        <v>8429</v>
      </c>
      <c r="D218" t="s">
        <v>13414</v>
      </c>
      <c r="E218" t="s">
        <v>1377</v>
      </c>
      <c r="F218" t="s">
        <v>11811</v>
      </c>
      <c r="G218" t="s">
        <v>5515</v>
      </c>
      <c r="H218" t="str">
        <f>INDEX(CountyList!A:A, MATCH(MID(A218, 3, 3), CountyList!B:B, 0))</f>
        <v>Cook</v>
      </c>
      <c r="I218" s="38">
        <v>2</v>
      </c>
      <c r="J218" s="38">
        <v>13</v>
      </c>
      <c r="K218" s="39">
        <v>13</v>
      </c>
      <c r="L218" s="39">
        <v>17</v>
      </c>
      <c r="M218" s="39">
        <v>20</v>
      </c>
      <c r="N218" s="39">
        <v>14</v>
      </c>
      <c r="O218" s="39">
        <v>24</v>
      </c>
      <c r="P218" s="39">
        <v>24</v>
      </c>
      <c r="Q218" s="39">
        <v>14</v>
      </c>
      <c r="R218" s="39">
        <v>22</v>
      </c>
      <c r="S218" s="39">
        <v>18</v>
      </c>
      <c r="T218" s="39">
        <v>16</v>
      </c>
      <c r="U218" s="39">
        <v>0</v>
      </c>
      <c r="V218" s="39">
        <v>0</v>
      </c>
      <c r="W218" s="39">
        <v>0</v>
      </c>
      <c r="X218" s="39">
        <v>0</v>
      </c>
      <c r="Y218" s="43">
        <v>9</v>
      </c>
      <c r="Z218" s="42">
        <v>0</v>
      </c>
      <c r="AA218" s="45">
        <v>90</v>
      </c>
      <c r="AB218" s="45">
        <v>101</v>
      </c>
      <c r="AC218" s="44">
        <v>191</v>
      </c>
      <c r="AD218" s="41">
        <v>77</v>
      </c>
      <c r="AE218" s="41">
        <v>93</v>
      </c>
      <c r="AF218" s="41">
        <v>2</v>
      </c>
      <c r="AG218" s="41">
        <v>0</v>
      </c>
      <c r="AH218" s="41">
        <v>8</v>
      </c>
      <c r="AI218" s="41">
        <v>1</v>
      </c>
      <c r="AJ218" s="41">
        <v>0</v>
      </c>
      <c r="AK218" s="41">
        <v>10</v>
      </c>
      <c r="AL218" s="46">
        <v>182</v>
      </c>
      <c r="AM218" s="46">
        <v>0</v>
      </c>
    </row>
    <row r="219" spans="1:39" ht="48">
      <c r="A219" s="40" t="s">
        <v>1384</v>
      </c>
      <c r="B219" s="47" t="s">
        <v>1385</v>
      </c>
      <c r="C219" t="s">
        <v>11815</v>
      </c>
      <c r="D219" t="s">
        <v>1386</v>
      </c>
      <c r="E219" t="s">
        <v>1387</v>
      </c>
      <c r="F219" t="s">
        <v>11816</v>
      </c>
      <c r="G219" t="s">
        <v>5518</v>
      </c>
      <c r="H219" t="str">
        <f>INDEX(CountyList!A:A, MATCH(MID(A219, 3, 3), CountyList!B:B, 0))</f>
        <v>Cook</v>
      </c>
      <c r="I219" s="38">
        <v>2</v>
      </c>
      <c r="J219" s="38">
        <v>20.6</v>
      </c>
      <c r="K219" s="39">
        <v>31</v>
      </c>
      <c r="L219" s="39">
        <v>18</v>
      </c>
      <c r="M219" s="39">
        <v>17</v>
      </c>
      <c r="N219" s="39">
        <v>29</v>
      </c>
      <c r="O219" s="39">
        <v>29</v>
      </c>
      <c r="P219" s="39">
        <v>37</v>
      </c>
      <c r="Q219" s="39">
        <v>43</v>
      </c>
      <c r="R219" s="39">
        <v>46</v>
      </c>
      <c r="S219" s="39">
        <v>49</v>
      </c>
      <c r="T219" s="39">
        <v>47</v>
      </c>
      <c r="U219" s="39">
        <v>0</v>
      </c>
      <c r="V219" s="39">
        <v>0</v>
      </c>
      <c r="W219" s="39">
        <v>0</v>
      </c>
      <c r="X219" s="39">
        <v>0</v>
      </c>
      <c r="Y219" s="43">
        <v>17</v>
      </c>
      <c r="Z219" s="42">
        <v>0</v>
      </c>
      <c r="AA219" s="45">
        <v>197</v>
      </c>
      <c r="AB219" s="45">
        <v>166</v>
      </c>
      <c r="AC219" s="44">
        <v>363</v>
      </c>
      <c r="AD219" s="41">
        <v>47</v>
      </c>
      <c r="AE219" s="41">
        <v>33</v>
      </c>
      <c r="AF219" s="41">
        <v>43</v>
      </c>
      <c r="AG219" s="41">
        <v>0</v>
      </c>
      <c r="AH219" s="41">
        <v>14</v>
      </c>
      <c r="AI219" s="41">
        <v>194</v>
      </c>
      <c r="AJ219" s="41">
        <v>0</v>
      </c>
      <c r="AK219" s="41">
        <v>32</v>
      </c>
      <c r="AL219" s="46">
        <v>346</v>
      </c>
      <c r="AM219" s="46">
        <v>0</v>
      </c>
    </row>
    <row r="220" spans="1:39" ht="48">
      <c r="A220" s="40" t="s">
        <v>1389</v>
      </c>
      <c r="B220" s="47" t="s">
        <v>1390</v>
      </c>
      <c r="C220" t="s">
        <v>13415</v>
      </c>
      <c r="D220" t="s">
        <v>1393</v>
      </c>
      <c r="E220" t="s">
        <v>1394</v>
      </c>
      <c r="F220" t="s">
        <v>11818</v>
      </c>
      <c r="G220" t="s">
        <v>5520</v>
      </c>
      <c r="H220" t="str">
        <f>INDEX(CountyList!A:A, MATCH(MID(A220, 3, 3), CountyList!B:B, 0))</f>
        <v>Cook</v>
      </c>
      <c r="I220" s="38">
        <v>1</v>
      </c>
      <c r="J220" s="38">
        <v>12</v>
      </c>
      <c r="K220" s="39">
        <v>20</v>
      </c>
      <c r="L220" s="39">
        <v>25</v>
      </c>
      <c r="M220" s="39">
        <v>23</v>
      </c>
      <c r="N220" s="39">
        <v>23</v>
      </c>
      <c r="O220" s="39">
        <v>13</v>
      </c>
      <c r="P220" s="39">
        <v>17</v>
      </c>
      <c r="Q220" s="39">
        <v>14</v>
      </c>
      <c r="R220" s="39">
        <v>21</v>
      </c>
      <c r="S220" s="39">
        <v>12</v>
      </c>
      <c r="T220" s="39">
        <v>14</v>
      </c>
      <c r="U220" s="39">
        <v>0</v>
      </c>
      <c r="V220" s="39">
        <v>0</v>
      </c>
      <c r="W220" s="39">
        <v>0</v>
      </c>
      <c r="X220" s="39">
        <v>0</v>
      </c>
      <c r="Y220" s="43">
        <v>0</v>
      </c>
      <c r="Z220" s="42">
        <v>0</v>
      </c>
      <c r="AA220" s="45">
        <v>98</v>
      </c>
      <c r="AB220" s="45">
        <v>84</v>
      </c>
      <c r="AC220" s="44">
        <v>182</v>
      </c>
      <c r="AD220" s="41">
        <v>80</v>
      </c>
      <c r="AE220" s="41">
        <v>63</v>
      </c>
      <c r="AF220" s="41">
        <v>24</v>
      </c>
      <c r="AG220" s="41">
        <v>0</v>
      </c>
      <c r="AH220" s="41">
        <v>10</v>
      </c>
      <c r="AI220" s="41">
        <v>3</v>
      </c>
      <c r="AJ220" s="41">
        <v>0</v>
      </c>
      <c r="AK220" s="41">
        <v>2</v>
      </c>
      <c r="AL220" s="46">
        <v>182</v>
      </c>
      <c r="AM220" s="46">
        <v>0</v>
      </c>
    </row>
    <row r="221" spans="1:39" ht="64">
      <c r="A221" s="40" t="s">
        <v>1396</v>
      </c>
      <c r="B221" s="47" t="s">
        <v>1397</v>
      </c>
      <c r="C221" t="s">
        <v>8444</v>
      </c>
      <c r="D221" t="s">
        <v>1398</v>
      </c>
      <c r="E221" t="s">
        <v>1272</v>
      </c>
      <c r="F221" t="s">
        <v>11819</v>
      </c>
      <c r="G221" t="s">
        <v>5523</v>
      </c>
      <c r="H221" t="str">
        <f>INDEX(CountyList!A:A, MATCH(MID(A221, 3, 3), CountyList!B:B, 0))</f>
        <v>Cook</v>
      </c>
      <c r="I221" s="38">
        <v>4</v>
      </c>
      <c r="J221" s="38">
        <v>15</v>
      </c>
      <c r="K221" s="39">
        <v>46</v>
      </c>
      <c r="L221" s="39">
        <v>23</v>
      </c>
      <c r="M221" s="39">
        <v>25</v>
      </c>
      <c r="N221" s="39">
        <v>10</v>
      </c>
      <c r="O221" s="39">
        <v>12</v>
      </c>
      <c r="P221" s="39">
        <v>13</v>
      </c>
      <c r="Q221" s="39">
        <v>9</v>
      </c>
      <c r="R221" s="39">
        <v>9</v>
      </c>
      <c r="S221" s="39">
        <v>13</v>
      </c>
      <c r="T221" s="39">
        <v>4</v>
      </c>
      <c r="U221" s="39">
        <v>0</v>
      </c>
      <c r="V221" s="39">
        <v>0</v>
      </c>
      <c r="W221" s="39">
        <v>0</v>
      </c>
      <c r="X221" s="39">
        <v>0</v>
      </c>
      <c r="Y221" s="43">
        <v>0</v>
      </c>
      <c r="Z221" s="42">
        <v>0</v>
      </c>
      <c r="AA221" s="45">
        <v>86</v>
      </c>
      <c r="AB221" s="45">
        <v>78</v>
      </c>
      <c r="AC221" s="44">
        <v>164</v>
      </c>
      <c r="AD221" s="41">
        <v>0</v>
      </c>
      <c r="AE221" s="41">
        <v>0</v>
      </c>
      <c r="AF221" s="41">
        <v>1</v>
      </c>
      <c r="AG221" s="41">
        <v>0</v>
      </c>
      <c r="AH221" s="41">
        <v>0</v>
      </c>
      <c r="AI221" s="41">
        <v>152</v>
      </c>
      <c r="AJ221" s="41">
        <v>0</v>
      </c>
      <c r="AK221" s="41">
        <v>11</v>
      </c>
      <c r="AL221" s="46">
        <v>164</v>
      </c>
      <c r="AM221" s="46">
        <v>0</v>
      </c>
    </row>
    <row r="222" spans="1:39" ht="48">
      <c r="A222" s="40" t="s">
        <v>11820</v>
      </c>
      <c r="B222" s="47" t="s">
        <v>786</v>
      </c>
      <c r="C222" t="s">
        <v>8447</v>
      </c>
      <c r="D222" t="s">
        <v>8448</v>
      </c>
      <c r="E222" t="s">
        <v>1340</v>
      </c>
      <c r="F222" t="s">
        <v>11821</v>
      </c>
      <c r="G222" t="s">
        <v>11822</v>
      </c>
      <c r="H222" t="str">
        <f>INDEX(CountyList!A:A, MATCH(MID(A222, 3, 3), CountyList!B:B, 0))</f>
        <v>Cook</v>
      </c>
      <c r="I222" s="38">
        <v>0</v>
      </c>
      <c r="J222" s="38">
        <v>12</v>
      </c>
      <c r="K222" s="39">
        <v>18</v>
      </c>
      <c r="L222" s="39">
        <v>11</v>
      </c>
      <c r="M222" s="39">
        <v>10</v>
      </c>
      <c r="N222" s="39">
        <v>12</v>
      </c>
      <c r="O222" s="39">
        <v>12</v>
      </c>
      <c r="P222" s="39">
        <v>8</v>
      </c>
      <c r="Q222" s="39">
        <v>13</v>
      </c>
      <c r="R222" s="39">
        <v>18</v>
      </c>
      <c r="S222" s="39">
        <v>12</v>
      </c>
      <c r="T222" s="39">
        <v>14</v>
      </c>
      <c r="U222" s="39">
        <v>0</v>
      </c>
      <c r="V222" s="39">
        <v>0</v>
      </c>
      <c r="W222" s="39">
        <v>0</v>
      </c>
      <c r="X222" s="39">
        <v>0</v>
      </c>
      <c r="Y222" s="43">
        <v>9</v>
      </c>
      <c r="Z222" s="42">
        <v>0</v>
      </c>
      <c r="AA222" s="45">
        <v>66</v>
      </c>
      <c r="AB222" s="45">
        <v>71</v>
      </c>
      <c r="AC222" s="44">
        <v>137</v>
      </c>
      <c r="AD222" s="41">
        <v>12</v>
      </c>
      <c r="AE222" s="41">
        <v>9</v>
      </c>
      <c r="AF222" s="41">
        <v>20</v>
      </c>
      <c r="AG222" s="41">
        <v>0</v>
      </c>
      <c r="AH222" s="41">
        <v>0</v>
      </c>
      <c r="AI222" s="41">
        <v>94</v>
      </c>
      <c r="AJ222" s="41">
        <v>0</v>
      </c>
      <c r="AK222" s="41">
        <v>2</v>
      </c>
      <c r="AL222" s="46">
        <v>128</v>
      </c>
      <c r="AM222" s="46">
        <v>0</v>
      </c>
    </row>
    <row r="223" spans="1:39" ht="64">
      <c r="A223" s="40" t="s">
        <v>1400</v>
      </c>
      <c r="B223" s="47" t="s">
        <v>1401</v>
      </c>
      <c r="C223" t="s">
        <v>13416</v>
      </c>
      <c r="D223" t="s">
        <v>1404</v>
      </c>
      <c r="E223" t="s">
        <v>1387</v>
      </c>
      <c r="F223" t="s">
        <v>13417</v>
      </c>
      <c r="G223" t="s">
        <v>13418</v>
      </c>
      <c r="H223" t="str">
        <f>INDEX(CountyList!A:A, MATCH(MID(A223, 3, 3), CountyList!B:B, 0))</f>
        <v>Cook</v>
      </c>
      <c r="I223" s="38">
        <v>2</v>
      </c>
      <c r="J223" s="38">
        <v>8</v>
      </c>
      <c r="K223" s="39">
        <v>31</v>
      </c>
      <c r="L223" s="39">
        <v>8</v>
      </c>
      <c r="M223" s="39">
        <v>5</v>
      </c>
      <c r="N223" s="39">
        <v>1</v>
      </c>
      <c r="O223" s="39">
        <v>2</v>
      </c>
      <c r="P223" s="39">
        <v>3</v>
      </c>
      <c r="Q223" s="39">
        <v>0</v>
      </c>
      <c r="R223" s="39">
        <v>0</v>
      </c>
      <c r="S223" s="39">
        <v>0</v>
      </c>
      <c r="T223" s="39">
        <v>0</v>
      </c>
      <c r="U223" s="39">
        <v>0</v>
      </c>
      <c r="V223" s="39">
        <v>0</v>
      </c>
      <c r="W223" s="39">
        <v>0</v>
      </c>
      <c r="X223" s="39">
        <v>0</v>
      </c>
      <c r="Y223" s="43">
        <v>0</v>
      </c>
      <c r="Z223" s="42">
        <v>0</v>
      </c>
      <c r="AA223" s="45">
        <v>30</v>
      </c>
      <c r="AB223" s="45">
        <v>20</v>
      </c>
      <c r="AC223" s="44">
        <v>50</v>
      </c>
      <c r="AD223" s="41">
        <v>2</v>
      </c>
      <c r="AE223" s="41">
        <v>3</v>
      </c>
      <c r="AF223" s="41">
        <v>3</v>
      </c>
      <c r="AG223" s="41">
        <v>0</v>
      </c>
      <c r="AH223" s="41">
        <v>2</v>
      </c>
      <c r="AI223" s="41">
        <v>36</v>
      </c>
      <c r="AJ223" s="41">
        <v>0</v>
      </c>
      <c r="AK223" s="41">
        <v>4</v>
      </c>
      <c r="AL223" s="46">
        <v>50</v>
      </c>
      <c r="AM223" s="46">
        <v>0</v>
      </c>
    </row>
    <row r="224" spans="1:39" ht="64">
      <c r="A224" s="40" t="s">
        <v>1405</v>
      </c>
      <c r="B224" s="47" t="s">
        <v>1406</v>
      </c>
      <c r="C224" t="s">
        <v>13419</v>
      </c>
      <c r="D224" t="s">
        <v>1409</v>
      </c>
      <c r="E224" t="s">
        <v>1122</v>
      </c>
      <c r="F224" t="s">
        <v>11824</v>
      </c>
      <c r="G224" t="s">
        <v>5530</v>
      </c>
      <c r="H224" t="str">
        <f>INDEX(CountyList!A:A, MATCH(MID(A224, 3, 3), CountyList!B:B, 0))</f>
        <v>Cook</v>
      </c>
      <c r="I224" s="38">
        <v>2.5</v>
      </c>
      <c r="J224" s="38">
        <v>13.9</v>
      </c>
      <c r="K224" s="39">
        <v>39</v>
      </c>
      <c r="L224" s="39">
        <v>26</v>
      </c>
      <c r="M224" s="39">
        <v>17</v>
      </c>
      <c r="N224" s="39">
        <v>26</v>
      </c>
      <c r="O224" s="39">
        <v>12</v>
      </c>
      <c r="P224" s="39">
        <v>24</v>
      </c>
      <c r="Q224" s="39">
        <v>18</v>
      </c>
      <c r="R224" s="39">
        <v>19</v>
      </c>
      <c r="S224" s="39">
        <v>14</v>
      </c>
      <c r="T224" s="39">
        <v>30</v>
      </c>
      <c r="U224" s="39">
        <v>0</v>
      </c>
      <c r="V224" s="39">
        <v>0</v>
      </c>
      <c r="W224" s="39">
        <v>0</v>
      </c>
      <c r="X224" s="39">
        <v>0</v>
      </c>
      <c r="Y224" s="43">
        <v>13</v>
      </c>
      <c r="Z224" s="42">
        <v>0</v>
      </c>
      <c r="AA224" s="45">
        <v>109</v>
      </c>
      <c r="AB224" s="45">
        <v>129</v>
      </c>
      <c r="AC224" s="44">
        <v>238</v>
      </c>
      <c r="AD224" s="41">
        <v>42</v>
      </c>
      <c r="AE224" s="41">
        <v>55</v>
      </c>
      <c r="AF224" s="41">
        <v>137</v>
      </c>
      <c r="AG224" s="41">
        <v>0</v>
      </c>
      <c r="AH224" s="41">
        <v>0</v>
      </c>
      <c r="AI224" s="41">
        <v>2</v>
      </c>
      <c r="AJ224" s="41">
        <v>1</v>
      </c>
      <c r="AK224" s="41">
        <v>1</v>
      </c>
      <c r="AL224" s="46">
        <v>225</v>
      </c>
      <c r="AM224" s="46">
        <v>0</v>
      </c>
    </row>
    <row r="225" spans="1:39" ht="48">
      <c r="A225" s="40" t="s">
        <v>1411</v>
      </c>
      <c r="B225" s="47" t="s">
        <v>1412</v>
      </c>
      <c r="C225" t="s">
        <v>8455</v>
      </c>
      <c r="D225" t="s">
        <v>8456</v>
      </c>
      <c r="E225" t="s">
        <v>1204</v>
      </c>
      <c r="F225" t="s">
        <v>11825</v>
      </c>
      <c r="G225" t="s">
        <v>5533</v>
      </c>
      <c r="H225" t="str">
        <f>INDEX(CountyList!A:A, MATCH(MID(A225, 3, 3), CountyList!B:B, 0))</f>
        <v>Cook</v>
      </c>
      <c r="I225" s="38">
        <v>1</v>
      </c>
      <c r="J225" s="38">
        <v>14</v>
      </c>
      <c r="K225" s="39">
        <v>31</v>
      </c>
      <c r="L225" s="39">
        <v>25</v>
      </c>
      <c r="M225" s="39">
        <v>26</v>
      </c>
      <c r="N225" s="39">
        <v>23</v>
      </c>
      <c r="O225" s="39">
        <v>29</v>
      </c>
      <c r="P225" s="39">
        <v>26</v>
      </c>
      <c r="Q225" s="39">
        <v>18</v>
      </c>
      <c r="R225" s="39">
        <v>25</v>
      </c>
      <c r="S225" s="39">
        <v>23</v>
      </c>
      <c r="T225" s="39">
        <v>16</v>
      </c>
      <c r="U225" s="39">
        <v>0</v>
      </c>
      <c r="V225" s="39">
        <v>0</v>
      </c>
      <c r="W225" s="39">
        <v>0</v>
      </c>
      <c r="X225" s="39">
        <v>0</v>
      </c>
      <c r="Y225" s="43">
        <v>3</v>
      </c>
      <c r="Z225" s="42">
        <v>0</v>
      </c>
      <c r="AA225" s="45">
        <v>125</v>
      </c>
      <c r="AB225" s="45">
        <v>120</v>
      </c>
      <c r="AC225" s="44">
        <v>245</v>
      </c>
      <c r="AD225" s="41">
        <v>114</v>
      </c>
      <c r="AE225" s="41">
        <v>113</v>
      </c>
      <c r="AF225" s="41">
        <v>7</v>
      </c>
      <c r="AG225" s="41">
        <v>0</v>
      </c>
      <c r="AH225" s="41">
        <v>9</v>
      </c>
      <c r="AI225" s="41">
        <v>0</v>
      </c>
      <c r="AJ225" s="41">
        <v>0</v>
      </c>
      <c r="AK225" s="41">
        <v>2</v>
      </c>
      <c r="AL225" s="46">
        <v>242</v>
      </c>
      <c r="AM225" s="46">
        <v>0</v>
      </c>
    </row>
    <row r="226" spans="1:39" ht="48">
      <c r="A226" s="40" t="s">
        <v>11826</v>
      </c>
      <c r="B226" s="47" t="s">
        <v>8459</v>
      </c>
      <c r="C226" t="s">
        <v>11827</v>
      </c>
      <c r="D226" t="s">
        <v>8462</v>
      </c>
      <c r="E226" t="s">
        <v>1204</v>
      </c>
      <c r="F226" t="s">
        <v>11828</v>
      </c>
      <c r="G226" t="s">
        <v>11829</v>
      </c>
      <c r="H226" t="str">
        <f>INDEX(CountyList!A:A, MATCH(MID(A226, 3, 3), CountyList!B:B, 0))</f>
        <v>Cook</v>
      </c>
      <c r="I226" s="38">
        <v>2.5</v>
      </c>
      <c r="J226" s="38">
        <v>12.9</v>
      </c>
      <c r="K226" s="39">
        <v>27</v>
      </c>
      <c r="L226" s="39">
        <v>16</v>
      </c>
      <c r="M226" s="39">
        <v>17</v>
      </c>
      <c r="N226" s="39">
        <v>17</v>
      </c>
      <c r="O226" s="39">
        <v>17</v>
      </c>
      <c r="P226" s="39">
        <v>17</v>
      </c>
      <c r="Q226" s="39">
        <v>17</v>
      </c>
      <c r="R226" s="39">
        <v>16</v>
      </c>
      <c r="S226" s="39">
        <v>17</v>
      </c>
      <c r="T226" s="39">
        <v>14</v>
      </c>
      <c r="U226" s="39">
        <v>0</v>
      </c>
      <c r="V226" s="39">
        <v>0</v>
      </c>
      <c r="W226" s="39">
        <v>0</v>
      </c>
      <c r="X226" s="39">
        <v>0</v>
      </c>
      <c r="Y226" s="43">
        <v>0</v>
      </c>
      <c r="Z226" s="42">
        <v>0</v>
      </c>
      <c r="AA226" s="45">
        <v>80</v>
      </c>
      <c r="AB226" s="45">
        <v>95</v>
      </c>
      <c r="AC226" s="44">
        <v>175</v>
      </c>
      <c r="AD226" s="41">
        <v>70</v>
      </c>
      <c r="AE226" s="41">
        <v>82</v>
      </c>
      <c r="AF226" s="41">
        <v>17</v>
      </c>
      <c r="AG226" s="41">
        <v>0</v>
      </c>
      <c r="AH226" s="41">
        <v>3</v>
      </c>
      <c r="AI226" s="41">
        <v>1</v>
      </c>
      <c r="AJ226" s="41">
        <v>0</v>
      </c>
      <c r="AK226" s="41">
        <v>2</v>
      </c>
      <c r="AL226" s="46">
        <v>175</v>
      </c>
      <c r="AM226" s="46">
        <v>0</v>
      </c>
    </row>
    <row r="227" spans="1:39" ht="48">
      <c r="A227" s="40" t="s">
        <v>1415</v>
      </c>
      <c r="B227" s="47" t="s">
        <v>1416</v>
      </c>
      <c r="C227" t="s">
        <v>13420</v>
      </c>
      <c r="D227" t="s">
        <v>1419</v>
      </c>
      <c r="E227" t="s">
        <v>1420</v>
      </c>
      <c r="F227" t="s">
        <v>11833</v>
      </c>
      <c r="G227" t="s">
        <v>5536</v>
      </c>
      <c r="H227" t="str">
        <f>INDEX(CountyList!A:A, MATCH(MID(A227, 3, 3), CountyList!B:B, 0))</f>
        <v>Cook</v>
      </c>
      <c r="I227" s="38">
        <v>1</v>
      </c>
      <c r="J227" s="38">
        <v>19.5</v>
      </c>
      <c r="K227" s="39">
        <v>43</v>
      </c>
      <c r="L227" s="39">
        <v>34</v>
      </c>
      <c r="M227" s="39">
        <v>31</v>
      </c>
      <c r="N227" s="39">
        <v>37</v>
      </c>
      <c r="O227" s="39">
        <v>33</v>
      </c>
      <c r="P227" s="39">
        <v>42</v>
      </c>
      <c r="Q227" s="39">
        <v>36</v>
      </c>
      <c r="R227" s="39">
        <v>44</v>
      </c>
      <c r="S227" s="39">
        <v>35</v>
      </c>
      <c r="T227" s="39">
        <v>37</v>
      </c>
      <c r="U227" s="39">
        <v>0</v>
      </c>
      <c r="V227" s="39">
        <v>0</v>
      </c>
      <c r="W227" s="39">
        <v>0</v>
      </c>
      <c r="X227" s="39">
        <v>0</v>
      </c>
      <c r="Y227" s="43">
        <v>0</v>
      </c>
      <c r="Z227" s="42">
        <v>0</v>
      </c>
      <c r="AA227" s="45">
        <v>172</v>
      </c>
      <c r="AB227" s="45">
        <v>200</v>
      </c>
      <c r="AC227" s="44">
        <v>372</v>
      </c>
      <c r="AD227" s="41">
        <v>156</v>
      </c>
      <c r="AE227" s="41">
        <v>190</v>
      </c>
      <c r="AF227" s="41">
        <v>15</v>
      </c>
      <c r="AG227" s="41">
        <v>4</v>
      </c>
      <c r="AH227" s="41">
        <v>0</v>
      </c>
      <c r="AI227" s="41">
        <v>2</v>
      </c>
      <c r="AJ227" s="41">
        <v>0</v>
      </c>
      <c r="AK227" s="41">
        <v>5</v>
      </c>
      <c r="AL227" s="46">
        <v>372</v>
      </c>
      <c r="AM227" s="46">
        <v>0</v>
      </c>
    </row>
    <row r="228" spans="1:39" ht="64">
      <c r="A228" s="40" t="s">
        <v>13421</v>
      </c>
      <c r="B228" s="47" t="s">
        <v>13422</v>
      </c>
      <c r="C228" t="s">
        <v>13423</v>
      </c>
      <c r="D228" t="s">
        <v>13424</v>
      </c>
      <c r="E228" t="s">
        <v>8484</v>
      </c>
      <c r="F228" t="s">
        <v>13425</v>
      </c>
      <c r="G228" t="s">
        <v>13426</v>
      </c>
      <c r="H228" t="str">
        <f>INDEX(CountyList!A:A, MATCH(MID(A228, 3, 3), CountyList!B:B, 0))</f>
        <v>Cook</v>
      </c>
      <c r="I228" s="38">
        <v>0</v>
      </c>
      <c r="J228" s="38">
        <v>3</v>
      </c>
      <c r="K228" s="39">
        <v>6</v>
      </c>
      <c r="L228" s="39">
        <v>10</v>
      </c>
      <c r="M228" s="39">
        <v>5</v>
      </c>
      <c r="N228" s="39">
        <v>0</v>
      </c>
      <c r="O228" s="39">
        <v>0</v>
      </c>
      <c r="P228" s="39">
        <v>0</v>
      </c>
      <c r="Q228" s="39">
        <v>0</v>
      </c>
      <c r="R228" s="39">
        <v>0</v>
      </c>
      <c r="S228" s="39">
        <v>0</v>
      </c>
      <c r="T228" s="39">
        <v>0</v>
      </c>
      <c r="U228" s="39">
        <v>0</v>
      </c>
      <c r="V228" s="39">
        <v>0</v>
      </c>
      <c r="W228" s="39">
        <v>0</v>
      </c>
      <c r="X228" s="39">
        <v>0</v>
      </c>
      <c r="Y228" s="43">
        <v>0</v>
      </c>
      <c r="Z228" s="42">
        <v>0</v>
      </c>
      <c r="AA228" s="45">
        <v>13</v>
      </c>
      <c r="AB228" s="45">
        <v>8</v>
      </c>
      <c r="AC228" s="44">
        <v>21</v>
      </c>
      <c r="AD228" s="41">
        <v>0</v>
      </c>
      <c r="AE228" s="41">
        <v>0</v>
      </c>
      <c r="AF228" s="41">
        <v>0</v>
      </c>
      <c r="AG228" s="41">
        <v>0</v>
      </c>
      <c r="AH228" s="41">
        <v>0</v>
      </c>
      <c r="AI228" s="41">
        <v>21</v>
      </c>
      <c r="AJ228" s="41">
        <v>0</v>
      </c>
      <c r="AK228" s="41">
        <v>0</v>
      </c>
      <c r="AL228" s="46">
        <v>21</v>
      </c>
      <c r="AM228" s="46">
        <v>0</v>
      </c>
    </row>
    <row r="229" spans="1:39" ht="64">
      <c r="A229" s="40" t="s">
        <v>1422</v>
      </c>
      <c r="B229" s="47" t="s">
        <v>1423</v>
      </c>
      <c r="C229" t="s">
        <v>8475</v>
      </c>
      <c r="D229" t="s">
        <v>1425</v>
      </c>
      <c r="E229" t="s">
        <v>1333</v>
      </c>
      <c r="F229" t="s">
        <v>11834</v>
      </c>
      <c r="G229" t="s">
        <v>5539</v>
      </c>
      <c r="H229" t="str">
        <f>INDEX(CountyList!A:A, MATCH(MID(A229, 3, 3), CountyList!B:B, 0))</f>
        <v>Cook</v>
      </c>
      <c r="I229" s="38">
        <v>3</v>
      </c>
      <c r="J229" s="38">
        <v>32</v>
      </c>
      <c r="K229" s="39">
        <v>81</v>
      </c>
      <c r="L229" s="39">
        <v>46</v>
      </c>
      <c r="M229" s="39">
        <v>73</v>
      </c>
      <c r="N229" s="39">
        <v>65</v>
      </c>
      <c r="O229" s="39">
        <v>70</v>
      </c>
      <c r="P229" s="39">
        <v>41</v>
      </c>
      <c r="Q229" s="39">
        <v>76</v>
      </c>
      <c r="R229" s="39">
        <v>49</v>
      </c>
      <c r="S229" s="39">
        <v>63</v>
      </c>
      <c r="T229" s="39">
        <v>59</v>
      </c>
      <c r="U229" s="39">
        <v>0</v>
      </c>
      <c r="V229" s="39">
        <v>0</v>
      </c>
      <c r="W229" s="39">
        <v>0</v>
      </c>
      <c r="X229" s="39">
        <v>0</v>
      </c>
      <c r="Y229" s="43">
        <v>26</v>
      </c>
      <c r="Z229" s="42">
        <v>0</v>
      </c>
      <c r="AA229" s="45">
        <v>322</v>
      </c>
      <c r="AB229" s="45">
        <v>329</v>
      </c>
      <c r="AC229" s="44">
        <v>651</v>
      </c>
      <c r="AD229" s="41">
        <v>236</v>
      </c>
      <c r="AE229" s="41">
        <v>247</v>
      </c>
      <c r="AF229" s="41">
        <v>78</v>
      </c>
      <c r="AG229" s="41">
        <v>0</v>
      </c>
      <c r="AH229" s="41">
        <v>44</v>
      </c>
      <c r="AI229" s="41">
        <v>23</v>
      </c>
      <c r="AJ229" s="41">
        <v>2</v>
      </c>
      <c r="AK229" s="41">
        <v>21</v>
      </c>
      <c r="AL229" s="46">
        <v>623</v>
      </c>
      <c r="AM229" s="46">
        <v>0</v>
      </c>
    </row>
    <row r="230" spans="1:39" ht="64">
      <c r="A230" s="40" t="s">
        <v>1426</v>
      </c>
      <c r="B230" s="47" t="s">
        <v>1427</v>
      </c>
      <c r="C230" t="s">
        <v>8478</v>
      </c>
      <c r="D230" t="s">
        <v>13427</v>
      </c>
      <c r="E230" t="s">
        <v>1122</v>
      </c>
      <c r="F230" t="s">
        <v>11835</v>
      </c>
      <c r="G230" t="s">
        <v>5542</v>
      </c>
      <c r="H230" t="str">
        <f>INDEX(CountyList!A:A, MATCH(MID(A230, 3, 3), CountyList!B:B, 0))</f>
        <v>Cook</v>
      </c>
      <c r="I230" s="38">
        <v>1</v>
      </c>
      <c r="J230" s="38">
        <v>10</v>
      </c>
      <c r="K230" s="39">
        <v>40</v>
      </c>
      <c r="L230" s="39">
        <v>35</v>
      </c>
      <c r="M230" s="39">
        <v>24</v>
      </c>
      <c r="N230" s="39">
        <v>26</v>
      </c>
      <c r="O230" s="39">
        <v>25</v>
      </c>
      <c r="P230" s="39">
        <v>22</v>
      </c>
      <c r="Q230" s="39">
        <v>18</v>
      </c>
      <c r="R230" s="39">
        <v>8</v>
      </c>
      <c r="S230" s="39">
        <v>9</v>
      </c>
      <c r="T230" s="39">
        <v>13</v>
      </c>
      <c r="U230" s="39">
        <v>0</v>
      </c>
      <c r="V230" s="39">
        <v>0</v>
      </c>
      <c r="W230" s="39">
        <v>0</v>
      </c>
      <c r="X230" s="39">
        <v>0</v>
      </c>
      <c r="Y230" s="43">
        <v>0</v>
      </c>
      <c r="Z230" s="42">
        <v>0</v>
      </c>
      <c r="AA230" s="45">
        <v>100</v>
      </c>
      <c r="AB230" s="45">
        <v>120</v>
      </c>
      <c r="AC230" s="44">
        <v>220</v>
      </c>
      <c r="AD230" s="41">
        <v>6</v>
      </c>
      <c r="AE230" s="41">
        <v>6</v>
      </c>
      <c r="AF230" s="41">
        <v>185</v>
      </c>
      <c r="AG230" s="41">
        <v>0</v>
      </c>
      <c r="AH230" s="41">
        <v>2</v>
      </c>
      <c r="AI230" s="41">
        <v>8</v>
      </c>
      <c r="AJ230" s="41">
        <v>0</v>
      </c>
      <c r="AK230" s="41">
        <v>13</v>
      </c>
      <c r="AL230" s="46">
        <v>220</v>
      </c>
      <c r="AM230" s="46">
        <v>0</v>
      </c>
    </row>
    <row r="231" spans="1:39" ht="80">
      <c r="A231" s="40" t="s">
        <v>11836</v>
      </c>
      <c r="B231" s="47" t="s">
        <v>8480</v>
      </c>
      <c r="C231" t="s">
        <v>8482</v>
      </c>
      <c r="D231" t="s">
        <v>8483</v>
      </c>
      <c r="E231" t="s">
        <v>8484</v>
      </c>
      <c r="F231" t="s">
        <v>11837</v>
      </c>
      <c r="G231" t="s">
        <v>11838</v>
      </c>
      <c r="H231" t="str">
        <f>INDEX(CountyList!A:A, MATCH(MID(A231, 3, 3), CountyList!B:B, 0))</f>
        <v>Cook</v>
      </c>
      <c r="I231" s="38">
        <v>4.5</v>
      </c>
      <c r="J231" s="38">
        <v>8.5</v>
      </c>
      <c r="K231" s="39">
        <v>21</v>
      </c>
      <c r="L231" s="39">
        <v>6</v>
      </c>
      <c r="M231" s="39">
        <v>8</v>
      </c>
      <c r="N231" s="39">
        <v>6</v>
      </c>
      <c r="O231" s="39">
        <v>4</v>
      </c>
      <c r="P231" s="39">
        <v>1</v>
      </c>
      <c r="Q231" s="39">
        <v>2</v>
      </c>
      <c r="R231" s="39">
        <v>1</v>
      </c>
      <c r="S231" s="39">
        <v>3</v>
      </c>
      <c r="T231" s="39">
        <v>5</v>
      </c>
      <c r="U231" s="39">
        <v>0</v>
      </c>
      <c r="V231" s="39">
        <v>0</v>
      </c>
      <c r="W231" s="39">
        <v>0</v>
      </c>
      <c r="X231" s="39">
        <v>0</v>
      </c>
      <c r="Y231" s="43">
        <v>1</v>
      </c>
      <c r="Z231" s="42">
        <v>0</v>
      </c>
      <c r="AA231" s="45">
        <v>24</v>
      </c>
      <c r="AB231" s="45">
        <v>35</v>
      </c>
      <c r="AC231" s="44">
        <v>59</v>
      </c>
      <c r="AD231" s="41">
        <v>0</v>
      </c>
      <c r="AE231" s="41">
        <v>1</v>
      </c>
      <c r="AF231" s="41">
        <v>1</v>
      </c>
      <c r="AG231" s="41">
        <v>0</v>
      </c>
      <c r="AH231" s="41">
        <v>0</v>
      </c>
      <c r="AI231" s="41">
        <v>52</v>
      </c>
      <c r="AJ231" s="41">
        <v>4</v>
      </c>
      <c r="AK231" s="41">
        <v>1</v>
      </c>
      <c r="AL231" s="46">
        <v>57</v>
      </c>
      <c r="AM231" s="46">
        <v>0</v>
      </c>
    </row>
    <row r="232" spans="1:39" ht="48">
      <c r="A232" s="40" t="s">
        <v>11843</v>
      </c>
      <c r="B232" s="47" t="s">
        <v>8493</v>
      </c>
      <c r="C232" t="s">
        <v>8495</v>
      </c>
      <c r="D232" t="s">
        <v>8496</v>
      </c>
      <c r="E232" t="s">
        <v>1296</v>
      </c>
      <c r="F232" t="s">
        <v>11844</v>
      </c>
      <c r="G232" t="s">
        <v>11845</v>
      </c>
      <c r="H232" t="str">
        <f>INDEX(CountyList!A:A, MATCH(MID(A232, 3, 3), CountyList!B:B, 0))</f>
        <v>Cook</v>
      </c>
      <c r="I232" s="38">
        <v>0</v>
      </c>
      <c r="J232" s="38">
        <v>3.5</v>
      </c>
      <c r="K232" s="39">
        <v>8</v>
      </c>
      <c r="L232" s="39">
        <v>4</v>
      </c>
      <c r="M232" s="39">
        <v>5</v>
      </c>
      <c r="N232" s="39">
        <v>7</v>
      </c>
      <c r="O232" s="39">
        <v>8</v>
      </c>
      <c r="P232" s="39">
        <v>9</v>
      </c>
      <c r="Q232" s="39">
        <v>6</v>
      </c>
      <c r="R232" s="39">
        <v>1</v>
      </c>
      <c r="S232" s="39">
        <v>4</v>
      </c>
      <c r="T232" s="39">
        <v>7</v>
      </c>
      <c r="U232" s="39">
        <v>7</v>
      </c>
      <c r="V232" s="39">
        <v>7</v>
      </c>
      <c r="W232" s="39">
        <v>6</v>
      </c>
      <c r="X232" s="39">
        <v>9</v>
      </c>
      <c r="Y232" s="43">
        <v>0</v>
      </c>
      <c r="Z232" s="42">
        <v>0</v>
      </c>
      <c r="AA232" s="45">
        <v>44</v>
      </c>
      <c r="AB232" s="45">
        <v>44</v>
      </c>
      <c r="AC232" s="44">
        <v>88</v>
      </c>
      <c r="AD232" s="41">
        <v>25</v>
      </c>
      <c r="AE232" s="41">
        <v>24</v>
      </c>
      <c r="AF232" s="41">
        <v>13</v>
      </c>
      <c r="AG232" s="41">
        <v>0</v>
      </c>
      <c r="AH232" s="41">
        <v>4</v>
      </c>
      <c r="AI232" s="41">
        <v>18</v>
      </c>
      <c r="AJ232" s="41">
        <v>0</v>
      </c>
      <c r="AK232" s="41">
        <v>4</v>
      </c>
      <c r="AL232" s="46">
        <v>59</v>
      </c>
      <c r="AM232" s="46">
        <v>29</v>
      </c>
    </row>
    <row r="233" spans="1:39" ht="48">
      <c r="A233" s="40" t="s">
        <v>1435</v>
      </c>
      <c r="B233" s="47" t="s">
        <v>1436</v>
      </c>
      <c r="C233" t="s">
        <v>5547</v>
      </c>
      <c r="D233" t="s">
        <v>1438</v>
      </c>
      <c r="E233" t="s">
        <v>1272</v>
      </c>
      <c r="F233" t="s">
        <v>11846</v>
      </c>
      <c r="G233" t="s">
        <v>5549</v>
      </c>
      <c r="H233" t="str">
        <f>INDEX(CountyList!A:A, MATCH(MID(A233, 3, 3), CountyList!B:B, 0))</f>
        <v>Cook</v>
      </c>
      <c r="I233" s="38">
        <v>1</v>
      </c>
      <c r="J233" s="38">
        <v>16</v>
      </c>
      <c r="K233" s="39">
        <v>23</v>
      </c>
      <c r="L233" s="39">
        <v>19</v>
      </c>
      <c r="M233" s="39">
        <v>22</v>
      </c>
      <c r="N233" s="39">
        <v>25</v>
      </c>
      <c r="O233" s="39">
        <v>15</v>
      </c>
      <c r="P233" s="39">
        <v>21</v>
      </c>
      <c r="Q233" s="39">
        <v>18</v>
      </c>
      <c r="R233" s="39">
        <v>30</v>
      </c>
      <c r="S233" s="39">
        <v>22</v>
      </c>
      <c r="T233" s="39">
        <v>23</v>
      </c>
      <c r="U233" s="39">
        <v>0</v>
      </c>
      <c r="V233" s="39">
        <v>0</v>
      </c>
      <c r="W233" s="39">
        <v>0</v>
      </c>
      <c r="X233" s="39">
        <v>0</v>
      </c>
      <c r="Y233" s="43">
        <v>0</v>
      </c>
      <c r="Z233" s="42">
        <v>0</v>
      </c>
      <c r="AA233" s="45">
        <v>106</v>
      </c>
      <c r="AB233" s="45">
        <v>112</v>
      </c>
      <c r="AC233" s="44">
        <v>218</v>
      </c>
      <c r="AD233" s="41">
        <v>21</v>
      </c>
      <c r="AE233" s="41">
        <v>26</v>
      </c>
      <c r="AF233" s="41">
        <v>122</v>
      </c>
      <c r="AG233" s="41">
        <v>0</v>
      </c>
      <c r="AH233" s="41">
        <v>2</v>
      </c>
      <c r="AI233" s="41">
        <v>37</v>
      </c>
      <c r="AJ233" s="41">
        <v>0</v>
      </c>
      <c r="AK233" s="41">
        <v>10</v>
      </c>
      <c r="AL233" s="46">
        <v>218</v>
      </c>
      <c r="AM233" s="46">
        <v>0</v>
      </c>
    </row>
    <row r="234" spans="1:39" ht="48">
      <c r="A234" s="40" t="s">
        <v>1439</v>
      </c>
      <c r="B234" s="47" t="s">
        <v>1440</v>
      </c>
      <c r="C234" t="s">
        <v>13428</v>
      </c>
      <c r="D234" t="s">
        <v>1443</v>
      </c>
      <c r="E234" t="s">
        <v>1296</v>
      </c>
      <c r="F234" t="s">
        <v>11848</v>
      </c>
      <c r="G234" t="s">
        <v>5552</v>
      </c>
      <c r="H234" t="str">
        <f>INDEX(CountyList!A:A, MATCH(MID(A234, 3, 3), CountyList!B:B, 0))</f>
        <v>Cook</v>
      </c>
      <c r="I234" s="38">
        <v>0</v>
      </c>
      <c r="J234" s="38">
        <v>22</v>
      </c>
      <c r="K234" s="39">
        <v>62</v>
      </c>
      <c r="L234" s="39">
        <v>44</v>
      </c>
      <c r="M234" s="39">
        <v>46</v>
      </c>
      <c r="N234" s="39">
        <v>35</v>
      </c>
      <c r="O234" s="39">
        <v>38</v>
      </c>
      <c r="P234" s="39">
        <v>30</v>
      </c>
      <c r="Q234" s="39">
        <v>30</v>
      </c>
      <c r="R234" s="39">
        <v>23</v>
      </c>
      <c r="S234" s="39">
        <v>31</v>
      </c>
      <c r="T234" s="39">
        <v>40</v>
      </c>
      <c r="U234" s="39">
        <v>0</v>
      </c>
      <c r="V234" s="39">
        <v>0</v>
      </c>
      <c r="W234" s="39">
        <v>0</v>
      </c>
      <c r="X234" s="39">
        <v>0</v>
      </c>
      <c r="Y234" s="43">
        <v>0</v>
      </c>
      <c r="Z234" s="42">
        <v>0</v>
      </c>
      <c r="AA234" s="45">
        <v>198</v>
      </c>
      <c r="AB234" s="45">
        <v>181</v>
      </c>
      <c r="AC234" s="44">
        <v>379</v>
      </c>
      <c r="AD234" s="41">
        <v>150</v>
      </c>
      <c r="AE234" s="41">
        <v>138</v>
      </c>
      <c r="AF234" s="41">
        <v>74</v>
      </c>
      <c r="AG234" s="41">
        <v>0</v>
      </c>
      <c r="AH234" s="41">
        <v>4</v>
      </c>
      <c r="AI234" s="41">
        <v>13</v>
      </c>
      <c r="AJ234" s="41">
        <v>0</v>
      </c>
      <c r="AK234" s="41">
        <v>0</v>
      </c>
      <c r="AL234" s="46">
        <v>379</v>
      </c>
      <c r="AM234" s="46">
        <v>0</v>
      </c>
    </row>
    <row r="235" spans="1:39" ht="48">
      <c r="A235" s="40" t="s">
        <v>1444</v>
      </c>
      <c r="B235" s="47" t="s">
        <v>1445</v>
      </c>
      <c r="C235" t="s">
        <v>5553</v>
      </c>
      <c r="D235" t="s">
        <v>1448</v>
      </c>
      <c r="E235" t="s">
        <v>1449</v>
      </c>
      <c r="F235" t="s">
        <v>11852</v>
      </c>
      <c r="G235" t="s">
        <v>5555</v>
      </c>
      <c r="H235" t="str">
        <f>INDEX(CountyList!A:A, MATCH(MID(A235, 3, 3), CountyList!B:B, 0))</f>
        <v>Cook</v>
      </c>
      <c r="I235" s="38">
        <v>2</v>
      </c>
      <c r="J235" s="38">
        <v>12</v>
      </c>
      <c r="K235" s="39">
        <v>25</v>
      </c>
      <c r="L235" s="39">
        <v>25</v>
      </c>
      <c r="M235" s="39">
        <v>12</v>
      </c>
      <c r="N235" s="39">
        <v>11</v>
      </c>
      <c r="O235" s="39">
        <v>23</v>
      </c>
      <c r="P235" s="39">
        <v>9</v>
      </c>
      <c r="Q235" s="39">
        <v>19</v>
      </c>
      <c r="R235" s="39">
        <v>10</v>
      </c>
      <c r="S235" s="39">
        <v>6</v>
      </c>
      <c r="T235" s="39">
        <v>14</v>
      </c>
      <c r="U235" s="39">
        <v>0</v>
      </c>
      <c r="V235" s="39">
        <v>0</v>
      </c>
      <c r="W235" s="39">
        <v>0</v>
      </c>
      <c r="X235" s="39">
        <v>0</v>
      </c>
      <c r="Y235" s="43">
        <v>0</v>
      </c>
      <c r="Z235" s="42">
        <v>0</v>
      </c>
      <c r="AA235" s="45">
        <v>65</v>
      </c>
      <c r="AB235" s="45">
        <v>89</v>
      </c>
      <c r="AC235" s="44">
        <v>154</v>
      </c>
      <c r="AD235" s="41">
        <v>62</v>
      </c>
      <c r="AE235" s="41">
        <v>86</v>
      </c>
      <c r="AF235" s="41">
        <v>0</v>
      </c>
      <c r="AG235" s="41">
        <v>0</v>
      </c>
      <c r="AH235" s="41">
        <v>0</v>
      </c>
      <c r="AI235" s="41">
        <v>0</v>
      </c>
      <c r="AJ235" s="41">
        <v>0</v>
      </c>
      <c r="AK235" s="41">
        <v>6</v>
      </c>
      <c r="AL235" s="46">
        <v>154</v>
      </c>
      <c r="AM235" s="46">
        <v>0</v>
      </c>
    </row>
    <row r="236" spans="1:39" ht="48">
      <c r="A236" s="40" t="s">
        <v>4593</v>
      </c>
      <c r="B236" s="47" t="s">
        <v>4594</v>
      </c>
      <c r="C236" t="s">
        <v>8520</v>
      </c>
      <c r="D236" t="s">
        <v>4597</v>
      </c>
      <c r="E236" t="s">
        <v>1475</v>
      </c>
      <c r="F236" t="s">
        <v>11853</v>
      </c>
      <c r="G236" t="s">
        <v>5558</v>
      </c>
      <c r="H236" t="str">
        <f>INDEX(CountyList!A:A, MATCH(MID(A236, 3, 3), CountyList!B:B, 0))</f>
        <v>Cook</v>
      </c>
      <c r="I236" s="38">
        <v>4</v>
      </c>
      <c r="J236" s="38">
        <v>33</v>
      </c>
      <c r="K236" s="39">
        <v>18</v>
      </c>
      <c r="L236" s="39">
        <v>12</v>
      </c>
      <c r="M236" s="39">
        <v>15</v>
      </c>
      <c r="N236" s="39">
        <v>16</v>
      </c>
      <c r="O236" s="39">
        <v>23</v>
      </c>
      <c r="P236" s="39">
        <v>15</v>
      </c>
      <c r="Q236" s="39">
        <v>10</v>
      </c>
      <c r="R236" s="39">
        <v>13</v>
      </c>
      <c r="S236" s="39">
        <v>6</v>
      </c>
      <c r="T236" s="39">
        <v>15</v>
      </c>
      <c r="U236" s="39">
        <v>28</v>
      </c>
      <c r="V236" s="39">
        <v>19</v>
      </c>
      <c r="W236" s="39">
        <v>25</v>
      </c>
      <c r="X236" s="39">
        <v>20</v>
      </c>
      <c r="Y236" s="43">
        <v>0</v>
      </c>
      <c r="Z236" s="42">
        <v>0</v>
      </c>
      <c r="AA236" s="45">
        <v>199</v>
      </c>
      <c r="AB236" s="45">
        <v>36</v>
      </c>
      <c r="AC236" s="44">
        <v>235</v>
      </c>
      <c r="AD236" s="41">
        <v>167</v>
      </c>
      <c r="AE236" s="41">
        <v>29</v>
      </c>
      <c r="AF236" s="41">
        <v>1</v>
      </c>
      <c r="AG236" s="41">
        <v>0</v>
      </c>
      <c r="AH236" s="41">
        <v>23</v>
      </c>
      <c r="AI236" s="41">
        <v>3</v>
      </c>
      <c r="AJ236" s="41">
        <v>0</v>
      </c>
      <c r="AK236" s="41">
        <v>12</v>
      </c>
      <c r="AL236" s="46">
        <v>143</v>
      </c>
      <c r="AM236" s="46">
        <v>92</v>
      </c>
    </row>
    <row r="237" spans="1:39" ht="64">
      <c r="A237" s="40" t="s">
        <v>1451</v>
      </c>
      <c r="B237" s="47" t="s">
        <v>8522</v>
      </c>
      <c r="C237" t="s">
        <v>8524</v>
      </c>
      <c r="D237" t="s">
        <v>1453</v>
      </c>
      <c r="E237" t="s">
        <v>1289</v>
      </c>
      <c r="F237" t="s">
        <v>11854</v>
      </c>
      <c r="G237" t="s">
        <v>5562</v>
      </c>
      <c r="H237" t="str">
        <f>INDEX(CountyList!A:A, MATCH(MID(A237, 3, 3), CountyList!B:B, 0))</f>
        <v>Cook</v>
      </c>
      <c r="I237" s="38">
        <v>1</v>
      </c>
      <c r="J237" s="38">
        <v>15.6</v>
      </c>
      <c r="K237" s="39">
        <v>0</v>
      </c>
      <c r="L237" s="39">
        <v>23</v>
      </c>
      <c r="M237" s="39">
        <v>41</v>
      </c>
      <c r="N237" s="39">
        <v>30</v>
      </c>
      <c r="O237" s="39">
        <v>24</v>
      </c>
      <c r="P237" s="39">
        <v>25</v>
      </c>
      <c r="Q237" s="39">
        <v>35</v>
      </c>
      <c r="R237" s="39">
        <v>43</v>
      </c>
      <c r="S237" s="39">
        <v>31</v>
      </c>
      <c r="T237" s="39">
        <v>38</v>
      </c>
      <c r="U237" s="39">
        <v>0</v>
      </c>
      <c r="V237" s="39">
        <v>0</v>
      </c>
      <c r="W237" s="39">
        <v>0</v>
      </c>
      <c r="X237" s="39">
        <v>0</v>
      </c>
      <c r="Y237" s="43">
        <v>15</v>
      </c>
      <c r="Z237" s="42">
        <v>0</v>
      </c>
      <c r="AA237" s="45">
        <v>146</v>
      </c>
      <c r="AB237" s="45">
        <v>159</v>
      </c>
      <c r="AC237" s="44">
        <v>305</v>
      </c>
      <c r="AD237" s="41">
        <v>122</v>
      </c>
      <c r="AE237" s="41">
        <v>136</v>
      </c>
      <c r="AF237" s="41">
        <v>0</v>
      </c>
      <c r="AG237" s="41">
        <v>0</v>
      </c>
      <c r="AH237" s="41">
        <v>6</v>
      </c>
      <c r="AI237" s="41">
        <v>32</v>
      </c>
      <c r="AJ237" s="41">
        <v>0</v>
      </c>
      <c r="AK237" s="41">
        <v>9</v>
      </c>
      <c r="AL237" s="46">
        <v>290</v>
      </c>
      <c r="AM237" s="46">
        <v>0</v>
      </c>
    </row>
    <row r="238" spans="1:39" ht="48">
      <c r="A238" s="40" t="s">
        <v>1454</v>
      </c>
      <c r="B238" s="47" t="s">
        <v>1455</v>
      </c>
      <c r="C238" t="s">
        <v>13429</v>
      </c>
      <c r="D238" t="s">
        <v>1457</v>
      </c>
      <c r="E238" t="s">
        <v>1458</v>
      </c>
      <c r="F238" t="s">
        <v>11856</v>
      </c>
      <c r="G238" t="s">
        <v>5565</v>
      </c>
      <c r="H238" t="str">
        <f>INDEX(CountyList!A:A, MATCH(MID(A238, 3, 3), CountyList!B:B, 0))</f>
        <v>Cook</v>
      </c>
      <c r="I238" s="38">
        <v>1</v>
      </c>
      <c r="J238" s="38">
        <v>13.5</v>
      </c>
      <c r="K238" s="39">
        <v>17</v>
      </c>
      <c r="L238" s="39">
        <v>16</v>
      </c>
      <c r="M238" s="39">
        <v>17</v>
      </c>
      <c r="N238" s="39">
        <v>18</v>
      </c>
      <c r="O238" s="39">
        <v>13</v>
      </c>
      <c r="P238" s="39">
        <v>15</v>
      </c>
      <c r="Q238" s="39">
        <v>18</v>
      </c>
      <c r="R238" s="39">
        <v>20</v>
      </c>
      <c r="S238" s="39">
        <v>23</v>
      </c>
      <c r="T238" s="39">
        <v>12</v>
      </c>
      <c r="U238" s="39">
        <v>0</v>
      </c>
      <c r="V238" s="39">
        <v>0</v>
      </c>
      <c r="W238" s="39">
        <v>0</v>
      </c>
      <c r="X238" s="39">
        <v>0</v>
      </c>
      <c r="Y238" s="43">
        <v>0</v>
      </c>
      <c r="Z238" s="42">
        <v>0</v>
      </c>
      <c r="AA238" s="45">
        <v>81</v>
      </c>
      <c r="AB238" s="45">
        <v>88</v>
      </c>
      <c r="AC238" s="44">
        <v>169</v>
      </c>
      <c r="AD238" s="41">
        <v>27</v>
      </c>
      <c r="AE238" s="41">
        <v>38</v>
      </c>
      <c r="AF238" s="41">
        <v>51</v>
      </c>
      <c r="AG238" s="41">
        <v>0</v>
      </c>
      <c r="AH238" s="41">
        <v>4</v>
      </c>
      <c r="AI238" s="41">
        <v>33</v>
      </c>
      <c r="AJ238" s="41">
        <v>0</v>
      </c>
      <c r="AK238" s="41">
        <v>16</v>
      </c>
      <c r="AL238" s="46">
        <v>169</v>
      </c>
      <c r="AM238" s="46">
        <v>0</v>
      </c>
    </row>
    <row r="239" spans="1:39" ht="64">
      <c r="A239" s="40" t="s">
        <v>11857</v>
      </c>
      <c r="B239" s="47" t="s">
        <v>11858</v>
      </c>
      <c r="C239" t="s">
        <v>11859</v>
      </c>
      <c r="D239" t="s">
        <v>11860</v>
      </c>
      <c r="E239" t="s">
        <v>11861</v>
      </c>
      <c r="F239" t="s">
        <v>11862</v>
      </c>
      <c r="G239" t="s">
        <v>11863</v>
      </c>
      <c r="H239" t="str">
        <f>INDEX(CountyList!A:A, MATCH(MID(A239, 3, 3), CountyList!B:B, 0))</f>
        <v>Cook</v>
      </c>
      <c r="I239" s="38">
        <v>2</v>
      </c>
      <c r="J239" s="38">
        <v>5</v>
      </c>
      <c r="K239" s="39">
        <v>4</v>
      </c>
      <c r="L239" s="39">
        <v>0</v>
      </c>
      <c r="M239" s="39">
        <v>5</v>
      </c>
      <c r="N239" s="39">
        <v>3</v>
      </c>
      <c r="O239" s="39">
        <v>5</v>
      </c>
      <c r="P239" s="39">
        <v>1</v>
      </c>
      <c r="Q239" s="39">
        <v>1</v>
      </c>
      <c r="R239" s="39">
        <v>2</v>
      </c>
      <c r="S239" s="39">
        <v>4</v>
      </c>
      <c r="T239" s="39">
        <v>0</v>
      </c>
      <c r="U239" s="39">
        <v>0</v>
      </c>
      <c r="V239" s="39">
        <v>0</v>
      </c>
      <c r="W239" s="39">
        <v>0</v>
      </c>
      <c r="X239" s="39">
        <v>0</v>
      </c>
      <c r="Y239" s="43">
        <v>0</v>
      </c>
      <c r="Z239" s="42">
        <v>0</v>
      </c>
      <c r="AA239" s="45">
        <v>10</v>
      </c>
      <c r="AB239" s="45">
        <v>15</v>
      </c>
      <c r="AC239" s="44">
        <v>25</v>
      </c>
      <c r="AD239" s="41">
        <v>0</v>
      </c>
      <c r="AE239" s="41">
        <v>0</v>
      </c>
      <c r="AF239" s="41">
        <v>0</v>
      </c>
      <c r="AG239" s="41">
        <v>0</v>
      </c>
      <c r="AH239" s="41">
        <v>0</v>
      </c>
      <c r="AI239" s="41">
        <v>24</v>
      </c>
      <c r="AJ239" s="41">
        <v>1</v>
      </c>
      <c r="AK239" s="41">
        <v>0</v>
      </c>
      <c r="AL239" s="46">
        <v>25</v>
      </c>
      <c r="AM239" s="46">
        <v>0</v>
      </c>
    </row>
    <row r="240" spans="1:39" ht="80">
      <c r="A240" s="40" t="s">
        <v>1460</v>
      </c>
      <c r="B240" s="47" t="s">
        <v>1461</v>
      </c>
      <c r="C240" t="s">
        <v>5570</v>
      </c>
      <c r="D240" t="s">
        <v>1463</v>
      </c>
      <c r="E240" t="s">
        <v>1377</v>
      </c>
      <c r="F240" t="s">
        <v>11864</v>
      </c>
      <c r="G240" t="s">
        <v>5572</v>
      </c>
      <c r="H240" t="str">
        <f>INDEX(CountyList!A:A, MATCH(MID(A240, 3, 3), CountyList!B:B, 0))</f>
        <v>Cook</v>
      </c>
      <c r="I240" s="38">
        <v>2</v>
      </c>
      <c r="J240" s="38">
        <v>13.5</v>
      </c>
      <c r="K240" s="39">
        <v>41</v>
      </c>
      <c r="L240" s="39">
        <v>20</v>
      </c>
      <c r="M240" s="39">
        <v>15</v>
      </c>
      <c r="N240" s="39">
        <v>13</v>
      </c>
      <c r="O240" s="39">
        <v>9</v>
      </c>
      <c r="P240" s="39">
        <v>10</v>
      </c>
      <c r="Q240" s="39">
        <v>3</v>
      </c>
      <c r="R240" s="39">
        <v>12</v>
      </c>
      <c r="S240" s="39">
        <v>8</v>
      </c>
      <c r="T240" s="39">
        <v>9</v>
      </c>
      <c r="U240" s="39">
        <v>0</v>
      </c>
      <c r="V240" s="39">
        <v>0</v>
      </c>
      <c r="W240" s="39">
        <v>0</v>
      </c>
      <c r="X240" s="39">
        <v>0</v>
      </c>
      <c r="Y240" s="43">
        <v>0</v>
      </c>
      <c r="Z240" s="42">
        <v>0</v>
      </c>
      <c r="AA240" s="45">
        <v>71</v>
      </c>
      <c r="AB240" s="45">
        <v>69</v>
      </c>
      <c r="AC240" s="44">
        <v>140</v>
      </c>
      <c r="AD240" s="41">
        <v>49</v>
      </c>
      <c r="AE240" s="41">
        <v>56</v>
      </c>
      <c r="AF240" s="41">
        <v>9</v>
      </c>
      <c r="AG240" s="41">
        <v>3</v>
      </c>
      <c r="AH240" s="41">
        <v>7</v>
      </c>
      <c r="AI240" s="41">
        <v>4</v>
      </c>
      <c r="AJ240" s="41">
        <v>0</v>
      </c>
      <c r="AK240" s="41">
        <v>12</v>
      </c>
      <c r="AL240" s="46">
        <v>140</v>
      </c>
      <c r="AM240" s="46">
        <v>0</v>
      </c>
    </row>
    <row r="241" spans="1:39" ht="48">
      <c r="A241" s="40" t="s">
        <v>1464</v>
      </c>
      <c r="B241" s="47" t="s">
        <v>1465</v>
      </c>
      <c r="C241" t="s">
        <v>5573</v>
      </c>
      <c r="D241" t="s">
        <v>1467</v>
      </c>
      <c r="E241" t="s">
        <v>1468</v>
      </c>
      <c r="F241" t="s">
        <v>11865</v>
      </c>
      <c r="G241" t="s">
        <v>5575</v>
      </c>
      <c r="H241" t="str">
        <f>INDEX(CountyList!A:A, MATCH(MID(A241, 3, 3), CountyList!B:B, 0))</f>
        <v>Cook</v>
      </c>
      <c r="I241" s="38">
        <v>1</v>
      </c>
      <c r="J241" s="38">
        <v>7</v>
      </c>
      <c r="K241" s="39">
        <v>5</v>
      </c>
      <c r="L241" s="39">
        <v>2</v>
      </c>
      <c r="M241" s="39">
        <v>0</v>
      </c>
      <c r="N241" s="39">
        <v>3</v>
      </c>
      <c r="O241" s="39">
        <v>4</v>
      </c>
      <c r="P241" s="39">
        <v>5</v>
      </c>
      <c r="Q241" s="39">
        <v>1</v>
      </c>
      <c r="R241" s="39">
        <v>3</v>
      </c>
      <c r="S241" s="39">
        <v>0</v>
      </c>
      <c r="T241" s="39">
        <v>2</v>
      </c>
      <c r="U241" s="39">
        <v>0</v>
      </c>
      <c r="V241" s="39">
        <v>0</v>
      </c>
      <c r="W241" s="39">
        <v>0</v>
      </c>
      <c r="X241" s="39">
        <v>0</v>
      </c>
      <c r="Y241" s="43">
        <v>0</v>
      </c>
      <c r="Z241" s="42">
        <v>0</v>
      </c>
      <c r="AA241" s="45">
        <v>12</v>
      </c>
      <c r="AB241" s="45">
        <v>13</v>
      </c>
      <c r="AC241" s="44">
        <v>25</v>
      </c>
      <c r="AD241" s="41">
        <v>0</v>
      </c>
      <c r="AE241" s="41">
        <v>0</v>
      </c>
      <c r="AF241" s="41">
        <v>0</v>
      </c>
      <c r="AG241" s="41">
        <v>0</v>
      </c>
      <c r="AH241" s="41">
        <v>0</v>
      </c>
      <c r="AI241" s="41">
        <v>25</v>
      </c>
      <c r="AJ241" s="41">
        <v>0</v>
      </c>
      <c r="AK241" s="41">
        <v>0</v>
      </c>
      <c r="AL241" s="46">
        <v>25</v>
      </c>
      <c r="AM241" s="46">
        <v>0</v>
      </c>
    </row>
    <row r="242" spans="1:39" ht="48">
      <c r="A242" s="40" t="s">
        <v>11866</v>
      </c>
      <c r="B242" s="47" t="s">
        <v>8537</v>
      </c>
      <c r="C242" t="s">
        <v>8539</v>
      </c>
      <c r="D242" t="s">
        <v>13430</v>
      </c>
      <c r="E242" t="s">
        <v>1204</v>
      </c>
      <c r="F242" t="s">
        <v>13431</v>
      </c>
      <c r="G242" t="s">
        <v>11868</v>
      </c>
      <c r="H242" t="str">
        <f>INDEX(CountyList!A:A, MATCH(MID(A242, 3, 3), CountyList!B:B, 0))</f>
        <v>Cook</v>
      </c>
      <c r="I242" s="38">
        <v>0</v>
      </c>
      <c r="J242" s="38">
        <v>4</v>
      </c>
      <c r="K242" s="39">
        <v>0</v>
      </c>
      <c r="L242" s="39">
        <v>12</v>
      </c>
      <c r="M242" s="39">
        <v>5</v>
      </c>
      <c r="N242" s="39">
        <v>3</v>
      </c>
      <c r="O242" s="39">
        <v>4</v>
      </c>
      <c r="P242" s="39">
        <v>7</v>
      </c>
      <c r="Q242" s="39">
        <v>7</v>
      </c>
      <c r="R242" s="39">
        <v>3</v>
      </c>
      <c r="S242" s="39">
        <v>3</v>
      </c>
      <c r="T242" s="39">
        <v>4</v>
      </c>
      <c r="U242" s="39">
        <v>0</v>
      </c>
      <c r="V242" s="39">
        <v>0</v>
      </c>
      <c r="W242" s="39">
        <v>0</v>
      </c>
      <c r="X242" s="39">
        <v>0</v>
      </c>
      <c r="Y242" s="43">
        <v>0</v>
      </c>
      <c r="Z242" s="42">
        <v>0</v>
      </c>
      <c r="AA242" s="45">
        <v>21</v>
      </c>
      <c r="AB242" s="45">
        <v>27</v>
      </c>
      <c r="AC242" s="44">
        <v>48</v>
      </c>
      <c r="AD242" s="41">
        <v>5</v>
      </c>
      <c r="AE242" s="41">
        <v>10</v>
      </c>
      <c r="AF242" s="41">
        <v>1</v>
      </c>
      <c r="AG242" s="41">
        <v>0</v>
      </c>
      <c r="AH242" s="41">
        <v>1</v>
      </c>
      <c r="AI242" s="41">
        <v>24</v>
      </c>
      <c r="AJ242" s="41">
        <v>0</v>
      </c>
      <c r="AK242" s="41">
        <v>7</v>
      </c>
      <c r="AL242" s="46">
        <v>48</v>
      </c>
      <c r="AM242" s="46">
        <v>0</v>
      </c>
    </row>
    <row r="243" spans="1:39" ht="48">
      <c r="A243" s="40" t="s">
        <v>1470</v>
      </c>
      <c r="B243" s="47" t="s">
        <v>1471</v>
      </c>
      <c r="C243" t="s">
        <v>11869</v>
      </c>
      <c r="D243" t="s">
        <v>1474</v>
      </c>
      <c r="E243" t="s">
        <v>1475</v>
      </c>
      <c r="F243" t="s">
        <v>11870</v>
      </c>
      <c r="G243" t="s">
        <v>5578</v>
      </c>
      <c r="H243" t="str">
        <f>INDEX(CountyList!A:A, MATCH(MID(A243, 3, 3), CountyList!B:B, 0))</f>
        <v>Cook</v>
      </c>
      <c r="I243" s="38">
        <v>2.5</v>
      </c>
      <c r="J243" s="38">
        <v>34.200000000000003</v>
      </c>
      <c r="K243" s="39">
        <v>23</v>
      </c>
      <c r="L243" s="39">
        <v>47</v>
      </c>
      <c r="M243" s="39">
        <v>36</v>
      </c>
      <c r="N243" s="39">
        <v>53</v>
      </c>
      <c r="O243" s="39">
        <v>49</v>
      </c>
      <c r="P243" s="39">
        <v>50</v>
      </c>
      <c r="Q243" s="39">
        <v>41</v>
      </c>
      <c r="R243" s="39">
        <v>51</v>
      </c>
      <c r="S243" s="39">
        <v>56</v>
      </c>
      <c r="T243" s="39">
        <v>46</v>
      </c>
      <c r="U243" s="39">
        <v>67</v>
      </c>
      <c r="V243" s="39">
        <v>49</v>
      </c>
      <c r="W243" s="39">
        <v>44</v>
      </c>
      <c r="X243" s="39">
        <v>54</v>
      </c>
      <c r="Y243" s="43">
        <v>0</v>
      </c>
      <c r="Z243" s="42">
        <v>0</v>
      </c>
      <c r="AA243" s="45">
        <v>355</v>
      </c>
      <c r="AB243" s="45">
        <v>311</v>
      </c>
      <c r="AC243" s="44">
        <v>666</v>
      </c>
      <c r="AD243" s="41">
        <v>303</v>
      </c>
      <c r="AE243" s="41">
        <v>255</v>
      </c>
      <c r="AF243" s="41">
        <v>0</v>
      </c>
      <c r="AG243" s="41">
        <v>0</v>
      </c>
      <c r="AH243" s="41">
        <v>56</v>
      </c>
      <c r="AI243" s="41">
        <v>13</v>
      </c>
      <c r="AJ243" s="41">
        <v>0</v>
      </c>
      <c r="AK243" s="41">
        <v>39</v>
      </c>
      <c r="AL243" s="46">
        <v>452</v>
      </c>
      <c r="AM243" s="46">
        <v>214</v>
      </c>
    </row>
    <row r="244" spans="1:39" ht="80">
      <c r="A244" s="40" t="s">
        <v>11877</v>
      </c>
      <c r="B244" s="47" t="s">
        <v>8571</v>
      </c>
      <c r="C244" t="s">
        <v>8573</v>
      </c>
      <c r="D244" t="s">
        <v>8574</v>
      </c>
      <c r="E244" t="s">
        <v>1247</v>
      </c>
      <c r="F244" t="s">
        <v>11878</v>
      </c>
      <c r="G244" t="s">
        <v>11879</v>
      </c>
      <c r="H244" t="str">
        <f>INDEX(CountyList!A:A, MATCH(MID(A244, 3, 3), CountyList!B:B, 0))</f>
        <v>Cook</v>
      </c>
      <c r="I244" s="38">
        <v>1</v>
      </c>
      <c r="J244" s="38">
        <v>4</v>
      </c>
      <c r="K244" s="39">
        <v>78</v>
      </c>
      <c r="L244" s="39">
        <v>17</v>
      </c>
      <c r="M244" s="39">
        <v>0</v>
      </c>
      <c r="N244" s="39">
        <v>0</v>
      </c>
      <c r="O244" s="39">
        <v>0</v>
      </c>
      <c r="P244" s="39">
        <v>0</v>
      </c>
      <c r="Q244" s="39">
        <v>0</v>
      </c>
      <c r="R244" s="39">
        <v>0</v>
      </c>
      <c r="S244" s="39">
        <v>0</v>
      </c>
      <c r="T244" s="39">
        <v>0</v>
      </c>
      <c r="U244" s="39">
        <v>0</v>
      </c>
      <c r="V244" s="39">
        <v>0</v>
      </c>
      <c r="W244" s="39">
        <v>0</v>
      </c>
      <c r="X244" s="39">
        <v>0</v>
      </c>
      <c r="Y244" s="43">
        <v>0</v>
      </c>
      <c r="Z244" s="42">
        <v>0</v>
      </c>
      <c r="AA244" s="45">
        <v>41</v>
      </c>
      <c r="AB244" s="45">
        <v>54</v>
      </c>
      <c r="AC244" s="44">
        <v>95</v>
      </c>
      <c r="AD244" s="41">
        <v>32</v>
      </c>
      <c r="AE244" s="41">
        <v>42</v>
      </c>
      <c r="AF244" s="41">
        <v>1</v>
      </c>
      <c r="AG244" s="41">
        <v>0</v>
      </c>
      <c r="AH244" s="41">
        <v>1</v>
      </c>
      <c r="AI244" s="41">
        <v>0</v>
      </c>
      <c r="AJ244" s="41">
        <v>0</v>
      </c>
      <c r="AK244" s="41">
        <v>19</v>
      </c>
      <c r="AL244" s="46">
        <v>95</v>
      </c>
      <c r="AM244" s="46">
        <v>0</v>
      </c>
    </row>
    <row r="245" spans="1:39" ht="64">
      <c r="A245" s="40" t="s">
        <v>1483</v>
      </c>
      <c r="B245" s="47" t="s">
        <v>1484</v>
      </c>
      <c r="C245" t="s">
        <v>13432</v>
      </c>
      <c r="D245" t="s">
        <v>1487</v>
      </c>
      <c r="E245" t="s">
        <v>1377</v>
      </c>
      <c r="F245" t="s">
        <v>13433</v>
      </c>
      <c r="G245" t="s">
        <v>5592</v>
      </c>
      <c r="H245" t="str">
        <f>INDEX(CountyList!A:A, MATCH(MID(A245, 3, 3), CountyList!B:B, 0))</f>
        <v>Cook</v>
      </c>
      <c r="I245" s="38">
        <v>2</v>
      </c>
      <c r="J245" s="38">
        <v>18.3</v>
      </c>
      <c r="K245" s="39">
        <v>50</v>
      </c>
      <c r="L245" s="39">
        <v>27</v>
      </c>
      <c r="M245" s="39">
        <v>32</v>
      </c>
      <c r="N245" s="39">
        <v>30</v>
      </c>
      <c r="O245" s="39">
        <v>30</v>
      </c>
      <c r="P245" s="39">
        <v>26</v>
      </c>
      <c r="Q245" s="39">
        <v>25</v>
      </c>
      <c r="R245" s="39">
        <v>19</v>
      </c>
      <c r="S245" s="39">
        <v>11</v>
      </c>
      <c r="T245" s="39">
        <v>19</v>
      </c>
      <c r="U245" s="39">
        <v>0</v>
      </c>
      <c r="V245" s="39">
        <v>0</v>
      </c>
      <c r="W245" s="39">
        <v>0</v>
      </c>
      <c r="X245" s="39">
        <v>0</v>
      </c>
      <c r="Y245" s="43">
        <v>0</v>
      </c>
      <c r="Z245" s="42">
        <v>0</v>
      </c>
      <c r="AA245" s="45">
        <v>119</v>
      </c>
      <c r="AB245" s="45">
        <v>150</v>
      </c>
      <c r="AC245" s="44">
        <v>269</v>
      </c>
      <c r="AD245" s="41">
        <v>89</v>
      </c>
      <c r="AE245" s="41">
        <v>107</v>
      </c>
      <c r="AF245" s="41">
        <v>49</v>
      </c>
      <c r="AG245" s="41">
        <v>1</v>
      </c>
      <c r="AH245" s="41">
        <v>6</v>
      </c>
      <c r="AI245" s="41">
        <v>5</v>
      </c>
      <c r="AJ245" s="41">
        <v>0</v>
      </c>
      <c r="AK245" s="41">
        <v>12</v>
      </c>
      <c r="AL245" s="46">
        <v>269</v>
      </c>
      <c r="AM245" s="46">
        <v>0</v>
      </c>
    </row>
    <row r="246" spans="1:39" ht="48">
      <c r="A246" s="40" t="s">
        <v>11880</v>
      </c>
      <c r="B246" s="47" t="s">
        <v>3841</v>
      </c>
      <c r="C246" t="s">
        <v>13434</v>
      </c>
      <c r="D246" t="s">
        <v>8594</v>
      </c>
      <c r="E246" t="s">
        <v>8595</v>
      </c>
      <c r="F246" t="s">
        <v>11881</v>
      </c>
      <c r="G246" t="s">
        <v>11882</v>
      </c>
      <c r="H246" t="str">
        <f>INDEX(CountyList!A:A, MATCH(MID(A246, 3, 3), CountyList!B:B, 0))</f>
        <v>Jo Daviess</v>
      </c>
      <c r="I246" s="38">
        <v>1</v>
      </c>
      <c r="J246" s="38">
        <v>4.5</v>
      </c>
      <c r="K246" s="39">
        <v>8</v>
      </c>
      <c r="L246" s="39">
        <v>4</v>
      </c>
      <c r="M246" s="39">
        <v>6</v>
      </c>
      <c r="N246" s="39">
        <v>5</v>
      </c>
      <c r="O246" s="39">
        <v>5</v>
      </c>
      <c r="P246" s="39">
        <v>9</v>
      </c>
      <c r="Q246" s="39">
        <v>9</v>
      </c>
      <c r="R246" s="39">
        <v>9</v>
      </c>
      <c r="S246" s="39">
        <v>10</v>
      </c>
      <c r="T246" s="39">
        <v>3</v>
      </c>
      <c r="U246" s="39">
        <v>0</v>
      </c>
      <c r="V246" s="39">
        <v>0</v>
      </c>
      <c r="W246" s="39">
        <v>0</v>
      </c>
      <c r="X246" s="39">
        <v>0</v>
      </c>
      <c r="Y246" s="43">
        <v>0</v>
      </c>
      <c r="Z246" s="42">
        <v>0</v>
      </c>
      <c r="AA246" s="45">
        <v>33</v>
      </c>
      <c r="AB246" s="45">
        <v>35</v>
      </c>
      <c r="AC246" s="44">
        <v>68</v>
      </c>
      <c r="AD246" s="41">
        <v>30</v>
      </c>
      <c r="AE246" s="41">
        <v>34</v>
      </c>
      <c r="AF246" s="41">
        <v>0</v>
      </c>
      <c r="AG246" s="41">
        <v>0</v>
      </c>
      <c r="AH246" s="41">
        <v>1</v>
      </c>
      <c r="AI246" s="41">
        <v>0</v>
      </c>
      <c r="AJ246" s="41">
        <v>0</v>
      </c>
      <c r="AK246" s="41">
        <v>3</v>
      </c>
      <c r="AL246" s="46">
        <v>68</v>
      </c>
      <c r="AM246" s="46">
        <v>0</v>
      </c>
    </row>
    <row r="247" spans="1:39" ht="48">
      <c r="A247" s="40" t="s">
        <v>11883</v>
      </c>
      <c r="B247" s="47" t="s">
        <v>8598</v>
      </c>
      <c r="C247" t="s">
        <v>8600</v>
      </c>
      <c r="D247" t="s">
        <v>13435</v>
      </c>
      <c r="E247" t="s">
        <v>8602</v>
      </c>
      <c r="F247" t="s">
        <v>11884</v>
      </c>
      <c r="G247" t="s">
        <v>11885</v>
      </c>
      <c r="H247" t="str">
        <f>INDEX(CountyList!A:A, MATCH(MID(A247, 3, 3), CountyList!B:B, 0))</f>
        <v>Jo Daviess</v>
      </c>
      <c r="I247" s="38">
        <v>0</v>
      </c>
      <c r="J247" s="38">
        <v>9.6</v>
      </c>
      <c r="K247" s="39">
        <v>2</v>
      </c>
      <c r="L247" s="39">
        <v>5</v>
      </c>
      <c r="M247" s="39">
        <v>6</v>
      </c>
      <c r="N247" s="39">
        <v>11</v>
      </c>
      <c r="O247" s="39">
        <v>8</v>
      </c>
      <c r="P247" s="39">
        <v>9</v>
      </c>
      <c r="Q247" s="39">
        <v>6</v>
      </c>
      <c r="R247" s="39">
        <v>13</v>
      </c>
      <c r="S247" s="39">
        <v>7</v>
      </c>
      <c r="T247" s="39">
        <v>4</v>
      </c>
      <c r="U247" s="39">
        <v>12</v>
      </c>
      <c r="V247" s="39">
        <v>11</v>
      </c>
      <c r="W247" s="39">
        <v>10</v>
      </c>
      <c r="X247" s="39">
        <v>11</v>
      </c>
      <c r="Y247" s="43">
        <v>0</v>
      </c>
      <c r="Z247" s="42">
        <v>0</v>
      </c>
      <c r="AA247" s="45">
        <v>53</v>
      </c>
      <c r="AB247" s="45">
        <v>62</v>
      </c>
      <c r="AC247" s="44">
        <v>115</v>
      </c>
      <c r="AD247" s="41">
        <v>45</v>
      </c>
      <c r="AE247" s="41">
        <v>38</v>
      </c>
      <c r="AF247" s="41">
        <v>3</v>
      </c>
      <c r="AG247" s="41">
        <v>0</v>
      </c>
      <c r="AH247" s="41">
        <v>16</v>
      </c>
      <c r="AI247" s="41">
        <v>3</v>
      </c>
      <c r="AJ247" s="41">
        <v>6</v>
      </c>
      <c r="AK247" s="41">
        <v>4</v>
      </c>
      <c r="AL247" s="46">
        <v>71</v>
      </c>
      <c r="AM247" s="46">
        <v>44</v>
      </c>
    </row>
    <row r="248" spans="1:39" ht="64">
      <c r="A248" s="40" t="s">
        <v>1488</v>
      </c>
      <c r="B248" s="47" t="s">
        <v>8605</v>
      </c>
      <c r="C248" t="s">
        <v>13436</v>
      </c>
      <c r="D248" t="s">
        <v>1491</v>
      </c>
      <c r="E248" t="s">
        <v>1492</v>
      </c>
      <c r="F248" t="s">
        <v>11886</v>
      </c>
      <c r="G248" t="s">
        <v>5595</v>
      </c>
      <c r="H248" t="str">
        <f>INDEX(CountyList!A:A, MATCH(MID(A248, 3, 3), CountyList!B:B, 0))</f>
        <v>Stephenson</v>
      </c>
      <c r="I248" s="38">
        <v>1</v>
      </c>
      <c r="J248" s="38">
        <v>8</v>
      </c>
      <c r="K248" s="39">
        <v>0</v>
      </c>
      <c r="L248" s="39">
        <v>0</v>
      </c>
      <c r="M248" s="39">
        <v>0</v>
      </c>
      <c r="N248" s="39">
        <v>0</v>
      </c>
      <c r="O248" s="39">
        <v>0</v>
      </c>
      <c r="P248" s="39">
        <v>0</v>
      </c>
      <c r="Q248" s="39">
        <v>0</v>
      </c>
      <c r="R248" s="39">
        <v>0</v>
      </c>
      <c r="S248" s="39">
        <v>26</v>
      </c>
      <c r="T248" s="39">
        <v>25</v>
      </c>
      <c r="U248" s="39">
        <v>19</v>
      </c>
      <c r="V248" s="39">
        <v>31</v>
      </c>
      <c r="W248" s="39">
        <v>23</v>
      </c>
      <c r="X248" s="39">
        <v>25</v>
      </c>
      <c r="Y248" s="43">
        <v>0</v>
      </c>
      <c r="Z248" s="42">
        <v>0</v>
      </c>
      <c r="AA248" s="45">
        <v>67</v>
      </c>
      <c r="AB248" s="45">
        <v>82</v>
      </c>
      <c r="AC248" s="44">
        <v>149</v>
      </c>
      <c r="AD248" s="41">
        <v>55</v>
      </c>
      <c r="AE248" s="41">
        <v>70</v>
      </c>
      <c r="AF248" s="41">
        <v>7</v>
      </c>
      <c r="AG248" s="41">
        <v>0</v>
      </c>
      <c r="AH248" s="41">
        <v>7</v>
      </c>
      <c r="AI248" s="41">
        <v>4</v>
      </c>
      <c r="AJ248" s="41">
        <v>0</v>
      </c>
      <c r="AK248" s="41">
        <v>6</v>
      </c>
      <c r="AL248" s="46">
        <v>51</v>
      </c>
      <c r="AM248" s="46">
        <v>98</v>
      </c>
    </row>
    <row r="249" spans="1:39" ht="48">
      <c r="A249" s="40" t="s">
        <v>1494</v>
      </c>
      <c r="B249" s="47" t="s">
        <v>446</v>
      </c>
      <c r="C249" t="s">
        <v>11887</v>
      </c>
      <c r="D249" t="s">
        <v>1497</v>
      </c>
      <c r="E249" t="s">
        <v>1492</v>
      </c>
      <c r="F249" t="s">
        <v>11888</v>
      </c>
      <c r="G249" t="s">
        <v>5598</v>
      </c>
      <c r="H249" t="str">
        <f>INDEX(CountyList!A:A, MATCH(MID(A249, 3, 3), CountyList!B:B, 0))</f>
        <v>Stephenson</v>
      </c>
      <c r="I249" s="38">
        <v>1</v>
      </c>
      <c r="J249" s="38">
        <v>10.3</v>
      </c>
      <c r="K249" s="39">
        <v>22</v>
      </c>
      <c r="L249" s="39">
        <v>14</v>
      </c>
      <c r="M249" s="39">
        <v>12</v>
      </c>
      <c r="N249" s="39">
        <v>13</v>
      </c>
      <c r="O249" s="39">
        <v>11</v>
      </c>
      <c r="P249" s="39">
        <v>18</v>
      </c>
      <c r="Q249" s="39">
        <v>6</v>
      </c>
      <c r="R249" s="39">
        <v>11</v>
      </c>
      <c r="S249" s="39">
        <v>13</v>
      </c>
      <c r="T249" s="39">
        <v>9</v>
      </c>
      <c r="U249" s="39">
        <v>0</v>
      </c>
      <c r="V249" s="39">
        <v>0</v>
      </c>
      <c r="W249" s="39">
        <v>0</v>
      </c>
      <c r="X249" s="39">
        <v>0</v>
      </c>
      <c r="Y249" s="43">
        <v>0</v>
      </c>
      <c r="Z249" s="42">
        <v>0</v>
      </c>
      <c r="AA249" s="45">
        <v>69</v>
      </c>
      <c r="AB249" s="45">
        <v>60</v>
      </c>
      <c r="AC249" s="44">
        <v>129</v>
      </c>
      <c r="AD249" s="41">
        <v>59</v>
      </c>
      <c r="AE249" s="41">
        <v>53</v>
      </c>
      <c r="AF249" s="41">
        <v>2</v>
      </c>
      <c r="AG249" s="41">
        <v>0</v>
      </c>
      <c r="AH249" s="41">
        <v>3</v>
      </c>
      <c r="AI249" s="41">
        <v>1</v>
      </c>
      <c r="AJ249" s="41">
        <v>1</v>
      </c>
      <c r="AK249" s="41">
        <v>10</v>
      </c>
      <c r="AL249" s="46">
        <v>129</v>
      </c>
      <c r="AM249" s="46">
        <v>0</v>
      </c>
    </row>
    <row r="250" spans="1:39" ht="48">
      <c r="A250" s="40" t="s">
        <v>1498</v>
      </c>
      <c r="B250" s="47" t="s">
        <v>1499</v>
      </c>
      <c r="C250" t="s">
        <v>11889</v>
      </c>
      <c r="D250" t="s">
        <v>8614</v>
      </c>
      <c r="E250" t="s">
        <v>1492</v>
      </c>
      <c r="F250" t="s">
        <v>11890</v>
      </c>
      <c r="G250" t="s">
        <v>11891</v>
      </c>
      <c r="H250" t="str">
        <f>INDEX(CountyList!A:A, MATCH(MID(A250, 3, 3), CountyList!B:B, 0))</f>
        <v>Stephenson</v>
      </c>
      <c r="I250" s="38">
        <v>2.9</v>
      </c>
      <c r="J250" s="38">
        <v>8.5</v>
      </c>
      <c r="K250" s="39">
        <v>17</v>
      </c>
      <c r="L250" s="39">
        <v>9</v>
      </c>
      <c r="M250" s="39">
        <v>10</v>
      </c>
      <c r="N250" s="39">
        <v>11</v>
      </c>
      <c r="O250" s="39">
        <v>12</v>
      </c>
      <c r="P250" s="39">
        <v>17</v>
      </c>
      <c r="Q250" s="39">
        <v>19</v>
      </c>
      <c r="R250" s="39">
        <v>23</v>
      </c>
      <c r="S250" s="39">
        <v>0</v>
      </c>
      <c r="T250" s="39">
        <v>0</v>
      </c>
      <c r="U250" s="39">
        <v>0</v>
      </c>
      <c r="V250" s="39">
        <v>0</v>
      </c>
      <c r="W250" s="39">
        <v>0</v>
      </c>
      <c r="X250" s="39">
        <v>0</v>
      </c>
      <c r="Y250" s="43">
        <v>1</v>
      </c>
      <c r="Z250" s="42">
        <v>0</v>
      </c>
      <c r="AA250" s="45">
        <v>57</v>
      </c>
      <c r="AB250" s="45">
        <v>62</v>
      </c>
      <c r="AC250" s="44">
        <v>119</v>
      </c>
      <c r="AD250" s="41">
        <v>51</v>
      </c>
      <c r="AE250" s="41">
        <v>49</v>
      </c>
      <c r="AF250" s="41">
        <v>10</v>
      </c>
      <c r="AG250" s="41">
        <v>0</v>
      </c>
      <c r="AH250" s="41">
        <v>1</v>
      </c>
      <c r="AI250" s="41">
        <v>0</v>
      </c>
      <c r="AJ250" s="41">
        <v>0</v>
      </c>
      <c r="AK250" s="41">
        <v>8</v>
      </c>
      <c r="AL250" s="46">
        <v>118</v>
      </c>
      <c r="AM250" s="46">
        <v>0</v>
      </c>
    </row>
    <row r="251" spans="1:39" ht="64">
      <c r="A251" s="40" t="s">
        <v>1500</v>
      </c>
      <c r="B251" s="47" t="s">
        <v>1501</v>
      </c>
      <c r="C251" t="s">
        <v>5599</v>
      </c>
      <c r="D251" t="s">
        <v>1503</v>
      </c>
      <c r="E251" t="s">
        <v>1492</v>
      </c>
      <c r="F251" t="s">
        <v>11892</v>
      </c>
      <c r="G251" t="s">
        <v>5601</v>
      </c>
      <c r="H251" t="str">
        <f>INDEX(CountyList!A:A, MATCH(MID(A251, 3, 3), CountyList!B:B, 0))</f>
        <v>Stephenson</v>
      </c>
      <c r="I251" s="38">
        <v>2.9</v>
      </c>
      <c r="J251" s="38">
        <v>9.5</v>
      </c>
      <c r="K251" s="39">
        <v>18</v>
      </c>
      <c r="L251" s="39">
        <v>13</v>
      </c>
      <c r="M251" s="39">
        <v>17</v>
      </c>
      <c r="N251" s="39">
        <v>9</v>
      </c>
      <c r="O251" s="39">
        <v>16</v>
      </c>
      <c r="P251" s="39">
        <v>17</v>
      </c>
      <c r="Q251" s="39">
        <v>19</v>
      </c>
      <c r="R251" s="39">
        <v>11</v>
      </c>
      <c r="S251" s="39">
        <v>10</v>
      </c>
      <c r="T251" s="39">
        <v>10</v>
      </c>
      <c r="U251" s="39">
        <v>0</v>
      </c>
      <c r="V251" s="39">
        <v>0</v>
      </c>
      <c r="W251" s="39">
        <v>0</v>
      </c>
      <c r="X251" s="39">
        <v>0</v>
      </c>
      <c r="Y251" s="43">
        <v>0</v>
      </c>
      <c r="Z251" s="42">
        <v>0</v>
      </c>
      <c r="AA251" s="45">
        <v>84</v>
      </c>
      <c r="AB251" s="45">
        <v>56</v>
      </c>
      <c r="AC251" s="44">
        <v>140</v>
      </c>
      <c r="AD251" s="41">
        <v>72</v>
      </c>
      <c r="AE251" s="41">
        <v>42</v>
      </c>
      <c r="AF251" s="41">
        <v>0</v>
      </c>
      <c r="AG251" s="41">
        <v>0</v>
      </c>
      <c r="AH251" s="41">
        <v>4</v>
      </c>
      <c r="AI251" s="41">
        <v>5</v>
      </c>
      <c r="AJ251" s="41">
        <v>0</v>
      </c>
      <c r="AK251" s="41">
        <v>17</v>
      </c>
      <c r="AL251" s="46">
        <v>140</v>
      </c>
      <c r="AM251" s="46">
        <v>0</v>
      </c>
    </row>
    <row r="252" spans="1:39" ht="48">
      <c r="A252" s="40" t="s">
        <v>1504</v>
      </c>
      <c r="B252" s="47" t="s">
        <v>1505</v>
      </c>
      <c r="C252" t="s">
        <v>8618</v>
      </c>
      <c r="D252" t="s">
        <v>1507</v>
      </c>
      <c r="E252" t="s">
        <v>149</v>
      </c>
      <c r="F252" t="s">
        <v>11893</v>
      </c>
      <c r="G252" t="s">
        <v>5604</v>
      </c>
      <c r="H252" t="str">
        <f>INDEX(CountyList!A:A, MATCH(MID(A252, 3, 3), CountyList!B:B, 0))</f>
        <v>Champaign</v>
      </c>
      <c r="I252" s="38">
        <v>1</v>
      </c>
      <c r="J252" s="38">
        <v>19</v>
      </c>
      <c r="K252" s="39">
        <v>50</v>
      </c>
      <c r="L252" s="39">
        <v>15</v>
      </c>
      <c r="M252" s="39">
        <v>22</v>
      </c>
      <c r="N252" s="39">
        <v>22</v>
      </c>
      <c r="O252" s="39">
        <v>24</v>
      </c>
      <c r="P252" s="39">
        <v>23</v>
      </c>
      <c r="Q252" s="39">
        <v>37</v>
      </c>
      <c r="R252" s="39">
        <v>32</v>
      </c>
      <c r="S252" s="39">
        <v>25</v>
      </c>
      <c r="T252" s="39">
        <v>30</v>
      </c>
      <c r="U252" s="39">
        <v>0</v>
      </c>
      <c r="V252" s="39">
        <v>0</v>
      </c>
      <c r="W252" s="39">
        <v>0</v>
      </c>
      <c r="X252" s="39">
        <v>0</v>
      </c>
      <c r="Y252" s="43">
        <v>19</v>
      </c>
      <c r="Z252" s="42">
        <v>0</v>
      </c>
      <c r="AA252" s="45">
        <v>141</v>
      </c>
      <c r="AB252" s="45">
        <v>158</v>
      </c>
      <c r="AC252" s="44">
        <v>299</v>
      </c>
      <c r="AD252" s="41">
        <v>110</v>
      </c>
      <c r="AE252" s="41">
        <v>127</v>
      </c>
      <c r="AF252" s="41">
        <v>24</v>
      </c>
      <c r="AG252" s="41">
        <v>0</v>
      </c>
      <c r="AH252" s="41">
        <v>11</v>
      </c>
      <c r="AI252" s="41">
        <v>19</v>
      </c>
      <c r="AJ252" s="41">
        <v>0</v>
      </c>
      <c r="AK252" s="41">
        <v>8</v>
      </c>
      <c r="AL252" s="46">
        <v>280</v>
      </c>
      <c r="AM252" s="46">
        <v>0</v>
      </c>
    </row>
    <row r="253" spans="1:39" ht="48">
      <c r="A253" s="40" t="s">
        <v>1509</v>
      </c>
      <c r="B253" s="47" t="s">
        <v>1510</v>
      </c>
      <c r="C253" t="s">
        <v>13437</v>
      </c>
      <c r="D253" t="s">
        <v>1512</v>
      </c>
      <c r="E253" t="s">
        <v>1513</v>
      </c>
      <c r="F253" t="s">
        <v>11894</v>
      </c>
      <c r="G253" t="s">
        <v>5607</v>
      </c>
      <c r="H253" t="str">
        <f>INDEX(CountyList!A:A, MATCH(MID(A253, 3, 3), CountyList!B:B, 0))</f>
        <v>Champaign</v>
      </c>
      <c r="I253" s="38">
        <v>1</v>
      </c>
      <c r="J253" s="38">
        <v>11.5</v>
      </c>
      <c r="K253" s="39">
        <v>22</v>
      </c>
      <c r="L253" s="39">
        <v>13</v>
      </c>
      <c r="M253" s="39">
        <v>10</v>
      </c>
      <c r="N253" s="39">
        <v>4</v>
      </c>
      <c r="O253" s="39">
        <v>10</v>
      </c>
      <c r="P253" s="39">
        <v>9</v>
      </c>
      <c r="Q253" s="39">
        <v>14</v>
      </c>
      <c r="R253" s="39">
        <v>15</v>
      </c>
      <c r="S253" s="39">
        <v>10</v>
      </c>
      <c r="T253" s="39">
        <v>18</v>
      </c>
      <c r="U253" s="39">
        <v>0</v>
      </c>
      <c r="V253" s="39">
        <v>0</v>
      </c>
      <c r="W253" s="39">
        <v>0</v>
      </c>
      <c r="X253" s="39">
        <v>0</v>
      </c>
      <c r="Y253" s="43">
        <v>3</v>
      </c>
      <c r="Z253" s="42">
        <v>0</v>
      </c>
      <c r="AA253" s="45">
        <v>60</v>
      </c>
      <c r="AB253" s="45">
        <v>70</v>
      </c>
      <c r="AC253" s="44">
        <v>130</v>
      </c>
      <c r="AD253" s="41">
        <v>42</v>
      </c>
      <c r="AE253" s="41">
        <v>49</v>
      </c>
      <c r="AF253" s="41">
        <v>20</v>
      </c>
      <c r="AG253" s="41">
        <v>0</v>
      </c>
      <c r="AH253" s="41">
        <v>0</v>
      </c>
      <c r="AI253" s="41">
        <v>2</v>
      </c>
      <c r="AJ253" s="41">
        <v>0</v>
      </c>
      <c r="AK253" s="41">
        <v>17</v>
      </c>
      <c r="AL253" s="46">
        <v>125</v>
      </c>
      <c r="AM253" s="46">
        <v>0</v>
      </c>
    </row>
    <row r="254" spans="1:39" ht="48">
      <c r="A254" s="40" t="s">
        <v>1515</v>
      </c>
      <c r="B254" s="47" t="s">
        <v>1516</v>
      </c>
      <c r="C254" t="s">
        <v>13438</v>
      </c>
      <c r="D254" t="s">
        <v>1519</v>
      </c>
      <c r="E254" t="s">
        <v>1520</v>
      </c>
      <c r="F254" t="s">
        <v>11895</v>
      </c>
      <c r="G254" t="s">
        <v>5610</v>
      </c>
      <c r="H254" t="str">
        <f>INDEX(CountyList!A:A, MATCH(MID(A254, 3, 3), CountyList!B:B, 0))</f>
        <v>Champaign</v>
      </c>
      <c r="I254" s="38">
        <v>2</v>
      </c>
      <c r="J254" s="38">
        <v>11</v>
      </c>
      <c r="K254" s="39">
        <v>45</v>
      </c>
      <c r="L254" s="39">
        <v>13</v>
      </c>
      <c r="M254" s="39">
        <v>12</v>
      </c>
      <c r="N254" s="39">
        <v>16</v>
      </c>
      <c r="O254" s="39">
        <v>17</v>
      </c>
      <c r="P254" s="39">
        <v>11</v>
      </c>
      <c r="Q254" s="39">
        <v>13</v>
      </c>
      <c r="R254" s="39">
        <v>12</v>
      </c>
      <c r="S254" s="39">
        <v>4</v>
      </c>
      <c r="T254" s="39">
        <v>8</v>
      </c>
      <c r="U254" s="39">
        <v>0</v>
      </c>
      <c r="V254" s="39">
        <v>0</v>
      </c>
      <c r="W254" s="39">
        <v>0</v>
      </c>
      <c r="X254" s="39">
        <v>0</v>
      </c>
      <c r="Y254" s="43">
        <v>2</v>
      </c>
      <c r="Z254" s="42">
        <v>0</v>
      </c>
      <c r="AA254" s="45">
        <v>84</v>
      </c>
      <c r="AB254" s="45">
        <v>69</v>
      </c>
      <c r="AC254" s="44">
        <v>153</v>
      </c>
      <c r="AD254" s="41">
        <v>77</v>
      </c>
      <c r="AE254" s="41">
        <v>64</v>
      </c>
      <c r="AF254" s="41">
        <v>3</v>
      </c>
      <c r="AG254" s="41">
        <v>0</v>
      </c>
      <c r="AH254" s="41">
        <v>6</v>
      </c>
      <c r="AI254" s="41">
        <v>2</v>
      </c>
      <c r="AJ254" s="41">
        <v>0</v>
      </c>
      <c r="AK254" s="41">
        <v>1</v>
      </c>
      <c r="AL254" s="46">
        <v>151</v>
      </c>
      <c r="AM254" s="46">
        <v>0</v>
      </c>
    </row>
    <row r="255" spans="1:39" ht="48">
      <c r="A255" s="40" t="s">
        <v>1522</v>
      </c>
      <c r="B255" s="47" t="s">
        <v>1523</v>
      </c>
      <c r="C255" t="s">
        <v>8627</v>
      </c>
      <c r="D255" t="s">
        <v>1525</v>
      </c>
      <c r="E255" t="s">
        <v>149</v>
      </c>
      <c r="F255" t="s">
        <v>11896</v>
      </c>
      <c r="G255" t="s">
        <v>5613</v>
      </c>
      <c r="H255" t="str">
        <f>INDEX(CountyList!A:A, MATCH(MID(A255, 3, 3), CountyList!B:B, 0))</f>
        <v>Champaign</v>
      </c>
      <c r="I255" s="38">
        <v>1</v>
      </c>
      <c r="J255" s="38">
        <v>26</v>
      </c>
      <c r="K255" s="39">
        <v>0</v>
      </c>
      <c r="L255" s="39">
        <v>34</v>
      </c>
      <c r="M255" s="39">
        <v>42</v>
      </c>
      <c r="N255" s="39">
        <v>38</v>
      </c>
      <c r="O255" s="39">
        <v>53</v>
      </c>
      <c r="P255" s="39">
        <v>41</v>
      </c>
      <c r="Q255" s="39">
        <v>37</v>
      </c>
      <c r="R255" s="39">
        <v>54</v>
      </c>
      <c r="S255" s="39">
        <v>53</v>
      </c>
      <c r="T255" s="39">
        <v>49</v>
      </c>
      <c r="U255" s="39">
        <v>0</v>
      </c>
      <c r="V255" s="39">
        <v>0</v>
      </c>
      <c r="W255" s="39">
        <v>0</v>
      </c>
      <c r="X255" s="39">
        <v>0</v>
      </c>
      <c r="Y255" s="43">
        <v>20</v>
      </c>
      <c r="Z255" s="42">
        <v>0</v>
      </c>
      <c r="AA255" s="45">
        <v>224</v>
      </c>
      <c r="AB255" s="45">
        <v>197</v>
      </c>
      <c r="AC255" s="44">
        <v>421</v>
      </c>
      <c r="AD255" s="41">
        <v>182</v>
      </c>
      <c r="AE255" s="41">
        <v>174</v>
      </c>
      <c r="AF255" s="41">
        <v>17</v>
      </c>
      <c r="AG255" s="41">
        <v>0</v>
      </c>
      <c r="AH255" s="41">
        <v>21</v>
      </c>
      <c r="AI255" s="41">
        <v>12</v>
      </c>
      <c r="AJ255" s="41">
        <v>0</v>
      </c>
      <c r="AK255" s="41">
        <v>15</v>
      </c>
      <c r="AL255" s="46">
        <v>401</v>
      </c>
      <c r="AM255" s="46">
        <v>0</v>
      </c>
    </row>
    <row r="256" spans="1:39" ht="64">
      <c r="A256" s="40" t="s">
        <v>1527</v>
      </c>
      <c r="B256" s="47" t="s">
        <v>1528</v>
      </c>
      <c r="C256" t="s">
        <v>5614</v>
      </c>
      <c r="D256" t="s">
        <v>11897</v>
      </c>
      <c r="E256" t="s">
        <v>1531</v>
      </c>
      <c r="F256" t="s">
        <v>11898</v>
      </c>
      <c r="G256" t="s">
        <v>5616</v>
      </c>
      <c r="H256" t="str">
        <f>INDEX(CountyList!A:A, MATCH(MID(A256, 3, 3), CountyList!B:B, 0))</f>
        <v>Champaign</v>
      </c>
      <c r="I256" s="38">
        <v>1.6</v>
      </c>
      <c r="J256" s="38">
        <v>3</v>
      </c>
      <c r="K256" s="39">
        <v>0</v>
      </c>
      <c r="L256" s="39">
        <v>0</v>
      </c>
      <c r="M256" s="39">
        <v>0</v>
      </c>
      <c r="N256" s="39">
        <v>0</v>
      </c>
      <c r="O256" s="39">
        <v>0</v>
      </c>
      <c r="P256" s="39">
        <v>0</v>
      </c>
      <c r="Q256" s="39">
        <v>0</v>
      </c>
      <c r="R256" s="39">
        <v>16</v>
      </c>
      <c r="S256" s="39">
        <v>9</v>
      </c>
      <c r="T256" s="39">
        <v>7</v>
      </c>
      <c r="U256" s="39">
        <v>0</v>
      </c>
      <c r="V256" s="39">
        <v>0</v>
      </c>
      <c r="W256" s="39">
        <v>0</v>
      </c>
      <c r="X256" s="39">
        <v>0</v>
      </c>
      <c r="Y256" s="43">
        <v>0</v>
      </c>
      <c r="Z256" s="42">
        <v>0</v>
      </c>
      <c r="AA256" s="45">
        <v>32</v>
      </c>
      <c r="AB256" s="45">
        <v>0</v>
      </c>
      <c r="AC256" s="44">
        <v>32</v>
      </c>
      <c r="AD256" s="41">
        <v>26</v>
      </c>
      <c r="AE256" s="41">
        <v>0</v>
      </c>
      <c r="AF256" s="41">
        <v>1</v>
      </c>
      <c r="AG256" s="41">
        <v>0</v>
      </c>
      <c r="AH256" s="41">
        <v>0</v>
      </c>
      <c r="AI256" s="41">
        <v>1</v>
      </c>
      <c r="AJ256" s="41">
        <v>0</v>
      </c>
      <c r="AK256" s="41">
        <v>4</v>
      </c>
      <c r="AL256" s="46">
        <v>32</v>
      </c>
      <c r="AM256" s="46">
        <v>0</v>
      </c>
    </row>
    <row r="257" spans="1:39" ht="64">
      <c r="A257" s="40" t="s">
        <v>13439</v>
      </c>
      <c r="B257" s="47" t="s">
        <v>13440</v>
      </c>
      <c r="C257" t="s">
        <v>13441</v>
      </c>
      <c r="D257" t="s">
        <v>13442</v>
      </c>
      <c r="E257" t="s">
        <v>1531</v>
      </c>
      <c r="F257" t="s">
        <v>13443</v>
      </c>
      <c r="G257" t="s">
        <v>13444</v>
      </c>
      <c r="H257" t="str">
        <f>INDEX(CountyList!A:A, MATCH(MID(A257, 3, 3), CountyList!B:B, 0))</f>
        <v>Champaign</v>
      </c>
      <c r="I257" s="38">
        <v>1</v>
      </c>
      <c r="J257" s="38">
        <v>4</v>
      </c>
      <c r="K257" s="39">
        <v>0</v>
      </c>
      <c r="L257" s="39">
        <v>2</v>
      </c>
      <c r="M257" s="39">
        <v>3</v>
      </c>
      <c r="N257" s="39">
        <v>2</v>
      </c>
      <c r="O257" s="39">
        <v>4</v>
      </c>
      <c r="P257" s="39">
        <v>2</v>
      </c>
      <c r="Q257" s="39">
        <v>4</v>
      </c>
      <c r="R257" s="39">
        <v>1</v>
      </c>
      <c r="S257" s="39">
        <v>2</v>
      </c>
      <c r="T257" s="39">
        <v>5</v>
      </c>
      <c r="U257" s="39">
        <v>3</v>
      </c>
      <c r="V257" s="39">
        <v>3</v>
      </c>
      <c r="W257" s="39">
        <v>2</v>
      </c>
      <c r="X257" s="39">
        <v>1</v>
      </c>
      <c r="Y257" s="43">
        <v>0</v>
      </c>
      <c r="Z257" s="42">
        <v>0</v>
      </c>
      <c r="AA257" s="45">
        <v>14</v>
      </c>
      <c r="AB257" s="45">
        <v>20</v>
      </c>
      <c r="AC257" s="44">
        <v>34</v>
      </c>
      <c r="AD257" s="41">
        <v>14</v>
      </c>
      <c r="AE257" s="41">
        <v>18</v>
      </c>
      <c r="AF257" s="41">
        <v>0</v>
      </c>
      <c r="AG257" s="41">
        <v>0</v>
      </c>
      <c r="AH257" s="41">
        <v>0</v>
      </c>
      <c r="AI257" s="41">
        <v>2</v>
      </c>
      <c r="AJ257" s="41">
        <v>0</v>
      </c>
      <c r="AK257" s="41">
        <v>0</v>
      </c>
      <c r="AL257" s="46">
        <v>25</v>
      </c>
      <c r="AM257" s="46">
        <v>9</v>
      </c>
    </row>
    <row r="258" spans="1:39" ht="48">
      <c r="A258" s="40" t="s">
        <v>1538</v>
      </c>
      <c r="B258" s="47" t="s">
        <v>1539</v>
      </c>
      <c r="C258" t="s">
        <v>8634</v>
      </c>
      <c r="D258" t="s">
        <v>1542</v>
      </c>
      <c r="E258" t="s">
        <v>149</v>
      </c>
      <c r="F258" t="s">
        <v>11899</v>
      </c>
      <c r="G258" t="s">
        <v>5628</v>
      </c>
      <c r="H258" t="str">
        <f>INDEX(CountyList!A:A, MATCH(MID(A258, 3, 3), CountyList!B:B, 0))</f>
        <v>Champaign</v>
      </c>
      <c r="I258" s="38">
        <v>3</v>
      </c>
      <c r="J258" s="38">
        <v>33.200000000000003</v>
      </c>
      <c r="K258" s="39">
        <v>75</v>
      </c>
      <c r="L258" s="39">
        <v>23</v>
      </c>
      <c r="M258" s="39">
        <v>39</v>
      </c>
      <c r="N258" s="39">
        <v>35</v>
      </c>
      <c r="O258" s="39">
        <v>27</v>
      </c>
      <c r="P258" s="39">
        <v>43</v>
      </c>
      <c r="Q258" s="39">
        <v>34</v>
      </c>
      <c r="R258" s="39">
        <v>49</v>
      </c>
      <c r="S258" s="39">
        <v>42</v>
      </c>
      <c r="T258" s="39">
        <v>46</v>
      </c>
      <c r="U258" s="39">
        <v>46</v>
      </c>
      <c r="V258" s="39">
        <v>24</v>
      </c>
      <c r="W258" s="39">
        <v>36</v>
      </c>
      <c r="X258" s="39">
        <v>28</v>
      </c>
      <c r="Y258" s="43">
        <v>0</v>
      </c>
      <c r="Z258" s="42">
        <v>0</v>
      </c>
      <c r="AA258" s="45">
        <v>277</v>
      </c>
      <c r="AB258" s="45">
        <v>270</v>
      </c>
      <c r="AC258" s="44">
        <v>547</v>
      </c>
      <c r="AD258" s="41">
        <v>187</v>
      </c>
      <c r="AE258" s="41">
        <v>191</v>
      </c>
      <c r="AF258" s="41">
        <v>32</v>
      </c>
      <c r="AG258" s="41">
        <v>0</v>
      </c>
      <c r="AH258" s="41">
        <v>33</v>
      </c>
      <c r="AI258" s="41">
        <v>53</v>
      </c>
      <c r="AJ258" s="41">
        <v>3</v>
      </c>
      <c r="AK258" s="41">
        <v>48</v>
      </c>
      <c r="AL258" s="46">
        <v>413</v>
      </c>
      <c r="AM258" s="46">
        <v>134</v>
      </c>
    </row>
    <row r="259" spans="1:39" ht="48">
      <c r="A259" s="40" t="s">
        <v>1543</v>
      </c>
      <c r="B259" s="47" t="s">
        <v>1544</v>
      </c>
      <c r="C259" t="s">
        <v>13445</v>
      </c>
      <c r="D259" t="s">
        <v>1546</v>
      </c>
      <c r="E259" t="s">
        <v>149</v>
      </c>
      <c r="F259" t="s">
        <v>11900</v>
      </c>
      <c r="G259" t="s">
        <v>5631</v>
      </c>
      <c r="H259" t="str">
        <f>INDEX(CountyList!A:A, MATCH(MID(A259, 3, 3), CountyList!B:B, 0))</f>
        <v>Champaign</v>
      </c>
      <c r="I259" s="38">
        <v>1</v>
      </c>
      <c r="J259" s="38">
        <v>7</v>
      </c>
      <c r="K259" s="39">
        <v>25</v>
      </c>
      <c r="L259" s="39">
        <v>8</v>
      </c>
      <c r="M259" s="39">
        <v>6</v>
      </c>
      <c r="N259" s="39">
        <v>4</v>
      </c>
      <c r="O259" s="39">
        <v>7</v>
      </c>
      <c r="P259" s="39">
        <v>2</v>
      </c>
      <c r="Q259" s="39">
        <v>7</v>
      </c>
      <c r="R259" s="39">
        <v>9</v>
      </c>
      <c r="S259" s="39">
        <v>8</v>
      </c>
      <c r="T259" s="39">
        <v>3</v>
      </c>
      <c r="U259" s="39">
        <v>0</v>
      </c>
      <c r="V259" s="39">
        <v>0</v>
      </c>
      <c r="W259" s="39">
        <v>0</v>
      </c>
      <c r="X259" s="39">
        <v>0</v>
      </c>
      <c r="Y259" s="43">
        <v>0</v>
      </c>
      <c r="Z259" s="42">
        <v>0</v>
      </c>
      <c r="AA259" s="45">
        <v>42</v>
      </c>
      <c r="AB259" s="45">
        <v>37</v>
      </c>
      <c r="AC259" s="44">
        <v>79</v>
      </c>
      <c r="AD259" s="41">
        <v>33</v>
      </c>
      <c r="AE259" s="41">
        <v>31</v>
      </c>
      <c r="AF259" s="41">
        <v>1</v>
      </c>
      <c r="AG259" s="41">
        <v>0</v>
      </c>
      <c r="AH259" s="41">
        <v>2</v>
      </c>
      <c r="AI259" s="41">
        <v>3</v>
      </c>
      <c r="AJ259" s="41">
        <v>0</v>
      </c>
      <c r="AK259" s="41">
        <v>9</v>
      </c>
      <c r="AL259" s="46">
        <v>79</v>
      </c>
      <c r="AM259" s="46">
        <v>0</v>
      </c>
    </row>
    <row r="260" spans="1:39" ht="48">
      <c r="A260" s="40" t="s">
        <v>1550</v>
      </c>
      <c r="B260" s="47" t="s">
        <v>1551</v>
      </c>
      <c r="C260" t="s">
        <v>8644</v>
      </c>
      <c r="D260" t="s">
        <v>1554</v>
      </c>
      <c r="E260" t="s">
        <v>149</v>
      </c>
      <c r="F260" t="s">
        <v>11903</v>
      </c>
      <c r="G260" t="s">
        <v>5640</v>
      </c>
      <c r="H260" t="str">
        <f>INDEX(CountyList!A:A, MATCH(MID(A260, 3, 3), CountyList!B:B, 0))</f>
        <v>Champaign</v>
      </c>
      <c r="I260" s="38">
        <v>0.8</v>
      </c>
      <c r="J260" s="38">
        <v>8</v>
      </c>
      <c r="K260" s="39">
        <v>22</v>
      </c>
      <c r="L260" s="39">
        <v>13</v>
      </c>
      <c r="M260" s="39">
        <v>13</v>
      </c>
      <c r="N260" s="39">
        <v>11</v>
      </c>
      <c r="O260" s="39">
        <v>6</v>
      </c>
      <c r="P260" s="39">
        <v>10</v>
      </c>
      <c r="Q260" s="39">
        <v>7</v>
      </c>
      <c r="R260" s="39">
        <v>0</v>
      </c>
      <c r="S260" s="39">
        <v>0</v>
      </c>
      <c r="T260" s="39">
        <v>0</v>
      </c>
      <c r="U260" s="39">
        <v>0</v>
      </c>
      <c r="V260" s="39">
        <v>0</v>
      </c>
      <c r="W260" s="39">
        <v>0</v>
      </c>
      <c r="X260" s="39">
        <v>0</v>
      </c>
      <c r="Y260" s="43">
        <v>3</v>
      </c>
      <c r="Z260" s="42">
        <v>0</v>
      </c>
      <c r="AA260" s="45">
        <v>43</v>
      </c>
      <c r="AB260" s="45">
        <v>43</v>
      </c>
      <c r="AC260" s="44">
        <v>86</v>
      </c>
      <c r="AD260" s="41">
        <v>30</v>
      </c>
      <c r="AE260" s="41">
        <v>31</v>
      </c>
      <c r="AF260" s="41">
        <v>3</v>
      </c>
      <c r="AG260" s="41">
        <v>0</v>
      </c>
      <c r="AH260" s="41">
        <v>13</v>
      </c>
      <c r="AI260" s="41">
        <v>3</v>
      </c>
      <c r="AJ260" s="41">
        <v>0</v>
      </c>
      <c r="AK260" s="41">
        <v>6</v>
      </c>
      <c r="AL260" s="46">
        <v>82</v>
      </c>
      <c r="AM260" s="46">
        <v>0</v>
      </c>
    </row>
    <row r="261" spans="1:39" ht="48">
      <c r="A261" s="40" t="s">
        <v>1562</v>
      </c>
      <c r="B261" s="47" t="s">
        <v>1563</v>
      </c>
      <c r="C261" t="s">
        <v>8647</v>
      </c>
      <c r="D261" t="s">
        <v>1566</v>
      </c>
      <c r="E261" t="s">
        <v>149</v>
      </c>
      <c r="F261" t="s">
        <v>11904</v>
      </c>
      <c r="G261" t="s">
        <v>5646</v>
      </c>
      <c r="H261" t="str">
        <f>INDEX(CountyList!A:A, MATCH(MID(A261, 3, 3), CountyList!B:B, 0))</f>
        <v>Champaign</v>
      </c>
      <c r="I261" s="38">
        <v>6</v>
      </c>
      <c r="J261" s="38">
        <v>10.5</v>
      </c>
      <c r="K261" s="39">
        <v>0</v>
      </c>
      <c r="L261" s="39">
        <v>14</v>
      </c>
      <c r="M261" s="39">
        <v>14</v>
      </c>
      <c r="N261" s="39">
        <v>15</v>
      </c>
      <c r="O261" s="39">
        <v>16</v>
      </c>
      <c r="P261" s="39">
        <v>15</v>
      </c>
      <c r="Q261" s="39">
        <v>16</v>
      </c>
      <c r="R261" s="39">
        <v>23</v>
      </c>
      <c r="S261" s="39">
        <v>20</v>
      </c>
      <c r="T261" s="39">
        <v>16</v>
      </c>
      <c r="U261" s="39">
        <v>0</v>
      </c>
      <c r="V261" s="39">
        <v>0</v>
      </c>
      <c r="W261" s="39">
        <v>0</v>
      </c>
      <c r="X261" s="39">
        <v>0</v>
      </c>
      <c r="Y261" s="43">
        <v>0</v>
      </c>
      <c r="Z261" s="42">
        <v>0</v>
      </c>
      <c r="AA261" s="45">
        <v>73</v>
      </c>
      <c r="AB261" s="45">
        <v>76</v>
      </c>
      <c r="AC261" s="44">
        <v>149</v>
      </c>
      <c r="AD261" s="41">
        <v>32</v>
      </c>
      <c r="AE261" s="41">
        <v>37</v>
      </c>
      <c r="AF261" s="41">
        <v>9</v>
      </c>
      <c r="AG261" s="41">
        <v>2</v>
      </c>
      <c r="AH261" s="41">
        <v>39</v>
      </c>
      <c r="AI261" s="41">
        <v>8</v>
      </c>
      <c r="AJ261" s="41">
        <v>0</v>
      </c>
      <c r="AK261" s="41">
        <v>22</v>
      </c>
      <c r="AL261" s="46">
        <v>149</v>
      </c>
      <c r="AM261" s="46">
        <v>0</v>
      </c>
    </row>
    <row r="262" spans="1:39" ht="48">
      <c r="A262" s="40" t="s">
        <v>13446</v>
      </c>
      <c r="B262" s="47" t="s">
        <v>13447</v>
      </c>
      <c r="C262" t="s">
        <v>13448</v>
      </c>
      <c r="D262" t="s">
        <v>13449</v>
      </c>
      <c r="E262" t="s">
        <v>1531</v>
      </c>
      <c r="F262" t="s">
        <v>13450</v>
      </c>
      <c r="G262" t="s">
        <v>13451</v>
      </c>
      <c r="H262" t="str">
        <f>INDEX(CountyList!A:A, MATCH(MID(A262, 3, 3), CountyList!B:B, 0))</f>
        <v>Champaign</v>
      </c>
      <c r="I262" s="38">
        <v>0</v>
      </c>
      <c r="J262" s="38">
        <v>2</v>
      </c>
      <c r="K262" s="39">
        <v>2</v>
      </c>
      <c r="L262" s="39">
        <v>0</v>
      </c>
      <c r="M262" s="39">
        <v>0</v>
      </c>
      <c r="N262" s="39">
        <v>0</v>
      </c>
      <c r="O262" s="39">
        <v>0</v>
      </c>
      <c r="P262" s="39">
        <v>0</v>
      </c>
      <c r="Q262" s="39">
        <v>1</v>
      </c>
      <c r="R262" s="39">
        <v>0</v>
      </c>
      <c r="S262" s="39">
        <v>0</v>
      </c>
      <c r="T262" s="39">
        <v>1</v>
      </c>
      <c r="U262" s="39">
        <v>1</v>
      </c>
      <c r="V262" s="39">
        <v>0</v>
      </c>
      <c r="W262" s="39">
        <v>1</v>
      </c>
      <c r="X262" s="39">
        <v>2</v>
      </c>
      <c r="Y262" s="43">
        <v>0</v>
      </c>
      <c r="Z262" s="42">
        <v>0</v>
      </c>
      <c r="AA262" s="45">
        <v>5</v>
      </c>
      <c r="AB262" s="45">
        <v>3</v>
      </c>
      <c r="AC262" s="44">
        <v>8</v>
      </c>
      <c r="AD262" s="41">
        <v>4</v>
      </c>
      <c r="AE262" s="41">
        <v>2</v>
      </c>
      <c r="AF262" s="41">
        <v>1</v>
      </c>
      <c r="AG262" s="41">
        <v>0</v>
      </c>
      <c r="AH262" s="41">
        <v>0</v>
      </c>
      <c r="AI262" s="41">
        <v>1</v>
      </c>
      <c r="AJ262" s="41">
        <v>0</v>
      </c>
      <c r="AK262" s="41">
        <v>0</v>
      </c>
      <c r="AL262" s="46">
        <v>4</v>
      </c>
      <c r="AM262" s="46">
        <v>4</v>
      </c>
    </row>
    <row r="263" spans="1:39" ht="48">
      <c r="A263" s="40" t="s">
        <v>11905</v>
      </c>
      <c r="B263" s="47" t="s">
        <v>8649</v>
      </c>
      <c r="C263" t="s">
        <v>8651</v>
      </c>
      <c r="D263" t="s">
        <v>8652</v>
      </c>
      <c r="E263" t="s">
        <v>1531</v>
      </c>
      <c r="F263" t="s">
        <v>11906</v>
      </c>
      <c r="G263" t="s">
        <v>11907</v>
      </c>
      <c r="H263" t="str">
        <f>INDEX(CountyList!A:A, MATCH(MID(A263, 3, 3), CountyList!B:B, 0))</f>
        <v>Champaign</v>
      </c>
      <c r="I263" s="38">
        <v>0</v>
      </c>
      <c r="J263" s="38">
        <v>6</v>
      </c>
      <c r="K263" s="39">
        <v>17</v>
      </c>
      <c r="L263" s="39">
        <v>7</v>
      </c>
      <c r="M263" s="39">
        <v>7</v>
      </c>
      <c r="N263" s="39">
        <v>7</v>
      </c>
      <c r="O263" s="39">
        <v>6</v>
      </c>
      <c r="P263" s="39">
        <v>4</v>
      </c>
      <c r="Q263" s="39">
        <v>3</v>
      </c>
      <c r="R263" s="39">
        <v>0</v>
      </c>
      <c r="S263" s="39">
        <v>0</v>
      </c>
      <c r="T263" s="39">
        <v>0</v>
      </c>
      <c r="U263" s="39">
        <v>0</v>
      </c>
      <c r="V263" s="39">
        <v>0</v>
      </c>
      <c r="W263" s="39">
        <v>0</v>
      </c>
      <c r="X263" s="39">
        <v>0</v>
      </c>
      <c r="Y263" s="43">
        <v>0</v>
      </c>
      <c r="Z263" s="42">
        <v>0</v>
      </c>
      <c r="AA263" s="45">
        <v>25</v>
      </c>
      <c r="AB263" s="45">
        <v>26</v>
      </c>
      <c r="AC263" s="44">
        <v>51</v>
      </c>
      <c r="AD263" s="41">
        <v>0</v>
      </c>
      <c r="AE263" s="41">
        <v>0</v>
      </c>
      <c r="AF263" s="41">
        <v>0</v>
      </c>
      <c r="AG263" s="41">
        <v>0</v>
      </c>
      <c r="AH263" s="41">
        <v>0</v>
      </c>
      <c r="AI263" s="41">
        <v>47</v>
      </c>
      <c r="AJ263" s="41">
        <v>0</v>
      </c>
      <c r="AK263" s="41">
        <v>4</v>
      </c>
      <c r="AL263" s="46">
        <v>51</v>
      </c>
      <c r="AM263" s="46">
        <v>0</v>
      </c>
    </row>
    <row r="264" spans="1:39" ht="64">
      <c r="A264" s="40" t="s">
        <v>1568</v>
      </c>
      <c r="B264" s="47" t="s">
        <v>1569</v>
      </c>
      <c r="C264" t="s">
        <v>13452</v>
      </c>
      <c r="D264" t="s">
        <v>1571</v>
      </c>
      <c r="E264" t="s">
        <v>149</v>
      </c>
      <c r="F264" t="s">
        <v>11911</v>
      </c>
      <c r="G264" t="s">
        <v>5650</v>
      </c>
      <c r="H264" t="str">
        <f>INDEX(CountyList!A:A, MATCH(MID(A264, 3, 3), CountyList!B:B, 0))</f>
        <v>Champaign</v>
      </c>
      <c r="I264" s="38">
        <v>1</v>
      </c>
      <c r="J264" s="38">
        <v>14.5</v>
      </c>
      <c r="K264" s="39">
        <v>0</v>
      </c>
      <c r="L264" s="39">
        <v>0</v>
      </c>
      <c r="M264" s="39">
        <v>0</v>
      </c>
      <c r="N264" s="39">
        <v>0</v>
      </c>
      <c r="O264" s="39">
        <v>0</v>
      </c>
      <c r="P264" s="39">
        <v>0</v>
      </c>
      <c r="Q264" s="39">
        <v>0</v>
      </c>
      <c r="R264" s="39">
        <v>0</v>
      </c>
      <c r="S264" s="39">
        <v>0</v>
      </c>
      <c r="T264" s="39">
        <v>0</v>
      </c>
      <c r="U264" s="39">
        <v>76</v>
      </c>
      <c r="V264" s="39">
        <v>83</v>
      </c>
      <c r="W264" s="39">
        <v>69</v>
      </c>
      <c r="X264" s="39">
        <v>80</v>
      </c>
      <c r="Y264" s="43">
        <v>0</v>
      </c>
      <c r="Z264" s="42">
        <v>0</v>
      </c>
      <c r="AA264" s="45">
        <v>151</v>
      </c>
      <c r="AB264" s="45">
        <v>157</v>
      </c>
      <c r="AC264" s="44">
        <v>308</v>
      </c>
      <c r="AD264" s="41">
        <v>116</v>
      </c>
      <c r="AE264" s="41">
        <v>114</v>
      </c>
      <c r="AF264" s="41">
        <v>12</v>
      </c>
      <c r="AG264" s="41">
        <v>0</v>
      </c>
      <c r="AH264" s="41">
        <v>33</v>
      </c>
      <c r="AI264" s="41">
        <v>23</v>
      </c>
      <c r="AJ264" s="41">
        <v>0</v>
      </c>
      <c r="AK264" s="41">
        <v>10</v>
      </c>
      <c r="AL264" s="46">
        <v>0</v>
      </c>
      <c r="AM264" s="46">
        <v>308</v>
      </c>
    </row>
    <row r="265" spans="1:39" ht="48">
      <c r="A265" s="40" t="s">
        <v>11929</v>
      </c>
      <c r="B265" s="47" t="s">
        <v>319</v>
      </c>
      <c r="C265" t="s">
        <v>8681</v>
      </c>
      <c r="D265" t="s">
        <v>8682</v>
      </c>
      <c r="E265" t="s">
        <v>1577</v>
      </c>
      <c r="F265" t="s">
        <v>11930</v>
      </c>
      <c r="G265" t="s">
        <v>11931</v>
      </c>
      <c r="H265" t="str">
        <f>INDEX(CountyList!A:A, MATCH(MID(A265, 3, 3), CountyList!B:B, 0))</f>
        <v>Coles</v>
      </c>
      <c r="I265" s="38">
        <v>1</v>
      </c>
      <c r="J265" s="38">
        <v>8.5</v>
      </c>
      <c r="K265" s="39">
        <v>33</v>
      </c>
      <c r="L265" s="39">
        <v>12</v>
      </c>
      <c r="M265" s="39">
        <v>13</v>
      </c>
      <c r="N265" s="39">
        <v>7</v>
      </c>
      <c r="O265" s="39">
        <v>11</v>
      </c>
      <c r="P265" s="39">
        <v>12</v>
      </c>
      <c r="Q265" s="39">
        <v>9</v>
      </c>
      <c r="R265" s="39">
        <v>0</v>
      </c>
      <c r="S265" s="39">
        <v>0</v>
      </c>
      <c r="T265" s="39">
        <v>0</v>
      </c>
      <c r="U265" s="39">
        <v>0</v>
      </c>
      <c r="V265" s="39">
        <v>0</v>
      </c>
      <c r="W265" s="39">
        <v>0</v>
      </c>
      <c r="X265" s="39">
        <v>0</v>
      </c>
      <c r="Y265" s="43">
        <v>0</v>
      </c>
      <c r="Z265" s="42">
        <v>0</v>
      </c>
      <c r="AA265" s="45">
        <v>48</v>
      </c>
      <c r="AB265" s="45">
        <v>49</v>
      </c>
      <c r="AC265" s="44">
        <v>97</v>
      </c>
      <c r="AD265" s="41">
        <v>46</v>
      </c>
      <c r="AE265" s="41">
        <v>43</v>
      </c>
      <c r="AF265" s="41">
        <v>2</v>
      </c>
      <c r="AG265" s="41">
        <v>0</v>
      </c>
      <c r="AH265" s="41">
        <v>4</v>
      </c>
      <c r="AI265" s="41">
        <v>0</v>
      </c>
      <c r="AJ265" s="41">
        <v>0</v>
      </c>
      <c r="AK265" s="41">
        <v>2</v>
      </c>
      <c r="AL265" s="46">
        <v>97</v>
      </c>
      <c r="AM265" s="46">
        <v>0</v>
      </c>
    </row>
    <row r="266" spans="1:39" ht="64">
      <c r="A266" s="40" t="s">
        <v>1572</v>
      </c>
      <c r="B266" s="47" t="s">
        <v>1573</v>
      </c>
      <c r="C266" t="s">
        <v>13453</v>
      </c>
      <c r="D266" t="s">
        <v>1576</v>
      </c>
      <c r="E266" t="s">
        <v>1577</v>
      </c>
      <c r="F266" t="s">
        <v>11933</v>
      </c>
      <c r="G266" t="s">
        <v>5655</v>
      </c>
      <c r="H266" t="str">
        <f>INDEX(CountyList!A:A, MATCH(MID(A266, 3, 3), CountyList!B:B, 0))</f>
        <v>Coles</v>
      </c>
      <c r="I266" s="38">
        <v>0</v>
      </c>
      <c r="J266" s="38">
        <v>12</v>
      </c>
      <c r="K266" s="39">
        <v>70</v>
      </c>
      <c r="L266" s="39">
        <v>22</v>
      </c>
      <c r="M266" s="39">
        <v>23</v>
      </c>
      <c r="N266" s="39">
        <v>15</v>
      </c>
      <c r="O266" s="39">
        <v>24</v>
      </c>
      <c r="P266" s="39">
        <v>24</v>
      </c>
      <c r="Q266" s="39">
        <v>14</v>
      </c>
      <c r="R266" s="39">
        <v>13</v>
      </c>
      <c r="S266" s="39">
        <v>21</v>
      </c>
      <c r="T266" s="39">
        <v>4</v>
      </c>
      <c r="U266" s="39">
        <v>0</v>
      </c>
      <c r="V266" s="39">
        <v>0</v>
      </c>
      <c r="W266" s="39">
        <v>0</v>
      </c>
      <c r="X266" s="39">
        <v>0</v>
      </c>
      <c r="Y266" s="43">
        <v>0</v>
      </c>
      <c r="Z266" s="42">
        <v>0</v>
      </c>
      <c r="AA266" s="45">
        <v>127</v>
      </c>
      <c r="AB266" s="45">
        <v>103</v>
      </c>
      <c r="AC266" s="44">
        <v>230</v>
      </c>
      <c r="AD266" s="41">
        <v>119</v>
      </c>
      <c r="AE266" s="41">
        <v>96</v>
      </c>
      <c r="AF266" s="41">
        <v>2</v>
      </c>
      <c r="AG266" s="41">
        <v>1</v>
      </c>
      <c r="AH266" s="41">
        <v>5</v>
      </c>
      <c r="AI266" s="41">
        <v>1</v>
      </c>
      <c r="AJ266" s="41">
        <v>0</v>
      </c>
      <c r="AK266" s="41">
        <v>6</v>
      </c>
      <c r="AL266" s="46">
        <v>230</v>
      </c>
      <c r="AM266" s="46">
        <v>0</v>
      </c>
    </row>
    <row r="267" spans="1:39" ht="48">
      <c r="A267" s="40" t="s">
        <v>11937</v>
      </c>
      <c r="B267" s="47" t="s">
        <v>319</v>
      </c>
      <c r="C267" t="s">
        <v>8699</v>
      </c>
      <c r="D267" t="s">
        <v>8700</v>
      </c>
      <c r="E267" t="s">
        <v>8701</v>
      </c>
      <c r="F267" t="s">
        <v>11938</v>
      </c>
      <c r="G267" t="s">
        <v>11939</v>
      </c>
      <c r="H267" t="e">
        <f>INDEX(CountyList!A:A, MATCH(MID(A267, 3, 3), CountyList!B:B, 0))</f>
        <v>#N/A</v>
      </c>
      <c r="I267" s="38">
        <v>1</v>
      </c>
      <c r="J267" s="38">
        <v>8</v>
      </c>
      <c r="K267" s="39">
        <v>33</v>
      </c>
      <c r="L267" s="39">
        <v>12</v>
      </c>
      <c r="M267" s="39">
        <v>9</v>
      </c>
      <c r="N267" s="39">
        <v>8</v>
      </c>
      <c r="O267" s="39">
        <v>8</v>
      </c>
      <c r="P267" s="39">
        <v>6</v>
      </c>
      <c r="Q267" s="39">
        <v>0</v>
      </c>
      <c r="R267" s="39">
        <v>0</v>
      </c>
      <c r="S267" s="39">
        <v>0</v>
      </c>
      <c r="T267" s="39">
        <v>0</v>
      </c>
      <c r="U267" s="39">
        <v>0</v>
      </c>
      <c r="V267" s="39">
        <v>0</v>
      </c>
      <c r="W267" s="39">
        <v>0</v>
      </c>
      <c r="X267" s="39">
        <v>0</v>
      </c>
      <c r="Y267" s="43">
        <v>0</v>
      </c>
      <c r="Z267" s="42">
        <v>0</v>
      </c>
      <c r="AA267" s="45">
        <v>37</v>
      </c>
      <c r="AB267" s="45">
        <v>39</v>
      </c>
      <c r="AC267" s="44">
        <v>76</v>
      </c>
      <c r="AD267" s="41">
        <v>34</v>
      </c>
      <c r="AE267" s="41">
        <v>38</v>
      </c>
      <c r="AF267" s="41">
        <v>0</v>
      </c>
      <c r="AG267" s="41">
        <v>0</v>
      </c>
      <c r="AH267" s="41">
        <v>0</v>
      </c>
      <c r="AI267" s="41">
        <v>0</v>
      </c>
      <c r="AJ267" s="41">
        <v>1</v>
      </c>
      <c r="AK267" s="41">
        <v>3</v>
      </c>
      <c r="AL267" s="46">
        <v>76</v>
      </c>
      <c r="AM267" s="46">
        <v>0</v>
      </c>
    </row>
    <row r="268" spans="1:39" ht="48">
      <c r="A268" s="40" t="s">
        <v>4610</v>
      </c>
      <c r="B268" s="47" t="s">
        <v>4611</v>
      </c>
      <c r="C268" t="s">
        <v>5656</v>
      </c>
      <c r="D268" t="s">
        <v>13454</v>
      </c>
      <c r="E268" t="s">
        <v>4614</v>
      </c>
      <c r="F268" t="s">
        <v>13455</v>
      </c>
      <c r="G268" t="s">
        <v>5658</v>
      </c>
      <c r="H268" t="str">
        <f>INDEX(CountyList!A:A, MATCH(MID(A268, 3, 3), CountyList!B:B, 0))</f>
        <v>Moultrie</v>
      </c>
      <c r="I268" s="38">
        <v>0.5</v>
      </c>
      <c r="J268" s="38">
        <v>5</v>
      </c>
      <c r="K268" s="39">
        <v>15</v>
      </c>
      <c r="L268" s="39">
        <v>4</v>
      </c>
      <c r="M268" s="39">
        <v>6</v>
      </c>
      <c r="N268" s="39">
        <v>6</v>
      </c>
      <c r="O268" s="39">
        <v>3</v>
      </c>
      <c r="P268" s="39">
        <v>1</v>
      </c>
      <c r="Q268" s="39">
        <v>5</v>
      </c>
      <c r="R268" s="39">
        <v>5</v>
      </c>
      <c r="S268" s="39">
        <v>4</v>
      </c>
      <c r="T268" s="39">
        <v>9</v>
      </c>
      <c r="U268" s="39">
        <v>1</v>
      </c>
      <c r="V268" s="39">
        <v>4</v>
      </c>
      <c r="W268" s="39">
        <v>8</v>
      </c>
      <c r="X268" s="39">
        <v>5</v>
      </c>
      <c r="Y268" s="43">
        <v>0</v>
      </c>
      <c r="Z268" s="42">
        <v>0</v>
      </c>
      <c r="AA268" s="45">
        <v>35</v>
      </c>
      <c r="AB268" s="45">
        <v>41</v>
      </c>
      <c r="AC268" s="44">
        <v>76</v>
      </c>
      <c r="AD268" s="41">
        <v>35</v>
      </c>
      <c r="AE268" s="41">
        <v>41</v>
      </c>
      <c r="AF268" s="41">
        <v>0</v>
      </c>
      <c r="AG268" s="41">
        <v>0</v>
      </c>
      <c r="AH268" s="41">
        <v>0</v>
      </c>
      <c r="AI268" s="41">
        <v>0</v>
      </c>
      <c r="AJ268" s="41">
        <v>0</v>
      </c>
      <c r="AK268" s="41">
        <v>0</v>
      </c>
      <c r="AL268" s="46">
        <v>58</v>
      </c>
      <c r="AM268" s="46">
        <v>18</v>
      </c>
    </row>
    <row r="269" spans="1:39" ht="48">
      <c r="A269" s="40" t="s">
        <v>1579</v>
      </c>
      <c r="B269" s="47" t="s">
        <v>1366</v>
      </c>
      <c r="C269" t="s">
        <v>5659</v>
      </c>
      <c r="D269" t="s">
        <v>1581</v>
      </c>
      <c r="E269" t="s">
        <v>1582</v>
      </c>
      <c r="F269" t="s">
        <v>11940</v>
      </c>
      <c r="G269" t="s">
        <v>5661</v>
      </c>
      <c r="H269" t="str">
        <f>INDEX(CountyList!A:A, MATCH(MID(A269, 3, 3), CountyList!B:B, 0))</f>
        <v>Shelby</v>
      </c>
      <c r="I269" s="38">
        <v>0</v>
      </c>
      <c r="J269" s="38">
        <v>11</v>
      </c>
      <c r="K269" s="39">
        <v>20</v>
      </c>
      <c r="L269" s="39">
        <v>19</v>
      </c>
      <c r="M269" s="39">
        <v>20</v>
      </c>
      <c r="N269" s="39">
        <v>16</v>
      </c>
      <c r="O269" s="39">
        <v>16</v>
      </c>
      <c r="P269" s="39">
        <v>16</v>
      </c>
      <c r="Q269" s="39">
        <v>11</v>
      </c>
      <c r="R269" s="39">
        <v>14</v>
      </c>
      <c r="S269" s="39">
        <v>15</v>
      </c>
      <c r="T269" s="39">
        <v>6</v>
      </c>
      <c r="U269" s="39">
        <v>0</v>
      </c>
      <c r="V269" s="39">
        <v>0</v>
      </c>
      <c r="W269" s="39">
        <v>0</v>
      </c>
      <c r="X269" s="39">
        <v>0</v>
      </c>
      <c r="Y269" s="43">
        <v>0</v>
      </c>
      <c r="Z269" s="42">
        <v>0</v>
      </c>
      <c r="AA269" s="45">
        <v>65</v>
      </c>
      <c r="AB269" s="45">
        <v>88</v>
      </c>
      <c r="AC269" s="44">
        <v>153</v>
      </c>
      <c r="AD269" s="41">
        <v>65</v>
      </c>
      <c r="AE269" s="41">
        <v>87</v>
      </c>
      <c r="AF269" s="41">
        <v>0</v>
      </c>
      <c r="AG269" s="41">
        <v>0</v>
      </c>
      <c r="AH269" s="41">
        <v>0</v>
      </c>
      <c r="AI269" s="41">
        <v>0</v>
      </c>
      <c r="AJ269" s="41">
        <v>0</v>
      </c>
      <c r="AK269" s="41">
        <v>1</v>
      </c>
      <c r="AL269" s="46">
        <v>153</v>
      </c>
      <c r="AM269" s="46">
        <v>0</v>
      </c>
    </row>
    <row r="270" spans="1:39" ht="48">
      <c r="A270" s="40" t="s">
        <v>1584</v>
      </c>
      <c r="B270" s="47" t="s">
        <v>1585</v>
      </c>
      <c r="C270" t="s">
        <v>8708</v>
      </c>
      <c r="D270" t="s">
        <v>1587</v>
      </c>
      <c r="E270" t="s">
        <v>1588</v>
      </c>
      <c r="F270" t="s">
        <v>11941</v>
      </c>
      <c r="G270" t="s">
        <v>5664</v>
      </c>
      <c r="H270" t="str">
        <f>INDEX(CountyList!A:A, MATCH(MID(A270, 3, 3), CountyList!B:B, 0))</f>
        <v>Shelby</v>
      </c>
      <c r="I270" s="38">
        <v>1</v>
      </c>
      <c r="J270" s="38">
        <v>4</v>
      </c>
      <c r="K270" s="39">
        <v>40</v>
      </c>
      <c r="L270" s="39">
        <v>14</v>
      </c>
      <c r="M270" s="39">
        <v>12</v>
      </c>
      <c r="N270" s="39">
        <v>8</v>
      </c>
      <c r="O270" s="39">
        <v>7</v>
      </c>
      <c r="P270" s="39">
        <v>12</v>
      </c>
      <c r="Q270" s="39">
        <v>4</v>
      </c>
      <c r="R270" s="39">
        <v>7</v>
      </c>
      <c r="S270" s="39">
        <v>3</v>
      </c>
      <c r="T270" s="39">
        <v>6</v>
      </c>
      <c r="U270" s="39">
        <v>0</v>
      </c>
      <c r="V270" s="39">
        <v>0</v>
      </c>
      <c r="W270" s="39">
        <v>0</v>
      </c>
      <c r="X270" s="39">
        <v>0</v>
      </c>
      <c r="Y270" s="43">
        <v>0</v>
      </c>
      <c r="Z270" s="42">
        <v>0</v>
      </c>
      <c r="AA270" s="45">
        <v>59</v>
      </c>
      <c r="AB270" s="45">
        <v>54</v>
      </c>
      <c r="AC270" s="44">
        <v>113</v>
      </c>
      <c r="AD270" s="41">
        <v>59</v>
      </c>
      <c r="AE270" s="41">
        <v>54</v>
      </c>
      <c r="AF270" s="41">
        <v>0</v>
      </c>
      <c r="AG270" s="41">
        <v>0</v>
      </c>
      <c r="AH270" s="41">
        <v>0</v>
      </c>
      <c r="AI270" s="41">
        <v>0</v>
      </c>
      <c r="AJ270" s="41">
        <v>0</v>
      </c>
      <c r="AK270" s="41">
        <v>0</v>
      </c>
      <c r="AL270" s="46">
        <v>113</v>
      </c>
      <c r="AM270" s="46">
        <v>0</v>
      </c>
    </row>
    <row r="271" spans="1:39" ht="64">
      <c r="A271" s="40" t="s">
        <v>1590</v>
      </c>
      <c r="B271" s="47" t="s">
        <v>1591</v>
      </c>
      <c r="C271" t="s">
        <v>8712</v>
      </c>
      <c r="D271" t="s">
        <v>1594</v>
      </c>
      <c r="E271" t="s">
        <v>1595</v>
      </c>
      <c r="F271" t="s">
        <v>13456</v>
      </c>
      <c r="G271" t="s">
        <v>5667</v>
      </c>
      <c r="H271" t="str">
        <f>INDEX(CountyList!A:A, MATCH(MID(A271, 3, 3), CountyList!B:B, 0))</f>
        <v>Shelby</v>
      </c>
      <c r="I271" s="38">
        <v>0</v>
      </c>
      <c r="J271" s="38">
        <v>5</v>
      </c>
      <c r="K271" s="39">
        <v>0</v>
      </c>
      <c r="L271" s="39">
        <v>5</v>
      </c>
      <c r="M271" s="39">
        <v>6</v>
      </c>
      <c r="N271" s="39">
        <v>7</v>
      </c>
      <c r="O271" s="39">
        <v>3</v>
      </c>
      <c r="P271" s="39">
        <v>6</v>
      </c>
      <c r="Q271" s="39">
        <v>5</v>
      </c>
      <c r="R271" s="39">
        <v>8</v>
      </c>
      <c r="S271" s="39">
        <v>2</v>
      </c>
      <c r="T271" s="39">
        <v>2</v>
      </c>
      <c r="U271" s="39">
        <v>7</v>
      </c>
      <c r="V271" s="39">
        <v>1</v>
      </c>
      <c r="W271" s="39">
        <v>3</v>
      </c>
      <c r="X271" s="39">
        <v>0</v>
      </c>
      <c r="Y271" s="43">
        <v>0</v>
      </c>
      <c r="Z271" s="42">
        <v>0</v>
      </c>
      <c r="AA271" s="45">
        <v>22</v>
      </c>
      <c r="AB271" s="45">
        <v>33</v>
      </c>
      <c r="AC271" s="44">
        <v>55</v>
      </c>
      <c r="AD271" s="41">
        <v>21</v>
      </c>
      <c r="AE271" s="41">
        <v>14</v>
      </c>
      <c r="AF271" s="41">
        <v>0</v>
      </c>
      <c r="AG271" s="41">
        <v>0</v>
      </c>
      <c r="AH271" s="41">
        <v>1</v>
      </c>
      <c r="AI271" s="41">
        <v>0</v>
      </c>
      <c r="AJ271" s="41">
        <v>18</v>
      </c>
      <c r="AK271" s="41">
        <v>1</v>
      </c>
      <c r="AL271" s="46">
        <v>44</v>
      </c>
      <c r="AM271" s="46">
        <v>11</v>
      </c>
    </row>
    <row r="272" spans="1:39" ht="48">
      <c r="A272" s="40" t="s">
        <v>1604</v>
      </c>
      <c r="B272" s="47" t="s">
        <v>1605</v>
      </c>
      <c r="C272" t="s">
        <v>5671</v>
      </c>
      <c r="D272" t="s">
        <v>1608</v>
      </c>
      <c r="E272" t="s">
        <v>1609</v>
      </c>
      <c r="F272" t="s">
        <v>11942</v>
      </c>
      <c r="G272" t="s">
        <v>5673</v>
      </c>
      <c r="H272" t="str">
        <f>INDEX(CountyList!A:A, MATCH(MID(A272, 3, 3), CountyList!B:B, 0))</f>
        <v>Jasper</v>
      </c>
      <c r="I272" s="38">
        <v>1</v>
      </c>
      <c r="J272" s="38">
        <v>7</v>
      </c>
      <c r="K272" s="39">
        <v>0</v>
      </c>
      <c r="L272" s="39">
        <v>23</v>
      </c>
      <c r="M272" s="39">
        <v>15</v>
      </c>
      <c r="N272" s="39">
        <v>16</v>
      </c>
      <c r="O272" s="39">
        <v>20</v>
      </c>
      <c r="P272" s="39">
        <v>24</v>
      </c>
      <c r="Q272" s="39">
        <v>13</v>
      </c>
      <c r="R272" s="39">
        <v>11</v>
      </c>
      <c r="S272" s="39">
        <v>10</v>
      </c>
      <c r="T272" s="39">
        <v>24</v>
      </c>
      <c r="U272" s="39">
        <v>0</v>
      </c>
      <c r="V272" s="39">
        <v>0</v>
      </c>
      <c r="W272" s="39">
        <v>0</v>
      </c>
      <c r="X272" s="39">
        <v>0</v>
      </c>
      <c r="Y272" s="43">
        <v>0</v>
      </c>
      <c r="Z272" s="42">
        <v>0</v>
      </c>
      <c r="AA272" s="45">
        <v>80</v>
      </c>
      <c r="AB272" s="45">
        <v>76</v>
      </c>
      <c r="AC272" s="44">
        <v>156</v>
      </c>
      <c r="AD272" s="41">
        <v>79</v>
      </c>
      <c r="AE272" s="41">
        <v>76</v>
      </c>
      <c r="AF272" s="41">
        <v>0</v>
      </c>
      <c r="AG272" s="41">
        <v>0</v>
      </c>
      <c r="AH272" s="41">
        <v>0</v>
      </c>
      <c r="AI272" s="41">
        <v>0</v>
      </c>
      <c r="AJ272" s="41">
        <v>0</v>
      </c>
      <c r="AK272" s="41">
        <v>1</v>
      </c>
      <c r="AL272" s="46">
        <v>156</v>
      </c>
      <c r="AM272" s="46">
        <v>0</v>
      </c>
    </row>
    <row r="273" spans="1:39" ht="48">
      <c r="A273" s="40" t="s">
        <v>1611</v>
      </c>
      <c r="B273" s="47" t="s">
        <v>1612</v>
      </c>
      <c r="C273" t="s">
        <v>8725</v>
      </c>
      <c r="D273" t="s">
        <v>1614</v>
      </c>
      <c r="E273" t="s">
        <v>1615</v>
      </c>
      <c r="F273" t="s">
        <v>11943</v>
      </c>
      <c r="G273" t="s">
        <v>5676</v>
      </c>
      <c r="H273" t="str">
        <f>INDEX(CountyList!A:A, MATCH(MID(A273, 3, 3), CountyList!B:B, 0))</f>
        <v>Richland</v>
      </c>
      <c r="I273" s="38">
        <v>2</v>
      </c>
      <c r="J273" s="38">
        <v>12.9</v>
      </c>
      <c r="K273" s="39">
        <v>40</v>
      </c>
      <c r="L273" s="39">
        <v>22</v>
      </c>
      <c r="M273" s="39">
        <v>24</v>
      </c>
      <c r="N273" s="39">
        <v>27</v>
      </c>
      <c r="O273" s="39">
        <v>17</v>
      </c>
      <c r="P273" s="39">
        <v>19</v>
      </c>
      <c r="Q273" s="39">
        <v>33</v>
      </c>
      <c r="R273" s="39">
        <v>21</v>
      </c>
      <c r="S273" s="39">
        <v>14</v>
      </c>
      <c r="T273" s="39">
        <v>21</v>
      </c>
      <c r="U273" s="39">
        <v>0</v>
      </c>
      <c r="V273" s="39">
        <v>0</v>
      </c>
      <c r="W273" s="39">
        <v>0</v>
      </c>
      <c r="X273" s="39">
        <v>0</v>
      </c>
      <c r="Y273" s="43">
        <v>10</v>
      </c>
      <c r="Z273" s="42">
        <v>0</v>
      </c>
      <c r="AA273" s="45">
        <v>116</v>
      </c>
      <c r="AB273" s="45">
        <v>134</v>
      </c>
      <c r="AC273" s="44">
        <v>250</v>
      </c>
      <c r="AD273" s="41">
        <v>105</v>
      </c>
      <c r="AE273" s="41">
        <v>120</v>
      </c>
      <c r="AF273" s="41">
        <v>6</v>
      </c>
      <c r="AG273" s="41">
        <v>0</v>
      </c>
      <c r="AH273" s="41">
        <v>5</v>
      </c>
      <c r="AI273" s="41">
        <v>0</v>
      </c>
      <c r="AJ273" s="41">
        <v>0</v>
      </c>
      <c r="AK273" s="41">
        <v>14</v>
      </c>
      <c r="AL273" s="46">
        <v>238</v>
      </c>
      <c r="AM273" s="46">
        <v>0</v>
      </c>
    </row>
    <row r="274" spans="1:39" ht="48">
      <c r="A274" s="40" t="s">
        <v>1617</v>
      </c>
      <c r="B274" s="47" t="s">
        <v>1618</v>
      </c>
      <c r="C274" t="s">
        <v>5677</v>
      </c>
      <c r="D274" t="s">
        <v>1621</v>
      </c>
      <c r="E274" t="s">
        <v>1622</v>
      </c>
      <c r="F274" t="s">
        <v>11944</v>
      </c>
      <c r="G274" t="s">
        <v>5679</v>
      </c>
      <c r="H274" t="str">
        <f>INDEX(CountyList!A:A, MATCH(MID(A274, 3, 3), CountyList!B:B, 0))</f>
        <v>Clinton</v>
      </c>
      <c r="I274" s="38">
        <v>1.5</v>
      </c>
      <c r="J274" s="38">
        <v>14.5</v>
      </c>
      <c r="K274" s="39">
        <v>0</v>
      </c>
      <c r="L274" s="39">
        <v>0</v>
      </c>
      <c r="M274" s="39">
        <v>0</v>
      </c>
      <c r="N274" s="39">
        <v>0</v>
      </c>
      <c r="O274" s="39">
        <v>0</v>
      </c>
      <c r="P274" s="39">
        <v>0</v>
      </c>
      <c r="Q274" s="39">
        <v>0</v>
      </c>
      <c r="R274" s="39">
        <v>0</v>
      </c>
      <c r="S274" s="39">
        <v>0</v>
      </c>
      <c r="T274" s="39">
        <v>0</v>
      </c>
      <c r="U274" s="39">
        <v>89</v>
      </c>
      <c r="V274" s="39">
        <v>89</v>
      </c>
      <c r="W274" s="39">
        <v>118</v>
      </c>
      <c r="X274" s="39">
        <v>109</v>
      </c>
      <c r="Y274" s="43">
        <v>0</v>
      </c>
      <c r="Z274" s="42">
        <v>6</v>
      </c>
      <c r="AA274" s="45">
        <v>205</v>
      </c>
      <c r="AB274" s="45">
        <v>207</v>
      </c>
      <c r="AC274" s="44">
        <v>412</v>
      </c>
      <c r="AD274" s="41">
        <v>197</v>
      </c>
      <c r="AE274" s="41">
        <v>193</v>
      </c>
      <c r="AF274" s="41">
        <v>8</v>
      </c>
      <c r="AG274" s="41">
        <v>0</v>
      </c>
      <c r="AH274" s="41">
        <v>4</v>
      </c>
      <c r="AI274" s="41">
        <v>2</v>
      </c>
      <c r="AJ274" s="41">
        <v>0</v>
      </c>
      <c r="AK274" s="41">
        <v>8</v>
      </c>
      <c r="AL274" s="46">
        <v>0</v>
      </c>
      <c r="AM274" s="46">
        <v>405</v>
      </c>
    </row>
    <row r="275" spans="1:39" ht="48">
      <c r="A275" s="40" t="s">
        <v>1624</v>
      </c>
      <c r="B275" s="47" t="s">
        <v>1625</v>
      </c>
      <c r="C275" t="s">
        <v>8730</v>
      </c>
      <c r="D275" t="s">
        <v>1628</v>
      </c>
      <c r="E275" t="s">
        <v>1622</v>
      </c>
      <c r="F275" t="s">
        <v>11945</v>
      </c>
      <c r="G275" t="s">
        <v>5682</v>
      </c>
      <c r="H275" t="str">
        <f>INDEX(CountyList!A:A, MATCH(MID(A275, 3, 3), CountyList!B:B, 0))</f>
        <v>Clinton</v>
      </c>
      <c r="I275" s="38">
        <v>1</v>
      </c>
      <c r="J275" s="38">
        <v>21</v>
      </c>
      <c r="K275" s="39">
        <v>37</v>
      </c>
      <c r="L275" s="39">
        <v>19</v>
      </c>
      <c r="M275" s="39">
        <v>22</v>
      </c>
      <c r="N275" s="39">
        <v>18</v>
      </c>
      <c r="O275" s="39">
        <v>31</v>
      </c>
      <c r="P275" s="39">
        <v>29</v>
      </c>
      <c r="Q275" s="39">
        <v>33</v>
      </c>
      <c r="R275" s="39">
        <v>28</v>
      </c>
      <c r="S275" s="39">
        <v>33</v>
      </c>
      <c r="T275" s="39">
        <v>31</v>
      </c>
      <c r="U275" s="39">
        <v>0</v>
      </c>
      <c r="V275" s="39">
        <v>0</v>
      </c>
      <c r="W275" s="39">
        <v>0</v>
      </c>
      <c r="X275" s="39">
        <v>0</v>
      </c>
      <c r="Y275" s="43">
        <v>0</v>
      </c>
      <c r="Z275" s="42">
        <v>0</v>
      </c>
      <c r="AA275" s="45">
        <v>136</v>
      </c>
      <c r="AB275" s="45">
        <v>145</v>
      </c>
      <c r="AC275" s="44">
        <v>281</v>
      </c>
      <c r="AD275" s="41">
        <v>134</v>
      </c>
      <c r="AE275" s="41">
        <v>143</v>
      </c>
      <c r="AF275" s="41">
        <v>0</v>
      </c>
      <c r="AG275" s="41">
        <v>0</v>
      </c>
      <c r="AH275" s="41">
        <v>0</v>
      </c>
      <c r="AI275" s="41">
        <v>0</v>
      </c>
      <c r="AJ275" s="41">
        <v>0</v>
      </c>
      <c r="AK275" s="41">
        <v>4</v>
      </c>
      <c r="AL275" s="46">
        <v>281</v>
      </c>
      <c r="AM275" s="46">
        <v>0</v>
      </c>
    </row>
    <row r="276" spans="1:39" ht="48">
      <c r="A276" s="40" t="s">
        <v>1629</v>
      </c>
      <c r="B276" s="47" t="s">
        <v>1585</v>
      </c>
      <c r="C276" t="s">
        <v>5683</v>
      </c>
      <c r="D276" t="s">
        <v>1631</v>
      </c>
      <c r="E276" t="s">
        <v>1632</v>
      </c>
      <c r="F276" t="s">
        <v>11946</v>
      </c>
      <c r="G276" t="s">
        <v>5685</v>
      </c>
      <c r="H276" t="str">
        <f>INDEX(CountyList!A:A, MATCH(MID(A276, 3, 3), CountyList!B:B, 0))</f>
        <v>Clinton</v>
      </c>
      <c r="I276" s="38">
        <v>0</v>
      </c>
      <c r="J276" s="38">
        <v>4.5</v>
      </c>
      <c r="K276" s="39">
        <v>12</v>
      </c>
      <c r="L276" s="39">
        <v>7</v>
      </c>
      <c r="M276" s="39">
        <v>7</v>
      </c>
      <c r="N276" s="39">
        <v>9</v>
      </c>
      <c r="O276" s="39">
        <v>5</v>
      </c>
      <c r="P276" s="39">
        <v>8</v>
      </c>
      <c r="Q276" s="39">
        <v>5</v>
      </c>
      <c r="R276" s="39">
        <v>8</v>
      </c>
      <c r="S276" s="39">
        <v>11</v>
      </c>
      <c r="T276" s="39">
        <v>5</v>
      </c>
      <c r="U276" s="39">
        <v>0</v>
      </c>
      <c r="V276" s="39">
        <v>0</v>
      </c>
      <c r="W276" s="39">
        <v>0</v>
      </c>
      <c r="X276" s="39">
        <v>0</v>
      </c>
      <c r="Y276" s="43">
        <v>0</v>
      </c>
      <c r="Z276" s="42">
        <v>0</v>
      </c>
      <c r="AA276" s="45">
        <v>39</v>
      </c>
      <c r="AB276" s="45">
        <v>38</v>
      </c>
      <c r="AC276" s="44">
        <v>77</v>
      </c>
      <c r="AD276" s="41">
        <v>36</v>
      </c>
      <c r="AE276" s="41">
        <v>37</v>
      </c>
      <c r="AF276" s="41">
        <v>0</v>
      </c>
      <c r="AG276" s="41">
        <v>0</v>
      </c>
      <c r="AH276" s="41">
        <v>1</v>
      </c>
      <c r="AI276" s="41">
        <v>2</v>
      </c>
      <c r="AJ276" s="41">
        <v>0</v>
      </c>
      <c r="AK276" s="41">
        <v>1</v>
      </c>
      <c r="AL276" s="46">
        <v>77</v>
      </c>
      <c r="AM276" s="46">
        <v>0</v>
      </c>
    </row>
    <row r="277" spans="1:39" ht="64">
      <c r="A277" s="40" t="s">
        <v>1634</v>
      </c>
      <c r="B277" s="47" t="s">
        <v>1635</v>
      </c>
      <c r="C277" t="s">
        <v>5686</v>
      </c>
      <c r="D277" t="s">
        <v>1638</v>
      </c>
      <c r="E277" t="s">
        <v>1639</v>
      </c>
      <c r="F277" t="s">
        <v>11947</v>
      </c>
      <c r="G277" t="s">
        <v>5688</v>
      </c>
      <c r="H277" t="str">
        <f>INDEX(CountyList!A:A, MATCH(MID(A277, 3, 3), CountyList!B:B, 0))</f>
        <v>Clinton</v>
      </c>
      <c r="I277" s="38">
        <v>1.7</v>
      </c>
      <c r="J277" s="38">
        <v>3</v>
      </c>
      <c r="K277" s="39">
        <v>0</v>
      </c>
      <c r="L277" s="39">
        <v>0</v>
      </c>
      <c r="M277" s="39">
        <v>0</v>
      </c>
      <c r="N277" s="39">
        <v>0</v>
      </c>
      <c r="O277" s="39">
        <v>0</v>
      </c>
      <c r="P277" s="39">
        <v>0</v>
      </c>
      <c r="Q277" s="39">
        <v>0</v>
      </c>
      <c r="R277" s="39">
        <v>0</v>
      </c>
      <c r="S277" s="39">
        <v>0</v>
      </c>
      <c r="T277" s="39">
        <v>0</v>
      </c>
      <c r="U277" s="39">
        <v>24</v>
      </c>
      <c r="V277" s="39">
        <v>34</v>
      </c>
      <c r="W277" s="39">
        <v>23</v>
      </c>
      <c r="X277" s="39">
        <v>20</v>
      </c>
      <c r="Y277" s="43">
        <v>0</v>
      </c>
      <c r="Z277" s="42">
        <v>0</v>
      </c>
      <c r="AA277" s="45">
        <v>54</v>
      </c>
      <c r="AB277" s="45">
        <v>47</v>
      </c>
      <c r="AC277" s="44">
        <v>101</v>
      </c>
      <c r="AD277" s="41">
        <v>51</v>
      </c>
      <c r="AE277" s="41">
        <v>43</v>
      </c>
      <c r="AF277" s="41">
        <v>4</v>
      </c>
      <c r="AG277" s="41">
        <v>1</v>
      </c>
      <c r="AH277" s="41">
        <v>0</v>
      </c>
      <c r="AI277" s="41">
        <v>2</v>
      </c>
      <c r="AJ277" s="41">
        <v>0</v>
      </c>
      <c r="AK277" s="41">
        <v>0</v>
      </c>
      <c r="AL277" s="46">
        <v>0</v>
      </c>
      <c r="AM277" s="46">
        <v>101</v>
      </c>
    </row>
    <row r="278" spans="1:39" ht="48">
      <c r="A278" s="40" t="s">
        <v>1641</v>
      </c>
      <c r="B278" s="47" t="s">
        <v>1642</v>
      </c>
      <c r="C278" t="s">
        <v>10046</v>
      </c>
      <c r="D278" t="s">
        <v>1645</v>
      </c>
      <c r="E278" t="s">
        <v>1646</v>
      </c>
      <c r="F278" t="s">
        <v>12580</v>
      </c>
      <c r="G278" t="s">
        <v>5691</v>
      </c>
      <c r="H278" t="str">
        <f>INDEX(CountyList!A:A, MATCH(MID(A278, 3, 3), CountyList!B:B, 0))</f>
        <v>Jefferson</v>
      </c>
      <c r="I278" s="38">
        <v>0</v>
      </c>
      <c r="J278" s="38">
        <v>10</v>
      </c>
      <c r="K278" s="39">
        <v>18</v>
      </c>
      <c r="L278" s="39">
        <v>15</v>
      </c>
      <c r="M278" s="39">
        <v>14</v>
      </c>
      <c r="N278" s="39">
        <v>10</v>
      </c>
      <c r="O278" s="39">
        <v>11</v>
      </c>
      <c r="P278" s="39">
        <v>9</v>
      </c>
      <c r="Q278" s="39">
        <v>16</v>
      </c>
      <c r="R278" s="39">
        <v>11</v>
      </c>
      <c r="S278" s="39">
        <v>9</v>
      </c>
      <c r="T278" s="39">
        <v>10</v>
      </c>
      <c r="U278" s="39">
        <v>0</v>
      </c>
      <c r="V278" s="39">
        <v>0</v>
      </c>
      <c r="W278" s="39">
        <v>0</v>
      </c>
      <c r="X278" s="39">
        <v>0</v>
      </c>
      <c r="Y278" s="43">
        <v>0</v>
      </c>
      <c r="Z278" s="42">
        <v>0</v>
      </c>
      <c r="AA278" s="45">
        <v>61</v>
      </c>
      <c r="AB278" s="45">
        <v>62</v>
      </c>
      <c r="AC278" s="44">
        <v>123</v>
      </c>
      <c r="AD278" s="41">
        <v>51</v>
      </c>
      <c r="AE278" s="41">
        <v>50</v>
      </c>
      <c r="AF278" s="41">
        <v>6</v>
      </c>
      <c r="AG278" s="41">
        <v>0</v>
      </c>
      <c r="AH278" s="41">
        <v>6</v>
      </c>
      <c r="AI278" s="41">
        <v>4</v>
      </c>
      <c r="AJ278" s="41">
        <v>0</v>
      </c>
      <c r="AK278" s="41">
        <v>6</v>
      </c>
      <c r="AL278" s="46">
        <v>123</v>
      </c>
      <c r="AM278" s="46">
        <v>0</v>
      </c>
    </row>
    <row r="279" spans="1:39" ht="48">
      <c r="A279" s="40" t="s">
        <v>1648</v>
      </c>
      <c r="B279" s="47" t="s">
        <v>1649</v>
      </c>
      <c r="C279" t="s">
        <v>13457</v>
      </c>
      <c r="D279" t="s">
        <v>1652</v>
      </c>
      <c r="E279" t="s">
        <v>1646</v>
      </c>
      <c r="F279" t="s">
        <v>12582</v>
      </c>
      <c r="G279" t="s">
        <v>13458</v>
      </c>
      <c r="H279" t="str">
        <f>INDEX(CountyList!A:A, MATCH(MID(A279, 3, 3), CountyList!B:B, 0))</f>
        <v>Jefferson</v>
      </c>
      <c r="I279" s="38">
        <v>0</v>
      </c>
      <c r="J279" s="38">
        <v>0</v>
      </c>
      <c r="K279" s="39">
        <v>0</v>
      </c>
      <c r="L279" s="39">
        <v>0</v>
      </c>
      <c r="M279" s="39">
        <v>0</v>
      </c>
      <c r="N279" s="39">
        <v>1</v>
      </c>
      <c r="O279" s="39">
        <v>0</v>
      </c>
      <c r="P279" s="39">
        <v>3</v>
      </c>
      <c r="Q279" s="39">
        <v>1</v>
      </c>
      <c r="R279" s="39">
        <v>0</v>
      </c>
      <c r="S279" s="39">
        <v>7</v>
      </c>
      <c r="T279" s="39">
        <v>2</v>
      </c>
      <c r="U279" s="39">
        <v>2</v>
      </c>
      <c r="V279" s="39">
        <v>2</v>
      </c>
      <c r="W279" s="39">
        <v>1</v>
      </c>
      <c r="X279" s="39">
        <v>3</v>
      </c>
      <c r="Y279" s="43">
        <v>0</v>
      </c>
      <c r="Z279" s="42">
        <v>0</v>
      </c>
      <c r="AA279" s="45">
        <v>7</v>
      </c>
      <c r="AB279" s="45">
        <v>15</v>
      </c>
      <c r="AC279" s="44">
        <v>22</v>
      </c>
      <c r="AD279" s="41">
        <v>7</v>
      </c>
      <c r="AE279" s="41">
        <v>14</v>
      </c>
      <c r="AF279" s="41">
        <v>0</v>
      </c>
      <c r="AG279" s="41">
        <v>0</v>
      </c>
      <c r="AH279" s="41">
        <v>0</v>
      </c>
      <c r="AI279" s="41">
        <v>0</v>
      </c>
      <c r="AJ279" s="41">
        <v>0</v>
      </c>
      <c r="AK279" s="41">
        <v>1</v>
      </c>
      <c r="AL279" s="46">
        <v>14</v>
      </c>
      <c r="AM279" s="46">
        <v>8</v>
      </c>
    </row>
    <row r="280" spans="1:39" ht="48">
      <c r="A280" s="40" t="s">
        <v>1653</v>
      </c>
      <c r="B280" s="47" t="s">
        <v>319</v>
      </c>
      <c r="C280" t="s">
        <v>6677</v>
      </c>
      <c r="D280" t="s">
        <v>1654</v>
      </c>
      <c r="E280" t="s">
        <v>1639</v>
      </c>
      <c r="F280" t="s">
        <v>11948</v>
      </c>
      <c r="G280" t="s">
        <v>5694</v>
      </c>
      <c r="H280" t="str">
        <f>INDEX(CountyList!A:A, MATCH(MID(A280, 3, 3), CountyList!B:B, 0))</f>
        <v>Marion</v>
      </c>
      <c r="I280" s="38">
        <v>1</v>
      </c>
      <c r="J280" s="38">
        <v>5</v>
      </c>
      <c r="K280" s="39">
        <v>10</v>
      </c>
      <c r="L280" s="39">
        <v>3</v>
      </c>
      <c r="M280" s="39">
        <v>12</v>
      </c>
      <c r="N280" s="39">
        <v>8</v>
      </c>
      <c r="O280" s="39">
        <v>7</v>
      </c>
      <c r="P280" s="39">
        <v>13</v>
      </c>
      <c r="Q280" s="39">
        <v>7</v>
      </c>
      <c r="R280" s="39">
        <v>7</v>
      </c>
      <c r="S280" s="39">
        <v>15</v>
      </c>
      <c r="T280" s="39">
        <v>4</v>
      </c>
      <c r="U280" s="39">
        <v>0</v>
      </c>
      <c r="V280" s="39">
        <v>0</v>
      </c>
      <c r="W280" s="39">
        <v>0</v>
      </c>
      <c r="X280" s="39">
        <v>0</v>
      </c>
      <c r="Y280" s="43">
        <v>0</v>
      </c>
      <c r="Z280" s="42">
        <v>0</v>
      </c>
      <c r="AA280" s="45">
        <v>43</v>
      </c>
      <c r="AB280" s="45">
        <v>43</v>
      </c>
      <c r="AC280" s="44">
        <v>86</v>
      </c>
      <c r="AD280" s="41">
        <v>15</v>
      </c>
      <c r="AE280" s="41">
        <v>13</v>
      </c>
      <c r="AF280" s="41">
        <v>3</v>
      </c>
      <c r="AG280" s="41">
        <v>0</v>
      </c>
      <c r="AH280" s="41">
        <v>2</v>
      </c>
      <c r="AI280" s="41">
        <v>2</v>
      </c>
      <c r="AJ280" s="41">
        <v>47</v>
      </c>
      <c r="AK280" s="41">
        <v>4</v>
      </c>
      <c r="AL280" s="46">
        <v>86</v>
      </c>
      <c r="AM280" s="46">
        <v>0</v>
      </c>
    </row>
    <row r="281" spans="1:39" ht="48">
      <c r="A281" s="40" t="s">
        <v>1655</v>
      </c>
      <c r="B281" s="47" t="s">
        <v>1585</v>
      </c>
      <c r="C281" t="s">
        <v>13459</v>
      </c>
      <c r="D281" t="s">
        <v>1657</v>
      </c>
      <c r="E281" t="s">
        <v>1639</v>
      </c>
      <c r="F281" t="s">
        <v>11949</v>
      </c>
      <c r="G281" t="s">
        <v>5697</v>
      </c>
      <c r="H281" t="str">
        <f>INDEX(CountyList!A:A, MATCH(MID(A281, 3, 3), CountyList!B:B, 0))</f>
        <v>Marion</v>
      </c>
      <c r="I281" s="38">
        <v>1</v>
      </c>
      <c r="J281" s="38">
        <v>6</v>
      </c>
      <c r="K281" s="39">
        <v>0</v>
      </c>
      <c r="L281" s="39">
        <v>16</v>
      </c>
      <c r="M281" s="39">
        <v>11</v>
      </c>
      <c r="N281" s="39">
        <v>15</v>
      </c>
      <c r="O281" s="39">
        <v>17</v>
      </c>
      <c r="P281" s="39">
        <v>14</v>
      </c>
      <c r="Q281" s="39">
        <v>11</v>
      </c>
      <c r="R281" s="39">
        <v>11</v>
      </c>
      <c r="S281" s="39">
        <v>17</v>
      </c>
      <c r="T281" s="39">
        <v>15</v>
      </c>
      <c r="U281" s="39">
        <v>0</v>
      </c>
      <c r="V281" s="39">
        <v>0</v>
      </c>
      <c r="W281" s="39">
        <v>0</v>
      </c>
      <c r="X281" s="39">
        <v>0</v>
      </c>
      <c r="Y281" s="43">
        <v>0</v>
      </c>
      <c r="Z281" s="42">
        <v>0</v>
      </c>
      <c r="AA281" s="45">
        <v>66</v>
      </c>
      <c r="AB281" s="45">
        <v>61</v>
      </c>
      <c r="AC281" s="44">
        <v>127</v>
      </c>
      <c r="AD281" s="41">
        <v>43</v>
      </c>
      <c r="AE281" s="41">
        <v>57</v>
      </c>
      <c r="AF281" s="41">
        <v>0</v>
      </c>
      <c r="AG281" s="41">
        <v>0</v>
      </c>
      <c r="AH281" s="41">
        <v>1</v>
      </c>
      <c r="AI281" s="41">
        <v>0</v>
      </c>
      <c r="AJ281" s="41">
        <v>0</v>
      </c>
      <c r="AK281" s="41">
        <v>26</v>
      </c>
      <c r="AL281" s="46">
        <v>127</v>
      </c>
      <c r="AM281" s="46">
        <v>0</v>
      </c>
    </row>
    <row r="282" spans="1:39" ht="48">
      <c r="A282" s="40" t="s">
        <v>11950</v>
      </c>
      <c r="B282" s="47" t="s">
        <v>8744</v>
      </c>
      <c r="C282" t="s">
        <v>13460</v>
      </c>
      <c r="D282" t="s">
        <v>8747</v>
      </c>
      <c r="E282" t="s">
        <v>8748</v>
      </c>
      <c r="F282" t="s">
        <v>11951</v>
      </c>
      <c r="G282" t="s">
        <v>11952</v>
      </c>
      <c r="H282" t="str">
        <f>INDEX(CountyList!A:A, MATCH(MID(A282, 3, 3), CountyList!B:B, 0))</f>
        <v>Marion</v>
      </c>
      <c r="I282" s="38">
        <v>1</v>
      </c>
      <c r="J282" s="38">
        <v>4</v>
      </c>
      <c r="K282" s="39">
        <v>2</v>
      </c>
      <c r="L282" s="39">
        <v>8</v>
      </c>
      <c r="M282" s="39">
        <v>3</v>
      </c>
      <c r="N282" s="39">
        <v>6</v>
      </c>
      <c r="O282" s="39">
        <v>7</v>
      </c>
      <c r="P282" s="39">
        <v>7</v>
      </c>
      <c r="Q282" s="39">
        <v>7</v>
      </c>
      <c r="R282" s="39">
        <v>2</v>
      </c>
      <c r="S282" s="39">
        <v>2</v>
      </c>
      <c r="T282" s="39">
        <v>6</v>
      </c>
      <c r="U282" s="39">
        <v>0</v>
      </c>
      <c r="V282" s="39">
        <v>0</v>
      </c>
      <c r="W282" s="39">
        <v>0</v>
      </c>
      <c r="X282" s="39">
        <v>0</v>
      </c>
      <c r="Y282" s="43">
        <v>1</v>
      </c>
      <c r="Z282" s="42">
        <v>0</v>
      </c>
      <c r="AA282" s="45">
        <v>26</v>
      </c>
      <c r="AB282" s="45">
        <v>25</v>
      </c>
      <c r="AC282" s="44">
        <v>51</v>
      </c>
      <c r="AD282" s="41">
        <v>23</v>
      </c>
      <c r="AE282" s="41">
        <v>25</v>
      </c>
      <c r="AF282" s="41">
        <v>0</v>
      </c>
      <c r="AG282" s="41">
        <v>0</v>
      </c>
      <c r="AH282" s="41">
        <v>0</v>
      </c>
      <c r="AI282" s="41">
        <v>2</v>
      </c>
      <c r="AJ282" s="41">
        <v>0</v>
      </c>
      <c r="AK282" s="41">
        <v>1</v>
      </c>
      <c r="AL282" s="46">
        <v>50</v>
      </c>
      <c r="AM282" s="46">
        <v>0</v>
      </c>
    </row>
    <row r="283" spans="1:39" ht="48">
      <c r="A283" s="40" t="s">
        <v>1662</v>
      </c>
      <c r="B283" s="47" t="s">
        <v>1663</v>
      </c>
      <c r="C283" t="s">
        <v>8752</v>
      </c>
      <c r="D283" t="s">
        <v>1666</v>
      </c>
      <c r="E283" t="s">
        <v>1667</v>
      </c>
      <c r="F283" t="s">
        <v>11953</v>
      </c>
      <c r="G283" t="s">
        <v>5703</v>
      </c>
      <c r="H283" t="str">
        <f>INDEX(CountyList!A:A, MATCH(MID(A283, 3, 3), CountyList!B:B, 0))</f>
        <v>Washington</v>
      </c>
      <c r="I283" s="38">
        <v>0.5</v>
      </c>
      <c r="J283" s="38">
        <v>4.5</v>
      </c>
      <c r="K283" s="39">
        <v>10</v>
      </c>
      <c r="L283" s="39">
        <v>8</v>
      </c>
      <c r="M283" s="39">
        <v>7</v>
      </c>
      <c r="N283" s="39">
        <v>4</v>
      </c>
      <c r="O283" s="39">
        <v>5</v>
      </c>
      <c r="P283" s="39">
        <v>7</v>
      </c>
      <c r="Q283" s="39">
        <v>6</v>
      </c>
      <c r="R283" s="39">
        <v>4</v>
      </c>
      <c r="S283" s="39">
        <v>6</v>
      </c>
      <c r="T283" s="39">
        <v>5</v>
      </c>
      <c r="U283" s="39">
        <v>0</v>
      </c>
      <c r="V283" s="39">
        <v>0</v>
      </c>
      <c r="W283" s="39">
        <v>0</v>
      </c>
      <c r="X283" s="39">
        <v>0</v>
      </c>
      <c r="Y283" s="43">
        <v>1</v>
      </c>
      <c r="Z283" s="42">
        <v>0</v>
      </c>
      <c r="AA283" s="45">
        <v>35</v>
      </c>
      <c r="AB283" s="45">
        <v>28</v>
      </c>
      <c r="AC283" s="44">
        <v>63</v>
      </c>
      <c r="AD283" s="41">
        <v>35</v>
      </c>
      <c r="AE283" s="41">
        <v>28</v>
      </c>
      <c r="AF283" s="41">
        <v>0</v>
      </c>
      <c r="AG283" s="41">
        <v>0</v>
      </c>
      <c r="AH283" s="41">
        <v>0</v>
      </c>
      <c r="AI283" s="41">
        <v>0</v>
      </c>
      <c r="AJ283" s="41">
        <v>0</v>
      </c>
      <c r="AK283" s="41">
        <v>0</v>
      </c>
      <c r="AL283" s="46">
        <v>62</v>
      </c>
      <c r="AM283" s="46">
        <v>0</v>
      </c>
    </row>
    <row r="284" spans="1:39" ht="48">
      <c r="A284" s="40" t="s">
        <v>1669</v>
      </c>
      <c r="B284" s="47" t="s">
        <v>326</v>
      </c>
      <c r="C284" t="s">
        <v>13461</v>
      </c>
      <c r="D284" t="s">
        <v>13462</v>
      </c>
      <c r="E284" t="s">
        <v>1672</v>
      </c>
      <c r="F284" t="s">
        <v>11954</v>
      </c>
      <c r="G284" t="s">
        <v>5706</v>
      </c>
      <c r="H284" t="str">
        <f>INDEX(CountyList!A:A, MATCH(MID(A284, 3, 3), CountyList!B:B, 0))</f>
        <v>Washington</v>
      </c>
      <c r="I284" s="38">
        <v>0</v>
      </c>
      <c r="J284" s="38">
        <v>5</v>
      </c>
      <c r="K284" s="39">
        <v>17</v>
      </c>
      <c r="L284" s="39">
        <v>14</v>
      </c>
      <c r="M284" s="39">
        <v>8</v>
      </c>
      <c r="N284" s="39">
        <v>6</v>
      </c>
      <c r="O284" s="39">
        <v>11</v>
      </c>
      <c r="P284" s="39">
        <v>7</v>
      </c>
      <c r="Q284" s="39">
        <v>5</v>
      </c>
      <c r="R284" s="39">
        <v>9</v>
      </c>
      <c r="S284" s="39">
        <v>8</v>
      </c>
      <c r="T284" s="39">
        <v>4</v>
      </c>
      <c r="U284" s="39">
        <v>0</v>
      </c>
      <c r="V284" s="39">
        <v>0</v>
      </c>
      <c r="W284" s="39">
        <v>0</v>
      </c>
      <c r="X284" s="39">
        <v>0</v>
      </c>
      <c r="Y284" s="43">
        <v>0</v>
      </c>
      <c r="Z284" s="42">
        <v>0</v>
      </c>
      <c r="AA284" s="45">
        <v>45</v>
      </c>
      <c r="AB284" s="45">
        <v>44</v>
      </c>
      <c r="AC284" s="44">
        <v>89</v>
      </c>
      <c r="AD284" s="41">
        <v>40</v>
      </c>
      <c r="AE284" s="41">
        <v>43</v>
      </c>
      <c r="AF284" s="41">
        <v>4</v>
      </c>
      <c r="AG284" s="41">
        <v>0</v>
      </c>
      <c r="AH284" s="41">
        <v>0</v>
      </c>
      <c r="AI284" s="41">
        <v>0</v>
      </c>
      <c r="AJ284" s="41">
        <v>0</v>
      </c>
      <c r="AK284" s="41">
        <v>2</v>
      </c>
      <c r="AL284" s="46">
        <v>89</v>
      </c>
      <c r="AM284" s="46">
        <v>0</v>
      </c>
    </row>
    <row r="285" spans="1:39" ht="48">
      <c r="A285" s="40" t="s">
        <v>1674</v>
      </c>
      <c r="B285" s="47" t="s">
        <v>8758</v>
      </c>
      <c r="C285" t="s">
        <v>13463</v>
      </c>
      <c r="D285" t="s">
        <v>1678</v>
      </c>
      <c r="E285" t="s">
        <v>1679</v>
      </c>
      <c r="F285" t="s">
        <v>11955</v>
      </c>
      <c r="G285" t="s">
        <v>11956</v>
      </c>
      <c r="H285" t="str">
        <f>INDEX(CountyList!A:A, MATCH(MID(A285, 3, 3), CountyList!B:B, 0))</f>
        <v>Washington</v>
      </c>
      <c r="I285" s="38">
        <v>0</v>
      </c>
      <c r="J285" s="38">
        <v>8.5</v>
      </c>
      <c r="K285" s="39">
        <v>12</v>
      </c>
      <c r="L285" s="39">
        <v>7</v>
      </c>
      <c r="M285" s="39">
        <v>9</v>
      </c>
      <c r="N285" s="39">
        <v>4</v>
      </c>
      <c r="O285" s="39">
        <v>9</v>
      </c>
      <c r="P285" s="39">
        <v>10</v>
      </c>
      <c r="Q285" s="39">
        <v>10</v>
      </c>
      <c r="R285" s="39">
        <v>6</v>
      </c>
      <c r="S285" s="39">
        <v>10</v>
      </c>
      <c r="T285" s="39">
        <v>13</v>
      </c>
      <c r="U285" s="39">
        <v>0</v>
      </c>
      <c r="V285" s="39">
        <v>0</v>
      </c>
      <c r="W285" s="39">
        <v>0</v>
      </c>
      <c r="X285" s="39">
        <v>0</v>
      </c>
      <c r="Y285" s="43">
        <v>2</v>
      </c>
      <c r="Z285" s="42">
        <v>0</v>
      </c>
      <c r="AA285" s="45">
        <v>49</v>
      </c>
      <c r="AB285" s="45">
        <v>43</v>
      </c>
      <c r="AC285" s="44">
        <v>92</v>
      </c>
      <c r="AD285" s="41">
        <v>48</v>
      </c>
      <c r="AE285" s="41">
        <v>41</v>
      </c>
      <c r="AF285" s="41">
        <v>0</v>
      </c>
      <c r="AG285" s="41">
        <v>0</v>
      </c>
      <c r="AH285" s="41">
        <v>2</v>
      </c>
      <c r="AI285" s="41">
        <v>0</v>
      </c>
      <c r="AJ285" s="41">
        <v>0</v>
      </c>
      <c r="AK285" s="41">
        <v>1</v>
      </c>
      <c r="AL285" s="46">
        <v>90</v>
      </c>
      <c r="AM285" s="46">
        <v>0</v>
      </c>
    </row>
    <row r="286" spans="1:39" ht="48">
      <c r="A286" s="40" t="s">
        <v>1681</v>
      </c>
      <c r="B286" s="47" t="s">
        <v>1682</v>
      </c>
      <c r="C286" t="s">
        <v>13464</v>
      </c>
      <c r="D286" t="s">
        <v>1683</v>
      </c>
      <c r="E286" t="s">
        <v>1679</v>
      </c>
      <c r="F286" t="s">
        <v>11957</v>
      </c>
      <c r="G286" t="s">
        <v>5709</v>
      </c>
      <c r="H286" t="str">
        <f>INDEX(CountyList!A:A, MATCH(MID(A286, 3, 3), CountyList!B:B, 0))</f>
        <v>Washington</v>
      </c>
      <c r="I286" s="38">
        <v>0</v>
      </c>
      <c r="J286" s="38">
        <v>9.1999999999999993</v>
      </c>
      <c r="K286" s="39">
        <v>25</v>
      </c>
      <c r="L286" s="39">
        <v>7</v>
      </c>
      <c r="M286" s="39">
        <v>16</v>
      </c>
      <c r="N286" s="39">
        <v>9</v>
      </c>
      <c r="O286" s="39">
        <v>11</v>
      </c>
      <c r="P286" s="39">
        <v>11</v>
      </c>
      <c r="Q286" s="39">
        <v>17</v>
      </c>
      <c r="R286" s="39">
        <v>9</v>
      </c>
      <c r="S286" s="39">
        <v>6</v>
      </c>
      <c r="T286" s="39">
        <v>4</v>
      </c>
      <c r="U286" s="39">
        <v>0</v>
      </c>
      <c r="V286" s="39">
        <v>0</v>
      </c>
      <c r="W286" s="39">
        <v>0</v>
      </c>
      <c r="X286" s="39">
        <v>0</v>
      </c>
      <c r="Y286" s="43">
        <v>0</v>
      </c>
      <c r="Z286" s="42">
        <v>0</v>
      </c>
      <c r="AA286" s="45">
        <v>46</v>
      </c>
      <c r="AB286" s="45">
        <v>69</v>
      </c>
      <c r="AC286" s="44">
        <v>115</v>
      </c>
      <c r="AD286" s="41">
        <v>45</v>
      </c>
      <c r="AE286" s="41">
        <v>68</v>
      </c>
      <c r="AF286" s="41">
        <v>0</v>
      </c>
      <c r="AG286" s="41">
        <v>0</v>
      </c>
      <c r="AH286" s="41">
        <v>2</v>
      </c>
      <c r="AI286" s="41">
        <v>0</v>
      </c>
      <c r="AJ286" s="41">
        <v>0</v>
      </c>
      <c r="AK286" s="41">
        <v>0</v>
      </c>
      <c r="AL286" s="46">
        <v>115</v>
      </c>
      <c r="AM286" s="46">
        <v>0</v>
      </c>
    </row>
    <row r="287" spans="1:39" ht="48">
      <c r="A287" s="40" t="s">
        <v>1684</v>
      </c>
      <c r="B287" s="47" t="s">
        <v>1685</v>
      </c>
      <c r="C287" t="s">
        <v>8767</v>
      </c>
      <c r="D287" t="s">
        <v>1688</v>
      </c>
      <c r="E287" t="s">
        <v>1122</v>
      </c>
      <c r="F287" t="s">
        <v>11958</v>
      </c>
      <c r="G287" t="s">
        <v>5712</v>
      </c>
      <c r="H287" t="str">
        <f>INDEX(CountyList!A:A, MATCH(MID(A287, 3, 3), CountyList!B:B, 0))</f>
        <v>Cook</v>
      </c>
      <c r="I287" s="38">
        <v>0</v>
      </c>
      <c r="J287" s="38">
        <v>3</v>
      </c>
      <c r="K287" s="39">
        <v>0</v>
      </c>
      <c r="L287" s="39">
        <v>0</v>
      </c>
      <c r="M287" s="39">
        <v>0</v>
      </c>
      <c r="N287" s="39">
        <v>0</v>
      </c>
      <c r="O287" s="39">
        <v>0</v>
      </c>
      <c r="P287" s="39">
        <v>0</v>
      </c>
      <c r="Q287" s="39">
        <v>0</v>
      </c>
      <c r="R287" s="39">
        <v>0</v>
      </c>
      <c r="S287" s="39">
        <v>0</v>
      </c>
      <c r="T287" s="39">
        <v>0</v>
      </c>
      <c r="U287" s="39">
        <v>25</v>
      </c>
      <c r="V287" s="39">
        <v>30</v>
      </c>
      <c r="W287" s="39">
        <v>31</v>
      </c>
      <c r="X287" s="39">
        <v>29</v>
      </c>
      <c r="Y287" s="43">
        <v>0</v>
      </c>
      <c r="Z287" s="42">
        <v>0</v>
      </c>
      <c r="AA287" s="45">
        <v>0</v>
      </c>
      <c r="AB287" s="45">
        <v>115</v>
      </c>
      <c r="AC287" s="44">
        <v>115</v>
      </c>
      <c r="AD287" s="41">
        <v>0</v>
      </c>
      <c r="AE287" s="41">
        <v>2</v>
      </c>
      <c r="AF287" s="41">
        <v>1</v>
      </c>
      <c r="AG287" s="41">
        <v>0</v>
      </c>
      <c r="AH287" s="41">
        <v>0</v>
      </c>
      <c r="AI287" s="41">
        <v>112</v>
      </c>
      <c r="AJ287" s="41">
        <v>0</v>
      </c>
      <c r="AK287" s="41">
        <v>0</v>
      </c>
      <c r="AL287" s="46">
        <v>0</v>
      </c>
      <c r="AM287" s="46">
        <v>115</v>
      </c>
    </row>
    <row r="288" spans="1:39" ht="48">
      <c r="A288" s="40" t="s">
        <v>1690</v>
      </c>
      <c r="B288" s="47" t="s">
        <v>1691</v>
      </c>
      <c r="C288" t="s">
        <v>13465</v>
      </c>
      <c r="D288" t="s">
        <v>1694</v>
      </c>
      <c r="E288" t="s">
        <v>1122</v>
      </c>
      <c r="F288" t="s">
        <v>13466</v>
      </c>
      <c r="G288" t="s">
        <v>5715</v>
      </c>
      <c r="H288" t="str">
        <f>INDEX(CountyList!A:A, MATCH(MID(A288, 3, 3), CountyList!B:B, 0))</f>
        <v>Cook</v>
      </c>
      <c r="I288" s="38">
        <v>11</v>
      </c>
      <c r="J288" s="38">
        <v>33</v>
      </c>
      <c r="K288" s="39">
        <v>105</v>
      </c>
      <c r="L288" s="39">
        <v>55</v>
      </c>
      <c r="M288" s="39">
        <v>58</v>
      </c>
      <c r="N288" s="39">
        <v>67</v>
      </c>
      <c r="O288" s="39">
        <v>61</v>
      </c>
      <c r="P288" s="39">
        <v>55</v>
      </c>
      <c r="Q288" s="39">
        <v>41</v>
      </c>
      <c r="R288" s="39">
        <v>38</v>
      </c>
      <c r="S288" s="39">
        <v>41</v>
      </c>
      <c r="T288" s="39">
        <v>34</v>
      </c>
      <c r="U288" s="39">
        <v>0</v>
      </c>
      <c r="V288" s="39">
        <v>0</v>
      </c>
      <c r="W288" s="39">
        <v>0</v>
      </c>
      <c r="X288" s="39">
        <v>0</v>
      </c>
      <c r="Y288" s="43">
        <v>0</v>
      </c>
      <c r="Z288" s="42">
        <v>0</v>
      </c>
      <c r="AA288" s="45">
        <v>262</v>
      </c>
      <c r="AB288" s="45">
        <v>293</v>
      </c>
      <c r="AC288" s="44">
        <v>555</v>
      </c>
      <c r="AD288" s="41">
        <v>178</v>
      </c>
      <c r="AE288" s="41">
        <v>211</v>
      </c>
      <c r="AF288" s="41">
        <v>10</v>
      </c>
      <c r="AG288" s="41">
        <v>1</v>
      </c>
      <c r="AH288" s="41">
        <v>27</v>
      </c>
      <c r="AI288" s="41">
        <v>11</v>
      </c>
      <c r="AJ288" s="41">
        <v>0</v>
      </c>
      <c r="AK288" s="41">
        <v>117</v>
      </c>
      <c r="AL288" s="46">
        <v>555</v>
      </c>
      <c r="AM288" s="46">
        <v>0</v>
      </c>
    </row>
    <row r="289" spans="1:39" ht="48">
      <c r="A289" s="40" t="s">
        <v>1696</v>
      </c>
      <c r="B289" s="47" t="s">
        <v>1697</v>
      </c>
      <c r="C289" t="s">
        <v>8773</v>
      </c>
      <c r="D289" t="s">
        <v>1698</v>
      </c>
      <c r="E289" t="s">
        <v>1122</v>
      </c>
      <c r="F289" t="s">
        <v>11959</v>
      </c>
      <c r="G289" t="s">
        <v>5718</v>
      </c>
      <c r="H289" t="str">
        <f>INDEX(CountyList!A:A, MATCH(MID(A289, 3, 3), CountyList!B:B, 0))</f>
        <v>Cook</v>
      </c>
      <c r="I289" s="38">
        <v>0.7</v>
      </c>
      <c r="J289" s="38">
        <v>22.3</v>
      </c>
      <c r="K289" s="39">
        <v>0</v>
      </c>
      <c r="L289" s="39">
        <v>0</v>
      </c>
      <c r="M289" s="39">
        <v>0</v>
      </c>
      <c r="N289" s="39">
        <v>0</v>
      </c>
      <c r="O289" s="39">
        <v>0</v>
      </c>
      <c r="P289" s="39">
        <v>0</v>
      </c>
      <c r="Q289" s="39">
        <v>0</v>
      </c>
      <c r="R289" s="39">
        <v>0</v>
      </c>
      <c r="S289" s="39">
        <v>0</v>
      </c>
      <c r="T289" s="39">
        <v>0</v>
      </c>
      <c r="U289" s="39">
        <v>158</v>
      </c>
      <c r="V289" s="39">
        <v>198</v>
      </c>
      <c r="W289" s="39">
        <v>161</v>
      </c>
      <c r="X289" s="39">
        <v>136</v>
      </c>
      <c r="Y289" s="43">
        <v>0</v>
      </c>
      <c r="Z289" s="42">
        <v>0</v>
      </c>
      <c r="AA289" s="45">
        <v>0</v>
      </c>
      <c r="AB289" s="45">
        <v>653</v>
      </c>
      <c r="AC289" s="44">
        <v>653</v>
      </c>
      <c r="AD289" s="41">
        <v>0</v>
      </c>
      <c r="AE289" s="41">
        <v>361</v>
      </c>
      <c r="AF289" s="41">
        <v>163</v>
      </c>
      <c r="AG289" s="41">
        <v>2</v>
      </c>
      <c r="AH289" s="41">
        <v>48</v>
      </c>
      <c r="AI289" s="41">
        <v>29</v>
      </c>
      <c r="AJ289" s="41">
        <v>1</v>
      </c>
      <c r="AK289" s="41">
        <v>49</v>
      </c>
      <c r="AL289" s="46">
        <v>0</v>
      </c>
      <c r="AM289" s="46">
        <v>653</v>
      </c>
    </row>
    <row r="290" spans="1:39" ht="48">
      <c r="A290" s="40" t="s">
        <v>1700</v>
      </c>
      <c r="B290" s="47" t="s">
        <v>1701</v>
      </c>
      <c r="C290" t="s">
        <v>5719</v>
      </c>
      <c r="D290" t="s">
        <v>8776</v>
      </c>
      <c r="E290" t="s">
        <v>1122</v>
      </c>
      <c r="F290" t="s">
        <v>13467</v>
      </c>
      <c r="G290" t="s">
        <v>13468</v>
      </c>
      <c r="H290" t="str">
        <f>INDEX(CountyList!A:A, MATCH(MID(A290, 3, 3), CountyList!B:B, 0))</f>
        <v>Cook</v>
      </c>
      <c r="I290" s="38">
        <v>3</v>
      </c>
      <c r="J290" s="38">
        <v>6</v>
      </c>
      <c r="K290" s="39">
        <v>43</v>
      </c>
      <c r="L290" s="39">
        <v>5</v>
      </c>
      <c r="M290" s="39">
        <v>2</v>
      </c>
      <c r="N290" s="39">
        <v>0</v>
      </c>
      <c r="O290" s="39">
        <v>0</v>
      </c>
      <c r="P290" s="39">
        <v>0</v>
      </c>
      <c r="Q290" s="39">
        <v>0</v>
      </c>
      <c r="R290" s="39">
        <v>0</v>
      </c>
      <c r="S290" s="39">
        <v>0</v>
      </c>
      <c r="T290" s="39">
        <v>0</v>
      </c>
      <c r="U290" s="39">
        <v>0</v>
      </c>
      <c r="V290" s="39">
        <v>0</v>
      </c>
      <c r="W290" s="39">
        <v>0</v>
      </c>
      <c r="X290" s="39">
        <v>0</v>
      </c>
      <c r="Y290" s="43">
        <v>0</v>
      </c>
      <c r="Z290" s="42">
        <v>0</v>
      </c>
      <c r="AA290" s="45">
        <v>25</v>
      </c>
      <c r="AB290" s="45">
        <v>25</v>
      </c>
      <c r="AC290" s="44">
        <v>50</v>
      </c>
      <c r="AD290" s="41">
        <v>0</v>
      </c>
      <c r="AE290" s="41">
        <v>0</v>
      </c>
      <c r="AF290" s="41">
        <v>5</v>
      </c>
      <c r="AG290" s="41">
        <v>0</v>
      </c>
      <c r="AH290" s="41">
        <v>0</v>
      </c>
      <c r="AI290" s="41">
        <v>45</v>
      </c>
      <c r="AJ290" s="41">
        <v>0</v>
      </c>
      <c r="AK290" s="41">
        <v>0</v>
      </c>
      <c r="AL290" s="46">
        <v>50</v>
      </c>
      <c r="AM290" s="46">
        <v>0</v>
      </c>
    </row>
    <row r="291" spans="1:39" ht="64">
      <c r="A291" s="40" t="s">
        <v>1706</v>
      </c>
      <c r="B291" s="47" t="s">
        <v>1707</v>
      </c>
      <c r="C291" t="s">
        <v>13469</v>
      </c>
      <c r="D291" t="s">
        <v>13470</v>
      </c>
      <c r="E291" t="s">
        <v>1122</v>
      </c>
      <c r="F291" t="s">
        <v>13471</v>
      </c>
      <c r="G291" t="s">
        <v>13472</v>
      </c>
      <c r="H291" t="str">
        <f>INDEX(CountyList!A:A, MATCH(MID(A291, 3, 3), CountyList!B:B, 0))</f>
        <v>Cook</v>
      </c>
      <c r="I291" s="38">
        <v>7</v>
      </c>
      <c r="J291" s="38">
        <v>15</v>
      </c>
      <c r="K291" s="39">
        <v>0</v>
      </c>
      <c r="L291" s="39">
        <v>0</v>
      </c>
      <c r="M291" s="39">
        <v>0</v>
      </c>
      <c r="N291" s="39">
        <v>0</v>
      </c>
      <c r="O291" s="39">
        <v>0</v>
      </c>
      <c r="P291" s="39">
        <v>0</v>
      </c>
      <c r="Q291" s="39">
        <v>0</v>
      </c>
      <c r="R291" s="39">
        <v>0</v>
      </c>
      <c r="S291" s="39">
        <v>0</v>
      </c>
      <c r="T291" s="39">
        <v>0</v>
      </c>
      <c r="U291" s="39">
        <v>0</v>
      </c>
      <c r="V291" s="39">
        <v>214</v>
      </c>
      <c r="W291" s="39">
        <v>0</v>
      </c>
      <c r="X291" s="39">
        <v>0</v>
      </c>
      <c r="Y291" s="43">
        <v>0</v>
      </c>
      <c r="Z291" s="42">
        <v>0</v>
      </c>
      <c r="AA291" s="45">
        <v>59</v>
      </c>
      <c r="AB291" s="45">
        <v>155</v>
      </c>
      <c r="AC291" s="44">
        <v>214</v>
      </c>
      <c r="AD291" s="41">
        <v>0</v>
      </c>
      <c r="AE291" s="41">
        <v>0</v>
      </c>
      <c r="AF291" s="41">
        <v>155</v>
      </c>
      <c r="AG291" s="41">
        <v>1</v>
      </c>
      <c r="AH291" s="41">
        <v>0</v>
      </c>
      <c r="AI291" s="41">
        <v>58</v>
      </c>
      <c r="AJ291" s="41">
        <v>0</v>
      </c>
      <c r="AK291" s="41">
        <v>0</v>
      </c>
      <c r="AL291" s="46">
        <v>0</v>
      </c>
      <c r="AM291" s="46">
        <v>214</v>
      </c>
    </row>
    <row r="292" spans="1:39" ht="48">
      <c r="A292" s="40" t="s">
        <v>1712</v>
      </c>
      <c r="B292" s="47" t="s">
        <v>1713</v>
      </c>
      <c r="C292" t="s">
        <v>8784</v>
      </c>
      <c r="D292" t="s">
        <v>1716</v>
      </c>
      <c r="E292" t="s">
        <v>1122</v>
      </c>
      <c r="F292" t="s">
        <v>11960</v>
      </c>
      <c r="G292" t="s">
        <v>5724</v>
      </c>
      <c r="H292" t="str">
        <f>INDEX(CountyList!A:A, MATCH(MID(A292, 3, 3), CountyList!B:B, 0))</f>
        <v>Cook</v>
      </c>
      <c r="I292" s="38">
        <v>2</v>
      </c>
      <c r="J292" s="38">
        <v>17</v>
      </c>
      <c r="K292" s="39">
        <v>0</v>
      </c>
      <c r="L292" s="39">
        <v>0</v>
      </c>
      <c r="M292" s="39">
        <v>0</v>
      </c>
      <c r="N292" s="39">
        <v>0</v>
      </c>
      <c r="O292" s="39">
        <v>0</v>
      </c>
      <c r="P292" s="39">
        <v>0</v>
      </c>
      <c r="Q292" s="39">
        <v>0</v>
      </c>
      <c r="R292" s="39">
        <v>0</v>
      </c>
      <c r="S292" s="39">
        <v>0</v>
      </c>
      <c r="T292" s="39">
        <v>0</v>
      </c>
      <c r="U292" s="39">
        <v>205</v>
      </c>
      <c r="V292" s="39">
        <v>179</v>
      </c>
      <c r="W292" s="39">
        <v>204</v>
      </c>
      <c r="X292" s="39">
        <v>211</v>
      </c>
      <c r="Y292" s="43">
        <v>0</v>
      </c>
      <c r="Z292" s="42">
        <v>0</v>
      </c>
      <c r="AA292" s="45">
        <v>0</v>
      </c>
      <c r="AB292" s="45">
        <v>799</v>
      </c>
      <c r="AC292" s="44">
        <v>799</v>
      </c>
      <c r="AD292" s="41">
        <v>0</v>
      </c>
      <c r="AE292" s="41">
        <v>579</v>
      </c>
      <c r="AF292" s="41">
        <v>101</v>
      </c>
      <c r="AG292" s="41">
        <v>0</v>
      </c>
      <c r="AH292" s="41">
        <v>23</v>
      </c>
      <c r="AI292" s="41">
        <v>82</v>
      </c>
      <c r="AJ292" s="41">
        <v>0</v>
      </c>
      <c r="AK292" s="41">
        <v>14</v>
      </c>
      <c r="AL292" s="46">
        <v>0</v>
      </c>
      <c r="AM292" s="46">
        <v>799</v>
      </c>
    </row>
    <row r="293" spans="1:39" ht="48">
      <c r="A293" s="40" t="s">
        <v>11961</v>
      </c>
      <c r="B293" s="47" t="s">
        <v>8786</v>
      </c>
      <c r="C293" t="s">
        <v>8788</v>
      </c>
      <c r="D293" t="s">
        <v>8789</v>
      </c>
      <c r="E293" t="s">
        <v>1122</v>
      </c>
      <c r="F293" t="s">
        <v>11962</v>
      </c>
      <c r="G293" t="s">
        <v>11963</v>
      </c>
      <c r="H293" t="str">
        <f>INDEX(CountyList!A:A, MATCH(MID(A293, 3, 3), CountyList!B:B, 0))</f>
        <v>Cook</v>
      </c>
      <c r="I293" s="38">
        <v>0.2</v>
      </c>
      <c r="J293" s="38">
        <v>1.3</v>
      </c>
      <c r="K293" s="39">
        <v>0</v>
      </c>
      <c r="L293" s="39">
        <v>0</v>
      </c>
      <c r="M293" s="39">
        <v>0</v>
      </c>
      <c r="N293" s="39">
        <v>0</v>
      </c>
      <c r="O293" s="39">
        <v>0</v>
      </c>
      <c r="P293" s="39">
        <v>0</v>
      </c>
      <c r="Q293" s="39">
        <v>0</v>
      </c>
      <c r="R293" s="39">
        <v>0</v>
      </c>
      <c r="S293" s="39">
        <v>0</v>
      </c>
      <c r="T293" s="39">
        <v>0</v>
      </c>
      <c r="U293" s="39">
        <v>0</v>
      </c>
      <c r="V293" s="39">
        <v>0</v>
      </c>
      <c r="W293" s="39">
        <v>0</v>
      </c>
      <c r="X293" s="39">
        <v>3</v>
      </c>
      <c r="Y293" s="43">
        <v>0</v>
      </c>
      <c r="Z293" s="42">
        <v>0</v>
      </c>
      <c r="AA293" s="45">
        <v>2</v>
      </c>
      <c r="AB293" s="45">
        <v>1</v>
      </c>
      <c r="AC293" s="44">
        <v>3</v>
      </c>
      <c r="AD293" s="41">
        <v>0</v>
      </c>
      <c r="AE293" s="41">
        <v>1</v>
      </c>
      <c r="AF293" s="41">
        <v>2</v>
      </c>
      <c r="AG293" s="41">
        <v>0</v>
      </c>
      <c r="AH293" s="41">
        <v>0</v>
      </c>
      <c r="AI293" s="41">
        <v>0</v>
      </c>
      <c r="AJ293" s="41">
        <v>0</v>
      </c>
      <c r="AK293" s="41">
        <v>0</v>
      </c>
      <c r="AL293" s="46">
        <v>0</v>
      </c>
      <c r="AM293" s="46">
        <v>3</v>
      </c>
    </row>
    <row r="294" spans="1:39" ht="48">
      <c r="A294" s="40" t="s">
        <v>11964</v>
      </c>
      <c r="B294" s="47" t="s">
        <v>13374</v>
      </c>
      <c r="C294" t="s">
        <v>13374</v>
      </c>
      <c r="D294" t="s">
        <v>13374</v>
      </c>
      <c r="E294" t="s">
        <v>13374</v>
      </c>
      <c r="F294" t="s">
        <v>13374</v>
      </c>
      <c r="G294" t="s">
        <v>13374</v>
      </c>
      <c r="H294" t="str">
        <f>INDEX(CountyList!A:A, MATCH(MID(A294, 3, 3), CountyList!B:B, 0))</f>
        <v>Cook</v>
      </c>
      <c r="I294" s="38">
        <v>3.3</v>
      </c>
      <c r="J294" s="38">
        <v>18.600000000000001</v>
      </c>
      <c r="K294" s="39">
        <v>0</v>
      </c>
      <c r="L294" s="39">
        <v>0</v>
      </c>
      <c r="M294" s="39">
        <v>0</v>
      </c>
      <c r="N294" s="39">
        <v>0</v>
      </c>
      <c r="O294" s="39">
        <v>0</v>
      </c>
      <c r="P294" s="39">
        <v>0</v>
      </c>
      <c r="Q294" s="39">
        <v>0</v>
      </c>
      <c r="R294" s="39">
        <v>0</v>
      </c>
      <c r="S294" s="39">
        <v>0</v>
      </c>
      <c r="T294" s="39">
        <v>0</v>
      </c>
      <c r="U294" s="39">
        <v>30</v>
      </c>
      <c r="V294" s="39">
        <v>43</v>
      </c>
      <c r="W294" s="39">
        <v>35</v>
      </c>
      <c r="X294" s="39">
        <v>45</v>
      </c>
      <c r="Y294" s="43">
        <v>0</v>
      </c>
      <c r="Z294" s="42">
        <v>95</v>
      </c>
      <c r="AA294" s="45">
        <v>121</v>
      </c>
      <c r="AB294" s="45">
        <v>124</v>
      </c>
      <c r="AC294" s="44">
        <v>245</v>
      </c>
      <c r="AD294" s="41">
        <v>118</v>
      </c>
      <c r="AE294" s="41">
        <v>121</v>
      </c>
      <c r="AF294" s="41">
        <v>0</v>
      </c>
      <c r="AG294" s="41">
        <v>0</v>
      </c>
      <c r="AH294" s="41">
        <v>1</v>
      </c>
      <c r="AI294" s="41">
        <v>5</v>
      </c>
      <c r="AJ294" s="41">
        <v>0</v>
      </c>
      <c r="AK294" s="41">
        <v>0</v>
      </c>
      <c r="AL294" s="46">
        <v>0</v>
      </c>
      <c r="AM294" s="46">
        <v>153</v>
      </c>
    </row>
    <row r="295" spans="1:39" ht="48">
      <c r="A295" s="40" t="s">
        <v>1723</v>
      </c>
      <c r="B295" s="47" t="s">
        <v>1724</v>
      </c>
      <c r="C295" t="s">
        <v>8795</v>
      </c>
      <c r="D295" t="s">
        <v>1726</v>
      </c>
      <c r="E295" t="s">
        <v>1727</v>
      </c>
      <c r="F295" t="s">
        <v>11966</v>
      </c>
      <c r="G295" t="s">
        <v>5731</v>
      </c>
      <c r="H295" t="str">
        <f>INDEX(CountyList!A:A, MATCH(MID(A295, 3, 3), CountyList!B:B, 0))</f>
        <v>Cook</v>
      </c>
      <c r="I295" s="38">
        <v>3</v>
      </c>
      <c r="J295" s="38">
        <v>11</v>
      </c>
      <c r="K295" s="39">
        <v>9</v>
      </c>
      <c r="L295" s="39">
        <v>12</v>
      </c>
      <c r="M295" s="39">
        <v>9</v>
      </c>
      <c r="N295" s="39">
        <v>13</v>
      </c>
      <c r="O295" s="39">
        <v>12</v>
      </c>
      <c r="P295" s="39">
        <v>14</v>
      </c>
      <c r="Q295" s="39">
        <v>12</v>
      </c>
      <c r="R295" s="39">
        <v>15</v>
      </c>
      <c r="S295" s="39">
        <v>13</v>
      </c>
      <c r="T295" s="39">
        <v>17</v>
      </c>
      <c r="U295" s="39">
        <v>12</v>
      </c>
      <c r="V295" s="39">
        <v>18</v>
      </c>
      <c r="W295" s="39">
        <v>33</v>
      </c>
      <c r="X295" s="39">
        <v>18</v>
      </c>
      <c r="Y295" s="43">
        <v>0</v>
      </c>
      <c r="Z295" s="42">
        <v>0</v>
      </c>
      <c r="AA295" s="45">
        <v>103</v>
      </c>
      <c r="AB295" s="45">
        <v>104</v>
      </c>
      <c r="AC295" s="44">
        <v>207</v>
      </c>
      <c r="AD295" s="41">
        <v>34</v>
      </c>
      <c r="AE295" s="41">
        <v>24</v>
      </c>
      <c r="AF295" s="41">
        <v>41</v>
      </c>
      <c r="AG295" s="41">
        <v>0</v>
      </c>
      <c r="AH295" s="41">
        <v>40</v>
      </c>
      <c r="AI295" s="41">
        <v>35</v>
      </c>
      <c r="AJ295" s="41">
        <v>0</v>
      </c>
      <c r="AK295" s="41">
        <v>33</v>
      </c>
      <c r="AL295" s="46">
        <v>126</v>
      </c>
      <c r="AM295" s="46">
        <v>81</v>
      </c>
    </row>
    <row r="296" spans="1:39" ht="48">
      <c r="A296" s="40" t="s">
        <v>1729</v>
      </c>
      <c r="B296" s="47" t="s">
        <v>1730</v>
      </c>
      <c r="C296" t="s">
        <v>13473</v>
      </c>
      <c r="D296" t="s">
        <v>8799</v>
      </c>
      <c r="E296" t="s">
        <v>1122</v>
      </c>
      <c r="F296" t="s">
        <v>13374</v>
      </c>
      <c r="G296" t="s">
        <v>5733</v>
      </c>
      <c r="H296" t="str">
        <f>INDEX(CountyList!A:A, MATCH(MID(A296, 3, 3), CountyList!B:B, 0))</f>
        <v>Cook</v>
      </c>
      <c r="I296" s="38">
        <v>3</v>
      </c>
      <c r="J296" s="38">
        <v>21</v>
      </c>
      <c r="K296" s="39">
        <v>0</v>
      </c>
      <c r="L296" s="39">
        <v>0</v>
      </c>
      <c r="M296" s="39">
        <v>0</v>
      </c>
      <c r="N296" s="39">
        <v>0</v>
      </c>
      <c r="O296" s="39">
        <v>0</v>
      </c>
      <c r="P296" s="39">
        <v>0</v>
      </c>
      <c r="Q296" s="39">
        <v>0</v>
      </c>
      <c r="R296" s="39">
        <v>0</v>
      </c>
      <c r="S296" s="39">
        <v>0</v>
      </c>
      <c r="T296" s="39">
        <v>0</v>
      </c>
      <c r="U296" s="39">
        <v>233</v>
      </c>
      <c r="V296" s="39">
        <v>215</v>
      </c>
      <c r="W296" s="39">
        <v>208</v>
      </c>
      <c r="X296" s="39">
        <v>220</v>
      </c>
      <c r="Y296" s="43">
        <v>0</v>
      </c>
      <c r="Z296" s="42">
        <v>49</v>
      </c>
      <c r="AA296" s="45">
        <v>382</v>
      </c>
      <c r="AB296" s="45">
        <v>547</v>
      </c>
      <c r="AC296" s="44">
        <v>929</v>
      </c>
      <c r="AD296" s="41">
        <v>91</v>
      </c>
      <c r="AE296" s="41">
        <v>145</v>
      </c>
      <c r="AF296" s="41">
        <v>346</v>
      </c>
      <c r="AG296" s="41">
        <v>0</v>
      </c>
      <c r="AH296" s="41">
        <v>47</v>
      </c>
      <c r="AI296" s="41">
        <v>300</v>
      </c>
      <c r="AJ296" s="41">
        <v>0</v>
      </c>
      <c r="AK296" s="41">
        <v>0</v>
      </c>
      <c r="AL296" s="46">
        <v>0</v>
      </c>
      <c r="AM296" s="46">
        <v>876</v>
      </c>
    </row>
    <row r="297" spans="1:39" ht="48">
      <c r="A297" s="40" t="s">
        <v>1733</v>
      </c>
      <c r="B297" s="47" t="s">
        <v>1734</v>
      </c>
      <c r="C297" t="s">
        <v>13474</v>
      </c>
      <c r="D297" t="s">
        <v>13475</v>
      </c>
      <c r="E297" t="s">
        <v>1122</v>
      </c>
      <c r="F297" t="s">
        <v>11968</v>
      </c>
      <c r="G297" t="s">
        <v>11969</v>
      </c>
      <c r="H297" t="str">
        <f>INDEX(CountyList!A:A, MATCH(MID(A297, 3, 3), CountyList!B:B, 0))</f>
        <v>Cook</v>
      </c>
      <c r="I297" s="38">
        <v>4.5</v>
      </c>
      <c r="J297" s="38">
        <v>16.5</v>
      </c>
      <c r="K297" s="39">
        <v>0</v>
      </c>
      <c r="L297" s="39">
        <v>0</v>
      </c>
      <c r="M297" s="39">
        <v>0</v>
      </c>
      <c r="N297" s="39">
        <v>0</v>
      </c>
      <c r="O297" s="39">
        <v>0</v>
      </c>
      <c r="P297" s="39">
        <v>0</v>
      </c>
      <c r="Q297" s="39">
        <v>0</v>
      </c>
      <c r="R297" s="39">
        <v>0</v>
      </c>
      <c r="S297" s="39">
        <v>0</v>
      </c>
      <c r="T297" s="39">
        <v>0</v>
      </c>
      <c r="U297" s="39">
        <v>108</v>
      </c>
      <c r="V297" s="39">
        <v>96</v>
      </c>
      <c r="W297" s="39">
        <v>138</v>
      </c>
      <c r="X297" s="39">
        <v>167</v>
      </c>
      <c r="Y297" s="43">
        <v>0</v>
      </c>
      <c r="Z297" s="42">
        <v>0</v>
      </c>
      <c r="AA297" s="45">
        <v>231</v>
      </c>
      <c r="AB297" s="45">
        <v>278</v>
      </c>
      <c r="AC297" s="44">
        <v>509</v>
      </c>
      <c r="AD297" s="41">
        <v>62</v>
      </c>
      <c r="AE297" s="41">
        <v>88</v>
      </c>
      <c r="AF297" s="41">
        <v>184</v>
      </c>
      <c r="AG297" s="41">
        <v>2</v>
      </c>
      <c r="AH297" s="41">
        <v>56</v>
      </c>
      <c r="AI297" s="41">
        <v>73</v>
      </c>
      <c r="AJ297" s="41">
        <v>0</v>
      </c>
      <c r="AK297" s="41">
        <v>44</v>
      </c>
      <c r="AL297" s="46">
        <v>0</v>
      </c>
      <c r="AM297" s="46">
        <v>509</v>
      </c>
    </row>
    <row r="298" spans="1:39" ht="64">
      <c r="A298" s="40" t="s">
        <v>11970</v>
      </c>
      <c r="B298" s="47" t="s">
        <v>8807</v>
      </c>
      <c r="C298" t="s">
        <v>13476</v>
      </c>
      <c r="D298" t="s">
        <v>13477</v>
      </c>
      <c r="E298" t="s">
        <v>1122</v>
      </c>
      <c r="F298" t="s">
        <v>11972</v>
      </c>
      <c r="G298" t="s">
        <v>11973</v>
      </c>
      <c r="H298" t="str">
        <f>INDEX(CountyList!A:A, MATCH(MID(A298, 3, 3), CountyList!B:B, 0))</f>
        <v>Cook</v>
      </c>
      <c r="I298" s="38">
        <v>1</v>
      </c>
      <c r="J298" s="38">
        <v>0</v>
      </c>
      <c r="K298" s="39">
        <v>0</v>
      </c>
      <c r="L298" s="39">
        <v>0</v>
      </c>
      <c r="M298" s="39">
        <v>0</v>
      </c>
      <c r="N298" s="39">
        <v>0</v>
      </c>
      <c r="O298" s="39">
        <v>0</v>
      </c>
      <c r="P298" s="39">
        <v>0</v>
      </c>
      <c r="Q298" s="39">
        <v>0</v>
      </c>
      <c r="R298" s="39">
        <v>0</v>
      </c>
      <c r="S298" s="39">
        <v>0</v>
      </c>
      <c r="T298" s="39">
        <v>0</v>
      </c>
      <c r="U298" s="39">
        <v>5</v>
      </c>
      <c r="V298" s="39">
        <v>8</v>
      </c>
      <c r="W298" s="39">
        <v>8</v>
      </c>
      <c r="X298" s="39">
        <v>16</v>
      </c>
      <c r="Y298" s="43">
        <v>0</v>
      </c>
      <c r="Z298" s="42">
        <v>0</v>
      </c>
      <c r="AA298" s="45">
        <v>10</v>
      </c>
      <c r="AB298" s="45">
        <v>27</v>
      </c>
      <c r="AC298" s="44">
        <v>37</v>
      </c>
      <c r="AD298" s="41">
        <v>0</v>
      </c>
      <c r="AE298" s="41">
        <v>0</v>
      </c>
      <c r="AF298" s="41">
        <v>1</v>
      </c>
      <c r="AG298" s="41">
        <v>0</v>
      </c>
      <c r="AH298" s="41">
        <v>0</v>
      </c>
      <c r="AI298" s="41">
        <v>36</v>
      </c>
      <c r="AJ298" s="41">
        <v>0</v>
      </c>
      <c r="AK298" s="41">
        <v>0</v>
      </c>
      <c r="AL298" s="46">
        <v>0</v>
      </c>
      <c r="AM298" s="46">
        <v>37</v>
      </c>
    </row>
    <row r="299" spans="1:39" ht="64">
      <c r="A299" s="40" t="s">
        <v>1744</v>
      </c>
      <c r="B299" s="47" t="s">
        <v>1745</v>
      </c>
      <c r="C299" t="s">
        <v>11974</v>
      </c>
      <c r="D299" t="s">
        <v>1748</v>
      </c>
      <c r="E299" t="s">
        <v>1122</v>
      </c>
      <c r="F299" t="s">
        <v>11975</v>
      </c>
      <c r="G299" t="s">
        <v>5739</v>
      </c>
      <c r="H299" t="str">
        <f>INDEX(CountyList!A:A, MATCH(MID(A299, 3, 3), CountyList!B:B, 0))</f>
        <v>Cook</v>
      </c>
      <c r="I299" s="38">
        <v>3</v>
      </c>
      <c r="J299" s="38">
        <v>12.5</v>
      </c>
      <c r="K299" s="39">
        <v>0</v>
      </c>
      <c r="L299" s="39">
        <v>0</v>
      </c>
      <c r="M299" s="39">
        <v>0</v>
      </c>
      <c r="N299" s="39">
        <v>0</v>
      </c>
      <c r="O299" s="39">
        <v>0</v>
      </c>
      <c r="P299" s="39">
        <v>0</v>
      </c>
      <c r="Q299" s="39">
        <v>0</v>
      </c>
      <c r="R299" s="39">
        <v>0</v>
      </c>
      <c r="S299" s="39">
        <v>0</v>
      </c>
      <c r="T299" s="39">
        <v>0</v>
      </c>
      <c r="U299" s="39">
        <v>92</v>
      </c>
      <c r="V299" s="39">
        <v>82</v>
      </c>
      <c r="W299" s="39">
        <v>65</v>
      </c>
      <c r="X299" s="39">
        <v>88</v>
      </c>
      <c r="Y299" s="43">
        <v>0</v>
      </c>
      <c r="Z299" s="42">
        <v>0</v>
      </c>
      <c r="AA299" s="45">
        <v>165</v>
      </c>
      <c r="AB299" s="45">
        <v>162</v>
      </c>
      <c r="AC299" s="44">
        <v>327</v>
      </c>
      <c r="AD299" s="41">
        <v>1</v>
      </c>
      <c r="AE299" s="41">
        <v>6</v>
      </c>
      <c r="AF299" s="41">
        <v>172</v>
      </c>
      <c r="AG299" s="41">
        <v>0</v>
      </c>
      <c r="AH299" s="41">
        <v>29</v>
      </c>
      <c r="AI299" s="41">
        <v>110</v>
      </c>
      <c r="AJ299" s="41">
        <v>0</v>
      </c>
      <c r="AK299" s="41">
        <v>9</v>
      </c>
      <c r="AL299" s="46">
        <v>0</v>
      </c>
      <c r="AM299" s="46">
        <v>327</v>
      </c>
    </row>
    <row r="300" spans="1:39" ht="48">
      <c r="A300" s="40" t="s">
        <v>1750</v>
      </c>
      <c r="B300" s="47" t="s">
        <v>1751</v>
      </c>
      <c r="C300" t="s">
        <v>13478</v>
      </c>
      <c r="D300" t="s">
        <v>1753</v>
      </c>
      <c r="E300" t="s">
        <v>1122</v>
      </c>
      <c r="F300" t="s">
        <v>11976</v>
      </c>
      <c r="G300" t="s">
        <v>5742</v>
      </c>
      <c r="H300" t="str">
        <f>INDEX(CountyList!A:A, MATCH(MID(A300, 3, 3), CountyList!B:B, 0))</f>
        <v>Cook</v>
      </c>
      <c r="I300" s="38">
        <v>6</v>
      </c>
      <c r="J300" s="38">
        <v>21</v>
      </c>
      <c r="K300" s="39">
        <v>0</v>
      </c>
      <c r="L300" s="39">
        <v>0</v>
      </c>
      <c r="M300" s="39">
        <v>0</v>
      </c>
      <c r="N300" s="39">
        <v>0</v>
      </c>
      <c r="O300" s="39">
        <v>0</v>
      </c>
      <c r="P300" s="39">
        <v>0</v>
      </c>
      <c r="Q300" s="39">
        <v>0</v>
      </c>
      <c r="R300" s="39">
        <v>0</v>
      </c>
      <c r="S300" s="39">
        <v>0</v>
      </c>
      <c r="T300" s="39">
        <v>0</v>
      </c>
      <c r="U300" s="39">
        <v>41</v>
      </c>
      <c r="V300" s="39">
        <v>57</v>
      </c>
      <c r="W300" s="39">
        <v>37</v>
      </c>
      <c r="X300" s="39">
        <v>54</v>
      </c>
      <c r="Y300" s="43">
        <v>0</v>
      </c>
      <c r="Z300" s="42">
        <v>0</v>
      </c>
      <c r="AA300" s="45">
        <v>189</v>
      </c>
      <c r="AB300" s="45">
        <v>0</v>
      </c>
      <c r="AC300" s="44">
        <v>189</v>
      </c>
      <c r="AD300" s="41">
        <v>13</v>
      </c>
      <c r="AE300" s="41">
        <v>0</v>
      </c>
      <c r="AF300" s="41">
        <v>108</v>
      </c>
      <c r="AG300" s="41">
        <v>1</v>
      </c>
      <c r="AH300" s="41">
        <v>7</v>
      </c>
      <c r="AI300" s="41">
        <v>49</v>
      </c>
      <c r="AJ300" s="41">
        <v>0</v>
      </c>
      <c r="AK300" s="41">
        <v>11</v>
      </c>
      <c r="AL300" s="46">
        <v>0</v>
      </c>
      <c r="AM300" s="46">
        <v>189</v>
      </c>
    </row>
    <row r="301" spans="1:39" ht="64">
      <c r="A301" s="40" t="s">
        <v>1755</v>
      </c>
      <c r="B301" s="47" t="s">
        <v>1756</v>
      </c>
      <c r="C301" t="s">
        <v>13479</v>
      </c>
      <c r="D301" t="s">
        <v>1759</v>
      </c>
      <c r="E301" t="s">
        <v>1122</v>
      </c>
      <c r="F301" t="s">
        <v>11978</v>
      </c>
      <c r="G301" t="s">
        <v>5745</v>
      </c>
      <c r="H301" t="str">
        <f>INDEX(CountyList!A:A, MATCH(MID(A301, 3, 3), CountyList!B:B, 0))</f>
        <v>Cook</v>
      </c>
      <c r="I301" s="38">
        <v>10</v>
      </c>
      <c r="J301" s="38">
        <v>140</v>
      </c>
      <c r="K301" s="39">
        <v>270</v>
      </c>
      <c r="L301" s="39">
        <v>139</v>
      </c>
      <c r="M301" s="39">
        <v>140</v>
      </c>
      <c r="N301" s="39">
        <v>137</v>
      </c>
      <c r="O301" s="39">
        <v>139</v>
      </c>
      <c r="P301" s="39">
        <v>143</v>
      </c>
      <c r="Q301" s="39">
        <v>119</v>
      </c>
      <c r="R301" s="39">
        <v>124</v>
      </c>
      <c r="S301" s="39">
        <v>121</v>
      </c>
      <c r="T301" s="39">
        <v>122</v>
      </c>
      <c r="U301" s="39">
        <v>128</v>
      </c>
      <c r="V301" s="39">
        <v>126</v>
      </c>
      <c r="W301" s="39">
        <v>128</v>
      </c>
      <c r="X301" s="39">
        <v>129</v>
      </c>
      <c r="Y301" s="43">
        <v>0</v>
      </c>
      <c r="Z301" s="42">
        <v>0</v>
      </c>
      <c r="AA301" s="45">
        <v>1018</v>
      </c>
      <c r="AB301" s="45">
        <v>947</v>
      </c>
      <c r="AC301" s="44">
        <v>1965</v>
      </c>
      <c r="AD301" s="41">
        <v>548</v>
      </c>
      <c r="AE301" s="41">
        <v>543</v>
      </c>
      <c r="AF301" s="41">
        <v>34</v>
      </c>
      <c r="AG301" s="41">
        <v>0</v>
      </c>
      <c r="AH301" s="41">
        <v>321</v>
      </c>
      <c r="AI301" s="41">
        <v>188</v>
      </c>
      <c r="AJ301" s="41">
        <v>3</v>
      </c>
      <c r="AK301" s="41">
        <v>328</v>
      </c>
      <c r="AL301" s="46">
        <v>1454</v>
      </c>
      <c r="AM301" s="46">
        <v>511</v>
      </c>
    </row>
    <row r="302" spans="1:39" ht="64">
      <c r="A302" s="40" t="s">
        <v>11979</v>
      </c>
      <c r="B302" s="47" t="s">
        <v>8834</v>
      </c>
      <c r="C302" t="s">
        <v>13480</v>
      </c>
      <c r="D302" t="s">
        <v>8837</v>
      </c>
      <c r="E302" t="s">
        <v>1122</v>
      </c>
      <c r="F302" t="s">
        <v>11980</v>
      </c>
      <c r="G302" t="s">
        <v>11981</v>
      </c>
      <c r="H302" t="str">
        <f>INDEX(CountyList!A:A, MATCH(MID(A302, 3, 3), CountyList!B:B, 0))</f>
        <v>Cook</v>
      </c>
      <c r="I302" s="38">
        <v>1.3</v>
      </c>
      <c r="J302" s="38">
        <v>6.3</v>
      </c>
      <c r="K302" s="39">
        <v>0</v>
      </c>
      <c r="L302" s="39">
        <v>0</v>
      </c>
      <c r="M302" s="39">
        <v>0</v>
      </c>
      <c r="N302" s="39">
        <v>0</v>
      </c>
      <c r="O302" s="39">
        <v>0</v>
      </c>
      <c r="P302" s="39">
        <v>0</v>
      </c>
      <c r="Q302" s="39">
        <v>0</v>
      </c>
      <c r="R302" s="39">
        <v>0</v>
      </c>
      <c r="S302" s="39">
        <v>0</v>
      </c>
      <c r="T302" s="39">
        <v>0</v>
      </c>
      <c r="U302" s="39">
        <v>30</v>
      </c>
      <c r="V302" s="39">
        <v>36</v>
      </c>
      <c r="W302" s="39">
        <v>29</v>
      </c>
      <c r="X302" s="39">
        <v>33</v>
      </c>
      <c r="Y302" s="43">
        <v>0</v>
      </c>
      <c r="Z302" s="42">
        <v>28</v>
      </c>
      <c r="AA302" s="45">
        <v>75</v>
      </c>
      <c r="AB302" s="45">
        <v>87</v>
      </c>
      <c r="AC302" s="44">
        <v>162</v>
      </c>
      <c r="AD302" s="41">
        <v>30</v>
      </c>
      <c r="AE302" s="41">
        <v>26</v>
      </c>
      <c r="AF302" s="41">
        <v>51</v>
      </c>
      <c r="AG302" s="41">
        <v>2</v>
      </c>
      <c r="AH302" s="41">
        <v>5</v>
      </c>
      <c r="AI302" s="41">
        <v>27</v>
      </c>
      <c r="AJ302" s="41">
        <v>2</v>
      </c>
      <c r="AK302" s="41">
        <v>19</v>
      </c>
      <c r="AL302" s="46">
        <v>0</v>
      </c>
      <c r="AM302" s="46">
        <v>128</v>
      </c>
    </row>
    <row r="303" spans="1:39" ht="64">
      <c r="A303" s="40" t="s">
        <v>1761</v>
      </c>
      <c r="B303" s="47" t="s">
        <v>1762</v>
      </c>
      <c r="C303" t="s">
        <v>6018</v>
      </c>
      <c r="D303" t="s">
        <v>13481</v>
      </c>
      <c r="E303" t="s">
        <v>1122</v>
      </c>
      <c r="F303" t="s">
        <v>11982</v>
      </c>
      <c r="G303" t="s">
        <v>5748</v>
      </c>
      <c r="H303" t="str">
        <f>INDEX(CountyList!A:A, MATCH(MID(A303, 3, 3), CountyList!B:B, 0))</f>
        <v>Cook</v>
      </c>
      <c r="I303" s="38">
        <v>2</v>
      </c>
      <c r="J303" s="38">
        <v>40</v>
      </c>
      <c r="K303" s="39">
        <v>77</v>
      </c>
      <c r="L303" s="39">
        <v>40</v>
      </c>
      <c r="M303" s="39">
        <v>48</v>
      </c>
      <c r="N303" s="39">
        <v>41</v>
      </c>
      <c r="O303" s="39">
        <v>42</v>
      </c>
      <c r="P303" s="39">
        <v>39</v>
      </c>
      <c r="Q303" s="39">
        <v>44</v>
      </c>
      <c r="R303" s="39">
        <v>34</v>
      </c>
      <c r="S303" s="39">
        <v>43</v>
      </c>
      <c r="T303" s="39">
        <v>37</v>
      </c>
      <c r="U303" s="39">
        <v>0</v>
      </c>
      <c r="V303" s="39">
        <v>0</v>
      </c>
      <c r="W303" s="39">
        <v>0</v>
      </c>
      <c r="X303" s="39">
        <v>0</v>
      </c>
      <c r="Y303" s="43">
        <v>0</v>
      </c>
      <c r="Z303" s="42">
        <v>0</v>
      </c>
      <c r="AA303" s="45">
        <v>210</v>
      </c>
      <c r="AB303" s="45">
        <v>235</v>
      </c>
      <c r="AC303" s="44">
        <v>445</v>
      </c>
      <c r="AD303" s="41">
        <v>170</v>
      </c>
      <c r="AE303" s="41">
        <v>193</v>
      </c>
      <c r="AF303" s="41">
        <v>10</v>
      </c>
      <c r="AG303" s="41">
        <v>0</v>
      </c>
      <c r="AH303" s="41">
        <v>23</v>
      </c>
      <c r="AI303" s="41">
        <v>4</v>
      </c>
      <c r="AJ303" s="41">
        <v>0</v>
      </c>
      <c r="AK303" s="41">
        <v>45</v>
      </c>
      <c r="AL303" s="46">
        <v>445</v>
      </c>
      <c r="AM303" s="46">
        <v>0</v>
      </c>
    </row>
    <row r="304" spans="1:39" ht="48">
      <c r="A304" s="40" t="s">
        <v>1771</v>
      </c>
      <c r="B304" s="47" t="s">
        <v>1772</v>
      </c>
      <c r="C304" t="s">
        <v>8852</v>
      </c>
      <c r="D304" t="s">
        <v>1774</v>
      </c>
      <c r="E304" t="s">
        <v>1122</v>
      </c>
      <c r="F304" t="s">
        <v>11983</v>
      </c>
      <c r="G304" t="s">
        <v>5754</v>
      </c>
      <c r="H304" t="str">
        <f>INDEX(CountyList!A:A, MATCH(MID(A304, 3, 3), CountyList!B:B, 0))</f>
        <v>Cook</v>
      </c>
      <c r="I304" s="38">
        <v>3</v>
      </c>
      <c r="J304" s="38">
        <v>56</v>
      </c>
      <c r="K304" s="39">
        <v>0</v>
      </c>
      <c r="L304" s="39">
        <v>0</v>
      </c>
      <c r="M304" s="39">
        <v>0</v>
      </c>
      <c r="N304" s="39">
        <v>0</v>
      </c>
      <c r="O304" s="39">
        <v>0</v>
      </c>
      <c r="P304" s="39">
        <v>0</v>
      </c>
      <c r="Q304" s="39">
        <v>0</v>
      </c>
      <c r="R304" s="39">
        <v>0</v>
      </c>
      <c r="S304" s="39">
        <v>0</v>
      </c>
      <c r="T304" s="39">
        <v>0</v>
      </c>
      <c r="U304" s="39">
        <v>432</v>
      </c>
      <c r="V304" s="39">
        <v>396</v>
      </c>
      <c r="W304" s="39">
        <v>409</v>
      </c>
      <c r="X304" s="39">
        <v>418</v>
      </c>
      <c r="Y304" s="43">
        <v>0</v>
      </c>
      <c r="Z304" s="42">
        <v>0</v>
      </c>
      <c r="AA304" s="45">
        <v>934</v>
      </c>
      <c r="AB304" s="45">
        <v>721</v>
      </c>
      <c r="AC304" s="44">
        <v>1655</v>
      </c>
      <c r="AD304" s="41">
        <v>702</v>
      </c>
      <c r="AE304" s="41">
        <v>497</v>
      </c>
      <c r="AF304" s="41">
        <v>190</v>
      </c>
      <c r="AG304" s="41">
        <v>3</v>
      </c>
      <c r="AH304" s="41">
        <v>28</v>
      </c>
      <c r="AI304" s="41">
        <v>192</v>
      </c>
      <c r="AJ304" s="41">
        <v>0</v>
      </c>
      <c r="AK304" s="41">
        <v>43</v>
      </c>
      <c r="AL304" s="46">
        <v>0</v>
      </c>
      <c r="AM304" s="46">
        <v>1655</v>
      </c>
    </row>
    <row r="305" spans="1:39" ht="64">
      <c r="A305" s="40" t="s">
        <v>1775</v>
      </c>
      <c r="B305" s="47" t="s">
        <v>8866</v>
      </c>
      <c r="C305" t="s">
        <v>11987</v>
      </c>
      <c r="D305" t="s">
        <v>1779</v>
      </c>
      <c r="E305" t="s">
        <v>1122</v>
      </c>
      <c r="F305" t="s">
        <v>11988</v>
      </c>
      <c r="G305" t="s">
        <v>5757</v>
      </c>
      <c r="H305" t="str">
        <f>INDEX(CountyList!A:A, MATCH(MID(A305, 3, 3), CountyList!B:B, 0))</f>
        <v>Cook</v>
      </c>
      <c r="I305" s="38">
        <v>6</v>
      </c>
      <c r="J305" s="38">
        <v>69</v>
      </c>
      <c r="K305" s="39">
        <v>0</v>
      </c>
      <c r="L305" s="39">
        <v>0</v>
      </c>
      <c r="M305" s="39">
        <v>0</v>
      </c>
      <c r="N305" s="39">
        <v>0</v>
      </c>
      <c r="O305" s="39">
        <v>0</v>
      </c>
      <c r="P305" s="39">
        <v>0</v>
      </c>
      <c r="Q305" s="39">
        <v>0</v>
      </c>
      <c r="R305" s="39">
        <v>0</v>
      </c>
      <c r="S305" s="39">
        <v>0</v>
      </c>
      <c r="T305" s="39">
        <v>0</v>
      </c>
      <c r="U305" s="39">
        <v>254</v>
      </c>
      <c r="V305" s="39">
        <v>237</v>
      </c>
      <c r="W305" s="39">
        <v>271</v>
      </c>
      <c r="X305" s="39">
        <v>265</v>
      </c>
      <c r="Y305" s="43">
        <v>0</v>
      </c>
      <c r="Z305" s="42">
        <v>0</v>
      </c>
      <c r="AA305" s="45">
        <v>1027</v>
      </c>
      <c r="AB305" s="45">
        <v>0</v>
      </c>
      <c r="AC305" s="44">
        <v>1027</v>
      </c>
      <c r="AD305" s="41">
        <v>649</v>
      </c>
      <c r="AE305" s="41">
        <v>0</v>
      </c>
      <c r="AF305" s="41">
        <v>144</v>
      </c>
      <c r="AG305" s="41">
        <v>13</v>
      </c>
      <c r="AH305" s="41">
        <v>23</v>
      </c>
      <c r="AI305" s="41">
        <v>165</v>
      </c>
      <c r="AJ305" s="41">
        <v>1</v>
      </c>
      <c r="AK305" s="41">
        <v>32</v>
      </c>
      <c r="AL305" s="46">
        <v>0</v>
      </c>
      <c r="AM305" s="46">
        <v>1027</v>
      </c>
    </row>
    <row r="306" spans="1:39" ht="48">
      <c r="A306" s="40" t="s">
        <v>1780</v>
      </c>
      <c r="B306" s="47" t="s">
        <v>1781</v>
      </c>
      <c r="C306" t="s">
        <v>13482</v>
      </c>
      <c r="D306" t="s">
        <v>1784</v>
      </c>
      <c r="E306" t="s">
        <v>1122</v>
      </c>
      <c r="F306" t="s">
        <v>11989</v>
      </c>
      <c r="G306" t="s">
        <v>5760</v>
      </c>
      <c r="H306" t="str">
        <f>INDEX(CountyList!A:A, MATCH(MID(A306, 3, 3), CountyList!B:B, 0))</f>
        <v>Cook</v>
      </c>
      <c r="I306" s="38">
        <v>6</v>
      </c>
      <c r="J306" s="38">
        <v>34</v>
      </c>
      <c r="K306" s="39">
        <v>29</v>
      </c>
      <c r="L306" s="39">
        <v>25</v>
      </c>
      <c r="M306" s="39">
        <v>19</v>
      </c>
      <c r="N306" s="39">
        <v>23</v>
      </c>
      <c r="O306" s="39">
        <v>20</v>
      </c>
      <c r="P306" s="39">
        <v>37</v>
      </c>
      <c r="Q306" s="39">
        <v>34</v>
      </c>
      <c r="R306" s="39">
        <v>30</v>
      </c>
      <c r="S306" s="39">
        <v>33</v>
      </c>
      <c r="T306" s="39">
        <v>37</v>
      </c>
      <c r="U306" s="39">
        <v>30</v>
      </c>
      <c r="V306" s="39">
        <v>36</v>
      </c>
      <c r="W306" s="39">
        <v>30</v>
      </c>
      <c r="X306" s="39">
        <v>40</v>
      </c>
      <c r="Y306" s="43">
        <v>0</v>
      </c>
      <c r="Z306" s="42">
        <v>0</v>
      </c>
      <c r="AA306" s="45">
        <v>224</v>
      </c>
      <c r="AB306" s="45">
        <v>199</v>
      </c>
      <c r="AC306" s="44">
        <v>423</v>
      </c>
      <c r="AD306" s="41">
        <v>45</v>
      </c>
      <c r="AE306" s="41">
        <v>49</v>
      </c>
      <c r="AF306" s="41">
        <v>13</v>
      </c>
      <c r="AG306" s="41">
        <v>0</v>
      </c>
      <c r="AH306" s="41">
        <v>61</v>
      </c>
      <c r="AI306" s="41">
        <v>220</v>
      </c>
      <c r="AJ306" s="41">
        <v>0</v>
      </c>
      <c r="AK306" s="41">
        <v>35</v>
      </c>
      <c r="AL306" s="46">
        <v>287</v>
      </c>
      <c r="AM306" s="46">
        <v>136</v>
      </c>
    </row>
    <row r="307" spans="1:39" ht="64">
      <c r="A307" s="40" t="s">
        <v>1786</v>
      </c>
      <c r="B307" s="47" t="s">
        <v>1762</v>
      </c>
      <c r="C307" t="s">
        <v>11990</v>
      </c>
      <c r="D307" t="s">
        <v>1789</v>
      </c>
      <c r="E307" t="s">
        <v>1122</v>
      </c>
      <c r="F307" t="s">
        <v>11991</v>
      </c>
      <c r="G307" t="s">
        <v>5763</v>
      </c>
      <c r="H307" t="str">
        <f>INDEX(CountyList!A:A, MATCH(MID(A307, 3, 3), CountyList!B:B, 0))</f>
        <v>Cook</v>
      </c>
      <c r="I307" s="38">
        <v>2</v>
      </c>
      <c r="J307" s="38">
        <v>14</v>
      </c>
      <c r="K307" s="39">
        <v>17</v>
      </c>
      <c r="L307" s="39">
        <v>18</v>
      </c>
      <c r="M307" s="39">
        <v>15</v>
      </c>
      <c r="N307" s="39">
        <v>24</v>
      </c>
      <c r="O307" s="39">
        <v>22</v>
      </c>
      <c r="P307" s="39">
        <v>28</v>
      </c>
      <c r="Q307" s="39">
        <v>21</v>
      </c>
      <c r="R307" s="39">
        <v>17</v>
      </c>
      <c r="S307" s="39">
        <v>21</v>
      </c>
      <c r="T307" s="39">
        <v>24</v>
      </c>
      <c r="U307" s="39">
        <v>0</v>
      </c>
      <c r="V307" s="39">
        <v>0</v>
      </c>
      <c r="W307" s="39">
        <v>0</v>
      </c>
      <c r="X307" s="39">
        <v>0</v>
      </c>
      <c r="Y307" s="43">
        <v>0</v>
      </c>
      <c r="Z307" s="42">
        <v>0</v>
      </c>
      <c r="AA307" s="45">
        <v>105</v>
      </c>
      <c r="AB307" s="45">
        <v>102</v>
      </c>
      <c r="AC307" s="44">
        <v>207</v>
      </c>
      <c r="AD307" s="41">
        <v>1</v>
      </c>
      <c r="AE307" s="41">
        <v>2</v>
      </c>
      <c r="AF307" s="41">
        <v>198</v>
      </c>
      <c r="AG307" s="41">
        <v>0</v>
      </c>
      <c r="AH307" s="41">
        <v>0</v>
      </c>
      <c r="AI307" s="41">
        <v>0</v>
      </c>
      <c r="AJ307" s="41">
        <v>0</v>
      </c>
      <c r="AK307" s="41">
        <v>6</v>
      </c>
      <c r="AL307" s="46">
        <v>207</v>
      </c>
      <c r="AM307" s="46">
        <v>0</v>
      </c>
    </row>
    <row r="308" spans="1:39" ht="64">
      <c r="A308" s="40" t="s">
        <v>1791</v>
      </c>
      <c r="B308" s="47" t="s">
        <v>1792</v>
      </c>
      <c r="C308" t="s">
        <v>8876</v>
      </c>
      <c r="D308" t="s">
        <v>1795</v>
      </c>
      <c r="E308" t="s">
        <v>1122</v>
      </c>
      <c r="F308" t="s">
        <v>11992</v>
      </c>
      <c r="G308" t="s">
        <v>5766</v>
      </c>
      <c r="H308" t="str">
        <f>INDEX(CountyList!A:A, MATCH(MID(A308, 3, 3), CountyList!B:B, 0))</f>
        <v>Cook</v>
      </c>
      <c r="I308" s="38">
        <v>0.8</v>
      </c>
      <c r="J308" s="38">
        <v>6.8</v>
      </c>
      <c r="K308" s="39">
        <v>0</v>
      </c>
      <c r="L308" s="39">
        <v>0</v>
      </c>
      <c r="M308" s="39">
        <v>0</v>
      </c>
      <c r="N308" s="39">
        <v>0</v>
      </c>
      <c r="O308" s="39">
        <v>0</v>
      </c>
      <c r="P308" s="39">
        <v>0</v>
      </c>
      <c r="Q308" s="39">
        <v>0</v>
      </c>
      <c r="R308" s="39">
        <v>0</v>
      </c>
      <c r="S308" s="39">
        <v>0</v>
      </c>
      <c r="T308" s="39">
        <v>0</v>
      </c>
      <c r="U308" s="39">
        <v>160</v>
      </c>
      <c r="V308" s="39">
        <v>186</v>
      </c>
      <c r="W308" s="39">
        <v>152</v>
      </c>
      <c r="X308" s="39">
        <v>157</v>
      </c>
      <c r="Y308" s="43">
        <v>0</v>
      </c>
      <c r="Z308" s="42">
        <v>0</v>
      </c>
      <c r="AA308" s="45">
        <v>0</v>
      </c>
      <c r="AB308" s="45">
        <v>655</v>
      </c>
      <c r="AC308" s="44">
        <v>655</v>
      </c>
      <c r="AD308" s="41">
        <v>0</v>
      </c>
      <c r="AE308" s="41">
        <v>298</v>
      </c>
      <c r="AF308" s="41">
        <v>109</v>
      </c>
      <c r="AG308" s="41">
        <v>1</v>
      </c>
      <c r="AH308" s="41">
        <v>6</v>
      </c>
      <c r="AI308" s="41">
        <v>195</v>
      </c>
      <c r="AJ308" s="41">
        <v>0</v>
      </c>
      <c r="AK308" s="41">
        <v>46</v>
      </c>
      <c r="AL308" s="46">
        <v>0</v>
      </c>
      <c r="AM308" s="46">
        <v>655</v>
      </c>
    </row>
    <row r="309" spans="1:39" ht="48">
      <c r="A309" s="40" t="s">
        <v>4619</v>
      </c>
      <c r="B309" s="47" t="s">
        <v>4620</v>
      </c>
      <c r="C309" t="s">
        <v>5767</v>
      </c>
      <c r="D309" t="s">
        <v>4622</v>
      </c>
      <c r="E309" t="s">
        <v>1122</v>
      </c>
      <c r="F309" t="s">
        <v>13483</v>
      </c>
      <c r="G309" t="s">
        <v>5769</v>
      </c>
      <c r="H309" t="str">
        <f>INDEX(CountyList!A:A, MATCH(MID(A309, 3, 3), CountyList!B:B, 0))</f>
        <v>Cook</v>
      </c>
      <c r="I309" s="38">
        <v>0</v>
      </c>
      <c r="J309" s="38">
        <v>2</v>
      </c>
      <c r="K309" s="39">
        <v>0</v>
      </c>
      <c r="L309" s="39">
        <v>7</v>
      </c>
      <c r="M309" s="39">
        <v>3</v>
      </c>
      <c r="N309" s="39">
        <v>4</v>
      </c>
      <c r="O309" s="39">
        <v>5</v>
      </c>
      <c r="P309" s="39">
        <v>2</v>
      </c>
      <c r="Q309" s="39">
        <v>0</v>
      </c>
      <c r="R309" s="39">
        <v>0</v>
      </c>
      <c r="S309" s="39">
        <v>0</v>
      </c>
      <c r="T309" s="39">
        <v>0</v>
      </c>
      <c r="U309" s="39">
        <v>0</v>
      </c>
      <c r="V309" s="39">
        <v>0</v>
      </c>
      <c r="W309" s="39">
        <v>0</v>
      </c>
      <c r="X309" s="39">
        <v>0</v>
      </c>
      <c r="Y309" s="43">
        <v>0</v>
      </c>
      <c r="Z309" s="42">
        <v>0</v>
      </c>
      <c r="AA309" s="45">
        <v>5</v>
      </c>
      <c r="AB309" s="45">
        <v>16</v>
      </c>
      <c r="AC309" s="44">
        <v>21</v>
      </c>
      <c r="AD309" s="41">
        <v>4</v>
      </c>
      <c r="AE309" s="41">
        <v>14</v>
      </c>
      <c r="AF309" s="41">
        <v>2</v>
      </c>
      <c r="AG309" s="41">
        <v>0</v>
      </c>
      <c r="AH309" s="41">
        <v>0</v>
      </c>
      <c r="AI309" s="41">
        <v>1</v>
      </c>
      <c r="AJ309" s="41">
        <v>0</v>
      </c>
      <c r="AK309" s="41">
        <v>0</v>
      </c>
      <c r="AL309" s="46">
        <v>21</v>
      </c>
      <c r="AM309" s="46">
        <v>0</v>
      </c>
    </row>
    <row r="310" spans="1:39" ht="48">
      <c r="A310" s="40" t="s">
        <v>4623</v>
      </c>
      <c r="B310" s="47" t="s">
        <v>4624</v>
      </c>
      <c r="C310" t="s">
        <v>13484</v>
      </c>
      <c r="D310" t="s">
        <v>4627</v>
      </c>
      <c r="E310" t="s">
        <v>1122</v>
      </c>
      <c r="F310" t="s">
        <v>13485</v>
      </c>
      <c r="G310" t="s">
        <v>5772</v>
      </c>
      <c r="H310" t="str">
        <f>INDEX(CountyList!A:A, MATCH(MID(A310, 3, 3), CountyList!B:B, 0))</f>
        <v>Cook</v>
      </c>
      <c r="I310" s="38">
        <v>2</v>
      </c>
      <c r="J310" s="38">
        <v>13</v>
      </c>
      <c r="K310" s="39">
        <v>80</v>
      </c>
      <c r="L310" s="39">
        <v>10</v>
      </c>
      <c r="M310" s="39">
        <v>0</v>
      </c>
      <c r="N310" s="39">
        <v>0</v>
      </c>
      <c r="O310" s="39">
        <v>0</v>
      </c>
      <c r="P310" s="39">
        <v>0</v>
      </c>
      <c r="Q310" s="39">
        <v>0</v>
      </c>
      <c r="R310" s="39">
        <v>0</v>
      </c>
      <c r="S310" s="39">
        <v>0</v>
      </c>
      <c r="T310" s="39">
        <v>0</v>
      </c>
      <c r="U310" s="39">
        <v>0</v>
      </c>
      <c r="V310" s="39">
        <v>0</v>
      </c>
      <c r="W310" s="39">
        <v>0</v>
      </c>
      <c r="X310" s="39">
        <v>0</v>
      </c>
      <c r="Y310" s="43">
        <v>0</v>
      </c>
      <c r="Z310" s="42">
        <v>0</v>
      </c>
      <c r="AA310" s="45">
        <v>46</v>
      </c>
      <c r="AB310" s="45">
        <v>44</v>
      </c>
      <c r="AC310" s="44">
        <v>90</v>
      </c>
      <c r="AD310" s="41">
        <v>29</v>
      </c>
      <c r="AE310" s="41">
        <v>27</v>
      </c>
      <c r="AF310" s="41">
        <v>6</v>
      </c>
      <c r="AG310" s="41">
        <v>1</v>
      </c>
      <c r="AH310" s="41">
        <v>0</v>
      </c>
      <c r="AI310" s="41">
        <v>27</v>
      </c>
      <c r="AJ310" s="41">
        <v>0</v>
      </c>
      <c r="AK310" s="41">
        <v>0</v>
      </c>
      <c r="AL310" s="46">
        <v>90</v>
      </c>
      <c r="AM310" s="46">
        <v>0</v>
      </c>
    </row>
    <row r="311" spans="1:39" ht="80">
      <c r="A311" s="40" t="s">
        <v>11993</v>
      </c>
      <c r="B311" s="47" t="s">
        <v>8881</v>
      </c>
      <c r="C311" t="s">
        <v>8883</v>
      </c>
      <c r="D311" t="s">
        <v>8884</v>
      </c>
      <c r="E311" t="s">
        <v>1122</v>
      </c>
      <c r="F311" t="s">
        <v>11994</v>
      </c>
      <c r="G311" t="s">
        <v>11995</v>
      </c>
      <c r="H311" t="str">
        <f>INDEX(CountyList!A:A, MATCH(MID(A311, 3, 3), CountyList!B:B, 0))</f>
        <v>Cook</v>
      </c>
      <c r="I311" s="38">
        <v>1</v>
      </c>
      <c r="J311" s="38">
        <v>6.5</v>
      </c>
      <c r="K311" s="39">
        <v>0</v>
      </c>
      <c r="L311" s="39">
        <v>0</v>
      </c>
      <c r="M311" s="39">
        <v>0</v>
      </c>
      <c r="N311" s="39">
        <v>0</v>
      </c>
      <c r="O311" s="39">
        <v>0</v>
      </c>
      <c r="P311" s="39">
        <v>0</v>
      </c>
      <c r="Q311" s="39">
        <v>0</v>
      </c>
      <c r="R311" s="39">
        <v>0</v>
      </c>
      <c r="S311" s="39">
        <v>0</v>
      </c>
      <c r="T311" s="39">
        <v>0</v>
      </c>
      <c r="U311" s="39">
        <v>14</v>
      </c>
      <c r="V311" s="39">
        <v>15</v>
      </c>
      <c r="W311" s="39">
        <v>18</v>
      </c>
      <c r="X311" s="39">
        <v>20</v>
      </c>
      <c r="Y311" s="43">
        <v>0</v>
      </c>
      <c r="Z311" s="42">
        <v>0</v>
      </c>
      <c r="AA311" s="45">
        <v>67</v>
      </c>
      <c r="AB311" s="45">
        <v>0</v>
      </c>
      <c r="AC311" s="44">
        <v>67</v>
      </c>
      <c r="AD311" s="41">
        <v>8</v>
      </c>
      <c r="AE311" s="41">
        <v>0</v>
      </c>
      <c r="AF311" s="41">
        <v>43</v>
      </c>
      <c r="AG311" s="41">
        <v>0</v>
      </c>
      <c r="AH311" s="41">
        <v>6</v>
      </c>
      <c r="AI311" s="41">
        <v>9</v>
      </c>
      <c r="AJ311" s="41">
        <v>0</v>
      </c>
      <c r="AK311" s="41">
        <v>1</v>
      </c>
      <c r="AL311" s="46">
        <v>0</v>
      </c>
      <c r="AM311" s="46">
        <v>67</v>
      </c>
    </row>
    <row r="312" spans="1:39" ht="48">
      <c r="A312" s="40" t="s">
        <v>1796</v>
      </c>
      <c r="B312" s="47" t="s">
        <v>1797</v>
      </c>
      <c r="C312" t="s">
        <v>8887</v>
      </c>
      <c r="D312" t="s">
        <v>13486</v>
      </c>
      <c r="E312" t="s">
        <v>1122</v>
      </c>
      <c r="F312" t="s">
        <v>11996</v>
      </c>
      <c r="G312" t="s">
        <v>5775</v>
      </c>
      <c r="H312" t="str">
        <f>INDEX(CountyList!A:A, MATCH(MID(A312, 3, 3), CountyList!B:B, 0))</f>
        <v>Cook</v>
      </c>
      <c r="I312" s="38">
        <v>2</v>
      </c>
      <c r="J312" s="38">
        <v>16.8</v>
      </c>
      <c r="K312" s="39">
        <v>16</v>
      </c>
      <c r="L312" s="39">
        <v>29</v>
      </c>
      <c r="M312" s="39">
        <v>23</v>
      </c>
      <c r="N312" s="39">
        <v>26</v>
      </c>
      <c r="O312" s="39">
        <v>22</v>
      </c>
      <c r="P312" s="39">
        <v>17</v>
      </c>
      <c r="Q312" s="39">
        <v>23</v>
      </c>
      <c r="R312" s="39">
        <v>15</v>
      </c>
      <c r="S312" s="39">
        <v>31</v>
      </c>
      <c r="T312" s="39">
        <v>34</v>
      </c>
      <c r="U312" s="39">
        <v>56</v>
      </c>
      <c r="V312" s="39">
        <v>43</v>
      </c>
      <c r="W312" s="39">
        <v>30</v>
      </c>
      <c r="X312" s="39">
        <v>49</v>
      </c>
      <c r="Y312" s="43">
        <v>0</v>
      </c>
      <c r="Z312" s="42">
        <v>0</v>
      </c>
      <c r="AA312" s="45">
        <v>221</v>
      </c>
      <c r="AB312" s="45">
        <v>193</v>
      </c>
      <c r="AC312" s="44">
        <v>414</v>
      </c>
      <c r="AD312" s="41">
        <v>0</v>
      </c>
      <c r="AE312" s="41">
        <v>0</v>
      </c>
      <c r="AF312" s="41">
        <v>0</v>
      </c>
      <c r="AG312" s="41">
        <v>0</v>
      </c>
      <c r="AH312" s="41">
        <v>0</v>
      </c>
      <c r="AI312" s="41">
        <v>414</v>
      </c>
      <c r="AJ312" s="41">
        <v>0</v>
      </c>
      <c r="AK312" s="41">
        <v>0</v>
      </c>
      <c r="AL312" s="46">
        <v>236</v>
      </c>
      <c r="AM312" s="46">
        <v>178</v>
      </c>
    </row>
    <row r="313" spans="1:39" ht="48">
      <c r="A313" s="40" t="s">
        <v>1801</v>
      </c>
      <c r="B313" s="47" t="s">
        <v>1802</v>
      </c>
      <c r="C313" t="s">
        <v>12000</v>
      </c>
      <c r="D313" t="s">
        <v>1804</v>
      </c>
      <c r="E313" t="s">
        <v>1122</v>
      </c>
      <c r="F313" t="s">
        <v>12001</v>
      </c>
      <c r="G313" t="s">
        <v>5784</v>
      </c>
      <c r="H313" t="str">
        <f>INDEX(CountyList!A:A, MATCH(MID(A313, 3, 3), CountyList!B:B, 0))</f>
        <v>Cook</v>
      </c>
      <c r="I313" s="38">
        <v>7</v>
      </c>
      <c r="J313" s="38">
        <v>41</v>
      </c>
      <c r="K313" s="39">
        <v>0</v>
      </c>
      <c r="L313" s="39">
        <v>0</v>
      </c>
      <c r="M313" s="39">
        <v>0</v>
      </c>
      <c r="N313" s="39">
        <v>0</v>
      </c>
      <c r="O313" s="39">
        <v>0</v>
      </c>
      <c r="P313" s="39">
        <v>0</v>
      </c>
      <c r="Q313" s="39">
        <v>0</v>
      </c>
      <c r="R313" s="39">
        <v>0</v>
      </c>
      <c r="S313" s="39">
        <v>0</v>
      </c>
      <c r="T313" s="39">
        <v>0</v>
      </c>
      <c r="U313" s="39">
        <v>112</v>
      </c>
      <c r="V313" s="39">
        <v>125</v>
      </c>
      <c r="W313" s="39">
        <v>148</v>
      </c>
      <c r="X313" s="39">
        <v>151</v>
      </c>
      <c r="Y313" s="43">
        <v>0</v>
      </c>
      <c r="Z313" s="42">
        <v>0</v>
      </c>
      <c r="AA313" s="45">
        <v>536</v>
      </c>
      <c r="AB313" s="45">
        <v>0</v>
      </c>
      <c r="AC313" s="44">
        <v>536</v>
      </c>
      <c r="AD313" s="41">
        <v>407</v>
      </c>
      <c r="AE313" s="41">
        <v>0</v>
      </c>
      <c r="AF313" s="41">
        <v>71</v>
      </c>
      <c r="AG313" s="41">
        <v>3</v>
      </c>
      <c r="AH313" s="41">
        <v>19</v>
      </c>
      <c r="AI313" s="41">
        <v>1</v>
      </c>
      <c r="AJ313" s="41">
        <v>0</v>
      </c>
      <c r="AK313" s="41">
        <v>35</v>
      </c>
      <c r="AL313" s="46">
        <v>0</v>
      </c>
      <c r="AM313" s="46">
        <v>536</v>
      </c>
    </row>
    <row r="314" spans="1:39" ht="48">
      <c r="A314" s="40" t="s">
        <v>12002</v>
      </c>
      <c r="B314" s="47" t="s">
        <v>8898</v>
      </c>
      <c r="C314" t="s">
        <v>13487</v>
      </c>
      <c r="D314" t="s">
        <v>8901</v>
      </c>
      <c r="E314" t="s">
        <v>1122</v>
      </c>
      <c r="F314" t="s">
        <v>12003</v>
      </c>
      <c r="G314" t="s">
        <v>12004</v>
      </c>
      <c r="H314" t="str">
        <f>INDEX(CountyList!A:A, MATCH(MID(A314, 3, 3), CountyList!B:B, 0))</f>
        <v>Cook</v>
      </c>
      <c r="I314" s="38">
        <v>2</v>
      </c>
      <c r="J314" s="38">
        <v>7</v>
      </c>
      <c r="K314" s="39">
        <v>0</v>
      </c>
      <c r="L314" s="39">
        <v>0</v>
      </c>
      <c r="M314" s="39">
        <v>0</v>
      </c>
      <c r="N314" s="39">
        <v>0</v>
      </c>
      <c r="O314" s="39">
        <v>0</v>
      </c>
      <c r="P314" s="39">
        <v>0</v>
      </c>
      <c r="Q314" s="39">
        <v>0</v>
      </c>
      <c r="R314" s="39">
        <v>0</v>
      </c>
      <c r="S314" s="39">
        <v>0</v>
      </c>
      <c r="T314" s="39">
        <v>0</v>
      </c>
      <c r="U314" s="39">
        <v>6</v>
      </c>
      <c r="V314" s="39">
        <v>27</v>
      </c>
      <c r="W314" s="39">
        <v>51</v>
      </c>
      <c r="X314" s="39">
        <v>86</v>
      </c>
      <c r="Y314" s="43">
        <v>0</v>
      </c>
      <c r="Z314" s="42">
        <v>0</v>
      </c>
      <c r="AA314" s="45">
        <v>70</v>
      </c>
      <c r="AB314" s="45">
        <v>100</v>
      </c>
      <c r="AC314" s="44">
        <v>170</v>
      </c>
      <c r="AD314" s="41">
        <v>0</v>
      </c>
      <c r="AE314" s="41">
        <v>0</v>
      </c>
      <c r="AF314" s="41">
        <v>27</v>
      </c>
      <c r="AG314" s="41">
        <v>0</v>
      </c>
      <c r="AH314" s="41">
        <v>0</v>
      </c>
      <c r="AI314" s="41">
        <v>143</v>
      </c>
      <c r="AJ314" s="41">
        <v>0</v>
      </c>
      <c r="AK314" s="41">
        <v>0</v>
      </c>
      <c r="AL314" s="46">
        <v>0</v>
      </c>
      <c r="AM314" s="46">
        <v>170</v>
      </c>
    </row>
    <row r="315" spans="1:39" ht="64">
      <c r="A315" s="40" t="s">
        <v>12005</v>
      </c>
      <c r="B315" s="47" t="s">
        <v>8910</v>
      </c>
      <c r="C315" t="s">
        <v>13488</v>
      </c>
      <c r="D315" t="s">
        <v>8913</v>
      </c>
      <c r="E315" t="s">
        <v>1122</v>
      </c>
      <c r="F315" t="s">
        <v>12006</v>
      </c>
      <c r="G315" t="s">
        <v>12007</v>
      </c>
      <c r="H315" t="str">
        <f>INDEX(CountyList!A:A, MATCH(MID(A315, 3, 3), CountyList!B:B, 0))</f>
        <v>Cook</v>
      </c>
      <c r="I315" s="38">
        <v>4</v>
      </c>
      <c r="J315" s="38">
        <v>8</v>
      </c>
      <c r="K315" s="39">
        <v>0</v>
      </c>
      <c r="L315" s="39">
        <v>0</v>
      </c>
      <c r="M315" s="39">
        <v>0</v>
      </c>
      <c r="N315" s="39">
        <v>0</v>
      </c>
      <c r="O315" s="39">
        <v>0</v>
      </c>
      <c r="P315" s="39">
        <v>0</v>
      </c>
      <c r="Q315" s="39">
        <v>0</v>
      </c>
      <c r="R315" s="39">
        <v>0</v>
      </c>
      <c r="S315" s="39">
        <v>0</v>
      </c>
      <c r="T315" s="39">
        <v>0</v>
      </c>
      <c r="U315" s="39">
        <v>0</v>
      </c>
      <c r="V315" s="39">
        <v>0</v>
      </c>
      <c r="W315" s="39">
        <v>0</v>
      </c>
      <c r="X315" s="39">
        <v>0</v>
      </c>
      <c r="Y315" s="43">
        <v>0</v>
      </c>
      <c r="Z315" s="42">
        <v>0</v>
      </c>
      <c r="AA315" s="45">
        <v>90</v>
      </c>
      <c r="AB315" s="45">
        <v>90</v>
      </c>
      <c r="AC315" s="44">
        <v>180</v>
      </c>
      <c r="AD315" s="41">
        <v>0</v>
      </c>
      <c r="AE315" s="41">
        <v>0</v>
      </c>
      <c r="AF315" s="41">
        <v>0</v>
      </c>
      <c r="AG315" s="41">
        <v>0</v>
      </c>
      <c r="AH315" s="41">
        <v>0</v>
      </c>
      <c r="AI315" s="41">
        <v>180</v>
      </c>
      <c r="AJ315" s="41">
        <v>0</v>
      </c>
      <c r="AK315" s="41">
        <v>0</v>
      </c>
      <c r="AL315" s="46">
        <v>0</v>
      </c>
      <c r="AM315" s="46">
        <v>0</v>
      </c>
    </row>
    <row r="316" spans="1:39" ht="64">
      <c r="A316" s="40" t="s">
        <v>12008</v>
      </c>
      <c r="B316" s="47" t="s">
        <v>8916</v>
      </c>
      <c r="C316" t="s">
        <v>8918</v>
      </c>
      <c r="D316" t="s">
        <v>8919</v>
      </c>
      <c r="E316" t="s">
        <v>1122</v>
      </c>
      <c r="F316" t="s">
        <v>12009</v>
      </c>
      <c r="G316" t="s">
        <v>12010</v>
      </c>
      <c r="H316" t="str">
        <f>INDEX(CountyList!A:A, MATCH(MID(A316, 3, 3), CountyList!B:B, 0))</f>
        <v>Cook</v>
      </c>
      <c r="I316" s="38">
        <v>3</v>
      </c>
      <c r="J316" s="38">
        <v>13</v>
      </c>
      <c r="K316" s="39">
        <v>0</v>
      </c>
      <c r="L316" s="39">
        <v>0</v>
      </c>
      <c r="M316" s="39">
        <v>0</v>
      </c>
      <c r="N316" s="39">
        <v>0</v>
      </c>
      <c r="O316" s="39">
        <v>0</v>
      </c>
      <c r="P316" s="39">
        <v>0</v>
      </c>
      <c r="Q316" s="39">
        <v>0</v>
      </c>
      <c r="R316" s="39">
        <v>0</v>
      </c>
      <c r="S316" s="39">
        <v>0</v>
      </c>
      <c r="T316" s="39">
        <v>0</v>
      </c>
      <c r="U316" s="39">
        <v>31</v>
      </c>
      <c r="V316" s="39">
        <v>38</v>
      </c>
      <c r="W316" s="39">
        <v>32</v>
      </c>
      <c r="X316" s="39">
        <v>35</v>
      </c>
      <c r="Y316" s="43">
        <v>0</v>
      </c>
      <c r="Z316" s="42">
        <v>0</v>
      </c>
      <c r="AA316" s="45">
        <v>72</v>
      </c>
      <c r="AB316" s="45">
        <v>64</v>
      </c>
      <c r="AC316" s="44">
        <v>136</v>
      </c>
      <c r="AD316" s="41">
        <v>15</v>
      </c>
      <c r="AE316" s="41">
        <v>14</v>
      </c>
      <c r="AF316" s="41">
        <v>50</v>
      </c>
      <c r="AG316" s="41">
        <v>3</v>
      </c>
      <c r="AH316" s="41">
        <v>12</v>
      </c>
      <c r="AI316" s="41">
        <v>25</v>
      </c>
      <c r="AJ316" s="41">
        <v>0</v>
      </c>
      <c r="AK316" s="41">
        <v>17</v>
      </c>
      <c r="AL316" s="46">
        <v>0</v>
      </c>
      <c r="AM316" s="46">
        <v>136</v>
      </c>
    </row>
    <row r="317" spans="1:39" ht="80">
      <c r="A317" s="40" t="s">
        <v>1806</v>
      </c>
      <c r="B317" s="47" t="s">
        <v>1807</v>
      </c>
      <c r="C317" t="s">
        <v>8922</v>
      </c>
      <c r="D317" t="s">
        <v>1809</v>
      </c>
      <c r="E317" t="s">
        <v>1122</v>
      </c>
      <c r="F317" t="s">
        <v>12011</v>
      </c>
      <c r="G317" t="s">
        <v>5787</v>
      </c>
      <c r="H317" t="str">
        <f>INDEX(CountyList!A:A, MATCH(MID(A317, 3, 3), CountyList!B:B, 0))</f>
        <v>Cook</v>
      </c>
      <c r="I317" s="38">
        <v>2</v>
      </c>
      <c r="J317" s="38">
        <v>8</v>
      </c>
      <c r="K317" s="39">
        <v>0</v>
      </c>
      <c r="L317" s="39">
        <v>0</v>
      </c>
      <c r="M317" s="39">
        <v>0</v>
      </c>
      <c r="N317" s="39">
        <v>0</v>
      </c>
      <c r="O317" s="39">
        <v>0</v>
      </c>
      <c r="P317" s="39">
        <v>0</v>
      </c>
      <c r="Q317" s="39">
        <v>0</v>
      </c>
      <c r="R317" s="39">
        <v>0</v>
      </c>
      <c r="S317" s="39">
        <v>0</v>
      </c>
      <c r="T317" s="39">
        <v>0</v>
      </c>
      <c r="U317" s="39">
        <v>34</v>
      </c>
      <c r="V317" s="39">
        <v>35</v>
      </c>
      <c r="W317" s="39">
        <v>42</v>
      </c>
      <c r="X317" s="39">
        <v>30</v>
      </c>
      <c r="Y317" s="43">
        <v>0</v>
      </c>
      <c r="Z317" s="42">
        <v>0</v>
      </c>
      <c r="AA317" s="45">
        <v>141</v>
      </c>
      <c r="AB317" s="45">
        <v>0</v>
      </c>
      <c r="AC317" s="44">
        <v>141</v>
      </c>
      <c r="AD317" s="41">
        <v>0</v>
      </c>
      <c r="AE317" s="41">
        <v>0</v>
      </c>
      <c r="AF317" s="41">
        <v>110</v>
      </c>
      <c r="AG317" s="41">
        <v>1</v>
      </c>
      <c r="AH317" s="41">
        <v>0</v>
      </c>
      <c r="AI317" s="41">
        <v>17</v>
      </c>
      <c r="AJ317" s="41">
        <v>0</v>
      </c>
      <c r="AK317" s="41">
        <v>13</v>
      </c>
      <c r="AL317" s="46">
        <v>0</v>
      </c>
      <c r="AM317" s="46">
        <v>141</v>
      </c>
    </row>
    <row r="318" spans="1:39" ht="64">
      <c r="A318" s="40" t="s">
        <v>1811</v>
      </c>
      <c r="B318" s="47" t="s">
        <v>1812</v>
      </c>
      <c r="C318" t="s">
        <v>13489</v>
      </c>
      <c r="D318" t="s">
        <v>1815</v>
      </c>
      <c r="E318" t="s">
        <v>1122</v>
      </c>
      <c r="F318" t="s">
        <v>12013</v>
      </c>
      <c r="G318" t="s">
        <v>5790</v>
      </c>
      <c r="H318" t="str">
        <f>INDEX(CountyList!A:A, MATCH(MID(A318, 3, 3), CountyList!B:B, 0))</f>
        <v>Cook</v>
      </c>
      <c r="I318" s="38">
        <v>6</v>
      </c>
      <c r="J318" s="38">
        <v>11</v>
      </c>
      <c r="K318" s="39">
        <v>0</v>
      </c>
      <c r="L318" s="39">
        <v>0</v>
      </c>
      <c r="M318" s="39">
        <v>0</v>
      </c>
      <c r="N318" s="39">
        <v>0</v>
      </c>
      <c r="O318" s="39">
        <v>0</v>
      </c>
      <c r="P318" s="39">
        <v>0</v>
      </c>
      <c r="Q318" s="39">
        <v>0</v>
      </c>
      <c r="R318" s="39">
        <v>0</v>
      </c>
      <c r="S318" s="39">
        <v>0</v>
      </c>
      <c r="T318" s="39">
        <v>0</v>
      </c>
      <c r="U318" s="39">
        <v>21</v>
      </c>
      <c r="V318" s="39">
        <v>20</v>
      </c>
      <c r="W318" s="39">
        <v>25</v>
      </c>
      <c r="X318" s="39">
        <v>37</v>
      </c>
      <c r="Y318" s="43">
        <v>0</v>
      </c>
      <c r="Z318" s="42">
        <v>0</v>
      </c>
      <c r="AA318" s="45">
        <v>55</v>
      </c>
      <c r="AB318" s="45">
        <v>48</v>
      </c>
      <c r="AC318" s="44">
        <v>103</v>
      </c>
      <c r="AD318" s="41">
        <v>3</v>
      </c>
      <c r="AE318" s="41">
        <v>0</v>
      </c>
      <c r="AF318" s="41">
        <v>56</v>
      </c>
      <c r="AG318" s="41">
        <v>0</v>
      </c>
      <c r="AH318" s="41">
        <v>0</v>
      </c>
      <c r="AI318" s="41">
        <v>44</v>
      </c>
      <c r="AJ318" s="41">
        <v>0</v>
      </c>
      <c r="AK318" s="41">
        <v>0</v>
      </c>
      <c r="AL318" s="46">
        <v>0</v>
      </c>
      <c r="AM318" s="46">
        <v>103</v>
      </c>
    </row>
    <row r="319" spans="1:39" ht="48">
      <c r="A319" s="40" t="s">
        <v>5791</v>
      </c>
      <c r="B319" s="47" t="s">
        <v>5792</v>
      </c>
      <c r="C319" t="s">
        <v>12014</v>
      </c>
      <c r="D319" t="s">
        <v>8935</v>
      </c>
      <c r="E319" t="s">
        <v>1122</v>
      </c>
      <c r="F319" t="s">
        <v>12015</v>
      </c>
      <c r="G319" t="s">
        <v>5795</v>
      </c>
      <c r="H319" t="str">
        <f>INDEX(CountyList!A:A, MATCH(MID(A319, 3, 3), CountyList!B:B, 0))</f>
        <v>Cook</v>
      </c>
      <c r="I319" s="38">
        <v>0</v>
      </c>
      <c r="J319" s="38">
        <v>12</v>
      </c>
      <c r="K319" s="39">
        <v>49</v>
      </c>
      <c r="L319" s="39">
        <v>15</v>
      </c>
      <c r="M319" s="39">
        <v>12</v>
      </c>
      <c r="N319" s="39">
        <v>11</v>
      </c>
      <c r="O319" s="39">
        <v>6</v>
      </c>
      <c r="P319" s="39">
        <v>7</v>
      </c>
      <c r="Q319" s="39">
        <v>3</v>
      </c>
      <c r="R319" s="39">
        <v>2</v>
      </c>
      <c r="S319" s="39">
        <v>0</v>
      </c>
      <c r="T319" s="39">
        <v>0</v>
      </c>
      <c r="U319" s="39">
        <v>0</v>
      </c>
      <c r="V319" s="39">
        <v>0</v>
      </c>
      <c r="W319" s="39">
        <v>0</v>
      </c>
      <c r="X319" s="39">
        <v>0</v>
      </c>
      <c r="Y319" s="43">
        <v>0</v>
      </c>
      <c r="Z319" s="42">
        <v>0</v>
      </c>
      <c r="AA319" s="45">
        <v>53</v>
      </c>
      <c r="AB319" s="45">
        <v>52</v>
      </c>
      <c r="AC319" s="44">
        <v>105</v>
      </c>
      <c r="AD319" s="41">
        <v>51</v>
      </c>
      <c r="AE319" s="41">
        <v>52</v>
      </c>
      <c r="AF319" s="41">
        <v>0</v>
      </c>
      <c r="AG319" s="41">
        <v>0</v>
      </c>
      <c r="AH319" s="41">
        <v>0</v>
      </c>
      <c r="AI319" s="41">
        <v>0</v>
      </c>
      <c r="AJ319" s="41">
        <v>0</v>
      </c>
      <c r="AK319" s="41">
        <v>2</v>
      </c>
      <c r="AL319" s="46">
        <v>105</v>
      </c>
      <c r="AM319" s="46">
        <v>0</v>
      </c>
    </row>
    <row r="320" spans="1:39" ht="64">
      <c r="A320" s="40" t="s">
        <v>1816</v>
      </c>
      <c r="B320" s="47" t="s">
        <v>1817</v>
      </c>
      <c r="C320" t="s">
        <v>12019</v>
      </c>
      <c r="D320" t="s">
        <v>1819</v>
      </c>
      <c r="E320" t="s">
        <v>1122</v>
      </c>
      <c r="F320" t="s">
        <v>12020</v>
      </c>
      <c r="G320" t="s">
        <v>5798</v>
      </c>
      <c r="H320" t="str">
        <f>INDEX(CountyList!A:A, MATCH(MID(A320, 3, 3), CountyList!B:B, 0))</f>
        <v>Cook</v>
      </c>
      <c r="I320" s="38">
        <v>4</v>
      </c>
      <c r="J320" s="38">
        <v>36.799999999999997</v>
      </c>
      <c r="K320" s="39">
        <v>0</v>
      </c>
      <c r="L320" s="39">
        <v>0</v>
      </c>
      <c r="M320" s="39">
        <v>0</v>
      </c>
      <c r="N320" s="39">
        <v>0</v>
      </c>
      <c r="O320" s="39">
        <v>0</v>
      </c>
      <c r="P320" s="39">
        <v>0</v>
      </c>
      <c r="Q320" s="39">
        <v>0</v>
      </c>
      <c r="R320" s="39">
        <v>0</v>
      </c>
      <c r="S320" s="39">
        <v>0</v>
      </c>
      <c r="T320" s="39">
        <v>0</v>
      </c>
      <c r="U320" s="39">
        <v>357</v>
      </c>
      <c r="V320" s="39">
        <v>367</v>
      </c>
      <c r="W320" s="39">
        <v>319</v>
      </c>
      <c r="X320" s="39">
        <v>344</v>
      </c>
      <c r="Y320" s="43">
        <v>0</v>
      </c>
      <c r="Z320" s="42">
        <v>0</v>
      </c>
      <c r="AA320" s="45">
        <v>699</v>
      </c>
      <c r="AB320" s="45">
        <v>688</v>
      </c>
      <c r="AC320" s="44">
        <v>1387</v>
      </c>
      <c r="AD320" s="41">
        <v>456</v>
      </c>
      <c r="AE320" s="41">
        <v>445</v>
      </c>
      <c r="AF320" s="41">
        <v>195</v>
      </c>
      <c r="AG320" s="41">
        <v>7</v>
      </c>
      <c r="AH320" s="41">
        <v>50</v>
      </c>
      <c r="AI320" s="41">
        <v>132</v>
      </c>
      <c r="AJ320" s="41">
        <v>0</v>
      </c>
      <c r="AK320" s="41">
        <v>102</v>
      </c>
      <c r="AL320" s="46">
        <v>0</v>
      </c>
      <c r="AM320" s="46">
        <v>1387</v>
      </c>
    </row>
    <row r="321" spans="1:39" ht="64">
      <c r="A321" s="40" t="s">
        <v>1820</v>
      </c>
      <c r="B321" s="47" t="s">
        <v>1821</v>
      </c>
      <c r="C321" t="s">
        <v>13490</v>
      </c>
      <c r="D321" t="s">
        <v>4655</v>
      </c>
      <c r="E321" t="s">
        <v>1122</v>
      </c>
      <c r="F321" t="s">
        <v>13491</v>
      </c>
      <c r="G321" t="s">
        <v>5810</v>
      </c>
      <c r="H321" t="str">
        <f>INDEX(CountyList!A:A, MATCH(MID(A321, 3, 3), CountyList!B:B, 0))</f>
        <v>Cook</v>
      </c>
      <c r="I321" s="38">
        <v>6.8</v>
      </c>
      <c r="J321" s="38">
        <v>34.4</v>
      </c>
      <c r="K321" s="39">
        <v>19</v>
      </c>
      <c r="L321" s="39">
        <v>23</v>
      </c>
      <c r="M321" s="39">
        <v>30</v>
      </c>
      <c r="N321" s="39">
        <v>21</v>
      </c>
      <c r="O321" s="39">
        <v>27</v>
      </c>
      <c r="P321" s="39">
        <v>16</v>
      </c>
      <c r="Q321" s="39">
        <v>14</v>
      </c>
      <c r="R321" s="39">
        <v>22</v>
      </c>
      <c r="S321" s="39">
        <v>23</v>
      </c>
      <c r="T321" s="39">
        <v>18</v>
      </c>
      <c r="U321" s="39">
        <v>0</v>
      </c>
      <c r="V321" s="39">
        <v>0</v>
      </c>
      <c r="W321" s="39">
        <v>0</v>
      </c>
      <c r="X321" s="39">
        <v>0</v>
      </c>
      <c r="Y321" s="43">
        <v>0</v>
      </c>
      <c r="Z321" s="42">
        <v>0</v>
      </c>
      <c r="AA321" s="45">
        <v>105</v>
      </c>
      <c r="AB321" s="45">
        <v>108</v>
      </c>
      <c r="AC321" s="44">
        <v>213</v>
      </c>
      <c r="AD321" s="41">
        <v>104</v>
      </c>
      <c r="AE321" s="41">
        <v>106</v>
      </c>
      <c r="AF321" s="41">
        <v>0</v>
      </c>
      <c r="AG321" s="41">
        <v>0</v>
      </c>
      <c r="AH321" s="41">
        <v>0</v>
      </c>
      <c r="AI321" s="41">
        <v>3</v>
      </c>
      <c r="AJ321" s="41">
        <v>0</v>
      </c>
      <c r="AK321" s="41">
        <v>0</v>
      </c>
      <c r="AL321" s="46">
        <v>213</v>
      </c>
      <c r="AM321" s="46">
        <v>0</v>
      </c>
    </row>
    <row r="322" spans="1:39" ht="80">
      <c r="A322" s="40" t="s">
        <v>1825</v>
      </c>
      <c r="B322" s="47" t="s">
        <v>1826</v>
      </c>
      <c r="C322" t="s">
        <v>8966</v>
      </c>
      <c r="D322" t="s">
        <v>1829</v>
      </c>
      <c r="E322" t="s">
        <v>1122</v>
      </c>
      <c r="F322" t="s">
        <v>13492</v>
      </c>
      <c r="G322" t="s">
        <v>5802</v>
      </c>
      <c r="H322" t="str">
        <f>INDEX(CountyList!A:A, MATCH(MID(A322, 3, 3), CountyList!B:B, 0))</f>
        <v>Cook</v>
      </c>
      <c r="I322" s="38">
        <v>2</v>
      </c>
      <c r="J322" s="38">
        <v>5</v>
      </c>
      <c r="K322" s="39">
        <v>8</v>
      </c>
      <c r="L322" s="39">
        <v>4</v>
      </c>
      <c r="M322" s="39">
        <v>2</v>
      </c>
      <c r="N322" s="39">
        <v>1</v>
      </c>
      <c r="O322" s="39">
        <v>0</v>
      </c>
      <c r="P322" s="39">
        <v>0</v>
      </c>
      <c r="Q322" s="39">
        <v>0</v>
      </c>
      <c r="R322" s="39">
        <v>0</v>
      </c>
      <c r="S322" s="39">
        <v>0</v>
      </c>
      <c r="T322" s="39">
        <v>0</v>
      </c>
      <c r="U322" s="39">
        <v>0</v>
      </c>
      <c r="V322" s="39">
        <v>0</v>
      </c>
      <c r="W322" s="39">
        <v>0</v>
      </c>
      <c r="X322" s="39">
        <v>0</v>
      </c>
      <c r="Y322" s="43">
        <v>0</v>
      </c>
      <c r="Z322" s="42">
        <v>0</v>
      </c>
      <c r="AA322" s="45">
        <v>11</v>
      </c>
      <c r="AB322" s="45">
        <v>4</v>
      </c>
      <c r="AC322" s="44">
        <v>15</v>
      </c>
      <c r="AD322" s="41">
        <v>0</v>
      </c>
      <c r="AE322" s="41">
        <v>0</v>
      </c>
      <c r="AF322" s="41">
        <v>0</v>
      </c>
      <c r="AG322" s="41">
        <v>15</v>
      </c>
      <c r="AH322" s="41">
        <v>0</v>
      </c>
      <c r="AI322" s="41">
        <v>0</v>
      </c>
      <c r="AJ322" s="41">
        <v>0</v>
      </c>
      <c r="AK322" s="41">
        <v>0</v>
      </c>
      <c r="AL322" s="46">
        <v>15</v>
      </c>
      <c r="AM322" s="46">
        <v>0</v>
      </c>
    </row>
    <row r="323" spans="1:39" ht="64">
      <c r="A323" s="40" t="s">
        <v>12024</v>
      </c>
      <c r="B323" s="47" t="s">
        <v>8968</v>
      </c>
      <c r="C323" t="s">
        <v>13493</v>
      </c>
      <c r="D323" t="s">
        <v>13494</v>
      </c>
      <c r="E323" t="s">
        <v>1122</v>
      </c>
      <c r="F323" t="s">
        <v>12025</v>
      </c>
      <c r="G323" t="s">
        <v>12026</v>
      </c>
      <c r="H323" t="str">
        <f>INDEX(CountyList!A:A, MATCH(MID(A323, 3, 3), CountyList!B:B, 0))</f>
        <v>Cook</v>
      </c>
      <c r="I323" s="38">
        <v>2</v>
      </c>
      <c r="J323" s="38">
        <v>4</v>
      </c>
      <c r="K323" s="39">
        <v>8</v>
      </c>
      <c r="L323" s="39">
        <v>3</v>
      </c>
      <c r="M323" s="39">
        <v>3</v>
      </c>
      <c r="N323" s="39">
        <v>3</v>
      </c>
      <c r="O323" s="39">
        <v>5</v>
      </c>
      <c r="P323" s="39">
        <v>4</v>
      </c>
      <c r="Q323" s="39">
        <v>0</v>
      </c>
      <c r="R323" s="39">
        <v>0</v>
      </c>
      <c r="S323" s="39">
        <v>0</v>
      </c>
      <c r="T323" s="39">
        <v>0</v>
      </c>
      <c r="U323" s="39">
        <v>0</v>
      </c>
      <c r="V323" s="39">
        <v>0</v>
      </c>
      <c r="W323" s="39">
        <v>0</v>
      </c>
      <c r="X323" s="39">
        <v>0</v>
      </c>
      <c r="Y323" s="43">
        <v>4</v>
      </c>
      <c r="Z323" s="42">
        <v>0</v>
      </c>
      <c r="AA323" s="45">
        <v>11</v>
      </c>
      <c r="AB323" s="45">
        <v>19</v>
      </c>
      <c r="AC323" s="44">
        <v>30</v>
      </c>
      <c r="AD323" s="41">
        <v>0</v>
      </c>
      <c r="AE323" s="41">
        <v>0</v>
      </c>
      <c r="AF323" s="41">
        <v>0</v>
      </c>
      <c r="AG323" s="41">
        <v>0</v>
      </c>
      <c r="AH323" s="41">
        <v>16</v>
      </c>
      <c r="AI323" s="41">
        <v>14</v>
      </c>
      <c r="AJ323" s="41">
        <v>0</v>
      </c>
      <c r="AK323" s="41">
        <v>0</v>
      </c>
      <c r="AL323" s="46">
        <v>26</v>
      </c>
      <c r="AM323" s="46">
        <v>0</v>
      </c>
    </row>
    <row r="324" spans="1:39" ht="48">
      <c r="A324" s="40" t="s">
        <v>1835</v>
      </c>
      <c r="B324" s="47" t="s">
        <v>1836</v>
      </c>
      <c r="C324" t="s">
        <v>8975</v>
      </c>
      <c r="D324" t="s">
        <v>1839</v>
      </c>
      <c r="E324" t="s">
        <v>1122</v>
      </c>
      <c r="F324" t="s">
        <v>12027</v>
      </c>
      <c r="G324" t="s">
        <v>5808</v>
      </c>
      <c r="H324" t="str">
        <f>INDEX(CountyList!A:A, MATCH(MID(A324, 3, 3), CountyList!B:B, 0))</f>
        <v>Cook</v>
      </c>
      <c r="I324" s="38">
        <v>3</v>
      </c>
      <c r="J324" s="38">
        <v>13</v>
      </c>
      <c r="K324" s="39">
        <v>0</v>
      </c>
      <c r="L324" s="39">
        <v>0</v>
      </c>
      <c r="M324" s="39">
        <v>0</v>
      </c>
      <c r="N324" s="39">
        <v>0</v>
      </c>
      <c r="O324" s="39">
        <v>0</v>
      </c>
      <c r="P324" s="39">
        <v>0</v>
      </c>
      <c r="Q324" s="39">
        <v>0</v>
      </c>
      <c r="R324" s="39">
        <v>0</v>
      </c>
      <c r="S324" s="39">
        <v>0</v>
      </c>
      <c r="T324" s="39">
        <v>0</v>
      </c>
      <c r="U324" s="39">
        <v>173</v>
      </c>
      <c r="V324" s="39">
        <v>138</v>
      </c>
      <c r="W324" s="39">
        <v>144</v>
      </c>
      <c r="X324" s="39">
        <v>149</v>
      </c>
      <c r="Y324" s="43">
        <v>0</v>
      </c>
      <c r="Z324" s="42">
        <v>0</v>
      </c>
      <c r="AA324" s="45">
        <v>0</v>
      </c>
      <c r="AB324" s="45">
        <v>604</v>
      </c>
      <c r="AC324" s="44">
        <v>604</v>
      </c>
      <c r="AD324" s="41">
        <v>0</v>
      </c>
      <c r="AE324" s="41">
        <v>351</v>
      </c>
      <c r="AF324" s="41">
        <v>102</v>
      </c>
      <c r="AG324" s="41">
        <v>3</v>
      </c>
      <c r="AH324" s="41">
        <v>2</v>
      </c>
      <c r="AI324" s="41">
        <v>121</v>
      </c>
      <c r="AJ324" s="41">
        <v>0</v>
      </c>
      <c r="AK324" s="41">
        <v>25</v>
      </c>
      <c r="AL324" s="46">
        <v>0</v>
      </c>
      <c r="AM324" s="46">
        <v>604</v>
      </c>
    </row>
    <row r="325" spans="1:39" ht="48">
      <c r="A325" s="40" t="s">
        <v>1840</v>
      </c>
      <c r="B325" s="47" t="s">
        <v>1841</v>
      </c>
      <c r="C325" t="s">
        <v>13495</v>
      </c>
      <c r="D325" t="s">
        <v>8991</v>
      </c>
      <c r="E325" t="s">
        <v>1122</v>
      </c>
      <c r="F325" t="s">
        <v>12028</v>
      </c>
      <c r="G325" t="s">
        <v>5813</v>
      </c>
      <c r="H325" t="str">
        <f>INDEX(CountyList!A:A, MATCH(MID(A325, 3, 3), CountyList!B:B, 0))</f>
        <v>Cook</v>
      </c>
      <c r="I325" s="38">
        <v>1.7</v>
      </c>
      <c r="J325" s="38">
        <v>11</v>
      </c>
      <c r="K325" s="39">
        <v>40</v>
      </c>
      <c r="L325" s="39">
        <v>17</v>
      </c>
      <c r="M325" s="39">
        <v>18</v>
      </c>
      <c r="N325" s="39">
        <v>5</v>
      </c>
      <c r="O325" s="39">
        <v>6</v>
      </c>
      <c r="P325" s="39">
        <v>7</v>
      </c>
      <c r="Q325" s="39">
        <v>4</v>
      </c>
      <c r="R325" s="39">
        <v>0</v>
      </c>
      <c r="S325" s="39">
        <v>0</v>
      </c>
      <c r="T325" s="39">
        <v>0</v>
      </c>
      <c r="U325" s="39">
        <v>0</v>
      </c>
      <c r="V325" s="39">
        <v>0</v>
      </c>
      <c r="W325" s="39">
        <v>0</v>
      </c>
      <c r="X325" s="39">
        <v>0</v>
      </c>
      <c r="Y325" s="43">
        <v>0</v>
      </c>
      <c r="Z325" s="42">
        <v>0</v>
      </c>
      <c r="AA325" s="45">
        <v>48</v>
      </c>
      <c r="AB325" s="45">
        <v>49</v>
      </c>
      <c r="AC325" s="44">
        <v>97</v>
      </c>
      <c r="AD325" s="41">
        <v>37</v>
      </c>
      <c r="AE325" s="41">
        <v>40</v>
      </c>
      <c r="AF325" s="41">
        <v>11</v>
      </c>
      <c r="AG325" s="41">
        <v>0</v>
      </c>
      <c r="AH325" s="41">
        <v>7</v>
      </c>
      <c r="AI325" s="41">
        <v>2</v>
      </c>
      <c r="AJ325" s="41">
        <v>0</v>
      </c>
      <c r="AK325" s="41">
        <v>0</v>
      </c>
      <c r="AL325" s="46">
        <v>97</v>
      </c>
      <c r="AM325" s="46">
        <v>0</v>
      </c>
    </row>
    <row r="326" spans="1:39" ht="48">
      <c r="A326" s="40" t="s">
        <v>1846</v>
      </c>
      <c r="B326" s="47" t="s">
        <v>1847</v>
      </c>
      <c r="C326" t="s">
        <v>5814</v>
      </c>
      <c r="D326" t="s">
        <v>8994</v>
      </c>
      <c r="E326" t="s">
        <v>1122</v>
      </c>
      <c r="F326" t="s">
        <v>13496</v>
      </c>
      <c r="G326" t="s">
        <v>5816</v>
      </c>
      <c r="H326" t="str">
        <f>INDEX(CountyList!A:A, MATCH(MID(A326, 3, 3), CountyList!B:B, 0))</f>
        <v>Cook</v>
      </c>
      <c r="I326" s="38">
        <v>1</v>
      </c>
      <c r="J326" s="38">
        <v>2</v>
      </c>
      <c r="K326" s="39">
        <v>0</v>
      </c>
      <c r="L326" s="39">
        <v>1</v>
      </c>
      <c r="M326" s="39">
        <v>2</v>
      </c>
      <c r="N326" s="39">
        <v>4</v>
      </c>
      <c r="O326" s="39">
        <v>0</v>
      </c>
      <c r="P326" s="39">
        <v>2</v>
      </c>
      <c r="Q326" s="39">
        <v>1</v>
      </c>
      <c r="R326" s="39">
        <v>1</v>
      </c>
      <c r="S326" s="39">
        <v>1</v>
      </c>
      <c r="T326" s="39">
        <v>0</v>
      </c>
      <c r="U326" s="39">
        <v>0</v>
      </c>
      <c r="V326" s="39">
        <v>0</v>
      </c>
      <c r="W326" s="39">
        <v>0</v>
      </c>
      <c r="X326" s="39">
        <v>0</v>
      </c>
      <c r="Y326" s="43">
        <v>0</v>
      </c>
      <c r="Z326" s="42">
        <v>0</v>
      </c>
      <c r="AA326" s="45">
        <v>10</v>
      </c>
      <c r="AB326" s="45">
        <v>2</v>
      </c>
      <c r="AC326" s="44">
        <v>12</v>
      </c>
      <c r="AD326" s="41">
        <v>3</v>
      </c>
      <c r="AE326" s="41">
        <v>0</v>
      </c>
      <c r="AF326" s="41">
        <v>4</v>
      </c>
      <c r="AG326" s="41">
        <v>0</v>
      </c>
      <c r="AH326" s="41">
        <v>0</v>
      </c>
      <c r="AI326" s="41">
        <v>4</v>
      </c>
      <c r="AJ326" s="41">
        <v>0</v>
      </c>
      <c r="AK326" s="41">
        <v>1</v>
      </c>
      <c r="AL326" s="46">
        <v>12</v>
      </c>
      <c r="AM326" s="46">
        <v>0</v>
      </c>
    </row>
    <row r="327" spans="1:39" ht="64">
      <c r="A327" s="40" t="s">
        <v>1851</v>
      </c>
      <c r="B327" s="47" t="s">
        <v>1852</v>
      </c>
      <c r="C327" t="s">
        <v>12029</v>
      </c>
      <c r="D327" t="s">
        <v>13497</v>
      </c>
      <c r="E327" t="s">
        <v>1122</v>
      </c>
      <c r="F327" t="s">
        <v>12030</v>
      </c>
      <c r="G327" t="s">
        <v>5819</v>
      </c>
      <c r="H327" t="str">
        <f>INDEX(CountyList!A:A, MATCH(MID(A327, 3, 3), CountyList!B:B, 0))</f>
        <v>Cook</v>
      </c>
      <c r="I327" s="38">
        <v>4</v>
      </c>
      <c r="J327" s="38">
        <v>33</v>
      </c>
      <c r="K327" s="39">
        <v>114</v>
      </c>
      <c r="L327" s="39">
        <v>31</v>
      </c>
      <c r="M327" s="39">
        <v>21</v>
      </c>
      <c r="N327" s="39">
        <v>20</v>
      </c>
      <c r="O327" s="39">
        <v>12</v>
      </c>
      <c r="P327" s="39">
        <v>10</v>
      </c>
      <c r="Q327" s="39">
        <v>6</v>
      </c>
      <c r="R327" s="39">
        <v>2</v>
      </c>
      <c r="S327" s="39">
        <v>0</v>
      </c>
      <c r="T327" s="39">
        <v>0</v>
      </c>
      <c r="U327" s="39">
        <v>0</v>
      </c>
      <c r="V327" s="39">
        <v>0</v>
      </c>
      <c r="W327" s="39">
        <v>0</v>
      </c>
      <c r="X327" s="39">
        <v>0</v>
      </c>
      <c r="Y327" s="43">
        <v>0</v>
      </c>
      <c r="Z327" s="42">
        <v>0</v>
      </c>
      <c r="AA327" s="45">
        <v>112</v>
      </c>
      <c r="AB327" s="45">
        <v>104</v>
      </c>
      <c r="AC327" s="44">
        <v>216</v>
      </c>
      <c r="AD327" s="41">
        <v>38</v>
      </c>
      <c r="AE327" s="41">
        <v>26</v>
      </c>
      <c r="AF327" s="41">
        <v>22</v>
      </c>
      <c r="AG327" s="41">
        <v>0</v>
      </c>
      <c r="AH327" s="41">
        <v>47</v>
      </c>
      <c r="AI327" s="41">
        <v>16</v>
      </c>
      <c r="AJ327" s="41">
        <v>2</v>
      </c>
      <c r="AK327" s="41">
        <v>65</v>
      </c>
      <c r="AL327" s="46">
        <v>216</v>
      </c>
      <c r="AM327" s="46">
        <v>0</v>
      </c>
    </row>
    <row r="328" spans="1:39" ht="48">
      <c r="A328" s="40" t="s">
        <v>1855</v>
      </c>
      <c r="B328" s="47" t="s">
        <v>1856</v>
      </c>
      <c r="C328" t="s">
        <v>12031</v>
      </c>
      <c r="D328" t="s">
        <v>12032</v>
      </c>
      <c r="E328" t="s">
        <v>1122</v>
      </c>
      <c r="F328" t="s">
        <v>12033</v>
      </c>
      <c r="G328" t="s">
        <v>5822</v>
      </c>
      <c r="H328" t="str">
        <f>INDEX(CountyList!A:A, MATCH(MID(A328, 3, 3), CountyList!B:B, 0))</f>
        <v>Cook</v>
      </c>
      <c r="I328" s="38">
        <v>9.5</v>
      </c>
      <c r="J328" s="38">
        <v>34.200000000000003</v>
      </c>
      <c r="K328" s="39">
        <v>72</v>
      </c>
      <c r="L328" s="39">
        <v>14</v>
      </c>
      <c r="M328" s="39">
        <v>16</v>
      </c>
      <c r="N328" s="39">
        <v>20</v>
      </c>
      <c r="O328" s="39">
        <v>23</v>
      </c>
      <c r="P328" s="39">
        <v>15</v>
      </c>
      <c r="Q328" s="39">
        <v>27</v>
      </c>
      <c r="R328" s="39">
        <v>24</v>
      </c>
      <c r="S328" s="39">
        <v>26</v>
      </c>
      <c r="T328" s="39">
        <v>25</v>
      </c>
      <c r="U328" s="39">
        <v>24</v>
      </c>
      <c r="V328" s="39">
        <v>27</v>
      </c>
      <c r="W328" s="39">
        <v>23</v>
      </c>
      <c r="X328" s="39">
        <v>25</v>
      </c>
      <c r="Y328" s="43">
        <v>0</v>
      </c>
      <c r="Z328" s="42">
        <v>0</v>
      </c>
      <c r="AA328" s="45">
        <v>183</v>
      </c>
      <c r="AB328" s="45">
        <v>178</v>
      </c>
      <c r="AC328" s="44">
        <v>361</v>
      </c>
      <c r="AD328" s="41">
        <v>136</v>
      </c>
      <c r="AE328" s="41">
        <v>127</v>
      </c>
      <c r="AF328" s="41">
        <v>23</v>
      </c>
      <c r="AG328" s="41">
        <v>0</v>
      </c>
      <c r="AH328" s="41">
        <v>11</v>
      </c>
      <c r="AI328" s="41">
        <v>11</v>
      </c>
      <c r="AJ328" s="41">
        <v>0</v>
      </c>
      <c r="AK328" s="41">
        <v>53</v>
      </c>
      <c r="AL328" s="46">
        <v>262</v>
      </c>
      <c r="AM328" s="46">
        <v>99</v>
      </c>
    </row>
    <row r="329" spans="1:39" ht="48">
      <c r="A329" s="40" t="s">
        <v>1860</v>
      </c>
      <c r="B329" s="47" t="s">
        <v>1861</v>
      </c>
      <c r="C329" t="s">
        <v>8998</v>
      </c>
      <c r="D329" t="s">
        <v>1864</v>
      </c>
      <c r="E329" t="s">
        <v>1122</v>
      </c>
      <c r="F329" t="s">
        <v>12034</v>
      </c>
      <c r="G329" t="s">
        <v>5825</v>
      </c>
      <c r="H329" t="str">
        <f>INDEX(CountyList!A:A, MATCH(MID(A329, 3, 3), CountyList!B:B, 0))</f>
        <v>Cook</v>
      </c>
      <c r="I329" s="38">
        <v>2.5</v>
      </c>
      <c r="J329" s="38">
        <v>0</v>
      </c>
      <c r="K329" s="39">
        <v>0</v>
      </c>
      <c r="L329" s="39">
        <v>0</v>
      </c>
      <c r="M329" s="39">
        <v>0</v>
      </c>
      <c r="N329" s="39">
        <v>0</v>
      </c>
      <c r="O329" s="39">
        <v>0</v>
      </c>
      <c r="P329" s="39">
        <v>0</v>
      </c>
      <c r="Q329" s="39">
        <v>0</v>
      </c>
      <c r="R329" s="39">
        <v>0</v>
      </c>
      <c r="S329" s="39">
        <v>0</v>
      </c>
      <c r="T329" s="39">
        <v>0</v>
      </c>
      <c r="U329" s="39">
        <v>35</v>
      </c>
      <c r="V329" s="39">
        <v>28</v>
      </c>
      <c r="W329" s="39">
        <v>22</v>
      </c>
      <c r="X329" s="39">
        <v>18</v>
      </c>
      <c r="Y329" s="43">
        <v>0</v>
      </c>
      <c r="Z329" s="42">
        <v>0</v>
      </c>
      <c r="AA329" s="45">
        <v>0</v>
      </c>
      <c r="AB329" s="45">
        <v>103</v>
      </c>
      <c r="AC329" s="44">
        <v>103</v>
      </c>
      <c r="AD329" s="41">
        <v>0</v>
      </c>
      <c r="AE329" s="41">
        <v>103</v>
      </c>
      <c r="AF329" s="41">
        <v>0</v>
      </c>
      <c r="AG329" s="41">
        <v>0</v>
      </c>
      <c r="AH329" s="41">
        <v>0</v>
      </c>
      <c r="AI329" s="41">
        <v>0</v>
      </c>
      <c r="AJ329" s="41">
        <v>0</v>
      </c>
      <c r="AK329" s="41">
        <v>0</v>
      </c>
      <c r="AL329" s="46">
        <v>0</v>
      </c>
      <c r="AM329" s="46">
        <v>103</v>
      </c>
    </row>
    <row r="330" spans="1:39" ht="48">
      <c r="A330" s="40" t="s">
        <v>1866</v>
      </c>
      <c r="B330" s="47" t="s">
        <v>1867</v>
      </c>
      <c r="C330" t="s">
        <v>5826</v>
      </c>
      <c r="D330" t="s">
        <v>1869</v>
      </c>
      <c r="E330" t="s">
        <v>1122</v>
      </c>
      <c r="F330" t="s">
        <v>12051</v>
      </c>
      <c r="G330" t="s">
        <v>5828</v>
      </c>
      <c r="H330" t="str">
        <f>INDEX(CountyList!A:A, MATCH(MID(A330, 3, 3), CountyList!B:B, 0))</f>
        <v>Cook</v>
      </c>
      <c r="I330" s="38">
        <v>6.7</v>
      </c>
      <c r="J330" s="38">
        <v>8.6</v>
      </c>
      <c r="K330" s="39">
        <v>0</v>
      </c>
      <c r="L330" s="39">
        <v>0</v>
      </c>
      <c r="M330" s="39">
        <v>0</v>
      </c>
      <c r="N330" s="39">
        <v>0</v>
      </c>
      <c r="O330" s="39">
        <v>0</v>
      </c>
      <c r="P330" s="39">
        <v>0</v>
      </c>
      <c r="Q330" s="39">
        <v>0</v>
      </c>
      <c r="R330" s="39">
        <v>0</v>
      </c>
      <c r="S330" s="39">
        <v>0</v>
      </c>
      <c r="T330" s="39">
        <v>0</v>
      </c>
      <c r="U330" s="39">
        <v>29</v>
      </c>
      <c r="V330" s="39">
        <v>20</v>
      </c>
      <c r="W330" s="39">
        <v>21</v>
      </c>
      <c r="X330" s="39">
        <v>15</v>
      </c>
      <c r="Y330" s="43">
        <v>0</v>
      </c>
      <c r="Z330" s="42">
        <v>0</v>
      </c>
      <c r="AA330" s="45">
        <v>35</v>
      </c>
      <c r="AB330" s="45">
        <v>50</v>
      </c>
      <c r="AC330" s="44">
        <v>85</v>
      </c>
      <c r="AD330" s="41">
        <v>23</v>
      </c>
      <c r="AE330" s="41">
        <v>30</v>
      </c>
      <c r="AF330" s="41">
        <v>12</v>
      </c>
      <c r="AG330" s="41">
        <v>0</v>
      </c>
      <c r="AH330" s="41">
        <v>0</v>
      </c>
      <c r="AI330" s="41">
        <v>16</v>
      </c>
      <c r="AJ330" s="41">
        <v>0</v>
      </c>
      <c r="AK330" s="41">
        <v>4</v>
      </c>
      <c r="AL330" s="46">
        <v>0</v>
      </c>
      <c r="AM330" s="46">
        <v>85</v>
      </c>
    </row>
    <row r="331" spans="1:39" ht="80">
      <c r="A331" s="40" t="s">
        <v>1876</v>
      </c>
      <c r="B331" s="47" t="s">
        <v>1877</v>
      </c>
      <c r="C331" t="s">
        <v>5833</v>
      </c>
      <c r="D331" t="s">
        <v>13498</v>
      </c>
      <c r="E331" t="s">
        <v>1122</v>
      </c>
      <c r="F331" t="s">
        <v>13499</v>
      </c>
      <c r="G331" t="s">
        <v>5835</v>
      </c>
      <c r="H331" t="str">
        <f>INDEX(CountyList!A:A, MATCH(MID(A331, 3, 3), CountyList!B:B, 0))</f>
        <v>Cook</v>
      </c>
      <c r="I331" s="38">
        <v>0</v>
      </c>
      <c r="J331" s="38">
        <v>1</v>
      </c>
      <c r="K331" s="39">
        <v>10</v>
      </c>
      <c r="L331" s="39">
        <v>10</v>
      </c>
      <c r="M331" s="39">
        <v>0</v>
      </c>
      <c r="N331" s="39">
        <v>0</v>
      </c>
      <c r="O331" s="39">
        <v>0</v>
      </c>
      <c r="P331" s="39">
        <v>0</v>
      </c>
      <c r="Q331" s="39">
        <v>0</v>
      </c>
      <c r="R331" s="39">
        <v>0</v>
      </c>
      <c r="S331" s="39">
        <v>0</v>
      </c>
      <c r="T331" s="39">
        <v>0</v>
      </c>
      <c r="U331" s="39">
        <v>0</v>
      </c>
      <c r="V331" s="39">
        <v>0</v>
      </c>
      <c r="W331" s="39">
        <v>0</v>
      </c>
      <c r="X331" s="39">
        <v>0</v>
      </c>
      <c r="Y331" s="43">
        <v>0</v>
      </c>
      <c r="Z331" s="42">
        <v>0</v>
      </c>
      <c r="AA331" s="45">
        <v>10</v>
      </c>
      <c r="AB331" s="45">
        <v>10</v>
      </c>
      <c r="AC331" s="44">
        <v>20</v>
      </c>
      <c r="AD331" s="41">
        <v>0</v>
      </c>
      <c r="AE331" s="41">
        <v>0</v>
      </c>
      <c r="AF331" s="41">
        <v>0</v>
      </c>
      <c r="AG331" s="41">
        <v>0</v>
      </c>
      <c r="AH331" s="41">
        <v>0</v>
      </c>
      <c r="AI331" s="41">
        <v>19</v>
      </c>
      <c r="AJ331" s="41">
        <v>0</v>
      </c>
      <c r="AK331" s="41">
        <v>1</v>
      </c>
      <c r="AL331" s="46">
        <v>20</v>
      </c>
      <c r="AM331" s="46">
        <v>0</v>
      </c>
    </row>
    <row r="332" spans="1:39" ht="64">
      <c r="A332" s="40" t="s">
        <v>13500</v>
      </c>
      <c r="B332" s="47" t="s">
        <v>13501</v>
      </c>
      <c r="C332" t="s">
        <v>13502</v>
      </c>
      <c r="D332" t="s">
        <v>13503</v>
      </c>
      <c r="E332" t="s">
        <v>1122</v>
      </c>
      <c r="F332" t="s">
        <v>13504</v>
      </c>
      <c r="G332" t="s">
        <v>13505</v>
      </c>
      <c r="H332" t="str">
        <f>INDEX(CountyList!A:A, MATCH(MID(A332, 3, 3), CountyList!B:B, 0))</f>
        <v>Cook</v>
      </c>
      <c r="I332" s="38">
        <v>0</v>
      </c>
      <c r="J332" s="38">
        <v>0.5</v>
      </c>
      <c r="K332" s="39">
        <v>0</v>
      </c>
      <c r="L332" s="39">
        <v>0</v>
      </c>
      <c r="M332" s="39">
        <v>0</v>
      </c>
      <c r="N332" s="39">
        <v>0</v>
      </c>
      <c r="O332" s="39">
        <v>0</v>
      </c>
      <c r="P332" s="39">
        <v>10</v>
      </c>
      <c r="Q332" s="39">
        <v>10</v>
      </c>
      <c r="R332" s="39">
        <v>10</v>
      </c>
      <c r="S332" s="39">
        <v>10</v>
      </c>
      <c r="T332" s="39">
        <v>10</v>
      </c>
      <c r="U332" s="39">
        <v>0</v>
      </c>
      <c r="V332" s="39">
        <v>0</v>
      </c>
      <c r="W332" s="39">
        <v>0</v>
      </c>
      <c r="X332" s="39">
        <v>0</v>
      </c>
      <c r="Y332" s="43">
        <v>0</v>
      </c>
      <c r="Z332" s="42">
        <v>0</v>
      </c>
      <c r="AA332" s="45">
        <v>25</v>
      </c>
      <c r="AB332" s="45">
        <v>25</v>
      </c>
      <c r="AC332" s="44">
        <v>50</v>
      </c>
      <c r="AD332" s="41">
        <v>0</v>
      </c>
      <c r="AE332" s="41">
        <v>0</v>
      </c>
      <c r="AF332" s="41">
        <v>0</v>
      </c>
      <c r="AG332" s="41">
        <v>0</v>
      </c>
      <c r="AH332" s="41">
        <v>0</v>
      </c>
      <c r="AI332" s="41">
        <v>50</v>
      </c>
      <c r="AJ332" s="41">
        <v>0</v>
      </c>
      <c r="AK332" s="41">
        <v>0</v>
      </c>
      <c r="AL332" s="46">
        <v>50</v>
      </c>
      <c r="AM332" s="46">
        <v>0</v>
      </c>
    </row>
    <row r="333" spans="1:39" ht="48">
      <c r="A333" s="40" t="s">
        <v>13506</v>
      </c>
      <c r="B333" s="47" t="s">
        <v>13507</v>
      </c>
      <c r="C333" t="s">
        <v>13508</v>
      </c>
      <c r="D333" t="s">
        <v>13509</v>
      </c>
      <c r="E333" t="s">
        <v>1122</v>
      </c>
      <c r="F333" t="s">
        <v>13510</v>
      </c>
      <c r="G333" t="s">
        <v>12097</v>
      </c>
      <c r="H333" t="str">
        <f>INDEX(CountyList!A:A, MATCH(MID(A333, 3, 3), CountyList!B:B, 0))</f>
        <v>Cook</v>
      </c>
      <c r="I333" s="38">
        <v>3</v>
      </c>
      <c r="J333" s="38">
        <v>3</v>
      </c>
      <c r="K333" s="39">
        <v>5</v>
      </c>
      <c r="L333" s="39">
        <v>6</v>
      </c>
      <c r="M333" s="39">
        <v>5</v>
      </c>
      <c r="N333" s="39">
        <v>3</v>
      </c>
      <c r="O333" s="39">
        <v>3</v>
      </c>
      <c r="P333" s="39">
        <v>2</v>
      </c>
      <c r="Q333" s="39">
        <v>4</v>
      </c>
      <c r="R333" s="39">
        <v>4</v>
      </c>
      <c r="S333" s="39">
        <v>3</v>
      </c>
      <c r="T333" s="39">
        <v>1</v>
      </c>
      <c r="U333" s="39">
        <v>0</v>
      </c>
      <c r="V333" s="39">
        <v>0</v>
      </c>
      <c r="W333" s="39">
        <v>0</v>
      </c>
      <c r="X333" s="39">
        <v>0</v>
      </c>
      <c r="Y333" s="43">
        <v>0</v>
      </c>
      <c r="Z333" s="42">
        <v>0</v>
      </c>
      <c r="AA333" s="45">
        <v>21</v>
      </c>
      <c r="AB333" s="45">
        <v>15</v>
      </c>
      <c r="AC333" s="44">
        <v>36</v>
      </c>
      <c r="AD333" s="41">
        <v>0</v>
      </c>
      <c r="AE333" s="41">
        <v>0</v>
      </c>
      <c r="AF333" s="41">
        <v>0</v>
      </c>
      <c r="AG333" s="41">
        <v>0</v>
      </c>
      <c r="AH333" s="41">
        <v>0</v>
      </c>
      <c r="AI333" s="41">
        <v>36</v>
      </c>
      <c r="AJ333" s="41">
        <v>0</v>
      </c>
      <c r="AK333" s="41">
        <v>0</v>
      </c>
      <c r="AL333" s="46">
        <v>36</v>
      </c>
      <c r="AM333" s="46">
        <v>0</v>
      </c>
    </row>
    <row r="334" spans="1:39" ht="48">
      <c r="A334" s="40" t="s">
        <v>1881</v>
      </c>
      <c r="B334" s="47" t="s">
        <v>1882</v>
      </c>
      <c r="C334" t="s">
        <v>5836</v>
      </c>
      <c r="D334" t="s">
        <v>13511</v>
      </c>
      <c r="E334" t="s">
        <v>1122</v>
      </c>
      <c r="F334" t="s">
        <v>13512</v>
      </c>
      <c r="G334" t="s">
        <v>5838</v>
      </c>
      <c r="H334" t="str">
        <f>INDEX(CountyList!A:A, MATCH(MID(A334, 3, 3), CountyList!B:B, 0))</f>
        <v>Cook</v>
      </c>
      <c r="I334" s="38">
        <v>2</v>
      </c>
      <c r="J334" s="38">
        <v>1</v>
      </c>
      <c r="K334" s="39">
        <v>0</v>
      </c>
      <c r="L334" s="39">
        <v>0</v>
      </c>
      <c r="M334" s="39">
        <v>0</v>
      </c>
      <c r="N334" s="39">
        <v>2</v>
      </c>
      <c r="O334" s="39">
        <v>3</v>
      </c>
      <c r="P334" s="39">
        <v>8</v>
      </c>
      <c r="Q334" s="39">
        <v>7</v>
      </c>
      <c r="R334" s="39">
        <v>9</v>
      </c>
      <c r="S334" s="39">
        <v>8</v>
      </c>
      <c r="T334" s="39">
        <v>10</v>
      </c>
      <c r="U334" s="39">
        <v>0</v>
      </c>
      <c r="V334" s="39">
        <v>0</v>
      </c>
      <c r="W334" s="39">
        <v>0</v>
      </c>
      <c r="X334" s="39">
        <v>0</v>
      </c>
      <c r="Y334" s="43">
        <v>0</v>
      </c>
      <c r="Z334" s="42">
        <v>0</v>
      </c>
      <c r="AA334" s="45">
        <v>25</v>
      </c>
      <c r="AB334" s="45">
        <v>22</v>
      </c>
      <c r="AC334" s="44">
        <v>47</v>
      </c>
      <c r="AD334" s="41">
        <v>0</v>
      </c>
      <c r="AE334" s="41">
        <v>0</v>
      </c>
      <c r="AF334" s="41">
        <v>34</v>
      </c>
      <c r="AG334" s="41">
        <v>0</v>
      </c>
      <c r="AH334" s="41">
        <v>0</v>
      </c>
      <c r="AI334" s="41">
        <v>11</v>
      </c>
      <c r="AJ334" s="41">
        <v>0</v>
      </c>
      <c r="AK334" s="41">
        <v>2</v>
      </c>
      <c r="AL334" s="46">
        <v>47</v>
      </c>
      <c r="AM334" s="46">
        <v>0</v>
      </c>
    </row>
    <row r="335" spans="1:39" ht="48">
      <c r="A335" s="40" t="s">
        <v>4628</v>
      </c>
      <c r="B335" s="47" t="s">
        <v>4629</v>
      </c>
      <c r="C335" t="s">
        <v>13513</v>
      </c>
      <c r="D335" t="s">
        <v>13514</v>
      </c>
      <c r="E335" t="s">
        <v>1122</v>
      </c>
      <c r="F335" t="s">
        <v>13515</v>
      </c>
      <c r="G335" t="s">
        <v>5845</v>
      </c>
      <c r="H335" t="str">
        <f>INDEX(CountyList!A:A, MATCH(MID(A335, 3, 3), CountyList!B:B, 0))</f>
        <v>Cook</v>
      </c>
      <c r="I335" s="38">
        <v>1</v>
      </c>
      <c r="J335" s="38">
        <v>4</v>
      </c>
      <c r="K335" s="39">
        <v>22</v>
      </c>
      <c r="L335" s="39">
        <v>12</v>
      </c>
      <c r="M335" s="39">
        <v>8</v>
      </c>
      <c r="N335" s="39">
        <v>5</v>
      </c>
      <c r="O335" s="39">
        <v>1</v>
      </c>
      <c r="P335" s="39">
        <v>5</v>
      </c>
      <c r="Q335" s="39">
        <v>0</v>
      </c>
      <c r="R335" s="39">
        <v>0</v>
      </c>
      <c r="S335" s="39">
        <v>0</v>
      </c>
      <c r="T335" s="39">
        <v>0</v>
      </c>
      <c r="U335" s="39">
        <v>0</v>
      </c>
      <c r="V335" s="39">
        <v>0</v>
      </c>
      <c r="W335" s="39">
        <v>0</v>
      </c>
      <c r="X335" s="39">
        <v>0</v>
      </c>
      <c r="Y335" s="43">
        <v>0</v>
      </c>
      <c r="Z335" s="42">
        <v>0</v>
      </c>
      <c r="AA335" s="45">
        <v>20</v>
      </c>
      <c r="AB335" s="45">
        <v>33</v>
      </c>
      <c r="AC335" s="44">
        <v>53</v>
      </c>
      <c r="AD335" s="41">
        <v>15</v>
      </c>
      <c r="AE335" s="41">
        <v>19</v>
      </c>
      <c r="AF335" s="41">
        <v>1</v>
      </c>
      <c r="AG335" s="41">
        <v>0</v>
      </c>
      <c r="AH335" s="41">
        <v>1</v>
      </c>
      <c r="AI335" s="41">
        <v>2</v>
      </c>
      <c r="AJ335" s="41">
        <v>0</v>
      </c>
      <c r="AK335" s="41">
        <v>15</v>
      </c>
      <c r="AL335" s="46">
        <v>53</v>
      </c>
      <c r="AM335" s="46">
        <v>0</v>
      </c>
    </row>
    <row r="336" spans="1:39" ht="80">
      <c r="A336" s="40" t="s">
        <v>13516</v>
      </c>
      <c r="B336" s="47" t="s">
        <v>13517</v>
      </c>
      <c r="C336" t="s">
        <v>13518</v>
      </c>
      <c r="D336" t="s">
        <v>13519</v>
      </c>
      <c r="E336" t="s">
        <v>1122</v>
      </c>
      <c r="F336" t="s">
        <v>13520</v>
      </c>
      <c r="G336" t="s">
        <v>13521</v>
      </c>
      <c r="H336" t="str">
        <f>INDEX(CountyList!A:A, MATCH(MID(A336, 3, 3), CountyList!B:B, 0))</f>
        <v>Cook</v>
      </c>
      <c r="I336" s="38">
        <v>0</v>
      </c>
      <c r="J336" s="38">
        <v>1</v>
      </c>
      <c r="K336" s="39">
        <v>0</v>
      </c>
      <c r="L336" s="39">
        <v>0</v>
      </c>
      <c r="M336" s="39">
        <v>0</v>
      </c>
      <c r="N336" s="39">
        <v>0</v>
      </c>
      <c r="O336" s="39">
        <v>0</v>
      </c>
      <c r="P336" s="39">
        <v>1</v>
      </c>
      <c r="Q336" s="39">
        <v>0</v>
      </c>
      <c r="R336" s="39">
        <v>0</v>
      </c>
      <c r="S336" s="39">
        <v>0</v>
      </c>
      <c r="T336" s="39">
        <v>0</v>
      </c>
      <c r="U336" s="39">
        <v>0</v>
      </c>
      <c r="V336" s="39">
        <v>0</v>
      </c>
      <c r="W336" s="39">
        <v>0</v>
      </c>
      <c r="X336" s="39">
        <v>0</v>
      </c>
      <c r="Y336" s="43">
        <v>0</v>
      </c>
      <c r="Z336" s="42">
        <v>0</v>
      </c>
      <c r="AA336" s="45">
        <v>0</v>
      </c>
      <c r="AB336" s="45">
        <v>1</v>
      </c>
      <c r="AC336" s="44">
        <v>1</v>
      </c>
      <c r="AD336" s="41">
        <v>0</v>
      </c>
      <c r="AE336" s="41">
        <v>0</v>
      </c>
      <c r="AF336" s="41">
        <v>0</v>
      </c>
      <c r="AG336" s="41">
        <v>0</v>
      </c>
      <c r="AH336" s="41">
        <v>0</v>
      </c>
      <c r="AI336" s="41">
        <v>1</v>
      </c>
      <c r="AJ336" s="41">
        <v>0</v>
      </c>
      <c r="AK336" s="41">
        <v>0</v>
      </c>
      <c r="AL336" s="46">
        <v>1</v>
      </c>
      <c r="AM336" s="46">
        <v>0</v>
      </c>
    </row>
    <row r="337" spans="1:39" ht="64">
      <c r="A337" s="40" t="s">
        <v>1892</v>
      </c>
      <c r="B337" s="47" t="s">
        <v>1893</v>
      </c>
      <c r="C337" t="s">
        <v>5847</v>
      </c>
      <c r="D337" t="s">
        <v>13522</v>
      </c>
      <c r="E337" t="s">
        <v>1122</v>
      </c>
      <c r="F337" t="s">
        <v>13523</v>
      </c>
      <c r="G337" t="s">
        <v>13524</v>
      </c>
      <c r="H337" t="str">
        <f>INDEX(CountyList!A:A, MATCH(MID(A337, 3, 3), CountyList!B:B, 0))</f>
        <v>Cook</v>
      </c>
      <c r="I337" s="38">
        <v>1</v>
      </c>
      <c r="J337" s="38">
        <v>4</v>
      </c>
      <c r="K337" s="39">
        <v>3</v>
      </c>
      <c r="L337" s="39">
        <v>1</v>
      </c>
      <c r="M337" s="39">
        <v>0</v>
      </c>
      <c r="N337" s="39">
        <v>3</v>
      </c>
      <c r="O337" s="39">
        <v>1</v>
      </c>
      <c r="P337" s="39">
        <v>2</v>
      </c>
      <c r="Q337" s="39">
        <v>4</v>
      </c>
      <c r="R337" s="39">
        <v>1</v>
      </c>
      <c r="S337" s="39">
        <v>1</v>
      </c>
      <c r="T337" s="39">
        <v>0</v>
      </c>
      <c r="U337" s="39">
        <v>0</v>
      </c>
      <c r="V337" s="39">
        <v>0</v>
      </c>
      <c r="W337" s="39">
        <v>0</v>
      </c>
      <c r="X337" s="39">
        <v>0</v>
      </c>
      <c r="Y337" s="43">
        <v>0</v>
      </c>
      <c r="Z337" s="42">
        <v>0</v>
      </c>
      <c r="AA337" s="45">
        <v>12</v>
      </c>
      <c r="AB337" s="45">
        <v>4</v>
      </c>
      <c r="AC337" s="44">
        <v>16</v>
      </c>
      <c r="AD337" s="41">
        <v>0</v>
      </c>
      <c r="AE337" s="41">
        <v>0</v>
      </c>
      <c r="AF337" s="41">
        <v>0</v>
      </c>
      <c r="AG337" s="41">
        <v>0</v>
      </c>
      <c r="AH337" s="41">
        <v>0</v>
      </c>
      <c r="AI337" s="41">
        <v>16</v>
      </c>
      <c r="AJ337" s="41">
        <v>0</v>
      </c>
      <c r="AK337" s="41">
        <v>0</v>
      </c>
      <c r="AL337" s="46">
        <v>16</v>
      </c>
      <c r="AM337" s="46">
        <v>0</v>
      </c>
    </row>
    <row r="338" spans="1:39" ht="64">
      <c r="A338" s="40" t="s">
        <v>4632</v>
      </c>
      <c r="B338" s="47" t="s">
        <v>4633</v>
      </c>
      <c r="C338" t="s">
        <v>5857</v>
      </c>
      <c r="D338" t="s">
        <v>4636</v>
      </c>
      <c r="E338" t="s">
        <v>1122</v>
      </c>
      <c r="F338" t="s">
        <v>13525</v>
      </c>
      <c r="G338" t="s">
        <v>5859</v>
      </c>
      <c r="H338" t="str">
        <f>INDEX(CountyList!A:A, MATCH(MID(A338, 3, 3), CountyList!B:B, 0))</f>
        <v>Cook</v>
      </c>
      <c r="I338" s="38">
        <v>1</v>
      </c>
      <c r="J338" s="38">
        <v>3</v>
      </c>
      <c r="K338" s="39">
        <v>2</v>
      </c>
      <c r="L338" s="39">
        <v>4</v>
      </c>
      <c r="M338" s="39">
        <v>4</v>
      </c>
      <c r="N338" s="39">
        <v>2</v>
      </c>
      <c r="O338" s="39">
        <v>2</v>
      </c>
      <c r="P338" s="39">
        <v>1</v>
      </c>
      <c r="Q338" s="39">
        <v>5</v>
      </c>
      <c r="R338" s="39">
        <v>1</v>
      </c>
      <c r="S338" s="39">
        <v>4</v>
      </c>
      <c r="T338" s="39">
        <v>3</v>
      </c>
      <c r="U338" s="39">
        <v>0</v>
      </c>
      <c r="V338" s="39">
        <v>0</v>
      </c>
      <c r="W338" s="39">
        <v>0</v>
      </c>
      <c r="X338" s="39">
        <v>0</v>
      </c>
      <c r="Y338" s="43">
        <v>0</v>
      </c>
      <c r="Z338" s="42">
        <v>0</v>
      </c>
      <c r="AA338" s="45">
        <v>8</v>
      </c>
      <c r="AB338" s="45">
        <v>20</v>
      </c>
      <c r="AC338" s="44">
        <v>28</v>
      </c>
      <c r="AD338" s="41">
        <v>0</v>
      </c>
      <c r="AE338" s="41">
        <v>0</v>
      </c>
      <c r="AF338" s="41">
        <v>0</v>
      </c>
      <c r="AG338" s="41">
        <v>0</v>
      </c>
      <c r="AH338" s="41">
        <v>0</v>
      </c>
      <c r="AI338" s="41">
        <v>28</v>
      </c>
      <c r="AJ338" s="41">
        <v>0</v>
      </c>
      <c r="AK338" s="41">
        <v>0</v>
      </c>
      <c r="AL338" s="46">
        <v>28</v>
      </c>
      <c r="AM338" s="46">
        <v>0</v>
      </c>
    </row>
    <row r="339" spans="1:39" ht="48">
      <c r="A339" s="40" t="s">
        <v>13526</v>
      </c>
      <c r="B339" s="47" t="s">
        <v>13527</v>
      </c>
      <c r="C339" t="s">
        <v>13528</v>
      </c>
      <c r="D339" t="s">
        <v>13529</v>
      </c>
      <c r="E339" t="s">
        <v>1122</v>
      </c>
      <c r="F339" t="s">
        <v>13530</v>
      </c>
      <c r="G339" t="s">
        <v>13531</v>
      </c>
      <c r="H339" t="str">
        <f>INDEX(CountyList!A:A, MATCH(MID(A339, 3, 3), CountyList!B:B, 0))</f>
        <v>Cook</v>
      </c>
      <c r="I339" s="38">
        <v>1</v>
      </c>
      <c r="J339" s="38">
        <v>3</v>
      </c>
      <c r="K339" s="39">
        <v>2</v>
      </c>
      <c r="L339" s="39">
        <v>2</v>
      </c>
      <c r="M339" s="39">
        <v>1</v>
      </c>
      <c r="N339" s="39">
        <v>5</v>
      </c>
      <c r="O339" s="39">
        <v>4</v>
      </c>
      <c r="P339" s="39">
        <v>2</v>
      </c>
      <c r="Q339" s="39">
        <v>0</v>
      </c>
      <c r="R339" s="39">
        <v>0</v>
      </c>
      <c r="S339" s="39">
        <v>1</v>
      </c>
      <c r="T339" s="39">
        <v>0</v>
      </c>
      <c r="U339" s="39">
        <v>0</v>
      </c>
      <c r="V339" s="39">
        <v>0</v>
      </c>
      <c r="W339" s="39">
        <v>0</v>
      </c>
      <c r="X339" s="39">
        <v>0</v>
      </c>
      <c r="Y339" s="43">
        <v>0</v>
      </c>
      <c r="Z339" s="42">
        <v>0</v>
      </c>
      <c r="AA339" s="45">
        <v>8</v>
      </c>
      <c r="AB339" s="45">
        <v>9</v>
      </c>
      <c r="AC339" s="44">
        <v>17</v>
      </c>
      <c r="AD339" s="41">
        <v>0</v>
      </c>
      <c r="AE339" s="41">
        <v>0</v>
      </c>
      <c r="AF339" s="41">
        <v>0</v>
      </c>
      <c r="AG339" s="41">
        <v>0</v>
      </c>
      <c r="AH339" s="41">
        <v>0</v>
      </c>
      <c r="AI339" s="41">
        <v>17</v>
      </c>
      <c r="AJ339" s="41">
        <v>0</v>
      </c>
      <c r="AK339" s="41">
        <v>0</v>
      </c>
      <c r="AL339" s="46">
        <v>17</v>
      </c>
      <c r="AM339" s="46">
        <v>0</v>
      </c>
    </row>
    <row r="340" spans="1:39" ht="64">
      <c r="A340" s="40" t="s">
        <v>4637</v>
      </c>
      <c r="B340" s="47" t="s">
        <v>4638</v>
      </c>
      <c r="C340" t="s">
        <v>13532</v>
      </c>
      <c r="D340" t="s">
        <v>13533</v>
      </c>
      <c r="E340" t="s">
        <v>1122</v>
      </c>
      <c r="F340" t="s">
        <v>12133</v>
      </c>
      <c r="G340" t="s">
        <v>13534</v>
      </c>
      <c r="H340" t="str">
        <f>INDEX(CountyList!A:A, MATCH(MID(A340, 3, 3), CountyList!B:B, 0))</f>
        <v>Cook</v>
      </c>
      <c r="I340" s="38">
        <v>1</v>
      </c>
      <c r="J340" s="38">
        <v>2</v>
      </c>
      <c r="K340" s="39">
        <v>0</v>
      </c>
      <c r="L340" s="39">
        <v>0</v>
      </c>
      <c r="M340" s="39">
        <v>0</v>
      </c>
      <c r="N340" s="39">
        <v>0</v>
      </c>
      <c r="O340" s="39">
        <v>0</v>
      </c>
      <c r="P340" s="39">
        <v>0</v>
      </c>
      <c r="Q340" s="39">
        <v>0</v>
      </c>
      <c r="R340" s="39">
        <v>0</v>
      </c>
      <c r="S340" s="39">
        <v>0</v>
      </c>
      <c r="T340" s="39">
        <v>0</v>
      </c>
      <c r="U340" s="39">
        <v>0</v>
      </c>
      <c r="V340" s="39">
        <v>0</v>
      </c>
      <c r="W340" s="39">
        <v>0</v>
      </c>
      <c r="X340" s="39">
        <v>0</v>
      </c>
      <c r="Y340" s="43">
        <v>0</v>
      </c>
      <c r="Z340" s="42">
        <v>0</v>
      </c>
      <c r="AA340" s="45">
        <v>1</v>
      </c>
      <c r="AB340" s="45">
        <v>3</v>
      </c>
      <c r="AC340" s="44">
        <v>4</v>
      </c>
      <c r="AD340" s="41">
        <v>0</v>
      </c>
      <c r="AE340" s="41">
        <v>0</v>
      </c>
      <c r="AF340" s="41">
        <v>1</v>
      </c>
      <c r="AG340" s="41">
        <v>0</v>
      </c>
      <c r="AH340" s="41">
        <v>0</v>
      </c>
      <c r="AI340" s="41">
        <v>3</v>
      </c>
      <c r="AJ340" s="41">
        <v>0</v>
      </c>
      <c r="AK340" s="41">
        <v>0</v>
      </c>
      <c r="AL340" s="46">
        <v>0</v>
      </c>
      <c r="AM340" s="46">
        <v>0</v>
      </c>
    </row>
    <row r="341" spans="1:39" ht="48">
      <c r="A341" s="40" t="s">
        <v>1908</v>
      </c>
      <c r="B341" s="47" t="s">
        <v>1909</v>
      </c>
      <c r="C341" t="s">
        <v>5860</v>
      </c>
      <c r="D341" t="s">
        <v>1912</v>
      </c>
      <c r="E341" t="s">
        <v>1122</v>
      </c>
      <c r="F341" t="s">
        <v>13535</v>
      </c>
      <c r="G341" t="s">
        <v>5862</v>
      </c>
      <c r="H341" t="str">
        <f>INDEX(CountyList!A:A, MATCH(MID(A341, 3, 3), CountyList!B:B, 0))</f>
        <v>Cook</v>
      </c>
      <c r="I341" s="38">
        <v>1</v>
      </c>
      <c r="J341" s="38">
        <v>3</v>
      </c>
      <c r="K341" s="39">
        <v>14</v>
      </c>
      <c r="L341" s="39">
        <v>11</v>
      </c>
      <c r="M341" s="39">
        <v>13</v>
      </c>
      <c r="N341" s="39">
        <v>0</v>
      </c>
      <c r="O341" s="39">
        <v>0</v>
      </c>
      <c r="P341" s="39">
        <v>0</v>
      </c>
      <c r="Q341" s="39">
        <v>0</v>
      </c>
      <c r="R341" s="39">
        <v>0</v>
      </c>
      <c r="S341" s="39">
        <v>0</v>
      </c>
      <c r="T341" s="39">
        <v>0</v>
      </c>
      <c r="U341" s="39">
        <v>0</v>
      </c>
      <c r="V341" s="39">
        <v>0</v>
      </c>
      <c r="W341" s="39">
        <v>0</v>
      </c>
      <c r="X341" s="39">
        <v>0</v>
      </c>
      <c r="Y341" s="43">
        <v>0</v>
      </c>
      <c r="Z341" s="42">
        <v>0</v>
      </c>
      <c r="AA341" s="45">
        <v>21</v>
      </c>
      <c r="AB341" s="45">
        <v>17</v>
      </c>
      <c r="AC341" s="44">
        <v>38</v>
      </c>
      <c r="AD341" s="41">
        <v>0</v>
      </c>
      <c r="AE341" s="41">
        <v>0</v>
      </c>
      <c r="AF341" s="41">
        <v>6</v>
      </c>
      <c r="AG341" s="41">
        <v>0</v>
      </c>
      <c r="AH341" s="41">
        <v>0</v>
      </c>
      <c r="AI341" s="41">
        <v>32</v>
      </c>
      <c r="AJ341" s="41">
        <v>0</v>
      </c>
      <c r="AK341" s="41">
        <v>0</v>
      </c>
      <c r="AL341" s="46">
        <v>38</v>
      </c>
      <c r="AM341" s="46">
        <v>0</v>
      </c>
    </row>
    <row r="342" spans="1:39" ht="80">
      <c r="A342" s="40" t="s">
        <v>13536</v>
      </c>
      <c r="B342" s="47" t="s">
        <v>13537</v>
      </c>
      <c r="C342" t="s">
        <v>13538</v>
      </c>
      <c r="D342" t="s">
        <v>13539</v>
      </c>
      <c r="E342" t="s">
        <v>1122</v>
      </c>
      <c r="F342" t="s">
        <v>13540</v>
      </c>
      <c r="G342" t="s">
        <v>13541</v>
      </c>
      <c r="H342" t="str">
        <f>INDEX(CountyList!A:A, MATCH(MID(A342, 3, 3), CountyList!B:B, 0))</f>
        <v>Cook</v>
      </c>
      <c r="I342" s="38">
        <v>0.2</v>
      </c>
      <c r="J342" s="38">
        <v>0.8</v>
      </c>
      <c r="K342" s="39">
        <v>0</v>
      </c>
      <c r="L342" s="39">
        <v>2</v>
      </c>
      <c r="M342" s="39">
        <v>1</v>
      </c>
      <c r="N342" s="39">
        <v>0</v>
      </c>
      <c r="O342" s="39">
        <v>1</v>
      </c>
      <c r="P342" s="39">
        <v>0</v>
      </c>
      <c r="Q342" s="39">
        <v>0</v>
      </c>
      <c r="R342" s="39">
        <v>0</v>
      </c>
      <c r="S342" s="39">
        <v>0</v>
      </c>
      <c r="T342" s="39">
        <v>0</v>
      </c>
      <c r="U342" s="39">
        <v>0</v>
      </c>
      <c r="V342" s="39">
        <v>0</v>
      </c>
      <c r="W342" s="39">
        <v>0</v>
      </c>
      <c r="X342" s="39">
        <v>0</v>
      </c>
      <c r="Y342" s="43">
        <v>0</v>
      </c>
      <c r="Z342" s="42">
        <v>0</v>
      </c>
      <c r="AA342" s="45">
        <v>3</v>
      </c>
      <c r="AB342" s="45">
        <v>1</v>
      </c>
      <c r="AC342" s="44">
        <v>4</v>
      </c>
      <c r="AD342" s="41">
        <v>0</v>
      </c>
      <c r="AE342" s="41">
        <v>0</v>
      </c>
      <c r="AF342" s="41">
        <v>0</v>
      </c>
      <c r="AG342" s="41">
        <v>0</v>
      </c>
      <c r="AH342" s="41">
        <v>0</v>
      </c>
      <c r="AI342" s="41">
        <v>4</v>
      </c>
      <c r="AJ342" s="41">
        <v>0</v>
      </c>
      <c r="AK342" s="41">
        <v>0</v>
      </c>
      <c r="AL342" s="46">
        <v>4</v>
      </c>
      <c r="AM342" s="46">
        <v>0</v>
      </c>
    </row>
    <row r="343" spans="1:39" ht="80">
      <c r="A343" s="40" t="s">
        <v>13542</v>
      </c>
      <c r="B343" s="47" t="s">
        <v>13543</v>
      </c>
      <c r="C343" t="s">
        <v>13544</v>
      </c>
      <c r="D343" t="s">
        <v>13545</v>
      </c>
      <c r="E343" t="s">
        <v>1122</v>
      </c>
      <c r="F343" t="s">
        <v>13546</v>
      </c>
      <c r="G343" t="s">
        <v>13547</v>
      </c>
      <c r="H343" t="str">
        <f>INDEX(CountyList!A:A, MATCH(MID(A343, 3, 3), CountyList!B:B, 0))</f>
        <v>Cook</v>
      </c>
      <c r="I343" s="38">
        <v>1</v>
      </c>
      <c r="J343" s="38">
        <v>6</v>
      </c>
      <c r="K343" s="39">
        <v>12</v>
      </c>
      <c r="L343" s="39">
        <v>12</v>
      </c>
      <c r="M343" s="39">
        <v>6</v>
      </c>
      <c r="N343" s="39">
        <v>3</v>
      </c>
      <c r="O343" s="39">
        <v>3</v>
      </c>
      <c r="P343" s="39">
        <v>4</v>
      </c>
      <c r="Q343" s="39">
        <v>3</v>
      </c>
      <c r="R343" s="39">
        <v>2</v>
      </c>
      <c r="S343" s="39">
        <v>5</v>
      </c>
      <c r="T343" s="39">
        <v>0</v>
      </c>
      <c r="U343" s="39">
        <v>0</v>
      </c>
      <c r="V343" s="39">
        <v>0</v>
      </c>
      <c r="W343" s="39">
        <v>0</v>
      </c>
      <c r="X343" s="39">
        <v>0</v>
      </c>
      <c r="Y343" s="43">
        <v>0</v>
      </c>
      <c r="Z343" s="42">
        <v>0</v>
      </c>
      <c r="AA343" s="45">
        <v>28</v>
      </c>
      <c r="AB343" s="45">
        <v>22</v>
      </c>
      <c r="AC343" s="44">
        <v>50</v>
      </c>
      <c r="AD343" s="41">
        <v>0</v>
      </c>
      <c r="AE343" s="41">
        <v>0</v>
      </c>
      <c r="AF343" s="41">
        <v>9</v>
      </c>
      <c r="AG343" s="41">
        <v>0</v>
      </c>
      <c r="AH343" s="41">
        <v>0</v>
      </c>
      <c r="AI343" s="41">
        <v>41</v>
      </c>
      <c r="AJ343" s="41">
        <v>0</v>
      </c>
      <c r="AK343" s="41">
        <v>0</v>
      </c>
      <c r="AL343" s="46">
        <v>50</v>
      </c>
      <c r="AM343" s="46">
        <v>0</v>
      </c>
    </row>
    <row r="344" spans="1:39" ht="48">
      <c r="A344" s="40" t="s">
        <v>1918</v>
      </c>
      <c r="B344" s="47" t="s">
        <v>1919</v>
      </c>
      <c r="C344" t="s">
        <v>5866</v>
      </c>
      <c r="D344" t="s">
        <v>1922</v>
      </c>
      <c r="E344" t="s">
        <v>1122</v>
      </c>
      <c r="F344" t="s">
        <v>13548</v>
      </c>
      <c r="G344" t="s">
        <v>13549</v>
      </c>
      <c r="H344" t="str">
        <f>INDEX(CountyList!A:A, MATCH(MID(A344, 3, 3), CountyList!B:B, 0))</f>
        <v>Cook</v>
      </c>
      <c r="I344" s="38">
        <v>1</v>
      </c>
      <c r="J344" s="38">
        <v>14</v>
      </c>
      <c r="K344" s="39">
        <v>31</v>
      </c>
      <c r="L344" s="39">
        <v>14</v>
      </c>
      <c r="M344" s="39">
        <v>12</v>
      </c>
      <c r="N344" s="39">
        <v>11</v>
      </c>
      <c r="O344" s="39">
        <v>11</v>
      </c>
      <c r="P344" s="39">
        <v>9</v>
      </c>
      <c r="Q344" s="39">
        <v>6</v>
      </c>
      <c r="R344" s="39">
        <v>7</v>
      </c>
      <c r="S344" s="39">
        <v>9</v>
      </c>
      <c r="T344" s="39">
        <v>7</v>
      </c>
      <c r="U344" s="39">
        <v>0</v>
      </c>
      <c r="V344" s="39">
        <v>0</v>
      </c>
      <c r="W344" s="39">
        <v>0</v>
      </c>
      <c r="X344" s="39">
        <v>0</v>
      </c>
      <c r="Y344" s="43">
        <v>0</v>
      </c>
      <c r="Z344" s="42">
        <v>0</v>
      </c>
      <c r="AA344" s="45">
        <v>84</v>
      </c>
      <c r="AB344" s="45">
        <v>33</v>
      </c>
      <c r="AC344" s="44">
        <v>117</v>
      </c>
      <c r="AD344" s="41">
        <v>1</v>
      </c>
      <c r="AE344" s="41">
        <v>0</v>
      </c>
      <c r="AF344" s="41">
        <v>0</v>
      </c>
      <c r="AG344" s="41">
        <v>0</v>
      </c>
      <c r="AH344" s="41">
        <v>103</v>
      </c>
      <c r="AI344" s="41">
        <v>12</v>
      </c>
      <c r="AJ344" s="41">
        <v>0</v>
      </c>
      <c r="AK344" s="41">
        <v>1</v>
      </c>
      <c r="AL344" s="46">
        <v>117</v>
      </c>
      <c r="AM344" s="46">
        <v>0</v>
      </c>
    </row>
    <row r="345" spans="1:39" ht="64">
      <c r="A345" s="40" t="s">
        <v>1929</v>
      </c>
      <c r="B345" s="47" t="s">
        <v>13550</v>
      </c>
      <c r="C345" t="s">
        <v>13551</v>
      </c>
      <c r="D345" t="s">
        <v>13552</v>
      </c>
      <c r="E345" t="s">
        <v>1122</v>
      </c>
      <c r="F345" t="s">
        <v>13553</v>
      </c>
      <c r="G345" t="s">
        <v>5876</v>
      </c>
      <c r="H345" t="str">
        <f>INDEX(CountyList!A:A, MATCH(MID(A345, 3, 3), CountyList!B:B, 0))</f>
        <v>Cook</v>
      </c>
      <c r="I345" s="38">
        <v>1</v>
      </c>
      <c r="J345" s="38">
        <v>1</v>
      </c>
      <c r="K345" s="39">
        <v>0</v>
      </c>
      <c r="L345" s="39">
        <v>0</v>
      </c>
      <c r="M345" s="39">
        <v>0</v>
      </c>
      <c r="N345" s="39">
        <v>0</v>
      </c>
      <c r="O345" s="39">
        <v>0</v>
      </c>
      <c r="P345" s="39">
        <v>0</v>
      </c>
      <c r="Q345" s="39">
        <v>0</v>
      </c>
      <c r="R345" s="39">
        <v>0</v>
      </c>
      <c r="S345" s="39">
        <v>0</v>
      </c>
      <c r="T345" s="39">
        <v>0</v>
      </c>
      <c r="U345" s="39">
        <v>0</v>
      </c>
      <c r="V345" s="39">
        <v>0</v>
      </c>
      <c r="W345" s="39">
        <v>0</v>
      </c>
      <c r="X345" s="39">
        <v>0</v>
      </c>
      <c r="Y345" s="43">
        <v>0</v>
      </c>
      <c r="Z345" s="42">
        <v>0</v>
      </c>
      <c r="AA345" s="45">
        <v>1</v>
      </c>
      <c r="AB345" s="45">
        <v>0</v>
      </c>
      <c r="AC345" s="44">
        <v>1</v>
      </c>
      <c r="AD345" s="41">
        <v>0</v>
      </c>
      <c r="AE345" s="41">
        <v>0</v>
      </c>
      <c r="AF345" s="41">
        <v>0</v>
      </c>
      <c r="AG345" s="41">
        <v>0</v>
      </c>
      <c r="AH345" s="41">
        <v>0</v>
      </c>
      <c r="AI345" s="41">
        <v>1</v>
      </c>
      <c r="AJ345" s="41">
        <v>0</v>
      </c>
      <c r="AK345" s="41">
        <v>0</v>
      </c>
      <c r="AL345" s="46">
        <v>0</v>
      </c>
      <c r="AM345" s="46">
        <v>0</v>
      </c>
    </row>
    <row r="346" spans="1:39" ht="48">
      <c r="A346" s="40" t="s">
        <v>13554</v>
      </c>
      <c r="B346" s="47" t="s">
        <v>13555</v>
      </c>
      <c r="C346" t="s">
        <v>13556</v>
      </c>
      <c r="D346" t="s">
        <v>13557</v>
      </c>
      <c r="E346" t="s">
        <v>1122</v>
      </c>
      <c r="F346" t="s">
        <v>13558</v>
      </c>
      <c r="G346" t="s">
        <v>13559</v>
      </c>
      <c r="H346" t="str">
        <f>INDEX(CountyList!A:A, MATCH(MID(A346, 3, 3), CountyList!B:B, 0))</f>
        <v>Cook</v>
      </c>
      <c r="I346" s="38">
        <v>1</v>
      </c>
      <c r="J346" s="38">
        <v>2</v>
      </c>
      <c r="K346" s="39">
        <v>10</v>
      </c>
      <c r="L346" s="39">
        <v>7</v>
      </c>
      <c r="M346" s="39">
        <v>8</v>
      </c>
      <c r="N346" s="39">
        <v>5</v>
      </c>
      <c r="O346" s="39">
        <v>0</v>
      </c>
      <c r="P346" s="39">
        <v>0</v>
      </c>
      <c r="Q346" s="39">
        <v>0</v>
      </c>
      <c r="R346" s="39">
        <v>0</v>
      </c>
      <c r="S346" s="39">
        <v>0</v>
      </c>
      <c r="T346" s="39">
        <v>0</v>
      </c>
      <c r="U346" s="39">
        <v>0</v>
      </c>
      <c r="V346" s="39">
        <v>0</v>
      </c>
      <c r="W346" s="39">
        <v>0</v>
      </c>
      <c r="X346" s="39">
        <v>0</v>
      </c>
      <c r="Y346" s="43">
        <v>0</v>
      </c>
      <c r="Z346" s="42">
        <v>0</v>
      </c>
      <c r="AA346" s="45">
        <v>19</v>
      </c>
      <c r="AB346" s="45">
        <v>11</v>
      </c>
      <c r="AC346" s="44">
        <v>30</v>
      </c>
      <c r="AD346" s="41">
        <v>0</v>
      </c>
      <c r="AE346" s="41">
        <v>0</v>
      </c>
      <c r="AF346" s="41">
        <v>4</v>
      </c>
      <c r="AG346" s="41">
        <v>0</v>
      </c>
      <c r="AH346" s="41">
        <v>0</v>
      </c>
      <c r="AI346" s="41">
        <v>26</v>
      </c>
      <c r="AJ346" s="41">
        <v>0</v>
      </c>
      <c r="AK346" s="41">
        <v>0</v>
      </c>
      <c r="AL346" s="46">
        <v>30</v>
      </c>
      <c r="AM346" s="46">
        <v>0</v>
      </c>
    </row>
    <row r="347" spans="1:39" ht="80">
      <c r="A347" s="40" t="s">
        <v>1934</v>
      </c>
      <c r="B347" s="47" t="s">
        <v>1935</v>
      </c>
      <c r="C347" t="s">
        <v>13560</v>
      </c>
      <c r="D347" t="s">
        <v>13561</v>
      </c>
      <c r="E347" t="s">
        <v>1122</v>
      </c>
      <c r="F347" t="s">
        <v>13374</v>
      </c>
      <c r="G347" t="s">
        <v>13562</v>
      </c>
      <c r="H347" t="str">
        <f>INDEX(CountyList!A:A, MATCH(MID(A347, 3, 3), CountyList!B:B, 0))</f>
        <v>Cook</v>
      </c>
      <c r="I347" s="38">
        <v>0</v>
      </c>
      <c r="J347" s="38">
        <v>0</v>
      </c>
      <c r="K347" s="39">
        <v>0</v>
      </c>
      <c r="L347" s="39">
        <v>0</v>
      </c>
      <c r="M347" s="39">
        <v>0</v>
      </c>
      <c r="N347" s="39">
        <v>0</v>
      </c>
      <c r="O347" s="39">
        <v>0</v>
      </c>
      <c r="P347" s="39">
        <v>0</v>
      </c>
      <c r="Q347" s="39">
        <v>0</v>
      </c>
      <c r="R347" s="39">
        <v>0</v>
      </c>
      <c r="S347" s="39">
        <v>0</v>
      </c>
      <c r="T347" s="39">
        <v>0</v>
      </c>
      <c r="U347" s="39">
        <v>0</v>
      </c>
      <c r="V347" s="39">
        <v>0</v>
      </c>
      <c r="W347" s="39">
        <v>6</v>
      </c>
      <c r="X347" s="39">
        <v>2</v>
      </c>
      <c r="Y347" s="43">
        <v>0</v>
      </c>
      <c r="Z347" s="42">
        <v>0</v>
      </c>
      <c r="AA347" s="45">
        <v>0</v>
      </c>
      <c r="AB347" s="45">
        <v>8</v>
      </c>
      <c r="AC347" s="44">
        <v>8</v>
      </c>
      <c r="AD347" s="41">
        <v>0</v>
      </c>
      <c r="AE347" s="41">
        <v>8</v>
      </c>
      <c r="AF347" s="41">
        <v>0</v>
      </c>
      <c r="AG347" s="41">
        <v>0</v>
      </c>
      <c r="AH347" s="41">
        <v>0</v>
      </c>
      <c r="AI347" s="41">
        <v>0</v>
      </c>
      <c r="AJ347" s="41">
        <v>0</v>
      </c>
      <c r="AK347" s="41">
        <v>0</v>
      </c>
      <c r="AL347" s="46">
        <v>0</v>
      </c>
      <c r="AM347" s="46">
        <v>8</v>
      </c>
    </row>
    <row r="348" spans="1:39" ht="48">
      <c r="A348" s="40" t="s">
        <v>1964</v>
      </c>
      <c r="B348" s="47" t="s">
        <v>1965</v>
      </c>
      <c r="C348" t="s">
        <v>5892</v>
      </c>
      <c r="D348" t="s">
        <v>1968</v>
      </c>
      <c r="E348" t="s">
        <v>1122</v>
      </c>
      <c r="F348" t="s">
        <v>12078</v>
      </c>
      <c r="G348" t="s">
        <v>5894</v>
      </c>
      <c r="H348" t="str">
        <f>INDEX(CountyList!A:A, MATCH(MID(A348, 3, 3), CountyList!B:B, 0))</f>
        <v>Cook</v>
      </c>
      <c r="I348" s="38">
        <v>1</v>
      </c>
      <c r="J348" s="38">
        <v>6.7</v>
      </c>
      <c r="K348" s="39">
        <v>28</v>
      </c>
      <c r="L348" s="39">
        <v>13</v>
      </c>
      <c r="M348" s="39">
        <v>19</v>
      </c>
      <c r="N348" s="39">
        <v>15</v>
      </c>
      <c r="O348" s="39">
        <v>13</v>
      </c>
      <c r="P348" s="39">
        <v>13</v>
      </c>
      <c r="Q348" s="39">
        <v>12</v>
      </c>
      <c r="R348" s="39">
        <v>11</v>
      </c>
      <c r="S348" s="39">
        <v>8</v>
      </c>
      <c r="T348" s="39">
        <v>5</v>
      </c>
      <c r="U348" s="39">
        <v>0</v>
      </c>
      <c r="V348" s="39">
        <v>0</v>
      </c>
      <c r="W348" s="39">
        <v>0</v>
      </c>
      <c r="X348" s="39">
        <v>0</v>
      </c>
      <c r="Y348" s="43">
        <v>0</v>
      </c>
      <c r="Z348" s="42">
        <v>0</v>
      </c>
      <c r="AA348" s="45">
        <v>77</v>
      </c>
      <c r="AB348" s="45">
        <v>60</v>
      </c>
      <c r="AC348" s="44">
        <v>137</v>
      </c>
      <c r="AD348" s="41">
        <v>6</v>
      </c>
      <c r="AE348" s="41">
        <v>0</v>
      </c>
      <c r="AF348" s="41">
        <v>117</v>
      </c>
      <c r="AG348" s="41">
        <v>0</v>
      </c>
      <c r="AH348" s="41">
        <v>0</v>
      </c>
      <c r="AI348" s="41">
        <v>0</v>
      </c>
      <c r="AJ348" s="41">
        <v>0</v>
      </c>
      <c r="AK348" s="41">
        <v>14</v>
      </c>
      <c r="AL348" s="46">
        <v>137</v>
      </c>
      <c r="AM348" s="46">
        <v>0</v>
      </c>
    </row>
    <row r="349" spans="1:39" ht="48">
      <c r="A349" s="40" t="s">
        <v>1975</v>
      </c>
      <c r="B349" s="47" t="s">
        <v>9009</v>
      </c>
      <c r="C349" t="s">
        <v>13563</v>
      </c>
      <c r="D349" t="s">
        <v>1979</v>
      </c>
      <c r="E349" t="s">
        <v>1122</v>
      </c>
      <c r="F349" t="s">
        <v>12079</v>
      </c>
      <c r="G349" t="s">
        <v>5897</v>
      </c>
      <c r="H349" t="str">
        <f>INDEX(CountyList!A:A, MATCH(MID(A349, 3, 3), CountyList!B:B, 0))</f>
        <v>Cook</v>
      </c>
      <c r="I349" s="38">
        <v>1</v>
      </c>
      <c r="J349" s="38">
        <v>2</v>
      </c>
      <c r="K349" s="39">
        <v>6</v>
      </c>
      <c r="L349" s="39">
        <v>2</v>
      </c>
      <c r="M349" s="39">
        <v>5</v>
      </c>
      <c r="N349" s="39">
        <v>0</v>
      </c>
      <c r="O349" s="39">
        <v>4</v>
      </c>
      <c r="P349" s="39">
        <v>5</v>
      </c>
      <c r="Q349" s="39">
        <v>2</v>
      </c>
      <c r="R349" s="39">
        <v>1</v>
      </c>
      <c r="S349" s="39">
        <v>2</v>
      </c>
      <c r="T349" s="39">
        <v>6</v>
      </c>
      <c r="U349" s="39">
        <v>0</v>
      </c>
      <c r="V349" s="39">
        <v>0</v>
      </c>
      <c r="W349" s="39">
        <v>0</v>
      </c>
      <c r="X349" s="39">
        <v>0</v>
      </c>
      <c r="Y349" s="43">
        <v>0</v>
      </c>
      <c r="Z349" s="42">
        <v>0</v>
      </c>
      <c r="AA349" s="45">
        <v>17</v>
      </c>
      <c r="AB349" s="45">
        <v>16</v>
      </c>
      <c r="AC349" s="44">
        <v>33</v>
      </c>
      <c r="AD349" s="41">
        <v>0</v>
      </c>
      <c r="AE349" s="41">
        <v>0</v>
      </c>
      <c r="AF349" s="41">
        <v>29</v>
      </c>
      <c r="AG349" s="41">
        <v>1</v>
      </c>
      <c r="AH349" s="41">
        <v>0</v>
      </c>
      <c r="AI349" s="41">
        <v>0</v>
      </c>
      <c r="AJ349" s="41">
        <v>0</v>
      </c>
      <c r="AK349" s="41">
        <v>3</v>
      </c>
      <c r="AL349" s="46">
        <v>33</v>
      </c>
      <c r="AM349" s="46">
        <v>0</v>
      </c>
    </row>
    <row r="350" spans="1:39" ht="48">
      <c r="A350" s="40" t="s">
        <v>1981</v>
      </c>
      <c r="B350" s="47" t="s">
        <v>1982</v>
      </c>
      <c r="C350" t="s">
        <v>13564</v>
      </c>
      <c r="D350" t="s">
        <v>1985</v>
      </c>
      <c r="E350" t="s">
        <v>1122</v>
      </c>
      <c r="F350" t="s">
        <v>12080</v>
      </c>
      <c r="G350" t="s">
        <v>5900</v>
      </c>
      <c r="H350" t="str">
        <f>INDEX(CountyList!A:A, MATCH(MID(A350, 3, 3), CountyList!B:B, 0))</f>
        <v>Cook</v>
      </c>
      <c r="I350" s="38">
        <v>0</v>
      </c>
      <c r="J350" s="38">
        <v>5</v>
      </c>
      <c r="K350" s="39">
        <v>38</v>
      </c>
      <c r="L350" s="39">
        <v>11</v>
      </c>
      <c r="M350" s="39">
        <v>0</v>
      </c>
      <c r="N350" s="39">
        <v>0</v>
      </c>
      <c r="O350" s="39">
        <v>0</v>
      </c>
      <c r="P350" s="39">
        <v>0</v>
      </c>
      <c r="Q350" s="39">
        <v>0</v>
      </c>
      <c r="R350" s="39">
        <v>0</v>
      </c>
      <c r="S350" s="39">
        <v>0</v>
      </c>
      <c r="T350" s="39">
        <v>0</v>
      </c>
      <c r="U350" s="39">
        <v>0</v>
      </c>
      <c r="V350" s="39">
        <v>0</v>
      </c>
      <c r="W350" s="39">
        <v>0</v>
      </c>
      <c r="X350" s="39">
        <v>0</v>
      </c>
      <c r="Y350" s="43">
        <v>0</v>
      </c>
      <c r="Z350" s="42">
        <v>0</v>
      </c>
      <c r="AA350" s="45">
        <v>23</v>
      </c>
      <c r="AB350" s="45">
        <v>26</v>
      </c>
      <c r="AC350" s="44">
        <v>49</v>
      </c>
      <c r="AD350" s="41">
        <v>18</v>
      </c>
      <c r="AE350" s="41">
        <v>17</v>
      </c>
      <c r="AF350" s="41">
        <v>10</v>
      </c>
      <c r="AG350" s="41">
        <v>0</v>
      </c>
      <c r="AH350" s="41">
        <v>1</v>
      </c>
      <c r="AI350" s="41">
        <v>2</v>
      </c>
      <c r="AJ350" s="41">
        <v>1</v>
      </c>
      <c r="AK350" s="41">
        <v>0</v>
      </c>
      <c r="AL350" s="46">
        <v>49</v>
      </c>
      <c r="AM350" s="46">
        <v>0</v>
      </c>
    </row>
    <row r="351" spans="1:39" ht="48">
      <c r="A351" s="40" t="s">
        <v>1991</v>
      </c>
      <c r="B351" s="47" t="s">
        <v>282</v>
      </c>
      <c r="C351" t="s">
        <v>5904</v>
      </c>
      <c r="D351" t="s">
        <v>1994</v>
      </c>
      <c r="E351" t="s">
        <v>1122</v>
      </c>
      <c r="F351" t="s">
        <v>12086</v>
      </c>
      <c r="G351" t="s">
        <v>5906</v>
      </c>
      <c r="H351" t="str">
        <f>INDEX(CountyList!A:A, MATCH(MID(A351, 3, 3), CountyList!B:B, 0))</f>
        <v>Cook</v>
      </c>
      <c r="I351" s="38">
        <v>0.7</v>
      </c>
      <c r="J351" s="38">
        <v>12.3</v>
      </c>
      <c r="K351" s="39">
        <v>45</v>
      </c>
      <c r="L351" s="39">
        <v>10</v>
      </c>
      <c r="M351" s="39">
        <v>14</v>
      </c>
      <c r="N351" s="39">
        <v>11</v>
      </c>
      <c r="O351" s="39">
        <v>16</v>
      </c>
      <c r="P351" s="39">
        <v>12</v>
      </c>
      <c r="Q351" s="39">
        <v>8</v>
      </c>
      <c r="R351" s="39">
        <v>8</v>
      </c>
      <c r="S351" s="39">
        <v>11</v>
      </c>
      <c r="T351" s="39">
        <v>5</v>
      </c>
      <c r="U351" s="39">
        <v>0</v>
      </c>
      <c r="V351" s="39">
        <v>0</v>
      </c>
      <c r="W351" s="39">
        <v>0</v>
      </c>
      <c r="X351" s="39">
        <v>0</v>
      </c>
      <c r="Y351" s="43">
        <v>0</v>
      </c>
      <c r="Z351" s="42">
        <v>0</v>
      </c>
      <c r="AA351" s="45">
        <v>69</v>
      </c>
      <c r="AB351" s="45">
        <v>71</v>
      </c>
      <c r="AC351" s="44">
        <v>140</v>
      </c>
      <c r="AD351" s="41">
        <v>54</v>
      </c>
      <c r="AE351" s="41">
        <v>55</v>
      </c>
      <c r="AF351" s="41">
        <v>12</v>
      </c>
      <c r="AG351" s="41">
        <v>0</v>
      </c>
      <c r="AH351" s="41">
        <v>3</v>
      </c>
      <c r="AI351" s="41">
        <v>5</v>
      </c>
      <c r="AJ351" s="41">
        <v>0</v>
      </c>
      <c r="AK351" s="41">
        <v>11</v>
      </c>
      <c r="AL351" s="46">
        <v>140</v>
      </c>
      <c r="AM351" s="46">
        <v>0</v>
      </c>
    </row>
    <row r="352" spans="1:39" ht="48">
      <c r="A352" s="40" t="s">
        <v>1995</v>
      </c>
      <c r="B352" s="47" t="s">
        <v>1996</v>
      </c>
      <c r="C352" t="s">
        <v>9028</v>
      </c>
      <c r="D352" t="s">
        <v>1998</v>
      </c>
      <c r="E352" t="s">
        <v>1122</v>
      </c>
      <c r="F352" t="s">
        <v>12087</v>
      </c>
      <c r="G352" t="s">
        <v>5909</v>
      </c>
      <c r="H352" t="str">
        <f>INDEX(CountyList!A:A, MATCH(MID(A352, 3, 3), CountyList!B:B, 0))</f>
        <v>Cook</v>
      </c>
      <c r="I352" s="38">
        <v>0</v>
      </c>
      <c r="J352" s="38">
        <v>9</v>
      </c>
      <c r="K352" s="39">
        <v>34</v>
      </c>
      <c r="L352" s="39">
        <v>20</v>
      </c>
      <c r="M352" s="39">
        <v>9</v>
      </c>
      <c r="N352" s="39">
        <v>16</v>
      </c>
      <c r="O352" s="39">
        <v>13</v>
      </c>
      <c r="P352" s="39">
        <v>8</v>
      </c>
      <c r="Q352" s="39">
        <v>9</v>
      </c>
      <c r="R352" s="39">
        <v>14</v>
      </c>
      <c r="S352" s="39">
        <v>6</v>
      </c>
      <c r="T352" s="39">
        <v>5</v>
      </c>
      <c r="U352" s="39">
        <v>0</v>
      </c>
      <c r="V352" s="39">
        <v>0</v>
      </c>
      <c r="W352" s="39">
        <v>0</v>
      </c>
      <c r="X352" s="39">
        <v>0</v>
      </c>
      <c r="Y352" s="43">
        <v>49</v>
      </c>
      <c r="Z352" s="42">
        <v>0</v>
      </c>
      <c r="AA352" s="45">
        <v>98</v>
      </c>
      <c r="AB352" s="45">
        <v>85</v>
      </c>
      <c r="AC352" s="44">
        <v>183</v>
      </c>
      <c r="AD352" s="41">
        <v>52</v>
      </c>
      <c r="AE352" s="41">
        <v>51</v>
      </c>
      <c r="AF352" s="41">
        <v>52</v>
      </c>
      <c r="AG352" s="41">
        <v>0</v>
      </c>
      <c r="AH352" s="41">
        <v>9</v>
      </c>
      <c r="AI352" s="41">
        <v>5</v>
      </c>
      <c r="AJ352" s="41">
        <v>0</v>
      </c>
      <c r="AK352" s="41">
        <v>14</v>
      </c>
      <c r="AL352" s="46">
        <v>134</v>
      </c>
      <c r="AM352" s="46">
        <v>0</v>
      </c>
    </row>
    <row r="353" spans="1:39" ht="48">
      <c r="A353" s="40" t="s">
        <v>2000</v>
      </c>
      <c r="B353" s="47" t="s">
        <v>2001</v>
      </c>
      <c r="C353" t="s">
        <v>9031</v>
      </c>
      <c r="D353" t="s">
        <v>2004</v>
      </c>
      <c r="E353" t="s">
        <v>1122</v>
      </c>
      <c r="F353" t="s">
        <v>12088</v>
      </c>
      <c r="G353" t="s">
        <v>5912</v>
      </c>
      <c r="H353" t="str">
        <f>INDEX(CountyList!A:A, MATCH(MID(A353, 3, 3), CountyList!B:B, 0))</f>
        <v>Cook</v>
      </c>
      <c r="I353" s="38">
        <v>1</v>
      </c>
      <c r="J353" s="38">
        <v>8</v>
      </c>
      <c r="K353" s="39">
        <v>39</v>
      </c>
      <c r="L353" s="39">
        <v>12</v>
      </c>
      <c r="M353" s="39">
        <v>9</v>
      </c>
      <c r="N353" s="39">
        <v>8</v>
      </c>
      <c r="O353" s="39">
        <v>7</v>
      </c>
      <c r="P353" s="39">
        <v>10</v>
      </c>
      <c r="Q353" s="39">
        <v>9</v>
      </c>
      <c r="R353" s="39">
        <v>7</v>
      </c>
      <c r="S353" s="39">
        <v>6</v>
      </c>
      <c r="T353" s="39">
        <v>5</v>
      </c>
      <c r="U353" s="39">
        <v>0</v>
      </c>
      <c r="V353" s="39">
        <v>0</v>
      </c>
      <c r="W353" s="39">
        <v>0</v>
      </c>
      <c r="X353" s="39">
        <v>0</v>
      </c>
      <c r="Y353" s="43">
        <v>0</v>
      </c>
      <c r="Z353" s="42">
        <v>0</v>
      </c>
      <c r="AA353" s="45">
        <v>54</v>
      </c>
      <c r="AB353" s="45">
        <v>58</v>
      </c>
      <c r="AC353" s="44">
        <v>112</v>
      </c>
      <c r="AD353" s="41">
        <v>7</v>
      </c>
      <c r="AE353" s="41">
        <v>20</v>
      </c>
      <c r="AF353" s="41">
        <v>30</v>
      </c>
      <c r="AG353" s="41">
        <v>0</v>
      </c>
      <c r="AH353" s="41">
        <v>10</v>
      </c>
      <c r="AI353" s="41">
        <v>17</v>
      </c>
      <c r="AJ353" s="41">
        <v>0</v>
      </c>
      <c r="AK353" s="41">
        <v>28</v>
      </c>
      <c r="AL353" s="46">
        <v>112</v>
      </c>
      <c r="AM353" s="46">
        <v>0</v>
      </c>
    </row>
    <row r="354" spans="1:39" ht="48">
      <c r="A354" s="40" t="s">
        <v>2006</v>
      </c>
      <c r="B354" s="47" t="s">
        <v>705</v>
      </c>
      <c r="C354" t="s">
        <v>9034</v>
      </c>
      <c r="D354" t="s">
        <v>2008</v>
      </c>
      <c r="E354" t="s">
        <v>1122</v>
      </c>
      <c r="F354" t="s">
        <v>12089</v>
      </c>
      <c r="G354" t="s">
        <v>5914</v>
      </c>
      <c r="H354" t="str">
        <f>INDEX(CountyList!A:A, MATCH(MID(A354, 3, 3), CountyList!B:B, 0))</f>
        <v>Cook</v>
      </c>
      <c r="I354" s="38">
        <v>0</v>
      </c>
      <c r="J354" s="38">
        <v>3.4</v>
      </c>
      <c r="K354" s="39">
        <v>0</v>
      </c>
      <c r="L354" s="39">
        <v>7</v>
      </c>
      <c r="M354" s="39">
        <v>6</v>
      </c>
      <c r="N354" s="39">
        <v>12</v>
      </c>
      <c r="O354" s="39">
        <v>11</v>
      </c>
      <c r="P354" s="39">
        <v>6</v>
      </c>
      <c r="Q354" s="39">
        <v>12</v>
      </c>
      <c r="R354" s="39">
        <v>7</v>
      </c>
      <c r="S354" s="39">
        <v>11</v>
      </c>
      <c r="T354" s="39">
        <v>12</v>
      </c>
      <c r="U354" s="39">
        <v>0</v>
      </c>
      <c r="V354" s="39">
        <v>0</v>
      </c>
      <c r="W354" s="39">
        <v>0</v>
      </c>
      <c r="X354" s="39">
        <v>0</v>
      </c>
      <c r="Y354" s="43">
        <v>0</v>
      </c>
      <c r="Z354" s="42">
        <v>0</v>
      </c>
      <c r="AA354" s="45">
        <v>45</v>
      </c>
      <c r="AB354" s="45">
        <v>39</v>
      </c>
      <c r="AC354" s="44">
        <v>84</v>
      </c>
      <c r="AD354" s="41">
        <v>0</v>
      </c>
      <c r="AE354" s="41">
        <v>0</v>
      </c>
      <c r="AF354" s="41">
        <v>0</v>
      </c>
      <c r="AG354" s="41">
        <v>0</v>
      </c>
      <c r="AH354" s="41">
        <v>0</v>
      </c>
      <c r="AI354" s="41">
        <v>81</v>
      </c>
      <c r="AJ354" s="41">
        <v>0</v>
      </c>
      <c r="AK354" s="41">
        <v>3</v>
      </c>
      <c r="AL354" s="46">
        <v>84</v>
      </c>
      <c r="AM354" s="46">
        <v>0</v>
      </c>
    </row>
    <row r="355" spans="1:39" ht="48">
      <c r="A355" s="40" t="s">
        <v>2009</v>
      </c>
      <c r="B355" s="47" t="s">
        <v>705</v>
      </c>
      <c r="C355" t="s">
        <v>12090</v>
      </c>
      <c r="D355" t="s">
        <v>13565</v>
      </c>
      <c r="E355" t="s">
        <v>1122</v>
      </c>
      <c r="F355" t="s">
        <v>12091</v>
      </c>
      <c r="G355" t="s">
        <v>5917</v>
      </c>
      <c r="H355" t="str">
        <f>INDEX(CountyList!A:A, MATCH(MID(A355, 3, 3), CountyList!B:B, 0))</f>
        <v>Cook</v>
      </c>
      <c r="I355" s="38">
        <v>1</v>
      </c>
      <c r="J355" s="38">
        <v>5.5</v>
      </c>
      <c r="K355" s="39">
        <v>10</v>
      </c>
      <c r="L355" s="39">
        <v>8</v>
      </c>
      <c r="M355" s="39">
        <v>8</v>
      </c>
      <c r="N355" s="39">
        <v>6</v>
      </c>
      <c r="O355" s="39">
        <v>5</v>
      </c>
      <c r="P355" s="39">
        <v>4</v>
      </c>
      <c r="Q355" s="39">
        <v>3</v>
      </c>
      <c r="R355" s="39">
        <v>7</v>
      </c>
      <c r="S355" s="39">
        <v>4</v>
      </c>
      <c r="T355" s="39">
        <v>3</v>
      </c>
      <c r="U355" s="39">
        <v>0</v>
      </c>
      <c r="V355" s="39">
        <v>0</v>
      </c>
      <c r="W355" s="39">
        <v>0</v>
      </c>
      <c r="X355" s="39">
        <v>0</v>
      </c>
      <c r="Y355" s="43">
        <v>0</v>
      </c>
      <c r="Z355" s="42">
        <v>0</v>
      </c>
      <c r="AA355" s="45">
        <v>24</v>
      </c>
      <c r="AB355" s="45">
        <v>34</v>
      </c>
      <c r="AC355" s="44">
        <v>58</v>
      </c>
      <c r="AD355" s="41">
        <v>0</v>
      </c>
      <c r="AE355" s="41">
        <v>0</v>
      </c>
      <c r="AF355" s="41">
        <v>0</v>
      </c>
      <c r="AG355" s="41">
        <v>0</v>
      </c>
      <c r="AH355" s="41">
        <v>0</v>
      </c>
      <c r="AI355" s="41">
        <v>58</v>
      </c>
      <c r="AJ355" s="41">
        <v>0</v>
      </c>
      <c r="AK355" s="41">
        <v>0</v>
      </c>
      <c r="AL355" s="46">
        <v>58</v>
      </c>
      <c r="AM355" s="46">
        <v>0</v>
      </c>
    </row>
    <row r="356" spans="1:39" ht="48">
      <c r="A356" s="40" t="s">
        <v>2013</v>
      </c>
      <c r="B356" s="47" t="s">
        <v>9040</v>
      </c>
      <c r="C356" t="s">
        <v>13566</v>
      </c>
      <c r="D356" t="s">
        <v>2017</v>
      </c>
      <c r="E356" t="s">
        <v>1122</v>
      </c>
      <c r="F356" t="s">
        <v>12092</v>
      </c>
      <c r="G356" t="s">
        <v>12093</v>
      </c>
      <c r="H356" t="str">
        <f>INDEX(CountyList!A:A, MATCH(MID(A356, 3, 3), CountyList!B:B, 0))</f>
        <v>Cook</v>
      </c>
      <c r="I356" s="38">
        <v>0.5</v>
      </c>
      <c r="J356" s="38">
        <v>8.5</v>
      </c>
      <c r="K356" s="39">
        <v>17</v>
      </c>
      <c r="L356" s="39">
        <v>12</v>
      </c>
      <c r="M356" s="39">
        <v>12</v>
      </c>
      <c r="N356" s="39">
        <v>7</v>
      </c>
      <c r="O356" s="39">
        <v>7</v>
      </c>
      <c r="P356" s="39">
        <v>8</v>
      </c>
      <c r="Q356" s="39">
        <v>16</v>
      </c>
      <c r="R356" s="39">
        <v>14</v>
      </c>
      <c r="S356" s="39">
        <v>12</v>
      </c>
      <c r="T356" s="39">
        <v>18</v>
      </c>
      <c r="U356" s="39">
        <v>0</v>
      </c>
      <c r="V356" s="39">
        <v>0</v>
      </c>
      <c r="W356" s="39">
        <v>0</v>
      </c>
      <c r="X356" s="39">
        <v>0</v>
      </c>
      <c r="Y356" s="43">
        <v>0</v>
      </c>
      <c r="Z356" s="42">
        <v>0</v>
      </c>
      <c r="AA356" s="45">
        <v>68</v>
      </c>
      <c r="AB356" s="45">
        <v>55</v>
      </c>
      <c r="AC356" s="44">
        <v>123</v>
      </c>
      <c r="AD356" s="41">
        <v>46</v>
      </c>
      <c r="AE356" s="41">
        <v>34</v>
      </c>
      <c r="AF356" s="41">
        <v>19</v>
      </c>
      <c r="AG356" s="41">
        <v>1</v>
      </c>
      <c r="AH356" s="41">
        <v>7</v>
      </c>
      <c r="AI356" s="41">
        <v>0</v>
      </c>
      <c r="AJ356" s="41">
        <v>4</v>
      </c>
      <c r="AK356" s="41">
        <v>12</v>
      </c>
      <c r="AL356" s="46">
        <v>123</v>
      </c>
      <c r="AM356" s="46">
        <v>0</v>
      </c>
    </row>
    <row r="357" spans="1:39" ht="48">
      <c r="A357" s="40" t="s">
        <v>2023</v>
      </c>
      <c r="B357" s="47" t="s">
        <v>2024</v>
      </c>
      <c r="C357" t="s">
        <v>9045</v>
      </c>
      <c r="D357" t="s">
        <v>2026</v>
      </c>
      <c r="E357" t="s">
        <v>1122</v>
      </c>
      <c r="F357" t="s">
        <v>12094</v>
      </c>
      <c r="G357" t="s">
        <v>5920</v>
      </c>
      <c r="H357" t="str">
        <f>INDEX(CountyList!A:A, MATCH(MID(A357, 3, 3), CountyList!B:B, 0))</f>
        <v>Cook</v>
      </c>
      <c r="I357" s="38">
        <v>1</v>
      </c>
      <c r="J357" s="38">
        <v>7.3</v>
      </c>
      <c r="K357" s="39">
        <v>38</v>
      </c>
      <c r="L357" s="39">
        <v>10</v>
      </c>
      <c r="M357" s="39">
        <v>8</v>
      </c>
      <c r="N357" s="39">
        <v>6</v>
      </c>
      <c r="O357" s="39">
        <v>6</v>
      </c>
      <c r="P357" s="39">
        <v>7</v>
      </c>
      <c r="Q357" s="39">
        <v>7</v>
      </c>
      <c r="R357" s="39">
        <v>5</v>
      </c>
      <c r="S357" s="39">
        <v>4</v>
      </c>
      <c r="T357" s="39">
        <v>4</v>
      </c>
      <c r="U357" s="39">
        <v>0</v>
      </c>
      <c r="V357" s="39">
        <v>0</v>
      </c>
      <c r="W357" s="39">
        <v>0</v>
      </c>
      <c r="X357" s="39">
        <v>0</v>
      </c>
      <c r="Y357" s="43">
        <v>0</v>
      </c>
      <c r="Z357" s="42">
        <v>0</v>
      </c>
      <c r="AA357" s="45">
        <v>47</v>
      </c>
      <c r="AB357" s="45">
        <v>48</v>
      </c>
      <c r="AC357" s="44">
        <v>95</v>
      </c>
      <c r="AD357" s="41">
        <v>20</v>
      </c>
      <c r="AE357" s="41">
        <v>19</v>
      </c>
      <c r="AF357" s="41">
        <v>10</v>
      </c>
      <c r="AG357" s="41">
        <v>0</v>
      </c>
      <c r="AH357" s="41">
        <v>14</v>
      </c>
      <c r="AI357" s="41">
        <v>11</v>
      </c>
      <c r="AJ357" s="41">
        <v>0</v>
      </c>
      <c r="AK357" s="41">
        <v>21</v>
      </c>
      <c r="AL357" s="46">
        <v>95</v>
      </c>
      <c r="AM357" s="46">
        <v>0</v>
      </c>
    </row>
    <row r="358" spans="1:39" ht="64">
      <c r="A358" s="40" t="s">
        <v>2037</v>
      </c>
      <c r="B358" s="47" t="s">
        <v>2038</v>
      </c>
      <c r="C358" t="s">
        <v>9048</v>
      </c>
      <c r="D358" t="s">
        <v>2041</v>
      </c>
      <c r="E358" t="s">
        <v>1122</v>
      </c>
      <c r="F358" t="s">
        <v>12095</v>
      </c>
      <c r="G358" t="s">
        <v>5928</v>
      </c>
      <c r="H358" t="str">
        <f>INDEX(CountyList!A:A, MATCH(MID(A358, 3, 3), CountyList!B:B, 0))</f>
        <v>Cook</v>
      </c>
      <c r="I358" s="38">
        <v>1</v>
      </c>
      <c r="J358" s="38">
        <v>7</v>
      </c>
      <c r="K358" s="39">
        <v>21</v>
      </c>
      <c r="L358" s="39">
        <v>8</v>
      </c>
      <c r="M358" s="39">
        <v>4</v>
      </c>
      <c r="N358" s="39">
        <v>8</v>
      </c>
      <c r="O358" s="39">
        <v>4</v>
      </c>
      <c r="P358" s="39">
        <v>3</v>
      </c>
      <c r="Q358" s="39">
        <v>8</v>
      </c>
      <c r="R358" s="39">
        <v>6</v>
      </c>
      <c r="S358" s="39">
        <v>7</v>
      </c>
      <c r="T358" s="39">
        <v>5</v>
      </c>
      <c r="U358" s="39">
        <v>0</v>
      </c>
      <c r="V358" s="39">
        <v>0</v>
      </c>
      <c r="W358" s="39">
        <v>0</v>
      </c>
      <c r="X358" s="39">
        <v>0</v>
      </c>
      <c r="Y358" s="43">
        <v>0</v>
      </c>
      <c r="Z358" s="42">
        <v>0</v>
      </c>
      <c r="AA358" s="45">
        <v>41</v>
      </c>
      <c r="AB358" s="45">
        <v>33</v>
      </c>
      <c r="AC358" s="44">
        <v>74</v>
      </c>
      <c r="AD358" s="41">
        <v>7</v>
      </c>
      <c r="AE358" s="41">
        <v>7</v>
      </c>
      <c r="AF358" s="41">
        <v>16</v>
      </c>
      <c r="AG358" s="41">
        <v>0</v>
      </c>
      <c r="AH358" s="41">
        <v>10</v>
      </c>
      <c r="AI358" s="41">
        <v>27</v>
      </c>
      <c r="AJ358" s="41">
        <v>0</v>
      </c>
      <c r="AK358" s="41">
        <v>7</v>
      </c>
      <c r="AL358" s="46">
        <v>74</v>
      </c>
      <c r="AM358" s="46">
        <v>0</v>
      </c>
    </row>
    <row r="359" spans="1:39" ht="64">
      <c r="A359" s="40" t="s">
        <v>2042</v>
      </c>
      <c r="B359" s="47" t="s">
        <v>2043</v>
      </c>
      <c r="C359" t="s">
        <v>9051</v>
      </c>
      <c r="D359" t="s">
        <v>2046</v>
      </c>
      <c r="E359" t="s">
        <v>1122</v>
      </c>
      <c r="F359" t="s">
        <v>13567</v>
      </c>
      <c r="G359" t="s">
        <v>13568</v>
      </c>
      <c r="H359" t="str">
        <f>INDEX(CountyList!A:A, MATCH(MID(A359, 3, 3), CountyList!B:B, 0))</f>
        <v>Cook</v>
      </c>
      <c r="I359" s="38">
        <v>0.5</v>
      </c>
      <c r="J359" s="38">
        <v>3</v>
      </c>
      <c r="K359" s="39">
        <v>12</v>
      </c>
      <c r="L359" s="39">
        <v>6</v>
      </c>
      <c r="M359" s="39">
        <v>4</v>
      </c>
      <c r="N359" s="39">
        <v>3</v>
      </c>
      <c r="O359" s="39">
        <v>7</v>
      </c>
      <c r="P359" s="39">
        <v>7</v>
      </c>
      <c r="Q359" s="39">
        <v>3</v>
      </c>
      <c r="R359" s="39">
        <v>4</v>
      </c>
      <c r="S359" s="39">
        <v>2</v>
      </c>
      <c r="T359" s="39">
        <v>1</v>
      </c>
      <c r="U359" s="39">
        <v>0</v>
      </c>
      <c r="V359" s="39">
        <v>0</v>
      </c>
      <c r="W359" s="39">
        <v>0</v>
      </c>
      <c r="X359" s="39">
        <v>0</v>
      </c>
      <c r="Y359" s="43">
        <v>0</v>
      </c>
      <c r="Z359" s="42">
        <v>0</v>
      </c>
      <c r="AA359" s="45">
        <v>22</v>
      </c>
      <c r="AB359" s="45">
        <v>27</v>
      </c>
      <c r="AC359" s="44">
        <v>49</v>
      </c>
      <c r="AD359" s="41">
        <v>5</v>
      </c>
      <c r="AE359" s="41">
        <v>6</v>
      </c>
      <c r="AF359" s="41">
        <v>28</v>
      </c>
      <c r="AG359" s="41">
        <v>0</v>
      </c>
      <c r="AH359" s="41">
        <v>0</v>
      </c>
      <c r="AI359" s="41">
        <v>4</v>
      </c>
      <c r="AJ359" s="41">
        <v>0</v>
      </c>
      <c r="AK359" s="41">
        <v>6</v>
      </c>
      <c r="AL359" s="46">
        <v>49</v>
      </c>
      <c r="AM359" s="46">
        <v>0</v>
      </c>
    </row>
    <row r="360" spans="1:39" ht="48">
      <c r="A360" s="40" t="s">
        <v>2047</v>
      </c>
      <c r="B360" s="47" t="s">
        <v>2048</v>
      </c>
      <c r="C360" t="s">
        <v>13569</v>
      </c>
      <c r="D360" t="s">
        <v>13570</v>
      </c>
      <c r="E360" t="s">
        <v>1122</v>
      </c>
      <c r="F360" t="s">
        <v>12098</v>
      </c>
      <c r="G360" t="s">
        <v>5931</v>
      </c>
      <c r="H360" t="str">
        <f>INDEX(CountyList!A:A, MATCH(MID(A360, 3, 3), CountyList!B:B, 0))</f>
        <v>Cook</v>
      </c>
      <c r="I360" s="38">
        <v>0</v>
      </c>
      <c r="J360" s="38">
        <v>8</v>
      </c>
      <c r="K360" s="39">
        <v>29</v>
      </c>
      <c r="L360" s="39">
        <v>13</v>
      </c>
      <c r="M360" s="39">
        <v>10</v>
      </c>
      <c r="N360" s="39">
        <v>17</v>
      </c>
      <c r="O360" s="39">
        <v>13</v>
      </c>
      <c r="P360" s="39">
        <v>12</v>
      </c>
      <c r="Q360" s="39">
        <v>10</v>
      </c>
      <c r="R360" s="39">
        <v>14</v>
      </c>
      <c r="S360" s="39">
        <v>9</v>
      </c>
      <c r="T360" s="39">
        <v>5</v>
      </c>
      <c r="U360" s="39">
        <v>0</v>
      </c>
      <c r="V360" s="39">
        <v>0</v>
      </c>
      <c r="W360" s="39">
        <v>0</v>
      </c>
      <c r="X360" s="39">
        <v>0</v>
      </c>
      <c r="Y360" s="43">
        <v>5</v>
      </c>
      <c r="Z360" s="42">
        <v>0</v>
      </c>
      <c r="AA360" s="45">
        <v>67</v>
      </c>
      <c r="AB360" s="45">
        <v>71</v>
      </c>
      <c r="AC360" s="44">
        <v>138</v>
      </c>
      <c r="AD360" s="41">
        <v>59</v>
      </c>
      <c r="AE360" s="41">
        <v>64</v>
      </c>
      <c r="AF360" s="41">
        <v>3</v>
      </c>
      <c r="AG360" s="41">
        <v>0</v>
      </c>
      <c r="AH360" s="41">
        <v>1</v>
      </c>
      <c r="AI360" s="41">
        <v>0</v>
      </c>
      <c r="AJ360" s="41">
        <v>0</v>
      </c>
      <c r="AK360" s="41">
        <v>11</v>
      </c>
      <c r="AL360" s="46">
        <v>132</v>
      </c>
      <c r="AM360" s="46">
        <v>0</v>
      </c>
    </row>
    <row r="361" spans="1:39" ht="64">
      <c r="A361" s="40" t="s">
        <v>2056</v>
      </c>
      <c r="B361" s="47" t="s">
        <v>2057</v>
      </c>
      <c r="C361" t="s">
        <v>9062</v>
      </c>
      <c r="D361" t="s">
        <v>2059</v>
      </c>
      <c r="E361" t="s">
        <v>1122</v>
      </c>
      <c r="F361" t="s">
        <v>12099</v>
      </c>
      <c r="G361" t="s">
        <v>5937</v>
      </c>
      <c r="H361" t="str">
        <f>INDEX(CountyList!A:A, MATCH(MID(A361, 3, 3), CountyList!B:B, 0))</f>
        <v>Cook</v>
      </c>
      <c r="I361" s="38">
        <v>2.5</v>
      </c>
      <c r="J361" s="38">
        <v>26.5</v>
      </c>
      <c r="K361" s="39">
        <v>34</v>
      </c>
      <c r="L361" s="39">
        <v>20</v>
      </c>
      <c r="M361" s="39">
        <v>19</v>
      </c>
      <c r="N361" s="39">
        <v>17</v>
      </c>
      <c r="O361" s="39">
        <v>20</v>
      </c>
      <c r="P361" s="39">
        <v>14</v>
      </c>
      <c r="Q361" s="39">
        <v>24</v>
      </c>
      <c r="R361" s="39">
        <v>17</v>
      </c>
      <c r="S361" s="39">
        <v>15</v>
      </c>
      <c r="T361" s="39">
        <v>15</v>
      </c>
      <c r="U361" s="39">
        <v>0</v>
      </c>
      <c r="V361" s="39">
        <v>0</v>
      </c>
      <c r="W361" s="39">
        <v>0</v>
      </c>
      <c r="X361" s="39">
        <v>0</v>
      </c>
      <c r="Y361" s="43">
        <v>0</v>
      </c>
      <c r="Z361" s="42">
        <v>0</v>
      </c>
      <c r="AA361" s="45">
        <v>88</v>
      </c>
      <c r="AB361" s="45">
        <v>107</v>
      </c>
      <c r="AC361" s="44">
        <v>195</v>
      </c>
      <c r="AD361" s="41">
        <v>71</v>
      </c>
      <c r="AE361" s="41">
        <v>95</v>
      </c>
      <c r="AF361" s="41">
        <v>5</v>
      </c>
      <c r="AG361" s="41">
        <v>0</v>
      </c>
      <c r="AH361" s="41">
        <v>11</v>
      </c>
      <c r="AI361" s="41">
        <v>4</v>
      </c>
      <c r="AJ361" s="41">
        <v>0</v>
      </c>
      <c r="AK361" s="41">
        <v>9</v>
      </c>
      <c r="AL361" s="46">
        <v>195</v>
      </c>
      <c r="AM361" s="46">
        <v>0</v>
      </c>
    </row>
    <row r="362" spans="1:39" ht="64">
      <c r="A362" s="40" t="s">
        <v>4647</v>
      </c>
      <c r="B362" s="47" t="s">
        <v>4648</v>
      </c>
      <c r="C362" t="s">
        <v>13571</v>
      </c>
      <c r="D362" t="s">
        <v>4651</v>
      </c>
      <c r="E362" t="s">
        <v>1122</v>
      </c>
      <c r="F362" t="s">
        <v>12100</v>
      </c>
      <c r="G362" t="s">
        <v>5940</v>
      </c>
      <c r="H362" t="str">
        <f>INDEX(CountyList!A:A, MATCH(MID(A362, 3, 3), CountyList!B:B, 0))</f>
        <v>Cook</v>
      </c>
      <c r="I362" s="38">
        <v>5</v>
      </c>
      <c r="J362" s="38">
        <v>78</v>
      </c>
      <c r="K362" s="39">
        <v>49</v>
      </c>
      <c r="L362" s="39">
        <v>54</v>
      </c>
      <c r="M362" s="39">
        <v>55</v>
      </c>
      <c r="N362" s="39">
        <v>60</v>
      </c>
      <c r="O362" s="39">
        <v>58</v>
      </c>
      <c r="P362" s="39">
        <v>50</v>
      </c>
      <c r="Q362" s="39">
        <v>51</v>
      </c>
      <c r="R362" s="39">
        <v>46</v>
      </c>
      <c r="S362" s="39">
        <v>53</v>
      </c>
      <c r="T362" s="39">
        <v>41</v>
      </c>
      <c r="U362" s="39">
        <v>0</v>
      </c>
      <c r="V362" s="39">
        <v>0</v>
      </c>
      <c r="W362" s="39">
        <v>0</v>
      </c>
      <c r="X362" s="39">
        <v>0</v>
      </c>
      <c r="Y362" s="43">
        <v>0</v>
      </c>
      <c r="Z362" s="42">
        <v>0</v>
      </c>
      <c r="AA362" s="45">
        <v>249</v>
      </c>
      <c r="AB362" s="45">
        <v>268</v>
      </c>
      <c r="AC362" s="44">
        <v>517</v>
      </c>
      <c r="AD362" s="41">
        <v>240</v>
      </c>
      <c r="AE362" s="41">
        <v>260</v>
      </c>
      <c r="AF362" s="41">
        <v>0</v>
      </c>
      <c r="AG362" s="41">
        <v>0</v>
      </c>
      <c r="AH362" s="41">
        <v>0</v>
      </c>
      <c r="AI362" s="41">
        <v>0</v>
      </c>
      <c r="AJ362" s="41">
        <v>0</v>
      </c>
      <c r="AK362" s="41">
        <v>17</v>
      </c>
      <c r="AL362" s="46">
        <v>517</v>
      </c>
      <c r="AM362" s="46">
        <v>0</v>
      </c>
    </row>
    <row r="363" spans="1:39" ht="64">
      <c r="A363" s="40" t="s">
        <v>2075</v>
      </c>
      <c r="B363" s="47" t="s">
        <v>2076</v>
      </c>
      <c r="C363" t="s">
        <v>12101</v>
      </c>
      <c r="D363" t="s">
        <v>2078</v>
      </c>
      <c r="E363" t="s">
        <v>1122</v>
      </c>
      <c r="F363" t="s">
        <v>12102</v>
      </c>
      <c r="G363" t="s">
        <v>5954</v>
      </c>
      <c r="H363" t="str">
        <f>INDEX(CountyList!A:A, MATCH(MID(A363, 3, 3), CountyList!B:B, 0))</f>
        <v>Cook</v>
      </c>
      <c r="I363" s="38">
        <v>0</v>
      </c>
      <c r="J363" s="38">
        <v>12</v>
      </c>
      <c r="K363" s="39">
        <v>39</v>
      </c>
      <c r="L363" s="39">
        <v>32</v>
      </c>
      <c r="M363" s="39">
        <v>18</v>
      </c>
      <c r="N363" s="39">
        <v>22</v>
      </c>
      <c r="O363" s="39">
        <v>16</v>
      </c>
      <c r="P363" s="39">
        <v>21</v>
      </c>
      <c r="Q363" s="39">
        <v>19</v>
      </c>
      <c r="R363" s="39">
        <v>18</v>
      </c>
      <c r="S363" s="39">
        <v>19</v>
      </c>
      <c r="T363" s="39">
        <v>14</v>
      </c>
      <c r="U363" s="39">
        <v>0</v>
      </c>
      <c r="V363" s="39">
        <v>0</v>
      </c>
      <c r="W363" s="39">
        <v>0</v>
      </c>
      <c r="X363" s="39">
        <v>0</v>
      </c>
      <c r="Y363" s="43">
        <v>0</v>
      </c>
      <c r="Z363" s="42">
        <v>0</v>
      </c>
      <c r="AA363" s="45">
        <v>107</v>
      </c>
      <c r="AB363" s="45">
        <v>111</v>
      </c>
      <c r="AC363" s="44">
        <v>218</v>
      </c>
      <c r="AD363" s="41">
        <v>6</v>
      </c>
      <c r="AE363" s="41">
        <v>14</v>
      </c>
      <c r="AF363" s="41">
        <v>164</v>
      </c>
      <c r="AG363" s="41">
        <v>0</v>
      </c>
      <c r="AH363" s="41">
        <v>13</v>
      </c>
      <c r="AI363" s="41">
        <v>5</v>
      </c>
      <c r="AJ363" s="41">
        <v>0</v>
      </c>
      <c r="AK363" s="41">
        <v>16</v>
      </c>
      <c r="AL363" s="46">
        <v>218</v>
      </c>
      <c r="AM363" s="46">
        <v>0</v>
      </c>
    </row>
    <row r="364" spans="1:39" ht="64">
      <c r="A364" s="40" t="s">
        <v>2112</v>
      </c>
      <c r="B364" s="47" t="s">
        <v>2113</v>
      </c>
      <c r="C364" t="s">
        <v>13572</v>
      </c>
      <c r="D364" t="s">
        <v>2116</v>
      </c>
      <c r="E364" t="s">
        <v>1122</v>
      </c>
      <c r="F364" t="s">
        <v>13573</v>
      </c>
      <c r="G364" t="s">
        <v>5975</v>
      </c>
      <c r="H364" t="str">
        <f>INDEX(CountyList!A:A, MATCH(MID(A364, 3, 3), CountyList!B:B, 0))</f>
        <v>Cook</v>
      </c>
      <c r="I364" s="38">
        <v>3</v>
      </c>
      <c r="J364" s="38">
        <v>11</v>
      </c>
      <c r="K364" s="39">
        <v>49</v>
      </c>
      <c r="L364" s="39">
        <v>32</v>
      </c>
      <c r="M364" s="39">
        <v>19</v>
      </c>
      <c r="N364" s="39">
        <v>17</v>
      </c>
      <c r="O364" s="39">
        <v>24</v>
      </c>
      <c r="P364" s="39">
        <v>23</v>
      </c>
      <c r="Q364" s="39">
        <v>21</v>
      </c>
      <c r="R364" s="39">
        <v>22</v>
      </c>
      <c r="S364" s="39">
        <v>18</v>
      </c>
      <c r="T364" s="39">
        <v>24</v>
      </c>
      <c r="U364" s="39">
        <v>0</v>
      </c>
      <c r="V364" s="39">
        <v>0</v>
      </c>
      <c r="W364" s="39">
        <v>0</v>
      </c>
      <c r="X364" s="39">
        <v>0</v>
      </c>
      <c r="Y364" s="43">
        <v>0</v>
      </c>
      <c r="Z364" s="42">
        <v>0</v>
      </c>
      <c r="AA364" s="45">
        <v>127</v>
      </c>
      <c r="AB364" s="45">
        <v>122</v>
      </c>
      <c r="AC364" s="44">
        <v>249</v>
      </c>
      <c r="AD364" s="41">
        <v>0</v>
      </c>
      <c r="AE364" s="41">
        <v>0</v>
      </c>
      <c r="AF364" s="41">
        <v>0</v>
      </c>
      <c r="AG364" s="41">
        <v>0</v>
      </c>
      <c r="AH364" s="41">
        <v>0</v>
      </c>
      <c r="AI364" s="41">
        <v>245</v>
      </c>
      <c r="AJ364" s="41">
        <v>0</v>
      </c>
      <c r="AK364" s="41">
        <v>4</v>
      </c>
      <c r="AL364" s="46">
        <v>249</v>
      </c>
      <c r="AM364" s="46">
        <v>0</v>
      </c>
    </row>
    <row r="365" spans="1:39" ht="48">
      <c r="A365" s="40" t="s">
        <v>2128</v>
      </c>
      <c r="B365" s="47" t="s">
        <v>13574</v>
      </c>
      <c r="C365" t="s">
        <v>9088</v>
      </c>
      <c r="D365" t="s">
        <v>13575</v>
      </c>
      <c r="E365" t="s">
        <v>1122</v>
      </c>
      <c r="F365" t="s">
        <v>12326</v>
      </c>
      <c r="G365" t="s">
        <v>12105</v>
      </c>
      <c r="H365" t="str">
        <f>INDEX(CountyList!A:A, MATCH(MID(A365, 3, 3), CountyList!B:B, 0))</f>
        <v>Cook</v>
      </c>
      <c r="I365" s="38">
        <v>7</v>
      </c>
      <c r="J365" s="38">
        <v>119</v>
      </c>
      <c r="K365" s="39">
        <v>115</v>
      </c>
      <c r="L365" s="39">
        <v>123</v>
      </c>
      <c r="M365" s="39">
        <v>134</v>
      </c>
      <c r="N365" s="39">
        <v>87</v>
      </c>
      <c r="O365" s="39">
        <v>119</v>
      </c>
      <c r="P365" s="39">
        <v>103</v>
      </c>
      <c r="Q365" s="39">
        <v>89</v>
      </c>
      <c r="R365" s="39">
        <v>95</v>
      </c>
      <c r="S365" s="39">
        <v>84</v>
      </c>
      <c r="T365" s="39">
        <v>85</v>
      </c>
      <c r="U365" s="39">
        <v>0</v>
      </c>
      <c r="V365" s="39">
        <v>0</v>
      </c>
      <c r="W365" s="39">
        <v>0</v>
      </c>
      <c r="X365" s="39">
        <v>0</v>
      </c>
      <c r="Y365" s="43">
        <v>0</v>
      </c>
      <c r="Z365" s="42">
        <v>0</v>
      </c>
      <c r="AA365" s="45">
        <v>586</v>
      </c>
      <c r="AB365" s="45">
        <v>448</v>
      </c>
      <c r="AC365" s="44">
        <v>1034</v>
      </c>
      <c r="AD365" s="41">
        <v>586</v>
      </c>
      <c r="AE365" s="41">
        <v>448</v>
      </c>
      <c r="AF365" s="41">
        <v>0</v>
      </c>
      <c r="AG365" s="41">
        <v>0</v>
      </c>
      <c r="AH365" s="41">
        <v>0</v>
      </c>
      <c r="AI365" s="41">
        <v>0</v>
      </c>
      <c r="AJ365" s="41">
        <v>0</v>
      </c>
      <c r="AK365" s="41">
        <v>0</v>
      </c>
      <c r="AL365" s="46">
        <v>1034</v>
      </c>
      <c r="AM365" s="46">
        <v>0</v>
      </c>
    </row>
    <row r="366" spans="1:39" ht="64">
      <c r="A366" s="40" t="s">
        <v>2140</v>
      </c>
      <c r="B366" s="47" t="s">
        <v>2141</v>
      </c>
      <c r="C366" t="s">
        <v>9093</v>
      </c>
      <c r="D366" t="s">
        <v>2143</v>
      </c>
      <c r="E366" t="s">
        <v>1122</v>
      </c>
      <c r="F366" t="s">
        <v>12106</v>
      </c>
      <c r="G366" t="s">
        <v>5996</v>
      </c>
      <c r="H366" t="str">
        <f>INDEX(CountyList!A:A, MATCH(MID(A366, 3, 3), CountyList!B:B, 0))</f>
        <v>Cook</v>
      </c>
      <c r="I366" s="38">
        <v>3</v>
      </c>
      <c r="J366" s="38">
        <v>12</v>
      </c>
      <c r="K366" s="39">
        <v>0</v>
      </c>
      <c r="L366" s="39">
        <v>0</v>
      </c>
      <c r="M366" s="39">
        <v>0</v>
      </c>
      <c r="N366" s="39">
        <v>0</v>
      </c>
      <c r="O366" s="39">
        <v>0</v>
      </c>
      <c r="P366" s="39">
        <v>0</v>
      </c>
      <c r="Q366" s="39">
        <v>0</v>
      </c>
      <c r="R366" s="39">
        <v>69</v>
      </c>
      <c r="S366" s="39">
        <v>80</v>
      </c>
      <c r="T366" s="39">
        <v>73</v>
      </c>
      <c r="U366" s="39">
        <v>103</v>
      </c>
      <c r="V366" s="39">
        <v>4</v>
      </c>
      <c r="W366" s="39">
        <v>0</v>
      </c>
      <c r="X366" s="39">
        <v>0</v>
      </c>
      <c r="Y366" s="43">
        <v>0</v>
      </c>
      <c r="Z366" s="42">
        <v>0</v>
      </c>
      <c r="AA366" s="45">
        <v>197</v>
      </c>
      <c r="AB366" s="45">
        <v>132</v>
      </c>
      <c r="AC366" s="44">
        <v>329</v>
      </c>
      <c r="AD366" s="41">
        <v>0</v>
      </c>
      <c r="AE366" s="41">
        <v>0</v>
      </c>
      <c r="AF366" s="41">
        <v>4</v>
      </c>
      <c r="AG366" s="41">
        <v>0</v>
      </c>
      <c r="AH366" s="41">
        <v>0</v>
      </c>
      <c r="AI366" s="41">
        <v>325</v>
      </c>
      <c r="AJ366" s="41">
        <v>0</v>
      </c>
      <c r="AK366" s="41">
        <v>0</v>
      </c>
      <c r="AL366" s="46">
        <v>222</v>
      </c>
      <c r="AM366" s="46">
        <v>107</v>
      </c>
    </row>
    <row r="367" spans="1:39" ht="64">
      <c r="A367" s="40" t="s">
        <v>2148</v>
      </c>
      <c r="B367" s="47" t="s">
        <v>2149</v>
      </c>
      <c r="C367" t="s">
        <v>13576</v>
      </c>
      <c r="D367" t="s">
        <v>2151</v>
      </c>
      <c r="E367" t="s">
        <v>1122</v>
      </c>
      <c r="F367" t="s">
        <v>12107</v>
      </c>
      <c r="G367" t="s">
        <v>5999</v>
      </c>
      <c r="H367" t="str">
        <f>INDEX(CountyList!A:A, MATCH(MID(A367, 3, 3), CountyList!B:B, 0))</f>
        <v>Cook</v>
      </c>
      <c r="I367" s="38">
        <v>2</v>
      </c>
      <c r="J367" s="38">
        <v>17</v>
      </c>
      <c r="K367" s="39">
        <v>44</v>
      </c>
      <c r="L367" s="39">
        <v>24</v>
      </c>
      <c r="M367" s="39">
        <v>24</v>
      </c>
      <c r="N367" s="39">
        <v>24</v>
      </c>
      <c r="O367" s="39">
        <v>18</v>
      </c>
      <c r="P367" s="39">
        <v>18</v>
      </c>
      <c r="Q367" s="39">
        <v>23</v>
      </c>
      <c r="R367" s="39">
        <v>17</v>
      </c>
      <c r="S367" s="39">
        <v>12</v>
      </c>
      <c r="T367" s="39">
        <v>18</v>
      </c>
      <c r="U367" s="39">
        <v>0</v>
      </c>
      <c r="V367" s="39">
        <v>0</v>
      </c>
      <c r="W367" s="39">
        <v>0</v>
      </c>
      <c r="X367" s="39">
        <v>0</v>
      </c>
      <c r="Y367" s="43">
        <v>0</v>
      </c>
      <c r="Z367" s="42">
        <v>0</v>
      </c>
      <c r="AA367" s="45">
        <v>114</v>
      </c>
      <c r="AB367" s="45">
        <v>108</v>
      </c>
      <c r="AC367" s="44">
        <v>222</v>
      </c>
      <c r="AD367" s="41">
        <v>89</v>
      </c>
      <c r="AE367" s="41">
        <v>86</v>
      </c>
      <c r="AF367" s="41">
        <v>5</v>
      </c>
      <c r="AG367" s="41">
        <v>0</v>
      </c>
      <c r="AH367" s="41">
        <v>9</v>
      </c>
      <c r="AI367" s="41">
        <v>0</v>
      </c>
      <c r="AJ367" s="41">
        <v>0</v>
      </c>
      <c r="AK367" s="41">
        <v>33</v>
      </c>
      <c r="AL367" s="46">
        <v>222</v>
      </c>
      <c r="AM367" s="46">
        <v>0</v>
      </c>
    </row>
    <row r="368" spans="1:39" ht="64">
      <c r="A368" s="40" t="s">
        <v>2152</v>
      </c>
      <c r="B368" s="47" t="s">
        <v>2153</v>
      </c>
      <c r="C368" t="s">
        <v>12108</v>
      </c>
      <c r="D368" t="s">
        <v>13577</v>
      </c>
      <c r="E368" t="s">
        <v>1122</v>
      </c>
      <c r="F368" t="s">
        <v>12110</v>
      </c>
      <c r="G368" t="s">
        <v>12111</v>
      </c>
      <c r="H368" t="str">
        <f>INDEX(CountyList!A:A, MATCH(MID(A368, 3, 3), CountyList!B:B, 0))</f>
        <v>Cook</v>
      </c>
      <c r="I368" s="38">
        <v>1</v>
      </c>
      <c r="J368" s="38">
        <v>1.5</v>
      </c>
      <c r="K368" s="39">
        <v>0</v>
      </c>
      <c r="L368" s="39">
        <v>0</v>
      </c>
      <c r="M368" s="39">
        <v>0</v>
      </c>
      <c r="N368" s="39">
        <v>0</v>
      </c>
      <c r="O368" s="39">
        <v>0</v>
      </c>
      <c r="P368" s="39">
        <v>0</v>
      </c>
      <c r="Q368" s="39">
        <v>0</v>
      </c>
      <c r="R368" s="39">
        <v>0</v>
      </c>
      <c r="S368" s="39">
        <v>0</v>
      </c>
      <c r="T368" s="39">
        <v>0</v>
      </c>
      <c r="U368" s="39">
        <v>0</v>
      </c>
      <c r="V368" s="39">
        <v>2</v>
      </c>
      <c r="W368" s="39">
        <v>1</v>
      </c>
      <c r="X368" s="39">
        <v>1</v>
      </c>
      <c r="Y368" s="43">
        <v>0</v>
      </c>
      <c r="Z368" s="42">
        <v>0</v>
      </c>
      <c r="AA368" s="45">
        <v>4</v>
      </c>
      <c r="AB368" s="45">
        <v>0</v>
      </c>
      <c r="AC368" s="44">
        <v>4</v>
      </c>
      <c r="AD368" s="41">
        <v>4</v>
      </c>
      <c r="AE368" s="41">
        <v>0</v>
      </c>
      <c r="AF368" s="41">
        <v>0</v>
      </c>
      <c r="AG368" s="41">
        <v>0</v>
      </c>
      <c r="AH368" s="41">
        <v>0</v>
      </c>
      <c r="AI368" s="41">
        <v>0</v>
      </c>
      <c r="AJ368" s="41">
        <v>0</v>
      </c>
      <c r="AK368" s="41">
        <v>0</v>
      </c>
      <c r="AL368" s="46">
        <v>0</v>
      </c>
      <c r="AM368" s="46">
        <v>4</v>
      </c>
    </row>
    <row r="369" spans="1:39" ht="64">
      <c r="A369" s="40" t="s">
        <v>13578</v>
      </c>
      <c r="B369" s="47" t="s">
        <v>13579</v>
      </c>
      <c r="C369" t="s">
        <v>13580</v>
      </c>
      <c r="D369" t="s">
        <v>13581</v>
      </c>
      <c r="E369" t="s">
        <v>1122</v>
      </c>
      <c r="F369" t="s">
        <v>13582</v>
      </c>
      <c r="G369" t="s">
        <v>13583</v>
      </c>
      <c r="H369" t="str">
        <f>INDEX(CountyList!A:A, MATCH(MID(A369, 3, 3), CountyList!B:B, 0))</f>
        <v>Cook</v>
      </c>
      <c r="I369" s="38">
        <v>2.1</v>
      </c>
      <c r="J369" s="38">
        <v>8</v>
      </c>
      <c r="K369" s="39">
        <v>40</v>
      </c>
      <c r="L369" s="39">
        <v>5</v>
      </c>
      <c r="M369" s="39">
        <v>0</v>
      </c>
      <c r="N369" s="39">
        <v>0</v>
      </c>
      <c r="O369" s="39">
        <v>0</v>
      </c>
      <c r="P369" s="39">
        <v>0</v>
      </c>
      <c r="Q369" s="39">
        <v>0</v>
      </c>
      <c r="R369" s="39">
        <v>0</v>
      </c>
      <c r="S369" s="39">
        <v>0</v>
      </c>
      <c r="T369" s="39">
        <v>0</v>
      </c>
      <c r="U369" s="39">
        <v>0</v>
      </c>
      <c r="V369" s="39">
        <v>0</v>
      </c>
      <c r="W369" s="39">
        <v>0</v>
      </c>
      <c r="X369" s="39">
        <v>0</v>
      </c>
      <c r="Y369" s="43">
        <v>0</v>
      </c>
      <c r="Z369" s="42">
        <v>0</v>
      </c>
      <c r="AA369" s="45">
        <v>24</v>
      </c>
      <c r="AB369" s="45">
        <v>21</v>
      </c>
      <c r="AC369" s="44">
        <v>45</v>
      </c>
      <c r="AD369" s="41">
        <v>12</v>
      </c>
      <c r="AE369" s="41">
        <v>9</v>
      </c>
      <c r="AF369" s="41">
        <v>8</v>
      </c>
      <c r="AG369" s="41">
        <v>0</v>
      </c>
      <c r="AH369" s="41">
        <v>9</v>
      </c>
      <c r="AI369" s="41">
        <v>0</v>
      </c>
      <c r="AJ369" s="41">
        <v>0</v>
      </c>
      <c r="AK369" s="41">
        <v>7</v>
      </c>
      <c r="AL369" s="46">
        <v>45</v>
      </c>
      <c r="AM369" s="46">
        <v>0</v>
      </c>
    </row>
    <row r="370" spans="1:39" ht="64">
      <c r="A370" s="40" t="s">
        <v>2157</v>
      </c>
      <c r="B370" s="47" t="s">
        <v>2158</v>
      </c>
      <c r="C370" t="s">
        <v>9109</v>
      </c>
      <c r="D370" t="s">
        <v>2160</v>
      </c>
      <c r="E370" t="s">
        <v>1122</v>
      </c>
      <c r="F370" t="s">
        <v>12118</v>
      </c>
      <c r="G370" t="s">
        <v>6023</v>
      </c>
      <c r="H370" t="str">
        <f>INDEX(CountyList!A:A, MATCH(MID(A370, 3, 3), CountyList!B:B, 0))</f>
        <v>Cook</v>
      </c>
      <c r="I370" s="38">
        <v>6</v>
      </c>
      <c r="J370" s="38">
        <v>73</v>
      </c>
      <c r="K370" s="39">
        <v>0</v>
      </c>
      <c r="L370" s="39">
        <v>80</v>
      </c>
      <c r="M370" s="39">
        <v>78</v>
      </c>
      <c r="N370" s="39">
        <v>76</v>
      </c>
      <c r="O370" s="39">
        <v>79</v>
      </c>
      <c r="P370" s="39">
        <v>79</v>
      </c>
      <c r="Q370" s="39">
        <v>79</v>
      </c>
      <c r="R370" s="39">
        <v>76</v>
      </c>
      <c r="S370" s="39">
        <v>77</v>
      </c>
      <c r="T370" s="39">
        <v>73</v>
      </c>
      <c r="U370" s="39">
        <v>0</v>
      </c>
      <c r="V370" s="39">
        <v>0</v>
      </c>
      <c r="W370" s="39">
        <v>0</v>
      </c>
      <c r="X370" s="39">
        <v>0</v>
      </c>
      <c r="Y370" s="43">
        <v>0</v>
      </c>
      <c r="Z370" s="42">
        <v>0</v>
      </c>
      <c r="AA370" s="45">
        <v>354</v>
      </c>
      <c r="AB370" s="45">
        <v>343</v>
      </c>
      <c r="AC370" s="44">
        <v>697</v>
      </c>
      <c r="AD370" s="41">
        <v>256</v>
      </c>
      <c r="AE370" s="41">
        <v>267</v>
      </c>
      <c r="AF370" s="41">
        <v>57</v>
      </c>
      <c r="AG370" s="41">
        <v>0</v>
      </c>
      <c r="AH370" s="41">
        <v>25</v>
      </c>
      <c r="AI370" s="41">
        <v>49</v>
      </c>
      <c r="AJ370" s="41">
        <v>0</v>
      </c>
      <c r="AK370" s="41">
        <v>43</v>
      </c>
      <c r="AL370" s="46">
        <v>697</v>
      </c>
      <c r="AM370" s="46">
        <v>0</v>
      </c>
    </row>
    <row r="371" spans="1:39" ht="48">
      <c r="A371" s="40" t="s">
        <v>2162</v>
      </c>
      <c r="B371" s="47" t="s">
        <v>2919</v>
      </c>
      <c r="C371" t="s">
        <v>13584</v>
      </c>
      <c r="D371" t="s">
        <v>2164</v>
      </c>
      <c r="E371" t="s">
        <v>1122</v>
      </c>
      <c r="F371" t="s">
        <v>12128</v>
      </c>
      <c r="G371" t="s">
        <v>6026</v>
      </c>
      <c r="H371" t="str">
        <f>INDEX(CountyList!A:A, MATCH(MID(A371, 3, 3), CountyList!B:B, 0))</f>
        <v>Cook</v>
      </c>
      <c r="I371" s="38">
        <v>1.2</v>
      </c>
      <c r="J371" s="38">
        <v>8</v>
      </c>
      <c r="K371" s="39">
        <v>15</v>
      </c>
      <c r="L371" s="39">
        <v>10</v>
      </c>
      <c r="M371" s="39">
        <v>11</v>
      </c>
      <c r="N371" s="39">
        <v>12</v>
      </c>
      <c r="O371" s="39">
        <v>17</v>
      </c>
      <c r="P371" s="39">
        <v>17</v>
      </c>
      <c r="Q371" s="39">
        <v>17</v>
      </c>
      <c r="R371" s="39">
        <v>17</v>
      </c>
      <c r="S371" s="39">
        <v>23</v>
      </c>
      <c r="T371" s="39">
        <v>21</v>
      </c>
      <c r="U371" s="39">
        <v>0</v>
      </c>
      <c r="V371" s="39">
        <v>0</v>
      </c>
      <c r="W371" s="39">
        <v>0</v>
      </c>
      <c r="X371" s="39">
        <v>0</v>
      </c>
      <c r="Y371" s="43">
        <v>0</v>
      </c>
      <c r="Z371" s="42">
        <v>0</v>
      </c>
      <c r="AA371" s="45">
        <v>95</v>
      </c>
      <c r="AB371" s="45">
        <v>65</v>
      </c>
      <c r="AC371" s="44">
        <v>160</v>
      </c>
      <c r="AD371" s="41">
        <v>13</v>
      </c>
      <c r="AE371" s="41">
        <v>19</v>
      </c>
      <c r="AF371" s="41">
        <v>21</v>
      </c>
      <c r="AG371" s="41">
        <v>0</v>
      </c>
      <c r="AH371" s="41">
        <v>3</v>
      </c>
      <c r="AI371" s="41">
        <v>81</v>
      </c>
      <c r="AJ371" s="41">
        <v>0</v>
      </c>
      <c r="AK371" s="41">
        <v>23</v>
      </c>
      <c r="AL371" s="46">
        <v>160</v>
      </c>
      <c r="AM371" s="46">
        <v>0</v>
      </c>
    </row>
    <row r="372" spans="1:39" ht="48">
      <c r="A372" s="40" t="s">
        <v>2165</v>
      </c>
      <c r="B372" s="47" t="s">
        <v>2166</v>
      </c>
      <c r="C372" t="s">
        <v>9121</v>
      </c>
      <c r="D372" t="s">
        <v>2168</v>
      </c>
      <c r="E372" t="s">
        <v>1122</v>
      </c>
      <c r="F372" t="s">
        <v>12129</v>
      </c>
      <c r="G372" t="s">
        <v>6029</v>
      </c>
      <c r="H372" t="str">
        <f>INDEX(CountyList!A:A, MATCH(MID(A372, 3, 3), CountyList!B:B, 0))</f>
        <v>Cook</v>
      </c>
      <c r="I372" s="38">
        <v>2</v>
      </c>
      <c r="J372" s="38">
        <v>13.5</v>
      </c>
      <c r="K372" s="39">
        <v>22</v>
      </c>
      <c r="L372" s="39">
        <v>17</v>
      </c>
      <c r="M372" s="39">
        <v>12</v>
      </c>
      <c r="N372" s="39">
        <v>20</v>
      </c>
      <c r="O372" s="39">
        <v>14</v>
      </c>
      <c r="P372" s="39">
        <v>10</v>
      </c>
      <c r="Q372" s="39">
        <v>11</v>
      </c>
      <c r="R372" s="39">
        <v>15</v>
      </c>
      <c r="S372" s="39">
        <v>18</v>
      </c>
      <c r="T372" s="39">
        <v>10</v>
      </c>
      <c r="U372" s="39">
        <v>0</v>
      </c>
      <c r="V372" s="39">
        <v>0</v>
      </c>
      <c r="W372" s="39">
        <v>0</v>
      </c>
      <c r="X372" s="39">
        <v>0</v>
      </c>
      <c r="Y372" s="43">
        <v>21</v>
      </c>
      <c r="Z372" s="42">
        <v>0</v>
      </c>
      <c r="AA372" s="45">
        <v>87</v>
      </c>
      <c r="AB372" s="45">
        <v>83</v>
      </c>
      <c r="AC372" s="44">
        <v>170</v>
      </c>
      <c r="AD372" s="41">
        <v>0</v>
      </c>
      <c r="AE372" s="41">
        <v>0</v>
      </c>
      <c r="AF372" s="41">
        <v>21</v>
      </c>
      <c r="AG372" s="41">
        <v>0</v>
      </c>
      <c r="AH372" s="41">
        <v>0</v>
      </c>
      <c r="AI372" s="41">
        <v>142</v>
      </c>
      <c r="AJ372" s="41">
        <v>0</v>
      </c>
      <c r="AK372" s="41">
        <v>7</v>
      </c>
      <c r="AL372" s="46">
        <v>149</v>
      </c>
      <c r="AM372" s="46">
        <v>0</v>
      </c>
    </row>
    <row r="373" spans="1:39" ht="48">
      <c r="A373" s="40" t="s">
        <v>2169</v>
      </c>
      <c r="B373" s="47" t="s">
        <v>2170</v>
      </c>
      <c r="C373" t="s">
        <v>13585</v>
      </c>
      <c r="D373" t="s">
        <v>2172</v>
      </c>
      <c r="E373" t="s">
        <v>1122</v>
      </c>
      <c r="F373" t="s">
        <v>12130</v>
      </c>
      <c r="G373" t="s">
        <v>6032</v>
      </c>
      <c r="H373" t="str">
        <f>INDEX(CountyList!A:A, MATCH(MID(A373, 3, 3), CountyList!B:B, 0))</f>
        <v>Cook</v>
      </c>
      <c r="I373" s="38">
        <v>1.5</v>
      </c>
      <c r="J373" s="38">
        <v>15.5</v>
      </c>
      <c r="K373" s="39">
        <v>74</v>
      </c>
      <c r="L373" s="39">
        <v>39</v>
      </c>
      <c r="M373" s="39">
        <v>34</v>
      </c>
      <c r="N373" s="39">
        <v>29</v>
      </c>
      <c r="O373" s="39">
        <v>26</v>
      </c>
      <c r="P373" s="39">
        <v>19</v>
      </c>
      <c r="Q373" s="39">
        <v>20</v>
      </c>
      <c r="R373" s="39">
        <v>15</v>
      </c>
      <c r="S373" s="39">
        <v>11</v>
      </c>
      <c r="T373" s="39">
        <v>21</v>
      </c>
      <c r="U373" s="39">
        <v>0</v>
      </c>
      <c r="V373" s="39">
        <v>0</v>
      </c>
      <c r="W373" s="39">
        <v>0</v>
      </c>
      <c r="X373" s="39">
        <v>0</v>
      </c>
      <c r="Y373" s="43">
        <v>0</v>
      </c>
      <c r="Z373" s="42">
        <v>0</v>
      </c>
      <c r="AA373" s="45">
        <v>153</v>
      </c>
      <c r="AB373" s="45">
        <v>135</v>
      </c>
      <c r="AC373" s="44">
        <v>288</v>
      </c>
      <c r="AD373" s="41">
        <v>86</v>
      </c>
      <c r="AE373" s="41">
        <v>69</v>
      </c>
      <c r="AF373" s="41">
        <v>78</v>
      </c>
      <c r="AG373" s="41">
        <v>0</v>
      </c>
      <c r="AH373" s="41">
        <v>9</v>
      </c>
      <c r="AI373" s="41">
        <v>5</v>
      </c>
      <c r="AJ373" s="41">
        <v>1</v>
      </c>
      <c r="AK373" s="41">
        <v>40</v>
      </c>
      <c r="AL373" s="46">
        <v>288</v>
      </c>
      <c r="AM373" s="46">
        <v>0</v>
      </c>
    </row>
    <row r="374" spans="1:39" ht="48">
      <c r="A374" s="40" t="s">
        <v>4681</v>
      </c>
      <c r="B374" s="47" t="s">
        <v>4682</v>
      </c>
      <c r="C374" t="s">
        <v>12131</v>
      </c>
      <c r="D374" t="s">
        <v>12132</v>
      </c>
      <c r="E374" t="s">
        <v>1122</v>
      </c>
      <c r="F374" t="s">
        <v>12133</v>
      </c>
      <c r="G374" t="s">
        <v>12134</v>
      </c>
      <c r="H374" t="str">
        <f>INDEX(CountyList!A:A, MATCH(MID(A374, 3, 3), CountyList!B:B, 0))</f>
        <v>Cook</v>
      </c>
      <c r="I374" s="38">
        <v>1</v>
      </c>
      <c r="J374" s="38">
        <v>2</v>
      </c>
      <c r="K374" s="39">
        <v>0</v>
      </c>
      <c r="L374" s="39">
        <v>0</v>
      </c>
      <c r="M374" s="39">
        <v>0</v>
      </c>
      <c r="N374" s="39">
        <v>0</v>
      </c>
      <c r="O374" s="39">
        <v>0</v>
      </c>
      <c r="P374" s="39">
        <v>0</v>
      </c>
      <c r="Q374" s="39">
        <v>0</v>
      </c>
      <c r="R374" s="39">
        <v>0</v>
      </c>
      <c r="S374" s="39">
        <v>0</v>
      </c>
      <c r="T374" s="39">
        <v>0</v>
      </c>
      <c r="U374" s="39">
        <v>0</v>
      </c>
      <c r="V374" s="39">
        <v>0</v>
      </c>
      <c r="W374" s="39">
        <v>0</v>
      </c>
      <c r="X374" s="39">
        <v>0</v>
      </c>
      <c r="Y374" s="43">
        <v>0</v>
      </c>
      <c r="Z374" s="42">
        <v>0</v>
      </c>
      <c r="AA374" s="45">
        <v>2</v>
      </c>
      <c r="AB374" s="45">
        <v>2</v>
      </c>
      <c r="AC374" s="44">
        <v>4</v>
      </c>
      <c r="AD374" s="41">
        <v>0</v>
      </c>
      <c r="AE374" s="41">
        <v>0</v>
      </c>
      <c r="AF374" s="41">
        <v>2</v>
      </c>
      <c r="AG374" s="41">
        <v>0</v>
      </c>
      <c r="AH374" s="41">
        <v>0</v>
      </c>
      <c r="AI374" s="41">
        <v>2</v>
      </c>
      <c r="AJ374" s="41">
        <v>0</v>
      </c>
      <c r="AK374" s="41">
        <v>0</v>
      </c>
      <c r="AL374" s="46">
        <v>0</v>
      </c>
      <c r="AM374" s="46">
        <v>0</v>
      </c>
    </row>
    <row r="375" spans="1:39" ht="48">
      <c r="A375" s="40" t="s">
        <v>2173</v>
      </c>
      <c r="B375" s="47" t="s">
        <v>9126</v>
      </c>
      <c r="C375" t="s">
        <v>13586</v>
      </c>
      <c r="D375" t="s">
        <v>2176</v>
      </c>
      <c r="E375" t="s">
        <v>1122</v>
      </c>
      <c r="F375" t="s">
        <v>12135</v>
      </c>
      <c r="G375" t="s">
        <v>6035</v>
      </c>
      <c r="H375" t="str">
        <f>INDEX(CountyList!A:A, MATCH(MID(A375, 3, 3), CountyList!B:B, 0))</f>
        <v>Cook</v>
      </c>
      <c r="I375" s="38">
        <v>1</v>
      </c>
      <c r="J375" s="38">
        <v>12</v>
      </c>
      <c r="K375" s="39">
        <v>33</v>
      </c>
      <c r="L375" s="39">
        <v>9</v>
      </c>
      <c r="M375" s="39">
        <v>12</v>
      </c>
      <c r="N375" s="39">
        <v>16</v>
      </c>
      <c r="O375" s="39">
        <v>15</v>
      </c>
      <c r="P375" s="39">
        <v>18</v>
      </c>
      <c r="Q375" s="39">
        <v>15</v>
      </c>
      <c r="R375" s="39">
        <v>15</v>
      </c>
      <c r="S375" s="39">
        <v>15</v>
      </c>
      <c r="T375" s="39">
        <v>13</v>
      </c>
      <c r="U375" s="39">
        <v>0</v>
      </c>
      <c r="V375" s="39">
        <v>0</v>
      </c>
      <c r="W375" s="39">
        <v>0</v>
      </c>
      <c r="X375" s="39">
        <v>0</v>
      </c>
      <c r="Y375" s="43">
        <v>0</v>
      </c>
      <c r="Z375" s="42">
        <v>0</v>
      </c>
      <c r="AA375" s="45">
        <v>77</v>
      </c>
      <c r="AB375" s="45">
        <v>84</v>
      </c>
      <c r="AC375" s="44">
        <v>161</v>
      </c>
      <c r="AD375" s="41">
        <v>28</v>
      </c>
      <c r="AE375" s="41">
        <v>34</v>
      </c>
      <c r="AF375" s="41">
        <v>63</v>
      </c>
      <c r="AG375" s="41">
        <v>3</v>
      </c>
      <c r="AH375" s="41">
        <v>19</v>
      </c>
      <c r="AI375" s="41">
        <v>0</v>
      </c>
      <c r="AJ375" s="41">
        <v>6</v>
      </c>
      <c r="AK375" s="41">
        <v>8</v>
      </c>
      <c r="AL375" s="46">
        <v>161</v>
      </c>
      <c r="AM375" s="46">
        <v>0</v>
      </c>
    </row>
    <row r="376" spans="1:39" ht="48">
      <c r="A376" s="40" t="s">
        <v>2177</v>
      </c>
      <c r="B376" s="47" t="s">
        <v>2178</v>
      </c>
      <c r="C376" t="s">
        <v>12136</v>
      </c>
      <c r="D376" t="s">
        <v>2180</v>
      </c>
      <c r="E376" t="s">
        <v>1122</v>
      </c>
      <c r="F376" t="s">
        <v>12137</v>
      </c>
      <c r="G376" t="s">
        <v>6038</v>
      </c>
      <c r="H376" t="str">
        <f>INDEX(CountyList!A:A, MATCH(MID(A376, 3, 3), CountyList!B:B, 0))</f>
        <v>Cook</v>
      </c>
      <c r="I376" s="38">
        <v>2</v>
      </c>
      <c r="J376" s="38">
        <v>32</v>
      </c>
      <c r="K376" s="39">
        <v>50</v>
      </c>
      <c r="L376" s="39">
        <v>46</v>
      </c>
      <c r="M376" s="39">
        <v>54</v>
      </c>
      <c r="N376" s="39">
        <v>75</v>
      </c>
      <c r="O376" s="39">
        <v>63</v>
      </c>
      <c r="P376" s="39">
        <v>58</v>
      </c>
      <c r="Q376" s="39">
        <v>53</v>
      </c>
      <c r="R376" s="39">
        <v>51</v>
      </c>
      <c r="S376" s="39">
        <v>54</v>
      </c>
      <c r="T376" s="39">
        <v>48</v>
      </c>
      <c r="U376" s="39">
        <v>10</v>
      </c>
      <c r="V376" s="39">
        <v>0</v>
      </c>
      <c r="W376" s="39">
        <v>0</v>
      </c>
      <c r="X376" s="39">
        <v>0</v>
      </c>
      <c r="Y376" s="43">
        <v>0</v>
      </c>
      <c r="Z376" s="42">
        <v>0</v>
      </c>
      <c r="AA376" s="45">
        <v>301</v>
      </c>
      <c r="AB376" s="45">
        <v>261</v>
      </c>
      <c r="AC376" s="44">
        <v>562</v>
      </c>
      <c r="AD376" s="41">
        <v>199</v>
      </c>
      <c r="AE376" s="41">
        <v>190</v>
      </c>
      <c r="AF376" s="41">
        <v>29</v>
      </c>
      <c r="AG376" s="41">
        <v>0</v>
      </c>
      <c r="AH376" s="41">
        <v>0</v>
      </c>
      <c r="AI376" s="41">
        <v>113</v>
      </c>
      <c r="AJ376" s="41">
        <v>0</v>
      </c>
      <c r="AK376" s="41">
        <v>31</v>
      </c>
      <c r="AL376" s="46">
        <v>552</v>
      </c>
      <c r="AM376" s="46">
        <v>10</v>
      </c>
    </row>
    <row r="377" spans="1:39" ht="64">
      <c r="A377" s="40" t="s">
        <v>2181</v>
      </c>
      <c r="B377" s="47" t="s">
        <v>2182</v>
      </c>
      <c r="C377" t="s">
        <v>9135</v>
      </c>
      <c r="D377" t="s">
        <v>2185</v>
      </c>
      <c r="E377" t="s">
        <v>1122</v>
      </c>
      <c r="F377" t="s">
        <v>12138</v>
      </c>
      <c r="G377" t="s">
        <v>12139</v>
      </c>
      <c r="H377" t="str">
        <f>INDEX(CountyList!A:A, MATCH(MID(A377, 3, 3), CountyList!B:B, 0))</f>
        <v>Cook</v>
      </c>
      <c r="I377" s="38">
        <v>1.5</v>
      </c>
      <c r="J377" s="38">
        <v>14.5</v>
      </c>
      <c r="K377" s="39">
        <v>35</v>
      </c>
      <c r="L377" s="39">
        <v>16</v>
      </c>
      <c r="M377" s="39">
        <v>26</v>
      </c>
      <c r="N377" s="39">
        <v>26</v>
      </c>
      <c r="O377" s="39">
        <v>27</v>
      </c>
      <c r="P377" s="39">
        <v>17</v>
      </c>
      <c r="Q377" s="39">
        <v>17</v>
      </c>
      <c r="R377" s="39">
        <v>23</v>
      </c>
      <c r="S377" s="39">
        <v>17</v>
      </c>
      <c r="T377" s="39">
        <v>21</v>
      </c>
      <c r="U377" s="39">
        <v>0</v>
      </c>
      <c r="V377" s="39">
        <v>0</v>
      </c>
      <c r="W377" s="39">
        <v>0</v>
      </c>
      <c r="X377" s="39">
        <v>0</v>
      </c>
      <c r="Y377" s="43">
        <v>0</v>
      </c>
      <c r="Z377" s="42">
        <v>0</v>
      </c>
      <c r="AA377" s="45">
        <v>115</v>
      </c>
      <c r="AB377" s="45">
        <v>110</v>
      </c>
      <c r="AC377" s="44">
        <v>225</v>
      </c>
      <c r="AD377" s="41">
        <v>27</v>
      </c>
      <c r="AE377" s="41">
        <v>25</v>
      </c>
      <c r="AF377" s="41">
        <v>147</v>
      </c>
      <c r="AG377" s="41">
        <v>4</v>
      </c>
      <c r="AH377" s="41">
        <v>5</v>
      </c>
      <c r="AI377" s="41">
        <v>0</v>
      </c>
      <c r="AJ377" s="41">
        <v>0</v>
      </c>
      <c r="AK377" s="41">
        <v>17</v>
      </c>
      <c r="AL377" s="46">
        <v>225</v>
      </c>
      <c r="AM377" s="46">
        <v>0</v>
      </c>
    </row>
    <row r="378" spans="1:39" ht="48">
      <c r="A378" s="40" t="s">
        <v>2186</v>
      </c>
      <c r="B378" s="47" t="s">
        <v>2187</v>
      </c>
      <c r="C378" t="s">
        <v>12140</v>
      </c>
      <c r="D378" t="s">
        <v>9140</v>
      </c>
      <c r="E378" t="s">
        <v>1122</v>
      </c>
      <c r="F378" t="s">
        <v>12141</v>
      </c>
      <c r="G378" t="s">
        <v>6041</v>
      </c>
      <c r="H378" t="str">
        <f>INDEX(CountyList!A:A, MATCH(MID(A378, 3, 3), CountyList!B:B, 0))</f>
        <v>Cook</v>
      </c>
      <c r="I378" s="38">
        <v>2</v>
      </c>
      <c r="J378" s="38">
        <v>23</v>
      </c>
      <c r="K378" s="39">
        <v>45</v>
      </c>
      <c r="L378" s="39">
        <v>27</v>
      </c>
      <c r="M378" s="39">
        <v>24</v>
      </c>
      <c r="N378" s="39">
        <v>32</v>
      </c>
      <c r="O378" s="39">
        <v>30</v>
      </c>
      <c r="P378" s="39">
        <v>31</v>
      </c>
      <c r="Q378" s="39">
        <v>35</v>
      </c>
      <c r="R378" s="39">
        <v>42</v>
      </c>
      <c r="S378" s="39">
        <v>41</v>
      </c>
      <c r="T378" s="39">
        <v>31</v>
      </c>
      <c r="U378" s="39">
        <v>0</v>
      </c>
      <c r="V378" s="39">
        <v>0</v>
      </c>
      <c r="W378" s="39">
        <v>0</v>
      </c>
      <c r="X378" s="39">
        <v>0</v>
      </c>
      <c r="Y378" s="43">
        <v>0</v>
      </c>
      <c r="Z378" s="42">
        <v>0</v>
      </c>
      <c r="AA378" s="45">
        <v>165</v>
      </c>
      <c r="AB378" s="45">
        <v>173</v>
      </c>
      <c r="AC378" s="44">
        <v>338</v>
      </c>
      <c r="AD378" s="41">
        <v>19</v>
      </c>
      <c r="AE378" s="41">
        <v>24</v>
      </c>
      <c r="AF378" s="41">
        <v>162</v>
      </c>
      <c r="AG378" s="41">
        <v>0</v>
      </c>
      <c r="AH378" s="41">
        <v>0</v>
      </c>
      <c r="AI378" s="41">
        <v>133</v>
      </c>
      <c r="AJ378" s="41">
        <v>0</v>
      </c>
      <c r="AK378" s="41">
        <v>0</v>
      </c>
      <c r="AL378" s="46">
        <v>338</v>
      </c>
      <c r="AM378" s="46">
        <v>0</v>
      </c>
    </row>
    <row r="379" spans="1:39" ht="64">
      <c r="A379" s="40" t="s">
        <v>2192</v>
      </c>
      <c r="B379" s="47" t="s">
        <v>2193</v>
      </c>
      <c r="C379" t="s">
        <v>6042</v>
      </c>
      <c r="D379" t="s">
        <v>2196</v>
      </c>
      <c r="E379" t="s">
        <v>1122</v>
      </c>
      <c r="F379" t="s">
        <v>12009</v>
      </c>
      <c r="G379" t="s">
        <v>6044</v>
      </c>
      <c r="H379" t="str">
        <f>INDEX(CountyList!A:A, MATCH(MID(A379, 3, 3), CountyList!B:B, 0))</f>
        <v>Cook</v>
      </c>
      <c r="I379" s="38">
        <v>4</v>
      </c>
      <c r="J379" s="38">
        <v>48.5</v>
      </c>
      <c r="K379" s="39">
        <v>212</v>
      </c>
      <c r="L379" s="39">
        <v>98</v>
      </c>
      <c r="M379" s="39">
        <v>91</v>
      </c>
      <c r="N379" s="39">
        <v>84</v>
      </c>
      <c r="O379" s="39">
        <v>73</v>
      </c>
      <c r="P379" s="39">
        <v>50</v>
      </c>
      <c r="Q379" s="39">
        <v>69</v>
      </c>
      <c r="R379" s="39">
        <v>49</v>
      </c>
      <c r="S379" s="39">
        <v>32</v>
      </c>
      <c r="T379" s="39">
        <v>34</v>
      </c>
      <c r="U379" s="39">
        <v>0</v>
      </c>
      <c r="V379" s="39">
        <v>0</v>
      </c>
      <c r="W379" s="39">
        <v>0</v>
      </c>
      <c r="X379" s="39">
        <v>0</v>
      </c>
      <c r="Y379" s="43">
        <v>0</v>
      </c>
      <c r="Z379" s="42">
        <v>0</v>
      </c>
      <c r="AA379" s="45">
        <v>381</v>
      </c>
      <c r="AB379" s="45">
        <v>411</v>
      </c>
      <c r="AC379" s="44">
        <v>792</v>
      </c>
      <c r="AD379" s="41">
        <v>297</v>
      </c>
      <c r="AE379" s="41">
        <v>324</v>
      </c>
      <c r="AF379" s="41">
        <v>58</v>
      </c>
      <c r="AG379" s="41">
        <v>1</v>
      </c>
      <c r="AH379" s="41">
        <v>19</v>
      </c>
      <c r="AI379" s="41">
        <v>7</v>
      </c>
      <c r="AJ379" s="41">
        <v>6</v>
      </c>
      <c r="AK379" s="41">
        <v>80</v>
      </c>
      <c r="AL379" s="46">
        <v>792</v>
      </c>
      <c r="AM379" s="46">
        <v>0</v>
      </c>
    </row>
    <row r="380" spans="1:39" ht="48">
      <c r="A380" s="40" t="s">
        <v>2197</v>
      </c>
      <c r="B380" s="47" t="s">
        <v>2198</v>
      </c>
      <c r="C380" t="s">
        <v>13587</v>
      </c>
      <c r="D380" t="s">
        <v>13588</v>
      </c>
      <c r="E380" t="s">
        <v>1122</v>
      </c>
      <c r="F380" t="s">
        <v>12142</v>
      </c>
      <c r="G380" t="s">
        <v>6047</v>
      </c>
      <c r="H380" t="str">
        <f>INDEX(CountyList!A:A, MATCH(MID(A380, 3, 3), CountyList!B:B, 0))</f>
        <v>Cook</v>
      </c>
      <c r="I380" s="38">
        <v>3</v>
      </c>
      <c r="J380" s="38">
        <v>25</v>
      </c>
      <c r="K380" s="39">
        <v>58</v>
      </c>
      <c r="L380" s="39">
        <v>48</v>
      </c>
      <c r="M380" s="39">
        <v>41</v>
      </c>
      <c r="N380" s="39">
        <v>43</v>
      </c>
      <c r="O380" s="39">
        <v>49</v>
      </c>
      <c r="P380" s="39">
        <v>41</v>
      </c>
      <c r="Q380" s="39">
        <v>41</v>
      </c>
      <c r="R380" s="39">
        <v>48</v>
      </c>
      <c r="S380" s="39">
        <v>55</v>
      </c>
      <c r="T380" s="39">
        <v>41</v>
      </c>
      <c r="U380" s="39">
        <v>0</v>
      </c>
      <c r="V380" s="39">
        <v>0</v>
      </c>
      <c r="W380" s="39">
        <v>0</v>
      </c>
      <c r="X380" s="39">
        <v>0</v>
      </c>
      <c r="Y380" s="43">
        <v>0</v>
      </c>
      <c r="Z380" s="42">
        <v>0</v>
      </c>
      <c r="AA380" s="45">
        <v>234</v>
      </c>
      <c r="AB380" s="45">
        <v>231</v>
      </c>
      <c r="AC380" s="44">
        <v>465</v>
      </c>
      <c r="AD380" s="41">
        <v>0</v>
      </c>
      <c r="AE380" s="41">
        <v>0</v>
      </c>
      <c r="AF380" s="41">
        <v>462</v>
      </c>
      <c r="AG380" s="41">
        <v>0</v>
      </c>
      <c r="AH380" s="41">
        <v>0</v>
      </c>
      <c r="AI380" s="41">
        <v>3</v>
      </c>
      <c r="AJ380" s="41">
        <v>0</v>
      </c>
      <c r="AK380" s="41">
        <v>0</v>
      </c>
      <c r="AL380" s="46">
        <v>465</v>
      </c>
      <c r="AM380" s="46">
        <v>0</v>
      </c>
    </row>
    <row r="381" spans="1:39" ht="80">
      <c r="A381" s="40" t="s">
        <v>13589</v>
      </c>
      <c r="B381" s="47" t="s">
        <v>13590</v>
      </c>
      <c r="C381" t="s">
        <v>6376</v>
      </c>
      <c r="D381" t="s">
        <v>2654</v>
      </c>
      <c r="E381" t="s">
        <v>1122</v>
      </c>
      <c r="F381" t="s">
        <v>13591</v>
      </c>
      <c r="G381" t="s">
        <v>6378</v>
      </c>
      <c r="H381" t="str">
        <f>INDEX(CountyList!A:A, MATCH(MID(A381, 3, 3), CountyList!B:B, 0))</f>
        <v>Cook</v>
      </c>
      <c r="I381" s="38">
        <v>1</v>
      </c>
      <c r="J381" s="38">
        <v>2</v>
      </c>
      <c r="K381" s="39">
        <v>7</v>
      </c>
      <c r="L381" s="39">
        <v>16</v>
      </c>
      <c r="M381" s="39">
        <v>3</v>
      </c>
      <c r="N381" s="39">
        <v>0</v>
      </c>
      <c r="O381" s="39">
        <v>0</v>
      </c>
      <c r="P381" s="39">
        <v>0</v>
      </c>
      <c r="Q381" s="39">
        <v>0</v>
      </c>
      <c r="R381" s="39">
        <v>0</v>
      </c>
      <c r="S381" s="39">
        <v>0</v>
      </c>
      <c r="T381" s="39">
        <v>0</v>
      </c>
      <c r="U381" s="39">
        <v>0</v>
      </c>
      <c r="V381" s="39">
        <v>0</v>
      </c>
      <c r="W381" s="39">
        <v>0</v>
      </c>
      <c r="X381" s="39">
        <v>0</v>
      </c>
      <c r="Y381" s="43">
        <v>0</v>
      </c>
      <c r="Z381" s="42">
        <v>0</v>
      </c>
      <c r="AA381" s="45">
        <v>13</v>
      </c>
      <c r="AB381" s="45">
        <v>13</v>
      </c>
      <c r="AC381" s="44">
        <v>26</v>
      </c>
      <c r="AD381" s="41">
        <v>5</v>
      </c>
      <c r="AE381" s="41">
        <v>7</v>
      </c>
      <c r="AF381" s="41">
        <v>2</v>
      </c>
      <c r="AG381" s="41">
        <v>0</v>
      </c>
      <c r="AH381" s="41">
        <v>10</v>
      </c>
      <c r="AI381" s="41">
        <v>2</v>
      </c>
      <c r="AJ381" s="41">
        <v>0</v>
      </c>
      <c r="AK381" s="41">
        <v>0</v>
      </c>
      <c r="AL381" s="46">
        <v>26</v>
      </c>
      <c r="AM381" s="46">
        <v>0</v>
      </c>
    </row>
    <row r="382" spans="1:39" ht="48">
      <c r="A382" s="40" t="s">
        <v>2202</v>
      </c>
      <c r="B382" s="47" t="s">
        <v>2203</v>
      </c>
      <c r="C382" t="s">
        <v>9149</v>
      </c>
      <c r="D382" t="s">
        <v>2206</v>
      </c>
      <c r="E382" t="s">
        <v>1122</v>
      </c>
      <c r="F382" t="s">
        <v>12143</v>
      </c>
      <c r="G382" t="s">
        <v>12144</v>
      </c>
      <c r="H382" t="str">
        <f>INDEX(CountyList!A:A, MATCH(MID(A382, 3, 3), CountyList!B:B, 0))</f>
        <v>Cook</v>
      </c>
      <c r="I382" s="38">
        <v>3</v>
      </c>
      <c r="J382" s="38">
        <v>12</v>
      </c>
      <c r="K382" s="39">
        <v>46</v>
      </c>
      <c r="L382" s="39">
        <v>26</v>
      </c>
      <c r="M382" s="39">
        <v>25</v>
      </c>
      <c r="N382" s="39">
        <v>23</v>
      </c>
      <c r="O382" s="39">
        <v>25</v>
      </c>
      <c r="P382" s="39">
        <v>24</v>
      </c>
      <c r="Q382" s="39">
        <v>16</v>
      </c>
      <c r="R382" s="39">
        <v>30</v>
      </c>
      <c r="S382" s="39">
        <v>25</v>
      </c>
      <c r="T382" s="39">
        <v>17</v>
      </c>
      <c r="U382" s="39">
        <v>0</v>
      </c>
      <c r="V382" s="39">
        <v>0</v>
      </c>
      <c r="W382" s="39">
        <v>0</v>
      </c>
      <c r="X382" s="39">
        <v>0</v>
      </c>
      <c r="Y382" s="43">
        <v>0</v>
      </c>
      <c r="Z382" s="42">
        <v>0</v>
      </c>
      <c r="AA382" s="45">
        <v>132</v>
      </c>
      <c r="AB382" s="45">
        <v>125</v>
      </c>
      <c r="AC382" s="44">
        <v>257</v>
      </c>
      <c r="AD382" s="41">
        <v>4</v>
      </c>
      <c r="AE382" s="41">
        <v>10</v>
      </c>
      <c r="AF382" s="41">
        <v>233</v>
      </c>
      <c r="AG382" s="41">
        <v>0</v>
      </c>
      <c r="AH382" s="41">
        <v>2</v>
      </c>
      <c r="AI382" s="41">
        <v>4</v>
      </c>
      <c r="AJ382" s="41">
        <v>0</v>
      </c>
      <c r="AK382" s="41">
        <v>4</v>
      </c>
      <c r="AL382" s="46">
        <v>257</v>
      </c>
      <c r="AM382" s="46">
        <v>0</v>
      </c>
    </row>
    <row r="383" spans="1:39" ht="48">
      <c r="A383" s="40" t="s">
        <v>2208</v>
      </c>
      <c r="B383" s="47" t="s">
        <v>2209</v>
      </c>
      <c r="C383" t="s">
        <v>6052</v>
      </c>
      <c r="D383" t="s">
        <v>2211</v>
      </c>
      <c r="E383" t="s">
        <v>1122</v>
      </c>
      <c r="F383" t="s">
        <v>12145</v>
      </c>
      <c r="G383" t="s">
        <v>6054</v>
      </c>
      <c r="H383" t="str">
        <f>INDEX(CountyList!A:A, MATCH(MID(A383, 3, 3), CountyList!B:B, 0))</f>
        <v>Cook</v>
      </c>
      <c r="I383" s="38">
        <v>1</v>
      </c>
      <c r="J383" s="38">
        <v>28</v>
      </c>
      <c r="K383" s="39">
        <v>38</v>
      </c>
      <c r="L383" s="39">
        <v>40</v>
      </c>
      <c r="M383" s="39">
        <v>46</v>
      </c>
      <c r="N383" s="39">
        <v>37</v>
      </c>
      <c r="O383" s="39">
        <v>34</v>
      </c>
      <c r="P383" s="39">
        <v>52</v>
      </c>
      <c r="Q383" s="39">
        <v>31</v>
      </c>
      <c r="R383" s="39">
        <v>47</v>
      </c>
      <c r="S383" s="39">
        <v>36</v>
      </c>
      <c r="T383" s="39">
        <v>35</v>
      </c>
      <c r="U383" s="39">
        <v>0</v>
      </c>
      <c r="V383" s="39">
        <v>0</v>
      </c>
      <c r="W383" s="39">
        <v>0</v>
      </c>
      <c r="X383" s="39">
        <v>0</v>
      </c>
      <c r="Y383" s="43">
        <v>0</v>
      </c>
      <c r="Z383" s="42">
        <v>0</v>
      </c>
      <c r="AA383" s="45">
        <v>208</v>
      </c>
      <c r="AB383" s="45">
        <v>188</v>
      </c>
      <c r="AC383" s="44">
        <v>396</v>
      </c>
      <c r="AD383" s="41">
        <v>183</v>
      </c>
      <c r="AE383" s="41">
        <v>173</v>
      </c>
      <c r="AF383" s="41">
        <v>10</v>
      </c>
      <c r="AG383" s="41">
        <v>0</v>
      </c>
      <c r="AH383" s="41">
        <v>1</v>
      </c>
      <c r="AI383" s="41">
        <v>4</v>
      </c>
      <c r="AJ383" s="41">
        <v>0</v>
      </c>
      <c r="AK383" s="41">
        <v>25</v>
      </c>
      <c r="AL383" s="46">
        <v>396</v>
      </c>
      <c r="AM383" s="46">
        <v>0</v>
      </c>
    </row>
    <row r="384" spans="1:39" ht="48">
      <c r="A384" s="40" t="s">
        <v>2212</v>
      </c>
      <c r="B384" s="47" t="s">
        <v>2213</v>
      </c>
      <c r="C384" t="s">
        <v>6055</v>
      </c>
      <c r="D384" t="s">
        <v>2215</v>
      </c>
      <c r="E384" t="s">
        <v>1122</v>
      </c>
      <c r="F384" t="s">
        <v>12148</v>
      </c>
      <c r="G384" t="s">
        <v>6057</v>
      </c>
      <c r="H384" t="str">
        <f>INDEX(CountyList!A:A, MATCH(MID(A384, 3, 3), CountyList!B:B, 0))</f>
        <v>Cook</v>
      </c>
      <c r="I384" s="38">
        <v>1</v>
      </c>
      <c r="J384" s="38">
        <v>8</v>
      </c>
      <c r="K384" s="39">
        <v>14</v>
      </c>
      <c r="L384" s="39">
        <v>30</v>
      </c>
      <c r="M384" s="39">
        <v>15</v>
      </c>
      <c r="N384" s="39">
        <v>23</v>
      </c>
      <c r="O384" s="39">
        <v>13</v>
      </c>
      <c r="P384" s="39">
        <v>15</v>
      </c>
      <c r="Q384" s="39">
        <v>21</v>
      </c>
      <c r="R384" s="39">
        <v>13</v>
      </c>
      <c r="S384" s="39">
        <v>21</v>
      </c>
      <c r="T384" s="39">
        <v>16</v>
      </c>
      <c r="U384" s="39">
        <v>0</v>
      </c>
      <c r="V384" s="39">
        <v>0</v>
      </c>
      <c r="W384" s="39">
        <v>0</v>
      </c>
      <c r="X384" s="39">
        <v>0</v>
      </c>
      <c r="Y384" s="43">
        <v>4</v>
      </c>
      <c r="Z384" s="42">
        <v>0</v>
      </c>
      <c r="AA384" s="45">
        <v>86</v>
      </c>
      <c r="AB384" s="45">
        <v>99</v>
      </c>
      <c r="AC384" s="44">
        <v>185</v>
      </c>
      <c r="AD384" s="41">
        <v>0</v>
      </c>
      <c r="AE384" s="41">
        <v>0</v>
      </c>
      <c r="AF384" s="41">
        <v>182</v>
      </c>
      <c r="AG384" s="41">
        <v>0</v>
      </c>
      <c r="AH384" s="41">
        <v>0</v>
      </c>
      <c r="AI384" s="41">
        <v>3</v>
      </c>
      <c r="AJ384" s="41">
        <v>0</v>
      </c>
      <c r="AK384" s="41">
        <v>0</v>
      </c>
      <c r="AL384" s="46">
        <v>181</v>
      </c>
      <c r="AM384" s="46">
        <v>0</v>
      </c>
    </row>
    <row r="385" spans="1:39" ht="48">
      <c r="A385" s="40" t="s">
        <v>12149</v>
      </c>
      <c r="B385" s="47" t="s">
        <v>12150</v>
      </c>
      <c r="C385" t="s">
        <v>12151</v>
      </c>
      <c r="D385" t="s">
        <v>12152</v>
      </c>
      <c r="E385" t="s">
        <v>1122</v>
      </c>
      <c r="F385" t="s">
        <v>12153</v>
      </c>
      <c r="G385" t="s">
        <v>12154</v>
      </c>
      <c r="H385" t="str">
        <f>INDEX(CountyList!A:A, MATCH(MID(A385, 3, 3), CountyList!B:B, 0))</f>
        <v>Cook</v>
      </c>
      <c r="I385" s="38">
        <v>0</v>
      </c>
      <c r="J385" s="38">
        <v>4</v>
      </c>
      <c r="K385" s="39">
        <v>0</v>
      </c>
      <c r="L385" s="39">
        <v>0</v>
      </c>
      <c r="M385" s="39">
        <v>4</v>
      </c>
      <c r="N385" s="39">
        <v>5</v>
      </c>
      <c r="O385" s="39">
        <v>3</v>
      </c>
      <c r="P385" s="39">
        <v>5</v>
      </c>
      <c r="Q385" s="39">
        <v>7</v>
      </c>
      <c r="R385" s="39">
        <v>10</v>
      </c>
      <c r="S385" s="39">
        <v>1</v>
      </c>
      <c r="T385" s="39">
        <v>5</v>
      </c>
      <c r="U385" s="39">
        <v>0</v>
      </c>
      <c r="V385" s="39">
        <v>0</v>
      </c>
      <c r="W385" s="39">
        <v>0</v>
      </c>
      <c r="X385" s="39">
        <v>0</v>
      </c>
      <c r="Y385" s="43">
        <v>0</v>
      </c>
      <c r="Z385" s="42">
        <v>0</v>
      </c>
      <c r="AA385" s="45">
        <v>24</v>
      </c>
      <c r="AB385" s="45">
        <v>16</v>
      </c>
      <c r="AC385" s="44">
        <v>40</v>
      </c>
      <c r="AD385" s="41">
        <v>2</v>
      </c>
      <c r="AE385" s="41">
        <v>3</v>
      </c>
      <c r="AF385" s="41">
        <v>5</v>
      </c>
      <c r="AG385" s="41">
        <v>0</v>
      </c>
      <c r="AH385" s="41">
        <v>0</v>
      </c>
      <c r="AI385" s="41">
        <v>24</v>
      </c>
      <c r="AJ385" s="41">
        <v>0</v>
      </c>
      <c r="AK385" s="41">
        <v>6</v>
      </c>
      <c r="AL385" s="46">
        <v>40</v>
      </c>
      <c r="AM385" s="46">
        <v>0</v>
      </c>
    </row>
    <row r="386" spans="1:39" ht="48">
      <c r="A386" s="40" t="s">
        <v>2216</v>
      </c>
      <c r="B386" s="47" t="s">
        <v>2217</v>
      </c>
      <c r="C386" t="s">
        <v>13592</v>
      </c>
      <c r="D386" t="s">
        <v>2220</v>
      </c>
      <c r="E386" t="s">
        <v>1122</v>
      </c>
      <c r="F386" t="s">
        <v>12158</v>
      </c>
      <c r="G386" t="s">
        <v>6060</v>
      </c>
      <c r="H386" t="str">
        <f>INDEX(CountyList!A:A, MATCH(MID(A386, 3, 3), CountyList!B:B, 0))</f>
        <v>Cook</v>
      </c>
      <c r="I386" s="38">
        <v>2</v>
      </c>
      <c r="J386" s="38">
        <v>27</v>
      </c>
      <c r="K386" s="39">
        <v>49</v>
      </c>
      <c r="L386" s="39">
        <v>31</v>
      </c>
      <c r="M386" s="39">
        <v>37</v>
      </c>
      <c r="N386" s="39">
        <v>31</v>
      </c>
      <c r="O386" s="39">
        <v>32</v>
      </c>
      <c r="P386" s="39">
        <v>31</v>
      </c>
      <c r="Q386" s="39">
        <v>44</v>
      </c>
      <c r="R386" s="39">
        <v>43</v>
      </c>
      <c r="S386" s="39">
        <v>38</v>
      </c>
      <c r="T386" s="39">
        <v>34</v>
      </c>
      <c r="U386" s="39">
        <v>0</v>
      </c>
      <c r="V386" s="39">
        <v>0</v>
      </c>
      <c r="W386" s="39">
        <v>0</v>
      </c>
      <c r="X386" s="39">
        <v>0</v>
      </c>
      <c r="Y386" s="43">
        <v>0</v>
      </c>
      <c r="Z386" s="42">
        <v>0</v>
      </c>
      <c r="AA386" s="45">
        <v>181</v>
      </c>
      <c r="AB386" s="45">
        <v>189</v>
      </c>
      <c r="AC386" s="44">
        <v>370</v>
      </c>
      <c r="AD386" s="41">
        <v>144</v>
      </c>
      <c r="AE386" s="41">
        <v>139</v>
      </c>
      <c r="AF386" s="41">
        <v>16</v>
      </c>
      <c r="AG386" s="41">
        <v>0</v>
      </c>
      <c r="AH386" s="41">
        <v>0</v>
      </c>
      <c r="AI386" s="41">
        <v>55</v>
      </c>
      <c r="AJ386" s="41">
        <v>0</v>
      </c>
      <c r="AK386" s="41">
        <v>16</v>
      </c>
      <c r="AL386" s="46">
        <v>370</v>
      </c>
      <c r="AM386" s="46">
        <v>0</v>
      </c>
    </row>
    <row r="387" spans="1:39" ht="48">
      <c r="A387" s="40" t="s">
        <v>2221</v>
      </c>
      <c r="B387" s="47" t="s">
        <v>2222</v>
      </c>
      <c r="C387" t="s">
        <v>9167</v>
      </c>
      <c r="D387" t="s">
        <v>2224</v>
      </c>
      <c r="E387" t="s">
        <v>1122</v>
      </c>
      <c r="F387" t="s">
        <v>12159</v>
      </c>
      <c r="G387" t="s">
        <v>6063</v>
      </c>
      <c r="H387" t="str">
        <f>INDEX(CountyList!A:A, MATCH(MID(A387, 3, 3), CountyList!B:B, 0))</f>
        <v>Cook</v>
      </c>
      <c r="I387" s="38">
        <v>1</v>
      </c>
      <c r="J387" s="38">
        <v>18</v>
      </c>
      <c r="K387" s="39">
        <v>71</v>
      </c>
      <c r="L387" s="39">
        <v>39</v>
      </c>
      <c r="M387" s="39">
        <v>46</v>
      </c>
      <c r="N387" s="39">
        <v>40</v>
      </c>
      <c r="O387" s="39">
        <v>33</v>
      </c>
      <c r="P387" s="39">
        <v>25</v>
      </c>
      <c r="Q387" s="39">
        <v>44</v>
      </c>
      <c r="R387" s="39">
        <v>59</v>
      </c>
      <c r="S387" s="39">
        <v>34</v>
      </c>
      <c r="T387" s="39">
        <v>54</v>
      </c>
      <c r="U387" s="39">
        <v>0</v>
      </c>
      <c r="V387" s="39">
        <v>0</v>
      </c>
      <c r="W387" s="39">
        <v>0</v>
      </c>
      <c r="X387" s="39">
        <v>0</v>
      </c>
      <c r="Y387" s="43">
        <v>20</v>
      </c>
      <c r="Z387" s="42">
        <v>0</v>
      </c>
      <c r="AA387" s="45">
        <v>236</v>
      </c>
      <c r="AB387" s="45">
        <v>229</v>
      </c>
      <c r="AC387" s="44">
        <v>465</v>
      </c>
      <c r="AD387" s="41">
        <v>228</v>
      </c>
      <c r="AE387" s="41">
        <v>221</v>
      </c>
      <c r="AF387" s="41">
        <v>9</v>
      </c>
      <c r="AG387" s="41">
        <v>0</v>
      </c>
      <c r="AH387" s="41">
        <v>1</v>
      </c>
      <c r="AI387" s="41">
        <v>0</v>
      </c>
      <c r="AJ387" s="41">
        <v>0</v>
      </c>
      <c r="AK387" s="41">
        <v>6</v>
      </c>
      <c r="AL387" s="46">
        <v>445</v>
      </c>
      <c r="AM387" s="46">
        <v>0</v>
      </c>
    </row>
    <row r="388" spans="1:39" ht="64">
      <c r="A388" s="40" t="s">
        <v>12160</v>
      </c>
      <c r="B388" s="47" t="s">
        <v>9169</v>
      </c>
      <c r="C388" t="s">
        <v>9171</v>
      </c>
      <c r="D388" t="s">
        <v>9172</v>
      </c>
      <c r="E388" t="s">
        <v>1122</v>
      </c>
      <c r="F388" t="s">
        <v>12161</v>
      </c>
      <c r="G388" t="s">
        <v>12162</v>
      </c>
      <c r="H388" t="str">
        <f>INDEX(CountyList!A:A, MATCH(MID(A388, 3, 3), CountyList!B:B, 0))</f>
        <v>Cook</v>
      </c>
      <c r="I388" s="38">
        <v>2</v>
      </c>
      <c r="J388" s="38">
        <v>6</v>
      </c>
      <c r="K388" s="39">
        <v>9</v>
      </c>
      <c r="L388" s="39">
        <v>6</v>
      </c>
      <c r="M388" s="39">
        <v>12</v>
      </c>
      <c r="N388" s="39">
        <v>12</v>
      </c>
      <c r="O388" s="39">
        <v>6</v>
      </c>
      <c r="P388" s="39">
        <v>7</v>
      </c>
      <c r="Q388" s="39">
        <v>9</v>
      </c>
      <c r="R388" s="39">
        <v>6</v>
      </c>
      <c r="S388" s="39">
        <v>8</v>
      </c>
      <c r="T388" s="39">
        <v>6</v>
      </c>
      <c r="U388" s="39">
        <v>0</v>
      </c>
      <c r="V388" s="39">
        <v>0</v>
      </c>
      <c r="W388" s="39">
        <v>0</v>
      </c>
      <c r="X388" s="39">
        <v>0</v>
      </c>
      <c r="Y388" s="43">
        <v>0</v>
      </c>
      <c r="Z388" s="42">
        <v>0</v>
      </c>
      <c r="AA388" s="45">
        <v>32</v>
      </c>
      <c r="AB388" s="45">
        <v>49</v>
      </c>
      <c r="AC388" s="44">
        <v>81</v>
      </c>
      <c r="AD388" s="41">
        <v>0</v>
      </c>
      <c r="AE388" s="41">
        <v>0</v>
      </c>
      <c r="AF388" s="41">
        <v>76</v>
      </c>
      <c r="AG388" s="41">
        <v>0</v>
      </c>
      <c r="AH388" s="41">
        <v>0</v>
      </c>
      <c r="AI388" s="41">
        <v>0</v>
      </c>
      <c r="AJ388" s="41">
        <v>0</v>
      </c>
      <c r="AK388" s="41">
        <v>5</v>
      </c>
      <c r="AL388" s="46">
        <v>81</v>
      </c>
      <c r="AM388" s="46">
        <v>0</v>
      </c>
    </row>
    <row r="389" spans="1:39" ht="48">
      <c r="A389" s="40" t="s">
        <v>2225</v>
      </c>
      <c r="B389" s="47" t="s">
        <v>2226</v>
      </c>
      <c r="C389" t="s">
        <v>13593</v>
      </c>
      <c r="D389" t="s">
        <v>2228</v>
      </c>
      <c r="E389" t="s">
        <v>1122</v>
      </c>
      <c r="F389" t="s">
        <v>12163</v>
      </c>
      <c r="G389" t="s">
        <v>6066</v>
      </c>
      <c r="H389" t="str">
        <f>INDEX(CountyList!A:A, MATCH(MID(A389, 3, 3), CountyList!B:B, 0))</f>
        <v>Cook</v>
      </c>
      <c r="I389" s="38">
        <v>3.8</v>
      </c>
      <c r="J389" s="38">
        <v>31.1</v>
      </c>
      <c r="K389" s="39">
        <v>44</v>
      </c>
      <c r="L389" s="39">
        <v>47</v>
      </c>
      <c r="M389" s="39">
        <v>48</v>
      </c>
      <c r="N389" s="39">
        <v>45</v>
      </c>
      <c r="O389" s="39">
        <v>49</v>
      </c>
      <c r="P389" s="39">
        <v>45</v>
      </c>
      <c r="Q389" s="39">
        <v>44</v>
      </c>
      <c r="R389" s="39">
        <v>47</v>
      </c>
      <c r="S389" s="39">
        <v>43</v>
      </c>
      <c r="T389" s="39">
        <v>45</v>
      </c>
      <c r="U389" s="39">
        <v>0</v>
      </c>
      <c r="V389" s="39">
        <v>0</v>
      </c>
      <c r="W389" s="39">
        <v>0</v>
      </c>
      <c r="X389" s="39">
        <v>0</v>
      </c>
      <c r="Y389" s="43">
        <v>15</v>
      </c>
      <c r="Z389" s="42">
        <v>0</v>
      </c>
      <c r="AA389" s="45">
        <v>249</v>
      </c>
      <c r="AB389" s="45">
        <v>224</v>
      </c>
      <c r="AC389" s="44">
        <v>473</v>
      </c>
      <c r="AD389" s="41">
        <v>238</v>
      </c>
      <c r="AE389" s="41">
        <v>216</v>
      </c>
      <c r="AF389" s="41">
        <v>1</v>
      </c>
      <c r="AG389" s="41">
        <v>1</v>
      </c>
      <c r="AH389" s="41">
        <v>14</v>
      </c>
      <c r="AI389" s="41">
        <v>2</v>
      </c>
      <c r="AJ389" s="41">
        <v>1</v>
      </c>
      <c r="AK389" s="41">
        <v>0</v>
      </c>
      <c r="AL389" s="46">
        <v>457</v>
      </c>
      <c r="AM389" s="46">
        <v>0</v>
      </c>
    </row>
    <row r="390" spans="1:39" ht="48">
      <c r="A390" s="40" t="s">
        <v>2229</v>
      </c>
      <c r="B390" s="47" t="s">
        <v>2230</v>
      </c>
      <c r="C390" t="s">
        <v>6067</v>
      </c>
      <c r="D390" t="s">
        <v>2233</v>
      </c>
      <c r="E390" t="s">
        <v>1122</v>
      </c>
      <c r="F390" t="s">
        <v>12164</v>
      </c>
      <c r="G390" t="s">
        <v>6069</v>
      </c>
      <c r="H390" t="str">
        <f>INDEX(CountyList!A:A, MATCH(MID(A390, 3, 3), CountyList!B:B, 0))</f>
        <v>Cook</v>
      </c>
      <c r="I390" s="38">
        <v>1</v>
      </c>
      <c r="J390" s="38">
        <v>13</v>
      </c>
      <c r="K390" s="39">
        <v>21</v>
      </c>
      <c r="L390" s="39">
        <v>21</v>
      </c>
      <c r="M390" s="39">
        <v>14</v>
      </c>
      <c r="N390" s="39">
        <v>15</v>
      </c>
      <c r="O390" s="39">
        <v>20</v>
      </c>
      <c r="P390" s="39">
        <v>24</v>
      </c>
      <c r="Q390" s="39">
        <v>22</v>
      </c>
      <c r="R390" s="39">
        <v>12</v>
      </c>
      <c r="S390" s="39">
        <v>12</v>
      </c>
      <c r="T390" s="39">
        <v>12</v>
      </c>
      <c r="U390" s="39">
        <v>0</v>
      </c>
      <c r="V390" s="39">
        <v>0</v>
      </c>
      <c r="W390" s="39">
        <v>0</v>
      </c>
      <c r="X390" s="39">
        <v>0</v>
      </c>
      <c r="Y390" s="43">
        <v>0</v>
      </c>
      <c r="Z390" s="42">
        <v>0</v>
      </c>
      <c r="AA390" s="45">
        <v>79</v>
      </c>
      <c r="AB390" s="45">
        <v>94</v>
      </c>
      <c r="AC390" s="44">
        <v>173</v>
      </c>
      <c r="AD390" s="41">
        <v>57</v>
      </c>
      <c r="AE390" s="41">
        <v>73</v>
      </c>
      <c r="AF390" s="41">
        <v>22</v>
      </c>
      <c r="AG390" s="41">
        <v>0</v>
      </c>
      <c r="AH390" s="41">
        <v>3</v>
      </c>
      <c r="AI390" s="41">
        <v>0</v>
      </c>
      <c r="AJ390" s="41">
        <v>0</v>
      </c>
      <c r="AK390" s="41">
        <v>18</v>
      </c>
      <c r="AL390" s="46">
        <v>173</v>
      </c>
      <c r="AM390" s="46">
        <v>0</v>
      </c>
    </row>
    <row r="391" spans="1:39" ht="48">
      <c r="A391" s="40" t="s">
        <v>12165</v>
      </c>
      <c r="B391" s="47" t="s">
        <v>9180</v>
      </c>
      <c r="C391" t="s">
        <v>13594</v>
      </c>
      <c r="D391" t="s">
        <v>9183</v>
      </c>
      <c r="E391" t="s">
        <v>1122</v>
      </c>
      <c r="F391" t="s">
        <v>12166</v>
      </c>
      <c r="G391" t="s">
        <v>12167</v>
      </c>
      <c r="H391" t="str">
        <f>INDEX(CountyList!A:A, MATCH(MID(A391, 3, 3), CountyList!B:B, 0))</f>
        <v>Cook</v>
      </c>
      <c r="I391" s="38">
        <v>2</v>
      </c>
      <c r="J391" s="38">
        <v>12</v>
      </c>
      <c r="K391" s="39">
        <v>27</v>
      </c>
      <c r="L391" s="39">
        <v>14</v>
      </c>
      <c r="M391" s="39">
        <v>10</v>
      </c>
      <c r="N391" s="39">
        <v>10</v>
      </c>
      <c r="O391" s="39">
        <v>16</v>
      </c>
      <c r="P391" s="39">
        <v>10</v>
      </c>
      <c r="Q391" s="39">
        <v>10</v>
      </c>
      <c r="R391" s="39">
        <v>14</v>
      </c>
      <c r="S391" s="39">
        <v>7</v>
      </c>
      <c r="T391" s="39">
        <v>16</v>
      </c>
      <c r="U391" s="39">
        <v>0</v>
      </c>
      <c r="V391" s="39">
        <v>0</v>
      </c>
      <c r="W391" s="39">
        <v>0</v>
      </c>
      <c r="X391" s="39">
        <v>0</v>
      </c>
      <c r="Y391" s="43">
        <v>0</v>
      </c>
      <c r="Z391" s="42">
        <v>0</v>
      </c>
      <c r="AA391" s="45">
        <v>81</v>
      </c>
      <c r="AB391" s="45">
        <v>53</v>
      </c>
      <c r="AC391" s="44">
        <v>134</v>
      </c>
      <c r="AD391" s="41">
        <v>52</v>
      </c>
      <c r="AE391" s="41">
        <v>36</v>
      </c>
      <c r="AF391" s="41">
        <v>27</v>
      </c>
      <c r="AG391" s="41">
        <v>0</v>
      </c>
      <c r="AH391" s="41">
        <v>8</v>
      </c>
      <c r="AI391" s="41">
        <v>0</v>
      </c>
      <c r="AJ391" s="41">
        <v>0</v>
      </c>
      <c r="AK391" s="41">
        <v>11</v>
      </c>
      <c r="AL391" s="46">
        <v>134</v>
      </c>
      <c r="AM391" s="46">
        <v>0</v>
      </c>
    </row>
    <row r="392" spans="1:39" ht="48">
      <c r="A392" s="40" t="s">
        <v>2240</v>
      </c>
      <c r="B392" s="47" t="s">
        <v>2241</v>
      </c>
      <c r="C392" t="s">
        <v>9192</v>
      </c>
      <c r="D392" t="s">
        <v>2243</v>
      </c>
      <c r="E392" t="s">
        <v>1122</v>
      </c>
      <c r="F392" t="s">
        <v>12171</v>
      </c>
      <c r="G392" t="s">
        <v>6075</v>
      </c>
      <c r="H392" t="str">
        <f>INDEX(CountyList!A:A, MATCH(MID(A392, 3, 3), CountyList!B:B, 0))</f>
        <v>Cook</v>
      </c>
      <c r="I392" s="38">
        <v>2</v>
      </c>
      <c r="J392" s="38">
        <v>22</v>
      </c>
      <c r="K392" s="39">
        <v>72</v>
      </c>
      <c r="L392" s="39">
        <v>32</v>
      </c>
      <c r="M392" s="39">
        <v>33</v>
      </c>
      <c r="N392" s="39">
        <v>45</v>
      </c>
      <c r="O392" s="39">
        <v>39</v>
      </c>
      <c r="P392" s="39">
        <v>27</v>
      </c>
      <c r="Q392" s="39">
        <v>24</v>
      </c>
      <c r="R392" s="39">
        <v>25</v>
      </c>
      <c r="S392" s="39">
        <v>32</v>
      </c>
      <c r="T392" s="39">
        <v>25</v>
      </c>
      <c r="U392" s="39">
        <v>0</v>
      </c>
      <c r="V392" s="39">
        <v>0</v>
      </c>
      <c r="W392" s="39">
        <v>0</v>
      </c>
      <c r="X392" s="39">
        <v>0</v>
      </c>
      <c r="Y392" s="43">
        <v>0</v>
      </c>
      <c r="Z392" s="42">
        <v>0</v>
      </c>
      <c r="AA392" s="45">
        <v>166</v>
      </c>
      <c r="AB392" s="45">
        <v>188</v>
      </c>
      <c r="AC392" s="44">
        <v>354</v>
      </c>
      <c r="AD392" s="41">
        <v>104</v>
      </c>
      <c r="AE392" s="41">
        <v>122</v>
      </c>
      <c r="AF392" s="41">
        <v>40</v>
      </c>
      <c r="AG392" s="41">
        <v>0</v>
      </c>
      <c r="AH392" s="41">
        <v>26</v>
      </c>
      <c r="AI392" s="41">
        <v>4</v>
      </c>
      <c r="AJ392" s="41">
        <v>0</v>
      </c>
      <c r="AK392" s="41">
        <v>58</v>
      </c>
      <c r="AL392" s="46">
        <v>354</v>
      </c>
      <c r="AM392" s="46">
        <v>0</v>
      </c>
    </row>
    <row r="393" spans="1:39" ht="48">
      <c r="A393" s="40" t="s">
        <v>2244</v>
      </c>
      <c r="B393" s="47" t="s">
        <v>2245</v>
      </c>
      <c r="C393" t="s">
        <v>6076</v>
      </c>
      <c r="D393" t="s">
        <v>2247</v>
      </c>
      <c r="E393" t="s">
        <v>1122</v>
      </c>
      <c r="F393" t="s">
        <v>12175</v>
      </c>
      <c r="G393" t="s">
        <v>6078</v>
      </c>
      <c r="H393" t="str">
        <f>INDEX(CountyList!A:A, MATCH(MID(A393, 3, 3), CountyList!B:B, 0))</f>
        <v>Cook</v>
      </c>
      <c r="I393" s="38">
        <v>0</v>
      </c>
      <c r="J393" s="38">
        <v>12</v>
      </c>
      <c r="K393" s="39">
        <v>30</v>
      </c>
      <c r="L393" s="39">
        <v>16</v>
      </c>
      <c r="M393" s="39">
        <v>25</v>
      </c>
      <c r="N393" s="39">
        <v>28</v>
      </c>
      <c r="O393" s="39">
        <v>19</v>
      </c>
      <c r="P393" s="39">
        <v>17</v>
      </c>
      <c r="Q393" s="39">
        <v>23</v>
      </c>
      <c r="R393" s="39">
        <v>20</v>
      </c>
      <c r="S393" s="39">
        <v>23</v>
      </c>
      <c r="T393" s="39">
        <v>17</v>
      </c>
      <c r="U393" s="39">
        <v>0</v>
      </c>
      <c r="V393" s="39">
        <v>0</v>
      </c>
      <c r="W393" s="39">
        <v>0</v>
      </c>
      <c r="X393" s="39">
        <v>0</v>
      </c>
      <c r="Y393" s="43">
        <v>0</v>
      </c>
      <c r="Z393" s="42">
        <v>0</v>
      </c>
      <c r="AA393" s="45">
        <v>111</v>
      </c>
      <c r="AB393" s="45">
        <v>107</v>
      </c>
      <c r="AC393" s="44">
        <v>218</v>
      </c>
      <c r="AD393" s="41">
        <v>0</v>
      </c>
      <c r="AE393" s="41">
        <v>0</v>
      </c>
      <c r="AF393" s="41">
        <v>210</v>
      </c>
      <c r="AG393" s="41">
        <v>0</v>
      </c>
      <c r="AH393" s="41">
        <v>0</v>
      </c>
      <c r="AI393" s="41">
        <v>2</v>
      </c>
      <c r="AJ393" s="41">
        <v>0</v>
      </c>
      <c r="AK393" s="41">
        <v>6</v>
      </c>
      <c r="AL393" s="46">
        <v>218</v>
      </c>
      <c r="AM393" s="46">
        <v>0</v>
      </c>
    </row>
    <row r="394" spans="1:39" ht="48">
      <c r="A394" s="40" t="s">
        <v>2248</v>
      </c>
      <c r="B394" s="47" t="s">
        <v>2249</v>
      </c>
      <c r="C394" t="s">
        <v>9204</v>
      </c>
      <c r="D394" t="s">
        <v>2252</v>
      </c>
      <c r="E394" t="s">
        <v>1122</v>
      </c>
      <c r="F394" t="s">
        <v>12176</v>
      </c>
      <c r="G394" t="s">
        <v>6081</v>
      </c>
      <c r="H394" t="str">
        <f>INDEX(CountyList!A:A, MATCH(MID(A394, 3, 3), CountyList!B:B, 0))</f>
        <v>Cook</v>
      </c>
      <c r="I394" s="38">
        <v>1</v>
      </c>
      <c r="J394" s="38">
        <v>11</v>
      </c>
      <c r="K394" s="39">
        <v>60</v>
      </c>
      <c r="L394" s="39">
        <v>29</v>
      </c>
      <c r="M394" s="39">
        <v>17</v>
      </c>
      <c r="N394" s="39">
        <v>35</v>
      </c>
      <c r="O394" s="39">
        <v>30</v>
      </c>
      <c r="P394" s="39">
        <v>19</v>
      </c>
      <c r="Q394" s="39">
        <v>21</v>
      </c>
      <c r="R394" s="39">
        <v>20</v>
      </c>
      <c r="S394" s="39">
        <v>19</v>
      </c>
      <c r="T394" s="39">
        <v>29</v>
      </c>
      <c r="U394" s="39">
        <v>0</v>
      </c>
      <c r="V394" s="39">
        <v>0</v>
      </c>
      <c r="W394" s="39">
        <v>0</v>
      </c>
      <c r="X394" s="39">
        <v>0</v>
      </c>
      <c r="Y394" s="43">
        <v>0</v>
      </c>
      <c r="Z394" s="42">
        <v>0</v>
      </c>
      <c r="AA394" s="45">
        <v>154</v>
      </c>
      <c r="AB394" s="45">
        <v>125</v>
      </c>
      <c r="AC394" s="44">
        <v>279</v>
      </c>
      <c r="AD394" s="41">
        <v>0</v>
      </c>
      <c r="AE394" s="41">
        <v>0</v>
      </c>
      <c r="AF394" s="41">
        <v>0</v>
      </c>
      <c r="AG394" s="41">
        <v>0</v>
      </c>
      <c r="AH394" s="41">
        <v>0</v>
      </c>
      <c r="AI394" s="41">
        <v>279</v>
      </c>
      <c r="AJ394" s="41">
        <v>0</v>
      </c>
      <c r="AK394" s="41">
        <v>0</v>
      </c>
      <c r="AL394" s="46">
        <v>279</v>
      </c>
      <c r="AM394" s="46">
        <v>0</v>
      </c>
    </row>
    <row r="395" spans="1:39" ht="48">
      <c r="A395" s="40" t="s">
        <v>2253</v>
      </c>
      <c r="B395" s="47" t="s">
        <v>2254</v>
      </c>
      <c r="C395" t="s">
        <v>13595</v>
      </c>
      <c r="D395" t="s">
        <v>2256</v>
      </c>
      <c r="E395" t="s">
        <v>1122</v>
      </c>
      <c r="F395" t="s">
        <v>12177</v>
      </c>
      <c r="G395" t="s">
        <v>6084</v>
      </c>
      <c r="H395" t="str">
        <f>INDEX(CountyList!A:A, MATCH(MID(A395, 3, 3), CountyList!B:B, 0))</f>
        <v>Cook</v>
      </c>
      <c r="I395" s="38">
        <v>1</v>
      </c>
      <c r="J395" s="38">
        <v>15</v>
      </c>
      <c r="K395" s="39">
        <v>37</v>
      </c>
      <c r="L395" s="39">
        <v>18</v>
      </c>
      <c r="M395" s="39">
        <v>22</v>
      </c>
      <c r="N395" s="39">
        <v>21</v>
      </c>
      <c r="O395" s="39">
        <v>23</v>
      </c>
      <c r="P395" s="39">
        <v>24</v>
      </c>
      <c r="Q395" s="39">
        <v>17</v>
      </c>
      <c r="R395" s="39">
        <v>20</v>
      </c>
      <c r="S395" s="39">
        <v>23</v>
      </c>
      <c r="T395" s="39">
        <v>19</v>
      </c>
      <c r="U395" s="39">
        <v>0</v>
      </c>
      <c r="V395" s="39">
        <v>0</v>
      </c>
      <c r="W395" s="39">
        <v>0</v>
      </c>
      <c r="X395" s="39">
        <v>0</v>
      </c>
      <c r="Y395" s="43">
        <v>5</v>
      </c>
      <c r="Z395" s="42">
        <v>0</v>
      </c>
      <c r="AA395" s="45">
        <v>127</v>
      </c>
      <c r="AB395" s="45">
        <v>102</v>
      </c>
      <c r="AC395" s="44">
        <v>229</v>
      </c>
      <c r="AD395" s="41">
        <v>102</v>
      </c>
      <c r="AE395" s="41">
        <v>80</v>
      </c>
      <c r="AF395" s="41">
        <v>12</v>
      </c>
      <c r="AG395" s="41">
        <v>0</v>
      </c>
      <c r="AH395" s="41">
        <v>7</v>
      </c>
      <c r="AI395" s="41">
        <v>0</v>
      </c>
      <c r="AJ395" s="41">
        <v>0</v>
      </c>
      <c r="AK395" s="41">
        <v>28</v>
      </c>
      <c r="AL395" s="46">
        <v>224</v>
      </c>
      <c r="AM395" s="46">
        <v>0</v>
      </c>
    </row>
    <row r="396" spans="1:39" ht="48">
      <c r="A396" s="40" t="s">
        <v>2258</v>
      </c>
      <c r="B396" s="47" t="s">
        <v>2259</v>
      </c>
      <c r="C396" t="s">
        <v>13596</v>
      </c>
      <c r="D396" t="s">
        <v>2262</v>
      </c>
      <c r="E396" t="s">
        <v>1122</v>
      </c>
      <c r="F396" t="s">
        <v>11994</v>
      </c>
      <c r="G396" t="s">
        <v>6087</v>
      </c>
      <c r="H396" t="str">
        <f>INDEX(CountyList!A:A, MATCH(MID(A396, 3, 3), CountyList!B:B, 0))</f>
        <v>Cook</v>
      </c>
      <c r="I396" s="38">
        <v>2</v>
      </c>
      <c r="J396" s="38">
        <v>14.5</v>
      </c>
      <c r="K396" s="39">
        <v>43</v>
      </c>
      <c r="L396" s="39">
        <v>27</v>
      </c>
      <c r="M396" s="39">
        <v>35</v>
      </c>
      <c r="N396" s="39">
        <v>26</v>
      </c>
      <c r="O396" s="39">
        <v>29</v>
      </c>
      <c r="P396" s="39">
        <v>28</v>
      </c>
      <c r="Q396" s="39">
        <v>26</v>
      </c>
      <c r="R396" s="39">
        <v>28</v>
      </c>
      <c r="S396" s="39">
        <v>28</v>
      </c>
      <c r="T396" s="39">
        <v>26</v>
      </c>
      <c r="U396" s="39">
        <v>0</v>
      </c>
      <c r="V396" s="39">
        <v>0</v>
      </c>
      <c r="W396" s="39">
        <v>0</v>
      </c>
      <c r="X396" s="39">
        <v>0</v>
      </c>
      <c r="Y396" s="43">
        <v>0</v>
      </c>
      <c r="Z396" s="42">
        <v>0</v>
      </c>
      <c r="AA396" s="45">
        <v>147</v>
      </c>
      <c r="AB396" s="45">
        <v>149</v>
      </c>
      <c r="AC396" s="44">
        <v>296</v>
      </c>
      <c r="AD396" s="41">
        <v>56</v>
      </c>
      <c r="AE396" s="41">
        <v>66</v>
      </c>
      <c r="AF396" s="41">
        <v>146</v>
      </c>
      <c r="AG396" s="41">
        <v>0</v>
      </c>
      <c r="AH396" s="41">
        <v>18</v>
      </c>
      <c r="AI396" s="41">
        <v>4</v>
      </c>
      <c r="AJ396" s="41">
        <v>1</v>
      </c>
      <c r="AK396" s="41">
        <v>5</v>
      </c>
      <c r="AL396" s="46">
        <v>296</v>
      </c>
      <c r="AM396" s="46">
        <v>0</v>
      </c>
    </row>
    <row r="397" spans="1:39" ht="64">
      <c r="A397" s="40" t="s">
        <v>2263</v>
      </c>
      <c r="B397" s="47" t="s">
        <v>2264</v>
      </c>
      <c r="C397" t="s">
        <v>13597</v>
      </c>
      <c r="D397" t="s">
        <v>2265</v>
      </c>
      <c r="E397" t="s">
        <v>1122</v>
      </c>
      <c r="F397" t="s">
        <v>12178</v>
      </c>
      <c r="G397" t="s">
        <v>6090</v>
      </c>
      <c r="H397" t="str">
        <f>INDEX(CountyList!A:A, MATCH(MID(A397, 3, 3), CountyList!B:B, 0))</f>
        <v>Cook</v>
      </c>
      <c r="I397" s="38">
        <v>1</v>
      </c>
      <c r="J397" s="38">
        <v>9</v>
      </c>
      <c r="K397" s="39">
        <v>39</v>
      </c>
      <c r="L397" s="39">
        <v>12</v>
      </c>
      <c r="M397" s="39">
        <v>16</v>
      </c>
      <c r="N397" s="39">
        <v>27</v>
      </c>
      <c r="O397" s="39">
        <v>19</v>
      </c>
      <c r="P397" s="39">
        <v>16</v>
      </c>
      <c r="Q397" s="39">
        <v>17</v>
      </c>
      <c r="R397" s="39">
        <v>13</v>
      </c>
      <c r="S397" s="39">
        <v>22</v>
      </c>
      <c r="T397" s="39">
        <v>19</v>
      </c>
      <c r="U397" s="39">
        <v>0</v>
      </c>
      <c r="V397" s="39">
        <v>0</v>
      </c>
      <c r="W397" s="39">
        <v>0</v>
      </c>
      <c r="X397" s="39">
        <v>0</v>
      </c>
      <c r="Y397" s="43">
        <v>0</v>
      </c>
      <c r="Z397" s="42">
        <v>0</v>
      </c>
      <c r="AA397" s="45">
        <v>90</v>
      </c>
      <c r="AB397" s="45">
        <v>110</v>
      </c>
      <c r="AC397" s="44">
        <v>200</v>
      </c>
      <c r="AD397" s="41">
        <v>3</v>
      </c>
      <c r="AE397" s="41">
        <v>4</v>
      </c>
      <c r="AF397" s="41">
        <v>172</v>
      </c>
      <c r="AG397" s="41">
        <v>2</v>
      </c>
      <c r="AH397" s="41">
        <v>0</v>
      </c>
      <c r="AI397" s="41">
        <v>3</v>
      </c>
      <c r="AJ397" s="41">
        <v>0</v>
      </c>
      <c r="AK397" s="41">
        <v>16</v>
      </c>
      <c r="AL397" s="46">
        <v>200</v>
      </c>
      <c r="AM397" s="46">
        <v>0</v>
      </c>
    </row>
    <row r="398" spans="1:39" ht="48">
      <c r="A398" s="40" t="s">
        <v>2266</v>
      </c>
      <c r="B398" s="47" t="s">
        <v>2267</v>
      </c>
      <c r="C398" t="s">
        <v>6091</v>
      </c>
      <c r="D398" t="s">
        <v>2269</v>
      </c>
      <c r="E398" t="s">
        <v>1122</v>
      </c>
      <c r="F398" t="s">
        <v>12179</v>
      </c>
      <c r="G398" t="s">
        <v>6093</v>
      </c>
      <c r="H398" t="str">
        <f>INDEX(CountyList!A:A, MATCH(MID(A398, 3, 3), CountyList!B:B, 0))</f>
        <v>Cook</v>
      </c>
      <c r="I398" s="38">
        <v>3</v>
      </c>
      <c r="J398" s="38">
        <v>12</v>
      </c>
      <c r="K398" s="39">
        <v>53</v>
      </c>
      <c r="L398" s="39">
        <v>20</v>
      </c>
      <c r="M398" s="39">
        <v>24</v>
      </c>
      <c r="N398" s="39">
        <v>10</v>
      </c>
      <c r="O398" s="39">
        <v>16</v>
      </c>
      <c r="P398" s="39">
        <v>19</v>
      </c>
      <c r="Q398" s="39">
        <v>20</v>
      </c>
      <c r="R398" s="39">
        <v>10</v>
      </c>
      <c r="S398" s="39">
        <v>18</v>
      </c>
      <c r="T398" s="39">
        <v>22</v>
      </c>
      <c r="U398" s="39">
        <v>0</v>
      </c>
      <c r="V398" s="39">
        <v>0</v>
      </c>
      <c r="W398" s="39">
        <v>0</v>
      </c>
      <c r="X398" s="39">
        <v>0</v>
      </c>
      <c r="Y398" s="43">
        <v>0</v>
      </c>
      <c r="Z398" s="42">
        <v>0</v>
      </c>
      <c r="AA398" s="45">
        <v>120</v>
      </c>
      <c r="AB398" s="45">
        <v>92</v>
      </c>
      <c r="AC398" s="44">
        <v>212</v>
      </c>
      <c r="AD398" s="41">
        <v>91</v>
      </c>
      <c r="AE398" s="41">
        <v>64</v>
      </c>
      <c r="AF398" s="41">
        <v>46</v>
      </c>
      <c r="AG398" s="41">
        <v>0</v>
      </c>
      <c r="AH398" s="41">
        <v>4</v>
      </c>
      <c r="AI398" s="41">
        <v>1</v>
      </c>
      <c r="AJ398" s="41">
        <v>0</v>
      </c>
      <c r="AK398" s="41">
        <v>6</v>
      </c>
      <c r="AL398" s="46">
        <v>212</v>
      </c>
      <c r="AM398" s="46">
        <v>0</v>
      </c>
    </row>
    <row r="399" spans="1:39" ht="48">
      <c r="A399" s="40" t="s">
        <v>2270</v>
      </c>
      <c r="B399" s="47" t="s">
        <v>2271</v>
      </c>
      <c r="C399" t="s">
        <v>9328</v>
      </c>
      <c r="D399" t="s">
        <v>2273</v>
      </c>
      <c r="E399" t="s">
        <v>1122</v>
      </c>
      <c r="F399" t="s">
        <v>12182</v>
      </c>
      <c r="G399" t="s">
        <v>6099</v>
      </c>
      <c r="H399" t="str">
        <f>INDEX(CountyList!A:A, MATCH(MID(A399, 3, 3), CountyList!B:B, 0))</f>
        <v>Cook</v>
      </c>
      <c r="I399" s="38">
        <v>1</v>
      </c>
      <c r="J399" s="38">
        <v>14</v>
      </c>
      <c r="K399" s="39">
        <v>22</v>
      </c>
      <c r="L399" s="39">
        <v>22</v>
      </c>
      <c r="M399" s="39">
        <v>17</v>
      </c>
      <c r="N399" s="39">
        <v>21</v>
      </c>
      <c r="O399" s="39">
        <v>14</v>
      </c>
      <c r="P399" s="39">
        <v>26</v>
      </c>
      <c r="Q399" s="39">
        <v>16</v>
      </c>
      <c r="R399" s="39">
        <v>16</v>
      </c>
      <c r="S399" s="39">
        <v>17</v>
      </c>
      <c r="T399" s="39">
        <v>15</v>
      </c>
      <c r="U399" s="39">
        <v>0</v>
      </c>
      <c r="V399" s="39">
        <v>0</v>
      </c>
      <c r="W399" s="39">
        <v>0</v>
      </c>
      <c r="X399" s="39">
        <v>0</v>
      </c>
      <c r="Y399" s="43">
        <v>0</v>
      </c>
      <c r="Z399" s="42">
        <v>0</v>
      </c>
      <c r="AA399" s="45">
        <v>89</v>
      </c>
      <c r="AB399" s="45">
        <v>97</v>
      </c>
      <c r="AC399" s="44">
        <v>186</v>
      </c>
      <c r="AD399" s="41">
        <v>67</v>
      </c>
      <c r="AE399" s="41">
        <v>72</v>
      </c>
      <c r="AF399" s="41">
        <v>12</v>
      </c>
      <c r="AG399" s="41">
        <v>1</v>
      </c>
      <c r="AH399" s="41">
        <v>0</v>
      </c>
      <c r="AI399" s="41">
        <v>6</v>
      </c>
      <c r="AJ399" s="41">
        <v>2</v>
      </c>
      <c r="AK399" s="41">
        <v>26</v>
      </c>
      <c r="AL399" s="46">
        <v>186</v>
      </c>
      <c r="AM399" s="46">
        <v>0</v>
      </c>
    </row>
    <row r="400" spans="1:39" ht="48">
      <c r="A400" s="40" t="s">
        <v>2274</v>
      </c>
      <c r="B400" s="47" t="s">
        <v>2275</v>
      </c>
      <c r="C400" t="s">
        <v>13598</v>
      </c>
      <c r="D400" t="s">
        <v>2277</v>
      </c>
      <c r="E400" t="s">
        <v>1122</v>
      </c>
      <c r="F400" t="s">
        <v>12183</v>
      </c>
      <c r="G400" t="s">
        <v>6102</v>
      </c>
      <c r="H400" t="str">
        <f>INDEX(CountyList!A:A, MATCH(MID(A400, 3, 3), CountyList!B:B, 0))</f>
        <v>Cook</v>
      </c>
      <c r="I400" s="38">
        <v>0</v>
      </c>
      <c r="J400" s="38">
        <v>11.8</v>
      </c>
      <c r="K400" s="39">
        <v>37</v>
      </c>
      <c r="L400" s="39">
        <v>26</v>
      </c>
      <c r="M400" s="39">
        <v>29</v>
      </c>
      <c r="N400" s="39">
        <v>26</v>
      </c>
      <c r="O400" s="39">
        <v>29</v>
      </c>
      <c r="P400" s="39">
        <v>21</v>
      </c>
      <c r="Q400" s="39">
        <v>27</v>
      </c>
      <c r="R400" s="39">
        <v>22</v>
      </c>
      <c r="S400" s="39">
        <v>26</v>
      </c>
      <c r="T400" s="39">
        <v>25</v>
      </c>
      <c r="U400" s="39">
        <v>0</v>
      </c>
      <c r="V400" s="39">
        <v>0</v>
      </c>
      <c r="W400" s="39">
        <v>0</v>
      </c>
      <c r="X400" s="39">
        <v>0</v>
      </c>
      <c r="Y400" s="43">
        <v>0</v>
      </c>
      <c r="Z400" s="42">
        <v>0</v>
      </c>
      <c r="AA400" s="45">
        <v>146</v>
      </c>
      <c r="AB400" s="45">
        <v>122</v>
      </c>
      <c r="AC400" s="44">
        <v>268</v>
      </c>
      <c r="AD400" s="41">
        <v>0</v>
      </c>
      <c r="AE400" s="41">
        <v>0</v>
      </c>
      <c r="AF400" s="41">
        <v>252</v>
      </c>
      <c r="AG400" s="41">
        <v>0</v>
      </c>
      <c r="AH400" s="41">
        <v>0</v>
      </c>
      <c r="AI400" s="41">
        <v>3</v>
      </c>
      <c r="AJ400" s="41">
        <v>0</v>
      </c>
      <c r="AK400" s="41">
        <v>13</v>
      </c>
      <c r="AL400" s="46">
        <v>268</v>
      </c>
      <c r="AM400" s="46">
        <v>0</v>
      </c>
    </row>
    <row r="401" spans="1:39" ht="48">
      <c r="A401" s="40" t="s">
        <v>2278</v>
      </c>
      <c r="B401" s="47" t="s">
        <v>2279</v>
      </c>
      <c r="C401" t="s">
        <v>12184</v>
      </c>
      <c r="D401" t="s">
        <v>2280</v>
      </c>
      <c r="E401" t="s">
        <v>1122</v>
      </c>
      <c r="F401" t="s">
        <v>12185</v>
      </c>
      <c r="G401" t="s">
        <v>6105</v>
      </c>
      <c r="H401" t="str">
        <f>INDEX(CountyList!A:A, MATCH(MID(A401, 3, 3), CountyList!B:B, 0))</f>
        <v>Cook</v>
      </c>
      <c r="I401" s="38">
        <v>2</v>
      </c>
      <c r="J401" s="38">
        <v>10</v>
      </c>
      <c r="K401" s="39">
        <v>22</v>
      </c>
      <c r="L401" s="39">
        <v>18</v>
      </c>
      <c r="M401" s="39">
        <v>21</v>
      </c>
      <c r="N401" s="39">
        <v>22</v>
      </c>
      <c r="O401" s="39">
        <v>20</v>
      </c>
      <c r="P401" s="39">
        <v>20</v>
      </c>
      <c r="Q401" s="39">
        <v>15</v>
      </c>
      <c r="R401" s="39">
        <v>26</v>
      </c>
      <c r="S401" s="39">
        <v>10</v>
      </c>
      <c r="T401" s="39">
        <v>17</v>
      </c>
      <c r="U401" s="39">
        <v>0</v>
      </c>
      <c r="V401" s="39">
        <v>0</v>
      </c>
      <c r="W401" s="39">
        <v>0</v>
      </c>
      <c r="X401" s="39">
        <v>0</v>
      </c>
      <c r="Y401" s="43">
        <v>6</v>
      </c>
      <c r="Z401" s="42">
        <v>0</v>
      </c>
      <c r="AA401" s="45">
        <v>94</v>
      </c>
      <c r="AB401" s="45">
        <v>103</v>
      </c>
      <c r="AC401" s="44">
        <v>197</v>
      </c>
      <c r="AD401" s="41">
        <v>2</v>
      </c>
      <c r="AE401" s="41">
        <v>3</v>
      </c>
      <c r="AF401" s="41">
        <v>190</v>
      </c>
      <c r="AG401" s="41">
        <v>0</v>
      </c>
      <c r="AH401" s="41">
        <v>0</v>
      </c>
      <c r="AI401" s="41">
        <v>2</v>
      </c>
      <c r="AJ401" s="41">
        <v>0</v>
      </c>
      <c r="AK401" s="41">
        <v>0</v>
      </c>
      <c r="AL401" s="46">
        <v>191</v>
      </c>
      <c r="AM401" s="46">
        <v>0</v>
      </c>
    </row>
    <row r="402" spans="1:39" ht="48">
      <c r="A402" s="40" t="s">
        <v>2281</v>
      </c>
      <c r="B402" s="47" t="s">
        <v>2282</v>
      </c>
      <c r="C402" t="s">
        <v>9232</v>
      </c>
      <c r="D402" t="s">
        <v>2285</v>
      </c>
      <c r="E402" t="s">
        <v>1122</v>
      </c>
      <c r="F402" t="s">
        <v>12188</v>
      </c>
      <c r="G402" t="s">
        <v>6108</v>
      </c>
      <c r="H402" t="str">
        <f>INDEX(CountyList!A:A, MATCH(MID(A402, 3, 3), CountyList!B:B, 0))</f>
        <v>Cook</v>
      </c>
      <c r="I402" s="38">
        <v>2</v>
      </c>
      <c r="J402" s="38">
        <v>24</v>
      </c>
      <c r="K402" s="39">
        <v>135</v>
      </c>
      <c r="L402" s="39">
        <v>43</v>
      </c>
      <c r="M402" s="39">
        <v>44</v>
      </c>
      <c r="N402" s="39">
        <v>34</v>
      </c>
      <c r="O402" s="39">
        <v>30</v>
      </c>
      <c r="P402" s="39">
        <v>23</v>
      </c>
      <c r="Q402" s="39">
        <v>27</v>
      </c>
      <c r="R402" s="39">
        <v>22</v>
      </c>
      <c r="S402" s="39">
        <v>20</v>
      </c>
      <c r="T402" s="39">
        <v>19</v>
      </c>
      <c r="U402" s="39">
        <v>0</v>
      </c>
      <c r="V402" s="39">
        <v>0</v>
      </c>
      <c r="W402" s="39">
        <v>0</v>
      </c>
      <c r="X402" s="39">
        <v>0</v>
      </c>
      <c r="Y402" s="43">
        <v>0</v>
      </c>
      <c r="Z402" s="42">
        <v>0</v>
      </c>
      <c r="AA402" s="45">
        <v>199</v>
      </c>
      <c r="AB402" s="45">
        <v>198</v>
      </c>
      <c r="AC402" s="44">
        <v>397</v>
      </c>
      <c r="AD402" s="41">
        <v>82</v>
      </c>
      <c r="AE402" s="41">
        <v>101</v>
      </c>
      <c r="AF402" s="41">
        <v>114</v>
      </c>
      <c r="AG402" s="41">
        <v>0</v>
      </c>
      <c r="AH402" s="41">
        <v>5</v>
      </c>
      <c r="AI402" s="41">
        <v>35</v>
      </c>
      <c r="AJ402" s="41">
        <v>3</v>
      </c>
      <c r="AK402" s="41">
        <v>57</v>
      </c>
      <c r="AL402" s="46">
        <v>397</v>
      </c>
      <c r="AM402" s="46">
        <v>0</v>
      </c>
    </row>
    <row r="403" spans="1:39" ht="48">
      <c r="A403" s="40" t="s">
        <v>2286</v>
      </c>
      <c r="B403" s="47" t="s">
        <v>2287</v>
      </c>
      <c r="C403" t="s">
        <v>6109</v>
      </c>
      <c r="D403" t="s">
        <v>2289</v>
      </c>
      <c r="E403" t="s">
        <v>1122</v>
      </c>
      <c r="F403" t="s">
        <v>12189</v>
      </c>
      <c r="G403" t="s">
        <v>6111</v>
      </c>
      <c r="H403" t="str">
        <f>INDEX(CountyList!A:A, MATCH(MID(A403, 3, 3), CountyList!B:B, 0))</f>
        <v>Cook</v>
      </c>
      <c r="I403" s="38">
        <v>2</v>
      </c>
      <c r="J403" s="38">
        <v>13.5</v>
      </c>
      <c r="K403" s="39">
        <v>23</v>
      </c>
      <c r="L403" s="39">
        <v>17</v>
      </c>
      <c r="M403" s="39">
        <v>19</v>
      </c>
      <c r="N403" s="39">
        <v>26</v>
      </c>
      <c r="O403" s="39">
        <v>24</v>
      </c>
      <c r="P403" s="39">
        <v>22</v>
      </c>
      <c r="Q403" s="39">
        <v>13</v>
      </c>
      <c r="R403" s="39">
        <v>27</v>
      </c>
      <c r="S403" s="39">
        <v>21</v>
      </c>
      <c r="T403" s="39">
        <v>29</v>
      </c>
      <c r="U403" s="39">
        <v>0</v>
      </c>
      <c r="V403" s="39">
        <v>0</v>
      </c>
      <c r="W403" s="39">
        <v>0</v>
      </c>
      <c r="X403" s="39">
        <v>0</v>
      </c>
      <c r="Y403" s="43">
        <v>0</v>
      </c>
      <c r="Z403" s="42">
        <v>0</v>
      </c>
      <c r="AA403" s="45">
        <v>108</v>
      </c>
      <c r="AB403" s="45">
        <v>113</v>
      </c>
      <c r="AC403" s="44">
        <v>221</v>
      </c>
      <c r="AD403" s="41">
        <v>35</v>
      </c>
      <c r="AE403" s="41">
        <v>32</v>
      </c>
      <c r="AF403" s="41">
        <v>27</v>
      </c>
      <c r="AG403" s="41">
        <v>0</v>
      </c>
      <c r="AH403" s="41">
        <v>81</v>
      </c>
      <c r="AI403" s="41">
        <v>5</v>
      </c>
      <c r="AJ403" s="41">
        <v>0</v>
      </c>
      <c r="AK403" s="41">
        <v>41</v>
      </c>
      <c r="AL403" s="46">
        <v>221</v>
      </c>
      <c r="AM403" s="46">
        <v>0</v>
      </c>
    </row>
    <row r="404" spans="1:39" ht="48">
      <c r="A404" s="40" t="s">
        <v>2290</v>
      </c>
      <c r="B404" s="47" t="s">
        <v>2291</v>
      </c>
      <c r="C404" t="s">
        <v>13599</v>
      </c>
      <c r="D404" t="s">
        <v>2293</v>
      </c>
      <c r="E404" t="s">
        <v>1122</v>
      </c>
      <c r="F404" t="s">
        <v>12190</v>
      </c>
      <c r="G404" t="s">
        <v>6114</v>
      </c>
      <c r="H404" t="str">
        <f>INDEX(CountyList!A:A, MATCH(MID(A404, 3, 3), CountyList!B:B, 0))</f>
        <v>Cook</v>
      </c>
      <c r="I404" s="38">
        <v>2</v>
      </c>
      <c r="J404" s="38">
        <v>8.5</v>
      </c>
      <c r="K404" s="39">
        <v>34</v>
      </c>
      <c r="L404" s="39">
        <v>13</v>
      </c>
      <c r="M404" s="39">
        <v>18</v>
      </c>
      <c r="N404" s="39">
        <v>13</v>
      </c>
      <c r="O404" s="39">
        <v>15</v>
      </c>
      <c r="P404" s="39">
        <v>12</v>
      </c>
      <c r="Q404" s="39">
        <v>15</v>
      </c>
      <c r="R404" s="39">
        <v>16</v>
      </c>
      <c r="S404" s="39">
        <v>14</v>
      </c>
      <c r="T404" s="39">
        <v>14</v>
      </c>
      <c r="U404" s="39">
        <v>0</v>
      </c>
      <c r="V404" s="39">
        <v>0</v>
      </c>
      <c r="W404" s="39">
        <v>0</v>
      </c>
      <c r="X404" s="39">
        <v>0</v>
      </c>
      <c r="Y404" s="43">
        <v>7</v>
      </c>
      <c r="Z404" s="42">
        <v>0</v>
      </c>
      <c r="AA404" s="45">
        <v>94</v>
      </c>
      <c r="AB404" s="45">
        <v>77</v>
      </c>
      <c r="AC404" s="44">
        <v>171</v>
      </c>
      <c r="AD404" s="41">
        <v>0</v>
      </c>
      <c r="AE404" s="41">
        <v>0</v>
      </c>
      <c r="AF404" s="41">
        <v>0</v>
      </c>
      <c r="AG404" s="41">
        <v>0</v>
      </c>
      <c r="AH404" s="41">
        <v>0</v>
      </c>
      <c r="AI404" s="41">
        <v>171</v>
      </c>
      <c r="AJ404" s="41">
        <v>0</v>
      </c>
      <c r="AK404" s="41">
        <v>0</v>
      </c>
      <c r="AL404" s="46">
        <v>164</v>
      </c>
      <c r="AM404" s="46">
        <v>0</v>
      </c>
    </row>
    <row r="405" spans="1:39" ht="48">
      <c r="A405" s="40" t="s">
        <v>2294</v>
      </c>
      <c r="B405" s="47" t="s">
        <v>2295</v>
      </c>
      <c r="C405" t="s">
        <v>6115</v>
      </c>
      <c r="D405" t="s">
        <v>2297</v>
      </c>
      <c r="E405" t="s">
        <v>1122</v>
      </c>
      <c r="F405" t="s">
        <v>12106</v>
      </c>
      <c r="G405" t="s">
        <v>6116</v>
      </c>
      <c r="H405" t="str">
        <f>INDEX(CountyList!A:A, MATCH(MID(A405, 3, 3), CountyList!B:B, 0))</f>
        <v>Cook</v>
      </c>
      <c r="I405" s="38">
        <v>0.5</v>
      </c>
      <c r="J405" s="38">
        <v>6</v>
      </c>
      <c r="K405" s="39">
        <v>0</v>
      </c>
      <c r="L405" s="39">
        <v>0</v>
      </c>
      <c r="M405" s="39">
        <v>0</v>
      </c>
      <c r="N405" s="39">
        <v>0</v>
      </c>
      <c r="O405" s="39">
        <v>0</v>
      </c>
      <c r="P405" s="39">
        <v>0</v>
      </c>
      <c r="Q405" s="39">
        <v>41</v>
      </c>
      <c r="R405" s="39">
        <v>35</v>
      </c>
      <c r="S405" s="39">
        <v>40</v>
      </c>
      <c r="T405" s="39">
        <v>23</v>
      </c>
      <c r="U405" s="39">
        <v>0</v>
      </c>
      <c r="V405" s="39">
        <v>0</v>
      </c>
      <c r="W405" s="39">
        <v>0</v>
      </c>
      <c r="X405" s="39">
        <v>0</v>
      </c>
      <c r="Y405" s="43">
        <v>0</v>
      </c>
      <c r="Z405" s="42">
        <v>0</v>
      </c>
      <c r="AA405" s="45">
        <v>0</v>
      </c>
      <c r="AB405" s="45">
        <v>139</v>
      </c>
      <c r="AC405" s="44">
        <v>139</v>
      </c>
      <c r="AD405" s="41">
        <v>0</v>
      </c>
      <c r="AE405" s="41">
        <v>0</v>
      </c>
      <c r="AF405" s="41">
        <v>9</v>
      </c>
      <c r="AG405" s="41">
        <v>0</v>
      </c>
      <c r="AH405" s="41">
        <v>0</v>
      </c>
      <c r="AI405" s="41">
        <v>127</v>
      </c>
      <c r="AJ405" s="41">
        <v>0</v>
      </c>
      <c r="AK405" s="41">
        <v>3</v>
      </c>
      <c r="AL405" s="46">
        <v>139</v>
      </c>
      <c r="AM405" s="46">
        <v>0</v>
      </c>
    </row>
    <row r="406" spans="1:39" ht="48">
      <c r="A406" s="40" t="s">
        <v>2298</v>
      </c>
      <c r="B406" s="47" t="s">
        <v>2299</v>
      </c>
      <c r="C406" t="s">
        <v>6117</v>
      </c>
      <c r="D406" t="s">
        <v>2301</v>
      </c>
      <c r="E406" t="s">
        <v>1122</v>
      </c>
      <c r="F406" t="s">
        <v>12191</v>
      </c>
      <c r="G406" t="s">
        <v>6119</v>
      </c>
      <c r="H406" t="str">
        <f>INDEX(CountyList!A:A, MATCH(MID(A406, 3, 3), CountyList!B:B, 0))</f>
        <v>Cook</v>
      </c>
      <c r="I406" s="38">
        <v>6.1</v>
      </c>
      <c r="J406" s="38">
        <v>12.5</v>
      </c>
      <c r="K406" s="39">
        <v>73</v>
      </c>
      <c r="L406" s="39">
        <v>15</v>
      </c>
      <c r="M406" s="39">
        <v>9</v>
      </c>
      <c r="N406" s="39">
        <v>11</v>
      </c>
      <c r="O406" s="39">
        <v>10</v>
      </c>
      <c r="P406" s="39">
        <v>10</v>
      </c>
      <c r="Q406" s="39">
        <v>4</v>
      </c>
      <c r="R406" s="39">
        <v>4</v>
      </c>
      <c r="S406" s="39">
        <v>4</v>
      </c>
      <c r="T406" s="39">
        <v>0</v>
      </c>
      <c r="U406" s="39">
        <v>0</v>
      </c>
      <c r="V406" s="39">
        <v>0</v>
      </c>
      <c r="W406" s="39">
        <v>0</v>
      </c>
      <c r="X406" s="39">
        <v>0</v>
      </c>
      <c r="Y406" s="43">
        <v>0</v>
      </c>
      <c r="Z406" s="42">
        <v>0</v>
      </c>
      <c r="AA406" s="45">
        <v>80</v>
      </c>
      <c r="AB406" s="45">
        <v>60</v>
      </c>
      <c r="AC406" s="44">
        <v>140</v>
      </c>
      <c r="AD406" s="41">
        <v>1</v>
      </c>
      <c r="AE406" s="41">
        <v>1</v>
      </c>
      <c r="AF406" s="41">
        <v>15</v>
      </c>
      <c r="AG406" s="41">
        <v>0</v>
      </c>
      <c r="AH406" s="41">
        <v>109</v>
      </c>
      <c r="AI406" s="41">
        <v>7</v>
      </c>
      <c r="AJ406" s="41">
        <v>0</v>
      </c>
      <c r="AK406" s="41">
        <v>7</v>
      </c>
      <c r="AL406" s="46">
        <v>140</v>
      </c>
      <c r="AM406" s="46">
        <v>0</v>
      </c>
    </row>
    <row r="407" spans="1:39" ht="48">
      <c r="A407" s="40" t="s">
        <v>2302</v>
      </c>
      <c r="B407" s="47" t="s">
        <v>2303</v>
      </c>
      <c r="C407" t="s">
        <v>13600</v>
      </c>
      <c r="D407" t="s">
        <v>2315</v>
      </c>
      <c r="E407" t="s">
        <v>1122</v>
      </c>
      <c r="F407" t="s">
        <v>12198</v>
      </c>
      <c r="G407" t="s">
        <v>12199</v>
      </c>
      <c r="H407" t="str">
        <f>INDEX(CountyList!A:A, MATCH(MID(A407, 3, 3), CountyList!B:B, 0))</f>
        <v>Cook</v>
      </c>
      <c r="I407" s="38">
        <v>4</v>
      </c>
      <c r="J407" s="38">
        <v>17</v>
      </c>
      <c r="K407" s="39">
        <v>84</v>
      </c>
      <c r="L407" s="39">
        <v>46</v>
      </c>
      <c r="M407" s="39">
        <v>62</v>
      </c>
      <c r="N407" s="39">
        <v>41</v>
      </c>
      <c r="O407" s="39">
        <v>62</v>
      </c>
      <c r="P407" s="39">
        <v>45</v>
      </c>
      <c r="Q407" s="39">
        <v>40</v>
      </c>
      <c r="R407" s="39">
        <v>41</v>
      </c>
      <c r="S407" s="39">
        <v>49</v>
      </c>
      <c r="T407" s="39">
        <v>39</v>
      </c>
      <c r="U407" s="39">
        <v>0</v>
      </c>
      <c r="V407" s="39">
        <v>0</v>
      </c>
      <c r="W407" s="39">
        <v>0</v>
      </c>
      <c r="X407" s="39">
        <v>0</v>
      </c>
      <c r="Y407" s="43">
        <v>0</v>
      </c>
      <c r="Z407" s="42">
        <v>0</v>
      </c>
      <c r="AA407" s="45">
        <v>238</v>
      </c>
      <c r="AB407" s="45">
        <v>271</v>
      </c>
      <c r="AC407" s="44">
        <v>509</v>
      </c>
      <c r="AD407" s="41">
        <v>163</v>
      </c>
      <c r="AE407" s="41">
        <v>178</v>
      </c>
      <c r="AF407" s="41">
        <v>46</v>
      </c>
      <c r="AG407" s="41">
        <v>0</v>
      </c>
      <c r="AH407" s="41">
        <v>31</v>
      </c>
      <c r="AI407" s="41">
        <v>33</v>
      </c>
      <c r="AJ407" s="41">
        <v>0</v>
      </c>
      <c r="AK407" s="41">
        <v>58</v>
      </c>
      <c r="AL407" s="46">
        <v>509</v>
      </c>
      <c r="AM407" s="46">
        <v>0</v>
      </c>
    </row>
    <row r="408" spans="1:39" ht="64">
      <c r="A408" s="40" t="s">
        <v>2307</v>
      </c>
      <c r="B408" s="47" t="s">
        <v>2308</v>
      </c>
      <c r="C408" t="s">
        <v>13601</v>
      </c>
      <c r="D408" t="s">
        <v>2311</v>
      </c>
      <c r="E408" t="s">
        <v>1122</v>
      </c>
      <c r="F408" t="s">
        <v>12200</v>
      </c>
      <c r="G408" t="s">
        <v>6125</v>
      </c>
      <c r="H408" t="str">
        <f>INDEX(CountyList!A:A, MATCH(MID(A408, 3, 3), CountyList!B:B, 0))</f>
        <v>Cook</v>
      </c>
      <c r="I408" s="38">
        <v>2</v>
      </c>
      <c r="J408" s="38">
        <v>30</v>
      </c>
      <c r="K408" s="39">
        <v>74</v>
      </c>
      <c r="L408" s="39">
        <v>47</v>
      </c>
      <c r="M408" s="39">
        <v>48</v>
      </c>
      <c r="N408" s="39">
        <v>43</v>
      </c>
      <c r="O408" s="39">
        <v>63</v>
      </c>
      <c r="P408" s="39">
        <v>49</v>
      </c>
      <c r="Q408" s="39">
        <v>61</v>
      </c>
      <c r="R408" s="39">
        <v>52</v>
      </c>
      <c r="S408" s="39">
        <v>42</v>
      </c>
      <c r="T408" s="39">
        <v>55</v>
      </c>
      <c r="U408" s="39">
        <v>0</v>
      </c>
      <c r="V408" s="39">
        <v>0</v>
      </c>
      <c r="W408" s="39">
        <v>0</v>
      </c>
      <c r="X408" s="39">
        <v>0</v>
      </c>
      <c r="Y408" s="43">
        <v>27</v>
      </c>
      <c r="Z408" s="42">
        <v>0</v>
      </c>
      <c r="AA408" s="45">
        <v>279</v>
      </c>
      <c r="AB408" s="45">
        <v>284</v>
      </c>
      <c r="AC408" s="44">
        <v>563</v>
      </c>
      <c r="AD408" s="41">
        <v>226</v>
      </c>
      <c r="AE408" s="41">
        <v>241</v>
      </c>
      <c r="AF408" s="41">
        <v>39</v>
      </c>
      <c r="AG408" s="41">
        <v>0</v>
      </c>
      <c r="AH408" s="41">
        <v>5</v>
      </c>
      <c r="AI408" s="41">
        <v>0</v>
      </c>
      <c r="AJ408" s="41">
        <v>0</v>
      </c>
      <c r="AK408" s="41">
        <v>52</v>
      </c>
      <c r="AL408" s="46">
        <v>534</v>
      </c>
      <c r="AM408" s="46">
        <v>0</v>
      </c>
    </row>
    <row r="409" spans="1:39" ht="64">
      <c r="A409" s="40" t="s">
        <v>2312</v>
      </c>
      <c r="B409" s="47" t="s">
        <v>2313</v>
      </c>
      <c r="C409" t="s">
        <v>6132</v>
      </c>
      <c r="D409" t="s">
        <v>2315</v>
      </c>
      <c r="E409" t="s">
        <v>1122</v>
      </c>
      <c r="F409" t="s">
        <v>12198</v>
      </c>
      <c r="G409" t="s">
        <v>6134</v>
      </c>
      <c r="H409" t="str">
        <f>INDEX(CountyList!A:A, MATCH(MID(A409, 3, 3), CountyList!B:B, 0))</f>
        <v>Cook</v>
      </c>
      <c r="I409" s="38">
        <v>1</v>
      </c>
      <c r="J409" s="38">
        <v>12.5</v>
      </c>
      <c r="K409" s="39">
        <v>24</v>
      </c>
      <c r="L409" s="39">
        <v>27</v>
      </c>
      <c r="M409" s="39">
        <v>26</v>
      </c>
      <c r="N409" s="39">
        <v>24</v>
      </c>
      <c r="O409" s="39">
        <v>23</v>
      </c>
      <c r="P409" s="39">
        <v>22</v>
      </c>
      <c r="Q409" s="39">
        <v>25</v>
      </c>
      <c r="R409" s="39">
        <v>22</v>
      </c>
      <c r="S409" s="39">
        <v>20</v>
      </c>
      <c r="T409" s="39">
        <v>27</v>
      </c>
      <c r="U409" s="39">
        <v>0</v>
      </c>
      <c r="V409" s="39">
        <v>0</v>
      </c>
      <c r="W409" s="39">
        <v>0</v>
      </c>
      <c r="X409" s="39">
        <v>0</v>
      </c>
      <c r="Y409" s="43">
        <v>0</v>
      </c>
      <c r="Z409" s="42">
        <v>0</v>
      </c>
      <c r="AA409" s="45">
        <v>125</v>
      </c>
      <c r="AB409" s="45">
        <v>115</v>
      </c>
      <c r="AC409" s="44">
        <v>240</v>
      </c>
      <c r="AD409" s="41">
        <v>1</v>
      </c>
      <c r="AE409" s="41">
        <v>0</v>
      </c>
      <c r="AF409" s="41">
        <v>9</v>
      </c>
      <c r="AG409" s="41">
        <v>0</v>
      </c>
      <c r="AH409" s="41">
        <v>40</v>
      </c>
      <c r="AI409" s="41">
        <v>186</v>
      </c>
      <c r="AJ409" s="41">
        <v>0</v>
      </c>
      <c r="AK409" s="41">
        <v>4</v>
      </c>
      <c r="AL409" s="46">
        <v>240</v>
      </c>
      <c r="AM409" s="46">
        <v>0</v>
      </c>
    </row>
    <row r="410" spans="1:39" ht="48">
      <c r="A410" s="40" t="s">
        <v>2316</v>
      </c>
      <c r="B410" s="47" t="s">
        <v>2317</v>
      </c>
      <c r="C410" t="s">
        <v>13602</v>
      </c>
      <c r="D410" t="s">
        <v>2320</v>
      </c>
      <c r="E410" t="s">
        <v>1122</v>
      </c>
      <c r="F410" t="s">
        <v>12202</v>
      </c>
      <c r="G410" t="s">
        <v>6137</v>
      </c>
      <c r="H410" t="str">
        <f>INDEX(CountyList!A:A, MATCH(MID(A410, 3, 3), CountyList!B:B, 0))</f>
        <v>Cook</v>
      </c>
      <c r="I410" s="38">
        <v>0</v>
      </c>
      <c r="J410" s="38">
        <v>9</v>
      </c>
      <c r="K410" s="39">
        <v>32</v>
      </c>
      <c r="L410" s="39">
        <v>18</v>
      </c>
      <c r="M410" s="39">
        <v>12</v>
      </c>
      <c r="N410" s="39">
        <v>14</v>
      </c>
      <c r="O410" s="39">
        <v>16</v>
      </c>
      <c r="P410" s="39">
        <v>15</v>
      </c>
      <c r="Q410" s="39">
        <v>24</v>
      </c>
      <c r="R410" s="39">
        <v>14</v>
      </c>
      <c r="S410" s="39">
        <v>14</v>
      </c>
      <c r="T410" s="39">
        <v>15</v>
      </c>
      <c r="U410" s="39">
        <v>0</v>
      </c>
      <c r="V410" s="39">
        <v>0</v>
      </c>
      <c r="W410" s="39">
        <v>0</v>
      </c>
      <c r="X410" s="39">
        <v>0</v>
      </c>
      <c r="Y410" s="43">
        <v>1</v>
      </c>
      <c r="Z410" s="42">
        <v>0</v>
      </c>
      <c r="AA410" s="45">
        <v>87</v>
      </c>
      <c r="AB410" s="45">
        <v>88</v>
      </c>
      <c r="AC410" s="44">
        <v>175</v>
      </c>
      <c r="AD410" s="41">
        <v>13</v>
      </c>
      <c r="AE410" s="41">
        <v>9</v>
      </c>
      <c r="AF410" s="41">
        <v>140</v>
      </c>
      <c r="AG410" s="41">
        <v>0</v>
      </c>
      <c r="AH410" s="41">
        <v>3</v>
      </c>
      <c r="AI410" s="41">
        <v>1</v>
      </c>
      <c r="AJ410" s="41">
        <v>0</v>
      </c>
      <c r="AK410" s="41">
        <v>9</v>
      </c>
      <c r="AL410" s="46">
        <v>174</v>
      </c>
      <c r="AM410" s="46">
        <v>0</v>
      </c>
    </row>
    <row r="411" spans="1:39" ht="48">
      <c r="A411" s="40" t="s">
        <v>2321</v>
      </c>
      <c r="B411" s="47" t="s">
        <v>2322</v>
      </c>
      <c r="C411" t="s">
        <v>9275</v>
      </c>
      <c r="D411" t="s">
        <v>2324</v>
      </c>
      <c r="E411" t="s">
        <v>1122</v>
      </c>
      <c r="F411" t="s">
        <v>12203</v>
      </c>
      <c r="G411" t="s">
        <v>6140</v>
      </c>
      <c r="H411" t="str">
        <f>INDEX(CountyList!A:A, MATCH(MID(A411, 3, 3), CountyList!B:B, 0))</f>
        <v>Cook</v>
      </c>
      <c r="I411" s="38">
        <v>1</v>
      </c>
      <c r="J411" s="38">
        <v>11</v>
      </c>
      <c r="K411" s="39">
        <v>35</v>
      </c>
      <c r="L411" s="39">
        <v>18</v>
      </c>
      <c r="M411" s="39">
        <v>19</v>
      </c>
      <c r="N411" s="39">
        <v>23</v>
      </c>
      <c r="O411" s="39">
        <v>17</v>
      </c>
      <c r="P411" s="39">
        <v>24</v>
      </c>
      <c r="Q411" s="39">
        <v>25</v>
      </c>
      <c r="R411" s="39">
        <v>15</v>
      </c>
      <c r="S411" s="39">
        <v>21</v>
      </c>
      <c r="T411" s="39">
        <v>22</v>
      </c>
      <c r="U411" s="39">
        <v>0</v>
      </c>
      <c r="V411" s="39">
        <v>0</v>
      </c>
      <c r="W411" s="39">
        <v>0</v>
      </c>
      <c r="X411" s="39">
        <v>0</v>
      </c>
      <c r="Y411" s="43">
        <v>0</v>
      </c>
      <c r="Z411" s="42">
        <v>0</v>
      </c>
      <c r="AA411" s="45">
        <v>110</v>
      </c>
      <c r="AB411" s="45">
        <v>109</v>
      </c>
      <c r="AC411" s="44">
        <v>219</v>
      </c>
      <c r="AD411" s="41">
        <v>0</v>
      </c>
      <c r="AE411" s="41">
        <v>1</v>
      </c>
      <c r="AF411" s="41">
        <v>185</v>
      </c>
      <c r="AG411" s="41">
        <v>0</v>
      </c>
      <c r="AH411" s="41">
        <v>0</v>
      </c>
      <c r="AI411" s="41">
        <v>5</v>
      </c>
      <c r="AJ411" s="41">
        <v>0</v>
      </c>
      <c r="AK411" s="41">
        <v>28</v>
      </c>
      <c r="AL411" s="46">
        <v>219</v>
      </c>
      <c r="AM411" s="46">
        <v>0</v>
      </c>
    </row>
    <row r="412" spans="1:39" ht="48">
      <c r="A412" s="40" t="s">
        <v>2325</v>
      </c>
      <c r="B412" s="47" t="s">
        <v>2326</v>
      </c>
      <c r="C412" t="s">
        <v>13603</v>
      </c>
      <c r="D412" t="s">
        <v>2329</v>
      </c>
      <c r="E412" t="s">
        <v>1122</v>
      </c>
      <c r="F412" t="s">
        <v>12204</v>
      </c>
      <c r="G412" t="s">
        <v>6143</v>
      </c>
      <c r="H412" t="str">
        <f>INDEX(CountyList!A:A, MATCH(MID(A412, 3, 3), CountyList!B:B, 0))</f>
        <v>Cook</v>
      </c>
      <c r="I412" s="38">
        <v>2</v>
      </c>
      <c r="J412" s="38">
        <v>19</v>
      </c>
      <c r="K412" s="39">
        <v>58</v>
      </c>
      <c r="L412" s="39">
        <v>49</v>
      </c>
      <c r="M412" s="39">
        <v>35</v>
      </c>
      <c r="N412" s="39">
        <v>38</v>
      </c>
      <c r="O412" s="39">
        <v>35</v>
      </c>
      <c r="P412" s="39">
        <v>22</v>
      </c>
      <c r="Q412" s="39">
        <v>16</v>
      </c>
      <c r="R412" s="39">
        <v>24</v>
      </c>
      <c r="S412" s="39">
        <v>20</v>
      </c>
      <c r="T412" s="39">
        <v>14</v>
      </c>
      <c r="U412" s="39">
        <v>0</v>
      </c>
      <c r="V412" s="39">
        <v>0</v>
      </c>
      <c r="W412" s="39">
        <v>0</v>
      </c>
      <c r="X412" s="39">
        <v>0</v>
      </c>
      <c r="Y412" s="43">
        <v>0</v>
      </c>
      <c r="Z412" s="42">
        <v>0</v>
      </c>
      <c r="AA412" s="45">
        <v>160</v>
      </c>
      <c r="AB412" s="45">
        <v>151</v>
      </c>
      <c r="AC412" s="44">
        <v>311</v>
      </c>
      <c r="AD412" s="41">
        <v>0</v>
      </c>
      <c r="AE412" s="41">
        <v>2</v>
      </c>
      <c r="AF412" s="41">
        <v>3</v>
      </c>
      <c r="AG412" s="41">
        <v>0</v>
      </c>
      <c r="AH412" s="41">
        <v>0</v>
      </c>
      <c r="AI412" s="41">
        <v>306</v>
      </c>
      <c r="AJ412" s="41">
        <v>0</v>
      </c>
      <c r="AK412" s="41">
        <v>0</v>
      </c>
      <c r="AL412" s="46">
        <v>311</v>
      </c>
      <c r="AM412" s="46">
        <v>0</v>
      </c>
    </row>
    <row r="413" spans="1:39" ht="48">
      <c r="A413" s="40" t="s">
        <v>2330</v>
      </c>
      <c r="B413" s="47" t="s">
        <v>2331</v>
      </c>
      <c r="C413" t="s">
        <v>9287</v>
      </c>
      <c r="D413" t="s">
        <v>2333</v>
      </c>
      <c r="E413" t="s">
        <v>1122</v>
      </c>
      <c r="F413" t="s">
        <v>12208</v>
      </c>
      <c r="G413" t="s">
        <v>6146</v>
      </c>
      <c r="H413" t="str">
        <f>INDEX(CountyList!A:A, MATCH(MID(A413, 3, 3), CountyList!B:B, 0))</f>
        <v>Cook</v>
      </c>
      <c r="I413" s="38">
        <v>3</v>
      </c>
      <c r="J413" s="38">
        <v>27.5</v>
      </c>
      <c r="K413" s="39">
        <v>97</v>
      </c>
      <c r="L413" s="39">
        <v>47</v>
      </c>
      <c r="M413" s="39">
        <v>45</v>
      </c>
      <c r="N413" s="39">
        <v>43</v>
      </c>
      <c r="O413" s="39">
        <v>31</v>
      </c>
      <c r="P413" s="39">
        <v>37</v>
      </c>
      <c r="Q413" s="39">
        <v>40</v>
      </c>
      <c r="R413" s="39">
        <v>33</v>
      </c>
      <c r="S413" s="39">
        <v>37</v>
      </c>
      <c r="T413" s="39">
        <v>27</v>
      </c>
      <c r="U413" s="39">
        <v>0</v>
      </c>
      <c r="V413" s="39">
        <v>0</v>
      </c>
      <c r="W413" s="39">
        <v>0</v>
      </c>
      <c r="X413" s="39">
        <v>0</v>
      </c>
      <c r="Y413" s="43">
        <v>21</v>
      </c>
      <c r="Z413" s="42">
        <v>0</v>
      </c>
      <c r="AA413" s="45">
        <v>254</v>
      </c>
      <c r="AB413" s="45">
        <v>211</v>
      </c>
      <c r="AC413" s="44">
        <v>465</v>
      </c>
      <c r="AD413" s="41">
        <v>214</v>
      </c>
      <c r="AE413" s="41">
        <v>179</v>
      </c>
      <c r="AF413" s="41">
        <v>37</v>
      </c>
      <c r="AG413" s="41">
        <v>0</v>
      </c>
      <c r="AH413" s="41">
        <v>18</v>
      </c>
      <c r="AI413" s="41">
        <v>2</v>
      </c>
      <c r="AJ413" s="41">
        <v>0</v>
      </c>
      <c r="AK413" s="41">
        <v>15</v>
      </c>
      <c r="AL413" s="46">
        <v>437</v>
      </c>
      <c r="AM413" s="46">
        <v>0</v>
      </c>
    </row>
    <row r="414" spans="1:39" ht="64">
      <c r="A414" s="40" t="s">
        <v>2334</v>
      </c>
      <c r="B414" s="47" t="s">
        <v>2335</v>
      </c>
      <c r="C414" t="s">
        <v>13604</v>
      </c>
      <c r="D414" t="s">
        <v>13605</v>
      </c>
      <c r="E414" t="s">
        <v>1122</v>
      </c>
      <c r="F414" t="s">
        <v>12209</v>
      </c>
      <c r="G414" t="s">
        <v>6149</v>
      </c>
      <c r="H414" t="str">
        <f>INDEX(CountyList!A:A, MATCH(MID(A414, 3, 3), CountyList!B:B, 0))</f>
        <v>Cook</v>
      </c>
      <c r="I414" s="38">
        <v>1</v>
      </c>
      <c r="J414" s="38">
        <v>38</v>
      </c>
      <c r="K414" s="39">
        <v>103</v>
      </c>
      <c r="L414" s="39">
        <v>53</v>
      </c>
      <c r="M414" s="39">
        <v>51</v>
      </c>
      <c r="N414" s="39">
        <v>49</v>
      </c>
      <c r="O414" s="39">
        <v>43</v>
      </c>
      <c r="P414" s="39">
        <v>30</v>
      </c>
      <c r="Q414" s="39">
        <v>51</v>
      </c>
      <c r="R414" s="39">
        <v>50</v>
      </c>
      <c r="S414" s="39">
        <v>38</v>
      </c>
      <c r="T414" s="39">
        <v>39</v>
      </c>
      <c r="U414" s="39">
        <v>0</v>
      </c>
      <c r="V414" s="39">
        <v>0</v>
      </c>
      <c r="W414" s="39">
        <v>0</v>
      </c>
      <c r="X414" s="39">
        <v>0</v>
      </c>
      <c r="Y414" s="43">
        <v>0</v>
      </c>
      <c r="Z414" s="42">
        <v>0</v>
      </c>
      <c r="AA414" s="45">
        <v>242</v>
      </c>
      <c r="AB414" s="45">
        <v>265</v>
      </c>
      <c r="AC414" s="44">
        <v>507</v>
      </c>
      <c r="AD414" s="41">
        <v>222</v>
      </c>
      <c r="AE414" s="41">
        <v>241</v>
      </c>
      <c r="AF414" s="41">
        <v>12</v>
      </c>
      <c r="AG414" s="41">
        <v>0</v>
      </c>
      <c r="AH414" s="41">
        <v>5</v>
      </c>
      <c r="AI414" s="41">
        <v>1</v>
      </c>
      <c r="AJ414" s="41">
        <v>1</v>
      </c>
      <c r="AK414" s="41">
        <v>25</v>
      </c>
      <c r="AL414" s="46">
        <v>507</v>
      </c>
      <c r="AM414" s="46">
        <v>0</v>
      </c>
    </row>
    <row r="415" spans="1:39" ht="48">
      <c r="A415" s="40" t="s">
        <v>2339</v>
      </c>
      <c r="B415" s="47" t="s">
        <v>2340</v>
      </c>
      <c r="C415" t="s">
        <v>9236</v>
      </c>
      <c r="D415" t="s">
        <v>2342</v>
      </c>
      <c r="E415" t="s">
        <v>1122</v>
      </c>
      <c r="F415" t="s">
        <v>13606</v>
      </c>
      <c r="G415" t="s">
        <v>6152</v>
      </c>
      <c r="H415" t="str">
        <f>INDEX(CountyList!A:A, MATCH(MID(A415, 3, 3), CountyList!B:B, 0))</f>
        <v>Cook</v>
      </c>
      <c r="I415" s="38">
        <v>2</v>
      </c>
      <c r="J415" s="38">
        <v>6.5</v>
      </c>
      <c r="K415" s="39">
        <v>20</v>
      </c>
      <c r="L415" s="39">
        <v>16</v>
      </c>
      <c r="M415" s="39">
        <v>5</v>
      </c>
      <c r="N415" s="39">
        <v>9</v>
      </c>
      <c r="O415" s="39">
        <v>10</v>
      </c>
      <c r="P415" s="39">
        <v>10</v>
      </c>
      <c r="Q415" s="39">
        <v>13</v>
      </c>
      <c r="R415" s="39">
        <v>12</v>
      </c>
      <c r="S415" s="39">
        <v>12</v>
      </c>
      <c r="T415" s="39">
        <v>16</v>
      </c>
      <c r="U415" s="39">
        <v>0</v>
      </c>
      <c r="V415" s="39">
        <v>0</v>
      </c>
      <c r="W415" s="39">
        <v>0</v>
      </c>
      <c r="X415" s="39">
        <v>0</v>
      </c>
      <c r="Y415" s="43">
        <v>0</v>
      </c>
      <c r="Z415" s="42">
        <v>0</v>
      </c>
      <c r="AA415" s="45">
        <v>50</v>
      </c>
      <c r="AB415" s="45">
        <v>73</v>
      </c>
      <c r="AC415" s="44">
        <v>123</v>
      </c>
      <c r="AD415" s="41">
        <v>0</v>
      </c>
      <c r="AE415" s="41">
        <v>0</v>
      </c>
      <c r="AF415" s="41">
        <v>0</v>
      </c>
      <c r="AG415" s="41">
        <v>0</v>
      </c>
      <c r="AH415" s="41">
        <v>0</v>
      </c>
      <c r="AI415" s="41">
        <v>123</v>
      </c>
      <c r="AJ415" s="41">
        <v>0</v>
      </c>
      <c r="AK415" s="41">
        <v>0</v>
      </c>
      <c r="AL415" s="46">
        <v>123</v>
      </c>
      <c r="AM415" s="46">
        <v>0</v>
      </c>
    </row>
    <row r="416" spans="1:39" ht="48">
      <c r="A416" s="40" t="s">
        <v>2343</v>
      </c>
      <c r="B416" s="47" t="s">
        <v>2344</v>
      </c>
      <c r="C416" t="s">
        <v>9296</v>
      </c>
      <c r="D416" t="s">
        <v>2347</v>
      </c>
      <c r="E416" t="s">
        <v>1122</v>
      </c>
      <c r="F416" t="s">
        <v>12210</v>
      </c>
      <c r="G416" t="s">
        <v>6155</v>
      </c>
      <c r="H416" t="str">
        <f>INDEX(CountyList!A:A, MATCH(MID(A416, 3, 3), CountyList!B:B, 0))</f>
        <v>Cook</v>
      </c>
      <c r="I416" s="38">
        <v>2</v>
      </c>
      <c r="J416" s="38">
        <v>26</v>
      </c>
      <c r="K416" s="39">
        <v>67</v>
      </c>
      <c r="L416" s="39">
        <v>36</v>
      </c>
      <c r="M416" s="39">
        <v>34</v>
      </c>
      <c r="N416" s="39">
        <v>41</v>
      </c>
      <c r="O416" s="39">
        <v>42</v>
      </c>
      <c r="P416" s="39">
        <v>39</v>
      </c>
      <c r="Q416" s="39">
        <v>33</v>
      </c>
      <c r="R416" s="39">
        <v>34</v>
      </c>
      <c r="S416" s="39">
        <v>31</v>
      </c>
      <c r="T416" s="39">
        <v>17</v>
      </c>
      <c r="U416" s="39">
        <v>0</v>
      </c>
      <c r="V416" s="39">
        <v>0</v>
      </c>
      <c r="W416" s="39">
        <v>0</v>
      </c>
      <c r="X416" s="39">
        <v>0</v>
      </c>
      <c r="Y416" s="43">
        <v>0</v>
      </c>
      <c r="Z416" s="42">
        <v>0</v>
      </c>
      <c r="AA416" s="45">
        <v>187</v>
      </c>
      <c r="AB416" s="45">
        <v>187</v>
      </c>
      <c r="AC416" s="44">
        <v>374</v>
      </c>
      <c r="AD416" s="41">
        <v>171</v>
      </c>
      <c r="AE416" s="41">
        <v>171</v>
      </c>
      <c r="AF416" s="41">
        <v>14</v>
      </c>
      <c r="AG416" s="41">
        <v>0</v>
      </c>
      <c r="AH416" s="41">
        <v>2</v>
      </c>
      <c r="AI416" s="41">
        <v>1</v>
      </c>
      <c r="AJ416" s="41">
        <v>0</v>
      </c>
      <c r="AK416" s="41">
        <v>15</v>
      </c>
      <c r="AL416" s="46">
        <v>374</v>
      </c>
      <c r="AM416" s="46">
        <v>0</v>
      </c>
    </row>
    <row r="417" spans="1:39" ht="48">
      <c r="A417" s="40" t="s">
        <v>2348</v>
      </c>
      <c r="B417" s="47" t="s">
        <v>2349</v>
      </c>
      <c r="C417" t="s">
        <v>9299</v>
      </c>
      <c r="D417" t="s">
        <v>13607</v>
      </c>
      <c r="E417" t="s">
        <v>1122</v>
      </c>
      <c r="F417" t="s">
        <v>12211</v>
      </c>
      <c r="G417" t="s">
        <v>6158</v>
      </c>
      <c r="H417" t="str">
        <f>INDEX(CountyList!A:A, MATCH(MID(A417, 3, 3), CountyList!B:B, 0))</f>
        <v>Cook</v>
      </c>
      <c r="I417" s="38">
        <v>1.5</v>
      </c>
      <c r="J417" s="38">
        <v>36</v>
      </c>
      <c r="K417" s="39">
        <v>92</v>
      </c>
      <c r="L417" s="39">
        <v>59</v>
      </c>
      <c r="M417" s="39">
        <v>64</v>
      </c>
      <c r="N417" s="39">
        <v>66</v>
      </c>
      <c r="O417" s="39">
        <v>66</v>
      </c>
      <c r="P417" s="39">
        <v>77</v>
      </c>
      <c r="Q417" s="39">
        <v>71</v>
      </c>
      <c r="R417" s="39">
        <v>76</v>
      </c>
      <c r="S417" s="39">
        <v>73</v>
      </c>
      <c r="T417" s="39">
        <v>63</v>
      </c>
      <c r="U417" s="39">
        <v>0</v>
      </c>
      <c r="V417" s="39">
        <v>0</v>
      </c>
      <c r="W417" s="39">
        <v>0</v>
      </c>
      <c r="X417" s="39">
        <v>0</v>
      </c>
      <c r="Y417" s="43">
        <v>0</v>
      </c>
      <c r="Z417" s="42">
        <v>0</v>
      </c>
      <c r="AA417" s="45">
        <v>351</v>
      </c>
      <c r="AB417" s="45">
        <v>356</v>
      </c>
      <c r="AC417" s="44">
        <v>707</v>
      </c>
      <c r="AD417" s="41">
        <v>334</v>
      </c>
      <c r="AE417" s="41">
        <v>348</v>
      </c>
      <c r="AF417" s="41">
        <v>11</v>
      </c>
      <c r="AG417" s="41">
        <v>2</v>
      </c>
      <c r="AH417" s="41">
        <v>0</v>
      </c>
      <c r="AI417" s="41">
        <v>12</v>
      </c>
      <c r="AJ417" s="41">
        <v>0</v>
      </c>
      <c r="AK417" s="41">
        <v>0</v>
      </c>
      <c r="AL417" s="46">
        <v>707</v>
      </c>
      <c r="AM417" s="46">
        <v>0</v>
      </c>
    </row>
    <row r="418" spans="1:39" ht="48">
      <c r="A418" s="40" t="s">
        <v>2353</v>
      </c>
      <c r="B418" s="47" t="s">
        <v>2354</v>
      </c>
      <c r="C418" t="s">
        <v>6159</v>
      </c>
      <c r="D418" t="s">
        <v>2356</v>
      </c>
      <c r="E418" t="s">
        <v>1122</v>
      </c>
      <c r="F418" t="s">
        <v>12212</v>
      </c>
      <c r="G418" t="s">
        <v>6161</v>
      </c>
      <c r="H418" t="str">
        <f>INDEX(CountyList!A:A, MATCH(MID(A418, 3, 3), CountyList!B:B, 0))</f>
        <v>Cook</v>
      </c>
      <c r="I418" s="38">
        <v>2</v>
      </c>
      <c r="J418" s="38">
        <v>25</v>
      </c>
      <c r="K418" s="39">
        <v>79</v>
      </c>
      <c r="L418" s="39">
        <v>37</v>
      </c>
      <c r="M418" s="39">
        <v>28</v>
      </c>
      <c r="N418" s="39">
        <v>21</v>
      </c>
      <c r="O418" s="39">
        <v>21</v>
      </c>
      <c r="P418" s="39">
        <v>20</v>
      </c>
      <c r="Q418" s="39">
        <v>14</v>
      </c>
      <c r="R418" s="39">
        <v>10</v>
      </c>
      <c r="S418" s="39">
        <v>12</v>
      </c>
      <c r="T418" s="39">
        <v>11</v>
      </c>
      <c r="U418" s="39">
        <v>0</v>
      </c>
      <c r="V418" s="39">
        <v>0</v>
      </c>
      <c r="W418" s="39">
        <v>0</v>
      </c>
      <c r="X418" s="39">
        <v>0</v>
      </c>
      <c r="Y418" s="43">
        <v>0</v>
      </c>
      <c r="Z418" s="42">
        <v>0</v>
      </c>
      <c r="AA418" s="45">
        <v>117</v>
      </c>
      <c r="AB418" s="45">
        <v>136</v>
      </c>
      <c r="AC418" s="44">
        <v>253</v>
      </c>
      <c r="AD418" s="41">
        <v>55</v>
      </c>
      <c r="AE418" s="41">
        <v>70</v>
      </c>
      <c r="AF418" s="41">
        <v>80</v>
      </c>
      <c r="AG418" s="41">
        <v>0</v>
      </c>
      <c r="AH418" s="41">
        <v>6</v>
      </c>
      <c r="AI418" s="41">
        <v>6</v>
      </c>
      <c r="AJ418" s="41">
        <v>0</v>
      </c>
      <c r="AK418" s="41">
        <v>36</v>
      </c>
      <c r="AL418" s="46">
        <v>253</v>
      </c>
      <c r="AM418" s="46">
        <v>0</v>
      </c>
    </row>
    <row r="419" spans="1:39" ht="64">
      <c r="A419" s="40" t="s">
        <v>2357</v>
      </c>
      <c r="B419" s="47" t="s">
        <v>2358</v>
      </c>
      <c r="C419" t="s">
        <v>13608</v>
      </c>
      <c r="D419" t="s">
        <v>2361</v>
      </c>
      <c r="E419" t="s">
        <v>1122</v>
      </c>
      <c r="F419" t="s">
        <v>12214</v>
      </c>
      <c r="G419" t="s">
        <v>6164</v>
      </c>
      <c r="H419" t="str">
        <f>INDEX(CountyList!A:A, MATCH(MID(A419, 3, 3), CountyList!B:B, 0))</f>
        <v>Cook</v>
      </c>
      <c r="I419" s="38">
        <v>1</v>
      </c>
      <c r="J419" s="38">
        <v>9</v>
      </c>
      <c r="K419" s="39">
        <v>17</v>
      </c>
      <c r="L419" s="39">
        <v>17</v>
      </c>
      <c r="M419" s="39">
        <v>6</v>
      </c>
      <c r="N419" s="39">
        <v>17</v>
      </c>
      <c r="O419" s="39">
        <v>18</v>
      </c>
      <c r="P419" s="39">
        <v>12</v>
      </c>
      <c r="Q419" s="39">
        <v>20</v>
      </c>
      <c r="R419" s="39">
        <v>9</v>
      </c>
      <c r="S419" s="39">
        <v>9</v>
      </c>
      <c r="T419" s="39">
        <v>17</v>
      </c>
      <c r="U419" s="39">
        <v>0</v>
      </c>
      <c r="V419" s="39">
        <v>0</v>
      </c>
      <c r="W419" s="39">
        <v>0</v>
      </c>
      <c r="X419" s="39">
        <v>0</v>
      </c>
      <c r="Y419" s="43">
        <v>0</v>
      </c>
      <c r="Z419" s="42">
        <v>0</v>
      </c>
      <c r="AA419" s="45">
        <v>82</v>
      </c>
      <c r="AB419" s="45">
        <v>60</v>
      </c>
      <c r="AC419" s="44">
        <v>142</v>
      </c>
      <c r="AD419" s="41">
        <v>0</v>
      </c>
      <c r="AE419" s="41">
        <v>0</v>
      </c>
      <c r="AF419" s="41">
        <v>0</v>
      </c>
      <c r="AG419" s="41">
        <v>0</v>
      </c>
      <c r="AH419" s="41">
        <v>0</v>
      </c>
      <c r="AI419" s="41">
        <v>142</v>
      </c>
      <c r="AJ419" s="41">
        <v>0</v>
      </c>
      <c r="AK419" s="41">
        <v>0</v>
      </c>
      <c r="AL419" s="46">
        <v>142</v>
      </c>
      <c r="AM419" s="46">
        <v>0</v>
      </c>
    </row>
    <row r="420" spans="1:39" ht="48">
      <c r="A420" s="40" t="s">
        <v>2363</v>
      </c>
      <c r="B420" s="47" t="s">
        <v>9306</v>
      </c>
      <c r="C420" t="s">
        <v>13609</v>
      </c>
      <c r="D420" t="s">
        <v>2365</v>
      </c>
      <c r="E420" t="s">
        <v>1122</v>
      </c>
      <c r="F420" t="s">
        <v>12216</v>
      </c>
      <c r="G420" t="s">
        <v>6167</v>
      </c>
      <c r="H420" t="str">
        <f>INDEX(CountyList!A:A, MATCH(MID(A420, 3, 3), CountyList!B:B, 0))</f>
        <v>Cook</v>
      </c>
      <c r="I420" s="38">
        <v>0</v>
      </c>
      <c r="J420" s="38">
        <v>10</v>
      </c>
      <c r="K420" s="39">
        <v>33</v>
      </c>
      <c r="L420" s="39">
        <v>19</v>
      </c>
      <c r="M420" s="39">
        <v>17</v>
      </c>
      <c r="N420" s="39">
        <v>17</v>
      </c>
      <c r="O420" s="39">
        <v>18</v>
      </c>
      <c r="P420" s="39">
        <v>23</v>
      </c>
      <c r="Q420" s="39">
        <v>19</v>
      </c>
      <c r="R420" s="39">
        <v>15</v>
      </c>
      <c r="S420" s="39">
        <v>17</v>
      </c>
      <c r="T420" s="39">
        <v>21</v>
      </c>
      <c r="U420" s="39">
        <v>0</v>
      </c>
      <c r="V420" s="39">
        <v>0</v>
      </c>
      <c r="W420" s="39">
        <v>0</v>
      </c>
      <c r="X420" s="39">
        <v>0</v>
      </c>
      <c r="Y420" s="43">
        <v>0</v>
      </c>
      <c r="Z420" s="42">
        <v>0</v>
      </c>
      <c r="AA420" s="45">
        <v>120</v>
      </c>
      <c r="AB420" s="45">
        <v>79</v>
      </c>
      <c r="AC420" s="44">
        <v>199</v>
      </c>
      <c r="AD420" s="41">
        <v>80</v>
      </c>
      <c r="AE420" s="41">
        <v>46</v>
      </c>
      <c r="AF420" s="41">
        <v>48</v>
      </c>
      <c r="AG420" s="41">
        <v>0</v>
      </c>
      <c r="AH420" s="41">
        <v>8</v>
      </c>
      <c r="AI420" s="41">
        <v>3</v>
      </c>
      <c r="AJ420" s="41">
        <v>0</v>
      </c>
      <c r="AK420" s="41">
        <v>14</v>
      </c>
      <c r="AL420" s="46">
        <v>199</v>
      </c>
      <c r="AM420" s="46">
        <v>0</v>
      </c>
    </row>
    <row r="421" spans="1:39" ht="80">
      <c r="A421" s="40" t="s">
        <v>2366</v>
      </c>
      <c r="B421" s="47" t="s">
        <v>2367</v>
      </c>
      <c r="C421" t="s">
        <v>12217</v>
      </c>
      <c r="D421" t="s">
        <v>2368</v>
      </c>
      <c r="E421" t="s">
        <v>1122</v>
      </c>
      <c r="F421" t="s">
        <v>12218</v>
      </c>
      <c r="G421" t="s">
        <v>6171</v>
      </c>
      <c r="H421" t="str">
        <f>INDEX(CountyList!A:A, MATCH(MID(A421, 3, 3), CountyList!B:B, 0))</f>
        <v>Cook</v>
      </c>
      <c r="I421" s="38">
        <v>1</v>
      </c>
      <c r="J421" s="38">
        <v>12</v>
      </c>
      <c r="K421" s="39">
        <v>28</v>
      </c>
      <c r="L421" s="39">
        <v>17</v>
      </c>
      <c r="M421" s="39">
        <v>12</v>
      </c>
      <c r="N421" s="39">
        <v>18</v>
      </c>
      <c r="O421" s="39">
        <v>28</v>
      </c>
      <c r="P421" s="39">
        <v>25</v>
      </c>
      <c r="Q421" s="39">
        <v>24</v>
      </c>
      <c r="R421" s="39">
        <v>17</v>
      </c>
      <c r="S421" s="39">
        <v>29</v>
      </c>
      <c r="T421" s="39">
        <v>19</v>
      </c>
      <c r="U421" s="39">
        <v>0</v>
      </c>
      <c r="V421" s="39">
        <v>0</v>
      </c>
      <c r="W421" s="39">
        <v>0</v>
      </c>
      <c r="X421" s="39">
        <v>0</v>
      </c>
      <c r="Y421" s="43">
        <v>0</v>
      </c>
      <c r="Z421" s="42">
        <v>0</v>
      </c>
      <c r="AA421" s="45">
        <v>106</v>
      </c>
      <c r="AB421" s="45">
        <v>111</v>
      </c>
      <c r="AC421" s="44">
        <v>217</v>
      </c>
      <c r="AD421" s="41">
        <v>0</v>
      </c>
      <c r="AE421" s="41">
        <v>0</v>
      </c>
      <c r="AF421" s="41">
        <v>0</v>
      </c>
      <c r="AG421" s="41">
        <v>0</v>
      </c>
      <c r="AH421" s="41">
        <v>0</v>
      </c>
      <c r="AI421" s="41">
        <v>217</v>
      </c>
      <c r="AJ421" s="41">
        <v>0</v>
      </c>
      <c r="AK421" s="41">
        <v>0</v>
      </c>
      <c r="AL421" s="46">
        <v>217</v>
      </c>
      <c r="AM421" s="46">
        <v>0</v>
      </c>
    </row>
    <row r="422" spans="1:39" ht="64">
      <c r="A422" s="40" t="s">
        <v>12219</v>
      </c>
      <c r="B422" s="47" t="s">
        <v>9314</v>
      </c>
      <c r="C422" t="s">
        <v>12220</v>
      </c>
      <c r="D422" t="s">
        <v>9317</v>
      </c>
      <c r="E422" t="s">
        <v>1122</v>
      </c>
      <c r="F422" t="s">
        <v>12221</v>
      </c>
      <c r="G422" t="s">
        <v>12222</v>
      </c>
      <c r="H422" t="str">
        <f>INDEX(CountyList!A:A, MATCH(MID(A422, 3, 3), CountyList!B:B, 0))</f>
        <v>Cook</v>
      </c>
      <c r="I422" s="38">
        <v>2</v>
      </c>
      <c r="J422" s="38">
        <v>14</v>
      </c>
      <c r="K422" s="39">
        <v>29</v>
      </c>
      <c r="L422" s="39">
        <v>20</v>
      </c>
      <c r="M422" s="39">
        <v>20</v>
      </c>
      <c r="N422" s="39">
        <v>12</v>
      </c>
      <c r="O422" s="39">
        <v>19</v>
      </c>
      <c r="P422" s="39">
        <v>16</v>
      </c>
      <c r="Q422" s="39">
        <v>18</v>
      </c>
      <c r="R422" s="39">
        <v>17</v>
      </c>
      <c r="S422" s="39">
        <v>14</v>
      </c>
      <c r="T422" s="39">
        <v>8</v>
      </c>
      <c r="U422" s="39">
        <v>0</v>
      </c>
      <c r="V422" s="39">
        <v>0</v>
      </c>
      <c r="W422" s="39">
        <v>0</v>
      </c>
      <c r="X422" s="39">
        <v>0</v>
      </c>
      <c r="Y422" s="43">
        <v>0</v>
      </c>
      <c r="Z422" s="42">
        <v>0</v>
      </c>
      <c r="AA422" s="45">
        <v>91</v>
      </c>
      <c r="AB422" s="45">
        <v>82</v>
      </c>
      <c r="AC422" s="44">
        <v>173</v>
      </c>
      <c r="AD422" s="41">
        <v>46</v>
      </c>
      <c r="AE422" s="41">
        <v>43</v>
      </c>
      <c r="AF422" s="41">
        <v>24</v>
      </c>
      <c r="AG422" s="41">
        <v>0</v>
      </c>
      <c r="AH422" s="41">
        <v>18</v>
      </c>
      <c r="AI422" s="41">
        <v>28</v>
      </c>
      <c r="AJ422" s="41">
        <v>0</v>
      </c>
      <c r="AK422" s="41">
        <v>14</v>
      </c>
      <c r="AL422" s="46">
        <v>173</v>
      </c>
      <c r="AM422" s="46">
        <v>0</v>
      </c>
    </row>
    <row r="423" spans="1:39" ht="48">
      <c r="A423" s="40" t="s">
        <v>2369</v>
      </c>
      <c r="B423" s="47" t="s">
        <v>2370</v>
      </c>
      <c r="C423" t="s">
        <v>9321</v>
      </c>
      <c r="D423" t="s">
        <v>13610</v>
      </c>
      <c r="E423" t="s">
        <v>1122</v>
      </c>
      <c r="F423" t="s">
        <v>12223</v>
      </c>
      <c r="G423" t="s">
        <v>6174</v>
      </c>
      <c r="H423" t="str">
        <f>INDEX(CountyList!A:A, MATCH(MID(A423, 3, 3), CountyList!B:B, 0))</f>
        <v>Cook</v>
      </c>
      <c r="I423" s="38">
        <v>3</v>
      </c>
      <c r="J423" s="38">
        <v>11.5</v>
      </c>
      <c r="K423" s="39">
        <v>46</v>
      </c>
      <c r="L423" s="39">
        <v>23</v>
      </c>
      <c r="M423" s="39">
        <v>13</v>
      </c>
      <c r="N423" s="39">
        <v>28</v>
      </c>
      <c r="O423" s="39">
        <v>22</v>
      </c>
      <c r="P423" s="39">
        <v>23</v>
      </c>
      <c r="Q423" s="39">
        <v>22</v>
      </c>
      <c r="R423" s="39">
        <v>26</v>
      </c>
      <c r="S423" s="39">
        <v>21</v>
      </c>
      <c r="T423" s="39">
        <v>24</v>
      </c>
      <c r="U423" s="39">
        <v>0</v>
      </c>
      <c r="V423" s="39">
        <v>0</v>
      </c>
      <c r="W423" s="39">
        <v>0</v>
      </c>
      <c r="X423" s="39">
        <v>0</v>
      </c>
      <c r="Y423" s="43">
        <v>0</v>
      </c>
      <c r="Z423" s="42">
        <v>0</v>
      </c>
      <c r="AA423" s="45">
        <v>136</v>
      </c>
      <c r="AB423" s="45">
        <v>112</v>
      </c>
      <c r="AC423" s="44">
        <v>248</v>
      </c>
      <c r="AD423" s="41">
        <v>1</v>
      </c>
      <c r="AE423" s="41">
        <v>4</v>
      </c>
      <c r="AF423" s="41">
        <v>2</v>
      </c>
      <c r="AG423" s="41">
        <v>0</v>
      </c>
      <c r="AH423" s="41">
        <v>0</v>
      </c>
      <c r="AI423" s="41">
        <v>238</v>
      </c>
      <c r="AJ423" s="41">
        <v>0</v>
      </c>
      <c r="AK423" s="41">
        <v>3</v>
      </c>
      <c r="AL423" s="46">
        <v>248</v>
      </c>
      <c r="AM423" s="46">
        <v>0</v>
      </c>
    </row>
    <row r="424" spans="1:39" ht="48">
      <c r="A424" s="40" t="s">
        <v>6175</v>
      </c>
      <c r="B424" s="47" t="s">
        <v>6176</v>
      </c>
      <c r="C424" t="s">
        <v>6177</v>
      </c>
      <c r="D424" t="s">
        <v>13611</v>
      </c>
      <c r="E424" t="s">
        <v>1122</v>
      </c>
      <c r="F424" t="s">
        <v>12224</v>
      </c>
      <c r="G424" t="s">
        <v>6180</v>
      </c>
      <c r="H424" t="str">
        <f>INDEX(CountyList!A:A, MATCH(MID(A424, 3, 3), CountyList!B:B, 0))</f>
        <v>Cook</v>
      </c>
      <c r="I424" s="38">
        <v>1</v>
      </c>
      <c r="J424" s="38">
        <v>2</v>
      </c>
      <c r="K424" s="39">
        <v>9</v>
      </c>
      <c r="L424" s="39">
        <v>1</v>
      </c>
      <c r="M424" s="39">
        <v>0</v>
      </c>
      <c r="N424" s="39">
        <v>0</v>
      </c>
      <c r="O424" s="39">
        <v>0</v>
      </c>
      <c r="P424" s="39">
        <v>0</v>
      </c>
      <c r="Q424" s="39">
        <v>0</v>
      </c>
      <c r="R424" s="39">
        <v>0</v>
      </c>
      <c r="S424" s="39">
        <v>0</v>
      </c>
      <c r="T424" s="39">
        <v>0</v>
      </c>
      <c r="U424" s="39">
        <v>0</v>
      </c>
      <c r="V424" s="39">
        <v>0</v>
      </c>
      <c r="W424" s="39">
        <v>0</v>
      </c>
      <c r="X424" s="39">
        <v>0</v>
      </c>
      <c r="Y424" s="43">
        <v>0</v>
      </c>
      <c r="Z424" s="42">
        <v>0</v>
      </c>
      <c r="AA424" s="45">
        <v>4</v>
      </c>
      <c r="AB424" s="45">
        <v>6</v>
      </c>
      <c r="AC424" s="44">
        <v>10</v>
      </c>
      <c r="AD424" s="41">
        <v>0</v>
      </c>
      <c r="AE424" s="41">
        <v>0</v>
      </c>
      <c r="AF424" s="41">
        <v>0</v>
      </c>
      <c r="AG424" s="41">
        <v>5</v>
      </c>
      <c r="AH424" s="41">
        <v>5</v>
      </c>
      <c r="AI424" s="41">
        <v>0</v>
      </c>
      <c r="AJ424" s="41">
        <v>0</v>
      </c>
      <c r="AK424" s="41">
        <v>0</v>
      </c>
      <c r="AL424" s="46">
        <v>10</v>
      </c>
      <c r="AM424" s="46">
        <v>0</v>
      </c>
    </row>
    <row r="425" spans="1:39" ht="48">
      <c r="A425" s="40" t="s">
        <v>12225</v>
      </c>
      <c r="B425" s="47" t="s">
        <v>9323</v>
      </c>
      <c r="C425" t="s">
        <v>9325</v>
      </c>
      <c r="D425" t="s">
        <v>1721</v>
      </c>
      <c r="E425" t="s">
        <v>1122</v>
      </c>
      <c r="F425" t="s">
        <v>12226</v>
      </c>
      <c r="G425" t="s">
        <v>12227</v>
      </c>
      <c r="H425" t="str">
        <f>INDEX(CountyList!A:A, MATCH(MID(A425, 3, 3), CountyList!B:B, 0))</f>
        <v>Cook</v>
      </c>
      <c r="I425" s="38">
        <v>1</v>
      </c>
      <c r="J425" s="38">
        <v>9</v>
      </c>
      <c r="K425" s="39">
        <v>25</v>
      </c>
      <c r="L425" s="39">
        <v>14</v>
      </c>
      <c r="M425" s="39">
        <v>12</v>
      </c>
      <c r="N425" s="39">
        <v>16</v>
      </c>
      <c r="O425" s="39">
        <v>9</v>
      </c>
      <c r="P425" s="39">
        <v>16</v>
      </c>
      <c r="Q425" s="39">
        <v>6</v>
      </c>
      <c r="R425" s="39">
        <v>13</v>
      </c>
      <c r="S425" s="39">
        <v>14</v>
      </c>
      <c r="T425" s="39">
        <v>15</v>
      </c>
      <c r="U425" s="39">
        <v>0</v>
      </c>
      <c r="V425" s="39">
        <v>0</v>
      </c>
      <c r="W425" s="39">
        <v>0</v>
      </c>
      <c r="X425" s="39">
        <v>0</v>
      </c>
      <c r="Y425" s="43">
        <v>0</v>
      </c>
      <c r="Z425" s="42">
        <v>0</v>
      </c>
      <c r="AA425" s="45">
        <v>66</v>
      </c>
      <c r="AB425" s="45">
        <v>74</v>
      </c>
      <c r="AC425" s="44">
        <v>140</v>
      </c>
      <c r="AD425" s="41">
        <v>20</v>
      </c>
      <c r="AE425" s="41">
        <v>14</v>
      </c>
      <c r="AF425" s="41">
        <v>44</v>
      </c>
      <c r="AG425" s="41">
        <v>1</v>
      </c>
      <c r="AH425" s="41">
        <v>11</v>
      </c>
      <c r="AI425" s="41">
        <v>41</v>
      </c>
      <c r="AJ425" s="41">
        <v>5</v>
      </c>
      <c r="AK425" s="41">
        <v>4</v>
      </c>
      <c r="AL425" s="46">
        <v>140</v>
      </c>
      <c r="AM425" s="46">
        <v>0</v>
      </c>
    </row>
    <row r="426" spans="1:39" ht="48">
      <c r="A426" s="40" t="s">
        <v>2374</v>
      </c>
      <c r="B426" s="47" t="s">
        <v>401</v>
      </c>
      <c r="C426" t="s">
        <v>9328</v>
      </c>
      <c r="D426" t="s">
        <v>2376</v>
      </c>
      <c r="E426" t="s">
        <v>1122</v>
      </c>
      <c r="F426" t="s">
        <v>12228</v>
      </c>
      <c r="G426" t="s">
        <v>6183</v>
      </c>
      <c r="H426" t="str">
        <f>INDEX(CountyList!A:A, MATCH(MID(A426, 3, 3), CountyList!B:B, 0))</f>
        <v>Cook</v>
      </c>
      <c r="I426" s="38">
        <v>0</v>
      </c>
      <c r="J426" s="38">
        <v>0</v>
      </c>
      <c r="K426" s="39">
        <v>0</v>
      </c>
      <c r="L426" s="39">
        <v>20</v>
      </c>
      <c r="M426" s="39">
        <v>21</v>
      </c>
      <c r="N426" s="39">
        <v>26</v>
      </c>
      <c r="O426" s="39">
        <v>16</v>
      </c>
      <c r="P426" s="39">
        <v>27</v>
      </c>
      <c r="Q426" s="39">
        <v>17</v>
      </c>
      <c r="R426" s="39">
        <v>23</v>
      </c>
      <c r="S426" s="39">
        <v>14</v>
      </c>
      <c r="T426" s="39">
        <v>12</v>
      </c>
      <c r="U426" s="39">
        <v>0</v>
      </c>
      <c r="V426" s="39">
        <v>0</v>
      </c>
      <c r="W426" s="39">
        <v>0</v>
      </c>
      <c r="X426" s="39">
        <v>0</v>
      </c>
      <c r="Y426" s="43">
        <v>0</v>
      </c>
      <c r="Z426" s="42">
        <v>0</v>
      </c>
      <c r="AA426" s="45">
        <v>99</v>
      </c>
      <c r="AB426" s="45">
        <v>77</v>
      </c>
      <c r="AC426" s="44">
        <v>176</v>
      </c>
      <c r="AD426" s="41">
        <v>0</v>
      </c>
      <c r="AE426" s="41">
        <v>0</v>
      </c>
      <c r="AF426" s="41">
        <v>176</v>
      </c>
      <c r="AG426" s="41">
        <v>0</v>
      </c>
      <c r="AH426" s="41">
        <v>0</v>
      </c>
      <c r="AI426" s="41">
        <v>0</v>
      </c>
      <c r="AJ426" s="41">
        <v>0</v>
      </c>
      <c r="AK426" s="41">
        <v>0</v>
      </c>
      <c r="AL426" s="46">
        <v>176</v>
      </c>
      <c r="AM426" s="46">
        <v>0</v>
      </c>
    </row>
    <row r="427" spans="1:39" ht="64">
      <c r="A427" s="40" t="s">
        <v>2377</v>
      </c>
      <c r="B427" s="47" t="s">
        <v>9330</v>
      </c>
      <c r="C427" t="s">
        <v>9332</v>
      </c>
      <c r="D427" t="s">
        <v>2380</v>
      </c>
      <c r="E427" t="s">
        <v>1122</v>
      </c>
      <c r="F427" t="s">
        <v>12229</v>
      </c>
      <c r="G427" t="s">
        <v>6187</v>
      </c>
      <c r="H427" t="str">
        <f>INDEX(CountyList!A:A, MATCH(MID(A427, 3, 3), CountyList!B:B, 0))</f>
        <v>Cook</v>
      </c>
      <c r="I427" s="38">
        <v>2</v>
      </c>
      <c r="J427" s="38">
        <v>15</v>
      </c>
      <c r="K427" s="39">
        <v>59</v>
      </c>
      <c r="L427" s="39">
        <v>16</v>
      </c>
      <c r="M427" s="39">
        <v>17</v>
      </c>
      <c r="N427" s="39">
        <v>19</v>
      </c>
      <c r="O427" s="39">
        <v>10</v>
      </c>
      <c r="P427" s="39">
        <v>8</v>
      </c>
      <c r="Q427" s="39">
        <v>7</v>
      </c>
      <c r="R427" s="39">
        <v>12</v>
      </c>
      <c r="S427" s="39">
        <v>15</v>
      </c>
      <c r="T427" s="39">
        <v>9</v>
      </c>
      <c r="U427" s="39">
        <v>0</v>
      </c>
      <c r="V427" s="39">
        <v>0</v>
      </c>
      <c r="W427" s="39">
        <v>0</v>
      </c>
      <c r="X427" s="39">
        <v>0</v>
      </c>
      <c r="Y427" s="43">
        <v>0</v>
      </c>
      <c r="Z427" s="42">
        <v>0</v>
      </c>
      <c r="AA427" s="45">
        <v>68</v>
      </c>
      <c r="AB427" s="45">
        <v>104</v>
      </c>
      <c r="AC427" s="44">
        <v>172</v>
      </c>
      <c r="AD427" s="41">
        <v>12</v>
      </c>
      <c r="AE427" s="41">
        <v>30</v>
      </c>
      <c r="AF427" s="41">
        <v>76</v>
      </c>
      <c r="AG427" s="41">
        <v>0</v>
      </c>
      <c r="AH427" s="41">
        <v>8</v>
      </c>
      <c r="AI427" s="41">
        <v>18</v>
      </c>
      <c r="AJ427" s="41">
        <v>0</v>
      </c>
      <c r="AK427" s="41">
        <v>28</v>
      </c>
      <c r="AL427" s="46">
        <v>172</v>
      </c>
      <c r="AM427" s="46">
        <v>0</v>
      </c>
    </row>
    <row r="428" spans="1:39" ht="48">
      <c r="A428" s="40" t="s">
        <v>2381</v>
      </c>
      <c r="B428" s="47" t="s">
        <v>9335</v>
      </c>
      <c r="C428" t="s">
        <v>9337</v>
      </c>
      <c r="D428" t="s">
        <v>2385</v>
      </c>
      <c r="E428" t="s">
        <v>1122</v>
      </c>
      <c r="F428" t="s">
        <v>12230</v>
      </c>
      <c r="G428" t="s">
        <v>6190</v>
      </c>
      <c r="H428" t="str">
        <f>INDEX(CountyList!A:A, MATCH(MID(A428, 3, 3), CountyList!B:B, 0))</f>
        <v>Cook</v>
      </c>
      <c r="I428" s="38">
        <v>1</v>
      </c>
      <c r="J428" s="38">
        <v>19</v>
      </c>
      <c r="K428" s="39">
        <v>60</v>
      </c>
      <c r="L428" s="39">
        <v>38</v>
      </c>
      <c r="M428" s="39">
        <v>39</v>
      </c>
      <c r="N428" s="39">
        <v>33</v>
      </c>
      <c r="O428" s="39">
        <v>37</v>
      </c>
      <c r="P428" s="39">
        <v>27</v>
      </c>
      <c r="Q428" s="39">
        <v>27</v>
      </c>
      <c r="R428" s="39">
        <v>24</v>
      </c>
      <c r="S428" s="39">
        <v>22</v>
      </c>
      <c r="T428" s="39">
        <v>21</v>
      </c>
      <c r="U428" s="39">
        <v>0</v>
      </c>
      <c r="V428" s="39">
        <v>0</v>
      </c>
      <c r="W428" s="39">
        <v>0</v>
      </c>
      <c r="X428" s="39">
        <v>0</v>
      </c>
      <c r="Y428" s="43">
        <v>5</v>
      </c>
      <c r="Z428" s="42">
        <v>0</v>
      </c>
      <c r="AA428" s="45">
        <v>174</v>
      </c>
      <c r="AB428" s="45">
        <v>159</v>
      </c>
      <c r="AC428" s="44">
        <v>333</v>
      </c>
      <c r="AD428" s="41">
        <v>17</v>
      </c>
      <c r="AE428" s="41">
        <v>16</v>
      </c>
      <c r="AF428" s="41">
        <v>218</v>
      </c>
      <c r="AG428" s="41">
        <v>2</v>
      </c>
      <c r="AH428" s="41">
        <v>0</v>
      </c>
      <c r="AI428" s="41">
        <v>30</v>
      </c>
      <c r="AJ428" s="41">
        <v>0</v>
      </c>
      <c r="AK428" s="41">
        <v>50</v>
      </c>
      <c r="AL428" s="46">
        <v>328</v>
      </c>
      <c r="AM428" s="46">
        <v>0</v>
      </c>
    </row>
    <row r="429" spans="1:39" ht="48">
      <c r="A429" s="40" t="s">
        <v>2386</v>
      </c>
      <c r="B429" s="47" t="s">
        <v>13612</v>
      </c>
      <c r="C429" t="s">
        <v>13613</v>
      </c>
      <c r="D429" t="s">
        <v>2389</v>
      </c>
      <c r="E429" t="s">
        <v>1122</v>
      </c>
      <c r="F429" t="s">
        <v>12231</v>
      </c>
      <c r="G429" t="s">
        <v>6193</v>
      </c>
      <c r="H429" t="str">
        <f>INDEX(CountyList!A:A, MATCH(MID(A429, 3, 3), CountyList!B:B, 0))</f>
        <v>Cook</v>
      </c>
      <c r="I429" s="38">
        <v>3</v>
      </c>
      <c r="J429" s="38">
        <v>14</v>
      </c>
      <c r="K429" s="39">
        <v>43</v>
      </c>
      <c r="L429" s="39">
        <v>10</v>
      </c>
      <c r="M429" s="39">
        <v>23</v>
      </c>
      <c r="N429" s="39">
        <v>18</v>
      </c>
      <c r="O429" s="39">
        <v>14</v>
      </c>
      <c r="P429" s="39">
        <v>20</v>
      </c>
      <c r="Q429" s="39">
        <v>21</v>
      </c>
      <c r="R429" s="39">
        <v>26</v>
      </c>
      <c r="S429" s="39">
        <v>20</v>
      </c>
      <c r="T429" s="39">
        <v>30</v>
      </c>
      <c r="U429" s="39">
        <v>0</v>
      </c>
      <c r="V429" s="39">
        <v>0</v>
      </c>
      <c r="W429" s="39">
        <v>0</v>
      </c>
      <c r="X429" s="39">
        <v>0</v>
      </c>
      <c r="Y429" s="43">
        <v>24</v>
      </c>
      <c r="Z429" s="42">
        <v>0</v>
      </c>
      <c r="AA429" s="45">
        <v>135</v>
      </c>
      <c r="AB429" s="45">
        <v>115</v>
      </c>
      <c r="AC429" s="44">
        <v>250</v>
      </c>
      <c r="AD429" s="41">
        <v>115</v>
      </c>
      <c r="AE429" s="41">
        <v>100</v>
      </c>
      <c r="AF429" s="41">
        <v>12</v>
      </c>
      <c r="AG429" s="41">
        <v>0</v>
      </c>
      <c r="AH429" s="41">
        <v>6</v>
      </c>
      <c r="AI429" s="41">
        <v>0</v>
      </c>
      <c r="AJ429" s="41">
        <v>0</v>
      </c>
      <c r="AK429" s="41">
        <v>17</v>
      </c>
      <c r="AL429" s="46">
        <v>225</v>
      </c>
      <c r="AM429" s="46">
        <v>0</v>
      </c>
    </row>
    <row r="430" spans="1:39" ht="48">
      <c r="A430" s="40" t="s">
        <v>12232</v>
      </c>
      <c r="B430" s="47" t="s">
        <v>9343</v>
      </c>
      <c r="C430" t="s">
        <v>9345</v>
      </c>
      <c r="D430" t="s">
        <v>9346</v>
      </c>
      <c r="E430" t="s">
        <v>1122</v>
      </c>
      <c r="F430" t="s">
        <v>12233</v>
      </c>
      <c r="G430" t="s">
        <v>12234</v>
      </c>
      <c r="H430" t="str">
        <f>INDEX(CountyList!A:A, MATCH(MID(A430, 3, 3), CountyList!B:B, 0))</f>
        <v>Cook</v>
      </c>
      <c r="I430" s="38">
        <v>2</v>
      </c>
      <c r="J430" s="38">
        <v>14</v>
      </c>
      <c r="K430" s="39">
        <v>41</v>
      </c>
      <c r="L430" s="39">
        <v>13</v>
      </c>
      <c r="M430" s="39">
        <v>11</v>
      </c>
      <c r="N430" s="39">
        <v>15</v>
      </c>
      <c r="O430" s="39">
        <v>22</v>
      </c>
      <c r="P430" s="39">
        <v>16</v>
      </c>
      <c r="Q430" s="39">
        <v>23</v>
      </c>
      <c r="R430" s="39">
        <v>18</v>
      </c>
      <c r="S430" s="39">
        <v>26</v>
      </c>
      <c r="T430" s="39">
        <v>23</v>
      </c>
      <c r="U430" s="39">
        <v>0</v>
      </c>
      <c r="V430" s="39">
        <v>0</v>
      </c>
      <c r="W430" s="39">
        <v>0</v>
      </c>
      <c r="X430" s="39">
        <v>0</v>
      </c>
      <c r="Y430" s="43">
        <v>0</v>
      </c>
      <c r="Z430" s="42">
        <v>0</v>
      </c>
      <c r="AA430" s="45">
        <v>102</v>
      </c>
      <c r="AB430" s="45">
        <v>106</v>
      </c>
      <c r="AC430" s="44">
        <v>208</v>
      </c>
      <c r="AD430" s="41">
        <v>88</v>
      </c>
      <c r="AE430" s="41">
        <v>96</v>
      </c>
      <c r="AF430" s="41">
        <v>19</v>
      </c>
      <c r="AG430" s="41">
        <v>0</v>
      </c>
      <c r="AH430" s="41">
        <v>5</v>
      </c>
      <c r="AI430" s="41">
        <v>0</v>
      </c>
      <c r="AJ430" s="41">
        <v>0</v>
      </c>
      <c r="AK430" s="41">
        <v>0</v>
      </c>
      <c r="AL430" s="46">
        <v>208</v>
      </c>
      <c r="AM430" s="46">
        <v>0</v>
      </c>
    </row>
    <row r="431" spans="1:39" ht="48">
      <c r="A431" s="40" t="s">
        <v>2390</v>
      </c>
      <c r="B431" s="47" t="s">
        <v>9349</v>
      </c>
      <c r="C431" t="s">
        <v>9351</v>
      </c>
      <c r="D431" t="s">
        <v>2392</v>
      </c>
      <c r="E431" t="s">
        <v>1122</v>
      </c>
      <c r="F431" t="s">
        <v>12235</v>
      </c>
      <c r="G431" t="s">
        <v>6196</v>
      </c>
      <c r="H431" t="str">
        <f>INDEX(CountyList!A:A, MATCH(MID(A431, 3, 3), CountyList!B:B, 0))</f>
        <v>Cook</v>
      </c>
      <c r="I431" s="38">
        <v>1</v>
      </c>
      <c r="J431" s="38">
        <v>13.5</v>
      </c>
      <c r="K431" s="39">
        <v>49</v>
      </c>
      <c r="L431" s="39">
        <v>29</v>
      </c>
      <c r="M431" s="39">
        <v>27</v>
      </c>
      <c r="N431" s="39">
        <v>32</v>
      </c>
      <c r="O431" s="39">
        <v>24</v>
      </c>
      <c r="P431" s="39">
        <v>26</v>
      </c>
      <c r="Q431" s="39">
        <v>27</v>
      </c>
      <c r="R431" s="39">
        <v>33</v>
      </c>
      <c r="S431" s="39">
        <v>28</v>
      </c>
      <c r="T431" s="39">
        <v>30</v>
      </c>
      <c r="U431" s="39">
        <v>0</v>
      </c>
      <c r="V431" s="39">
        <v>0</v>
      </c>
      <c r="W431" s="39">
        <v>0</v>
      </c>
      <c r="X431" s="39">
        <v>0</v>
      </c>
      <c r="Y431" s="43">
        <v>0</v>
      </c>
      <c r="Z431" s="42">
        <v>0</v>
      </c>
      <c r="AA431" s="45">
        <v>155</v>
      </c>
      <c r="AB431" s="45">
        <v>150</v>
      </c>
      <c r="AC431" s="44">
        <v>305</v>
      </c>
      <c r="AD431" s="41">
        <v>4</v>
      </c>
      <c r="AE431" s="41">
        <v>6</v>
      </c>
      <c r="AF431" s="41">
        <v>12</v>
      </c>
      <c r="AG431" s="41">
        <v>0</v>
      </c>
      <c r="AH431" s="41">
        <v>228</v>
      </c>
      <c r="AI431" s="41">
        <v>21</v>
      </c>
      <c r="AJ431" s="41">
        <v>1</v>
      </c>
      <c r="AK431" s="41">
        <v>33</v>
      </c>
      <c r="AL431" s="46">
        <v>305</v>
      </c>
      <c r="AM431" s="46">
        <v>0</v>
      </c>
    </row>
    <row r="432" spans="1:39" ht="80">
      <c r="A432" s="40" t="s">
        <v>2393</v>
      </c>
      <c r="B432" s="47" t="s">
        <v>2394</v>
      </c>
      <c r="C432" t="s">
        <v>13614</v>
      </c>
      <c r="D432" t="s">
        <v>2396</v>
      </c>
      <c r="E432" t="s">
        <v>1122</v>
      </c>
      <c r="F432" t="s">
        <v>12236</v>
      </c>
      <c r="G432" t="s">
        <v>6199</v>
      </c>
      <c r="H432" t="str">
        <f>INDEX(CountyList!A:A, MATCH(MID(A432, 3, 3), CountyList!B:B, 0))</f>
        <v>Cook</v>
      </c>
      <c r="I432" s="38">
        <v>2.5</v>
      </c>
      <c r="J432" s="38">
        <v>15.7</v>
      </c>
      <c r="K432" s="39">
        <v>44</v>
      </c>
      <c r="L432" s="39">
        <v>28</v>
      </c>
      <c r="M432" s="39">
        <v>26</v>
      </c>
      <c r="N432" s="39">
        <v>25</v>
      </c>
      <c r="O432" s="39">
        <v>26</v>
      </c>
      <c r="P432" s="39">
        <v>24</v>
      </c>
      <c r="Q432" s="39">
        <v>16</v>
      </c>
      <c r="R432" s="39">
        <v>27</v>
      </c>
      <c r="S432" s="39">
        <v>17</v>
      </c>
      <c r="T432" s="39">
        <v>21</v>
      </c>
      <c r="U432" s="39">
        <v>0</v>
      </c>
      <c r="V432" s="39">
        <v>0</v>
      </c>
      <c r="W432" s="39">
        <v>0</v>
      </c>
      <c r="X432" s="39">
        <v>0</v>
      </c>
      <c r="Y432" s="43">
        <v>0</v>
      </c>
      <c r="Z432" s="42">
        <v>0</v>
      </c>
      <c r="AA432" s="45">
        <v>124</v>
      </c>
      <c r="AB432" s="45">
        <v>130</v>
      </c>
      <c r="AC432" s="44">
        <v>254</v>
      </c>
      <c r="AD432" s="41">
        <v>8</v>
      </c>
      <c r="AE432" s="41">
        <v>9</v>
      </c>
      <c r="AF432" s="41">
        <v>17</v>
      </c>
      <c r="AG432" s="41">
        <v>0</v>
      </c>
      <c r="AH432" s="41">
        <v>2</v>
      </c>
      <c r="AI432" s="41">
        <v>188</v>
      </c>
      <c r="AJ432" s="41">
        <v>0</v>
      </c>
      <c r="AK432" s="41">
        <v>30</v>
      </c>
      <c r="AL432" s="46">
        <v>254</v>
      </c>
      <c r="AM432" s="46">
        <v>0</v>
      </c>
    </row>
    <row r="433" spans="1:39" ht="48">
      <c r="A433" s="40" t="s">
        <v>2397</v>
      </c>
      <c r="B433" s="47" t="s">
        <v>2398</v>
      </c>
      <c r="C433" t="s">
        <v>12237</v>
      </c>
      <c r="D433" t="s">
        <v>2400</v>
      </c>
      <c r="E433" t="s">
        <v>1122</v>
      </c>
      <c r="F433" t="s">
        <v>12238</v>
      </c>
      <c r="G433" t="s">
        <v>6202</v>
      </c>
      <c r="H433" t="str">
        <f>INDEX(CountyList!A:A, MATCH(MID(A433, 3, 3), CountyList!B:B, 0))</f>
        <v>Cook</v>
      </c>
      <c r="I433" s="38">
        <v>2</v>
      </c>
      <c r="J433" s="38">
        <v>23.2</v>
      </c>
      <c r="K433" s="39">
        <v>73</v>
      </c>
      <c r="L433" s="39">
        <v>35</v>
      </c>
      <c r="M433" s="39">
        <v>46</v>
      </c>
      <c r="N433" s="39">
        <v>47</v>
      </c>
      <c r="O433" s="39">
        <v>38</v>
      </c>
      <c r="P433" s="39">
        <v>56</v>
      </c>
      <c r="Q433" s="39">
        <v>49</v>
      </c>
      <c r="R433" s="39">
        <v>36</v>
      </c>
      <c r="S433" s="39">
        <v>49</v>
      </c>
      <c r="T433" s="39">
        <v>65</v>
      </c>
      <c r="U433" s="39">
        <v>0</v>
      </c>
      <c r="V433" s="39">
        <v>0</v>
      </c>
      <c r="W433" s="39">
        <v>0</v>
      </c>
      <c r="X433" s="39">
        <v>0</v>
      </c>
      <c r="Y433" s="43">
        <v>0</v>
      </c>
      <c r="Z433" s="42">
        <v>0</v>
      </c>
      <c r="AA433" s="45">
        <v>244</v>
      </c>
      <c r="AB433" s="45">
        <v>250</v>
      </c>
      <c r="AC433" s="44">
        <v>494</v>
      </c>
      <c r="AD433" s="41">
        <v>233</v>
      </c>
      <c r="AE433" s="41">
        <v>243</v>
      </c>
      <c r="AF433" s="41">
        <v>6</v>
      </c>
      <c r="AG433" s="41">
        <v>3</v>
      </c>
      <c r="AH433" s="41">
        <v>2</v>
      </c>
      <c r="AI433" s="41">
        <v>1</v>
      </c>
      <c r="AJ433" s="41">
        <v>0</v>
      </c>
      <c r="AK433" s="41">
        <v>6</v>
      </c>
      <c r="AL433" s="46">
        <v>494</v>
      </c>
      <c r="AM433" s="46">
        <v>0</v>
      </c>
    </row>
    <row r="434" spans="1:39" ht="48">
      <c r="A434" s="40" t="s">
        <v>2401</v>
      </c>
      <c r="B434" s="47" t="s">
        <v>2402</v>
      </c>
      <c r="C434" t="s">
        <v>13615</v>
      </c>
      <c r="D434" t="s">
        <v>2404</v>
      </c>
      <c r="E434" t="s">
        <v>1122</v>
      </c>
      <c r="F434" t="s">
        <v>12240</v>
      </c>
      <c r="G434" t="s">
        <v>6051</v>
      </c>
      <c r="H434" t="str">
        <f>INDEX(CountyList!A:A, MATCH(MID(A434, 3, 3), CountyList!B:B, 0))</f>
        <v>Cook</v>
      </c>
      <c r="I434" s="38">
        <v>1</v>
      </c>
      <c r="J434" s="38">
        <v>13</v>
      </c>
      <c r="K434" s="39">
        <v>34</v>
      </c>
      <c r="L434" s="39">
        <v>26</v>
      </c>
      <c r="M434" s="39">
        <v>40</v>
      </c>
      <c r="N434" s="39">
        <v>19</v>
      </c>
      <c r="O434" s="39">
        <v>38</v>
      </c>
      <c r="P434" s="39">
        <v>26</v>
      </c>
      <c r="Q434" s="39">
        <v>40</v>
      </c>
      <c r="R434" s="39">
        <v>38</v>
      </c>
      <c r="S434" s="39">
        <v>30</v>
      </c>
      <c r="T434" s="39">
        <v>34</v>
      </c>
      <c r="U434" s="39">
        <v>0</v>
      </c>
      <c r="V434" s="39">
        <v>0</v>
      </c>
      <c r="W434" s="39">
        <v>0</v>
      </c>
      <c r="X434" s="39">
        <v>0</v>
      </c>
      <c r="Y434" s="43">
        <v>0</v>
      </c>
      <c r="Z434" s="42">
        <v>0</v>
      </c>
      <c r="AA434" s="45">
        <v>158</v>
      </c>
      <c r="AB434" s="45">
        <v>167</v>
      </c>
      <c r="AC434" s="44">
        <v>325</v>
      </c>
      <c r="AD434" s="41">
        <v>8</v>
      </c>
      <c r="AE434" s="41">
        <v>19</v>
      </c>
      <c r="AF434" s="41">
        <v>291</v>
      </c>
      <c r="AG434" s="41">
        <v>0</v>
      </c>
      <c r="AH434" s="41">
        <v>2</v>
      </c>
      <c r="AI434" s="41">
        <v>1</v>
      </c>
      <c r="AJ434" s="41">
        <v>0</v>
      </c>
      <c r="AK434" s="41">
        <v>4</v>
      </c>
      <c r="AL434" s="46">
        <v>325</v>
      </c>
      <c r="AM434" s="46">
        <v>0</v>
      </c>
    </row>
    <row r="435" spans="1:39" ht="48">
      <c r="A435" s="40" t="s">
        <v>2405</v>
      </c>
      <c r="B435" s="47" t="s">
        <v>2406</v>
      </c>
      <c r="C435" t="s">
        <v>9363</v>
      </c>
      <c r="D435" t="s">
        <v>2408</v>
      </c>
      <c r="E435" t="s">
        <v>1122</v>
      </c>
      <c r="F435" t="s">
        <v>12242</v>
      </c>
      <c r="G435" t="s">
        <v>6205</v>
      </c>
      <c r="H435" t="str">
        <f>INDEX(CountyList!A:A, MATCH(MID(A435, 3, 3), CountyList!B:B, 0))</f>
        <v>Cook</v>
      </c>
      <c r="I435" s="38">
        <v>1</v>
      </c>
      <c r="J435" s="38">
        <v>28</v>
      </c>
      <c r="K435" s="39">
        <v>64</v>
      </c>
      <c r="L435" s="39">
        <v>42</v>
      </c>
      <c r="M435" s="39">
        <v>37</v>
      </c>
      <c r="N435" s="39">
        <v>43</v>
      </c>
      <c r="O435" s="39">
        <v>36</v>
      </c>
      <c r="P435" s="39">
        <v>19</v>
      </c>
      <c r="Q435" s="39">
        <v>35</v>
      </c>
      <c r="R435" s="39">
        <v>24</v>
      </c>
      <c r="S435" s="39">
        <v>20</v>
      </c>
      <c r="T435" s="39">
        <v>17</v>
      </c>
      <c r="U435" s="39">
        <v>0</v>
      </c>
      <c r="V435" s="39">
        <v>0</v>
      </c>
      <c r="W435" s="39">
        <v>0</v>
      </c>
      <c r="X435" s="39">
        <v>0</v>
      </c>
      <c r="Y435" s="43">
        <v>0</v>
      </c>
      <c r="Z435" s="42">
        <v>0</v>
      </c>
      <c r="AA435" s="45">
        <v>150</v>
      </c>
      <c r="AB435" s="45">
        <v>187</v>
      </c>
      <c r="AC435" s="44">
        <v>337</v>
      </c>
      <c r="AD435" s="41">
        <v>103</v>
      </c>
      <c r="AE435" s="41">
        <v>136</v>
      </c>
      <c r="AF435" s="41">
        <v>38</v>
      </c>
      <c r="AG435" s="41">
        <v>0</v>
      </c>
      <c r="AH435" s="41">
        <v>21</v>
      </c>
      <c r="AI435" s="41">
        <v>0</v>
      </c>
      <c r="AJ435" s="41">
        <v>0</v>
      </c>
      <c r="AK435" s="41">
        <v>39</v>
      </c>
      <c r="AL435" s="46">
        <v>337</v>
      </c>
      <c r="AM435" s="46">
        <v>0</v>
      </c>
    </row>
    <row r="436" spans="1:39" ht="48">
      <c r="A436" s="40" t="s">
        <v>2409</v>
      </c>
      <c r="B436" s="47" t="s">
        <v>2410</v>
      </c>
      <c r="C436" t="s">
        <v>9366</v>
      </c>
      <c r="D436" t="s">
        <v>2412</v>
      </c>
      <c r="E436" t="s">
        <v>1122</v>
      </c>
      <c r="F436" t="s">
        <v>12243</v>
      </c>
      <c r="G436" t="s">
        <v>12244</v>
      </c>
      <c r="H436" t="str">
        <f>INDEX(CountyList!A:A, MATCH(MID(A436, 3, 3), CountyList!B:B, 0))</f>
        <v>Cook</v>
      </c>
      <c r="I436" s="38">
        <v>2</v>
      </c>
      <c r="J436" s="38">
        <v>12</v>
      </c>
      <c r="K436" s="39">
        <v>20</v>
      </c>
      <c r="L436" s="39">
        <v>21</v>
      </c>
      <c r="M436" s="39">
        <v>23</v>
      </c>
      <c r="N436" s="39">
        <v>25</v>
      </c>
      <c r="O436" s="39">
        <v>23</v>
      </c>
      <c r="P436" s="39">
        <v>29</v>
      </c>
      <c r="Q436" s="39">
        <v>22</v>
      </c>
      <c r="R436" s="39">
        <v>24</v>
      </c>
      <c r="S436" s="39">
        <v>29</v>
      </c>
      <c r="T436" s="39">
        <v>44</v>
      </c>
      <c r="U436" s="39">
        <v>0</v>
      </c>
      <c r="V436" s="39">
        <v>0</v>
      </c>
      <c r="W436" s="39">
        <v>0</v>
      </c>
      <c r="X436" s="39">
        <v>0</v>
      </c>
      <c r="Y436" s="43">
        <v>2</v>
      </c>
      <c r="Z436" s="42">
        <v>0</v>
      </c>
      <c r="AA436" s="45">
        <v>141</v>
      </c>
      <c r="AB436" s="45">
        <v>121</v>
      </c>
      <c r="AC436" s="44">
        <v>262</v>
      </c>
      <c r="AD436" s="41">
        <v>0</v>
      </c>
      <c r="AE436" s="41">
        <v>0</v>
      </c>
      <c r="AF436" s="41">
        <v>0</v>
      </c>
      <c r="AG436" s="41">
        <v>0</v>
      </c>
      <c r="AH436" s="41">
        <v>0</v>
      </c>
      <c r="AI436" s="41">
        <v>256</v>
      </c>
      <c r="AJ436" s="41">
        <v>0</v>
      </c>
      <c r="AK436" s="41">
        <v>6</v>
      </c>
      <c r="AL436" s="46">
        <v>260</v>
      </c>
      <c r="AM436" s="46">
        <v>0</v>
      </c>
    </row>
    <row r="437" spans="1:39" ht="48">
      <c r="A437" s="40" t="s">
        <v>2413</v>
      </c>
      <c r="B437" s="47" t="s">
        <v>2414</v>
      </c>
      <c r="C437" t="s">
        <v>9369</v>
      </c>
      <c r="D437" t="s">
        <v>2417</v>
      </c>
      <c r="E437" t="s">
        <v>1122</v>
      </c>
      <c r="F437" t="s">
        <v>12245</v>
      </c>
      <c r="G437" t="s">
        <v>6211</v>
      </c>
      <c r="H437" t="str">
        <f>INDEX(CountyList!A:A, MATCH(MID(A437, 3, 3), CountyList!B:B, 0))</f>
        <v>Cook</v>
      </c>
      <c r="I437" s="38">
        <v>2</v>
      </c>
      <c r="J437" s="38">
        <v>10.4</v>
      </c>
      <c r="K437" s="39">
        <v>20</v>
      </c>
      <c r="L437" s="39">
        <v>16</v>
      </c>
      <c r="M437" s="39">
        <v>16</v>
      </c>
      <c r="N437" s="39">
        <v>25</v>
      </c>
      <c r="O437" s="39">
        <v>26</v>
      </c>
      <c r="P437" s="39">
        <v>21</v>
      </c>
      <c r="Q437" s="39">
        <v>18</v>
      </c>
      <c r="R437" s="39">
        <v>22</v>
      </c>
      <c r="S437" s="39">
        <v>24</v>
      </c>
      <c r="T437" s="39">
        <v>21</v>
      </c>
      <c r="U437" s="39">
        <v>0</v>
      </c>
      <c r="V437" s="39">
        <v>0</v>
      </c>
      <c r="W437" s="39">
        <v>0</v>
      </c>
      <c r="X437" s="39">
        <v>0</v>
      </c>
      <c r="Y437" s="43">
        <v>0</v>
      </c>
      <c r="Z437" s="42">
        <v>0</v>
      </c>
      <c r="AA437" s="45">
        <v>98</v>
      </c>
      <c r="AB437" s="45">
        <v>111</v>
      </c>
      <c r="AC437" s="44">
        <v>209</v>
      </c>
      <c r="AD437" s="41">
        <v>3</v>
      </c>
      <c r="AE437" s="41">
        <v>1</v>
      </c>
      <c r="AF437" s="41">
        <v>197</v>
      </c>
      <c r="AG437" s="41">
        <v>0</v>
      </c>
      <c r="AH437" s="41">
        <v>0</v>
      </c>
      <c r="AI437" s="41">
        <v>4</v>
      </c>
      <c r="AJ437" s="41">
        <v>0</v>
      </c>
      <c r="AK437" s="41">
        <v>4</v>
      </c>
      <c r="AL437" s="46">
        <v>209</v>
      </c>
      <c r="AM437" s="46">
        <v>0</v>
      </c>
    </row>
    <row r="438" spans="1:39" ht="64">
      <c r="A438" s="40" t="s">
        <v>2418</v>
      </c>
      <c r="B438" s="47" t="s">
        <v>2419</v>
      </c>
      <c r="C438" t="s">
        <v>9372</v>
      </c>
      <c r="D438" t="s">
        <v>2421</v>
      </c>
      <c r="E438" t="s">
        <v>1122</v>
      </c>
      <c r="F438" t="s">
        <v>12246</v>
      </c>
      <c r="G438" t="s">
        <v>6214</v>
      </c>
      <c r="H438" t="str">
        <f>INDEX(CountyList!A:A, MATCH(MID(A438, 3, 3), CountyList!B:B, 0))</f>
        <v>Cook</v>
      </c>
      <c r="I438" s="38">
        <v>0</v>
      </c>
      <c r="J438" s="38">
        <v>8</v>
      </c>
      <c r="K438" s="39">
        <v>17</v>
      </c>
      <c r="L438" s="39">
        <v>21</v>
      </c>
      <c r="M438" s="39">
        <v>16</v>
      </c>
      <c r="N438" s="39">
        <v>14</v>
      </c>
      <c r="O438" s="39">
        <v>13</v>
      </c>
      <c r="P438" s="39">
        <v>11</v>
      </c>
      <c r="Q438" s="39">
        <v>18</v>
      </c>
      <c r="R438" s="39">
        <v>22</v>
      </c>
      <c r="S438" s="39">
        <v>24</v>
      </c>
      <c r="T438" s="39">
        <v>17</v>
      </c>
      <c r="U438" s="39">
        <v>0</v>
      </c>
      <c r="V438" s="39">
        <v>0</v>
      </c>
      <c r="W438" s="39">
        <v>0</v>
      </c>
      <c r="X438" s="39">
        <v>0</v>
      </c>
      <c r="Y438" s="43">
        <v>0</v>
      </c>
      <c r="Z438" s="42">
        <v>0</v>
      </c>
      <c r="AA438" s="45">
        <v>87</v>
      </c>
      <c r="AB438" s="45">
        <v>86</v>
      </c>
      <c r="AC438" s="44">
        <v>173</v>
      </c>
      <c r="AD438" s="41">
        <v>0</v>
      </c>
      <c r="AE438" s="41">
        <v>0</v>
      </c>
      <c r="AF438" s="41">
        <v>155</v>
      </c>
      <c r="AG438" s="41">
        <v>0</v>
      </c>
      <c r="AH438" s="41">
        <v>0</v>
      </c>
      <c r="AI438" s="41">
        <v>8</v>
      </c>
      <c r="AJ438" s="41">
        <v>0</v>
      </c>
      <c r="AK438" s="41">
        <v>10</v>
      </c>
      <c r="AL438" s="46">
        <v>173</v>
      </c>
      <c r="AM438" s="46">
        <v>0</v>
      </c>
    </row>
    <row r="439" spans="1:39" ht="48">
      <c r="A439" s="40" t="s">
        <v>2422</v>
      </c>
      <c r="B439" s="47" t="s">
        <v>2423</v>
      </c>
      <c r="C439" t="s">
        <v>6215</v>
      </c>
      <c r="D439" t="s">
        <v>2426</v>
      </c>
      <c r="E439" t="s">
        <v>1122</v>
      </c>
      <c r="F439" t="s">
        <v>12247</v>
      </c>
      <c r="G439" t="s">
        <v>6217</v>
      </c>
      <c r="H439" t="str">
        <f>INDEX(CountyList!A:A, MATCH(MID(A439, 3, 3), CountyList!B:B, 0))</f>
        <v>Cook</v>
      </c>
      <c r="I439" s="38">
        <v>0</v>
      </c>
      <c r="J439" s="38">
        <v>19</v>
      </c>
      <c r="K439" s="39">
        <v>60</v>
      </c>
      <c r="L439" s="39">
        <v>23</v>
      </c>
      <c r="M439" s="39">
        <v>25</v>
      </c>
      <c r="N439" s="39">
        <v>22</v>
      </c>
      <c r="O439" s="39">
        <v>22</v>
      </c>
      <c r="P439" s="39">
        <v>15</v>
      </c>
      <c r="Q439" s="39">
        <v>22</v>
      </c>
      <c r="R439" s="39">
        <v>21</v>
      </c>
      <c r="S439" s="39">
        <v>15</v>
      </c>
      <c r="T439" s="39">
        <v>8</v>
      </c>
      <c r="U439" s="39">
        <v>0</v>
      </c>
      <c r="V439" s="39">
        <v>0</v>
      </c>
      <c r="W439" s="39">
        <v>0</v>
      </c>
      <c r="X439" s="39">
        <v>0</v>
      </c>
      <c r="Y439" s="43">
        <v>36</v>
      </c>
      <c r="Z439" s="42">
        <v>0</v>
      </c>
      <c r="AA439" s="45">
        <v>125</v>
      </c>
      <c r="AB439" s="45">
        <v>144</v>
      </c>
      <c r="AC439" s="44">
        <v>269</v>
      </c>
      <c r="AD439" s="41">
        <v>76</v>
      </c>
      <c r="AE439" s="41">
        <v>94</v>
      </c>
      <c r="AF439" s="41">
        <v>20</v>
      </c>
      <c r="AG439" s="41">
        <v>0</v>
      </c>
      <c r="AH439" s="41">
        <v>14</v>
      </c>
      <c r="AI439" s="41">
        <v>5</v>
      </c>
      <c r="AJ439" s="41">
        <v>0</v>
      </c>
      <c r="AK439" s="41">
        <v>60</v>
      </c>
      <c r="AL439" s="46">
        <v>233</v>
      </c>
      <c r="AM439" s="46">
        <v>0</v>
      </c>
    </row>
    <row r="440" spans="1:39" ht="48">
      <c r="A440" s="40" t="s">
        <v>12248</v>
      </c>
      <c r="B440" s="47" t="s">
        <v>9376</v>
      </c>
      <c r="C440" t="s">
        <v>13616</v>
      </c>
      <c r="D440" t="s">
        <v>9379</v>
      </c>
      <c r="E440" t="s">
        <v>1122</v>
      </c>
      <c r="F440" t="s">
        <v>12249</v>
      </c>
      <c r="G440" t="s">
        <v>12250</v>
      </c>
      <c r="H440" t="str">
        <f>INDEX(CountyList!A:A, MATCH(MID(A440, 3, 3), CountyList!B:B, 0))</f>
        <v>Cook</v>
      </c>
      <c r="I440" s="38">
        <v>3</v>
      </c>
      <c r="J440" s="38">
        <v>14.5</v>
      </c>
      <c r="K440" s="39">
        <v>41</v>
      </c>
      <c r="L440" s="39">
        <v>15</v>
      </c>
      <c r="M440" s="39">
        <v>18</v>
      </c>
      <c r="N440" s="39">
        <v>13</v>
      </c>
      <c r="O440" s="39">
        <v>9</v>
      </c>
      <c r="P440" s="39">
        <v>12</v>
      </c>
      <c r="Q440" s="39">
        <v>14</v>
      </c>
      <c r="R440" s="39">
        <v>8</v>
      </c>
      <c r="S440" s="39">
        <v>11</v>
      </c>
      <c r="T440" s="39">
        <v>5</v>
      </c>
      <c r="U440" s="39">
        <v>0</v>
      </c>
      <c r="V440" s="39">
        <v>0</v>
      </c>
      <c r="W440" s="39">
        <v>0</v>
      </c>
      <c r="X440" s="39">
        <v>0</v>
      </c>
      <c r="Y440" s="43">
        <v>9</v>
      </c>
      <c r="Z440" s="42">
        <v>0</v>
      </c>
      <c r="AA440" s="45">
        <v>70</v>
      </c>
      <c r="AB440" s="45">
        <v>85</v>
      </c>
      <c r="AC440" s="44">
        <v>155</v>
      </c>
      <c r="AD440" s="41">
        <v>35</v>
      </c>
      <c r="AE440" s="41">
        <v>46</v>
      </c>
      <c r="AF440" s="41">
        <v>40</v>
      </c>
      <c r="AG440" s="41">
        <v>1</v>
      </c>
      <c r="AH440" s="41">
        <v>3</v>
      </c>
      <c r="AI440" s="41">
        <v>4</v>
      </c>
      <c r="AJ440" s="41">
        <v>0</v>
      </c>
      <c r="AK440" s="41">
        <v>26</v>
      </c>
      <c r="AL440" s="46">
        <v>146</v>
      </c>
      <c r="AM440" s="46">
        <v>0</v>
      </c>
    </row>
    <row r="441" spans="1:39" ht="48">
      <c r="A441" s="40" t="s">
        <v>2427</v>
      </c>
      <c r="B441" s="47" t="s">
        <v>2428</v>
      </c>
      <c r="C441" t="s">
        <v>13617</v>
      </c>
      <c r="D441" t="s">
        <v>13618</v>
      </c>
      <c r="E441" t="s">
        <v>1122</v>
      </c>
      <c r="F441" t="s">
        <v>12251</v>
      </c>
      <c r="G441" t="s">
        <v>6221</v>
      </c>
      <c r="H441" t="str">
        <f>INDEX(CountyList!A:A, MATCH(MID(A441, 3, 3), CountyList!B:B, 0))</f>
        <v>Cook</v>
      </c>
      <c r="I441" s="38">
        <v>1</v>
      </c>
      <c r="J441" s="38">
        <v>11</v>
      </c>
      <c r="K441" s="39">
        <v>30</v>
      </c>
      <c r="L441" s="39">
        <v>24</v>
      </c>
      <c r="M441" s="39">
        <v>24</v>
      </c>
      <c r="N441" s="39">
        <v>25</v>
      </c>
      <c r="O441" s="39">
        <v>17</v>
      </c>
      <c r="P441" s="39">
        <v>23</v>
      </c>
      <c r="Q441" s="39">
        <v>20</v>
      </c>
      <c r="R441" s="39">
        <v>13</v>
      </c>
      <c r="S441" s="39">
        <v>22</v>
      </c>
      <c r="T441" s="39">
        <v>9</v>
      </c>
      <c r="U441" s="39">
        <v>0</v>
      </c>
      <c r="V441" s="39">
        <v>0</v>
      </c>
      <c r="W441" s="39">
        <v>0</v>
      </c>
      <c r="X441" s="39">
        <v>0</v>
      </c>
      <c r="Y441" s="43">
        <v>0</v>
      </c>
      <c r="Z441" s="42">
        <v>0</v>
      </c>
      <c r="AA441" s="45">
        <v>108</v>
      </c>
      <c r="AB441" s="45">
        <v>99</v>
      </c>
      <c r="AC441" s="44">
        <v>207</v>
      </c>
      <c r="AD441" s="41">
        <v>31</v>
      </c>
      <c r="AE441" s="41">
        <v>32</v>
      </c>
      <c r="AF441" s="41">
        <v>100</v>
      </c>
      <c r="AG441" s="41">
        <v>2</v>
      </c>
      <c r="AH441" s="41">
        <v>30</v>
      </c>
      <c r="AI441" s="41">
        <v>4</v>
      </c>
      <c r="AJ441" s="41">
        <v>0</v>
      </c>
      <c r="AK441" s="41">
        <v>8</v>
      </c>
      <c r="AL441" s="46">
        <v>207</v>
      </c>
      <c r="AM441" s="46">
        <v>0</v>
      </c>
    </row>
    <row r="442" spans="1:39" ht="48">
      <c r="A442" s="40" t="s">
        <v>2431</v>
      </c>
      <c r="B442" s="47" t="s">
        <v>2432</v>
      </c>
      <c r="C442" t="s">
        <v>13619</v>
      </c>
      <c r="D442" t="s">
        <v>2434</v>
      </c>
      <c r="E442" t="s">
        <v>1122</v>
      </c>
      <c r="F442" t="s">
        <v>12255</v>
      </c>
      <c r="G442" t="s">
        <v>6224</v>
      </c>
      <c r="H442" t="str">
        <f>INDEX(CountyList!A:A, MATCH(MID(A442, 3, 3), CountyList!B:B, 0))</f>
        <v>Cook</v>
      </c>
      <c r="I442" s="38">
        <v>2</v>
      </c>
      <c r="J442" s="38">
        <v>47</v>
      </c>
      <c r="K442" s="39">
        <v>96</v>
      </c>
      <c r="L442" s="39">
        <v>57</v>
      </c>
      <c r="M442" s="39">
        <v>44</v>
      </c>
      <c r="N442" s="39">
        <v>52</v>
      </c>
      <c r="O442" s="39">
        <v>50</v>
      </c>
      <c r="P442" s="39">
        <v>45</v>
      </c>
      <c r="Q442" s="39">
        <v>25</v>
      </c>
      <c r="R442" s="39">
        <v>25</v>
      </c>
      <c r="S442" s="39">
        <v>22</v>
      </c>
      <c r="T442" s="39">
        <v>12</v>
      </c>
      <c r="U442" s="39">
        <v>0</v>
      </c>
      <c r="V442" s="39">
        <v>0</v>
      </c>
      <c r="W442" s="39">
        <v>0</v>
      </c>
      <c r="X442" s="39">
        <v>0</v>
      </c>
      <c r="Y442" s="43">
        <v>0</v>
      </c>
      <c r="Z442" s="42">
        <v>0</v>
      </c>
      <c r="AA442" s="45">
        <v>223</v>
      </c>
      <c r="AB442" s="45">
        <v>205</v>
      </c>
      <c r="AC442" s="44">
        <v>428</v>
      </c>
      <c r="AD442" s="41">
        <v>137</v>
      </c>
      <c r="AE442" s="41">
        <v>119</v>
      </c>
      <c r="AF442" s="41">
        <v>69</v>
      </c>
      <c r="AG442" s="41">
        <v>0</v>
      </c>
      <c r="AH442" s="41">
        <v>31</v>
      </c>
      <c r="AI442" s="41">
        <v>40</v>
      </c>
      <c r="AJ442" s="41">
        <v>1</v>
      </c>
      <c r="AK442" s="41">
        <v>31</v>
      </c>
      <c r="AL442" s="46">
        <v>428</v>
      </c>
      <c r="AM442" s="46">
        <v>0</v>
      </c>
    </row>
    <row r="443" spans="1:39" ht="48">
      <c r="A443" s="40" t="s">
        <v>2435</v>
      </c>
      <c r="B443" s="47" t="s">
        <v>2436</v>
      </c>
      <c r="C443" t="s">
        <v>9402</v>
      </c>
      <c r="D443" t="s">
        <v>2439</v>
      </c>
      <c r="E443" t="s">
        <v>1122</v>
      </c>
      <c r="F443" t="s">
        <v>12256</v>
      </c>
      <c r="G443" t="s">
        <v>6227</v>
      </c>
      <c r="H443" t="str">
        <f>INDEX(CountyList!A:A, MATCH(MID(A443, 3, 3), CountyList!B:B, 0))</f>
        <v>Cook</v>
      </c>
      <c r="I443" s="38">
        <v>1</v>
      </c>
      <c r="J443" s="38">
        <v>6</v>
      </c>
      <c r="K443" s="39">
        <v>20</v>
      </c>
      <c r="L443" s="39">
        <v>21</v>
      </c>
      <c r="M443" s="39">
        <v>11</v>
      </c>
      <c r="N443" s="39">
        <v>11</v>
      </c>
      <c r="O443" s="39">
        <v>7</v>
      </c>
      <c r="P443" s="39">
        <v>11</v>
      </c>
      <c r="Q443" s="39">
        <v>7</v>
      </c>
      <c r="R443" s="39">
        <v>4</v>
      </c>
      <c r="S443" s="39">
        <v>9</v>
      </c>
      <c r="T443" s="39">
        <v>8</v>
      </c>
      <c r="U443" s="39">
        <v>0</v>
      </c>
      <c r="V443" s="39">
        <v>0</v>
      </c>
      <c r="W443" s="39">
        <v>0</v>
      </c>
      <c r="X443" s="39">
        <v>0</v>
      </c>
      <c r="Y443" s="43">
        <v>0</v>
      </c>
      <c r="Z443" s="42">
        <v>0</v>
      </c>
      <c r="AA443" s="45">
        <v>62</v>
      </c>
      <c r="AB443" s="45">
        <v>47</v>
      </c>
      <c r="AC443" s="44">
        <v>109</v>
      </c>
      <c r="AD443" s="41">
        <v>0</v>
      </c>
      <c r="AE443" s="41">
        <v>0</v>
      </c>
      <c r="AF443" s="41">
        <v>0</v>
      </c>
      <c r="AG443" s="41">
        <v>0</v>
      </c>
      <c r="AH443" s="41">
        <v>0</v>
      </c>
      <c r="AI443" s="41">
        <v>108</v>
      </c>
      <c r="AJ443" s="41">
        <v>0</v>
      </c>
      <c r="AK443" s="41">
        <v>1</v>
      </c>
      <c r="AL443" s="46">
        <v>109</v>
      </c>
      <c r="AM443" s="46">
        <v>0</v>
      </c>
    </row>
    <row r="444" spans="1:39" ht="48">
      <c r="A444" s="40" t="s">
        <v>2441</v>
      </c>
      <c r="B444" s="47" t="s">
        <v>2442</v>
      </c>
      <c r="C444" t="s">
        <v>9405</v>
      </c>
      <c r="D444" t="s">
        <v>2444</v>
      </c>
      <c r="E444" t="s">
        <v>1122</v>
      </c>
      <c r="F444" t="s">
        <v>12257</v>
      </c>
      <c r="G444" t="s">
        <v>6230</v>
      </c>
      <c r="H444" t="str">
        <f>INDEX(CountyList!A:A, MATCH(MID(A444, 3, 3), CountyList!B:B, 0))</f>
        <v>Cook</v>
      </c>
      <c r="I444" s="38">
        <v>3.5</v>
      </c>
      <c r="J444" s="38">
        <v>7</v>
      </c>
      <c r="K444" s="39">
        <v>20</v>
      </c>
      <c r="L444" s="39">
        <v>9</v>
      </c>
      <c r="M444" s="39">
        <v>13</v>
      </c>
      <c r="N444" s="39">
        <v>20</v>
      </c>
      <c r="O444" s="39">
        <v>26</v>
      </c>
      <c r="P444" s="39">
        <v>18</v>
      </c>
      <c r="Q444" s="39">
        <v>24</v>
      </c>
      <c r="R444" s="39">
        <v>28</v>
      </c>
      <c r="S444" s="39">
        <v>25</v>
      </c>
      <c r="T444" s="39">
        <v>30</v>
      </c>
      <c r="U444" s="39">
        <v>0</v>
      </c>
      <c r="V444" s="39">
        <v>0</v>
      </c>
      <c r="W444" s="39">
        <v>0</v>
      </c>
      <c r="X444" s="39">
        <v>0</v>
      </c>
      <c r="Y444" s="43">
        <v>0</v>
      </c>
      <c r="Z444" s="42">
        <v>0</v>
      </c>
      <c r="AA444" s="45">
        <v>110</v>
      </c>
      <c r="AB444" s="45">
        <v>103</v>
      </c>
      <c r="AC444" s="44">
        <v>213</v>
      </c>
      <c r="AD444" s="41">
        <v>1</v>
      </c>
      <c r="AE444" s="41">
        <v>2</v>
      </c>
      <c r="AF444" s="41">
        <v>186</v>
      </c>
      <c r="AG444" s="41">
        <v>0</v>
      </c>
      <c r="AH444" s="41">
        <v>5</v>
      </c>
      <c r="AI444" s="41">
        <v>0</v>
      </c>
      <c r="AJ444" s="41">
        <v>0</v>
      </c>
      <c r="AK444" s="41">
        <v>19</v>
      </c>
      <c r="AL444" s="46">
        <v>213</v>
      </c>
      <c r="AM444" s="46">
        <v>0</v>
      </c>
    </row>
    <row r="445" spans="1:39" ht="48">
      <c r="A445" s="40" t="s">
        <v>12258</v>
      </c>
      <c r="B445" s="47" t="s">
        <v>9407</v>
      </c>
      <c r="C445" t="s">
        <v>9409</v>
      </c>
      <c r="D445" t="s">
        <v>9410</v>
      </c>
      <c r="E445" t="s">
        <v>1122</v>
      </c>
      <c r="F445" t="s">
        <v>12259</v>
      </c>
      <c r="G445" t="s">
        <v>12260</v>
      </c>
      <c r="H445" t="str">
        <f>INDEX(CountyList!A:A, MATCH(MID(A445, 3, 3), CountyList!B:B, 0))</f>
        <v>Cook</v>
      </c>
      <c r="I445" s="38">
        <v>1</v>
      </c>
      <c r="J445" s="38">
        <v>1</v>
      </c>
      <c r="K445" s="39">
        <v>10</v>
      </c>
      <c r="L445" s="39">
        <v>2</v>
      </c>
      <c r="M445" s="39">
        <v>0</v>
      </c>
      <c r="N445" s="39">
        <v>0</v>
      </c>
      <c r="O445" s="39">
        <v>0</v>
      </c>
      <c r="P445" s="39">
        <v>0</v>
      </c>
      <c r="Q445" s="39">
        <v>0</v>
      </c>
      <c r="R445" s="39">
        <v>0</v>
      </c>
      <c r="S445" s="39">
        <v>0</v>
      </c>
      <c r="T445" s="39">
        <v>0</v>
      </c>
      <c r="U445" s="39">
        <v>0</v>
      </c>
      <c r="V445" s="39">
        <v>0</v>
      </c>
      <c r="W445" s="39">
        <v>0</v>
      </c>
      <c r="X445" s="39">
        <v>0</v>
      </c>
      <c r="Y445" s="43">
        <v>0</v>
      </c>
      <c r="Z445" s="42">
        <v>0</v>
      </c>
      <c r="AA445" s="45">
        <v>7</v>
      </c>
      <c r="AB445" s="45">
        <v>5</v>
      </c>
      <c r="AC445" s="44">
        <v>12</v>
      </c>
      <c r="AD445" s="41">
        <v>0</v>
      </c>
      <c r="AE445" s="41">
        <v>0</v>
      </c>
      <c r="AF445" s="41">
        <v>0</v>
      </c>
      <c r="AG445" s="41">
        <v>0</v>
      </c>
      <c r="AH445" s="41">
        <v>0</v>
      </c>
      <c r="AI445" s="41">
        <v>12</v>
      </c>
      <c r="AJ445" s="41">
        <v>0</v>
      </c>
      <c r="AK445" s="41">
        <v>0</v>
      </c>
      <c r="AL445" s="46">
        <v>12</v>
      </c>
      <c r="AM445" s="46">
        <v>0</v>
      </c>
    </row>
    <row r="446" spans="1:39" ht="64">
      <c r="A446" s="40" t="s">
        <v>2445</v>
      </c>
      <c r="B446" s="47" t="s">
        <v>2446</v>
      </c>
      <c r="C446" t="s">
        <v>9414</v>
      </c>
      <c r="D446" t="s">
        <v>2448</v>
      </c>
      <c r="E446" t="s">
        <v>1122</v>
      </c>
      <c r="F446" t="s">
        <v>12261</v>
      </c>
      <c r="G446" t="s">
        <v>6233</v>
      </c>
      <c r="H446" t="str">
        <f>INDEX(CountyList!A:A, MATCH(MID(A446, 3, 3), CountyList!B:B, 0))</f>
        <v>Cook</v>
      </c>
      <c r="I446" s="38">
        <v>1</v>
      </c>
      <c r="J446" s="38">
        <v>13</v>
      </c>
      <c r="K446" s="39">
        <v>48</v>
      </c>
      <c r="L446" s="39">
        <v>29</v>
      </c>
      <c r="M446" s="39">
        <v>20</v>
      </c>
      <c r="N446" s="39">
        <v>15</v>
      </c>
      <c r="O446" s="39">
        <v>23</v>
      </c>
      <c r="P446" s="39">
        <v>19</v>
      </c>
      <c r="Q446" s="39">
        <v>15</v>
      </c>
      <c r="R446" s="39">
        <v>14</v>
      </c>
      <c r="S446" s="39">
        <v>22</v>
      </c>
      <c r="T446" s="39">
        <v>17</v>
      </c>
      <c r="U446" s="39">
        <v>0</v>
      </c>
      <c r="V446" s="39">
        <v>0</v>
      </c>
      <c r="W446" s="39">
        <v>0</v>
      </c>
      <c r="X446" s="39">
        <v>0</v>
      </c>
      <c r="Y446" s="43">
        <v>0</v>
      </c>
      <c r="Z446" s="42">
        <v>0</v>
      </c>
      <c r="AA446" s="45">
        <v>116</v>
      </c>
      <c r="AB446" s="45">
        <v>106</v>
      </c>
      <c r="AC446" s="44">
        <v>222</v>
      </c>
      <c r="AD446" s="41">
        <v>4</v>
      </c>
      <c r="AE446" s="41">
        <v>5</v>
      </c>
      <c r="AF446" s="41">
        <v>143</v>
      </c>
      <c r="AG446" s="41">
        <v>0</v>
      </c>
      <c r="AH446" s="41">
        <v>0</v>
      </c>
      <c r="AI446" s="41">
        <v>3</v>
      </c>
      <c r="AJ446" s="41">
        <v>0</v>
      </c>
      <c r="AK446" s="41">
        <v>67</v>
      </c>
      <c r="AL446" s="46">
        <v>222</v>
      </c>
      <c r="AM446" s="46">
        <v>0</v>
      </c>
    </row>
    <row r="447" spans="1:39" ht="48">
      <c r="A447" s="40" t="s">
        <v>12262</v>
      </c>
      <c r="B447" s="47" t="s">
        <v>12263</v>
      </c>
      <c r="C447" t="s">
        <v>6177</v>
      </c>
      <c r="D447" t="s">
        <v>12264</v>
      </c>
      <c r="E447" t="s">
        <v>1122</v>
      </c>
      <c r="F447" t="s">
        <v>12265</v>
      </c>
      <c r="G447" t="s">
        <v>12266</v>
      </c>
      <c r="H447" t="str">
        <f>INDEX(CountyList!A:A, MATCH(MID(A447, 3, 3), CountyList!B:B, 0))</f>
        <v>Cook</v>
      </c>
      <c r="I447" s="38">
        <v>1</v>
      </c>
      <c r="J447" s="38">
        <v>2</v>
      </c>
      <c r="K447" s="39">
        <v>10</v>
      </c>
      <c r="L447" s="39">
        <v>2</v>
      </c>
      <c r="M447" s="39">
        <v>0</v>
      </c>
      <c r="N447" s="39">
        <v>0</v>
      </c>
      <c r="O447" s="39">
        <v>0</v>
      </c>
      <c r="P447" s="39">
        <v>0</v>
      </c>
      <c r="Q447" s="39">
        <v>0</v>
      </c>
      <c r="R447" s="39">
        <v>0</v>
      </c>
      <c r="S447" s="39">
        <v>0</v>
      </c>
      <c r="T447" s="39">
        <v>0</v>
      </c>
      <c r="U447" s="39">
        <v>0</v>
      </c>
      <c r="V447" s="39">
        <v>0</v>
      </c>
      <c r="W447" s="39">
        <v>0</v>
      </c>
      <c r="X447" s="39">
        <v>0</v>
      </c>
      <c r="Y447" s="43">
        <v>0</v>
      </c>
      <c r="Z447" s="42">
        <v>0</v>
      </c>
      <c r="AA447" s="45">
        <v>7</v>
      </c>
      <c r="AB447" s="45">
        <v>5</v>
      </c>
      <c r="AC447" s="44">
        <v>12</v>
      </c>
      <c r="AD447" s="41">
        <v>0</v>
      </c>
      <c r="AE447" s="41">
        <v>0</v>
      </c>
      <c r="AF447" s="41">
        <v>0</v>
      </c>
      <c r="AG447" s="41">
        <v>0</v>
      </c>
      <c r="AH447" s="41">
        <v>5</v>
      </c>
      <c r="AI447" s="41">
        <v>7</v>
      </c>
      <c r="AJ447" s="41">
        <v>0</v>
      </c>
      <c r="AK447" s="41">
        <v>0</v>
      </c>
      <c r="AL447" s="46">
        <v>12</v>
      </c>
      <c r="AM447" s="46">
        <v>0</v>
      </c>
    </row>
    <row r="448" spans="1:39" ht="48">
      <c r="A448" s="40" t="s">
        <v>2449</v>
      </c>
      <c r="B448" s="47" t="s">
        <v>2450</v>
      </c>
      <c r="C448" t="s">
        <v>13620</v>
      </c>
      <c r="D448" t="s">
        <v>2453</v>
      </c>
      <c r="E448" t="s">
        <v>1122</v>
      </c>
      <c r="F448" t="s">
        <v>12267</v>
      </c>
      <c r="G448" t="s">
        <v>6236</v>
      </c>
      <c r="H448" t="str">
        <f>INDEX(CountyList!A:A, MATCH(MID(A448, 3, 3), CountyList!B:B, 0))</f>
        <v>Cook</v>
      </c>
      <c r="I448" s="38">
        <v>0</v>
      </c>
      <c r="J448" s="38">
        <v>31.7</v>
      </c>
      <c r="K448" s="39">
        <v>93</v>
      </c>
      <c r="L448" s="39">
        <v>51</v>
      </c>
      <c r="M448" s="39">
        <v>66</v>
      </c>
      <c r="N448" s="39">
        <v>67</v>
      </c>
      <c r="O448" s="39">
        <v>67</v>
      </c>
      <c r="P448" s="39">
        <v>67</v>
      </c>
      <c r="Q448" s="39">
        <v>65</v>
      </c>
      <c r="R448" s="39">
        <v>60</v>
      </c>
      <c r="S448" s="39">
        <v>57</v>
      </c>
      <c r="T448" s="39">
        <v>56</v>
      </c>
      <c r="U448" s="39">
        <v>0</v>
      </c>
      <c r="V448" s="39">
        <v>0</v>
      </c>
      <c r="W448" s="39">
        <v>0</v>
      </c>
      <c r="X448" s="39">
        <v>0</v>
      </c>
      <c r="Y448" s="43">
        <v>0</v>
      </c>
      <c r="Z448" s="42">
        <v>0</v>
      </c>
      <c r="AA448" s="45">
        <v>325</v>
      </c>
      <c r="AB448" s="45">
        <v>324</v>
      </c>
      <c r="AC448" s="44">
        <v>649</v>
      </c>
      <c r="AD448" s="41">
        <v>247</v>
      </c>
      <c r="AE448" s="41">
        <v>247</v>
      </c>
      <c r="AF448" s="41">
        <v>29</v>
      </c>
      <c r="AG448" s="41">
        <v>0</v>
      </c>
      <c r="AH448" s="41">
        <v>50</v>
      </c>
      <c r="AI448" s="41">
        <v>1</v>
      </c>
      <c r="AJ448" s="41">
        <v>0</v>
      </c>
      <c r="AK448" s="41">
        <v>75</v>
      </c>
      <c r="AL448" s="46">
        <v>649</v>
      </c>
      <c r="AM448" s="46">
        <v>0</v>
      </c>
    </row>
    <row r="449" spans="1:39" ht="48">
      <c r="A449" s="40" t="s">
        <v>2454</v>
      </c>
      <c r="B449" s="47" t="s">
        <v>2455</v>
      </c>
      <c r="C449" t="s">
        <v>9420</v>
      </c>
      <c r="D449" t="s">
        <v>2458</v>
      </c>
      <c r="E449" t="s">
        <v>1122</v>
      </c>
      <c r="F449" t="s">
        <v>12268</v>
      </c>
      <c r="G449" t="s">
        <v>6239</v>
      </c>
      <c r="H449" t="str">
        <f>INDEX(CountyList!A:A, MATCH(MID(A449, 3, 3), CountyList!B:B, 0))</f>
        <v>Cook</v>
      </c>
      <c r="I449" s="38">
        <v>1.5</v>
      </c>
      <c r="J449" s="38">
        <v>27</v>
      </c>
      <c r="K449" s="39">
        <v>135</v>
      </c>
      <c r="L449" s="39">
        <v>40</v>
      </c>
      <c r="M449" s="39">
        <v>50</v>
      </c>
      <c r="N449" s="39">
        <v>40</v>
      </c>
      <c r="O449" s="39">
        <v>47</v>
      </c>
      <c r="P449" s="39">
        <v>34</v>
      </c>
      <c r="Q449" s="39">
        <v>41</v>
      </c>
      <c r="R449" s="39">
        <v>28</v>
      </c>
      <c r="S449" s="39">
        <v>29</v>
      </c>
      <c r="T449" s="39">
        <v>26</v>
      </c>
      <c r="U449" s="39">
        <v>0</v>
      </c>
      <c r="V449" s="39">
        <v>0</v>
      </c>
      <c r="W449" s="39">
        <v>0</v>
      </c>
      <c r="X449" s="39">
        <v>0</v>
      </c>
      <c r="Y449" s="43">
        <v>0</v>
      </c>
      <c r="Z449" s="42">
        <v>0</v>
      </c>
      <c r="AA449" s="45">
        <v>206</v>
      </c>
      <c r="AB449" s="45">
        <v>264</v>
      </c>
      <c r="AC449" s="44">
        <v>470</v>
      </c>
      <c r="AD449" s="41">
        <v>158</v>
      </c>
      <c r="AE449" s="41">
        <v>200</v>
      </c>
      <c r="AF449" s="41">
        <v>38</v>
      </c>
      <c r="AG449" s="41">
        <v>0</v>
      </c>
      <c r="AH449" s="41">
        <v>16</v>
      </c>
      <c r="AI449" s="41">
        <v>2</v>
      </c>
      <c r="AJ449" s="41">
        <v>0</v>
      </c>
      <c r="AK449" s="41">
        <v>56</v>
      </c>
      <c r="AL449" s="46">
        <v>470</v>
      </c>
      <c r="AM449" s="46">
        <v>0</v>
      </c>
    </row>
    <row r="450" spans="1:39" ht="48">
      <c r="A450" s="40" t="s">
        <v>2459</v>
      </c>
      <c r="B450" s="47" t="s">
        <v>2460</v>
      </c>
      <c r="C450" t="s">
        <v>13621</v>
      </c>
      <c r="D450" t="s">
        <v>2462</v>
      </c>
      <c r="E450" t="s">
        <v>1420</v>
      </c>
      <c r="F450" t="s">
        <v>12270</v>
      </c>
      <c r="G450" t="s">
        <v>6242</v>
      </c>
      <c r="H450" t="str">
        <f>INDEX(CountyList!A:A, MATCH(MID(A450, 3, 3), CountyList!B:B, 0))</f>
        <v>Cook</v>
      </c>
      <c r="I450" s="38">
        <v>4</v>
      </c>
      <c r="J450" s="38">
        <v>16</v>
      </c>
      <c r="K450" s="39">
        <v>50</v>
      </c>
      <c r="L450" s="39">
        <v>28</v>
      </c>
      <c r="M450" s="39">
        <v>26</v>
      </c>
      <c r="N450" s="39">
        <v>14</v>
      </c>
      <c r="O450" s="39">
        <v>20</v>
      </c>
      <c r="P450" s="39">
        <v>25</v>
      </c>
      <c r="Q450" s="39">
        <v>33</v>
      </c>
      <c r="R450" s="39">
        <v>37</v>
      </c>
      <c r="S450" s="39">
        <v>41</v>
      </c>
      <c r="T450" s="39">
        <v>51</v>
      </c>
      <c r="U450" s="39">
        <v>0</v>
      </c>
      <c r="V450" s="39">
        <v>0</v>
      </c>
      <c r="W450" s="39">
        <v>0</v>
      </c>
      <c r="X450" s="39">
        <v>0</v>
      </c>
      <c r="Y450" s="43">
        <v>0</v>
      </c>
      <c r="Z450" s="42">
        <v>0</v>
      </c>
      <c r="AA450" s="45">
        <v>153</v>
      </c>
      <c r="AB450" s="45">
        <v>172</v>
      </c>
      <c r="AC450" s="44">
        <v>325</v>
      </c>
      <c r="AD450" s="41">
        <v>127</v>
      </c>
      <c r="AE450" s="41">
        <v>136</v>
      </c>
      <c r="AF450" s="41">
        <v>34</v>
      </c>
      <c r="AG450" s="41">
        <v>1</v>
      </c>
      <c r="AH450" s="41">
        <v>4</v>
      </c>
      <c r="AI450" s="41">
        <v>18</v>
      </c>
      <c r="AJ450" s="41">
        <v>2</v>
      </c>
      <c r="AK450" s="41">
        <v>3</v>
      </c>
      <c r="AL450" s="46">
        <v>325</v>
      </c>
      <c r="AM450" s="46">
        <v>0</v>
      </c>
    </row>
    <row r="451" spans="1:39" ht="48">
      <c r="A451" s="40" t="s">
        <v>2463</v>
      </c>
      <c r="B451" s="47" t="s">
        <v>2464</v>
      </c>
      <c r="C451" t="s">
        <v>13622</v>
      </c>
      <c r="D451" t="s">
        <v>2466</v>
      </c>
      <c r="E451" t="s">
        <v>1122</v>
      </c>
      <c r="F451" t="s">
        <v>12271</v>
      </c>
      <c r="G451" t="s">
        <v>6245</v>
      </c>
      <c r="H451" t="str">
        <f>INDEX(CountyList!A:A, MATCH(MID(A451, 3, 3), CountyList!B:B, 0))</f>
        <v>Cook</v>
      </c>
      <c r="I451" s="38">
        <v>1</v>
      </c>
      <c r="J451" s="38">
        <v>12</v>
      </c>
      <c r="K451" s="39">
        <v>29</v>
      </c>
      <c r="L451" s="39">
        <v>13</v>
      </c>
      <c r="M451" s="39">
        <v>19</v>
      </c>
      <c r="N451" s="39">
        <v>11</v>
      </c>
      <c r="O451" s="39">
        <v>15</v>
      </c>
      <c r="P451" s="39">
        <v>19</v>
      </c>
      <c r="Q451" s="39">
        <v>7</v>
      </c>
      <c r="R451" s="39">
        <v>20</v>
      </c>
      <c r="S451" s="39">
        <v>13</v>
      </c>
      <c r="T451" s="39">
        <v>18</v>
      </c>
      <c r="U451" s="39">
        <v>0</v>
      </c>
      <c r="V451" s="39">
        <v>0</v>
      </c>
      <c r="W451" s="39">
        <v>0</v>
      </c>
      <c r="X451" s="39">
        <v>0</v>
      </c>
      <c r="Y451" s="43">
        <v>0</v>
      </c>
      <c r="Z451" s="42">
        <v>0</v>
      </c>
      <c r="AA451" s="45">
        <v>89</v>
      </c>
      <c r="AB451" s="45">
        <v>75</v>
      </c>
      <c r="AC451" s="44">
        <v>164</v>
      </c>
      <c r="AD451" s="41">
        <v>0</v>
      </c>
      <c r="AE451" s="41">
        <v>0</v>
      </c>
      <c r="AF451" s="41">
        <v>156</v>
      </c>
      <c r="AG451" s="41">
        <v>0</v>
      </c>
      <c r="AH451" s="41">
        <v>0</v>
      </c>
      <c r="AI451" s="41">
        <v>3</v>
      </c>
      <c r="AJ451" s="41">
        <v>0</v>
      </c>
      <c r="AK451" s="41">
        <v>5</v>
      </c>
      <c r="AL451" s="46">
        <v>164</v>
      </c>
      <c r="AM451" s="46">
        <v>0</v>
      </c>
    </row>
    <row r="452" spans="1:39" ht="48">
      <c r="A452" s="40" t="s">
        <v>2467</v>
      </c>
      <c r="B452" s="47" t="s">
        <v>2468</v>
      </c>
      <c r="C452" t="s">
        <v>9430</v>
      </c>
      <c r="D452" t="s">
        <v>2470</v>
      </c>
      <c r="E452" t="s">
        <v>1122</v>
      </c>
      <c r="F452" t="s">
        <v>12272</v>
      </c>
      <c r="G452" t="s">
        <v>6248</v>
      </c>
      <c r="H452" t="str">
        <f>INDEX(CountyList!A:A, MATCH(MID(A452, 3, 3), CountyList!B:B, 0))</f>
        <v>Cook</v>
      </c>
      <c r="I452" s="38">
        <v>4</v>
      </c>
      <c r="J452" s="38">
        <v>12</v>
      </c>
      <c r="K452" s="39">
        <v>38</v>
      </c>
      <c r="L452" s="39">
        <v>27</v>
      </c>
      <c r="M452" s="39">
        <v>27</v>
      </c>
      <c r="N452" s="39">
        <v>29</v>
      </c>
      <c r="O452" s="39">
        <v>16</v>
      </c>
      <c r="P452" s="39">
        <v>26</v>
      </c>
      <c r="Q452" s="39">
        <v>23</v>
      </c>
      <c r="R452" s="39">
        <v>18</v>
      </c>
      <c r="S452" s="39">
        <v>15</v>
      </c>
      <c r="T452" s="39">
        <v>16</v>
      </c>
      <c r="U452" s="39">
        <v>0</v>
      </c>
      <c r="V452" s="39">
        <v>0</v>
      </c>
      <c r="W452" s="39">
        <v>0</v>
      </c>
      <c r="X452" s="39">
        <v>0</v>
      </c>
      <c r="Y452" s="43">
        <v>12</v>
      </c>
      <c r="Z452" s="42">
        <v>0</v>
      </c>
      <c r="AA452" s="45">
        <v>134</v>
      </c>
      <c r="AB452" s="45">
        <v>113</v>
      </c>
      <c r="AC452" s="44">
        <v>247</v>
      </c>
      <c r="AD452" s="41">
        <v>0</v>
      </c>
      <c r="AE452" s="41">
        <v>0</v>
      </c>
      <c r="AF452" s="41">
        <v>0</v>
      </c>
      <c r="AG452" s="41">
        <v>0</v>
      </c>
      <c r="AH452" s="41">
        <v>0</v>
      </c>
      <c r="AI452" s="41">
        <v>242</v>
      </c>
      <c r="AJ452" s="41">
        <v>4</v>
      </c>
      <c r="AK452" s="41">
        <v>1</v>
      </c>
      <c r="AL452" s="46">
        <v>235</v>
      </c>
      <c r="AM452" s="46">
        <v>0</v>
      </c>
    </row>
    <row r="453" spans="1:39" ht="48">
      <c r="A453" s="40" t="s">
        <v>2471</v>
      </c>
      <c r="B453" s="47" t="s">
        <v>2472</v>
      </c>
      <c r="C453" t="s">
        <v>6249</v>
      </c>
      <c r="D453" t="s">
        <v>2474</v>
      </c>
      <c r="E453" t="s">
        <v>1122</v>
      </c>
      <c r="F453" t="s">
        <v>12273</v>
      </c>
      <c r="G453" t="s">
        <v>6251</v>
      </c>
      <c r="H453" t="str">
        <f>INDEX(CountyList!A:A, MATCH(MID(A453, 3, 3), CountyList!B:B, 0))</f>
        <v>Cook</v>
      </c>
      <c r="I453" s="38">
        <v>2</v>
      </c>
      <c r="J453" s="38">
        <v>19</v>
      </c>
      <c r="K453" s="39">
        <v>77</v>
      </c>
      <c r="L453" s="39">
        <v>34</v>
      </c>
      <c r="M453" s="39">
        <v>29</v>
      </c>
      <c r="N453" s="39">
        <v>28</v>
      </c>
      <c r="O453" s="39">
        <v>21</v>
      </c>
      <c r="P453" s="39">
        <v>13</v>
      </c>
      <c r="Q453" s="39">
        <v>16</v>
      </c>
      <c r="R453" s="39">
        <v>10</v>
      </c>
      <c r="S453" s="39">
        <v>11</v>
      </c>
      <c r="T453" s="39">
        <v>14</v>
      </c>
      <c r="U453" s="39">
        <v>0</v>
      </c>
      <c r="V453" s="39">
        <v>0</v>
      </c>
      <c r="W453" s="39">
        <v>0</v>
      </c>
      <c r="X453" s="39">
        <v>0</v>
      </c>
      <c r="Y453" s="43">
        <v>0</v>
      </c>
      <c r="Z453" s="42">
        <v>0</v>
      </c>
      <c r="AA453" s="45">
        <v>139</v>
      </c>
      <c r="AB453" s="45">
        <v>114</v>
      </c>
      <c r="AC453" s="44">
        <v>253</v>
      </c>
      <c r="AD453" s="41">
        <v>72</v>
      </c>
      <c r="AE453" s="41">
        <v>66</v>
      </c>
      <c r="AF453" s="41">
        <v>76</v>
      </c>
      <c r="AG453" s="41">
        <v>0</v>
      </c>
      <c r="AH453" s="41">
        <v>4</v>
      </c>
      <c r="AI453" s="41">
        <v>10</v>
      </c>
      <c r="AJ453" s="41">
        <v>1</v>
      </c>
      <c r="AK453" s="41">
        <v>24</v>
      </c>
      <c r="AL453" s="46">
        <v>253</v>
      </c>
      <c r="AM453" s="46">
        <v>0</v>
      </c>
    </row>
    <row r="454" spans="1:39" ht="48">
      <c r="A454" s="40" t="s">
        <v>2475</v>
      </c>
      <c r="B454" s="47" t="s">
        <v>2476</v>
      </c>
      <c r="C454" t="s">
        <v>6252</v>
      </c>
      <c r="D454" t="s">
        <v>2477</v>
      </c>
      <c r="E454" t="s">
        <v>1122</v>
      </c>
      <c r="F454" t="s">
        <v>12274</v>
      </c>
      <c r="G454" t="s">
        <v>6254</v>
      </c>
      <c r="H454" t="str">
        <f>INDEX(CountyList!A:A, MATCH(MID(A454, 3, 3), CountyList!B:B, 0))</f>
        <v>Cook</v>
      </c>
      <c r="I454" s="38">
        <v>2</v>
      </c>
      <c r="J454" s="38">
        <v>15</v>
      </c>
      <c r="K454" s="39">
        <v>40</v>
      </c>
      <c r="L454" s="39">
        <v>21</v>
      </c>
      <c r="M454" s="39">
        <v>29</v>
      </c>
      <c r="N454" s="39">
        <v>19</v>
      </c>
      <c r="O454" s="39">
        <v>27</v>
      </c>
      <c r="P454" s="39">
        <v>30</v>
      </c>
      <c r="Q454" s="39">
        <v>26</v>
      </c>
      <c r="R454" s="39">
        <v>32</v>
      </c>
      <c r="S454" s="39">
        <v>21</v>
      </c>
      <c r="T454" s="39">
        <v>17</v>
      </c>
      <c r="U454" s="39">
        <v>0</v>
      </c>
      <c r="V454" s="39">
        <v>0</v>
      </c>
      <c r="W454" s="39">
        <v>0</v>
      </c>
      <c r="X454" s="39">
        <v>0</v>
      </c>
      <c r="Y454" s="43">
        <v>0</v>
      </c>
      <c r="Z454" s="42">
        <v>0</v>
      </c>
      <c r="AA454" s="45">
        <v>134</v>
      </c>
      <c r="AB454" s="45">
        <v>128</v>
      </c>
      <c r="AC454" s="44">
        <v>262</v>
      </c>
      <c r="AD454" s="41">
        <v>2</v>
      </c>
      <c r="AE454" s="41">
        <v>3</v>
      </c>
      <c r="AF454" s="41">
        <v>24</v>
      </c>
      <c r="AG454" s="41">
        <v>0</v>
      </c>
      <c r="AH454" s="41">
        <v>7</v>
      </c>
      <c r="AI454" s="41">
        <v>226</v>
      </c>
      <c r="AJ454" s="41">
        <v>0</v>
      </c>
      <c r="AK454" s="41">
        <v>0</v>
      </c>
      <c r="AL454" s="46">
        <v>262</v>
      </c>
      <c r="AM454" s="46">
        <v>0</v>
      </c>
    </row>
    <row r="455" spans="1:39" ht="48">
      <c r="A455" s="40" t="s">
        <v>2478</v>
      </c>
      <c r="B455" s="47" t="s">
        <v>2479</v>
      </c>
      <c r="C455" t="s">
        <v>6255</v>
      </c>
      <c r="D455" t="s">
        <v>2482</v>
      </c>
      <c r="E455" t="s">
        <v>1122</v>
      </c>
      <c r="F455" t="s">
        <v>12275</v>
      </c>
      <c r="G455" t="s">
        <v>6257</v>
      </c>
      <c r="H455" t="str">
        <f>INDEX(CountyList!A:A, MATCH(MID(A455, 3, 3), CountyList!B:B, 0))</f>
        <v>Cook</v>
      </c>
      <c r="I455" s="38">
        <v>2</v>
      </c>
      <c r="J455" s="38">
        <v>11</v>
      </c>
      <c r="K455" s="39">
        <v>30</v>
      </c>
      <c r="L455" s="39">
        <v>20</v>
      </c>
      <c r="M455" s="39">
        <v>24</v>
      </c>
      <c r="N455" s="39">
        <v>20</v>
      </c>
      <c r="O455" s="39">
        <v>23</v>
      </c>
      <c r="P455" s="39">
        <v>22</v>
      </c>
      <c r="Q455" s="39">
        <v>25</v>
      </c>
      <c r="R455" s="39">
        <v>11</v>
      </c>
      <c r="S455" s="39">
        <v>15</v>
      </c>
      <c r="T455" s="39">
        <v>31</v>
      </c>
      <c r="U455" s="39">
        <v>0</v>
      </c>
      <c r="V455" s="39">
        <v>0</v>
      </c>
      <c r="W455" s="39">
        <v>0</v>
      </c>
      <c r="X455" s="39">
        <v>0</v>
      </c>
      <c r="Y455" s="43">
        <v>0</v>
      </c>
      <c r="Z455" s="42">
        <v>0</v>
      </c>
      <c r="AA455" s="45">
        <v>117</v>
      </c>
      <c r="AB455" s="45">
        <v>104</v>
      </c>
      <c r="AC455" s="44">
        <v>221</v>
      </c>
      <c r="AD455" s="41">
        <v>8</v>
      </c>
      <c r="AE455" s="41">
        <v>3</v>
      </c>
      <c r="AF455" s="41">
        <v>203</v>
      </c>
      <c r="AG455" s="41">
        <v>1</v>
      </c>
      <c r="AH455" s="41">
        <v>0</v>
      </c>
      <c r="AI455" s="41">
        <v>2</v>
      </c>
      <c r="AJ455" s="41">
        <v>2</v>
      </c>
      <c r="AK455" s="41">
        <v>2</v>
      </c>
      <c r="AL455" s="46">
        <v>221</v>
      </c>
      <c r="AM455" s="46">
        <v>0</v>
      </c>
    </row>
    <row r="456" spans="1:39" ht="64">
      <c r="A456" s="40" t="s">
        <v>2483</v>
      </c>
      <c r="B456" s="47" t="s">
        <v>2484</v>
      </c>
      <c r="C456" t="s">
        <v>9440</v>
      </c>
      <c r="D456" t="s">
        <v>2486</v>
      </c>
      <c r="E456" t="s">
        <v>1122</v>
      </c>
      <c r="F456" t="s">
        <v>13623</v>
      </c>
      <c r="G456" t="s">
        <v>6260</v>
      </c>
      <c r="H456" t="str">
        <f>INDEX(CountyList!A:A, MATCH(MID(A456, 3, 3), CountyList!B:B, 0))</f>
        <v>Cook</v>
      </c>
      <c r="I456" s="38">
        <v>3.8</v>
      </c>
      <c r="J456" s="38">
        <v>21.7</v>
      </c>
      <c r="K456" s="39">
        <v>54</v>
      </c>
      <c r="L456" s="39">
        <v>21</v>
      </c>
      <c r="M456" s="39">
        <v>27</v>
      </c>
      <c r="N456" s="39">
        <v>25</v>
      </c>
      <c r="O456" s="39">
        <v>24</v>
      </c>
      <c r="P456" s="39">
        <v>44</v>
      </c>
      <c r="Q456" s="39">
        <v>35</v>
      </c>
      <c r="R456" s="39">
        <v>43</v>
      </c>
      <c r="S456" s="39">
        <v>46</v>
      </c>
      <c r="T456" s="39">
        <v>40</v>
      </c>
      <c r="U456" s="39">
        <v>0</v>
      </c>
      <c r="V456" s="39">
        <v>0</v>
      </c>
      <c r="W456" s="39">
        <v>0</v>
      </c>
      <c r="X456" s="39">
        <v>0</v>
      </c>
      <c r="Y456" s="43">
        <v>0</v>
      </c>
      <c r="Z456" s="42">
        <v>0</v>
      </c>
      <c r="AA456" s="45">
        <v>193</v>
      </c>
      <c r="AB456" s="45">
        <v>166</v>
      </c>
      <c r="AC456" s="44">
        <v>359</v>
      </c>
      <c r="AD456" s="41">
        <v>182</v>
      </c>
      <c r="AE456" s="41">
        <v>158</v>
      </c>
      <c r="AF456" s="41">
        <v>0</v>
      </c>
      <c r="AG456" s="41">
        <v>3</v>
      </c>
      <c r="AH456" s="41">
        <v>7</v>
      </c>
      <c r="AI456" s="41">
        <v>1</v>
      </c>
      <c r="AJ456" s="41">
        <v>0</v>
      </c>
      <c r="AK456" s="41">
        <v>8</v>
      </c>
      <c r="AL456" s="46">
        <v>359</v>
      </c>
      <c r="AM456" s="46">
        <v>0</v>
      </c>
    </row>
    <row r="457" spans="1:39" ht="48">
      <c r="A457" s="40" t="s">
        <v>2487</v>
      </c>
      <c r="B457" s="47" t="s">
        <v>2488</v>
      </c>
      <c r="C457" t="s">
        <v>13624</v>
      </c>
      <c r="D457" t="s">
        <v>2490</v>
      </c>
      <c r="E457" t="s">
        <v>1122</v>
      </c>
      <c r="F457" t="s">
        <v>12277</v>
      </c>
      <c r="G457" t="s">
        <v>6263</v>
      </c>
      <c r="H457" t="str">
        <f>INDEX(CountyList!A:A, MATCH(MID(A457, 3, 3), CountyList!B:B, 0))</f>
        <v>Cook</v>
      </c>
      <c r="I457" s="38">
        <v>1</v>
      </c>
      <c r="J457" s="38">
        <v>13</v>
      </c>
      <c r="K457" s="39">
        <v>32</v>
      </c>
      <c r="L457" s="39">
        <v>31</v>
      </c>
      <c r="M457" s="39">
        <v>31</v>
      </c>
      <c r="N457" s="39">
        <v>15</v>
      </c>
      <c r="O457" s="39">
        <v>19</v>
      </c>
      <c r="P457" s="39">
        <v>22</v>
      </c>
      <c r="Q457" s="39">
        <v>18</v>
      </c>
      <c r="R457" s="39">
        <v>25</v>
      </c>
      <c r="S457" s="39">
        <v>27</v>
      </c>
      <c r="T457" s="39">
        <v>28</v>
      </c>
      <c r="U457" s="39">
        <v>0</v>
      </c>
      <c r="V457" s="39">
        <v>0</v>
      </c>
      <c r="W457" s="39">
        <v>0</v>
      </c>
      <c r="X457" s="39">
        <v>0</v>
      </c>
      <c r="Y457" s="43">
        <v>0</v>
      </c>
      <c r="Z457" s="42">
        <v>0</v>
      </c>
      <c r="AA457" s="45">
        <v>120</v>
      </c>
      <c r="AB457" s="45">
        <v>128</v>
      </c>
      <c r="AC457" s="44">
        <v>248</v>
      </c>
      <c r="AD457" s="41">
        <v>0</v>
      </c>
      <c r="AE457" s="41">
        <v>0</v>
      </c>
      <c r="AF457" s="41">
        <v>215</v>
      </c>
      <c r="AG457" s="41">
        <v>0</v>
      </c>
      <c r="AH457" s="41">
        <v>0</v>
      </c>
      <c r="AI457" s="41">
        <v>9</v>
      </c>
      <c r="AJ457" s="41">
        <v>0</v>
      </c>
      <c r="AK457" s="41">
        <v>24</v>
      </c>
      <c r="AL457" s="46">
        <v>248</v>
      </c>
      <c r="AM457" s="46">
        <v>0</v>
      </c>
    </row>
    <row r="458" spans="1:39" ht="64">
      <c r="A458" s="40" t="s">
        <v>2491</v>
      </c>
      <c r="B458" s="47" t="s">
        <v>9447</v>
      </c>
      <c r="C458" t="s">
        <v>5369</v>
      </c>
      <c r="D458" t="s">
        <v>2494</v>
      </c>
      <c r="E458" t="s">
        <v>1122</v>
      </c>
      <c r="F458" t="s">
        <v>12278</v>
      </c>
      <c r="G458" t="s">
        <v>6266</v>
      </c>
      <c r="H458" t="str">
        <f>INDEX(CountyList!A:A, MATCH(MID(A458, 3, 3), CountyList!B:B, 0))</f>
        <v>Cook</v>
      </c>
      <c r="I458" s="38">
        <v>1</v>
      </c>
      <c r="J458" s="38">
        <v>20.5</v>
      </c>
      <c r="K458" s="39">
        <v>71</v>
      </c>
      <c r="L458" s="39">
        <v>27</v>
      </c>
      <c r="M458" s="39">
        <v>30</v>
      </c>
      <c r="N458" s="39">
        <v>32</v>
      </c>
      <c r="O458" s="39">
        <v>38</v>
      </c>
      <c r="P458" s="39">
        <v>29</v>
      </c>
      <c r="Q458" s="39">
        <v>25</v>
      </c>
      <c r="R458" s="39">
        <v>12</v>
      </c>
      <c r="S458" s="39">
        <v>16</v>
      </c>
      <c r="T458" s="39">
        <v>16</v>
      </c>
      <c r="U458" s="39">
        <v>0</v>
      </c>
      <c r="V458" s="39">
        <v>0</v>
      </c>
      <c r="W458" s="39">
        <v>0</v>
      </c>
      <c r="X458" s="39">
        <v>0</v>
      </c>
      <c r="Y458" s="43">
        <v>25</v>
      </c>
      <c r="Z458" s="42">
        <v>0</v>
      </c>
      <c r="AA458" s="45">
        <v>152</v>
      </c>
      <c r="AB458" s="45">
        <v>169</v>
      </c>
      <c r="AC458" s="44">
        <v>321</v>
      </c>
      <c r="AD458" s="41">
        <v>96</v>
      </c>
      <c r="AE458" s="41">
        <v>103</v>
      </c>
      <c r="AF458" s="41">
        <v>49</v>
      </c>
      <c r="AG458" s="41">
        <v>0</v>
      </c>
      <c r="AH458" s="41">
        <v>21</v>
      </c>
      <c r="AI458" s="41">
        <v>13</v>
      </c>
      <c r="AJ458" s="41">
        <v>0</v>
      </c>
      <c r="AK458" s="41">
        <v>39</v>
      </c>
      <c r="AL458" s="46">
        <v>296</v>
      </c>
      <c r="AM458" s="46">
        <v>0</v>
      </c>
    </row>
    <row r="459" spans="1:39" ht="80">
      <c r="A459" s="40" t="s">
        <v>2495</v>
      </c>
      <c r="B459" s="47" t="s">
        <v>2496</v>
      </c>
      <c r="C459" t="s">
        <v>9452</v>
      </c>
      <c r="D459" t="s">
        <v>2499</v>
      </c>
      <c r="E459" t="s">
        <v>1122</v>
      </c>
      <c r="F459" t="s">
        <v>12279</v>
      </c>
      <c r="G459" t="s">
        <v>6269</v>
      </c>
      <c r="H459" t="str">
        <f>INDEX(CountyList!A:A, MATCH(MID(A459, 3, 3), CountyList!B:B, 0))</f>
        <v>Cook</v>
      </c>
      <c r="I459" s="38">
        <v>2</v>
      </c>
      <c r="J459" s="38">
        <v>17</v>
      </c>
      <c r="K459" s="39">
        <v>49</v>
      </c>
      <c r="L459" s="39">
        <v>40</v>
      </c>
      <c r="M459" s="39">
        <v>39</v>
      </c>
      <c r="N459" s="39">
        <v>36</v>
      </c>
      <c r="O459" s="39">
        <v>47</v>
      </c>
      <c r="P459" s="39">
        <v>35</v>
      </c>
      <c r="Q459" s="39">
        <v>37</v>
      </c>
      <c r="R459" s="39">
        <v>28</v>
      </c>
      <c r="S459" s="39">
        <v>27</v>
      </c>
      <c r="T459" s="39">
        <v>29</v>
      </c>
      <c r="U459" s="39">
        <v>0</v>
      </c>
      <c r="V459" s="39">
        <v>0</v>
      </c>
      <c r="W459" s="39">
        <v>0</v>
      </c>
      <c r="X459" s="39">
        <v>0</v>
      </c>
      <c r="Y459" s="43">
        <v>0</v>
      </c>
      <c r="Z459" s="42">
        <v>0</v>
      </c>
      <c r="AA459" s="45">
        <v>187</v>
      </c>
      <c r="AB459" s="45">
        <v>180</v>
      </c>
      <c r="AC459" s="44">
        <v>367</v>
      </c>
      <c r="AD459" s="41">
        <v>7</v>
      </c>
      <c r="AE459" s="41">
        <v>4</v>
      </c>
      <c r="AF459" s="41">
        <v>333</v>
      </c>
      <c r="AG459" s="41">
        <v>0</v>
      </c>
      <c r="AH459" s="41">
        <v>0</v>
      </c>
      <c r="AI459" s="41">
        <v>9</v>
      </c>
      <c r="AJ459" s="41">
        <v>0</v>
      </c>
      <c r="AK459" s="41">
        <v>14</v>
      </c>
      <c r="AL459" s="46">
        <v>367</v>
      </c>
      <c r="AM459" s="46">
        <v>0</v>
      </c>
    </row>
    <row r="460" spans="1:39" ht="48">
      <c r="A460" s="40" t="s">
        <v>2500</v>
      </c>
      <c r="B460" s="47" t="s">
        <v>2501</v>
      </c>
      <c r="C460" t="s">
        <v>6270</v>
      </c>
      <c r="D460" t="s">
        <v>2504</v>
      </c>
      <c r="E460" t="s">
        <v>1122</v>
      </c>
      <c r="F460" t="s">
        <v>12281</v>
      </c>
      <c r="G460" t="s">
        <v>6272</v>
      </c>
      <c r="H460" t="str">
        <f>INDEX(CountyList!A:A, MATCH(MID(A460, 3, 3), CountyList!B:B, 0))</f>
        <v>Cook</v>
      </c>
      <c r="I460" s="38">
        <v>2</v>
      </c>
      <c r="J460" s="38">
        <v>9</v>
      </c>
      <c r="K460" s="39">
        <v>49</v>
      </c>
      <c r="L460" s="39">
        <v>14</v>
      </c>
      <c r="M460" s="39">
        <v>13</v>
      </c>
      <c r="N460" s="39">
        <v>16</v>
      </c>
      <c r="O460" s="39">
        <v>10</v>
      </c>
      <c r="P460" s="39">
        <v>11</v>
      </c>
      <c r="Q460" s="39">
        <v>5</v>
      </c>
      <c r="R460" s="39">
        <v>8</v>
      </c>
      <c r="S460" s="39">
        <v>7</v>
      </c>
      <c r="T460" s="39">
        <v>6</v>
      </c>
      <c r="U460" s="39">
        <v>0</v>
      </c>
      <c r="V460" s="39">
        <v>0</v>
      </c>
      <c r="W460" s="39">
        <v>0</v>
      </c>
      <c r="X460" s="39">
        <v>0</v>
      </c>
      <c r="Y460" s="43">
        <v>1</v>
      </c>
      <c r="Z460" s="42">
        <v>0</v>
      </c>
      <c r="AA460" s="45">
        <v>78</v>
      </c>
      <c r="AB460" s="45">
        <v>62</v>
      </c>
      <c r="AC460" s="44">
        <v>140</v>
      </c>
      <c r="AD460" s="41">
        <v>62</v>
      </c>
      <c r="AE460" s="41">
        <v>55</v>
      </c>
      <c r="AF460" s="41">
        <v>16</v>
      </c>
      <c r="AG460" s="41">
        <v>0</v>
      </c>
      <c r="AH460" s="41">
        <v>2</v>
      </c>
      <c r="AI460" s="41">
        <v>2</v>
      </c>
      <c r="AJ460" s="41">
        <v>0</v>
      </c>
      <c r="AK460" s="41">
        <v>3</v>
      </c>
      <c r="AL460" s="46">
        <v>139</v>
      </c>
      <c r="AM460" s="46">
        <v>0</v>
      </c>
    </row>
    <row r="461" spans="1:39" ht="48">
      <c r="A461" s="40" t="s">
        <v>2505</v>
      </c>
      <c r="B461" s="47" t="s">
        <v>2506</v>
      </c>
      <c r="C461" t="s">
        <v>13625</v>
      </c>
      <c r="D461" t="s">
        <v>2507</v>
      </c>
      <c r="E461" t="s">
        <v>1122</v>
      </c>
      <c r="F461" t="s">
        <v>12282</v>
      </c>
      <c r="G461" t="s">
        <v>6275</v>
      </c>
      <c r="H461" t="str">
        <f>INDEX(CountyList!A:A, MATCH(MID(A461, 3, 3), CountyList!B:B, 0))</f>
        <v>Cook</v>
      </c>
      <c r="I461" s="38">
        <v>1</v>
      </c>
      <c r="J461" s="38">
        <v>12</v>
      </c>
      <c r="K461" s="39">
        <v>59</v>
      </c>
      <c r="L461" s="39">
        <v>23</v>
      </c>
      <c r="M461" s="39">
        <v>30</v>
      </c>
      <c r="N461" s="39">
        <v>27</v>
      </c>
      <c r="O461" s="39">
        <v>24</v>
      </c>
      <c r="P461" s="39">
        <v>23</v>
      </c>
      <c r="Q461" s="39">
        <v>25</v>
      </c>
      <c r="R461" s="39">
        <v>21</v>
      </c>
      <c r="S461" s="39">
        <v>22</v>
      </c>
      <c r="T461" s="39">
        <v>17</v>
      </c>
      <c r="U461" s="39">
        <v>0</v>
      </c>
      <c r="V461" s="39">
        <v>0</v>
      </c>
      <c r="W461" s="39">
        <v>0</v>
      </c>
      <c r="X461" s="39">
        <v>0</v>
      </c>
      <c r="Y461" s="43">
        <v>0</v>
      </c>
      <c r="Z461" s="42">
        <v>0</v>
      </c>
      <c r="AA461" s="45">
        <v>122</v>
      </c>
      <c r="AB461" s="45">
        <v>149</v>
      </c>
      <c r="AC461" s="44">
        <v>271</v>
      </c>
      <c r="AD461" s="41">
        <v>55</v>
      </c>
      <c r="AE461" s="41">
        <v>92</v>
      </c>
      <c r="AF461" s="41">
        <v>60</v>
      </c>
      <c r="AG461" s="41">
        <v>0</v>
      </c>
      <c r="AH461" s="41">
        <v>11</v>
      </c>
      <c r="AI461" s="41">
        <v>1</v>
      </c>
      <c r="AJ461" s="41">
        <v>0</v>
      </c>
      <c r="AK461" s="41">
        <v>52</v>
      </c>
      <c r="AL461" s="46">
        <v>271</v>
      </c>
      <c r="AM461" s="46">
        <v>0</v>
      </c>
    </row>
    <row r="462" spans="1:39" ht="48">
      <c r="A462" s="40" t="s">
        <v>2508</v>
      </c>
      <c r="B462" s="47" t="s">
        <v>2509</v>
      </c>
      <c r="C462" t="s">
        <v>9461</v>
      </c>
      <c r="D462" t="s">
        <v>13626</v>
      </c>
      <c r="E462" t="s">
        <v>1122</v>
      </c>
      <c r="F462" t="s">
        <v>12283</v>
      </c>
      <c r="G462" t="s">
        <v>6278</v>
      </c>
      <c r="H462" t="str">
        <f>INDEX(CountyList!A:A, MATCH(MID(A462, 3, 3), CountyList!B:B, 0))</f>
        <v>Cook</v>
      </c>
      <c r="I462" s="38">
        <v>0</v>
      </c>
      <c r="J462" s="38">
        <v>17.5</v>
      </c>
      <c r="K462" s="39">
        <v>44</v>
      </c>
      <c r="L462" s="39">
        <v>31</v>
      </c>
      <c r="M462" s="39">
        <v>22</v>
      </c>
      <c r="N462" s="39">
        <v>31</v>
      </c>
      <c r="O462" s="39">
        <v>20</v>
      </c>
      <c r="P462" s="39">
        <v>32</v>
      </c>
      <c r="Q462" s="39">
        <v>22</v>
      </c>
      <c r="R462" s="39">
        <v>35</v>
      </c>
      <c r="S462" s="39">
        <v>35</v>
      </c>
      <c r="T462" s="39">
        <v>40</v>
      </c>
      <c r="U462" s="39">
        <v>0</v>
      </c>
      <c r="V462" s="39">
        <v>0</v>
      </c>
      <c r="W462" s="39">
        <v>0</v>
      </c>
      <c r="X462" s="39">
        <v>0</v>
      </c>
      <c r="Y462" s="43">
        <v>0</v>
      </c>
      <c r="Z462" s="42">
        <v>0</v>
      </c>
      <c r="AA462" s="45">
        <v>162</v>
      </c>
      <c r="AB462" s="45">
        <v>150</v>
      </c>
      <c r="AC462" s="44">
        <v>312</v>
      </c>
      <c r="AD462" s="41">
        <v>117</v>
      </c>
      <c r="AE462" s="41">
        <v>99</v>
      </c>
      <c r="AF462" s="41">
        <v>56</v>
      </c>
      <c r="AG462" s="41">
        <v>0</v>
      </c>
      <c r="AH462" s="41">
        <v>25</v>
      </c>
      <c r="AI462" s="41">
        <v>1</v>
      </c>
      <c r="AJ462" s="41">
        <v>2</v>
      </c>
      <c r="AK462" s="41">
        <v>12</v>
      </c>
      <c r="AL462" s="46">
        <v>312</v>
      </c>
      <c r="AM462" s="46">
        <v>0</v>
      </c>
    </row>
    <row r="463" spans="1:39" ht="48">
      <c r="A463" s="40" t="s">
        <v>12284</v>
      </c>
      <c r="B463" s="47" t="s">
        <v>1366</v>
      </c>
      <c r="C463" t="s">
        <v>13627</v>
      </c>
      <c r="D463" t="s">
        <v>13628</v>
      </c>
      <c r="E463" t="s">
        <v>1122</v>
      </c>
      <c r="F463" t="s">
        <v>12285</v>
      </c>
      <c r="G463" t="s">
        <v>12286</v>
      </c>
      <c r="H463" t="str">
        <f>INDEX(CountyList!A:A, MATCH(MID(A463, 3, 3), CountyList!B:B, 0))</f>
        <v>Cook</v>
      </c>
      <c r="I463" s="38">
        <v>0</v>
      </c>
      <c r="J463" s="38">
        <v>8</v>
      </c>
      <c r="K463" s="39">
        <v>12</v>
      </c>
      <c r="L463" s="39">
        <v>17</v>
      </c>
      <c r="M463" s="39">
        <v>11</v>
      </c>
      <c r="N463" s="39">
        <v>8</v>
      </c>
      <c r="O463" s="39">
        <v>10</v>
      </c>
      <c r="P463" s="39">
        <v>15</v>
      </c>
      <c r="Q463" s="39">
        <v>20</v>
      </c>
      <c r="R463" s="39">
        <v>12</v>
      </c>
      <c r="S463" s="39">
        <v>13</v>
      </c>
      <c r="T463" s="39">
        <v>13</v>
      </c>
      <c r="U463" s="39">
        <v>0</v>
      </c>
      <c r="V463" s="39">
        <v>0</v>
      </c>
      <c r="W463" s="39">
        <v>0</v>
      </c>
      <c r="X463" s="39">
        <v>0</v>
      </c>
      <c r="Y463" s="43">
        <v>0</v>
      </c>
      <c r="Z463" s="42">
        <v>0</v>
      </c>
      <c r="AA463" s="45">
        <v>64</v>
      </c>
      <c r="AB463" s="45">
        <v>67</v>
      </c>
      <c r="AC463" s="44">
        <v>131</v>
      </c>
      <c r="AD463" s="41">
        <v>1</v>
      </c>
      <c r="AE463" s="41">
        <v>0</v>
      </c>
      <c r="AF463" s="41">
        <v>39</v>
      </c>
      <c r="AG463" s="41">
        <v>0</v>
      </c>
      <c r="AH463" s="41">
        <v>2</v>
      </c>
      <c r="AI463" s="41">
        <v>82</v>
      </c>
      <c r="AJ463" s="41">
        <v>0</v>
      </c>
      <c r="AK463" s="41">
        <v>7</v>
      </c>
      <c r="AL463" s="46">
        <v>131</v>
      </c>
      <c r="AM463" s="46">
        <v>0</v>
      </c>
    </row>
    <row r="464" spans="1:39" ht="80">
      <c r="A464" s="40" t="s">
        <v>2513</v>
      </c>
      <c r="B464" s="47" t="s">
        <v>2514</v>
      </c>
      <c r="C464" t="s">
        <v>13629</v>
      </c>
      <c r="D464" t="s">
        <v>2516</v>
      </c>
      <c r="E464" t="s">
        <v>1122</v>
      </c>
      <c r="F464" t="s">
        <v>12297</v>
      </c>
      <c r="G464" t="s">
        <v>12298</v>
      </c>
      <c r="H464" t="str">
        <f>INDEX(CountyList!A:A, MATCH(MID(A464, 3, 3), CountyList!B:B, 0))</f>
        <v>Cook</v>
      </c>
      <c r="I464" s="38">
        <v>2</v>
      </c>
      <c r="J464" s="38">
        <v>5</v>
      </c>
      <c r="K464" s="39">
        <v>11</v>
      </c>
      <c r="L464" s="39">
        <v>6</v>
      </c>
      <c r="M464" s="39">
        <v>7</v>
      </c>
      <c r="N464" s="39">
        <v>3</v>
      </c>
      <c r="O464" s="39">
        <v>1</v>
      </c>
      <c r="P464" s="39">
        <v>1</v>
      </c>
      <c r="Q464" s="39">
        <v>3</v>
      </c>
      <c r="R464" s="39">
        <v>2</v>
      </c>
      <c r="S464" s="39">
        <v>0</v>
      </c>
      <c r="T464" s="39">
        <v>3</v>
      </c>
      <c r="U464" s="39">
        <v>0</v>
      </c>
      <c r="V464" s="39">
        <v>0</v>
      </c>
      <c r="W464" s="39">
        <v>0</v>
      </c>
      <c r="X464" s="39">
        <v>0</v>
      </c>
      <c r="Y464" s="43">
        <v>0</v>
      </c>
      <c r="Z464" s="42">
        <v>0</v>
      </c>
      <c r="AA464" s="45">
        <v>15</v>
      </c>
      <c r="AB464" s="45">
        <v>22</v>
      </c>
      <c r="AC464" s="44">
        <v>37</v>
      </c>
      <c r="AD464" s="41">
        <v>0</v>
      </c>
      <c r="AE464" s="41">
        <v>0</v>
      </c>
      <c r="AF464" s="41">
        <v>0</v>
      </c>
      <c r="AG464" s="41">
        <v>0</v>
      </c>
      <c r="AH464" s="41">
        <v>0</v>
      </c>
      <c r="AI464" s="41">
        <v>37</v>
      </c>
      <c r="AJ464" s="41">
        <v>0</v>
      </c>
      <c r="AK464" s="41">
        <v>0</v>
      </c>
      <c r="AL464" s="46">
        <v>37</v>
      </c>
      <c r="AM464" s="46">
        <v>0</v>
      </c>
    </row>
    <row r="465" spans="1:39" ht="48">
      <c r="A465" s="40" t="s">
        <v>6279</v>
      </c>
      <c r="B465" s="47" t="s">
        <v>6280</v>
      </c>
      <c r="C465" t="s">
        <v>13630</v>
      </c>
      <c r="D465" t="s">
        <v>6282</v>
      </c>
      <c r="E465" t="s">
        <v>1122</v>
      </c>
      <c r="F465" t="s">
        <v>12299</v>
      </c>
      <c r="G465" t="s">
        <v>6284</v>
      </c>
      <c r="H465" t="str">
        <f>INDEX(CountyList!A:A, MATCH(MID(A465, 3, 3), CountyList!B:B, 0))</f>
        <v>Cook</v>
      </c>
      <c r="I465" s="38">
        <v>0.5</v>
      </c>
      <c r="J465" s="38">
        <v>2.5</v>
      </c>
      <c r="K465" s="39">
        <v>11</v>
      </c>
      <c r="L465" s="39">
        <v>3</v>
      </c>
      <c r="M465" s="39">
        <v>5</v>
      </c>
      <c r="N465" s="39">
        <v>3</v>
      </c>
      <c r="O465" s="39">
        <v>3</v>
      </c>
      <c r="P465" s="39">
        <v>2</v>
      </c>
      <c r="Q465" s="39">
        <v>2</v>
      </c>
      <c r="R465" s="39">
        <v>1</v>
      </c>
      <c r="S465" s="39">
        <v>2</v>
      </c>
      <c r="T465" s="39">
        <v>4</v>
      </c>
      <c r="U465" s="39">
        <v>0</v>
      </c>
      <c r="V465" s="39">
        <v>0</v>
      </c>
      <c r="W465" s="39">
        <v>0</v>
      </c>
      <c r="X465" s="39">
        <v>0</v>
      </c>
      <c r="Y465" s="43">
        <v>0</v>
      </c>
      <c r="Z465" s="42">
        <v>0</v>
      </c>
      <c r="AA465" s="45">
        <v>17</v>
      </c>
      <c r="AB465" s="45">
        <v>19</v>
      </c>
      <c r="AC465" s="44">
        <v>36</v>
      </c>
      <c r="AD465" s="41">
        <v>0</v>
      </c>
      <c r="AE465" s="41">
        <v>0</v>
      </c>
      <c r="AF465" s="41">
        <v>0</v>
      </c>
      <c r="AG465" s="41">
        <v>0</v>
      </c>
      <c r="AH465" s="41">
        <v>0</v>
      </c>
      <c r="AI465" s="41">
        <v>34</v>
      </c>
      <c r="AJ465" s="41">
        <v>1</v>
      </c>
      <c r="AK465" s="41">
        <v>1</v>
      </c>
      <c r="AL465" s="46">
        <v>36</v>
      </c>
      <c r="AM465" s="46">
        <v>0</v>
      </c>
    </row>
    <row r="466" spans="1:39" ht="48">
      <c r="A466" s="40" t="s">
        <v>2517</v>
      </c>
      <c r="B466" s="47" t="s">
        <v>9483</v>
      </c>
      <c r="C466" t="s">
        <v>12310</v>
      </c>
      <c r="D466" t="s">
        <v>2520</v>
      </c>
      <c r="E466" t="s">
        <v>1122</v>
      </c>
      <c r="F466" t="s">
        <v>12311</v>
      </c>
      <c r="G466" t="s">
        <v>6287</v>
      </c>
      <c r="H466" t="str">
        <f>INDEX(CountyList!A:A, MATCH(MID(A466, 3, 3), CountyList!B:B, 0))</f>
        <v>Cook</v>
      </c>
      <c r="I466" s="38">
        <v>2.5</v>
      </c>
      <c r="J466" s="38">
        <v>23</v>
      </c>
      <c r="K466" s="39">
        <v>83</v>
      </c>
      <c r="L466" s="39">
        <v>37</v>
      </c>
      <c r="M466" s="39">
        <v>36</v>
      </c>
      <c r="N466" s="39">
        <v>24</v>
      </c>
      <c r="O466" s="39">
        <v>24</v>
      </c>
      <c r="P466" s="39">
        <v>21</v>
      </c>
      <c r="Q466" s="39">
        <v>23</v>
      </c>
      <c r="R466" s="39">
        <v>25</v>
      </c>
      <c r="S466" s="39">
        <v>16</v>
      </c>
      <c r="T466" s="39">
        <v>12</v>
      </c>
      <c r="U466" s="39">
        <v>0</v>
      </c>
      <c r="V466" s="39">
        <v>0</v>
      </c>
      <c r="W466" s="39">
        <v>0</v>
      </c>
      <c r="X466" s="39">
        <v>0</v>
      </c>
      <c r="Y466" s="43">
        <v>0</v>
      </c>
      <c r="Z466" s="42">
        <v>0</v>
      </c>
      <c r="AA466" s="45">
        <v>161</v>
      </c>
      <c r="AB466" s="45">
        <v>140</v>
      </c>
      <c r="AC466" s="44">
        <v>301</v>
      </c>
      <c r="AD466" s="41">
        <v>60</v>
      </c>
      <c r="AE466" s="41">
        <v>39</v>
      </c>
      <c r="AF466" s="41">
        <v>18</v>
      </c>
      <c r="AG466" s="41">
        <v>0</v>
      </c>
      <c r="AH466" s="41">
        <v>27</v>
      </c>
      <c r="AI466" s="41">
        <v>113</v>
      </c>
      <c r="AJ466" s="41">
        <v>0</v>
      </c>
      <c r="AK466" s="41">
        <v>44</v>
      </c>
      <c r="AL466" s="46">
        <v>301</v>
      </c>
      <c r="AM466" s="46">
        <v>0</v>
      </c>
    </row>
    <row r="467" spans="1:39" ht="48">
      <c r="A467" s="40" t="s">
        <v>2521</v>
      </c>
      <c r="B467" s="47" t="s">
        <v>459</v>
      </c>
      <c r="C467" t="s">
        <v>12312</v>
      </c>
      <c r="D467" t="s">
        <v>2524</v>
      </c>
      <c r="E467" t="s">
        <v>1122</v>
      </c>
      <c r="F467" t="s">
        <v>12313</v>
      </c>
      <c r="G467" t="s">
        <v>6290</v>
      </c>
      <c r="H467" t="str">
        <f>INDEX(CountyList!A:A, MATCH(MID(A467, 3, 3), CountyList!B:B, 0))</f>
        <v>Cook</v>
      </c>
      <c r="I467" s="38">
        <v>5</v>
      </c>
      <c r="J467" s="38">
        <v>13</v>
      </c>
      <c r="K467" s="39">
        <v>70</v>
      </c>
      <c r="L467" s="39">
        <v>40</v>
      </c>
      <c r="M467" s="39">
        <v>38</v>
      </c>
      <c r="N467" s="39">
        <v>31</v>
      </c>
      <c r="O467" s="39">
        <v>24</v>
      </c>
      <c r="P467" s="39">
        <v>20</v>
      </c>
      <c r="Q467" s="39">
        <v>19</v>
      </c>
      <c r="R467" s="39">
        <v>25</v>
      </c>
      <c r="S467" s="39">
        <v>21</v>
      </c>
      <c r="T467" s="39">
        <v>19</v>
      </c>
      <c r="U467" s="39">
        <v>0</v>
      </c>
      <c r="V467" s="39">
        <v>0</v>
      </c>
      <c r="W467" s="39">
        <v>0</v>
      </c>
      <c r="X467" s="39">
        <v>0</v>
      </c>
      <c r="Y467" s="43">
        <v>9</v>
      </c>
      <c r="Z467" s="42">
        <v>0</v>
      </c>
      <c r="AA467" s="45">
        <v>166</v>
      </c>
      <c r="AB467" s="45">
        <v>150</v>
      </c>
      <c r="AC467" s="44">
        <v>316</v>
      </c>
      <c r="AD467" s="41">
        <v>0</v>
      </c>
      <c r="AE467" s="41">
        <v>0</v>
      </c>
      <c r="AF467" s="41">
        <v>4</v>
      </c>
      <c r="AG467" s="41">
        <v>0</v>
      </c>
      <c r="AH467" s="41">
        <v>0</v>
      </c>
      <c r="AI467" s="41">
        <v>312</v>
      </c>
      <c r="AJ467" s="41">
        <v>0</v>
      </c>
      <c r="AK467" s="41">
        <v>0</v>
      </c>
      <c r="AL467" s="46">
        <v>307</v>
      </c>
      <c r="AM467" s="46">
        <v>0</v>
      </c>
    </row>
    <row r="468" spans="1:39" ht="48">
      <c r="A468" s="40" t="s">
        <v>2525</v>
      </c>
      <c r="B468" s="47" t="s">
        <v>2526</v>
      </c>
      <c r="C468" t="s">
        <v>9493</v>
      </c>
      <c r="D468" t="s">
        <v>2529</v>
      </c>
      <c r="E468" t="s">
        <v>1122</v>
      </c>
      <c r="F468" t="s">
        <v>12314</v>
      </c>
      <c r="G468" t="s">
        <v>6293</v>
      </c>
      <c r="H468" t="str">
        <f>INDEX(CountyList!A:A, MATCH(MID(A468, 3, 3), CountyList!B:B, 0))</f>
        <v>Cook</v>
      </c>
      <c r="I468" s="38">
        <v>5</v>
      </c>
      <c r="J468" s="38">
        <v>7</v>
      </c>
      <c r="K468" s="39">
        <v>21</v>
      </c>
      <c r="L468" s="39">
        <v>21</v>
      </c>
      <c r="M468" s="39">
        <v>8</v>
      </c>
      <c r="N468" s="39">
        <v>11</v>
      </c>
      <c r="O468" s="39">
        <v>3</v>
      </c>
      <c r="P468" s="39">
        <v>5</v>
      </c>
      <c r="Q468" s="39">
        <v>7</v>
      </c>
      <c r="R468" s="39">
        <v>18</v>
      </c>
      <c r="S468" s="39">
        <v>8</v>
      </c>
      <c r="T468" s="39">
        <v>5</v>
      </c>
      <c r="U468" s="39">
        <v>0</v>
      </c>
      <c r="V468" s="39">
        <v>0</v>
      </c>
      <c r="W468" s="39">
        <v>0</v>
      </c>
      <c r="X468" s="39">
        <v>0</v>
      </c>
      <c r="Y468" s="43">
        <v>0</v>
      </c>
      <c r="Z468" s="42">
        <v>0</v>
      </c>
      <c r="AA468" s="45">
        <v>55</v>
      </c>
      <c r="AB468" s="45">
        <v>52</v>
      </c>
      <c r="AC468" s="44">
        <v>107</v>
      </c>
      <c r="AD468" s="41">
        <v>42</v>
      </c>
      <c r="AE468" s="41">
        <v>38</v>
      </c>
      <c r="AF468" s="41">
        <v>10</v>
      </c>
      <c r="AG468" s="41">
        <v>0</v>
      </c>
      <c r="AH468" s="41">
        <v>10</v>
      </c>
      <c r="AI468" s="41">
        <v>0</v>
      </c>
      <c r="AJ468" s="41">
        <v>0</v>
      </c>
      <c r="AK468" s="41">
        <v>7</v>
      </c>
      <c r="AL468" s="46">
        <v>107</v>
      </c>
      <c r="AM468" s="46">
        <v>0</v>
      </c>
    </row>
    <row r="469" spans="1:39" ht="64">
      <c r="A469" s="40" t="s">
        <v>2530</v>
      </c>
      <c r="B469" s="47" t="s">
        <v>2531</v>
      </c>
      <c r="C469" t="s">
        <v>13631</v>
      </c>
      <c r="D469" t="s">
        <v>13632</v>
      </c>
      <c r="E469" t="s">
        <v>1122</v>
      </c>
      <c r="F469" t="s">
        <v>13633</v>
      </c>
      <c r="G469" t="s">
        <v>13634</v>
      </c>
      <c r="H469" t="str">
        <f>INDEX(CountyList!A:A, MATCH(MID(A469, 3, 3), CountyList!B:B, 0))</f>
        <v>Cook</v>
      </c>
      <c r="I469" s="38">
        <v>3.5</v>
      </c>
      <c r="J469" s="38">
        <v>13</v>
      </c>
      <c r="K469" s="39">
        <v>0</v>
      </c>
      <c r="L469" s="39">
        <v>0</v>
      </c>
      <c r="M469" s="39">
        <v>27</v>
      </c>
      <c r="N469" s="39">
        <v>19</v>
      </c>
      <c r="O469" s="39">
        <v>24</v>
      </c>
      <c r="P469" s="39">
        <v>22</v>
      </c>
      <c r="Q469" s="39">
        <v>14</v>
      </c>
      <c r="R469" s="39">
        <v>12</v>
      </c>
      <c r="S469" s="39">
        <v>8</v>
      </c>
      <c r="T469" s="39">
        <v>0</v>
      </c>
      <c r="U469" s="39">
        <v>0</v>
      </c>
      <c r="V469" s="39">
        <v>0</v>
      </c>
      <c r="W469" s="39">
        <v>0</v>
      </c>
      <c r="X469" s="39">
        <v>0</v>
      </c>
      <c r="Y469" s="43">
        <v>0</v>
      </c>
      <c r="Z469" s="42">
        <v>0</v>
      </c>
      <c r="AA469" s="45">
        <v>64</v>
      </c>
      <c r="AB469" s="45">
        <v>62</v>
      </c>
      <c r="AC469" s="44">
        <v>126</v>
      </c>
      <c r="AD469" s="41">
        <v>38</v>
      </c>
      <c r="AE469" s="41">
        <v>36</v>
      </c>
      <c r="AF469" s="41">
        <v>13</v>
      </c>
      <c r="AG469" s="41">
        <v>0</v>
      </c>
      <c r="AH469" s="41">
        <v>5</v>
      </c>
      <c r="AI469" s="41">
        <v>9</v>
      </c>
      <c r="AJ469" s="41">
        <v>0</v>
      </c>
      <c r="AK469" s="41">
        <v>25</v>
      </c>
      <c r="AL469" s="46">
        <v>126</v>
      </c>
      <c r="AM469" s="46">
        <v>0</v>
      </c>
    </row>
    <row r="470" spans="1:39" ht="48">
      <c r="A470" s="40" t="s">
        <v>2534</v>
      </c>
      <c r="B470" s="47" t="s">
        <v>2535</v>
      </c>
      <c r="C470" t="s">
        <v>12315</v>
      </c>
      <c r="D470" t="s">
        <v>2538</v>
      </c>
      <c r="E470" t="s">
        <v>1122</v>
      </c>
      <c r="F470" t="s">
        <v>12316</v>
      </c>
      <c r="G470" t="s">
        <v>6296</v>
      </c>
      <c r="H470" t="str">
        <f>INDEX(CountyList!A:A, MATCH(MID(A470, 3, 3), CountyList!B:B, 0))</f>
        <v>Cook</v>
      </c>
      <c r="I470" s="38">
        <v>1.5</v>
      </c>
      <c r="J470" s="38">
        <v>2.5</v>
      </c>
      <c r="K470" s="39">
        <v>57</v>
      </c>
      <c r="L470" s="39">
        <v>16</v>
      </c>
      <c r="M470" s="39">
        <v>0</v>
      </c>
      <c r="N470" s="39">
        <v>0</v>
      </c>
      <c r="O470" s="39">
        <v>0</v>
      </c>
      <c r="P470" s="39">
        <v>0</v>
      </c>
      <c r="Q470" s="39">
        <v>0</v>
      </c>
      <c r="R470" s="39">
        <v>0</v>
      </c>
      <c r="S470" s="39">
        <v>0</v>
      </c>
      <c r="T470" s="39">
        <v>0</v>
      </c>
      <c r="U470" s="39">
        <v>0</v>
      </c>
      <c r="V470" s="39">
        <v>0</v>
      </c>
      <c r="W470" s="39">
        <v>0</v>
      </c>
      <c r="X470" s="39">
        <v>0</v>
      </c>
      <c r="Y470" s="43">
        <v>0</v>
      </c>
      <c r="Z470" s="42">
        <v>0</v>
      </c>
      <c r="AA470" s="45">
        <v>27</v>
      </c>
      <c r="AB470" s="45">
        <v>46</v>
      </c>
      <c r="AC470" s="44">
        <v>73</v>
      </c>
      <c r="AD470" s="41">
        <v>19</v>
      </c>
      <c r="AE470" s="41">
        <v>32</v>
      </c>
      <c r="AF470" s="41">
        <v>6</v>
      </c>
      <c r="AG470" s="41">
        <v>0</v>
      </c>
      <c r="AH470" s="41">
        <v>1</v>
      </c>
      <c r="AI470" s="41">
        <v>8</v>
      </c>
      <c r="AJ470" s="41">
        <v>0</v>
      </c>
      <c r="AK470" s="41">
        <v>7</v>
      </c>
      <c r="AL470" s="46">
        <v>73</v>
      </c>
      <c r="AM470" s="46">
        <v>0</v>
      </c>
    </row>
    <row r="471" spans="1:39" ht="64">
      <c r="A471" s="40" t="s">
        <v>2539</v>
      </c>
      <c r="B471" s="47" t="s">
        <v>2540</v>
      </c>
      <c r="C471" t="s">
        <v>9505</v>
      </c>
      <c r="D471" t="s">
        <v>2542</v>
      </c>
      <c r="E471" t="s">
        <v>1122</v>
      </c>
      <c r="F471" t="s">
        <v>12317</v>
      </c>
      <c r="G471" t="s">
        <v>6299</v>
      </c>
      <c r="H471" t="str">
        <f>INDEX(CountyList!A:A, MATCH(MID(A471, 3, 3), CountyList!B:B, 0))</f>
        <v>Cook</v>
      </c>
      <c r="I471" s="38">
        <v>7.5</v>
      </c>
      <c r="J471" s="38">
        <v>29.5</v>
      </c>
      <c r="K471" s="39">
        <v>92</v>
      </c>
      <c r="L471" s="39">
        <v>38</v>
      </c>
      <c r="M471" s="39">
        <v>43</v>
      </c>
      <c r="N471" s="39">
        <v>30</v>
      </c>
      <c r="O471" s="39">
        <v>34</v>
      </c>
      <c r="P471" s="39">
        <v>30</v>
      </c>
      <c r="Q471" s="39">
        <v>31</v>
      </c>
      <c r="R471" s="39">
        <v>24</v>
      </c>
      <c r="S471" s="39">
        <v>21</v>
      </c>
      <c r="T471" s="39">
        <v>21</v>
      </c>
      <c r="U471" s="39">
        <v>0</v>
      </c>
      <c r="V471" s="39">
        <v>0</v>
      </c>
      <c r="W471" s="39">
        <v>0</v>
      </c>
      <c r="X471" s="39">
        <v>0</v>
      </c>
      <c r="Y471" s="43">
        <v>0</v>
      </c>
      <c r="Z471" s="42">
        <v>0</v>
      </c>
      <c r="AA471" s="45">
        <v>175</v>
      </c>
      <c r="AB471" s="45">
        <v>189</v>
      </c>
      <c r="AC471" s="44">
        <v>364</v>
      </c>
      <c r="AD471" s="41">
        <v>135</v>
      </c>
      <c r="AE471" s="41">
        <v>135</v>
      </c>
      <c r="AF471" s="41">
        <v>33</v>
      </c>
      <c r="AG471" s="41">
        <v>5</v>
      </c>
      <c r="AH471" s="41">
        <v>44</v>
      </c>
      <c r="AI471" s="41">
        <v>12</v>
      </c>
      <c r="AJ471" s="41">
        <v>0</v>
      </c>
      <c r="AK471" s="41">
        <v>0</v>
      </c>
      <c r="AL471" s="46">
        <v>364</v>
      </c>
      <c r="AM471" s="46">
        <v>0</v>
      </c>
    </row>
    <row r="472" spans="1:39" ht="48">
      <c r="A472" s="40" t="s">
        <v>2543</v>
      </c>
      <c r="B472" s="47" t="s">
        <v>2544</v>
      </c>
      <c r="C472" t="s">
        <v>6300</v>
      </c>
      <c r="D472" t="s">
        <v>2545</v>
      </c>
      <c r="E472" t="s">
        <v>1122</v>
      </c>
      <c r="F472" t="s">
        <v>12318</v>
      </c>
      <c r="G472" t="s">
        <v>6302</v>
      </c>
      <c r="H472" t="str">
        <f>INDEX(CountyList!A:A, MATCH(MID(A472, 3, 3), CountyList!B:B, 0))</f>
        <v>Cook</v>
      </c>
      <c r="I472" s="38">
        <v>11</v>
      </c>
      <c r="J472" s="38">
        <v>67.7</v>
      </c>
      <c r="K472" s="39">
        <v>55</v>
      </c>
      <c r="L472" s="39">
        <v>59</v>
      </c>
      <c r="M472" s="39">
        <v>60</v>
      </c>
      <c r="N472" s="39">
        <v>52</v>
      </c>
      <c r="O472" s="39">
        <v>56</v>
      </c>
      <c r="P472" s="39">
        <v>56</v>
      </c>
      <c r="Q472" s="39">
        <v>57</v>
      </c>
      <c r="R472" s="39">
        <v>68</v>
      </c>
      <c r="S472" s="39">
        <v>75</v>
      </c>
      <c r="T472" s="39">
        <v>72</v>
      </c>
      <c r="U472" s="39">
        <v>87</v>
      </c>
      <c r="V472" s="39">
        <v>80</v>
      </c>
      <c r="W472" s="39">
        <v>82</v>
      </c>
      <c r="X472" s="39">
        <v>81</v>
      </c>
      <c r="Y472" s="43">
        <v>0</v>
      </c>
      <c r="Z472" s="42">
        <v>0</v>
      </c>
      <c r="AA472" s="45">
        <v>478</v>
      </c>
      <c r="AB472" s="45">
        <v>462</v>
      </c>
      <c r="AC472" s="44">
        <v>940</v>
      </c>
      <c r="AD472" s="41">
        <v>309</v>
      </c>
      <c r="AE472" s="41">
        <v>331</v>
      </c>
      <c r="AF472" s="41">
        <v>61</v>
      </c>
      <c r="AG472" s="41">
        <v>0</v>
      </c>
      <c r="AH472" s="41">
        <v>57</v>
      </c>
      <c r="AI472" s="41">
        <v>49</v>
      </c>
      <c r="AJ472" s="41">
        <v>0</v>
      </c>
      <c r="AK472" s="41">
        <v>133</v>
      </c>
      <c r="AL472" s="46">
        <v>610</v>
      </c>
      <c r="AM472" s="46">
        <v>330</v>
      </c>
    </row>
    <row r="473" spans="1:39" ht="64">
      <c r="A473" s="40" t="s">
        <v>12327</v>
      </c>
      <c r="B473" s="47" t="s">
        <v>9517</v>
      </c>
      <c r="C473" t="s">
        <v>9519</v>
      </c>
      <c r="D473" t="s">
        <v>9520</v>
      </c>
      <c r="E473" t="s">
        <v>1122</v>
      </c>
      <c r="F473" t="s">
        <v>12328</v>
      </c>
      <c r="G473" t="s">
        <v>12329</v>
      </c>
      <c r="H473" t="str">
        <f>INDEX(CountyList!A:A, MATCH(MID(A473, 3, 3), CountyList!B:B, 0))</f>
        <v>Cook</v>
      </c>
      <c r="I473" s="38">
        <v>3</v>
      </c>
      <c r="J473" s="38">
        <v>8</v>
      </c>
      <c r="K473" s="39">
        <v>0</v>
      </c>
      <c r="L473" s="39">
        <v>0</v>
      </c>
      <c r="M473" s="39">
        <v>0</v>
      </c>
      <c r="N473" s="39">
        <v>0</v>
      </c>
      <c r="O473" s="39">
        <v>0</v>
      </c>
      <c r="P473" s="39">
        <v>0</v>
      </c>
      <c r="Q473" s="39">
        <v>0</v>
      </c>
      <c r="R473" s="39">
        <v>0</v>
      </c>
      <c r="S473" s="39">
        <v>0</v>
      </c>
      <c r="T473" s="39">
        <v>0</v>
      </c>
      <c r="U473" s="39">
        <v>0</v>
      </c>
      <c r="V473" s="39">
        <v>3</v>
      </c>
      <c r="W473" s="39">
        <v>0</v>
      </c>
      <c r="X473" s="39">
        <v>0</v>
      </c>
      <c r="Y473" s="43">
        <v>0</v>
      </c>
      <c r="Z473" s="42">
        <v>7</v>
      </c>
      <c r="AA473" s="45">
        <v>7</v>
      </c>
      <c r="AB473" s="45">
        <v>4</v>
      </c>
      <c r="AC473" s="44">
        <v>11</v>
      </c>
      <c r="AD473" s="41">
        <v>0</v>
      </c>
      <c r="AE473" s="41">
        <v>0</v>
      </c>
      <c r="AF473" s="41">
        <v>5</v>
      </c>
      <c r="AG473" s="41">
        <v>0</v>
      </c>
      <c r="AH473" s="41">
        <v>0</v>
      </c>
      <c r="AI473" s="41">
        <v>6</v>
      </c>
      <c r="AJ473" s="41">
        <v>0</v>
      </c>
      <c r="AK473" s="41">
        <v>0</v>
      </c>
      <c r="AL473" s="46">
        <v>0</v>
      </c>
      <c r="AM473" s="46">
        <v>3</v>
      </c>
    </row>
    <row r="474" spans="1:39" ht="64">
      <c r="A474" s="40" t="s">
        <v>2546</v>
      </c>
      <c r="B474" s="47" t="s">
        <v>2547</v>
      </c>
      <c r="C474" t="s">
        <v>9524</v>
      </c>
      <c r="D474" t="s">
        <v>2550</v>
      </c>
      <c r="E474" t="s">
        <v>1122</v>
      </c>
      <c r="F474" t="s">
        <v>12330</v>
      </c>
      <c r="G474" t="s">
        <v>6305</v>
      </c>
      <c r="H474" t="str">
        <f>INDEX(CountyList!A:A, MATCH(MID(A474, 3, 3), CountyList!B:B, 0))</f>
        <v>Cook</v>
      </c>
      <c r="I474" s="38">
        <v>0.5</v>
      </c>
      <c r="J474" s="38">
        <v>3.5</v>
      </c>
      <c r="K474" s="39">
        <v>6</v>
      </c>
      <c r="L474" s="39">
        <v>4</v>
      </c>
      <c r="M474" s="39">
        <v>4</v>
      </c>
      <c r="N474" s="39">
        <v>4</v>
      </c>
      <c r="O474" s="39">
        <v>2</v>
      </c>
      <c r="P474" s="39">
        <v>3</v>
      </c>
      <c r="Q474" s="39">
        <v>1</v>
      </c>
      <c r="R474" s="39">
        <v>3</v>
      </c>
      <c r="S474" s="39">
        <v>1</v>
      </c>
      <c r="T474" s="39">
        <v>2</v>
      </c>
      <c r="U474" s="39">
        <v>0</v>
      </c>
      <c r="V474" s="39">
        <v>0</v>
      </c>
      <c r="W474" s="39">
        <v>0</v>
      </c>
      <c r="X474" s="39">
        <v>0</v>
      </c>
      <c r="Y474" s="43">
        <v>0</v>
      </c>
      <c r="Z474" s="42">
        <v>0</v>
      </c>
      <c r="AA474" s="45">
        <v>13</v>
      </c>
      <c r="AB474" s="45">
        <v>17</v>
      </c>
      <c r="AC474" s="44">
        <v>30</v>
      </c>
      <c r="AD474" s="41">
        <v>0</v>
      </c>
      <c r="AE474" s="41">
        <v>0</v>
      </c>
      <c r="AF474" s="41">
        <v>0</v>
      </c>
      <c r="AG474" s="41">
        <v>0</v>
      </c>
      <c r="AH474" s="41">
        <v>0</v>
      </c>
      <c r="AI474" s="41">
        <v>25</v>
      </c>
      <c r="AJ474" s="41">
        <v>5</v>
      </c>
      <c r="AK474" s="41">
        <v>0</v>
      </c>
      <c r="AL474" s="46">
        <v>30</v>
      </c>
      <c r="AM474" s="46">
        <v>0</v>
      </c>
    </row>
    <row r="475" spans="1:39" ht="48">
      <c r="A475" s="40" t="s">
        <v>2551</v>
      </c>
      <c r="B475" s="47" t="s">
        <v>2552</v>
      </c>
      <c r="C475" t="s">
        <v>13635</v>
      </c>
      <c r="D475" t="s">
        <v>2553</v>
      </c>
      <c r="E475" t="s">
        <v>1122</v>
      </c>
      <c r="F475" t="s">
        <v>12331</v>
      </c>
      <c r="G475" t="s">
        <v>6310</v>
      </c>
      <c r="H475" t="str">
        <f>INDEX(CountyList!A:A, MATCH(MID(A475, 3, 3), CountyList!B:B, 0))</f>
        <v>Cook</v>
      </c>
      <c r="I475" s="38">
        <v>2</v>
      </c>
      <c r="J475" s="38">
        <v>8</v>
      </c>
      <c r="K475" s="39">
        <v>16</v>
      </c>
      <c r="L475" s="39">
        <v>19</v>
      </c>
      <c r="M475" s="39">
        <v>17</v>
      </c>
      <c r="N475" s="39">
        <v>12</v>
      </c>
      <c r="O475" s="39">
        <v>5</v>
      </c>
      <c r="P475" s="39">
        <v>2</v>
      </c>
      <c r="Q475" s="39">
        <v>7</v>
      </c>
      <c r="R475" s="39">
        <v>4</v>
      </c>
      <c r="S475" s="39">
        <v>4</v>
      </c>
      <c r="T475" s="39">
        <v>1</v>
      </c>
      <c r="U475" s="39">
        <v>0</v>
      </c>
      <c r="V475" s="39">
        <v>0</v>
      </c>
      <c r="W475" s="39">
        <v>0</v>
      </c>
      <c r="X475" s="39">
        <v>0</v>
      </c>
      <c r="Y475" s="43">
        <v>0</v>
      </c>
      <c r="Z475" s="42">
        <v>0</v>
      </c>
      <c r="AA475" s="45">
        <v>49</v>
      </c>
      <c r="AB475" s="45">
        <v>38</v>
      </c>
      <c r="AC475" s="44">
        <v>87</v>
      </c>
      <c r="AD475" s="41">
        <v>3</v>
      </c>
      <c r="AE475" s="41">
        <v>3</v>
      </c>
      <c r="AF475" s="41">
        <v>13</v>
      </c>
      <c r="AG475" s="41">
        <v>0</v>
      </c>
      <c r="AH475" s="41">
        <v>0</v>
      </c>
      <c r="AI475" s="41">
        <v>67</v>
      </c>
      <c r="AJ475" s="41">
        <v>1</v>
      </c>
      <c r="AK475" s="41">
        <v>0</v>
      </c>
      <c r="AL475" s="46">
        <v>87</v>
      </c>
      <c r="AM475" s="46">
        <v>0</v>
      </c>
    </row>
    <row r="476" spans="1:39" ht="64">
      <c r="A476" s="40" t="s">
        <v>2554</v>
      </c>
      <c r="B476" s="47" t="s">
        <v>2555</v>
      </c>
      <c r="C476" t="s">
        <v>9535</v>
      </c>
      <c r="D476" t="s">
        <v>2557</v>
      </c>
      <c r="E476" t="s">
        <v>1122</v>
      </c>
      <c r="F476" t="s">
        <v>12332</v>
      </c>
      <c r="G476" t="s">
        <v>6313</v>
      </c>
      <c r="H476" t="str">
        <f>INDEX(CountyList!A:A, MATCH(MID(A476, 3, 3), CountyList!B:B, 0))</f>
        <v>Cook</v>
      </c>
      <c r="I476" s="38">
        <v>2</v>
      </c>
      <c r="J476" s="38">
        <v>47</v>
      </c>
      <c r="K476" s="39">
        <v>67</v>
      </c>
      <c r="L476" s="39">
        <v>63</v>
      </c>
      <c r="M476" s="39">
        <v>64</v>
      </c>
      <c r="N476" s="39">
        <v>63</v>
      </c>
      <c r="O476" s="39">
        <v>64</v>
      </c>
      <c r="P476" s="39">
        <v>63</v>
      </c>
      <c r="Q476" s="39">
        <v>0</v>
      </c>
      <c r="R476" s="39">
        <v>0</v>
      </c>
      <c r="S476" s="39">
        <v>0</v>
      </c>
      <c r="T476" s="39">
        <v>0</v>
      </c>
      <c r="U476" s="39">
        <v>0</v>
      </c>
      <c r="V476" s="39">
        <v>0</v>
      </c>
      <c r="W476" s="39">
        <v>0</v>
      </c>
      <c r="X476" s="39">
        <v>0</v>
      </c>
      <c r="Y476" s="43">
        <v>0</v>
      </c>
      <c r="Z476" s="42">
        <v>0</v>
      </c>
      <c r="AA476" s="45">
        <v>194</v>
      </c>
      <c r="AB476" s="45">
        <v>190</v>
      </c>
      <c r="AC476" s="44">
        <v>384</v>
      </c>
      <c r="AD476" s="41">
        <v>124</v>
      </c>
      <c r="AE476" s="41">
        <v>116</v>
      </c>
      <c r="AF476" s="41">
        <v>24</v>
      </c>
      <c r="AG476" s="41">
        <v>1</v>
      </c>
      <c r="AH476" s="41">
        <v>43</v>
      </c>
      <c r="AI476" s="41">
        <v>12</v>
      </c>
      <c r="AJ476" s="41">
        <v>0</v>
      </c>
      <c r="AK476" s="41">
        <v>64</v>
      </c>
      <c r="AL476" s="46">
        <v>384</v>
      </c>
      <c r="AM476" s="46">
        <v>0</v>
      </c>
    </row>
    <row r="477" spans="1:39" ht="48">
      <c r="A477" s="40" t="s">
        <v>2558</v>
      </c>
      <c r="B477" s="47" t="s">
        <v>2559</v>
      </c>
      <c r="C477" t="s">
        <v>6314</v>
      </c>
      <c r="D477" t="s">
        <v>9539</v>
      </c>
      <c r="E477" t="s">
        <v>1122</v>
      </c>
      <c r="F477" t="s">
        <v>12333</v>
      </c>
      <c r="G477" t="s">
        <v>6316</v>
      </c>
      <c r="H477" t="str">
        <f>INDEX(CountyList!A:A, MATCH(MID(A477, 3, 3), CountyList!B:B, 0))</f>
        <v>Cook</v>
      </c>
      <c r="I477" s="38">
        <v>3</v>
      </c>
      <c r="J477" s="38">
        <v>10</v>
      </c>
      <c r="K477" s="39">
        <v>31</v>
      </c>
      <c r="L477" s="39">
        <v>23</v>
      </c>
      <c r="M477" s="39">
        <v>28</v>
      </c>
      <c r="N477" s="39">
        <v>24</v>
      </c>
      <c r="O477" s="39">
        <v>22</v>
      </c>
      <c r="P477" s="39">
        <v>22</v>
      </c>
      <c r="Q477" s="39">
        <v>15</v>
      </c>
      <c r="R477" s="39">
        <v>16</v>
      </c>
      <c r="S477" s="39">
        <v>12</v>
      </c>
      <c r="T477" s="39">
        <v>13</v>
      </c>
      <c r="U477" s="39">
        <v>0</v>
      </c>
      <c r="V477" s="39">
        <v>0</v>
      </c>
      <c r="W477" s="39">
        <v>0</v>
      </c>
      <c r="X477" s="39">
        <v>0</v>
      </c>
      <c r="Y477" s="43">
        <v>0</v>
      </c>
      <c r="Z477" s="42">
        <v>0</v>
      </c>
      <c r="AA477" s="45">
        <v>0</v>
      </c>
      <c r="AB477" s="45">
        <v>206</v>
      </c>
      <c r="AC477" s="44">
        <v>206</v>
      </c>
      <c r="AD477" s="41">
        <v>0</v>
      </c>
      <c r="AE477" s="41">
        <v>0</v>
      </c>
      <c r="AF477" s="41">
        <v>206</v>
      </c>
      <c r="AG477" s="41">
        <v>0</v>
      </c>
      <c r="AH477" s="41">
        <v>0</v>
      </c>
      <c r="AI477" s="41">
        <v>0</v>
      </c>
      <c r="AJ477" s="41">
        <v>0</v>
      </c>
      <c r="AK477" s="41">
        <v>0</v>
      </c>
      <c r="AL477" s="46">
        <v>206</v>
      </c>
      <c r="AM477" s="46">
        <v>0</v>
      </c>
    </row>
    <row r="478" spans="1:39" ht="64">
      <c r="A478" s="40" t="s">
        <v>2563</v>
      </c>
      <c r="B478" s="47" t="s">
        <v>2564</v>
      </c>
      <c r="C478" t="s">
        <v>9535</v>
      </c>
      <c r="D478" t="s">
        <v>2565</v>
      </c>
      <c r="E478" t="s">
        <v>1122</v>
      </c>
      <c r="F478" t="s">
        <v>12334</v>
      </c>
      <c r="G478" t="s">
        <v>6313</v>
      </c>
      <c r="H478" t="str">
        <f>INDEX(CountyList!A:A, MATCH(MID(A478, 3, 3), CountyList!B:B, 0))</f>
        <v>Cook</v>
      </c>
      <c r="I478" s="38">
        <v>5</v>
      </c>
      <c r="J478" s="38">
        <v>53</v>
      </c>
      <c r="K478" s="39">
        <v>0</v>
      </c>
      <c r="L478" s="39">
        <v>0</v>
      </c>
      <c r="M478" s="39">
        <v>0</v>
      </c>
      <c r="N478" s="39">
        <v>0</v>
      </c>
      <c r="O478" s="39">
        <v>0</v>
      </c>
      <c r="P478" s="39">
        <v>0</v>
      </c>
      <c r="Q478" s="39">
        <v>77</v>
      </c>
      <c r="R478" s="39">
        <v>73</v>
      </c>
      <c r="S478" s="39">
        <v>78</v>
      </c>
      <c r="T478" s="39">
        <v>80</v>
      </c>
      <c r="U478" s="39">
        <v>117</v>
      </c>
      <c r="V478" s="39">
        <v>120</v>
      </c>
      <c r="W478" s="39">
        <v>112</v>
      </c>
      <c r="X478" s="39">
        <v>113</v>
      </c>
      <c r="Y478" s="43">
        <v>0</v>
      </c>
      <c r="Z478" s="42">
        <v>0</v>
      </c>
      <c r="AA478" s="45">
        <v>389</v>
      </c>
      <c r="AB478" s="45">
        <v>381</v>
      </c>
      <c r="AC478" s="44">
        <v>770</v>
      </c>
      <c r="AD478" s="41">
        <v>253</v>
      </c>
      <c r="AE478" s="41">
        <v>275</v>
      </c>
      <c r="AF478" s="41">
        <v>48</v>
      </c>
      <c r="AG478" s="41">
        <v>0</v>
      </c>
      <c r="AH478" s="41">
        <v>64</v>
      </c>
      <c r="AI478" s="41">
        <v>48</v>
      </c>
      <c r="AJ478" s="41">
        <v>0</v>
      </c>
      <c r="AK478" s="41">
        <v>82</v>
      </c>
      <c r="AL478" s="46">
        <v>308</v>
      </c>
      <c r="AM478" s="46">
        <v>462</v>
      </c>
    </row>
    <row r="479" spans="1:39" ht="64">
      <c r="A479" s="40" t="s">
        <v>2566</v>
      </c>
      <c r="B479" s="47" t="s">
        <v>2567</v>
      </c>
      <c r="C479" t="s">
        <v>9544</v>
      </c>
      <c r="D479" t="s">
        <v>13636</v>
      </c>
      <c r="E479" t="s">
        <v>1122</v>
      </c>
      <c r="F479" t="s">
        <v>12335</v>
      </c>
      <c r="G479" t="s">
        <v>6320</v>
      </c>
      <c r="H479" t="str">
        <f>INDEX(CountyList!A:A, MATCH(MID(A479, 3, 3), CountyList!B:B, 0))</f>
        <v>Cook</v>
      </c>
      <c r="I479" s="38">
        <v>0</v>
      </c>
      <c r="J479" s="38">
        <v>5.5</v>
      </c>
      <c r="K479" s="39">
        <v>12</v>
      </c>
      <c r="L479" s="39">
        <v>7</v>
      </c>
      <c r="M479" s="39">
        <v>4</v>
      </c>
      <c r="N479" s="39">
        <v>9</v>
      </c>
      <c r="O479" s="39">
        <v>8</v>
      </c>
      <c r="P479" s="39">
        <v>7</v>
      </c>
      <c r="Q479" s="39">
        <v>13</v>
      </c>
      <c r="R479" s="39">
        <v>7</v>
      </c>
      <c r="S479" s="39">
        <v>5</v>
      </c>
      <c r="T479" s="39">
        <v>6</v>
      </c>
      <c r="U479" s="39">
        <v>0</v>
      </c>
      <c r="V479" s="39">
        <v>0</v>
      </c>
      <c r="W479" s="39">
        <v>0</v>
      </c>
      <c r="X479" s="39">
        <v>0</v>
      </c>
      <c r="Y479" s="43">
        <v>0</v>
      </c>
      <c r="Z479" s="42">
        <v>0</v>
      </c>
      <c r="AA479" s="45">
        <v>51</v>
      </c>
      <c r="AB479" s="45">
        <v>27</v>
      </c>
      <c r="AC479" s="44">
        <v>78</v>
      </c>
      <c r="AD479" s="41">
        <v>6</v>
      </c>
      <c r="AE479" s="41">
        <v>1</v>
      </c>
      <c r="AF479" s="41">
        <v>17</v>
      </c>
      <c r="AG479" s="41">
        <v>0</v>
      </c>
      <c r="AH479" s="41">
        <v>24</v>
      </c>
      <c r="AI479" s="41">
        <v>19</v>
      </c>
      <c r="AJ479" s="41">
        <v>0</v>
      </c>
      <c r="AK479" s="41">
        <v>11</v>
      </c>
      <c r="AL479" s="46">
        <v>78</v>
      </c>
      <c r="AM479" s="46">
        <v>0</v>
      </c>
    </row>
    <row r="480" spans="1:39" ht="48">
      <c r="A480" s="40" t="s">
        <v>2571</v>
      </c>
      <c r="B480" s="47" t="s">
        <v>2572</v>
      </c>
      <c r="C480" t="s">
        <v>6321</v>
      </c>
      <c r="D480" t="s">
        <v>2574</v>
      </c>
      <c r="E480" t="s">
        <v>1122</v>
      </c>
      <c r="F480" t="s">
        <v>13637</v>
      </c>
      <c r="G480" t="s">
        <v>6323</v>
      </c>
      <c r="H480" t="str">
        <f>INDEX(CountyList!A:A, MATCH(MID(A480, 3, 3), CountyList!B:B, 0))</f>
        <v>Cook</v>
      </c>
      <c r="I480" s="38">
        <v>0</v>
      </c>
      <c r="J480" s="38">
        <v>0</v>
      </c>
      <c r="K480" s="39">
        <v>0</v>
      </c>
      <c r="L480" s="39">
        <v>0</v>
      </c>
      <c r="M480" s="39">
        <v>0</v>
      </c>
      <c r="N480" s="39">
        <v>0</v>
      </c>
      <c r="O480" s="39">
        <v>0</v>
      </c>
      <c r="P480" s="39">
        <v>0</v>
      </c>
      <c r="Q480" s="39">
        <v>0</v>
      </c>
      <c r="R480" s="39">
        <v>0</v>
      </c>
      <c r="S480" s="39">
        <v>0</v>
      </c>
      <c r="T480" s="39">
        <v>0</v>
      </c>
      <c r="U480" s="39">
        <v>34</v>
      </c>
      <c r="V480" s="39">
        <v>38</v>
      </c>
      <c r="W480" s="39">
        <v>36</v>
      </c>
      <c r="X480" s="39">
        <v>0</v>
      </c>
      <c r="Y480" s="43">
        <v>0</v>
      </c>
      <c r="Z480" s="42">
        <v>4</v>
      </c>
      <c r="AA480" s="45">
        <v>0</v>
      </c>
      <c r="AB480" s="45">
        <v>113</v>
      </c>
      <c r="AC480" s="44">
        <v>113</v>
      </c>
      <c r="AD480" s="41">
        <v>0</v>
      </c>
      <c r="AE480" s="41">
        <v>113</v>
      </c>
      <c r="AF480" s="41">
        <v>0</v>
      </c>
      <c r="AG480" s="41">
        <v>0</v>
      </c>
      <c r="AH480" s="41">
        <v>0</v>
      </c>
      <c r="AI480" s="41">
        <v>0</v>
      </c>
      <c r="AJ480" s="41">
        <v>0</v>
      </c>
      <c r="AK480" s="41">
        <v>0</v>
      </c>
      <c r="AL480" s="46">
        <v>0</v>
      </c>
      <c r="AM480" s="46">
        <v>108</v>
      </c>
    </row>
    <row r="481" spans="1:39" ht="64">
      <c r="A481" s="40" t="s">
        <v>2575</v>
      </c>
      <c r="B481" s="47" t="s">
        <v>2576</v>
      </c>
      <c r="C481" t="s">
        <v>6324</v>
      </c>
      <c r="D481" t="s">
        <v>2578</v>
      </c>
      <c r="E481" t="s">
        <v>1122</v>
      </c>
      <c r="F481" t="s">
        <v>12336</v>
      </c>
      <c r="G481" t="s">
        <v>6326</v>
      </c>
      <c r="H481" t="str">
        <f>INDEX(CountyList!A:A, MATCH(MID(A481, 3, 3), CountyList!B:B, 0))</f>
        <v>Cook</v>
      </c>
      <c r="I481" s="38">
        <v>9</v>
      </c>
      <c r="J481" s="38">
        <v>23</v>
      </c>
      <c r="K481" s="39">
        <v>0</v>
      </c>
      <c r="L481" s="39">
        <v>0</v>
      </c>
      <c r="M481" s="39">
        <v>0</v>
      </c>
      <c r="N481" s="39">
        <v>0</v>
      </c>
      <c r="O481" s="39">
        <v>0</v>
      </c>
      <c r="P481" s="39">
        <v>0</v>
      </c>
      <c r="Q481" s="39">
        <v>0</v>
      </c>
      <c r="R481" s="39">
        <v>0</v>
      </c>
      <c r="S481" s="39">
        <v>0</v>
      </c>
      <c r="T481" s="39">
        <v>0</v>
      </c>
      <c r="U481" s="39">
        <v>26</v>
      </c>
      <c r="V481" s="39">
        <v>47</v>
      </c>
      <c r="W481" s="39">
        <v>44</v>
      </c>
      <c r="X481" s="39">
        <v>21</v>
      </c>
      <c r="Y481" s="43">
        <v>0</v>
      </c>
      <c r="Z481" s="42">
        <v>0</v>
      </c>
      <c r="AA481" s="45">
        <v>96</v>
      </c>
      <c r="AB481" s="45">
        <v>42</v>
      </c>
      <c r="AC481" s="44">
        <v>138</v>
      </c>
      <c r="AD481" s="41">
        <v>56</v>
      </c>
      <c r="AE481" s="41">
        <v>25</v>
      </c>
      <c r="AF481" s="41">
        <v>9</v>
      </c>
      <c r="AG481" s="41">
        <v>0</v>
      </c>
      <c r="AH481" s="41">
        <v>9</v>
      </c>
      <c r="AI481" s="41">
        <v>28</v>
      </c>
      <c r="AJ481" s="41">
        <v>0</v>
      </c>
      <c r="AK481" s="41">
        <v>11</v>
      </c>
      <c r="AL481" s="46">
        <v>0</v>
      </c>
      <c r="AM481" s="46">
        <v>138</v>
      </c>
    </row>
    <row r="482" spans="1:39" ht="64">
      <c r="A482" s="40" t="s">
        <v>2579</v>
      </c>
      <c r="B482" s="47" t="s">
        <v>2580</v>
      </c>
      <c r="C482" t="s">
        <v>5941</v>
      </c>
      <c r="D482" t="s">
        <v>2581</v>
      </c>
      <c r="E482" t="s">
        <v>1122</v>
      </c>
      <c r="F482" t="s">
        <v>12337</v>
      </c>
      <c r="G482" t="s">
        <v>5943</v>
      </c>
      <c r="H482" t="str">
        <f>INDEX(CountyList!A:A, MATCH(MID(A482, 3, 3), CountyList!B:B, 0))</f>
        <v>Cook</v>
      </c>
      <c r="I482" s="38">
        <v>12</v>
      </c>
      <c r="J482" s="38">
        <v>70</v>
      </c>
      <c r="K482" s="39">
        <v>162</v>
      </c>
      <c r="L482" s="39">
        <v>83</v>
      </c>
      <c r="M482" s="39">
        <v>77</v>
      </c>
      <c r="N482" s="39">
        <v>87</v>
      </c>
      <c r="O482" s="39">
        <v>77</v>
      </c>
      <c r="P482" s="39">
        <v>74</v>
      </c>
      <c r="Q482" s="39">
        <v>81</v>
      </c>
      <c r="R482" s="39">
        <v>65</v>
      </c>
      <c r="S482" s="39">
        <v>82</v>
      </c>
      <c r="T482" s="39">
        <v>64</v>
      </c>
      <c r="U482" s="39">
        <v>0</v>
      </c>
      <c r="V482" s="39">
        <v>0</v>
      </c>
      <c r="W482" s="39">
        <v>0</v>
      </c>
      <c r="X482" s="39">
        <v>0</v>
      </c>
      <c r="Y482" s="43">
        <v>102</v>
      </c>
      <c r="Z482" s="42">
        <v>0</v>
      </c>
      <c r="AA482" s="45">
        <v>495</v>
      </c>
      <c r="AB482" s="45">
        <v>476</v>
      </c>
      <c r="AC482" s="44">
        <v>971</v>
      </c>
      <c r="AD482" s="41">
        <v>277</v>
      </c>
      <c r="AE482" s="41">
        <v>239</v>
      </c>
      <c r="AF482" s="41">
        <v>113</v>
      </c>
      <c r="AG482" s="41">
        <v>4</v>
      </c>
      <c r="AH482" s="41">
        <v>105</v>
      </c>
      <c r="AI482" s="41">
        <v>136</v>
      </c>
      <c r="AJ482" s="41">
        <v>0</v>
      </c>
      <c r="AK482" s="41">
        <v>97</v>
      </c>
      <c r="AL482" s="46">
        <v>852</v>
      </c>
      <c r="AM482" s="46">
        <v>0</v>
      </c>
    </row>
    <row r="483" spans="1:39" ht="48">
      <c r="A483" s="40" t="s">
        <v>2582</v>
      </c>
      <c r="B483" s="47" t="s">
        <v>2583</v>
      </c>
      <c r="C483" t="s">
        <v>9555</v>
      </c>
      <c r="D483" t="s">
        <v>2586</v>
      </c>
      <c r="E483" t="s">
        <v>1122</v>
      </c>
      <c r="F483" t="s">
        <v>12338</v>
      </c>
      <c r="G483" t="s">
        <v>6330</v>
      </c>
      <c r="H483" t="str">
        <f>INDEX(CountyList!A:A, MATCH(MID(A483, 3, 3), CountyList!B:B, 0))</f>
        <v>Cook</v>
      </c>
      <c r="I483" s="38">
        <v>1</v>
      </c>
      <c r="J483" s="38">
        <v>10</v>
      </c>
      <c r="K483" s="39">
        <v>14</v>
      </c>
      <c r="L483" s="39">
        <v>10</v>
      </c>
      <c r="M483" s="39">
        <v>6</v>
      </c>
      <c r="N483" s="39">
        <v>12</v>
      </c>
      <c r="O483" s="39">
        <v>6</v>
      </c>
      <c r="P483" s="39">
        <v>10</v>
      </c>
      <c r="Q483" s="39">
        <v>8</v>
      </c>
      <c r="R483" s="39">
        <v>5</v>
      </c>
      <c r="S483" s="39">
        <v>0</v>
      </c>
      <c r="T483" s="39">
        <v>0</v>
      </c>
      <c r="U483" s="39">
        <v>0</v>
      </c>
      <c r="V483" s="39">
        <v>0</v>
      </c>
      <c r="W483" s="39">
        <v>0</v>
      </c>
      <c r="X483" s="39">
        <v>0</v>
      </c>
      <c r="Y483" s="43">
        <v>0</v>
      </c>
      <c r="Z483" s="42">
        <v>0</v>
      </c>
      <c r="AA483" s="45">
        <v>35</v>
      </c>
      <c r="AB483" s="45">
        <v>36</v>
      </c>
      <c r="AC483" s="44">
        <v>71</v>
      </c>
      <c r="AD483" s="41">
        <v>23</v>
      </c>
      <c r="AE483" s="41">
        <v>27</v>
      </c>
      <c r="AF483" s="41">
        <v>0</v>
      </c>
      <c r="AG483" s="41">
        <v>0</v>
      </c>
      <c r="AH483" s="41">
        <v>0</v>
      </c>
      <c r="AI483" s="41">
        <v>21</v>
      </c>
      <c r="AJ483" s="41">
        <v>0</v>
      </c>
      <c r="AK483" s="41">
        <v>0</v>
      </c>
      <c r="AL483" s="46">
        <v>71</v>
      </c>
      <c r="AM483" s="46">
        <v>0</v>
      </c>
    </row>
    <row r="484" spans="1:39" ht="48">
      <c r="A484" s="40" t="s">
        <v>2587</v>
      </c>
      <c r="B484" s="47" t="s">
        <v>9557</v>
      </c>
      <c r="C484" t="s">
        <v>6331</v>
      </c>
      <c r="D484" t="s">
        <v>9559</v>
      </c>
      <c r="E484" t="s">
        <v>1122</v>
      </c>
      <c r="F484" t="s">
        <v>12339</v>
      </c>
      <c r="G484" t="s">
        <v>13638</v>
      </c>
      <c r="H484" t="str">
        <f>INDEX(CountyList!A:A, MATCH(MID(A484, 3, 3), CountyList!B:B, 0))</f>
        <v>Cook</v>
      </c>
      <c r="I484" s="38">
        <v>2</v>
      </c>
      <c r="J484" s="38">
        <v>13</v>
      </c>
      <c r="K484" s="39">
        <v>20</v>
      </c>
      <c r="L484" s="39">
        <v>31</v>
      </c>
      <c r="M484" s="39">
        <v>26</v>
      </c>
      <c r="N484" s="39">
        <v>11</v>
      </c>
      <c r="O484" s="39">
        <v>14</v>
      </c>
      <c r="P484" s="39">
        <v>13</v>
      </c>
      <c r="Q484" s="39">
        <v>11</v>
      </c>
      <c r="R484" s="39">
        <v>7</v>
      </c>
      <c r="S484" s="39">
        <v>0</v>
      </c>
      <c r="T484" s="39">
        <v>6</v>
      </c>
      <c r="U484" s="39">
        <v>0</v>
      </c>
      <c r="V484" s="39">
        <v>0</v>
      </c>
      <c r="W484" s="39">
        <v>0</v>
      </c>
      <c r="X484" s="39">
        <v>0</v>
      </c>
      <c r="Y484" s="43">
        <v>0</v>
      </c>
      <c r="Z484" s="42">
        <v>0</v>
      </c>
      <c r="AA484" s="45">
        <v>67</v>
      </c>
      <c r="AB484" s="45">
        <v>72</v>
      </c>
      <c r="AC484" s="44">
        <v>139</v>
      </c>
      <c r="AD484" s="41">
        <v>7</v>
      </c>
      <c r="AE484" s="41">
        <v>13</v>
      </c>
      <c r="AF484" s="41">
        <v>3</v>
      </c>
      <c r="AG484" s="41">
        <v>0</v>
      </c>
      <c r="AH484" s="41">
        <v>64</v>
      </c>
      <c r="AI484" s="41">
        <v>52</v>
      </c>
      <c r="AJ484" s="41">
        <v>0</v>
      </c>
      <c r="AK484" s="41">
        <v>0</v>
      </c>
      <c r="AL484" s="46">
        <v>139</v>
      </c>
      <c r="AM484" s="46">
        <v>0</v>
      </c>
    </row>
    <row r="485" spans="1:39" ht="48">
      <c r="A485" s="40" t="s">
        <v>2592</v>
      </c>
      <c r="B485" s="47" t="s">
        <v>9562</v>
      </c>
      <c r="C485" t="s">
        <v>6334</v>
      </c>
      <c r="D485" t="s">
        <v>2595</v>
      </c>
      <c r="E485" t="s">
        <v>1122</v>
      </c>
      <c r="F485" t="s">
        <v>12341</v>
      </c>
      <c r="G485" t="s">
        <v>6336</v>
      </c>
      <c r="H485" t="str">
        <f>INDEX(CountyList!A:A, MATCH(MID(A485, 3, 3), CountyList!B:B, 0))</f>
        <v>Cook</v>
      </c>
      <c r="I485" s="38">
        <v>0</v>
      </c>
      <c r="J485" s="38">
        <v>0</v>
      </c>
      <c r="K485" s="39">
        <v>0</v>
      </c>
      <c r="L485" s="39">
        <v>0</v>
      </c>
      <c r="M485" s="39">
        <v>0</v>
      </c>
      <c r="N485" s="39">
        <v>0</v>
      </c>
      <c r="O485" s="39">
        <v>0</v>
      </c>
      <c r="P485" s="39">
        <v>0</v>
      </c>
      <c r="Q485" s="39">
        <v>0</v>
      </c>
      <c r="R485" s="39">
        <v>0</v>
      </c>
      <c r="S485" s="39">
        <v>0</v>
      </c>
      <c r="T485" s="39">
        <v>0</v>
      </c>
      <c r="U485" s="39">
        <v>14</v>
      </c>
      <c r="V485" s="39">
        <v>9</v>
      </c>
      <c r="W485" s="39">
        <v>8</v>
      </c>
      <c r="X485" s="39">
        <v>0</v>
      </c>
      <c r="Y485" s="43">
        <v>0</v>
      </c>
      <c r="Z485" s="42">
        <v>0</v>
      </c>
      <c r="AA485" s="45">
        <v>0</v>
      </c>
      <c r="AB485" s="45">
        <v>31</v>
      </c>
      <c r="AC485" s="44">
        <v>31</v>
      </c>
      <c r="AD485" s="41">
        <v>0</v>
      </c>
      <c r="AE485" s="41">
        <v>31</v>
      </c>
      <c r="AF485" s="41">
        <v>0</v>
      </c>
      <c r="AG485" s="41">
        <v>0</v>
      </c>
      <c r="AH485" s="41">
        <v>0</v>
      </c>
      <c r="AI485" s="41">
        <v>0</v>
      </c>
      <c r="AJ485" s="41">
        <v>0</v>
      </c>
      <c r="AK485" s="41">
        <v>0</v>
      </c>
      <c r="AL485" s="46">
        <v>0</v>
      </c>
      <c r="AM485" s="46">
        <v>31</v>
      </c>
    </row>
    <row r="486" spans="1:39" ht="48">
      <c r="A486" s="40" t="s">
        <v>2596</v>
      </c>
      <c r="B486" s="47" t="s">
        <v>2597</v>
      </c>
      <c r="C486" t="s">
        <v>13639</v>
      </c>
      <c r="D486" t="s">
        <v>2599</v>
      </c>
      <c r="E486" t="s">
        <v>1122</v>
      </c>
      <c r="F486" t="s">
        <v>12343</v>
      </c>
      <c r="G486" t="s">
        <v>6339</v>
      </c>
      <c r="H486" t="str">
        <f>INDEX(CountyList!A:A, MATCH(MID(A486, 3, 3), CountyList!B:B, 0))</f>
        <v>Cook</v>
      </c>
      <c r="I486" s="38">
        <v>1</v>
      </c>
      <c r="J486" s="38">
        <v>35</v>
      </c>
      <c r="K486" s="39">
        <v>0</v>
      </c>
      <c r="L486" s="39">
        <v>0</v>
      </c>
      <c r="M486" s="39">
        <v>0</v>
      </c>
      <c r="N486" s="39">
        <v>0</v>
      </c>
      <c r="O486" s="39">
        <v>0</v>
      </c>
      <c r="P486" s="39">
        <v>0</v>
      </c>
      <c r="Q486" s="39">
        <v>0</v>
      </c>
      <c r="R486" s="39">
        <v>0</v>
      </c>
      <c r="S486" s="39">
        <v>0</v>
      </c>
      <c r="T486" s="39">
        <v>0</v>
      </c>
      <c r="U486" s="39">
        <v>13</v>
      </c>
      <c r="V486" s="39">
        <v>28</v>
      </c>
      <c r="W486" s="39">
        <v>19</v>
      </c>
      <c r="X486" s="39">
        <v>26</v>
      </c>
      <c r="Y486" s="43">
        <v>0</v>
      </c>
      <c r="Z486" s="42">
        <v>8</v>
      </c>
      <c r="AA486" s="45">
        <v>93</v>
      </c>
      <c r="AB486" s="45">
        <v>0</v>
      </c>
      <c r="AC486" s="44">
        <v>93</v>
      </c>
      <c r="AD486" s="41">
        <v>86</v>
      </c>
      <c r="AE486" s="41">
        <v>0</v>
      </c>
      <c r="AF486" s="41">
        <v>0</v>
      </c>
      <c r="AG486" s="41">
        <v>0</v>
      </c>
      <c r="AH486" s="41">
        <v>0</v>
      </c>
      <c r="AI486" s="41">
        <v>0</v>
      </c>
      <c r="AJ486" s="41">
        <v>7</v>
      </c>
      <c r="AK486" s="41">
        <v>0</v>
      </c>
      <c r="AL486" s="46">
        <v>0</v>
      </c>
      <c r="AM486" s="46">
        <v>86</v>
      </c>
    </row>
    <row r="487" spans="1:39" ht="48">
      <c r="A487" s="40" t="s">
        <v>2600</v>
      </c>
      <c r="B487" s="47" t="s">
        <v>2601</v>
      </c>
      <c r="C487" t="s">
        <v>6340</v>
      </c>
      <c r="D487" t="s">
        <v>13640</v>
      </c>
      <c r="E487" t="s">
        <v>1122</v>
      </c>
      <c r="F487" t="s">
        <v>12344</v>
      </c>
      <c r="G487" t="s">
        <v>6342</v>
      </c>
      <c r="H487" t="str">
        <f>INDEX(CountyList!A:A, MATCH(MID(A487, 3, 3), CountyList!B:B, 0))</f>
        <v>Cook</v>
      </c>
      <c r="I487" s="38">
        <v>3</v>
      </c>
      <c r="J487" s="38">
        <v>8.5</v>
      </c>
      <c r="K487" s="39">
        <v>0</v>
      </c>
      <c r="L487" s="39">
        <v>14</v>
      </c>
      <c r="M487" s="39">
        <v>15</v>
      </c>
      <c r="N487" s="39">
        <v>15</v>
      </c>
      <c r="O487" s="39">
        <v>19</v>
      </c>
      <c r="P487" s="39">
        <v>7</v>
      </c>
      <c r="Q487" s="39">
        <v>8</v>
      </c>
      <c r="R487" s="39">
        <v>16</v>
      </c>
      <c r="S487" s="39">
        <v>20</v>
      </c>
      <c r="T487" s="39">
        <v>17</v>
      </c>
      <c r="U487" s="39">
        <v>11</v>
      </c>
      <c r="V487" s="39">
        <v>12</v>
      </c>
      <c r="W487" s="39">
        <v>7</v>
      </c>
      <c r="X487" s="39">
        <v>3</v>
      </c>
      <c r="Y487" s="43">
        <v>0</v>
      </c>
      <c r="Z487" s="42">
        <v>0</v>
      </c>
      <c r="AA487" s="45">
        <v>81</v>
      </c>
      <c r="AB487" s="45">
        <v>83</v>
      </c>
      <c r="AC487" s="44">
        <v>164</v>
      </c>
      <c r="AD487" s="41">
        <v>0</v>
      </c>
      <c r="AE487" s="41">
        <v>0</v>
      </c>
      <c r="AF487" s="41">
        <v>5</v>
      </c>
      <c r="AG487" s="41">
        <v>3</v>
      </c>
      <c r="AH487" s="41">
        <v>0</v>
      </c>
      <c r="AI487" s="41">
        <v>144</v>
      </c>
      <c r="AJ487" s="41">
        <v>4</v>
      </c>
      <c r="AK487" s="41">
        <v>8</v>
      </c>
      <c r="AL487" s="46">
        <v>131</v>
      </c>
      <c r="AM487" s="46">
        <v>33</v>
      </c>
    </row>
    <row r="488" spans="1:39" ht="64">
      <c r="A488" s="40" t="s">
        <v>13641</v>
      </c>
      <c r="B488" s="47" t="s">
        <v>1250</v>
      </c>
      <c r="C488" t="s">
        <v>13642</v>
      </c>
      <c r="D488" t="s">
        <v>13643</v>
      </c>
      <c r="E488" t="s">
        <v>1122</v>
      </c>
      <c r="F488" t="s">
        <v>13644</v>
      </c>
      <c r="G488" t="s">
        <v>13645</v>
      </c>
      <c r="H488" t="str">
        <f>INDEX(CountyList!A:A, MATCH(MID(A488, 3, 3), CountyList!B:B, 0))</f>
        <v>Cook</v>
      </c>
      <c r="I488" s="38">
        <v>3</v>
      </c>
      <c r="J488" s="38">
        <v>4</v>
      </c>
      <c r="K488" s="39">
        <v>18</v>
      </c>
      <c r="L488" s="39">
        <v>6</v>
      </c>
      <c r="M488" s="39">
        <v>7</v>
      </c>
      <c r="N488" s="39">
        <v>3</v>
      </c>
      <c r="O488" s="39">
        <v>5</v>
      </c>
      <c r="P488" s="39">
        <v>5</v>
      </c>
      <c r="Q488" s="39">
        <v>5</v>
      </c>
      <c r="R488" s="39">
        <v>2</v>
      </c>
      <c r="S488" s="39">
        <v>2</v>
      </c>
      <c r="T488" s="39">
        <v>5</v>
      </c>
      <c r="U488" s="39">
        <v>0</v>
      </c>
      <c r="V488" s="39">
        <v>0</v>
      </c>
      <c r="W488" s="39">
        <v>0</v>
      </c>
      <c r="X488" s="39">
        <v>0</v>
      </c>
      <c r="Y488" s="43">
        <v>0</v>
      </c>
      <c r="Z488" s="42">
        <v>0</v>
      </c>
      <c r="AA488" s="45">
        <v>31</v>
      </c>
      <c r="AB488" s="45">
        <v>27</v>
      </c>
      <c r="AC488" s="44">
        <v>58</v>
      </c>
      <c r="AD488" s="41">
        <v>7</v>
      </c>
      <c r="AE488" s="41">
        <v>10</v>
      </c>
      <c r="AF488" s="41">
        <v>0</v>
      </c>
      <c r="AG488" s="41">
        <v>0</v>
      </c>
      <c r="AH488" s="41">
        <v>5</v>
      </c>
      <c r="AI488" s="41">
        <v>30</v>
      </c>
      <c r="AJ488" s="41">
        <v>0</v>
      </c>
      <c r="AK488" s="41">
        <v>6</v>
      </c>
      <c r="AL488" s="46">
        <v>58</v>
      </c>
      <c r="AM488" s="46">
        <v>0</v>
      </c>
    </row>
    <row r="489" spans="1:39" ht="80">
      <c r="A489" s="40" t="s">
        <v>2604</v>
      </c>
      <c r="B489" s="47" t="s">
        <v>2605</v>
      </c>
      <c r="C489" t="s">
        <v>9572</v>
      </c>
      <c r="D489" t="s">
        <v>2607</v>
      </c>
      <c r="E489" t="s">
        <v>1122</v>
      </c>
      <c r="F489" t="s">
        <v>13646</v>
      </c>
      <c r="G489" t="s">
        <v>6345</v>
      </c>
      <c r="H489" t="str">
        <f>INDEX(CountyList!A:A, MATCH(MID(A489, 3, 3), CountyList!B:B, 0))</f>
        <v>Cook</v>
      </c>
      <c r="I489" s="38">
        <v>2</v>
      </c>
      <c r="J489" s="38">
        <v>14.4</v>
      </c>
      <c r="K489" s="39">
        <v>0</v>
      </c>
      <c r="L489" s="39">
        <v>0</v>
      </c>
      <c r="M489" s="39">
        <v>0</v>
      </c>
      <c r="N489" s="39">
        <v>0</v>
      </c>
      <c r="O489" s="39">
        <v>0</v>
      </c>
      <c r="P489" s="39">
        <v>0</v>
      </c>
      <c r="Q489" s="39">
        <v>0</v>
      </c>
      <c r="R489" s="39">
        <v>0</v>
      </c>
      <c r="S489" s="39">
        <v>0</v>
      </c>
      <c r="T489" s="39">
        <v>0</v>
      </c>
      <c r="U489" s="39">
        <v>47</v>
      </c>
      <c r="V489" s="39">
        <v>44</v>
      </c>
      <c r="W489" s="39">
        <v>50</v>
      </c>
      <c r="X489" s="39">
        <v>43</v>
      </c>
      <c r="Y489" s="43">
        <v>0</v>
      </c>
      <c r="Z489" s="42">
        <v>14</v>
      </c>
      <c r="AA489" s="45">
        <v>196</v>
      </c>
      <c r="AB489" s="45">
        <v>0</v>
      </c>
      <c r="AC489" s="44">
        <v>196</v>
      </c>
      <c r="AD489" s="41">
        <v>196</v>
      </c>
      <c r="AE489" s="41">
        <v>0</v>
      </c>
      <c r="AF489" s="41">
        <v>0</v>
      </c>
      <c r="AG489" s="41">
        <v>0</v>
      </c>
      <c r="AH489" s="41">
        <v>0</v>
      </c>
      <c r="AI489" s="41">
        <v>0</v>
      </c>
      <c r="AJ489" s="41">
        <v>0</v>
      </c>
      <c r="AK489" s="41">
        <v>0</v>
      </c>
      <c r="AL489" s="46">
        <v>0</v>
      </c>
      <c r="AM489" s="46">
        <v>184</v>
      </c>
    </row>
    <row r="490" spans="1:39" ht="64">
      <c r="A490" s="40" t="s">
        <v>2608</v>
      </c>
      <c r="B490" s="47" t="s">
        <v>9574</v>
      </c>
      <c r="C490" t="s">
        <v>9576</v>
      </c>
      <c r="D490" t="s">
        <v>13647</v>
      </c>
      <c r="E490" t="s">
        <v>1122</v>
      </c>
      <c r="F490" t="s">
        <v>12346</v>
      </c>
      <c r="G490" t="s">
        <v>6348</v>
      </c>
      <c r="H490" t="str">
        <f>INDEX(CountyList!A:A, MATCH(MID(A490, 3, 3), CountyList!B:B, 0))</f>
        <v>Cook</v>
      </c>
      <c r="I490" s="38">
        <v>11</v>
      </c>
      <c r="J490" s="38">
        <v>24</v>
      </c>
      <c r="K490" s="39">
        <v>41</v>
      </c>
      <c r="L490" s="39">
        <v>14</v>
      </c>
      <c r="M490" s="39">
        <v>30</v>
      </c>
      <c r="N490" s="39">
        <v>19</v>
      </c>
      <c r="O490" s="39">
        <v>15</v>
      </c>
      <c r="P490" s="39">
        <v>24</v>
      </c>
      <c r="Q490" s="39">
        <v>20</v>
      </c>
      <c r="R490" s="39">
        <v>21</v>
      </c>
      <c r="S490" s="39">
        <v>21</v>
      </c>
      <c r="T490" s="39">
        <v>19</v>
      </c>
      <c r="U490" s="39">
        <v>0</v>
      </c>
      <c r="V490" s="39">
        <v>0</v>
      </c>
      <c r="W490" s="39">
        <v>0</v>
      </c>
      <c r="X490" s="39">
        <v>0</v>
      </c>
      <c r="Y490" s="43">
        <v>0</v>
      </c>
      <c r="Z490" s="42">
        <v>0</v>
      </c>
      <c r="AA490" s="45">
        <v>118</v>
      </c>
      <c r="AB490" s="45">
        <v>106</v>
      </c>
      <c r="AC490" s="44">
        <v>224</v>
      </c>
      <c r="AD490" s="41">
        <v>43</v>
      </c>
      <c r="AE490" s="41">
        <v>30</v>
      </c>
      <c r="AF490" s="41">
        <v>7</v>
      </c>
      <c r="AG490" s="41">
        <v>0</v>
      </c>
      <c r="AH490" s="41">
        <v>13</v>
      </c>
      <c r="AI490" s="41">
        <v>93</v>
      </c>
      <c r="AJ490" s="41">
        <v>0</v>
      </c>
      <c r="AK490" s="41">
        <v>38</v>
      </c>
      <c r="AL490" s="46">
        <v>224</v>
      </c>
      <c r="AM490" s="46">
        <v>0</v>
      </c>
    </row>
    <row r="491" spans="1:39" ht="48">
      <c r="A491" s="40" t="s">
        <v>2613</v>
      </c>
      <c r="B491" s="47" t="s">
        <v>2614</v>
      </c>
      <c r="C491" t="s">
        <v>13648</v>
      </c>
      <c r="D491" t="s">
        <v>13649</v>
      </c>
      <c r="E491" t="s">
        <v>1122</v>
      </c>
      <c r="F491" t="s">
        <v>13650</v>
      </c>
      <c r="G491" t="s">
        <v>6351</v>
      </c>
      <c r="H491" t="str">
        <f>INDEX(CountyList!A:A, MATCH(MID(A491, 3, 3), CountyList!B:B, 0))</f>
        <v>Cook</v>
      </c>
      <c r="I491" s="38">
        <v>1</v>
      </c>
      <c r="J491" s="38">
        <v>7</v>
      </c>
      <c r="K491" s="39">
        <v>0</v>
      </c>
      <c r="L491" s="39">
        <v>0</v>
      </c>
      <c r="M491" s="39">
        <v>0</v>
      </c>
      <c r="N491" s="39">
        <v>0</v>
      </c>
      <c r="O491" s="39">
        <v>0</v>
      </c>
      <c r="P491" s="39">
        <v>0</v>
      </c>
      <c r="Q491" s="39">
        <v>0</v>
      </c>
      <c r="R491" s="39">
        <v>0</v>
      </c>
      <c r="S491" s="39">
        <v>0</v>
      </c>
      <c r="T491" s="39">
        <v>0</v>
      </c>
      <c r="U491" s="39">
        <v>0</v>
      </c>
      <c r="V491" s="39">
        <v>103</v>
      </c>
      <c r="W491" s="39">
        <v>49</v>
      </c>
      <c r="X491" s="39">
        <v>0</v>
      </c>
      <c r="Y491" s="43">
        <v>0</v>
      </c>
      <c r="Z491" s="42">
        <v>11</v>
      </c>
      <c r="AA491" s="45">
        <v>74</v>
      </c>
      <c r="AB491" s="45">
        <v>101</v>
      </c>
      <c r="AC491" s="44">
        <v>175</v>
      </c>
      <c r="AD491" s="41">
        <v>0</v>
      </c>
      <c r="AE491" s="41">
        <v>0</v>
      </c>
      <c r="AF491" s="41">
        <v>70</v>
      </c>
      <c r="AG491" s="41">
        <v>0</v>
      </c>
      <c r="AH491" s="41">
        <v>0</v>
      </c>
      <c r="AI491" s="41">
        <v>105</v>
      </c>
      <c r="AJ491" s="41">
        <v>0</v>
      </c>
      <c r="AK491" s="41">
        <v>0</v>
      </c>
      <c r="AL491" s="46">
        <v>0</v>
      </c>
      <c r="AM491" s="46">
        <v>152</v>
      </c>
    </row>
    <row r="492" spans="1:39" ht="64">
      <c r="A492" s="40" t="s">
        <v>2617</v>
      </c>
      <c r="B492" s="47" t="s">
        <v>2618</v>
      </c>
      <c r="C492" t="s">
        <v>9590</v>
      </c>
      <c r="D492" t="s">
        <v>2621</v>
      </c>
      <c r="E492" t="s">
        <v>1122</v>
      </c>
      <c r="F492" t="s">
        <v>12347</v>
      </c>
      <c r="G492" t="s">
        <v>6354</v>
      </c>
      <c r="H492" t="str">
        <f>INDEX(CountyList!A:A, MATCH(MID(A492, 3, 3), CountyList!B:B, 0))</f>
        <v>Cook</v>
      </c>
      <c r="I492" s="38">
        <v>3.3</v>
      </c>
      <c r="J492" s="38">
        <v>13.7</v>
      </c>
      <c r="K492" s="39">
        <v>0</v>
      </c>
      <c r="L492" s="39">
        <v>0</v>
      </c>
      <c r="M492" s="39">
        <v>0</v>
      </c>
      <c r="N492" s="39">
        <v>0</v>
      </c>
      <c r="O492" s="39">
        <v>0</v>
      </c>
      <c r="P492" s="39">
        <v>0</v>
      </c>
      <c r="Q492" s="39">
        <v>0</v>
      </c>
      <c r="R492" s="39">
        <v>0</v>
      </c>
      <c r="S492" s="39">
        <v>0</v>
      </c>
      <c r="T492" s="39">
        <v>0</v>
      </c>
      <c r="U492" s="39">
        <v>31</v>
      </c>
      <c r="V492" s="39">
        <v>29</v>
      </c>
      <c r="W492" s="39">
        <v>31</v>
      </c>
      <c r="X492" s="39">
        <v>18</v>
      </c>
      <c r="Y492" s="43">
        <v>0</v>
      </c>
      <c r="Z492" s="42">
        <v>31</v>
      </c>
      <c r="AA492" s="45">
        <v>131</v>
      </c>
      <c r="AB492" s="45">
        <v>0</v>
      </c>
      <c r="AC492" s="44">
        <v>131</v>
      </c>
      <c r="AD492" s="41">
        <v>130</v>
      </c>
      <c r="AE492" s="41">
        <v>0</v>
      </c>
      <c r="AF492" s="41">
        <v>1</v>
      </c>
      <c r="AG492" s="41">
        <v>0</v>
      </c>
      <c r="AH492" s="41">
        <v>0</v>
      </c>
      <c r="AI492" s="41">
        <v>0</v>
      </c>
      <c r="AJ492" s="41">
        <v>0</v>
      </c>
      <c r="AK492" s="41">
        <v>0</v>
      </c>
      <c r="AL492" s="46">
        <v>0</v>
      </c>
      <c r="AM492" s="46">
        <v>109</v>
      </c>
    </row>
    <row r="493" spans="1:39" ht="48">
      <c r="A493" s="40" t="s">
        <v>12357</v>
      </c>
      <c r="B493" s="47" t="s">
        <v>9604</v>
      </c>
      <c r="C493" t="s">
        <v>13651</v>
      </c>
      <c r="D493" t="s">
        <v>9607</v>
      </c>
      <c r="E493" t="s">
        <v>1122</v>
      </c>
      <c r="F493" t="s">
        <v>12358</v>
      </c>
      <c r="G493" t="s">
        <v>12359</v>
      </c>
      <c r="H493" t="str">
        <f>INDEX(CountyList!A:A, MATCH(MID(A493, 3, 3), CountyList!B:B, 0))</f>
        <v>Cook</v>
      </c>
      <c r="I493" s="38">
        <v>2</v>
      </c>
      <c r="J493" s="38">
        <v>12</v>
      </c>
      <c r="K493" s="39">
        <v>123</v>
      </c>
      <c r="L493" s="39">
        <v>12</v>
      </c>
      <c r="M493" s="39">
        <v>7</v>
      </c>
      <c r="N493" s="39">
        <v>9</v>
      </c>
      <c r="O493" s="39">
        <v>5</v>
      </c>
      <c r="P493" s="39">
        <v>0</v>
      </c>
      <c r="Q493" s="39">
        <v>0</v>
      </c>
      <c r="R493" s="39">
        <v>0</v>
      </c>
      <c r="S493" s="39">
        <v>0</v>
      </c>
      <c r="T493" s="39">
        <v>0</v>
      </c>
      <c r="U493" s="39">
        <v>0</v>
      </c>
      <c r="V493" s="39">
        <v>0</v>
      </c>
      <c r="W493" s="39">
        <v>0</v>
      </c>
      <c r="X493" s="39">
        <v>0</v>
      </c>
      <c r="Y493" s="43">
        <v>0</v>
      </c>
      <c r="Z493" s="42">
        <v>0</v>
      </c>
      <c r="AA493" s="45">
        <v>75</v>
      </c>
      <c r="AB493" s="45">
        <v>81</v>
      </c>
      <c r="AC493" s="44">
        <v>156</v>
      </c>
      <c r="AD493" s="41">
        <v>53</v>
      </c>
      <c r="AE493" s="41">
        <v>58</v>
      </c>
      <c r="AF493" s="41">
        <v>14</v>
      </c>
      <c r="AG493" s="41">
        <v>0</v>
      </c>
      <c r="AH493" s="41">
        <v>12</v>
      </c>
      <c r="AI493" s="41">
        <v>0</v>
      </c>
      <c r="AJ493" s="41">
        <v>0</v>
      </c>
      <c r="AK493" s="41">
        <v>19</v>
      </c>
      <c r="AL493" s="46">
        <v>156</v>
      </c>
      <c r="AM493" s="46">
        <v>0</v>
      </c>
    </row>
    <row r="494" spans="1:39" ht="48">
      <c r="A494" s="40" t="s">
        <v>2622</v>
      </c>
      <c r="B494" s="47" t="s">
        <v>2623</v>
      </c>
      <c r="C494" t="s">
        <v>12360</v>
      </c>
      <c r="D494" t="s">
        <v>2626</v>
      </c>
      <c r="E494" t="s">
        <v>1122</v>
      </c>
      <c r="F494" t="s">
        <v>12361</v>
      </c>
      <c r="G494" t="s">
        <v>6357</v>
      </c>
      <c r="H494" t="str">
        <f>INDEX(CountyList!A:A, MATCH(MID(A494, 3, 3), CountyList!B:B, 0))</f>
        <v>Cook</v>
      </c>
      <c r="I494" s="38">
        <v>2</v>
      </c>
      <c r="J494" s="38">
        <v>10</v>
      </c>
      <c r="K494" s="39">
        <v>15</v>
      </c>
      <c r="L494" s="39">
        <v>16</v>
      </c>
      <c r="M494" s="39">
        <v>21</v>
      </c>
      <c r="N494" s="39">
        <v>17</v>
      </c>
      <c r="O494" s="39">
        <v>22</v>
      </c>
      <c r="P494" s="39">
        <v>18</v>
      </c>
      <c r="Q494" s="39">
        <v>19</v>
      </c>
      <c r="R494" s="39">
        <v>18</v>
      </c>
      <c r="S494" s="39">
        <v>13</v>
      </c>
      <c r="T494" s="39">
        <v>18</v>
      </c>
      <c r="U494" s="39">
        <v>0</v>
      </c>
      <c r="V494" s="39">
        <v>0</v>
      </c>
      <c r="W494" s="39">
        <v>0</v>
      </c>
      <c r="X494" s="39">
        <v>0</v>
      </c>
      <c r="Y494" s="43">
        <v>3</v>
      </c>
      <c r="Z494" s="42">
        <v>0</v>
      </c>
      <c r="AA494" s="45">
        <v>84</v>
      </c>
      <c r="AB494" s="45">
        <v>96</v>
      </c>
      <c r="AC494" s="44">
        <v>180</v>
      </c>
      <c r="AD494" s="41">
        <v>0</v>
      </c>
      <c r="AE494" s="41">
        <v>0</v>
      </c>
      <c r="AF494" s="41">
        <v>0</v>
      </c>
      <c r="AG494" s="41">
        <v>0</v>
      </c>
      <c r="AH494" s="41">
        <v>0</v>
      </c>
      <c r="AI494" s="41">
        <v>180</v>
      </c>
      <c r="AJ494" s="41">
        <v>0</v>
      </c>
      <c r="AK494" s="41">
        <v>0</v>
      </c>
      <c r="AL494" s="46">
        <v>177</v>
      </c>
      <c r="AM494" s="46">
        <v>0</v>
      </c>
    </row>
    <row r="495" spans="1:39" ht="48">
      <c r="A495" s="40" t="s">
        <v>2627</v>
      </c>
      <c r="B495" s="47" t="s">
        <v>2628</v>
      </c>
      <c r="C495" t="s">
        <v>13652</v>
      </c>
      <c r="D495" t="s">
        <v>2631</v>
      </c>
      <c r="E495" t="s">
        <v>1122</v>
      </c>
      <c r="F495" t="s">
        <v>12363</v>
      </c>
      <c r="G495" t="s">
        <v>6366</v>
      </c>
      <c r="H495" t="str">
        <f>INDEX(CountyList!A:A, MATCH(MID(A495, 3, 3), CountyList!B:B, 0))</f>
        <v>Cook</v>
      </c>
      <c r="I495" s="38">
        <v>3</v>
      </c>
      <c r="J495" s="38">
        <v>8</v>
      </c>
      <c r="K495" s="39">
        <v>0</v>
      </c>
      <c r="L495" s="39">
        <v>0</v>
      </c>
      <c r="M495" s="39">
        <v>0</v>
      </c>
      <c r="N495" s="39">
        <v>0</v>
      </c>
      <c r="O495" s="39">
        <v>0</v>
      </c>
      <c r="P495" s="39">
        <v>0</v>
      </c>
      <c r="Q495" s="39">
        <v>0</v>
      </c>
      <c r="R495" s="39">
        <v>0</v>
      </c>
      <c r="S495" s="39">
        <v>0</v>
      </c>
      <c r="T495" s="39">
        <v>0</v>
      </c>
      <c r="U495" s="39">
        <v>66</v>
      </c>
      <c r="V495" s="39">
        <v>48</v>
      </c>
      <c r="W495" s="39">
        <v>48</v>
      </c>
      <c r="X495" s="39">
        <v>43</v>
      </c>
      <c r="Y495" s="43">
        <v>0</v>
      </c>
      <c r="Z495" s="42">
        <v>0</v>
      </c>
      <c r="AA495" s="45">
        <v>83</v>
      </c>
      <c r="AB495" s="45">
        <v>122</v>
      </c>
      <c r="AC495" s="44">
        <v>205</v>
      </c>
      <c r="AD495" s="41">
        <v>11</v>
      </c>
      <c r="AE495" s="41">
        <v>8</v>
      </c>
      <c r="AF495" s="41">
        <v>81</v>
      </c>
      <c r="AG495" s="41">
        <v>0</v>
      </c>
      <c r="AH495" s="41">
        <v>13</v>
      </c>
      <c r="AI495" s="41">
        <v>87</v>
      </c>
      <c r="AJ495" s="41">
        <v>0</v>
      </c>
      <c r="AK495" s="41">
        <v>5</v>
      </c>
      <c r="AL495" s="46">
        <v>0</v>
      </c>
      <c r="AM495" s="46">
        <v>205</v>
      </c>
    </row>
    <row r="496" spans="1:39" ht="64">
      <c r="A496" s="40" t="s">
        <v>2632</v>
      </c>
      <c r="B496" s="47" t="s">
        <v>2633</v>
      </c>
      <c r="C496" t="s">
        <v>6367</v>
      </c>
      <c r="D496" t="s">
        <v>2635</v>
      </c>
      <c r="E496" t="s">
        <v>1122</v>
      </c>
      <c r="F496" t="s">
        <v>12364</v>
      </c>
      <c r="G496" t="s">
        <v>6369</v>
      </c>
      <c r="H496" t="str">
        <f>INDEX(CountyList!A:A, MATCH(MID(A496, 3, 3), CountyList!B:B, 0))</f>
        <v>Cook</v>
      </c>
      <c r="I496" s="38">
        <v>5</v>
      </c>
      <c r="J496" s="38">
        <v>11.5</v>
      </c>
      <c r="K496" s="39">
        <v>20</v>
      </c>
      <c r="L496" s="39">
        <v>19</v>
      </c>
      <c r="M496" s="39">
        <v>23</v>
      </c>
      <c r="N496" s="39">
        <v>17</v>
      </c>
      <c r="O496" s="39">
        <v>21</v>
      </c>
      <c r="P496" s="39">
        <v>19</v>
      </c>
      <c r="Q496" s="39">
        <v>21</v>
      </c>
      <c r="R496" s="39">
        <v>12</v>
      </c>
      <c r="S496" s="39">
        <v>15</v>
      </c>
      <c r="T496" s="39">
        <v>23</v>
      </c>
      <c r="U496" s="39">
        <v>0</v>
      </c>
      <c r="V496" s="39">
        <v>0</v>
      </c>
      <c r="W496" s="39">
        <v>0</v>
      </c>
      <c r="X496" s="39">
        <v>0</v>
      </c>
      <c r="Y496" s="43">
        <v>0</v>
      </c>
      <c r="Z496" s="42">
        <v>0</v>
      </c>
      <c r="AA496" s="45">
        <v>93</v>
      </c>
      <c r="AB496" s="45">
        <v>97</v>
      </c>
      <c r="AC496" s="44">
        <v>190</v>
      </c>
      <c r="AD496" s="41">
        <v>8</v>
      </c>
      <c r="AE496" s="41">
        <v>9</v>
      </c>
      <c r="AF496" s="41">
        <v>1</v>
      </c>
      <c r="AG496" s="41">
        <v>0</v>
      </c>
      <c r="AH496" s="41">
        <v>1</v>
      </c>
      <c r="AI496" s="41">
        <v>155</v>
      </c>
      <c r="AJ496" s="41">
        <v>0</v>
      </c>
      <c r="AK496" s="41">
        <v>16</v>
      </c>
      <c r="AL496" s="46">
        <v>190</v>
      </c>
      <c r="AM496" s="46">
        <v>0</v>
      </c>
    </row>
    <row r="497" spans="1:39" ht="64">
      <c r="A497" s="40" t="s">
        <v>2642</v>
      </c>
      <c r="B497" s="47" t="s">
        <v>2643</v>
      </c>
      <c r="C497" t="s">
        <v>9625</v>
      </c>
      <c r="D497" t="s">
        <v>2645</v>
      </c>
      <c r="E497" t="s">
        <v>1122</v>
      </c>
      <c r="F497" t="s">
        <v>12365</v>
      </c>
      <c r="G497" t="s">
        <v>6372</v>
      </c>
      <c r="H497" t="str">
        <f>INDEX(CountyList!A:A, MATCH(MID(A497, 3, 3), CountyList!B:B, 0))</f>
        <v>Cook</v>
      </c>
      <c r="I497" s="38">
        <v>11</v>
      </c>
      <c r="J497" s="38">
        <v>24.8</v>
      </c>
      <c r="K497" s="39">
        <v>118</v>
      </c>
      <c r="L497" s="39">
        <v>52</v>
      </c>
      <c r="M497" s="39">
        <v>47</v>
      </c>
      <c r="N497" s="39">
        <v>46</v>
      </c>
      <c r="O497" s="39">
        <v>38</v>
      </c>
      <c r="P497" s="39">
        <v>35</v>
      </c>
      <c r="Q497" s="39">
        <v>36</v>
      </c>
      <c r="R497" s="39">
        <v>32</v>
      </c>
      <c r="S497" s="39">
        <v>33</v>
      </c>
      <c r="T497" s="39">
        <v>30</v>
      </c>
      <c r="U497" s="39">
        <v>0</v>
      </c>
      <c r="V497" s="39">
        <v>0</v>
      </c>
      <c r="W497" s="39">
        <v>0</v>
      </c>
      <c r="X497" s="39">
        <v>0</v>
      </c>
      <c r="Y497" s="43">
        <v>48</v>
      </c>
      <c r="Z497" s="42">
        <v>0</v>
      </c>
      <c r="AA497" s="45">
        <v>264</v>
      </c>
      <c r="AB497" s="45">
        <v>253</v>
      </c>
      <c r="AC497" s="44">
        <v>517</v>
      </c>
      <c r="AD497" s="41">
        <v>116</v>
      </c>
      <c r="AE497" s="41">
        <v>121</v>
      </c>
      <c r="AF497" s="41">
        <v>28</v>
      </c>
      <c r="AG497" s="41">
        <v>0</v>
      </c>
      <c r="AH497" s="41">
        <v>56</v>
      </c>
      <c r="AI497" s="41">
        <v>25</v>
      </c>
      <c r="AJ497" s="41">
        <v>0</v>
      </c>
      <c r="AK497" s="41">
        <v>171</v>
      </c>
      <c r="AL497" s="46">
        <v>467</v>
      </c>
      <c r="AM497" s="46">
        <v>0</v>
      </c>
    </row>
    <row r="498" spans="1:39" ht="48">
      <c r="A498" s="40" t="s">
        <v>2650</v>
      </c>
      <c r="B498" s="47" t="s">
        <v>2651</v>
      </c>
      <c r="C498" t="s">
        <v>6376</v>
      </c>
      <c r="D498" t="s">
        <v>2654</v>
      </c>
      <c r="E498" t="s">
        <v>1122</v>
      </c>
      <c r="F498" t="s">
        <v>13591</v>
      </c>
      <c r="G498" t="s">
        <v>6378</v>
      </c>
      <c r="H498" t="str">
        <f>INDEX(CountyList!A:A, MATCH(MID(A498, 3, 3), CountyList!B:B, 0))</f>
        <v>Cook</v>
      </c>
      <c r="I498" s="38">
        <v>2</v>
      </c>
      <c r="J498" s="38">
        <v>5</v>
      </c>
      <c r="K498" s="39">
        <v>48</v>
      </c>
      <c r="L498" s="39">
        <v>6</v>
      </c>
      <c r="M498" s="39">
        <v>0</v>
      </c>
      <c r="N498" s="39">
        <v>0</v>
      </c>
      <c r="O498" s="39">
        <v>0</v>
      </c>
      <c r="P498" s="39">
        <v>0</v>
      </c>
      <c r="Q498" s="39">
        <v>0</v>
      </c>
      <c r="R498" s="39">
        <v>0</v>
      </c>
      <c r="S498" s="39">
        <v>0</v>
      </c>
      <c r="T498" s="39">
        <v>0</v>
      </c>
      <c r="U498" s="39">
        <v>0</v>
      </c>
      <c r="V498" s="39">
        <v>0</v>
      </c>
      <c r="W498" s="39">
        <v>0</v>
      </c>
      <c r="X498" s="39">
        <v>0</v>
      </c>
      <c r="Y498" s="43">
        <v>0</v>
      </c>
      <c r="Z498" s="42">
        <v>0</v>
      </c>
      <c r="AA498" s="45">
        <v>28</v>
      </c>
      <c r="AB498" s="45">
        <v>26</v>
      </c>
      <c r="AC498" s="44">
        <v>54</v>
      </c>
      <c r="AD498" s="41">
        <v>14</v>
      </c>
      <c r="AE498" s="41">
        <v>14</v>
      </c>
      <c r="AF498" s="41">
        <v>8</v>
      </c>
      <c r="AG498" s="41">
        <v>0</v>
      </c>
      <c r="AH498" s="41">
        <v>9</v>
      </c>
      <c r="AI498" s="41">
        <v>4</v>
      </c>
      <c r="AJ498" s="41">
        <v>0</v>
      </c>
      <c r="AK498" s="41">
        <v>5</v>
      </c>
      <c r="AL498" s="46">
        <v>54</v>
      </c>
      <c r="AM498" s="46">
        <v>0</v>
      </c>
    </row>
    <row r="499" spans="1:39" ht="48">
      <c r="A499" s="40" t="s">
        <v>2655</v>
      </c>
      <c r="B499" s="47" t="s">
        <v>2656</v>
      </c>
      <c r="C499" t="s">
        <v>12366</v>
      </c>
      <c r="D499" t="s">
        <v>13653</v>
      </c>
      <c r="E499" t="s">
        <v>1122</v>
      </c>
      <c r="F499" t="s">
        <v>12368</v>
      </c>
      <c r="G499" t="s">
        <v>12369</v>
      </c>
      <c r="H499" t="str">
        <f>INDEX(CountyList!A:A, MATCH(MID(A499, 3, 3), CountyList!B:B, 0))</f>
        <v>Cook</v>
      </c>
      <c r="I499" s="38">
        <v>1</v>
      </c>
      <c r="J499" s="38">
        <v>1</v>
      </c>
      <c r="K499" s="39">
        <v>0</v>
      </c>
      <c r="L499" s="39">
        <v>0</v>
      </c>
      <c r="M499" s="39">
        <v>0</v>
      </c>
      <c r="N499" s="39">
        <v>0</v>
      </c>
      <c r="O499" s="39">
        <v>0</v>
      </c>
      <c r="P499" s="39">
        <v>0</v>
      </c>
      <c r="Q499" s="39">
        <v>0</v>
      </c>
      <c r="R499" s="39">
        <v>0</v>
      </c>
      <c r="S499" s="39">
        <v>0</v>
      </c>
      <c r="T499" s="39">
        <v>0</v>
      </c>
      <c r="U499" s="39">
        <v>3</v>
      </c>
      <c r="V499" s="39">
        <v>3</v>
      </c>
      <c r="W499" s="39">
        <v>4</v>
      </c>
      <c r="X499" s="39">
        <v>12</v>
      </c>
      <c r="Y499" s="43">
        <v>0</v>
      </c>
      <c r="Z499" s="42">
        <v>0</v>
      </c>
      <c r="AA499" s="45">
        <v>9</v>
      </c>
      <c r="AB499" s="45">
        <v>13</v>
      </c>
      <c r="AC499" s="44">
        <v>22</v>
      </c>
      <c r="AD499" s="41">
        <v>0</v>
      </c>
      <c r="AE499" s="41">
        <v>2</v>
      </c>
      <c r="AF499" s="41">
        <v>5</v>
      </c>
      <c r="AG499" s="41">
        <v>0</v>
      </c>
      <c r="AH499" s="41">
        <v>1</v>
      </c>
      <c r="AI499" s="41">
        <v>13</v>
      </c>
      <c r="AJ499" s="41">
        <v>0</v>
      </c>
      <c r="AK499" s="41">
        <v>1</v>
      </c>
      <c r="AL499" s="46">
        <v>0</v>
      </c>
      <c r="AM499" s="46">
        <v>22</v>
      </c>
    </row>
    <row r="500" spans="1:39" ht="48">
      <c r="A500" s="40" t="s">
        <v>12370</v>
      </c>
      <c r="B500" s="47" t="s">
        <v>9627</v>
      </c>
      <c r="C500" t="s">
        <v>9629</v>
      </c>
      <c r="D500" t="s">
        <v>9630</v>
      </c>
      <c r="E500" t="s">
        <v>1122</v>
      </c>
      <c r="F500" t="s">
        <v>12371</v>
      </c>
      <c r="G500" t="s">
        <v>12372</v>
      </c>
      <c r="H500" t="str">
        <f>INDEX(CountyList!A:A, MATCH(MID(A500, 3, 3), CountyList!B:B, 0))</f>
        <v>Cook</v>
      </c>
      <c r="I500" s="38">
        <v>1</v>
      </c>
      <c r="J500" s="38">
        <v>4.5</v>
      </c>
      <c r="K500" s="39">
        <v>0</v>
      </c>
      <c r="L500" s="39">
        <v>1</v>
      </c>
      <c r="M500" s="39">
        <v>2</v>
      </c>
      <c r="N500" s="39">
        <v>0</v>
      </c>
      <c r="O500" s="39">
        <v>1</v>
      </c>
      <c r="P500" s="39">
        <v>0</v>
      </c>
      <c r="Q500" s="39">
        <v>0</v>
      </c>
      <c r="R500" s="39">
        <v>3</v>
      </c>
      <c r="S500" s="39">
        <v>1</v>
      </c>
      <c r="T500" s="39">
        <v>3</v>
      </c>
      <c r="U500" s="39">
        <v>0</v>
      </c>
      <c r="V500" s="39">
        <v>0</v>
      </c>
      <c r="W500" s="39">
        <v>0</v>
      </c>
      <c r="X500" s="39">
        <v>0</v>
      </c>
      <c r="Y500" s="43">
        <v>17</v>
      </c>
      <c r="Z500" s="42">
        <v>0</v>
      </c>
      <c r="AA500" s="45">
        <v>11</v>
      </c>
      <c r="AB500" s="45">
        <v>17</v>
      </c>
      <c r="AC500" s="44">
        <v>28</v>
      </c>
      <c r="AD500" s="41">
        <v>3</v>
      </c>
      <c r="AE500" s="41">
        <v>5</v>
      </c>
      <c r="AF500" s="41">
        <v>3</v>
      </c>
      <c r="AG500" s="41">
        <v>0</v>
      </c>
      <c r="AH500" s="41">
        <v>0</v>
      </c>
      <c r="AI500" s="41">
        <v>15</v>
      </c>
      <c r="AJ500" s="41">
        <v>0</v>
      </c>
      <c r="AK500" s="41">
        <v>2</v>
      </c>
      <c r="AL500" s="46">
        <v>11</v>
      </c>
      <c r="AM500" s="46">
        <v>0</v>
      </c>
    </row>
    <row r="501" spans="1:39" ht="80">
      <c r="A501" s="40" t="s">
        <v>12373</v>
      </c>
      <c r="B501" s="47" t="s">
        <v>9633</v>
      </c>
      <c r="C501" t="s">
        <v>9635</v>
      </c>
      <c r="D501" t="s">
        <v>9636</v>
      </c>
      <c r="E501" t="s">
        <v>1122</v>
      </c>
      <c r="F501" t="s">
        <v>12374</v>
      </c>
      <c r="G501" t="s">
        <v>12375</v>
      </c>
      <c r="H501" t="str">
        <f>INDEX(CountyList!A:A, MATCH(MID(A501, 3, 3), CountyList!B:B, 0))</f>
        <v>Cook</v>
      </c>
      <c r="I501" s="38">
        <v>6</v>
      </c>
      <c r="J501" s="38">
        <v>5</v>
      </c>
      <c r="K501" s="39">
        <v>0</v>
      </c>
      <c r="L501" s="39">
        <v>0</v>
      </c>
      <c r="M501" s="39">
        <v>0</v>
      </c>
      <c r="N501" s="39">
        <v>0</v>
      </c>
      <c r="O501" s="39">
        <v>0</v>
      </c>
      <c r="P501" s="39">
        <v>0</v>
      </c>
      <c r="Q501" s="39">
        <v>0</v>
      </c>
      <c r="R501" s="39">
        <v>0</v>
      </c>
      <c r="S501" s="39">
        <v>0</v>
      </c>
      <c r="T501" s="39">
        <v>0</v>
      </c>
      <c r="U501" s="39">
        <v>0</v>
      </c>
      <c r="V501" s="39">
        <v>96</v>
      </c>
      <c r="W501" s="39">
        <v>53</v>
      </c>
      <c r="X501" s="39">
        <v>38</v>
      </c>
      <c r="Y501" s="43">
        <v>0</v>
      </c>
      <c r="Z501" s="42">
        <v>34</v>
      </c>
      <c r="AA501" s="45">
        <v>112</v>
      </c>
      <c r="AB501" s="45">
        <v>108</v>
      </c>
      <c r="AC501" s="44">
        <v>220</v>
      </c>
      <c r="AD501" s="41">
        <v>0</v>
      </c>
      <c r="AE501" s="41">
        <v>0</v>
      </c>
      <c r="AF501" s="41">
        <v>0</v>
      </c>
      <c r="AG501" s="41">
        <v>0</v>
      </c>
      <c r="AH501" s="41">
        <v>0</v>
      </c>
      <c r="AI501" s="41">
        <v>220</v>
      </c>
      <c r="AJ501" s="41">
        <v>0</v>
      </c>
      <c r="AK501" s="41">
        <v>0</v>
      </c>
      <c r="AL501" s="46">
        <v>0</v>
      </c>
      <c r="AM501" s="46">
        <v>187</v>
      </c>
    </row>
    <row r="502" spans="1:39" ht="48">
      <c r="A502" s="40" t="s">
        <v>2659</v>
      </c>
      <c r="B502" s="47" t="s">
        <v>2660</v>
      </c>
      <c r="C502" t="s">
        <v>12376</v>
      </c>
      <c r="D502" t="s">
        <v>2663</v>
      </c>
      <c r="E502" t="s">
        <v>1122</v>
      </c>
      <c r="F502" t="s">
        <v>12377</v>
      </c>
      <c r="G502" t="s">
        <v>6381</v>
      </c>
      <c r="H502" t="str">
        <f>INDEX(CountyList!A:A, MATCH(MID(A502, 3, 3), CountyList!B:B, 0))</f>
        <v>Cook</v>
      </c>
      <c r="I502" s="38">
        <v>1</v>
      </c>
      <c r="J502" s="38">
        <v>16</v>
      </c>
      <c r="K502" s="39">
        <v>55</v>
      </c>
      <c r="L502" s="39">
        <v>18</v>
      </c>
      <c r="M502" s="39">
        <v>19</v>
      </c>
      <c r="N502" s="39">
        <v>12</v>
      </c>
      <c r="O502" s="39">
        <v>18</v>
      </c>
      <c r="P502" s="39">
        <v>14</v>
      </c>
      <c r="Q502" s="39">
        <v>24</v>
      </c>
      <c r="R502" s="39">
        <v>10</v>
      </c>
      <c r="S502" s="39">
        <v>8</v>
      </c>
      <c r="T502" s="39">
        <v>12</v>
      </c>
      <c r="U502" s="39">
        <v>0</v>
      </c>
      <c r="V502" s="39">
        <v>0</v>
      </c>
      <c r="W502" s="39">
        <v>0</v>
      </c>
      <c r="X502" s="39">
        <v>0</v>
      </c>
      <c r="Y502" s="43">
        <v>23</v>
      </c>
      <c r="Z502" s="42">
        <v>0</v>
      </c>
      <c r="AA502" s="45">
        <v>106</v>
      </c>
      <c r="AB502" s="45">
        <v>116</v>
      </c>
      <c r="AC502" s="44">
        <v>222</v>
      </c>
      <c r="AD502" s="41">
        <v>7</v>
      </c>
      <c r="AE502" s="41">
        <v>8</v>
      </c>
      <c r="AF502" s="41">
        <v>54</v>
      </c>
      <c r="AG502" s="41">
        <v>0</v>
      </c>
      <c r="AH502" s="41">
        <v>24</v>
      </c>
      <c r="AI502" s="41">
        <v>96</v>
      </c>
      <c r="AJ502" s="41">
        <v>0</v>
      </c>
      <c r="AK502" s="41">
        <v>33</v>
      </c>
      <c r="AL502" s="46">
        <v>190</v>
      </c>
      <c r="AM502" s="46">
        <v>0</v>
      </c>
    </row>
    <row r="503" spans="1:39" ht="64">
      <c r="A503" s="40" t="s">
        <v>2664</v>
      </c>
      <c r="B503" s="47" t="s">
        <v>2665</v>
      </c>
      <c r="C503" t="s">
        <v>9643</v>
      </c>
      <c r="D503" t="s">
        <v>9644</v>
      </c>
      <c r="E503" t="s">
        <v>1122</v>
      </c>
      <c r="F503" t="s">
        <v>12378</v>
      </c>
      <c r="G503" t="s">
        <v>6384</v>
      </c>
      <c r="H503" t="str">
        <f>INDEX(CountyList!A:A, MATCH(MID(A503, 3, 3), CountyList!B:B, 0))</f>
        <v>Cook</v>
      </c>
      <c r="I503" s="38">
        <v>0.5</v>
      </c>
      <c r="J503" s="38">
        <v>2.5</v>
      </c>
      <c r="K503" s="39">
        <v>0</v>
      </c>
      <c r="L503" s="39">
        <v>0</v>
      </c>
      <c r="M503" s="39">
        <v>0</v>
      </c>
      <c r="N503" s="39">
        <v>0</v>
      </c>
      <c r="O503" s="39">
        <v>0</v>
      </c>
      <c r="P503" s="39">
        <v>0</v>
      </c>
      <c r="Q503" s="39">
        <v>0</v>
      </c>
      <c r="R503" s="39">
        <v>30</v>
      </c>
      <c r="S503" s="39">
        <v>30</v>
      </c>
      <c r="T503" s="39">
        <v>30</v>
      </c>
      <c r="U503" s="39">
        <v>0</v>
      </c>
      <c r="V503" s="39">
        <v>0</v>
      </c>
      <c r="W503" s="39">
        <v>0</v>
      </c>
      <c r="X503" s="39">
        <v>0</v>
      </c>
      <c r="Y503" s="43">
        <v>0</v>
      </c>
      <c r="Z503" s="42">
        <v>0</v>
      </c>
      <c r="AA503" s="45">
        <v>41</v>
      </c>
      <c r="AB503" s="45">
        <v>49</v>
      </c>
      <c r="AC503" s="44">
        <v>90</v>
      </c>
      <c r="AD503" s="41">
        <v>0</v>
      </c>
      <c r="AE503" s="41">
        <v>0</v>
      </c>
      <c r="AF503" s="41">
        <v>90</v>
      </c>
      <c r="AG503" s="41">
        <v>0</v>
      </c>
      <c r="AH503" s="41">
        <v>0</v>
      </c>
      <c r="AI503" s="41">
        <v>0</v>
      </c>
      <c r="AJ503" s="41">
        <v>0</v>
      </c>
      <c r="AK503" s="41">
        <v>0</v>
      </c>
      <c r="AL503" s="46">
        <v>90</v>
      </c>
      <c r="AM503" s="46">
        <v>0</v>
      </c>
    </row>
    <row r="504" spans="1:39" ht="64">
      <c r="A504" s="40" t="s">
        <v>2669</v>
      </c>
      <c r="B504" s="47" t="s">
        <v>2670</v>
      </c>
      <c r="C504" t="s">
        <v>13654</v>
      </c>
      <c r="D504" t="s">
        <v>2673</v>
      </c>
      <c r="E504" t="s">
        <v>1122</v>
      </c>
      <c r="F504" t="s">
        <v>13374</v>
      </c>
      <c r="G504" t="s">
        <v>6386</v>
      </c>
      <c r="H504" t="str">
        <f>INDEX(CountyList!A:A, MATCH(MID(A504, 3, 3), CountyList!B:B, 0))</f>
        <v>Cook</v>
      </c>
      <c r="I504" s="38">
        <v>16.600000000000001</v>
      </c>
      <c r="J504" s="38">
        <v>51.4</v>
      </c>
      <c r="K504" s="39">
        <v>116</v>
      </c>
      <c r="L504" s="39">
        <v>61</v>
      </c>
      <c r="M504" s="39">
        <v>59</v>
      </c>
      <c r="N504" s="39">
        <v>59</v>
      </c>
      <c r="O504" s="39">
        <v>60</v>
      </c>
      <c r="P504" s="39">
        <v>56</v>
      </c>
      <c r="Q504" s="39">
        <v>56</v>
      </c>
      <c r="R504" s="39">
        <v>43</v>
      </c>
      <c r="S504" s="39">
        <v>44</v>
      </c>
      <c r="T504" s="39">
        <v>48</v>
      </c>
      <c r="U504" s="39">
        <v>37</v>
      </c>
      <c r="V504" s="39">
        <v>34</v>
      </c>
      <c r="W504" s="39">
        <v>34</v>
      </c>
      <c r="X504" s="39">
        <v>24</v>
      </c>
      <c r="Y504" s="43">
        <v>0</v>
      </c>
      <c r="Z504" s="42">
        <v>0</v>
      </c>
      <c r="AA504" s="45">
        <v>406</v>
      </c>
      <c r="AB504" s="45">
        <v>325</v>
      </c>
      <c r="AC504" s="44">
        <v>731</v>
      </c>
      <c r="AD504" s="41">
        <v>306</v>
      </c>
      <c r="AE504" s="41">
        <v>246</v>
      </c>
      <c r="AF504" s="41">
        <v>23</v>
      </c>
      <c r="AG504" s="41">
        <v>0</v>
      </c>
      <c r="AH504" s="41">
        <v>18</v>
      </c>
      <c r="AI504" s="41">
        <v>39</v>
      </c>
      <c r="AJ504" s="41">
        <v>0</v>
      </c>
      <c r="AK504" s="41">
        <v>99</v>
      </c>
      <c r="AL504" s="46">
        <v>602</v>
      </c>
      <c r="AM504" s="46">
        <v>129</v>
      </c>
    </row>
    <row r="505" spans="1:39" ht="64">
      <c r="A505" s="40" t="s">
        <v>12379</v>
      </c>
      <c r="B505" s="47" t="s">
        <v>9647</v>
      </c>
      <c r="C505" t="s">
        <v>9649</v>
      </c>
      <c r="D505" t="s">
        <v>9650</v>
      </c>
      <c r="E505" t="s">
        <v>1122</v>
      </c>
      <c r="F505" t="s">
        <v>12380</v>
      </c>
      <c r="G505" t="s">
        <v>12381</v>
      </c>
      <c r="H505" t="str">
        <f>INDEX(CountyList!A:A, MATCH(MID(A505, 3, 3), CountyList!B:B, 0))</f>
        <v>Cook</v>
      </c>
      <c r="I505" s="38">
        <v>2</v>
      </c>
      <c r="J505" s="38">
        <v>5</v>
      </c>
      <c r="K505" s="39">
        <v>0</v>
      </c>
      <c r="L505" s="39">
        <v>0</v>
      </c>
      <c r="M505" s="39">
        <v>0</v>
      </c>
      <c r="N505" s="39">
        <v>0</v>
      </c>
      <c r="O505" s="39">
        <v>0</v>
      </c>
      <c r="P505" s="39">
        <v>0</v>
      </c>
      <c r="Q505" s="39">
        <v>0</v>
      </c>
      <c r="R505" s="39">
        <v>0</v>
      </c>
      <c r="S505" s="39">
        <v>0</v>
      </c>
      <c r="T505" s="39">
        <v>0</v>
      </c>
      <c r="U505" s="39">
        <v>0</v>
      </c>
      <c r="V505" s="39">
        <v>13</v>
      </c>
      <c r="W505" s="39">
        <v>50</v>
      </c>
      <c r="X505" s="39">
        <v>59</v>
      </c>
      <c r="Y505" s="43">
        <v>0</v>
      </c>
      <c r="Z505" s="42">
        <v>20</v>
      </c>
      <c r="AA505" s="45">
        <v>87</v>
      </c>
      <c r="AB505" s="45">
        <v>57</v>
      </c>
      <c r="AC505" s="44">
        <v>144</v>
      </c>
      <c r="AD505" s="41">
        <v>0</v>
      </c>
      <c r="AE505" s="41">
        <v>0</v>
      </c>
      <c r="AF505" s="41">
        <v>14</v>
      </c>
      <c r="AG505" s="41">
        <v>0</v>
      </c>
      <c r="AH505" s="41">
        <v>0</v>
      </c>
      <c r="AI505" s="41">
        <v>120</v>
      </c>
      <c r="AJ505" s="41">
        <v>10</v>
      </c>
      <c r="AK505" s="41">
        <v>0</v>
      </c>
      <c r="AL505" s="46">
        <v>0</v>
      </c>
      <c r="AM505" s="46">
        <v>122</v>
      </c>
    </row>
    <row r="506" spans="1:39" ht="48">
      <c r="A506" s="40" t="s">
        <v>2674</v>
      </c>
      <c r="B506" s="47" t="s">
        <v>12382</v>
      </c>
      <c r="C506" t="s">
        <v>12383</v>
      </c>
      <c r="D506" t="s">
        <v>2678</v>
      </c>
      <c r="E506" t="s">
        <v>1122</v>
      </c>
      <c r="F506" t="s">
        <v>12384</v>
      </c>
      <c r="G506" t="s">
        <v>12385</v>
      </c>
      <c r="H506" t="str">
        <f>INDEX(CountyList!A:A, MATCH(MID(A506, 3, 3), CountyList!B:B, 0))</f>
        <v>Cook</v>
      </c>
      <c r="I506" s="38">
        <v>3</v>
      </c>
      <c r="J506" s="38">
        <v>12.5</v>
      </c>
      <c r="K506" s="39">
        <v>27</v>
      </c>
      <c r="L506" s="39">
        <v>12</v>
      </c>
      <c r="M506" s="39">
        <v>8</v>
      </c>
      <c r="N506" s="39">
        <v>12</v>
      </c>
      <c r="O506" s="39">
        <v>10</v>
      </c>
      <c r="P506" s="39">
        <v>11</v>
      </c>
      <c r="Q506" s="39">
        <v>10</v>
      </c>
      <c r="R506" s="39">
        <v>9</v>
      </c>
      <c r="S506" s="39">
        <v>3</v>
      </c>
      <c r="T506" s="39">
        <v>10</v>
      </c>
      <c r="U506" s="39">
        <v>0</v>
      </c>
      <c r="V506" s="39">
        <v>0</v>
      </c>
      <c r="W506" s="39">
        <v>0</v>
      </c>
      <c r="X506" s="39">
        <v>0</v>
      </c>
      <c r="Y506" s="43">
        <v>3</v>
      </c>
      <c r="Z506" s="42">
        <v>0</v>
      </c>
      <c r="AA506" s="45">
        <v>53</v>
      </c>
      <c r="AB506" s="45">
        <v>62</v>
      </c>
      <c r="AC506" s="44">
        <v>115</v>
      </c>
      <c r="AD506" s="41">
        <v>2</v>
      </c>
      <c r="AE506" s="41">
        <v>3</v>
      </c>
      <c r="AF506" s="41">
        <v>87</v>
      </c>
      <c r="AG506" s="41">
        <v>0</v>
      </c>
      <c r="AH506" s="41">
        <v>0</v>
      </c>
      <c r="AI506" s="41">
        <v>4</v>
      </c>
      <c r="AJ506" s="41">
        <v>0</v>
      </c>
      <c r="AK506" s="41">
        <v>19</v>
      </c>
      <c r="AL506" s="46">
        <v>112</v>
      </c>
      <c r="AM506" s="46">
        <v>0</v>
      </c>
    </row>
    <row r="507" spans="1:39" ht="48">
      <c r="A507" s="40" t="s">
        <v>13655</v>
      </c>
      <c r="B507" s="47" t="s">
        <v>9653</v>
      </c>
      <c r="C507" t="s">
        <v>9655</v>
      </c>
      <c r="D507" t="s">
        <v>9656</v>
      </c>
      <c r="E507" t="s">
        <v>1122</v>
      </c>
      <c r="F507" t="s">
        <v>13656</v>
      </c>
      <c r="G507" t="s">
        <v>13657</v>
      </c>
      <c r="H507" t="str">
        <f>INDEX(CountyList!A:A, MATCH(MID(A507, 3, 3), CountyList!B:B, 0))</f>
        <v>Cook</v>
      </c>
      <c r="I507" s="38">
        <v>2</v>
      </c>
      <c r="J507" s="38">
        <v>4</v>
      </c>
      <c r="K507" s="39">
        <v>25</v>
      </c>
      <c r="L507" s="39">
        <v>10</v>
      </c>
      <c r="M507" s="39">
        <v>14</v>
      </c>
      <c r="N507" s="39">
        <v>10</v>
      </c>
      <c r="O507" s="39">
        <v>4</v>
      </c>
      <c r="P507" s="39">
        <v>0</v>
      </c>
      <c r="Q507" s="39">
        <v>0</v>
      </c>
      <c r="R507" s="39">
        <v>0</v>
      </c>
      <c r="S507" s="39">
        <v>0</v>
      </c>
      <c r="T507" s="39">
        <v>0</v>
      </c>
      <c r="U507" s="39">
        <v>0</v>
      </c>
      <c r="V507" s="39">
        <v>0</v>
      </c>
      <c r="W507" s="39">
        <v>0</v>
      </c>
      <c r="X507" s="39">
        <v>0</v>
      </c>
      <c r="Y507" s="43">
        <v>1</v>
      </c>
      <c r="Z507" s="42">
        <v>0</v>
      </c>
      <c r="AA507" s="45">
        <v>36</v>
      </c>
      <c r="AB507" s="45">
        <v>30</v>
      </c>
      <c r="AC507" s="44">
        <v>66</v>
      </c>
      <c r="AD507" s="41">
        <v>0</v>
      </c>
      <c r="AE507" s="41">
        <v>0</v>
      </c>
      <c r="AF507" s="41">
        <v>0</v>
      </c>
      <c r="AG507" s="41">
        <v>0</v>
      </c>
      <c r="AH507" s="41">
        <v>0</v>
      </c>
      <c r="AI507" s="41">
        <v>66</v>
      </c>
      <c r="AJ507" s="41">
        <v>0</v>
      </c>
      <c r="AK507" s="41">
        <v>0</v>
      </c>
      <c r="AL507" s="46">
        <v>63</v>
      </c>
      <c r="AM507" s="46">
        <v>0</v>
      </c>
    </row>
    <row r="508" spans="1:39" ht="64">
      <c r="A508" s="40" t="s">
        <v>2679</v>
      </c>
      <c r="B508" s="47" t="s">
        <v>2680</v>
      </c>
      <c r="C508" t="s">
        <v>9660</v>
      </c>
      <c r="D508" t="s">
        <v>2683</v>
      </c>
      <c r="E508" t="s">
        <v>1122</v>
      </c>
      <c r="F508" t="s">
        <v>12386</v>
      </c>
      <c r="G508" t="s">
        <v>6389</v>
      </c>
      <c r="H508" t="str">
        <f>INDEX(CountyList!A:A, MATCH(MID(A508, 3, 3), CountyList!B:B, 0))</f>
        <v>Cook</v>
      </c>
      <c r="I508" s="38">
        <v>2</v>
      </c>
      <c r="J508" s="38">
        <v>12.2</v>
      </c>
      <c r="K508" s="39">
        <v>0</v>
      </c>
      <c r="L508" s="39">
        <v>0</v>
      </c>
      <c r="M508" s="39">
        <v>0</v>
      </c>
      <c r="N508" s="39">
        <v>0</v>
      </c>
      <c r="O508" s="39">
        <v>0</v>
      </c>
      <c r="P508" s="39">
        <v>0</v>
      </c>
      <c r="Q508" s="39">
        <v>0</v>
      </c>
      <c r="R508" s="39">
        <v>0</v>
      </c>
      <c r="S508" s="39">
        <v>0</v>
      </c>
      <c r="T508" s="39">
        <v>0</v>
      </c>
      <c r="U508" s="39">
        <v>170</v>
      </c>
      <c r="V508" s="39">
        <v>153</v>
      </c>
      <c r="W508" s="39">
        <v>126</v>
      </c>
      <c r="X508" s="39">
        <v>114</v>
      </c>
      <c r="Y508" s="43">
        <v>0</v>
      </c>
      <c r="Z508" s="42">
        <v>0</v>
      </c>
      <c r="AA508" s="45">
        <v>343</v>
      </c>
      <c r="AB508" s="45">
        <v>220</v>
      </c>
      <c r="AC508" s="44">
        <v>563</v>
      </c>
      <c r="AD508" s="41">
        <v>0</v>
      </c>
      <c r="AE508" s="41">
        <v>0</v>
      </c>
      <c r="AF508" s="41">
        <v>563</v>
      </c>
      <c r="AG508" s="41">
        <v>0</v>
      </c>
      <c r="AH508" s="41">
        <v>0</v>
      </c>
      <c r="AI508" s="41">
        <v>0</v>
      </c>
      <c r="AJ508" s="41">
        <v>0</v>
      </c>
      <c r="AK508" s="41">
        <v>0</v>
      </c>
      <c r="AL508" s="46">
        <v>0</v>
      </c>
      <c r="AM508" s="46">
        <v>563</v>
      </c>
    </row>
    <row r="509" spans="1:39" ht="48">
      <c r="A509" s="40" t="s">
        <v>2684</v>
      </c>
      <c r="B509" s="47" t="s">
        <v>2685</v>
      </c>
      <c r="C509" t="s">
        <v>9663</v>
      </c>
      <c r="D509" t="s">
        <v>2687</v>
      </c>
      <c r="E509" t="s">
        <v>1122</v>
      </c>
      <c r="F509" t="s">
        <v>12387</v>
      </c>
      <c r="G509" t="s">
        <v>6392</v>
      </c>
      <c r="H509" t="str">
        <f>INDEX(CountyList!A:A, MATCH(MID(A509, 3, 3), CountyList!B:B, 0))</f>
        <v>Cook</v>
      </c>
      <c r="I509" s="38">
        <v>7</v>
      </c>
      <c r="J509" s="38">
        <v>22.8</v>
      </c>
      <c r="K509" s="39">
        <v>0</v>
      </c>
      <c r="L509" s="39">
        <v>28</v>
      </c>
      <c r="M509" s="39">
        <v>24</v>
      </c>
      <c r="N509" s="39">
        <v>23</v>
      </c>
      <c r="O509" s="39">
        <v>24</v>
      </c>
      <c r="P509" s="39">
        <v>30</v>
      </c>
      <c r="Q509" s="39">
        <v>27</v>
      </c>
      <c r="R509" s="39">
        <v>30</v>
      </c>
      <c r="S509" s="39">
        <v>28</v>
      </c>
      <c r="T509" s="39">
        <v>21</v>
      </c>
      <c r="U509" s="39">
        <v>0</v>
      </c>
      <c r="V509" s="39">
        <v>0</v>
      </c>
      <c r="W509" s="39">
        <v>0</v>
      </c>
      <c r="X509" s="39">
        <v>0</v>
      </c>
      <c r="Y509" s="43">
        <v>0</v>
      </c>
      <c r="Z509" s="42">
        <v>0</v>
      </c>
      <c r="AA509" s="45">
        <v>119</v>
      </c>
      <c r="AB509" s="45">
        <v>116</v>
      </c>
      <c r="AC509" s="44">
        <v>235</v>
      </c>
      <c r="AD509" s="41">
        <v>109</v>
      </c>
      <c r="AE509" s="41">
        <v>104</v>
      </c>
      <c r="AF509" s="41">
        <v>10</v>
      </c>
      <c r="AG509" s="41">
        <v>2</v>
      </c>
      <c r="AH509" s="41">
        <v>5</v>
      </c>
      <c r="AI509" s="41">
        <v>0</v>
      </c>
      <c r="AJ509" s="41">
        <v>0</v>
      </c>
      <c r="AK509" s="41">
        <v>5</v>
      </c>
      <c r="AL509" s="46">
        <v>235</v>
      </c>
      <c r="AM509" s="46">
        <v>0</v>
      </c>
    </row>
    <row r="510" spans="1:39" ht="80">
      <c r="A510" s="40" t="s">
        <v>2688</v>
      </c>
      <c r="B510" s="47" t="s">
        <v>2689</v>
      </c>
      <c r="C510" t="s">
        <v>9666</v>
      </c>
      <c r="D510" t="s">
        <v>9667</v>
      </c>
      <c r="E510" t="s">
        <v>1122</v>
      </c>
      <c r="F510" t="s">
        <v>13658</v>
      </c>
      <c r="G510" t="s">
        <v>13659</v>
      </c>
      <c r="H510" t="str">
        <f>INDEX(CountyList!A:A, MATCH(MID(A510, 3, 3), CountyList!B:B, 0))</f>
        <v>Cook</v>
      </c>
      <c r="I510" s="38">
        <v>0.5</v>
      </c>
      <c r="J510" s="38">
        <v>1.5</v>
      </c>
      <c r="K510" s="39">
        <v>1</v>
      </c>
      <c r="L510" s="39">
        <v>0</v>
      </c>
      <c r="M510" s="39">
        <v>2</v>
      </c>
      <c r="N510" s="39">
        <v>0</v>
      </c>
      <c r="O510" s="39">
        <v>1</v>
      </c>
      <c r="P510" s="39">
        <v>1</v>
      </c>
      <c r="Q510" s="39">
        <v>0</v>
      </c>
      <c r="R510" s="39">
        <v>2</v>
      </c>
      <c r="S510" s="39">
        <v>2</v>
      </c>
      <c r="T510" s="39">
        <v>0</v>
      </c>
      <c r="U510" s="39">
        <v>0</v>
      </c>
      <c r="V510" s="39">
        <v>0</v>
      </c>
      <c r="W510" s="39">
        <v>0</v>
      </c>
      <c r="X510" s="39">
        <v>0</v>
      </c>
      <c r="Y510" s="43">
        <v>0</v>
      </c>
      <c r="Z510" s="42">
        <v>0</v>
      </c>
      <c r="AA510" s="45">
        <v>4</v>
      </c>
      <c r="AB510" s="45">
        <v>6</v>
      </c>
      <c r="AC510" s="44">
        <v>10</v>
      </c>
      <c r="AD510" s="41">
        <v>1</v>
      </c>
      <c r="AE510" s="41">
        <v>0</v>
      </c>
      <c r="AF510" s="41">
        <v>0</v>
      </c>
      <c r="AG510" s="41">
        <v>0</v>
      </c>
      <c r="AH510" s="41">
        <v>0</v>
      </c>
      <c r="AI510" s="41">
        <v>7</v>
      </c>
      <c r="AJ510" s="41">
        <v>0</v>
      </c>
      <c r="AK510" s="41">
        <v>2</v>
      </c>
      <c r="AL510" s="46">
        <v>9</v>
      </c>
      <c r="AM510" s="46">
        <v>0</v>
      </c>
    </row>
    <row r="511" spans="1:39" ht="48">
      <c r="A511" s="40" t="s">
        <v>2693</v>
      </c>
      <c r="B511" s="47" t="s">
        <v>319</v>
      </c>
      <c r="C511" t="s">
        <v>13660</v>
      </c>
      <c r="D511" t="s">
        <v>2695</v>
      </c>
      <c r="E511" t="s">
        <v>2696</v>
      </c>
      <c r="F511" t="s">
        <v>12392</v>
      </c>
      <c r="G511" t="s">
        <v>6395</v>
      </c>
      <c r="H511" t="str">
        <f>INDEX(CountyList!A:A, MATCH(MID(A511, 3, 3), CountyList!B:B, 0))</f>
        <v>Dekalb</v>
      </c>
      <c r="I511" s="38">
        <v>1</v>
      </c>
      <c r="J511" s="38">
        <v>13</v>
      </c>
      <c r="K511" s="39">
        <v>28</v>
      </c>
      <c r="L511" s="39">
        <v>14</v>
      </c>
      <c r="M511" s="39">
        <v>9</v>
      </c>
      <c r="N511" s="39">
        <v>21</v>
      </c>
      <c r="O511" s="39">
        <v>18</v>
      </c>
      <c r="P511" s="39">
        <v>15</v>
      </c>
      <c r="Q511" s="39">
        <v>19</v>
      </c>
      <c r="R511" s="39">
        <v>26</v>
      </c>
      <c r="S511" s="39">
        <v>14</v>
      </c>
      <c r="T511" s="39">
        <v>23</v>
      </c>
      <c r="U511" s="39">
        <v>0</v>
      </c>
      <c r="V511" s="39">
        <v>0</v>
      </c>
      <c r="W511" s="39">
        <v>0</v>
      </c>
      <c r="X511" s="39">
        <v>0</v>
      </c>
      <c r="Y511" s="43">
        <v>8</v>
      </c>
      <c r="Z511" s="42">
        <v>0</v>
      </c>
      <c r="AA511" s="45">
        <v>98</v>
      </c>
      <c r="AB511" s="45">
        <v>97</v>
      </c>
      <c r="AC511" s="44">
        <v>195</v>
      </c>
      <c r="AD511" s="41">
        <v>86</v>
      </c>
      <c r="AE511" s="41">
        <v>87</v>
      </c>
      <c r="AF511" s="41">
        <v>17</v>
      </c>
      <c r="AG511" s="41">
        <v>0</v>
      </c>
      <c r="AH511" s="41">
        <v>0</v>
      </c>
      <c r="AI511" s="41">
        <v>0</v>
      </c>
      <c r="AJ511" s="41">
        <v>0</v>
      </c>
      <c r="AK511" s="41">
        <v>5</v>
      </c>
      <c r="AL511" s="46">
        <v>187</v>
      </c>
      <c r="AM511" s="46">
        <v>0</v>
      </c>
    </row>
    <row r="512" spans="1:39" ht="48">
      <c r="A512" s="40" t="s">
        <v>2698</v>
      </c>
      <c r="B512" s="47" t="s">
        <v>2699</v>
      </c>
      <c r="C512" t="s">
        <v>13661</v>
      </c>
      <c r="D512" t="s">
        <v>2701</v>
      </c>
      <c r="E512" t="s">
        <v>2702</v>
      </c>
      <c r="F512" t="s">
        <v>12399</v>
      </c>
      <c r="G512" t="s">
        <v>6399</v>
      </c>
      <c r="H512" t="str">
        <f>INDEX(CountyList!A:A, MATCH(MID(A512, 3, 3), CountyList!B:B, 0))</f>
        <v>Dekalb</v>
      </c>
      <c r="I512" s="38">
        <v>1</v>
      </c>
      <c r="J512" s="38">
        <v>13.3</v>
      </c>
      <c r="K512" s="39">
        <v>25</v>
      </c>
      <c r="L512" s="39">
        <v>19</v>
      </c>
      <c r="M512" s="39">
        <v>13</v>
      </c>
      <c r="N512" s="39">
        <v>26</v>
      </c>
      <c r="O512" s="39">
        <v>17</v>
      </c>
      <c r="P512" s="39">
        <v>20</v>
      </c>
      <c r="Q512" s="39">
        <v>23</v>
      </c>
      <c r="R512" s="39">
        <v>18</v>
      </c>
      <c r="S512" s="39">
        <v>9</v>
      </c>
      <c r="T512" s="39">
        <v>24</v>
      </c>
      <c r="U512" s="39">
        <v>0</v>
      </c>
      <c r="V512" s="39">
        <v>0</v>
      </c>
      <c r="W512" s="39">
        <v>0</v>
      </c>
      <c r="X512" s="39">
        <v>0</v>
      </c>
      <c r="Y512" s="43">
        <v>0</v>
      </c>
      <c r="Z512" s="42">
        <v>0</v>
      </c>
      <c r="AA512" s="45">
        <v>95</v>
      </c>
      <c r="AB512" s="45">
        <v>99</v>
      </c>
      <c r="AC512" s="44">
        <v>194</v>
      </c>
      <c r="AD512" s="41">
        <v>82</v>
      </c>
      <c r="AE512" s="41">
        <v>85</v>
      </c>
      <c r="AF512" s="41">
        <v>14</v>
      </c>
      <c r="AG512" s="41">
        <v>0</v>
      </c>
      <c r="AH512" s="41">
        <v>1</v>
      </c>
      <c r="AI512" s="41">
        <v>0</v>
      </c>
      <c r="AJ512" s="41">
        <v>0</v>
      </c>
      <c r="AK512" s="41">
        <v>12</v>
      </c>
      <c r="AL512" s="46">
        <v>194</v>
      </c>
      <c r="AM512" s="46">
        <v>0</v>
      </c>
    </row>
    <row r="513" spans="1:39" ht="48">
      <c r="A513" s="40" t="s">
        <v>2716</v>
      </c>
      <c r="B513" s="47" t="s">
        <v>319</v>
      </c>
      <c r="C513" t="s">
        <v>9686</v>
      </c>
      <c r="D513" t="s">
        <v>2717</v>
      </c>
      <c r="E513" t="s">
        <v>2718</v>
      </c>
      <c r="F513" t="s">
        <v>12405</v>
      </c>
      <c r="G513" t="s">
        <v>6409</v>
      </c>
      <c r="H513" t="str">
        <f>INDEX(CountyList!A:A, MATCH(MID(A513, 3, 3), CountyList!B:B, 0))</f>
        <v>Livingston</v>
      </c>
      <c r="I513" s="38">
        <v>1</v>
      </c>
      <c r="J513" s="38">
        <v>10.199999999999999</v>
      </c>
      <c r="K513" s="39">
        <v>0</v>
      </c>
      <c r="L513" s="39">
        <v>11</v>
      </c>
      <c r="M513" s="39">
        <v>15</v>
      </c>
      <c r="N513" s="39">
        <v>17</v>
      </c>
      <c r="O513" s="39">
        <v>16</v>
      </c>
      <c r="P513" s="39">
        <v>13</v>
      </c>
      <c r="Q513" s="39">
        <v>20</v>
      </c>
      <c r="R513" s="39">
        <v>31</v>
      </c>
      <c r="S513" s="39">
        <v>17</v>
      </c>
      <c r="T513" s="39">
        <v>26</v>
      </c>
      <c r="U513" s="39">
        <v>0</v>
      </c>
      <c r="V513" s="39">
        <v>0</v>
      </c>
      <c r="W513" s="39">
        <v>0</v>
      </c>
      <c r="X513" s="39">
        <v>0</v>
      </c>
      <c r="Y513" s="43">
        <v>0</v>
      </c>
      <c r="Z513" s="42">
        <v>0</v>
      </c>
      <c r="AA513" s="45">
        <v>82</v>
      </c>
      <c r="AB513" s="45">
        <v>84</v>
      </c>
      <c r="AC513" s="44">
        <v>166</v>
      </c>
      <c r="AD513" s="41">
        <v>70</v>
      </c>
      <c r="AE513" s="41">
        <v>74</v>
      </c>
      <c r="AF513" s="41">
        <v>14</v>
      </c>
      <c r="AG513" s="41">
        <v>0</v>
      </c>
      <c r="AH513" s="41">
        <v>1</v>
      </c>
      <c r="AI513" s="41">
        <v>0</v>
      </c>
      <c r="AJ513" s="41">
        <v>0</v>
      </c>
      <c r="AK513" s="41">
        <v>7</v>
      </c>
      <c r="AL513" s="46">
        <v>166</v>
      </c>
      <c r="AM513" s="46">
        <v>0</v>
      </c>
    </row>
    <row r="514" spans="1:39" ht="48">
      <c r="A514" s="40" t="s">
        <v>2720</v>
      </c>
      <c r="B514" s="47" t="s">
        <v>2721</v>
      </c>
      <c r="C514" t="s">
        <v>9689</v>
      </c>
      <c r="D514" t="s">
        <v>2724</v>
      </c>
      <c r="E514" t="s">
        <v>2725</v>
      </c>
      <c r="F514" t="s">
        <v>12406</v>
      </c>
      <c r="G514" t="s">
        <v>6412</v>
      </c>
      <c r="H514" t="str">
        <f>INDEX(CountyList!A:A, MATCH(MID(A514, 3, 3), CountyList!B:B, 0))</f>
        <v>Livingston</v>
      </c>
      <c r="I514" s="38">
        <v>1</v>
      </c>
      <c r="J514" s="38">
        <v>5</v>
      </c>
      <c r="K514" s="39">
        <v>10</v>
      </c>
      <c r="L514" s="39">
        <v>2</v>
      </c>
      <c r="M514" s="39">
        <v>7</v>
      </c>
      <c r="N514" s="39">
        <v>2</v>
      </c>
      <c r="O514" s="39">
        <v>5</v>
      </c>
      <c r="P514" s="39">
        <v>3</v>
      </c>
      <c r="Q514" s="39">
        <v>5</v>
      </c>
      <c r="R514" s="39">
        <v>3</v>
      </c>
      <c r="S514" s="39">
        <v>3</v>
      </c>
      <c r="T514" s="39">
        <v>6</v>
      </c>
      <c r="U514" s="39">
        <v>0</v>
      </c>
      <c r="V514" s="39">
        <v>0</v>
      </c>
      <c r="W514" s="39">
        <v>0</v>
      </c>
      <c r="X514" s="39">
        <v>0</v>
      </c>
      <c r="Y514" s="43">
        <v>0</v>
      </c>
      <c r="Z514" s="42">
        <v>0</v>
      </c>
      <c r="AA514" s="45">
        <v>19</v>
      </c>
      <c r="AB514" s="45">
        <v>27</v>
      </c>
      <c r="AC514" s="44">
        <v>46</v>
      </c>
      <c r="AD514" s="41">
        <v>17</v>
      </c>
      <c r="AE514" s="41">
        <v>26</v>
      </c>
      <c r="AF514" s="41">
        <v>1</v>
      </c>
      <c r="AG514" s="41">
        <v>0</v>
      </c>
      <c r="AH514" s="41">
        <v>0</v>
      </c>
      <c r="AI514" s="41">
        <v>0</v>
      </c>
      <c r="AJ514" s="41">
        <v>0</v>
      </c>
      <c r="AK514" s="41">
        <v>2</v>
      </c>
      <c r="AL514" s="46">
        <v>46</v>
      </c>
      <c r="AM514" s="46">
        <v>0</v>
      </c>
    </row>
    <row r="515" spans="1:39" ht="48">
      <c r="A515" s="40" t="s">
        <v>13662</v>
      </c>
      <c r="B515" s="47" t="s">
        <v>9691</v>
      </c>
      <c r="C515" t="s">
        <v>13663</v>
      </c>
      <c r="D515" t="s">
        <v>9694</v>
      </c>
      <c r="E515" t="s">
        <v>2718</v>
      </c>
      <c r="F515" t="s">
        <v>13664</v>
      </c>
      <c r="G515" t="s">
        <v>13665</v>
      </c>
      <c r="H515" t="str">
        <f>INDEX(CountyList!A:A, MATCH(MID(A515, 3, 3), CountyList!B:B, 0))</f>
        <v>Livingston</v>
      </c>
      <c r="I515" s="38">
        <v>0.2</v>
      </c>
      <c r="J515" s="38">
        <v>3.8</v>
      </c>
      <c r="K515" s="39">
        <v>3</v>
      </c>
      <c r="L515" s="39">
        <v>2</v>
      </c>
      <c r="M515" s="39">
        <v>5</v>
      </c>
      <c r="N515" s="39">
        <v>2</v>
      </c>
      <c r="O515" s="39">
        <v>2</v>
      </c>
      <c r="P515" s="39">
        <v>5</v>
      </c>
      <c r="Q515" s="39">
        <v>3</v>
      </c>
      <c r="R515" s="39">
        <v>5</v>
      </c>
      <c r="S515" s="39">
        <v>2</v>
      </c>
      <c r="T515" s="39">
        <v>1</v>
      </c>
      <c r="U515" s="39">
        <v>0</v>
      </c>
      <c r="V515" s="39">
        <v>0</v>
      </c>
      <c r="W515" s="39">
        <v>0</v>
      </c>
      <c r="X515" s="39">
        <v>0</v>
      </c>
      <c r="Y515" s="43">
        <v>0</v>
      </c>
      <c r="Z515" s="42">
        <v>0</v>
      </c>
      <c r="AA515" s="45">
        <v>18</v>
      </c>
      <c r="AB515" s="45">
        <v>12</v>
      </c>
      <c r="AC515" s="44">
        <v>30</v>
      </c>
      <c r="AD515" s="41">
        <v>15</v>
      </c>
      <c r="AE515" s="41">
        <v>11</v>
      </c>
      <c r="AF515" s="41">
        <v>1</v>
      </c>
      <c r="AG515" s="41">
        <v>0</v>
      </c>
      <c r="AH515" s="41">
        <v>1</v>
      </c>
      <c r="AI515" s="41">
        <v>0</v>
      </c>
      <c r="AJ515" s="41">
        <v>0</v>
      </c>
      <c r="AK515" s="41">
        <v>2</v>
      </c>
      <c r="AL515" s="46">
        <v>30</v>
      </c>
      <c r="AM515" s="46">
        <v>0</v>
      </c>
    </row>
    <row r="516" spans="1:39" ht="64">
      <c r="A516" s="40" t="s">
        <v>2727</v>
      </c>
      <c r="B516" s="47" t="s">
        <v>2728</v>
      </c>
      <c r="C516" t="s">
        <v>13666</v>
      </c>
      <c r="D516" t="s">
        <v>2731</v>
      </c>
      <c r="E516" t="s">
        <v>502</v>
      </c>
      <c r="F516" t="s">
        <v>13667</v>
      </c>
      <c r="G516" t="s">
        <v>6415</v>
      </c>
      <c r="H516" t="str">
        <f>INDEX(CountyList!A:A, MATCH(MID(A516, 3, 3), CountyList!B:B, 0))</f>
        <v>Livingston</v>
      </c>
      <c r="I516" s="38">
        <v>1</v>
      </c>
      <c r="J516" s="38">
        <v>1</v>
      </c>
      <c r="K516" s="39">
        <v>0</v>
      </c>
      <c r="L516" s="39">
        <v>0</v>
      </c>
      <c r="M516" s="39">
        <v>0</v>
      </c>
      <c r="N516" s="39">
        <v>0</v>
      </c>
      <c r="O516" s="39">
        <v>0</v>
      </c>
      <c r="P516" s="39">
        <v>0</v>
      </c>
      <c r="Q516" s="39">
        <v>0</v>
      </c>
      <c r="R516" s="39">
        <v>0</v>
      </c>
      <c r="S516" s="39">
        <v>1</v>
      </c>
      <c r="T516" s="39">
        <v>3</v>
      </c>
      <c r="U516" s="39">
        <v>5</v>
      </c>
      <c r="V516" s="39">
        <v>5</v>
      </c>
      <c r="W516" s="39">
        <v>1</v>
      </c>
      <c r="X516" s="39">
        <v>0</v>
      </c>
      <c r="Y516" s="43">
        <v>0</v>
      </c>
      <c r="Z516" s="42">
        <v>0</v>
      </c>
      <c r="AA516" s="45">
        <v>0</v>
      </c>
      <c r="AB516" s="45">
        <v>15</v>
      </c>
      <c r="AC516" s="44">
        <v>15</v>
      </c>
      <c r="AD516" s="41">
        <v>0</v>
      </c>
      <c r="AE516" s="41">
        <v>14</v>
      </c>
      <c r="AF516" s="41">
        <v>0</v>
      </c>
      <c r="AG516" s="41">
        <v>0</v>
      </c>
      <c r="AH516" s="41">
        <v>0</v>
      </c>
      <c r="AI516" s="41">
        <v>1</v>
      </c>
      <c r="AJ516" s="41">
        <v>0</v>
      </c>
      <c r="AK516" s="41">
        <v>0</v>
      </c>
      <c r="AL516" s="46">
        <v>4</v>
      </c>
      <c r="AM516" s="46">
        <v>11</v>
      </c>
    </row>
    <row r="517" spans="1:39" ht="48">
      <c r="A517" s="40" t="s">
        <v>2733</v>
      </c>
      <c r="B517" s="47" t="s">
        <v>2734</v>
      </c>
      <c r="C517" t="s">
        <v>9698</v>
      </c>
      <c r="D517" t="s">
        <v>2736</v>
      </c>
      <c r="E517" t="s">
        <v>2718</v>
      </c>
      <c r="F517" t="s">
        <v>12407</v>
      </c>
      <c r="G517" t="s">
        <v>6418</v>
      </c>
      <c r="H517" t="str">
        <f>INDEX(CountyList!A:A, MATCH(MID(A517, 3, 3), CountyList!B:B, 0))</f>
        <v>Livingston</v>
      </c>
      <c r="I517" s="38">
        <v>0</v>
      </c>
      <c r="J517" s="38">
        <v>3.5</v>
      </c>
      <c r="K517" s="39">
        <v>2</v>
      </c>
      <c r="L517" s="39">
        <v>2</v>
      </c>
      <c r="M517" s="39">
        <v>0</v>
      </c>
      <c r="N517" s="39">
        <v>3</v>
      </c>
      <c r="O517" s="39">
        <v>3</v>
      </c>
      <c r="P517" s="39">
        <v>0</v>
      </c>
      <c r="Q517" s="39">
        <v>2</v>
      </c>
      <c r="R517" s="39">
        <v>3</v>
      </c>
      <c r="S517" s="39">
        <v>0</v>
      </c>
      <c r="T517" s="39">
        <v>1</v>
      </c>
      <c r="U517" s="39">
        <v>0</v>
      </c>
      <c r="V517" s="39">
        <v>0</v>
      </c>
      <c r="W517" s="39">
        <v>0</v>
      </c>
      <c r="X517" s="39">
        <v>0</v>
      </c>
      <c r="Y517" s="43">
        <v>0</v>
      </c>
      <c r="Z517" s="42">
        <v>0</v>
      </c>
      <c r="AA517" s="45">
        <v>10</v>
      </c>
      <c r="AB517" s="45">
        <v>6</v>
      </c>
      <c r="AC517" s="44">
        <v>16</v>
      </c>
      <c r="AD517" s="41">
        <v>10</v>
      </c>
      <c r="AE517" s="41">
        <v>6</v>
      </c>
      <c r="AF517" s="41">
        <v>0</v>
      </c>
      <c r="AG517" s="41">
        <v>0</v>
      </c>
      <c r="AH517" s="41">
        <v>0</v>
      </c>
      <c r="AI517" s="41">
        <v>0</v>
      </c>
      <c r="AJ517" s="41">
        <v>0</v>
      </c>
      <c r="AK517" s="41">
        <v>0</v>
      </c>
      <c r="AL517" s="46">
        <v>16</v>
      </c>
      <c r="AM517" s="46">
        <v>0</v>
      </c>
    </row>
    <row r="518" spans="1:39" ht="48">
      <c r="A518" s="40" t="s">
        <v>2737</v>
      </c>
      <c r="B518" s="47" t="s">
        <v>2738</v>
      </c>
      <c r="C518" t="s">
        <v>6419</v>
      </c>
      <c r="D518" t="s">
        <v>2740</v>
      </c>
      <c r="E518" t="s">
        <v>2741</v>
      </c>
      <c r="F518" t="s">
        <v>12857</v>
      </c>
      <c r="G518" t="s">
        <v>6421</v>
      </c>
      <c r="H518" t="str">
        <f>INDEX(CountyList!A:A, MATCH(MID(A518, 3, 3), CountyList!B:B, 0))</f>
        <v>Logan</v>
      </c>
      <c r="I518" s="38">
        <v>0</v>
      </c>
      <c r="J518" s="38">
        <v>8.5</v>
      </c>
      <c r="K518" s="39">
        <v>37</v>
      </c>
      <c r="L518" s="39">
        <v>10</v>
      </c>
      <c r="M518" s="39">
        <v>13</v>
      </c>
      <c r="N518" s="39">
        <v>18</v>
      </c>
      <c r="O518" s="39">
        <v>16</v>
      </c>
      <c r="P518" s="39">
        <v>11</v>
      </c>
      <c r="Q518" s="39">
        <v>10</v>
      </c>
      <c r="R518" s="39">
        <v>12</v>
      </c>
      <c r="S518" s="39">
        <v>9</v>
      </c>
      <c r="T518" s="39">
        <v>17</v>
      </c>
      <c r="U518" s="39">
        <v>0</v>
      </c>
      <c r="V518" s="39">
        <v>0</v>
      </c>
      <c r="W518" s="39">
        <v>0</v>
      </c>
      <c r="X518" s="39">
        <v>0</v>
      </c>
      <c r="Y518" s="43">
        <v>1</v>
      </c>
      <c r="Z518" s="42">
        <v>0</v>
      </c>
      <c r="AA518" s="45">
        <v>88</v>
      </c>
      <c r="AB518" s="45">
        <v>66</v>
      </c>
      <c r="AC518" s="44">
        <v>154</v>
      </c>
      <c r="AD518" s="41">
        <v>80</v>
      </c>
      <c r="AE518" s="41">
        <v>63</v>
      </c>
      <c r="AF518" s="41">
        <v>1</v>
      </c>
      <c r="AG518" s="41">
        <v>1</v>
      </c>
      <c r="AH518" s="41">
        <v>6</v>
      </c>
      <c r="AI518" s="41">
        <v>0</v>
      </c>
      <c r="AJ518" s="41">
        <v>0</v>
      </c>
      <c r="AK518" s="41">
        <v>3</v>
      </c>
      <c r="AL518" s="46">
        <v>153</v>
      </c>
      <c r="AM518" s="46">
        <v>0</v>
      </c>
    </row>
    <row r="519" spans="1:39" ht="48">
      <c r="A519" s="40" t="s">
        <v>2743</v>
      </c>
      <c r="B519" s="47" t="s">
        <v>439</v>
      </c>
      <c r="C519" t="s">
        <v>13668</v>
      </c>
      <c r="D519" t="s">
        <v>2745</v>
      </c>
      <c r="E519" t="s">
        <v>2746</v>
      </c>
      <c r="F519" t="s">
        <v>12861</v>
      </c>
      <c r="G519" t="s">
        <v>6424</v>
      </c>
      <c r="H519" t="str">
        <f>INDEX(CountyList!A:A, MATCH(MID(A519, 3, 3), CountyList!B:B, 0))</f>
        <v>Logan</v>
      </c>
      <c r="I519" s="38">
        <v>1</v>
      </c>
      <c r="J519" s="38">
        <v>8</v>
      </c>
      <c r="K519" s="39">
        <v>28</v>
      </c>
      <c r="L519" s="39">
        <v>9</v>
      </c>
      <c r="M519" s="39">
        <v>2</v>
      </c>
      <c r="N519" s="39">
        <v>6</v>
      </c>
      <c r="O519" s="39">
        <v>3</v>
      </c>
      <c r="P519" s="39">
        <v>7</v>
      </c>
      <c r="Q519" s="39">
        <v>3</v>
      </c>
      <c r="R519" s="39">
        <v>5</v>
      </c>
      <c r="S519" s="39">
        <v>2</v>
      </c>
      <c r="T519" s="39">
        <v>3</v>
      </c>
      <c r="U519" s="39">
        <v>0</v>
      </c>
      <c r="V519" s="39">
        <v>0</v>
      </c>
      <c r="W519" s="39">
        <v>0</v>
      </c>
      <c r="X519" s="39">
        <v>0</v>
      </c>
      <c r="Y519" s="43">
        <v>1</v>
      </c>
      <c r="Z519" s="42">
        <v>0</v>
      </c>
      <c r="AA519" s="45">
        <v>36</v>
      </c>
      <c r="AB519" s="45">
        <v>34</v>
      </c>
      <c r="AC519" s="44">
        <v>70</v>
      </c>
      <c r="AD519" s="41">
        <v>36</v>
      </c>
      <c r="AE519" s="41">
        <v>33</v>
      </c>
      <c r="AF519" s="41">
        <v>0</v>
      </c>
      <c r="AG519" s="41">
        <v>0</v>
      </c>
      <c r="AH519" s="41">
        <v>0</v>
      </c>
      <c r="AI519" s="41">
        <v>0</v>
      </c>
      <c r="AJ519" s="41">
        <v>0</v>
      </c>
      <c r="AK519" s="41">
        <v>1</v>
      </c>
      <c r="AL519" s="46">
        <v>68</v>
      </c>
      <c r="AM519" s="46">
        <v>0</v>
      </c>
    </row>
    <row r="520" spans="1:39" ht="48">
      <c r="A520" s="40" t="s">
        <v>2748</v>
      </c>
      <c r="B520" s="47" t="s">
        <v>439</v>
      </c>
      <c r="C520" t="s">
        <v>13669</v>
      </c>
      <c r="D520" t="s">
        <v>2750</v>
      </c>
      <c r="E520" t="s">
        <v>2741</v>
      </c>
      <c r="F520" t="s">
        <v>12863</v>
      </c>
      <c r="G520" t="s">
        <v>6427</v>
      </c>
      <c r="H520" t="str">
        <f>INDEX(CountyList!A:A, MATCH(MID(A520, 3, 3), CountyList!B:B, 0))</f>
        <v>Logan</v>
      </c>
      <c r="I520" s="38">
        <v>1.5</v>
      </c>
      <c r="J520" s="38">
        <v>6</v>
      </c>
      <c r="K520" s="39">
        <v>28</v>
      </c>
      <c r="L520" s="39">
        <v>14</v>
      </c>
      <c r="M520" s="39">
        <v>8</v>
      </c>
      <c r="N520" s="39">
        <v>2</v>
      </c>
      <c r="O520" s="39">
        <v>12</v>
      </c>
      <c r="P520" s="39">
        <v>8</v>
      </c>
      <c r="Q520" s="39">
        <v>7</v>
      </c>
      <c r="R520" s="39">
        <v>9</v>
      </c>
      <c r="S520" s="39">
        <v>4</v>
      </c>
      <c r="T520" s="39">
        <v>7</v>
      </c>
      <c r="U520" s="39">
        <v>0</v>
      </c>
      <c r="V520" s="39">
        <v>0</v>
      </c>
      <c r="W520" s="39">
        <v>0</v>
      </c>
      <c r="X520" s="39">
        <v>0</v>
      </c>
      <c r="Y520" s="43">
        <v>1</v>
      </c>
      <c r="Z520" s="42">
        <v>0</v>
      </c>
      <c r="AA520" s="45">
        <v>46</v>
      </c>
      <c r="AB520" s="45">
        <v>54</v>
      </c>
      <c r="AC520" s="44">
        <v>100</v>
      </c>
      <c r="AD520" s="41">
        <v>42</v>
      </c>
      <c r="AE520" s="41">
        <v>48</v>
      </c>
      <c r="AF520" s="41">
        <v>0</v>
      </c>
      <c r="AG520" s="41">
        <v>0</v>
      </c>
      <c r="AH520" s="41">
        <v>0</v>
      </c>
      <c r="AI520" s="41">
        <v>0</v>
      </c>
      <c r="AJ520" s="41">
        <v>0</v>
      </c>
      <c r="AK520" s="41">
        <v>10</v>
      </c>
      <c r="AL520" s="46">
        <v>99</v>
      </c>
      <c r="AM520" s="46">
        <v>0</v>
      </c>
    </row>
    <row r="521" spans="1:39" ht="48">
      <c r="A521" s="40" t="s">
        <v>2751</v>
      </c>
      <c r="B521" s="47" t="s">
        <v>2245</v>
      </c>
      <c r="C521" t="s">
        <v>9701</v>
      </c>
      <c r="D521" t="s">
        <v>2753</v>
      </c>
      <c r="E521" t="s">
        <v>2754</v>
      </c>
      <c r="F521" t="s">
        <v>12408</v>
      </c>
      <c r="G521" t="s">
        <v>6430</v>
      </c>
      <c r="H521" t="str">
        <f>INDEX(CountyList!A:A, MATCH(MID(A521, 3, 3), CountyList!B:B, 0))</f>
        <v>McLean</v>
      </c>
      <c r="I521" s="38">
        <v>0</v>
      </c>
      <c r="J521" s="38">
        <v>20.2</v>
      </c>
      <c r="K521" s="39">
        <v>76</v>
      </c>
      <c r="L521" s="39">
        <v>25</v>
      </c>
      <c r="M521" s="39">
        <v>31</v>
      </c>
      <c r="N521" s="39">
        <v>28</v>
      </c>
      <c r="O521" s="39">
        <v>27</v>
      </c>
      <c r="P521" s="39">
        <v>34</v>
      </c>
      <c r="Q521" s="39">
        <v>33</v>
      </c>
      <c r="R521" s="39">
        <v>23</v>
      </c>
      <c r="S521" s="39">
        <v>52</v>
      </c>
      <c r="T521" s="39">
        <v>22</v>
      </c>
      <c r="U521" s="39">
        <v>0</v>
      </c>
      <c r="V521" s="39">
        <v>0</v>
      </c>
      <c r="W521" s="39">
        <v>0</v>
      </c>
      <c r="X521" s="39">
        <v>0</v>
      </c>
      <c r="Y521" s="43">
        <v>0</v>
      </c>
      <c r="Z521" s="42">
        <v>0</v>
      </c>
      <c r="AA521" s="45">
        <v>187</v>
      </c>
      <c r="AB521" s="45">
        <v>164</v>
      </c>
      <c r="AC521" s="44">
        <v>351</v>
      </c>
      <c r="AD521" s="41">
        <v>160</v>
      </c>
      <c r="AE521" s="41">
        <v>146</v>
      </c>
      <c r="AF521" s="41">
        <v>11</v>
      </c>
      <c r="AG521" s="41">
        <v>0</v>
      </c>
      <c r="AH521" s="41">
        <v>10</v>
      </c>
      <c r="AI521" s="41">
        <v>7</v>
      </c>
      <c r="AJ521" s="41">
        <v>0</v>
      </c>
      <c r="AK521" s="41">
        <v>17</v>
      </c>
      <c r="AL521" s="46">
        <v>351</v>
      </c>
      <c r="AM521" s="46">
        <v>0</v>
      </c>
    </row>
    <row r="522" spans="1:39" ht="64">
      <c r="A522" s="40" t="s">
        <v>2756</v>
      </c>
      <c r="B522" s="47" t="s">
        <v>2757</v>
      </c>
      <c r="C522" t="s">
        <v>13670</v>
      </c>
      <c r="D522" t="s">
        <v>2760</v>
      </c>
      <c r="E522" t="s">
        <v>2761</v>
      </c>
      <c r="F522" t="s">
        <v>13671</v>
      </c>
      <c r="G522" t="s">
        <v>6433</v>
      </c>
      <c r="H522" t="str">
        <f>INDEX(CountyList!A:A, MATCH(MID(A522, 3, 3), CountyList!B:B, 0))</f>
        <v>McLean</v>
      </c>
      <c r="I522" s="38">
        <v>4</v>
      </c>
      <c r="J522" s="38">
        <v>24</v>
      </c>
      <c r="K522" s="39">
        <v>113</v>
      </c>
      <c r="L522" s="39">
        <v>49</v>
      </c>
      <c r="M522" s="39">
        <v>39</v>
      </c>
      <c r="N522" s="39">
        <v>38</v>
      </c>
      <c r="O522" s="39">
        <v>32</v>
      </c>
      <c r="P522" s="39">
        <v>39</v>
      </c>
      <c r="Q522" s="39">
        <v>35</v>
      </c>
      <c r="R522" s="39">
        <v>44</v>
      </c>
      <c r="S522" s="39">
        <v>39</v>
      </c>
      <c r="T522" s="39">
        <v>44</v>
      </c>
      <c r="U522" s="39">
        <v>0</v>
      </c>
      <c r="V522" s="39">
        <v>0</v>
      </c>
      <c r="W522" s="39">
        <v>0</v>
      </c>
      <c r="X522" s="39">
        <v>0</v>
      </c>
      <c r="Y522" s="43">
        <v>1</v>
      </c>
      <c r="Z522" s="42">
        <v>0</v>
      </c>
      <c r="AA522" s="45">
        <v>235</v>
      </c>
      <c r="AB522" s="45">
        <v>238</v>
      </c>
      <c r="AC522" s="44">
        <v>473</v>
      </c>
      <c r="AD522" s="41">
        <v>200</v>
      </c>
      <c r="AE522" s="41">
        <v>200</v>
      </c>
      <c r="AF522" s="41">
        <v>16</v>
      </c>
      <c r="AG522" s="41">
        <v>3</v>
      </c>
      <c r="AH522" s="41">
        <v>41</v>
      </c>
      <c r="AI522" s="41">
        <v>13</v>
      </c>
      <c r="AJ522" s="41">
        <v>0</v>
      </c>
      <c r="AK522" s="41">
        <v>0</v>
      </c>
      <c r="AL522" s="46">
        <v>472</v>
      </c>
      <c r="AM522" s="46">
        <v>0</v>
      </c>
    </row>
    <row r="523" spans="1:39" ht="64">
      <c r="A523" s="40" t="s">
        <v>2763</v>
      </c>
      <c r="B523" s="47" t="s">
        <v>2764</v>
      </c>
      <c r="C523" t="s">
        <v>12412</v>
      </c>
      <c r="D523" t="s">
        <v>2767</v>
      </c>
      <c r="E523" t="s">
        <v>2761</v>
      </c>
      <c r="F523" t="s">
        <v>12413</v>
      </c>
      <c r="G523" t="s">
        <v>12414</v>
      </c>
      <c r="H523" t="str">
        <f>INDEX(CountyList!A:A, MATCH(MID(A523, 3, 3), CountyList!B:B, 0))</f>
        <v>McLean</v>
      </c>
      <c r="I523" s="38">
        <v>3</v>
      </c>
      <c r="J523" s="38">
        <v>15</v>
      </c>
      <c r="K523" s="39">
        <v>0</v>
      </c>
      <c r="L523" s="39">
        <v>0</v>
      </c>
      <c r="M523" s="39">
        <v>0</v>
      </c>
      <c r="N523" s="39">
        <v>0</v>
      </c>
      <c r="O523" s="39">
        <v>0</v>
      </c>
      <c r="P523" s="39">
        <v>0</v>
      </c>
      <c r="Q523" s="39">
        <v>0</v>
      </c>
      <c r="R523" s="39">
        <v>0</v>
      </c>
      <c r="S523" s="39">
        <v>0</v>
      </c>
      <c r="T523" s="39">
        <v>0</v>
      </c>
      <c r="U523" s="39">
        <v>92</v>
      </c>
      <c r="V523" s="39">
        <v>71</v>
      </c>
      <c r="W523" s="39">
        <v>78</v>
      </c>
      <c r="X523" s="39">
        <v>73</v>
      </c>
      <c r="Y523" s="43">
        <v>0</v>
      </c>
      <c r="Z523" s="42">
        <v>8</v>
      </c>
      <c r="AA523" s="45">
        <v>159</v>
      </c>
      <c r="AB523" s="45">
        <v>160</v>
      </c>
      <c r="AC523" s="44">
        <v>319</v>
      </c>
      <c r="AD523" s="41">
        <v>148</v>
      </c>
      <c r="AE523" s="41">
        <v>145</v>
      </c>
      <c r="AF523" s="41">
        <v>5</v>
      </c>
      <c r="AG523" s="41">
        <v>1</v>
      </c>
      <c r="AH523" s="41">
        <v>4</v>
      </c>
      <c r="AI523" s="41">
        <v>5</v>
      </c>
      <c r="AJ523" s="41">
        <v>0</v>
      </c>
      <c r="AK523" s="41">
        <v>11</v>
      </c>
      <c r="AL523" s="46">
        <v>0</v>
      </c>
      <c r="AM523" s="46">
        <v>314</v>
      </c>
    </row>
    <row r="524" spans="1:39" ht="48">
      <c r="A524" s="40" t="s">
        <v>2769</v>
      </c>
      <c r="B524" s="47" t="s">
        <v>326</v>
      </c>
      <c r="C524" t="s">
        <v>6437</v>
      </c>
      <c r="D524" t="s">
        <v>2771</v>
      </c>
      <c r="E524" t="s">
        <v>2761</v>
      </c>
      <c r="F524" t="s">
        <v>12415</v>
      </c>
      <c r="G524" t="s">
        <v>6439</v>
      </c>
      <c r="H524" t="str">
        <f>INDEX(CountyList!A:A, MATCH(MID(A524, 3, 3), CountyList!B:B, 0))</f>
        <v>McLean</v>
      </c>
      <c r="I524" s="38">
        <v>2</v>
      </c>
      <c r="J524" s="38">
        <v>19.5</v>
      </c>
      <c r="K524" s="39">
        <v>77</v>
      </c>
      <c r="L524" s="39">
        <v>31</v>
      </c>
      <c r="M524" s="39">
        <v>32</v>
      </c>
      <c r="N524" s="39">
        <v>24</v>
      </c>
      <c r="O524" s="39">
        <v>32</v>
      </c>
      <c r="P524" s="39">
        <v>24</v>
      </c>
      <c r="Q524" s="39">
        <v>37</v>
      </c>
      <c r="R524" s="39">
        <v>26</v>
      </c>
      <c r="S524" s="39">
        <v>30</v>
      </c>
      <c r="T524" s="39">
        <v>27</v>
      </c>
      <c r="U524" s="39">
        <v>0</v>
      </c>
      <c r="V524" s="39">
        <v>0</v>
      </c>
      <c r="W524" s="39">
        <v>0</v>
      </c>
      <c r="X524" s="39">
        <v>0</v>
      </c>
      <c r="Y524" s="43">
        <v>0</v>
      </c>
      <c r="Z524" s="42">
        <v>0</v>
      </c>
      <c r="AA524" s="45">
        <v>180</v>
      </c>
      <c r="AB524" s="45">
        <v>160</v>
      </c>
      <c r="AC524" s="44">
        <v>340</v>
      </c>
      <c r="AD524" s="41">
        <v>161</v>
      </c>
      <c r="AE524" s="41">
        <v>151</v>
      </c>
      <c r="AF524" s="41">
        <v>4</v>
      </c>
      <c r="AG524" s="41">
        <v>0</v>
      </c>
      <c r="AH524" s="41">
        <v>11</v>
      </c>
      <c r="AI524" s="41">
        <v>3</v>
      </c>
      <c r="AJ524" s="41">
        <v>0</v>
      </c>
      <c r="AK524" s="41">
        <v>10</v>
      </c>
      <c r="AL524" s="46">
        <v>340</v>
      </c>
      <c r="AM524" s="46">
        <v>0</v>
      </c>
    </row>
    <row r="525" spans="1:39" ht="48">
      <c r="A525" s="40" t="s">
        <v>2772</v>
      </c>
      <c r="B525" s="47" t="s">
        <v>319</v>
      </c>
      <c r="C525" t="s">
        <v>6440</v>
      </c>
      <c r="D525" t="s">
        <v>2775</v>
      </c>
      <c r="E525" t="s">
        <v>2761</v>
      </c>
      <c r="F525" t="s">
        <v>12416</v>
      </c>
      <c r="G525" t="s">
        <v>6442</v>
      </c>
      <c r="H525" t="str">
        <f>INDEX(CountyList!A:A, MATCH(MID(A525, 3, 3), CountyList!B:B, 0))</f>
        <v>McLean</v>
      </c>
      <c r="I525" s="38">
        <v>1.8</v>
      </c>
      <c r="J525" s="38">
        <v>15.4</v>
      </c>
      <c r="K525" s="39">
        <v>19</v>
      </c>
      <c r="L525" s="39">
        <v>12</v>
      </c>
      <c r="M525" s="39">
        <v>14</v>
      </c>
      <c r="N525" s="39">
        <v>13</v>
      </c>
      <c r="O525" s="39">
        <v>6</v>
      </c>
      <c r="P525" s="39">
        <v>13</v>
      </c>
      <c r="Q525" s="39">
        <v>13</v>
      </c>
      <c r="R525" s="39">
        <v>14</v>
      </c>
      <c r="S525" s="39">
        <v>13</v>
      </c>
      <c r="T525" s="39">
        <v>13</v>
      </c>
      <c r="U525" s="39">
        <v>0</v>
      </c>
      <c r="V525" s="39">
        <v>0</v>
      </c>
      <c r="W525" s="39">
        <v>0</v>
      </c>
      <c r="X525" s="39">
        <v>0</v>
      </c>
      <c r="Y525" s="43">
        <v>4</v>
      </c>
      <c r="Z525" s="42">
        <v>0</v>
      </c>
      <c r="AA525" s="45">
        <v>69</v>
      </c>
      <c r="AB525" s="45">
        <v>65</v>
      </c>
      <c r="AC525" s="44">
        <v>134</v>
      </c>
      <c r="AD525" s="41">
        <v>46</v>
      </c>
      <c r="AE525" s="41">
        <v>49</v>
      </c>
      <c r="AF525" s="41">
        <v>30</v>
      </c>
      <c r="AG525" s="41">
        <v>0</v>
      </c>
      <c r="AH525" s="41">
        <v>1</v>
      </c>
      <c r="AI525" s="41">
        <v>2</v>
      </c>
      <c r="AJ525" s="41">
        <v>0</v>
      </c>
      <c r="AK525" s="41">
        <v>6</v>
      </c>
      <c r="AL525" s="46">
        <v>130</v>
      </c>
      <c r="AM525" s="46">
        <v>0</v>
      </c>
    </row>
    <row r="526" spans="1:39" ht="48">
      <c r="A526" s="40" t="s">
        <v>2776</v>
      </c>
      <c r="B526" s="47" t="s">
        <v>2777</v>
      </c>
      <c r="C526" t="s">
        <v>6443</v>
      </c>
      <c r="D526" t="s">
        <v>2780</v>
      </c>
      <c r="E526" t="s">
        <v>2754</v>
      </c>
      <c r="F526" t="s">
        <v>12417</v>
      </c>
      <c r="G526" t="s">
        <v>6445</v>
      </c>
      <c r="H526" t="str">
        <f>INDEX(CountyList!A:A, MATCH(MID(A526, 3, 3), CountyList!B:B, 0))</f>
        <v>McLean</v>
      </c>
      <c r="I526" s="38">
        <v>1</v>
      </c>
      <c r="J526" s="38">
        <v>4.5</v>
      </c>
      <c r="K526" s="39">
        <v>0</v>
      </c>
      <c r="L526" s="39">
        <v>0</v>
      </c>
      <c r="M526" s="39">
        <v>0</v>
      </c>
      <c r="N526" s="39">
        <v>0</v>
      </c>
      <c r="O526" s="39">
        <v>0</v>
      </c>
      <c r="P526" s="39">
        <v>0</v>
      </c>
      <c r="Q526" s="39">
        <v>0</v>
      </c>
      <c r="R526" s="39">
        <v>0</v>
      </c>
      <c r="S526" s="39">
        <v>0</v>
      </c>
      <c r="T526" s="39">
        <v>0</v>
      </c>
      <c r="U526" s="39">
        <v>0</v>
      </c>
      <c r="V526" s="39">
        <v>0</v>
      </c>
      <c r="W526" s="39">
        <v>10</v>
      </c>
      <c r="X526" s="39">
        <v>5</v>
      </c>
      <c r="Y526" s="43">
        <v>0</v>
      </c>
      <c r="Z526" s="42">
        <v>0</v>
      </c>
      <c r="AA526" s="45">
        <v>5</v>
      </c>
      <c r="AB526" s="45">
        <v>10</v>
      </c>
      <c r="AC526" s="44">
        <v>15</v>
      </c>
      <c r="AD526" s="41">
        <v>2</v>
      </c>
      <c r="AE526" s="41">
        <v>5</v>
      </c>
      <c r="AF526" s="41">
        <v>1</v>
      </c>
      <c r="AG526" s="41">
        <v>0</v>
      </c>
      <c r="AH526" s="41">
        <v>0</v>
      </c>
      <c r="AI526" s="41">
        <v>5</v>
      </c>
      <c r="AJ526" s="41">
        <v>0</v>
      </c>
      <c r="AK526" s="41">
        <v>2</v>
      </c>
      <c r="AL526" s="46">
        <v>0</v>
      </c>
      <c r="AM526" s="46">
        <v>15</v>
      </c>
    </row>
    <row r="527" spans="1:39" ht="48">
      <c r="A527" s="40" t="s">
        <v>4691</v>
      </c>
      <c r="B527" s="47" t="s">
        <v>4692</v>
      </c>
      <c r="C527" t="s">
        <v>6446</v>
      </c>
      <c r="D527" t="s">
        <v>4694</v>
      </c>
      <c r="E527" t="s">
        <v>4695</v>
      </c>
      <c r="F527" t="s">
        <v>12418</v>
      </c>
      <c r="G527" t="s">
        <v>6448</v>
      </c>
      <c r="H527" t="str">
        <f>INDEX(CountyList!A:A, MATCH(MID(A527, 3, 3), CountyList!B:B, 0))</f>
        <v>McLean</v>
      </c>
      <c r="I527" s="38">
        <v>0.2</v>
      </c>
      <c r="J527" s="38">
        <v>4.9000000000000004</v>
      </c>
      <c r="K527" s="39">
        <v>18</v>
      </c>
      <c r="L527" s="39">
        <v>3</v>
      </c>
      <c r="M527" s="39">
        <v>8</v>
      </c>
      <c r="N527" s="39">
        <v>6</v>
      </c>
      <c r="O527" s="39">
        <v>12</v>
      </c>
      <c r="P527" s="39">
        <v>7</v>
      </c>
      <c r="Q527" s="39">
        <v>13</v>
      </c>
      <c r="R527" s="39">
        <v>9</v>
      </c>
      <c r="S527" s="39">
        <v>5</v>
      </c>
      <c r="T527" s="39">
        <v>4</v>
      </c>
      <c r="U527" s="39">
        <v>0</v>
      </c>
      <c r="V527" s="39">
        <v>0</v>
      </c>
      <c r="W527" s="39">
        <v>0</v>
      </c>
      <c r="X527" s="39">
        <v>0</v>
      </c>
      <c r="Y527" s="43">
        <v>0</v>
      </c>
      <c r="Z527" s="42">
        <v>0</v>
      </c>
      <c r="AA527" s="45">
        <v>35</v>
      </c>
      <c r="AB527" s="45">
        <v>50</v>
      </c>
      <c r="AC527" s="44">
        <v>85</v>
      </c>
      <c r="AD527" s="41">
        <v>32</v>
      </c>
      <c r="AE527" s="41">
        <v>48</v>
      </c>
      <c r="AF527" s="41">
        <v>0</v>
      </c>
      <c r="AG527" s="41">
        <v>0</v>
      </c>
      <c r="AH527" s="41">
        <v>1</v>
      </c>
      <c r="AI527" s="41">
        <v>2</v>
      </c>
      <c r="AJ527" s="41">
        <v>0</v>
      </c>
      <c r="AK527" s="41">
        <v>2</v>
      </c>
      <c r="AL527" s="46">
        <v>85</v>
      </c>
      <c r="AM527" s="46">
        <v>0</v>
      </c>
    </row>
    <row r="528" spans="1:39" ht="48">
      <c r="A528" s="40" t="s">
        <v>2781</v>
      </c>
      <c r="B528" s="47" t="s">
        <v>4095</v>
      </c>
      <c r="C528" t="s">
        <v>12419</v>
      </c>
      <c r="D528" t="s">
        <v>2785</v>
      </c>
      <c r="E528" t="s">
        <v>2754</v>
      </c>
      <c r="F528" t="s">
        <v>12420</v>
      </c>
      <c r="G528" t="s">
        <v>6451</v>
      </c>
      <c r="H528" t="str">
        <f>INDEX(CountyList!A:A, MATCH(MID(A528, 3, 3), CountyList!B:B, 0))</f>
        <v>McLean</v>
      </c>
      <c r="I528" s="38">
        <v>1</v>
      </c>
      <c r="J528" s="38">
        <v>13</v>
      </c>
      <c r="K528" s="39">
        <v>0</v>
      </c>
      <c r="L528" s="39">
        <v>56</v>
      </c>
      <c r="M528" s="39">
        <v>12</v>
      </c>
      <c r="N528" s="39">
        <v>18</v>
      </c>
      <c r="O528" s="39">
        <v>18</v>
      </c>
      <c r="P528" s="39">
        <v>13</v>
      </c>
      <c r="Q528" s="39">
        <v>29</v>
      </c>
      <c r="R528" s="39">
        <v>21</v>
      </c>
      <c r="S528" s="39">
        <v>12</v>
      </c>
      <c r="T528" s="39">
        <v>21</v>
      </c>
      <c r="U528" s="39">
        <v>10</v>
      </c>
      <c r="V528" s="39">
        <v>12</v>
      </c>
      <c r="W528" s="39">
        <v>10</v>
      </c>
      <c r="X528" s="39">
        <v>11</v>
      </c>
      <c r="Y528" s="43">
        <v>2</v>
      </c>
      <c r="Z528" s="42">
        <v>1</v>
      </c>
      <c r="AA528" s="45">
        <v>111</v>
      </c>
      <c r="AB528" s="45">
        <v>135</v>
      </c>
      <c r="AC528" s="44">
        <v>246</v>
      </c>
      <c r="AD528" s="41">
        <v>89</v>
      </c>
      <c r="AE528" s="41">
        <v>109</v>
      </c>
      <c r="AF528" s="41">
        <v>2</v>
      </c>
      <c r="AG528" s="41">
        <v>0</v>
      </c>
      <c r="AH528" s="41">
        <v>6</v>
      </c>
      <c r="AI528" s="41">
        <v>21</v>
      </c>
      <c r="AJ528" s="41">
        <v>0</v>
      </c>
      <c r="AK528" s="41">
        <v>19</v>
      </c>
      <c r="AL528" s="46">
        <v>200</v>
      </c>
      <c r="AM528" s="46">
        <v>43</v>
      </c>
    </row>
    <row r="529" spans="1:39" ht="48">
      <c r="A529" s="40" t="s">
        <v>2786</v>
      </c>
      <c r="B529" s="47" t="s">
        <v>2787</v>
      </c>
      <c r="C529" t="s">
        <v>13672</v>
      </c>
      <c r="D529" t="s">
        <v>2790</v>
      </c>
      <c r="E529" t="s">
        <v>2754</v>
      </c>
      <c r="F529" t="s">
        <v>12422</v>
      </c>
      <c r="G529" t="s">
        <v>6454</v>
      </c>
      <c r="H529" t="str">
        <f>INDEX(CountyList!A:A, MATCH(MID(A529, 3, 3), CountyList!B:B, 0))</f>
        <v>McLean</v>
      </c>
      <c r="I529" s="38">
        <v>1.3</v>
      </c>
      <c r="J529" s="38">
        <v>6.1</v>
      </c>
      <c r="K529" s="39">
        <v>59</v>
      </c>
      <c r="L529" s="39">
        <v>10</v>
      </c>
      <c r="M529" s="39">
        <v>3</v>
      </c>
      <c r="N529" s="39">
        <v>5</v>
      </c>
      <c r="O529" s="39">
        <v>1</v>
      </c>
      <c r="P529" s="39">
        <v>0</v>
      </c>
      <c r="Q529" s="39">
        <v>0</v>
      </c>
      <c r="R529" s="39">
        <v>0</v>
      </c>
      <c r="S529" s="39">
        <v>0</v>
      </c>
      <c r="T529" s="39">
        <v>0</v>
      </c>
      <c r="U529" s="39">
        <v>0</v>
      </c>
      <c r="V529" s="39">
        <v>0</v>
      </c>
      <c r="W529" s="39">
        <v>0</v>
      </c>
      <c r="X529" s="39">
        <v>0</v>
      </c>
      <c r="Y529" s="43">
        <v>0</v>
      </c>
      <c r="Z529" s="42">
        <v>0</v>
      </c>
      <c r="AA529" s="45">
        <v>35</v>
      </c>
      <c r="AB529" s="45">
        <v>43</v>
      </c>
      <c r="AC529" s="44">
        <v>78</v>
      </c>
      <c r="AD529" s="41">
        <v>28</v>
      </c>
      <c r="AE529" s="41">
        <v>37</v>
      </c>
      <c r="AF529" s="41">
        <v>1</v>
      </c>
      <c r="AG529" s="41">
        <v>0</v>
      </c>
      <c r="AH529" s="41">
        <v>12</v>
      </c>
      <c r="AI529" s="41">
        <v>0</v>
      </c>
      <c r="AJ529" s="41">
        <v>0</v>
      </c>
      <c r="AK529" s="41">
        <v>0</v>
      </c>
      <c r="AL529" s="46">
        <v>78</v>
      </c>
      <c r="AM529" s="46">
        <v>0</v>
      </c>
    </row>
    <row r="530" spans="1:39" ht="64">
      <c r="A530" s="40" t="s">
        <v>2791</v>
      </c>
      <c r="B530" s="47" t="s">
        <v>2792</v>
      </c>
      <c r="C530" t="s">
        <v>13673</v>
      </c>
      <c r="D530" t="s">
        <v>2795</v>
      </c>
      <c r="E530" t="s">
        <v>2761</v>
      </c>
      <c r="F530" t="s">
        <v>12423</v>
      </c>
      <c r="G530" t="s">
        <v>6457</v>
      </c>
      <c r="H530" t="str">
        <f>INDEX(CountyList!A:A, MATCH(MID(A530, 3, 3), CountyList!B:B, 0))</f>
        <v>McLean</v>
      </c>
      <c r="I530" s="38">
        <v>5</v>
      </c>
      <c r="J530" s="38">
        <v>19.899999999999999</v>
      </c>
      <c r="K530" s="39">
        <v>77</v>
      </c>
      <c r="L530" s="39">
        <v>31</v>
      </c>
      <c r="M530" s="39">
        <v>31</v>
      </c>
      <c r="N530" s="39">
        <v>19</v>
      </c>
      <c r="O530" s="39">
        <v>39</v>
      </c>
      <c r="P530" s="39">
        <v>34</v>
      </c>
      <c r="Q530" s="39">
        <v>37</v>
      </c>
      <c r="R530" s="39">
        <v>20</v>
      </c>
      <c r="S530" s="39">
        <v>26</v>
      </c>
      <c r="T530" s="39">
        <v>26</v>
      </c>
      <c r="U530" s="39">
        <v>24</v>
      </c>
      <c r="V530" s="39">
        <v>23</v>
      </c>
      <c r="W530" s="39">
        <v>24</v>
      </c>
      <c r="X530" s="39">
        <v>18</v>
      </c>
      <c r="Y530" s="43">
        <v>0</v>
      </c>
      <c r="Z530" s="42">
        <v>0</v>
      </c>
      <c r="AA530" s="45">
        <v>202</v>
      </c>
      <c r="AB530" s="45">
        <v>227</v>
      </c>
      <c r="AC530" s="44">
        <v>429</v>
      </c>
      <c r="AD530" s="41">
        <v>140</v>
      </c>
      <c r="AE530" s="41">
        <v>160</v>
      </c>
      <c r="AF530" s="41">
        <v>7</v>
      </c>
      <c r="AG530" s="41">
        <v>0</v>
      </c>
      <c r="AH530" s="41">
        <v>66</v>
      </c>
      <c r="AI530" s="41">
        <v>21</v>
      </c>
      <c r="AJ530" s="41">
        <v>2</v>
      </c>
      <c r="AK530" s="41">
        <v>33</v>
      </c>
      <c r="AL530" s="46">
        <v>340</v>
      </c>
      <c r="AM530" s="46">
        <v>89</v>
      </c>
    </row>
    <row r="531" spans="1:39" ht="48">
      <c r="A531" s="40" t="s">
        <v>2797</v>
      </c>
      <c r="B531" s="47" t="s">
        <v>2798</v>
      </c>
      <c r="C531" t="s">
        <v>9736</v>
      </c>
      <c r="D531" t="s">
        <v>2800</v>
      </c>
      <c r="E531" t="s">
        <v>2801</v>
      </c>
      <c r="F531" t="s">
        <v>12424</v>
      </c>
      <c r="G531" t="s">
        <v>6460</v>
      </c>
      <c r="H531" t="str">
        <f>INDEX(CountyList!A:A, MATCH(MID(A531, 3, 3), CountyList!B:B, 0))</f>
        <v>Dupage</v>
      </c>
      <c r="I531" s="38">
        <v>2</v>
      </c>
      <c r="J531" s="38">
        <v>15</v>
      </c>
      <c r="K531" s="39">
        <v>41</v>
      </c>
      <c r="L531" s="39">
        <v>22</v>
      </c>
      <c r="M531" s="39">
        <v>15</v>
      </c>
      <c r="N531" s="39">
        <v>24</v>
      </c>
      <c r="O531" s="39">
        <v>23</v>
      </c>
      <c r="P531" s="39">
        <v>21</v>
      </c>
      <c r="Q531" s="39">
        <v>20</v>
      </c>
      <c r="R531" s="39">
        <v>15</v>
      </c>
      <c r="S531" s="39">
        <v>25</v>
      </c>
      <c r="T531" s="39">
        <v>19</v>
      </c>
      <c r="U531" s="39">
        <v>0</v>
      </c>
      <c r="V531" s="39">
        <v>0</v>
      </c>
      <c r="W531" s="39">
        <v>0</v>
      </c>
      <c r="X531" s="39">
        <v>0</v>
      </c>
      <c r="Y531" s="43">
        <v>0</v>
      </c>
      <c r="Z531" s="42">
        <v>0</v>
      </c>
      <c r="AA531" s="45">
        <v>122</v>
      </c>
      <c r="AB531" s="45">
        <v>103</v>
      </c>
      <c r="AC531" s="44">
        <v>225</v>
      </c>
      <c r="AD531" s="41">
        <v>116</v>
      </c>
      <c r="AE531" s="41">
        <v>90</v>
      </c>
      <c r="AF531" s="41">
        <v>5</v>
      </c>
      <c r="AG531" s="41">
        <v>0</v>
      </c>
      <c r="AH531" s="41">
        <v>2</v>
      </c>
      <c r="AI531" s="41">
        <v>8</v>
      </c>
      <c r="AJ531" s="41">
        <v>2</v>
      </c>
      <c r="AK531" s="41">
        <v>2</v>
      </c>
      <c r="AL531" s="46">
        <v>225</v>
      </c>
      <c r="AM531" s="46">
        <v>0</v>
      </c>
    </row>
    <row r="532" spans="1:39" ht="48">
      <c r="A532" s="40" t="s">
        <v>12425</v>
      </c>
      <c r="B532" s="47" t="s">
        <v>9738</v>
      </c>
      <c r="C532" t="s">
        <v>9740</v>
      </c>
      <c r="D532" t="s">
        <v>9741</v>
      </c>
      <c r="E532" t="s">
        <v>2851</v>
      </c>
      <c r="F532" t="s">
        <v>12426</v>
      </c>
      <c r="G532" t="s">
        <v>12427</v>
      </c>
      <c r="H532" t="str">
        <f>INDEX(CountyList!A:A, MATCH(MID(A532, 3, 3), CountyList!B:B, 0))</f>
        <v>Dupage</v>
      </c>
      <c r="I532" s="38">
        <v>0.5</v>
      </c>
      <c r="J532" s="38">
        <v>2.5</v>
      </c>
      <c r="K532" s="39">
        <v>40</v>
      </c>
      <c r="L532" s="39">
        <v>5</v>
      </c>
      <c r="M532" s="39">
        <v>0</v>
      </c>
      <c r="N532" s="39">
        <v>0</v>
      </c>
      <c r="O532" s="39">
        <v>0</v>
      </c>
      <c r="P532" s="39">
        <v>0</v>
      </c>
      <c r="Q532" s="39">
        <v>0</v>
      </c>
      <c r="R532" s="39">
        <v>0</v>
      </c>
      <c r="S532" s="39">
        <v>0</v>
      </c>
      <c r="T532" s="39">
        <v>0</v>
      </c>
      <c r="U532" s="39">
        <v>0</v>
      </c>
      <c r="V532" s="39">
        <v>0</v>
      </c>
      <c r="W532" s="39">
        <v>0</v>
      </c>
      <c r="X532" s="39">
        <v>0</v>
      </c>
      <c r="Y532" s="43">
        <v>0</v>
      </c>
      <c r="Z532" s="42">
        <v>0</v>
      </c>
      <c r="AA532" s="45">
        <v>21</v>
      </c>
      <c r="AB532" s="45">
        <v>24</v>
      </c>
      <c r="AC532" s="44">
        <v>45</v>
      </c>
      <c r="AD532" s="41">
        <v>7</v>
      </c>
      <c r="AE532" s="41">
        <v>8</v>
      </c>
      <c r="AF532" s="41">
        <v>0</v>
      </c>
      <c r="AG532" s="41">
        <v>0</v>
      </c>
      <c r="AH532" s="41">
        <v>23</v>
      </c>
      <c r="AI532" s="41">
        <v>4</v>
      </c>
      <c r="AJ532" s="41">
        <v>0</v>
      </c>
      <c r="AK532" s="41">
        <v>3</v>
      </c>
      <c r="AL532" s="46">
        <v>45</v>
      </c>
      <c r="AM532" s="46">
        <v>0</v>
      </c>
    </row>
    <row r="533" spans="1:39" ht="48">
      <c r="A533" s="40" t="s">
        <v>2803</v>
      </c>
      <c r="B533" s="47" t="s">
        <v>2804</v>
      </c>
      <c r="C533" t="s">
        <v>6461</v>
      </c>
      <c r="D533" t="s">
        <v>2806</v>
      </c>
      <c r="E533" t="s">
        <v>2807</v>
      </c>
      <c r="F533" t="s">
        <v>12428</v>
      </c>
      <c r="G533" t="s">
        <v>6463</v>
      </c>
      <c r="H533" t="str">
        <f>INDEX(CountyList!A:A, MATCH(MID(A533, 3, 3), CountyList!B:B, 0))</f>
        <v>Dupage</v>
      </c>
      <c r="I533" s="38">
        <v>1.4</v>
      </c>
      <c r="J533" s="38">
        <v>17.8</v>
      </c>
      <c r="K533" s="39">
        <v>24</v>
      </c>
      <c r="L533" s="39">
        <v>15</v>
      </c>
      <c r="M533" s="39">
        <v>31</v>
      </c>
      <c r="N533" s="39">
        <v>15</v>
      </c>
      <c r="O533" s="39">
        <v>20</v>
      </c>
      <c r="P533" s="39">
        <v>18</v>
      </c>
      <c r="Q533" s="39">
        <v>17</v>
      </c>
      <c r="R533" s="39">
        <v>17</v>
      </c>
      <c r="S533" s="39">
        <v>11</v>
      </c>
      <c r="T533" s="39">
        <v>14</v>
      </c>
      <c r="U533" s="39">
        <v>0</v>
      </c>
      <c r="V533" s="39">
        <v>0</v>
      </c>
      <c r="W533" s="39">
        <v>0</v>
      </c>
      <c r="X533" s="39">
        <v>0</v>
      </c>
      <c r="Y533" s="43">
        <v>2</v>
      </c>
      <c r="Z533" s="42">
        <v>0</v>
      </c>
      <c r="AA533" s="45">
        <v>91</v>
      </c>
      <c r="AB533" s="45">
        <v>94</v>
      </c>
      <c r="AC533" s="44">
        <v>185</v>
      </c>
      <c r="AD533" s="41">
        <v>57</v>
      </c>
      <c r="AE533" s="41">
        <v>56</v>
      </c>
      <c r="AF533" s="41">
        <v>13</v>
      </c>
      <c r="AG533" s="41">
        <v>0</v>
      </c>
      <c r="AH533" s="41">
        <v>24</v>
      </c>
      <c r="AI533" s="41">
        <v>1</v>
      </c>
      <c r="AJ533" s="41">
        <v>0</v>
      </c>
      <c r="AK533" s="41">
        <v>34</v>
      </c>
      <c r="AL533" s="46">
        <v>182</v>
      </c>
      <c r="AM533" s="46">
        <v>0</v>
      </c>
    </row>
    <row r="534" spans="1:39" ht="48">
      <c r="A534" s="40" t="s">
        <v>4696</v>
      </c>
      <c r="B534" s="47" t="s">
        <v>446</v>
      </c>
      <c r="C534" t="s">
        <v>9747</v>
      </c>
      <c r="D534" t="s">
        <v>4698</v>
      </c>
      <c r="E534" t="s">
        <v>2839</v>
      </c>
      <c r="F534" t="s">
        <v>12429</v>
      </c>
      <c r="G534" t="s">
        <v>6466</v>
      </c>
      <c r="H534" t="str">
        <f>INDEX(CountyList!A:A, MATCH(MID(A534, 3, 3), CountyList!B:B, 0))</f>
        <v>Dupage</v>
      </c>
      <c r="I534" s="38">
        <v>0</v>
      </c>
      <c r="J534" s="38">
        <v>7.6</v>
      </c>
      <c r="K534" s="39">
        <v>83</v>
      </c>
      <c r="L534" s="39">
        <v>33</v>
      </c>
      <c r="M534" s="39">
        <v>18</v>
      </c>
      <c r="N534" s="39">
        <v>14</v>
      </c>
      <c r="O534" s="39">
        <v>13</v>
      </c>
      <c r="P534" s="39">
        <v>14</v>
      </c>
      <c r="Q534" s="39">
        <v>9</v>
      </c>
      <c r="R534" s="39">
        <v>6</v>
      </c>
      <c r="S534" s="39">
        <v>10</v>
      </c>
      <c r="T534" s="39">
        <v>7</v>
      </c>
      <c r="U534" s="39">
        <v>0</v>
      </c>
      <c r="V534" s="39">
        <v>0</v>
      </c>
      <c r="W534" s="39">
        <v>0</v>
      </c>
      <c r="X534" s="39">
        <v>0</v>
      </c>
      <c r="Y534" s="43">
        <v>0</v>
      </c>
      <c r="Z534" s="42">
        <v>0</v>
      </c>
      <c r="AA534" s="45">
        <v>113</v>
      </c>
      <c r="AB534" s="45">
        <v>94</v>
      </c>
      <c r="AC534" s="44">
        <v>207</v>
      </c>
      <c r="AD534" s="41">
        <v>83</v>
      </c>
      <c r="AE534" s="41">
        <v>73</v>
      </c>
      <c r="AF534" s="41">
        <v>5</v>
      </c>
      <c r="AG534" s="41">
        <v>0</v>
      </c>
      <c r="AH534" s="41">
        <v>15</v>
      </c>
      <c r="AI534" s="41">
        <v>20</v>
      </c>
      <c r="AJ534" s="41">
        <v>0</v>
      </c>
      <c r="AK534" s="41">
        <v>11</v>
      </c>
      <c r="AL534" s="46">
        <v>207</v>
      </c>
      <c r="AM534" s="46">
        <v>0</v>
      </c>
    </row>
    <row r="535" spans="1:39" ht="48">
      <c r="A535" s="40" t="s">
        <v>2809</v>
      </c>
      <c r="B535" s="47" t="s">
        <v>2810</v>
      </c>
      <c r="C535" t="s">
        <v>9750</v>
      </c>
      <c r="D535" t="s">
        <v>2813</v>
      </c>
      <c r="E535" t="s">
        <v>2814</v>
      </c>
      <c r="F535" t="s">
        <v>12430</v>
      </c>
      <c r="G535" t="s">
        <v>12431</v>
      </c>
      <c r="H535" t="str">
        <f>INDEX(CountyList!A:A, MATCH(MID(A535, 3, 3), CountyList!B:B, 0))</f>
        <v>Dupage</v>
      </c>
      <c r="I535" s="38">
        <v>2</v>
      </c>
      <c r="J535" s="38">
        <v>7</v>
      </c>
      <c r="K535" s="39">
        <v>58</v>
      </c>
      <c r="L535" s="39">
        <v>30</v>
      </c>
      <c r="M535" s="39">
        <v>6</v>
      </c>
      <c r="N535" s="39">
        <v>8</v>
      </c>
      <c r="O535" s="39">
        <v>7</v>
      </c>
      <c r="P535" s="39">
        <v>5</v>
      </c>
      <c r="Q535" s="39">
        <v>7</v>
      </c>
      <c r="R535" s="39">
        <v>7</v>
      </c>
      <c r="S535" s="39">
        <v>7</v>
      </c>
      <c r="T535" s="39">
        <v>1</v>
      </c>
      <c r="U535" s="39">
        <v>0</v>
      </c>
      <c r="V535" s="39">
        <v>0</v>
      </c>
      <c r="W535" s="39">
        <v>0</v>
      </c>
      <c r="X535" s="39">
        <v>0</v>
      </c>
      <c r="Y535" s="43">
        <v>0</v>
      </c>
      <c r="Z535" s="42">
        <v>0</v>
      </c>
      <c r="AA535" s="45">
        <v>80</v>
      </c>
      <c r="AB535" s="45">
        <v>56</v>
      </c>
      <c r="AC535" s="44">
        <v>136</v>
      </c>
      <c r="AD535" s="41">
        <v>69</v>
      </c>
      <c r="AE535" s="41">
        <v>50</v>
      </c>
      <c r="AF535" s="41">
        <v>4</v>
      </c>
      <c r="AG535" s="41">
        <v>0</v>
      </c>
      <c r="AH535" s="41">
        <v>8</v>
      </c>
      <c r="AI535" s="41">
        <v>0</v>
      </c>
      <c r="AJ535" s="41">
        <v>0</v>
      </c>
      <c r="AK535" s="41">
        <v>5</v>
      </c>
      <c r="AL535" s="46">
        <v>136</v>
      </c>
      <c r="AM535" s="46">
        <v>0</v>
      </c>
    </row>
    <row r="536" spans="1:39" ht="48">
      <c r="A536" s="40" t="s">
        <v>2816</v>
      </c>
      <c r="B536" s="47" t="s">
        <v>2817</v>
      </c>
      <c r="C536" t="s">
        <v>9753</v>
      </c>
      <c r="D536" t="s">
        <v>2818</v>
      </c>
      <c r="E536" t="s">
        <v>2819</v>
      </c>
      <c r="F536" t="s">
        <v>12432</v>
      </c>
      <c r="G536" t="s">
        <v>6472</v>
      </c>
      <c r="H536" t="str">
        <f>INDEX(CountyList!A:A, MATCH(MID(A536, 3, 3), CountyList!B:B, 0))</f>
        <v>Dupage</v>
      </c>
      <c r="I536" s="38">
        <v>1</v>
      </c>
      <c r="J536" s="38">
        <v>17</v>
      </c>
      <c r="K536" s="39">
        <v>31</v>
      </c>
      <c r="L536" s="39">
        <v>22</v>
      </c>
      <c r="M536" s="39">
        <v>18</v>
      </c>
      <c r="N536" s="39">
        <v>25</v>
      </c>
      <c r="O536" s="39">
        <v>18</v>
      </c>
      <c r="P536" s="39">
        <v>23</v>
      </c>
      <c r="Q536" s="39">
        <v>21</v>
      </c>
      <c r="R536" s="39">
        <v>18</v>
      </c>
      <c r="S536" s="39">
        <v>25</v>
      </c>
      <c r="T536" s="39">
        <v>29</v>
      </c>
      <c r="U536" s="39">
        <v>0</v>
      </c>
      <c r="V536" s="39">
        <v>0</v>
      </c>
      <c r="W536" s="39">
        <v>0</v>
      </c>
      <c r="X536" s="39">
        <v>0</v>
      </c>
      <c r="Y536" s="43">
        <v>1</v>
      </c>
      <c r="Z536" s="42">
        <v>0</v>
      </c>
      <c r="AA536" s="45">
        <v>116</v>
      </c>
      <c r="AB536" s="45">
        <v>115</v>
      </c>
      <c r="AC536" s="44">
        <v>231</v>
      </c>
      <c r="AD536" s="41">
        <v>103</v>
      </c>
      <c r="AE536" s="41">
        <v>111</v>
      </c>
      <c r="AF536" s="41">
        <v>4</v>
      </c>
      <c r="AG536" s="41">
        <v>0</v>
      </c>
      <c r="AH536" s="41">
        <v>11</v>
      </c>
      <c r="AI536" s="41">
        <v>1</v>
      </c>
      <c r="AJ536" s="41">
        <v>1</v>
      </c>
      <c r="AK536" s="41">
        <v>0</v>
      </c>
      <c r="AL536" s="46">
        <v>230</v>
      </c>
      <c r="AM536" s="46">
        <v>0</v>
      </c>
    </row>
    <row r="537" spans="1:39" ht="64">
      <c r="A537" s="40" t="s">
        <v>12436</v>
      </c>
      <c r="B537" s="47" t="s">
        <v>3806</v>
      </c>
      <c r="C537" t="s">
        <v>13674</v>
      </c>
      <c r="D537" t="s">
        <v>9762</v>
      </c>
      <c r="E537" t="s">
        <v>2987</v>
      </c>
      <c r="F537" t="s">
        <v>12438</v>
      </c>
      <c r="G537" t="s">
        <v>12439</v>
      </c>
      <c r="H537" t="str">
        <f>INDEX(CountyList!A:A, MATCH(MID(A537, 3, 3), CountyList!B:B, 0))</f>
        <v>Dupage</v>
      </c>
      <c r="I537" s="38">
        <v>2</v>
      </c>
      <c r="J537" s="38">
        <v>13</v>
      </c>
      <c r="K537" s="39">
        <v>21</v>
      </c>
      <c r="L537" s="39">
        <v>21</v>
      </c>
      <c r="M537" s="39">
        <v>18</v>
      </c>
      <c r="N537" s="39">
        <v>14</v>
      </c>
      <c r="O537" s="39">
        <v>13</v>
      </c>
      <c r="P537" s="39">
        <v>21</v>
      </c>
      <c r="Q537" s="39">
        <v>17</v>
      </c>
      <c r="R537" s="39">
        <v>12</v>
      </c>
      <c r="S537" s="39">
        <v>17</v>
      </c>
      <c r="T537" s="39">
        <v>15</v>
      </c>
      <c r="U537" s="39">
        <v>0</v>
      </c>
      <c r="V537" s="39">
        <v>0</v>
      </c>
      <c r="W537" s="39">
        <v>0</v>
      </c>
      <c r="X537" s="39">
        <v>0</v>
      </c>
      <c r="Y537" s="43">
        <v>0</v>
      </c>
      <c r="Z537" s="42">
        <v>0</v>
      </c>
      <c r="AA537" s="45">
        <v>80</v>
      </c>
      <c r="AB537" s="45">
        <v>89</v>
      </c>
      <c r="AC537" s="44">
        <v>169</v>
      </c>
      <c r="AD537" s="41">
        <v>14</v>
      </c>
      <c r="AE537" s="41">
        <v>14</v>
      </c>
      <c r="AF537" s="41">
        <v>96</v>
      </c>
      <c r="AG537" s="41">
        <v>25</v>
      </c>
      <c r="AH537" s="41">
        <v>14</v>
      </c>
      <c r="AI537" s="41">
        <v>1</v>
      </c>
      <c r="AJ537" s="41">
        <v>0</v>
      </c>
      <c r="AK537" s="41">
        <v>5</v>
      </c>
      <c r="AL537" s="46">
        <v>169</v>
      </c>
      <c r="AM537" s="46">
        <v>0</v>
      </c>
    </row>
    <row r="538" spans="1:39" ht="48">
      <c r="A538" s="40" t="s">
        <v>2821</v>
      </c>
      <c r="B538" s="47" t="s">
        <v>2822</v>
      </c>
      <c r="C538" t="s">
        <v>6473</v>
      </c>
      <c r="D538" t="s">
        <v>2825</v>
      </c>
      <c r="E538" t="s">
        <v>2826</v>
      </c>
      <c r="F538" t="s">
        <v>12440</v>
      </c>
      <c r="G538" t="s">
        <v>6475</v>
      </c>
      <c r="H538" t="str">
        <f>INDEX(CountyList!A:A, MATCH(MID(A538, 3, 3), CountyList!B:B, 0))</f>
        <v>Dupage</v>
      </c>
      <c r="I538" s="38">
        <v>2</v>
      </c>
      <c r="J538" s="38">
        <v>31.5</v>
      </c>
      <c r="K538" s="39">
        <v>0</v>
      </c>
      <c r="L538" s="39">
        <v>0</v>
      </c>
      <c r="M538" s="39">
        <v>0</v>
      </c>
      <c r="N538" s="39">
        <v>0</v>
      </c>
      <c r="O538" s="39">
        <v>0</v>
      </c>
      <c r="P538" s="39">
        <v>0</v>
      </c>
      <c r="Q538" s="39">
        <v>0</v>
      </c>
      <c r="R538" s="39">
        <v>0</v>
      </c>
      <c r="S538" s="39">
        <v>0</v>
      </c>
      <c r="T538" s="39">
        <v>0</v>
      </c>
      <c r="U538" s="39">
        <v>180</v>
      </c>
      <c r="V538" s="39">
        <v>187</v>
      </c>
      <c r="W538" s="39">
        <v>173</v>
      </c>
      <c r="X538" s="39">
        <v>175</v>
      </c>
      <c r="Y538" s="43">
        <v>0</v>
      </c>
      <c r="Z538" s="42">
        <v>68</v>
      </c>
      <c r="AA538" s="45">
        <v>423</v>
      </c>
      <c r="AB538" s="45">
        <v>359</v>
      </c>
      <c r="AC538" s="44">
        <v>782</v>
      </c>
      <c r="AD538" s="41">
        <v>362</v>
      </c>
      <c r="AE538" s="41">
        <v>321</v>
      </c>
      <c r="AF538" s="41">
        <v>40</v>
      </c>
      <c r="AG538" s="41">
        <v>2</v>
      </c>
      <c r="AH538" s="41">
        <v>49</v>
      </c>
      <c r="AI538" s="41">
        <v>6</v>
      </c>
      <c r="AJ538" s="41">
        <v>0</v>
      </c>
      <c r="AK538" s="41">
        <v>2</v>
      </c>
      <c r="AL538" s="46">
        <v>0</v>
      </c>
      <c r="AM538" s="46">
        <v>715</v>
      </c>
    </row>
    <row r="539" spans="1:39" ht="48">
      <c r="A539" s="40" t="s">
        <v>2828</v>
      </c>
      <c r="B539" s="47" t="s">
        <v>1585</v>
      </c>
      <c r="C539" t="s">
        <v>12442</v>
      </c>
      <c r="D539" t="s">
        <v>2831</v>
      </c>
      <c r="E539" t="s">
        <v>2832</v>
      </c>
      <c r="F539" t="s">
        <v>12443</v>
      </c>
      <c r="G539" t="s">
        <v>6481</v>
      </c>
      <c r="H539" t="str">
        <f>INDEX(CountyList!A:A, MATCH(MID(A539, 3, 3), CountyList!B:B, 0))</f>
        <v>Dupage</v>
      </c>
      <c r="I539" s="38">
        <v>0</v>
      </c>
      <c r="J539" s="38">
        <v>19</v>
      </c>
      <c r="K539" s="39">
        <v>43</v>
      </c>
      <c r="L539" s="39">
        <v>30</v>
      </c>
      <c r="M539" s="39">
        <v>18</v>
      </c>
      <c r="N539" s="39">
        <v>23</v>
      </c>
      <c r="O539" s="39">
        <v>16</v>
      </c>
      <c r="P539" s="39">
        <v>25</v>
      </c>
      <c r="Q539" s="39">
        <v>24</v>
      </c>
      <c r="R539" s="39">
        <v>20</v>
      </c>
      <c r="S539" s="39">
        <v>26</v>
      </c>
      <c r="T539" s="39">
        <v>25</v>
      </c>
      <c r="U539" s="39">
        <v>0</v>
      </c>
      <c r="V539" s="39">
        <v>0</v>
      </c>
      <c r="W539" s="39">
        <v>0</v>
      </c>
      <c r="X539" s="39">
        <v>0</v>
      </c>
      <c r="Y539" s="43">
        <v>0</v>
      </c>
      <c r="Z539" s="42">
        <v>0</v>
      </c>
      <c r="AA539" s="45">
        <v>131</v>
      </c>
      <c r="AB539" s="45">
        <v>119</v>
      </c>
      <c r="AC539" s="44">
        <v>250</v>
      </c>
      <c r="AD539" s="41">
        <v>127</v>
      </c>
      <c r="AE539" s="41">
        <v>115</v>
      </c>
      <c r="AF539" s="41">
        <v>5</v>
      </c>
      <c r="AG539" s="41">
        <v>0</v>
      </c>
      <c r="AH539" s="41">
        <v>2</v>
      </c>
      <c r="AI539" s="41">
        <v>0</v>
      </c>
      <c r="AJ539" s="41">
        <v>0</v>
      </c>
      <c r="AK539" s="41">
        <v>1</v>
      </c>
      <c r="AL539" s="46">
        <v>250</v>
      </c>
      <c r="AM539" s="46">
        <v>0</v>
      </c>
    </row>
    <row r="540" spans="1:39" ht="48">
      <c r="A540" s="40" t="s">
        <v>2834</v>
      </c>
      <c r="B540" s="47" t="s">
        <v>2835</v>
      </c>
      <c r="C540" t="s">
        <v>9774</v>
      </c>
      <c r="D540" t="s">
        <v>13675</v>
      </c>
      <c r="E540" t="s">
        <v>2839</v>
      </c>
      <c r="F540" t="s">
        <v>12444</v>
      </c>
      <c r="G540" t="s">
        <v>6484</v>
      </c>
      <c r="H540" t="str">
        <f>INDEX(CountyList!A:A, MATCH(MID(A540, 3, 3), CountyList!B:B, 0))</f>
        <v>Dupage</v>
      </c>
      <c r="I540" s="38">
        <v>5</v>
      </c>
      <c r="J540" s="38">
        <v>17.2</v>
      </c>
      <c r="K540" s="39">
        <v>0</v>
      </c>
      <c r="L540" s="39">
        <v>0</v>
      </c>
      <c r="M540" s="39">
        <v>0</v>
      </c>
      <c r="N540" s="39">
        <v>0</v>
      </c>
      <c r="O540" s="39">
        <v>0</v>
      </c>
      <c r="P540" s="39">
        <v>0</v>
      </c>
      <c r="Q540" s="39">
        <v>0</v>
      </c>
      <c r="R540" s="39">
        <v>0</v>
      </c>
      <c r="S540" s="39">
        <v>0</v>
      </c>
      <c r="T540" s="39">
        <v>0</v>
      </c>
      <c r="U540" s="39">
        <v>61</v>
      </c>
      <c r="V540" s="39">
        <v>83</v>
      </c>
      <c r="W540" s="39">
        <v>64</v>
      </c>
      <c r="X540" s="39">
        <v>73</v>
      </c>
      <c r="Y540" s="43">
        <v>0</v>
      </c>
      <c r="Z540" s="42">
        <v>21</v>
      </c>
      <c r="AA540" s="45">
        <v>132</v>
      </c>
      <c r="AB540" s="45">
        <v>168</v>
      </c>
      <c r="AC540" s="44">
        <v>300</v>
      </c>
      <c r="AD540" s="41">
        <v>82</v>
      </c>
      <c r="AE540" s="41">
        <v>118</v>
      </c>
      <c r="AF540" s="41">
        <v>26</v>
      </c>
      <c r="AG540" s="41">
        <v>1</v>
      </c>
      <c r="AH540" s="41">
        <v>23</v>
      </c>
      <c r="AI540" s="41">
        <v>33</v>
      </c>
      <c r="AJ540" s="41">
        <v>0</v>
      </c>
      <c r="AK540" s="41">
        <v>17</v>
      </c>
      <c r="AL540" s="46">
        <v>0</v>
      </c>
      <c r="AM540" s="46">
        <v>281</v>
      </c>
    </row>
    <row r="541" spans="1:39" ht="48">
      <c r="A541" s="40" t="s">
        <v>12445</v>
      </c>
      <c r="B541" s="47" t="s">
        <v>9776</v>
      </c>
      <c r="C541" t="s">
        <v>12446</v>
      </c>
      <c r="D541" t="s">
        <v>13676</v>
      </c>
      <c r="E541" t="s">
        <v>3080</v>
      </c>
      <c r="F541" t="s">
        <v>12447</v>
      </c>
      <c r="G541" t="s">
        <v>12448</v>
      </c>
      <c r="H541" t="str">
        <f>INDEX(CountyList!A:A, MATCH(MID(A541, 3, 3), CountyList!B:B, 0))</f>
        <v>Dupage</v>
      </c>
      <c r="I541" s="38">
        <v>2</v>
      </c>
      <c r="J541" s="38">
        <v>11.1</v>
      </c>
      <c r="K541" s="39">
        <v>19</v>
      </c>
      <c r="L541" s="39">
        <v>10</v>
      </c>
      <c r="M541" s="39">
        <v>12</v>
      </c>
      <c r="N541" s="39">
        <v>5</v>
      </c>
      <c r="O541" s="39">
        <v>18</v>
      </c>
      <c r="P541" s="39">
        <v>11</v>
      </c>
      <c r="Q541" s="39">
        <v>14</v>
      </c>
      <c r="R541" s="39">
        <v>15</v>
      </c>
      <c r="S541" s="39">
        <v>20</v>
      </c>
      <c r="T541" s="39">
        <v>17</v>
      </c>
      <c r="U541" s="39">
        <v>0</v>
      </c>
      <c r="V541" s="39">
        <v>0</v>
      </c>
      <c r="W541" s="39">
        <v>0</v>
      </c>
      <c r="X541" s="39">
        <v>0</v>
      </c>
      <c r="Y541" s="43">
        <v>9</v>
      </c>
      <c r="Z541" s="42">
        <v>0</v>
      </c>
      <c r="AA541" s="45">
        <v>76</v>
      </c>
      <c r="AB541" s="45">
        <v>74</v>
      </c>
      <c r="AC541" s="44">
        <v>150</v>
      </c>
      <c r="AD541" s="41">
        <v>60</v>
      </c>
      <c r="AE541" s="41">
        <v>56</v>
      </c>
      <c r="AF541" s="41">
        <v>12</v>
      </c>
      <c r="AG541" s="41">
        <v>6</v>
      </c>
      <c r="AH541" s="41">
        <v>2</v>
      </c>
      <c r="AI541" s="41">
        <v>3</v>
      </c>
      <c r="AJ541" s="41">
        <v>0</v>
      </c>
      <c r="AK541" s="41">
        <v>11</v>
      </c>
      <c r="AL541" s="46">
        <v>141</v>
      </c>
      <c r="AM541" s="46">
        <v>0</v>
      </c>
    </row>
    <row r="542" spans="1:39" ht="48">
      <c r="A542" s="40" t="s">
        <v>2841</v>
      </c>
      <c r="B542" s="47" t="s">
        <v>2842</v>
      </c>
      <c r="C542" t="s">
        <v>9801</v>
      </c>
      <c r="D542" t="s">
        <v>2844</v>
      </c>
      <c r="E542" t="s">
        <v>2845</v>
      </c>
      <c r="F542" t="s">
        <v>12449</v>
      </c>
      <c r="G542" t="s">
        <v>6487</v>
      </c>
      <c r="H542" t="str">
        <f>INDEX(CountyList!A:A, MATCH(MID(A542, 3, 3), CountyList!B:B, 0))</f>
        <v>Dupage</v>
      </c>
      <c r="I542" s="38">
        <v>2</v>
      </c>
      <c r="J542" s="38">
        <v>14</v>
      </c>
      <c r="K542" s="39">
        <v>21</v>
      </c>
      <c r="L542" s="39">
        <v>13</v>
      </c>
      <c r="M542" s="39">
        <v>12</v>
      </c>
      <c r="N542" s="39">
        <v>11</v>
      </c>
      <c r="O542" s="39">
        <v>12</v>
      </c>
      <c r="P542" s="39">
        <v>13</v>
      </c>
      <c r="Q542" s="39">
        <v>14</v>
      </c>
      <c r="R542" s="39">
        <v>13</v>
      </c>
      <c r="S542" s="39">
        <v>7</v>
      </c>
      <c r="T542" s="39">
        <v>19</v>
      </c>
      <c r="U542" s="39">
        <v>0</v>
      </c>
      <c r="V542" s="39">
        <v>0</v>
      </c>
      <c r="W542" s="39">
        <v>0</v>
      </c>
      <c r="X542" s="39">
        <v>0</v>
      </c>
      <c r="Y542" s="43">
        <v>0</v>
      </c>
      <c r="Z542" s="42">
        <v>0</v>
      </c>
      <c r="AA542" s="45">
        <v>66</v>
      </c>
      <c r="AB542" s="45">
        <v>69</v>
      </c>
      <c r="AC542" s="44">
        <v>135</v>
      </c>
      <c r="AD542" s="41">
        <v>52</v>
      </c>
      <c r="AE542" s="41">
        <v>53</v>
      </c>
      <c r="AF542" s="41">
        <v>13</v>
      </c>
      <c r="AG542" s="41">
        <v>0</v>
      </c>
      <c r="AH542" s="41">
        <v>5</v>
      </c>
      <c r="AI542" s="41">
        <v>3</v>
      </c>
      <c r="AJ542" s="41">
        <v>0</v>
      </c>
      <c r="AK542" s="41">
        <v>9</v>
      </c>
      <c r="AL542" s="46">
        <v>135</v>
      </c>
      <c r="AM542" s="46">
        <v>0</v>
      </c>
    </row>
    <row r="543" spans="1:39" ht="48">
      <c r="A543" s="40" t="s">
        <v>2847</v>
      </c>
      <c r="B543" s="47" t="s">
        <v>2848</v>
      </c>
      <c r="C543" t="s">
        <v>11457</v>
      </c>
      <c r="D543" t="s">
        <v>2850</v>
      </c>
      <c r="E543" t="s">
        <v>2851</v>
      </c>
      <c r="F543" t="s">
        <v>12450</v>
      </c>
      <c r="G543" t="s">
        <v>6490</v>
      </c>
      <c r="H543" t="str">
        <f>INDEX(CountyList!A:A, MATCH(MID(A543, 3, 3), CountyList!B:B, 0))</f>
        <v>Dupage</v>
      </c>
      <c r="I543" s="38">
        <v>0</v>
      </c>
      <c r="J543" s="38">
        <v>9.6999999999999993</v>
      </c>
      <c r="K543" s="39">
        <v>30</v>
      </c>
      <c r="L543" s="39">
        <v>21</v>
      </c>
      <c r="M543" s="39">
        <v>29</v>
      </c>
      <c r="N543" s="39">
        <v>24</v>
      </c>
      <c r="O543" s="39">
        <v>24</v>
      </c>
      <c r="P543" s="39">
        <v>23</v>
      </c>
      <c r="Q543" s="39">
        <v>17</v>
      </c>
      <c r="R543" s="39">
        <v>21</v>
      </c>
      <c r="S543" s="39">
        <v>20</v>
      </c>
      <c r="T543" s="39">
        <v>26</v>
      </c>
      <c r="U543" s="39">
        <v>0</v>
      </c>
      <c r="V543" s="39">
        <v>0</v>
      </c>
      <c r="W543" s="39">
        <v>0</v>
      </c>
      <c r="X543" s="39">
        <v>0</v>
      </c>
      <c r="Y543" s="43">
        <v>0</v>
      </c>
      <c r="Z543" s="42">
        <v>0</v>
      </c>
      <c r="AA543" s="45">
        <v>117</v>
      </c>
      <c r="AB543" s="45">
        <v>118</v>
      </c>
      <c r="AC543" s="44">
        <v>235</v>
      </c>
      <c r="AD543" s="41">
        <v>107</v>
      </c>
      <c r="AE543" s="41">
        <v>104</v>
      </c>
      <c r="AF543" s="41">
        <v>11</v>
      </c>
      <c r="AG543" s="41">
        <v>0</v>
      </c>
      <c r="AH543" s="41">
        <v>2</v>
      </c>
      <c r="AI543" s="41">
        <v>4</v>
      </c>
      <c r="AJ543" s="41">
        <v>0</v>
      </c>
      <c r="AK543" s="41">
        <v>7</v>
      </c>
      <c r="AL543" s="46">
        <v>235</v>
      </c>
      <c r="AM543" s="46">
        <v>0</v>
      </c>
    </row>
    <row r="544" spans="1:39" ht="48">
      <c r="A544" s="40" t="s">
        <v>2853</v>
      </c>
      <c r="B544" s="47" t="s">
        <v>786</v>
      </c>
      <c r="C544" t="s">
        <v>9790</v>
      </c>
      <c r="D544" t="s">
        <v>2855</v>
      </c>
      <c r="E544" t="s">
        <v>2856</v>
      </c>
      <c r="F544" t="s">
        <v>12451</v>
      </c>
      <c r="G544" t="s">
        <v>6493</v>
      </c>
      <c r="H544" t="str">
        <f>INDEX(CountyList!A:A, MATCH(MID(A544, 3, 3), CountyList!B:B, 0))</f>
        <v>Dupage</v>
      </c>
      <c r="I544" s="38">
        <v>2</v>
      </c>
      <c r="J544" s="38">
        <v>20.5</v>
      </c>
      <c r="K544" s="39">
        <v>60</v>
      </c>
      <c r="L544" s="39">
        <v>52</v>
      </c>
      <c r="M544" s="39">
        <v>48</v>
      </c>
      <c r="N544" s="39">
        <v>40</v>
      </c>
      <c r="O544" s="39">
        <v>54</v>
      </c>
      <c r="P544" s="39">
        <v>33</v>
      </c>
      <c r="Q544" s="39">
        <v>55</v>
      </c>
      <c r="R544" s="39">
        <v>43</v>
      </c>
      <c r="S544" s="39">
        <v>43</v>
      </c>
      <c r="T544" s="39">
        <v>47</v>
      </c>
      <c r="U544" s="39">
        <v>0</v>
      </c>
      <c r="V544" s="39">
        <v>0</v>
      </c>
      <c r="W544" s="39">
        <v>0</v>
      </c>
      <c r="X544" s="39">
        <v>0</v>
      </c>
      <c r="Y544" s="43">
        <v>7</v>
      </c>
      <c r="Z544" s="42">
        <v>0</v>
      </c>
      <c r="AA544" s="45">
        <v>232</v>
      </c>
      <c r="AB544" s="45">
        <v>250</v>
      </c>
      <c r="AC544" s="44">
        <v>482</v>
      </c>
      <c r="AD544" s="41">
        <v>219</v>
      </c>
      <c r="AE544" s="41">
        <v>239</v>
      </c>
      <c r="AF544" s="41">
        <v>0</v>
      </c>
      <c r="AG544" s="41">
        <v>3</v>
      </c>
      <c r="AH544" s="41">
        <v>5</v>
      </c>
      <c r="AI544" s="41">
        <v>5</v>
      </c>
      <c r="AJ544" s="41">
        <v>0</v>
      </c>
      <c r="AK544" s="41">
        <v>11</v>
      </c>
      <c r="AL544" s="46">
        <v>475</v>
      </c>
      <c r="AM544" s="46">
        <v>0</v>
      </c>
    </row>
    <row r="545" spans="1:39" ht="48">
      <c r="A545" s="40" t="s">
        <v>2858</v>
      </c>
      <c r="B545" s="47" t="s">
        <v>2859</v>
      </c>
      <c r="C545" t="s">
        <v>9794</v>
      </c>
      <c r="D545" t="s">
        <v>2861</v>
      </c>
      <c r="E545" t="s">
        <v>2862</v>
      </c>
      <c r="F545" t="s">
        <v>12452</v>
      </c>
      <c r="G545" t="s">
        <v>6496</v>
      </c>
      <c r="H545" t="str">
        <f>INDEX(CountyList!A:A, MATCH(MID(A545, 3, 3), CountyList!B:B, 0))</f>
        <v>Dupage</v>
      </c>
      <c r="I545" s="38">
        <v>2</v>
      </c>
      <c r="J545" s="38">
        <v>25</v>
      </c>
      <c r="K545" s="39">
        <v>28</v>
      </c>
      <c r="L545" s="39">
        <v>46</v>
      </c>
      <c r="M545" s="39">
        <v>31</v>
      </c>
      <c r="N545" s="39">
        <v>34</v>
      </c>
      <c r="O545" s="39">
        <v>48</v>
      </c>
      <c r="P545" s="39">
        <v>27</v>
      </c>
      <c r="Q545" s="39">
        <v>42</v>
      </c>
      <c r="R545" s="39">
        <v>44</v>
      </c>
      <c r="S545" s="39">
        <v>60</v>
      </c>
      <c r="T545" s="39">
        <v>62</v>
      </c>
      <c r="U545" s="39">
        <v>0</v>
      </c>
      <c r="V545" s="39">
        <v>0</v>
      </c>
      <c r="W545" s="39">
        <v>0</v>
      </c>
      <c r="X545" s="39">
        <v>0</v>
      </c>
      <c r="Y545" s="43">
        <v>22</v>
      </c>
      <c r="Z545" s="42">
        <v>0</v>
      </c>
      <c r="AA545" s="45">
        <v>222</v>
      </c>
      <c r="AB545" s="45">
        <v>226</v>
      </c>
      <c r="AC545" s="44">
        <v>448</v>
      </c>
      <c r="AD545" s="41">
        <v>186</v>
      </c>
      <c r="AE545" s="41">
        <v>186</v>
      </c>
      <c r="AF545" s="41">
        <v>22</v>
      </c>
      <c r="AG545" s="41">
        <v>0</v>
      </c>
      <c r="AH545" s="41">
        <v>25</v>
      </c>
      <c r="AI545" s="41">
        <v>4</v>
      </c>
      <c r="AJ545" s="41">
        <v>1</v>
      </c>
      <c r="AK545" s="41">
        <v>24</v>
      </c>
      <c r="AL545" s="46">
        <v>422</v>
      </c>
      <c r="AM545" s="46">
        <v>0</v>
      </c>
    </row>
    <row r="546" spans="1:39" ht="80">
      <c r="A546" s="40" t="s">
        <v>2864</v>
      </c>
      <c r="B546" s="47" t="s">
        <v>9796</v>
      </c>
      <c r="C546" t="s">
        <v>6497</v>
      </c>
      <c r="D546" t="s">
        <v>2866</v>
      </c>
      <c r="E546" t="s">
        <v>2819</v>
      </c>
      <c r="F546" t="s">
        <v>12453</v>
      </c>
      <c r="G546" t="s">
        <v>6499</v>
      </c>
      <c r="H546" t="str">
        <f>INDEX(CountyList!A:A, MATCH(MID(A546, 3, 3), CountyList!B:B, 0))</f>
        <v>Dupage</v>
      </c>
      <c r="I546" s="38">
        <v>4</v>
      </c>
      <c r="J546" s="38">
        <v>17</v>
      </c>
      <c r="K546" s="39">
        <v>112</v>
      </c>
      <c r="L546" s="39">
        <v>32</v>
      </c>
      <c r="M546" s="39">
        <v>11</v>
      </c>
      <c r="N546" s="39">
        <v>16</v>
      </c>
      <c r="O546" s="39">
        <v>12</v>
      </c>
      <c r="P546" s="39">
        <v>5</v>
      </c>
      <c r="Q546" s="39">
        <v>3</v>
      </c>
      <c r="R546" s="39">
        <v>6</v>
      </c>
      <c r="S546" s="39">
        <v>0</v>
      </c>
      <c r="T546" s="39">
        <v>0</v>
      </c>
      <c r="U546" s="39">
        <v>0</v>
      </c>
      <c r="V546" s="39">
        <v>0</v>
      </c>
      <c r="W546" s="39">
        <v>0</v>
      </c>
      <c r="X546" s="39">
        <v>0</v>
      </c>
      <c r="Y546" s="43">
        <v>0</v>
      </c>
      <c r="Z546" s="42">
        <v>0</v>
      </c>
      <c r="AA546" s="45">
        <v>86</v>
      </c>
      <c r="AB546" s="45">
        <v>111</v>
      </c>
      <c r="AC546" s="44">
        <v>197</v>
      </c>
      <c r="AD546" s="41">
        <v>43</v>
      </c>
      <c r="AE546" s="41">
        <v>62</v>
      </c>
      <c r="AF546" s="41">
        <v>13</v>
      </c>
      <c r="AG546" s="41">
        <v>0</v>
      </c>
      <c r="AH546" s="41">
        <v>53</v>
      </c>
      <c r="AI546" s="41">
        <v>0</v>
      </c>
      <c r="AJ546" s="41">
        <v>0</v>
      </c>
      <c r="AK546" s="41">
        <v>26</v>
      </c>
      <c r="AL546" s="46">
        <v>197</v>
      </c>
      <c r="AM546" s="46">
        <v>0</v>
      </c>
    </row>
    <row r="547" spans="1:39" ht="48">
      <c r="A547" s="40" t="s">
        <v>12454</v>
      </c>
      <c r="B547" s="47" t="s">
        <v>9799</v>
      </c>
      <c r="C547" t="s">
        <v>7483</v>
      </c>
      <c r="D547" t="s">
        <v>9802</v>
      </c>
      <c r="E547" t="s">
        <v>3030</v>
      </c>
      <c r="F547" t="s">
        <v>12456</v>
      </c>
      <c r="G547" t="s">
        <v>12457</v>
      </c>
      <c r="H547" t="str">
        <f>INDEX(CountyList!A:A, MATCH(MID(A547, 3, 3), CountyList!B:B, 0))</f>
        <v>Dupage</v>
      </c>
      <c r="I547" s="38">
        <v>2</v>
      </c>
      <c r="J547" s="38">
        <v>19</v>
      </c>
      <c r="K547" s="39">
        <v>22</v>
      </c>
      <c r="L547" s="39">
        <v>31</v>
      </c>
      <c r="M547" s="39">
        <v>35</v>
      </c>
      <c r="N547" s="39">
        <v>33</v>
      </c>
      <c r="O547" s="39">
        <v>26</v>
      </c>
      <c r="P547" s="39">
        <v>23</v>
      </c>
      <c r="Q547" s="39">
        <v>40</v>
      </c>
      <c r="R547" s="39">
        <v>29</v>
      </c>
      <c r="S547" s="39">
        <v>37</v>
      </c>
      <c r="T547" s="39">
        <v>37</v>
      </c>
      <c r="U547" s="39">
        <v>0</v>
      </c>
      <c r="V547" s="39">
        <v>0</v>
      </c>
      <c r="W547" s="39">
        <v>0</v>
      </c>
      <c r="X547" s="39">
        <v>0</v>
      </c>
      <c r="Y547" s="43">
        <v>9</v>
      </c>
      <c r="Z547" s="42">
        <v>0</v>
      </c>
      <c r="AA547" s="45">
        <v>154</v>
      </c>
      <c r="AB547" s="45">
        <v>169</v>
      </c>
      <c r="AC547" s="44">
        <v>323</v>
      </c>
      <c r="AD547" s="41">
        <v>88</v>
      </c>
      <c r="AE547" s="41">
        <v>141</v>
      </c>
      <c r="AF547" s="41">
        <v>20</v>
      </c>
      <c r="AG547" s="41">
        <v>0</v>
      </c>
      <c r="AH547" s="41">
        <v>37</v>
      </c>
      <c r="AI547" s="41">
        <v>2</v>
      </c>
      <c r="AJ547" s="41">
        <v>0</v>
      </c>
      <c r="AK547" s="41">
        <v>35</v>
      </c>
      <c r="AL547" s="46">
        <v>313</v>
      </c>
      <c r="AM547" s="46">
        <v>0</v>
      </c>
    </row>
    <row r="548" spans="1:39" ht="48">
      <c r="A548" s="40" t="s">
        <v>2867</v>
      </c>
      <c r="B548" s="47" t="s">
        <v>2868</v>
      </c>
      <c r="C548" t="s">
        <v>13677</v>
      </c>
      <c r="D548" t="s">
        <v>2869</v>
      </c>
      <c r="E548" t="s">
        <v>2856</v>
      </c>
      <c r="F548" t="s">
        <v>12459</v>
      </c>
      <c r="G548" t="s">
        <v>6502</v>
      </c>
      <c r="H548" t="str">
        <f>INDEX(CountyList!A:A, MATCH(MID(A548, 3, 3), CountyList!B:B, 0))</f>
        <v>Dupage</v>
      </c>
      <c r="I548" s="38">
        <v>1</v>
      </c>
      <c r="J548" s="38">
        <v>35</v>
      </c>
      <c r="K548" s="39">
        <v>71</v>
      </c>
      <c r="L548" s="39">
        <v>45</v>
      </c>
      <c r="M548" s="39">
        <v>33</v>
      </c>
      <c r="N548" s="39">
        <v>48</v>
      </c>
      <c r="O548" s="39">
        <v>40</v>
      </c>
      <c r="P548" s="39">
        <v>37</v>
      </c>
      <c r="Q548" s="39">
        <v>45</v>
      </c>
      <c r="R548" s="39">
        <v>36</v>
      </c>
      <c r="S548" s="39">
        <v>55</v>
      </c>
      <c r="T548" s="39">
        <v>42</v>
      </c>
      <c r="U548" s="39">
        <v>0</v>
      </c>
      <c r="V548" s="39">
        <v>0</v>
      </c>
      <c r="W548" s="39">
        <v>0</v>
      </c>
      <c r="X548" s="39">
        <v>0</v>
      </c>
      <c r="Y548" s="43">
        <v>11</v>
      </c>
      <c r="Z548" s="42">
        <v>0</v>
      </c>
      <c r="AA548" s="45">
        <v>253</v>
      </c>
      <c r="AB548" s="45">
        <v>210</v>
      </c>
      <c r="AC548" s="44">
        <v>463</v>
      </c>
      <c r="AD548" s="41">
        <v>221</v>
      </c>
      <c r="AE548" s="41">
        <v>192</v>
      </c>
      <c r="AF548" s="41">
        <v>6</v>
      </c>
      <c r="AG548" s="41">
        <v>0</v>
      </c>
      <c r="AH548" s="41">
        <v>15</v>
      </c>
      <c r="AI548" s="41">
        <v>4</v>
      </c>
      <c r="AJ548" s="41">
        <v>0</v>
      </c>
      <c r="AK548" s="41">
        <v>25</v>
      </c>
      <c r="AL548" s="46">
        <v>452</v>
      </c>
      <c r="AM548" s="46">
        <v>0</v>
      </c>
    </row>
    <row r="549" spans="1:39" ht="48">
      <c r="A549" s="40" t="s">
        <v>2870</v>
      </c>
      <c r="B549" s="47" t="s">
        <v>2871</v>
      </c>
      <c r="C549" t="s">
        <v>9809</v>
      </c>
      <c r="D549" t="s">
        <v>2874</v>
      </c>
      <c r="E549" t="s">
        <v>2875</v>
      </c>
      <c r="F549" t="s">
        <v>12460</v>
      </c>
      <c r="G549" t="s">
        <v>6505</v>
      </c>
      <c r="H549" t="str">
        <f>INDEX(CountyList!A:A, MATCH(MID(A549, 3, 3), CountyList!B:B, 0))</f>
        <v>Dupage</v>
      </c>
      <c r="I549" s="38">
        <v>2</v>
      </c>
      <c r="J549" s="38">
        <v>14</v>
      </c>
      <c r="K549" s="39">
        <v>78</v>
      </c>
      <c r="L549" s="39">
        <v>28</v>
      </c>
      <c r="M549" s="39">
        <v>22</v>
      </c>
      <c r="N549" s="39">
        <v>23</v>
      </c>
      <c r="O549" s="39">
        <v>32</v>
      </c>
      <c r="P549" s="39">
        <v>31</v>
      </c>
      <c r="Q549" s="39">
        <v>31</v>
      </c>
      <c r="R549" s="39">
        <v>36</v>
      </c>
      <c r="S549" s="39">
        <v>28</v>
      </c>
      <c r="T549" s="39">
        <v>22</v>
      </c>
      <c r="U549" s="39">
        <v>0</v>
      </c>
      <c r="V549" s="39">
        <v>0</v>
      </c>
      <c r="W549" s="39">
        <v>0</v>
      </c>
      <c r="X549" s="39">
        <v>0</v>
      </c>
      <c r="Y549" s="43">
        <v>0</v>
      </c>
      <c r="Z549" s="42">
        <v>0</v>
      </c>
      <c r="AA549" s="45">
        <v>188</v>
      </c>
      <c r="AB549" s="45">
        <v>143</v>
      </c>
      <c r="AC549" s="44">
        <v>331</v>
      </c>
      <c r="AD549" s="41">
        <v>80</v>
      </c>
      <c r="AE549" s="41">
        <v>47</v>
      </c>
      <c r="AF549" s="41">
        <v>65</v>
      </c>
      <c r="AG549" s="41">
        <v>0</v>
      </c>
      <c r="AH549" s="41">
        <v>81</v>
      </c>
      <c r="AI549" s="41">
        <v>16</v>
      </c>
      <c r="AJ549" s="41">
        <v>0</v>
      </c>
      <c r="AK549" s="41">
        <v>42</v>
      </c>
      <c r="AL549" s="46">
        <v>331</v>
      </c>
      <c r="AM549" s="46">
        <v>0</v>
      </c>
    </row>
    <row r="550" spans="1:39" ht="48">
      <c r="A550" s="40" t="s">
        <v>2877</v>
      </c>
      <c r="B550" s="47" t="s">
        <v>2878</v>
      </c>
      <c r="C550" t="s">
        <v>12461</v>
      </c>
      <c r="D550" t="s">
        <v>2881</v>
      </c>
      <c r="E550" t="s">
        <v>2826</v>
      </c>
      <c r="F550" t="s">
        <v>12462</v>
      </c>
      <c r="G550" t="s">
        <v>6507</v>
      </c>
      <c r="H550" t="str">
        <f>INDEX(CountyList!A:A, MATCH(MID(A550, 3, 3), CountyList!B:B, 0))</f>
        <v>Dupage</v>
      </c>
      <c r="I550" s="38">
        <v>4.5</v>
      </c>
      <c r="J550" s="38">
        <v>29</v>
      </c>
      <c r="K550" s="39">
        <v>74</v>
      </c>
      <c r="L550" s="39">
        <v>50</v>
      </c>
      <c r="M550" s="39">
        <v>59</v>
      </c>
      <c r="N550" s="39">
        <v>53</v>
      </c>
      <c r="O550" s="39">
        <v>40</v>
      </c>
      <c r="P550" s="39">
        <v>62</v>
      </c>
      <c r="Q550" s="39">
        <v>51</v>
      </c>
      <c r="R550" s="39">
        <v>62</v>
      </c>
      <c r="S550" s="39">
        <v>54</v>
      </c>
      <c r="T550" s="39">
        <v>57</v>
      </c>
      <c r="U550" s="39">
        <v>0</v>
      </c>
      <c r="V550" s="39">
        <v>0</v>
      </c>
      <c r="W550" s="39">
        <v>0</v>
      </c>
      <c r="X550" s="39">
        <v>0</v>
      </c>
      <c r="Y550" s="43">
        <v>5</v>
      </c>
      <c r="Z550" s="42">
        <v>0</v>
      </c>
      <c r="AA550" s="45">
        <v>293</v>
      </c>
      <c r="AB550" s="45">
        <v>274</v>
      </c>
      <c r="AC550" s="44">
        <v>567</v>
      </c>
      <c r="AD550" s="41">
        <v>252</v>
      </c>
      <c r="AE550" s="41">
        <v>237</v>
      </c>
      <c r="AF550" s="41">
        <v>39</v>
      </c>
      <c r="AG550" s="41">
        <v>0</v>
      </c>
      <c r="AH550" s="41">
        <v>13</v>
      </c>
      <c r="AI550" s="41">
        <v>1</v>
      </c>
      <c r="AJ550" s="41">
        <v>0</v>
      </c>
      <c r="AK550" s="41">
        <v>25</v>
      </c>
      <c r="AL550" s="46">
        <v>562</v>
      </c>
      <c r="AM550" s="46">
        <v>0</v>
      </c>
    </row>
    <row r="551" spans="1:39" ht="48">
      <c r="A551" s="40" t="s">
        <v>2882</v>
      </c>
      <c r="B551" s="47" t="s">
        <v>2883</v>
      </c>
      <c r="C551" t="s">
        <v>12463</v>
      </c>
      <c r="D551" t="s">
        <v>2886</v>
      </c>
      <c r="E551" t="s">
        <v>2801</v>
      </c>
      <c r="F551" t="s">
        <v>12464</v>
      </c>
      <c r="G551" t="s">
        <v>6510</v>
      </c>
      <c r="H551" t="str">
        <f>INDEX(CountyList!A:A, MATCH(MID(A551, 3, 3), CountyList!B:B, 0))</f>
        <v>Dupage</v>
      </c>
      <c r="I551" s="38">
        <v>2</v>
      </c>
      <c r="J551" s="38">
        <v>26</v>
      </c>
      <c r="K551" s="39">
        <v>0</v>
      </c>
      <c r="L551" s="39">
        <v>43</v>
      </c>
      <c r="M551" s="39">
        <v>38</v>
      </c>
      <c r="N551" s="39">
        <v>58</v>
      </c>
      <c r="O551" s="39">
        <v>65</v>
      </c>
      <c r="P551" s="39">
        <v>63</v>
      </c>
      <c r="Q551" s="39">
        <v>66</v>
      </c>
      <c r="R551" s="39">
        <v>68</v>
      </c>
      <c r="S551" s="39">
        <v>64</v>
      </c>
      <c r="T551" s="39">
        <v>69</v>
      </c>
      <c r="U551" s="39">
        <v>0</v>
      </c>
      <c r="V551" s="39">
        <v>0</v>
      </c>
      <c r="W551" s="39">
        <v>0</v>
      </c>
      <c r="X551" s="39">
        <v>0</v>
      </c>
      <c r="Y551" s="43">
        <v>0</v>
      </c>
      <c r="Z551" s="42">
        <v>0</v>
      </c>
      <c r="AA551" s="45">
        <v>282</v>
      </c>
      <c r="AB551" s="45">
        <v>252</v>
      </c>
      <c r="AC551" s="44">
        <v>534</v>
      </c>
      <c r="AD551" s="41">
        <v>246</v>
      </c>
      <c r="AE551" s="41">
        <v>217</v>
      </c>
      <c r="AF551" s="41">
        <v>14</v>
      </c>
      <c r="AG551" s="41">
        <v>0</v>
      </c>
      <c r="AH551" s="41">
        <v>21</v>
      </c>
      <c r="AI551" s="41">
        <v>10</v>
      </c>
      <c r="AJ551" s="41">
        <v>0</v>
      </c>
      <c r="AK551" s="41">
        <v>26</v>
      </c>
      <c r="AL551" s="46">
        <v>534</v>
      </c>
      <c r="AM551" s="46">
        <v>0</v>
      </c>
    </row>
    <row r="552" spans="1:39" ht="48">
      <c r="A552" s="40" t="s">
        <v>2888</v>
      </c>
      <c r="B552" s="47" t="s">
        <v>2889</v>
      </c>
      <c r="C552" t="s">
        <v>5342</v>
      </c>
      <c r="D552" t="s">
        <v>2891</v>
      </c>
      <c r="E552" t="s">
        <v>2892</v>
      </c>
      <c r="F552" t="s">
        <v>12466</v>
      </c>
      <c r="G552" t="s">
        <v>6513</v>
      </c>
      <c r="H552" t="str">
        <f>INDEX(CountyList!A:A, MATCH(MID(A552, 3, 3), CountyList!B:B, 0))</f>
        <v>Dupage</v>
      </c>
      <c r="I552" s="38">
        <v>2.5</v>
      </c>
      <c r="J552" s="38">
        <v>27.5</v>
      </c>
      <c r="K552" s="39">
        <v>0</v>
      </c>
      <c r="L552" s="39">
        <v>58</v>
      </c>
      <c r="M552" s="39">
        <v>49</v>
      </c>
      <c r="N552" s="39">
        <v>57</v>
      </c>
      <c r="O552" s="39">
        <v>60</v>
      </c>
      <c r="P552" s="39">
        <v>60</v>
      </c>
      <c r="Q552" s="39">
        <v>64</v>
      </c>
      <c r="R552" s="39">
        <v>63</v>
      </c>
      <c r="S552" s="39">
        <v>62</v>
      </c>
      <c r="T552" s="39">
        <v>57</v>
      </c>
      <c r="U552" s="39">
        <v>0</v>
      </c>
      <c r="V552" s="39">
        <v>0</v>
      </c>
      <c r="W552" s="39">
        <v>0</v>
      </c>
      <c r="X552" s="39">
        <v>0</v>
      </c>
      <c r="Y552" s="43">
        <v>8</v>
      </c>
      <c r="Z552" s="42">
        <v>0</v>
      </c>
      <c r="AA552" s="45">
        <v>274</v>
      </c>
      <c r="AB552" s="45">
        <v>264</v>
      </c>
      <c r="AC552" s="44">
        <v>538</v>
      </c>
      <c r="AD552" s="41">
        <v>250</v>
      </c>
      <c r="AE552" s="41">
        <v>251</v>
      </c>
      <c r="AF552" s="41">
        <v>28</v>
      </c>
      <c r="AG552" s="41">
        <v>0</v>
      </c>
      <c r="AH552" s="41">
        <v>0</v>
      </c>
      <c r="AI552" s="41">
        <v>0</v>
      </c>
      <c r="AJ552" s="41">
        <v>0</v>
      </c>
      <c r="AK552" s="41">
        <v>9</v>
      </c>
      <c r="AL552" s="46">
        <v>530</v>
      </c>
      <c r="AM552" s="46">
        <v>0</v>
      </c>
    </row>
    <row r="553" spans="1:39" ht="64">
      <c r="A553" s="40" t="s">
        <v>2894</v>
      </c>
      <c r="B553" s="47" t="s">
        <v>2895</v>
      </c>
      <c r="C553" t="s">
        <v>6514</v>
      </c>
      <c r="D553" t="s">
        <v>2897</v>
      </c>
      <c r="E553" t="s">
        <v>2898</v>
      </c>
      <c r="F553" t="s">
        <v>12467</v>
      </c>
      <c r="G553" t="s">
        <v>6516</v>
      </c>
      <c r="H553" t="str">
        <f>INDEX(CountyList!A:A, MATCH(MID(A553, 3, 3), CountyList!B:B, 0))</f>
        <v>Dupage</v>
      </c>
      <c r="I553" s="38">
        <v>2</v>
      </c>
      <c r="J553" s="38">
        <v>12</v>
      </c>
      <c r="K553" s="39">
        <v>33</v>
      </c>
      <c r="L553" s="39">
        <v>17</v>
      </c>
      <c r="M553" s="39">
        <v>22</v>
      </c>
      <c r="N553" s="39">
        <v>24</v>
      </c>
      <c r="O553" s="39">
        <v>21</v>
      </c>
      <c r="P553" s="39">
        <v>28</v>
      </c>
      <c r="Q553" s="39">
        <v>21</v>
      </c>
      <c r="R553" s="39">
        <v>29</v>
      </c>
      <c r="S553" s="39">
        <v>29</v>
      </c>
      <c r="T553" s="39">
        <v>26</v>
      </c>
      <c r="U553" s="39">
        <v>0</v>
      </c>
      <c r="V553" s="39">
        <v>0</v>
      </c>
      <c r="W553" s="39">
        <v>0</v>
      </c>
      <c r="X553" s="39">
        <v>0</v>
      </c>
      <c r="Y553" s="43">
        <v>0</v>
      </c>
      <c r="Z553" s="42">
        <v>0</v>
      </c>
      <c r="AA553" s="45">
        <v>130</v>
      </c>
      <c r="AB553" s="45">
        <v>120</v>
      </c>
      <c r="AC553" s="44">
        <v>250</v>
      </c>
      <c r="AD553" s="41">
        <v>94</v>
      </c>
      <c r="AE553" s="41">
        <v>93</v>
      </c>
      <c r="AF553" s="41">
        <v>35</v>
      </c>
      <c r="AG553" s="41">
        <v>0</v>
      </c>
      <c r="AH553" s="41">
        <v>24</v>
      </c>
      <c r="AI553" s="41">
        <v>0</v>
      </c>
      <c r="AJ553" s="41">
        <v>0</v>
      </c>
      <c r="AK553" s="41">
        <v>4</v>
      </c>
      <c r="AL553" s="46">
        <v>250</v>
      </c>
      <c r="AM553" s="46">
        <v>0</v>
      </c>
    </row>
    <row r="554" spans="1:39" ht="48">
      <c r="A554" s="40" t="s">
        <v>2900</v>
      </c>
      <c r="B554" s="47" t="s">
        <v>2901</v>
      </c>
      <c r="C554" t="s">
        <v>9826</v>
      </c>
      <c r="D554" t="s">
        <v>13678</v>
      </c>
      <c r="E554" t="s">
        <v>2851</v>
      </c>
      <c r="F554" t="s">
        <v>12468</v>
      </c>
      <c r="G554" t="s">
        <v>6519</v>
      </c>
      <c r="H554" t="str">
        <f>INDEX(CountyList!A:A, MATCH(MID(A554, 3, 3), CountyList!B:B, 0))</f>
        <v>Dupage</v>
      </c>
      <c r="I554" s="38">
        <v>2</v>
      </c>
      <c r="J554" s="38">
        <v>29</v>
      </c>
      <c r="K554" s="39">
        <v>78</v>
      </c>
      <c r="L554" s="39">
        <v>47</v>
      </c>
      <c r="M554" s="39">
        <v>41</v>
      </c>
      <c r="N554" s="39">
        <v>48</v>
      </c>
      <c r="O554" s="39">
        <v>57</v>
      </c>
      <c r="P554" s="39">
        <v>34</v>
      </c>
      <c r="Q554" s="39">
        <v>46</v>
      </c>
      <c r="R554" s="39">
        <v>44</v>
      </c>
      <c r="S554" s="39">
        <v>51</v>
      </c>
      <c r="T554" s="39">
        <v>49</v>
      </c>
      <c r="U554" s="39">
        <v>0</v>
      </c>
      <c r="V554" s="39">
        <v>0</v>
      </c>
      <c r="W554" s="39">
        <v>0</v>
      </c>
      <c r="X554" s="39">
        <v>0</v>
      </c>
      <c r="Y554" s="43">
        <v>0</v>
      </c>
      <c r="Z554" s="42">
        <v>0</v>
      </c>
      <c r="AA554" s="45">
        <v>262</v>
      </c>
      <c r="AB554" s="45">
        <v>233</v>
      </c>
      <c r="AC554" s="44">
        <v>495</v>
      </c>
      <c r="AD554" s="41">
        <v>213</v>
      </c>
      <c r="AE554" s="41">
        <v>204</v>
      </c>
      <c r="AF554" s="41">
        <v>16</v>
      </c>
      <c r="AG554" s="41">
        <v>0</v>
      </c>
      <c r="AH554" s="41">
        <v>34</v>
      </c>
      <c r="AI554" s="41">
        <v>3</v>
      </c>
      <c r="AJ554" s="41">
        <v>0</v>
      </c>
      <c r="AK554" s="41">
        <v>25</v>
      </c>
      <c r="AL554" s="46">
        <v>495</v>
      </c>
      <c r="AM554" s="46">
        <v>0</v>
      </c>
    </row>
    <row r="555" spans="1:39" ht="48">
      <c r="A555" s="40" t="s">
        <v>2905</v>
      </c>
      <c r="B555" s="47" t="s">
        <v>2906</v>
      </c>
      <c r="C555" t="s">
        <v>9831</v>
      </c>
      <c r="D555" t="s">
        <v>2908</v>
      </c>
      <c r="E555" t="s">
        <v>2862</v>
      </c>
      <c r="F555" t="s">
        <v>12469</v>
      </c>
      <c r="G555" t="s">
        <v>6522</v>
      </c>
      <c r="H555" t="str">
        <f>INDEX(CountyList!A:A, MATCH(MID(A555, 3, 3), CountyList!B:B, 0))</f>
        <v>Dupage</v>
      </c>
      <c r="I555" s="38">
        <v>2</v>
      </c>
      <c r="J555" s="38">
        <v>24.9</v>
      </c>
      <c r="K555" s="39">
        <v>0</v>
      </c>
      <c r="L555" s="39">
        <v>0</v>
      </c>
      <c r="M555" s="39">
        <v>0</v>
      </c>
      <c r="N555" s="39">
        <v>0</v>
      </c>
      <c r="O555" s="39">
        <v>0</v>
      </c>
      <c r="P555" s="39">
        <v>0</v>
      </c>
      <c r="Q555" s="39">
        <v>0</v>
      </c>
      <c r="R555" s="39">
        <v>0</v>
      </c>
      <c r="S555" s="39">
        <v>0</v>
      </c>
      <c r="T555" s="39">
        <v>0</v>
      </c>
      <c r="U555" s="39">
        <v>354</v>
      </c>
      <c r="V555" s="39">
        <v>316</v>
      </c>
      <c r="W555" s="39">
        <v>340</v>
      </c>
      <c r="X555" s="39">
        <v>319</v>
      </c>
      <c r="Y555" s="43">
        <v>0</v>
      </c>
      <c r="Z555" s="42">
        <v>0</v>
      </c>
      <c r="AA555" s="45">
        <v>658</v>
      </c>
      <c r="AB555" s="45">
        <v>671</v>
      </c>
      <c r="AC555" s="44">
        <v>1329</v>
      </c>
      <c r="AD555" s="41">
        <v>579</v>
      </c>
      <c r="AE555" s="41">
        <v>590</v>
      </c>
      <c r="AF555" s="41">
        <v>15</v>
      </c>
      <c r="AG555" s="41">
        <v>2</v>
      </c>
      <c r="AH555" s="41">
        <v>64</v>
      </c>
      <c r="AI555" s="41">
        <v>8</v>
      </c>
      <c r="AJ555" s="41">
        <v>0</v>
      </c>
      <c r="AK555" s="41">
        <v>71</v>
      </c>
      <c r="AL555" s="46">
        <v>0</v>
      </c>
      <c r="AM555" s="46">
        <v>1329</v>
      </c>
    </row>
    <row r="556" spans="1:39" ht="48">
      <c r="A556" s="40" t="s">
        <v>2909</v>
      </c>
      <c r="B556" s="47" t="s">
        <v>2910</v>
      </c>
      <c r="C556" t="s">
        <v>13679</v>
      </c>
      <c r="D556" t="s">
        <v>2911</v>
      </c>
      <c r="E556" t="s">
        <v>2801</v>
      </c>
      <c r="F556" t="s">
        <v>12470</v>
      </c>
      <c r="G556" t="s">
        <v>6525</v>
      </c>
      <c r="H556" t="str">
        <f>INDEX(CountyList!A:A, MATCH(MID(A556, 3, 3), CountyList!B:B, 0))</f>
        <v>Dupage</v>
      </c>
      <c r="I556" s="38">
        <v>2</v>
      </c>
      <c r="J556" s="38">
        <v>22</v>
      </c>
      <c r="K556" s="39">
        <v>0</v>
      </c>
      <c r="L556" s="39">
        <v>31</v>
      </c>
      <c r="M556" s="39">
        <v>33</v>
      </c>
      <c r="N556" s="39">
        <v>33</v>
      </c>
      <c r="O556" s="39">
        <v>31</v>
      </c>
      <c r="P556" s="39">
        <v>26</v>
      </c>
      <c r="Q556" s="39">
        <v>26</v>
      </c>
      <c r="R556" s="39">
        <v>26</v>
      </c>
      <c r="S556" s="39">
        <v>31</v>
      </c>
      <c r="T556" s="39">
        <v>28</v>
      </c>
      <c r="U556" s="39">
        <v>0</v>
      </c>
      <c r="V556" s="39">
        <v>0</v>
      </c>
      <c r="W556" s="39">
        <v>0</v>
      </c>
      <c r="X556" s="39">
        <v>0</v>
      </c>
      <c r="Y556" s="43">
        <v>24</v>
      </c>
      <c r="Z556" s="42">
        <v>0</v>
      </c>
      <c r="AA556" s="45">
        <v>140</v>
      </c>
      <c r="AB556" s="45">
        <v>149</v>
      </c>
      <c r="AC556" s="44">
        <v>289</v>
      </c>
      <c r="AD556" s="41">
        <v>107</v>
      </c>
      <c r="AE556" s="41">
        <v>117</v>
      </c>
      <c r="AF556" s="41">
        <v>27</v>
      </c>
      <c r="AG556" s="41">
        <v>0</v>
      </c>
      <c r="AH556" s="41">
        <v>21</v>
      </c>
      <c r="AI556" s="41">
        <v>2</v>
      </c>
      <c r="AJ556" s="41">
        <v>0</v>
      </c>
      <c r="AK556" s="41">
        <v>15</v>
      </c>
      <c r="AL556" s="46">
        <v>265</v>
      </c>
      <c r="AM556" s="46">
        <v>0</v>
      </c>
    </row>
    <row r="557" spans="1:39" ht="48">
      <c r="A557" s="40" t="s">
        <v>2912</v>
      </c>
      <c r="B557" s="47" t="s">
        <v>2913</v>
      </c>
      <c r="C557" t="s">
        <v>12471</v>
      </c>
      <c r="D557" t="s">
        <v>2915</v>
      </c>
      <c r="E557" t="s">
        <v>2916</v>
      </c>
      <c r="F557" t="s">
        <v>12472</v>
      </c>
      <c r="G557" t="s">
        <v>6528</v>
      </c>
      <c r="H557" t="str">
        <f>INDEX(CountyList!A:A, MATCH(MID(A557, 3, 3), CountyList!B:B, 0))</f>
        <v>Dupage</v>
      </c>
      <c r="I557" s="38">
        <v>1</v>
      </c>
      <c r="J557" s="38">
        <v>8.5</v>
      </c>
      <c r="K557" s="39">
        <v>0</v>
      </c>
      <c r="L557" s="39">
        <v>31</v>
      </c>
      <c r="M557" s="39">
        <v>27</v>
      </c>
      <c r="N557" s="39">
        <v>32</v>
      </c>
      <c r="O557" s="39">
        <v>29</v>
      </c>
      <c r="P557" s="39">
        <v>31</v>
      </c>
      <c r="Q557" s="39">
        <v>18</v>
      </c>
      <c r="R557" s="39">
        <v>27</v>
      </c>
      <c r="S557" s="39">
        <v>28</v>
      </c>
      <c r="T557" s="39">
        <v>22</v>
      </c>
      <c r="U557" s="39">
        <v>0</v>
      </c>
      <c r="V557" s="39">
        <v>0</v>
      </c>
      <c r="W557" s="39">
        <v>0</v>
      </c>
      <c r="X557" s="39">
        <v>0</v>
      </c>
      <c r="Y557" s="43">
        <v>6</v>
      </c>
      <c r="Z557" s="42">
        <v>0</v>
      </c>
      <c r="AA557" s="45">
        <v>110</v>
      </c>
      <c r="AB557" s="45">
        <v>141</v>
      </c>
      <c r="AC557" s="44">
        <v>251</v>
      </c>
      <c r="AD557" s="41">
        <v>65</v>
      </c>
      <c r="AE557" s="41">
        <v>75</v>
      </c>
      <c r="AF557" s="41">
        <v>25</v>
      </c>
      <c r="AG557" s="41">
        <v>0</v>
      </c>
      <c r="AH557" s="41">
        <v>70</v>
      </c>
      <c r="AI557" s="41">
        <v>9</v>
      </c>
      <c r="AJ557" s="41">
        <v>0</v>
      </c>
      <c r="AK557" s="41">
        <v>7</v>
      </c>
      <c r="AL557" s="46">
        <v>245</v>
      </c>
      <c r="AM557" s="46">
        <v>0</v>
      </c>
    </row>
    <row r="558" spans="1:39" ht="48">
      <c r="A558" s="40" t="s">
        <v>2918</v>
      </c>
      <c r="B558" s="47" t="s">
        <v>2919</v>
      </c>
      <c r="C558" t="s">
        <v>9840</v>
      </c>
      <c r="D558" t="s">
        <v>2921</v>
      </c>
      <c r="E558" t="s">
        <v>2832</v>
      </c>
      <c r="F558" t="s">
        <v>12473</v>
      </c>
      <c r="G558" t="s">
        <v>6531</v>
      </c>
      <c r="H558" t="str">
        <f>INDEX(CountyList!A:A, MATCH(MID(A558, 3, 3), CountyList!B:B, 0))</f>
        <v>Dupage</v>
      </c>
      <c r="I558" s="38">
        <v>2</v>
      </c>
      <c r="J558" s="38">
        <v>30</v>
      </c>
      <c r="K558" s="39">
        <v>58</v>
      </c>
      <c r="L558" s="39">
        <v>38</v>
      </c>
      <c r="M558" s="39">
        <v>56</v>
      </c>
      <c r="N558" s="39">
        <v>43</v>
      </c>
      <c r="O558" s="39">
        <v>52</v>
      </c>
      <c r="P558" s="39">
        <v>50</v>
      </c>
      <c r="Q558" s="39">
        <v>56</v>
      </c>
      <c r="R558" s="39">
        <v>57</v>
      </c>
      <c r="S558" s="39">
        <v>70</v>
      </c>
      <c r="T558" s="39">
        <v>65</v>
      </c>
      <c r="U558" s="39">
        <v>0</v>
      </c>
      <c r="V558" s="39">
        <v>0</v>
      </c>
      <c r="W558" s="39">
        <v>0</v>
      </c>
      <c r="X558" s="39">
        <v>0</v>
      </c>
      <c r="Y558" s="43">
        <v>41</v>
      </c>
      <c r="Z558" s="42">
        <v>0</v>
      </c>
      <c r="AA558" s="45">
        <v>301</v>
      </c>
      <c r="AB558" s="45">
        <v>289</v>
      </c>
      <c r="AC558" s="44">
        <v>590</v>
      </c>
      <c r="AD558" s="41">
        <v>269</v>
      </c>
      <c r="AE558" s="41">
        <v>268</v>
      </c>
      <c r="AF558" s="41">
        <v>8</v>
      </c>
      <c r="AG558" s="41">
        <v>0</v>
      </c>
      <c r="AH558" s="41">
        <v>25</v>
      </c>
      <c r="AI558" s="41">
        <v>1</v>
      </c>
      <c r="AJ558" s="41">
        <v>0</v>
      </c>
      <c r="AK558" s="41">
        <v>19</v>
      </c>
      <c r="AL558" s="46">
        <v>545</v>
      </c>
      <c r="AM558" s="46">
        <v>0</v>
      </c>
    </row>
    <row r="559" spans="1:39" ht="64">
      <c r="A559" s="40" t="s">
        <v>2922</v>
      </c>
      <c r="B559" s="47" t="s">
        <v>2923</v>
      </c>
      <c r="C559" t="s">
        <v>6532</v>
      </c>
      <c r="D559" t="s">
        <v>2926</v>
      </c>
      <c r="E559" t="s">
        <v>2839</v>
      </c>
      <c r="F559" t="s">
        <v>12474</v>
      </c>
      <c r="G559" t="s">
        <v>6534</v>
      </c>
      <c r="H559" t="str">
        <f>INDEX(CountyList!A:A, MATCH(MID(A559, 3, 3), CountyList!B:B, 0))</f>
        <v>Dupage</v>
      </c>
      <c r="I559" s="38">
        <v>3</v>
      </c>
      <c r="J559" s="38">
        <v>14.5</v>
      </c>
      <c r="K559" s="39">
        <v>0</v>
      </c>
      <c r="L559" s="39">
        <v>0</v>
      </c>
      <c r="M559" s="39">
        <v>0</v>
      </c>
      <c r="N559" s="39">
        <v>0</v>
      </c>
      <c r="O559" s="39">
        <v>0</v>
      </c>
      <c r="P559" s="39">
        <v>0</v>
      </c>
      <c r="Q559" s="39">
        <v>0</v>
      </c>
      <c r="R559" s="39">
        <v>0</v>
      </c>
      <c r="S559" s="39">
        <v>0</v>
      </c>
      <c r="T559" s="39">
        <v>0</v>
      </c>
      <c r="U559" s="39">
        <v>91</v>
      </c>
      <c r="V559" s="39">
        <v>80</v>
      </c>
      <c r="W559" s="39">
        <v>82</v>
      </c>
      <c r="X559" s="39">
        <v>94</v>
      </c>
      <c r="Y559" s="43">
        <v>0</v>
      </c>
      <c r="Z559" s="42">
        <v>9</v>
      </c>
      <c r="AA559" s="45">
        <v>163</v>
      </c>
      <c r="AB559" s="45">
        <v>193</v>
      </c>
      <c r="AC559" s="44">
        <v>356</v>
      </c>
      <c r="AD559" s="41">
        <v>119</v>
      </c>
      <c r="AE559" s="41">
        <v>139</v>
      </c>
      <c r="AF559" s="41">
        <v>24</v>
      </c>
      <c r="AG559" s="41">
        <v>0</v>
      </c>
      <c r="AH559" s="41">
        <v>19</v>
      </c>
      <c r="AI559" s="41">
        <v>55</v>
      </c>
      <c r="AJ559" s="41">
        <v>0</v>
      </c>
      <c r="AK559" s="41">
        <v>0</v>
      </c>
      <c r="AL559" s="46">
        <v>0</v>
      </c>
      <c r="AM559" s="46">
        <v>347</v>
      </c>
    </row>
    <row r="560" spans="1:39" ht="48">
      <c r="A560" s="40" t="s">
        <v>2927</v>
      </c>
      <c r="B560" s="47" t="s">
        <v>2928</v>
      </c>
      <c r="C560" t="s">
        <v>12476</v>
      </c>
      <c r="D560" t="s">
        <v>2930</v>
      </c>
      <c r="E560" t="s">
        <v>2839</v>
      </c>
      <c r="F560" t="s">
        <v>12477</v>
      </c>
      <c r="G560" t="s">
        <v>6540</v>
      </c>
      <c r="H560" t="str">
        <f>INDEX(CountyList!A:A, MATCH(MID(A560, 3, 3), CountyList!B:B, 0))</f>
        <v>Dupage</v>
      </c>
      <c r="I560" s="38">
        <v>0</v>
      </c>
      <c r="J560" s="38">
        <v>24</v>
      </c>
      <c r="K560" s="39">
        <v>59</v>
      </c>
      <c r="L560" s="39">
        <v>47</v>
      </c>
      <c r="M560" s="39">
        <v>44</v>
      </c>
      <c r="N560" s="39">
        <v>27</v>
      </c>
      <c r="O560" s="39">
        <v>47</v>
      </c>
      <c r="P560" s="39">
        <v>49</v>
      </c>
      <c r="Q560" s="39">
        <v>42</v>
      </c>
      <c r="R560" s="39">
        <v>49</v>
      </c>
      <c r="S560" s="39">
        <v>53</v>
      </c>
      <c r="T560" s="39">
        <v>58</v>
      </c>
      <c r="U560" s="39">
        <v>0</v>
      </c>
      <c r="V560" s="39">
        <v>0</v>
      </c>
      <c r="W560" s="39">
        <v>0</v>
      </c>
      <c r="X560" s="39">
        <v>0</v>
      </c>
      <c r="Y560" s="43">
        <v>0</v>
      </c>
      <c r="Z560" s="42">
        <v>0</v>
      </c>
      <c r="AA560" s="45">
        <v>235</v>
      </c>
      <c r="AB560" s="45">
        <v>240</v>
      </c>
      <c r="AC560" s="44">
        <v>475</v>
      </c>
      <c r="AD560" s="41">
        <v>208</v>
      </c>
      <c r="AE560" s="41">
        <v>204</v>
      </c>
      <c r="AF560" s="41">
        <v>0</v>
      </c>
      <c r="AG560" s="41">
        <v>0</v>
      </c>
      <c r="AH560" s="41">
        <v>7</v>
      </c>
      <c r="AI560" s="41">
        <v>1</v>
      </c>
      <c r="AJ560" s="41">
        <v>0</v>
      </c>
      <c r="AK560" s="41">
        <v>55</v>
      </c>
      <c r="AL560" s="46">
        <v>475</v>
      </c>
      <c r="AM560" s="46">
        <v>0</v>
      </c>
    </row>
    <row r="561" spans="1:39" ht="48">
      <c r="A561" s="40" t="s">
        <v>2931</v>
      </c>
      <c r="B561" s="47" t="s">
        <v>2932</v>
      </c>
      <c r="C561" t="s">
        <v>13680</v>
      </c>
      <c r="D561" t="s">
        <v>13681</v>
      </c>
      <c r="E561" t="s">
        <v>2936</v>
      </c>
      <c r="F561" t="s">
        <v>12478</v>
      </c>
      <c r="G561" t="s">
        <v>6543</v>
      </c>
      <c r="H561" t="str">
        <f>INDEX(CountyList!A:A, MATCH(MID(A561, 3, 3), CountyList!B:B, 0))</f>
        <v>Dupage</v>
      </c>
      <c r="I561" s="38">
        <v>6</v>
      </c>
      <c r="J561" s="38">
        <v>19.5</v>
      </c>
      <c r="K561" s="39">
        <v>0</v>
      </c>
      <c r="L561" s="39">
        <v>0</v>
      </c>
      <c r="M561" s="39">
        <v>0</v>
      </c>
      <c r="N561" s="39">
        <v>0</v>
      </c>
      <c r="O561" s="39">
        <v>0</v>
      </c>
      <c r="P561" s="39">
        <v>0</v>
      </c>
      <c r="Q561" s="39">
        <v>0</v>
      </c>
      <c r="R561" s="39">
        <v>0</v>
      </c>
      <c r="S561" s="39">
        <v>0</v>
      </c>
      <c r="T561" s="39">
        <v>0</v>
      </c>
      <c r="U561" s="39">
        <v>148</v>
      </c>
      <c r="V561" s="39">
        <v>147</v>
      </c>
      <c r="W561" s="39">
        <v>155</v>
      </c>
      <c r="X561" s="39">
        <v>144</v>
      </c>
      <c r="Y561" s="43">
        <v>0</v>
      </c>
      <c r="Z561" s="42">
        <v>69</v>
      </c>
      <c r="AA561" s="45">
        <v>345</v>
      </c>
      <c r="AB561" s="45">
        <v>315</v>
      </c>
      <c r="AC561" s="44">
        <v>660</v>
      </c>
      <c r="AD561" s="41">
        <v>247</v>
      </c>
      <c r="AE561" s="41">
        <v>249</v>
      </c>
      <c r="AF561" s="41">
        <v>39</v>
      </c>
      <c r="AG561" s="41">
        <v>1</v>
      </c>
      <c r="AH561" s="41">
        <v>82</v>
      </c>
      <c r="AI561" s="41">
        <v>24</v>
      </c>
      <c r="AJ561" s="41">
        <v>1</v>
      </c>
      <c r="AK561" s="41">
        <v>17</v>
      </c>
      <c r="AL561" s="46">
        <v>0</v>
      </c>
      <c r="AM561" s="46">
        <v>594</v>
      </c>
    </row>
    <row r="562" spans="1:39" ht="64">
      <c r="A562" s="40" t="s">
        <v>2938</v>
      </c>
      <c r="B562" s="47" t="s">
        <v>2939</v>
      </c>
      <c r="C562" t="s">
        <v>9853</v>
      </c>
      <c r="D562" t="s">
        <v>2942</v>
      </c>
      <c r="E562" t="s">
        <v>2845</v>
      </c>
      <c r="F562" t="s">
        <v>12479</v>
      </c>
      <c r="G562" t="s">
        <v>6546</v>
      </c>
      <c r="H562" t="str">
        <f>INDEX(CountyList!A:A, MATCH(MID(A562, 3, 3), CountyList!B:B, 0))</f>
        <v>Dupage</v>
      </c>
      <c r="I562" s="38">
        <v>3.1</v>
      </c>
      <c r="J562" s="38">
        <v>33.6</v>
      </c>
      <c r="K562" s="39">
        <v>0</v>
      </c>
      <c r="L562" s="39">
        <v>39</v>
      </c>
      <c r="M562" s="39">
        <v>47</v>
      </c>
      <c r="N562" s="39">
        <v>53</v>
      </c>
      <c r="O562" s="39">
        <v>60</v>
      </c>
      <c r="P562" s="39">
        <v>55</v>
      </c>
      <c r="Q562" s="39">
        <v>66</v>
      </c>
      <c r="R562" s="39">
        <v>74</v>
      </c>
      <c r="S562" s="39">
        <v>74</v>
      </c>
      <c r="T562" s="39">
        <v>87</v>
      </c>
      <c r="U562" s="39">
        <v>0</v>
      </c>
      <c r="V562" s="39">
        <v>0</v>
      </c>
      <c r="W562" s="39">
        <v>0</v>
      </c>
      <c r="X562" s="39">
        <v>0</v>
      </c>
      <c r="Y562" s="43">
        <v>0</v>
      </c>
      <c r="Z562" s="42">
        <v>0</v>
      </c>
      <c r="AA562" s="45">
        <v>268</v>
      </c>
      <c r="AB562" s="45">
        <v>287</v>
      </c>
      <c r="AC562" s="44">
        <v>555</v>
      </c>
      <c r="AD562" s="41">
        <v>214</v>
      </c>
      <c r="AE562" s="41">
        <v>241</v>
      </c>
      <c r="AF562" s="41">
        <v>16</v>
      </c>
      <c r="AG562" s="41">
        <v>0</v>
      </c>
      <c r="AH562" s="41">
        <v>33</v>
      </c>
      <c r="AI562" s="41">
        <v>22</v>
      </c>
      <c r="AJ562" s="41">
        <v>0</v>
      </c>
      <c r="AK562" s="41">
        <v>29</v>
      </c>
      <c r="AL562" s="46">
        <v>555</v>
      </c>
      <c r="AM562" s="46">
        <v>0</v>
      </c>
    </row>
    <row r="563" spans="1:39" ht="48">
      <c r="A563" s="40" t="s">
        <v>2943</v>
      </c>
      <c r="B563" s="47" t="s">
        <v>369</v>
      </c>
      <c r="C563" t="s">
        <v>9856</v>
      </c>
      <c r="D563" t="s">
        <v>2946</v>
      </c>
      <c r="E563" t="s">
        <v>2851</v>
      </c>
      <c r="F563" t="s">
        <v>12480</v>
      </c>
      <c r="G563" t="s">
        <v>12481</v>
      </c>
      <c r="H563" t="str">
        <f>INDEX(CountyList!A:A, MATCH(MID(A563, 3, 3), CountyList!B:B, 0))</f>
        <v>Dupage</v>
      </c>
      <c r="I563" s="38">
        <v>1</v>
      </c>
      <c r="J563" s="38">
        <v>11.6</v>
      </c>
      <c r="K563" s="39">
        <v>30</v>
      </c>
      <c r="L563" s="39">
        <v>16</v>
      </c>
      <c r="M563" s="39">
        <v>18</v>
      </c>
      <c r="N563" s="39">
        <v>27</v>
      </c>
      <c r="O563" s="39">
        <v>20</v>
      </c>
      <c r="P563" s="39">
        <v>25</v>
      </c>
      <c r="Q563" s="39">
        <v>21</v>
      </c>
      <c r="R563" s="39">
        <v>24</v>
      </c>
      <c r="S563" s="39">
        <v>15</v>
      </c>
      <c r="T563" s="39">
        <v>20</v>
      </c>
      <c r="U563" s="39">
        <v>0</v>
      </c>
      <c r="V563" s="39">
        <v>0</v>
      </c>
      <c r="W563" s="39">
        <v>0</v>
      </c>
      <c r="X563" s="39">
        <v>0</v>
      </c>
      <c r="Y563" s="43">
        <v>0</v>
      </c>
      <c r="Z563" s="42">
        <v>0</v>
      </c>
      <c r="AA563" s="45">
        <v>99</v>
      </c>
      <c r="AB563" s="45">
        <v>117</v>
      </c>
      <c r="AC563" s="44">
        <v>216</v>
      </c>
      <c r="AD563" s="41">
        <v>61</v>
      </c>
      <c r="AE563" s="41">
        <v>84</v>
      </c>
      <c r="AF563" s="41">
        <v>20</v>
      </c>
      <c r="AG563" s="41">
        <v>0</v>
      </c>
      <c r="AH563" s="41">
        <v>20</v>
      </c>
      <c r="AI563" s="41">
        <v>9</v>
      </c>
      <c r="AJ563" s="41">
        <v>0</v>
      </c>
      <c r="AK563" s="41">
        <v>22</v>
      </c>
      <c r="AL563" s="46">
        <v>216</v>
      </c>
      <c r="AM563" s="46">
        <v>0</v>
      </c>
    </row>
    <row r="564" spans="1:39" ht="80">
      <c r="A564" s="40" t="s">
        <v>2947</v>
      </c>
      <c r="B564" s="47" t="s">
        <v>2948</v>
      </c>
      <c r="C564" t="s">
        <v>9860</v>
      </c>
      <c r="D564" t="s">
        <v>2950</v>
      </c>
      <c r="E564" t="s">
        <v>2839</v>
      </c>
      <c r="F564" t="s">
        <v>12482</v>
      </c>
      <c r="G564" t="s">
        <v>6549</v>
      </c>
      <c r="H564" t="str">
        <f>INDEX(CountyList!A:A, MATCH(MID(A564, 3, 3), CountyList!B:B, 0))</f>
        <v>Dupage</v>
      </c>
      <c r="I564" s="38">
        <v>2.2000000000000002</v>
      </c>
      <c r="J564" s="38">
        <v>25.5</v>
      </c>
      <c r="K564" s="39">
        <v>30</v>
      </c>
      <c r="L564" s="39">
        <v>50</v>
      </c>
      <c r="M564" s="39">
        <v>46</v>
      </c>
      <c r="N564" s="39">
        <v>48</v>
      </c>
      <c r="O564" s="39">
        <v>50</v>
      </c>
      <c r="P564" s="39">
        <v>52</v>
      </c>
      <c r="Q564" s="39">
        <v>52</v>
      </c>
      <c r="R564" s="39">
        <v>56</v>
      </c>
      <c r="S564" s="39">
        <v>53</v>
      </c>
      <c r="T564" s="39">
        <v>56</v>
      </c>
      <c r="U564" s="39">
        <v>0</v>
      </c>
      <c r="V564" s="39">
        <v>0</v>
      </c>
      <c r="W564" s="39">
        <v>0</v>
      </c>
      <c r="X564" s="39">
        <v>0</v>
      </c>
      <c r="Y564" s="43">
        <v>27</v>
      </c>
      <c r="Z564" s="42">
        <v>0</v>
      </c>
      <c r="AA564" s="45">
        <v>267</v>
      </c>
      <c r="AB564" s="45">
        <v>253</v>
      </c>
      <c r="AC564" s="44">
        <v>520</v>
      </c>
      <c r="AD564" s="41">
        <v>221</v>
      </c>
      <c r="AE564" s="41">
        <v>221</v>
      </c>
      <c r="AF564" s="41">
        <v>46</v>
      </c>
      <c r="AG564" s="41">
        <v>0</v>
      </c>
      <c r="AH564" s="41">
        <v>9</v>
      </c>
      <c r="AI564" s="41">
        <v>3</v>
      </c>
      <c r="AJ564" s="41">
        <v>0</v>
      </c>
      <c r="AK564" s="41">
        <v>20</v>
      </c>
      <c r="AL564" s="46">
        <v>493</v>
      </c>
      <c r="AM564" s="46">
        <v>0</v>
      </c>
    </row>
    <row r="565" spans="1:39" ht="48">
      <c r="A565" s="40" t="s">
        <v>2951</v>
      </c>
      <c r="B565" s="47" t="s">
        <v>2952</v>
      </c>
      <c r="C565" t="s">
        <v>13682</v>
      </c>
      <c r="D565" t="s">
        <v>2954</v>
      </c>
      <c r="E565" t="s">
        <v>2892</v>
      </c>
      <c r="F565" t="s">
        <v>12484</v>
      </c>
      <c r="G565" t="s">
        <v>6552</v>
      </c>
      <c r="H565" t="str">
        <f>INDEX(CountyList!A:A, MATCH(MID(A565, 3, 3), CountyList!B:B, 0))</f>
        <v>Dupage</v>
      </c>
      <c r="I565" s="38">
        <v>1</v>
      </c>
      <c r="J565" s="38">
        <v>13.8</v>
      </c>
      <c r="K565" s="39">
        <v>38</v>
      </c>
      <c r="L565" s="39">
        <v>16</v>
      </c>
      <c r="M565" s="39">
        <v>21</v>
      </c>
      <c r="N565" s="39">
        <v>24</v>
      </c>
      <c r="O565" s="39">
        <v>19</v>
      </c>
      <c r="P565" s="39">
        <v>23</v>
      </c>
      <c r="Q565" s="39">
        <v>15</v>
      </c>
      <c r="R565" s="39">
        <v>19</v>
      </c>
      <c r="S565" s="39">
        <v>19</v>
      </c>
      <c r="T565" s="39">
        <v>4</v>
      </c>
      <c r="U565" s="39">
        <v>0</v>
      </c>
      <c r="V565" s="39">
        <v>0</v>
      </c>
      <c r="W565" s="39">
        <v>0</v>
      </c>
      <c r="X565" s="39">
        <v>0</v>
      </c>
      <c r="Y565" s="43">
        <v>0</v>
      </c>
      <c r="Z565" s="42">
        <v>0</v>
      </c>
      <c r="AA565" s="45">
        <v>92</v>
      </c>
      <c r="AB565" s="45">
        <v>106</v>
      </c>
      <c r="AC565" s="44">
        <v>198</v>
      </c>
      <c r="AD565" s="41">
        <v>72</v>
      </c>
      <c r="AE565" s="41">
        <v>94</v>
      </c>
      <c r="AF565" s="41">
        <v>7</v>
      </c>
      <c r="AG565" s="41">
        <v>0</v>
      </c>
      <c r="AH565" s="41">
        <v>0</v>
      </c>
      <c r="AI565" s="41">
        <v>0</v>
      </c>
      <c r="AJ565" s="41">
        <v>8</v>
      </c>
      <c r="AK565" s="41">
        <v>17</v>
      </c>
      <c r="AL565" s="46">
        <v>198</v>
      </c>
      <c r="AM565" s="46">
        <v>0</v>
      </c>
    </row>
    <row r="566" spans="1:39" ht="64">
      <c r="A566" s="40" t="s">
        <v>2955</v>
      </c>
      <c r="B566" s="47" t="s">
        <v>2956</v>
      </c>
      <c r="C566" t="s">
        <v>9866</v>
      </c>
      <c r="D566" t="s">
        <v>2958</v>
      </c>
      <c r="E566" t="s">
        <v>2851</v>
      </c>
      <c r="F566" t="s">
        <v>12485</v>
      </c>
      <c r="G566" t="s">
        <v>6555</v>
      </c>
      <c r="H566" t="str">
        <f>INDEX(CountyList!A:A, MATCH(MID(A566, 3, 3), CountyList!B:B, 0))</f>
        <v>Dupage</v>
      </c>
      <c r="I566" s="38">
        <v>1.5</v>
      </c>
      <c r="J566" s="38">
        <v>25.5</v>
      </c>
      <c r="K566" s="39">
        <v>0</v>
      </c>
      <c r="L566" s="39">
        <v>0</v>
      </c>
      <c r="M566" s="39">
        <v>0</v>
      </c>
      <c r="N566" s="39">
        <v>0</v>
      </c>
      <c r="O566" s="39">
        <v>0</v>
      </c>
      <c r="P566" s="39">
        <v>0</v>
      </c>
      <c r="Q566" s="39">
        <v>0</v>
      </c>
      <c r="R566" s="39">
        <v>0</v>
      </c>
      <c r="S566" s="39">
        <v>0</v>
      </c>
      <c r="T566" s="39">
        <v>0</v>
      </c>
      <c r="U566" s="39">
        <v>136</v>
      </c>
      <c r="V566" s="39">
        <v>168</v>
      </c>
      <c r="W566" s="39">
        <v>139</v>
      </c>
      <c r="X566" s="39">
        <v>153</v>
      </c>
      <c r="Y566" s="43">
        <v>0</v>
      </c>
      <c r="Z566" s="42">
        <v>59</v>
      </c>
      <c r="AA566" s="45">
        <v>310</v>
      </c>
      <c r="AB566" s="45">
        <v>348</v>
      </c>
      <c r="AC566" s="44">
        <v>658</v>
      </c>
      <c r="AD566" s="41">
        <v>220</v>
      </c>
      <c r="AE566" s="41">
        <v>237</v>
      </c>
      <c r="AF566" s="41">
        <v>34</v>
      </c>
      <c r="AG566" s="41">
        <v>1</v>
      </c>
      <c r="AH566" s="41">
        <v>61</v>
      </c>
      <c r="AI566" s="41">
        <v>55</v>
      </c>
      <c r="AJ566" s="41">
        <v>10</v>
      </c>
      <c r="AK566" s="41">
        <v>40</v>
      </c>
      <c r="AL566" s="46">
        <v>0</v>
      </c>
      <c r="AM566" s="46">
        <v>596</v>
      </c>
    </row>
    <row r="567" spans="1:39" ht="48">
      <c r="A567" s="40" t="s">
        <v>2959</v>
      </c>
      <c r="B567" s="47" t="s">
        <v>2960</v>
      </c>
      <c r="C567" t="s">
        <v>9869</v>
      </c>
      <c r="D567" t="s">
        <v>2963</v>
      </c>
      <c r="E567" t="s">
        <v>2964</v>
      </c>
      <c r="F567" t="s">
        <v>12486</v>
      </c>
      <c r="G567" t="s">
        <v>6558</v>
      </c>
      <c r="H567" t="str">
        <f>INDEX(CountyList!A:A, MATCH(MID(A567, 3, 3), CountyList!B:B, 0))</f>
        <v>Dupage</v>
      </c>
      <c r="I567" s="38">
        <v>1</v>
      </c>
      <c r="J567" s="38">
        <v>20</v>
      </c>
      <c r="K567" s="39">
        <v>20</v>
      </c>
      <c r="L567" s="39">
        <v>24</v>
      </c>
      <c r="M567" s="39">
        <v>17</v>
      </c>
      <c r="N567" s="39">
        <v>24</v>
      </c>
      <c r="O567" s="39">
        <v>28</v>
      </c>
      <c r="P567" s="39">
        <v>25</v>
      </c>
      <c r="Q567" s="39">
        <v>32</v>
      </c>
      <c r="R567" s="39">
        <v>22</v>
      </c>
      <c r="S567" s="39">
        <v>24</v>
      </c>
      <c r="T567" s="39">
        <v>28</v>
      </c>
      <c r="U567" s="39">
        <v>0</v>
      </c>
      <c r="V567" s="39">
        <v>0</v>
      </c>
      <c r="W567" s="39">
        <v>0</v>
      </c>
      <c r="X567" s="39">
        <v>0</v>
      </c>
      <c r="Y567" s="43">
        <v>27</v>
      </c>
      <c r="Z567" s="42">
        <v>0</v>
      </c>
      <c r="AA567" s="45">
        <v>145</v>
      </c>
      <c r="AB567" s="45">
        <v>126</v>
      </c>
      <c r="AC567" s="44">
        <v>271</v>
      </c>
      <c r="AD567" s="41">
        <v>104</v>
      </c>
      <c r="AE567" s="41">
        <v>85</v>
      </c>
      <c r="AF567" s="41">
        <v>33</v>
      </c>
      <c r="AG567" s="41">
        <v>0</v>
      </c>
      <c r="AH567" s="41">
        <v>40</v>
      </c>
      <c r="AI567" s="41">
        <v>0</v>
      </c>
      <c r="AJ567" s="41">
        <v>1</v>
      </c>
      <c r="AK567" s="41">
        <v>8</v>
      </c>
      <c r="AL567" s="46">
        <v>244</v>
      </c>
      <c r="AM567" s="46">
        <v>0</v>
      </c>
    </row>
    <row r="568" spans="1:39" ht="48">
      <c r="A568" s="40" t="s">
        <v>12487</v>
      </c>
      <c r="B568" s="47" t="s">
        <v>9871</v>
      </c>
      <c r="C568" t="s">
        <v>13683</v>
      </c>
      <c r="D568" t="s">
        <v>9874</v>
      </c>
      <c r="E568" t="s">
        <v>9875</v>
      </c>
      <c r="F568" t="s">
        <v>12489</v>
      </c>
      <c r="G568" t="s">
        <v>12490</v>
      </c>
      <c r="H568" t="str">
        <f>INDEX(CountyList!A:A, MATCH(MID(A568, 3, 3), CountyList!B:B, 0))</f>
        <v>Dupage</v>
      </c>
      <c r="I568" s="38">
        <v>1</v>
      </c>
      <c r="J568" s="38">
        <v>12.4</v>
      </c>
      <c r="K568" s="39">
        <v>12</v>
      </c>
      <c r="L568" s="39">
        <v>16</v>
      </c>
      <c r="M568" s="39">
        <v>7</v>
      </c>
      <c r="N568" s="39">
        <v>14</v>
      </c>
      <c r="O568" s="39">
        <v>14</v>
      </c>
      <c r="P568" s="39">
        <v>10</v>
      </c>
      <c r="Q568" s="39">
        <v>18</v>
      </c>
      <c r="R568" s="39">
        <v>12</v>
      </c>
      <c r="S568" s="39">
        <v>11</v>
      </c>
      <c r="T568" s="39">
        <v>14</v>
      </c>
      <c r="U568" s="39">
        <v>0</v>
      </c>
      <c r="V568" s="39">
        <v>0</v>
      </c>
      <c r="W568" s="39">
        <v>0</v>
      </c>
      <c r="X568" s="39">
        <v>0</v>
      </c>
      <c r="Y568" s="43">
        <v>0</v>
      </c>
      <c r="Z568" s="42">
        <v>0</v>
      </c>
      <c r="AA568" s="45">
        <v>65</v>
      </c>
      <c r="AB568" s="45">
        <v>63</v>
      </c>
      <c r="AC568" s="44">
        <v>128</v>
      </c>
      <c r="AD568" s="41">
        <v>60</v>
      </c>
      <c r="AE568" s="41">
        <v>55</v>
      </c>
      <c r="AF568" s="41">
        <v>7</v>
      </c>
      <c r="AG568" s="41">
        <v>0</v>
      </c>
      <c r="AH568" s="41">
        <v>3</v>
      </c>
      <c r="AI568" s="41">
        <v>1</v>
      </c>
      <c r="AJ568" s="41">
        <v>0</v>
      </c>
      <c r="AK568" s="41">
        <v>2</v>
      </c>
      <c r="AL568" s="46">
        <v>128</v>
      </c>
      <c r="AM568" s="46">
        <v>0</v>
      </c>
    </row>
    <row r="569" spans="1:39" ht="48">
      <c r="A569" s="40" t="s">
        <v>2966</v>
      </c>
      <c r="B569" s="47" t="s">
        <v>2967</v>
      </c>
      <c r="C569" t="s">
        <v>6559</v>
      </c>
      <c r="D569" t="s">
        <v>2969</v>
      </c>
      <c r="E569" t="s">
        <v>1727</v>
      </c>
      <c r="F569" t="s">
        <v>12491</v>
      </c>
      <c r="G569" t="s">
        <v>6561</v>
      </c>
      <c r="H569" t="str">
        <f>INDEX(CountyList!A:A, MATCH(MID(A569, 3, 3), CountyList!B:B, 0))</f>
        <v>Dupage</v>
      </c>
      <c r="I569" s="38">
        <v>2</v>
      </c>
      <c r="J569" s="38">
        <v>25</v>
      </c>
      <c r="K569" s="39">
        <v>0</v>
      </c>
      <c r="L569" s="39">
        <v>49</v>
      </c>
      <c r="M569" s="39">
        <v>39</v>
      </c>
      <c r="N569" s="39">
        <v>53</v>
      </c>
      <c r="O569" s="39">
        <v>49</v>
      </c>
      <c r="P569" s="39">
        <v>40</v>
      </c>
      <c r="Q569" s="39">
        <v>60</v>
      </c>
      <c r="R569" s="39">
        <v>38</v>
      </c>
      <c r="S569" s="39">
        <v>56</v>
      </c>
      <c r="T569" s="39">
        <v>49</v>
      </c>
      <c r="U569" s="39">
        <v>0</v>
      </c>
      <c r="V569" s="39">
        <v>0</v>
      </c>
      <c r="W569" s="39">
        <v>0</v>
      </c>
      <c r="X569" s="39">
        <v>0</v>
      </c>
      <c r="Y569" s="43">
        <v>2</v>
      </c>
      <c r="Z569" s="42">
        <v>0</v>
      </c>
      <c r="AA569" s="45">
        <v>239</v>
      </c>
      <c r="AB569" s="45">
        <v>196</v>
      </c>
      <c r="AC569" s="44">
        <v>435</v>
      </c>
      <c r="AD569" s="41">
        <v>215</v>
      </c>
      <c r="AE569" s="41">
        <v>178</v>
      </c>
      <c r="AF569" s="41">
        <v>13</v>
      </c>
      <c r="AG569" s="41">
        <v>0</v>
      </c>
      <c r="AH569" s="41">
        <v>10</v>
      </c>
      <c r="AI569" s="41">
        <v>5</v>
      </c>
      <c r="AJ569" s="41">
        <v>0</v>
      </c>
      <c r="AK569" s="41">
        <v>14</v>
      </c>
      <c r="AL569" s="46">
        <v>433</v>
      </c>
      <c r="AM569" s="46">
        <v>0</v>
      </c>
    </row>
    <row r="570" spans="1:39" ht="64">
      <c r="A570" s="40" t="s">
        <v>2973</v>
      </c>
      <c r="B570" s="47" t="s">
        <v>2974</v>
      </c>
      <c r="C570" t="s">
        <v>9886</v>
      </c>
      <c r="D570" t="s">
        <v>2977</v>
      </c>
      <c r="E570" t="s">
        <v>2839</v>
      </c>
      <c r="F570" t="s">
        <v>12493</v>
      </c>
      <c r="G570" t="s">
        <v>6567</v>
      </c>
      <c r="H570" t="str">
        <f>INDEX(CountyList!A:A, MATCH(MID(A570, 3, 3), CountyList!B:B, 0))</f>
        <v>Dupage</v>
      </c>
      <c r="I570" s="38">
        <v>6</v>
      </c>
      <c r="J570" s="38">
        <v>30.5</v>
      </c>
      <c r="K570" s="39">
        <v>66</v>
      </c>
      <c r="L570" s="39">
        <v>57</v>
      </c>
      <c r="M570" s="39">
        <v>74</v>
      </c>
      <c r="N570" s="39">
        <v>73</v>
      </c>
      <c r="O570" s="39">
        <v>66</v>
      </c>
      <c r="P570" s="39">
        <v>77</v>
      </c>
      <c r="Q570" s="39">
        <v>63</v>
      </c>
      <c r="R570" s="39">
        <v>79</v>
      </c>
      <c r="S570" s="39">
        <v>76</v>
      </c>
      <c r="T570" s="39">
        <v>71</v>
      </c>
      <c r="U570" s="39">
        <v>0</v>
      </c>
      <c r="V570" s="39">
        <v>0</v>
      </c>
      <c r="W570" s="39">
        <v>0</v>
      </c>
      <c r="X570" s="39">
        <v>0</v>
      </c>
      <c r="Y570" s="43">
        <v>0</v>
      </c>
      <c r="Z570" s="42">
        <v>0</v>
      </c>
      <c r="AA570" s="45">
        <v>345</v>
      </c>
      <c r="AB570" s="45">
        <v>357</v>
      </c>
      <c r="AC570" s="44">
        <v>702</v>
      </c>
      <c r="AD570" s="41">
        <v>273</v>
      </c>
      <c r="AE570" s="41">
        <v>275</v>
      </c>
      <c r="AF570" s="41">
        <v>44</v>
      </c>
      <c r="AG570" s="41">
        <v>0</v>
      </c>
      <c r="AH570" s="41">
        <v>45</v>
      </c>
      <c r="AI570" s="41">
        <v>65</v>
      </c>
      <c r="AJ570" s="41">
        <v>0</v>
      </c>
      <c r="AK570" s="41">
        <v>0</v>
      </c>
      <c r="AL570" s="46">
        <v>702</v>
      </c>
      <c r="AM570" s="46">
        <v>0</v>
      </c>
    </row>
    <row r="571" spans="1:39" ht="64">
      <c r="A571" s="40" t="s">
        <v>2978</v>
      </c>
      <c r="B571" s="47" t="s">
        <v>2979</v>
      </c>
      <c r="C571" t="s">
        <v>6568</v>
      </c>
      <c r="D571" t="s">
        <v>2981</v>
      </c>
      <c r="E571" t="s">
        <v>2856</v>
      </c>
      <c r="F571" t="s">
        <v>12494</v>
      </c>
      <c r="G571" t="s">
        <v>6570</v>
      </c>
      <c r="H571" t="str">
        <f>INDEX(CountyList!A:A, MATCH(MID(A571, 3, 3), CountyList!B:B, 0))</f>
        <v>Dupage</v>
      </c>
      <c r="I571" s="38">
        <v>0.5</v>
      </c>
      <c r="J571" s="38">
        <v>8.5</v>
      </c>
      <c r="K571" s="39">
        <v>27</v>
      </c>
      <c r="L571" s="39">
        <v>9</v>
      </c>
      <c r="M571" s="39">
        <v>8</v>
      </c>
      <c r="N571" s="39">
        <v>16</v>
      </c>
      <c r="O571" s="39">
        <v>6</v>
      </c>
      <c r="P571" s="39">
        <v>8</v>
      </c>
      <c r="Q571" s="39">
        <v>5</v>
      </c>
      <c r="R571" s="39">
        <v>11</v>
      </c>
      <c r="S571" s="39">
        <v>8</v>
      </c>
      <c r="T571" s="39">
        <v>13</v>
      </c>
      <c r="U571" s="39">
        <v>6</v>
      </c>
      <c r="V571" s="39">
        <v>14</v>
      </c>
      <c r="W571" s="39">
        <v>6</v>
      </c>
      <c r="X571" s="39">
        <v>10</v>
      </c>
      <c r="Y571" s="43">
        <v>0</v>
      </c>
      <c r="Z571" s="42">
        <v>0</v>
      </c>
      <c r="AA571" s="45">
        <v>71</v>
      </c>
      <c r="AB571" s="45">
        <v>76</v>
      </c>
      <c r="AC571" s="44">
        <v>147</v>
      </c>
      <c r="AD571" s="41">
        <v>39</v>
      </c>
      <c r="AE571" s="41">
        <v>41</v>
      </c>
      <c r="AF571" s="41">
        <v>4</v>
      </c>
      <c r="AG571" s="41">
        <v>1</v>
      </c>
      <c r="AH571" s="41">
        <v>19</v>
      </c>
      <c r="AI571" s="41">
        <v>21</v>
      </c>
      <c r="AJ571" s="41">
        <v>20</v>
      </c>
      <c r="AK571" s="41">
        <v>2</v>
      </c>
      <c r="AL571" s="46">
        <v>111</v>
      </c>
      <c r="AM571" s="46">
        <v>36</v>
      </c>
    </row>
    <row r="572" spans="1:39" ht="48">
      <c r="A572" s="40" t="s">
        <v>2983</v>
      </c>
      <c r="B572" s="47" t="s">
        <v>2984</v>
      </c>
      <c r="C572" t="s">
        <v>13684</v>
      </c>
      <c r="D572" t="s">
        <v>2986</v>
      </c>
      <c r="E572" t="s">
        <v>2987</v>
      </c>
      <c r="F572" t="s">
        <v>12502</v>
      </c>
      <c r="G572" t="s">
        <v>6573</v>
      </c>
      <c r="H572" t="str">
        <f>INDEX(CountyList!A:A, MATCH(MID(A572, 3, 3), CountyList!B:B, 0))</f>
        <v>Dupage</v>
      </c>
      <c r="I572" s="38">
        <v>0</v>
      </c>
      <c r="J572" s="38">
        <v>10</v>
      </c>
      <c r="K572" s="39">
        <v>39</v>
      </c>
      <c r="L572" s="39">
        <v>12</v>
      </c>
      <c r="M572" s="39">
        <v>14</v>
      </c>
      <c r="N572" s="39">
        <v>8</v>
      </c>
      <c r="O572" s="39">
        <v>5</v>
      </c>
      <c r="P572" s="39">
        <v>5</v>
      </c>
      <c r="Q572" s="39">
        <v>4</v>
      </c>
      <c r="R572" s="39">
        <v>7</v>
      </c>
      <c r="S572" s="39">
        <v>2</v>
      </c>
      <c r="T572" s="39">
        <v>7</v>
      </c>
      <c r="U572" s="39">
        <v>0</v>
      </c>
      <c r="V572" s="39">
        <v>0</v>
      </c>
      <c r="W572" s="39">
        <v>0</v>
      </c>
      <c r="X572" s="39">
        <v>0</v>
      </c>
      <c r="Y572" s="43">
        <v>0</v>
      </c>
      <c r="Z572" s="42">
        <v>0</v>
      </c>
      <c r="AA572" s="45">
        <v>54</v>
      </c>
      <c r="AB572" s="45">
        <v>49</v>
      </c>
      <c r="AC572" s="44">
        <v>103</v>
      </c>
      <c r="AD572" s="41">
        <v>32</v>
      </c>
      <c r="AE572" s="41">
        <v>24</v>
      </c>
      <c r="AF572" s="41">
        <v>17</v>
      </c>
      <c r="AG572" s="41">
        <v>0</v>
      </c>
      <c r="AH572" s="41">
        <v>13</v>
      </c>
      <c r="AI572" s="41">
        <v>13</v>
      </c>
      <c r="AJ572" s="41">
        <v>0</v>
      </c>
      <c r="AK572" s="41">
        <v>4</v>
      </c>
      <c r="AL572" s="46">
        <v>103</v>
      </c>
      <c r="AM572" s="46">
        <v>0</v>
      </c>
    </row>
    <row r="573" spans="1:39" ht="48">
      <c r="A573" s="40" t="s">
        <v>2989</v>
      </c>
      <c r="B573" s="47" t="s">
        <v>484</v>
      </c>
      <c r="C573" t="s">
        <v>13685</v>
      </c>
      <c r="D573" t="s">
        <v>2992</v>
      </c>
      <c r="E573" t="s">
        <v>2801</v>
      </c>
      <c r="F573" t="s">
        <v>12504</v>
      </c>
      <c r="G573" t="s">
        <v>6576</v>
      </c>
      <c r="H573" t="str">
        <f>INDEX(CountyList!A:A, MATCH(MID(A573, 3, 3), CountyList!B:B, 0))</f>
        <v>Dupage</v>
      </c>
      <c r="I573" s="38">
        <v>1</v>
      </c>
      <c r="J573" s="38">
        <v>27</v>
      </c>
      <c r="K573" s="39">
        <v>25</v>
      </c>
      <c r="L573" s="39">
        <v>31</v>
      </c>
      <c r="M573" s="39">
        <v>41</v>
      </c>
      <c r="N573" s="39">
        <v>41</v>
      </c>
      <c r="O573" s="39">
        <v>50</v>
      </c>
      <c r="P573" s="39">
        <v>67</v>
      </c>
      <c r="Q573" s="39">
        <v>43</v>
      </c>
      <c r="R573" s="39">
        <v>70</v>
      </c>
      <c r="S573" s="39">
        <v>66</v>
      </c>
      <c r="T573" s="39">
        <v>62</v>
      </c>
      <c r="U573" s="39">
        <v>0</v>
      </c>
      <c r="V573" s="39">
        <v>0</v>
      </c>
      <c r="W573" s="39">
        <v>0</v>
      </c>
      <c r="X573" s="39">
        <v>0</v>
      </c>
      <c r="Y573" s="43">
        <v>19</v>
      </c>
      <c r="Z573" s="42">
        <v>0</v>
      </c>
      <c r="AA573" s="45">
        <v>256</v>
      </c>
      <c r="AB573" s="45">
        <v>259</v>
      </c>
      <c r="AC573" s="44">
        <v>515</v>
      </c>
      <c r="AD573" s="41">
        <v>142</v>
      </c>
      <c r="AE573" s="41">
        <v>159</v>
      </c>
      <c r="AF573" s="41">
        <v>117</v>
      </c>
      <c r="AG573" s="41">
        <v>17</v>
      </c>
      <c r="AH573" s="41">
        <v>42</v>
      </c>
      <c r="AI573" s="41">
        <v>9</v>
      </c>
      <c r="AJ573" s="41">
        <v>0</v>
      </c>
      <c r="AK573" s="41">
        <v>29</v>
      </c>
      <c r="AL573" s="46">
        <v>496</v>
      </c>
      <c r="AM573" s="46">
        <v>0</v>
      </c>
    </row>
    <row r="574" spans="1:39" ht="48">
      <c r="A574" s="40" t="s">
        <v>2993</v>
      </c>
      <c r="B574" s="47" t="s">
        <v>2994</v>
      </c>
      <c r="C574" t="s">
        <v>13686</v>
      </c>
      <c r="D574" t="s">
        <v>2996</v>
      </c>
      <c r="E574" t="s">
        <v>2826</v>
      </c>
      <c r="F574" t="s">
        <v>12508</v>
      </c>
      <c r="G574" t="s">
        <v>6586</v>
      </c>
      <c r="H574" t="str">
        <f>INDEX(CountyList!A:A, MATCH(MID(A574, 3, 3), CountyList!B:B, 0))</f>
        <v>Dupage</v>
      </c>
      <c r="I574" s="38">
        <v>2</v>
      </c>
      <c r="J574" s="38">
        <v>9.5</v>
      </c>
      <c r="K574" s="39">
        <v>15</v>
      </c>
      <c r="L574" s="39">
        <v>8</v>
      </c>
      <c r="M574" s="39">
        <v>9</v>
      </c>
      <c r="N574" s="39">
        <v>11</v>
      </c>
      <c r="O574" s="39">
        <v>15</v>
      </c>
      <c r="P574" s="39">
        <v>8</v>
      </c>
      <c r="Q574" s="39">
        <v>8</v>
      </c>
      <c r="R574" s="39">
        <v>9</v>
      </c>
      <c r="S574" s="39">
        <v>10</v>
      </c>
      <c r="T574" s="39">
        <v>3</v>
      </c>
      <c r="U574" s="39">
        <v>1</v>
      </c>
      <c r="V574" s="39">
        <v>2</v>
      </c>
      <c r="W574" s="39">
        <v>0</v>
      </c>
      <c r="X574" s="39">
        <v>0</v>
      </c>
      <c r="Y574" s="43">
        <v>0</v>
      </c>
      <c r="Z574" s="42">
        <v>0</v>
      </c>
      <c r="AA574" s="45">
        <v>48</v>
      </c>
      <c r="AB574" s="45">
        <v>51</v>
      </c>
      <c r="AC574" s="44">
        <v>99</v>
      </c>
      <c r="AD574" s="41">
        <v>39</v>
      </c>
      <c r="AE574" s="41">
        <v>43</v>
      </c>
      <c r="AF574" s="41">
        <v>2</v>
      </c>
      <c r="AG574" s="41">
        <v>0</v>
      </c>
      <c r="AH574" s="41">
        <v>3</v>
      </c>
      <c r="AI574" s="41">
        <v>3</v>
      </c>
      <c r="AJ574" s="41">
        <v>0</v>
      </c>
      <c r="AK574" s="41">
        <v>9</v>
      </c>
      <c r="AL574" s="46">
        <v>96</v>
      </c>
      <c r="AM574" s="46">
        <v>3</v>
      </c>
    </row>
    <row r="575" spans="1:39" ht="48">
      <c r="A575" s="40" t="s">
        <v>2997</v>
      </c>
      <c r="B575" s="47" t="s">
        <v>2998</v>
      </c>
      <c r="C575" t="s">
        <v>13687</v>
      </c>
      <c r="D575" t="s">
        <v>3001</v>
      </c>
      <c r="E575" t="s">
        <v>2826</v>
      </c>
      <c r="F575" t="s">
        <v>13688</v>
      </c>
      <c r="G575" t="s">
        <v>6589</v>
      </c>
      <c r="H575" t="str">
        <f>INDEX(CountyList!A:A, MATCH(MID(A575, 3, 3), CountyList!B:B, 0))</f>
        <v>Dupage</v>
      </c>
      <c r="I575" s="38">
        <v>1</v>
      </c>
      <c r="J575" s="38">
        <v>4</v>
      </c>
      <c r="K575" s="39">
        <v>0</v>
      </c>
      <c r="L575" s="39">
        <v>8</v>
      </c>
      <c r="M575" s="39">
        <v>8</v>
      </c>
      <c r="N575" s="39">
        <v>3</v>
      </c>
      <c r="O575" s="39">
        <v>0</v>
      </c>
      <c r="P575" s="39">
        <v>6</v>
      </c>
      <c r="Q575" s="39">
        <v>2</v>
      </c>
      <c r="R575" s="39">
        <v>0</v>
      </c>
      <c r="S575" s="39">
        <v>4</v>
      </c>
      <c r="T575" s="39">
        <v>1</v>
      </c>
      <c r="U575" s="39">
        <v>0</v>
      </c>
      <c r="V575" s="39">
        <v>0</v>
      </c>
      <c r="W575" s="39">
        <v>0</v>
      </c>
      <c r="X575" s="39">
        <v>0</v>
      </c>
      <c r="Y575" s="43">
        <v>0</v>
      </c>
      <c r="Z575" s="42">
        <v>0</v>
      </c>
      <c r="AA575" s="45">
        <v>15</v>
      </c>
      <c r="AB575" s="45">
        <v>17</v>
      </c>
      <c r="AC575" s="44">
        <v>32</v>
      </c>
      <c r="AD575" s="41">
        <v>13</v>
      </c>
      <c r="AE575" s="41">
        <v>13</v>
      </c>
      <c r="AF575" s="41">
        <v>4</v>
      </c>
      <c r="AG575" s="41">
        <v>0</v>
      </c>
      <c r="AH575" s="41">
        <v>2</v>
      </c>
      <c r="AI575" s="41">
        <v>0</v>
      </c>
      <c r="AJ575" s="41">
        <v>0</v>
      </c>
      <c r="AK575" s="41">
        <v>0</v>
      </c>
      <c r="AL575" s="46">
        <v>32</v>
      </c>
      <c r="AM575" s="46">
        <v>0</v>
      </c>
    </row>
    <row r="576" spans="1:39" ht="48">
      <c r="A576" s="40" t="s">
        <v>3002</v>
      </c>
      <c r="B576" s="47" t="s">
        <v>13689</v>
      </c>
      <c r="C576" t="s">
        <v>13690</v>
      </c>
      <c r="D576" t="s">
        <v>3006</v>
      </c>
      <c r="E576" t="s">
        <v>2801</v>
      </c>
      <c r="F576" t="s">
        <v>13691</v>
      </c>
      <c r="G576" t="s">
        <v>13692</v>
      </c>
      <c r="H576" t="str">
        <f>INDEX(CountyList!A:A, MATCH(MID(A576, 3, 3), CountyList!B:B, 0))</f>
        <v>Dupage</v>
      </c>
      <c r="I576" s="38">
        <v>0.5</v>
      </c>
      <c r="J576" s="38">
        <v>6.4</v>
      </c>
      <c r="K576" s="39">
        <v>36</v>
      </c>
      <c r="L576" s="39">
        <v>7</v>
      </c>
      <c r="M576" s="39">
        <v>0</v>
      </c>
      <c r="N576" s="39">
        <v>0</v>
      </c>
      <c r="O576" s="39">
        <v>0</v>
      </c>
      <c r="P576" s="39">
        <v>0</v>
      </c>
      <c r="Q576" s="39">
        <v>0</v>
      </c>
      <c r="R576" s="39">
        <v>0</v>
      </c>
      <c r="S576" s="39">
        <v>0</v>
      </c>
      <c r="T576" s="39">
        <v>0</v>
      </c>
      <c r="U576" s="39">
        <v>0</v>
      </c>
      <c r="V576" s="39">
        <v>0</v>
      </c>
      <c r="W576" s="39">
        <v>0</v>
      </c>
      <c r="X576" s="39">
        <v>0</v>
      </c>
      <c r="Y576" s="43">
        <v>0</v>
      </c>
      <c r="Z576" s="42">
        <v>0</v>
      </c>
      <c r="AA576" s="45">
        <v>25</v>
      </c>
      <c r="AB576" s="45">
        <v>18</v>
      </c>
      <c r="AC576" s="44">
        <v>43</v>
      </c>
      <c r="AD576" s="41">
        <v>0</v>
      </c>
      <c r="AE576" s="41">
        <v>0</v>
      </c>
      <c r="AF576" s="41">
        <v>0</v>
      </c>
      <c r="AG576" s="41">
        <v>0</v>
      </c>
      <c r="AH576" s="41">
        <v>43</v>
      </c>
      <c r="AI576" s="41">
        <v>0</v>
      </c>
      <c r="AJ576" s="41">
        <v>0</v>
      </c>
      <c r="AK576" s="41">
        <v>0</v>
      </c>
      <c r="AL576" s="46">
        <v>43</v>
      </c>
      <c r="AM576" s="46">
        <v>0</v>
      </c>
    </row>
    <row r="577" spans="1:39" ht="48">
      <c r="A577" s="40" t="s">
        <v>3007</v>
      </c>
      <c r="B577" s="47" t="s">
        <v>3008</v>
      </c>
      <c r="C577" t="s">
        <v>6594</v>
      </c>
      <c r="D577" t="s">
        <v>3011</v>
      </c>
      <c r="E577" t="s">
        <v>2892</v>
      </c>
      <c r="F577" t="s">
        <v>13693</v>
      </c>
      <c r="G577" t="s">
        <v>6596</v>
      </c>
      <c r="H577" t="str">
        <f>INDEX(CountyList!A:A, MATCH(MID(A577, 3, 3), CountyList!B:B, 0))</f>
        <v>Dupage</v>
      </c>
      <c r="I577" s="38">
        <v>1</v>
      </c>
      <c r="J577" s="38">
        <v>3</v>
      </c>
      <c r="K577" s="39">
        <v>40</v>
      </c>
      <c r="L577" s="39">
        <v>7</v>
      </c>
      <c r="M577" s="39">
        <v>0</v>
      </c>
      <c r="N577" s="39">
        <v>0</v>
      </c>
      <c r="O577" s="39">
        <v>0</v>
      </c>
      <c r="P577" s="39">
        <v>0</v>
      </c>
      <c r="Q577" s="39">
        <v>0</v>
      </c>
      <c r="R577" s="39">
        <v>0</v>
      </c>
      <c r="S577" s="39">
        <v>0</v>
      </c>
      <c r="T577" s="39">
        <v>0</v>
      </c>
      <c r="U577" s="39">
        <v>0</v>
      </c>
      <c r="V577" s="39">
        <v>0</v>
      </c>
      <c r="W577" s="39">
        <v>0</v>
      </c>
      <c r="X577" s="39">
        <v>0</v>
      </c>
      <c r="Y577" s="43">
        <v>0</v>
      </c>
      <c r="Z577" s="42">
        <v>0</v>
      </c>
      <c r="AA577" s="45">
        <v>26</v>
      </c>
      <c r="AB577" s="45">
        <v>21</v>
      </c>
      <c r="AC577" s="44">
        <v>47</v>
      </c>
      <c r="AD577" s="41">
        <v>24</v>
      </c>
      <c r="AE577" s="41">
        <v>19</v>
      </c>
      <c r="AF577" s="41">
        <v>1</v>
      </c>
      <c r="AG577" s="41">
        <v>0</v>
      </c>
      <c r="AH577" s="41">
        <v>1</v>
      </c>
      <c r="AI577" s="41">
        <v>0</v>
      </c>
      <c r="AJ577" s="41">
        <v>0</v>
      </c>
      <c r="AK577" s="41">
        <v>2</v>
      </c>
      <c r="AL577" s="46">
        <v>47</v>
      </c>
      <c r="AM577" s="46">
        <v>0</v>
      </c>
    </row>
    <row r="578" spans="1:39" ht="64">
      <c r="A578" s="40" t="s">
        <v>3012</v>
      </c>
      <c r="B578" s="47" t="s">
        <v>3013</v>
      </c>
      <c r="C578" t="s">
        <v>13694</v>
      </c>
      <c r="D578" t="s">
        <v>13695</v>
      </c>
      <c r="E578" t="s">
        <v>2856</v>
      </c>
      <c r="F578" t="s">
        <v>13696</v>
      </c>
      <c r="G578" t="s">
        <v>6600</v>
      </c>
      <c r="H578" t="str">
        <f>INDEX(CountyList!A:A, MATCH(MID(A578, 3, 3), CountyList!B:B, 0))</f>
        <v>Dupage</v>
      </c>
      <c r="I578" s="38">
        <v>1.5</v>
      </c>
      <c r="J578" s="38">
        <v>0.4</v>
      </c>
      <c r="K578" s="39">
        <v>0</v>
      </c>
      <c r="L578" s="39">
        <v>0</v>
      </c>
      <c r="M578" s="39">
        <v>0</v>
      </c>
      <c r="N578" s="39">
        <v>0</v>
      </c>
      <c r="O578" s="39">
        <v>0</v>
      </c>
      <c r="P578" s="39">
        <v>0</v>
      </c>
      <c r="Q578" s="39">
        <v>0</v>
      </c>
      <c r="R578" s="39">
        <v>0</v>
      </c>
      <c r="S578" s="39">
        <v>0</v>
      </c>
      <c r="T578" s="39">
        <v>0</v>
      </c>
      <c r="U578" s="39">
        <v>19</v>
      </c>
      <c r="V578" s="39">
        <v>6</v>
      </c>
      <c r="W578" s="39">
        <v>4</v>
      </c>
      <c r="X578" s="39">
        <v>1</v>
      </c>
      <c r="Y578" s="43">
        <v>0</v>
      </c>
      <c r="Z578" s="42">
        <v>0</v>
      </c>
      <c r="AA578" s="45">
        <v>18</v>
      </c>
      <c r="AB578" s="45">
        <v>12</v>
      </c>
      <c r="AC578" s="44">
        <v>30</v>
      </c>
      <c r="AD578" s="41">
        <v>16</v>
      </c>
      <c r="AE578" s="41">
        <v>11</v>
      </c>
      <c r="AF578" s="41">
        <v>3</v>
      </c>
      <c r="AG578" s="41">
        <v>0</v>
      </c>
      <c r="AH578" s="41">
        <v>0</v>
      </c>
      <c r="AI578" s="41">
        <v>0</v>
      </c>
      <c r="AJ578" s="41">
        <v>0</v>
      </c>
      <c r="AK578" s="41">
        <v>0</v>
      </c>
      <c r="AL578" s="46">
        <v>0</v>
      </c>
      <c r="AM578" s="46">
        <v>30</v>
      </c>
    </row>
    <row r="579" spans="1:39" ht="48">
      <c r="A579" s="40" t="s">
        <v>13697</v>
      </c>
      <c r="B579" s="47" t="s">
        <v>13698</v>
      </c>
      <c r="C579" t="s">
        <v>13699</v>
      </c>
      <c r="D579" t="s">
        <v>13700</v>
      </c>
      <c r="E579" t="s">
        <v>2892</v>
      </c>
      <c r="F579" t="s">
        <v>13701</v>
      </c>
      <c r="G579" t="s">
        <v>13702</v>
      </c>
      <c r="H579" t="str">
        <f>INDEX(CountyList!A:A, MATCH(MID(A579, 3, 3), CountyList!B:B, 0))</f>
        <v>Dupage</v>
      </c>
      <c r="I579" s="38">
        <v>0</v>
      </c>
      <c r="J579" s="38">
        <v>0</v>
      </c>
      <c r="K579" s="39">
        <v>1</v>
      </c>
      <c r="L579" s="39">
        <v>0</v>
      </c>
      <c r="M579" s="39">
        <v>1</v>
      </c>
      <c r="N579" s="39">
        <v>0</v>
      </c>
      <c r="O579" s="39">
        <v>0</v>
      </c>
      <c r="P579" s="39">
        <v>0</v>
      </c>
      <c r="Q579" s="39">
        <v>0</v>
      </c>
      <c r="R579" s="39">
        <v>0</v>
      </c>
      <c r="S579" s="39">
        <v>0</v>
      </c>
      <c r="T579" s="39">
        <v>0</v>
      </c>
      <c r="U579" s="39">
        <v>0</v>
      </c>
      <c r="V579" s="39">
        <v>0</v>
      </c>
      <c r="W579" s="39">
        <v>0</v>
      </c>
      <c r="X579" s="39">
        <v>0</v>
      </c>
      <c r="Y579" s="43">
        <v>0</v>
      </c>
      <c r="Z579" s="42">
        <v>0</v>
      </c>
      <c r="AA579" s="45">
        <v>1</v>
      </c>
      <c r="AB579" s="45">
        <v>1</v>
      </c>
      <c r="AC579" s="44">
        <v>2</v>
      </c>
      <c r="AD579" s="41">
        <v>0</v>
      </c>
      <c r="AE579" s="41">
        <v>0</v>
      </c>
      <c r="AF579" s="41">
        <v>0</v>
      </c>
      <c r="AG579" s="41">
        <v>0</v>
      </c>
      <c r="AH579" s="41">
        <v>2</v>
      </c>
      <c r="AI579" s="41">
        <v>0</v>
      </c>
      <c r="AJ579" s="41">
        <v>0</v>
      </c>
      <c r="AK579" s="41">
        <v>0</v>
      </c>
      <c r="AL579" s="46">
        <v>2</v>
      </c>
      <c r="AM579" s="46">
        <v>0</v>
      </c>
    </row>
    <row r="580" spans="1:39" ht="80">
      <c r="A580" s="40" t="s">
        <v>12509</v>
      </c>
      <c r="B580" s="47" t="s">
        <v>9935</v>
      </c>
      <c r="C580" t="s">
        <v>9937</v>
      </c>
      <c r="D580" t="s">
        <v>12510</v>
      </c>
      <c r="E580" t="s">
        <v>2851</v>
      </c>
      <c r="F580" t="s">
        <v>12511</v>
      </c>
      <c r="G580" t="s">
        <v>12512</v>
      </c>
      <c r="H580" t="str">
        <f>INDEX(CountyList!A:A, MATCH(MID(A580, 3, 3), CountyList!B:B, 0))</f>
        <v>Dupage</v>
      </c>
      <c r="I580" s="38">
        <v>1.5</v>
      </c>
      <c r="J580" s="38">
        <v>5</v>
      </c>
      <c r="K580" s="39">
        <v>63</v>
      </c>
      <c r="L580" s="39">
        <v>8</v>
      </c>
      <c r="M580" s="39">
        <v>0</v>
      </c>
      <c r="N580" s="39">
        <v>0</v>
      </c>
      <c r="O580" s="39">
        <v>0</v>
      </c>
      <c r="P580" s="39">
        <v>0</v>
      </c>
      <c r="Q580" s="39">
        <v>0</v>
      </c>
      <c r="R580" s="39">
        <v>0</v>
      </c>
      <c r="S580" s="39">
        <v>0</v>
      </c>
      <c r="T580" s="39">
        <v>0</v>
      </c>
      <c r="U580" s="39">
        <v>0</v>
      </c>
      <c r="V580" s="39">
        <v>0</v>
      </c>
      <c r="W580" s="39">
        <v>0</v>
      </c>
      <c r="X580" s="39">
        <v>0</v>
      </c>
      <c r="Y580" s="43">
        <v>0</v>
      </c>
      <c r="Z580" s="42">
        <v>0</v>
      </c>
      <c r="AA580" s="45">
        <v>39</v>
      </c>
      <c r="AB580" s="45">
        <v>32</v>
      </c>
      <c r="AC580" s="44">
        <v>71</v>
      </c>
      <c r="AD580" s="41">
        <v>17</v>
      </c>
      <c r="AE580" s="41">
        <v>15</v>
      </c>
      <c r="AF580" s="41">
        <v>4</v>
      </c>
      <c r="AG580" s="41">
        <v>0</v>
      </c>
      <c r="AH580" s="41">
        <v>28</v>
      </c>
      <c r="AI580" s="41">
        <v>0</v>
      </c>
      <c r="AJ580" s="41">
        <v>0</v>
      </c>
      <c r="AK580" s="41">
        <v>7</v>
      </c>
      <c r="AL580" s="46">
        <v>71</v>
      </c>
      <c r="AM580" s="46">
        <v>0</v>
      </c>
    </row>
    <row r="581" spans="1:39" ht="48">
      <c r="A581" s="40" t="s">
        <v>3036</v>
      </c>
      <c r="B581" s="47" t="s">
        <v>3037</v>
      </c>
      <c r="C581" t="s">
        <v>9942</v>
      </c>
      <c r="D581" t="s">
        <v>3039</v>
      </c>
      <c r="E581" t="s">
        <v>2801</v>
      </c>
      <c r="F581" t="s">
        <v>12519</v>
      </c>
      <c r="G581" t="s">
        <v>6615</v>
      </c>
      <c r="H581" t="str">
        <f>INDEX(CountyList!A:A, MATCH(MID(A581, 3, 3), CountyList!B:B, 0))</f>
        <v>Dupage</v>
      </c>
      <c r="I581" s="38">
        <v>2</v>
      </c>
      <c r="J581" s="38">
        <v>15</v>
      </c>
      <c r="K581" s="39">
        <v>0</v>
      </c>
      <c r="L581" s="39">
        <v>29</v>
      </c>
      <c r="M581" s="39">
        <v>28</v>
      </c>
      <c r="N581" s="39">
        <v>34</v>
      </c>
      <c r="O581" s="39">
        <v>24</v>
      </c>
      <c r="P581" s="39">
        <v>24</v>
      </c>
      <c r="Q581" s="39">
        <v>22</v>
      </c>
      <c r="R581" s="39">
        <v>31</v>
      </c>
      <c r="S581" s="39">
        <v>20</v>
      </c>
      <c r="T581" s="39">
        <v>22</v>
      </c>
      <c r="U581" s="39">
        <v>0</v>
      </c>
      <c r="V581" s="39">
        <v>0</v>
      </c>
      <c r="W581" s="39">
        <v>0</v>
      </c>
      <c r="X581" s="39">
        <v>0</v>
      </c>
      <c r="Y581" s="43">
        <v>0</v>
      </c>
      <c r="Z581" s="42">
        <v>0</v>
      </c>
      <c r="AA581" s="45">
        <v>117</v>
      </c>
      <c r="AB581" s="45">
        <v>117</v>
      </c>
      <c r="AC581" s="44">
        <v>234</v>
      </c>
      <c r="AD581" s="41">
        <v>52</v>
      </c>
      <c r="AE581" s="41">
        <v>56</v>
      </c>
      <c r="AF581" s="41">
        <v>23</v>
      </c>
      <c r="AG581" s="41">
        <v>1</v>
      </c>
      <c r="AH581" s="41">
        <v>14</v>
      </c>
      <c r="AI581" s="41">
        <v>74</v>
      </c>
      <c r="AJ581" s="41">
        <v>6</v>
      </c>
      <c r="AK581" s="41">
        <v>8</v>
      </c>
      <c r="AL581" s="46">
        <v>234</v>
      </c>
      <c r="AM581" s="46">
        <v>0</v>
      </c>
    </row>
    <row r="582" spans="1:39" ht="48">
      <c r="A582" s="40" t="s">
        <v>3041</v>
      </c>
      <c r="B582" s="47" t="s">
        <v>3042</v>
      </c>
      <c r="C582" t="s">
        <v>6616</v>
      </c>
      <c r="D582" t="s">
        <v>9945</v>
      </c>
      <c r="E582" t="s">
        <v>2826</v>
      </c>
      <c r="F582" t="s">
        <v>13703</v>
      </c>
      <c r="G582" t="s">
        <v>6618</v>
      </c>
      <c r="H582" t="str">
        <f>INDEX(CountyList!A:A, MATCH(MID(A582, 3, 3), CountyList!B:B, 0))</f>
        <v>Dupage</v>
      </c>
      <c r="I582" s="38">
        <v>1</v>
      </c>
      <c r="J582" s="38">
        <v>10</v>
      </c>
      <c r="K582" s="39">
        <v>51</v>
      </c>
      <c r="L582" s="39">
        <v>26</v>
      </c>
      <c r="M582" s="39">
        <v>9</v>
      </c>
      <c r="N582" s="39">
        <v>9</v>
      </c>
      <c r="O582" s="39">
        <v>9</v>
      </c>
      <c r="P582" s="39">
        <v>9</v>
      </c>
      <c r="Q582" s="39">
        <v>8</v>
      </c>
      <c r="R582" s="39">
        <v>6</v>
      </c>
      <c r="S582" s="39">
        <v>3</v>
      </c>
      <c r="T582" s="39">
        <v>5</v>
      </c>
      <c r="U582" s="39">
        <v>0</v>
      </c>
      <c r="V582" s="39">
        <v>0</v>
      </c>
      <c r="W582" s="39">
        <v>0</v>
      </c>
      <c r="X582" s="39">
        <v>0</v>
      </c>
      <c r="Y582" s="43">
        <v>0</v>
      </c>
      <c r="Z582" s="42">
        <v>0</v>
      </c>
      <c r="AA582" s="45">
        <v>64</v>
      </c>
      <c r="AB582" s="45">
        <v>71</v>
      </c>
      <c r="AC582" s="44">
        <v>135</v>
      </c>
      <c r="AD582" s="41">
        <v>39</v>
      </c>
      <c r="AE582" s="41">
        <v>44</v>
      </c>
      <c r="AF582" s="41">
        <v>10</v>
      </c>
      <c r="AG582" s="41">
        <v>0</v>
      </c>
      <c r="AH582" s="41">
        <v>36</v>
      </c>
      <c r="AI582" s="41">
        <v>6</v>
      </c>
      <c r="AJ582" s="41">
        <v>0</v>
      </c>
      <c r="AK582" s="41">
        <v>0</v>
      </c>
      <c r="AL582" s="46">
        <v>135</v>
      </c>
      <c r="AM582" s="46">
        <v>0</v>
      </c>
    </row>
    <row r="583" spans="1:39" ht="48">
      <c r="A583" s="40" t="s">
        <v>3046</v>
      </c>
      <c r="B583" s="47" t="s">
        <v>3047</v>
      </c>
      <c r="C583" t="s">
        <v>9948</v>
      </c>
      <c r="D583" t="s">
        <v>3049</v>
      </c>
      <c r="E583" t="s">
        <v>2856</v>
      </c>
      <c r="F583" t="s">
        <v>12520</v>
      </c>
      <c r="G583" t="s">
        <v>6621</v>
      </c>
      <c r="H583" t="str">
        <f>INDEX(CountyList!A:A, MATCH(MID(A583, 3, 3), CountyList!B:B, 0))</f>
        <v>Dupage</v>
      </c>
      <c r="I583" s="38">
        <v>0</v>
      </c>
      <c r="J583" s="38">
        <v>4</v>
      </c>
      <c r="K583" s="39">
        <v>6</v>
      </c>
      <c r="L583" s="39">
        <v>6</v>
      </c>
      <c r="M583" s="39">
        <v>8</v>
      </c>
      <c r="N583" s="39">
        <v>3</v>
      </c>
      <c r="O583" s="39">
        <v>4</v>
      </c>
      <c r="P583" s="39">
        <v>4</v>
      </c>
      <c r="Q583" s="39">
        <v>4</v>
      </c>
      <c r="R583" s="39">
        <v>2</v>
      </c>
      <c r="S583" s="39">
        <v>6</v>
      </c>
      <c r="T583" s="39">
        <v>2</v>
      </c>
      <c r="U583" s="39">
        <v>0</v>
      </c>
      <c r="V583" s="39">
        <v>0</v>
      </c>
      <c r="W583" s="39">
        <v>0</v>
      </c>
      <c r="X583" s="39">
        <v>0</v>
      </c>
      <c r="Y583" s="43">
        <v>0</v>
      </c>
      <c r="Z583" s="42">
        <v>0</v>
      </c>
      <c r="AA583" s="45">
        <v>20</v>
      </c>
      <c r="AB583" s="45">
        <v>25</v>
      </c>
      <c r="AC583" s="44">
        <v>45</v>
      </c>
      <c r="AD583" s="41">
        <v>10</v>
      </c>
      <c r="AE583" s="41">
        <v>11</v>
      </c>
      <c r="AF583" s="41">
        <v>17</v>
      </c>
      <c r="AG583" s="41">
        <v>0</v>
      </c>
      <c r="AH583" s="41">
        <v>2</v>
      </c>
      <c r="AI583" s="41">
        <v>5</v>
      </c>
      <c r="AJ583" s="41">
        <v>0</v>
      </c>
      <c r="AK583" s="41">
        <v>0</v>
      </c>
      <c r="AL583" s="46">
        <v>45</v>
      </c>
      <c r="AM583" s="46">
        <v>0</v>
      </c>
    </row>
    <row r="584" spans="1:39" ht="64">
      <c r="A584" s="40" t="s">
        <v>13704</v>
      </c>
      <c r="B584" s="47" t="s">
        <v>13705</v>
      </c>
      <c r="C584" t="s">
        <v>13706</v>
      </c>
      <c r="D584" t="s">
        <v>13707</v>
      </c>
      <c r="E584" t="s">
        <v>3055</v>
      </c>
      <c r="F584" t="s">
        <v>13708</v>
      </c>
      <c r="G584" t="s">
        <v>13709</v>
      </c>
      <c r="H584" t="str">
        <f>INDEX(CountyList!A:A, MATCH(MID(A584, 3, 3), CountyList!B:B, 0))</f>
        <v>Dupage</v>
      </c>
      <c r="I584" s="38">
        <v>1.5</v>
      </c>
      <c r="J584" s="38">
        <v>7</v>
      </c>
      <c r="K584" s="39">
        <v>15</v>
      </c>
      <c r="L584" s="39">
        <v>24</v>
      </c>
      <c r="M584" s="39">
        <v>0</v>
      </c>
      <c r="N584" s="39">
        <v>0</v>
      </c>
      <c r="O584" s="39">
        <v>0</v>
      </c>
      <c r="P584" s="39">
        <v>0</v>
      </c>
      <c r="Q584" s="39">
        <v>0</v>
      </c>
      <c r="R584" s="39">
        <v>0</v>
      </c>
      <c r="S584" s="39">
        <v>0</v>
      </c>
      <c r="T584" s="39">
        <v>0</v>
      </c>
      <c r="U584" s="39">
        <v>0</v>
      </c>
      <c r="V584" s="39">
        <v>0</v>
      </c>
      <c r="W584" s="39">
        <v>0</v>
      </c>
      <c r="X584" s="39">
        <v>0</v>
      </c>
      <c r="Y584" s="43">
        <v>0</v>
      </c>
      <c r="Z584" s="42">
        <v>0</v>
      </c>
      <c r="AA584" s="45">
        <v>15</v>
      </c>
      <c r="AB584" s="45">
        <v>24</v>
      </c>
      <c r="AC584" s="44">
        <v>39</v>
      </c>
      <c r="AD584" s="41">
        <v>10</v>
      </c>
      <c r="AE584" s="41">
        <v>22</v>
      </c>
      <c r="AF584" s="41">
        <v>0</v>
      </c>
      <c r="AG584" s="41">
        <v>0</v>
      </c>
      <c r="AH584" s="41">
        <v>3</v>
      </c>
      <c r="AI584" s="41">
        <v>2</v>
      </c>
      <c r="AJ584" s="41">
        <v>0</v>
      </c>
      <c r="AK584" s="41">
        <v>2</v>
      </c>
      <c r="AL584" s="46">
        <v>39</v>
      </c>
      <c r="AM584" s="46">
        <v>0</v>
      </c>
    </row>
    <row r="585" spans="1:39" ht="48">
      <c r="A585" s="40" t="s">
        <v>3050</v>
      </c>
      <c r="B585" s="47" t="s">
        <v>3051</v>
      </c>
      <c r="C585" t="s">
        <v>12521</v>
      </c>
      <c r="D585" t="s">
        <v>3054</v>
      </c>
      <c r="E585" t="s">
        <v>3055</v>
      </c>
      <c r="F585" t="s">
        <v>12522</v>
      </c>
      <c r="G585" t="s">
        <v>6630</v>
      </c>
      <c r="H585" t="str">
        <f>INDEX(CountyList!A:A, MATCH(MID(A585, 3, 3), CountyList!B:B, 0))</f>
        <v>Dupage</v>
      </c>
      <c r="I585" s="38">
        <v>2</v>
      </c>
      <c r="J585" s="38">
        <v>38.5</v>
      </c>
      <c r="K585" s="39">
        <v>34</v>
      </c>
      <c r="L585" s="39">
        <v>38</v>
      </c>
      <c r="M585" s="39">
        <v>49</v>
      </c>
      <c r="N585" s="39">
        <v>57</v>
      </c>
      <c r="O585" s="39">
        <v>39</v>
      </c>
      <c r="P585" s="39">
        <v>60</v>
      </c>
      <c r="Q585" s="39">
        <v>58</v>
      </c>
      <c r="R585" s="39">
        <v>52</v>
      </c>
      <c r="S585" s="39">
        <v>58</v>
      </c>
      <c r="T585" s="39">
        <v>56</v>
      </c>
      <c r="U585" s="39">
        <v>49</v>
      </c>
      <c r="V585" s="39">
        <v>37</v>
      </c>
      <c r="W585" s="39">
        <v>36</v>
      </c>
      <c r="X585" s="39">
        <v>45</v>
      </c>
      <c r="Y585" s="43">
        <v>0</v>
      </c>
      <c r="Z585" s="42">
        <v>0</v>
      </c>
      <c r="AA585" s="45">
        <v>390</v>
      </c>
      <c r="AB585" s="45">
        <v>278</v>
      </c>
      <c r="AC585" s="44">
        <v>668</v>
      </c>
      <c r="AD585" s="41">
        <v>70</v>
      </c>
      <c r="AE585" s="41">
        <v>74</v>
      </c>
      <c r="AF585" s="41">
        <v>0</v>
      </c>
      <c r="AG585" s="41">
        <v>0</v>
      </c>
      <c r="AH585" s="41">
        <v>488</v>
      </c>
      <c r="AI585" s="41">
        <v>21</v>
      </c>
      <c r="AJ585" s="41">
        <v>0</v>
      </c>
      <c r="AK585" s="41">
        <v>15</v>
      </c>
      <c r="AL585" s="46">
        <v>501</v>
      </c>
      <c r="AM585" s="46">
        <v>167</v>
      </c>
    </row>
    <row r="586" spans="1:39" ht="64">
      <c r="A586" s="40" t="s">
        <v>3066</v>
      </c>
      <c r="B586" s="47" t="s">
        <v>3067</v>
      </c>
      <c r="C586" t="s">
        <v>13710</v>
      </c>
      <c r="D586" t="s">
        <v>3070</v>
      </c>
      <c r="E586" t="s">
        <v>2851</v>
      </c>
      <c r="F586" t="s">
        <v>12527</v>
      </c>
      <c r="G586" t="s">
        <v>6638</v>
      </c>
      <c r="H586" t="str">
        <f>INDEX(CountyList!A:A, MATCH(MID(A586, 3, 3), CountyList!B:B, 0))</f>
        <v>Dupage</v>
      </c>
      <c r="I586" s="38">
        <v>2.5</v>
      </c>
      <c r="J586" s="38">
        <v>22.6</v>
      </c>
      <c r="K586" s="39">
        <v>18</v>
      </c>
      <c r="L586" s="39">
        <v>25</v>
      </c>
      <c r="M586" s="39">
        <v>30</v>
      </c>
      <c r="N586" s="39">
        <v>26</v>
      </c>
      <c r="O586" s="39">
        <v>32</v>
      </c>
      <c r="P586" s="39">
        <v>34</v>
      </c>
      <c r="Q586" s="39">
        <v>32</v>
      </c>
      <c r="R586" s="39">
        <v>34</v>
      </c>
      <c r="S586" s="39">
        <v>32</v>
      </c>
      <c r="T586" s="39">
        <v>38</v>
      </c>
      <c r="U586" s="39">
        <v>24</v>
      </c>
      <c r="V586" s="39">
        <v>29</v>
      </c>
      <c r="W586" s="39">
        <v>36</v>
      </c>
      <c r="X586" s="39">
        <v>26</v>
      </c>
      <c r="Y586" s="43">
        <v>0</v>
      </c>
      <c r="Z586" s="42">
        <v>0</v>
      </c>
      <c r="AA586" s="45">
        <v>221</v>
      </c>
      <c r="AB586" s="45">
        <v>195</v>
      </c>
      <c r="AC586" s="44">
        <v>416</v>
      </c>
      <c r="AD586" s="41">
        <v>7</v>
      </c>
      <c r="AE586" s="41">
        <v>12</v>
      </c>
      <c r="AF586" s="41">
        <v>0</v>
      </c>
      <c r="AG586" s="41">
        <v>0</v>
      </c>
      <c r="AH586" s="41">
        <v>374</v>
      </c>
      <c r="AI586" s="41">
        <v>1</v>
      </c>
      <c r="AJ586" s="41">
        <v>0</v>
      </c>
      <c r="AK586" s="41">
        <v>22</v>
      </c>
      <c r="AL586" s="46">
        <v>301</v>
      </c>
      <c r="AM586" s="46">
        <v>115</v>
      </c>
    </row>
    <row r="587" spans="1:39" ht="48">
      <c r="A587" s="40" t="s">
        <v>3082</v>
      </c>
      <c r="B587" s="47" t="s">
        <v>3083</v>
      </c>
      <c r="C587" t="s">
        <v>13711</v>
      </c>
      <c r="D587" t="s">
        <v>3086</v>
      </c>
      <c r="E587" t="s">
        <v>3030</v>
      </c>
      <c r="F587" t="s">
        <v>12535</v>
      </c>
      <c r="G587" t="s">
        <v>6649</v>
      </c>
      <c r="H587" t="str">
        <f>INDEX(CountyList!A:A, MATCH(MID(A587, 3, 3), CountyList!B:B, 0))</f>
        <v>Dupage</v>
      </c>
      <c r="I587" s="38">
        <v>3</v>
      </c>
      <c r="J587" s="38">
        <v>12</v>
      </c>
      <c r="K587" s="39">
        <v>15</v>
      </c>
      <c r="L587" s="39">
        <v>15</v>
      </c>
      <c r="M587" s="39">
        <v>10</v>
      </c>
      <c r="N587" s="39">
        <v>11</v>
      </c>
      <c r="O587" s="39">
        <v>13</v>
      </c>
      <c r="P587" s="39">
        <v>9</v>
      </c>
      <c r="Q587" s="39">
        <v>18</v>
      </c>
      <c r="R587" s="39">
        <v>13</v>
      </c>
      <c r="S587" s="39">
        <v>13</v>
      </c>
      <c r="T587" s="39">
        <v>8</v>
      </c>
      <c r="U587" s="39">
        <v>0</v>
      </c>
      <c r="V587" s="39">
        <v>0</v>
      </c>
      <c r="W587" s="39">
        <v>0</v>
      </c>
      <c r="X587" s="39">
        <v>0</v>
      </c>
      <c r="Y587" s="43">
        <v>0</v>
      </c>
      <c r="Z587" s="42">
        <v>0</v>
      </c>
      <c r="AA587" s="45">
        <v>65</v>
      </c>
      <c r="AB587" s="45">
        <v>60</v>
      </c>
      <c r="AC587" s="44">
        <v>125</v>
      </c>
      <c r="AD587" s="41">
        <v>43</v>
      </c>
      <c r="AE587" s="41">
        <v>44</v>
      </c>
      <c r="AF587" s="41">
        <v>15</v>
      </c>
      <c r="AG587" s="41">
        <v>0</v>
      </c>
      <c r="AH587" s="41">
        <v>3</v>
      </c>
      <c r="AI587" s="41">
        <v>1</v>
      </c>
      <c r="AJ587" s="41">
        <v>0</v>
      </c>
      <c r="AK587" s="41">
        <v>19</v>
      </c>
      <c r="AL587" s="46">
        <v>125</v>
      </c>
      <c r="AM587" s="46">
        <v>0</v>
      </c>
    </row>
    <row r="588" spans="1:39" ht="64">
      <c r="A588" s="40" t="s">
        <v>3087</v>
      </c>
      <c r="B588" s="47" t="s">
        <v>3088</v>
      </c>
      <c r="C588" t="s">
        <v>13712</v>
      </c>
      <c r="D588" t="s">
        <v>3091</v>
      </c>
      <c r="E588" t="s">
        <v>2839</v>
      </c>
      <c r="F588" t="s">
        <v>12537</v>
      </c>
      <c r="G588" t="s">
        <v>6652</v>
      </c>
      <c r="H588" t="str">
        <f>INDEX(CountyList!A:A, MATCH(MID(A588, 3, 3), CountyList!B:B, 0))</f>
        <v>Dupage</v>
      </c>
      <c r="I588" s="38">
        <v>1</v>
      </c>
      <c r="J588" s="38">
        <v>7</v>
      </c>
      <c r="K588" s="39">
        <v>43</v>
      </c>
      <c r="L588" s="39">
        <v>18</v>
      </c>
      <c r="M588" s="39">
        <v>12</v>
      </c>
      <c r="N588" s="39">
        <v>7</v>
      </c>
      <c r="O588" s="39">
        <v>3</v>
      </c>
      <c r="P588" s="39">
        <v>5</v>
      </c>
      <c r="Q588" s="39">
        <v>3</v>
      </c>
      <c r="R588" s="39">
        <v>0</v>
      </c>
      <c r="S588" s="39">
        <v>0</v>
      </c>
      <c r="T588" s="39">
        <v>0</v>
      </c>
      <c r="U588" s="39">
        <v>0</v>
      </c>
      <c r="V588" s="39">
        <v>0</v>
      </c>
      <c r="W588" s="39">
        <v>0</v>
      </c>
      <c r="X588" s="39">
        <v>0</v>
      </c>
      <c r="Y588" s="43">
        <v>0</v>
      </c>
      <c r="Z588" s="42">
        <v>0</v>
      </c>
      <c r="AA588" s="45">
        <v>49</v>
      </c>
      <c r="AB588" s="45">
        <v>42</v>
      </c>
      <c r="AC588" s="44">
        <v>91</v>
      </c>
      <c r="AD588" s="41">
        <v>48</v>
      </c>
      <c r="AE588" s="41">
        <v>41</v>
      </c>
      <c r="AF588" s="41">
        <v>0</v>
      </c>
      <c r="AG588" s="41">
        <v>0</v>
      </c>
      <c r="AH588" s="41">
        <v>0</v>
      </c>
      <c r="AI588" s="41">
        <v>0</v>
      </c>
      <c r="AJ588" s="41">
        <v>0</v>
      </c>
      <c r="AK588" s="41">
        <v>2</v>
      </c>
      <c r="AL588" s="46">
        <v>91</v>
      </c>
      <c r="AM588" s="46">
        <v>0</v>
      </c>
    </row>
    <row r="589" spans="1:39" ht="64">
      <c r="A589" s="40" t="s">
        <v>12544</v>
      </c>
      <c r="B589" s="47" t="s">
        <v>12545</v>
      </c>
      <c r="C589" t="s">
        <v>13713</v>
      </c>
      <c r="D589" t="s">
        <v>13714</v>
      </c>
      <c r="E589" t="s">
        <v>2851</v>
      </c>
      <c r="F589" t="s">
        <v>13715</v>
      </c>
      <c r="G589" t="s">
        <v>12549</v>
      </c>
      <c r="H589" t="str">
        <f>INDEX(CountyList!A:A, MATCH(MID(A589, 3, 3), CountyList!B:B, 0))</f>
        <v>Dupage</v>
      </c>
      <c r="I589" s="38">
        <v>1</v>
      </c>
      <c r="J589" s="38">
        <v>3</v>
      </c>
      <c r="K589" s="39">
        <v>3</v>
      </c>
      <c r="L589" s="39">
        <v>7</v>
      </c>
      <c r="M589" s="39">
        <v>1</v>
      </c>
      <c r="N589" s="39">
        <v>2</v>
      </c>
      <c r="O589" s="39">
        <v>1</v>
      </c>
      <c r="P589" s="39">
        <v>0</v>
      </c>
      <c r="Q589" s="39">
        <v>0</v>
      </c>
      <c r="R589" s="39">
        <v>0</v>
      </c>
      <c r="S589" s="39">
        <v>0</v>
      </c>
      <c r="T589" s="39">
        <v>0</v>
      </c>
      <c r="U589" s="39">
        <v>0</v>
      </c>
      <c r="V589" s="39">
        <v>0</v>
      </c>
      <c r="W589" s="39">
        <v>0</v>
      </c>
      <c r="X589" s="39">
        <v>0</v>
      </c>
      <c r="Y589" s="43">
        <v>0</v>
      </c>
      <c r="Z589" s="42">
        <v>0</v>
      </c>
      <c r="AA589" s="45">
        <v>9</v>
      </c>
      <c r="AB589" s="45">
        <v>5</v>
      </c>
      <c r="AC589" s="44">
        <v>14</v>
      </c>
      <c r="AD589" s="41">
        <v>1</v>
      </c>
      <c r="AE589" s="41">
        <v>2</v>
      </c>
      <c r="AF589" s="41">
        <v>2</v>
      </c>
      <c r="AG589" s="41">
        <v>0</v>
      </c>
      <c r="AH589" s="41">
        <v>6</v>
      </c>
      <c r="AI589" s="41">
        <v>2</v>
      </c>
      <c r="AJ589" s="41">
        <v>0</v>
      </c>
      <c r="AK589" s="41">
        <v>1</v>
      </c>
      <c r="AL589" s="46">
        <v>14</v>
      </c>
      <c r="AM589" s="46">
        <v>0</v>
      </c>
    </row>
    <row r="590" spans="1:39" ht="64">
      <c r="A590" s="40" t="s">
        <v>3092</v>
      </c>
      <c r="B590" s="47" t="s">
        <v>3093</v>
      </c>
      <c r="C590" t="s">
        <v>13716</v>
      </c>
      <c r="D590" t="s">
        <v>3095</v>
      </c>
      <c r="E590" t="s">
        <v>2801</v>
      </c>
      <c r="F590" t="s">
        <v>12554</v>
      </c>
      <c r="G590" t="s">
        <v>12555</v>
      </c>
      <c r="H590" t="str">
        <f>INDEX(CountyList!A:A, MATCH(MID(A590, 3, 3), CountyList!B:B, 0))</f>
        <v>Dupage</v>
      </c>
      <c r="I590" s="38">
        <v>2</v>
      </c>
      <c r="J590" s="38">
        <v>25</v>
      </c>
      <c r="K590" s="39">
        <v>201</v>
      </c>
      <c r="L590" s="39">
        <v>14</v>
      </c>
      <c r="M590" s="39">
        <v>0</v>
      </c>
      <c r="N590" s="39">
        <v>0</v>
      </c>
      <c r="O590" s="39">
        <v>0</v>
      </c>
      <c r="P590" s="39">
        <v>0</v>
      </c>
      <c r="Q590" s="39">
        <v>0</v>
      </c>
      <c r="R590" s="39">
        <v>0</v>
      </c>
      <c r="S590" s="39">
        <v>0</v>
      </c>
      <c r="T590" s="39">
        <v>0</v>
      </c>
      <c r="U590" s="39">
        <v>0</v>
      </c>
      <c r="V590" s="39">
        <v>0</v>
      </c>
      <c r="W590" s="39">
        <v>0</v>
      </c>
      <c r="X590" s="39">
        <v>0</v>
      </c>
      <c r="Y590" s="43">
        <v>0</v>
      </c>
      <c r="Z590" s="42">
        <v>0</v>
      </c>
      <c r="AA590" s="45">
        <v>110</v>
      </c>
      <c r="AB590" s="45">
        <v>105</v>
      </c>
      <c r="AC590" s="44">
        <v>215</v>
      </c>
      <c r="AD590" s="41">
        <v>83</v>
      </c>
      <c r="AE590" s="41">
        <v>71</v>
      </c>
      <c r="AF590" s="41">
        <v>14</v>
      </c>
      <c r="AG590" s="41">
        <v>0</v>
      </c>
      <c r="AH590" s="41">
        <v>38</v>
      </c>
      <c r="AI590" s="41">
        <v>2</v>
      </c>
      <c r="AJ590" s="41">
        <v>0</v>
      </c>
      <c r="AK590" s="41">
        <v>7</v>
      </c>
      <c r="AL590" s="46">
        <v>215</v>
      </c>
      <c r="AM590" s="46">
        <v>0</v>
      </c>
    </row>
    <row r="591" spans="1:39" ht="48">
      <c r="A591" s="40" t="s">
        <v>13717</v>
      </c>
      <c r="B591" s="47" t="s">
        <v>13718</v>
      </c>
      <c r="C591" t="s">
        <v>13719</v>
      </c>
      <c r="D591" t="s">
        <v>13720</v>
      </c>
      <c r="E591" t="s">
        <v>2851</v>
      </c>
      <c r="F591" t="s">
        <v>13721</v>
      </c>
      <c r="G591" t="s">
        <v>13722</v>
      </c>
      <c r="H591" t="str">
        <f>INDEX(CountyList!A:A, MATCH(MID(A591, 3, 3), CountyList!B:B, 0))</f>
        <v>Dupage</v>
      </c>
      <c r="I591" s="38">
        <v>1</v>
      </c>
      <c r="J591" s="38">
        <v>8</v>
      </c>
      <c r="K591" s="39">
        <v>14</v>
      </c>
      <c r="L591" s="39">
        <v>4</v>
      </c>
      <c r="M591" s="39">
        <v>0</v>
      </c>
      <c r="N591" s="39">
        <v>0</v>
      </c>
      <c r="O591" s="39">
        <v>0</v>
      </c>
      <c r="P591" s="39">
        <v>0</v>
      </c>
      <c r="Q591" s="39">
        <v>0</v>
      </c>
      <c r="R591" s="39">
        <v>0</v>
      </c>
      <c r="S591" s="39">
        <v>0</v>
      </c>
      <c r="T591" s="39">
        <v>0</v>
      </c>
      <c r="U591" s="39">
        <v>0</v>
      </c>
      <c r="V591" s="39">
        <v>0</v>
      </c>
      <c r="W591" s="39">
        <v>0</v>
      </c>
      <c r="X591" s="39">
        <v>0</v>
      </c>
      <c r="Y591" s="43">
        <v>0</v>
      </c>
      <c r="Z591" s="42">
        <v>0</v>
      </c>
      <c r="AA591" s="45">
        <v>15</v>
      </c>
      <c r="AB591" s="45">
        <v>20</v>
      </c>
      <c r="AC591" s="44">
        <v>35</v>
      </c>
      <c r="AD591" s="41">
        <v>5</v>
      </c>
      <c r="AE591" s="41">
        <v>2</v>
      </c>
      <c r="AF591" s="41">
        <v>11</v>
      </c>
      <c r="AG591" s="41">
        <v>0</v>
      </c>
      <c r="AH591" s="41">
        <v>3</v>
      </c>
      <c r="AI591" s="41">
        <v>9</v>
      </c>
      <c r="AJ591" s="41">
        <v>0</v>
      </c>
      <c r="AK591" s="41">
        <v>5</v>
      </c>
      <c r="AL591" s="46">
        <v>18</v>
      </c>
      <c r="AM591" s="46">
        <v>0</v>
      </c>
    </row>
    <row r="592" spans="1:39" ht="64">
      <c r="A592" s="40" t="s">
        <v>3096</v>
      </c>
      <c r="B592" s="47" t="s">
        <v>3097</v>
      </c>
      <c r="C592" t="s">
        <v>6653</v>
      </c>
      <c r="D592" t="s">
        <v>13723</v>
      </c>
      <c r="E592" t="s">
        <v>2898</v>
      </c>
      <c r="F592" t="s">
        <v>12556</v>
      </c>
      <c r="G592" t="s">
        <v>6655</v>
      </c>
      <c r="H592" t="str">
        <f>INDEX(CountyList!A:A, MATCH(MID(A592, 3, 3), CountyList!B:B, 0))</f>
        <v>Dupage</v>
      </c>
      <c r="I592" s="38">
        <v>1</v>
      </c>
      <c r="J592" s="38">
        <v>2</v>
      </c>
      <c r="K592" s="39">
        <v>16</v>
      </c>
      <c r="L592" s="39">
        <v>2</v>
      </c>
      <c r="M592" s="39">
        <v>0</v>
      </c>
      <c r="N592" s="39">
        <v>0</v>
      </c>
      <c r="O592" s="39">
        <v>0</v>
      </c>
      <c r="P592" s="39">
        <v>0</v>
      </c>
      <c r="Q592" s="39">
        <v>0</v>
      </c>
      <c r="R592" s="39">
        <v>0</v>
      </c>
      <c r="S592" s="39">
        <v>0</v>
      </c>
      <c r="T592" s="39">
        <v>0</v>
      </c>
      <c r="U592" s="39">
        <v>0</v>
      </c>
      <c r="V592" s="39">
        <v>0</v>
      </c>
      <c r="W592" s="39">
        <v>0</v>
      </c>
      <c r="X592" s="39">
        <v>0</v>
      </c>
      <c r="Y592" s="43">
        <v>0</v>
      </c>
      <c r="Z592" s="42">
        <v>0</v>
      </c>
      <c r="AA592" s="45">
        <v>8</v>
      </c>
      <c r="AB592" s="45">
        <v>10</v>
      </c>
      <c r="AC592" s="44">
        <v>18</v>
      </c>
      <c r="AD592" s="41">
        <v>3</v>
      </c>
      <c r="AE592" s="41">
        <v>3</v>
      </c>
      <c r="AF592" s="41">
        <v>3</v>
      </c>
      <c r="AG592" s="41">
        <v>0</v>
      </c>
      <c r="AH592" s="41">
        <v>7</v>
      </c>
      <c r="AI592" s="41">
        <v>2</v>
      </c>
      <c r="AJ592" s="41">
        <v>0</v>
      </c>
      <c r="AK592" s="41">
        <v>0</v>
      </c>
      <c r="AL592" s="46">
        <v>18</v>
      </c>
      <c r="AM592" s="46">
        <v>0</v>
      </c>
    </row>
    <row r="593" spans="1:39" ht="64">
      <c r="A593" s="40" t="s">
        <v>13724</v>
      </c>
      <c r="B593" s="47" t="s">
        <v>13725</v>
      </c>
      <c r="C593" t="s">
        <v>13726</v>
      </c>
      <c r="D593" t="s">
        <v>13727</v>
      </c>
      <c r="E593" t="s">
        <v>13728</v>
      </c>
      <c r="F593" t="s">
        <v>13729</v>
      </c>
      <c r="G593" t="s">
        <v>13730</v>
      </c>
      <c r="H593" t="str">
        <f>INDEX(CountyList!A:A, MATCH(MID(A593, 3, 3), CountyList!B:B, 0))</f>
        <v>Dupage</v>
      </c>
      <c r="I593" s="38">
        <v>0</v>
      </c>
      <c r="J593" s="38">
        <v>2</v>
      </c>
      <c r="K593" s="39">
        <v>14</v>
      </c>
      <c r="L593" s="39">
        <v>2</v>
      </c>
      <c r="M593" s="39">
        <v>0</v>
      </c>
      <c r="N593" s="39">
        <v>0</v>
      </c>
      <c r="O593" s="39">
        <v>0</v>
      </c>
      <c r="P593" s="39">
        <v>0</v>
      </c>
      <c r="Q593" s="39">
        <v>0</v>
      </c>
      <c r="R593" s="39">
        <v>0</v>
      </c>
      <c r="S593" s="39">
        <v>0</v>
      </c>
      <c r="T593" s="39">
        <v>0</v>
      </c>
      <c r="U593" s="39">
        <v>0</v>
      </c>
      <c r="V593" s="39">
        <v>0</v>
      </c>
      <c r="W593" s="39">
        <v>0</v>
      </c>
      <c r="X593" s="39">
        <v>0</v>
      </c>
      <c r="Y593" s="43">
        <v>0</v>
      </c>
      <c r="Z593" s="42">
        <v>0</v>
      </c>
      <c r="AA593" s="45">
        <v>9</v>
      </c>
      <c r="AB593" s="45">
        <v>7</v>
      </c>
      <c r="AC593" s="44">
        <v>16</v>
      </c>
      <c r="AD593" s="41">
        <v>3</v>
      </c>
      <c r="AE593" s="41">
        <v>3</v>
      </c>
      <c r="AF593" s="41">
        <v>2</v>
      </c>
      <c r="AG593" s="41">
        <v>0</v>
      </c>
      <c r="AH593" s="41">
        <v>8</v>
      </c>
      <c r="AI593" s="41">
        <v>0</v>
      </c>
      <c r="AJ593" s="41">
        <v>0</v>
      </c>
      <c r="AK593" s="41">
        <v>0</v>
      </c>
      <c r="AL593" s="46">
        <v>16</v>
      </c>
      <c r="AM593" s="46">
        <v>0</v>
      </c>
    </row>
    <row r="594" spans="1:39" ht="48">
      <c r="A594" s="40" t="s">
        <v>3106</v>
      </c>
      <c r="B594" s="47" t="s">
        <v>319</v>
      </c>
      <c r="C594" t="s">
        <v>13731</v>
      </c>
      <c r="D594" t="s">
        <v>3108</v>
      </c>
      <c r="E594" t="s">
        <v>3109</v>
      </c>
      <c r="F594" t="s">
        <v>12560</v>
      </c>
      <c r="G594" t="s">
        <v>6669</v>
      </c>
      <c r="H594" t="str">
        <f>INDEX(CountyList!A:A, MATCH(MID(A594, 3, 3), CountyList!B:B, 0))</f>
        <v>Wabash</v>
      </c>
      <c r="I594" s="38">
        <v>1</v>
      </c>
      <c r="J594" s="38">
        <v>12</v>
      </c>
      <c r="K594" s="39">
        <v>16</v>
      </c>
      <c r="L594" s="39">
        <v>15</v>
      </c>
      <c r="M594" s="39">
        <v>15</v>
      </c>
      <c r="N594" s="39">
        <v>19</v>
      </c>
      <c r="O594" s="39">
        <v>9</v>
      </c>
      <c r="P594" s="39">
        <v>7</v>
      </c>
      <c r="Q594" s="39">
        <v>19</v>
      </c>
      <c r="R594" s="39">
        <v>10</v>
      </c>
      <c r="S594" s="39">
        <v>10</v>
      </c>
      <c r="T594" s="39">
        <v>14</v>
      </c>
      <c r="U594" s="39">
        <v>0</v>
      </c>
      <c r="V594" s="39">
        <v>0</v>
      </c>
      <c r="W594" s="39">
        <v>0</v>
      </c>
      <c r="X594" s="39">
        <v>0</v>
      </c>
      <c r="Y594" s="43">
        <v>0</v>
      </c>
      <c r="Z594" s="42">
        <v>0</v>
      </c>
      <c r="AA594" s="45">
        <v>85</v>
      </c>
      <c r="AB594" s="45">
        <v>49</v>
      </c>
      <c r="AC594" s="44">
        <v>134</v>
      </c>
      <c r="AD594" s="41">
        <v>79</v>
      </c>
      <c r="AE594" s="41">
        <v>48</v>
      </c>
      <c r="AF594" s="41">
        <v>3</v>
      </c>
      <c r="AG594" s="41">
        <v>0</v>
      </c>
      <c r="AH594" s="41">
        <v>3</v>
      </c>
      <c r="AI594" s="41">
        <v>1</v>
      </c>
      <c r="AJ594" s="41">
        <v>0</v>
      </c>
      <c r="AK594" s="41">
        <v>0</v>
      </c>
      <c r="AL594" s="46">
        <v>134</v>
      </c>
      <c r="AM594" s="46">
        <v>0</v>
      </c>
    </row>
    <row r="595" spans="1:39" ht="48">
      <c r="A595" s="40" t="s">
        <v>3111</v>
      </c>
      <c r="B595" s="47" t="s">
        <v>3112</v>
      </c>
      <c r="C595" t="s">
        <v>10000</v>
      </c>
      <c r="D595" t="s">
        <v>3115</v>
      </c>
      <c r="E595" t="s">
        <v>3116</v>
      </c>
      <c r="F595" t="s">
        <v>12562</v>
      </c>
      <c r="G595" t="s">
        <v>6676</v>
      </c>
      <c r="H595" t="str">
        <f>INDEX(CountyList!A:A, MATCH(MID(A595, 3, 3), CountyList!B:B, 0))</f>
        <v>Franklin</v>
      </c>
      <c r="I595" s="38">
        <v>0</v>
      </c>
      <c r="J595" s="38">
        <v>6</v>
      </c>
      <c r="K595" s="39">
        <v>10</v>
      </c>
      <c r="L595" s="39">
        <v>9</v>
      </c>
      <c r="M595" s="39">
        <v>9</v>
      </c>
      <c r="N595" s="39">
        <v>11</v>
      </c>
      <c r="O595" s="39">
        <v>10</v>
      </c>
      <c r="P595" s="39">
        <v>2</v>
      </c>
      <c r="Q595" s="39">
        <v>3</v>
      </c>
      <c r="R595" s="39">
        <v>10</v>
      </c>
      <c r="S595" s="39">
        <v>3</v>
      </c>
      <c r="T595" s="39">
        <v>7</v>
      </c>
      <c r="U595" s="39">
        <v>0</v>
      </c>
      <c r="V595" s="39">
        <v>0</v>
      </c>
      <c r="W595" s="39">
        <v>0</v>
      </c>
      <c r="X595" s="39">
        <v>0</v>
      </c>
      <c r="Y595" s="43">
        <v>0</v>
      </c>
      <c r="Z595" s="42">
        <v>0</v>
      </c>
      <c r="AA595" s="45">
        <v>34</v>
      </c>
      <c r="AB595" s="45">
        <v>40</v>
      </c>
      <c r="AC595" s="44">
        <v>74</v>
      </c>
      <c r="AD595" s="41">
        <v>34</v>
      </c>
      <c r="AE595" s="41">
        <v>39</v>
      </c>
      <c r="AF595" s="41">
        <v>1</v>
      </c>
      <c r="AG595" s="41">
        <v>0</v>
      </c>
      <c r="AH595" s="41">
        <v>0</v>
      </c>
      <c r="AI595" s="41">
        <v>0</v>
      </c>
      <c r="AJ595" s="41">
        <v>0</v>
      </c>
      <c r="AK595" s="41">
        <v>0</v>
      </c>
      <c r="AL595" s="46">
        <v>74</v>
      </c>
      <c r="AM595" s="46">
        <v>0</v>
      </c>
    </row>
    <row r="596" spans="1:39" ht="64">
      <c r="A596" s="40" t="s">
        <v>3122</v>
      </c>
      <c r="B596" s="47" t="s">
        <v>3123</v>
      </c>
      <c r="C596" t="s">
        <v>12563</v>
      </c>
      <c r="D596" t="s">
        <v>10010</v>
      </c>
      <c r="E596" t="s">
        <v>3126</v>
      </c>
      <c r="F596" t="s">
        <v>12564</v>
      </c>
      <c r="G596" t="s">
        <v>6679</v>
      </c>
      <c r="H596" t="str">
        <f>INDEX(CountyList!A:A, MATCH(MID(A596, 3, 3), CountyList!B:B, 0))</f>
        <v>Williamson</v>
      </c>
      <c r="I596" s="38">
        <v>1</v>
      </c>
      <c r="J596" s="38">
        <v>17</v>
      </c>
      <c r="K596" s="39">
        <v>33</v>
      </c>
      <c r="L596" s="39">
        <v>32</v>
      </c>
      <c r="M596" s="39">
        <v>20</v>
      </c>
      <c r="N596" s="39">
        <v>29</v>
      </c>
      <c r="O596" s="39">
        <v>25</v>
      </c>
      <c r="P596" s="39">
        <v>35</v>
      </c>
      <c r="Q596" s="39">
        <v>25</v>
      </c>
      <c r="R596" s="39">
        <v>30</v>
      </c>
      <c r="S596" s="39">
        <v>24</v>
      </c>
      <c r="T596" s="39">
        <v>33</v>
      </c>
      <c r="U596" s="39">
        <v>0</v>
      </c>
      <c r="V596" s="39">
        <v>0</v>
      </c>
      <c r="W596" s="39">
        <v>0</v>
      </c>
      <c r="X596" s="39">
        <v>0</v>
      </c>
      <c r="Y596" s="43">
        <v>0</v>
      </c>
      <c r="Z596" s="42">
        <v>0</v>
      </c>
      <c r="AA596" s="45">
        <v>135</v>
      </c>
      <c r="AB596" s="45">
        <v>151</v>
      </c>
      <c r="AC596" s="44">
        <v>286</v>
      </c>
      <c r="AD596" s="41">
        <v>114</v>
      </c>
      <c r="AE596" s="41">
        <v>128</v>
      </c>
      <c r="AF596" s="41">
        <v>17</v>
      </c>
      <c r="AG596" s="41">
        <v>0</v>
      </c>
      <c r="AH596" s="41">
        <v>12</v>
      </c>
      <c r="AI596" s="41">
        <v>3</v>
      </c>
      <c r="AJ596" s="41">
        <v>0</v>
      </c>
      <c r="AK596" s="41">
        <v>12</v>
      </c>
      <c r="AL596" s="46">
        <v>286</v>
      </c>
      <c r="AM596" s="46">
        <v>0</v>
      </c>
    </row>
    <row r="597" spans="1:39" ht="64">
      <c r="A597" s="40" t="s">
        <v>13732</v>
      </c>
      <c r="B597" s="47" t="s">
        <v>13733</v>
      </c>
      <c r="C597" t="s">
        <v>13734</v>
      </c>
      <c r="D597" t="s">
        <v>13735</v>
      </c>
      <c r="E597" t="s">
        <v>13736</v>
      </c>
      <c r="F597" t="s">
        <v>13737</v>
      </c>
      <c r="G597" t="s">
        <v>13738</v>
      </c>
      <c r="H597" t="str">
        <f>INDEX(CountyList!A:A, MATCH(MID(A597, 3, 3), CountyList!B:B, 0))</f>
        <v>Williamson</v>
      </c>
      <c r="I597" s="38">
        <v>1</v>
      </c>
      <c r="J597" s="38">
        <v>0</v>
      </c>
      <c r="K597" s="39">
        <v>10</v>
      </c>
      <c r="L597" s="39">
        <v>3</v>
      </c>
      <c r="M597" s="39">
        <v>0</v>
      </c>
      <c r="N597" s="39">
        <v>0</v>
      </c>
      <c r="O597" s="39">
        <v>1</v>
      </c>
      <c r="P597" s="39">
        <v>0</v>
      </c>
      <c r="Q597" s="39">
        <v>3</v>
      </c>
      <c r="R597" s="39">
        <v>0</v>
      </c>
      <c r="S597" s="39">
        <v>2</v>
      </c>
      <c r="T597" s="39">
        <v>1</v>
      </c>
      <c r="U597" s="39">
        <v>1</v>
      </c>
      <c r="V597" s="39">
        <v>0</v>
      </c>
      <c r="W597" s="39">
        <v>0</v>
      </c>
      <c r="X597" s="39">
        <v>0</v>
      </c>
      <c r="Y597" s="43">
        <v>0</v>
      </c>
      <c r="Z597" s="42">
        <v>0</v>
      </c>
      <c r="AA597" s="45">
        <v>13</v>
      </c>
      <c r="AB597" s="45">
        <v>8</v>
      </c>
      <c r="AC597" s="44">
        <v>21</v>
      </c>
      <c r="AD597" s="41">
        <v>8</v>
      </c>
      <c r="AE597" s="41">
        <v>5</v>
      </c>
      <c r="AF597" s="41">
        <v>0</v>
      </c>
      <c r="AG597" s="41">
        <v>0</v>
      </c>
      <c r="AH597" s="41">
        <v>0</v>
      </c>
      <c r="AI597" s="41">
        <v>0</v>
      </c>
      <c r="AJ597" s="41">
        <v>0</v>
      </c>
      <c r="AK597" s="41">
        <v>8</v>
      </c>
      <c r="AL597" s="46">
        <v>20</v>
      </c>
      <c r="AM597" s="46">
        <v>1</v>
      </c>
    </row>
    <row r="598" spans="1:39" ht="48">
      <c r="A598" s="40" t="s">
        <v>4721</v>
      </c>
      <c r="B598" s="47" t="s">
        <v>4722</v>
      </c>
      <c r="C598" t="s">
        <v>13739</v>
      </c>
      <c r="D598" t="s">
        <v>4724</v>
      </c>
      <c r="E598" t="s">
        <v>157</v>
      </c>
      <c r="F598" t="s">
        <v>13740</v>
      </c>
      <c r="G598" t="s">
        <v>6682</v>
      </c>
      <c r="H598" t="str">
        <f>INDEX(CountyList!A:A, MATCH(MID(A598, 3, 3), CountyList!B:B, 0))</f>
        <v>Williamson</v>
      </c>
      <c r="I598" s="38">
        <v>0</v>
      </c>
      <c r="J598" s="38">
        <v>1</v>
      </c>
      <c r="K598" s="39">
        <v>0</v>
      </c>
      <c r="L598" s="39">
        <v>0</v>
      </c>
      <c r="M598" s="39">
        <v>1</v>
      </c>
      <c r="N598" s="39">
        <v>1</v>
      </c>
      <c r="O598" s="39">
        <v>1</v>
      </c>
      <c r="P598" s="39">
        <v>1</v>
      </c>
      <c r="Q598" s="39">
        <v>1</v>
      </c>
      <c r="R598" s="39">
        <v>0</v>
      </c>
      <c r="S598" s="39">
        <v>2</v>
      </c>
      <c r="T598" s="39">
        <v>2</v>
      </c>
      <c r="U598" s="39">
        <v>0</v>
      </c>
      <c r="V598" s="39">
        <v>0</v>
      </c>
      <c r="W598" s="39">
        <v>0</v>
      </c>
      <c r="X598" s="39">
        <v>0</v>
      </c>
      <c r="Y598" s="43">
        <v>0</v>
      </c>
      <c r="Z598" s="42">
        <v>0</v>
      </c>
      <c r="AA598" s="45">
        <v>8</v>
      </c>
      <c r="AB598" s="45">
        <v>1</v>
      </c>
      <c r="AC598" s="44">
        <v>9</v>
      </c>
      <c r="AD598" s="41">
        <v>7</v>
      </c>
      <c r="AE598" s="41">
        <v>0</v>
      </c>
      <c r="AF598" s="41">
        <v>0</v>
      </c>
      <c r="AG598" s="41">
        <v>0</v>
      </c>
      <c r="AH598" s="41">
        <v>0</v>
      </c>
      <c r="AI598" s="41">
        <v>1</v>
      </c>
      <c r="AJ598" s="41">
        <v>0</v>
      </c>
      <c r="AK598" s="41">
        <v>1</v>
      </c>
      <c r="AL598" s="46">
        <v>9</v>
      </c>
      <c r="AM598" s="46">
        <v>0</v>
      </c>
    </row>
    <row r="599" spans="1:39" ht="64">
      <c r="A599" s="40" t="s">
        <v>13741</v>
      </c>
      <c r="B599" s="47" t="s">
        <v>13742</v>
      </c>
      <c r="C599" t="s">
        <v>13743</v>
      </c>
      <c r="D599" t="s">
        <v>13744</v>
      </c>
      <c r="E599" t="s">
        <v>6688</v>
      </c>
      <c r="F599" t="s">
        <v>13745</v>
      </c>
      <c r="G599" t="s">
        <v>13746</v>
      </c>
      <c r="H599" t="str">
        <f>INDEX(CountyList!A:A, MATCH(MID(A599, 3, 3), CountyList!B:B, 0))</f>
        <v>Williamson</v>
      </c>
      <c r="I599" s="38">
        <v>1</v>
      </c>
      <c r="J599" s="38">
        <v>4</v>
      </c>
      <c r="K599" s="39">
        <v>14</v>
      </c>
      <c r="L599" s="39">
        <v>4</v>
      </c>
      <c r="M599" s="39">
        <v>0</v>
      </c>
      <c r="N599" s="39">
        <v>1</v>
      </c>
      <c r="O599" s="39">
        <v>0</v>
      </c>
      <c r="P599" s="39">
        <v>4</v>
      </c>
      <c r="Q599" s="39">
        <v>1</v>
      </c>
      <c r="R599" s="39">
        <v>0</v>
      </c>
      <c r="S599" s="39">
        <v>0</v>
      </c>
      <c r="T599" s="39">
        <v>0</v>
      </c>
      <c r="U599" s="39">
        <v>0</v>
      </c>
      <c r="V599" s="39">
        <v>0</v>
      </c>
      <c r="W599" s="39">
        <v>0</v>
      </c>
      <c r="X599" s="39">
        <v>0</v>
      </c>
      <c r="Y599" s="43">
        <v>0</v>
      </c>
      <c r="Z599" s="42">
        <v>0</v>
      </c>
      <c r="AA599" s="45">
        <v>12</v>
      </c>
      <c r="AB599" s="45">
        <v>12</v>
      </c>
      <c r="AC599" s="44">
        <v>24</v>
      </c>
      <c r="AD599" s="41">
        <v>7</v>
      </c>
      <c r="AE599" s="41">
        <v>10</v>
      </c>
      <c r="AF599" s="41">
        <v>0</v>
      </c>
      <c r="AG599" s="41">
        <v>0</v>
      </c>
      <c r="AH599" s="41">
        <v>1</v>
      </c>
      <c r="AI599" s="41">
        <v>2</v>
      </c>
      <c r="AJ599" s="41">
        <v>0</v>
      </c>
      <c r="AK599" s="41">
        <v>4</v>
      </c>
      <c r="AL599" s="46">
        <v>24</v>
      </c>
      <c r="AM599" s="46">
        <v>0</v>
      </c>
    </row>
    <row r="600" spans="1:39" ht="48">
      <c r="A600" s="40" t="s">
        <v>3128</v>
      </c>
      <c r="B600" s="47" t="s">
        <v>3129</v>
      </c>
      <c r="C600" t="s">
        <v>12565</v>
      </c>
      <c r="D600" t="s">
        <v>3131</v>
      </c>
      <c r="E600" t="s">
        <v>3132</v>
      </c>
      <c r="F600" t="s">
        <v>12566</v>
      </c>
      <c r="G600" t="s">
        <v>6685</v>
      </c>
      <c r="H600" t="str">
        <f>INDEX(CountyList!A:A, MATCH(MID(A600, 3, 3), CountyList!B:B, 0))</f>
        <v>Williamson</v>
      </c>
      <c r="I600" s="38">
        <v>2</v>
      </c>
      <c r="J600" s="38">
        <v>17</v>
      </c>
      <c r="K600" s="39">
        <v>43</v>
      </c>
      <c r="L600" s="39">
        <v>16</v>
      </c>
      <c r="M600" s="39">
        <v>26</v>
      </c>
      <c r="N600" s="39">
        <v>22</v>
      </c>
      <c r="O600" s="39">
        <v>16</v>
      </c>
      <c r="P600" s="39">
        <v>17</v>
      </c>
      <c r="Q600" s="39">
        <v>26</v>
      </c>
      <c r="R600" s="39">
        <v>16</v>
      </c>
      <c r="S600" s="39">
        <v>14</v>
      </c>
      <c r="T600" s="39">
        <v>7</v>
      </c>
      <c r="U600" s="39">
        <v>0</v>
      </c>
      <c r="V600" s="39">
        <v>0</v>
      </c>
      <c r="W600" s="39">
        <v>0</v>
      </c>
      <c r="X600" s="39">
        <v>0</v>
      </c>
      <c r="Y600" s="43">
        <v>0</v>
      </c>
      <c r="Z600" s="42">
        <v>0</v>
      </c>
      <c r="AA600" s="45">
        <v>111</v>
      </c>
      <c r="AB600" s="45">
        <v>92</v>
      </c>
      <c r="AC600" s="44">
        <v>203</v>
      </c>
      <c r="AD600" s="41">
        <v>95</v>
      </c>
      <c r="AE600" s="41">
        <v>88</v>
      </c>
      <c r="AF600" s="41">
        <v>1</v>
      </c>
      <c r="AG600" s="41">
        <v>0</v>
      </c>
      <c r="AH600" s="41">
        <v>7</v>
      </c>
      <c r="AI600" s="41">
        <v>5</v>
      </c>
      <c r="AJ600" s="41">
        <v>0</v>
      </c>
      <c r="AK600" s="41">
        <v>7</v>
      </c>
      <c r="AL600" s="46">
        <v>203</v>
      </c>
      <c r="AM600" s="46">
        <v>0</v>
      </c>
    </row>
    <row r="601" spans="1:39" ht="64">
      <c r="A601" s="40" t="s">
        <v>3134</v>
      </c>
      <c r="B601" s="47" t="s">
        <v>3135</v>
      </c>
      <c r="C601" t="s">
        <v>6686</v>
      </c>
      <c r="D601" t="s">
        <v>13747</v>
      </c>
      <c r="E601" t="s">
        <v>157</v>
      </c>
      <c r="F601" t="s">
        <v>12567</v>
      </c>
      <c r="G601" t="s">
        <v>6690</v>
      </c>
      <c r="H601" t="str">
        <f>INDEX(CountyList!A:A, MATCH(MID(A601, 3, 3), CountyList!B:B, 0))</f>
        <v>Williamson</v>
      </c>
      <c r="I601" s="38">
        <v>1</v>
      </c>
      <c r="J601" s="38">
        <v>6</v>
      </c>
      <c r="K601" s="39">
        <v>0</v>
      </c>
      <c r="L601" s="39">
        <v>0</v>
      </c>
      <c r="M601" s="39">
        <v>0</v>
      </c>
      <c r="N601" s="39">
        <v>0</v>
      </c>
      <c r="O601" s="39">
        <v>0</v>
      </c>
      <c r="P601" s="39">
        <v>0</v>
      </c>
      <c r="Q601" s="39">
        <v>0</v>
      </c>
      <c r="R601" s="39">
        <v>0</v>
      </c>
      <c r="S601" s="39">
        <v>0</v>
      </c>
      <c r="T601" s="39">
        <v>0</v>
      </c>
      <c r="U601" s="39">
        <v>11</v>
      </c>
      <c r="V601" s="39">
        <v>12</v>
      </c>
      <c r="W601" s="39">
        <v>17</v>
      </c>
      <c r="X601" s="39">
        <v>22</v>
      </c>
      <c r="Y601" s="43">
        <v>0</v>
      </c>
      <c r="Z601" s="42">
        <v>0</v>
      </c>
      <c r="AA601" s="45">
        <v>31</v>
      </c>
      <c r="AB601" s="45">
        <v>31</v>
      </c>
      <c r="AC601" s="44">
        <v>62</v>
      </c>
      <c r="AD601" s="41">
        <v>27</v>
      </c>
      <c r="AE601" s="41">
        <v>30</v>
      </c>
      <c r="AF601" s="41">
        <v>0</v>
      </c>
      <c r="AG601" s="41">
        <v>0</v>
      </c>
      <c r="AH601" s="41">
        <v>1</v>
      </c>
      <c r="AI601" s="41">
        <v>1</v>
      </c>
      <c r="AJ601" s="41">
        <v>0</v>
      </c>
      <c r="AK601" s="41">
        <v>3</v>
      </c>
      <c r="AL601" s="46">
        <v>0</v>
      </c>
      <c r="AM601" s="46">
        <v>62</v>
      </c>
    </row>
    <row r="602" spans="1:39" ht="64">
      <c r="A602" s="40" t="s">
        <v>3139</v>
      </c>
      <c r="B602" s="47" t="s">
        <v>1762</v>
      </c>
      <c r="C602" t="s">
        <v>10027</v>
      </c>
      <c r="D602" t="s">
        <v>3142</v>
      </c>
      <c r="E602" t="s">
        <v>3143</v>
      </c>
      <c r="F602" t="s">
        <v>12571</v>
      </c>
      <c r="G602" t="s">
        <v>6693</v>
      </c>
      <c r="H602" t="str">
        <f>INDEX(CountyList!A:A, MATCH(MID(A602, 3, 3), CountyList!B:B, 0))</f>
        <v>Grundy</v>
      </c>
      <c r="I602" s="38">
        <v>0</v>
      </c>
      <c r="J602" s="38">
        <v>12.5</v>
      </c>
      <c r="K602" s="39">
        <v>30</v>
      </c>
      <c r="L602" s="39">
        <v>19</v>
      </c>
      <c r="M602" s="39">
        <v>22</v>
      </c>
      <c r="N602" s="39">
        <v>23</v>
      </c>
      <c r="O602" s="39">
        <v>21</v>
      </c>
      <c r="P602" s="39">
        <v>20</v>
      </c>
      <c r="Q602" s="39">
        <v>18</v>
      </c>
      <c r="R602" s="39">
        <v>18</v>
      </c>
      <c r="S602" s="39">
        <v>27</v>
      </c>
      <c r="T602" s="39">
        <v>15</v>
      </c>
      <c r="U602" s="39">
        <v>0</v>
      </c>
      <c r="V602" s="39">
        <v>0</v>
      </c>
      <c r="W602" s="39">
        <v>0</v>
      </c>
      <c r="X602" s="39">
        <v>0</v>
      </c>
      <c r="Y602" s="43">
        <v>0</v>
      </c>
      <c r="Z602" s="42">
        <v>0</v>
      </c>
      <c r="AA602" s="45">
        <v>109</v>
      </c>
      <c r="AB602" s="45">
        <v>104</v>
      </c>
      <c r="AC602" s="44">
        <v>213</v>
      </c>
      <c r="AD602" s="41">
        <v>89</v>
      </c>
      <c r="AE602" s="41">
        <v>86</v>
      </c>
      <c r="AF602" s="41">
        <v>35</v>
      </c>
      <c r="AG602" s="41">
        <v>0</v>
      </c>
      <c r="AH602" s="41">
        <v>2</v>
      </c>
      <c r="AI602" s="41">
        <v>1</v>
      </c>
      <c r="AJ602" s="41">
        <v>0</v>
      </c>
      <c r="AK602" s="41">
        <v>0</v>
      </c>
      <c r="AL602" s="46">
        <v>213</v>
      </c>
      <c r="AM602" s="46">
        <v>0</v>
      </c>
    </row>
    <row r="603" spans="1:39" ht="48">
      <c r="A603" s="40" t="s">
        <v>3145</v>
      </c>
      <c r="B603" s="47" t="s">
        <v>3146</v>
      </c>
      <c r="C603" t="s">
        <v>10030</v>
      </c>
      <c r="D603" t="s">
        <v>3148</v>
      </c>
      <c r="E603" t="s">
        <v>3149</v>
      </c>
      <c r="F603" t="s">
        <v>12572</v>
      </c>
      <c r="G603" t="s">
        <v>6696</v>
      </c>
      <c r="H603" t="str">
        <f>INDEX(CountyList!A:A, MATCH(MID(A603, 3, 3), CountyList!B:B, 0))</f>
        <v>Kendall</v>
      </c>
      <c r="I603" s="38">
        <v>1</v>
      </c>
      <c r="J603" s="38">
        <v>12</v>
      </c>
      <c r="K603" s="39">
        <v>82</v>
      </c>
      <c r="L603" s="39">
        <v>33</v>
      </c>
      <c r="M603" s="39">
        <v>17</v>
      </c>
      <c r="N603" s="39">
        <v>23</v>
      </c>
      <c r="O603" s="39">
        <v>25</v>
      </c>
      <c r="P603" s="39">
        <v>22</v>
      </c>
      <c r="Q603" s="39">
        <v>14</v>
      </c>
      <c r="R603" s="39">
        <v>23</v>
      </c>
      <c r="S603" s="39">
        <v>23</v>
      </c>
      <c r="T603" s="39">
        <v>19</v>
      </c>
      <c r="U603" s="39">
        <v>0</v>
      </c>
      <c r="V603" s="39">
        <v>0</v>
      </c>
      <c r="W603" s="39">
        <v>0</v>
      </c>
      <c r="X603" s="39">
        <v>0</v>
      </c>
      <c r="Y603" s="43">
        <v>6</v>
      </c>
      <c r="Z603" s="42">
        <v>0</v>
      </c>
      <c r="AA603" s="45">
        <v>146</v>
      </c>
      <c r="AB603" s="45">
        <v>141</v>
      </c>
      <c r="AC603" s="44">
        <v>287</v>
      </c>
      <c r="AD603" s="41">
        <v>136</v>
      </c>
      <c r="AE603" s="41">
        <v>138</v>
      </c>
      <c r="AF603" s="41">
        <v>2</v>
      </c>
      <c r="AG603" s="41">
        <v>0</v>
      </c>
      <c r="AH603" s="41">
        <v>4</v>
      </c>
      <c r="AI603" s="41">
        <v>1</v>
      </c>
      <c r="AJ603" s="41">
        <v>0</v>
      </c>
      <c r="AK603" s="41">
        <v>6</v>
      </c>
      <c r="AL603" s="46">
        <v>281</v>
      </c>
      <c r="AM603" s="46">
        <v>0</v>
      </c>
    </row>
    <row r="604" spans="1:39" ht="48">
      <c r="A604" s="40" t="s">
        <v>3151</v>
      </c>
      <c r="B604" s="47" t="s">
        <v>319</v>
      </c>
      <c r="C604" t="s">
        <v>6697</v>
      </c>
      <c r="D604" t="s">
        <v>3154</v>
      </c>
      <c r="E604" t="s">
        <v>3155</v>
      </c>
      <c r="F604" t="s">
        <v>12573</v>
      </c>
      <c r="G604" t="s">
        <v>6699</v>
      </c>
      <c r="H604" t="str">
        <f>INDEX(CountyList!A:A, MATCH(MID(A604, 3, 3), CountyList!B:B, 0))</f>
        <v>Kendall</v>
      </c>
      <c r="I604" s="38">
        <v>0</v>
      </c>
      <c r="J604" s="38">
        <v>11</v>
      </c>
      <c r="K604" s="39">
        <v>0</v>
      </c>
      <c r="L604" s="39">
        <v>23</v>
      </c>
      <c r="M604" s="39">
        <v>18</v>
      </c>
      <c r="N604" s="39">
        <v>26</v>
      </c>
      <c r="O604" s="39">
        <v>25</v>
      </c>
      <c r="P604" s="39">
        <v>27</v>
      </c>
      <c r="Q604" s="39">
        <v>29</v>
      </c>
      <c r="R604" s="39">
        <v>20</v>
      </c>
      <c r="S604" s="39">
        <v>15</v>
      </c>
      <c r="T604" s="39">
        <v>16</v>
      </c>
      <c r="U604" s="39">
        <v>0</v>
      </c>
      <c r="V604" s="39">
        <v>0</v>
      </c>
      <c r="W604" s="39">
        <v>0</v>
      </c>
      <c r="X604" s="39">
        <v>0</v>
      </c>
      <c r="Y604" s="43">
        <v>0</v>
      </c>
      <c r="Z604" s="42">
        <v>0</v>
      </c>
      <c r="AA604" s="45">
        <v>99</v>
      </c>
      <c r="AB604" s="45">
        <v>100</v>
      </c>
      <c r="AC604" s="44">
        <v>199</v>
      </c>
      <c r="AD604" s="41">
        <v>68</v>
      </c>
      <c r="AE604" s="41">
        <v>63</v>
      </c>
      <c r="AF604" s="41">
        <v>57</v>
      </c>
      <c r="AG604" s="41">
        <v>0</v>
      </c>
      <c r="AH604" s="41">
        <v>8</v>
      </c>
      <c r="AI604" s="41">
        <v>0</v>
      </c>
      <c r="AJ604" s="41">
        <v>0</v>
      </c>
      <c r="AK604" s="41">
        <v>3</v>
      </c>
      <c r="AL604" s="46">
        <v>199</v>
      </c>
      <c r="AM604" s="46">
        <v>0</v>
      </c>
    </row>
    <row r="605" spans="1:39" ht="48">
      <c r="A605" s="40" t="s">
        <v>13748</v>
      </c>
      <c r="B605" s="47" t="s">
        <v>13749</v>
      </c>
      <c r="C605" t="s">
        <v>13750</v>
      </c>
      <c r="D605" t="s">
        <v>13751</v>
      </c>
      <c r="E605" t="s">
        <v>143</v>
      </c>
      <c r="F605" t="s">
        <v>13752</v>
      </c>
      <c r="G605" t="s">
        <v>13753</v>
      </c>
      <c r="H605" t="str">
        <f>INDEX(CountyList!A:A, MATCH(MID(A605, 3, 3), CountyList!B:B, 0))</f>
        <v>Kendall</v>
      </c>
      <c r="I605" s="38">
        <v>0</v>
      </c>
      <c r="J605" s="38">
        <v>6.8</v>
      </c>
      <c r="K605" s="39">
        <v>20</v>
      </c>
      <c r="L605" s="39">
        <v>7</v>
      </c>
      <c r="M605" s="39">
        <v>5</v>
      </c>
      <c r="N605" s="39">
        <v>6</v>
      </c>
      <c r="O605" s="39">
        <v>8</v>
      </c>
      <c r="P605" s="39">
        <v>5</v>
      </c>
      <c r="Q605" s="39">
        <v>5</v>
      </c>
      <c r="R605" s="39">
        <v>5</v>
      </c>
      <c r="S605" s="39">
        <v>3</v>
      </c>
      <c r="T605" s="39">
        <v>1</v>
      </c>
      <c r="U605" s="39">
        <v>0</v>
      </c>
      <c r="V605" s="39">
        <v>0</v>
      </c>
      <c r="W605" s="39">
        <v>0</v>
      </c>
      <c r="X605" s="39">
        <v>0</v>
      </c>
      <c r="Y605" s="43">
        <v>0</v>
      </c>
      <c r="Z605" s="42">
        <v>0</v>
      </c>
      <c r="AA605" s="45">
        <v>36</v>
      </c>
      <c r="AB605" s="45">
        <v>29</v>
      </c>
      <c r="AC605" s="44">
        <v>65</v>
      </c>
      <c r="AD605" s="41">
        <v>33</v>
      </c>
      <c r="AE605" s="41">
        <v>20</v>
      </c>
      <c r="AF605" s="41">
        <v>1</v>
      </c>
      <c r="AG605" s="41">
        <v>0</v>
      </c>
      <c r="AH605" s="41">
        <v>2</v>
      </c>
      <c r="AI605" s="41">
        <v>0</v>
      </c>
      <c r="AJ605" s="41">
        <v>0</v>
      </c>
      <c r="AK605" s="41">
        <v>9</v>
      </c>
      <c r="AL605" s="46">
        <v>65</v>
      </c>
      <c r="AM605" s="46">
        <v>0</v>
      </c>
    </row>
    <row r="606" spans="1:39" ht="48">
      <c r="A606" s="40" t="s">
        <v>3157</v>
      </c>
      <c r="B606" s="47" t="s">
        <v>3158</v>
      </c>
      <c r="C606" t="s">
        <v>12574</v>
      </c>
      <c r="D606" t="s">
        <v>10036</v>
      </c>
      <c r="E606" t="s">
        <v>3149</v>
      </c>
      <c r="F606" t="s">
        <v>12575</v>
      </c>
      <c r="G606" t="s">
        <v>6702</v>
      </c>
      <c r="H606" t="str">
        <f>INDEX(CountyList!A:A, MATCH(MID(A606, 3, 3), CountyList!B:B, 0))</f>
        <v>Kendall</v>
      </c>
      <c r="I606" s="38">
        <v>4.5</v>
      </c>
      <c r="J606" s="38">
        <v>18</v>
      </c>
      <c r="K606" s="39">
        <v>111</v>
      </c>
      <c r="L606" s="39">
        <v>46</v>
      </c>
      <c r="M606" s="39">
        <v>25</v>
      </c>
      <c r="N606" s="39">
        <v>21</v>
      </c>
      <c r="O606" s="39">
        <v>13</v>
      </c>
      <c r="P606" s="39">
        <v>16</v>
      </c>
      <c r="Q606" s="39">
        <v>11</v>
      </c>
      <c r="R606" s="39">
        <v>10</v>
      </c>
      <c r="S606" s="39">
        <v>11</v>
      </c>
      <c r="T606" s="39">
        <v>14</v>
      </c>
      <c r="U606" s="39">
        <v>16</v>
      </c>
      <c r="V606" s="39">
        <v>10</v>
      </c>
      <c r="W606" s="39">
        <v>16</v>
      </c>
      <c r="X606" s="39">
        <v>5</v>
      </c>
      <c r="Y606" s="43">
        <v>0</v>
      </c>
      <c r="Z606" s="42">
        <v>0</v>
      </c>
      <c r="AA606" s="45">
        <v>149</v>
      </c>
      <c r="AB606" s="45">
        <v>176</v>
      </c>
      <c r="AC606" s="44">
        <v>325</v>
      </c>
      <c r="AD606" s="41">
        <v>132</v>
      </c>
      <c r="AE606" s="41">
        <v>145</v>
      </c>
      <c r="AF606" s="41">
        <v>0</v>
      </c>
      <c r="AG606" s="41">
        <v>0</v>
      </c>
      <c r="AH606" s="41">
        <v>4</v>
      </c>
      <c r="AI606" s="41">
        <v>11</v>
      </c>
      <c r="AJ606" s="41">
        <v>0</v>
      </c>
      <c r="AK606" s="41">
        <v>33</v>
      </c>
      <c r="AL606" s="46">
        <v>278</v>
      </c>
      <c r="AM606" s="46">
        <v>47</v>
      </c>
    </row>
    <row r="607" spans="1:39" ht="64">
      <c r="A607" s="40" t="s">
        <v>3162</v>
      </c>
      <c r="B607" s="47" t="s">
        <v>13754</v>
      </c>
      <c r="C607" t="s">
        <v>6703</v>
      </c>
      <c r="D607" t="s">
        <v>13755</v>
      </c>
      <c r="E607" t="s">
        <v>3149</v>
      </c>
      <c r="F607" t="s">
        <v>13756</v>
      </c>
      <c r="G607" t="s">
        <v>6705</v>
      </c>
      <c r="H607" t="str">
        <f>INDEX(CountyList!A:A, MATCH(MID(A607, 3, 3), CountyList!B:B, 0))</f>
        <v>Kendall</v>
      </c>
      <c r="I607" s="38">
        <v>0</v>
      </c>
      <c r="J607" s="38">
        <v>3</v>
      </c>
      <c r="K607" s="39">
        <v>0</v>
      </c>
      <c r="L607" s="39">
        <v>0</v>
      </c>
      <c r="M607" s="39">
        <v>0</v>
      </c>
      <c r="N607" s="39">
        <v>0</v>
      </c>
      <c r="O607" s="39">
        <v>0</v>
      </c>
      <c r="P607" s="39">
        <v>0</v>
      </c>
      <c r="Q607" s="39">
        <v>0</v>
      </c>
      <c r="R607" s="39">
        <v>0</v>
      </c>
      <c r="S607" s="39">
        <v>0</v>
      </c>
      <c r="T607" s="39">
        <v>0</v>
      </c>
      <c r="U607" s="39">
        <v>4</v>
      </c>
      <c r="V607" s="39">
        <v>7</v>
      </c>
      <c r="W607" s="39">
        <v>3</v>
      </c>
      <c r="X607" s="39">
        <v>2</v>
      </c>
      <c r="Y607" s="43">
        <v>0</v>
      </c>
      <c r="Z607" s="42">
        <v>0</v>
      </c>
      <c r="AA607" s="45">
        <v>7</v>
      </c>
      <c r="AB607" s="45">
        <v>9</v>
      </c>
      <c r="AC607" s="44">
        <v>16</v>
      </c>
      <c r="AD607" s="41">
        <v>7</v>
      </c>
      <c r="AE607" s="41">
        <v>7</v>
      </c>
      <c r="AF607" s="41">
        <v>0</v>
      </c>
      <c r="AG607" s="41">
        <v>0</v>
      </c>
      <c r="AH607" s="41">
        <v>0</v>
      </c>
      <c r="AI607" s="41">
        <v>2</v>
      </c>
      <c r="AJ607" s="41">
        <v>0</v>
      </c>
      <c r="AK607" s="41">
        <v>0</v>
      </c>
      <c r="AL607" s="46">
        <v>0</v>
      </c>
      <c r="AM607" s="46">
        <v>16</v>
      </c>
    </row>
    <row r="608" spans="1:39" ht="48">
      <c r="A608" s="40" t="s">
        <v>3171</v>
      </c>
      <c r="B608" s="47" t="s">
        <v>3172</v>
      </c>
      <c r="C608" t="s">
        <v>10053</v>
      </c>
      <c r="D608" t="s">
        <v>3174</v>
      </c>
      <c r="E608" t="s">
        <v>3175</v>
      </c>
      <c r="F608" t="s">
        <v>12584</v>
      </c>
      <c r="G608" t="s">
        <v>6713</v>
      </c>
      <c r="H608" t="str">
        <f>INDEX(CountyList!A:A, MATCH(MID(A608, 3, 3), CountyList!B:B, 0))</f>
        <v>Hancock</v>
      </c>
      <c r="I608" s="38">
        <v>2</v>
      </c>
      <c r="J608" s="38">
        <v>4.5</v>
      </c>
      <c r="K608" s="39">
        <v>20</v>
      </c>
      <c r="L608" s="39">
        <v>11</v>
      </c>
      <c r="M608" s="39">
        <v>11</v>
      </c>
      <c r="N608" s="39">
        <v>10</v>
      </c>
      <c r="O608" s="39">
        <v>14</v>
      </c>
      <c r="P608" s="39">
        <v>10</v>
      </c>
      <c r="Q608" s="39">
        <v>4</v>
      </c>
      <c r="R608" s="39">
        <v>4</v>
      </c>
      <c r="S608" s="39">
        <v>0</v>
      </c>
      <c r="T608" s="39">
        <v>0</v>
      </c>
      <c r="U608" s="39">
        <v>0</v>
      </c>
      <c r="V608" s="39">
        <v>0</v>
      </c>
      <c r="W608" s="39">
        <v>0</v>
      </c>
      <c r="X608" s="39">
        <v>0</v>
      </c>
      <c r="Y608" s="43">
        <v>0</v>
      </c>
      <c r="Z608" s="42">
        <v>0</v>
      </c>
      <c r="AA608" s="45">
        <v>40</v>
      </c>
      <c r="AB608" s="45">
        <v>44</v>
      </c>
      <c r="AC608" s="44">
        <v>84</v>
      </c>
      <c r="AD608" s="41">
        <v>40</v>
      </c>
      <c r="AE608" s="41">
        <v>43</v>
      </c>
      <c r="AF608" s="41">
        <v>1</v>
      </c>
      <c r="AG608" s="41">
        <v>0</v>
      </c>
      <c r="AH608" s="41">
        <v>0</v>
      </c>
      <c r="AI608" s="41">
        <v>0</v>
      </c>
      <c r="AJ608" s="41">
        <v>0</v>
      </c>
      <c r="AK608" s="41">
        <v>0</v>
      </c>
      <c r="AL608" s="46">
        <v>84</v>
      </c>
      <c r="AM608" s="46">
        <v>0</v>
      </c>
    </row>
    <row r="609" spans="1:39" ht="48">
      <c r="A609" s="40" t="s">
        <v>3177</v>
      </c>
      <c r="B609" s="47" t="s">
        <v>2721</v>
      </c>
      <c r="C609" t="s">
        <v>6715</v>
      </c>
      <c r="D609" t="s">
        <v>3178</v>
      </c>
      <c r="E609" t="s">
        <v>3179</v>
      </c>
      <c r="F609" t="s">
        <v>12585</v>
      </c>
      <c r="G609" t="s">
        <v>6717</v>
      </c>
      <c r="H609" t="str">
        <f>INDEX(CountyList!A:A, MATCH(MID(A609, 3, 3), CountyList!B:B, 0))</f>
        <v>McDonough</v>
      </c>
      <c r="I609" s="38">
        <v>1</v>
      </c>
      <c r="J609" s="38">
        <v>9.5</v>
      </c>
      <c r="K609" s="39">
        <v>38</v>
      </c>
      <c r="L609" s="39">
        <v>15</v>
      </c>
      <c r="M609" s="39">
        <v>21</v>
      </c>
      <c r="N609" s="39">
        <v>13</v>
      </c>
      <c r="O609" s="39">
        <v>17</v>
      </c>
      <c r="P609" s="39">
        <v>16</v>
      </c>
      <c r="Q609" s="39">
        <v>17</v>
      </c>
      <c r="R609" s="39">
        <v>28</v>
      </c>
      <c r="S609" s="39">
        <v>0</v>
      </c>
      <c r="T609" s="39">
        <v>0</v>
      </c>
      <c r="U609" s="39">
        <v>0</v>
      </c>
      <c r="V609" s="39">
        <v>0</v>
      </c>
      <c r="W609" s="39">
        <v>0</v>
      </c>
      <c r="X609" s="39">
        <v>0</v>
      </c>
      <c r="Y609" s="43">
        <v>0</v>
      </c>
      <c r="Z609" s="42">
        <v>0</v>
      </c>
      <c r="AA609" s="45">
        <v>88</v>
      </c>
      <c r="AB609" s="45">
        <v>77</v>
      </c>
      <c r="AC609" s="44">
        <v>165</v>
      </c>
      <c r="AD609" s="41">
        <v>72</v>
      </c>
      <c r="AE609" s="41">
        <v>68</v>
      </c>
      <c r="AF609" s="41">
        <v>4</v>
      </c>
      <c r="AG609" s="41">
        <v>0</v>
      </c>
      <c r="AH609" s="41">
        <v>2</v>
      </c>
      <c r="AI609" s="41">
        <v>11</v>
      </c>
      <c r="AJ609" s="41">
        <v>0</v>
      </c>
      <c r="AK609" s="41">
        <v>8</v>
      </c>
      <c r="AL609" s="46">
        <v>165</v>
      </c>
      <c r="AM609" s="46">
        <v>0</v>
      </c>
    </row>
    <row r="610" spans="1:39" ht="48">
      <c r="A610" s="40" t="s">
        <v>3181</v>
      </c>
      <c r="B610" s="47" t="s">
        <v>3182</v>
      </c>
      <c r="C610" t="s">
        <v>6718</v>
      </c>
      <c r="D610" t="s">
        <v>10060</v>
      </c>
      <c r="E610" t="s">
        <v>3179</v>
      </c>
      <c r="F610" t="s">
        <v>12587</v>
      </c>
      <c r="G610" t="s">
        <v>6720</v>
      </c>
      <c r="H610" t="str">
        <f>INDEX(CountyList!A:A, MATCH(MID(A610, 3, 3), CountyList!B:B, 0))</f>
        <v>McDonough</v>
      </c>
      <c r="I610" s="38">
        <v>1</v>
      </c>
      <c r="J610" s="38">
        <v>1</v>
      </c>
      <c r="K610" s="39">
        <v>0</v>
      </c>
      <c r="L610" s="39">
        <v>0</v>
      </c>
      <c r="M610" s="39">
        <v>0</v>
      </c>
      <c r="N610" s="39">
        <v>0</v>
      </c>
      <c r="O610" s="39">
        <v>0</v>
      </c>
      <c r="P610" s="39">
        <v>0</v>
      </c>
      <c r="Q610" s="39">
        <v>0</v>
      </c>
      <c r="R610" s="39">
        <v>0</v>
      </c>
      <c r="S610" s="39">
        <v>0</v>
      </c>
      <c r="T610" s="39">
        <v>0</v>
      </c>
      <c r="U610" s="39">
        <v>0</v>
      </c>
      <c r="V610" s="39">
        <v>0</v>
      </c>
      <c r="W610" s="39">
        <v>0</v>
      </c>
      <c r="X610" s="39">
        <v>7</v>
      </c>
      <c r="Y610" s="43">
        <v>0</v>
      </c>
      <c r="Z610" s="42">
        <v>0</v>
      </c>
      <c r="AA610" s="45">
        <v>4</v>
      </c>
      <c r="AB610" s="45">
        <v>3</v>
      </c>
      <c r="AC610" s="44">
        <v>7</v>
      </c>
      <c r="AD610" s="41">
        <v>0</v>
      </c>
      <c r="AE610" s="41">
        <v>0</v>
      </c>
      <c r="AF610" s="41">
        <v>5</v>
      </c>
      <c r="AG610" s="41">
        <v>0</v>
      </c>
      <c r="AH610" s="41">
        <v>0</v>
      </c>
      <c r="AI610" s="41">
        <v>2</v>
      </c>
      <c r="AJ610" s="41">
        <v>0</v>
      </c>
      <c r="AK610" s="41">
        <v>0</v>
      </c>
      <c r="AL610" s="46">
        <v>0</v>
      </c>
      <c r="AM610" s="46">
        <v>7</v>
      </c>
    </row>
    <row r="611" spans="1:39" ht="48">
      <c r="A611" s="40" t="s">
        <v>4725</v>
      </c>
      <c r="B611" s="47" t="s">
        <v>4726</v>
      </c>
      <c r="C611" t="s">
        <v>10067</v>
      </c>
      <c r="D611" t="s">
        <v>10068</v>
      </c>
      <c r="E611" t="s">
        <v>3662</v>
      </c>
      <c r="F611" t="s">
        <v>12590</v>
      </c>
      <c r="G611" t="s">
        <v>6726</v>
      </c>
      <c r="H611" t="str">
        <f>INDEX(CountyList!A:A, MATCH(MID(A611, 3, 3), CountyList!B:B, 0))</f>
        <v>Bureau</v>
      </c>
      <c r="I611" s="38">
        <v>1</v>
      </c>
      <c r="J611" s="38">
        <v>12.8</v>
      </c>
      <c r="K611" s="39">
        <v>0</v>
      </c>
      <c r="L611" s="39">
        <v>0</v>
      </c>
      <c r="M611" s="39">
        <v>0</v>
      </c>
      <c r="N611" s="39">
        <v>0</v>
      </c>
      <c r="O611" s="39">
        <v>0</v>
      </c>
      <c r="P611" s="39">
        <v>0</v>
      </c>
      <c r="Q611" s="39">
        <v>0</v>
      </c>
      <c r="R611" s="39">
        <v>0</v>
      </c>
      <c r="S611" s="39">
        <v>0</v>
      </c>
      <c r="T611" s="39">
        <v>0</v>
      </c>
      <c r="U611" s="39">
        <v>79</v>
      </c>
      <c r="V611" s="39">
        <v>78</v>
      </c>
      <c r="W611" s="39">
        <v>93</v>
      </c>
      <c r="X611" s="39">
        <v>67</v>
      </c>
      <c r="Y611" s="43">
        <v>0</v>
      </c>
      <c r="Z611" s="42">
        <v>4</v>
      </c>
      <c r="AA611" s="45">
        <v>165</v>
      </c>
      <c r="AB611" s="45">
        <v>155</v>
      </c>
      <c r="AC611" s="44">
        <v>320</v>
      </c>
      <c r="AD611" s="41">
        <v>127</v>
      </c>
      <c r="AE611" s="41">
        <v>126</v>
      </c>
      <c r="AF611" s="41">
        <v>21</v>
      </c>
      <c r="AG611" s="41">
        <v>1</v>
      </c>
      <c r="AH611" s="41">
        <v>38</v>
      </c>
      <c r="AI611" s="41">
        <v>3</v>
      </c>
      <c r="AJ611" s="41">
        <v>0</v>
      </c>
      <c r="AK611" s="41">
        <v>4</v>
      </c>
      <c r="AL611" s="46">
        <v>0</v>
      </c>
      <c r="AM611" s="46">
        <v>317</v>
      </c>
    </row>
    <row r="612" spans="1:39" ht="48">
      <c r="A612" s="40" t="s">
        <v>12591</v>
      </c>
      <c r="B612" s="47" t="s">
        <v>10070</v>
      </c>
      <c r="C612" t="s">
        <v>7031</v>
      </c>
      <c r="D612" t="s">
        <v>10073</v>
      </c>
      <c r="E612" t="s">
        <v>3195</v>
      </c>
      <c r="F612" t="s">
        <v>12592</v>
      </c>
      <c r="G612" t="s">
        <v>12593</v>
      </c>
      <c r="H612" t="str">
        <f>INDEX(CountyList!A:A, MATCH(MID(A612, 3, 3), CountyList!B:B, 0))</f>
        <v>Bureau</v>
      </c>
      <c r="I612" s="38">
        <v>0</v>
      </c>
      <c r="J612" s="38">
        <v>2</v>
      </c>
      <c r="K612" s="39">
        <v>16</v>
      </c>
      <c r="L612" s="39">
        <v>12</v>
      </c>
      <c r="M612" s="39">
        <v>12</v>
      </c>
      <c r="N612" s="39">
        <v>8</v>
      </c>
      <c r="O612" s="39">
        <v>4</v>
      </c>
      <c r="P612" s="39">
        <v>8</v>
      </c>
      <c r="Q612" s="39">
        <v>1</v>
      </c>
      <c r="R612" s="39">
        <v>9</v>
      </c>
      <c r="S612" s="39">
        <v>0</v>
      </c>
      <c r="T612" s="39">
        <v>5</v>
      </c>
      <c r="U612" s="39">
        <v>0</v>
      </c>
      <c r="V612" s="39">
        <v>0</v>
      </c>
      <c r="W612" s="39">
        <v>0</v>
      </c>
      <c r="X612" s="39">
        <v>0</v>
      </c>
      <c r="Y612" s="43">
        <v>0</v>
      </c>
      <c r="Z612" s="42">
        <v>0</v>
      </c>
      <c r="AA612" s="45">
        <v>34</v>
      </c>
      <c r="AB612" s="45">
        <v>41</v>
      </c>
      <c r="AC612" s="44">
        <v>75</v>
      </c>
      <c r="AD612" s="41">
        <v>29</v>
      </c>
      <c r="AE612" s="41">
        <v>35</v>
      </c>
      <c r="AF612" s="41">
        <v>4</v>
      </c>
      <c r="AG612" s="41">
        <v>0</v>
      </c>
      <c r="AH612" s="41">
        <v>4</v>
      </c>
      <c r="AI612" s="41">
        <v>3</v>
      </c>
      <c r="AJ612" s="41">
        <v>0</v>
      </c>
      <c r="AK612" s="41">
        <v>0</v>
      </c>
      <c r="AL612" s="46">
        <v>75</v>
      </c>
      <c r="AM612" s="46">
        <v>0</v>
      </c>
    </row>
    <row r="613" spans="1:39" ht="48">
      <c r="A613" s="40" t="s">
        <v>3197</v>
      </c>
      <c r="B613" s="47" t="s">
        <v>2370</v>
      </c>
      <c r="C613" t="s">
        <v>12594</v>
      </c>
      <c r="D613" t="s">
        <v>3198</v>
      </c>
      <c r="E613" t="s">
        <v>3199</v>
      </c>
      <c r="F613" t="s">
        <v>12595</v>
      </c>
      <c r="G613" t="s">
        <v>6729</v>
      </c>
      <c r="H613" t="str">
        <f>INDEX(CountyList!A:A, MATCH(MID(A613, 3, 3), CountyList!B:B, 0))</f>
        <v>Henry</v>
      </c>
      <c r="I613" s="38">
        <v>1</v>
      </c>
      <c r="J613" s="38">
        <v>7.2</v>
      </c>
      <c r="K613" s="39">
        <v>0</v>
      </c>
      <c r="L613" s="39">
        <v>19</v>
      </c>
      <c r="M613" s="39">
        <v>18</v>
      </c>
      <c r="N613" s="39">
        <v>15</v>
      </c>
      <c r="O613" s="39">
        <v>13</v>
      </c>
      <c r="P613" s="39">
        <v>23</v>
      </c>
      <c r="Q613" s="39">
        <v>21</v>
      </c>
      <c r="R613" s="39">
        <v>8</v>
      </c>
      <c r="S613" s="39">
        <v>0</v>
      </c>
      <c r="T613" s="39">
        <v>0</v>
      </c>
      <c r="U613" s="39">
        <v>0</v>
      </c>
      <c r="V613" s="39">
        <v>0</v>
      </c>
      <c r="W613" s="39">
        <v>0</v>
      </c>
      <c r="X613" s="39">
        <v>0</v>
      </c>
      <c r="Y613" s="43">
        <v>0</v>
      </c>
      <c r="Z613" s="42">
        <v>0</v>
      </c>
      <c r="AA613" s="45">
        <v>55</v>
      </c>
      <c r="AB613" s="45">
        <v>62</v>
      </c>
      <c r="AC613" s="44">
        <v>117</v>
      </c>
      <c r="AD613" s="41">
        <v>48</v>
      </c>
      <c r="AE613" s="41">
        <v>51</v>
      </c>
      <c r="AF613" s="41">
        <v>2</v>
      </c>
      <c r="AG613" s="41">
        <v>0</v>
      </c>
      <c r="AH613" s="41">
        <v>1</v>
      </c>
      <c r="AI613" s="41">
        <v>1</v>
      </c>
      <c r="AJ613" s="41">
        <v>0</v>
      </c>
      <c r="AK613" s="41">
        <v>14</v>
      </c>
      <c r="AL613" s="46">
        <v>117</v>
      </c>
      <c r="AM613" s="46">
        <v>0</v>
      </c>
    </row>
    <row r="614" spans="1:39" ht="48">
      <c r="A614" s="40" t="s">
        <v>3201</v>
      </c>
      <c r="B614" s="47" t="s">
        <v>2928</v>
      </c>
      <c r="C614" t="s">
        <v>12596</v>
      </c>
      <c r="D614" t="s">
        <v>3204</v>
      </c>
      <c r="E614" t="s">
        <v>3205</v>
      </c>
      <c r="F614" t="s">
        <v>12597</v>
      </c>
      <c r="G614" t="s">
        <v>6732</v>
      </c>
      <c r="H614" t="str">
        <f>INDEX(CountyList!A:A, MATCH(MID(A614, 3, 3), CountyList!B:B, 0))</f>
        <v>Henry</v>
      </c>
      <c r="I614" s="38">
        <v>1</v>
      </c>
      <c r="J614" s="38">
        <v>10</v>
      </c>
      <c r="K614" s="39">
        <v>17</v>
      </c>
      <c r="L614" s="39">
        <v>16</v>
      </c>
      <c r="M614" s="39">
        <v>16</v>
      </c>
      <c r="N614" s="39">
        <v>9</v>
      </c>
      <c r="O614" s="39">
        <v>13</v>
      </c>
      <c r="P614" s="39">
        <v>13</v>
      </c>
      <c r="Q614" s="39">
        <v>6</v>
      </c>
      <c r="R614" s="39">
        <v>6</v>
      </c>
      <c r="S614" s="39">
        <v>7</v>
      </c>
      <c r="T614" s="39">
        <v>8</v>
      </c>
      <c r="U614" s="39">
        <v>0</v>
      </c>
      <c r="V614" s="39">
        <v>0</v>
      </c>
      <c r="W614" s="39">
        <v>0</v>
      </c>
      <c r="X614" s="39">
        <v>0</v>
      </c>
      <c r="Y614" s="43">
        <v>0</v>
      </c>
      <c r="Z614" s="42">
        <v>0</v>
      </c>
      <c r="AA614" s="45">
        <v>59</v>
      </c>
      <c r="AB614" s="45">
        <v>52</v>
      </c>
      <c r="AC614" s="44">
        <v>111</v>
      </c>
      <c r="AD614" s="41">
        <v>46</v>
      </c>
      <c r="AE614" s="41">
        <v>45</v>
      </c>
      <c r="AF614" s="41">
        <v>7</v>
      </c>
      <c r="AG614" s="41">
        <v>0</v>
      </c>
      <c r="AH614" s="41">
        <v>1</v>
      </c>
      <c r="AI614" s="41">
        <v>0</v>
      </c>
      <c r="AJ614" s="41">
        <v>0</v>
      </c>
      <c r="AK614" s="41">
        <v>12</v>
      </c>
      <c r="AL614" s="46">
        <v>111</v>
      </c>
      <c r="AM614" s="46">
        <v>0</v>
      </c>
    </row>
    <row r="615" spans="1:39" ht="48">
      <c r="A615" s="40" t="s">
        <v>13757</v>
      </c>
      <c r="B615" s="47" t="s">
        <v>13758</v>
      </c>
      <c r="C615" t="s">
        <v>13759</v>
      </c>
      <c r="D615" t="s">
        <v>13760</v>
      </c>
      <c r="E615" t="s">
        <v>13761</v>
      </c>
      <c r="F615" t="s">
        <v>13762</v>
      </c>
      <c r="G615" t="s">
        <v>13763</v>
      </c>
      <c r="H615" t="e">
        <f>INDEX(CountyList!A:A, MATCH(MID(A615, 3, 3), CountyList!B:B, 0))</f>
        <v>#N/A</v>
      </c>
      <c r="I615" s="38">
        <v>0</v>
      </c>
      <c r="J615" s="38">
        <v>2</v>
      </c>
      <c r="K615" s="39">
        <v>0</v>
      </c>
      <c r="L615" s="39">
        <v>3</v>
      </c>
      <c r="M615" s="39">
        <v>3</v>
      </c>
      <c r="N615" s="39">
        <v>2</v>
      </c>
      <c r="O615" s="39">
        <v>1</v>
      </c>
      <c r="P615" s="39">
        <v>2</v>
      </c>
      <c r="Q615" s="39">
        <v>0</v>
      </c>
      <c r="R615" s="39">
        <v>2</v>
      </c>
      <c r="S615" s="39">
        <v>1</v>
      </c>
      <c r="T615" s="39">
        <v>0</v>
      </c>
      <c r="U615" s="39">
        <v>1</v>
      </c>
      <c r="V615" s="39">
        <v>0</v>
      </c>
      <c r="W615" s="39">
        <v>0</v>
      </c>
      <c r="X615" s="39">
        <v>0</v>
      </c>
      <c r="Y615" s="43">
        <v>0</v>
      </c>
      <c r="Z615" s="42">
        <v>0</v>
      </c>
      <c r="AA615" s="45">
        <v>9</v>
      </c>
      <c r="AB615" s="45">
        <v>6</v>
      </c>
      <c r="AC615" s="44">
        <v>15</v>
      </c>
      <c r="AD615" s="41">
        <v>7</v>
      </c>
      <c r="AE615" s="41">
        <v>6</v>
      </c>
      <c r="AF615" s="41">
        <v>2</v>
      </c>
      <c r="AG615" s="41">
        <v>0</v>
      </c>
      <c r="AH615" s="41">
        <v>0</v>
      </c>
      <c r="AI615" s="41">
        <v>0</v>
      </c>
      <c r="AJ615" s="41">
        <v>0</v>
      </c>
      <c r="AK615" s="41">
        <v>0</v>
      </c>
      <c r="AL615" s="46">
        <v>14</v>
      </c>
      <c r="AM615" s="46">
        <v>1</v>
      </c>
    </row>
    <row r="616" spans="1:39" ht="48">
      <c r="A616" s="40" t="s">
        <v>12598</v>
      </c>
      <c r="B616" s="47" t="s">
        <v>4025</v>
      </c>
      <c r="C616" t="s">
        <v>10084</v>
      </c>
      <c r="D616" t="s">
        <v>10085</v>
      </c>
      <c r="E616" t="s">
        <v>4343</v>
      </c>
      <c r="F616" t="s">
        <v>12599</v>
      </c>
      <c r="G616" t="s">
        <v>12600</v>
      </c>
      <c r="H616" t="str">
        <f>INDEX(CountyList!A:A, MATCH(MID(A616, 3, 3), CountyList!B:B, 0))</f>
        <v>Jackson</v>
      </c>
      <c r="I616" s="38">
        <v>0.4</v>
      </c>
      <c r="J616" s="38">
        <v>2</v>
      </c>
      <c r="K616" s="39">
        <v>0</v>
      </c>
      <c r="L616" s="39">
        <v>0</v>
      </c>
      <c r="M616" s="39">
        <v>5</v>
      </c>
      <c r="N616" s="39">
        <v>7</v>
      </c>
      <c r="O616" s="39">
        <v>7</v>
      </c>
      <c r="P616" s="39">
        <v>5</v>
      </c>
      <c r="Q616" s="39">
        <v>1</v>
      </c>
      <c r="R616" s="39">
        <v>2</v>
      </c>
      <c r="S616" s="39">
        <v>5</v>
      </c>
      <c r="T616" s="39">
        <v>3</v>
      </c>
      <c r="U616" s="39">
        <v>0</v>
      </c>
      <c r="V616" s="39">
        <v>0</v>
      </c>
      <c r="W616" s="39">
        <v>0</v>
      </c>
      <c r="X616" s="39">
        <v>0</v>
      </c>
      <c r="Y616" s="43">
        <v>0</v>
      </c>
      <c r="Z616" s="42">
        <v>0</v>
      </c>
      <c r="AA616" s="45">
        <v>10</v>
      </c>
      <c r="AB616" s="45">
        <v>25</v>
      </c>
      <c r="AC616" s="44">
        <v>35</v>
      </c>
      <c r="AD616" s="41">
        <v>10</v>
      </c>
      <c r="AE616" s="41">
        <v>24</v>
      </c>
      <c r="AF616" s="41">
        <v>0</v>
      </c>
      <c r="AG616" s="41">
        <v>0</v>
      </c>
      <c r="AH616" s="41">
        <v>0</v>
      </c>
      <c r="AI616" s="41">
        <v>0</v>
      </c>
      <c r="AJ616" s="41">
        <v>0</v>
      </c>
      <c r="AK616" s="41">
        <v>1</v>
      </c>
      <c r="AL616" s="46">
        <v>35</v>
      </c>
      <c r="AM616" s="46">
        <v>0</v>
      </c>
    </row>
    <row r="617" spans="1:39" ht="48">
      <c r="A617" s="40" t="s">
        <v>3207</v>
      </c>
      <c r="B617" s="47" t="s">
        <v>446</v>
      </c>
      <c r="C617" t="s">
        <v>13764</v>
      </c>
      <c r="D617" t="s">
        <v>3210</v>
      </c>
      <c r="E617" t="s">
        <v>3211</v>
      </c>
      <c r="F617" t="s">
        <v>12602</v>
      </c>
      <c r="G617" t="s">
        <v>6735</v>
      </c>
      <c r="H617" t="str">
        <f>INDEX(CountyList!A:A, MATCH(MID(A617, 3, 3), CountyList!B:B, 0))</f>
        <v>Jackson</v>
      </c>
      <c r="I617" s="38">
        <v>0</v>
      </c>
      <c r="J617" s="38">
        <v>5</v>
      </c>
      <c r="K617" s="39">
        <v>20</v>
      </c>
      <c r="L617" s="39">
        <v>4</v>
      </c>
      <c r="M617" s="39">
        <v>6</v>
      </c>
      <c r="N617" s="39">
        <v>11</v>
      </c>
      <c r="O617" s="39">
        <v>3</v>
      </c>
      <c r="P617" s="39">
        <v>5</v>
      </c>
      <c r="Q617" s="39">
        <v>5</v>
      </c>
      <c r="R617" s="39">
        <v>2</v>
      </c>
      <c r="S617" s="39">
        <v>7</v>
      </c>
      <c r="T617" s="39">
        <v>3</v>
      </c>
      <c r="U617" s="39">
        <v>0</v>
      </c>
      <c r="V617" s="39">
        <v>0</v>
      </c>
      <c r="W617" s="39">
        <v>0</v>
      </c>
      <c r="X617" s="39">
        <v>0</v>
      </c>
      <c r="Y617" s="43">
        <v>0</v>
      </c>
      <c r="Z617" s="42">
        <v>0</v>
      </c>
      <c r="AA617" s="45">
        <v>33</v>
      </c>
      <c r="AB617" s="45">
        <v>33</v>
      </c>
      <c r="AC617" s="44">
        <v>66</v>
      </c>
      <c r="AD617" s="41">
        <v>26</v>
      </c>
      <c r="AE617" s="41">
        <v>26</v>
      </c>
      <c r="AF617" s="41">
        <v>0</v>
      </c>
      <c r="AG617" s="41">
        <v>0</v>
      </c>
      <c r="AH617" s="41">
        <v>0</v>
      </c>
      <c r="AI617" s="41">
        <v>1</v>
      </c>
      <c r="AJ617" s="41">
        <v>0</v>
      </c>
      <c r="AK617" s="41">
        <v>13</v>
      </c>
      <c r="AL617" s="46">
        <v>66</v>
      </c>
      <c r="AM617" s="46">
        <v>0</v>
      </c>
    </row>
    <row r="618" spans="1:39" ht="48">
      <c r="A618" s="40" t="s">
        <v>3213</v>
      </c>
      <c r="B618" s="47" t="s">
        <v>3214</v>
      </c>
      <c r="C618" t="s">
        <v>6736</v>
      </c>
      <c r="D618" t="s">
        <v>3216</v>
      </c>
      <c r="E618" t="s">
        <v>3211</v>
      </c>
      <c r="F618" t="s">
        <v>12604</v>
      </c>
      <c r="G618" t="s">
        <v>6738</v>
      </c>
      <c r="H618" t="str">
        <f>INDEX(CountyList!A:A, MATCH(MID(A618, 3, 3), CountyList!B:B, 0))</f>
        <v>Jackson</v>
      </c>
      <c r="I618" s="38">
        <v>2</v>
      </c>
      <c r="J618" s="38">
        <v>15</v>
      </c>
      <c r="K618" s="39">
        <v>38</v>
      </c>
      <c r="L618" s="39">
        <v>9</v>
      </c>
      <c r="M618" s="39">
        <v>14</v>
      </c>
      <c r="N618" s="39">
        <v>16</v>
      </c>
      <c r="O618" s="39">
        <v>19</v>
      </c>
      <c r="P618" s="39">
        <v>7</v>
      </c>
      <c r="Q618" s="39">
        <v>15</v>
      </c>
      <c r="R618" s="39">
        <v>11</v>
      </c>
      <c r="S618" s="39">
        <v>12</v>
      </c>
      <c r="T618" s="39">
        <v>18</v>
      </c>
      <c r="U618" s="39">
        <v>0</v>
      </c>
      <c r="V618" s="39">
        <v>0</v>
      </c>
      <c r="W618" s="39">
        <v>0</v>
      </c>
      <c r="X618" s="39">
        <v>0</v>
      </c>
      <c r="Y618" s="43">
        <v>0</v>
      </c>
      <c r="Z618" s="42">
        <v>0</v>
      </c>
      <c r="AA618" s="45">
        <v>84</v>
      </c>
      <c r="AB618" s="45">
        <v>75</v>
      </c>
      <c r="AC618" s="44">
        <v>159</v>
      </c>
      <c r="AD618" s="41">
        <v>73</v>
      </c>
      <c r="AE618" s="41">
        <v>51</v>
      </c>
      <c r="AF618" s="41">
        <v>8</v>
      </c>
      <c r="AG618" s="41">
        <v>0</v>
      </c>
      <c r="AH618" s="41">
        <v>10</v>
      </c>
      <c r="AI618" s="41">
        <v>3</v>
      </c>
      <c r="AJ618" s="41">
        <v>0</v>
      </c>
      <c r="AK618" s="41">
        <v>14</v>
      </c>
      <c r="AL618" s="46">
        <v>159</v>
      </c>
      <c r="AM618" s="46">
        <v>0</v>
      </c>
    </row>
    <row r="619" spans="1:39" ht="48">
      <c r="A619" s="40" t="s">
        <v>4729</v>
      </c>
      <c r="B619" s="47" t="s">
        <v>4730</v>
      </c>
      <c r="C619" t="s">
        <v>13765</v>
      </c>
      <c r="D619" t="s">
        <v>13766</v>
      </c>
      <c r="E619" t="s">
        <v>3222</v>
      </c>
      <c r="F619" t="s">
        <v>12605</v>
      </c>
      <c r="G619" t="s">
        <v>6741</v>
      </c>
      <c r="H619" t="str">
        <f>INDEX(CountyList!A:A, MATCH(MID(A619, 3, 3), CountyList!B:B, 0))</f>
        <v>Jackson</v>
      </c>
      <c r="I619" s="38">
        <v>1.8</v>
      </c>
      <c r="J619" s="38">
        <v>4</v>
      </c>
      <c r="K619" s="39">
        <v>8</v>
      </c>
      <c r="L619" s="39">
        <v>7</v>
      </c>
      <c r="M619" s="39">
        <v>3</v>
      </c>
      <c r="N619" s="39">
        <v>5</v>
      </c>
      <c r="O619" s="39">
        <v>5</v>
      </c>
      <c r="P619" s="39">
        <v>3</v>
      </c>
      <c r="Q619" s="39">
        <v>3</v>
      </c>
      <c r="R619" s="39">
        <v>5</v>
      </c>
      <c r="S619" s="39">
        <v>3</v>
      </c>
      <c r="T619" s="39">
        <v>2</v>
      </c>
      <c r="U619" s="39">
        <v>0</v>
      </c>
      <c r="V619" s="39">
        <v>0</v>
      </c>
      <c r="W619" s="39">
        <v>0</v>
      </c>
      <c r="X619" s="39">
        <v>0</v>
      </c>
      <c r="Y619" s="43">
        <v>0</v>
      </c>
      <c r="Z619" s="42">
        <v>0</v>
      </c>
      <c r="AA619" s="45">
        <v>27</v>
      </c>
      <c r="AB619" s="45">
        <v>17</v>
      </c>
      <c r="AC619" s="44">
        <v>44</v>
      </c>
      <c r="AD619" s="41">
        <v>25</v>
      </c>
      <c r="AE619" s="41">
        <v>14</v>
      </c>
      <c r="AF619" s="41">
        <v>0</v>
      </c>
      <c r="AG619" s="41">
        <v>0</v>
      </c>
      <c r="AH619" s="41">
        <v>3</v>
      </c>
      <c r="AI619" s="41">
        <v>2</v>
      </c>
      <c r="AJ619" s="41">
        <v>0</v>
      </c>
      <c r="AK619" s="41">
        <v>0</v>
      </c>
      <c r="AL619" s="46">
        <v>44</v>
      </c>
      <c r="AM619" s="46">
        <v>0</v>
      </c>
    </row>
    <row r="620" spans="1:39" ht="48">
      <c r="A620" s="40" t="s">
        <v>3217</v>
      </c>
      <c r="B620" s="47" t="s">
        <v>3218</v>
      </c>
      <c r="C620" t="s">
        <v>13767</v>
      </c>
      <c r="D620" t="s">
        <v>3221</v>
      </c>
      <c r="E620" t="s">
        <v>3222</v>
      </c>
      <c r="F620" t="s">
        <v>13768</v>
      </c>
      <c r="G620" t="s">
        <v>6744</v>
      </c>
      <c r="H620" t="str">
        <f>INDEX(CountyList!A:A, MATCH(MID(A620, 3, 3), CountyList!B:B, 0))</f>
        <v>Jackson</v>
      </c>
      <c r="I620" s="38">
        <v>0</v>
      </c>
      <c r="J620" s="38">
        <v>14.8</v>
      </c>
      <c r="K620" s="39">
        <v>12</v>
      </c>
      <c r="L620" s="39">
        <v>14</v>
      </c>
      <c r="M620" s="39">
        <v>11</v>
      </c>
      <c r="N620" s="39">
        <v>11</v>
      </c>
      <c r="O620" s="39">
        <v>8</v>
      </c>
      <c r="P620" s="39">
        <v>12</v>
      </c>
      <c r="Q620" s="39">
        <v>14</v>
      </c>
      <c r="R620" s="39">
        <v>14</v>
      </c>
      <c r="S620" s="39">
        <v>17</v>
      </c>
      <c r="T620" s="39">
        <v>9</v>
      </c>
      <c r="U620" s="39">
        <v>2</v>
      </c>
      <c r="V620" s="39">
        <v>3</v>
      </c>
      <c r="W620" s="39">
        <v>2</v>
      </c>
      <c r="X620" s="39">
        <v>4</v>
      </c>
      <c r="Y620" s="43">
        <v>0</v>
      </c>
      <c r="Z620" s="42">
        <v>0</v>
      </c>
      <c r="AA620" s="45">
        <v>56</v>
      </c>
      <c r="AB620" s="45">
        <v>77</v>
      </c>
      <c r="AC620" s="44">
        <v>133</v>
      </c>
      <c r="AD620" s="41">
        <v>44</v>
      </c>
      <c r="AE620" s="41">
        <v>59</v>
      </c>
      <c r="AF620" s="41">
        <v>10</v>
      </c>
      <c r="AG620" s="41">
        <v>0</v>
      </c>
      <c r="AH620" s="41">
        <v>10</v>
      </c>
      <c r="AI620" s="41">
        <v>2</v>
      </c>
      <c r="AJ620" s="41">
        <v>0</v>
      </c>
      <c r="AK620" s="41">
        <v>8</v>
      </c>
      <c r="AL620" s="46">
        <v>122</v>
      </c>
      <c r="AM620" s="46">
        <v>11</v>
      </c>
    </row>
    <row r="621" spans="1:39" ht="48">
      <c r="A621" s="40" t="s">
        <v>3224</v>
      </c>
      <c r="B621" s="47" t="s">
        <v>3225</v>
      </c>
      <c r="C621" t="s">
        <v>13769</v>
      </c>
      <c r="D621" t="s">
        <v>3229</v>
      </c>
      <c r="E621" t="s">
        <v>3230</v>
      </c>
      <c r="F621" t="s">
        <v>12606</v>
      </c>
      <c r="G621" t="s">
        <v>6747</v>
      </c>
      <c r="H621" t="str">
        <f>INDEX(CountyList!A:A, MATCH(MID(A621, 3, 3), CountyList!B:B, 0))</f>
        <v>Perry</v>
      </c>
      <c r="I621" s="38">
        <v>1.5</v>
      </c>
      <c r="J621" s="38">
        <v>10.5</v>
      </c>
      <c r="K621" s="39">
        <v>27</v>
      </c>
      <c r="L621" s="39">
        <v>13</v>
      </c>
      <c r="M621" s="39">
        <v>10</v>
      </c>
      <c r="N621" s="39">
        <v>11</v>
      </c>
      <c r="O621" s="39">
        <v>12</v>
      </c>
      <c r="P621" s="39">
        <v>16</v>
      </c>
      <c r="Q621" s="39">
        <v>14</v>
      </c>
      <c r="R621" s="39">
        <v>23</v>
      </c>
      <c r="S621" s="39">
        <v>11</v>
      </c>
      <c r="T621" s="39">
        <v>9</v>
      </c>
      <c r="U621" s="39">
        <v>0</v>
      </c>
      <c r="V621" s="39">
        <v>0</v>
      </c>
      <c r="W621" s="39">
        <v>0</v>
      </c>
      <c r="X621" s="39">
        <v>0</v>
      </c>
      <c r="Y621" s="43">
        <v>2</v>
      </c>
      <c r="Z621" s="42">
        <v>0</v>
      </c>
      <c r="AA621" s="45">
        <v>76</v>
      </c>
      <c r="AB621" s="45">
        <v>72</v>
      </c>
      <c r="AC621" s="44">
        <v>148</v>
      </c>
      <c r="AD621" s="41">
        <v>74</v>
      </c>
      <c r="AE621" s="41">
        <v>72</v>
      </c>
      <c r="AF621" s="41">
        <v>0</v>
      </c>
      <c r="AG621" s="41">
        <v>0</v>
      </c>
      <c r="AH621" s="41">
        <v>2</v>
      </c>
      <c r="AI621" s="41">
        <v>0</v>
      </c>
      <c r="AJ621" s="41">
        <v>0</v>
      </c>
      <c r="AK621" s="41">
        <v>0</v>
      </c>
      <c r="AL621" s="46">
        <v>146</v>
      </c>
      <c r="AM621" s="46">
        <v>0</v>
      </c>
    </row>
    <row r="622" spans="1:39" ht="64">
      <c r="A622" s="40" t="s">
        <v>3232</v>
      </c>
      <c r="B622" s="47" t="s">
        <v>3233</v>
      </c>
      <c r="C622" t="s">
        <v>12607</v>
      </c>
      <c r="D622" t="s">
        <v>3235</v>
      </c>
      <c r="E622" t="s">
        <v>3236</v>
      </c>
      <c r="F622" t="s">
        <v>12608</v>
      </c>
      <c r="G622" t="s">
        <v>12609</v>
      </c>
      <c r="H622" t="str">
        <f>INDEX(CountyList!A:A, MATCH(MID(A622, 3, 3), CountyList!B:B, 0))</f>
        <v>Perry</v>
      </c>
      <c r="I622" s="38">
        <v>0</v>
      </c>
      <c r="J622" s="38">
        <v>13.5</v>
      </c>
      <c r="K622" s="39">
        <v>23</v>
      </c>
      <c r="L622" s="39">
        <v>4</v>
      </c>
      <c r="M622" s="39">
        <v>6</v>
      </c>
      <c r="N622" s="39">
        <v>8</v>
      </c>
      <c r="O622" s="39">
        <v>5</v>
      </c>
      <c r="P622" s="39">
        <v>7</v>
      </c>
      <c r="Q622" s="39">
        <v>4</v>
      </c>
      <c r="R622" s="39">
        <v>8</v>
      </c>
      <c r="S622" s="39">
        <v>7</v>
      </c>
      <c r="T622" s="39">
        <v>3</v>
      </c>
      <c r="U622" s="39">
        <v>2</v>
      </c>
      <c r="V622" s="39">
        <v>5</v>
      </c>
      <c r="W622" s="39">
        <v>3</v>
      </c>
      <c r="X622" s="39">
        <v>2</v>
      </c>
      <c r="Y622" s="43">
        <v>0</v>
      </c>
      <c r="Z622" s="42">
        <v>0</v>
      </c>
      <c r="AA622" s="45">
        <v>47</v>
      </c>
      <c r="AB622" s="45">
        <v>40</v>
      </c>
      <c r="AC622" s="44">
        <v>87</v>
      </c>
      <c r="AD622" s="41">
        <v>35</v>
      </c>
      <c r="AE622" s="41">
        <v>36</v>
      </c>
      <c r="AF622" s="41">
        <v>1</v>
      </c>
      <c r="AG622" s="41">
        <v>0</v>
      </c>
      <c r="AH622" s="41">
        <v>3</v>
      </c>
      <c r="AI622" s="41">
        <v>3</v>
      </c>
      <c r="AJ622" s="41">
        <v>0</v>
      </c>
      <c r="AK622" s="41">
        <v>9</v>
      </c>
      <c r="AL622" s="46">
        <v>75</v>
      </c>
      <c r="AM622" s="46">
        <v>12</v>
      </c>
    </row>
    <row r="623" spans="1:39" ht="48">
      <c r="A623" s="40" t="s">
        <v>3245</v>
      </c>
      <c r="B623" s="47" t="s">
        <v>3246</v>
      </c>
      <c r="C623" t="s">
        <v>6751</v>
      </c>
      <c r="D623" t="s">
        <v>13770</v>
      </c>
      <c r="E623" t="s">
        <v>3249</v>
      </c>
      <c r="F623" t="s">
        <v>11379</v>
      </c>
      <c r="G623" t="s">
        <v>6753</v>
      </c>
      <c r="H623" t="e">
        <f>INDEX(CountyList!A:A, MATCH(MID(A623, 3, 3), CountyList!B:B, 0))</f>
        <v>#N/A</v>
      </c>
      <c r="I623" s="38">
        <v>0.5</v>
      </c>
      <c r="J623" s="38">
        <v>3.5</v>
      </c>
      <c r="K623" s="39">
        <v>4</v>
      </c>
      <c r="L623" s="39">
        <v>0</v>
      </c>
      <c r="M623" s="39">
        <v>3</v>
      </c>
      <c r="N623" s="39">
        <v>1</v>
      </c>
      <c r="O623" s="39">
        <v>4</v>
      </c>
      <c r="P623" s="39">
        <v>2</v>
      </c>
      <c r="Q623" s="39">
        <v>3</v>
      </c>
      <c r="R623" s="39">
        <v>1</v>
      </c>
      <c r="S623" s="39">
        <v>4</v>
      </c>
      <c r="T623" s="39">
        <v>1</v>
      </c>
      <c r="U623" s="39">
        <v>1</v>
      </c>
      <c r="V623" s="39">
        <v>2</v>
      </c>
      <c r="W623" s="39">
        <v>0</v>
      </c>
      <c r="X623" s="39">
        <v>1</v>
      </c>
      <c r="Y623" s="43">
        <v>0</v>
      </c>
      <c r="Z623" s="42">
        <v>2</v>
      </c>
      <c r="AA623" s="45">
        <v>15</v>
      </c>
      <c r="AB623" s="45">
        <v>14</v>
      </c>
      <c r="AC623" s="44">
        <v>29</v>
      </c>
      <c r="AD623" s="41">
        <v>12</v>
      </c>
      <c r="AE623" s="41">
        <v>14</v>
      </c>
      <c r="AF623" s="41">
        <v>0</v>
      </c>
      <c r="AG623" s="41">
        <v>0</v>
      </c>
      <c r="AH623" s="41">
        <v>0</v>
      </c>
      <c r="AI623" s="41">
        <v>2</v>
      </c>
      <c r="AJ623" s="41">
        <v>0</v>
      </c>
      <c r="AK623" s="41">
        <v>1</v>
      </c>
      <c r="AL623" s="46">
        <v>23</v>
      </c>
      <c r="AM623" s="46">
        <v>4</v>
      </c>
    </row>
    <row r="624" spans="1:39" ht="48">
      <c r="A624" s="40" t="s">
        <v>3251</v>
      </c>
      <c r="B624" s="47" t="s">
        <v>3252</v>
      </c>
      <c r="C624" t="s">
        <v>13771</v>
      </c>
      <c r="D624" t="s">
        <v>3255</v>
      </c>
      <c r="E624" t="s">
        <v>3256</v>
      </c>
      <c r="F624" t="s">
        <v>12611</v>
      </c>
      <c r="G624" t="s">
        <v>6756</v>
      </c>
      <c r="H624" t="str">
        <f>INDEX(CountyList!A:A, MATCH(MID(A624, 3, 3), CountyList!B:B, 0))</f>
        <v>Kane</v>
      </c>
      <c r="I624" s="38">
        <v>1</v>
      </c>
      <c r="J624" s="38">
        <v>11</v>
      </c>
      <c r="K624" s="39">
        <v>20</v>
      </c>
      <c r="L624" s="39">
        <v>28</v>
      </c>
      <c r="M624" s="39">
        <v>31</v>
      </c>
      <c r="N624" s="39">
        <v>22</v>
      </c>
      <c r="O624" s="39">
        <v>23</v>
      </c>
      <c r="P624" s="39">
        <v>31</v>
      </c>
      <c r="Q624" s="39">
        <v>31</v>
      </c>
      <c r="R624" s="39">
        <v>27</v>
      </c>
      <c r="S624" s="39">
        <v>29</v>
      </c>
      <c r="T624" s="39">
        <v>28</v>
      </c>
      <c r="U624" s="39">
        <v>0</v>
      </c>
      <c r="V624" s="39">
        <v>0</v>
      </c>
      <c r="W624" s="39">
        <v>0</v>
      </c>
      <c r="X624" s="39">
        <v>0</v>
      </c>
      <c r="Y624" s="43">
        <v>0</v>
      </c>
      <c r="Z624" s="42">
        <v>0</v>
      </c>
      <c r="AA624" s="45">
        <v>142</v>
      </c>
      <c r="AB624" s="45">
        <v>128</v>
      </c>
      <c r="AC624" s="44">
        <v>270</v>
      </c>
      <c r="AD624" s="41">
        <v>98</v>
      </c>
      <c r="AE624" s="41">
        <v>81</v>
      </c>
      <c r="AF624" s="41">
        <v>71</v>
      </c>
      <c r="AG624" s="41">
        <v>0</v>
      </c>
      <c r="AH624" s="41">
        <v>7</v>
      </c>
      <c r="AI624" s="41">
        <v>0</v>
      </c>
      <c r="AJ624" s="41">
        <v>0</v>
      </c>
      <c r="AK624" s="41">
        <v>13</v>
      </c>
      <c r="AL624" s="46">
        <v>270</v>
      </c>
      <c r="AM624" s="46">
        <v>0</v>
      </c>
    </row>
    <row r="625" spans="1:39" ht="80">
      <c r="A625" s="40" t="s">
        <v>13772</v>
      </c>
      <c r="B625" s="47" t="s">
        <v>13773</v>
      </c>
      <c r="C625" t="s">
        <v>13774</v>
      </c>
      <c r="D625" t="s">
        <v>13775</v>
      </c>
      <c r="E625" t="s">
        <v>10215</v>
      </c>
      <c r="F625" t="s">
        <v>13776</v>
      </c>
      <c r="G625" t="s">
        <v>13777</v>
      </c>
      <c r="H625" t="str">
        <f>INDEX(CountyList!A:A, MATCH(MID(A625, 3, 3), CountyList!B:B, 0))</f>
        <v>Kane</v>
      </c>
      <c r="I625" s="38">
        <v>0</v>
      </c>
      <c r="J625" s="38">
        <v>2</v>
      </c>
      <c r="K625" s="39">
        <v>0</v>
      </c>
      <c r="L625" s="39">
        <v>2</v>
      </c>
      <c r="M625" s="39">
        <v>0</v>
      </c>
      <c r="N625" s="39">
        <v>1</v>
      </c>
      <c r="O625" s="39">
        <v>2</v>
      </c>
      <c r="P625" s="39">
        <v>3</v>
      </c>
      <c r="Q625" s="39">
        <v>1</v>
      </c>
      <c r="R625" s="39">
        <v>3</v>
      </c>
      <c r="S625" s="39">
        <v>0</v>
      </c>
      <c r="T625" s="39">
        <v>3</v>
      </c>
      <c r="U625" s="39">
        <v>0</v>
      </c>
      <c r="V625" s="39">
        <v>0</v>
      </c>
      <c r="W625" s="39">
        <v>0</v>
      </c>
      <c r="X625" s="39">
        <v>0</v>
      </c>
      <c r="Y625" s="43">
        <v>0</v>
      </c>
      <c r="Z625" s="42">
        <v>0</v>
      </c>
      <c r="AA625" s="45">
        <v>7</v>
      </c>
      <c r="AB625" s="45">
        <v>8</v>
      </c>
      <c r="AC625" s="44">
        <v>15</v>
      </c>
      <c r="AD625" s="41">
        <v>2</v>
      </c>
      <c r="AE625" s="41">
        <v>3</v>
      </c>
      <c r="AF625" s="41">
        <v>7</v>
      </c>
      <c r="AG625" s="41">
        <v>0</v>
      </c>
      <c r="AH625" s="41">
        <v>0</v>
      </c>
      <c r="AI625" s="41">
        <v>0</v>
      </c>
      <c r="AJ625" s="41">
        <v>2</v>
      </c>
      <c r="AK625" s="41">
        <v>1</v>
      </c>
      <c r="AL625" s="46">
        <v>15</v>
      </c>
      <c r="AM625" s="46">
        <v>0</v>
      </c>
    </row>
    <row r="626" spans="1:39" ht="48">
      <c r="A626" s="40" t="s">
        <v>3258</v>
      </c>
      <c r="B626" s="47" t="s">
        <v>3259</v>
      </c>
      <c r="C626" t="s">
        <v>10104</v>
      </c>
      <c r="D626" t="s">
        <v>3261</v>
      </c>
      <c r="E626" t="s">
        <v>3262</v>
      </c>
      <c r="F626" t="s">
        <v>12612</v>
      </c>
      <c r="G626" t="s">
        <v>6758</v>
      </c>
      <c r="H626" t="str">
        <f>INDEX(CountyList!A:A, MATCH(MID(A626, 3, 3), CountyList!B:B, 0))</f>
        <v>Kane</v>
      </c>
      <c r="I626" s="38">
        <v>2.8</v>
      </c>
      <c r="J626" s="38">
        <v>28.5</v>
      </c>
      <c r="K626" s="39">
        <v>18</v>
      </c>
      <c r="L626" s="39">
        <v>15</v>
      </c>
      <c r="M626" s="39">
        <v>9</v>
      </c>
      <c r="N626" s="39">
        <v>18</v>
      </c>
      <c r="O626" s="39">
        <v>19</v>
      </c>
      <c r="P626" s="39">
        <v>20</v>
      </c>
      <c r="Q626" s="39">
        <v>27</v>
      </c>
      <c r="R626" s="39">
        <v>28</v>
      </c>
      <c r="S626" s="39">
        <v>25</v>
      </c>
      <c r="T626" s="39">
        <v>23</v>
      </c>
      <c r="U626" s="39">
        <v>16</v>
      </c>
      <c r="V626" s="39">
        <v>31</v>
      </c>
      <c r="W626" s="39">
        <v>40</v>
      </c>
      <c r="X626" s="39">
        <v>33</v>
      </c>
      <c r="Y626" s="43">
        <v>0</v>
      </c>
      <c r="Z626" s="42">
        <v>0</v>
      </c>
      <c r="AA626" s="45">
        <v>172</v>
      </c>
      <c r="AB626" s="45">
        <v>150</v>
      </c>
      <c r="AC626" s="44">
        <v>322</v>
      </c>
      <c r="AD626" s="41">
        <v>112</v>
      </c>
      <c r="AE626" s="41">
        <v>100</v>
      </c>
      <c r="AF626" s="41">
        <v>11</v>
      </c>
      <c r="AG626" s="41">
        <v>0</v>
      </c>
      <c r="AH626" s="41">
        <v>62</v>
      </c>
      <c r="AI626" s="41">
        <v>15</v>
      </c>
      <c r="AJ626" s="41">
        <v>1</v>
      </c>
      <c r="AK626" s="41">
        <v>21</v>
      </c>
      <c r="AL626" s="46">
        <v>202</v>
      </c>
      <c r="AM626" s="46">
        <v>120</v>
      </c>
    </row>
    <row r="627" spans="1:39" ht="48">
      <c r="A627" s="40" t="s">
        <v>3264</v>
      </c>
      <c r="B627" s="47" t="s">
        <v>3265</v>
      </c>
      <c r="C627" t="s">
        <v>6759</v>
      </c>
      <c r="D627" t="s">
        <v>3268</v>
      </c>
      <c r="E627" t="s">
        <v>3256</v>
      </c>
      <c r="F627" t="s">
        <v>12613</v>
      </c>
      <c r="G627" t="s">
        <v>6761</v>
      </c>
      <c r="H627" t="str">
        <f>INDEX(CountyList!A:A, MATCH(MID(A627, 3, 3), CountyList!B:B, 0))</f>
        <v>Kane</v>
      </c>
      <c r="I627" s="38">
        <v>3</v>
      </c>
      <c r="J627" s="38">
        <v>23</v>
      </c>
      <c r="K627" s="39">
        <v>32</v>
      </c>
      <c r="L627" s="39">
        <v>40</v>
      </c>
      <c r="M627" s="39">
        <v>37</v>
      </c>
      <c r="N627" s="39">
        <v>50</v>
      </c>
      <c r="O627" s="39">
        <v>43</v>
      </c>
      <c r="P627" s="39">
        <v>43</v>
      </c>
      <c r="Q627" s="39">
        <v>53</v>
      </c>
      <c r="R627" s="39">
        <v>58</v>
      </c>
      <c r="S627" s="39">
        <v>60</v>
      </c>
      <c r="T627" s="39">
        <v>59</v>
      </c>
      <c r="U627" s="39">
        <v>0</v>
      </c>
      <c r="V627" s="39">
        <v>0</v>
      </c>
      <c r="W627" s="39">
        <v>0</v>
      </c>
      <c r="X627" s="39">
        <v>0</v>
      </c>
      <c r="Y627" s="43">
        <v>0</v>
      </c>
      <c r="Z627" s="42">
        <v>0</v>
      </c>
      <c r="AA627" s="45">
        <v>239</v>
      </c>
      <c r="AB627" s="45">
        <v>236</v>
      </c>
      <c r="AC627" s="44">
        <v>475</v>
      </c>
      <c r="AD627" s="41">
        <v>175</v>
      </c>
      <c r="AE627" s="41">
        <v>175</v>
      </c>
      <c r="AF627" s="41">
        <v>85</v>
      </c>
      <c r="AG627" s="41">
        <v>1</v>
      </c>
      <c r="AH627" s="41">
        <v>13</v>
      </c>
      <c r="AI627" s="41">
        <v>6</v>
      </c>
      <c r="AJ627" s="41">
        <v>0</v>
      </c>
      <c r="AK627" s="41">
        <v>20</v>
      </c>
      <c r="AL627" s="46">
        <v>475</v>
      </c>
      <c r="AM627" s="46">
        <v>0</v>
      </c>
    </row>
    <row r="628" spans="1:39" ht="48">
      <c r="A628" s="40" t="s">
        <v>3270</v>
      </c>
      <c r="B628" s="47" t="s">
        <v>3271</v>
      </c>
      <c r="C628" t="s">
        <v>10110</v>
      </c>
      <c r="D628" t="s">
        <v>13778</v>
      </c>
      <c r="E628" t="s">
        <v>3256</v>
      </c>
      <c r="F628" t="s">
        <v>12614</v>
      </c>
      <c r="G628" t="s">
        <v>6764</v>
      </c>
      <c r="H628" t="str">
        <f>INDEX(CountyList!A:A, MATCH(MID(A628, 3, 3), CountyList!B:B, 0))</f>
        <v>Kane</v>
      </c>
      <c r="I628" s="38">
        <v>2</v>
      </c>
      <c r="J628" s="38">
        <v>10</v>
      </c>
      <c r="K628" s="39">
        <v>50</v>
      </c>
      <c r="L628" s="39">
        <v>6</v>
      </c>
      <c r="M628" s="39">
        <v>9</v>
      </c>
      <c r="N628" s="39">
        <v>6</v>
      </c>
      <c r="O628" s="39">
        <v>8</v>
      </c>
      <c r="P628" s="39">
        <v>7</v>
      </c>
      <c r="Q628" s="39">
        <v>6</v>
      </c>
      <c r="R628" s="39">
        <v>3</v>
      </c>
      <c r="S628" s="39">
        <v>0</v>
      </c>
      <c r="T628" s="39">
        <v>0</v>
      </c>
      <c r="U628" s="39">
        <v>0</v>
      </c>
      <c r="V628" s="39">
        <v>0</v>
      </c>
      <c r="W628" s="39">
        <v>0</v>
      </c>
      <c r="X628" s="39">
        <v>0</v>
      </c>
      <c r="Y628" s="43">
        <v>0</v>
      </c>
      <c r="Z628" s="42">
        <v>0</v>
      </c>
      <c r="AA628" s="45">
        <v>48</v>
      </c>
      <c r="AB628" s="45">
        <v>47</v>
      </c>
      <c r="AC628" s="44">
        <v>95</v>
      </c>
      <c r="AD628" s="41">
        <v>39</v>
      </c>
      <c r="AE628" s="41">
        <v>31</v>
      </c>
      <c r="AF628" s="41">
        <v>8</v>
      </c>
      <c r="AG628" s="41">
        <v>0</v>
      </c>
      <c r="AH628" s="41">
        <v>1</v>
      </c>
      <c r="AI628" s="41">
        <v>5</v>
      </c>
      <c r="AJ628" s="41">
        <v>0</v>
      </c>
      <c r="AK628" s="41">
        <v>11</v>
      </c>
      <c r="AL628" s="46">
        <v>95</v>
      </c>
      <c r="AM628" s="46">
        <v>0</v>
      </c>
    </row>
    <row r="629" spans="1:39" ht="48">
      <c r="A629" s="40" t="s">
        <v>3274</v>
      </c>
      <c r="B629" s="47" t="s">
        <v>446</v>
      </c>
      <c r="C629" t="s">
        <v>12615</v>
      </c>
      <c r="D629" t="s">
        <v>3276</v>
      </c>
      <c r="E629" t="s">
        <v>3277</v>
      </c>
      <c r="F629" t="s">
        <v>12616</v>
      </c>
      <c r="G629" t="s">
        <v>6767</v>
      </c>
      <c r="H629" t="str">
        <f>INDEX(CountyList!A:A, MATCH(MID(A629, 3, 3), CountyList!B:B, 0))</f>
        <v>Kane</v>
      </c>
      <c r="I629" s="38">
        <v>1</v>
      </c>
      <c r="J629" s="38">
        <v>12</v>
      </c>
      <c r="K629" s="39">
        <v>69</v>
      </c>
      <c r="L629" s="39">
        <v>36</v>
      </c>
      <c r="M629" s="39">
        <v>21</v>
      </c>
      <c r="N629" s="39">
        <v>22</v>
      </c>
      <c r="O629" s="39">
        <v>21</v>
      </c>
      <c r="P629" s="39">
        <v>23</v>
      </c>
      <c r="Q629" s="39">
        <v>23</v>
      </c>
      <c r="R629" s="39">
        <v>20</v>
      </c>
      <c r="S629" s="39">
        <v>24</v>
      </c>
      <c r="T629" s="39">
        <v>20</v>
      </c>
      <c r="U629" s="39">
        <v>0</v>
      </c>
      <c r="V629" s="39">
        <v>0</v>
      </c>
      <c r="W629" s="39">
        <v>0</v>
      </c>
      <c r="X629" s="39">
        <v>0</v>
      </c>
      <c r="Y629" s="43">
        <v>27</v>
      </c>
      <c r="Z629" s="42">
        <v>0</v>
      </c>
      <c r="AA629" s="45">
        <v>149</v>
      </c>
      <c r="AB629" s="45">
        <v>157</v>
      </c>
      <c r="AC629" s="44">
        <v>306</v>
      </c>
      <c r="AD629" s="41">
        <v>132</v>
      </c>
      <c r="AE629" s="41">
        <v>146</v>
      </c>
      <c r="AF629" s="41">
        <v>11</v>
      </c>
      <c r="AG629" s="41">
        <v>0</v>
      </c>
      <c r="AH629" s="41">
        <v>4</v>
      </c>
      <c r="AI629" s="41">
        <v>12</v>
      </c>
      <c r="AJ629" s="41">
        <v>1</v>
      </c>
      <c r="AK629" s="41">
        <v>0</v>
      </c>
      <c r="AL629" s="46">
        <v>279</v>
      </c>
      <c r="AM629" s="46">
        <v>0</v>
      </c>
    </row>
    <row r="630" spans="1:39" ht="64">
      <c r="A630" s="40" t="s">
        <v>3279</v>
      </c>
      <c r="B630" s="47" t="s">
        <v>3280</v>
      </c>
      <c r="C630" t="s">
        <v>13779</v>
      </c>
      <c r="D630" t="s">
        <v>3282</v>
      </c>
      <c r="E630" t="s">
        <v>3256</v>
      </c>
      <c r="F630" t="s">
        <v>12617</v>
      </c>
      <c r="G630" t="s">
        <v>6770</v>
      </c>
      <c r="H630" t="str">
        <f>INDEX(CountyList!A:A, MATCH(MID(A630, 3, 3), CountyList!B:B, 0))</f>
        <v>Kane</v>
      </c>
      <c r="I630" s="38">
        <v>5</v>
      </c>
      <c r="J630" s="38">
        <v>23</v>
      </c>
      <c r="K630" s="39">
        <v>0</v>
      </c>
      <c r="L630" s="39">
        <v>0</v>
      </c>
      <c r="M630" s="39">
        <v>0</v>
      </c>
      <c r="N630" s="39">
        <v>0</v>
      </c>
      <c r="O630" s="39">
        <v>0</v>
      </c>
      <c r="P630" s="39">
        <v>0</v>
      </c>
      <c r="Q630" s="39">
        <v>0</v>
      </c>
      <c r="R630" s="39">
        <v>0</v>
      </c>
      <c r="S630" s="39">
        <v>0</v>
      </c>
      <c r="T630" s="39">
        <v>0</v>
      </c>
      <c r="U630" s="39">
        <v>146</v>
      </c>
      <c r="V630" s="39">
        <v>163</v>
      </c>
      <c r="W630" s="39">
        <v>173</v>
      </c>
      <c r="X630" s="39">
        <v>145</v>
      </c>
      <c r="Y630" s="43">
        <v>0</v>
      </c>
      <c r="Z630" s="42">
        <v>0</v>
      </c>
      <c r="AA630" s="45">
        <v>324</v>
      </c>
      <c r="AB630" s="45">
        <v>303</v>
      </c>
      <c r="AC630" s="44">
        <v>627</v>
      </c>
      <c r="AD630" s="41">
        <v>200</v>
      </c>
      <c r="AE630" s="41">
        <v>188</v>
      </c>
      <c r="AF630" s="41">
        <v>164</v>
      </c>
      <c r="AG630" s="41">
        <v>1</v>
      </c>
      <c r="AH630" s="41">
        <v>9</v>
      </c>
      <c r="AI630" s="41">
        <v>14</v>
      </c>
      <c r="AJ630" s="41">
        <v>0</v>
      </c>
      <c r="AK630" s="41">
        <v>51</v>
      </c>
      <c r="AL630" s="46">
        <v>0</v>
      </c>
      <c r="AM630" s="46">
        <v>627</v>
      </c>
    </row>
    <row r="631" spans="1:39" ht="48">
      <c r="A631" s="40" t="s">
        <v>3283</v>
      </c>
      <c r="B631" s="47" t="s">
        <v>3284</v>
      </c>
      <c r="C631" t="s">
        <v>6771</v>
      </c>
      <c r="D631" t="s">
        <v>3286</v>
      </c>
      <c r="E631" t="s">
        <v>3256</v>
      </c>
      <c r="F631" t="s">
        <v>12618</v>
      </c>
      <c r="G631" t="s">
        <v>6773</v>
      </c>
      <c r="H631" t="str">
        <f>INDEX(CountyList!A:A, MATCH(MID(A631, 3, 3), CountyList!B:B, 0))</f>
        <v>Kane</v>
      </c>
      <c r="I631" s="38">
        <v>2</v>
      </c>
      <c r="J631" s="38">
        <v>12.8</v>
      </c>
      <c r="K631" s="39">
        <v>0</v>
      </c>
      <c r="L631" s="39">
        <v>0</v>
      </c>
      <c r="M631" s="39">
        <v>0</v>
      </c>
      <c r="N631" s="39">
        <v>0</v>
      </c>
      <c r="O631" s="39">
        <v>0</v>
      </c>
      <c r="P631" s="39">
        <v>0</v>
      </c>
      <c r="Q631" s="39">
        <v>0</v>
      </c>
      <c r="R631" s="39">
        <v>0</v>
      </c>
      <c r="S631" s="39">
        <v>0</v>
      </c>
      <c r="T631" s="39">
        <v>0</v>
      </c>
      <c r="U631" s="39">
        <v>162</v>
      </c>
      <c r="V631" s="39">
        <v>121</v>
      </c>
      <c r="W631" s="39">
        <v>113</v>
      </c>
      <c r="X631" s="39">
        <v>132</v>
      </c>
      <c r="Y631" s="43">
        <v>0</v>
      </c>
      <c r="Z631" s="42">
        <v>0</v>
      </c>
      <c r="AA631" s="45">
        <v>0</v>
      </c>
      <c r="AB631" s="45">
        <v>528</v>
      </c>
      <c r="AC631" s="44">
        <v>528</v>
      </c>
      <c r="AD631" s="41">
        <v>0</v>
      </c>
      <c r="AE631" s="41">
        <v>404</v>
      </c>
      <c r="AF631" s="41">
        <v>77</v>
      </c>
      <c r="AG631" s="41">
        <v>13</v>
      </c>
      <c r="AH631" s="41">
        <v>11</v>
      </c>
      <c r="AI631" s="41">
        <v>7</v>
      </c>
      <c r="AJ631" s="41">
        <v>0</v>
      </c>
      <c r="AK631" s="41">
        <v>16</v>
      </c>
      <c r="AL631" s="46">
        <v>0</v>
      </c>
      <c r="AM631" s="46">
        <v>528</v>
      </c>
    </row>
    <row r="632" spans="1:39" ht="64">
      <c r="A632" s="40" t="s">
        <v>3288</v>
      </c>
      <c r="B632" s="47" t="s">
        <v>3289</v>
      </c>
      <c r="C632" t="s">
        <v>6774</v>
      </c>
      <c r="D632" t="s">
        <v>13780</v>
      </c>
      <c r="E632" t="s">
        <v>3293</v>
      </c>
      <c r="F632" t="s">
        <v>12619</v>
      </c>
      <c r="G632" t="s">
        <v>6776</v>
      </c>
      <c r="H632" t="str">
        <f>INDEX(CountyList!A:A, MATCH(MID(A632, 3, 3), CountyList!B:B, 0))</f>
        <v>Kane</v>
      </c>
      <c r="I632" s="38">
        <v>0.5</v>
      </c>
      <c r="J632" s="38">
        <v>23</v>
      </c>
      <c r="K632" s="39">
        <v>0</v>
      </c>
      <c r="L632" s="39">
        <v>5</v>
      </c>
      <c r="M632" s="39">
        <v>4</v>
      </c>
      <c r="N632" s="39">
        <v>4</v>
      </c>
      <c r="O632" s="39">
        <v>8</v>
      </c>
      <c r="P632" s="39">
        <v>7</v>
      </c>
      <c r="Q632" s="39">
        <v>8</v>
      </c>
      <c r="R632" s="39">
        <v>12</v>
      </c>
      <c r="S632" s="39">
        <v>15</v>
      </c>
      <c r="T632" s="39">
        <v>16</v>
      </c>
      <c r="U632" s="39">
        <v>25</v>
      </c>
      <c r="V632" s="39">
        <v>33</v>
      </c>
      <c r="W632" s="39">
        <v>22</v>
      </c>
      <c r="X632" s="39">
        <v>31</v>
      </c>
      <c r="Y632" s="43">
        <v>0</v>
      </c>
      <c r="Z632" s="42">
        <v>0</v>
      </c>
      <c r="AA632" s="45">
        <v>89</v>
      </c>
      <c r="AB632" s="45">
        <v>105</v>
      </c>
      <c r="AC632" s="44">
        <v>194</v>
      </c>
      <c r="AD632" s="41">
        <v>22</v>
      </c>
      <c r="AE632" s="41">
        <v>28</v>
      </c>
      <c r="AF632" s="41">
        <v>42</v>
      </c>
      <c r="AG632" s="41">
        <v>0</v>
      </c>
      <c r="AH632" s="41">
        <v>0</v>
      </c>
      <c r="AI632" s="41">
        <v>102</v>
      </c>
      <c r="AJ632" s="41">
        <v>0</v>
      </c>
      <c r="AK632" s="41">
        <v>0</v>
      </c>
      <c r="AL632" s="46">
        <v>79</v>
      </c>
      <c r="AM632" s="46">
        <v>111</v>
      </c>
    </row>
    <row r="633" spans="1:39" ht="64">
      <c r="A633" s="40" t="s">
        <v>3295</v>
      </c>
      <c r="B633" s="47" t="s">
        <v>10120</v>
      </c>
      <c r="C633" t="s">
        <v>10122</v>
      </c>
      <c r="D633" t="s">
        <v>3298</v>
      </c>
      <c r="E633" t="s">
        <v>3256</v>
      </c>
      <c r="F633" t="s">
        <v>12620</v>
      </c>
      <c r="G633" t="s">
        <v>12621</v>
      </c>
      <c r="H633" t="str">
        <f>INDEX(CountyList!A:A, MATCH(MID(A633, 3, 3), CountyList!B:B, 0))</f>
        <v>Kane</v>
      </c>
      <c r="I633" s="38">
        <v>1</v>
      </c>
      <c r="J633" s="38">
        <v>10</v>
      </c>
      <c r="K633" s="39">
        <v>23</v>
      </c>
      <c r="L633" s="39">
        <v>11</v>
      </c>
      <c r="M633" s="39">
        <v>12</v>
      </c>
      <c r="N633" s="39">
        <v>17</v>
      </c>
      <c r="O633" s="39">
        <v>26</v>
      </c>
      <c r="P633" s="39">
        <v>14</v>
      </c>
      <c r="Q633" s="39">
        <v>22</v>
      </c>
      <c r="R633" s="39">
        <v>18</v>
      </c>
      <c r="S633" s="39">
        <v>11</v>
      </c>
      <c r="T633" s="39">
        <v>23</v>
      </c>
      <c r="U633" s="39">
        <v>0</v>
      </c>
      <c r="V633" s="39">
        <v>0</v>
      </c>
      <c r="W633" s="39">
        <v>0</v>
      </c>
      <c r="X633" s="39">
        <v>0</v>
      </c>
      <c r="Y633" s="43">
        <v>0</v>
      </c>
      <c r="Z633" s="42">
        <v>0</v>
      </c>
      <c r="AA633" s="45">
        <v>86</v>
      </c>
      <c r="AB633" s="45">
        <v>91</v>
      </c>
      <c r="AC633" s="44">
        <v>177</v>
      </c>
      <c r="AD633" s="41">
        <v>8</v>
      </c>
      <c r="AE633" s="41">
        <v>12</v>
      </c>
      <c r="AF633" s="41">
        <v>109</v>
      </c>
      <c r="AG633" s="41">
        <v>5</v>
      </c>
      <c r="AH633" s="41">
        <v>27</v>
      </c>
      <c r="AI633" s="41">
        <v>1</v>
      </c>
      <c r="AJ633" s="41">
        <v>2</v>
      </c>
      <c r="AK633" s="41">
        <v>13</v>
      </c>
      <c r="AL633" s="46">
        <v>177</v>
      </c>
      <c r="AM633" s="46">
        <v>0</v>
      </c>
    </row>
    <row r="634" spans="1:39" ht="48">
      <c r="A634" s="40" t="s">
        <v>3299</v>
      </c>
      <c r="B634" s="47" t="s">
        <v>3300</v>
      </c>
      <c r="C634" t="s">
        <v>10126</v>
      </c>
      <c r="D634" t="s">
        <v>3302</v>
      </c>
      <c r="E634" t="s">
        <v>3256</v>
      </c>
      <c r="F634" t="s">
        <v>12622</v>
      </c>
      <c r="G634" t="s">
        <v>6779</v>
      </c>
      <c r="H634" t="str">
        <f>INDEX(CountyList!A:A, MATCH(MID(A634, 3, 3), CountyList!B:B, 0))</f>
        <v>Kane</v>
      </c>
      <c r="I634" s="38">
        <v>5</v>
      </c>
      <c r="J634" s="38">
        <v>16.5</v>
      </c>
      <c r="K634" s="39">
        <v>0</v>
      </c>
      <c r="L634" s="39">
        <v>0</v>
      </c>
      <c r="M634" s="39">
        <v>0</v>
      </c>
      <c r="N634" s="39">
        <v>0</v>
      </c>
      <c r="O634" s="39">
        <v>0</v>
      </c>
      <c r="P634" s="39">
        <v>0</v>
      </c>
      <c r="Q634" s="39">
        <v>0</v>
      </c>
      <c r="R634" s="39">
        <v>0</v>
      </c>
      <c r="S634" s="39">
        <v>0</v>
      </c>
      <c r="T634" s="39">
        <v>0</v>
      </c>
      <c r="U634" s="39">
        <v>75</v>
      </c>
      <c r="V634" s="39">
        <v>86</v>
      </c>
      <c r="W634" s="39">
        <v>81</v>
      </c>
      <c r="X634" s="39">
        <v>84</v>
      </c>
      <c r="Y634" s="43">
        <v>0</v>
      </c>
      <c r="Z634" s="42">
        <v>0</v>
      </c>
      <c r="AA634" s="45">
        <v>326</v>
      </c>
      <c r="AB634" s="45">
        <v>0</v>
      </c>
      <c r="AC634" s="44">
        <v>326</v>
      </c>
      <c r="AD634" s="41">
        <v>259</v>
      </c>
      <c r="AE634" s="41">
        <v>0</v>
      </c>
      <c r="AF634" s="41">
        <v>38</v>
      </c>
      <c r="AG634" s="41">
        <v>3</v>
      </c>
      <c r="AH634" s="41">
        <v>18</v>
      </c>
      <c r="AI634" s="41">
        <v>7</v>
      </c>
      <c r="AJ634" s="41">
        <v>0</v>
      </c>
      <c r="AK634" s="41">
        <v>1</v>
      </c>
      <c r="AL634" s="46">
        <v>0</v>
      </c>
      <c r="AM634" s="46">
        <v>326</v>
      </c>
    </row>
    <row r="635" spans="1:39" ht="48">
      <c r="A635" s="40" t="s">
        <v>3303</v>
      </c>
      <c r="B635" s="47" t="s">
        <v>3304</v>
      </c>
      <c r="C635" t="s">
        <v>10129</v>
      </c>
      <c r="D635" t="s">
        <v>3306</v>
      </c>
      <c r="E635" t="s">
        <v>3307</v>
      </c>
      <c r="F635" t="s">
        <v>12623</v>
      </c>
      <c r="G635" t="s">
        <v>6782</v>
      </c>
      <c r="H635" t="str">
        <f>INDEX(CountyList!A:A, MATCH(MID(A635, 3, 3), CountyList!B:B, 0))</f>
        <v>Kane</v>
      </c>
      <c r="I635" s="38">
        <v>1</v>
      </c>
      <c r="J635" s="38">
        <v>13</v>
      </c>
      <c r="K635" s="39">
        <v>23</v>
      </c>
      <c r="L635" s="39">
        <v>25</v>
      </c>
      <c r="M635" s="39">
        <v>23</v>
      </c>
      <c r="N635" s="39">
        <v>21</v>
      </c>
      <c r="O635" s="39">
        <v>19</v>
      </c>
      <c r="P635" s="39">
        <v>23</v>
      </c>
      <c r="Q635" s="39">
        <v>23</v>
      </c>
      <c r="R635" s="39">
        <v>25</v>
      </c>
      <c r="S635" s="39">
        <v>25</v>
      </c>
      <c r="T635" s="39">
        <v>21</v>
      </c>
      <c r="U635" s="39">
        <v>0</v>
      </c>
      <c r="V635" s="39">
        <v>0</v>
      </c>
      <c r="W635" s="39">
        <v>0</v>
      </c>
      <c r="X635" s="39">
        <v>0</v>
      </c>
      <c r="Y635" s="43">
        <v>0</v>
      </c>
      <c r="Z635" s="42">
        <v>0</v>
      </c>
      <c r="AA635" s="45">
        <v>123</v>
      </c>
      <c r="AB635" s="45">
        <v>105</v>
      </c>
      <c r="AC635" s="44">
        <v>228</v>
      </c>
      <c r="AD635" s="41">
        <v>94</v>
      </c>
      <c r="AE635" s="41">
        <v>72</v>
      </c>
      <c r="AF635" s="41">
        <v>34</v>
      </c>
      <c r="AG635" s="41">
        <v>0</v>
      </c>
      <c r="AH635" s="41">
        <v>18</v>
      </c>
      <c r="AI635" s="41">
        <v>3</v>
      </c>
      <c r="AJ635" s="41">
        <v>0</v>
      </c>
      <c r="AK635" s="41">
        <v>7</v>
      </c>
      <c r="AL635" s="46">
        <v>228</v>
      </c>
      <c r="AM635" s="46">
        <v>0</v>
      </c>
    </row>
    <row r="636" spans="1:39" ht="48">
      <c r="A636" s="40" t="s">
        <v>3308</v>
      </c>
      <c r="B636" s="47" t="s">
        <v>3309</v>
      </c>
      <c r="C636" t="s">
        <v>13781</v>
      </c>
      <c r="D636" t="s">
        <v>3310</v>
      </c>
      <c r="E636" t="s">
        <v>3311</v>
      </c>
      <c r="F636" t="s">
        <v>12624</v>
      </c>
      <c r="G636" t="s">
        <v>6785</v>
      </c>
      <c r="H636" t="str">
        <f>INDEX(CountyList!A:A, MATCH(MID(A636, 3, 3), CountyList!B:B, 0))</f>
        <v>Kane</v>
      </c>
      <c r="I636" s="38">
        <v>0</v>
      </c>
      <c r="J636" s="38">
        <v>11</v>
      </c>
      <c r="K636" s="39">
        <v>30</v>
      </c>
      <c r="L636" s="39">
        <v>17</v>
      </c>
      <c r="M636" s="39">
        <v>18</v>
      </c>
      <c r="N636" s="39">
        <v>19</v>
      </c>
      <c r="O636" s="39">
        <v>17</v>
      </c>
      <c r="P636" s="39">
        <v>23</v>
      </c>
      <c r="Q636" s="39">
        <v>18</v>
      </c>
      <c r="R636" s="39">
        <v>16</v>
      </c>
      <c r="S636" s="39">
        <v>23</v>
      </c>
      <c r="T636" s="39">
        <v>10</v>
      </c>
      <c r="U636" s="39">
        <v>0</v>
      </c>
      <c r="V636" s="39">
        <v>0</v>
      </c>
      <c r="W636" s="39">
        <v>0</v>
      </c>
      <c r="X636" s="39">
        <v>0</v>
      </c>
      <c r="Y636" s="43">
        <v>0</v>
      </c>
      <c r="Z636" s="42">
        <v>0</v>
      </c>
      <c r="AA636" s="45">
        <v>103</v>
      </c>
      <c r="AB636" s="45">
        <v>88</v>
      </c>
      <c r="AC636" s="44">
        <v>191</v>
      </c>
      <c r="AD636" s="41">
        <v>84</v>
      </c>
      <c r="AE636" s="41">
        <v>68</v>
      </c>
      <c r="AF636" s="41">
        <v>18</v>
      </c>
      <c r="AG636" s="41">
        <v>0</v>
      </c>
      <c r="AH636" s="41">
        <v>0</v>
      </c>
      <c r="AI636" s="41">
        <v>4</v>
      </c>
      <c r="AJ636" s="41">
        <v>8</v>
      </c>
      <c r="AK636" s="41">
        <v>9</v>
      </c>
      <c r="AL636" s="46">
        <v>191</v>
      </c>
      <c r="AM636" s="46">
        <v>0</v>
      </c>
    </row>
    <row r="637" spans="1:39" ht="64">
      <c r="A637" s="40" t="s">
        <v>3313</v>
      </c>
      <c r="B637" s="47" t="s">
        <v>3314</v>
      </c>
      <c r="C637" t="s">
        <v>13782</v>
      </c>
      <c r="D637" t="s">
        <v>3316</v>
      </c>
      <c r="E637" t="s">
        <v>3262</v>
      </c>
      <c r="F637" t="s">
        <v>12626</v>
      </c>
      <c r="G637" t="s">
        <v>6788</v>
      </c>
      <c r="H637" t="str">
        <f>INDEX(CountyList!A:A, MATCH(MID(A637, 3, 3), CountyList!B:B, 0))</f>
        <v>Kane</v>
      </c>
      <c r="I637" s="38">
        <v>1</v>
      </c>
      <c r="J637" s="38">
        <v>18</v>
      </c>
      <c r="K637" s="39">
        <v>0</v>
      </c>
      <c r="L637" s="39">
        <v>0</v>
      </c>
      <c r="M637" s="39">
        <v>0</v>
      </c>
      <c r="N637" s="39">
        <v>0</v>
      </c>
      <c r="O637" s="39">
        <v>0</v>
      </c>
      <c r="P637" s="39">
        <v>0</v>
      </c>
      <c r="Q637" s="39">
        <v>0</v>
      </c>
      <c r="R637" s="39">
        <v>0</v>
      </c>
      <c r="S637" s="39">
        <v>0</v>
      </c>
      <c r="T637" s="39">
        <v>0</v>
      </c>
      <c r="U637" s="39">
        <v>101</v>
      </c>
      <c r="V637" s="39">
        <v>96</v>
      </c>
      <c r="W637" s="39">
        <v>82</v>
      </c>
      <c r="X637" s="39">
        <v>106</v>
      </c>
      <c r="Y637" s="43">
        <v>0</v>
      </c>
      <c r="Z637" s="42">
        <v>0</v>
      </c>
      <c r="AA637" s="45">
        <v>192</v>
      </c>
      <c r="AB637" s="45">
        <v>193</v>
      </c>
      <c r="AC637" s="44">
        <v>385</v>
      </c>
      <c r="AD637" s="41">
        <v>134</v>
      </c>
      <c r="AE637" s="41">
        <v>144</v>
      </c>
      <c r="AF637" s="41">
        <v>59</v>
      </c>
      <c r="AG637" s="41">
        <v>0</v>
      </c>
      <c r="AH637" s="41">
        <v>22</v>
      </c>
      <c r="AI637" s="41">
        <v>6</v>
      </c>
      <c r="AJ637" s="41">
        <v>0</v>
      </c>
      <c r="AK637" s="41">
        <v>20</v>
      </c>
      <c r="AL637" s="46">
        <v>0</v>
      </c>
      <c r="AM637" s="46">
        <v>385</v>
      </c>
    </row>
    <row r="638" spans="1:39" ht="48">
      <c r="A638" s="40" t="s">
        <v>3318</v>
      </c>
      <c r="B638" s="47" t="s">
        <v>1061</v>
      </c>
      <c r="C638" t="s">
        <v>10138</v>
      </c>
      <c r="D638" t="s">
        <v>3319</v>
      </c>
      <c r="E638" t="s">
        <v>3262</v>
      </c>
      <c r="F638" t="s">
        <v>12627</v>
      </c>
      <c r="G638" t="s">
        <v>6791</v>
      </c>
      <c r="H638" t="str">
        <f>INDEX(CountyList!A:A, MATCH(MID(A638, 3, 3), CountyList!B:B, 0))</f>
        <v>Kane</v>
      </c>
      <c r="I638" s="38">
        <v>1</v>
      </c>
      <c r="J638" s="38">
        <v>7.5</v>
      </c>
      <c r="K638" s="39">
        <v>12</v>
      </c>
      <c r="L638" s="39">
        <v>14</v>
      </c>
      <c r="M638" s="39">
        <v>13</v>
      </c>
      <c r="N638" s="39">
        <v>13</v>
      </c>
      <c r="O638" s="39">
        <v>15</v>
      </c>
      <c r="P638" s="39">
        <v>15</v>
      </c>
      <c r="Q638" s="39">
        <v>11</v>
      </c>
      <c r="R638" s="39">
        <v>10</v>
      </c>
      <c r="S638" s="39">
        <v>10</v>
      </c>
      <c r="T638" s="39">
        <v>11</v>
      </c>
      <c r="U638" s="39">
        <v>0</v>
      </c>
      <c r="V638" s="39">
        <v>0</v>
      </c>
      <c r="W638" s="39">
        <v>0</v>
      </c>
      <c r="X638" s="39">
        <v>0</v>
      </c>
      <c r="Y638" s="43">
        <v>0</v>
      </c>
      <c r="Z638" s="42">
        <v>0</v>
      </c>
      <c r="AA638" s="45">
        <v>70</v>
      </c>
      <c r="AB638" s="45">
        <v>54</v>
      </c>
      <c r="AC638" s="44">
        <v>124</v>
      </c>
      <c r="AD638" s="41">
        <v>55</v>
      </c>
      <c r="AE638" s="41">
        <v>38</v>
      </c>
      <c r="AF638" s="41">
        <v>7</v>
      </c>
      <c r="AG638" s="41">
        <v>0</v>
      </c>
      <c r="AH638" s="41">
        <v>0</v>
      </c>
      <c r="AI638" s="41">
        <v>3</v>
      </c>
      <c r="AJ638" s="41">
        <v>2</v>
      </c>
      <c r="AK638" s="41">
        <v>19</v>
      </c>
      <c r="AL638" s="46">
        <v>124</v>
      </c>
      <c r="AM638" s="46">
        <v>0</v>
      </c>
    </row>
    <row r="639" spans="1:39" ht="48">
      <c r="A639" s="40" t="s">
        <v>12628</v>
      </c>
      <c r="B639" s="47" t="s">
        <v>786</v>
      </c>
      <c r="C639" t="s">
        <v>13783</v>
      </c>
      <c r="D639" t="s">
        <v>3387</v>
      </c>
      <c r="E639" t="s">
        <v>3262</v>
      </c>
      <c r="F639" t="s">
        <v>12630</v>
      </c>
      <c r="G639" t="s">
        <v>6840</v>
      </c>
      <c r="H639" t="str">
        <f>INDEX(CountyList!A:A, MATCH(MID(A639, 3, 3), CountyList!B:B, 0))</f>
        <v>Kane</v>
      </c>
      <c r="I639" s="38">
        <v>0</v>
      </c>
      <c r="J639" s="38">
        <v>13</v>
      </c>
      <c r="K639" s="39">
        <v>28</v>
      </c>
      <c r="L639" s="39">
        <v>18</v>
      </c>
      <c r="M639" s="39">
        <v>16</v>
      </c>
      <c r="N639" s="39">
        <v>16</v>
      </c>
      <c r="O639" s="39">
        <v>22</v>
      </c>
      <c r="P639" s="39">
        <v>17</v>
      </c>
      <c r="Q639" s="39">
        <v>11</v>
      </c>
      <c r="R639" s="39">
        <v>16</v>
      </c>
      <c r="S639" s="39">
        <v>24</v>
      </c>
      <c r="T639" s="39">
        <v>26</v>
      </c>
      <c r="U639" s="39">
        <v>0</v>
      </c>
      <c r="V639" s="39">
        <v>0</v>
      </c>
      <c r="W639" s="39">
        <v>0</v>
      </c>
      <c r="X639" s="39">
        <v>0</v>
      </c>
      <c r="Y639" s="43">
        <v>6</v>
      </c>
      <c r="Z639" s="42">
        <v>0</v>
      </c>
      <c r="AA639" s="45">
        <v>119</v>
      </c>
      <c r="AB639" s="45">
        <v>81</v>
      </c>
      <c r="AC639" s="44">
        <v>200</v>
      </c>
      <c r="AD639" s="41">
        <v>0</v>
      </c>
      <c r="AE639" s="41">
        <v>0</v>
      </c>
      <c r="AF639" s="41">
        <v>186</v>
      </c>
      <c r="AG639" s="41">
        <v>0</v>
      </c>
      <c r="AH639" s="41">
        <v>2</v>
      </c>
      <c r="AI639" s="41">
        <v>2</v>
      </c>
      <c r="AJ639" s="41">
        <v>0</v>
      </c>
      <c r="AK639" s="41">
        <v>10</v>
      </c>
      <c r="AL639" s="46">
        <v>194</v>
      </c>
      <c r="AM639" s="46">
        <v>0</v>
      </c>
    </row>
    <row r="640" spans="1:39" ht="48">
      <c r="A640" s="40" t="s">
        <v>3320</v>
      </c>
      <c r="B640" s="47" t="s">
        <v>10143</v>
      </c>
      <c r="C640" t="s">
        <v>10145</v>
      </c>
      <c r="D640" t="s">
        <v>3322</v>
      </c>
      <c r="E640" t="s">
        <v>3256</v>
      </c>
      <c r="F640" t="s">
        <v>12631</v>
      </c>
      <c r="G640" t="s">
        <v>6795</v>
      </c>
      <c r="H640" t="str">
        <f>INDEX(CountyList!A:A, MATCH(MID(A640, 3, 3), CountyList!B:B, 0))</f>
        <v>Kane</v>
      </c>
      <c r="I640" s="38">
        <v>2</v>
      </c>
      <c r="J640" s="38">
        <v>10</v>
      </c>
      <c r="K640" s="39">
        <v>23</v>
      </c>
      <c r="L640" s="39">
        <v>19</v>
      </c>
      <c r="M640" s="39">
        <v>29</v>
      </c>
      <c r="N640" s="39">
        <v>10</v>
      </c>
      <c r="O640" s="39">
        <v>16</v>
      </c>
      <c r="P640" s="39">
        <v>14</v>
      </c>
      <c r="Q640" s="39">
        <v>16</v>
      </c>
      <c r="R640" s="39">
        <v>23</v>
      </c>
      <c r="S640" s="39">
        <v>15</v>
      </c>
      <c r="T640" s="39">
        <v>22</v>
      </c>
      <c r="U640" s="39">
        <v>0</v>
      </c>
      <c r="V640" s="39">
        <v>0</v>
      </c>
      <c r="W640" s="39">
        <v>0</v>
      </c>
      <c r="X640" s="39">
        <v>0</v>
      </c>
      <c r="Y640" s="43">
        <v>0</v>
      </c>
      <c r="Z640" s="42">
        <v>0</v>
      </c>
      <c r="AA640" s="45">
        <v>104</v>
      </c>
      <c r="AB640" s="45">
        <v>83</v>
      </c>
      <c r="AC640" s="44">
        <v>187</v>
      </c>
      <c r="AD640" s="41">
        <v>20</v>
      </c>
      <c r="AE640" s="41">
        <v>15</v>
      </c>
      <c r="AF640" s="41">
        <v>124</v>
      </c>
      <c r="AG640" s="41">
        <v>0</v>
      </c>
      <c r="AH640" s="41">
        <v>2</v>
      </c>
      <c r="AI640" s="41">
        <v>3</v>
      </c>
      <c r="AJ640" s="41">
        <v>0</v>
      </c>
      <c r="AK640" s="41">
        <v>23</v>
      </c>
      <c r="AL640" s="46">
        <v>187</v>
      </c>
      <c r="AM640" s="46">
        <v>0</v>
      </c>
    </row>
    <row r="641" spans="1:39" ht="48">
      <c r="A641" s="40" t="s">
        <v>12632</v>
      </c>
      <c r="B641" s="47" t="s">
        <v>10147</v>
      </c>
      <c r="C641" t="s">
        <v>13784</v>
      </c>
      <c r="D641" t="s">
        <v>10150</v>
      </c>
      <c r="E641" t="s">
        <v>3262</v>
      </c>
      <c r="F641" t="s">
        <v>12633</v>
      </c>
      <c r="G641" t="s">
        <v>12634</v>
      </c>
      <c r="H641" t="str">
        <f>INDEX(CountyList!A:A, MATCH(MID(A641, 3, 3), CountyList!B:B, 0))</f>
        <v>Kane</v>
      </c>
      <c r="I641" s="38">
        <v>1</v>
      </c>
      <c r="J641" s="38">
        <v>10</v>
      </c>
      <c r="K641" s="39">
        <v>12</v>
      </c>
      <c r="L641" s="39">
        <v>13</v>
      </c>
      <c r="M641" s="39">
        <v>13</v>
      </c>
      <c r="N641" s="39">
        <v>11</v>
      </c>
      <c r="O641" s="39">
        <v>16</v>
      </c>
      <c r="P641" s="39">
        <v>10</v>
      </c>
      <c r="Q641" s="39">
        <v>11</v>
      </c>
      <c r="R641" s="39">
        <v>11</v>
      </c>
      <c r="S641" s="39">
        <v>17</v>
      </c>
      <c r="T641" s="39">
        <v>23</v>
      </c>
      <c r="U641" s="39">
        <v>0</v>
      </c>
      <c r="V641" s="39">
        <v>0</v>
      </c>
      <c r="W641" s="39">
        <v>0</v>
      </c>
      <c r="X641" s="39">
        <v>0</v>
      </c>
      <c r="Y641" s="43">
        <v>0</v>
      </c>
      <c r="Z641" s="42">
        <v>0</v>
      </c>
      <c r="AA641" s="45">
        <v>71</v>
      </c>
      <c r="AB641" s="45">
        <v>66</v>
      </c>
      <c r="AC641" s="44">
        <v>137</v>
      </c>
      <c r="AD641" s="41">
        <v>37</v>
      </c>
      <c r="AE641" s="41">
        <v>36</v>
      </c>
      <c r="AF641" s="41">
        <v>46</v>
      </c>
      <c r="AG641" s="41">
        <v>1</v>
      </c>
      <c r="AH641" s="41">
        <v>9</v>
      </c>
      <c r="AI641" s="41">
        <v>1</v>
      </c>
      <c r="AJ641" s="41">
        <v>0</v>
      </c>
      <c r="AK641" s="41">
        <v>7</v>
      </c>
      <c r="AL641" s="46">
        <v>137</v>
      </c>
      <c r="AM641" s="46">
        <v>0</v>
      </c>
    </row>
    <row r="642" spans="1:39" ht="48">
      <c r="A642" s="40" t="s">
        <v>4733</v>
      </c>
      <c r="B642" s="47" t="s">
        <v>319</v>
      </c>
      <c r="C642" t="s">
        <v>10154</v>
      </c>
      <c r="D642" t="s">
        <v>4735</v>
      </c>
      <c r="E642" t="s">
        <v>3262</v>
      </c>
      <c r="F642" t="s">
        <v>12635</v>
      </c>
      <c r="G642" t="s">
        <v>6798</v>
      </c>
      <c r="H642" t="str">
        <f>INDEX(CountyList!A:A, MATCH(MID(A642, 3, 3), CountyList!B:B, 0))</f>
        <v>Kane</v>
      </c>
      <c r="I642" s="38">
        <v>2</v>
      </c>
      <c r="J642" s="38">
        <v>10</v>
      </c>
      <c r="K642" s="39">
        <v>16</v>
      </c>
      <c r="L642" s="39">
        <v>24</v>
      </c>
      <c r="M642" s="39">
        <v>27</v>
      </c>
      <c r="N642" s="39">
        <v>19</v>
      </c>
      <c r="O642" s="39">
        <v>22</v>
      </c>
      <c r="P642" s="39">
        <v>23</v>
      </c>
      <c r="Q642" s="39">
        <v>26</v>
      </c>
      <c r="R642" s="39">
        <v>15</v>
      </c>
      <c r="S642" s="39">
        <v>15</v>
      </c>
      <c r="T642" s="39">
        <v>21</v>
      </c>
      <c r="U642" s="39">
        <v>0</v>
      </c>
      <c r="V642" s="39">
        <v>0</v>
      </c>
      <c r="W642" s="39">
        <v>0</v>
      </c>
      <c r="X642" s="39">
        <v>0</v>
      </c>
      <c r="Y642" s="43">
        <v>0</v>
      </c>
      <c r="Z642" s="42">
        <v>0</v>
      </c>
      <c r="AA642" s="45">
        <v>115</v>
      </c>
      <c r="AB642" s="45">
        <v>93</v>
      </c>
      <c r="AC642" s="44">
        <v>208</v>
      </c>
      <c r="AD642" s="41">
        <v>56</v>
      </c>
      <c r="AE642" s="41">
        <v>59</v>
      </c>
      <c r="AF642" s="41">
        <v>46</v>
      </c>
      <c r="AG642" s="41">
        <v>2</v>
      </c>
      <c r="AH642" s="41">
        <v>6</v>
      </c>
      <c r="AI642" s="41">
        <v>3</v>
      </c>
      <c r="AJ642" s="41">
        <v>0</v>
      </c>
      <c r="AK642" s="41">
        <v>36</v>
      </c>
      <c r="AL642" s="46">
        <v>208</v>
      </c>
      <c r="AM642" s="46">
        <v>0</v>
      </c>
    </row>
    <row r="643" spans="1:39" ht="48">
      <c r="A643" s="40" t="s">
        <v>3323</v>
      </c>
      <c r="B643" s="47" t="s">
        <v>3324</v>
      </c>
      <c r="C643" t="s">
        <v>13785</v>
      </c>
      <c r="D643" t="s">
        <v>3325</v>
      </c>
      <c r="E643" t="s">
        <v>3326</v>
      </c>
      <c r="F643" t="s">
        <v>13374</v>
      </c>
      <c r="G643" t="s">
        <v>6800</v>
      </c>
      <c r="H643" t="str">
        <f>INDEX(CountyList!A:A, MATCH(MID(A643, 3, 3), CountyList!B:B, 0))</f>
        <v>Kane</v>
      </c>
      <c r="I643" s="38">
        <v>3</v>
      </c>
      <c r="J643" s="38">
        <v>34</v>
      </c>
      <c r="K643" s="39">
        <v>90</v>
      </c>
      <c r="L643" s="39">
        <v>68</v>
      </c>
      <c r="M643" s="39">
        <v>55</v>
      </c>
      <c r="N643" s="39">
        <v>72</v>
      </c>
      <c r="O643" s="39">
        <v>79</v>
      </c>
      <c r="P643" s="39">
        <v>67</v>
      </c>
      <c r="Q643" s="39">
        <v>64</v>
      </c>
      <c r="R643" s="39">
        <v>61</v>
      </c>
      <c r="S643" s="39">
        <v>60</v>
      </c>
      <c r="T643" s="39">
        <v>64</v>
      </c>
      <c r="U643" s="39">
        <v>0</v>
      </c>
      <c r="V643" s="39">
        <v>0</v>
      </c>
      <c r="W643" s="39">
        <v>0</v>
      </c>
      <c r="X643" s="39">
        <v>0</v>
      </c>
      <c r="Y643" s="43">
        <v>0</v>
      </c>
      <c r="Z643" s="42">
        <v>0</v>
      </c>
      <c r="AA643" s="45">
        <v>348</v>
      </c>
      <c r="AB643" s="45">
        <v>332</v>
      </c>
      <c r="AC643" s="44">
        <v>680</v>
      </c>
      <c r="AD643" s="41">
        <v>288</v>
      </c>
      <c r="AE643" s="41">
        <v>292</v>
      </c>
      <c r="AF643" s="41">
        <v>45</v>
      </c>
      <c r="AG643" s="41">
        <v>0</v>
      </c>
      <c r="AH643" s="41">
        <v>30</v>
      </c>
      <c r="AI643" s="41">
        <v>5</v>
      </c>
      <c r="AJ643" s="41">
        <v>1</v>
      </c>
      <c r="AK643" s="41">
        <v>19</v>
      </c>
      <c r="AL643" s="46">
        <v>680</v>
      </c>
      <c r="AM643" s="46">
        <v>0</v>
      </c>
    </row>
    <row r="644" spans="1:39" ht="48">
      <c r="A644" s="40" t="s">
        <v>3328</v>
      </c>
      <c r="B644" s="47" t="s">
        <v>10159</v>
      </c>
      <c r="C644" t="s">
        <v>10161</v>
      </c>
      <c r="D644" t="s">
        <v>3331</v>
      </c>
      <c r="E644" t="s">
        <v>3256</v>
      </c>
      <c r="F644" t="s">
        <v>12637</v>
      </c>
      <c r="G644" t="s">
        <v>6803</v>
      </c>
      <c r="H644" t="str">
        <f>INDEX(CountyList!A:A, MATCH(MID(A644, 3, 3), CountyList!B:B, 0))</f>
        <v>Kane</v>
      </c>
      <c r="I644" s="38">
        <v>1.5</v>
      </c>
      <c r="J644" s="38">
        <v>8.5</v>
      </c>
      <c r="K644" s="39">
        <v>55</v>
      </c>
      <c r="L644" s="39">
        <v>18</v>
      </c>
      <c r="M644" s="39">
        <v>18</v>
      </c>
      <c r="N644" s="39">
        <v>12</v>
      </c>
      <c r="O644" s="39">
        <v>17</v>
      </c>
      <c r="P644" s="39">
        <v>9</v>
      </c>
      <c r="Q644" s="39">
        <v>9</v>
      </c>
      <c r="R644" s="39">
        <v>7</v>
      </c>
      <c r="S644" s="39">
        <v>4</v>
      </c>
      <c r="T644" s="39">
        <v>9</v>
      </c>
      <c r="U644" s="39">
        <v>0</v>
      </c>
      <c r="V644" s="39">
        <v>0</v>
      </c>
      <c r="W644" s="39">
        <v>0</v>
      </c>
      <c r="X644" s="39">
        <v>0</v>
      </c>
      <c r="Y644" s="43">
        <v>5</v>
      </c>
      <c r="Z644" s="42">
        <v>0</v>
      </c>
      <c r="AA644" s="45">
        <v>87</v>
      </c>
      <c r="AB644" s="45">
        <v>76</v>
      </c>
      <c r="AC644" s="44">
        <v>163</v>
      </c>
      <c r="AD644" s="41">
        <v>55</v>
      </c>
      <c r="AE644" s="41">
        <v>53</v>
      </c>
      <c r="AF644" s="41">
        <v>13</v>
      </c>
      <c r="AG644" s="41">
        <v>0</v>
      </c>
      <c r="AH644" s="41">
        <v>5</v>
      </c>
      <c r="AI644" s="41">
        <v>9</v>
      </c>
      <c r="AJ644" s="41">
        <v>0</v>
      </c>
      <c r="AK644" s="41">
        <v>28</v>
      </c>
      <c r="AL644" s="46">
        <v>158</v>
      </c>
      <c r="AM644" s="46">
        <v>0</v>
      </c>
    </row>
    <row r="645" spans="1:39" ht="48">
      <c r="A645" s="40" t="s">
        <v>12638</v>
      </c>
      <c r="B645" s="47" t="s">
        <v>308</v>
      </c>
      <c r="C645" t="s">
        <v>12639</v>
      </c>
      <c r="D645" t="s">
        <v>10165</v>
      </c>
      <c r="E645" t="s">
        <v>3256</v>
      </c>
      <c r="F645" t="s">
        <v>12640</v>
      </c>
      <c r="G645" t="s">
        <v>12641</v>
      </c>
      <c r="H645" t="str">
        <f>INDEX(CountyList!A:A, MATCH(MID(A645, 3, 3), CountyList!B:B, 0))</f>
        <v>Kane</v>
      </c>
      <c r="I645" s="38">
        <v>0.6</v>
      </c>
      <c r="J645" s="38">
        <v>8.8000000000000007</v>
      </c>
      <c r="K645" s="39">
        <v>0</v>
      </c>
      <c r="L645" s="39">
        <v>8</v>
      </c>
      <c r="M645" s="39">
        <v>10</v>
      </c>
      <c r="N645" s="39">
        <v>8</v>
      </c>
      <c r="O645" s="39">
        <v>13</v>
      </c>
      <c r="P645" s="39">
        <v>12</v>
      </c>
      <c r="Q645" s="39">
        <v>8</v>
      </c>
      <c r="R645" s="39">
        <v>12</v>
      </c>
      <c r="S645" s="39">
        <v>12</v>
      </c>
      <c r="T645" s="39">
        <v>13</v>
      </c>
      <c r="U645" s="39">
        <v>0</v>
      </c>
      <c r="V645" s="39">
        <v>0</v>
      </c>
      <c r="W645" s="39">
        <v>0</v>
      </c>
      <c r="X645" s="39">
        <v>0</v>
      </c>
      <c r="Y645" s="43">
        <v>0</v>
      </c>
      <c r="Z645" s="42">
        <v>0</v>
      </c>
      <c r="AA645" s="45">
        <v>41</v>
      </c>
      <c r="AB645" s="45">
        <v>55</v>
      </c>
      <c r="AC645" s="44">
        <v>96</v>
      </c>
      <c r="AD645" s="41">
        <v>19</v>
      </c>
      <c r="AE645" s="41">
        <v>25</v>
      </c>
      <c r="AF645" s="41">
        <v>23</v>
      </c>
      <c r="AG645" s="41">
        <v>10</v>
      </c>
      <c r="AH645" s="41">
        <v>1</v>
      </c>
      <c r="AI645" s="41">
        <v>8</v>
      </c>
      <c r="AJ645" s="41">
        <v>1</v>
      </c>
      <c r="AK645" s="41">
        <v>9</v>
      </c>
      <c r="AL645" s="46">
        <v>96</v>
      </c>
      <c r="AM645" s="46">
        <v>0</v>
      </c>
    </row>
    <row r="646" spans="1:39" ht="48">
      <c r="A646" s="40" t="s">
        <v>3332</v>
      </c>
      <c r="B646" s="47" t="s">
        <v>3333</v>
      </c>
      <c r="C646" t="s">
        <v>13786</v>
      </c>
      <c r="D646" t="s">
        <v>3336</v>
      </c>
      <c r="E646" t="s">
        <v>3337</v>
      </c>
      <c r="F646" t="s">
        <v>12643</v>
      </c>
      <c r="G646" t="s">
        <v>6806</v>
      </c>
      <c r="H646" t="str">
        <f>INDEX(CountyList!A:A, MATCH(MID(A646, 3, 3), CountyList!B:B, 0))</f>
        <v>Kane</v>
      </c>
      <c r="I646" s="38">
        <v>1</v>
      </c>
      <c r="J646" s="38">
        <v>17</v>
      </c>
      <c r="K646" s="39">
        <v>16</v>
      </c>
      <c r="L646" s="39">
        <v>18</v>
      </c>
      <c r="M646" s="39">
        <v>22</v>
      </c>
      <c r="N646" s="39">
        <v>29</v>
      </c>
      <c r="O646" s="39">
        <v>24</v>
      </c>
      <c r="P646" s="39">
        <v>28</v>
      </c>
      <c r="Q646" s="39">
        <v>21</v>
      </c>
      <c r="R646" s="39">
        <v>31</v>
      </c>
      <c r="S646" s="39">
        <v>29</v>
      </c>
      <c r="T646" s="39">
        <v>23</v>
      </c>
      <c r="U646" s="39">
        <v>0</v>
      </c>
      <c r="V646" s="39">
        <v>0</v>
      </c>
      <c r="W646" s="39">
        <v>0</v>
      </c>
      <c r="X646" s="39">
        <v>0</v>
      </c>
      <c r="Y646" s="43">
        <v>0</v>
      </c>
      <c r="Z646" s="42">
        <v>0</v>
      </c>
      <c r="AA646" s="45">
        <v>113</v>
      </c>
      <c r="AB646" s="45">
        <v>128</v>
      </c>
      <c r="AC646" s="44">
        <v>241</v>
      </c>
      <c r="AD646" s="41">
        <v>27</v>
      </c>
      <c r="AE646" s="41">
        <v>123</v>
      </c>
      <c r="AF646" s="41">
        <v>4</v>
      </c>
      <c r="AG646" s="41">
        <v>0</v>
      </c>
      <c r="AH646" s="41">
        <v>1</v>
      </c>
      <c r="AI646" s="41">
        <v>1</v>
      </c>
      <c r="AJ646" s="41">
        <v>0</v>
      </c>
      <c r="AK646" s="41">
        <v>85</v>
      </c>
      <c r="AL646" s="46">
        <v>241</v>
      </c>
      <c r="AM646" s="46">
        <v>0</v>
      </c>
    </row>
    <row r="647" spans="1:39" ht="48">
      <c r="A647" s="40" t="s">
        <v>3339</v>
      </c>
      <c r="B647" s="47" t="s">
        <v>3340</v>
      </c>
      <c r="C647" t="s">
        <v>10172</v>
      </c>
      <c r="D647" t="s">
        <v>3342</v>
      </c>
      <c r="E647" t="s">
        <v>3256</v>
      </c>
      <c r="F647" t="s">
        <v>12644</v>
      </c>
      <c r="G647" t="s">
        <v>6809</v>
      </c>
      <c r="H647" t="str">
        <f>INDEX(CountyList!A:A, MATCH(MID(A647, 3, 3), CountyList!B:B, 0))</f>
        <v>Kane</v>
      </c>
      <c r="I647" s="38">
        <v>1</v>
      </c>
      <c r="J647" s="38">
        <v>11</v>
      </c>
      <c r="K647" s="39">
        <v>0</v>
      </c>
      <c r="L647" s="39">
        <v>18</v>
      </c>
      <c r="M647" s="39">
        <v>18</v>
      </c>
      <c r="N647" s="39">
        <v>11</v>
      </c>
      <c r="O647" s="39">
        <v>17</v>
      </c>
      <c r="P647" s="39">
        <v>24</v>
      </c>
      <c r="Q647" s="39">
        <v>20</v>
      </c>
      <c r="R647" s="39">
        <v>15</v>
      </c>
      <c r="S647" s="39">
        <v>35</v>
      </c>
      <c r="T647" s="39">
        <v>21</v>
      </c>
      <c r="U647" s="39">
        <v>0</v>
      </c>
      <c r="V647" s="39">
        <v>0</v>
      </c>
      <c r="W647" s="39">
        <v>0</v>
      </c>
      <c r="X647" s="39">
        <v>0</v>
      </c>
      <c r="Y647" s="43">
        <v>7</v>
      </c>
      <c r="Z647" s="42">
        <v>0</v>
      </c>
      <c r="AA647" s="45">
        <v>100</v>
      </c>
      <c r="AB647" s="45">
        <v>86</v>
      </c>
      <c r="AC647" s="44">
        <v>186</v>
      </c>
      <c r="AD647" s="41">
        <v>24</v>
      </c>
      <c r="AE647" s="41">
        <v>30</v>
      </c>
      <c r="AF647" s="41">
        <v>101</v>
      </c>
      <c r="AG647" s="41">
        <v>0</v>
      </c>
      <c r="AH647" s="41">
        <v>9</v>
      </c>
      <c r="AI647" s="41">
        <v>1</v>
      </c>
      <c r="AJ647" s="41">
        <v>0</v>
      </c>
      <c r="AK647" s="41">
        <v>21</v>
      </c>
      <c r="AL647" s="46">
        <v>179</v>
      </c>
      <c r="AM647" s="46">
        <v>0</v>
      </c>
    </row>
    <row r="648" spans="1:39" ht="48">
      <c r="A648" s="40" t="s">
        <v>12645</v>
      </c>
      <c r="B648" s="47" t="s">
        <v>10174</v>
      </c>
      <c r="C648" t="s">
        <v>10176</v>
      </c>
      <c r="D648" t="s">
        <v>10177</v>
      </c>
      <c r="E648" t="s">
        <v>3256</v>
      </c>
      <c r="F648" t="s">
        <v>12646</v>
      </c>
      <c r="G648" t="s">
        <v>12647</v>
      </c>
      <c r="H648" t="str">
        <f>INDEX(CountyList!A:A, MATCH(MID(A648, 3, 3), CountyList!B:B, 0))</f>
        <v>Kane</v>
      </c>
      <c r="I648" s="38">
        <v>0</v>
      </c>
      <c r="J648" s="38">
        <v>6</v>
      </c>
      <c r="K648" s="39">
        <v>25</v>
      </c>
      <c r="L648" s="39">
        <v>17</v>
      </c>
      <c r="M648" s="39">
        <v>9</v>
      </c>
      <c r="N648" s="39">
        <v>27</v>
      </c>
      <c r="O648" s="39">
        <v>9</v>
      </c>
      <c r="P648" s="39">
        <v>8</v>
      </c>
      <c r="Q648" s="39">
        <v>12</v>
      </c>
      <c r="R648" s="39">
        <v>14</v>
      </c>
      <c r="S648" s="39">
        <v>7</v>
      </c>
      <c r="T648" s="39">
        <v>10</v>
      </c>
      <c r="U648" s="39">
        <v>0</v>
      </c>
      <c r="V648" s="39">
        <v>0</v>
      </c>
      <c r="W648" s="39">
        <v>0</v>
      </c>
      <c r="X648" s="39">
        <v>0</v>
      </c>
      <c r="Y648" s="43">
        <v>0</v>
      </c>
      <c r="Z648" s="42">
        <v>0</v>
      </c>
      <c r="AA648" s="45">
        <v>92</v>
      </c>
      <c r="AB648" s="45">
        <v>46</v>
      </c>
      <c r="AC648" s="44">
        <v>138</v>
      </c>
      <c r="AD648" s="41">
        <v>0</v>
      </c>
      <c r="AE648" s="41">
        <v>0</v>
      </c>
      <c r="AF648" s="41">
        <v>135</v>
      </c>
      <c r="AG648" s="41">
        <v>0</v>
      </c>
      <c r="AH648" s="41">
        <v>0</v>
      </c>
      <c r="AI648" s="41">
        <v>1</v>
      </c>
      <c r="AJ648" s="41">
        <v>0</v>
      </c>
      <c r="AK648" s="41">
        <v>2</v>
      </c>
      <c r="AL648" s="46">
        <v>138</v>
      </c>
      <c r="AM648" s="46">
        <v>0</v>
      </c>
    </row>
    <row r="649" spans="1:39" ht="48">
      <c r="A649" s="40" t="s">
        <v>3343</v>
      </c>
      <c r="B649" s="47" t="s">
        <v>3344</v>
      </c>
      <c r="C649" t="s">
        <v>12648</v>
      </c>
      <c r="D649" t="s">
        <v>3346</v>
      </c>
      <c r="E649" t="s">
        <v>3262</v>
      </c>
      <c r="F649" t="s">
        <v>12649</v>
      </c>
      <c r="G649" t="s">
        <v>6812</v>
      </c>
      <c r="H649" t="str">
        <f>INDEX(CountyList!A:A, MATCH(MID(A649, 3, 3), CountyList!B:B, 0))</f>
        <v>Kane</v>
      </c>
      <c r="I649" s="38">
        <v>3</v>
      </c>
      <c r="J649" s="38">
        <v>10</v>
      </c>
      <c r="K649" s="39">
        <v>17</v>
      </c>
      <c r="L649" s="39">
        <v>21</v>
      </c>
      <c r="M649" s="39">
        <v>25</v>
      </c>
      <c r="N649" s="39">
        <v>19</v>
      </c>
      <c r="O649" s="39">
        <v>15</v>
      </c>
      <c r="P649" s="39">
        <v>26</v>
      </c>
      <c r="Q649" s="39">
        <v>22</v>
      </c>
      <c r="R649" s="39">
        <v>19</v>
      </c>
      <c r="S649" s="39">
        <v>29</v>
      </c>
      <c r="T649" s="39">
        <v>26</v>
      </c>
      <c r="U649" s="39">
        <v>0</v>
      </c>
      <c r="V649" s="39">
        <v>0</v>
      </c>
      <c r="W649" s="39">
        <v>0</v>
      </c>
      <c r="X649" s="39">
        <v>0</v>
      </c>
      <c r="Y649" s="43">
        <v>0</v>
      </c>
      <c r="Z649" s="42">
        <v>0</v>
      </c>
      <c r="AA649" s="45">
        <v>117</v>
      </c>
      <c r="AB649" s="45">
        <v>102</v>
      </c>
      <c r="AC649" s="44">
        <v>219</v>
      </c>
      <c r="AD649" s="41">
        <v>80</v>
      </c>
      <c r="AE649" s="41">
        <v>80</v>
      </c>
      <c r="AF649" s="41">
        <v>27</v>
      </c>
      <c r="AG649" s="41">
        <v>0</v>
      </c>
      <c r="AH649" s="41">
        <v>27</v>
      </c>
      <c r="AI649" s="41">
        <v>0</v>
      </c>
      <c r="AJ649" s="41">
        <v>0</v>
      </c>
      <c r="AK649" s="41">
        <v>5</v>
      </c>
      <c r="AL649" s="46">
        <v>219</v>
      </c>
      <c r="AM649" s="46">
        <v>0</v>
      </c>
    </row>
    <row r="650" spans="1:39" ht="48">
      <c r="A650" s="40" t="s">
        <v>3347</v>
      </c>
      <c r="B650" s="47" t="s">
        <v>3348</v>
      </c>
      <c r="C650" t="s">
        <v>10184</v>
      </c>
      <c r="D650" t="s">
        <v>3350</v>
      </c>
      <c r="E650" t="s">
        <v>3262</v>
      </c>
      <c r="F650" t="s">
        <v>12650</v>
      </c>
      <c r="G650" t="s">
        <v>6815</v>
      </c>
      <c r="H650" t="str">
        <f>INDEX(CountyList!A:A, MATCH(MID(A650, 3, 3), CountyList!B:B, 0))</f>
        <v>Kane</v>
      </c>
      <c r="I650" s="38">
        <v>2.5</v>
      </c>
      <c r="J650" s="38">
        <v>42.5</v>
      </c>
      <c r="K650" s="39">
        <v>64</v>
      </c>
      <c r="L650" s="39">
        <v>41</v>
      </c>
      <c r="M650" s="39">
        <v>30</v>
      </c>
      <c r="N650" s="39">
        <v>46</v>
      </c>
      <c r="O650" s="39">
        <v>42</v>
      </c>
      <c r="P650" s="39">
        <v>44</v>
      </c>
      <c r="Q650" s="39">
        <v>49</v>
      </c>
      <c r="R650" s="39">
        <v>50</v>
      </c>
      <c r="S650" s="39">
        <v>59</v>
      </c>
      <c r="T650" s="39">
        <v>47</v>
      </c>
      <c r="U650" s="39">
        <v>57</v>
      </c>
      <c r="V650" s="39">
        <v>56</v>
      </c>
      <c r="W650" s="39">
        <v>33</v>
      </c>
      <c r="X650" s="39">
        <v>33</v>
      </c>
      <c r="Y650" s="43">
        <v>5</v>
      </c>
      <c r="Z650" s="42">
        <v>0</v>
      </c>
      <c r="AA650" s="45">
        <v>353</v>
      </c>
      <c r="AB650" s="45">
        <v>303</v>
      </c>
      <c r="AC650" s="44">
        <v>656</v>
      </c>
      <c r="AD650" s="41">
        <v>288</v>
      </c>
      <c r="AE650" s="41">
        <v>244</v>
      </c>
      <c r="AF650" s="41">
        <v>36</v>
      </c>
      <c r="AG650" s="41">
        <v>0</v>
      </c>
      <c r="AH650" s="41">
        <v>29</v>
      </c>
      <c r="AI650" s="41">
        <v>20</v>
      </c>
      <c r="AJ650" s="41">
        <v>0</v>
      </c>
      <c r="AK650" s="41">
        <v>39</v>
      </c>
      <c r="AL650" s="46">
        <v>472</v>
      </c>
      <c r="AM650" s="46">
        <v>179</v>
      </c>
    </row>
    <row r="651" spans="1:39" ht="48">
      <c r="A651" s="40" t="s">
        <v>3351</v>
      </c>
      <c r="B651" s="47" t="s">
        <v>3352</v>
      </c>
      <c r="C651" t="s">
        <v>13787</v>
      </c>
      <c r="D651" t="s">
        <v>3354</v>
      </c>
      <c r="E651" t="s">
        <v>3355</v>
      </c>
      <c r="F651" t="s">
        <v>12652</v>
      </c>
      <c r="G651" t="s">
        <v>12653</v>
      </c>
      <c r="H651" t="str">
        <f>INDEX(CountyList!A:A, MATCH(MID(A651, 3, 3), CountyList!B:B, 0))</f>
        <v>Kane</v>
      </c>
      <c r="I651" s="38">
        <v>1</v>
      </c>
      <c r="J651" s="38">
        <v>11.5</v>
      </c>
      <c r="K651" s="39">
        <v>54</v>
      </c>
      <c r="L651" s="39">
        <v>44</v>
      </c>
      <c r="M651" s="39">
        <v>43</v>
      </c>
      <c r="N651" s="39">
        <v>26</v>
      </c>
      <c r="O651" s="39">
        <v>30</v>
      </c>
      <c r="P651" s="39">
        <v>26</v>
      </c>
      <c r="Q651" s="39">
        <v>19</v>
      </c>
      <c r="R651" s="39">
        <v>28</v>
      </c>
      <c r="S651" s="39">
        <v>10</v>
      </c>
      <c r="T651" s="39">
        <v>27</v>
      </c>
      <c r="U651" s="39">
        <v>0</v>
      </c>
      <c r="V651" s="39">
        <v>0</v>
      </c>
      <c r="W651" s="39">
        <v>0</v>
      </c>
      <c r="X651" s="39">
        <v>0</v>
      </c>
      <c r="Y651" s="43">
        <v>0</v>
      </c>
      <c r="Z651" s="42">
        <v>0</v>
      </c>
      <c r="AA651" s="45">
        <v>145</v>
      </c>
      <c r="AB651" s="45">
        <v>162</v>
      </c>
      <c r="AC651" s="44">
        <v>307</v>
      </c>
      <c r="AD651" s="41">
        <v>90</v>
      </c>
      <c r="AE651" s="41">
        <v>111</v>
      </c>
      <c r="AF651" s="41">
        <v>18</v>
      </c>
      <c r="AG651" s="41">
        <v>5</v>
      </c>
      <c r="AH651" s="41">
        <v>41</v>
      </c>
      <c r="AI651" s="41">
        <v>1</v>
      </c>
      <c r="AJ651" s="41">
        <v>1</v>
      </c>
      <c r="AK651" s="41">
        <v>40</v>
      </c>
      <c r="AL651" s="46">
        <v>307</v>
      </c>
      <c r="AM651" s="46">
        <v>0</v>
      </c>
    </row>
    <row r="652" spans="1:39" ht="64">
      <c r="A652" s="40" t="s">
        <v>3357</v>
      </c>
      <c r="B652" s="47" t="s">
        <v>3358</v>
      </c>
      <c r="C652" t="s">
        <v>10190</v>
      </c>
      <c r="D652" t="s">
        <v>3359</v>
      </c>
      <c r="E652" t="s">
        <v>3256</v>
      </c>
      <c r="F652" t="s">
        <v>12654</v>
      </c>
      <c r="G652" t="s">
        <v>6821</v>
      </c>
      <c r="H652" t="str">
        <f>INDEX(CountyList!A:A, MATCH(MID(A652, 3, 3), CountyList!B:B, 0))</f>
        <v>Kane</v>
      </c>
      <c r="I652" s="38">
        <v>1</v>
      </c>
      <c r="J652" s="38">
        <v>30.2</v>
      </c>
      <c r="K652" s="39">
        <v>46</v>
      </c>
      <c r="L652" s="39">
        <v>20</v>
      </c>
      <c r="M652" s="39">
        <v>30</v>
      </c>
      <c r="N652" s="39">
        <v>36</v>
      </c>
      <c r="O652" s="39">
        <v>21</v>
      </c>
      <c r="P652" s="39">
        <v>28</v>
      </c>
      <c r="Q652" s="39">
        <v>38</v>
      </c>
      <c r="R652" s="39">
        <v>51</v>
      </c>
      <c r="S652" s="39">
        <v>31</v>
      </c>
      <c r="T652" s="39">
        <v>31</v>
      </c>
      <c r="U652" s="39">
        <v>80</v>
      </c>
      <c r="V652" s="39">
        <v>70</v>
      </c>
      <c r="W652" s="39">
        <v>46</v>
      </c>
      <c r="X652" s="39">
        <v>76</v>
      </c>
      <c r="Y652" s="43">
        <v>0</v>
      </c>
      <c r="Z652" s="42">
        <v>0</v>
      </c>
      <c r="AA652" s="45">
        <v>270</v>
      </c>
      <c r="AB652" s="45">
        <v>334</v>
      </c>
      <c r="AC652" s="44">
        <v>604</v>
      </c>
      <c r="AD652" s="41">
        <v>194</v>
      </c>
      <c r="AE652" s="41">
        <v>235</v>
      </c>
      <c r="AF652" s="41">
        <v>39</v>
      </c>
      <c r="AG652" s="41">
        <v>0</v>
      </c>
      <c r="AH652" s="41">
        <v>29</v>
      </c>
      <c r="AI652" s="41">
        <v>71</v>
      </c>
      <c r="AJ652" s="41">
        <v>0</v>
      </c>
      <c r="AK652" s="41">
        <v>36</v>
      </c>
      <c r="AL652" s="46">
        <v>332</v>
      </c>
      <c r="AM652" s="46">
        <v>272</v>
      </c>
    </row>
    <row r="653" spans="1:39" ht="48">
      <c r="A653" s="40" t="s">
        <v>3360</v>
      </c>
      <c r="B653" s="47" t="s">
        <v>3361</v>
      </c>
      <c r="C653" t="s">
        <v>6822</v>
      </c>
      <c r="D653" t="s">
        <v>3363</v>
      </c>
      <c r="E653" t="s">
        <v>3262</v>
      </c>
      <c r="F653" t="s">
        <v>12655</v>
      </c>
      <c r="G653" t="s">
        <v>6824</v>
      </c>
      <c r="H653" t="str">
        <f>INDEX(CountyList!A:A, MATCH(MID(A653, 3, 3), CountyList!B:B, 0))</f>
        <v>Kane</v>
      </c>
      <c r="I653" s="38">
        <v>2</v>
      </c>
      <c r="J653" s="38">
        <v>8</v>
      </c>
      <c r="K653" s="39">
        <v>2</v>
      </c>
      <c r="L653" s="39">
        <v>8</v>
      </c>
      <c r="M653" s="39">
        <v>9</v>
      </c>
      <c r="N653" s="39">
        <v>3</v>
      </c>
      <c r="O653" s="39">
        <v>10</v>
      </c>
      <c r="P653" s="39">
        <v>10</v>
      </c>
      <c r="Q653" s="39">
        <v>6</v>
      </c>
      <c r="R653" s="39">
        <v>8</v>
      </c>
      <c r="S653" s="39">
        <v>5</v>
      </c>
      <c r="T653" s="39">
        <v>5</v>
      </c>
      <c r="U653" s="39">
        <v>6</v>
      </c>
      <c r="V653" s="39">
        <v>4</v>
      </c>
      <c r="W653" s="39">
        <v>2</v>
      </c>
      <c r="X653" s="39">
        <v>2</v>
      </c>
      <c r="Y653" s="43">
        <v>0</v>
      </c>
      <c r="Z653" s="42">
        <v>0</v>
      </c>
      <c r="AA653" s="45">
        <v>37</v>
      </c>
      <c r="AB653" s="45">
        <v>43</v>
      </c>
      <c r="AC653" s="44">
        <v>80</v>
      </c>
      <c r="AD653" s="41">
        <v>21</v>
      </c>
      <c r="AE653" s="41">
        <v>22</v>
      </c>
      <c r="AF653" s="41">
        <v>9</v>
      </c>
      <c r="AG653" s="41">
        <v>0</v>
      </c>
      <c r="AH653" s="41">
        <v>10</v>
      </c>
      <c r="AI653" s="41">
        <v>9</v>
      </c>
      <c r="AJ653" s="41">
        <v>0</v>
      </c>
      <c r="AK653" s="41">
        <v>9</v>
      </c>
      <c r="AL653" s="46">
        <v>66</v>
      </c>
      <c r="AM653" s="46">
        <v>14</v>
      </c>
    </row>
    <row r="654" spans="1:39" ht="64">
      <c r="A654" s="40" t="s">
        <v>12656</v>
      </c>
      <c r="B654" s="47" t="s">
        <v>12657</v>
      </c>
      <c r="C654" t="s">
        <v>12658</v>
      </c>
      <c r="D654" t="s">
        <v>12659</v>
      </c>
      <c r="E654" t="s">
        <v>3256</v>
      </c>
      <c r="F654" t="s">
        <v>12660</v>
      </c>
      <c r="G654" t="s">
        <v>12661</v>
      </c>
      <c r="H654" t="str">
        <f>INDEX(CountyList!A:A, MATCH(MID(A654, 3, 3), CountyList!B:B, 0))</f>
        <v>Kane</v>
      </c>
      <c r="I654" s="38">
        <v>0</v>
      </c>
      <c r="J654" s="38">
        <v>3</v>
      </c>
      <c r="K654" s="39">
        <v>12</v>
      </c>
      <c r="L654" s="39">
        <v>9</v>
      </c>
      <c r="M654" s="39">
        <v>9</v>
      </c>
      <c r="N654" s="39">
        <v>7</v>
      </c>
      <c r="O654" s="39">
        <v>4</v>
      </c>
      <c r="P654" s="39">
        <v>5</v>
      </c>
      <c r="Q654" s="39">
        <v>8</v>
      </c>
      <c r="R654" s="39">
        <v>3</v>
      </c>
      <c r="S654" s="39">
        <v>3</v>
      </c>
      <c r="T654" s="39">
        <v>6</v>
      </c>
      <c r="U654" s="39">
        <v>0</v>
      </c>
      <c r="V654" s="39">
        <v>0</v>
      </c>
      <c r="W654" s="39">
        <v>0</v>
      </c>
      <c r="X654" s="39">
        <v>0</v>
      </c>
      <c r="Y654" s="43">
        <v>0</v>
      </c>
      <c r="Z654" s="42">
        <v>0</v>
      </c>
      <c r="AA654" s="45">
        <v>31</v>
      </c>
      <c r="AB654" s="45">
        <v>35</v>
      </c>
      <c r="AC654" s="44">
        <v>66</v>
      </c>
      <c r="AD654" s="41">
        <v>24</v>
      </c>
      <c r="AE654" s="41">
        <v>31</v>
      </c>
      <c r="AF654" s="41">
        <v>5</v>
      </c>
      <c r="AG654" s="41">
        <v>0</v>
      </c>
      <c r="AH654" s="41">
        <v>2</v>
      </c>
      <c r="AI654" s="41">
        <v>0</v>
      </c>
      <c r="AJ654" s="41">
        <v>0</v>
      </c>
      <c r="AK654" s="41">
        <v>4</v>
      </c>
      <c r="AL654" s="46">
        <v>66</v>
      </c>
      <c r="AM654" s="46">
        <v>0</v>
      </c>
    </row>
    <row r="655" spans="1:39" ht="48">
      <c r="A655" s="40" t="s">
        <v>3364</v>
      </c>
      <c r="B655" s="47" t="s">
        <v>3365</v>
      </c>
      <c r="C655" t="s">
        <v>12662</v>
      </c>
      <c r="D655" t="s">
        <v>3367</v>
      </c>
      <c r="E655" t="s">
        <v>3256</v>
      </c>
      <c r="F655" t="s">
        <v>12663</v>
      </c>
      <c r="G655" t="s">
        <v>12664</v>
      </c>
      <c r="H655" t="str">
        <f>INDEX(CountyList!A:A, MATCH(MID(A655, 3, 3), CountyList!B:B, 0))</f>
        <v>Kane</v>
      </c>
      <c r="I655" s="38">
        <v>0</v>
      </c>
      <c r="J655" s="38">
        <v>9</v>
      </c>
      <c r="K655" s="39">
        <v>15</v>
      </c>
      <c r="L655" s="39">
        <v>14</v>
      </c>
      <c r="M655" s="39">
        <v>7</v>
      </c>
      <c r="N655" s="39">
        <v>7</v>
      </c>
      <c r="O655" s="39">
        <v>7</v>
      </c>
      <c r="P655" s="39">
        <v>4</v>
      </c>
      <c r="Q655" s="39">
        <v>10</v>
      </c>
      <c r="R655" s="39">
        <v>7</v>
      </c>
      <c r="S655" s="39">
        <v>9</v>
      </c>
      <c r="T655" s="39">
        <v>9</v>
      </c>
      <c r="U655" s="39">
        <v>0</v>
      </c>
      <c r="V655" s="39">
        <v>0</v>
      </c>
      <c r="W655" s="39">
        <v>0</v>
      </c>
      <c r="X655" s="39">
        <v>0</v>
      </c>
      <c r="Y655" s="43">
        <v>0</v>
      </c>
      <c r="Z655" s="42">
        <v>0</v>
      </c>
      <c r="AA655" s="45">
        <v>59</v>
      </c>
      <c r="AB655" s="45">
        <v>30</v>
      </c>
      <c r="AC655" s="44">
        <v>89</v>
      </c>
      <c r="AD655" s="41">
        <v>17</v>
      </c>
      <c r="AE655" s="41">
        <v>7</v>
      </c>
      <c r="AF655" s="41">
        <v>26</v>
      </c>
      <c r="AG655" s="41">
        <v>0</v>
      </c>
      <c r="AH655" s="41">
        <v>3</v>
      </c>
      <c r="AI655" s="41">
        <v>20</v>
      </c>
      <c r="AJ655" s="41">
        <v>1</v>
      </c>
      <c r="AK655" s="41">
        <v>15</v>
      </c>
      <c r="AL655" s="46">
        <v>89</v>
      </c>
      <c r="AM655" s="46">
        <v>0</v>
      </c>
    </row>
    <row r="656" spans="1:39" ht="64">
      <c r="A656" s="40" t="s">
        <v>4737</v>
      </c>
      <c r="B656" s="47" t="s">
        <v>4738</v>
      </c>
      <c r="C656" t="s">
        <v>12665</v>
      </c>
      <c r="D656" t="s">
        <v>4741</v>
      </c>
      <c r="E656" t="s">
        <v>3337</v>
      </c>
      <c r="F656" t="s">
        <v>12666</v>
      </c>
      <c r="G656" t="s">
        <v>6827</v>
      </c>
      <c r="H656" t="str">
        <f>INDEX(CountyList!A:A, MATCH(MID(A656, 3, 3), CountyList!B:B, 0))</f>
        <v>Kane</v>
      </c>
      <c r="I656" s="38">
        <v>2</v>
      </c>
      <c r="J656" s="38">
        <v>11</v>
      </c>
      <c r="K656" s="39">
        <v>65</v>
      </c>
      <c r="L656" s="39">
        <v>8</v>
      </c>
      <c r="M656" s="39">
        <v>0</v>
      </c>
      <c r="N656" s="39">
        <v>0</v>
      </c>
      <c r="O656" s="39">
        <v>0</v>
      </c>
      <c r="P656" s="39">
        <v>0</v>
      </c>
      <c r="Q656" s="39">
        <v>0</v>
      </c>
      <c r="R656" s="39">
        <v>0</v>
      </c>
      <c r="S656" s="39">
        <v>0</v>
      </c>
      <c r="T656" s="39">
        <v>0</v>
      </c>
      <c r="U656" s="39">
        <v>0</v>
      </c>
      <c r="V656" s="39">
        <v>0</v>
      </c>
      <c r="W656" s="39">
        <v>0</v>
      </c>
      <c r="X656" s="39">
        <v>0</v>
      </c>
      <c r="Y656" s="43">
        <v>0</v>
      </c>
      <c r="Z656" s="42">
        <v>0</v>
      </c>
      <c r="AA656" s="45">
        <v>36</v>
      </c>
      <c r="AB656" s="45">
        <v>37</v>
      </c>
      <c r="AC656" s="44">
        <v>73</v>
      </c>
      <c r="AD656" s="41">
        <v>31</v>
      </c>
      <c r="AE656" s="41">
        <v>32</v>
      </c>
      <c r="AF656" s="41">
        <v>0</v>
      </c>
      <c r="AG656" s="41">
        <v>0</v>
      </c>
      <c r="AH656" s="41">
        <v>5</v>
      </c>
      <c r="AI656" s="41">
        <v>1</v>
      </c>
      <c r="AJ656" s="41">
        <v>0</v>
      </c>
      <c r="AK656" s="41">
        <v>4</v>
      </c>
      <c r="AL656" s="46">
        <v>73</v>
      </c>
      <c r="AM656" s="46">
        <v>0</v>
      </c>
    </row>
    <row r="657" spans="1:39" ht="48">
      <c r="A657" s="40" t="s">
        <v>12670</v>
      </c>
      <c r="B657" s="47" t="s">
        <v>13788</v>
      </c>
      <c r="C657" t="s">
        <v>13789</v>
      </c>
      <c r="D657" t="s">
        <v>10205</v>
      </c>
      <c r="E657" t="s">
        <v>3337</v>
      </c>
      <c r="F657" t="s">
        <v>12671</v>
      </c>
      <c r="G657" t="s">
        <v>12672</v>
      </c>
      <c r="H657" t="str">
        <f>INDEX(CountyList!A:A, MATCH(MID(A657, 3, 3), CountyList!B:B, 0))</f>
        <v>Kane</v>
      </c>
      <c r="I657" s="38">
        <v>1</v>
      </c>
      <c r="J657" s="38">
        <v>5</v>
      </c>
      <c r="K657" s="39">
        <v>35</v>
      </c>
      <c r="L657" s="39">
        <v>5</v>
      </c>
      <c r="M657" s="39">
        <v>8</v>
      </c>
      <c r="N657" s="39">
        <v>8</v>
      </c>
      <c r="O657" s="39">
        <v>2</v>
      </c>
      <c r="P657" s="39">
        <v>4</v>
      </c>
      <c r="Q657" s="39">
        <v>0</v>
      </c>
      <c r="R657" s="39">
        <v>0</v>
      </c>
      <c r="S657" s="39">
        <v>0</v>
      </c>
      <c r="T657" s="39">
        <v>0</v>
      </c>
      <c r="U657" s="39">
        <v>0</v>
      </c>
      <c r="V657" s="39">
        <v>0</v>
      </c>
      <c r="W657" s="39">
        <v>0</v>
      </c>
      <c r="X657" s="39">
        <v>0</v>
      </c>
      <c r="Y657" s="43">
        <v>5</v>
      </c>
      <c r="Z657" s="42">
        <v>0</v>
      </c>
      <c r="AA657" s="45">
        <v>41</v>
      </c>
      <c r="AB657" s="45">
        <v>26</v>
      </c>
      <c r="AC657" s="44">
        <v>67</v>
      </c>
      <c r="AD657" s="41">
        <v>35</v>
      </c>
      <c r="AE657" s="41">
        <v>21</v>
      </c>
      <c r="AF657" s="41">
        <v>4</v>
      </c>
      <c r="AG657" s="41">
        <v>0</v>
      </c>
      <c r="AH657" s="41">
        <v>1</v>
      </c>
      <c r="AI657" s="41">
        <v>5</v>
      </c>
      <c r="AJ657" s="41">
        <v>0</v>
      </c>
      <c r="AK657" s="41">
        <v>1</v>
      </c>
      <c r="AL657" s="46">
        <v>62</v>
      </c>
      <c r="AM657" s="46">
        <v>0</v>
      </c>
    </row>
    <row r="658" spans="1:39" ht="64">
      <c r="A658" s="40" t="s">
        <v>3368</v>
      </c>
      <c r="B658" s="47" t="s">
        <v>3369</v>
      </c>
      <c r="C658" t="s">
        <v>6828</v>
      </c>
      <c r="D658" t="s">
        <v>3371</v>
      </c>
      <c r="E658" t="s">
        <v>3372</v>
      </c>
      <c r="F658" t="s">
        <v>13790</v>
      </c>
      <c r="G658" t="s">
        <v>6830</v>
      </c>
      <c r="H658" t="str">
        <f>INDEX(CountyList!A:A, MATCH(MID(A658, 3, 3), CountyList!B:B, 0))</f>
        <v>Kane</v>
      </c>
      <c r="I658" s="38">
        <v>0</v>
      </c>
      <c r="J658" s="38">
        <v>25</v>
      </c>
      <c r="K658" s="39">
        <v>53</v>
      </c>
      <c r="L658" s="39">
        <v>38</v>
      </c>
      <c r="M658" s="39">
        <v>40</v>
      </c>
      <c r="N658" s="39">
        <v>43</v>
      </c>
      <c r="O658" s="39">
        <v>36</v>
      </c>
      <c r="P658" s="39">
        <v>48</v>
      </c>
      <c r="Q658" s="39">
        <v>51</v>
      </c>
      <c r="R658" s="39">
        <v>43</v>
      </c>
      <c r="S658" s="39">
        <v>41</v>
      </c>
      <c r="T658" s="39">
        <v>24</v>
      </c>
      <c r="U658" s="39">
        <v>0</v>
      </c>
      <c r="V658" s="39">
        <v>0</v>
      </c>
      <c r="W658" s="39">
        <v>0</v>
      </c>
      <c r="X658" s="39">
        <v>0</v>
      </c>
      <c r="Y658" s="43">
        <v>0</v>
      </c>
      <c r="Z658" s="42">
        <v>0</v>
      </c>
      <c r="AA658" s="45">
        <v>219</v>
      </c>
      <c r="AB658" s="45">
        <v>198</v>
      </c>
      <c r="AC658" s="44">
        <v>417</v>
      </c>
      <c r="AD658" s="41">
        <v>180</v>
      </c>
      <c r="AE658" s="41">
        <v>184</v>
      </c>
      <c r="AF658" s="41">
        <v>21</v>
      </c>
      <c r="AG658" s="41">
        <v>1</v>
      </c>
      <c r="AH658" s="41">
        <v>8</v>
      </c>
      <c r="AI658" s="41">
        <v>1</v>
      </c>
      <c r="AJ658" s="41">
        <v>5</v>
      </c>
      <c r="AK658" s="41">
        <v>17</v>
      </c>
      <c r="AL658" s="46">
        <v>417</v>
      </c>
      <c r="AM658" s="46">
        <v>0</v>
      </c>
    </row>
    <row r="659" spans="1:39" ht="48">
      <c r="A659" s="40" t="s">
        <v>13791</v>
      </c>
      <c r="B659" s="47" t="s">
        <v>13792</v>
      </c>
      <c r="C659" t="s">
        <v>13793</v>
      </c>
      <c r="D659" t="s">
        <v>13794</v>
      </c>
      <c r="E659" t="s">
        <v>13795</v>
      </c>
      <c r="F659" t="s">
        <v>13796</v>
      </c>
      <c r="G659" t="s">
        <v>13797</v>
      </c>
      <c r="H659" t="str">
        <f>INDEX(CountyList!A:A, MATCH(MID(A659, 3, 3), CountyList!B:B, 0))</f>
        <v>Kane</v>
      </c>
      <c r="I659" s="38">
        <v>1</v>
      </c>
      <c r="J659" s="38">
        <v>5</v>
      </c>
      <c r="K659" s="39">
        <v>9</v>
      </c>
      <c r="L659" s="39">
        <v>4</v>
      </c>
      <c r="M659" s="39">
        <v>4</v>
      </c>
      <c r="N659" s="39">
        <v>5</v>
      </c>
      <c r="O659" s="39">
        <v>10</v>
      </c>
      <c r="P659" s="39">
        <v>6</v>
      </c>
      <c r="Q659" s="39">
        <v>5</v>
      </c>
      <c r="R659" s="39">
        <v>8</v>
      </c>
      <c r="S659" s="39">
        <v>8</v>
      </c>
      <c r="T659" s="39">
        <v>7</v>
      </c>
      <c r="U659" s="39">
        <v>7</v>
      </c>
      <c r="V659" s="39">
        <v>5</v>
      </c>
      <c r="W659" s="39">
        <v>7</v>
      </c>
      <c r="X659" s="39">
        <v>6</v>
      </c>
      <c r="Y659" s="43">
        <v>0</v>
      </c>
      <c r="Z659" s="42">
        <v>0</v>
      </c>
      <c r="AA659" s="45">
        <v>44</v>
      </c>
      <c r="AB659" s="45">
        <v>47</v>
      </c>
      <c r="AC659" s="44">
        <v>91</v>
      </c>
      <c r="AD659" s="41">
        <v>0</v>
      </c>
      <c r="AE659" s="41">
        <v>0</v>
      </c>
      <c r="AF659" s="41">
        <v>86</v>
      </c>
      <c r="AG659" s="41">
        <v>0</v>
      </c>
      <c r="AH659" s="41">
        <v>0</v>
      </c>
      <c r="AI659" s="41">
        <v>0</v>
      </c>
      <c r="AJ659" s="41">
        <v>0</v>
      </c>
      <c r="AK659" s="41">
        <v>5</v>
      </c>
      <c r="AL659" s="46">
        <v>66</v>
      </c>
      <c r="AM659" s="46">
        <v>25</v>
      </c>
    </row>
    <row r="660" spans="1:39" ht="64">
      <c r="A660" s="40" t="s">
        <v>3393</v>
      </c>
      <c r="B660" s="47" t="s">
        <v>3394</v>
      </c>
      <c r="C660" t="s">
        <v>7244</v>
      </c>
      <c r="D660" t="s">
        <v>3397</v>
      </c>
      <c r="E660" t="s">
        <v>3262</v>
      </c>
      <c r="F660" t="s">
        <v>12673</v>
      </c>
      <c r="G660" t="s">
        <v>6851</v>
      </c>
      <c r="H660" t="str">
        <f>INDEX(CountyList!A:A, MATCH(MID(A660, 3, 3), CountyList!B:B, 0))</f>
        <v>Kane</v>
      </c>
      <c r="I660" s="38">
        <v>2</v>
      </c>
      <c r="J660" s="38">
        <v>20.3</v>
      </c>
      <c r="K660" s="39">
        <v>21</v>
      </c>
      <c r="L660" s="39">
        <v>21</v>
      </c>
      <c r="M660" s="39">
        <v>14</v>
      </c>
      <c r="N660" s="39">
        <v>21</v>
      </c>
      <c r="O660" s="39">
        <v>22</v>
      </c>
      <c r="P660" s="39">
        <v>15</v>
      </c>
      <c r="Q660" s="39">
        <v>26</v>
      </c>
      <c r="R660" s="39">
        <v>21</v>
      </c>
      <c r="S660" s="39">
        <v>27</v>
      </c>
      <c r="T660" s="39">
        <v>36</v>
      </c>
      <c r="U660" s="39">
        <v>41</v>
      </c>
      <c r="V660" s="39">
        <v>43</v>
      </c>
      <c r="W660" s="39">
        <v>57</v>
      </c>
      <c r="X660" s="39">
        <v>50</v>
      </c>
      <c r="Y660" s="43">
        <v>2</v>
      </c>
      <c r="Z660" s="42">
        <v>0</v>
      </c>
      <c r="AA660" s="45">
        <v>195</v>
      </c>
      <c r="AB660" s="45">
        <v>223</v>
      </c>
      <c r="AC660" s="44">
        <v>418</v>
      </c>
      <c r="AD660" s="41">
        <v>142</v>
      </c>
      <c r="AE660" s="41">
        <v>176</v>
      </c>
      <c r="AF660" s="41">
        <v>13</v>
      </c>
      <c r="AG660" s="41">
        <v>0</v>
      </c>
      <c r="AH660" s="41">
        <v>24</v>
      </c>
      <c r="AI660" s="41">
        <v>13</v>
      </c>
      <c r="AJ660" s="41">
        <v>0</v>
      </c>
      <c r="AK660" s="41">
        <v>50</v>
      </c>
      <c r="AL660" s="46">
        <v>224</v>
      </c>
      <c r="AM660" s="46">
        <v>191</v>
      </c>
    </row>
    <row r="661" spans="1:39" ht="48">
      <c r="A661" s="40" t="s">
        <v>12674</v>
      </c>
      <c r="B661" s="47" t="s">
        <v>12675</v>
      </c>
      <c r="C661" t="s">
        <v>12676</v>
      </c>
      <c r="D661" t="s">
        <v>12677</v>
      </c>
      <c r="E661" t="s">
        <v>3372</v>
      </c>
      <c r="F661" t="s">
        <v>12678</v>
      </c>
      <c r="G661" t="s">
        <v>12679</v>
      </c>
      <c r="H661" t="str">
        <f>INDEX(CountyList!A:A, MATCH(MID(A661, 3, 3), CountyList!B:B, 0))</f>
        <v>Kane</v>
      </c>
      <c r="I661" s="38">
        <v>2</v>
      </c>
      <c r="J661" s="38">
        <v>9</v>
      </c>
      <c r="K661" s="39">
        <v>26</v>
      </c>
      <c r="L661" s="39">
        <v>10</v>
      </c>
      <c r="M661" s="39">
        <v>6</v>
      </c>
      <c r="N661" s="39">
        <v>5</v>
      </c>
      <c r="O661" s="39">
        <v>7</v>
      </c>
      <c r="P661" s="39">
        <v>4</v>
      </c>
      <c r="Q661" s="39">
        <v>2</v>
      </c>
      <c r="R661" s="39">
        <v>0</v>
      </c>
      <c r="S661" s="39">
        <v>2</v>
      </c>
      <c r="T661" s="39">
        <v>0</v>
      </c>
      <c r="U661" s="39">
        <v>0</v>
      </c>
      <c r="V661" s="39">
        <v>0</v>
      </c>
      <c r="W661" s="39">
        <v>0</v>
      </c>
      <c r="X661" s="39">
        <v>0</v>
      </c>
      <c r="Y661" s="43">
        <v>0</v>
      </c>
      <c r="Z661" s="42">
        <v>0</v>
      </c>
      <c r="AA661" s="45">
        <v>30</v>
      </c>
      <c r="AB661" s="45">
        <v>32</v>
      </c>
      <c r="AC661" s="44">
        <v>62</v>
      </c>
      <c r="AD661" s="41">
        <v>23</v>
      </c>
      <c r="AE661" s="41">
        <v>25</v>
      </c>
      <c r="AF661" s="41">
        <v>2</v>
      </c>
      <c r="AG661" s="41">
        <v>0</v>
      </c>
      <c r="AH661" s="41">
        <v>1</v>
      </c>
      <c r="AI661" s="41">
        <v>1</v>
      </c>
      <c r="AJ661" s="41">
        <v>0</v>
      </c>
      <c r="AK661" s="41">
        <v>10</v>
      </c>
      <c r="AL661" s="46">
        <v>62</v>
      </c>
      <c r="AM661" s="46">
        <v>0</v>
      </c>
    </row>
    <row r="662" spans="1:39" ht="48">
      <c r="A662" s="40" t="s">
        <v>4746</v>
      </c>
      <c r="B662" s="47" t="s">
        <v>4747</v>
      </c>
      <c r="C662" t="s">
        <v>13798</v>
      </c>
      <c r="D662" t="s">
        <v>4749</v>
      </c>
      <c r="E662" t="s">
        <v>3262</v>
      </c>
      <c r="F662" t="s">
        <v>13799</v>
      </c>
      <c r="G662" t="s">
        <v>6854</v>
      </c>
      <c r="H662" t="str">
        <f>INDEX(CountyList!A:A, MATCH(MID(A662, 3, 3), CountyList!B:B, 0))</f>
        <v>Kane</v>
      </c>
      <c r="I662" s="38">
        <v>1</v>
      </c>
      <c r="J662" s="38">
        <v>3</v>
      </c>
      <c r="K662" s="39">
        <v>80</v>
      </c>
      <c r="L662" s="39">
        <v>11</v>
      </c>
      <c r="M662" s="39">
        <v>0</v>
      </c>
      <c r="N662" s="39">
        <v>0</v>
      </c>
      <c r="O662" s="39">
        <v>0</v>
      </c>
      <c r="P662" s="39">
        <v>0</v>
      </c>
      <c r="Q662" s="39">
        <v>0</v>
      </c>
      <c r="R662" s="39">
        <v>0</v>
      </c>
      <c r="S662" s="39">
        <v>0</v>
      </c>
      <c r="T662" s="39">
        <v>0</v>
      </c>
      <c r="U662" s="39">
        <v>0</v>
      </c>
      <c r="V662" s="39">
        <v>0</v>
      </c>
      <c r="W662" s="39">
        <v>0</v>
      </c>
      <c r="X662" s="39">
        <v>0</v>
      </c>
      <c r="Y662" s="43">
        <v>0</v>
      </c>
      <c r="Z662" s="42">
        <v>0</v>
      </c>
      <c r="AA662" s="45">
        <v>55</v>
      </c>
      <c r="AB662" s="45">
        <v>36</v>
      </c>
      <c r="AC662" s="44">
        <v>91</v>
      </c>
      <c r="AD662" s="41">
        <v>20</v>
      </c>
      <c r="AE662" s="41">
        <v>15</v>
      </c>
      <c r="AF662" s="41">
        <v>32</v>
      </c>
      <c r="AG662" s="41">
        <v>0</v>
      </c>
      <c r="AH662" s="41">
        <v>10</v>
      </c>
      <c r="AI662" s="41">
        <v>10</v>
      </c>
      <c r="AJ662" s="41">
        <v>0</v>
      </c>
      <c r="AK662" s="41">
        <v>4</v>
      </c>
      <c r="AL662" s="46">
        <v>91</v>
      </c>
      <c r="AM662" s="46">
        <v>0</v>
      </c>
    </row>
    <row r="663" spans="1:39" ht="48">
      <c r="A663" s="40" t="s">
        <v>3399</v>
      </c>
      <c r="B663" s="47" t="s">
        <v>446</v>
      </c>
      <c r="C663" t="s">
        <v>6855</v>
      </c>
      <c r="D663" t="s">
        <v>3401</v>
      </c>
      <c r="E663" t="s">
        <v>3372</v>
      </c>
      <c r="F663" t="s">
        <v>12691</v>
      </c>
      <c r="G663" t="s">
        <v>6857</v>
      </c>
      <c r="H663" t="str">
        <f>INDEX(CountyList!A:A, MATCH(MID(A663, 3, 3), CountyList!B:B, 0))</f>
        <v>Kane</v>
      </c>
      <c r="I663" s="38">
        <v>1</v>
      </c>
      <c r="J663" s="38">
        <v>13.6</v>
      </c>
      <c r="K663" s="39">
        <v>65</v>
      </c>
      <c r="L663" s="39">
        <v>18</v>
      </c>
      <c r="M663" s="39">
        <v>15</v>
      </c>
      <c r="N663" s="39">
        <v>24</v>
      </c>
      <c r="O663" s="39">
        <v>16</v>
      </c>
      <c r="P663" s="39">
        <v>29</v>
      </c>
      <c r="Q663" s="39">
        <v>22</v>
      </c>
      <c r="R663" s="39">
        <v>20</v>
      </c>
      <c r="S663" s="39">
        <v>24</v>
      </c>
      <c r="T663" s="39">
        <v>15</v>
      </c>
      <c r="U663" s="39">
        <v>0</v>
      </c>
      <c r="V663" s="39">
        <v>0</v>
      </c>
      <c r="W663" s="39">
        <v>0</v>
      </c>
      <c r="X663" s="39">
        <v>0</v>
      </c>
      <c r="Y663" s="43">
        <v>4</v>
      </c>
      <c r="Z663" s="42">
        <v>0</v>
      </c>
      <c r="AA663" s="45">
        <v>124</v>
      </c>
      <c r="AB663" s="45">
        <v>129</v>
      </c>
      <c r="AC663" s="44">
        <v>253</v>
      </c>
      <c r="AD663" s="41">
        <v>111</v>
      </c>
      <c r="AE663" s="41">
        <v>114</v>
      </c>
      <c r="AF663" s="41">
        <v>5</v>
      </c>
      <c r="AG663" s="41">
        <v>0</v>
      </c>
      <c r="AH663" s="41">
        <v>2</v>
      </c>
      <c r="AI663" s="41">
        <v>2</v>
      </c>
      <c r="AJ663" s="41">
        <v>2</v>
      </c>
      <c r="AK663" s="41">
        <v>17</v>
      </c>
      <c r="AL663" s="46">
        <v>248</v>
      </c>
      <c r="AM663" s="46">
        <v>0</v>
      </c>
    </row>
    <row r="664" spans="1:39" ht="48">
      <c r="A664" s="40" t="s">
        <v>12692</v>
      </c>
      <c r="B664" s="47" t="s">
        <v>10267</v>
      </c>
      <c r="C664" t="s">
        <v>10269</v>
      </c>
      <c r="D664" t="s">
        <v>10270</v>
      </c>
      <c r="E664" t="s">
        <v>3277</v>
      </c>
      <c r="F664" t="s">
        <v>12693</v>
      </c>
      <c r="G664" t="s">
        <v>12694</v>
      </c>
      <c r="H664" t="str">
        <f>INDEX(CountyList!A:A, MATCH(MID(A664, 3, 3), CountyList!B:B, 0))</f>
        <v>Kane</v>
      </c>
      <c r="I664" s="38">
        <v>1</v>
      </c>
      <c r="J664" s="38">
        <v>2</v>
      </c>
      <c r="K664" s="39">
        <v>0</v>
      </c>
      <c r="L664" s="39">
        <v>4</v>
      </c>
      <c r="M664" s="39">
        <v>2</v>
      </c>
      <c r="N664" s="39">
        <v>2</v>
      </c>
      <c r="O664" s="39">
        <v>2</v>
      </c>
      <c r="P664" s="39">
        <v>0</v>
      </c>
      <c r="Q664" s="39">
        <v>1</v>
      </c>
      <c r="R664" s="39">
        <v>1</v>
      </c>
      <c r="S664" s="39">
        <v>0</v>
      </c>
      <c r="T664" s="39">
        <v>0</v>
      </c>
      <c r="U664" s="39">
        <v>1</v>
      </c>
      <c r="V664" s="39">
        <v>0</v>
      </c>
      <c r="W664" s="39">
        <v>0</v>
      </c>
      <c r="X664" s="39">
        <v>0</v>
      </c>
      <c r="Y664" s="43">
        <v>0</v>
      </c>
      <c r="Z664" s="42">
        <v>0</v>
      </c>
      <c r="AA664" s="45">
        <v>8</v>
      </c>
      <c r="AB664" s="45">
        <v>5</v>
      </c>
      <c r="AC664" s="44">
        <v>13</v>
      </c>
      <c r="AD664" s="41">
        <v>5</v>
      </c>
      <c r="AE664" s="41">
        <v>1</v>
      </c>
      <c r="AF664" s="41">
        <v>5</v>
      </c>
      <c r="AG664" s="41">
        <v>0</v>
      </c>
      <c r="AH664" s="41">
        <v>0</v>
      </c>
      <c r="AI664" s="41">
        <v>2</v>
      </c>
      <c r="AJ664" s="41">
        <v>0</v>
      </c>
      <c r="AK664" s="41">
        <v>0</v>
      </c>
      <c r="AL664" s="46">
        <v>12</v>
      </c>
      <c r="AM664" s="46">
        <v>1</v>
      </c>
    </row>
    <row r="665" spans="1:39" ht="64">
      <c r="A665" s="40" t="s">
        <v>3402</v>
      </c>
      <c r="B665" s="47" t="s">
        <v>3403</v>
      </c>
      <c r="C665" t="s">
        <v>6858</v>
      </c>
      <c r="D665" t="s">
        <v>3406</v>
      </c>
      <c r="E665" t="s">
        <v>831</v>
      </c>
      <c r="F665" t="s">
        <v>12695</v>
      </c>
      <c r="G665" t="s">
        <v>6860</v>
      </c>
      <c r="H665" t="str">
        <f>INDEX(CountyList!A:A, MATCH(MID(A665, 3, 3), CountyList!B:B, 0))</f>
        <v>Kane</v>
      </c>
      <c r="I665" s="38">
        <v>3</v>
      </c>
      <c r="J665" s="38">
        <v>6</v>
      </c>
      <c r="K665" s="39">
        <v>41</v>
      </c>
      <c r="L665" s="39">
        <v>17</v>
      </c>
      <c r="M665" s="39">
        <v>0</v>
      </c>
      <c r="N665" s="39">
        <v>0</v>
      </c>
      <c r="O665" s="39">
        <v>0</v>
      </c>
      <c r="P665" s="39">
        <v>0</v>
      </c>
      <c r="Q665" s="39">
        <v>0</v>
      </c>
      <c r="R665" s="39">
        <v>0</v>
      </c>
      <c r="S665" s="39">
        <v>0</v>
      </c>
      <c r="T665" s="39">
        <v>0</v>
      </c>
      <c r="U665" s="39">
        <v>0</v>
      </c>
      <c r="V665" s="39">
        <v>0</v>
      </c>
      <c r="W665" s="39">
        <v>0</v>
      </c>
      <c r="X665" s="39">
        <v>0</v>
      </c>
      <c r="Y665" s="43">
        <v>0</v>
      </c>
      <c r="Z665" s="42">
        <v>0</v>
      </c>
      <c r="AA665" s="45">
        <v>31</v>
      </c>
      <c r="AB665" s="45">
        <v>27</v>
      </c>
      <c r="AC665" s="44">
        <v>58</v>
      </c>
      <c r="AD665" s="41">
        <v>17</v>
      </c>
      <c r="AE665" s="41">
        <v>7</v>
      </c>
      <c r="AF665" s="41">
        <v>2</v>
      </c>
      <c r="AG665" s="41">
        <v>0</v>
      </c>
      <c r="AH665" s="41">
        <v>30</v>
      </c>
      <c r="AI665" s="41">
        <v>1</v>
      </c>
      <c r="AJ665" s="41">
        <v>0</v>
      </c>
      <c r="AK665" s="41">
        <v>1</v>
      </c>
      <c r="AL665" s="46">
        <v>58</v>
      </c>
      <c r="AM665" s="46">
        <v>0</v>
      </c>
    </row>
    <row r="666" spans="1:39" ht="48">
      <c r="A666" s="40" t="s">
        <v>3407</v>
      </c>
      <c r="B666" s="47" t="s">
        <v>1061</v>
      </c>
      <c r="C666" t="s">
        <v>13800</v>
      </c>
      <c r="D666" t="s">
        <v>3409</v>
      </c>
      <c r="E666" t="s">
        <v>3410</v>
      </c>
      <c r="F666" t="s">
        <v>12697</v>
      </c>
      <c r="G666" t="s">
        <v>6863</v>
      </c>
      <c r="H666" t="str">
        <f>INDEX(CountyList!A:A, MATCH(MID(A666, 3, 3), CountyList!B:B, 0))</f>
        <v>Iroquois</v>
      </c>
      <c r="I666" s="38">
        <v>0</v>
      </c>
      <c r="J666" s="38">
        <v>7</v>
      </c>
      <c r="K666" s="39">
        <v>0</v>
      </c>
      <c r="L666" s="39">
        <v>9</v>
      </c>
      <c r="M666" s="39">
        <v>10</v>
      </c>
      <c r="N666" s="39">
        <v>11</v>
      </c>
      <c r="O666" s="39">
        <v>6</v>
      </c>
      <c r="P666" s="39">
        <v>13</v>
      </c>
      <c r="Q666" s="39">
        <v>10</v>
      </c>
      <c r="R666" s="39">
        <v>8</v>
      </c>
      <c r="S666" s="39">
        <v>12</v>
      </c>
      <c r="T666" s="39">
        <v>5</v>
      </c>
      <c r="U666" s="39">
        <v>0</v>
      </c>
      <c r="V666" s="39">
        <v>0</v>
      </c>
      <c r="W666" s="39">
        <v>0</v>
      </c>
      <c r="X666" s="39">
        <v>0</v>
      </c>
      <c r="Y666" s="43">
        <v>2</v>
      </c>
      <c r="Z666" s="42">
        <v>0</v>
      </c>
      <c r="AA666" s="45">
        <v>55</v>
      </c>
      <c r="AB666" s="45">
        <v>45</v>
      </c>
      <c r="AC666" s="44">
        <v>100</v>
      </c>
      <c r="AD666" s="41">
        <v>49</v>
      </c>
      <c r="AE666" s="41">
        <v>43</v>
      </c>
      <c r="AF666" s="41">
        <v>1</v>
      </c>
      <c r="AG666" s="41">
        <v>0</v>
      </c>
      <c r="AH666" s="41">
        <v>1</v>
      </c>
      <c r="AI666" s="41">
        <v>1</v>
      </c>
      <c r="AJ666" s="41">
        <v>0</v>
      </c>
      <c r="AK666" s="41">
        <v>5</v>
      </c>
      <c r="AL666" s="46">
        <v>84</v>
      </c>
      <c r="AM666" s="46">
        <v>0</v>
      </c>
    </row>
    <row r="667" spans="1:39" ht="48">
      <c r="A667" s="40" t="s">
        <v>3412</v>
      </c>
      <c r="B667" s="47" t="s">
        <v>3413</v>
      </c>
      <c r="C667" t="s">
        <v>13801</v>
      </c>
      <c r="D667" t="s">
        <v>3416</v>
      </c>
      <c r="E667" t="s">
        <v>3417</v>
      </c>
      <c r="F667" t="s">
        <v>12699</v>
      </c>
      <c r="G667" t="s">
        <v>6866</v>
      </c>
      <c r="H667" t="str">
        <f>INDEX(CountyList!A:A, MATCH(MID(A667, 3, 3), CountyList!B:B, 0))</f>
        <v>Iroquois</v>
      </c>
      <c r="I667" s="38">
        <v>0.5</v>
      </c>
      <c r="J667" s="38">
        <v>5.4</v>
      </c>
      <c r="K667" s="39">
        <v>37</v>
      </c>
      <c r="L667" s="39">
        <v>6</v>
      </c>
      <c r="M667" s="39">
        <v>4</v>
      </c>
      <c r="N667" s="39">
        <v>6</v>
      </c>
      <c r="O667" s="39">
        <v>7</v>
      </c>
      <c r="P667" s="39">
        <v>2</v>
      </c>
      <c r="Q667" s="39">
        <v>6</v>
      </c>
      <c r="R667" s="39">
        <v>5</v>
      </c>
      <c r="S667" s="39">
        <v>7</v>
      </c>
      <c r="T667" s="39">
        <v>3</v>
      </c>
      <c r="U667" s="39">
        <v>0</v>
      </c>
      <c r="V667" s="39">
        <v>0</v>
      </c>
      <c r="W667" s="39">
        <v>0</v>
      </c>
      <c r="X667" s="39">
        <v>0</v>
      </c>
      <c r="Y667" s="43">
        <v>0</v>
      </c>
      <c r="Z667" s="42">
        <v>0</v>
      </c>
      <c r="AA667" s="45">
        <v>44</v>
      </c>
      <c r="AB667" s="45">
        <v>39</v>
      </c>
      <c r="AC667" s="44">
        <v>83</v>
      </c>
      <c r="AD667" s="41">
        <v>41</v>
      </c>
      <c r="AE667" s="41">
        <v>38</v>
      </c>
      <c r="AF667" s="41">
        <v>2</v>
      </c>
      <c r="AG667" s="41">
        <v>0</v>
      </c>
      <c r="AH667" s="41">
        <v>1</v>
      </c>
      <c r="AI667" s="41">
        <v>1</v>
      </c>
      <c r="AJ667" s="41">
        <v>0</v>
      </c>
      <c r="AK667" s="41">
        <v>0</v>
      </c>
      <c r="AL667" s="46">
        <v>83</v>
      </c>
      <c r="AM667" s="46">
        <v>0</v>
      </c>
    </row>
    <row r="668" spans="1:39" ht="64">
      <c r="A668" s="40" t="s">
        <v>3419</v>
      </c>
      <c r="B668" s="47" t="s">
        <v>3420</v>
      </c>
      <c r="C668" t="s">
        <v>6867</v>
      </c>
      <c r="D668" t="s">
        <v>13802</v>
      </c>
      <c r="E668" t="s">
        <v>3410</v>
      </c>
      <c r="F668" t="s">
        <v>12704</v>
      </c>
      <c r="G668" t="s">
        <v>6869</v>
      </c>
      <c r="H668" t="str">
        <f>INDEX(CountyList!A:A, MATCH(MID(A668, 3, 3), CountyList!B:B, 0))</f>
        <v>Iroquois</v>
      </c>
      <c r="I668" s="38">
        <v>2</v>
      </c>
      <c r="J668" s="38">
        <v>3</v>
      </c>
      <c r="K668" s="39">
        <v>0</v>
      </c>
      <c r="L668" s="39">
        <v>0</v>
      </c>
      <c r="M668" s="39">
        <v>0</v>
      </c>
      <c r="N668" s="39">
        <v>0</v>
      </c>
      <c r="O668" s="39">
        <v>0</v>
      </c>
      <c r="P668" s="39">
        <v>0</v>
      </c>
      <c r="Q668" s="39">
        <v>0</v>
      </c>
      <c r="R668" s="39">
        <v>0</v>
      </c>
      <c r="S668" s="39">
        <v>0</v>
      </c>
      <c r="T668" s="39">
        <v>0</v>
      </c>
      <c r="U668" s="39">
        <v>1</v>
      </c>
      <c r="V668" s="39">
        <v>4</v>
      </c>
      <c r="W668" s="39">
        <v>4</v>
      </c>
      <c r="X668" s="39">
        <v>5</v>
      </c>
      <c r="Y668" s="43">
        <v>0</v>
      </c>
      <c r="Z668" s="42">
        <v>0</v>
      </c>
      <c r="AA668" s="45">
        <v>12</v>
      </c>
      <c r="AB668" s="45">
        <v>2</v>
      </c>
      <c r="AC668" s="44">
        <v>14</v>
      </c>
      <c r="AD668" s="41">
        <v>12</v>
      </c>
      <c r="AE668" s="41">
        <v>2</v>
      </c>
      <c r="AF668" s="41">
        <v>0</v>
      </c>
      <c r="AG668" s="41">
        <v>0</v>
      </c>
      <c r="AH668" s="41">
        <v>0</v>
      </c>
      <c r="AI668" s="41">
        <v>0</v>
      </c>
      <c r="AJ668" s="41">
        <v>0</v>
      </c>
      <c r="AK668" s="41">
        <v>0</v>
      </c>
      <c r="AL668" s="46">
        <v>0</v>
      </c>
      <c r="AM668" s="46">
        <v>14</v>
      </c>
    </row>
    <row r="669" spans="1:39" ht="48">
      <c r="A669" s="40" t="s">
        <v>12705</v>
      </c>
      <c r="B669" s="47" t="s">
        <v>10292</v>
      </c>
      <c r="C669" t="s">
        <v>13803</v>
      </c>
      <c r="D669" t="s">
        <v>10295</v>
      </c>
      <c r="E669" t="s">
        <v>3426</v>
      </c>
      <c r="F669" t="s">
        <v>12706</v>
      </c>
      <c r="G669" t="s">
        <v>12707</v>
      </c>
      <c r="H669" t="str">
        <f>INDEX(CountyList!A:A, MATCH(MID(A669, 3, 3), CountyList!B:B, 0))</f>
        <v>Kankakee</v>
      </c>
      <c r="I669" s="38">
        <v>2</v>
      </c>
      <c r="J669" s="38">
        <v>13.5</v>
      </c>
      <c r="K669" s="39">
        <v>20</v>
      </c>
      <c r="L669" s="39">
        <v>34</v>
      </c>
      <c r="M669" s="39">
        <v>24</v>
      </c>
      <c r="N669" s="39">
        <v>33</v>
      </c>
      <c r="O669" s="39">
        <v>33</v>
      </c>
      <c r="P669" s="39">
        <v>34</v>
      </c>
      <c r="Q669" s="39">
        <v>34</v>
      </c>
      <c r="R669" s="39">
        <v>34</v>
      </c>
      <c r="S669" s="39">
        <v>34</v>
      </c>
      <c r="T669" s="39">
        <v>34</v>
      </c>
      <c r="U669" s="39">
        <v>0</v>
      </c>
      <c r="V669" s="39">
        <v>0</v>
      </c>
      <c r="W669" s="39">
        <v>0</v>
      </c>
      <c r="X669" s="39">
        <v>0</v>
      </c>
      <c r="Y669" s="43">
        <v>0</v>
      </c>
      <c r="Z669" s="42">
        <v>0</v>
      </c>
      <c r="AA669" s="45">
        <v>175</v>
      </c>
      <c r="AB669" s="45">
        <v>139</v>
      </c>
      <c r="AC669" s="44">
        <v>314</v>
      </c>
      <c r="AD669" s="41">
        <v>159</v>
      </c>
      <c r="AE669" s="41">
        <v>115</v>
      </c>
      <c r="AF669" s="41">
        <v>12</v>
      </c>
      <c r="AG669" s="41">
        <v>0</v>
      </c>
      <c r="AH669" s="41">
        <v>4</v>
      </c>
      <c r="AI669" s="41">
        <v>1</v>
      </c>
      <c r="AJ669" s="41">
        <v>0</v>
      </c>
      <c r="AK669" s="41">
        <v>23</v>
      </c>
      <c r="AL669" s="46">
        <v>314</v>
      </c>
      <c r="AM669" s="46">
        <v>0</v>
      </c>
    </row>
    <row r="670" spans="1:39" ht="48">
      <c r="A670" s="40" t="s">
        <v>12708</v>
      </c>
      <c r="B670" s="47" t="s">
        <v>4435</v>
      </c>
      <c r="C670" t="s">
        <v>7483</v>
      </c>
      <c r="D670" t="s">
        <v>10306</v>
      </c>
      <c r="E670" t="s">
        <v>10307</v>
      </c>
      <c r="F670" t="s">
        <v>12709</v>
      </c>
      <c r="G670" t="s">
        <v>12710</v>
      </c>
      <c r="H670" t="str">
        <f>INDEX(CountyList!A:A, MATCH(MID(A670, 3, 3), CountyList!B:B, 0))</f>
        <v>Kankakee</v>
      </c>
      <c r="I670" s="38">
        <v>0</v>
      </c>
      <c r="J670" s="38">
        <v>12.1</v>
      </c>
      <c r="K670" s="39">
        <v>13</v>
      </c>
      <c r="L670" s="39">
        <v>20</v>
      </c>
      <c r="M670" s="39">
        <v>13</v>
      </c>
      <c r="N670" s="39">
        <v>17</v>
      </c>
      <c r="O670" s="39">
        <v>13</v>
      </c>
      <c r="P670" s="39">
        <v>17</v>
      </c>
      <c r="Q670" s="39">
        <v>11</v>
      </c>
      <c r="R670" s="39">
        <v>16</v>
      </c>
      <c r="S670" s="39">
        <v>10</v>
      </c>
      <c r="T670" s="39">
        <v>17</v>
      </c>
      <c r="U670" s="39">
        <v>0</v>
      </c>
      <c r="V670" s="39">
        <v>0</v>
      </c>
      <c r="W670" s="39">
        <v>0</v>
      </c>
      <c r="X670" s="39">
        <v>0</v>
      </c>
      <c r="Y670" s="43">
        <v>0</v>
      </c>
      <c r="Z670" s="42">
        <v>0</v>
      </c>
      <c r="AA670" s="45">
        <v>89</v>
      </c>
      <c r="AB670" s="45">
        <v>58</v>
      </c>
      <c r="AC670" s="44">
        <v>147</v>
      </c>
      <c r="AD670" s="41">
        <v>82</v>
      </c>
      <c r="AE670" s="41">
        <v>54</v>
      </c>
      <c r="AF670" s="41">
        <v>9</v>
      </c>
      <c r="AG670" s="41">
        <v>0</v>
      </c>
      <c r="AH670" s="41">
        <v>0</v>
      </c>
      <c r="AI670" s="41">
        <v>2</v>
      </c>
      <c r="AJ670" s="41">
        <v>0</v>
      </c>
      <c r="AK670" s="41">
        <v>0</v>
      </c>
      <c r="AL670" s="46">
        <v>147</v>
      </c>
      <c r="AM670" s="46">
        <v>0</v>
      </c>
    </row>
    <row r="671" spans="1:39" ht="64">
      <c r="A671" s="40" t="s">
        <v>12711</v>
      </c>
      <c r="B671" s="47" t="s">
        <v>10310</v>
      </c>
      <c r="C671" t="s">
        <v>12712</v>
      </c>
      <c r="D671" t="s">
        <v>10313</v>
      </c>
      <c r="E671" t="s">
        <v>179</v>
      </c>
      <c r="F671" t="s">
        <v>12713</v>
      </c>
      <c r="G671" t="s">
        <v>12714</v>
      </c>
      <c r="H671" t="str">
        <f>INDEX(CountyList!A:A, MATCH(MID(A671, 3, 3), CountyList!B:B, 0))</f>
        <v>Kankakee</v>
      </c>
      <c r="I671" s="38">
        <v>2</v>
      </c>
      <c r="J671" s="38">
        <v>12.5</v>
      </c>
      <c r="K671" s="39">
        <v>13</v>
      </c>
      <c r="L671" s="39">
        <v>17</v>
      </c>
      <c r="M671" s="39">
        <v>14</v>
      </c>
      <c r="N671" s="39">
        <v>15</v>
      </c>
      <c r="O671" s="39">
        <v>15</v>
      </c>
      <c r="P671" s="39">
        <v>19</v>
      </c>
      <c r="Q671" s="39">
        <v>19</v>
      </c>
      <c r="R671" s="39">
        <v>22</v>
      </c>
      <c r="S671" s="39">
        <v>33</v>
      </c>
      <c r="T671" s="39">
        <v>13</v>
      </c>
      <c r="U671" s="39">
        <v>0</v>
      </c>
      <c r="V671" s="39">
        <v>0</v>
      </c>
      <c r="W671" s="39">
        <v>0</v>
      </c>
      <c r="X671" s="39">
        <v>0</v>
      </c>
      <c r="Y671" s="43">
        <v>0</v>
      </c>
      <c r="Z671" s="42">
        <v>0</v>
      </c>
      <c r="AA671" s="45">
        <v>90</v>
      </c>
      <c r="AB671" s="45">
        <v>90</v>
      </c>
      <c r="AC671" s="44">
        <v>180</v>
      </c>
      <c r="AD671" s="41">
        <v>46</v>
      </c>
      <c r="AE671" s="41">
        <v>44</v>
      </c>
      <c r="AF671" s="41">
        <v>76</v>
      </c>
      <c r="AG671" s="41">
        <v>0</v>
      </c>
      <c r="AH671" s="41">
        <v>0</v>
      </c>
      <c r="AI671" s="41">
        <v>9</v>
      </c>
      <c r="AJ671" s="41">
        <v>0</v>
      </c>
      <c r="AK671" s="41">
        <v>5</v>
      </c>
      <c r="AL671" s="46">
        <v>180</v>
      </c>
      <c r="AM671" s="46">
        <v>0</v>
      </c>
    </row>
    <row r="672" spans="1:39" ht="48">
      <c r="A672" s="40" t="s">
        <v>3423</v>
      </c>
      <c r="B672" s="47" t="s">
        <v>3413</v>
      </c>
      <c r="C672" t="s">
        <v>13804</v>
      </c>
      <c r="D672" t="s">
        <v>13805</v>
      </c>
      <c r="E672" t="s">
        <v>3426</v>
      </c>
      <c r="F672" t="s">
        <v>12715</v>
      </c>
      <c r="G672" t="s">
        <v>12716</v>
      </c>
      <c r="H672" t="str">
        <f>INDEX(CountyList!A:A, MATCH(MID(A672, 3, 3), CountyList!B:B, 0))</f>
        <v>Kankakee</v>
      </c>
      <c r="I672" s="38">
        <v>0</v>
      </c>
      <c r="J672" s="38">
        <v>9</v>
      </c>
      <c r="K672" s="39">
        <v>53</v>
      </c>
      <c r="L672" s="39">
        <v>14</v>
      </c>
      <c r="M672" s="39">
        <v>20</v>
      </c>
      <c r="N672" s="39">
        <v>11</v>
      </c>
      <c r="O672" s="39">
        <v>10</v>
      </c>
      <c r="P672" s="39">
        <v>16</v>
      </c>
      <c r="Q672" s="39">
        <v>11</v>
      </c>
      <c r="R672" s="39">
        <v>6</v>
      </c>
      <c r="S672" s="39">
        <v>7</v>
      </c>
      <c r="T672" s="39">
        <v>6</v>
      </c>
      <c r="U672" s="39">
        <v>0</v>
      </c>
      <c r="V672" s="39">
        <v>0</v>
      </c>
      <c r="W672" s="39">
        <v>0</v>
      </c>
      <c r="X672" s="39">
        <v>0</v>
      </c>
      <c r="Y672" s="43">
        <v>0</v>
      </c>
      <c r="Z672" s="42">
        <v>0</v>
      </c>
      <c r="AA672" s="45">
        <v>71</v>
      </c>
      <c r="AB672" s="45">
        <v>83</v>
      </c>
      <c r="AC672" s="44">
        <v>154</v>
      </c>
      <c r="AD672" s="41">
        <v>64</v>
      </c>
      <c r="AE672" s="41">
        <v>75</v>
      </c>
      <c r="AF672" s="41">
        <v>3</v>
      </c>
      <c r="AG672" s="41">
        <v>0</v>
      </c>
      <c r="AH672" s="41">
        <v>5</v>
      </c>
      <c r="AI672" s="41">
        <v>4</v>
      </c>
      <c r="AJ672" s="41">
        <v>0</v>
      </c>
      <c r="AK672" s="41">
        <v>3</v>
      </c>
      <c r="AL672" s="46">
        <v>154</v>
      </c>
      <c r="AM672" s="46">
        <v>0</v>
      </c>
    </row>
    <row r="673" spans="1:39" ht="64">
      <c r="A673" s="40" t="s">
        <v>13806</v>
      </c>
      <c r="B673" s="47" t="s">
        <v>13807</v>
      </c>
      <c r="C673" t="s">
        <v>13808</v>
      </c>
      <c r="D673" t="s">
        <v>13809</v>
      </c>
      <c r="E673" t="s">
        <v>3426</v>
      </c>
      <c r="F673" t="s">
        <v>13810</v>
      </c>
      <c r="G673" t="s">
        <v>13811</v>
      </c>
      <c r="H673" t="str">
        <f>INDEX(CountyList!A:A, MATCH(MID(A673, 3, 3), CountyList!B:B, 0))</f>
        <v>Kankakee</v>
      </c>
      <c r="I673" s="38">
        <v>1</v>
      </c>
      <c r="J673" s="38">
        <v>2</v>
      </c>
      <c r="K673" s="39">
        <v>0</v>
      </c>
      <c r="L673" s="39">
        <v>0</v>
      </c>
      <c r="M673" s="39">
        <v>0</v>
      </c>
      <c r="N673" s="39">
        <v>0</v>
      </c>
      <c r="O673" s="39">
        <v>0</v>
      </c>
      <c r="P673" s="39">
        <v>0</v>
      </c>
      <c r="Q673" s="39">
        <v>0</v>
      </c>
      <c r="R673" s="39">
        <v>0</v>
      </c>
      <c r="S673" s="39">
        <v>0</v>
      </c>
      <c r="T673" s="39">
        <v>0</v>
      </c>
      <c r="U673" s="39">
        <v>0</v>
      </c>
      <c r="V673" s="39">
        <v>0</v>
      </c>
      <c r="W673" s="39">
        <v>0</v>
      </c>
      <c r="X673" s="39">
        <v>0</v>
      </c>
      <c r="Y673" s="43">
        <v>0</v>
      </c>
      <c r="Z673" s="42">
        <v>0</v>
      </c>
      <c r="AA673" s="45">
        <v>13</v>
      </c>
      <c r="AB673" s="45">
        <v>11</v>
      </c>
      <c r="AC673" s="44">
        <v>24</v>
      </c>
      <c r="AD673" s="41">
        <v>9</v>
      </c>
      <c r="AE673" s="41">
        <v>11</v>
      </c>
      <c r="AF673" s="41">
        <v>0</v>
      </c>
      <c r="AG673" s="41">
        <v>2</v>
      </c>
      <c r="AH673" s="41">
        <v>2</v>
      </c>
      <c r="AI673" s="41">
        <v>0</v>
      </c>
      <c r="AJ673" s="41">
        <v>0</v>
      </c>
      <c r="AK673" s="41">
        <v>0</v>
      </c>
      <c r="AL673" s="46">
        <v>0</v>
      </c>
      <c r="AM673" s="46">
        <v>0</v>
      </c>
    </row>
    <row r="674" spans="1:39" ht="64">
      <c r="A674" s="40" t="s">
        <v>12717</v>
      </c>
      <c r="B674" s="47" t="s">
        <v>10319</v>
      </c>
      <c r="C674" t="s">
        <v>10321</v>
      </c>
      <c r="D674" t="s">
        <v>3431</v>
      </c>
      <c r="E674" t="s">
        <v>179</v>
      </c>
      <c r="F674" t="s">
        <v>12718</v>
      </c>
      <c r="G674" t="s">
        <v>6875</v>
      </c>
      <c r="H674" t="str">
        <f>INDEX(CountyList!A:A, MATCH(MID(A674, 3, 3), CountyList!B:B, 0))</f>
        <v>Kankakee</v>
      </c>
      <c r="I674" s="38">
        <v>3</v>
      </c>
      <c r="J674" s="38">
        <v>13.6</v>
      </c>
      <c r="K674" s="39">
        <v>0</v>
      </c>
      <c r="L674" s="39">
        <v>0</v>
      </c>
      <c r="M674" s="39">
        <v>0</v>
      </c>
      <c r="N674" s="39">
        <v>0</v>
      </c>
      <c r="O674" s="39">
        <v>0</v>
      </c>
      <c r="P674" s="39">
        <v>0</v>
      </c>
      <c r="Q674" s="39">
        <v>0</v>
      </c>
      <c r="R674" s="39">
        <v>0</v>
      </c>
      <c r="S674" s="39">
        <v>0</v>
      </c>
      <c r="T674" s="39">
        <v>0</v>
      </c>
      <c r="U674" s="39">
        <v>91</v>
      </c>
      <c r="V674" s="39">
        <v>76</v>
      </c>
      <c r="W674" s="39">
        <v>73</v>
      </c>
      <c r="X674" s="39">
        <v>75</v>
      </c>
      <c r="Y674" s="43">
        <v>0</v>
      </c>
      <c r="Z674" s="42">
        <v>0</v>
      </c>
      <c r="AA674" s="45">
        <v>141</v>
      </c>
      <c r="AB674" s="45">
        <v>174</v>
      </c>
      <c r="AC674" s="44">
        <v>315</v>
      </c>
      <c r="AD674" s="41">
        <v>100</v>
      </c>
      <c r="AE674" s="41">
        <v>107</v>
      </c>
      <c r="AF674" s="41">
        <v>41</v>
      </c>
      <c r="AG674" s="41">
        <v>1</v>
      </c>
      <c r="AH674" s="41">
        <v>11</v>
      </c>
      <c r="AI674" s="41">
        <v>47</v>
      </c>
      <c r="AJ674" s="41">
        <v>0</v>
      </c>
      <c r="AK674" s="41">
        <v>8</v>
      </c>
      <c r="AL674" s="46">
        <v>0</v>
      </c>
      <c r="AM674" s="46">
        <v>315</v>
      </c>
    </row>
    <row r="675" spans="1:39" ht="48">
      <c r="A675" s="40" t="s">
        <v>3436</v>
      </c>
      <c r="B675" s="47" t="s">
        <v>3437</v>
      </c>
      <c r="C675" t="s">
        <v>6879</v>
      </c>
      <c r="D675" t="s">
        <v>3439</v>
      </c>
      <c r="E675" t="s">
        <v>179</v>
      </c>
      <c r="F675" t="s">
        <v>12720</v>
      </c>
      <c r="G675" t="s">
        <v>6881</v>
      </c>
      <c r="H675" t="str">
        <f>INDEX(CountyList!A:A, MATCH(MID(A675, 3, 3), CountyList!B:B, 0))</f>
        <v>Kankakee</v>
      </c>
      <c r="I675" s="38">
        <v>1</v>
      </c>
      <c r="J675" s="38">
        <v>15.1</v>
      </c>
      <c r="K675" s="39">
        <v>28</v>
      </c>
      <c r="L675" s="39">
        <v>22</v>
      </c>
      <c r="M675" s="39">
        <v>12</v>
      </c>
      <c r="N675" s="39">
        <v>10</v>
      </c>
      <c r="O675" s="39">
        <v>12</v>
      </c>
      <c r="P675" s="39">
        <v>16</v>
      </c>
      <c r="Q675" s="39">
        <v>14</v>
      </c>
      <c r="R675" s="39">
        <v>14</v>
      </c>
      <c r="S675" s="39">
        <v>20</v>
      </c>
      <c r="T675" s="39">
        <v>21</v>
      </c>
      <c r="U675" s="39">
        <v>22</v>
      </c>
      <c r="V675" s="39">
        <v>19</v>
      </c>
      <c r="W675" s="39">
        <v>31</v>
      </c>
      <c r="X675" s="39">
        <v>26</v>
      </c>
      <c r="Y675" s="43">
        <v>0</v>
      </c>
      <c r="Z675" s="42">
        <v>0</v>
      </c>
      <c r="AA675" s="45">
        <v>131</v>
      </c>
      <c r="AB675" s="45">
        <v>136</v>
      </c>
      <c r="AC675" s="44">
        <v>267</v>
      </c>
      <c r="AD675" s="41">
        <v>103</v>
      </c>
      <c r="AE675" s="41">
        <v>109</v>
      </c>
      <c r="AF675" s="41">
        <v>6</v>
      </c>
      <c r="AG675" s="41">
        <v>0</v>
      </c>
      <c r="AH675" s="41">
        <v>33</v>
      </c>
      <c r="AI675" s="41">
        <v>7</v>
      </c>
      <c r="AJ675" s="41">
        <v>2</v>
      </c>
      <c r="AK675" s="41">
        <v>7</v>
      </c>
      <c r="AL675" s="46">
        <v>169</v>
      </c>
      <c r="AM675" s="46">
        <v>98</v>
      </c>
    </row>
    <row r="676" spans="1:39" ht="48">
      <c r="A676" s="40" t="s">
        <v>12721</v>
      </c>
      <c r="B676" s="47" t="s">
        <v>3129</v>
      </c>
      <c r="C676" t="s">
        <v>13812</v>
      </c>
      <c r="D676" t="s">
        <v>10330</v>
      </c>
      <c r="E676" t="s">
        <v>10331</v>
      </c>
      <c r="F676" t="s">
        <v>12722</v>
      </c>
      <c r="G676" t="s">
        <v>12723</v>
      </c>
      <c r="H676" t="str">
        <f>INDEX(CountyList!A:A, MATCH(MID(A676, 3, 3), CountyList!B:B, 0))</f>
        <v>Kankakee</v>
      </c>
      <c r="I676" s="38">
        <v>0</v>
      </c>
      <c r="J676" s="38">
        <v>3</v>
      </c>
      <c r="K676" s="39">
        <v>2</v>
      </c>
      <c r="L676" s="39">
        <v>1</v>
      </c>
      <c r="M676" s="39">
        <v>1</v>
      </c>
      <c r="N676" s="39">
        <v>4</v>
      </c>
      <c r="O676" s="39">
        <v>1</v>
      </c>
      <c r="P676" s="39">
        <v>1</v>
      </c>
      <c r="Q676" s="39">
        <v>2</v>
      </c>
      <c r="R676" s="39">
        <v>3</v>
      </c>
      <c r="S676" s="39">
        <v>1</v>
      </c>
      <c r="T676" s="39">
        <v>2</v>
      </c>
      <c r="U676" s="39">
        <v>0</v>
      </c>
      <c r="V676" s="39">
        <v>0</v>
      </c>
      <c r="W676" s="39">
        <v>0</v>
      </c>
      <c r="X676" s="39">
        <v>0</v>
      </c>
      <c r="Y676" s="43">
        <v>0</v>
      </c>
      <c r="Z676" s="42">
        <v>0</v>
      </c>
      <c r="AA676" s="45">
        <v>9</v>
      </c>
      <c r="AB676" s="45">
        <v>9</v>
      </c>
      <c r="AC676" s="44">
        <v>18</v>
      </c>
      <c r="AD676" s="41">
        <v>7</v>
      </c>
      <c r="AE676" s="41">
        <v>9</v>
      </c>
      <c r="AF676" s="41">
        <v>2</v>
      </c>
      <c r="AG676" s="41">
        <v>0</v>
      </c>
      <c r="AH676" s="41">
        <v>0</v>
      </c>
      <c r="AI676" s="41">
        <v>0</v>
      </c>
      <c r="AJ676" s="41">
        <v>0</v>
      </c>
      <c r="AK676" s="41">
        <v>0</v>
      </c>
      <c r="AL676" s="46">
        <v>18</v>
      </c>
      <c r="AM676" s="46">
        <v>0</v>
      </c>
    </row>
    <row r="677" spans="1:39" ht="64">
      <c r="A677" s="40" t="s">
        <v>6882</v>
      </c>
      <c r="B677" s="47" t="s">
        <v>6883</v>
      </c>
      <c r="C677" t="s">
        <v>6884</v>
      </c>
      <c r="D677" t="s">
        <v>13813</v>
      </c>
      <c r="E677" t="s">
        <v>3426</v>
      </c>
      <c r="F677" t="s">
        <v>13814</v>
      </c>
      <c r="G677" t="s">
        <v>6887</v>
      </c>
      <c r="H677" t="str">
        <f>INDEX(CountyList!A:A, MATCH(MID(A677, 3, 3), CountyList!B:B, 0))</f>
        <v>Kankakee</v>
      </c>
      <c r="I677" s="38">
        <v>0.5</v>
      </c>
      <c r="J677" s="38">
        <v>2</v>
      </c>
      <c r="K677" s="39">
        <v>0</v>
      </c>
      <c r="L677" s="39">
        <v>0</v>
      </c>
      <c r="M677" s="39">
        <v>0</v>
      </c>
      <c r="N677" s="39">
        <v>1</v>
      </c>
      <c r="O677" s="39">
        <v>2</v>
      </c>
      <c r="P677" s="39">
        <v>4</v>
      </c>
      <c r="Q677" s="39">
        <v>2</v>
      </c>
      <c r="R677" s="39">
        <v>0</v>
      </c>
      <c r="S677" s="39">
        <v>2</v>
      </c>
      <c r="T677" s="39">
        <v>2</v>
      </c>
      <c r="U677" s="39">
        <v>4</v>
      </c>
      <c r="V677" s="39">
        <v>1</v>
      </c>
      <c r="W677" s="39">
        <v>1</v>
      </c>
      <c r="X677" s="39">
        <v>3</v>
      </c>
      <c r="Y677" s="43">
        <v>0</v>
      </c>
      <c r="Z677" s="42">
        <v>0</v>
      </c>
      <c r="AA677" s="45">
        <v>8</v>
      </c>
      <c r="AB677" s="45">
        <v>14</v>
      </c>
      <c r="AC677" s="44">
        <v>22</v>
      </c>
      <c r="AD677" s="41">
        <v>8</v>
      </c>
      <c r="AE677" s="41">
        <v>14</v>
      </c>
      <c r="AF677" s="41">
        <v>0</v>
      </c>
      <c r="AG677" s="41">
        <v>0</v>
      </c>
      <c r="AH677" s="41">
        <v>0</v>
      </c>
      <c r="AI677" s="41">
        <v>0</v>
      </c>
      <c r="AJ677" s="41">
        <v>0</v>
      </c>
      <c r="AK677" s="41">
        <v>0</v>
      </c>
      <c r="AL677" s="46">
        <v>13</v>
      </c>
      <c r="AM677" s="46">
        <v>9</v>
      </c>
    </row>
    <row r="678" spans="1:39" ht="48">
      <c r="A678" s="40" t="s">
        <v>3440</v>
      </c>
      <c r="B678" s="47" t="s">
        <v>3441</v>
      </c>
      <c r="C678" t="s">
        <v>13815</v>
      </c>
      <c r="D678" t="s">
        <v>3444</v>
      </c>
      <c r="E678" t="s">
        <v>3445</v>
      </c>
      <c r="F678" t="s">
        <v>12725</v>
      </c>
      <c r="G678" t="s">
        <v>6890</v>
      </c>
      <c r="H678" t="str">
        <f>INDEX(CountyList!A:A, MATCH(MID(A678, 3, 3), CountyList!B:B, 0))</f>
        <v>Knox</v>
      </c>
      <c r="I678" s="38">
        <v>1</v>
      </c>
      <c r="J678" s="38">
        <v>14.5</v>
      </c>
      <c r="K678" s="39">
        <v>73</v>
      </c>
      <c r="L678" s="39">
        <v>16</v>
      </c>
      <c r="M678" s="39">
        <v>14</v>
      </c>
      <c r="N678" s="39">
        <v>19</v>
      </c>
      <c r="O678" s="39">
        <v>14</v>
      </c>
      <c r="P678" s="39">
        <v>14</v>
      </c>
      <c r="Q678" s="39">
        <v>18</v>
      </c>
      <c r="R678" s="39">
        <v>16</v>
      </c>
      <c r="S678" s="39">
        <v>15</v>
      </c>
      <c r="T678" s="39">
        <v>19</v>
      </c>
      <c r="U678" s="39">
        <v>0</v>
      </c>
      <c r="V678" s="39">
        <v>0</v>
      </c>
      <c r="W678" s="39">
        <v>0</v>
      </c>
      <c r="X678" s="39">
        <v>0</v>
      </c>
      <c r="Y678" s="43">
        <v>1</v>
      </c>
      <c r="Z678" s="42">
        <v>0</v>
      </c>
      <c r="AA678" s="45">
        <v>125</v>
      </c>
      <c r="AB678" s="45">
        <v>94</v>
      </c>
      <c r="AC678" s="44">
        <v>219</v>
      </c>
      <c r="AD678" s="41">
        <v>93</v>
      </c>
      <c r="AE678" s="41">
        <v>70</v>
      </c>
      <c r="AF678" s="41">
        <v>29</v>
      </c>
      <c r="AG678" s="41">
        <v>0</v>
      </c>
      <c r="AH678" s="41">
        <v>12</v>
      </c>
      <c r="AI678" s="41">
        <v>4</v>
      </c>
      <c r="AJ678" s="41">
        <v>0</v>
      </c>
      <c r="AK678" s="41">
        <v>11</v>
      </c>
      <c r="AL678" s="46">
        <v>218</v>
      </c>
      <c r="AM678" s="46">
        <v>0</v>
      </c>
    </row>
    <row r="679" spans="1:39" ht="48">
      <c r="A679" s="40" t="s">
        <v>3447</v>
      </c>
      <c r="B679" s="47" t="s">
        <v>3448</v>
      </c>
      <c r="C679" t="s">
        <v>6891</v>
      </c>
      <c r="D679" t="s">
        <v>10339</v>
      </c>
      <c r="E679" t="s">
        <v>3445</v>
      </c>
      <c r="F679" t="s">
        <v>12726</v>
      </c>
      <c r="G679" t="s">
        <v>6893</v>
      </c>
      <c r="H679" t="str">
        <f>INDEX(CountyList!A:A, MATCH(MID(A679, 3, 3), CountyList!B:B, 0))</f>
        <v>Knox</v>
      </c>
      <c r="I679" s="38">
        <v>2</v>
      </c>
      <c r="J679" s="38">
        <v>15</v>
      </c>
      <c r="K679" s="39">
        <v>7</v>
      </c>
      <c r="L679" s="39">
        <v>13</v>
      </c>
      <c r="M679" s="39">
        <v>8</v>
      </c>
      <c r="N679" s="39">
        <v>11</v>
      </c>
      <c r="O679" s="39">
        <v>5</v>
      </c>
      <c r="P679" s="39">
        <v>5</v>
      </c>
      <c r="Q679" s="39">
        <v>10</v>
      </c>
      <c r="R679" s="39">
        <v>5</v>
      </c>
      <c r="S679" s="39">
        <v>2</v>
      </c>
      <c r="T679" s="39">
        <v>3</v>
      </c>
      <c r="U679" s="39">
        <v>6</v>
      </c>
      <c r="V679" s="39">
        <v>1</v>
      </c>
      <c r="W679" s="39">
        <v>3</v>
      </c>
      <c r="X679" s="39">
        <v>1</v>
      </c>
      <c r="Y679" s="43">
        <v>0</v>
      </c>
      <c r="Z679" s="42">
        <v>0</v>
      </c>
      <c r="AA679" s="45">
        <v>39</v>
      </c>
      <c r="AB679" s="45">
        <v>41</v>
      </c>
      <c r="AC679" s="44">
        <v>80</v>
      </c>
      <c r="AD679" s="41">
        <v>38</v>
      </c>
      <c r="AE679" s="41">
        <v>34</v>
      </c>
      <c r="AF679" s="41">
        <v>2</v>
      </c>
      <c r="AG679" s="41">
        <v>0</v>
      </c>
      <c r="AH679" s="41">
        <v>0</v>
      </c>
      <c r="AI679" s="41">
        <v>0</v>
      </c>
      <c r="AJ679" s="41">
        <v>0</v>
      </c>
      <c r="AK679" s="41">
        <v>6</v>
      </c>
      <c r="AL679" s="46">
        <v>69</v>
      </c>
      <c r="AM679" s="46">
        <v>11</v>
      </c>
    </row>
    <row r="680" spans="1:39" ht="64">
      <c r="A680" s="40" t="s">
        <v>3451</v>
      </c>
      <c r="B680" s="47" t="s">
        <v>2308</v>
      </c>
      <c r="C680" t="s">
        <v>6894</v>
      </c>
      <c r="D680" t="s">
        <v>3452</v>
      </c>
      <c r="E680" t="s">
        <v>3453</v>
      </c>
      <c r="F680" t="s">
        <v>12589</v>
      </c>
      <c r="G680" t="s">
        <v>6896</v>
      </c>
      <c r="H680" t="str">
        <f>INDEX(CountyList!A:A, MATCH(MID(A680, 3, 3), CountyList!B:B, 0))</f>
        <v>Warren</v>
      </c>
      <c r="I680" s="38">
        <v>1</v>
      </c>
      <c r="J680" s="38">
        <v>13.5</v>
      </c>
      <c r="K680" s="39">
        <v>10</v>
      </c>
      <c r="L680" s="39">
        <v>16</v>
      </c>
      <c r="M680" s="39">
        <v>22</v>
      </c>
      <c r="N680" s="39">
        <v>18</v>
      </c>
      <c r="O680" s="39">
        <v>16</v>
      </c>
      <c r="P680" s="39">
        <v>15</v>
      </c>
      <c r="Q680" s="39">
        <v>23</v>
      </c>
      <c r="R680" s="39">
        <v>17</v>
      </c>
      <c r="S680" s="39">
        <v>18</v>
      </c>
      <c r="T680" s="39">
        <v>20</v>
      </c>
      <c r="U680" s="39">
        <v>0</v>
      </c>
      <c r="V680" s="39">
        <v>0</v>
      </c>
      <c r="W680" s="39">
        <v>0</v>
      </c>
      <c r="X680" s="39">
        <v>0</v>
      </c>
      <c r="Y680" s="43">
        <v>0</v>
      </c>
      <c r="Z680" s="42">
        <v>0</v>
      </c>
      <c r="AA680" s="45">
        <v>82</v>
      </c>
      <c r="AB680" s="45">
        <v>93</v>
      </c>
      <c r="AC680" s="44">
        <v>175</v>
      </c>
      <c r="AD680" s="41">
        <v>58</v>
      </c>
      <c r="AE680" s="41">
        <v>69</v>
      </c>
      <c r="AF680" s="41">
        <v>28</v>
      </c>
      <c r="AG680" s="41">
        <v>0</v>
      </c>
      <c r="AH680" s="41">
        <v>10</v>
      </c>
      <c r="AI680" s="41">
        <v>1</v>
      </c>
      <c r="AJ680" s="41">
        <v>2</v>
      </c>
      <c r="AK680" s="41">
        <v>7</v>
      </c>
      <c r="AL680" s="46">
        <v>175</v>
      </c>
      <c r="AM680" s="46">
        <v>0</v>
      </c>
    </row>
    <row r="681" spans="1:39" ht="64">
      <c r="A681" s="40" t="s">
        <v>3462</v>
      </c>
      <c r="B681" s="47" t="s">
        <v>3463</v>
      </c>
      <c r="C681" t="s">
        <v>10343</v>
      </c>
      <c r="D681" t="s">
        <v>3466</v>
      </c>
      <c r="E681" t="s">
        <v>3467</v>
      </c>
      <c r="F681" t="s">
        <v>12727</v>
      </c>
      <c r="G681" t="s">
        <v>6905</v>
      </c>
      <c r="H681" t="str">
        <f>INDEX(CountyList!A:A, MATCH(MID(A681, 3, 3), CountyList!B:B, 0))</f>
        <v>Lake</v>
      </c>
      <c r="I681" s="38">
        <v>4</v>
      </c>
      <c r="J681" s="38">
        <v>11.5</v>
      </c>
      <c r="K681" s="39">
        <v>83</v>
      </c>
      <c r="L681" s="39">
        <v>21</v>
      </c>
      <c r="M681" s="39">
        <v>13</v>
      </c>
      <c r="N681" s="39">
        <v>8</v>
      </c>
      <c r="O681" s="39">
        <v>4</v>
      </c>
      <c r="P681" s="39">
        <v>6</v>
      </c>
      <c r="Q681" s="39">
        <v>5</v>
      </c>
      <c r="R681" s="39">
        <v>8</v>
      </c>
      <c r="S681" s="39">
        <v>7</v>
      </c>
      <c r="T681" s="39">
        <v>9</v>
      </c>
      <c r="U681" s="39">
        <v>6</v>
      </c>
      <c r="V681" s="39">
        <v>0</v>
      </c>
      <c r="W681" s="39">
        <v>0</v>
      </c>
      <c r="X681" s="39">
        <v>0</v>
      </c>
      <c r="Y681" s="43">
        <v>0</v>
      </c>
      <c r="Z681" s="42">
        <v>0</v>
      </c>
      <c r="AA681" s="45">
        <v>83</v>
      </c>
      <c r="AB681" s="45">
        <v>87</v>
      </c>
      <c r="AC681" s="44">
        <v>170</v>
      </c>
      <c r="AD681" s="41">
        <v>54</v>
      </c>
      <c r="AE681" s="41">
        <v>57</v>
      </c>
      <c r="AF681" s="41">
        <v>5</v>
      </c>
      <c r="AG681" s="41">
        <v>0</v>
      </c>
      <c r="AH681" s="41">
        <v>30</v>
      </c>
      <c r="AI681" s="41">
        <v>3</v>
      </c>
      <c r="AJ681" s="41">
        <v>0</v>
      </c>
      <c r="AK681" s="41">
        <v>21</v>
      </c>
      <c r="AL681" s="46">
        <v>164</v>
      </c>
      <c r="AM681" s="46">
        <v>6</v>
      </c>
    </row>
    <row r="682" spans="1:39" ht="48">
      <c r="A682" s="40" t="s">
        <v>3469</v>
      </c>
      <c r="B682" s="47" t="s">
        <v>3470</v>
      </c>
      <c r="C682" t="s">
        <v>5082</v>
      </c>
      <c r="D682" t="s">
        <v>10346</v>
      </c>
      <c r="E682" t="s">
        <v>825</v>
      </c>
      <c r="F682" t="s">
        <v>12728</v>
      </c>
      <c r="G682" t="s">
        <v>6906</v>
      </c>
      <c r="H682" t="str">
        <f>INDEX(CountyList!A:A, MATCH(MID(A682, 3, 3), CountyList!B:B, 0))</f>
        <v>Lake</v>
      </c>
      <c r="I682" s="38">
        <v>0.5</v>
      </c>
      <c r="J682" s="38">
        <v>5</v>
      </c>
      <c r="K682" s="39">
        <v>16</v>
      </c>
      <c r="L682" s="39">
        <v>3</v>
      </c>
      <c r="M682" s="39">
        <v>0</v>
      </c>
      <c r="N682" s="39">
        <v>0</v>
      </c>
      <c r="O682" s="39">
        <v>0</v>
      </c>
      <c r="P682" s="39">
        <v>0</v>
      </c>
      <c r="Q682" s="39">
        <v>0</v>
      </c>
      <c r="R682" s="39">
        <v>0</v>
      </c>
      <c r="S682" s="39">
        <v>0</v>
      </c>
      <c r="T682" s="39">
        <v>0</v>
      </c>
      <c r="U682" s="39">
        <v>0</v>
      </c>
      <c r="V682" s="39">
        <v>0</v>
      </c>
      <c r="W682" s="39">
        <v>0</v>
      </c>
      <c r="X682" s="39">
        <v>0</v>
      </c>
      <c r="Y682" s="43">
        <v>0</v>
      </c>
      <c r="Z682" s="42">
        <v>0</v>
      </c>
      <c r="AA682" s="45">
        <v>6</v>
      </c>
      <c r="AB682" s="45">
        <v>13</v>
      </c>
      <c r="AC682" s="44">
        <v>19</v>
      </c>
      <c r="AD682" s="41">
        <v>6</v>
      </c>
      <c r="AE682" s="41">
        <v>7</v>
      </c>
      <c r="AF682" s="41">
        <v>0</v>
      </c>
      <c r="AG682" s="41">
        <v>0</v>
      </c>
      <c r="AH682" s="41">
        <v>2</v>
      </c>
      <c r="AI682" s="41">
        <v>0</v>
      </c>
      <c r="AJ682" s="41">
        <v>0</v>
      </c>
      <c r="AK682" s="41">
        <v>4</v>
      </c>
      <c r="AL682" s="46">
        <v>19</v>
      </c>
      <c r="AM682" s="46">
        <v>0</v>
      </c>
    </row>
    <row r="683" spans="1:39" ht="48">
      <c r="A683" s="40" t="s">
        <v>12729</v>
      </c>
      <c r="B683" s="47" t="s">
        <v>1505</v>
      </c>
      <c r="C683" t="s">
        <v>10350</v>
      </c>
      <c r="D683" t="s">
        <v>10351</v>
      </c>
      <c r="E683" t="s">
        <v>825</v>
      </c>
      <c r="F683" t="s">
        <v>12730</v>
      </c>
      <c r="G683" t="s">
        <v>12731</v>
      </c>
      <c r="H683" t="str">
        <f>INDEX(CountyList!A:A, MATCH(MID(A683, 3, 3), CountyList!B:B, 0))</f>
        <v>Lake</v>
      </c>
      <c r="I683" s="38">
        <v>1</v>
      </c>
      <c r="J683" s="38">
        <v>14.8</v>
      </c>
      <c r="K683" s="39">
        <v>15</v>
      </c>
      <c r="L683" s="39">
        <v>10</v>
      </c>
      <c r="M683" s="39">
        <v>14</v>
      </c>
      <c r="N683" s="39">
        <v>12</v>
      </c>
      <c r="O683" s="39">
        <v>14</v>
      </c>
      <c r="P683" s="39">
        <v>10</v>
      </c>
      <c r="Q683" s="39">
        <v>19</v>
      </c>
      <c r="R683" s="39">
        <v>22</v>
      </c>
      <c r="S683" s="39">
        <v>20</v>
      </c>
      <c r="T683" s="39">
        <v>14</v>
      </c>
      <c r="U683" s="39">
        <v>0</v>
      </c>
      <c r="V683" s="39">
        <v>0</v>
      </c>
      <c r="W683" s="39">
        <v>0</v>
      </c>
      <c r="X683" s="39">
        <v>0</v>
      </c>
      <c r="Y683" s="43">
        <v>0</v>
      </c>
      <c r="Z683" s="42">
        <v>0</v>
      </c>
      <c r="AA683" s="45">
        <v>71</v>
      </c>
      <c r="AB683" s="45">
        <v>79</v>
      </c>
      <c r="AC683" s="44">
        <v>150</v>
      </c>
      <c r="AD683" s="41">
        <v>59</v>
      </c>
      <c r="AE683" s="41">
        <v>69</v>
      </c>
      <c r="AF683" s="41">
        <v>0</v>
      </c>
      <c r="AG683" s="41">
        <v>0</v>
      </c>
      <c r="AH683" s="41">
        <v>5</v>
      </c>
      <c r="AI683" s="41">
        <v>3</v>
      </c>
      <c r="AJ683" s="41">
        <v>0</v>
      </c>
      <c r="AK683" s="41">
        <v>14</v>
      </c>
      <c r="AL683" s="46">
        <v>150</v>
      </c>
      <c r="AM683" s="46">
        <v>0</v>
      </c>
    </row>
    <row r="684" spans="1:39" ht="64">
      <c r="A684" s="40" t="s">
        <v>3471</v>
      </c>
      <c r="B684" s="47" t="s">
        <v>3472</v>
      </c>
      <c r="C684" t="s">
        <v>5082</v>
      </c>
      <c r="D684" t="s">
        <v>646</v>
      </c>
      <c r="E684" t="s">
        <v>647</v>
      </c>
      <c r="F684" t="s">
        <v>12732</v>
      </c>
      <c r="G684" t="s">
        <v>6907</v>
      </c>
      <c r="H684" t="str">
        <f>INDEX(CountyList!A:A, MATCH(MID(A684, 3, 3), CountyList!B:B, 0))</f>
        <v>Lake</v>
      </c>
      <c r="I684" s="38">
        <v>1</v>
      </c>
      <c r="J684" s="38">
        <v>8</v>
      </c>
      <c r="K684" s="39">
        <v>45</v>
      </c>
      <c r="L684" s="39">
        <v>7</v>
      </c>
      <c r="M684" s="39">
        <v>2</v>
      </c>
      <c r="N684" s="39">
        <v>2</v>
      </c>
      <c r="O684" s="39">
        <v>1</v>
      </c>
      <c r="P684" s="39">
        <v>1</v>
      </c>
      <c r="Q684" s="39">
        <v>1</v>
      </c>
      <c r="R684" s="39">
        <v>1</v>
      </c>
      <c r="S684" s="39">
        <v>0</v>
      </c>
      <c r="T684" s="39">
        <v>0</v>
      </c>
      <c r="U684" s="39">
        <v>0</v>
      </c>
      <c r="V684" s="39">
        <v>0</v>
      </c>
      <c r="W684" s="39">
        <v>0</v>
      </c>
      <c r="X684" s="39">
        <v>0</v>
      </c>
      <c r="Y684" s="43">
        <v>0</v>
      </c>
      <c r="Z684" s="42">
        <v>0</v>
      </c>
      <c r="AA684" s="45">
        <v>27</v>
      </c>
      <c r="AB684" s="45">
        <v>33</v>
      </c>
      <c r="AC684" s="44">
        <v>60</v>
      </c>
      <c r="AD684" s="41">
        <v>14</v>
      </c>
      <c r="AE684" s="41">
        <v>17</v>
      </c>
      <c r="AF684" s="41">
        <v>1</v>
      </c>
      <c r="AG684" s="41">
        <v>0</v>
      </c>
      <c r="AH684" s="41">
        <v>21</v>
      </c>
      <c r="AI684" s="41">
        <v>1</v>
      </c>
      <c r="AJ684" s="41">
        <v>0</v>
      </c>
      <c r="AK684" s="41">
        <v>6</v>
      </c>
      <c r="AL684" s="46">
        <v>60</v>
      </c>
      <c r="AM684" s="46">
        <v>0</v>
      </c>
    </row>
    <row r="685" spans="1:39" ht="64">
      <c r="A685" s="40" t="s">
        <v>4755</v>
      </c>
      <c r="B685" s="47" t="s">
        <v>4756</v>
      </c>
      <c r="C685" t="s">
        <v>12735</v>
      </c>
      <c r="D685" t="s">
        <v>4757</v>
      </c>
      <c r="E685" t="s">
        <v>4758</v>
      </c>
      <c r="F685" t="s">
        <v>12736</v>
      </c>
      <c r="G685" t="s">
        <v>6911</v>
      </c>
      <c r="H685" t="str">
        <f>INDEX(CountyList!A:A, MATCH(MID(A685, 3, 3), CountyList!B:B, 0))</f>
        <v>Lake</v>
      </c>
      <c r="I685" s="38">
        <v>2</v>
      </c>
      <c r="J685" s="38">
        <v>3</v>
      </c>
      <c r="K685" s="39">
        <v>25</v>
      </c>
      <c r="L685" s="39">
        <v>9</v>
      </c>
      <c r="M685" s="39">
        <v>4</v>
      </c>
      <c r="N685" s="39">
        <v>2</v>
      </c>
      <c r="O685" s="39">
        <v>2</v>
      </c>
      <c r="P685" s="39">
        <v>1</v>
      </c>
      <c r="Q685" s="39">
        <v>1</v>
      </c>
      <c r="R685" s="39">
        <v>0</v>
      </c>
      <c r="S685" s="39">
        <v>0</v>
      </c>
      <c r="T685" s="39">
        <v>0</v>
      </c>
      <c r="U685" s="39">
        <v>0</v>
      </c>
      <c r="V685" s="39">
        <v>0</v>
      </c>
      <c r="W685" s="39">
        <v>0</v>
      </c>
      <c r="X685" s="39">
        <v>0</v>
      </c>
      <c r="Y685" s="43">
        <v>0</v>
      </c>
      <c r="Z685" s="42">
        <v>0</v>
      </c>
      <c r="AA685" s="45">
        <v>24</v>
      </c>
      <c r="AB685" s="45">
        <v>20</v>
      </c>
      <c r="AC685" s="44">
        <v>44</v>
      </c>
      <c r="AD685" s="41">
        <v>16</v>
      </c>
      <c r="AE685" s="41">
        <v>18</v>
      </c>
      <c r="AF685" s="41">
        <v>0</v>
      </c>
      <c r="AG685" s="41">
        <v>0</v>
      </c>
      <c r="AH685" s="41">
        <v>7</v>
      </c>
      <c r="AI685" s="41">
        <v>0</v>
      </c>
      <c r="AJ685" s="41">
        <v>0</v>
      </c>
      <c r="AK685" s="41">
        <v>3</v>
      </c>
      <c r="AL685" s="46">
        <v>44</v>
      </c>
      <c r="AM685" s="46">
        <v>0</v>
      </c>
    </row>
    <row r="686" spans="1:39" ht="48">
      <c r="A686" s="40" t="s">
        <v>3477</v>
      </c>
      <c r="B686" s="47" t="s">
        <v>3478</v>
      </c>
      <c r="C686" t="s">
        <v>10361</v>
      </c>
      <c r="D686" t="s">
        <v>3481</v>
      </c>
      <c r="E686" t="s">
        <v>3482</v>
      </c>
      <c r="F686" t="s">
        <v>12737</v>
      </c>
      <c r="G686" t="s">
        <v>6914</v>
      </c>
      <c r="H686" t="str">
        <f>INDEX(CountyList!A:A, MATCH(MID(A686, 3, 3), CountyList!B:B, 0))</f>
        <v>Lake</v>
      </c>
      <c r="I686" s="38">
        <v>0</v>
      </c>
      <c r="J686" s="38">
        <v>12.5</v>
      </c>
      <c r="K686" s="39">
        <v>46</v>
      </c>
      <c r="L686" s="39">
        <v>27</v>
      </c>
      <c r="M686" s="39">
        <v>31</v>
      </c>
      <c r="N686" s="39">
        <v>31</v>
      </c>
      <c r="O686" s="39">
        <v>26</v>
      </c>
      <c r="P686" s="39">
        <v>27</v>
      </c>
      <c r="Q686" s="39">
        <v>28</v>
      </c>
      <c r="R686" s="39">
        <v>18</v>
      </c>
      <c r="S686" s="39">
        <v>26</v>
      </c>
      <c r="T686" s="39">
        <v>27</v>
      </c>
      <c r="U686" s="39">
        <v>0</v>
      </c>
      <c r="V686" s="39">
        <v>0</v>
      </c>
      <c r="W686" s="39">
        <v>0</v>
      </c>
      <c r="X686" s="39">
        <v>0</v>
      </c>
      <c r="Y686" s="43">
        <v>2</v>
      </c>
      <c r="Z686" s="42">
        <v>0</v>
      </c>
      <c r="AA686" s="45">
        <v>142</v>
      </c>
      <c r="AB686" s="45">
        <v>147</v>
      </c>
      <c r="AC686" s="44">
        <v>289</v>
      </c>
      <c r="AD686" s="41">
        <v>63</v>
      </c>
      <c r="AE686" s="41">
        <v>69</v>
      </c>
      <c r="AF686" s="41">
        <v>73</v>
      </c>
      <c r="AG686" s="41">
        <v>0</v>
      </c>
      <c r="AH686" s="41">
        <v>20</v>
      </c>
      <c r="AI686" s="41">
        <v>8</v>
      </c>
      <c r="AJ686" s="41">
        <v>0</v>
      </c>
      <c r="AK686" s="41">
        <v>56</v>
      </c>
      <c r="AL686" s="46">
        <v>287</v>
      </c>
      <c r="AM686" s="46">
        <v>0</v>
      </c>
    </row>
    <row r="687" spans="1:39" ht="48">
      <c r="A687" s="40" t="s">
        <v>3484</v>
      </c>
      <c r="B687" s="47" t="s">
        <v>3485</v>
      </c>
      <c r="C687" t="s">
        <v>13816</v>
      </c>
      <c r="D687" t="s">
        <v>3487</v>
      </c>
      <c r="E687" t="s">
        <v>3488</v>
      </c>
      <c r="F687" t="s">
        <v>12739</v>
      </c>
      <c r="G687" t="s">
        <v>6917</v>
      </c>
      <c r="H687" t="str">
        <f>INDEX(CountyList!A:A, MATCH(MID(A687, 3, 3), CountyList!B:B, 0))</f>
        <v>Lake</v>
      </c>
      <c r="I687" s="38">
        <v>2</v>
      </c>
      <c r="J687" s="38">
        <v>8.5</v>
      </c>
      <c r="K687" s="39">
        <v>31</v>
      </c>
      <c r="L687" s="39">
        <v>30</v>
      </c>
      <c r="M687" s="39">
        <v>26</v>
      </c>
      <c r="N687" s="39">
        <v>30</v>
      </c>
      <c r="O687" s="39">
        <v>26</v>
      </c>
      <c r="P687" s="39">
        <v>27</v>
      </c>
      <c r="Q687" s="39">
        <v>19</v>
      </c>
      <c r="R687" s="39">
        <v>27</v>
      </c>
      <c r="S687" s="39">
        <v>30</v>
      </c>
      <c r="T687" s="39">
        <v>28</v>
      </c>
      <c r="U687" s="39">
        <v>0</v>
      </c>
      <c r="V687" s="39">
        <v>0</v>
      </c>
      <c r="W687" s="39">
        <v>0</v>
      </c>
      <c r="X687" s="39">
        <v>0</v>
      </c>
      <c r="Y687" s="43">
        <v>0</v>
      </c>
      <c r="Z687" s="42">
        <v>0</v>
      </c>
      <c r="AA687" s="45">
        <v>138</v>
      </c>
      <c r="AB687" s="45">
        <v>136</v>
      </c>
      <c r="AC687" s="44">
        <v>274</v>
      </c>
      <c r="AD687" s="41">
        <v>111</v>
      </c>
      <c r="AE687" s="41">
        <v>118</v>
      </c>
      <c r="AF687" s="41">
        <v>6</v>
      </c>
      <c r="AG687" s="41">
        <v>2</v>
      </c>
      <c r="AH687" s="41">
        <v>12</v>
      </c>
      <c r="AI687" s="41">
        <v>8</v>
      </c>
      <c r="AJ687" s="41">
        <v>1</v>
      </c>
      <c r="AK687" s="41">
        <v>16</v>
      </c>
      <c r="AL687" s="46">
        <v>274</v>
      </c>
      <c r="AM687" s="46">
        <v>0</v>
      </c>
    </row>
    <row r="688" spans="1:39" ht="48">
      <c r="A688" s="40" t="s">
        <v>3490</v>
      </c>
      <c r="B688" s="47" t="s">
        <v>3491</v>
      </c>
      <c r="C688" t="s">
        <v>6191</v>
      </c>
      <c r="D688" t="s">
        <v>3494</v>
      </c>
      <c r="E688" t="s">
        <v>3495</v>
      </c>
      <c r="F688" t="s">
        <v>12740</v>
      </c>
      <c r="G688" t="s">
        <v>6920</v>
      </c>
      <c r="H688" t="str">
        <f>INDEX(CountyList!A:A, MATCH(MID(A688, 3, 3), CountyList!B:B, 0))</f>
        <v>Lake</v>
      </c>
      <c r="I688" s="38">
        <v>1</v>
      </c>
      <c r="J688" s="38">
        <v>11</v>
      </c>
      <c r="K688" s="39">
        <v>21</v>
      </c>
      <c r="L688" s="39">
        <v>24</v>
      </c>
      <c r="M688" s="39">
        <v>25</v>
      </c>
      <c r="N688" s="39">
        <v>18</v>
      </c>
      <c r="O688" s="39">
        <v>23</v>
      </c>
      <c r="P688" s="39">
        <v>23</v>
      </c>
      <c r="Q688" s="39">
        <v>15</v>
      </c>
      <c r="R688" s="39">
        <v>20</v>
      </c>
      <c r="S688" s="39">
        <v>25</v>
      </c>
      <c r="T688" s="39">
        <v>23</v>
      </c>
      <c r="U688" s="39">
        <v>0</v>
      </c>
      <c r="V688" s="39">
        <v>0</v>
      </c>
      <c r="W688" s="39">
        <v>0</v>
      </c>
      <c r="X688" s="39">
        <v>0</v>
      </c>
      <c r="Y688" s="43">
        <v>0</v>
      </c>
      <c r="Z688" s="42">
        <v>0</v>
      </c>
      <c r="AA688" s="45">
        <v>120</v>
      </c>
      <c r="AB688" s="45">
        <v>97</v>
      </c>
      <c r="AC688" s="44">
        <v>217</v>
      </c>
      <c r="AD688" s="41">
        <v>18</v>
      </c>
      <c r="AE688" s="41">
        <v>13</v>
      </c>
      <c r="AF688" s="41">
        <v>129</v>
      </c>
      <c r="AG688" s="41">
        <v>0</v>
      </c>
      <c r="AH688" s="41">
        <v>15</v>
      </c>
      <c r="AI688" s="41">
        <v>11</v>
      </c>
      <c r="AJ688" s="41">
        <v>0</v>
      </c>
      <c r="AK688" s="41">
        <v>31</v>
      </c>
      <c r="AL688" s="46">
        <v>217</v>
      </c>
      <c r="AM688" s="46">
        <v>0</v>
      </c>
    </row>
    <row r="689" spans="1:39" ht="48">
      <c r="A689" s="40" t="s">
        <v>3497</v>
      </c>
      <c r="B689" s="47" t="s">
        <v>3498</v>
      </c>
      <c r="C689" t="s">
        <v>6921</v>
      </c>
      <c r="D689" t="s">
        <v>3500</v>
      </c>
      <c r="E689" t="s">
        <v>3501</v>
      </c>
      <c r="F689" t="s">
        <v>12741</v>
      </c>
      <c r="G689" t="s">
        <v>6923</v>
      </c>
      <c r="H689" t="str">
        <f>INDEX(CountyList!A:A, MATCH(MID(A689, 3, 3), CountyList!B:B, 0))</f>
        <v>Lake</v>
      </c>
      <c r="I689" s="38">
        <v>2</v>
      </c>
      <c r="J689" s="38">
        <v>21.9</v>
      </c>
      <c r="K689" s="39">
        <v>45</v>
      </c>
      <c r="L689" s="39">
        <v>41</v>
      </c>
      <c r="M689" s="39">
        <v>31</v>
      </c>
      <c r="N689" s="39">
        <v>19</v>
      </c>
      <c r="O689" s="39">
        <v>27</v>
      </c>
      <c r="P689" s="39">
        <v>33</v>
      </c>
      <c r="Q689" s="39">
        <v>25</v>
      </c>
      <c r="R689" s="39">
        <v>32</v>
      </c>
      <c r="S689" s="39">
        <v>27</v>
      </c>
      <c r="T689" s="39">
        <v>46</v>
      </c>
      <c r="U689" s="39">
        <v>0</v>
      </c>
      <c r="V689" s="39">
        <v>0</v>
      </c>
      <c r="W689" s="39">
        <v>0</v>
      </c>
      <c r="X689" s="39">
        <v>0</v>
      </c>
      <c r="Y689" s="43">
        <v>36</v>
      </c>
      <c r="Z689" s="42">
        <v>0</v>
      </c>
      <c r="AA689" s="45">
        <v>187</v>
      </c>
      <c r="AB689" s="45">
        <v>175</v>
      </c>
      <c r="AC689" s="44">
        <v>362</v>
      </c>
      <c r="AD689" s="41">
        <v>152</v>
      </c>
      <c r="AE689" s="41">
        <v>143</v>
      </c>
      <c r="AF689" s="41">
        <v>21</v>
      </c>
      <c r="AG689" s="41">
        <v>0</v>
      </c>
      <c r="AH689" s="41">
        <v>16</v>
      </c>
      <c r="AI689" s="41">
        <v>11</v>
      </c>
      <c r="AJ689" s="41">
        <v>0</v>
      </c>
      <c r="AK689" s="41">
        <v>19</v>
      </c>
      <c r="AL689" s="46">
        <v>326</v>
      </c>
      <c r="AM689" s="46">
        <v>0</v>
      </c>
    </row>
    <row r="690" spans="1:39" ht="48">
      <c r="A690" s="40" t="s">
        <v>3503</v>
      </c>
      <c r="B690" s="47" t="s">
        <v>3504</v>
      </c>
      <c r="C690" t="s">
        <v>10405</v>
      </c>
      <c r="D690" t="s">
        <v>3506</v>
      </c>
      <c r="E690" t="s">
        <v>3507</v>
      </c>
      <c r="F690" t="s">
        <v>12742</v>
      </c>
      <c r="G690" t="s">
        <v>6925</v>
      </c>
      <c r="H690" t="str">
        <f>INDEX(CountyList!A:A, MATCH(MID(A690, 3, 3), CountyList!B:B, 0))</f>
        <v>Lake</v>
      </c>
      <c r="I690" s="38">
        <v>1</v>
      </c>
      <c r="J690" s="38">
        <v>7</v>
      </c>
      <c r="K690" s="39">
        <v>23</v>
      </c>
      <c r="L690" s="39">
        <v>20</v>
      </c>
      <c r="M690" s="39">
        <v>14</v>
      </c>
      <c r="N690" s="39">
        <v>14</v>
      </c>
      <c r="O690" s="39">
        <v>17</v>
      </c>
      <c r="P690" s="39">
        <v>15</v>
      </c>
      <c r="Q690" s="39">
        <v>12</v>
      </c>
      <c r="R690" s="39">
        <v>14</v>
      </c>
      <c r="S690" s="39">
        <v>16</v>
      </c>
      <c r="T690" s="39">
        <v>25</v>
      </c>
      <c r="U690" s="39">
        <v>0</v>
      </c>
      <c r="V690" s="39">
        <v>0</v>
      </c>
      <c r="W690" s="39">
        <v>0</v>
      </c>
      <c r="X690" s="39">
        <v>0</v>
      </c>
      <c r="Y690" s="43">
        <v>0</v>
      </c>
      <c r="Z690" s="42">
        <v>0</v>
      </c>
      <c r="AA690" s="45">
        <v>94</v>
      </c>
      <c r="AB690" s="45">
        <v>76</v>
      </c>
      <c r="AC690" s="44">
        <v>170</v>
      </c>
      <c r="AD690" s="41">
        <v>80</v>
      </c>
      <c r="AE690" s="41">
        <v>60</v>
      </c>
      <c r="AF690" s="41">
        <v>11</v>
      </c>
      <c r="AG690" s="41">
        <v>0</v>
      </c>
      <c r="AH690" s="41">
        <v>10</v>
      </c>
      <c r="AI690" s="41">
        <v>2</v>
      </c>
      <c r="AJ690" s="41">
        <v>0</v>
      </c>
      <c r="AK690" s="41">
        <v>7</v>
      </c>
      <c r="AL690" s="46">
        <v>170</v>
      </c>
      <c r="AM690" s="46">
        <v>0</v>
      </c>
    </row>
    <row r="691" spans="1:39" ht="48">
      <c r="A691" s="40" t="s">
        <v>3509</v>
      </c>
      <c r="B691" s="47" t="s">
        <v>3510</v>
      </c>
      <c r="C691" t="s">
        <v>10376</v>
      </c>
      <c r="D691" t="s">
        <v>3512</v>
      </c>
      <c r="E691" t="s">
        <v>3513</v>
      </c>
      <c r="F691" t="s">
        <v>12743</v>
      </c>
      <c r="G691" t="s">
        <v>6928</v>
      </c>
      <c r="H691" t="str">
        <f>INDEX(CountyList!A:A, MATCH(MID(A691, 3, 3), CountyList!B:B, 0))</f>
        <v>Lake</v>
      </c>
      <c r="I691" s="38">
        <v>1</v>
      </c>
      <c r="J691" s="38">
        <v>21.6</v>
      </c>
      <c r="K691" s="39">
        <v>47</v>
      </c>
      <c r="L691" s="39">
        <v>22</v>
      </c>
      <c r="M691" s="39">
        <v>37</v>
      </c>
      <c r="N691" s="39">
        <v>28</v>
      </c>
      <c r="O691" s="39">
        <v>35</v>
      </c>
      <c r="P691" s="39">
        <v>39</v>
      </c>
      <c r="Q691" s="39">
        <v>43</v>
      </c>
      <c r="R691" s="39">
        <v>40</v>
      </c>
      <c r="S691" s="39">
        <v>33</v>
      </c>
      <c r="T691" s="39">
        <v>48</v>
      </c>
      <c r="U691" s="39">
        <v>0</v>
      </c>
      <c r="V691" s="39">
        <v>0</v>
      </c>
      <c r="W691" s="39">
        <v>0</v>
      </c>
      <c r="X691" s="39">
        <v>0</v>
      </c>
      <c r="Y691" s="43">
        <v>0</v>
      </c>
      <c r="Z691" s="42">
        <v>0</v>
      </c>
      <c r="AA691" s="45">
        <v>182</v>
      </c>
      <c r="AB691" s="45">
        <v>190</v>
      </c>
      <c r="AC691" s="44">
        <v>372</v>
      </c>
      <c r="AD691" s="41">
        <v>148</v>
      </c>
      <c r="AE691" s="41">
        <v>156</v>
      </c>
      <c r="AF691" s="41">
        <v>13</v>
      </c>
      <c r="AG691" s="41">
        <v>10</v>
      </c>
      <c r="AH691" s="41">
        <v>18</v>
      </c>
      <c r="AI691" s="41">
        <v>3</v>
      </c>
      <c r="AJ691" s="41">
        <v>0</v>
      </c>
      <c r="AK691" s="41">
        <v>24</v>
      </c>
      <c r="AL691" s="46">
        <v>372</v>
      </c>
      <c r="AM691" s="46">
        <v>0</v>
      </c>
    </row>
    <row r="692" spans="1:39" ht="48">
      <c r="A692" s="40" t="s">
        <v>3515</v>
      </c>
      <c r="B692" s="47" t="s">
        <v>3516</v>
      </c>
      <c r="C692" t="s">
        <v>12744</v>
      </c>
      <c r="D692" t="s">
        <v>3517</v>
      </c>
      <c r="E692" t="s">
        <v>3518</v>
      </c>
      <c r="F692" t="s">
        <v>12745</v>
      </c>
      <c r="G692" t="s">
        <v>6931</v>
      </c>
      <c r="H692" t="str">
        <f>INDEX(CountyList!A:A, MATCH(MID(A692, 3, 3), CountyList!B:B, 0))</f>
        <v>Lake</v>
      </c>
      <c r="I692" s="38">
        <v>1</v>
      </c>
      <c r="J692" s="38">
        <v>24</v>
      </c>
      <c r="K692" s="39">
        <v>44</v>
      </c>
      <c r="L692" s="39">
        <v>40</v>
      </c>
      <c r="M692" s="39">
        <v>31</v>
      </c>
      <c r="N692" s="39">
        <v>45</v>
      </c>
      <c r="O692" s="39">
        <v>48</v>
      </c>
      <c r="P692" s="39">
        <v>46</v>
      </c>
      <c r="Q692" s="39">
        <v>35</v>
      </c>
      <c r="R692" s="39">
        <v>47</v>
      </c>
      <c r="S692" s="39">
        <v>47</v>
      </c>
      <c r="T692" s="39">
        <v>53</v>
      </c>
      <c r="U692" s="39">
        <v>0</v>
      </c>
      <c r="V692" s="39">
        <v>0</v>
      </c>
      <c r="W692" s="39">
        <v>0</v>
      </c>
      <c r="X692" s="39">
        <v>0</v>
      </c>
      <c r="Y692" s="43">
        <v>0</v>
      </c>
      <c r="Z692" s="42">
        <v>0</v>
      </c>
      <c r="AA692" s="45">
        <v>223</v>
      </c>
      <c r="AB692" s="45">
        <v>213</v>
      </c>
      <c r="AC692" s="44">
        <v>436</v>
      </c>
      <c r="AD692" s="41">
        <v>186</v>
      </c>
      <c r="AE692" s="41">
        <v>165</v>
      </c>
      <c r="AF692" s="41">
        <v>17</v>
      </c>
      <c r="AG692" s="41">
        <v>2</v>
      </c>
      <c r="AH692" s="41">
        <v>29</v>
      </c>
      <c r="AI692" s="41">
        <v>2</v>
      </c>
      <c r="AJ692" s="41">
        <v>6</v>
      </c>
      <c r="AK692" s="41">
        <v>29</v>
      </c>
      <c r="AL692" s="46">
        <v>436</v>
      </c>
      <c r="AM692" s="46">
        <v>0</v>
      </c>
    </row>
    <row r="693" spans="1:39" ht="48">
      <c r="A693" s="40" t="s">
        <v>3520</v>
      </c>
      <c r="B693" s="47" t="s">
        <v>786</v>
      </c>
      <c r="C693" t="s">
        <v>12750</v>
      </c>
      <c r="D693" t="s">
        <v>3522</v>
      </c>
      <c r="E693" t="s">
        <v>3460</v>
      </c>
      <c r="F693" t="s">
        <v>12751</v>
      </c>
      <c r="G693" t="s">
        <v>6934</v>
      </c>
      <c r="H693" t="str">
        <f>INDEX(CountyList!A:A, MATCH(MID(A693, 3, 3), CountyList!B:B, 0))</f>
        <v>Lake</v>
      </c>
      <c r="I693" s="38">
        <v>3</v>
      </c>
      <c r="J693" s="38">
        <v>21</v>
      </c>
      <c r="K693" s="39">
        <v>28</v>
      </c>
      <c r="L693" s="39">
        <v>40</v>
      </c>
      <c r="M693" s="39">
        <v>42</v>
      </c>
      <c r="N693" s="39">
        <v>50</v>
      </c>
      <c r="O693" s="39">
        <v>32</v>
      </c>
      <c r="P693" s="39">
        <v>43</v>
      </c>
      <c r="Q693" s="39">
        <v>49</v>
      </c>
      <c r="R693" s="39">
        <v>44</v>
      </c>
      <c r="S693" s="39">
        <v>55</v>
      </c>
      <c r="T693" s="39">
        <v>49</v>
      </c>
      <c r="U693" s="39">
        <v>0</v>
      </c>
      <c r="V693" s="39">
        <v>0</v>
      </c>
      <c r="W693" s="39">
        <v>0</v>
      </c>
      <c r="X693" s="39">
        <v>0</v>
      </c>
      <c r="Y693" s="43">
        <v>9</v>
      </c>
      <c r="Z693" s="42">
        <v>0</v>
      </c>
      <c r="AA693" s="45">
        <v>209</v>
      </c>
      <c r="AB693" s="45">
        <v>232</v>
      </c>
      <c r="AC693" s="44">
        <v>441</v>
      </c>
      <c r="AD693" s="41">
        <v>162</v>
      </c>
      <c r="AE693" s="41">
        <v>204</v>
      </c>
      <c r="AF693" s="41">
        <v>23</v>
      </c>
      <c r="AG693" s="41">
        <v>1</v>
      </c>
      <c r="AH693" s="41">
        <v>16</v>
      </c>
      <c r="AI693" s="41">
        <v>3</v>
      </c>
      <c r="AJ693" s="41">
        <v>0</v>
      </c>
      <c r="AK693" s="41">
        <v>32</v>
      </c>
      <c r="AL693" s="46">
        <v>432</v>
      </c>
      <c r="AM693" s="46">
        <v>0</v>
      </c>
    </row>
    <row r="694" spans="1:39" ht="48">
      <c r="A694" s="40" t="s">
        <v>12752</v>
      </c>
      <c r="B694" s="47" t="s">
        <v>4435</v>
      </c>
      <c r="C694" t="s">
        <v>13817</v>
      </c>
      <c r="D694" t="s">
        <v>10393</v>
      </c>
      <c r="E694" t="s">
        <v>10394</v>
      </c>
      <c r="F694" t="s">
        <v>12753</v>
      </c>
      <c r="G694" t="s">
        <v>12754</v>
      </c>
      <c r="H694" t="str">
        <f>INDEX(CountyList!A:A, MATCH(MID(A694, 3, 3), CountyList!B:B, 0))</f>
        <v>Lake</v>
      </c>
      <c r="I694" s="38">
        <v>1</v>
      </c>
      <c r="J694" s="38">
        <v>15</v>
      </c>
      <c r="K694" s="39">
        <v>27</v>
      </c>
      <c r="L694" s="39">
        <v>22</v>
      </c>
      <c r="M694" s="39">
        <v>22</v>
      </c>
      <c r="N694" s="39">
        <v>22</v>
      </c>
      <c r="O694" s="39">
        <v>24</v>
      </c>
      <c r="P694" s="39">
        <v>19</v>
      </c>
      <c r="Q694" s="39">
        <v>13</v>
      </c>
      <c r="R694" s="39">
        <v>22</v>
      </c>
      <c r="S694" s="39">
        <v>18</v>
      </c>
      <c r="T694" s="39">
        <v>22</v>
      </c>
      <c r="U694" s="39">
        <v>0</v>
      </c>
      <c r="V694" s="39">
        <v>0</v>
      </c>
      <c r="W694" s="39">
        <v>0</v>
      </c>
      <c r="X694" s="39">
        <v>0</v>
      </c>
      <c r="Y694" s="43">
        <v>0</v>
      </c>
      <c r="Z694" s="42">
        <v>0</v>
      </c>
      <c r="AA694" s="45">
        <v>93</v>
      </c>
      <c r="AB694" s="45">
        <v>118</v>
      </c>
      <c r="AC694" s="44">
        <v>211</v>
      </c>
      <c r="AD694" s="41">
        <v>16</v>
      </c>
      <c r="AE694" s="41">
        <v>29</v>
      </c>
      <c r="AF694" s="41">
        <v>96</v>
      </c>
      <c r="AG694" s="41">
        <v>31</v>
      </c>
      <c r="AH694" s="41">
        <v>14</v>
      </c>
      <c r="AI694" s="41">
        <v>6</v>
      </c>
      <c r="AJ694" s="41">
        <v>0</v>
      </c>
      <c r="AK694" s="41">
        <v>19</v>
      </c>
      <c r="AL694" s="46">
        <v>211</v>
      </c>
      <c r="AM694" s="46">
        <v>0</v>
      </c>
    </row>
    <row r="695" spans="1:39" ht="64">
      <c r="A695" s="40" t="s">
        <v>3523</v>
      </c>
      <c r="B695" s="47" t="s">
        <v>3524</v>
      </c>
      <c r="C695" t="s">
        <v>13818</v>
      </c>
      <c r="D695" t="s">
        <v>3527</v>
      </c>
      <c r="E695" t="s">
        <v>3495</v>
      </c>
      <c r="F695" t="s">
        <v>12755</v>
      </c>
      <c r="G695" t="s">
        <v>6937</v>
      </c>
      <c r="H695" t="str">
        <f>INDEX(CountyList!A:A, MATCH(MID(A695, 3, 3), CountyList!B:B, 0))</f>
        <v>Lake</v>
      </c>
      <c r="I695" s="38">
        <v>1</v>
      </c>
      <c r="J695" s="38">
        <v>14.5</v>
      </c>
      <c r="K695" s="39">
        <v>20</v>
      </c>
      <c r="L695" s="39">
        <v>14</v>
      </c>
      <c r="M695" s="39">
        <v>20</v>
      </c>
      <c r="N695" s="39">
        <v>20</v>
      </c>
      <c r="O695" s="39">
        <v>20</v>
      </c>
      <c r="P695" s="39">
        <v>19</v>
      </c>
      <c r="Q695" s="39">
        <v>10</v>
      </c>
      <c r="R695" s="39">
        <v>37</v>
      </c>
      <c r="S695" s="39">
        <v>27</v>
      </c>
      <c r="T695" s="39">
        <v>32</v>
      </c>
      <c r="U695" s="39">
        <v>0</v>
      </c>
      <c r="V695" s="39">
        <v>0</v>
      </c>
      <c r="W695" s="39">
        <v>0</v>
      </c>
      <c r="X695" s="39">
        <v>0</v>
      </c>
      <c r="Y695" s="43">
        <v>0</v>
      </c>
      <c r="Z695" s="42">
        <v>0</v>
      </c>
      <c r="AA695" s="45">
        <v>131</v>
      </c>
      <c r="AB695" s="45">
        <v>88</v>
      </c>
      <c r="AC695" s="44">
        <v>219</v>
      </c>
      <c r="AD695" s="41">
        <v>7</v>
      </c>
      <c r="AE695" s="41">
        <v>7</v>
      </c>
      <c r="AF695" s="41">
        <v>163</v>
      </c>
      <c r="AG695" s="41">
        <v>0</v>
      </c>
      <c r="AH695" s="41">
        <v>5</v>
      </c>
      <c r="AI695" s="41">
        <v>13</v>
      </c>
      <c r="AJ695" s="41">
        <v>1</v>
      </c>
      <c r="AK695" s="41">
        <v>23</v>
      </c>
      <c r="AL695" s="46">
        <v>219</v>
      </c>
      <c r="AM695" s="46">
        <v>0</v>
      </c>
    </row>
    <row r="696" spans="1:39" ht="48">
      <c r="A696" s="40" t="s">
        <v>3528</v>
      </c>
      <c r="B696" s="47" t="s">
        <v>3529</v>
      </c>
      <c r="C696" t="s">
        <v>10401</v>
      </c>
      <c r="D696" t="s">
        <v>3531</v>
      </c>
      <c r="E696" t="s">
        <v>3467</v>
      </c>
      <c r="F696" t="s">
        <v>12756</v>
      </c>
      <c r="G696" t="s">
        <v>6940</v>
      </c>
      <c r="H696" t="str">
        <f>INDEX(CountyList!A:A, MATCH(MID(A696, 3, 3), CountyList!B:B, 0))</f>
        <v>Lake</v>
      </c>
      <c r="I696" s="38">
        <v>3</v>
      </c>
      <c r="J696" s="38">
        <v>37.5</v>
      </c>
      <c r="K696" s="39">
        <v>67</v>
      </c>
      <c r="L696" s="39">
        <v>56</v>
      </c>
      <c r="M696" s="39">
        <v>42</v>
      </c>
      <c r="N696" s="39">
        <v>42</v>
      </c>
      <c r="O696" s="39">
        <v>52</v>
      </c>
      <c r="P696" s="39">
        <v>45</v>
      </c>
      <c r="Q696" s="39">
        <v>57</v>
      </c>
      <c r="R696" s="39">
        <v>43</v>
      </c>
      <c r="S696" s="39">
        <v>55</v>
      </c>
      <c r="T696" s="39">
        <v>59</v>
      </c>
      <c r="U696" s="39">
        <v>0</v>
      </c>
      <c r="V696" s="39">
        <v>0</v>
      </c>
      <c r="W696" s="39">
        <v>0</v>
      </c>
      <c r="X696" s="39">
        <v>0</v>
      </c>
      <c r="Y696" s="43">
        <v>51</v>
      </c>
      <c r="Z696" s="42">
        <v>0</v>
      </c>
      <c r="AA696" s="45">
        <v>303</v>
      </c>
      <c r="AB696" s="45">
        <v>266</v>
      </c>
      <c r="AC696" s="44">
        <v>569</v>
      </c>
      <c r="AD696" s="41">
        <v>265</v>
      </c>
      <c r="AE696" s="41">
        <v>224</v>
      </c>
      <c r="AF696" s="41">
        <v>29</v>
      </c>
      <c r="AG696" s="41">
        <v>1</v>
      </c>
      <c r="AH696" s="41">
        <v>18</v>
      </c>
      <c r="AI696" s="41">
        <v>9</v>
      </c>
      <c r="AJ696" s="41">
        <v>0</v>
      </c>
      <c r="AK696" s="41">
        <v>23</v>
      </c>
      <c r="AL696" s="46">
        <v>518</v>
      </c>
      <c r="AM696" s="46">
        <v>0</v>
      </c>
    </row>
    <row r="697" spans="1:39" ht="64">
      <c r="A697" s="40" t="s">
        <v>12757</v>
      </c>
      <c r="B697" s="47" t="s">
        <v>10403</v>
      </c>
      <c r="C697" t="s">
        <v>13819</v>
      </c>
      <c r="D697" t="s">
        <v>10406</v>
      </c>
      <c r="E697" t="s">
        <v>3620</v>
      </c>
      <c r="F697" t="s">
        <v>12758</v>
      </c>
      <c r="G697" t="s">
        <v>12759</v>
      </c>
      <c r="H697" t="str">
        <f>INDEX(CountyList!A:A, MATCH(MID(A697, 3, 3), CountyList!B:B, 0))</f>
        <v>Lake</v>
      </c>
      <c r="I697" s="38">
        <v>2</v>
      </c>
      <c r="J697" s="38">
        <v>7</v>
      </c>
      <c r="K697" s="39">
        <v>35</v>
      </c>
      <c r="L697" s="39">
        <v>15</v>
      </c>
      <c r="M697" s="39">
        <v>24</v>
      </c>
      <c r="N697" s="39">
        <v>17</v>
      </c>
      <c r="O697" s="39">
        <v>24</v>
      </c>
      <c r="P697" s="39">
        <v>27</v>
      </c>
      <c r="Q697" s="39">
        <v>22</v>
      </c>
      <c r="R697" s="39">
        <v>0</v>
      </c>
      <c r="S697" s="39">
        <v>0</v>
      </c>
      <c r="T697" s="39">
        <v>0</v>
      </c>
      <c r="U697" s="39">
        <v>0</v>
      </c>
      <c r="V697" s="39">
        <v>0</v>
      </c>
      <c r="W697" s="39">
        <v>0</v>
      </c>
      <c r="X697" s="39">
        <v>0</v>
      </c>
      <c r="Y697" s="43">
        <v>0</v>
      </c>
      <c r="Z697" s="42">
        <v>0</v>
      </c>
      <c r="AA697" s="45">
        <v>83</v>
      </c>
      <c r="AB697" s="45">
        <v>81</v>
      </c>
      <c r="AC697" s="44">
        <v>164</v>
      </c>
      <c r="AD697" s="41">
        <v>69</v>
      </c>
      <c r="AE697" s="41">
        <v>60</v>
      </c>
      <c r="AF697" s="41">
        <v>25</v>
      </c>
      <c r="AG697" s="41">
        <v>3</v>
      </c>
      <c r="AH697" s="41">
        <v>4</v>
      </c>
      <c r="AI697" s="41">
        <v>2</v>
      </c>
      <c r="AJ697" s="41">
        <v>0</v>
      </c>
      <c r="AK697" s="41">
        <v>1</v>
      </c>
      <c r="AL697" s="46">
        <v>164</v>
      </c>
      <c r="AM697" s="46">
        <v>0</v>
      </c>
    </row>
    <row r="698" spans="1:39" ht="48">
      <c r="A698" s="40" t="s">
        <v>3532</v>
      </c>
      <c r="B698" s="47" t="s">
        <v>2699</v>
      </c>
      <c r="C698" t="s">
        <v>10410</v>
      </c>
      <c r="D698" t="s">
        <v>13820</v>
      </c>
      <c r="E698" t="s">
        <v>716</v>
      </c>
      <c r="F698" t="s">
        <v>12760</v>
      </c>
      <c r="G698" t="s">
        <v>6943</v>
      </c>
      <c r="H698" t="str">
        <f>INDEX(CountyList!A:A, MATCH(MID(A698, 3, 3), CountyList!B:B, 0))</f>
        <v>Lake</v>
      </c>
      <c r="I698" s="38">
        <v>2</v>
      </c>
      <c r="J698" s="38">
        <v>25</v>
      </c>
      <c r="K698" s="39">
        <v>79</v>
      </c>
      <c r="L698" s="39">
        <v>56</v>
      </c>
      <c r="M698" s="39">
        <v>47</v>
      </c>
      <c r="N698" s="39">
        <v>40</v>
      </c>
      <c r="O698" s="39">
        <v>36</v>
      </c>
      <c r="P698" s="39">
        <v>33</v>
      </c>
      <c r="Q698" s="39">
        <v>39</v>
      </c>
      <c r="R698" s="39">
        <v>24</v>
      </c>
      <c r="S698" s="39">
        <v>26</v>
      </c>
      <c r="T698" s="39">
        <v>24</v>
      </c>
      <c r="U698" s="39">
        <v>0</v>
      </c>
      <c r="V698" s="39">
        <v>0</v>
      </c>
      <c r="W698" s="39">
        <v>0</v>
      </c>
      <c r="X698" s="39">
        <v>0</v>
      </c>
      <c r="Y698" s="43">
        <v>0</v>
      </c>
      <c r="Z698" s="42">
        <v>0</v>
      </c>
      <c r="AA698" s="45">
        <v>204</v>
      </c>
      <c r="AB698" s="45">
        <v>200</v>
      </c>
      <c r="AC698" s="44">
        <v>404</v>
      </c>
      <c r="AD698" s="41">
        <v>124</v>
      </c>
      <c r="AE698" s="41">
        <v>138</v>
      </c>
      <c r="AF698" s="41">
        <v>14</v>
      </c>
      <c r="AG698" s="41">
        <v>0</v>
      </c>
      <c r="AH698" s="41">
        <v>87</v>
      </c>
      <c r="AI698" s="41">
        <v>10</v>
      </c>
      <c r="AJ698" s="41">
        <v>1</v>
      </c>
      <c r="AK698" s="41">
        <v>30</v>
      </c>
      <c r="AL698" s="46">
        <v>404</v>
      </c>
      <c r="AM698" s="46">
        <v>0</v>
      </c>
    </row>
    <row r="699" spans="1:39" ht="64">
      <c r="A699" s="40" t="s">
        <v>12761</v>
      </c>
      <c r="B699" s="47" t="s">
        <v>10412</v>
      </c>
      <c r="C699" t="s">
        <v>13821</v>
      </c>
      <c r="D699" t="s">
        <v>13822</v>
      </c>
      <c r="E699" t="s">
        <v>3513</v>
      </c>
      <c r="F699" t="s">
        <v>12763</v>
      </c>
      <c r="G699" t="s">
        <v>12764</v>
      </c>
      <c r="H699" t="str">
        <f>INDEX(CountyList!A:A, MATCH(MID(A699, 3, 3), CountyList!B:B, 0))</f>
        <v>Lake</v>
      </c>
      <c r="I699" s="38">
        <v>1</v>
      </c>
      <c r="J699" s="38">
        <v>5</v>
      </c>
      <c r="K699" s="39">
        <v>0</v>
      </c>
      <c r="L699" s="39">
        <v>10</v>
      </c>
      <c r="M699" s="39">
        <v>6</v>
      </c>
      <c r="N699" s="39">
        <v>4</v>
      </c>
      <c r="O699" s="39">
        <v>2</v>
      </c>
      <c r="P699" s="39">
        <v>4</v>
      </c>
      <c r="Q699" s="39">
        <v>2</v>
      </c>
      <c r="R699" s="39">
        <v>0</v>
      </c>
      <c r="S699" s="39">
        <v>1</v>
      </c>
      <c r="T699" s="39">
        <v>4</v>
      </c>
      <c r="U699" s="39">
        <v>0</v>
      </c>
      <c r="V699" s="39">
        <v>0</v>
      </c>
      <c r="W699" s="39">
        <v>0</v>
      </c>
      <c r="X699" s="39">
        <v>0</v>
      </c>
      <c r="Y699" s="43">
        <v>0</v>
      </c>
      <c r="Z699" s="42">
        <v>0</v>
      </c>
      <c r="AA699" s="45">
        <v>24</v>
      </c>
      <c r="AB699" s="45">
        <v>26</v>
      </c>
      <c r="AC699" s="44">
        <v>50</v>
      </c>
      <c r="AD699" s="41">
        <v>21</v>
      </c>
      <c r="AE699" s="41">
        <v>25</v>
      </c>
      <c r="AF699" s="41">
        <v>0</v>
      </c>
      <c r="AG699" s="41">
        <v>0</v>
      </c>
      <c r="AH699" s="41">
        <v>2</v>
      </c>
      <c r="AI699" s="41">
        <v>0</v>
      </c>
      <c r="AJ699" s="41">
        <v>0</v>
      </c>
      <c r="AK699" s="41">
        <v>2</v>
      </c>
      <c r="AL699" s="46">
        <v>33</v>
      </c>
      <c r="AM699" s="46">
        <v>0</v>
      </c>
    </row>
    <row r="700" spans="1:39" ht="48">
      <c r="A700" s="40" t="s">
        <v>3535</v>
      </c>
      <c r="B700" s="47" t="s">
        <v>3536</v>
      </c>
      <c r="C700" t="s">
        <v>6944</v>
      </c>
      <c r="D700" t="s">
        <v>3538</v>
      </c>
      <c r="E700" t="s">
        <v>3539</v>
      </c>
      <c r="F700" t="s">
        <v>12765</v>
      </c>
      <c r="G700" t="s">
        <v>6946</v>
      </c>
      <c r="H700" t="str">
        <f>INDEX(CountyList!A:A, MATCH(MID(A700, 3, 3), CountyList!B:B, 0))</f>
        <v>Lake</v>
      </c>
      <c r="I700" s="38">
        <v>1</v>
      </c>
      <c r="J700" s="38">
        <v>20.5</v>
      </c>
      <c r="K700" s="39">
        <v>51</v>
      </c>
      <c r="L700" s="39">
        <v>43</v>
      </c>
      <c r="M700" s="39">
        <v>41</v>
      </c>
      <c r="N700" s="39">
        <v>34</v>
      </c>
      <c r="O700" s="39">
        <v>49</v>
      </c>
      <c r="P700" s="39">
        <v>47</v>
      </c>
      <c r="Q700" s="39">
        <v>56</v>
      </c>
      <c r="R700" s="39">
        <v>48</v>
      </c>
      <c r="S700" s="39">
        <v>50</v>
      </c>
      <c r="T700" s="39">
        <v>52</v>
      </c>
      <c r="U700" s="39">
        <v>0</v>
      </c>
      <c r="V700" s="39">
        <v>0</v>
      </c>
      <c r="W700" s="39">
        <v>0</v>
      </c>
      <c r="X700" s="39">
        <v>0</v>
      </c>
      <c r="Y700" s="43">
        <v>34</v>
      </c>
      <c r="Z700" s="42">
        <v>0</v>
      </c>
      <c r="AA700" s="45">
        <v>276</v>
      </c>
      <c r="AB700" s="45">
        <v>229</v>
      </c>
      <c r="AC700" s="44">
        <v>505</v>
      </c>
      <c r="AD700" s="41">
        <v>205</v>
      </c>
      <c r="AE700" s="41">
        <v>165</v>
      </c>
      <c r="AF700" s="41">
        <v>37</v>
      </c>
      <c r="AG700" s="41">
        <v>1</v>
      </c>
      <c r="AH700" s="41">
        <v>33</v>
      </c>
      <c r="AI700" s="41">
        <v>10</v>
      </c>
      <c r="AJ700" s="41">
        <v>5</v>
      </c>
      <c r="AK700" s="41">
        <v>49</v>
      </c>
      <c r="AL700" s="46">
        <v>471</v>
      </c>
      <c r="AM700" s="46">
        <v>0</v>
      </c>
    </row>
    <row r="701" spans="1:39" ht="48">
      <c r="A701" s="40" t="s">
        <v>12766</v>
      </c>
      <c r="B701" s="47" t="s">
        <v>308</v>
      </c>
      <c r="C701" t="s">
        <v>10428</v>
      </c>
      <c r="D701" t="s">
        <v>10423</v>
      </c>
      <c r="E701" t="s">
        <v>3559</v>
      </c>
      <c r="F701" t="s">
        <v>12767</v>
      </c>
      <c r="G701" t="s">
        <v>12768</v>
      </c>
      <c r="H701" t="str">
        <f>INDEX(CountyList!A:A, MATCH(MID(A701, 3, 3), CountyList!B:B, 0))</f>
        <v>Lake</v>
      </c>
      <c r="I701" s="38">
        <v>1</v>
      </c>
      <c r="J701" s="38">
        <v>10.1</v>
      </c>
      <c r="K701" s="39">
        <v>11</v>
      </c>
      <c r="L701" s="39">
        <v>10</v>
      </c>
      <c r="M701" s="39">
        <v>8</v>
      </c>
      <c r="N701" s="39">
        <v>17</v>
      </c>
      <c r="O701" s="39">
        <v>9</v>
      </c>
      <c r="P701" s="39">
        <v>17</v>
      </c>
      <c r="Q701" s="39">
        <v>11</v>
      </c>
      <c r="R701" s="39">
        <v>10</v>
      </c>
      <c r="S701" s="39">
        <v>14</v>
      </c>
      <c r="T701" s="39">
        <v>1</v>
      </c>
      <c r="U701" s="39">
        <v>11</v>
      </c>
      <c r="V701" s="39">
        <v>0</v>
      </c>
      <c r="W701" s="39">
        <v>0</v>
      </c>
      <c r="X701" s="39">
        <v>0</v>
      </c>
      <c r="Y701" s="43">
        <v>0</v>
      </c>
      <c r="Z701" s="42">
        <v>0</v>
      </c>
      <c r="AA701" s="45">
        <v>72</v>
      </c>
      <c r="AB701" s="45">
        <v>47</v>
      </c>
      <c r="AC701" s="44">
        <v>119</v>
      </c>
      <c r="AD701" s="41">
        <v>59</v>
      </c>
      <c r="AE701" s="41">
        <v>42</v>
      </c>
      <c r="AF701" s="41">
        <v>0</v>
      </c>
      <c r="AG701" s="41">
        <v>0</v>
      </c>
      <c r="AH701" s="41">
        <v>5</v>
      </c>
      <c r="AI701" s="41">
        <v>4</v>
      </c>
      <c r="AJ701" s="41">
        <v>0</v>
      </c>
      <c r="AK701" s="41">
        <v>9</v>
      </c>
      <c r="AL701" s="46">
        <v>108</v>
      </c>
      <c r="AM701" s="46">
        <v>11</v>
      </c>
    </row>
    <row r="702" spans="1:39" ht="48">
      <c r="A702" s="40" t="s">
        <v>12769</v>
      </c>
      <c r="B702" s="47" t="s">
        <v>10426</v>
      </c>
      <c r="C702" t="s">
        <v>13819</v>
      </c>
      <c r="D702" t="s">
        <v>3645</v>
      </c>
      <c r="E702" t="s">
        <v>3646</v>
      </c>
      <c r="F702" t="s">
        <v>12770</v>
      </c>
      <c r="G702" t="s">
        <v>7018</v>
      </c>
      <c r="H702" t="str">
        <f>INDEX(CountyList!A:A, MATCH(MID(A702, 3, 3), CountyList!B:B, 0))</f>
        <v>Lake</v>
      </c>
      <c r="I702" s="38">
        <v>2</v>
      </c>
      <c r="J702" s="38">
        <v>8</v>
      </c>
      <c r="K702" s="39">
        <v>14</v>
      </c>
      <c r="L702" s="39">
        <v>19</v>
      </c>
      <c r="M702" s="39">
        <v>9</v>
      </c>
      <c r="N702" s="39">
        <v>19</v>
      </c>
      <c r="O702" s="39">
        <v>12</v>
      </c>
      <c r="P702" s="39">
        <v>17</v>
      </c>
      <c r="Q702" s="39">
        <v>12</v>
      </c>
      <c r="R702" s="39">
        <v>0</v>
      </c>
      <c r="S702" s="39">
        <v>0</v>
      </c>
      <c r="T702" s="39">
        <v>0</v>
      </c>
      <c r="U702" s="39">
        <v>0</v>
      </c>
      <c r="V702" s="39">
        <v>0</v>
      </c>
      <c r="W702" s="39">
        <v>0</v>
      </c>
      <c r="X702" s="39">
        <v>0</v>
      </c>
      <c r="Y702" s="43">
        <v>0</v>
      </c>
      <c r="Z702" s="42">
        <v>0</v>
      </c>
      <c r="AA702" s="45">
        <v>44</v>
      </c>
      <c r="AB702" s="45">
        <v>58</v>
      </c>
      <c r="AC702" s="44">
        <v>102</v>
      </c>
      <c r="AD702" s="41">
        <v>36</v>
      </c>
      <c r="AE702" s="41">
        <v>50</v>
      </c>
      <c r="AF702" s="41">
        <v>12</v>
      </c>
      <c r="AG702" s="41">
        <v>0</v>
      </c>
      <c r="AH702" s="41">
        <v>3</v>
      </c>
      <c r="AI702" s="41">
        <v>0</v>
      </c>
      <c r="AJ702" s="41">
        <v>0</v>
      </c>
      <c r="AK702" s="41">
        <v>1</v>
      </c>
      <c r="AL702" s="46">
        <v>102</v>
      </c>
      <c r="AM702" s="46">
        <v>0</v>
      </c>
    </row>
    <row r="703" spans="1:39" ht="64">
      <c r="A703" s="40" t="s">
        <v>3548</v>
      </c>
      <c r="B703" s="47" t="s">
        <v>3549</v>
      </c>
      <c r="C703" t="s">
        <v>13823</v>
      </c>
      <c r="D703" t="s">
        <v>3552</v>
      </c>
      <c r="E703" t="s">
        <v>3553</v>
      </c>
      <c r="F703" t="s">
        <v>12775</v>
      </c>
      <c r="G703" t="s">
        <v>12776</v>
      </c>
      <c r="H703" t="str">
        <f>INDEX(CountyList!A:A, MATCH(MID(A703, 3, 3), CountyList!B:B, 0))</f>
        <v>Lake</v>
      </c>
      <c r="I703" s="38">
        <v>0.5</v>
      </c>
      <c r="J703" s="38">
        <v>3.5</v>
      </c>
      <c r="K703" s="39">
        <v>19</v>
      </c>
      <c r="L703" s="39">
        <v>5</v>
      </c>
      <c r="M703" s="39">
        <v>5</v>
      </c>
      <c r="N703" s="39">
        <v>6</v>
      </c>
      <c r="O703" s="39">
        <v>4</v>
      </c>
      <c r="P703" s="39">
        <v>3</v>
      </c>
      <c r="Q703" s="39">
        <v>6</v>
      </c>
      <c r="R703" s="39">
        <v>2</v>
      </c>
      <c r="S703" s="39">
        <v>4</v>
      </c>
      <c r="T703" s="39">
        <v>3</v>
      </c>
      <c r="U703" s="39">
        <v>0</v>
      </c>
      <c r="V703" s="39">
        <v>0</v>
      </c>
      <c r="W703" s="39">
        <v>0</v>
      </c>
      <c r="X703" s="39">
        <v>0</v>
      </c>
      <c r="Y703" s="43">
        <v>0</v>
      </c>
      <c r="Z703" s="42">
        <v>0</v>
      </c>
      <c r="AA703" s="45">
        <v>28</v>
      </c>
      <c r="AB703" s="45">
        <v>29</v>
      </c>
      <c r="AC703" s="44">
        <v>57</v>
      </c>
      <c r="AD703" s="41">
        <v>17</v>
      </c>
      <c r="AE703" s="41">
        <v>21</v>
      </c>
      <c r="AF703" s="41">
        <v>0</v>
      </c>
      <c r="AG703" s="41">
        <v>0</v>
      </c>
      <c r="AH703" s="41">
        <v>3</v>
      </c>
      <c r="AI703" s="41">
        <v>13</v>
      </c>
      <c r="AJ703" s="41">
        <v>1</v>
      </c>
      <c r="AK703" s="41">
        <v>2</v>
      </c>
      <c r="AL703" s="46">
        <v>57</v>
      </c>
      <c r="AM703" s="46">
        <v>0</v>
      </c>
    </row>
    <row r="704" spans="1:39" ht="64">
      <c r="A704" s="40" t="s">
        <v>3554</v>
      </c>
      <c r="B704" s="47" t="s">
        <v>3555</v>
      </c>
      <c r="C704" t="s">
        <v>10436</v>
      </c>
      <c r="D704" t="s">
        <v>3558</v>
      </c>
      <c r="E704" t="s">
        <v>3559</v>
      </c>
      <c r="F704" t="s">
        <v>12777</v>
      </c>
      <c r="G704" t="s">
        <v>12778</v>
      </c>
      <c r="H704" t="str">
        <f>INDEX(CountyList!A:A, MATCH(MID(A704, 3, 3), CountyList!B:B, 0))</f>
        <v>Lake</v>
      </c>
      <c r="I704" s="38">
        <v>0</v>
      </c>
      <c r="J704" s="38">
        <v>5.0999999999999996</v>
      </c>
      <c r="K704" s="39">
        <v>24</v>
      </c>
      <c r="L704" s="39">
        <v>7</v>
      </c>
      <c r="M704" s="39">
        <v>9</v>
      </c>
      <c r="N704" s="39">
        <v>9</v>
      </c>
      <c r="O704" s="39">
        <v>18</v>
      </c>
      <c r="P704" s="39">
        <v>11</v>
      </c>
      <c r="Q704" s="39">
        <v>7</v>
      </c>
      <c r="R704" s="39">
        <v>9</v>
      </c>
      <c r="S704" s="39">
        <v>9</v>
      </c>
      <c r="T704" s="39">
        <v>18</v>
      </c>
      <c r="U704" s="39">
        <v>0</v>
      </c>
      <c r="V704" s="39">
        <v>0</v>
      </c>
      <c r="W704" s="39">
        <v>0</v>
      </c>
      <c r="X704" s="39">
        <v>0</v>
      </c>
      <c r="Y704" s="43">
        <v>0</v>
      </c>
      <c r="Z704" s="42">
        <v>0</v>
      </c>
      <c r="AA704" s="45">
        <v>55</v>
      </c>
      <c r="AB704" s="45">
        <v>66</v>
      </c>
      <c r="AC704" s="44">
        <v>121</v>
      </c>
      <c r="AD704" s="41">
        <v>49</v>
      </c>
      <c r="AE704" s="41">
        <v>60</v>
      </c>
      <c r="AF704" s="41">
        <v>2</v>
      </c>
      <c r="AG704" s="41">
        <v>0</v>
      </c>
      <c r="AH704" s="41">
        <v>3</v>
      </c>
      <c r="AI704" s="41">
        <v>3</v>
      </c>
      <c r="AJ704" s="41">
        <v>1</v>
      </c>
      <c r="AK704" s="41">
        <v>3</v>
      </c>
      <c r="AL704" s="46">
        <v>121</v>
      </c>
      <c r="AM704" s="46">
        <v>0</v>
      </c>
    </row>
    <row r="705" spans="1:39" ht="48">
      <c r="A705" s="40" t="s">
        <v>3565</v>
      </c>
      <c r="B705" s="47" t="s">
        <v>3566</v>
      </c>
      <c r="C705" t="s">
        <v>10440</v>
      </c>
      <c r="D705" t="s">
        <v>3569</v>
      </c>
      <c r="E705" t="s">
        <v>3467</v>
      </c>
      <c r="F705" t="s">
        <v>12781</v>
      </c>
      <c r="G705" t="s">
        <v>6955</v>
      </c>
      <c r="H705" t="str">
        <f>INDEX(CountyList!A:A, MATCH(MID(A705, 3, 3), CountyList!B:B, 0))</f>
        <v>Lake</v>
      </c>
      <c r="I705" s="38">
        <v>2</v>
      </c>
      <c r="J705" s="38">
        <v>13</v>
      </c>
      <c r="K705" s="39">
        <v>22</v>
      </c>
      <c r="L705" s="39">
        <v>9</v>
      </c>
      <c r="M705" s="39">
        <v>9</v>
      </c>
      <c r="N705" s="39">
        <v>18</v>
      </c>
      <c r="O705" s="39">
        <v>15</v>
      </c>
      <c r="P705" s="39">
        <v>9</v>
      </c>
      <c r="Q705" s="39">
        <v>12</v>
      </c>
      <c r="R705" s="39">
        <v>16</v>
      </c>
      <c r="S705" s="39">
        <v>12</v>
      </c>
      <c r="T705" s="39">
        <v>9</v>
      </c>
      <c r="U705" s="39">
        <v>0</v>
      </c>
      <c r="V705" s="39">
        <v>0</v>
      </c>
      <c r="W705" s="39">
        <v>0</v>
      </c>
      <c r="X705" s="39">
        <v>0</v>
      </c>
      <c r="Y705" s="43">
        <v>0</v>
      </c>
      <c r="Z705" s="42">
        <v>0</v>
      </c>
      <c r="AA705" s="45">
        <v>62</v>
      </c>
      <c r="AB705" s="45">
        <v>69</v>
      </c>
      <c r="AC705" s="44">
        <v>131</v>
      </c>
      <c r="AD705" s="41">
        <v>39</v>
      </c>
      <c r="AE705" s="41">
        <v>45</v>
      </c>
      <c r="AF705" s="41">
        <v>6</v>
      </c>
      <c r="AG705" s="41">
        <v>1</v>
      </c>
      <c r="AH705" s="41">
        <v>18</v>
      </c>
      <c r="AI705" s="41">
        <v>10</v>
      </c>
      <c r="AJ705" s="41">
        <v>0</v>
      </c>
      <c r="AK705" s="41">
        <v>12</v>
      </c>
      <c r="AL705" s="46">
        <v>131</v>
      </c>
      <c r="AM705" s="46">
        <v>0</v>
      </c>
    </row>
    <row r="706" spans="1:39" ht="48">
      <c r="A706" s="40" t="s">
        <v>3570</v>
      </c>
      <c r="B706" s="47" t="s">
        <v>3571</v>
      </c>
      <c r="C706" t="s">
        <v>10443</v>
      </c>
      <c r="D706" t="s">
        <v>3572</v>
      </c>
      <c r="E706" t="s">
        <v>3518</v>
      </c>
      <c r="F706" t="s">
        <v>12782</v>
      </c>
      <c r="G706" t="s">
        <v>6958</v>
      </c>
      <c r="H706" t="str">
        <f>INDEX(CountyList!A:A, MATCH(MID(A706, 3, 3), CountyList!B:B, 0))</f>
        <v>Lake</v>
      </c>
      <c r="I706" s="38">
        <v>2</v>
      </c>
      <c r="J706" s="38">
        <v>11.7</v>
      </c>
      <c r="K706" s="39">
        <v>19</v>
      </c>
      <c r="L706" s="39">
        <v>15</v>
      </c>
      <c r="M706" s="39">
        <v>20</v>
      </c>
      <c r="N706" s="39">
        <v>14</v>
      </c>
      <c r="O706" s="39">
        <v>16</v>
      </c>
      <c r="P706" s="39">
        <v>15</v>
      </c>
      <c r="Q706" s="39">
        <v>16</v>
      </c>
      <c r="R706" s="39">
        <v>18</v>
      </c>
      <c r="S706" s="39">
        <v>12</v>
      </c>
      <c r="T706" s="39">
        <v>17</v>
      </c>
      <c r="U706" s="39">
        <v>17</v>
      </c>
      <c r="V706" s="39">
        <v>13</v>
      </c>
      <c r="W706" s="39">
        <v>11</v>
      </c>
      <c r="X706" s="39">
        <v>15</v>
      </c>
      <c r="Y706" s="43">
        <v>11</v>
      </c>
      <c r="Z706" s="42">
        <v>2</v>
      </c>
      <c r="AA706" s="45">
        <v>105</v>
      </c>
      <c r="AB706" s="45">
        <v>126</v>
      </c>
      <c r="AC706" s="44">
        <v>231</v>
      </c>
      <c r="AD706" s="41">
        <v>61</v>
      </c>
      <c r="AE706" s="41">
        <v>87</v>
      </c>
      <c r="AF706" s="41">
        <v>26</v>
      </c>
      <c r="AG706" s="41">
        <v>2</v>
      </c>
      <c r="AH706" s="41">
        <v>22</v>
      </c>
      <c r="AI706" s="41">
        <v>14</v>
      </c>
      <c r="AJ706" s="41">
        <v>3</v>
      </c>
      <c r="AK706" s="41">
        <v>16</v>
      </c>
      <c r="AL706" s="46">
        <v>162</v>
      </c>
      <c r="AM706" s="46">
        <v>56</v>
      </c>
    </row>
    <row r="707" spans="1:39" ht="64">
      <c r="A707" s="40" t="s">
        <v>3576</v>
      </c>
      <c r="B707" s="47" t="s">
        <v>3577</v>
      </c>
      <c r="C707" t="s">
        <v>6962</v>
      </c>
      <c r="D707" t="s">
        <v>3579</v>
      </c>
      <c r="E707" t="s">
        <v>3495</v>
      </c>
      <c r="F707" t="s">
        <v>12783</v>
      </c>
      <c r="G707" t="s">
        <v>6964</v>
      </c>
      <c r="H707" t="str">
        <f>INDEX(CountyList!A:A, MATCH(MID(A707, 3, 3), CountyList!B:B, 0))</f>
        <v>Lake</v>
      </c>
      <c r="I707" s="38">
        <v>0.9</v>
      </c>
      <c r="J707" s="38">
        <v>12.5</v>
      </c>
      <c r="K707" s="39">
        <v>9</v>
      </c>
      <c r="L707" s="39">
        <v>11</v>
      </c>
      <c r="M707" s="39">
        <v>12</v>
      </c>
      <c r="N707" s="39">
        <v>14</v>
      </c>
      <c r="O707" s="39">
        <v>9</v>
      </c>
      <c r="P707" s="39">
        <v>16</v>
      </c>
      <c r="Q707" s="39">
        <v>15</v>
      </c>
      <c r="R707" s="39">
        <v>11</v>
      </c>
      <c r="S707" s="39">
        <v>22</v>
      </c>
      <c r="T707" s="39">
        <v>15</v>
      </c>
      <c r="U707" s="39">
        <v>13</v>
      </c>
      <c r="V707" s="39">
        <v>13</v>
      </c>
      <c r="W707" s="39">
        <v>4</v>
      </c>
      <c r="X707" s="39">
        <v>7</v>
      </c>
      <c r="Y707" s="43">
        <v>0</v>
      </c>
      <c r="Z707" s="42">
        <v>0</v>
      </c>
      <c r="AA707" s="45">
        <v>89</v>
      </c>
      <c r="AB707" s="45">
        <v>82</v>
      </c>
      <c r="AC707" s="44">
        <v>171</v>
      </c>
      <c r="AD707" s="41">
        <v>23</v>
      </c>
      <c r="AE707" s="41">
        <v>22</v>
      </c>
      <c r="AF707" s="41">
        <v>46</v>
      </c>
      <c r="AG707" s="41">
        <v>0</v>
      </c>
      <c r="AH707" s="41">
        <v>9</v>
      </c>
      <c r="AI707" s="41">
        <v>51</v>
      </c>
      <c r="AJ707" s="41">
        <v>0</v>
      </c>
      <c r="AK707" s="41">
        <v>20</v>
      </c>
      <c r="AL707" s="46">
        <v>134</v>
      </c>
      <c r="AM707" s="46">
        <v>37</v>
      </c>
    </row>
    <row r="708" spans="1:39" ht="64">
      <c r="A708" s="40" t="s">
        <v>3581</v>
      </c>
      <c r="B708" s="47" t="s">
        <v>3582</v>
      </c>
      <c r="C708" t="s">
        <v>13824</v>
      </c>
      <c r="D708" t="s">
        <v>3584</v>
      </c>
      <c r="E708" t="s">
        <v>3495</v>
      </c>
      <c r="F708" t="s">
        <v>13825</v>
      </c>
      <c r="G708" t="s">
        <v>7001</v>
      </c>
      <c r="H708" t="str">
        <f>INDEX(CountyList!A:A, MATCH(MID(A708, 3, 3), CountyList!B:B, 0))</f>
        <v>Lake</v>
      </c>
      <c r="I708" s="38">
        <v>1</v>
      </c>
      <c r="J708" s="38">
        <v>4</v>
      </c>
      <c r="K708" s="39">
        <v>13</v>
      </c>
      <c r="L708" s="39">
        <v>9</v>
      </c>
      <c r="M708" s="39">
        <v>9</v>
      </c>
      <c r="N708" s="39">
        <v>9</v>
      </c>
      <c r="O708" s="39">
        <v>4</v>
      </c>
      <c r="P708" s="39">
        <v>6</v>
      </c>
      <c r="Q708" s="39">
        <v>4</v>
      </c>
      <c r="R708" s="39">
        <v>2</v>
      </c>
      <c r="S708" s="39">
        <v>0</v>
      </c>
      <c r="T708" s="39">
        <v>0</v>
      </c>
      <c r="U708" s="39">
        <v>0</v>
      </c>
      <c r="V708" s="39">
        <v>0</v>
      </c>
      <c r="W708" s="39">
        <v>0</v>
      </c>
      <c r="X708" s="39">
        <v>0</v>
      </c>
      <c r="Y708" s="43">
        <v>0</v>
      </c>
      <c r="Z708" s="42">
        <v>0</v>
      </c>
      <c r="AA708" s="45">
        <v>24</v>
      </c>
      <c r="AB708" s="45">
        <v>32</v>
      </c>
      <c r="AC708" s="44">
        <v>56</v>
      </c>
      <c r="AD708" s="41">
        <v>0</v>
      </c>
      <c r="AE708" s="41">
        <v>0</v>
      </c>
      <c r="AF708" s="41">
        <v>8</v>
      </c>
      <c r="AG708" s="41">
        <v>0</v>
      </c>
      <c r="AH708" s="41">
        <v>0</v>
      </c>
      <c r="AI708" s="41">
        <v>37</v>
      </c>
      <c r="AJ708" s="41">
        <v>0</v>
      </c>
      <c r="AK708" s="41">
        <v>11</v>
      </c>
      <c r="AL708" s="46">
        <v>56</v>
      </c>
      <c r="AM708" s="46">
        <v>0</v>
      </c>
    </row>
    <row r="709" spans="1:39" ht="48">
      <c r="A709" s="40" t="s">
        <v>3585</v>
      </c>
      <c r="B709" s="47" t="s">
        <v>3586</v>
      </c>
      <c r="C709" t="s">
        <v>10453</v>
      </c>
      <c r="D709" t="s">
        <v>13826</v>
      </c>
      <c r="E709" t="s">
        <v>3495</v>
      </c>
      <c r="F709" t="s">
        <v>12784</v>
      </c>
      <c r="G709" t="s">
        <v>12785</v>
      </c>
      <c r="H709" t="str">
        <f>INDEX(CountyList!A:A, MATCH(MID(A709, 3, 3), CountyList!B:B, 0))</f>
        <v>Lake</v>
      </c>
      <c r="I709" s="38">
        <v>0</v>
      </c>
      <c r="J709" s="38">
        <v>11</v>
      </c>
      <c r="K709" s="39">
        <v>0</v>
      </c>
      <c r="L709" s="39">
        <v>0</v>
      </c>
      <c r="M709" s="39">
        <v>0</v>
      </c>
      <c r="N709" s="39">
        <v>0</v>
      </c>
      <c r="O709" s="39">
        <v>0</v>
      </c>
      <c r="P709" s="39">
        <v>0</v>
      </c>
      <c r="Q709" s="39">
        <v>0</v>
      </c>
      <c r="R709" s="39">
        <v>0</v>
      </c>
      <c r="S709" s="39">
        <v>0</v>
      </c>
      <c r="T709" s="39">
        <v>0</v>
      </c>
      <c r="U709" s="39">
        <v>108</v>
      </c>
      <c r="V709" s="39">
        <v>101</v>
      </c>
      <c r="W709" s="39">
        <v>98</v>
      </c>
      <c r="X709" s="39">
        <v>82</v>
      </c>
      <c r="Y709" s="43">
        <v>0</v>
      </c>
      <c r="Z709" s="42">
        <v>0</v>
      </c>
      <c r="AA709" s="45">
        <v>211</v>
      </c>
      <c r="AB709" s="45">
        <v>178</v>
      </c>
      <c r="AC709" s="44">
        <v>389</v>
      </c>
      <c r="AD709" s="41">
        <v>0</v>
      </c>
      <c r="AE709" s="41">
        <v>1</v>
      </c>
      <c r="AF709" s="41">
        <v>353</v>
      </c>
      <c r="AG709" s="41">
        <v>0</v>
      </c>
      <c r="AH709" s="41">
        <v>2</v>
      </c>
      <c r="AI709" s="41">
        <v>32</v>
      </c>
      <c r="AJ709" s="41">
        <v>0</v>
      </c>
      <c r="AK709" s="41">
        <v>1</v>
      </c>
      <c r="AL709" s="46">
        <v>0</v>
      </c>
      <c r="AM709" s="46">
        <v>389</v>
      </c>
    </row>
    <row r="710" spans="1:39" ht="96">
      <c r="A710" s="40" t="s">
        <v>13827</v>
      </c>
      <c r="B710" s="47" t="s">
        <v>13828</v>
      </c>
      <c r="C710" t="s">
        <v>13829</v>
      </c>
      <c r="D710" t="s">
        <v>13830</v>
      </c>
      <c r="E710" t="s">
        <v>3634</v>
      </c>
      <c r="F710" t="s">
        <v>13831</v>
      </c>
      <c r="G710" t="s">
        <v>13832</v>
      </c>
      <c r="H710" t="str">
        <f>INDEX(CountyList!A:A, MATCH(MID(A710, 3, 3), CountyList!B:B, 0))</f>
        <v>Lake</v>
      </c>
      <c r="I710" s="38">
        <v>0</v>
      </c>
      <c r="J710" s="38">
        <v>1.9</v>
      </c>
      <c r="K710" s="39">
        <v>0</v>
      </c>
      <c r="L710" s="39">
        <v>0</v>
      </c>
      <c r="M710" s="39">
        <v>0</v>
      </c>
      <c r="N710" s="39">
        <v>0</v>
      </c>
      <c r="O710" s="39">
        <v>0</v>
      </c>
      <c r="P710" s="39">
        <v>0</v>
      </c>
      <c r="Q710" s="39">
        <v>0</v>
      </c>
      <c r="R710" s="39">
        <v>0</v>
      </c>
      <c r="S710" s="39">
        <v>0</v>
      </c>
      <c r="T710" s="39">
        <v>0</v>
      </c>
      <c r="U710" s="39">
        <v>4</v>
      </c>
      <c r="V710" s="39">
        <v>5</v>
      </c>
      <c r="W710" s="39">
        <v>0</v>
      </c>
      <c r="X710" s="39">
        <v>0</v>
      </c>
      <c r="Y710" s="43">
        <v>0</v>
      </c>
      <c r="Z710" s="42">
        <v>0</v>
      </c>
      <c r="AA710" s="45">
        <v>5</v>
      </c>
      <c r="AB710" s="45">
        <v>4</v>
      </c>
      <c r="AC710" s="44">
        <v>9</v>
      </c>
      <c r="AD710" s="41">
        <v>1</v>
      </c>
      <c r="AE710" s="41">
        <v>1</v>
      </c>
      <c r="AF710" s="41">
        <v>5</v>
      </c>
      <c r="AG710" s="41">
        <v>0</v>
      </c>
      <c r="AH710" s="41">
        <v>0</v>
      </c>
      <c r="AI710" s="41">
        <v>0</v>
      </c>
      <c r="AJ710" s="41">
        <v>0</v>
      </c>
      <c r="AK710" s="41">
        <v>2</v>
      </c>
      <c r="AL710" s="46">
        <v>0</v>
      </c>
      <c r="AM710" s="46">
        <v>9</v>
      </c>
    </row>
    <row r="711" spans="1:39" ht="48">
      <c r="A711" s="40" t="s">
        <v>4765</v>
      </c>
      <c r="B711" s="47" t="s">
        <v>4766</v>
      </c>
      <c r="C711" t="s">
        <v>13833</v>
      </c>
      <c r="D711" t="s">
        <v>4768</v>
      </c>
      <c r="E711" t="s">
        <v>3646</v>
      </c>
      <c r="F711" t="s">
        <v>13834</v>
      </c>
      <c r="G711" t="s">
        <v>13835</v>
      </c>
      <c r="H711" t="str">
        <f>INDEX(CountyList!A:A, MATCH(MID(A711, 3, 3), CountyList!B:B, 0))</f>
        <v>Lake</v>
      </c>
      <c r="I711" s="38">
        <v>1.8</v>
      </c>
      <c r="J711" s="38">
        <v>9.6</v>
      </c>
      <c r="K711" s="39">
        <v>34</v>
      </c>
      <c r="L711" s="39">
        <v>7</v>
      </c>
      <c r="M711" s="39">
        <v>7</v>
      </c>
      <c r="N711" s="39">
        <v>10</v>
      </c>
      <c r="O711" s="39">
        <v>9</v>
      </c>
      <c r="P711" s="39">
        <v>8</v>
      </c>
      <c r="Q711" s="39">
        <v>3</v>
      </c>
      <c r="R711" s="39">
        <v>7</v>
      </c>
      <c r="S711" s="39">
        <v>4</v>
      </c>
      <c r="T711" s="39">
        <v>3</v>
      </c>
      <c r="U711" s="39">
        <v>0</v>
      </c>
      <c r="V711" s="39">
        <v>0</v>
      </c>
      <c r="W711" s="39">
        <v>0</v>
      </c>
      <c r="X711" s="39">
        <v>0</v>
      </c>
      <c r="Y711" s="43">
        <v>0</v>
      </c>
      <c r="Z711" s="42">
        <v>0</v>
      </c>
      <c r="AA711" s="45">
        <v>42</v>
      </c>
      <c r="AB711" s="45">
        <v>50</v>
      </c>
      <c r="AC711" s="44">
        <v>92</v>
      </c>
      <c r="AD711" s="41">
        <v>33</v>
      </c>
      <c r="AE711" s="41">
        <v>42</v>
      </c>
      <c r="AF711" s="41">
        <v>7</v>
      </c>
      <c r="AG711" s="41">
        <v>0</v>
      </c>
      <c r="AH711" s="41">
        <v>8</v>
      </c>
      <c r="AI711" s="41">
        <v>1</v>
      </c>
      <c r="AJ711" s="41">
        <v>0</v>
      </c>
      <c r="AK711" s="41">
        <v>1</v>
      </c>
      <c r="AL711" s="46">
        <v>92</v>
      </c>
      <c r="AM711" s="46">
        <v>0</v>
      </c>
    </row>
    <row r="712" spans="1:39" ht="48">
      <c r="A712" s="40" t="s">
        <v>3589</v>
      </c>
      <c r="B712" s="47" t="s">
        <v>3590</v>
      </c>
      <c r="C712" t="s">
        <v>6971</v>
      </c>
      <c r="D712" t="s">
        <v>3592</v>
      </c>
      <c r="E712" t="s">
        <v>716</v>
      </c>
      <c r="F712" t="s">
        <v>13836</v>
      </c>
      <c r="G712" t="s">
        <v>13837</v>
      </c>
      <c r="H712" t="str">
        <f>INDEX(CountyList!A:A, MATCH(MID(A712, 3, 3), CountyList!B:B, 0))</f>
        <v>Lake</v>
      </c>
      <c r="I712" s="38">
        <v>1</v>
      </c>
      <c r="J712" s="38">
        <v>3.3</v>
      </c>
      <c r="K712" s="39">
        <v>4</v>
      </c>
      <c r="L712" s="39">
        <v>6</v>
      </c>
      <c r="M712" s="39">
        <v>1</v>
      </c>
      <c r="N712" s="39">
        <v>1</v>
      </c>
      <c r="O712" s="39">
        <v>3</v>
      </c>
      <c r="P712" s="39">
        <v>0</v>
      </c>
      <c r="Q712" s="39">
        <v>2</v>
      </c>
      <c r="R712" s="39">
        <v>1</v>
      </c>
      <c r="S712" s="39">
        <v>0</v>
      </c>
      <c r="T712" s="39">
        <v>0</v>
      </c>
      <c r="U712" s="39">
        <v>0</v>
      </c>
      <c r="V712" s="39">
        <v>0</v>
      </c>
      <c r="W712" s="39">
        <v>0</v>
      </c>
      <c r="X712" s="39">
        <v>0</v>
      </c>
      <c r="Y712" s="43">
        <v>0</v>
      </c>
      <c r="Z712" s="42">
        <v>0</v>
      </c>
      <c r="AA712" s="45">
        <v>5</v>
      </c>
      <c r="AB712" s="45">
        <v>13</v>
      </c>
      <c r="AC712" s="44">
        <v>18</v>
      </c>
      <c r="AD712" s="41">
        <v>5</v>
      </c>
      <c r="AE712" s="41">
        <v>13</v>
      </c>
      <c r="AF712" s="41">
        <v>0</v>
      </c>
      <c r="AG712" s="41">
        <v>0</v>
      </c>
      <c r="AH712" s="41">
        <v>0</v>
      </c>
      <c r="AI712" s="41">
        <v>0</v>
      </c>
      <c r="AJ712" s="41">
        <v>0</v>
      </c>
      <c r="AK712" s="41">
        <v>0</v>
      </c>
      <c r="AL712" s="46">
        <v>18</v>
      </c>
      <c r="AM712" s="46">
        <v>0</v>
      </c>
    </row>
    <row r="713" spans="1:39" ht="80">
      <c r="A713" s="40" t="s">
        <v>3608</v>
      </c>
      <c r="B713" s="47" t="s">
        <v>3609</v>
      </c>
      <c r="C713" t="s">
        <v>13838</v>
      </c>
      <c r="D713" t="s">
        <v>3611</v>
      </c>
      <c r="E713" t="s">
        <v>3467</v>
      </c>
      <c r="F713" t="s">
        <v>12786</v>
      </c>
      <c r="G713" t="s">
        <v>6988</v>
      </c>
      <c r="H713" t="str">
        <f>INDEX(CountyList!A:A, MATCH(MID(A713, 3, 3), CountyList!B:B, 0))</f>
        <v>Lake</v>
      </c>
      <c r="I713" s="38">
        <v>10</v>
      </c>
      <c r="J713" s="38">
        <v>20.3</v>
      </c>
      <c r="K713" s="39">
        <v>0</v>
      </c>
      <c r="L713" s="39">
        <v>0</v>
      </c>
      <c r="M713" s="39">
        <v>0</v>
      </c>
      <c r="N713" s="39">
        <v>0</v>
      </c>
      <c r="O713" s="39">
        <v>0</v>
      </c>
      <c r="P713" s="39">
        <v>0</v>
      </c>
      <c r="Q713" s="39">
        <v>0</v>
      </c>
      <c r="R713" s="39">
        <v>0</v>
      </c>
      <c r="S713" s="39">
        <v>0</v>
      </c>
      <c r="T713" s="39">
        <v>0</v>
      </c>
      <c r="U713" s="39">
        <v>28</v>
      </c>
      <c r="V713" s="39">
        <v>20</v>
      </c>
      <c r="W713" s="39">
        <v>39</v>
      </c>
      <c r="X713" s="39">
        <v>43</v>
      </c>
      <c r="Y713" s="43">
        <v>0</v>
      </c>
      <c r="Z713" s="42">
        <v>17</v>
      </c>
      <c r="AA713" s="45">
        <v>144</v>
      </c>
      <c r="AB713" s="45">
        <v>0</v>
      </c>
      <c r="AC713" s="44">
        <v>144</v>
      </c>
      <c r="AD713" s="41">
        <v>100</v>
      </c>
      <c r="AE713" s="41">
        <v>0</v>
      </c>
      <c r="AF713" s="41">
        <v>19</v>
      </c>
      <c r="AG713" s="41">
        <v>0</v>
      </c>
      <c r="AH713" s="41">
        <v>25</v>
      </c>
      <c r="AI713" s="41">
        <v>0</v>
      </c>
      <c r="AJ713" s="41">
        <v>0</v>
      </c>
      <c r="AK713" s="41">
        <v>0</v>
      </c>
      <c r="AL713" s="46">
        <v>0</v>
      </c>
      <c r="AM713" s="46">
        <v>130</v>
      </c>
    </row>
    <row r="714" spans="1:39" ht="48">
      <c r="A714" s="40" t="s">
        <v>3612</v>
      </c>
      <c r="B714" s="47" t="s">
        <v>3613</v>
      </c>
      <c r="C714" t="s">
        <v>6989</v>
      </c>
      <c r="D714" t="s">
        <v>3615</v>
      </c>
      <c r="E714" t="s">
        <v>3467</v>
      </c>
      <c r="F714" t="s">
        <v>12787</v>
      </c>
      <c r="G714" t="s">
        <v>6991</v>
      </c>
      <c r="H714" t="str">
        <f>INDEX(CountyList!A:A, MATCH(MID(A714, 3, 3), CountyList!B:B, 0))</f>
        <v>Lake</v>
      </c>
      <c r="I714" s="38">
        <v>0</v>
      </c>
      <c r="J714" s="38">
        <v>50</v>
      </c>
      <c r="K714" s="39">
        <v>0</v>
      </c>
      <c r="L714" s="39">
        <v>0</v>
      </c>
      <c r="M714" s="39">
        <v>0</v>
      </c>
      <c r="N714" s="39">
        <v>0</v>
      </c>
      <c r="O714" s="39">
        <v>0</v>
      </c>
      <c r="P714" s="39">
        <v>0</v>
      </c>
      <c r="Q714" s="39">
        <v>0</v>
      </c>
      <c r="R714" s="39">
        <v>0</v>
      </c>
      <c r="S714" s="39">
        <v>0</v>
      </c>
      <c r="T714" s="39">
        <v>0</v>
      </c>
      <c r="U714" s="39">
        <v>93</v>
      </c>
      <c r="V714" s="39">
        <v>119</v>
      </c>
      <c r="W714" s="39">
        <v>109</v>
      </c>
      <c r="X714" s="39">
        <v>112</v>
      </c>
      <c r="Y714" s="43">
        <v>0</v>
      </c>
      <c r="Z714" s="42">
        <v>0</v>
      </c>
      <c r="AA714" s="45">
        <v>200</v>
      </c>
      <c r="AB714" s="45">
        <v>233</v>
      </c>
      <c r="AC714" s="44">
        <v>433</v>
      </c>
      <c r="AD714" s="41">
        <v>86</v>
      </c>
      <c r="AE714" s="41">
        <v>128</v>
      </c>
      <c r="AF714" s="41">
        <v>29</v>
      </c>
      <c r="AG714" s="41">
        <v>0</v>
      </c>
      <c r="AH714" s="41">
        <v>135</v>
      </c>
      <c r="AI714" s="41">
        <v>33</v>
      </c>
      <c r="AJ714" s="41">
        <v>0</v>
      </c>
      <c r="AK714" s="41">
        <v>22</v>
      </c>
      <c r="AL714" s="46">
        <v>0</v>
      </c>
      <c r="AM714" s="46">
        <v>433</v>
      </c>
    </row>
    <row r="715" spans="1:39" ht="64">
      <c r="A715" s="40" t="s">
        <v>3616</v>
      </c>
      <c r="B715" s="47" t="s">
        <v>3617</v>
      </c>
      <c r="C715" t="s">
        <v>12788</v>
      </c>
      <c r="D715" t="s">
        <v>3619</v>
      </c>
      <c r="E715" t="s">
        <v>3620</v>
      </c>
      <c r="F715" t="s">
        <v>12789</v>
      </c>
      <c r="G715" t="s">
        <v>6994</v>
      </c>
      <c r="H715" t="str">
        <f>INDEX(CountyList!A:A, MATCH(MID(A715, 3, 3), CountyList!B:B, 0))</f>
        <v>Lake</v>
      </c>
      <c r="I715" s="38">
        <v>8.1999999999999993</v>
      </c>
      <c r="J715" s="38">
        <v>48.8</v>
      </c>
      <c r="K715" s="39">
        <v>0</v>
      </c>
      <c r="L715" s="39">
        <v>0</v>
      </c>
      <c r="M715" s="39">
        <v>0</v>
      </c>
      <c r="N715" s="39">
        <v>0</v>
      </c>
      <c r="O715" s="39">
        <v>0</v>
      </c>
      <c r="P715" s="39">
        <v>0</v>
      </c>
      <c r="Q715" s="39">
        <v>0</v>
      </c>
      <c r="R715" s="39">
        <v>0</v>
      </c>
      <c r="S715" s="39">
        <v>0</v>
      </c>
      <c r="T715" s="39">
        <v>0</v>
      </c>
      <c r="U715" s="39">
        <v>297</v>
      </c>
      <c r="V715" s="39">
        <v>322</v>
      </c>
      <c r="W715" s="39">
        <v>336</v>
      </c>
      <c r="X715" s="39">
        <v>332</v>
      </c>
      <c r="Y715" s="43">
        <v>0</v>
      </c>
      <c r="Z715" s="42">
        <v>32</v>
      </c>
      <c r="AA715" s="45">
        <v>670</v>
      </c>
      <c r="AB715" s="45">
        <v>648</v>
      </c>
      <c r="AC715" s="44">
        <v>1318</v>
      </c>
      <c r="AD715" s="41">
        <v>530</v>
      </c>
      <c r="AE715" s="41">
        <v>524</v>
      </c>
      <c r="AF715" s="41">
        <v>87</v>
      </c>
      <c r="AG715" s="41">
        <v>3</v>
      </c>
      <c r="AH715" s="41">
        <v>66</v>
      </c>
      <c r="AI715" s="41">
        <v>33</v>
      </c>
      <c r="AJ715" s="41">
        <v>6</v>
      </c>
      <c r="AK715" s="41">
        <v>69</v>
      </c>
      <c r="AL715" s="46">
        <v>0</v>
      </c>
      <c r="AM715" s="46">
        <v>1287</v>
      </c>
    </row>
    <row r="716" spans="1:39" ht="64">
      <c r="A716" s="40" t="s">
        <v>4769</v>
      </c>
      <c r="B716" s="47" t="s">
        <v>4770</v>
      </c>
      <c r="C716" t="s">
        <v>12790</v>
      </c>
      <c r="D716" t="s">
        <v>4772</v>
      </c>
      <c r="E716" t="s">
        <v>3546</v>
      </c>
      <c r="F716" t="s">
        <v>12791</v>
      </c>
      <c r="G716" t="s">
        <v>6997</v>
      </c>
      <c r="H716" t="str">
        <f>INDEX(CountyList!A:A, MATCH(MID(A716, 3, 3), CountyList!B:B, 0))</f>
        <v>Lake</v>
      </c>
      <c r="I716" s="38">
        <v>3</v>
      </c>
      <c r="J716" s="38">
        <v>7</v>
      </c>
      <c r="K716" s="39">
        <v>60</v>
      </c>
      <c r="L716" s="39">
        <v>15</v>
      </c>
      <c r="M716" s="39">
        <v>9</v>
      </c>
      <c r="N716" s="39">
        <v>14</v>
      </c>
      <c r="O716" s="39">
        <v>11</v>
      </c>
      <c r="P716" s="39">
        <v>8</v>
      </c>
      <c r="Q716" s="39">
        <v>6</v>
      </c>
      <c r="R716" s="39">
        <v>5</v>
      </c>
      <c r="S716" s="39">
        <v>5</v>
      </c>
      <c r="T716" s="39">
        <v>4</v>
      </c>
      <c r="U716" s="39">
        <v>0</v>
      </c>
      <c r="V716" s="39">
        <v>0</v>
      </c>
      <c r="W716" s="39">
        <v>0</v>
      </c>
      <c r="X716" s="39">
        <v>0</v>
      </c>
      <c r="Y716" s="43">
        <v>0</v>
      </c>
      <c r="Z716" s="42">
        <v>0</v>
      </c>
      <c r="AA716" s="45">
        <v>57</v>
      </c>
      <c r="AB716" s="45">
        <v>80</v>
      </c>
      <c r="AC716" s="44">
        <v>137</v>
      </c>
      <c r="AD716" s="41">
        <v>26</v>
      </c>
      <c r="AE716" s="41">
        <v>35</v>
      </c>
      <c r="AF716" s="41">
        <v>9</v>
      </c>
      <c r="AG716" s="41">
        <v>0</v>
      </c>
      <c r="AH716" s="41">
        <v>36</v>
      </c>
      <c r="AI716" s="41">
        <v>13</v>
      </c>
      <c r="AJ716" s="41">
        <v>2</v>
      </c>
      <c r="AK716" s="41">
        <v>16</v>
      </c>
      <c r="AL716" s="46">
        <v>137</v>
      </c>
      <c r="AM716" s="46">
        <v>0</v>
      </c>
    </row>
    <row r="717" spans="1:39" ht="64">
      <c r="A717" s="40" t="s">
        <v>3622</v>
      </c>
      <c r="B717" s="47" t="s">
        <v>3623</v>
      </c>
      <c r="C717" t="s">
        <v>10465</v>
      </c>
      <c r="D717" t="s">
        <v>10466</v>
      </c>
      <c r="E717" t="s">
        <v>3513</v>
      </c>
      <c r="F717" t="s">
        <v>12792</v>
      </c>
      <c r="G717" t="s">
        <v>7004</v>
      </c>
      <c r="H717" t="str">
        <f>INDEX(CountyList!A:A, MATCH(MID(A717, 3, 3), CountyList!B:B, 0))</f>
        <v>Lake</v>
      </c>
      <c r="I717" s="38">
        <v>1</v>
      </c>
      <c r="J717" s="38">
        <v>17</v>
      </c>
      <c r="K717" s="39">
        <v>0</v>
      </c>
      <c r="L717" s="39">
        <v>47</v>
      </c>
      <c r="M717" s="39">
        <v>10</v>
      </c>
      <c r="N717" s="39">
        <v>12</v>
      </c>
      <c r="O717" s="39">
        <v>10</v>
      </c>
      <c r="P717" s="39">
        <v>11</v>
      </c>
      <c r="Q717" s="39">
        <v>5</v>
      </c>
      <c r="R717" s="39">
        <v>6</v>
      </c>
      <c r="S717" s="39">
        <v>2</v>
      </c>
      <c r="T717" s="39">
        <v>3</v>
      </c>
      <c r="U717" s="39">
        <v>3</v>
      </c>
      <c r="V717" s="39">
        <v>5</v>
      </c>
      <c r="W717" s="39">
        <v>7</v>
      </c>
      <c r="X717" s="39">
        <v>4</v>
      </c>
      <c r="Y717" s="43">
        <v>0</v>
      </c>
      <c r="Z717" s="42">
        <v>0</v>
      </c>
      <c r="AA717" s="45">
        <v>56</v>
      </c>
      <c r="AB717" s="45">
        <v>69</v>
      </c>
      <c r="AC717" s="44">
        <v>125</v>
      </c>
      <c r="AD717" s="41">
        <v>42</v>
      </c>
      <c r="AE717" s="41">
        <v>41</v>
      </c>
      <c r="AF717" s="41">
        <v>2</v>
      </c>
      <c r="AG717" s="41">
        <v>0</v>
      </c>
      <c r="AH717" s="41">
        <v>23</v>
      </c>
      <c r="AI717" s="41">
        <v>3</v>
      </c>
      <c r="AJ717" s="41">
        <v>0</v>
      </c>
      <c r="AK717" s="41">
        <v>14</v>
      </c>
      <c r="AL717" s="46">
        <v>106</v>
      </c>
      <c r="AM717" s="46">
        <v>19</v>
      </c>
    </row>
    <row r="718" spans="1:39" ht="64">
      <c r="A718" s="40" t="s">
        <v>4776</v>
      </c>
      <c r="B718" s="47" t="s">
        <v>4777</v>
      </c>
      <c r="C718" t="s">
        <v>5044</v>
      </c>
      <c r="D718" t="s">
        <v>4778</v>
      </c>
      <c r="E718" t="s">
        <v>3634</v>
      </c>
      <c r="F718" t="s">
        <v>13839</v>
      </c>
      <c r="G718" t="s">
        <v>7006</v>
      </c>
      <c r="H718" t="str">
        <f>INDEX(CountyList!A:A, MATCH(MID(A718, 3, 3), CountyList!B:B, 0))</f>
        <v>Lake</v>
      </c>
      <c r="I718" s="38">
        <v>3</v>
      </c>
      <c r="J718" s="38">
        <v>8</v>
      </c>
      <c r="K718" s="39">
        <v>79</v>
      </c>
      <c r="L718" s="39">
        <v>13</v>
      </c>
      <c r="M718" s="39">
        <v>0</v>
      </c>
      <c r="N718" s="39">
        <v>0</v>
      </c>
      <c r="O718" s="39">
        <v>0</v>
      </c>
      <c r="P718" s="39">
        <v>0</v>
      </c>
      <c r="Q718" s="39">
        <v>0</v>
      </c>
      <c r="R718" s="39">
        <v>0</v>
      </c>
      <c r="S718" s="39">
        <v>0</v>
      </c>
      <c r="T718" s="39">
        <v>0</v>
      </c>
      <c r="U718" s="39">
        <v>0</v>
      </c>
      <c r="V718" s="39">
        <v>0</v>
      </c>
      <c r="W718" s="39">
        <v>0</v>
      </c>
      <c r="X718" s="39">
        <v>0</v>
      </c>
      <c r="Y718" s="43">
        <v>0</v>
      </c>
      <c r="Z718" s="42">
        <v>0</v>
      </c>
      <c r="AA718" s="45">
        <v>42</v>
      </c>
      <c r="AB718" s="45">
        <v>50</v>
      </c>
      <c r="AC718" s="44">
        <v>92</v>
      </c>
      <c r="AD718" s="41">
        <v>39</v>
      </c>
      <c r="AE718" s="41">
        <v>41</v>
      </c>
      <c r="AF718" s="41">
        <v>2</v>
      </c>
      <c r="AG718" s="41">
        <v>0</v>
      </c>
      <c r="AH718" s="41">
        <v>5</v>
      </c>
      <c r="AI718" s="41">
        <v>1</v>
      </c>
      <c r="AJ718" s="41">
        <v>0</v>
      </c>
      <c r="AK718" s="41">
        <v>4</v>
      </c>
      <c r="AL718" s="46">
        <v>92</v>
      </c>
      <c r="AM718" s="46">
        <v>0</v>
      </c>
    </row>
    <row r="719" spans="1:39" ht="80">
      <c r="A719" s="40" t="s">
        <v>12799</v>
      </c>
      <c r="B719" s="47" t="s">
        <v>10484</v>
      </c>
      <c r="C719" t="s">
        <v>5082</v>
      </c>
      <c r="D719" t="s">
        <v>10486</v>
      </c>
      <c r="E719" t="s">
        <v>825</v>
      </c>
      <c r="F719" t="s">
        <v>12800</v>
      </c>
      <c r="G719" t="s">
        <v>12801</v>
      </c>
      <c r="H719" t="str">
        <f>INDEX(CountyList!A:A, MATCH(MID(A719, 3, 3), CountyList!B:B, 0))</f>
        <v>Lake</v>
      </c>
      <c r="I719" s="38">
        <v>0.5</v>
      </c>
      <c r="J719" s="38">
        <v>4</v>
      </c>
      <c r="K719" s="39">
        <v>23</v>
      </c>
      <c r="L719" s="39">
        <v>3</v>
      </c>
      <c r="M719" s="39">
        <v>0</v>
      </c>
      <c r="N719" s="39">
        <v>0</v>
      </c>
      <c r="O719" s="39">
        <v>0</v>
      </c>
      <c r="P719" s="39">
        <v>0</v>
      </c>
      <c r="Q719" s="39">
        <v>0</v>
      </c>
      <c r="R719" s="39">
        <v>0</v>
      </c>
      <c r="S719" s="39">
        <v>0</v>
      </c>
      <c r="T719" s="39">
        <v>0</v>
      </c>
      <c r="U719" s="39">
        <v>0</v>
      </c>
      <c r="V719" s="39">
        <v>0</v>
      </c>
      <c r="W719" s="39">
        <v>0</v>
      </c>
      <c r="X719" s="39">
        <v>0</v>
      </c>
      <c r="Y719" s="43">
        <v>0</v>
      </c>
      <c r="Z719" s="42">
        <v>0</v>
      </c>
      <c r="AA719" s="45">
        <v>15</v>
      </c>
      <c r="AB719" s="45">
        <v>11</v>
      </c>
      <c r="AC719" s="44">
        <v>26</v>
      </c>
      <c r="AD719" s="41">
        <v>11</v>
      </c>
      <c r="AE719" s="41">
        <v>7</v>
      </c>
      <c r="AF719" s="41">
        <v>0</v>
      </c>
      <c r="AG719" s="41">
        <v>0</v>
      </c>
      <c r="AH719" s="41">
        <v>6</v>
      </c>
      <c r="AI719" s="41">
        <v>0</v>
      </c>
      <c r="AJ719" s="41">
        <v>0</v>
      </c>
      <c r="AK719" s="41">
        <v>2</v>
      </c>
      <c r="AL719" s="46">
        <v>26</v>
      </c>
      <c r="AM719" s="46">
        <v>0</v>
      </c>
    </row>
    <row r="720" spans="1:39" ht="64">
      <c r="A720" s="40" t="s">
        <v>3630</v>
      </c>
      <c r="B720" s="47" t="s">
        <v>3631</v>
      </c>
      <c r="C720" t="s">
        <v>10490</v>
      </c>
      <c r="D720" t="s">
        <v>3633</v>
      </c>
      <c r="E720" t="s">
        <v>3634</v>
      </c>
      <c r="F720" t="s">
        <v>12802</v>
      </c>
      <c r="G720" t="s">
        <v>7009</v>
      </c>
      <c r="H720" t="str">
        <f>INDEX(CountyList!A:A, MATCH(MID(A720, 3, 3), CountyList!B:B, 0))</f>
        <v>Lake</v>
      </c>
      <c r="I720" s="38">
        <v>2</v>
      </c>
      <c r="J720" s="38">
        <v>8</v>
      </c>
      <c r="K720" s="39">
        <v>51</v>
      </c>
      <c r="L720" s="39">
        <v>14</v>
      </c>
      <c r="M720" s="39">
        <v>0</v>
      </c>
      <c r="N720" s="39">
        <v>0</v>
      </c>
      <c r="O720" s="39">
        <v>0</v>
      </c>
      <c r="P720" s="39">
        <v>0</v>
      </c>
      <c r="Q720" s="39">
        <v>0</v>
      </c>
      <c r="R720" s="39">
        <v>0</v>
      </c>
      <c r="S720" s="39">
        <v>0</v>
      </c>
      <c r="T720" s="39">
        <v>0</v>
      </c>
      <c r="U720" s="39">
        <v>0</v>
      </c>
      <c r="V720" s="39">
        <v>0</v>
      </c>
      <c r="W720" s="39">
        <v>0</v>
      </c>
      <c r="X720" s="39">
        <v>0</v>
      </c>
      <c r="Y720" s="43">
        <v>0</v>
      </c>
      <c r="Z720" s="42">
        <v>0</v>
      </c>
      <c r="AA720" s="45">
        <v>38</v>
      </c>
      <c r="AB720" s="45">
        <v>27</v>
      </c>
      <c r="AC720" s="44">
        <v>65</v>
      </c>
      <c r="AD720" s="41">
        <v>28</v>
      </c>
      <c r="AE720" s="41">
        <v>23</v>
      </c>
      <c r="AF720" s="41">
        <v>0</v>
      </c>
      <c r="AG720" s="41">
        <v>0</v>
      </c>
      <c r="AH720" s="41">
        <v>3</v>
      </c>
      <c r="AI720" s="41">
        <v>0</v>
      </c>
      <c r="AJ720" s="41">
        <v>0</v>
      </c>
      <c r="AK720" s="41">
        <v>11</v>
      </c>
      <c r="AL720" s="46">
        <v>65</v>
      </c>
      <c r="AM720" s="46">
        <v>0</v>
      </c>
    </row>
    <row r="721" spans="1:39" ht="64">
      <c r="A721" s="40" t="s">
        <v>12803</v>
      </c>
      <c r="B721" s="47" t="s">
        <v>12804</v>
      </c>
      <c r="C721" t="s">
        <v>12805</v>
      </c>
      <c r="D721" t="s">
        <v>12806</v>
      </c>
      <c r="E721" t="s">
        <v>3603</v>
      </c>
      <c r="F721" t="s">
        <v>12807</v>
      </c>
      <c r="G721" t="s">
        <v>12808</v>
      </c>
      <c r="H721" t="str">
        <f>INDEX(CountyList!A:A, MATCH(MID(A721, 3, 3), CountyList!B:B, 0))</f>
        <v>Lake</v>
      </c>
      <c r="I721" s="38">
        <v>1</v>
      </c>
      <c r="J721" s="38">
        <v>9</v>
      </c>
      <c r="K721" s="39">
        <v>70</v>
      </c>
      <c r="L721" s="39">
        <v>27</v>
      </c>
      <c r="M721" s="39">
        <v>0</v>
      </c>
      <c r="N721" s="39">
        <v>0</v>
      </c>
      <c r="O721" s="39">
        <v>0</v>
      </c>
      <c r="P721" s="39">
        <v>0</v>
      </c>
      <c r="Q721" s="39">
        <v>0</v>
      </c>
      <c r="R721" s="39">
        <v>0</v>
      </c>
      <c r="S721" s="39">
        <v>0</v>
      </c>
      <c r="T721" s="39">
        <v>0</v>
      </c>
      <c r="U721" s="39">
        <v>0</v>
      </c>
      <c r="V721" s="39">
        <v>0</v>
      </c>
      <c r="W721" s="39">
        <v>0</v>
      </c>
      <c r="X721" s="39">
        <v>0</v>
      </c>
      <c r="Y721" s="43">
        <v>0</v>
      </c>
      <c r="Z721" s="42">
        <v>0</v>
      </c>
      <c r="AA721" s="45">
        <v>49</v>
      </c>
      <c r="AB721" s="45">
        <v>48</v>
      </c>
      <c r="AC721" s="44">
        <v>97</v>
      </c>
      <c r="AD721" s="41">
        <v>39</v>
      </c>
      <c r="AE721" s="41">
        <v>42</v>
      </c>
      <c r="AF721" s="41">
        <v>7</v>
      </c>
      <c r="AG721" s="41">
        <v>0</v>
      </c>
      <c r="AH721" s="41">
        <v>3</v>
      </c>
      <c r="AI721" s="41">
        <v>6</v>
      </c>
      <c r="AJ721" s="41">
        <v>0</v>
      </c>
      <c r="AK721" s="41">
        <v>0</v>
      </c>
      <c r="AL721" s="46">
        <v>97</v>
      </c>
      <c r="AM721" s="46">
        <v>0</v>
      </c>
    </row>
    <row r="722" spans="1:39" ht="64">
      <c r="A722" s="40" t="s">
        <v>3636</v>
      </c>
      <c r="B722" s="47" t="s">
        <v>3637</v>
      </c>
      <c r="C722" t="s">
        <v>7010</v>
      </c>
      <c r="D722" t="s">
        <v>3640</v>
      </c>
      <c r="E722" t="s">
        <v>3501</v>
      </c>
      <c r="F722" t="s">
        <v>13840</v>
      </c>
      <c r="G722" t="s">
        <v>7012</v>
      </c>
      <c r="H722" t="str">
        <f>INDEX(CountyList!A:A, MATCH(MID(A722, 3, 3), CountyList!B:B, 0))</f>
        <v>Lake</v>
      </c>
      <c r="I722" s="38">
        <v>2.5</v>
      </c>
      <c r="J722" s="38">
        <v>8.5</v>
      </c>
      <c r="K722" s="39">
        <v>0</v>
      </c>
      <c r="L722" s="39">
        <v>0</v>
      </c>
      <c r="M722" s="39">
        <v>0</v>
      </c>
      <c r="N722" s="39">
        <v>0</v>
      </c>
      <c r="O722" s="39">
        <v>0</v>
      </c>
      <c r="P722" s="39">
        <v>0</v>
      </c>
      <c r="Q722" s="39">
        <v>0</v>
      </c>
      <c r="R722" s="39">
        <v>0</v>
      </c>
      <c r="S722" s="39">
        <v>0</v>
      </c>
      <c r="T722" s="39">
        <v>0</v>
      </c>
      <c r="U722" s="39">
        <v>0</v>
      </c>
      <c r="V722" s="39">
        <v>0</v>
      </c>
      <c r="W722" s="39">
        <v>0</v>
      </c>
      <c r="X722" s="39">
        <v>0</v>
      </c>
      <c r="Y722" s="43">
        <v>0</v>
      </c>
      <c r="Z722" s="42">
        <v>0</v>
      </c>
      <c r="AA722" s="45">
        <v>32</v>
      </c>
      <c r="AB722" s="45">
        <v>31</v>
      </c>
      <c r="AC722" s="44">
        <v>63</v>
      </c>
      <c r="AD722" s="41">
        <v>22</v>
      </c>
      <c r="AE722" s="41">
        <v>23</v>
      </c>
      <c r="AF722" s="41">
        <v>0</v>
      </c>
      <c r="AG722" s="41">
        <v>0</v>
      </c>
      <c r="AH722" s="41">
        <v>17</v>
      </c>
      <c r="AI722" s="41">
        <v>1</v>
      </c>
      <c r="AJ722" s="41">
        <v>0</v>
      </c>
      <c r="AK722" s="41">
        <v>0</v>
      </c>
      <c r="AL722" s="46">
        <v>0</v>
      </c>
      <c r="AM722" s="46">
        <v>0</v>
      </c>
    </row>
    <row r="723" spans="1:39" ht="48">
      <c r="A723" s="40" t="s">
        <v>12822</v>
      </c>
      <c r="B723" s="47" t="s">
        <v>12823</v>
      </c>
      <c r="C723" t="s">
        <v>12824</v>
      </c>
      <c r="D723" t="s">
        <v>12825</v>
      </c>
      <c r="E723" t="s">
        <v>3501</v>
      </c>
      <c r="F723" t="s">
        <v>12826</v>
      </c>
      <c r="G723" t="s">
        <v>12827</v>
      </c>
      <c r="H723" t="str">
        <f>INDEX(CountyList!A:A, MATCH(MID(A723, 3, 3), CountyList!B:B, 0))</f>
        <v>Lake</v>
      </c>
      <c r="I723" s="38">
        <v>2</v>
      </c>
      <c r="J723" s="38">
        <v>14</v>
      </c>
      <c r="K723" s="39">
        <v>115</v>
      </c>
      <c r="L723" s="39">
        <v>18</v>
      </c>
      <c r="M723" s="39">
        <v>0</v>
      </c>
      <c r="N723" s="39">
        <v>0</v>
      </c>
      <c r="O723" s="39">
        <v>0</v>
      </c>
      <c r="P723" s="39">
        <v>0</v>
      </c>
      <c r="Q723" s="39">
        <v>0</v>
      </c>
      <c r="R723" s="39">
        <v>0</v>
      </c>
      <c r="S723" s="39">
        <v>0</v>
      </c>
      <c r="T723" s="39">
        <v>0</v>
      </c>
      <c r="U723" s="39">
        <v>0</v>
      </c>
      <c r="V723" s="39">
        <v>0</v>
      </c>
      <c r="W723" s="39">
        <v>0</v>
      </c>
      <c r="X723" s="39">
        <v>0</v>
      </c>
      <c r="Y723" s="43">
        <v>0</v>
      </c>
      <c r="Z723" s="42">
        <v>0</v>
      </c>
      <c r="AA723" s="45">
        <v>59</v>
      </c>
      <c r="AB723" s="45">
        <v>74</v>
      </c>
      <c r="AC723" s="44">
        <v>133</v>
      </c>
      <c r="AD723" s="41">
        <v>54</v>
      </c>
      <c r="AE723" s="41">
        <v>66</v>
      </c>
      <c r="AF723" s="41">
        <v>1</v>
      </c>
      <c r="AG723" s="41">
        <v>0</v>
      </c>
      <c r="AH723" s="41">
        <v>5</v>
      </c>
      <c r="AI723" s="41">
        <v>1</v>
      </c>
      <c r="AJ723" s="41">
        <v>0</v>
      </c>
      <c r="AK723" s="41">
        <v>6</v>
      </c>
      <c r="AL723" s="46">
        <v>133</v>
      </c>
      <c r="AM723" s="46">
        <v>0</v>
      </c>
    </row>
    <row r="724" spans="1:39" ht="64">
      <c r="A724" s="40" t="s">
        <v>4779</v>
      </c>
      <c r="B724" s="47" t="s">
        <v>13841</v>
      </c>
      <c r="C724" t="s">
        <v>7013</v>
      </c>
      <c r="D724" t="s">
        <v>4783</v>
      </c>
      <c r="E724" t="s">
        <v>3495</v>
      </c>
      <c r="F724" t="s">
        <v>12831</v>
      </c>
      <c r="G724" t="s">
        <v>7015</v>
      </c>
      <c r="H724" t="str">
        <f>INDEX(CountyList!A:A, MATCH(MID(A724, 3, 3), CountyList!B:B, 0))</f>
        <v>Lake</v>
      </c>
      <c r="I724" s="38">
        <v>3</v>
      </c>
      <c r="J724" s="38">
        <v>6</v>
      </c>
      <c r="K724" s="39">
        <v>20</v>
      </c>
      <c r="L724" s="39">
        <v>13</v>
      </c>
      <c r="M724" s="39">
        <v>8</v>
      </c>
      <c r="N724" s="39">
        <v>9</v>
      </c>
      <c r="O724" s="39">
        <v>4</v>
      </c>
      <c r="P724" s="39">
        <v>3</v>
      </c>
      <c r="Q724" s="39">
        <v>2</v>
      </c>
      <c r="R724" s="39">
        <v>2</v>
      </c>
      <c r="S724" s="39">
        <v>0</v>
      </c>
      <c r="T724" s="39">
        <v>0</v>
      </c>
      <c r="U724" s="39">
        <v>0</v>
      </c>
      <c r="V724" s="39">
        <v>0</v>
      </c>
      <c r="W724" s="39">
        <v>0</v>
      </c>
      <c r="X724" s="39">
        <v>0</v>
      </c>
      <c r="Y724" s="43">
        <v>0</v>
      </c>
      <c r="Z724" s="42">
        <v>0</v>
      </c>
      <c r="AA724" s="45">
        <v>20</v>
      </c>
      <c r="AB724" s="45">
        <v>41</v>
      </c>
      <c r="AC724" s="44">
        <v>61</v>
      </c>
      <c r="AD724" s="41">
        <v>0</v>
      </c>
      <c r="AE724" s="41">
        <v>0</v>
      </c>
      <c r="AF724" s="41">
        <v>4</v>
      </c>
      <c r="AG724" s="41">
        <v>0</v>
      </c>
      <c r="AH724" s="41">
        <v>7</v>
      </c>
      <c r="AI724" s="41">
        <v>47</v>
      </c>
      <c r="AJ724" s="41">
        <v>0</v>
      </c>
      <c r="AK724" s="41">
        <v>3</v>
      </c>
      <c r="AL724" s="46">
        <v>61</v>
      </c>
      <c r="AM724" s="46">
        <v>0</v>
      </c>
    </row>
    <row r="725" spans="1:39" ht="48">
      <c r="A725" s="40" t="s">
        <v>3641</v>
      </c>
      <c r="B725" s="47" t="s">
        <v>3642</v>
      </c>
      <c r="C725" t="s">
        <v>13819</v>
      </c>
      <c r="D725" t="s">
        <v>3645</v>
      </c>
      <c r="E725" t="s">
        <v>3646</v>
      </c>
      <c r="F725" t="s">
        <v>12770</v>
      </c>
      <c r="G725" t="s">
        <v>12837</v>
      </c>
      <c r="H725" t="str">
        <f>INDEX(CountyList!A:A, MATCH(MID(A725, 3, 3), CountyList!B:B, 0))</f>
        <v>Lake</v>
      </c>
      <c r="I725" s="38">
        <v>2</v>
      </c>
      <c r="J725" s="38">
        <v>5</v>
      </c>
      <c r="K725" s="39">
        <v>0</v>
      </c>
      <c r="L725" s="39">
        <v>0</v>
      </c>
      <c r="M725" s="39">
        <v>0</v>
      </c>
      <c r="N725" s="39">
        <v>0</v>
      </c>
      <c r="O725" s="39">
        <v>0</v>
      </c>
      <c r="P725" s="39">
        <v>0</v>
      </c>
      <c r="Q725" s="39">
        <v>0</v>
      </c>
      <c r="R725" s="39">
        <v>34</v>
      </c>
      <c r="S725" s="39">
        <v>34</v>
      </c>
      <c r="T725" s="39">
        <v>35</v>
      </c>
      <c r="U725" s="39">
        <v>0</v>
      </c>
      <c r="V725" s="39">
        <v>0</v>
      </c>
      <c r="W725" s="39">
        <v>0</v>
      </c>
      <c r="X725" s="39">
        <v>0</v>
      </c>
      <c r="Y725" s="43">
        <v>0</v>
      </c>
      <c r="Z725" s="42">
        <v>0</v>
      </c>
      <c r="AA725" s="45">
        <v>48</v>
      </c>
      <c r="AB725" s="45">
        <v>55</v>
      </c>
      <c r="AC725" s="44">
        <v>103</v>
      </c>
      <c r="AD725" s="41">
        <v>38</v>
      </c>
      <c r="AE725" s="41">
        <v>43</v>
      </c>
      <c r="AF725" s="41">
        <v>7</v>
      </c>
      <c r="AG725" s="41">
        <v>0</v>
      </c>
      <c r="AH725" s="41">
        <v>4</v>
      </c>
      <c r="AI725" s="41">
        <v>1</v>
      </c>
      <c r="AJ725" s="41">
        <v>0</v>
      </c>
      <c r="AK725" s="41">
        <v>10</v>
      </c>
      <c r="AL725" s="46">
        <v>103</v>
      </c>
      <c r="AM725" s="46">
        <v>0</v>
      </c>
    </row>
    <row r="726" spans="1:39" ht="80">
      <c r="A726" s="40" t="s">
        <v>4784</v>
      </c>
      <c r="B726" s="47" t="s">
        <v>4785</v>
      </c>
      <c r="C726" t="s">
        <v>7019</v>
      </c>
      <c r="D726" t="s">
        <v>13842</v>
      </c>
      <c r="E726" t="s">
        <v>4789</v>
      </c>
      <c r="F726" t="s">
        <v>13843</v>
      </c>
      <c r="G726" t="s">
        <v>7021</v>
      </c>
      <c r="H726" t="str">
        <f>INDEX(CountyList!A:A, MATCH(MID(A726, 3, 3), CountyList!B:B, 0))</f>
        <v>Lake</v>
      </c>
      <c r="I726" s="38">
        <v>1</v>
      </c>
      <c r="J726" s="38">
        <v>3</v>
      </c>
      <c r="K726" s="39">
        <v>16</v>
      </c>
      <c r="L726" s="39">
        <v>4</v>
      </c>
      <c r="M726" s="39">
        <v>1</v>
      </c>
      <c r="N726" s="39">
        <v>0</v>
      </c>
      <c r="O726" s="39">
        <v>0</v>
      </c>
      <c r="P726" s="39">
        <v>0</v>
      </c>
      <c r="Q726" s="39">
        <v>0</v>
      </c>
      <c r="R726" s="39">
        <v>0</v>
      </c>
      <c r="S726" s="39">
        <v>0</v>
      </c>
      <c r="T726" s="39">
        <v>0</v>
      </c>
      <c r="U726" s="39">
        <v>0</v>
      </c>
      <c r="V726" s="39">
        <v>0</v>
      </c>
      <c r="W726" s="39">
        <v>0</v>
      </c>
      <c r="X726" s="39">
        <v>0</v>
      </c>
      <c r="Y726" s="43">
        <v>0</v>
      </c>
      <c r="Z726" s="42">
        <v>0</v>
      </c>
      <c r="AA726" s="45">
        <v>5</v>
      </c>
      <c r="AB726" s="45">
        <v>16</v>
      </c>
      <c r="AC726" s="44">
        <v>21</v>
      </c>
      <c r="AD726" s="41">
        <v>1</v>
      </c>
      <c r="AE726" s="41">
        <v>8</v>
      </c>
      <c r="AF726" s="41">
        <v>0</v>
      </c>
      <c r="AG726" s="41">
        <v>0</v>
      </c>
      <c r="AH726" s="41">
        <v>11</v>
      </c>
      <c r="AI726" s="41">
        <v>0</v>
      </c>
      <c r="AJ726" s="41">
        <v>0</v>
      </c>
      <c r="AK726" s="41">
        <v>1</v>
      </c>
      <c r="AL726" s="46">
        <v>21</v>
      </c>
      <c r="AM726" s="46">
        <v>0</v>
      </c>
    </row>
    <row r="727" spans="1:39" ht="48">
      <c r="A727" s="40" t="s">
        <v>3654</v>
      </c>
      <c r="B727" s="47" t="s">
        <v>3655</v>
      </c>
      <c r="C727" t="s">
        <v>13844</v>
      </c>
      <c r="D727" t="s">
        <v>3656</v>
      </c>
      <c r="E727" t="s">
        <v>183</v>
      </c>
      <c r="F727" t="s">
        <v>12838</v>
      </c>
      <c r="G727" t="s">
        <v>7030</v>
      </c>
      <c r="H727" t="str">
        <f>INDEX(CountyList!A:A, MATCH(MID(A727, 3, 3), CountyList!B:B, 0))</f>
        <v>La Salle</v>
      </c>
      <c r="I727" s="38">
        <v>0</v>
      </c>
      <c r="J727" s="38">
        <v>15</v>
      </c>
      <c r="K727" s="39">
        <v>27</v>
      </c>
      <c r="L727" s="39">
        <v>21</v>
      </c>
      <c r="M727" s="39">
        <v>15</v>
      </c>
      <c r="N727" s="39">
        <v>19</v>
      </c>
      <c r="O727" s="39">
        <v>16</v>
      </c>
      <c r="P727" s="39">
        <v>15</v>
      </c>
      <c r="Q727" s="39">
        <v>19</v>
      </c>
      <c r="R727" s="39">
        <v>18</v>
      </c>
      <c r="S727" s="39">
        <v>19</v>
      </c>
      <c r="T727" s="39">
        <v>17</v>
      </c>
      <c r="U727" s="39">
        <v>0</v>
      </c>
      <c r="V727" s="39">
        <v>0</v>
      </c>
      <c r="W727" s="39">
        <v>0</v>
      </c>
      <c r="X727" s="39">
        <v>0</v>
      </c>
      <c r="Y727" s="43">
        <v>0</v>
      </c>
      <c r="Z727" s="42">
        <v>0</v>
      </c>
      <c r="AA727" s="45">
        <v>91</v>
      </c>
      <c r="AB727" s="45">
        <v>95</v>
      </c>
      <c r="AC727" s="44">
        <v>186</v>
      </c>
      <c r="AD727" s="41">
        <v>68</v>
      </c>
      <c r="AE727" s="41">
        <v>63</v>
      </c>
      <c r="AF727" s="41">
        <v>31</v>
      </c>
      <c r="AG727" s="41">
        <v>8</v>
      </c>
      <c r="AH727" s="41">
        <v>4</v>
      </c>
      <c r="AI727" s="41">
        <v>2</v>
      </c>
      <c r="AJ727" s="41">
        <v>0</v>
      </c>
      <c r="AK727" s="41">
        <v>10</v>
      </c>
      <c r="AL727" s="46">
        <v>186</v>
      </c>
      <c r="AM727" s="46">
        <v>0</v>
      </c>
    </row>
    <row r="728" spans="1:39" ht="64">
      <c r="A728" s="40" t="s">
        <v>3658</v>
      </c>
      <c r="B728" s="47" t="s">
        <v>10548</v>
      </c>
      <c r="C728" t="s">
        <v>13845</v>
      </c>
      <c r="D728" t="s">
        <v>3661</v>
      </c>
      <c r="E728" t="s">
        <v>3662</v>
      </c>
      <c r="F728" t="s">
        <v>12847</v>
      </c>
      <c r="G728" t="s">
        <v>7033</v>
      </c>
      <c r="H728" t="str">
        <f>INDEX(CountyList!A:A, MATCH(MID(A728, 3, 3), CountyList!B:B, 0))</f>
        <v>La Salle</v>
      </c>
      <c r="I728" s="38">
        <v>1</v>
      </c>
      <c r="J728" s="38">
        <v>9</v>
      </c>
      <c r="K728" s="39">
        <v>31</v>
      </c>
      <c r="L728" s="39">
        <v>18</v>
      </c>
      <c r="M728" s="39">
        <v>26</v>
      </c>
      <c r="N728" s="39">
        <v>19</v>
      </c>
      <c r="O728" s="39">
        <v>24</v>
      </c>
      <c r="P728" s="39">
        <v>28</v>
      </c>
      <c r="Q728" s="39">
        <v>14</v>
      </c>
      <c r="R728" s="39">
        <v>24</v>
      </c>
      <c r="S728" s="39">
        <v>12</v>
      </c>
      <c r="T728" s="39">
        <v>13</v>
      </c>
      <c r="U728" s="39">
        <v>0</v>
      </c>
      <c r="V728" s="39">
        <v>0</v>
      </c>
      <c r="W728" s="39">
        <v>0</v>
      </c>
      <c r="X728" s="39">
        <v>0</v>
      </c>
      <c r="Y728" s="43">
        <v>0</v>
      </c>
      <c r="Z728" s="42">
        <v>0</v>
      </c>
      <c r="AA728" s="45">
        <v>91</v>
      </c>
      <c r="AB728" s="45">
        <v>118</v>
      </c>
      <c r="AC728" s="44">
        <v>209</v>
      </c>
      <c r="AD728" s="41">
        <v>88</v>
      </c>
      <c r="AE728" s="41">
        <v>115</v>
      </c>
      <c r="AF728" s="41">
        <v>3</v>
      </c>
      <c r="AG728" s="41">
        <v>0</v>
      </c>
      <c r="AH728" s="41">
        <v>1</v>
      </c>
      <c r="AI728" s="41">
        <v>2</v>
      </c>
      <c r="AJ728" s="41">
        <v>0</v>
      </c>
      <c r="AK728" s="41">
        <v>0</v>
      </c>
      <c r="AL728" s="46">
        <v>209</v>
      </c>
      <c r="AM728" s="46">
        <v>0</v>
      </c>
    </row>
    <row r="729" spans="1:39" ht="80">
      <c r="A729" s="40" t="s">
        <v>3664</v>
      </c>
      <c r="B729" s="47" t="s">
        <v>3665</v>
      </c>
      <c r="C729" t="s">
        <v>10556</v>
      </c>
      <c r="D729" t="s">
        <v>3667</v>
      </c>
      <c r="E729" t="s">
        <v>3668</v>
      </c>
      <c r="F729" t="s">
        <v>12850</v>
      </c>
      <c r="G729" t="s">
        <v>7036</v>
      </c>
      <c r="H729" t="str">
        <f>INDEX(CountyList!A:A, MATCH(MID(A729, 3, 3), CountyList!B:B, 0))</f>
        <v>La Salle</v>
      </c>
      <c r="I729" s="38">
        <v>1.5</v>
      </c>
      <c r="J729" s="38">
        <v>11</v>
      </c>
      <c r="K729" s="39">
        <v>27</v>
      </c>
      <c r="L729" s="39">
        <v>12</v>
      </c>
      <c r="M729" s="39">
        <v>11</v>
      </c>
      <c r="N729" s="39">
        <v>14</v>
      </c>
      <c r="O729" s="39">
        <v>11</v>
      </c>
      <c r="P729" s="39">
        <v>12</v>
      </c>
      <c r="Q729" s="39">
        <v>13</v>
      </c>
      <c r="R729" s="39">
        <v>17</v>
      </c>
      <c r="S729" s="39">
        <v>15</v>
      </c>
      <c r="T729" s="39">
        <v>13</v>
      </c>
      <c r="U729" s="39">
        <v>0</v>
      </c>
      <c r="V729" s="39">
        <v>0</v>
      </c>
      <c r="W729" s="39">
        <v>0</v>
      </c>
      <c r="X729" s="39">
        <v>0</v>
      </c>
      <c r="Y729" s="43">
        <v>0</v>
      </c>
      <c r="Z729" s="42">
        <v>0</v>
      </c>
      <c r="AA729" s="45">
        <v>76</v>
      </c>
      <c r="AB729" s="45">
        <v>69</v>
      </c>
      <c r="AC729" s="44">
        <v>145</v>
      </c>
      <c r="AD729" s="41">
        <v>55</v>
      </c>
      <c r="AE729" s="41">
        <v>53</v>
      </c>
      <c r="AF729" s="41">
        <v>24</v>
      </c>
      <c r="AG729" s="41">
        <v>0</v>
      </c>
      <c r="AH729" s="41">
        <v>4</v>
      </c>
      <c r="AI729" s="41">
        <v>0</v>
      </c>
      <c r="AJ729" s="41">
        <v>0</v>
      </c>
      <c r="AK729" s="41">
        <v>9</v>
      </c>
      <c r="AL729" s="46">
        <v>145</v>
      </c>
      <c r="AM729" s="46">
        <v>0</v>
      </c>
    </row>
    <row r="730" spans="1:39" ht="48">
      <c r="A730" s="40" t="s">
        <v>3670</v>
      </c>
      <c r="B730" s="47" t="s">
        <v>3671</v>
      </c>
      <c r="C730" t="s">
        <v>10559</v>
      </c>
      <c r="D730" t="s">
        <v>3674</v>
      </c>
      <c r="E730" t="s">
        <v>3675</v>
      </c>
      <c r="F730" t="s">
        <v>12851</v>
      </c>
      <c r="G730" t="s">
        <v>7039</v>
      </c>
      <c r="H730" t="str">
        <f>INDEX(CountyList!A:A, MATCH(MID(A730, 3, 3), CountyList!B:B, 0))</f>
        <v>La Salle</v>
      </c>
      <c r="I730" s="38">
        <v>2</v>
      </c>
      <c r="J730" s="38">
        <v>10.5</v>
      </c>
      <c r="K730" s="39">
        <v>18</v>
      </c>
      <c r="L730" s="39">
        <v>14</v>
      </c>
      <c r="M730" s="39">
        <v>12</v>
      </c>
      <c r="N730" s="39">
        <v>17</v>
      </c>
      <c r="O730" s="39">
        <v>13</v>
      </c>
      <c r="P730" s="39">
        <v>19</v>
      </c>
      <c r="Q730" s="39">
        <v>15</v>
      </c>
      <c r="R730" s="39">
        <v>10</v>
      </c>
      <c r="S730" s="39">
        <v>18</v>
      </c>
      <c r="T730" s="39">
        <v>13</v>
      </c>
      <c r="U730" s="39">
        <v>0</v>
      </c>
      <c r="V730" s="39">
        <v>0</v>
      </c>
      <c r="W730" s="39">
        <v>0</v>
      </c>
      <c r="X730" s="39">
        <v>0</v>
      </c>
      <c r="Y730" s="43">
        <v>0</v>
      </c>
      <c r="Z730" s="42">
        <v>0</v>
      </c>
      <c r="AA730" s="45">
        <v>71</v>
      </c>
      <c r="AB730" s="45">
        <v>78</v>
      </c>
      <c r="AC730" s="44">
        <v>149</v>
      </c>
      <c r="AD730" s="41">
        <v>62</v>
      </c>
      <c r="AE730" s="41">
        <v>71</v>
      </c>
      <c r="AF730" s="41">
        <v>13</v>
      </c>
      <c r="AG730" s="41">
        <v>0</v>
      </c>
      <c r="AH730" s="41">
        <v>2</v>
      </c>
      <c r="AI730" s="41">
        <v>0</v>
      </c>
      <c r="AJ730" s="41">
        <v>0</v>
      </c>
      <c r="AK730" s="41">
        <v>1</v>
      </c>
      <c r="AL730" s="46">
        <v>149</v>
      </c>
      <c r="AM730" s="46">
        <v>0</v>
      </c>
    </row>
    <row r="731" spans="1:39" ht="64">
      <c r="A731" s="40" t="s">
        <v>3677</v>
      </c>
      <c r="B731" s="47" t="s">
        <v>3678</v>
      </c>
      <c r="C731" t="s">
        <v>10562</v>
      </c>
      <c r="D731" t="s">
        <v>3680</v>
      </c>
      <c r="E731" t="s">
        <v>3681</v>
      </c>
      <c r="F731" t="s">
        <v>12852</v>
      </c>
      <c r="G731" t="s">
        <v>7042</v>
      </c>
      <c r="H731" t="str">
        <f>INDEX(CountyList!A:A, MATCH(MID(A731, 3, 3), CountyList!B:B, 0))</f>
        <v>La Salle</v>
      </c>
      <c r="I731" s="38">
        <v>1</v>
      </c>
      <c r="J731" s="38">
        <v>9</v>
      </c>
      <c r="K731" s="39">
        <v>61</v>
      </c>
      <c r="L731" s="39">
        <v>13</v>
      </c>
      <c r="M731" s="39">
        <v>8</v>
      </c>
      <c r="N731" s="39">
        <v>15</v>
      </c>
      <c r="O731" s="39">
        <v>10</v>
      </c>
      <c r="P731" s="39">
        <v>12</v>
      </c>
      <c r="Q731" s="39">
        <v>8</v>
      </c>
      <c r="R731" s="39">
        <v>9</v>
      </c>
      <c r="S731" s="39">
        <v>10</v>
      </c>
      <c r="T731" s="39">
        <v>8</v>
      </c>
      <c r="U731" s="39">
        <v>0</v>
      </c>
      <c r="V731" s="39">
        <v>0</v>
      </c>
      <c r="W731" s="39">
        <v>0</v>
      </c>
      <c r="X731" s="39">
        <v>0</v>
      </c>
      <c r="Y731" s="43">
        <v>3</v>
      </c>
      <c r="Z731" s="42">
        <v>0</v>
      </c>
      <c r="AA731" s="45">
        <v>82</v>
      </c>
      <c r="AB731" s="45">
        <v>75</v>
      </c>
      <c r="AC731" s="44">
        <v>157</v>
      </c>
      <c r="AD731" s="41">
        <v>69</v>
      </c>
      <c r="AE731" s="41">
        <v>66</v>
      </c>
      <c r="AF731" s="41">
        <v>21</v>
      </c>
      <c r="AG731" s="41">
        <v>0</v>
      </c>
      <c r="AH731" s="41">
        <v>0</v>
      </c>
      <c r="AI731" s="41">
        <v>1</v>
      </c>
      <c r="AJ731" s="41">
        <v>0</v>
      </c>
      <c r="AK731" s="41">
        <v>0</v>
      </c>
      <c r="AL731" s="46">
        <v>154</v>
      </c>
      <c r="AM731" s="46">
        <v>0</v>
      </c>
    </row>
    <row r="732" spans="1:39" ht="64">
      <c r="A732" s="40" t="s">
        <v>12853</v>
      </c>
      <c r="B732" s="47" t="s">
        <v>10564</v>
      </c>
      <c r="C732" t="s">
        <v>10566</v>
      </c>
      <c r="D732" t="s">
        <v>10567</v>
      </c>
      <c r="E732" t="s">
        <v>10568</v>
      </c>
      <c r="F732" t="s">
        <v>12854</v>
      </c>
      <c r="G732" t="s">
        <v>12855</v>
      </c>
      <c r="H732" t="str">
        <f>INDEX(CountyList!A:A, MATCH(MID(A732, 3, 3), CountyList!B:B, 0))</f>
        <v>La Salle</v>
      </c>
      <c r="I732" s="38">
        <v>0</v>
      </c>
      <c r="J732" s="38">
        <v>1</v>
      </c>
      <c r="K732" s="39">
        <v>0</v>
      </c>
      <c r="L732" s="39">
        <v>0</v>
      </c>
      <c r="M732" s="39">
        <v>0</v>
      </c>
      <c r="N732" s="39">
        <v>1</v>
      </c>
      <c r="O732" s="39">
        <v>1</v>
      </c>
      <c r="P732" s="39">
        <v>1</v>
      </c>
      <c r="Q732" s="39">
        <v>1</v>
      </c>
      <c r="R732" s="39">
        <v>0</v>
      </c>
      <c r="S732" s="39">
        <v>2</v>
      </c>
      <c r="T732" s="39">
        <v>1</v>
      </c>
      <c r="U732" s="39">
        <v>0</v>
      </c>
      <c r="V732" s="39">
        <v>0</v>
      </c>
      <c r="W732" s="39">
        <v>0</v>
      </c>
      <c r="X732" s="39">
        <v>0</v>
      </c>
      <c r="Y732" s="43">
        <v>0</v>
      </c>
      <c r="Z732" s="42">
        <v>0</v>
      </c>
      <c r="AA732" s="45">
        <v>4</v>
      </c>
      <c r="AB732" s="45">
        <v>3</v>
      </c>
      <c r="AC732" s="44">
        <v>7</v>
      </c>
      <c r="AD732" s="41">
        <v>4</v>
      </c>
      <c r="AE732" s="41">
        <v>2</v>
      </c>
      <c r="AF732" s="41">
        <v>0</v>
      </c>
      <c r="AG732" s="41">
        <v>0</v>
      </c>
      <c r="AH732" s="41">
        <v>1</v>
      </c>
      <c r="AI732" s="41">
        <v>0</v>
      </c>
      <c r="AJ732" s="41">
        <v>0</v>
      </c>
      <c r="AK732" s="41">
        <v>0</v>
      </c>
      <c r="AL732" s="46">
        <v>7</v>
      </c>
      <c r="AM732" s="46">
        <v>0</v>
      </c>
    </row>
    <row r="733" spans="1:39" ht="48">
      <c r="A733" s="40" t="s">
        <v>13846</v>
      </c>
      <c r="B733" s="47" t="s">
        <v>13847</v>
      </c>
      <c r="C733" t="s">
        <v>7044</v>
      </c>
      <c r="D733" t="s">
        <v>13848</v>
      </c>
      <c r="E733" t="s">
        <v>3686</v>
      </c>
      <c r="F733" t="s">
        <v>12846</v>
      </c>
      <c r="G733" t="s">
        <v>7049</v>
      </c>
      <c r="H733" t="str">
        <f>INDEX(CountyList!A:A, MATCH(MID(A733, 3, 3), CountyList!B:B, 0))</f>
        <v>La Salle</v>
      </c>
      <c r="I733" s="38">
        <v>2</v>
      </c>
      <c r="J733" s="38">
        <v>22</v>
      </c>
      <c r="K733" s="39">
        <v>51</v>
      </c>
      <c r="L733" s="39">
        <v>24</v>
      </c>
      <c r="M733" s="39">
        <v>19</v>
      </c>
      <c r="N733" s="39">
        <v>11</v>
      </c>
      <c r="O733" s="39">
        <v>24</v>
      </c>
      <c r="P733" s="39">
        <v>22</v>
      </c>
      <c r="Q733" s="39">
        <v>19</v>
      </c>
      <c r="R733" s="39">
        <v>21</v>
      </c>
      <c r="S733" s="39">
        <v>26</v>
      </c>
      <c r="T733" s="39">
        <v>12</v>
      </c>
      <c r="U733" s="39">
        <v>49</v>
      </c>
      <c r="V733" s="39">
        <v>42</v>
      </c>
      <c r="W733" s="39">
        <v>48</v>
      </c>
      <c r="X733" s="39">
        <v>40</v>
      </c>
      <c r="Y733" s="43">
        <v>0</v>
      </c>
      <c r="Z733" s="42">
        <v>0</v>
      </c>
      <c r="AA733" s="45">
        <v>189</v>
      </c>
      <c r="AB733" s="45">
        <v>219</v>
      </c>
      <c r="AC733" s="44">
        <v>408</v>
      </c>
      <c r="AD733" s="41">
        <v>174</v>
      </c>
      <c r="AE733" s="41">
        <v>195</v>
      </c>
      <c r="AF733" s="41">
        <v>9</v>
      </c>
      <c r="AG733" s="41">
        <v>0</v>
      </c>
      <c r="AH733" s="41">
        <v>6</v>
      </c>
      <c r="AI733" s="41">
        <v>4</v>
      </c>
      <c r="AJ733" s="41">
        <v>4</v>
      </c>
      <c r="AK733" s="41">
        <v>16</v>
      </c>
      <c r="AL733" s="46">
        <v>229</v>
      </c>
      <c r="AM733" s="46">
        <v>179</v>
      </c>
    </row>
    <row r="734" spans="1:39" ht="48">
      <c r="A734" s="40" t="s">
        <v>3691</v>
      </c>
      <c r="B734" s="47" t="s">
        <v>459</v>
      </c>
      <c r="C734" t="s">
        <v>13849</v>
      </c>
      <c r="D734" t="s">
        <v>13850</v>
      </c>
      <c r="E734" t="s">
        <v>3695</v>
      </c>
      <c r="F734" t="s">
        <v>12864</v>
      </c>
      <c r="G734" t="s">
        <v>7052</v>
      </c>
      <c r="H734" t="str">
        <f>INDEX(CountyList!A:A, MATCH(MID(A734, 3, 3), CountyList!B:B, 0))</f>
        <v>Macon</v>
      </c>
      <c r="I734" s="38">
        <v>1</v>
      </c>
      <c r="J734" s="38">
        <v>13</v>
      </c>
      <c r="K734" s="39">
        <v>34</v>
      </c>
      <c r="L734" s="39">
        <v>19</v>
      </c>
      <c r="M734" s="39">
        <v>21</v>
      </c>
      <c r="N734" s="39">
        <v>22</v>
      </c>
      <c r="O734" s="39">
        <v>16</v>
      </c>
      <c r="P734" s="39">
        <v>20</v>
      </c>
      <c r="Q734" s="39">
        <v>27</v>
      </c>
      <c r="R734" s="39">
        <v>18</v>
      </c>
      <c r="S734" s="39">
        <v>23</v>
      </c>
      <c r="T734" s="39">
        <v>21</v>
      </c>
      <c r="U734" s="39">
        <v>0</v>
      </c>
      <c r="V734" s="39">
        <v>0</v>
      </c>
      <c r="W734" s="39">
        <v>0</v>
      </c>
      <c r="X734" s="39">
        <v>0</v>
      </c>
      <c r="Y734" s="43">
        <v>6</v>
      </c>
      <c r="Z734" s="42">
        <v>0</v>
      </c>
      <c r="AA734" s="45">
        <v>124</v>
      </c>
      <c r="AB734" s="45">
        <v>103</v>
      </c>
      <c r="AC734" s="44">
        <v>227</v>
      </c>
      <c r="AD734" s="41">
        <v>109</v>
      </c>
      <c r="AE734" s="41">
        <v>94</v>
      </c>
      <c r="AF734" s="41">
        <v>7</v>
      </c>
      <c r="AG734" s="41">
        <v>0</v>
      </c>
      <c r="AH734" s="41">
        <v>8</v>
      </c>
      <c r="AI734" s="41">
        <v>8</v>
      </c>
      <c r="AJ734" s="41">
        <v>0</v>
      </c>
      <c r="AK734" s="41">
        <v>1</v>
      </c>
      <c r="AL734" s="46">
        <v>221</v>
      </c>
      <c r="AM734" s="46">
        <v>0</v>
      </c>
    </row>
    <row r="735" spans="1:39" ht="48">
      <c r="A735" s="40" t="s">
        <v>3697</v>
      </c>
      <c r="B735" s="47" t="s">
        <v>3698</v>
      </c>
      <c r="C735" t="s">
        <v>12865</v>
      </c>
      <c r="D735" t="s">
        <v>3700</v>
      </c>
      <c r="E735" t="s">
        <v>3695</v>
      </c>
      <c r="F735" t="s">
        <v>12866</v>
      </c>
      <c r="G735" t="s">
        <v>7055</v>
      </c>
      <c r="H735" t="str">
        <f>INDEX(CountyList!A:A, MATCH(MID(A735, 3, 3), CountyList!B:B, 0))</f>
        <v>Macon</v>
      </c>
      <c r="I735" s="38">
        <v>0</v>
      </c>
      <c r="J735" s="38">
        <v>17</v>
      </c>
      <c r="K735" s="39">
        <v>25</v>
      </c>
      <c r="L735" s="39">
        <v>23</v>
      </c>
      <c r="M735" s="39">
        <v>12</v>
      </c>
      <c r="N735" s="39">
        <v>19</v>
      </c>
      <c r="O735" s="39">
        <v>19</v>
      </c>
      <c r="P735" s="39">
        <v>24</v>
      </c>
      <c r="Q735" s="39">
        <v>26</v>
      </c>
      <c r="R735" s="39">
        <v>21</v>
      </c>
      <c r="S735" s="39">
        <v>22</v>
      </c>
      <c r="T735" s="39">
        <v>37</v>
      </c>
      <c r="U735" s="39">
        <v>0</v>
      </c>
      <c r="V735" s="39">
        <v>0</v>
      </c>
      <c r="W735" s="39">
        <v>0</v>
      </c>
      <c r="X735" s="39">
        <v>0</v>
      </c>
      <c r="Y735" s="43">
        <v>7</v>
      </c>
      <c r="Z735" s="42">
        <v>0</v>
      </c>
      <c r="AA735" s="45">
        <v>135</v>
      </c>
      <c r="AB735" s="45">
        <v>100</v>
      </c>
      <c r="AC735" s="44">
        <v>235</v>
      </c>
      <c r="AD735" s="41">
        <v>100</v>
      </c>
      <c r="AE735" s="41">
        <v>76</v>
      </c>
      <c r="AF735" s="41">
        <v>22</v>
      </c>
      <c r="AG735" s="41">
        <v>0</v>
      </c>
      <c r="AH735" s="41">
        <v>14</v>
      </c>
      <c r="AI735" s="41">
        <v>9</v>
      </c>
      <c r="AJ735" s="41">
        <v>2</v>
      </c>
      <c r="AK735" s="41">
        <v>12</v>
      </c>
      <c r="AL735" s="46">
        <v>228</v>
      </c>
      <c r="AM735" s="46">
        <v>0</v>
      </c>
    </row>
    <row r="736" spans="1:39" ht="48">
      <c r="A736" s="40" t="s">
        <v>3702</v>
      </c>
      <c r="B736" s="47" t="s">
        <v>3703</v>
      </c>
      <c r="C736" t="s">
        <v>10599</v>
      </c>
      <c r="D736" t="s">
        <v>3705</v>
      </c>
      <c r="E736" t="s">
        <v>3695</v>
      </c>
      <c r="F736" t="s">
        <v>12867</v>
      </c>
      <c r="G736" t="s">
        <v>7058</v>
      </c>
      <c r="H736" t="str">
        <f>INDEX(CountyList!A:A, MATCH(MID(A736, 3, 3), CountyList!B:B, 0))</f>
        <v>Macon</v>
      </c>
      <c r="I736" s="38">
        <v>1</v>
      </c>
      <c r="J736" s="38">
        <v>11</v>
      </c>
      <c r="K736" s="39">
        <v>25</v>
      </c>
      <c r="L736" s="39">
        <v>19</v>
      </c>
      <c r="M736" s="39">
        <v>14</v>
      </c>
      <c r="N736" s="39">
        <v>20</v>
      </c>
      <c r="O736" s="39">
        <v>22</v>
      </c>
      <c r="P736" s="39">
        <v>17</v>
      </c>
      <c r="Q736" s="39">
        <v>8</v>
      </c>
      <c r="R736" s="39">
        <v>17</v>
      </c>
      <c r="S736" s="39">
        <v>11</v>
      </c>
      <c r="T736" s="39">
        <v>12</v>
      </c>
      <c r="U736" s="39">
        <v>0</v>
      </c>
      <c r="V736" s="39">
        <v>0</v>
      </c>
      <c r="W736" s="39">
        <v>0</v>
      </c>
      <c r="X736" s="39">
        <v>0</v>
      </c>
      <c r="Y736" s="43">
        <v>0</v>
      </c>
      <c r="Z736" s="42">
        <v>0</v>
      </c>
      <c r="AA736" s="45">
        <v>83</v>
      </c>
      <c r="AB736" s="45">
        <v>82</v>
      </c>
      <c r="AC736" s="44">
        <v>165</v>
      </c>
      <c r="AD736" s="41">
        <v>65</v>
      </c>
      <c r="AE736" s="41">
        <v>59</v>
      </c>
      <c r="AF736" s="41">
        <v>2</v>
      </c>
      <c r="AG736" s="41">
        <v>0</v>
      </c>
      <c r="AH736" s="41">
        <v>1</v>
      </c>
      <c r="AI736" s="41">
        <v>8</v>
      </c>
      <c r="AJ736" s="41">
        <v>1</v>
      </c>
      <c r="AK736" s="41">
        <v>29</v>
      </c>
      <c r="AL736" s="46">
        <v>165</v>
      </c>
      <c r="AM736" s="46">
        <v>0</v>
      </c>
    </row>
    <row r="737" spans="1:39" ht="48">
      <c r="A737" s="40" t="s">
        <v>3707</v>
      </c>
      <c r="B737" s="47" t="s">
        <v>3708</v>
      </c>
      <c r="C737" t="s">
        <v>13851</v>
      </c>
      <c r="D737" t="s">
        <v>3710</v>
      </c>
      <c r="E737" t="s">
        <v>3695</v>
      </c>
      <c r="F737" t="s">
        <v>12868</v>
      </c>
      <c r="G737" t="s">
        <v>7061</v>
      </c>
      <c r="H737" t="str">
        <f>INDEX(CountyList!A:A, MATCH(MID(A737, 3, 3), CountyList!B:B, 0))</f>
        <v>Macon</v>
      </c>
      <c r="I737" s="38">
        <v>0</v>
      </c>
      <c r="J737" s="38">
        <v>13.2</v>
      </c>
      <c r="K737" s="39">
        <v>0</v>
      </c>
      <c r="L737" s="39">
        <v>0</v>
      </c>
      <c r="M737" s="39">
        <v>0</v>
      </c>
      <c r="N737" s="39">
        <v>0</v>
      </c>
      <c r="O737" s="39">
        <v>0</v>
      </c>
      <c r="P737" s="39">
        <v>0</v>
      </c>
      <c r="Q737" s="39">
        <v>0</v>
      </c>
      <c r="R737" s="39">
        <v>0</v>
      </c>
      <c r="S737" s="39">
        <v>0</v>
      </c>
      <c r="T737" s="39">
        <v>0</v>
      </c>
      <c r="U737" s="39">
        <v>70</v>
      </c>
      <c r="V737" s="39">
        <v>58</v>
      </c>
      <c r="W737" s="39">
        <v>70</v>
      </c>
      <c r="X737" s="39">
        <v>61</v>
      </c>
      <c r="Y737" s="43">
        <v>0</v>
      </c>
      <c r="Z737" s="42">
        <v>0</v>
      </c>
      <c r="AA737" s="45">
        <v>131</v>
      </c>
      <c r="AB737" s="45">
        <v>128</v>
      </c>
      <c r="AC737" s="44">
        <v>259</v>
      </c>
      <c r="AD737" s="41">
        <v>104</v>
      </c>
      <c r="AE737" s="41">
        <v>98</v>
      </c>
      <c r="AF737" s="41">
        <v>13</v>
      </c>
      <c r="AG737" s="41">
        <v>0</v>
      </c>
      <c r="AH737" s="41">
        <v>11</v>
      </c>
      <c r="AI737" s="41">
        <v>15</v>
      </c>
      <c r="AJ737" s="41">
        <v>0</v>
      </c>
      <c r="AK737" s="41">
        <v>18</v>
      </c>
      <c r="AL737" s="46">
        <v>0</v>
      </c>
      <c r="AM737" s="46">
        <v>259</v>
      </c>
    </row>
    <row r="738" spans="1:39" ht="48">
      <c r="A738" s="40" t="s">
        <v>12869</v>
      </c>
      <c r="B738" s="47" t="s">
        <v>10604</v>
      </c>
      <c r="C738" t="s">
        <v>10606</v>
      </c>
      <c r="D738" t="s">
        <v>10607</v>
      </c>
      <c r="E738" t="s">
        <v>3695</v>
      </c>
      <c r="F738" t="s">
        <v>12870</v>
      </c>
      <c r="G738" t="s">
        <v>12871</v>
      </c>
      <c r="H738" t="str">
        <f>INDEX(CountyList!A:A, MATCH(MID(A738, 3, 3), CountyList!B:B, 0))</f>
        <v>Macon</v>
      </c>
      <c r="I738" s="38">
        <v>1</v>
      </c>
      <c r="J738" s="38">
        <v>3</v>
      </c>
      <c r="K738" s="39">
        <v>0</v>
      </c>
      <c r="L738" s="39">
        <v>21</v>
      </c>
      <c r="M738" s="39">
        <v>4</v>
      </c>
      <c r="N738" s="39">
        <v>2</v>
      </c>
      <c r="O738" s="39">
        <v>4</v>
      </c>
      <c r="P738" s="39">
        <v>6</v>
      </c>
      <c r="Q738" s="39">
        <v>3</v>
      </c>
      <c r="R738" s="39">
        <v>2</v>
      </c>
      <c r="S738" s="39">
        <v>0</v>
      </c>
      <c r="T738" s="39">
        <v>0</v>
      </c>
      <c r="U738" s="39">
        <v>0</v>
      </c>
      <c r="V738" s="39">
        <v>0</v>
      </c>
      <c r="W738" s="39">
        <v>0</v>
      </c>
      <c r="X738" s="39">
        <v>0</v>
      </c>
      <c r="Y738" s="43">
        <v>1</v>
      </c>
      <c r="Z738" s="42">
        <v>0</v>
      </c>
      <c r="AA738" s="45">
        <v>30</v>
      </c>
      <c r="AB738" s="45">
        <v>13</v>
      </c>
      <c r="AC738" s="44">
        <v>43</v>
      </c>
      <c r="AD738" s="41">
        <v>0</v>
      </c>
      <c r="AE738" s="41">
        <v>0</v>
      </c>
      <c r="AF738" s="41">
        <v>0</v>
      </c>
      <c r="AG738" s="41">
        <v>0</v>
      </c>
      <c r="AH738" s="41">
        <v>0</v>
      </c>
      <c r="AI738" s="41">
        <v>42</v>
      </c>
      <c r="AJ738" s="41">
        <v>0</v>
      </c>
      <c r="AK738" s="41">
        <v>1</v>
      </c>
      <c r="AL738" s="46">
        <v>42</v>
      </c>
      <c r="AM738" s="46">
        <v>0</v>
      </c>
    </row>
    <row r="739" spans="1:39" ht="64">
      <c r="A739" s="40" t="s">
        <v>3711</v>
      </c>
      <c r="B739" s="47" t="s">
        <v>3712</v>
      </c>
      <c r="C739" t="s">
        <v>12872</v>
      </c>
      <c r="D739" t="s">
        <v>3715</v>
      </c>
      <c r="E739" t="s">
        <v>3695</v>
      </c>
      <c r="F739" t="s">
        <v>12873</v>
      </c>
      <c r="G739" t="s">
        <v>12874</v>
      </c>
      <c r="H739" t="str">
        <f>INDEX(CountyList!A:A, MATCH(MID(A739, 3, 3), CountyList!B:B, 0))</f>
        <v>Macon</v>
      </c>
      <c r="I739" s="38">
        <v>4.5</v>
      </c>
      <c r="J739" s="38">
        <v>17.5</v>
      </c>
      <c r="K739" s="39">
        <v>0</v>
      </c>
      <c r="L739" s="39">
        <v>37</v>
      </c>
      <c r="M739" s="39">
        <v>33</v>
      </c>
      <c r="N739" s="39">
        <v>28</v>
      </c>
      <c r="O739" s="39">
        <v>39</v>
      </c>
      <c r="P739" s="39">
        <v>21</v>
      </c>
      <c r="Q739" s="39">
        <v>39</v>
      </c>
      <c r="R739" s="39">
        <v>32</v>
      </c>
      <c r="S739" s="39">
        <v>26</v>
      </c>
      <c r="T739" s="39">
        <v>30</v>
      </c>
      <c r="U739" s="39">
        <v>36</v>
      </c>
      <c r="V739" s="39">
        <v>41</v>
      </c>
      <c r="W739" s="39">
        <v>47</v>
      </c>
      <c r="X739" s="39">
        <v>28</v>
      </c>
      <c r="Y739" s="43">
        <v>0</v>
      </c>
      <c r="Z739" s="42">
        <v>0</v>
      </c>
      <c r="AA739" s="45">
        <v>225</v>
      </c>
      <c r="AB739" s="45">
        <v>212</v>
      </c>
      <c r="AC739" s="44">
        <v>437</v>
      </c>
      <c r="AD739" s="41">
        <v>174</v>
      </c>
      <c r="AE739" s="41">
        <v>175</v>
      </c>
      <c r="AF739" s="41">
        <v>1</v>
      </c>
      <c r="AG739" s="41">
        <v>0</v>
      </c>
      <c r="AH739" s="41">
        <v>7</v>
      </c>
      <c r="AI739" s="41">
        <v>44</v>
      </c>
      <c r="AJ739" s="41">
        <v>0</v>
      </c>
      <c r="AK739" s="41">
        <v>36</v>
      </c>
      <c r="AL739" s="46">
        <v>285</v>
      </c>
      <c r="AM739" s="46">
        <v>152</v>
      </c>
    </row>
    <row r="740" spans="1:39" ht="48">
      <c r="A740" s="40" t="s">
        <v>3716</v>
      </c>
      <c r="B740" s="47" t="s">
        <v>3717</v>
      </c>
      <c r="C740" t="s">
        <v>10615</v>
      </c>
      <c r="D740" t="s">
        <v>3719</v>
      </c>
      <c r="E740" t="s">
        <v>3720</v>
      </c>
      <c r="F740" t="s">
        <v>12875</v>
      </c>
      <c r="G740" t="s">
        <v>7064</v>
      </c>
      <c r="H740" t="str">
        <f>INDEX(CountyList!A:A, MATCH(MID(A740, 3, 3), CountyList!B:B, 0))</f>
        <v>Macon</v>
      </c>
      <c r="I740" s="38">
        <v>0.5</v>
      </c>
      <c r="J740" s="38">
        <v>13.5</v>
      </c>
      <c r="K740" s="39">
        <v>33</v>
      </c>
      <c r="L740" s="39">
        <v>10</v>
      </c>
      <c r="M740" s="39">
        <v>14</v>
      </c>
      <c r="N740" s="39">
        <v>16</v>
      </c>
      <c r="O740" s="39">
        <v>13</v>
      </c>
      <c r="P740" s="39">
        <v>11</v>
      </c>
      <c r="Q740" s="39">
        <v>10</v>
      </c>
      <c r="R740" s="39">
        <v>14</v>
      </c>
      <c r="S740" s="39">
        <v>14</v>
      </c>
      <c r="T740" s="39">
        <v>20</v>
      </c>
      <c r="U740" s="39">
        <v>17</v>
      </c>
      <c r="V740" s="39">
        <v>11</v>
      </c>
      <c r="W740" s="39">
        <v>21</v>
      </c>
      <c r="X740" s="39">
        <v>16</v>
      </c>
      <c r="Y740" s="43">
        <v>0</v>
      </c>
      <c r="Z740" s="42">
        <v>0</v>
      </c>
      <c r="AA740" s="45">
        <v>106</v>
      </c>
      <c r="AB740" s="45">
        <v>114</v>
      </c>
      <c r="AC740" s="44">
        <v>220</v>
      </c>
      <c r="AD740" s="41">
        <v>94</v>
      </c>
      <c r="AE740" s="41">
        <v>101</v>
      </c>
      <c r="AF740" s="41">
        <v>4</v>
      </c>
      <c r="AG740" s="41">
        <v>0</v>
      </c>
      <c r="AH740" s="41">
        <v>6</v>
      </c>
      <c r="AI740" s="41">
        <v>7</v>
      </c>
      <c r="AJ740" s="41">
        <v>0</v>
      </c>
      <c r="AK740" s="41">
        <v>8</v>
      </c>
      <c r="AL740" s="46">
        <v>155</v>
      </c>
      <c r="AM740" s="46">
        <v>65</v>
      </c>
    </row>
    <row r="741" spans="1:39" ht="64">
      <c r="A741" s="40" t="s">
        <v>12876</v>
      </c>
      <c r="B741" s="47" t="s">
        <v>10617</v>
      </c>
      <c r="C741" t="s">
        <v>10619</v>
      </c>
      <c r="D741" t="s">
        <v>10620</v>
      </c>
      <c r="E741" t="s">
        <v>3695</v>
      </c>
      <c r="F741" t="s">
        <v>12877</v>
      </c>
      <c r="G741" t="s">
        <v>12878</v>
      </c>
      <c r="H741" t="str">
        <f>INDEX(CountyList!A:A, MATCH(MID(A741, 3, 3), CountyList!B:B, 0))</f>
        <v>Macon</v>
      </c>
      <c r="I741" s="38">
        <v>2</v>
      </c>
      <c r="J741" s="38">
        <v>0</v>
      </c>
      <c r="K741" s="39">
        <v>0</v>
      </c>
      <c r="L741" s="39">
        <v>1</v>
      </c>
      <c r="M741" s="39">
        <v>1</v>
      </c>
      <c r="N741" s="39">
        <v>0</v>
      </c>
      <c r="O741" s="39">
        <v>0</v>
      </c>
      <c r="P741" s="39">
        <v>0</v>
      </c>
      <c r="Q741" s="39">
        <v>0</v>
      </c>
      <c r="R741" s="39">
        <v>1</v>
      </c>
      <c r="S741" s="39">
        <v>0</v>
      </c>
      <c r="T741" s="39">
        <v>0</v>
      </c>
      <c r="U741" s="39">
        <v>2</v>
      </c>
      <c r="V741" s="39">
        <v>0</v>
      </c>
      <c r="W741" s="39">
        <v>2</v>
      </c>
      <c r="X741" s="39">
        <v>1</v>
      </c>
      <c r="Y741" s="43">
        <v>0</v>
      </c>
      <c r="Z741" s="42">
        <v>0</v>
      </c>
      <c r="AA741" s="45">
        <v>3</v>
      </c>
      <c r="AB741" s="45">
        <v>5</v>
      </c>
      <c r="AC741" s="44">
        <v>8</v>
      </c>
      <c r="AD741" s="41">
        <v>3</v>
      </c>
      <c r="AE741" s="41">
        <v>5</v>
      </c>
      <c r="AF741" s="41">
        <v>0</v>
      </c>
      <c r="AG741" s="41">
        <v>0</v>
      </c>
      <c r="AH741" s="41">
        <v>0</v>
      </c>
      <c r="AI741" s="41">
        <v>0</v>
      </c>
      <c r="AJ741" s="41">
        <v>0</v>
      </c>
      <c r="AK741" s="41">
        <v>0</v>
      </c>
      <c r="AL741" s="46">
        <v>3</v>
      </c>
      <c r="AM741" s="46">
        <v>5</v>
      </c>
    </row>
    <row r="742" spans="1:39" ht="64">
      <c r="A742" s="40" t="s">
        <v>13852</v>
      </c>
      <c r="B742" s="47" t="s">
        <v>13853</v>
      </c>
      <c r="C742" t="s">
        <v>13854</v>
      </c>
      <c r="D742" t="s">
        <v>13855</v>
      </c>
      <c r="E742" t="s">
        <v>3695</v>
      </c>
      <c r="F742" t="s">
        <v>13856</v>
      </c>
      <c r="G742" t="s">
        <v>13857</v>
      </c>
      <c r="H742" t="str">
        <f>INDEX(CountyList!A:A, MATCH(MID(A742, 3, 3), CountyList!B:B, 0))</f>
        <v>Macon</v>
      </c>
      <c r="I742" s="38">
        <v>1</v>
      </c>
      <c r="J742" s="38">
        <v>2.5</v>
      </c>
      <c r="K742" s="39">
        <v>33</v>
      </c>
      <c r="L742" s="39">
        <v>8</v>
      </c>
      <c r="M742" s="39">
        <v>1</v>
      </c>
      <c r="N742" s="39">
        <v>0</v>
      </c>
      <c r="O742" s="39">
        <v>0</v>
      </c>
      <c r="P742" s="39">
        <v>0</v>
      </c>
      <c r="Q742" s="39">
        <v>0</v>
      </c>
      <c r="R742" s="39">
        <v>0</v>
      </c>
      <c r="S742" s="39">
        <v>0</v>
      </c>
      <c r="T742" s="39">
        <v>0</v>
      </c>
      <c r="U742" s="39">
        <v>0</v>
      </c>
      <c r="V742" s="39">
        <v>0</v>
      </c>
      <c r="W742" s="39">
        <v>0</v>
      </c>
      <c r="X742" s="39">
        <v>0</v>
      </c>
      <c r="Y742" s="43">
        <v>0</v>
      </c>
      <c r="Z742" s="42">
        <v>0</v>
      </c>
      <c r="AA742" s="45">
        <v>20</v>
      </c>
      <c r="AB742" s="45">
        <v>22</v>
      </c>
      <c r="AC742" s="44">
        <v>42</v>
      </c>
      <c r="AD742" s="41">
        <v>15</v>
      </c>
      <c r="AE742" s="41">
        <v>18</v>
      </c>
      <c r="AF742" s="41">
        <v>3</v>
      </c>
      <c r="AG742" s="41">
        <v>0</v>
      </c>
      <c r="AH742" s="41">
        <v>5</v>
      </c>
      <c r="AI742" s="41">
        <v>0</v>
      </c>
      <c r="AJ742" s="41">
        <v>0</v>
      </c>
      <c r="AK742" s="41">
        <v>1</v>
      </c>
      <c r="AL742" s="46">
        <v>42</v>
      </c>
      <c r="AM742" s="46">
        <v>0</v>
      </c>
    </row>
    <row r="743" spans="1:39" ht="48">
      <c r="A743" s="40" t="s">
        <v>3722</v>
      </c>
      <c r="B743" s="47" t="s">
        <v>3723</v>
      </c>
      <c r="C743" t="s">
        <v>10624</v>
      </c>
      <c r="D743" t="s">
        <v>3726</v>
      </c>
      <c r="E743" t="s">
        <v>3727</v>
      </c>
      <c r="F743" t="s">
        <v>12885</v>
      </c>
      <c r="G743" t="s">
        <v>7067</v>
      </c>
      <c r="H743" t="str">
        <f>INDEX(CountyList!A:A, MATCH(MID(A743, 3, 3), CountyList!B:B, 0))</f>
        <v>Piatt</v>
      </c>
      <c r="I743" s="38">
        <v>1</v>
      </c>
      <c r="J743" s="38">
        <v>5</v>
      </c>
      <c r="K743" s="39">
        <v>58</v>
      </c>
      <c r="L743" s="39">
        <v>8</v>
      </c>
      <c r="M743" s="39">
        <v>0</v>
      </c>
      <c r="N743" s="39">
        <v>0</v>
      </c>
      <c r="O743" s="39">
        <v>0</v>
      </c>
      <c r="P743" s="39">
        <v>0</v>
      </c>
      <c r="Q743" s="39">
        <v>0</v>
      </c>
      <c r="R743" s="39">
        <v>0</v>
      </c>
      <c r="S743" s="39">
        <v>0</v>
      </c>
      <c r="T743" s="39">
        <v>0</v>
      </c>
      <c r="U743" s="39">
        <v>0</v>
      </c>
      <c r="V743" s="39">
        <v>0</v>
      </c>
      <c r="W743" s="39">
        <v>0</v>
      </c>
      <c r="X743" s="39">
        <v>0</v>
      </c>
      <c r="Y743" s="43">
        <v>0</v>
      </c>
      <c r="Z743" s="42">
        <v>0</v>
      </c>
      <c r="AA743" s="45">
        <v>32</v>
      </c>
      <c r="AB743" s="45">
        <v>34</v>
      </c>
      <c r="AC743" s="44">
        <v>66</v>
      </c>
      <c r="AD743" s="41">
        <v>32</v>
      </c>
      <c r="AE743" s="41">
        <v>34</v>
      </c>
      <c r="AF743" s="41">
        <v>0</v>
      </c>
      <c r="AG743" s="41">
        <v>0</v>
      </c>
      <c r="AH743" s="41">
        <v>0</v>
      </c>
      <c r="AI743" s="41">
        <v>0</v>
      </c>
      <c r="AJ743" s="41">
        <v>0</v>
      </c>
      <c r="AK743" s="41">
        <v>0</v>
      </c>
      <c r="AL743" s="46">
        <v>66</v>
      </c>
      <c r="AM743" s="46">
        <v>0</v>
      </c>
    </row>
    <row r="744" spans="1:39" ht="48">
      <c r="A744" s="40" t="s">
        <v>3729</v>
      </c>
      <c r="B744" s="47" t="s">
        <v>319</v>
      </c>
      <c r="C744" t="s">
        <v>10627</v>
      </c>
      <c r="D744" t="s">
        <v>3731</v>
      </c>
      <c r="E744" t="s">
        <v>3732</v>
      </c>
      <c r="F744" t="s">
        <v>12886</v>
      </c>
      <c r="G744" t="s">
        <v>7073</v>
      </c>
      <c r="H744" t="str">
        <f>INDEX(CountyList!A:A, MATCH(MID(A744, 3, 3), CountyList!B:B, 0))</f>
        <v>Calhoun</v>
      </c>
      <c r="I744" s="38">
        <v>0.5</v>
      </c>
      <c r="J744" s="38">
        <v>5.5</v>
      </c>
      <c r="K744" s="39">
        <v>15</v>
      </c>
      <c r="L744" s="39">
        <v>0</v>
      </c>
      <c r="M744" s="39">
        <v>7</v>
      </c>
      <c r="N744" s="39">
        <v>5</v>
      </c>
      <c r="O744" s="39">
        <v>7</v>
      </c>
      <c r="P744" s="39">
        <v>8</v>
      </c>
      <c r="Q744" s="39">
        <v>8</v>
      </c>
      <c r="R744" s="39">
        <v>11</v>
      </c>
      <c r="S744" s="39">
        <v>12</v>
      </c>
      <c r="T744" s="39">
        <v>6</v>
      </c>
      <c r="U744" s="39">
        <v>0</v>
      </c>
      <c r="V744" s="39">
        <v>0</v>
      </c>
      <c r="W744" s="39">
        <v>0</v>
      </c>
      <c r="X744" s="39">
        <v>0</v>
      </c>
      <c r="Y744" s="43">
        <v>7</v>
      </c>
      <c r="Z744" s="42">
        <v>0</v>
      </c>
      <c r="AA744" s="45">
        <v>48</v>
      </c>
      <c r="AB744" s="45">
        <v>43</v>
      </c>
      <c r="AC744" s="44">
        <v>91</v>
      </c>
      <c r="AD744" s="41">
        <v>48</v>
      </c>
      <c r="AE744" s="41">
        <v>43</v>
      </c>
      <c r="AF744" s="41">
        <v>0</v>
      </c>
      <c r="AG744" s="41">
        <v>0</v>
      </c>
      <c r="AH744" s="41">
        <v>0</v>
      </c>
      <c r="AI744" s="41">
        <v>0</v>
      </c>
      <c r="AJ744" s="41">
        <v>0</v>
      </c>
      <c r="AK744" s="41">
        <v>0</v>
      </c>
      <c r="AL744" s="46">
        <v>79</v>
      </c>
      <c r="AM744" s="46">
        <v>0</v>
      </c>
    </row>
    <row r="745" spans="1:39" ht="48">
      <c r="A745" s="40" t="s">
        <v>3734</v>
      </c>
      <c r="B745" s="47" t="s">
        <v>844</v>
      </c>
      <c r="C745" t="s">
        <v>10630</v>
      </c>
      <c r="D745" t="s">
        <v>3736</v>
      </c>
      <c r="E745" t="s">
        <v>3737</v>
      </c>
      <c r="F745" t="s">
        <v>12887</v>
      </c>
      <c r="G745" t="s">
        <v>7076</v>
      </c>
      <c r="H745" t="str">
        <f>INDEX(CountyList!A:A, MATCH(MID(A745, 3, 3), CountyList!B:B, 0))</f>
        <v>Calhoun</v>
      </c>
      <c r="I745" s="38">
        <v>1</v>
      </c>
      <c r="J745" s="38">
        <v>4</v>
      </c>
      <c r="K745" s="39">
        <v>37</v>
      </c>
      <c r="L745" s="39">
        <v>2</v>
      </c>
      <c r="M745" s="39">
        <v>8</v>
      </c>
      <c r="N745" s="39">
        <v>7</v>
      </c>
      <c r="O745" s="39">
        <v>5</v>
      </c>
      <c r="P745" s="39">
        <v>7</v>
      </c>
      <c r="Q745" s="39">
        <v>5</v>
      </c>
      <c r="R745" s="39">
        <v>6</v>
      </c>
      <c r="S745" s="39">
        <v>1</v>
      </c>
      <c r="T745" s="39">
        <v>2</v>
      </c>
      <c r="U745" s="39">
        <v>0</v>
      </c>
      <c r="V745" s="39">
        <v>0</v>
      </c>
      <c r="W745" s="39">
        <v>0</v>
      </c>
      <c r="X745" s="39">
        <v>0</v>
      </c>
      <c r="Y745" s="43">
        <v>2</v>
      </c>
      <c r="Z745" s="42">
        <v>0</v>
      </c>
      <c r="AA745" s="45">
        <v>40</v>
      </c>
      <c r="AB745" s="45">
        <v>42</v>
      </c>
      <c r="AC745" s="44">
        <v>82</v>
      </c>
      <c r="AD745" s="41">
        <v>40</v>
      </c>
      <c r="AE745" s="41">
        <v>42</v>
      </c>
      <c r="AF745" s="41">
        <v>0</v>
      </c>
      <c r="AG745" s="41">
        <v>0</v>
      </c>
      <c r="AH745" s="41">
        <v>0</v>
      </c>
      <c r="AI745" s="41">
        <v>0</v>
      </c>
      <c r="AJ745" s="41">
        <v>0</v>
      </c>
      <c r="AK745" s="41">
        <v>0</v>
      </c>
      <c r="AL745" s="46">
        <v>80</v>
      </c>
      <c r="AM745" s="46">
        <v>0</v>
      </c>
    </row>
    <row r="746" spans="1:39" ht="64">
      <c r="A746" s="40" t="s">
        <v>3739</v>
      </c>
      <c r="B746" s="47" t="s">
        <v>3740</v>
      </c>
      <c r="C746" t="s">
        <v>7077</v>
      </c>
      <c r="D746" t="s">
        <v>3741</v>
      </c>
      <c r="E746" t="s">
        <v>3742</v>
      </c>
      <c r="F746" t="s">
        <v>12888</v>
      </c>
      <c r="G746" t="s">
        <v>7079</v>
      </c>
      <c r="H746" t="str">
        <f>INDEX(CountyList!A:A, MATCH(MID(A746, 3, 3), CountyList!B:B, 0))</f>
        <v>Greene</v>
      </c>
      <c r="I746" s="38">
        <v>0.5</v>
      </c>
      <c r="J746" s="38">
        <v>10</v>
      </c>
      <c r="K746" s="39">
        <v>36</v>
      </c>
      <c r="L746" s="39">
        <v>15</v>
      </c>
      <c r="M746" s="39">
        <v>17</v>
      </c>
      <c r="N746" s="39">
        <v>12</v>
      </c>
      <c r="O746" s="39">
        <v>17</v>
      </c>
      <c r="P746" s="39">
        <v>14</v>
      </c>
      <c r="Q746" s="39">
        <v>14</v>
      </c>
      <c r="R746" s="39">
        <v>15</v>
      </c>
      <c r="S746" s="39">
        <v>12</v>
      </c>
      <c r="T746" s="39">
        <v>15</v>
      </c>
      <c r="U746" s="39">
        <v>0</v>
      </c>
      <c r="V746" s="39">
        <v>0</v>
      </c>
      <c r="W746" s="39">
        <v>0</v>
      </c>
      <c r="X746" s="39">
        <v>0</v>
      </c>
      <c r="Y746" s="43">
        <v>4</v>
      </c>
      <c r="Z746" s="42">
        <v>0</v>
      </c>
      <c r="AA746" s="45">
        <v>84</v>
      </c>
      <c r="AB746" s="45">
        <v>89</v>
      </c>
      <c r="AC746" s="44">
        <v>173</v>
      </c>
      <c r="AD746" s="41">
        <v>27</v>
      </c>
      <c r="AE746" s="41">
        <v>88</v>
      </c>
      <c r="AF746" s="41">
        <v>3</v>
      </c>
      <c r="AG746" s="41">
        <v>0</v>
      </c>
      <c r="AH746" s="41">
        <v>0</v>
      </c>
      <c r="AI746" s="41">
        <v>0</v>
      </c>
      <c r="AJ746" s="41">
        <v>0</v>
      </c>
      <c r="AK746" s="41">
        <v>55</v>
      </c>
      <c r="AL746" s="46">
        <v>167</v>
      </c>
      <c r="AM746" s="46">
        <v>0</v>
      </c>
    </row>
    <row r="747" spans="1:39" ht="64">
      <c r="A747" s="40" t="s">
        <v>3744</v>
      </c>
      <c r="B747" s="47" t="s">
        <v>3745</v>
      </c>
      <c r="C747" t="s">
        <v>10635</v>
      </c>
      <c r="D747" t="s">
        <v>3747</v>
      </c>
      <c r="E747" t="s">
        <v>3748</v>
      </c>
      <c r="F747" t="s">
        <v>12889</v>
      </c>
      <c r="G747" t="s">
        <v>7082</v>
      </c>
      <c r="H747" t="str">
        <f>INDEX(CountyList!A:A, MATCH(MID(A747, 3, 3), CountyList!B:B, 0))</f>
        <v>Jersey</v>
      </c>
      <c r="I747" s="38">
        <v>1</v>
      </c>
      <c r="J747" s="38">
        <v>21</v>
      </c>
      <c r="K747" s="39">
        <v>41</v>
      </c>
      <c r="L747" s="39">
        <v>36</v>
      </c>
      <c r="M747" s="39">
        <v>35</v>
      </c>
      <c r="N747" s="39">
        <v>40</v>
      </c>
      <c r="O747" s="39">
        <v>39</v>
      </c>
      <c r="P747" s="39">
        <v>48</v>
      </c>
      <c r="Q747" s="39">
        <v>35</v>
      </c>
      <c r="R747" s="39">
        <v>44</v>
      </c>
      <c r="S747" s="39">
        <v>40</v>
      </c>
      <c r="T747" s="39">
        <v>37</v>
      </c>
      <c r="U747" s="39">
        <v>0</v>
      </c>
      <c r="V747" s="39">
        <v>0</v>
      </c>
      <c r="W747" s="39">
        <v>0</v>
      </c>
      <c r="X747" s="39">
        <v>0</v>
      </c>
      <c r="Y747" s="43">
        <v>1</v>
      </c>
      <c r="Z747" s="42">
        <v>0</v>
      </c>
      <c r="AA747" s="45">
        <v>205</v>
      </c>
      <c r="AB747" s="45">
        <v>191</v>
      </c>
      <c r="AC747" s="44">
        <v>396</v>
      </c>
      <c r="AD747" s="41">
        <v>140</v>
      </c>
      <c r="AE747" s="41">
        <v>185</v>
      </c>
      <c r="AF747" s="41">
        <v>7</v>
      </c>
      <c r="AG747" s="41">
        <v>0</v>
      </c>
      <c r="AH747" s="41">
        <v>2</v>
      </c>
      <c r="AI747" s="41">
        <v>0</v>
      </c>
      <c r="AJ747" s="41">
        <v>0</v>
      </c>
      <c r="AK747" s="41">
        <v>62</v>
      </c>
      <c r="AL747" s="46">
        <v>395</v>
      </c>
      <c r="AM747" s="46">
        <v>0</v>
      </c>
    </row>
    <row r="748" spans="1:39" ht="48">
      <c r="A748" s="40" t="s">
        <v>12890</v>
      </c>
      <c r="B748" s="47" t="s">
        <v>1366</v>
      </c>
      <c r="C748" t="s">
        <v>13858</v>
      </c>
      <c r="D748" t="s">
        <v>10639</v>
      </c>
      <c r="E748" t="s">
        <v>3753</v>
      </c>
      <c r="F748" t="s">
        <v>12891</v>
      </c>
      <c r="G748" t="s">
        <v>12892</v>
      </c>
      <c r="H748" t="str">
        <f>INDEX(CountyList!A:A, MATCH(MID(A748, 3, 3), CountyList!B:B, 0))</f>
        <v>Macoupin</v>
      </c>
      <c r="I748" s="38">
        <v>1</v>
      </c>
      <c r="J748" s="38">
        <v>6</v>
      </c>
      <c r="K748" s="39">
        <v>16</v>
      </c>
      <c r="L748" s="39">
        <v>5</v>
      </c>
      <c r="M748" s="39">
        <v>1</v>
      </c>
      <c r="N748" s="39">
        <v>7</v>
      </c>
      <c r="O748" s="39">
        <v>5</v>
      </c>
      <c r="P748" s="39">
        <v>4</v>
      </c>
      <c r="Q748" s="39">
        <v>6</v>
      </c>
      <c r="R748" s="39">
        <v>2</v>
      </c>
      <c r="S748" s="39">
        <v>5</v>
      </c>
      <c r="T748" s="39">
        <v>1</v>
      </c>
      <c r="U748" s="39">
        <v>0</v>
      </c>
      <c r="V748" s="39">
        <v>0</v>
      </c>
      <c r="W748" s="39">
        <v>0</v>
      </c>
      <c r="X748" s="39">
        <v>0</v>
      </c>
      <c r="Y748" s="43">
        <v>0</v>
      </c>
      <c r="Z748" s="42">
        <v>0</v>
      </c>
      <c r="AA748" s="45">
        <v>30</v>
      </c>
      <c r="AB748" s="45">
        <v>22</v>
      </c>
      <c r="AC748" s="44">
        <v>52</v>
      </c>
      <c r="AD748" s="41">
        <v>27</v>
      </c>
      <c r="AE748" s="41">
        <v>21</v>
      </c>
      <c r="AF748" s="41">
        <v>0</v>
      </c>
      <c r="AG748" s="41">
        <v>0</v>
      </c>
      <c r="AH748" s="41">
        <v>0</v>
      </c>
      <c r="AI748" s="41">
        <v>0</v>
      </c>
      <c r="AJ748" s="41">
        <v>1</v>
      </c>
      <c r="AK748" s="41">
        <v>3</v>
      </c>
      <c r="AL748" s="46">
        <v>52</v>
      </c>
      <c r="AM748" s="46">
        <v>0</v>
      </c>
    </row>
    <row r="749" spans="1:39" ht="48">
      <c r="A749" s="40" t="s">
        <v>3750</v>
      </c>
      <c r="B749" s="47" t="s">
        <v>439</v>
      </c>
      <c r="C749" t="s">
        <v>10643</v>
      </c>
      <c r="D749" t="s">
        <v>3752</v>
      </c>
      <c r="E749" t="s">
        <v>3753</v>
      </c>
      <c r="F749" t="s">
        <v>12893</v>
      </c>
      <c r="G749" t="s">
        <v>7091</v>
      </c>
      <c r="H749" t="str">
        <f>INDEX(CountyList!A:A, MATCH(MID(A749, 3, 3), CountyList!B:B, 0))</f>
        <v>Macoupin</v>
      </c>
      <c r="I749" s="38">
        <v>0</v>
      </c>
      <c r="J749" s="38">
        <v>8</v>
      </c>
      <c r="K749" s="39">
        <v>32</v>
      </c>
      <c r="L749" s="39">
        <v>4</v>
      </c>
      <c r="M749" s="39">
        <v>10</v>
      </c>
      <c r="N749" s="39">
        <v>8</v>
      </c>
      <c r="O749" s="39">
        <v>10</v>
      </c>
      <c r="P749" s="39">
        <v>10</v>
      </c>
      <c r="Q749" s="39">
        <v>4</v>
      </c>
      <c r="R749" s="39">
        <v>8</v>
      </c>
      <c r="S749" s="39">
        <v>3</v>
      </c>
      <c r="T749" s="39">
        <v>4</v>
      </c>
      <c r="U749" s="39">
        <v>0</v>
      </c>
      <c r="V749" s="39">
        <v>0</v>
      </c>
      <c r="W749" s="39">
        <v>0</v>
      </c>
      <c r="X749" s="39">
        <v>0</v>
      </c>
      <c r="Y749" s="43">
        <v>0</v>
      </c>
      <c r="Z749" s="42">
        <v>0</v>
      </c>
      <c r="AA749" s="45">
        <v>49</v>
      </c>
      <c r="AB749" s="45">
        <v>44</v>
      </c>
      <c r="AC749" s="44">
        <v>93</v>
      </c>
      <c r="AD749" s="41">
        <v>49</v>
      </c>
      <c r="AE749" s="41">
        <v>44</v>
      </c>
      <c r="AF749" s="41">
        <v>0</v>
      </c>
      <c r="AG749" s="41">
        <v>0</v>
      </c>
      <c r="AH749" s="41">
        <v>0</v>
      </c>
      <c r="AI749" s="41">
        <v>0</v>
      </c>
      <c r="AJ749" s="41">
        <v>0</v>
      </c>
      <c r="AK749" s="41">
        <v>0</v>
      </c>
      <c r="AL749" s="46">
        <v>93</v>
      </c>
      <c r="AM749" s="46">
        <v>0</v>
      </c>
    </row>
    <row r="750" spans="1:39" ht="64">
      <c r="A750" s="40" t="s">
        <v>3755</v>
      </c>
      <c r="B750" s="47" t="s">
        <v>3756</v>
      </c>
      <c r="C750" t="s">
        <v>10646</v>
      </c>
      <c r="D750" t="s">
        <v>3758</v>
      </c>
      <c r="E750" t="s">
        <v>3759</v>
      </c>
      <c r="F750" t="s">
        <v>12894</v>
      </c>
      <c r="G750" t="s">
        <v>12895</v>
      </c>
      <c r="H750" t="str">
        <f>INDEX(CountyList!A:A, MATCH(MID(A750, 3, 3), CountyList!B:B, 0))</f>
        <v>Madison</v>
      </c>
      <c r="I750" s="38">
        <v>0</v>
      </c>
      <c r="J750" s="38">
        <v>7.5</v>
      </c>
      <c r="K750" s="39">
        <v>6</v>
      </c>
      <c r="L750" s="39">
        <v>10</v>
      </c>
      <c r="M750" s="39">
        <v>10</v>
      </c>
      <c r="N750" s="39">
        <v>6</v>
      </c>
      <c r="O750" s="39">
        <v>3</v>
      </c>
      <c r="P750" s="39">
        <v>8</v>
      </c>
      <c r="Q750" s="39">
        <v>7</v>
      </c>
      <c r="R750" s="39">
        <v>0</v>
      </c>
      <c r="S750" s="39">
        <v>9</v>
      </c>
      <c r="T750" s="39">
        <v>12</v>
      </c>
      <c r="U750" s="39">
        <v>7</v>
      </c>
      <c r="V750" s="39">
        <v>7</v>
      </c>
      <c r="W750" s="39">
        <v>10</v>
      </c>
      <c r="X750" s="39">
        <v>5</v>
      </c>
      <c r="Y750" s="43">
        <v>0</v>
      </c>
      <c r="Z750" s="42">
        <v>0</v>
      </c>
      <c r="AA750" s="45">
        <v>48</v>
      </c>
      <c r="AB750" s="45">
        <v>52</v>
      </c>
      <c r="AC750" s="44">
        <v>100</v>
      </c>
      <c r="AD750" s="41">
        <v>43</v>
      </c>
      <c r="AE750" s="41">
        <v>47</v>
      </c>
      <c r="AF750" s="41">
        <v>0</v>
      </c>
      <c r="AG750" s="41">
        <v>0</v>
      </c>
      <c r="AH750" s="41">
        <v>0</v>
      </c>
      <c r="AI750" s="41">
        <v>2</v>
      </c>
      <c r="AJ750" s="41">
        <v>0</v>
      </c>
      <c r="AK750" s="41">
        <v>8</v>
      </c>
      <c r="AL750" s="46">
        <v>71</v>
      </c>
      <c r="AM750" s="46">
        <v>29</v>
      </c>
    </row>
    <row r="751" spans="1:39" ht="64">
      <c r="A751" s="40" t="s">
        <v>3761</v>
      </c>
      <c r="B751" s="47" t="s">
        <v>3762</v>
      </c>
      <c r="C751" t="s">
        <v>10650</v>
      </c>
      <c r="D751" t="s">
        <v>3765</v>
      </c>
      <c r="E751" t="s">
        <v>3766</v>
      </c>
      <c r="F751" t="s">
        <v>12896</v>
      </c>
      <c r="G751" t="s">
        <v>7094</v>
      </c>
      <c r="H751" t="str">
        <f>INDEX(CountyList!A:A, MATCH(MID(A751, 3, 3), CountyList!B:B, 0))</f>
        <v>Madison</v>
      </c>
      <c r="I751" s="38">
        <v>0.5</v>
      </c>
      <c r="J751" s="38">
        <v>12</v>
      </c>
      <c r="K751" s="39">
        <v>36</v>
      </c>
      <c r="L751" s="39">
        <v>18</v>
      </c>
      <c r="M751" s="39">
        <v>19</v>
      </c>
      <c r="N751" s="39">
        <v>12</v>
      </c>
      <c r="O751" s="39">
        <v>14</v>
      </c>
      <c r="P751" s="39">
        <v>15</v>
      </c>
      <c r="Q751" s="39">
        <v>14</v>
      </c>
      <c r="R751" s="39">
        <v>13</v>
      </c>
      <c r="S751" s="39">
        <v>7</v>
      </c>
      <c r="T751" s="39">
        <v>10</v>
      </c>
      <c r="U751" s="39">
        <v>0</v>
      </c>
      <c r="V751" s="39">
        <v>0</v>
      </c>
      <c r="W751" s="39">
        <v>0</v>
      </c>
      <c r="X751" s="39">
        <v>0</v>
      </c>
      <c r="Y751" s="43">
        <v>0</v>
      </c>
      <c r="Z751" s="42">
        <v>0</v>
      </c>
      <c r="AA751" s="45">
        <v>69</v>
      </c>
      <c r="AB751" s="45">
        <v>89</v>
      </c>
      <c r="AC751" s="44">
        <v>158</v>
      </c>
      <c r="AD751" s="41">
        <v>67</v>
      </c>
      <c r="AE751" s="41">
        <v>85</v>
      </c>
      <c r="AF751" s="41">
        <v>0</v>
      </c>
      <c r="AG751" s="41">
        <v>0</v>
      </c>
      <c r="AH751" s="41">
        <v>1</v>
      </c>
      <c r="AI751" s="41">
        <v>2</v>
      </c>
      <c r="AJ751" s="41">
        <v>0</v>
      </c>
      <c r="AK751" s="41">
        <v>3</v>
      </c>
      <c r="AL751" s="46">
        <v>158</v>
      </c>
      <c r="AM751" s="46">
        <v>0</v>
      </c>
    </row>
    <row r="752" spans="1:39" ht="64">
      <c r="A752" s="40" t="s">
        <v>3768</v>
      </c>
      <c r="B752" s="47" t="s">
        <v>3769</v>
      </c>
      <c r="C752" t="s">
        <v>7095</v>
      </c>
      <c r="D752" t="s">
        <v>3771</v>
      </c>
      <c r="E752" t="s">
        <v>3772</v>
      </c>
      <c r="F752" t="s">
        <v>12897</v>
      </c>
      <c r="G752" t="s">
        <v>7097</v>
      </c>
      <c r="H752" t="str">
        <f>INDEX(CountyList!A:A, MATCH(MID(A752, 3, 3), CountyList!B:B, 0))</f>
        <v>Madison</v>
      </c>
      <c r="I752" s="38">
        <v>2</v>
      </c>
      <c r="J752" s="38">
        <v>6</v>
      </c>
      <c r="K752" s="39">
        <v>45</v>
      </c>
      <c r="L752" s="39">
        <v>13</v>
      </c>
      <c r="M752" s="39">
        <v>13</v>
      </c>
      <c r="N752" s="39">
        <v>9</v>
      </c>
      <c r="O752" s="39">
        <v>5</v>
      </c>
      <c r="P752" s="39">
        <v>4</v>
      </c>
      <c r="Q752" s="39">
        <v>4</v>
      </c>
      <c r="R752" s="39">
        <v>7</v>
      </c>
      <c r="S752" s="39">
        <v>2</v>
      </c>
      <c r="T752" s="39">
        <v>0</v>
      </c>
      <c r="U752" s="39">
        <v>0</v>
      </c>
      <c r="V752" s="39">
        <v>0</v>
      </c>
      <c r="W752" s="39">
        <v>0</v>
      </c>
      <c r="X752" s="39">
        <v>0</v>
      </c>
      <c r="Y752" s="43">
        <v>0</v>
      </c>
      <c r="Z752" s="42">
        <v>0</v>
      </c>
      <c r="AA752" s="45">
        <v>39</v>
      </c>
      <c r="AB752" s="45">
        <v>63</v>
      </c>
      <c r="AC752" s="44">
        <v>102</v>
      </c>
      <c r="AD752" s="41">
        <v>35</v>
      </c>
      <c r="AE752" s="41">
        <v>51</v>
      </c>
      <c r="AF752" s="41">
        <v>2</v>
      </c>
      <c r="AG752" s="41">
        <v>0</v>
      </c>
      <c r="AH752" s="41">
        <v>0</v>
      </c>
      <c r="AI752" s="41">
        <v>3</v>
      </c>
      <c r="AJ752" s="41">
        <v>1</v>
      </c>
      <c r="AK752" s="41">
        <v>10</v>
      </c>
      <c r="AL752" s="46">
        <v>102</v>
      </c>
      <c r="AM752" s="46">
        <v>0</v>
      </c>
    </row>
    <row r="753" spans="1:39" ht="64">
      <c r="A753" s="40" t="s">
        <v>3774</v>
      </c>
      <c r="B753" s="47" t="s">
        <v>3775</v>
      </c>
      <c r="C753" t="s">
        <v>10655</v>
      </c>
      <c r="D753" t="s">
        <v>3777</v>
      </c>
      <c r="E753" t="s">
        <v>3759</v>
      </c>
      <c r="F753" t="s">
        <v>12898</v>
      </c>
      <c r="G753" t="s">
        <v>7100</v>
      </c>
      <c r="H753" t="str">
        <f>INDEX(CountyList!A:A, MATCH(MID(A753, 3, 3), CountyList!B:B, 0))</f>
        <v>Madison</v>
      </c>
      <c r="I753" s="38">
        <v>2</v>
      </c>
      <c r="J753" s="38">
        <v>23</v>
      </c>
      <c r="K753" s="39">
        <v>0</v>
      </c>
      <c r="L753" s="39">
        <v>0</v>
      </c>
      <c r="M753" s="39">
        <v>0</v>
      </c>
      <c r="N753" s="39">
        <v>0</v>
      </c>
      <c r="O753" s="39">
        <v>0</v>
      </c>
      <c r="P753" s="39">
        <v>0</v>
      </c>
      <c r="Q753" s="39">
        <v>0</v>
      </c>
      <c r="R753" s="39">
        <v>0</v>
      </c>
      <c r="S753" s="39">
        <v>0</v>
      </c>
      <c r="T753" s="39">
        <v>0</v>
      </c>
      <c r="U753" s="39">
        <v>117</v>
      </c>
      <c r="V753" s="39">
        <v>113</v>
      </c>
      <c r="W753" s="39">
        <v>113</v>
      </c>
      <c r="X753" s="39">
        <v>86</v>
      </c>
      <c r="Y753" s="43">
        <v>0</v>
      </c>
      <c r="Z753" s="42">
        <v>0</v>
      </c>
      <c r="AA753" s="45">
        <v>229</v>
      </c>
      <c r="AB753" s="45">
        <v>200</v>
      </c>
      <c r="AC753" s="44">
        <v>429</v>
      </c>
      <c r="AD753" s="41">
        <v>199</v>
      </c>
      <c r="AE753" s="41">
        <v>171</v>
      </c>
      <c r="AF753" s="41">
        <v>3</v>
      </c>
      <c r="AG753" s="41">
        <v>0</v>
      </c>
      <c r="AH753" s="41">
        <v>6</v>
      </c>
      <c r="AI753" s="41">
        <v>44</v>
      </c>
      <c r="AJ753" s="41">
        <v>0</v>
      </c>
      <c r="AK753" s="41">
        <v>6</v>
      </c>
      <c r="AL753" s="46">
        <v>0</v>
      </c>
      <c r="AM753" s="46">
        <v>429</v>
      </c>
    </row>
    <row r="754" spans="1:39" ht="48">
      <c r="A754" s="40" t="s">
        <v>3778</v>
      </c>
      <c r="B754" s="47" t="s">
        <v>3779</v>
      </c>
      <c r="C754" t="s">
        <v>13859</v>
      </c>
      <c r="D754" t="s">
        <v>1645</v>
      </c>
      <c r="E754" t="s">
        <v>3782</v>
      </c>
      <c r="F754" t="s">
        <v>12899</v>
      </c>
      <c r="G754" t="s">
        <v>7103</v>
      </c>
      <c r="H754" t="str">
        <f>INDEX(CountyList!A:A, MATCH(MID(A754, 3, 3), CountyList!B:B, 0))</f>
        <v>Madison</v>
      </c>
      <c r="I754" s="38">
        <v>2.5</v>
      </c>
      <c r="J754" s="38">
        <v>17</v>
      </c>
      <c r="K754" s="39">
        <v>47</v>
      </c>
      <c r="L754" s="39">
        <v>21</v>
      </c>
      <c r="M754" s="39">
        <v>17</v>
      </c>
      <c r="N754" s="39">
        <v>21</v>
      </c>
      <c r="O754" s="39">
        <v>26</v>
      </c>
      <c r="P754" s="39">
        <v>16</v>
      </c>
      <c r="Q754" s="39">
        <v>24</v>
      </c>
      <c r="R754" s="39">
        <v>24</v>
      </c>
      <c r="S754" s="39">
        <v>21</v>
      </c>
      <c r="T754" s="39">
        <v>20</v>
      </c>
      <c r="U754" s="39">
        <v>0</v>
      </c>
      <c r="V754" s="39">
        <v>0</v>
      </c>
      <c r="W754" s="39">
        <v>0</v>
      </c>
      <c r="X754" s="39">
        <v>0</v>
      </c>
      <c r="Y754" s="43">
        <v>0</v>
      </c>
      <c r="Z754" s="42">
        <v>0</v>
      </c>
      <c r="AA754" s="45">
        <v>111</v>
      </c>
      <c r="AB754" s="45">
        <v>126</v>
      </c>
      <c r="AC754" s="44">
        <v>237</v>
      </c>
      <c r="AD754" s="41">
        <v>104</v>
      </c>
      <c r="AE754" s="41">
        <v>121</v>
      </c>
      <c r="AF754" s="41">
        <v>3</v>
      </c>
      <c r="AG754" s="41">
        <v>0</v>
      </c>
      <c r="AH754" s="41">
        <v>1</v>
      </c>
      <c r="AI754" s="41">
        <v>0</v>
      </c>
      <c r="AJ754" s="41">
        <v>0</v>
      </c>
      <c r="AK754" s="41">
        <v>8</v>
      </c>
      <c r="AL754" s="46">
        <v>237</v>
      </c>
      <c r="AM754" s="46">
        <v>0</v>
      </c>
    </row>
    <row r="755" spans="1:39" ht="48">
      <c r="A755" s="40" t="s">
        <v>3784</v>
      </c>
      <c r="B755" s="47" t="s">
        <v>3785</v>
      </c>
      <c r="C755" t="s">
        <v>10661</v>
      </c>
      <c r="D755" t="s">
        <v>3787</v>
      </c>
      <c r="E755" t="s">
        <v>3788</v>
      </c>
      <c r="F755" t="s">
        <v>12900</v>
      </c>
      <c r="G755" t="s">
        <v>7106</v>
      </c>
      <c r="H755" t="str">
        <f>INDEX(CountyList!A:A, MATCH(MID(A755, 3, 3), CountyList!B:B, 0))</f>
        <v>Madison</v>
      </c>
      <c r="I755" s="38">
        <v>1</v>
      </c>
      <c r="J755" s="38">
        <v>12</v>
      </c>
      <c r="K755" s="39">
        <v>34</v>
      </c>
      <c r="L755" s="39">
        <v>8</v>
      </c>
      <c r="M755" s="39">
        <v>9</v>
      </c>
      <c r="N755" s="39">
        <v>15</v>
      </c>
      <c r="O755" s="39">
        <v>13</v>
      </c>
      <c r="P755" s="39">
        <v>11</v>
      </c>
      <c r="Q755" s="39">
        <v>18</v>
      </c>
      <c r="R755" s="39">
        <v>9</v>
      </c>
      <c r="S755" s="39">
        <v>13</v>
      </c>
      <c r="T755" s="39">
        <v>14</v>
      </c>
      <c r="U755" s="39">
        <v>0</v>
      </c>
      <c r="V755" s="39">
        <v>0</v>
      </c>
      <c r="W755" s="39">
        <v>0</v>
      </c>
      <c r="X755" s="39">
        <v>0</v>
      </c>
      <c r="Y755" s="43">
        <v>0</v>
      </c>
      <c r="Z755" s="42">
        <v>0</v>
      </c>
      <c r="AA755" s="45">
        <v>77</v>
      </c>
      <c r="AB755" s="45">
        <v>67</v>
      </c>
      <c r="AC755" s="44">
        <v>144</v>
      </c>
      <c r="AD755" s="41">
        <v>77</v>
      </c>
      <c r="AE755" s="41">
        <v>66</v>
      </c>
      <c r="AF755" s="41">
        <v>0</v>
      </c>
      <c r="AG755" s="41">
        <v>0</v>
      </c>
      <c r="AH755" s="41">
        <v>0</v>
      </c>
      <c r="AI755" s="41">
        <v>0</v>
      </c>
      <c r="AJ755" s="41">
        <v>0</v>
      </c>
      <c r="AK755" s="41">
        <v>1</v>
      </c>
      <c r="AL755" s="46">
        <v>144</v>
      </c>
      <c r="AM755" s="46">
        <v>0</v>
      </c>
    </row>
    <row r="756" spans="1:39" ht="48">
      <c r="A756" s="40" t="s">
        <v>3790</v>
      </c>
      <c r="B756" s="47" t="s">
        <v>3791</v>
      </c>
      <c r="C756" t="s">
        <v>13860</v>
      </c>
      <c r="D756" t="s">
        <v>13861</v>
      </c>
      <c r="E756" t="s">
        <v>3772</v>
      </c>
      <c r="F756" t="s">
        <v>12902</v>
      </c>
      <c r="G756" t="s">
        <v>7109</v>
      </c>
      <c r="H756" t="str">
        <f>INDEX(CountyList!A:A, MATCH(MID(A756, 3, 3), CountyList!B:B, 0))</f>
        <v>Madison</v>
      </c>
      <c r="I756" s="38">
        <v>1</v>
      </c>
      <c r="J756" s="38">
        <v>16</v>
      </c>
      <c r="K756" s="39">
        <v>43</v>
      </c>
      <c r="L756" s="39">
        <v>31</v>
      </c>
      <c r="M756" s="39">
        <v>32</v>
      </c>
      <c r="N756" s="39">
        <v>17</v>
      </c>
      <c r="O756" s="39">
        <v>26</v>
      </c>
      <c r="P756" s="39">
        <v>22</v>
      </c>
      <c r="Q756" s="39">
        <v>23</v>
      </c>
      <c r="R756" s="39">
        <v>23</v>
      </c>
      <c r="S756" s="39">
        <v>21</v>
      </c>
      <c r="T756" s="39">
        <v>19</v>
      </c>
      <c r="U756" s="39">
        <v>0</v>
      </c>
      <c r="V756" s="39">
        <v>0</v>
      </c>
      <c r="W756" s="39">
        <v>0</v>
      </c>
      <c r="X756" s="39">
        <v>0</v>
      </c>
      <c r="Y756" s="43">
        <v>0</v>
      </c>
      <c r="Z756" s="42">
        <v>0</v>
      </c>
      <c r="AA756" s="45">
        <v>142</v>
      </c>
      <c r="AB756" s="45">
        <v>115</v>
      </c>
      <c r="AC756" s="44">
        <v>257</v>
      </c>
      <c r="AD756" s="41">
        <v>135</v>
      </c>
      <c r="AE756" s="41">
        <v>111</v>
      </c>
      <c r="AF756" s="41">
        <v>2</v>
      </c>
      <c r="AG756" s="41">
        <v>0</v>
      </c>
      <c r="AH756" s="41">
        <v>1</v>
      </c>
      <c r="AI756" s="41">
        <v>0</v>
      </c>
      <c r="AJ756" s="41">
        <v>0</v>
      </c>
      <c r="AK756" s="41">
        <v>8</v>
      </c>
      <c r="AL756" s="46">
        <v>257</v>
      </c>
      <c r="AM756" s="46">
        <v>0</v>
      </c>
    </row>
    <row r="757" spans="1:39" ht="48">
      <c r="A757" s="40" t="s">
        <v>3794</v>
      </c>
      <c r="B757" s="47" t="s">
        <v>3795</v>
      </c>
      <c r="C757" t="s">
        <v>10667</v>
      </c>
      <c r="D757" t="s">
        <v>3797</v>
      </c>
      <c r="E757" t="s">
        <v>3798</v>
      </c>
      <c r="F757" t="s">
        <v>12903</v>
      </c>
      <c r="G757" t="s">
        <v>7112</v>
      </c>
      <c r="H757" t="str">
        <f>INDEX(CountyList!A:A, MATCH(MID(A757, 3, 3), CountyList!B:B, 0))</f>
        <v>Madison</v>
      </c>
      <c r="I757" s="38">
        <v>1.4</v>
      </c>
      <c r="J757" s="38">
        <v>12.2</v>
      </c>
      <c r="K757" s="39">
        <v>42</v>
      </c>
      <c r="L757" s="39">
        <v>29</v>
      </c>
      <c r="M757" s="39">
        <v>26</v>
      </c>
      <c r="N757" s="39">
        <v>29</v>
      </c>
      <c r="O757" s="39">
        <v>27</v>
      </c>
      <c r="P757" s="39">
        <v>27</v>
      </c>
      <c r="Q757" s="39">
        <v>23</v>
      </c>
      <c r="R757" s="39">
        <v>24</v>
      </c>
      <c r="S757" s="39">
        <v>24</v>
      </c>
      <c r="T757" s="39">
        <v>17</v>
      </c>
      <c r="U757" s="39">
        <v>0</v>
      </c>
      <c r="V757" s="39">
        <v>0</v>
      </c>
      <c r="W757" s="39">
        <v>0</v>
      </c>
      <c r="X757" s="39">
        <v>0</v>
      </c>
      <c r="Y757" s="43">
        <v>0</v>
      </c>
      <c r="Z757" s="42">
        <v>0</v>
      </c>
      <c r="AA757" s="45">
        <v>145</v>
      </c>
      <c r="AB757" s="45">
        <v>123</v>
      </c>
      <c r="AC757" s="44">
        <v>268</v>
      </c>
      <c r="AD757" s="41">
        <v>134</v>
      </c>
      <c r="AE757" s="41">
        <v>114</v>
      </c>
      <c r="AF757" s="41">
        <v>6</v>
      </c>
      <c r="AG757" s="41">
        <v>0</v>
      </c>
      <c r="AH757" s="41">
        <v>0</v>
      </c>
      <c r="AI757" s="41">
        <v>1</v>
      </c>
      <c r="AJ757" s="41">
        <v>0</v>
      </c>
      <c r="AK757" s="41">
        <v>13</v>
      </c>
      <c r="AL757" s="46">
        <v>268</v>
      </c>
      <c r="AM757" s="46">
        <v>0</v>
      </c>
    </row>
    <row r="758" spans="1:39" ht="48">
      <c r="A758" s="40" t="s">
        <v>3800</v>
      </c>
      <c r="B758" s="47" t="s">
        <v>3801</v>
      </c>
      <c r="C758" t="s">
        <v>10670</v>
      </c>
      <c r="D758" t="s">
        <v>3802</v>
      </c>
      <c r="E758" t="s">
        <v>3803</v>
      </c>
      <c r="F758" t="s">
        <v>12904</v>
      </c>
      <c r="G758" t="s">
        <v>7115</v>
      </c>
      <c r="H758" t="str">
        <f>INDEX(CountyList!A:A, MATCH(MID(A758, 3, 3), CountyList!B:B, 0))</f>
        <v>Madison</v>
      </c>
      <c r="I758" s="38">
        <v>1</v>
      </c>
      <c r="J758" s="38">
        <v>13.5</v>
      </c>
      <c r="K758" s="39">
        <v>49</v>
      </c>
      <c r="L758" s="39">
        <v>24</v>
      </c>
      <c r="M758" s="39">
        <v>24</v>
      </c>
      <c r="N758" s="39">
        <v>17</v>
      </c>
      <c r="O758" s="39">
        <v>24</v>
      </c>
      <c r="P758" s="39">
        <v>15</v>
      </c>
      <c r="Q758" s="39">
        <v>18</v>
      </c>
      <c r="R758" s="39">
        <v>13</v>
      </c>
      <c r="S758" s="39">
        <v>12</v>
      </c>
      <c r="T758" s="39">
        <v>10</v>
      </c>
      <c r="U758" s="39">
        <v>0</v>
      </c>
      <c r="V758" s="39">
        <v>0</v>
      </c>
      <c r="W758" s="39">
        <v>0</v>
      </c>
      <c r="X758" s="39">
        <v>0</v>
      </c>
      <c r="Y758" s="43">
        <v>0</v>
      </c>
      <c r="Z758" s="42">
        <v>0</v>
      </c>
      <c r="AA758" s="45">
        <v>118</v>
      </c>
      <c r="AB758" s="45">
        <v>88</v>
      </c>
      <c r="AC758" s="44">
        <v>206</v>
      </c>
      <c r="AD758" s="41">
        <v>97</v>
      </c>
      <c r="AE758" s="41">
        <v>80</v>
      </c>
      <c r="AF758" s="41">
        <v>9</v>
      </c>
      <c r="AG758" s="41">
        <v>2</v>
      </c>
      <c r="AH758" s="41">
        <v>3</v>
      </c>
      <c r="AI758" s="41">
        <v>2</v>
      </c>
      <c r="AJ758" s="41">
        <v>0</v>
      </c>
      <c r="AK758" s="41">
        <v>13</v>
      </c>
      <c r="AL758" s="46">
        <v>206</v>
      </c>
      <c r="AM758" s="46">
        <v>0</v>
      </c>
    </row>
    <row r="759" spans="1:39" ht="64">
      <c r="A759" s="40" t="s">
        <v>3805</v>
      </c>
      <c r="B759" s="47" t="s">
        <v>3806</v>
      </c>
      <c r="C759" t="s">
        <v>10673</v>
      </c>
      <c r="D759" t="s">
        <v>3808</v>
      </c>
      <c r="E759" t="s">
        <v>3803</v>
      </c>
      <c r="F759" t="s">
        <v>12905</v>
      </c>
      <c r="G759" t="s">
        <v>12906</v>
      </c>
      <c r="H759" t="str">
        <f>INDEX(CountyList!A:A, MATCH(MID(A759, 3, 3), CountyList!B:B, 0))</f>
        <v>Madison</v>
      </c>
      <c r="I759" s="38">
        <v>1</v>
      </c>
      <c r="J759" s="38">
        <v>12</v>
      </c>
      <c r="K759" s="39">
        <v>0</v>
      </c>
      <c r="L759" s="39">
        <v>24</v>
      </c>
      <c r="M759" s="39">
        <v>25</v>
      </c>
      <c r="N759" s="39">
        <v>25</v>
      </c>
      <c r="O759" s="39">
        <v>20</v>
      </c>
      <c r="P759" s="39">
        <v>20</v>
      </c>
      <c r="Q759" s="39">
        <v>18</v>
      </c>
      <c r="R759" s="39">
        <v>17</v>
      </c>
      <c r="S759" s="39">
        <v>27</v>
      </c>
      <c r="T759" s="39">
        <v>12</v>
      </c>
      <c r="U759" s="39">
        <v>0</v>
      </c>
      <c r="V759" s="39">
        <v>0</v>
      </c>
      <c r="W759" s="39">
        <v>0</v>
      </c>
      <c r="X759" s="39">
        <v>0</v>
      </c>
      <c r="Y759" s="43">
        <v>0</v>
      </c>
      <c r="Z759" s="42">
        <v>0</v>
      </c>
      <c r="AA759" s="45">
        <v>108</v>
      </c>
      <c r="AB759" s="45">
        <v>80</v>
      </c>
      <c r="AC759" s="44">
        <v>188</v>
      </c>
      <c r="AD759" s="41">
        <v>91</v>
      </c>
      <c r="AE759" s="41">
        <v>63</v>
      </c>
      <c r="AF759" s="41">
        <v>10</v>
      </c>
      <c r="AG759" s="41">
        <v>0</v>
      </c>
      <c r="AH759" s="41">
        <v>0</v>
      </c>
      <c r="AI759" s="41">
        <v>8</v>
      </c>
      <c r="AJ759" s="41">
        <v>12</v>
      </c>
      <c r="AK759" s="41">
        <v>4</v>
      </c>
      <c r="AL759" s="46">
        <v>188</v>
      </c>
      <c r="AM759" s="46">
        <v>0</v>
      </c>
    </row>
    <row r="760" spans="1:39" ht="48">
      <c r="A760" s="40" t="s">
        <v>3809</v>
      </c>
      <c r="B760" s="47" t="s">
        <v>3810</v>
      </c>
      <c r="C760" t="s">
        <v>7116</v>
      </c>
      <c r="D760" t="s">
        <v>3812</v>
      </c>
      <c r="E760" t="s">
        <v>3813</v>
      </c>
      <c r="F760" t="s">
        <v>12907</v>
      </c>
      <c r="G760" t="s">
        <v>7118</v>
      </c>
      <c r="H760" t="str">
        <f>INDEX(CountyList!A:A, MATCH(MID(A760, 3, 3), CountyList!B:B, 0))</f>
        <v>Madison</v>
      </c>
      <c r="I760" s="38">
        <v>0</v>
      </c>
      <c r="J760" s="38">
        <v>22.4</v>
      </c>
      <c r="K760" s="39">
        <v>0</v>
      </c>
      <c r="L760" s="39">
        <v>48</v>
      </c>
      <c r="M760" s="39">
        <v>50</v>
      </c>
      <c r="N760" s="39">
        <v>40</v>
      </c>
      <c r="O760" s="39">
        <v>34</v>
      </c>
      <c r="P760" s="39">
        <v>30</v>
      </c>
      <c r="Q760" s="39">
        <v>35</v>
      </c>
      <c r="R760" s="39">
        <v>28</v>
      </c>
      <c r="S760" s="39">
        <v>16</v>
      </c>
      <c r="T760" s="39">
        <v>7</v>
      </c>
      <c r="U760" s="39">
        <v>11</v>
      </c>
      <c r="V760" s="39">
        <v>0</v>
      </c>
      <c r="W760" s="39">
        <v>0</v>
      </c>
      <c r="X760" s="39">
        <v>0</v>
      </c>
      <c r="Y760" s="43">
        <v>0</v>
      </c>
      <c r="Z760" s="42">
        <v>0</v>
      </c>
      <c r="AA760" s="45">
        <v>148</v>
      </c>
      <c r="AB760" s="45">
        <v>151</v>
      </c>
      <c r="AC760" s="44">
        <v>299</v>
      </c>
      <c r="AD760" s="41">
        <v>133</v>
      </c>
      <c r="AE760" s="41">
        <v>131</v>
      </c>
      <c r="AF760" s="41">
        <v>4</v>
      </c>
      <c r="AG760" s="41">
        <v>0</v>
      </c>
      <c r="AH760" s="41">
        <v>5</v>
      </c>
      <c r="AI760" s="41">
        <v>12</v>
      </c>
      <c r="AJ760" s="41">
        <v>0</v>
      </c>
      <c r="AK760" s="41">
        <v>14</v>
      </c>
      <c r="AL760" s="46">
        <v>288</v>
      </c>
      <c r="AM760" s="46">
        <v>11</v>
      </c>
    </row>
    <row r="761" spans="1:39" ht="48">
      <c r="A761" s="40" t="s">
        <v>12912</v>
      </c>
      <c r="B761" s="47" t="s">
        <v>3329</v>
      </c>
      <c r="C761" t="s">
        <v>13862</v>
      </c>
      <c r="D761" t="s">
        <v>10691</v>
      </c>
      <c r="E761" t="s">
        <v>10692</v>
      </c>
      <c r="F761" t="s">
        <v>12913</v>
      </c>
      <c r="G761" t="s">
        <v>12914</v>
      </c>
      <c r="H761" t="str">
        <f>INDEX(CountyList!A:A, MATCH(MID(A761, 3, 3), CountyList!B:B, 0))</f>
        <v>Madison</v>
      </c>
      <c r="I761" s="38">
        <v>0</v>
      </c>
      <c r="J761" s="38">
        <v>6.2</v>
      </c>
      <c r="K761" s="39">
        <v>67</v>
      </c>
      <c r="L761" s="39">
        <v>9</v>
      </c>
      <c r="M761" s="39">
        <v>3</v>
      </c>
      <c r="N761" s="39">
        <v>8</v>
      </c>
      <c r="O761" s="39">
        <v>8</v>
      </c>
      <c r="P761" s="39">
        <v>2</v>
      </c>
      <c r="Q761" s="39">
        <v>5</v>
      </c>
      <c r="R761" s="39">
        <v>3</v>
      </c>
      <c r="S761" s="39">
        <v>3</v>
      </c>
      <c r="T761" s="39">
        <v>5</v>
      </c>
      <c r="U761" s="39">
        <v>0</v>
      </c>
      <c r="V761" s="39">
        <v>0</v>
      </c>
      <c r="W761" s="39">
        <v>0</v>
      </c>
      <c r="X761" s="39">
        <v>0</v>
      </c>
      <c r="Y761" s="43">
        <v>0</v>
      </c>
      <c r="Z761" s="42">
        <v>0</v>
      </c>
      <c r="AA761" s="45">
        <v>58</v>
      </c>
      <c r="AB761" s="45">
        <v>55</v>
      </c>
      <c r="AC761" s="44">
        <v>113</v>
      </c>
      <c r="AD761" s="41">
        <v>54</v>
      </c>
      <c r="AE761" s="41">
        <v>52</v>
      </c>
      <c r="AF761" s="41">
        <v>0</v>
      </c>
      <c r="AG761" s="41">
        <v>0</v>
      </c>
      <c r="AH761" s="41">
        <v>0</v>
      </c>
      <c r="AI761" s="41">
        <v>1</v>
      </c>
      <c r="AJ761" s="41">
        <v>0</v>
      </c>
      <c r="AK761" s="41">
        <v>6</v>
      </c>
      <c r="AL761" s="46">
        <v>113</v>
      </c>
      <c r="AM761" s="46">
        <v>0</v>
      </c>
    </row>
    <row r="762" spans="1:39" ht="48">
      <c r="A762" s="40" t="s">
        <v>3815</v>
      </c>
      <c r="B762" s="47" t="s">
        <v>665</v>
      </c>
      <c r="C762" t="s">
        <v>7119</v>
      </c>
      <c r="D762" t="s">
        <v>3817</v>
      </c>
      <c r="E762" t="s">
        <v>3818</v>
      </c>
      <c r="F762" t="s">
        <v>12915</v>
      </c>
      <c r="G762" t="s">
        <v>7121</v>
      </c>
      <c r="H762" t="str">
        <f>INDEX(CountyList!A:A, MATCH(MID(A762, 3, 3), CountyList!B:B, 0))</f>
        <v>Madison</v>
      </c>
      <c r="I762" s="38">
        <v>0.4</v>
      </c>
      <c r="J762" s="38">
        <v>3.3</v>
      </c>
      <c r="K762" s="39">
        <v>8</v>
      </c>
      <c r="L762" s="39">
        <v>0</v>
      </c>
      <c r="M762" s="39">
        <v>2</v>
      </c>
      <c r="N762" s="39">
        <v>4</v>
      </c>
      <c r="O762" s="39">
        <v>4</v>
      </c>
      <c r="P762" s="39">
        <v>4</v>
      </c>
      <c r="Q762" s="39">
        <v>1</v>
      </c>
      <c r="R762" s="39">
        <v>2</v>
      </c>
      <c r="S762" s="39">
        <v>3</v>
      </c>
      <c r="T762" s="39">
        <v>1</v>
      </c>
      <c r="U762" s="39">
        <v>0</v>
      </c>
      <c r="V762" s="39">
        <v>0</v>
      </c>
      <c r="W762" s="39">
        <v>0</v>
      </c>
      <c r="X762" s="39">
        <v>0</v>
      </c>
      <c r="Y762" s="43">
        <v>0</v>
      </c>
      <c r="Z762" s="42">
        <v>0</v>
      </c>
      <c r="AA762" s="45">
        <v>16</v>
      </c>
      <c r="AB762" s="45">
        <v>13</v>
      </c>
      <c r="AC762" s="44">
        <v>29</v>
      </c>
      <c r="AD762" s="41">
        <v>16</v>
      </c>
      <c r="AE762" s="41">
        <v>12</v>
      </c>
      <c r="AF762" s="41">
        <v>0</v>
      </c>
      <c r="AG762" s="41">
        <v>0</v>
      </c>
      <c r="AH762" s="41">
        <v>0</v>
      </c>
      <c r="AI762" s="41">
        <v>0</v>
      </c>
      <c r="AJ762" s="41">
        <v>0</v>
      </c>
      <c r="AK762" s="41">
        <v>1</v>
      </c>
      <c r="AL762" s="46">
        <v>29</v>
      </c>
      <c r="AM762" s="46">
        <v>0</v>
      </c>
    </row>
    <row r="763" spans="1:39" ht="48">
      <c r="A763" s="40" t="s">
        <v>3820</v>
      </c>
      <c r="B763" s="47" t="s">
        <v>13863</v>
      </c>
      <c r="C763" t="s">
        <v>7132</v>
      </c>
      <c r="D763" t="s">
        <v>13864</v>
      </c>
      <c r="E763" t="s">
        <v>3766</v>
      </c>
      <c r="F763" t="s">
        <v>13865</v>
      </c>
      <c r="G763" t="s">
        <v>13866</v>
      </c>
      <c r="H763" t="str">
        <f>INDEX(CountyList!A:A, MATCH(MID(A763, 3, 3), CountyList!B:B, 0))</f>
        <v>Madison</v>
      </c>
      <c r="I763" s="38">
        <v>2</v>
      </c>
      <c r="J763" s="38">
        <v>2</v>
      </c>
      <c r="K763" s="39">
        <v>0</v>
      </c>
      <c r="L763" s="39">
        <v>3</v>
      </c>
      <c r="M763" s="39">
        <v>1</v>
      </c>
      <c r="N763" s="39">
        <v>0</v>
      </c>
      <c r="O763" s="39">
        <v>0</v>
      </c>
      <c r="P763" s="39">
        <v>0</v>
      </c>
      <c r="Q763" s="39">
        <v>0</v>
      </c>
      <c r="R763" s="39">
        <v>0</v>
      </c>
      <c r="S763" s="39">
        <v>0</v>
      </c>
      <c r="T763" s="39">
        <v>0</v>
      </c>
      <c r="U763" s="39">
        <v>0</v>
      </c>
      <c r="V763" s="39">
        <v>0</v>
      </c>
      <c r="W763" s="39">
        <v>0</v>
      </c>
      <c r="X763" s="39">
        <v>0</v>
      </c>
      <c r="Y763" s="43">
        <v>0</v>
      </c>
      <c r="Z763" s="42">
        <v>0</v>
      </c>
      <c r="AA763" s="45">
        <v>4</v>
      </c>
      <c r="AB763" s="45">
        <v>1</v>
      </c>
      <c r="AC763" s="44">
        <v>5</v>
      </c>
      <c r="AD763" s="41">
        <v>0</v>
      </c>
      <c r="AE763" s="41">
        <v>0</v>
      </c>
      <c r="AF763" s="41">
        <v>0</v>
      </c>
      <c r="AG763" s="41">
        <v>0</v>
      </c>
      <c r="AH763" s="41">
        <v>0</v>
      </c>
      <c r="AI763" s="41">
        <v>5</v>
      </c>
      <c r="AJ763" s="41">
        <v>0</v>
      </c>
      <c r="AK763" s="41">
        <v>0</v>
      </c>
      <c r="AL763" s="46">
        <v>4</v>
      </c>
      <c r="AM763" s="46">
        <v>0</v>
      </c>
    </row>
    <row r="764" spans="1:39" ht="48">
      <c r="A764" s="40" t="s">
        <v>3826</v>
      </c>
      <c r="B764" s="47" t="s">
        <v>2883</v>
      </c>
      <c r="C764" t="s">
        <v>10698</v>
      </c>
      <c r="D764" t="s">
        <v>3828</v>
      </c>
      <c r="E764" t="s">
        <v>3766</v>
      </c>
      <c r="F764" t="s">
        <v>12916</v>
      </c>
      <c r="G764" t="s">
        <v>7124</v>
      </c>
      <c r="H764" t="str">
        <f>INDEX(CountyList!A:A, MATCH(MID(A764, 3, 3), CountyList!B:B, 0))</f>
        <v>Madison</v>
      </c>
      <c r="I764" s="38">
        <v>0.5</v>
      </c>
      <c r="J764" s="38">
        <v>3</v>
      </c>
      <c r="K764" s="39">
        <v>16</v>
      </c>
      <c r="L764" s="39">
        <v>15</v>
      </c>
      <c r="M764" s="39">
        <v>20</v>
      </c>
      <c r="N764" s="39">
        <v>21</v>
      </c>
      <c r="O764" s="39">
        <v>20</v>
      </c>
      <c r="P764" s="39">
        <v>21</v>
      </c>
      <c r="Q764" s="39">
        <v>28</v>
      </c>
      <c r="R764" s="39">
        <v>26</v>
      </c>
      <c r="S764" s="39">
        <v>20</v>
      </c>
      <c r="T764" s="39">
        <v>21</v>
      </c>
      <c r="U764" s="39">
        <v>0</v>
      </c>
      <c r="V764" s="39">
        <v>0</v>
      </c>
      <c r="W764" s="39">
        <v>0</v>
      </c>
      <c r="X764" s="39">
        <v>0</v>
      </c>
      <c r="Y764" s="43">
        <v>0</v>
      </c>
      <c r="Z764" s="42">
        <v>0</v>
      </c>
      <c r="AA764" s="45">
        <v>110</v>
      </c>
      <c r="AB764" s="45">
        <v>98</v>
      </c>
      <c r="AC764" s="44">
        <v>208</v>
      </c>
      <c r="AD764" s="41">
        <v>95</v>
      </c>
      <c r="AE764" s="41">
        <v>84</v>
      </c>
      <c r="AF764" s="41">
        <v>13</v>
      </c>
      <c r="AG764" s="41">
        <v>0</v>
      </c>
      <c r="AH764" s="41">
        <v>3</v>
      </c>
      <c r="AI764" s="41">
        <v>1</v>
      </c>
      <c r="AJ764" s="41">
        <v>0</v>
      </c>
      <c r="AK764" s="41">
        <v>12</v>
      </c>
      <c r="AL764" s="46">
        <v>208</v>
      </c>
      <c r="AM764" s="46">
        <v>0</v>
      </c>
    </row>
    <row r="765" spans="1:39" ht="48">
      <c r="A765" s="40" t="s">
        <v>3829</v>
      </c>
      <c r="B765" s="47" t="s">
        <v>326</v>
      </c>
      <c r="C765" t="s">
        <v>13867</v>
      </c>
      <c r="D765" t="s">
        <v>3832</v>
      </c>
      <c r="E765" t="s">
        <v>3798</v>
      </c>
      <c r="F765" t="s">
        <v>12917</v>
      </c>
      <c r="G765" t="s">
        <v>7127</v>
      </c>
      <c r="H765" t="str">
        <f>INDEX(CountyList!A:A, MATCH(MID(A765, 3, 3), CountyList!B:B, 0))</f>
        <v>Madison</v>
      </c>
      <c r="I765" s="38">
        <v>0</v>
      </c>
      <c r="J765" s="38">
        <v>9.5</v>
      </c>
      <c r="K765" s="39">
        <v>104</v>
      </c>
      <c r="L765" s="39">
        <v>17</v>
      </c>
      <c r="M765" s="39">
        <v>10</v>
      </c>
      <c r="N765" s="39">
        <v>21</v>
      </c>
      <c r="O765" s="39">
        <v>17</v>
      </c>
      <c r="P765" s="39">
        <v>15</v>
      </c>
      <c r="Q765" s="39">
        <v>18</v>
      </c>
      <c r="R765" s="39">
        <v>16</v>
      </c>
      <c r="S765" s="39">
        <v>25</v>
      </c>
      <c r="T765" s="39">
        <v>19</v>
      </c>
      <c r="U765" s="39">
        <v>0</v>
      </c>
      <c r="V765" s="39">
        <v>0</v>
      </c>
      <c r="W765" s="39">
        <v>0</v>
      </c>
      <c r="X765" s="39">
        <v>0</v>
      </c>
      <c r="Y765" s="43">
        <v>0</v>
      </c>
      <c r="Z765" s="42">
        <v>0</v>
      </c>
      <c r="AA765" s="45">
        <v>130</v>
      </c>
      <c r="AB765" s="45">
        <v>132</v>
      </c>
      <c r="AC765" s="44">
        <v>262</v>
      </c>
      <c r="AD765" s="41">
        <v>121</v>
      </c>
      <c r="AE765" s="41">
        <v>127</v>
      </c>
      <c r="AF765" s="41">
        <v>1</v>
      </c>
      <c r="AG765" s="41">
        <v>0</v>
      </c>
      <c r="AH765" s="41">
        <v>0</v>
      </c>
      <c r="AI765" s="41">
        <v>3</v>
      </c>
      <c r="AJ765" s="41">
        <v>0</v>
      </c>
      <c r="AK765" s="41">
        <v>10</v>
      </c>
      <c r="AL765" s="46">
        <v>262</v>
      </c>
      <c r="AM765" s="46">
        <v>0</v>
      </c>
    </row>
    <row r="766" spans="1:39" ht="48">
      <c r="A766" s="40" t="s">
        <v>3837</v>
      </c>
      <c r="B766" s="47" t="s">
        <v>439</v>
      </c>
      <c r="C766" t="s">
        <v>13868</v>
      </c>
      <c r="D766" t="s">
        <v>3839</v>
      </c>
      <c r="E766" t="s">
        <v>3788</v>
      </c>
      <c r="F766" t="s">
        <v>12918</v>
      </c>
      <c r="G766" t="s">
        <v>7130</v>
      </c>
      <c r="H766" t="str">
        <f>INDEX(CountyList!A:A, MATCH(MID(A766, 3, 3), CountyList!B:B, 0))</f>
        <v>Madison</v>
      </c>
      <c r="I766" s="38">
        <v>0.5</v>
      </c>
      <c r="J766" s="38">
        <v>12</v>
      </c>
      <c r="K766" s="39">
        <v>112</v>
      </c>
      <c r="L766" s="39">
        <v>21</v>
      </c>
      <c r="M766" s="39">
        <v>11</v>
      </c>
      <c r="N766" s="39">
        <v>19</v>
      </c>
      <c r="O766" s="39">
        <v>20</v>
      </c>
      <c r="P766" s="39">
        <v>12</v>
      </c>
      <c r="Q766" s="39">
        <v>14</v>
      </c>
      <c r="R766" s="39">
        <v>17</v>
      </c>
      <c r="S766" s="39">
        <v>14</v>
      </c>
      <c r="T766" s="39">
        <v>11</v>
      </c>
      <c r="U766" s="39">
        <v>0</v>
      </c>
      <c r="V766" s="39">
        <v>0</v>
      </c>
      <c r="W766" s="39">
        <v>0</v>
      </c>
      <c r="X766" s="39">
        <v>0</v>
      </c>
      <c r="Y766" s="43">
        <v>0</v>
      </c>
      <c r="Z766" s="42">
        <v>0</v>
      </c>
      <c r="AA766" s="45">
        <v>116</v>
      </c>
      <c r="AB766" s="45">
        <v>135</v>
      </c>
      <c r="AC766" s="44">
        <v>251</v>
      </c>
      <c r="AD766" s="41">
        <v>106</v>
      </c>
      <c r="AE766" s="41">
        <v>128</v>
      </c>
      <c r="AF766" s="41">
        <v>0</v>
      </c>
      <c r="AG766" s="41">
        <v>0</v>
      </c>
      <c r="AH766" s="41">
        <v>2</v>
      </c>
      <c r="AI766" s="41">
        <v>0</v>
      </c>
      <c r="AJ766" s="41">
        <v>0</v>
      </c>
      <c r="AK766" s="41">
        <v>15</v>
      </c>
      <c r="AL766" s="46">
        <v>251</v>
      </c>
      <c r="AM766" s="46">
        <v>0</v>
      </c>
    </row>
    <row r="767" spans="1:39" ht="48">
      <c r="A767" s="40" t="s">
        <v>3840</v>
      </c>
      <c r="B767" s="47" t="s">
        <v>3841</v>
      </c>
      <c r="C767" t="s">
        <v>13869</v>
      </c>
      <c r="D767" t="s">
        <v>3844</v>
      </c>
      <c r="E767" t="s">
        <v>3798</v>
      </c>
      <c r="F767" t="s">
        <v>12919</v>
      </c>
      <c r="G767" t="s">
        <v>7137</v>
      </c>
      <c r="H767" t="str">
        <f>INDEX(CountyList!A:A, MATCH(MID(A767, 3, 3), CountyList!B:B, 0))</f>
        <v>Madison</v>
      </c>
      <c r="I767" s="38">
        <v>1</v>
      </c>
      <c r="J767" s="38">
        <v>13</v>
      </c>
      <c r="K767" s="39">
        <v>40</v>
      </c>
      <c r="L767" s="39">
        <v>8</v>
      </c>
      <c r="M767" s="39">
        <v>19</v>
      </c>
      <c r="N767" s="39">
        <v>16</v>
      </c>
      <c r="O767" s="39">
        <v>21</v>
      </c>
      <c r="P767" s="39">
        <v>14</v>
      </c>
      <c r="Q767" s="39">
        <v>15</v>
      </c>
      <c r="R767" s="39">
        <v>10</v>
      </c>
      <c r="S767" s="39">
        <v>8</v>
      </c>
      <c r="T767" s="39">
        <v>17</v>
      </c>
      <c r="U767" s="39">
        <v>0</v>
      </c>
      <c r="V767" s="39">
        <v>0</v>
      </c>
      <c r="W767" s="39">
        <v>0</v>
      </c>
      <c r="X767" s="39">
        <v>0</v>
      </c>
      <c r="Y767" s="43">
        <v>0</v>
      </c>
      <c r="Z767" s="42">
        <v>0</v>
      </c>
      <c r="AA767" s="45">
        <v>90</v>
      </c>
      <c r="AB767" s="45">
        <v>78</v>
      </c>
      <c r="AC767" s="44">
        <v>168</v>
      </c>
      <c r="AD767" s="41">
        <v>83</v>
      </c>
      <c r="AE767" s="41">
        <v>70</v>
      </c>
      <c r="AF767" s="41">
        <v>4</v>
      </c>
      <c r="AG767" s="41">
        <v>0</v>
      </c>
      <c r="AH767" s="41">
        <v>2</v>
      </c>
      <c r="AI767" s="41">
        <v>2</v>
      </c>
      <c r="AJ767" s="41">
        <v>0</v>
      </c>
      <c r="AK767" s="41">
        <v>7</v>
      </c>
      <c r="AL767" s="46">
        <v>168</v>
      </c>
      <c r="AM767" s="46">
        <v>0</v>
      </c>
    </row>
    <row r="768" spans="1:39" ht="48">
      <c r="A768" s="40" t="s">
        <v>3845</v>
      </c>
      <c r="B768" s="47" t="s">
        <v>2699</v>
      </c>
      <c r="C768" t="s">
        <v>10710</v>
      </c>
      <c r="D768" t="s">
        <v>3848</v>
      </c>
      <c r="E768" t="s">
        <v>3759</v>
      </c>
      <c r="F768" t="s">
        <v>12920</v>
      </c>
      <c r="G768" t="s">
        <v>7140</v>
      </c>
      <c r="H768" t="str">
        <f>INDEX(CountyList!A:A, MATCH(MID(A768, 3, 3), CountyList!B:B, 0))</f>
        <v>Madison</v>
      </c>
      <c r="I768" s="38">
        <v>2</v>
      </c>
      <c r="J768" s="38">
        <v>19</v>
      </c>
      <c r="K768" s="39">
        <v>50</v>
      </c>
      <c r="L768" s="39">
        <v>35</v>
      </c>
      <c r="M768" s="39">
        <v>34</v>
      </c>
      <c r="N768" s="39">
        <v>34</v>
      </c>
      <c r="O768" s="39">
        <v>30</v>
      </c>
      <c r="P768" s="39">
        <v>25</v>
      </c>
      <c r="Q768" s="39">
        <v>31</v>
      </c>
      <c r="R768" s="39">
        <v>45</v>
      </c>
      <c r="S768" s="39">
        <v>35</v>
      </c>
      <c r="T768" s="39">
        <v>31</v>
      </c>
      <c r="U768" s="39">
        <v>0</v>
      </c>
      <c r="V768" s="39">
        <v>0</v>
      </c>
      <c r="W768" s="39">
        <v>0</v>
      </c>
      <c r="X768" s="39">
        <v>0</v>
      </c>
      <c r="Y768" s="43">
        <v>0</v>
      </c>
      <c r="Z768" s="42">
        <v>0</v>
      </c>
      <c r="AA768" s="45">
        <v>180</v>
      </c>
      <c r="AB768" s="45">
        <v>170</v>
      </c>
      <c r="AC768" s="44">
        <v>350</v>
      </c>
      <c r="AD768" s="41">
        <v>165</v>
      </c>
      <c r="AE768" s="41">
        <v>164</v>
      </c>
      <c r="AF768" s="41">
        <v>13</v>
      </c>
      <c r="AG768" s="41">
        <v>0</v>
      </c>
      <c r="AH768" s="41">
        <v>1</v>
      </c>
      <c r="AI768" s="41">
        <v>3</v>
      </c>
      <c r="AJ768" s="41">
        <v>0</v>
      </c>
      <c r="AK768" s="41">
        <v>4</v>
      </c>
      <c r="AL768" s="46">
        <v>350</v>
      </c>
      <c r="AM768" s="46">
        <v>0</v>
      </c>
    </row>
    <row r="769" spans="1:39" ht="64">
      <c r="A769" s="40" t="s">
        <v>3849</v>
      </c>
      <c r="B769" s="47" t="s">
        <v>3850</v>
      </c>
      <c r="C769" t="s">
        <v>13870</v>
      </c>
      <c r="D769" t="s">
        <v>3853</v>
      </c>
      <c r="E769" t="s">
        <v>3803</v>
      </c>
      <c r="F769" t="s">
        <v>12921</v>
      </c>
      <c r="G769" t="s">
        <v>7148</v>
      </c>
      <c r="H769" t="str">
        <f>INDEX(CountyList!A:A, MATCH(MID(A769, 3, 3), CountyList!B:B, 0))</f>
        <v>Madison</v>
      </c>
      <c r="I769" s="38">
        <v>2</v>
      </c>
      <c r="J769" s="38">
        <v>10</v>
      </c>
      <c r="K769" s="39">
        <v>38</v>
      </c>
      <c r="L769" s="39">
        <v>10</v>
      </c>
      <c r="M769" s="39">
        <v>13</v>
      </c>
      <c r="N769" s="39">
        <v>12</v>
      </c>
      <c r="O769" s="39">
        <v>6</v>
      </c>
      <c r="P769" s="39">
        <v>7</v>
      </c>
      <c r="Q769" s="39">
        <v>3</v>
      </c>
      <c r="R769" s="39">
        <v>6</v>
      </c>
      <c r="S769" s="39">
        <v>0</v>
      </c>
      <c r="T769" s="39">
        <v>0</v>
      </c>
      <c r="U769" s="39">
        <v>0</v>
      </c>
      <c r="V769" s="39">
        <v>0</v>
      </c>
      <c r="W769" s="39">
        <v>0</v>
      </c>
      <c r="X769" s="39">
        <v>0</v>
      </c>
      <c r="Y769" s="43">
        <v>0</v>
      </c>
      <c r="Z769" s="42">
        <v>0</v>
      </c>
      <c r="AA769" s="45">
        <v>48</v>
      </c>
      <c r="AB769" s="45">
        <v>47</v>
      </c>
      <c r="AC769" s="44">
        <v>95</v>
      </c>
      <c r="AD769" s="41">
        <v>42</v>
      </c>
      <c r="AE769" s="41">
        <v>31</v>
      </c>
      <c r="AF769" s="41">
        <v>0</v>
      </c>
      <c r="AG769" s="41">
        <v>2</v>
      </c>
      <c r="AH769" s="41">
        <v>7</v>
      </c>
      <c r="AI769" s="41">
        <v>2</v>
      </c>
      <c r="AJ769" s="41">
        <v>0</v>
      </c>
      <c r="AK769" s="41">
        <v>11</v>
      </c>
      <c r="AL769" s="46">
        <v>95</v>
      </c>
      <c r="AM769" s="46">
        <v>0</v>
      </c>
    </row>
    <row r="770" spans="1:39" ht="48">
      <c r="A770" s="40" t="s">
        <v>3854</v>
      </c>
      <c r="B770" s="47" t="s">
        <v>3855</v>
      </c>
      <c r="C770" t="s">
        <v>10722</v>
      </c>
      <c r="D770" t="s">
        <v>13871</v>
      </c>
      <c r="E770" t="s">
        <v>3772</v>
      </c>
      <c r="F770" t="s">
        <v>12925</v>
      </c>
      <c r="G770" t="s">
        <v>7151</v>
      </c>
      <c r="H770" t="str">
        <f>INDEX(CountyList!A:A, MATCH(MID(A770, 3, 3), CountyList!B:B, 0))</f>
        <v>Madison</v>
      </c>
      <c r="I770" s="38">
        <v>2</v>
      </c>
      <c r="J770" s="38">
        <v>31</v>
      </c>
      <c r="K770" s="39">
        <v>111</v>
      </c>
      <c r="L770" s="39">
        <v>47</v>
      </c>
      <c r="M770" s="39">
        <v>45</v>
      </c>
      <c r="N770" s="39">
        <v>39</v>
      </c>
      <c r="O770" s="39">
        <v>30</v>
      </c>
      <c r="P770" s="39">
        <v>37</v>
      </c>
      <c r="Q770" s="39">
        <v>31</v>
      </c>
      <c r="R770" s="39">
        <v>33</v>
      </c>
      <c r="S770" s="39">
        <v>29</v>
      </c>
      <c r="T770" s="39">
        <v>24</v>
      </c>
      <c r="U770" s="39">
        <v>0</v>
      </c>
      <c r="V770" s="39">
        <v>0</v>
      </c>
      <c r="W770" s="39">
        <v>0</v>
      </c>
      <c r="X770" s="39">
        <v>0</v>
      </c>
      <c r="Y770" s="43">
        <v>0</v>
      </c>
      <c r="Z770" s="42">
        <v>0</v>
      </c>
      <c r="AA770" s="45">
        <v>234</v>
      </c>
      <c r="AB770" s="45">
        <v>192</v>
      </c>
      <c r="AC770" s="44">
        <v>426</v>
      </c>
      <c r="AD770" s="41">
        <v>229</v>
      </c>
      <c r="AE770" s="41">
        <v>177</v>
      </c>
      <c r="AF770" s="41">
        <v>3</v>
      </c>
      <c r="AG770" s="41">
        <v>3</v>
      </c>
      <c r="AH770" s="41">
        <v>3</v>
      </c>
      <c r="AI770" s="41">
        <v>1</v>
      </c>
      <c r="AJ770" s="41">
        <v>0</v>
      </c>
      <c r="AK770" s="41">
        <v>10</v>
      </c>
      <c r="AL770" s="46">
        <v>426</v>
      </c>
      <c r="AM770" s="46">
        <v>0</v>
      </c>
    </row>
    <row r="771" spans="1:39" ht="80">
      <c r="A771" s="40" t="s">
        <v>3858</v>
      </c>
      <c r="B771" s="47" t="s">
        <v>3859</v>
      </c>
      <c r="C771" t="s">
        <v>7152</v>
      </c>
      <c r="D771" t="s">
        <v>3862</v>
      </c>
      <c r="E771" t="s">
        <v>3798</v>
      </c>
      <c r="F771" t="s">
        <v>12926</v>
      </c>
      <c r="G771" t="s">
        <v>7154</v>
      </c>
      <c r="H771" t="str">
        <f>INDEX(CountyList!A:A, MATCH(MID(A771, 3, 3), CountyList!B:B, 0))</f>
        <v>Madison</v>
      </c>
      <c r="I771" s="38">
        <v>1</v>
      </c>
      <c r="J771" s="38">
        <v>6</v>
      </c>
      <c r="K771" s="39">
        <v>0</v>
      </c>
      <c r="L771" s="39">
        <v>0</v>
      </c>
      <c r="M771" s="39">
        <v>0</v>
      </c>
      <c r="N771" s="39">
        <v>0</v>
      </c>
      <c r="O771" s="39">
        <v>0</v>
      </c>
      <c r="P771" s="39">
        <v>0</v>
      </c>
      <c r="Q771" s="39">
        <v>0</v>
      </c>
      <c r="R771" s="39">
        <v>0</v>
      </c>
      <c r="S771" s="39">
        <v>0</v>
      </c>
      <c r="T771" s="39">
        <v>0</v>
      </c>
      <c r="U771" s="39">
        <v>55</v>
      </c>
      <c r="V771" s="39">
        <v>38</v>
      </c>
      <c r="W771" s="39">
        <v>62</v>
      </c>
      <c r="X771" s="39">
        <v>49</v>
      </c>
      <c r="Y771" s="43">
        <v>0</v>
      </c>
      <c r="Z771" s="42">
        <v>0</v>
      </c>
      <c r="AA771" s="45">
        <v>99</v>
      </c>
      <c r="AB771" s="45">
        <v>105</v>
      </c>
      <c r="AC771" s="44">
        <v>204</v>
      </c>
      <c r="AD771" s="41">
        <v>82</v>
      </c>
      <c r="AE771" s="41">
        <v>94</v>
      </c>
      <c r="AF771" s="41">
        <v>0</v>
      </c>
      <c r="AG771" s="41">
        <v>0</v>
      </c>
      <c r="AH771" s="41">
        <v>2</v>
      </c>
      <c r="AI771" s="41">
        <v>23</v>
      </c>
      <c r="AJ771" s="41">
        <v>0</v>
      </c>
      <c r="AK771" s="41">
        <v>3</v>
      </c>
      <c r="AL771" s="46">
        <v>0</v>
      </c>
      <c r="AM771" s="46">
        <v>204</v>
      </c>
    </row>
    <row r="772" spans="1:39" ht="48">
      <c r="A772" s="40" t="s">
        <v>12927</v>
      </c>
      <c r="B772" s="47" t="s">
        <v>10727</v>
      </c>
      <c r="C772" t="s">
        <v>10729</v>
      </c>
      <c r="D772" t="s">
        <v>10730</v>
      </c>
      <c r="E772" t="s">
        <v>3759</v>
      </c>
      <c r="F772" t="s">
        <v>12928</v>
      </c>
      <c r="G772" t="s">
        <v>12929</v>
      </c>
      <c r="H772" t="str">
        <f>INDEX(CountyList!A:A, MATCH(MID(A772, 3, 3), CountyList!B:B, 0))</f>
        <v>Madison</v>
      </c>
      <c r="I772" s="38">
        <v>0</v>
      </c>
      <c r="J772" s="38">
        <v>0</v>
      </c>
      <c r="K772" s="39">
        <v>15</v>
      </c>
      <c r="L772" s="39">
        <v>9</v>
      </c>
      <c r="M772" s="39">
        <v>4</v>
      </c>
      <c r="N772" s="39">
        <v>8</v>
      </c>
      <c r="O772" s="39">
        <v>5</v>
      </c>
      <c r="P772" s="39">
        <v>9</v>
      </c>
      <c r="Q772" s="39">
        <v>6</v>
      </c>
      <c r="R772" s="39">
        <v>12</v>
      </c>
      <c r="S772" s="39">
        <v>12</v>
      </c>
      <c r="T772" s="39">
        <v>12</v>
      </c>
      <c r="U772" s="39">
        <v>0</v>
      </c>
      <c r="V772" s="39">
        <v>0</v>
      </c>
      <c r="W772" s="39">
        <v>0</v>
      </c>
      <c r="X772" s="39">
        <v>0</v>
      </c>
      <c r="Y772" s="43">
        <v>0</v>
      </c>
      <c r="Z772" s="42">
        <v>0</v>
      </c>
      <c r="AA772" s="45">
        <v>47</v>
      </c>
      <c r="AB772" s="45">
        <v>45</v>
      </c>
      <c r="AC772" s="44">
        <v>92</v>
      </c>
      <c r="AD772" s="41">
        <v>45</v>
      </c>
      <c r="AE772" s="41">
        <v>43</v>
      </c>
      <c r="AF772" s="41">
        <v>0</v>
      </c>
      <c r="AG772" s="41">
        <v>0</v>
      </c>
      <c r="AH772" s="41">
        <v>0</v>
      </c>
      <c r="AI772" s="41">
        <v>3</v>
      </c>
      <c r="AJ772" s="41">
        <v>0</v>
      </c>
      <c r="AK772" s="41">
        <v>1</v>
      </c>
      <c r="AL772" s="46">
        <v>92</v>
      </c>
      <c r="AM772" s="46">
        <v>0</v>
      </c>
    </row>
    <row r="773" spans="1:39" ht="48">
      <c r="A773" s="40" t="s">
        <v>3863</v>
      </c>
      <c r="B773" s="47" t="s">
        <v>3864</v>
      </c>
      <c r="C773" t="s">
        <v>7110</v>
      </c>
      <c r="D773" t="s">
        <v>3867</v>
      </c>
      <c r="E773" t="s">
        <v>3813</v>
      </c>
      <c r="F773" t="s">
        <v>12930</v>
      </c>
      <c r="G773" t="s">
        <v>7157</v>
      </c>
      <c r="H773" t="str">
        <f>INDEX(CountyList!A:A, MATCH(MID(A773, 3, 3), CountyList!B:B, 0))</f>
        <v>Madison</v>
      </c>
      <c r="I773" s="38">
        <v>1</v>
      </c>
      <c r="J773" s="38">
        <v>11</v>
      </c>
      <c r="K773" s="39">
        <v>38</v>
      </c>
      <c r="L773" s="39">
        <v>16</v>
      </c>
      <c r="M773" s="39">
        <v>17</v>
      </c>
      <c r="N773" s="39">
        <v>26</v>
      </c>
      <c r="O773" s="39">
        <v>17</v>
      </c>
      <c r="P773" s="39">
        <v>28</v>
      </c>
      <c r="Q773" s="39">
        <v>18</v>
      </c>
      <c r="R773" s="39">
        <v>12</v>
      </c>
      <c r="S773" s="39">
        <v>19</v>
      </c>
      <c r="T773" s="39">
        <v>14</v>
      </c>
      <c r="U773" s="39">
        <v>0</v>
      </c>
      <c r="V773" s="39">
        <v>0</v>
      </c>
      <c r="W773" s="39">
        <v>0</v>
      </c>
      <c r="X773" s="39">
        <v>0</v>
      </c>
      <c r="Y773" s="43">
        <v>0</v>
      </c>
      <c r="Z773" s="42">
        <v>0</v>
      </c>
      <c r="AA773" s="45">
        <v>108</v>
      </c>
      <c r="AB773" s="45">
        <v>97</v>
      </c>
      <c r="AC773" s="44">
        <v>205</v>
      </c>
      <c r="AD773" s="41">
        <v>82</v>
      </c>
      <c r="AE773" s="41">
        <v>82</v>
      </c>
      <c r="AF773" s="41">
        <v>0</v>
      </c>
      <c r="AG773" s="41">
        <v>0</v>
      </c>
      <c r="AH773" s="41">
        <v>4</v>
      </c>
      <c r="AI773" s="41">
        <v>1</v>
      </c>
      <c r="AJ773" s="41">
        <v>0</v>
      </c>
      <c r="AK773" s="41">
        <v>36</v>
      </c>
      <c r="AL773" s="46">
        <v>205</v>
      </c>
      <c r="AM773" s="46">
        <v>0</v>
      </c>
    </row>
    <row r="774" spans="1:39" ht="48">
      <c r="A774" s="40" t="s">
        <v>3868</v>
      </c>
      <c r="B774" s="47" t="s">
        <v>3869</v>
      </c>
      <c r="C774" t="s">
        <v>7158</v>
      </c>
      <c r="D774" t="s">
        <v>3871</v>
      </c>
      <c r="E774" t="s">
        <v>3766</v>
      </c>
      <c r="F774" t="s">
        <v>12931</v>
      </c>
      <c r="G774" t="s">
        <v>7160</v>
      </c>
      <c r="H774" t="str">
        <f>INDEX(CountyList!A:A, MATCH(MID(A774, 3, 3), CountyList!B:B, 0))</f>
        <v>Madison</v>
      </c>
      <c r="I774" s="38">
        <v>1</v>
      </c>
      <c r="J774" s="38">
        <v>12.8</v>
      </c>
      <c r="K774" s="39">
        <v>62</v>
      </c>
      <c r="L774" s="39">
        <v>20</v>
      </c>
      <c r="M774" s="39">
        <v>28</v>
      </c>
      <c r="N774" s="39">
        <v>26</v>
      </c>
      <c r="O774" s="39">
        <v>40</v>
      </c>
      <c r="P774" s="39">
        <v>26</v>
      </c>
      <c r="Q774" s="39">
        <v>29</v>
      </c>
      <c r="R774" s="39">
        <v>26</v>
      </c>
      <c r="S774" s="39">
        <v>29</v>
      </c>
      <c r="T774" s="39">
        <v>35</v>
      </c>
      <c r="U774" s="39">
        <v>0</v>
      </c>
      <c r="V774" s="39">
        <v>0</v>
      </c>
      <c r="W774" s="39">
        <v>0</v>
      </c>
      <c r="X774" s="39">
        <v>0</v>
      </c>
      <c r="Y774" s="43">
        <v>0</v>
      </c>
      <c r="Z774" s="42">
        <v>0</v>
      </c>
      <c r="AA774" s="45">
        <v>157</v>
      </c>
      <c r="AB774" s="45">
        <v>164</v>
      </c>
      <c r="AC774" s="44">
        <v>321</v>
      </c>
      <c r="AD774" s="41">
        <v>137</v>
      </c>
      <c r="AE774" s="41">
        <v>145</v>
      </c>
      <c r="AF774" s="41">
        <v>6</v>
      </c>
      <c r="AG774" s="41">
        <v>0</v>
      </c>
      <c r="AH774" s="41">
        <v>2</v>
      </c>
      <c r="AI774" s="41">
        <v>12</v>
      </c>
      <c r="AJ774" s="41">
        <v>1</v>
      </c>
      <c r="AK774" s="41">
        <v>18</v>
      </c>
      <c r="AL774" s="46">
        <v>321</v>
      </c>
      <c r="AM774" s="46">
        <v>0</v>
      </c>
    </row>
    <row r="775" spans="1:39" ht="64">
      <c r="A775" s="40" t="s">
        <v>12932</v>
      </c>
      <c r="B775" s="47" t="s">
        <v>12933</v>
      </c>
      <c r="C775" t="s">
        <v>13872</v>
      </c>
      <c r="D775" t="s">
        <v>12935</v>
      </c>
      <c r="E775" t="s">
        <v>3766</v>
      </c>
      <c r="F775" t="s">
        <v>12936</v>
      </c>
      <c r="G775" t="s">
        <v>12937</v>
      </c>
      <c r="H775" t="str">
        <f>INDEX(CountyList!A:A, MATCH(MID(A775, 3, 3), CountyList!B:B, 0))</f>
        <v>Madison</v>
      </c>
      <c r="I775" s="38">
        <v>1</v>
      </c>
      <c r="J775" s="38">
        <v>5</v>
      </c>
      <c r="K775" s="39">
        <v>0</v>
      </c>
      <c r="L775" s="39">
        <v>0</v>
      </c>
      <c r="M775" s="39">
        <v>1</v>
      </c>
      <c r="N775" s="39">
        <v>4</v>
      </c>
      <c r="O775" s="39">
        <v>0</v>
      </c>
      <c r="P775" s="39">
        <v>4</v>
      </c>
      <c r="Q775" s="39">
        <v>2</v>
      </c>
      <c r="R775" s="39">
        <v>3</v>
      </c>
      <c r="S775" s="39">
        <v>6</v>
      </c>
      <c r="T775" s="39">
        <v>4</v>
      </c>
      <c r="U775" s="39">
        <v>6</v>
      </c>
      <c r="V775" s="39">
        <v>3</v>
      </c>
      <c r="W775" s="39">
        <v>8</v>
      </c>
      <c r="X775" s="39">
        <v>4</v>
      </c>
      <c r="Y775" s="43">
        <v>0</v>
      </c>
      <c r="Z775" s="42">
        <v>0</v>
      </c>
      <c r="AA775" s="45">
        <v>25</v>
      </c>
      <c r="AB775" s="45">
        <v>20</v>
      </c>
      <c r="AC775" s="44">
        <v>45</v>
      </c>
      <c r="AD775" s="41">
        <v>14</v>
      </c>
      <c r="AE775" s="41">
        <v>8</v>
      </c>
      <c r="AF775" s="41">
        <v>1</v>
      </c>
      <c r="AG775" s="41">
        <v>0</v>
      </c>
      <c r="AH775" s="41">
        <v>2</v>
      </c>
      <c r="AI775" s="41">
        <v>19</v>
      </c>
      <c r="AJ775" s="41">
        <v>1</v>
      </c>
      <c r="AK775" s="41">
        <v>0</v>
      </c>
      <c r="AL775" s="46">
        <v>24</v>
      </c>
      <c r="AM775" s="46">
        <v>21</v>
      </c>
    </row>
    <row r="776" spans="1:39" ht="48">
      <c r="A776" s="40" t="s">
        <v>4800</v>
      </c>
      <c r="B776" s="47" t="s">
        <v>4801</v>
      </c>
      <c r="C776" t="s">
        <v>13873</v>
      </c>
      <c r="D776" t="s">
        <v>4804</v>
      </c>
      <c r="E776" t="s">
        <v>3798</v>
      </c>
      <c r="F776" t="s">
        <v>13874</v>
      </c>
      <c r="G776" t="s">
        <v>13875</v>
      </c>
      <c r="H776" t="str">
        <f>INDEX(CountyList!A:A, MATCH(MID(A776, 3, 3), CountyList!B:B, 0))</f>
        <v>Madison</v>
      </c>
      <c r="I776" s="38">
        <v>0</v>
      </c>
      <c r="J776" s="38">
        <v>2</v>
      </c>
      <c r="K776" s="39">
        <v>0</v>
      </c>
      <c r="L776" s="39">
        <v>0</v>
      </c>
      <c r="M776" s="39">
        <v>0</v>
      </c>
      <c r="N776" s="39">
        <v>0</v>
      </c>
      <c r="O776" s="39">
        <v>1</v>
      </c>
      <c r="P776" s="39">
        <v>1</v>
      </c>
      <c r="Q776" s="39">
        <v>2</v>
      </c>
      <c r="R776" s="39">
        <v>0</v>
      </c>
      <c r="S776" s="39">
        <v>0</v>
      </c>
      <c r="T776" s="39">
        <v>0</v>
      </c>
      <c r="U776" s="39">
        <v>2</v>
      </c>
      <c r="V776" s="39">
        <v>0</v>
      </c>
      <c r="W776" s="39">
        <v>1</v>
      </c>
      <c r="X776" s="39">
        <v>1</v>
      </c>
      <c r="Y776" s="43">
        <v>0</v>
      </c>
      <c r="Z776" s="42">
        <v>0</v>
      </c>
      <c r="AA776" s="45">
        <v>4</v>
      </c>
      <c r="AB776" s="45">
        <v>4</v>
      </c>
      <c r="AC776" s="44">
        <v>8</v>
      </c>
      <c r="AD776" s="41">
        <v>2</v>
      </c>
      <c r="AE776" s="41">
        <v>3</v>
      </c>
      <c r="AF776" s="41">
        <v>0</v>
      </c>
      <c r="AG776" s="41">
        <v>0</v>
      </c>
      <c r="AH776" s="41">
        <v>1</v>
      </c>
      <c r="AI776" s="41">
        <v>2</v>
      </c>
      <c r="AJ776" s="41">
        <v>0</v>
      </c>
      <c r="AK776" s="41">
        <v>0</v>
      </c>
      <c r="AL776" s="46">
        <v>4</v>
      </c>
      <c r="AM776" s="46">
        <v>4</v>
      </c>
    </row>
    <row r="777" spans="1:39" ht="64">
      <c r="A777" s="40" t="s">
        <v>3872</v>
      </c>
      <c r="B777" s="47" t="s">
        <v>3873</v>
      </c>
      <c r="C777" t="s">
        <v>7161</v>
      </c>
      <c r="D777" t="s">
        <v>3875</v>
      </c>
      <c r="E777" t="s">
        <v>3759</v>
      </c>
      <c r="F777" t="s">
        <v>12942</v>
      </c>
      <c r="G777" t="s">
        <v>7163</v>
      </c>
      <c r="H777" t="str">
        <f>INDEX(CountyList!A:A, MATCH(MID(A777, 3, 3), CountyList!B:B, 0))</f>
        <v>Madison</v>
      </c>
      <c r="I777" s="38">
        <v>1</v>
      </c>
      <c r="J777" s="38">
        <v>1.5</v>
      </c>
      <c r="K777" s="39">
        <v>0</v>
      </c>
      <c r="L777" s="39">
        <v>1</v>
      </c>
      <c r="M777" s="39">
        <v>1</v>
      </c>
      <c r="N777" s="39">
        <v>0</v>
      </c>
      <c r="O777" s="39">
        <v>0</v>
      </c>
      <c r="P777" s="39">
        <v>2</v>
      </c>
      <c r="Q777" s="39">
        <v>0</v>
      </c>
      <c r="R777" s="39">
        <v>1</v>
      </c>
      <c r="S777" s="39">
        <v>0</v>
      </c>
      <c r="T777" s="39">
        <v>0</v>
      </c>
      <c r="U777" s="39">
        <v>0</v>
      </c>
      <c r="V777" s="39">
        <v>0</v>
      </c>
      <c r="W777" s="39">
        <v>0</v>
      </c>
      <c r="X777" s="39">
        <v>0</v>
      </c>
      <c r="Y777" s="43">
        <v>0</v>
      </c>
      <c r="Z777" s="42">
        <v>0</v>
      </c>
      <c r="AA777" s="45">
        <v>2</v>
      </c>
      <c r="AB777" s="45">
        <v>3</v>
      </c>
      <c r="AC777" s="44">
        <v>5</v>
      </c>
      <c r="AD777" s="41">
        <v>0</v>
      </c>
      <c r="AE777" s="41">
        <v>0</v>
      </c>
      <c r="AF777" s="41">
        <v>0</v>
      </c>
      <c r="AG777" s="41">
        <v>0</v>
      </c>
      <c r="AH777" s="41">
        <v>0</v>
      </c>
      <c r="AI777" s="41">
        <v>5</v>
      </c>
      <c r="AJ777" s="41">
        <v>0</v>
      </c>
      <c r="AK777" s="41">
        <v>0</v>
      </c>
      <c r="AL777" s="46">
        <v>5</v>
      </c>
      <c r="AM777" s="46">
        <v>0</v>
      </c>
    </row>
    <row r="778" spans="1:39" ht="64">
      <c r="A778" s="40" t="s">
        <v>3876</v>
      </c>
      <c r="B778" s="47" t="s">
        <v>3877</v>
      </c>
      <c r="C778" t="s">
        <v>10747</v>
      </c>
      <c r="D778" t="s">
        <v>3879</v>
      </c>
      <c r="E778" t="s">
        <v>3880</v>
      </c>
      <c r="F778" t="s">
        <v>13876</v>
      </c>
      <c r="G778" t="s">
        <v>7166</v>
      </c>
      <c r="H778" t="str">
        <f>INDEX(CountyList!A:A, MATCH(MID(A778, 3, 3), CountyList!B:B, 0))</f>
        <v>Madison</v>
      </c>
      <c r="I778" s="38">
        <v>1</v>
      </c>
      <c r="J778" s="38">
        <v>12</v>
      </c>
      <c r="K778" s="39">
        <v>0</v>
      </c>
      <c r="L778" s="39">
        <v>0</v>
      </c>
      <c r="M778" s="39">
        <v>0</v>
      </c>
      <c r="N778" s="39">
        <v>0</v>
      </c>
      <c r="O778" s="39">
        <v>0</v>
      </c>
      <c r="P778" s="39">
        <v>0</v>
      </c>
      <c r="Q778" s="39">
        <v>0</v>
      </c>
      <c r="R778" s="39">
        <v>0</v>
      </c>
      <c r="S778" s="39">
        <v>0</v>
      </c>
      <c r="T778" s="39">
        <v>0</v>
      </c>
      <c r="U778" s="39">
        <v>40</v>
      </c>
      <c r="V778" s="39">
        <v>37</v>
      </c>
      <c r="W778" s="39">
        <v>28</v>
      </c>
      <c r="X778" s="39">
        <v>17</v>
      </c>
      <c r="Y778" s="43">
        <v>0</v>
      </c>
      <c r="Z778" s="42">
        <v>0</v>
      </c>
      <c r="AA778" s="45">
        <v>65</v>
      </c>
      <c r="AB778" s="45">
        <v>57</v>
      </c>
      <c r="AC778" s="44">
        <v>122</v>
      </c>
      <c r="AD778" s="41">
        <v>51</v>
      </c>
      <c r="AE778" s="41">
        <v>48</v>
      </c>
      <c r="AF778" s="41">
        <v>6</v>
      </c>
      <c r="AG778" s="41">
        <v>2</v>
      </c>
      <c r="AH778" s="41">
        <v>4</v>
      </c>
      <c r="AI778" s="41">
        <v>5</v>
      </c>
      <c r="AJ778" s="41">
        <v>0</v>
      </c>
      <c r="AK778" s="41">
        <v>6</v>
      </c>
      <c r="AL778" s="46">
        <v>0</v>
      </c>
      <c r="AM778" s="46">
        <v>122</v>
      </c>
    </row>
    <row r="779" spans="1:39" ht="48">
      <c r="A779" s="40" t="s">
        <v>3882</v>
      </c>
      <c r="B779" s="47" t="s">
        <v>446</v>
      </c>
      <c r="C779" t="s">
        <v>10754</v>
      </c>
      <c r="D779" t="s">
        <v>3884</v>
      </c>
      <c r="E779" t="s">
        <v>3885</v>
      </c>
      <c r="F779" t="s">
        <v>12946</v>
      </c>
      <c r="G779" t="s">
        <v>7169</v>
      </c>
      <c r="H779" t="str">
        <f>INDEX(CountyList!A:A, MATCH(MID(A779, 3, 3), CountyList!B:B, 0))</f>
        <v>McHenry</v>
      </c>
      <c r="I779" s="38">
        <v>1</v>
      </c>
      <c r="J779" s="38">
        <v>10.5</v>
      </c>
      <c r="K779" s="39">
        <v>43</v>
      </c>
      <c r="L779" s="39">
        <v>23</v>
      </c>
      <c r="M779" s="39">
        <v>12</v>
      </c>
      <c r="N779" s="39">
        <v>21</v>
      </c>
      <c r="O779" s="39">
        <v>22</v>
      </c>
      <c r="P779" s="39">
        <v>19</v>
      </c>
      <c r="Q779" s="39">
        <v>19</v>
      </c>
      <c r="R779" s="39">
        <v>23</v>
      </c>
      <c r="S779" s="39">
        <v>8</v>
      </c>
      <c r="T779" s="39">
        <v>17</v>
      </c>
      <c r="U779" s="39">
        <v>0</v>
      </c>
      <c r="V779" s="39">
        <v>0</v>
      </c>
      <c r="W779" s="39">
        <v>0</v>
      </c>
      <c r="X779" s="39">
        <v>0</v>
      </c>
      <c r="Y779" s="43">
        <v>19</v>
      </c>
      <c r="Z779" s="42">
        <v>0</v>
      </c>
      <c r="AA779" s="45">
        <v>117</v>
      </c>
      <c r="AB779" s="45">
        <v>109</v>
      </c>
      <c r="AC779" s="44">
        <v>226</v>
      </c>
      <c r="AD779" s="41">
        <v>104</v>
      </c>
      <c r="AE779" s="41">
        <v>98</v>
      </c>
      <c r="AF779" s="41">
        <v>3</v>
      </c>
      <c r="AG779" s="41">
        <v>0</v>
      </c>
      <c r="AH779" s="41">
        <v>7</v>
      </c>
      <c r="AI779" s="41">
        <v>4</v>
      </c>
      <c r="AJ779" s="41">
        <v>2</v>
      </c>
      <c r="AK779" s="41">
        <v>8</v>
      </c>
      <c r="AL779" s="46">
        <v>207</v>
      </c>
      <c r="AM779" s="46">
        <v>0</v>
      </c>
    </row>
    <row r="780" spans="1:39" ht="64">
      <c r="A780" s="40" t="s">
        <v>12947</v>
      </c>
      <c r="B780" s="47" t="s">
        <v>10757</v>
      </c>
      <c r="C780" t="s">
        <v>10759</v>
      </c>
      <c r="D780" t="s">
        <v>10760</v>
      </c>
      <c r="E780" t="s">
        <v>3885</v>
      </c>
      <c r="F780" t="s">
        <v>12948</v>
      </c>
      <c r="G780" t="s">
        <v>12949</v>
      </c>
      <c r="H780" t="str">
        <f>INDEX(CountyList!A:A, MATCH(MID(A780, 3, 3), CountyList!B:B, 0))</f>
        <v>McHenry</v>
      </c>
      <c r="I780" s="38">
        <v>1</v>
      </c>
      <c r="J780" s="38">
        <v>4.5</v>
      </c>
      <c r="K780" s="39">
        <v>0</v>
      </c>
      <c r="L780" s="39">
        <v>0</v>
      </c>
      <c r="M780" s="39">
        <v>0</v>
      </c>
      <c r="N780" s="39">
        <v>0</v>
      </c>
      <c r="O780" s="39">
        <v>0</v>
      </c>
      <c r="P780" s="39">
        <v>0</v>
      </c>
      <c r="Q780" s="39">
        <v>0</v>
      </c>
      <c r="R780" s="39">
        <v>0</v>
      </c>
      <c r="S780" s="39">
        <v>0</v>
      </c>
      <c r="T780" s="39">
        <v>0</v>
      </c>
      <c r="U780" s="39">
        <v>24</v>
      </c>
      <c r="V780" s="39">
        <v>23</v>
      </c>
      <c r="W780" s="39">
        <v>28</v>
      </c>
      <c r="X780" s="39">
        <v>22</v>
      </c>
      <c r="Y780" s="43">
        <v>0</v>
      </c>
      <c r="Z780" s="42">
        <v>0</v>
      </c>
      <c r="AA780" s="45">
        <v>54</v>
      </c>
      <c r="AB780" s="45">
        <v>43</v>
      </c>
      <c r="AC780" s="44">
        <v>97</v>
      </c>
      <c r="AD780" s="41">
        <v>43</v>
      </c>
      <c r="AE780" s="41">
        <v>31</v>
      </c>
      <c r="AF780" s="41">
        <v>7</v>
      </c>
      <c r="AG780" s="41">
        <v>2</v>
      </c>
      <c r="AH780" s="41">
        <v>12</v>
      </c>
      <c r="AI780" s="41">
        <v>2</v>
      </c>
      <c r="AJ780" s="41">
        <v>0</v>
      </c>
      <c r="AK780" s="41">
        <v>0</v>
      </c>
      <c r="AL780" s="46">
        <v>0</v>
      </c>
      <c r="AM780" s="46">
        <v>97</v>
      </c>
    </row>
    <row r="781" spans="1:39" ht="48">
      <c r="A781" s="40" t="s">
        <v>3887</v>
      </c>
      <c r="B781" s="47" t="s">
        <v>3172</v>
      </c>
      <c r="C781" t="s">
        <v>12950</v>
      </c>
      <c r="D781" t="s">
        <v>3889</v>
      </c>
      <c r="E781" t="s">
        <v>3890</v>
      </c>
      <c r="F781" t="s">
        <v>12951</v>
      </c>
      <c r="G781" t="s">
        <v>7172</v>
      </c>
      <c r="H781" t="str">
        <f>INDEX(CountyList!A:A, MATCH(MID(A781, 3, 3), CountyList!B:B, 0))</f>
        <v>McHenry</v>
      </c>
      <c r="I781" s="38">
        <v>1</v>
      </c>
      <c r="J781" s="38">
        <v>24.4</v>
      </c>
      <c r="K781" s="39">
        <v>18</v>
      </c>
      <c r="L781" s="39">
        <v>26</v>
      </c>
      <c r="M781" s="39">
        <v>45</v>
      </c>
      <c r="N781" s="39">
        <v>31</v>
      </c>
      <c r="O781" s="39">
        <v>45</v>
      </c>
      <c r="P781" s="39">
        <v>42</v>
      </c>
      <c r="Q781" s="39">
        <v>47</v>
      </c>
      <c r="R781" s="39">
        <v>45</v>
      </c>
      <c r="S781" s="39">
        <v>48</v>
      </c>
      <c r="T781" s="39">
        <v>50</v>
      </c>
      <c r="U781" s="39">
        <v>0</v>
      </c>
      <c r="V781" s="39">
        <v>0</v>
      </c>
      <c r="W781" s="39">
        <v>0</v>
      </c>
      <c r="X781" s="39">
        <v>0</v>
      </c>
      <c r="Y781" s="43">
        <v>0</v>
      </c>
      <c r="Z781" s="42">
        <v>0</v>
      </c>
      <c r="AA781" s="45">
        <v>200</v>
      </c>
      <c r="AB781" s="45">
        <v>197</v>
      </c>
      <c r="AC781" s="44">
        <v>397</v>
      </c>
      <c r="AD781" s="41">
        <v>159</v>
      </c>
      <c r="AE781" s="41">
        <v>167</v>
      </c>
      <c r="AF781" s="41">
        <v>40</v>
      </c>
      <c r="AG781" s="41">
        <v>6</v>
      </c>
      <c r="AH781" s="41">
        <v>21</v>
      </c>
      <c r="AI781" s="41">
        <v>3</v>
      </c>
      <c r="AJ781" s="41">
        <v>1</v>
      </c>
      <c r="AK781" s="41">
        <v>0</v>
      </c>
      <c r="AL781" s="46">
        <v>397</v>
      </c>
      <c r="AM781" s="46">
        <v>0</v>
      </c>
    </row>
    <row r="782" spans="1:39" ht="48">
      <c r="A782" s="40" t="s">
        <v>12952</v>
      </c>
      <c r="B782" s="47" t="s">
        <v>1061</v>
      </c>
      <c r="C782" t="s">
        <v>13877</v>
      </c>
      <c r="D782" t="s">
        <v>10768</v>
      </c>
      <c r="E782" t="s">
        <v>3897</v>
      </c>
      <c r="F782" t="s">
        <v>12953</v>
      </c>
      <c r="G782" t="s">
        <v>12954</v>
      </c>
      <c r="H782" t="str">
        <f>INDEX(CountyList!A:A, MATCH(MID(A782, 3, 3), CountyList!B:B, 0))</f>
        <v>McHenry</v>
      </c>
      <c r="I782" s="38">
        <v>0</v>
      </c>
      <c r="J782" s="38">
        <v>6</v>
      </c>
      <c r="K782" s="39">
        <v>19</v>
      </c>
      <c r="L782" s="39">
        <v>6</v>
      </c>
      <c r="M782" s="39">
        <v>5</v>
      </c>
      <c r="N782" s="39">
        <v>6</v>
      </c>
      <c r="O782" s="39">
        <v>8</v>
      </c>
      <c r="P782" s="39">
        <v>7</v>
      </c>
      <c r="Q782" s="39">
        <v>7</v>
      </c>
      <c r="R782" s="39">
        <v>7</v>
      </c>
      <c r="S782" s="39">
        <v>10</v>
      </c>
      <c r="T782" s="39">
        <v>4</v>
      </c>
      <c r="U782" s="39">
        <v>0</v>
      </c>
      <c r="V782" s="39">
        <v>0</v>
      </c>
      <c r="W782" s="39">
        <v>0</v>
      </c>
      <c r="X782" s="39">
        <v>0</v>
      </c>
      <c r="Y782" s="43">
        <v>0</v>
      </c>
      <c r="Z782" s="42">
        <v>0</v>
      </c>
      <c r="AA782" s="45">
        <v>37</v>
      </c>
      <c r="AB782" s="45">
        <v>42</v>
      </c>
      <c r="AC782" s="44">
        <v>79</v>
      </c>
      <c r="AD782" s="41">
        <v>30</v>
      </c>
      <c r="AE782" s="41">
        <v>39</v>
      </c>
      <c r="AF782" s="41">
        <v>2</v>
      </c>
      <c r="AG782" s="41">
        <v>0</v>
      </c>
      <c r="AH782" s="41">
        <v>4</v>
      </c>
      <c r="AI782" s="41">
        <v>0</v>
      </c>
      <c r="AJ782" s="41">
        <v>0</v>
      </c>
      <c r="AK782" s="41">
        <v>4</v>
      </c>
      <c r="AL782" s="46">
        <v>79</v>
      </c>
      <c r="AM782" s="46">
        <v>0</v>
      </c>
    </row>
    <row r="783" spans="1:39" ht="48">
      <c r="A783" s="40" t="s">
        <v>3892</v>
      </c>
      <c r="B783" s="47" t="s">
        <v>3893</v>
      </c>
      <c r="C783" t="s">
        <v>13878</v>
      </c>
      <c r="D783" t="s">
        <v>3896</v>
      </c>
      <c r="E783" t="s">
        <v>3897</v>
      </c>
      <c r="F783" t="s">
        <v>12955</v>
      </c>
      <c r="G783" t="s">
        <v>7175</v>
      </c>
      <c r="H783" t="str">
        <f>INDEX(CountyList!A:A, MATCH(MID(A783, 3, 3), CountyList!B:B, 0))</f>
        <v>McHenry</v>
      </c>
      <c r="I783" s="38">
        <v>2</v>
      </c>
      <c r="J783" s="38">
        <v>22.4</v>
      </c>
      <c r="K783" s="39">
        <v>37</v>
      </c>
      <c r="L783" s="39">
        <v>34</v>
      </c>
      <c r="M783" s="39">
        <v>30</v>
      </c>
      <c r="N783" s="39">
        <v>33</v>
      </c>
      <c r="O783" s="39">
        <v>36</v>
      </c>
      <c r="P783" s="39">
        <v>43</v>
      </c>
      <c r="Q783" s="39">
        <v>40</v>
      </c>
      <c r="R783" s="39">
        <v>39</v>
      </c>
      <c r="S783" s="39">
        <v>33</v>
      </c>
      <c r="T783" s="39">
        <v>45</v>
      </c>
      <c r="U783" s="39">
        <v>0</v>
      </c>
      <c r="V783" s="39">
        <v>0</v>
      </c>
      <c r="W783" s="39">
        <v>0</v>
      </c>
      <c r="X783" s="39">
        <v>0</v>
      </c>
      <c r="Y783" s="43">
        <v>0</v>
      </c>
      <c r="Z783" s="42">
        <v>0</v>
      </c>
      <c r="AA783" s="45">
        <v>189</v>
      </c>
      <c r="AB783" s="45">
        <v>181</v>
      </c>
      <c r="AC783" s="44">
        <v>370</v>
      </c>
      <c r="AD783" s="41">
        <v>146</v>
      </c>
      <c r="AE783" s="41">
        <v>144</v>
      </c>
      <c r="AF783" s="41">
        <v>13</v>
      </c>
      <c r="AG783" s="41">
        <v>0</v>
      </c>
      <c r="AH783" s="41">
        <v>42</v>
      </c>
      <c r="AI783" s="41">
        <v>0</v>
      </c>
      <c r="AJ783" s="41">
        <v>3</v>
      </c>
      <c r="AK783" s="41">
        <v>22</v>
      </c>
      <c r="AL783" s="46">
        <v>370</v>
      </c>
      <c r="AM783" s="46">
        <v>0</v>
      </c>
    </row>
    <row r="784" spans="1:39" ht="48">
      <c r="A784" s="40" t="s">
        <v>12968</v>
      </c>
      <c r="B784" s="47" t="s">
        <v>10774</v>
      </c>
      <c r="C784" t="s">
        <v>13879</v>
      </c>
      <c r="D784" t="s">
        <v>10777</v>
      </c>
      <c r="E784" t="s">
        <v>10778</v>
      </c>
      <c r="F784" t="s">
        <v>12970</v>
      </c>
      <c r="G784" t="s">
        <v>12971</v>
      </c>
      <c r="H784" t="str">
        <f>INDEX(CountyList!A:A, MATCH(MID(A784, 3, 3), CountyList!B:B, 0))</f>
        <v>McHenry</v>
      </c>
      <c r="I784" s="38">
        <v>0</v>
      </c>
      <c r="J784" s="38">
        <v>5</v>
      </c>
      <c r="K784" s="39">
        <v>4</v>
      </c>
      <c r="L784" s="39">
        <v>4</v>
      </c>
      <c r="M784" s="39">
        <v>5</v>
      </c>
      <c r="N784" s="39">
        <v>8</v>
      </c>
      <c r="O784" s="39">
        <v>7</v>
      </c>
      <c r="P784" s="39">
        <v>11</v>
      </c>
      <c r="Q784" s="39">
        <v>4</v>
      </c>
      <c r="R784" s="39">
        <v>6</v>
      </c>
      <c r="S784" s="39">
        <v>7</v>
      </c>
      <c r="T784" s="39">
        <v>6</v>
      </c>
      <c r="U784" s="39">
        <v>0</v>
      </c>
      <c r="V784" s="39">
        <v>0</v>
      </c>
      <c r="W784" s="39">
        <v>0</v>
      </c>
      <c r="X784" s="39">
        <v>0</v>
      </c>
      <c r="Y784" s="43">
        <v>0</v>
      </c>
      <c r="Z784" s="42">
        <v>0</v>
      </c>
      <c r="AA784" s="45">
        <v>30</v>
      </c>
      <c r="AB784" s="45">
        <v>32</v>
      </c>
      <c r="AC784" s="44">
        <v>62</v>
      </c>
      <c r="AD784" s="41">
        <v>15</v>
      </c>
      <c r="AE784" s="41">
        <v>16</v>
      </c>
      <c r="AF784" s="41">
        <v>25</v>
      </c>
      <c r="AG784" s="41">
        <v>0</v>
      </c>
      <c r="AH784" s="41">
        <v>0</v>
      </c>
      <c r="AI784" s="41">
        <v>0</v>
      </c>
      <c r="AJ784" s="41">
        <v>0</v>
      </c>
      <c r="AK784" s="41">
        <v>6</v>
      </c>
      <c r="AL784" s="46">
        <v>62</v>
      </c>
      <c r="AM784" s="46">
        <v>0</v>
      </c>
    </row>
    <row r="785" spans="1:39" ht="80">
      <c r="A785" s="40" t="s">
        <v>3899</v>
      </c>
      <c r="B785" s="47" t="s">
        <v>3900</v>
      </c>
      <c r="C785" t="s">
        <v>10782</v>
      </c>
      <c r="D785" t="s">
        <v>3902</v>
      </c>
      <c r="E785" t="s">
        <v>3903</v>
      </c>
      <c r="F785" t="s">
        <v>12972</v>
      </c>
      <c r="G785" t="s">
        <v>7178</v>
      </c>
      <c r="H785" t="str">
        <f>INDEX(CountyList!A:A, MATCH(MID(A785, 3, 3), CountyList!B:B, 0))</f>
        <v>McHenry</v>
      </c>
      <c r="I785" s="38">
        <v>1</v>
      </c>
      <c r="J785" s="38">
        <v>9</v>
      </c>
      <c r="K785" s="39">
        <v>23</v>
      </c>
      <c r="L785" s="39">
        <v>17</v>
      </c>
      <c r="M785" s="39">
        <v>8</v>
      </c>
      <c r="N785" s="39">
        <v>4</v>
      </c>
      <c r="O785" s="39">
        <v>9</v>
      </c>
      <c r="P785" s="39">
        <v>12</v>
      </c>
      <c r="Q785" s="39">
        <v>6</v>
      </c>
      <c r="R785" s="39">
        <v>5</v>
      </c>
      <c r="S785" s="39">
        <v>7</v>
      </c>
      <c r="T785" s="39">
        <v>7</v>
      </c>
      <c r="U785" s="39">
        <v>0</v>
      </c>
      <c r="V785" s="39">
        <v>0</v>
      </c>
      <c r="W785" s="39">
        <v>0</v>
      </c>
      <c r="X785" s="39">
        <v>0</v>
      </c>
      <c r="Y785" s="43">
        <v>1</v>
      </c>
      <c r="Z785" s="42">
        <v>0</v>
      </c>
      <c r="AA785" s="45">
        <v>55</v>
      </c>
      <c r="AB785" s="45">
        <v>44</v>
      </c>
      <c r="AC785" s="44">
        <v>99</v>
      </c>
      <c r="AD785" s="41">
        <v>51</v>
      </c>
      <c r="AE785" s="41">
        <v>37</v>
      </c>
      <c r="AF785" s="41">
        <v>5</v>
      </c>
      <c r="AG785" s="41">
        <v>0</v>
      </c>
      <c r="AH785" s="41">
        <v>0</v>
      </c>
      <c r="AI785" s="41">
        <v>3</v>
      </c>
      <c r="AJ785" s="41">
        <v>0</v>
      </c>
      <c r="AK785" s="41">
        <v>3</v>
      </c>
      <c r="AL785" s="46">
        <v>98</v>
      </c>
      <c r="AM785" s="46">
        <v>0</v>
      </c>
    </row>
    <row r="786" spans="1:39" ht="48">
      <c r="A786" s="40" t="s">
        <v>3905</v>
      </c>
      <c r="B786" s="47" t="s">
        <v>3906</v>
      </c>
      <c r="C786" t="s">
        <v>7190</v>
      </c>
      <c r="D786" t="s">
        <v>3908</v>
      </c>
      <c r="E786" t="s">
        <v>191</v>
      </c>
      <c r="F786" t="s">
        <v>12973</v>
      </c>
      <c r="G786" t="s">
        <v>7181</v>
      </c>
      <c r="H786" t="str">
        <f>INDEX(CountyList!A:A, MATCH(MID(A786, 3, 3), CountyList!B:B, 0))</f>
        <v>McHenry</v>
      </c>
      <c r="I786" s="38">
        <v>1</v>
      </c>
      <c r="J786" s="38">
        <v>13</v>
      </c>
      <c r="K786" s="39">
        <v>46</v>
      </c>
      <c r="L786" s="39">
        <v>32</v>
      </c>
      <c r="M786" s="39">
        <v>29</v>
      </c>
      <c r="N786" s="39">
        <v>20</v>
      </c>
      <c r="O786" s="39">
        <v>27</v>
      </c>
      <c r="P786" s="39">
        <v>23</v>
      </c>
      <c r="Q786" s="39">
        <v>26</v>
      </c>
      <c r="R786" s="39">
        <v>26</v>
      </c>
      <c r="S786" s="39">
        <v>36</v>
      </c>
      <c r="T786" s="39">
        <v>36</v>
      </c>
      <c r="U786" s="39">
        <v>0</v>
      </c>
      <c r="V786" s="39">
        <v>0</v>
      </c>
      <c r="W786" s="39">
        <v>0</v>
      </c>
      <c r="X786" s="39">
        <v>0</v>
      </c>
      <c r="Y786" s="43">
        <v>0</v>
      </c>
      <c r="Z786" s="42">
        <v>0</v>
      </c>
      <c r="AA786" s="45">
        <v>141</v>
      </c>
      <c r="AB786" s="45">
        <v>160</v>
      </c>
      <c r="AC786" s="44">
        <v>301</v>
      </c>
      <c r="AD786" s="41">
        <v>130</v>
      </c>
      <c r="AE786" s="41">
        <v>147</v>
      </c>
      <c r="AF786" s="41">
        <v>10</v>
      </c>
      <c r="AG786" s="41">
        <v>2</v>
      </c>
      <c r="AH786" s="41">
        <v>2</v>
      </c>
      <c r="AI786" s="41">
        <v>1</v>
      </c>
      <c r="AJ786" s="41">
        <v>1</v>
      </c>
      <c r="AK786" s="41">
        <v>8</v>
      </c>
      <c r="AL786" s="46">
        <v>301</v>
      </c>
      <c r="AM786" s="46">
        <v>0</v>
      </c>
    </row>
    <row r="787" spans="1:39" ht="48">
      <c r="A787" s="40" t="s">
        <v>3910</v>
      </c>
      <c r="B787" s="47" t="s">
        <v>319</v>
      </c>
      <c r="C787" t="s">
        <v>13880</v>
      </c>
      <c r="D787" t="s">
        <v>10789</v>
      </c>
      <c r="E787" t="s">
        <v>3914</v>
      </c>
      <c r="F787" t="s">
        <v>12974</v>
      </c>
      <c r="G787" t="s">
        <v>7186</v>
      </c>
      <c r="H787" t="str">
        <f>INDEX(CountyList!A:A, MATCH(MID(A787, 3, 3), CountyList!B:B, 0))</f>
        <v>McHenry</v>
      </c>
      <c r="I787" s="38">
        <v>1.2</v>
      </c>
      <c r="J787" s="38">
        <v>17.600000000000001</v>
      </c>
      <c r="K787" s="39">
        <v>34</v>
      </c>
      <c r="L787" s="39">
        <v>15</v>
      </c>
      <c r="M787" s="39">
        <v>17</v>
      </c>
      <c r="N787" s="39">
        <v>11</v>
      </c>
      <c r="O787" s="39">
        <v>28</v>
      </c>
      <c r="P787" s="39">
        <v>27</v>
      </c>
      <c r="Q787" s="39">
        <v>23</v>
      </c>
      <c r="R787" s="39">
        <v>17</v>
      </c>
      <c r="S787" s="39">
        <v>31</v>
      </c>
      <c r="T787" s="39">
        <v>37</v>
      </c>
      <c r="U787" s="39">
        <v>0</v>
      </c>
      <c r="V787" s="39">
        <v>0</v>
      </c>
      <c r="W787" s="39">
        <v>0</v>
      </c>
      <c r="X787" s="39">
        <v>0</v>
      </c>
      <c r="Y787" s="43">
        <v>0</v>
      </c>
      <c r="Z787" s="42">
        <v>0</v>
      </c>
      <c r="AA787" s="45">
        <v>118</v>
      </c>
      <c r="AB787" s="45">
        <v>122</v>
      </c>
      <c r="AC787" s="44">
        <v>240</v>
      </c>
      <c r="AD787" s="41">
        <v>103</v>
      </c>
      <c r="AE787" s="41">
        <v>110</v>
      </c>
      <c r="AF787" s="41">
        <v>12</v>
      </c>
      <c r="AG787" s="41">
        <v>0</v>
      </c>
      <c r="AH787" s="41">
        <v>11</v>
      </c>
      <c r="AI787" s="41">
        <v>0</v>
      </c>
      <c r="AJ787" s="41">
        <v>0</v>
      </c>
      <c r="AK787" s="41">
        <v>4</v>
      </c>
      <c r="AL787" s="46">
        <v>240</v>
      </c>
      <c r="AM787" s="46">
        <v>0</v>
      </c>
    </row>
    <row r="788" spans="1:39" ht="48">
      <c r="A788" s="40" t="s">
        <v>3916</v>
      </c>
      <c r="B788" s="47" t="s">
        <v>439</v>
      </c>
      <c r="C788" t="s">
        <v>13881</v>
      </c>
      <c r="D788" t="s">
        <v>3917</v>
      </c>
      <c r="E788" t="s">
        <v>3918</v>
      </c>
      <c r="F788" t="s">
        <v>12975</v>
      </c>
      <c r="G788" t="s">
        <v>7189</v>
      </c>
      <c r="H788" t="str">
        <f>INDEX(CountyList!A:A, MATCH(MID(A788, 3, 3), CountyList!B:B, 0))</f>
        <v>McHenry</v>
      </c>
      <c r="I788" s="38">
        <v>1.5</v>
      </c>
      <c r="J788" s="38">
        <v>14</v>
      </c>
      <c r="K788" s="39">
        <v>78</v>
      </c>
      <c r="L788" s="39">
        <v>18</v>
      </c>
      <c r="M788" s="39">
        <v>23</v>
      </c>
      <c r="N788" s="39">
        <v>19</v>
      </c>
      <c r="O788" s="39">
        <v>31</v>
      </c>
      <c r="P788" s="39">
        <v>20</v>
      </c>
      <c r="Q788" s="39">
        <v>27</v>
      </c>
      <c r="R788" s="39">
        <v>35</v>
      </c>
      <c r="S788" s="39">
        <v>34</v>
      </c>
      <c r="T788" s="39">
        <v>19</v>
      </c>
      <c r="U788" s="39">
        <v>0</v>
      </c>
      <c r="V788" s="39">
        <v>0</v>
      </c>
      <c r="W788" s="39">
        <v>0</v>
      </c>
      <c r="X788" s="39">
        <v>0</v>
      </c>
      <c r="Y788" s="43">
        <v>8</v>
      </c>
      <c r="Z788" s="42">
        <v>0</v>
      </c>
      <c r="AA788" s="45">
        <v>152</v>
      </c>
      <c r="AB788" s="45">
        <v>162</v>
      </c>
      <c r="AC788" s="44">
        <v>314</v>
      </c>
      <c r="AD788" s="41">
        <v>143</v>
      </c>
      <c r="AE788" s="41">
        <v>145</v>
      </c>
      <c r="AF788" s="41">
        <v>14</v>
      </c>
      <c r="AG788" s="41">
        <v>0</v>
      </c>
      <c r="AH788" s="41">
        <v>2</v>
      </c>
      <c r="AI788" s="41">
        <v>1</v>
      </c>
      <c r="AJ788" s="41">
        <v>0</v>
      </c>
      <c r="AK788" s="41">
        <v>9</v>
      </c>
      <c r="AL788" s="46">
        <v>304</v>
      </c>
      <c r="AM788" s="46">
        <v>0</v>
      </c>
    </row>
    <row r="789" spans="1:39" ht="64">
      <c r="A789" s="40" t="s">
        <v>3920</v>
      </c>
      <c r="B789" s="47" t="s">
        <v>3921</v>
      </c>
      <c r="C789" t="s">
        <v>13882</v>
      </c>
      <c r="D789" t="s">
        <v>13883</v>
      </c>
      <c r="E789" t="s">
        <v>3914</v>
      </c>
      <c r="F789" t="s">
        <v>12977</v>
      </c>
      <c r="G789" t="s">
        <v>7192</v>
      </c>
      <c r="H789" t="str">
        <f>INDEX(CountyList!A:A, MATCH(MID(A789, 3, 3), CountyList!B:B, 0))</f>
        <v>McHenry</v>
      </c>
      <c r="I789" s="38">
        <v>1</v>
      </c>
      <c r="J789" s="38">
        <v>24</v>
      </c>
      <c r="K789" s="39">
        <v>0</v>
      </c>
      <c r="L789" s="39">
        <v>0</v>
      </c>
      <c r="M789" s="39">
        <v>0</v>
      </c>
      <c r="N789" s="39">
        <v>0</v>
      </c>
      <c r="O789" s="39">
        <v>0</v>
      </c>
      <c r="P789" s="39">
        <v>0</v>
      </c>
      <c r="Q789" s="39">
        <v>0</v>
      </c>
      <c r="R789" s="39">
        <v>0</v>
      </c>
      <c r="S789" s="39">
        <v>0</v>
      </c>
      <c r="T789" s="39">
        <v>0</v>
      </c>
      <c r="U789" s="39">
        <v>170</v>
      </c>
      <c r="V789" s="39">
        <v>176</v>
      </c>
      <c r="W789" s="39">
        <v>182</v>
      </c>
      <c r="X789" s="39">
        <v>159</v>
      </c>
      <c r="Y789" s="43">
        <v>0</v>
      </c>
      <c r="Z789" s="42">
        <v>0</v>
      </c>
      <c r="AA789" s="45">
        <v>350</v>
      </c>
      <c r="AB789" s="45">
        <v>337</v>
      </c>
      <c r="AC789" s="44">
        <v>687</v>
      </c>
      <c r="AD789" s="41">
        <v>307</v>
      </c>
      <c r="AE789" s="41">
        <v>306</v>
      </c>
      <c r="AF789" s="41">
        <v>26</v>
      </c>
      <c r="AG789" s="41">
        <v>0</v>
      </c>
      <c r="AH789" s="41">
        <v>38</v>
      </c>
      <c r="AI789" s="41">
        <v>5</v>
      </c>
      <c r="AJ789" s="41">
        <v>0</v>
      </c>
      <c r="AK789" s="41">
        <v>5</v>
      </c>
      <c r="AL789" s="46">
        <v>0</v>
      </c>
      <c r="AM789" s="46">
        <v>687</v>
      </c>
    </row>
    <row r="790" spans="1:39" ht="48">
      <c r="A790" s="40" t="s">
        <v>3924</v>
      </c>
      <c r="B790" s="47" t="s">
        <v>3925</v>
      </c>
      <c r="C790" t="s">
        <v>10799</v>
      </c>
      <c r="D790" t="s">
        <v>3927</v>
      </c>
      <c r="E790" t="s">
        <v>3885</v>
      </c>
      <c r="F790" t="s">
        <v>12978</v>
      </c>
      <c r="G790" t="s">
        <v>7195</v>
      </c>
      <c r="H790" t="str">
        <f>INDEX(CountyList!A:A, MATCH(MID(A790, 3, 3), CountyList!B:B, 0))</f>
        <v>McHenry</v>
      </c>
      <c r="I790" s="38">
        <v>2</v>
      </c>
      <c r="J790" s="38">
        <v>24</v>
      </c>
      <c r="K790" s="39">
        <v>39</v>
      </c>
      <c r="L790" s="39">
        <v>37</v>
      </c>
      <c r="M790" s="39">
        <v>29</v>
      </c>
      <c r="N790" s="39">
        <v>40</v>
      </c>
      <c r="O790" s="39">
        <v>36</v>
      </c>
      <c r="P790" s="39">
        <v>41</v>
      </c>
      <c r="Q790" s="39">
        <v>42</v>
      </c>
      <c r="R790" s="39">
        <v>33</v>
      </c>
      <c r="S790" s="39">
        <v>41</v>
      </c>
      <c r="T790" s="39">
        <v>42</v>
      </c>
      <c r="U790" s="39">
        <v>0</v>
      </c>
      <c r="V790" s="39">
        <v>0</v>
      </c>
      <c r="W790" s="39">
        <v>0</v>
      </c>
      <c r="X790" s="39">
        <v>0</v>
      </c>
      <c r="Y790" s="43">
        <v>0</v>
      </c>
      <c r="Z790" s="42">
        <v>0</v>
      </c>
      <c r="AA790" s="45">
        <v>199</v>
      </c>
      <c r="AB790" s="45">
        <v>181</v>
      </c>
      <c r="AC790" s="44">
        <v>380</v>
      </c>
      <c r="AD790" s="41">
        <v>180</v>
      </c>
      <c r="AE790" s="41">
        <v>163</v>
      </c>
      <c r="AF790" s="41">
        <v>25</v>
      </c>
      <c r="AG790" s="41">
        <v>0</v>
      </c>
      <c r="AH790" s="41">
        <v>9</v>
      </c>
      <c r="AI790" s="41">
        <v>2</v>
      </c>
      <c r="AJ790" s="41">
        <v>0</v>
      </c>
      <c r="AK790" s="41">
        <v>1</v>
      </c>
      <c r="AL790" s="46">
        <v>380</v>
      </c>
      <c r="AM790" s="46">
        <v>0</v>
      </c>
    </row>
    <row r="791" spans="1:39" ht="64">
      <c r="A791" s="40" t="s">
        <v>3928</v>
      </c>
      <c r="B791" s="47" t="s">
        <v>3929</v>
      </c>
      <c r="C791" t="s">
        <v>13884</v>
      </c>
      <c r="D791" t="s">
        <v>13885</v>
      </c>
      <c r="E791" t="s">
        <v>3914</v>
      </c>
      <c r="F791" t="s">
        <v>12980</v>
      </c>
      <c r="G791" t="s">
        <v>7198</v>
      </c>
      <c r="H791" t="str">
        <f>INDEX(CountyList!A:A, MATCH(MID(A791, 3, 3), CountyList!B:B, 0))</f>
        <v>McHenry</v>
      </c>
      <c r="I791" s="38">
        <v>4</v>
      </c>
      <c r="J791" s="38">
        <v>14</v>
      </c>
      <c r="K791" s="39">
        <v>63</v>
      </c>
      <c r="L791" s="39">
        <v>22</v>
      </c>
      <c r="M791" s="39">
        <v>17</v>
      </c>
      <c r="N791" s="39">
        <v>13</v>
      </c>
      <c r="O791" s="39">
        <v>11</v>
      </c>
      <c r="P791" s="39">
        <v>12</v>
      </c>
      <c r="Q791" s="39">
        <v>8</v>
      </c>
      <c r="R791" s="39">
        <v>8</v>
      </c>
      <c r="S791" s="39">
        <v>9</v>
      </c>
      <c r="T791" s="39">
        <v>7</v>
      </c>
      <c r="U791" s="39">
        <v>0</v>
      </c>
      <c r="V791" s="39">
        <v>0</v>
      </c>
      <c r="W791" s="39">
        <v>0</v>
      </c>
      <c r="X791" s="39">
        <v>0</v>
      </c>
      <c r="Y791" s="43">
        <v>0</v>
      </c>
      <c r="Z791" s="42">
        <v>0</v>
      </c>
      <c r="AA791" s="45">
        <v>84</v>
      </c>
      <c r="AB791" s="45">
        <v>86</v>
      </c>
      <c r="AC791" s="44">
        <v>170</v>
      </c>
      <c r="AD791" s="41">
        <v>0</v>
      </c>
      <c r="AE791" s="41">
        <v>0</v>
      </c>
      <c r="AF791" s="41">
        <v>155</v>
      </c>
      <c r="AG791" s="41">
        <v>0</v>
      </c>
      <c r="AH791" s="41">
        <v>11</v>
      </c>
      <c r="AI791" s="41">
        <v>4</v>
      </c>
      <c r="AJ791" s="41">
        <v>0</v>
      </c>
      <c r="AK791" s="41">
        <v>0</v>
      </c>
      <c r="AL791" s="46">
        <v>170</v>
      </c>
      <c r="AM791" s="46">
        <v>0</v>
      </c>
    </row>
    <row r="792" spans="1:39" ht="48">
      <c r="A792" s="40" t="s">
        <v>12981</v>
      </c>
      <c r="B792" s="47" t="s">
        <v>4806</v>
      </c>
      <c r="C792" t="s">
        <v>10805</v>
      </c>
      <c r="D792" t="s">
        <v>4808</v>
      </c>
      <c r="E792" t="s">
        <v>3885</v>
      </c>
      <c r="F792" t="s">
        <v>12982</v>
      </c>
      <c r="G792" t="s">
        <v>12983</v>
      </c>
      <c r="H792" t="str">
        <f>INDEX(CountyList!A:A, MATCH(MID(A792, 3, 3), CountyList!B:B, 0))</f>
        <v>McHenry</v>
      </c>
      <c r="I792" s="38">
        <v>0</v>
      </c>
      <c r="J792" s="38">
        <v>3</v>
      </c>
      <c r="K792" s="39">
        <v>28</v>
      </c>
      <c r="L792" s="39">
        <v>6</v>
      </c>
      <c r="M792" s="39">
        <v>0</v>
      </c>
      <c r="N792" s="39">
        <v>9</v>
      </c>
      <c r="O792" s="39">
        <v>5</v>
      </c>
      <c r="P792" s="39">
        <v>1</v>
      </c>
      <c r="Q792" s="39">
        <v>5</v>
      </c>
      <c r="R792" s="39">
        <v>0</v>
      </c>
      <c r="S792" s="39">
        <v>2</v>
      </c>
      <c r="T792" s="39">
        <v>2</v>
      </c>
      <c r="U792" s="39">
        <v>0</v>
      </c>
      <c r="V792" s="39">
        <v>0</v>
      </c>
      <c r="W792" s="39">
        <v>0</v>
      </c>
      <c r="X792" s="39">
        <v>0</v>
      </c>
      <c r="Y792" s="43">
        <v>0</v>
      </c>
      <c r="Z792" s="42">
        <v>0</v>
      </c>
      <c r="AA792" s="45">
        <v>26</v>
      </c>
      <c r="AB792" s="45">
        <v>32</v>
      </c>
      <c r="AC792" s="44">
        <v>58</v>
      </c>
      <c r="AD792" s="41">
        <v>21</v>
      </c>
      <c r="AE792" s="41">
        <v>27</v>
      </c>
      <c r="AF792" s="41">
        <v>6</v>
      </c>
      <c r="AG792" s="41">
        <v>0</v>
      </c>
      <c r="AH792" s="41">
        <v>1</v>
      </c>
      <c r="AI792" s="41">
        <v>3</v>
      </c>
      <c r="AJ792" s="41">
        <v>0</v>
      </c>
      <c r="AK792" s="41">
        <v>0</v>
      </c>
      <c r="AL792" s="46">
        <v>58</v>
      </c>
      <c r="AM792" s="46">
        <v>0</v>
      </c>
    </row>
    <row r="793" spans="1:39" ht="48">
      <c r="A793" s="40" t="s">
        <v>3932</v>
      </c>
      <c r="B793" s="47" t="s">
        <v>3933</v>
      </c>
      <c r="C793" t="s">
        <v>7199</v>
      </c>
      <c r="D793" t="s">
        <v>3936</v>
      </c>
      <c r="E793" t="s">
        <v>3885</v>
      </c>
      <c r="F793" t="s">
        <v>12984</v>
      </c>
      <c r="G793" t="s">
        <v>7201</v>
      </c>
      <c r="H793" t="str">
        <f>INDEX(CountyList!A:A, MATCH(MID(A793, 3, 3), CountyList!B:B, 0))</f>
        <v>McHenry</v>
      </c>
      <c r="I793" s="38">
        <v>1</v>
      </c>
      <c r="J793" s="38">
        <v>6</v>
      </c>
      <c r="K793" s="39">
        <v>38</v>
      </c>
      <c r="L793" s="39">
        <v>6</v>
      </c>
      <c r="M793" s="39">
        <v>5</v>
      </c>
      <c r="N793" s="39">
        <v>6</v>
      </c>
      <c r="O793" s="39">
        <v>2</v>
      </c>
      <c r="P793" s="39">
        <v>2</v>
      </c>
      <c r="Q793" s="39">
        <v>0</v>
      </c>
      <c r="R793" s="39">
        <v>0</v>
      </c>
      <c r="S793" s="39">
        <v>0</v>
      </c>
      <c r="T793" s="39">
        <v>0</v>
      </c>
      <c r="U793" s="39">
        <v>0</v>
      </c>
      <c r="V793" s="39">
        <v>0</v>
      </c>
      <c r="W793" s="39">
        <v>0</v>
      </c>
      <c r="X793" s="39">
        <v>0</v>
      </c>
      <c r="Y793" s="43">
        <v>0</v>
      </c>
      <c r="Z793" s="42">
        <v>0</v>
      </c>
      <c r="AA793" s="45">
        <v>31</v>
      </c>
      <c r="AB793" s="45">
        <v>28</v>
      </c>
      <c r="AC793" s="44">
        <v>59</v>
      </c>
      <c r="AD793" s="41">
        <v>22</v>
      </c>
      <c r="AE793" s="41">
        <v>22</v>
      </c>
      <c r="AF793" s="41">
        <v>2</v>
      </c>
      <c r="AG793" s="41">
        <v>0</v>
      </c>
      <c r="AH793" s="41">
        <v>7</v>
      </c>
      <c r="AI793" s="41">
        <v>0</v>
      </c>
      <c r="AJ793" s="41">
        <v>0</v>
      </c>
      <c r="AK793" s="41">
        <v>6</v>
      </c>
      <c r="AL793" s="46">
        <v>59</v>
      </c>
      <c r="AM793" s="46">
        <v>0</v>
      </c>
    </row>
    <row r="794" spans="1:39" ht="64">
      <c r="A794" s="40" t="s">
        <v>3937</v>
      </c>
      <c r="B794" s="47" t="s">
        <v>3938</v>
      </c>
      <c r="C794" t="s">
        <v>7202</v>
      </c>
      <c r="D794" t="s">
        <v>3940</v>
      </c>
      <c r="E794" t="s">
        <v>3890</v>
      </c>
      <c r="F794" t="s">
        <v>12985</v>
      </c>
      <c r="G794" t="s">
        <v>7204</v>
      </c>
      <c r="H794" t="str">
        <f>INDEX(CountyList!A:A, MATCH(MID(A794, 3, 3), CountyList!B:B, 0))</f>
        <v>McHenry</v>
      </c>
      <c r="I794" s="38">
        <v>2.1</v>
      </c>
      <c r="J794" s="38">
        <v>15</v>
      </c>
      <c r="K794" s="39">
        <v>23</v>
      </c>
      <c r="L794" s="39">
        <v>14</v>
      </c>
      <c r="M794" s="39">
        <v>11</v>
      </c>
      <c r="N794" s="39">
        <v>8</v>
      </c>
      <c r="O794" s="39">
        <v>15</v>
      </c>
      <c r="P794" s="39">
        <v>6</v>
      </c>
      <c r="Q794" s="39">
        <v>10</v>
      </c>
      <c r="R794" s="39">
        <v>15</v>
      </c>
      <c r="S794" s="39">
        <v>17</v>
      </c>
      <c r="T794" s="39">
        <v>15</v>
      </c>
      <c r="U794" s="39">
        <v>7</v>
      </c>
      <c r="V794" s="39">
        <v>4</v>
      </c>
      <c r="W794" s="39">
        <v>1</v>
      </c>
      <c r="X794" s="39">
        <v>2</v>
      </c>
      <c r="Y794" s="43">
        <v>21</v>
      </c>
      <c r="Z794" s="42">
        <v>2</v>
      </c>
      <c r="AA794" s="45">
        <v>81</v>
      </c>
      <c r="AB794" s="45">
        <v>90</v>
      </c>
      <c r="AC794" s="44">
        <v>171</v>
      </c>
      <c r="AD794" s="41">
        <v>68</v>
      </c>
      <c r="AE794" s="41">
        <v>78</v>
      </c>
      <c r="AF794" s="41">
        <v>12</v>
      </c>
      <c r="AG794" s="41">
        <v>0</v>
      </c>
      <c r="AH794" s="41">
        <v>8</v>
      </c>
      <c r="AI794" s="41">
        <v>4</v>
      </c>
      <c r="AJ794" s="41">
        <v>0</v>
      </c>
      <c r="AK794" s="41">
        <v>1</v>
      </c>
      <c r="AL794" s="46">
        <v>134</v>
      </c>
      <c r="AM794" s="46">
        <v>14</v>
      </c>
    </row>
    <row r="795" spans="1:39" ht="64">
      <c r="A795" s="40" t="s">
        <v>3941</v>
      </c>
      <c r="B795" s="47" t="s">
        <v>1762</v>
      </c>
      <c r="C795" t="s">
        <v>10823</v>
      </c>
      <c r="D795" t="s">
        <v>10824</v>
      </c>
      <c r="E795" t="s">
        <v>3944</v>
      </c>
      <c r="F795" t="s">
        <v>12989</v>
      </c>
      <c r="G795" t="s">
        <v>7207</v>
      </c>
      <c r="H795" t="str">
        <f>INDEX(CountyList!A:A, MATCH(MID(A795, 3, 3), CountyList!B:B, 0))</f>
        <v>Monroe</v>
      </c>
      <c r="I795" s="38">
        <v>0</v>
      </c>
      <c r="J795" s="38">
        <v>25</v>
      </c>
      <c r="K795" s="39">
        <v>44</v>
      </c>
      <c r="L795" s="39">
        <v>38</v>
      </c>
      <c r="M795" s="39">
        <v>31</v>
      </c>
      <c r="N795" s="39">
        <v>36</v>
      </c>
      <c r="O795" s="39">
        <v>27</v>
      </c>
      <c r="P795" s="39">
        <v>35</v>
      </c>
      <c r="Q795" s="39">
        <v>29</v>
      </c>
      <c r="R795" s="39">
        <v>27</v>
      </c>
      <c r="S795" s="39">
        <v>24</v>
      </c>
      <c r="T795" s="39">
        <v>23</v>
      </c>
      <c r="U795" s="39">
        <v>0</v>
      </c>
      <c r="V795" s="39">
        <v>0</v>
      </c>
      <c r="W795" s="39">
        <v>0</v>
      </c>
      <c r="X795" s="39">
        <v>0</v>
      </c>
      <c r="Y795" s="43">
        <v>0</v>
      </c>
      <c r="Z795" s="42">
        <v>0</v>
      </c>
      <c r="AA795" s="45">
        <v>157</v>
      </c>
      <c r="AB795" s="45">
        <v>157</v>
      </c>
      <c r="AC795" s="44">
        <v>314</v>
      </c>
      <c r="AD795" s="41">
        <v>147</v>
      </c>
      <c r="AE795" s="41">
        <v>155</v>
      </c>
      <c r="AF795" s="41">
        <v>4</v>
      </c>
      <c r="AG795" s="41">
        <v>0</v>
      </c>
      <c r="AH795" s="41">
        <v>1</v>
      </c>
      <c r="AI795" s="41">
        <v>0</v>
      </c>
      <c r="AJ795" s="41">
        <v>0</v>
      </c>
      <c r="AK795" s="41">
        <v>7</v>
      </c>
      <c r="AL795" s="46">
        <v>314</v>
      </c>
      <c r="AM795" s="46">
        <v>0</v>
      </c>
    </row>
    <row r="796" spans="1:39" ht="48">
      <c r="A796" s="40" t="s">
        <v>3946</v>
      </c>
      <c r="B796" s="47" t="s">
        <v>10727</v>
      </c>
      <c r="C796" t="s">
        <v>10828</v>
      </c>
      <c r="D796" t="s">
        <v>3949</v>
      </c>
      <c r="E796" t="s">
        <v>3950</v>
      </c>
      <c r="F796" t="s">
        <v>12990</v>
      </c>
      <c r="G796" t="s">
        <v>7210</v>
      </c>
      <c r="H796" t="str">
        <f>INDEX(CountyList!A:A, MATCH(MID(A796, 3, 3), CountyList!B:B, 0))</f>
        <v>Monroe</v>
      </c>
      <c r="I796" s="38">
        <v>3</v>
      </c>
      <c r="J796" s="38">
        <v>22.2</v>
      </c>
      <c r="K796" s="39">
        <v>44</v>
      </c>
      <c r="L796" s="39">
        <v>33</v>
      </c>
      <c r="M796" s="39">
        <v>33</v>
      </c>
      <c r="N796" s="39">
        <v>24</v>
      </c>
      <c r="O796" s="39">
        <v>30</v>
      </c>
      <c r="P796" s="39">
        <v>30</v>
      </c>
      <c r="Q796" s="39">
        <v>27</v>
      </c>
      <c r="R796" s="39">
        <v>28</v>
      </c>
      <c r="S796" s="39">
        <v>33</v>
      </c>
      <c r="T796" s="39">
        <v>36</v>
      </c>
      <c r="U796" s="39">
        <v>0</v>
      </c>
      <c r="V796" s="39">
        <v>0</v>
      </c>
      <c r="W796" s="39">
        <v>0</v>
      </c>
      <c r="X796" s="39">
        <v>0</v>
      </c>
      <c r="Y796" s="43">
        <v>0</v>
      </c>
      <c r="Z796" s="42">
        <v>0</v>
      </c>
      <c r="AA796" s="45">
        <v>140</v>
      </c>
      <c r="AB796" s="45">
        <v>178</v>
      </c>
      <c r="AC796" s="44">
        <v>318</v>
      </c>
      <c r="AD796" s="41">
        <v>134</v>
      </c>
      <c r="AE796" s="41">
        <v>173</v>
      </c>
      <c r="AF796" s="41">
        <v>0</v>
      </c>
      <c r="AG796" s="41">
        <v>0</v>
      </c>
      <c r="AH796" s="41">
        <v>3</v>
      </c>
      <c r="AI796" s="41">
        <v>2</v>
      </c>
      <c r="AJ796" s="41">
        <v>0</v>
      </c>
      <c r="AK796" s="41">
        <v>6</v>
      </c>
      <c r="AL796" s="46">
        <v>318</v>
      </c>
      <c r="AM796" s="46">
        <v>0</v>
      </c>
    </row>
    <row r="797" spans="1:39" ht="48">
      <c r="A797" s="40" t="s">
        <v>3952</v>
      </c>
      <c r="B797" s="47" t="s">
        <v>3953</v>
      </c>
      <c r="C797" t="s">
        <v>10831</v>
      </c>
      <c r="D797" t="s">
        <v>3955</v>
      </c>
      <c r="E797" t="s">
        <v>3950</v>
      </c>
      <c r="F797" t="s">
        <v>12991</v>
      </c>
      <c r="G797" t="s">
        <v>7213</v>
      </c>
      <c r="H797" t="str">
        <f>INDEX(CountyList!A:A, MATCH(MID(A797, 3, 3), CountyList!B:B, 0))</f>
        <v>Monroe</v>
      </c>
      <c r="I797" s="38">
        <v>3.2</v>
      </c>
      <c r="J797" s="38">
        <v>11.6</v>
      </c>
      <c r="K797" s="39">
        <v>0</v>
      </c>
      <c r="L797" s="39">
        <v>0</v>
      </c>
      <c r="M797" s="39">
        <v>0</v>
      </c>
      <c r="N797" s="39">
        <v>0</v>
      </c>
      <c r="O797" s="39">
        <v>0</v>
      </c>
      <c r="P797" s="39">
        <v>0</v>
      </c>
      <c r="Q797" s="39">
        <v>0</v>
      </c>
      <c r="R797" s="39">
        <v>0</v>
      </c>
      <c r="S797" s="39">
        <v>0</v>
      </c>
      <c r="T797" s="39">
        <v>0</v>
      </c>
      <c r="U797" s="39">
        <v>57</v>
      </c>
      <c r="V797" s="39">
        <v>53</v>
      </c>
      <c r="W797" s="39">
        <v>73</v>
      </c>
      <c r="X797" s="39">
        <v>62</v>
      </c>
      <c r="Y797" s="43">
        <v>0</v>
      </c>
      <c r="Z797" s="42">
        <v>0</v>
      </c>
      <c r="AA797" s="45">
        <v>114</v>
      </c>
      <c r="AB797" s="45">
        <v>131</v>
      </c>
      <c r="AC797" s="44">
        <v>245</v>
      </c>
      <c r="AD797" s="41">
        <v>98</v>
      </c>
      <c r="AE797" s="41">
        <v>120</v>
      </c>
      <c r="AF797" s="41">
        <v>11</v>
      </c>
      <c r="AG797" s="41">
        <v>1</v>
      </c>
      <c r="AH797" s="41">
        <v>10</v>
      </c>
      <c r="AI797" s="41">
        <v>4</v>
      </c>
      <c r="AJ797" s="41">
        <v>0</v>
      </c>
      <c r="AK797" s="41">
        <v>1</v>
      </c>
      <c r="AL797" s="46">
        <v>0</v>
      </c>
      <c r="AM797" s="46">
        <v>245</v>
      </c>
    </row>
    <row r="798" spans="1:39" ht="48">
      <c r="A798" s="40" t="s">
        <v>3956</v>
      </c>
      <c r="B798" s="47" t="s">
        <v>1544</v>
      </c>
      <c r="C798" t="s">
        <v>10834</v>
      </c>
      <c r="D798" t="s">
        <v>3959</v>
      </c>
      <c r="E798" t="s">
        <v>3960</v>
      </c>
      <c r="F798" t="s">
        <v>12992</v>
      </c>
      <c r="G798" t="s">
        <v>7216</v>
      </c>
      <c r="H798" t="str">
        <f>INDEX(CountyList!A:A, MATCH(MID(A798, 3, 3), CountyList!B:B, 0))</f>
        <v>Randolph</v>
      </c>
      <c r="I798" s="38">
        <v>1</v>
      </c>
      <c r="J798" s="38">
        <v>11.5</v>
      </c>
      <c r="K798" s="39">
        <v>25</v>
      </c>
      <c r="L798" s="39">
        <v>16</v>
      </c>
      <c r="M798" s="39">
        <v>17</v>
      </c>
      <c r="N798" s="39">
        <v>18</v>
      </c>
      <c r="O798" s="39">
        <v>12</v>
      </c>
      <c r="P798" s="39">
        <v>17</v>
      </c>
      <c r="Q798" s="39">
        <v>15</v>
      </c>
      <c r="R798" s="39">
        <v>9</v>
      </c>
      <c r="S798" s="39">
        <v>23</v>
      </c>
      <c r="T798" s="39">
        <v>23</v>
      </c>
      <c r="U798" s="39">
        <v>0</v>
      </c>
      <c r="V798" s="39">
        <v>0</v>
      </c>
      <c r="W798" s="39">
        <v>0</v>
      </c>
      <c r="X798" s="39">
        <v>0</v>
      </c>
      <c r="Y798" s="43">
        <v>0</v>
      </c>
      <c r="Z798" s="42">
        <v>0</v>
      </c>
      <c r="AA798" s="45">
        <v>82</v>
      </c>
      <c r="AB798" s="45">
        <v>93</v>
      </c>
      <c r="AC798" s="44">
        <v>175</v>
      </c>
      <c r="AD798" s="41">
        <v>81</v>
      </c>
      <c r="AE798" s="41">
        <v>90</v>
      </c>
      <c r="AF798" s="41">
        <v>0</v>
      </c>
      <c r="AG798" s="41">
        <v>0</v>
      </c>
      <c r="AH798" s="41">
        <v>1</v>
      </c>
      <c r="AI798" s="41">
        <v>3</v>
      </c>
      <c r="AJ798" s="41">
        <v>0</v>
      </c>
      <c r="AK798" s="41">
        <v>0</v>
      </c>
      <c r="AL798" s="46">
        <v>175</v>
      </c>
      <c r="AM798" s="46">
        <v>0</v>
      </c>
    </row>
    <row r="799" spans="1:39" ht="48">
      <c r="A799" s="40" t="s">
        <v>3962</v>
      </c>
      <c r="B799" s="47" t="s">
        <v>1061</v>
      </c>
      <c r="C799" t="s">
        <v>10837</v>
      </c>
      <c r="D799" t="s">
        <v>3964</v>
      </c>
      <c r="E799" t="s">
        <v>3965</v>
      </c>
      <c r="F799" t="s">
        <v>13886</v>
      </c>
      <c r="G799" t="s">
        <v>7219</v>
      </c>
      <c r="H799" t="str">
        <f>INDEX(CountyList!A:A, MATCH(MID(A799, 3, 3), CountyList!B:B, 0))</f>
        <v>Randolph</v>
      </c>
      <c r="I799" s="38">
        <v>1</v>
      </c>
      <c r="J799" s="38">
        <v>13</v>
      </c>
      <c r="K799" s="39">
        <v>38</v>
      </c>
      <c r="L799" s="39">
        <v>21</v>
      </c>
      <c r="M799" s="39">
        <v>29</v>
      </c>
      <c r="N799" s="39">
        <v>19</v>
      </c>
      <c r="O799" s="39">
        <v>28</v>
      </c>
      <c r="P799" s="39">
        <v>17</v>
      </c>
      <c r="Q799" s="39">
        <v>15</v>
      </c>
      <c r="R799" s="39">
        <v>16</v>
      </c>
      <c r="S799" s="39">
        <v>20</v>
      </c>
      <c r="T799" s="39">
        <v>14</v>
      </c>
      <c r="U799" s="39">
        <v>0</v>
      </c>
      <c r="V799" s="39">
        <v>0</v>
      </c>
      <c r="W799" s="39">
        <v>0</v>
      </c>
      <c r="X799" s="39">
        <v>0</v>
      </c>
      <c r="Y799" s="43">
        <v>2</v>
      </c>
      <c r="Z799" s="42">
        <v>0</v>
      </c>
      <c r="AA799" s="45">
        <v>107</v>
      </c>
      <c r="AB799" s="45">
        <v>112</v>
      </c>
      <c r="AC799" s="44">
        <v>219</v>
      </c>
      <c r="AD799" s="41">
        <v>107</v>
      </c>
      <c r="AE799" s="41">
        <v>109</v>
      </c>
      <c r="AF799" s="41">
        <v>1</v>
      </c>
      <c r="AG799" s="41">
        <v>0</v>
      </c>
      <c r="AH799" s="41">
        <v>0</v>
      </c>
      <c r="AI799" s="41">
        <v>0</v>
      </c>
      <c r="AJ799" s="41">
        <v>0</v>
      </c>
      <c r="AK799" s="41">
        <v>2</v>
      </c>
      <c r="AL799" s="46">
        <v>217</v>
      </c>
      <c r="AM799" s="46">
        <v>0</v>
      </c>
    </row>
    <row r="800" spans="1:39" ht="48">
      <c r="A800" s="40" t="s">
        <v>3967</v>
      </c>
      <c r="B800" s="47" t="s">
        <v>3968</v>
      </c>
      <c r="C800" t="s">
        <v>13887</v>
      </c>
      <c r="D800" t="s">
        <v>3970</v>
      </c>
      <c r="E800" t="s">
        <v>3971</v>
      </c>
      <c r="F800" t="s">
        <v>12996</v>
      </c>
      <c r="G800" t="s">
        <v>7222</v>
      </c>
      <c r="H800" t="str">
        <f>INDEX(CountyList!A:A, MATCH(MID(A800, 3, 3), CountyList!B:B, 0))</f>
        <v>Randolph</v>
      </c>
      <c r="I800" s="38">
        <v>1</v>
      </c>
      <c r="J800" s="38">
        <v>9</v>
      </c>
      <c r="K800" s="39">
        <v>28</v>
      </c>
      <c r="L800" s="39">
        <v>7</v>
      </c>
      <c r="M800" s="39">
        <v>10</v>
      </c>
      <c r="N800" s="39">
        <v>7</v>
      </c>
      <c r="O800" s="39">
        <v>9</v>
      </c>
      <c r="P800" s="39">
        <v>9</v>
      </c>
      <c r="Q800" s="39">
        <v>14</v>
      </c>
      <c r="R800" s="39">
        <v>11</v>
      </c>
      <c r="S800" s="39">
        <v>12</v>
      </c>
      <c r="T800" s="39">
        <v>10</v>
      </c>
      <c r="U800" s="39">
        <v>0</v>
      </c>
      <c r="V800" s="39">
        <v>0</v>
      </c>
      <c r="W800" s="39">
        <v>0</v>
      </c>
      <c r="X800" s="39">
        <v>0</v>
      </c>
      <c r="Y800" s="43">
        <v>0</v>
      </c>
      <c r="Z800" s="42">
        <v>0</v>
      </c>
      <c r="AA800" s="45">
        <v>58</v>
      </c>
      <c r="AB800" s="45">
        <v>59</v>
      </c>
      <c r="AC800" s="44">
        <v>117</v>
      </c>
      <c r="AD800" s="41">
        <v>36</v>
      </c>
      <c r="AE800" s="41">
        <v>57</v>
      </c>
      <c r="AF800" s="41">
        <v>0</v>
      </c>
      <c r="AG800" s="41">
        <v>0</v>
      </c>
      <c r="AH800" s="41">
        <v>0</v>
      </c>
      <c r="AI800" s="41">
        <v>1</v>
      </c>
      <c r="AJ800" s="41">
        <v>0</v>
      </c>
      <c r="AK800" s="41">
        <v>23</v>
      </c>
      <c r="AL800" s="46">
        <v>117</v>
      </c>
      <c r="AM800" s="46">
        <v>0</v>
      </c>
    </row>
    <row r="801" spans="1:39" ht="48">
      <c r="A801" s="40" t="s">
        <v>3973</v>
      </c>
      <c r="B801" s="47" t="s">
        <v>1585</v>
      </c>
      <c r="C801" t="s">
        <v>13888</v>
      </c>
      <c r="D801" t="s">
        <v>3974</v>
      </c>
      <c r="E801" t="s">
        <v>3965</v>
      </c>
      <c r="F801" t="s">
        <v>12997</v>
      </c>
      <c r="G801" t="s">
        <v>7225</v>
      </c>
      <c r="H801" t="str">
        <f>INDEX(CountyList!A:A, MATCH(MID(A801, 3, 3), CountyList!B:B, 0))</f>
        <v>Randolph</v>
      </c>
      <c r="I801" s="38">
        <v>1</v>
      </c>
      <c r="J801" s="38">
        <v>7</v>
      </c>
      <c r="K801" s="39">
        <v>29</v>
      </c>
      <c r="L801" s="39">
        <v>6</v>
      </c>
      <c r="M801" s="39">
        <v>4</v>
      </c>
      <c r="N801" s="39">
        <v>1</v>
      </c>
      <c r="O801" s="39">
        <v>8</v>
      </c>
      <c r="P801" s="39">
        <v>8</v>
      </c>
      <c r="Q801" s="39">
        <v>4</v>
      </c>
      <c r="R801" s="39">
        <v>5</v>
      </c>
      <c r="S801" s="39">
        <v>4</v>
      </c>
      <c r="T801" s="39">
        <v>7</v>
      </c>
      <c r="U801" s="39">
        <v>0</v>
      </c>
      <c r="V801" s="39">
        <v>0</v>
      </c>
      <c r="W801" s="39">
        <v>0</v>
      </c>
      <c r="X801" s="39">
        <v>0</v>
      </c>
      <c r="Y801" s="43">
        <v>0</v>
      </c>
      <c r="Z801" s="42">
        <v>0</v>
      </c>
      <c r="AA801" s="45">
        <v>33</v>
      </c>
      <c r="AB801" s="45">
        <v>43</v>
      </c>
      <c r="AC801" s="44">
        <v>76</v>
      </c>
      <c r="AD801" s="41">
        <v>33</v>
      </c>
      <c r="AE801" s="41">
        <v>43</v>
      </c>
      <c r="AF801" s="41">
        <v>0</v>
      </c>
      <c r="AG801" s="41">
        <v>0</v>
      </c>
      <c r="AH801" s="41">
        <v>0</v>
      </c>
      <c r="AI801" s="41">
        <v>0</v>
      </c>
      <c r="AJ801" s="41">
        <v>0</v>
      </c>
      <c r="AK801" s="41">
        <v>0</v>
      </c>
      <c r="AL801" s="46">
        <v>76</v>
      </c>
      <c r="AM801" s="46">
        <v>0</v>
      </c>
    </row>
    <row r="802" spans="1:39" ht="48">
      <c r="A802" s="40" t="s">
        <v>3975</v>
      </c>
      <c r="B802" s="47" t="s">
        <v>3112</v>
      </c>
      <c r="C802" t="s">
        <v>10847</v>
      </c>
      <c r="D802" t="s">
        <v>3976</v>
      </c>
      <c r="E802" t="s">
        <v>3965</v>
      </c>
      <c r="F802" t="s">
        <v>12998</v>
      </c>
      <c r="G802" t="s">
        <v>7228</v>
      </c>
      <c r="H802" t="str">
        <f>INDEX(CountyList!A:A, MATCH(MID(A802, 3, 3), CountyList!B:B, 0))</f>
        <v>Randolph</v>
      </c>
      <c r="I802" s="38">
        <v>1</v>
      </c>
      <c r="J802" s="38">
        <v>10.8</v>
      </c>
      <c r="K802" s="39">
        <v>26</v>
      </c>
      <c r="L802" s="39">
        <v>3</v>
      </c>
      <c r="M802" s="39">
        <v>13</v>
      </c>
      <c r="N802" s="39">
        <v>10</v>
      </c>
      <c r="O802" s="39">
        <v>6</v>
      </c>
      <c r="P802" s="39">
        <v>7</v>
      </c>
      <c r="Q802" s="39">
        <v>4</v>
      </c>
      <c r="R802" s="39">
        <v>7</v>
      </c>
      <c r="S802" s="39">
        <v>6</v>
      </c>
      <c r="T802" s="39">
        <v>11</v>
      </c>
      <c r="U802" s="39">
        <v>0</v>
      </c>
      <c r="V802" s="39">
        <v>0</v>
      </c>
      <c r="W802" s="39">
        <v>0</v>
      </c>
      <c r="X802" s="39">
        <v>0</v>
      </c>
      <c r="Y802" s="43">
        <v>0</v>
      </c>
      <c r="Z802" s="42">
        <v>0</v>
      </c>
      <c r="AA802" s="45">
        <v>42</v>
      </c>
      <c r="AB802" s="45">
        <v>51</v>
      </c>
      <c r="AC802" s="44">
        <v>93</v>
      </c>
      <c r="AD802" s="41">
        <v>41</v>
      </c>
      <c r="AE802" s="41">
        <v>50</v>
      </c>
      <c r="AF802" s="41">
        <v>0</v>
      </c>
      <c r="AG802" s="41">
        <v>0</v>
      </c>
      <c r="AH802" s="41">
        <v>2</v>
      </c>
      <c r="AI802" s="41">
        <v>0</v>
      </c>
      <c r="AJ802" s="41">
        <v>0</v>
      </c>
      <c r="AK802" s="41">
        <v>0</v>
      </c>
      <c r="AL802" s="46">
        <v>93</v>
      </c>
      <c r="AM802" s="46">
        <v>0</v>
      </c>
    </row>
    <row r="803" spans="1:39" ht="48">
      <c r="A803" s="40" t="s">
        <v>3977</v>
      </c>
      <c r="B803" s="47" t="s">
        <v>319</v>
      </c>
      <c r="C803" t="s">
        <v>7229</v>
      </c>
      <c r="D803" t="s">
        <v>3979</v>
      </c>
      <c r="E803" t="s">
        <v>3960</v>
      </c>
      <c r="F803" t="s">
        <v>12999</v>
      </c>
      <c r="G803" t="s">
        <v>7231</v>
      </c>
      <c r="H803" t="str">
        <f>INDEX(CountyList!A:A, MATCH(MID(A803, 3, 3), CountyList!B:B, 0))</f>
        <v>Randolph</v>
      </c>
      <c r="I803" s="38">
        <v>1</v>
      </c>
      <c r="J803" s="38">
        <v>9</v>
      </c>
      <c r="K803" s="39">
        <v>14</v>
      </c>
      <c r="L803" s="39">
        <v>9</v>
      </c>
      <c r="M803" s="39">
        <v>8</v>
      </c>
      <c r="N803" s="39">
        <v>9</v>
      </c>
      <c r="O803" s="39">
        <v>7</v>
      </c>
      <c r="P803" s="39">
        <v>8</v>
      </c>
      <c r="Q803" s="39">
        <v>8</v>
      </c>
      <c r="R803" s="39">
        <v>11</v>
      </c>
      <c r="S803" s="39">
        <v>12</v>
      </c>
      <c r="T803" s="39">
        <v>11</v>
      </c>
      <c r="U803" s="39">
        <v>0</v>
      </c>
      <c r="V803" s="39">
        <v>0</v>
      </c>
      <c r="W803" s="39">
        <v>0</v>
      </c>
      <c r="X803" s="39">
        <v>0</v>
      </c>
      <c r="Y803" s="43">
        <v>1</v>
      </c>
      <c r="Z803" s="42">
        <v>0</v>
      </c>
      <c r="AA803" s="45">
        <v>41</v>
      </c>
      <c r="AB803" s="45">
        <v>60</v>
      </c>
      <c r="AC803" s="44">
        <v>101</v>
      </c>
      <c r="AD803" s="41">
        <v>41</v>
      </c>
      <c r="AE803" s="41">
        <v>58</v>
      </c>
      <c r="AF803" s="41">
        <v>2</v>
      </c>
      <c r="AG803" s="41">
        <v>0</v>
      </c>
      <c r="AH803" s="41">
        <v>0</v>
      </c>
      <c r="AI803" s="41">
        <v>0</v>
      </c>
      <c r="AJ803" s="41">
        <v>0</v>
      </c>
      <c r="AK803" s="41">
        <v>0</v>
      </c>
      <c r="AL803" s="46">
        <v>97</v>
      </c>
      <c r="AM803" s="46">
        <v>0</v>
      </c>
    </row>
    <row r="804" spans="1:39" ht="64">
      <c r="A804" s="40" t="s">
        <v>3980</v>
      </c>
      <c r="B804" s="47" t="s">
        <v>3981</v>
      </c>
      <c r="C804" t="s">
        <v>13889</v>
      </c>
      <c r="D804" t="s">
        <v>3982</v>
      </c>
      <c r="E804" t="s">
        <v>3983</v>
      </c>
      <c r="F804" t="s">
        <v>13000</v>
      </c>
      <c r="G804" t="s">
        <v>7234</v>
      </c>
      <c r="H804" t="str">
        <f>INDEX(CountyList!A:A, MATCH(MID(A804, 3, 3), CountyList!B:B, 0))</f>
        <v>Randolph</v>
      </c>
      <c r="I804" s="38">
        <v>0</v>
      </c>
      <c r="J804" s="38">
        <v>0.3</v>
      </c>
      <c r="K804" s="39">
        <v>0</v>
      </c>
      <c r="L804" s="39">
        <v>0</v>
      </c>
      <c r="M804" s="39">
        <v>0</v>
      </c>
      <c r="N804" s="39">
        <v>0</v>
      </c>
      <c r="O804" s="39">
        <v>0</v>
      </c>
      <c r="P804" s="39">
        <v>0</v>
      </c>
      <c r="Q804" s="39">
        <v>0</v>
      </c>
      <c r="R804" s="39">
        <v>0</v>
      </c>
      <c r="S804" s="39">
        <v>0</v>
      </c>
      <c r="T804" s="39">
        <v>0</v>
      </c>
      <c r="U804" s="39">
        <v>1</v>
      </c>
      <c r="V804" s="39">
        <v>8</v>
      </c>
      <c r="W804" s="39">
        <v>7</v>
      </c>
      <c r="X804" s="39">
        <v>1</v>
      </c>
      <c r="Y804" s="43">
        <v>0</v>
      </c>
      <c r="Z804" s="42">
        <v>0</v>
      </c>
      <c r="AA804" s="45">
        <v>12</v>
      </c>
      <c r="AB804" s="45">
        <v>5</v>
      </c>
      <c r="AC804" s="44">
        <v>17</v>
      </c>
      <c r="AD804" s="41">
        <v>11</v>
      </c>
      <c r="AE804" s="41">
        <v>5</v>
      </c>
      <c r="AF804" s="41">
        <v>0</v>
      </c>
      <c r="AG804" s="41">
        <v>0</v>
      </c>
      <c r="AH804" s="41">
        <v>1</v>
      </c>
      <c r="AI804" s="41">
        <v>0</v>
      </c>
      <c r="AJ804" s="41">
        <v>0</v>
      </c>
      <c r="AK804" s="41">
        <v>0</v>
      </c>
      <c r="AL804" s="46">
        <v>0</v>
      </c>
      <c r="AM804" s="46">
        <v>17</v>
      </c>
    </row>
    <row r="805" spans="1:39" ht="48">
      <c r="A805" s="40" t="s">
        <v>3985</v>
      </c>
      <c r="B805" s="47" t="s">
        <v>3986</v>
      </c>
      <c r="C805" t="s">
        <v>13890</v>
      </c>
      <c r="D805" t="s">
        <v>3989</v>
      </c>
      <c r="E805" t="s">
        <v>3990</v>
      </c>
      <c r="F805" t="s">
        <v>13015</v>
      </c>
      <c r="G805" t="s">
        <v>7237</v>
      </c>
      <c r="H805" t="str">
        <f>INDEX(CountyList!A:A, MATCH(MID(A805, 3, 3), CountyList!B:B, 0))</f>
        <v>Lee</v>
      </c>
      <c r="I805" s="38">
        <v>1</v>
      </c>
      <c r="J805" s="38">
        <v>11</v>
      </c>
      <c r="K805" s="39">
        <v>9</v>
      </c>
      <c r="L805" s="39">
        <v>9</v>
      </c>
      <c r="M805" s="39">
        <v>8</v>
      </c>
      <c r="N805" s="39">
        <v>8</v>
      </c>
      <c r="O805" s="39">
        <v>11</v>
      </c>
      <c r="P805" s="39">
        <v>7</v>
      </c>
      <c r="Q805" s="39">
        <v>15</v>
      </c>
      <c r="R805" s="39">
        <v>7</v>
      </c>
      <c r="S805" s="39">
        <v>7</v>
      </c>
      <c r="T805" s="39">
        <v>10</v>
      </c>
      <c r="U805" s="39">
        <v>0</v>
      </c>
      <c r="V805" s="39">
        <v>0</v>
      </c>
      <c r="W805" s="39">
        <v>0</v>
      </c>
      <c r="X805" s="39">
        <v>0</v>
      </c>
      <c r="Y805" s="43">
        <v>8</v>
      </c>
      <c r="Z805" s="42">
        <v>0</v>
      </c>
      <c r="AA805" s="45">
        <v>47</v>
      </c>
      <c r="AB805" s="45">
        <v>52</v>
      </c>
      <c r="AC805" s="44">
        <v>99</v>
      </c>
      <c r="AD805" s="41">
        <v>37</v>
      </c>
      <c r="AE805" s="41">
        <v>40</v>
      </c>
      <c r="AF805" s="41">
        <v>6</v>
      </c>
      <c r="AG805" s="41">
        <v>0</v>
      </c>
      <c r="AH805" s="41">
        <v>1</v>
      </c>
      <c r="AI805" s="41">
        <v>0</v>
      </c>
      <c r="AJ805" s="41">
        <v>0</v>
      </c>
      <c r="AK805" s="41">
        <v>15</v>
      </c>
      <c r="AL805" s="46">
        <v>91</v>
      </c>
      <c r="AM805" s="46">
        <v>0</v>
      </c>
    </row>
    <row r="806" spans="1:39" ht="64">
      <c r="A806" s="40" t="s">
        <v>3992</v>
      </c>
      <c r="B806" s="47" t="s">
        <v>3993</v>
      </c>
      <c r="C806" t="s">
        <v>13891</v>
      </c>
      <c r="D806" t="s">
        <v>3995</v>
      </c>
      <c r="E806" t="s">
        <v>3990</v>
      </c>
      <c r="F806" t="s">
        <v>13016</v>
      </c>
      <c r="G806" t="s">
        <v>7240</v>
      </c>
      <c r="H806" t="str">
        <f>INDEX(CountyList!A:A, MATCH(MID(A806, 3, 3), CountyList!B:B, 0))</f>
        <v>Lee</v>
      </c>
      <c r="I806" s="38">
        <v>2.1</v>
      </c>
      <c r="J806" s="38">
        <v>12.4</v>
      </c>
      <c r="K806" s="39">
        <v>37</v>
      </c>
      <c r="L806" s="39">
        <v>23</v>
      </c>
      <c r="M806" s="39">
        <v>15</v>
      </c>
      <c r="N806" s="39">
        <v>21</v>
      </c>
      <c r="O806" s="39">
        <v>16</v>
      </c>
      <c r="P806" s="39">
        <v>23</v>
      </c>
      <c r="Q806" s="39">
        <v>14</v>
      </c>
      <c r="R806" s="39">
        <v>21</v>
      </c>
      <c r="S806" s="39">
        <v>15</v>
      </c>
      <c r="T806" s="39">
        <v>17</v>
      </c>
      <c r="U806" s="39">
        <v>0</v>
      </c>
      <c r="V806" s="39">
        <v>0</v>
      </c>
      <c r="W806" s="39">
        <v>0</v>
      </c>
      <c r="X806" s="39">
        <v>0</v>
      </c>
      <c r="Y806" s="43">
        <v>0</v>
      </c>
      <c r="Z806" s="42">
        <v>0</v>
      </c>
      <c r="AA806" s="45">
        <v>96</v>
      </c>
      <c r="AB806" s="45">
        <v>106</v>
      </c>
      <c r="AC806" s="44">
        <v>202</v>
      </c>
      <c r="AD806" s="41">
        <v>81</v>
      </c>
      <c r="AE806" s="41">
        <v>91</v>
      </c>
      <c r="AF806" s="41">
        <v>19</v>
      </c>
      <c r="AG806" s="41">
        <v>0</v>
      </c>
      <c r="AH806" s="41">
        <v>0</v>
      </c>
      <c r="AI806" s="41">
        <v>0</v>
      </c>
      <c r="AJ806" s="41">
        <v>0</v>
      </c>
      <c r="AK806" s="41">
        <v>11</v>
      </c>
      <c r="AL806" s="46">
        <v>202</v>
      </c>
      <c r="AM806" s="46">
        <v>0</v>
      </c>
    </row>
    <row r="807" spans="1:39" ht="48">
      <c r="A807" s="40" t="s">
        <v>3996</v>
      </c>
      <c r="B807" s="47" t="s">
        <v>3723</v>
      </c>
      <c r="C807" t="s">
        <v>10883</v>
      </c>
      <c r="D807" t="s">
        <v>3998</v>
      </c>
      <c r="E807" t="s">
        <v>3990</v>
      </c>
      <c r="F807" t="s">
        <v>13017</v>
      </c>
      <c r="G807" t="s">
        <v>7243</v>
      </c>
      <c r="H807" t="str">
        <f>INDEX(CountyList!A:A, MATCH(MID(A807, 3, 3), CountyList!B:B, 0))</f>
        <v>Lee</v>
      </c>
      <c r="I807" s="38">
        <v>1.9</v>
      </c>
      <c r="J807" s="38">
        <v>9.5</v>
      </c>
      <c r="K807" s="39">
        <v>16</v>
      </c>
      <c r="L807" s="39">
        <v>18</v>
      </c>
      <c r="M807" s="39">
        <v>20</v>
      </c>
      <c r="N807" s="39">
        <v>14</v>
      </c>
      <c r="O807" s="39">
        <v>15</v>
      </c>
      <c r="P807" s="39">
        <v>12</v>
      </c>
      <c r="Q807" s="39">
        <v>7</v>
      </c>
      <c r="R807" s="39">
        <v>11</v>
      </c>
      <c r="S807" s="39">
        <v>7</v>
      </c>
      <c r="T807" s="39">
        <v>9</v>
      </c>
      <c r="U807" s="39">
        <v>12</v>
      </c>
      <c r="V807" s="39">
        <v>6</v>
      </c>
      <c r="W807" s="39">
        <v>8</v>
      </c>
      <c r="X807" s="39">
        <v>8</v>
      </c>
      <c r="Y807" s="43">
        <v>0</v>
      </c>
      <c r="Z807" s="42">
        <v>0</v>
      </c>
      <c r="AA807" s="45">
        <v>91</v>
      </c>
      <c r="AB807" s="45">
        <v>72</v>
      </c>
      <c r="AC807" s="44">
        <v>163</v>
      </c>
      <c r="AD807" s="41">
        <v>80</v>
      </c>
      <c r="AE807" s="41">
        <v>65</v>
      </c>
      <c r="AF807" s="41">
        <v>2</v>
      </c>
      <c r="AG807" s="41">
        <v>1</v>
      </c>
      <c r="AH807" s="41">
        <v>1</v>
      </c>
      <c r="AI807" s="41">
        <v>4</v>
      </c>
      <c r="AJ807" s="41">
        <v>2</v>
      </c>
      <c r="AK807" s="41">
        <v>8</v>
      </c>
      <c r="AL807" s="46">
        <v>129</v>
      </c>
      <c r="AM807" s="46">
        <v>34</v>
      </c>
    </row>
    <row r="808" spans="1:39" ht="48">
      <c r="A808" s="40" t="s">
        <v>3999</v>
      </c>
      <c r="B808" s="47" t="s">
        <v>705</v>
      </c>
      <c r="C808" t="s">
        <v>13892</v>
      </c>
      <c r="D808" t="s">
        <v>4000</v>
      </c>
      <c r="E808" t="s">
        <v>4001</v>
      </c>
      <c r="F808" t="s">
        <v>13019</v>
      </c>
      <c r="G808" t="s">
        <v>7246</v>
      </c>
      <c r="H808" t="str">
        <f>INDEX(CountyList!A:A, MATCH(MID(A808, 3, 3), CountyList!B:B, 0))</f>
        <v>Ogle</v>
      </c>
      <c r="I808" s="38">
        <v>0</v>
      </c>
      <c r="J808" s="38">
        <v>9.5</v>
      </c>
      <c r="K808" s="39">
        <v>53</v>
      </c>
      <c r="L808" s="39">
        <v>14</v>
      </c>
      <c r="M808" s="39">
        <v>12</v>
      </c>
      <c r="N808" s="39">
        <v>12</v>
      </c>
      <c r="O808" s="39">
        <v>15</v>
      </c>
      <c r="P808" s="39">
        <v>11</v>
      </c>
      <c r="Q808" s="39">
        <v>7</v>
      </c>
      <c r="R808" s="39">
        <v>14</v>
      </c>
      <c r="S808" s="39">
        <v>12</v>
      </c>
      <c r="T808" s="39">
        <v>14</v>
      </c>
      <c r="U808" s="39">
        <v>0</v>
      </c>
      <c r="V808" s="39">
        <v>0</v>
      </c>
      <c r="W808" s="39">
        <v>0</v>
      </c>
      <c r="X808" s="39">
        <v>0</v>
      </c>
      <c r="Y808" s="43">
        <v>0</v>
      </c>
      <c r="Z808" s="42">
        <v>0</v>
      </c>
      <c r="AA808" s="45">
        <v>96</v>
      </c>
      <c r="AB808" s="45">
        <v>68</v>
      </c>
      <c r="AC808" s="44">
        <v>164</v>
      </c>
      <c r="AD808" s="41">
        <v>88</v>
      </c>
      <c r="AE808" s="41">
        <v>60</v>
      </c>
      <c r="AF808" s="41">
        <v>2</v>
      </c>
      <c r="AG808" s="41">
        <v>0</v>
      </c>
      <c r="AH808" s="41">
        <v>1</v>
      </c>
      <c r="AI808" s="41">
        <v>4</v>
      </c>
      <c r="AJ808" s="41">
        <v>0</v>
      </c>
      <c r="AK808" s="41">
        <v>9</v>
      </c>
      <c r="AL808" s="46">
        <v>164</v>
      </c>
      <c r="AM808" s="46">
        <v>0</v>
      </c>
    </row>
    <row r="809" spans="1:39" ht="48">
      <c r="A809" s="40" t="s">
        <v>4003</v>
      </c>
      <c r="B809" s="47" t="s">
        <v>3129</v>
      </c>
      <c r="C809" t="s">
        <v>13893</v>
      </c>
      <c r="D809" t="s">
        <v>4006</v>
      </c>
      <c r="E809" t="s">
        <v>4007</v>
      </c>
      <c r="F809" t="s">
        <v>13159</v>
      </c>
      <c r="G809" t="s">
        <v>7249</v>
      </c>
      <c r="H809" t="str">
        <f>INDEX(CountyList!A:A, MATCH(MID(A809, 3, 3), CountyList!B:B, 0))</f>
        <v>Whiteside</v>
      </c>
      <c r="I809" s="38">
        <v>2.8</v>
      </c>
      <c r="J809" s="38">
        <v>10.6</v>
      </c>
      <c r="K809" s="39">
        <v>60</v>
      </c>
      <c r="L809" s="39">
        <v>6</v>
      </c>
      <c r="M809" s="39">
        <v>14</v>
      </c>
      <c r="N809" s="39">
        <v>8</v>
      </c>
      <c r="O809" s="39">
        <v>11</v>
      </c>
      <c r="P809" s="39">
        <v>5</v>
      </c>
      <c r="Q809" s="39">
        <v>13</v>
      </c>
      <c r="R809" s="39">
        <v>5</v>
      </c>
      <c r="S809" s="39">
        <v>5</v>
      </c>
      <c r="T809" s="39">
        <v>10</v>
      </c>
      <c r="U809" s="39">
        <v>12</v>
      </c>
      <c r="V809" s="39">
        <v>9</v>
      </c>
      <c r="W809" s="39">
        <v>10</v>
      </c>
      <c r="X809" s="39">
        <v>6</v>
      </c>
      <c r="Y809" s="43">
        <v>5</v>
      </c>
      <c r="Z809" s="42">
        <v>3</v>
      </c>
      <c r="AA809" s="45">
        <v>83</v>
      </c>
      <c r="AB809" s="45">
        <v>99</v>
      </c>
      <c r="AC809" s="44">
        <v>182</v>
      </c>
      <c r="AD809" s="41">
        <v>80</v>
      </c>
      <c r="AE809" s="41">
        <v>94</v>
      </c>
      <c r="AF809" s="41">
        <v>0</v>
      </c>
      <c r="AG809" s="41">
        <v>0</v>
      </c>
      <c r="AH809" s="41">
        <v>1</v>
      </c>
      <c r="AI809" s="41">
        <v>2</v>
      </c>
      <c r="AJ809" s="41">
        <v>0</v>
      </c>
      <c r="AK809" s="41">
        <v>5</v>
      </c>
      <c r="AL809" s="46">
        <v>137</v>
      </c>
      <c r="AM809" s="46">
        <v>37</v>
      </c>
    </row>
    <row r="810" spans="1:39" ht="64">
      <c r="A810" s="40" t="s">
        <v>4009</v>
      </c>
      <c r="B810" s="47" t="s">
        <v>4010</v>
      </c>
      <c r="C810" t="s">
        <v>13894</v>
      </c>
      <c r="D810" t="s">
        <v>4012</v>
      </c>
      <c r="E810" t="s">
        <v>1818</v>
      </c>
      <c r="F810" t="s">
        <v>13161</v>
      </c>
      <c r="G810" t="s">
        <v>7252</v>
      </c>
      <c r="H810" t="str">
        <f>INDEX(CountyList!A:A, MATCH(MID(A810, 3, 3), CountyList!B:B, 0))</f>
        <v>Whiteside</v>
      </c>
      <c r="I810" s="38">
        <v>2.5</v>
      </c>
      <c r="J810" s="38">
        <v>12</v>
      </c>
      <c r="K810" s="39">
        <v>0</v>
      </c>
      <c r="L810" s="39">
        <v>0</v>
      </c>
      <c r="M810" s="39">
        <v>0</v>
      </c>
      <c r="N810" s="39">
        <v>0</v>
      </c>
      <c r="O810" s="39">
        <v>0</v>
      </c>
      <c r="P810" s="39">
        <v>0</v>
      </c>
      <c r="Q810" s="39">
        <v>0</v>
      </c>
      <c r="R810" s="39">
        <v>0</v>
      </c>
      <c r="S810" s="39">
        <v>0</v>
      </c>
      <c r="T810" s="39">
        <v>0</v>
      </c>
      <c r="U810" s="39">
        <v>61</v>
      </c>
      <c r="V810" s="39">
        <v>64</v>
      </c>
      <c r="W810" s="39">
        <v>63</v>
      </c>
      <c r="X810" s="39">
        <v>40</v>
      </c>
      <c r="Y810" s="43">
        <v>0</v>
      </c>
      <c r="Z810" s="42">
        <v>0</v>
      </c>
      <c r="AA810" s="45">
        <v>103</v>
      </c>
      <c r="AB810" s="45">
        <v>125</v>
      </c>
      <c r="AC810" s="44">
        <v>228</v>
      </c>
      <c r="AD810" s="41">
        <v>91</v>
      </c>
      <c r="AE810" s="41">
        <v>108</v>
      </c>
      <c r="AF810" s="41">
        <v>18</v>
      </c>
      <c r="AG810" s="41">
        <v>1</v>
      </c>
      <c r="AH810" s="41">
        <v>6</v>
      </c>
      <c r="AI810" s="41">
        <v>4</v>
      </c>
      <c r="AJ810" s="41">
        <v>0</v>
      </c>
      <c r="AK810" s="41">
        <v>0</v>
      </c>
      <c r="AL810" s="46">
        <v>0</v>
      </c>
      <c r="AM810" s="46">
        <v>228</v>
      </c>
    </row>
    <row r="811" spans="1:39" ht="48">
      <c r="A811" s="40" t="s">
        <v>4014</v>
      </c>
      <c r="B811" s="47" t="s">
        <v>4015</v>
      </c>
      <c r="C811" t="s">
        <v>11170</v>
      </c>
      <c r="D811" t="s">
        <v>4017</v>
      </c>
      <c r="E811" t="s">
        <v>4018</v>
      </c>
      <c r="F811" t="s">
        <v>13163</v>
      </c>
      <c r="G811" t="s">
        <v>7255</v>
      </c>
      <c r="H811" t="str">
        <f>INDEX(CountyList!A:A, MATCH(MID(A811, 3, 3), CountyList!B:B, 0))</f>
        <v>Whiteside</v>
      </c>
      <c r="I811" s="38">
        <v>0</v>
      </c>
      <c r="J811" s="38">
        <v>10</v>
      </c>
      <c r="K811" s="39">
        <v>20</v>
      </c>
      <c r="L811" s="39">
        <v>16</v>
      </c>
      <c r="M811" s="39">
        <v>13</v>
      </c>
      <c r="N811" s="39">
        <v>13</v>
      </c>
      <c r="O811" s="39">
        <v>12</v>
      </c>
      <c r="P811" s="39">
        <v>13</v>
      </c>
      <c r="Q811" s="39">
        <v>15</v>
      </c>
      <c r="R811" s="39">
        <v>12</v>
      </c>
      <c r="S811" s="39">
        <v>15</v>
      </c>
      <c r="T811" s="39">
        <v>10</v>
      </c>
      <c r="U811" s="39">
        <v>0</v>
      </c>
      <c r="V811" s="39">
        <v>0</v>
      </c>
      <c r="W811" s="39">
        <v>0</v>
      </c>
      <c r="X811" s="39">
        <v>0</v>
      </c>
      <c r="Y811" s="43">
        <v>0</v>
      </c>
      <c r="Z811" s="42">
        <v>0</v>
      </c>
      <c r="AA811" s="45">
        <v>72</v>
      </c>
      <c r="AB811" s="45">
        <v>67</v>
      </c>
      <c r="AC811" s="44">
        <v>139</v>
      </c>
      <c r="AD811" s="41">
        <v>53</v>
      </c>
      <c r="AE811" s="41">
        <v>48</v>
      </c>
      <c r="AF811" s="41">
        <v>34</v>
      </c>
      <c r="AG811" s="41">
        <v>0</v>
      </c>
      <c r="AH811" s="41">
        <v>1</v>
      </c>
      <c r="AI811" s="41">
        <v>3</v>
      </c>
      <c r="AJ811" s="41">
        <v>0</v>
      </c>
      <c r="AK811" s="41">
        <v>0</v>
      </c>
      <c r="AL811" s="46">
        <v>139</v>
      </c>
      <c r="AM811" s="46">
        <v>0</v>
      </c>
    </row>
    <row r="812" spans="1:39" ht="48">
      <c r="A812" s="40" t="s">
        <v>4020</v>
      </c>
      <c r="B812" s="47" t="s">
        <v>2699</v>
      </c>
      <c r="C812" t="s">
        <v>11173</v>
      </c>
      <c r="D812" t="s">
        <v>4023</v>
      </c>
      <c r="E812" t="s">
        <v>1818</v>
      </c>
      <c r="F812" t="s">
        <v>13165</v>
      </c>
      <c r="G812" t="s">
        <v>7258</v>
      </c>
      <c r="H812" t="str">
        <f>INDEX(CountyList!A:A, MATCH(MID(A812, 3, 3), CountyList!B:B, 0))</f>
        <v>Whiteside</v>
      </c>
      <c r="I812" s="38">
        <v>1.5</v>
      </c>
      <c r="J812" s="38">
        <v>13.5</v>
      </c>
      <c r="K812" s="39">
        <v>30</v>
      </c>
      <c r="L812" s="39">
        <v>18</v>
      </c>
      <c r="M812" s="39">
        <v>16</v>
      </c>
      <c r="N812" s="39">
        <v>12</v>
      </c>
      <c r="O812" s="39">
        <v>15</v>
      </c>
      <c r="P812" s="39">
        <v>16</v>
      </c>
      <c r="Q812" s="39">
        <v>20</v>
      </c>
      <c r="R812" s="39">
        <v>17</v>
      </c>
      <c r="S812" s="39">
        <v>15</v>
      </c>
      <c r="T812" s="39">
        <v>9</v>
      </c>
      <c r="U812" s="39">
        <v>0</v>
      </c>
      <c r="V812" s="39">
        <v>0</v>
      </c>
      <c r="W812" s="39">
        <v>0</v>
      </c>
      <c r="X812" s="39">
        <v>0</v>
      </c>
      <c r="Y812" s="43">
        <v>10</v>
      </c>
      <c r="Z812" s="42">
        <v>0</v>
      </c>
      <c r="AA812" s="45">
        <v>92</v>
      </c>
      <c r="AB812" s="45">
        <v>88</v>
      </c>
      <c r="AC812" s="44">
        <v>180</v>
      </c>
      <c r="AD812" s="41">
        <v>70</v>
      </c>
      <c r="AE812" s="41">
        <v>69</v>
      </c>
      <c r="AF812" s="41">
        <v>27</v>
      </c>
      <c r="AG812" s="41">
        <v>0</v>
      </c>
      <c r="AH812" s="41">
        <v>6</v>
      </c>
      <c r="AI812" s="41">
        <v>4</v>
      </c>
      <c r="AJ812" s="41">
        <v>0</v>
      </c>
      <c r="AK812" s="41">
        <v>4</v>
      </c>
      <c r="AL812" s="46">
        <v>168</v>
      </c>
      <c r="AM812" s="46">
        <v>0</v>
      </c>
    </row>
    <row r="813" spans="1:39" ht="48">
      <c r="A813" s="40" t="s">
        <v>4024</v>
      </c>
      <c r="B813" s="47" t="s">
        <v>4025</v>
      </c>
      <c r="C813" t="s">
        <v>13895</v>
      </c>
      <c r="D813" t="s">
        <v>4027</v>
      </c>
      <c r="E813" t="s">
        <v>1818</v>
      </c>
      <c r="F813" t="s">
        <v>13167</v>
      </c>
      <c r="G813" t="s">
        <v>7261</v>
      </c>
      <c r="H813" t="str">
        <f>INDEX(CountyList!A:A, MATCH(MID(A813, 3, 3), CountyList!B:B, 0))</f>
        <v>Whiteside</v>
      </c>
      <c r="I813" s="38">
        <v>1</v>
      </c>
      <c r="J813" s="38">
        <v>7</v>
      </c>
      <c r="K813" s="39">
        <v>20</v>
      </c>
      <c r="L813" s="39">
        <v>14</v>
      </c>
      <c r="M813" s="39">
        <v>6</v>
      </c>
      <c r="N813" s="39">
        <v>8</v>
      </c>
      <c r="O813" s="39">
        <v>9</v>
      </c>
      <c r="P813" s="39">
        <v>10</v>
      </c>
      <c r="Q813" s="39">
        <v>4</v>
      </c>
      <c r="R813" s="39">
        <v>11</v>
      </c>
      <c r="S813" s="39">
        <v>12</v>
      </c>
      <c r="T813" s="39">
        <v>8</v>
      </c>
      <c r="U813" s="39">
        <v>0</v>
      </c>
      <c r="V813" s="39">
        <v>0</v>
      </c>
      <c r="W813" s="39">
        <v>0</v>
      </c>
      <c r="X813" s="39">
        <v>0</v>
      </c>
      <c r="Y813" s="43">
        <v>5</v>
      </c>
      <c r="Z813" s="42">
        <v>0</v>
      </c>
      <c r="AA813" s="45">
        <v>52</v>
      </c>
      <c r="AB813" s="45">
        <v>56</v>
      </c>
      <c r="AC813" s="44">
        <v>108</v>
      </c>
      <c r="AD813" s="41">
        <v>43</v>
      </c>
      <c r="AE813" s="41">
        <v>47</v>
      </c>
      <c r="AF813" s="41">
        <v>9</v>
      </c>
      <c r="AG813" s="41">
        <v>0</v>
      </c>
      <c r="AH813" s="41">
        <v>4</v>
      </c>
      <c r="AI813" s="41">
        <v>2</v>
      </c>
      <c r="AJ813" s="41">
        <v>0</v>
      </c>
      <c r="AK813" s="41">
        <v>3</v>
      </c>
      <c r="AL813" s="46">
        <v>102</v>
      </c>
      <c r="AM813" s="46">
        <v>0</v>
      </c>
    </row>
    <row r="814" spans="1:39" ht="48">
      <c r="A814" s="40" t="s">
        <v>4028</v>
      </c>
      <c r="B814" s="47" t="s">
        <v>4025</v>
      </c>
      <c r="C814" t="s">
        <v>10889</v>
      </c>
      <c r="D814" t="s">
        <v>4030</v>
      </c>
      <c r="E814" t="s">
        <v>197</v>
      </c>
      <c r="F814" t="s">
        <v>13020</v>
      </c>
      <c r="G814" t="s">
        <v>7264</v>
      </c>
      <c r="H814" t="str">
        <f>INDEX(CountyList!A:A, MATCH(MID(A814, 3, 3), CountyList!B:B, 0))</f>
        <v>Peoria</v>
      </c>
      <c r="I814" s="38">
        <v>0</v>
      </c>
      <c r="J814" s="38">
        <v>9.5</v>
      </c>
      <c r="K814" s="39">
        <v>0</v>
      </c>
      <c r="L814" s="39">
        <v>18</v>
      </c>
      <c r="M814" s="39">
        <v>14</v>
      </c>
      <c r="N814" s="39">
        <v>19</v>
      </c>
      <c r="O814" s="39">
        <v>30</v>
      </c>
      <c r="P814" s="39">
        <v>18</v>
      </c>
      <c r="Q814" s="39">
        <v>19</v>
      </c>
      <c r="R814" s="39">
        <v>20</v>
      </c>
      <c r="S814" s="39">
        <v>23</v>
      </c>
      <c r="T814" s="39">
        <v>13</v>
      </c>
      <c r="U814" s="39">
        <v>0</v>
      </c>
      <c r="V814" s="39">
        <v>0</v>
      </c>
      <c r="W814" s="39">
        <v>0</v>
      </c>
      <c r="X814" s="39">
        <v>0</v>
      </c>
      <c r="Y814" s="43">
        <v>0</v>
      </c>
      <c r="Z814" s="42">
        <v>0</v>
      </c>
      <c r="AA814" s="45">
        <v>100</v>
      </c>
      <c r="AB814" s="45">
        <v>74</v>
      </c>
      <c r="AC814" s="44">
        <v>174</v>
      </c>
      <c r="AD814" s="41">
        <v>17</v>
      </c>
      <c r="AE814" s="41">
        <v>14</v>
      </c>
      <c r="AF814" s="41">
        <v>2</v>
      </c>
      <c r="AG814" s="41">
        <v>0</v>
      </c>
      <c r="AH814" s="41">
        <v>0</v>
      </c>
      <c r="AI814" s="41">
        <v>124</v>
      </c>
      <c r="AJ814" s="41">
        <v>0</v>
      </c>
      <c r="AK814" s="41">
        <v>17</v>
      </c>
      <c r="AL814" s="46">
        <v>174</v>
      </c>
      <c r="AM814" s="46">
        <v>0</v>
      </c>
    </row>
    <row r="815" spans="1:39" ht="64">
      <c r="A815" s="40" t="s">
        <v>4032</v>
      </c>
      <c r="B815" s="47" t="s">
        <v>4033</v>
      </c>
      <c r="C815" t="s">
        <v>13896</v>
      </c>
      <c r="D815" t="s">
        <v>13897</v>
      </c>
      <c r="E815" t="s">
        <v>197</v>
      </c>
      <c r="F815" t="s">
        <v>13021</v>
      </c>
      <c r="G815" t="s">
        <v>7267</v>
      </c>
      <c r="H815" t="str">
        <f>INDEX(CountyList!A:A, MATCH(MID(A815, 3, 3), CountyList!B:B, 0))</f>
        <v>Peoria</v>
      </c>
      <c r="I815" s="38">
        <v>1</v>
      </c>
      <c r="J815" s="38">
        <v>13.5</v>
      </c>
      <c r="K815" s="39">
        <v>29</v>
      </c>
      <c r="L815" s="39">
        <v>15</v>
      </c>
      <c r="M815" s="39">
        <v>12</v>
      </c>
      <c r="N815" s="39">
        <v>19</v>
      </c>
      <c r="O815" s="39">
        <v>10</v>
      </c>
      <c r="P815" s="39">
        <v>12</v>
      </c>
      <c r="Q815" s="39">
        <v>16</v>
      </c>
      <c r="R815" s="39">
        <v>21</v>
      </c>
      <c r="S815" s="39">
        <v>15</v>
      </c>
      <c r="T815" s="39">
        <v>20</v>
      </c>
      <c r="U815" s="39">
        <v>0</v>
      </c>
      <c r="V815" s="39">
        <v>0</v>
      </c>
      <c r="W815" s="39">
        <v>0</v>
      </c>
      <c r="X815" s="39">
        <v>0</v>
      </c>
      <c r="Y815" s="43">
        <v>6</v>
      </c>
      <c r="Z815" s="42">
        <v>0</v>
      </c>
      <c r="AA815" s="45">
        <v>95</v>
      </c>
      <c r="AB815" s="45">
        <v>80</v>
      </c>
      <c r="AC815" s="44">
        <v>175</v>
      </c>
      <c r="AD815" s="41">
        <v>76</v>
      </c>
      <c r="AE815" s="41">
        <v>58</v>
      </c>
      <c r="AF815" s="41">
        <v>0</v>
      </c>
      <c r="AG815" s="41">
        <v>4</v>
      </c>
      <c r="AH815" s="41">
        <v>10</v>
      </c>
      <c r="AI815" s="41">
        <v>3</v>
      </c>
      <c r="AJ815" s="41">
        <v>0</v>
      </c>
      <c r="AK815" s="41">
        <v>24</v>
      </c>
      <c r="AL815" s="46">
        <v>169</v>
      </c>
      <c r="AM815" s="46">
        <v>0</v>
      </c>
    </row>
    <row r="816" spans="1:39" ht="48">
      <c r="A816" s="40" t="s">
        <v>4038</v>
      </c>
      <c r="B816" s="47" t="s">
        <v>4039</v>
      </c>
      <c r="C816" t="s">
        <v>10895</v>
      </c>
      <c r="D816" t="s">
        <v>13898</v>
      </c>
      <c r="E816" t="s">
        <v>197</v>
      </c>
      <c r="F816" t="s">
        <v>13022</v>
      </c>
      <c r="G816" t="s">
        <v>7270</v>
      </c>
      <c r="H816" t="str">
        <f>INDEX(CountyList!A:A, MATCH(MID(A816, 3, 3), CountyList!B:B, 0))</f>
        <v>Peoria</v>
      </c>
      <c r="I816" s="38">
        <v>3</v>
      </c>
      <c r="J816" s="38">
        <v>37</v>
      </c>
      <c r="K816" s="39">
        <v>65</v>
      </c>
      <c r="L816" s="39">
        <v>30</v>
      </c>
      <c r="M816" s="39">
        <v>37</v>
      </c>
      <c r="N816" s="39">
        <v>35</v>
      </c>
      <c r="O816" s="39">
        <v>47</v>
      </c>
      <c r="P816" s="39">
        <v>37</v>
      </c>
      <c r="Q816" s="39">
        <v>49</v>
      </c>
      <c r="R816" s="39">
        <v>47</v>
      </c>
      <c r="S816" s="39">
        <v>47</v>
      </c>
      <c r="T816" s="39">
        <v>61</v>
      </c>
      <c r="U816" s="39">
        <v>58</v>
      </c>
      <c r="V816" s="39">
        <v>58</v>
      </c>
      <c r="W816" s="39">
        <v>66</v>
      </c>
      <c r="X816" s="39">
        <v>63</v>
      </c>
      <c r="Y816" s="43">
        <v>0</v>
      </c>
      <c r="Z816" s="42">
        <v>0</v>
      </c>
      <c r="AA816" s="45">
        <v>339</v>
      </c>
      <c r="AB816" s="45">
        <v>361</v>
      </c>
      <c r="AC816" s="44">
        <v>700</v>
      </c>
      <c r="AD816" s="41">
        <v>297</v>
      </c>
      <c r="AE816" s="41">
        <v>315</v>
      </c>
      <c r="AF816" s="41">
        <v>6</v>
      </c>
      <c r="AG816" s="41">
        <v>4</v>
      </c>
      <c r="AH816" s="41">
        <v>14</v>
      </c>
      <c r="AI816" s="41">
        <v>33</v>
      </c>
      <c r="AJ816" s="41">
        <v>0</v>
      </c>
      <c r="AK816" s="41">
        <v>31</v>
      </c>
      <c r="AL816" s="46">
        <v>455</v>
      </c>
      <c r="AM816" s="46">
        <v>245</v>
      </c>
    </row>
    <row r="817" spans="1:39" ht="48">
      <c r="A817" s="40" t="s">
        <v>4051</v>
      </c>
      <c r="B817" s="47" t="s">
        <v>4052</v>
      </c>
      <c r="C817" t="s">
        <v>13023</v>
      </c>
      <c r="D817" t="s">
        <v>4054</v>
      </c>
      <c r="E817" t="s">
        <v>4055</v>
      </c>
      <c r="F817" t="s">
        <v>13024</v>
      </c>
      <c r="G817" t="s">
        <v>7280</v>
      </c>
      <c r="H817" t="str">
        <f>INDEX(CountyList!A:A, MATCH(MID(A817, 3, 3), CountyList!B:B, 0))</f>
        <v>Peoria</v>
      </c>
      <c r="I817" s="38">
        <v>0</v>
      </c>
      <c r="J817" s="38">
        <v>9.5</v>
      </c>
      <c r="K817" s="39">
        <v>33</v>
      </c>
      <c r="L817" s="39">
        <v>11</v>
      </c>
      <c r="M817" s="39">
        <v>14</v>
      </c>
      <c r="N817" s="39">
        <v>6</v>
      </c>
      <c r="O817" s="39">
        <v>6</v>
      </c>
      <c r="P817" s="39">
        <v>5</v>
      </c>
      <c r="Q817" s="39">
        <v>5</v>
      </c>
      <c r="R817" s="39">
        <v>15</v>
      </c>
      <c r="S817" s="39">
        <v>10</v>
      </c>
      <c r="T817" s="39">
        <v>7</v>
      </c>
      <c r="U817" s="39">
        <v>0</v>
      </c>
      <c r="V817" s="39">
        <v>0</v>
      </c>
      <c r="W817" s="39">
        <v>0</v>
      </c>
      <c r="X817" s="39">
        <v>0</v>
      </c>
      <c r="Y817" s="43">
        <v>3</v>
      </c>
      <c r="Z817" s="42">
        <v>0</v>
      </c>
      <c r="AA817" s="45">
        <v>56</v>
      </c>
      <c r="AB817" s="45">
        <v>59</v>
      </c>
      <c r="AC817" s="44">
        <v>115</v>
      </c>
      <c r="AD817" s="41">
        <v>0</v>
      </c>
      <c r="AE817" s="41">
        <v>0</v>
      </c>
      <c r="AF817" s="41">
        <v>115</v>
      </c>
      <c r="AG817" s="41">
        <v>0</v>
      </c>
      <c r="AH817" s="41">
        <v>0</v>
      </c>
      <c r="AI817" s="41">
        <v>0</v>
      </c>
      <c r="AJ817" s="41">
        <v>0</v>
      </c>
      <c r="AK817" s="41">
        <v>0</v>
      </c>
      <c r="AL817" s="46">
        <v>112</v>
      </c>
      <c r="AM817" s="46">
        <v>0</v>
      </c>
    </row>
    <row r="818" spans="1:39" ht="48">
      <c r="A818" s="40" t="s">
        <v>4057</v>
      </c>
      <c r="B818" s="47" t="s">
        <v>4058</v>
      </c>
      <c r="C818" t="s">
        <v>13025</v>
      </c>
      <c r="D818" t="s">
        <v>4061</v>
      </c>
      <c r="E818" t="s">
        <v>197</v>
      </c>
      <c r="F818" t="s">
        <v>13026</v>
      </c>
      <c r="G818" t="s">
        <v>7283</v>
      </c>
      <c r="H818" t="str">
        <f>INDEX(CountyList!A:A, MATCH(MID(A818, 3, 3), CountyList!B:B, 0))</f>
        <v>Peoria</v>
      </c>
      <c r="I818" s="38">
        <v>1</v>
      </c>
      <c r="J818" s="38">
        <v>15</v>
      </c>
      <c r="K818" s="39">
        <v>20</v>
      </c>
      <c r="L818" s="39">
        <v>15</v>
      </c>
      <c r="M818" s="39">
        <v>13</v>
      </c>
      <c r="N818" s="39">
        <v>13</v>
      </c>
      <c r="O818" s="39">
        <v>18</v>
      </c>
      <c r="P818" s="39">
        <v>18</v>
      </c>
      <c r="Q818" s="39">
        <v>16</v>
      </c>
      <c r="R818" s="39">
        <v>26</v>
      </c>
      <c r="S818" s="39">
        <v>16</v>
      </c>
      <c r="T818" s="39">
        <v>22</v>
      </c>
      <c r="U818" s="39">
        <v>0</v>
      </c>
      <c r="V818" s="39">
        <v>0</v>
      </c>
      <c r="W818" s="39">
        <v>0</v>
      </c>
      <c r="X818" s="39">
        <v>0</v>
      </c>
      <c r="Y818" s="43">
        <v>7</v>
      </c>
      <c r="Z818" s="42">
        <v>0</v>
      </c>
      <c r="AA818" s="45">
        <v>101</v>
      </c>
      <c r="AB818" s="45">
        <v>83</v>
      </c>
      <c r="AC818" s="44">
        <v>184</v>
      </c>
      <c r="AD818" s="41">
        <v>58</v>
      </c>
      <c r="AE818" s="41">
        <v>51</v>
      </c>
      <c r="AF818" s="41">
        <v>50</v>
      </c>
      <c r="AG818" s="41">
        <v>1</v>
      </c>
      <c r="AH818" s="41">
        <v>7</v>
      </c>
      <c r="AI818" s="41">
        <v>8</v>
      </c>
      <c r="AJ818" s="41">
        <v>3</v>
      </c>
      <c r="AK818" s="41">
        <v>6</v>
      </c>
      <c r="AL818" s="46">
        <v>177</v>
      </c>
      <c r="AM818" s="46">
        <v>0</v>
      </c>
    </row>
    <row r="819" spans="1:39" ht="64">
      <c r="A819" s="40" t="s">
        <v>4063</v>
      </c>
      <c r="B819" s="47" t="s">
        <v>4064</v>
      </c>
      <c r="C819" t="s">
        <v>13027</v>
      </c>
      <c r="D819" t="s">
        <v>4066</v>
      </c>
      <c r="E819" t="s">
        <v>4067</v>
      </c>
      <c r="F819" t="s">
        <v>13028</v>
      </c>
      <c r="G819" t="s">
        <v>7286</v>
      </c>
      <c r="H819" t="str">
        <f>INDEX(CountyList!A:A, MATCH(MID(A819, 3, 3), CountyList!B:B, 0))</f>
        <v>Peoria</v>
      </c>
      <c r="I819" s="38">
        <v>0</v>
      </c>
      <c r="J819" s="38">
        <v>8.5</v>
      </c>
      <c r="K819" s="39">
        <v>26</v>
      </c>
      <c r="L819" s="39">
        <v>7</v>
      </c>
      <c r="M819" s="39">
        <v>4</v>
      </c>
      <c r="N819" s="39">
        <v>4</v>
      </c>
      <c r="O819" s="39">
        <v>9</v>
      </c>
      <c r="P819" s="39">
        <v>5</v>
      </c>
      <c r="Q819" s="39">
        <v>8</v>
      </c>
      <c r="R819" s="39">
        <v>9</v>
      </c>
      <c r="S819" s="39">
        <v>3</v>
      </c>
      <c r="T819" s="39">
        <v>13</v>
      </c>
      <c r="U819" s="39">
        <v>0</v>
      </c>
      <c r="V819" s="39">
        <v>0</v>
      </c>
      <c r="W819" s="39">
        <v>0</v>
      </c>
      <c r="X819" s="39">
        <v>0</v>
      </c>
      <c r="Y819" s="43">
        <v>0</v>
      </c>
      <c r="Z819" s="42">
        <v>0</v>
      </c>
      <c r="AA819" s="45">
        <v>28</v>
      </c>
      <c r="AB819" s="45">
        <v>60</v>
      </c>
      <c r="AC819" s="44">
        <v>88</v>
      </c>
      <c r="AD819" s="41">
        <v>25</v>
      </c>
      <c r="AE819" s="41">
        <v>59</v>
      </c>
      <c r="AF819" s="41">
        <v>3</v>
      </c>
      <c r="AG819" s="41">
        <v>0</v>
      </c>
      <c r="AH819" s="41">
        <v>1</v>
      </c>
      <c r="AI819" s="41">
        <v>0</v>
      </c>
      <c r="AJ819" s="41">
        <v>0</v>
      </c>
      <c r="AK819" s="41">
        <v>0</v>
      </c>
      <c r="AL819" s="46">
        <v>88</v>
      </c>
      <c r="AM819" s="46">
        <v>0</v>
      </c>
    </row>
    <row r="820" spans="1:39" ht="48">
      <c r="A820" s="40" t="s">
        <v>4069</v>
      </c>
      <c r="B820" s="47" t="s">
        <v>4070</v>
      </c>
      <c r="C820" t="s">
        <v>10907</v>
      </c>
      <c r="D820" t="s">
        <v>4073</v>
      </c>
      <c r="E820" t="s">
        <v>197</v>
      </c>
      <c r="F820" t="s">
        <v>13029</v>
      </c>
      <c r="G820" t="s">
        <v>7289</v>
      </c>
      <c r="H820" t="str">
        <f>INDEX(CountyList!A:A, MATCH(MID(A820, 3, 3), CountyList!B:B, 0))</f>
        <v>Peoria</v>
      </c>
      <c r="I820" s="38">
        <v>2</v>
      </c>
      <c r="J820" s="38">
        <v>25</v>
      </c>
      <c r="K820" s="39">
        <v>40</v>
      </c>
      <c r="L820" s="39">
        <v>48</v>
      </c>
      <c r="M820" s="39">
        <v>49</v>
      </c>
      <c r="N820" s="39">
        <v>50</v>
      </c>
      <c r="O820" s="39">
        <v>42</v>
      </c>
      <c r="P820" s="39">
        <v>51</v>
      </c>
      <c r="Q820" s="39">
        <v>52</v>
      </c>
      <c r="R820" s="39">
        <v>45</v>
      </c>
      <c r="S820" s="39">
        <v>45</v>
      </c>
      <c r="T820" s="39">
        <v>39</v>
      </c>
      <c r="U820" s="39">
        <v>0</v>
      </c>
      <c r="V820" s="39">
        <v>0</v>
      </c>
      <c r="W820" s="39">
        <v>0</v>
      </c>
      <c r="X820" s="39">
        <v>0</v>
      </c>
      <c r="Y820" s="43">
        <v>9</v>
      </c>
      <c r="Z820" s="42">
        <v>0</v>
      </c>
      <c r="AA820" s="45">
        <v>215</v>
      </c>
      <c r="AB820" s="45">
        <v>255</v>
      </c>
      <c r="AC820" s="44">
        <v>470</v>
      </c>
      <c r="AD820" s="41">
        <v>194</v>
      </c>
      <c r="AE820" s="41">
        <v>230</v>
      </c>
      <c r="AF820" s="41">
        <v>14</v>
      </c>
      <c r="AG820" s="41">
        <v>0</v>
      </c>
      <c r="AH820" s="41">
        <v>8</v>
      </c>
      <c r="AI820" s="41">
        <v>9</v>
      </c>
      <c r="AJ820" s="41">
        <v>0</v>
      </c>
      <c r="AK820" s="41">
        <v>15</v>
      </c>
      <c r="AL820" s="46">
        <v>461</v>
      </c>
      <c r="AM820" s="46">
        <v>0</v>
      </c>
    </row>
    <row r="821" spans="1:39" ht="48">
      <c r="A821" s="40" t="s">
        <v>4075</v>
      </c>
      <c r="B821" s="47" t="s">
        <v>4076</v>
      </c>
      <c r="C821" t="s">
        <v>7290</v>
      </c>
      <c r="D821" t="s">
        <v>4079</v>
      </c>
      <c r="E821" t="s">
        <v>4080</v>
      </c>
      <c r="F821" t="s">
        <v>13030</v>
      </c>
      <c r="G821" t="s">
        <v>7292</v>
      </c>
      <c r="H821" t="str">
        <f>INDEX(CountyList!A:A, MATCH(MID(A821, 3, 3), CountyList!B:B, 0))</f>
        <v>Peoria</v>
      </c>
      <c r="I821" s="38">
        <v>1.5</v>
      </c>
      <c r="J821" s="38">
        <v>25.5</v>
      </c>
      <c r="K821" s="39">
        <v>59</v>
      </c>
      <c r="L821" s="39">
        <v>36</v>
      </c>
      <c r="M821" s="39">
        <v>41</v>
      </c>
      <c r="N821" s="39">
        <v>22</v>
      </c>
      <c r="O821" s="39">
        <v>33</v>
      </c>
      <c r="P821" s="39">
        <v>30</v>
      </c>
      <c r="Q821" s="39">
        <v>43</v>
      </c>
      <c r="R821" s="39">
        <v>56</v>
      </c>
      <c r="S821" s="39">
        <v>47</v>
      </c>
      <c r="T821" s="39">
        <v>49</v>
      </c>
      <c r="U821" s="39">
        <v>0</v>
      </c>
      <c r="V821" s="39">
        <v>0</v>
      </c>
      <c r="W821" s="39">
        <v>0</v>
      </c>
      <c r="X821" s="39">
        <v>0</v>
      </c>
      <c r="Y821" s="43">
        <v>0</v>
      </c>
      <c r="Z821" s="42">
        <v>0</v>
      </c>
      <c r="AA821" s="45">
        <v>218</v>
      </c>
      <c r="AB821" s="45">
        <v>198</v>
      </c>
      <c r="AC821" s="44">
        <v>416</v>
      </c>
      <c r="AD821" s="41">
        <v>162</v>
      </c>
      <c r="AE821" s="41">
        <v>170</v>
      </c>
      <c r="AF821" s="41">
        <v>29</v>
      </c>
      <c r="AG821" s="41">
        <v>0</v>
      </c>
      <c r="AH821" s="41">
        <v>24</v>
      </c>
      <c r="AI821" s="41">
        <v>11</v>
      </c>
      <c r="AJ821" s="41">
        <v>1</v>
      </c>
      <c r="AK821" s="41">
        <v>19</v>
      </c>
      <c r="AL821" s="46">
        <v>416</v>
      </c>
      <c r="AM821" s="46">
        <v>0</v>
      </c>
    </row>
    <row r="822" spans="1:39" ht="48">
      <c r="A822" s="40" t="s">
        <v>4082</v>
      </c>
      <c r="B822" s="47" t="s">
        <v>4083</v>
      </c>
      <c r="C822" t="s">
        <v>13031</v>
      </c>
      <c r="D822" t="s">
        <v>4085</v>
      </c>
      <c r="E822" t="s">
        <v>197</v>
      </c>
      <c r="F822" t="s">
        <v>13032</v>
      </c>
      <c r="G822" t="s">
        <v>7295</v>
      </c>
      <c r="H822" t="str">
        <f>INDEX(CountyList!A:A, MATCH(MID(A822, 3, 3), CountyList!B:B, 0))</f>
        <v>Peoria</v>
      </c>
      <c r="I822" s="38">
        <v>1</v>
      </c>
      <c r="J822" s="38">
        <v>29</v>
      </c>
      <c r="K822" s="39">
        <v>64</v>
      </c>
      <c r="L822" s="39">
        <v>28</v>
      </c>
      <c r="M822" s="39">
        <v>29</v>
      </c>
      <c r="N822" s="39">
        <v>32</v>
      </c>
      <c r="O822" s="39">
        <v>33</v>
      </c>
      <c r="P822" s="39">
        <v>28</v>
      </c>
      <c r="Q822" s="39">
        <v>33</v>
      </c>
      <c r="R822" s="39">
        <v>35</v>
      </c>
      <c r="S822" s="39">
        <v>49</v>
      </c>
      <c r="T822" s="39">
        <v>51</v>
      </c>
      <c r="U822" s="39">
        <v>0</v>
      </c>
      <c r="V822" s="39">
        <v>0</v>
      </c>
      <c r="W822" s="39">
        <v>0</v>
      </c>
      <c r="X822" s="39">
        <v>0</v>
      </c>
      <c r="Y822" s="43">
        <v>4</v>
      </c>
      <c r="Z822" s="42">
        <v>0</v>
      </c>
      <c r="AA822" s="45">
        <v>195</v>
      </c>
      <c r="AB822" s="45">
        <v>191</v>
      </c>
      <c r="AC822" s="44">
        <v>386</v>
      </c>
      <c r="AD822" s="41">
        <v>175</v>
      </c>
      <c r="AE822" s="41">
        <v>166</v>
      </c>
      <c r="AF822" s="41">
        <v>12</v>
      </c>
      <c r="AG822" s="41">
        <v>0</v>
      </c>
      <c r="AH822" s="41">
        <v>7</v>
      </c>
      <c r="AI822" s="41">
        <v>3</v>
      </c>
      <c r="AJ822" s="41">
        <v>1</v>
      </c>
      <c r="AK822" s="41">
        <v>22</v>
      </c>
      <c r="AL822" s="46">
        <v>382</v>
      </c>
      <c r="AM822" s="46">
        <v>0</v>
      </c>
    </row>
    <row r="823" spans="1:39" ht="80">
      <c r="A823" s="40" t="s">
        <v>4086</v>
      </c>
      <c r="B823" s="47" t="s">
        <v>4087</v>
      </c>
      <c r="C823" t="s">
        <v>13033</v>
      </c>
      <c r="D823" t="s">
        <v>4090</v>
      </c>
      <c r="E823" t="s">
        <v>197</v>
      </c>
      <c r="F823" t="s">
        <v>13034</v>
      </c>
      <c r="G823" t="s">
        <v>7298</v>
      </c>
      <c r="H823" t="str">
        <f>INDEX(CountyList!A:A, MATCH(MID(A823, 3, 3), CountyList!B:B, 0))</f>
        <v>Peoria</v>
      </c>
      <c r="I823" s="38">
        <v>2</v>
      </c>
      <c r="J823" s="38">
        <v>27</v>
      </c>
      <c r="K823" s="39">
        <v>0</v>
      </c>
      <c r="L823" s="39">
        <v>0</v>
      </c>
      <c r="M823" s="39">
        <v>0</v>
      </c>
      <c r="N823" s="39">
        <v>0</v>
      </c>
      <c r="O823" s="39">
        <v>0</v>
      </c>
      <c r="P823" s="39">
        <v>0</v>
      </c>
      <c r="Q823" s="39">
        <v>0</v>
      </c>
      <c r="R823" s="39">
        <v>0</v>
      </c>
      <c r="S823" s="39">
        <v>0</v>
      </c>
      <c r="T823" s="39">
        <v>0</v>
      </c>
      <c r="U823" s="39">
        <v>202</v>
      </c>
      <c r="V823" s="39">
        <v>205</v>
      </c>
      <c r="W823" s="39">
        <v>197</v>
      </c>
      <c r="X823" s="39">
        <v>188</v>
      </c>
      <c r="Y823" s="43">
        <v>0</v>
      </c>
      <c r="Z823" s="42">
        <v>0</v>
      </c>
      <c r="AA823" s="45">
        <v>407</v>
      </c>
      <c r="AB823" s="45">
        <v>385</v>
      </c>
      <c r="AC823" s="44">
        <v>792</v>
      </c>
      <c r="AD823" s="41">
        <v>340</v>
      </c>
      <c r="AE823" s="41">
        <v>328</v>
      </c>
      <c r="AF823" s="41">
        <v>46</v>
      </c>
      <c r="AG823" s="41">
        <v>1</v>
      </c>
      <c r="AH823" s="41">
        <v>27</v>
      </c>
      <c r="AI823" s="41">
        <v>10</v>
      </c>
      <c r="AJ823" s="41">
        <v>6</v>
      </c>
      <c r="AK823" s="41">
        <v>34</v>
      </c>
      <c r="AL823" s="46">
        <v>0</v>
      </c>
      <c r="AM823" s="46">
        <v>792</v>
      </c>
    </row>
    <row r="824" spans="1:39" ht="64">
      <c r="A824" s="40" t="s">
        <v>4091</v>
      </c>
      <c r="B824" s="47" t="s">
        <v>465</v>
      </c>
      <c r="C824" t="s">
        <v>10918</v>
      </c>
      <c r="D824" t="s">
        <v>4093</v>
      </c>
      <c r="E824" t="s">
        <v>197</v>
      </c>
      <c r="F824" t="s">
        <v>13035</v>
      </c>
      <c r="G824" t="s">
        <v>7301</v>
      </c>
      <c r="H824" t="str">
        <f>INDEX(CountyList!A:A, MATCH(MID(A824, 3, 3), CountyList!B:B, 0))</f>
        <v>Peoria</v>
      </c>
      <c r="I824" s="38">
        <v>2</v>
      </c>
      <c r="J824" s="38">
        <v>13</v>
      </c>
      <c r="K824" s="39">
        <v>0</v>
      </c>
      <c r="L824" s="39">
        <v>27</v>
      </c>
      <c r="M824" s="39">
        <v>21</v>
      </c>
      <c r="N824" s="39">
        <v>17</v>
      </c>
      <c r="O824" s="39">
        <v>16</v>
      </c>
      <c r="P824" s="39">
        <v>22</v>
      </c>
      <c r="Q824" s="39">
        <v>19</v>
      </c>
      <c r="R824" s="39">
        <v>18</v>
      </c>
      <c r="S824" s="39">
        <v>22</v>
      </c>
      <c r="T824" s="39">
        <v>12</v>
      </c>
      <c r="U824" s="39">
        <v>0</v>
      </c>
      <c r="V824" s="39">
        <v>0</v>
      </c>
      <c r="W824" s="39">
        <v>0</v>
      </c>
      <c r="X824" s="39">
        <v>0</v>
      </c>
      <c r="Y824" s="43">
        <v>0</v>
      </c>
      <c r="Z824" s="42">
        <v>0</v>
      </c>
      <c r="AA824" s="45">
        <v>107</v>
      </c>
      <c r="AB824" s="45">
        <v>67</v>
      </c>
      <c r="AC824" s="44">
        <v>174</v>
      </c>
      <c r="AD824" s="41">
        <v>94</v>
      </c>
      <c r="AE824" s="41">
        <v>55</v>
      </c>
      <c r="AF824" s="41">
        <v>1</v>
      </c>
      <c r="AG824" s="41">
        <v>0</v>
      </c>
      <c r="AH824" s="41">
        <v>1</v>
      </c>
      <c r="AI824" s="41">
        <v>4</v>
      </c>
      <c r="AJ824" s="41">
        <v>0</v>
      </c>
      <c r="AK824" s="41">
        <v>19</v>
      </c>
      <c r="AL824" s="46">
        <v>174</v>
      </c>
      <c r="AM824" s="46">
        <v>0</v>
      </c>
    </row>
    <row r="825" spans="1:39" ht="48">
      <c r="A825" s="40" t="s">
        <v>4809</v>
      </c>
      <c r="B825" s="47" t="s">
        <v>4810</v>
      </c>
      <c r="C825" t="s">
        <v>7302</v>
      </c>
      <c r="D825" t="s">
        <v>10921</v>
      </c>
      <c r="E825" t="s">
        <v>197</v>
      </c>
      <c r="F825" t="s">
        <v>13036</v>
      </c>
      <c r="G825" t="s">
        <v>7304</v>
      </c>
      <c r="H825" t="str">
        <f>INDEX(CountyList!A:A, MATCH(MID(A825, 3, 3), CountyList!B:B, 0))</f>
        <v>Peoria</v>
      </c>
      <c r="I825" s="38">
        <v>0.3</v>
      </c>
      <c r="J825" s="38">
        <v>7.7</v>
      </c>
      <c r="K825" s="39">
        <v>26</v>
      </c>
      <c r="L825" s="39">
        <v>15</v>
      </c>
      <c r="M825" s="39">
        <v>7</v>
      </c>
      <c r="N825" s="39">
        <v>4</v>
      </c>
      <c r="O825" s="39">
        <v>5</v>
      </c>
      <c r="P825" s="39">
        <v>4</v>
      </c>
      <c r="Q825" s="39">
        <v>5</v>
      </c>
      <c r="R825" s="39">
        <v>2</v>
      </c>
      <c r="S825" s="39">
        <v>0</v>
      </c>
      <c r="T825" s="39">
        <v>0</v>
      </c>
      <c r="U825" s="39">
        <v>0</v>
      </c>
      <c r="V825" s="39">
        <v>0</v>
      </c>
      <c r="W825" s="39">
        <v>0</v>
      </c>
      <c r="X825" s="39">
        <v>0</v>
      </c>
      <c r="Y825" s="43">
        <v>0</v>
      </c>
      <c r="Z825" s="42">
        <v>0</v>
      </c>
      <c r="AA825" s="45">
        <v>31</v>
      </c>
      <c r="AB825" s="45">
        <v>37</v>
      </c>
      <c r="AC825" s="44">
        <v>68</v>
      </c>
      <c r="AD825" s="41">
        <v>26</v>
      </c>
      <c r="AE825" s="41">
        <v>31</v>
      </c>
      <c r="AF825" s="41">
        <v>1</v>
      </c>
      <c r="AG825" s="41">
        <v>0</v>
      </c>
      <c r="AH825" s="41">
        <v>2</v>
      </c>
      <c r="AI825" s="41">
        <v>4</v>
      </c>
      <c r="AJ825" s="41">
        <v>0</v>
      </c>
      <c r="AK825" s="41">
        <v>4</v>
      </c>
      <c r="AL825" s="46">
        <v>68</v>
      </c>
      <c r="AM825" s="46">
        <v>0</v>
      </c>
    </row>
    <row r="826" spans="1:39" ht="48">
      <c r="A826" s="40" t="s">
        <v>4094</v>
      </c>
      <c r="B826" s="47" t="s">
        <v>4095</v>
      </c>
      <c r="C826" t="s">
        <v>10925</v>
      </c>
      <c r="D826" t="s">
        <v>4097</v>
      </c>
      <c r="E826" t="s">
        <v>4055</v>
      </c>
      <c r="F826" t="s">
        <v>13043</v>
      </c>
      <c r="G826" t="s">
        <v>7307</v>
      </c>
      <c r="H826" t="str">
        <f>INDEX(CountyList!A:A, MATCH(MID(A826, 3, 3), CountyList!B:B, 0))</f>
        <v>Peoria</v>
      </c>
      <c r="I826" s="38">
        <v>1</v>
      </c>
      <c r="J826" s="38">
        <v>5</v>
      </c>
      <c r="K826" s="39">
        <v>10</v>
      </c>
      <c r="L826" s="39">
        <v>1</v>
      </c>
      <c r="M826" s="39">
        <v>4</v>
      </c>
      <c r="N826" s="39">
        <v>4</v>
      </c>
      <c r="O826" s="39">
        <v>4</v>
      </c>
      <c r="P826" s="39">
        <v>3</v>
      </c>
      <c r="Q826" s="39">
        <v>6</v>
      </c>
      <c r="R826" s="39">
        <v>4</v>
      </c>
      <c r="S826" s="39">
        <v>3</v>
      </c>
      <c r="T826" s="39">
        <v>2</v>
      </c>
      <c r="U826" s="39">
        <v>0</v>
      </c>
      <c r="V826" s="39">
        <v>1</v>
      </c>
      <c r="W826" s="39">
        <v>1</v>
      </c>
      <c r="X826" s="39">
        <v>3</v>
      </c>
      <c r="Y826" s="43">
        <v>0</v>
      </c>
      <c r="Z826" s="42">
        <v>0</v>
      </c>
      <c r="AA826" s="45">
        <v>21</v>
      </c>
      <c r="AB826" s="45">
        <v>25</v>
      </c>
      <c r="AC826" s="44">
        <v>46</v>
      </c>
      <c r="AD826" s="41">
        <v>19</v>
      </c>
      <c r="AE826" s="41">
        <v>21</v>
      </c>
      <c r="AF826" s="41">
        <v>0</v>
      </c>
      <c r="AG826" s="41">
        <v>0</v>
      </c>
      <c r="AH826" s="41">
        <v>1</v>
      </c>
      <c r="AI826" s="41">
        <v>0</v>
      </c>
      <c r="AJ826" s="41">
        <v>0</v>
      </c>
      <c r="AK826" s="41">
        <v>5</v>
      </c>
      <c r="AL826" s="46">
        <v>41</v>
      </c>
      <c r="AM826" s="46">
        <v>5</v>
      </c>
    </row>
    <row r="827" spans="1:39" ht="64">
      <c r="A827" s="40" t="s">
        <v>4107</v>
      </c>
      <c r="B827" s="47" t="s">
        <v>4108</v>
      </c>
      <c r="C827" t="s">
        <v>10931</v>
      </c>
      <c r="D827" t="s">
        <v>13899</v>
      </c>
      <c r="E827" t="s">
        <v>197</v>
      </c>
      <c r="F827" t="s">
        <v>13051</v>
      </c>
      <c r="G827" t="s">
        <v>7316</v>
      </c>
      <c r="H827" t="str">
        <f>INDEX(CountyList!A:A, MATCH(MID(A827, 3, 3), CountyList!B:B, 0))</f>
        <v>Peoria</v>
      </c>
      <c r="I827" s="38">
        <v>2</v>
      </c>
      <c r="J827" s="38">
        <v>13.5</v>
      </c>
      <c r="K827" s="39">
        <v>35</v>
      </c>
      <c r="L827" s="39">
        <v>21</v>
      </c>
      <c r="M827" s="39">
        <v>21</v>
      </c>
      <c r="N827" s="39">
        <v>18</v>
      </c>
      <c r="O827" s="39">
        <v>14</v>
      </c>
      <c r="P827" s="39">
        <v>14</v>
      </c>
      <c r="Q827" s="39">
        <v>12</v>
      </c>
      <c r="R827" s="39">
        <v>9</v>
      </c>
      <c r="S827" s="39">
        <v>9</v>
      </c>
      <c r="T827" s="39">
        <v>5</v>
      </c>
      <c r="U827" s="39">
        <v>3</v>
      </c>
      <c r="V827" s="39">
        <v>1</v>
      </c>
      <c r="W827" s="39">
        <v>1</v>
      </c>
      <c r="X827" s="39">
        <v>2</v>
      </c>
      <c r="Y827" s="43">
        <v>0</v>
      </c>
      <c r="Z827" s="42">
        <v>0</v>
      </c>
      <c r="AA827" s="45">
        <v>88</v>
      </c>
      <c r="AB827" s="45">
        <v>77</v>
      </c>
      <c r="AC827" s="44">
        <v>165</v>
      </c>
      <c r="AD827" s="41">
        <v>24</v>
      </c>
      <c r="AE827" s="41">
        <v>29</v>
      </c>
      <c r="AF827" s="41">
        <v>0</v>
      </c>
      <c r="AG827" s="41">
        <v>0</v>
      </c>
      <c r="AH827" s="41">
        <v>91</v>
      </c>
      <c r="AI827" s="41">
        <v>16</v>
      </c>
      <c r="AJ827" s="41">
        <v>0</v>
      </c>
      <c r="AK827" s="41">
        <v>5</v>
      </c>
      <c r="AL827" s="46">
        <v>158</v>
      </c>
      <c r="AM827" s="46">
        <v>7</v>
      </c>
    </row>
    <row r="828" spans="1:39" ht="48">
      <c r="A828" s="40" t="s">
        <v>4112</v>
      </c>
      <c r="B828" s="47" t="s">
        <v>4113</v>
      </c>
      <c r="C828" t="s">
        <v>13900</v>
      </c>
      <c r="D828" t="s">
        <v>13901</v>
      </c>
      <c r="E828" t="s">
        <v>197</v>
      </c>
      <c r="F828" t="s">
        <v>13902</v>
      </c>
      <c r="G828" t="s">
        <v>7319</v>
      </c>
      <c r="H828" t="str">
        <f>INDEX(CountyList!A:A, MATCH(MID(A828, 3, 3), CountyList!B:B, 0))</f>
        <v>Peoria</v>
      </c>
      <c r="I828" s="38">
        <v>2</v>
      </c>
      <c r="J828" s="38">
        <v>11.5</v>
      </c>
      <c r="K828" s="39">
        <v>58</v>
      </c>
      <c r="L828" s="39">
        <v>28</v>
      </c>
      <c r="M828" s="39">
        <v>25</v>
      </c>
      <c r="N828" s="39">
        <v>23</v>
      </c>
      <c r="O828" s="39">
        <v>20</v>
      </c>
      <c r="P828" s="39">
        <v>15</v>
      </c>
      <c r="Q828" s="39">
        <v>22</v>
      </c>
      <c r="R828" s="39">
        <v>16</v>
      </c>
      <c r="S828" s="39">
        <v>15</v>
      </c>
      <c r="T828" s="39">
        <v>6</v>
      </c>
      <c r="U828" s="39">
        <v>0</v>
      </c>
      <c r="V828" s="39">
        <v>0</v>
      </c>
      <c r="W828" s="39">
        <v>0</v>
      </c>
      <c r="X828" s="39">
        <v>0</v>
      </c>
      <c r="Y828" s="43">
        <v>10</v>
      </c>
      <c r="Z828" s="42">
        <v>0</v>
      </c>
      <c r="AA828" s="45">
        <v>113</v>
      </c>
      <c r="AB828" s="45">
        <v>125</v>
      </c>
      <c r="AC828" s="44">
        <v>238</v>
      </c>
      <c r="AD828" s="41">
        <v>97</v>
      </c>
      <c r="AE828" s="41">
        <v>106</v>
      </c>
      <c r="AF828" s="41">
        <v>12</v>
      </c>
      <c r="AG828" s="41">
        <v>1</v>
      </c>
      <c r="AH828" s="41">
        <v>4</v>
      </c>
      <c r="AI828" s="41">
        <v>5</v>
      </c>
      <c r="AJ828" s="41">
        <v>0</v>
      </c>
      <c r="AK828" s="41">
        <v>13</v>
      </c>
      <c r="AL828" s="46">
        <v>228</v>
      </c>
      <c r="AM828" s="46">
        <v>0</v>
      </c>
    </row>
    <row r="829" spans="1:39" ht="48">
      <c r="A829" s="40" t="s">
        <v>4117</v>
      </c>
      <c r="B829" s="47" t="s">
        <v>4118</v>
      </c>
      <c r="C829" t="s">
        <v>13903</v>
      </c>
      <c r="D829" t="s">
        <v>4120</v>
      </c>
      <c r="E829" t="s">
        <v>198</v>
      </c>
      <c r="F829" t="s">
        <v>13054</v>
      </c>
      <c r="G829" t="s">
        <v>7322</v>
      </c>
      <c r="H829" t="str">
        <f>INDEX(CountyList!A:A, MATCH(MID(A829, 3, 3), CountyList!B:B, 0))</f>
        <v>Rock Island</v>
      </c>
      <c r="I829" s="38">
        <v>2</v>
      </c>
      <c r="J829" s="38">
        <v>14</v>
      </c>
      <c r="K829" s="39">
        <v>0</v>
      </c>
      <c r="L829" s="39">
        <v>0</v>
      </c>
      <c r="M829" s="39">
        <v>0</v>
      </c>
      <c r="N829" s="39">
        <v>0</v>
      </c>
      <c r="O829" s="39">
        <v>0</v>
      </c>
      <c r="P829" s="39">
        <v>0</v>
      </c>
      <c r="Q829" s="39">
        <v>0</v>
      </c>
      <c r="R829" s="39">
        <v>0</v>
      </c>
      <c r="S829" s="39">
        <v>0</v>
      </c>
      <c r="T829" s="39">
        <v>0</v>
      </c>
      <c r="U829" s="39">
        <v>118</v>
      </c>
      <c r="V829" s="39">
        <v>120</v>
      </c>
      <c r="W829" s="39">
        <v>95</v>
      </c>
      <c r="X829" s="39">
        <v>115</v>
      </c>
      <c r="Y829" s="43">
        <v>0</v>
      </c>
      <c r="Z829" s="42">
        <v>0</v>
      </c>
      <c r="AA829" s="45">
        <v>231</v>
      </c>
      <c r="AB829" s="45">
        <v>217</v>
      </c>
      <c r="AC829" s="44">
        <v>448</v>
      </c>
      <c r="AD829" s="41">
        <v>176</v>
      </c>
      <c r="AE829" s="41">
        <v>167</v>
      </c>
      <c r="AF829" s="41">
        <v>75</v>
      </c>
      <c r="AG829" s="41">
        <v>0</v>
      </c>
      <c r="AH829" s="41">
        <v>12</v>
      </c>
      <c r="AI829" s="41">
        <v>10</v>
      </c>
      <c r="AJ829" s="41">
        <v>0</v>
      </c>
      <c r="AK829" s="41">
        <v>8</v>
      </c>
      <c r="AL829" s="46">
        <v>0</v>
      </c>
      <c r="AM829" s="46">
        <v>448</v>
      </c>
    </row>
    <row r="830" spans="1:39" ht="48">
      <c r="A830" s="40" t="s">
        <v>4122</v>
      </c>
      <c r="B830" s="47" t="s">
        <v>4123</v>
      </c>
      <c r="C830" t="s">
        <v>7323</v>
      </c>
      <c r="D830" t="s">
        <v>4124</v>
      </c>
      <c r="E830" t="s">
        <v>4125</v>
      </c>
      <c r="F830" t="s">
        <v>13055</v>
      </c>
      <c r="G830" t="s">
        <v>7325</v>
      </c>
      <c r="H830" t="str">
        <f>INDEX(CountyList!A:A, MATCH(MID(A830, 3, 3), CountyList!B:B, 0))</f>
        <v>Rock Island</v>
      </c>
      <c r="I830" s="38">
        <v>3</v>
      </c>
      <c r="J830" s="38">
        <v>31</v>
      </c>
      <c r="K830" s="39">
        <v>76</v>
      </c>
      <c r="L830" s="39">
        <v>46</v>
      </c>
      <c r="M830" s="39">
        <v>53</v>
      </c>
      <c r="N830" s="39">
        <v>46</v>
      </c>
      <c r="O830" s="39">
        <v>44</v>
      </c>
      <c r="P830" s="39">
        <v>48</v>
      </c>
      <c r="Q830" s="39">
        <v>53</v>
      </c>
      <c r="R830" s="39">
        <v>57</v>
      </c>
      <c r="S830" s="39">
        <v>71</v>
      </c>
      <c r="T830" s="39">
        <v>61</v>
      </c>
      <c r="U830" s="39">
        <v>0</v>
      </c>
      <c r="V830" s="39">
        <v>0</v>
      </c>
      <c r="W830" s="39">
        <v>0</v>
      </c>
      <c r="X830" s="39">
        <v>0</v>
      </c>
      <c r="Y830" s="43">
        <v>10</v>
      </c>
      <c r="Z830" s="42">
        <v>0</v>
      </c>
      <c r="AA830" s="45">
        <v>289</v>
      </c>
      <c r="AB830" s="45">
        <v>276</v>
      </c>
      <c r="AC830" s="44">
        <v>565</v>
      </c>
      <c r="AD830" s="41">
        <v>182</v>
      </c>
      <c r="AE830" s="41">
        <v>163</v>
      </c>
      <c r="AF830" s="41">
        <v>185</v>
      </c>
      <c r="AG830" s="41">
        <v>0</v>
      </c>
      <c r="AH830" s="41">
        <v>10</v>
      </c>
      <c r="AI830" s="41">
        <v>5</v>
      </c>
      <c r="AJ830" s="41">
        <v>0</v>
      </c>
      <c r="AK830" s="41">
        <v>20</v>
      </c>
      <c r="AL830" s="46">
        <v>555</v>
      </c>
      <c r="AM830" s="46">
        <v>0</v>
      </c>
    </row>
    <row r="831" spans="1:39" ht="48">
      <c r="A831" s="40" t="s">
        <v>4127</v>
      </c>
      <c r="B831" s="47" t="s">
        <v>3413</v>
      </c>
      <c r="C831" t="s">
        <v>10944</v>
      </c>
      <c r="D831" t="s">
        <v>4130</v>
      </c>
      <c r="E831" t="s">
        <v>4125</v>
      </c>
      <c r="F831" t="s">
        <v>13056</v>
      </c>
      <c r="G831" t="s">
        <v>13057</v>
      </c>
      <c r="H831" t="str">
        <f>INDEX(CountyList!A:A, MATCH(MID(A831, 3, 3), CountyList!B:B, 0))</f>
        <v>Rock Island</v>
      </c>
      <c r="I831" s="38">
        <v>0</v>
      </c>
      <c r="J831" s="38">
        <v>2</v>
      </c>
      <c r="K831" s="39">
        <v>23</v>
      </c>
      <c r="L831" s="39">
        <v>9</v>
      </c>
      <c r="M831" s="39">
        <v>5</v>
      </c>
      <c r="N831" s="39">
        <v>6</v>
      </c>
      <c r="O831" s="39">
        <v>6</v>
      </c>
      <c r="P831" s="39">
        <v>5</v>
      </c>
      <c r="Q831" s="39">
        <v>2</v>
      </c>
      <c r="R831" s="39">
        <v>2</v>
      </c>
      <c r="S831" s="39">
        <v>0</v>
      </c>
      <c r="T831" s="39">
        <v>3</v>
      </c>
      <c r="U831" s="39">
        <v>0</v>
      </c>
      <c r="V831" s="39">
        <v>0</v>
      </c>
      <c r="W831" s="39">
        <v>0</v>
      </c>
      <c r="X831" s="39">
        <v>0</v>
      </c>
      <c r="Y831" s="43">
        <v>0</v>
      </c>
      <c r="Z831" s="42">
        <v>0</v>
      </c>
      <c r="AA831" s="45">
        <v>37</v>
      </c>
      <c r="AB831" s="45">
        <v>24</v>
      </c>
      <c r="AC831" s="44">
        <v>61</v>
      </c>
      <c r="AD831" s="41">
        <v>32</v>
      </c>
      <c r="AE831" s="41">
        <v>24</v>
      </c>
      <c r="AF831" s="41">
        <v>4</v>
      </c>
      <c r="AG831" s="41">
        <v>0</v>
      </c>
      <c r="AH831" s="41">
        <v>1</v>
      </c>
      <c r="AI831" s="41">
        <v>0</v>
      </c>
      <c r="AJ831" s="41">
        <v>0</v>
      </c>
      <c r="AK831" s="41">
        <v>0</v>
      </c>
      <c r="AL831" s="46">
        <v>61</v>
      </c>
      <c r="AM831" s="46">
        <v>0</v>
      </c>
    </row>
    <row r="832" spans="1:39" ht="64">
      <c r="A832" s="40" t="s">
        <v>4131</v>
      </c>
      <c r="B832" s="47" t="s">
        <v>4132</v>
      </c>
      <c r="C832" t="s">
        <v>10952</v>
      </c>
      <c r="D832" t="s">
        <v>4134</v>
      </c>
      <c r="E832" t="s">
        <v>4125</v>
      </c>
      <c r="F832" t="s">
        <v>13058</v>
      </c>
      <c r="G832" t="s">
        <v>7333</v>
      </c>
      <c r="H832" t="str">
        <f>INDEX(CountyList!A:A, MATCH(MID(A832, 3, 3), CountyList!B:B, 0))</f>
        <v>Rock Island</v>
      </c>
      <c r="I832" s="38">
        <v>0.5</v>
      </c>
      <c r="J832" s="38">
        <v>10</v>
      </c>
      <c r="K832" s="39">
        <v>0</v>
      </c>
      <c r="L832" s="39">
        <v>0</v>
      </c>
      <c r="M832" s="39">
        <v>0</v>
      </c>
      <c r="N832" s="39">
        <v>0</v>
      </c>
      <c r="O832" s="39">
        <v>0</v>
      </c>
      <c r="P832" s="39">
        <v>0</v>
      </c>
      <c r="Q832" s="39">
        <v>0</v>
      </c>
      <c r="R832" s="39">
        <v>5</v>
      </c>
      <c r="S832" s="39">
        <v>10</v>
      </c>
      <c r="T832" s="39">
        <v>7</v>
      </c>
      <c r="U832" s="39">
        <v>23</v>
      </c>
      <c r="V832" s="39">
        <v>19</v>
      </c>
      <c r="W832" s="39">
        <v>19</v>
      </c>
      <c r="X832" s="39">
        <v>11</v>
      </c>
      <c r="Y832" s="43">
        <v>0</v>
      </c>
      <c r="Z832" s="42">
        <v>0</v>
      </c>
      <c r="AA832" s="45">
        <v>48</v>
      </c>
      <c r="AB832" s="45">
        <v>46</v>
      </c>
      <c r="AC832" s="44">
        <v>94</v>
      </c>
      <c r="AD832" s="41">
        <v>39</v>
      </c>
      <c r="AE832" s="41">
        <v>34</v>
      </c>
      <c r="AF832" s="41">
        <v>5</v>
      </c>
      <c r="AG832" s="41">
        <v>1</v>
      </c>
      <c r="AH832" s="41">
        <v>9</v>
      </c>
      <c r="AI832" s="41">
        <v>2</v>
      </c>
      <c r="AJ832" s="41">
        <v>0</v>
      </c>
      <c r="AK832" s="41">
        <v>4</v>
      </c>
      <c r="AL832" s="46">
        <v>22</v>
      </c>
      <c r="AM832" s="46">
        <v>72</v>
      </c>
    </row>
    <row r="833" spans="1:39" ht="48">
      <c r="A833" s="40" t="s">
        <v>4135</v>
      </c>
      <c r="B833" s="47" t="s">
        <v>4136</v>
      </c>
      <c r="C833" t="s">
        <v>13060</v>
      </c>
      <c r="D833" t="s">
        <v>4139</v>
      </c>
      <c r="E833" t="s">
        <v>4140</v>
      </c>
      <c r="F833" t="s">
        <v>13059</v>
      </c>
      <c r="G833" t="s">
        <v>7328</v>
      </c>
      <c r="H833" t="str">
        <f>INDEX(CountyList!A:A, MATCH(MID(A833, 3, 3), CountyList!B:B, 0))</f>
        <v>Rock Island</v>
      </c>
      <c r="I833" s="38">
        <v>1</v>
      </c>
      <c r="J833" s="38">
        <v>12</v>
      </c>
      <c r="K833" s="39">
        <v>38</v>
      </c>
      <c r="L833" s="39">
        <v>14</v>
      </c>
      <c r="M833" s="39">
        <v>14</v>
      </c>
      <c r="N833" s="39">
        <v>10</v>
      </c>
      <c r="O833" s="39">
        <v>19</v>
      </c>
      <c r="P833" s="39">
        <v>16</v>
      </c>
      <c r="Q833" s="39">
        <v>17</v>
      </c>
      <c r="R833" s="39">
        <v>17</v>
      </c>
      <c r="S833" s="39">
        <v>8</v>
      </c>
      <c r="T833" s="39">
        <v>16</v>
      </c>
      <c r="U833" s="39">
        <v>0</v>
      </c>
      <c r="V833" s="39">
        <v>0</v>
      </c>
      <c r="W833" s="39">
        <v>0</v>
      </c>
      <c r="X833" s="39">
        <v>0</v>
      </c>
      <c r="Y833" s="43">
        <v>0</v>
      </c>
      <c r="Z833" s="42">
        <v>0</v>
      </c>
      <c r="AA833" s="45">
        <v>80</v>
      </c>
      <c r="AB833" s="45">
        <v>89</v>
      </c>
      <c r="AC833" s="44">
        <v>169</v>
      </c>
      <c r="AD833" s="41">
        <v>30</v>
      </c>
      <c r="AE833" s="41">
        <v>33</v>
      </c>
      <c r="AF833" s="41">
        <v>79</v>
      </c>
      <c r="AG833" s="41">
        <v>0</v>
      </c>
      <c r="AH833" s="41">
        <v>4</v>
      </c>
      <c r="AI833" s="41">
        <v>3</v>
      </c>
      <c r="AJ833" s="41">
        <v>0</v>
      </c>
      <c r="AK833" s="41">
        <v>20</v>
      </c>
      <c r="AL833" s="46">
        <v>169</v>
      </c>
      <c r="AM833" s="46">
        <v>0</v>
      </c>
    </row>
    <row r="834" spans="1:39" ht="48">
      <c r="A834" s="40" t="s">
        <v>4142</v>
      </c>
      <c r="B834" s="47" t="s">
        <v>4143</v>
      </c>
      <c r="C834" t="s">
        <v>13060</v>
      </c>
      <c r="D834" t="s">
        <v>4145</v>
      </c>
      <c r="E834" t="s">
        <v>198</v>
      </c>
      <c r="F834" t="s">
        <v>13061</v>
      </c>
      <c r="G834" t="s">
        <v>13062</v>
      </c>
      <c r="H834" t="str">
        <f>INDEX(CountyList!A:A, MATCH(MID(A834, 3, 3), CountyList!B:B, 0))</f>
        <v>Rock Island</v>
      </c>
      <c r="I834" s="38">
        <v>1</v>
      </c>
      <c r="J834" s="38">
        <v>22.5</v>
      </c>
      <c r="K834" s="39">
        <v>62</v>
      </c>
      <c r="L834" s="39">
        <v>38</v>
      </c>
      <c r="M834" s="39">
        <v>27</v>
      </c>
      <c r="N834" s="39">
        <v>39</v>
      </c>
      <c r="O834" s="39">
        <v>33</v>
      </c>
      <c r="P834" s="39">
        <v>35</v>
      </c>
      <c r="Q834" s="39">
        <v>34</v>
      </c>
      <c r="R834" s="39">
        <v>33</v>
      </c>
      <c r="S834" s="39">
        <v>34</v>
      </c>
      <c r="T834" s="39">
        <v>28</v>
      </c>
      <c r="U834" s="39">
        <v>0</v>
      </c>
      <c r="V834" s="39">
        <v>0</v>
      </c>
      <c r="W834" s="39">
        <v>0</v>
      </c>
      <c r="X834" s="39">
        <v>0</v>
      </c>
      <c r="Y834" s="43">
        <v>0</v>
      </c>
      <c r="Z834" s="42">
        <v>0</v>
      </c>
      <c r="AA834" s="45">
        <v>185</v>
      </c>
      <c r="AB834" s="45">
        <v>178</v>
      </c>
      <c r="AC834" s="44">
        <v>363</v>
      </c>
      <c r="AD834" s="41">
        <v>155</v>
      </c>
      <c r="AE834" s="41">
        <v>153</v>
      </c>
      <c r="AF834" s="41">
        <v>23</v>
      </c>
      <c r="AG834" s="41">
        <v>1</v>
      </c>
      <c r="AH834" s="41">
        <v>6</v>
      </c>
      <c r="AI834" s="41">
        <v>12</v>
      </c>
      <c r="AJ834" s="41">
        <v>1</v>
      </c>
      <c r="AK834" s="41">
        <v>12</v>
      </c>
      <c r="AL834" s="46">
        <v>363</v>
      </c>
      <c r="AM834" s="46">
        <v>0</v>
      </c>
    </row>
    <row r="835" spans="1:39" ht="64">
      <c r="A835" s="40" t="s">
        <v>4146</v>
      </c>
      <c r="B835" s="47" t="s">
        <v>4147</v>
      </c>
      <c r="C835" t="s">
        <v>7340</v>
      </c>
      <c r="D835" t="s">
        <v>4149</v>
      </c>
      <c r="E835" t="s">
        <v>4140</v>
      </c>
      <c r="F835" t="s">
        <v>13063</v>
      </c>
      <c r="G835" t="s">
        <v>7342</v>
      </c>
      <c r="H835" t="str">
        <f>INDEX(CountyList!A:A, MATCH(MID(A835, 3, 3), CountyList!B:B, 0))</f>
        <v>Rock Island</v>
      </c>
      <c r="I835" s="38">
        <v>2</v>
      </c>
      <c r="J835" s="38">
        <v>16</v>
      </c>
      <c r="K835" s="39">
        <v>109</v>
      </c>
      <c r="L835" s="39">
        <v>47</v>
      </c>
      <c r="M835" s="39">
        <v>32</v>
      </c>
      <c r="N835" s="39">
        <v>25</v>
      </c>
      <c r="O835" s="39">
        <v>23</v>
      </c>
      <c r="P835" s="39">
        <v>16</v>
      </c>
      <c r="Q835" s="39">
        <v>22</v>
      </c>
      <c r="R835" s="39">
        <v>19</v>
      </c>
      <c r="S835" s="39">
        <v>13</v>
      </c>
      <c r="T835" s="39">
        <v>20</v>
      </c>
      <c r="U835" s="39">
        <v>12</v>
      </c>
      <c r="V835" s="39">
        <v>9</v>
      </c>
      <c r="W835" s="39">
        <v>14</v>
      </c>
      <c r="X835" s="39">
        <v>15</v>
      </c>
      <c r="Y835" s="43">
        <v>0</v>
      </c>
      <c r="Z835" s="42">
        <v>0</v>
      </c>
      <c r="AA835" s="45">
        <v>165</v>
      </c>
      <c r="AB835" s="45">
        <v>211</v>
      </c>
      <c r="AC835" s="44">
        <v>376</v>
      </c>
      <c r="AD835" s="41">
        <v>90</v>
      </c>
      <c r="AE835" s="41">
        <v>123</v>
      </c>
      <c r="AF835" s="41">
        <v>33</v>
      </c>
      <c r="AG835" s="41">
        <v>0</v>
      </c>
      <c r="AH835" s="41">
        <v>67</v>
      </c>
      <c r="AI835" s="41">
        <v>47</v>
      </c>
      <c r="AJ835" s="41">
        <v>1</v>
      </c>
      <c r="AK835" s="41">
        <v>15</v>
      </c>
      <c r="AL835" s="46">
        <v>326</v>
      </c>
      <c r="AM835" s="46">
        <v>50</v>
      </c>
    </row>
    <row r="836" spans="1:39" ht="48">
      <c r="A836" s="40" t="s">
        <v>4150</v>
      </c>
      <c r="B836" s="47" t="s">
        <v>4151</v>
      </c>
      <c r="C836" t="s">
        <v>10963</v>
      </c>
      <c r="D836" t="s">
        <v>4153</v>
      </c>
      <c r="E836" t="s">
        <v>4125</v>
      </c>
      <c r="F836" t="s">
        <v>13064</v>
      </c>
      <c r="G836" t="s">
        <v>13065</v>
      </c>
      <c r="H836" t="str">
        <f>INDEX(CountyList!A:A, MATCH(MID(A836, 3, 3), CountyList!B:B, 0))</f>
        <v>Rock Island</v>
      </c>
      <c r="I836" s="38">
        <v>1</v>
      </c>
      <c r="J836" s="38">
        <v>10</v>
      </c>
      <c r="K836" s="39">
        <v>49</v>
      </c>
      <c r="L836" s="39">
        <v>16</v>
      </c>
      <c r="M836" s="39">
        <v>13</v>
      </c>
      <c r="N836" s="39">
        <v>18</v>
      </c>
      <c r="O836" s="39">
        <v>12</v>
      </c>
      <c r="P836" s="39">
        <v>6</v>
      </c>
      <c r="Q836" s="39">
        <v>12</v>
      </c>
      <c r="R836" s="39">
        <v>5</v>
      </c>
      <c r="S836" s="39">
        <v>4</v>
      </c>
      <c r="T836" s="39">
        <v>7</v>
      </c>
      <c r="U836" s="39">
        <v>0</v>
      </c>
      <c r="V836" s="39">
        <v>0</v>
      </c>
      <c r="W836" s="39">
        <v>0</v>
      </c>
      <c r="X836" s="39">
        <v>0</v>
      </c>
      <c r="Y836" s="43">
        <v>0</v>
      </c>
      <c r="Z836" s="42">
        <v>0</v>
      </c>
      <c r="AA836" s="45">
        <v>78</v>
      </c>
      <c r="AB836" s="45">
        <v>64</v>
      </c>
      <c r="AC836" s="44">
        <v>142</v>
      </c>
      <c r="AD836" s="41">
        <v>66</v>
      </c>
      <c r="AE836" s="41">
        <v>51</v>
      </c>
      <c r="AF836" s="41">
        <v>3</v>
      </c>
      <c r="AG836" s="41">
        <v>0</v>
      </c>
      <c r="AH836" s="41">
        <v>0</v>
      </c>
      <c r="AI836" s="41">
        <v>7</v>
      </c>
      <c r="AJ836" s="41">
        <v>0</v>
      </c>
      <c r="AK836" s="41">
        <v>15</v>
      </c>
      <c r="AL836" s="46">
        <v>142</v>
      </c>
      <c r="AM836" s="46">
        <v>0</v>
      </c>
    </row>
    <row r="837" spans="1:39" ht="48">
      <c r="A837" s="40" t="s">
        <v>4154</v>
      </c>
      <c r="B837" s="47" t="s">
        <v>4155</v>
      </c>
      <c r="C837" t="s">
        <v>7343</v>
      </c>
      <c r="D837" t="s">
        <v>10966</v>
      </c>
      <c r="E837" t="s">
        <v>4159</v>
      </c>
      <c r="F837" t="s">
        <v>13066</v>
      </c>
      <c r="G837" t="s">
        <v>7345</v>
      </c>
      <c r="H837" t="str">
        <f>INDEX(CountyList!A:A, MATCH(MID(A837, 3, 3), CountyList!B:B, 0))</f>
        <v>Saint Clair</v>
      </c>
      <c r="I837" s="38">
        <v>2</v>
      </c>
      <c r="J837" s="38">
        <v>22</v>
      </c>
      <c r="K837" s="39">
        <v>0</v>
      </c>
      <c r="L837" s="39">
        <v>22</v>
      </c>
      <c r="M837" s="39">
        <v>17</v>
      </c>
      <c r="N837" s="39">
        <v>24</v>
      </c>
      <c r="O837" s="39">
        <v>15</v>
      </c>
      <c r="P837" s="39">
        <v>15</v>
      </c>
      <c r="Q837" s="39">
        <v>17</v>
      </c>
      <c r="R837" s="39">
        <v>23</v>
      </c>
      <c r="S837" s="39">
        <v>16</v>
      </c>
      <c r="T837" s="39">
        <v>26</v>
      </c>
      <c r="U837" s="39">
        <v>17</v>
      </c>
      <c r="V837" s="39">
        <v>6</v>
      </c>
      <c r="W837" s="39">
        <v>17</v>
      </c>
      <c r="X837" s="39">
        <v>11</v>
      </c>
      <c r="Y837" s="43">
        <v>0</v>
      </c>
      <c r="Z837" s="42">
        <v>0</v>
      </c>
      <c r="AA837" s="45">
        <v>123</v>
      </c>
      <c r="AB837" s="45">
        <v>103</v>
      </c>
      <c r="AC837" s="44">
        <v>226</v>
      </c>
      <c r="AD837" s="41">
        <v>106</v>
      </c>
      <c r="AE837" s="41">
        <v>91</v>
      </c>
      <c r="AF837" s="41">
        <v>8</v>
      </c>
      <c r="AG837" s="41">
        <v>0</v>
      </c>
      <c r="AH837" s="41">
        <v>7</v>
      </c>
      <c r="AI837" s="41">
        <v>12</v>
      </c>
      <c r="AJ837" s="41">
        <v>2</v>
      </c>
      <c r="AK837" s="41">
        <v>0</v>
      </c>
      <c r="AL837" s="46">
        <v>175</v>
      </c>
      <c r="AM837" s="46">
        <v>51</v>
      </c>
    </row>
    <row r="838" spans="1:39" ht="48">
      <c r="A838" s="40" t="s">
        <v>4161</v>
      </c>
      <c r="B838" s="47" t="s">
        <v>4162</v>
      </c>
      <c r="C838" t="s">
        <v>10969</v>
      </c>
      <c r="D838" t="s">
        <v>4165</v>
      </c>
      <c r="E838" t="s">
        <v>4166</v>
      </c>
      <c r="F838" t="s">
        <v>13067</v>
      </c>
      <c r="G838" t="s">
        <v>13068</v>
      </c>
      <c r="H838" t="str">
        <f>INDEX(CountyList!A:A, MATCH(MID(A838, 3, 3), CountyList!B:B, 0))</f>
        <v>Saint Clair</v>
      </c>
      <c r="I838" s="38">
        <v>1</v>
      </c>
      <c r="J838" s="38">
        <v>12.5</v>
      </c>
      <c r="K838" s="39">
        <v>18</v>
      </c>
      <c r="L838" s="39">
        <v>22</v>
      </c>
      <c r="M838" s="39">
        <v>15</v>
      </c>
      <c r="N838" s="39">
        <v>17</v>
      </c>
      <c r="O838" s="39">
        <v>24</v>
      </c>
      <c r="P838" s="39">
        <v>22</v>
      </c>
      <c r="Q838" s="39">
        <v>22</v>
      </c>
      <c r="R838" s="39">
        <v>25</v>
      </c>
      <c r="S838" s="39">
        <v>15</v>
      </c>
      <c r="T838" s="39">
        <v>23</v>
      </c>
      <c r="U838" s="39">
        <v>0</v>
      </c>
      <c r="V838" s="39">
        <v>0</v>
      </c>
      <c r="W838" s="39">
        <v>0</v>
      </c>
      <c r="X838" s="39">
        <v>0</v>
      </c>
      <c r="Y838" s="43">
        <v>0</v>
      </c>
      <c r="Z838" s="42">
        <v>0</v>
      </c>
      <c r="AA838" s="45">
        <v>104</v>
      </c>
      <c r="AB838" s="45">
        <v>99</v>
      </c>
      <c r="AC838" s="44">
        <v>203</v>
      </c>
      <c r="AD838" s="41">
        <v>87</v>
      </c>
      <c r="AE838" s="41">
        <v>78</v>
      </c>
      <c r="AF838" s="41">
        <v>0</v>
      </c>
      <c r="AG838" s="41">
        <v>0</v>
      </c>
      <c r="AH838" s="41">
        <v>1</v>
      </c>
      <c r="AI838" s="41">
        <v>27</v>
      </c>
      <c r="AJ838" s="41">
        <v>3</v>
      </c>
      <c r="AK838" s="41">
        <v>7</v>
      </c>
      <c r="AL838" s="46">
        <v>203</v>
      </c>
      <c r="AM838" s="46">
        <v>0</v>
      </c>
    </row>
    <row r="839" spans="1:39" ht="64">
      <c r="A839" s="40" t="s">
        <v>4168</v>
      </c>
      <c r="B839" s="47" t="s">
        <v>4169</v>
      </c>
      <c r="C839" t="s">
        <v>7346</v>
      </c>
      <c r="D839" t="s">
        <v>4171</v>
      </c>
      <c r="E839" t="s">
        <v>4172</v>
      </c>
      <c r="F839" t="s">
        <v>13069</v>
      </c>
      <c r="G839" t="s">
        <v>7348</v>
      </c>
      <c r="H839" t="str">
        <f>INDEX(CountyList!A:A, MATCH(MID(A839, 3, 3), CountyList!B:B, 0))</f>
        <v>Saint Clair</v>
      </c>
      <c r="I839" s="38">
        <v>1</v>
      </c>
      <c r="J839" s="38">
        <v>10.5</v>
      </c>
      <c r="K839" s="39">
        <v>29</v>
      </c>
      <c r="L839" s="39">
        <v>21</v>
      </c>
      <c r="M839" s="39">
        <v>15</v>
      </c>
      <c r="N839" s="39">
        <v>20</v>
      </c>
      <c r="O839" s="39">
        <v>20</v>
      </c>
      <c r="P839" s="39">
        <v>21</v>
      </c>
      <c r="Q839" s="39">
        <v>16</v>
      </c>
      <c r="R839" s="39">
        <v>18</v>
      </c>
      <c r="S839" s="39">
        <v>13</v>
      </c>
      <c r="T839" s="39">
        <v>12</v>
      </c>
      <c r="U839" s="39">
        <v>0</v>
      </c>
      <c r="V839" s="39">
        <v>0</v>
      </c>
      <c r="W839" s="39">
        <v>0</v>
      </c>
      <c r="X839" s="39">
        <v>0</v>
      </c>
      <c r="Y839" s="43">
        <v>0</v>
      </c>
      <c r="Z839" s="42">
        <v>0</v>
      </c>
      <c r="AA839" s="45">
        <v>96</v>
      </c>
      <c r="AB839" s="45">
        <v>89</v>
      </c>
      <c r="AC839" s="44">
        <v>185</v>
      </c>
      <c r="AD839" s="41">
        <v>0</v>
      </c>
      <c r="AE839" s="41">
        <v>0</v>
      </c>
      <c r="AF839" s="41">
        <v>185</v>
      </c>
      <c r="AG839" s="41">
        <v>0</v>
      </c>
      <c r="AH839" s="41">
        <v>0</v>
      </c>
      <c r="AI839" s="41">
        <v>0</v>
      </c>
      <c r="AJ839" s="41">
        <v>0</v>
      </c>
      <c r="AK839" s="41">
        <v>0</v>
      </c>
      <c r="AL839" s="46">
        <v>185</v>
      </c>
      <c r="AM839" s="46">
        <v>0</v>
      </c>
    </row>
    <row r="840" spans="1:39" ht="48">
      <c r="A840" s="40" t="s">
        <v>4174</v>
      </c>
      <c r="B840" s="47" t="s">
        <v>4175</v>
      </c>
      <c r="C840" t="s">
        <v>7349</v>
      </c>
      <c r="D840" t="s">
        <v>13904</v>
      </c>
      <c r="E840" t="s">
        <v>4166</v>
      </c>
      <c r="F840" t="s">
        <v>13905</v>
      </c>
      <c r="G840" t="s">
        <v>7350</v>
      </c>
      <c r="H840" t="str">
        <f>INDEX(CountyList!A:A, MATCH(MID(A840, 3, 3), CountyList!B:B, 0))</f>
        <v>Saint Clair</v>
      </c>
      <c r="I840" s="38">
        <v>1</v>
      </c>
      <c r="J840" s="38">
        <v>14.5</v>
      </c>
      <c r="K840" s="39">
        <v>28</v>
      </c>
      <c r="L840" s="39">
        <v>13</v>
      </c>
      <c r="M840" s="39">
        <v>14</v>
      </c>
      <c r="N840" s="39">
        <v>20</v>
      </c>
      <c r="O840" s="39">
        <v>14</v>
      </c>
      <c r="P840" s="39">
        <v>12</v>
      </c>
      <c r="Q840" s="39">
        <v>18</v>
      </c>
      <c r="R840" s="39">
        <v>19</v>
      </c>
      <c r="S840" s="39">
        <v>5</v>
      </c>
      <c r="T840" s="39">
        <v>23</v>
      </c>
      <c r="U840" s="39">
        <v>0</v>
      </c>
      <c r="V840" s="39">
        <v>0</v>
      </c>
      <c r="W840" s="39">
        <v>0</v>
      </c>
      <c r="X840" s="39">
        <v>0</v>
      </c>
      <c r="Y840" s="43">
        <v>0</v>
      </c>
      <c r="Z840" s="42">
        <v>0</v>
      </c>
      <c r="AA840" s="45">
        <v>95</v>
      </c>
      <c r="AB840" s="45">
        <v>71</v>
      </c>
      <c r="AC840" s="44">
        <v>166</v>
      </c>
      <c r="AD840" s="41">
        <v>81</v>
      </c>
      <c r="AE840" s="41">
        <v>56</v>
      </c>
      <c r="AF840" s="41">
        <v>7</v>
      </c>
      <c r="AG840" s="41">
        <v>0</v>
      </c>
      <c r="AH840" s="41">
        <v>1</v>
      </c>
      <c r="AI840" s="41">
        <v>18</v>
      </c>
      <c r="AJ840" s="41">
        <v>1</v>
      </c>
      <c r="AK840" s="41">
        <v>2</v>
      </c>
      <c r="AL840" s="46">
        <v>166</v>
      </c>
      <c r="AM840" s="46">
        <v>0</v>
      </c>
    </row>
    <row r="841" spans="1:39" ht="48">
      <c r="A841" s="40" t="s">
        <v>4179</v>
      </c>
      <c r="B841" s="47" t="s">
        <v>3785</v>
      </c>
      <c r="C841" t="s">
        <v>10986</v>
      </c>
      <c r="D841" t="s">
        <v>4181</v>
      </c>
      <c r="E841" t="s">
        <v>4166</v>
      </c>
      <c r="F841" t="s">
        <v>13074</v>
      </c>
      <c r="G841" t="s">
        <v>7353</v>
      </c>
      <c r="H841" t="str">
        <f>INDEX(CountyList!A:A, MATCH(MID(A841, 3, 3), CountyList!B:B, 0))</f>
        <v>Saint Clair</v>
      </c>
      <c r="I841" s="38">
        <v>1</v>
      </c>
      <c r="J841" s="38">
        <v>12.3</v>
      </c>
      <c r="K841" s="39">
        <v>17</v>
      </c>
      <c r="L841" s="39">
        <v>21</v>
      </c>
      <c r="M841" s="39">
        <v>25</v>
      </c>
      <c r="N841" s="39">
        <v>19</v>
      </c>
      <c r="O841" s="39">
        <v>22</v>
      </c>
      <c r="P841" s="39">
        <v>23</v>
      </c>
      <c r="Q841" s="39">
        <v>18</v>
      </c>
      <c r="R841" s="39">
        <v>18</v>
      </c>
      <c r="S841" s="39">
        <v>25</v>
      </c>
      <c r="T841" s="39">
        <v>23</v>
      </c>
      <c r="U841" s="39">
        <v>0</v>
      </c>
      <c r="V841" s="39">
        <v>0</v>
      </c>
      <c r="W841" s="39">
        <v>0</v>
      </c>
      <c r="X841" s="39">
        <v>0</v>
      </c>
      <c r="Y841" s="43">
        <v>0</v>
      </c>
      <c r="Z841" s="42">
        <v>0</v>
      </c>
      <c r="AA841" s="45">
        <v>96</v>
      </c>
      <c r="AB841" s="45">
        <v>115</v>
      </c>
      <c r="AC841" s="44">
        <v>211</v>
      </c>
      <c r="AD841" s="41">
        <v>83</v>
      </c>
      <c r="AE841" s="41">
        <v>93</v>
      </c>
      <c r="AF841" s="41">
        <v>6</v>
      </c>
      <c r="AG841" s="41">
        <v>2</v>
      </c>
      <c r="AH841" s="41">
        <v>2</v>
      </c>
      <c r="AI841" s="41">
        <v>14</v>
      </c>
      <c r="AJ841" s="41">
        <v>2</v>
      </c>
      <c r="AK841" s="41">
        <v>9</v>
      </c>
      <c r="AL841" s="46">
        <v>211</v>
      </c>
      <c r="AM841" s="46">
        <v>0</v>
      </c>
    </row>
    <row r="842" spans="1:39" ht="48">
      <c r="A842" s="40" t="s">
        <v>4182</v>
      </c>
      <c r="B842" s="47" t="s">
        <v>4183</v>
      </c>
      <c r="C842" t="s">
        <v>13075</v>
      </c>
      <c r="D842" t="s">
        <v>4186</v>
      </c>
      <c r="E842" t="s">
        <v>4166</v>
      </c>
      <c r="F842" t="s">
        <v>13076</v>
      </c>
      <c r="G842" t="s">
        <v>7356</v>
      </c>
      <c r="H842" t="str">
        <f>INDEX(CountyList!A:A, MATCH(MID(A842, 3, 3), CountyList!B:B, 0))</f>
        <v>Saint Clair</v>
      </c>
      <c r="I842" s="38">
        <v>0</v>
      </c>
      <c r="J842" s="38">
        <v>18</v>
      </c>
      <c r="K842" s="39">
        <v>65</v>
      </c>
      <c r="L842" s="39">
        <v>28</v>
      </c>
      <c r="M842" s="39">
        <v>29</v>
      </c>
      <c r="N842" s="39">
        <v>35</v>
      </c>
      <c r="O842" s="39">
        <v>25</v>
      </c>
      <c r="P842" s="39">
        <v>24</v>
      </c>
      <c r="Q842" s="39">
        <v>27</v>
      </c>
      <c r="R842" s="39">
        <v>18</v>
      </c>
      <c r="S842" s="39">
        <v>37</v>
      </c>
      <c r="T842" s="39">
        <v>31</v>
      </c>
      <c r="U842" s="39">
        <v>0</v>
      </c>
      <c r="V842" s="39">
        <v>0</v>
      </c>
      <c r="W842" s="39">
        <v>0</v>
      </c>
      <c r="X842" s="39">
        <v>0</v>
      </c>
      <c r="Y842" s="43">
        <v>0</v>
      </c>
      <c r="Z842" s="42">
        <v>0</v>
      </c>
      <c r="AA842" s="45">
        <v>152</v>
      </c>
      <c r="AB842" s="45">
        <v>167</v>
      </c>
      <c r="AC842" s="44">
        <v>319</v>
      </c>
      <c r="AD842" s="41">
        <v>144</v>
      </c>
      <c r="AE842" s="41">
        <v>159</v>
      </c>
      <c r="AF842" s="41">
        <v>0</v>
      </c>
      <c r="AG842" s="41">
        <v>0</v>
      </c>
      <c r="AH842" s="41">
        <v>0</v>
      </c>
      <c r="AI842" s="41">
        <v>9</v>
      </c>
      <c r="AJ842" s="41">
        <v>0</v>
      </c>
      <c r="AK842" s="41">
        <v>7</v>
      </c>
      <c r="AL842" s="46">
        <v>319</v>
      </c>
      <c r="AM842" s="46">
        <v>0</v>
      </c>
    </row>
    <row r="843" spans="1:39" ht="48">
      <c r="A843" s="40" t="s">
        <v>13077</v>
      </c>
      <c r="B843" s="47" t="s">
        <v>10991</v>
      </c>
      <c r="C843" t="s">
        <v>10993</v>
      </c>
      <c r="D843" t="s">
        <v>10994</v>
      </c>
      <c r="E843" t="s">
        <v>4166</v>
      </c>
      <c r="F843" t="s">
        <v>13078</v>
      </c>
      <c r="G843" t="s">
        <v>13079</v>
      </c>
      <c r="H843" t="str">
        <f>INDEX(CountyList!A:A, MATCH(MID(A843, 3, 3), CountyList!B:B, 0))</f>
        <v>Saint Clair</v>
      </c>
      <c r="I843" s="38">
        <v>1</v>
      </c>
      <c r="J843" s="38">
        <v>4</v>
      </c>
      <c r="K843" s="39">
        <v>34</v>
      </c>
      <c r="L843" s="39">
        <v>14</v>
      </c>
      <c r="M843" s="39">
        <v>17</v>
      </c>
      <c r="N843" s="39">
        <v>1</v>
      </c>
      <c r="O843" s="39">
        <v>3</v>
      </c>
      <c r="P843" s="39">
        <v>10</v>
      </c>
      <c r="Q843" s="39">
        <v>10</v>
      </c>
      <c r="R843" s="39">
        <v>4</v>
      </c>
      <c r="S843" s="39">
        <v>0</v>
      </c>
      <c r="T843" s="39">
        <v>0</v>
      </c>
      <c r="U843" s="39">
        <v>0</v>
      </c>
      <c r="V843" s="39">
        <v>0</v>
      </c>
      <c r="W843" s="39">
        <v>0</v>
      </c>
      <c r="X843" s="39">
        <v>0</v>
      </c>
      <c r="Y843" s="43">
        <v>1</v>
      </c>
      <c r="Z843" s="42">
        <v>0</v>
      </c>
      <c r="AA843" s="45">
        <v>46</v>
      </c>
      <c r="AB843" s="45">
        <v>48</v>
      </c>
      <c r="AC843" s="44">
        <v>94</v>
      </c>
      <c r="AD843" s="41">
        <v>2</v>
      </c>
      <c r="AE843" s="41">
        <v>5</v>
      </c>
      <c r="AF843" s="41">
        <v>0</v>
      </c>
      <c r="AG843" s="41">
        <v>0</v>
      </c>
      <c r="AH843" s="41">
        <v>0</v>
      </c>
      <c r="AI843" s="41">
        <v>84</v>
      </c>
      <c r="AJ843" s="41">
        <v>0</v>
      </c>
      <c r="AK843" s="41">
        <v>3</v>
      </c>
      <c r="AL843" s="46">
        <v>93</v>
      </c>
      <c r="AM843" s="46">
        <v>0</v>
      </c>
    </row>
    <row r="844" spans="1:39" ht="48">
      <c r="A844" s="40" t="s">
        <v>13080</v>
      </c>
      <c r="B844" s="47" t="s">
        <v>10997</v>
      </c>
      <c r="C844" t="s">
        <v>10999</v>
      </c>
      <c r="D844" t="s">
        <v>11000</v>
      </c>
      <c r="E844" t="s">
        <v>4166</v>
      </c>
      <c r="F844" t="s">
        <v>13081</v>
      </c>
      <c r="G844" t="s">
        <v>13082</v>
      </c>
      <c r="H844" t="str">
        <f>INDEX(CountyList!A:A, MATCH(MID(A844, 3, 3), CountyList!B:B, 0))</f>
        <v>Saint Clair</v>
      </c>
      <c r="I844" s="38">
        <v>0</v>
      </c>
      <c r="J844" s="38">
        <v>4</v>
      </c>
      <c r="K844" s="39">
        <v>2</v>
      </c>
      <c r="L844" s="39">
        <v>5</v>
      </c>
      <c r="M844" s="39">
        <v>3</v>
      </c>
      <c r="N844" s="39">
        <v>4</v>
      </c>
      <c r="O844" s="39">
        <v>1</v>
      </c>
      <c r="P844" s="39">
        <v>3</v>
      </c>
      <c r="Q844" s="39">
        <v>4</v>
      </c>
      <c r="R844" s="39">
        <v>3</v>
      </c>
      <c r="S844" s="39">
        <v>1</v>
      </c>
      <c r="T844" s="39">
        <v>2</v>
      </c>
      <c r="U844" s="39">
        <v>5</v>
      </c>
      <c r="V844" s="39">
        <v>4</v>
      </c>
      <c r="W844" s="39">
        <v>3</v>
      </c>
      <c r="X844" s="39">
        <v>2</v>
      </c>
      <c r="Y844" s="43">
        <v>0</v>
      </c>
      <c r="Z844" s="42">
        <v>0</v>
      </c>
      <c r="AA844" s="45">
        <v>16</v>
      </c>
      <c r="AB844" s="45">
        <v>26</v>
      </c>
      <c r="AC844" s="44">
        <v>42</v>
      </c>
      <c r="AD844" s="41">
        <v>14</v>
      </c>
      <c r="AE844" s="41">
        <v>18</v>
      </c>
      <c r="AF844" s="41">
        <v>6</v>
      </c>
      <c r="AG844" s="41">
        <v>0</v>
      </c>
      <c r="AH844" s="41">
        <v>0</v>
      </c>
      <c r="AI844" s="41">
        <v>4</v>
      </c>
      <c r="AJ844" s="41">
        <v>0</v>
      </c>
      <c r="AK844" s="41">
        <v>0</v>
      </c>
      <c r="AL844" s="46">
        <v>28</v>
      </c>
      <c r="AM844" s="46">
        <v>14</v>
      </c>
    </row>
    <row r="845" spans="1:39" ht="48">
      <c r="A845" s="40" t="s">
        <v>13906</v>
      </c>
      <c r="B845" s="47" t="s">
        <v>13907</v>
      </c>
      <c r="C845" t="s">
        <v>13908</v>
      </c>
      <c r="D845" t="s">
        <v>13909</v>
      </c>
      <c r="E845" t="s">
        <v>4207</v>
      </c>
      <c r="F845" t="s">
        <v>13910</v>
      </c>
      <c r="G845" t="s">
        <v>13911</v>
      </c>
      <c r="H845" t="str">
        <f>INDEX(CountyList!A:A, MATCH(MID(A845, 3, 3), CountyList!B:B, 0))</f>
        <v>Saint Clair</v>
      </c>
      <c r="I845" s="38">
        <v>1</v>
      </c>
      <c r="J845" s="38">
        <v>7.8</v>
      </c>
      <c r="K845" s="39">
        <v>23</v>
      </c>
      <c r="L845" s="39">
        <v>11</v>
      </c>
      <c r="M845" s="39">
        <v>11</v>
      </c>
      <c r="N845" s="39">
        <v>5</v>
      </c>
      <c r="O845" s="39">
        <v>5</v>
      </c>
      <c r="P845" s="39">
        <v>6</v>
      </c>
      <c r="Q845" s="39">
        <v>2</v>
      </c>
      <c r="R845" s="39">
        <v>4</v>
      </c>
      <c r="S845" s="39">
        <v>5</v>
      </c>
      <c r="T845" s="39">
        <v>0</v>
      </c>
      <c r="U845" s="39">
        <v>4</v>
      </c>
      <c r="V845" s="39">
        <v>4</v>
      </c>
      <c r="W845" s="39">
        <v>3</v>
      </c>
      <c r="X845" s="39">
        <v>1</v>
      </c>
      <c r="Y845" s="43">
        <v>0</v>
      </c>
      <c r="Z845" s="42">
        <v>0</v>
      </c>
      <c r="AA845" s="45">
        <v>42</v>
      </c>
      <c r="AB845" s="45">
        <v>42</v>
      </c>
      <c r="AC845" s="44">
        <v>84</v>
      </c>
      <c r="AD845" s="41">
        <v>20</v>
      </c>
      <c r="AE845" s="41">
        <v>20</v>
      </c>
      <c r="AF845" s="41">
        <v>0</v>
      </c>
      <c r="AG845" s="41">
        <v>0</v>
      </c>
      <c r="AH845" s="41">
        <v>1</v>
      </c>
      <c r="AI845" s="41">
        <v>26</v>
      </c>
      <c r="AJ845" s="41">
        <v>0</v>
      </c>
      <c r="AK845" s="41">
        <v>17</v>
      </c>
      <c r="AL845" s="46">
        <v>72</v>
      </c>
      <c r="AM845" s="46">
        <v>12</v>
      </c>
    </row>
    <row r="846" spans="1:39" ht="64">
      <c r="A846" s="40" t="s">
        <v>4195</v>
      </c>
      <c r="B846" s="47" t="s">
        <v>4196</v>
      </c>
      <c r="C846" t="s">
        <v>11004</v>
      </c>
      <c r="D846" t="s">
        <v>4198</v>
      </c>
      <c r="E846" t="s">
        <v>4172</v>
      </c>
      <c r="F846" t="s">
        <v>13083</v>
      </c>
      <c r="G846" t="s">
        <v>7359</v>
      </c>
      <c r="H846" t="str">
        <f>INDEX(CountyList!A:A, MATCH(MID(A846, 3, 3), CountyList!B:B, 0))</f>
        <v>Saint Clair</v>
      </c>
      <c r="I846" s="38">
        <v>2.5</v>
      </c>
      <c r="J846" s="38">
        <v>9</v>
      </c>
      <c r="K846" s="39">
        <v>0</v>
      </c>
      <c r="L846" s="39">
        <v>13</v>
      </c>
      <c r="M846" s="39">
        <v>10</v>
      </c>
      <c r="N846" s="39">
        <v>17</v>
      </c>
      <c r="O846" s="39">
        <v>10</v>
      </c>
      <c r="P846" s="39">
        <v>11</v>
      </c>
      <c r="Q846" s="39">
        <v>12</v>
      </c>
      <c r="R846" s="39">
        <v>13</v>
      </c>
      <c r="S846" s="39">
        <v>18</v>
      </c>
      <c r="T846" s="39">
        <v>14</v>
      </c>
      <c r="U846" s="39">
        <v>0</v>
      </c>
      <c r="V846" s="39">
        <v>0</v>
      </c>
      <c r="W846" s="39">
        <v>0</v>
      </c>
      <c r="X846" s="39">
        <v>0</v>
      </c>
      <c r="Y846" s="43">
        <v>0</v>
      </c>
      <c r="Z846" s="42">
        <v>0</v>
      </c>
      <c r="AA846" s="45">
        <v>73</v>
      </c>
      <c r="AB846" s="45">
        <v>45</v>
      </c>
      <c r="AC846" s="44">
        <v>118</v>
      </c>
      <c r="AD846" s="41">
        <v>0</v>
      </c>
      <c r="AE846" s="41">
        <v>0</v>
      </c>
      <c r="AF846" s="41">
        <v>8</v>
      </c>
      <c r="AG846" s="41">
        <v>0</v>
      </c>
      <c r="AH846" s="41">
        <v>0</v>
      </c>
      <c r="AI846" s="41">
        <v>110</v>
      </c>
      <c r="AJ846" s="41">
        <v>0</v>
      </c>
      <c r="AK846" s="41">
        <v>0</v>
      </c>
      <c r="AL846" s="46">
        <v>118</v>
      </c>
      <c r="AM846" s="46">
        <v>0</v>
      </c>
    </row>
    <row r="847" spans="1:39" ht="64">
      <c r="A847" s="40" t="s">
        <v>4203</v>
      </c>
      <c r="B847" s="47" t="s">
        <v>4204</v>
      </c>
      <c r="C847" t="s">
        <v>11007</v>
      </c>
      <c r="D847" t="s">
        <v>4206</v>
      </c>
      <c r="E847" t="s">
        <v>4207</v>
      </c>
      <c r="F847" t="s">
        <v>13084</v>
      </c>
      <c r="G847" t="s">
        <v>7366</v>
      </c>
      <c r="H847" t="str">
        <f>INDEX(CountyList!A:A, MATCH(MID(A847, 3, 3), CountyList!B:B, 0))</f>
        <v>Saint Clair</v>
      </c>
      <c r="I847" s="38">
        <v>2</v>
      </c>
      <c r="J847" s="38">
        <v>15</v>
      </c>
      <c r="K847" s="39">
        <v>28</v>
      </c>
      <c r="L847" s="39">
        <v>30</v>
      </c>
      <c r="M847" s="39">
        <v>34</v>
      </c>
      <c r="N847" s="39">
        <v>33</v>
      </c>
      <c r="O847" s="39">
        <v>30</v>
      </c>
      <c r="P847" s="39">
        <v>28</v>
      </c>
      <c r="Q847" s="39">
        <v>19</v>
      </c>
      <c r="R847" s="39">
        <v>22</v>
      </c>
      <c r="S847" s="39">
        <v>19</v>
      </c>
      <c r="T847" s="39">
        <v>25</v>
      </c>
      <c r="U847" s="39">
        <v>0</v>
      </c>
      <c r="V847" s="39">
        <v>0</v>
      </c>
      <c r="W847" s="39">
        <v>0</v>
      </c>
      <c r="X847" s="39">
        <v>0</v>
      </c>
      <c r="Y847" s="43">
        <v>0</v>
      </c>
      <c r="Z847" s="42">
        <v>0</v>
      </c>
      <c r="AA847" s="45">
        <v>137</v>
      </c>
      <c r="AB847" s="45">
        <v>131</v>
      </c>
      <c r="AC847" s="44">
        <v>268</v>
      </c>
      <c r="AD847" s="41">
        <v>114</v>
      </c>
      <c r="AE847" s="41">
        <v>100</v>
      </c>
      <c r="AF847" s="41">
        <v>12</v>
      </c>
      <c r="AG847" s="41">
        <v>0</v>
      </c>
      <c r="AH847" s="41">
        <v>3</v>
      </c>
      <c r="AI847" s="41">
        <v>23</v>
      </c>
      <c r="AJ847" s="41">
        <v>0</v>
      </c>
      <c r="AK847" s="41">
        <v>16</v>
      </c>
      <c r="AL847" s="46">
        <v>268</v>
      </c>
      <c r="AM847" s="46">
        <v>0</v>
      </c>
    </row>
    <row r="848" spans="1:39" ht="48">
      <c r="A848" s="40" t="s">
        <v>4209</v>
      </c>
      <c r="B848" s="47" t="s">
        <v>786</v>
      </c>
      <c r="C848" t="s">
        <v>13912</v>
      </c>
      <c r="D848" t="s">
        <v>11011</v>
      </c>
      <c r="E848" t="s">
        <v>4212</v>
      </c>
      <c r="F848" t="s">
        <v>13085</v>
      </c>
      <c r="G848" t="s">
        <v>7369</v>
      </c>
      <c r="H848" t="str">
        <f>INDEX(CountyList!A:A, MATCH(MID(A848, 3, 3), CountyList!B:B, 0))</f>
        <v>Saint Clair</v>
      </c>
      <c r="I848" s="38">
        <v>0</v>
      </c>
      <c r="J848" s="38">
        <v>8</v>
      </c>
      <c r="K848" s="39">
        <v>22</v>
      </c>
      <c r="L848" s="39">
        <v>10</v>
      </c>
      <c r="M848" s="39">
        <v>7</v>
      </c>
      <c r="N848" s="39">
        <v>14</v>
      </c>
      <c r="O848" s="39">
        <v>8</v>
      </c>
      <c r="P848" s="39">
        <v>10</v>
      </c>
      <c r="Q848" s="39">
        <v>10</v>
      </c>
      <c r="R848" s="39">
        <v>4</v>
      </c>
      <c r="S848" s="39">
        <v>8</v>
      </c>
      <c r="T848" s="39">
        <v>8</v>
      </c>
      <c r="U848" s="39">
        <v>0</v>
      </c>
      <c r="V848" s="39">
        <v>0</v>
      </c>
      <c r="W848" s="39">
        <v>0</v>
      </c>
      <c r="X848" s="39">
        <v>0</v>
      </c>
      <c r="Y848" s="43">
        <v>0</v>
      </c>
      <c r="Z848" s="42">
        <v>0</v>
      </c>
      <c r="AA848" s="45">
        <v>49</v>
      </c>
      <c r="AB848" s="45">
        <v>52</v>
      </c>
      <c r="AC848" s="44">
        <v>101</v>
      </c>
      <c r="AD848" s="41">
        <v>49</v>
      </c>
      <c r="AE848" s="41">
        <v>49</v>
      </c>
      <c r="AF848" s="41">
        <v>0</v>
      </c>
      <c r="AG848" s="41">
        <v>0</v>
      </c>
      <c r="AH848" s="41">
        <v>3</v>
      </c>
      <c r="AI848" s="41">
        <v>0</v>
      </c>
      <c r="AJ848" s="41">
        <v>0</v>
      </c>
      <c r="AK848" s="41">
        <v>0</v>
      </c>
      <c r="AL848" s="46">
        <v>101</v>
      </c>
      <c r="AM848" s="46">
        <v>0</v>
      </c>
    </row>
    <row r="849" spans="1:39" ht="48">
      <c r="A849" s="40" t="s">
        <v>4219</v>
      </c>
      <c r="B849" s="47" t="s">
        <v>4220</v>
      </c>
      <c r="C849" t="s">
        <v>13913</v>
      </c>
      <c r="D849" t="s">
        <v>4222</v>
      </c>
      <c r="E849" t="s">
        <v>4223</v>
      </c>
      <c r="F849" t="s">
        <v>13087</v>
      </c>
      <c r="G849" t="s">
        <v>7376</v>
      </c>
      <c r="H849" t="str">
        <f>INDEX(CountyList!A:A, MATCH(MID(A849, 3, 3), CountyList!B:B, 0))</f>
        <v>Saint Clair</v>
      </c>
      <c r="I849" s="38">
        <v>1</v>
      </c>
      <c r="J849" s="38">
        <v>9.6999999999999993</v>
      </c>
      <c r="K849" s="39">
        <v>40</v>
      </c>
      <c r="L849" s="39">
        <v>13</v>
      </c>
      <c r="M849" s="39">
        <v>27</v>
      </c>
      <c r="N849" s="39">
        <v>21</v>
      </c>
      <c r="O849" s="39">
        <v>20</v>
      </c>
      <c r="P849" s="39">
        <v>20</v>
      </c>
      <c r="Q849" s="39">
        <v>15</v>
      </c>
      <c r="R849" s="39">
        <v>19</v>
      </c>
      <c r="S849" s="39">
        <v>20</v>
      </c>
      <c r="T849" s="39">
        <v>11</v>
      </c>
      <c r="U849" s="39">
        <v>0</v>
      </c>
      <c r="V849" s="39">
        <v>0</v>
      </c>
      <c r="W849" s="39">
        <v>0</v>
      </c>
      <c r="X849" s="39">
        <v>0</v>
      </c>
      <c r="Y849" s="43">
        <v>0</v>
      </c>
      <c r="Z849" s="42">
        <v>0</v>
      </c>
      <c r="AA849" s="45">
        <v>113</v>
      </c>
      <c r="AB849" s="45">
        <v>93</v>
      </c>
      <c r="AC849" s="44">
        <v>206</v>
      </c>
      <c r="AD849" s="41">
        <v>100</v>
      </c>
      <c r="AE849" s="41">
        <v>87</v>
      </c>
      <c r="AF849" s="41">
        <v>2</v>
      </c>
      <c r="AG849" s="41">
        <v>0</v>
      </c>
      <c r="AH849" s="41">
        <v>5</v>
      </c>
      <c r="AI849" s="41">
        <v>2</v>
      </c>
      <c r="AJ849" s="41">
        <v>0</v>
      </c>
      <c r="AK849" s="41">
        <v>10</v>
      </c>
      <c r="AL849" s="46">
        <v>206</v>
      </c>
      <c r="AM849" s="46">
        <v>0</v>
      </c>
    </row>
    <row r="850" spans="1:39" ht="48">
      <c r="A850" s="40" t="s">
        <v>4225</v>
      </c>
      <c r="B850" s="47" t="s">
        <v>4226</v>
      </c>
      <c r="C850" t="s">
        <v>13088</v>
      </c>
      <c r="D850" t="s">
        <v>4228</v>
      </c>
      <c r="E850" t="s">
        <v>4229</v>
      </c>
      <c r="F850" t="s">
        <v>13089</v>
      </c>
      <c r="G850" t="s">
        <v>7379</v>
      </c>
      <c r="H850" t="str">
        <f>INDEX(CountyList!A:A, MATCH(MID(A850, 3, 3), CountyList!B:B, 0))</f>
        <v>Saint Clair</v>
      </c>
      <c r="I850" s="38">
        <v>0</v>
      </c>
      <c r="J850" s="38">
        <v>9</v>
      </c>
      <c r="K850" s="39">
        <v>0</v>
      </c>
      <c r="L850" s="39">
        <v>10</v>
      </c>
      <c r="M850" s="39">
        <v>13</v>
      </c>
      <c r="N850" s="39">
        <v>10</v>
      </c>
      <c r="O850" s="39">
        <v>13</v>
      </c>
      <c r="P850" s="39">
        <v>7</v>
      </c>
      <c r="Q850" s="39">
        <v>9</v>
      </c>
      <c r="R850" s="39">
        <v>6</v>
      </c>
      <c r="S850" s="39">
        <v>19</v>
      </c>
      <c r="T850" s="39">
        <v>13</v>
      </c>
      <c r="U850" s="39">
        <v>0</v>
      </c>
      <c r="V850" s="39">
        <v>0</v>
      </c>
      <c r="W850" s="39">
        <v>0</v>
      </c>
      <c r="X850" s="39">
        <v>0</v>
      </c>
      <c r="Y850" s="43">
        <v>0</v>
      </c>
      <c r="Z850" s="42">
        <v>0</v>
      </c>
      <c r="AA850" s="45">
        <v>51</v>
      </c>
      <c r="AB850" s="45">
        <v>49</v>
      </c>
      <c r="AC850" s="44">
        <v>100</v>
      </c>
      <c r="AD850" s="41">
        <v>46</v>
      </c>
      <c r="AE850" s="41">
        <v>46</v>
      </c>
      <c r="AF850" s="41">
        <v>3</v>
      </c>
      <c r="AG850" s="41">
        <v>0</v>
      </c>
      <c r="AH850" s="41">
        <v>0</v>
      </c>
      <c r="AI850" s="41">
        <v>5</v>
      </c>
      <c r="AJ850" s="41">
        <v>0</v>
      </c>
      <c r="AK850" s="41">
        <v>0</v>
      </c>
      <c r="AL850" s="46">
        <v>100</v>
      </c>
      <c r="AM850" s="46">
        <v>0</v>
      </c>
    </row>
    <row r="851" spans="1:39" ht="48">
      <c r="A851" s="40" t="s">
        <v>13090</v>
      </c>
      <c r="B851" s="47" t="s">
        <v>11019</v>
      </c>
      <c r="C851" t="s">
        <v>7211</v>
      </c>
      <c r="D851" t="s">
        <v>11021</v>
      </c>
      <c r="E851" t="s">
        <v>11022</v>
      </c>
      <c r="F851" t="s">
        <v>13091</v>
      </c>
      <c r="G851" t="s">
        <v>13092</v>
      </c>
      <c r="H851" t="str">
        <f>INDEX(CountyList!A:A, MATCH(MID(A851, 3, 3), CountyList!B:B, 0))</f>
        <v>Saint Clair</v>
      </c>
      <c r="I851" s="38">
        <v>1</v>
      </c>
      <c r="J851" s="38">
        <v>5</v>
      </c>
      <c r="K851" s="39">
        <v>12</v>
      </c>
      <c r="L851" s="39">
        <v>13</v>
      </c>
      <c r="M851" s="39">
        <v>10</v>
      </c>
      <c r="N851" s="39">
        <v>10</v>
      </c>
      <c r="O851" s="39">
        <v>6</v>
      </c>
      <c r="P851" s="39">
        <v>6</v>
      </c>
      <c r="Q851" s="39">
        <v>4</v>
      </c>
      <c r="R851" s="39">
        <v>2</v>
      </c>
      <c r="S851" s="39">
        <v>6</v>
      </c>
      <c r="T851" s="39">
        <v>4</v>
      </c>
      <c r="U851" s="39">
        <v>0</v>
      </c>
      <c r="V851" s="39">
        <v>0</v>
      </c>
      <c r="W851" s="39">
        <v>0</v>
      </c>
      <c r="X851" s="39">
        <v>0</v>
      </c>
      <c r="Y851" s="43">
        <v>0</v>
      </c>
      <c r="Z851" s="42">
        <v>0</v>
      </c>
      <c r="AA851" s="45">
        <v>31</v>
      </c>
      <c r="AB851" s="45">
        <v>42</v>
      </c>
      <c r="AC851" s="44">
        <v>73</v>
      </c>
      <c r="AD851" s="41">
        <v>31</v>
      </c>
      <c r="AE851" s="41">
        <v>42</v>
      </c>
      <c r="AF851" s="41">
        <v>0</v>
      </c>
      <c r="AG851" s="41">
        <v>0</v>
      </c>
      <c r="AH851" s="41">
        <v>0</v>
      </c>
      <c r="AI851" s="41">
        <v>0</v>
      </c>
      <c r="AJ851" s="41">
        <v>0</v>
      </c>
      <c r="AK851" s="41">
        <v>0</v>
      </c>
      <c r="AL851" s="46">
        <v>73</v>
      </c>
      <c r="AM851" s="46">
        <v>0</v>
      </c>
    </row>
    <row r="852" spans="1:39" ht="64">
      <c r="A852" s="40" t="s">
        <v>4235</v>
      </c>
      <c r="B852" s="47" t="s">
        <v>4236</v>
      </c>
      <c r="C852" t="s">
        <v>13914</v>
      </c>
      <c r="D852" t="s">
        <v>4238</v>
      </c>
      <c r="E852" t="s">
        <v>4239</v>
      </c>
      <c r="F852" t="s">
        <v>13093</v>
      </c>
      <c r="G852" t="s">
        <v>13094</v>
      </c>
      <c r="H852" t="str">
        <f>INDEX(CountyList!A:A, MATCH(MID(A852, 3, 3), CountyList!B:B, 0))</f>
        <v>Saint Clair</v>
      </c>
      <c r="I852" s="38">
        <v>1</v>
      </c>
      <c r="J852" s="38">
        <v>8</v>
      </c>
      <c r="K852" s="39">
        <v>30</v>
      </c>
      <c r="L852" s="39">
        <v>5</v>
      </c>
      <c r="M852" s="39">
        <v>16</v>
      </c>
      <c r="N852" s="39">
        <v>6</v>
      </c>
      <c r="O852" s="39">
        <v>7</v>
      </c>
      <c r="P852" s="39">
        <v>4</v>
      </c>
      <c r="Q852" s="39">
        <v>7</v>
      </c>
      <c r="R852" s="39">
        <v>8</v>
      </c>
      <c r="S852" s="39">
        <v>3</v>
      </c>
      <c r="T852" s="39">
        <v>10</v>
      </c>
      <c r="U852" s="39">
        <v>0</v>
      </c>
      <c r="V852" s="39">
        <v>0</v>
      </c>
      <c r="W852" s="39">
        <v>0</v>
      </c>
      <c r="X852" s="39">
        <v>0</v>
      </c>
      <c r="Y852" s="43">
        <v>0</v>
      </c>
      <c r="Z852" s="42">
        <v>0</v>
      </c>
      <c r="AA852" s="45">
        <v>44</v>
      </c>
      <c r="AB852" s="45">
        <v>52</v>
      </c>
      <c r="AC852" s="44">
        <v>96</v>
      </c>
      <c r="AD852" s="41">
        <v>27</v>
      </c>
      <c r="AE852" s="41">
        <v>40</v>
      </c>
      <c r="AF852" s="41">
        <v>0</v>
      </c>
      <c r="AG852" s="41">
        <v>0</v>
      </c>
      <c r="AH852" s="41">
        <v>0</v>
      </c>
      <c r="AI852" s="41">
        <v>0</v>
      </c>
      <c r="AJ852" s="41">
        <v>0</v>
      </c>
      <c r="AK852" s="41">
        <v>29</v>
      </c>
      <c r="AL852" s="46">
        <v>96</v>
      </c>
      <c r="AM852" s="46">
        <v>0</v>
      </c>
    </row>
    <row r="853" spans="1:39" ht="64">
      <c r="A853" s="40" t="s">
        <v>4241</v>
      </c>
      <c r="B853" s="47" t="s">
        <v>4242</v>
      </c>
      <c r="C853" t="s">
        <v>13915</v>
      </c>
      <c r="D853" t="s">
        <v>4244</v>
      </c>
      <c r="E853" t="s">
        <v>4166</v>
      </c>
      <c r="F853" t="s">
        <v>13096</v>
      </c>
      <c r="G853" t="s">
        <v>7382</v>
      </c>
      <c r="H853" t="str">
        <f>INDEX(CountyList!A:A, MATCH(MID(A853, 3, 3), CountyList!B:B, 0))</f>
        <v>Saint Clair</v>
      </c>
      <c r="I853" s="38">
        <v>1</v>
      </c>
      <c r="J853" s="38">
        <v>14</v>
      </c>
      <c r="K853" s="39">
        <v>0</v>
      </c>
      <c r="L853" s="39">
        <v>0</v>
      </c>
      <c r="M853" s="39">
        <v>0</v>
      </c>
      <c r="N853" s="39">
        <v>0</v>
      </c>
      <c r="O853" s="39">
        <v>0</v>
      </c>
      <c r="P853" s="39">
        <v>0</v>
      </c>
      <c r="Q853" s="39">
        <v>0</v>
      </c>
      <c r="R853" s="39">
        <v>0</v>
      </c>
      <c r="S853" s="39">
        <v>0</v>
      </c>
      <c r="T853" s="39">
        <v>0</v>
      </c>
      <c r="U853" s="39">
        <v>81</v>
      </c>
      <c r="V853" s="39">
        <v>112</v>
      </c>
      <c r="W853" s="39">
        <v>84</v>
      </c>
      <c r="X853" s="39">
        <v>93</v>
      </c>
      <c r="Y853" s="43">
        <v>0</v>
      </c>
      <c r="Z853" s="42">
        <v>0</v>
      </c>
      <c r="AA853" s="45">
        <v>184</v>
      </c>
      <c r="AB853" s="45">
        <v>186</v>
      </c>
      <c r="AC853" s="44">
        <v>370</v>
      </c>
      <c r="AD853" s="41">
        <v>144</v>
      </c>
      <c r="AE853" s="41">
        <v>123</v>
      </c>
      <c r="AF853" s="41">
        <v>9</v>
      </c>
      <c r="AG853" s="41">
        <v>0</v>
      </c>
      <c r="AH853" s="41">
        <v>8</v>
      </c>
      <c r="AI853" s="41">
        <v>82</v>
      </c>
      <c r="AJ853" s="41">
        <v>0</v>
      </c>
      <c r="AK853" s="41">
        <v>4</v>
      </c>
      <c r="AL853" s="46">
        <v>0</v>
      </c>
      <c r="AM853" s="46">
        <v>370</v>
      </c>
    </row>
    <row r="854" spans="1:39" ht="48">
      <c r="A854" s="40" t="s">
        <v>4245</v>
      </c>
      <c r="B854" s="47" t="s">
        <v>4246</v>
      </c>
      <c r="C854" t="s">
        <v>11033</v>
      </c>
      <c r="D854" t="s">
        <v>4249</v>
      </c>
      <c r="E854" t="s">
        <v>4159</v>
      </c>
      <c r="F854" t="s">
        <v>13097</v>
      </c>
      <c r="G854" t="s">
        <v>7388</v>
      </c>
      <c r="H854" t="str">
        <f>INDEX(CountyList!A:A, MATCH(MID(A854, 3, 3), CountyList!B:B, 0))</f>
        <v>Saint Clair</v>
      </c>
      <c r="I854" s="38">
        <v>1</v>
      </c>
      <c r="J854" s="38">
        <v>28</v>
      </c>
      <c r="K854" s="39">
        <v>82</v>
      </c>
      <c r="L854" s="39">
        <v>48</v>
      </c>
      <c r="M854" s="39">
        <v>46</v>
      </c>
      <c r="N854" s="39">
        <v>46</v>
      </c>
      <c r="O854" s="39">
        <v>46</v>
      </c>
      <c r="P854" s="39">
        <v>30</v>
      </c>
      <c r="Q854" s="39">
        <v>54</v>
      </c>
      <c r="R854" s="39">
        <v>45</v>
      </c>
      <c r="S854" s="39">
        <v>38</v>
      </c>
      <c r="T854" s="39">
        <v>57</v>
      </c>
      <c r="U854" s="39">
        <v>0</v>
      </c>
      <c r="V854" s="39">
        <v>0</v>
      </c>
      <c r="W854" s="39">
        <v>0</v>
      </c>
      <c r="X854" s="39">
        <v>0</v>
      </c>
      <c r="Y854" s="43">
        <v>0</v>
      </c>
      <c r="Z854" s="42">
        <v>0</v>
      </c>
      <c r="AA854" s="45">
        <v>247</v>
      </c>
      <c r="AB854" s="45">
        <v>245</v>
      </c>
      <c r="AC854" s="44">
        <v>492</v>
      </c>
      <c r="AD854" s="41">
        <v>215</v>
      </c>
      <c r="AE854" s="41">
        <v>226</v>
      </c>
      <c r="AF854" s="41">
        <v>8</v>
      </c>
      <c r="AG854" s="41">
        <v>2</v>
      </c>
      <c r="AH854" s="41">
        <v>6</v>
      </c>
      <c r="AI854" s="41">
        <v>5</v>
      </c>
      <c r="AJ854" s="41">
        <v>2</v>
      </c>
      <c r="AK854" s="41">
        <v>28</v>
      </c>
      <c r="AL854" s="46">
        <v>492</v>
      </c>
      <c r="AM854" s="46">
        <v>0</v>
      </c>
    </row>
    <row r="855" spans="1:39" ht="48">
      <c r="A855" s="40" t="s">
        <v>4250</v>
      </c>
      <c r="B855" s="47" t="s">
        <v>4251</v>
      </c>
      <c r="C855" t="s">
        <v>7389</v>
      </c>
      <c r="D855" t="s">
        <v>4254</v>
      </c>
      <c r="E855" t="s">
        <v>4166</v>
      </c>
      <c r="F855" t="s">
        <v>13098</v>
      </c>
      <c r="G855" t="s">
        <v>7391</v>
      </c>
      <c r="H855" t="str">
        <f>INDEX(CountyList!A:A, MATCH(MID(A855, 3, 3), CountyList!B:B, 0))</f>
        <v>Saint Clair</v>
      </c>
      <c r="I855" s="38">
        <v>1</v>
      </c>
      <c r="J855" s="38">
        <v>13.6</v>
      </c>
      <c r="K855" s="39">
        <v>43</v>
      </c>
      <c r="L855" s="39">
        <v>27</v>
      </c>
      <c r="M855" s="39">
        <v>26</v>
      </c>
      <c r="N855" s="39">
        <v>28</v>
      </c>
      <c r="O855" s="39">
        <v>27</v>
      </c>
      <c r="P855" s="39">
        <v>27</v>
      </c>
      <c r="Q855" s="39">
        <v>25</v>
      </c>
      <c r="R855" s="39">
        <v>19</v>
      </c>
      <c r="S855" s="39">
        <v>13</v>
      </c>
      <c r="T855" s="39">
        <v>16</v>
      </c>
      <c r="U855" s="39">
        <v>0</v>
      </c>
      <c r="V855" s="39">
        <v>0</v>
      </c>
      <c r="W855" s="39">
        <v>0</v>
      </c>
      <c r="X855" s="39">
        <v>0</v>
      </c>
      <c r="Y855" s="43">
        <v>0</v>
      </c>
      <c r="Z855" s="42">
        <v>0</v>
      </c>
      <c r="AA855" s="45">
        <v>144</v>
      </c>
      <c r="AB855" s="45">
        <v>107</v>
      </c>
      <c r="AC855" s="44">
        <v>251</v>
      </c>
      <c r="AD855" s="41">
        <v>118</v>
      </c>
      <c r="AE855" s="41">
        <v>85</v>
      </c>
      <c r="AF855" s="41">
        <v>3</v>
      </c>
      <c r="AG855" s="41">
        <v>0</v>
      </c>
      <c r="AH855" s="41">
        <v>5</v>
      </c>
      <c r="AI855" s="41">
        <v>23</v>
      </c>
      <c r="AJ855" s="41">
        <v>0</v>
      </c>
      <c r="AK855" s="41">
        <v>17</v>
      </c>
      <c r="AL855" s="46">
        <v>251</v>
      </c>
      <c r="AM855" s="46">
        <v>0</v>
      </c>
    </row>
    <row r="856" spans="1:39" ht="48">
      <c r="A856" s="40" t="s">
        <v>13099</v>
      </c>
      <c r="B856" s="47" t="s">
        <v>13100</v>
      </c>
      <c r="C856" t="s">
        <v>13101</v>
      </c>
      <c r="D856" t="s">
        <v>13102</v>
      </c>
      <c r="E856" t="s">
        <v>4172</v>
      </c>
      <c r="F856" t="s">
        <v>13103</v>
      </c>
      <c r="G856" t="s">
        <v>13104</v>
      </c>
      <c r="H856" t="str">
        <f>INDEX(CountyList!A:A, MATCH(MID(A856, 3, 3), CountyList!B:B, 0))</f>
        <v>Saint Clair</v>
      </c>
      <c r="I856" s="38">
        <v>1</v>
      </c>
      <c r="J856" s="38">
        <v>5</v>
      </c>
      <c r="K856" s="39">
        <v>0</v>
      </c>
      <c r="L856" s="39">
        <v>0</v>
      </c>
      <c r="M856" s="39">
        <v>0</v>
      </c>
      <c r="N856" s="39">
        <v>0</v>
      </c>
      <c r="O856" s="39">
        <v>0</v>
      </c>
      <c r="P856" s="39">
        <v>0</v>
      </c>
      <c r="Q856" s="39">
        <v>0</v>
      </c>
      <c r="R856" s="39">
        <v>0</v>
      </c>
      <c r="S856" s="39">
        <v>0</v>
      </c>
      <c r="T856" s="39">
        <v>0</v>
      </c>
      <c r="U856" s="39">
        <v>0</v>
      </c>
      <c r="V856" s="39">
        <v>0</v>
      </c>
      <c r="W856" s="39">
        <v>0</v>
      </c>
      <c r="X856" s="39">
        <v>0</v>
      </c>
      <c r="Y856" s="43">
        <v>0</v>
      </c>
      <c r="Z856" s="42">
        <v>0</v>
      </c>
      <c r="AA856" s="45">
        <v>24</v>
      </c>
      <c r="AB856" s="45">
        <v>15</v>
      </c>
      <c r="AC856" s="44">
        <v>39</v>
      </c>
      <c r="AD856" s="41">
        <v>0</v>
      </c>
      <c r="AE856" s="41">
        <v>0</v>
      </c>
      <c r="AF856" s="41">
        <v>0</v>
      </c>
      <c r="AG856" s="41">
        <v>0</v>
      </c>
      <c r="AH856" s="41">
        <v>0</v>
      </c>
      <c r="AI856" s="41">
        <v>39</v>
      </c>
      <c r="AJ856" s="41">
        <v>0</v>
      </c>
      <c r="AK856" s="41">
        <v>0</v>
      </c>
      <c r="AL856" s="46">
        <v>0</v>
      </c>
      <c r="AM856" s="46">
        <v>0</v>
      </c>
    </row>
    <row r="857" spans="1:39" ht="48">
      <c r="A857" s="40" t="s">
        <v>4255</v>
      </c>
      <c r="B857" s="47" t="s">
        <v>4256</v>
      </c>
      <c r="C857" t="s">
        <v>11046</v>
      </c>
      <c r="D857" t="s">
        <v>4258</v>
      </c>
      <c r="E857" t="s">
        <v>4166</v>
      </c>
      <c r="F857" t="s">
        <v>13105</v>
      </c>
      <c r="G857" t="s">
        <v>7394</v>
      </c>
      <c r="H857" t="str">
        <f>INDEX(CountyList!A:A, MATCH(MID(A857, 3, 3), CountyList!B:B, 0))</f>
        <v>Saint Clair</v>
      </c>
      <c r="I857" s="38">
        <v>3</v>
      </c>
      <c r="J857" s="38">
        <v>7</v>
      </c>
      <c r="K857" s="39">
        <v>0</v>
      </c>
      <c r="L857" s="39">
        <v>0</v>
      </c>
      <c r="M857" s="39">
        <v>0</v>
      </c>
      <c r="N857" s="39">
        <v>0</v>
      </c>
      <c r="O857" s="39">
        <v>0</v>
      </c>
      <c r="P857" s="39">
        <v>0</v>
      </c>
      <c r="Q857" s="39">
        <v>0</v>
      </c>
      <c r="R857" s="39">
        <v>0</v>
      </c>
      <c r="S857" s="39">
        <v>0</v>
      </c>
      <c r="T857" s="39">
        <v>0</v>
      </c>
      <c r="U857" s="39">
        <v>0</v>
      </c>
      <c r="V857" s="39">
        <v>0</v>
      </c>
      <c r="W857" s="39">
        <v>0</v>
      </c>
      <c r="X857" s="39">
        <v>0</v>
      </c>
      <c r="Y857" s="43">
        <v>0</v>
      </c>
      <c r="Z857" s="42">
        <v>0</v>
      </c>
      <c r="AA857" s="45">
        <v>77</v>
      </c>
      <c r="AB857" s="45">
        <v>78</v>
      </c>
      <c r="AC857" s="44">
        <v>155</v>
      </c>
      <c r="AD857" s="41">
        <v>41</v>
      </c>
      <c r="AE857" s="41">
        <v>38</v>
      </c>
      <c r="AF857" s="41">
        <v>1</v>
      </c>
      <c r="AG857" s="41">
        <v>0</v>
      </c>
      <c r="AH857" s="41">
        <v>14</v>
      </c>
      <c r="AI857" s="41">
        <v>51</v>
      </c>
      <c r="AJ857" s="41">
        <v>0</v>
      </c>
      <c r="AK857" s="41">
        <v>10</v>
      </c>
      <c r="AL857" s="46">
        <v>0</v>
      </c>
      <c r="AM857" s="46">
        <v>0</v>
      </c>
    </row>
    <row r="858" spans="1:39" ht="48">
      <c r="A858" s="40" t="s">
        <v>13106</v>
      </c>
      <c r="B858" s="47" t="s">
        <v>11048</v>
      </c>
      <c r="C858" t="s">
        <v>11050</v>
      </c>
      <c r="D858" t="s">
        <v>11051</v>
      </c>
      <c r="E858" t="s">
        <v>11052</v>
      </c>
      <c r="F858" t="s">
        <v>13107</v>
      </c>
      <c r="G858" t="s">
        <v>13108</v>
      </c>
      <c r="H858" t="str">
        <f>INDEX(CountyList!A:A, MATCH(MID(A858, 3, 3), CountyList!B:B, 0))</f>
        <v>Saint Clair</v>
      </c>
      <c r="I858" s="38">
        <v>2</v>
      </c>
      <c r="J858" s="38">
        <v>6</v>
      </c>
      <c r="K858" s="39">
        <v>6</v>
      </c>
      <c r="L858" s="39">
        <v>3</v>
      </c>
      <c r="M858" s="39">
        <v>11</v>
      </c>
      <c r="N858" s="39">
        <v>8</v>
      </c>
      <c r="O858" s="39">
        <v>8</v>
      </c>
      <c r="P858" s="39">
        <v>3</v>
      </c>
      <c r="Q858" s="39">
        <v>3</v>
      </c>
      <c r="R858" s="39">
        <v>5</v>
      </c>
      <c r="S858" s="39">
        <v>3</v>
      </c>
      <c r="T858" s="39">
        <v>1</v>
      </c>
      <c r="U858" s="39">
        <v>6</v>
      </c>
      <c r="V858" s="39">
        <v>4</v>
      </c>
      <c r="W858" s="39">
        <v>0</v>
      </c>
      <c r="X858" s="39">
        <v>0</v>
      </c>
      <c r="Y858" s="43">
        <v>0</v>
      </c>
      <c r="Z858" s="42">
        <v>0</v>
      </c>
      <c r="AA858" s="45">
        <v>31</v>
      </c>
      <c r="AB858" s="45">
        <v>30</v>
      </c>
      <c r="AC858" s="44">
        <v>61</v>
      </c>
      <c r="AD858" s="41">
        <v>11</v>
      </c>
      <c r="AE858" s="41">
        <v>7</v>
      </c>
      <c r="AF858" s="41">
        <v>0</v>
      </c>
      <c r="AG858" s="41">
        <v>0</v>
      </c>
      <c r="AH858" s="41">
        <v>5</v>
      </c>
      <c r="AI858" s="41">
        <v>36</v>
      </c>
      <c r="AJ858" s="41">
        <v>0</v>
      </c>
      <c r="AK858" s="41">
        <v>2</v>
      </c>
      <c r="AL858" s="46">
        <v>51</v>
      </c>
      <c r="AM858" s="46">
        <v>10</v>
      </c>
    </row>
    <row r="859" spans="1:39" ht="48">
      <c r="A859" s="40" t="s">
        <v>4259</v>
      </c>
      <c r="B859" s="47" t="s">
        <v>4162</v>
      </c>
      <c r="C859" t="s">
        <v>11062</v>
      </c>
      <c r="D859" t="s">
        <v>4261</v>
      </c>
      <c r="E859" t="s">
        <v>4262</v>
      </c>
      <c r="F859" t="s">
        <v>13112</v>
      </c>
      <c r="G859" t="s">
        <v>7397</v>
      </c>
      <c r="H859" t="str">
        <f>INDEX(CountyList!A:A, MATCH(MID(A859, 3, 3), CountyList!B:B, 0))</f>
        <v>Sangamon</v>
      </c>
      <c r="I859" s="38">
        <v>4</v>
      </c>
      <c r="J859" s="38">
        <v>27.2</v>
      </c>
      <c r="K859" s="39">
        <v>62</v>
      </c>
      <c r="L859" s="39">
        <v>43</v>
      </c>
      <c r="M859" s="39">
        <v>55</v>
      </c>
      <c r="N859" s="39">
        <v>45</v>
      </c>
      <c r="O859" s="39">
        <v>45</v>
      </c>
      <c r="P859" s="39">
        <v>57</v>
      </c>
      <c r="Q859" s="39">
        <v>55</v>
      </c>
      <c r="R859" s="39">
        <v>54</v>
      </c>
      <c r="S859" s="39">
        <v>44</v>
      </c>
      <c r="T859" s="39">
        <v>38</v>
      </c>
      <c r="U859" s="39">
        <v>0</v>
      </c>
      <c r="V859" s="39">
        <v>0</v>
      </c>
      <c r="W859" s="39">
        <v>0</v>
      </c>
      <c r="X859" s="39">
        <v>0</v>
      </c>
      <c r="Y859" s="43">
        <v>17</v>
      </c>
      <c r="Z859" s="42">
        <v>0</v>
      </c>
      <c r="AA859" s="45">
        <v>269</v>
      </c>
      <c r="AB859" s="45">
        <v>247</v>
      </c>
      <c r="AC859" s="44">
        <v>516</v>
      </c>
      <c r="AD859" s="41">
        <v>242</v>
      </c>
      <c r="AE859" s="41">
        <v>225</v>
      </c>
      <c r="AF859" s="41">
        <v>17</v>
      </c>
      <c r="AG859" s="41">
        <v>0</v>
      </c>
      <c r="AH859" s="41">
        <v>13</v>
      </c>
      <c r="AI859" s="41">
        <v>10</v>
      </c>
      <c r="AJ859" s="41">
        <v>0</v>
      </c>
      <c r="AK859" s="41">
        <v>9</v>
      </c>
      <c r="AL859" s="46">
        <v>498</v>
      </c>
      <c r="AM859" s="46">
        <v>0</v>
      </c>
    </row>
    <row r="860" spans="1:39" ht="48">
      <c r="A860" s="40" t="s">
        <v>13113</v>
      </c>
      <c r="B860" s="47" t="s">
        <v>11064</v>
      </c>
      <c r="C860" t="s">
        <v>13916</v>
      </c>
      <c r="D860" t="s">
        <v>11067</v>
      </c>
      <c r="E860" t="s">
        <v>4262</v>
      </c>
      <c r="F860" t="s">
        <v>13114</v>
      </c>
      <c r="G860" t="s">
        <v>13115</v>
      </c>
      <c r="H860" t="str">
        <f>INDEX(CountyList!A:A, MATCH(MID(A860, 3, 3), CountyList!B:B, 0))</f>
        <v>Sangamon</v>
      </c>
      <c r="I860" s="38">
        <v>3</v>
      </c>
      <c r="J860" s="38">
        <v>13</v>
      </c>
      <c r="K860" s="39">
        <v>28</v>
      </c>
      <c r="L860" s="39">
        <v>14</v>
      </c>
      <c r="M860" s="39">
        <v>15</v>
      </c>
      <c r="N860" s="39">
        <v>14</v>
      </c>
      <c r="O860" s="39">
        <v>7</v>
      </c>
      <c r="P860" s="39">
        <v>8</v>
      </c>
      <c r="Q860" s="39">
        <v>8</v>
      </c>
      <c r="R860" s="39">
        <v>14</v>
      </c>
      <c r="S860" s="39">
        <v>20</v>
      </c>
      <c r="T860" s="39">
        <v>12</v>
      </c>
      <c r="U860" s="39">
        <v>0</v>
      </c>
      <c r="V860" s="39">
        <v>0</v>
      </c>
      <c r="W860" s="39">
        <v>0</v>
      </c>
      <c r="X860" s="39">
        <v>0</v>
      </c>
      <c r="Y860" s="43">
        <v>15</v>
      </c>
      <c r="Z860" s="42">
        <v>0</v>
      </c>
      <c r="AA860" s="45">
        <v>81</v>
      </c>
      <c r="AB860" s="45">
        <v>74</v>
      </c>
      <c r="AC860" s="44">
        <v>155</v>
      </c>
      <c r="AD860" s="41">
        <v>67</v>
      </c>
      <c r="AE860" s="41">
        <v>55</v>
      </c>
      <c r="AF860" s="41">
        <v>1</v>
      </c>
      <c r="AG860" s="41">
        <v>1</v>
      </c>
      <c r="AH860" s="41">
        <v>1</v>
      </c>
      <c r="AI860" s="41">
        <v>18</v>
      </c>
      <c r="AJ860" s="41">
        <v>0</v>
      </c>
      <c r="AK860" s="41">
        <v>12</v>
      </c>
      <c r="AL860" s="46">
        <v>140</v>
      </c>
      <c r="AM860" s="46">
        <v>0</v>
      </c>
    </row>
    <row r="861" spans="1:39" ht="48">
      <c r="A861" s="40" t="s">
        <v>4264</v>
      </c>
      <c r="B861" s="47" t="s">
        <v>2217</v>
      </c>
      <c r="C861" t="s">
        <v>13116</v>
      </c>
      <c r="D861" t="s">
        <v>4266</v>
      </c>
      <c r="E861" t="s">
        <v>4262</v>
      </c>
      <c r="F861" t="s">
        <v>13117</v>
      </c>
      <c r="G861" t="s">
        <v>7400</v>
      </c>
      <c r="H861" t="str">
        <f>INDEX(CountyList!A:A, MATCH(MID(A861, 3, 3), CountyList!B:B, 0))</f>
        <v>Sangamon</v>
      </c>
      <c r="I861" s="38">
        <v>3</v>
      </c>
      <c r="J861" s="38">
        <v>29</v>
      </c>
      <c r="K861" s="39">
        <v>70</v>
      </c>
      <c r="L861" s="39">
        <v>37</v>
      </c>
      <c r="M861" s="39">
        <v>36</v>
      </c>
      <c r="N861" s="39">
        <v>22</v>
      </c>
      <c r="O861" s="39">
        <v>29</v>
      </c>
      <c r="P861" s="39">
        <v>27</v>
      </c>
      <c r="Q861" s="39">
        <v>30</v>
      </c>
      <c r="R861" s="39">
        <v>42</v>
      </c>
      <c r="S861" s="39">
        <v>38</v>
      </c>
      <c r="T861" s="39">
        <v>42</v>
      </c>
      <c r="U861" s="39">
        <v>0</v>
      </c>
      <c r="V861" s="39">
        <v>0</v>
      </c>
      <c r="W861" s="39">
        <v>0</v>
      </c>
      <c r="X861" s="39">
        <v>0</v>
      </c>
      <c r="Y861" s="43">
        <v>4</v>
      </c>
      <c r="Z861" s="42">
        <v>0</v>
      </c>
      <c r="AA861" s="45">
        <v>177</v>
      </c>
      <c r="AB861" s="45">
        <v>200</v>
      </c>
      <c r="AC861" s="44">
        <v>377</v>
      </c>
      <c r="AD861" s="41">
        <v>164</v>
      </c>
      <c r="AE861" s="41">
        <v>185</v>
      </c>
      <c r="AF861" s="41">
        <v>6</v>
      </c>
      <c r="AG861" s="41">
        <v>1</v>
      </c>
      <c r="AH861" s="41">
        <v>5</v>
      </c>
      <c r="AI861" s="41">
        <v>9</v>
      </c>
      <c r="AJ861" s="41">
        <v>0</v>
      </c>
      <c r="AK861" s="41">
        <v>7</v>
      </c>
      <c r="AL861" s="46">
        <v>373</v>
      </c>
      <c r="AM861" s="46">
        <v>0</v>
      </c>
    </row>
    <row r="862" spans="1:39" ht="64">
      <c r="A862" s="40" t="s">
        <v>4267</v>
      </c>
      <c r="B862" s="47" t="s">
        <v>4268</v>
      </c>
      <c r="C862" t="s">
        <v>7401</v>
      </c>
      <c r="D862" t="s">
        <v>4271</v>
      </c>
      <c r="E862" t="s">
        <v>4262</v>
      </c>
      <c r="F862" t="s">
        <v>13118</v>
      </c>
      <c r="G862" t="s">
        <v>7403</v>
      </c>
      <c r="H862" t="str">
        <f>INDEX(CountyList!A:A, MATCH(MID(A862, 3, 3), CountyList!B:B, 0))</f>
        <v>Sangamon</v>
      </c>
      <c r="I862" s="38">
        <v>2</v>
      </c>
      <c r="J862" s="38">
        <v>22</v>
      </c>
      <c r="K862" s="39">
        <v>0</v>
      </c>
      <c r="L862" s="39">
        <v>42</v>
      </c>
      <c r="M862" s="39">
        <v>38</v>
      </c>
      <c r="N862" s="39">
        <v>38</v>
      </c>
      <c r="O862" s="39">
        <v>36</v>
      </c>
      <c r="P862" s="39">
        <v>33</v>
      </c>
      <c r="Q862" s="39">
        <v>33</v>
      </c>
      <c r="R862" s="39">
        <v>25</v>
      </c>
      <c r="S862" s="39">
        <v>34</v>
      </c>
      <c r="T862" s="39">
        <v>32</v>
      </c>
      <c r="U862" s="39">
        <v>0</v>
      </c>
      <c r="V862" s="39">
        <v>0</v>
      </c>
      <c r="W862" s="39">
        <v>0</v>
      </c>
      <c r="X862" s="39">
        <v>0</v>
      </c>
      <c r="Y862" s="43">
        <v>18</v>
      </c>
      <c r="Z862" s="42">
        <v>0</v>
      </c>
      <c r="AA862" s="45">
        <v>159</v>
      </c>
      <c r="AB862" s="45">
        <v>170</v>
      </c>
      <c r="AC862" s="44">
        <v>329</v>
      </c>
      <c r="AD862" s="41">
        <v>131</v>
      </c>
      <c r="AE862" s="41">
        <v>143</v>
      </c>
      <c r="AF862" s="41">
        <v>10</v>
      </c>
      <c r="AG862" s="41">
        <v>0</v>
      </c>
      <c r="AH862" s="41">
        <v>11</v>
      </c>
      <c r="AI862" s="41">
        <v>17</v>
      </c>
      <c r="AJ862" s="41">
        <v>0</v>
      </c>
      <c r="AK862" s="41">
        <v>17</v>
      </c>
      <c r="AL862" s="46">
        <v>311</v>
      </c>
      <c r="AM862" s="46">
        <v>0</v>
      </c>
    </row>
    <row r="863" spans="1:39" ht="48">
      <c r="A863" s="40" t="s">
        <v>4279</v>
      </c>
      <c r="B863" s="47" t="s">
        <v>4280</v>
      </c>
      <c r="C863" t="s">
        <v>13917</v>
      </c>
      <c r="D863" t="s">
        <v>4283</v>
      </c>
      <c r="E863" t="s">
        <v>4262</v>
      </c>
      <c r="F863" t="s">
        <v>13119</v>
      </c>
      <c r="G863" t="s">
        <v>7411</v>
      </c>
      <c r="H863" t="str">
        <f>INDEX(CountyList!A:A, MATCH(MID(A863, 3, 3), CountyList!B:B, 0))</f>
        <v>Sangamon</v>
      </c>
      <c r="I863" s="38">
        <v>1.5</v>
      </c>
      <c r="J863" s="38">
        <v>7</v>
      </c>
      <c r="K863" s="39">
        <v>0</v>
      </c>
      <c r="L863" s="39">
        <v>0</v>
      </c>
      <c r="M863" s="39">
        <v>0</v>
      </c>
      <c r="N863" s="39">
        <v>0</v>
      </c>
      <c r="O863" s="39">
        <v>0</v>
      </c>
      <c r="P863" s="39">
        <v>0</v>
      </c>
      <c r="Q863" s="39">
        <v>0</v>
      </c>
      <c r="R863" s="39">
        <v>0</v>
      </c>
      <c r="S863" s="39">
        <v>0</v>
      </c>
      <c r="T863" s="39">
        <v>0</v>
      </c>
      <c r="U863" s="39">
        <v>41</v>
      </c>
      <c r="V863" s="39">
        <v>26</v>
      </c>
      <c r="W863" s="39">
        <v>38</v>
      </c>
      <c r="X863" s="39">
        <v>34</v>
      </c>
      <c r="Y863" s="43">
        <v>0</v>
      </c>
      <c r="Z863" s="42">
        <v>18</v>
      </c>
      <c r="AA863" s="45">
        <v>77</v>
      </c>
      <c r="AB863" s="45">
        <v>79</v>
      </c>
      <c r="AC863" s="44">
        <v>156</v>
      </c>
      <c r="AD863" s="41">
        <v>70</v>
      </c>
      <c r="AE863" s="41">
        <v>72</v>
      </c>
      <c r="AF863" s="41">
        <v>1</v>
      </c>
      <c r="AG863" s="41">
        <v>1</v>
      </c>
      <c r="AH863" s="41">
        <v>2</v>
      </c>
      <c r="AI863" s="41">
        <v>1</v>
      </c>
      <c r="AJ863" s="41">
        <v>0</v>
      </c>
      <c r="AK863" s="41">
        <v>9</v>
      </c>
      <c r="AL863" s="46">
        <v>0</v>
      </c>
      <c r="AM863" s="46">
        <v>139</v>
      </c>
    </row>
    <row r="864" spans="1:39" ht="64">
      <c r="A864" s="40" t="s">
        <v>4285</v>
      </c>
      <c r="B864" s="47" t="s">
        <v>3769</v>
      </c>
      <c r="C864" t="s">
        <v>7412</v>
      </c>
      <c r="D864" t="s">
        <v>4286</v>
      </c>
      <c r="E864" t="s">
        <v>4262</v>
      </c>
      <c r="F864" t="s">
        <v>13120</v>
      </c>
      <c r="G864" t="s">
        <v>7414</v>
      </c>
      <c r="H864" t="str">
        <f>INDEX(CountyList!A:A, MATCH(MID(A864, 3, 3), CountyList!B:B, 0))</f>
        <v>Sangamon</v>
      </c>
      <c r="I864" s="38">
        <v>2</v>
      </c>
      <c r="J864" s="38">
        <v>3</v>
      </c>
      <c r="K864" s="39">
        <v>31</v>
      </c>
      <c r="L864" s="39">
        <v>15</v>
      </c>
      <c r="M864" s="39">
        <v>7</v>
      </c>
      <c r="N864" s="39">
        <v>3</v>
      </c>
      <c r="O864" s="39">
        <v>3</v>
      </c>
      <c r="P864" s="39">
        <v>3</v>
      </c>
      <c r="Q864" s="39">
        <v>2</v>
      </c>
      <c r="R864" s="39">
        <v>0</v>
      </c>
      <c r="S864" s="39">
        <v>0</v>
      </c>
      <c r="T864" s="39">
        <v>0</v>
      </c>
      <c r="U864" s="39">
        <v>0</v>
      </c>
      <c r="V864" s="39">
        <v>0</v>
      </c>
      <c r="W864" s="39">
        <v>0</v>
      </c>
      <c r="X864" s="39">
        <v>0</v>
      </c>
      <c r="Y864" s="43">
        <v>0</v>
      </c>
      <c r="Z864" s="42">
        <v>0</v>
      </c>
      <c r="AA864" s="45">
        <v>36</v>
      </c>
      <c r="AB864" s="45">
        <v>28</v>
      </c>
      <c r="AC864" s="44">
        <v>64</v>
      </c>
      <c r="AD864" s="41">
        <v>30</v>
      </c>
      <c r="AE864" s="41">
        <v>21</v>
      </c>
      <c r="AF864" s="41">
        <v>0</v>
      </c>
      <c r="AG864" s="41">
        <v>0</v>
      </c>
      <c r="AH864" s="41">
        <v>5</v>
      </c>
      <c r="AI864" s="41">
        <v>3</v>
      </c>
      <c r="AJ864" s="41">
        <v>0</v>
      </c>
      <c r="AK864" s="41">
        <v>5</v>
      </c>
      <c r="AL864" s="46">
        <v>64</v>
      </c>
      <c r="AM864" s="46">
        <v>0</v>
      </c>
    </row>
    <row r="865" spans="1:39" ht="48">
      <c r="A865" s="40" t="s">
        <v>4287</v>
      </c>
      <c r="B865" s="47" t="s">
        <v>4288</v>
      </c>
      <c r="C865" t="s">
        <v>13918</v>
      </c>
      <c r="D865" t="s">
        <v>13919</v>
      </c>
      <c r="E865" t="s">
        <v>4262</v>
      </c>
      <c r="F865" t="s">
        <v>13121</v>
      </c>
      <c r="G865" t="s">
        <v>7417</v>
      </c>
      <c r="H865" t="str">
        <f>INDEX(CountyList!A:A, MATCH(MID(A865, 3, 3), CountyList!B:B, 0))</f>
        <v>Sangamon</v>
      </c>
      <c r="I865" s="38">
        <v>0</v>
      </c>
      <c r="J865" s="38">
        <v>17</v>
      </c>
      <c r="K865" s="39">
        <v>36</v>
      </c>
      <c r="L865" s="39">
        <v>15</v>
      </c>
      <c r="M865" s="39">
        <v>17</v>
      </c>
      <c r="N865" s="39">
        <v>23</v>
      </c>
      <c r="O865" s="39">
        <v>20</v>
      </c>
      <c r="P865" s="39">
        <v>17</v>
      </c>
      <c r="Q865" s="39">
        <v>20</v>
      </c>
      <c r="R865" s="39">
        <v>19</v>
      </c>
      <c r="S865" s="39">
        <v>21</v>
      </c>
      <c r="T865" s="39">
        <v>13</v>
      </c>
      <c r="U865" s="39">
        <v>0</v>
      </c>
      <c r="V865" s="39">
        <v>0</v>
      </c>
      <c r="W865" s="39">
        <v>0</v>
      </c>
      <c r="X865" s="39">
        <v>0</v>
      </c>
      <c r="Y865" s="43">
        <v>9</v>
      </c>
      <c r="Z865" s="42">
        <v>0</v>
      </c>
      <c r="AA865" s="45">
        <v>104</v>
      </c>
      <c r="AB865" s="45">
        <v>106</v>
      </c>
      <c r="AC865" s="44">
        <v>210</v>
      </c>
      <c r="AD865" s="41">
        <v>92</v>
      </c>
      <c r="AE865" s="41">
        <v>99</v>
      </c>
      <c r="AF865" s="41">
        <v>2</v>
      </c>
      <c r="AG865" s="41">
        <v>0</v>
      </c>
      <c r="AH865" s="41">
        <v>0</v>
      </c>
      <c r="AI865" s="41">
        <v>1</v>
      </c>
      <c r="AJ865" s="41">
        <v>1</v>
      </c>
      <c r="AK865" s="41">
        <v>15</v>
      </c>
      <c r="AL865" s="46">
        <v>201</v>
      </c>
      <c r="AM865" s="46">
        <v>0</v>
      </c>
    </row>
    <row r="866" spans="1:39" ht="64">
      <c r="A866" s="40" t="s">
        <v>4291</v>
      </c>
      <c r="B866" s="47" t="s">
        <v>4292</v>
      </c>
      <c r="C866" t="s">
        <v>11089</v>
      </c>
      <c r="D866" t="s">
        <v>13920</v>
      </c>
      <c r="E866" t="s">
        <v>4262</v>
      </c>
      <c r="F866" t="s">
        <v>13122</v>
      </c>
      <c r="G866" t="s">
        <v>7420</v>
      </c>
      <c r="H866" t="str">
        <f>INDEX(CountyList!A:A, MATCH(MID(A866, 3, 3), CountyList!B:B, 0))</f>
        <v>Sangamon</v>
      </c>
      <c r="I866" s="38">
        <v>1</v>
      </c>
      <c r="J866" s="38">
        <v>15</v>
      </c>
      <c r="K866" s="39">
        <v>50</v>
      </c>
      <c r="L866" s="39">
        <v>21</v>
      </c>
      <c r="M866" s="39">
        <v>19</v>
      </c>
      <c r="N866" s="39">
        <v>22</v>
      </c>
      <c r="O866" s="39">
        <v>21</v>
      </c>
      <c r="P866" s="39">
        <v>22</v>
      </c>
      <c r="Q866" s="39">
        <v>13</v>
      </c>
      <c r="R866" s="39">
        <v>26</v>
      </c>
      <c r="S866" s="39">
        <v>14</v>
      </c>
      <c r="T866" s="39">
        <v>20</v>
      </c>
      <c r="U866" s="39">
        <v>0</v>
      </c>
      <c r="V866" s="39">
        <v>0</v>
      </c>
      <c r="W866" s="39">
        <v>0</v>
      </c>
      <c r="X866" s="39">
        <v>0</v>
      </c>
      <c r="Y866" s="43">
        <v>4</v>
      </c>
      <c r="Z866" s="42">
        <v>1</v>
      </c>
      <c r="AA866" s="45">
        <v>118</v>
      </c>
      <c r="AB866" s="45">
        <v>115</v>
      </c>
      <c r="AC866" s="44">
        <v>233</v>
      </c>
      <c r="AD866" s="41">
        <v>108</v>
      </c>
      <c r="AE866" s="41">
        <v>107</v>
      </c>
      <c r="AF866" s="41">
        <v>0</v>
      </c>
      <c r="AG866" s="41">
        <v>0</v>
      </c>
      <c r="AH866" s="41">
        <v>8</v>
      </c>
      <c r="AI866" s="41">
        <v>4</v>
      </c>
      <c r="AJ866" s="41">
        <v>0</v>
      </c>
      <c r="AK866" s="41">
        <v>6</v>
      </c>
      <c r="AL866" s="46">
        <v>228</v>
      </c>
      <c r="AM866" s="46">
        <v>0</v>
      </c>
    </row>
    <row r="867" spans="1:39" ht="64">
      <c r="A867" s="40" t="s">
        <v>4296</v>
      </c>
      <c r="B867" s="47" t="s">
        <v>4297</v>
      </c>
      <c r="C867" t="s">
        <v>13921</v>
      </c>
      <c r="D867" t="s">
        <v>4300</v>
      </c>
      <c r="E867" t="s">
        <v>4262</v>
      </c>
      <c r="F867" t="s">
        <v>13123</v>
      </c>
      <c r="G867" t="s">
        <v>7423</v>
      </c>
      <c r="H867" t="str">
        <f>INDEX(CountyList!A:A, MATCH(MID(A867, 3, 3), CountyList!B:B, 0))</f>
        <v>Sangamon</v>
      </c>
      <c r="I867" s="38">
        <v>3</v>
      </c>
      <c r="J867" s="38">
        <v>25</v>
      </c>
      <c r="K867" s="39">
        <v>0</v>
      </c>
      <c r="L867" s="39">
        <v>0</v>
      </c>
      <c r="M867" s="39">
        <v>0</v>
      </c>
      <c r="N867" s="39">
        <v>0</v>
      </c>
      <c r="O867" s="39">
        <v>0</v>
      </c>
      <c r="P867" s="39">
        <v>0</v>
      </c>
      <c r="Q867" s="39">
        <v>0</v>
      </c>
      <c r="R867" s="39">
        <v>0</v>
      </c>
      <c r="S867" s="39">
        <v>0</v>
      </c>
      <c r="T867" s="39">
        <v>0</v>
      </c>
      <c r="U867" s="39">
        <v>169</v>
      </c>
      <c r="V867" s="39">
        <v>171</v>
      </c>
      <c r="W867" s="39">
        <v>159</v>
      </c>
      <c r="X867" s="39">
        <v>185</v>
      </c>
      <c r="Y867" s="43">
        <v>0</v>
      </c>
      <c r="Z867" s="42">
        <v>0</v>
      </c>
      <c r="AA867" s="45">
        <v>348</v>
      </c>
      <c r="AB867" s="45">
        <v>336</v>
      </c>
      <c r="AC867" s="44">
        <v>684</v>
      </c>
      <c r="AD867" s="41">
        <v>306</v>
      </c>
      <c r="AE867" s="41">
        <v>286</v>
      </c>
      <c r="AF867" s="41">
        <v>13</v>
      </c>
      <c r="AG867" s="41">
        <v>2</v>
      </c>
      <c r="AH867" s="41">
        <v>30</v>
      </c>
      <c r="AI867" s="41">
        <v>30</v>
      </c>
      <c r="AJ867" s="41">
        <v>3</v>
      </c>
      <c r="AK867" s="41">
        <v>14</v>
      </c>
      <c r="AL867" s="46">
        <v>0</v>
      </c>
      <c r="AM867" s="46">
        <v>684</v>
      </c>
    </row>
    <row r="868" spans="1:39" ht="48">
      <c r="A868" s="40" t="s">
        <v>4301</v>
      </c>
      <c r="B868" s="47" t="s">
        <v>1436</v>
      </c>
      <c r="C868" t="s">
        <v>13922</v>
      </c>
      <c r="D868" t="s">
        <v>4303</v>
      </c>
      <c r="E868" t="s">
        <v>4262</v>
      </c>
      <c r="F868" t="s">
        <v>13124</v>
      </c>
      <c r="G868" t="s">
        <v>7426</v>
      </c>
      <c r="H868" t="str">
        <f>INDEX(CountyList!A:A, MATCH(MID(A868, 3, 3), CountyList!B:B, 0))</f>
        <v>Sangamon</v>
      </c>
      <c r="I868" s="38">
        <v>1.5</v>
      </c>
      <c r="J868" s="38">
        <v>26.5</v>
      </c>
      <c r="K868" s="39">
        <v>35</v>
      </c>
      <c r="L868" s="39">
        <v>26</v>
      </c>
      <c r="M868" s="39">
        <v>33</v>
      </c>
      <c r="N868" s="39">
        <v>41</v>
      </c>
      <c r="O868" s="39">
        <v>31</v>
      </c>
      <c r="P868" s="39">
        <v>29</v>
      </c>
      <c r="Q868" s="39">
        <v>39</v>
      </c>
      <c r="R868" s="39">
        <v>35</v>
      </c>
      <c r="S868" s="39">
        <v>44</v>
      </c>
      <c r="T868" s="39">
        <v>39</v>
      </c>
      <c r="U868" s="39">
        <v>0</v>
      </c>
      <c r="V868" s="39">
        <v>0</v>
      </c>
      <c r="W868" s="39">
        <v>0</v>
      </c>
      <c r="X868" s="39">
        <v>0</v>
      </c>
      <c r="Y868" s="43">
        <v>0</v>
      </c>
      <c r="Z868" s="42">
        <v>0</v>
      </c>
      <c r="AA868" s="45">
        <v>171</v>
      </c>
      <c r="AB868" s="45">
        <v>181</v>
      </c>
      <c r="AC868" s="44">
        <v>352</v>
      </c>
      <c r="AD868" s="41">
        <v>151</v>
      </c>
      <c r="AE868" s="41">
        <v>164</v>
      </c>
      <c r="AF868" s="41">
        <v>13</v>
      </c>
      <c r="AG868" s="41">
        <v>0</v>
      </c>
      <c r="AH868" s="41">
        <v>8</v>
      </c>
      <c r="AI868" s="41">
        <v>2</v>
      </c>
      <c r="AJ868" s="41">
        <v>1</v>
      </c>
      <c r="AK868" s="41">
        <v>13</v>
      </c>
      <c r="AL868" s="46">
        <v>352</v>
      </c>
      <c r="AM868" s="46">
        <v>0</v>
      </c>
    </row>
    <row r="869" spans="1:39" ht="48">
      <c r="A869" s="40" t="s">
        <v>4304</v>
      </c>
      <c r="B869" s="47" t="s">
        <v>4305</v>
      </c>
      <c r="C869" t="s">
        <v>13923</v>
      </c>
      <c r="D869" t="s">
        <v>4307</v>
      </c>
      <c r="E869" t="s">
        <v>4262</v>
      </c>
      <c r="F869" t="s">
        <v>13125</v>
      </c>
      <c r="G869" t="s">
        <v>7429</v>
      </c>
      <c r="H869" t="str">
        <f>INDEX(CountyList!A:A, MATCH(MID(A869, 3, 3), CountyList!B:B, 0))</f>
        <v>Sangamon</v>
      </c>
      <c r="I869" s="38">
        <v>1.5</v>
      </c>
      <c r="J869" s="38">
        <v>12.5</v>
      </c>
      <c r="K869" s="39">
        <v>43</v>
      </c>
      <c r="L869" s="39">
        <v>11</v>
      </c>
      <c r="M869" s="39">
        <v>7</v>
      </c>
      <c r="N869" s="39">
        <v>6</v>
      </c>
      <c r="O869" s="39">
        <v>19</v>
      </c>
      <c r="P869" s="39">
        <v>15</v>
      </c>
      <c r="Q869" s="39">
        <v>10</v>
      </c>
      <c r="R869" s="39">
        <v>17</v>
      </c>
      <c r="S869" s="39">
        <v>11</v>
      </c>
      <c r="T869" s="39">
        <v>19</v>
      </c>
      <c r="U869" s="39">
        <v>0</v>
      </c>
      <c r="V869" s="39">
        <v>0</v>
      </c>
      <c r="W869" s="39">
        <v>0</v>
      </c>
      <c r="X869" s="39">
        <v>0</v>
      </c>
      <c r="Y869" s="43">
        <v>2</v>
      </c>
      <c r="Z869" s="42">
        <v>0</v>
      </c>
      <c r="AA869" s="45">
        <v>83</v>
      </c>
      <c r="AB869" s="45">
        <v>77</v>
      </c>
      <c r="AC869" s="44">
        <v>160</v>
      </c>
      <c r="AD869" s="41">
        <v>77</v>
      </c>
      <c r="AE869" s="41">
        <v>70</v>
      </c>
      <c r="AF869" s="41">
        <v>8</v>
      </c>
      <c r="AG869" s="41">
        <v>0</v>
      </c>
      <c r="AH869" s="41">
        <v>3</v>
      </c>
      <c r="AI869" s="41">
        <v>2</v>
      </c>
      <c r="AJ869" s="41">
        <v>0</v>
      </c>
      <c r="AK869" s="41">
        <v>0</v>
      </c>
      <c r="AL869" s="46">
        <v>158</v>
      </c>
      <c r="AM869" s="46">
        <v>0</v>
      </c>
    </row>
    <row r="870" spans="1:39" ht="48">
      <c r="A870" s="40" t="s">
        <v>4308</v>
      </c>
      <c r="B870" s="47" t="s">
        <v>4309</v>
      </c>
      <c r="C870" t="s">
        <v>13924</v>
      </c>
      <c r="D870" t="s">
        <v>13925</v>
      </c>
      <c r="E870" t="s">
        <v>4262</v>
      </c>
      <c r="F870" t="s">
        <v>13126</v>
      </c>
      <c r="G870" t="s">
        <v>7432</v>
      </c>
      <c r="H870" t="str">
        <f>INDEX(CountyList!A:A, MATCH(MID(A870, 3, 3), CountyList!B:B, 0))</f>
        <v>Sangamon</v>
      </c>
      <c r="I870" s="38">
        <v>1</v>
      </c>
      <c r="J870" s="38">
        <v>7</v>
      </c>
      <c r="K870" s="39">
        <v>23</v>
      </c>
      <c r="L870" s="39">
        <v>12</v>
      </c>
      <c r="M870" s="39">
        <v>8</v>
      </c>
      <c r="N870" s="39">
        <v>8</v>
      </c>
      <c r="O870" s="39">
        <v>9</v>
      </c>
      <c r="P870" s="39">
        <v>7</v>
      </c>
      <c r="Q870" s="39">
        <v>4</v>
      </c>
      <c r="R870" s="39">
        <v>0</v>
      </c>
      <c r="S870" s="39">
        <v>0</v>
      </c>
      <c r="T870" s="39">
        <v>0</v>
      </c>
      <c r="U870" s="39">
        <v>0</v>
      </c>
      <c r="V870" s="39">
        <v>0</v>
      </c>
      <c r="W870" s="39">
        <v>0</v>
      </c>
      <c r="X870" s="39">
        <v>0</v>
      </c>
      <c r="Y870" s="43">
        <v>0</v>
      </c>
      <c r="Z870" s="42">
        <v>0</v>
      </c>
      <c r="AA870" s="45">
        <v>30</v>
      </c>
      <c r="AB870" s="45">
        <v>41</v>
      </c>
      <c r="AC870" s="44">
        <v>71</v>
      </c>
      <c r="AD870" s="41">
        <v>1</v>
      </c>
      <c r="AE870" s="41">
        <v>4</v>
      </c>
      <c r="AF870" s="41">
        <v>0</v>
      </c>
      <c r="AG870" s="41">
        <v>0</v>
      </c>
      <c r="AH870" s="41">
        <v>0</v>
      </c>
      <c r="AI870" s="41">
        <v>57</v>
      </c>
      <c r="AJ870" s="41">
        <v>0</v>
      </c>
      <c r="AK870" s="41">
        <v>9</v>
      </c>
      <c r="AL870" s="46">
        <v>71</v>
      </c>
      <c r="AM870" s="46">
        <v>0</v>
      </c>
    </row>
    <row r="871" spans="1:39" ht="48">
      <c r="A871" s="40" t="s">
        <v>4315</v>
      </c>
      <c r="B871" s="47" t="s">
        <v>1310</v>
      </c>
      <c r="C871" t="s">
        <v>11110</v>
      </c>
      <c r="D871" t="s">
        <v>4317</v>
      </c>
      <c r="E871" t="s">
        <v>4262</v>
      </c>
      <c r="F871" t="s">
        <v>13130</v>
      </c>
      <c r="G871" t="s">
        <v>13131</v>
      </c>
      <c r="H871" t="str">
        <f>INDEX(CountyList!A:A, MATCH(MID(A871, 3, 3), CountyList!B:B, 0))</f>
        <v>Sangamon</v>
      </c>
      <c r="I871" s="38">
        <v>1</v>
      </c>
      <c r="J871" s="38">
        <v>15</v>
      </c>
      <c r="K871" s="39">
        <v>26</v>
      </c>
      <c r="L871" s="39">
        <v>12</v>
      </c>
      <c r="M871" s="39">
        <v>15</v>
      </c>
      <c r="N871" s="39">
        <v>22</v>
      </c>
      <c r="O871" s="39">
        <v>21</v>
      </c>
      <c r="P871" s="39">
        <v>20</v>
      </c>
      <c r="Q871" s="39">
        <v>17</v>
      </c>
      <c r="R871" s="39">
        <v>27</v>
      </c>
      <c r="S871" s="39">
        <v>18</v>
      </c>
      <c r="T871" s="39">
        <v>18</v>
      </c>
      <c r="U871" s="39">
        <v>30</v>
      </c>
      <c r="V871" s="39">
        <v>16</v>
      </c>
      <c r="W871" s="39">
        <v>12</v>
      </c>
      <c r="X871" s="39">
        <v>29</v>
      </c>
      <c r="Y871" s="43">
        <v>11</v>
      </c>
      <c r="Z871" s="42">
        <v>3</v>
      </c>
      <c r="AA871" s="45">
        <v>162</v>
      </c>
      <c r="AB871" s="45">
        <v>135</v>
      </c>
      <c r="AC871" s="44">
        <v>297</v>
      </c>
      <c r="AD871" s="41">
        <v>107</v>
      </c>
      <c r="AE871" s="41">
        <v>87</v>
      </c>
      <c r="AF871" s="41">
        <v>3</v>
      </c>
      <c r="AG871" s="41">
        <v>0</v>
      </c>
      <c r="AH871" s="41">
        <v>9</v>
      </c>
      <c r="AI871" s="41">
        <v>60</v>
      </c>
      <c r="AJ871" s="41">
        <v>0</v>
      </c>
      <c r="AK871" s="41">
        <v>31</v>
      </c>
      <c r="AL871" s="46">
        <v>196</v>
      </c>
      <c r="AM871" s="46">
        <v>87</v>
      </c>
    </row>
    <row r="872" spans="1:39" ht="48">
      <c r="A872" s="40" t="s">
        <v>4318</v>
      </c>
      <c r="B872" s="47" t="s">
        <v>4162</v>
      </c>
      <c r="C872" t="s">
        <v>11119</v>
      </c>
      <c r="D872" t="s">
        <v>11120</v>
      </c>
      <c r="E872" t="s">
        <v>4321</v>
      </c>
      <c r="F872" t="s">
        <v>13132</v>
      </c>
      <c r="G872" t="s">
        <v>7441</v>
      </c>
      <c r="H872" t="str">
        <f>INDEX(CountyList!A:A, MATCH(MID(A872, 3, 3), CountyList!B:B, 0))</f>
        <v>Tazewell</v>
      </c>
      <c r="I872" s="38">
        <v>0</v>
      </c>
      <c r="J872" s="38">
        <v>14</v>
      </c>
      <c r="K872" s="39">
        <v>48</v>
      </c>
      <c r="L872" s="39">
        <v>24</v>
      </c>
      <c r="M872" s="39">
        <v>26</v>
      </c>
      <c r="N872" s="39">
        <v>21</v>
      </c>
      <c r="O872" s="39">
        <v>24</v>
      </c>
      <c r="P872" s="39">
        <v>22</v>
      </c>
      <c r="Q872" s="39">
        <v>25</v>
      </c>
      <c r="R872" s="39">
        <v>19</v>
      </c>
      <c r="S872" s="39">
        <v>21</v>
      </c>
      <c r="T872" s="39">
        <v>22</v>
      </c>
      <c r="U872" s="39">
        <v>0</v>
      </c>
      <c r="V872" s="39">
        <v>0</v>
      </c>
      <c r="W872" s="39">
        <v>0</v>
      </c>
      <c r="X872" s="39">
        <v>0</v>
      </c>
      <c r="Y872" s="43">
        <v>0</v>
      </c>
      <c r="Z872" s="42">
        <v>0</v>
      </c>
      <c r="AA872" s="45">
        <v>138</v>
      </c>
      <c r="AB872" s="45">
        <v>114</v>
      </c>
      <c r="AC872" s="44">
        <v>252</v>
      </c>
      <c r="AD872" s="41">
        <v>128</v>
      </c>
      <c r="AE872" s="41">
        <v>103</v>
      </c>
      <c r="AF872" s="41">
        <v>7</v>
      </c>
      <c r="AG872" s="41">
        <v>0</v>
      </c>
      <c r="AH872" s="41">
        <v>8</v>
      </c>
      <c r="AI872" s="41">
        <v>3</v>
      </c>
      <c r="AJ872" s="41">
        <v>0</v>
      </c>
      <c r="AK872" s="41">
        <v>3</v>
      </c>
      <c r="AL872" s="46">
        <v>252</v>
      </c>
      <c r="AM872" s="46">
        <v>0</v>
      </c>
    </row>
    <row r="873" spans="1:39" ht="48">
      <c r="A873" s="40" t="s">
        <v>4323</v>
      </c>
      <c r="B873" s="47" t="s">
        <v>3536</v>
      </c>
      <c r="C873" t="s">
        <v>11124</v>
      </c>
      <c r="D873" t="s">
        <v>4326</v>
      </c>
      <c r="E873" t="s">
        <v>158</v>
      </c>
      <c r="F873" t="s">
        <v>13133</v>
      </c>
      <c r="G873" t="s">
        <v>7444</v>
      </c>
      <c r="H873" t="str">
        <f>INDEX(CountyList!A:A, MATCH(MID(A873, 3, 3), CountyList!B:B, 0))</f>
        <v>Tazewell</v>
      </c>
      <c r="I873" s="38">
        <v>1</v>
      </c>
      <c r="J873" s="38">
        <v>16.5</v>
      </c>
      <c r="K873" s="39">
        <v>57</v>
      </c>
      <c r="L873" s="39">
        <v>26</v>
      </c>
      <c r="M873" s="39">
        <v>27</v>
      </c>
      <c r="N873" s="39">
        <v>31</v>
      </c>
      <c r="O873" s="39">
        <v>29</v>
      </c>
      <c r="P873" s="39">
        <v>19</v>
      </c>
      <c r="Q873" s="39">
        <v>26</v>
      </c>
      <c r="R873" s="39">
        <v>34</v>
      </c>
      <c r="S873" s="39">
        <v>25</v>
      </c>
      <c r="T873" s="39">
        <v>36</v>
      </c>
      <c r="U873" s="39">
        <v>0</v>
      </c>
      <c r="V873" s="39">
        <v>0</v>
      </c>
      <c r="W873" s="39">
        <v>0</v>
      </c>
      <c r="X873" s="39">
        <v>0</v>
      </c>
      <c r="Y873" s="43">
        <v>0</v>
      </c>
      <c r="Z873" s="42">
        <v>0</v>
      </c>
      <c r="AA873" s="45">
        <v>164</v>
      </c>
      <c r="AB873" s="45">
        <v>146</v>
      </c>
      <c r="AC873" s="44">
        <v>310</v>
      </c>
      <c r="AD873" s="41">
        <v>156</v>
      </c>
      <c r="AE873" s="41">
        <v>136</v>
      </c>
      <c r="AF873" s="41">
        <v>1</v>
      </c>
      <c r="AG873" s="41">
        <v>0</v>
      </c>
      <c r="AH873" s="41">
        <v>1</v>
      </c>
      <c r="AI873" s="41">
        <v>0</v>
      </c>
      <c r="AJ873" s="41">
        <v>0</v>
      </c>
      <c r="AK873" s="41">
        <v>16</v>
      </c>
      <c r="AL873" s="46">
        <v>310</v>
      </c>
      <c r="AM873" s="46">
        <v>0</v>
      </c>
    </row>
    <row r="874" spans="1:39" ht="48">
      <c r="A874" s="40" t="s">
        <v>4328</v>
      </c>
      <c r="B874" s="47" t="s">
        <v>786</v>
      </c>
      <c r="C874" t="s">
        <v>11127</v>
      </c>
      <c r="D874" t="s">
        <v>4331</v>
      </c>
      <c r="E874" t="s">
        <v>4332</v>
      </c>
      <c r="F874" t="s">
        <v>13134</v>
      </c>
      <c r="G874" t="s">
        <v>7447</v>
      </c>
      <c r="H874" t="str">
        <f>INDEX(CountyList!A:A, MATCH(MID(A874, 3, 3), CountyList!B:B, 0))</f>
        <v>Tazewell</v>
      </c>
      <c r="I874" s="38">
        <v>1</v>
      </c>
      <c r="J874" s="38">
        <v>11</v>
      </c>
      <c r="K874" s="39">
        <v>44</v>
      </c>
      <c r="L874" s="39">
        <v>8</v>
      </c>
      <c r="M874" s="39">
        <v>12</v>
      </c>
      <c r="N874" s="39">
        <v>13</v>
      </c>
      <c r="O874" s="39">
        <v>19</v>
      </c>
      <c r="P874" s="39">
        <v>14</v>
      </c>
      <c r="Q874" s="39">
        <v>23</v>
      </c>
      <c r="R874" s="39">
        <v>22</v>
      </c>
      <c r="S874" s="39">
        <v>13</v>
      </c>
      <c r="T874" s="39">
        <v>22</v>
      </c>
      <c r="U874" s="39">
        <v>0</v>
      </c>
      <c r="V874" s="39">
        <v>0</v>
      </c>
      <c r="W874" s="39">
        <v>0</v>
      </c>
      <c r="X874" s="39">
        <v>0</v>
      </c>
      <c r="Y874" s="43">
        <v>0</v>
      </c>
      <c r="Z874" s="42">
        <v>0</v>
      </c>
      <c r="AA874" s="45">
        <v>88</v>
      </c>
      <c r="AB874" s="45">
        <v>102</v>
      </c>
      <c r="AC874" s="44">
        <v>190</v>
      </c>
      <c r="AD874" s="41">
        <v>79</v>
      </c>
      <c r="AE874" s="41">
        <v>93</v>
      </c>
      <c r="AF874" s="41">
        <v>4</v>
      </c>
      <c r="AG874" s="41">
        <v>1</v>
      </c>
      <c r="AH874" s="41">
        <v>5</v>
      </c>
      <c r="AI874" s="41">
        <v>5</v>
      </c>
      <c r="AJ874" s="41">
        <v>0</v>
      </c>
      <c r="AK874" s="41">
        <v>3</v>
      </c>
      <c r="AL874" s="46">
        <v>190</v>
      </c>
      <c r="AM874" s="46">
        <v>0</v>
      </c>
    </row>
    <row r="875" spans="1:39" ht="48">
      <c r="A875" s="40" t="s">
        <v>4341</v>
      </c>
      <c r="B875" s="47" t="s">
        <v>4342</v>
      </c>
      <c r="C875" t="s">
        <v>7455</v>
      </c>
      <c r="D875" t="s">
        <v>4344</v>
      </c>
      <c r="E875" t="s">
        <v>4321</v>
      </c>
      <c r="F875" t="s">
        <v>13139</v>
      </c>
      <c r="G875" t="s">
        <v>7457</v>
      </c>
      <c r="H875" t="str">
        <f>INDEX(CountyList!A:A, MATCH(MID(A875, 3, 3), CountyList!B:B, 0))</f>
        <v>Tazewell</v>
      </c>
      <c r="I875" s="38">
        <v>0.5</v>
      </c>
      <c r="J875" s="38">
        <v>14</v>
      </c>
      <c r="K875" s="39">
        <v>150</v>
      </c>
      <c r="L875" s="39">
        <v>32</v>
      </c>
      <c r="M875" s="39">
        <v>27</v>
      </c>
      <c r="N875" s="39">
        <v>21</v>
      </c>
      <c r="O875" s="39">
        <v>20</v>
      </c>
      <c r="P875" s="39">
        <v>21</v>
      </c>
      <c r="Q875" s="39">
        <v>21</v>
      </c>
      <c r="R875" s="39">
        <v>25</v>
      </c>
      <c r="S875" s="39">
        <v>13</v>
      </c>
      <c r="T875" s="39">
        <v>12</v>
      </c>
      <c r="U875" s="39">
        <v>0</v>
      </c>
      <c r="V875" s="39">
        <v>0</v>
      </c>
      <c r="W875" s="39">
        <v>0</v>
      </c>
      <c r="X875" s="39">
        <v>0</v>
      </c>
      <c r="Y875" s="43">
        <v>0</v>
      </c>
      <c r="Z875" s="42">
        <v>0</v>
      </c>
      <c r="AA875" s="45">
        <v>164</v>
      </c>
      <c r="AB875" s="45">
        <v>178</v>
      </c>
      <c r="AC875" s="44">
        <v>342</v>
      </c>
      <c r="AD875" s="41">
        <v>158</v>
      </c>
      <c r="AE875" s="41">
        <v>171</v>
      </c>
      <c r="AF875" s="41">
        <v>0</v>
      </c>
      <c r="AG875" s="41">
        <v>0</v>
      </c>
      <c r="AH875" s="41">
        <v>5</v>
      </c>
      <c r="AI875" s="41">
        <v>2</v>
      </c>
      <c r="AJ875" s="41">
        <v>0</v>
      </c>
      <c r="AK875" s="41">
        <v>6</v>
      </c>
      <c r="AL875" s="46">
        <v>342</v>
      </c>
      <c r="AM875" s="46">
        <v>0</v>
      </c>
    </row>
    <row r="876" spans="1:39" ht="48">
      <c r="A876" s="40" t="s">
        <v>13140</v>
      </c>
      <c r="B876" s="47" t="s">
        <v>11141</v>
      </c>
      <c r="C876" t="s">
        <v>11143</v>
      </c>
      <c r="D876" t="s">
        <v>13926</v>
      </c>
      <c r="E876" t="s">
        <v>4332</v>
      </c>
      <c r="F876" t="s">
        <v>13927</v>
      </c>
      <c r="G876" t="s">
        <v>13928</v>
      </c>
      <c r="H876" t="str">
        <f>INDEX(CountyList!A:A, MATCH(MID(A876, 3, 3), CountyList!B:B, 0))</f>
        <v>Tazewell</v>
      </c>
      <c r="I876" s="38">
        <v>1</v>
      </c>
      <c r="J876" s="38">
        <v>0</v>
      </c>
      <c r="K876" s="39">
        <v>0</v>
      </c>
      <c r="L876" s="39">
        <v>0</v>
      </c>
      <c r="M876" s="39">
        <v>0</v>
      </c>
      <c r="N876" s="39">
        <v>0</v>
      </c>
      <c r="O876" s="39">
        <v>0</v>
      </c>
      <c r="P876" s="39">
        <v>0</v>
      </c>
      <c r="Q876" s="39">
        <v>0</v>
      </c>
      <c r="R876" s="39">
        <v>0</v>
      </c>
      <c r="S876" s="39">
        <v>0</v>
      </c>
      <c r="T876" s="39">
        <v>3</v>
      </c>
      <c r="U876" s="39">
        <v>6</v>
      </c>
      <c r="V876" s="39">
        <v>3</v>
      </c>
      <c r="W876" s="39">
        <v>7</v>
      </c>
      <c r="X876" s="39">
        <v>9</v>
      </c>
      <c r="Y876" s="43">
        <v>0</v>
      </c>
      <c r="Z876" s="42">
        <v>0</v>
      </c>
      <c r="AA876" s="45">
        <v>17</v>
      </c>
      <c r="AB876" s="45">
        <v>11</v>
      </c>
      <c r="AC876" s="44">
        <v>28</v>
      </c>
      <c r="AD876" s="41">
        <v>17</v>
      </c>
      <c r="AE876" s="41">
        <v>11</v>
      </c>
      <c r="AF876" s="41">
        <v>0</v>
      </c>
      <c r="AG876" s="41">
        <v>0</v>
      </c>
      <c r="AH876" s="41">
        <v>0</v>
      </c>
      <c r="AI876" s="41">
        <v>0</v>
      </c>
      <c r="AJ876" s="41">
        <v>0</v>
      </c>
      <c r="AK876" s="41">
        <v>0</v>
      </c>
      <c r="AL876" s="46">
        <v>3</v>
      </c>
      <c r="AM876" s="46">
        <v>25</v>
      </c>
    </row>
    <row r="877" spans="1:39" ht="48">
      <c r="A877" s="40" t="s">
        <v>4351</v>
      </c>
      <c r="B877" s="47" t="s">
        <v>4352</v>
      </c>
      <c r="C877" t="s">
        <v>13929</v>
      </c>
      <c r="D877" t="s">
        <v>4354</v>
      </c>
      <c r="E877" t="s">
        <v>158</v>
      </c>
      <c r="F877" t="s">
        <v>13930</v>
      </c>
      <c r="G877" t="s">
        <v>7461</v>
      </c>
      <c r="H877" t="str">
        <f>INDEX(CountyList!A:A, MATCH(MID(A877, 3, 3), CountyList!B:B, 0))</f>
        <v>Tazewell</v>
      </c>
      <c r="I877" s="38">
        <v>1</v>
      </c>
      <c r="J877" s="38">
        <v>8</v>
      </c>
      <c r="K877" s="39">
        <v>3</v>
      </c>
      <c r="L877" s="39">
        <v>6</v>
      </c>
      <c r="M877" s="39">
        <v>7</v>
      </c>
      <c r="N877" s="39">
        <v>8</v>
      </c>
      <c r="O877" s="39">
        <v>2</v>
      </c>
      <c r="P877" s="39">
        <v>4</v>
      </c>
      <c r="Q877" s="39">
        <v>6</v>
      </c>
      <c r="R877" s="39">
        <v>6</v>
      </c>
      <c r="S877" s="39">
        <v>8</v>
      </c>
      <c r="T877" s="39">
        <v>6</v>
      </c>
      <c r="U877" s="39">
        <v>8</v>
      </c>
      <c r="V877" s="39">
        <v>7</v>
      </c>
      <c r="W877" s="39">
        <v>6</v>
      </c>
      <c r="X877" s="39">
        <v>10</v>
      </c>
      <c r="Y877" s="43">
        <v>0</v>
      </c>
      <c r="Z877" s="42">
        <v>0</v>
      </c>
      <c r="AA877" s="45">
        <v>45</v>
      </c>
      <c r="AB877" s="45">
        <v>42</v>
      </c>
      <c r="AC877" s="44">
        <v>87</v>
      </c>
      <c r="AD877" s="41">
        <v>44</v>
      </c>
      <c r="AE877" s="41">
        <v>38</v>
      </c>
      <c r="AF877" s="41">
        <v>2</v>
      </c>
      <c r="AG877" s="41">
        <v>0</v>
      </c>
      <c r="AH877" s="41">
        <v>3</v>
      </c>
      <c r="AI877" s="41">
        <v>0</v>
      </c>
      <c r="AJ877" s="41">
        <v>0</v>
      </c>
      <c r="AK877" s="41">
        <v>0</v>
      </c>
      <c r="AL877" s="46">
        <v>56</v>
      </c>
      <c r="AM877" s="46">
        <v>31</v>
      </c>
    </row>
    <row r="878" spans="1:39" ht="64">
      <c r="A878" s="40" t="s">
        <v>4355</v>
      </c>
      <c r="B878" s="47" t="s">
        <v>4356</v>
      </c>
      <c r="C878" t="s">
        <v>13931</v>
      </c>
      <c r="D878" t="s">
        <v>13932</v>
      </c>
      <c r="E878" t="s">
        <v>4332</v>
      </c>
      <c r="F878" t="s">
        <v>13933</v>
      </c>
      <c r="G878" t="s">
        <v>13934</v>
      </c>
      <c r="H878" t="str">
        <f>INDEX(CountyList!A:A, MATCH(MID(A878, 3, 3), CountyList!B:B, 0))</f>
        <v>Tazewell</v>
      </c>
      <c r="I878" s="38">
        <v>1</v>
      </c>
      <c r="J878" s="38">
        <v>2</v>
      </c>
      <c r="K878" s="39">
        <v>0</v>
      </c>
      <c r="L878" s="39">
        <v>0</v>
      </c>
      <c r="M878" s="39">
        <v>0</v>
      </c>
      <c r="N878" s="39">
        <v>0</v>
      </c>
      <c r="O878" s="39">
        <v>1</v>
      </c>
      <c r="P878" s="39">
        <v>0</v>
      </c>
      <c r="Q878" s="39">
        <v>1</v>
      </c>
      <c r="R878" s="39">
        <v>2</v>
      </c>
      <c r="S878" s="39">
        <v>0</v>
      </c>
      <c r="T878" s="39">
        <v>1</v>
      </c>
      <c r="U878" s="39">
        <v>0</v>
      </c>
      <c r="V878" s="39">
        <v>1</v>
      </c>
      <c r="W878" s="39">
        <v>0</v>
      </c>
      <c r="X878" s="39">
        <v>3</v>
      </c>
      <c r="Y878" s="43">
        <v>0</v>
      </c>
      <c r="Z878" s="42">
        <v>0</v>
      </c>
      <c r="AA878" s="45">
        <v>3</v>
      </c>
      <c r="AB878" s="45">
        <v>6</v>
      </c>
      <c r="AC878" s="44">
        <v>9</v>
      </c>
      <c r="AD878" s="41">
        <v>3</v>
      </c>
      <c r="AE878" s="41">
        <v>6</v>
      </c>
      <c r="AF878" s="41">
        <v>0</v>
      </c>
      <c r="AG878" s="41">
        <v>0</v>
      </c>
      <c r="AH878" s="41">
        <v>0</v>
      </c>
      <c r="AI878" s="41">
        <v>0</v>
      </c>
      <c r="AJ878" s="41">
        <v>0</v>
      </c>
      <c r="AK878" s="41">
        <v>0</v>
      </c>
      <c r="AL878" s="46">
        <v>5</v>
      </c>
      <c r="AM878" s="46">
        <v>4</v>
      </c>
    </row>
    <row r="879" spans="1:39" ht="48">
      <c r="A879" s="40" t="s">
        <v>4361</v>
      </c>
      <c r="B879" s="47" t="s">
        <v>3841</v>
      </c>
      <c r="C879" t="s">
        <v>10750</v>
      </c>
      <c r="D879" t="s">
        <v>4363</v>
      </c>
      <c r="E879" t="s">
        <v>4364</v>
      </c>
      <c r="F879" t="s">
        <v>12945</v>
      </c>
      <c r="G879" t="s">
        <v>7464</v>
      </c>
      <c r="H879" t="str">
        <f>INDEX(CountyList!A:A, MATCH(MID(A879, 3, 3), CountyList!B:B, 0))</f>
        <v>Woodford</v>
      </c>
      <c r="I879" s="38">
        <v>0</v>
      </c>
      <c r="J879" s="38">
        <v>9</v>
      </c>
      <c r="K879" s="39">
        <v>0</v>
      </c>
      <c r="L879" s="39">
        <v>9</v>
      </c>
      <c r="M879" s="39">
        <v>8</v>
      </c>
      <c r="N879" s="39">
        <v>12</v>
      </c>
      <c r="O879" s="39">
        <v>10</v>
      </c>
      <c r="P879" s="39">
        <v>10</v>
      </c>
      <c r="Q879" s="39">
        <v>14</v>
      </c>
      <c r="R879" s="39">
        <v>11</v>
      </c>
      <c r="S879" s="39">
        <v>12</v>
      </c>
      <c r="T879" s="39">
        <v>11</v>
      </c>
      <c r="U879" s="39">
        <v>0</v>
      </c>
      <c r="V879" s="39">
        <v>0</v>
      </c>
      <c r="W879" s="39">
        <v>0</v>
      </c>
      <c r="X879" s="39">
        <v>0</v>
      </c>
      <c r="Y879" s="43">
        <v>0</v>
      </c>
      <c r="Z879" s="42">
        <v>0</v>
      </c>
      <c r="AA879" s="45">
        <v>41</v>
      </c>
      <c r="AB879" s="45">
        <v>56</v>
      </c>
      <c r="AC879" s="44">
        <v>97</v>
      </c>
      <c r="AD879" s="41">
        <v>31</v>
      </c>
      <c r="AE879" s="41">
        <v>56</v>
      </c>
      <c r="AF879" s="41">
        <v>0</v>
      </c>
      <c r="AG879" s="41">
        <v>0</v>
      </c>
      <c r="AH879" s="41">
        <v>0</v>
      </c>
      <c r="AI879" s="41">
        <v>0</v>
      </c>
      <c r="AJ879" s="41">
        <v>0</v>
      </c>
      <c r="AK879" s="41">
        <v>10</v>
      </c>
      <c r="AL879" s="46">
        <v>97</v>
      </c>
      <c r="AM879" s="46">
        <v>0</v>
      </c>
    </row>
    <row r="880" spans="1:39" ht="64">
      <c r="A880" s="40" t="s">
        <v>4829</v>
      </c>
      <c r="B880" s="47" t="s">
        <v>4830</v>
      </c>
      <c r="C880" t="s">
        <v>13143</v>
      </c>
      <c r="D880" t="s">
        <v>4833</v>
      </c>
      <c r="E880" t="s">
        <v>4368</v>
      </c>
      <c r="F880" t="s">
        <v>13144</v>
      </c>
      <c r="G880" t="s">
        <v>7467</v>
      </c>
      <c r="H880" t="str">
        <f>INDEX(CountyList!A:A, MATCH(MID(A880, 3, 3), CountyList!B:B, 0))</f>
        <v>Vermilion</v>
      </c>
      <c r="I880" s="38">
        <v>1</v>
      </c>
      <c r="J880" s="38">
        <v>11</v>
      </c>
      <c r="K880" s="39">
        <v>15</v>
      </c>
      <c r="L880" s="39">
        <v>15</v>
      </c>
      <c r="M880" s="39">
        <v>12</v>
      </c>
      <c r="N880" s="39">
        <v>5</v>
      </c>
      <c r="O880" s="39">
        <v>13</v>
      </c>
      <c r="P880" s="39">
        <v>10</v>
      </c>
      <c r="Q880" s="39">
        <v>11</v>
      </c>
      <c r="R880" s="39">
        <v>13</v>
      </c>
      <c r="S880" s="39">
        <v>9</v>
      </c>
      <c r="T880" s="39">
        <v>12</v>
      </c>
      <c r="U880" s="39">
        <v>10</v>
      </c>
      <c r="V880" s="39">
        <v>12</v>
      </c>
      <c r="W880" s="39">
        <v>7</v>
      </c>
      <c r="X880" s="39">
        <v>5</v>
      </c>
      <c r="Y880" s="43">
        <v>0</v>
      </c>
      <c r="Z880" s="42">
        <v>0</v>
      </c>
      <c r="AA880" s="45">
        <v>72</v>
      </c>
      <c r="AB880" s="45">
        <v>77</v>
      </c>
      <c r="AC880" s="44">
        <v>149</v>
      </c>
      <c r="AD880" s="41">
        <v>57</v>
      </c>
      <c r="AE880" s="41">
        <v>65</v>
      </c>
      <c r="AF880" s="41">
        <v>6</v>
      </c>
      <c r="AG880" s="41">
        <v>0</v>
      </c>
      <c r="AH880" s="41">
        <v>6</v>
      </c>
      <c r="AI880" s="41">
        <v>10</v>
      </c>
      <c r="AJ880" s="41">
        <v>1</v>
      </c>
      <c r="AK880" s="41">
        <v>4</v>
      </c>
      <c r="AL880" s="46">
        <v>115</v>
      </c>
      <c r="AM880" s="46">
        <v>34</v>
      </c>
    </row>
    <row r="881" spans="1:39" ht="48">
      <c r="A881" s="40" t="s">
        <v>4366</v>
      </c>
      <c r="B881" s="47" t="s">
        <v>13145</v>
      </c>
      <c r="C881" t="s">
        <v>13935</v>
      </c>
      <c r="D881" t="s">
        <v>13936</v>
      </c>
      <c r="E881" t="s">
        <v>4368</v>
      </c>
      <c r="F881" t="s">
        <v>13148</v>
      </c>
      <c r="G881" t="s">
        <v>13149</v>
      </c>
      <c r="H881" t="str">
        <f>INDEX(CountyList!A:A, MATCH(MID(A881, 3, 3), CountyList!B:B, 0))</f>
        <v>Vermilion</v>
      </c>
      <c r="I881" s="38">
        <v>0</v>
      </c>
      <c r="J881" s="38">
        <v>10.3</v>
      </c>
      <c r="K881" s="39">
        <v>37</v>
      </c>
      <c r="L881" s="39">
        <v>11</v>
      </c>
      <c r="M881" s="39">
        <v>11</v>
      </c>
      <c r="N881" s="39">
        <v>8</v>
      </c>
      <c r="O881" s="39">
        <v>8</v>
      </c>
      <c r="P881" s="39">
        <v>8</v>
      </c>
      <c r="Q881" s="39">
        <v>10</v>
      </c>
      <c r="R881" s="39">
        <v>6</v>
      </c>
      <c r="S881" s="39">
        <v>3</v>
      </c>
      <c r="T881" s="39">
        <v>7</v>
      </c>
      <c r="U881" s="39">
        <v>0</v>
      </c>
      <c r="V881" s="39">
        <v>0</v>
      </c>
      <c r="W881" s="39">
        <v>0</v>
      </c>
      <c r="X881" s="39">
        <v>0</v>
      </c>
      <c r="Y881" s="43">
        <v>2</v>
      </c>
      <c r="Z881" s="42">
        <v>0</v>
      </c>
      <c r="AA881" s="45">
        <v>44</v>
      </c>
      <c r="AB881" s="45">
        <v>67</v>
      </c>
      <c r="AC881" s="44">
        <v>111</v>
      </c>
      <c r="AD881" s="41">
        <v>34</v>
      </c>
      <c r="AE881" s="41">
        <v>55</v>
      </c>
      <c r="AF881" s="41">
        <v>10</v>
      </c>
      <c r="AG881" s="41">
        <v>0</v>
      </c>
      <c r="AH881" s="41">
        <v>0</v>
      </c>
      <c r="AI881" s="41">
        <v>3</v>
      </c>
      <c r="AJ881" s="41">
        <v>0</v>
      </c>
      <c r="AK881" s="41">
        <v>9</v>
      </c>
      <c r="AL881" s="46">
        <v>109</v>
      </c>
      <c r="AM881" s="46">
        <v>0</v>
      </c>
    </row>
    <row r="882" spans="1:39" ht="48">
      <c r="A882" s="40" t="s">
        <v>4370</v>
      </c>
      <c r="B882" s="47" t="s">
        <v>4371</v>
      </c>
      <c r="C882" t="s">
        <v>11148</v>
      </c>
      <c r="D882" t="s">
        <v>4373</v>
      </c>
      <c r="E882" t="s">
        <v>4374</v>
      </c>
      <c r="F882" t="s">
        <v>13150</v>
      </c>
      <c r="G882" t="s">
        <v>7473</v>
      </c>
      <c r="H882" t="str">
        <f>INDEX(CountyList!A:A, MATCH(MID(A882, 3, 3), CountyList!B:B, 0))</f>
        <v>Vermilion</v>
      </c>
      <c r="I882" s="38">
        <v>0</v>
      </c>
      <c r="J882" s="38">
        <v>0</v>
      </c>
      <c r="K882" s="39">
        <v>0</v>
      </c>
      <c r="L882" s="39">
        <v>0</v>
      </c>
      <c r="M882" s="39">
        <v>0</v>
      </c>
      <c r="N882" s="39">
        <v>0</v>
      </c>
      <c r="O882" s="39">
        <v>0</v>
      </c>
      <c r="P882" s="39">
        <v>0</v>
      </c>
      <c r="Q882" s="39">
        <v>0</v>
      </c>
      <c r="R882" s="39">
        <v>0</v>
      </c>
      <c r="S882" s="39">
        <v>0</v>
      </c>
      <c r="T882" s="39">
        <v>12</v>
      </c>
      <c r="U882" s="39">
        <v>21</v>
      </c>
      <c r="V882" s="39">
        <v>18</v>
      </c>
      <c r="W882" s="39">
        <v>20</v>
      </c>
      <c r="X882" s="39">
        <v>17</v>
      </c>
      <c r="Y882" s="43">
        <v>0</v>
      </c>
      <c r="Z882" s="42">
        <v>0</v>
      </c>
      <c r="AA882" s="45">
        <v>0</v>
      </c>
      <c r="AB882" s="45">
        <v>88</v>
      </c>
      <c r="AC882" s="44">
        <v>88</v>
      </c>
      <c r="AD882" s="41">
        <v>0</v>
      </c>
      <c r="AE882" s="41">
        <v>85</v>
      </c>
      <c r="AF882" s="41">
        <v>1</v>
      </c>
      <c r="AG882" s="41">
        <v>0</v>
      </c>
      <c r="AH882" s="41">
        <v>1</v>
      </c>
      <c r="AI882" s="41">
        <v>1</v>
      </c>
      <c r="AJ882" s="41">
        <v>0</v>
      </c>
      <c r="AK882" s="41">
        <v>0</v>
      </c>
      <c r="AL882" s="46">
        <v>12</v>
      </c>
      <c r="AM882" s="46">
        <v>76</v>
      </c>
    </row>
    <row r="883" spans="1:39" ht="48">
      <c r="A883" s="40" t="s">
        <v>4381</v>
      </c>
      <c r="B883" s="47" t="s">
        <v>4377</v>
      </c>
      <c r="C883" t="s">
        <v>11151</v>
      </c>
      <c r="D883" t="s">
        <v>4382</v>
      </c>
      <c r="E883" t="s">
        <v>4368</v>
      </c>
      <c r="F883" t="s">
        <v>13151</v>
      </c>
      <c r="G883" t="s">
        <v>7476</v>
      </c>
      <c r="H883" t="str">
        <f>INDEX(CountyList!A:A, MATCH(MID(A883, 3, 3), CountyList!B:B, 0))</f>
        <v>Vermilion</v>
      </c>
      <c r="I883" s="38">
        <v>4</v>
      </c>
      <c r="J883" s="38">
        <v>20.5</v>
      </c>
      <c r="K883" s="39">
        <v>71</v>
      </c>
      <c r="L883" s="39">
        <v>20</v>
      </c>
      <c r="M883" s="39">
        <v>15</v>
      </c>
      <c r="N883" s="39">
        <v>22</v>
      </c>
      <c r="O883" s="39">
        <v>19</v>
      </c>
      <c r="P883" s="39">
        <v>20</v>
      </c>
      <c r="Q883" s="39">
        <v>15</v>
      </c>
      <c r="R883" s="39">
        <v>26</v>
      </c>
      <c r="S883" s="39">
        <v>22</v>
      </c>
      <c r="T883" s="39">
        <v>33</v>
      </c>
      <c r="U883" s="39">
        <v>23</v>
      </c>
      <c r="V883" s="39">
        <v>25</v>
      </c>
      <c r="W883" s="39">
        <v>20</v>
      </c>
      <c r="X883" s="39">
        <v>20</v>
      </c>
      <c r="Y883" s="43">
        <v>8</v>
      </c>
      <c r="Z883" s="42">
        <v>6</v>
      </c>
      <c r="AA883" s="45">
        <v>185</v>
      </c>
      <c r="AB883" s="45">
        <v>179</v>
      </c>
      <c r="AC883" s="44">
        <v>364</v>
      </c>
      <c r="AD883" s="41">
        <v>143</v>
      </c>
      <c r="AE883" s="41">
        <v>132</v>
      </c>
      <c r="AF883" s="41">
        <v>39</v>
      </c>
      <c r="AG883" s="41">
        <v>0</v>
      </c>
      <c r="AH883" s="41">
        <v>15</v>
      </c>
      <c r="AI883" s="41">
        <v>32</v>
      </c>
      <c r="AJ883" s="41">
        <v>3</v>
      </c>
      <c r="AK883" s="41">
        <v>0</v>
      </c>
      <c r="AL883" s="46">
        <v>263</v>
      </c>
      <c r="AM883" s="46">
        <v>88</v>
      </c>
    </row>
    <row r="884" spans="1:39" ht="48">
      <c r="A884" s="40" t="s">
        <v>4383</v>
      </c>
      <c r="B884" s="47" t="s">
        <v>4384</v>
      </c>
      <c r="C884" t="s">
        <v>13937</v>
      </c>
      <c r="D884" t="s">
        <v>4386</v>
      </c>
      <c r="E884" t="s">
        <v>4368</v>
      </c>
      <c r="F884" t="s">
        <v>13153</v>
      </c>
      <c r="G884" t="s">
        <v>7479</v>
      </c>
      <c r="H884" t="str">
        <f>INDEX(CountyList!A:A, MATCH(MID(A884, 3, 3), CountyList!B:B, 0))</f>
        <v>Vermilion</v>
      </c>
      <c r="I884" s="38">
        <v>0</v>
      </c>
      <c r="J884" s="38">
        <v>3</v>
      </c>
      <c r="K884" s="39">
        <v>0</v>
      </c>
      <c r="L884" s="39">
        <v>4</v>
      </c>
      <c r="M884" s="39">
        <v>2</v>
      </c>
      <c r="N884" s="39">
        <v>3</v>
      </c>
      <c r="O884" s="39">
        <v>4</v>
      </c>
      <c r="P884" s="39">
        <v>2</v>
      </c>
      <c r="Q884" s="39">
        <v>1</v>
      </c>
      <c r="R884" s="39">
        <v>5</v>
      </c>
      <c r="S884" s="39">
        <v>3</v>
      </c>
      <c r="T884" s="39">
        <v>3</v>
      </c>
      <c r="U884" s="39">
        <v>2</v>
      </c>
      <c r="V884" s="39">
        <v>3</v>
      </c>
      <c r="W884" s="39">
        <v>0</v>
      </c>
      <c r="X884" s="39">
        <v>1</v>
      </c>
      <c r="Y884" s="43">
        <v>0</v>
      </c>
      <c r="Z884" s="42">
        <v>0</v>
      </c>
      <c r="AA884" s="45">
        <v>22</v>
      </c>
      <c r="AB884" s="45">
        <v>11</v>
      </c>
      <c r="AC884" s="44">
        <v>33</v>
      </c>
      <c r="AD884" s="41">
        <v>19</v>
      </c>
      <c r="AE884" s="41">
        <v>10</v>
      </c>
      <c r="AF884" s="41">
        <v>0</v>
      </c>
      <c r="AG884" s="41">
        <v>0</v>
      </c>
      <c r="AH884" s="41">
        <v>0</v>
      </c>
      <c r="AI884" s="41">
        <v>3</v>
      </c>
      <c r="AJ884" s="41">
        <v>0</v>
      </c>
      <c r="AK884" s="41">
        <v>1</v>
      </c>
      <c r="AL884" s="46">
        <v>27</v>
      </c>
      <c r="AM884" s="46">
        <v>6</v>
      </c>
    </row>
    <row r="885" spans="1:39" ht="64">
      <c r="A885" s="40" t="s">
        <v>4387</v>
      </c>
      <c r="B885" s="47" t="s">
        <v>4388</v>
      </c>
      <c r="C885" t="s">
        <v>9332</v>
      </c>
      <c r="D885" t="s">
        <v>4391</v>
      </c>
      <c r="E885" t="s">
        <v>4392</v>
      </c>
      <c r="F885" t="s">
        <v>13168</v>
      </c>
      <c r="G885" t="s">
        <v>7482</v>
      </c>
      <c r="H885" t="str">
        <f>INDEX(CountyList!A:A, MATCH(MID(A885, 3, 3), CountyList!B:B, 0))</f>
        <v>Will</v>
      </c>
      <c r="I885" s="38">
        <v>1</v>
      </c>
      <c r="J885" s="38">
        <v>24</v>
      </c>
      <c r="K885" s="39">
        <v>70</v>
      </c>
      <c r="L885" s="39">
        <v>35</v>
      </c>
      <c r="M885" s="39">
        <v>59</v>
      </c>
      <c r="N885" s="39">
        <v>32</v>
      </c>
      <c r="O885" s="39">
        <v>38</v>
      </c>
      <c r="P885" s="39">
        <v>44</v>
      </c>
      <c r="Q885" s="39">
        <v>41</v>
      </c>
      <c r="R885" s="39">
        <v>57</v>
      </c>
      <c r="S885" s="39">
        <v>47</v>
      </c>
      <c r="T885" s="39">
        <v>61</v>
      </c>
      <c r="U885" s="39">
        <v>0</v>
      </c>
      <c r="V885" s="39">
        <v>0</v>
      </c>
      <c r="W885" s="39">
        <v>0</v>
      </c>
      <c r="X885" s="39">
        <v>0</v>
      </c>
      <c r="Y885" s="43">
        <v>0</v>
      </c>
      <c r="Z885" s="42">
        <v>0</v>
      </c>
      <c r="AA885" s="45">
        <v>240</v>
      </c>
      <c r="AB885" s="45">
        <v>244</v>
      </c>
      <c r="AC885" s="44">
        <v>484</v>
      </c>
      <c r="AD885" s="41">
        <v>187</v>
      </c>
      <c r="AE885" s="41">
        <v>206</v>
      </c>
      <c r="AF885" s="41">
        <v>39</v>
      </c>
      <c r="AG885" s="41">
        <v>0</v>
      </c>
      <c r="AH885" s="41">
        <v>3</v>
      </c>
      <c r="AI885" s="41">
        <v>7</v>
      </c>
      <c r="AJ885" s="41">
        <v>0</v>
      </c>
      <c r="AK885" s="41">
        <v>42</v>
      </c>
      <c r="AL885" s="46">
        <v>484</v>
      </c>
      <c r="AM885" s="46">
        <v>0</v>
      </c>
    </row>
    <row r="886" spans="1:39" ht="48">
      <c r="A886" s="40" t="s">
        <v>4394</v>
      </c>
      <c r="B886" s="47" t="s">
        <v>3671</v>
      </c>
      <c r="C886" t="s">
        <v>13169</v>
      </c>
      <c r="D886" t="s">
        <v>4396</v>
      </c>
      <c r="E886" t="s">
        <v>4397</v>
      </c>
      <c r="F886" t="s">
        <v>13170</v>
      </c>
      <c r="G886" t="s">
        <v>7485</v>
      </c>
      <c r="H886" t="str">
        <f>INDEX(CountyList!A:A, MATCH(MID(A886, 3, 3), CountyList!B:B, 0))</f>
        <v>Will</v>
      </c>
      <c r="I886" s="38">
        <v>1</v>
      </c>
      <c r="J886" s="38">
        <v>13.6</v>
      </c>
      <c r="K886" s="39">
        <v>54</v>
      </c>
      <c r="L886" s="39">
        <v>31</v>
      </c>
      <c r="M886" s="39">
        <v>34</v>
      </c>
      <c r="N886" s="39">
        <v>32</v>
      </c>
      <c r="O886" s="39">
        <v>33</v>
      </c>
      <c r="P886" s="39">
        <v>31</v>
      </c>
      <c r="Q886" s="39">
        <v>25</v>
      </c>
      <c r="R886" s="39">
        <v>31</v>
      </c>
      <c r="S886" s="39">
        <v>28</v>
      </c>
      <c r="T886" s="39">
        <v>21</v>
      </c>
      <c r="U886" s="39">
        <v>0</v>
      </c>
      <c r="V886" s="39">
        <v>0</v>
      </c>
      <c r="W886" s="39">
        <v>0</v>
      </c>
      <c r="X886" s="39">
        <v>0</v>
      </c>
      <c r="Y886" s="43">
        <v>7</v>
      </c>
      <c r="Z886" s="42">
        <v>0</v>
      </c>
      <c r="AA886" s="45">
        <v>171</v>
      </c>
      <c r="AB886" s="45">
        <v>156</v>
      </c>
      <c r="AC886" s="44">
        <v>327</v>
      </c>
      <c r="AD886" s="41">
        <v>146</v>
      </c>
      <c r="AE886" s="41">
        <v>126</v>
      </c>
      <c r="AF886" s="41">
        <v>15</v>
      </c>
      <c r="AG886" s="41">
        <v>0</v>
      </c>
      <c r="AH886" s="41">
        <v>8</v>
      </c>
      <c r="AI886" s="41">
        <v>4</v>
      </c>
      <c r="AJ886" s="41">
        <v>1</v>
      </c>
      <c r="AK886" s="41">
        <v>27</v>
      </c>
      <c r="AL886" s="46">
        <v>320</v>
      </c>
      <c r="AM886" s="46">
        <v>0</v>
      </c>
    </row>
    <row r="887" spans="1:39" ht="64">
      <c r="A887" s="40" t="s">
        <v>13938</v>
      </c>
      <c r="B887" s="47" t="s">
        <v>13939</v>
      </c>
      <c r="C887" t="s">
        <v>13940</v>
      </c>
      <c r="D887" t="s">
        <v>13941</v>
      </c>
      <c r="E887" t="s">
        <v>4423</v>
      </c>
      <c r="F887" t="s">
        <v>13942</v>
      </c>
      <c r="G887" t="s">
        <v>13943</v>
      </c>
      <c r="H887" t="str">
        <f>INDEX(CountyList!A:A, MATCH(MID(A887, 3, 3), CountyList!B:B, 0))</f>
        <v>Will</v>
      </c>
      <c r="I887" s="38">
        <v>0.5</v>
      </c>
      <c r="J887" s="38">
        <v>9.3000000000000007</v>
      </c>
      <c r="K887" s="39">
        <v>21</v>
      </c>
      <c r="L887" s="39">
        <v>14</v>
      </c>
      <c r="M887" s="39">
        <v>14</v>
      </c>
      <c r="N887" s="39">
        <v>16</v>
      </c>
      <c r="O887" s="39">
        <v>9</v>
      </c>
      <c r="P887" s="39">
        <v>8</v>
      </c>
      <c r="Q887" s="39">
        <v>14</v>
      </c>
      <c r="R887" s="39">
        <v>9</v>
      </c>
      <c r="S887" s="39">
        <v>9</v>
      </c>
      <c r="T887" s="39">
        <v>10</v>
      </c>
      <c r="U887" s="39">
        <v>9</v>
      </c>
      <c r="V887" s="39">
        <v>4</v>
      </c>
      <c r="W887" s="39">
        <v>7</v>
      </c>
      <c r="X887" s="39">
        <v>6</v>
      </c>
      <c r="Y887" s="43">
        <v>0</v>
      </c>
      <c r="Z887" s="42">
        <v>0</v>
      </c>
      <c r="AA887" s="45">
        <v>82</v>
      </c>
      <c r="AB887" s="45">
        <v>68</v>
      </c>
      <c r="AC887" s="44">
        <v>150</v>
      </c>
      <c r="AD887" s="41">
        <v>43</v>
      </c>
      <c r="AE887" s="41">
        <v>27</v>
      </c>
      <c r="AF887" s="41">
        <v>13</v>
      </c>
      <c r="AG887" s="41">
        <v>0</v>
      </c>
      <c r="AH887" s="41">
        <v>10</v>
      </c>
      <c r="AI887" s="41">
        <v>54</v>
      </c>
      <c r="AJ887" s="41">
        <v>3</v>
      </c>
      <c r="AK887" s="41">
        <v>0</v>
      </c>
      <c r="AL887" s="46">
        <v>124</v>
      </c>
      <c r="AM887" s="46">
        <v>26</v>
      </c>
    </row>
    <row r="888" spans="1:39" ht="64">
      <c r="A888" s="40" t="s">
        <v>4405</v>
      </c>
      <c r="B888" s="47" t="s">
        <v>4406</v>
      </c>
      <c r="C888" t="s">
        <v>7487</v>
      </c>
      <c r="D888" t="s">
        <v>4408</v>
      </c>
      <c r="E888" t="s">
        <v>4409</v>
      </c>
      <c r="F888" t="s">
        <v>13174</v>
      </c>
      <c r="G888" t="s">
        <v>7489</v>
      </c>
      <c r="H888" t="str">
        <f>INDEX(CountyList!A:A, MATCH(MID(A888, 3, 3), CountyList!B:B, 0))</f>
        <v>Will</v>
      </c>
      <c r="I888" s="38">
        <v>1</v>
      </c>
      <c r="J888" s="38">
        <v>7</v>
      </c>
      <c r="K888" s="39">
        <v>96</v>
      </c>
      <c r="L888" s="39">
        <v>24</v>
      </c>
      <c r="M888" s="39">
        <v>0</v>
      </c>
      <c r="N888" s="39">
        <v>0</v>
      </c>
      <c r="O888" s="39">
        <v>0</v>
      </c>
      <c r="P888" s="39">
        <v>0</v>
      </c>
      <c r="Q888" s="39">
        <v>0</v>
      </c>
      <c r="R888" s="39">
        <v>0</v>
      </c>
      <c r="S888" s="39">
        <v>0</v>
      </c>
      <c r="T888" s="39">
        <v>0</v>
      </c>
      <c r="U888" s="39">
        <v>0</v>
      </c>
      <c r="V888" s="39">
        <v>0</v>
      </c>
      <c r="W888" s="39">
        <v>0</v>
      </c>
      <c r="X888" s="39">
        <v>0</v>
      </c>
      <c r="Y888" s="43">
        <v>0</v>
      </c>
      <c r="Z888" s="42">
        <v>0</v>
      </c>
      <c r="AA888" s="45">
        <v>62</v>
      </c>
      <c r="AB888" s="45">
        <v>58</v>
      </c>
      <c r="AC888" s="44">
        <v>120</v>
      </c>
      <c r="AD888" s="41">
        <v>58</v>
      </c>
      <c r="AE888" s="41">
        <v>54</v>
      </c>
      <c r="AF888" s="41">
        <v>3</v>
      </c>
      <c r="AG888" s="41">
        <v>0</v>
      </c>
      <c r="AH888" s="41">
        <v>0</v>
      </c>
      <c r="AI888" s="41">
        <v>1</v>
      </c>
      <c r="AJ888" s="41">
        <v>0</v>
      </c>
      <c r="AK888" s="41">
        <v>4</v>
      </c>
      <c r="AL888" s="46">
        <v>120</v>
      </c>
      <c r="AM888" s="46">
        <v>0</v>
      </c>
    </row>
    <row r="889" spans="1:39" ht="48">
      <c r="A889" s="40" t="s">
        <v>4411</v>
      </c>
      <c r="B889" s="47" t="s">
        <v>4412</v>
      </c>
      <c r="C889" t="s">
        <v>11197</v>
      </c>
      <c r="D889" t="s">
        <v>4414</v>
      </c>
      <c r="E889" t="s">
        <v>4392</v>
      </c>
      <c r="F889" t="s">
        <v>13175</v>
      </c>
      <c r="G889" t="s">
        <v>7492</v>
      </c>
      <c r="H889" t="str">
        <f>INDEX(CountyList!A:A, MATCH(MID(A889, 3, 3), CountyList!B:B, 0))</f>
        <v>Will</v>
      </c>
      <c r="I889" s="38">
        <v>1</v>
      </c>
      <c r="J889" s="38">
        <v>11.5</v>
      </c>
      <c r="K889" s="39">
        <v>12</v>
      </c>
      <c r="L889" s="39">
        <v>15</v>
      </c>
      <c r="M889" s="39">
        <v>23</v>
      </c>
      <c r="N889" s="39">
        <v>10</v>
      </c>
      <c r="O889" s="39">
        <v>18</v>
      </c>
      <c r="P889" s="39">
        <v>13</v>
      </c>
      <c r="Q889" s="39">
        <v>15</v>
      </c>
      <c r="R889" s="39">
        <v>16</v>
      </c>
      <c r="S889" s="39">
        <v>17</v>
      </c>
      <c r="T889" s="39">
        <v>7</v>
      </c>
      <c r="U889" s="39">
        <v>0</v>
      </c>
      <c r="V889" s="39">
        <v>0</v>
      </c>
      <c r="W889" s="39">
        <v>0</v>
      </c>
      <c r="X889" s="39">
        <v>0</v>
      </c>
      <c r="Y889" s="43">
        <v>0</v>
      </c>
      <c r="Z889" s="42">
        <v>0</v>
      </c>
      <c r="AA889" s="45">
        <v>67</v>
      </c>
      <c r="AB889" s="45">
        <v>79</v>
      </c>
      <c r="AC889" s="44">
        <v>146</v>
      </c>
      <c r="AD889" s="41">
        <v>24</v>
      </c>
      <c r="AE889" s="41">
        <v>31</v>
      </c>
      <c r="AF889" s="41">
        <v>73</v>
      </c>
      <c r="AG889" s="41">
        <v>0</v>
      </c>
      <c r="AH889" s="41">
        <v>0</v>
      </c>
      <c r="AI889" s="41">
        <v>10</v>
      </c>
      <c r="AJ889" s="41">
        <v>0</v>
      </c>
      <c r="AK889" s="41">
        <v>8</v>
      </c>
      <c r="AL889" s="46">
        <v>146</v>
      </c>
      <c r="AM889" s="46">
        <v>0</v>
      </c>
    </row>
    <row r="890" spans="1:39" ht="48">
      <c r="A890" s="40" t="s">
        <v>13181</v>
      </c>
      <c r="B890" s="47" t="s">
        <v>11199</v>
      </c>
      <c r="C890" t="s">
        <v>13944</v>
      </c>
      <c r="D890" t="s">
        <v>4418</v>
      </c>
      <c r="E890" t="s">
        <v>4392</v>
      </c>
      <c r="F890" t="s">
        <v>13182</v>
      </c>
      <c r="G890" t="s">
        <v>7496</v>
      </c>
      <c r="H890" t="str">
        <f>INDEX(CountyList!A:A, MATCH(MID(A890, 3, 3), CountyList!B:B, 0))</f>
        <v>Will</v>
      </c>
      <c r="I890" s="38">
        <v>1.5</v>
      </c>
      <c r="J890" s="38">
        <v>16</v>
      </c>
      <c r="K890" s="39">
        <v>30</v>
      </c>
      <c r="L890" s="39">
        <v>26</v>
      </c>
      <c r="M890" s="39">
        <v>23</v>
      </c>
      <c r="N890" s="39">
        <v>26</v>
      </c>
      <c r="O890" s="39">
        <v>32</v>
      </c>
      <c r="P890" s="39">
        <v>34</v>
      </c>
      <c r="Q890" s="39">
        <v>34</v>
      </c>
      <c r="R890" s="39">
        <v>38</v>
      </c>
      <c r="S890" s="39">
        <v>27</v>
      </c>
      <c r="T890" s="39">
        <v>42</v>
      </c>
      <c r="U890" s="39">
        <v>0</v>
      </c>
      <c r="V890" s="39">
        <v>0</v>
      </c>
      <c r="W890" s="39">
        <v>0</v>
      </c>
      <c r="X890" s="39">
        <v>0</v>
      </c>
      <c r="Y890" s="43">
        <v>0</v>
      </c>
      <c r="Z890" s="42">
        <v>0</v>
      </c>
      <c r="AA890" s="45">
        <v>171</v>
      </c>
      <c r="AB890" s="45">
        <v>141</v>
      </c>
      <c r="AC890" s="44">
        <v>312</v>
      </c>
      <c r="AD890" s="41">
        <v>120</v>
      </c>
      <c r="AE890" s="41">
        <v>109</v>
      </c>
      <c r="AF890" s="41">
        <v>43</v>
      </c>
      <c r="AG890" s="41">
        <v>1</v>
      </c>
      <c r="AH890" s="41">
        <v>7</v>
      </c>
      <c r="AI890" s="41">
        <v>4</v>
      </c>
      <c r="AJ890" s="41">
        <v>0</v>
      </c>
      <c r="AK890" s="41">
        <v>28</v>
      </c>
      <c r="AL890" s="46">
        <v>312</v>
      </c>
      <c r="AM890" s="46">
        <v>0</v>
      </c>
    </row>
    <row r="891" spans="1:39" ht="64">
      <c r="A891" s="40" t="s">
        <v>4419</v>
      </c>
      <c r="B891" s="47" t="s">
        <v>4420</v>
      </c>
      <c r="C891" t="s">
        <v>7497</v>
      </c>
      <c r="D891" t="s">
        <v>4422</v>
      </c>
      <c r="E891" t="s">
        <v>4423</v>
      </c>
      <c r="F891" t="s">
        <v>13189</v>
      </c>
      <c r="G891" t="s">
        <v>7499</v>
      </c>
      <c r="H891" t="str">
        <f>INDEX(CountyList!A:A, MATCH(MID(A891, 3, 3), CountyList!B:B, 0))</f>
        <v>Will</v>
      </c>
      <c r="I891" s="38">
        <v>1.5</v>
      </c>
      <c r="J891" s="38">
        <v>10</v>
      </c>
      <c r="K891" s="39">
        <v>40</v>
      </c>
      <c r="L891" s="39">
        <v>11</v>
      </c>
      <c r="M891" s="39">
        <v>13</v>
      </c>
      <c r="N891" s="39">
        <v>7</v>
      </c>
      <c r="O891" s="39">
        <v>9</v>
      </c>
      <c r="P891" s="39">
        <v>13</v>
      </c>
      <c r="Q891" s="39">
        <v>13</v>
      </c>
      <c r="R891" s="39">
        <v>15</v>
      </c>
      <c r="S891" s="39">
        <v>13</v>
      </c>
      <c r="T891" s="39">
        <v>9</v>
      </c>
      <c r="U891" s="39">
        <v>0</v>
      </c>
      <c r="V891" s="39">
        <v>0</v>
      </c>
      <c r="W891" s="39">
        <v>0</v>
      </c>
      <c r="X891" s="39">
        <v>0</v>
      </c>
      <c r="Y891" s="43">
        <v>0</v>
      </c>
      <c r="Z891" s="42">
        <v>0</v>
      </c>
      <c r="AA891" s="45">
        <v>65</v>
      </c>
      <c r="AB891" s="45">
        <v>78</v>
      </c>
      <c r="AC891" s="44">
        <v>143</v>
      </c>
      <c r="AD891" s="41">
        <v>15</v>
      </c>
      <c r="AE891" s="41">
        <v>13</v>
      </c>
      <c r="AF891" s="41">
        <v>41</v>
      </c>
      <c r="AG891" s="41">
        <v>0</v>
      </c>
      <c r="AH891" s="41">
        <v>38</v>
      </c>
      <c r="AI891" s="41">
        <v>20</v>
      </c>
      <c r="AJ891" s="41">
        <v>0</v>
      </c>
      <c r="AK891" s="41">
        <v>16</v>
      </c>
      <c r="AL891" s="46">
        <v>143</v>
      </c>
      <c r="AM891" s="46">
        <v>0</v>
      </c>
    </row>
    <row r="892" spans="1:39" ht="48">
      <c r="A892" s="40" t="s">
        <v>4425</v>
      </c>
      <c r="B892" s="47" t="s">
        <v>4426</v>
      </c>
      <c r="C892" t="s">
        <v>11207</v>
      </c>
      <c r="D892" t="s">
        <v>4427</v>
      </c>
      <c r="E892" t="s">
        <v>4428</v>
      </c>
      <c r="F892" t="s">
        <v>13190</v>
      </c>
      <c r="G892" t="s">
        <v>13191</v>
      </c>
      <c r="H892" t="str">
        <f>INDEX(CountyList!A:A, MATCH(MID(A892, 3, 3), CountyList!B:B, 0))</f>
        <v>Will</v>
      </c>
      <c r="I892" s="38">
        <v>4</v>
      </c>
      <c r="J892" s="38">
        <v>13.7</v>
      </c>
      <c r="K892" s="39">
        <v>39</v>
      </c>
      <c r="L892" s="39">
        <v>22</v>
      </c>
      <c r="M892" s="39">
        <v>20</v>
      </c>
      <c r="N892" s="39">
        <v>23</v>
      </c>
      <c r="O892" s="39">
        <v>17</v>
      </c>
      <c r="P892" s="39">
        <v>19</v>
      </c>
      <c r="Q892" s="39">
        <v>21</v>
      </c>
      <c r="R892" s="39">
        <v>21</v>
      </c>
      <c r="S892" s="39">
        <v>17</v>
      </c>
      <c r="T892" s="39">
        <v>23</v>
      </c>
      <c r="U892" s="39">
        <v>0</v>
      </c>
      <c r="V892" s="39">
        <v>0</v>
      </c>
      <c r="W892" s="39">
        <v>0</v>
      </c>
      <c r="X892" s="39">
        <v>0</v>
      </c>
      <c r="Y892" s="43">
        <v>17</v>
      </c>
      <c r="Z892" s="42">
        <v>0</v>
      </c>
      <c r="AA892" s="45">
        <v>124</v>
      </c>
      <c r="AB892" s="45">
        <v>115</v>
      </c>
      <c r="AC892" s="44">
        <v>239</v>
      </c>
      <c r="AD892" s="41">
        <v>90</v>
      </c>
      <c r="AE892" s="41">
        <v>92</v>
      </c>
      <c r="AF892" s="41">
        <v>34</v>
      </c>
      <c r="AG892" s="41">
        <v>0</v>
      </c>
      <c r="AH892" s="41">
        <v>3</v>
      </c>
      <c r="AI892" s="41">
        <v>5</v>
      </c>
      <c r="AJ892" s="41">
        <v>10</v>
      </c>
      <c r="AK892" s="41">
        <v>5</v>
      </c>
      <c r="AL892" s="46">
        <v>222</v>
      </c>
      <c r="AM892" s="46">
        <v>0</v>
      </c>
    </row>
    <row r="893" spans="1:39" ht="48">
      <c r="A893" s="40" t="s">
        <v>4430</v>
      </c>
      <c r="B893" s="47" t="s">
        <v>786</v>
      </c>
      <c r="C893" t="s">
        <v>11210</v>
      </c>
      <c r="D893" t="s">
        <v>4433</v>
      </c>
      <c r="E893" t="s">
        <v>4428</v>
      </c>
      <c r="F893" t="s">
        <v>13192</v>
      </c>
      <c r="G893" t="s">
        <v>7503</v>
      </c>
      <c r="H893" t="str">
        <f>INDEX(CountyList!A:A, MATCH(MID(A893, 3, 3), CountyList!B:B, 0))</f>
        <v>Will</v>
      </c>
      <c r="I893" s="38">
        <v>1</v>
      </c>
      <c r="J893" s="38">
        <v>12.2</v>
      </c>
      <c r="K893" s="39">
        <v>25</v>
      </c>
      <c r="L893" s="39">
        <v>17</v>
      </c>
      <c r="M893" s="39">
        <v>18</v>
      </c>
      <c r="N893" s="39">
        <v>24</v>
      </c>
      <c r="O893" s="39">
        <v>24</v>
      </c>
      <c r="P893" s="39">
        <v>26</v>
      </c>
      <c r="Q893" s="39">
        <v>25</v>
      </c>
      <c r="R893" s="39">
        <v>24</v>
      </c>
      <c r="S893" s="39">
        <v>23</v>
      </c>
      <c r="T893" s="39">
        <v>20</v>
      </c>
      <c r="U893" s="39">
        <v>0</v>
      </c>
      <c r="V893" s="39">
        <v>0</v>
      </c>
      <c r="W893" s="39">
        <v>0</v>
      </c>
      <c r="X893" s="39">
        <v>0</v>
      </c>
      <c r="Y893" s="43">
        <v>5</v>
      </c>
      <c r="Z893" s="42">
        <v>0</v>
      </c>
      <c r="AA893" s="45">
        <v>120</v>
      </c>
      <c r="AB893" s="45">
        <v>111</v>
      </c>
      <c r="AC893" s="44">
        <v>231</v>
      </c>
      <c r="AD893" s="41">
        <v>104</v>
      </c>
      <c r="AE893" s="41">
        <v>90</v>
      </c>
      <c r="AF893" s="41">
        <v>9</v>
      </c>
      <c r="AG893" s="41">
        <v>0</v>
      </c>
      <c r="AH893" s="41">
        <v>10</v>
      </c>
      <c r="AI893" s="41">
        <v>1</v>
      </c>
      <c r="AJ893" s="41">
        <v>0</v>
      </c>
      <c r="AK893" s="41">
        <v>17</v>
      </c>
      <c r="AL893" s="46">
        <v>226</v>
      </c>
      <c r="AM893" s="46">
        <v>0</v>
      </c>
    </row>
    <row r="894" spans="1:39" ht="48">
      <c r="A894" s="40" t="s">
        <v>4434</v>
      </c>
      <c r="B894" s="47" t="s">
        <v>4435</v>
      </c>
      <c r="C894" t="s">
        <v>7504</v>
      </c>
      <c r="D894" t="s">
        <v>4437</v>
      </c>
      <c r="E894" t="s">
        <v>4438</v>
      </c>
      <c r="F894" t="s">
        <v>13193</v>
      </c>
      <c r="G894" t="s">
        <v>7506</v>
      </c>
      <c r="H894" t="str">
        <f>INDEX(CountyList!A:A, MATCH(MID(A894, 3, 3), CountyList!B:B, 0))</f>
        <v>Will</v>
      </c>
      <c r="I894" s="38">
        <v>1</v>
      </c>
      <c r="J894" s="38">
        <v>11.5</v>
      </c>
      <c r="K894" s="39">
        <v>32</v>
      </c>
      <c r="L894" s="39">
        <v>14</v>
      </c>
      <c r="M894" s="39">
        <v>10</v>
      </c>
      <c r="N894" s="39">
        <v>6</v>
      </c>
      <c r="O894" s="39">
        <v>9</v>
      </c>
      <c r="P894" s="39">
        <v>12</v>
      </c>
      <c r="Q894" s="39">
        <v>11</v>
      </c>
      <c r="R894" s="39">
        <v>15</v>
      </c>
      <c r="S894" s="39">
        <v>12</v>
      </c>
      <c r="T894" s="39">
        <v>12</v>
      </c>
      <c r="U894" s="39">
        <v>0</v>
      </c>
      <c r="V894" s="39">
        <v>0</v>
      </c>
      <c r="W894" s="39">
        <v>0</v>
      </c>
      <c r="X894" s="39">
        <v>0</v>
      </c>
      <c r="Y894" s="43">
        <v>0</v>
      </c>
      <c r="Z894" s="42">
        <v>0</v>
      </c>
      <c r="AA894" s="45">
        <v>70</v>
      </c>
      <c r="AB894" s="45">
        <v>63</v>
      </c>
      <c r="AC894" s="44">
        <v>133</v>
      </c>
      <c r="AD894" s="41">
        <v>59</v>
      </c>
      <c r="AE894" s="41">
        <v>57</v>
      </c>
      <c r="AF894" s="41">
        <v>15</v>
      </c>
      <c r="AG894" s="41">
        <v>0</v>
      </c>
      <c r="AH894" s="41">
        <v>0</v>
      </c>
      <c r="AI894" s="41">
        <v>1</v>
      </c>
      <c r="AJ894" s="41">
        <v>0</v>
      </c>
      <c r="AK894" s="41">
        <v>1</v>
      </c>
      <c r="AL894" s="46">
        <v>133</v>
      </c>
      <c r="AM894" s="46">
        <v>0</v>
      </c>
    </row>
    <row r="895" spans="1:39" ht="48">
      <c r="A895" s="40" t="s">
        <v>4440</v>
      </c>
      <c r="B895" s="47" t="s">
        <v>2699</v>
      </c>
      <c r="C895" t="s">
        <v>11218</v>
      </c>
      <c r="D895" t="s">
        <v>4443</v>
      </c>
      <c r="E895" t="s">
        <v>4444</v>
      </c>
      <c r="F895" t="s">
        <v>13194</v>
      </c>
      <c r="G895" t="s">
        <v>7509</v>
      </c>
      <c r="H895" t="str">
        <f>INDEX(CountyList!A:A, MATCH(MID(A895, 3, 3), CountyList!B:B, 0))</f>
        <v>Will</v>
      </c>
      <c r="I895" s="38">
        <v>2</v>
      </c>
      <c r="J895" s="38">
        <v>23.2</v>
      </c>
      <c r="K895" s="39">
        <v>22</v>
      </c>
      <c r="L895" s="39">
        <v>31</v>
      </c>
      <c r="M895" s="39">
        <v>29</v>
      </c>
      <c r="N895" s="39">
        <v>40</v>
      </c>
      <c r="O895" s="39">
        <v>43</v>
      </c>
      <c r="P895" s="39">
        <v>48</v>
      </c>
      <c r="Q895" s="39">
        <v>47</v>
      </c>
      <c r="R895" s="39">
        <v>56</v>
      </c>
      <c r="S895" s="39">
        <v>58</v>
      </c>
      <c r="T895" s="39">
        <v>60</v>
      </c>
      <c r="U895" s="39">
        <v>0</v>
      </c>
      <c r="V895" s="39">
        <v>0</v>
      </c>
      <c r="W895" s="39">
        <v>0</v>
      </c>
      <c r="X895" s="39">
        <v>0</v>
      </c>
      <c r="Y895" s="43">
        <v>9</v>
      </c>
      <c r="Z895" s="42">
        <v>0</v>
      </c>
      <c r="AA895" s="45">
        <v>222</v>
      </c>
      <c r="AB895" s="45">
        <v>221</v>
      </c>
      <c r="AC895" s="44">
        <v>443</v>
      </c>
      <c r="AD895" s="41">
        <v>207</v>
      </c>
      <c r="AE895" s="41">
        <v>211</v>
      </c>
      <c r="AF895" s="41">
        <v>9</v>
      </c>
      <c r="AG895" s="41">
        <v>0</v>
      </c>
      <c r="AH895" s="41">
        <v>8</v>
      </c>
      <c r="AI895" s="41">
        <v>1</v>
      </c>
      <c r="AJ895" s="41">
        <v>0</v>
      </c>
      <c r="AK895" s="41">
        <v>7</v>
      </c>
      <c r="AL895" s="46">
        <v>434</v>
      </c>
      <c r="AM895" s="46">
        <v>0</v>
      </c>
    </row>
    <row r="896" spans="1:39" ht="48">
      <c r="A896" s="40" t="s">
        <v>4446</v>
      </c>
      <c r="B896" s="47" t="s">
        <v>4447</v>
      </c>
      <c r="C896" t="s">
        <v>13195</v>
      </c>
      <c r="D896" t="s">
        <v>4449</v>
      </c>
      <c r="E896" t="s">
        <v>4450</v>
      </c>
      <c r="F896" t="s">
        <v>13196</v>
      </c>
      <c r="G896" t="s">
        <v>7512</v>
      </c>
      <c r="H896" t="str">
        <f>INDEX(CountyList!A:A, MATCH(MID(A896, 3, 3), CountyList!B:B, 0))</f>
        <v>Will</v>
      </c>
      <c r="I896" s="38">
        <v>2.1</v>
      </c>
      <c r="J896" s="38">
        <v>22.4</v>
      </c>
      <c r="K896" s="39">
        <v>30</v>
      </c>
      <c r="L896" s="39">
        <v>44</v>
      </c>
      <c r="M896" s="39">
        <v>42</v>
      </c>
      <c r="N896" s="39">
        <v>54</v>
      </c>
      <c r="O896" s="39">
        <v>52</v>
      </c>
      <c r="P896" s="39">
        <v>51</v>
      </c>
      <c r="Q896" s="39">
        <v>54</v>
      </c>
      <c r="R896" s="39">
        <v>57</v>
      </c>
      <c r="S896" s="39">
        <v>39</v>
      </c>
      <c r="T896" s="39">
        <v>48</v>
      </c>
      <c r="U896" s="39">
        <v>0</v>
      </c>
      <c r="V896" s="39">
        <v>0</v>
      </c>
      <c r="W896" s="39">
        <v>0</v>
      </c>
      <c r="X896" s="39">
        <v>0</v>
      </c>
      <c r="Y896" s="43">
        <v>14</v>
      </c>
      <c r="Z896" s="42">
        <v>0</v>
      </c>
      <c r="AA896" s="45">
        <v>263</v>
      </c>
      <c r="AB896" s="45">
        <v>222</v>
      </c>
      <c r="AC896" s="44">
        <v>485</v>
      </c>
      <c r="AD896" s="41">
        <v>213</v>
      </c>
      <c r="AE896" s="41">
        <v>168</v>
      </c>
      <c r="AF896" s="41">
        <v>43</v>
      </c>
      <c r="AG896" s="41">
        <v>0</v>
      </c>
      <c r="AH896" s="41">
        <v>24</v>
      </c>
      <c r="AI896" s="41">
        <v>10</v>
      </c>
      <c r="AJ896" s="41">
        <v>1</v>
      </c>
      <c r="AK896" s="41">
        <v>26</v>
      </c>
      <c r="AL896" s="46">
        <v>471</v>
      </c>
      <c r="AM896" s="46">
        <v>0</v>
      </c>
    </row>
    <row r="897" spans="1:39" ht="48">
      <c r="A897" s="40" t="s">
        <v>13197</v>
      </c>
      <c r="B897" s="47" t="s">
        <v>11223</v>
      </c>
      <c r="C897" t="s">
        <v>11225</v>
      </c>
      <c r="D897" t="s">
        <v>11226</v>
      </c>
      <c r="E897" t="s">
        <v>11227</v>
      </c>
      <c r="F897" t="s">
        <v>13198</v>
      </c>
      <c r="G897" t="s">
        <v>13199</v>
      </c>
      <c r="H897" t="str">
        <f>INDEX(CountyList!A:A, MATCH(MID(A897, 3, 3), CountyList!B:B, 0))</f>
        <v>Will</v>
      </c>
      <c r="I897" s="38">
        <v>1</v>
      </c>
      <c r="J897" s="38">
        <v>9.6999999999999993</v>
      </c>
      <c r="K897" s="39">
        <v>20</v>
      </c>
      <c r="L897" s="39">
        <v>15</v>
      </c>
      <c r="M897" s="39">
        <v>7</v>
      </c>
      <c r="N897" s="39">
        <v>13</v>
      </c>
      <c r="O897" s="39">
        <v>9</v>
      </c>
      <c r="P897" s="39">
        <v>6</v>
      </c>
      <c r="Q897" s="39">
        <v>6</v>
      </c>
      <c r="R897" s="39">
        <v>8</v>
      </c>
      <c r="S897" s="39">
        <v>6</v>
      </c>
      <c r="T897" s="39">
        <v>6</v>
      </c>
      <c r="U897" s="39">
        <v>0</v>
      </c>
      <c r="V897" s="39">
        <v>0</v>
      </c>
      <c r="W897" s="39">
        <v>0</v>
      </c>
      <c r="X897" s="39">
        <v>0</v>
      </c>
      <c r="Y897" s="43">
        <v>3</v>
      </c>
      <c r="Z897" s="42">
        <v>0</v>
      </c>
      <c r="AA897" s="45">
        <v>49</v>
      </c>
      <c r="AB897" s="45">
        <v>50</v>
      </c>
      <c r="AC897" s="44">
        <v>99</v>
      </c>
      <c r="AD897" s="41">
        <v>44</v>
      </c>
      <c r="AE897" s="41">
        <v>47</v>
      </c>
      <c r="AF897" s="41">
        <v>0</v>
      </c>
      <c r="AG897" s="41">
        <v>0</v>
      </c>
      <c r="AH897" s="41">
        <v>0</v>
      </c>
      <c r="AI897" s="41">
        <v>0</v>
      </c>
      <c r="AJ897" s="41">
        <v>0</v>
      </c>
      <c r="AK897" s="41">
        <v>8</v>
      </c>
      <c r="AL897" s="46">
        <v>96</v>
      </c>
      <c r="AM897" s="46">
        <v>0</v>
      </c>
    </row>
    <row r="898" spans="1:39" ht="48">
      <c r="A898" s="40" t="s">
        <v>4452</v>
      </c>
      <c r="B898" s="47" t="s">
        <v>439</v>
      </c>
      <c r="C898" t="s">
        <v>13945</v>
      </c>
      <c r="D898" t="s">
        <v>13946</v>
      </c>
      <c r="E898" t="s">
        <v>4455</v>
      </c>
      <c r="F898" t="s">
        <v>13200</v>
      </c>
      <c r="G898" t="s">
        <v>13201</v>
      </c>
      <c r="H898" t="str">
        <f>INDEX(CountyList!A:A, MATCH(MID(A898, 3, 3), CountyList!B:B, 0))</f>
        <v>Will</v>
      </c>
      <c r="I898" s="38">
        <v>0</v>
      </c>
      <c r="J898" s="38">
        <v>7</v>
      </c>
      <c r="K898" s="39">
        <v>42</v>
      </c>
      <c r="L898" s="39">
        <v>10</v>
      </c>
      <c r="M898" s="39">
        <v>10</v>
      </c>
      <c r="N898" s="39">
        <v>13</v>
      </c>
      <c r="O898" s="39">
        <v>6</v>
      </c>
      <c r="P898" s="39">
        <v>8</v>
      </c>
      <c r="Q898" s="39">
        <v>7</v>
      </c>
      <c r="R898" s="39">
        <v>6</v>
      </c>
      <c r="S898" s="39">
        <v>7</v>
      </c>
      <c r="T898" s="39">
        <v>5</v>
      </c>
      <c r="U898" s="39">
        <v>0</v>
      </c>
      <c r="V898" s="39">
        <v>0</v>
      </c>
      <c r="W898" s="39">
        <v>0</v>
      </c>
      <c r="X898" s="39">
        <v>0</v>
      </c>
      <c r="Y898" s="43">
        <v>0</v>
      </c>
      <c r="Z898" s="42">
        <v>0</v>
      </c>
      <c r="AA898" s="45">
        <v>56</v>
      </c>
      <c r="AB898" s="45">
        <v>58</v>
      </c>
      <c r="AC898" s="44">
        <v>114</v>
      </c>
      <c r="AD898" s="41">
        <v>54</v>
      </c>
      <c r="AE898" s="41">
        <v>57</v>
      </c>
      <c r="AF898" s="41">
        <v>3</v>
      </c>
      <c r="AG898" s="41">
        <v>0</v>
      </c>
      <c r="AH898" s="41">
        <v>0</v>
      </c>
      <c r="AI898" s="41">
        <v>0</v>
      </c>
      <c r="AJ898" s="41">
        <v>0</v>
      </c>
      <c r="AK898" s="41">
        <v>0</v>
      </c>
      <c r="AL898" s="46">
        <v>114</v>
      </c>
      <c r="AM898" s="46">
        <v>0</v>
      </c>
    </row>
    <row r="899" spans="1:39" ht="48">
      <c r="A899" s="40" t="s">
        <v>4457</v>
      </c>
      <c r="B899" s="47" t="s">
        <v>4458</v>
      </c>
      <c r="C899" t="s">
        <v>11235</v>
      </c>
      <c r="D899" t="s">
        <v>4461</v>
      </c>
      <c r="E899" t="s">
        <v>4462</v>
      </c>
      <c r="F899" t="s">
        <v>13202</v>
      </c>
      <c r="G899" t="s">
        <v>7515</v>
      </c>
      <c r="H899" t="str">
        <f>INDEX(CountyList!A:A, MATCH(MID(A899, 3, 3), CountyList!B:B, 0))</f>
        <v>Will</v>
      </c>
      <c r="I899" s="38">
        <v>0</v>
      </c>
      <c r="J899" s="38">
        <v>6.8</v>
      </c>
      <c r="K899" s="39">
        <v>33</v>
      </c>
      <c r="L899" s="39">
        <v>21</v>
      </c>
      <c r="M899" s="39">
        <v>20</v>
      </c>
      <c r="N899" s="39">
        <v>18</v>
      </c>
      <c r="O899" s="39">
        <v>25</v>
      </c>
      <c r="P899" s="39">
        <v>16</v>
      </c>
      <c r="Q899" s="39">
        <v>25</v>
      </c>
      <c r="R899" s="39">
        <v>28</v>
      </c>
      <c r="S899" s="39">
        <v>0</v>
      </c>
      <c r="T899" s="39">
        <v>0</v>
      </c>
      <c r="U899" s="39">
        <v>0</v>
      </c>
      <c r="V899" s="39">
        <v>0</v>
      </c>
      <c r="W899" s="39">
        <v>0</v>
      </c>
      <c r="X899" s="39">
        <v>0</v>
      </c>
      <c r="Y899" s="43">
        <v>0</v>
      </c>
      <c r="Z899" s="42">
        <v>0</v>
      </c>
      <c r="AA899" s="45">
        <v>95</v>
      </c>
      <c r="AB899" s="45">
        <v>91</v>
      </c>
      <c r="AC899" s="44">
        <v>186</v>
      </c>
      <c r="AD899" s="41">
        <v>86</v>
      </c>
      <c r="AE899" s="41">
        <v>70</v>
      </c>
      <c r="AF899" s="41">
        <v>8</v>
      </c>
      <c r="AG899" s="41">
        <v>0</v>
      </c>
      <c r="AH899" s="41">
        <v>2</v>
      </c>
      <c r="AI899" s="41">
        <v>17</v>
      </c>
      <c r="AJ899" s="41">
        <v>0</v>
      </c>
      <c r="AK899" s="41">
        <v>3</v>
      </c>
      <c r="AL899" s="46">
        <v>186</v>
      </c>
      <c r="AM899" s="46">
        <v>0</v>
      </c>
    </row>
    <row r="900" spans="1:39" ht="64">
      <c r="A900" s="40" t="s">
        <v>4464</v>
      </c>
      <c r="B900" s="47" t="s">
        <v>4465</v>
      </c>
      <c r="C900" t="s">
        <v>13947</v>
      </c>
      <c r="D900" t="s">
        <v>11239</v>
      </c>
      <c r="E900" t="s">
        <v>4467</v>
      </c>
      <c r="F900" t="s">
        <v>13203</v>
      </c>
      <c r="G900" t="s">
        <v>7519</v>
      </c>
      <c r="H900" t="str">
        <f>INDEX(CountyList!A:A, MATCH(MID(A900, 3, 3), CountyList!B:B, 0))</f>
        <v>Will</v>
      </c>
      <c r="I900" s="38">
        <v>1</v>
      </c>
      <c r="J900" s="38">
        <v>4</v>
      </c>
      <c r="K900" s="39">
        <v>16</v>
      </c>
      <c r="L900" s="39">
        <v>6</v>
      </c>
      <c r="M900" s="39">
        <v>4</v>
      </c>
      <c r="N900" s="39">
        <v>3</v>
      </c>
      <c r="O900" s="39">
        <v>2</v>
      </c>
      <c r="P900" s="39">
        <v>3</v>
      </c>
      <c r="Q900" s="39">
        <v>4</v>
      </c>
      <c r="R900" s="39">
        <v>0</v>
      </c>
      <c r="S900" s="39">
        <v>0</v>
      </c>
      <c r="T900" s="39">
        <v>0</v>
      </c>
      <c r="U900" s="39">
        <v>0</v>
      </c>
      <c r="V900" s="39">
        <v>0</v>
      </c>
      <c r="W900" s="39">
        <v>0</v>
      </c>
      <c r="X900" s="39">
        <v>0</v>
      </c>
      <c r="Y900" s="43">
        <v>0</v>
      </c>
      <c r="Z900" s="42">
        <v>0</v>
      </c>
      <c r="AA900" s="45">
        <v>18</v>
      </c>
      <c r="AB900" s="45">
        <v>20</v>
      </c>
      <c r="AC900" s="44">
        <v>38</v>
      </c>
      <c r="AD900" s="41">
        <v>3</v>
      </c>
      <c r="AE900" s="41">
        <v>2</v>
      </c>
      <c r="AF900" s="41">
        <v>5</v>
      </c>
      <c r="AG900" s="41">
        <v>0</v>
      </c>
      <c r="AH900" s="41">
        <v>6</v>
      </c>
      <c r="AI900" s="41">
        <v>14</v>
      </c>
      <c r="AJ900" s="41">
        <v>0</v>
      </c>
      <c r="AK900" s="41">
        <v>8</v>
      </c>
      <c r="AL900" s="46">
        <v>38</v>
      </c>
      <c r="AM900" s="46">
        <v>0</v>
      </c>
    </row>
    <row r="901" spans="1:39" ht="48">
      <c r="A901" s="40" t="s">
        <v>4469</v>
      </c>
      <c r="B901" s="47" t="s">
        <v>4470</v>
      </c>
      <c r="C901" t="s">
        <v>11243</v>
      </c>
      <c r="D901" t="s">
        <v>4472</v>
      </c>
      <c r="E901" t="s">
        <v>4409</v>
      </c>
      <c r="F901" t="s">
        <v>13204</v>
      </c>
      <c r="G901" t="s">
        <v>7522</v>
      </c>
      <c r="H901" t="str">
        <f>INDEX(CountyList!A:A, MATCH(MID(A901, 3, 3), CountyList!B:B, 0))</f>
        <v>Will</v>
      </c>
      <c r="I901" s="38">
        <v>1</v>
      </c>
      <c r="J901" s="38">
        <v>12.6</v>
      </c>
      <c r="K901" s="39">
        <v>31</v>
      </c>
      <c r="L901" s="39">
        <v>18</v>
      </c>
      <c r="M901" s="39">
        <v>21</v>
      </c>
      <c r="N901" s="39">
        <v>17</v>
      </c>
      <c r="O901" s="39">
        <v>15</v>
      </c>
      <c r="P901" s="39">
        <v>17</v>
      </c>
      <c r="Q901" s="39">
        <v>20</v>
      </c>
      <c r="R901" s="39">
        <v>16</v>
      </c>
      <c r="S901" s="39">
        <v>15</v>
      </c>
      <c r="T901" s="39">
        <v>4</v>
      </c>
      <c r="U901" s="39">
        <v>0</v>
      </c>
      <c r="V901" s="39">
        <v>0</v>
      </c>
      <c r="W901" s="39">
        <v>0</v>
      </c>
      <c r="X901" s="39">
        <v>0</v>
      </c>
      <c r="Y901" s="43">
        <v>8</v>
      </c>
      <c r="Z901" s="42">
        <v>0</v>
      </c>
      <c r="AA901" s="45">
        <v>81</v>
      </c>
      <c r="AB901" s="45">
        <v>101</v>
      </c>
      <c r="AC901" s="44">
        <v>182</v>
      </c>
      <c r="AD901" s="41">
        <v>68</v>
      </c>
      <c r="AE901" s="41">
        <v>88</v>
      </c>
      <c r="AF901" s="41">
        <v>7</v>
      </c>
      <c r="AG901" s="41">
        <v>0</v>
      </c>
      <c r="AH901" s="41">
        <v>4</v>
      </c>
      <c r="AI901" s="41">
        <v>0</v>
      </c>
      <c r="AJ901" s="41">
        <v>0</v>
      </c>
      <c r="AK901" s="41">
        <v>15</v>
      </c>
      <c r="AL901" s="46">
        <v>174</v>
      </c>
      <c r="AM901" s="46">
        <v>0</v>
      </c>
    </row>
    <row r="902" spans="1:39" ht="64">
      <c r="A902" s="40" t="s">
        <v>4473</v>
      </c>
      <c r="B902" s="47" t="s">
        <v>4474</v>
      </c>
      <c r="C902" t="s">
        <v>11246</v>
      </c>
      <c r="D902" t="s">
        <v>4408</v>
      </c>
      <c r="E902" t="s">
        <v>4409</v>
      </c>
      <c r="F902" t="s">
        <v>13174</v>
      </c>
      <c r="G902" t="s">
        <v>7524</v>
      </c>
      <c r="H902" t="str">
        <f>INDEX(CountyList!A:A, MATCH(MID(A902, 3, 3), CountyList!B:B, 0))</f>
        <v>Will</v>
      </c>
      <c r="I902" s="38">
        <v>1.5</v>
      </c>
      <c r="J902" s="38">
        <v>29.5</v>
      </c>
      <c r="K902" s="39">
        <v>0</v>
      </c>
      <c r="L902" s="39">
        <v>0</v>
      </c>
      <c r="M902" s="39">
        <v>0</v>
      </c>
      <c r="N902" s="39">
        <v>0</v>
      </c>
      <c r="O902" s="39">
        <v>0</v>
      </c>
      <c r="P902" s="39">
        <v>0</v>
      </c>
      <c r="Q902" s="39">
        <v>0</v>
      </c>
      <c r="R902" s="39">
        <v>0</v>
      </c>
      <c r="S902" s="39">
        <v>0</v>
      </c>
      <c r="T902" s="39">
        <v>0</v>
      </c>
      <c r="U902" s="39">
        <v>245</v>
      </c>
      <c r="V902" s="39">
        <v>257</v>
      </c>
      <c r="W902" s="39">
        <v>276</v>
      </c>
      <c r="X902" s="39">
        <v>232</v>
      </c>
      <c r="Y902" s="43">
        <v>0</v>
      </c>
      <c r="Z902" s="42">
        <v>18</v>
      </c>
      <c r="AA902" s="45">
        <v>459</v>
      </c>
      <c r="AB902" s="45">
        <v>577</v>
      </c>
      <c r="AC902" s="44">
        <v>1036</v>
      </c>
      <c r="AD902" s="41">
        <v>393</v>
      </c>
      <c r="AE902" s="41">
        <v>469</v>
      </c>
      <c r="AF902" s="41">
        <v>107</v>
      </c>
      <c r="AG902" s="41">
        <v>19</v>
      </c>
      <c r="AH902" s="41">
        <v>23</v>
      </c>
      <c r="AI902" s="41">
        <v>24</v>
      </c>
      <c r="AJ902" s="41">
        <v>1</v>
      </c>
      <c r="AK902" s="41">
        <v>0</v>
      </c>
      <c r="AL902" s="46">
        <v>0</v>
      </c>
      <c r="AM902" s="46">
        <v>1010</v>
      </c>
    </row>
    <row r="903" spans="1:39" ht="48">
      <c r="A903" s="40" t="s">
        <v>4476</v>
      </c>
      <c r="B903" s="47" t="s">
        <v>4477</v>
      </c>
      <c r="C903" t="s">
        <v>11249</v>
      </c>
      <c r="D903" t="s">
        <v>4479</v>
      </c>
      <c r="E903" t="s">
        <v>4392</v>
      </c>
      <c r="F903" t="s">
        <v>13205</v>
      </c>
      <c r="G903" t="s">
        <v>7527</v>
      </c>
      <c r="H903" t="str">
        <f>INDEX(CountyList!A:A, MATCH(MID(A903, 3, 3), CountyList!B:B, 0))</f>
        <v>Will</v>
      </c>
      <c r="I903" s="38">
        <v>3</v>
      </c>
      <c r="J903" s="38">
        <v>32</v>
      </c>
      <c r="K903" s="39">
        <v>0</v>
      </c>
      <c r="L903" s="39">
        <v>0</v>
      </c>
      <c r="M903" s="39">
        <v>0</v>
      </c>
      <c r="N903" s="39">
        <v>0</v>
      </c>
      <c r="O903" s="39">
        <v>0</v>
      </c>
      <c r="P903" s="39">
        <v>0</v>
      </c>
      <c r="Q903" s="39">
        <v>0</v>
      </c>
      <c r="R903" s="39">
        <v>0</v>
      </c>
      <c r="S903" s="39">
        <v>0</v>
      </c>
      <c r="T903" s="39">
        <v>0</v>
      </c>
      <c r="U903" s="39">
        <v>170</v>
      </c>
      <c r="V903" s="39">
        <v>175</v>
      </c>
      <c r="W903" s="39">
        <v>168</v>
      </c>
      <c r="X903" s="39">
        <v>162</v>
      </c>
      <c r="Y903" s="43">
        <v>0</v>
      </c>
      <c r="Z903" s="42">
        <v>0</v>
      </c>
      <c r="AA903" s="45">
        <v>293</v>
      </c>
      <c r="AB903" s="45">
        <v>382</v>
      </c>
      <c r="AC903" s="44">
        <v>675</v>
      </c>
      <c r="AD903" s="41">
        <v>234</v>
      </c>
      <c r="AE903" s="41">
        <v>300</v>
      </c>
      <c r="AF903" s="41">
        <v>57</v>
      </c>
      <c r="AG903" s="41">
        <v>2</v>
      </c>
      <c r="AH903" s="41">
        <v>26</v>
      </c>
      <c r="AI903" s="41">
        <v>41</v>
      </c>
      <c r="AJ903" s="41">
        <v>0</v>
      </c>
      <c r="AK903" s="41">
        <v>15</v>
      </c>
      <c r="AL903" s="46">
        <v>0</v>
      </c>
      <c r="AM903" s="46">
        <v>675</v>
      </c>
    </row>
    <row r="904" spans="1:39" ht="64">
      <c r="A904" s="40" t="s">
        <v>4480</v>
      </c>
      <c r="B904" s="47" t="s">
        <v>4481</v>
      </c>
      <c r="C904" t="s">
        <v>11252</v>
      </c>
      <c r="D904" t="s">
        <v>4483</v>
      </c>
      <c r="E904" t="s">
        <v>4462</v>
      </c>
      <c r="F904" t="s">
        <v>13206</v>
      </c>
      <c r="G904" t="s">
        <v>7530</v>
      </c>
      <c r="H904" t="str">
        <f>INDEX(CountyList!A:A, MATCH(MID(A904, 3, 3), CountyList!B:B, 0))</f>
        <v>Will</v>
      </c>
      <c r="I904" s="38">
        <v>0</v>
      </c>
      <c r="J904" s="38">
        <v>9</v>
      </c>
      <c r="K904" s="39">
        <v>0</v>
      </c>
      <c r="L904" s="39">
        <v>0</v>
      </c>
      <c r="M904" s="39">
        <v>0</v>
      </c>
      <c r="N904" s="39">
        <v>0</v>
      </c>
      <c r="O904" s="39">
        <v>0</v>
      </c>
      <c r="P904" s="39">
        <v>0</v>
      </c>
      <c r="Q904" s="39">
        <v>0</v>
      </c>
      <c r="R904" s="39">
        <v>0</v>
      </c>
      <c r="S904" s="39">
        <v>0</v>
      </c>
      <c r="T904" s="39">
        <v>0</v>
      </c>
      <c r="U904" s="39">
        <v>32</v>
      </c>
      <c r="V904" s="39">
        <v>37</v>
      </c>
      <c r="W904" s="39">
        <v>29</v>
      </c>
      <c r="X904" s="39">
        <v>22</v>
      </c>
      <c r="Y904" s="43">
        <v>0</v>
      </c>
      <c r="Z904" s="42">
        <v>0</v>
      </c>
      <c r="AA904" s="45">
        <v>59</v>
      </c>
      <c r="AB904" s="45">
        <v>61</v>
      </c>
      <c r="AC904" s="44">
        <v>120</v>
      </c>
      <c r="AD904" s="41">
        <v>49</v>
      </c>
      <c r="AE904" s="41">
        <v>51</v>
      </c>
      <c r="AF904" s="41">
        <v>5</v>
      </c>
      <c r="AG904" s="41">
        <v>0</v>
      </c>
      <c r="AH904" s="41">
        <v>4</v>
      </c>
      <c r="AI904" s="41">
        <v>7</v>
      </c>
      <c r="AJ904" s="41">
        <v>0</v>
      </c>
      <c r="AK904" s="41">
        <v>4</v>
      </c>
      <c r="AL904" s="46">
        <v>0</v>
      </c>
      <c r="AM904" s="46">
        <v>120</v>
      </c>
    </row>
    <row r="905" spans="1:39" ht="48">
      <c r="A905" s="40" t="s">
        <v>4484</v>
      </c>
      <c r="B905" s="47" t="s">
        <v>4485</v>
      </c>
      <c r="C905" t="s">
        <v>11255</v>
      </c>
      <c r="D905" t="s">
        <v>13948</v>
      </c>
      <c r="E905" t="s">
        <v>4392</v>
      </c>
      <c r="F905" t="s">
        <v>13207</v>
      </c>
      <c r="G905" t="s">
        <v>7533</v>
      </c>
      <c r="H905" t="str">
        <f>INDEX(CountyList!A:A, MATCH(MID(A905, 3, 3), CountyList!B:B, 0))</f>
        <v>Will</v>
      </c>
      <c r="I905" s="38">
        <v>2</v>
      </c>
      <c r="J905" s="38">
        <v>14.5</v>
      </c>
      <c r="K905" s="39">
        <v>17</v>
      </c>
      <c r="L905" s="39">
        <v>17</v>
      </c>
      <c r="M905" s="39">
        <v>16</v>
      </c>
      <c r="N905" s="39">
        <v>17</v>
      </c>
      <c r="O905" s="39">
        <v>24</v>
      </c>
      <c r="P905" s="39">
        <v>17</v>
      </c>
      <c r="Q905" s="39">
        <v>29</v>
      </c>
      <c r="R905" s="39">
        <v>23</v>
      </c>
      <c r="S905" s="39">
        <v>14</v>
      </c>
      <c r="T905" s="39">
        <v>17</v>
      </c>
      <c r="U905" s="39">
        <v>0</v>
      </c>
      <c r="V905" s="39">
        <v>0</v>
      </c>
      <c r="W905" s="39">
        <v>0</v>
      </c>
      <c r="X905" s="39">
        <v>0</v>
      </c>
      <c r="Y905" s="43">
        <v>0</v>
      </c>
      <c r="Z905" s="42">
        <v>0</v>
      </c>
      <c r="AA905" s="45">
        <v>88</v>
      </c>
      <c r="AB905" s="45">
        <v>103</v>
      </c>
      <c r="AC905" s="44">
        <v>191</v>
      </c>
      <c r="AD905" s="41">
        <v>53</v>
      </c>
      <c r="AE905" s="41">
        <v>57</v>
      </c>
      <c r="AF905" s="41">
        <v>60</v>
      </c>
      <c r="AG905" s="41">
        <v>0</v>
      </c>
      <c r="AH905" s="41">
        <v>2</v>
      </c>
      <c r="AI905" s="41">
        <v>18</v>
      </c>
      <c r="AJ905" s="41">
        <v>0</v>
      </c>
      <c r="AK905" s="41">
        <v>1</v>
      </c>
      <c r="AL905" s="46">
        <v>191</v>
      </c>
      <c r="AM905" s="46">
        <v>0</v>
      </c>
    </row>
    <row r="906" spans="1:39" ht="48">
      <c r="A906" s="40" t="s">
        <v>4506</v>
      </c>
      <c r="B906" s="47" t="s">
        <v>4507</v>
      </c>
      <c r="C906" t="s">
        <v>13208</v>
      </c>
      <c r="D906" t="s">
        <v>4510</v>
      </c>
      <c r="E906" t="s">
        <v>4467</v>
      </c>
      <c r="F906" t="s">
        <v>13209</v>
      </c>
      <c r="G906" t="s">
        <v>13210</v>
      </c>
      <c r="H906" t="str">
        <f>INDEX(CountyList!A:A, MATCH(MID(A906, 3, 3), CountyList!B:B, 0))</f>
        <v>Will</v>
      </c>
      <c r="I906" s="38">
        <v>1.5</v>
      </c>
      <c r="J906" s="38">
        <v>13</v>
      </c>
      <c r="K906" s="39">
        <v>21</v>
      </c>
      <c r="L906" s="39">
        <v>28</v>
      </c>
      <c r="M906" s="39">
        <v>21</v>
      </c>
      <c r="N906" s="39">
        <v>29</v>
      </c>
      <c r="O906" s="39">
        <v>21</v>
      </c>
      <c r="P906" s="39">
        <v>24</v>
      </c>
      <c r="Q906" s="39">
        <v>28</v>
      </c>
      <c r="R906" s="39">
        <v>21</v>
      </c>
      <c r="S906" s="39">
        <v>25</v>
      </c>
      <c r="T906" s="39">
        <v>18</v>
      </c>
      <c r="U906" s="39">
        <v>0</v>
      </c>
      <c r="V906" s="39">
        <v>0</v>
      </c>
      <c r="W906" s="39">
        <v>0</v>
      </c>
      <c r="X906" s="39">
        <v>0</v>
      </c>
      <c r="Y906" s="43">
        <v>4</v>
      </c>
      <c r="Z906" s="42">
        <v>0</v>
      </c>
      <c r="AA906" s="45">
        <v>130</v>
      </c>
      <c r="AB906" s="45">
        <v>110</v>
      </c>
      <c r="AC906" s="44">
        <v>240</v>
      </c>
      <c r="AD906" s="41">
        <v>52</v>
      </c>
      <c r="AE906" s="41">
        <v>44</v>
      </c>
      <c r="AF906" s="41">
        <v>51</v>
      </c>
      <c r="AG906" s="41">
        <v>1</v>
      </c>
      <c r="AH906" s="41">
        <v>65</v>
      </c>
      <c r="AI906" s="41">
        <v>27</v>
      </c>
      <c r="AJ906" s="41">
        <v>0</v>
      </c>
      <c r="AK906" s="41">
        <v>0</v>
      </c>
      <c r="AL906" s="46">
        <v>236</v>
      </c>
      <c r="AM906" s="46">
        <v>0</v>
      </c>
    </row>
    <row r="907" spans="1:39" ht="48">
      <c r="A907" s="40" t="s">
        <v>13211</v>
      </c>
      <c r="B907" s="47" t="s">
        <v>665</v>
      </c>
      <c r="C907" t="s">
        <v>11263</v>
      </c>
      <c r="D907" t="s">
        <v>11264</v>
      </c>
      <c r="E907" t="s">
        <v>4392</v>
      </c>
      <c r="F907" t="s">
        <v>13212</v>
      </c>
      <c r="G907" t="s">
        <v>13213</v>
      </c>
      <c r="H907" t="str">
        <f>INDEX(CountyList!A:A, MATCH(MID(A907, 3, 3), CountyList!B:B, 0))</f>
        <v>Will</v>
      </c>
      <c r="I907" s="38">
        <v>1</v>
      </c>
      <c r="J907" s="38">
        <v>2</v>
      </c>
      <c r="K907" s="39">
        <v>0</v>
      </c>
      <c r="L907" s="39">
        <v>1</v>
      </c>
      <c r="M907" s="39">
        <v>1</v>
      </c>
      <c r="N907" s="39">
        <v>2</v>
      </c>
      <c r="O907" s="39">
        <v>2</v>
      </c>
      <c r="P907" s="39">
        <v>3</v>
      </c>
      <c r="Q907" s="39">
        <v>3</v>
      </c>
      <c r="R907" s="39">
        <v>0</v>
      </c>
      <c r="S907" s="39">
        <v>1</v>
      </c>
      <c r="T907" s="39">
        <v>2</v>
      </c>
      <c r="U907" s="39">
        <v>0</v>
      </c>
      <c r="V907" s="39">
        <v>0</v>
      </c>
      <c r="W907" s="39">
        <v>0</v>
      </c>
      <c r="X907" s="39">
        <v>0</v>
      </c>
      <c r="Y907" s="43">
        <v>0</v>
      </c>
      <c r="Z907" s="42">
        <v>0</v>
      </c>
      <c r="AA907" s="45">
        <v>9</v>
      </c>
      <c r="AB907" s="45">
        <v>6</v>
      </c>
      <c r="AC907" s="44">
        <v>15</v>
      </c>
      <c r="AD907" s="41">
        <v>8</v>
      </c>
      <c r="AE907" s="41">
        <v>4</v>
      </c>
      <c r="AF907" s="41">
        <v>1</v>
      </c>
      <c r="AG907" s="41">
        <v>0</v>
      </c>
      <c r="AH907" s="41">
        <v>0</v>
      </c>
      <c r="AI907" s="41">
        <v>1</v>
      </c>
      <c r="AJ907" s="41">
        <v>0</v>
      </c>
      <c r="AK907" s="41">
        <v>1</v>
      </c>
      <c r="AL907" s="46">
        <v>15</v>
      </c>
      <c r="AM907" s="46">
        <v>0</v>
      </c>
    </row>
    <row r="908" spans="1:39" ht="48">
      <c r="A908" s="40" t="s">
        <v>4511</v>
      </c>
      <c r="B908" s="47" t="s">
        <v>4512</v>
      </c>
      <c r="C908" t="s">
        <v>13949</v>
      </c>
      <c r="D908" t="s">
        <v>4514</v>
      </c>
      <c r="E908" t="s">
        <v>4515</v>
      </c>
      <c r="F908" t="s">
        <v>13950</v>
      </c>
      <c r="G908" t="s">
        <v>7541</v>
      </c>
      <c r="H908" t="str">
        <f>INDEX(CountyList!A:A, MATCH(MID(A908, 3, 3), CountyList!B:B, 0))</f>
        <v>Will</v>
      </c>
      <c r="I908" s="38">
        <v>3</v>
      </c>
      <c r="J908" s="38">
        <v>6</v>
      </c>
      <c r="K908" s="39">
        <v>12</v>
      </c>
      <c r="L908" s="39">
        <v>4</v>
      </c>
      <c r="M908" s="39">
        <v>8</v>
      </c>
      <c r="N908" s="39">
        <v>5</v>
      </c>
      <c r="O908" s="39">
        <v>11</v>
      </c>
      <c r="P908" s="39">
        <v>8</v>
      </c>
      <c r="Q908" s="39">
        <v>12</v>
      </c>
      <c r="R908" s="39">
        <v>3</v>
      </c>
      <c r="S908" s="39">
        <v>10</v>
      </c>
      <c r="T908" s="39">
        <v>6</v>
      </c>
      <c r="U908" s="39">
        <v>1</v>
      </c>
      <c r="V908" s="39">
        <v>0</v>
      </c>
      <c r="W908" s="39">
        <v>0</v>
      </c>
      <c r="X908" s="39">
        <v>0</v>
      </c>
      <c r="Y908" s="43">
        <v>0</v>
      </c>
      <c r="Z908" s="42">
        <v>0</v>
      </c>
      <c r="AA908" s="45">
        <v>42</v>
      </c>
      <c r="AB908" s="45">
        <v>38</v>
      </c>
      <c r="AC908" s="44">
        <v>80</v>
      </c>
      <c r="AD908" s="41">
        <v>32</v>
      </c>
      <c r="AE908" s="41">
        <v>34</v>
      </c>
      <c r="AF908" s="41">
        <v>5</v>
      </c>
      <c r="AG908" s="41">
        <v>1</v>
      </c>
      <c r="AH908" s="41">
        <v>1</v>
      </c>
      <c r="AI908" s="41">
        <v>5</v>
      </c>
      <c r="AJ908" s="41">
        <v>1</v>
      </c>
      <c r="AK908" s="41">
        <v>1</v>
      </c>
      <c r="AL908" s="46">
        <v>79</v>
      </c>
      <c r="AM908" s="46">
        <v>1</v>
      </c>
    </row>
    <row r="909" spans="1:39" ht="64">
      <c r="A909" s="40" t="s">
        <v>13214</v>
      </c>
      <c r="B909" s="47" t="s">
        <v>11270</v>
      </c>
      <c r="C909" t="s">
        <v>11272</v>
      </c>
      <c r="D909" t="s">
        <v>11273</v>
      </c>
      <c r="E909" t="s">
        <v>4438</v>
      </c>
      <c r="F909" t="s">
        <v>13215</v>
      </c>
      <c r="G909" t="s">
        <v>13216</v>
      </c>
      <c r="H909" t="str">
        <f>INDEX(CountyList!A:A, MATCH(MID(A909, 3, 3), CountyList!B:B, 0))</f>
        <v>Will</v>
      </c>
      <c r="I909" s="38">
        <v>1</v>
      </c>
      <c r="J909" s="38">
        <v>14</v>
      </c>
      <c r="K909" s="39">
        <v>10</v>
      </c>
      <c r="L909" s="39">
        <v>5</v>
      </c>
      <c r="M909" s="39">
        <v>4</v>
      </c>
      <c r="N909" s="39">
        <v>8</v>
      </c>
      <c r="O909" s="39">
        <v>7</v>
      </c>
      <c r="P909" s="39">
        <v>9</v>
      </c>
      <c r="Q909" s="39">
        <v>3</v>
      </c>
      <c r="R909" s="39">
        <v>3</v>
      </c>
      <c r="S909" s="39">
        <v>4</v>
      </c>
      <c r="T909" s="39">
        <v>3</v>
      </c>
      <c r="U909" s="39">
        <v>9</v>
      </c>
      <c r="V909" s="39">
        <v>6</v>
      </c>
      <c r="W909" s="39">
        <v>10</v>
      </c>
      <c r="X909" s="39">
        <v>7</v>
      </c>
      <c r="Y909" s="43">
        <v>0</v>
      </c>
      <c r="Z909" s="42">
        <v>0</v>
      </c>
      <c r="AA909" s="45">
        <v>46</v>
      </c>
      <c r="AB909" s="45">
        <v>42</v>
      </c>
      <c r="AC909" s="44">
        <v>88</v>
      </c>
      <c r="AD909" s="41">
        <v>25</v>
      </c>
      <c r="AE909" s="41">
        <v>21</v>
      </c>
      <c r="AF909" s="41">
        <v>16</v>
      </c>
      <c r="AG909" s="41">
        <v>0</v>
      </c>
      <c r="AH909" s="41">
        <v>4</v>
      </c>
      <c r="AI909" s="41">
        <v>13</v>
      </c>
      <c r="AJ909" s="41">
        <v>0</v>
      </c>
      <c r="AK909" s="41">
        <v>9</v>
      </c>
      <c r="AL909" s="46">
        <v>56</v>
      </c>
      <c r="AM909" s="46">
        <v>32</v>
      </c>
    </row>
    <row r="910" spans="1:39" ht="64">
      <c r="A910" s="40" t="s">
        <v>4517</v>
      </c>
      <c r="B910" s="47" t="s">
        <v>4518</v>
      </c>
      <c r="C910" t="s">
        <v>11288</v>
      </c>
      <c r="D910" t="s">
        <v>4519</v>
      </c>
      <c r="E910" t="s">
        <v>4444</v>
      </c>
      <c r="F910" t="s">
        <v>13220</v>
      </c>
      <c r="G910" t="s">
        <v>7544</v>
      </c>
      <c r="H910" t="str">
        <f>INDEX(CountyList!A:A, MATCH(MID(A910, 3, 3), CountyList!B:B, 0))</f>
        <v>Will</v>
      </c>
      <c r="I910" s="38">
        <v>3.3</v>
      </c>
      <c r="J910" s="38">
        <v>25.2</v>
      </c>
      <c r="K910" s="39">
        <v>51</v>
      </c>
      <c r="L910" s="39">
        <v>38</v>
      </c>
      <c r="M910" s="39">
        <v>36</v>
      </c>
      <c r="N910" s="39">
        <v>36</v>
      </c>
      <c r="O910" s="39">
        <v>44</v>
      </c>
      <c r="P910" s="39">
        <v>36</v>
      </c>
      <c r="Q910" s="39">
        <v>37</v>
      </c>
      <c r="R910" s="39">
        <v>40</v>
      </c>
      <c r="S910" s="39">
        <v>38</v>
      </c>
      <c r="T910" s="39">
        <v>14</v>
      </c>
      <c r="U910" s="39">
        <v>0</v>
      </c>
      <c r="V910" s="39">
        <v>0</v>
      </c>
      <c r="W910" s="39">
        <v>0</v>
      </c>
      <c r="X910" s="39">
        <v>0</v>
      </c>
      <c r="Y910" s="43">
        <v>0</v>
      </c>
      <c r="Z910" s="42">
        <v>0</v>
      </c>
      <c r="AA910" s="45">
        <v>205</v>
      </c>
      <c r="AB910" s="45">
        <v>165</v>
      </c>
      <c r="AC910" s="44">
        <v>370</v>
      </c>
      <c r="AD910" s="41">
        <v>146</v>
      </c>
      <c r="AE910" s="41">
        <v>120</v>
      </c>
      <c r="AF910" s="41">
        <v>21</v>
      </c>
      <c r="AG910" s="41">
        <v>0</v>
      </c>
      <c r="AH910" s="41">
        <v>27</v>
      </c>
      <c r="AI910" s="41">
        <v>37</v>
      </c>
      <c r="AJ910" s="41">
        <v>0</v>
      </c>
      <c r="AK910" s="41">
        <v>19</v>
      </c>
      <c r="AL910" s="46">
        <v>370</v>
      </c>
      <c r="AM910" s="46">
        <v>0</v>
      </c>
    </row>
    <row r="911" spans="1:39" ht="48">
      <c r="A911" s="40" t="s">
        <v>13227</v>
      </c>
      <c r="B911" s="47" t="s">
        <v>11292</v>
      </c>
      <c r="C911" t="s">
        <v>6568</v>
      </c>
      <c r="D911" t="s">
        <v>13228</v>
      </c>
      <c r="E911" t="s">
        <v>4544</v>
      </c>
      <c r="F911" t="s">
        <v>13229</v>
      </c>
      <c r="G911" t="s">
        <v>13230</v>
      </c>
      <c r="H911" t="str">
        <f>INDEX(CountyList!A:A, MATCH(MID(A911, 3, 3), CountyList!B:B, 0))</f>
        <v>Will</v>
      </c>
      <c r="I911" s="38">
        <v>1</v>
      </c>
      <c r="J911" s="38">
        <v>8</v>
      </c>
      <c r="K911" s="39">
        <v>0</v>
      </c>
      <c r="L911" s="39">
        <v>9</v>
      </c>
      <c r="M911" s="39">
        <v>3</v>
      </c>
      <c r="N911" s="39">
        <v>2</v>
      </c>
      <c r="O911" s="39">
        <v>1</v>
      </c>
      <c r="P911" s="39">
        <v>9</v>
      </c>
      <c r="Q911" s="39">
        <v>3</v>
      </c>
      <c r="R911" s="39">
        <v>8</v>
      </c>
      <c r="S911" s="39">
        <v>5</v>
      </c>
      <c r="T911" s="39">
        <v>3</v>
      </c>
      <c r="U911" s="39">
        <v>1</v>
      </c>
      <c r="V911" s="39">
        <v>6</v>
      </c>
      <c r="W911" s="39">
        <v>7</v>
      </c>
      <c r="X911" s="39">
        <v>2</v>
      </c>
      <c r="Y911" s="43">
        <v>0</v>
      </c>
      <c r="Z911" s="42">
        <v>0</v>
      </c>
      <c r="AA911" s="45">
        <v>33</v>
      </c>
      <c r="AB911" s="45">
        <v>26</v>
      </c>
      <c r="AC911" s="44">
        <v>59</v>
      </c>
      <c r="AD911" s="41">
        <v>22</v>
      </c>
      <c r="AE911" s="41">
        <v>10</v>
      </c>
      <c r="AF911" s="41">
        <v>0</v>
      </c>
      <c r="AG911" s="41">
        <v>0</v>
      </c>
      <c r="AH911" s="41">
        <v>12</v>
      </c>
      <c r="AI911" s="41">
        <v>9</v>
      </c>
      <c r="AJ911" s="41">
        <v>0</v>
      </c>
      <c r="AK911" s="41">
        <v>6</v>
      </c>
      <c r="AL911" s="46">
        <v>43</v>
      </c>
      <c r="AM911" s="46">
        <v>16</v>
      </c>
    </row>
    <row r="912" spans="1:39" ht="64">
      <c r="A912" s="40" t="s">
        <v>4523</v>
      </c>
      <c r="B912" s="47" t="s">
        <v>4524</v>
      </c>
      <c r="C912" t="s">
        <v>13951</v>
      </c>
      <c r="D912" t="s">
        <v>4526</v>
      </c>
      <c r="E912" t="s">
        <v>4423</v>
      </c>
      <c r="F912" t="s">
        <v>13952</v>
      </c>
      <c r="G912" t="s">
        <v>7550</v>
      </c>
      <c r="H912" t="str">
        <f>INDEX(CountyList!A:A, MATCH(MID(A912, 3, 3), CountyList!B:B, 0))</f>
        <v>Will</v>
      </c>
      <c r="I912" s="38">
        <v>3</v>
      </c>
      <c r="J912" s="38">
        <v>5</v>
      </c>
      <c r="K912" s="39">
        <v>36</v>
      </c>
      <c r="L912" s="39">
        <v>10</v>
      </c>
      <c r="M912" s="39">
        <v>0</v>
      </c>
      <c r="N912" s="39">
        <v>0</v>
      </c>
      <c r="O912" s="39">
        <v>0</v>
      </c>
      <c r="P912" s="39">
        <v>0</v>
      </c>
      <c r="Q912" s="39">
        <v>0</v>
      </c>
      <c r="R912" s="39">
        <v>0</v>
      </c>
      <c r="S912" s="39">
        <v>0</v>
      </c>
      <c r="T912" s="39">
        <v>0</v>
      </c>
      <c r="U912" s="39">
        <v>0</v>
      </c>
      <c r="V912" s="39">
        <v>0</v>
      </c>
      <c r="W912" s="39">
        <v>0</v>
      </c>
      <c r="X912" s="39">
        <v>0</v>
      </c>
      <c r="Y912" s="43">
        <v>0</v>
      </c>
      <c r="Z912" s="42">
        <v>0</v>
      </c>
      <c r="AA912" s="45">
        <v>19</v>
      </c>
      <c r="AB912" s="45">
        <v>27</v>
      </c>
      <c r="AC912" s="44">
        <v>46</v>
      </c>
      <c r="AD912" s="41">
        <v>11</v>
      </c>
      <c r="AE912" s="41">
        <v>11</v>
      </c>
      <c r="AF912" s="41">
        <v>7</v>
      </c>
      <c r="AG912" s="41">
        <v>0</v>
      </c>
      <c r="AH912" s="41">
        <v>4</v>
      </c>
      <c r="AI912" s="41">
        <v>4</v>
      </c>
      <c r="AJ912" s="41">
        <v>0</v>
      </c>
      <c r="AK912" s="41">
        <v>9</v>
      </c>
      <c r="AL912" s="46">
        <v>46</v>
      </c>
      <c r="AM912" s="46">
        <v>0</v>
      </c>
    </row>
    <row r="913" spans="1:39" ht="48">
      <c r="A913" s="40" t="s">
        <v>4527</v>
      </c>
      <c r="B913" s="47" t="s">
        <v>4528</v>
      </c>
      <c r="C913" t="s">
        <v>11325</v>
      </c>
      <c r="D913" t="s">
        <v>4531</v>
      </c>
      <c r="E913" t="s">
        <v>4467</v>
      </c>
      <c r="F913" t="s">
        <v>13250</v>
      </c>
      <c r="G913" t="s">
        <v>7553</v>
      </c>
      <c r="H913" t="str">
        <f>INDEX(CountyList!A:A, MATCH(MID(A913, 3, 3), CountyList!B:B, 0))</f>
        <v>Will</v>
      </c>
      <c r="I913" s="38">
        <v>2</v>
      </c>
      <c r="J913" s="38">
        <v>11</v>
      </c>
      <c r="K913" s="39">
        <v>18</v>
      </c>
      <c r="L913" s="39">
        <v>19</v>
      </c>
      <c r="M913" s="39">
        <v>9</v>
      </c>
      <c r="N913" s="39">
        <v>9</v>
      </c>
      <c r="O913" s="39">
        <v>7</v>
      </c>
      <c r="P913" s="39">
        <v>9</v>
      </c>
      <c r="Q913" s="39">
        <v>5</v>
      </c>
      <c r="R913" s="39">
        <v>8</v>
      </c>
      <c r="S913" s="39">
        <v>5</v>
      </c>
      <c r="T913" s="39">
        <v>6</v>
      </c>
      <c r="U913" s="39">
        <v>1</v>
      </c>
      <c r="V913" s="39">
        <v>3</v>
      </c>
      <c r="W913" s="39">
        <v>5</v>
      </c>
      <c r="X913" s="39">
        <v>2</v>
      </c>
      <c r="Y913" s="43">
        <v>0</v>
      </c>
      <c r="Z913" s="42">
        <v>0</v>
      </c>
      <c r="AA913" s="45">
        <v>46</v>
      </c>
      <c r="AB913" s="45">
        <v>60</v>
      </c>
      <c r="AC913" s="44">
        <v>106</v>
      </c>
      <c r="AD913" s="41">
        <v>7</v>
      </c>
      <c r="AE913" s="41">
        <v>10</v>
      </c>
      <c r="AF913" s="41">
        <v>1</v>
      </c>
      <c r="AG913" s="41">
        <v>0</v>
      </c>
      <c r="AH913" s="41">
        <v>81</v>
      </c>
      <c r="AI913" s="41">
        <v>0</v>
      </c>
      <c r="AJ913" s="41">
        <v>0</v>
      </c>
      <c r="AK913" s="41">
        <v>7</v>
      </c>
      <c r="AL913" s="46">
        <v>95</v>
      </c>
      <c r="AM913" s="46">
        <v>11</v>
      </c>
    </row>
    <row r="914" spans="1:39" ht="64">
      <c r="A914" s="40" t="s">
        <v>13251</v>
      </c>
      <c r="B914" s="47" t="s">
        <v>11327</v>
      </c>
      <c r="C914" t="s">
        <v>11329</v>
      </c>
      <c r="D914" t="s">
        <v>13252</v>
      </c>
      <c r="E914" t="s">
        <v>11331</v>
      </c>
      <c r="F914" t="s">
        <v>13253</v>
      </c>
      <c r="G914" t="s">
        <v>13254</v>
      </c>
      <c r="H914" t="str">
        <f>INDEX(CountyList!A:A, MATCH(MID(A914, 3, 3), CountyList!B:B, 0))</f>
        <v>Will</v>
      </c>
      <c r="I914" s="38">
        <v>2</v>
      </c>
      <c r="J914" s="38">
        <v>11</v>
      </c>
      <c r="K914" s="39">
        <v>20</v>
      </c>
      <c r="L914" s="39">
        <v>1</v>
      </c>
      <c r="M914" s="39">
        <v>5</v>
      </c>
      <c r="N914" s="39">
        <v>7</v>
      </c>
      <c r="O914" s="39">
        <v>15</v>
      </c>
      <c r="P914" s="39">
        <v>8</v>
      </c>
      <c r="Q914" s="39">
        <v>12</v>
      </c>
      <c r="R914" s="39">
        <v>5</v>
      </c>
      <c r="S914" s="39">
        <v>10</v>
      </c>
      <c r="T914" s="39">
        <v>11</v>
      </c>
      <c r="U914" s="39">
        <v>13</v>
      </c>
      <c r="V914" s="39">
        <v>12</v>
      </c>
      <c r="W914" s="39">
        <v>13</v>
      </c>
      <c r="X914" s="39">
        <v>9</v>
      </c>
      <c r="Y914" s="43">
        <v>3</v>
      </c>
      <c r="Z914" s="42">
        <v>0</v>
      </c>
      <c r="AA914" s="45">
        <v>75</v>
      </c>
      <c r="AB914" s="45">
        <v>69</v>
      </c>
      <c r="AC914" s="44">
        <v>144</v>
      </c>
      <c r="AD914" s="41">
        <v>65</v>
      </c>
      <c r="AE914" s="41">
        <v>58</v>
      </c>
      <c r="AF914" s="41">
        <v>10</v>
      </c>
      <c r="AG914" s="41">
        <v>0</v>
      </c>
      <c r="AH914" s="41">
        <v>1</v>
      </c>
      <c r="AI914" s="41">
        <v>4</v>
      </c>
      <c r="AJ914" s="41">
        <v>1</v>
      </c>
      <c r="AK914" s="41">
        <v>5</v>
      </c>
      <c r="AL914" s="46">
        <v>94</v>
      </c>
      <c r="AM914" s="46">
        <v>47</v>
      </c>
    </row>
    <row r="915" spans="1:39" ht="64">
      <c r="A915" s="40" t="s">
        <v>4532</v>
      </c>
      <c r="B915" s="47" t="s">
        <v>4533</v>
      </c>
      <c r="C915" t="s">
        <v>7554</v>
      </c>
      <c r="D915" t="s">
        <v>4535</v>
      </c>
      <c r="E915" t="s">
        <v>4462</v>
      </c>
      <c r="F915" t="s">
        <v>13255</v>
      </c>
      <c r="G915" t="s">
        <v>7556</v>
      </c>
      <c r="H915" t="str">
        <f>INDEX(CountyList!A:A, MATCH(MID(A915, 3, 3), CountyList!B:B, 0))</f>
        <v>Will</v>
      </c>
      <c r="I915" s="38">
        <v>1</v>
      </c>
      <c r="J915" s="38">
        <v>16</v>
      </c>
      <c r="K915" s="39">
        <v>39</v>
      </c>
      <c r="L915" s="39">
        <v>28</v>
      </c>
      <c r="M915" s="39">
        <v>26</v>
      </c>
      <c r="N915" s="39">
        <v>26</v>
      </c>
      <c r="O915" s="39">
        <v>24</v>
      </c>
      <c r="P915" s="39">
        <v>28</v>
      </c>
      <c r="Q915" s="39">
        <v>25</v>
      </c>
      <c r="R915" s="39">
        <v>18</v>
      </c>
      <c r="S915" s="39">
        <v>27</v>
      </c>
      <c r="T915" s="39">
        <v>33</v>
      </c>
      <c r="U915" s="39">
        <v>0</v>
      </c>
      <c r="V915" s="39">
        <v>0</v>
      </c>
      <c r="W915" s="39">
        <v>0</v>
      </c>
      <c r="X915" s="39">
        <v>0</v>
      </c>
      <c r="Y915" s="43">
        <v>0</v>
      </c>
      <c r="Z915" s="42">
        <v>0</v>
      </c>
      <c r="AA915" s="45">
        <v>143</v>
      </c>
      <c r="AB915" s="45">
        <v>131</v>
      </c>
      <c r="AC915" s="44">
        <v>274</v>
      </c>
      <c r="AD915" s="41">
        <v>103</v>
      </c>
      <c r="AE915" s="41">
        <v>96</v>
      </c>
      <c r="AF915" s="41">
        <v>10</v>
      </c>
      <c r="AG915" s="41">
        <v>0</v>
      </c>
      <c r="AH915" s="41">
        <v>6</v>
      </c>
      <c r="AI915" s="41">
        <v>18</v>
      </c>
      <c r="AJ915" s="41">
        <v>1</v>
      </c>
      <c r="AK915" s="41">
        <v>40</v>
      </c>
      <c r="AL915" s="46">
        <v>274</v>
      </c>
      <c r="AM915" s="46">
        <v>0</v>
      </c>
    </row>
    <row r="916" spans="1:39" ht="64">
      <c r="A916" s="40" t="s">
        <v>4834</v>
      </c>
      <c r="B916" s="47" t="s">
        <v>4835</v>
      </c>
      <c r="C916" t="s">
        <v>13953</v>
      </c>
      <c r="D916" t="s">
        <v>4838</v>
      </c>
      <c r="E916" t="s">
        <v>4839</v>
      </c>
      <c r="F916" t="s">
        <v>13954</v>
      </c>
      <c r="G916" t="s">
        <v>7566</v>
      </c>
      <c r="H916" t="str">
        <f>INDEX(CountyList!A:A, MATCH(MID(A916, 3, 3), CountyList!B:B, 0))</f>
        <v>Will</v>
      </c>
      <c r="I916" s="38">
        <v>2</v>
      </c>
      <c r="J916" s="38">
        <v>3</v>
      </c>
      <c r="K916" s="39">
        <v>13</v>
      </c>
      <c r="L916" s="39">
        <v>3</v>
      </c>
      <c r="M916" s="39">
        <v>3</v>
      </c>
      <c r="N916" s="39">
        <v>2</v>
      </c>
      <c r="O916" s="39">
        <v>3</v>
      </c>
      <c r="P916" s="39">
        <v>1</v>
      </c>
      <c r="Q916" s="39">
        <v>1</v>
      </c>
      <c r="R916" s="39">
        <v>0</v>
      </c>
      <c r="S916" s="39">
        <v>0</v>
      </c>
      <c r="T916" s="39">
        <v>0</v>
      </c>
      <c r="U916" s="39">
        <v>0</v>
      </c>
      <c r="V916" s="39">
        <v>0</v>
      </c>
      <c r="W916" s="39">
        <v>0</v>
      </c>
      <c r="X916" s="39">
        <v>0</v>
      </c>
      <c r="Y916" s="43">
        <v>0</v>
      </c>
      <c r="Z916" s="42">
        <v>0</v>
      </c>
      <c r="AA916" s="45">
        <v>14</v>
      </c>
      <c r="AB916" s="45">
        <v>12</v>
      </c>
      <c r="AC916" s="44">
        <v>26</v>
      </c>
      <c r="AD916" s="41">
        <v>0</v>
      </c>
      <c r="AE916" s="41">
        <v>0</v>
      </c>
      <c r="AF916" s="41">
        <v>0</v>
      </c>
      <c r="AG916" s="41">
        <v>0</v>
      </c>
      <c r="AH916" s="41">
        <v>0</v>
      </c>
      <c r="AI916" s="41">
        <v>23</v>
      </c>
      <c r="AJ916" s="41">
        <v>0</v>
      </c>
      <c r="AK916" s="41">
        <v>3</v>
      </c>
      <c r="AL916" s="46">
        <v>26</v>
      </c>
      <c r="AM916" s="46">
        <v>0</v>
      </c>
    </row>
    <row r="918" spans="1:39">
      <c r="I918" s="38">
        <v>1600.5</v>
      </c>
      <c r="J918" s="38">
        <v>12972.5</v>
      </c>
      <c r="K918" s="39">
        <f>SUM(K2:K916)</f>
        <v>27967</v>
      </c>
      <c r="L918" s="39">
        <f t="shared" ref="L918:X918" si="0">SUM(L2:L916)</f>
        <v>15987</v>
      </c>
      <c r="M918" s="39">
        <f t="shared" si="0"/>
        <v>14803</v>
      </c>
      <c r="N918" s="39">
        <f t="shared" si="0"/>
        <v>14539</v>
      </c>
      <c r="O918" s="39">
        <f t="shared" si="0"/>
        <v>14548</v>
      </c>
      <c r="P918" s="39">
        <f t="shared" si="0"/>
        <v>13985</v>
      </c>
      <c r="Q918" s="39">
        <f t="shared" si="0"/>
        <v>14189</v>
      </c>
      <c r="R918" s="39">
        <f t="shared" si="0"/>
        <v>14310</v>
      </c>
      <c r="S918" s="39">
        <f t="shared" si="0"/>
        <v>13932</v>
      </c>
      <c r="T918" s="39">
        <f t="shared" si="0"/>
        <v>13713</v>
      </c>
      <c r="U918" s="39">
        <f t="shared" si="0"/>
        <v>13349</v>
      </c>
      <c r="V918" s="39">
        <f t="shared" si="0"/>
        <v>13512</v>
      </c>
      <c r="W918" s="39">
        <f t="shared" si="0"/>
        <v>13020</v>
      </c>
      <c r="X918" s="39">
        <f t="shared" si="0"/>
        <v>13105</v>
      </c>
      <c r="Y918" s="43">
        <v>2377</v>
      </c>
      <c r="Z918" s="42">
        <v>15482</v>
      </c>
      <c r="AA918" s="45">
        <v>107491</v>
      </c>
      <c r="AB918" s="45">
        <v>107475</v>
      </c>
      <c r="AC918" s="44">
        <v>214966</v>
      </c>
      <c r="AD918">
        <f>SUM(AD2:AD916)</f>
        <v>70712</v>
      </c>
      <c r="AE918">
        <f>SUM(AE2:AE916)</f>
        <v>71882</v>
      </c>
      <c r="AF918">
        <f t="shared" ref="AF918:AK918" si="1">SUM(AF2:AF916)</f>
        <v>26857</v>
      </c>
      <c r="AG918">
        <f t="shared" si="1"/>
        <v>635</v>
      </c>
      <c r="AH918">
        <f t="shared" si="1"/>
        <v>12605</v>
      </c>
      <c r="AI918">
        <f t="shared" si="1"/>
        <v>20077</v>
      </c>
      <c r="AJ918">
        <f t="shared" si="1"/>
        <v>561</v>
      </c>
      <c r="AK918">
        <f t="shared" si="1"/>
        <v>11637</v>
      </c>
      <c r="AL918" s="46">
        <v>12198</v>
      </c>
      <c r="AM918" s="46">
        <v>52986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K875"/>
  <sheetViews>
    <sheetView topLeftCell="I1" workbookViewId="0">
      <pane ySplit="1" topLeftCell="A868" activePane="bottomLeft" state="frozen"/>
      <selection activeCell="O1" sqref="O1"/>
      <selection pane="bottomLeft" activeCell="AG875" sqref="AG875"/>
    </sheetView>
  </sheetViews>
  <sheetFormatPr baseColWidth="10" defaultColWidth="8.83203125" defaultRowHeight="15"/>
  <sheetData>
    <row r="1" spans="1:37" ht="45">
      <c r="A1" s="24" t="s">
        <v>7572</v>
      </c>
      <c r="B1" s="24" t="s">
        <v>7571</v>
      </c>
      <c r="C1" s="24" t="s">
        <v>4551</v>
      </c>
      <c r="D1" s="24" t="s">
        <v>237</v>
      </c>
      <c r="E1" s="24" t="s">
        <v>238</v>
      </c>
      <c r="F1" s="24" t="s">
        <v>4552</v>
      </c>
      <c r="G1" s="24" t="s">
        <v>4553</v>
      </c>
      <c r="H1" s="147" t="s">
        <v>13262</v>
      </c>
      <c r="I1" s="147" t="s">
        <v>13263</v>
      </c>
      <c r="J1" s="25" t="s">
        <v>7573</v>
      </c>
      <c r="K1" s="25" t="s">
        <v>7574</v>
      </c>
      <c r="L1" s="25" t="s">
        <v>7575</v>
      </c>
      <c r="M1" s="25" t="s">
        <v>7576</v>
      </c>
      <c r="N1" s="25" t="s">
        <v>7577</v>
      </c>
      <c r="O1" s="25" t="s">
        <v>7578</v>
      </c>
      <c r="P1" s="25" t="s">
        <v>7579</v>
      </c>
      <c r="Q1" s="25" t="s">
        <v>7580</v>
      </c>
      <c r="R1" s="25" t="s">
        <v>7581</v>
      </c>
      <c r="S1" s="25" t="s">
        <v>7582</v>
      </c>
      <c r="T1" s="25" t="s">
        <v>7583</v>
      </c>
      <c r="U1" s="25" t="s">
        <v>7584</v>
      </c>
      <c r="V1" s="25" t="s">
        <v>7585</v>
      </c>
      <c r="W1" s="25" t="s">
        <v>7586</v>
      </c>
      <c r="X1" s="25" t="s">
        <v>13264</v>
      </c>
      <c r="Y1" s="25" t="s">
        <v>13955</v>
      </c>
      <c r="Z1" s="26" t="s">
        <v>7589</v>
      </c>
      <c r="AA1" s="26" t="s">
        <v>7590</v>
      </c>
      <c r="AB1" s="27" t="s">
        <v>7591</v>
      </c>
      <c r="AC1" s="27" t="s">
        <v>7592</v>
      </c>
      <c r="AD1" s="27" t="s">
        <v>7593</v>
      </c>
      <c r="AE1" s="27" t="s">
        <v>7594</v>
      </c>
      <c r="AF1" s="27" t="s">
        <v>7595</v>
      </c>
      <c r="AG1" s="27" t="s">
        <v>7596</v>
      </c>
      <c r="AH1" s="27" t="s">
        <v>7597</v>
      </c>
      <c r="AI1" s="28" t="s">
        <v>7598</v>
      </c>
      <c r="AJ1" s="28" t="s">
        <v>7599</v>
      </c>
      <c r="AK1" s="28" t="s">
        <v>102</v>
      </c>
    </row>
    <row r="2" spans="1:37">
      <c r="A2" s="10" t="s">
        <v>281</v>
      </c>
      <c r="B2" s="11" t="s">
        <v>282</v>
      </c>
      <c r="C2" s="11" t="s">
        <v>7601</v>
      </c>
      <c r="D2" s="11" t="s">
        <v>286</v>
      </c>
      <c r="E2" s="11" t="s">
        <v>287</v>
      </c>
      <c r="F2" s="11" t="s">
        <v>11370</v>
      </c>
      <c r="G2" s="11" t="s">
        <v>11371</v>
      </c>
      <c r="H2" s="148">
        <v>1</v>
      </c>
      <c r="I2" s="148">
        <v>9</v>
      </c>
      <c r="J2" s="29">
        <v>26</v>
      </c>
      <c r="K2" s="29">
        <v>19</v>
      </c>
      <c r="L2" s="29">
        <v>11</v>
      </c>
      <c r="M2" s="29">
        <v>15</v>
      </c>
      <c r="N2" s="29">
        <v>13</v>
      </c>
      <c r="O2" s="29">
        <v>11</v>
      </c>
      <c r="P2" s="6" t="s">
        <v>290</v>
      </c>
      <c r="Q2" s="29">
        <v>12</v>
      </c>
      <c r="R2" s="6" t="s">
        <v>290</v>
      </c>
      <c r="S2" s="6" t="s">
        <v>13956</v>
      </c>
      <c r="T2" s="6" t="s">
        <v>13956</v>
      </c>
      <c r="U2" s="6" t="s">
        <v>13956</v>
      </c>
      <c r="V2" s="6" t="s">
        <v>13956</v>
      </c>
      <c r="W2" s="6" t="s">
        <v>13956</v>
      </c>
      <c r="X2" s="6" t="s">
        <v>13956</v>
      </c>
      <c r="Y2" s="6" t="s">
        <v>13956</v>
      </c>
      <c r="Z2" s="7">
        <v>57</v>
      </c>
      <c r="AA2" s="7">
        <v>64</v>
      </c>
      <c r="AB2" s="149" t="s">
        <v>290</v>
      </c>
      <c r="AC2" s="149" t="s">
        <v>13956</v>
      </c>
      <c r="AD2" s="149" t="s">
        <v>290</v>
      </c>
      <c r="AE2" s="149" t="s">
        <v>290</v>
      </c>
      <c r="AF2" s="149" t="s">
        <v>13956</v>
      </c>
      <c r="AG2" s="8">
        <v>111</v>
      </c>
      <c r="AH2" s="149" t="s">
        <v>290</v>
      </c>
      <c r="AI2" s="9">
        <v>121</v>
      </c>
      <c r="AJ2" s="150" t="s">
        <v>13956</v>
      </c>
      <c r="AK2" s="9">
        <v>121</v>
      </c>
    </row>
    <row r="3" spans="1:37">
      <c r="A3" s="10" t="s">
        <v>291</v>
      </c>
      <c r="B3" s="11" t="s">
        <v>292</v>
      </c>
      <c r="C3" s="11" t="s">
        <v>7605</v>
      </c>
      <c r="D3" s="11" t="s">
        <v>295</v>
      </c>
      <c r="E3" s="11" t="s">
        <v>287</v>
      </c>
      <c r="F3" s="11" t="s">
        <v>11372</v>
      </c>
      <c r="G3" s="11" t="s">
        <v>4887</v>
      </c>
      <c r="H3" s="148">
        <v>1</v>
      </c>
      <c r="I3" s="148">
        <v>11.3</v>
      </c>
      <c r="J3" s="29">
        <v>40</v>
      </c>
      <c r="K3" s="29">
        <v>24</v>
      </c>
      <c r="L3" s="29">
        <v>20</v>
      </c>
      <c r="M3" s="29">
        <v>16</v>
      </c>
      <c r="N3" s="29">
        <v>20</v>
      </c>
      <c r="O3" s="29">
        <v>17</v>
      </c>
      <c r="P3" s="29">
        <v>17</v>
      </c>
      <c r="Q3" s="29">
        <v>11</v>
      </c>
      <c r="R3" s="29">
        <v>12</v>
      </c>
      <c r="S3" s="29">
        <v>18</v>
      </c>
      <c r="T3" s="6" t="s">
        <v>13956</v>
      </c>
      <c r="U3" s="6" t="s">
        <v>13956</v>
      </c>
      <c r="V3" s="6" t="s">
        <v>13956</v>
      </c>
      <c r="W3" s="6" t="s">
        <v>13956</v>
      </c>
      <c r="X3" s="6" t="s">
        <v>290</v>
      </c>
      <c r="Y3" s="6" t="s">
        <v>13956</v>
      </c>
      <c r="Z3" s="7">
        <v>106</v>
      </c>
      <c r="AA3" s="7">
        <v>91</v>
      </c>
      <c r="AB3" s="149" t="s">
        <v>290</v>
      </c>
      <c r="AC3" s="149" t="s">
        <v>13956</v>
      </c>
      <c r="AD3" s="149" t="s">
        <v>290</v>
      </c>
      <c r="AE3" s="149" t="s">
        <v>290</v>
      </c>
      <c r="AF3" s="149" t="s">
        <v>13956</v>
      </c>
      <c r="AG3" s="8">
        <v>182</v>
      </c>
      <c r="AH3" s="149" t="s">
        <v>290</v>
      </c>
      <c r="AI3" s="9">
        <v>197</v>
      </c>
      <c r="AJ3" s="150" t="s">
        <v>13956</v>
      </c>
      <c r="AK3" s="9">
        <v>197</v>
      </c>
    </row>
    <row r="4" spans="1:37">
      <c r="A4" s="10" t="s">
        <v>297</v>
      </c>
      <c r="B4" s="11" t="s">
        <v>298</v>
      </c>
      <c r="C4" s="11" t="s">
        <v>11373</v>
      </c>
      <c r="D4" s="11" t="s">
        <v>301</v>
      </c>
      <c r="E4" s="11" t="s">
        <v>287</v>
      </c>
      <c r="F4" s="11" t="s">
        <v>11374</v>
      </c>
      <c r="G4" s="11" t="s">
        <v>4890</v>
      </c>
      <c r="H4" s="148">
        <v>1</v>
      </c>
      <c r="I4" s="148">
        <v>21</v>
      </c>
      <c r="J4" s="29">
        <v>51</v>
      </c>
      <c r="K4" s="29">
        <v>36</v>
      </c>
      <c r="L4" s="29">
        <v>36</v>
      </c>
      <c r="M4" s="29">
        <v>41</v>
      </c>
      <c r="N4" s="29">
        <v>32</v>
      </c>
      <c r="O4" s="29">
        <v>39</v>
      </c>
      <c r="P4" s="29">
        <v>26</v>
      </c>
      <c r="Q4" s="29">
        <v>27</v>
      </c>
      <c r="R4" s="29">
        <v>26</v>
      </c>
      <c r="S4" s="29">
        <v>34</v>
      </c>
      <c r="T4" s="6" t="s">
        <v>13956</v>
      </c>
      <c r="U4" s="6" t="s">
        <v>13956</v>
      </c>
      <c r="V4" s="6" t="s">
        <v>13956</v>
      </c>
      <c r="W4" s="6" t="s">
        <v>13956</v>
      </c>
      <c r="X4" s="6" t="s">
        <v>13956</v>
      </c>
      <c r="Y4" s="6" t="s">
        <v>13956</v>
      </c>
      <c r="Z4" s="7">
        <v>180</v>
      </c>
      <c r="AA4" s="7">
        <v>168</v>
      </c>
      <c r="AB4" s="149" t="s">
        <v>290</v>
      </c>
      <c r="AC4" s="149" t="s">
        <v>13956</v>
      </c>
      <c r="AD4" s="149" t="s">
        <v>13956</v>
      </c>
      <c r="AE4" s="149" t="s">
        <v>290</v>
      </c>
      <c r="AF4" s="149" t="s">
        <v>13956</v>
      </c>
      <c r="AG4" s="8">
        <v>344</v>
      </c>
      <c r="AH4" s="149" t="s">
        <v>290</v>
      </c>
      <c r="AI4" s="9">
        <v>348</v>
      </c>
      <c r="AJ4" s="150" t="s">
        <v>13956</v>
      </c>
      <c r="AK4" s="9">
        <v>348</v>
      </c>
    </row>
    <row r="5" spans="1:37">
      <c r="A5" s="10" t="s">
        <v>302</v>
      </c>
      <c r="B5" s="11" t="s">
        <v>303</v>
      </c>
      <c r="C5" s="11" t="s">
        <v>7611</v>
      </c>
      <c r="D5" s="11" t="s">
        <v>306</v>
      </c>
      <c r="E5" s="11" t="s">
        <v>287</v>
      </c>
      <c r="F5" s="11" t="s">
        <v>11375</v>
      </c>
      <c r="G5" s="11" t="s">
        <v>4893</v>
      </c>
      <c r="H5" s="148">
        <v>1</v>
      </c>
      <c r="I5" s="148">
        <v>14.5</v>
      </c>
      <c r="J5" s="29">
        <v>48</v>
      </c>
      <c r="K5" s="29">
        <v>24</v>
      </c>
      <c r="L5" s="29">
        <v>23</v>
      </c>
      <c r="M5" s="29">
        <v>27</v>
      </c>
      <c r="N5" s="29">
        <v>21</v>
      </c>
      <c r="O5" s="29">
        <v>20</v>
      </c>
      <c r="P5" s="29">
        <v>23</v>
      </c>
      <c r="Q5" s="29">
        <v>13</v>
      </c>
      <c r="R5" s="29">
        <v>12</v>
      </c>
      <c r="S5" s="29">
        <v>18</v>
      </c>
      <c r="T5" s="6" t="s">
        <v>13956</v>
      </c>
      <c r="U5" s="6" t="s">
        <v>13956</v>
      </c>
      <c r="V5" s="6" t="s">
        <v>13956</v>
      </c>
      <c r="W5" s="6" t="s">
        <v>13956</v>
      </c>
      <c r="X5" s="6" t="s">
        <v>13956</v>
      </c>
      <c r="Y5" s="6" t="s">
        <v>13956</v>
      </c>
      <c r="Z5" s="7">
        <v>117</v>
      </c>
      <c r="AA5" s="7">
        <v>112</v>
      </c>
      <c r="AB5" s="149" t="s">
        <v>13956</v>
      </c>
      <c r="AC5" s="149" t="s">
        <v>13956</v>
      </c>
      <c r="AD5" s="149" t="s">
        <v>290</v>
      </c>
      <c r="AE5" s="149" t="s">
        <v>13956</v>
      </c>
      <c r="AF5" s="149" t="s">
        <v>13956</v>
      </c>
      <c r="AG5" s="8">
        <v>217</v>
      </c>
      <c r="AH5" s="8">
        <v>11</v>
      </c>
      <c r="AI5" s="9">
        <v>229</v>
      </c>
      <c r="AJ5" s="150" t="s">
        <v>13956</v>
      </c>
      <c r="AK5" s="9">
        <v>229</v>
      </c>
    </row>
    <row r="6" spans="1:37">
      <c r="A6" s="10" t="s">
        <v>312</v>
      </c>
      <c r="B6" s="11" t="s">
        <v>313</v>
      </c>
      <c r="C6" s="11" t="s">
        <v>4897</v>
      </c>
      <c r="D6" s="11" t="s">
        <v>317</v>
      </c>
      <c r="E6" s="11" t="s">
        <v>287</v>
      </c>
      <c r="F6" s="11" t="s">
        <v>11377</v>
      </c>
      <c r="G6" s="11" t="s">
        <v>4899</v>
      </c>
      <c r="H6" s="148">
        <v>9</v>
      </c>
      <c r="I6" s="148">
        <v>20.799999999999997</v>
      </c>
      <c r="J6" s="6" t="s">
        <v>13956</v>
      </c>
      <c r="K6" s="6" t="s">
        <v>13956</v>
      </c>
      <c r="L6" s="6" t="s">
        <v>13956</v>
      </c>
      <c r="M6" s="6" t="s">
        <v>13956</v>
      </c>
      <c r="N6" s="6" t="s">
        <v>13956</v>
      </c>
      <c r="O6" s="6" t="s">
        <v>13956</v>
      </c>
      <c r="P6" s="6" t="s">
        <v>13956</v>
      </c>
      <c r="Q6" s="6" t="s">
        <v>13956</v>
      </c>
      <c r="R6" s="6" t="s">
        <v>13956</v>
      </c>
      <c r="S6" s="6" t="s">
        <v>13956</v>
      </c>
      <c r="T6" s="29">
        <v>110</v>
      </c>
      <c r="U6" s="29">
        <v>107</v>
      </c>
      <c r="V6" s="29">
        <v>112</v>
      </c>
      <c r="W6" s="29">
        <v>82</v>
      </c>
      <c r="X6" s="6" t="s">
        <v>13956</v>
      </c>
      <c r="Y6" s="6" t="s">
        <v>13956</v>
      </c>
      <c r="Z6" s="7">
        <v>197</v>
      </c>
      <c r="AA6" s="7">
        <v>214</v>
      </c>
      <c r="AB6" s="149" t="s">
        <v>290</v>
      </c>
      <c r="AC6" s="149" t="s">
        <v>13956</v>
      </c>
      <c r="AD6" s="149" t="s">
        <v>290</v>
      </c>
      <c r="AE6" s="149" t="s">
        <v>290</v>
      </c>
      <c r="AF6" s="149" t="s">
        <v>13956</v>
      </c>
      <c r="AG6" s="8">
        <v>396</v>
      </c>
      <c r="AH6" s="149" t="s">
        <v>290</v>
      </c>
      <c r="AI6" s="150" t="s">
        <v>13956</v>
      </c>
      <c r="AJ6" s="9">
        <v>411</v>
      </c>
      <c r="AK6" s="9">
        <v>411</v>
      </c>
    </row>
    <row r="7" spans="1:37">
      <c r="A7" s="10" t="s">
        <v>318</v>
      </c>
      <c r="B7" s="11" t="s">
        <v>319</v>
      </c>
      <c r="C7" s="11" t="s">
        <v>10855</v>
      </c>
      <c r="D7" s="11" t="s">
        <v>322</v>
      </c>
      <c r="E7" s="11" t="s">
        <v>323</v>
      </c>
      <c r="F7" s="11" t="s">
        <v>13002</v>
      </c>
      <c r="G7" s="11" t="s">
        <v>4881</v>
      </c>
      <c r="H7" s="148">
        <v>1</v>
      </c>
      <c r="I7" s="148">
        <v>7.5</v>
      </c>
      <c r="J7" s="29">
        <v>16</v>
      </c>
      <c r="K7" s="29">
        <v>13</v>
      </c>
      <c r="L7" s="6" t="s">
        <v>290</v>
      </c>
      <c r="M7" s="29">
        <v>10</v>
      </c>
      <c r="N7" s="6" t="s">
        <v>290</v>
      </c>
      <c r="O7" s="6" t="s">
        <v>290</v>
      </c>
      <c r="P7" s="6" t="s">
        <v>290</v>
      </c>
      <c r="Q7" s="29">
        <v>10</v>
      </c>
      <c r="R7" s="6" t="s">
        <v>290</v>
      </c>
      <c r="S7" s="6" t="s">
        <v>290</v>
      </c>
      <c r="T7" s="6" t="s">
        <v>13956</v>
      </c>
      <c r="U7" s="6" t="s">
        <v>13956</v>
      </c>
      <c r="V7" s="6" t="s">
        <v>13956</v>
      </c>
      <c r="W7" s="6" t="s">
        <v>13956</v>
      </c>
      <c r="X7" s="6" t="s">
        <v>13956</v>
      </c>
      <c r="Y7" s="6" t="s">
        <v>13956</v>
      </c>
      <c r="Z7" s="7">
        <v>38</v>
      </c>
      <c r="AA7" s="7">
        <v>42</v>
      </c>
      <c r="AB7" s="149" t="s">
        <v>13956</v>
      </c>
      <c r="AC7" s="149" t="s">
        <v>13956</v>
      </c>
      <c r="AD7" s="149" t="s">
        <v>13956</v>
      </c>
      <c r="AE7" s="149" t="s">
        <v>13956</v>
      </c>
      <c r="AF7" s="149" t="s">
        <v>13956</v>
      </c>
      <c r="AG7" s="8">
        <v>79</v>
      </c>
      <c r="AH7" s="149" t="s">
        <v>290</v>
      </c>
      <c r="AI7" s="9">
        <v>80</v>
      </c>
      <c r="AJ7" s="150" t="s">
        <v>13956</v>
      </c>
      <c r="AK7" s="9">
        <v>80</v>
      </c>
    </row>
    <row r="8" spans="1:37">
      <c r="A8" s="10" t="s">
        <v>325</v>
      </c>
      <c r="B8" s="11" t="s">
        <v>326</v>
      </c>
      <c r="C8" s="11" t="s">
        <v>10859</v>
      </c>
      <c r="D8" s="11" t="s">
        <v>329</v>
      </c>
      <c r="E8" s="11" t="s">
        <v>330</v>
      </c>
      <c r="F8" s="11" t="s">
        <v>13004</v>
      </c>
      <c r="G8" s="11" t="s">
        <v>13005</v>
      </c>
      <c r="H8" s="148">
        <v>1</v>
      </c>
      <c r="I8" s="148">
        <v>5</v>
      </c>
      <c r="J8" s="29">
        <v>17</v>
      </c>
      <c r="K8" s="6" t="s">
        <v>290</v>
      </c>
      <c r="L8" s="6" t="s">
        <v>290</v>
      </c>
      <c r="M8" s="6" t="s">
        <v>290</v>
      </c>
      <c r="N8" s="6" t="s">
        <v>290</v>
      </c>
      <c r="O8" s="6" t="s">
        <v>290</v>
      </c>
      <c r="P8" s="6" t="s">
        <v>290</v>
      </c>
      <c r="Q8" s="6" t="s">
        <v>290</v>
      </c>
      <c r="R8" s="6" t="s">
        <v>13956</v>
      </c>
      <c r="S8" s="6" t="s">
        <v>13956</v>
      </c>
      <c r="T8" s="6" t="s">
        <v>13956</v>
      </c>
      <c r="U8" s="6" t="s">
        <v>13956</v>
      </c>
      <c r="V8" s="6" t="s">
        <v>13956</v>
      </c>
      <c r="W8" s="6" t="s">
        <v>13956</v>
      </c>
      <c r="X8" s="6" t="s">
        <v>13956</v>
      </c>
      <c r="Y8" s="6" t="s">
        <v>13956</v>
      </c>
      <c r="Z8" s="7">
        <v>22</v>
      </c>
      <c r="AA8" s="7">
        <v>21</v>
      </c>
      <c r="AB8" s="149" t="s">
        <v>13956</v>
      </c>
      <c r="AC8" s="149" t="s">
        <v>13956</v>
      </c>
      <c r="AD8" s="149" t="s">
        <v>13956</v>
      </c>
      <c r="AE8" s="149" t="s">
        <v>13956</v>
      </c>
      <c r="AF8" s="149" t="s">
        <v>13956</v>
      </c>
      <c r="AG8" s="8">
        <v>43</v>
      </c>
      <c r="AH8" s="149" t="s">
        <v>13956</v>
      </c>
      <c r="AI8" s="9">
        <v>43</v>
      </c>
      <c r="AJ8" s="150" t="s">
        <v>13956</v>
      </c>
      <c r="AK8" s="9">
        <v>43</v>
      </c>
    </row>
    <row r="9" spans="1:37">
      <c r="A9" s="10" t="s">
        <v>339</v>
      </c>
      <c r="B9" s="11" t="s">
        <v>1982</v>
      </c>
      <c r="C9" s="11" t="s">
        <v>10866</v>
      </c>
      <c r="D9" s="11" t="s">
        <v>343</v>
      </c>
      <c r="E9" s="11" t="s">
        <v>344</v>
      </c>
      <c r="F9" s="11" t="s">
        <v>13007</v>
      </c>
      <c r="G9" s="11" t="s">
        <v>4908</v>
      </c>
      <c r="H9" s="148">
        <v>1</v>
      </c>
      <c r="I9" s="148">
        <v>22</v>
      </c>
      <c r="J9" s="6" t="s">
        <v>13956</v>
      </c>
      <c r="K9" s="29">
        <v>33</v>
      </c>
      <c r="L9" s="29">
        <v>32</v>
      </c>
      <c r="M9" s="29">
        <v>31</v>
      </c>
      <c r="N9" s="29">
        <v>37</v>
      </c>
      <c r="O9" s="29">
        <v>31</v>
      </c>
      <c r="P9" s="29">
        <v>26</v>
      </c>
      <c r="Q9" s="29">
        <v>20</v>
      </c>
      <c r="R9" s="29">
        <v>34</v>
      </c>
      <c r="S9" s="29">
        <v>33</v>
      </c>
      <c r="T9" s="6" t="s">
        <v>13956</v>
      </c>
      <c r="U9" s="6" t="s">
        <v>13956</v>
      </c>
      <c r="V9" s="6" t="s">
        <v>13956</v>
      </c>
      <c r="W9" s="6" t="s">
        <v>13956</v>
      </c>
      <c r="X9" s="6" t="s">
        <v>290</v>
      </c>
      <c r="Y9" s="6" t="s">
        <v>13956</v>
      </c>
      <c r="Z9" s="7">
        <v>142</v>
      </c>
      <c r="AA9" s="7">
        <v>144</v>
      </c>
      <c r="AB9" s="149" t="s">
        <v>290</v>
      </c>
      <c r="AC9" s="149" t="s">
        <v>290</v>
      </c>
      <c r="AD9" s="149" t="s">
        <v>290</v>
      </c>
      <c r="AE9" s="149" t="s">
        <v>13956</v>
      </c>
      <c r="AF9" s="149" t="s">
        <v>13956</v>
      </c>
      <c r="AG9" s="8">
        <v>250</v>
      </c>
      <c r="AH9" s="8">
        <v>28</v>
      </c>
      <c r="AI9" s="9">
        <v>286</v>
      </c>
      <c r="AJ9" s="150" t="s">
        <v>13956</v>
      </c>
      <c r="AK9" s="9">
        <v>286</v>
      </c>
    </row>
    <row r="10" spans="1:37">
      <c r="A10" s="10" t="s">
        <v>346</v>
      </c>
      <c r="B10" s="11" t="s">
        <v>347</v>
      </c>
      <c r="C10" s="11" t="s">
        <v>13009</v>
      </c>
      <c r="D10" s="11" t="s">
        <v>350</v>
      </c>
      <c r="E10" s="11" t="s">
        <v>344</v>
      </c>
      <c r="F10" s="11" t="s">
        <v>13010</v>
      </c>
      <c r="G10" s="11" t="s">
        <v>4908</v>
      </c>
      <c r="H10" s="148">
        <v>1</v>
      </c>
      <c r="I10" s="148">
        <v>11</v>
      </c>
      <c r="J10" s="6" t="s">
        <v>13956</v>
      </c>
      <c r="K10" s="6" t="s">
        <v>13956</v>
      </c>
      <c r="L10" s="6" t="s">
        <v>13956</v>
      </c>
      <c r="M10" s="6" t="s">
        <v>13956</v>
      </c>
      <c r="N10" s="6" t="s">
        <v>13956</v>
      </c>
      <c r="O10" s="6" t="s">
        <v>13956</v>
      </c>
      <c r="P10" s="6" t="s">
        <v>13956</v>
      </c>
      <c r="Q10" s="6" t="s">
        <v>13956</v>
      </c>
      <c r="R10" s="6" t="s">
        <v>13956</v>
      </c>
      <c r="S10" s="6" t="s">
        <v>13956</v>
      </c>
      <c r="T10" s="29">
        <v>34</v>
      </c>
      <c r="U10" s="29">
        <v>27</v>
      </c>
      <c r="V10" s="29">
        <v>30</v>
      </c>
      <c r="W10" s="29">
        <v>23</v>
      </c>
      <c r="X10" s="6" t="s">
        <v>13956</v>
      </c>
      <c r="Y10" s="6" t="s">
        <v>290</v>
      </c>
      <c r="Z10" s="7">
        <v>62</v>
      </c>
      <c r="AA10" s="7">
        <v>55</v>
      </c>
      <c r="AB10" s="149" t="s">
        <v>290</v>
      </c>
      <c r="AC10" s="149" t="s">
        <v>290</v>
      </c>
      <c r="AD10" s="149" t="s">
        <v>290</v>
      </c>
      <c r="AE10" s="149" t="s">
        <v>13956</v>
      </c>
      <c r="AF10" s="149" t="s">
        <v>13956</v>
      </c>
      <c r="AG10" s="8">
        <v>110</v>
      </c>
      <c r="AH10" s="149" t="s">
        <v>290</v>
      </c>
      <c r="AI10" s="150" t="s">
        <v>13956</v>
      </c>
      <c r="AJ10" s="9">
        <v>117</v>
      </c>
      <c r="AK10" s="9">
        <v>117</v>
      </c>
    </row>
    <row r="11" spans="1:37">
      <c r="A11" s="10" t="s">
        <v>351</v>
      </c>
      <c r="B11" s="11" t="s">
        <v>352</v>
      </c>
      <c r="C11" s="11" t="s">
        <v>10872</v>
      </c>
      <c r="D11" s="11" t="s">
        <v>10873</v>
      </c>
      <c r="E11" s="11" t="s">
        <v>344</v>
      </c>
      <c r="F11" s="11" t="s">
        <v>13012</v>
      </c>
      <c r="G11" s="11" t="s">
        <v>4911</v>
      </c>
      <c r="H11" s="148">
        <v>0.5</v>
      </c>
      <c r="I11" s="148">
        <v>8</v>
      </c>
      <c r="J11" s="29">
        <v>51</v>
      </c>
      <c r="K11" s="29">
        <v>18</v>
      </c>
      <c r="L11" s="29">
        <v>12</v>
      </c>
      <c r="M11" s="29">
        <v>11</v>
      </c>
      <c r="N11" s="29">
        <v>10</v>
      </c>
      <c r="O11" s="6" t="s">
        <v>290</v>
      </c>
      <c r="P11" s="29">
        <v>10</v>
      </c>
      <c r="Q11" s="29">
        <v>11</v>
      </c>
      <c r="R11" s="6" t="s">
        <v>290</v>
      </c>
      <c r="S11" s="29">
        <v>10</v>
      </c>
      <c r="T11" s="6" t="s">
        <v>13956</v>
      </c>
      <c r="U11" s="6" t="s">
        <v>13956</v>
      </c>
      <c r="V11" s="6" t="s">
        <v>13956</v>
      </c>
      <c r="W11" s="6" t="s">
        <v>13956</v>
      </c>
      <c r="X11" s="6" t="s">
        <v>13956</v>
      </c>
      <c r="Y11" s="6" t="s">
        <v>13956</v>
      </c>
      <c r="Z11" s="7">
        <v>59</v>
      </c>
      <c r="AA11" s="7">
        <v>89</v>
      </c>
      <c r="AB11" s="149" t="s">
        <v>13956</v>
      </c>
      <c r="AC11" s="149" t="s">
        <v>13956</v>
      </c>
      <c r="AD11" s="149" t="s">
        <v>290</v>
      </c>
      <c r="AE11" s="149" t="s">
        <v>13956</v>
      </c>
      <c r="AF11" s="149" t="s">
        <v>13956</v>
      </c>
      <c r="AG11" s="8">
        <v>143</v>
      </c>
      <c r="AH11" s="149" t="s">
        <v>290</v>
      </c>
      <c r="AI11" s="9">
        <v>148</v>
      </c>
      <c r="AJ11" s="150" t="s">
        <v>13956</v>
      </c>
      <c r="AK11" s="9">
        <v>148</v>
      </c>
    </row>
    <row r="12" spans="1:37">
      <c r="A12" s="10" t="s">
        <v>357</v>
      </c>
      <c r="B12" s="11" t="s">
        <v>358</v>
      </c>
      <c r="C12" s="11" t="s">
        <v>4912</v>
      </c>
      <c r="D12" s="11" t="s">
        <v>361</v>
      </c>
      <c r="E12" s="11" t="s">
        <v>344</v>
      </c>
      <c r="F12" s="11" t="s">
        <v>13014</v>
      </c>
      <c r="G12" s="11" t="s">
        <v>4914</v>
      </c>
      <c r="H12" s="148">
        <v>2</v>
      </c>
      <c r="I12" s="148">
        <v>14</v>
      </c>
      <c r="J12" s="29">
        <v>26</v>
      </c>
      <c r="K12" s="6" t="s">
        <v>290</v>
      </c>
      <c r="L12" s="6" t="s">
        <v>290</v>
      </c>
      <c r="M12" s="6" t="s">
        <v>290</v>
      </c>
      <c r="N12" s="6" t="s">
        <v>290</v>
      </c>
      <c r="O12" s="6" t="s">
        <v>290</v>
      </c>
      <c r="P12" s="6" t="s">
        <v>290</v>
      </c>
      <c r="Q12" s="6" t="s">
        <v>290</v>
      </c>
      <c r="R12" s="6" t="s">
        <v>290</v>
      </c>
      <c r="S12" s="6" t="s">
        <v>290</v>
      </c>
      <c r="T12" s="6" t="s">
        <v>290</v>
      </c>
      <c r="U12" s="6" t="s">
        <v>290</v>
      </c>
      <c r="V12" s="6" t="s">
        <v>290</v>
      </c>
      <c r="W12" s="6" t="s">
        <v>290</v>
      </c>
      <c r="X12" s="6" t="s">
        <v>13956</v>
      </c>
      <c r="Y12" s="6" t="s">
        <v>13956</v>
      </c>
      <c r="Z12" s="7">
        <v>49</v>
      </c>
      <c r="AA12" s="7">
        <v>53</v>
      </c>
      <c r="AB12" s="149" t="s">
        <v>13956</v>
      </c>
      <c r="AC12" s="149" t="s">
        <v>13956</v>
      </c>
      <c r="AD12" s="149" t="s">
        <v>13956</v>
      </c>
      <c r="AE12" s="149" t="s">
        <v>290</v>
      </c>
      <c r="AF12" s="149" t="s">
        <v>13956</v>
      </c>
      <c r="AG12" s="8">
        <v>96</v>
      </c>
      <c r="AH12" s="149" t="s">
        <v>290</v>
      </c>
      <c r="AI12" s="9">
        <v>78</v>
      </c>
      <c r="AJ12" s="9">
        <v>24</v>
      </c>
      <c r="AK12" s="9">
        <v>102</v>
      </c>
    </row>
    <row r="13" spans="1:37">
      <c r="A13" s="10" t="s">
        <v>368</v>
      </c>
      <c r="B13" s="11" t="s">
        <v>369</v>
      </c>
      <c r="C13" s="11" t="s">
        <v>11913</v>
      </c>
      <c r="D13" s="11" t="s">
        <v>372</v>
      </c>
      <c r="E13" s="11" t="s">
        <v>373</v>
      </c>
      <c r="F13" s="11" t="s">
        <v>11914</v>
      </c>
      <c r="G13" s="11" t="s">
        <v>11915</v>
      </c>
      <c r="H13" s="148">
        <v>1</v>
      </c>
      <c r="I13" s="148">
        <v>10</v>
      </c>
      <c r="J13" s="29">
        <v>40</v>
      </c>
      <c r="K13" s="29">
        <v>17</v>
      </c>
      <c r="L13" s="29">
        <v>18</v>
      </c>
      <c r="M13" s="29">
        <v>12</v>
      </c>
      <c r="N13" s="29">
        <v>12</v>
      </c>
      <c r="O13" s="29">
        <v>12</v>
      </c>
      <c r="P13" s="29">
        <v>18</v>
      </c>
      <c r="Q13" s="6" t="s">
        <v>290</v>
      </c>
      <c r="R13" s="6" t="s">
        <v>290</v>
      </c>
      <c r="S13" s="29">
        <v>16</v>
      </c>
      <c r="T13" s="6" t="s">
        <v>13956</v>
      </c>
      <c r="U13" s="6" t="s">
        <v>13956</v>
      </c>
      <c r="V13" s="6" t="s">
        <v>13956</v>
      </c>
      <c r="W13" s="6" t="s">
        <v>13956</v>
      </c>
      <c r="X13" s="6" t="s">
        <v>13956</v>
      </c>
      <c r="Y13" s="6" t="s">
        <v>13956</v>
      </c>
      <c r="Z13" s="7">
        <v>85</v>
      </c>
      <c r="AA13" s="7">
        <v>77</v>
      </c>
      <c r="AB13" s="149" t="s">
        <v>13956</v>
      </c>
      <c r="AC13" s="149" t="s">
        <v>13956</v>
      </c>
      <c r="AD13" s="149" t="s">
        <v>290</v>
      </c>
      <c r="AE13" s="149" t="s">
        <v>13956</v>
      </c>
      <c r="AF13" s="149" t="s">
        <v>13956</v>
      </c>
      <c r="AG13" s="8">
        <v>161</v>
      </c>
      <c r="AH13" s="149" t="s">
        <v>13956</v>
      </c>
      <c r="AI13" s="9">
        <v>162</v>
      </c>
      <c r="AJ13" s="150" t="s">
        <v>13956</v>
      </c>
      <c r="AK13" s="9">
        <v>162</v>
      </c>
    </row>
    <row r="14" spans="1:37">
      <c r="A14" s="10" t="s">
        <v>375</v>
      </c>
      <c r="B14" s="11" t="s">
        <v>11917</v>
      </c>
      <c r="C14" s="11" t="s">
        <v>11918</v>
      </c>
      <c r="D14" s="11" t="s">
        <v>11919</v>
      </c>
      <c r="E14" s="11" t="s">
        <v>373</v>
      </c>
      <c r="F14" s="11" t="s">
        <v>11920</v>
      </c>
      <c r="G14" s="11" t="s">
        <v>4921</v>
      </c>
      <c r="H14" s="148">
        <v>1.6</v>
      </c>
      <c r="I14" s="148">
        <v>6.6</v>
      </c>
      <c r="J14" s="29">
        <v>15</v>
      </c>
      <c r="K14" s="6" t="s">
        <v>290</v>
      </c>
      <c r="L14" s="6" t="s">
        <v>290</v>
      </c>
      <c r="M14" s="6" t="s">
        <v>290</v>
      </c>
      <c r="N14" s="6" t="s">
        <v>290</v>
      </c>
      <c r="O14" s="6" t="s">
        <v>13956</v>
      </c>
      <c r="P14" s="6" t="s">
        <v>290</v>
      </c>
      <c r="Q14" s="6" t="s">
        <v>290</v>
      </c>
      <c r="R14" s="6" t="s">
        <v>290</v>
      </c>
      <c r="S14" s="6" t="s">
        <v>290</v>
      </c>
      <c r="T14" s="6" t="s">
        <v>290</v>
      </c>
      <c r="U14" s="6" t="s">
        <v>290</v>
      </c>
      <c r="V14" s="6" t="s">
        <v>290</v>
      </c>
      <c r="W14" s="6" t="s">
        <v>290</v>
      </c>
      <c r="X14" s="6" t="s">
        <v>13956</v>
      </c>
      <c r="Y14" s="6" t="s">
        <v>13956</v>
      </c>
      <c r="Z14" s="7">
        <v>25</v>
      </c>
      <c r="AA14" s="7">
        <v>30</v>
      </c>
      <c r="AB14" s="149" t="s">
        <v>290</v>
      </c>
      <c r="AC14" s="149" t="s">
        <v>13956</v>
      </c>
      <c r="AD14" s="149" t="s">
        <v>290</v>
      </c>
      <c r="AE14" s="149" t="s">
        <v>13956</v>
      </c>
      <c r="AF14" s="149" t="s">
        <v>13956</v>
      </c>
      <c r="AG14" s="8">
        <v>48</v>
      </c>
      <c r="AH14" s="149" t="s">
        <v>13956</v>
      </c>
      <c r="AI14" s="9">
        <v>39</v>
      </c>
      <c r="AJ14" s="9">
        <v>16</v>
      </c>
      <c r="AK14" s="9">
        <v>55</v>
      </c>
    </row>
    <row r="15" spans="1:37">
      <c r="A15" s="10" t="s">
        <v>382</v>
      </c>
      <c r="B15" s="11" t="s">
        <v>319</v>
      </c>
      <c r="C15" s="11" t="s">
        <v>8669</v>
      </c>
      <c r="D15" s="11" t="s">
        <v>385</v>
      </c>
      <c r="E15" s="11" t="s">
        <v>386</v>
      </c>
      <c r="F15" s="11" t="s">
        <v>11922</v>
      </c>
      <c r="G15" s="11" t="s">
        <v>4924</v>
      </c>
      <c r="H15" s="148">
        <v>3</v>
      </c>
      <c r="I15" s="148">
        <v>11.2</v>
      </c>
      <c r="J15" s="29">
        <v>30</v>
      </c>
      <c r="K15" s="29">
        <v>25</v>
      </c>
      <c r="L15" s="29">
        <v>29</v>
      </c>
      <c r="M15" s="29">
        <v>28</v>
      </c>
      <c r="N15" s="29">
        <v>17</v>
      </c>
      <c r="O15" s="29">
        <v>13</v>
      </c>
      <c r="P15" s="6" t="s">
        <v>13956</v>
      </c>
      <c r="Q15" s="29">
        <v>14</v>
      </c>
      <c r="R15" s="6" t="s">
        <v>13956</v>
      </c>
      <c r="S15" s="6" t="s">
        <v>13956</v>
      </c>
      <c r="T15" s="6" t="s">
        <v>13956</v>
      </c>
      <c r="U15" s="6" t="s">
        <v>13956</v>
      </c>
      <c r="V15" s="6" t="s">
        <v>13956</v>
      </c>
      <c r="W15" s="6" t="s">
        <v>13956</v>
      </c>
      <c r="X15" s="6" t="s">
        <v>290</v>
      </c>
      <c r="Y15" s="6" t="s">
        <v>13956</v>
      </c>
      <c r="Z15" s="7">
        <v>68</v>
      </c>
      <c r="AA15" s="7">
        <v>90</v>
      </c>
      <c r="AB15" s="149" t="s">
        <v>290</v>
      </c>
      <c r="AC15" s="149" t="s">
        <v>13956</v>
      </c>
      <c r="AD15" s="149" t="s">
        <v>13956</v>
      </c>
      <c r="AE15" s="149" t="s">
        <v>13956</v>
      </c>
      <c r="AF15" s="149" t="s">
        <v>13956</v>
      </c>
      <c r="AG15" s="8">
        <v>153</v>
      </c>
      <c r="AH15" s="149" t="s">
        <v>290</v>
      </c>
      <c r="AI15" s="9">
        <v>158</v>
      </c>
      <c r="AJ15" s="150" t="s">
        <v>13956</v>
      </c>
      <c r="AK15" s="9">
        <v>158</v>
      </c>
    </row>
    <row r="16" spans="1:37">
      <c r="A16" s="10" t="s">
        <v>393</v>
      </c>
      <c r="B16" s="11" t="s">
        <v>394</v>
      </c>
      <c r="C16" s="11" t="s">
        <v>11380</v>
      </c>
      <c r="D16" s="11" t="s">
        <v>397</v>
      </c>
      <c r="E16" s="11" t="s">
        <v>398</v>
      </c>
      <c r="F16" s="11" t="s">
        <v>11381</v>
      </c>
      <c r="G16" s="11" t="s">
        <v>4930</v>
      </c>
      <c r="H16" s="148">
        <v>1</v>
      </c>
      <c r="I16" s="148">
        <v>10</v>
      </c>
      <c r="J16" s="6" t="s">
        <v>13956</v>
      </c>
      <c r="K16" s="29">
        <v>20</v>
      </c>
      <c r="L16" s="29">
        <v>15</v>
      </c>
      <c r="M16" s="29">
        <v>21</v>
      </c>
      <c r="N16" s="29">
        <v>19</v>
      </c>
      <c r="O16" s="29">
        <v>14</v>
      </c>
      <c r="P16" s="29">
        <v>17</v>
      </c>
      <c r="Q16" s="29">
        <v>11</v>
      </c>
      <c r="R16" s="6" t="s">
        <v>290</v>
      </c>
      <c r="S16" s="29">
        <v>11</v>
      </c>
      <c r="T16" s="6" t="s">
        <v>13956</v>
      </c>
      <c r="U16" s="6" t="s">
        <v>13956</v>
      </c>
      <c r="V16" s="6" t="s">
        <v>13956</v>
      </c>
      <c r="W16" s="6" t="s">
        <v>13956</v>
      </c>
      <c r="X16" s="6" t="s">
        <v>290</v>
      </c>
      <c r="Y16" s="6" t="s">
        <v>13956</v>
      </c>
      <c r="Z16" s="7">
        <v>62</v>
      </c>
      <c r="AA16" s="7">
        <v>74</v>
      </c>
      <c r="AB16" s="149" t="s">
        <v>13956</v>
      </c>
      <c r="AC16" s="149" t="s">
        <v>13956</v>
      </c>
      <c r="AD16" s="149" t="s">
        <v>13956</v>
      </c>
      <c r="AE16" s="149" t="s">
        <v>13956</v>
      </c>
      <c r="AF16" s="149" t="s">
        <v>13956</v>
      </c>
      <c r="AG16" s="8">
        <v>134</v>
      </c>
      <c r="AH16" s="149" t="s">
        <v>290</v>
      </c>
      <c r="AI16" s="9">
        <v>136</v>
      </c>
      <c r="AJ16" s="150" t="s">
        <v>13956</v>
      </c>
      <c r="AK16" s="9">
        <v>136</v>
      </c>
    </row>
    <row r="17" spans="1:37">
      <c r="A17" s="10" t="s">
        <v>400</v>
      </c>
      <c r="B17" s="11" t="s">
        <v>401</v>
      </c>
      <c r="C17" s="11" t="s">
        <v>8715</v>
      </c>
      <c r="D17" s="11" t="s">
        <v>404</v>
      </c>
      <c r="E17" s="11" t="s">
        <v>141</v>
      </c>
      <c r="F17" s="11" t="s">
        <v>11382</v>
      </c>
      <c r="G17" s="11" t="s">
        <v>4933</v>
      </c>
      <c r="H17" s="148">
        <v>1</v>
      </c>
      <c r="I17" s="148">
        <v>12</v>
      </c>
      <c r="J17" s="29">
        <v>39</v>
      </c>
      <c r="K17" s="29">
        <v>27</v>
      </c>
      <c r="L17" s="29">
        <v>17</v>
      </c>
      <c r="M17" s="29">
        <v>16</v>
      </c>
      <c r="N17" s="6" t="s">
        <v>290</v>
      </c>
      <c r="O17" s="29">
        <v>13</v>
      </c>
      <c r="P17" s="29">
        <v>20</v>
      </c>
      <c r="Q17" s="29">
        <v>15</v>
      </c>
      <c r="R17" s="29">
        <v>10</v>
      </c>
      <c r="S17" s="6" t="s">
        <v>290</v>
      </c>
      <c r="T17" s="6" t="s">
        <v>13956</v>
      </c>
      <c r="U17" s="6" t="s">
        <v>13956</v>
      </c>
      <c r="V17" s="6" t="s">
        <v>13956</v>
      </c>
      <c r="W17" s="6" t="s">
        <v>13956</v>
      </c>
      <c r="X17" s="29">
        <v>12</v>
      </c>
      <c r="Y17" s="6" t="s">
        <v>13956</v>
      </c>
      <c r="Z17" s="7">
        <v>73</v>
      </c>
      <c r="AA17" s="7">
        <v>112</v>
      </c>
      <c r="AB17" s="149" t="s">
        <v>13956</v>
      </c>
      <c r="AC17" s="149" t="s">
        <v>13956</v>
      </c>
      <c r="AD17" s="149" t="s">
        <v>13956</v>
      </c>
      <c r="AE17" s="149" t="s">
        <v>290</v>
      </c>
      <c r="AF17" s="149" t="s">
        <v>13956</v>
      </c>
      <c r="AG17" s="8">
        <v>179</v>
      </c>
      <c r="AH17" s="149" t="s">
        <v>290</v>
      </c>
      <c r="AI17" s="9">
        <v>185</v>
      </c>
      <c r="AJ17" s="150" t="s">
        <v>13956</v>
      </c>
      <c r="AK17" s="9">
        <v>185</v>
      </c>
    </row>
    <row r="18" spans="1:37">
      <c r="A18" s="10" t="s">
        <v>406</v>
      </c>
      <c r="B18" s="11" t="s">
        <v>407</v>
      </c>
      <c r="C18" s="11" t="s">
        <v>4934</v>
      </c>
      <c r="D18" s="11" t="s">
        <v>410</v>
      </c>
      <c r="E18" s="11" t="s">
        <v>141</v>
      </c>
      <c r="F18" s="11" t="s">
        <v>11383</v>
      </c>
      <c r="G18" s="11" t="s">
        <v>4936</v>
      </c>
      <c r="H18" s="148">
        <v>2</v>
      </c>
      <c r="I18" s="148">
        <v>13.5</v>
      </c>
      <c r="J18" s="6" t="s">
        <v>13956</v>
      </c>
      <c r="K18" s="6" t="s">
        <v>13956</v>
      </c>
      <c r="L18" s="6" t="s">
        <v>13956</v>
      </c>
      <c r="M18" s="6" t="s">
        <v>13956</v>
      </c>
      <c r="N18" s="6" t="s">
        <v>13956</v>
      </c>
      <c r="O18" s="6" t="s">
        <v>13956</v>
      </c>
      <c r="P18" s="6" t="s">
        <v>13956</v>
      </c>
      <c r="Q18" s="6" t="s">
        <v>13956</v>
      </c>
      <c r="R18" s="6" t="s">
        <v>13956</v>
      </c>
      <c r="S18" s="6" t="s">
        <v>13956</v>
      </c>
      <c r="T18" s="29">
        <v>50</v>
      </c>
      <c r="U18" s="29">
        <v>41</v>
      </c>
      <c r="V18" s="29">
        <v>39</v>
      </c>
      <c r="W18" s="29">
        <v>44</v>
      </c>
      <c r="X18" s="6" t="s">
        <v>13956</v>
      </c>
      <c r="Y18" s="29">
        <v>16</v>
      </c>
      <c r="Z18" s="7">
        <v>94</v>
      </c>
      <c r="AA18" s="7">
        <v>96</v>
      </c>
      <c r="AB18" s="149" t="s">
        <v>290</v>
      </c>
      <c r="AC18" s="149" t="s">
        <v>13956</v>
      </c>
      <c r="AD18" s="149" t="s">
        <v>290</v>
      </c>
      <c r="AE18" s="149" t="s">
        <v>290</v>
      </c>
      <c r="AF18" s="149" t="s">
        <v>13956</v>
      </c>
      <c r="AG18" s="8">
        <v>179</v>
      </c>
      <c r="AH18" s="149" t="s">
        <v>13956</v>
      </c>
      <c r="AI18" s="150" t="s">
        <v>13956</v>
      </c>
      <c r="AJ18" s="9">
        <v>190</v>
      </c>
      <c r="AK18" s="9">
        <v>190</v>
      </c>
    </row>
    <row r="19" spans="1:37">
      <c r="A19" s="10" t="s">
        <v>411</v>
      </c>
      <c r="B19" s="11" t="s">
        <v>412</v>
      </c>
      <c r="C19" s="11" t="s">
        <v>7642</v>
      </c>
      <c r="D19" s="11" t="s">
        <v>415</v>
      </c>
      <c r="E19" s="11" t="s">
        <v>141</v>
      </c>
      <c r="F19" s="11" t="s">
        <v>11384</v>
      </c>
      <c r="G19" s="11" t="s">
        <v>11385</v>
      </c>
      <c r="H19" s="148">
        <v>2</v>
      </c>
      <c r="I19" s="148">
        <v>26.5</v>
      </c>
      <c r="J19" s="29">
        <v>58</v>
      </c>
      <c r="K19" s="29">
        <v>39</v>
      </c>
      <c r="L19" s="29">
        <v>36</v>
      </c>
      <c r="M19" s="29">
        <v>28</v>
      </c>
      <c r="N19" s="29">
        <v>27</v>
      </c>
      <c r="O19" s="29">
        <v>29</v>
      </c>
      <c r="P19" s="29">
        <v>32</v>
      </c>
      <c r="Q19" s="29">
        <v>36</v>
      </c>
      <c r="R19" s="29">
        <v>44</v>
      </c>
      <c r="S19" s="29">
        <v>42</v>
      </c>
      <c r="T19" s="6" t="s">
        <v>13956</v>
      </c>
      <c r="U19" s="6" t="s">
        <v>13956</v>
      </c>
      <c r="V19" s="6" t="s">
        <v>13956</v>
      </c>
      <c r="W19" s="6" t="s">
        <v>13956</v>
      </c>
      <c r="X19" s="29">
        <v>33</v>
      </c>
      <c r="Y19" s="6" t="s">
        <v>13956</v>
      </c>
      <c r="Z19" s="7">
        <v>214</v>
      </c>
      <c r="AA19" s="7">
        <v>190</v>
      </c>
      <c r="AB19" s="149" t="s">
        <v>13956</v>
      </c>
      <c r="AC19" s="149" t="s">
        <v>290</v>
      </c>
      <c r="AD19" s="149" t="s">
        <v>290</v>
      </c>
      <c r="AE19" s="149" t="s">
        <v>13956</v>
      </c>
      <c r="AF19" s="149" t="s">
        <v>13956</v>
      </c>
      <c r="AG19" s="8">
        <v>385</v>
      </c>
      <c r="AH19" s="149" t="s">
        <v>290</v>
      </c>
      <c r="AI19" s="9">
        <v>404</v>
      </c>
      <c r="AJ19" s="150" t="s">
        <v>13956</v>
      </c>
      <c r="AK19" s="9">
        <v>404</v>
      </c>
    </row>
    <row r="20" spans="1:37">
      <c r="A20" s="10" t="s">
        <v>424</v>
      </c>
      <c r="B20" s="11" t="s">
        <v>425</v>
      </c>
      <c r="C20" s="11" t="s">
        <v>7649</v>
      </c>
      <c r="D20" s="11" t="s">
        <v>428</v>
      </c>
      <c r="E20" s="11" t="s">
        <v>429</v>
      </c>
      <c r="F20" s="11" t="s">
        <v>11388</v>
      </c>
      <c r="G20" s="11" t="s">
        <v>4945</v>
      </c>
      <c r="H20" s="148">
        <v>0</v>
      </c>
      <c r="I20" s="148">
        <v>4</v>
      </c>
      <c r="J20" s="29">
        <v>17</v>
      </c>
      <c r="K20" s="6" t="s">
        <v>290</v>
      </c>
      <c r="L20" s="6" t="s">
        <v>290</v>
      </c>
      <c r="M20" s="6" t="s">
        <v>290</v>
      </c>
      <c r="N20" s="6" t="s">
        <v>290</v>
      </c>
      <c r="O20" s="6" t="s">
        <v>290</v>
      </c>
      <c r="P20" s="6" t="s">
        <v>290</v>
      </c>
      <c r="Q20" s="6" t="s">
        <v>290</v>
      </c>
      <c r="R20" s="6" t="s">
        <v>290</v>
      </c>
      <c r="S20" s="6" t="s">
        <v>290</v>
      </c>
      <c r="T20" s="6" t="s">
        <v>13956</v>
      </c>
      <c r="U20" s="6" t="s">
        <v>13956</v>
      </c>
      <c r="V20" s="6" t="s">
        <v>13956</v>
      </c>
      <c r="W20" s="6" t="s">
        <v>13956</v>
      </c>
      <c r="X20" s="6" t="s">
        <v>13956</v>
      </c>
      <c r="Y20" s="6" t="s">
        <v>13956</v>
      </c>
      <c r="Z20" s="7">
        <v>29</v>
      </c>
      <c r="AA20" s="7">
        <v>22</v>
      </c>
      <c r="AB20" s="149" t="s">
        <v>13956</v>
      </c>
      <c r="AC20" s="149" t="s">
        <v>13956</v>
      </c>
      <c r="AD20" s="149" t="s">
        <v>290</v>
      </c>
      <c r="AE20" s="149" t="s">
        <v>13956</v>
      </c>
      <c r="AF20" s="149" t="s">
        <v>13956</v>
      </c>
      <c r="AG20" s="8">
        <v>50</v>
      </c>
      <c r="AH20" s="149" t="s">
        <v>13956</v>
      </c>
      <c r="AI20" s="9">
        <v>51</v>
      </c>
      <c r="AJ20" s="150" t="s">
        <v>13956</v>
      </c>
      <c r="AK20" s="9">
        <v>51</v>
      </c>
    </row>
    <row r="21" spans="1:37">
      <c r="A21" s="10" t="s">
        <v>431</v>
      </c>
      <c r="B21" s="11" t="s">
        <v>432</v>
      </c>
      <c r="C21" s="11" t="s">
        <v>8675</v>
      </c>
      <c r="D21" s="11" t="s">
        <v>435</v>
      </c>
      <c r="E21" s="11" t="s">
        <v>436</v>
      </c>
      <c r="F21" s="11" t="s">
        <v>11926</v>
      </c>
      <c r="G21" s="11" t="s">
        <v>4948</v>
      </c>
      <c r="H21" s="148">
        <v>1</v>
      </c>
      <c r="I21" s="148">
        <v>8</v>
      </c>
      <c r="J21" s="29">
        <v>10</v>
      </c>
      <c r="K21" s="6" t="s">
        <v>290</v>
      </c>
      <c r="L21" s="6" t="s">
        <v>290</v>
      </c>
      <c r="M21" s="6" t="s">
        <v>290</v>
      </c>
      <c r="N21" s="29">
        <v>12</v>
      </c>
      <c r="O21" s="6" t="s">
        <v>290</v>
      </c>
      <c r="P21" s="29">
        <v>10</v>
      </c>
      <c r="Q21" s="6" t="s">
        <v>290</v>
      </c>
      <c r="R21" s="6" t="s">
        <v>290</v>
      </c>
      <c r="S21" s="6" t="s">
        <v>290</v>
      </c>
      <c r="T21" s="6" t="s">
        <v>13956</v>
      </c>
      <c r="U21" s="6" t="s">
        <v>13956</v>
      </c>
      <c r="V21" s="6" t="s">
        <v>13956</v>
      </c>
      <c r="W21" s="6" t="s">
        <v>13956</v>
      </c>
      <c r="X21" s="29">
        <v>10</v>
      </c>
      <c r="Y21" s="6" t="s">
        <v>13956</v>
      </c>
      <c r="Z21" s="7">
        <v>44</v>
      </c>
      <c r="AA21" s="7">
        <v>44</v>
      </c>
      <c r="AB21" s="149" t="s">
        <v>13956</v>
      </c>
      <c r="AC21" s="149" t="s">
        <v>13956</v>
      </c>
      <c r="AD21" s="149" t="s">
        <v>13956</v>
      </c>
      <c r="AE21" s="149" t="s">
        <v>13956</v>
      </c>
      <c r="AF21" s="149" t="s">
        <v>13956</v>
      </c>
      <c r="AG21" s="8">
        <v>88</v>
      </c>
      <c r="AH21" s="149" t="s">
        <v>13956</v>
      </c>
      <c r="AI21" s="9">
        <v>88</v>
      </c>
      <c r="AJ21" s="150" t="s">
        <v>13956</v>
      </c>
      <c r="AK21" s="9">
        <v>88</v>
      </c>
    </row>
    <row r="22" spans="1:37">
      <c r="A22" s="10" t="s">
        <v>438</v>
      </c>
      <c r="B22" s="11" t="s">
        <v>439</v>
      </c>
      <c r="C22" s="11" t="s">
        <v>10581</v>
      </c>
      <c r="D22" s="11" t="s">
        <v>442</v>
      </c>
      <c r="E22" s="11" t="s">
        <v>443</v>
      </c>
      <c r="F22" s="11" t="s">
        <v>11928</v>
      </c>
      <c r="G22" s="11" t="s">
        <v>4951</v>
      </c>
      <c r="H22" s="148">
        <v>1</v>
      </c>
      <c r="I22" s="148">
        <v>7</v>
      </c>
      <c r="J22" s="29">
        <v>30</v>
      </c>
      <c r="K22" s="29">
        <v>19</v>
      </c>
      <c r="L22" s="29">
        <v>14</v>
      </c>
      <c r="M22" s="29">
        <v>10</v>
      </c>
      <c r="N22" s="29">
        <v>14</v>
      </c>
      <c r="O22" s="6" t="s">
        <v>290</v>
      </c>
      <c r="P22" s="29">
        <v>11</v>
      </c>
      <c r="Q22" s="29">
        <v>10</v>
      </c>
      <c r="R22" s="6" t="s">
        <v>290</v>
      </c>
      <c r="S22" s="6" t="s">
        <v>290</v>
      </c>
      <c r="T22" s="6" t="s">
        <v>13956</v>
      </c>
      <c r="U22" s="6" t="s">
        <v>13956</v>
      </c>
      <c r="V22" s="6" t="s">
        <v>13956</v>
      </c>
      <c r="W22" s="6" t="s">
        <v>13956</v>
      </c>
      <c r="X22" s="6" t="s">
        <v>290</v>
      </c>
      <c r="Y22" s="6" t="s">
        <v>13956</v>
      </c>
      <c r="Z22" s="7">
        <v>63</v>
      </c>
      <c r="AA22" s="7">
        <v>66</v>
      </c>
      <c r="AB22" s="149" t="s">
        <v>290</v>
      </c>
      <c r="AC22" s="149" t="s">
        <v>13956</v>
      </c>
      <c r="AD22" s="149" t="s">
        <v>13956</v>
      </c>
      <c r="AE22" s="149" t="s">
        <v>290</v>
      </c>
      <c r="AF22" s="149" t="s">
        <v>290</v>
      </c>
      <c r="AG22" s="8">
        <v>120</v>
      </c>
      <c r="AH22" s="149" t="s">
        <v>290</v>
      </c>
      <c r="AI22" s="9">
        <v>129</v>
      </c>
      <c r="AJ22" s="150" t="s">
        <v>13956</v>
      </c>
      <c r="AK22" s="9">
        <v>129</v>
      </c>
    </row>
    <row r="23" spans="1:37">
      <c r="A23" s="10" t="s">
        <v>445</v>
      </c>
      <c r="B23" s="11" t="s">
        <v>446</v>
      </c>
      <c r="C23" s="11" t="s">
        <v>7653</v>
      </c>
      <c r="D23" s="11" t="s">
        <v>7654</v>
      </c>
      <c r="E23" s="11" t="s">
        <v>450</v>
      </c>
      <c r="F23" s="11" t="s">
        <v>11389</v>
      </c>
      <c r="G23" s="11" t="s">
        <v>4954</v>
      </c>
      <c r="H23" s="148">
        <v>1</v>
      </c>
      <c r="I23" s="148">
        <v>13</v>
      </c>
      <c r="J23" s="29">
        <v>40</v>
      </c>
      <c r="K23" s="29">
        <v>29</v>
      </c>
      <c r="L23" s="29">
        <v>29</v>
      </c>
      <c r="M23" s="29">
        <v>27</v>
      </c>
      <c r="N23" s="29">
        <v>17</v>
      </c>
      <c r="O23" s="29">
        <v>20</v>
      </c>
      <c r="P23" s="29">
        <v>24</v>
      </c>
      <c r="Q23" s="29">
        <v>24</v>
      </c>
      <c r="R23" s="29">
        <v>27</v>
      </c>
      <c r="S23" s="29">
        <v>14</v>
      </c>
      <c r="T23" s="6" t="s">
        <v>13956</v>
      </c>
      <c r="U23" s="6" t="s">
        <v>13956</v>
      </c>
      <c r="V23" s="6" t="s">
        <v>13956</v>
      </c>
      <c r="W23" s="6" t="s">
        <v>13956</v>
      </c>
      <c r="X23" s="29">
        <v>13</v>
      </c>
      <c r="Y23" s="6" t="s">
        <v>13956</v>
      </c>
      <c r="Z23" s="7">
        <v>140</v>
      </c>
      <c r="AA23" s="7">
        <v>124</v>
      </c>
      <c r="AB23" s="149" t="s">
        <v>290</v>
      </c>
      <c r="AC23" s="149" t="s">
        <v>13956</v>
      </c>
      <c r="AD23" s="149" t="s">
        <v>290</v>
      </c>
      <c r="AE23" s="149" t="s">
        <v>13956</v>
      </c>
      <c r="AF23" s="149" t="s">
        <v>13956</v>
      </c>
      <c r="AG23" s="8">
        <v>231</v>
      </c>
      <c r="AH23" s="8">
        <v>26</v>
      </c>
      <c r="AI23" s="9">
        <v>264</v>
      </c>
      <c r="AJ23" s="150" t="s">
        <v>13956</v>
      </c>
      <c r="AK23" s="9">
        <v>264</v>
      </c>
    </row>
    <row r="24" spans="1:37">
      <c r="A24" s="10" t="s">
        <v>11390</v>
      </c>
      <c r="B24" s="11" t="s">
        <v>915</v>
      </c>
      <c r="C24" s="11" t="s">
        <v>6838</v>
      </c>
      <c r="D24" s="11" t="s">
        <v>7658</v>
      </c>
      <c r="E24" s="11" t="s">
        <v>450</v>
      </c>
      <c r="F24" s="11" t="s">
        <v>11391</v>
      </c>
      <c r="G24" s="11" t="s">
        <v>11392</v>
      </c>
      <c r="H24" s="148">
        <v>1</v>
      </c>
      <c r="I24" s="148">
        <v>11</v>
      </c>
      <c r="J24" s="29">
        <v>10</v>
      </c>
      <c r="K24" s="29">
        <v>10</v>
      </c>
      <c r="L24" s="29">
        <v>14</v>
      </c>
      <c r="M24" s="29">
        <v>10</v>
      </c>
      <c r="N24" s="29">
        <v>11</v>
      </c>
      <c r="O24" s="29">
        <v>15</v>
      </c>
      <c r="P24" s="6" t="s">
        <v>290</v>
      </c>
      <c r="Q24" s="29">
        <v>20</v>
      </c>
      <c r="R24" s="29">
        <v>14</v>
      </c>
      <c r="S24" s="29">
        <v>11</v>
      </c>
      <c r="T24" s="6" t="s">
        <v>13956</v>
      </c>
      <c r="U24" s="6" t="s">
        <v>13956</v>
      </c>
      <c r="V24" s="6" t="s">
        <v>13956</v>
      </c>
      <c r="W24" s="6" t="s">
        <v>13956</v>
      </c>
      <c r="X24" s="6" t="s">
        <v>290</v>
      </c>
      <c r="Y24" s="6" t="s">
        <v>13956</v>
      </c>
      <c r="Z24" s="7">
        <v>51</v>
      </c>
      <c r="AA24" s="7">
        <v>75</v>
      </c>
      <c r="AB24" s="8">
        <v>27</v>
      </c>
      <c r="AC24" s="149" t="s">
        <v>13956</v>
      </c>
      <c r="AD24" s="149" t="s">
        <v>290</v>
      </c>
      <c r="AE24" s="149" t="s">
        <v>290</v>
      </c>
      <c r="AF24" s="149" t="s">
        <v>13956</v>
      </c>
      <c r="AG24" s="8">
        <v>86</v>
      </c>
      <c r="AH24" s="149" t="s">
        <v>290</v>
      </c>
      <c r="AI24" s="9">
        <v>126</v>
      </c>
      <c r="AJ24" s="150" t="s">
        <v>13956</v>
      </c>
      <c r="AK24" s="9">
        <v>126</v>
      </c>
    </row>
    <row r="25" spans="1:37">
      <c r="A25" s="10" t="s">
        <v>11393</v>
      </c>
      <c r="B25" s="11" t="s">
        <v>11394</v>
      </c>
      <c r="C25" s="11" t="s">
        <v>11395</v>
      </c>
      <c r="D25" s="11" t="s">
        <v>11396</v>
      </c>
      <c r="E25" s="11" t="s">
        <v>456</v>
      </c>
      <c r="F25" s="11" t="s">
        <v>11397</v>
      </c>
      <c r="G25" s="11" t="s">
        <v>11398</v>
      </c>
      <c r="H25" s="148">
        <v>2</v>
      </c>
      <c r="I25" s="148">
        <v>26</v>
      </c>
      <c r="J25" s="29">
        <v>33</v>
      </c>
      <c r="K25" s="29">
        <v>16</v>
      </c>
      <c r="L25" s="29">
        <v>21</v>
      </c>
      <c r="M25" s="29">
        <v>16</v>
      </c>
      <c r="N25" s="29">
        <v>15</v>
      </c>
      <c r="O25" s="29">
        <v>20</v>
      </c>
      <c r="P25" s="6" t="s">
        <v>290</v>
      </c>
      <c r="Q25" s="29">
        <v>17</v>
      </c>
      <c r="R25" s="29">
        <v>18</v>
      </c>
      <c r="S25" s="29">
        <v>14</v>
      </c>
      <c r="T25" s="29">
        <v>11</v>
      </c>
      <c r="U25" s="6" t="s">
        <v>290</v>
      </c>
      <c r="V25" s="29">
        <v>16</v>
      </c>
      <c r="W25" s="29">
        <v>14</v>
      </c>
      <c r="X25" s="6" t="s">
        <v>13956</v>
      </c>
      <c r="Y25" s="6" t="s">
        <v>13956</v>
      </c>
      <c r="Z25" s="7">
        <v>113</v>
      </c>
      <c r="AA25" s="7">
        <v>110</v>
      </c>
      <c r="AB25" s="8">
        <v>26</v>
      </c>
      <c r="AC25" s="149" t="s">
        <v>13956</v>
      </c>
      <c r="AD25" s="149" t="s">
        <v>290</v>
      </c>
      <c r="AE25" s="8">
        <v>54</v>
      </c>
      <c r="AF25" s="149" t="s">
        <v>13956</v>
      </c>
      <c r="AG25" s="8">
        <v>129</v>
      </c>
      <c r="AH25" s="8">
        <v>13</v>
      </c>
      <c r="AI25" s="9">
        <v>175</v>
      </c>
      <c r="AJ25" s="9">
        <v>48</v>
      </c>
      <c r="AK25" s="9">
        <v>223</v>
      </c>
    </row>
    <row r="26" spans="1:37">
      <c r="A26" s="10" t="s">
        <v>452</v>
      </c>
      <c r="B26" s="11" t="s">
        <v>453</v>
      </c>
      <c r="C26" s="11" t="s">
        <v>7662</v>
      </c>
      <c r="D26" s="11" t="s">
        <v>455</v>
      </c>
      <c r="E26" s="11" t="s">
        <v>456</v>
      </c>
      <c r="F26" s="11" t="s">
        <v>11399</v>
      </c>
      <c r="G26" s="11" t="s">
        <v>4961</v>
      </c>
      <c r="H26" s="148">
        <v>3</v>
      </c>
      <c r="I26" s="148">
        <v>67.5</v>
      </c>
      <c r="J26" s="6" t="s">
        <v>13956</v>
      </c>
      <c r="K26" s="6" t="s">
        <v>13956</v>
      </c>
      <c r="L26" s="6" t="s">
        <v>13956</v>
      </c>
      <c r="M26" s="6" t="s">
        <v>13956</v>
      </c>
      <c r="N26" s="6" t="s">
        <v>13956</v>
      </c>
      <c r="O26" s="6" t="s">
        <v>13956</v>
      </c>
      <c r="P26" s="6" t="s">
        <v>13956</v>
      </c>
      <c r="Q26" s="6" t="s">
        <v>13956</v>
      </c>
      <c r="R26" s="6" t="s">
        <v>13956</v>
      </c>
      <c r="S26" s="6" t="s">
        <v>13956</v>
      </c>
      <c r="T26" s="29">
        <v>252</v>
      </c>
      <c r="U26" s="29">
        <v>243</v>
      </c>
      <c r="V26" s="29">
        <v>254</v>
      </c>
      <c r="W26" s="29">
        <v>262</v>
      </c>
      <c r="X26" s="6" t="s">
        <v>13956</v>
      </c>
      <c r="Y26" s="6" t="s">
        <v>13956</v>
      </c>
      <c r="Z26" s="7">
        <v>507</v>
      </c>
      <c r="AA26" s="7">
        <v>504</v>
      </c>
      <c r="AB26" s="8">
        <v>138</v>
      </c>
      <c r="AC26" s="149" t="s">
        <v>13956</v>
      </c>
      <c r="AD26" s="8">
        <v>31</v>
      </c>
      <c r="AE26" s="8">
        <v>28</v>
      </c>
      <c r="AF26" s="149" t="s">
        <v>13956</v>
      </c>
      <c r="AG26" s="8">
        <v>814</v>
      </c>
      <c r="AH26" s="149" t="s">
        <v>13956</v>
      </c>
      <c r="AI26" s="150" t="s">
        <v>13956</v>
      </c>
      <c r="AJ26" s="9">
        <v>1011</v>
      </c>
      <c r="AK26" s="9">
        <v>1011</v>
      </c>
    </row>
    <row r="27" spans="1:37">
      <c r="A27" s="10" t="s">
        <v>458</v>
      </c>
      <c r="B27" s="11" t="s">
        <v>459</v>
      </c>
      <c r="C27" s="11" t="s">
        <v>7665</v>
      </c>
      <c r="D27" s="11" t="s">
        <v>462</v>
      </c>
      <c r="E27" s="11" t="s">
        <v>456</v>
      </c>
      <c r="F27" s="11" t="s">
        <v>11400</v>
      </c>
      <c r="G27" s="11" t="s">
        <v>4964</v>
      </c>
      <c r="H27" s="148">
        <v>2</v>
      </c>
      <c r="I27" s="148">
        <v>31</v>
      </c>
      <c r="J27" s="29">
        <v>37</v>
      </c>
      <c r="K27" s="29">
        <v>39</v>
      </c>
      <c r="L27" s="29">
        <v>36</v>
      </c>
      <c r="M27" s="29">
        <v>42</v>
      </c>
      <c r="N27" s="29">
        <v>45</v>
      </c>
      <c r="O27" s="29">
        <v>41</v>
      </c>
      <c r="P27" s="29">
        <v>52</v>
      </c>
      <c r="Q27" s="29">
        <v>43</v>
      </c>
      <c r="R27" s="29">
        <v>51</v>
      </c>
      <c r="S27" s="29">
        <v>49</v>
      </c>
      <c r="T27" s="6" t="s">
        <v>13956</v>
      </c>
      <c r="U27" s="6" t="s">
        <v>13956</v>
      </c>
      <c r="V27" s="6" t="s">
        <v>13956</v>
      </c>
      <c r="W27" s="6" t="s">
        <v>13956</v>
      </c>
      <c r="X27" s="6" t="s">
        <v>13956</v>
      </c>
      <c r="Y27" s="6" t="s">
        <v>13956</v>
      </c>
      <c r="Z27" s="7">
        <v>227</v>
      </c>
      <c r="AA27" s="7">
        <v>208</v>
      </c>
      <c r="AB27" s="8">
        <v>31</v>
      </c>
      <c r="AC27" s="149" t="s">
        <v>13956</v>
      </c>
      <c r="AD27" s="8">
        <v>21</v>
      </c>
      <c r="AE27" s="149" t="s">
        <v>290</v>
      </c>
      <c r="AF27" s="149" t="s">
        <v>13956</v>
      </c>
      <c r="AG27" s="8">
        <v>366</v>
      </c>
      <c r="AH27" s="8">
        <v>13</v>
      </c>
      <c r="AI27" s="9">
        <v>435</v>
      </c>
      <c r="AJ27" s="150" t="s">
        <v>13956</v>
      </c>
      <c r="AK27" s="9">
        <v>435</v>
      </c>
    </row>
    <row r="28" spans="1:37">
      <c r="A28" s="10" t="s">
        <v>464</v>
      </c>
      <c r="B28" s="11" t="s">
        <v>465</v>
      </c>
      <c r="C28" s="11" t="s">
        <v>11401</v>
      </c>
      <c r="D28" s="11" t="s">
        <v>468</v>
      </c>
      <c r="E28" s="11" t="s">
        <v>469</v>
      </c>
      <c r="F28" s="11" t="s">
        <v>11402</v>
      </c>
      <c r="G28" s="11" t="s">
        <v>4967</v>
      </c>
      <c r="H28" s="148">
        <v>2</v>
      </c>
      <c r="I28" s="148">
        <v>6</v>
      </c>
      <c r="J28" s="29">
        <v>44</v>
      </c>
      <c r="K28" s="29">
        <v>11</v>
      </c>
      <c r="L28" s="6" t="s">
        <v>290</v>
      </c>
      <c r="M28" s="6" t="s">
        <v>290</v>
      </c>
      <c r="N28" s="6" t="s">
        <v>290</v>
      </c>
      <c r="O28" s="6" t="s">
        <v>290</v>
      </c>
      <c r="P28" s="6" t="s">
        <v>290</v>
      </c>
      <c r="Q28" s="6" t="s">
        <v>13956</v>
      </c>
      <c r="R28" s="6" t="s">
        <v>13956</v>
      </c>
      <c r="S28" s="6" t="s">
        <v>13956</v>
      </c>
      <c r="T28" s="6" t="s">
        <v>13956</v>
      </c>
      <c r="U28" s="6" t="s">
        <v>13956</v>
      </c>
      <c r="V28" s="6" t="s">
        <v>13956</v>
      </c>
      <c r="W28" s="6" t="s">
        <v>13956</v>
      </c>
      <c r="X28" s="6" t="s">
        <v>13956</v>
      </c>
      <c r="Y28" s="6" t="s">
        <v>13956</v>
      </c>
      <c r="Z28" s="7">
        <v>42</v>
      </c>
      <c r="AA28" s="7">
        <v>42</v>
      </c>
      <c r="AB28" s="149" t="s">
        <v>290</v>
      </c>
      <c r="AC28" s="149" t="s">
        <v>13956</v>
      </c>
      <c r="AD28" s="149" t="s">
        <v>290</v>
      </c>
      <c r="AE28" s="149" t="s">
        <v>13956</v>
      </c>
      <c r="AF28" s="149" t="s">
        <v>13956</v>
      </c>
      <c r="AG28" s="8">
        <v>68</v>
      </c>
      <c r="AH28" s="149" t="s">
        <v>290</v>
      </c>
      <c r="AI28" s="9">
        <v>84</v>
      </c>
      <c r="AJ28" s="150" t="s">
        <v>13956</v>
      </c>
      <c r="AK28" s="9">
        <v>84</v>
      </c>
    </row>
    <row r="29" spans="1:37">
      <c r="A29" s="10" t="s">
        <v>471</v>
      </c>
      <c r="B29" s="11" t="s">
        <v>472</v>
      </c>
      <c r="C29" s="11" t="s">
        <v>11403</v>
      </c>
      <c r="D29" s="11" t="s">
        <v>475</v>
      </c>
      <c r="E29" s="11" t="s">
        <v>456</v>
      </c>
      <c r="F29" s="11" t="s">
        <v>11404</v>
      </c>
      <c r="G29" s="11" t="s">
        <v>4970</v>
      </c>
      <c r="H29" s="148">
        <v>5</v>
      </c>
      <c r="I29" s="148">
        <v>32</v>
      </c>
      <c r="J29" s="29">
        <v>29</v>
      </c>
      <c r="K29" s="29">
        <v>20</v>
      </c>
      <c r="L29" s="29">
        <v>13</v>
      </c>
      <c r="M29" s="29">
        <v>13</v>
      </c>
      <c r="N29" s="29">
        <v>17</v>
      </c>
      <c r="O29" s="29">
        <v>13</v>
      </c>
      <c r="P29" s="29">
        <v>24</v>
      </c>
      <c r="Q29" s="29">
        <v>21</v>
      </c>
      <c r="R29" s="29">
        <v>20</v>
      </c>
      <c r="S29" s="29">
        <v>14</v>
      </c>
      <c r="T29" s="29">
        <v>28</v>
      </c>
      <c r="U29" s="29">
        <v>31</v>
      </c>
      <c r="V29" s="29">
        <v>35</v>
      </c>
      <c r="W29" s="29">
        <v>19</v>
      </c>
      <c r="X29" s="6" t="s">
        <v>13956</v>
      </c>
      <c r="Y29" s="6" t="s">
        <v>13956</v>
      </c>
      <c r="Z29" s="7">
        <v>139</v>
      </c>
      <c r="AA29" s="7">
        <v>158</v>
      </c>
      <c r="AB29" s="8">
        <v>23</v>
      </c>
      <c r="AC29" s="149" t="s">
        <v>13956</v>
      </c>
      <c r="AD29" s="8">
        <v>67</v>
      </c>
      <c r="AE29" s="8">
        <v>24</v>
      </c>
      <c r="AF29" s="149" t="s">
        <v>13956</v>
      </c>
      <c r="AG29" s="8">
        <v>183</v>
      </c>
      <c r="AH29" s="149" t="s">
        <v>13956</v>
      </c>
      <c r="AI29" s="9">
        <v>184</v>
      </c>
      <c r="AJ29" s="9">
        <v>113</v>
      </c>
      <c r="AK29" s="9">
        <v>297</v>
      </c>
    </row>
    <row r="30" spans="1:37">
      <c r="A30" s="10" t="s">
        <v>11405</v>
      </c>
      <c r="B30" s="11" t="s">
        <v>7667</v>
      </c>
      <c r="C30" s="11" t="s">
        <v>5593</v>
      </c>
      <c r="D30" s="11" t="s">
        <v>7669</v>
      </c>
      <c r="E30" s="11" t="s">
        <v>456</v>
      </c>
      <c r="F30" s="11" t="s">
        <v>11406</v>
      </c>
      <c r="G30" s="11" t="s">
        <v>11407</v>
      </c>
      <c r="H30" s="148">
        <v>1</v>
      </c>
      <c r="I30" s="148">
        <v>14</v>
      </c>
      <c r="J30" s="29">
        <v>18</v>
      </c>
      <c r="K30" s="29">
        <v>19</v>
      </c>
      <c r="L30" s="29">
        <v>18</v>
      </c>
      <c r="M30" s="29">
        <v>17</v>
      </c>
      <c r="N30" s="29">
        <v>16</v>
      </c>
      <c r="O30" s="29">
        <v>17</v>
      </c>
      <c r="P30" s="29">
        <v>27</v>
      </c>
      <c r="Q30" s="29">
        <v>25</v>
      </c>
      <c r="R30" s="29">
        <v>15</v>
      </c>
      <c r="S30" s="29">
        <v>32</v>
      </c>
      <c r="T30" s="6" t="s">
        <v>13956</v>
      </c>
      <c r="U30" s="6" t="s">
        <v>13956</v>
      </c>
      <c r="V30" s="6" t="s">
        <v>13956</v>
      </c>
      <c r="W30" s="6" t="s">
        <v>13956</v>
      </c>
      <c r="X30" s="6" t="s">
        <v>13956</v>
      </c>
      <c r="Y30" s="6" t="s">
        <v>13956</v>
      </c>
      <c r="Z30" s="7">
        <v>88</v>
      </c>
      <c r="AA30" s="7">
        <v>116</v>
      </c>
      <c r="AB30" s="8">
        <v>23</v>
      </c>
      <c r="AC30" s="149" t="s">
        <v>13956</v>
      </c>
      <c r="AD30" s="149" t="s">
        <v>290</v>
      </c>
      <c r="AE30" s="8">
        <v>11</v>
      </c>
      <c r="AF30" s="149" t="s">
        <v>13956</v>
      </c>
      <c r="AG30" s="8">
        <v>152</v>
      </c>
      <c r="AH30" s="8">
        <v>16</v>
      </c>
      <c r="AI30" s="9">
        <v>204</v>
      </c>
      <c r="AJ30" s="150" t="s">
        <v>13956</v>
      </c>
      <c r="AK30" s="9">
        <v>204</v>
      </c>
    </row>
    <row r="31" spans="1:37">
      <c r="A31" s="10" t="s">
        <v>476</v>
      </c>
      <c r="B31" s="11" t="s">
        <v>477</v>
      </c>
      <c r="C31" s="11" t="s">
        <v>4971</v>
      </c>
      <c r="D31" s="11" t="s">
        <v>480</v>
      </c>
      <c r="E31" s="11" t="s">
        <v>481</v>
      </c>
      <c r="F31" s="11" t="s">
        <v>11408</v>
      </c>
      <c r="G31" s="11" t="s">
        <v>4973</v>
      </c>
      <c r="H31" s="148">
        <v>1</v>
      </c>
      <c r="I31" s="148">
        <v>24</v>
      </c>
      <c r="J31" s="29">
        <v>39</v>
      </c>
      <c r="K31" s="29">
        <v>33</v>
      </c>
      <c r="L31" s="29">
        <v>30</v>
      </c>
      <c r="M31" s="29">
        <v>24</v>
      </c>
      <c r="N31" s="29">
        <v>33</v>
      </c>
      <c r="O31" s="29">
        <v>40</v>
      </c>
      <c r="P31" s="29">
        <v>29</v>
      </c>
      <c r="Q31" s="29">
        <v>36</v>
      </c>
      <c r="R31" s="29">
        <v>47</v>
      </c>
      <c r="S31" s="29">
        <v>47</v>
      </c>
      <c r="T31" s="6" t="s">
        <v>13956</v>
      </c>
      <c r="U31" s="6" t="s">
        <v>13956</v>
      </c>
      <c r="V31" s="6" t="s">
        <v>13956</v>
      </c>
      <c r="W31" s="6" t="s">
        <v>13956</v>
      </c>
      <c r="X31" s="6" t="s">
        <v>290</v>
      </c>
      <c r="Y31" s="6" t="s">
        <v>13956</v>
      </c>
      <c r="Z31" s="7">
        <v>175</v>
      </c>
      <c r="AA31" s="7">
        <v>192</v>
      </c>
      <c r="AB31" s="8">
        <v>24</v>
      </c>
      <c r="AC31" s="149" t="s">
        <v>290</v>
      </c>
      <c r="AD31" s="8">
        <v>16</v>
      </c>
      <c r="AE31" s="149" t="s">
        <v>290</v>
      </c>
      <c r="AF31" s="149" t="s">
        <v>290</v>
      </c>
      <c r="AG31" s="8">
        <v>302</v>
      </c>
      <c r="AH31" s="8">
        <v>17</v>
      </c>
      <c r="AI31" s="9">
        <v>367</v>
      </c>
      <c r="AJ31" s="150" t="s">
        <v>13956</v>
      </c>
      <c r="AK31" s="9">
        <v>367</v>
      </c>
    </row>
    <row r="32" spans="1:37">
      <c r="A32" s="10" t="s">
        <v>11409</v>
      </c>
      <c r="B32" s="11" t="s">
        <v>2241</v>
      </c>
      <c r="C32" s="11" t="s">
        <v>7675</v>
      </c>
      <c r="D32" s="11" t="s">
        <v>7676</v>
      </c>
      <c r="E32" s="11" t="s">
        <v>456</v>
      </c>
      <c r="F32" s="11" t="s">
        <v>11410</v>
      </c>
      <c r="G32" s="11" t="s">
        <v>11411</v>
      </c>
      <c r="H32" s="148">
        <v>0.9</v>
      </c>
      <c r="I32" s="148">
        <v>9.6999999999999993</v>
      </c>
      <c r="J32" s="29">
        <v>17</v>
      </c>
      <c r="K32" s="6" t="s">
        <v>290</v>
      </c>
      <c r="L32" s="29">
        <v>12</v>
      </c>
      <c r="M32" s="29">
        <v>13</v>
      </c>
      <c r="N32" s="29">
        <v>11</v>
      </c>
      <c r="O32" s="29">
        <v>10</v>
      </c>
      <c r="P32" s="29">
        <v>11</v>
      </c>
      <c r="Q32" s="29">
        <v>12</v>
      </c>
      <c r="R32" s="29">
        <v>11</v>
      </c>
      <c r="S32" s="29">
        <v>16</v>
      </c>
      <c r="T32" s="6" t="s">
        <v>13956</v>
      </c>
      <c r="U32" s="6" t="s">
        <v>13956</v>
      </c>
      <c r="V32" s="6" t="s">
        <v>13956</v>
      </c>
      <c r="W32" s="6" t="s">
        <v>13956</v>
      </c>
      <c r="X32" s="6" t="s">
        <v>290</v>
      </c>
      <c r="Y32" s="6" t="s">
        <v>13956</v>
      </c>
      <c r="Z32" s="7">
        <v>69</v>
      </c>
      <c r="AA32" s="7">
        <v>62</v>
      </c>
      <c r="AB32" s="8">
        <v>77</v>
      </c>
      <c r="AC32" s="149" t="s">
        <v>13956</v>
      </c>
      <c r="AD32" s="149" t="s">
        <v>290</v>
      </c>
      <c r="AE32" s="149" t="s">
        <v>290</v>
      </c>
      <c r="AF32" s="149" t="s">
        <v>13956</v>
      </c>
      <c r="AG32" s="8">
        <v>26</v>
      </c>
      <c r="AH32" s="8">
        <v>22</v>
      </c>
      <c r="AI32" s="9">
        <v>131</v>
      </c>
      <c r="AJ32" s="150" t="s">
        <v>13956</v>
      </c>
      <c r="AK32" s="9">
        <v>131</v>
      </c>
    </row>
    <row r="33" spans="1:37">
      <c r="A33" s="10" t="s">
        <v>483</v>
      </c>
      <c r="B33" s="11" t="s">
        <v>915</v>
      </c>
      <c r="C33" s="11" t="s">
        <v>11412</v>
      </c>
      <c r="D33" s="11" t="s">
        <v>487</v>
      </c>
      <c r="E33" s="11" t="s">
        <v>456</v>
      </c>
      <c r="F33" s="11" t="s">
        <v>11413</v>
      </c>
      <c r="G33" s="11" t="s">
        <v>4977</v>
      </c>
      <c r="H33" s="148">
        <v>1</v>
      </c>
      <c r="I33" s="148">
        <v>9</v>
      </c>
      <c r="J33" s="29">
        <v>14</v>
      </c>
      <c r="K33" s="29">
        <v>10</v>
      </c>
      <c r="L33" s="29">
        <v>12</v>
      </c>
      <c r="M33" s="29">
        <v>19</v>
      </c>
      <c r="N33" s="29">
        <v>16</v>
      </c>
      <c r="O33" s="29">
        <v>12</v>
      </c>
      <c r="P33" s="29">
        <v>17</v>
      </c>
      <c r="Q33" s="29">
        <v>19</v>
      </c>
      <c r="R33" s="29">
        <v>24</v>
      </c>
      <c r="S33" s="29">
        <v>20</v>
      </c>
      <c r="T33" s="6" t="s">
        <v>13956</v>
      </c>
      <c r="U33" s="6" t="s">
        <v>13956</v>
      </c>
      <c r="V33" s="6" t="s">
        <v>13956</v>
      </c>
      <c r="W33" s="6" t="s">
        <v>13956</v>
      </c>
      <c r="X33" s="6" t="s">
        <v>13956</v>
      </c>
      <c r="Y33" s="6" t="s">
        <v>13956</v>
      </c>
      <c r="Z33" s="7">
        <v>83</v>
      </c>
      <c r="AA33" s="7">
        <v>80</v>
      </c>
      <c r="AB33" s="8">
        <v>42</v>
      </c>
      <c r="AC33" s="149" t="s">
        <v>13956</v>
      </c>
      <c r="AD33" s="149" t="s">
        <v>13956</v>
      </c>
      <c r="AE33" s="149" t="s">
        <v>290</v>
      </c>
      <c r="AF33" s="149" t="s">
        <v>13956</v>
      </c>
      <c r="AG33" s="8">
        <v>103</v>
      </c>
      <c r="AH33" s="8">
        <v>14</v>
      </c>
      <c r="AI33" s="9">
        <v>163</v>
      </c>
      <c r="AJ33" s="150" t="s">
        <v>13956</v>
      </c>
      <c r="AK33" s="9">
        <v>163</v>
      </c>
    </row>
    <row r="34" spans="1:37">
      <c r="A34" s="10" t="s">
        <v>488</v>
      </c>
      <c r="B34" s="11" t="s">
        <v>3329</v>
      </c>
      <c r="C34" s="11" t="s">
        <v>7683</v>
      </c>
      <c r="D34" s="11" t="s">
        <v>492</v>
      </c>
      <c r="E34" s="11" t="s">
        <v>456</v>
      </c>
      <c r="F34" s="11" t="s">
        <v>11414</v>
      </c>
      <c r="G34" s="11" t="s">
        <v>11415</v>
      </c>
      <c r="H34" s="148">
        <v>0.5</v>
      </c>
      <c r="I34" s="148">
        <v>8</v>
      </c>
      <c r="J34" s="6" t="s">
        <v>13956</v>
      </c>
      <c r="K34" s="29">
        <v>10</v>
      </c>
      <c r="L34" s="29">
        <v>12</v>
      </c>
      <c r="M34" s="29">
        <v>11</v>
      </c>
      <c r="N34" s="29">
        <v>11</v>
      </c>
      <c r="O34" s="29">
        <v>13</v>
      </c>
      <c r="P34" s="29">
        <v>11</v>
      </c>
      <c r="Q34" s="29">
        <v>12</v>
      </c>
      <c r="R34" s="29">
        <v>10</v>
      </c>
      <c r="S34" s="29">
        <v>11</v>
      </c>
      <c r="T34" s="6" t="s">
        <v>13956</v>
      </c>
      <c r="U34" s="6" t="s">
        <v>13956</v>
      </c>
      <c r="V34" s="6" t="s">
        <v>13956</v>
      </c>
      <c r="W34" s="6" t="s">
        <v>13956</v>
      </c>
      <c r="X34" s="6" t="s">
        <v>13956</v>
      </c>
      <c r="Y34" s="6" t="s">
        <v>13956</v>
      </c>
      <c r="Z34" s="7">
        <v>59</v>
      </c>
      <c r="AA34" s="7">
        <v>42</v>
      </c>
      <c r="AB34" s="149" t="s">
        <v>290</v>
      </c>
      <c r="AC34" s="149" t="s">
        <v>13956</v>
      </c>
      <c r="AD34" s="149" t="s">
        <v>290</v>
      </c>
      <c r="AE34" s="8">
        <v>39</v>
      </c>
      <c r="AF34" s="149" t="s">
        <v>13956</v>
      </c>
      <c r="AG34" s="8">
        <v>52</v>
      </c>
      <c r="AH34" s="149" t="s">
        <v>290</v>
      </c>
      <c r="AI34" s="9">
        <v>101</v>
      </c>
      <c r="AJ34" s="150" t="s">
        <v>13956</v>
      </c>
      <c r="AK34" s="9">
        <v>101</v>
      </c>
    </row>
    <row r="35" spans="1:37">
      <c r="A35" s="10" t="s">
        <v>11416</v>
      </c>
      <c r="B35" s="11" t="s">
        <v>7686</v>
      </c>
      <c r="C35" s="11" t="s">
        <v>7688</v>
      </c>
      <c r="D35" s="11" t="s">
        <v>7689</v>
      </c>
      <c r="E35" s="11" t="s">
        <v>456</v>
      </c>
      <c r="F35" s="11" t="s">
        <v>11417</v>
      </c>
      <c r="G35" s="11" t="s">
        <v>11418</v>
      </c>
      <c r="H35" s="148">
        <v>1</v>
      </c>
      <c r="I35" s="148">
        <v>13</v>
      </c>
      <c r="J35" s="29">
        <v>14</v>
      </c>
      <c r="K35" s="29">
        <v>14</v>
      </c>
      <c r="L35" s="29">
        <v>14</v>
      </c>
      <c r="M35" s="29">
        <v>25</v>
      </c>
      <c r="N35" s="29">
        <v>19</v>
      </c>
      <c r="O35" s="29">
        <v>13</v>
      </c>
      <c r="P35" s="29">
        <v>18</v>
      </c>
      <c r="Q35" s="29">
        <v>31</v>
      </c>
      <c r="R35" s="29">
        <v>21</v>
      </c>
      <c r="S35" s="29">
        <v>17</v>
      </c>
      <c r="T35" s="6" t="s">
        <v>13956</v>
      </c>
      <c r="U35" s="6" t="s">
        <v>13956</v>
      </c>
      <c r="V35" s="6" t="s">
        <v>13956</v>
      </c>
      <c r="W35" s="6" t="s">
        <v>13956</v>
      </c>
      <c r="X35" s="6" t="s">
        <v>13956</v>
      </c>
      <c r="Y35" s="6" t="s">
        <v>13956</v>
      </c>
      <c r="Z35" s="7">
        <v>90</v>
      </c>
      <c r="AA35" s="7">
        <v>96</v>
      </c>
      <c r="AB35" s="8">
        <v>16</v>
      </c>
      <c r="AC35" s="149" t="s">
        <v>13956</v>
      </c>
      <c r="AD35" s="149" t="s">
        <v>13956</v>
      </c>
      <c r="AE35" s="149" t="s">
        <v>290</v>
      </c>
      <c r="AF35" s="149" t="s">
        <v>290</v>
      </c>
      <c r="AG35" s="8">
        <v>145</v>
      </c>
      <c r="AH35" s="8">
        <v>23</v>
      </c>
      <c r="AI35" s="9">
        <v>186</v>
      </c>
      <c r="AJ35" s="150" t="s">
        <v>13956</v>
      </c>
      <c r="AK35" s="9">
        <v>186</v>
      </c>
    </row>
    <row r="36" spans="1:37">
      <c r="A36" s="10" t="s">
        <v>499</v>
      </c>
      <c r="B36" s="11" t="s">
        <v>500</v>
      </c>
      <c r="C36" s="11" t="s">
        <v>7693</v>
      </c>
      <c r="D36" s="11" t="s">
        <v>503</v>
      </c>
      <c r="E36" s="11" t="s">
        <v>456</v>
      </c>
      <c r="F36" s="11" t="s">
        <v>11419</v>
      </c>
      <c r="G36" s="11" t="s">
        <v>4980</v>
      </c>
      <c r="H36" s="148">
        <v>2</v>
      </c>
      <c r="I36" s="148">
        <v>13</v>
      </c>
      <c r="J36" s="29">
        <v>32</v>
      </c>
      <c r="K36" s="29">
        <v>30</v>
      </c>
      <c r="L36" s="29">
        <v>23</v>
      </c>
      <c r="M36" s="29">
        <v>28</v>
      </c>
      <c r="N36" s="29">
        <v>26</v>
      </c>
      <c r="O36" s="29">
        <v>30</v>
      </c>
      <c r="P36" s="29">
        <v>28</v>
      </c>
      <c r="Q36" s="29">
        <v>24</v>
      </c>
      <c r="R36" s="29">
        <v>29</v>
      </c>
      <c r="S36" s="29">
        <v>30</v>
      </c>
      <c r="T36" s="6" t="s">
        <v>13956</v>
      </c>
      <c r="U36" s="6" t="s">
        <v>13956</v>
      </c>
      <c r="V36" s="6" t="s">
        <v>13956</v>
      </c>
      <c r="W36" s="6" t="s">
        <v>13956</v>
      </c>
      <c r="X36" s="6" t="s">
        <v>13956</v>
      </c>
      <c r="Y36" s="6" t="s">
        <v>13956</v>
      </c>
      <c r="Z36" s="7">
        <v>147</v>
      </c>
      <c r="AA36" s="7">
        <v>133</v>
      </c>
      <c r="AB36" s="8">
        <v>17</v>
      </c>
      <c r="AC36" s="149" t="s">
        <v>13956</v>
      </c>
      <c r="AD36" s="149" t="s">
        <v>290</v>
      </c>
      <c r="AE36" s="149" t="s">
        <v>290</v>
      </c>
      <c r="AF36" s="149" t="s">
        <v>13956</v>
      </c>
      <c r="AG36" s="8">
        <v>245</v>
      </c>
      <c r="AH36" s="149" t="s">
        <v>290</v>
      </c>
      <c r="AI36" s="9">
        <v>280</v>
      </c>
      <c r="AJ36" s="150" t="s">
        <v>13956</v>
      </c>
      <c r="AK36" s="9">
        <v>280</v>
      </c>
    </row>
    <row r="37" spans="1:37">
      <c r="A37" s="10" t="s">
        <v>11420</v>
      </c>
      <c r="B37" s="11" t="s">
        <v>7695</v>
      </c>
      <c r="C37" s="11" t="s">
        <v>5593</v>
      </c>
      <c r="D37" s="11" t="s">
        <v>7698</v>
      </c>
      <c r="E37" s="11" t="s">
        <v>7699</v>
      </c>
      <c r="F37" s="11" t="s">
        <v>11421</v>
      </c>
      <c r="G37" s="11" t="s">
        <v>11422</v>
      </c>
      <c r="H37" s="148">
        <v>0.5</v>
      </c>
      <c r="I37" s="148">
        <v>5.5</v>
      </c>
      <c r="J37" s="6" t="s">
        <v>290</v>
      </c>
      <c r="K37" s="29">
        <v>13</v>
      </c>
      <c r="L37" s="6" t="s">
        <v>290</v>
      </c>
      <c r="M37" s="29">
        <v>12</v>
      </c>
      <c r="N37" s="6" t="s">
        <v>290</v>
      </c>
      <c r="O37" s="29">
        <v>12</v>
      </c>
      <c r="P37" s="6" t="s">
        <v>290</v>
      </c>
      <c r="Q37" s="6" t="s">
        <v>290</v>
      </c>
      <c r="R37" s="6" t="s">
        <v>290</v>
      </c>
      <c r="S37" s="6" t="s">
        <v>290</v>
      </c>
      <c r="T37" s="6" t="s">
        <v>13956</v>
      </c>
      <c r="U37" s="6" t="s">
        <v>13956</v>
      </c>
      <c r="V37" s="6" t="s">
        <v>13956</v>
      </c>
      <c r="W37" s="6" t="s">
        <v>13956</v>
      </c>
      <c r="X37" s="6" t="s">
        <v>13956</v>
      </c>
      <c r="Y37" s="6" t="s">
        <v>13956</v>
      </c>
      <c r="Z37" s="7">
        <v>48</v>
      </c>
      <c r="AA37" s="7">
        <v>38</v>
      </c>
      <c r="AB37" s="8">
        <v>29</v>
      </c>
      <c r="AC37" s="149" t="s">
        <v>13956</v>
      </c>
      <c r="AD37" s="149" t="s">
        <v>13956</v>
      </c>
      <c r="AE37" s="149" t="s">
        <v>13956</v>
      </c>
      <c r="AF37" s="149" t="s">
        <v>13956</v>
      </c>
      <c r="AG37" s="8">
        <v>54</v>
      </c>
      <c r="AH37" s="149" t="s">
        <v>290</v>
      </c>
      <c r="AI37" s="9">
        <v>86</v>
      </c>
      <c r="AJ37" s="150" t="s">
        <v>13956</v>
      </c>
      <c r="AK37" s="9">
        <v>86</v>
      </c>
    </row>
    <row r="38" spans="1:37">
      <c r="A38" s="10" t="s">
        <v>505</v>
      </c>
      <c r="B38" s="11" t="s">
        <v>506</v>
      </c>
      <c r="C38" s="11" t="s">
        <v>7703</v>
      </c>
      <c r="D38" s="11" t="s">
        <v>509</v>
      </c>
      <c r="E38" s="11" t="s">
        <v>456</v>
      </c>
      <c r="F38" s="11" t="s">
        <v>11423</v>
      </c>
      <c r="G38" s="11" t="s">
        <v>4983</v>
      </c>
      <c r="H38" s="148">
        <v>7</v>
      </c>
      <c r="I38" s="148">
        <v>54.5</v>
      </c>
      <c r="J38" s="29">
        <v>56</v>
      </c>
      <c r="K38" s="29">
        <v>45</v>
      </c>
      <c r="L38" s="29">
        <v>37</v>
      </c>
      <c r="M38" s="29">
        <v>34</v>
      </c>
      <c r="N38" s="29">
        <v>33</v>
      </c>
      <c r="O38" s="29">
        <v>32</v>
      </c>
      <c r="P38" s="29">
        <v>29</v>
      </c>
      <c r="Q38" s="29">
        <v>57</v>
      </c>
      <c r="R38" s="29">
        <v>50</v>
      </c>
      <c r="S38" s="29">
        <v>65</v>
      </c>
      <c r="T38" s="29">
        <v>109</v>
      </c>
      <c r="U38" s="29">
        <v>103</v>
      </c>
      <c r="V38" s="29">
        <v>90</v>
      </c>
      <c r="W38" s="29">
        <v>95</v>
      </c>
      <c r="X38" s="29">
        <v>11</v>
      </c>
      <c r="Y38" s="29">
        <v>25</v>
      </c>
      <c r="Z38" s="7">
        <v>420</v>
      </c>
      <c r="AA38" s="7">
        <v>451</v>
      </c>
      <c r="AB38" s="8">
        <v>43</v>
      </c>
      <c r="AC38" s="149" t="s">
        <v>290</v>
      </c>
      <c r="AD38" s="8">
        <v>45</v>
      </c>
      <c r="AE38" s="8">
        <v>63</v>
      </c>
      <c r="AF38" s="149" t="s">
        <v>13956</v>
      </c>
      <c r="AG38" s="8">
        <v>669</v>
      </c>
      <c r="AH38" s="8">
        <v>44</v>
      </c>
      <c r="AI38" s="9">
        <v>449</v>
      </c>
      <c r="AJ38" s="9">
        <v>422</v>
      </c>
      <c r="AK38" s="9">
        <v>871</v>
      </c>
    </row>
    <row r="39" spans="1:37">
      <c r="A39" s="10" t="s">
        <v>511</v>
      </c>
      <c r="B39" s="11" t="s">
        <v>512</v>
      </c>
      <c r="C39" s="11" t="s">
        <v>7706</v>
      </c>
      <c r="D39" s="11" t="s">
        <v>515</v>
      </c>
      <c r="E39" s="11" t="s">
        <v>456</v>
      </c>
      <c r="F39" s="11" t="s">
        <v>11424</v>
      </c>
      <c r="G39" s="11" t="s">
        <v>4989</v>
      </c>
      <c r="H39" s="148">
        <v>12</v>
      </c>
      <c r="I39" s="148">
        <v>83</v>
      </c>
      <c r="J39" s="29">
        <v>88</v>
      </c>
      <c r="K39" s="29">
        <v>53</v>
      </c>
      <c r="L39" s="29">
        <v>63</v>
      </c>
      <c r="M39" s="29">
        <v>66</v>
      </c>
      <c r="N39" s="29">
        <v>71</v>
      </c>
      <c r="O39" s="29">
        <v>78</v>
      </c>
      <c r="P39" s="29">
        <v>67</v>
      </c>
      <c r="Q39" s="29">
        <v>78</v>
      </c>
      <c r="R39" s="29">
        <v>82</v>
      </c>
      <c r="S39" s="29">
        <v>91</v>
      </c>
      <c r="T39" s="29">
        <v>111</v>
      </c>
      <c r="U39" s="29">
        <v>105</v>
      </c>
      <c r="V39" s="29">
        <v>109</v>
      </c>
      <c r="W39" s="29">
        <v>117</v>
      </c>
      <c r="X39" s="6" t="s">
        <v>13956</v>
      </c>
      <c r="Y39" s="6" t="s">
        <v>13956</v>
      </c>
      <c r="Z39" s="7">
        <v>573</v>
      </c>
      <c r="AA39" s="7">
        <v>606</v>
      </c>
      <c r="AB39" s="8">
        <v>26</v>
      </c>
      <c r="AC39" s="149" t="s">
        <v>290</v>
      </c>
      <c r="AD39" s="8">
        <v>80</v>
      </c>
      <c r="AE39" s="8">
        <v>14</v>
      </c>
      <c r="AF39" s="149" t="s">
        <v>13956</v>
      </c>
      <c r="AG39" s="8">
        <v>1051</v>
      </c>
      <c r="AH39" s="149" t="s">
        <v>13956</v>
      </c>
      <c r="AI39" s="9">
        <v>737</v>
      </c>
      <c r="AJ39" s="9">
        <v>442</v>
      </c>
      <c r="AK39" s="9">
        <v>1179</v>
      </c>
    </row>
    <row r="40" spans="1:37">
      <c r="A40" s="10" t="s">
        <v>526</v>
      </c>
      <c r="B40" s="11" t="s">
        <v>527</v>
      </c>
      <c r="C40" s="11" t="s">
        <v>7709</v>
      </c>
      <c r="D40" s="11" t="s">
        <v>7710</v>
      </c>
      <c r="E40" s="11" t="s">
        <v>456</v>
      </c>
      <c r="F40" s="11" t="s">
        <v>11425</v>
      </c>
      <c r="G40" s="11" t="s">
        <v>4999</v>
      </c>
      <c r="H40" s="148">
        <v>2</v>
      </c>
      <c r="I40" s="148">
        <v>17.2</v>
      </c>
      <c r="J40" s="29">
        <v>19</v>
      </c>
      <c r="K40" s="29">
        <v>14</v>
      </c>
      <c r="L40" s="29">
        <v>10</v>
      </c>
      <c r="M40" s="29">
        <v>14</v>
      </c>
      <c r="N40" s="6" t="s">
        <v>290</v>
      </c>
      <c r="O40" s="29">
        <v>14</v>
      </c>
      <c r="P40" s="29">
        <v>14</v>
      </c>
      <c r="Q40" s="29">
        <v>20</v>
      </c>
      <c r="R40" s="29">
        <v>11</v>
      </c>
      <c r="S40" s="29">
        <v>14</v>
      </c>
      <c r="T40" s="6" t="s">
        <v>13956</v>
      </c>
      <c r="U40" s="6" t="s">
        <v>290</v>
      </c>
      <c r="V40" s="6" t="s">
        <v>290</v>
      </c>
      <c r="W40" s="6" t="s">
        <v>290</v>
      </c>
      <c r="X40" s="6" t="s">
        <v>290</v>
      </c>
      <c r="Y40" s="6" t="s">
        <v>13956</v>
      </c>
      <c r="Z40" s="7">
        <v>75</v>
      </c>
      <c r="AA40" s="7">
        <v>80</v>
      </c>
      <c r="AB40" s="149" t="s">
        <v>13956</v>
      </c>
      <c r="AC40" s="149" t="s">
        <v>13956</v>
      </c>
      <c r="AD40" s="149" t="s">
        <v>290</v>
      </c>
      <c r="AE40" s="149" t="s">
        <v>290</v>
      </c>
      <c r="AF40" s="149" t="s">
        <v>13956</v>
      </c>
      <c r="AG40" s="8">
        <v>126</v>
      </c>
      <c r="AH40" s="8">
        <v>21</v>
      </c>
      <c r="AI40" s="9">
        <v>146</v>
      </c>
      <c r="AJ40" s="150" t="s">
        <v>290</v>
      </c>
      <c r="AK40" s="9">
        <v>155</v>
      </c>
    </row>
    <row r="41" spans="1:37">
      <c r="A41" s="10" t="s">
        <v>536</v>
      </c>
      <c r="B41" s="11" t="s">
        <v>537</v>
      </c>
      <c r="C41" s="11" t="s">
        <v>11426</v>
      </c>
      <c r="D41" s="11" t="s">
        <v>540</v>
      </c>
      <c r="E41" s="11" t="s">
        <v>456</v>
      </c>
      <c r="F41" s="11" t="s">
        <v>11427</v>
      </c>
      <c r="G41" s="11" t="s">
        <v>11428</v>
      </c>
      <c r="H41" s="148">
        <v>1</v>
      </c>
      <c r="I41" s="148">
        <v>13.5</v>
      </c>
      <c r="J41" s="6" t="s">
        <v>13956</v>
      </c>
      <c r="K41" s="6" t="s">
        <v>290</v>
      </c>
      <c r="L41" s="29">
        <v>10</v>
      </c>
      <c r="M41" s="6" t="s">
        <v>290</v>
      </c>
      <c r="N41" s="29">
        <v>11</v>
      </c>
      <c r="O41" s="6" t="s">
        <v>290</v>
      </c>
      <c r="P41" s="29">
        <v>12</v>
      </c>
      <c r="Q41" s="6" t="s">
        <v>290</v>
      </c>
      <c r="R41" s="29">
        <v>11</v>
      </c>
      <c r="S41" s="6" t="s">
        <v>290</v>
      </c>
      <c r="T41" s="6" t="s">
        <v>290</v>
      </c>
      <c r="U41" s="29">
        <v>10</v>
      </c>
      <c r="V41" s="6" t="s">
        <v>290</v>
      </c>
      <c r="W41" s="6" t="s">
        <v>290</v>
      </c>
      <c r="X41" s="6" t="s">
        <v>290</v>
      </c>
      <c r="Y41" s="6" t="s">
        <v>290</v>
      </c>
      <c r="Z41" s="7">
        <v>56</v>
      </c>
      <c r="AA41" s="7">
        <v>61</v>
      </c>
      <c r="AB41" s="149" t="s">
        <v>290</v>
      </c>
      <c r="AC41" s="149" t="s">
        <v>13956</v>
      </c>
      <c r="AD41" s="149" t="s">
        <v>290</v>
      </c>
      <c r="AE41" s="149" t="s">
        <v>13956</v>
      </c>
      <c r="AF41" s="149" t="s">
        <v>13956</v>
      </c>
      <c r="AG41" s="8">
        <v>110</v>
      </c>
      <c r="AH41" s="149" t="s">
        <v>290</v>
      </c>
      <c r="AI41" s="9">
        <v>80</v>
      </c>
      <c r="AJ41" s="9">
        <v>37</v>
      </c>
      <c r="AK41" s="9">
        <v>117</v>
      </c>
    </row>
    <row r="42" spans="1:37">
      <c r="A42" s="10" t="s">
        <v>545</v>
      </c>
      <c r="B42" s="11" t="s">
        <v>546</v>
      </c>
      <c r="C42" s="11" t="s">
        <v>7718</v>
      </c>
      <c r="D42" s="11" t="s">
        <v>548</v>
      </c>
      <c r="E42" s="11" t="s">
        <v>456</v>
      </c>
      <c r="F42" s="11" t="s">
        <v>11429</v>
      </c>
      <c r="G42" s="11" t="s">
        <v>5010</v>
      </c>
      <c r="H42" s="148">
        <v>2</v>
      </c>
      <c r="I42" s="148">
        <v>48</v>
      </c>
      <c r="J42" s="29">
        <v>90</v>
      </c>
      <c r="K42" s="29">
        <v>52</v>
      </c>
      <c r="L42" s="29">
        <v>37</v>
      </c>
      <c r="M42" s="29">
        <v>33</v>
      </c>
      <c r="N42" s="29">
        <v>26</v>
      </c>
      <c r="O42" s="29">
        <v>20</v>
      </c>
      <c r="P42" s="29">
        <v>32</v>
      </c>
      <c r="Q42" s="29">
        <v>34</v>
      </c>
      <c r="R42" s="29">
        <v>39</v>
      </c>
      <c r="S42" s="29">
        <v>42</v>
      </c>
      <c r="T42" s="29">
        <v>36</v>
      </c>
      <c r="U42" s="29">
        <v>44</v>
      </c>
      <c r="V42" s="29">
        <v>65</v>
      </c>
      <c r="W42" s="29">
        <v>60</v>
      </c>
      <c r="X42" s="6" t="s">
        <v>290</v>
      </c>
      <c r="Y42" s="6" t="s">
        <v>290</v>
      </c>
      <c r="Z42" s="7">
        <v>320</v>
      </c>
      <c r="AA42" s="7">
        <v>301</v>
      </c>
      <c r="AB42" s="8">
        <v>38</v>
      </c>
      <c r="AC42" s="149" t="s">
        <v>290</v>
      </c>
      <c r="AD42" s="8">
        <v>29</v>
      </c>
      <c r="AE42" s="8">
        <v>46</v>
      </c>
      <c r="AF42" s="149" t="s">
        <v>290</v>
      </c>
      <c r="AG42" s="8">
        <v>445</v>
      </c>
      <c r="AH42" s="8">
        <v>61</v>
      </c>
      <c r="AI42" s="9">
        <v>413</v>
      </c>
      <c r="AJ42" s="9">
        <v>208</v>
      </c>
      <c r="AK42" s="9">
        <v>621</v>
      </c>
    </row>
    <row r="43" spans="1:37">
      <c r="A43" s="10" t="s">
        <v>13957</v>
      </c>
      <c r="B43" s="11" t="s">
        <v>13958</v>
      </c>
      <c r="C43" s="11" t="s">
        <v>13959</v>
      </c>
      <c r="D43" s="11" t="s">
        <v>13960</v>
      </c>
      <c r="E43" s="11" t="s">
        <v>481</v>
      </c>
      <c r="F43" s="11" t="s">
        <v>13961</v>
      </c>
      <c r="G43" s="11" t="s">
        <v>13962</v>
      </c>
      <c r="H43" s="148">
        <v>1</v>
      </c>
      <c r="I43" s="148">
        <v>4</v>
      </c>
      <c r="J43" s="6" t="s">
        <v>13956</v>
      </c>
      <c r="K43" s="6" t="s">
        <v>13956</v>
      </c>
      <c r="L43" s="6" t="s">
        <v>13956</v>
      </c>
      <c r="M43" s="6" t="s">
        <v>13956</v>
      </c>
      <c r="N43" s="6" t="s">
        <v>13956</v>
      </c>
      <c r="O43" s="6" t="s">
        <v>13956</v>
      </c>
      <c r="P43" s="6" t="s">
        <v>13956</v>
      </c>
      <c r="Q43" s="6" t="s">
        <v>13956</v>
      </c>
      <c r="R43" s="6" t="s">
        <v>13956</v>
      </c>
      <c r="S43" s="6" t="s">
        <v>13956</v>
      </c>
      <c r="T43" s="6" t="s">
        <v>13956</v>
      </c>
      <c r="U43" s="6" t="s">
        <v>13956</v>
      </c>
      <c r="V43" s="6" t="s">
        <v>13956</v>
      </c>
      <c r="W43" s="6" t="s">
        <v>13956</v>
      </c>
      <c r="X43" s="29">
        <v>19</v>
      </c>
      <c r="Y43" s="29">
        <v>20</v>
      </c>
      <c r="Z43" s="7">
        <v>13</v>
      </c>
      <c r="AA43" s="7">
        <v>26</v>
      </c>
      <c r="AB43" s="149" t="s">
        <v>290</v>
      </c>
      <c r="AC43" s="149" t="s">
        <v>13956</v>
      </c>
      <c r="AD43" s="149" t="s">
        <v>290</v>
      </c>
      <c r="AE43" s="8">
        <v>10</v>
      </c>
      <c r="AF43" s="149" t="s">
        <v>13956</v>
      </c>
      <c r="AG43" s="8">
        <v>22</v>
      </c>
      <c r="AH43" s="149" t="s">
        <v>290</v>
      </c>
      <c r="AI43" s="9">
        <v>19</v>
      </c>
      <c r="AJ43" s="9">
        <v>20</v>
      </c>
      <c r="AK43" s="9">
        <v>39</v>
      </c>
    </row>
    <row r="44" spans="1:37">
      <c r="A44" s="10" t="s">
        <v>569</v>
      </c>
      <c r="B44" s="11" t="s">
        <v>570</v>
      </c>
      <c r="C44" s="11" t="s">
        <v>13301</v>
      </c>
      <c r="D44" s="11" t="s">
        <v>13302</v>
      </c>
      <c r="E44" s="11" t="s">
        <v>574</v>
      </c>
      <c r="F44" s="11" t="s">
        <v>13303</v>
      </c>
      <c r="G44" s="11" t="s">
        <v>5034</v>
      </c>
      <c r="H44" s="148">
        <v>6</v>
      </c>
      <c r="I44" s="148">
        <v>5</v>
      </c>
      <c r="J44" s="6" t="s">
        <v>13956</v>
      </c>
      <c r="K44" s="6" t="s">
        <v>13956</v>
      </c>
      <c r="L44" s="6" t="s">
        <v>13956</v>
      </c>
      <c r="M44" s="6" t="s">
        <v>13956</v>
      </c>
      <c r="N44" s="6" t="s">
        <v>13956</v>
      </c>
      <c r="O44" s="6" t="s">
        <v>13956</v>
      </c>
      <c r="P44" s="6" t="s">
        <v>13956</v>
      </c>
      <c r="Q44" s="6" t="s">
        <v>13956</v>
      </c>
      <c r="R44" s="6" t="s">
        <v>13956</v>
      </c>
      <c r="S44" s="6" t="s">
        <v>13956</v>
      </c>
      <c r="T44" s="29">
        <v>33</v>
      </c>
      <c r="U44" s="6" t="s">
        <v>290</v>
      </c>
      <c r="V44" s="6" t="s">
        <v>13956</v>
      </c>
      <c r="W44" s="6" t="s">
        <v>13956</v>
      </c>
      <c r="X44" s="6" t="s">
        <v>13956</v>
      </c>
      <c r="Y44" s="6" t="s">
        <v>13956</v>
      </c>
      <c r="Z44" s="7">
        <v>25</v>
      </c>
      <c r="AA44" s="7">
        <v>12</v>
      </c>
      <c r="AB44" s="149" t="s">
        <v>290</v>
      </c>
      <c r="AC44" s="149" t="s">
        <v>290</v>
      </c>
      <c r="AD44" s="149" t="s">
        <v>290</v>
      </c>
      <c r="AE44" s="149" t="s">
        <v>290</v>
      </c>
      <c r="AF44" s="149" t="s">
        <v>290</v>
      </c>
      <c r="AG44" s="8">
        <v>27</v>
      </c>
      <c r="AH44" s="149" t="s">
        <v>13956</v>
      </c>
      <c r="AI44" s="150" t="s">
        <v>13956</v>
      </c>
      <c r="AJ44" s="9">
        <v>37</v>
      </c>
      <c r="AK44" s="9">
        <v>37</v>
      </c>
    </row>
    <row r="45" spans="1:37">
      <c r="A45" s="10" t="s">
        <v>11436</v>
      </c>
      <c r="B45" s="11" t="s">
        <v>7740</v>
      </c>
      <c r="C45" s="11" t="s">
        <v>7742</v>
      </c>
      <c r="D45" s="11" t="s">
        <v>11437</v>
      </c>
      <c r="E45" s="11" t="s">
        <v>1122</v>
      </c>
      <c r="F45" s="11" t="s">
        <v>11438</v>
      </c>
      <c r="G45" s="11" t="s">
        <v>11439</v>
      </c>
      <c r="H45" s="148">
        <v>3</v>
      </c>
      <c r="I45" s="148">
        <v>11.5</v>
      </c>
      <c r="J45" s="6" t="s">
        <v>13956</v>
      </c>
      <c r="K45" s="6" t="s">
        <v>13956</v>
      </c>
      <c r="L45" s="6" t="s">
        <v>13956</v>
      </c>
      <c r="M45" s="6" t="s">
        <v>13956</v>
      </c>
      <c r="N45" s="6" t="s">
        <v>13956</v>
      </c>
      <c r="O45" s="6" t="s">
        <v>13956</v>
      </c>
      <c r="P45" s="6" t="s">
        <v>13956</v>
      </c>
      <c r="Q45" s="6" t="s">
        <v>13956</v>
      </c>
      <c r="R45" s="6" t="s">
        <v>13956</v>
      </c>
      <c r="S45" s="6" t="s">
        <v>13956</v>
      </c>
      <c r="T45" s="6" t="s">
        <v>290</v>
      </c>
      <c r="U45" s="6" t="s">
        <v>290</v>
      </c>
      <c r="V45" s="6" t="s">
        <v>290</v>
      </c>
      <c r="W45" s="6" t="s">
        <v>290</v>
      </c>
      <c r="X45" s="6" t="s">
        <v>13956</v>
      </c>
      <c r="Y45" s="6" t="s">
        <v>13956</v>
      </c>
      <c r="Z45" s="151" t="s">
        <v>13956</v>
      </c>
      <c r="AA45" s="7">
        <v>11</v>
      </c>
      <c r="AB45" s="149" t="s">
        <v>13956</v>
      </c>
      <c r="AC45" s="149" t="s">
        <v>13956</v>
      </c>
      <c r="AD45" s="149" t="s">
        <v>13956</v>
      </c>
      <c r="AE45" s="149" t="s">
        <v>13956</v>
      </c>
      <c r="AF45" s="149" t="s">
        <v>13956</v>
      </c>
      <c r="AG45" s="8">
        <v>11</v>
      </c>
      <c r="AH45" s="149" t="s">
        <v>13956</v>
      </c>
      <c r="AI45" s="150" t="s">
        <v>13956</v>
      </c>
      <c r="AJ45" s="9">
        <v>11</v>
      </c>
      <c r="AK45" s="9">
        <v>11</v>
      </c>
    </row>
    <row r="46" spans="1:37">
      <c r="A46" s="10" t="s">
        <v>597</v>
      </c>
      <c r="B46" s="11" t="s">
        <v>598</v>
      </c>
      <c r="C46" s="11" t="s">
        <v>7751</v>
      </c>
      <c r="D46" s="11" t="s">
        <v>600</v>
      </c>
      <c r="E46" s="11" t="s">
        <v>601</v>
      </c>
      <c r="F46" s="11" t="s">
        <v>11440</v>
      </c>
      <c r="G46" s="11" t="s">
        <v>5055</v>
      </c>
      <c r="H46" s="148">
        <v>12.3</v>
      </c>
      <c r="I46" s="148">
        <v>76</v>
      </c>
      <c r="J46" s="29">
        <v>18</v>
      </c>
      <c r="K46" s="29">
        <v>22</v>
      </c>
      <c r="L46" s="29">
        <v>28</v>
      </c>
      <c r="M46" s="29">
        <v>29</v>
      </c>
      <c r="N46" s="29">
        <v>29</v>
      </c>
      <c r="O46" s="29">
        <v>29</v>
      </c>
      <c r="P46" s="29">
        <v>39</v>
      </c>
      <c r="Q46" s="29">
        <v>41</v>
      </c>
      <c r="R46" s="29">
        <v>48</v>
      </c>
      <c r="S46" s="29">
        <v>38</v>
      </c>
      <c r="T46" s="29">
        <v>52</v>
      </c>
      <c r="U46" s="29">
        <v>54</v>
      </c>
      <c r="V46" s="29">
        <v>50</v>
      </c>
      <c r="W46" s="29">
        <v>57</v>
      </c>
      <c r="X46" s="6" t="s">
        <v>13956</v>
      </c>
      <c r="Y46" s="6" t="s">
        <v>13956</v>
      </c>
      <c r="Z46" s="7">
        <v>272</v>
      </c>
      <c r="AA46" s="7">
        <v>262</v>
      </c>
      <c r="AB46" s="8">
        <v>14</v>
      </c>
      <c r="AC46" s="149" t="s">
        <v>290</v>
      </c>
      <c r="AD46" s="8">
        <v>21</v>
      </c>
      <c r="AE46" s="8">
        <v>28</v>
      </c>
      <c r="AF46" s="149" t="s">
        <v>13956</v>
      </c>
      <c r="AG46" s="8">
        <v>433</v>
      </c>
      <c r="AH46" s="8">
        <v>34</v>
      </c>
      <c r="AI46" s="9">
        <v>321</v>
      </c>
      <c r="AJ46" s="9">
        <v>213</v>
      </c>
      <c r="AK46" s="9">
        <v>534</v>
      </c>
    </row>
    <row r="47" spans="1:37">
      <c r="A47" s="10" t="s">
        <v>629</v>
      </c>
      <c r="B47" s="11" t="s">
        <v>630</v>
      </c>
      <c r="C47" s="11" t="s">
        <v>5755</v>
      </c>
      <c r="D47" s="11" t="s">
        <v>633</v>
      </c>
      <c r="E47" s="11" t="s">
        <v>634</v>
      </c>
      <c r="F47" s="11" t="s">
        <v>11441</v>
      </c>
      <c r="G47" s="11" t="s">
        <v>11442</v>
      </c>
      <c r="H47" s="148">
        <v>5</v>
      </c>
      <c r="I47" s="148">
        <v>147.6</v>
      </c>
      <c r="J47" s="6" t="s">
        <v>13956</v>
      </c>
      <c r="K47" s="6" t="s">
        <v>13956</v>
      </c>
      <c r="L47" s="6" t="s">
        <v>13956</v>
      </c>
      <c r="M47" s="6" t="s">
        <v>13956</v>
      </c>
      <c r="N47" s="6" t="s">
        <v>13956</v>
      </c>
      <c r="O47" s="6" t="s">
        <v>13956</v>
      </c>
      <c r="P47" s="6" t="s">
        <v>13956</v>
      </c>
      <c r="Q47" s="6" t="s">
        <v>13956</v>
      </c>
      <c r="R47" s="6" t="s">
        <v>13956</v>
      </c>
      <c r="S47" s="6" t="s">
        <v>13956</v>
      </c>
      <c r="T47" s="29">
        <v>557</v>
      </c>
      <c r="U47" s="29">
        <v>532</v>
      </c>
      <c r="V47" s="29">
        <v>525</v>
      </c>
      <c r="W47" s="29">
        <v>455</v>
      </c>
      <c r="X47" s="6" t="s">
        <v>13956</v>
      </c>
      <c r="Y47" s="6" t="s">
        <v>13956</v>
      </c>
      <c r="Z47" s="7">
        <v>1006</v>
      </c>
      <c r="AA47" s="7">
        <v>1063</v>
      </c>
      <c r="AB47" s="8">
        <v>135</v>
      </c>
      <c r="AC47" s="149" t="s">
        <v>290</v>
      </c>
      <c r="AD47" s="8">
        <v>112</v>
      </c>
      <c r="AE47" s="8">
        <v>89</v>
      </c>
      <c r="AF47" s="149" t="s">
        <v>290</v>
      </c>
      <c r="AG47" s="8">
        <v>1680</v>
      </c>
      <c r="AH47" s="8">
        <v>41</v>
      </c>
      <c r="AI47" s="150" t="s">
        <v>13956</v>
      </c>
      <c r="AJ47" s="9">
        <v>2069</v>
      </c>
      <c r="AK47" s="9">
        <v>2069</v>
      </c>
    </row>
    <row r="48" spans="1:37">
      <c r="A48" s="10" t="s">
        <v>636</v>
      </c>
      <c r="B48" s="11" t="s">
        <v>637</v>
      </c>
      <c r="C48" s="11" t="s">
        <v>5079</v>
      </c>
      <c r="D48" s="11" t="s">
        <v>640</v>
      </c>
      <c r="E48" s="11" t="s">
        <v>641</v>
      </c>
      <c r="F48" s="11" t="s">
        <v>11443</v>
      </c>
      <c r="G48" s="11" t="s">
        <v>5081</v>
      </c>
      <c r="H48" s="148">
        <v>13</v>
      </c>
      <c r="I48" s="148">
        <v>65</v>
      </c>
      <c r="J48" s="6" t="s">
        <v>13956</v>
      </c>
      <c r="K48" s="6" t="s">
        <v>13956</v>
      </c>
      <c r="L48" s="6" t="s">
        <v>13956</v>
      </c>
      <c r="M48" s="6" t="s">
        <v>13956</v>
      </c>
      <c r="N48" s="6" t="s">
        <v>13956</v>
      </c>
      <c r="O48" s="6" t="s">
        <v>13956</v>
      </c>
      <c r="P48" s="6" t="s">
        <v>13956</v>
      </c>
      <c r="Q48" s="6" t="s">
        <v>13956</v>
      </c>
      <c r="R48" s="6" t="s">
        <v>13956</v>
      </c>
      <c r="S48" s="6" t="s">
        <v>13956</v>
      </c>
      <c r="T48" s="29">
        <v>183</v>
      </c>
      <c r="U48" s="29">
        <v>192</v>
      </c>
      <c r="V48" s="29">
        <v>189</v>
      </c>
      <c r="W48" s="29">
        <v>161</v>
      </c>
      <c r="X48" s="6" t="s">
        <v>13956</v>
      </c>
      <c r="Y48" s="29">
        <v>58</v>
      </c>
      <c r="Z48" s="151" t="s">
        <v>13956</v>
      </c>
      <c r="AA48" s="7">
        <v>783</v>
      </c>
      <c r="AB48" s="8">
        <v>110</v>
      </c>
      <c r="AC48" s="149" t="s">
        <v>290</v>
      </c>
      <c r="AD48" s="8">
        <v>48</v>
      </c>
      <c r="AE48" s="8">
        <v>22</v>
      </c>
      <c r="AF48" s="149" t="s">
        <v>290</v>
      </c>
      <c r="AG48" s="8">
        <v>568</v>
      </c>
      <c r="AH48" s="8">
        <v>30</v>
      </c>
      <c r="AI48" s="150" t="s">
        <v>13956</v>
      </c>
      <c r="AJ48" s="9">
        <v>783</v>
      </c>
      <c r="AK48" s="9">
        <v>783</v>
      </c>
    </row>
    <row r="49" spans="1:37">
      <c r="A49" s="10" t="s">
        <v>643</v>
      </c>
      <c r="B49" s="11" t="s">
        <v>644</v>
      </c>
      <c r="C49" s="11" t="s">
        <v>5082</v>
      </c>
      <c r="D49" s="11" t="s">
        <v>7758</v>
      </c>
      <c r="E49" s="11" t="s">
        <v>937</v>
      </c>
      <c r="F49" s="11" t="s">
        <v>11444</v>
      </c>
      <c r="G49" s="11" t="s">
        <v>5084</v>
      </c>
      <c r="H49" s="148">
        <v>1</v>
      </c>
      <c r="I49" s="148">
        <v>9</v>
      </c>
      <c r="J49" s="29">
        <v>44</v>
      </c>
      <c r="K49" s="29">
        <v>15</v>
      </c>
      <c r="L49" s="6" t="s">
        <v>13956</v>
      </c>
      <c r="M49" s="6" t="s">
        <v>13956</v>
      </c>
      <c r="N49" s="6" t="s">
        <v>13956</v>
      </c>
      <c r="O49" s="6" t="s">
        <v>13956</v>
      </c>
      <c r="P49" s="6" t="s">
        <v>13956</v>
      </c>
      <c r="Q49" s="6" t="s">
        <v>13956</v>
      </c>
      <c r="R49" s="6" t="s">
        <v>13956</v>
      </c>
      <c r="S49" s="6" t="s">
        <v>13956</v>
      </c>
      <c r="T49" s="6" t="s">
        <v>13956</v>
      </c>
      <c r="U49" s="6" t="s">
        <v>13956</v>
      </c>
      <c r="V49" s="6" t="s">
        <v>13956</v>
      </c>
      <c r="W49" s="6" t="s">
        <v>13956</v>
      </c>
      <c r="X49" s="6" t="s">
        <v>13956</v>
      </c>
      <c r="Y49" s="6" t="s">
        <v>13956</v>
      </c>
      <c r="Z49" s="7">
        <v>26</v>
      </c>
      <c r="AA49" s="7">
        <v>33</v>
      </c>
      <c r="AB49" s="149" t="s">
        <v>13956</v>
      </c>
      <c r="AC49" s="149" t="s">
        <v>13956</v>
      </c>
      <c r="AD49" s="8">
        <v>21</v>
      </c>
      <c r="AE49" s="149" t="s">
        <v>13956</v>
      </c>
      <c r="AF49" s="149" t="s">
        <v>13956</v>
      </c>
      <c r="AG49" s="8">
        <v>33</v>
      </c>
      <c r="AH49" s="149" t="s">
        <v>290</v>
      </c>
      <c r="AI49" s="9">
        <v>59</v>
      </c>
      <c r="AJ49" s="150" t="s">
        <v>13956</v>
      </c>
      <c r="AK49" s="9">
        <v>59</v>
      </c>
    </row>
    <row r="50" spans="1:37">
      <c r="A50" s="10" t="s">
        <v>649</v>
      </c>
      <c r="B50" s="11" t="s">
        <v>650</v>
      </c>
      <c r="C50" s="11" t="s">
        <v>7761</v>
      </c>
      <c r="D50" s="11" t="s">
        <v>653</v>
      </c>
      <c r="E50" s="11" t="s">
        <v>634</v>
      </c>
      <c r="F50" s="11" t="s">
        <v>11445</v>
      </c>
      <c r="G50" s="11" t="s">
        <v>5087</v>
      </c>
      <c r="H50" s="148">
        <v>2</v>
      </c>
      <c r="I50" s="148">
        <v>28</v>
      </c>
      <c r="J50" s="6" t="s">
        <v>13956</v>
      </c>
      <c r="K50" s="6" t="s">
        <v>13956</v>
      </c>
      <c r="L50" s="6" t="s">
        <v>13956</v>
      </c>
      <c r="M50" s="6" t="s">
        <v>13956</v>
      </c>
      <c r="N50" s="6" t="s">
        <v>13956</v>
      </c>
      <c r="O50" s="6" t="s">
        <v>13956</v>
      </c>
      <c r="P50" s="6" t="s">
        <v>13956</v>
      </c>
      <c r="Q50" s="6" t="s">
        <v>13956</v>
      </c>
      <c r="R50" s="6" t="s">
        <v>13956</v>
      </c>
      <c r="S50" s="6" t="s">
        <v>13956</v>
      </c>
      <c r="T50" s="29">
        <v>70</v>
      </c>
      <c r="U50" s="29">
        <v>68</v>
      </c>
      <c r="V50" s="29">
        <v>78</v>
      </c>
      <c r="W50" s="29">
        <v>74</v>
      </c>
      <c r="X50" s="6" t="s">
        <v>13956</v>
      </c>
      <c r="Y50" s="6" t="s">
        <v>13956</v>
      </c>
      <c r="Z50" s="7">
        <v>290</v>
      </c>
      <c r="AA50" s="151" t="s">
        <v>13956</v>
      </c>
      <c r="AB50" s="8">
        <v>31</v>
      </c>
      <c r="AC50" s="149" t="s">
        <v>290</v>
      </c>
      <c r="AD50" s="8">
        <v>28</v>
      </c>
      <c r="AE50" s="8">
        <v>15</v>
      </c>
      <c r="AF50" s="149" t="s">
        <v>290</v>
      </c>
      <c r="AG50" s="8">
        <v>209</v>
      </c>
      <c r="AH50" s="149" t="s">
        <v>290</v>
      </c>
      <c r="AI50" s="150" t="s">
        <v>13956</v>
      </c>
      <c r="AJ50" s="9">
        <v>290</v>
      </c>
      <c r="AK50" s="9">
        <v>290</v>
      </c>
    </row>
    <row r="51" spans="1:37">
      <c r="A51" s="10" t="s">
        <v>654</v>
      </c>
      <c r="B51" s="11" t="s">
        <v>655</v>
      </c>
      <c r="C51" s="11" t="s">
        <v>7764</v>
      </c>
      <c r="D51" s="11" t="s">
        <v>658</v>
      </c>
      <c r="E51" s="11" t="s">
        <v>582</v>
      </c>
      <c r="F51" s="11" t="s">
        <v>11446</v>
      </c>
      <c r="G51" s="11" t="s">
        <v>5090</v>
      </c>
      <c r="H51" s="148">
        <v>3</v>
      </c>
      <c r="I51" s="148">
        <v>25</v>
      </c>
      <c r="J51" s="29">
        <v>64</v>
      </c>
      <c r="K51" s="29">
        <v>17</v>
      </c>
      <c r="L51" s="29">
        <v>19</v>
      </c>
      <c r="M51" s="29">
        <v>16</v>
      </c>
      <c r="N51" s="29">
        <v>13</v>
      </c>
      <c r="O51" s="29">
        <v>14</v>
      </c>
      <c r="P51" s="29">
        <v>11</v>
      </c>
      <c r="Q51" s="6" t="s">
        <v>290</v>
      </c>
      <c r="R51" s="29">
        <v>13</v>
      </c>
      <c r="S51" s="29">
        <v>12</v>
      </c>
      <c r="T51" s="6" t="s">
        <v>13956</v>
      </c>
      <c r="U51" s="6" t="s">
        <v>13956</v>
      </c>
      <c r="V51" s="6" t="s">
        <v>13956</v>
      </c>
      <c r="W51" s="6" t="s">
        <v>13956</v>
      </c>
      <c r="X51" s="6" t="s">
        <v>13956</v>
      </c>
      <c r="Y51" s="6" t="s">
        <v>13956</v>
      </c>
      <c r="Z51" s="7">
        <v>28</v>
      </c>
      <c r="AA51" s="7">
        <v>160</v>
      </c>
      <c r="AB51" s="149" t="s">
        <v>13956</v>
      </c>
      <c r="AC51" s="149" t="s">
        <v>13956</v>
      </c>
      <c r="AD51" s="149" t="s">
        <v>13956</v>
      </c>
      <c r="AE51" s="149" t="s">
        <v>13956</v>
      </c>
      <c r="AF51" s="149" t="s">
        <v>13956</v>
      </c>
      <c r="AG51" s="8">
        <v>188</v>
      </c>
      <c r="AH51" s="149" t="s">
        <v>13956</v>
      </c>
      <c r="AI51" s="9">
        <v>188</v>
      </c>
      <c r="AJ51" s="150" t="s">
        <v>13956</v>
      </c>
      <c r="AK51" s="9">
        <v>188</v>
      </c>
    </row>
    <row r="52" spans="1:37">
      <c r="A52" s="10" t="s">
        <v>659</v>
      </c>
      <c r="B52" s="11" t="s">
        <v>660</v>
      </c>
      <c r="C52" s="11" t="s">
        <v>5091</v>
      </c>
      <c r="D52" s="11" t="s">
        <v>663</v>
      </c>
      <c r="E52" s="11" t="s">
        <v>574</v>
      </c>
      <c r="F52" s="11" t="s">
        <v>11447</v>
      </c>
      <c r="G52" s="11" t="s">
        <v>5093</v>
      </c>
      <c r="H52" s="148">
        <v>9</v>
      </c>
      <c r="I52" s="148">
        <v>42.400000000000006</v>
      </c>
      <c r="J52" s="29">
        <v>84</v>
      </c>
      <c r="K52" s="29">
        <v>33</v>
      </c>
      <c r="L52" s="29">
        <v>30</v>
      </c>
      <c r="M52" s="29">
        <v>21</v>
      </c>
      <c r="N52" s="29">
        <v>24</v>
      </c>
      <c r="O52" s="29">
        <v>22</v>
      </c>
      <c r="P52" s="29">
        <v>14</v>
      </c>
      <c r="Q52" s="29">
        <v>14</v>
      </c>
      <c r="R52" s="29">
        <v>11</v>
      </c>
      <c r="S52" s="29">
        <v>14</v>
      </c>
      <c r="T52" s="6" t="s">
        <v>13956</v>
      </c>
      <c r="U52" s="6" t="s">
        <v>13956</v>
      </c>
      <c r="V52" s="6" t="s">
        <v>13956</v>
      </c>
      <c r="W52" s="6" t="s">
        <v>13956</v>
      </c>
      <c r="X52" s="29">
        <v>40</v>
      </c>
      <c r="Y52" s="6" t="s">
        <v>13956</v>
      </c>
      <c r="Z52" s="7">
        <v>142</v>
      </c>
      <c r="AA52" s="7">
        <v>165</v>
      </c>
      <c r="AB52" s="8">
        <v>11</v>
      </c>
      <c r="AC52" s="149" t="s">
        <v>13956</v>
      </c>
      <c r="AD52" s="8">
        <v>21</v>
      </c>
      <c r="AE52" s="149" t="s">
        <v>290</v>
      </c>
      <c r="AF52" s="149" t="s">
        <v>13956</v>
      </c>
      <c r="AG52" s="8">
        <v>227</v>
      </c>
      <c r="AH52" s="8">
        <v>39</v>
      </c>
      <c r="AI52" s="9">
        <v>307</v>
      </c>
      <c r="AJ52" s="150" t="s">
        <v>13956</v>
      </c>
      <c r="AK52" s="9">
        <v>307</v>
      </c>
    </row>
    <row r="53" spans="1:37">
      <c r="A53" s="10" t="s">
        <v>664</v>
      </c>
      <c r="B53" s="11" t="s">
        <v>665</v>
      </c>
      <c r="C53" s="11" t="s">
        <v>7767</v>
      </c>
      <c r="D53" s="11" t="s">
        <v>668</v>
      </c>
      <c r="E53" s="11" t="s">
        <v>669</v>
      </c>
      <c r="F53" s="11" t="s">
        <v>11448</v>
      </c>
      <c r="G53" s="11" t="s">
        <v>5096</v>
      </c>
      <c r="H53" s="148">
        <v>3</v>
      </c>
      <c r="I53" s="148">
        <v>39</v>
      </c>
      <c r="J53" s="29">
        <v>253</v>
      </c>
      <c r="K53" s="29">
        <v>71</v>
      </c>
      <c r="L53" s="29">
        <v>38</v>
      </c>
      <c r="M53" s="29">
        <v>36</v>
      </c>
      <c r="N53" s="29">
        <v>23</v>
      </c>
      <c r="O53" s="29">
        <v>30</v>
      </c>
      <c r="P53" s="29">
        <v>22</v>
      </c>
      <c r="Q53" s="29">
        <v>21</v>
      </c>
      <c r="R53" s="29">
        <v>20</v>
      </c>
      <c r="S53" s="29">
        <v>20</v>
      </c>
      <c r="T53" s="6" t="s">
        <v>13956</v>
      </c>
      <c r="U53" s="6" t="s">
        <v>13956</v>
      </c>
      <c r="V53" s="6" t="s">
        <v>13956</v>
      </c>
      <c r="W53" s="6" t="s">
        <v>13956</v>
      </c>
      <c r="X53" s="29">
        <v>34</v>
      </c>
      <c r="Y53" s="6" t="s">
        <v>13956</v>
      </c>
      <c r="Z53" s="7">
        <v>271</v>
      </c>
      <c r="AA53" s="7">
        <v>297</v>
      </c>
      <c r="AB53" s="149" t="s">
        <v>290</v>
      </c>
      <c r="AC53" s="149" t="s">
        <v>290</v>
      </c>
      <c r="AD53" s="8">
        <v>24</v>
      </c>
      <c r="AE53" s="149" t="s">
        <v>290</v>
      </c>
      <c r="AF53" s="149" t="s">
        <v>13956</v>
      </c>
      <c r="AG53" s="8">
        <v>490</v>
      </c>
      <c r="AH53" s="8">
        <v>45</v>
      </c>
      <c r="AI53" s="9">
        <v>568</v>
      </c>
      <c r="AJ53" s="150" t="s">
        <v>13956</v>
      </c>
      <c r="AK53" s="9">
        <v>568</v>
      </c>
    </row>
    <row r="54" spans="1:37">
      <c r="A54" s="10" t="s">
        <v>675</v>
      </c>
      <c r="B54" s="11" t="s">
        <v>676</v>
      </c>
      <c r="C54" s="11" t="s">
        <v>7770</v>
      </c>
      <c r="D54" s="11" t="s">
        <v>679</v>
      </c>
      <c r="E54" s="11" t="s">
        <v>669</v>
      </c>
      <c r="F54" s="11" t="s">
        <v>11449</v>
      </c>
      <c r="G54" s="11" t="s">
        <v>5102</v>
      </c>
      <c r="H54" s="148">
        <v>8</v>
      </c>
      <c r="I54" s="148">
        <v>64</v>
      </c>
      <c r="J54" s="6" t="s">
        <v>13956</v>
      </c>
      <c r="K54" s="6" t="s">
        <v>13956</v>
      </c>
      <c r="L54" s="6" t="s">
        <v>13956</v>
      </c>
      <c r="M54" s="6" t="s">
        <v>13956</v>
      </c>
      <c r="N54" s="6" t="s">
        <v>13956</v>
      </c>
      <c r="O54" s="6" t="s">
        <v>13956</v>
      </c>
      <c r="P54" s="6" t="s">
        <v>13956</v>
      </c>
      <c r="Q54" s="6" t="s">
        <v>13956</v>
      </c>
      <c r="R54" s="6" t="s">
        <v>13956</v>
      </c>
      <c r="S54" s="6" t="s">
        <v>13956</v>
      </c>
      <c r="T54" s="29">
        <v>201</v>
      </c>
      <c r="U54" s="29">
        <v>194</v>
      </c>
      <c r="V54" s="29">
        <v>210</v>
      </c>
      <c r="W54" s="29">
        <v>236</v>
      </c>
      <c r="X54" s="6" t="s">
        <v>13956</v>
      </c>
      <c r="Y54" s="29">
        <v>86</v>
      </c>
      <c r="Z54" s="7">
        <v>415</v>
      </c>
      <c r="AA54" s="7">
        <v>512</v>
      </c>
      <c r="AB54" s="8">
        <v>53</v>
      </c>
      <c r="AC54" s="149" t="s">
        <v>290</v>
      </c>
      <c r="AD54" s="8">
        <v>75</v>
      </c>
      <c r="AE54" s="8">
        <v>11</v>
      </c>
      <c r="AF54" s="149" t="s">
        <v>290</v>
      </c>
      <c r="AG54" s="8">
        <v>778</v>
      </c>
      <c r="AH54" s="149" t="s">
        <v>290</v>
      </c>
      <c r="AI54" s="150" t="s">
        <v>13956</v>
      </c>
      <c r="AJ54" s="9">
        <v>927</v>
      </c>
      <c r="AK54" s="9">
        <v>927</v>
      </c>
    </row>
    <row r="55" spans="1:37">
      <c r="A55" s="10" t="s">
        <v>685</v>
      </c>
      <c r="B55" s="11" t="s">
        <v>686</v>
      </c>
      <c r="C55" s="11" t="s">
        <v>7773</v>
      </c>
      <c r="D55" s="11" t="s">
        <v>689</v>
      </c>
      <c r="E55" s="11" t="s">
        <v>582</v>
      </c>
      <c r="F55" s="11" t="s">
        <v>11450</v>
      </c>
      <c r="G55" s="11" t="s">
        <v>5108</v>
      </c>
      <c r="H55" s="148">
        <v>6</v>
      </c>
      <c r="I55" s="148">
        <v>36</v>
      </c>
      <c r="J55" s="6" t="s">
        <v>13956</v>
      </c>
      <c r="K55" s="6" t="s">
        <v>13956</v>
      </c>
      <c r="L55" s="6" t="s">
        <v>13956</v>
      </c>
      <c r="M55" s="6" t="s">
        <v>13956</v>
      </c>
      <c r="N55" s="6" t="s">
        <v>13956</v>
      </c>
      <c r="O55" s="6" t="s">
        <v>13956</v>
      </c>
      <c r="P55" s="6" t="s">
        <v>13956</v>
      </c>
      <c r="Q55" s="6" t="s">
        <v>13956</v>
      </c>
      <c r="R55" s="6" t="s">
        <v>13956</v>
      </c>
      <c r="S55" s="6" t="s">
        <v>13956</v>
      </c>
      <c r="T55" s="29">
        <v>32</v>
      </c>
      <c r="U55" s="29">
        <v>35</v>
      </c>
      <c r="V55" s="29">
        <v>35</v>
      </c>
      <c r="W55" s="29">
        <v>37</v>
      </c>
      <c r="X55" s="6" t="s">
        <v>13956</v>
      </c>
      <c r="Y55" s="6" t="s">
        <v>13956</v>
      </c>
      <c r="Z55" s="7">
        <v>139</v>
      </c>
      <c r="AA55" s="151" t="s">
        <v>13956</v>
      </c>
      <c r="AB55" s="149" t="s">
        <v>13956</v>
      </c>
      <c r="AC55" s="149" t="s">
        <v>13956</v>
      </c>
      <c r="AD55" s="149" t="s">
        <v>13956</v>
      </c>
      <c r="AE55" s="149" t="s">
        <v>13956</v>
      </c>
      <c r="AF55" s="149" t="s">
        <v>13956</v>
      </c>
      <c r="AG55" s="8">
        <v>139</v>
      </c>
      <c r="AH55" s="149" t="s">
        <v>13956</v>
      </c>
      <c r="AI55" s="150" t="s">
        <v>13956</v>
      </c>
      <c r="AJ55" s="9">
        <v>139</v>
      </c>
      <c r="AK55" s="9">
        <v>139</v>
      </c>
    </row>
    <row r="56" spans="1:37">
      <c r="A56" s="10" t="s">
        <v>690</v>
      </c>
      <c r="B56" s="11" t="s">
        <v>691</v>
      </c>
      <c r="C56" s="11" t="s">
        <v>5109</v>
      </c>
      <c r="D56" s="11" t="s">
        <v>694</v>
      </c>
      <c r="E56" s="11" t="s">
        <v>574</v>
      </c>
      <c r="F56" s="11" t="s">
        <v>11454</v>
      </c>
      <c r="G56" s="11" t="s">
        <v>5111</v>
      </c>
      <c r="H56" s="148">
        <v>2.6</v>
      </c>
      <c r="I56" s="148">
        <v>7</v>
      </c>
      <c r="J56" s="29">
        <v>51</v>
      </c>
      <c r="K56" s="6" t="s">
        <v>290</v>
      </c>
      <c r="L56" s="6" t="s">
        <v>13956</v>
      </c>
      <c r="M56" s="6" t="s">
        <v>13956</v>
      </c>
      <c r="N56" s="6" t="s">
        <v>13956</v>
      </c>
      <c r="O56" s="6" t="s">
        <v>13956</v>
      </c>
      <c r="P56" s="6" t="s">
        <v>13956</v>
      </c>
      <c r="Q56" s="6" t="s">
        <v>13956</v>
      </c>
      <c r="R56" s="6" t="s">
        <v>13956</v>
      </c>
      <c r="S56" s="6" t="s">
        <v>13956</v>
      </c>
      <c r="T56" s="6" t="s">
        <v>13956</v>
      </c>
      <c r="U56" s="6" t="s">
        <v>13956</v>
      </c>
      <c r="V56" s="6" t="s">
        <v>13956</v>
      </c>
      <c r="W56" s="6" t="s">
        <v>13956</v>
      </c>
      <c r="X56" s="6" t="s">
        <v>13956</v>
      </c>
      <c r="Y56" s="6" t="s">
        <v>13956</v>
      </c>
      <c r="Z56" s="7">
        <v>32</v>
      </c>
      <c r="AA56" s="7">
        <v>25</v>
      </c>
      <c r="AB56" s="149" t="s">
        <v>290</v>
      </c>
      <c r="AC56" s="149" t="s">
        <v>13956</v>
      </c>
      <c r="AD56" s="149" t="s">
        <v>290</v>
      </c>
      <c r="AE56" s="149" t="s">
        <v>13956</v>
      </c>
      <c r="AF56" s="149" t="s">
        <v>13956</v>
      </c>
      <c r="AG56" s="8">
        <v>44</v>
      </c>
      <c r="AH56" s="149" t="s">
        <v>290</v>
      </c>
      <c r="AI56" s="9">
        <v>57</v>
      </c>
      <c r="AJ56" s="150" t="s">
        <v>13956</v>
      </c>
      <c r="AK56" s="9">
        <v>57</v>
      </c>
    </row>
    <row r="57" spans="1:37">
      <c r="A57" s="10" t="s">
        <v>704</v>
      </c>
      <c r="B57" s="11" t="s">
        <v>705</v>
      </c>
      <c r="C57" s="11" t="s">
        <v>7781</v>
      </c>
      <c r="D57" s="11" t="s">
        <v>708</v>
      </c>
      <c r="E57" s="11" t="s">
        <v>709</v>
      </c>
      <c r="F57" s="11" t="s">
        <v>11455</v>
      </c>
      <c r="G57" s="11" t="s">
        <v>5120</v>
      </c>
      <c r="H57" s="148">
        <v>1</v>
      </c>
      <c r="I57" s="148">
        <v>16.7</v>
      </c>
      <c r="J57" s="29">
        <v>61</v>
      </c>
      <c r="K57" s="29">
        <v>21</v>
      </c>
      <c r="L57" s="29">
        <v>19</v>
      </c>
      <c r="M57" s="29">
        <v>17</v>
      </c>
      <c r="N57" s="29">
        <v>17</v>
      </c>
      <c r="O57" s="29">
        <v>12</v>
      </c>
      <c r="P57" s="29">
        <v>17</v>
      </c>
      <c r="Q57" s="29">
        <v>21</v>
      </c>
      <c r="R57" s="29">
        <v>13</v>
      </c>
      <c r="S57" s="29">
        <v>15</v>
      </c>
      <c r="T57" s="6" t="s">
        <v>13956</v>
      </c>
      <c r="U57" s="6" t="s">
        <v>13956</v>
      </c>
      <c r="V57" s="6" t="s">
        <v>13956</v>
      </c>
      <c r="W57" s="6" t="s">
        <v>13956</v>
      </c>
      <c r="X57" s="29">
        <v>35</v>
      </c>
      <c r="Y57" s="6" t="s">
        <v>13956</v>
      </c>
      <c r="Z57" s="7">
        <v>125</v>
      </c>
      <c r="AA57" s="7">
        <v>123</v>
      </c>
      <c r="AB57" s="8">
        <v>12</v>
      </c>
      <c r="AC57" s="149" t="s">
        <v>13956</v>
      </c>
      <c r="AD57" s="149" t="s">
        <v>290</v>
      </c>
      <c r="AE57" s="149" t="s">
        <v>290</v>
      </c>
      <c r="AF57" s="149" t="s">
        <v>13956</v>
      </c>
      <c r="AG57" s="8">
        <v>218</v>
      </c>
      <c r="AH57" s="149" t="s">
        <v>290</v>
      </c>
      <c r="AI57" s="9">
        <v>248</v>
      </c>
      <c r="AJ57" s="150" t="s">
        <v>13956</v>
      </c>
      <c r="AK57" s="9">
        <v>248</v>
      </c>
    </row>
    <row r="58" spans="1:37">
      <c r="A58" s="10" t="s">
        <v>711</v>
      </c>
      <c r="B58" s="11" t="s">
        <v>712</v>
      </c>
      <c r="C58" s="11" t="s">
        <v>5121</v>
      </c>
      <c r="D58" s="11" t="s">
        <v>715</v>
      </c>
      <c r="E58" s="11" t="s">
        <v>716</v>
      </c>
      <c r="F58" s="11" t="s">
        <v>11456</v>
      </c>
      <c r="G58" s="11" t="s">
        <v>5123</v>
      </c>
      <c r="H58" s="148">
        <v>2</v>
      </c>
      <c r="I58" s="148">
        <v>7</v>
      </c>
      <c r="J58" s="29">
        <v>73</v>
      </c>
      <c r="K58" s="29">
        <v>22</v>
      </c>
      <c r="L58" s="6" t="s">
        <v>13956</v>
      </c>
      <c r="M58" s="6" t="s">
        <v>13956</v>
      </c>
      <c r="N58" s="6" t="s">
        <v>13956</v>
      </c>
      <c r="O58" s="6" t="s">
        <v>13956</v>
      </c>
      <c r="P58" s="6" t="s">
        <v>13956</v>
      </c>
      <c r="Q58" s="6" t="s">
        <v>13956</v>
      </c>
      <c r="R58" s="6" t="s">
        <v>13956</v>
      </c>
      <c r="S58" s="6" t="s">
        <v>13956</v>
      </c>
      <c r="T58" s="6" t="s">
        <v>13956</v>
      </c>
      <c r="U58" s="6" t="s">
        <v>13956</v>
      </c>
      <c r="V58" s="6" t="s">
        <v>13956</v>
      </c>
      <c r="W58" s="6" t="s">
        <v>13956</v>
      </c>
      <c r="X58" s="6" t="s">
        <v>13956</v>
      </c>
      <c r="Y58" s="6" t="s">
        <v>13956</v>
      </c>
      <c r="Z58" s="7">
        <v>47</v>
      </c>
      <c r="AA58" s="7">
        <v>48</v>
      </c>
      <c r="AB58" s="149" t="s">
        <v>290</v>
      </c>
      <c r="AC58" s="149" t="s">
        <v>13956</v>
      </c>
      <c r="AD58" s="8">
        <v>50</v>
      </c>
      <c r="AE58" s="149" t="s">
        <v>13956</v>
      </c>
      <c r="AF58" s="149" t="s">
        <v>13956</v>
      </c>
      <c r="AG58" s="8">
        <v>38</v>
      </c>
      <c r="AH58" s="149" t="s">
        <v>290</v>
      </c>
      <c r="AI58" s="9">
        <v>95</v>
      </c>
      <c r="AJ58" s="150" t="s">
        <v>13956</v>
      </c>
      <c r="AK58" s="9">
        <v>95</v>
      </c>
    </row>
    <row r="59" spans="1:37">
      <c r="A59" s="10" t="s">
        <v>718</v>
      </c>
      <c r="B59" s="11" t="s">
        <v>446</v>
      </c>
      <c r="C59" s="11" t="s">
        <v>11457</v>
      </c>
      <c r="D59" s="11" t="s">
        <v>720</v>
      </c>
      <c r="E59" s="11" t="s">
        <v>721</v>
      </c>
      <c r="F59" s="11" t="s">
        <v>11458</v>
      </c>
      <c r="G59" s="11" t="s">
        <v>5126</v>
      </c>
      <c r="H59" s="148">
        <v>2</v>
      </c>
      <c r="I59" s="148">
        <v>18.899999999999999</v>
      </c>
      <c r="J59" s="29">
        <v>96</v>
      </c>
      <c r="K59" s="29">
        <v>36</v>
      </c>
      <c r="L59" s="29">
        <v>21</v>
      </c>
      <c r="M59" s="29">
        <v>27</v>
      </c>
      <c r="N59" s="29">
        <v>28</v>
      </c>
      <c r="O59" s="29">
        <v>24</v>
      </c>
      <c r="P59" s="29">
        <v>22</v>
      </c>
      <c r="Q59" s="29">
        <v>23</v>
      </c>
      <c r="R59" s="29">
        <v>24</v>
      </c>
      <c r="S59" s="29">
        <v>27</v>
      </c>
      <c r="T59" s="6" t="s">
        <v>13956</v>
      </c>
      <c r="U59" s="6" t="s">
        <v>13956</v>
      </c>
      <c r="V59" s="6" t="s">
        <v>13956</v>
      </c>
      <c r="W59" s="6" t="s">
        <v>13956</v>
      </c>
      <c r="X59" s="6" t="s">
        <v>13956</v>
      </c>
      <c r="Y59" s="6" t="s">
        <v>13956</v>
      </c>
      <c r="Z59" s="7">
        <v>156</v>
      </c>
      <c r="AA59" s="7">
        <v>172</v>
      </c>
      <c r="AB59" s="8">
        <v>21</v>
      </c>
      <c r="AC59" s="149" t="s">
        <v>13956</v>
      </c>
      <c r="AD59" s="8">
        <v>44</v>
      </c>
      <c r="AE59" s="8">
        <v>11</v>
      </c>
      <c r="AF59" s="149" t="s">
        <v>13956</v>
      </c>
      <c r="AG59" s="8">
        <v>239</v>
      </c>
      <c r="AH59" s="8">
        <v>13</v>
      </c>
      <c r="AI59" s="9">
        <v>328</v>
      </c>
      <c r="AJ59" s="150" t="s">
        <v>13956</v>
      </c>
      <c r="AK59" s="9">
        <v>328</v>
      </c>
    </row>
    <row r="60" spans="1:37">
      <c r="A60" s="10" t="s">
        <v>723</v>
      </c>
      <c r="B60" s="11" t="s">
        <v>724</v>
      </c>
      <c r="C60" s="11" t="s">
        <v>7789</v>
      </c>
      <c r="D60" s="11" t="s">
        <v>727</v>
      </c>
      <c r="E60" s="11" t="s">
        <v>728</v>
      </c>
      <c r="F60" s="11" t="s">
        <v>11459</v>
      </c>
      <c r="G60" s="11" t="s">
        <v>5129</v>
      </c>
      <c r="H60" s="148">
        <v>1.8</v>
      </c>
      <c r="I60" s="148">
        <v>13.799999999999999</v>
      </c>
      <c r="J60" s="29">
        <v>63</v>
      </c>
      <c r="K60" s="29">
        <v>15</v>
      </c>
      <c r="L60" s="29">
        <v>16</v>
      </c>
      <c r="M60" s="29">
        <v>15</v>
      </c>
      <c r="N60" s="6" t="s">
        <v>290</v>
      </c>
      <c r="O60" s="29">
        <v>13</v>
      </c>
      <c r="P60" s="29">
        <v>15</v>
      </c>
      <c r="Q60" s="29">
        <v>11</v>
      </c>
      <c r="R60" s="6" t="s">
        <v>290</v>
      </c>
      <c r="S60" s="29">
        <v>12</v>
      </c>
      <c r="T60" s="6" t="s">
        <v>13956</v>
      </c>
      <c r="U60" s="6" t="s">
        <v>13956</v>
      </c>
      <c r="V60" s="6" t="s">
        <v>13956</v>
      </c>
      <c r="W60" s="6" t="s">
        <v>13956</v>
      </c>
      <c r="X60" s="6" t="s">
        <v>13956</v>
      </c>
      <c r="Y60" s="6" t="s">
        <v>13956</v>
      </c>
      <c r="Z60" s="7">
        <v>104</v>
      </c>
      <c r="AA60" s="7">
        <v>70</v>
      </c>
      <c r="AB60" s="8">
        <v>13</v>
      </c>
      <c r="AC60" s="149" t="s">
        <v>290</v>
      </c>
      <c r="AD60" s="149" t="s">
        <v>290</v>
      </c>
      <c r="AE60" s="149" t="s">
        <v>290</v>
      </c>
      <c r="AF60" s="149" t="s">
        <v>13956</v>
      </c>
      <c r="AG60" s="8">
        <v>131</v>
      </c>
      <c r="AH60" s="8">
        <v>18</v>
      </c>
      <c r="AI60" s="9">
        <v>174</v>
      </c>
      <c r="AJ60" s="150" t="s">
        <v>13956</v>
      </c>
      <c r="AK60" s="9">
        <v>174</v>
      </c>
    </row>
    <row r="61" spans="1:37">
      <c r="A61" s="10" t="s">
        <v>730</v>
      </c>
      <c r="B61" s="11" t="s">
        <v>665</v>
      </c>
      <c r="C61" s="11" t="s">
        <v>7792</v>
      </c>
      <c r="D61" s="11" t="s">
        <v>733</v>
      </c>
      <c r="E61" s="11" t="s">
        <v>734</v>
      </c>
      <c r="F61" s="11" t="s">
        <v>11460</v>
      </c>
      <c r="G61" s="11" t="s">
        <v>11461</v>
      </c>
      <c r="H61" s="148">
        <v>1.5</v>
      </c>
      <c r="I61" s="148">
        <v>21</v>
      </c>
      <c r="J61" s="29">
        <v>109</v>
      </c>
      <c r="K61" s="29">
        <v>31</v>
      </c>
      <c r="L61" s="29">
        <v>19</v>
      </c>
      <c r="M61" s="29">
        <v>29</v>
      </c>
      <c r="N61" s="29">
        <v>22</v>
      </c>
      <c r="O61" s="29">
        <v>20</v>
      </c>
      <c r="P61" s="29">
        <v>20</v>
      </c>
      <c r="Q61" s="29">
        <v>20</v>
      </c>
      <c r="R61" s="29">
        <v>23</v>
      </c>
      <c r="S61" s="6" t="s">
        <v>290</v>
      </c>
      <c r="T61" s="6" t="s">
        <v>13956</v>
      </c>
      <c r="U61" s="6" t="s">
        <v>13956</v>
      </c>
      <c r="V61" s="6" t="s">
        <v>13956</v>
      </c>
      <c r="W61" s="6" t="s">
        <v>13956</v>
      </c>
      <c r="X61" s="29">
        <v>19</v>
      </c>
      <c r="Y61" s="6" t="s">
        <v>13956</v>
      </c>
      <c r="Z61" s="7">
        <v>147</v>
      </c>
      <c r="AA61" s="7">
        <v>169</v>
      </c>
      <c r="AB61" s="8">
        <v>23</v>
      </c>
      <c r="AC61" s="149" t="s">
        <v>13956</v>
      </c>
      <c r="AD61" s="8">
        <v>34</v>
      </c>
      <c r="AE61" s="149" t="s">
        <v>290</v>
      </c>
      <c r="AF61" s="149" t="s">
        <v>13956</v>
      </c>
      <c r="AG61" s="8">
        <v>238</v>
      </c>
      <c r="AH61" s="8">
        <v>15</v>
      </c>
      <c r="AI61" s="9">
        <v>316</v>
      </c>
      <c r="AJ61" s="150" t="s">
        <v>13956</v>
      </c>
      <c r="AK61" s="9">
        <v>316</v>
      </c>
    </row>
    <row r="62" spans="1:37">
      <c r="A62" s="10" t="s">
        <v>736</v>
      </c>
      <c r="B62" s="11" t="s">
        <v>737</v>
      </c>
      <c r="C62" s="11" t="s">
        <v>5133</v>
      </c>
      <c r="D62" s="11" t="s">
        <v>740</v>
      </c>
      <c r="E62" s="11" t="s">
        <v>734</v>
      </c>
      <c r="F62" s="11" t="s">
        <v>11462</v>
      </c>
      <c r="G62" s="11" t="s">
        <v>5135</v>
      </c>
      <c r="H62" s="148">
        <v>2</v>
      </c>
      <c r="I62" s="148">
        <v>15</v>
      </c>
      <c r="J62" s="29">
        <v>32</v>
      </c>
      <c r="K62" s="29">
        <v>20</v>
      </c>
      <c r="L62" s="29">
        <v>11</v>
      </c>
      <c r="M62" s="29">
        <v>14</v>
      </c>
      <c r="N62" s="29">
        <v>11</v>
      </c>
      <c r="O62" s="6" t="s">
        <v>290</v>
      </c>
      <c r="P62" s="6" t="s">
        <v>290</v>
      </c>
      <c r="Q62" s="6" t="s">
        <v>13956</v>
      </c>
      <c r="R62" s="6" t="s">
        <v>13956</v>
      </c>
      <c r="S62" s="6" t="s">
        <v>13956</v>
      </c>
      <c r="T62" s="6" t="s">
        <v>13956</v>
      </c>
      <c r="U62" s="6" t="s">
        <v>13956</v>
      </c>
      <c r="V62" s="6" t="s">
        <v>13956</v>
      </c>
      <c r="W62" s="6" t="s">
        <v>13956</v>
      </c>
      <c r="X62" s="6" t="s">
        <v>13956</v>
      </c>
      <c r="Y62" s="6" t="s">
        <v>13956</v>
      </c>
      <c r="Z62" s="7">
        <v>52</v>
      </c>
      <c r="AA62" s="7">
        <v>46</v>
      </c>
      <c r="AB62" s="149" t="s">
        <v>13956</v>
      </c>
      <c r="AC62" s="149" t="s">
        <v>13956</v>
      </c>
      <c r="AD62" s="8">
        <v>98</v>
      </c>
      <c r="AE62" s="149" t="s">
        <v>13956</v>
      </c>
      <c r="AF62" s="149" t="s">
        <v>13956</v>
      </c>
      <c r="AG62" s="149" t="s">
        <v>13956</v>
      </c>
      <c r="AH62" s="149" t="s">
        <v>13956</v>
      </c>
      <c r="AI62" s="9">
        <v>98</v>
      </c>
      <c r="AJ62" s="150" t="s">
        <v>13956</v>
      </c>
      <c r="AK62" s="9">
        <v>98</v>
      </c>
    </row>
    <row r="63" spans="1:37">
      <c r="A63" s="10" t="s">
        <v>742</v>
      </c>
      <c r="B63" s="11" t="s">
        <v>743</v>
      </c>
      <c r="C63" s="11" t="s">
        <v>7797</v>
      </c>
      <c r="D63" s="11" t="s">
        <v>746</v>
      </c>
      <c r="E63" s="11" t="s">
        <v>669</v>
      </c>
      <c r="F63" s="11" t="s">
        <v>11463</v>
      </c>
      <c r="G63" s="11" t="s">
        <v>5138</v>
      </c>
      <c r="H63" s="148">
        <v>4</v>
      </c>
      <c r="I63" s="148">
        <v>61</v>
      </c>
      <c r="J63" s="29">
        <v>164</v>
      </c>
      <c r="K63" s="29">
        <v>77</v>
      </c>
      <c r="L63" s="29">
        <v>48</v>
      </c>
      <c r="M63" s="29">
        <v>41</v>
      </c>
      <c r="N63" s="29">
        <v>35</v>
      </c>
      <c r="O63" s="29">
        <v>28</v>
      </c>
      <c r="P63" s="29">
        <v>32</v>
      </c>
      <c r="Q63" s="29">
        <v>27</v>
      </c>
      <c r="R63" s="29">
        <v>23</v>
      </c>
      <c r="S63" s="29">
        <v>27</v>
      </c>
      <c r="T63" s="29">
        <v>27</v>
      </c>
      <c r="U63" s="29">
        <v>37</v>
      </c>
      <c r="V63" s="29">
        <v>37</v>
      </c>
      <c r="W63" s="29">
        <v>31</v>
      </c>
      <c r="X63" s="6" t="s">
        <v>13956</v>
      </c>
      <c r="Y63" s="6" t="s">
        <v>13956</v>
      </c>
      <c r="Z63" s="7">
        <v>317</v>
      </c>
      <c r="AA63" s="7">
        <v>317</v>
      </c>
      <c r="AB63" s="8">
        <v>35</v>
      </c>
      <c r="AC63" s="149" t="s">
        <v>13956</v>
      </c>
      <c r="AD63" s="8">
        <v>303</v>
      </c>
      <c r="AE63" s="8">
        <v>16</v>
      </c>
      <c r="AF63" s="149" t="s">
        <v>290</v>
      </c>
      <c r="AG63" s="8">
        <v>252</v>
      </c>
      <c r="AH63" s="8">
        <v>19</v>
      </c>
      <c r="AI63" s="9">
        <v>502</v>
      </c>
      <c r="AJ63" s="9">
        <v>132</v>
      </c>
      <c r="AK63" s="9">
        <v>634</v>
      </c>
    </row>
    <row r="64" spans="1:37">
      <c r="A64" s="10" t="s">
        <v>747</v>
      </c>
      <c r="B64" s="11" t="s">
        <v>748</v>
      </c>
      <c r="C64" s="11" t="s">
        <v>5142</v>
      </c>
      <c r="D64" s="11" t="s">
        <v>751</v>
      </c>
      <c r="E64" s="11" t="s">
        <v>582</v>
      </c>
      <c r="F64" s="11" t="s">
        <v>11464</v>
      </c>
      <c r="G64" s="11" t="s">
        <v>5144</v>
      </c>
      <c r="H64" s="148">
        <v>6</v>
      </c>
      <c r="I64" s="148">
        <v>56</v>
      </c>
      <c r="J64" s="29">
        <v>71</v>
      </c>
      <c r="K64" s="29">
        <v>65</v>
      </c>
      <c r="L64" s="29">
        <v>69</v>
      </c>
      <c r="M64" s="29">
        <v>50</v>
      </c>
      <c r="N64" s="29">
        <v>71</v>
      </c>
      <c r="O64" s="29">
        <v>57</v>
      </c>
      <c r="P64" s="29">
        <v>57</v>
      </c>
      <c r="Q64" s="29">
        <v>40</v>
      </c>
      <c r="R64" s="29">
        <v>48</v>
      </c>
      <c r="S64" s="29">
        <v>51</v>
      </c>
      <c r="T64" s="6" t="s">
        <v>13956</v>
      </c>
      <c r="U64" s="6" t="s">
        <v>13956</v>
      </c>
      <c r="V64" s="6" t="s">
        <v>13956</v>
      </c>
      <c r="W64" s="6" t="s">
        <v>13956</v>
      </c>
      <c r="X64" s="29">
        <v>122</v>
      </c>
      <c r="Y64" s="6" t="s">
        <v>13956</v>
      </c>
      <c r="Z64" s="7">
        <v>354</v>
      </c>
      <c r="AA64" s="7">
        <v>347</v>
      </c>
      <c r="AB64" s="149" t="s">
        <v>13956</v>
      </c>
      <c r="AC64" s="149" t="s">
        <v>13956</v>
      </c>
      <c r="AD64" s="149" t="s">
        <v>13956</v>
      </c>
      <c r="AE64" s="149" t="s">
        <v>13956</v>
      </c>
      <c r="AF64" s="149" t="s">
        <v>13956</v>
      </c>
      <c r="AG64" s="8">
        <v>701</v>
      </c>
      <c r="AH64" s="149" t="s">
        <v>13956</v>
      </c>
      <c r="AI64" s="9">
        <v>701</v>
      </c>
      <c r="AJ64" s="150" t="s">
        <v>13956</v>
      </c>
      <c r="AK64" s="9">
        <v>701</v>
      </c>
    </row>
    <row r="65" spans="1:37">
      <c r="A65" s="10" t="s">
        <v>752</v>
      </c>
      <c r="B65" s="11" t="s">
        <v>7807</v>
      </c>
      <c r="C65" s="11" t="s">
        <v>5146</v>
      </c>
      <c r="D65" s="11" t="s">
        <v>756</v>
      </c>
      <c r="E65" s="11" t="s">
        <v>582</v>
      </c>
      <c r="F65" s="11" t="s">
        <v>11468</v>
      </c>
      <c r="G65" s="11" t="s">
        <v>5148</v>
      </c>
      <c r="H65" s="148">
        <v>9</v>
      </c>
      <c r="I65" s="148">
        <v>35.200000000000003</v>
      </c>
      <c r="J65" s="29">
        <v>60</v>
      </c>
      <c r="K65" s="29">
        <v>45</v>
      </c>
      <c r="L65" s="29">
        <v>46</v>
      </c>
      <c r="M65" s="29">
        <v>40</v>
      </c>
      <c r="N65" s="29">
        <v>39</v>
      </c>
      <c r="O65" s="29">
        <v>34</v>
      </c>
      <c r="P65" s="29">
        <v>40</v>
      </c>
      <c r="Q65" s="29">
        <v>37</v>
      </c>
      <c r="R65" s="29">
        <v>39</v>
      </c>
      <c r="S65" s="29">
        <v>32</v>
      </c>
      <c r="T65" s="6" t="s">
        <v>13956</v>
      </c>
      <c r="U65" s="6" t="s">
        <v>13956</v>
      </c>
      <c r="V65" s="6" t="s">
        <v>13956</v>
      </c>
      <c r="W65" s="6" t="s">
        <v>13956</v>
      </c>
      <c r="X65" s="6" t="s">
        <v>13956</v>
      </c>
      <c r="Y65" s="6" t="s">
        <v>13956</v>
      </c>
      <c r="Z65" s="7">
        <v>192</v>
      </c>
      <c r="AA65" s="7">
        <v>220</v>
      </c>
      <c r="AB65" s="149" t="s">
        <v>290</v>
      </c>
      <c r="AC65" s="149" t="s">
        <v>13956</v>
      </c>
      <c r="AD65" s="149" t="s">
        <v>290</v>
      </c>
      <c r="AE65" s="149" t="s">
        <v>13956</v>
      </c>
      <c r="AF65" s="149" t="s">
        <v>13956</v>
      </c>
      <c r="AG65" s="8">
        <v>404</v>
      </c>
      <c r="AH65" s="149" t="s">
        <v>13956</v>
      </c>
      <c r="AI65" s="9">
        <v>412</v>
      </c>
      <c r="AJ65" s="150" t="s">
        <v>13956</v>
      </c>
      <c r="AK65" s="9">
        <v>412</v>
      </c>
    </row>
    <row r="66" spans="1:37">
      <c r="A66" s="10" t="s">
        <v>757</v>
      </c>
      <c r="B66" s="11" t="s">
        <v>758</v>
      </c>
      <c r="C66" s="11" t="s">
        <v>5149</v>
      </c>
      <c r="D66" s="11" t="s">
        <v>7811</v>
      </c>
      <c r="E66" s="11" t="s">
        <v>613</v>
      </c>
      <c r="F66" s="11" t="s">
        <v>11469</v>
      </c>
      <c r="G66" s="11" t="s">
        <v>5151</v>
      </c>
      <c r="H66" s="148">
        <v>3</v>
      </c>
      <c r="I66" s="148">
        <v>7</v>
      </c>
      <c r="J66" s="29">
        <v>24</v>
      </c>
      <c r="K66" s="6" t="s">
        <v>290</v>
      </c>
      <c r="L66" s="6" t="s">
        <v>290</v>
      </c>
      <c r="M66" s="6" t="s">
        <v>290</v>
      </c>
      <c r="N66" s="6" t="s">
        <v>290</v>
      </c>
      <c r="O66" s="6" t="s">
        <v>290</v>
      </c>
      <c r="P66" s="6" t="s">
        <v>290</v>
      </c>
      <c r="Q66" s="6" t="s">
        <v>290</v>
      </c>
      <c r="R66" s="6" t="s">
        <v>13956</v>
      </c>
      <c r="S66" s="6" t="s">
        <v>13956</v>
      </c>
      <c r="T66" s="6" t="s">
        <v>13956</v>
      </c>
      <c r="U66" s="6" t="s">
        <v>13956</v>
      </c>
      <c r="V66" s="6" t="s">
        <v>13956</v>
      </c>
      <c r="W66" s="6" t="s">
        <v>13956</v>
      </c>
      <c r="X66" s="6" t="s">
        <v>13956</v>
      </c>
      <c r="Y66" s="6" t="s">
        <v>13956</v>
      </c>
      <c r="Z66" s="7">
        <v>33</v>
      </c>
      <c r="AA66" s="7">
        <v>28</v>
      </c>
      <c r="AB66" s="149" t="s">
        <v>290</v>
      </c>
      <c r="AC66" s="149" t="s">
        <v>13956</v>
      </c>
      <c r="AD66" s="149" t="s">
        <v>290</v>
      </c>
      <c r="AE66" s="149" t="s">
        <v>13956</v>
      </c>
      <c r="AF66" s="149" t="s">
        <v>13956</v>
      </c>
      <c r="AG66" s="8">
        <v>49</v>
      </c>
      <c r="AH66" s="149" t="s">
        <v>13956</v>
      </c>
      <c r="AI66" s="9">
        <v>61</v>
      </c>
      <c r="AJ66" s="150" t="s">
        <v>13956</v>
      </c>
      <c r="AK66" s="9">
        <v>61</v>
      </c>
    </row>
    <row r="67" spans="1:37">
      <c r="A67" s="10" t="s">
        <v>762</v>
      </c>
      <c r="B67" s="11" t="s">
        <v>763</v>
      </c>
      <c r="C67" s="11" t="s">
        <v>5152</v>
      </c>
      <c r="D67" s="11" t="s">
        <v>766</v>
      </c>
      <c r="E67" s="11" t="s">
        <v>767</v>
      </c>
      <c r="F67" s="11" t="s">
        <v>11470</v>
      </c>
      <c r="G67" s="11" t="s">
        <v>5154</v>
      </c>
      <c r="H67" s="148">
        <v>7</v>
      </c>
      <c r="I67" s="148">
        <v>62</v>
      </c>
      <c r="J67" s="6" t="s">
        <v>13956</v>
      </c>
      <c r="K67" s="29">
        <v>51</v>
      </c>
      <c r="L67" s="29">
        <v>38</v>
      </c>
      <c r="M67" s="29">
        <v>52</v>
      </c>
      <c r="N67" s="29">
        <v>51</v>
      </c>
      <c r="O67" s="29">
        <v>56</v>
      </c>
      <c r="P67" s="29">
        <v>57</v>
      </c>
      <c r="Q67" s="29">
        <v>51</v>
      </c>
      <c r="R67" s="29">
        <v>60</v>
      </c>
      <c r="S67" s="29">
        <v>59</v>
      </c>
      <c r="T67" s="6" t="s">
        <v>13956</v>
      </c>
      <c r="U67" s="6" t="s">
        <v>13956</v>
      </c>
      <c r="V67" s="6" t="s">
        <v>13956</v>
      </c>
      <c r="W67" s="6" t="s">
        <v>13956</v>
      </c>
      <c r="X67" s="6" t="s">
        <v>13956</v>
      </c>
      <c r="Y67" s="6" t="s">
        <v>13956</v>
      </c>
      <c r="Z67" s="7">
        <v>219</v>
      </c>
      <c r="AA67" s="7">
        <v>256</v>
      </c>
      <c r="AB67" s="149" t="s">
        <v>13956</v>
      </c>
      <c r="AC67" s="149" t="s">
        <v>13956</v>
      </c>
      <c r="AD67" s="149" t="s">
        <v>13956</v>
      </c>
      <c r="AE67" s="149" t="s">
        <v>13956</v>
      </c>
      <c r="AF67" s="149" t="s">
        <v>13956</v>
      </c>
      <c r="AG67" s="8">
        <v>475</v>
      </c>
      <c r="AH67" s="149" t="s">
        <v>13956</v>
      </c>
      <c r="AI67" s="9">
        <v>475</v>
      </c>
      <c r="AJ67" s="150" t="s">
        <v>13956</v>
      </c>
      <c r="AK67" s="9">
        <v>475</v>
      </c>
    </row>
    <row r="68" spans="1:37">
      <c r="A68" s="10" t="s">
        <v>769</v>
      </c>
      <c r="B68" s="11" t="s">
        <v>770</v>
      </c>
      <c r="C68" s="11" t="s">
        <v>5155</v>
      </c>
      <c r="D68" s="11" t="s">
        <v>773</v>
      </c>
      <c r="E68" s="11" t="s">
        <v>641</v>
      </c>
      <c r="F68" s="11" t="s">
        <v>11471</v>
      </c>
      <c r="G68" s="11" t="s">
        <v>5157</v>
      </c>
      <c r="H68" s="148">
        <v>3</v>
      </c>
      <c r="I68" s="148">
        <v>4</v>
      </c>
      <c r="J68" s="29">
        <v>39</v>
      </c>
      <c r="K68" s="6" t="s">
        <v>290</v>
      </c>
      <c r="L68" s="6" t="s">
        <v>290</v>
      </c>
      <c r="M68" s="6" t="s">
        <v>290</v>
      </c>
      <c r="N68" s="6" t="s">
        <v>290</v>
      </c>
      <c r="O68" s="6" t="s">
        <v>13956</v>
      </c>
      <c r="P68" s="6" t="s">
        <v>13956</v>
      </c>
      <c r="Q68" s="6" t="s">
        <v>13956</v>
      </c>
      <c r="R68" s="6" t="s">
        <v>13956</v>
      </c>
      <c r="S68" s="6" t="s">
        <v>13956</v>
      </c>
      <c r="T68" s="6" t="s">
        <v>13956</v>
      </c>
      <c r="U68" s="6" t="s">
        <v>13956</v>
      </c>
      <c r="V68" s="6" t="s">
        <v>13956</v>
      </c>
      <c r="W68" s="6" t="s">
        <v>13956</v>
      </c>
      <c r="X68" s="6" t="s">
        <v>13956</v>
      </c>
      <c r="Y68" s="6" t="s">
        <v>13956</v>
      </c>
      <c r="Z68" s="7">
        <v>27</v>
      </c>
      <c r="AA68" s="7">
        <v>27</v>
      </c>
      <c r="AB68" s="149" t="s">
        <v>290</v>
      </c>
      <c r="AC68" s="149" t="s">
        <v>13956</v>
      </c>
      <c r="AD68" s="8">
        <v>31</v>
      </c>
      <c r="AE68" s="149" t="s">
        <v>13956</v>
      </c>
      <c r="AF68" s="149" t="s">
        <v>13956</v>
      </c>
      <c r="AG68" s="8">
        <v>16</v>
      </c>
      <c r="AH68" s="149" t="s">
        <v>290</v>
      </c>
      <c r="AI68" s="9">
        <v>54</v>
      </c>
      <c r="AJ68" s="150" t="s">
        <v>13956</v>
      </c>
      <c r="AK68" s="9">
        <v>54</v>
      </c>
    </row>
    <row r="69" spans="1:37">
      <c r="A69" s="10" t="s">
        <v>11472</v>
      </c>
      <c r="B69" s="11" t="s">
        <v>11473</v>
      </c>
      <c r="C69" s="11" t="s">
        <v>11474</v>
      </c>
      <c r="D69" s="11" t="s">
        <v>11475</v>
      </c>
      <c r="E69" s="11" t="s">
        <v>574</v>
      </c>
      <c r="F69" s="11" t="s">
        <v>11476</v>
      </c>
      <c r="G69" s="11" t="s">
        <v>11477</v>
      </c>
      <c r="H69" s="148">
        <v>1.5</v>
      </c>
      <c r="I69" s="148">
        <v>2.5</v>
      </c>
      <c r="J69" s="6" t="s">
        <v>290</v>
      </c>
      <c r="K69" s="6" t="s">
        <v>13956</v>
      </c>
      <c r="L69" s="6" t="s">
        <v>290</v>
      </c>
      <c r="M69" s="6" t="s">
        <v>290</v>
      </c>
      <c r="N69" s="6" t="s">
        <v>13956</v>
      </c>
      <c r="O69" s="6" t="s">
        <v>13956</v>
      </c>
      <c r="P69" s="6" t="s">
        <v>13956</v>
      </c>
      <c r="Q69" s="6" t="s">
        <v>13956</v>
      </c>
      <c r="R69" s="6" t="s">
        <v>13956</v>
      </c>
      <c r="S69" s="6" t="s">
        <v>13956</v>
      </c>
      <c r="T69" s="6" t="s">
        <v>13956</v>
      </c>
      <c r="U69" s="6" t="s">
        <v>13956</v>
      </c>
      <c r="V69" s="6" t="s">
        <v>13956</v>
      </c>
      <c r="W69" s="6" t="s">
        <v>13956</v>
      </c>
      <c r="X69" s="6" t="s">
        <v>13956</v>
      </c>
      <c r="Y69" s="6" t="s">
        <v>13956</v>
      </c>
      <c r="Z69" s="151" t="s">
        <v>290</v>
      </c>
      <c r="AA69" s="151" t="s">
        <v>290</v>
      </c>
      <c r="AB69" s="149" t="s">
        <v>13956</v>
      </c>
      <c r="AC69" s="149" t="s">
        <v>13956</v>
      </c>
      <c r="AD69" s="149" t="s">
        <v>13956</v>
      </c>
      <c r="AE69" s="149" t="s">
        <v>290</v>
      </c>
      <c r="AF69" s="149" t="s">
        <v>13956</v>
      </c>
      <c r="AG69" s="149" t="s">
        <v>13956</v>
      </c>
      <c r="AH69" s="149" t="s">
        <v>13956</v>
      </c>
      <c r="AI69" s="150" t="s">
        <v>290</v>
      </c>
      <c r="AJ69" s="150" t="s">
        <v>13956</v>
      </c>
      <c r="AK69" s="150" t="s">
        <v>290</v>
      </c>
    </row>
    <row r="70" spans="1:37">
      <c r="A70" s="10" t="s">
        <v>774</v>
      </c>
      <c r="B70" s="11" t="s">
        <v>775</v>
      </c>
      <c r="C70" s="11" t="s">
        <v>11478</v>
      </c>
      <c r="D70" s="11" t="s">
        <v>778</v>
      </c>
      <c r="E70" s="11" t="s">
        <v>779</v>
      </c>
      <c r="F70" s="11" t="s">
        <v>11479</v>
      </c>
      <c r="G70" s="11" t="s">
        <v>5160</v>
      </c>
      <c r="H70" s="148">
        <v>1</v>
      </c>
      <c r="I70" s="148">
        <v>21</v>
      </c>
      <c r="J70" s="29">
        <v>27</v>
      </c>
      <c r="K70" s="29">
        <v>24</v>
      </c>
      <c r="L70" s="29">
        <v>31</v>
      </c>
      <c r="M70" s="29">
        <v>22</v>
      </c>
      <c r="N70" s="29">
        <v>16</v>
      </c>
      <c r="O70" s="29">
        <v>19</v>
      </c>
      <c r="P70" s="29">
        <v>13</v>
      </c>
      <c r="Q70" s="29">
        <v>19</v>
      </c>
      <c r="R70" s="29">
        <v>16</v>
      </c>
      <c r="S70" s="29">
        <v>13</v>
      </c>
      <c r="T70" s="29">
        <v>11</v>
      </c>
      <c r="U70" s="6" t="s">
        <v>13956</v>
      </c>
      <c r="V70" s="6" t="s">
        <v>13956</v>
      </c>
      <c r="W70" s="6" t="s">
        <v>13956</v>
      </c>
      <c r="X70" s="6" t="s">
        <v>13956</v>
      </c>
      <c r="Y70" s="6" t="s">
        <v>13956</v>
      </c>
      <c r="Z70" s="7">
        <v>110</v>
      </c>
      <c r="AA70" s="7">
        <v>101</v>
      </c>
      <c r="AB70" s="149" t="s">
        <v>290</v>
      </c>
      <c r="AC70" s="149" t="s">
        <v>13956</v>
      </c>
      <c r="AD70" s="8">
        <v>62</v>
      </c>
      <c r="AE70" s="149" t="s">
        <v>290</v>
      </c>
      <c r="AF70" s="149" t="s">
        <v>13956</v>
      </c>
      <c r="AG70" s="8">
        <v>139</v>
      </c>
      <c r="AH70" s="149" t="s">
        <v>290</v>
      </c>
      <c r="AI70" s="9">
        <v>200</v>
      </c>
      <c r="AJ70" s="9">
        <v>11</v>
      </c>
      <c r="AK70" s="9">
        <v>211</v>
      </c>
    </row>
    <row r="71" spans="1:37">
      <c r="A71" s="10" t="s">
        <v>780</v>
      </c>
      <c r="B71" s="11" t="s">
        <v>781</v>
      </c>
      <c r="C71" s="11" t="s">
        <v>7823</v>
      </c>
      <c r="D71" s="11" t="s">
        <v>784</v>
      </c>
      <c r="E71" s="11" t="s">
        <v>601</v>
      </c>
      <c r="F71" s="11" t="s">
        <v>11480</v>
      </c>
      <c r="G71" s="11" t="s">
        <v>5163</v>
      </c>
      <c r="H71" s="148">
        <v>3</v>
      </c>
      <c r="I71" s="148">
        <v>30</v>
      </c>
      <c r="J71" s="29">
        <v>56</v>
      </c>
      <c r="K71" s="29">
        <v>36</v>
      </c>
      <c r="L71" s="29">
        <v>23</v>
      </c>
      <c r="M71" s="29">
        <v>25</v>
      </c>
      <c r="N71" s="29">
        <v>24</v>
      </c>
      <c r="O71" s="29">
        <v>29</v>
      </c>
      <c r="P71" s="29">
        <v>20</v>
      </c>
      <c r="Q71" s="29">
        <v>29</v>
      </c>
      <c r="R71" s="29">
        <v>30</v>
      </c>
      <c r="S71" s="29">
        <v>39</v>
      </c>
      <c r="T71" s="6" t="s">
        <v>13956</v>
      </c>
      <c r="U71" s="6" t="s">
        <v>13956</v>
      </c>
      <c r="V71" s="6" t="s">
        <v>13956</v>
      </c>
      <c r="W71" s="6" t="s">
        <v>13956</v>
      </c>
      <c r="X71" s="6" t="s">
        <v>13956</v>
      </c>
      <c r="Y71" s="6" t="s">
        <v>13956</v>
      </c>
      <c r="Z71" s="7">
        <v>154</v>
      </c>
      <c r="AA71" s="7">
        <v>157</v>
      </c>
      <c r="AB71" s="149" t="s">
        <v>290</v>
      </c>
      <c r="AC71" s="149" t="s">
        <v>290</v>
      </c>
      <c r="AD71" s="149" t="s">
        <v>290</v>
      </c>
      <c r="AE71" s="149" t="s">
        <v>13956</v>
      </c>
      <c r="AF71" s="149" t="s">
        <v>13956</v>
      </c>
      <c r="AG71" s="8">
        <v>304</v>
      </c>
      <c r="AH71" s="149" t="s">
        <v>290</v>
      </c>
      <c r="AI71" s="9">
        <v>311</v>
      </c>
      <c r="AJ71" s="150" t="s">
        <v>13956</v>
      </c>
      <c r="AK71" s="9">
        <v>311</v>
      </c>
    </row>
    <row r="72" spans="1:37">
      <c r="A72" s="10" t="s">
        <v>785</v>
      </c>
      <c r="B72" s="11" t="s">
        <v>4435</v>
      </c>
      <c r="C72" s="11" t="s">
        <v>11481</v>
      </c>
      <c r="D72" s="11" t="s">
        <v>789</v>
      </c>
      <c r="E72" s="11" t="s">
        <v>634</v>
      </c>
      <c r="F72" s="11" t="s">
        <v>11482</v>
      </c>
      <c r="G72" s="11" t="s">
        <v>5166</v>
      </c>
      <c r="H72" s="148">
        <v>2</v>
      </c>
      <c r="I72" s="148">
        <v>23.8</v>
      </c>
      <c r="J72" s="29">
        <v>57</v>
      </c>
      <c r="K72" s="29">
        <v>19</v>
      </c>
      <c r="L72" s="29">
        <v>14</v>
      </c>
      <c r="M72" s="29">
        <v>11</v>
      </c>
      <c r="N72" s="29">
        <v>20</v>
      </c>
      <c r="O72" s="29">
        <v>27</v>
      </c>
      <c r="P72" s="29">
        <v>15</v>
      </c>
      <c r="Q72" s="29">
        <v>33</v>
      </c>
      <c r="R72" s="29">
        <v>20</v>
      </c>
      <c r="S72" s="29">
        <v>13</v>
      </c>
      <c r="T72" s="6" t="s">
        <v>13956</v>
      </c>
      <c r="U72" s="6" t="s">
        <v>13956</v>
      </c>
      <c r="V72" s="6" t="s">
        <v>13956</v>
      </c>
      <c r="W72" s="6" t="s">
        <v>13956</v>
      </c>
      <c r="X72" s="29">
        <v>12</v>
      </c>
      <c r="Y72" s="6" t="s">
        <v>13956</v>
      </c>
      <c r="Z72" s="7">
        <v>132</v>
      </c>
      <c r="AA72" s="7">
        <v>109</v>
      </c>
      <c r="AB72" s="149" t="s">
        <v>290</v>
      </c>
      <c r="AC72" s="149" t="s">
        <v>13956</v>
      </c>
      <c r="AD72" s="149" t="s">
        <v>290</v>
      </c>
      <c r="AE72" s="149" t="s">
        <v>290</v>
      </c>
      <c r="AF72" s="149" t="s">
        <v>13956</v>
      </c>
      <c r="AG72" s="8">
        <v>213</v>
      </c>
      <c r="AH72" s="8">
        <v>19</v>
      </c>
      <c r="AI72" s="9">
        <v>241</v>
      </c>
      <c r="AJ72" s="150" t="s">
        <v>13956</v>
      </c>
      <c r="AK72" s="9">
        <v>241</v>
      </c>
    </row>
    <row r="73" spans="1:37">
      <c r="A73" s="10" t="s">
        <v>790</v>
      </c>
      <c r="B73" s="11" t="s">
        <v>791</v>
      </c>
      <c r="C73" s="11" t="s">
        <v>11483</v>
      </c>
      <c r="D73" s="11" t="s">
        <v>792</v>
      </c>
      <c r="E73" s="11" t="s">
        <v>634</v>
      </c>
      <c r="F73" s="11" t="s">
        <v>11484</v>
      </c>
      <c r="G73" s="11" t="s">
        <v>5168</v>
      </c>
      <c r="H73" s="148">
        <v>4</v>
      </c>
      <c r="I73" s="148">
        <v>32</v>
      </c>
      <c r="J73" s="29">
        <v>61</v>
      </c>
      <c r="K73" s="29">
        <v>48</v>
      </c>
      <c r="L73" s="29">
        <v>53</v>
      </c>
      <c r="M73" s="29">
        <v>40</v>
      </c>
      <c r="N73" s="29">
        <v>46</v>
      </c>
      <c r="O73" s="29">
        <v>43</v>
      </c>
      <c r="P73" s="29">
        <v>43</v>
      </c>
      <c r="Q73" s="29">
        <v>41</v>
      </c>
      <c r="R73" s="29">
        <v>31</v>
      </c>
      <c r="S73" s="29">
        <v>43</v>
      </c>
      <c r="T73" s="6" t="s">
        <v>13956</v>
      </c>
      <c r="U73" s="6" t="s">
        <v>13956</v>
      </c>
      <c r="V73" s="6" t="s">
        <v>13956</v>
      </c>
      <c r="W73" s="6" t="s">
        <v>13956</v>
      </c>
      <c r="X73" s="6" t="s">
        <v>13956</v>
      </c>
      <c r="Y73" s="6" t="s">
        <v>13956</v>
      </c>
      <c r="Z73" s="7">
        <v>228</v>
      </c>
      <c r="AA73" s="7">
        <v>221</v>
      </c>
      <c r="AB73" s="149" t="s">
        <v>290</v>
      </c>
      <c r="AC73" s="149" t="s">
        <v>13956</v>
      </c>
      <c r="AD73" s="8">
        <v>13</v>
      </c>
      <c r="AE73" s="149" t="s">
        <v>13956</v>
      </c>
      <c r="AF73" s="149" t="s">
        <v>13956</v>
      </c>
      <c r="AG73" s="8">
        <v>406</v>
      </c>
      <c r="AH73" s="8">
        <v>23</v>
      </c>
      <c r="AI73" s="9">
        <v>449</v>
      </c>
      <c r="AJ73" s="150" t="s">
        <v>13956</v>
      </c>
      <c r="AK73" s="9">
        <v>449</v>
      </c>
    </row>
    <row r="74" spans="1:37">
      <c r="A74" s="10" t="s">
        <v>793</v>
      </c>
      <c r="B74" s="11" t="s">
        <v>794</v>
      </c>
      <c r="C74" s="11" t="s">
        <v>7832</v>
      </c>
      <c r="D74" s="11" t="s">
        <v>797</v>
      </c>
      <c r="E74" s="11" t="s">
        <v>634</v>
      </c>
      <c r="F74" s="11" t="s">
        <v>11485</v>
      </c>
      <c r="G74" s="11" t="s">
        <v>5171</v>
      </c>
      <c r="H74" s="148">
        <v>13.5</v>
      </c>
      <c r="I74" s="148">
        <v>34.1</v>
      </c>
      <c r="J74" s="29">
        <v>70</v>
      </c>
      <c r="K74" s="29">
        <v>31</v>
      </c>
      <c r="L74" s="29">
        <v>35</v>
      </c>
      <c r="M74" s="29">
        <v>36</v>
      </c>
      <c r="N74" s="29">
        <v>31</v>
      </c>
      <c r="O74" s="29">
        <v>29</v>
      </c>
      <c r="P74" s="29">
        <v>28</v>
      </c>
      <c r="Q74" s="29">
        <v>35</v>
      </c>
      <c r="R74" s="29">
        <v>34</v>
      </c>
      <c r="S74" s="29">
        <v>18</v>
      </c>
      <c r="T74" s="6" t="s">
        <v>13956</v>
      </c>
      <c r="U74" s="6" t="s">
        <v>13956</v>
      </c>
      <c r="V74" s="6" t="s">
        <v>13956</v>
      </c>
      <c r="W74" s="6" t="s">
        <v>13956</v>
      </c>
      <c r="X74" s="6" t="s">
        <v>13956</v>
      </c>
      <c r="Y74" s="6" t="s">
        <v>13956</v>
      </c>
      <c r="Z74" s="7">
        <v>162</v>
      </c>
      <c r="AA74" s="7">
        <v>185</v>
      </c>
      <c r="AB74" s="8">
        <v>11</v>
      </c>
      <c r="AC74" s="149" t="s">
        <v>290</v>
      </c>
      <c r="AD74" s="8">
        <v>24</v>
      </c>
      <c r="AE74" s="8">
        <v>21</v>
      </c>
      <c r="AF74" s="149" t="s">
        <v>13956</v>
      </c>
      <c r="AG74" s="8">
        <v>257</v>
      </c>
      <c r="AH74" s="8">
        <v>29</v>
      </c>
      <c r="AI74" s="9">
        <v>347</v>
      </c>
      <c r="AJ74" s="150" t="s">
        <v>13956</v>
      </c>
      <c r="AK74" s="9">
        <v>347</v>
      </c>
    </row>
    <row r="75" spans="1:37">
      <c r="A75" s="10" t="s">
        <v>11486</v>
      </c>
      <c r="B75" s="11" t="s">
        <v>308</v>
      </c>
      <c r="C75" s="11" t="s">
        <v>7835</v>
      </c>
      <c r="D75" s="11" t="s">
        <v>7836</v>
      </c>
      <c r="E75" s="11" t="s">
        <v>582</v>
      </c>
      <c r="F75" s="11" t="s">
        <v>11487</v>
      </c>
      <c r="G75" s="11" t="s">
        <v>11488</v>
      </c>
      <c r="H75" s="148">
        <v>1</v>
      </c>
      <c r="I75" s="148">
        <v>10</v>
      </c>
      <c r="J75" s="29">
        <v>14</v>
      </c>
      <c r="K75" s="6" t="s">
        <v>290</v>
      </c>
      <c r="L75" s="6" t="s">
        <v>290</v>
      </c>
      <c r="M75" s="6" t="s">
        <v>290</v>
      </c>
      <c r="N75" s="6" t="s">
        <v>290</v>
      </c>
      <c r="O75" s="6" t="s">
        <v>290</v>
      </c>
      <c r="P75" s="6" t="s">
        <v>290</v>
      </c>
      <c r="Q75" s="6" t="s">
        <v>290</v>
      </c>
      <c r="R75" s="6" t="s">
        <v>290</v>
      </c>
      <c r="S75" s="29">
        <v>14</v>
      </c>
      <c r="T75" s="6" t="s">
        <v>13956</v>
      </c>
      <c r="U75" s="6" t="s">
        <v>13956</v>
      </c>
      <c r="V75" s="6" t="s">
        <v>13956</v>
      </c>
      <c r="W75" s="6" t="s">
        <v>13956</v>
      </c>
      <c r="X75" s="6" t="s">
        <v>13956</v>
      </c>
      <c r="Y75" s="6" t="s">
        <v>13956</v>
      </c>
      <c r="Z75" s="7">
        <v>37</v>
      </c>
      <c r="AA75" s="7">
        <v>30</v>
      </c>
      <c r="AB75" s="149" t="s">
        <v>290</v>
      </c>
      <c r="AC75" s="149" t="s">
        <v>290</v>
      </c>
      <c r="AD75" s="8">
        <v>20</v>
      </c>
      <c r="AE75" s="149" t="s">
        <v>290</v>
      </c>
      <c r="AF75" s="149" t="s">
        <v>13956</v>
      </c>
      <c r="AG75" s="8">
        <v>27</v>
      </c>
      <c r="AH75" s="149" t="s">
        <v>290</v>
      </c>
      <c r="AI75" s="9">
        <v>67</v>
      </c>
      <c r="AJ75" s="150" t="s">
        <v>13956</v>
      </c>
      <c r="AK75" s="9">
        <v>67</v>
      </c>
    </row>
    <row r="76" spans="1:37">
      <c r="A76" s="10" t="s">
        <v>798</v>
      </c>
      <c r="B76" s="11" t="s">
        <v>7839</v>
      </c>
      <c r="C76" s="11" t="s">
        <v>11489</v>
      </c>
      <c r="D76" s="11" t="s">
        <v>802</v>
      </c>
      <c r="E76" s="11" t="s">
        <v>574</v>
      </c>
      <c r="F76" s="11" t="s">
        <v>11490</v>
      </c>
      <c r="G76" s="11" t="s">
        <v>11491</v>
      </c>
      <c r="H76" s="148">
        <v>1</v>
      </c>
      <c r="I76" s="148">
        <v>22</v>
      </c>
      <c r="J76" s="29">
        <v>34</v>
      </c>
      <c r="K76" s="29">
        <v>24</v>
      </c>
      <c r="L76" s="29">
        <v>20</v>
      </c>
      <c r="M76" s="29">
        <v>33</v>
      </c>
      <c r="N76" s="29">
        <v>19</v>
      </c>
      <c r="O76" s="29">
        <v>19</v>
      </c>
      <c r="P76" s="29">
        <v>22</v>
      </c>
      <c r="Q76" s="29">
        <v>18</v>
      </c>
      <c r="R76" s="29">
        <v>24</v>
      </c>
      <c r="S76" s="29">
        <v>27</v>
      </c>
      <c r="T76" s="6" t="s">
        <v>13956</v>
      </c>
      <c r="U76" s="6" t="s">
        <v>13956</v>
      </c>
      <c r="V76" s="6" t="s">
        <v>13956</v>
      </c>
      <c r="W76" s="6" t="s">
        <v>13956</v>
      </c>
      <c r="X76" s="6" t="s">
        <v>13956</v>
      </c>
      <c r="Y76" s="6" t="s">
        <v>13956</v>
      </c>
      <c r="Z76" s="7">
        <v>122</v>
      </c>
      <c r="AA76" s="7">
        <v>118</v>
      </c>
      <c r="AB76" s="149" t="s">
        <v>290</v>
      </c>
      <c r="AC76" s="149" t="s">
        <v>13956</v>
      </c>
      <c r="AD76" s="8">
        <v>14</v>
      </c>
      <c r="AE76" s="149" t="s">
        <v>290</v>
      </c>
      <c r="AF76" s="149" t="s">
        <v>13956</v>
      </c>
      <c r="AG76" s="8">
        <v>204</v>
      </c>
      <c r="AH76" s="8">
        <v>13</v>
      </c>
      <c r="AI76" s="9">
        <v>240</v>
      </c>
      <c r="AJ76" s="150" t="s">
        <v>13956</v>
      </c>
      <c r="AK76" s="9">
        <v>240</v>
      </c>
    </row>
    <row r="77" spans="1:37">
      <c r="A77" s="10" t="s">
        <v>11492</v>
      </c>
      <c r="B77" s="11" t="s">
        <v>7843</v>
      </c>
      <c r="C77" s="11" t="s">
        <v>7845</v>
      </c>
      <c r="D77" s="11" t="s">
        <v>7846</v>
      </c>
      <c r="E77" s="11" t="s">
        <v>7847</v>
      </c>
      <c r="F77" s="11" t="s">
        <v>11493</v>
      </c>
      <c r="G77" s="11" t="s">
        <v>11494</v>
      </c>
      <c r="H77" s="148">
        <v>1</v>
      </c>
      <c r="I77" s="148">
        <v>13.5</v>
      </c>
      <c r="J77" s="29">
        <v>58</v>
      </c>
      <c r="K77" s="29">
        <v>44</v>
      </c>
      <c r="L77" s="29">
        <v>32</v>
      </c>
      <c r="M77" s="29">
        <v>29</v>
      </c>
      <c r="N77" s="29">
        <v>25</v>
      </c>
      <c r="O77" s="29">
        <v>16</v>
      </c>
      <c r="P77" s="29">
        <v>16</v>
      </c>
      <c r="Q77" s="29">
        <v>17</v>
      </c>
      <c r="R77" s="29">
        <v>19</v>
      </c>
      <c r="S77" s="29">
        <v>20</v>
      </c>
      <c r="T77" s="6" t="s">
        <v>13956</v>
      </c>
      <c r="U77" s="6" t="s">
        <v>13956</v>
      </c>
      <c r="V77" s="6" t="s">
        <v>13956</v>
      </c>
      <c r="W77" s="6" t="s">
        <v>13956</v>
      </c>
      <c r="X77" s="6" t="s">
        <v>13956</v>
      </c>
      <c r="Y77" s="6" t="s">
        <v>13956</v>
      </c>
      <c r="Z77" s="7">
        <v>144</v>
      </c>
      <c r="AA77" s="7">
        <v>132</v>
      </c>
      <c r="AB77" s="8">
        <v>127</v>
      </c>
      <c r="AC77" s="149" t="s">
        <v>13956</v>
      </c>
      <c r="AD77" s="8">
        <v>62</v>
      </c>
      <c r="AE77" s="149" t="s">
        <v>290</v>
      </c>
      <c r="AF77" s="149" t="s">
        <v>13956</v>
      </c>
      <c r="AG77" s="8">
        <v>52</v>
      </c>
      <c r="AH77" s="8">
        <v>29</v>
      </c>
      <c r="AI77" s="9">
        <v>276</v>
      </c>
      <c r="AJ77" s="150" t="s">
        <v>13956</v>
      </c>
      <c r="AK77" s="9">
        <v>276</v>
      </c>
    </row>
    <row r="78" spans="1:37">
      <c r="A78" s="10" t="s">
        <v>804</v>
      </c>
      <c r="B78" s="11" t="s">
        <v>805</v>
      </c>
      <c r="C78" s="11" t="s">
        <v>7851</v>
      </c>
      <c r="D78" s="11" t="s">
        <v>808</v>
      </c>
      <c r="E78" s="11" t="s">
        <v>809</v>
      </c>
      <c r="F78" s="11" t="s">
        <v>11495</v>
      </c>
      <c r="G78" s="11" t="s">
        <v>5177</v>
      </c>
      <c r="H78" s="148">
        <v>1</v>
      </c>
      <c r="I78" s="148">
        <v>19</v>
      </c>
      <c r="J78" s="29">
        <v>31</v>
      </c>
      <c r="K78" s="29">
        <v>19</v>
      </c>
      <c r="L78" s="29">
        <v>12</v>
      </c>
      <c r="M78" s="29">
        <v>14</v>
      </c>
      <c r="N78" s="29">
        <v>13</v>
      </c>
      <c r="O78" s="29">
        <v>19</v>
      </c>
      <c r="P78" s="29">
        <v>19</v>
      </c>
      <c r="Q78" s="29">
        <v>11</v>
      </c>
      <c r="R78" s="29">
        <v>20</v>
      </c>
      <c r="S78" s="29">
        <v>17</v>
      </c>
      <c r="T78" s="6" t="s">
        <v>13956</v>
      </c>
      <c r="U78" s="6" t="s">
        <v>13956</v>
      </c>
      <c r="V78" s="6" t="s">
        <v>13956</v>
      </c>
      <c r="W78" s="6" t="s">
        <v>13956</v>
      </c>
      <c r="X78" s="6" t="s">
        <v>13956</v>
      </c>
      <c r="Y78" s="6" t="s">
        <v>13956</v>
      </c>
      <c r="Z78" s="7">
        <v>97</v>
      </c>
      <c r="AA78" s="7">
        <v>78</v>
      </c>
      <c r="AB78" s="149" t="s">
        <v>13956</v>
      </c>
      <c r="AC78" s="149" t="s">
        <v>13956</v>
      </c>
      <c r="AD78" s="149" t="s">
        <v>290</v>
      </c>
      <c r="AE78" s="149" t="s">
        <v>13956</v>
      </c>
      <c r="AF78" s="149" t="s">
        <v>13956</v>
      </c>
      <c r="AG78" s="8">
        <v>167</v>
      </c>
      <c r="AH78" s="149" t="s">
        <v>13956</v>
      </c>
      <c r="AI78" s="9">
        <v>175</v>
      </c>
      <c r="AJ78" s="150" t="s">
        <v>13956</v>
      </c>
      <c r="AK78" s="9">
        <v>175</v>
      </c>
    </row>
    <row r="79" spans="1:37">
      <c r="A79" s="10" t="s">
        <v>811</v>
      </c>
      <c r="B79" s="11" t="s">
        <v>812</v>
      </c>
      <c r="C79" s="11" t="s">
        <v>7854</v>
      </c>
      <c r="D79" s="11" t="s">
        <v>814</v>
      </c>
      <c r="E79" s="11" t="s">
        <v>728</v>
      </c>
      <c r="F79" s="11" t="s">
        <v>11496</v>
      </c>
      <c r="G79" s="11" t="s">
        <v>5180</v>
      </c>
      <c r="H79" s="148">
        <v>2</v>
      </c>
      <c r="I79" s="148">
        <v>36.299999999999997</v>
      </c>
      <c r="J79" s="29">
        <v>60</v>
      </c>
      <c r="K79" s="29">
        <v>61</v>
      </c>
      <c r="L79" s="29">
        <v>36</v>
      </c>
      <c r="M79" s="29">
        <v>52</v>
      </c>
      <c r="N79" s="29">
        <v>55</v>
      </c>
      <c r="O79" s="29">
        <v>72</v>
      </c>
      <c r="P79" s="29">
        <v>71</v>
      </c>
      <c r="Q79" s="29">
        <v>63</v>
      </c>
      <c r="R79" s="29">
        <v>58</v>
      </c>
      <c r="S79" s="29">
        <v>51</v>
      </c>
      <c r="T79" s="6" t="s">
        <v>13956</v>
      </c>
      <c r="U79" s="6" t="s">
        <v>13956</v>
      </c>
      <c r="V79" s="6" t="s">
        <v>13956</v>
      </c>
      <c r="W79" s="6" t="s">
        <v>13956</v>
      </c>
      <c r="X79" s="29">
        <v>44</v>
      </c>
      <c r="Y79" s="6" t="s">
        <v>13956</v>
      </c>
      <c r="Z79" s="7">
        <v>289</v>
      </c>
      <c r="AA79" s="7">
        <v>334</v>
      </c>
      <c r="AB79" s="8">
        <v>41</v>
      </c>
      <c r="AC79" s="149" t="s">
        <v>290</v>
      </c>
      <c r="AD79" s="8">
        <v>13</v>
      </c>
      <c r="AE79" s="149" t="s">
        <v>13956</v>
      </c>
      <c r="AF79" s="149" t="s">
        <v>290</v>
      </c>
      <c r="AG79" s="8">
        <v>557</v>
      </c>
      <c r="AH79" s="149" t="s">
        <v>290</v>
      </c>
      <c r="AI79" s="9">
        <v>623</v>
      </c>
      <c r="AJ79" s="150" t="s">
        <v>13956</v>
      </c>
      <c r="AK79" s="9">
        <v>623</v>
      </c>
    </row>
    <row r="80" spans="1:37">
      <c r="A80" s="10" t="s">
        <v>815</v>
      </c>
      <c r="B80" s="11" t="s">
        <v>816</v>
      </c>
      <c r="C80" s="11" t="s">
        <v>5181</v>
      </c>
      <c r="D80" s="11" t="s">
        <v>819</v>
      </c>
      <c r="E80" s="11" t="s">
        <v>728</v>
      </c>
      <c r="F80" s="11" t="s">
        <v>11497</v>
      </c>
      <c r="G80" s="11" t="s">
        <v>5183</v>
      </c>
      <c r="H80" s="148">
        <v>3</v>
      </c>
      <c r="I80" s="148">
        <v>27.5</v>
      </c>
      <c r="J80" s="29">
        <v>90</v>
      </c>
      <c r="K80" s="29">
        <v>45</v>
      </c>
      <c r="L80" s="29">
        <v>40</v>
      </c>
      <c r="M80" s="29">
        <v>47</v>
      </c>
      <c r="N80" s="29">
        <v>41</v>
      </c>
      <c r="O80" s="29">
        <v>46</v>
      </c>
      <c r="P80" s="29">
        <v>48</v>
      </c>
      <c r="Q80" s="29">
        <v>40</v>
      </c>
      <c r="R80" s="29">
        <v>38</v>
      </c>
      <c r="S80" s="29">
        <v>44</v>
      </c>
      <c r="T80" s="6" t="s">
        <v>13956</v>
      </c>
      <c r="U80" s="6" t="s">
        <v>13956</v>
      </c>
      <c r="V80" s="6" t="s">
        <v>13956</v>
      </c>
      <c r="W80" s="6" t="s">
        <v>13956</v>
      </c>
      <c r="X80" s="29">
        <v>22</v>
      </c>
      <c r="Y80" s="6" t="s">
        <v>13956</v>
      </c>
      <c r="Z80" s="7">
        <v>226</v>
      </c>
      <c r="AA80" s="7">
        <v>275</v>
      </c>
      <c r="AB80" s="8">
        <v>19</v>
      </c>
      <c r="AC80" s="149" t="s">
        <v>13956</v>
      </c>
      <c r="AD80" s="8">
        <v>27</v>
      </c>
      <c r="AE80" s="149" t="s">
        <v>290</v>
      </c>
      <c r="AF80" s="149" t="s">
        <v>290</v>
      </c>
      <c r="AG80" s="8">
        <v>440</v>
      </c>
      <c r="AH80" s="8">
        <v>11</v>
      </c>
      <c r="AI80" s="9">
        <v>501</v>
      </c>
      <c r="AJ80" s="150" t="s">
        <v>13956</v>
      </c>
      <c r="AK80" s="9">
        <v>501</v>
      </c>
    </row>
    <row r="81" spans="1:37">
      <c r="A81" s="10" t="s">
        <v>820</v>
      </c>
      <c r="B81" s="11" t="s">
        <v>7859</v>
      </c>
      <c r="C81" s="11" t="s">
        <v>7861</v>
      </c>
      <c r="D81" s="11" t="s">
        <v>824</v>
      </c>
      <c r="E81" s="11" t="s">
        <v>825</v>
      </c>
      <c r="F81" s="11" t="s">
        <v>11498</v>
      </c>
      <c r="G81" s="11" t="s">
        <v>5186</v>
      </c>
      <c r="H81" s="148">
        <v>6</v>
      </c>
      <c r="I81" s="148">
        <v>22.6</v>
      </c>
      <c r="J81" s="6" t="s">
        <v>13956</v>
      </c>
      <c r="K81" s="6" t="s">
        <v>13956</v>
      </c>
      <c r="L81" s="6" t="s">
        <v>13956</v>
      </c>
      <c r="M81" s="6" t="s">
        <v>13956</v>
      </c>
      <c r="N81" s="6" t="s">
        <v>13956</v>
      </c>
      <c r="O81" s="6" t="s">
        <v>13956</v>
      </c>
      <c r="P81" s="6" t="s">
        <v>13956</v>
      </c>
      <c r="Q81" s="6" t="s">
        <v>13956</v>
      </c>
      <c r="R81" s="6" t="s">
        <v>13956</v>
      </c>
      <c r="S81" s="6" t="s">
        <v>13956</v>
      </c>
      <c r="T81" s="29">
        <v>36</v>
      </c>
      <c r="U81" s="29">
        <v>35</v>
      </c>
      <c r="V81" s="29">
        <v>44</v>
      </c>
      <c r="W81" s="29">
        <v>38</v>
      </c>
      <c r="X81" s="6" t="s">
        <v>13956</v>
      </c>
      <c r="Y81" s="6" t="s">
        <v>13956</v>
      </c>
      <c r="Z81" s="7">
        <v>72</v>
      </c>
      <c r="AA81" s="7">
        <v>81</v>
      </c>
      <c r="AB81" s="149" t="s">
        <v>13956</v>
      </c>
      <c r="AC81" s="149" t="s">
        <v>13956</v>
      </c>
      <c r="AD81" s="149" t="s">
        <v>13956</v>
      </c>
      <c r="AE81" s="149" t="s">
        <v>290</v>
      </c>
      <c r="AF81" s="149" t="s">
        <v>13956</v>
      </c>
      <c r="AG81" s="8">
        <v>152</v>
      </c>
      <c r="AH81" s="149" t="s">
        <v>13956</v>
      </c>
      <c r="AI81" s="150" t="s">
        <v>13956</v>
      </c>
      <c r="AJ81" s="9">
        <v>153</v>
      </c>
      <c r="AK81" s="9">
        <v>153</v>
      </c>
    </row>
    <row r="82" spans="1:37">
      <c r="A82" s="10" t="s">
        <v>11502</v>
      </c>
      <c r="B82" s="11" t="s">
        <v>3652</v>
      </c>
      <c r="C82" s="11" t="s">
        <v>7864</v>
      </c>
      <c r="D82" s="11" t="s">
        <v>7865</v>
      </c>
      <c r="E82" s="11" t="s">
        <v>825</v>
      </c>
      <c r="F82" s="11" t="s">
        <v>11498</v>
      </c>
      <c r="G82" s="11" t="s">
        <v>7027</v>
      </c>
      <c r="H82" s="148">
        <v>2</v>
      </c>
      <c r="I82" s="148">
        <v>15.5</v>
      </c>
      <c r="J82" s="29">
        <v>50</v>
      </c>
      <c r="K82" s="6" t="s">
        <v>290</v>
      </c>
      <c r="L82" s="6" t="s">
        <v>290</v>
      </c>
      <c r="M82" s="29">
        <v>16</v>
      </c>
      <c r="N82" s="29">
        <v>10</v>
      </c>
      <c r="O82" s="6" t="s">
        <v>290</v>
      </c>
      <c r="P82" s="29">
        <v>10</v>
      </c>
      <c r="Q82" s="6" t="s">
        <v>290</v>
      </c>
      <c r="R82" s="6" t="s">
        <v>290</v>
      </c>
      <c r="S82" s="6" t="s">
        <v>13956</v>
      </c>
      <c r="T82" s="6" t="s">
        <v>13956</v>
      </c>
      <c r="U82" s="6" t="s">
        <v>13956</v>
      </c>
      <c r="V82" s="6" t="s">
        <v>13956</v>
      </c>
      <c r="W82" s="6" t="s">
        <v>13956</v>
      </c>
      <c r="X82" s="6" t="s">
        <v>290</v>
      </c>
      <c r="Y82" s="6" t="s">
        <v>13956</v>
      </c>
      <c r="Z82" s="7">
        <v>67</v>
      </c>
      <c r="AA82" s="7">
        <v>55</v>
      </c>
      <c r="AB82" s="8">
        <v>116</v>
      </c>
      <c r="AC82" s="149" t="s">
        <v>13956</v>
      </c>
      <c r="AD82" s="149" t="s">
        <v>13956</v>
      </c>
      <c r="AE82" s="149" t="s">
        <v>13956</v>
      </c>
      <c r="AF82" s="149" t="s">
        <v>13956</v>
      </c>
      <c r="AG82" s="149" t="s">
        <v>13956</v>
      </c>
      <c r="AH82" s="149" t="s">
        <v>290</v>
      </c>
      <c r="AI82" s="9">
        <v>122</v>
      </c>
      <c r="AJ82" s="150" t="s">
        <v>13956</v>
      </c>
      <c r="AK82" s="9">
        <v>122</v>
      </c>
    </row>
    <row r="83" spans="1:37">
      <c r="A83" s="10" t="s">
        <v>11503</v>
      </c>
      <c r="B83" s="11" t="s">
        <v>11504</v>
      </c>
      <c r="C83" s="11" t="s">
        <v>11505</v>
      </c>
      <c r="D83" s="11" t="s">
        <v>11506</v>
      </c>
      <c r="E83" s="11" t="s">
        <v>613</v>
      </c>
      <c r="F83" s="11" t="s">
        <v>11507</v>
      </c>
      <c r="G83" s="11" t="s">
        <v>11508</v>
      </c>
      <c r="H83" s="148">
        <v>5</v>
      </c>
      <c r="I83" s="148">
        <v>15</v>
      </c>
      <c r="J83" s="6" t="s">
        <v>13956</v>
      </c>
      <c r="K83" s="29">
        <v>24</v>
      </c>
      <c r="L83" s="29">
        <v>22</v>
      </c>
      <c r="M83" s="29">
        <v>18</v>
      </c>
      <c r="N83" s="29">
        <v>17</v>
      </c>
      <c r="O83" s="29">
        <v>19</v>
      </c>
      <c r="P83" s="29">
        <v>14</v>
      </c>
      <c r="Q83" s="6" t="s">
        <v>290</v>
      </c>
      <c r="R83" s="6" t="s">
        <v>13956</v>
      </c>
      <c r="S83" s="6" t="s">
        <v>13956</v>
      </c>
      <c r="T83" s="6" t="s">
        <v>13956</v>
      </c>
      <c r="U83" s="6" t="s">
        <v>13956</v>
      </c>
      <c r="V83" s="6" t="s">
        <v>13956</v>
      </c>
      <c r="W83" s="6" t="s">
        <v>13956</v>
      </c>
      <c r="X83" s="6" t="s">
        <v>13956</v>
      </c>
      <c r="Y83" s="6" t="s">
        <v>13956</v>
      </c>
      <c r="Z83" s="7">
        <v>58</v>
      </c>
      <c r="AA83" s="7">
        <v>64</v>
      </c>
      <c r="AB83" s="149" t="s">
        <v>13956</v>
      </c>
      <c r="AC83" s="149" t="s">
        <v>13956</v>
      </c>
      <c r="AD83" s="149" t="s">
        <v>13956</v>
      </c>
      <c r="AE83" s="149" t="s">
        <v>13956</v>
      </c>
      <c r="AF83" s="149" t="s">
        <v>13956</v>
      </c>
      <c r="AG83" s="8">
        <v>122</v>
      </c>
      <c r="AH83" s="149" t="s">
        <v>13956</v>
      </c>
      <c r="AI83" s="9">
        <v>122</v>
      </c>
      <c r="AJ83" s="150" t="s">
        <v>13956</v>
      </c>
      <c r="AK83" s="9">
        <v>122</v>
      </c>
    </row>
    <row r="84" spans="1:37">
      <c r="A84" s="10" t="s">
        <v>833</v>
      </c>
      <c r="B84" s="11" t="s">
        <v>834</v>
      </c>
      <c r="C84" s="11" t="s">
        <v>5190</v>
      </c>
      <c r="D84" s="11" t="s">
        <v>836</v>
      </c>
      <c r="E84" s="11" t="s">
        <v>721</v>
      </c>
      <c r="F84" s="11" t="s">
        <v>11509</v>
      </c>
      <c r="G84" s="11" t="s">
        <v>5192</v>
      </c>
      <c r="H84" s="148">
        <v>2</v>
      </c>
      <c r="I84" s="148">
        <v>20.9</v>
      </c>
      <c r="J84" s="29">
        <v>75</v>
      </c>
      <c r="K84" s="29">
        <v>38</v>
      </c>
      <c r="L84" s="29">
        <v>26</v>
      </c>
      <c r="M84" s="29">
        <v>25</v>
      </c>
      <c r="N84" s="29">
        <v>20</v>
      </c>
      <c r="O84" s="29">
        <v>32</v>
      </c>
      <c r="P84" s="29">
        <v>42</v>
      </c>
      <c r="Q84" s="29">
        <v>29</v>
      </c>
      <c r="R84" s="29">
        <v>18</v>
      </c>
      <c r="S84" s="29">
        <v>34</v>
      </c>
      <c r="T84" s="6" t="s">
        <v>13956</v>
      </c>
      <c r="U84" s="6" t="s">
        <v>13956</v>
      </c>
      <c r="V84" s="6" t="s">
        <v>13956</v>
      </c>
      <c r="W84" s="6" t="s">
        <v>13956</v>
      </c>
      <c r="X84" s="29">
        <v>13</v>
      </c>
      <c r="Y84" s="6" t="s">
        <v>13956</v>
      </c>
      <c r="Z84" s="7">
        <v>175</v>
      </c>
      <c r="AA84" s="7">
        <v>177</v>
      </c>
      <c r="AB84" s="149" t="s">
        <v>290</v>
      </c>
      <c r="AC84" s="149" t="s">
        <v>13956</v>
      </c>
      <c r="AD84" s="8">
        <v>32</v>
      </c>
      <c r="AE84" s="149" t="s">
        <v>13956</v>
      </c>
      <c r="AF84" s="149" t="s">
        <v>13956</v>
      </c>
      <c r="AG84" s="8">
        <v>295</v>
      </c>
      <c r="AH84" s="8">
        <v>19</v>
      </c>
      <c r="AI84" s="9">
        <v>352</v>
      </c>
      <c r="AJ84" s="150" t="s">
        <v>13956</v>
      </c>
      <c r="AK84" s="9">
        <v>352</v>
      </c>
    </row>
    <row r="85" spans="1:37">
      <c r="A85" s="10" t="s">
        <v>837</v>
      </c>
      <c r="B85" s="11" t="s">
        <v>838</v>
      </c>
      <c r="C85" s="11" t="s">
        <v>11510</v>
      </c>
      <c r="D85" s="11" t="s">
        <v>841</v>
      </c>
      <c r="E85" s="11" t="s">
        <v>721</v>
      </c>
      <c r="F85" s="11" t="s">
        <v>11511</v>
      </c>
      <c r="G85" s="11" t="s">
        <v>5195</v>
      </c>
      <c r="H85" s="148">
        <v>2</v>
      </c>
      <c r="I85" s="148">
        <v>12.5</v>
      </c>
      <c r="J85" s="29">
        <v>37</v>
      </c>
      <c r="K85" s="29">
        <v>25</v>
      </c>
      <c r="L85" s="29">
        <v>15</v>
      </c>
      <c r="M85" s="29">
        <v>21</v>
      </c>
      <c r="N85" s="29">
        <v>12</v>
      </c>
      <c r="O85" s="29">
        <v>27</v>
      </c>
      <c r="P85" s="29">
        <v>18</v>
      </c>
      <c r="Q85" s="29">
        <v>18</v>
      </c>
      <c r="R85" s="29">
        <v>12</v>
      </c>
      <c r="S85" s="6" t="s">
        <v>290</v>
      </c>
      <c r="T85" s="6" t="s">
        <v>13956</v>
      </c>
      <c r="U85" s="6" t="s">
        <v>13956</v>
      </c>
      <c r="V85" s="6" t="s">
        <v>13956</v>
      </c>
      <c r="W85" s="6" t="s">
        <v>13956</v>
      </c>
      <c r="X85" s="6" t="s">
        <v>13956</v>
      </c>
      <c r="Y85" s="6" t="s">
        <v>13956</v>
      </c>
      <c r="Z85" s="7">
        <v>103</v>
      </c>
      <c r="AA85" s="7">
        <v>91</v>
      </c>
      <c r="AB85" s="8">
        <v>23</v>
      </c>
      <c r="AC85" s="149" t="s">
        <v>13956</v>
      </c>
      <c r="AD85" s="8">
        <v>10</v>
      </c>
      <c r="AE85" s="149" t="s">
        <v>13956</v>
      </c>
      <c r="AF85" s="149" t="s">
        <v>290</v>
      </c>
      <c r="AG85" s="8">
        <v>157</v>
      </c>
      <c r="AH85" s="149" t="s">
        <v>290</v>
      </c>
      <c r="AI85" s="9">
        <v>194</v>
      </c>
      <c r="AJ85" s="150" t="s">
        <v>13956</v>
      </c>
      <c r="AK85" s="9">
        <v>194</v>
      </c>
    </row>
    <row r="86" spans="1:37">
      <c r="A86" s="10" t="s">
        <v>843</v>
      </c>
      <c r="B86" s="11" t="s">
        <v>844</v>
      </c>
      <c r="C86" s="11" t="s">
        <v>11512</v>
      </c>
      <c r="D86" s="11" t="s">
        <v>847</v>
      </c>
      <c r="E86" s="11" t="s">
        <v>767</v>
      </c>
      <c r="F86" s="11" t="s">
        <v>11513</v>
      </c>
      <c r="G86" s="11" t="s">
        <v>5198</v>
      </c>
      <c r="H86" s="148">
        <v>3</v>
      </c>
      <c r="I86" s="148">
        <v>13</v>
      </c>
      <c r="J86" s="29">
        <v>86</v>
      </c>
      <c r="K86" s="29">
        <v>19</v>
      </c>
      <c r="L86" s="29">
        <v>13</v>
      </c>
      <c r="M86" s="29">
        <v>17</v>
      </c>
      <c r="N86" s="29">
        <v>12</v>
      </c>
      <c r="O86" s="6" t="s">
        <v>290</v>
      </c>
      <c r="P86" s="29">
        <v>17</v>
      </c>
      <c r="Q86" s="29">
        <v>22</v>
      </c>
      <c r="R86" s="29">
        <v>15</v>
      </c>
      <c r="S86" s="6" t="s">
        <v>290</v>
      </c>
      <c r="T86" s="6" t="s">
        <v>13956</v>
      </c>
      <c r="U86" s="6" t="s">
        <v>13956</v>
      </c>
      <c r="V86" s="6" t="s">
        <v>13956</v>
      </c>
      <c r="W86" s="6" t="s">
        <v>13956</v>
      </c>
      <c r="X86" s="6" t="s">
        <v>13956</v>
      </c>
      <c r="Y86" s="6" t="s">
        <v>13956</v>
      </c>
      <c r="Z86" s="7">
        <v>92</v>
      </c>
      <c r="AA86" s="7">
        <v>117</v>
      </c>
      <c r="AB86" s="8">
        <v>10</v>
      </c>
      <c r="AC86" s="149" t="s">
        <v>13956</v>
      </c>
      <c r="AD86" s="8">
        <v>21</v>
      </c>
      <c r="AE86" s="149" t="s">
        <v>290</v>
      </c>
      <c r="AF86" s="149" t="s">
        <v>290</v>
      </c>
      <c r="AG86" s="8">
        <v>167</v>
      </c>
      <c r="AH86" s="149" t="s">
        <v>290</v>
      </c>
      <c r="AI86" s="9">
        <v>209</v>
      </c>
      <c r="AJ86" s="150" t="s">
        <v>13956</v>
      </c>
      <c r="AK86" s="9">
        <v>209</v>
      </c>
    </row>
    <row r="87" spans="1:37">
      <c r="A87" s="10" t="s">
        <v>848</v>
      </c>
      <c r="B87" s="11" t="s">
        <v>849</v>
      </c>
      <c r="C87" s="11" t="s">
        <v>7876</v>
      </c>
      <c r="D87" s="11" t="s">
        <v>852</v>
      </c>
      <c r="E87" s="11" t="s">
        <v>734</v>
      </c>
      <c r="F87" s="11" t="s">
        <v>11514</v>
      </c>
      <c r="G87" s="11" t="s">
        <v>5201</v>
      </c>
      <c r="H87" s="148">
        <v>4</v>
      </c>
      <c r="I87" s="148">
        <v>56.5</v>
      </c>
      <c r="J87" s="29">
        <v>190</v>
      </c>
      <c r="K87" s="29">
        <v>136</v>
      </c>
      <c r="L87" s="29">
        <v>109</v>
      </c>
      <c r="M87" s="29">
        <v>69</v>
      </c>
      <c r="N87" s="29">
        <v>79</v>
      </c>
      <c r="O87" s="29">
        <v>79</v>
      </c>
      <c r="P87" s="29">
        <v>62</v>
      </c>
      <c r="Q87" s="29">
        <v>52</v>
      </c>
      <c r="R87" s="29">
        <v>64</v>
      </c>
      <c r="S87" s="29">
        <v>55</v>
      </c>
      <c r="T87" s="29">
        <v>37</v>
      </c>
      <c r="U87" s="29">
        <v>37</v>
      </c>
      <c r="V87" s="29">
        <v>21</v>
      </c>
      <c r="W87" s="29">
        <v>36</v>
      </c>
      <c r="X87" s="6" t="s">
        <v>13956</v>
      </c>
      <c r="Y87" s="6" t="s">
        <v>13956</v>
      </c>
      <c r="Z87" s="7">
        <v>529</v>
      </c>
      <c r="AA87" s="7">
        <v>497</v>
      </c>
      <c r="AB87" s="8">
        <v>58</v>
      </c>
      <c r="AC87" s="8">
        <v>38</v>
      </c>
      <c r="AD87" s="8">
        <v>545</v>
      </c>
      <c r="AE87" s="8">
        <v>104</v>
      </c>
      <c r="AF87" s="8">
        <v>13</v>
      </c>
      <c r="AG87" s="8">
        <v>240</v>
      </c>
      <c r="AH87" s="8">
        <v>28</v>
      </c>
      <c r="AI87" s="9">
        <v>895</v>
      </c>
      <c r="AJ87" s="9">
        <v>131</v>
      </c>
      <c r="AK87" s="9">
        <v>1026</v>
      </c>
    </row>
    <row r="88" spans="1:37">
      <c r="A88" s="10" t="s">
        <v>853</v>
      </c>
      <c r="B88" s="11" t="s">
        <v>854</v>
      </c>
      <c r="C88" s="11" t="s">
        <v>5202</v>
      </c>
      <c r="D88" s="11" t="s">
        <v>857</v>
      </c>
      <c r="E88" s="11" t="s">
        <v>858</v>
      </c>
      <c r="F88" s="11" t="s">
        <v>11515</v>
      </c>
      <c r="G88" s="11" t="s">
        <v>5204</v>
      </c>
      <c r="H88" s="148">
        <v>2</v>
      </c>
      <c r="I88" s="148">
        <v>50.5</v>
      </c>
      <c r="J88" s="29">
        <v>108</v>
      </c>
      <c r="K88" s="29">
        <v>46</v>
      </c>
      <c r="L88" s="29">
        <v>44</v>
      </c>
      <c r="M88" s="29">
        <v>48</v>
      </c>
      <c r="N88" s="29">
        <v>34</v>
      </c>
      <c r="O88" s="29">
        <v>34</v>
      </c>
      <c r="P88" s="29">
        <v>39</v>
      </c>
      <c r="Q88" s="29">
        <v>42</v>
      </c>
      <c r="R88" s="29">
        <v>26</v>
      </c>
      <c r="S88" s="29">
        <v>25</v>
      </c>
      <c r="T88" s="6" t="s">
        <v>13956</v>
      </c>
      <c r="U88" s="6" t="s">
        <v>13956</v>
      </c>
      <c r="V88" s="6" t="s">
        <v>13956</v>
      </c>
      <c r="W88" s="6" t="s">
        <v>13956</v>
      </c>
      <c r="X88" s="29">
        <v>15</v>
      </c>
      <c r="Y88" s="6" t="s">
        <v>13956</v>
      </c>
      <c r="Z88" s="7">
        <v>235</v>
      </c>
      <c r="AA88" s="7">
        <v>226</v>
      </c>
      <c r="AB88" s="8">
        <v>30</v>
      </c>
      <c r="AC88" s="149" t="s">
        <v>13956</v>
      </c>
      <c r="AD88" s="8">
        <v>20</v>
      </c>
      <c r="AE88" s="149" t="s">
        <v>13956</v>
      </c>
      <c r="AF88" s="149" t="s">
        <v>13956</v>
      </c>
      <c r="AG88" s="8">
        <v>372</v>
      </c>
      <c r="AH88" s="8">
        <v>39</v>
      </c>
      <c r="AI88" s="9">
        <v>461</v>
      </c>
      <c r="AJ88" s="150" t="s">
        <v>13956</v>
      </c>
      <c r="AK88" s="9">
        <v>461</v>
      </c>
    </row>
    <row r="89" spans="1:37">
      <c r="A89" s="10" t="s">
        <v>859</v>
      </c>
      <c r="B89" s="11" t="s">
        <v>860</v>
      </c>
      <c r="C89" s="11" t="s">
        <v>7882</v>
      </c>
      <c r="D89" s="11" t="s">
        <v>863</v>
      </c>
      <c r="E89" s="11" t="s">
        <v>709</v>
      </c>
      <c r="F89" s="11" t="s">
        <v>11516</v>
      </c>
      <c r="G89" s="11" t="s">
        <v>5207</v>
      </c>
      <c r="H89" s="148">
        <v>1.5</v>
      </c>
      <c r="I89" s="148">
        <v>23.5</v>
      </c>
      <c r="J89" s="29">
        <v>68</v>
      </c>
      <c r="K89" s="29">
        <v>36</v>
      </c>
      <c r="L89" s="29">
        <v>31</v>
      </c>
      <c r="M89" s="29">
        <v>30</v>
      </c>
      <c r="N89" s="29">
        <v>30</v>
      </c>
      <c r="O89" s="29">
        <v>27</v>
      </c>
      <c r="P89" s="29">
        <v>25</v>
      </c>
      <c r="Q89" s="29">
        <v>18</v>
      </c>
      <c r="R89" s="29">
        <v>27</v>
      </c>
      <c r="S89" s="29">
        <v>19</v>
      </c>
      <c r="T89" s="6" t="s">
        <v>13956</v>
      </c>
      <c r="U89" s="6" t="s">
        <v>13956</v>
      </c>
      <c r="V89" s="6" t="s">
        <v>13956</v>
      </c>
      <c r="W89" s="6" t="s">
        <v>13956</v>
      </c>
      <c r="X89" s="6" t="s">
        <v>290</v>
      </c>
      <c r="Y89" s="6" t="s">
        <v>13956</v>
      </c>
      <c r="Z89" s="7">
        <v>174</v>
      </c>
      <c r="AA89" s="7">
        <v>140</v>
      </c>
      <c r="AB89" s="8">
        <v>15</v>
      </c>
      <c r="AC89" s="149" t="s">
        <v>13956</v>
      </c>
      <c r="AD89" s="8">
        <v>52</v>
      </c>
      <c r="AE89" s="149" t="s">
        <v>290</v>
      </c>
      <c r="AF89" s="149" t="s">
        <v>290</v>
      </c>
      <c r="AG89" s="8">
        <v>233</v>
      </c>
      <c r="AH89" s="149" t="s">
        <v>290</v>
      </c>
      <c r="AI89" s="9">
        <v>314</v>
      </c>
      <c r="AJ89" s="150" t="s">
        <v>13956</v>
      </c>
      <c r="AK89" s="9">
        <v>314</v>
      </c>
    </row>
    <row r="90" spans="1:37">
      <c r="A90" s="10" t="s">
        <v>864</v>
      </c>
      <c r="B90" s="11" t="s">
        <v>865</v>
      </c>
      <c r="C90" s="11" t="s">
        <v>5208</v>
      </c>
      <c r="D90" s="11" t="s">
        <v>867</v>
      </c>
      <c r="E90" s="11" t="s">
        <v>709</v>
      </c>
      <c r="F90" s="11" t="s">
        <v>11517</v>
      </c>
      <c r="G90" s="11" t="s">
        <v>5210</v>
      </c>
      <c r="H90" s="148">
        <v>4.5</v>
      </c>
      <c r="I90" s="148">
        <v>33.700000000000003</v>
      </c>
      <c r="J90" s="29">
        <v>105</v>
      </c>
      <c r="K90" s="29">
        <v>57</v>
      </c>
      <c r="L90" s="29">
        <v>39</v>
      </c>
      <c r="M90" s="29">
        <v>57</v>
      </c>
      <c r="N90" s="29">
        <v>44</v>
      </c>
      <c r="O90" s="29">
        <v>50</v>
      </c>
      <c r="P90" s="29">
        <v>54</v>
      </c>
      <c r="Q90" s="29">
        <v>30</v>
      </c>
      <c r="R90" s="29">
        <v>33</v>
      </c>
      <c r="S90" s="29">
        <v>43</v>
      </c>
      <c r="T90" s="6" t="s">
        <v>13956</v>
      </c>
      <c r="U90" s="6" t="s">
        <v>13956</v>
      </c>
      <c r="V90" s="6" t="s">
        <v>13956</v>
      </c>
      <c r="W90" s="6" t="s">
        <v>13956</v>
      </c>
      <c r="X90" s="29">
        <v>18</v>
      </c>
      <c r="Y90" s="6" t="s">
        <v>13956</v>
      </c>
      <c r="Z90" s="7">
        <v>291</v>
      </c>
      <c r="AA90" s="7">
        <v>239</v>
      </c>
      <c r="AB90" s="8">
        <v>45</v>
      </c>
      <c r="AC90" s="149" t="s">
        <v>13956</v>
      </c>
      <c r="AD90" s="8">
        <v>18</v>
      </c>
      <c r="AE90" s="149" t="s">
        <v>13956</v>
      </c>
      <c r="AF90" s="149" t="s">
        <v>13956</v>
      </c>
      <c r="AG90" s="8">
        <v>457</v>
      </c>
      <c r="AH90" s="8">
        <v>10</v>
      </c>
      <c r="AI90" s="9">
        <v>530</v>
      </c>
      <c r="AJ90" s="150" t="s">
        <v>13956</v>
      </c>
      <c r="AK90" s="9">
        <v>530</v>
      </c>
    </row>
    <row r="91" spans="1:37">
      <c r="A91" s="10" t="s">
        <v>868</v>
      </c>
      <c r="B91" s="11" t="s">
        <v>869</v>
      </c>
      <c r="C91" s="11" t="s">
        <v>11518</v>
      </c>
      <c r="D91" s="11" t="s">
        <v>871</v>
      </c>
      <c r="E91" s="11" t="s">
        <v>641</v>
      </c>
      <c r="F91" s="11" t="s">
        <v>11519</v>
      </c>
      <c r="G91" s="11" t="s">
        <v>5213</v>
      </c>
      <c r="H91" s="148">
        <v>2.5</v>
      </c>
      <c r="I91" s="148">
        <v>16.5</v>
      </c>
      <c r="J91" s="29">
        <v>39</v>
      </c>
      <c r="K91" s="29">
        <v>34</v>
      </c>
      <c r="L91" s="29">
        <v>26</v>
      </c>
      <c r="M91" s="29">
        <v>35</v>
      </c>
      <c r="N91" s="29">
        <v>25</v>
      </c>
      <c r="O91" s="29">
        <v>28</v>
      </c>
      <c r="P91" s="29">
        <v>25</v>
      </c>
      <c r="Q91" s="29">
        <v>18</v>
      </c>
      <c r="R91" s="29">
        <v>31</v>
      </c>
      <c r="S91" s="29">
        <v>24</v>
      </c>
      <c r="T91" s="6" t="s">
        <v>13956</v>
      </c>
      <c r="U91" s="6" t="s">
        <v>13956</v>
      </c>
      <c r="V91" s="6" t="s">
        <v>13956</v>
      </c>
      <c r="W91" s="6" t="s">
        <v>13956</v>
      </c>
      <c r="X91" s="6" t="s">
        <v>13956</v>
      </c>
      <c r="Y91" s="6" t="s">
        <v>13956</v>
      </c>
      <c r="Z91" s="7">
        <v>160</v>
      </c>
      <c r="AA91" s="7">
        <v>125</v>
      </c>
      <c r="AB91" s="8">
        <v>33</v>
      </c>
      <c r="AC91" s="149" t="s">
        <v>13956</v>
      </c>
      <c r="AD91" s="8">
        <v>76</v>
      </c>
      <c r="AE91" s="149" t="s">
        <v>290</v>
      </c>
      <c r="AF91" s="149" t="s">
        <v>290</v>
      </c>
      <c r="AG91" s="8">
        <v>154</v>
      </c>
      <c r="AH91" s="8">
        <v>19</v>
      </c>
      <c r="AI91" s="9">
        <v>285</v>
      </c>
      <c r="AJ91" s="150" t="s">
        <v>13956</v>
      </c>
      <c r="AK91" s="9">
        <v>285</v>
      </c>
    </row>
    <row r="92" spans="1:37">
      <c r="A92" s="10" t="s">
        <v>872</v>
      </c>
      <c r="B92" s="11" t="s">
        <v>873</v>
      </c>
      <c r="C92" s="11" t="s">
        <v>9449</v>
      </c>
      <c r="D92" s="11" t="s">
        <v>876</v>
      </c>
      <c r="E92" s="11" t="s">
        <v>877</v>
      </c>
      <c r="F92" s="11" t="s">
        <v>11520</v>
      </c>
      <c r="G92" s="11" t="s">
        <v>5216</v>
      </c>
      <c r="H92" s="148">
        <v>2</v>
      </c>
      <c r="I92" s="148">
        <v>23</v>
      </c>
      <c r="J92" s="29">
        <v>50</v>
      </c>
      <c r="K92" s="29">
        <v>32</v>
      </c>
      <c r="L92" s="29">
        <v>17</v>
      </c>
      <c r="M92" s="29">
        <v>30</v>
      </c>
      <c r="N92" s="29">
        <v>20</v>
      </c>
      <c r="O92" s="29">
        <v>20</v>
      </c>
      <c r="P92" s="29">
        <v>27</v>
      </c>
      <c r="Q92" s="29">
        <v>12</v>
      </c>
      <c r="R92" s="29">
        <v>15</v>
      </c>
      <c r="S92" s="29">
        <v>11</v>
      </c>
      <c r="T92" s="6" t="s">
        <v>13956</v>
      </c>
      <c r="U92" s="6" t="s">
        <v>13956</v>
      </c>
      <c r="V92" s="6" t="s">
        <v>13956</v>
      </c>
      <c r="W92" s="6" t="s">
        <v>13956</v>
      </c>
      <c r="X92" s="6" t="s">
        <v>13956</v>
      </c>
      <c r="Y92" s="6" t="s">
        <v>13956</v>
      </c>
      <c r="Z92" s="7">
        <v>126</v>
      </c>
      <c r="AA92" s="7">
        <v>108</v>
      </c>
      <c r="AB92" s="8">
        <v>11</v>
      </c>
      <c r="AC92" s="149" t="s">
        <v>13956</v>
      </c>
      <c r="AD92" s="8">
        <v>102</v>
      </c>
      <c r="AE92" s="149" t="s">
        <v>290</v>
      </c>
      <c r="AF92" s="149" t="s">
        <v>290</v>
      </c>
      <c r="AG92" s="8">
        <v>90</v>
      </c>
      <c r="AH92" s="8">
        <v>27</v>
      </c>
      <c r="AI92" s="9">
        <v>234</v>
      </c>
      <c r="AJ92" s="150" t="s">
        <v>13956</v>
      </c>
      <c r="AK92" s="9">
        <v>234</v>
      </c>
    </row>
    <row r="93" spans="1:37">
      <c r="A93" s="10" t="s">
        <v>879</v>
      </c>
      <c r="B93" s="11" t="s">
        <v>880</v>
      </c>
      <c r="C93" s="11" t="s">
        <v>7894</v>
      </c>
      <c r="D93" s="11" t="s">
        <v>882</v>
      </c>
      <c r="E93" s="11" t="s">
        <v>883</v>
      </c>
      <c r="F93" s="11" t="s">
        <v>11521</v>
      </c>
      <c r="G93" s="11" t="s">
        <v>5219</v>
      </c>
      <c r="H93" s="148">
        <v>2</v>
      </c>
      <c r="I93" s="148">
        <v>27</v>
      </c>
      <c r="J93" s="29">
        <v>54</v>
      </c>
      <c r="K93" s="29">
        <v>44</v>
      </c>
      <c r="L93" s="29">
        <v>38</v>
      </c>
      <c r="M93" s="29">
        <v>42</v>
      </c>
      <c r="N93" s="29">
        <v>44</v>
      </c>
      <c r="O93" s="29">
        <v>49</v>
      </c>
      <c r="P93" s="29">
        <v>53</v>
      </c>
      <c r="Q93" s="29">
        <v>47</v>
      </c>
      <c r="R93" s="29">
        <v>50</v>
      </c>
      <c r="S93" s="29">
        <v>43</v>
      </c>
      <c r="T93" s="6" t="s">
        <v>13956</v>
      </c>
      <c r="U93" s="6" t="s">
        <v>13956</v>
      </c>
      <c r="V93" s="6" t="s">
        <v>13956</v>
      </c>
      <c r="W93" s="6" t="s">
        <v>13956</v>
      </c>
      <c r="X93" s="29">
        <v>14</v>
      </c>
      <c r="Y93" s="6" t="s">
        <v>13956</v>
      </c>
      <c r="Z93" s="7">
        <v>240</v>
      </c>
      <c r="AA93" s="7">
        <v>238</v>
      </c>
      <c r="AB93" s="8">
        <v>14</v>
      </c>
      <c r="AC93" s="149" t="s">
        <v>290</v>
      </c>
      <c r="AD93" s="8">
        <v>73</v>
      </c>
      <c r="AE93" s="149" t="s">
        <v>290</v>
      </c>
      <c r="AF93" s="149" t="s">
        <v>290</v>
      </c>
      <c r="AG93" s="8">
        <v>337</v>
      </c>
      <c r="AH93" s="8">
        <v>43</v>
      </c>
      <c r="AI93" s="9">
        <v>478</v>
      </c>
      <c r="AJ93" s="150" t="s">
        <v>13956</v>
      </c>
      <c r="AK93" s="9">
        <v>478</v>
      </c>
    </row>
    <row r="94" spans="1:37">
      <c r="A94" s="10" t="s">
        <v>885</v>
      </c>
      <c r="B94" s="11" t="s">
        <v>401</v>
      </c>
      <c r="C94" s="11" t="s">
        <v>7897</v>
      </c>
      <c r="D94" s="11" t="s">
        <v>888</v>
      </c>
      <c r="E94" s="11" t="s">
        <v>601</v>
      </c>
      <c r="F94" s="11" t="s">
        <v>11522</v>
      </c>
      <c r="G94" s="11" t="s">
        <v>5222</v>
      </c>
      <c r="H94" s="148">
        <v>1</v>
      </c>
      <c r="I94" s="148">
        <v>29</v>
      </c>
      <c r="J94" s="29">
        <v>32</v>
      </c>
      <c r="K94" s="29">
        <v>27</v>
      </c>
      <c r="L94" s="29">
        <v>15</v>
      </c>
      <c r="M94" s="29">
        <v>18</v>
      </c>
      <c r="N94" s="29">
        <v>19</v>
      </c>
      <c r="O94" s="29">
        <v>22</v>
      </c>
      <c r="P94" s="29">
        <v>25</v>
      </c>
      <c r="Q94" s="29">
        <v>26</v>
      </c>
      <c r="R94" s="29">
        <v>25</v>
      </c>
      <c r="S94" s="29">
        <v>35</v>
      </c>
      <c r="T94" s="6" t="s">
        <v>13956</v>
      </c>
      <c r="U94" s="6" t="s">
        <v>13956</v>
      </c>
      <c r="V94" s="6" t="s">
        <v>13956</v>
      </c>
      <c r="W94" s="6" t="s">
        <v>13956</v>
      </c>
      <c r="X94" s="29">
        <v>15</v>
      </c>
      <c r="Y94" s="6" t="s">
        <v>13956</v>
      </c>
      <c r="Z94" s="7">
        <v>125</v>
      </c>
      <c r="AA94" s="7">
        <v>134</v>
      </c>
      <c r="AB94" s="149" t="s">
        <v>290</v>
      </c>
      <c r="AC94" s="149" t="s">
        <v>13956</v>
      </c>
      <c r="AD94" s="149" t="s">
        <v>290</v>
      </c>
      <c r="AE94" s="149" t="s">
        <v>13956</v>
      </c>
      <c r="AF94" s="149" t="s">
        <v>13956</v>
      </c>
      <c r="AG94" s="8">
        <v>246</v>
      </c>
      <c r="AH94" s="149" t="s">
        <v>290</v>
      </c>
      <c r="AI94" s="9">
        <v>259</v>
      </c>
      <c r="AJ94" s="150" t="s">
        <v>13956</v>
      </c>
      <c r="AK94" s="9">
        <v>259</v>
      </c>
    </row>
    <row r="95" spans="1:37">
      <c r="A95" s="10" t="s">
        <v>889</v>
      </c>
      <c r="B95" s="11" t="s">
        <v>890</v>
      </c>
      <c r="C95" s="11" t="s">
        <v>5223</v>
      </c>
      <c r="D95" s="11" t="s">
        <v>892</v>
      </c>
      <c r="E95" s="11" t="s">
        <v>595</v>
      </c>
      <c r="F95" s="11" t="s">
        <v>11523</v>
      </c>
      <c r="G95" s="11" t="s">
        <v>5225</v>
      </c>
      <c r="H95" s="148">
        <v>1</v>
      </c>
      <c r="I95" s="148">
        <v>20</v>
      </c>
      <c r="J95" s="29">
        <v>64</v>
      </c>
      <c r="K95" s="29">
        <v>41</v>
      </c>
      <c r="L95" s="29">
        <v>38</v>
      </c>
      <c r="M95" s="29">
        <v>38</v>
      </c>
      <c r="N95" s="29">
        <v>17</v>
      </c>
      <c r="O95" s="29">
        <v>23</v>
      </c>
      <c r="P95" s="29">
        <v>22</v>
      </c>
      <c r="Q95" s="6" t="s">
        <v>290</v>
      </c>
      <c r="R95" s="29">
        <v>23</v>
      </c>
      <c r="S95" s="29">
        <v>28</v>
      </c>
      <c r="T95" s="6" t="s">
        <v>13956</v>
      </c>
      <c r="U95" s="6" t="s">
        <v>13956</v>
      </c>
      <c r="V95" s="6" t="s">
        <v>13956</v>
      </c>
      <c r="W95" s="6" t="s">
        <v>13956</v>
      </c>
      <c r="X95" s="6" t="s">
        <v>13956</v>
      </c>
      <c r="Y95" s="6" t="s">
        <v>13956</v>
      </c>
      <c r="Z95" s="7">
        <v>159</v>
      </c>
      <c r="AA95" s="7">
        <v>142</v>
      </c>
      <c r="AB95" s="8">
        <v>26</v>
      </c>
      <c r="AC95" s="149" t="s">
        <v>13956</v>
      </c>
      <c r="AD95" s="8">
        <v>25</v>
      </c>
      <c r="AE95" s="149" t="s">
        <v>290</v>
      </c>
      <c r="AF95" s="149" t="s">
        <v>13956</v>
      </c>
      <c r="AG95" s="8">
        <v>232</v>
      </c>
      <c r="AH95" s="8">
        <v>14</v>
      </c>
      <c r="AI95" s="9">
        <v>301</v>
      </c>
      <c r="AJ95" s="150" t="s">
        <v>13956</v>
      </c>
      <c r="AK95" s="9">
        <v>301</v>
      </c>
    </row>
    <row r="96" spans="1:37">
      <c r="A96" s="10" t="s">
        <v>893</v>
      </c>
      <c r="B96" s="11" t="s">
        <v>894</v>
      </c>
      <c r="C96" s="11" t="s">
        <v>7902</v>
      </c>
      <c r="D96" s="11" t="s">
        <v>897</v>
      </c>
      <c r="E96" s="11" t="s">
        <v>574</v>
      </c>
      <c r="F96" s="11" t="s">
        <v>11524</v>
      </c>
      <c r="G96" s="11" t="s">
        <v>5228</v>
      </c>
      <c r="H96" s="148">
        <v>2.7</v>
      </c>
      <c r="I96" s="148">
        <v>23</v>
      </c>
      <c r="J96" s="6" t="s">
        <v>13956</v>
      </c>
      <c r="K96" s="29">
        <v>22</v>
      </c>
      <c r="L96" s="29">
        <v>26</v>
      </c>
      <c r="M96" s="29">
        <v>34</v>
      </c>
      <c r="N96" s="29">
        <v>23</v>
      </c>
      <c r="O96" s="29">
        <v>39</v>
      </c>
      <c r="P96" s="29">
        <v>37</v>
      </c>
      <c r="Q96" s="29">
        <v>43</v>
      </c>
      <c r="R96" s="29">
        <v>37</v>
      </c>
      <c r="S96" s="29">
        <v>38</v>
      </c>
      <c r="T96" s="6" t="s">
        <v>13956</v>
      </c>
      <c r="U96" s="6" t="s">
        <v>13956</v>
      </c>
      <c r="V96" s="6" t="s">
        <v>13956</v>
      </c>
      <c r="W96" s="6" t="s">
        <v>13956</v>
      </c>
      <c r="X96" s="6" t="s">
        <v>13956</v>
      </c>
      <c r="Y96" s="6" t="s">
        <v>13956</v>
      </c>
      <c r="Z96" s="7">
        <v>154</v>
      </c>
      <c r="AA96" s="7">
        <v>145</v>
      </c>
      <c r="AB96" s="149" t="s">
        <v>290</v>
      </c>
      <c r="AC96" s="149" t="s">
        <v>13956</v>
      </c>
      <c r="AD96" s="149" t="s">
        <v>290</v>
      </c>
      <c r="AE96" s="149" t="s">
        <v>290</v>
      </c>
      <c r="AF96" s="149" t="s">
        <v>13956</v>
      </c>
      <c r="AG96" s="8">
        <v>265</v>
      </c>
      <c r="AH96" s="8">
        <v>24</v>
      </c>
      <c r="AI96" s="9">
        <v>299</v>
      </c>
      <c r="AJ96" s="150" t="s">
        <v>13956</v>
      </c>
      <c r="AK96" s="9">
        <v>299</v>
      </c>
    </row>
    <row r="97" spans="1:37">
      <c r="A97" s="10" t="s">
        <v>898</v>
      </c>
      <c r="B97" s="11" t="s">
        <v>899</v>
      </c>
      <c r="C97" s="11" t="s">
        <v>9341</v>
      </c>
      <c r="D97" s="11" t="s">
        <v>902</v>
      </c>
      <c r="E97" s="11" t="s">
        <v>574</v>
      </c>
      <c r="F97" s="11" t="s">
        <v>11525</v>
      </c>
      <c r="G97" s="11" t="s">
        <v>5231</v>
      </c>
      <c r="H97" s="148">
        <v>2.5</v>
      </c>
      <c r="I97" s="148">
        <v>25.5</v>
      </c>
      <c r="J97" s="29">
        <v>49</v>
      </c>
      <c r="K97" s="29">
        <v>25</v>
      </c>
      <c r="L97" s="29">
        <v>14</v>
      </c>
      <c r="M97" s="29">
        <v>29</v>
      </c>
      <c r="N97" s="29">
        <v>23</v>
      </c>
      <c r="O97" s="29">
        <v>25</v>
      </c>
      <c r="P97" s="29">
        <v>16</v>
      </c>
      <c r="Q97" s="29">
        <v>25</v>
      </c>
      <c r="R97" s="29">
        <v>20</v>
      </c>
      <c r="S97" s="29">
        <v>18</v>
      </c>
      <c r="T97" s="6" t="s">
        <v>13956</v>
      </c>
      <c r="U97" s="6" t="s">
        <v>13956</v>
      </c>
      <c r="V97" s="6" t="s">
        <v>13956</v>
      </c>
      <c r="W97" s="6" t="s">
        <v>13956</v>
      </c>
      <c r="X97" s="29">
        <v>18</v>
      </c>
      <c r="Y97" s="6" t="s">
        <v>13956</v>
      </c>
      <c r="Z97" s="7">
        <v>140</v>
      </c>
      <c r="AA97" s="7">
        <v>122</v>
      </c>
      <c r="AB97" s="8">
        <v>30</v>
      </c>
      <c r="AC97" s="149" t="s">
        <v>13956</v>
      </c>
      <c r="AD97" s="8">
        <v>15</v>
      </c>
      <c r="AE97" s="8">
        <v>25</v>
      </c>
      <c r="AF97" s="149" t="s">
        <v>290</v>
      </c>
      <c r="AG97" s="8">
        <v>149</v>
      </c>
      <c r="AH97" s="8">
        <v>38</v>
      </c>
      <c r="AI97" s="9">
        <v>262</v>
      </c>
      <c r="AJ97" s="150" t="s">
        <v>13956</v>
      </c>
      <c r="AK97" s="9">
        <v>262</v>
      </c>
    </row>
    <row r="98" spans="1:37">
      <c r="A98" s="10" t="s">
        <v>904</v>
      </c>
      <c r="B98" s="11" t="s">
        <v>11529</v>
      </c>
      <c r="C98" s="11" t="s">
        <v>5811</v>
      </c>
      <c r="D98" s="11" t="s">
        <v>908</v>
      </c>
      <c r="E98" s="11" t="s">
        <v>721</v>
      </c>
      <c r="F98" s="11" t="s">
        <v>11530</v>
      </c>
      <c r="G98" s="11" t="s">
        <v>5234</v>
      </c>
      <c r="H98" s="148">
        <v>15</v>
      </c>
      <c r="I98" s="148">
        <v>35</v>
      </c>
      <c r="J98" s="29">
        <v>32</v>
      </c>
      <c r="K98" s="29">
        <v>26</v>
      </c>
      <c r="L98" s="29">
        <v>32</v>
      </c>
      <c r="M98" s="29">
        <v>28</v>
      </c>
      <c r="N98" s="29">
        <v>29</v>
      </c>
      <c r="O98" s="29">
        <v>29</v>
      </c>
      <c r="P98" s="29">
        <v>32</v>
      </c>
      <c r="Q98" s="29">
        <v>37</v>
      </c>
      <c r="R98" s="29">
        <v>30</v>
      </c>
      <c r="S98" s="29">
        <v>28</v>
      </c>
      <c r="T98" s="6" t="s">
        <v>13956</v>
      </c>
      <c r="U98" s="6" t="s">
        <v>13956</v>
      </c>
      <c r="V98" s="6" t="s">
        <v>13956</v>
      </c>
      <c r="W98" s="6" t="s">
        <v>13956</v>
      </c>
      <c r="X98" s="6" t="s">
        <v>13956</v>
      </c>
      <c r="Y98" s="6" t="s">
        <v>13956</v>
      </c>
      <c r="Z98" s="7">
        <v>138</v>
      </c>
      <c r="AA98" s="7">
        <v>165</v>
      </c>
      <c r="AB98" s="149" t="s">
        <v>290</v>
      </c>
      <c r="AC98" s="149" t="s">
        <v>13956</v>
      </c>
      <c r="AD98" s="8">
        <v>108</v>
      </c>
      <c r="AE98" s="149" t="s">
        <v>290</v>
      </c>
      <c r="AF98" s="149" t="s">
        <v>13956</v>
      </c>
      <c r="AG98" s="8">
        <v>174</v>
      </c>
      <c r="AH98" s="8">
        <v>15</v>
      </c>
      <c r="AI98" s="9">
        <v>303</v>
      </c>
      <c r="AJ98" s="150" t="s">
        <v>13956</v>
      </c>
      <c r="AK98" s="9">
        <v>303</v>
      </c>
    </row>
    <row r="99" spans="1:37">
      <c r="A99" s="10" t="s">
        <v>11531</v>
      </c>
      <c r="B99" s="11" t="s">
        <v>7919</v>
      </c>
      <c r="C99" s="11" t="s">
        <v>7921</v>
      </c>
      <c r="D99" s="11" t="s">
        <v>7922</v>
      </c>
      <c r="E99" s="11" t="s">
        <v>613</v>
      </c>
      <c r="F99" s="11" t="s">
        <v>11532</v>
      </c>
      <c r="G99" s="11" t="s">
        <v>11533</v>
      </c>
      <c r="H99" s="148">
        <v>2</v>
      </c>
      <c r="I99" s="148">
        <v>11</v>
      </c>
      <c r="J99" s="29">
        <v>14</v>
      </c>
      <c r="K99" s="29">
        <v>10</v>
      </c>
      <c r="L99" s="6" t="s">
        <v>290</v>
      </c>
      <c r="M99" s="29">
        <v>10</v>
      </c>
      <c r="N99" s="29">
        <v>11</v>
      </c>
      <c r="O99" s="29">
        <v>13</v>
      </c>
      <c r="P99" s="6" t="s">
        <v>290</v>
      </c>
      <c r="Q99" s="29">
        <v>18</v>
      </c>
      <c r="R99" s="29">
        <v>12</v>
      </c>
      <c r="S99" s="29">
        <v>15</v>
      </c>
      <c r="T99" s="6" t="s">
        <v>13956</v>
      </c>
      <c r="U99" s="6" t="s">
        <v>13956</v>
      </c>
      <c r="V99" s="6" t="s">
        <v>13956</v>
      </c>
      <c r="W99" s="6" t="s">
        <v>13956</v>
      </c>
      <c r="X99" s="6" t="s">
        <v>13956</v>
      </c>
      <c r="Y99" s="6" t="s">
        <v>13956</v>
      </c>
      <c r="Z99" s="7">
        <v>62</v>
      </c>
      <c r="AA99" s="7">
        <v>58</v>
      </c>
      <c r="AB99" s="8">
        <v>28</v>
      </c>
      <c r="AC99" s="149" t="s">
        <v>13956</v>
      </c>
      <c r="AD99" s="149" t="s">
        <v>290</v>
      </c>
      <c r="AE99" s="149" t="s">
        <v>13956</v>
      </c>
      <c r="AF99" s="149" t="s">
        <v>13956</v>
      </c>
      <c r="AG99" s="8">
        <v>74</v>
      </c>
      <c r="AH99" s="8">
        <v>10</v>
      </c>
      <c r="AI99" s="9">
        <v>120</v>
      </c>
      <c r="AJ99" s="150" t="s">
        <v>13956</v>
      </c>
      <c r="AK99" s="9">
        <v>120</v>
      </c>
    </row>
    <row r="100" spans="1:37">
      <c r="A100" s="10" t="s">
        <v>909</v>
      </c>
      <c r="B100" s="11" t="s">
        <v>910</v>
      </c>
      <c r="C100" s="11" t="s">
        <v>7926</v>
      </c>
      <c r="D100" s="11" t="s">
        <v>913</v>
      </c>
      <c r="E100" s="11" t="s">
        <v>613</v>
      </c>
      <c r="F100" s="11" t="s">
        <v>11534</v>
      </c>
      <c r="G100" s="11" t="s">
        <v>11535</v>
      </c>
      <c r="H100" s="148">
        <v>1</v>
      </c>
      <c r="I100" s="148">
        <v>11.799999999999999</v>
      </c>
      <c r="J100" s="29">
        <v>34</v>
      </c>
      <c r="K100" s="29">
        <v>14</v>
      </c>
      <c r="L100" s="29">
        <v>20</v>
      </c>
      <c r="M100" s="29">
        <v>18</v>
      </c>
      <c r="N100" s="29">
        <v>13</v>
      </c>
      <c r="O100" s="29">
        <v>18</v>
      </c>
      <c r="P100" s="29">
        <v>11</v>
      </c>
      <c r="Q100" s="29">
        <v>12</v>
      </c>
      <c r="R100" s="6" t="s">
        <v>290</v>
      </c>
      <c r="S100" s="29">
        <v>13</v>
      </c>
      <c r="T100" s="6" t="s">
        <v>13956</v>
      </c>
      <c r="U100" s="6" t="s">
        <v>13956</v>
      </c>
      <c r="V100" s="6" t="s">
        <v>13956</v>
      </c>
      <c r="W100" s="6" t="s">
        <v>13956</v>
      </c>
      <c r="X100" s="6" t="s">
        <v>290</v>
      </c>
      <c r="Y100" s="6" t="s">
        <v>13956</v>
      </c>
      <c r="Z100" s="7">
        <v>75</v>
      </c>
      <c r="AA100" s="7">
        <v>91</v>
      </c>
      <c r="AB100" s="8">
        <v>26</v>
      </c>
      <c r="AC100" s="149" t="s">
        <v>290</v>
      </c>
      <c r="AD100" s="8">
        <v>35</v>
      </c>
      <c r="AE100" s="149" t="s">
        <v>290</v>
      </c>
      <c r="AF100" s="149" t="s">
        <v>290</v>
      </c>
      <c r="AG100" s="8">
        <v>84</v>
      </c>
      <c r="AH100" s="8">
        <v>16</v>
      </c>
      <c r="AI100" s="9">
        <v>166</v>
      </c>
      <c r="AJ100" s="150" t="s">
        <v>13956</v>
      </c>
      <c r="AK100" s="9">
        <v>166</v>
      </c>
    </row>
    <row r="101" spans="1:37">
      <c r="A101" s="10" t="s">
        <v>914</v>
      </c>
      <c r="B101" s="11" t="s">
        <v>915</v>
      </c>
      <c r="C101" s="11" t="s">
        <v>7930</v>
      </c>
      <c r="D101" s="11" t="s">
        <v>7931</v>
      </c>
      <c r="E101" s="11" t="s">
        <v>669</v>
      </c>
      <c r="F101" s="11" t="s">
        <v>11536</v>
      </c>
      <c r="G101" s="11" t="s">
        <v>5237</v>
      </c>
      <c r="H101" s="148">
        <v>2</v>
      </c>
      <c r="I101" s="148">
        <v>33</v>
      </c>
      <c r="J101" s="29">
        <v>70</v>
      </c>
      <c r="K101" s="29">
        <v>55</v>
      </c>
      <c r="L101" s="29">
        <v>52</v>
      </c>
      <c r="M101" s="29">
        <v>47</v>
      </c>
      <c r="N101" s="29">
        <v>42</v>
      </c>
      <c r="O101" s="29">
        <v>53</v>
      </c>
      <c r="P101" s="29">
        <v>35</v>
      </c>
      <c r="Q101" s="29">
        <v>40</v>
      </c>
      <c r="R101" s="29">
        <v>31</v>
      </c>
      <c r="S101" s="29">
        <v>41</v>
      </c>
      <c r="T101" s="6" t="s">
        <v>13956</v>
      </c>
      <c r="U101" s="6" t="s">
        <v>13956</v>
      </c>
      <c r="V101" s="6" t="s">
        <v>13956</v>
      </c>
      <c r="W101" s="6" t="s">
        <v>13956</v>
      </c>
      <c r="X101" s="29">
        <v>16</v>
      </c>
      <c r="Y101" s="6" t="s">
        <v>13956</v>
      </c>
      <c r="Z101" s="7">
        <v>252</v>
      </c>
      <c r="AA101" s="7">
        <v>230</v>
      </c>
      <c r="AB101" s="8">
        <v>17</v>
      </c>
      <c r="AC101" s="149" t="s">
        <v>13956</v>
      </c>
      <c r="AD101" s="149" t="s">
        <v>290</v>
      </c>
      <c r="AE101" s="149" t="s">
        <v>290</v>
      </c>
      <c r="AF101" s="149" t="s">
        <v>13956</v>
      </c>
      <c r="AG101" s="8">
        <v>432</v>
      </c>
      <c r="AH101" s="8">
        <v>21</v>
      </c>
      <c r="AI101" s="9">
        <v>482</v>
      </c>
      <c r="AJ101" s="150" t="s">
        <v>13956</v>
      </c>
      <c r="AK101" s="9">
        <v>482</v>
      </c>
    </row>
    <row r="102" spans="1:37">
      <c r="A102" s="10" t="s">
        <v>920</v>
      </c>
      <c r="B102" s="11" t="s">
        <v>921</v>
      </c>
      <c r="C102" s="11" t="s">
        <v>7935</v>
      </c>
      <c r="D102" s="11" t="s">
        <v>924</v>
      </c>
      <c r="E102" s="11" t="s">
        <v>669</v>
      </c>
      <c r="F102" s="11" t="s">
        <v>11537</v>
      </c>
      <c r="G102" s="11" t="s">
        <v>5240</v>
      </c>
      <c r="H102" s="148">
        <v>2</v>
      </c>
      <c r="I102" s="148">
        <v>36</v>
      </c>
      <c r="J102" s="29">
        <v>77</v>
      </c>
      <c r="K102" s="29">
        <v>46</v>
      </c>
      <c r="L102" s="29">
        <v>52</v>
      </c>
      <c r="M102" s="29">
        <v>37</v>
      </c>
      <c r="N102" s="29">
        <v>45</v>
      </c>
      <c r="O102" s="29">
        <v>40</v>
      </c>
      <c r="P102" s="29">
        <v>56</v>
      </c>
      <c r="Q102" s="29">
        <v>57</v>
      </c>
      <c r="R102" s="29">
        <v>47</v>
      </c>
      <c r="S102" s="29">
        <v>51</v>
      </c>
      <c r="T102" s="6" t="s">
        <v>13956</v>
      </c>
      <c r="U102" s="6" t="s">
        <v>13956</v>
      </c>
      <c r="V102" s="6" t="s">
        <v>13956</v>
      </c>
      <c r="W102" s="6" t="s">
        <v>13956</v>
      </c>
      <c r="X102" s="6" t="s">
        <v>13956</v>
      </c>
      <c r="Y102" s="6" t="s">
        <v>13956</v>
      </c>
      <c r="Z102" s="7">
        <v>254</v>
      </c>
      <c r="AA102" s="7">
        <v>254</v>
      </c>
      <c r="AB102" s="8">
        <v>16</v>
      </c>
      <c r="AC102" s="149" t="s">
        <v>13956</v>
      </c>
      <c r="AD102" s="149" t="s">
        <v>290</v>
      </c>
      <c r="AE102" s="149" t="s">
        <v>290</v>
      </c>
      <c r="AF102" s="149" t="s">
        <v>13956</v>
      </c>
      <c r="AG102" s="8">
        <v>468</v>
      </c>
      <c r="AH102" s="8">
        <v>13</v>
      </c>
      <c r="AI102" s="9">
        <v>508</v>
      </c>
      <c r="AJ102" s="150" t="s">
        <v>13956</v>
      </c>
      <c r="AK102" s="9">
        <v>508</v>
      </c>
    </row>
    <row r="103" spans="1:37">
      <c r="A103" s="10" t="s">
        <v>932</v>
      </c>
      <c r="B103" s="11" t="s">
        <v>933</v>
      </c>
      <c r="C103" s="11" t="s">
        <v>7944</v>
      </c>
      <c r="D103" s="11" t="s">
        <v>936</v>
      </c>
      <c r="E103" s="11" t="s">
        <v>937</v>
      </c>
      <c r="F103" s="11" t="s">
        <v>11444</v>
      </c>
      <c r="G103" s="11" t="s">
        <v>5246</v>
      </c>
      <c r="H103" s="148">
        <v>8</v>
      </c>
      <c r="I103" s="148">
        <v>47.6</v>
      </c>
      <c r="J103" s="29">
        <v>97</v>
      </c>
      <c r="K103" s="29">
        <v>39</v>
      </c>
      <c r="L103" s="29">
        <v>36</v>
      </c>
      <c r="M103" s="29">
        <v>25</v>
      </c>
      <c r="N103" s="29">
        <v>21</v>
      </c>
      <c r="O103" s="29">
        <v>37</v>
      </c>
      <c r="P103" s="29">
        <v>23</v>
      </c>
      <c r="Q103" s="29">
        <v>30</v>
      </c>
      <c r="R103" s="29">
        <v>30</v>
      </c>
      <c r="S103" s="29">
        <v>39</v>
      </c>
      <c r="T103" s="29">
        <v>10</v>
      </c>
      <c r="U103" s="29">
        <v>12</v>
      </c>
      <c r="V103" s="29">
        <v>11</v>
      </c>
      <c r="W103" s="29">
        <v>18</v>
      </c>
      <c r="X103" s="29">
        <v>17</v>
      </c>
      <c r="Y103" s="6" t="s">
        <v>290</v>
      </c>
      <c r="Z103" s="7">
        <v>227</v>
      </c>
      <c r="AA103" s="7">
        <v>224</v>
      </c>
      <c r="AB103" s="8">
        <v>22</v>
      </c>
      <c r="AC103" s="149" t="s">
        <v>13956</v>
      </c>
      <c r="AD103" s="8">
        <v>129</v>
      </c>
      <c r="AE103" s="8">
        <v>20</v>
      </c>
      <c r="AF103" s="149" t="s">
        <v>13956</v>
      </c>
      <c r="AG103" s="8">
        <v>255</v>
      </c>
      <c r="AH103" s="8">
        <v>25</v>
      </c>
      <c r="AI103" s="9">
        <v>394</v>
      </c>
      <c r="AJ103" s="9">
        <v>57</v>
      </c>
      <c r="AK103" s="9">
        <v>451</v>
      </c>
    </row>
    <row r="104" spans="1:37">
      <c r="A104" s="10" t="s">
        <v>938</v>
      </c>
      <c r="B104" s="11" t="s">
        <v>939</v>
      </c>
      <c r="C104" s="11" t="s">
        <v>13963</v>
      </c>
      <c r="D104" s="11" t="s">
        <v>942</v>
      </c>
      <c r="E104" s="11" t="s">
        <v>877</v>
      </c>
      <c r="F104" s="11" t="s">
        <v>13964</v>
      </c>
      <c r="G104" s="11" t="s">
        <v>5249</v>
      </c>
      <c r="H104" s="148">
        <v>1</v>
      </c>
      <c r="I104" s="148">
        <v>7</v>
      </c>
      <c r="J104" s="6" t="s">
        <v>290</v>
      </c>
      <c r="K104" s="6" t="s">
        <v>290</v>
      </c>
      <c r="L104" s="6" t="s">
        <v>290</v>
      </c>
      <c r="M104" s="6" t="s">
        <v>290</v>
      </c>
      <c r="N104" s="6" t="s">
        <v>290</v>
      </c>
      <c r="O104" s="6" t="s">
        <v>290</v>
      </c>
      <c r="P104" s="6" t="s">
        <v>290</v>
      </c>
      <c r="Q104" s="6" t="s">
        <v>290</v>
      </c>
      <c r="R104" s="6" t="s">
        <v>290</v>
      </c>
      <c r="S104" s="6" t="s">
        <v>290</v>
      </c>
      <c r="T104" s="6" t="s">
        <v>13956</v>
      </c>
      <c r="U104" s="6" t="s">
        <v>13956</v>
      </c>
      <c r="V104" s="6" t="s">
        <v>13956</v>
      </c>
      <c r="W104" s="6" t="s">
        <v>13956</v>
      </c>
      <c r="X104" s="6" t="s">
        <v>13956</v>
      </c>
      <c r="Y104" s="6" t="s">
        <v>13956</v>
      </c>
      <c r="Z104" s="7">
        <v>19</v>
      </c>
      <c r="AA104" s="7">
        <v>17</v>
      </c>
      <c r="AB104" s="149" t="s">
        <v>290</v>
      </c>
      <c r="AC104" s="149" t="s">
        <v>13956</v>
      </c>
      <c r="AD104" s="8">
        <v>13</v>
      </c>
      <c r="AE104" s="149" t="s">
        <v>13956</v>
      </c>
      <c r="AF104" s="149" t="s">
        <v>13956</v>
      </c>
      <c r="AG104" s="8">
        <v>16</v>
      </c>
      <c r="AH104" s="149" t="s">
        <v>290</v>
      </c>
      <c r="AI104" s="9">
        <v>36</v>
      </c>
      <c r="AJ104" s="150" t="s">
        <v>13956</v>
      </c>
      <c r="AK104" s="9">
        <v>36</v>
      </c>
    </row>
    <row r="105" spans="1:37">
      <c r="A105" s="10" t="s">
        <v>944</v>
      </c>
      <c r="B105" s="11" t="s">
        <v>945</v>
      </c>
      <c r="C105" s="11" t="s">
        <v>11538</v>
      </c>
      <c r="D105" s="11" t="s">
        <v>948</v>
      </c>
      <c r="E105" s="11" t="s">
        <v>883</v>
      </c>
      <c r="F105" s="11" t="s">
        <v>11539</v>
      </c>
      <c r="G105" s="11" t="s">
        <v>5252</v>
      </c>
      <c r="H105" s="148">
        <v>2</v>
      </c>
      <c r="I105" s="148">
        <v>10.5</v>
      </c>
      <c r="J105" s="6" t="s">
        <v>13956</v>
      </c>
      <c r="K105" s="29">
        <v>11</v>
      </c>
      <c r="L105" s="6" t="s">
        <v>290</v>
      </c>
      <c r="M105" s="29">
        <v>10</v>
      </c>
      <c r="N105" s="6" t="s">
        <v>290</v>
      </c>
      <c r="O105" s="6" t="s">
        <v>290</v>
      </c>
      <c r="P105" s="6" t="s">
        <v>290</v>
      </c>
      <c r="Q105" s="6" t="s">
        <v>290</v>
      </c>
      <c r="R105" s="6" t="s">
        <v>290</v>
      </c>
      <c r="S105" s="6" t="s">
        <v>290</v>
      </c>
      <c r="T105" s="6" t="s">
        <v>290</v>
      </c>
      <c r="U105" s="29">
        <v>11</v>
      </c>
      <c r="V105" s="6" t="s">
        <v>290</v>
      </c>
      <c r="W105" s="6" t="s">
        <v>290</v>
      </c>
      <c r="X105" s="6" t="s">
        <v>13956</v>
      </c>
      <c r="Y105" s="6" t="s">
        <v>13956</v>
      </c>
      <c r="Z105" s="7">
        <v>59</v>
      </c>
      <c r="AA105" s="7">
        <v>39</v>
      </c>
      <c r="AB105" s="8">
        <v>21</v>
      </c>
      <c r="AC105" s="149" t="s">
        <v>13956</v>
      </c>
      <c r="AD105" s="8">
        <v>12</v>
      </c>
      <c r="AE105" s="8">
        <v>17</v>
      </c>
      <c r="AF105" s="149" t="s">
        <v>13956</v>
      </c>
      <c r="AG105" s="8">
        <v>31</v>
      </c>
      <c r="AH105" s="8">
        <v>17</v>
      </c>
      <c r="AI105" s="9">
        <v>75</v>
      </c>
      <c r="AJ105" s="9">
        <v>23</v>
      </c>
      <c r="AK105" s="9">
        <v>98</v>
      </c>
    </row>
    <row r="106" spans="1:37">
      <c r="A106" s="10" t="s">
        <v>13965</v>
      </c>
      <c r="B106" s="11" t="s">
        <v>13966</v>
      </c>
      <c r="C106" s="11" t="s">
        <v>13967</v>
      </c>
      <c r="D106" s="11" t="s">
        <v>588</v>
      </c>
      <c r="E106" s="11" t="s">
        <v>582</v>
      </c>
      <c r="F106" s="11" t="s">
        <v>13968</v>
      </c>
      <c r="G106" s="11" t="s">
        <v>13969</v>
      </c>
      <c r="H106" s="148">
        <v>3</v>
      </c>
      <c r="I106" s="148">
        <v>5.5</v>
      </c>
      <c r="J106" s="6" t="s">
        <v>13956</v>
      </c>
      <c r="K106" s="6" t="s">
        <v>290</v>
      </c>
      <c r="L106" s="6" t="s">
        <v>290</v>
      </c>
      <c r="M106" s="6" t="s">
        <v>290</v>
      </c>
      <c r="N106" s="6" t="s">
        <v>290</v>
      </c>
      <c r="O106" s="6" t="s">
        <v>13956</v>
      </c>
      <c r="P106" s="6" t="s">
        <v>13956</v>
      </c>
      <c r="Q106" s="6" t="s">
        <v>13956</v>
      </c>
      <c r="R106" s="6" t="s">
        <v>13956</v>
      </c>
      <c r="S106" s="6" t="s">
        <v>13956</v>
      </c>
      <c r="T106" s="6" t="s">
        <v>13956</v>
      </c>
      <c r="U106" s="6" t="s">
        <v>13956</v>
      </c>
      <c r="V106" s="6" t="s">
        <v>13956</v>
      </c>
      <c r="W106" s="6" t="s">
        <v>13956</v>
      </c>
      <c r="X106" s="6" t="s">
        <v>13956</v>
      </c>
      <c r="Y106" s="6" t="s">
        <v>13956</v>
      </c>
      <c r="Z106" s="151" t="s">
        <v>13956</v>
      </c>
      <c r="AA106" s="7">
        <v>21</v>
      </c>
      <c r="AB106" s="149" t="s">
        <v>13956</v>
      </c>
      <c r="AC106" s="149" t="s">
        <v>13956</v>
      </c>
      <c r="AD106" s="149" t="s">
        <v>13956</v>
      </c>
      <c r="AE106" s="149" t="s">
        <v>13956</v>
      </c>
      <c r="AF106" s="8">
        <v>21</v>
      </c>
      <c r="AG106" s="149" t="s">
        <v>13956</v>
      </c>
      <c r="AH106" s="149" t="s">
        <v>13956</v>
      </c>
      <c r="AI106" s="9">
        <v>21</v>
      </c>
      <c r="AJ106" s="150" t="s">
        <v>13956</v>
      </c>
      <c r="AK106" s="9">
        <v>21</v>
      </c>
    </row>
    <row r="107" spans="1:37">
      <c r="A107" s="10" t="s">
        <v>962</v>
      </c>
      <c r="B107" s="11" t="s">
        <v>963</v>
      </c>
      <c r="C107" s="11" t="s">
        <v>11540</v>
      </c>
      <c r="D107" s="11" t="s">
        <v>966</v>
      </c>
      <c r="E107" s="11" t="s">
        <v>767</v>
      </c>
      <c r="F107" s="11" t="s">
        <v>11541</v>
      </c>
      <c r="G107" s="11" t="s">
        <v>5261</v>
      </c>
      <c r="H107" s="148">
        <v>5</v>
      </c>
      <c r="I107" s="148">
        <v>14</v>
      </c>
      <c r="J107" s="29">
        <v>37</v>
      </c>
      <c r="K107" s="29">
        <v>23</v>
      </c>
      <c r="L107" s="29">
        <v>10</v>
      </c>
      <c r="M107" s="29">
        <v>10</v>
      </c>
      <c r="N107" s="29">
        <v>11</v>
      </c>
      <c r="O107" s="29">
        <v>13</v>
      </c>
      <c r="P107" s="6" t="s">
        <v>290</v>
      </c>
      <c r="Q107" s="6" t="s">
        <v>290</v>
      </c>
      <c r="R107" s="29">
        <v>12</v>
      </c>
      <c r="S107" s="6" t="s">
        <v>290</v>
      </c>
      <c r="T107" s="6" t="s">
        <v>13956</v>
      </c>
      <c r="U107" s="6" t="s">
        <v>13956</v>
      </c>
      <c r="V107" s="6" t="s">
        <v>13956</v>
      </c>
      <c r="W107" s="6" t="s">
        <v>13956</v>
      </c>
      <c r="X107" s="6" t="s">
        <v>13956</v>
      </c>
      <c r="Y107" s="6" t="s">
        <v>13956</v>
      </c>
      <c r="Z107" s="7">
        <v>59</v>
      </c>
      <c r="AA107" s="7">
        <v>77</v>
      </c>
      <c r="AB107" s="149" t="s">
        <v>290</v>
      </c>
      <c r="AC107" s="149" t="s">
        <v>13956</v>
      </c>
      <c r="AD107" s="8">
        <v>35</v>
      </c>
      <c r="AE107" s="149" t="s">
        <v>290</v>
      </c>
      <c r="AF107" s="149" t="s">
        <v>13956</v>
      </c>
      <c r="AG107" s="8">
        <v>82</v>
      </c>
      <c r="AH107" s="8">
        <v>14</v>
      </c>
      <c r="AI107" s="9">
        <v>136</v>
      </c>
      <c r="AJ107" s="150" t="s">
        <v>13956</v>
      </c>
      <c r="AK107" s="9">
        <v>136</v>
      </c>
    </row>
    <row r="108" spans="1:37">
      <c r="A108" s="10" t="s">
        <v>974</v>
      </c>
      <c r="B108" s="11" t="s">
        <v>13970</v>
      </c>
      <c r="C108" s="11" t="s">
        <v>13332</v>
      </c>
      <c r="D108" s="11" t="s">
        <v>978</v>
      </c>
      <c r="E108" s="11" t="s">
        <v>883</v>
      </c>
      <c r="F108" s="11" t="s">
        <v>13333</v>
      </c>
      <c r="G108" s="11" t="s">
        <v>13334</v>
      </c>
      <c r="H108" s="148">
        <v>4.8</v>
      </c>
      <c r="I108" s="148">
        <v>17.400000000000002</v>
      </c>
      <c r="J108" s="29">
        <v>71</v>
      </c>
      <c r="K108" s="29">
        <v>16</v>
      </c>
      <c r="L108" s="29">
        <v>14</v>
      </c>
      <c r="M108" s="29">
        <v>13</v>
      </c>
      <c r="N108" s="29">
        <v>11</v>
      </c>
      <c r="O108" s="6" t="s">
        <v>290</v>
      </c>
      <c r="P108" s="6" t="s">
        <v>290</v>
      </c>
      <c r="Q108" s="6" t="s">
        <v>290</v>
      </c>
      <c r="R108" s="6" t="s">
        <v>290</v>
      </c>
      <c r="S108" s="6" t="s">
        <v>290</v>
      </c>
      <c r="T108" s="6" t="s">
        <v>290</v>
      </c>
      <c r="U108" s="6" t="s">
        <v>13956</v>
      </c>
      <c r="V108" s="6" t="s">
        <v>13956</v>
      </c>
      <c r="W108" s="6" t="s">
        <v>13956</v>
      </c>
      <c r="X108" s="6" t="s">
        <v>13956</v>
      </c>
      <c r="Y108" s="6" t="s">
        <v>13956</v>
      </c>
      <c r="Z108" s="7">
        <v>80</v>
      </c>
      <c r="AA108" s="7">
        <v>82</v>
      </c>
      <c r="AB108" s="149" t="s">
        <v>290</v>
      </c>
      <c r="AC108" s="149" t="s">
        <v>13956</v>
      </c>
      <c r="AD108" s="8">
        <v>93</v>
      </c>
      <c r="AE108" s="149" t="s">
        <v>290</v>
      </c>
      <c r="AF108" s="149" t="s">
        <v>13956</v>
      </c>
      <c r="AG108" s="8">
        <v>49</v>
      </c>
      <c r="AH108" s="8">
        <v>15</v>
      </c>
      <c r="AI108" s="9">
        <v>158</v>
      </c>
      <c r="AJ108" s="150" t="s">
        <v>290</v>
      </c>
      <c r="AK108" s="9">
        <v>162</v>
      </c>
    </row>
    <row r="109" spans="1:37">
      <c r="A109" s="10" t="s">
        <v>11543</v>
      </c>
      <c r="B109" s="11" t="s">
        <v>7967</v>
      </c>
      <c r="C109" s="11" t="s">
        <v>7969</v>
      </c>
      <c r="D109" s="11" t="s">
        <v>7970</v>
      </c>
      <c r="E109" s="11" t="s">
        <v>767</v>
      </c>
      <c r="F109" s="11" t="s">
        <v>11544</v>
      </c>
      <c r="G109" s="11" t="s">
        <v>11545</v>
      </c>
      <c r="H109" s="148">
        <v>0</v>
      </c>
      <c r="I109" s="148">
        <v>4</v>
      </c>
      <c r="J109" s="29">
        <v>16</v>
      </c>
      <c r="K109" s="6" t="s">
        <v>290</v>
      </c>
      <c r="L109" s="6" t="s">
        <v>13956</v>
      </c>
      <c r="M109" s="6" t="s">
        <v>13956</v>
      </c>
      <c r="N109" s="6" t="s">
        <v>13956</v>
      </c>
      <c r="O109" s="6" t="s">
        <v>13956</v>
      </c>
      <c r="P109" s="6" t="s">
        <v>13956</v>
      </c>
      <c r="Q109" s="6" t="s">
        <v>13956</v>
      </c>
      <c r="R109" s="6" t="s">
        <v>13956</v>
      </c>
      <c r="S109" s="6" t="s">
        <v>13956</v>
      </c>
      <c r="T109" s="6" t="s">
        <v>13956</v>
      </c>
      <c r="U109" s="6" t="s">
        <v>13956</v>
      </c>
      <c r="V109" s="6" t="s">
        <v>13956</v>
      </c>
      <c r="W109" s="6" t="s">
        <v>13956</v>
      </c>
      <c r="X109" s="6" t="s">
        <v>13956</v>
      </c>
      <c r="Y109" s="6" t="s">
        <v>13956</v>
      </c>
      <c r="Z109" s="151" t="s">
        <v>290</v>
      </c>
      <c r="AA109" s="7">
        <v>10</v>
      </c>
      <c r="AB109" s="149" t="s">
        <v>13956</v>
      </c>
      <c r="AC109" s="149" t="s">
        <v>13956</v>
      </c>
      <c r="AD109" s="149" t="s">
        <v>290</v>
      </c>
      <c r="AE109" s="149" t="s">
        <v>13956</v>
      </c>
      <c r="AF109" s="149" t="s">
        <v>13956</v>
      </c>
      <c r="AG109" s="149" t="s">
        <v>290</v>
      </c>
      <c r="AH109" s="149" t="s">
        <v>290</v>
      </c>
      <c r="AI109" s="9">
        <v>19</v>
      </c>
      <c r="AJ109" s="150" t="s">
        <v>13956</v>
      </c>
      <c r="AK109" s="9">
        <v>19</v>
      </c>
    </row>
    <row r="110" spans="1:37">
      <c r="A110" s="10" t="s">
        <v>13335</v>
      </c>
      <c r="B110" s="11" t="s">
        <v>13336</v>
      </c>
      <c r="C110" s="11" t="s">
        <v>13337</v>
      </c>
      <c r="D110" s="11" t="s">
        <v>13338</v>
      </c>
      <c r="E110" s="11" t="s">
        <v>728</v>
      </c>
      <c r="F110" s="11" t="s">
        <v>13339</v>
      </c>
      <c r="G110" s="11" t="s">
        <v>13340</v>
      </c>
      <c r="H110" s="148">
        <v>3</v>
      </c>
      <c r="I110" s="148">
        <v>4</v>
      </c>
      <c r="J110" s="6" t="s">
        <v>290</v>
      </c>
      <c r="K110" s="6" t="s">
        <v>290</v>
      </c>
      <c r="L110" s="6" t="s">
        <v>13956</v>
      </c>
      <c r="M110" s="6" t="s">
        <v>13956</v>
      </c>
      <c r="N110" s="6" t="s">
        <v>13956</v>
      </c>
      <c r="O110" s="6" t="s">
        <v>13956</v>
      </c>
      <c r="P110" s="6" t="s">
        <v>13956</v>
      </c>
      <c r="Q110" s="6" t="s">
        <v>13956</v>
      </c>
      <c r="R110" s="6" t="s">
        <v>13956</v>
      </c>
      <c r="S110" s="6" t="s">
        <v>13956</v>
      </c>
      <c r="T110" s="6" t="s">
        <v>13956</v>
      </c>
      <c r="U110" s="6" t="s">
        <v>13956</v>
      </c>
      <c r="V110" s="6" t="s">
        <v>13956</v>
      </c>
      <c r="W110" s="6" t="s">
        <v>13956</v>
      </c>
      <c r="X110" s="6" t="s">
        <v>13956</v>
      </c>
      <c r="Y110" s="6" t="s">
        <v>13956</v>
      </c>
      <c r="Z110" s="151" t="s">
        <v>290</v>
      </c>
      <c r="AA110" s="151" t="s">
        <v>290</v>
      </c>
      <c r="AB110" s="149" t="s">
        <v>290</v>
      </c>
      <c r="AC110" s="149" t="s">
        <v>13956</v>
      </c>
      <c r="AD110" s="149" t="s">
        <v>290</v>
      </c>
      <c r="AE110" s="149" t="s">
        <v>13956</v>
      </c>
      <c r="AF110" s="149" t="s">
        <v>13956</v>
      </c>
      <c r="AG110" s="149" t="s">
        <v>290</v>
      </c>
      <c r="AH110" s="149" t="s">
        <v>13956</v>
      </c>
      <c r="AI110" s="9">
        <v>15</v>
      </c>
      <c r="AJ110" s="150" t="s">
        <v>13956</v>
      </c>
      <c r="AK110" s="9">
        <v>15</v>
      </c>
    </row>
    <row r="111" spans="1:37">
      <c r="A111" s="10" t="s">
        <v>984</v>
      </c>
      <c r="B111" s="11" t="s">
        <v>985</v>
      </c>
      <c r="C111" s="11" t="s">
        <v>11550</v>
      </c>
      <c r="D111" s="11" t="s">
        <v>988</v>
      </c>
      <c r="E111" s="11" t="s">
        <v>574</v>
      </c>
      <c r="F111" s="11" t="s">
        <v>11551</v>
      </c>
      <c r="G111" s="11" t="s">
        <v>5273</v>
      </c>
      <c r="H111" s="148">
        <v>10</v>
      </c>
      <c r="I111" s="148">
        <v>36</v>
      </c>
      <c r="J111" s="29">
        <v>30</v>
      </c>
      <c r="K111" s="29">
        <v>13</v>
      </c>
      <c r="L111" s="29">
        <v>17</v>
      </c>
      <c r="M111" s="29">
        <v>15</v>
      </c>
      <c r="N111" s="29">
        <v>11</v>
      </c>
      <c r="O111" s="29">
        <v>18</v>
      </c>
      <c r="P111" s="29">
        <v>12</v>
      </c>
      <c r="Q111" s="29">
        <v>15</v>
      </c>
      <c r="R111" s="29">
        <v>17</v>
      </c>
      <c r="S111" s="29">
        <v>22</v>
      </c>
      <c r="T111" s="29">
        <v>19</v>
      </c>
      <c r="U111" s="29">
        <v>18</v>
      </c>
      <c r="V111" s="29">
        <v>31</v>
      </c>
      <c r="W111" s="29">
        <v>31</v>
      </c>
      <c r="X111" s="6" t="s">
        <v>13956</v>
      </c>
      <c r="Y111" s="6" t="s">
        <v>13956</v>
      </c>
      <c r="Z111" s="7">
        <v>128</v>
      </c>
      <c r="AA111" s="7">
        <v>141</v>
      </c>
      <c r="AB111" s="8">
        <v>29</v>
      </c>
      <c r="AC111" s="149" t="s">
        <v>290</v>
      </c>
      <c r="AD111" s="8">
        <v>31</v>
      </c>
      <c r="AE111" s="8">
        <v>24</v>
      </c>
      <c r="AF111" s="149" t="s">
        <v>13956</v>
      </c>
      <c r="AG111" s="8">
        <v>168</v>
      </c>
      <c r="AH111" s="8">
        <v>11</v>
      </c>
      <c r="AI111" s="9">
        <v>170</v>
      </c>
      <c r="AJ111" s="9">
        <v>99</v>
      </c>
      <c r="AK111" s="9">
        <v>269</v>
      </c>
    </row>
    <row r="112" spans="1:37">
      <c r="A112" s="10" t="s">
        <v>989</v>
      </c>
      <c r="B112" s="11" t="s">
        <v>990</v>
      </c>
      <c r="C112" s="11" t="s">
        <v>7983</v>
      </c>
      <c r="D112" s="11" t="s">
        <v>993</v>
      </c>
      <c r="E112" s="11" t="s">
        <v>877</v>
      </c>
      <c r="F112" s="11" t="s">
        <v>11558</v>
      </c>
      <c r="G112" s="11" t="s">
        <v>5276</v>
      </c>
      <c r="H112" s="148">
        <v>8</v>
      </c>
      <c r="I112" s="148">
        <v>61</v>
      </c>
      <c r="J112" s="29">
        <v>80</v>
      </c>
      <c r="K112" s="29">
        <v>79</v>
      </c>
      <c r="L112" s="29">
        <v>79</v>
      </c>
      <c r="M112" s="29">
        <v>64</v>
      </c>
      <c r="N112" s="29">
        <v>85</v>
      </c>
      <c r="O112" s="29">
        <v>88</v>
      </c>
      <c r="P112" s="29">
        <v>94</v>
      </c>
      <c r="Q112" s="29">
        <v>106</v>
      </c>
      <c r="R112" s="29">
        <v>89</v>
      </c>
      <c r="S112" s="29">
        <v>113</v>
      </c>
      <c r="T112" s="6" t="s">
        <v>13956</v>
      </c>
      <c r="U112" s="6" t="s">
        <v>13956</v>
      </c>
      <c r="V112" s="6" t="s">
        <v>13956</v>
      </c>
      <c r="W112" s="6" t="s">
        <v>13956</v>
      </c>
      <c r="X112" s="6" t="s">
        <v>13956</v>
      </c>
      <c r="Y112" s="6" t="s">
        <v>13956</v>
      </c>
      <c r="Z112" s="7">
        <v>446</v>
      </c>
      <c r="AA112" s="7">
        <v>431</v>
      </c>
      <c r="AB112" s="8">
        <v>12</v>
      </c>
      <c r="AC112" s="149" t="s">
        <v>13956</v>
      </c>
      <c r="AD112" s="8">
        <v>29</v>
      </c>
      <c r="AE112" s="149" t="s">
        <v>290</v>
      </c>
      <c r="AF112" s="149" t="s">
        <v>13956</v>
      </c>
      <c r="AG112" s="8">
        <v>776</v>
      </c>
      <c r="AH112" s="8">
        <v>58</v>
      </c>
      <c r="AI112" s="9">
        <v>877</v>
      </c>
      <c r="AJ112" s="150" t="s">
        <v>13956</v>
      </c>
      <c r="AK112" s="9">
        <v>877</v>
      </c>
    </row>
    <row r="113" spans="1:37">
      <c r="A113" s="10" t="s">
        <v>994</v>
      </c>
      <c r="B113" s="11" t="s">
        <v>995</v>
      </c>
      <c r="C113" s="11" t="s">
        <v>11559</v>
      </c>
      <c r="D113" s="11" t="s">
        <v>998</v>
      </c>
      <c r="E113" s="11" t="s">
        <v>613</v>
      </c>
      <c r="F113" s="11" t="s">
        <v>11560</v>
      </c>
      <c r="G113" s="11" t="s">
        <v>5279</v>
      </c>
      <c r="H113" s="148">
        <v>4</v>
      </c>
      <c r="I113" s="148">
        <v>22</v>
      </c>
      <c r="J113" s="6" t="s">
        <v>13956</v>
      </c>
      <c r="K113" s="6" t="s">
        <v>13956</v>
      </c>
      <c r="L113" s="6" t="s">
        <v>13956</v>
      </c>
      <c r="M113" s="6" t="s">
        <v>13956</v>
      </c>
      <c r="N113" s="6" t="s">
        <v>13956</v>
      </c>
      <c r="O113" s="6" t="s">
        <v>13956</v>
      </c>
      <c r="P113" s="6" t="s">
        <v>13956</v>
      </c>
      <c r="Q113" s="29">
        <v>24</v>
      </c>
      <c r="R113" s="29">
        <v>21</v>
      </c>
      <c r="S113" s="29">
        <v>38</v>
      </c>
      <c r="T113" s="29">
        <v>40</v>
      </c>
      <c r="U113" s="29">
        <v>38</v>
      </c>
      <c r="V113" s="29">
        <v>41</v>
      </c>
      <c r="W113" s="29">
        <v>34</v>
      </c>
      <c r="X113" s="6" t="s">
        <v>13956</v>
      </c>
      <c r="Y113" s="6" t="s">
        <v>13956</v>
      </c>
      <c r="Z113" s="7">
        <v>236</v>
      </c>
      <c r="AA113" s="151" t="s">
        <v>13956</v>
      </c>
      <c r="AB113" s="8">
        <v>43</v>
      </c>
      <c r="AC113" s="8">
        <v>19</v>
      </c>
      <c r="AD113" s="149" t="s">
        <v>13956</v>
      </c>
      <c r="AE113" s="149" t="s">
        <v>290</v>
      </c>
      <c r="AF113" s="149" t="s">
        <v>13956</v>
      </c>
      <c r="AG113" s="8">
        <v>154</v>
      </c>
      <c r="AH113" s="8">
        <v>19</v>
      </c>
      <c r="AI113" s="9">
        <v>83</v>
      </c>
      <c r="AJ113" s="9">
        <v>153</v>
      </c>
      <c r="AK113" s="9">
        <v>236</v>
      </c>
    </row>
    <row r="114" spans="1:37">
      <c r="A114" s="10" t="s">
        <v>999</v>
      </c>
      <c r="B114" s="11" t="s">
        <v>1000</v>
      </c>
      <c r="C114" s="11" t="s">
        <v>13341</v>
      </c>
      <c r="D114" s="11" t="s">
        <v>1003</v>
      </c>
      <c r="E114" s="11" t="s">
        <v>669</v>
      </c>
      <c r="F114" s="11" t="s">
        <v>13343</v>
      </c>
      <c r="G114" s="11" t="s">
        <v>5282</v>
      </c>
      <c r="H114" s="148">
        <v>10</v>
      </c>
      <c r="I114" s="148">
        <v>27</v>
      </c>
      <c r="J114" s="29">
        <v>36</v>
      </c>
      <c r="K114" s="29">
        <v>15</v>
      </c>
      <c r="L114" s="29">
        <v>22</v>
      </c>
      <c r="M114" s="29">
        <v>17</v>
      </c>
      <c r="N114" s="29">
        <v>26</v>
      </c>
      <c r="O114" s="29">
        <v>12</v>
      </c>
      <c r="P114" s="29">
        <v>31</v>
      </c>
      <c r="Q114" s="29">
        <v>23</v>
      </c>
      <c r="R114" s="29">
        <v>23</v>
      </c>
      <c r="S114" s="29">
        <v>12</v>
      </c>
      <c r="T114" s="29">
        <v>11</v>
      </c>
      <c r="U114" s="6" t="s">
        <v>13956</v>
      </c>
      <c r="V114" s="6" t="s">
        <v>13956</v>
      </c>
      <c r="W114" s="6" t="s">
        <v>13956</v>
      </c>
      <c r="X114" s="6" t="s">
        <v>13956</v>
      </c>
      <c r="Y114" s="6" t="s">
        <v>13956</v>
      </c>
      <c r="Z114" s="7">
        <v>110</v>
      </c>
      <c r="AA114" s="7">
        <v>118</v>
      </c>
      <c r="AB114" s="149" t="s">
        <v>13956</v>
      </c>
      <c r="AC114" s="149" t="s">
        <v>13956</v>
      </c>
      <c r="AD114" s="8">
        <v>228</v>
      </c>
      <c r="AE114" s="149" t="s">
        <v>13956</v>
      </c>
      <c r="AF114" s="149" t="s">
        <v>13956</v>
      </c>
      <c r="AG114" s="149" t="s">
        <v>13956</v>
      </c>
      <c r="AH114" s="149" t="s">
        <v>13956</v>
      </c>
      <c r="AI114" s="9">
        <v>217</v>
      </c>
      <c r="AJ114" s="9">
        <v>11</v>
      </c>
      <c r="AK114" s="9">
        <v>228</v>
      </c>
    </row>
    <row r="115" spans="1:37">
      <c r="A115" s="10" t="s">
        <v>1004</v>
      </c>
      <c r="B115" s="11" t="s">
        <v>1005</v>
      </c>
      <c r="C115" s="11" t="s">
        <v>7989</v>
      </c>
      <c r="D115" s="11" t="s">
        <v>1008</v>
      </c>
      <c r="E115" s="11" t="s">
        <v>641</v>
      </c>
      <c r="F115" s="11" t="s">
        <v>11561</v>
      </c>
      <c r="G115" s="11" t="s">
        <v>5285</v>
      </c>
      <c r="H115" s="148">
        <v>3</v>
      </c>
      <c r="I115" s="148">
        <v>20</v>
      </c>
      <c r="J115" s="6" t="s">
        <v>13956</v>
      </c>
      <c r="K115" s="6" t="s">
        <v>13956</v>
      </c>
      <c r="L115" s="6" t="s">
        <v>13956</v>
      </c>
      <c r="M115" s="6" t="s">
        <v>13956</v>
      </c>
      <c r="N115" s="6" t="s">
        <v>13956</v>
      </c>
      <c r="O115" s="6" t="s">
        <v>13956</v>
      </c>
      <c r="P115" s="6" t="s">
        <v>13956</v>
      </c>
      <c r="Q115" s="29">
        <v>17</v>
      </c>
      <c r="R115" s="29">
        <v>37</v>
      </c>
      <c r="S115" s="29">
        <v>41</v>
      </c>
      <c r="T115" s="29">
        <v>46</v>
      </c>
      <c r="U115" s="29">
        <v>47</v>
      </c>
      <c r="V115" s="29">
        <v>38</v>
      </c>
      <c r="W115" s="29">
        <v>41</v>
      </c>
      <c r="X115" s="6" t="s">
        <v>13956</v>
      </c>
      <c r="Y115" s="6" t="s">
        <v>13956</v>
      </c>
      <c r="Z115" s="151" t="s">
        <v>13956</v>
      </c>
      <c r="AA115" s="7">
        <v>267</v>
      </c>
      <c r="AB115" s="8">
        <v>62</v>
      </c>
      <c r="AC115" s="149" t="s">
        <v>13956</v>
      </c>
      <c r="AD115" s="8">
        <v>24</v>
      </c>
      <c r="AE115" s="149" t="s">
        <v>290</v>
      </c>
      <c r="AF115" s="149" t="s">
        <v>290</v>
      </c>
      <c r="AG115" s="8">
        <v>160</v>
      </c>
      <c r="AH115" s="8">
        <v>16</v>
      </c>
      <c r="AI115" s="9">
        <v>95</v>
      </c>
      <c r="AJ115" s="9">
        <v>172</v>
      </c>
      <c r="AK115" s="9">
        <v>267</v>
      </c>
    </row>
    <row r="116" spans="1:37">
      <c r="A116" s="10" t="s">
        <v>11562</v>
      </c>
      <c r="B116" s="11" t="s">
        <v>7991</v>
      </c>
      <c r="C116" s="11" t="s">
        <v>7993</v>
      </c>
      <c r="D116" s="11" t="s">
        <v>7994</v>
      </c>
      <c r="E116" s="11" t="s">
        <v>1171</v>
      </c>
      <c r="F116" s="11" t="s">
        <v>11563</v>
      </c>
      <c r="G116" s="11" t="s">
        <v>11564</v>
      </c>
      <c r="H116" s="148">
        <v>1</v>
      </c>
      <c r="I116" s="148">
        <v>4</v>
      </c>
      <c r="J116" s="6" t="s">
        <v>290</v>
      </c>
      <c r="K116" s="6" t="s">
        <v>290</v>
      </c>
      <c r="L116" s="6" t="s">
        <v>290</v>
      </c>
      <c r="M116" s="6" t="s">
        <v>290</v>
      </c>
      <c r="N116" s="6" t="s">
        <v>13956</v>
      </c>
      <c r="O116" s="6" t="s">
        <v>13956</v>
      </c>
      <c r="P116" s="6" t="s">
        <v>13956</v>
      </c>
      <c r="Q116" s="6" t="s">
        <v>13956</v>
      </c>
      <c r="R116" s="6" t="s">
        <v>13956</v>
      </c>
      <c r="S116" s="6" t="s">
        <v>13956</v>
      </c>
      <c r="T116" s="6" t="s">
        <v>13956</v>
      </c>
      <c r="U116" s="6" t="s">
        <v>13956</v>
      </c>
      <c r="V116" s="6" t="s">
        <v>13956</v>
      </c>
      <c r="W116" s="6" t="s">
        <v>13956</v>
      </c>
      <c r="X116" s="6" t="s">
        <v>13956</v>
      </c>
      <c r="Y116" s="6" t="s">
        <v>13956</v>
      </c>
      <c r="Z116" s="151" t="s">
        <v>290</v>
      </c>
      <c r="AA116" s="151" t="s">
        <v>290</v>
      </c>
      <c r="AB116" s="149" t="s">
        <v>290</v>
      </c>
      <c r="AC116" s="149" t="s">
        <v>13956</v>
      </c>
      <c r="AD116" s="149" t="s">
        <v>13956</v>
      </c>
      <c r="AE116" s="149" t="s">
        <v>290</v>
      </c>
      <c r="AF116" s="149" t="s">
        <v>13956</v>
      </c>
      <c r="AG116" s="149" t="s">
        <v>290</v>
      </c>
      <c r="AH116" s="149" t="s">
        <v>290</v>
      </c>
      <c r="AI116" s="150" t="s">
        <v>290</v>
      </c>
      <c r="AJ116" s="150" t="s">
        <v>13956</v>
      </c>
      <c r="AK116" s="150" t="s">
        <v>290</v>
      </c>
    </row>
    <row r="117" spans="1:37">
      <c r="A117" s="10" t="s">
        <v>1032</v>
      </c>
      <c r="B117" s="11" t="s">
        <v>1033</v>
      </c>
      <c r="C117" s="11" t="s">
        <v>8007</v>
      </c>
      <c r="D117" s="11" t="s">
        <v>1035</v>
      </c>
      <c r="E117" s="11" t="s">
        <v>1020</v>
      </c>
      <c r="F117" s="11" t="s">
        <v>11577</v>
      </c>
      <c r="G117" s="11" t="s">
        <v>5302</v>
      </c>
      <c r="H117" s="148">
        <v>6</v>
      </c>
      <c r="I117" s="148">
        <v>81</v>
      </c>
      <c r="J117" s="6" t="s">
        <v>13956</v>
      </c>
      <c r="K117" s="6" t="s">
        <v>13956</v>
      </c>
      <c r="L117" s="6" t="s">
        <v>13956</v>
      </c>
      <c r="M117" s="6" t="s">
        <v>13956</v>
      </c>
      <c r="N117" s="6" t="s">
        <v>13956</v>
      </c>
      <c r="O117" s="6" t="s">
        <v>13956</v>
      </c>
      <c r="P117" s="6" t="s">
        <v>13956</v>
      </c>
      <c r="Q117" s="6" t="s">
        <v>13956</v>
      </c>
      <c r="R117" s="6" t="s">
        <v>13956</v>
      </c>
      <c r="S117" s="6" t="s">
        <v>13956</v>
      </c>
      <c r="T117" s="29">
        <v>323</v>
      </c>
      <c r="U117" s="29">
        <v>288</v>
      </c>
      <c r="V117" s="29">
        <v>302</v>
      </c>
      <c r="W117" s="29">
        <v>281</v>
      </c>
      <c r="X117" s="6" t="s">
        <v>13956</v>
      </c>
      <c r="Y117" s="6" t="s">
        <v>13956</v>
      </c>
      <c r="Z117" s="7">
        <v>548</v>
      </c>
      <c r="AA117" s="7">
        <v>646</v>
      </c>
      <c r="AB117" s="8">
        <v>162</v>
      </c>
      <c r="AC117" s="149" t="s">
        <v>13956</v>
      </c>
      <c r="AD117" s="8">
        <v>28</v>
      </c>
      <c r="AE117" s="8">
        <v>83</v>
      </c>
      <c r="AF117" s="149" t="s">
        <v>290</v>
      </c>
      <c r="AG117" s="8">
        <v>886</v>
      </c>
      <c r="AH117" s="8">
        <v>34</v>
      </c>
      <c r="AI117" s="150" t="s">
        <v>13956</v>
      </c>
      <c r="AJ117" s="9">
        <v>1194</v>
      </c>
      <c r="AK117" s="9">
        <v>1194</v>
      </c>
    </row>
    <row r="118" spans="1:37">
      <c r="A118" s="10" t="s">
        <v>11578</v>
      </c>
      <c r="B118" s="11" t="s">
        <v>8009</v>
      </c>
      <c r="C118" s="11" t="s">
        <v>8011</v>
      </c>
      <c r="D118" s="11" t="s">
        <v>8012</v>
      </c>
      <c r="E118" s="11" t="s">
        <v>8013</v>
      </c>
      <c r="F118" s="11" t="s">
        <v>11579</v>
      </c>
      <c r="G118" s="11" t="s">
        <v>11580</v>
      </c>
      <c r="H118" s="148">
        <v>3</v>
      </c>
      <c r="I118" s="148">
        <v>38</v>
      </c>
      <c r="J118" s="6" t="s">
        <v>13956</v>
      </c>
      <c r="K118" s="6" t="s">
        <v>13956</v>
      </c>
      <c r="L118" s="6" t="s">
        <v>13956</v>
      </c>
      <c r="M118" s="6" t="s">
        <v>13956</v>
      </c>
      <c r="N118" s="6" t="s">
        <v>13956</v>
      </c>
      <c r="O118" s="6" t="s">
        <v>13956</v>
      </c>
      <c r="P118" s="6" t="s">
        <v>13956</v>
      </c>
      <c r="Q118" s="6" t="s">
        <v>13956</v>
      </c>
      <c r="R118" s="6" t="s">
        <v>13956</v>
      </c>
      <c r="S118" s="6" t="s">
        <v>13956</v>
      </c>
      <c r="T118" s="29">
        <v>116</v>
      </c>
      <c r="U118" s="29">
        <v>87</v>
      </c>
      <c r="V118" s="29">
        <v>126</v>
      </c>
      <c r="W118" s="29">
        <v>115</v>
      </c>
      <c r="X118" s="6" t="s">
        <v>13956</v>
      </c>
      <c r="Y118" s="6" t="s">
        <v>13956</v>
      </c>
      <c r="Z118" s="7">
        <v>230</v>
      </c>
      <c r="AA118" s="7">
        <v>214</v>
      </c>
      <c r="AB118" s="8">
        <v>142</v>
      </c>
      <c r="AC118" s="149" t="s">
        <v>13956</v>
      </c>
      <c r="AD118" s="8">
        <v>29</v>
      </c>
      <c r="AE118" s="8">
        <v>30</v>
      </c>
      <c r="AF118" s="149" t="s">
        <v>13956</v>
      </c>
      <c r="AG118" s="8">
        <v>219</v>
      </c>
      <c r="AH118" s="8">
        <v>24</v>
      </c>
      <c r="AI118" s="150" t="s">
        <v>13956</v>
      </c>
      <c r="AJ118" s="9">
        <v>444</v>
      </c>
      <c r="AK118" s="9">
        <v>444</v>
      </c>
    </row>
    <row r="119" spans="1:37">
      <c r="A119" s="10" t="s">
        <v>11581</v>
      </c>
      <c r="B119" s="11" t="s">
        <v>8016</v>
      </c>
      <c r="C119" s="11" t="s">
        <v>8018</v>
      </c>
      <c r="D119" s="11" t="s">
        <v>8019</v>
      </c>
      <c r="E119" s="11" t="s">
        <v>1092</v>
      </c>
      <c r="F119" s="11" t="s">
        <v>11582</v>
      </c>
      <c r="G119" s="11" t="s">
        <v>11583</v>
      </c>
      <c r="H119" s="148">
        <v>0</v>
      </c>
      <c r="I119" s="148">
        <v>30</v>
      </c>
      <c r="J119" s="6" t="s">
        <v>13956</v>
      </c>
      <c r="K119" s="6" t="s">
        <v>13956</v>
      </c>
      <c r="L119" s="6" t="s">
        <v>13956</v>
      </c>
      <c r="M119" s="6" t="s">
        <v>13956</v>
      </c>
      <c r="N119" s="6" t="s">
        <v>13956</v>
      </c>
      <c r="O119" s="6" t="s">
        <v>13956</v>
      </c>
      <c r="P119" s="6" t="s">
        <v>13956</v>
      </c>
      <c r="Q119" s="6" t="s">
        <v>13956</v>
      </c>
      <c r="R119" s="6" t="s">
        <v>13956</v>
      </c>
      <c r="S119" s="6" t="s">
        <v>13956</v>
      </c>
      <c r="T119" s="29">
        <v>153</v>
      </c>
      <c r="U119" s="29">
        <v>112</v>
      </c>
      <c r="V119" s="29">
        <v>88</v>
      </c>
      <c r="W119" s="29">
        <v>114</v>
      </c>
      <c r="X119" s="6" t="s">
        <v>13956</v>
      </c>
      <c r="Y119" s="6" t="s">
        <v>13956</v>
      </c>
      <c r="Z119" s="7">
        <v>211</v>
      </c>
      <c r="AA119" s="7">
        <v>256</v>
      </c>
      <c r="AB119" s="8">
        <v>169</v>
      </c>
      <c r="AC119" s="149" t="s">
        <v>13956</v>
      </c>
      <c r="AD119" s="149" t="s">
        <v>290</v>
      </c>
      <c r="AE119" s="8">
        <v>189</v>
      </c>
      <c r="AF119" s="149" t="s">
        <v>13956</v>
      </c>
      <c r="AG119" s="8">
        <v>83</v>
      </c>
      <c r="AH119" s="8">
        <v>23</v>
      </c>
      <c r="AI119" s="150" t="s">
        <v>13956</v>
      </c>
      <c r="AJ119" s="9">
        <v>467</v>
      </c>
      <c r="AK119" s="9">
        <v>467</v>
      </c>
    </row>
    <row r="120" spans="1:37">
      <c r="A120" s="10" t="s">
        <v>1036</v>
      </c>
      <c r="B120" s="11" t="s">
        <v>1037</v>
      </c>
      <c r="C120" s="11" t="s">
        <v>8023</v>
      </c>
      <c r="D120" s="11" t="s">
        <v>1040</v>
      </c>
      <c r="E120" s="11" t="s">
        <v>1041</v>
      </c>
      <c r="F120" s="11" t="s">
        <v>11584</v>
      </c>
      <c r="G120" s="11" t="s">
        <v>11585</v>
      </c>
      <c r="H120" s="148">
        <v>4</v>
      </c>
      <c r="I120" s="148">
        <v>15</v>
      </c>
      <c r="J120" s="29">
        <v>150</v>
      </c>
      <c r="K120" s="6" t="s">
        <v>290</v>
      </c>
      <c r="L120" s="6" t="s">
        <v>13956</v>
      </c>
      <c r="M120" s="6" t="s">
        <v>13956</v>
      </c>
      <c r="N120" s="6" t="s">
        <v>13956</v>
      </c>
      <c r="O120" s="6" t="s">
        <v>13956</v>
      </c>
      <c r="P120" s="6" t="s">
        <v>13956</v>
      </c>
      <c r="Q120" s="6" t="s">
        <v>13956</v>
      </c>
      <c r="R120" s="6" t="s">
        <v>13956</v>
      </c>
      <c r="S120" s="6" t="s">
        <v>13956</v>
      </c>
      <c r="T120" s="6" t="s">
        <v>13956</v>
      </c>
      <c r="U120" s="6" t="s">
        <v>13956</v>
      </c>
      <c r="V120" s="6" t="s">
        <v>13956</v>
      </c>
      <c r="W120" s="6" t="s">
        <v>13956</v>
      </c>
      <c r="X120" s="6" t="s">
        <v>290</v>
      </c>
      <c r="Y120" s="6" t="s">
        <v>13956</v>
      </c>
      <c r="Z120" s="7">
        <v>76</v>
      </c>
      <c r="AA120" s="7">
        <v>83</v>
      </c>
      <c r="AB120" s="149" t="s">
        <v>290</v>
      </c>
      <c r="AC120" s="149" t="s">
        <v>13956</v>
      </c>
      <c r="AD120" s="8">
        <v>13</v>
      </c>
      <c r="AE120" s="149" t="s">
        <v>290</v>
      </c>
      <c r="AF120" s="149" t="s">
        <v>13956</v>
      </c>
      <c r="AG120" s="8">
        <v>125</v>
      </c>
      <c r="AH120" s="8">
        <v>13</v>
      </c>
      <c r="AI120" s="9">
        <v>159</v>
      </c>
      <c r="AJ120" s="150" t="s">
        <v>13956</v>
      </c>
      <c r="AK120" s="9">
        <v>159</v>
      </c>
    </row>
    <row r="121" spans="1:37">
      <c r="A121" s="10" t="s">
        <v>1043</v>
      </c>
      <c r="B121" s="11" t="s">
        <v>1044</v>
      </c>
      <c r="C121" s="11" t="s">
        <v>8027</v>
      </c>
      <c r="D121" s="11" t="s">
        <v>1046</v>
      </c>
      <c r="E121" s="11" t="s">
        <v>1041</v>
      </c>
      <c r="F121" s="11" t="s">
        <v>11586</v>
      </c>
      <c r="G121" s="11" t="s">
        <v>5305</v>
      </c>
      <c r="H121" s="148">
        <v>5</v>
      </c>
      <c r="I121" s="148">
        <v>38</v>
      </c>
      <c r="J121" s="6" t="s">
        <v>13956</v>
      </c>
      <c r="K121" s="6" t="s">
        <v>13956</v>
      </c>
      <c r="L121" s="6" t="s">
        <v>13956</v>
      </c>
      <c r="M121" s="6" t="s">
        <v>13956</v>
      </c>
      <c r="N121" s="6" t="s">
        <v>13956</v>
      </c>
      <c r="O121" s="6" t="s">
        <v>13956</v>
      </c>
      <c r="P121" s="6" t="s">
        <v>13956</v>
      </c>
      <c r="Q121" s="6" t="s">
        <v>13956</v>
      </c>
      <c r="R121" s="6" t="s">
        <v>13956</v>
      </c>
      <c r="S121" s="6" t="s">
        <v>13956</v>
      </c>
      <c r="T121" s="29">
        <v>127</v>
      </c>
      <c r="U121" s="29">
        <v>138</v>
      </c>
      <c r="V121" s="29">
        <v>143</v>
      </c>
      <c r="W121" s="29">
        <v>132</v>
      </c>
      <c r="X121" s="6" t="s">
        <v>13956</v>
      </c>
      <c r="Y121" s="6" t="s">
        <v>13956</v>
      </c>
      <c r="Z121" s="7">
        <v>540</v>
      </c>
      <c r="AA121" s="151" t="s">
        <v>13956</v>
      </c>
      <c r="AB121" s="8">
        <v>137</v>
      </c>
      <c r="AC121" s="149" t="s">
        <v>290</v>
      </c>
      <c r="AD121" s="149" t="s">
        <v>290</v>
      </c>
      <c r="AE121" s="8">
        <v>75</v>
      </c>
      <c r="AF121" s="149" t="s">
        <v>290</v>
      </c>
      <c r="AG121" s="8">
        <v>264</v>
      </c>
      <c r="AH121" s="8">
        <v>49</v>
      </c>
      <c r="AI121" s="150" t="s">
        <v>13956</v>
      </c>
      <c r="AJ121" s="9">
        <v>540</v>
      </c>
      <c r="AK121" s="9">
        <v>540</v>
      </c>
    </row>
    <row r="122" spans="1:37">
      <c r="A122" s="10" t="s">
        <v>1047</v>
      </c>
      <c r="B122" s="11" t="s">
        <v>8029</v>
      </c>
      <c r="C122" s="11" t="s">
        <v>8031</v>
      </c>
      <c r="D122" s="11" t="s">
        <v>1051</v>
      </c>
      <c r="E122" s="11" t="s">
        <v>1052</v>
      </c>
      <c r="F122" s="11" t="s">
        <v>11587</v>
      </c>
      <c r="G122" s="11" t="s">
        <v>5308</v>
      </c>
      <c r="H122" s="148">
        <v>3.5999999999999996</v>
      </c>
      <c r="I122" s="148">
        <v>18.899999999999999</v>
      </c>
      <c r="J122" s="6" t="s">
        <v>13956</v>
      </c>
      <c r="K122" s="6" t="s">
        <v>13956</v>
      </c>
      <c r="L122" s="6" t="s">
        <v>13956</v>
      </c>
      <c r="M122" s="6" t="s">
        <v>13956</v>
      </c>
      <c r="N122" s="6" t="s">
        <v>13956</v>
      </c>
      <c r="O122" s="6" t="s">
        <v>13956</v>
      </c>
      <c r="P122" s="6" t="s">
        <v>13956</v>
      </c>
      <c r="Q122" s="6" t="s">
        <v>13956</v>
      </c>
      <c r="R122" s="6" t="s">
        <v>13956</v>
      </c>
      <c r="S122" s="6" t="s">
        <v>13956</v>
      </c>
      <c r="T122" s="29">
        <v>52</v>
      </c>
      <c r="U122" s="29">
        <v>45</v>
      </c>
      <c r="V122" s="29">
        <v>69</v>
      </c>
      <c r="W122" s="29">
        <v>53</v>
      </c>
      <c r="X122" s="6" t="s">
        <v>13956</v>
      </c>
      <c r="Y122" s="29">
        <v>29</v>
      </c>
      <c r="Z122" s="7">
        <v>118</v>
      </c>
      <c r="AA122" s="7">
        <v>130</v>
      </c>
      <c r="AB122" s="8">
        <v>56</v>
      </c>
      <c r="AC122" s="149" t="s">
        <v>13956</v>
      </c>
      <c r="AD122" s="8">
        <v>25</v>
      </c>
      <c r="AE122" s="8">
        <v>96</v>
      </c>
      <c r="AF122" s="149" t="s">
        <v>13956</v>
      </c>
      <c r="AG122" s="8">
        <v>65</v>
      </c>
      <c r="AH122" s="149" t="s">
        <v>290</v>
      </c>
      <c r="AI122" s="150" t="s">
        <v>13956</v>
      </c>
      <c r="AJ122" s="9">
        <v>248</v>
      </c>
      <c r="AK122" s="9">
        <v>248</v>
      </c>
    </row>
    <row r="123" spans="1:37">
      <c r="A123" s="10" t="s">
        <v>4571</v>
      </c>
      <c r="B123" s="11" t="s">
        <v>446</v>
      </c>
      <c r="C123" s="11" t="s">
        <v>8034</v>
      </c>
      <c r="D123" s="11" t="s">
        <v>4573</v>
      </c>
      <c r="E123" s="11" t="s">
        <v>4574</v>
      </c>
      <c r="F123" s="11" t="s">
        <v>11594</v>
      </c>
      <c r="G123" s="11" t="s">
        <v>5311</v>
      </c>
      <c r="H123" s="148">
        <v>2</v>
      </c>
      <c r="I123" s="148">
        <v>6.5</v>
      </c>
      <c r="J123" s="29">
        <v>12</v>
      </c>
      <c r="K123" s="6" t="s">
        <v>290</v>
      </c>
      <c r="L123" s="29">
        <v>11</v>
      </c>
      <c r="M123" s="29">
        <v>11</v>
      </c>
      <c r="N123" s="6" t="s">
        <v>290</v>
      </c>
      <c r="O123" s="6" t="s">
        <v>290</v>
      </c>
      <c r="P123" s="6" t="s">
        <v>290</v>
      </c>
      <c r="Q123" s="6" t="s">
        <v>290</v>
      </c>
      <c r="R123" s="29">
        <v>12</v>
      </c>
      <c r="S123" s="6" t="s">
        <v>290</v>
      </c>
      <c r="T123" s="6" t="s">
        <v>13956</v>
      </c>
      <c r="U123" s="6" t="s">
        <v>13956</v>
      </c>
      <c r="V123" s="6" t="s">
        <v>13956</v>
      </c>
      <c r="W123" s="6" t="s">
        <v>13956</v>
      </c>
      <c r="X123" s="6" t="s">
        <v>13956</v>
      </c>
      <c r="Y123" s="6" t="s">
        <v>13956</v>
      </c>
      <c r="Z123" s="7">
        <v>40</v>
      </c>
      <c r="AA123" s="7">
        <v>45</v>
      </c>
      <c r="AB123" s="149" t="s">
        <v>290</v>
      </c>
      <c r="AC123" s="149" t="s">
        <v>13956</v>
      </c>
      <c r="AD123" s="149" t="s">
        <v>13956</v>
      </c>
      <c r="AE123" s="8">
        <v>70</v>
      </c>
      <c r="AF123" s="149" t="s">
        <v>13956</v>
      </c>
      <c r="AG123" s="149" t="s">
        <v>290</v>
      </c>
      <c r="AH123" s="149" t="s">
        <v>290</v>
      </c>
      <c r="AI123" s="9">
        <v>85</v>
      </c>
      <c r="AJ123" s="150" t="s">
        <v>13956</v>
      </c>
      <c r="AK123" s="9">
        <v>85</v>
      </c>
    </row>
    <row r="124" spans="1:37">
      <c r="A124" s="10" t="s">
        <v>1054</v>
      </c>
      <c r="B124" s="11" t="s">
        <v>326</v>
      </c>
      <c r="C124" s="11" t="s">
        <v>8037</v>
      </c>
      <c r="D124" s="11" t="s">
        <v>1057</v>
      </c>
      <c r="E124" s="11" t="s">
        <v>1058</v>
      </c>
      <c r="F124" s="11" t="s">
        <v>11595</v>
      </c>
      <c r="G124" s="11" t="s">
        <v>5314</v>
      </c>
      <c r="H124" s="148">
        <v>1</v>
      </c>
      <c r="I124" s="148">
        <v>7.5</v>
      </c>
      <c r="J124" s="29">
        <v>28</v>
      </c>
      <c r="K124" s="29">
        <v>10</v>
      </c>
      <c r="L124" s="29">
        <v>12</v>
      </c>
      <c r="M124" s="29">
        <v>11</v>
      </c>
      <c r="N124" s="6" t="s">
        <v>290</v>
      </c>
      <c r="O124" s="29">
        <v>11</v>
      </c>
      <c r="P124" s="6" t="s">
        <v>290</v>
      </c>
      <c r="Q124" s="29">
        <v>10</v>
      </c>
      <c r="R124" s="29">
        <v>10</v>
      </c>
      <c r="S124" s="29">
        <v>21</v>
      </c>
      <c r="T124" s="6" t="s">
        <v>13956</v>
      </c>
      <c r="U124" s="6" t="s">
        <v>13956</v>
      </c>
      <c r="V124" s="6" t="s">
        <v>13956</v>
      </c>
      <c r="W124" s="6" t="s">
        <v>13956</v>
      </c>
      <c r="X124" s="6" t="s">
        <v>13956</v>
      </c>
      <c r="Y124" s="6" t="s">
        <v>13956</v>
      </c>
      <c r="Z124" s="7">
        <v>40</v>
      </c>
      <c r="AA124" s="7">
        <v>86</v>
      </c>
      <c r="AB124" s="149" t="s">
        <v>290</v>
      </c>
      <c r="AC124" s="149" t="s">
        <v>13956</v>
      </c>
      <c r="AD124" s="8">
        <v>12</v>
      </c>
      <c r="AE124" s="8">
        <v>12</v>
      </c>
      <c r="AF124" s="149" t="s">
        <v>13956</v>
      </c>
      <c r="AG124" s="8">
        <v>93</v>
      </c>
      <c r="AH124" s="149" t="s">
        <v>290</v>
      </c>
      <c r="AI124" s="9">
        <v>126</v>
      </c>
      <c r="AJ124" s="150" t="s">
        <v>13956</v>
      </c>
      <c r="AK124" s="9">
        <v>126</v>
      </c>
    </row>
    <row r="125" spans="1:37">
      <c r="A125" s="10" t="s">
        <v>1060</v>
      </c>
      <c r="B125" s="11" t="s">
        <v>1061</v>
      </c>
      <c r="C125" s="11" t="s">
        <v>8040</v>
      </c>
      <c r="D125" s="11" t="s">
        <v>1064</v>
      </c>
      <c r="E125" s="11" t="s">
        <v>1065</v>
      </c>
      <c r="F125" s="11" t="s">
        <v>11596</v>
      </c>
      <c r="G125" s="11" t="s">
        <v>5317</v>
      </c>
      <c r="H125" s="148">
        <v>1</v>
      </c>
      <c r="I125" s="148">
        <v>12</v>
      </c>
      <c r="J125" s="29">
        <v>22</v>
      </c>
      <c r="K125" s="29">
        <v>16</v>
      </c>
      <c r="L125" s="29">
        <v>11</v>
      </c>
      <c r="M125" s="29">
        <v>19</v>
      </c>
      <c r="N125" s="29">
        <v>20</v>
      </c>
      <c r="O125" s="29">
        <v>20</v>
      </c>
      <c r="P125" s="29">
        <v>12</v>
      </c>
      <c r="Q125" s="29">
        <v>13</v>
      </c>
      <c r="R125" s="29">
        <v>14</v>
      </c>
      <c r="S125" s="6" t="s">
        <v>290</v>
      </c>
      <c r="T125" s="6" t="s">
        <v>13956</v>
      </c>
      <c r="U125" s="6" t="s">
        <v>13956</v>
      </c>
      <c r="V125" s="6" t="s">
        <v>13956</v>
      </c>
      <c r="W125" s="6" t="s">
        <v>13956</v>
      </c>
      <c r="X125" s="6" t="s">
        <v>13956</v>
      </c>
      <c r="Y125" s="6" t="s">
        <v>13956</v>
      </c>
      <c r="Z125" s="7">
        <v>76</v>
      </c>
      <c r="AA125" s="7">
        <v>77</v>
      </c>
      <c r="AB125" s="8">
        <v>27</v>
      </c>
      <c r="AC125" s="149" t="s">
        <v>13956</v>
      </c>
      <c r="AD125" s="149" t="s">
        <v>290</v>
      </c>
      <c r="AE125" s="149" t="s">
        <v>290</v>
      </c>
      <c r="AF125" s="149" t="s">
        <v>13956</v>
      </c>
      <c r="AG125" s="8">
        <v>100</v>
      </c>
      <c r="AH125" s="8">
        <v>14</v>
      </c>
      <c r="AI125" s="9">
        <v>153</v>
      </c>
      <c r="AJ125" s="150" t="s">
        <v>13956</v>
      </c>
      <c r="AK125" s="9">
        <v>153</v>
      </c>
    </row>
    <row r="126" spans="1:37">
      <c r="A126" s="10" t="s">
        <v>1067</v>
      </c>
      <c r="B126" s="11" t="s">
        <v>1068</v>
      </c>
      <c r="C126" s="11" t="s">
        <v>8048</v>
      </c>
      <c r="D126" s="11" t="s">
        <v>1071</v>
      </c>
      <c r="E126" s="11" t="s">
        <v>1041</v>
      </c>
      <c r="F126" s="11" t="s">
        <v>11597</v>
      </c>
      <c r="G126" s="11" t="s">
        <v>5320</v>
      </c>
      <c r="H126" s="148">
        <v>3</v>
      </c>
      <c r="I126" s="148">
        <v>17.3</v>
      </c>
      <c r="J126" s="29">
        <v>28</v>
      </c>
      <c r="K126" s="29">
        <v>21</v>
      </c>
      <c r="L126" s="29">
        <v>18</v>
      </c>
      <c r="M126" s="29">
        <v>23</v>
      </c>
      <c r="N126" s="29">
        <v>18</v>
      </c>
      <c r="O126" s="29">
        <v>18</v>
      </c>
      <c r="P126" s="29">
        <v>20</v>
      </c>
      <c r="Q126" s="29">
        <v>17</v>
      </c>
      <c r="R126" s="29">
        <v>15</v>
      </c>
      <c r="S126" s="29">
        <v>13</v>
      </c>
      <c r="T126" s="6" t="s">
        <v>13956</v>
      </c>
      <c r="U126" s="6" t="s">
        <v>13956</v>
      </c>
      <c r="V126" s="6" t="s">
        <v>13956</v>
      </c>
      <c r="W126" s="6" t="s">
        <v>13956</v>
      </c>
      <c r="X126" s="29">
        <v>26</v>
      </c>
      <c r="Y126" s="6" t="s">
        <v>13956</v>
      </c>
      <c r="Z126" s="7">
        <v>121</v>
      </c>
      <c r="AA126" s="7">
        <v>96</v>
      </c>
      <c r="AB126" s="149" t="s">
        <v>290</v>
      </c>
      <c r="AC126" s="149" t="s">
        <v>13956</v>
      </c>
      <c r="AD126" s="149" t="s">
        <v>290</v>
      </c>
      <c r="AE126" s="8">
        <v>22</v>
      </c>
      <c r="AF126" s="149" t="s">
        <v>13956</v>
      </c>
      <c r="AG126" s="8">
        <v>158</v>
      </c>
      <c r="AH126" s="8">
        <v>28</v>
      </c>
      <c r="AI126" s="9">
        <v>217</v>
      </c>
      <c r="AJ126" s="150" t="s">
        <v>13956</v>
      </c>
      <c r="AK126" s="9">
        <v>217</v>
      </c>
    </row>
    <row r="127" spans="1:37">
      <c r="A127" s="10" t="s">
        <v>1072</v>
      </c>
      <c r="B127" s="11" t="s">
        <v>1073</v>
      </c>
      <c r="C127" s="11" t="s">
        <v>8051</v>
      </c>
      <c r="D127" s="11" t="s">
        <v>1075</v>
      </c>
      <c r="E127" s="11" t="s">
        <v>1076</v>
      </c>
      <c r="F127" s="11" t="s">
        <v>11604</v>
      </c>
      <c r="G127" s="11" t="s">
        <v>5323</v>
      </c>
      <c r="H127" s="148">
        <v>2</v>
      </c>
      <c r="I127" s="148">
        <v>17.5</v>
      </c>
      <c r="J127" s="29">
        <v>60</v>
      </c>
      <c r="K127" s="29">
        <v>49</v>
      </c>
      <c r="L127" s="29">
        <v>50</v>
      </c>
      <c r="M127" s="29">
        <v>44</v>
      </c>
      <c r="N127" s="29">
        <v>23</v>
      </c>
      <c r="O127" s="29">
        <v>25</v>
      </c>
      <c r="P127" s="29">
        <v>16</v>
      </c>
      <c r="Q127" s="29">
        <v>24</v>
      </c>
      <c r="R127" s="29">
        <v>21</v>
      </c>
      <c r="S127" s="29">
        <v>23</v>
      </c>
      <c r="T127" s="6" t="s">
        <v>13956</v>
      </c>
      <c r="U127" s="6" t="s">
        <v>13956</v>
      </c>
      <c r="V127" s="6" t="s">
        <v>13956</v>
      </c>
      <c r="W127" s="6" t="s">
        <v>13956</v>
      </c>
      <c r="X127" s="6" t="s">
        <v>13956</v>
      </c>
      <c r="Y127" s="6" t="s">
        <v>13956</v>
      </c>
      <c r="Z127" s="7">
        <v>176</v>
      </c>
      <c r="AA127" s="7">
        <v>159</v>
      </c>
      <c r="AB127" s="8">
        <v>310</v>
      </c>
      <c r="AC127" s="149" t="s">
        <v>13956</v>
      </c>
      <c r="AD127" s="149" t="s">
        <v>290</v>
      </c>
      <c r="AE127" s="149" t="s">
        <v>290</v>
      </c>
      <c r="AF127" s="149" t="s">
        <v>13956</v>
      </c>
      <c r="AG127" s="8">
        <v>13</v>
      </c>
      <c r="AH127" s="8">
        <v>10</v>
      </c>
      <c r="AI127" s="9">
        <v>335</v>
      </c>
      <c r="AJ127" s="150" t="s">
        <v>13956</v>
      </c>
      <c r="AK127" s="9">
        <v>335</v>
      </c>
    </row>
    <row r="128" spans="1:37">
      <c r="A128" s="10" t="s">
        <v>1078</v>
      </c>
      <c r="B128" s="11" t="s">
        <v>1079</v>
      </c>
      <c r="C128" s="11" t="s">
        <v>8054</v>
      </c>
      <c r="D128" s="11" t="s">
        <v>1081</v>
      </c>
      <c r="E128" s="11" t="s">
        <v>1076</v>
      </c>
      <c r="F128" s="11" t="s">
        <v>11605</v>
      </c>
      <c r="G128" s="11" t="s">
        <v>5326</v>
      </c>
      <c r="H128" s="148">
        <v>1</v>
      </c>
      <c r="I128" s="148">
        <v>11.5</v>
      </c>
      <c r="J128" s="29">
        <v>20</v>
      </c>
      <c r="K128" s="29">
        <v>28</v>
      </c>
      <c r="L128" s="29">
        <v>23</v>
      </c>
      <c r="M128" s="29">
        <v>27</v>
      </c>
      <c r="N128" s="29">
        <v>21</v>
      </c>
      <c r="O128" s="29">
        <v>22</v>
      </c>
      <c r="P128" s="29">
        <v>25</v>
      </c>
      <c r="Q128" s="29">
        <v>22</v>
      </c>
      <c r="R128" s="29">
        <v>24</v>
      </c>
      <c r="S128" s="29">
        <v>23</v>
      </c>
      <c r="T128" s="6" t="s">
        <v>13956</v>
      </c>
      <c r="U128" s="6" t="s">
        <v>13956</v>
      </c>
      <c r="V128" s="6" t="s">
        <v>13956</v>
      </c>
      <c r="W128" s="6" t="s">
        <v>13956</v>
      </c>
      <c r="X128" s="6" t="s">
        <v>290</v>
      </c>
      <c r="Y128" s="6" t="s">
        <v>13956</v>
      </c>
      <c r="Z128" s="7">
        <v>118</v>
      </c>
      <c r="AA128" s="7">
        <v>122</v>
      </c>
      <c r="AB128" s="8">
        <v>215</v>
      </c>
      <c r="AC128" s="149" t="s">
        <v>13956</v>
      </c>
      <c r="AD128" s="149" t="s">
        <v>290</v>
      </c>
      <c r="AE128" s="149" t="s">
        <v>290</v>
      </c>
      <c r="AF128" s="149" t="s">
        <v>13956</v>
      </c>
      <c r="AG128" s="149" t="s">
        <v>290</v>
      </c>
      <c r="AH128" s="8">
        <v>13</v>
      </c>
      <c r="AI128" s="9">
        <v>240</v>
      </c>
      <c r="AJ128" s="150" t="s">
        <v>13956</v>
      </c>
      <c r="AK128" s="9">
        <v>240</v>
      </c>
    </row>
    <row r="129" spans="1:37">
      <c r="A129" s="10" t="s">
        <v>1082</v>
      </c>
      <c r="B129" s="11" t="s">
        <v>1083</v>
      </c>
      <c r="C129" s="11" t="s">
        <v>8057</v>
      </c>
      <c r="D129" s="11" t="s">
        <v>1085</v>
      </c>
      <c r="E129" s="11" t="s">
        <v>1086</v>
      </c>
      <c r="F129" s="11" t="s">
        <v>11606</v>
      </c>
      <c r="G129" s="11" t="s">
        <v>5329</v>
      </c>
      <c r="H129" s="148">
        <v>5</v>
      </c>
      <c r="I129" s="148">
        <v>37</v>
      </c>
      <c r="J129" s="29">
        <v>83</v>
      </c>
      <c r="K129" s="29">
        <v>75</v>
      </c>
      <c r="L129" s="29">
        <v>63</v>
      </c>
      <c r="M129" s="29">
        <v>50</v>
      </c>
      <c r="N129" s="29">
        <v>57</v>
      </c>
      <c r="O129" s="29">
        <v>63</v>
      </c>
      <c r="P129" s="29">
        <v>62</v>
      </c>
      <c r="Q129" s="29">
        <v>68</v>
      </c>
      <c r="R129" s="29">
        <v>70</v>
      </c>
      <c r="S129" s="29">
        <v>64</v>
      </c>
      <c r="T129" s="6" t="s">
        <v>13956</v>
      </c>
      <c r="U129" s="6" t="s">
        <v>13956</v>
      </c>
      <c r="V129" s="6" t="s">
        <v>13956</v>
      </c>
      <c r="W129" s="6" t="s">
        <v>13956</v>
      </c>
      <c r="X129" s="6" t="s">
        <v>13956</v>
      </c>
      <c r="Y129" s="6" t="s">
        <v>13956</v>
      </c>
      <c r="Z129" s="7">
        <v>327</v>
      </c>
      <c r="AA129" s="7">
        <v>328</v>
      </c>
      <c r="AB129" s="8">
        <v>28</v>
      </c>
      <c r="AC129" s="149" t="s">
        <v>13956</v>
      </c>
      <c r="AD129" s="149" t="s">
        <v>290</v>
      </c>
      <c r="AE129" s="149" t="s">
        <v>290</v>
      </c>
      <c r="AF129" s="149" t="s">
        <v>13956</v>
      </c>
      <c r="AG129" s="8">
        <v>602</v>
      </c>
      <c r="AH129" s="8">
        <v>21</v>
      </c>
      <c r="AI129" s="9">
        <v>655</v>
      </c>
      <c r="AJ129" s="150" t="s">
        <v>13956</v>
      </c>
      <c r="AK129" s="9">
        <v>655</v>
      </c>
    </row>
    <row r="130" spans="1:37">
      <c r="A130" s="10" t="s">
        <v>1088</v>
      </c>
      <c r="B130" s="11" t="s">
        <v>1089</v>
      </c>
      <c r="C130" s="11" t="s">
        <v>8060</v>
      </c>
      <c r="D130" s="11" t="s">
        <v>1091</v>
      </c>
      <c r="E130" s="11" t="s">
        <v>1092</v>
      </c>
      <c r="F130" s="11" t="s">
        <v>11607</v>
      </c>
      <c r="G130" s="11" t="s">
        <v>5332</v>
      </c>
      <c r="H130" s="148">
        <v>1</v>
      </c>
      <c r="I130" s="148">
        <v>15</v>
      </c>
      <c r="J130" s="29">
        <v>59</v>
      </c>
      <c r="K130" s="29">
        <v>22</v>
      </c>
      <c r="L130" s="29">
        <v>33</v>
      </c>
      <c r="M130" s="29">
        <v>26</v>
      </c>
      <c r="N130" s="29">
        <v>23</v>
      </c>
      <c r="O130" s="29">
        <v>21</v>
      </c>
      <c r="P130" s="29">
        <v>23</v>
      </c>
      <c r="Q130" s="29">
        <v>25</v>
      </c>
      <c r="R130" s="29">
        <v>11</v>
      </c>
      <c r="S130" s="29">
        <v>16</v>
      </c>
      <c r="T130" s="6" t="s">
        <v>13956</v>
      </c>
      <c r="U130" s="6" t="s">
        <v>13956</v>
      </c>
      <c r="V130" s="6" t="s">
        <v>13956</v>
      </c>
      <c r="W130" s="6" t="s">
        <v>13956</v>
      </c>
      <c r="X130" s="6" t="s">
        <v>13956</v>
      </c>
      <c r="Y130" s="6" t="s">
        <v>13956</v>
      </c>
      <c r="Z130" s="7">
        <v>145</v>
      </c>
      <c r="AA130" s="7">
        <v>114</v>
      </c>
      <c r="AB130" s="8">
        <v>33</v>
      </c>
      <c r="AC130" s="149" t="s">
        <v>13956</v>
      </c>
      <c r="AD130" s="149" t="s">
        <v>290</v>
      </c>
      <c r="AE130" s="8">
        <v>31</v>
      </c>
      <c r="AF130" s="149" t="s">
        <v>290</v>
      </c>
      <c r="AG130" s="8">
        <v>162</v>
      </c>
      <c r="AH130" s="8">
        <v>22</v>
      </c>
      <c r="AI130" s="9">
        <v>259</v>
      </c>
      <c r="AJ130" s="150" t="s">
        <v>13956</v>
      </c>
      <c r="AK130" s="9">
        <v>259</v>
      </c>
    </row>
    <row r="131" spans="1:37">
      <c r="A131" s="10" t="s">
        <v>11608</v>
      </c>
      <c r="B131" s="11" t="s">
        <v>8062</v>
      </c>
      <c r="C131" s="11" t="s">
        <v>8064</v>
      </c>
      <c r="D131" s="11" t="s">
        <v>8065</v>
      </c>
      <c r="E131" s="11" t="s">
        <v>1092</v>
      </c>
      <c r="F131" s="11" t="s">
        <v>11609</v>
      </c>
      <c r="G131" s="11" t="s">
        <v>11610</v>
      </c>
      <c r="H131" s="148">
        <v>2</v>
      </c>
      <c r="I131" s="148">
        <v>12</v>
      </c>
      <c r="J131" s="29">
        <v>23</v>
      </c>
      <c r="K131" s="29">
        <v>15</v>
      </c>
      <c r="L131" s="29">
        <v>14</v>
      </c>
      <c r="M131" s="29">
        <v>14</v>
      </c>
      <c r="N131" s="29">
        <v>17</v>
      </c>
      <c r="O131" s="29">
        <v>25</v>
      </c>
      <c r="P131" s="29">
        <v>19</v>
      </c>
      <c r="Q131" s="29">
        <v>13</v>
      </c>
      <c r="R131" s="29">
        <v>13</v>
      </c>
      <c r="S131" s="29">
        <v>20</v>
      </c>
      <c r="T131" s="6" t="s">
        <v>13956</v>
      </c>
      <c r="U131" s="6" t="s">
        <v>13956</v>
      </c>
      <c r="V131" s="6" t="s">
        <v>13956</v>
      </c>
      <c r="W131" s="6" t="s">
        <v>13956</v>
      </c>
      <c r="X131" s="6" t="s">
        <v>290</v>
      </c>
      <c r="Y131" s="6" t="s">
        <v>13956</v>
      </c>
      <c r="Z131" s="7">
        <v>84</v>
      </c>
      <c r="AA131" s="7">
        <v>96</v>
      </c>
      <c r="AB131" s="8">
        <v>41</v>
      </c>
      <c r="AC131" s="149" t="s">
        <v>290</v>
      </c>
      <c r="AD131" s="8">
        <v>10</v>
      </c>
      <c r="AE131" s="8">
        <v>54</v>
      </c>
      <c r="AF131" s="149" t="s">
        <v>13956</v>
      </c>
      <c r="AG131" s="8">
        <v>70</v>
      </c>
      <c r="AH131" s="149" t="s">
        <v>290</v>
      </c>
      <c r="AI131" s="9">
        <v>180</v>
      </c>
      <c r="AJ131" s="150" t="s">
        <v>13956</v>
      </c>
      <c r="AK131" s="9">
        <v>180</v>
      </c>
    </row>
    <row r="132" spans="1:37">
      <c r="A132" s="10" t="s">
        <v>1094</v>
      </c>
      <c r="B132" s="11" t="s">
        <v>1095</v>
      </c>
      <c r="C132" s="11" t="s">
        <v>8069</v>
      </c>
      <c r="D132" s="11" t="s">
        <v>1097</v>
      </c>
      <c r="E132" s="11" t="s">
        <v>1098</v>
      </c>
      <c r="F132" s="11" t="s">
        <v>11611</v>
      </c>
      <c r="G132" s="11" t="s">
        <v>5335</v>
      </c>
      <c r="H132" s="148">
        <v>1</v>
      </c>
      <c r="I132" s="148">
        <v>11</v>
      </c>
      <c r="J132" s="29">
        <v>32</v>
      </c>
      <c r="K132" s="29">
        <v>23</v>
      </c>
      <c r="L132" s="29">
        <v>22</v>
      </c>
      <c r="M132" s="29">
        <v>24</v>
      </c>
      <c r="N132" s="29">
        <v>23</v>
      </c>
      <c r="O132" s="29">
        <v>12</v>
      </c>
      <c r="P132" s="29">
        <v>26</v>
      </c>
      <c r="Q132" s="29">
        <v>12</v>
      </c>
      <c r="R132" s="29">
        <v>19</v>
      </c>
      <c r="S132" s="29">
        <v>19</v>
      </c>
      <c r="T132" s="6" t="s">
        <v>13956</v>
      </c>
      <c r="U132" s="6" t="s">
        <v>13956</v>
      </c>
      <c r="V132" s="6" t="s">
        <v>13956</v>
      </c>
      <c r="W132" s="6" t="s">
        <v>13956</v>
      </c>
      <c r="X132" s="6" t="s">
        <v>13956</v>
      </c>
      <c r="Y132" s="6" t="s">
        <v>13956</v>
      </c>
      <c r="Z132" s="7">
        <v>102</v>
      </c>
      <c r="AA132" s="7">
        <v>110</v>
      </c>
      <c r="AB132" s="8">
        <v>143</v>
      </c>
      <c r="AC132" s="149" t="s">
        <v>290</v>
      </c>
      <c r="AD132" s="149" t="s">
        <v>290</v>
      </c>
      <c r="AE132" s="149" t="s">
        <v>13956</v>
      </c>
      <c r="AF132" s="149" t="s">
        <v>13956</v>
      </c>
      <c r="AG132" s="8">
        <v>27</v>
      </c>
      <c r="AH132" s="8">
        <v>35</v>
      </c>
      <c r="AI132" s="9">
        <v>212</v>
      </c>
      <c r="AJ132" s="150" t="s">
        <v>13956</v>
      </c>
      <c r="AK132" s="9">
        <v>212</v>
      </c>
    </row>
    <row r="133" spans="1:37">
      <c r="A133" s="10" t="s">
        <v>1100</v>
      </c>
      <c r="B133" s="11" t="s">
        <v>1101</v>
      </c>
      <c r="C133" s="11" t="s">
        <v>8072</v>
      </c>
      <c r="D133" s="11" t="s">
        <v>1103</v>
      </c>
      <c r="E133" s="11" t="s">
        <v>1098</v>
      </c>
      <c r="F133" s="11" t="s">
        <v>11612</v>
      </c>
      <c r="G133" s="11" t="s">
        <v>5338</v>
      </c>
      <c r="H133" s="148">
        <v>2</v>
      </c>
      <c r="I133" s="148">
        <v>15</v>
      </c>
      <c r="J133" s="29">
        <v>19</v>
      </c>
      <c r="K133" s="29">
        <v>23</v>
      </c>
      <c r="L133" s="29">
        <v>37</v>
      </c>
      <c r="M133" s="29">
        <v>29</v>
      </c>
      <c r="N133" s="29">
        <v>15</v>
      </c>
      <c r="O133" s="29">
        <v>18</v>
      </c>
      <c r="P133" s="29">
        <v>15</v>
      </c>
      <c r="Q133" s="29">
        <v>20</v>
      </c>
      <c r="R133" s="29">
        <v>24</v>
      </c>
      <c r="S133" s="29">
        <v>18</v>
      </c>
      <c r="T133" s="6" t="s">
        <v>13956</v>
      </c>
      <c r="U133" s="6" t="s">
        <v>13956</v>
      </c>
      <c r="V133" s="6" t="s">
        <v>13956</v>
      </c>
      <c r="W133" s="6" t="s">
        <v>13956</v>
      </c>
      <c r="X133" s="6" t="s">
        <v>13956</v>
      </c>
      <c r="Y133" s="6" t="s">
        <v>13956</v>
      </c>
      <c r="Z133" s="7">
        <v>105</v>
      </c>
      <c r="AA133" s="7">
        <v>113</v>
      </c>
      <c r="AB133" s="8">
        <v>170</v>
      </c>
      <c r="AC133" s="149" t="s">
        <v>13956</v>
      </c>
      <c r="AD133" s="149" t="s">
        <v>290</v>
      </c>
      <c r="AE133" s="149" t="s">
        <v>290</v>
      </c>
      <c r="AF133" s="149" t="s">
        <v>13956</v>
      </c>
      <c r="AG133" s="8">
        <v>32</v>
      </c>
      <c r="AH133" s="149" t="s">
        <v>290</v>
      </c>
      <c r="AI133" s="9">
        <v>218</v>
      </c>
      <c r="AJ133" s="150" t="s">
        <v>13956</v>
      </c>
      <c r="AK133" s="9">
        <v>218</v>
      </c>
    </row>
    <row r="134" spans="1:37">
      <c r="A134" s="10" t="s">
        <v>11613</v>
      </c>
      <c r="B134" s="11" t="s">
        <v>8074</v>
      </c>
      <c r="C134" s="11" t="s">
        <v>8076</v>
      </c>
      <c r="D134" s="11" t="s">
        <v>8077</v>
      </c>
      <c r="E134" s="11" t="s">
        <v>8078</v>
      </c>
      <c r="F134" s="11" t="s">
        <v>11614</v>
      </c>
      <c r="G134" s="11" t="s">
        <v>11615</v>
      </c>
      <c r="H134" s="148">
        <v>1</v>
      </c>
      <c r="I134" s="148">
        <v>11.8</v>
      </c>
      <c r="J134" s="29">
        <v>32</v>
      </c>
      <c r="K134" s="29">
        <v>24</v>
      </c>
      <c r="L134" s="29">
        <v>27</v>
      </c>
      <c r="M134" s="29">
        <v>24</v>
      </c>
      <c r="N134" s="29">
        <v>21</v>
      </c>
      <c r="O134" s="29">
        <v>16</v>
      </c>
      <c r="P134" s="29">
        <v>18</v>
      </c>
      <c r="Q134" s="29">
        <v>22</v>
      </c>
      <c r="R134" s="29">
        <v>15</v>
      </c>
      <c r="S134" s="29">
        <v>25</v>
      </c>
      <c r="T134" s="6" t="s">
        <v>13956</v>
      </c>
      <c r="U134" s="6" t="s">
        <v>13956</v>
      </c>
      <c r="V134" s="6" t="s">
        <v>13956</v>
      </c>
      <c r="W134" s="6" t="s">
        <v>13956</v>
      </c>
      <c r="X134" s="29">
        <v>12</v>
      </c>
      <c r="Y134" s="6" t="s">
        <v>13956</v>
      </c>
      <c r="Z134" s="7">
        <v>114</v>
      </c>
      <c r="AA134" s="7">
        <v>122</v>
      </c>
      <c r="AB134" s="8">
        <v>72</v>
      </c>
      <c r="AC134" s="149" t="s">
        <v>290</v>
      </c>
      <c r="AD134" s="149" t="s">
        <v>290</v>
      </c>
      <c r="AE134" s="149" t="s">
        <v>13956</v>
      </c>
      <c r="AF134" s="149" t="s">
        <v>13956</v>
      </c>
      <c r="AG134" s="8">
        <v>149</v>
      </c>
      <c r="AH134" s="149" t="s">
        <v>290</v>
      </c>
      <c r="AI134" s="9">
        <v>236</v>
      </c>
      <c r="AJ134" s="150" t="s">
        <v>13956</v>
      </c>
      <c r="AK134" s="9">
        <v>236</v>
      </c>
    </row>
    <row r="135" spans="1:37">
      <c r="A135" s="10" t="s">
        <v>1104</v>
      </c>
      <c r="B135" s="11" t="s">
        <v>319</v>
      </c>
      <c r="C135" s="11" t="s">
        <v>11616</v>
      </c>
      <c r="D135" s="11" t="s">
        <v>1107</v>
      </c>
      <c r="E135" s="11" t="s">
        <v>1013</v>
      </c>
      <c r="F135" s="11" t="s">
        <v>11617</v>
      </c>
      <c r="G135" s="11" t="s">
        <v>11618</v>
      </c>
      <c r="H135" s="148">
        <v>3</v>
      </c>
      <c r="I135" s="148">
        <v>24.5</v>
      </c>
      <c r="J135" s="29">
        <v>31</v>
      </c>
      <c r="K135" s="29">
        <v>31</v>
      </c>
      <c r="L135" s="29">
        <v>38</v>
      </c>
      <c r="M135" s="29">
        <v>34</v>
      </c>
      <c r="N135" s="29">
        <v>31</v>
      </c>
      <c r="O135" s="29">
        <v>34</v>
      </c>
      <c r="P135" s="29">
        <v>41</v>
      </c>
      <c r="Q135" s="29">
        <v>37</v>
      </c>
      <c r="R135" s="29">
        <v>35</v>
      </c>
      <c r="S135" s="29">
        <v>36</v>
      </c>
      <c r="T135" s="6" t="s">
        <v>13956</v>
      </c>
      <c r="U135" s="6" t="s">
        <v>13956</v>
      </c>
      <c r="V135" s="6" t="s">
        <v>13956</v>
      </c>
      <c r="W135" s="6" t="s">
        <v>13956</v>
      </c>
      <c r="X135" s="6" t="s">
        <v>13956</v>
      </c>
      <c r="Y135" s="6" t="s">
        <v>13956</v>
      </c>
      <c r="Z135" s="7">
        <v>172</v>
      </c>
      <c r="AA135" s="7">
        <v>176</v>
      </c>
      <c r="AB135" s="8">
        <v>95</v>
      </c>
      <c r="AC135" s="149" t="s">
        <v>13956</v>
      </c>
      <c r="AD135" s="149" t="s">
        <v>290</v>
      </c>
      <c r="AE135" s="149" t="s">
        <v>13956</v>
      </c>
      <c r="AF135" s="149" t="s">
        <v>290</v>
      </c>
      <c r="AG135" s="8">
        <v>213</v>
      </c>
      <c r="AH135" s="8">
        <v>35</v>
      </c>
      <c r="AI135" s="9">
        <v>348</v>
      </c>
      <c r="AJ135" s="150" t="s">
        <v>13956</v>
      </c>
      <c r="AK135" s="9">
        <v>348</v>
      </c>
    </row>
    <row r="136" spans="1:37">
      <c r="A136" s="10" t="s">
        <v>11619</v>
      </c>
      <c r="B136" s="11" t="s">
        <v>8084</v>
      </c>
      <c r="C136" s="11" t="s">
        <v>11620</v>
      </c>
      <c r="D136" s="11" t="s">
        <v>8087</v>
      </c>
      <c r="E136" s="11" t="s">
        <v>8013</v>
      </c>
      <c r="F136" s="11" t="s">
        <v>11621</v>
      </c>
      <c r="G136" s="11" t="s">
        <v>11622</v>
      </c>
      <c r="H136" s="148">
        <v>1</v>
      </c>
      <c r="I136" s="148">
        <v>11.1</v>
      </c>
      <c r="J136" s="29">
        <v>17</v>
      </c>
      <c r="K136" s="29">
        <v>22</v>
      </c>
      <c r="L136" s="29">
        <v>13</v>
      </c>
      <c r="M136" s="29">
        <v>15</v>
      </c>
      <c r="N136" s="6" t="s">
        <v>290</v>
      </c>
      <c r="O136" s="6" t="s">
        <v>290</v>
      </c>
      <c r="P136" s="29">
        <v>15</v>
      </c>
      <c r="Q136" s="6" t="s">
        <v>290</v>
      </c>
      <c r="R136" s="6" t="s">
        <v>290</v>
      </c>
      <c r="S136" s="6" t="s">
        <v>290</v>
      </c>
      <c r="T136" s="6" t="s">
        <v>13956</v>
      </c>
      <c r="U136" s="6" t="s">
        <v>13956</v>
      </c>
      <c r="V136" s="6" t="s">
        <v>13956</v>
      </c>
      <c r="W136" s="6" t="s">
        <v>13956</v>
      </c>
      <c r="X136" s="6" t="s">
        <v>290</v>
      </c>
      <c r="Y136" s="6" t="s">
        <v>13956</v>
      </c>
      <c r="Z136" s="7">
        <v>63</v>
      </c>
      <c r="AA136" s="7">
        <v>59</v>
      </c>
      <c r="AB136" s="8">
        <v>23</v>
      </c>
      <c r="AC136" s="149" t="s">
        <v>13956</v>
      </c>
      <c r="AD136" s="149" t="s">
        <v>290</v>
      </c>
      <c r="AE136" s="149" t="s">
        <v>13956</v>
      </c>
      <c r="AF136" s="149" t="s">
        <v>13956</v>
      </c>
      <c r="AG136" s="8">
        <v>89</v>
      </c>
      <c r="AH136" s="149" t="s">
        <v>290</v>
      </c>
      <c r="AI136" s="9">
        <v>122</v>
      </c>
      <c r="AJ136" s="150" t="s">
        <v>13956</v>
      </c>
      <c r="AK136" s="9">
        <v>122</v>
      </c>
    </row>
    <row r="137" spans="1:37">
      <c r="A137" s="10" t="s">
        <v>1108</v>
      </c>
      <c r="B137" s="11" t="s">
        <v>1109</v>
      </c>
      <c r="C137" s="11" t="s">
        <v>8091</v>
      </c>
      <c r="D137" s="11" t="s">
        <v>1112</v>
      </c>
      <c r="E137" s="11" t="s">
        <v>1041</v>
      </c>
      <c r="F137" s="11" t="s">
        <v>11623</v>
      </c>
      <c r="G137" s="11" t="s">
        <v>5344</v>
      </c>
      <c r="H137" s="148">
        <v>1</v>
      </c>
      <c r="I137" s="148">
        <v>16.3</v>
      </c>
      <c r="J137" s="29">
        <v>61</v>
      </c>
      <c r="K137" s="29">
        <v>40</v>
      </c>
      <c r="L137" s="29">
        <v>21</v>
      </c>
      <c r="M137" s="29">
        <v>22</v>
      </c>
      <c r="N137" s="29">
        <v>16</v>
      </c>
      <c r="O137" s="29">
        <v>13</v>
      </c>
      <c r="P137" s="29">
        <v>19</v>
      </c>
      <c r="Q137" s="6" t="s">
        <v>290</v>
      </c>
      <c r="R137" s="29">
        <v>15</v>
      </c>
      <c r="S137" s="29">
        <v>25</v>
      </c>
      <c r="T137" s="6" t="s">
        <v>13956</v>
      </c>
      <c r="U137" s="6" t="s">
        <v>13956</v>
      </c>
      <c r="V137" s="6" t="s">
        <v>13956</v>
      </c>
      <c r="W137" s="6" t="s">
        <v>13956</v>
      </c>
      <c r="X137" s="29">
        <v>25</v>
      </c>
      <c r="Y137" s="6" t="s">
        <v>13956</v>
      </c>
      <c r="Z137" s="7">
        <v>148</v>
      </c>
      <c r="AA137" s="7">
        <v>117</v>
      </c>
      <c r="AB137" s="8">
        <v>14</v>
      </c>
      <c r="AC137" s="149" t="s">
        <v>290</v>
      </c>
      <c r="AD137" s="149" t="s">
        <v>290</v>
      </c>
      <c r="AE137" s="8">
        <v>15</v>
      </c>
      <c r="AF137" s="149" t="s">
        <v>290</v>
      </c>
      <c r="AG137" s="8">
        <v>205</v>
      </c>
      <c r="AH137" s="8">
        <v>18</v>
      </c>
      <c r="AI137" s="9">
        <v>265</v>
      </c>
      <c r="AJ137" s="150" t="s">
        <v>13956</v>
      </c>
      <c r="AK137" s="9">
        <v>265</v>
      </c>
    </row>
    <row r="138" spans="1:37">
      <c r="A138" s="10" t="s">
        <v>1113</v>
      </c>
      <c r="B138" s="11" t="s">
        <v>1114</v>
      </c>
      <c r="C138" s="11" t="s">
        <v>8094</v>
      </c>
      <c r="D138" s="11" t="s">
        <v>1116</v>
      </c>
      <c r="E138" s="11" t="s">
        <v>1041</v>
      </c>
      <c r="F138" s="11" t="s">
        <v>11624</v>
      </c>
      <c r="G138" s="11" t="s">
        <v>5347</v>
      </c>
      <c r="H138" s="148">
        <v>2</v>
      </c>
      <c r="I138" s="148">
        <v>20</v>
      </c>
      <c r="J138" s="29">
        <v>50</v>
      </c>
      <c r="K138" s="29">
        <v>33</v>
      </c>
      <c r="L138" s="29">
        <v>46</v>
      </c>
      <c r="M138" s="29">
        <v>33</v>
      </c>
      <c r="N138" s="29">
        <v>29</v>
      </c>
      <c r="O138" s="29">
        <v>45</v>
      </c>
      <c r="P138" s="29">
        <v>33</v>
      </c>
      <c r="Q138" s="29">
        <v>28</v>
      </c>
      <c r="R138" s="29">
        <v>37</v>
      </c>
      <c r="S138" s="29">
        <v>26</v>
      </c>
      <c r="T138" s="6" t="s">
        <v>13956</v>
      </c>
      <c r="U138" s="6" t="s">
        <v>13956</v>
      </c>
      <c r="V138" s="6" t="s">
        <v>13956</v>
      </c>
      <c r="W138" s="6" t="s">
        <v>13956</v>
      </c>
      <c r="X138" s="29">
        <v>17</v>
      </c>
      <c r="Y138" s="6" t="s">
        <v>13956</v>
      </c>
      <c r="Z138" s="7">
        <v>203</v>
      </c>
      <c r="AA138" s="7">
        <v>174</v>
      </c>
      <c r="AB138" s="8">
        <v>19</v>
      </c>
      <c r="AC138" s="149" t="s">
        <v>290</v>
      </c>
      <c r="AD138" s="8">
        <v>10</v>
      </c>
      <c r="AE138" s="8">
        <v>17</v>
      </c>
      <c r="AF138" s="149" t="s">
        <v>290</v>
      </c>
      <c r="AG138" s="8">
        <v>282</v>
      </c>
      <c r="AH138" s="8">
        <v>45</v>
      </c>
      <c r="AI138" s="9">
        <v>377</v>
      </c>
      <c r="AJ138" s="150" t="s">
        <v>13956</v>
      </c>
      <c r="AK138" s="9">
        <v>377</v>
      </c>
    </row>
    <row r="139" spans="1:37">
      <c r="A139" s="10" t="s">
        <v>1117</v>
      </c>
      <c r="B139" s="11" t="s">
        <v>1118</v>
      </c>
      <c r="C139" s="11" t="s">
        <v>11625</v>
      </c>
      <c r="D139" s="11" t="s">
        <v>1121</v>
      </c>
      <c r="E139" s="11" t="s">
        <v>1122</v>
      </c>
      <c r="F139" s="11" t="s">
        <v>11626</v>
      </c>
      <c r="G139" s="11" t="s">
        <v>5350</v>
      </c>
      <c r="H139" s="148">
        <v>2</v>
      </c>
      <c r="I139" s="148">
        <v>13</v>
      </c>
      <c r="J139" s="29">
        <v>26</v>
      </c>
      <c r="K139" s="29">
        <v>24</v>
      </c>
      <c r="L139" s="29">
        <v>26</v>
      </c>
      <c r="M139" s="29">
        <v>18</v>
      </c>
      <c r="N139" s="29">
        <v>20</v>
      </c>
      <c r="O139" s="29">
        <v>11</v>
      </c>
      <c r="P139" s="29">
        <v>17</v>
      </c>
      <c r="Q139" s="29">
        <v>14</v>
      </c>
      <c r="R139" s="29">
        <v>14</v>
      </c>
      <c r="S139" s="29">
        <v>14</v>
      </c>
      <c r="T139" s="6" t="s">
        <v>13956</v>
      </c>
      <c r="U139" s="6" t="s">
        <v>13956</v>
      </c>
      <c r="V139" s="6" t="s">
        <v>13956</v>
      </c>
      <c r="W139" s="6" t="s">
        <v>13956</v>
      </c>
      <c r="X139" s="6" t="s">
        <v>13956</v>
      </c>
      <c r="Y139" s="6" t="s">
        <v>13956</v>
      </c>
      <c r="Z139" s="7">
        <v>93</v>
      </c>
      <c r="AA139" s="7">
        <v>91</v>
      </c>
      <c r="AB139" s="8">
        <v>107</v>
      </c>
      <c r="AC139" s="149" t="s">
        <v>13956</v>
      </c>
      <c r="AD139" s="8">
        <v>14</v>
      </c>
      <c r="AE139" s="149" t="s">
        <v>290</v>
      </c>
      <c r="AF139" s="149" t="s">
        <v>13956</v>
      </c>
      <c r="AG139" s="8">
        <v>41</v>
      </c>
      <c r="AH139" s="8">
        <v>21</v>
      </c>
      <c r="AI139" s="9">
        <v>184</v>
      </c>
      <c r="AJ139" s="150" t="s">
        <v>13956</v>
      </c>
      <c r="AK139" s="9">
        <v>184</v>
      </c>
    </row>
    <row r="140" spans="1:37">
      <c r="A140" s="10" t="s">
        <v>1124</v>
      </c>
      <c r="B140" s="11" t="s">
        <v>1125</v>
      </c>
      <c r="C140" s="11" t="s">
        <v>6550</v>
      </c>
      <c r="D140" s="11" t="s">
        <v>1128</v>
      </c>
      <c r="E140" s="11" t="s">
        <v>1129</v>
      </c>
      <c r="F140" s="11" t="s">
        <v>11627</v>
      </c>
      <c r="G140" s="11" t="s">
        <v>5353</v>
      </c>
      <c r="H140" s="148">
        <v>1</v>
      </c>
      <c r="I140" s="148">
        <v>10</v>
      </c>
      <c r="J140" s="6" t="s">
        <v>290</v>
      </c>
      <c r="K140" s="29">
        <v>18</v>
      </c>
      <c r="L140" s="29">
        <v>12</v>
      </c>
      <c r="M140" s="29">
        <v>12</v>
      </c>
      <c r="N140" s="29">
        <v>15</v>
      </c>
      <c r="O140" s="29">
        <v>15</v>
      </c>
      <c r="P140" s="29">
        <v>12</v>
      </c>
      <c r="Q140" s="29">
        <v>16</v>
      </c>
      <c r="R140" s="29">
        <v>13</v>
      </c>
      <c r="S140" s="29">
        <v>14</v>
      </c>
      <c r="T140" s="6" t="s">
        <v>13956</v>
      </c>
      <c r="U140" s="6" t="s">
        <v>13956</v>
      </c>
      <c r="V140" s="6" t="s">
        <v>13956</v>
      </c>
      <c r="W140" s="6" t="s">
        <v>13956</v>
      </c>
      <c r="X140" s="6" t="s">
        <v>290</v>
      </c>
      <c r="Y140" s="6" t="s">
        <v>13956</v>
      </c>
      <c r="Z140" s="7">
        <v>85</v>
      </c>
      <c r="AA140" s="7">
        <v>60</v>
      </c>
      <c r="AB140" s="8">
        <v>112</v>
      </c>
      <c r="AC140" s="149" t="s">
        <v>13956</v>
      </c>
      <c r="AD140" s="8">
        <v>10</v>
      </c>
      <c r="AE140" s="149" t="s">
        <v>290</v>
      </c>
      <c r="AF140" s="149" t="s">
        <v>13956</v>
      </c>
      <c r="AG140" s="8">
        <v>21</v>
      </c>
      <c r="AH140" s="149" t="s">
        <v>13956</v>
      </c>
      <c r="AI140" s="9">
        <v>145</v>
      </c>
      <c r="AJ140" s="150" t="s">
        <v>13956</v>
      </c>
      <c r="AK140" s="9">
        <v>145</v>
      </c>
    </row>
    <row r="141" spans="1:37">
      <c r="A141" s="10" t="s">
        <v>1131</v>
      </c>
      <c r="B141" s="11" t="s">
        <v>1132</v>
      </c>
      <c r="C141" s="11" t="s">
        <v>8102</v>
      </c>
      <c r="D141" s="11" t="s">
        <v>1135</v>
      </c>
      <c r="E141" s="11" t="s">
        <v>1020</v>
      </c>
      <c r="F141" s="11" t="s">
        <v>11628</v>
      </c>
      <c r="G141" s="11" t="s">
        <v>5356</v>
      </c>
      <c r="H141" s="148">
        <v>2</v>
      </c>
      <c r="I141" s="148">
        <v>25.9</v>
      </c>
      <c r="J141" s="29">
        <v>70</v>
      </c>
      <c r="K141" s="29">
        <v>42</v>
      </c>
      <c r="L141" s="29">
        <v>47</v>
      </c>
      <c r="M141" s="29">
        <v>43</v>
      </c>
      <c r="N141" s="29">
        <v>49</v>
      </c>
      <c r="O141" s="29">
        <v>47</v>
      </c>
      <c r="P141" s="29">
        <v>49</v>
      </c>
      <c r="Q141" s="29">
        <v>42</v>
      </c>
      <c r="R141" s="29">
        <v>42</v>
      </c>
      <c r="S141" s="29">
        <v>42</v>
      </c>
      <c r="T141" s="6" t="s">
        <v>13956</v>
      </c>
      <c r="U141" s="6" t="s">
        <v>13956</v>
      </c>
      <c r="V141" s="6" t="s">
        <v>13956</v>
      </c>
      <c r="W141" s="6" t="s">
        <v>13956</v>
      </c>
      <c r="X141" s="6" t="s">
        <v>13956</v>
      </c>
      <c r="Y141" s="6" t="s">
        <v>13956</v>
      </c>
      <c r="Z141" s="7">
        <v>241</v>
      </c>
      <c r="AA141" s="7">
        <v>232</v>
      </c>
      <c r="AB141" s="8">
        <v>26</v>
      </c>
      <c r="AC141" s="8">
        <v>15</v>
      </c>
      <c r="AD141" s="8">
        <v>16</v>
      </c>
      <c r="AE141" s="8">
        <v>22</v>
      </c>
      <c r="AF141" s="149" t="s">
        <v>290</v>
      </c>
      <c r="AG141" s="8">
        <v>372</v>
      </c>
      <c r="AH141" s="8">
        <v>19</v>
      </c>
      <c r="AI141" s="9">
        <v>473</v>
      </c>
      <c r="AJ141" s="150" t="s">
        <v>13956</v>
      </c>
      <c r="AK141" s="9">
        <v>473</v>
      </c>
    </row>
    <row r="142" spans="1:37">
      <c r="A142" s="10" t="s">
        <v>1137</v>
      </c>
      <c r="B142" s="11" t="s">
        <v>1138</v>
      </c>
      <c r="C142" s="11" t="s">
        <v>8105</v>
      </c>
      <c r="D142" s="11" t="s">
        <v>1141</v>
      </c>
      <c r="E142" s="11" t="s">
        <v>1020</v>
      </c>
      <c r="F142" s="11" t="s">
        <v>11629</v>
      </c>
      <c r="G142" s="11" t="s">
        <v>5359</v>
      </c>
      <c r="H142" s="148">
        <v>1</v>
      </c>
      <c r="I142" s="148">
        <v>11</v>
      </c>
      <c r="J142" s="29">
        <v>38</v>
      </c>
      <c r="K142" s="29">
        <v>22</v>
      </c>
      <c r="L142" s="29">
        <v>19</v>
      </c>
      <c r="M142" s="29">
        <v>18</v>
      </c>
      <c r="N142" s="29">
        <v>18</v>
      </c>
      <c r="O142" s="29">
        <v>19</v>
      </c>
      <c r="P142" s="29">
        <v>20</v>
      </c>
      <c r="Q142" s="29">
        <v>16</v>
      </c>
      <c r="R142" s="29">
        <v>20</v>
      </c>
      <c r="S142" s="29">
        <v>22</v>
      </c>
      <c r="T142" s="6" t="s">
        <v>13956</v>
      </c>
      <c r="U142" s="6" t="s">
        <v>13956</v>
      </c>
      <c r="V142" s="6" t="s">
        <v>13956</v>
      </c>
      <c r="W142" s="6" t="s">
        <v>13956</v>
      </c>
      <c r="X142" s="6" t="s">
        <v>13956</v>
      </c>
      <c r="Y142" s="6" t="s">
        <v>13956</v>
      </c>
      <c r="Z142" s="7">
        <v>99</v>
      </c>
      <c r="AA142" s="7">
        <v>113</v>
      </c>
      <c r="AB142" s="149" t="s">
        <v>13956</v>
      </c>
      <c r="AC142" s="149" t="s">
        <v>13956</v>
      </c>
      <c r="AD142" s="149" t="s">
        <v>13956</v>
      </c>
      <c r="AE142" s="8">
        <v>212</v>
      </c>
      <c r="AF142" s="149" t="s">
        <v>13956</v>
      </c>
      <c r="AG142" s="149" t="s">
        <v>13956</v>
      </c>
      <c r="AH142" s="149" t="s">
        <v>13956</v>
      </c>
      <c r="AI142" s="9">
        <v>212</v>
      </c>
      <c r="AJ142" s="150" t="s">
        <v>13956</v>
      </c>
      <c r="AK142" s="9">
        <v>212</v>
      </c>
    </row>
    <row r="143" spans="1:37">
      <c r="A143" s="10" t="s">
        <v>11630</v>
      </c>
      <c r="B143" s="11" t="s">
        <v>11631</v>
      </c>
      <c r="C143" s="11" t="s">
        <v>11632</v>
      </c>
      <c r="D143" s="11" t="s">
        <v>1030</v>
      </c>
      <c r="E143" s="11" t="s">
        <v>1020</v>
      </c>
      <c r="F143" s="11" t="s">
        <v>11633</v>
      </c>
      <c r="G143" s="11" t="s">
        <v>11634</v>
      </c>
      <c r="H143" s="148">
        <v>2</v>
      </c>
      <c r="I143" s="148">
        <v>13</v>
      </c>
      <c r="J143" s="29">
        <v>32</v>
      </c>
      <c r="K143" s="29">
        <v>16</v>
      </c>
      <c r="L143" s="6" t="s">
        <v>290</v>
      </c>
      <c r="M143" s="6" t="s">
        <v>290</v>
      </c>
      <c r="N143" s="29">
        <v>17</v>
      </c>
      <c r="O143" s="6" t="s">
        <v>290</v>
      </c>
      <c r="P143" s="29">
        <v>16</v>
      </c>
      <c r="Q143" s="29">
        <v>10</v>
      </c>
      <c r="R143" s="6" t="s">
        <v>290</v>
      </c>
      <c r="S143" s="6" t="s">
        <v>290</v>
      </c>
      <c r="T143" s="6" t="s">
        <v>13956</v>
      </c>
      <c r="U143" s="6" t="s">
        <v>13956</v>
      </c>
      <c r="V143" s="6" t="s">
        <v>13956</v>
      </c>
      <c r="W143" s="6" t="s">
        <v>13956</v>
      </c>
      <c r="X143" s="6" t="s">
        <v>13956</v>
      </c>
      <c r="Y143" s="6" t="s">
        <v>13956</v>
      </c>
      <c r="Z143" s="7">
        <v>67</v>
      </c>
      <c r="AA143" s="7">
        <v>59</v>
      </c>
      <c r="AB143" s="8">
        <v>21</v>
      </c>
      <c r="AC143" s="149" t="s">
        <v>13956</v>
      </c>
      <c r="AD143" s="149" t="s">
        <v>290</v>
      </c>
      <c r="AE143" s="8">
        <v>62</v>
      </c>
      <c r="AF143" s="149" t="s">
        <v>13956</v>
      </c>
      <c r="AG143" s="8">
        <v>24</v>
      </c>
      <c r="AH143" s="8">
        <v>15</v>
      </c>
      <c r="AI143" s="9">
        <v>126</v>
      </c>
      <c r="AJ143" s="150" t="s">
        <v>13956</v>
      </c>
      <c r="AK143" s="9">
        <v>126</v>
      </c>
    </row>
    <row r="144" spans="1:37">
      <c r="A144" s="10" t="s">
        <v>1142</v>
      </c>
      <c r="B144" s="11" t="s">
        <v>1143</v>
      </c>
      <c r="C144" s="11" t="s">
        <v>8108</v>
      </c>
      <c r="D144" s="11" t="s">
        <v>1146</v>
      </c>
      <c r="E144" s="11" t="s">
        <v>1020</v>
      </c>
      <c r="F144" s="11" t="s">
        <v>11635</v>
      </c>
      <c r="G144" s="11" t="s">
        <v>5362</v>
      </c>
      <c r="H144" s="148">
        <v>2.5</v>
      </c>
      <c r="I144" s="148">
        <v>32.299999999999997</v>
      </c>
      <c r="J144" s="29">
        <v>60</v>
      </c>
      <c r="K144" s="29">
        <v>39</v>
      </c>
      <c r="L144" s="29">
        <v>52</v>
      </c>
      <c r="M144" s="29">
        <v>43</v>
      </c>
      <c r="N144" s="29">
        <v>50</v>
      </c>
      <c r="O144" s="29">
        <v>51</v>
      </c>
      <c r="P144" s="29">
        <v>48</v>
      </c>
      <c r="Q144" s="29">
        <v>47</v>
      </c>
      <c r="R144" s="29">
        <v>52</v>
      </c>
      <c r="S144" s="29">
        <v>43</v>
      </c>
      <c r="T144" s="6" t="s">
        <v>13956</v>
      </c>
      <c r="U144" s="6" t="s">
        <v>13956</v>
      </c>
      <c r="V144" s="6" t="s">
        <v>13956</v>
      </c>
      <c r="W144" s="6" t="s">
        <v>13956</v>
      </c>
      <c r="X144" s="6" t="s">
        <v>13956</v>
      </c>
      <c r="Y144" s="6" t="s">
        <v>13956</v>
      </c>
      <c r="Z144" s="7">
        <v>221</v>
      </c>
      <c r="AA144" s="7">
        <v>264</v>
      </c>
      <c r="AB144" s="8">
        <v>65</v>
      </c>
      <c r="AC144" s="149" t="s">
        <v>13956</v>
      </c>
      <c r="AD144" s="8">
        <v>11</v>
      </c>
      <c r="AE144" s="8">
        <v>51</v>
      </c>
      <c r="AF144" s="149" t="s">
        <v>13956</v>
      </c>
      <c r="AG144" s="8">
        <v>321</v>
      </c>
      <c r="AH144" s="8">
        <v>37</v>
      </c>
      <c r="AI144" s="9">
        <v>485</v>
      </c>
      <c r="AJ144" s="150" t="s">
        <v>13956</v>
      </c>
      <c r="AK144" s="9">
        <v>485</v>
      </c>
    </row>
    <row r="145" spans="1:37">
      <c r="A145" s="10" t="s">
        <v>11636</v>
      </c>
      <c r="B145" s="11" t="s">
        <v>401</v>
      </c>
      <c r="C145" s="11" t="s">
        <v>8111</v>
      </c>
      <c r="D145" s="11" t="s">
        <v>8112</v>
      </c>
      <c r="E145" s="11" t="s">
        <v>1052</v>
      </c>
      <c r="F145" s="11" t="s">
        <v>11637</v>
      </c>
      <c r="G145" s="11" t="s">
        <v>11638</v>
      </c>
      <c r="H145" s="148">
        <v>1</v>
      </c>
      <c r="I145" s="148">
        <v>12</v>
      </c>
      <c r="J145" s="29">
        <v>16</v>
      </c>
      <c r="K145" s="29">
        <v>28</v>
      </c>
      <c r="L145" s="29">
        <v>24</v>
      </c>
      <c r="M145" s="29">
        <v>26</v>
      </c>
      <c r="N145" s="29">
        <v>20</v>
      </c>
      <c r="O145" s="29">
        <v>14</v>
      </c>
      <c r="P145" s="29">
        <v>17</v>
      </c>
      <c r="Q145" s="6" t="s">
        <v>290</v>
      </c>
      <c r="R145" s="29">
        <v>18</v>
      </c>
      <c r="S145" s="29">
        <v>19</v>
      </c>
      <c r="T145" s="6" t="s">
        <v>13956</v>
      </c>
      <c r="U145" s="6" t="s">
        <v>13956</v>
      </c>
      <c r="V145" s="6" t="s">
        <v>13956</v>
      </c>
      <c r="W145" s="6" t="s">
        <v>13956</v>
      </c>
      <c r="X145" s="6" t="s">
        <v>13956</v>
      </c>
      <c r="Y145" s="6" t="s">
        <v>13956</v>
      </c>
      <c r="Z145" s="7">
        <v>91</v>
      </c>
      <c r="AA145" s="7">
        <v>99</v>
      </c>
      <c r="AB145" s="8">
        <v>110</v>
      </c>
      <c r="AC145" s="149" t="s">
        <v>13956</v>
      </c>
      <c r="AD145" s="149" t="s">
        <v>290</v>
      </c>
      <c r="AE145" s="8">
        <v>20</v>
      </c>
      <c r="AF145" s="149" t="s">
        <v>13956</v>
      </c>
      <c r="AG145" s="8">
        <v>42</v>
      </c>
      <c r="AH145" s="8">
        <v>16</v>
      </c>
      <c r="AI145" s="9">
        <v>190</v>
      </c>
      <c r="AJ145" s="150" t="s">
        <v>13956</v>
      </c>
      <c r="AK145" s="9">
        <v>190</v>
      </c>
    </row>
    <row r="146" spans="1:37">
      <c r="A146" s="10" t="s">
        <v>1147</v>
      </c>
      <c r="B146" s="11" t="s">
        <v>1148</v>
      </c>
      <c r="C146" s="11" t="s">
        <v>8123</v>
      </c>
      <c r="D146" s="11" t="s">
        <v>1151</v>
      </c>
      <c r="E146" s="11" t="s">
        <v>1065</v>
      </c>
      <c r="F146" s="11" t="s">
        <v>11639</v>
      </c>
      <c r="G146" s="11" t="s">
        <v>5365</v>
      </c>
      <c r="H146" s="148">
        <v>2</v>
      </c>
      <c r="I146" s="148">
        <v>27</v>
      </c>
      <c r="J146" s="29">
        <v>47</v>
      </c>
      <c r="K146" s="29">
        <v>33</v>
      </c>
      <c r="L146" s="29">
        <v>30</v>
      </c>
      <c r="M146" s="29">
        <v>32</v>
      </c>
      <c r="N146" s="29">
        <v>39</v>
      </c>
      <c r="O146" s="29">
        <v>40</v>
      </c>
      <c r="P146" s="29">
        <v>50</v>
      </c>
      <c r="Q146" s="29">
        <v>41</v>
      </c>
      <c r="R146" s="29">
        <v>42</v>
      </c>
      <c r="S146" s="29">
        <v>45</v>
      </c>
      <c r="T146" s="6" t="s">
        <v>13956</v>
      </c>
      <c r="U146" s="6" t="s">
        <v>13956</v>
      </c>
      <c r="V146" s="6" t="s">
        <v>13956</v>
      </c>
      <c r="W146" s="6" t="s">
        <v>13956</v>
      </c>
      <c r="X146" s="6" t="s">
        <v>13956</v>
      </c>
      <c r="Y146" s="6" t="s">
        <v>13956</v>
      </c>
      <c r="Z146" s="7">
        <v>213</v>
      </c>
      <c r="AA146" s="7">
        <v>186</v>
      </c>
      <c r="AB146" s="8">
        <v>49</v>
      </c>
      <c r="AC146" s="149" t="s">
        <v>290</v>
      </c>
      <c r="AD146" s="149" t="s">
        <v>290</v>
      </c>
      <c r="AE146" s="149" t="s">
        <v>290</v>
      </c>
      <c r="AF146" s="149" t="s">
        <v>13956</v>
      </c>
      <c r="AG146" s="8">
        <v>326</v>
      </c>
      <c r="AH146" s="8">
        <v>16</v>
      </c>
      <c r="AI146" s="9">
        <v>399</v>
      </c>
      <c r="AJ146" s="150" t="s">
        <v>13956</v>
      </c>
      <c r="AK146" s="9">
        <v>399</v>
      </c>
    </row>
    <row r="147" spans="1:37">
      <c r="A147" s="10" t="s">
        <v>1152</v>
      </c>
      <c r="B147" s="11" t="s">
        <v>791</v>
      </c>
      <c r="C147" s="11" t="s">
        <v>8126</v>
      </c>
      <c r="D147" s="11" t="s">
        <v>1154</v>
      </c>
      <c r="E147" s="11" t="s">
        <v>1065</v>
      </c>
      <c r="F147" s="11" t="s">
        <v>11640</v>
      </c>
      <c r="G147" s="11" t="s">
        <v>5368</v>
      </c>
      <c r="H147" s="148">
        <v>2</v>
      </c>
      <c r="I147" s="148">
        <v>33.5</v>
      </c>
      <c r="J147" s="29">
        <v>60</v>
      </c>
      <c r="K147" s="29">
        <v>49</v>
      </c>
      <c r="L147" s="29">
        <v>68</v>
      </c>
      <c r="M147" s="29">
        <v>55</v>
      </c>
      <c r="N147" s="29">
        <v>53</v>
      </c>
      <c r="O147" s="29">
        <v>61</v>
      </c>
      <c r="P147" s="29">
        <v>54</v>
      </c>
      <c r="Q147" s="29">
        <v>67</v>
      </c>
      <c r="R147" s="29">
        <v>61</v>
      </c>
      <c r="S147" s="29">
        <v>67</v>
      </c>
      <c r="T147" s="6" t="s">
        <v>13956</v>
      </c>
      <c r="U147" s="6" t="s">
        <v>13956</v>
      </c>
      <c r="V147" s="6" t="s">
        <v>13956</v>
      </c>
      <c r="W147" s="6" t="s">
        <v>13956</v>
      </c>
      <c r="X147" s="6" t="s">
        <v>13956</v>
      </c>
      <c r="Y147" s="6" t="s">
        <v>13956</v>
      </c>
      <c r="Z147" s="7">
        <v>303</v>
      </c>
      <c r="AA147" s="7">
        <v>292</v>
      </c>
      <c r="AB147" s="8">
        <v>38</v>
      </c>
      <c r="AC147" s="149" t="s">
        <v>290</v>
      </c>
      <c r="AD147" s="8">
        <v>12</v>
      </c>
      <c r="AE147" s="149" t="s">
        <v>290</v>
      </c>
      <c r="AF147" s="149" t="s">
        <v>13956</v>
      </c>
      <c r="AG147" s="8">
        <v>534</v>
      </c>
      <c r="AH147" s="149" t="s">
        <v>290</v>
      </c>
      <c r="AI147" s="9">
        <v>595</v>
      </c>
      <c r="AJ147" s="150" t="s">
        <v>13956</v>
      </c>
      <c r="AK147" s="9">
        <v>595</v>
      </c>
    </row>
    <row r="148" spans="1:37">
      <c r="A148" s="10" t="s">
        <v>11641</v>
      </c>
      <c r="B148" s="11" t="s">
        <v>8128</v>
      </c>
      <c r="C148" s="11" t="s">
        <v>8130</v>
      </c>
      <c r="D148" s="11" t="s">
        <v>8131</v>
      </c>
      <c r="E148" s="11" t="s">
        <v>1171</v>
      </c>
      <c r="F148" s="11" t="s">
        <v>11642</v>
      </c>
      <c r="G148" s="11" t="s">
        <v>11643</v>
      </c>
      <c r="H148" s="148">
        <v>1</v>
      </c>
      <c r="I148" s="148">
        <v>9.5</v>
      </c>
      <c r="J148" s="29">
        <v>47</v>
      </c>
      <c r="K148" s="29">
        <v>31</v>
      </c>
      <c r="L148" s="29">
        <v>13</v>
      </c>
      <c r="M148" s="6" t="s">
        <v>290</v>
      </c>
      <c r="N148" s="6" t="s">
        <v>290</v>
      </c>
      <c r="O148" s="29">
        <v>17</v>
      </c>
      <c r="P148" s="6" t="s">
        <v>290</v>
      </c>
      <c r="Q148" s="6" t="s">
        <v>290</v>
      </c>
      <c r="R148" s="29">
        <v>10</v>
      </c>
      <c r="S148" s="29">
        <v>11</v>
      </c>
      <c r="T148" s="6" t="s">
        <v>13956</v>
      </c>
      <c r="U148" s="6" t="s">
        <v>13956</v>
      </c>
      <c r="V148" s="6" t="s">
        <v>13956</v>
      </c>
      <c r="W148" s="6" t="s">
        <v>13956</v>
      </c>
      <c r="X148" s="6" t="s">
        <v>13956</v>
      </c>
      <c r="Y148" s="6" t="s">
        <v>13956</v>
      </c>
      <c r="Z148" s="7">
        <v>88</v>
      </c>
      <c r="AA148" s="7">
        <v>68</v>
      </c>
      <c r="AB148" s="8">
        <v>21</v>
      </c>
      <c r="AC148" s="149" t="s">
        <v>290</v>
      </c>
      <c r="AD148" s="149" t="s">
        <v>290</v>
      </c>
      <c r="AE148" s="149" t="s">
        <v>290</v>
      </c>
      <c r="AF148" s="149" t="s">
        <v>290</v>
      </c>
      <c r="AG148" s="8">
        <v>114</v>
      </c>
      <c r="AH148" s="149" t="s">
        <v>290</v>
      </c>
      <c r="AI148" s="9">
        <v>156</v>
      </c>
      <c r="AJ148" s="150" t="s">
        <v>13956</v>
      </c>
      <c r="AK148" s="9">
        <v>156</v>
      </c>
    </row>
    <row r="149" spans="1:37">
      <c r="A149" s="10" t="s">
        <v>1155</v>
      </c>
      <c r="B149" s="11" t="s">
        <v>1156</v>
      </c>
      <c r="C149" s="11" t="s">
        <v>8135</v>
      </c>
      <c r="D149" s="11" t="s">
        <v>1159</v>
      </c>
      <c r="E149" s="11" t="s">
        <v>1160</v>
      </c>
      <c r="F149" s="11" t="s">
        <v>11644</v>
      </c>
      <c r="G149" s="11" t="s">
        <v>5371</v>
      </c>
      <c r="H149" s="148">
        <v>1</v>
      </c>
      <c r="I149" s="148">
        <v>25.1</v>
      </c>
      <c r="J149" s="29">
        <v>70</v>
      </c>
      <c r="K149" s="29">
        <v>45</v>
      </c>
      <c r="L149" s="29">
        <v>56</v>
      </c>
      <c r="M149" s="29">
        <v>42</v>
      </c>
      <c r="N149" s="29">
        <v>34</v>
      </c>
      <c r="O149" s="29">
        <v>48</v>
      </c>
      <c r="P149" s="29">
        <v>43</v>
      </c>
      <c r="Q149" s="29">
        <v>44</v>
      </c>
      <c r="R149" s="29">
        <v>26</v>
      </c>
      <c r="S149" s="29">
        <v>38</v>
      </c>
      <c r="T149" s="6" t="s">
        <v>13956</v>
      </c>
      <c r="U149" s="6" t="s">
        <v>13956</v>
      </c>
      <c r="V149" s="6" t="s">
        <v>13956</v>
      </c>
      <c r="W149" s="6" t="s">
        <v>13956</v>
      </c>
      <c r="X149" s="29">
        <v>27</v>
      </c>
      <c r="Y149" s="6" t="s">
        <v>13956</v>
      </c>
      <c r="Z149" s="7">
        <v>245</v>
      </c>
      <c r="AA149" s="7">
        <v>228</v>
      </c>
      <c r="AB149" s="8">
        <v>137</v>
      </c>
      <c r="AC149" s="149" t="s">
        <v>13956</v>
      </c>
      <c r="AD149" s="8">
        <v>28</v>
      </c>
      <c r="AE149" s="149" t="s">
        <v>290</v>
      </c>
      <c r="AF149" s="149" t="s">
        <v>13956</v>
      </c>
      <c r="AG149" s="8">
        <v>291</v>
      </c>
      <c r="AH149" s="8">
        <v>14</v>
      </c>
      <c r="AI149" s="9">
        <v>473</v>
      </c>
      <c r="AJ149" s="150" t="s">
        <v>13956</v>
      </c>
      <c r="AK149" s="9">
        <v>473</v>
      </c>
    </row>
    <row r="150" spans="1:37">
      <c r="A150" s="10" t="s">
        <v>11651</v>
      </c>
      <c r="B150" s="11" t="s">
        <v>1048</v>
      </c>
      <c r="C150" s="11" t="s">
        <v>8139</v>
      </c>
      <c r="D150" s="11" t="s">
        <v>8044</v>
      </c>
      <c r="E150" s="11" t="s">
        <v>1052</v>
      </c>
      <c r="F150" s="11" t="s">
        <v>11652</v>
      </c>
      <c r="G150" s="11" t="s">
        <v>11653</v>
      </c>
      <c r="H150" s="148">
        <v>1</v>
      </c>
      <c r="I150" s="148">
        <v>7.5</v>
      </c>
      <c r="J150" s="6" t="s">
        <v>13956</v>
      </c>
      <c r="K150" s="29">
        <v>13</v>
      </c>
      <c r="L150" s="29">
        <v>21</v>
      </c>
      <c r="M150" s="29">
        <v>16</v>
      </c>
      <c r="N150" s="6" t="s">
        <v>290</v>
      </c>
      <c r="O150" s="29">
        <v>10</v>
      </c>
      <c r="P150" s="29">
        <v>14</v>
      </c>
      <c r="Q150" s="29">
        <v>20</v>
      </c>
      <c r="R150" s="6" t="s">
        <v>290</v>
      </c>
      <c r="S150" s="29">
        <v>14</v>
      </c>
      <c r="T150" s="6" t="s">
        <v>13956</v>
      </c>
      <c r="U150" s="6" t="s">
        <v>13956</v>
      </c>
      <c r="V150" s="6" t="s">
        <v>13956</v>
      </c>
      <c r="W150" s="6" t="s">
        <v>13956</v>
      </c>
      <c r="X150" s="29">
        <v>18</v>
      </c>
      <c r="Y150" s="6" t="s">
        <v>13956</v>
      </c>
      <c r="Z150" s="7">
        <v>69</v>
      </c>
      <c r="AA150" s="7">
        <v>73</v>
      </c>
      <c r="AB150" s="149" t="s">
        <v>290</v>
      </c>
      <c r="AC150" s="149" t="s">
        <v>13956</v>
      </c>
      <c r="AD150" s="149" t="s">
        <v>290</v>
      </c>
      <c r="AE150" s="8">
        <v>123</v>
      </c>
      <c r="AF150" s="149" t="s">
        <v>13956</v>
      </c>
      <c r="AG150" s="8">
        <v>11</v>
      </c>
      <c r="AH150" s="149" t="s">
        <v>13956</v>
      </c>
      <c r="AI150" s="9">
        <v>142</v>
      </c>
      <c r="AJ150" s="150" t="s">
        <v>13956</v>
      </c>
      <c r="AK150" s="9">
        <v>142</v>
      </c>
    </row>
    <row r="151" spans="1:37">
      <c r="A151" s="10" t="s">
        <v>1161</v>
      </c>
      <c r="B151" s="11" t="s">
        <v>1162</v>
      </c>
      <c r="C151" s="11" t="s">
        <v>8144</v>
      </c>
      <c r="D151" s="11" t="s">
        <v>1165</v>
      </c>
      <c r="E151" s="11" t="s">
        <v>1020</v>
      </c>
      <c r="F151" s="11" t="s">
        <v>11654</v>
      </c>
      <c r="G151" s="11" t="s">
        <v>5374</v>
      </c>
      <c r="H151" s="148">
        <v>4</v>
      </c>
      <c r="I151" s="148">
        <v>10</v>
      </c>
      <c r="J151" s="29">
        <v>37</v>
      </c>
      <c r="K151" s="29">
        <v>17</v>
      </c>
      <c r="L151" s="29">
        <v>10</v>
      </c>
      <c r="M151" s="29">
        <v>19</v>
      </c>
      <c r="N151" s="29">
        <v>16</v>
      </c>
      <c r="O151" s="29">
        <v>12</v>
      </c>
      <c r="P151" s="29">
        <v>11</v>
      </c>
      <c r="Q151" s="6" t="s">
        <v>290</v>
      </c>
      <c r="R151" s="6" t="s">
        <v>290</v>
      </c>
      <c r="S151" s="6" t="s">
        <v>290</v>
      </c>
      <c r="T151" s="6" t="s">
        <v>13956</v>
      </c>
      <c r="U151" s="6" t="s">
        <v>13956</v>
      </c>
      <c r="V151" s="6" t="s">
        <v>13956</v>
      </c>
      <c r="W151" s="6" t="s">
        <v>13956</v>
      </c>
      <c r="X151" s="6" t="s">
        <v>13956</v>
      </c>
      <c r="Y151" s="6" t="s">
        <v>13956</v>
      </c>
      <c r="Z151" s="7">
        <v>64</v>
      </c>
      <c r="AA151" s="7">
        <v>69</v>
      </c>
      <c r="AB151" s="8">
        <v>10</v>
      </c>
      <c r="AC151" s="149" t="s">
        <v>13956</v>
      </c>
      <c r="AD151" s="8">
        <v>11</v>
      </c>
      <c r="AE151" s="149" t="s">
        <v>290</v>
      </c>
      <c r="AF151" s="149" t="s">
        <v>13956</v>
      </c>
      <c r="AG151" s="8">
        <v>75</v>
      </c>
      <c r="AH151" s="8">
        <v>32</v>
      </c>
      <c r="AI151" s="9">
        <v>133</v>
      </c>
      <c r="AJ151" s="150" t="s">
        <v>13956</v>
      </c>
      <c r="AK151" s="9">
        <v>133</v>
      </c>
    </row>
    <row r="152" spans="1:37">
      <c r="A152" s="10" t="s">
        <v>1166</v>
      </c>
      <c r="B152" s="11" t="s">
        <v>1167</v>
      </c>
      <c r="C152" s="11" t="s">
        <v>8154</v>
      </c>
      <c r="D152" s="11" t="s">
        <v>1170</v>
      </c>
      <c r="E152" s="11" t="s">
        <v>1171</v>
      </c>
      <c r="F152" s="11" t="s">
        <v>11658</v>
      </c>
      <c r="G152" s="11" t="s">
        <v>11659</v>
      </c>
      <c r="H152" s="148">
        <v>7.5</v>
      </c>
      <c r="I152" s="148">
        <v>40.5</v>
      </c>
      <c r="J152" s="6" t="s">
        <v>13956</v>
      </c>
      <c r="K152" s="6" t="s">
        <v>13956</v>
      </c>
      <c r="L152" s="6" t="s">
        <v>13956</v>
      </c>
      <c r="M152" s="6" t="s">
        <v>13956</v>
      </c>
      <c r="N152" s="6" t="s">
        <v>13956</v>
      </c>
      <c r="O152" s="6" t="s">
        <v>13956</v>
      </c>
      <c r="P152" s="6" t="s">
        <v>13956</v>
      </c>
      <c r="Q152" s="6" t="s">
        <v>13956</v>
      </c>
      <c r="R152" s="6" t="s">
        <v>13956</v>
      </c>
      <c r="S152" s="6" t="s">
        <v>13956</v>
      </c>
      <c r="T152" s="29">
        <v>173</v>
      </c>
      <c r="U152" s="29">
        <v>199</v>
      </c>
      <c r="V152" s="29">
        <v>189</v>
      </c>
      <c r="W152" s="29">
        <v>162</v>
      </c>
      <c r="X152" s="6" t="s">
        <v>13956</v>
      </c>
      <c r="Y152" s="6" t="s">
        <v>13956</v>
      </c>
      <c r="Z152" s="7">
        <v>354</v>
      </c>
      <c r="AA152" s="7">
        <v>369</v>
      </c>
      <c r="AB152" s="8">
        <v>155</v>
      </c>
      <c r="AC152" s="149" t="s">
        <v>290</v>
      </c>
      <c r="AD152" s="8">
        <v>39</v>
      </c>
      <c r="AE152" s="8">
        <v>39</v>
      </c>
      <c r="AF152" s="149" t="s">
        <v>290</v>
      </c>
      <c r="AG152" s="8">
        <v>487</v>
      </c>
      <c r="AH152" s="149" t="s">
        <v>13956</v>
      </c>
      <c r="AI152" s="150" t="s">
        <v>13956</v>
      </c>
      <c r="AJ152" s="9">
        <v>723</v>
      </c>
      <c r="AK152" s="9">
        <v>723</v>
      </c>
    </row>
    <row r="153" spans="1:37">
      <c r="A153" s="10" t="s">
        <v>1173</v>
      </c>
      <c r="B153" s="11" t="s">
        <v>1174</v>
      </c>
      <c r="C153" s="11" t="s">
        <v>8163</v>
      </c>
      <c r="D153" s="11" t="s">
        <v>1177</v>
      </c>
      <c r="E153" s="11" t="s">
        <v>1020</v>
      </c>
      <c r="F153" s="11" t="s">
        <v>11660</v>
      </c>
      <c r="G153" s="11" t="s">
        <v>5380</v>
      </c>
      <c r="H153" s="148">
        <v>1</v>
      </c>
      <c r="I153" s="148">
        <v>10</v>
      </c>
      <c r="J153" s="29">
        <v>53</v>
      </c>
      <c r="K153" s="6" t="s">
        <v>290</v>
      </c>
      <c r="L153" s="6" t="s">
        <v>13956</v>
      </c>
      <c r="M153" s="6" t="s">
        <v>13956</v>
      </c>
      <c r="N153" s="6" t="s">
        <v>13956</v>
      </c>
      <c r="O153" s="6" t="s">
        <v>13956</v>
      </c>
      <c r="P153" s="6" t="s">
        <v>13956</v>
      </c>
      <c r="Q153" s="6" t="s">
        <v>13956</v>
      </c>
      <c r="R153" s="6" t="s">
        <v>13956</v>
      </c>
      <c r="S153" s="6" t="s">
        <v>13956</v>
      </c>
      <c r="T153" s="6" t="s">
        <v>13956</v>
      </c>
      <c r="U153" s="6" t="s">
        <v>13956</v>
      </c>
      <c r="V153" s="6" t="s">
        <v>13956</v>
      </c>
      <c r="W153" s="6" t="s">
        <v>13956</v>
      </c>
      <c r="X153" s="6" t="s">
        <v>13956</v>
      </c>
      <c r="Y153" s="6" t="s">
        <v>13956</v>
      </c>
      <c r="Z153" s="7">
        <v>30</v>
      </c>
      <c r="AA153" s="7">
        <v>32</v>
      </c>
      <c r="AB153" s="149" t="s">
        <v>290</v>
      </c>
      <c r="AC153" s="149" t="s">
        <v>13956</v>
      </c>
      <c r="AD153" s="149" t="s">
        <v>290</v>
      </c>
      <c r="AE153" s="149" t="s">
        <v>290</v>
      </c>
      <c r="AF153" s="149" t="s">
        <v>13956</v>
      </c>
      <c r="AG153" s="8">
        <v>16</v>
      </c>
      <c r="AH153" s="8">
        <v>29</v>
      </c>
      <c r="AI153" s="9">
        <v>62</v>
      </c>
      <c r="AJ153" s="150" t="s">
        <v>13956</v>
      </c>
      <c r="AK153" s="9">
        <v>62</v>
      </c>
    </row>
    <row r="154" spans="1:37">
      <c r="A154" s="10" t="s">
        <v>11661</v>
      </c>
      <c r="B154" s="11" t="s">
        <v>8177</v>
      </c>
      <c r="C154" s="11" t="s">
        <v>8179</v>
      </c>
      <c r="D154" s="11" t="s">
        <v>8180</v>
      </c>
      <c r="E154" s="11" t="s">
        <v>1041</v>
      </c>
      <c r="F154" s="11" t="s">
        <v>11662</v>
      </c>
      <c r="G154" s="11" t="s">
        <v>11663</v>
      </c>
      <c r="H154" s="148">
        <v>1.5</v>
      </c>
      <c r="I154" s="148">
        <v>11.5</v>
      </c>
      <c r="J154" s="29">
        <v>46</v>
      </c>
      <c r="K154" s="29">
        <v>33</v>
      </c>
      <c r="L154" s="6" t="s">
        <v>290</v>
      </c>
      <c r="M154" s="29">
        <v>13</v>
      </c>
      <c r="N154" s="6" t="s">
        <v>290</v>
      </c>
      <c r="O154" s="6" t="s">
        <v>290</v>
      </c>
      <c r="P154" s="6" t="s">
        <v>290</v>
      </c>
      <c r="Q154" s="6" t="s">
        <v>290</v>
      </c>
      <c r="R154" s="6" t="s">
        <v>290</v>
      </c>
      <c r="S154" s="6" t="s">
        <v>290</v>
      </c>
      <c r="T154" s="6" t="s">
        <v>13956</v>
      </c>
      <c r="U154" s="6" t="s">
        <v>13956</v>
      </c>
      <c r="V154" s="6" t="s">
        <v>13956</v>
      </c>
      <c r="W154" s="6" t="s">
        <v>13956</v>
      </c>
      <c r="X154" s="6" t="s">
        <v>13956</v>
      </c>
      <c r="Y154" s="6" t="s">
        <v>13956</v>
      </c>
      <c r="Z154" s="7">
        <v>71</v>
      </c>
      <c r="AA154" s="7">
        <v>74</v>
      </c>
      <c r="AB154" s="149" t="s">
        <v>290</v>
      </c>
      <c r="AC154" s="8">
        <v>12</v>
      </c>
      <c r="AD154" s="149" t="s">
        <v>290</v>
      </c>
      <c r="AE154" s="8">
        <v>28</v>
      </c>
      <c r="AF154" s="149" t="s">
        <v>290</v>
      </c>
      <c r="AG154" s="8">
        <v>79</v>
      </c>
      <c r="AH154" s="149" t="s">
        <v>290</v>
      </c>
      <c r="AI154" s="9">
        <v>145</v>
      </c>
      <c r="AJ154" s="150" t="s">
        <v>13956</v>
      </c>
      <c r="AK154" s="9">
        <v>145</v>
      </c>
    </row>
    <row r="155" spans="1:37">
      <c r="A155" s="10" t="s">
        <v>11664</v>
      </c>
      <c r="B155" s="11" t="s">
        <v>8183</v>
      </c>
      <c r="C155" s="11" t="s">
        <v>8185</v>
      </c>
      <c r="D155" s="11" t="s">
        <v>8186</v>
      </c>
      <c r="E155" s="11" t="s">
        <v>1065</v>
      </c>
      <c r="F155" s="11" t="s">
        <v>11665</v>
      </c>
      <c r="G155" s="11" t="s">
        <v>11666</v>
      </c>
      <c r="H155" s="148">
        <v>2</v>
      </c>
      <c r="I155" s="148">
        <v>11.5</v>
      </c>
      <c r="J155" s="29">
        <v>84</v>
      </c>
      <c r="K155" s="29">
        <v>15</v>
      </c>
      <c r="L155" s="6" t="s">
        <v>13956</v>
      </c>
      <c r="M155" s="6" t="s">
        <v>13956</v>
      </c>
      <c r="N155" s="6" t="s">
        <v>13956</v>
      </c>
      <c r="O155" s="6" t="s">
        <v>13956</v>
      </c>
      <c r="P155" s="6" t="s">
        <v>13956</v>
      </c>
      <c r="Q155" s="6" t="s">
        <v>13956</v>
      </c>
      <c r="R155" s="6" t="s">
        <v>13956</v>
      </c>
      <c r="S155" s="6" t="s">
        <v>13956</v>
      </c>
      <c r="T155" s="6" t="s">
        <v>13956</v>
      </c>
      <c r="U155" s="6" t="s">
        <v>13956</v>
      </c>
      <c r="V155" s="6" t="s">
        <v>13956</v>
      </c>
      <c r="W155" s="6" t="s">
        <v>13956</v>
      </c>
      <c r="X155" s="6" t="s">
        <v>13956</v>
      </c>
      <c r="Y155" s="6" t="s">
        <v>13956</v>
      </c>
      <c r="Z155" s="7">
        <v>65</v>
      </c>
      <c r="AA155" s="7">
        <v>34</v>
      </c>
      <c r="AB155" s="149" t="s">
        <v>290</v>
      </c>
      <c r="AC155" s="149" t="s">
        <v>290</v>
      </c>
      <c r="AD155" s="149" t="s">
        <v>13956</v>
      </c>
      <c r="AE155" s="149" t="s">
        <v>13956</v>
      </c>
      <c r="AF155" s="149" t="s">
        <v>13956</v>
      </c>
      <c r="AG155" s="8">
        <v>90</v>
      </c>
      <c r="AH155" s="149" t="s">
        <v>13956</v>
      </c>
      <c r="AI155" s="9">
        <v>99</v>
      </c>
      <c r="AJ155" s="150" t="s">
        <v>13956</v>
      </c>
      <c r="AK155" s="9">
        <v>99</v>
      </c>
    </row>
    <row r="156" spans="1:37">
      <c r="A156" s="10" t="s">
        <v>1183</v>
      </c>
      <c r="B156" s="11" t="s">
        <v>1184</v>
      </c>
      <c r="C156" s="11" t="s">
        <v>5384</v>
      </c>
      <c r="D156" s="11" t="s">
        <v>1187</v>
      </c>
      <c r="E156" s="11" t="s">
        <v>1086</v>
      </c>
      <c r="F156" s="11" t="s">
        <v>11667</v>
      </c>
      <c r="G156" s="11" t="s">
        <v>5386</v>
      </c>
      <c r="H156" s="148">
        <v>0.2</v>
      </c>
      <c r="I156" s="148">
        <v>0.8</v>
      </c>
      <c r="J156" s="29">
        <v>31</v>
      </c>
      <c r="K156" s="29">
        <v>20</v>
      </c>
      <c r="L156" s="6" t="s">
        <v>13956</v>
      </c>
      <c r="M156" s="6" t="s">
        <v>13956</v>
      </c>
      <c r="N156" s="6" t="s">
        <v>13956</v>
      </c>
      <c r="O156" s="6" t="s">
        <v>13956</v>
      </c>
      <c r="P156" s="6" t="s">
        <v>13956</v>
      </c>
      <c r="Q156" s="6" t="s">
        <v>13956</v>
      </c>
      <c r="R156" s="6" t="s">
        <v>13956</v>
      </c>
      <c r="S156" s="6" t="s">
        <v>13956</v>
      </c>
      <c r="T156" s="6" t="s">
        <v>13956</v>
      </c>
      <c r="U156" s="6" t="s">
        <v>13956</v>
      </c>
      <c r="V156" s="6" t="s">
        <v>13956</v>
      </c>
      <c r="W156" s="6" t="s">
        <v>13956</v>
      </c>
      <c r="X156" s="6" t="s">
        <v>13956</v>
      </c>
      <c r="Y156" s="6" t="s">
        <v>13956</v>
      </c>
      <c r="Z156" s="7">
        <v>24</v>
      </c>
      <c r="AA156" s="7">
        <v>27</v>
      </c>
      <c r="AB156" s="149" t="s">
        <v>290</v>
      </c>
      <c r="AC156" s="149" t="s">
        <v>13956</v>
      </c>
      <c r="AD156" s="149" t="s">
        <v>290</v>
      </c>
      <c r="AE156" s="149" t="s">
        <v>13956</v>
      </c>
      <c r="AF156" s="149" t="s">
        <v>13956</v>
      </c>
      <c r="AG156" s="8">
        <v>44</v>
      </c>
      <c r="AH156" s="149" t="s">
        <v>13956</v>
      </c>
      <c r="AI156" s="9">
        <v>51</v>
      </c>
      <c r="AJ156" s="150" t="s">
        <v>13956</v>
      </c>
      <c r="AK156" s="9">
        <v>51</v>
      </c>
    </row>
    <row r="157" spans="1:37">
      <c r="A157" s="10" t="s">
        <v>1193</v>
      </c>
      <c r="B157" s="11" t="s">
        <v>1194</v>
      </c>
      <c r="C157" s="11" t="s">
        <v>13363</v>
      </c>
      <c r="D157" s="11" t="s">
        <v>13971</v>
      </c>
      <c r="E157" s="11" t="s">
        <v>1198</v>
      </c>
      <c r="F157" s="11" t="s">
        <v>13972</v>
      </c>
      <c r="G157" s="11" t="s">
        <v>13365</v>
      </c>
      <c r="H157" s="148">
        <v>6.5</v>
      </c>
      <c r="I157" s="148">
        <v>7.5</v>
      </c>
      <c r="J157" s="6" t="s">
        <v>290</v>
      </c>
      <c r="K157" s="6" t="s">
        <v>290</v>
      </c>
      <c r="L157" s="6" t="s">
        <v>290</v>
      </c>
      <c r="M157" s="6" t="s">
        <v>290</v>
      </c>
      <c r="N157" s="6" t="s">
        <v>290</v>
      </c>
      <c r="O157" s="6" t="s">
        <v>290</v>
      </c>
      <c r="P157" s="6" t="s">
        <v>13956</v>
      </c>
      <c r="Q157" s="6" t="s">
        <v>13956</v>
      </c>
      <c r="R157" s="6" t="s">
        <v>290</v>
      </c>
      <c r="S157" s="6" t="s">
        <v>13956</v>
      </c>
      <c r="T157" s="6" t="s">
        <v>13956</v>
      </c>
      <c r="U157" s="6" t="s">
        <v>13956</v>
      </c>
      <c r="V157" s="6" t="s">
        <v>13956</v>
      </c>
      <c r="W157" s="6" t="s">
        <v>13956</v>
      </c>
      <c r="X157" s="6" t="s">
        <v>13956</v>
      </c>
      <c r="Y157" s="6" t="s">
        <v>13956</v>
      </c>
      <c r="Z157" s="151" t="s">
        <v>290</v>
      </c>
      <c r="AA157" s="151" t="s">
        <v>290</v>
      </c>
      <c r="AB157" s="149" t="s">
        <v>13956</v>
      </c>
      <c r="AC157" s="149" t="s">
        <v>13956</v>
      </c>
      <c r="AD157" s="149" t="s">
        <v>13956</v>
      </c>
      <c r="AE157" s="8">
        <v>13</v>
      </c>
      <c r="AF157" s="149" t="s">
        <v>13956</v>
      </c>
      <c r="AG157" s="149" t="s">
        <v>13956</v>
      </c>
      <c r="AH157" s="149" t="s">
        <v>13956</v>
      </c>
      <c r="AI157" s="9">
        <v>13</v>
      </c>
      <c r="AJ157" s="150" t="s">
        <v>13956</v>
      </c>
      <c r="AK157" s="9">
        <v>13</v>
      </c>
    </row>
    <row r="158" spans="1:37">
      <c r="A158" s="10" t="s">
        <v>1200</v>
      </c>
      <c r="B158" s="11" t="s">
        <v>1201</v>
      </c>
      <c r="C158" s="11" t="s">
        <v>8199</v>
      </c>
      <c r="D158" s="11" t="s">
        <v>1203</v>
      </c>
      <c r="E158" s="11" t="s">
        <v>1204</v>
      </c>
      <c r="F158" s="11" t="s">
        <v>11673</v>
      </c>
      <c r="G158" s="11" t="s">
        <v>5396</v>
      </c>
      <c r="H158" s="148">
        <v>1</v>
      </c>
      <c r="I158" s="148">
        <v>28</v>
      </c>
      <c r="J158" s="6" t="s">
        <v>13956</v>
      </c>
      <c r="K158" s="6" t="s">
        <v>13956</v>
      </c>
      <c r="L158" s="6" t="s">
        <v>13956</v>
      </c>
      <c r="M158" s="6" t="s">
        <v>13956</v>
      </c>
      <c r="N158" s="6" t="s">
        <v>13956</v>
      </c>
      <c r="O158" s="6" t="s">
        <v>13956</v>
      </c>
      <c r="P158" s="6" t="s">
        <v>13956</v>
      </c>
      <c r="Q158" s="6" t="s">
        <v>13956</v>
      </c>
      <c r="R158" s="6" t="s">
        <v>13956</v>
      </c>
      <c r="S158" s="6" t="s">
        <v>13956</v>
      </c>
      <c r="T158" s="29">
        <v>100</v>
      </c>
      <c r="U158" s="29">
        <v>80</v>
      </c>
      <c r="V158" s="29">
        <v>85</v>
      </c>
      <c r="W158" s="29">
        <v>82</v>
      </c>
      <c r="X158" s="6" t="s">
        <v>13956</v>
      </c>
      <c r="Y158" s="29">
        <v>29</v>
      </c>
      <c r="Z158" s="7">
        <v>194</v>
      </c>
      <c r="AA158" s="7">
        <v>182</v>
      </c>
      <c r="AB158" s="149" t="s">
        <v>290</v>
      </c>
      <c r="AC158" s="149" t="s">
        <v>13956</v>
      </c>
      <c r="AD158" s="8">
        <v>12</v>
      </c>
      <c r="AE158" s="8">
        <v>72</v>
      </c>
      <c r="AF158" s="149" t="s">
        <v>13956</v>
      </c>
      <c r="AG158" s="8">
        <v>281</v>
      </c>
      <c r="AH158" s="149" t="s">
        <v>290</v>
      </c>
      <c r="AI158" s="150" t="s">
        <v>13956</v>
      </c>
      <c r="AJ158" s="9">
        <v>376</v>
      </c>
      <c r="AK158" s="9">
        <v>376</v>
      </c>
    </row>
    <row r="159" spans="1:37">
      <c r="A159" s="10" t="s">
        <v>13973</v>
      </c>
      <c r="B159" s="11" t="s">
        <v>13974</v>
      </c>
      <c r="C159" s="11" t="s">
        <v>13975</v>
      </c>
      <c r="D159" s="11" t="s">
        <v>13976</v>
      </c>
      <c r="E159" s="11" t="s">
        <v>1458</v>
      </c>
      <c r="F159" s="11" t="s">
        <v>13977</v>
      </c>
      <c r="G159" s="11" t="s">
        <v>13978</v>
      </c>
      <c r="H159" s="148">
        <v>1</v>
      </c>
      <c r="I159" s="148">
        <v>1</v>
      </c>
      <c r="J159" s="6" t="s">
        <v>13956</v>
      </c>
      <c r="K159" s="6" t="s">
        <v>290</v>
      </c>
      <c r="L159" s="6" t="s">
        <v>290</v>
      </c>
      <c r="M159" s="6" t="s">
        <v>290</v>
      </c>
      <c r="N159" s="6" t="s">
        <v>290</v>
      </c>
      <c r="O159" s="6" t="s">
        <v>13956</v>
      </c>
      <c r="P159" s="6" t="s">
        <v>13956</v>
      </c>
      <c r="Q159" s="6" t="s">
        <v>13956</v>
      </c>
      <c r="R159" s="6" t="s">
        <v>13956</v>
      </c>
      <c r="S159" s="6" t="s">
        <v>13956</v>
      </c>
      <c r="T159" s="6" t="s">
        <v>13956</v>
      </c>
      <c r="U159" s="6" t="s">
        <v>13956</v>
      </c>
      <c r="V159" s="6" t="s">
        <v>13956</v>
      </c>
      <c r="W159" s="6" t="s">
        <v>13956</v>
      </c>
      <c r="X159" s="6" t="s">
        <v>13956</v>
      </c>
      <c r="Y159" s="6" t="s">
        <v>13956</v>
      </c>
      <c r="Z159" s="151" t="s">
        <v>290</v>
      </c>
      <c r="AA159" s="151" t="s">
        <v>290</v>
      </c>
      <c r="AB159" s="149" t="s">
        <v>13956</v>
      </c>
      <c r="AC159" s="149" t="s">
        <v>13956</v>
      </c>
      <c r="AD159" s="149" t="s">
        <v>13956</v>
      </c>
      <c r="AE159" s="8">
        <v>10</v>
      </c>
      <c r="AF159" s="149" t="s">
        <v>13956</v>
      </c>
      <c r="AG159" s="149" t="s">
        <v>13956</v>
      </c>
      <c r="AH159" s="149" t="s">
        <v>13956</v>
      </c>
      <c r="AI159" s="9">
        <v>10</v>
      </c>
      <c r="AJ159" s="150" t="s">
        <v>13956</v>
      </c>
      <c r="AK159" s="9">
        <v>10</v>
      </c>
    </row>
    <row r="160" spans="1:37">
      <c r="A160" s="10" t="s">
        <v>13979</v>
      </c>
      <c r="B160" s="11" t="s">
        <v>13980</v>
      </c>
      <c r="C160" s="11" t="s">
        <v>13981</v>
      </c>
      <c r="D160" s="11" t="s">
        <v>13982</v>
      </c>
      <c r="E160" s="11" t="s">
        <v>1224</v>
      </c>
      <c r="F160" s="11" t="s">
        <v>13983</v>
      </c>
      <c r="G160" s="11" t="s">
        <v>13984</v>
      </c>
      <c r="H160" s="148">
        <v>1</v>
      </c>
      <c r="I160" s="148">
        <v>2</v>
      </c>
      <c r="J160" s="29">
        <v>30</v>
      </c>
      <c r="K160" s="29">
        <v>20</v>
      </c>
      <c r="L160" s="6" t="s">
        <v>13956</v>
      </c>
      <c r="M160" s="6" t="s">
        <v>13956</v>
      </c>
      <c r="N160" s="6" t="s">
        <v>13956</v>
      </c>
      <c r="O160" s="6" t="s">
        <v>13956</v>
      </c>
      <c r="P160" s="6" t="s">
        <v>13956</v>
      </c>
      <c r="Q160" s="6" t="s">
        <v>13956</v>
      </c>
      <c r="R160" s="6" t="s">
        <v>13956</v>
      </c>
      <c r="S160" s="6" t="s">
        <v>13956</v>
      </c>
      <c r="T160" s="6" t="s">
        <v>13956</v>
      </c>
      <c r="U160" s="6" t="s">
        <v>13956</v>
      </c>
      <c r="V160" s="6" t="s">
        <v>13956</v>
      </c>
      <c r="W160" s="6" t="s">
        <v>13956</v>
      </c>
      <c r="X160" s="6" t="s">
        <v>13956</v>
      </c>
      <c r="Y160" s="6" t="s">
        <v>13956</v>
      </c>
      <c r="Z160" s="7">
        <v>32</v>
      </c>
      <c r="AA160" s="7">
        <v>18</v>
      </c>
      <c r="AB160" s="8">
        <v>10</v>
      </c>
      <c r="AC160" s="149" t="s">
        <v>13956</v>
      </c>
      <c r="AD160" s="149" t="s">
        <v>13956</v>
      </c>
      <c r="AE160" s="8">
        <v>40</v>
      </c>
      <c r="AF160" s="149" t="s">
        <v>13956</v>
      </c>
      <c r="AG160" s="149" t="s">
        <v>13956</v>
      </c>
      <c r="AH160" s="149" t="s">
        <v>13956</v>
      </c>
      <c r="AI160" s="9">
        <v>50</v>
      </c>
      <c r="AJ160" s="150" t="s">
        <v>13956</v>
      </c>
      <c r="AK160" s="9">
        <v>50</v>
      </c>
    </row>
    <row r="161" spans="1:37">
      <c r="A161" s="10" t="s">
        <v>1212</v>
      </c>
      <c r="B161" s="11" t="s">
        <v>1213</v>
      </c>
      <c r="C161" s="11" t="s">
        <v>5400</v>
      </c>
      <c r="D161" s="11" t="s">
        <v>8296</v>
      </c>
      <c r="E161" s="11" t="s">
        <v>1307</v>
      </c>
      <c r="F161" s="11" t="s">
        <v>13370</v>
      </c>
      <c r="G161" s="11" t="s">
        <v>5402</v>
      </c>
      <c r="H161" s="148">
        <v>2</v>
      </c>
      <c r="I161" s="148">
        <v>2</v>
      </c>
      <c r="J161" s="6" t="s">
        <v>290</v>
      </c>
      <c r="K161" s="6" t="s">
        <v>290</v>
      </c>
      <c r="L161" s="6" t="s">
        <v>290</v>
      </c>
      <c r="M161" s="6" t="s">
        <v>290</v>
      </c>
      <c r="N161" s="6" t="s">
        <v>290</v>
      </c>
      <c r="O161" s="6" t="s">
        <v>13956</v>
      </c>
      <c r="P161" s="6" t="s">
        <v>13956</v>
      </c>
      <c r="Q161" s="6" t="s">
        <v>13956</v>
      </c>
      <c r="R161" s="6" t="s">
        <v>13956</v>
      </c>
      <c r="S161" s="6" t="s">
        <v>13956</v>
      </c>
      <c r="T161" s="6" t="s">
        <v>13956</v>
      </c>
      <c r="U161" s="6" t="s">
        <v>13956</v>
      </c>
      <c r="V161" s="6" t="s">
        <v>13956</v>
      </c>
      <c r="W161" s="6" t="s">
        <v>13956</v>
      </c>
      <c r="X161" s="6" t="s">
        <v>13956</v>
      </c>
      <c r="Y161" s="6" t="s">
        <v>13956</v>
      </c>
      <c r="Z161" s="151" t="s">
        <v>290</v>
      </c>
      <c r="AA161" s="151" t="s">
        <v>290</v>
      </c>
      <c r="AB161" s="149" t="s">
        <v>13956</v>
      </c>
      <c r="AC161" s="149" t="s">
        <v>13956</v>
      </c>
      <c r="AD161" s="8">
        <v>14</v>
      </c>
      <c r="AE161" s="149" t="s">
        <v>13956</v>
      </c>
      <c r="AF161" s="149" t="s">
        <v>13956</v>
      </c>
      <c r="AG161" s="149" t="s">
        <v>13956</v>
      </c>
      <c r="AH161" s="149" t="s">
        <v>13956</v>
      </c>
      <c r="AI161" s="9">
        <v>14</v>
      </c>
      <c r="AJ161" s="150" t="s">
        <v>13956</v>
      </c>
      <c r="AK161" s="9">
        <v>14</v>
      </c>
    </row>
    <row r="162" spans="1:37">
      <c r="A162" s="10" t="s">
        <v>1219</v>
      </c>
      <c r="B162" s="11" t="s">
        <v>1220</v>
      </c>
      <c r="C162" s="11" t="s">
        <v>5404</v>
      </c>
      <c r="D162" s="11" t="s">
        <v>1223</v>
      </c>
      <c r="E162" s="11" t="s">
        <v>1224</v>
      </c>
      <c r="F162" s="11" t="s">
        <v>13371</v>
      </c>
      <c r="G162" s="11" t="s">
        <v>5406</v>
      </c>
      <c r="H162" s="148">
        <v>3</v>
      </c>
      <c r="I162" s="148">
        <v>6.5</v>
      </c>
      <c r="J162" s="29">
        <v>11</v>
      </c>
      <c r="K162" s="6" t="s">
        <v>290</v>
      </c>
      <c r="L162" s="6" t="s">
        <v>290</v>
      </c>
      <c r="M162" s="6" t="s">
        <v>290</v>
      </c>
      <c r="N162" s="6" t="s">
        <v>290</v>
      </c>
      <c r="O162" s="6" t="s">
        <v>290</v>
      </c>
      <c r="P162" s="6" t="s">
        <v>290</v>
      </c>
      <c r="Q162" s="6" t="s">
        <v>290</v>
      </c>
      <c r="R162" s="6" t="s">
        <v>290</v>
      </c>
      <c r="S162" s="6" t="s">
        <v>290</v>
      </c>
      <c r="T162" s="6" t="s">
        <v>290</v>
      </c>
      <c r="U162" s="6" t="s">
        <v>13956</v>
      </c>
      <c r="V162" s="6" t="s">
        <v>290</v>
      </c>
      <c r="W162" s="6" t="s">
        <v>13956</v>
      </c>
      <c r="X162" s="6" t="s">
        <v>13956</v>
      </c>
      <c r="Y162" s="6" t="s">
        <v>13956</v>
      </c>
      <c r="Z162" s="7">
        <v>34</v>
      </c>
      <c r="AA162" s="7">
        <v>25</v>
      </c>
      <c r="AB162" s="149" t="s">
        <v>13956</v>
      </c>
      <c r="AC162" s="149" t="s">
        <v>13956</v>
      </c>
      <c r="AD162" s="149" t="s">
        <v>13956</v>
      </c>
      <c r="AE162" s="8">
        <v>59</v>
      </c>
      <c r="AF162" s="149" t="s">
        <v>13956</v>
      </c>
      <c r="AG162" s="149" t="s">
        <v>13956</v>
      </c>
      <c r="AH162" s="149" t="s">
        <v>13956</v>
      </c>
      <c r="AI162" s="9">
        <v>55</v>
      </c>
      <c r="AJ162" s="150" t="s">
        <v>290</v>
      </c>
      <c r="AK162" s="9">
        <v>59</v>
      </c>
    </row>
    <row r="163" spans="1:37">
      <c r="A163" s="10" t="s">
        <v>11684</v>
      </c>
      <c r="B163" s="11" t="s">
        <v>1264</v>
      </c>
      <c r="C163" s="11" t="s">
        <v>8228</v>
      </c>
      <c r="D163" s="11" t="s">
        <v>11685</v>
      </c>
      <c r="E163" s="11" t="s">
        <v>1224</v>
      </c>
      <c r="F163" s="11" t="s">
        <v>11686</v>
      </c>
      <c r="G163" s="11" t="s">
        <v>11687</v>
      </c>
      <c r="H163" s="148">
        <v>2.5</v>
      </c>
      <c r="I163" s="148">
        <v>5.5</v>
      </c>
      <c r="J163" s="6" t="s">
        <v>13956</v>
      </c>
      <c r="K163" s="6" t="s">
        <v>290</v>
      </c>
      <c r="L163" s="6" t="s">
        <v>13956</v>
      </c>
      <c r="M163" s="6" t="s">
        <v>290</v>
      </c>
      <c r="N163" s="6" t="s">
        <v>290</v>
      </c>
      <c r="O163" s="6" t="s">
        <v>290</v>
      </c>
      <c r="P163" s="6" t="s">
        <v>290</v>
      </c>
      <c r="Q163" s="6" t="s">
        <v>290</v>
      </c>
      <c r="R163" s="6" t="s">
        <v>13956</v>
      </c>
      <c r="S163" s="6" t="s">
        <v>13956</v>
      </c>
      <c r="T163" s="6" t="s">
        <v>290</v>
      </c>
      <c r="U163" s="6" t="s">
        <v>290</v>
      </c>
      <c r="V163" s="6" t="s">
        <v>13956</v>
      </c>
      <c r="W163" s="6" t="s">
        <v>290</v>
      </c>
      <c r="X163" s="6" t="s">
        <v>13956</v>
      </c>
      <c r="Y163" s="6" t="s">
        <v>13956</v>
      </c>
      <c r="Z163" s="7">
        <v>16</v>
      </c>
      <c r="AA163" s="151" t="s">
        <v>290</v>
      </c>
      <c r="AB163" s="149" t="s">
        <v>13956</v>
      </c>
      <c r="AC163" s="149" t="s">
        <v>13956</v>
      </c>
      <c r="AD163" s="149" t="s">
        <v>13956</v>
      </c>
      <c r="AE163" s="8">
        <v>23</v>
      </c>
      <c r="AF163" s="149" t="s">
        <v>13956</v>
      </c>
      <c r="AG163" s="149" t="s">
        <v>13956</v>
      </c>
      <c r="AH163" s="149" t="s">
        <v>13956</v>
      </c>
      <c r="AI163" s="9">
        <v>19</v>
      </c>
      <c r="AJ163" s="150" t="s">
        <v>290</v>
      </c>
      <c r="AK163" s="9">
        <v>23</v>
      </c>
    </row>
    <row r="164" spans="1:37">
      <c r="A164" s="10" t="s">
        <v>1226</v>
      </c>
      <c r="B164" s="11" t="s">
        <v>1227</v>
      </c>
      <c r="C164" s="11" t="s">
        <v>5407</v>
      </c>
      <c r="D164" s="11" t="s">
        <v>8233</v>
      </c>
      <c r="E164" s="11" t="s">
        <v>5583</v>
      </c>
      <c r="F164" s="11" t="s">
        <v>11688</v>
      </c>
      <c r="G164" s="11" t="s">
        <v>11689</v>
      </c>
      <c r="H164" s="148">
        <v>1</v>
      </c>
      <c r="I164" s="148">
        <v>1</v>
      </c>
      <c r="J164" s="6" t="s">
        <v>13956</v>
      </c>
      <c r="K164" s="6" t="s">
        <v>290</v>
      </c>
      <c r="L164" s="6" t="s">
        <v>13956</v>
      </c>
      <c r="M164" s="6" t="s">
        <v>13956</v>
      </c>
      <c r="N164" s="6" t="s">
        <v>13956</v>
      </c>
      <c r="O164" s="6" t="s">
        <v>13956</v>
      </c>
      <c r="P164" s="6" t="s">
        <v>13956</v>
      </c>
      <c r="Q164" s="6" t="s">
        <v>13956</v>
      </c>
      <c r="R164" s="6" t="s">
        <v>13956</v>
      </c>
      <c r="S164" s="6" t="s">
        <v>13956</v>
      </c>
      <c r="T164" s="6" t="s">
        <v>13956</v>
      </c>
      <c r="U164" s="6" t="s">
        <v>13956</v>
      </c>
      <c r="V164" s="6" t="s">
        <v>13956</v>
      </c>
      <c r="W164" s="6" t="s">
        <v>13956</v>
      </c>
      <c r="X164" s="6" t="s">
        <v>13956</v>
      </c>
      <c r="Y164" s="6" t="s">
        <v>13956</v>
      </c>
      <c r="Z164" s="151" t="s">
        <v>290</v>
      </c>
      <c r="AA164" s="151" t="s">
        <v>13956</v>
      </c>
      <c r="AB164" s="149" t="s">
        <v>290</v>
      </c>
      <c r="AC164" s="149" t="s">
        <v>13956</v>
      </c>
      <c r="AD164" s="149" t="s">
        <v>13956</v>
      </c>
      <c r="AE164" s="149" t="s">
        <v>13956</v>
      </c>
      <c r="AF164" s="149" t="s">
        <v>13956</v>
      </c>
      <c r="AG164" s="149" t="s">
        <v>13956</v>
      </c>
      <c r="AH164" s="149" t="s">
        <v>13956</v>
      </c>
      <c r="AI164" s="150" t="s">
        <v>290</v>
      </c>
      <c r="AJ164" s="150" t="s">
        <v>13956</v>
      </c>
      <c r="AK164" s="150" t="s">
        <v>290</v>
      </c>
    </row>
    <row r="165" spans="1:37">
      <c r="A165" s="10" t="s">
        <v>1232</v>
      </c>
      <c r="B165" s="11" t="s">
        <v>1233</v>
      </c>
      <c r="C165" s="11" t="s">
        <v>8237</v>
      </c>
      <c r="D165" s="11" t="s">
        <v>1235</v>
      </c>
      <c r="E165" s="11" t="s">
        <v>1224</v>
      </c>
      <c r="F165" s="11" t="s">
        <v>11690</v>
      </c>
      <c r="G165" s="11" t="s">
        <v>11691</v>
      </c>
      <c r="H165" s="148">
        <v>0</v>
      </c>
      <c r="I165" s="148">
        <v>3</v>
      </c>
      <c r="J165" s="6" t="s">
        <v>290</v>
      </c>
      <c r="K165" s="6" t="s">
        <v>290</v>
      </c>
      <c r="L165" s="6" t="s">
        <v>13956</v>
      </c>
      <c r="M165" s="6" t="s">
        <v>290</v>
      </c>
      <c r="N165" s="6" t="s">
        <v>13956</v>
      </c>
      <c r="O165" s="6" t="s">
        <v>13956</v>
      </c>
      <c r="P165" s="6" t="s">
        <v>290</v>
      </c>
      <c r="Q165" s="6" t="s">
        <v>290</v>
      </c>
      <c r="R165" s="6" t="s">
        <v>13956</v>
      </c>
      <c r="S165" s="6" t="s">
        <v>13956</v>
      </c>
      <c r="T165" s="6" t="s">
        <v>13956</v>
      </c>
      <c r="U165" s="6" t="s">
        <v>13956</v>
      </c>
      <c r="V165" s="6" t="s">
        <v>290</v>
      </c>
      <c r="W165" s="6" t="s">
        <v>290</v>
      </c>
      <c r="X165" s="6" t="s">
        <v>13956</v>
      </c>
      <c r="Y165" s="6" t="s">
        <v>13956</v>
      </c>
      <c r="Z165" s="151" t="s">
        <v>290</v>
      </c>
      <c r="AA165" s="151" t="s">
        <v>290</v>
      </c>
      <c r="AB165" s="149" t="s">
        <v>13956</v>
      </c>
      <c r="AC165" s="149" t="s">
        <v>13956</v>
      </c>
      <c r="AD165" s="149" t="s">
        <v>13956</v>
      </c>
      <c r="AE165" s="149" t="s">
        <v>290</v>
      </c>
      <c r="AF165" s="149" t="s">
        <v>13956</v>
      </c>
      <c r="AG165" s="149" t="s">
        <v>13956</v>
      </c>
      <c r="AH165" s="149" t="s">
        <v>13956</v>
      </c>
      <c r="AI165" s="150" t="s">
        <v>290</v>
      </c>
      <c r="AJ165" s="150" t="s">
        <v>290</v>
      </c>
      <c r="AK165" s="150" t="s">
        <v>290</v>
      </c>
    </row>
    <row r="166" spans="1:37">
      <c r="A166" s="10" t="s">
        <v>11692</v>
      </c>
      <c r="B166" s="11" t="s">
        <v>3058</v>
      </c>
      <c r="C166" s="11" t="s">
        <v>11693</v>
      </c>
      <c r="D166" s="11" t="s">
        <v>8242</v>
      </c>
      <c r="E166" s="11" t="s">
        <v>1261</v>
      </c>
      <c r="F166" s="11" t="s">
        <v>11694</v>
      </c>
      <c r="G166" s="11" t="s">
        <v>11695</v>
      </c>
      <c r="H166" s="148">
        <v>5</v>
      </c>
      <c r="I166" s="148">
        <v>12.5</v>
      </c>
      <c r="J166" s="6" t="s">
        <v>13956</v>
      </c>
      <c r="K166" s="6" t="s">
        <v>13956</v>
      </c>
      <c r="L166" s="6" t="s">
        <v>13956</v>
      </c>
      <c r="M166" s="6" t="s">
        <v>13956</v>
      </c>
      <c r="N166" s="6" t="s">
        <v>13956</v>
      </c>
      <c r="O166" s="6" t="s">
        <v>13956</v>
      </c>
      <c r="P166" s="6" t="s">
        <v>13956</v>
      </c>
      <c r="Q166" s="6" t="s">
        <v>13956</v>
      </c>
      <c r="R166" s="6" t="s">
        <v>13956</v>
      </c>
      <c r="S166" s="6" t="s">
        <v>13956</v>
      </c>
      <c r="T166" s="29">
        <v>36</v>
      </c>
      <c r="U166" s="29">
        <v>51</v>
      </c>
      <c r="V166" s="29">
        <v>41</v>
      </c>
      <c r="W166" s="29">
        <v>37</v>
      </c>
      <c r="X166" s="6" t="s">
        <v>13956</v>
      </c>
      <c r="Y166" s="6" t="s">
        <v>13956</v>
      </c>
      <c r="Z166" s="7">
        <v>80</v>
      </c>
      <c r="AA166" s="7">
        <v>85</v>
      </c>
      <c r="AB166" s="149" t="s">
        <v>290</v>
      </c>
      <c r="AC166" s="149" t="s">
        <v>13956</v>
      </c>
      <c r="AD166" s="149" t="s">
        <v>13956</v>
      </c>
      <c r="AE166" s="8">
        <v>162</v>
      </c>
      <c r="AF166" s="149" t="s">
        <v>13956</v>
      </c>
      <c r="AG166" s="149" t="s">
        <v>13956</v>
      </c>
      <c r="AH166" s="149" t="s">
        <v>290</v>
      </c>
      <c r="AI166" s="150" t="s">
        <v>13956</v>
      </c>
      <c r="AJ166" s="9">
        <v>165</v>
      </c>
      <c r="AK166" s="9">
        <v>165</v>
      </c>
    </row>
    <row r="167" spans="1:37">
      <c r="A167" s="10" t="s">
        <v>1236</v>
      </c>
      <c r="B167" s="11" t="s">
        <v>1237</v>
      </c>
      <c r="C167" s="11" t="s">
        <v>5409</v>
      </c>
      <c r="D167" s="11" t="s">
        <v>1239</v>
      </c>
      <c r="E167" s="11" t="s">
        <v>1240</v>
      </c>
      <c r="F167" s="11" t="s">
        <v>11696</v>
      </c>
      <c r="G167" s="11" t="s">
        <v>5411</v>
      </c>
      <c r="H167" s="148">
        <v>1</v>
      </c>
      <c r="I167" s="148">
        <v>12</v>
      </c>
      <c r="J167" s="6" t="s">
        <v>13956</v>
      </c>
      <c r="K167" s="6" t="s">
        <v>13956</v>
      </c>
      <c r="L167" s="6" t="s">
        <v>13956</v>
      </c>
      <c r="M167" s="6" t="s">
        <v>13956</v>
      </c>
      <c r="N167" s="29">
        <v>10</v>
      </c>
      <c r="O167" s="29">
        <v>16</v>
      </c>
      <c r="P167" s="29">
        <v>16</v>
      </c>
      <c r="Q167" s="29">
        <v>20</v>
      </c>
      <c r="R167" s="29">
        <v>22</v>
      </c>
      <c r="S167" s="29">
        <v>17</v>
      </c>
      <c r="T167" s="6" t="s">
        <v>13956</v>
      </c>
      <c r="U167" s="6" t="s">
        <v>13956</v>
      </c>
      <c r="V167" s="6" t="s">
        <v>13956</v>
      </c>
      <c r="W167" s="6" t="s">
        <v>13956</v>
      </c>
      <c r="X167" s="6" t="s">
        <v>13956</v>
      </c>
      <c r="Y167" s="6" t="s">
        <v>13956</v>
      </c>
      <c r="Z167" s="7">
        <v>45</v>
      </c>
      <c r="AA167" s="7">
        <v>56</v>
      </c>
      <c r="AB167" s="8">
        <v>13</v>
      </c>
      <c r="AC167" s="149" t="s">
        <v>13956</v>
      </c>
      <c r="AD167" s="149" t="s">
        <v>13956</v>
      </c>
      <c r="AE167" s="8">
        <v>70</v>
      </c>
      <c r="AF167" s="149" t="s">
        <v>13956</v>
      </c>
      <c r="AG167" s="149" t="s">
        <v>290</v>
      </c>
      <c r="AH167" s="149" t="s">
        <v>290</v>
      </c>
      <c r="AI167" s="9">
        <v>101</v>
      </c>
      <c r="AJ167" s="150" t="s">
        <v>13956</v>
      </c>
      <c r="AK167" s="9">
        <v>101</v>
      </c>
    </row>
    <row r="168" spans="1:37">
      <c r="A168" s="10" t="s">
        <v>11697</v>
      </c>
      <c r="B168" s="11" t="s">
        <v>8249</v>
      </c>
      <c r="C168" s="11" t="s">
        <v>8251</v>
      </c>
      <c r="D168" s="11" t="s">
        <v>8252</v>
      </c>
      <c r="E168" s="11" t="s">
        <v>1307</v>
      </c>
      <c r="F168" s="11" t="s">
        <v>11698</v>
      </c>
      <c r="G168" s="11" t="s">
        <v>11699</v>
      </c>
      <c r="H168" s="148">
        <v>5.5</v>
      </c>
      <c r="I168" s="148">
        <v>32.5</v>
      </c>
      <c r="J168" s="6" t="s">
        <v>13956</v>
      </c>
      <c r="K168" s="6" t="s">
        <v>13956</v>
      </c>
      <c r="L168" s="6" t="s">
        <v>13956</v>
      </c>
      <c r="M168" s="6" t="s">
        <v>13956</v>
      </c>
      <c r="N168" s="6" t="s">
        <v>13956</v>
      </c>
      <c r="O168" s="6" t="s">
        <v>13956</v>
      </c>
      <c r="P168" s="6" t="s">
        <v>13956</v>
      </c>
      <c r="Q168" s="6" t="s">
        <v>13956</v>
      </c>
      <c r="R168" s="6" t="s">
        <v>13956</v>
      </c>
      <c r="S168" s="6" t="s">
        <v>13956</v>
      </c>
      <c r="T168" s="29">
        <v>133</v>
      </c>
      <c r="U168" s="29">
        <v>142</v>
      </c>
      <c r="V168" s="29">
        <v>123</v>
      </c>
      <c r="W168" s="29">
        <v>142</v>
      </c>
      <c r="X168" s="6" t="s">
        <v>13956</v>
      </c>
      <c r="Y168" s="6" t="s">
        <v>13956</v>
      </c>
      <c r="Z168" s="7">
        <v>256</v>
      </c>
      <c r="AA168" s="7">
        <v>284</v>
      </c>
      <c r="AB168" s="8">
        <v>11</v>
      </c>
      <c r="AC168" s="149" t="s">
        <v>13956</v>
      </c>
      <c r="AD168" s="149" t="s">
        <v>290</v>
      </c>
      <c r="AE168" s="8">
        <v>99</v>
      </c>
      <c r="AF168" s="149" t="s">
        <v>13956</v>
      </c>
      <c r="AG168" s="8">
        <v>421</v>
      </c>
      <c r="AH168" s="149" t="s">
        <v>13956</v>
      </c>
      <c r="AI168" s="150" t="s">
        <v>13956</v>
      </c>
      <c r="AJ168" s="9">
        <v>540</v>
      </c>
      <c r="AK168" s="9">
        <v>540</v>
      </c>
    </row>
    <row r="169" spans="1:37">
      <c r="A169" s="10" t="s">
        <v>13985</v>
      </c>
      <c r="B169" s="11" t="s">
        <v>13986</v>
      </c>
      <c r="C169" s="11" t="s">
        <v>13987</v>
      </c>
      <c r="D169" s="11" t="s">
        <v>13988</v>
      </c>
      <c r="E169" s="11" t="s">
        <v>1210</v>
      </c>
      <c r="F169" s="11" t="s">
        <v>13989</v>
      </c>
      <c r="G169" s="11" t="s">
        <v>13990</v>
      </c>
      <c r="H169" s="148">
        <v>1</v>
      </c>
      <c r="I169" s="148">
        <v>5</v>
      </c>
      <c r="J169" s="29">
        <v>19</v>
      </c>
      <c r="K169" s="6" t="s">
        <v>290</v>
      </c>
      <c r="L169" s="6" t="s">
        <v>290</v>
      </c>
      <c r="M169" s="6" t="s">
        <v>290</v>
      </c>
      <c r="N169" s="6" t="s">
        <v>290</v>
      </c>
      <c r="O169" s="6" t="s">
        <v>290</v>
      </c>
      <c r="P169" s="6" t="s">
        <v>13956</v>
      </c>
      <c r="Q169" s="6" t="s">
        <v>13956</v>
      </c>
      <c r="R169" s="6" t="s">
        <v>13956</v>
      </c>
      <c r="S169" s="6" t="s">
        <v>13956</v>
      </c>
      <c r="T169" s="6" t="s">
        <v>13956</v>
      </c>
      <c r="U169" s="6" t="s">
        <v>13956</v>
      </c>
      <c r="V169" s="6" t="s">
        <v>13956</v>
      </c>
      <c r="W169" s="6" t="s">
        <v>13956</v>
      </c>
      <c r="X169" s="6" t="s">
        <v>13956</v>
      </c>
      <c r="Y169" s="6" t="s">
        <v>13956</v>
      </c>
      <c r="Z169" s="7">
        <v>14</v>
      </c>
      <c r="AA169" s="7">
        <v>21</v>
      </c>
      <c r="AB169" s="149" t="s">
        <v>13956</v>
      </c>
      <c r="AC169" s="149" t="s">
        <v>13956</v>
      </c>
      <c r="AD169" s="149" t="s">
        <v>13956</v>
      </c>
      <c r="AE169" s="8">
        <v>34</v>
      </c>
      <c r="AF169" s="149" t="s">
        <v>13956</v>
      </c>
      <c r="AG169" s="149" t="s">
        <v>13956</v>
      </c>
      <c r="AH169" s="149" t="s">
        <v>290</v>
      </c>
      <c r="AI169" s="9">
        <v>35</v>
      </c>
      <c r="AJ169" s="150" t="s">
        <v>13956</v>
      </c>
      <c r="AK169" s="9">
        <v>35</v>
      </c>
    </row>
    <row r="170" spans="1:37">
      <c r="A170" s="10" t="s">
        <v>1268</v>
      </c>
      <c r="B170" s="11" t="s">
        <v>1269</v>
      </c>
      <c r="C170" s="11" t="s">
        <v>11700</v>
      </c>
      <c r="D170" s="11" t="s">
        <v>1271</v>
      </c>
      <c r="E170" s="11" t="s">
        <v>1272</v>
      </c>
      <c r="F170" s="11" t="s">
        <v>11701</v>
      </c>
      <c r="G170" s="11" t="s">
        <v>5444</v>
      </c>
      <c r="H170" s="148">
        <v>6</v>
      </c>
      <c r="I170" s="148">
        <v>81</v>
      </c>
      <c r="J170" s="6" t="s">
        <v>13956</v>
      </c>
      <c r="K170" s="6" t="s">
        <v>13956</v>
      </c>
      <c r="L170" s="6" t="s">
        <v>13956</v>
      </c>
      <c r="M170" s="6" t="s">
        <v>13956</v>
      </c>
      <c r="N170" s="6" t="s">
        <v>13956</v>
      </c>
      <c r="O170" s="6" t="s">
        <v>13956</v>
      </c>
      <c r="P170" s="6" t="s">
        <v>13956</v>
      </c>
      <c r="Q170" s="6" t="s">
        <v>13956</v>
      </c>
      <c r="R170" s="6" t="s">
        <v>13956</v>
      </c>
      <c r="S170" s="6" t="s">
        <v>13956</v>
      </c>
      <c r="T170" s="29">
        <v>285</v>
      </c>
      <c r="U170" s="29">
        <v>230</v>
      </c>
      <c r="V170" s="29">
        <v>292</v>
      </c>
      <c r="W170" s="29">
        <v>279</v>
      </c>
      <c r="X170" s="6" t="s">
        <v>13956</v>
      </c>
      <c r="Y170" s="6" t="s">
        <v>13956</v>
      </c>
      <c r="Z170" s="7">
        <v>585</v>
      </c>
      <c r="AA170" s="7">
        <v>501</v>
      </c>
      <c r="AB170" s="8">
        <v>108</v>
      </c>
      <c r="AC170" s="149" t="s">
        <v>13956</v>
      </c>
      <c r="AD170" s="8">
        <v>30</v>
      </c>
      <c r="AE170" s="8">
        <v>474</v>
      </c>
      <c r="AF170" s="149" t="s">
        <v>13956</v>
      </c>
      <c r="AG170" s="8">
        <v>411</v>
      </c>
      <c r="AH170" s="8">
        <v>63</v>
      </c>
      <c r="AI170" s="150" t="s">
        <v>13956</v>
      </c>
      <c r="AJ170" s="9">
        <v>1086</v>
      </c>
      <c r="AK170" s="9">
        <v>1086</v>
      </c>
    </row>
    <row r="171" spans="1:37">
      <c r="A171" s="10" t="s">
        <v>11705</v>
      </c>
      <c r="B171" s="11" t="s">
        <v>8264</v>
      </c>
      <c r="C171" s="11" t="s">
        <v>8266</v>
      </c>
      <c r="D171" s="11" t="s">
        <v>8267</v>
      </c>
      <c r="E171" s="11" t="s">
        <v>1277</v>
      </c>
      <c r="F171" s="11" t="s">
        <v>11706</v>
      </c>
      <c r="G171" s="11" t="s">
        <v>11707</v>
      </c>
      <c r="H171" s="148">
        <v>5</v>
      </c>
      <c r="I171" s="148">
        <v>27.5</v>
      </c>
      <c r="J171" s="6" t="s">
        <v>13956</v>
      </c>
      <c r="K171" s="6" t="s">
        <v>13956</v>
      </c>
      <c r="L171" s="6" t="s">
        <v>13956</v>
      </c>
      <c r="M171" s="6" t="s">
        <v>13956</v>
      </c>
      <c r="N171" s="6" t="s">
        <v>13956</v>
      </c>
      <c r="O171" s="6" t="s">
        <v>13956</v>
      </c>
      <c r="P171" s="6" t="s">
        <v>13956</v>
      </c>
      <c r="Q171" s="6" t="s">
        <v>13956</v>
      </c>
      <c r="R171" s="6" t="s">
        <v>13956</v>
      </c>
      <c r="S171" s="6" t="s">
        <v>13956</v>
      </c>
      <c r="T171" s="29">
        <v>85</v>
      </c>
      <c r="U171" s="29">
        <v>83</v>
      </c>
      <c r="V171" s="29">
        <v>72</v>
      </c>
      <c r="W171" s="29">
        <v>86</v>
      </c>
      <c r="X171" s="6" t="s">
        <v>13956</v>
      </c>
      <c r="Y171" s="6" t="s">
        <v>13956</v>
      </c>
      <c r="Z171" s="7">
        <v>326</v>
      </c>
      <c r="AA171" s="151" t="s">
        <v>13956</v>
      </c>
      <c r="AB171" s="8">
        <v>102</v>
      </c>
      <c r="AC171" s="149" t="s">
        <v>290</v>
      </c>
      <c r="AD171" s="8">
        <v>14</v>
      </c>
      <c r="AE171" s="8">
        <v>25</v>
      </c>
      <c r="AF171" s="149" t="s">
        <v>13956</v>
      </c>
      <c r="AG171" s="8">
        <v>175</v>
      </c>
      <c r="AH171" s="149" t="s">
        <v>290</v>
      </c>
      <c r="AI171" s="150" t="s">
        <v>13956</v>
      </c>
      <c r="AJ171" s="9">
        <v>326</v>
      </c>
      <c r="AK171" s="9">
        <v>326</v>
      </c>
    </row>
    <row r="172" spans="1:37">
      <c r="A172" s="10" t="s">
        <v>1273</v>
      </c>
      <c r="B172" s="11" t="s">
        <v>1274</v>
      </c>
      <c r="C172" s="11" t="s">
        <v>8277</v>
      </c>
      <c r="D172" s="11" t="s">
        <v>1276</v>
      </c>
      <c r="E172" s="11" t="s">
        <v>1277</v>
      </c>
      <c r="F172" s="11" t="s">
        <v>11711</v>
      </c>
      <c r="G172" s="11" t="s">
        <v>5447</v>
      </c>
      <c r="H172" s="148">
        <v>5</v>
      </c>
      <c r="I172" s="148">
        <v>31</v>
      </c>
      <c r="J172" s="6" t="s">
        <v>13956</v>
      </c>
      <c r="K172" s="6" t="s">
        <v>13956</v>
      </c>
      <c r="L172" s="6" t="s">
        <v>13956</v>
      </c>
      <c r="M172" s="6" t="s">
        <v>13956</v>
      </c>
      <c r="N172" s="6" t="s">
        <v>13956</v>
      </c>
      <c r="O172" s="6" t="s">
        <v>13956</v>
      </c>
      <c r="P172" s="6" t="s">
        <v>13956</v>
      </c>
      <c r="Q172" s="6" t="s">
        <v>13956</v>
      </c>
      <c r="R172" s="6" t="s">
        <v>13956</v>
      </c>
      <c r="S172" s="6" t="s">
        <v>13956</v>
      </c>
      <c r="T172" s="29">
        <v>141</v>
      </c>
      <c r="U172" s="29">
        <v>143</v>
      </c>
      <c r="V172" s="29">
        <v>89</v>
      </c>
      <c r="W172" s="29">
        <v>123</v>
      </c>
      <c r="X172" s="6" t="s">
        <v>13956</v>
      </c>
      <c r="Y172" s="6" t="s">
        <v>13956</v>
      </c>
      <c r="Z172" s="151" t="s">
        <v>13956</v>
      </c>
      <c r="AA172" s="7">
        <v>496</v>
      </c>
      <c r="AB172" s="8">
        <v>152</v>
      </c>
      <c r="AC172" s="149" t="s">
        <v>290</v>
      </c>
      <c r="AD172" s="149" t="s">
        <v>290</v>
      </c>
      <c r="AE172" s="8">
        <v>44</v>
      </c>
      <c r="AF172" s="149" t="s">
        <v>290</v>
      </c>
      <c r="AG172" s="8">
        <v>277</v>
      </c>
      <c r="AH172" s="8">
        <v>12</v>
      </c>
      <c r="AI172" s="150" t="s">
        <v>13956</v>
      </c>
      <c r="AJ172" s="9">
        <v>496</v>
      </c>
      <c r="AK172" s="9">
        <v>496</v>
      </c>
    </row>
    <row r="173" spans="1:37">
      <c r="A173" s="10" t="s">
        <v>11712</v>
      </c>
      <c r="B173" s="11" t="s">
        <v>3413</v>
      </c>
      <c r="C173" s="11" t="s">
        <v>11713</v>
      </c>
      <c r="D173" s="11" t="s">
        <v>8281</v>
      </c>
      <c r="E173" s="11" t="s">
        <v>1272</v>
      </c>
      <c r="F173" s="11" t="s">
        <v>11714</v>
      </c>
      <c r="G173" s="11" t="s">
        <v>11715</v>
      </c>
      <c r="H173" s="148">
        <v>2</v>
      </c>
      <c r="I173" s="148">
        <v>6</v>
      </c>
      <c r="J173" s="6" t="s">
        <v>290</v>
      </c>
      <c r="K173" s="6" t="s">
        <v>290</v>
      </c>
      <c r="L173" s="6" t="s">
        <v>290</v>
      </c>
      <c r="M173" s="6" t="s">
        <v>290</v>
      </c>
      <c r="N173" s="6" t="s">
        <v>290</v>
      </c>
      <c r="O173" s="6" t="s">
        <v>290</v>
      </c>
      <c r="P173" s="6" t="s">
        <v>290</v>
      </c>
      <c r="Q173" s="6" t="s">
        <v>290</v>
      </c>
      <c r="R173" s="6" t="s">
        <v>290</v>
      </c>
      <c r="S173" s="6" t="s">
        <v>290</v>
      </c>
      <c r="T173" s="6" t="s">
        <v>13956</v>
      </c>
      <c r="U173" s="6" t="s">
        <v>13956</v>
      </c>
      <c r="V173" s="6" t="s">
        <v>13956</v>
      </c>
      <c r="W173" s="6" t="s">
        <v>13956</v>
      </c>
      <c r="X173" s="6" t="s">
        <v>13956</v>
      </c>
      <c r="Y173" s="6" t="s">
        <v>13956</v>
      </c>
      <c r="Z173" s="7">
        <v>25</v>
      </c>
      <c r="AA173" s="7">
        <v>26</v>
      </c>
      <c r="AB173" s="149" t="s">
        <v>290</v>
      </c>
      <c r="AC173" s="149" t="s">
        <v>13956</v>
      </c>
      <c r="AD173" s="149" t="s">
        <v>13956</v>
      </c>
      <c r="AE173" s="8">
        <v>27</v>
      </c>
      <c r="AF173" s="149" t="s">
        <v>13956</v>
      </c>
      <c r="AG173" s="149" t="s">
        <v>290</v>
      </c>
      <c r="AH173" s="8">
        <v>15</v>
      </c>
      <c r="AI173" s="9">
        <v>51</v>
      </c>
      <c r="AJ173" s="150" t="s">
        <v>13956</v>
      </c>
      <c r="AK173" s="9">
        <v>51</v>
      </c>
    </row>
    <row r="174" spans="1:37">
      <c r="A174" s="10" t="s">
        <v>11716</v>
      </c>
      <c r="B174" s="11" t="s">
        <v>1544</v>
      </c>
      <c r="C174" s="11" t="s">
        <v>5596</v>
      </c>
      <c r="D174" s="11" t="s">
        <v>8285</v>
      </c>
      <c r="E174" s="11" t="s">
        <v>1307</v>
      </c>
      <c r="F174" s="11" t="s">
        <v>11717</v>
      </c>
      <c r="G174" s="11" t="s">
        <v>11718</v>
      </c>
      <c r="H174" s="148">
        <v>1</v>
      </c>
      <c r="I174" s="148">
        <v>8</v>
      </c>
      <c r="J174" s="29">
        <v>17</v>
      </c>
      <c r="K174" s="29">
        <v>16</v>
      </c>
      <c r="L174" s="6" t="s">
        <v>290</v>
      </c>
      <c r="M174" s="6" t="s">
        <v>290</v>
      </c>
      <c r="N174" s="6" t="s">
        <v>290</v>
      </c>
      <c r="O174" s="6" t="s">
        <v>290</v>
      </c>
      <c r="P174" s="6" t="s">
        <v>290</v>
      </c>
      <c r="Q174" s="29">
        <v>10</v>
      </c>
      <c r="R174" s="29">
        <v>13</v>
      </c>
      <c r="S174" s="6" t="s">
        <v>290</v>
      </c>
      <c r="T174" s="6" t="s">
        <v>13956</v>
      </c>
      <c r="U174" s="6" t="s">
        <v>13956</v>
      </c>
      <c r="V174" s="6" t="s">
        <v>13956</v>
      </c>
      <c r="W174" s="6" t="s">
        <v>13956</v>
      </c>
      <c r="X174" s="6" t="s">
        <v>13956</v>
      </c>
      <c r="Y174" s="6" t="s">
        <v>13956</v>
      </c>
      <c r="Z174" s="7">
        <v>42</v>
      </c>
      <c r="AA174" s="7">
        <v>59</v>
      </c>
      <c r="AB174" s="149" t="s">
        <v>290</v>
      </c>
      <c r="AC174" s="149" t="s">
        <v>13956</v>
      </c>
      <c r="AD174" s="149" t="s">
        <v>13956</v>
      </c>
      <c r="AE174" s="8">
        <v>53</v>
      </c>
      <c r="AF174" s="149" t="s">
        <v>13956</v>
      </c>
      <c r="AG174" s="8">
        <v>45</v>
      </c>
      <c r="AH174" s="149" t="s">
        <v>290</v>
      </c>
      <c r="AI174" s="9">
        <v>101</v>
      </c>
      <c r="AJ174" s="150" t="s">
        <v>13956</v>
      </c>
      <c r="AK174" s="9">
        <v>101</v>
      </c>
    </row>
    <row r="175" spans="1:37">
      <c r="A175" s="10" t="s">
        <v>11719</v>
      </c>
      <c r="B175" s="11" t="s">
        <v>326</v>
      </c>
      <c r="C175" s="11" t="s">
        <v>11720</v>
      </c>
      <c r="D175" s="11" t="s">
        <v>8290</v>
      </c>
      <c r="E175" s="11" t="s">
        <v>1307</v>
      </c>
      <c r="F175" s="11" t="s">
        <v>11721</v>
      </c>
      <c r="G175" s="11" t="s">
        <v>11722</v>
      </c>
      <c r="H175" s="148">
        <v>1</v>
      </c>
      <c r="I175" s="148">
        <v>8</v>
      </c>
      <c r="J175" s="29">
        <v>14</v>
      </c>
      <c r="K175" s="29">
        <v>12</v>
      </c>
      <c r="L175" s="6" t="s">
        <v>290</v>
      </c>
      <c r="M175" s="6" t="s">
        <v>290</v>
      </c>
      <c r="N175" s="6" t="s">
        <v>290</v>
      </c>
      <c r="O175" s="6" t="s">
        <v>290</v>
      </c>
      <c r="P175" s="6" t="s">
        <v>290</v>
      </c>
      <c r="Q175" s="6" t="s">
        <v>290</v>
      </c>
      <c r="R175" s="6" t="s">
        <v>290</v>
      </c>
      <c r="S175" s="29">
        <v>11</v>
      </c>
      <c r="T175" s="6" t="s">
        <v>13956</v>
      </c>
      <c r="U175" s="6" t="s">
        <v>13956</v>
      </c>
      <c r="V175" s="6" t="s">
        <v>13956</v>
      </c>
      <c r="W175" s="6" t="s">
        <v>13956</v>
      </c>
      <c r="X175" s="6" t="s">
        <v>13956</v>
      </c>
      <c r="Y175" s="6" t="s">
        <v>13956</v>
      </c>
      <c r="Z175" s="7">
        <v>50</v>
      </c>
      <c r="AA175" s="7">
        <v>33</v>
      </c>
      <c r="AB175" s="149" t="s">
        <v>290</v>
      </c>
      <c r="AC175" s="149" t="s">
        <v>13956</v>
      </c>
      <c r="AD175" s="149" t="s">
        <v>13956</v>
      </c>
      <c r="AE175" s="8">
        <v>58</v>
      </c>
      <c r="AF175" s="149" t="s">
        <v>13956</v>
      </c>
      <c r="AG175" s="8">
        <v>20</v>
      </c>
      <c r="AH175" s="149" t="s">
        <v>290</v>
      </c>
      <c r="AI175" s="9">
        <v>83</v>
      </c>
      <c r="AJ175" s="150" t="s">
        <v>13956</v>
      </c>
      <c r="AK175" s="9">
        <v>83</v>
      </c>
    </row>
    <row r="176" spans="1:37">
      <c r="A176" s="10" t="s">
        <v>11723</v>
      </c>
      <c r="B176" s="11" t="s">
        <v>439</v>
      </c>
      <c r="C176" s="11" t="s">
        <v>8299</v>
      </c>
      <c r="D176" s="11" t="s">
        <v>8300</v>
      </c>
      <c r="E176" s="11" t="s">
        <v>1210</v>
      </c>
      <c r="F176" s="11" t="s">
        <v>11724</v>
      </c>
      <c r="G176" s="11" t="s">
        <v>11725</v>
      </c>
      <c r="H176" s="148">
        <v>1</v>
      </c>
      <c r="I176" s="148">
        <v>5</v>
      </c>
      <c r="J176" s="29">
        <v>10</v>
      </c>
      <c r="K176" s="6" t="s">
        <v>290</v>
      </c>
      <c r="L176" s="6" t="s">
        <v>290</v>
      </c>
      <c r="M176" s="6" t="s">
        <v>290</v>
      </c>
      <c r="N176" s="6" t="s">
        <v>290</v>
      </c>
      <c r="O176" s="6" t="s">
        <v>290</v>
      </c>
      <c r="P176" s="6" t="s">
        <v>290</v>
      </c>
      <c r="Q176" s="6" t="s">
        <v>290</v>
      </c>
      <c r="R176" s="6" t="s">
        <v>290</v>
      </c>
      <c r="S176" s="6" t="s">
        <v>290</v>
      </c>
      <c r="T176" s="6" t="s">
        <v>13956</v>
      </c>
      <c r="U176" s="6" t="s">
        <v>13956</v>
      </c>
      <c r="V176" s="6" t="s">
        <v>13956</v>
      </c>
      <c r="W176" s="6" t="s">
        <v>13956</v>
      </c>
      <c r="X176" s="6" t="s">
        <v>13956</v>
      </c>
      <c r="Y176" s="6" t="s">
        <v>13956</v>
      </c>
      <c r="Z176" s="7">
        <v>21</v>
      </c>
      <c r="AA176" s="7">
        <v>23</v>
      </c>
      <c r="AB176" s="149" t="s">
        <v>13956</v>
      </c>
      <c r="AC176" s="149" t="s">
        <v>13956</v>
      </c>
      <c r="AD176" s="149" t="s">
        <v>13956</v>
      </c>
      <c r="AE176" s="8">
        <v>30</v>
      </c>
      <c r="AF176" s="149" t="s">
        <v>13956</v>
      </c>
      <c r="AG176" s="8">
        <v>10</v>
      </c>
      <c r="AH176" s="149" t="s">
        <v>290</v>
      </c>
      <c r="AI176" s="9">
        <v>44</v>
      </c>
      <c r="AJ176" s="150" t="s">
        <v>13956</v>
      </c>
      <c r="AK176" s="9">
        <v>44</v>
      </c>
    </row>
    <row r="177" spans="1:37">
      <c r="A177" s="10" t="s">
        <v>11726</v>
      </c>
      <c r="B177" s="11" t="s">
        <v>705</v>
      </c>
      <c r="C177" s="11" t="s">
        <v>8304</v>
      </c>
      <c r="D177" s="11" t="s">
        <v>8305</v>
      </c>
      <c r="E177" s="11" t="s">
        <v>1296</v>
      </c>
      <c r="F177" s="11" t="s">
        <v>11727</v>
      </c>
      <c r="G177" s="11" t="s">
        <v>11728</v>
      </c>
      <c r="H177" s="148">
        <v>4</v>
      </c>
      <c r="I177" s="148">
        <v>8</v>
      </c>
      <c r="J177" s="29">
        <v>13</v>
      </c>
      <c r="K177" s="29">
        <v>11</v>
      </c>
      <c r="L177" s="6" t="s">
        <v>290</v>
      </c>
      <c r="M177" s="6" t="s">
        <v>290</v>
      </c>
      <c r="N177" s="6" t="s">
        <v>290</v>
      </c>
      <c r="O177" s="6" t="s">
        <v>290</v>
      </c>
      <c r="P177" s="6" t="s">
        <v>290</v>
      </c>
      <c r="Q177" s="29">
        <v>10</v>
      </c>
      <c r="R177" s="29">
        <v>13</v>
      </c>
      <c r="S177" s="6" t="s">
        <v>290</v>
      </c>
      <c r="T177" s="6" t="s">
        <v>13956</v>
      </c>
      <c r="U177" s="6" t="s">
        <v>13956</v>
      </c>
      <c r="V177" s="6" t="s">
        <v>13956</v>
      </c>
      <c r="W177" s="6" t="s">
        <v>13956</v>
      </c>
      <c r="X177" s="6" t="s">
        <v>13956</v>
      </c>
      <c r="Y177" s="6" t="s">
        <v>13956</v>
      </c>
      <c r="Z177" s="7">
        <v>40</v>
      </c>
      <c r="AA177" s="7">
        <v>50</v>
      </c>
      <c r="AB177" s="149" t="s">
        <v>290</v>
      </c>
      <c r="AC177" s="149" t="s">
        <v>13956</v>
      </c>
      <c r="AD177" s="149" t="s">
        <v>290</v>
      </c>
      <c r="AE177" s="8">
        <v>56</v>
      </c>
      <c r="AF177" s="149" t="s">
        <v>13956</v>
      </c>
      <c r="AG177" s="8">
        <v>17</v>
      </c>
      <c r="AH177" s="8">
        <v>10</v>
      </c>
      <c r="AI177" s="9">
        <v>90</v>
      </c>
      <c r="AJ177" s="150" t="s">
        <v>13956</v>
      </c>
      <c r="AK177" s="9">
        <v>90</v>
      </c>
    </row>
    <row r="178" spans="1:37">
      <c r="A178" s="10" t="s">
        <v>1285</v>
      </c>
      <c r="B178" s="11" t="s">
        <v>1286</v>
      </c>
      <c r="C178" s="11" t="s">
        <v>11729</v>
      </c>
      <c r="D178" s="11" t="s">
        <v>1288</v>
      </c>
      <c r="E178" s="11" t="s">
        <v>1289</v>
      </c>
      <c r="F178" s="11" t="s">
        <v>11730</v>
      </c>
      <c r="G178" s="11" t="s">
        <v>5457</v>
      </c>
      <c r="H178" s="148">
        <v>3</v>
      </c>
      <c r="I178" s="148">
        <v>26</v>
      </c>
      <c r="J178" s="29">
        <v>32</v>
      </c>
      <c r="K178" s="29">
        <v>33</v>
      </c>
      <c r="L178" s="29">
        <v>33</v>
      </c>
      <c r="M178" s="29">
        <v>33</v>
      </c>
      <c r="N178" s="29">
        <v>20</v>
      </c>
      <c r="O178" s="29">
        <v>22</v>
      </c>
      <c r="P178" s="29">
        <v>19</v>
      </c>
      <c r="Q178" s="29">
        <v>25</v>
      </c>
      <c r="R178" s="29">
        <v>31</v>
      </c>
      <c r="S178" s="29">
        <v>23</v>
      </c>
      <c r="T178" s="6" t="s">
        <v>13956</v>
      </c>
      <c r="U178" s="6" t="s">
        <v>13956</v>
      </c>
      <c r="V178" s="6" t="s">
        <v>13956</v>
      </c>
      <c r="W178" s="6" t="s">
        <v>13956</v>
      </c>
      <c r="X178" s="29">
        <v>21</v>
      </c>
      <c r="Y178" s="6" t="s">
        <v>13956</v>
      </c>
      <c r="Z178" s="7">
        <v>166</v>
      </c>
      <c r="AA178" s="7">
        <v>126</v>
      </c>
      <c r="AB178" s="149" t="s">
        <v>290</v>
      </c>
      <c r="AC178" s="149" t="s">
        <v>13956</v>
      </c>
      <c r="AD178" s="149" t="s">
        <v>290</v>
      </c>
      <c r="AE178" s="8">
        <v>70</v>
      </c>
      <c r="AF178" s="149" t="s">
        <v>13956</v>
      </c>
      <c r="AG178" s="8">
        <v>192</v>
      </c>
      <c r="AH178" s="8">
        <v>23</v>
      </c>
      <c r="AI178" s="9">
        <v>292</v>
      </c>
      <c r="AJ178" s="150" t="s">
        <v>13956</v>
      </c>
      <c r="AK178" s="9">
        <v>292</v>
      </c>
    </row>
    <row r="179" spans="1:37">
      <c r="A179" s="10" t="s">
        <v>11731</v>
      </c>
      <c r="B179" s="11" t="s">
        <v>8311</v>
      </c>
      <c r="C179" s="11" t="s">
        <v>8313</v>
      </c>
      <c r="D179" s="11" t="s">
        <v>8314</v>
      </c>
      <c r="E179" s="11" t="s">
        <v>1122</v>
      </c>
      <c r="F179" s="11" t="s">
        <v>11732</v>
      </c>
      <c r="G179" s="11" t="s">
        <v>11733</v>
      </c>
      <c r="H179" s="148">
        <v>0.2</v>
      </c>
      <c r="I179" s="148">
        <v>4.8</v>
      </c>
      <c r="J179" s="6" t="s">
        <v>290</v>
      </c>
      <c r="K179" s="6" t="s">
        <v>290</v>
      </c>
      <c r="L179" s="6" t="s">
        <v>290</v>
      </c>
      <c r="M179" s="6" t="s">
        <v>290</v>
      </c>
      <c r="N179" s="6" t="s">
        <v>290</v>
      </c>
      <c r="O179" s="6" t="s">
        <v>290</v>
      </c>
      <c r="P179" s="29">
        <v>12</v>
      </c>
      <c r="Q179" s="6" t="s">
        <v>290</v>
      </c>
      <c r="R179" s="6" t="s">
        <v>290</v>
      </c>
      <c r="S179" s="6" t="s">
        <v>290</v>
      </c>
      <c r="T179" s="6" t="s">
        <v>13956</v>
      </c>
      <c r="U179" s="6" t="s">
        <v>13956</v>
      </c>
      <c r="V179" s="6" t="s">
        <v>13956</v>
      </c>
      <c r="W179" s="6" t="s">
        <v>13956</v>
      </c>
      <c r="X179" s="6" t="s">
        <v>13956</v>
      </c>
      <c r="Y179" s="6" t="s">
        <v>13956</v>
      </c>
      <c r="Z179" s="7">
        <v>32</v>
      </c>
      <c r="AA179" s="7">
        <v>33</v>
      </c>
      <c r="AB179" s="8">
        <v>32</v>
      </c>
      <c r="AC179" s="149" t="s">
        <v>13956</v>
      </c>
      <c r="AD179" s="149" t="s">
        <v>13956</v>
      </c>
      <c r="AE179" s="149" t="s">
        <v>13956</v>
      </c>
      <c r="AF179" s="149" t="s">
        <v>13956</v>
      </c>
      <c r="AG179" s="8">
        <v>32</v>
      </c>
      <c r="AH179" s="149" t="s">
        <v>290</v>
      </c>
      <c r="AI179" s="9">
        <v>65</v>
      </c>
      <c r="AJ179" s="150" t="s">
        <v>13956</v>
      </c>
      <c r="AK179" s="9">
        <v>65</v>
      </c>
    </row>
    <row r="180" spans="1:37">
      <c r="A180" s="10" t="s">
        <v>1291</v>
      </c>
      <c r="B180" s="11" t="s">
        <v>1292</v>
      </c>
      <c r="C180" s="11" t="s">
        <v>5463</v>
      </c>
      <c r="D180" s="11" t="s">
        <v>1295</v>
      </c>
      <c r="E180" s="11" t="s">
        <v>1296</v>
      </c>
      <c r="F180" s="11" t="s">
        <v>11742</v>
      </c>
      <c r="G180" s="11" t="s">
        <v>11743</v>
      </c>
      <c r="H180" s="148">
        <v>1</v>
      </c>
      <c r="I180" s="148">
        <v>12</v>
      </c>
      <c r="J180" s="29">
        <v>20</v>
      </c>
      <c r="K180" s="29">
        <v>20</v>
      </c>
      <c r="L180" s="29">
        <v>28</v>
      </c>
      <c r="M180" s="29">
        <v>27</v>
      </c>
      <c r="N180" s="29">
        <v>25</v>
      </c>
      <c r="O180" s="29">
        <v>24</v>
      </c>
      <c r="P180" s="29">
        <v>22</v>
      </c>
      <c r="Q180" s="29">
        <v>21</v>
      </c>
      <c r="R180" s="29">
        <v>25</v>
      </c>
      <c r="S180" s="29">
        <v>18</v>
      </c>
      <c r="T180" s="6" t="s">
        <v>13956</v>
      </c>
      <c r="U180" s="6" t="s">
        <v>13956</v>
      </c>
      <c r="V180" s="6" t="s">
        <v>13956</v>
      </c>
      <c r="W180" s="6" t="s">
        <v>13956</v>
      </c>
      <c r="X180" s="6" t="s">
        <v>13956</v>
      </c>
      <c r="Y180" s="6" t="s">
        <v>13956</v>
      </c>
      <c r="Z180" s="7">
        <v>115</v>
      </c>
      <c r="AA180" s="7">
        <v>115</v>
      </c>
      <c r="AB180" s="149" t="s">
        <v>13956</v>
      </c>
      <c r="AC180" s="149" t="s">
        <v>13956</v>
      </c>
      <c r="AD180" s="149" t="s">
        <v>290</v>
      </c>
      <c r="AE180" s="8">
        <v>40</v>
      </c>
      <c r="AF180" s="149" t="s">
        <v>13956</v>
      </c>
      <c r="AG180" s="8">
        <v>175</v>
      </c>
      <c r="AH180" s="8">
        <v>11</v>
      </c>
      <c r="AI180" s="9">
        <v>230</v>
      </c>
      <c r="AJ180" s="150" t="s">
        <v>13956</v>
      </c>
      <c r="AK180" s="9">
        <v>230</v>
      </c>
    </row>
    <row r="181" spans="1:37">
      <c r="A181" s="10" t="s">
        <v>1298</v>
      </c>
      <c r="B181" s="11" t="s">
        <v>1299</v>
      </c>
      <c r="C181" s="11" t="s">
        <v>5466</v>
      </c>
      <c r="D181" s="11" t="s">
        <v>1301</v>
      </c>
      <c r="E181" s="11" t="s">
        <v>1261</v>
      </c>
      <c r="F181" s="11" t="s">
        <v>11744</v>
      </c>
      <c r="G181" s="11" t="s">
        <v>5468</v>
      </c>
      <c r="H181" s="148">
        <v>2.6</v>
      </c>
      <c r="I181" s="148">
        <v>15.2</v>
      </c>
      <c r="J181" s="29">
        <v>30</v>
      </c>
      <c r="K181" s="29">
        <v>24</v>
      </c>
      <c r="L181" s="29">
        <v>25</v>
      </c>
      <c r="M181" s="29">
        <v>23</v>
      </c>
      <c r="N181" s="29">
        <v>23</v>
      </c>
      <c r="O181" s="29">
        <v>26</v>
      </c>
      <c r="P181" s="29">
        <v>17</v>
      </c>
      <c r="Q181" s="29">
        <v>17</v>
      </c>
      <c r="R181" s="29">
        <v>18</v>
      </c>
      <c r="S181" s="29">
        <v>21</v>
      </c>
      <c r="T181" s="6" t="s">
        <v>13956</v>
      </c>
      <c r="U181" s="6" t="s">
        <v>13956</v>
      </c>
      <c r="V181" s="6" t="s">
        <v>13956</v>
      </c>
      <c r="W181" s="6" t="s">
        <v>13956</v>
      </c>
      <c r="X181" s="29">
        <v>12</v>
      </c>
      <c r="Y181" s="6" t="s">
        <v>13956</v>
      </c>
      <c r="Z181" s="7">
        <v>118</v>
      </c>
      <c r="AA181" s="7">
        <v>118</v>
      </c>
      <c r="AB181" s="149" t="s">
        <v>290</v>
      </c>
      <c r="AC181" s="149" t="s">
        <v>13956</v>
      </c>
      <c r="AD181" s="149" t="s">
        <v>290</v>
      </c>
      <c r="AE181" s="8">
        <v>170</v>
      </c>
      <c r="AF181" s="149" t="s">
        <v>13956</v>
      </c>
      <c r="AG181" s="8">
        <v>46</v>
      </c>
      <c r="AH181" s="8">
        <v>15</v>
      </c>
      <c r="AI181" s="9">
        <v>236</v>
      </c>
      <c r="AJ181" s="150" t="s">
        <v>13956</v>
      </c>
      <c r="AK181" s="9">
        <v>236</v>
      </c>
    </row>
    <row r="182" spans="1:37">
      <c r="A182" s="10" t="s">
        <v>1302</v>
      </c>
      <c r="B182" s="11" t="s">
        <v>1303</v>
      </c>
      <c r="C182" s="11" t="s">
        <v>8322</v>
      </c>
      <c r="D182" s="11" t="s">
        <v>1306</v>
      </c>
      <c r="E182" s="11" t="s">
        <v>1307</v>
      </c>
      <c r="F182" s="11" t="s">
        <v>11745</v>
      </c>
      <c r="G182" s="11" t="s">
        <v>5471</v>
      </c>
      <c r="H182" s="148">
        <v>1.8</v>
      </c>
      <c r="I182" s="148">
        <v>18.7</v>
      </c>
      <c r="J182" s="29">
        <v>17</v>
      </c>
      <c r="K182" s="29">
        <v>14</v>
      </c>
      <c r="L182" s="29">
        <v>13</v>
      </c>
      <c r="M182" s="29">
        <v>16</v>
      </c>
      <c r="N182" s="29">
        <v>12</v>
      </c>
      <c r="O182" s="29">
        <v>27</v>
      </c>
      <c r="P182" s="29">
        <v>30</v>
      </c>
      <c r="Q182" s="29">
        <v>25</v>
      </c>
      <c r="R182" s="29">
        <v>23</v>
      </c>
      <c r="S182" s="29">
        <v>38</v>
      </c>
      <c r="T182" s="6" t="s">
        <v>13956</v>
      </c>
      <c r="U182" s="6" t="s">
        <v>13956</v>
      </c>
      <c r="V182" s="6" t="s">
        <v>13956</v>
      </c>
      <c r="W182" s="6" t="s">
        <v>13956</v>
      </c>
      <c r="X182" s="29">
        <v>21</v>
      </c>
      <c r="Y182" s="6" t="s">
        <v>13956</v>
      </c>
      <c r="Z182" s="7">
        <v>113</v>
      </c>
      <c r="AA182" s="7">
        <v>123</v>
      </c>
      <c r="AB182" s="149" t="s">
        <v>290</v>
      </c>
      <c r="AC182" s="149" t="s">
        <v>13956</v>
      </c>
      <c r="AD182" s="149" t="s">
        <v>290</v>
      </c>
      <c r="AE182" s="8">
        <v>57</v>
      </c>
      <c r="AF182" s="149" t="s">
        <v>13956</v>
      </c>
      <c r="AG182" s="8">
        <v>167</v>
      </c>
      <c r="AH182" s="149" t="s">
        <v>290</v>
      </c>
      <c r="AI182" s="9">
        <v>236</v>
      </c>
      <c r="AJ182" s="150" t="s">
        <v>13956</v>
      </c>
      <c r="AK182" s="9">
        <v>236</v>
      </c>
    </row>
    <row r="183" spans="1:37">
      <c r="A183" s="10" t="s">
        <v>1309</v>
      </c>
      <c r="B183" s="11" t="s">
        <v>1310</v>
      </c>
      <c r="C183" s="11" t="s">
        <v>5472</v>
      </c>
      <c r="D183" s="11" t="s">
        <v>1312</v>
      </c>
      <c r="E183" s="11" t="s">
        <v>1261</v>
      </c>
      <c r="F183" s="11" t="s">
        <v>13395</v>
      </c>
      <c r="G183" s="11" t="s">
        <v>5474</v>
      </c>
      <c r="H183" s="148">
        <v>2</v>
      </c>
      <c r="I183" s="148">
        <v>25</v>
      </c>
      <c r="J183" s="6" t="s">
        <v>13956</v>
      </c>
      <c r="K183" s="29">
        <v>26</v>
      </c>
      <c r="L183" s="29">
        <v>44</v>
      </c>
      <c r="M183" s="29">
        <v>48</v>
      </c>
      <c r="N183" s="29">
        <v>32</v>
      </c>
      <c r="O183" s="29">
        <v>37</v>
      </c>
      <c r="P183" s="29">
        <v>39</v>
      </c>
      <c r="Q183" s="29">
        <v>40</v>
      </c>
      <c r="R183" s="29">
        <v>35</v>
      </c>
      <c r="S183" s="29">
        <v>30</v>
      </c>
      <c r="T183" s="6" t="s">
        <v>13956</v>
      </c>
      <c r="U183" s="6" t="s">
        <v>13956</v>
      </c>
      <c r="V183" s="6" t="s">
        <v>13956</v>
      </c>
      <c r="W183" s="6" t="s">
        <v>13956</v>
      </c>
      <c r="X183" s="6" t="s">
        <v>13956</v>
      </c>
      <c r="Y183" s="6" t="s">
        <v>13956</v>
      </c>
      <c r="Z183" s="7">
        <v>187</v>
      </c>
      <c r="AA183" s="7">
        <v>144</v>
      </c>
      <c r="AB183" s="149" t="s">
        <v>290</v>
      </c>
      <c r="AC183" s="149" t="s">
        <v>13956</v>
      </c>
      <c r="AD183" s="149" t="s">
        <v>13956</v>
      </c>
      <c r="AE183" s="8">
        <v>315</v>
      </c>
      <c r="AF183" s="149" t="s">
        <v>13956</v>
      </c>
      <c r="AG183" s="149" t="s">
        <v>290</v>
      </c>
      <c r="AH183" s="149" t="s">
        <v>290</v>
      </c>
      <c r="AI183" s="9">
        <v>331</v>
      </c>
      <c r="AJ183" s="150" t="s">
        <v>13956</v>
      </c>
      <c r="AK183" s="9">
        <v>331</v>
      </c>
    </row>
    <row r="184" spans="1:37">
      <c r="A184" s="10" t="s">
        <v>11750</v>
      </c>
      <c r="B184" s="11" t="s">
        <v>8332</v>
      </c>
      <c r="C184" s="11" t="s">
        <v>8334</v>
      </c>
      <c r="D184" s="11" t="s">
        <v>8335</v>
      </c>
      <c r="E184" s="11" t="s">
        <v>1224</v>
      </c>
      <c r="F184" s="11" t="s">
        <v>11751</v>
      </c>
      <c r="G184" s="11" t="s">
        <v>11752</v>
      </c>
      <c r="H184" s="148">
        <v>3</v>
      </c>
      <c r="I184" s="148">
        <v>6</v>
      </c>
      <c r="J184" s="29">
        <v>24</v>
      </c>
      <c r="K184" s="29">
        <v>16</v>
      </c>
      <c r="L184" s="29">
        <v>18</v>
      </c>
      <c r="M184" s="29">
        <v>14</v>
      </c>
      <c r="N184" s="29">
        <v>12</v>
      </c>
      <c r="O184" s="29">
        <v>11</v>
      </c>
      <c r="P184" s="6" t="s">
        <v>290</v>
      </c>
      <c r="Q184" s="6" t="s">
        <v>290</v>
      </c>
      <c r="R184" s="6" t="s">
        <v>290</v>
      </c>
      <c r="S184" s="6" t="s">
        <v>290</v>
      </c>
      <c r="T184" s="6" t="s">
        <v>13956</v>
      </c>
      <c r="U184" s="6" t="s">
        <v>13956</v>
      </c>
      <c r="V184" s="6" t="s">
        <v>13956</v>
      </c>
      <c r="W184" s="6" t="s">
        <v>13956</v>
      </c>
      <c r="X184" s="6" t="s">
        <v>13956</v>
      </c>
      <c r="Y184" s="6" t="s">
        <v>13956</v>
      </c>
      <c r="Z184" s="7">
        <v>63</v>
      </c>
      <c r="AA184" s="7">
        <v>57</v>
      </c>
      <c r="AB184" s="149" t="s">
        <v>13956</v>
      </c>
      <c r="AC184" s="149" t="s">
        <v>13956</v>
      </c>
      <c r="AD184" s="149" t="s">
        <v>13956</v>
      </c>
      <c r="AE184" s="8">
        <v>120</v>
      </c>
      <c r="AF184" s="149" t="s">
        <v>13956</v>
      </c>
      <c r="AG184" s="149" t="s">
        <v>13956</v>
      </c>
      <c r="AH184" s="149" t="s">
        <v>13956</v>
      </c>
      <c r="AI184" s="9">
        <v>120</v>
      </c>
      <c r="AJ184" s="150" t="s">
        <v>13956</v>
      </c>
      <c r="AK184" s="9">
        <v>120</v>
      </c>
    </row>
    <row r="185" spans="1:37">
      <c r="A185" s="10" t="s">
        <v>11753</v>
      </c>
      <c r="B185" s="11" t="s">
        <v>8338</v>
      </c>
      <c r="C185" s="11" t="s">
        <v>8340</v>
      </c>
      <c r="D185" s="11" t="s">
        <v>8341</v>
      </c>
      <c r="E185" s="11" t="s">
        <v>8342</v>
      </c>
      <c r="F185" s="11" t="s">
        <v>11754</v>
      </c>
      <c r="G185" s="11" t="s">
        <v>11755</v>
      </c>
      <c r="H185" s="148">
        <v>1.5</v>
      </c>
      <c r="I185" s="148">
        <v>10</v>
      </c>
      <c r="J185" s="29">
        <v>12</v>
      </c>
      <c r="K185" s="29">
        <v>17</v>
      </c>
      <c r="L185" s="29">
        <v>14</v>
      </c>
      <c r="M185" s="29">
        <v>15</v>
      </c>
      <c r="N185" s="29">
        <v>24</v>
      </c>
      <c r="O185" s="29">
        <v>20</v>
      </c>
      <c r="P185" s="29">
        <v>22</v>
      </c>
      <c r="Q185" s="29">
        <v>17</v>
      </c>
      <c r="R185" s="29">
        <v>22</v>
      </c>
      <c r="S185" s="29">
        <v>20</v>
      </c>
      <c r="T185" s="6" t="s">
        <v>13956</v>
      </c>
      <c r="U185" s="6" t="s">
        <v>13956</v>
      </c>
      <c r="V185" s="6" t="s">
        <v>13956</v>
      </c>
      <c r="W185" s="6" t="s">
        <v>13956</v>
      </c>
      <c r="X185" s="6" t="s">
        <v>13956</v>
      </c>
      <c r="Y185" s="6" t="s">
        <v>13956</v>
      </c>
      <c r="Z185" s="7">
        <v>85</v>
      </c>
      <c r="AA185" s="7">
        <v>98</v>
      </c>
      <c r="AB185" s="8">
        <v>15</v>
      </c>
      <c r="AC185" s="149" t="s">
        <v>13956</v>
      </c>
      <c r="AD185" s="149" t="s">
        <v>290</v>
      </c>
      <c r="AE185" s="149" t="s">
        <v>13956</v>
      </c>
      <c r="AF185" s="149" t="s">
        <v>13956</v>
      </c>
      <c r="AG185" s="8">
        <v>149</v>
      </c>
      <c r="AH185" s="8">
        <v>15</v>
      </c>
      <c r="AI185" s="9">
        <v>183</v>
      </c>
      <c r="AJ185" s="150" t="s">
        <v>13956</v>
      </c>
      <c r="AK185" s="9">
        <v>183</v>
      </c>
    </row>
    <row r="186" spans="1:37">
      <c r="A186" s="10" t="s">
        <v>13402</v>
      </c>
      <c r="B186" s="11" t="s">
        <v>13403</v>
      </c>
      <c r="C186" s="11" t="s">
        <v>13404</v>
      </c>
      <c r="D186" s="11" t="s">
        <v>13405</v>
      </c>
      <c r="E186" s="11" t="s">
        <v>1254</v>
      </c>
      <c r="F186" s="11" t="s">
        <v>13406</v>
      </c>
      <c r="G186" s="11" t="s">
        <v>13407</v>
      </c>
      <c r="H186" s="148">
        <v>2</v>
      </c>
      <c r="I186" s="148">
        <v>8</v>
      </c>
      <c r="J186" s="6" t="s">
        <v>13956</v>
      </c>
      <c r="K186" s="6" t="s">
        <v>13956</v>
      </c>
      <c r="L186" s="6" t="s">
        <v>13956</v>
      </c>
      <c r="M186" s="6" t="s">
        <v>13956</v>
      </c>
      <c r="N186" s="6" t="s">
        <v>13956</v>
      </c>
      <c r="O186" s="6" t="s">
        <v>290</v>
      </c>
      <c r="P186" s="6" t="s">
        <v>290</v>
      </c>
      <c r="Q186" s="6" t="s">
        <v>13956</v>
      </c>
      <c r="R186" s="6" t="s">
        <v>290</v>
      </c>
      <c r="S186" s="6" t="s">
        <v>290</v>
      </c>
      <c r="T186" s="6" t="s">
        <v>13956</v>
      </c>
      <c r="U186" s="6" t="s">
        <v>13956</v>
      </c>
      <c r="V186" s="6" t="s">
        <v>13956</v>
      </c>
      <c r="W186" s="6" t="s">
        <v>13956</v>
      </c>
      <c r="X186" s="29">
        <v>26</v>
      </c>
      <c r="Y186" s="6" t="s">
        <v>13956</v>
      </c>
      <c r="Z186" s="151" t="s">
        <v>290</v>
      </c>
      <c r="AA186" s="7">
        <v>32</v>
      </c>
      <c r="AB186" s="149" t="s">
        <v>13956</v>
      </c>
      <c r="AC186" s="149" t="s">
        <v>13956</v>
      </c>
      <c r="AD186" s="149" t="s">
        <v>13956</v>
      </c>
      <c r="AE186" s="8">
        <v>32</v>
      </c>
      <c r="AF186" s="149" t="s">
        <v>13956</v>
      </c>
      <c r="AG186" s="149" t="s">
        <v>290</v>
      </c>
      <c r="AH186" s="149" t="s">
        <v>290</v>
      </c>
      <c r="AI186" s="9">
        <v>34</v>
      </c>
      <c r="AJ186" s="150" t="s">
        <v>13956</v>
      </c>
      <c r="AK186" s="9">
        <v>34</v>
      </c>
    </row>
    <row r="187" spans="1:37">
      <c r="A187" s="10" t="s">
        <v>1318</v>
      </c>
      <c r="B187" s="11" t="s">
        <v>8345</v>
      </c>
      <c r="C187" s="11" t="s">
        <v>8347</v>
      </c>
      <c r="D187" s="11" t="s">
        <v>1322</v>
      </c>
      <c r="E187" s="11" t="s">
        <v>1254</v>
      </c>
      <c r="F187" s="11" t="s">
        <v>11756</v>
      </c>
      <c r="G187" s="11" t="s">
        <v>5482</v>
      </c>
      <c r="H187" s="148">
        <v>1</v>
      </c>
      <c r="I187" s="148">
        <v>15</v>
      </c>
      <c r="J187" s="29">
        <v>22</v>
      </c>
      <c r="K187" s="29">
        <v>18</v>
      </c>
      <c r="L187" s="29">
        <v>23</v>
      </c>
      <c r="M187" s="29">
        <v>19</v>
      </c>
      <c r="N187" s="29">
        <v>18</v>
      </c>
      <c r="O187" s="29">
        <v>17</v>
      </c>
      <c r="P187" s="29">
        <v>13</v>
      </c>
      <c r="Q187" s="29">
        <v>16</v>
      </c>
      <c r="R187" s="29">
        <v>12</v>
      </c>
      <c r="S187" s="29">
        <v>16</v>
      </c>
      <c r="T187" s="6" t="s">
        <v>13956</v>
      </c>
      <c r="U187" s="6" t="s">
        <v>13956</v>
      </c>
      <c r="V187" s="6" t="s">
        <v>13956</v>
      </c>
      <c r="W187" s="6" t="s">
        <v>13956</v>
      </c>
      <c r="X187" s="29">
        <v>11</v>
      </c>
      <c r="Y187" s="6" t="s">
        <v>13956</v>
      </c>
      <c r="Z187" s="7">
        <v>102</v>
      </c>
      <c r="AA187" s="7">
        <v>83</v>
      </c>
      <c r="AB187" s="8">
        <v>115</v>
      </c>
      <c r="AC187" s="149" t="s">
        <v>13956</v>
      </c>
      <c r="AD187" s="149" t="s">
        <v>13956</v>
      </c>
      <c r="AE187" s="8">
        <v>49</v>
      </c>
      <c r="AF187" s="149" t="s">
        <v>13956</v>
      </c>
      <c r="AG187" s="8">
        <v>11</v>
      </c>
      <c r="AH187" s="8">
        <v>10</v>
      </c>
      <c r="AI187" s="9">
        <v>185</v>
      </c>
      <c r="AJ187" s="150" t="s">
        <v>13956</v>
      </c>
      <c r="AK187" s="9">
        <v>185</v>
      </c>
    </row>
    <row r="188" spans="1:37">
      <c r="A188" s="10" t="s">
        <v>1323</v>
      </c>
      <c r="B188" s="11" t="s">
        <v>1324</v>
      </c>
      <c r="C188" s="11" t="s">
        <v>5507</v>
      </c>
      <c r="D188" s="11" t="s">
        <v>1327</v>
      </c>
      <c r="E188" s="11" t="s">
        <v>1289</v>
      </c>
      <c r="F188" s="11" t="s">
        <v>11757</v>
      </c>
      <c r="G188" s="11" t="s">
        <v>5485</v>
      </c>
      <c r="H188" s="148">
        <v>1</v>
      </c>
      <c r="I188" s="148">
        <v>10</v>
      </c>
      <c r="J188" s="29">
        <v>20</v>
      </c>
      <c r="K188" s="29">
        <v>17</v>
      </c>
      <c r="L188" s="29">
        <v>19</v>
      </c>
      <c r="M188" s="29">
        <v>20</v>
      </c>
      <c r="N188" s="29">
        <v>11</v>
      </c>
      <c r="O188" s="29">
        <v>20</v>
      </c>
      <c r="P188" s="29">
        <v>16</v>
      </c>
      <c r="Q188" s="29">
        <v>26</v>
      </c>
      <c r="R188" s="29">
        <v>16</v>
      </c>
      <c r="S188" s="29">
        <v>32</v>
      </c>
      <c r="T188" s="6" t="s">
        <v>13956</v>
      </c>
      <c r="U188" s="6" t="s">
        <v>13956</v>
      </c>
      <c r="V188" s="6" t="s">
        <v>13956</v>
      </c>
      <c r="W188" s="6" t="s">
        <v>13956</v>
      </c>
      <c r="X188" s="6" t="s">
        <v>13956</v>
      </c>
      <c r="Y188" s="6" t="s">
        <v>13956</v>
      </c>
      <c r="Z188" s="7">
        <v>99</v>
      </c>
      <c r="AA188" s="7">
        <v>98</v>
      </c>
      <c r="AB188" s="8">
        <v>17</v>
      </c>
      <c r="AC188" s="149" t="s">
        <v>13956</v>
      </c>
      <c r="AD188" s="8">
        <v>12</v>
      </c>
      <c r="AE188" s="8">
        <v>25</v>
      </c>
      <c r="AF188" s="149" t="s">
        <v>13956</v>
      </c>
      <c r="AG188" s="8">
        <v>136</v>
      </c>
      <c r="AH188" s="149" t="s">
        <v>290</v>
      </c>
      <c r="AI188" s="9">
        <v>197</v>
      </c>
      <c r="AJ188" s="150" t="s">
        <v>13956</v>
      </c>
      <c r="AK188" s="9">
        <v>197</v>
      </c>
    </row>
    <row r="189" spans="1:37">
      <c r="A189" s="10" t="s">
        <v>11758</v>
      </c>
      <c r="B189" s="11" t="s">
        <v>4435</v>
      </c>
      <c r="C189" s="11" t="s">
        <v>8353</v>
      </c>
      <c r="D189" s="11" t="s">
        <v>8354</v>
      </c>
      <c r="E189" s="11" t="s">
        <v>8355</v>
      </c>
      <c r="F189" s="11" t="s">
        <v>11759</v>
      </c>
      <c r="G189" s="11" t="s">
        <v>11760</v>
      </c>
      <c r="H189" s="148">
        <v>1.5</v>
      </c>
      <c r="I189" s="148">
        <v>12.5</v>
      </c>
      <c r="J189" s="29">
        <v>34</v>
      </c>
      <c r="K189" s="29">
        <v>20</v>
      </c>
      <c r="L189" s="29">
        <v>21</v>
      </c>
      <c r="M189" s="29">
        <v>17</v>
      </c>
      <c r="N189" s="29">
        <v>16</v>
      </c>
      <c r="O189" s="29">
        <v>22</v>
      </c>
      <c r="P189" s="29">
        <v>23</v>
      </c>
      <c r="Q189" s="29">
        <v>15</v>
      </c>
      <c r="R189" s="29">
        <v>19</v>
      </c>
      <c r="S189" s="29">
        <v>16</v>
      </c>
      <c r="T189" s="6" t="s">
        <v>13956</v>
      </c>
      <c r="U189" s="6" t="s">
        <v>13956</v>
      </c>
      <c r="V189" s="6" t="s">
        <v>13956</v>
      </c>
      <c r="W189" s="6" t="s">
        <v>13956</v>
      </c>
      <c r="X189" s="6" t="s">
        <v>13956</v>
      </c>
      <c r="Y189" s="6" t="s">
        <v>13956</v>
      </c>
      <c r="Z189" s="7">
        <v>111</v>
      </c>
      <c r="AA189" s="7">
        <v>92</v>
      </c>
      <c r="AB189" s="8">
        <v>128</v>
      </c>
      <c r="AC189" s="149" t="s">
        <v>13956</v>
      </c>
      <c r="AD189" s="149" t="s">
        <v>290</v>
      </c>
      <c r="AE189" s="8">
        <v>16</v>
      </c>
      <c r="AF189" s="149" t="s">
        <v>13956</v>
      </c>
      <c r="AG189" s="8">
        <v>41</v>
      </c>
      <c r="AH189" s="8">
        <v>16</v>
      </c>
      <c r="AI189" s="9">
        <v>203</v>
      </c>
      <c r="AJ189" s="150" t="s">
        <v>13956</v>
      </c>
      <c r="AK189" s="9">
        <v>203</v>
      </c>
    </row>
    <row r="190" spans="1:37">
      <c r="A190" s="10" t="s">
        <v>11763</v>
      </c>
      <c r="B190" s="11" t="s">
        <v>2236</v>
      </c>
      <c r="C190" s="11" t="s">
        <v>8359</v>
      </c>
      <c r="D190" s="11" t="s">
        <v>2239</v>
      </c>
      <c r="E190" s="11" t="s">
        <v>1122</v>
      </c>
      <c r="F190" s="11" t="s">
        <v>11764</v>
      </c>
      <c r="G190" s="11" t="s">
        <v>6072</v>
      </c>
      <c r="H190" s="148">
        <v>1</v>
      </c>
      <c r="I190" s="148">
        <v>29.8</v>
      </c>
      <c r="J190" s="29">
        <v>60</v>
      </c>
      <c r="K190" s="29">
        <v>80</v>
      </c>
      <c r="L190" s="29">
        <v>67</v>
      </c>
      <c r="M190" s="29">
        <v>80</v>
      </c>
      <c r="N190" s="29">
        <v>62</v>
      </c>
      <c r="O190" s="29">
        <v>73</v>
      </c>
      <c r="P190" s="29">
        <v>75</v>
      </c>
      <c r="Q190" s="29">
        <v>60</v>
      </c>
      <c r="R190" s="29">
        <v>59</v>
      </c>
      <c r="S190" s="29">
        <v>70</v>
      </c>
      <c r="T190" s="6" t="s">
        <v>13956</v>
      </c>
      <c r="U190" s="6" t="s">
        <v>13956</v>
      </c>
      <c r="V190" s="6" t="s">
        <v>13956</v>
      </c>
      <c r="W190" s="6" t="s">
        <v>13956</v>
      </c>
      <c r="X190" s="6" t="s">
        <v>13956</v>
      </c>
      <c r="Y190" s="6" t="s">
        <v>13956</v>
      </c>
      <c r="Z190" s="7">
        <v>344</v>
      </c>
      <c r="AA190" s="7">
        <v>342</v>
      </c>
      <c r="AB190" s="8">
        <v>16</v>
      </c>
      <c r="AC190" s="149" t="s">
        <v>13956</v>
      </c>
      <c r="AD190" s="149" t="s">
        <v>290</v>
      </c>
      <c r="AE190" s="149" t="s">
        <v>13956</v>
      </c>
      <c r="AF190" s="149" t="s">
        <v>13956</v>
      </c>
      <c r="AG190" s="8">
        <v>407</v>
      </c>
      <c r="AH190" s="8">
        <v>257</v>
      </c>
      <c r="AI190" s="9">
        <v>686</v>
      </c>
      <c r="AJ190" s="150" t="s">
        <v>13956</v>
      </c>
      <c r="AK190" s="9">
        <v>686</v>
      </c>
    </row>
    <row r="191" spans="1:37">
      <c r="A191" s="10" t="s">
        <v>1335</v>
      </c>
      <c r="B191" s="11" t="s">
        <v>1336</v>
      </c>
      <c r="C191" s="11" t="s">
        <v>11777</v>
      </c>
      <c r="D191" s="11" t="s">
        <v>1339</v>
      </c>
      <c r="E191" s="11" t="s">
        <v>1340</v>
      </c>
      <c r="F191" s="11" t="s">
        <v>11778</v>
      </c>
      <c r="G191" s="11" t="s">
        <v>5491</v>
      </c>
      <c r="H191" s="148">
        <v>1</v>
      </c>
      <c r="I191" s="148">
        <v>1</v>
      </c>
      <c r="J191" s="29">
        <v>18</v>
      </c>
      <c r="K191" s="6" t="s">
        <v>290</v>
      </c>
      <c r="L191" s="6" t="s">
        <v>13956</v>
      </c>
      <c r="M191" s="6" t="s">
        <v>13956</v>
      </c>
      <c r="N191" s="6" t="s">
        <v>13956</v>
      </c>
      <c r="O191" s="6" t="s">
        <v>13956</v>
      </c>
      <c r="P191" s="6" t="s">
        <v>13956</v>
      </c>
      <c r="Q191" s="6" t="s">
        <v>13956</v>
      </c>
      <c r="R191" s="6" t="s">
        <v>13956</v>
      </c>
      <c r="S191" s="6" t="s">
        <v>13956</v>
      </c>
      <c r="T191" s="6" t="s">
        <v>13956</v>
      </c>
      <c r="U191" s="6" t="s">
        <v>13956</v>
      </c>
      <c r="V191" s="6" t="s">
        <v>13956</v>
      </c>
      <c r="W191" s="6" t="s">
        <v>13956</v>
      </c>
      <c r="X191" s="6" t="s">
        <v>13956</v>
      </c>
      <c r="Y191" s="6" t="s">
        <v>13956</v>
      </c>
      <c r="Z191" s="151" t="s">
        <v>290</v>
      </c>
      <c r="AA191" s="7">
        <v>16</v>
      </c>
      <c r="AB191" s="149" t="s">
        <v>13956</v>
      </c>
      <c r="AC191" s="149" t="s">
        <v>13956</v>
      </c>
      <c r="AD191" s="149" t="s">
        <v>290</v>
      </c>
      <c r="AE191" s="149" t="s">
        <v>290</v>
      </c>
      <c r="AF191" s="149" t="s">
        <v>290</v>
      </c>
      <c r="AG191" s="8">
        <v>16</v>
      </c>
      <c r="AH191" s="149" t="s">
        <v>290</v>
      </c>
      <c r="AI191" s="9">
        <v>22</v>
      </c>
      <c r="AJ191" s="150" t="s">
        <v>13956</v>
      </c>
      <c r="AK191" s="9">
        <v>22</v>
      </c>
    </row>
    <row r="192" spans="1:37">
      <c r="A192" s="10" t="s">
        <v>11788</v>
      </c>
      <c r="B192" s="11" t="s">
        <v>8384</v>
      </c>
      <c r="C192" s="11" t="s">
        <v>11789</v>
      </c>
      <c r="D192" s="11" t="s">
        <v>8387</v>
      </c>
      <c r="E192" s="11" t="s">
        <v>1261</v>
      </c>
      <c r="F192" s="11" t="s">
        <v>11790</v>
      </c>
      <c r="G192" s="11" t="s">
        <v>11791</v>
      </c>
      <c r="H192" s="148">
        <v>2</v>
      </c>
      <c r="I192" s="148">
        <v>15</v>
      </c>
      <c r="J192" s="29">
        <v>25</v>
      </c>
      <c r="K192" s="29">
        <v>24</v>
      </c>
      <c r="L192" s="29">
        <v>21</v>
      </c>
      <c r="M192" s="29">
        <v>34</v>
      </c>
      <c r="N192" s="29">
        <v>22</v>
      </c>
      <c r="O192" s="29">
        <v>25</v>
      </c>
      <c r="P192" s="29">
        <v>15</v>
      </c>
      <c r="Q192" s="29">
        <v>24</v>
      </c>
      <c r="R192" s="29">
        <v>25</v>
      </c>
      <c r="S192" s="29">
        <v>25</v>
      </c>
      <c r="T192" s="6" t="s">
        <v>13956</v>
      </c>
      <c r="U192" s="6" t="s">
        <v>13956</v>
      </c>
      <c r="V192" s="6" t="s">
        <v>13956</v>
      </c>
      <c r="W192" s="6" t="s">
        <v>13956</v>
      </c>
      <c r="X192" s="6" t="s">
        <v>13956</v>
      </c>
      <c r="Y192" s="6" t="s">
        <v>13956</v>
      </c>
      <c r="Z192" s="7">
        <v>134</v>
      </c>
      <c r="AA192" s="7">
        <v>106</v>
      </c>
      <c r="AB192" s="149" t="s">
        <v>290</v>
      </c>
      <c r="AC192" s="149" t="s">
        <v>13956</v>
      </c>
      <c r="AD192" s="149" t="s">
        <v>13956</v>
      </c>
      <c r="AE192" s="8">
        <v>195</v>
      </c>
      <c r="AF192" s="8">
        <v>31</v>
      </c>
      <c r="AG192" s="149" t="s">
        <v>290</v>
      </c>
      <c r="AH192" s="149" t="s">
        <v>290</v>
      </c>
      <c r="AI192" s="9">
        <v>240</v>
      </c>
      <c r="AJ192" s="150" t="s">
        <v>13956</v>
      </c>
      <c r="AK192" s="9">
        <v>240</v>
      </c>
    </row>
    <row r="193" spans="1:37">
      <c r="A193" s="10" t="s">
        <v>11792</v>
      </c>
      <c r="B193" s="11" t="s">
        <v>8390</v>
      </c>
      <c r="C193" s="11" t="s">
        <v>8392</v>
      </c>
      <c r="D193" s="11" t="s">
        <v>8393</v>
      </c>
      <c r="E193" s="11" t="s">
        <v>1122</v>
      </c>
      <c r="F193" s="11" t="s">
        <v>11793</v>
      </c>
      <c r="G193" s="11" t="s">
        <v>11794</v>
      </c>
      <c r="H193" s="148">
        <v>1</v>
      </c>
      <c r="I193" s="148">
        <v>13</v>
      </c>
      <c r="J193" s="29">
        <v>41</v>
      </c>
      <c r="K193" s="29">
        <v>27</v>
      </c>
      <c r="L193" s="29">
        <v>24</v>
      </c>
      <c r="M193" s="29">
        <v>23</v>
      </c>
      <c r="N193" s="29">
        <v>21</v>
      </c>
      <c r="O193" s="29">
        <v>25</v>
      </c>
      <c r="P193" s="29">
        <v>26</v>
      </c>
      <c r="Q193" s="29">
        <v>27</v>
      </c>
      <c r="R193" s="29">
        <v>27</v>
      </c>
      <c r="S193" s="29">
        <v>22</v>
      </c>
      <c r="T193" s="6" t="s">
        <v>13956</v>
      </c>
      <c r="U193" s="6" t="s">
        <v>13956</v>
      </c>
      <c r="V193" s="6" t="s">
        <v>13956</v>
      </c>
      <c r="W193" s="6" t="s">
        <v>13956</v>
      </c>
      <c r="X193" s="6" t="s">
        <v>13956</v>
      </c>
      <c r="Y193" s="6" t="s">
        <v>13956</v>
      </c>
      <c r="Z193" s="7">
        <v>122</v>
      </c>
      <c r="AA193" s="7">
        <v>141</v>
      </c>
      <c r="AB193" s="8">
        <v>116</v>
      </c>
      <c r="AC193" s="149" t="s">
        <v>290</v>
      </c>
      <c r="AD193" s="149" t="s">
        <v>13956</v>
      </c>
      <c r="AE193" s="149" t="s">
        <v>13956</v>
      </c>
      <c r="AF193" s="149" t="s">
        <v>13956</v>
      </c>
      <c r="AG193" s="8">
        <v>142</v>
      </c>
      <c r="AH193" s="149" t="s">
        <v>290</v>
      </c>
      <c r="AI193" s="9">
        <v>263</v>
      </c>
      <c r="AJ193" s="150" t="s">
        <v>13956</v>
      </c>
      <c r="AK193" s="9">
        <v>263</v>
      </c>
    </row>
    <row r="194" spans="1:37">
      <c r="A194" s="10" t="s">
        <v>1342</v>
      </c>
      <c r="B194" s="11" t="s">
        <v>1343</v>
      </c>
      <c r="C194" s="11" t="s">
        <v>11795</v>
      </c>
      <c r="D194" s="11" t="s">
        <v>1345</v>
      </c>
      <c r="E194" s="11" t="s">
        <v>1346</v>
      </c>
      <c r="F194" s="11" t="s">
        <v>11796</v>
      </c>
      <c r="G194" s="11" t="s">
        <v>5494</v>
      </c>
      <c r="H194" s="148">
        <v>2</v>
      </c>
      <c r="I194" s="148">
        <v>19</v>
      </c>
      <c r="J194" s="29">
        <v>23</v>
      </c>
      <c r="K194" s="29">
        <v>25</v>
      </c>
      <c r="L194" s="29">
        <v>39</v>
      </c>
      <c r="M194" s="29">
        <v>43</v>
      </c>
      <c r="N194" s="29">
        <v>36</v>
      </c>
      <c r="O194" s="29">
        <v>37</v>
      </c>
      <c r="P194" s="29">
        <v>38</v>
      </c>
      <c r="Q194" s="29">
        <v>41</v>
      </c>
      <c r="R194" s="29">
        <v>47</v>
      </c>
      <c r="S194" s="29">
        <v>56</v>
      </c>
      <c r="T194" s="6" t="s">
        <v>13956</v>
      </c>
      <c r="U194" s="6" t="s">
        <v>13956</v>
      </c>
      <c r="V194" s="6" t="s">
        <v>13956</v>
      </c>
      <c r="W194" s="6" t="s">
        <v>13956</v>
      </c>
      <c r="X194" s="6" t="s">
        <v>13956</v>
      </c>
      <c r="Y194" s="6" t="s">
        <v>13956</v>
      </c>
      <c r="Z194" s="7">
        <v>176</v>
      </c>
      <c r="AA194" s="7">
        <v>209</v>
      </c>
      <c r="AB194" s="8">
        <v>29</v>
      </c>
      <c r="AC194" s="149" t="s">
        <v>13956</v>
      </c>
      <c r="AD194" s="8">
        <v>36</v>
      </c>
      <c r="AE194" s="8">
        <v>30</v>
      </c>
      <c r="AF194" s="149" t="s">
        <v>290</v>
      </c>
      <c r="AG194" s="8">
        <v>285</v>
      </c>
      <c r="AH194" s="149" t="s">
        <v>13956</v>
      </c>
      <c r="AI194" s="9">
        <v>385</v>
      </c>
      <c r="AJ194" s="150" t="s">
        <v>13956</v>
      </c>
      <c r="AK194" s="9">
        <v>385</v>
      </c>
    </row>
    <row r="195" spans="1:37">
      <c r="A195" s="10" t="s">
        <v>1348</v>
      </c>
      <c r="B195" s="11" t="s">
        <v>1349</v>
      </c>
      <c r="C195" s="11" t="s">
        <v>11797</v>
      </c>
      <c r="D195" s="11" t="s">
        <v>1351</v>
      </c>
      <c r="E195" s="11" t="s">
        <v>1277</v>
      </c>
      <c r="F195" s="11" t="s">
        <v>11798</v>
      </c>
      <c r="G195" s="11" t="s">
        <v>5497</v>
      </c>
      <c r="H195" s="148">
        <v>2</v>
      </c>
      <c r="I195" s="148">
        <v>13</v>
      </c>
      <c r="J195" s="29">
        <v>38</v>
      </c>
      <c r="K195" s="29">
        <v>26</v>
      </c>
      <c r="L195" s="29">
        <v>24</v>
      </c>
      <c r="M195" s="29">
        <v>15</v>
      </c>
      <c r="N195" s="29">
        <v>16</v>
      </c>
      <c r="O195" s="29">
        <v>13</v>
      </c>
      <c r="P195" s="29">
        <v>14</v>
      </c>
      <c r="Q195" s="29">
        <v>13</v>
      </c>
      <c r="R195" s="29">
        <v>24</v>
      </c>
      <c r="S195" s="29">
        <v>17</v>
      </c>
      <c r="T195" s="6" t="s">
        <v>13956</v>
      </c>
      <c r="U195" s="6" t="s">
        <v>13956</v>
      </c>
      <c r="V195" s="6" t="s">
        <v>13956</v>
      </c>
      <c r="W195" s="6" t="s">
        <v>13956</v>
      </c>
      <c r="X195" s="6" t="s">
        <v>13956</v>
      </c>
      <c r="Y195" s="6" t="s">
        <v>13956</v>
      </c>
      <c r="Z195" s="7">
        <v>92</v>
      </c>
      <c r="AA195" s="7">
        <v>108</v>
      </c>
      <c r="AB195" s="8">
        <v>74</v>
      </c>
      <c r="AC195" s="149" t="s">
        <v>13956</v>
      </c>
      <c r="AD195" s="8">
        <v>17</v>
      </c>
      <c r="AE195" s="149" t="s">
        <v>290</v>
      </c>
      <c r="AF195" s="149" t="s">
        <v>13956</v>
      </c>
      <c r="AG195" s="8">
        <v>95</v>
      </c>
      <c r="AH195" s="8">
        <v>10</v>
      </c>
      <c r="AI195" s="9">
        <v>200</v>
      </c>
      <c r="AJ195" s="150" t="s">
        <v>13956</v>
      </c>
      <c r="AK195" s="9">
        <v>200</v>
      </c>
    </row>
    <row r="196" spans="1:37">
      <c r="A196" s="10" t="s">
        <v>1352</v>
      </c>
      <c r="B196" s="11" t="s">
        <v>1353</v>
      </c>
      <c r="C196" s="11" t="s">
        <v>11799</v>
      </c>
      <c r="D196" s="11" t="s">
        <v>1355</v>
      </c>
      <c r="E196" s="11" t="s">
        <v>1296</v>
      </c>
      <c r="F196" s="11" t="s">
        <v>11800</v>
      </c>
      <c r="G196" s="11" t="s">
        <v>5500</v>
      </c>
      <c r="H196" s="148">
        <v>4</v>
      </c>
      <c r="I196" s="148">
        <v>25</v>
      </c>
      <c r="J196" s="29">
        <v>66</v>
      </c>
      <c r="K196" s="29">
        <v>38</v>
      </c>
      <c r="L196" s="29">
        <v>32</v>
      </c>
      <c r="M196" s="29">
        <v>44</v>
      </c>
      <c r="N196" s="29">
        <v>35</v>
      </c>
      <c r="O196" s="29">
        <v>40</v>
      </c>
      <c r="P196" s="29">
        <v>46</v>
      </c>
      <c r="Q196" s="29">
        <v>46</v>
      </c>
      <c r="R196" s="29">
        <v>37</v>
      </c>
      <c r="S196" s="29">
        <v>40</v>
      </c>
      <c r="T196" s="6" t="s">
        <v>13956</v>
      </c>
      <c r="U196" s="6" t="s">
        <v>13956</v>
      </c>
      <c r="V196" s="6" t="s">
        <v>13956</v>
      </c>
      <c r="W196" s="6" t="s">
        <v>13956</v>
      </c>
      <c r="X196" s="6" t="s">
        <v>13956</v>
      </c>
      <c r="Y196" s="6" t="s">
        <v>13956</v>
      </c>
      <c r="Z196" s="7">
        <v>204</v>
      </c>
      <c r="AA196" s="7">
        <v>220</v>
      </c>
      <c r="AB196" s="8">
        <v>31</v>
      </c>
      <c r="AC196" s="149" t="s">
        <v>13956</v>
      </c>
      <c r="AD196" s="149" t="s">
        <v>13956</v>
      </c>
      <c r="AE196" s="149" t="s">
        <v>290</v>
      </c>
      <c r="AF196" s="149" t="s">
        <v>290</v>
      </c>
      <c r="AG196" s="8">
        <v>388</v>
      </c>
      <c r="AH196" s="149" t="s">
        <v>290</v>
      </c>
      <c r="AI196" s="9">
        <v>424</v>
      </c>
      <c r="AJ196" s="150" t="s">
        <v>13956</v>
      </c>
      <c r="AK196" s="9">
        <v>424</v>
      </c>
    </row>
    <row r="197" spans="1:37">
      <c r="A197" s="10" t="s">
        <v>1356</v>
      </c>
      <c r="B197" s="11" t="s">
        <v>1357</v>
      </c>
      <c r="C197" s="11" t="s">
        <v>8405</v>
      </c>
      <c r="D197" s="11" t="s">
        <v>1360</v>
      </c>
      <c r="E197" s="11" t="s">
        <v>1296</v>
      </c>
      <c r="F197" s="11" t="s">
        <v>11801</v>
      </c>
      <c r="G197" s="11" t="s">
        <v>5503</v>
      </c>
      <c r="H197" s="148">
        <v>1.5</v>
      </c>
      <c r="I197" s="148">
        <v>19.2</v>
      </c>
      <c r="J197" s="29">
        <v>38</v>
      </c>
      <c r="K197" s="29">
        <v>28</v>
      </c>
      <c r="L197" s="29">
        <v>25</v>
      </c>
      <c r="M197" s="29">
        <v>21</v>
      </c>
      <c r="N197" s="29">
        <v>37</v>
      </c>
      <c r="O197" s="29">
        <v>30</v>
      </c>
      <c r="P197" s="29">
        <v>37</v>
      </c>
      <c r="Q197" s="29">
        <v>40</v>
      </c>
      <c r="R197" s="29">
        <v>33</v>
      </c>
      <c r="S197" s="29">
        <v>41</v>
      </c>
      <c r="T197" s="6" t="s">
        <v>13956</v>
      </c>
      <c r="U197" s="6" t="s">
        <v>13956</v>
      </c>
      <c r="V197" s="6" t="s">
        <v>13956</v>
      </c>
      <c r="W197" s="6" t="s">
        <v>13956</v>
      </c>
      <c r="X197" s="6" t="s">
        <v>13956</v>
      </c>
      <c r="Y197" s="6" t="s">
        <v>13956</v>
      </c>
      <c r="Z197" s="7">
        <v>167</v>
      </c>
      <c r="AA197" s="7">
        <v>163</v>
      </c>
      <c r="AB197" s="8">
        <v>99</v>
      </c>
      <c r="AC197" s="149" t="s">
        <v>290</v>
      </c>
      <c r="AD197" s="149" t="s">
        <v>290</v>
      </c>
      <c r="AE197" s="8">
        <v>12</v>
      </c>
      <c r="AF197" s="149" t="s">
        <v>290</v>
      </c>
      <c r="AG197" s="8">
        <v>193</v>
      </c>
      <c r="AH197" s="8">
        <v>17</v>
      </c>
      <c r="AI197" s="9">
        <v>330</v>
      </c>
      <c r="AJ197" s="150" t="s">
        <v>13956</v>
      </c>
      <c r="AK197" s="9">
        <v>330</v>
      </c>
    </row>
    <row r="198" spans="1:37">
      <c r="A198" s="10" t="s">
        <v>1361</v>
      </c>
      <c r="B198" s="11" t="s">
        <v>1362</v>
      </c>
      <c r="C198" s="11" t="s">
        <v>8408</v>
      </c>
      <c r="D198" s="11" t="s">
        <v>1364</v>
      </c>
      <c r="E198" s="11" t="s">
        <v>1296</v>
      </c>
      <c r="F198" s="11" t="s">
        <v>11802</v>
      </c>
      <c r="G198" s="11" t="s">
        <v>5506</v>
      </c>
      <c r="H198" s="148">
        <v>1</v>
      </c>
      <c r="I198" s="148">
        <v>19.2</v>
      </c>
      <c r="J198" s="29">
        <v>69</v>
      </c>
      <c r="K198" s="29">
        <v>35</v>
      </c>
      <c r="L198" s="29">
        <v>28</v>
      </c>
      <c r="M198" s="29">
        <v>30</v>
      </c>
      <c r="N198" s="29">
        <v>22</v>
      </c>
      <c r="O198" s="29">
        <v>27</v>
      </c>
      <c r="P198" s="29">
        <v>30</v>
      </c>
      <c r="Q198" s="29">
        <v>42</v>
      </c>
      <c r="R198" s="29">
        <v>31</v>
      </c>
      <c r="S198" s="29">
        <v>48</v>
      </c>
      <c r="T198" s="6" t="s">
        <v>13956</v>
      </c>
      <c r="U198" s="6" t="s">
        <v>13956</v>
      </c>
      <c r="V198" s="6" t="s">
        <v>13956</v>
      </c>
      <c r="W198" s="6" t="s">
        <v>13956</v>
      </c>
      <c r="X198" s="6" t="s">
        <v>13956</v>
      </c>
      <c r="Y198" s="6" t="s">
        <v>13956</v>
      </c>
      <c r="Z198" s="7">
        <v>186</v>
      </c>
      <c r="AA198" s="7">
        <v>176</v>
      </c>
      <c r="AB198" s="8">
        <v>49</v>
      </c>
      <c r="AC198" s="149" t="s">
        <v>13956</v>
      </c>
      <c r="AD198" s="8">
        <v>18</v>
      </c>
      <c r="AE198" s="149" t="s">
        <v>290</v>
      </c>
      <c r="AF198" s="149" t="s">
        <v>13956</v>
      </c>
      <c r="AG198" s="8">
        <v>263</v>
      </c>
      <c r="AH198" s="8">
        <v>28</v>
      </c>
      <c r="AI198" s="9">
        <v>362</v>
      </c>
      <c r="AJ198" s="150" t="s">
        <v>13956</v>
      </c>
      <c r="AK198" s="9">
        <v>362</v>
      </c>
    </row>
    <row r="199" spans="1:37">
      <c r="A199" s="10" t="s">
        <v>11803</v>
      </c>
      <c r="B199" s="11" t="s">
        <v>8410</v>
      </c>
      <c r="C199" s="11" t="s">
        <v>8412</v>
      </c>
      <c r="D199" s="11" t="s">
        <v>8413</v>
      </c>
      <c r="E199" s="11" t="s">
        <v>1296</v>
      </c>
      <c r="F199" s="11" t="s">
        <v>11804</v>
      </c>
      <c r="G199" s="11" t="s">
        <v>11805</v>
      </c>
      <c r="H199" s="148">
        <v>1</v>
      </c>
      <c r="I199" s="148">
        <v>10.5</v>
      </c>
      <c r="J199" s="29">
        <v>37</v>
      </c>
      <c r="K199" s="29">
        <v>21</v>
      </c>
      <c r="L199" s="29">
        <v>22</v>
      </c>
      <c r="M199" s="29">
        <v>21</v>
      </c>
      <c r="N199" s="29">
        <v>25</v>
      </c>
      <c r="O199" s="29">
        <v>20</v>
      </c>
      <c r="P199" s="29">
        <v>20</v>
      </c>
      <c r="Q199" s="29">
        <v>10</v>
      </c>
      <c r="R199" s="29">
        <v>15</v>
      </c>
      <c r="S199" s="6" t="s">
        <v>290</v>
      </c>
      <c r="T199" s="6" t="s">
        <v>13956</v>
      </c>
      <c r="U199" s="6" t="s">
        <v>13956</v>
      </c>
      <c r="V199" s="6" t="s">
        <v>13956</v>
      </c>
      <c r="W199" s="6" t="s">
        <v>13956</v>
      </c>
      <c r="X199" s="6" t="s">
        <v>13956</v>
      </c>
      <c r="Y199" s="6" t="s">
        <v>13956</v>
      </c>
      <c r="Z199" s="7">
        <v>103</v>
      </c>
      <c r="AA199" s="7">
        <v>94</v>
      </c>
      <c r="AB199" s="8">
        <v>80</v>
      </c>
      <c r="AC199" s="149" t="s">
        <v>13956</v>
      </c>
      <c r="AD199" s="149" t="s">
        <v>290</v>
      </c>
      <c r="AE199" s="149" t="s">
        <v>290</v>
      </c>
      <c r="AF199" s="149" t="s">
        <v>13956</v>
      </c>
      <c r="AG199" s="8">
        <v>101</v>
      </c>
      <c r="AH199" s="149" t="s">
        <v>290</v>
      </c>
      <c r="AI199" s="9">
        <v>197</v>
      </c>
      <c r="AJ199" s="150" t="s">
        <v>13956</v>
      </c>
      <c r="AK199" s="9">
        <v>197</v>
      </c>
    </row>
    <row r="200" spans="1:37">
      <c r="A200" s="10" t="s">
        <v>1365</v>
      </c>
      <c r="B200" s="11" t="s">
        <v>1366</v>
      </c>
      <c r="C200" s="11" t="s">
        <v>8417</v>
      </c>
      <c r="D200" s="11" t="s">
        <v>1369</v>
      </c>
      <c r="E200" s="11" t="s">
        <v>1370</v>
      </c>
      <c r="F200" s="11" t="s">
        <v>11806</v>
      </c>
      <c r="G200" s="11" t="s">
        <v>5509</v>
      </c>
      <c r="H200" s="148">
        <v>3</v>
      </c>
      <c r="I200" s="148">
        <v>36</v>
      </c>
      <c r="J200" s="29">
        <v>97</v>
      </c>
      <c r="K200" s="29">
        <v>69</v>
      </c>
      <c r="L200" s="29">
        <v>56</v>
      </c>
      <c r="M200" s="29">
        <v>56</v>
      </c>
      <c r="N200" s="29">
        <v>60</v>
      </c>
      <c r="O200" s="29">
        <v>60</v>
      </c>
      <c r="P200" s="29">
        <v>57</v>
      </c>
      <c r="Q200" s="29">
        <v>51</v>
      </c>
      <c r="R200" s="29">
        <v>46</v>
      </c>
      <c r="S200" s="29">
        <v>61</v>
      </c>
      <c r="T200" s="6" t="s">
        <v>13956</v>
      </c>
      <c r="U200" s="6" t="s">
        <v>13956</v>
      </c>
      <c r="V200" s="6" t="s">
        <v>13956</v>
      </c>
      <c r="W200" s="6" t="s">
        <v>13956</v>
      </c>
      <c r="X200" s="6" t="s">
        <v>13956</v>
      </c>
      <c r="Y200" s="6" t="s">
        <v>13956</v>
      </c>
      <c r="Z200" s="7">
        <v>302</v>
      </c>
      <c r="AA200" s="7">
        <v>311</v>
      </c>
      <c r="AB200" s="8">
        <v>33</v>
      </c>
      <c r="AC200" s="149" t="s">
        <v>13956</v>
      </c>
      <c r="AD200" s="8">
        <v>23</v>
      </c>
      <c r="AE200" s="149" t="s">
        <v>290</v>
      </c>
      <c r="AF200" s="149" t="s">
        <v>13956</v>
      </c>
      <c r="AG200" s="8">
        <v>552</v>
      </c>
      <c r="AH200" s="149" t="s">
        <v>13956</v>
      </c>
      <c r="AI200" s="9">
        <v>613</v>
      </c>
      <c r="AJ200" s="150" t="s">
        <v>13956</v>
      </c>
      <c r="AK200" s="9">
        <v>613</v>
      </c>
    </row>
    <row r="201" spans="1:37">
      <c r="A201" s="10" t="s">
        <v>11807</v>
      </c>
      <c r="B201" s="11" t="s">
        <v>8419</v>
      </c>
      <c r="C201" s="11" t="s">
        <v>6212</v>
      </c>
      <c r="D201" s="11" t="s">
        <v>8422</v>
      </c>
      <c r="E201" s="11" t="s">
        <v>1307</v>
      </c>
      <c r="F201" s="11" t="s">
        <v>11808</v>
      </c>
      <c r="G201" s="11" t="s">
        <v>11809</v>
      </c>
      <c r="H201" s="148">
        <v>2</v>
      </c>
      <c r="I201" s="148">
        <v>14</v>
      </c>
      <c r="J201" s="29">
        <v>22</v>
      </c>
      <c r="K201" s="29">
        <v>19</v>
      </c>
      <c r="L201" s="29">
        <v>19</v>
      </c>
      <c r="M201" s="29">
        <v>19</v>
      </c>
      <c r="N201" s="29">
        <v>16</v>
      </c>
      <c r="O201" s="29">
        <v>12</v>
      </c>
      <c r="P201" s="29">
        <v>22</v>
      </c>
      <c r="Q201" s="29">
        <v>23</v>
      </c>
      <c r="R201" s="29">
        <v>17</v>
      </c>
      <c r="S201" s="29">
        <v>24</v>
      </c>
      <c r="T201" s="6" t="s">
        <v>13956</v>
      </c>
      <c r="U201" s="6" t="s">
        <v>13956</v>
      </c>
      <c r="V201" s="6" t="s">
        <v>13956</v>
      </c>
      <c r="W201" s="6" t="s">
        <v>13956</v>
      </c>
      <c r="X201" s="6" t="s">
        <v>13956</v>
      </c>
      <c r="Y201" s="6" t="s">
        <v>13956</v>
      </c>
      <c r="Z201" s="7">
        <v>99</v>
      </c>
      <c r="AA201" s="7">
        <v>94</v>
      </c>
      <c r="AB201" s="8">
        <v>40</v>
      </c>
      <c r="AC201" s="149" t="s">
        <v>13956</v>
      </c>
      <c r="AD201" s="149" t="s">
        <v>290</v>
      </c>
      <c r="AE201" s="8">
        <v>52</v>
      </c>
      <c r="AF201" s="149" t="s">
        <v>13956</v>
      </c>
      <c r="AG201" s="8">
        <v>86</v>
      </c>
      <c r="AH201" s="8">
        <v>12</v>
      </c>
      <c r="AI201" s="9">
        <v>193</v>
      </c>
      <c r="AJ201" s="150" t="s">
        <v>13956</v>
      </c>
      <c r="AK201" s="9">
        <v>193</v>
      </c>
    </row>
    <row r="202" spans="1:37">
      <c r="A202" s="10" t="s">
        <v>1372</v>
      </c>
      <c r="B202" s="11" t="s">
        <v>8425</v>
      </c>
      <c r="C202" s="11" t="s">
        <v>5510</v>
      </c>
      <c r="D202" s="11" t="s">
        <v>1376</v>
      </c>
      <c r="E202" s="11" t="s">
        <v>1377</v>
      </c>
      <c r="F202" s="11" t="s">
        <v>11810</v>
      </c>
      <c r="G202" s="11" t="s">
        <v>5512</v>
      </c>
      <c r="H202" s="148">
        <v>2</v>
      </c>
      <c r="I202" s="148">
        <v>24</v>
      </c>
      <c r="J202" s="29">
        <v>22</v>
      </c>
      <c r="K202" s="29">
        <v>31</v>
      </c>
      <c r="L202" s="29">
        <v>27</v>
      </c>
      <c r="M202" s="29">
        <v>41</v>
      </c>
      <c r="N202" s="29">
        <v>33</v>
      </c>
      <c r="O202" s="29">
        <v>35</v>
      </c>
      <c r="P202" s="29">
        <v>44</v>
      </c>
      <c r="Q202" s="29">
        <v>48</v>
      </c>
      <c r="R202" s="29">
        <v>43</v>
      </c>
      <c r="S202" s="29">
        <v>37</v>
      </c>
      <c r="T202" s="6" t="s">
        <v>13956</v>
      </c>
      <c r="U202" s="6" t="s">
        <v>13956</v>
      </c>
      <c r="V202" s="6" t="s">
        <v>13956</v>
      </c>
      <c r="W202" s="6" t="s">
        <v>13956</v>
      </c>
      <c r="X202" s="6" t="s">
        <v>13956</v>
      </c>
      <c r="Y202" s="6" t="s">
        <v>13956</v>
      </c>
      <c r="Z202" s="7">
        <v>152</v>
      </c>
      <c r="AA202" s="7">
        <v>209</v>
      </c>
      <c r="AB202" s="149" t="s">
        <v>13956</v>
      </c>
      <c r="AC202" s="149" t="s">
        <v>13956</v>
      </c>
      <c r="AD202" s="149" t="s">
        <v>290</v>
      </c>
      <c r="AE202" s="149" t="s">
        <v>290</v>
      </c>
      <c r="AF202" s="149" t="s">
        <v>290</v>
      </c>
      <c r="AG202" s="8">
        <v>348</v>
      </c>
      <c r="AH202" s="149" t="s">
        <v>290</v>
      </c>
      <c r="AI202" s="9">
        <v>361</v>
      </c>
      <c r="AJ202" s="150" t="s">
        <v>13956</v>
      </c>
      <c r="AK202" s="9">
        <v>361</v>
      </c>
    </row>
    <row r="203" spans="1:37">
      <c r="A203" s="10" t="s">
        <v>1379</v>
      </c>
      <c r="B203" s="11" t="s">
        <v>1380</v>
      </c>
      <c r="C203" s="11" t="s">
        <v>8429</v>
      </c>
      <c r="D203" s="11" t="s">
        <v>1383</v>
      </c>
      <c r="E203" s="11" t="s">
        <v>1377</v>
      </c>
      <c r="F203" s="11" t="s">
        <v>11811</v>
      </c>
      <c r="G203" s="11" t="s">
        <v>5515</v>
      </c>
      <c r="H203" s="148">
        <v>2</v>
      </c>
      <c r="I203" s="148">
        <v>17</v>
      </c>
      <c r="J203" s="29">
        <v>14</v>
      </c>
      <c r="K203" s="29">
        <v>24</v>
      </c>
      <c r="L203" s="29">
        <v>16</v>
      </c>
      <c r="M203" s="29">
        <v>23</v>
      </c>
      <c r="N203" s="29">
        <v>30</v>
      </c>
      <c r="O203" s="29">
        <v>20</v>
      </c>
      <c r="P203" s="29">
        <v>26</v>
      </c>
      <c r="Q203" s="29">
        <v>21</v>
      </c>
      <c r="R203" s="29">
        <v>17</v>
      </c>
      <c r="S203" s="29">
        <v>22</v>
      </c>
      <c r="T203" s="6" t="s">
        <v>13956</v>
      </c>
      <c r="U203" s="6" t="s">
        <v>13956</v>
      </c>
      <c r="V203" s="6" t="s">
        <v>13956</v>
      </c>
      <c r="W203" s="6" t="s">
        <v>13956</v>
      </c>
      <c r="X203" s="29">
        <v>17</v>
      </c>
      <c r="Y203" s="6" t="s">
        <v>13956</v>
      </c>
      <c r="Z203" s="7">
        <v>113</v>
      </c>
      <c r="AA203" s="7">
        <v>117</v>
      </c>
      <c r="AB203" s="149" t="s">
        <v>290</v>
      </c>
      <c r="AC203" s="149" t="s">
        <v>13956</v>
      </c>
      <c r="AD203" s="149" t="s">
        <v>290</v>
      </c>
      <c r="AE203" s="149" t="s">
        <v>290</v>
      </c>
      <c r="AF203" s="149" t="s">
        <v>13956</v>
      </c>
      <c r="AG203" s="8">
        <v>208</v>
      </c>
      <c r="AH203" s="149" t="s">
        <v>290</v>
      </c>
      <c r="AI203" s="9">
        <v>230</v>
      </c>
      <c r="AJ203" s="150" t="s">
        <v>13956</v>
      </c>
      <c r="AK203" s="9">
        <v>230</v>
      </c>
    </row>
    <row r="204" spans="1:37">
      <c r="A204" s="10" t="s">
        <v>11812</v>
      </c>
      <c r="B204" s="11" t="s">
        <v>8431</v>
      </c>
      <c r="C204" s="11" t="s">
        <v>8433</v>
      </c>
      <c r="D204" s="11" t="s">
        <v>8434</v>
      </c>
      <c r="E204" s="11" t="s">
        <v>1210</v>
      </c>
      <c r="F204" s="11" t="s">
        <v>11813</v>
      </c>
      <c r="G204" s="11" t="s">
        <v>11814</v>
      </c>
      <c r="H204" s="148">
        <v>2</v>
      </c>
      <c r="I204" s="148">
        <v>10</v>
      </c>
      <c r="J204" s="29">
        <v>15</v>
      </c>
      <c r="K204" s="6" t="s">
        <v>290</v>
      </c>
      <c r="L204" s="29">
        <v>18</v>
      </c>
      <c r="M204" s="29">
        <v>15</v>
      </c>
      <c r="N204" s="29">
        <v>16</v>
      </c>
      <c r="O204" s="29">
        <v>23</v>
      </c>
      <c r="P204" s="29">
        <v>14</v>
      </c>
      <c r="Q204" s="29">
        <v>14</v>
      </c>
      <c r="R204" s="29">
        <v>25</v>
      </c>
      <c r="S204" s="29">
        <v>18</v>
      </c>
      <c r="T204" s="6" t="s">
        <v>13956</v>
      </c>
      <c r="U204" s="6" t="s">
        <v>13956</v>
      </c>
      <c r="V204" s="6" t="s">
        <v>13956</v>
      </c>
      <c r="W204" s="6" t="s">
        <v>13956</v>
      </c>
      <c r="X204" s="6" t="s">
        <v>13956</v>
      </c>
      <c r="Y204" s="6" t="s">
        <v>13956</v>
      </c>
      <c r="Z204" s="7">
        <v>78</v>
      </c>
      <c r="AA204" s="7">
        <v>89</v>
      </c>
      <c r="AB204" s="149" t="s">
        <v>290</v>
      </c>
      <c r="AC204" s="149" t="s">
        <v>13956</v>
      </c>
      <c r="AD204" s="8">
        <v>12</v>
      </c>
      <c r="AE204" s="8">
        <v>107</v>
      </c>
      <c r="AF204" s="149" t="s">
        <v>290</v>
      </c>
      <c r="AG204" s="8">
        <v>20</v>
      </c>
      <c r="AH204" s="8">
        <v>13</v>
      </c>
      <c r="AI204" s="9">
        <v>167</v>
      </c>
      <c r="AJ204" s="150" t="s">
        <v>13956</v>
      </c>
      <c r="AK204" s="9">
        <v>167</v>
      </c>
    </row>
    <row r="205" spans="1:37">
      <c r="A205" s="10" t="s">
        <v>1384</v>
      </c>
      <c r="B205" s="11" t="s">
        <v>1385</v>
      </c>
      <c r="C205" s="11" t="s">
        <v>11815</v>
      </c>
      <c r="D205" s="11" t="s">
        <v>1386</v>
      </c>
      <c r="E205" s="11" t="s">
        <v>1387</v>
      </c>
      <c r="F205" s="11" t="s">
        <v>11816</v>
      </c>
      <c r="G205" s="11" t="s">
        <v>5518</v>
      </c>
      <c r="H205" s="148">
        <v>2.4</v>
      </c>
      <c r="I205" s="148">
        <v>20.6</v>
      </c>
      <c r="J205" s="29">
        <v>26</v>
      </c>
      <c r="K205" s="29">
        <v>14</v>
      </c>
      <c r="L205" s="29">
        <v>20</v>
      </c>
      <c r="M205" s="29">
        <v>17</v>
      </c>
      <c r="N205" s="29">
        <v>32</v>
      </c>
      <c r="O205" s="29">
        <v>29</v>
      </c>
      <c r="P205" s="29">
        <v>33</v>
      </c>
      <c r="Q205" s="29">
        <v>40</v>
      </c>
      <c r="R205" s="29">
        <v>28</v>
      </c>
      <c r="S205" s="29">
        <v>46</v>
      </c>
      <c r="T205" s="6" t="s">
        <v>13956</v>
      </c>
      <c r="U205" s="6" t="s">
        <v>13956</v>
      </c>
      <c r="V205" s="6" t="s">
        <v>13956</v>
      </c>
      <c r="W205" s="6" t="s">
        <v>13956</v>
      </c>
      <c r="X205" s="29">
        <v>18</v>
      </c>
      <c r="Y205" s="6" t="s">
        <v>13956</v>
      </c>
      <c r="Z205" s="7">
        <v>170</v>
      </c>
      <c r="AA205" s="7">
        <v>133</v>
      </c>
      <c r="AB205" s="8">
        <v>33</v>
      </c>
      <c r="AC205" s="149" t="s">
        <v>13956</v>
      </c>
      <c r="AD205" s="8">
        <v>11</v>
      </c>
      <c r="AE205" s="8">
        <v>144</v>
      </c>
      <c r="AF205" s="149" t="s">
        <v>13956</v>
      </c>
      <c r="AG205" s="8">
        <v>88</v>
      </c>
      <c r="AH205" s="8">
        <v>27</v>
      </c>
      <c r="AI205" s="9">
        <v>303</v>
      </c>
      <c r="AJ205" s="150" t="s">
        <v>13956</v>
      </c>
      <c r="AK205" s="9">
        <v>303</v>
      </c>
    </row>
    <row r="206" spans="1:37">
      <c r="A206" s="10" t="s">
        <v>1389</v>
      </c>
      <c r="B206" s="11" t="s">
        <v>1390</v>
      </c>
      <c r="C206" s="11" t="s">
        <v>11817</v>
      </c>
      <c r="D206" s="11" t="s">
        <v>1393</v>
      </c>
      <c r="E206" s="11" t="s">
        <v>1394</v>
      </c>
      <c r="F206" s="11" t="s">
        <v>11818</v>
      </c>
      <c r="G206" s="11" t="s">
        <v>5520</v>
      </c>
      <c r="H206" s="148">
        <v>1</v>
      </c>
      <c r="I206" s="148">
        <v>14</v>
      </c>
      <c r="J206" s="29">
        <v>25</v>
      </c>
      <c r="K206" s="29">
        <v>26</v>
      </c>
      <c r="L206" s="29">
        <v>27</v>
      </c>
      <c r="M206" s="29">
        <v>15</v>
      </c>
      <c r="N206" s="29">
        <v>22</v>
      </c>
      <c r="O206" s="29">
        <v>13</v>
      </c>
      <c r="P206" s="29">
        <v>24</v>
      </c>
      <c r="Q206" s="29">
        <v>13</v>
      </c>
      <c r="R206" s="29">
        <v>14</v>
      </c>
      <c r="S206" s="29">
        <v>17</v>
      </c>
      <c r="T206" s="6" t="s">
        <v>13956</v>
      </c>
      <c r="U206" s="6" t="s">
        <v>13956</v>
      </c>
      <c r="V206" s="6" t="s">
        <v>13956</v>
      </c>
      <c r="W206" s="6" t="s">
        <v>13956</v>
      </c>
      <c r="X206" s="6" t="s">
        <v>13956</v>
      </c>
      <c r="Y206" s="6" t="s">
        <v>13956</v>
      </c>
      <c r="Z206" s="7">
        <v>101</v>
      </c>
      <c r="AA206" s="7">
        <v>95</v>
      </c>
      <c r="AB206" s="8">
        <v>27</v>
      </c>
      <c r="AC206" s="149" t="s">
        <v>13956</v>
      </c>
      <c r="AD206" s="149" t="s">
        <v>290</v>
      </c>
      <c r="AE206" s="149" t="s">
        <v>290</v>
      </c>
      <c r="AF206" s="149" t="s">
        <v>13956</v>
      </c>
      <c r="AG206" s="8">
        <v>157</v>
      </c>
      <c r="AH206" s="149" t="s">
        <v>13956</v>
      </c>
      <c r="AI206" s="9">
        <v>196</v>
      </c>
      <c r="AJ206" s="150" t="s">
        <v>13956</v>
      </c>
      <c r="AK206" s="9">
        <v>196</v>
      </c>
    </row>
    <row r="207" spans="1:37">
      <c r="A207" s="10" t="s">
        <v>1396</v>
      </c>
      <c r="B207" s="11" t="s">
        <v>1397</v>
      </c>
      <c r="C207" s="11" t="s">
        <v>8444</v>
      </c>
      <c r="D207" s="11" t="s">
        <v>1398</v>
      </c>
      <c r="E207" s="11" t="s">
        <v>1272</v>
      </c>
      <c r="F207" s="11" t="s">
        <v>11819</v>
      </c>
      <c r="G207" s="11" t="s">
        <v>5523</v>
      </c>
      <c r="H207" s="148">
        <v>3</v>
      </c>
      <c r="I207" s="148">
        <v>11.5</v>
      </c>
      <c r="J207" s="29">
        <v>60</v>
      </c>
      <c r="K207" s="29">
        <v>27</v>
      </c>
      <c r="L207" s="6" t="s">
        <v>290</v>
      </c>
      <c r="M207" s="29">
        <v>15</v>
      </c>
      <c r="N207" s="6" t="s">
        <v>290</v>
      </c>
      <c r="O207" s="29">
        <v>10</v>
      </c>
      <c r="P207" s="29">
        <v>16</v>
      </c>
      <c r="Q207" s="29">
        <v>14</v>
      </c>
      <c r="R207" s="6" t="s">
        <v>290</v>
      </c>
      <c r="S207" s="6" t="s">
        <v>290</v>
      </c>
      <c r="T207" s="6" t="s">
        <v>13956</v>
      </c>
      <c r="U207" s="6" t="s">
        <v>13956</v>
      </c>
      <c r="V207" s="6" t="s">
        <v>13956</v>
      </c>
      <c r="W207" s="6" t="s">
        <v>13956</v>
      </c>
      <c r="X207" s="6" t="s">
        <v>13956</v>
      </c>
      <c r="Y207" s="6" t="s">
        <v>13956</v>
      </c>
      <c r="Z207" s="7">
        <v>93</v>
      </c>
      <c r="AA207" s="7">
        <v>80</v>
      </c>
      <c r="AB207" s="149" t="s">
        <v>290</v>
      </c>
      <c r="AC207" s="149" t="s">
        <v>13956</v>
      </c>
      <c r="AD207" s="149" t="s">
        <v>13956</v>
      </c>
      <c r="AE207" s="8">
        <v>160</v>
      </c>
      <c r="AF207" s="149" t="s">
        <v>13956</v>
      </c>
      <c r="AG207" s="149" t="s">
        <v>290</v>
      </c>
      <c r="AH207" s="149" t="s">
        <v>290</v>
      </c>
      <c r="AI207" s="9">
        <v>173</v>
      </c>
      <c r="AJ207" s="150" t="s">
        <v>13956</v>
      </c>
      <c r="AK207" s="9">
        <v>173</v>
      </c>
    </row>
    <row r="208" spans="1:37">
      <c r="A208" s="10" t="s">
        <v>11820</v>
      </c>
      <c r="B208" s="11" t="s">
        <v>786</v>
      </c>
      <c r="C208" s="11" t="s">
        <v>8447</v>
      </c>
      <c r="D208" s="11" t="s">
        <v>8448</v>
      </c>
      <c r="E208" s="11" t="s">
        <v>1340</v>
      </c>
      <c r="F208" s="11" t="s">
        <v>11821</v>
      </c>
      <c r="G208" s="11" t="s">
        <v>11822</v>
      </c>
      <c r="H208" s="148">
        <v>1</v>
      </c>
      <c r="I208" s="148">
        <v>14.5</v>
      </c>
      <c r="J208" s="29">
        <v>23</v>
      </c>
      <c r="K208" s="6" t="s">
        <v>290</v>
      </c>
      <c r="L208" s="29">
        <v>13</v>
      </c>
      <c r="M208" s="29">
        <v>15</v>
      </c>
      <c r="N208" s="6" t="s">
        <v>290</v>
      </c>
      <c r="O208" s="29">
        <v>13</v>
      </c>
      <c r="P208" s="29">
        <v>13</v>
      </c>
      <c r="Q208" s="29">
        <v>13</v>
      </c>
      <c r="R208" s="29">
        <v>14</v>
      </c>
      <c r="S208" s="29">
        <v>16</v>
      </c>
      <c r="T208" s="6" t="s">
        <v>13956</v>
      </c>
      <c r="U208" s="6" t="s">
        <v>13956</v>
      </c>
      <c r="V208" s="6" t="s">
        <v>13956</v>
      </c>
      <c r="W208" s="6" t="s">
        <v>13956</v>
      </c>
      <c r="X208" s="6" t="s">
        <v>13956</v>
      </c>
      <c r="Y208" s="6" t="s">
        <v>13956</v>
      </c>
      <c r="Z208" s="7">
        <v>79</v>
      </c>
      <c r="AA208" s="7">
        <v>57</v>
      </c>
      <c r="AB208" s="8">
        <v>16</v>
      </c>
      <c r="AC208" s="149" t="s">
        <v>13956</v>
      </c>
      <c r="AD208" s="149" t="s">
        <v>13956</v>
      </c>
      <c r="AE208" s="8">
        <v>93</v>
      </c>
      <c r="AF208" s="149" t="s">
        <v>13956</v>
      </c>
      <c r="AG208" s="8">
        <v>24</v>
      </c>
      <c r="AH208" s="149" t="s">
        <v>290</v>
      </c>
      <c r="AI208" s="9">
        <v>136</v>
      </c>
      <c r="AJ208" s="150" t="s">
        <v>13956</v>
      </c>
      <c r="AK208" s="9">
        <v>136</v>
      </c>
    </row>
    <row r="209" spans="1:37">
      <c r="A209" s="10" t="s">
        <v>1405</v>
      </c>
      <c r="B209" s="11" t="s">
        <v>1406</v>
      </c>
      <c r="C209" s="11" t="s">
        <v>11823</v>
      </c>
      <c r="D209" s="11" t="s">
        <v>1409</v>
      </c>
      <c r="E209" s="11" t="s">
        <v>1122</v>
      </c>
      <c r="F209" s="11" t="s">
        <v>11824</v>
      </c>
      <c r="G209" s="11" t="s">
        <v>5530</v>
      </c>
      <c r="H209" s="148">
        <v>1.2</v>
      </c>
      <c r="I209" s="148">
        <v>12.200000000000001</v>
      </c>
      <c r="J209" s="29">
        <v>24</v>
      </c>
      <c r="K209" s="29">
        <v>17</v>
      </c>
      <c r="L209" s="29">
        <v>32</v>
      </c>
      <c r="M209" s="29">
        <v>16</v>
      </c>
      <c r="N209" s="29">
        <v>27</v>
      </c>
      <c r="O209" s="29">
        <v>24</v>
      </c>
      <c r="P209" s="29">
        <v>20</v>
      </c>
      <c r="Q209" s="29">
        <v>16</v>
      </c>
      <c r="R209" s="29">
        <v>20</v>
      </c>
      <c r="S209" s="29">
        <v>22</v>
      </c>
      <c r="T209" s="6" t="s">
        <v>13956</v>
      </c>
      <c r="U209" s="6" t="s">
        <v>13956</v>
      </c>
      <c r="V209" s="6" t="s">
        <v>13956</v>
      </c>
      <c r="W209" s="6" t="s">
        <v>13956</v>
      </c>
      <c r="X209" s="6" t="s">
        <v>13956</v>
      </c>
      <c r="Y209" s="6" t="s">
        <v>13956</v>
      </c>
      <c r="Z209" s="7">
        <v>101</v>
      </c>
      <c r="AA209" s="7">
        <v>117</v>
      </c>
      <c r="AB209" s="8">
        <v>121</v>
      </c>
      <c r="AC209" s="149" t="s">
        <v>13956</v>
      </c>
      <c r="AD209" s="149" t="s">
        <v>13956</v>
      </c>
      <c r="AE209" s="149" t="s">
        <v>290</v>
      </c>
      <c r="AF209" s="149" t="s">
        <v>13956</v>
      </c>
      <c r="AG209" s="8">
        <v>93</v>
      </c>
      <c r="AH209" s="149" t="s">
        <v>290</v>
      </c>
      <c r="AI209" s="9">
        <v>218</v>
      </c>
      <c r="AJ209" s="150" t="s">
        <v>13956</v>
      </c>
      <c r="AK209" s="9">
        <v>218</v>
      </c>
    </row>
    <row r="210" spans="1:37">
      <c r="A210" s="10" t="s">
        <v>1411</v>
      </c>
      <c r="B210" s="11" t="s">
        <v>1412</v>
      </c>
      <c r="C210" s="11" t="s">
        <v>8455</v>
      </c>
      <c r="D210" s="11" t="s">
        <v>8456</v>
      </c>
      <c r="E210" s="11" t="s">
        <v>1204</v>
      </c>
      <c r="F210" s="11" t="s">
        <v>11825</v>
      </c>
      <c r="G210" s="11" t="s">
        <v>5533</v>
      </c>
      <c r="H210" s="148">
        <v>3</v>
      </c>
      <c r="I210" s="148">
        <v>15</v>
      </c>
      <c r="J210" s="29">
        <v>34</v>
      </c>
      <c r="K210" s="29">
        <v>27</v>
      </c>
      <c r="L210" s="29">
        <v>24</v>
      </c>
      <c r="M210" s="29">
        <v>29</v>
      </c>
      <c r="N210" s="29">
        <v>26</v>
      </c>
      <c r="O210" s="29">
        <v>19</v>
      </c>
      <c r="P210" s="29">
        <v>26</v>
      </c>
      <c r="Q210" s="29">
        <v>25</v>
      </c>
      <c r="R210" s="29">
        <v>18</v>
      </c>
      <c r="S210" s="29">
        <v>17</v>
      </c>
      <c r="T210" s="6" t="s">
        <v>13956</v>
      </c>
      <c r="U210" s="6" t="s">
        <v>13956</v>
      </c>
      <c r="V210" s="6" t="s">
        <v>13956</v>
      </c>
      <c r="W210" s="6" t="s">
        <v>13956</v>
      </c>
      <c r="X210" s="6" t="s">
        <v>290</v>
      </c>
      <c r="Y210" s="6" t="s">
        <v>13956</v>
      </c>
      <c r="Z210" s="7">
        <v>137</v>
      </c>
      <c r="AA210" s="7">
        <v>110</v>
      </c>
      <c r="AB210" s="149" t="s">
        <v>290</v>
      </c>
      <c r="AC210" s="149" t="s">
        <v>13956</v>
      </c>
      <c r="AD210" s="149" t="s">
        <v>290</v>
      </c>
      <c r="AE210" s="149" t="s">
        <v>290</v>
      </c>
      <c r="AF210" s="149" t="s">
        <v>13956</v>
      </c>
      <c r="AG210" s="8">
        <v>231</v>
      </c>
      <c r="AH210" s="149" t="s">
        <v>13956</v>
      </c>
      <c r="AI210" s="9">
        <v>247</v>
      </c>
      <c r="AJ210" s="150" t="s">
        <v>13956</v>
      </c>
      <c r="AK210" s="9">
        <v>247</v>
      </c>
    </row>
    <row r="211" spans="1:37">
      <c r="A211" s="10" t="s">
        <v>11826</v>
      </c>
      <c r="B211" s="11" t="s">
        <v>8459</v>
      </c>
      <c r="C211" s="11" t="s">
        <v>11827</v>
      </c>
      <c r="D211" s="11" t="s">
        <v>8462</v>
      </c>
      <c r="E211" s="11" t="s">
        <v>1204</v>
      </c>
      <c r="F211" s="11" t="s">
        <v>11828</v>
      </c>
      <c r="G211" s="11" t="s">
        <v>11829</v>
      </c>
      <c r="H211" s="148">
        <v>1</v>
      </c>
      <c r="I211" s="148">
        <v>18</v>
      </c>
      <c r="J211" s="29">
        <v>24</v>
      </c>
      <c r="K211" s="29">
        <v>15</v>
      </c>
      <c r="L211" s="29">
        <v>24</v>
      </c>
      <c r="M211" s="29">
        <v>21</v>
      </c>
      <c r="N211" s="29">
        <v>20</v>
      </c>
      <c r="O211" s="29">
        <v>18</v>
      </c>
      <c r="P211" s="29">
        <v>15</v>
      </c>
      <c r="Q211" s="29">
        <v>12</v>
      </c>
      <c r="R211" s="29">
        <v>13</v>
      </c>
      <c r="S211" s="29">
        <v>23</v>
      </c>
      <c r="T211" s="6" t="s">
        <v>13956</v>
      </c>
      <c r="U211" s="6" t="s">
        <v>13956</v>
      </c>
      <c r="V211" s="6" t="s">
        <v>13956</v>
      </c>
      <c r="W211" s="6" t="s">
        <v>13956</v>
      </c>
      <c r="X211" s="29">
        <v>13</v>
      </c>
      <c r="Y211" s="6" t="s">
        <v>13956</v>
      </c>
      <c r="Z211" s="7">
        <v>104</v>
      </c>
      <c r="AA211" s="7">
        <v>94</v>
      </c>
      <c r="AB211" s="8">
        <v>24</v>
      </c>
      <c r="AC211" s="149" t="s">
        <v>290</v>
      </c>
      <c r="AD211" s="149" t="s">
        <v>290</v>
      </c>
      <c r="AE211" s="149" t="s">
        <v>290</v>
      </c>
      <c r="AF211" s="149" t="s">
        <v>13956</v>
      </c>
      <c r="AG211" s="8">
        <v>165</v>
      </c>
      <c r="AH211" s="149" t="s">
        <v>290</v>
      </c>
      <c r="AI211" s="9">
        <v>198</v>
      </c>
      <c r="AJ211" s="150" t="s">
        <v>13956</v>
      </c>
      <c r="AK211" s="9">
        <v>198</v>
      </c>
    </row>
    <row r="212" spans="1:37">
      <c r="A212" s="10" t="s">
        <v>1415</v>
      </c>
      <c r="B212" s="11" t="s">
        <v>1416</v>
      </c>
      <c r="C212" s="11" t="s">
        <v>8472</v>
      </c>
      <c r="D212" s="11" t="s">
        <v>1419</v>
      </c>
      <c r="E212" s="11" t="s">
        <v>1420</v>
      </c>
      <c r="F212" s="11" t="s">
        <v>11833</v>
      </c>
      <c r="G212" s="11" t="s">
        <v>5536</v>
      </c>
      <c r="H212" s="148">
        <v>1</v>
      </c>
      <c r="I212" s="148">
        <v>19.5</v>
      </c>
      <c r="J212" s="29">
        <v>50</v>
      </c>
      <c r="K212" s="29">
        <v>31</v>
      </c>
      <c r="L212" s="29">
        <v>38</v>
      </c>
      <c r="M212" s="29">
        <v>33</v>
      </c>
      <c r="N212" s="29">
        <v>39</v>
      </c>
      <c r="O212" s="29">
        <v>35</v>
      </c>
      <c r="P212" s="29">
        <v>43</v>
      </c>
      <c r="Q212" s="29">
        <v>35</v>
      </c>
      <c r="R212" s="29">
        <v>37</v>
      </c>
      <c r="S212" s="29">
        <v>52</v>
      </c>
      <c r="T212" s="6" t="s">
        <v>13956</v>
      </c>
      <c r="U212" s="6" t="s">
        <v>13956</v>
      </c>
      <c r="V212" s="6" t="s">
        <v>13956</v>
      </c>
      <c r="W212" s="6" t="s">
        <v>13956</v>
      </c>
      <c r="X212" s="6" t="s">
        <v>13956</v>
      </c>
      <c r="Y212" s="6" t="s">
        <v>13956</v>
      </c>
      <c r="Z212" s="7">
        <v>191</v>
      </c>
      <c r="AA212" s="7">
        <v>202</v>
      </c>
      <c r="AB212" s="8">
        <v>13</v>
      </c>
      <c r="AC212" s="149" t="s">
        <v>290</v>
      </c>
      <c r="AD212" s="149" t="s">
        <v>290</v>
      </c>
      <c r="AE212" s="149" t="s">
        <v>290</v>
      </c>
      <c r="AF212" s="149" t="s">
        <v>13956</v>
      </c>
      <c r="AG212" s="8">
        <v>370</v>
      </c>
      <c r="AH212" s="149" t="s">
        <v>290</v>
      </c>
      <c r="AI212" s="9">
        <v>393</v>
      </c>
      <c r="AJ212" s="150" t="s">
        <v>13956</v>
      </c>
      <c r="AK212" s="9">
        <v>393</v>
      </c>
    </row>
    <row r="213" spans="1:37">
      <c r="A213" s="10" t="s">
        <v>13421</v>
      </c>
      <c r="B213" s="11" t="s">
        <v>13422</v>
      </c>
      <c r="C213" s="11" t="s">
        <v>13423</v>
      </c>
      <c r="D213" s="11" t="s">
        <v>13424</v>
      </c>
      <c r="E213" s="11" t="s">
        <v>8484</v>
      </c>
      <c r="F213" s="11" t="s">
        <v>13425</v>
      </c>
      <c r="G213" s="11" t="s">
        <v>13426</v>
      </c>
      <c r="H213" s="148">
        <v>3</v>
      </c>
      <c r="I213" s="148">
        <v>3</v>
      </c>
      <c r="J213" s="29">
        <v>12</v>
      </c>
      <c r="K213" s="6" t="s">
        <v>290</v>
      </c>
      <c r="L213" s="6" t="s">
        <v>13956</v>
      </c>
      <c r="M213" s="6" t="s">
        <v>13956</v>
      </c>
      <c r="N213" s="6" t="s">
        <v>13956</v>
      </c>
      <c r="O213" s="6" t="s">
        <v>13956</v>
      </c>
      <c r="P213" s="6" t="s">
        <v>13956</v>
      </c>
      <c r="Q213" s="6" t="s">
        <v>13956</v>
      </c>
      <c r="R213" s="6" t="s">
        <v>13956</v>
      </c>
      <c r="S213" s="6" t="s">
        <v>13956</v>
      </c>
      <c r="T213" s="6" t="s">
        <v>13956</v>
      </c>
      <c r="U213" s="6" t="s">
        <v>13956</v>
      </c>
      <c r="V213" s="6" t="s">
        <v>13956</v>
      </c>
      <c r="W213" s="6" t="s">
        <v>13956</v>
      </c>
      <c r="X213" s="6" t="s">
        <v>13956</v>
      </c>
      <c r="Y213" s="6" t="s">
        <v>13956</v>
      </c>
      <c r="Z213" s="7">
        <v>10</v>
      </c>
      <c r="AA213" s="151" t="s">
        <v>290</v>
      </c>
      <c r="AB213" s="149" t="s">
        <v>13956</v>
      </c>
      <c r="AC213" s="149" t="s">
        <v>13956</v>
      </c>
      <c r="AD213" s="149" t="s">
        <v>13956</v>
      </c>
      <c r="AE213" s="8">
        <v>17</v>
      </c>
      <c r="AF213" s="149" t="s">
        <v>13956</v>
      </c>
      <c r="AG213" s="149" t="s">
        <v>13956</v>
      </c>
      <c r="AH213" s="149" t="s">
        <v>13956</v>
      </c>
      <c r="AI213" s="9">
        <v>17</v>
      </c>
      <c r="AJ213" s="150" t="s">
        <v>13956</v>
      </c>
      <c r="AK213" s="9">
        <v>17</v>
      </c>
    </row>
    <row r="214" spans="1:37">
      <c r="A214" s="10" t="s">
        <v>1422</v>
      </c>
      <c r="B214" s="11" t="s">
        <v>1423</v>
      </c>
      <c r="C214" s="11" t="s">
        <v>8475</v>
      </c>
      <c r="D214" s="11" t="s">
        <v>1425</v>
      </c>
      <c r="E214" s="11" t="s">
        <v>1333</v>
      </c>
      <c r="F214" s="11" t="s">
        <v>11834</v>
      </c>
      <c r="G214" s="11" t="s">
        <v>5539</v>
      </c>
      <c r="H214" s="148">
        <v>4</v>
      </c>
      <c r="I214" s="148">
        <v>32</v>
      </c>
      <c r="J214" s="29">
        <v>81</v>
      </c>
      <c r="K214" s="29">
        <v>72</v>
      </c>
      <c r="L214" s="29">
        <v>61</v>
      </c>
      <c r="M214" s="29">
        <v>68</v>
      </c>
      <c r="N214" s="29">
        <v>46</v>
      </c>
      <c r="O214" s="29">
        <v>74</v>
      </c>
      <c r="P214" s="29">
        <v>48</v>
      </c>
      <c r="Q214" s="29">
        <v>65</v>
      </c>
      <c r="R214" s="29">
        <v>60</v>
      </c>
      <c r="S214" s="29">
        <v>57</v>
      </c>
      <c r="T214" s="6" t="s">
        <v>13956</v>
      </c>
      <c r="U214" s="6" t="s">
        <v>13956</v>
      </c>
      <c r="V214" s="6" t="s">
        <v>13956</v>
      </c>
      <c r="W214" s="6" t="s">
        <v>13956</v>
      </c>
      <c r="X214" s="29">
        <v>23</v>
      </c>
      <c r="Y214" s="6" t="s">
        <v>13956</v>
      </c>
      <c r="Z214" s="7">
        <v>325</v>
      </c>
      <c r="AA214" s="7">
        <v>330</v>
      </c>
      <c r="AB214" s="8">
        <v>87</v>
      </c>
      <c r="AC214" s="149" t="s">
        <v>13956</v>
      </c>
      <c r="AD214" s="8">
        <v>45</v>
      </c>
      <c r="AE214" s="8">
        <v>20</v>
      </c>
      <c r="AF214" s="149" t="s">
        <v>290</v>
      </c>
      <c r="AG214" s="8">
        <v>488</v>
      </c>
      <c r="AH214" s="8">
        <v>13</v>
      </c>
      <c r="AI214" s="9">
        <v>655</v>
      </c>
      <c r="AJ214" s="150" t="s">
        <v>13956</v>
      </c>
      <c r="AK214" s="9">
        <v>655</v>
      </c>
    </row>
    <row r="215" spans="1:37">
      <c r="A215" s="10" t="s">
        <v>1426</v>
      </c>
      <c r="B215" s="11" t="s">
        <v>1427</v>
      </c>
      <c r="C215" s="11" t="s">
        <v>8478</v>
      </c>
      <c r="D215" s="11" t="s">
        <v>1429</v>
      </c>
      <c r="E215" s="11" t="s">
        <v>1122</v>
      </c>
      <c r="F215" s="11" t="s">
        <v>11835</v>
      </c>
      <c r="G215" s="11" t="s">
        <v>5542</v>
      </c>
      <c r="H215" s="148">
        <v>3</v>
      </c>
      <c r="I215" s="148">
        <v>9</v>
      </c>
      <c r="J215" s="29">
        <v>34</v>
      </c>
      <c r="K215" s="29">
        <v>26</v>
      </c>
      <c r="L215" s="29">
        <v>24</v>
      </c>
      <c r="M215" s="29">
        <v>20</v>
      </c>
      <c r="N215" s="29">
        <v>22</v>
      </c>
      <c r="O215" s="29">
        <v>16</v>
      </c>
      <c r="P215" s="29">
        <v>14</v>
      </c>
      <c r="Q215" s="29">
        <v>10</v>
      </c>
      <c r="R215" s="29">
        <v>13</v>
      </c>
      <c r="S215" s="29">
        <v>17</v>
      </c>
      <c r="T215" s="6" t="s">
        <v>13956</v>
      </c>
      <c r="U215" s="6" t="s">
        <v>13956</v>
      </c>
      <c r="V215" s="6" t="s">
        <v>13956</v>
      </c>
      <c r="W215" s="6" t="s">
        <v>13956</v>
      </c>
      <c r="X215" s="6" t="s">
        <v>13956</v>
      </c>
      <c r="Y215" s="6" t="s">
        <v>13956</v>
      </c>
      <c r="Z215" s="7">
        <v>98</v>
      </c>
      <c r="AA215" s="7">
        <v>98</v>
      </c>
      <c r="AB215" s="8">
        <v>158</v>
      </c>
      <c r="AC215" s="149" t="s">
        <v>13956</v>
      </c>
      <c r="AD215" s="149" t="s">
        <v>290</v>
      </c>
      <c r="AE215" s="8">
        <v>17</v>
      </c>
      <c r="AF215" s="149" t="s">
        <v>13956</v>
      </c>
      <c r="AG215" s="8">
        <v>13</v>
      </c>
      <c r="AH215" s="149" t="s">
        <v>290</v>
      </c>
      <c r="AI215" s="9">
        <v>196</v>
      </c>
      <c r="AJ215" s="150" t="s">
        <v>13956</v>
      </c>
      <c r="AK215" s="9">
        <v>196</v>
      </c>
    </row>
    <row r="216" spans="1:37">
      <c r="A216" s="10" t="s">
        <v>11836</v>
      </c>
      <c r="B216" s="11" t="s">
        <v>8480</v>
      </c>
      <c r="C216" s="11" t="s">
        <v>8482</v>
      </c>
      <c r="D216" s="11" t="s">
        <v>8483</v>
      </c>
      <c r="E216" s="11" t="s">
        <v>8484</v>
      </c>
      <c r="F216" s="11" t="s">
        <v>11837</v>
      </c>
      <c r="G216" s="11" t="s">
        <v>11838</v>
      </c>
      <c r="H216" s="148">
        <v>5</v>
      </c>
      <c r="I216" s="148">
        <v>10</v>
      </c>
      <c r="J216" s="29">
        <v>20</v>
      </c>
      <c r="K216" s="29">
        <v>15</v>
      </c>
      <c r="L216" s="6" t="s">
        <v>290</v>
      </c>
      <c r="M216" s="6" t="s">
        <v>290</v>
      </c>
      <c r="N216" s="6" t="s">
        <v>290</v>
      </c>
      <c r="O216" s="6" t="s">
        <v>290</v>
      </c>
      <c r="P216" s="6" t="s">
        <v>290</v>
      </c>
      <c r="Q216" s="6" t="s">
        <v>290</v>
      </c>
      <c r="R216" s="6" t="s">
        <v>290</v>
      </c>
      <c r="S216" s="29">
        <v>10</v>
      </c>
      <c r="T216" s="6" t="s">
        <v>13956</v>
      </c>
      <c r="U216" s="6" t="s">
        <v>13956</v>
      </c>
      <c r="V216" s="6" t="s">
        <v>13956</v>
      </c>
      <c r="W216" s="6" t="s">
        <v>13956</v>
      </c>
      <c r="X216" s="6" t="s">
        <v>13956</v>
      </c>
      <c r="Y216" s="6" t="s">
        <v>13956</v>
      </c>
      <c r="Z216" s="7">
        <v>41</v>
      </c>
      <c r="AA216" s="7">
        <v>48</v>
      </c>
      <c r="AB216" s="149" t="s">
        <v>290</v>
      </c>
      <c r="AC216" s="149" t="s">
        <v>13956</v>
      </c>
      <c r="AD216" s="149" t="s">
        <v>13956</v>
      </c>
      <c r="AE216" s="8">
        <v>74</v>
      </c>
      <c r="AF216" s="149" t="s">
        <v>13956</v>
      </c>
      <c r="AG216" s="149" t="s">
        <v>290</v>
      </c>
      <c r="AH216" s="8">
        <v>12</v>
      </c>
      <c r="AI216" s="9">
        <v>89</v>
      </c>
      <c r="AJ216" s="150" t="s">
        <v>13956</v>
      </c>
      <c r="AK216" s="9">
        <v>89</v>
      </c>
    </row>
    <row r="217" spans="1:37">
      <c r="A217" s="10" t="s">
        <v>11839</v>
      </c>
      <c r="B217" s="11" t="s">
        <v>8487</v>
      </c>
      <c r="C217" s="11" t="s">
        <v>11840</v>
      </c>
      <c r="D217" s="11" t="s">
        <v>8490</v>
      </c>
      <c r="E217" s="11" t="s">
        <v>1122</v>
      </c>
      <c r="F217" s="11" t="s">
        <v>11841</v>
      </c>
      <c r="G217" s="11" t="s">
        <v>11842</v>
      </c>
      <c r="H217" s="148">
        <v>1</v>
      </c>
      <c r="I217" s="148">
        <v>10</v>
      </c>
      <c r="J217" s="29">
        <v>24</v>
      </c>
      <c r="K217" s="29">
        <v>14</v>
      </c>
      <c r="L217" s="29">
        <v>17</v>
      </c>
      <c r="M217" s="29">
        <v>15</v>
      </c>
      <c r="N217" s="29">
        <v>17</v>
      </c>
      <c r="O217" s="29">
        <v>15</v>
      </c>
      <c r="P217" s="29">
        <v>11</v>
      </c>
      <c r="Q217" s="29">
        <v>22</v>
      </c>
      <c r="R217" s="29">
        <v>18</v>
      </c>
      <c r="S217" s="29">
        <v>10</v>
      </c>
      <c r="T217" s="6" t="s">
        <v>13956</v>
      </c>
      <c r="U217" s="6" t="s">
        <v>13956</v>
      </c>
      <c r="V217" s="6" t="s">
        <v>13956</v>
      </c>
      <c r="W217" s="6" t="s">
        <v>13956</v>
      </c>
      <c r="X217" s="6" t="s">
        <v>13956</v>
      </c>
      <c r="Y217" s="6" t="s">
        <v>13956</v>
      </c>
      <c r="Z217" s="7">
        <v>86</v>
      </c>
      <c r="AA217" s="7">
        <v>77</v>
      </c>
      <c r="AB217" s="8">
        <v>86</v>
      </c>
      <c r="AC217" s="149" t="s">
        <v>13956</v>
      </c>
      <c r="AD217" s="149" t="s">
        <v>290</v>
      </c>
      <c r="AE217" s="149" t="s">
        <v>290</v>
      </c>
      <c r="AF217" s="149" t="s">
        <v>13956</v>
      </c>
      <c r="AG217" s="8">
        <v>71</v>
      </c>
      <c r="AH217" s="149" t="s">
        <v>290</v>
      </c>
      <c r="AI217" s="9">
        <v>163</v>
      </c>
      <c r="AJ217" s="150" t="s">
        <v>13956</v>
      </c>
      <c r="AK217" s="9">
        <v>163</v>
      </c>
    </row>
    <row r="218" spans="1:37">
      <c r="A218" s="10" t="s">
        <v>11843</v>
      </c>
      <c r="B218" s="11" t="s">
        <v>8493</v>
      </c>
      <c r="C218" s="11" t="s">
        <v>8495</v>
      </c>
      <c r="D218" s="11" t="s">
        <v>8496</v>
      </c>
      <c r="E218" s="11" t="s">
        <v>1296</v>
      </c>
      <c r="F218" s="11" t="s">
        <v>11844</v>
      </c>
      <c r="G218" s="11" t="s">
        <v>11845</v>
      </c>
      <c r="H218" s="148">
        <v>2</v>
      </c>
      <c r="I218" s="148">
        <v>8.5</v>
      </c>
      <c r="J218" s="6" t="s">
        <v>290</v>
      </c>
      <c r="K218" s="6" t="s">
        <v>290</v>
      </c>
      <c r="L218" s="6" t="s">
        <v>290</v>
      </c>
      <c r="M218" s="6" t="s">
        <v>290</v>
      </c>
      <c r="N218" s="6" t="s">
        <v>290</v>
      </c>
      <c r="O218" s="6" t="s">
        <v>290</v>
      </c>
      <c r="P218" s="6" t="s">
        <v>290</v>
      </c>
      <c r="Q218" s="6" t="s">
        <v>290</v>
      </c>
      <c r="R218" s="6" t="s">
        <v>290</v>
      </c>
      <c r="S218" s="6" t="s">
        <v>290</v>
      </c>
      <c r="T218" s="6" t="s">
        <v>290</v>
      </c>
      <c r="U218" s="6" t="s">
        <v>290</v>
      </c>
      <c r="V218" s="6" t="s">
        <v>290</v>
      </c>
      <c r="W218" s="6" t="s">
        <v>290</v>
      </c>
      <c r="X218" s="6" t="s">
        <v>13956</v>
      </c>
      <c r="Y218" s="6" t="s">
        <v>13956</v>
      </c>
      <c r="Z218" s="7">
        <v>50</v>
      </c>
      <c r="AA218" s="7">
        <v>47</v>
      </c>
      <c r="AB218" s="8">
        <v>17</v>
      </c>
      <c r="AC218" s="149" t="s">
        <v>13956</v>
      </c>
      <c r="AD218" s="149" t="s">
        <v>290</v>
      </c>
      <c r="AE218" s="8">
        <v>23</v>
      </c>
      <c r="AF218" s="149" t="s">
        <v>13956</v>
      </c>
      <c r="AG218" s="8">
        <v>47</v>
      </c>
      <c r="AH218" s="149" t="s">
        <v>290</v>
      </c>
      <c r="AI218" s="9">
        <v>69</v>
      </c>
      <c r="AJ218" s="9">
        <v>28</v>
      </c>
      <c r="AK218" s="9">
        <v>97</v>
      </c>
    </row>
    <row r="219" spans="1:37">
      <c r="A219" s="10" t="s">
        <v>1435</v>
      </c>
      <c r="B219" s="11" t="s">
        <v>1436</v>
      </c>
      <c r="C219" s="11" t="s">
        <v>5547</v>
      </c>
      <c r="D219" s="11" t="s">
        <v>1438</v>
      </c>
      <c r="E219" s="11" t="s">
        <v>1272</v>
      </c>
      <c r="F219" s="11" t="s">
        <v>11846</v>
      </c>
      <c r="G219" s="11" t="s">
        <v>5549</v>
      </c>
      <c r="H219" s="148">
        <v>2</v>
      </c>
      <c r="I219" s="148">
        <v>17</v>
      </c>
      <c r="J219" s="29">
        <v>21</v>
      </c>
      <c r="K219" s="29">
        <v>23</v>
      </c>
      <c r="L219" s="29">
        <v>26</v>
      </c>
      <c r="M219" s="29">
        <v>15</v>
      </c>
      <c r="N219" s="29">
        <v>22</v>
      </c>
      <c r="O219" s="29">
        <v>18</v>
      </c>
      <c r="P219" s="29">
        <v>28</v>
      </c>
      <c r="Q219" s="29">
        <v>21</v>
      </c>
      <c r="R219" s="29">
        <v>22</v>
      </c>
      <c r="S219" s="29">
        <v>29</v>
      </c>
      <c r="T219" s="6" t="s">
        <v>13956</v>
      </c>
      <c r="U219" s="6" t="s">
        <v>13956</v>
      </c>
      <c r="V219" s="6" t="s">
        <v>13956</v>
      </c>
      <c r="W219" s="6" t="s">
        <v>13956</v>
      </c>
      <c r="X219" s="6" t="s">
        <v>13956</v>
      </c>
      <c r="Y219" s="6" t="s">
        <v>13956</v>
      </c>
      <c r="Z219" s="7">
        <v>109</v>
      </c>
      <c r="AA219" s="7">
        <v>116</v>
      </c>
      <c r="AB219" s="8">
        <v>122</v>
      </c>
      <c r="AC219" s="149" t="s">
        <v>13956</v>
      </c>
      <c r="AD219" s="149" t="s">
        <v>290</v>
      </c>
      <c r="AE219" s="8">
        <v>46</v>
      </c>
      <c r="AF219" s="149" t="s">
        <v>13956</v>
      </c>
      <c r="AG219" s="8">
        <v>46</v>
      </c>
      <c r="AH219" s="149" t="s">
        <v>290</v>
      </c>
      <c r="AI219" s="9">
        <v>225</v>
      </c>
      <c r="AJ219" s="150" t="s">
        <v>13956</v>
      </c>
      <c r="AK219" s="9">
        <v>225</v>
      </c>
    </row>
    <row r="220" spans="1:37">
      <c r="A220" s="10" t="s">
        <v>1439</v>
      </c>
      <c r="B220" s="11" t="s">
        <v>1440</v>
      </c>
      <c r="C220" s="11" t="s">
        <v>11847</v>
      </c>
      <c r="D220" s="11" t="s">
        <v>1443</v>
      </c>
      <c r="E220" s="11" t="s">
        <v>1296</v>
      </c>
      <c r="F220" s="11" t="s">
        <v>11848</v>
      </c>
      <c r="G220" s="11" t="s">
        <v>5552</v>
      </c>
      <c r="H220" s="148">
        <v>1</v>
      </c>
      <c r="I220" s="148">
        <v>17</v>
      </c>
      <c r="J220" s="29">
        <v>72</v>
      </c>
      <c r="K220" s="29">
        <v>47</v>
      </c>
      <c r="L220" s="29">
        <v>36</v>
      </c>
      <c r="M220" s="29">
        <v>38</v>
      </c>
      <c r="N220" s="29">
        <v>37</v>
      </c>
      <c r="O220" s="29">
        <v>31</v>
      </c>
      <c r="P220" s="29">
        <v>25</v>
      </c>
      <c r="Q220" s="29">
        <v>28</v>
      </c>
      <c r="R220" s="29">
        <v>41</v>
      </c>
      <c r="S220" s="29">
        <v>30</v>
      </c>
      <c r="T220" s="6" t="s">
        <v>13956</v>
      </c>
      <c r="U220" s="6" t="s">
        <v>13956</v>
      </c>
      <c r="V220" s="6" t="s">
        <v>13956</v>
      </c>
      <c r="W220" s="6" t="s">
        <v>13956</v>
      </c>
      <c r="X220" s="6" t="s">
        <v>13956</v>
      </c>
      <c r="Y220" s="6" t="s">
        <v>13956</v>
      </c>
      <c r="Z220" s="7">
        <v>194</v>
      </c>
      <c r="AA220" s="7">
        <v>191</v>
      </c>
      <c r="AB220" s="8">
        <v>88</v>
      </c>
      <c r="AC220" s="149" t="s">
        <v>13956</v>
      </c>
      <c r="AD220" s="149" t="s">
        <v>290</v>
      </c>
      <c r="AE220" s="8">
        <v>14</v>
      </c>
      <c r="AF220" s="149" t="s">
        <v>13956</v>
      </c>
      <c r="AG220" s="8">
        <v>281</v>
      </c>
      <c r="AH220" s="149" t="s">
        <v>13956</v>
      </c>
      <c r="AI220" s="9">
        <v>385</v>
      </c>
      <c r="AJ220" s="150" t="s">
        <v>13956</v>
      </c>
      <c r="AK220" s="9">
        <v>385</v>
      </c>
    </row>
    <row r="221" spans="1:37">
      <c r="A221" s="10" t="s">
        <v>1444</v>
      </c>
      <c r="B221" s="11" t="s">
        <v>1445</v>
      </c>
      <c r="C221" s="11" t="s">
        <v>8517</v>
      </c>
      <c r="D221" s="11" t="s">
        <v>1448</v>
      </c>
      <c r="E221" s="11" t="s">
        <v>1449</v>
      </c>
      <c r="F221" s="11" t="s">
        <v>11852</v>
      </c>
      <c r="G221" s="11" t="s">
        <v>5555</v>
      </c>
      <c r="H221" s="148">
        <v>2</v>
      </c>
      <c r="I221" s="148">
        <v>16</v>
      </c>
      <c r="J221" s="29">
        <v>29</v>
      </c>
      <c r="K221" s="29">
        <v>16</v>
      </c>
      <c r="L221" s="29">
        <v>12</v>
      </c>
      <c r="M221" s="29">
        <v>24</v>
      </c>
      <c r="N221" s="6" t="s">
        <v>290</v>
      </c>
      <c r="O221" s="29">
        <v>22</v>
      </c>
      <c r="P221" s="29">
        <v>11</v>
      </c>
      <c r="Q221" s="29">
        <v>12</v>
      </c>
      <c r="R221" s="29">
        <v>14</v>
      </c>
      <c r="S221" s="6" t="s">
        <v>290</v>
      </c>
      <c r="T221" s="6" t="s">
        <v>13956</v>
      </c>
      <c r="U221" s="6" t="s">
        <v>13956</v>
      </c>
      <c r="V221" s="6" t="s">
        <v>13956</v>
      </c>
      <c r="W221" s="6" t="s">
        <v>13956</v>
      </c>
      <c r="X221" s="6" t="s">
        <v>13956</v>
      </c>
      <c r="Y221" s="6" t="s">
        <v>13956</v>
      </c>
      <c r="Z221" s="7">
        <v>68</v>
      </c>
      <c r="AA221" s="7">
        <v>85</v>
      </c>
      <c r="AB221" s="149" t="s">
        <v>13956</v>
      </c>
      <c r="AC221" s="149" t="s">
        <v>13956</v>
      </c>
      <c r="AD221" s="149" t="s">
        <v>13956</v>
      </c>
      <c r="AE221" s="149" t="s">
        <v>13956</v>
      </c>
      <c r="AF221" s="149" t="s">
        <v>13956</v>
      </c>
      <c r="AG221" s="8">
        <v>146</v>
      </c>
      <c r="AH221" s="149" t="s">
        <v>290</v>
      </c>
      <c r="AI221" s="9">
        <v>153</v>
      </c>
      <c r="AJ221" s="150" t="s">
        <v>13956</v>
      </c>
      <c r="AK221" s="9">
        <v>153</v>
      </c>
    </row>
    <row r="222" spans="1:37">
      <c r="A222" s="10" t="s">
        <v>4593</v>
      </c>
      <c r="B222" s="11" t="s">
        <v>4594</v>
      </c>
      <c r="C222" s="11" t="s">
        <v>8520</v>
      </c>
      <c r="D222" s="11" t="s">
        <v>4597</v>
      </c>
      <c r="E222" s="11" t="s">
        <v>1475</v>
      </c>
      <c r="F222" s="11" t="s">
        <v>11853</v>
      </c>
      <c r="G222" s="11" t="s">
        <v>5558</v>
      </c>
      <c r="H222" s="148">
        <v>3.5</v>
      </c>
      <c r="I222" s="148">
        <v>22.3</v>
      </c>
      <c r="J222" s="29">
        <v>10</v>
      </c>
      <c r="K222" s="29">
        <v>14</v>
      </c>
      <c r="L222" s="29">
        <v>17</v>
      </c>
      <c r="M222" s="29">
        <v>22</v>
      </c>
      <c r="N222" s="29">
        <v>15</v>
      </c>
      <c r="O222" s="29">
        <v>11</v>
      </c>
      <c r="P222" s="29">
        <v>12</v>
      </c>
      <c r="Q222" s="6" t="s">
        <v>290</v>
      </c>
      <c r="R222" s="29">
        <v>14</v>
      </c>
      <c r="S222" s="29">
        <v>19</v>
      </c>
      <c r="T222" s="29">
        <v>23</v>
      </c>
      <c r="U222" s="29">
        <v>27</v>
      </c>
      <c r="V222" s="29">
        <v>22</v>
      </c>
      <c r="W222" s="29">
        <v>19</v>
      </c>
      <c r="X222" s="6" t="s">
        <v>290</v>
      </c>
      <c r="Y222" s="6" t="s">
        <v>290</v>
      </c>
      <c r="Z222" s="7">
        <v>200</v>
      </c>
      <c r="AA222" s="7">
        <v>35</v>
      </c>
      <c r="AB222" s="149" t="s">
        <v>290</v>
      </c>
      <c r="AC222" s="149" t="s">
        <v>13956</v>
      </c>
      <c r="AD222" s="8">
        <v>24</v>
      </c>
      <c r="AE222" s="149" t="s">
        <v>290</v>
      </c>
      <c r="AF222" s="149" t="s">
        <v>13956</v>
      </c>
      <c r="AG222" s="8">
        <v>185</v>
      </c>
      <c r="AH222" s="8">
        <v>18</v>
      </c>
      <c r="AI222" s="9">
        <v>141</v>
      </c>
      <c r="AJ222" s="9">
        <v>94</v>
      </c>
      <c r="AK222" s="9">
        <v>235</v>
      </c>
    </row>
    <row r="223" spans="1:37">
      <c r="A223" s="10" t="s">
        <v>1451</v>
      </c>
      <c r="B223" s="11" t="s">
        <v>8522</v>
      </c>
      <c r="C223" s="11" t="s">
        <v>8524</v>
      </c>
      <c r="D223" s="11" t="s">
        <v>1453</v>
      </c>
      <c r="E223" s="11" t="s">
        <v>1289</v>
      </c>
      <c r="F223" s="11" t="s">
        <v>11854</v>
      </c>
      <c r="G223" s="11" t="s">
        <v>5562</v>
      </c>
      <c r="H223" s="148">
        <v>1</v>
      </c>
      <c r="I223" s="148">
        <v>22.6</v>
      </c>
      <c r="J223" s="6" t="s">
        <v>13956</v>
      </c>
      <c r="K223" s="29">
        <v>37</v>
      </c>
      <c r="L223" s="29">
        <v>28</v>
      </c>
      <c r="M223" s="29">
        <v>27</v>
      </c>
      <c r="N223" s="29">
        <v>23</v>
      </c>
      <c r="O223" s="29">
        <v>34</v>
      </c>
      <c r="P223" s="29">
        <v>40</v>
      </c>
      <c r="Q223" s="29">
        <v>25</v>
      </c>
      <c r="R223" s="29">
        <v>32</v>
      </c>
      <c r="S223" s="29">
        <v>27</v>
      </c>
      <c r="T223" s="6" t="s">
        <v>13956</v>
      </c>
      <c r="U223" s="6" t="s">
        <v>13956</v>
      </c>
      <c r="V223" s="6" t="s">
        <v>13956</v>
      </c>
      <c r="W223" s="6" t="s">
        <v>13956</v>
      </c>
      <c r="X223" s="29">
        <v>40</v>
      </c>
      <c r="Y223" s="6" t="s">
        <v>13956</v>
      </c>
      <c r="Z223" s="7">
        <v>148</v>
      </c>
      <c r="AA223" s="7">
        <v>165</v>
      </c>
      <c r="AB223" s="149" t="s">
        <v>290</v>
      </c>
      <c r="AC223" s="149" t="s">
        <v>13956</v>
      </c>
      <c r="AD223" s="149" t="s">
        <v>290</v>
      </c>
      <c r="AE223" s="8">
        <v>29</v>
      </c>
      <c r="AF223" s="149" t="s">
        <v>13956</v>
      </c>
      <c r="AG223" s="8">
        <v>265</v>
      </c>
      <c r="AH223" s="8">
        <v>11</v>
      </c>
      <c r="AI223" s="9">
        <v>313</v>
      </c>
      <c r="AJ223" s="150" t="s">
        <v>13956</v>
      </c>
      <c r="AK223" s="9">
        <v>313</v>
      </c>
    </row>
    <row r="224" spans="1:37">
      <c r="A224" s="10" t="s">
        <v>1454</v>
      </c>
      <c r="B224" s="11" t="s">
        <v>1455</v>
      </c>
      <c r="C224" s="11" t="s">
        <v>11855</v>
      </c>
      <c r="D224" s="11" t="s">
        <v>1457</v>
      </c>
      <c r="E224" s="11" t="s">
        <v>1458</v>
      </c>
      <c r="F224" s="11" t="s">
        <v>11856</v>
      </c>
      <c r="G224" s="11" t="s">
        <v>5565</v>
      </c>
      <c r="H224" s="148">
        <v>1</v>
      </c>
      <c r="I224" s="148">
        <v>17</v>
      </c>
      <c r="J224" s="29">
        <v>28</v>
      </c>
      <c r="K224" s="29">
        <v>20</v>
      </c>
      <c r="L224" s="29">
        <v>16</v>
      </c>
      <c r="M224" s="29">
        <v>11</v>
      </c>
      <c r="N224" s="29">
        <v>16</v>
      </c>
      <c r="O224" s="29">
        <v>16</v>
      </c>
      <c r="P224" s="29">
        <v>17</v>
      </c>
      <c r="Q224" s="29">
        <v>27</v>
      </c>
      <c r="R224" s="29">
        <v>15</v>
      </c>
      <c r="S224" s="29">
        <v>15</v>
      </c>
      <c r="T224" s="6" t="s">
        <v>13956</v>
      </c>
      <c r="U224" s="6" t="s">
        <v>13956</v>
      </c>
      <c r="V224" s="6" t="s">
        <v>13956</v>
      </c>
      <c r="W224" s="6" t="s">
        <v>13956</v>
      </c>
      <c r="X224" s="6" t="s">
        <v>13956</v>
      </c>
      <c r="Y224" s="6" t="s">
        <v>13956</v>
      </c>
      <c r="Z224" s="7">
        <v>89</v>
      </c>
      <c r="AA224" s="7">
        <v>92</v>
      </c>
      <c r="AB224" s="8">
        <v>61</v>
      </c>
      <c r="AC224" s="149" t="s">
        <v>290</v>
      </c>
      <c r="AD224" s="149" t="s">
        <v>13956</v>
      </c>
      <c r="AE224" s="8">
        <v>36</v>
      </c>
      <c r="AF224" s="149" t="s">
        <v>13956</v>
      </c>
      <c r="AG224" s="8">
        <v>75</v>
      </c>
      <c r="AH224" s="149" t="s">
        <v>290</v>
      </c>
      <c r="AI224" s="9">
        <v>181</v>
      </c>
      <c r="AJ224" s="150" t="s">
        <v>13956</v>
      </c>
      <c r="AK224" s="9">
        <v>181</v>
      </c>
    </row>
    <row r="225" spans="1:37">
      <c r="A225" s="10" t="s">
        <v>11857</v>
      </c>
      <c r="B225" s="11" t="s">
        <v>11858</v>
      </c>
      <c r="C225" s="11" t="s">
        <v>11859</v>
      </c>
      <c r="D225" s="11" t="s">
        <v>11860</v>
      </c>
      <c r="E225" s="11" t="s">
        <v>11861</v>
      </c>
      <c r="F225" s="11" t="s">
        <v>11862</v>
      </c>
      <c r="G225" s="11" t="s">
        <v>11863</v>
      </c>
      <c r="H225" s="148">
        <v>2</v>
      </c>
      <c r="I225" s="148">
        <v>7</v>
      </c>
      <c r="J225" s="6" t="s">
        <v>290</v>
      </c>
      <c r="K225" s="6" t="s">
        <v>290</v>
      </c>
      <c r="L225" s="6" t="s">
        <v>290</v>
      </c>
      <c r="M225" s="6" t="s">
        <v>290</v>
      </c>
      <c r="N225" s="6" t="s">
        <v>290</v>
      </c>
      <c r="O225" s="6" t="s">
        <v>290</v>
      </c>
      <c r="P225" s="6" t="s">
        <v>290</v>
      </c>
      <c r="Q225" s="6" t="s">
        <v>290</v>
      </c>
      <c r="R225" s="6" t="s">
        <v>13956</v>
      </c>
      <c r="S225" s="6" t="s">
        <v>290</v>
      </c>
      <c r="T225" s="6" t="s">
        <v>13956</v>
      </c>
      <c r="U225" s="6" t="s">
        <v>13956</v>
      </c>
      <c r="V225" s="6" t="s">
        <v>13956</v>
      </c>
      <c r="W225" s="6" t="s">
        <v>13956</v>
      </c>
      <c r="X225" s="6" t="s">
        <v>13956</v>
      </c>
      <c r="Y225" s="6" t="s">
        <v>13956</v>
      </c>
      <c r="Z225" s="7">
        <v>15</v>
      </c>
      <c r="AA225" s="7">
        <v>19</v>
      </c>
      <c r="AB225" s="149" t="s">
        <v>13956</v>
      </c>
      <c r="AC225" s="149" t="s">
        <v>13956</v>
      </c>
      <c r="AD225" s="149" t="s">
        <v>13956</v>
      </c>
      <c r="AE225" s="8">
        <v>34</v>
      </c>
      <c r="AF225" s="149" t="s">
        <v>13956</v>
      </c>
      <c r="AG225" s="149" t="s">
        <v>13956</v>
      </c>
      <c r="AH225" s="149" t="s">
        <v>13956</v>
      </c>
      <c r="AI225" s="9">
        <v>34</v>
      </c>
      <c r="AJ225" s="150" t="s">
        <v>13956</v>
      </c>
      <c r="AK225" s="9">
        <v>34</v>
      </c>
    </row>
    <row r="226" spans="1:37">
      <c r="A226" s="10" t="s">
        <v>1460</v>
      </c>
      <c r="B226" s="11" t="s">
        <v>1461</v>
      </c>
      <c r="C226" s="11" t="s">
        <v>5570</v>
      </c>
      <c r="D226" s="11" t="s">
        <v>1463</v>
      </c>
      <c r="E226" s="11" t="s">
        <v>1377</v>
      </c>
      <c r="F226" s="11" t="s">
        <v>11864</v>
      </c>
      <c r="G226" s="11" t="s">
        <v>5572</v>
      </c>
      <c r="H226" s="148">
        <v>2</v>
      </c>
      <c r="I226" s="148">
        <v>13.5</v>
      </c>
      <c r="J226" s="29">
        <v>30</v>
      </c>
      <c r="K226" s="29">
        <v>12</v>
      </c>
      <c r="L226" s="29">
        <v>12</v>
      </c>
      <c r="M226" s="29">
        <v>12</v>
      </c>
      <c r="N226" s="29">
        <v>13</v>
      </c>
      <c r="O226" s="6" t="s">
        <v>290</v>
      </c>
      <c r="P226" s="29">
        <v>14</v>
      </c>
      <c r="Q226" s="6" t="s">
        <v>290</v>
      </c>
      <c r="R226" s="29">
        <v>12</v>
      </c>
      <c r="S226" s="6" t="s">
        <v>13956</v>
      </c>
      <c r="T226" s="6" t="s">
        <v>13956</v>
      </c>
      <c r="U226" s="6" t="s">
        <v>13956</v>
      </c>
      <c r="V226" s="6" t="s">
        <v>13956</v>
      </c>
      <c r="W226" s="6" t="s">
        <v>13956</v>
      </c>
      <c r="X226" s="6" t="s">
        <v>13956</v>
      </c>
      <c r="Y226" s="6" t="s">
        <v>13956</v>
      </c>
      <c r="Z226" s="7">
        <v>57</v>
      </c>
      <c r="AA226" s="7">
        <v>58</v>
      </c>
      <c r="AB226" s="149" t="s">
        <v>290</v>
      </c>
      <c r="AC226" s="149" t="s">
        <v>290</v>
      </c>
      <c r="AD226" s="149" t="s">
        <v>290</v>
      </c>
      <c r="AE226" s="149" t="s">
        <v>13956</v>
      </c>
      <c r="AF226" s="149" t="s">
        <v>13956</v>
      </c>
      <c r="AG226" s="8">
        <v>79</v>
      </c>
      <c r="AH226" s="8">
        <v>19</v>
      </c>
      <c r="AI226" s="9">
        <v>115</v>
      </c>
      <c r="AJ226" s="150" t="s">
        <v>13956</v>
      </c>
      <c r="AK226" s="9">
        <v>115</v>
      </c>
    </row>
    <row r="227" spans="1:37">
      <c r="A227" s="10" t="s">
        <v>11866</v>
      </c>
      <c r="B227" s="11" t="s">
        <v>8537</v>
      </c>
      <c r="C227" s="11" t="s">
        <v>8539</v>
      </c>
      <c r="D227" s="11" t="s">
        <v>8540</v>
      </c>
      <c r="E227" s="11" t="s">
        <v>1204</v>
      </c>
      <c r="F227" s="11" t="s">
        <v>11867</v>
      </c>
      <c r="G227" s="11" t="s">
        <v>11868</v>
      </c>
      <c r="H227" s="148">
        <v>1</v>
      </c>
      <c r="I227" s="148">
        <v>5</v>
      </c>
      <c r="J227" s="6" t="s">
        <v>290</v>
      </c>
      <c r="K227" s="6" t="s">
        <v>13956</v>
      </c>
      <c r="L227" s="6" t="s">
        <v>290</v>
      </c>
      <c r="M227" s="6" t="s">
        <v>290</v>
      </c>
      <c r="N227" s="6" t="s">
        <v>290</v>
      </c>
      <c r="O227" s="6" t="s">
        <v>290</v>
      </c>
      <c r="P227" s="6" t="s">
        <v>290</v>
      </c>
      <c r="Q227" s="6" t="s">
        <v>290</v>
      </c>
      <c r="R227" s="6" t="s">
        <v>290</v>
      </c>
      <c r="S227" s="6" t="s">
        <v>290</v>
      </c>
      <c r="T227" s="6" t="s">
        <v>13956</v>
      </c>
      <c r="U227" s="6" t="s">
        <v>13956</v>
      </c>
      <c r="V227" s="6" t="s">
        <v>13956</v>
      </c>
      <c r="W227" s="6" t="s">
        <v>13956</v>
      </c>
      <c r="X227" s="6" t="s">
        <v>13956</v>
      </c>
      <c r="Y227" s="6" t="s">
        <v>13956</v>
      </c>
      <c r="Z227" s="7">
        <v>13</v>
      </c>
      <c r="AA227" s="7">
        <v>24</v>
      </c>
      <c r="AB227" s="149" t="s">
        <v>13956</v>
      </c>
      <c r="AC227" s="149" t="s">
        <v>13956</v>
      </c>
      <c r="AD227" s="149" t="s">
        <v>290</v>
      </c>
      <c r="AE227" s="8">
        <v>13</v>
      </c>
      <c r="AF227" s="149" t="s">
        <v>13956</v>
      </c>
      <c r="AG227" s="8">
        <v>14</v>
      </c>
      <c r="AH227" s="149" t="s">
        <v>290</v>
      </c>
      <c r="AI227" s="9">
        <v>37</v>
      </c>
      <c r="AJ227" s="150" t="s">
        <v>13956</v>
      </c>
      <c r="AK227" s="9">
        <v>37</v>
      </c>
    </row>
    <row r="228" spans="1:37">
      <c r="A228" s="10" t="s">
        <v>1470</v>
      </c>
      <c r="B228" s="11" t="s">
        <v>1471</v>
      </c>
      <c r="C228" s="11" t="s">
        <v>11869</v>
      </c>
      <c r="D228" s="11" t="s">
        <v>1474</v>
      </c>
      <c r="E228" s="11" t="s">
        <v>1475</v>
      </c>
      <c r="F228" s="11" t="s">
        <v>11870</v>
      </c>
      <c r="G228" s="11" t="s">
        <v>5578</v>
      </c>
      <c r="H228" s="148">
        <v>2.5</v>
      </c>
      <c r="I228" s="148">
        <v>38.900000000000006</v>
      </c>
      <c r="J228" s="29">
        <v>28</v>
      </c>
      <c r="K228" s="29">
        <v>32</v>
      </c>
      <c r="L228" s="29">
        <v>49</v>
      </c>
      <c r="M228" s="29">
        <v>53</v>
      </c>
      <c r="N228" s="29">
        <v>48</v>
      </c>
      <c r="O228" s="29">
        <v>40</v>
      </c>
      <c r="P228" s="29">
        <v>43</v>
      </c>
      <c r="Q228" s="29">
        <v>54</v>
      </c>
      <c r="R228" s="29">
        <v>44</v>
      </c>
      <c r="S228" s="29">
        <v>57</v>
      </c>
      <c r="T228" s="29">
        <v>46</v>
      </c>
      <c r="U228" s="29">
        <v>45</v>
      </c>
      <c r="V228" s="29">
        <v>56</v>
      </c>
      <c r="W228" s="29">
        <v>49</v>
      </c>
      <c r="X228" s="6" t="s">
        <v>13956</v>
      </c>
      <c r="Y228" s="6" t="s">
        <v>13956</v>
      </c>
      <c r="Z228" s="7">
        <v>334</v>
      </c>
      <c r="AA228" s="7">
        <v>310</v>
      </c>
      <c r="AB228" s="149" t="s">
        <v>13956</v>
      </c>
      <c r="AC228" s="149" t="s">
        <v>13956</v>
      </c>
      <c r="AD228" s="8">
        <v>55</v>
      </c>
      <c r="AE228" s="8">
        <v>18</v>
      </c>
      <c r="AF228" s="149" t="s">
        <v>13956</v>
      </c>
      <c r="AG228" s="8">
        <v>529</v>
      </c>
      <c r="AH228" s="8">
        <v>42</v>
      </c>
      <c r="AI228" s="9">
        <v>448</v>
      </c>
      <c r="AJ228" s="9">
        <v>196</v>
      </c>
      <c r="AK228" s="9">
        <v>644</v>
      </c>
    </row>
    <row r="229" spans="1:37">
      <c r="A229" s="10" t="s">
        <v>11874</v>
      </c>
      <c r="B229" s="11" t="s">
        <v>8552</v>
      </c>
      <c r="C229" s="11" t="s">
        <v>8554</v>
      </c>
      <c r="D229" s="11" t="s">
        <v>8555</v>
      </c>
      <c r="E229" s="11" t="s">
        <v>1254</v>
      </c>
      <c r="F229" s="11" t="s">
        <v>11875</v>
      </c>
      <c r="G229" s="11" t="s">
        <v>11876</v>
      </c>
      <c r="H229" s="148">
        <v>1</v>
      </c>
      <c r="I229" s="148">
        <v>3</v>
      </c>
      <c r="J229" s="6" t="s">
        <v>13956</v>
      </c>
      <c r="K229" s="6" t="s">
        <v>13956</v>
      </c>
      <c r="L229" s="6" t="s">
        <v>13956</v>
      </c>
      <c r="M229" s="6" t="s">
        <v>13956</v>
      </c>
      <c r="N229" s="6" t="s">
        <v>13956</v>
      </c>
      <c r="O229" s="6" t="s">
        <v>13956</v>
      </c>
      <c r="P229" s="6" t="s">
        <v>13956</v>
      </c>
      <c r="Q229" s="6" t="s">
        <v>13956</v>
      </c>
      <c r="R229" s="6" t="s">
        <v>13956</v>
      </c>
      <c r="S229" s="6" t="s">
        <v>13956</v>
      </c>
      <c r="T229" s="6" t="s">
        <v>13956</v>
      </c>
      <c r="U229" s="6" t="s">
        <v>13956</v>
      </c>
      <c r="V229" s="6" t="s">
        <v>13956</v>
      </c>
      <c r="W229" s="6" t="s">
        <v>13956</v>
      </c>
      <c r="X229" s="6" t="s">
        <v>290</v>
      </c>
      <c r="Y229" s="6" t="s">
        <v>290</v>
      </c>
      <c r="Z229" s="151" t="s">
        <v>290</v>
      </c>
      <c r="AA229" s="151" t="s">
        <v>290</v>
      </c>
      <c r="AB229" s="149" t="s">
        <v>290</v>
      </c>
      <c r="AC229" s="149" t="s">
        <v>13956</v>
      </c>
      <c r="AD229" s="149" t="s">
        <v>13956</v>
      </c>
      <c r="AE229" s="149" t="s">
        <v>290</v>
      </c>
      <c r="AF229" s="149" t="s">
        <v>13956</v>
      </c>
      <c r="AG229" s="149" t="s">
        <v>290</v>
      </c>
      <c r="AH229" s="149" t="s">
        <v>13956</v>
      </c>
      <c r="AI229" s="150" t="s">
        <v>290</v>
      </c>
      <c r="AJ229" s="150" t="s">
        <v>290</v>
      </c>
      <c r="AK229" s="9">
        <v>11</v>
      </c>
    </row>
    <row r="230" spans="1:37">
      <c r="A230" s="10" t="s">
        <v>1483</v>
      </c>
      <c r="B230" s="11" t="s">
        <v>8583</v>
      </c>
      <c r="C230" s="11" t="s">
        <v>13991</v>
      </c>
      <c r="D230" s="11" t="s">
        <v>1487</v>
      </c>
      <c r="E230" s="11" t="s">
        <v>1377</v>
      </c>
      <c r="F230" s="11" t="s">
        <v>13433</v>
      </c>
      <c r="G230" s="11" t="s">
        <v>5592</v>
      </c>
      <c r="H230" s="148">
        <v>3</v>
      </c>
      <c r="I230" s="148">
        <v>18.3</v>
      </c>
      <c r="J230" s="29">
        <v>43</v>
      </c>
      <c r="K230" s="29">
        <v>37</v>
      </c>
      <c r="L230" s="29">
        <v>37</v>
      </c>
      <c r="M230" s="29">
        <v>33</v>
      </c>
      <c r="N230" s="29">
        <v>26</v>
      </c>
      <c r="O230" s="29">
        <v>30</v>
      </c>
      <c r="P230" s="29">
        <v>15</v>
      </c>
      <c r="Q230" s="29">
        <v>13</v>
      </c>
      <c r="R230" s="29">
        <v>18</v>
      </c>
      <c r="S230" s="29">
        <v>13</v>
      </c>
      <c r="T230" s="6" t="s">
        <v>13956</v>
      </c>
      <c r="U230" s="6" t="s">
        <v>13956</v>
      </c>
      <c r="V230" s="6" t="s">
        <v>13956</v>
      </c>
      <c r="W230" s="6" t="s">
        <v>13956</v>
      </c>
      <c r="X230" s="6" t="s">
        <v>290</v>
      </c>
      <c r="Y230" s="6" t="s">
        <v>13956</v>
      </c>
      <c r="Z230" s="7">
        <v>128</v>
      </c>
      <c r="AA230" s="7">
        <v>140</v>
      </c>
      <c r="AB230" s="8">
        <v>44</v>
      </c>
      <c r="AC230" s="149" t="s">
        <v>13956</v>
      </c>
      <c r="AD230" s="149" t="s">
        <v>290</v>
      </c>
      <c r="AE230" s="149" t="s">
        <v>290</v>
      </c>
      <c r="AF230" s="149" t="s">
        <v>13956</v>
      </c>
      <c r="AG230" s="8">
        <v>195</v>
      </c>
      <c r="AH230" s="8">
        <v>17</v>
      </c>
      <c r="AI230" s="9">
        <v>268</v>
      </c>
      <c r="AJ230" s="150" t="s">
        <v>13956</v>
      </c>
      <c r="AK230" s="9">
        <v>268</v>
      </c>
    </row>
    <row r="231" spans="1:37">
      <c r="A231" s="10" t="s">
        <v>13992</v>
      </c>
      <c r="B231" s="11" t="s">
        <v>8587</v>
      </c>
      <c r="C231" s="11" t="s">
        <v>13993</v>
      </c>
      <c r="D231" s="11" t="s">
        <v>13994</v>
      </c>
      <c r="E231" s="11" t="s">
        <v>1370</v>
      </c>
      <c r="F231" s="11" t="s">
        <v>13995</v>
      </c>
      <c r="G231" s="11" t="s">
        <v>13996</v>
      </c>
      <c r="H231" s="148">
        <v>1</v>
      </c>
      <c r="I231" s="148">
        <v>4</v>
      </c>
      <c r="J231" s="29">
        <v>16</v>
      </c>
      <c r="K231" s="6" t="s">
        <v>290</v>
      </c>
      <c r="L231" s="6" t="s">
        <v>290</v>
      </c>
      <c r="M231" s="6" t="s">
        <v>290</v>
      </c>
      <c r="N231" s="6" t="s">
        <v>290</v>
      </c>
      <c r="O231" s="6" t="s">
        <v>13956</v>
      </c>
      <c r="P231" s="6" t="s">
        <v>13956</v>
      </c>
      <c r="Q231" s="6" t="s">
        <v>13956</v>
      </c>
      <c r="R231" s="6" t="s">
        <v>13956</v>
      </c>
      <c r="S231" s="6" t="s">
        <v>13956</v>
      </c>
      <c r="T231" s="6" t="s">
        <v>13956</v>
      </c>
      <c r="U231" s="6" t="s">
        <v>13956</v>
      </c>
      <c r="V231" s="6" t="s">
        <v>13956</v>
      </c>
      <c r="W231" s="6" t="s">
        <v>13956</v>
      </c>
      <c r="X231" s="6" t="s">
        <v>13956</v>
      </c>
      <c r="Y231" s="6" t="s">
        <v>13956</v>
      </c>
      <c r="Z231" s="7">
        <v>17</v>
      </c>
      <c r="AA231" s="7">
        <v>15</v>
      </c>
      <c r="AB231" s="149" t="s">
        <v>290</v>
      </c>
      <c r="AC231" s="149" t="s">
        <v>13956</v>
      </c>
      <c r="AD231" s="149" t="s">
        <v>290</v>
      </c>
      <c r="AE231" s="149" t="s">
        <v>290</v>
      </c>
      <c r="AF231" s="149" t="s">
        <v>13956</v>
      </c>
      <c r="AG231" s="8">
        <v>15</v>
      </c>
      <c r="AH231" s="8">
        <v>11</v>
      </c>
      <c r="AI231" s="9">
        <v>32</v>
      </c>
      <c r="AJ231" s="150" t="s">
        <v>13956</v>
      </c>
      <c r="AK231" s="9">
        <v>32</v>
      </c>
    </row>
    <row r="232" spans="1:37">
      <c r="A232" s="10" t="s">
        <v>11880</v>
      </c>
      <c r="B232" s="11" t="s">
        <v>3841</v>
      </c>
      <c r="C232" s="11" t="s">
        <v>8593</v>
      </c>
      <c r="D232" s="11" t="s">
        <v>8594</v>
      </c>
      <c r="E232" s="11" t="s">
        <v>8595</v>
      </c>
      <c r="F232" s="11" t="s">
        <v>11881</v>
      </c>
      <c r="G232" s="11" t="s">
        <v>11882</v>
      </c>
      <c r="H232" s="148">
        <v>1</v>
      </c>
      <c r="I232" s="148">
        <v>5.5</v>
      </c>
      <c r="J232" s="6" t="s">
        <v>290</v>
      </c>
      <c r="K232" s="6" t="s">
        <v>290</v>
      </c>
      <c r="L232" s="6" t="s">
        <v>290</v>
      </c>
      <c r="M232" s="6" t="s">
        <v>290</v>
      </c>
      <c r="N232" s="6" t="s">
        <v>290</v>
      </c>
      <c r="O232" s="6" t="s">
        <v>290</v>
      </c>
      <c r="P232" s="6" t="s">
        <v>290</v>
      </c>
      <c r="Q232" s="29">
        <v>10</v>
      </c>
      <c r="R232" s="6" t="s">
        <v>290</v>
      </c>
      <c r="S232" s="6" t="s">
        <v>290</v>
      </c>
      <c r="T232" s="6" t="s">
        <v>13956</v>
      </c>
      <c r="U232" s="6" t="s">
        <v>13956</v>
      </c>
      <c r="V232" s="6" t="s">
        <v>13956</v>
      </c>
      <c r="W232" s="6" t="s">
        <v>13956</v>
      </c>
      <c r="X232" s="6" t="s">
        <v>13956</v>
      </c>
      <c r="Y232" s="6" t="s">
        <v>13956</v>
      </c>
      <c r="Z232" s="7">
        <v>31</v>
      </c>
      <c r="AA232" s="7">
        <v>39</v>
      </c>
      <c r="AB232" s="149" t="s">
        <v>13956</v>
      </c>
      <c r="AC232" s="149" t="s">
        <v>13956</v>
      </c>
      <c r="AD232" s="149" t="s">
        <v>290</v>
      </c>
      <c r="AE232" s="149" t="s">
        <v>13956</v>
      </c>
      <c r="AF232" s="149" t="s">
        <v>13956</v>
      </c>
      <c r="AG232" s="8">
        <v>65</v>
      </c>
      <c r="AH232" s="149" t="s">
        <v>290</v>
      </c>
      <c r="AI232" s="9">
        <v>70</v>
      </c>
      <c r="AJ232" s="150" t="s">
        <v>13956</v>
      </c>
      <c r="AK232" s="9">
        <v>70</v>
      </c>
    </row>
    <row r="233" spans="1:37">
      <c r="A233" s="10" t="s">
        <v>11883</v>
      </c>
      <c r="B233" s="11" t="s">
        <v>8598</v>
      </c>
      <c r="C233" s="11" t="s">
        <v>8600</v>
      </c>
      <c r="D233" s="11" t="s">
        <v>8601</v>
      </c>
      <c r="E233" s="11" t="s">
        <v>8602</v>
      </c>
      <c r="F233" s="11" t="s">
        <v>11884</v>
      </c>
      <c r="G233" s="11" t="s">
        <v>11885</v>
      </c>
      <c r="H233" s="148">
        <v>1</v>
      </c>
      <c r="I233" s="148">
        <v>16.2</v>
      </c>
      <c r="J233" s="6" t="s">
        <v>290</v>
      </c>
      <c r="K233" s="6" t="s">
        <v>290</v>
      </c>
      <c r="L233" s="29">
        <v>11</v>
      </c>
      <c r="M233" s="6" t="s">
        <v>290</v>
      </c>
      <c r="N233" s="6" t="s">
        <v>290</v>
      </c>
      <c r="O233" s="6" t="s">
        <v>290</v>
      </c>
      <c r="P233" s="29">
        <v>16</v>
      </c>
      <c r="Q233" s="6" t="s">
        <v>290</v>
      </c>
      <c r="R233" s="6" t="s">
        <v>290</v>
      </c>
      <c r="S233" s="29">
        <v>10</v>
      </c>
      <c r="T233" s="6" t="s">
        <v>290</v>
      </c>
      <c r="U233" s="29">
        <v>13</v>
      </c>
      <c r="V233" s="29">
        <v>11</v>
      </c>
      <c r="W233" s="6" t="s">
        <v>290</v>
      </c>
      <c r="X233" s="6" t="s">
        <v>13956</v>
      </c>
      <c r="Y233" s="6" t="s">
        <v>13956</v>
      </c>
      <c r="Z233" s="7">
        <v>59</v>
      </c>
      <c r="AA233" s="7">
        <v>68</v>
      </c>
      <c r="AB233" s="149" t="s">
        <v>290</v>
      </c>
      <c r="AC233" s="149" t="s">
        <v>13956</v>
      </c>
      <c r="AD233" s="8">
        <v>13</v>
      </c>
      <c r="AE233" s="149" t="s">
        <v>290</v>
      </c>
      <c r="AF233" s="149" t="s">
        <v>13956</v>
      </c>
      <c r="AG233" s="8">
        <v>104</v>
      </c>
      <c r="AH233" s="149" t="s">
        <v>290</v>
      </c>
      <c r="AI233" s="9">
        <v>88</v>
      </c>
      <c r="AJ233" s="9">
        <v>39</v>
      </c>
      <c r="AK233" s="9">
        <v>127</v>
      </c>
    </row>
    <row r="234" spans="1:37">
      <c r="A234" s="10" t="s">
        <v>1488</v>
      </c>
      <c r="B234" s="11" t="s">
        <v>8605</v>
      </c>
      <c r="C234" s="11" t="s">
        <v>8607</v>
      </c>
      <c r="D234" s="11" t="s">
        <v>1491</v>
      </c>
      <c r="E234" s="11" t="s">
        <v>1492</v>
      </c>
      <c r="F234" s="11" t="s">
        <v>11886</v>
      </c>
      <c r="G234" s="11" t="s">
        <v>5595</v>
      </c>
      <c r="H234" s="148">
        <v>3.7</v>
      </c>
      <c r="I234" s="148">
        <v>13.700000000000001</v>
      </c>
      <c r="J234" s="6" t="s">
        <v>13956</v>
      </c>
      <c r="K234" s="6" t="s">
        <v>13956</v>
      </c>
      <c r="L234" s="6" t="s">
        <v>13956</v>
      </c>
      <c r="M234" s="6" t="s">
        <v>13956</v>
      </c>
      <c r="N234" s="6" t="s">
        <v>13956</v>
      </c>
      <c r="O234" s="6" t="s">
        <v>13956</v>
      </c>
      <c r="P234" s="6" t="s">
        <v>13956</v>
      </c>
      <c r="Q234" s="6" t="s">
        <v>13956</v>
      </c>
      <c r="R234" s="29">
        <v>23</v>
      </c>
      <c r="S234" s="29">
        <v>19</v>
      </c>
      <c r="T234" s="29">
        <v>36</v>
      </c>
      <c r="U234" s="29">
        <v>24</v>
      </c>
      <c r="V234" s="29">
        <v>24</v>
      </c>
      <c r="W234" s="29">
        <v>30</v>
      </c>
      <c r="X234" s="6" t="s">
        <v>13956</v>
      </c>
      <c r="Y234" s="6" t="s">
        <v>290</v>
      </c>
      <c r="Z234" s="7">
        <v>67</v>
      </c>
      <c r="AA234" s="7">
        <v>91</v>
      </c>
      <c r="AB234" s="149" t="s">
        <v>290</v>
      </c>
      <c r="AC234" s="149" t="s">
        <v>13956</v>
      </c>
      <c r="AD234" s="149" t="s">
        <v>290</v>
      </c>
      <c r="AE234" s="149" t="s">
        <v>290</v>
      </c>
      <c r="AF234" s="149" t="s">
        <v>13956</v>
      </c>
      <c r="AG234" s="8">
        <v>136</v>
      </c>
      <c r="AH234" s="149" t="s">
        <v>290</v>
      </c>
      <c r="AI234" s="9">
        <v>42</v>
      </c>
      <c r="AJ234" s="9">
        <v>116</v>
      </c>
      <c r="AK234" s="9">
        <v>158</v>
      </c>
    </row>
    <row r="235" spans="1:37">
      <c r="A235" s="10" t="s">
        <v>1494</v>
      </c>
      <c r="B235" s="11" t="s">
        <v>446</v>
      </c>
      <c r="C235" s="11" t="s">
        <v>11887</v>
      </c>
      <c r="D235" s="11" t="s">
        <v>1497</v>
      </c>
      <c r="E235" s="11" t="s">
        <v>1492</v>
      </c>
      <c r="F235" s="11" t="s">
        <v>11888</v>
      </c>
      <c r="G235" s="11" t="s">
        <v>5598</v>
      </c>
      <c r="H235" s="148">
        <v>0.8</v>
      </c>
      <c r="I235" s="148">
        <v>12.000000000000002</v>
      </c>
      <c r="J235" s="29">
        <v>19</v>
      </c>
      <c r="K235" s="29">
        <v>14</v>
      </c>
      <c r="L235" s="29">
        <v>13</v>
      </c>
      <c r="M235" s="29">
        <v>14</v>
      </c>
      <c r="N235" s="29">
        <v>19</v>
      </c>
      <c r="O235" s="6" t="s">
        <v>290</v>
      </c>
      <c r="P235" s="29">
        <v>12</v>
      </c>
      <c r="Q235" s="29">
        <v>14</v>
      </c>
      <c r="R235" s="29">
        <v>16</v>
      </c>
      <c r="S235" s="29">
        <v>17</v>
      </c>
      <c r="T235" s="6" t="s">
        <v>13956</v>
      </c>
      <c r="U235" s="6" t="s">
        <v>13956</v>
      </c>
      <c r="V235" s="6" t="s">
        <v>13956</v>
      </c>
      <c r="W235" s="6" t="s">
        <v>13956</v>
      </c>
      <c r="X235" s="6" t="s">
        <v>13956</v>
      </c>
      <c r="Y235" s="6" t="s">
        <v>13956</v>
      </c>
      <c r="Z235" s="7">
        <v>82</v>
      </c>
      <c r="AA235" s="7">
        <v>64</v>
      </c>
      <c r="AB235" s="149" t="s">
        <v>290</v>
      </c>
      <c r="AC235" s="149" t="s">
        <v>13956</v>
      </c>
      <c r="AD235" s="149" t="s">
        <v>290</v>
      </c>
      <c r="AE235" s="149" t="s">
        <v>290</v>
      </c>
      <c r="AF235" s="149" t="s">
        <v>13956</v>
      </c>
      <c r="AG235" s="8">
        <v>129</v>
      </c>
      <c r="AH235" s="149" t="s">
        <v>290</v>
      </c>
      <c r="AI235" s="9">
        <v>146</v>
      </c>
      <c r="AJ235" s="150" t="s">
        <v>13956</v>
      </c>
      <c r="AK235" s="9">
        <v>146</v>
      </c>
    </row>
    <row r="236" spans="1:37">
      <c r="A236" s="10" t="s">
        <v>1498</v>
      </c>
      <c r="B236" s="11" t="s">
        <v>1499</v>
      </c>
      <c r="C236" s="11" t="s">
        <v>11889</v>
      </c>
      <c r="D236" s="11" t="s">
        <v>8614</v>
      </c>
      <c r="E236" s="11" t="s">
        <v>1492</v>
      </c>
      <c r="F236" s="11" t="s">
        <v>11890</v>
      </c>
      <c r="G236" s="11" t="s">
        <v>11891</v>
      </c>
      <c r="H236" s="148">
        <v>3.9</v>
      </c>
      <c r="I236" s="148">
        <v>10.700000000000001</v>
      </c>
      <c r="J236" s="29">
        <v>21</v>
      </c>
      <c r="K236" s="6" t="s">
        <v>290</v>
      </c>
      <c r="L236" s="29">
        <v>10</v>
      </c>
      <c r="M236" s="29">
        <v>13</v>
      </c>
      <c r="N236" s="29">
        <v>19</v>
      </c>
      <c r="O236" s="29">
        <v>14</v>
      </c>
      <c r="P236" s="29">
        <v>22</v>
      </c>
      <c r="Q236" s="29">
        <v>27</v>
      </c>
      <c r="R236" s="6" t="s">
        <v>13956</v>
      </c>
      <c r="S236" s="6" t="s">
        <v>13956</v>
      </c>
      <c r="T236" s="6" t="s">
        <v>13956</v>
      </c>
      <c r="U236" s="6" t="s">
        <v>13956</v>
      </c>
      <c r="V236" s="6" t="s">
        <v>13956</v>
      </c>
      <c r="W236" s="6" t="s">
        <v>13956</v>
      </c>
      <c r="X236" s="6" t="s">
        <v>290</v>
      </c>
      <c r="Y236" s="6" t="s">
        <v>13956</v>
      </c>
      <c r="Z236" s="7">
        <v>59</v>
      </c>
      <c r="AA236" s="7">
        <v>77</v>
      </c>
      <c r="AB236" s="149" t="s">
        <v>290</v>
      </c>
      <c r="AC236" s="149" t="s">
        <v>13956</v>
      </c>
      <c r="AD236" s="149" t="s">
        <v>290</v>
      </c>
      <c r="AE236" s="149" t="s">
        <v>290</v>
      </c>
      <c r="AF236" s="149" t="s">
        <v>13956</v>
      </c>
      <c r="AG236" s="8">
        <v>105</v>
      </c>
      <c r="AH236" s="8">
        <v>19</v>
      </c>
      <c r="AI236" s="9">
        <v>136</v>
      </c>
      <c r="AJ236" s="150" t="s">
        <v>13956</v>
      </c>
      <c r="AK236" s="9">
        <v>136</v>
      </c>
    </row>
    <row r="237" spans="1:37">
      <c r="A237" s="10" t="s">
        <v>1500</v>
      </c>
      <c r="B237" s="11" t="s">
        <v>1501</v>
      </c>
      <c r="C237" s="11" t="s">
        <v>5599</v>
      </c>
      <c r="D237" s="11" t="s">
        <v>1503</v>
      </c>
      <c r="E237" s="11" t="s">
        <v>1492</v>
      </c>
      <c r="F237" s="11" t="s">
        <v>11892</v>
      </c>
      <c r="G237" s="11" t="s">
        <v>5601</v>
      </c>
      <c r="H237" s="148">
        <v>3.8</v>
      </c>
      <c r="I237" s="148">
        <v>9.5</v>
      </c>
      <c r="J237" s="29">
        <v>17</v>
      </c>
      <c r="K237" s="29">
        <v>19</v>
      </c>
      <c r="L237" s="29">
        <v>12</v>
      </c>
      <c r="M237" s="29">
        <v>14</v>
      </c>
      <c r="N237" s="29">
        <v>15</v>
      </c>
      <c r="O237" s="29">
        <v>18</v>
      </c>
      <c r="P237" s="29">
        <v>15</v>
      </c>
      <c r="Q237" s="29">
        <v>12</v>
      </c>
      <c r="R237" s="29">
        <v>10</v>
      </c>
      <c r="S237" s="6" t="s">
        <v>290</v>
      </c>
      <c r="T237" s="6" t="s">
        <v>13956</v>
      </c>
      <c r="U237" s="6" t="s">
        <v>13956</v>
      </c>
      <c r="V237" s="6" t="s">
        <v>13956</v>
      </c>
      <c r="W237" s="6" t="s">
        <v>13956</v>
      </c>
      <c r="X237" s="6" t="s">
        <v>290</v>
      </c>
      <c r="Y237" s="6" t="s">
        <v>13956</v>
      </c>
      <c r="Z237" s="7">
        <v>78</v>
      </c>
      <c r="AA237" s="7">
        <v>63</v>
      </c>
      <c r="AB237" s="149" t="s">
        <v>13956</v>
      </c>
      <c r="AC237" s="149" t="s">
        <v>13956</v>
      </c>
      <c r="AD237" s="149" t="s">
        <v>290</v>
      </c>
      <c r="AE237" s="8">
        <v>10</v>
      </c>
      <c r="AF237" s="149" t="s">
        <v>13956</v>
      </c>
      <c r="AG237" s="8">
        <v>114</v>
      </c>
      <c r="AH237" s="8">
        <v>13</v>
      </c>
      <c r="AI237" s="9">
        <v>141</v>
      </c>
      <c r="AJ237" s="150" t="s">
        <v>13956</v>
      </c>
      <c r="AK237" s="9">
        <v>141</v>
      </c>
    </row>
    <row r="238" spans="1:37">
      <c r="A238" s="10" t="s">
        <v>1504</v>
      </c>
      <c r="B238" s="11" t="s">
        <v>1505</v>
      </c>
      <c r="C238" s="11" t="s">
        <v>8618</v>
      </c>
      <c r="D238" s="11" t="s">
        <v>1507</v>
      </c>
      <c r="E238" s="11" t="s">
        <v>149</v>
      </c>
      <c r="F238" s="11" t="s">
        <v>11893</v>
      </c>
      <c r="G238" s="11" t="s">
        <v>5604</v>
      </c>
      <c r="H238" s="148">
        <v>1</v>
      </c>
      <c r="I238" s="148">
        <v>22.5</v>
      </c>
      <c r="J238" s="29">
        <v>16</v>
      </c>
      <c r="K238" s="29">
        <v>30</v>
      </c>
      <c r="L238" s="29">
        <v>23</v>
      </c>
      <c r="M238" s="29">
        <v>27</v>
      </c>
      <c r="N238" s="29">
        <v>27</v>
      </c>
      <c r="O238" s="29">
        <v>39</v>
      </c>
      <c r="P238" s="29">
        <v>29</v>
      </c>
      <c r="Q238" s="29">
        <v>25</v>
      </c>
      <c r="R238" s="29">
        <v>31</v>
      </c>
      <c r="S238" s="29">
        <v>36</v>
      </c>
      <c r="T238" s="6" t="s">
        <v>13956</v>
      </c>
      <c r="U238" s="6" t="s">
        <v>13956</v>
      </c>
      <c r="V238" s="6" t="s">
        <v>13956</v>
      </c>
      <c r="W238" s="6" t="s">
        <v>13956</v>
      </c>
      <c r="X238" s="29">
        <v>16</v>
      </c>
      <c r="Y238" s="6" t="s">
        <v>13956</v>
      </c>
      <c r="Z238" s="7">
        <v>149</v>
      </c>
      <c r="AA238" s="7">
        <v>150</v>
      </c>
      <c r="AB238" s="8">
        <v>18</v>
      </c>
      <c r="AC238" s="149" t="s">
        <v>13956</v>
      </c>
      <c r="AD238" s="149" t="s">
        <v>290</v>
      </c>
      <c r="AE238" s="8">
        <v>12</v>
      </c>
      <c r="AF238" s="149" t="s">
        <v>13956</v>
      </c>
      <c r="AG238" s="8">
        <v>242</v>
      </c>
      <c r="AH238" s="8">
        <v>18</v>
      </c>
      <c r="AI238" s="9">
        <v>299</v>
      </c>
      <c r="AJ238" s="150" t="s">
        <v>13956</v>
      </c>
      <c r="AK238" s="9">
        <v>299</v>
      </c>
    </row>
    <row r="239" spans="1:37">
      <c r="A239" s="10" t="s">
        <v>1509</v>
      </c>
      <c r="B239" s="11" t="s">
        <v>1510</v>
      </c>
      <c r="C239" s="11" t="s">
        <v>8621</v>
      </c>
      <c r="D239" s="11" t="s">
        <v>1512</v>
      </c>
      <c r="E239" s="11" t="s">
        <v>1513</v>
      </c>
      <c r="F239" s="11" t="s">
        <v>11894</v>
      </c>
      <c r="G239" s="11" t="s">
        <v>5607</v>
      </c>
      <c r="H239" s="148">
        <v>1</v>
      </c>
      <c r="I239" s="148">
        <v>11.5</v>
      </c>
      <c r="J239" s="29">
        <v>25</v>
      </c>
      <c r="K239" s="29">
        <v>11</v>
      </c>
      <c r="L239" s="6" t="s">
        <v>290</v>
      </c>
      <c r="M239" s="29">
        <v>11</v>
      </c>
      <c r="N239" s="29">
        <v>11</v>
      </c>
      <c r="O239" s="29">
        <v>12</v>
      </c>
      <c r="P239" s="29">
        <v>15</v>
      </c>
      <c r="Q239" s="29">
        <v>12</v>
      </c>
      <c r="R239" s="29">
        <v>21</v>
      </c>
      <c r="S239" s="29">
        <v>22</v>
      </c>
      <c r="T239" s="6" t="s">
        <v>13956</v>
      </c>
      <c r="U239" s="6" t="s">
        <v>13956</v>
      </c>
      <c r="V239" s="6" t="s">
        <v>13956</v>
      </c>
      <c r="W239" s="6" t="s">
        <v>13956</v>
      </c>
      <c r="X239" s="6" t="s">
        <v>290</v>
      </c>
      <c r="Y239" s="6" t="s">
        <v>13956</v>
      </c>
      <c r="Z239" s="7">
        <v>82</v>
      </c>
      <c r="AA239" s="7">
        <v>69</v>
      </c>
      <c r="AB239" s="8">
        <v>23</v>
      </c>
      <c r="AC239" s="149" t="s">
        <v>13956</v>
      </c>
      <c r="AD239" s="149" t="s">
        <v>290</v>
      </c>
      <c r="AE239" s="149" t="s">
        <v>290</v>
      </c>
      <c r="AF239" s="149" t="s">
        <v>13956</v>
      </c>
      <c r="AG239" s="8">
        <v>111</v>
      </c>
      <c r="AH239" s="8">
        <v>15</v>
      </c>
      <c r="AI239" s="9">
        <v>151</v>
      </c>
      <c r="AJ239" s="150" t="s">
        <v>13956</v>
      </c>
      <c r="AK239" s="9">
        <v>151</v>
      </c>
    </row>
    <row r="240" spans="1:37">
      <c r="A240" s="10" t="s">
        <v>1515</v>
      </c>
      <c r="B240" s="11" t="s">
        <v>1516</v>
      </c>
      <c r="C240" s="11" t="s">
        <v>8624</v>
      </c>
      <c r="D240" s="11" t="s">
        <v>1519</v>
      </c>
      <c r="E240" s="11" t="s">
        <v>1520</v>
      </c>
      <c r="F240" s="11" t="s">
        <v>11895</v>
      </c>
      <c r="G240" s="11" t="s">
        <v>5610</v>
      </c>
      <c r="H240" s="148">
        <v>1</v>
      </c>
      <c r="I240" s="148">
        <v>15</v>
      </c>
      <c r="J240" s="29">
        <v>35</v>
      </c>
      <c r="K240" s="29">
        <v>12</v>
      </c>
      <c r="L240" s="29">
        <v>13</v>
      </c>
      <c r="M240" s="29">
        <v>17</v>
      </c>
      <c r="N240" s="29">
        <v>10</v>
      </c>
      <c r="O240" s="6" t="s">
        <v>290</v>
      </c>
      <c r="P240" s="29">
        <v>12</v>
      </c>
      <c r="Q240" s="6" t="s">
        <v>290</v>
      </c>
      <c r="R240" s="6" t="s">
        <v>290</v>
      </c>
      <c r="S240" s="6" t="s">
        <v>290</v>
      </c>
      <c r="T240" s="6" t="s">
        <v>13956</v>
      </c>
      <c r="U240" s="6" t="s">
        <v>13956</v>
      </c>
      <c r="V240" s="6" t="s">
        <v>13956</v>
      </c>
      <c r="W240" s="6" t="s">
        <v>13956</v>
      </c>
      <c r="X240" s="6" t="s">
        <v>290</v>
      </c>
      <c r="Y240" s="6" t="s">
        <v>13956</v>
      </c>
      <c r="Z240" s="7">
        <v>66</v>
      </c>
      <c r="AA240" s="7">
        <v>61</v>
      </c>
      <c r="AB240" s="149" t="s">
        <v>290</v>
      </c>
      <c r="AC240" s="149" t="s">
        <v>13956</v>
      </c>
      <c r="AD240" s="149" t="s">
        <v>290</v>
      </c>
      <c r="AE240" s="149" t="s">
        <v>290</v>
      </c>
      <c r="AF240" s="149" t="s">
        <v>290</v>
      </c>
      <c r="AG240" s="8">
        <v>116</v>
      </c>
      <c r="AH240" s="149" t="s">
        <v>13956</v>
      </c>
      <c r="AI240" s="9">
        <v>127</v>
      </c>
      <c r="AJ240" s="150" t="s">
        <v>13956</v>
      </c>
      <c r="AK240" s="9">
        <v>127</v>
      </c>
    </row>
    <row r="241" spans="1:37">
      <c r="A241" s="10" t="s">
        <v>1522</v>
      </c>
      <c r="B241" s="11" t="s">
        <v>1523</v>
      </c>
      <c r="C241" s="11" t="s">
        <v>8627</v>
      </c>
      <c r="D241" s="11" t="s">
        <v>1525</v>
      </c>
      <c r="E241" s="11" t="s">
        <v>149</v>
      </c>
      <c r="F241" s="11" t="s">
        <v>11896</v>
      </c>
      <c r="G241" s="11" t="s">
        <v>5613</v>
      </c>
      <c r="H241" s="148">
        <v>1</v>
      </c>
      <c r="I241" s="148">
        <v>28</v>
      </c>
      <c r="J241" s="6" t="s">
        <v>13956</v>
      </c>
      <c r="K241" s="29">
        <v>41</v>
      </c>
      <c r="L241" s="29">
        <v>38</v>
      </c>
      <c r="M241" s="29">
        <v>50</v>
      </c>
      <c r="N241" s="29">
        <v>42</v>
      </c>
      <c r="O241" s="29">
        <v>35</v>
      </c>
      <c r="P241" s="29">
        <v>49</v>
      </c>
      <c r="Q241" s="29">
        <v>47</v>
      </c>
      <c r="R241" s="29">
        <v>47</v>
      </c>
      <c r="S241" s="29">
        <v>46</v>
      </c>
      <c r="T241" s="6" t="s">
        <v>13956</v>
      </c>
      <c r="U241" s="6" t="s">
        <v>13956</v>
      </c>
      <c r="V241" s="6" t="s">
        <v>13956</v>
      </c>
      <c r="W241" s="6" t="s">
        <v>13956</v>
      </c>
      <c r="X241" s="29">
        <v>26</v>
      </c>
      <c r="Y241" s="6" t="s">
        <v>13956</v>
      </c>
      <c r="Z241" s="7">
        <v>227</v>
      </c>
      <c r="AA241" s="7">
        <v>194</v>
      </c>
      <c r="AB241" s="149" t="s">
        <v>290</v>
      </c>
      <c r="AC241" s="149" t="s">
        <v>13956</v>
      </c>
      <c r="AD241" s="8">
        <v>20</v>
      </c>
      <c r="AE241" s="8">
        <v>11</v>
      </c>
      <c r="AF241" s="149" t="s">
        <v>13956</v>
      </c>
      <c r="AG241" s="8">
        <v>360</v>
      </c>
      <c r="AH241" s="8">
        <v>24</v>
      </c>
      <c r="AI241" s="9">
        <v>421</v>
      </c>
      <c r="AJ241" s="150" t="s">
        <v>13956</v>
      </c>
      <c r="AK241" s="9">
        <v>421</v>
      </c>
    </row>
    <row r="242" spans="1:37">
      <c r="A242" s="10" t="s">
        <v>1527</v>
      </c>
      <c r="B242" s="11" t="s">
        <v>1528</v>
      </c>
      <c r="C242" s="11" t="s">
        <v>5614</v>
      </c>
      <c r="D242" s="11" t="s">
        <v>11897</v>
      </c>
      <c r="E242" s="11" t="s">
        <v>1531</v>
      </c>
      <c r="F242" s="11" t="s">
        <v>11898</v>
      </c>
      <c r="G242" s="11" t="s">
        <v>5616</v>
      </c>
      <c r="H242" s="148">
        <v>2</v>
      </c>
      <c r="I242" s="148">
        <v>2.8</v>
      </c>
      <c r="J242" s="6" t="s">
        <v>13956</v>
      </c>
      <c r="K242" s="6" t="s">
        <v>13956</v>
      </c>
      <c r="L242" s="6" t="s">
        <v>13956</v>
      </c>
      <c r="M242" s="6" t="s">
        <v>13956</v>
      </c>
      <c r="N242" s="6" t="s">
        <v>13956</v>
      </c>
      <c r="O242" s="6" t="s">
        <v>13956</v>
      </c>
      <c r="P242" s="6" t="s">
        <v>13956</v>
      </c>
      <c r="Q242" s="29">
        <v>10</v>
      </c>
      <c r="R242" s="29">
        <v>12</v>
      </c>
      <c r="S242" s="6" t="s">
        <v>290</v>
      </c>
      <c r="T242" s="6" t="s">
        <v>13956</v>
      </c>
      <c r="U242" s="6" t="s">
        <v>13956</v>
      </c>
      <c r="V242" s="6" t="s">
        <v>13956</v>
      </c>
      <c r="W242" s="6" t="s">
        <v>13956</v>
      </c>
      <c r="X242" s="6" t="s">
        <v>13956</v>
      </c>
      <c r="Y242" s="6" t="s">
        <v>13956</v>
      </c>
      <c r="Z242" s="7">
        <v>30</v>
      </c>
      <c r="AA242" s="151" t="s">
        <v>13956</v>
      </c>
      <c r="AB242" s="149" t="s">
        <v>290</v>
      </c>
      <c r="AC242" s="149" t="s">
        <v>13956</v>
      </c>
      <c r="AD242" s="149" t="s">
        <v>290</v>
      </c>
      <c r="AE242" s="149" t="s">
        <v>290</v>
      </c>
      <c r="AF242" s="149" t="s">
        <v>13956</v>
      </c>
      <c r="AG242" s="8">
        <v>21</v>
      </c>
      <c r="AH242" s="149" t="s">
        <v>290</v>
      </c>
      <c r="AI242" s="9">
        <v>30</v>
      </c>
      <c r="AJ242" s="150" t="s">
        <v>13956</v>
      </c>
      <c r="AK242" s="9">
        <v>30</v>
      </c>
    </row>
    <row r="243" spans="1:37">
      <c r="A243" s="10" t="s">
        <v>1538</v>
      </c>
      <c r="B243" s="11" t="s">
        <v>1539</v>
      </c>
      <c r="C243" s="11" t="s">
        <v>8634</v>
      </c>
      <c r="D243" s="11" t="s">
        <v>1542</v>
      </c>
      <c r="E243" s="11" t="s">
        <v>149</v>
      </c>
      <c r="F243" s="11" t="s">
        <v>11899</v>
      </c>
      <c r="G243" s="11" t="s">
        <v>5628</v>
      </c>
      <c r="H243" s="148">
        <v>5.5</v>
      </c>
      <c r="I243" s="148">
        <v>37.5</v>
      </c>
      <c r="J243" s="29">
        <v>83</v>
      </c>
      <c r="K243" s="29">
        <v>33</v>
      </c>
      <c r="L243" s="29">
        <v>28</v>
      </c>
      <c r="M243" s="29">
        <v>27</v>
      </c>
      <c r="N243" s="29">
        <v>40</v>
      </c>
      <c r="O243" s="29">
        <v>33</v>
      </c>
      <c r="P243" s="29">
        <v>45</v>
      </c>
      <c r="Q243" s="29">
        <v>41</v>
      </c>
      <c r="R243" s="29">
        <v>48</v>
      </c>
      <c r="S243" s="29">
        <v>49</v>
      </c>
      <c r="T243" s="29">
        <v>19</v>
      </c>
      <c r="U243" s="29">
        <v>36</v>
      </c>
      <c r="V243" s="29">
        <v>28</v>
      </c>
      <c r="W243" s="29">
        <v>33</v>
      </c>
      <c r="X243" s="6" t="s">
        <v>13956</v>
      </c>
      <c r="Y243" s="6" t="s">
        <v>13956</v>
      </c>
      <c r="Z243" s="7">
        <v>272</v>
      </c>
      <c r="AA243" s="7">
        <v>271</v>
      </c>
      <c r="AB243" s="8">
        <v>32</v>
      </c>
      <c r="AC243" s="149" t="s">
        <v>290</v>
      </c>
      <c r="AD243" s="8">
        <v>41</v>
      </c>
      <c r="AE243" s="8">
        <v>34</v>
      </c>
      <c r="AF243" s="149" t="s">
        <v>290</v>
      </c>
      <c r="AG243" s="8">
        <v>392</v>
      </c>
      <c r="AH243" s="8">
        <v>40</v>
      </c>
      <c r="AI243" s="9">
        <v>427</v>
      </c>
      <c r="AJ243" s="9">
        <v>116</v>
      </c>
      <c r="AK243" s="9">
        <v>543</v>
      </c>
    </row>
    <row r="244" spans="1:37">
      <c r="A244" s="10" t="s">
        <v>1543</v>
      </c>
      <c r="B244" s="11" t="s">
        <v>1544</v>
      </c>
      <c r="C244" s="11" t="s">
        <v>8637</v>
      </c>
      <c r="D244" s="11" t="s">
        <v>1546</v>
      </c>
      <c r="E244" s="11" t="s">
        <v>149</v>
      </c>
      <c r="F244" s="11" t="s">
        <v>11900</v>
      </c>
      <c r="G244" s="11" t="s">
        <v>5631</v>
      </c>
      <c r="H244" s="148">
        <v>1.7</v>
      </c>
      <c r="I244" s="148">
        <v>7</v>
      </c>
      <c r="J244" s="29">
        <v>32</v>
      </c>
      <c r="K244" s="6" t="s">
        <v>290</v>
      </c>
      <c r="L244" s="6" t="s">
        <v>290</v>
      </c>
      <c r="M244" s="6" t="s">
        <v>290</v>
      </c>
      <c r="N244" s="6" t="s">
        <v>290</v>
      </c>
      <c r="O244" s="6" t="s">
        <v>290</v>
      </c>
      <c r="P244" s="6" t="s">
        <v>290</v>
      </c>
      <c r="Q244" s="6" t="s">
        <v>290</v>
      </c>
      <c r="R244" s="6" t="s">
        <v>290</v>
      </c>
      <c r="S244" s="6" t="s">
        <v>290</v>
      </c>
      <c r="T244" s="6" t="s">
        <v>13956</v>
      </c>
      <c r="U244" s="6" t="s">
        <v>13956</v>
      </c>
      <c r="V244" s="6" t="s">
        <v>13956</v>
      </c>
      <c r="W244" s="6" t="s">
        <v>13956</v>
      </c>
      <c r="X244" s="6" t="s">
        <v>13956</v>
      </c>
      <c r="Y244" s="6" t="s">
        <v>13956</v>
      </c>
      <c r="Z244" s="7">
        <v>39</v>
      </c>
      <c r="AA244" s="7">
        <v>47</v>
      </c>
      <c r="AB244" s="149" t="s">
        <v>290</v>
      </c>
      <c r="AC244" s="149" t="s">
        <v>13956</v>
      </c>
      <c r="AD244" s="149" t="s">
        <v>290</v>
      </c>
      <c r="AE244" s="149" t="s">
        <v>13956</v>
      </c>
      <c r="AF244" s="149" t="s">
        <v>290</v>
      </c>
      <c r="AG244" s="8">
        <v>70</v>
      </c>
      <c r="AH244" s="8">
        <v>10</v>
      </c>
      <c r="AI244" s="9">
        <v>86</v>
      </c>
      <c r="AJ244" s="150" t="s">
        <v>13956</v>
      </c>
      <c r="AK244" s="9">
        <v>86</v>
      </c>
    </row>
    <row r="245" spans="1:37">
      <c r="A245" s="10" t="s">
        <v>1547</v>
      </c>
      <c r="B245" s="11" t="s">
        <v>1548</v>
      </c>
      <c r="C245" s="11" t="s">
        <v>5635</v>
      </c>
      <c r="D245" s="11" t="s">
        <v>8640</v>
      </c>
      <c r="E245" s="11" t="s">
        <v>149</v>
      </c>
      <c r="F245" s="11" t="s">
        <v>11901</v>
      </c>
      <c r="G245" s="11" t="s">
        <v>11902</v>
      </c>
      <c r="H245" s="148">
        <v>0.6</v>
      </c>
      <c r="I245" s="148">
        <v>4</v>
      </c>
      <c r="J245" s="6" t="s">
        <v>13956</v>
      </c>
      <c r="K245" s="6" t="s">
        <v>13956</v>
      </c>
      <c r="L245" s="6" t="s">
        <v>13956</v>
      </c>
      <c r="M245" s="6" t="s">
        <v>13956</v>
      </c>
      <c r="N245" s="6" t="s">
        <v>13956</v>
      </c>
      <c r="O245" s="6" t="s">
        <v>13956</v>
      </c>
      <c r="P245" s="6" t="s">
        <v>13956</v>
      </c>
      <c r="Q245" s="6" t="s">
        <v>13956</v>
      </c>
      <c r="R245" s="6" t="s">
        <v>13956</v>
      </c>
      <c r="S245" s="6" t="s">
        <v>13956</v>
      </c>
      <c r="T245" s="6" t="s">
        <v>13956</v>
      </c>
      <c r="U245" s="6" t="s">
        <v>13956</v>
      </c>
      <c r="V245" s="6" t="s">
        <v>13956</v>
      </c>
      <c r="W245" s="6" t="s">
        <v>13956</v>
      </c>
      <c r="X245" s="6" t="s">
        <v>290</v>
      </c>
      <c r="Y245" s="29">
        <v>13</v>
      </c>
      <c r="Z245" s="151" t="s">
        <v>290</v>
      </c>
      <c r="AA245" s="7">
        <v>13</v>
      </c>
      <c r="AB245" s="149" t="s">
        <v>290</v>
      </c>
      <c r="AC245" s="149" t="s">
        <v>13956</v>
      </c>
      <c r="AD245" s="149" t="s">
        <v>290</v>
      </c>
      <c r="AE245" s="149" t="s">
        <v>290</v>
      </c>
      <c r="AF245" s="149" t="s">
        <v>13956</v>
      </c>
      <c r="AG245" s="8">
        <v>14</v>
      </c>
      <c r="AH245" s="149" t="s">
        <v>290</v>
      </c>
      <c r="AI245" s="150" t="s">
        <v>290</v>
      </c>
      <c r="AJ245" s="9">
        <v>13</v>
      </c>
      <c r="AK245" s="9">
        <v>21</v>
      </c>
    </row>
    <row r="246" spans="1:37">
      <c r="A246" s="10" t="s">
        <v>1550</v>
      </c>
      <c r="B246" s="11" t="s">
        <v>1551</v>
      </c>
      <c r="C246" s="11" t="s">
        <v>8644</v>
      </c>
      <c r="D246" s="11" t="s">
        <v>1554</v>
      </c>
      <c r="E246" s="11" t="s">
        <v>149</v>
      </c>
      <c r="F246" s="11" t="s">
        <v>11903</v>
      </c>
      <c r="G246" s="11" t="s">
        <v>5640</v>
      </c>
      <c r="H246" s="148">
        <v>0.8</v>
      </c>
      <c r="I246" s="148">
        <v>11.3</v>
      </c>
      <c r="J246" s="29">
        <v>28</v>
      </c>
      <c r="K246" s="29">
        <v>11</v>
      </c>
      <c r="L246" s="29">
        <v>12</v>
      </c>
      <c r="M246" s="6" t="s">
        <v>290</v>
      </c>
      <c r="N246" s="6" t="s">
        <v>290</v>
      </c>
      <c r="O246" s="6" t="s">
        <v>290</v>
      </c>
      <c r="P246" s="6" t="s">
        <v>290</v>
      </c>
      <c r="Q246" s="6" t="s">
        <v>13956</v>
      </c>
      <c r="R246" s="6" t="s">
        <v>13956</v>
      </c>
      <c r="S246" s="6" t="s">
        <v>13956</v>
      </c>
      <c r="T246" s="6" t="s">
        <v>13956</v>
      </c>
      <c r="U246" s="6" t="s">
        <v>13956</v>
      </c>
      <c r="V246" s="6" t="s">
        <v>13956</v>
      </c>
      <c r="W246" s="6" t="s">
        <v>13956</v>
      </c>
      <c r="X246" s="6" t="s">
        <v>290</v>
      </c>
      <c r="Y246" s="6" t="s">
        <v>13956</v>
      </c>
      <c r="Z246" s="7">
        <v>43</v>
      </c>
      <c r="AA246" s="7">
        <v>44</v>
      </c>
      <c r="AB246" s="149" t="s">
        <v>290</v>
      </c>
      <c r="AC246" s="149" t="s">
        <v>13956</v>
      </c>
      <c r="AD246" s="8">
        <v>11</v>
      </c>
      <c r="AE246" s="149" t="s">
        <v>290</v>
      </c>
      <c r="AF246" s="149" t="s">
        <v>13956</v>
      </c>
      <c r="AG246" s="8">
        <v>58</v>
      </c>
      <c r="AH246" s="8">
        <v>12</v>
      </c>
      <c r="AI246" s="9">
        <v>87</v>
      </c>
      <c r="AJ246" s="150" t="s">
        <v>13956</v>
      </c>
      <c r="AK246" s="9">
        <v>87</v>
      </c>
    </row>
    <row r="247" spans="1:37">
      <c r="A247" s="10" t="s">
        <v>1562</v>
      </c>
      <c r="B247" s="11" t="s">
        <v>1563</v>
      </c>
      <c r="C247" s="11" t="s">
        <v>8647</v>
      </c>
      <c r="D247" s="11" t="s">
        <v>1566</v>
      </c>
      <c r="E247" s="11" t="s">
        <v>149</v>
      </c>
      <c r="F247" s="11" t="s">
        <v>11904</v>
      </c>
      <c r="G247" s="11" t="s">
        <v>5646</v>
      </c>
      <c r="H247" s="148">
        <v>6</v>
      </c>
      <c r="I247" s="148">
        <v>14.4</v>
      </c>
      <c r="J247" s="6" t="s">
        <v>13956</v>
      </c>
      <c r="K247" s="29">
        <v>14</v>
      </c>
      <c r="L247" s="29">
        <v>15</v>
      </c>
      <c r="M247" s="29">
        <v>16</v>
      </c>
      <c r="N247" s="29">
        <v>15</v>
      </c>
      <c r="O247" s="29">
        <v>15</v>
      </c>
      <c r="P247" s="29">
        <v>14</v>
      </c>
      <c r="Q247" s="29">
        <v>22</v>
      </c>
      <c r="R247" s="29">
        <v>27</v>
      </c>
      <c r="S247" s="29">
        <v>11</v>
      </c>
      <c r="T247" s="6" t="s">
        <v>13956</v>
      </c>
      <c r="U247" s="6" t="s">
        <v>13956</v>
      </c>
      <c r="V247" s="6" t="s">
        <v>13956</v>
      </c>
      <c r="W247" s="6" t="s">
        <v>13956</v>
      </c>
      <c r="X247" s="6" t="s">
        <v>13956</v>
      </c>
      <c r="Y247" s="6" t="s">
        <v>13956</v>
      </c>
      <c r="Z247" s="7">
        <v>74</v>
      </c>
      <c r="AA247" s="7">
        <v>75</v>
      </c>
      <c r="AB247" s="149" t="s">
        <v>290</v>
      </c>
      <c r="AC247" s="149" t="s">
        <v>290</v>
      </c>
      <c r="AD247" s="8">
        <v>41</v>
      </c>
      <c r="AE247" s="149" t="s">
        <v>290</v>
      </c>
      <c r="AF247" s="149" t="s">
        <v>13956</v>
      </c>
      <c r="AG247" s="8">
        <v>68</v>
      </c>
      <c r="AH247" s="8">
        <v>21</v>
      </c>
      <c r="AI247" s="9">
        <v>149</v>
      </c>
      <c r="AJ247" s="150" t="s">
        <v>13956</v>
      </c>
      <c r="AK247" s="9">
        <v>149</v>
      </c>
    </row>
    <row r="248" spans="1:37">
      <c r="A248" s="10" t="s">
        <v>11905</v>
      </c>
      <c r="B248" s="11" t="s">
        <v>8649</v>
      </c>
      <c r="C248" s="11" t="s">
        <v>8651</v>
      </c>
      <c r="D248" s="11" t="s">
        <v>8652</v>
      </c>
      <c r="E248" s="11" t="s">
        <v>1531</v>
      </c>
      <c r="F248" s="11" t="s">
        <v>11906</v>
      </c>
      <c r="G248" s="11" t="s">
        <v>11907</v>
      </c>
      <c r="H248" s="148">
        <v>2</v>
      </c>
      <c r="I248" s="148">
        <v>7</v>
      </c>
      <c r="J248" s="29">
        <v>19</v>
      </c>
      <c r="K248" s="6" t="s">
        <v>290</v>
      </c>
      <c r="L248" s="6" t="s">
        <v>290</v>
      </c>
      <c r="M248" s="6" t="s">
        <v>290</v>
      </c>
      <c r="N248" s="6" t="s">
        <v>290</v>
      </c>
      <c r="O248" s="6" t="s">
        <v>290</v>
      </c>
      <c r="P248" s="6" t="s">
        <v>290</v>
      </c>
      <c r="Q248" s="6" t="s">
        <v>13956</v>
      </c>
      <c r="R248" s="6" t="s">
        <v>13956</v>
      </c>
      <c r="S248" s="6" t="s">
        <v>13956</v>
      </c>
      <c r="T248" s="6" t="s">
        <v>13956</v>
      </c>
      <c r="U248" s="6" t="s">
        <v>13956</v>
      </c>
      <c r="V248" s="6" t="s">
        <v>13956</v>
      </c>
      <c r="W248" s="6" t="s">
        <v>13956</v>
      </c>
      <c r="X248" s="6" t="s">
        <v>13956</v>
      </c>
      <c r="Y248" s="6" t="s">
        <v>13956</v>
      </c>
      <c r="Z248" s="7">
        <v>25</v>
      </c>
      <c r="AA248" s="7">
        <v>32</v>
      </c>
      <c r="AB248" s="149" t="s">
        <v>13956</v>
      </c>
      <c r="AC248" s="149" t="s">
        <v>13956</v>
      </c>
      <c r="AD248" s="149" t="s">
        <v>290</v>
      </c>
      <c r="AE248" s="8">
        <v>49</v>
      </c>
      <c r="AF248" s="149" t="s">
        <v>13956</v>
      </c>
      <c r="AG248" s="149" t="s">
        <v>13956</v>
      </c>
      <c r="AH248" s="149" t="s">
        <v>290</v>
      </c>
      <c r="AI248" s="9">
        <v>57</v>
      </c>
      <c r="AJ248" s="150" t="s">
        <v>13956</v>
      </c>
      <c r="AK248" s="9">
        <v>57</v>
      </c>
    </row>
    <row r="249" spans="1:37">
      <c r="A249" s="10" t="s">
        <v>1568</v>
      </c>
      <c r="B249" s="11" t="s">
        <v>1569</v>
      </c>
      <c r="C249" s="11" t="s">
        <v>8662</v>
      </c>
      <c r="D249" s="11" t="s">
        <v>1571</v>
      </c>
      <c r="E249" s="11" t="s">
        <v>149</v>
      </c>
      <c r="F249" s="11" t="s">
        <v>11911</v>
      </c>
      <c r="G249" s="11" t="s">
        <v>5650</v>
      </c>
      <c r="H249" s="148">
        <v>5</v>
      </c>
      <c r="I249" s="148">
        <v>24</v>
      </c>
      <c r="J249" s="6" t="s">
        <v>13956</v>
      </c>
      <c r="K249" s="6" t="s">
        <v>13956</v>
      </c>
      <c r="L249" s="6" t="s">
        <v>13956</v>
      </c>
      <c r="M249" s="6" t="s">
        <v>13956</v>
      </c>
      <c r="N249" s="6" t="s">
        <v>13956</v>
      </c>
      <c r="O249" s="6" t="s">
        <v>13956</v>
      </c>
      <c r="P249" s="6" t="s">
        <v>13956</v>
      </c>
      <c r="Q249" s="6" t="s">
        <v>13956</v>
      </c>
      <c r="R249" s="6" t="s">
        <v>13956</v>
      </c>
      <c r="S249" s="6" t="s">
        <v>13956</v>
      </c>
      <c r="T249" s="29">
        <v>87</v>
      </c>
      <c r="U249" s="29">
        <v>72</v>
      </c>
      <c r="V249" s="29">
        <v>84</v>
      </c>
      <c r="W249" s="29">
        <v>53</v>
      </c>
      <c r="X249" s="6" t="s">
        <v>13956</v>
      </c>
      <c r="Y249" s="6" t="s">
        <v>13956</v>
      </c>
      <c r="Z249" s="7">
        <v>142</v>
      </c>
      <c r="AA249" s="7">
        <v>154</v>
      </c>
      <c r="AB249" s="8">
        <v>18</v>
      </c>
      <c r="AC249" s="149" t="s">
        <v>13956</v>
      </c>
      <c r="AD249" s="8">
        <v>29</v>
      </c>
      <c r="AE249" s="8">
        <v>24</v>
      </c>
      <c r="AF249" s="149" t="s">
        <v>13956</v>
      </c>
      <c r="AG249" s="8">
        <v>213</v>
      </c>
      <c r="AH249" s="8">
        <v>12</v>
      </c>
      <c r="AI249" s="150" t="s">
        <v>13956</v>
      </c>
      <c r="AJ249" s="9">
        <v>296</v>
      </c>
      <c r="AK249" s="9">
        <v>296</v>
      </c>
    </row>
    <row r="250" spans="1:37">
      <c r="A250" s="10" t="s">
        <v>11929</v>
      </c>
      <c r="B250" s="11" t="s">
        <v>319</v>
      </c>
      <c r="C250" s="11" t="s">
        <v>8681</v>
      </c>
      <c r="D250" s="11" t="s">
        <v>8682</v>
      </c>
      <c r="E250" s="11" t="s">
        <v>1577</v>
      </c>
      <c r="F250" s="11" t="s">
        <v>11930</v>
      </c>
      <c r="G250" s="11" t="s">
        <v>11931</v>
      </c>
      <c r="H250" s="148">
        <v>1</v>
      </c>
      <c r="I250" s="148">
        <v>8.5</v>
      </c>
      <c r="J250" s="29">
        <v>37</v>
      </c>
      <c r="K250" s="29">
        <v>17</v>
      </c>
      <c r="L250" s="6" t="s">
        <v>290</v>
      </c>
      <c r="M250" s="29">
        <v>13</v>
      </c>
      <c r="N250" s="29">
        <v>10</v>
      </c>
      <c r="O250" s="29">
        <v>10</v>
      </c>
      <c r="P250" s="6" t="s">
        <v>290</v>
      </c>
      <c r="Q250" s="6" t="s">
        <v>13956</v>
      </c>
      <c r="R250" s="6" t="s">
        <v>13956</v>
      </c>
      <c r="S250" s="6" t="s">
        <v>13956</v>
      </c>
      <c r="T250" s="6" t="s">
        <v>13956</v>
      </c>
      <c r="U250" s="6" t="s">
        <v>13956</v>
      </c>
      <c r="V250" s="6" t="s">
        <v>13956</v>
      </c>
      <c r="W250" s="6" t="s">
        <v>13956</v>
      </c>
      <c r="X250" s="6" t="s">
        <v>13956</v>
      </c>
      <c r="Y250" s="6" t="s">
        <v>13956</v>
      </c>
      <c r="Z250" s="7">
        <v>47</v>
      </c>
      <c r="AA250" s="7">
        <v>50</v>
      </c>
      <c r="AB250" s="149" t="s">
        <v>290</v>
      </c>
      <c r="AC250" s="149" t="s">
        <v>13956</v>
      </c>
      <c r="AD250" s="149" t="s">
        <v>290</v>
      </c>
      <c r="AE250" s="149" t="s">
        <v>290</v>
      </c>
      <c r="AF250" s="149" t="s">
        <v>13956</v>
      </c>
      <c r="AG250" s="8">
        <v>88</v>
      </c>
      <c r="AH250" s="149" t="s">
        <v>290</v>
      </c>
      <c r="AI250" s="9">
        <v>97</v>
      </c>
      <c r="AJ250" s="150" t="s">
        <v>13956</v>
      </c>
      <c r="AK250" s="9">
        <v>97</v>
      </c>
    </row>
    <row r="251" spans="1:37">
      <c r="A251" s="10" t="s">
        <v>1572</v>
      </c>
      <c r="B251" s="11" t="s">
        <v>1573</v>
      </c>
      <c r="C251" s="11" t="s">
        <v>11932</v>
      </c>
      <c r="D251" s="11" t="s">
        <v>1576</v>
      </c>
      <c r="E251" s="11" t="s">
        <v>1577</v>
      </c>
      <c r="F251" s="11" t="s">
        <v>11933</v>
      </c>
      <c r="G251" s="11" t="s">
        <v>5655</v>
      </c>
      <c r="H251" s="148">
        <v>1</v>
      </c>
      <c r="I251" s="148">
        <v>13.5</v>
      </c>
      <c r="J251" s="29">
        <v>59</v>
      </c>
      <c r="K251" s="29">
        <v>22</v>
      </c>
      <c r="L251" s="29">
        <v>16</v>
      </c>
      <c r="M251" s="29">
        <v>24</v>
      </c>
      <c r="N251" s="29">
        <v>24</v>
      </c>
      <c r="O251" s="29">
        <v>14</v>
      </c>
      <c r="P251" s="29">
        <v>19</v>
      </c>
      <c r="Q251" s="29">
        <v>23</v>
      </c>
      <c r="R251" s="6" t="s">
        <v>290</v>
      </c>
      <c r="S251" s="29">
        <v>15</v>
      </c>
      <c r="T251" s="6" t="s">
        <v>13956</v>
      </c>
      <c r="U251" s="6" t="s">
        <v>13956</v>
      </c>
      <c r="V251" s="6" t="s">
        <v>13956</v>
      </c>
      <c r="W251" s="6" t="s">
        <v>13956</v>
      </c>
      <c r="X251" s="6" t="s">
        <v>13956</v>
      </c>
      <c r="Y251" s="6" t="s">
        <v>13956</v>
      </c>
      <c r="Z251" s="7">
        <v>120</v>
      </c>
      <c r="AA251" s="7">
        <v>103</v>
      </c>
      <c r="AB251" s="149" t="s">
        <v>290</v>
      </c>
      <c r="AC251" s="149" t="s">
        <v>13956</v>
      </c>
      <c r="AD251" s="149" t="s">
        <v>290</v>
      </c>
      <c r="AE251" s="149" t="s">
        <v>290</v>
      </c>
      <c r="AF251" s="149" t="s">
        <v>13956</v>
      </c>
      <c r="AG251" s="8">
        <v>206</v>
      </c>
      <c r="AH251" s="149" t="s">
        <v>290</v>
      </c>
      <c r="AI251" s="9">
        <v>223</v>
      </c>
      <c r="AJ251" s="150" t="s">
        <v>13956</v>
      </c>
      <c r="AK251" s="9">
        <v>223</v>
      </c>
    </row>
    <row r="252" spans="1:37">
      <c r="A252" s="10" t="s">
        <v>11934</v>
      </c>
      <c r="B252" s="11" t="s">
        <v>8688</v>
      </c>
      <c r="C252" s="11" t="s">
        <v>8690</v>
      </c>
      <c r="D252" s="11" t="s">
        <v>8691</v>
      </c>
      <c r="E252" s="11" t="s">
        <v>8692</v>
      </c>
      <c r="F252" s="11" t="s">
        <v>11935</v>
      </c>
      <c r="G252" s="11" t="s">
        <v>11936</v>
      </c>
      <c r="H252" s="148">
        <v>1</v>
      </c>
      <c r="I252" s="148">
        <v>5</v>
      </c>
      <c r="J252" s="6" t="s">
        <v>13956</v>
      </c>
      <c r="K252" s="6" t="s">
        <v>290</v>
      </c>
      <c r="L252" s="6" t="s">
        <v>290</v>
      </c>
      <c r="M252" s="6" t="s">
        <v>290</v>
      </c>
      <c r="N252" s="6" t="s">
        <v>290</v>
      </c>
      <c r="O252" s="6" t="s">
        <v>290</v>
      </c>
      <c r="P252" s="6" t="s">
        <v>290</v>
      </c>
      <c r="Q252" s="6" t="s">
        <v>290</v>
      </c>
      <c r="R252" s="6" t="s">
        <v>290</v>
      </c>
      <c r="S252" s="6" t="s">
        <v>290</v>
      </c>
      <c r="T252" s="6" t="s">
        <v>13956</v>
      </c>
      <c r="U252" s="6" t="s">
        <v>13956</v>
      </c>
      <c r="V252" s="6" t="s">
        <v>13956</v>
      </c>
      <c r="W252" s="6" t="s">
        <v>13956</v>
      </c>
      <c r="X252" s="6" t="s">
        <v>13956</v>
      </c>
      <c r="Y252" s="6" t="s">
        <v>13956</v>
      </c>
      <c r="Z252" s="7">
        <v>25</v>
      </c>
      <c r="AA252" s="7">
        <v>14</v>
      </c>
      <c r="AB252" s="149" t="s">
        <v>13956</v>
      </c>
      <c r="AC252" s="149" t="s">
        <v>13956</v>
      </c>
      <c r="AD252" s="149" t="s">
        <v>13956</v>
      </c>
      <c r="AE252" s="149" t="s">
        <v>290</v>
      </c>
      <c r="AF252" s="149" t="s">
        <v>13956</v>
      </c>
      <c r="AG252" s="8">
        <v>37</v>
      </c>
      <c r="AH252" s="149" t="s">
        <v>13956</v>
      </c>
      <c r="AI252" s="9">
        <v>39</v>
      </c>
      <c r="AJ252" s="150" t="s">
        <v>13956</v>
      </c>
      <c r="AK252" s="9">
        <v>39</v>
      </c>
    </row>
    <row r="253" spans="1:37">
      <c r="A253" s="10" t="s">
        <v>11937</v>
      </c>
      <c r="B253" s="11" t="s">
        <v>319</v>
      </c>
      <c r="C253" s="11" t="s">
        <v>8699</v>
      </c>
      <c r="D253" s="11" t="s">
        <v>8700</v>
      </c>
      <c r="E253" s="11" t="s">
        <v>8701</v>
      </c>
      <c r="F253" s="11" t="s">
        <v>11938</v>
      </c>
      <c r="G253" s="11" t="s">
        <v>11939</v>
      </c>
      <c r="H253" s="148">
        <v>1</v>
      </c>
      <c r="I253" s="148">
        <v>8</v>
      </c>
      <c r="J253" s="29">
        <v>32</v>
      </c>
      <c r="K253" s="6" t="s">
        <v>290</v>
      </c>
      <c r="L253" s="6" t="s">
        <v>290</v>
      </c>
      <c r="M253" s="29">
        <v>10</v>
      </c>
      <c r="N253" s="6" t="s">
        <v>290</v>
      </c>
      <c r="O253" s="6" t="s">
        <v>290</v>
      </c>
      <c r="P253" s="6" t="s">
        <v>290</v>
      </c>
      <c r="Q253" s="6" t="s">
        <v>13956</v>
      </c>
      <c r="R253" s="6" t="s">
        <v>13956</v>
      </c>
      <c r="S253" s="6" t="s">
        <v>13956</v>
      </c>
      <c r="T253" s="6" t="s">
        <v>13956</v>
      </c>
      <c r="U253" s="6" t="s">
        <v>13956</v>
      </c>
      <c r="V253" s="6" t="s">
        <v>13956</v>
      </c>
      <c r="W253" s="6" t="s">
        <v>13956</v>
      </c>
      <c r="X253" s="6" t="s">
        <v>13956</v>
      </c>
      <c r="Y253" s="6" t="s">
        <v>13956</v>
      </c>
      <c r="Z253" s="7">
        <v>36</v>
      </c>
      <c r="AA253" s="7">
        <v>36</v>
      </c>
      <c r="AB253" s="149" t="s">
        <v>290</v>
      </c>
      <c r="AC253" s="149" t="s">
        <v>13956</v>
      </c>
      <c r="AD253" s="149" t="s">
        <v>13956</v>
      </c>
      <c r="AE253" s="149" t="s">
        <v>13956</v>
      </c>
      <c r="AF253" s="149" t="s">
        <v>13956</v>
      </c>
      <c r="AG253" s="8">
        <v>69</v>
      </c>
      <c r="AH253" s="149" t="s">
        <v>290</v>
      </c>
      <c r="AI253" s="9">
        <v>72</v>
      </c>
      <c r="AJ253" s="150" t="s">
        <v>13956</v>
      </c>
      <c r="AK253" s="9">
        <v>72</v>
      </c>
    </row>
    <row r="254" spans="1:37">
      <c r="A254" s="10" t="s">
        <v>4610</v>
      </c>
      <c r="B254" s="11" t="s">
        <v>4611</v>
      </c>
      <c r="C254" s="11" t="s">
        <v>5656</v>
      </c>
      <c r="D254" s="11" t="s">
        <v>4613</v>
      </c>
      <c r="E254" s="11" t="s">
        <v>4614</v>
      </c>
      <c r="F254" s="11" t="s">
        <v>13455</v>
      </c>
      <c r="G254" s="11" t="s">
        <v>5658</v>
      </c>
      <c r="H254" s="148">
        <v>2</v>
      </c>
      <c r="I254" s="148">
        <v>6</v>
      </c>
      <c r="J254" s="29">
        <v>14</v>
      </c>
      <c r="K254" s="6" t="s">
        <v>290</v>
      </c>
      <c r="L254" s="6" t="s">
        <v>290</v>
      </c>
      <c r="M254" s="6" t="s">
        <v>290</v>
      </c>
      <c r="N254" s="6" t="s">
        <v>290</v>
      </c>
      <c r="O254" s="6" t="s">
        <v>290</v>
      </c>
      <c r="P254" s="6" t="s">
        <v>290</v>
      </c>
      <c r="Q254" s="6" t="s">
        <v>290</v>
      </c>
      <c r="R254" s="6" t="s">
        <v>290</v>
      </c>
      <c r="S254" s="6" t="s">
        <v>290</v>
      </c>
      <c r="T254" s="6" t="s">
        <v>290</v>
      </c>
      <c r="U254" s="6" t="s">
        <v>290</v>
      </c>
      <c r="V254" s="6" t="s">
        <v>290</v>
      </c>
      <c r="W254" s="6" t="s">
        <v>290</v>
      </c>
      <c r="X254" s="6" t="s">
        <v>13956</v>
      </c>
      <c r="Y254" s="6" t="s">
        <v>13956</v>
      </c>
      <c r="Z254" s="7">
        <v>33</v>
      </c>
      <c r="AA254" s="7">
        <v>44</v>
      </c>
      <c r="AB254" s="149" t="s">
        <v>13956</v>
      </c>
      <c r="AC254" s="149" t="s">
        <v>13956</v>
      </c>
      <c r="AD254" s="149" t="s">
        <v>13956</v>
      </c>
      <c r="AE254" s="149" t="s">
        <v>13956</v>
      </c>
      <c r="AF254" s="149" t="s">
        <v>13956</v>
      </c>
      <c r="AG254" s="8">
        <v>77</v>
      </c>
      <c r="AH254" s="149" t="s">
        <v>13956</v>
      </c>
      <c r="AI254" s="9">
        <v>55</v>
      </c>
      <c r="AJ254" s="9">
        <v>22</v>
      </c>
      <c r="AK254" s="9">
        <v>77</v>
      </c>
    </row>
    <row r="255" spans="1:37">
      <c r="A255" s="10" t="s">
        <v>1579</v>
      </c>
      <c r="B255" s="11" t="s">
        <v>1366</v>
      </c>
      <c r="C255" s="11" t="s">
        <v>5659</v>
      </c>
      <c r="D255" s="11" t="s">
        <v>1581</v>
      </c>
      <c r="E255" s="11" t="s">
        <v>1582</v>
      </c>
      <c r="F255" s="11" t="s">
        <v>11940</v>
      </c>
      <c r="G255" s="11" t="s">
        <v>5661</v>
      </c>
      <c r="H255" s="148">
        <v>1</v>
      </c>
      <c r="I255" s="148">
        <v>10</v>
      </c>
      <c r="J255" s="29">
        <v>17</v>
      </c>
      <c r="K255" s="29">
        <v>20</v>
      </c>
      <c r="L255" s="29">
        <v>15</v>
      </c>
      <c r="M255" s="29">
        <v>15</v>
      </c>
      <c r="N255" s="29">
        <v>14</v>
      </c>
      <c r="O255" s="29">
        <v>12</v>
      </c>
      <c r="P255" s="29">
        <v>14</v>
      </c>
      <c r="Q255" s="29">
        <v>14</v>
      </c>
      <c r="R255" s="6" t="s">
        <v>290</v>
      </c>
      <c r="S255" s="29">
        <v>13</v>
      </c>
      <c r="T255" s="6" t="s">
        <v>13956</v>
      </c>
      <c r="U255" s="6" t="s">
        <v>13956</v>
      </c>
      <c r="V255" s="6" t="s">
        <v>13956</v>
      </c>
      <c r="W255" s="6" t="s">
        <v>13956</v>
      </c>
      <c r="X255" s="6" t="s">
        <v>13956</v>
      </c>
      <c r="Y255" s="6" t="s">
        <v>13956</v>
      </c>
      <c r="Z255" s="7">
        <v>60</v>
      </c>
      <c r="AA255" s="7">
        <v>80</v>
      </c>
      <c r="AB255" s="149" t="s">
        <v>13956</v>
      </c>
      <c r="AC255" s="149" t="s">
        <v>13956</v>
      </c>
      <c r="AD255" s="149" t="s">
        <v>13956</v>
      </c>
      <c r="AE255" s="149" t="s">
        <v>13956</v>
      </c>
      <c r="AF255" s="149" t="s">
        <v>13956</v>
      </c>
      <c r="AG255" s="8">
        <v>140</v>
      </c>
      <c r="AH255" s="149" t="s">
        <v>13956</v>
      </c>
      <c r="AI255" s="9">
        <v>140</v>
      </c>
      <c r="AJ255" s="150" t="s">
        <v>13956</v>
      </c>
      <c r="AK255" s="9">
        <v>140</v>
      </c>
    </row>
    <row r="256" spans="1:37">
      <c r="A256" s="10" t="s">
        <v>1584</v>
      </c>
      <c r="B256" s="11" t="s">
        <v>1585</v>
      </c>
      <c r="C256" s="11" t="s">
        <v>8708</v>
      </c>
      <c r="D256" s="11" t="s">
        <v>1587</v>
      </c>
      <c r="E256" s="11" t="s">
        <v>1588</v>
      </c>
      <c r="F256" s="11" t="s">
        <v>11941</v>
      </c>
      <c r="G256" s="11" t="s">
        <v>5664</v>
      </c>
      <c r="H256" s="148">
        <v>0.3</v>
      </c>
      <c r="I256" s="148">
        <v>4.7</v>
      </c>
      <c r="J256" s="29">
        <v>37</v>
      </c>
      <c r="K256" s="29">
        <v>12</v>
      </c>
      <c r="L256" s="6" t="s">
        <v>290</v>
      </c>
      <c r="M256" s="6" t="s">
        <v>290</v>
      </c>
      <c r="N256" s="29">
        <v>12</v>
      </c>
      <c r="O256" s="6" t="s">
        <v>290</v>
      </c>
      <c r="P256" s="6" t="s">
        <v>290</v>
      </c>
      <c r="Q256" s="6" t="s">
        <v>290</v>
      </c>
      <c r="R256" s="6" t="s">
        <v>290</v>
      </c>
      <c r="S256" s="6" t="s">
        <v>290</v>
      </c>
      <c r="T256" s="6" t="s">
        <v>13956</v>
      </c>
      <c r="U256" s="6" t="s">
        <v>13956</v>
      </c>
      <c r="V256" s="6" t="s">
        <v>13956</v>
      </c>
      <c r="W256" s="6" t="s">
        <v>13956</v>
      </c>
      <c r="X256" s="6" t="s">
        <v>13956</v>
      </c>
      <c r="Y256" s="6" t="s">
        <v>13956</v>
      </c>
      <c r="Z256" s="7">
        <v>57</v>
      </c>
      <c r="AA256" s="7">
        <v>42</v>
      </c>
      <c r="AB256" s="149" t="s">
        <v>13956</v>
      </c>
      <c r="AC256" s="149" t="s">
        <v>13956</v>
      </c>
      <c r="AD256" s="149" t="s">
        <v>13956</v>
      </c>
      <c r="AE256" s="149" t="s">
        <v>13956</v>
      </c>
      <c r="AF256" s="149" t="s">
        <v>13956</v>
      </c>
      <c r="AG256" s="8">
        <v>98</v>
      </c>
      <c r="AH256" s="149" t="s">
        <v>290</v>
      </c>
      <c r="AI256" s="9">
        <v>99</v>
      </c>
      <c r="AJ256" s="150" t="s">
        <v>13956</v>
      </c>
      <c r="AK256" s="9">
        <v>99</v>
      </c>
    </row>
    <row r="257" spans="1:37">
      <c r="A257" s="10" t="s">
        <v>1590</v>
      </c>
      <c r="B257" s="11" t="s">
        <v>1591</v>
      </c>
      <c r="C257" s="11" t="s">
        <v>8712</v>
      </c>
      <c r="D257" s="11" t="s">
        <v>1594</v>
      </c>
      <c r="E257" s="11" t="s">
        <v>1595</v>
      </c>
      <c r="F257" s="11" t="s">
        <v>13456</v>
      </c>
      <c r="G257" s="11" t="s">
        <v>5667</v>
      </c>
      <c r="H257" s="148">
        <v>1</v>
      </c>
      <c r="I257" s="148">
        <v>5</v>
      </c>
      <c r="J257" s="6" t="s">
        <v>13956</v>
      </c>
      <c r="K257" s="6" t="s">
        <v>290</v>
      </c>
      <c r="L257" s="6" t="s">
        <v>290</v>
      </c>
      <c r="M257" s="6" t="s">
        <v>290</v>
      </c>
      <c r="N257" s="6" t="s">
        <v>290</v>
      </c>
      <c r="O257" s="6" t="s">
        <v>290</v>
      </c>
      <c r="P257" s="6" t="s">
        <v>290</v>
      </c>
      <c r="Q257" s="6" t="s">
        <v>290</v>
      </c>
      <c r="R257" s="6" t="s">
        <v>290</v>
      </c>
      <c r="S257" s="6" t="s">
        <v>290</v>
      </c>
      <c r="T257" s="6" t="s">
        <v>13956</v>
      </c>
      <c r="U257" s="6" t="s">
        <v>290</v>
      </c>
      <c r="V257" s="6" t="s">
        <v>13956</v>
      </c>
      <c r="W257" s="6" t="s">
        <v>290</v>
      </c>
      <c r="X257" s="6" t="s">
        <v>13956</v>
      </c>
      <c r="Y257" s="6" t="s">
        <v>13956</v>
      </c>
      <c r="Z257" s="7">
        <v>26</v>
      </c>
      <c r="AA257" s="7">
        <v>21</v>
      </c>
      <c r="AB257" s="8">
        <v>47</v>
      </c>
      <c r="AC257" s="149" t="s">
        <v>13956</v>
      </c>
      <c r="AD257" s="149" t="s">
        <v>13956</v>
      </c>
      <c r="AE257" s="149" t="s">
        <v>13956</v>
      </c>
      <c r="AF257" s="149" t="s">
        <v>13956</v>
      </c>
      <c r="AG257" s="149" t="s">
        <v>13956</v>
      </c>
      <c r="AH257" s="149" t="s">
        <v>13956</v>
      </c>
      <c r="AI257" s="9">
        <v>44</v>
      </c>
      <c r="AJ257" s="150" t="s">
        <v>290</v>
      </c>
      <c r="AK257" s="9">
        <v>47</v>
      </c>
    </row>
    <row r="258" spans="1:37">
      <c r="A258" s="10" t="s">
        <v>1597</v>
      </c>
      <c r="B258" s="11" t="s">
        <v>1598</v>
      </c>
      <c r="C258" s="11" t="s">
        <v>5668</v>
      </c>
      <c r="D258" s="11" t="s">
        <v>1600</v>
      </c>
      <c r="E258" s="11" t="s">
        <v>1601</v>
      </c>
      <c r="F258" s="11" t="s">
        <v>13997</v>
      </c>
      <c r="G258" s="11" t="s">
        <v>5670</v>
      </c>
      <c r="H258" s="148">
        <v>1</v>
      </c>
      <c r="I258" s="148">
        <v>11.2</v>
      </c>
      <c r="J258" s="29">
        <v>12</v>
      </c>
      <c r="K258" s="29">
        <v>18</v>
      </c>
      <c r="L258" s="29">
        <v>16</v>
      </c>
      <c r="M258" s="6" t="s">
        <v>290</v>
      </c>
      <c r="N258" s="6" t="s">
        <v>290</v>
      </c>
      <c r="O258" s="6" t="s">
        <v>290</v>
      </c>
      <c r="P258" s="29">
        <v>12</v>
      </c>
      <c r="Q258" s="29">
        <v>16</v>
      </c>
      <c r="R258" s="29">
        <v>15</v>
      </c>
      <c r="S258" s="29">
        <v>13</v>
      </c>
      <c r="T258" s="6" t="s">
        <v>13956</v>
      </c>
      <c r="U258" s="6" t="s">
        <v>13956</v>
      </c>
      <c r="V258" s="6" t="s">
        <v>13956</v>
      </c>
      <c r="W258" s="6" t="s">
        <v>13956</v>
      </c>
      <c r="X258" s="6" t="s">
        <v>13956</v>
      </c>
      <c r="Y258" s="6" t="s">
        <v>13956</v>
      </c>
      <c r="Z258" s="7">
        <v>69</v>
      </c>
      <c r="AA258" s="7">
        <v>58</v>
      </c>
      <c r="AB258" s="149" t="s">
        <v>13956</v>
      </c>
      <c r="AC258" s="149" t="s">
        <v>13956</v>
      </c>
      <c r="AD258" s="149" t="s">
        <v>290</v>
      </c>
      <c r="AE258" s="149" t="s">
        <v>290</v>
      </c>
      <c r="AF258" s="149" t="s">
        <v>13956</v>
      </c>
      <c r="AG258" s="8">
        <v>116</v>
      </c>
      <c r="AH258" s="149" t="s">
        <v>290</v>
      </c>
      <c r="AI258" s="9">
        <v>127</v>
      </c>
      <c r="AJ258" s="150" t="s">
        <v>13956</v>
      </c>
      <c r="AK258" s="9">
        <v>127</v>
      </c>
    </row>
    <row r="259" spans="1:37">
      <c r="A259" s="10" t="s">
        <v>1604</v>
      </c>
      <c r="B259" s="11" t="s">
        <v>1605</v>
      </c>
      <c r="C259" s="11" t="s">
        <v>5671</v>
      </c>
      <c r="D259" s="11" t="s">
        <v>1608</v>
      </c>
      <c r="E259" s="11" t="s">
        <v>1609</v>
      </c>
      <c r="F259" s="11" t="s">
        <v>11942</v>
      </c>
      <c r="G259" s="11" t="s">
        <v>5673</v>
      </c>
      <c r="H259" s="148">
        <v>1</v>
      </c>
      <c r="I259" s="148">
        <v>10</v>
      </c>
      <c r="J259" s="6" t="s">
        <v>13956</v>
      </c>
      <c r="K259" s="29">
        <v>10</v>
      </c>
      <c r="L259" s="29">
        <v>16</v>
      </c>
      <c r="M259" s="29">
        <v>16</v>
      </c>
      <c r="N259" s="29">
        <v>21</v>
      </c>
      <c r="O259" s="29">
        <v>12</v>
      </c>
      <c r="P259" s="29">
        <v>10</v>
      </c>
      <c r="Q259" s="29">
        <v>10</v>
      </c>
      <c r="R259" s="29">
        <v>23</v>
      </c>
      <c r="S259" s="29">
        <v>11</v>
      </c>
      <c r="T259" s="6" t="s">
        <v>13956</v>
      </c>
      <c r="U259" s="6" t="s">
        <v>13956</v>
      </c>
      <c r="V259" s="6" t="s">
        <v>13956</v>
      </c>
      <c r="W259" s="6" t="s">
        <v>13956</v>
      </c>
      <c r="X259" s="6" t="s">
        <v>13956</v>
      </c>
      <c r="Y259" s="6" t="s">
        <v>13956</v>
      </c>
      <c r="Z259" s="7">
        <v>63</v>
      </c>
      <c r="AA259" s="7">
        <v>66</v>
      </c>
      <c r="AB259" s="149" t="s">
        <v>13956</v>
      </c>
      <c r="AC259" s="149" t="s">
        <v>13956</v>
      </c>
      <c r="AD259" s="149" t="s">
        <v>13956</v>
      </c>
      <c r="AE259" s="149" t="s">
        <v>13956</v>
      </c>
      <c r="AF259" s="149" t="s">
        <v>13956</v>
      </c>
      <c r="AG259" s="8">
        <v>128</v>
      </c>
      <c r="AH259" s="149" t="s">
        <v>290</v>
      </c>
      <c r="AI259" s="9">
        <v>129</v>
      </c>
      <c r="AJ259" s="150" t="s">
        <v>13956</v>
      </c>
      <c r="AK259" s="9">
        <v>129</v>
      </c>
    </row>
    <row r="260" spans="1:37">
      <c r="A260" s="10" t="s">
        <v>1611</v>
      </c>
      <c r="B260" s="11" t="s">
        <v>1612</v>
      </c>
      <c r="C260" s="11" t="s">
        <v>8725</v>
      </c>
      <c r="D260" s="11" t="s">
        <v>1614</v>
      </c>
      <c r="E260" s="11" t="s">
        <v>1615</v>
      </c>
      <c r="F260" s="11" t="s">
        <v>11943</v>
      </c>
      <c r="G260" s="11" t="s">
        <v>5676</v>
      </c>
      <c r="H260" s="148">
        <v>2</v>
      </c>
      <c r="I260" s="148">
        <v>13</v>
      </c>
      <c r="J260" s="29">
        <v>34</v>
      </c>
      <c r="K260" s="29">
        <v>21</v>
      </c>
      <c r="L260" s="29">
        <v>27</v>
      </c>
      <c r="M260" s="29">
        <v>16</v>
      </c>
      <c r="N260" s="29">
        <v>19</v>
      </c>
      <c r="O260" s="29">
        <v>33</v>
      </c>
      <c r="P260" s="29">
        <v>18</v>
      </c>
      <c r="Q260" s="29">
        <v>15</v>
      </c>
      <c r="R260" s="29">
        <v>21</v>
      </c>
      <c r="S260" s="29">
        <v>14</v>
      </c>
      <c r="T260" s="6" t="s">
        <v>13956</v>
      </c>
      <c r="U260" s="6" t="s">
        <v>13956</v>
      </c>
      <c r="V260" s="6" t="s">
        <v>13956</v>
      </c>
      <c r="W260" s="6" t="s">
        <v>13956</v>
      </c>
      <c r="X260" s="29">
        <v>12</v>
      </c>
      <c r="Y260" s="6" t="s">
        <v>13956</v>
      </c>
      <c r="Z260" s="7">
        <v>103</v>
      </c>
      <c r="AA260" s="7">
        <v>127</v>
      </c>
      <c r="AB260" s="149" t="s">
        <v>13956</v>
      </c>
      <c r="AC260" s="149" t="s">
        <v>290</v>
      </c>
      <c r="AD260" s="149" t="s">
        <v>290</v>
      </c>
      <c r="AE260" s="149" t="s">
        <v>13956</v>
      </c>
      <c r="AF260" s="149" t="s">
        <v>13956</v>
      </c>
      <c r="AG260" s="8">
        <v>206</v>
      </c>
      <c r="AH260" s="8">
        <v>14</v>
      </c>
      <c r="AI260" s="9">
        <v>230</v>
      </c>
      <c r="AJ260" s="150" t="s">
        <v>13956</v>
      </c>
      <c r="AK260" s="9">
        <v>230</v>
      </c>
    </row>
    <row r="261" spans="1:37">
      <c r="A261" s="10" t="s">
        <v>1617</v>
      </c>
      <c r="B261" s="11" t="s">
        <v>1618</v>
      </c>
      <c r="C261" s="11" t="s">
        <v>5677</v>
      </c>
      <c r="D261" s="11" t="s">
        <v>1621</v>
      </c>
      <c r="E261" s="11" t="s">
        <v>1622</v>
      </c>
      <c r="F261" s="11" t="s">
        <v>11944</v>
      </c>
      <c r="G261" s="11" t="s">
        <v>5679</v>
      </c>
      <c r="H261" s="148">
        <v>2.8</v>
      </c>
      <c r="I261" s="148">
        <v>28.1</v>
      </c>
      <c r="J261" s="6" t="s">
        <v>13956</v>
      </c>
      <c r="K261" s="6" t="s">
        <v>13956</v>
      </c>
      <c r="L261" s="6" t="s">
        <v>13956</v>
      </c>
      <c r="M261" s="6" t="s">
        <v>13956</v>
      </c>
      <c r="N261" s="6" t="s">
        <v>13956</v>
      </c>
      <c r="O261" s="6" t="s">
        <v>13956</v>
      </c>
      <c r="P261" s="6" t="s">
        <v>13956</v>
      </c>
      <c r="Q261" s="6" t="s">
        <v>13956</v>
      </c>
      <c r="R261" s="6" t="s">
        <v>13956</v>
      </c>
      <c r="S261" s="6" t="s">
        <v>13956</v>
      </c>
      <c r="T261" s="29">
        <v>89</v>
      </c>
      <c r="U261" s="29">
        <v>118</v>
      </c>
      <c r="V261" s="29">
        <v>110</v>
      </c>
      <c r="W261" s="29">
        <v>110</v>
      </c>
      <c r="X261" s="6" t="s">
        <v>13956</v>
      </c>
      <c r="Y261" s="6" t="s">
        <v>13956</v>
      </c>
      <c r="Z261" s="7">
        <v>210</v>
      </c>
      <c r="AA261" s="7">
        <v>217</v>
      </c>
      <c r="AB261" s="149" t="s">
        <v>290</v>
      </c>
      <c r="AC261" s="149" t="s">
        <v>13956</v>
      </c>
      <c r="AD261" s="149" t="s">
        <v>290</v>
      </c>
      <c r="AE261" s="149" t="s">
        <v>290</v>
      </c>
      <c r="AF261" s="149" t="s">
        <v>13956</v>
      </c>
      <c r="AG261" s="8">
        <v>409</v>
      </c>
      <c r="AH261" s="8">
        <v>10</v>
      </c>
      <c r="AI261" s="150" t="s">
        <v>13956</v>
      </c>
      <c r="AJ261" s="9">
        <v>427</v>
      </c>
      <c r="AK261" s="9">
        <v>427</v>
      </c>
    </row>
    <row r="262" spans="1:37">
      <c r="A262" s="10" t="s">
        <v>1624</v>
      </c>
      <c r="B262" s="11" t="s">
        <v>1625</v>
      </c>
      <c r="C262" s="11" t="s">
        <v>8730</v>
      </c>
      <c r="D262" s="11" t="s">
        <v>1628</v>
      </c>
      <c r="E262" s="11" t="s">
        <v>1622</v>
      </c>
      <c r="F262" s="11" t="s">
        <v>11945</v>
      </c>
      <c r="G262" s="11" t="s">
        <v>5682</v>
      </c>
      <c r="H262" s="148">
        <v>2</v>
      </c>
      <c r="I262" s="148">
        <v>20</v>
      </c>
      <c r="J262" s="29">
        <v>40</v>
      </c>
      <c r="K262" s="29">
        <v>23</v>
      </c>
      <c r="L262" s="29">
        <v>18</v>
      </c>
      <c r="M262" s="29">
        <v>28</v>
      </c>
      <c r="N262" s="29">
        <v>28</v>
      </c>
      <c r="O262" s="29">
        <v>31</v>
      </c>
      <c r="P262" s="29">
        <v>23</v>
      </c>
      <c r="Q262" s="29">
        <v>31</v>
      </c>
      <c r="R262" s="29">
        <v>27</v>
      </c>
      <c r="S262" s="29">
        <v>28</v>
      </c>
      <c r="T262" s="6" t="s">
        <v>13956</v>
      </c>
      <c r="U262" s="6" t="s">
        <v>13956</v>
      </c>
      <c r="V262" s="6" t="s">
        <v>13956</v>
      </c>
      <c r="W262" s="6" t="s">
        <v>13956</v>
      </c>
      <c r="X262" s="6" t="s">
        <v>13956</v>
      </c>
      <c r="Y262" s="6" t="s">
        <v>13956</v>
      </c>
      <c r="Z262" s="7">
        <v>134</v>
      </c>
      <c r="AA262" s="7">
        <v>143</v>
      </c>
      <c r="AB262" s="149" t="s">
        <v>13956</v>
      </c>
      <c r="AC262" s="149" t="s">
        <v>13956</v>
      </c>
      <c r="AD262" s="149" t="s">
        <v>13956</v>
      </c>
      <c r="AE262" s="149" t="s">
        <v>13956</v>
      </c>
      <c r="AF262" s="149" t="s">
        <v>13956</v>
      </c>
      <c r="AG262" s="8">
        <v>271</v>
      </c>
      <c r="AH262" s="149" t="s">
        <v>290</v>
      </c>
      <c r="AI262" s="9">
        <v>277</v>
      </c>
      <c r="AJ262" s="150" t="s">
        <v>13956</v>
      </c>
      <c r="AK262" s="9">
        <v>277</v>
      </c>
    </row>
    <row r="263" spans="1:37">
      <c r="A263" s="10" t="s">
        <v>1629</v>
      </c>
      <c r="B263" s="11" t="s">
        <v>1585</v>
      </c>
      <c r="C263" s="11" t="s">
        <v>8734</v>
      </c>
      <c r="D263" s="11" t="s">
        <v>1631</v>
      </c>
      <c r="E263" s="11" t="s">
        <v>1632</v>
      </c>
      <c r="F263" s="11" t="s">
        <v>11946</v>
      </c>
      <c r="G263" s="11" t="s">
        <v>5685</v>
      </c>
      <c r="H263" s="148">
        <v>1</v>
      </c>
      <c r="I263" s="148">
        <v>5.5</v>
      </c>
      <c r="J263" s="29">
        <v>10</v>
      </c>
      <c r="K263" s="6" t="s">
        <v>290</v>
      </c>
      <c r="L263" s="29">
        <v>10</v>
      </c>
      <c r="M263" s="6" t="s">
        <v>290</v>
      </c>
      <c r="N263" s="6" t="s">
        <v>290</v>
      </c>
      <c r="O263" s="6" t="s">
        <v>290</v>
      </c>
      <c r="P263" s="6" t="s">
        <v>290</v>
      </c>
      <c r="Q263" s="29">
        <v>10</v>
      </c>
      <c r="R263" s="6" t="s">
        <v>290</v>
      </c>
      <c r="S263" s="6" t="s">
        <v>290</v>
      </c>
      <c r="T263" s="6" t="s">
        <v>13956</v>
      </c>
      <c r="U263" s="6" t="s">
        <v>13956</v>
      </c>
      <c r="V263" s="6" t="s">
        <v>13956</v>
      </c>
      <c r="W263" s="6" t="s">
        <v>13956</v>
      </c>
      <c r="X263" s="6" t="s">
        <v>13956</v>
      </c>
      <c r="Y263" s="6" t="s">
        <v>13956</v>
      </c>
      <c r="Z263" s="7">
        <v>37</v>
      </c>
      <c r="AA263" s="7">
        <v>38</v>
      </c>
      <c r="AB263" s="149" t="s">
        <v>13956</v>
      </c>
      <c r="AC263" s="149" t="s">
        <v>13956</v>
      </c>
      <c r="AD263" s="149" t="s">
        <v>13956</v>
      </c>
      <c r="AE263" s="149" t="s">
        <v>290</v>
      </c>
      <c r="AF263" s="149" t="s">
        <v>13956</v>
      </c>
      <c r="AG263" s="8">
        <v>73</v>
      </c>
      <c r="AH263" s="149" t="s">
        <v>290</v>
      </c>
      <c r="AI263" s="9">
        <v>75</v>
      </c>
      <c r="AJ263" s="150" t="s">
        <v>13956</v>
      </c>
      <c r="AK263" s="9">
        <v>75</v>
      </c>
    </row>
    <row r="264" spans="1:37">
      <c r="A264" s="10" t="s">
        <v>1634</v>
      </c>
      <c r="B264" s="11" t="s">
        <v>1635</v>
      </c>
      <c r="C264" s="11" t="s">
        <v>5686</v>
      </c>
      <c r="D264" s="11" t="s">
        <v>1638</v>
      </c>
      <c r="E264" s="11" t="s">
        <v>1639</v>
      </c>
      <c r="F264" s="11" t="s">
        <v>11947</v>
      </c>
      <c r="G264" s="11" t="s">
        <v>5688</v>
      </c>
      <c r="H264" s="148">
        <v>1.4</v>
      </c>
      <c r="I264" s="148">
        <v>8.6999999999999993</v>
      </c>
      <c r="J264" s="6" t="s">
        <v>13956</v>
      </c>
      <c r="K264" s="6" t="s">
        <v>13956</v>
      </c>
      <c r="L264" s="6" t="s">
        <v>13956</v>
      </c>
      <c r="M264" s="6" t="s">
        <v>13956</v>
      </c>
      <c r="N264" s="6" t="s">
        <v>13956</v>
      </c>
      <c r="O264" s="6" t="s">
        <v>13956</v>
      </c>
      <c r="P264" s="6" t="s">
        <v>13956</v>
      </c>
      <c r="Q264" s="6" t="s">
        <v>13956</v>
      </c>
      <c r="R264" s="6" t="s">
        <v>13956</v>
      </c>
      <c r="S264" s="6" t="s">
        <v>13956</v>
      </c>
      <c r="T264" s="29">
        <v>31</v>
      </c>
      <c r="U264" s="29">
        <v>22</v>
      </c>
      <c r="V264" s="29">
        <v>27</v>
      </c>
      <c r="W264" s="29">
        <v>31</v>
      </c>
      <c r="X264" s="6" t="s">
        <v>13956</v>
      </c>
      <c r="Y264" s="6" t="s">
        <v>13956</v>
      </c>
      <c r="Z264" s="7">
        <v>59</v>
      </c>
      <c r="AA264" s="7">
        <v>52</v>
      </c>
      <c r="AB264" s="149" t="s">
        <v>290</v>
      </c>
      <c r="AC264" s="149" t="s">
        <v>13956</v>
      </c>
      <c r="AD264" s="149" t="s">
        <v>290</v>
      </c>
      <c r="AE264" s="149" t="s">
        <v>290</v>
      </c>
      <c r="AF264" s="149" t="s">
        <v>13956</v>
      </c>
      <c r="AG264" s="8">
        <v>105</v>
      </c>
      <c r="AH264" s="149" t="s">
        <v>13956</v>
      </c>
      <c r="AI264" s="150" t="s">
        <v>13956</v>
      </c>
      <c r="AJ264" s="9">
        <v>111</v>
      </c>
      <c r="AK264" s="9">
        <v>111</v>
      </c>
    </row>
    <row r="265" spans="1:37">
      <c r="A265" s="10" t="s">
        <v>1641</v>
      </c>
      <c r="B265" s="11" t="s">
        <v>1642</v>
      </c>
      <c r="C265" s="11" t="s">
        <v>10046</v>
      </c>
      <c r="D265" s="11" t="s">
        <v>1645</v>
      </c>
      <c r="E265" s="11" t="s">
        <v>1646</v>
      </c>
      <c r="F265" s="11" t="s">
        <v>12580</v>
      </c>
      <c r="G265" s="11" t="s">
        <v>5691</v>
      </c>
      <c r="H265" s="148">
        <v>1</v>
      </c>
      <c r="I265" s="148">
        <v>10</v>
      </c>
      <c r="J265" s="29">
        <v>15</v>
      </c>
      <c r="K265" s="29">
        <v>14</v>
      </c>
      <c r="L265" s="29">
        <v>11</v>
      </c>
      <c r="M265" s="29">
        <v>10</v>
      </c>
      <c r="N265" s="29">
        <v>10</v>
      </c>
      <c r="O265" s="29">
        <v>18</v>
      </c>
      <c r="P265" s="29">
        <v>10</v>
      </c>
      <c r="Q265" s="6" t="s">
        <v>290</v>
      </c>
      <c r="R265" s="29">
        <v>14</v>
      </c>
      <c r="S265" s="6" t="s">
        <v>290</v>
      </c>
      <c r="T265" s="6" t="s">
        <v>13956</v>
      </c>
      <c r="U265" s="6" t="s">
        <v>13956</v>
      </c>
      <c r="V265" s="6" t="s">
        <v>13956</v>
      </c>
      <c r="W265" s="6" t="s">
        <v>13956</v>
      </c>
      <c r="X265" s="6" t="s">
        <v>13956</v>
      </c>
      <c r="Y265" s="6" t="s">
        <v>13956</v>
      </c>
      <c r="Z265" s="7">
        <v>61</v>
      </c>
      <c r="AA265" s="7">
        <v>57</v>
      </c>
      <c r="AB265" s="149" t="s">
        <v>290</v>
      </c>
      <c r="AC265" s="149" t="s">
        <v>13956</v>
      </c>
      <c r="AD265" s="149" t="s">
        <v>290</v>
      </c>
      <c r="AE265" s="149" t="s">
        <v>290</v>
      </c>
      <c r="AF265" s="149" t="s">
        <v>13956</v>
      </c>
      <c r="AG265" s="8">
        <v>99</v>
      </c>
      <c r="AH265" s="149" t="s">
        <v>290</v>
      </c>
      <c r="AI265" s="9">
        <v>118</v>
      </c>
      <c r="AJ265" s="150" t="s">
        <v>13956</v>
      </c>
      <c r="AK265" s="9">
        <v>118</v>
      </c>
    </row>
    <row r="266" spans="1:37">
      <c r="A266" s="10" t="s">
        <v>1653</v>
      </c>
      <c r="B266" s="11" t="s">
        <v>319</v>
      </c>
      <c r="C266" s="11" t="s">
        <v>8739</v>
      </c>
      <c r="D266" s="11" t="s">
        <v>1654</v>
      </c>
      <c r="E266" s="11" t="s">
        <v>1639</v>
      </c>
      <c r="F266" s="11" t="s">
        <v>11948</v>
      </c>
      <c r="G266" s="11" t="s">
        <v>5694</v>
      </c>
      <c r="H266" s="148">
        <v>1</v>
      </c>
      <c r="I266" s="148">
        <v>5.8</v>
      </c>
      <c r="J266" s="29">
        <v>10</v>
      </c>
      <c r="K266" s="29">
        <v>12</v>
      </c>
      <c r="L266" s="29">
        <v>10</v>
      </c>
      <c r="M266" s="6" t="s">
        <v>290</v>
      </c>
      <c r="N266" s="29">
        <v>15</v>
      </c>
      <c r="O266" s="6" t="s">
        <v>290</v>
      </c>
      <c r="P266" s="29">
        <v>10</v>
      </c>
      <c r="Q266" s="29">
        <v>15</v>
      </c>
      <c r="R266" s="6" t="s">
        <v>290</v>
      </c>
      <c r="S266" s="6" t="s">
        <v>290</v>
      </c>
      <c r="T266" s="6" t="s">
        <v>13956</v>
      </c>
      <c r="U266" s="6" t="s">
        <v>13956</v>
      </c>
      <c r="V266" s="6" t="s">
        <v>13956</v>
      </c>
      <c r="W266" s="6" t="s">
        <v>13956</v>
      </c>
      <c r="X266" s="6" t="s">
        <v>13956</v>
      </c>
      <c r="Y266" s="6" t="s">
        <v>13956</v>
      </c>
      <c r="Z266" s="7">
        <v>46</v>
      </c>
      <c r="AA266" s="7">
        <v>54</v>
      </c>
      <c r="AB266" s="149" t="s">
        <v>290</v>
      </c>
      <c r="AC266" s="149" t="s">
        <v>290</v>
      </c>
      <c r="AD266" s="149" t="s">
        <v>290</v>
      </c>
      <c r="AE266" s="149" t="s">
        <v>290</v>
      </c>
      <c r="AF266" s="149" t="s">
        <v>13956</v>
      </c>
      <c r="AG266" s="8">
        <v>87</v>
      </c>
      <c r="AH266" s="149" t="s">
        <v>290</v>
      </c>
      <c r="AI266" s="9">
        <v>100</v>
      </c>
      <c r="AJ266" s="150" t="s">
        <v>13956</v>
      </c>
      <c r="AK266" s="9">
        <v>100</v>
      </c>
    </row>
    <row r="267" spans="1:37">
      <c r="A267" s="10" t="s">
        <v>1655</v>
      </c>
      <c r="B267" s="11" t="s">
        <v>1585</v>
      </c>
      <c r="C267" s="11" t="s">
        <v>8742</v>
      </c>
      <c r="D267" s="11" t="s">
        <v>1657</v>
      </c>
      <c r="E267" s="11" t="s">
        <v>1639</v>
      </c>
      <c r="F267" s="11" t="s">
        <v>11949</v>
      </c>
      <c r="G267" s="11" t="s">
        <v>5697</v>
      </c>
      <c r="H267" s="148">
        <v>1</v>
      </c>
      <c r="I267" s="148">
        <v>9</v>
      </c>
      <c r="J267" s="6" t="s">
        <v>13956</v>
      </c>
      <c r="K267" s="29">
        <v>13</v>
      </c>
      <c r="L267" s="29">
        <v>16</v>
      </c>
      <c r="M267" s="29">
        <v>19</v>
      </c>
      <c r="N267" s="29">
        <v>15</v>
      </c>
      <c r="O267" s="29">
        <v>12</v>
      </c>
      <c r="P267" s="29">
        <v>13</v>
      </c>
      <c r="Q267" s="29">
        <v>20</v>
      </c>
      <c r="R267" s="29">
        <v>14</v>
      </c>
      <c r="S267" s="6" t="s">
        <v>290</v>
      </c>
      <c r="T267" s="6" t="s">
        <v>13956</v>
      </c>
      <c r="U267" s="6" t="s">
        <v>13956</v>
      </c>
      <c r="V267" s="6" t="s">
        <v>13956</v>
      </c>
      <c r="W267" s="6" t="s">
        <v>13956</v>
      </c>
      <c r="X267" s="6" t="s">
        <v>13956</v>
      </c>
      <c r="Y267" s="6" t="s">
        <v>13956</v>
      </c>
      <c r="Z267" s="7">
        <v>72</v>
      </c>
      <c r="AA267" s="7">
        <v>55</v>
      </c>
      <c r="AB267" s="149" t="s">
        <v>290</v>
      </c>
      <c r="AC267" s="149" t="s">
        <v>290</v>
      </c>
      <c r="AD267" s="149" t="s">
        <v>13956</v>
      </c>
      <c r="AE267" s="149" t="s">
        <v>13956</v>
      </c>
      <c r="AF267" s="149" t="s">
        <v>13956</v>
      </c>
      <c r="AG267" s="8">
        <v>122</v>
      </c>
      <c r="AH267" s="149" t="s">
        <v>290</v>
      </c>
      <c r="AI267" s="9">
        <v>127</v>
      </c>
      <c r="AJ267" s="150" t="s">
        <v>13956</v>
      </c>
      <c r="AK267" s="9">
        <v>127</v>
      </c>
    </row>
    <row r="268" spans="1:37">
      <c r="A268" s="10" t="s">
        <v>11950</v>
      </c>
      <c r="B268" s="11" t="s">
        <v>8744</v>
      </c>
      <c r="C268" s="11" t="s">
        <v>8746</v>
      </c>
      <c r="D268" s="11" t="s">
        <v>8747</v>
      </c>
      <c r="E268" s="11" t="s">
        <v>8748</v>
      </c>
      <c r="F268" s="11" t="s">
        <v>11951</v>
      </c>
      <c r="G268" s="11" t="s">
        <v>11952</v>
      </c>
      <c r="H268" s="148">
        <v>1</v>
      </c>
      <c r="I268" s="148">
        <v>5.6</v>
      </c>
      <c r="J268" s="6" t="s">
        <v>290</v>
      </c>
      <c r="K268" s="6" t="s">
        <v>290</v>
      </c>
      <c r="L268" s="6" t="s">
        <v>290</v>
      </c>
      <c r="M268" s="6" t="s">
        <v>290</v>
      </c>
      <c r="N268" s="6" t="s">
        <v>290</v>
      </c>
      <c r="O268" s="6" t="s">
        <v>290</v>
      </c>
      <c r="P268" s="6" t="s">
        <v>290</v>
      </c>
      <c r="Q268" s="6" t="s">
        <v>290</v>
      </c>
      <c r="R268" s="6" t="s">
        <v>290</v>
      </c>
      <c r="S268" s="6" t="s">
        <v>290</v>
      </c>
      <c r="T268" s="6" t="s">
        <v>13956</v>
      </c>
      <c r="U268" s="6" t="s">
        <v>13956</v>
      </c>
      <c r="V268" s="6" t="s">
        <v>13956</v>
      </c>
      <c r="W268" s="6" t="s">
        <v>13956</v>
      </c>
      <c r="X268" s="6" t="s">
        <v>290</v>
      </c>
      <c r="Y268" s="6" t="s">
        <v>13956</v>
      </c>
      <c r="Z268" s="7">
        <v>29</v>
      </c>
      <c r="AA268" s="7">
        <v>25</v>
      </c>
      <c r="AB268" s="149" t="s">
        <v>13956</v>
      </c>
      <c r="AC268" s="149" t="s">
        <v>13956</v>
      </c>
      <c r="AD268" s="149" t="s">
        <v>13956</v>
      </c>
      <c r="AE268" s="149" t="s">
        <v>290</v>
      </c>
      <c r="AF268" s="149" t="s">
        <v>13956</v>
      </c>
      <c r="AG268" s="8">
        <v>52</v>
      </c>
      <c r="AH268" s="149" t="s">
        <v>290</v>
      </c>
      <c r="AI268" s="9">
        <v>54</v>
      </c>
      <c r="AJ268" s="150" t="s">
        <v>13956</v>
      </c>
      <c r="AK268" s="9">
        <v>54</v>
      </c>
    </row>
    <row r="269" spans="1:37">
      <c r="A269" s="10" t="s">
        <v>1662</v>
      </c>
      <c r="B269" s="11" t="s">
        <v>1663</v>
      </c>
      <c r="C269" s="11" t="s">
        <v>8752</v>
      </c>
      <c r="D269" s="11" t="s">
        <v>1666</v>
      </c>
      <c r="E269" s="11" t="s">
        <v>1667</v>
      </c>
      <c r="F269" s="11" t="s">
        <v>11953</v>
      </c>
      <c r="G269" s="11" t="s">
        <v>5703</v>
      </c>
      <c r="H269" s="148">
        <v>0.5</v>
      </c>
      <c r="I269" s="148">
        <v>5.5</v>
      </c>
      <c r="J269" s="29">
        <v>12</v>
      </c>
      <c r="K269" s="6" t="s">
        <v>290</v>
      </c>
      <c r="L269" s="6" t="s">
        <v>290</v>
      </c>
      <c r="M269" s="6" t="s">
        <v>290</v>
      </c>
      <c r="N269" s="6" t="s">
        <v>290</v>
      </c>
      <c r="O269" s="6" t="s">
        <v>290</v>
      </c>
      <c r="P269" s="6" t="s">
        <v>290</v>
      </c>
      <c r="Q269" s="6" t="s">
        <v>290</v>
      </c>
      <c r="R269" s="6" t="s">
        <v>290</v>
      </c>
      <c r="S269" s="6" t="s">
        <v>290</v>
      </c>
      <c r="T269" s="6" t="s">
        <v>13956</v>
      </c>
      <c r="U269" s="6" t="s">
        <v>13956</v>
      </c>
      <c r="V269" s="6" t="s">
        <v>13956</v>
      </c>
      <c r="W269" s="6" t="s">
        <v>13956</v>
      </c>
      <c r="X269" s="6" t="s">
        <v>290</v>
      </c>
      <c r="Y269" s="6" t="s">
        <v>13956</v>
      </c>
      <c r="Z269" s="7">
        <v>29</v>
      </c>
      <c r="AA269" s="7">
        <v>29</v>
      </c>
      <c r="AB269" s="149" t="s">
        <v>13956</v>
      </c>
      <c r="AC269" s="149" t="s">
        <v>13956</v>
      </c>
      <c r="AD269" s="149" t="s">
        <v>13956</v>
      </c>
      <c r="AE269" s="149" t="s">
        <v>13956</v>
      </c>
      <c r="AF269" s="149" t="s">
        <v>13956</v>
      </c>
      <c r="AG269" s="8">
        <v>58</v>
      </c>
      <c r="AH269" s="149" t="s">
        <v>13956</v>
      </c>
      <c r="AI269" s="9">
        <v>58</v>
      </c>
      <c r="AJ269" s="150" t="s">
        <v>13956</v>
      </c>
      <c r="AK269" s="9">
        <v>58</v>
      </c>
    </row>
    <row r="270" spans="1:37">
      <c r="A270" s="10" t="s">
        <v>1669</v>
      </c>
      <c r="B270" s="11" t="s">
        <v>326</v>
      </c>
      <c r="C270" s="11" t="s">
        <v>8755</v>
      </c>
      <c r="D270" s="11" t="s">
        <v>1671</v>
      </c>
      <c r="E270" s="11" t="s">
        <v>1672</v>
      </c>
      <c r="F270" s="11" t="s">
        <v>11954</v>
      </c>
      <c r="G270" s="11" t="s">
        <v>5706</v>
      </c>
      <c r="H270" s="148">
        <v>1</v>
      </c>
      <c r="I270" s="148">
        <v>5.5</v>
      </c>
      <c r="J270" s="29">
        <v>14</v>
      </c>
      <c r="K270" s="29">
        <v>10</v>
      </c>
      <c r="L270" s="6" t="s">
        <v>290</v>
      </c>
      <c r="M270" s="29">
        <v>13</v>
      </c>
      <c r="N270" s="6" t="s">
        <v>290</v>
      </c>
      <c r="O270" s="6" t="s">
        <v>290</v>
      </c>
      <c r="P270" s="29">
        <v>10</v>
      </c>
      <c r="Q270" s="6" t="s">
        <v>290</v>
      </c>
      <c r="R270" s="6" t="s">
        <v>290</v>
      </c>
      <c r="S270" s="6" t="s">
        <v>290</v>
      </c>
      <c r="T270" s="6" t="s">
        <v>13956</v>
      </c>
      <c r="U270" s="6" t="s">
        <v>13956</v>
      </c>
      <c r="V270" s="6" t="s">
        <v>13956</v>
      </c>
      <c r="W270" s="6" t="s">
        <v>13956</v>
      </c>
      <c r="X270" s="6" t="s">
        <v>13956</v>
      </c>
      <c r="Y270" s="6" t="s">
        <v>13956</v>
      </c>
      <c r="Z270" s="7">
        <v>51</v>
      </c>
      <c r="AA270" s="7">
        <v>40</v>
      </c>
      <c r="AB270" s="149" t="s">
        <v>290</v>
      </c>
      <c r="AC270" s="149" t="s">
        <v>290</v>
      </c>
      <c r="AD270" s="149" t="s">
        <v>13956</v>
      </c>
      <c r="AE270" s="149" t="s">
        <v>13956</v>
      </c>
      <c r="AF270" s="149" t="s">
        <v>13956</v>
      </c>
      <c r="AG270" s="8">
        <v>87</v>
      </c>
      <c r="AH270" s="149" t="s">
        <v>13956</v>
      </c>
      <c r="AI270" s="9">
        <v>91</v>
      </c>
      <c r="AJ270" s="150" t="s">
        <v>13956</v>
      </c>
      <c r="AK270" s="9">
        <v>91</v>
      </c>
    </row>
    <row r="271" spans="1:37">
      <c r="A271" s="10" t="s">
        <v>1674</v>
      </c>
      <c r="B271" s="11" t="s">
        <v>8758</v>
      </c>
      <c r="C271" s="11" t="s">
        <v>8760</v>
      </c>
      <c r="D271" s="11" t="s">
        <v>1678</v>
      </c>
      <c r="E271" s="11" t="s">
        <v>1679</v>
      </c>
      <c r="F271" s="11" t="s">
        <v>11955</v>
      </c>
      <c r="G271" s="11" t="s">
        <v>11956</v>
      </c>
      <c r="H271" s="148">
        <v>2</v>
      </c>
      <c r="I271" s="148">
        <v>9.5</v>
      </c>
      <c r="J271" s="29">
        <v>17</v>
      </c>
      <c r="K271" s="29">
        <v>11</v>
      </c>
      <c r="L271" s="6" t="s">
        <v>290</v>
      </c>
      <c r="M271" s="6" t="s">
        <v>290</v>
      </c>
      <c r="N271" s="29">
        <v>10</v>
      </c>
      <c r="O271" s="29">
        <v>13</v>
      </c>
      <c r="P271" s="6" t="s">
        <v>290</v>
      </c>
      <c r="Q271" s="29">
        <v>12</v>
      </c>
      <c r="R271" s="29">
        <v>14</v>
      </c>
      <c r="S271" s="29">
        <v>12</v>
      </c>
      <c r="T271" s="6" t="s">
        <v>13956</v>
      </c>
      <c r="U271" s="6" t="s">
        <v>13956</v>
      </c>
      <c r="V271" s="6" t="s">
        <v>13956</v>
      </c>
      <c r="W271" s="6" t="s">
        <v>13956</v>
      </c>
      <c r="X271" s="6" t="s">
        <v>290</v>
      </c>
      <c r="Y271" s="6" t="s">
        <v>13956</v>
      </c>
      <c r="Z271" s="7">
        <v>54</v>
      </c>
      <c r="AA271" s="7">
        <v>55</v>
      </c>
      <c r="AB271" s="149" t="s">
        <v>13956</v>
      </c>
      <c r="AC271" s="149" t="s">
        <v>13956</v>
      </c>
      <c r="AD271" s="149" t="s">
        <v>290</v>
      </c>
      <c r="AE271" s="149" t="s">
        <v>13956</v>
      </c>
      <c r="AF271" s="149" t="s">
        <v>13956</v>
      </c>
      <c r="AG271" s="8">
        <v>104</v>
      </c>
      <c r="AH271" s="149" t="s">
        <v>290</v>
      </c>
      <c r="AI271" s="9">
        <v>109</v>
      </c>
      <c r="AJ271" s="150" t="s">
        <v>13956</v>
      </c>
      <c r="AK271" s="9">
        <v>109</v>
      </c>
    </row>
    <row r="272" spans="1:37">
      <c r="A272" s="10" t="s">
        <v>1681</v>
      </c>
      <c r="B272" s="11" t="s">
        <v>1682</v>
      </c>
      <c r="C272" s="11" t="s">
        <v>8764</v>
      </c>
      <c r="D272" s="11" t="s">
        <v>1683</v>
      </c>
      <c r="E272" s="11" t="s">
        <v>1679</v>
      </c>
      <c r="F272" s="11" t="s">
        <v>11957</v>
      </c>
      <c r="G272" s="11" t="s">
        <v>5709</v>
      </c>
      <c r="H272" s="148">
        <v>2</v>
      </c>
      <c r="I272" s="148">
        <v>8.3000000000000007</v>
      </c>
      <c r="J272" s="29">
        <v>23</v>
      </c>
      <c r="K272" s="29">
        <v>18</v>
      </c>
      <c r="L272" s="6" t="s">
        <v>290</v>
      </c>
      <c r="M272" s="29">
        <v>13</v>
      </c>
      <c r="N272" s="29">
        <v>13</v>
      </c>
      <c r="O272" s="29">
        <v>17</v>
      </c>
      <c r="P272" s="29">
        <v>13</v>
      </c>
      <c r="Q272" s="6" t="s">
        <v>290</v>
      </c>
      <c r="R272" s="6" t="s">
        <v>290</v>
      </c>
      <c r="S272" s="6" t="s">
        <v>290</v>
      </c>
      <c r="T272" s="6" t="s">
        <v>13956</v>
      </c>
      <c r="U272" s="6" t="s">
        <v>13956</v>
      </c>
      <c r="V272" s="6" t="s">
        <v>13956</v>
      </c>
      <c r="W272" s="6" t="s">
        <v>13956</v>
      </c>
      <c r="X272" s="6" t="s">
        <v>13956</v>
      </c>
      <c r="Y272" s="6" t="s">
        <v>13956</v>
      </c>
      <c r="Z272" s="7">
        <v>58</v>
      </c>
      <c r="AA272" s="7">
        <v>65</v>
      </c>
      <c r="AB272" s="149" t="s">
        <v>13956</v>
      </c>
      <c r="AC272" s="149" t="s">
        <v>13956</v>
      </c>
      <c r="AD272" s="149" t="s">
        <v>13956</v>
      </c>
      <c r="AE272" s="149" t="s">
        <v>13956</v>
      </c>
      <c r="AF272" s="149" t="s">
        <v>290</v>
      </c>
      <c r="AG272" s="8">
        <v>116</v>
      </c>
      <c r="AH272" s="149" t="s">
        <v>13956</v>
      </c>
      <c r="AI272" s="9">
        <v>123</v>
      </c>
      <c r="AJ272" s="150" t="s">
        <v>13956</v>
      </c>
      <c r="AK272" s="9">
        <v>123</v>
      </c>
    </row>
    <row r="273" spans="1:37">
      <c r="A273" s="10" t="s">
        <v>1684</v>
      </c>
      <c r="B273" s="11" t="s">
        <v>1685</v>
      </c>
      <c r="C273" s="11" t="s">
        <v>8767</v>
      </c>
      <c r="D273" s="11" t="s">
        <v>1688</v>
      </c>
      <c r="E273" s="11" t="s">
        <v>1122</v>
      </c>
      <c r="F273" s="11" t="s">
        <v>11958</v>
      </c>
      <c r="G273" s="11" t="s">
        <v>5712</v>
      </c>
      <c r="H273" s="148">
        <v>2</v>
      </c>
      <c r="I273" s="148">
        <v>11.5</v>
      </c>
      <c r="J273" s="6" t="s">
        <v>13956</v>
      </c>
      <c r="K273" s="6" t="s">
        <v>13956</v>
      </c>
      <c r="L273" s="6" t="s">
        <v>13956</v>
      </c>
      <c r="M273" s="6" t="s">
        <v>13956</v>
      </c>
      <c r="N273" s="6" t="s">
        <v>13956</v>
      </c>
      <c r="O273" s="6" t="s">
        <v>13956</v>
      </c>
      <c r="P273" s="6" t="s">
        <v>13956</v>
      </c>
      <c r="Q273" s="6" t="s">
        <v>13956</v>
      </c>
      <c r="R273" s="6" t="s">
        <v>13956</v>
      </c>
      <c r="S273" s="6" t="s">
        <v>13956</v>
      </c>
      <c r="T273" s="29">
        <v>34</v>
      </c>
      <c r="U273" s="29">
        <v>33</v>
      </c>
      <c r="V273" s="29">
        <v>32</v>
      </c>
      <c r="W273" s="29">
        <v>23</v>
      </c>
      <c r="X273" s="6" t="s">
        <v>13956</v>
      </c>
      <c r="Y273" s="6" t="s">
        <v>13956</v>
      </c>
      <c r="Z273" s="151" t="s">
        <v>13956</v>
      </c>
      <c r="AA273" s="7">
        <v>122</v>
      </c>
      <c r="AB273" s="149" t="s">
        <v>290</v>
      </c>
      <c r="AC273" s="149" t="s">
        <v>13956</v>
      </c>
      <c r="AD273" s="149" t="s">
        <v>13956</v>
      </c>
      <c r="AE273" s="8">
        <v>116</v>
      </c>
      <c r="AF273" s="149" t="s">
        <v>13956</v>
      </c>
      <c r="AG273" s="149" t="s">
        <v>290</v>
      </c>
      <c r="AH273" s="149" t="s">
        <v>13956</v>
      </c>
      <c r="AI273" s="150" t="s">
        <v>13956</v>
      </c>
      <c r="AJ273" s="9">
        <v>122</v>
      </c>
      <c r="AK273" s="9">
        <v>122</v>
      </c>
    </row>
    <row r="274" spans="1:37">
      <c r="A274" s="10" t="s">
        <v>1690</v>
      </c>
      <c r="B274" s="11" t="s">
        <v>1691</v>
      </c>
      <c r="C274" s="11" t="s">
        <v>13465</v>
      </c>
      <c r="D274" s="11" t="s">
        <v>1694</v>
      </c>
      <c r="E274" s="11" t="s">
        <v>1122</v>
      </c>
      <c r="F274" s="11" t="s">
        <v>13466</v>
      </c>
      <c r="G274" s="11" t="s">
        <v>5715</v>
      </c>
      <c r="H274" s="148">
        <v>9</v>
      </c>
      <c r="I274" s="148">
        <v>42</v>
      </c>
      <c r="J274" s="29">
        <v>94</v>
      </c>
      <c r="K274" s="29">
        <v>62</v>
      </c>
      <c r="L274" s="29">
        <v>74</v>
      </c>
      <c r="M274" s="29">
        <v>65</v>
      </c>
      <c r="N274" s="29">
        <v>56</v>
      </c>
      <c r="O274" s="29">
        <v>50</v>
      </c>
      <c r="P274" s="29">
        <v>36</v>
      </c>
      <c r="Q274" s="29">
        <v>41</v>
      </c>
      <c r="R274" s="29">
        <v>36</v>
      </c>
      <c r="S274" s="29">
        <v>26</v>
      </c>
      <c r="T274" s="6" t="s">
        <v>13956</v>
      </c>
      <c r="U274" s="6" t="s">
        <v>13956</v>
      </c>
      <c r="V274" s="6" t="s">
        <v>13956</v>
      </c>
      <c r="W274" s="6" t="s">
        <v>13956</v>
      </c>
      <c r="X274" s="6" t="s">
        <v>13956</v>
      </c>
      <c r="Y274" s="6" t="s">
        <v>13956</v>
      </c>
      <c r="Z274" s="7">
        <v>263</v>
      </c>
      <c r="AA274" s="7">
        <v>277</v>
      </c>
      <c r="AB274" s="8">
        <v>12</v>
      </c>
      <c r="AC274" s="149" t="s">
        <v>290</v>
      </c>
      <c r="AD274" s="8">
        <v>31</v>
      </c>
      <c r="AE274" s="8">
        <v>11</v>
      </c>
      <c r="AF274" s="149" t="s">
        <v>13956</v>
      </c>
      <c r="AG274" s="8">
        <v>395</v>
      </c>
      <c r="AH274" s="8">
        <v>90</v>
      </c>
      <c r="AI274" s="9">
        <v>540</v>
      </c>
      <c r="AJ274" s="150" t="s">
        <v>13956</v>
      </c>
      <c r="AK274" s="9">
        <v>540</v>
      </c>
    </row>
    <row r="275" spans="1:37">
      <c r="A275" s="10" t="s">
        <v>1696</v>
      </c>
      <c r="B275" s="11" t="s">
        <v>1697</v>
      </c>
      <c r="C275" s="11" t="s">
        <v>8773</v>
      </c>
      <c r="D275" s="11" t="s">
        <v>1698</v>
      </c>
      <c r="E275" s="11" t="s">
        <v>1122</v>
      </c>
      <c r="F275" s="11" t="s">
        <v>11959</v>
      </c>
      <c r="G275" s="11" t="s">
        <v>5718</v>
      </c>
      <c r="H275" s="148">
        <v>8.6999999999999993</v>
      </c>
      <c r="I275" s="148">
        <v>46.8</v>
      </c>
      <c r="J275" s="6" t="s">
        <v>13956</v>
      </c>
      <c r="K275" s="6" t="s">
        <v>13956</v>
      </c>
      <c r="L275" s="6" t="s">
        <v>13956</v>
      </c>
      <c r="M275" s="6" t="s">
        <v>13956</v>
      </c>
      <c r="N275" s="6" t="s">
        <v>13956</v>
      </c>
      <c r="O275" s="6" t="s">
        <v>13956</v>
      </c>
      <c r="P275" s="6" t="s">
        <v>13956</v>
      </c>
      <c r="Q275" s="6" t="s">
        <v>13956</v>
      </c>
      <c r="R275" s="6" t="s">
        <v>13956</v>
      </c>
      <c r="S275" s="6" t="s">
        <v>13956</v>
      </c>
      <c r="T275" s="29">
        <v>198</v>
      </c>
      <c r="U275" s="29">
        <v>159</v>
      </c>
      <c r="V275" s="29">
        <v>141</v>
      </c>
      <c r="W275" s="29">
        <v>178</v>
      </c>
      <c r="X275" s="6" t="s">
        <v>13956</v>
      </c>
      <c r="Y275" s="6" t="s">
        <v>13956</v>
      </c>
      <c r="Z275" s="151" t="s">
        <v>13956</v>
      </c>
      <c r="AA275" s="7">
        <v>676</v>
      </c>
      <c r="AB275" s="8">
        <v>171</v>
      </c>
      <c r="AC275" s="149" t="s">
        <v>290</v>
      </c>
      <c r="AD275" s="8">
        <v>40</v>
      </c>
      <c r="AE275" s="8">
        <v>29</v>
      </c>
      <c r="AF275" s="149" t="s">
        <v>290</v>
      </c>
      <c r="AG275" s="8">
        <v>385</v>
      </c>
      <c r="AH275" s="8">
        <v>47</v>
      </c>
      <c r="AI275" s="150" t="s">
        <v>13956</v>
      </c>
      <c r="AJ275" s="9">
        <v>676</v>
      </c>
      <c r="AK275" s="9">
        <v>676</v>
      </c>
    </row>
    <row r="276" spans="1:37">
      <c r="A276" s="10" t="s">
        <v>1700</v>
      </c>
      <c r="B276" s="11" t="s">
        <v>1701</v>
      </c>
      <c r="C276" s="11" t="s">
        <v>5719</v>
      </c>
      <c r="D276" s="11" t="s">
        <v>8776</v>
      </c>
      <c r="E276" s="11" t="s">
        <v>1122</v>
      </c>
      <c r="F276" s="11" t="s">
        <v>13467</v>
      </c>
      <c r="G276" s="11" t="s">
        <v>13468</v>
      </c>
      <c r="H276" s="148">
        <v>2</v>
      </c>
      <c r="I276" s="148">
        <v>6</v>
      </c>
      <c r="J276" s="29">
        <v>18</v>
      </c>
      <c r="K276" s="29">
        <v>23</v>
      </c>
      <c r="L276" s="6" t="s">
        <v>290</v>
      </c>
      <c r="M276" s="6" t="s">
        <v>13956</v>
      </c>
      <c r="N276" s="6" t="s">
        <v>13956</v>
      </c>
      <c r="O276" s="6" t="s">
        <v>13956</v>
      </c>
      <c r="P276" s="6" t="s">
        <v>13956</v>
      </c>
      <c r="Q276" s="6" t="s">
        <v>13956</v>
      </c>
      <c r="R276" s="6" t="s">
        <v>13956</v>
      </c>
      <c r="S276" s="6" t="s">
        <v>13956</v>
      </c>
      <c r="T276" s="6" t="s">
        <v>13956</v>
      </c>
      <c r="U276" s="6" t="s">
        <v>13956</v>
      </c>
      <c r="V276" s="6" t="s">
        <v>13956</v>
      </c>
      <c r="W276" s="6" t="s">
        <v>13956</v>
      </c>
      <c r="X276" s="6" t="s">
        <v>290</v>
      </c>
      <c r="Y276" s="6" t="s">
        <v>13956</v>
      </c>
      <c r="Z276" s="7">
        <v>27</v>
      </c>
      <c r="AA276" s="7">
        <v>23</v>
      </c>
      <c r="AB276" s="8">
        <v>24</v>
      </c>
      <c r="AC276" s="149" t="s">
        <v>13956</v>
      </c>
      <c r="AD276" s="149" t="s">
        <v>13956</v>
      </c>
      <c r="AE276" s="8">
        <v>24</v>
      </c>
      <c r="AF276" s="149" t="s">
        <v>290</v>
      </c>
      <c r="AG276" s="149" t="s">
        <v>13956</v>
      </c>
      <c r="AH276" s="149" t="s">
        <v>13956</v>
      </c>
      <c r="AI276" s="9">
        <v>50</v>
      </c>
      <c r="AJ276" s="150" t="s">
        <v>13956</v>
      </c>
      <c r="AK276" s="9">
        <v>50</v>
      </c>
    </row>
    <row r="277" spans="1:37">
      <c r="A277" s="10" t="s">
        <v>1712</v>
      </c>
      <c r="B277" s="11" t="s">
        <v>1713</v>
      </c>
      <c r="C277" s="11" t="s">
        <v>8784</v>
      </c>
      <c r="D277" s="11" t="s">
        <v>1716</v>
      </c>
      <c r="E277" s="11" t="s">
        <v>1122</v>
      </c>
      <c r="F277" s="11" t="s">
        <v>11960</v>
      </c>
      <c r="G277" s="11" t="s">
        <v>5724</v>
      </c>
      <c r="H277" s="148">
        <v>13</v>
      </c>
      <c r="I277" s="148">
        <v>46.5</v>
      </c>
      <c r="J277" s="6" t="s">
        <v>13956</v>
      </c>
      <c r="K277" s="6" t="s">
        <v>13956</v>
      </c>
      <c r="L277" s="6" t="s">
        <v>13956</v>
      </c>
      <c r="M277" s="6" t="s">
        <v>13956</v>
      </c>
      <c r="N277" s="6" t="s">
        <v>13956</v>
      </c>
      <c r="O277" s="6" t="s">
        <v>13956</v>
      </c>
      <c r="P277" s="6" t="s">
        <v>13956</v>
      </c>
      <c r="Q277" s="6" t="s">
        <v>13956</v>
      </c>
      <c r="R277" s="6" t="s">
        <v>13956</v>
      </c>
      <c r="S277" s="6" t="s">
        <v>13956</v>
      </c>
      <c r="T277" s="29">
        <v>186</v>
      </c>
      <c r="U277" s="29">
        <v>214</v>
      </c>
      <c r="V277" s="29">
        <v>219</v>
      </c>
      <c r="W277" s="29">
        <v>206</v>
      </c>
      <c r="X277" s="6" t="s">
        <v>13956</v>
      </c>
      <c r="Y277" s="6" t="s">
        <v>13956</v>
      </c>
      <c r="Z277" s="151" t="s">
        <v>13956</v>
      </c>
      <c r="AA277" s="7">
        <v>825</v>
      </c>
      <c r="AB277" s="8">
        <v>109</v>
      </c>
      <c r="AC277" s="149" t="s">
        <v>290</v>
      </c>
      <c r="AD277" s="8">
        <v>11</v>
      </c>
      <c r="AE277" s="8">
        <v>86</v>
      </c>
      <c r="AF277" s="149" t="s">
        <v>13956</v>
      </c>
      <c r="AG277" s="8">
        <v>599</v>
      </c>
      <c r="AH277" s="8">
        <v>18</v>
      </c>
      <c r="AI277" s="150" t="s">
        <v>13956</v>
      </c>
      <c r="AJ277" s="9">
        <v>825</v>
      </c>
      <c r="AK277" s="9">
        <v>825</v>
      </c>
    </row>
    <row r="278" spans="1:37">
      <c r="A278" s="10" t="s">
        <v>11961</v>
      </c>
      <c r="B278" s="11" t="s">
        <v>8786</v>
      </c>
      <c r="C278" s="11" t="s">
        <v>8788</v>
      </c>
      <c r="D278" s="11" t="s">
        <v>8789</v>
      </c>
      <c r="E278" s="11" t="s">
        <v>1122</v>
      </c>
      <c r="F278" s="11" t="s">
        <v>11962</v>
      </c>
      <c r="G278" s="11" t="s">
        <v>11963</v>
      </c>
      <c r="H278" s="148">
        <v>0.2</v>
      </c>
      <c r="I278" s="148">
        <v>2.8</v>
      </c>
      <c r="J278" s="6" t="s">
        <v>13956</v>
      </c>
      <c r="K278" s="6" t="s">
        <v>13956</v>
      </c>
      <c r="L278" s="6" t="s">
        <v>13956</v>
      </c>
      <c r="M278" s="6" t="s">
        <v>13956</v>
      </c>
      <c r="N278" s="6" t="s">
        <v>13956</v>
      </c>
      <c r="O278" s="6" t="s">
        <v>13956</v>
      </c>
      <c r="P278" s="6" t="s">
        <v>13956</v>
      </c>
      <c r="Q278" s="6" t="s">
        <v>13956</v>
      </c>
      <c r="R278" s="6" t="s">
        <v>13956</v>
      </c>
      <c r="S278" s="6" t="s">
        <v>13956</v>
      </c>
      <c r="T278" s="6" t="s">
        <v>13956</v>
      </c>
      <c r="U278" s="6" t="s">
        <v>13956</v>
      </c>
      <c r="V278" s="6" t="s">
        <v>290</v>
      </c>
      <c r="W278" s="6" t="s">
        <v>290</v>
      </c>
      <c r="X278" s="6" t="s">
        <v>13956</v>
      </c>
      <c r="Y278" s="6" t="s">
        <v>13956</v>
      </c>
      <c r="Z278" s="151" t="s">
        <v>290</v>
      </c>
      <c r="AA278" s="151" t="s">
        <v>290</v>
      </c>
      <c r="AB278" s="149" t="s">
        <v>290</v>
      </c>
      <c r="AC278" s="149" t="s">
        <v>13956</v>
      </c>
      <c r="AD278" s="149" t="s">
        <v>13956</v>
      </c>
      <c r="AE278" s="149" t="s">
        <v>13956</v>
      </c>
      <c r="AF278" s="149" t="s">
        <v>13956</v>
      </c>
      <c r="AG278" s="149" t="s">
        <v>13956</v>
      </c>
      <c r="AH278" s="149" t="s">
        <v>290</v>
      </c>
      <c r="AI278" s="150" t="s">
        <v>13956</v>
      </c>
      <c r="AJ278" s="150" t="s">
        <v>290</v>
      </c>
      <c r="AK278" s="150" t="s">
        <v>290</v>
      </c>
    </row>
    <row r="279" spans="1:37">
      <c r="A279" s="10" t="s">
        <v>11964</v>
      </c>
      <c r="B279" s="11" t="s">
        <v>701</v>
      </c>
      <c r="C279" s="11" t="s">
        <v>5115</v>
      </c>
      <c r="D279" s="11" t="s">
        <v>2562</v>
      </c>
      <c r="E279" s="11" t="s">
        <v>1122</v>
      </c>
      <c r="F279" s="11" t="s">
        <v>11965</v>
      </c>
      <c r="G279" s="11" t="s">
        <v>5117</v>
      </c>
      <c r="H279" s="148">
        <v>7</v>
      </c>
      <c r="I279" s="148">
        <v>58.3</v>
      </c>
      <c r="J279" s="6" t="s">
        <v>13956</v>
      </c>
      <c r="K279" s="6" t="s">
        <v>13956</v>
      </c>
      <c r="L279" s="6" t="s">
        <v>13956</v>
      </c>
      <c r="M279" s="6" t="s">
        <v>13956</v>
      </c>
      <c r="N279" s="6" t="s">
        <v>13956</v>
      </c>
      <c r="O279" s="6" t="s">
        <v>13956</v>
      </c>
      <c r="P279" s="6" t="s">
        <v>13956</v>
      </c>
      <c r="Q279" s="6" t="s">
        <v>13956</v>
      </c>
      <c r="R279" s="6" t="s">
        <v>13956</v>
      </c>
      <c r="S279" s="6" t="s">
        <v>13956</v>
      </c>
      <c r="T279" s="29">
        <v>41</v>
      </c>
      <c r="U279" s="29">
        <v>35</v>
      </c>
      <c r="V279" s="29">
        <v>46</v>
      </c>
      <c r="W279" s="29">
        <v>37</v>
      </c>
      <c r="X279" s="6" t="s">
        <v>13956</v>
      </c>
      <c r="Y279" s="29">
        <v>99</v>
      </c>
      <c r="Z279" s="7">
        <v>135</v>
      </c>
      <c r="AA279" s="7">
        <v>123</v>
      </c>
      <c r="AB279" s="149" t="s">
        <v>13956</v>
      </c>
      <c r="AC279" s="149" t="s">
        <v>13956</v>
      </c>
      <c r="AD279" s="149" t="s">
        <v>13956</v>
      </c>
      <c r="AE279" s="149" t="s">
        <v>290</v>
      </c>
      <c r="AF279" s="149" t="s">
        <v>13956</v>
      </c>
      <c r="AG279" s="8">
        <v>255</v>
      </c>
      <c r="AH279" s="149" t="s">
        <v>13956</v>
      </c>
      <c r="AI279" s="150" t="s">
        <v>13956</v>
      </c>
      <c r="AJ279" s="9">
        <v>258</v>
      </c>
      <c r="AK279" s="9">
        <v>258</v>
      </c>
    </row>
    <row r="280" spans="1:37">
      <c r="A280" s="10" t="s">
        <v>1723</v>
      </c>
      <c r="B280" s="11" t="s">
        <v>1724</v>
      </c>
      <c r="C280" s="11" t="s">
        <v>8795</v>
      </c>
      <c r="D280" s="11" t="s">
        <v>1726</v>
      </c>
      <c r="E280" s="11" t="s">
        <v>1727</v>
      </c>
      <c r="F280" s="11" t="s">
        <v>11966</v>
      </c>
      <c r="G280" s="11" t="s">
        <v>5731</v>
      </c>
      <c r="H280" s="148">
        <v>3</v>
      </c>
      <c r="I280" s="148">
        <v>19</v>
      </c>
      <c r="J280" s="29">
        <v>22</v>
      </c>
      <c r="K280" s="29">
        <v>11</v>
      </c>
      <c r="L280" s="29">
        <v>14</v>
      </c>
      <c r="M280" s="29">
        <v>15</v>
      </c>
      <c r="N280" s="29">
        <v>14</v>
      </c>
      <c r="O280" s="29">
        <v>15</v>
      </c>
      <c r="P280" s="29">
        <v>15</v>
      </c>
      <c r="Q280" s="29">
        <v>13</v>
      </c>
      <c r="R280" s="29">
        <v>20</v>
      </c>
      <c r="S280" s="29">
        <v>16</v>
      </c>
      <c r="T280" s="29">
        <v>18</v>
      </c>
      <c r="U280" s="29">
        <v>33</v>
      </c>
      <c r="V280" s="29">
        <v>21</v>
      </c>
      <c r="W280" s="29">
        <v>22</v>
      </c>
      <c r="X280" s="6" t="s">
        <v>13956</v>
      </c>
      <c r="Y280" s="6" t="s">
        <v>290</v>
      </c>
      <c r="Z280" s="7">
        <v>137</v>
      </c>
      <c r="AA280" s="7">
        <v>114</v>
      </c>
      <c r="AB280" s="8">
        <v>50</v>
      </c>
      <c r="AC280" s="149" t="s">
        <v>13956</v>
      </c>
      <c r="AD280" s="8">
        <v>51</v>
      </c>
      <c r="AE280" s="8">
        <v>50</v>
      </c>
      <c r="AF280" s="149" t="s">
        <v>13956</v>
      </c>
      <c r="AG280" s="8">
        <v>65</v>
      </c>
      <c r="AH280" s="8">
        <v>35</v>
      </c>
      <c r="AI280" s="9">
        <v>155</v>
      </c>
      <c r="AJ280" s="9">
        <v>96</v>
      </c>
      <c r="AK280" s="9">
        <v>251</v>
      </c>
    </row>
    <row r="281" spans="1:37">
      <c r="A281" s="10" t="s">
        <v>1729</v>
      </c>
      <c r="B281" s="11" t="s">
        <v>1730</v>
      </c>
      <c r="C281" s="11" t="s">
        <v>8798</v>
      </c>
      <c r="D281" s="11" t="s">
        <v>8799</v>
      </c>
      <c r="E281" s="11" t="s">
        <v>1122</v>
      </c>
      <c r="F281" s="11" t="s">
        <v>1722</v>
      </c>
      <c r="G281" s="11" t="s">
        <v>5733</v>
      </c>
      <c r="H281" s="148">
        <v>7</v>
      </c>
      <c r="I281" s="148">
        <v>61</v>
      </c>
      <c r="J281" s="6" t="s">
        <v>13956</v>
      </c>
      <c r="K281" s="6" t="s">
        <v>13956</v>
      </c>
      <c r="L281" s="6" t="s">
        <v>13956</v>
      </c>
      <c r="M281" s="6" t="s">
        <v>13956</v>
      </c>
      <c r="N281" s="6" t="s">
        <v>13956</v>
      </c>
      <c r="O281" s="6" t="s">
        <v>13956</v>
      </c>
      <c r="P281" s="6" t="s">
        <v>13956</v>
      </c>
      <c r="Q281" s="6" t="s">
        <v>13956</v>
      </c>
      <c r="R281" s="6" t="s">
        <v>13956</v>
      </c>
      <c r="S281" s="6" t="s">
        <v>13956</v>
      </c>
      <c r="T281" s="29">
        <v>255</v>
      </c>
      <c r="U281" s="29">
        <v>244</v>
      </c>
      <c r="V281" s="29">
        <v>257</v>
      </c>
      <c r="W281" s="29">
        <v>239</v>
      </c>
      <c r="X281" s="6" t="s">
        <v>13956</v>
      </c>
      <c r="Y281" s="6" t="s">
        <v>13956</v>
      </c>
      <c r="Z281" s="7">
        <v>402</v>
      </c>
      <c r="AA281" s="7">
        <v>593</v>
      </c>
      <c r="AB281" s="8">
        <v>366</v>
      </c>
      <c r="AC281" s="149" t="s">
        <v>13956</v>
      </c>
      <c r="AD281" s="8">
        <v>40</v>
      </c>
      <c r="AE281" s="8">
        <v>328</v>
      </c>
      <c r="AF281" s="149" t="s">
        <v>13956</v>
      </c>
      <c r="AG281" s="8">
        <v>261</v>
      </c>
      <c r="AH281" s="149" t="s">
        <v>13956</v>
      </c>
      <c r="AI281" s="150" t="s">
        <v>13956</v>
      </c>
      <c r="AJ281" s="9">
        <v>995</v>
      </c>
      <c r="AK281" s="9">
        <v>995</v>
      </c>
    </row>
    <row r="282" spans="1:37">
      <c r="A282" s="10" t="s">
        <v>1733</v>
      </c>
      <c r="B282" s="11" t="s">
        <v>1734</v>
      </c>
      <c r="C282" s="11" t="s">
        <v>11967</v>
      </c>
      <c r="D282" s="11" t="s">
        <v>8804</v>
      </c>
      <c r="E282" s="11" t="s">
        <v>1122</v>
      </c>
      <c r="F282" s="11" t="s">
        <v>11968</v>
      </c>
      <c r="G282" s="11" t="s">
        <v>11969</v>
      </c>
      <c r="H282" s="148">
        <v>8</v>
      </c>
      <c r="I282" s="148">
        <v>40</v>
      </c>
      <c r="J282" s="6" t="s">
        <v>13956</v>
      </c>
      <c r="K282" s="6" t="s">
        <v>13956</v>
      </c>
      <c r="L282" s="6" t="s">
        <v>13956</v>
      </c>
      <c r="M282" s="6" t="s">
        <v>13956</v>
      </c>
      <c r="N282" s="6" t="s">
        <v>13956</v>
      </c>
      <c r="O282" s="6" t="s">
        <v>13956</v>
      </c>
      <c r="P282" s="6" t="s">
        <v>13956</v>
      </c>
      <c r="Q282" s="6" t="s">
        <v>13956</v>
      </c>
      <c r="R282" s="6" t="s">
        <v>13956</v>
      </c>
      <c r="S282" s="6" t="s">
        <v>13956</v>
      </c>
      <c r="T282" s="29">
        <v>89</v>
      </c>
      <c r="U282" s="29">
        <v>156</v>
      </c>
      <c r="V282" s="29">
        <v>176</v>
      </c>
      <c r="W282" s="29">
        <v>98</v>
      </c>
      <c r="X282" s="6" t="s">
        <v>13956</v>
      </c>
      <c r="Y282" s="6" t="s">
        <v>13956</v>
      </c>
      <c r="Z282" s="7">
        <v>232</v>
      </c>
      <c r="AA282" s="7">
        <v>287</v>
      </c>
      <c r="AB282" s="8">
        <v>201</v>
      </c>
      <c r="AC282" s="149" t="s">
        <v>290</v>
      </c>
      <c r="AD282" s="8">
        <v>59</v>
      </c>
      <c r="AE282" s="8">
        <v>76</v>
      </c>
      <c r="AF282" s="149" t="s">
        <v>13956</v>
      </c>
      <c r="AG282" s="8">
        <v>126</v>
      </c>
      <c r="AH282" s="8">
        <v>55</v>
      </c>
      <c r="AI282" s="150" t="s">
        <v>13956</v>
      </c>
      <c r="AJ282" s="9">
        <v>519</v>
      </c>
      <c r="AK282" s="9">
        <v>519</v>
      </c>
    </row>
    <row r="283" spans="1:37">
      <c r="A283" s="10" t="s">
        <v>1744</v>
      </c>
      <c r="B283" s="11" t="s">
        <v>1745</v>
      </c>
      <c r="C283" s="11" t="s">
        <v>11974</v>
      </c>
      <c r="D283" s="11" t="s">
        <v>1748</v>
      </c>
      <c r="E283" s="11" t="s">
        <v>1122</v>
      </c>
      <c r="F283" s="11" t="s">
        <v>11975</v>
      </c>
      <c r="G283" s="11" t="s">
        <v>5739</v>
      </c>
      <c r="H283" s="148">
        <v>4.8</v>
      </c>
      <c r="I283" s="148">
        <v>21.3</v>
      </c>
      <c r="J283" s="6" t="s">
        <v>13956</v>
      </c>
      <c r="K283" s="6" t="s">
        <v>13956</v>
      </c>
      <c r="L283" s="6" t="s">
        <v>13956</v>
      </c>
      <c r="M283" s="6" t="s">
        <v>13956</v>
      </c>
      <c r="N283" s="6" t="s">
        <v>13956</v>
      </c>
      <c r="O283" s="6" t="s">
        <v>13956</v>
      </c>
      <c r="P283" s="6" t="s">
        <v>13956</v>
      </c>
      <c r="Q283" s="6" t="s">
        <v>13956</v>
      </c>
      <c r="R283" s="6" t="s">
        <v>13956</v>
      </c>
      <c r="S283" s="6" t="s">
        <v>13956</v>
      </c>
      <c r="T283" s="29">
        <v>80</v>
      </c>
      <c r="U283" s="29">
        <v>59</v>
      </c>
      <c r="V283" s="29">
        <v>82</v>
      </c>
      <c r="W283" s="29">
        <v>60</v>
      </c>
      <c r="X283" s="6" t="s">
        <v>13956</v>
      </c>
      <c r="Y283" s="6" t="s">
        <v>13956</v>
      </c>
      <c r="Z283" s="7">
        <v>130</v>
      </c>
      <c r="AA283" s="7">
        <v>151</v>
      </c>
      <c r="AB283" s="8">
        <v>159</v>
      </c>
      <c r="AC283" s="149" t="s">
        <v>13956</v>
      </c>
      <c r="AD283" s="8">
        <v>15</v>
      </c>
      <c r="AE283" s="8">
        <v>80</v>
      </c>
      <c r="AF283" s="149" t="s">
        <v>13956</v>
      </c>
      <c r="AG283" s="8">
        <v>10</v>
      </c>
      <c r="AH283" s="8">
        <v>17</v>
      </c>
      <c r="AI283" s="150" t="s">
        <v>13956</v>
      </c>
      <c r="AJ283" s="9">
        <v>281</v>
      </c>
      <c r="AK283" s="9">
        <v>281</v>
      </c>
    </row>
    <row r="284" spans="1:37">
      <c r="A284" s="10" t="s">
        <v>1750</v>
      </c>
      <c r="B284" s="11" t="s">
        <v>1751</v>
      </c>
      <c r="C284" s="11" t="s">
        <v>8823</v>
      </c>
      <c r="D284" s="11" t="s">
        <v>1753</v>
      </c>
      <c r="E284" s="11" t="s">
        <v>1122</v>
      </c>
      <c r="F284" s="11" t="s">
        <v>11976</v>
      </c>
      <c r="G284" s="11" t="s">
        <v>5742</v>
      </c>
      <c r="H284" s="148">
        <v>8</v>
      </c>
      <c r="I284" s="148">
        <v>29</v>
      </c>
      <c r="J284" s="6" t="s">
        <v>13956</v>
      </c>
      <c r="K284" s="6" t="s">
        <v>13956</v>
      </c>
      <c r="L284" s="6" t="s">
        <v>13956</v>
      </c>
      <c r="M284" s="6" t="s">
        <v>13956</v>
      </c>
      <c r="N284" s="6" t="s">
        <v>13956</v>
      </c>
      <c r="O284" s="6" t="s">
        <v>13956</v>
      </c>
      <c r="P284" s="6" t="s">
        <v>13956</v>
      </c>
      <c r="Q284" s="6" t="s">
        <v>13956</v>
      </c>
      <c r="R284" s="6" t="s">
        <v>13956</v>
      </c>
      <c r="S284" s="6" t="s">
        <v>13956</v>
      </c>
      <c r="T284" s="29">
        <v>51</v>
      </c>
      <c r="U284" s="29">
        <v>46</v>
      </c>
      <c r="V284" s="29">
        <v>54</v>
      </c>
      <c r="W284" s="29">
        <v>56</v>
      </c>
      <c r="X284" s="6" t="s">
        <v>13956</v>
      </c>
      <c r="Y284" s="6" t="s">
        <v>13956</v>
      </c>
      <c r="Z284" s="7">
        <v>207</v>
      </c>
      <c r="AA284" s="151" t="s">
        <v>13956</v>
      </c>
      <c r="AB284" s="8">
        <v>119</v>
      </c>
      <c r="AC284" s="149" t="s">
        <v>13956</v>
      </c>
      <c r="AD284" s="149" t="s">
        <v>290</v>
      </c>
      <c r="AE284" s="8">
        <v>61</v>
      </c>
      <c r="AF284" s="149" t="s">
        <v>13956</v>
      </c>
      <c r="AG284" s="8">
        <v>11</v>
      </c>
      <c r="AH284" s="8">
        <v>10</v>
      </c>
      <c r="AI284" s="150" t="s">
        <v>13956</v>
      </c>
      <c r="AJ284" s="9">
        <v>207</v>
      </c>
      <c r="AK284" s="9">
        <v>207</v>
      </c>
    </row>
    <row r="285" spans="1:37">
      <c r="A285" s="10" t="s">
        <v>1755</v>
      </c>
      <c r="B285" s="11" t="s">
        <v>1756</v>
      </c>
      <c r="C285" s="11" t="s">
        <v>11977</v>
      </c>
      <c r="D285" s="11" t="s">
        <v>1759</v>
      </c>
      <c r="E285" s="11" t="s">
        <v>1122</v>
      </c>
      <c r="F285" s="11" t="s">
        <v>11978</v>
      </c>
      <c r="G285" s="11" t="s">
        <v>5745</v>
      </c>
      <c r="H285" s="148">
        <v>21</v>
      </c>
      <c r="I285" s="148">
        <v>208</v>
      </c>
      <c r="J285" s="29">
        <v>270</v>
      </c>
      <c r="K285" s="29">
        <v>144</v>
      </c>
      <c r="L285" s="29">
        <v>142</v>
      </c>
      <c r="M285" s="29">
        <v>118</v>
      </c>
      <c r="N285" s="29">
        <v>141</v>
      </c>
      <c r="O285" s="29">
        <v>121</v>
      </c>
      <c r="P285" s="29">
        <v>122</v>
      </c>
      <c r="Q285" s="29">
        <v>125</v>
      </c>
      <c r="R285" s="29">
        <v>124</v>
      </c>
      <c r="S285" s="29">
        <v>118</v>
      </c>
      <c r="T285" s="29">
        <v>133</v>
      </c>
      <c r="U285" s="29">
        <v>132</v>
      </c>
      <c r="V285" s="29">
        <v>131</v>
      </c>
      <c r="W285" s="29">
        <v>116</v>
      </c>
      <c r="X285" s="6" t="s">
        <v>13956</v>
      </c>
      <c r="Y285" s="6" t="s">
        <v>13956</v>
      </c>
      <c r="Z285" s="7">
        <v>1003</v>
      </c>
      <c r="AA285" s="7">
        <v>934</v>
      </c>
      <c r="AB285" s="8">
        <v>33</v>
      </c>
      <c r="AC285" s="149" t="s">
        <v>13956</v>
      </c>
      <c r="AD285" s="8">
        <v>271</v>
      </c>
      <c r="AE285" s="8">
        <v>169</v>
      </c>
      <c r="AF285" s="149" t="s">
        <v>290</v>
      </c>
      <c r="AG285" s="8">
        <v>1169</v>
      </c>
      <c r="AH285" s="8">
        <v>291</v>
      </c>
      <c r="AI285" s="9">
        <v>1425</v>
      </c>
      <c r="AJ285" s="9">
        <v>512</v>
      </c>
      <c r="AK285" s="9">
        <v>1937</v>
      </c>
    </row>
    <row r="286" spans="1:37">
      <c r="A286" s="10" t="s">
        <v>11979</v>
      </c>
      <c r="B286" s="11" t="s">
        <v>8834</v>
      </c>
      <c r="C286" s="11" t="s">
        <v>8836</v>
      </c>
      <c r="D286" s="11" t="s">
        <v>8837</v>
      </c>
      <c r="E286" s="11" t="s">
        <v>1122</v>
      </c>
      <c r="F286" s="11" t="s">
        <v>11980</v>
      </c>
      <c r="G286" s="11" t="s">
        <v>11981</v>
      </c>
      <c r="H286" s="148">
        <v>5.5</v>
      </c>
      <c r="I286" s="148">
        <v>14.9</v>
      </c>
      <c r="J286" s="6" t="s">
        <v>13956</v>
      </c>
      <c r="K286" s="6" t="s">
        <v>13956</v>
      </c>
      <c r="L286" s="6" t="s">
        <v>13956</v>
      </c>
      <c r="M286" s="6" t="s">
        <v>13956</v>
      </c>
      <c r="N286" s="6" t="s">
        <v>13956</v>
      </c>
      <c r="O286" s="6" t="s">
        <v>13956</v>
      </c>
      <c r="P286" s="6" t="s">
        <v>13956</v>
      </c>
      <c r="Q286" s="6" t="s">
        <v>13956</v>
      </c>
      <c r="R286" s="6" t="s">
        <v>13956</v>
      </c>
      <c r="S286" s="6" t="s">
        <v>13956</v>
      </c>
      <c r="T286" s="29">
        <v>35</v>
      </c>
      <c r="U286" s="29">
        <v>28</v>
      </c>
      <c r="V286" s="29">
        <v>34</v>
      </c>
      <c r="W286" s="29">
        <v>33</v>
      </c>
      <c r="X286" s="6" t="s">
        <v>13956</v>
      </c>
      <c r="Y286" s="29">
        <v>36</v>
      </c>
      <c r="Z286" s="7">
        <v>77</v>
      </c>
      <c r="AA286" s="7">
        <v>89</v>
      </c>
      <c r="AB286" s="8">
        <v>39</v>
      </c>
      <c r="AC286" s="149" t="s">
        <v>290</v>
      </c>
      <c r="AD286" s="149" t="s">
        <v>290</v>
      </c>
      <c r="AE286" s="8">
        <v>29</v>
      </c>
      <c r="AF286" s="149" t="s">
        <v>290</v>
      </c>
      <c r="AG286" s="8">
        <v>65</v>
      </c>
      <c r="AH286" s="8">
        <v>26</v>
      </c>
      <c r="AI286" s="150" t="s">
        <v>13956</v>
      </c>
      <c r="AJ286" s="9">
        <v>166</v>
      </c>
      <c r="AK286" s="9">
        <v>166</v>
      </c>
    </row>
    <row r="287" spans="1:37">
      <c r="A287" s="10" t="s">
        <v>1761</v>
      </c>
      <c r="B287" s="11" t="s">
        <v>1762</v>
      </c>
      <c r="C287" s="11" t="s">
        <v>6018</v>
      </c>
      <c r="D287" s="11" t="s">
        <v>1764</v>
      </c>
      <c r="E287" s="11" t="s">
        <v>1122</v>
      </c>
      <c r="F287" s="11" t="s">
        <v>11982</v>
      </c>
      <c r="G287" s="11" t="s">
        <v>5748</v>
      </c>
      <c r="H287" s="148">
        <v>4</v>
      </c>
      <c r="I287" s="148">
        <v>49</v>
      </c>
      <c r="J287" s="29">
        <v>76</v>
      </c>
      <c r="K287" s="29">
        <v>51</v>
      </c>
      <c r="L287" s="29">
        <v>47</v>
      </c>
      <c r="M287" s="29">
        <v>44</v>
      </c>
      <c r="N287" s="29">
        <v>39</v>
      </c>
      <c r="O287" s="29">
        <v>43</v>
      </c>
      <c r="P287" s="29">
        <v>34</v>
      </c>
      <c r="Q287" s="29">
        <v>44</v>
      </c>
      <c r="R287" s="29">
        <v>39</v>
      </c>
      <c r="S287" s="29">
        <v>19</v>
      </c>
      <c r="T287" s="6" t="s">
        <v>13956</v>
      </c>
      <c r="U287" s="6" t="s">
        <v>13956</v>
      </c>
      <c r="V287" s="6" t="s">
        <v>13956</v>
      </c>
      <c r="W287" s="6" t="s">
        <v>13956</v>
      </c>
      <c r="X287" s="6" t="s">
        <v>13956</v>
      </c>
      <c r="Y287" s="6" t="s">
        <v>13956</v>
      </c>
      <c r="Z287" s="7">
        <v>216</v>
      </c>
      <c r="AA287" s="7">
        <v>220</v>
      </c>
      <c r="AB287" s="8">
        <v>18</v>
      </c>
      <c r="AC287" s="149" t="s">
        <v>13956</v>
      </c>
      <c r="AD287" s="8">
        <v>26</v>
      </c>
      <c r="AE287" s="149" t="s">
        <v>290</v>
      </c>
      <c r="AF287" s="149" t="s">
        <v>13956</v>
      </c>
      <c r="AG287" s="8">
        <v>359</v>
      </c>
      <c r="AH287" s="8">
        <v>31</v>
      </c>
      <c r="AI287" s="9">
        <v>436</v>
      </c>
      <c r="AJ287" s="150" t="s">
        <v>13956</v>
      </c>
      <c r="AK287" s="9">
        <v>436</v>
      </c>
    </row>
    <row r="288" spans="1:37">
      <c r="A288" s="10" t="s">
        <v>1771</v>
      </c>
      <c r="B288" s="11" t="s">
        <v>1772</v>
      </c>
      <c r="C288" s="11" t="s">
        <v>8852</v>
      </c>
      <c r="D288" s="11" t="s">
        <v>1774</v>
      </c>
      <c r="E288" s="11" t="s">
        <v>1122</v>
      </c>
      <c r="F288" s="11" t="s">
        <v>11983</v>
      </c>
      <c r="G288" s="11" t="s">
        <v>5754</v>
      </c>
      <c r="H288" s="148">
        <v>8</v>
      </c>
      <c r="I288" s="148">
        <v>111</v>
      </c>
      <c r="J288" s="6" t="s">
        <v>13956</v>
      </c>
      <c r="K288" s="6" t="s">
        <v>13956</v>
      </c>
      <c r="L288" s="6" t="s">
        <v>13956</v>
      </c>
      <c r="M288" s="6" t="s">
        <v>13956</v>
      </c>
      <c r="N288" s="6" t="s">
        <v>13956</v>
      </c>
      <c r="O288" s="6" t="s">
        <v>13956</v>
      </c>
      <c r="P288" s="6" t="s">
        <v>13956</v>
      </c>
      <c r="Q288" s="6" t="s">
        <v>13956</v>
      </c>
      <c r="R288" s="6" t="s">
        <v>13956</v>
      </c>
      <c r="S288" s="6" t="s">
        <v>13956</v>
      </c>
      <c r="T288" s="29">
        <v>420</v>
      </c>
      <c r="U288" s="29">
        <v>428</v>
      </c>
      <c r="V288" s="29">
        <v>430</v>
      </c>
      <c r="W288" s="29">
        <v>384</v>
      </c>
      <c r="X288" s="6" t="s">
        <v>13956</v>
      </c>
      <c r="Y288" s="6" t="s">
        <v>13956</v>
      </c>
      <c r="Z288" s="7">
        <v>968</v>
      </c>
      <c r="AA288" s="7">
        <v>694</v>
      </c>
      <c r="AB288" s="8">
        <v>161</v>
      </c>
      <c r="AC288" s="149" t="s">
        <v>290</v>
      </c>
      <c r="AD288" s="8">
        <v>27</v>
      </c>
      <c r="AE288" s="8">
        <v>183</v>
      </c>
      <c r="AF288" s="149" t="s">
        <v>13956</v>
      </c>
      <c r="AG288" s="8">
        <v>1251</v>
      </c>
      <c r="AH288" s="8">
        <v>36</v>
      </c>
      <c r="AI288" s="150" t="s">
        <v>13956</v>
      </c>
      <c r="AJ288" s="9">
        <v>1662</v>
      </c>
      <c r="AK288" s="9">
        <v>1662</v>
      </c>
    </row>
    <row r="289" spans="1:37">
      <c r="A289" s="10" t="s">
        <v>1775</v>
      </c>
      <c r="B289" s="11" t="s">
        <v>8866</v>
      </c>
      <c r="C289" s="11" t="s">
        <v>11987</v>
      </c>
      <c r="D289" s="11" t="s">
        <v>1779</v>
      </c>
      <c r="E289" s="11" t="s">
        <v>1122</v>
      </c>
      <c r="F289" s="11" t="s">
        <v>11988</v>
      </c>
      <c r="G289" s="11" t="s">
        <v>5757</v>
      </c>
      <c r="H289" s="148">
        <v>8</v>
      </c>
      <c r="I289" s="148">
        <v>83</v>
      </c>
      <c r="J289" s="6" t="s">
        <v>13956</v>
      </c>
      <c r="K289" s="6" t="s">
        <v>13956</v>
      </c>
      <c r="L289" s="6" t="s">
        <v>13956</v>
      </c>
      <c r="M289" s="6" t="s">
        <v>13956</v>
      </c>
      <c r="N289" s="6" t="s">
        <v>13956</v>
      </c>
      <c r="O289" s="6" t="s">
        <v>13956</v>
      </c>
      <c r="P289" s="6" t="s">
        <v>13956</v>
      </c>
      <c r="Q289" s="6" t="s">
        <v>13956</v>
      </c>
      <c r="R289" s="6" t="s">
        <v>13956</v>
      </c>
      <c r="S289" s="6" t="s">
        <v>13956</v>
      </c>
      <c r="T289" s="29">
        <v>250</v>
      </c>
      <c r="U289" s="29">
        <v>292</v>
      </c>
      <c r="V289" s="29">
        <v>275</v>
      </c>
      <c r="W289" s="29">
        <v>280</v>
      </c>
      <c r="X289" s="6" t="s">
        <v>13956</v>
      </c>
      <c r="Y289" s="6" t="s">
        <v>13956</v>
      </c>
      <c r="Z289" s="7">
        <v>1097</v>
      </c>
      <c r="AA289" s="151" t="s">
        <v>13956</v>
      </c>
      <c r="AB289" s="8">
        <v>160</v>
      </c>
      <c r="AC289" s="8">
        <v>14</v>
      </c>
      <c r="AD289" s="8">
        <v>14</v>
      </c>
      <c r="AE289" s="8">
        <v>202</v>
      </c>
      <c r="AF289" s="149" t="s">
        <v>13956</v>
      </c>
      <c r="AG289" s="8">
        <v>676</v>
      </c>
      <c r="AH289" s="8">
        <v>31</v>
      </c>
      <c r="AI289" s="150" t="s">
        <v>13956</v>
      </c>
      <c r="AJ289" s="9">
        <v>1097</v>
      </c>
      <c r="AK289" s="9">
        <v>1097</v>
      </c>
    </row>
    <row r="290" spans="1:37">
      <c r="A290" s="10" t="s">
        <v>1780</v>
      </c>
      <c r="B290" s="11" t="s">
        <v>1781</v>
      </c>
      <c r="C290" s="11" t="s">
        <v>8871</v>
      </c>
      <c r="D290" s="11" t="s">
        <v>1784</v>
      </c>
      <c r="E290" s="11" t="s">
        <v>1122</v>
      </c>
      <c r="F290" s="11" t="s">
        <v>11989</v>
      </c>
      <c r="G290" s="11" t="s">
        <v>5760</v>
      </c>
      <c r="H290" s="148">
        <v>9</v>
      </c>
      <c r="I290" s="148">
        <v>48</v>
      </c>
      <c r="J290" s="29">
        <v>17</v>
      </c>
      <c r="K290" s="29">
        <v>18</v>
      </c>
      <c r="L290" s="29">
        <v>26</v>
      </c>
      <c r="M290" s="29">
        <v>16</v>
      </c>
      <c r="N290" s="29">
        <v>34</v>
      </c>
      <c r="O290" s="29">
        <v>32</v>
      </c>
      <c r="P290" s="29">
        <v>32</v>
      </c>
      <c r="Q290" s="29">
        <v>31</v>
      </c>
      <c r="R290" s="29">
        <v>34</v>
      </c>
      <c r="S290" s="29">
        <v>32</v>
      </c>
      <c r="T290" s="29">
        <v>35</v>
      </c>
      <c r="U290" s="29">
        <v>28</v>
      </c>
      <c r="V290" s="29">
        <v>41</v>
      </c>
      <c r="W290" s="29">
        <v>46</v>
      </c>
      <c r="X290" s="6" t="s">
        <v>13956</v>
      </c>
      <c r="Y290" s="6" t="s">
        <v>13956</v>
      </c>
      <c r="Z290" s="7">
        <v>219</v>
      </c>
      <c r="AA290" s="7">
        <v>203</v>
      </c>
      <c r="AB290" s="8">
        <v>24</v>
      </c>
      <c r="AC290" s="149" t="s">
        <v>13956</v>
      </c>
      <c r="AD290" s="8">
        <v>55</v>
      </c>
      <c r="AE290" s="8">
        <v>186</v>
      </c>
      <c r="AF290" s="149" t="s">
        <v>13956</v>
      </c>
      <c r="AG290" s="8">
        <v>114</v>
      </c>
      <c r="AH290" s="8">
        <v>43</v>
      </c>
      <c r="AI290" s="9">
        <v>272</v>
      </c>
      <c r="AJ290" s="9">
        <v>150</v>
      </c>
      <c r="AK290" s="9">
        <v>422</v>
      </c>
    </row>
    <row r="291" spans="1:37">
      <c r="A291" s="10" t="s">
        <v>1786</v>
      </c>
      <c r="B291" s="11" t="s">
        <v>1762</v>
      </c>
      <c r="C291" s="11" t="s">
        <v>11990</v>
      </c>
      <c r="D291" s="11" t="s">
        <v>1789</v>
      </c>
      <c r="E291" s="11" t="s">
        <v>1122</v>
      </c>
      <c r="F291" s="11" t="s">
        <v>11991</v>
      </c>
      <c r="G291" s="11" t="s">
        <v>5763</v>
      </c>
      <c r="H291" s="148">
        <v>1</v>
      </c>
      <c r="I291" s="148">
        <v>11</v>
      </c>
      <c r="J291" s="6" t="s">
        <v>13956</v>
      </c>
      <c r="K291" s="29">
        <v>19</v>
      </c>
      <c r="L291" s="29">
        <v>25</v>
      </c>
      <c r="M291" s="29">
        <v>20</v>
      </c>
      <c r="N291" s="29">
        <v>26</v>
      </c>
      <c r="O291" s="29">
        <v>19</v>
      </c>
      <c r="P291" s="29">
        <v>16</v>
      </c>
      <c r="Q291" s="29">
        <v>19</v>
      </c>
      <c r="R291" s="29">
        <v>22</v>
      </c>
      <c r="S291" s="29">
        <v>15</v>
      </c>
      <c r="T291" s="6" t="s">
        <v>13956</v>
      </c>
      <c r="U291" s="6" t="s">
        <v>13956</v>
      </c>
      <c r="V291" s="6" t="s">
        <v>13956</v>
      </c>
      <c r="W291" s="6" t="s">
        <v>13956</v>
      </c>
      <c r="X291" s="6" t="s">
        <v>13956</v>
      </c>
      <c r="Y291" s="6" t="s">
        <v>13956</v>
      </c>
      <c r="Z291" s="7">
        <v>94</v>
      </c>
      <c r="AA291" s="7">
        <v>87</v>
      </c>
      <c r="AB291" s="8">
        <v>172</v>
      </c>
      <c r="AC291" s="149" t="s">
        <v>13956</v>
      </c>
      <c r="AD291" s="149" t="s">
        <v>13956</v>
      </c>
      <c r="AE291" s="149" t="s">
        <v>290</v>
      </c>
      <c r="AF291" s="149" t="s">
        <v>13956</v>
      </c>
      <c r="AG291" s="149" t="s">
        <v>290</v>
      </c>
      <c r="AH291" s="149" t="s">
        <v>290</v>
      </c>
      <c r="AI291" s="9">
        <v>181</v>
      </c>
      <c r="AJ291" s="150" t="s">
        <v>13956</v>
      </c>
      <c r="AK291" s="9">
        <v>181</v>
      </c>
    </row>
    <row r="292" spans="1:37">
      <c r="A292" s="10" t="s">
        <v>1791</v>
      </c>
      <c r="B292" s="11" t="s">
        <v>1792</v>
      </c>
      <c r="C292" s="11" t="s">
        <v>8876</v>
      </c>
      <c r="D292" s="11" t="s">
        <v>1795</v>
      </c>
      <c r="E292" s="11" t="s">
        <v>1122</v>
      </c>
      <c r="F292" s="11" t="s">
        <v>11992</v>
      </c>
      <c r="G292" s="11" t="s">
        <v>5766</v>
      </c>
      <c r="H292" s="148">
        <v>6.2</v>
      </c>
      <c r="I292" s="148">
        <v>41</v>
      </c>
      <c r="J292" s="6" t="s">
        <v>13956</v>
      </c>
      <c r="K292" s="6" t="s">
        <v>13956</v>
      </c>
      <c r="L292" s="6" t="s">
        <v>13956</v>
      </c>
      <c r="M292" s="6" t="s">
        <v>13956</v>
      </c>
      <c r="N292" s="6" t="s">
        <v>13956</v>
      </c>
      <c r="O292" s="6" t="s">
        <v>13956</v>
      </c>
      <c r="P292" s="6" t="s">
        <v>13956</v>
      </c>
      <c r="Q292" s="6" t="s">
        <v>13956</v>
      </c>
      <c r="R292" s="6" t="s">
        <v>13956</v>
      </c>
      <c r="S292" s="6" t="s">
        <v>13956</v>
      </c>
      <c r="T292" s="29">
        <v>195</v>
      </c>
      <c r="U292" s="29">
        <v>162</v>
      </c>
      <c r="V292" s="29">
        <v>168</v>
      </c>
      <c r="W292" s="29">
        <v>143</v>
      </c>
      <c r="X292" s="6" t="s">
        <v>13956</v>
      </c>
      <c r="Y292" s="6" t="s">
        <v>13956</v>
      </c>
      <c r="Z292" s="151" t="s">
        <v>13956</v>
      </c>
      <c r="AA292" s="7">
        <v>668</v>
      </c>
      <c r="AB292" s="8">
        <v>104</v>
      </c>
      <c r="AC292" s="149" t="s">
        <v>290</v>
      </c>
      <c r="AD292" s="149" t="s">
        <v>290</v>
      </c>
      <c r="AE292" s="8">
        <v>196</v>
      </c>
      <c r="AF292" s="149" t="s">
        <v>13956</v>
      </c>
      <c r="AG292" s="8">
        <v>333</v>
      </c>
      <c r="AH292" s="8">
        <v>28</v>
      </c>
      <c r="AI292" s="150" t="s">
        <v>13956</v>
      </c>
      <c r="AJ292" s="9">
        <v>668</v>
      </c>
      <c r="AK292" s="9">
        <v>668</v>
      </c>
    </row>
    <row r="293" spans="1:37">
      <c r="A293" s="10" t="s">
        <v>11993</v>
      </c>
      <c r="B293" s="11" t="s">
        <v>8881</v>
      </c>
      <c r="C293" s="11" t="s">
        <v>8883</v>
      </c>
      <c r="D293" s="11" t="s">
        <v>8884</v>
      </c>
      <c r="E293" s="11" t="s">
        <v>1122</v>
      </c>
      <c r="F293" s="11" t="s">
        <v>11994</v>
      </c>
      <c r="G293" s="11" t="s">
        <v>11995</v>
      </c>
      <c r="H293" s="148">
        <v>2</v>
      </c>
      <c r="I293" s="148">
        <v>7.5</v>
      </c>
      <c r="J293" s="6" t="s">
        <v>13956</v>
      </c>
      <c r="K293" s="6" t="s">
        <v>13956</v>
      </c>
      <c r="L293" s="6" t="s">
        <v>13956</v>
      </c>
      <c r="M293" s="6" t="s">
        <v>13956</v>
      </c>
      <c r="N293" s="6" t="s">
        <v>13956</v>
      </c>
      <c r="O293" s="6" t="s">
        <v>13956</v>
      </c>
      <c r="P293" s="6" t="s">
        <v>13956</v>
      </c>
      <c r="Q293" s="6" t="s">
        <v>13956</v>
      </c>
      <c r="R293" s="6" t="s">
        <v>13956</v>
      </c>
      <c r="S293" s="6" t="s">
        <v>13956</v>
      </c>
      <c r="T293" s="29">
        <v>14</v>
      </c>
      <c r="U293" s="29">
        <v>17</v>
      </c>
      <c r="V293" s="29">
        <v>24</v>
      </c>
      <c r="W293" s="29">
        <v>13</v>
      </c>
      <c r="X293" s="6" t="s">
        <v>13956</v>
      </c>
      <c r="Y293" s="6" t="s">
        <v>13956</v>
      </c>
      <c r="Z293" s="7">
        <v>68</v>
      </c>
      <c r="AA293" s="151" t="s">
        <v>13956</v>
      </c>
      <c r="AB293" s="8">
        <v>37</v>
      </c>
      <c r="AC293" s="149" t="s">
        <v>13956</v>
      </c>
      <c r="AD293" s="149" t="s">
        <v>290</v>
      </c>
      <c r="AE293" s="8">
        <v>19</v>
      </c>
      <c r="AF293" s="149" t="s">
        <v>13956</v>
      </c>
      <c r="AG293" s="149" t="s">
        <v>290</v>
      </c>
      <c r="AH293" s="149" t="s">
        <v>290</v>
      </c>
      <c r="AI293" s="150" t="s">
        <v>13956</v>
      </c>
      <c r="AJ293" s="9">
        <v>68</v>
      </c>
      <c r="AK293" s="9">
        <v>68</v>
      </c>
    </row>
    <row r="294" spans="1:37">
      <c r="A294" s="10" t="s">
        <v>1796</v>
      </c>
      <c r="B294" s="11" t="s">
        <v>1797</v>
      </c>
      <c r="C294" s="11" t="s">
        <v>8887</v>
      </c>
      <c r="D294" s="11" t="s">
        <v>1799</v>
      </c>
      <c r="E294" s="11" t="s">
        <v>1122</v>
      </c>
      <c r="F294" s="11" t="s">
        <v>11996</v>
      </c>
      <c r="G294" s="11" t="s">
        <v>5775</v>
      </c>
      <c r="H294" s="148">
        <v>3</v>
      </c>
      <c r="I294" s="148">
        <v>29.700000000000003</v>
      </c>
      <c r="J294" s="29">
        <v>14</v>
      </c>
      <c r="K294" s="29">
        <v>25</v>
      </c>
      <c r="L294" s="29">
        <v>29</v>
      </c>
      <c r="M294" s="29">
        <v>22</v>
      </c>
      <c r="N294" s="29">
        <v>24</v>
      </c>
      <c r="O294" s="29">
        <v>26</v>
      </c>
      <c r="P294" s="29">
        <v>18</v>
      </c>
      <c r="Q294" s="29">
        <v>33</v>
      </c>
      <c r="R294" s="29">
        <v>38</v>
      </c>
      <c r="S294" s="29">
        <v>30</v>
      </c>
      <c r="T294" s="29">
        <v>63</v>
      </c>
      <c r="U294" s="29">
        <v>40</v>
      </c>
      <c r="V294" s="29">
        <v>56</v>
      </c>
      <c r="W294" s="29">
        <v>40</v>
      </c>
      <c r="X294" s="6" t="s">
        <v>13956</v>
      </c>
      <c r="Y294" s="6" t="s">
        <v>13956</v>
      </c>
      <c r="Z294" s="7">
        <v>256</v>
      </c>
      <c r="AA294" s="7">
        <v>202</v>
      </c>
      <c r="AB294" s="149" t="s">
        <v>13956</v>
      </c>
      <c r="AC294" s="149" t="s">
        <v>13956</v>
      </c>
      <c r="AD294" s="149" t="s">
        <v>13956</v>
      </c>
      <c r="AE294" s="8">
        <v>458</v>
      </c>
      <c r="AF294" s="149" t="s">
        <v>13956</v>
      </c>
      <c r="AG294" s="149" t="s">
        <v>13956</v>
      </c>
      <c r="AH294" s="149" t="s">
        <v>13956</v>
      </c>
      <c r="AI294" s="9">
        <v>259</v>
      </c>
      <c r="AJ294" s="9">
        <v>199</v>
      </c>
      <c r="AK294" s="9">
        <v>458</v>
      </c>
    </row>
    <row r="295" spans="1:37">
      <c r="A295" s="10" t="s">
        <v>1801</v>
      </c>
      <c r="B295" s="11" t="s">
        <v>1802</v>
      </c>
      <c r="C295" s="11" t="s">
        <v>12000</v>
      </c>
      <c r="D295" s="11" t="s">
        <v>1804</v>
      </c>
      <c r="E295" s="11" t="s">
        <v>1122</v>
      </c>
      <c r="F295" s="11" t="s">
        <v>12001</v>
      </c>
      <c r="G295" s="11" t="s">
        <v>5784</v>
      </c>
      <c r="H295" s="148">
        <v>6</v>
      </c>
      <c r="I295" s="148">
        <v>40.799999999999997</v>
      </c>
      <c r="J295" s="6" t="s">
        <v>13956</v>
      </c>
      <c r="K295" s="6" t="s">
        <v>13956</v>
      </c>
      <c r="L295" s="6" t="s">
        <v>13956</v>
      </c>
      <c r="M295" s="6" t="s">
        <v>13956</v>
      </c>
      <c r="N295" s="6" t="s">
        <v>13956</v>
      </c>
      <c r="O295" s="6" t="s">
        <v>13956</v>
      </c>
      <c r="P295" s="6" t="s">
        <v>13956</v>
      </c>
      <c r="Q295" s="6" t="s">
        <v>13956</v>
      </c>
      <c r="R295" s="6" t="s">
        <v>13956</v>
      </c>
      <c r="S295" s="6" t="s">
        <v>13956</v>
      </c>
      <c r="T295" s="29">
        <v>122</v>
      </c>
      <c r="U295" s="29">
        <v>152</v>
      </c>
      <c r="V295" s="29">
        <v>155</v>
      </c>
      <c r="W295" s="29">
        <v>158</v>
      </c>
      <c r="X295" s="6" t="s">
        <v>13956</v>
      </c>
      <c r="Y295" s="6" t="s">
        <v>13956</v>
      </c>
      <c r="Z295" s="7">
        <v>587</v>
      </c>
      <c r="AA295" s="151" t="s">
        <v>13956</v>
      </c>
      <c r="AB295" s="8">
        <v>89</v>
      </c>
      <c r="AC295" s="149" t="s">
        <v>290</v>
      </c>
      <c r="AD295" s="8">
        <v>18</v>
      </c>
      <c r="AE295" s="149" t="s">
        <v>290</v>
      </c>
      <c r="AF295" s="149" t="s">
        <v>13956</v>
      </c>
      <c r="AG295" s="8">
        <v>439</v>
      </c>
      <c r="AH295" s="8">
        <v>35</v>
      </c>
      <c r="AI295" s="150" t="s">
        <v>13956</v>
      </c>
      <c r="AJ295" s="9">
        <v>587</v>
      </c>
      <c r="AK295" s="9">
        <v>587</v>
      </c>
    </row>
    <row r="296" spans="1:37">
      <c r="A296" s="10" t="s">
        <v>12002</v>
      </c>
      <c r="B296" s="11" t="s">
        <v>8898</v>
      </c>
      <c r="C296" s="11" t="s">
        <v>8900</v>
      </c>
      <c r="D296" s="11" t="s">
        <v>8901</v>
      </c>
      <c r="E296" s="11" t="s">
        <v>1122</v>
      </c>
      <c r="F296" s="11" t="s">
        <v>12003</v>
      </c>
      <c r="G296" s="11" t="s">
        <v>12004</v>
      </c>
      <c r="H296" s="148">
        <v>11</v>
      </c>
      <c r="I296" s="148">
        <v>3</v>
      </c>
      <c r="J296" s="6" t="s">
        <v>13956</v>
      </c>
      <c r="K296" s="6" t="s">
        <v>13956</v>
      </c>
      <c r="L296" s="6" t="s">
        <v>13956</v>
      </c>
      <c r="M296" s="6" t="s">
        <v>13956</v>
      </c>
      <c r="N296" s="6" t="s">
        <v>13956</v>
      </c>
      <c r="O296" s="6" t="s">
        <v>13956</v>
      </c>
      <c r="P296" s="6" t="s">
        <v>13956</v>
      </c>
      <c r="Q296" s="6" t="s">
        <v>13956</v>
      </c>
      <c r="R296" s="6" t="s">
        <v>13956</v>
      </c>
      <c r="S296" s="6" t="s">
        <v>13956</v>
      </c>
      <c r="T296" s="29">
        <v>17</v>
      </c>
      <c r="U296" s="29">
        <v>50</v>
      </c>
      <c r="V296" s="29">
        <v>84</v>
      </c>
      <c r="W296" s="29">
        <v>59</v>
      </c>
      <c r="X296" s="6" t="s">
        <v>290</v>
      </c>
      <c r="Y296" s="29">
        <v>16</v>
      </c>
      <c r="Z296" s="7">
        <v>88</v>
      </c>
      <c r="AA296" s="7">
        <v>139</v>
      </c>
      <c r="AB296" s="8">
        <v>22</v>
      </c>
      <c r="AC296" s="149" t="s">
        <v>13956</v>
      </c>
      <c r="AD296" s="149" t="s">
        <v>13956</v>
      </c>
      <c r="AE296" s="8">
        <v>199</v>
      </c>
      <c r="AF296" s="149" t="s">
        <v>13956</v>
      </c>
      <c r="AG296" s="149" t="s">
        <v>290</v>
      </c>
      <c r="AH296" s="149" t="s">
        <v>290</v>
      </c>
      <c r="AI296" s="150" t="s">
        <v>290</v>
      </c>
      <c r="AJ296" s="9">
        <v>226</v>
      </c>
      <c r="AK296" s="9">
        <v>227</v>
      </c>
    </row>
    <row r="297" spans="1:37">
      <c r="A297" s="10" t="s">
        <v>13998</v>
      </c>
      <c r="B297" s="11" t="s">
        <v>8904</v>
      </c>
      <c r="C297" s="11" t="s">
        <v>8906</v>
      </c>
      <c r="D297" s="11" t="s">
        <v>8907</v>
      </c>
      <c r="E297" s="11" t="s">
        <v>1122</v>
      </c>
      <c r="F297" s="11" t="s">
        <v>13999</v>
      </c>
      <c r="G297" s="11" t="s">
        <v>14000</v>
      </c>
      <c r="H297" s="148">
        <v>1</v>
      </c>
      <c r="I297" s="148">
        <v>1</v>
      </c>
      <c r="J297" s="6" t="s">
        <v>13956</v>
      </c>
      <c r="K297" s="6" t="s">
        <v>13956</v>
      </c>
      <c r="L297" s="6" t="s">
        <v>13956</v>
      </c>
      <c r="M297" s="6" t="s">
        <v>13956</v>
      </c>
      <c r="N297" s="6" t="s">
        <v>290</v>
      </c>
      <c r="O297" s="6" t="s">
        <v>290</v>
      </c>
      <c r="P297" s="6" t="s">
        <v>290</v>
      </c>
      <c r="Q297" s="6" t="s">
        <v>13956</v>
      </c>
      <c r="R297" s="6" t="s">
        <v>13956</v>
      </c>
      <c r="S297" s="6" t="s">
        <v>13956</v>
      </c>
      <c r="T297" s="6" t="s">
        <v>13956</v>
      </c>
      <c r="U297" s="6" t="s">
        <v>13956</v>
      </c>
      <c r="V297" s="6" t="s">
        <v>13956</v>
      </c>
      <c r="W297" s="6" t="s">
        <v>13956</v>
      </c>
      <c r="X297" s="6" t="s">
        <v>13956</v>
      </c>
      <c r="Y297" s="6" t="s">
        <v>13956</v>
      </c>
      <c r="Z297" s="151" t="s">
        <v>290</v>
      </c>
      <c r="AA297" s="151" t="s">
        <v>290</v>
      </c>
      <c r="AB297" s="149" t="s">
        <v>13956</v>
      </c>
      <c r="AC297" s="149" t="s">
        <v>13956</v>
      </c>
      <c r="AD297" s="149" t="s">
        <v>13956</v>
      </c>
      <c r="AE297" s="149" t="s">
        <v>290</v>
      </c>
      <c r="AF297" s="149" t="s">
        <v>13956</v>
      </c>
      <c r="AG297" s="149" t="s">
        <v>13956</v>
      </c>
      <c r="AH297" s="149" t="s">
        <v>13956</v>
      </c>
      <c r="AI297" s="150" t="s">
        <v>290</v>
      </c>
      <c r="AJ297" s="150" t="s">
        <v>13956</v>
      </c>
      <c r="AK297" s="150" t="s">
        <v>290</v>
      </c>
    </row>
    <row r="298" spans="1:37">
      <c r="A298" s="10" t="s">
        <v>14001</v>
      </c>
      <c r="B298" s="11" t="s">
        <v>14002</v>
      </c>
      <c r="C298" s="11" t="s">
        <v>14003</v>
      </c>
      <c r="D298" s="11" t="s">
        <v>14004</v>
      </c>
      <c r="E298" s="11" t="s">
        <v>1122</v>
      </c>
      <c r="F298" s="11" t="s">
        <v>1913</v>
      </c>
      <c r="G298" s="11" t="s">
        <v>14005</v>
      </c>
      <c r="H298" s="148">
        <v>3</v>
      </c>
      <c r="I298" s="148">
        <v>2</v>
      </c>
      <c r="J298" s="6" t="s">
        <v>13956</v>
      </c>
      <c r="K298" s="6" t="s">
        <v>13956</v>
      </c>
      <c r="L298" s="6" t="s">
        <v>13956</v>
      </c>
      <c r="M298" s="6" t="s">
        <v>13956</v>
      </c>
      <c r="N298" s="6" t="s">
        <v>13956</v>
      </c>
      <c r="O298" s="6" t="s">
        <v>13956</v>
      </c>
      <c r="P298" s="6" t="s">
        <v>13956</v>
      </c>
      <c r="Q298" s="6" t="s">
        <v>13956</v>
      </c>
      <c r="R298" s="6" t="s">
        <v>13956</v>
      </c>
      <c r="S298" s="6" t="s">
        <v>13956</v>
      </c>
      <c r="T298" s="6" t="s">
        <v>13956</v>
      </c>
      <c r="U298" s="6" t="s">
        <v>13956</v>
      </c>
      <c r="V298" s="6" t="s">
        <v>13956</v>
      </c>
      <c r="W298" s="6" t="s">
        <v>290</v>
      </c>
      <c r="X298" s="6" t="s">
        <v>13956</v>
      </c>
      <c r="Y298" s="6" t="s">
        <v>13956</v>
      </c>
      <c r="Z298" s="151" t="s">
        <v>290</v>
      </c>
      <c r="AA298" s="151" t="s">
        <v>290</v>
      </c>
      <c r="AB298" s="149" t="s">
        <v>13956</v>
      </c>
      <c r="AC298" s="149" t="s">
        <v>13956</v>
      </c>
      <c r="AD298" s="149" t="s">
        <v>13956</v>
      </c>
      <c r="AE298" s="149" t="s">
        <v>290</v>
      </c>
      <c r="AF298" s="149" t="s">
        <v>13956</v>
      </c>
      <c r="AG298" s="149" t="s">
        <v>13956</v>
      </c>
      <c r="AH298" s="149" t="s">
        <v>13956</v>
      </c>
      <c r="AI298" s="150" t="s">
        <v>13956</v>
      </c>
      <c r="AJ298" s="150" t="s">
        <v>290</v>
      </c>
      <c r="AK298" s="150" t="s">
        <v>290</v>
      </c>
    </row>
    <row r="299" spans="1:37">
      <c r="A299" s="10" t="s">
        <v>12005</v>
      </c>
      <c r="B299" s="11" t="s">
        <v>8910</v>
      </c>
      <c r="C299" s="11" t="s">
        <v>8912</v>
      </c>
      <c r="D299" s="11" t="s">
        <v>8913</v>
      </c>
      <c r="E299" s="11" t="s">
        <v>1122</v>
      </c>
      <c r="F299" s="11" t="s">
        <v>12006</v>
      </c>
      <c r="G299" s="11" t="s">
        <v>12007</v>
      </c>
      <c r="H299" s="148">
        <v>3</v>
      </c>
      <c r="I299" s="148">
        <v>11.5</v>
      </c>
      <c r="J299" s="6" t="s">
        <v>13956</v>
      </c>
      <c r="K299" s="6" t="s">
        <v>13956</v>
      </c>
      <c r="L299" s="6" t="s">
        <v>13956</v>
      </c>
      <c r="M299" s="6" t="s">
        <v>13956</v>
      </c>
      <c r="N299" s="6" t="s">
        <v>13956</v>
      </c>
      <c r="O299" s="6" t="s">
        <v>13956</v>
      </c>
      <c r="P299" s="6" t="s">
        <v>13956</v>
      </c>
      <c r="Q299" s="6" t="s">
        <v>13956</v>
      </c>
      <c r="R299" s="6" t="s">
        <v>13956</v>
      </c>
      <c r="S299" s="6" t="s">
        <v>13956</v>
      </c>
      <c r="T299" s="6" t="s">
        <v>13956</v>
      </c>
      <c r="U299" s="6" t="s">
        <v>13956</v>
      </c>
      <c r="V299" s="6" t="s">
        <v>13956</v>
      </c>
      <c r="W299" s="6" t="s">
        <v>13956</v>
      </c>
      <c r="X299" s="6" t="s">
        <v>13956</v>
      </c>
      <c r="Y299" s="29">
        <v>180</v>
      </c>
      <c r="Z299" s="7">
        <v>98</v>
      </c>
      <c r="AA299" s="7">
        <v>82</v>
      </c>
      <c r="AB299" s="149" t="s">
        <v>290</v>
      </c>
      <c r="AC299" s="149" t="s">
        <v>13956</v>
      </c>
      <c r="AD299" s="149" t="s">
        <v>13956</v>
      </c>
      <c r="AE299" s="8">
        <v>175</v>
      </c>
      <c r="AF299" s="149" t="s">
        <v>13956</v>
      </c>
      <c r="AG299" s="149" t="s">
        <v>13956</v>
      </c>
      <c r="AH299" s="149" t="s">
        <v>13956</v>
      </c>
      <c r="AI299" s="150" t="s">
        <v>13956</v>
      </c>
      <c r="AJ299" s="9">
        <v>180</v>
      </c>
      <c r="AK299" s="9">
        <v>180</v>
      </c>
    </row>
    <row r="300" spans="1:37">
      <c r="A300" s="10" t="s">
        <v>12008</v>
      </c>
      <c r="B300" s="11" t="s">
        <v>8916</v>
      </c>
      <c r="C300" s="11" t="s">
        <v>8918</v>
      </c>
      <c r="D300" s="11" t="s">
        <v>8919</v>
      </c>
      <c r="E300" s="11" t="s">
        <v>1122</v>
      </c>
      <c r="F300" s="11" t="s">
        <v>12009</v>
      </c>
      <c r="G300" s="11" t="s">
        <v>12010</v>
      </c>
      <c r="H300" s="148">
        <v>4</v>
      </c>
      <c r="I300" s="148">
        <v>20</v>
      </c>
      <c r="J300" s="6" t="s">
        <v>13956</v>
      </c>
      <c r="K300" s="6" t="s">
        <v>13956</v>
      </c>
      <c r="L300" s="6" t="s">
        <v>13956</v>
      </c>
      <c r="M300" s="6" t="s">
        <v>13956</v>
      </c>
      <c r="N300" s="6" t="s">
        <v>13956</v>
      </c>
      <c r="O300" s="6" t="s">
        <v>13956</v>
      </c>
      <c r="P300" s="6" t="s">
        <v>13956</v>
      </c>
      <c r="Q300" s="6" t="s">
        <v>13956</v>
      </c>
      <c r="R300" s="6" t="s">
        <v>13956</v>
      </c>
      <c r="S300" s="6" t="s">
        <v>13956</v>
      </c>
      <c r="T300" s="29">
        <v>41</v>
      </c>
      <c r="U300" s="29">
        <v>34</v>
      </c>
      <c r="V300" s="29">
        <v>41</v>
      </c>
      <c r="W300" s="29">
        <v>59</v>
      </c>
      <c r="X300" s="6" t="s">
        <v>13956</v>
      </c>
      <c r="Y300" s="6" t="s">
        <v>13956</v>
      </c>
      <c r="Z300" s="7">
        <v>88</v>
      </c>
      <c r="AA300" s="7">
        <v>87</v>
      </c>
      <c r="AB300" s="8">
        <v>63</v>
      </c>
      <c r="AC300" s="149" t="s">
        <v>290</v>
      </c>
      <c r="AD300" s="8">
        <v>16</v>
      </c>
      <c r="AE300" s="8">
        <v>29</v>
      </c>
      <c r="AF300" s="149" t="s">
        <v>290</v>
      </c>
      <c r="AG300" s="8">
        <v>45</v>
      </c>
      <c r="AH300" s="8">
        <v>19</v>
      </c>
      <c r="AI300" s="150" t="s">
        <v>13956</v>
      </c>
      <c r="AJ300" s="9">
        <v>175</v>
      </c>
      <c r="AK300" s="9">
        <v>175</v>
      </c>
    </row>
    <row r="301" spans="1:37">
      <c r="A301" s="10" t="s">
        <v>1806</v>
      </c>
      <c r="B301" s="11" t="s">
        <v>1807</v>
      </c>
      <c r="C301" s="11" t="s">
        <v>8922</v>
      </c>
      <c r="D301" s="11" t="s">
        <v>1809</v>
      </c>
      <c r="E301" s="11" t="s">
        <v>1122</v>
      </c>
      <c r="F301" s="11" t="s">
        <v>12011</v>
      </c>
      <c r="G301" s="11" t="s">
        <v>5787</v>
      </c>
      <c r="H301" s="148">
        <v>3</v>
      </c>
      <c r="I301" s="148">
        <v>10.5</v>
      </c>
      <c r="J301" s="6" t="s">
        <v>13956</v>
      </c>
      <c r="K301" s="6" t="s">
        <v>13956</v>
      </c>
      <c r="L301" s="6" t="s">
        <v>13956</v>
      </c>
      <c r="M301" s="6" t="s">
        <v>13956</v>
      </c>
      <c r="N301" s="6" t="s">
        <v>13956</v>
      </c>
      <c r="O301" s="6" t="s">
        <v>13956</v>
      </c>
      <c r="P301" s="6" t="s">
        <v>13956</v>
      </c>
      <c r="Q301" s="6" t="s">
        <v>13956</v>
      </c>
      <c r="R301" s="6" t="s">
        <v>13956</v>
      </c>
      <c r="S301" s="6" t="s">
        <v>13956</v>
      </c>
      <c r="T301" s="29">
        <v>31</v>
      </c>
      <c r="U301" s="29">
        <v>45</v>
      </c>
      <c r="V301" s="29">
        <v>36</v>
      </c>
      <c r="W301" s="29">
        <v>42</v>
      </c>
      <c r="X301" s="6" t="s">
        <v>13956</v>
      </c>
      <c r="Y301" s="6" t="s">
        <v>13956</v>
      </c>
      <c r="Z301" s="7">
        <v>154</v>
      </c>
      <c r="AA301" s="151" t="s">
        <v>13956</v>
      </c>
      <c r="AB301" s="8">
        <v>118</v>
      </c>
      <c r="AC301" s="149" t="s">
        <v>290</v>
      </c>
      <c r="AD301" s="149" t="s">
        <v>13956</v>
      </c>
      <c r="AE301" s="8">
        <v>25</v>
      </c>
      <c r="AF301" s="149" t="s">
        <v>13956</v>
      </c>
      <c r="AG301" s="149" t="s">
        <v>13956</v>
      </c>
      <c r="AH301" s="8">
        <v>10</v>
      </c>
      <c r="AI301" s="150" t="s">
        <v>13956</v>
      </c>
      <c r="AJ301" s="9">
        <v>154</v>
      </c>
      <c r="AK301" s="9">
        <v>154</v>
      </c>
    </row>
    <row r="302" spans="1:37">
      <c r="A302" s="10" t="s">
        <v>1811</v>
      </c>
      <c r="B302" s="11" t="s">
        <v>1812</v>
      </c>
      <c r="C302" s="11" t="s">
        <v>12012</v>
      </c>
      <c r="D302" s="11" t="s">
        <v>1815</v>
      </c>
      <c r="E302" s="11" t="s">
        <v>1122</v>
      </c>
      <c r="F302" s="11" t="s">
        <v>12013</v>
      </c>
      <c r="G302" s="11" t="s">
        <v>5790</v>
      </c>
      <c r="H302" s="148">
        <v>1.7</v>
      </c>
      <c r="I302" s="148">
        <v>9</v>
      </c>
      <c r="J302" s="6" t="s">
        <v>13956</v>
      </c>
      <c r="K302" s="6" t="s">
        <v>13956</v>
      </c>
      <c r="L302" s="6" t="s">
        <v>13956</v>
      </c>
      <c r="M302" s="6" t="s">
        <v>13956</v>
      </c>
      <c r="N302" s="6" t="s">
        <v>13956</v>
      </c>
      <c r="O302" s="6" t="s">
        <v>13956</v>
      </c>
      <c r="P302" s="6" t="s">
        <v>13956</v>
      </c>
      <c r="Q302" s="6" t="s">
        <v>13956</v>
      </c>
      <c r="R302" s="6" t="s">
        <v>13956</v>
      </c>
      <c r="S302" s="6" t="s">
        <v>13956</v>
      </c>
      <c r="T302" s="29">
        <v>34</v>
      </c>
      <c r="U302" s="29">
        <v>38</v>
      </c>
      <c r="V302" s="29">
        <v>35</v>
      </c>
      <c r="W302" s="29">
        <v>34</v>
      </c>
      <c r="X302" s="6" t="s">
        <v>13956</v>
      </c>
      <c r="Y302" s="6" t="s">
        <v>290</v>
      </c>
      <c r="Z302" s="7">
        <v>71</v>
      </c>
      <c r="AA302" s="7">
        <v>72</v>
      </c>
      <c r="AB302" s="8">
        <v>75</v>
      </c>
      <c r="AC302" s="149" t="s">
        <v>13956</v>
      </c>
      <c r="AD302" s="149" t="s">
        <v>13956</v>
      </c>
      <c r="AE302" s="8">
        <v>66</v>
      </c>
      <c r="AF302" s="149" t="s">
        <v>13956</v>
      </c>
      <c r="AG302" s="149" t="s">
        <v>290</v>
      </c>
      <c r="AH302" s="149" t="s">
        <v>290</v>
      </c>
      <c r="AI302" s="150" t="s">
        <v>13956</v>
      </c>
      <c r="AJ302" s="9">
        <v>143</v>
      </c>
      <c r="AK302" s="9">
        <v>143</v>
      </c>
    </row>
    <row r="303" spans="1:37">
      <c r="A303" s="10" t="s">
        <v>5791</v>
      </c>
      <c r="B303" s="11" t="s">
        <v>5792</v>
      </c>
      <c r="C303" s="11" t="s">
        <v>12014</v>
      </c>
      <c r="D303" s="11" t="s">
        <v>8935</v>
      </c>
      <c r="E303" s="11" t="s">
        <v>1122</v>
      </c>
      <c r="F303" s="11" t="s">
        <v>12015</v>
      </c>
      <c r="G303" s="11" t="s">
        <v>5795</v>
      </c>
      <c r="H303" s="148">
        <v>1</v>
      </c>
      <c r="I303" s="148">
        <v>10</v>
      </c>
      <c r="J303" s="29">
        <v>44</v>
      </c>
      <c r="K303" s="29">
        <v>12</v>
      </c>
      <c r="L303" s="29">
        <v>10</v>
      </c>
      <c r="M303" s="6" t="s">
        <v>290</v>
      </c>
      <c r="N303" s="6" t="s">
        <v>290</v>
      </c>
      <c r="O303" s="6" t="s">
        <v>290</v>
      </c>
      <c r="P303" s="6" t="s">
        <v>290</v>
      </c>
      <c r="Q303" s="6" t="s">
        <v>290</v>
      </c>
      <c r="R303" s="6" t="s">
        <v>13956</v>
      </c>
      <c r="S303" s="6" t="s">
        <v>290</v>
      </c>
      <c r="T303" s="6" t="s">
        <v>13956</v>
      </c>
      <c r="U303" s="6" t="s">
        <v>13956</v>
      </c>
      <c r="V303" s="6" t="s">
        <v>13956</v>
      </c>
      <c r="W303" s="6" t="s">
        <v>13956</v>
      </c>
      <c r="X303" s="6" t="s">
        <v>13956</v>
      </c>
      <c r="Y303" s="6" t="s">
        <v>13956</v>
      </c>
      <c r="Z303" s="7">
        <v>52</v>
      </c>
      <c r="AA303" s="7">
        <v>45</v>
      </c>
      <c r="AB303" s="149" t="s">
        <v>13956</v>
      </c>
      <c r="AC303" s="149" t="s">
        <v>13956</v>
      </c>
      <c r="AD303" s="149" t="s">
        <v>13956</v>
      </c>
      <c r="AE303" s="149" t="s">
        <v>13956</v>
      </c>
      <c r="AF303" s="149" t="s">
        <v>13956</v>
      </c>
      <c r="AG303" s="8">
        <v>97</v>
      </c>
      <c r="AH303" s="149" t="s">
        <v>13956</v>
      </c>
      <c r="AI303" s="9">
        <v>97</v>
      </c>
      <c r="AJ303" s="150" t="s">
        <v>13956</v>
      </c>
      <c r="AK303" s="9">
        <v>97</v>
      </c>
    </row>
    <row r="304" spans="1:37">
      <c r="A304" s="10" t="s">
        <v>1816</v>
      </c>
      <c r="B304" s="11" t="s">
        <v>1817</v>
      </c>
      <c r="C304" s="11" t="s">
        <v>12019</v>
      </c>
      <c r="D304" s="11" t="s">
        <v>1819</v>
      </c>
      <c r="E304" s="11" t="s">
        <v>1122</v>
      </c>
      <c r="F304" s="11" t="s">
        <v>12020</v>
      </c>
      <c r="G304" s="11" t="s">
        <v>5798</v>
      </c>
      <c r="H304" s="148">
        <v>18.2</v>
      </c>
      <c r="I304" s="148">
        <v>88.8</v>
      </c>
      <c r="J304" s="6" t="s">
        <v>13956</v>
      </c>
      <c r="K304" s="6" t="s">
        <v>13956</v>
      </c>
      <c r="L304" s="6" t="s">
        <v>13956</v>
      </c>
      <c r="M304" s="6" t="s">
        <v>13956</v>
      </c>
      <c r="N304" s="6" t="s">
        <v>13956</v>
      </c>
      <c r="O304" s="6" t="s">
        <v>13956</v>
      </c>
      <c r="P304" s="6" t="s">
        <v>13956</v>
      </c>
      <c r="Q304" s="6" t="s">
        <v>13956</v>
      </c>
      <c r="R304" s="6" t="s">
        <v>13956</v>
      </c>
      <c r="S304" s="6" t="s">
        <v>13956</v>
      </c>
      <c r="T304" s="29">
        <v>381</v>
      </c>
      <c r="U304" s="29">
        <v>322</v>
      </c>
      <c r="V304" s="29">
        <v>352</v>
      </c>
      <c r="W304" s="29">
        <v>338</v>
      </c>
      <c r="X304" s="6" t="s">
        <v>13956</v>
      </c>
      <c r="Y304" s="6" t="s">
        <v>13956</v>
      </c>
      <c r="Z304" s="7">
        <v>693</v>
      </c>
      <c r="AA304" s="7">
        <v>700</v>
      </c>
      <c r="AB304" s="8">
        <v>175</v>
      </c>
      <c r="AC304" s="149" t="s">
        <v>290</v>
      </c>
      <c r="AD304" s="8">
        <v>52</v>
      </c>
      <c r="AE304" s="8">
        <v>145</v>
      </c>
      <c r="AF304" s="149" t="s">
        <v>13956</v>
      </c>
      <c r="AG304" s="8">
        <v>923</v>
      </c>
      <c r="AH304" s="8">
        <v>92</v>
      </c>
      <c r="AI304" s="150" t="s">
        <v>13956</v>
      </c>
      <c r="AJ304" s="9">
        <v>1393</v>
      </c>
      <c r="AK304" s="9">
        <v>1393</v>
      </c>
    </row>
    <row r="305" spans="1:37">
      <c r="A305" s="10" t="s">
        <v>1825</v>
      </c>
      <c r="B305" s="11" t="s">
        <v>1826</v>
      </c>
      <c r="C305" s="11" t="s">
        <v>8966</v>
      </c>
      <c r="D305" s="11" t="s">
        <v>1829</v>
      </c>
      <c r="E305" s="11" t="s">
        <v>1122</v>
      </c>
      <c r="F305" s="11" t="s">
        <v>13492</v>
      </c>
      <c r="G305" s="11" t="s">
        <v>5802</v>
      </c>
      <c r="H305" s="148">
        <v>3</v>
      </c>
      <c r="I305" s="148">
        <v>3</v>
      </c>
      <c r="J305" s="6" t="s">
        <v>290</v>
      </c>
      <c r="K305" s="6" t="s">
        <v>290</v>
      </c>
      <c r="L305" s="6" t="s">
        <v>290</v>
      </c>
      <c r="M305" s="6" t="s">
        <v>13956</v>
      </c>
      <c r="N305" s="6" t="s">
        <v>13956</v>
      </c>
      <c r="O305" s="6" t="s">
        <v>13956</v>
      </c>
      <c r="P305" s="6" t="s">
        <v>13956</v>
      </c>
      <c r="Q305" s="6" t="s">
        <v>13956</v>
      </c>
      <c r="R305" s="6" t="s">
        <v>13956</v>
      </c>
      <c r="S305" s="6" t="s">
        <v>13956</v>
      </c>
      <c r="T305" s="6" t="s">
        <v>13956</v>
      </c>
      <c r="U305" s="6" t="s">
        <v>13956</v>
      </c>
      <c r="V305" s="6" t="s">
        <v>13956</v>
      </c>
      <c r="W305" s="6" t="s">
        <v>13956</v>
      </c>
      <c r="X305" s="6" t="s">
        <v>13956</v>
      </c>
      <c r="Y305" s="6" t="s">
        <v>13956</v>
      </c>
      <c r="Z305" s="7">
        <v>10</v>
      </c>
      <c r="AA305" s="151" t="s">
        <v>290</v>
      </c>
      <c r="AB305" s="149" t="s">
        <v>13956</v>
      </c>
      <c r="AC305" s="149" t="s">
        <v>13956</v>
      </c>
      <c r="AD305" s="149" t="s">
        <v>13956</v>
      </c>
      <c r="AE305" s="8">
        <v>13</v>
      </c>
      <c r="AF305" s="149" t="s">
        <v>13956</v>
      </c>
      <c r="AG305" s="149" t="s">
        <v>13956</v>
      </c>
      <c r="AH305" s="149" t="s">
        <v>13956</v>
      </c>
      <c r="AI305" s="9">
        <v>13</v>
      </c>
      <c r="AJ305" s="150" t="s">
        <v>13956</v>
      </c>
      <c r="AK305" s="9">
        <v>13</v>
      </c>
    </row>
    <row r="306" spans="1:37">
      <c r="A306" s="10" t="s">
        <v>12024</v>
      </c>
      <c r="B306" s="11" t="s">
        <v>8968</v>
      </c>
      <c r="C306" s="11" t="s">
        <v>8970</v>
      </c>
      <c r="D306" s="11" t="s">
        <v>8971</v>
      </c>
      <c r="E306" s="11" t="s">
        <v>1122</v>
      </c>
      <c r="F306" s="11" t="s">
        <v>12025</v>
      </c>
      <c r="G306" s="11" t="s">
        <v>12026</v>
      </c>
      <c r="H306" s="148">
        <v>2</v>
      </c>
      <c r="I306" s="148">
        <v>5</v>
      </c>
      <c r="J306" s="6" t="s">
        <v>290</v>
      </c>
      <c r="K306" s="6" t="s">
        <v>290</v>
      </c>
      <c r="L306" s="6" t="s">
        <v>290</v>
      </c>
      <c r="M306" s="6" t="s">
        <v>290</v>
      </c>
      <c r="N306" s="6" t="s">
        <v>290</v>
      </c>
      <c r="O306" s="6" t="s">
        <v>290</v>
      </c>
      <c r="P306" s="6" t="s">
        <v>13956</v>
      </c>
      <c r="Q306" s="6" t="s">
        <v>13956</v>
      </c>
      <c r="R306" s="6" t="s">
        <v>13956</v>
      </c>
      <c r="S306" s="6" t="s">
        <v>13956</v>
      </c>
      <c r="T306" s="6" t="s">
        <v>13956</v>
      </c>
      <c r="U306" s="6" t="s">
        <v>13956</v>
      </c>
      <c r="V306" s="6" t="s">
        <v>13956</v>
      </c>
      <c r="W306" s="6" t="s">
        <v>13956</v>
      </c>
      <c r="X306" s="6" t="s">
        <v>13956</v>
      </c>
      <c r="Y306" s="6" t="s">
        <v>13956</v>
      </c>
      <c r="Z306" s="7">
        <v>14</v>
      </c>
      <c r="AA306" s="151" t="s">
        <v>290</v>
      </c>
      <c r="AB306" s="149" t="s">
        <v>13956</v>
      </c>
      <c r="AC306" s="149" t="s">
        <v>13956</v>
      </c>
      <c r="AD306" s="149" t="s">
        <v>13956</v>
      </c>
      <c r="AE306" s="8">
        <v>23</v>
      </c>
      <c r="AF306" s="149" t="s">
        <v>13956</v>
      </c>
      <c r="AG306" s="149" t="s">
        <v>13956</v>
      </c>
      <c r="AH306" s="149" t="s">
        <v>13956</v>
      </c>
      <c r="AI306" s="9">
        <v>23</v>
      </c>
      <c r="AJ306" s="150" t="s">
        <v>13956</v>
      </c>
      <c r="AK306" s="9">
        <v>23</v>
      </c>
    </row>
    <row r="307" spans="1:37">
      <c r="A307" s="10" t="s">
        <v>1835</v>
      </c>
      <c r="B307" s="11" t="s">
        <v>1836</v>
      </c>
      <c r="C307" s="11" t="s">
        <v>8975</v>
      </c>
      <c r="D307" s="11" t="s">
        <v>1839</v>
      </c>
      <c r="E307" s="11" t="s">
        <v>1122</v>
      </c>
      <c r="F307" s="11" t="s">
        <v>12027</v>
      </c>
      <c r="G307" s="11" t="s">
        <v>5808</v>
      </c>
      <c r="H307" s="148">
        <v>11</v>
      </c>
      <c r="I307" s="148">
        <v>41</v>
      </c>
      <c r="J307" s="6" t="s">
        <v>13956</v>
      </c>
      <c r="K307" s="6" t="s">
        <v>13956</v>
      </c>
      <c r="L307" s="6" t="s">
        <v>13956</v>
      </c>
      <c r="M307" s="6" t="s">
        <v>13956</v>
      </c>
      <c r="N307" s="6" t="s">
        <v>13956</v>
      </c>
      <c r="O307" s="6" t="s">
        <v>13956</v>
      </c>
      <c r="P307" s="6" t="s">
        <v>13956</v>
      </c>
      <c r="Q307" s="6" t="s">
        <v>13956</v>
      </c>
      <c r="R307" s="6" t="s">
        <v>13956</v>
      </c>
      <c r="S307" s="6" t="s">
        <v>13956</v>
      </c>
      <c r="T307" s="29">
        <v>152</v>
      </c>
      <c r="U307" s="29">
        <v>150</v>
      </c>
      <c r="V307" s="29">
        <v>153</v>
      </c>
      <c r="W307" s="29">
        <v>182</v>
      </c>
      <c r="X307" s="6" t="s">
        <v>13956</v>
      </c>
      <c r="Y307" s="6" t="s">
        <v>13956</v>
      </c>
      <c r="Z307" s="151" t="s">
        <v>13956</v>
      </c>
      <c r="AA307" s="7">
        <v>637</v>
      </c>
      <c r="AB307" s="8">
        <v>106</v>
      </c>
      <c r="AC307" s="149" t="s">
        <v>290</v>
      </c>
      <c r="AD307" s="149" t="s">
        <v>290</v>
      </c>
      <c r="AE307" s="8">
        <v>131</v>
      </c>
      <c r="AF307" s="149" t="s">
        <v>13956</v>
      </c>
      <c r="AG307" s="8">
        <v>367</v>
      </c>
      <c r="AH307" s="8">
        <v>29</v>
      </c>
      <c r="AI307" s="150" t="s">
        <v>13956</v>
      </c>
      <c r="AJ307" s="9">
        <v>637</v>
      </c>
      <c r="AK307" s="9">
        <v>637</v>
      </c>
    </row>
    <row r="308" spans="1:37">
      <c r="A308" s="10" t="s">
        <v>14006</v>
      </c>
      <c r="B308" s="11" t="s">
        <v>14007</v>
      </c>
      <c r="C308" s="11" t="s">
        <v>14008</v>
      </c>
      <c r="D308" s="11" t="s">
        <v>14009</v>
      </c>
      <c r="E308" s="11" t="s">
        <v>1122</v>
      </c>
      <c r="F308" s="11" t="s">
        <v>14010</v>
      </c>
      <c r="G308" s="11" t="s">
        <v>14011</v>
      </c>
      <c r="H308" s="148">
        <v>2</v>
      </c>
      <c r="I308" s="148">
        <v>5</v>
      </c>
      <c r="J308" s="6" t="s">
        <v>13956</v>
      </c>
      <c r="K308" s="6" t="s">
        <v>290</v>
      </c>
      <c r="L308" s="6" t="s">
        <v>290</v>
      </c>
      <c r="M308" s="29">
        <v>10</v>
      </c>
      <c r="N308" s="6" t="s">
        <v>290</v>
      </c>
      <c r="O308" s="6" t="s">
        <v>290</v>
      </c>
      <c r="P308" s="6" t="s">
        <v>290</v>
      </c>
      <c r="Q308" s="6" t="s">
        <v>290</v>
      </c>
      <c r="R308" s="6" t="s">
        <v>290</v>
      </c>
      <c r="S308" s="6" t="s">
        <v>290</v>
      </c>
      <c r="T308" s="6" t="s">
        <v>13956</v>
      </c>
      <c r="U308" s="6" t="s">
        <v>13956</v>
      </c>
      <c r="V308" s="6" t="s">
        <v>13956</v>
      </c>
      <c r="W308" s="6" t="s">
        <v>13956</v>
      </c>
      <c r="X308" s="6" t="s">
        <v>13956</v>
      </c>
      <c r="Y308" s="6" t="s">
        <v>13956</v>
      </c>
      <c r="Z308" s="7">
        <v>22</v>
      </c>
      <c r="AA308" s="7">
        <v>23</v>
      </c>
      <c r="AB308" s="149" t="s">
        <v>13956</v>
      </c>
      <c r="AC308" s="149" t="s">
        <v>13956</v>
      </c>
      <c r="AD308" s="149" t="s">
        <v>13956</v>
      </c>
      <c r="AE308" s="8">
        <v>44</v>
      </c>
      <c r="AF308" s="149" t="s">
        <v>13956</v>
      </c>
      <c r="AG308" s="149" t="s">
        <v>13956</v>
      </c>
      <c r="AH308" s="149" t="s">
        <v>290</v>
      </c>
      <c r="AI308" s="9">
        <v>45</v>
      </c>
      <c r="AJ308" s="150" t="s">
        <v>13956</v>
      </c>
      <c r="AK308" s="9">
        <v>45</v>
      </c>
    </row>
    <row r="309" spans="1:37">
      <c r="A309" s="10" t="s">
        <v>1840</v>
      </c>
      <c r="B309" s="11" t="s">
        <v>1841</v>
      </c>
      <c r="C309" s="11" t="s">
        <v>8990</v>
      </c>
      <c r="D309" s="11" t="s">
        <v>8991</v>
      </c>
      <c r="E309" s="11" t="s">
        <v>1122</v>
      </c>
      <c r="F309" s="11" t="s">
        <v>12028</v>
      </c>
      <c r="G309" s="11" t="s">
        <v>5813</v>
      </c>
      <c r="H309" s="148">
        <v>0.7</v>
      </c>
      <c r="I309" s="148">
        <v>13</v>
      </c>
      <c r="J309" s="29">
        <v>41</v>
      </c>
      <c r="K309" s="29">
        <v>18</v>
      </c>
      <c r="L309" s="6" t="s">
        <v>290</v>
      </c>
      <c r="M309" s="6" t="s">
        <v>290</v>
      </c>
      <c r="N309" s="6" t="s">
        <v>290</v>
      </c>
      <c r="O309" s="6" t="s">
        <v>290</v>
      </c>
      <c r="P309" s="6" t="s">
        <v>13956</v>
      </c>
      <c r="Q309" s="6" t="s">
        <v>13956</v>
      </c>
      <c r="R309" s="6" t="s">
        <v>13956</v>
      </c>
      <c r="S309" s="6" t="s">
        <v>13956</v>
      </c>
      <c r="T309" s="6" t="s">
        <v>13956</v>
      </c>
      <c r="U309" s="6" t="s">
        <v>13956</v>
      </c>
      <c r="V309" s="6" t="s">
        <v>13956</v>
      </c>
      <c r="W309" s="6" t="s">
        <v>13956</v>
      </c>
      <c r="X309" s="6" t="s">
        <v>13956</v>
      </c>
      <c r="Y309" s="6" t="s">
        <v>13956</v>
      </c>
      <c r="Z309" s="7">
        <v>44</v>
      </c>
      <c r="AA309" s="7">
        <v>41</v>
      </c>
      <c r="AB309" s="149" t="s">
        <v>290</v>
      </c>
      <c r="AC309" s="149" t="s">
        <v>290</v>
      </c>
      <c r="AD309" s="149" t="s">
        <v>290</v>
      </c>
      <c r="AE309" s="149" t="s">
        <v>290</v>
      </c>
      <c r="AF309" s="149" t="s">
        <v>13956</v>
      </c>
      <c r="AG309" s="8">
        <v>72</v>
      </c>
      <c r="AH309" s="149" t="s">
        <v>13956</v>
      </c>
      <c r="AI309" s="9">
        <v>85</v>
      </c>
      <c r="AJ309" s="150" t="s">
        <v>13956</v>
      </c>
      <c r="AK309" s="9">
        <v>85</v>
      </c>
    </row>
    <row r="310" spans="1:37">
      <c r="A310" s="10" t="s">
        <v>1851</v>
      </c>
      <c r="B310" s="11" t="s">
        <v>1852</v>
      </c>
      <c r="C310" s="11" t="s">
        <v>12029</v>
      </c>
      <c r="D310" s="11" t="s">
        <v>1853</v>
      </c>
      <c r="E310" s="11" t="s">
        <v>1122</v>
      </c>
      <c r="F310" s="11" t="s">
        <v>12030</v>
      </c>
      <c r="G310" s="11" t="s">
        <v>5819</v>
      </c>
      <c r="H310" s="148">
        <v>6</v>
      </c>
      <c r="I310" s="148">
        <v>29</v>
      </c>
      <c r="J310" s="29">
        <v>106</v>
      </c>
      <c r="K310" s="29">
        <v>26</v>
      </c>
      <c r="L310" s="29">
        <v>29</v>
      </c>
      <c r="M310" s="29">
        <v>15</v>
      </c>
      <c r="N310" s="29">
        <v>12</v>
      </c>
      <c r="O310" s="6" t="s">
        <v>290</v>
      </c>
      <c r="P310" s="6" t="s">
        <v>290</v>
      </c>
      <c r="Q310" s="6" t="s">
        <v>290</v>
      </c>
      <c r="R310" s="6" t="s">
        <v>13956</v>
      </c>
      <c r="S310" s="6" t="s">
        <v>13956</v>
      </c>
      <c r="T310" s="6" t="s">
        <v>13956</v>
      </c>
      <c r="U310" s="6" t="s">
        <v>13956</v>
      </c>
      <c r="V310" s="6" t="s">
        <v>13956</v>
      </c>
      <c r="W310" s="6" t="s">
        <v>13956</v>
      </c>
      <c r="X310" s="6" t="s">
        <v>13956</v>
      </c>
      <c r="Y310" s="6" t="s">
        <v>13956</v>
      </c>
      <c r="Z310" s="7">
        <v>99</v>
      </c>
      <c r="AA310" s="7">
        <v>102</v>
      </c>
      <c r="AB310" s="8">
        <v>29</v>
      </c>
      <c r="AC310" s="149" t="s">
        <v>13956</v>
      </c>
      <c r="AD310" s="8">
        <v>45</v>
      </c>
      <c r="AE310" s="8">
        <v>17</v>
      </c>
      <c r="AF310" s="149" t="s">
        <v>13956</v>
      </c>
      <c r="AG310" s="8">
        <v>69</v>
      </c>
      <c r="AH310" s="8">
        <v>41</v>
      </c>
      <c r="AI310" s="9">
        <v>201</v>
      </c>
      <c r="AJ310" s="150" t="s">
        <v>13956</v>
      </c>
      <c r="AK310" s="9">
        <v>201</v>
      </c>
    </row>
    <row r="311" spans="1:37">
      <c r="A311" s="10" t="s">
        <v>1855</v>
      </c>
      <c r="B311" s="11" t="s">
        <v>1856</v>
      </c>
      <c r="C311" s="11" t="s">
        <v>12031</v>
      </c>
      <c r="D311" s="11" t="s">
        <v>12032</v>
      </c>
      <c r="E311" s="11" t="s">
        <v>1122</v>
      </c>
      <c r="F311" s="11" t="s">
        <v>12033</v>
      </c>
      <c r="G311" s="11" t="s">
        <v>5822</v>
      </c>
      <c r="H311" s="148">
        <v>11.5</v>
      </c>
      <c r="I311" s="148">
        <v>37.4</v>
      </c>
      <c r="J311" s="29">
        <v>52</v>
      </c>
      <c r="K311" s="29">
        <v>17</v>
      </c>
      <c r="L311" s="29">
        <v>22</v>
      </c>
      <c r="M311" s="29">
        <v>21</v>
      </c>
      <c r="N311" s="29">
        <v>17</v>
      </c>
      <c r="O311" s="29">
        <v>26</v>
      </c>
      <c r="P311" s="29">
        <v>29</v>
      </c>
      <c r="Q311" s="29">
        <v>29</v>
      </c>
      <c r="R311" s="29">
        <v>25</v>
      </c>
      <c r="S311" s="29">
        <v>23</v>
      </c>
      <c r="T311" s="29">
        <v>25</v>
      </c>
      <c r="U311" s="29">
        <v>22</v>
      </c>
      <c r="V311" s="29">
        <v>26</v>
      </c>
      <c r="W311" s="29">
        <v>21</v>
      </c>
      <c r="X311" s="6" t="s">
        <v>13956</v>
      </c>
      <c r="Y311" s="6" t="s">
        <v>13956</v>
      </c>
      <c r="Z311" s="7">
        <v>184</v>
      </c>
      <c r="AA311" s="7">
        <v>171</v>
      </c>
      <c r="AB311" s="8">
        <v>18</v>
      </c>
      <c r="AC311" s="149" t="s">
        <v>13956</v>
      </c>
      <c r="AD311" s="8">
        <v>15</v>
      </c>
      <c r="AE311" s="149" t="s">
        <v>290</v>
      </c>
      <c r="AF311" s="149" t="s">
        <v>13956</v>
      </c>
      <c r="AG311" s="8">
        <v>251</v>
      </c>
      <c r="AH311" s="8">
        <v>64</v>
      </c>
      <c r="AI311" s="9">
        <v>261</v>
      </c>
      <c r="AJ311" s="9">
        <v>94</v>
      </c>
      <c r="AK311" s="9">
        <v>355</v>
      </c>
    </row>
    <row r="312" spans="1:37">
      <c r="A312" s="10" t="s">
        <v>1866</v>
      </c>
      <c r="B312" s="11" t="s">
        <v>1867</v>
      </c>
      <c r="C312" s="11" t="s">
        <v>5826</v>
      </c>
      <c r="D312" s="11" t="s">
        <v>1869</v>
      </c>
      <c r="E312" s="11" t="s">
        <v>1122</v>
      </c>
      <c r="F312" s="11" t="s">
        <v>12051</v>
      </c>
      <c r="G312" s="11" t="s">
        <v>5828</v>
      </c>
      <c r="H312" s="148">
        <v>5.5</v>
      </c>
      <c r="I312" s="148">
        <v>11.6</v>
      </c>
      <c r="J312" s="6" t="s">
        <v>13956</v>
      </c>
      <c r="K312" s="6" t="s">
        <v>13956</v>
      </c>
      <c r="L312" s="6" t="s">
        <v>13956</v>
      </c>
      <c r="M312" s="6" t="s">
        <v>13956</v>
      </c>
      <c r="N312" s="6" t="s">
        <v>13956</v>
      </c>
      <c r="O312" s="6" t="s">
        <v>13956</v>
      </c>
      <c r="P312" s="6" t="s">
        <v>13956</v>
      </c>
      <c r="Q312" s="6" t="s">
        <v>13956</v>
      </c>
      <c r="R312" s="6" t="s">
        <v>13956</v>
      </c>
      <c r="S312" s="6" t="s">
        <v>13956</v>
      </c>
      <c r="T312" s="29">
        <v>17</v>
      </c>
      <c r="U312" s="29">
        <v>21</v>
      </c>
      <c r="V312" s="29">
        <v>15</v>
      </c>
      <c r="W312" s="6" t="s">
        <v>13956</v>
      </c>
      <c r="X312" s="6" t="s">
        <v>13956</v>
      </c>
      <c r="Y312" s="6" t="s">
        <v>13956</v>
      </c>
      <c r="Z312" s="7">
        <v>27</v>
      </c>
      <c r="AA312" s="7">
        <v>26</v>
      </c>
      <c r="AB312" s="149" t="s">
        <v>290</v>
      </c>
      <c r="AC312" s="149" t="s">
        <v>13956</v>
      </c>
      <c r="AD312" s="149" t="s">
        <v>13956</v>
      </c>
      <c r="AE312" s="8">
        <v>12</v>
      </c>
      <c r="AF312" s="149" t="s">
        <v>13956</v>
      </c>
      <c r="AG312" s="8">
        <v>32</v>
      </c>
      <c r="AH312" s="149" t="s">
        <v>13956</v>
      </c>
      <c r="AI312" s="150" t="s">
        <v>13956</v>
      </c>
      <c r="AJ312" s="9">
        <v>53</v>
      </c>
      <c r="AK312" s="9">
        <v>53</v>
      </c>
    </row>
    <row r="313" spans="1:37">
      <c r="A313" s="10" t="s">
        <v>13506</v>
      </c>
      <c r="B313" s="11" t="s">
        <v>13507</v>
      </c>
      <c r="C313" s="11" t="s">
        <v>13508</v>
      </c>
      <c r="D313" s="11" t="s">
        <v>13509</v>
      </c>
      <c r="E313" s="11" t="s">
        <v>1122</v>
      </c>
      <c r="F313" s="11" t="s">
        <v>13510</v>
      </c>
      <c r="G313" s="11" t="s">
        <v>12097</v>
      </c>
      <c r="H313" s="148">
        <v>2</v>
      </c>
      <c r="I313" s="148">
        <v>6.5</v>
      </c>
      <c r="J313" s="6" t="s">
        <v>290</v>
      </c>
      <c r="K313" s="6" t="s">
        <v>290</v>
      </c>
      <c r="L313" s="6" t="s">
        <v>290</v>
      </c>
      <c r="M313" s="6" t="s">
        <v>290</v>
      </c>
      <c r="N313" s="6" t="s">
        <v>290</v>
      </c>
      <c r="O313" s="6" t="s">
        <v>290</v>
      </c>
      <c r="P313" s="6" t="s">
        <v>290</v>
      </c>
      <c r="Q313" s="6" t="s">
        <v>290</v>
      </c>
      <c r="R313" s="6" t="s">
        <v>290</v>
      </c>
      <c r="S313" s="6" t="s">
        <v>290</v>
      </c>
      <c r="T313" s="6" t="s">
        <v>290</v>
      </c>
      <c r="U313" s="6" t="s">
        <v>13956</v>
      </c>
      <c r="V313" s="6" t="s">
        <v>13956</v>
      </c>
      <c r="W313" s="6" t="s">
        <v>13956</v>
      </c>
      <c r="X313" s="6" t="s">
        <v>13956</v>
      </c>
      <c r="Y313" s="6" t="s">
        <v>13956</v>
      </c>
      <c r="Z313" s="7">
        <v>25</v>
      </c>
      <c r="AA313" s="7">
        <v>29</v>
      </c>
      <c r="AB313" s="149" t="s">
        <v>13956</v>
      </c>
      <c r="AC313" s="149" t="s">
        <v>290</v>
      </c>
      <c r="AD313" s="149" t="s">
        <v>13956</v>
      </c>
      <c r="AE313" s="8">
        <v>53</v>
      </c>
      <c r="AF313" s="149" t="s">
        <v>13956</v>
      </c>
      <c r="AG313" s="149" t="s">
        <v>13956</v>
      </c>
      <c r="AH313" s="149" t="s">
        <v>13956</v>
      </c>
      <c r="AI313" s="9">
        <v>50</v>
      </c>
      <c r="AJ313" s="150" t="s">
        <v>290</v>
      </c>
      <c r="AK313" s="9">
        <v>54</v>
      </c>
    </row>
    <row r="314" spans="1:37">
      <c r="A314" s="10" t="s">
        <v>1881</v>
      </c>
      <c r="B314" s="11" t="s">
        <v>1882</v>
      </c>
      <c r="C314" s="11" t="s">
        <v>5836</v>
      </c>
      <c r="D314" s="11" t="s">
        <v>1884</v>
      </c>
      <c r="E314" s="11" t="s">
        <v>1122</v>
      </c>
      <c r="F314" s="11" t="s">
        <v>13512</v>
      </c>
      <c r="G314" s="11" t="s">
        <v>5838</v>
      </c>
      <c r="H314" s="148">
        <v>2</v>
      </c>
      <c r="I314" s="148">
        <v>3</v>
      </c>
      <c r="J314" s="6" t="s">
        <v>13956</v>
      </c>
      <c r="K314" s="6" t="s">
        <v>13956</v>
      </c>
      <c r="L314" s="6" t="s">
        <v>13956</v>
      </c>
      <c r="M314" s="6" t="s">
        <v>13956</v>
      </c>
      <c r="N314" s="6" t="s">
        <v>13956</v>
      </c>
      <c r="O314" s="6" t="s">
        <v>290</v>
      </c>
      <c r="P314" s="6" t="s">
        <v>290</v>
      </c>
      <c r="Q314" s="6" t="s">
        <v>290</v>
      </c>
      <c r="R314" s="6" t="s">
        <v>290</v>
      </c>
      <c r="S314" s="6" t="s">
        <v>13956</v>
      </c>
      <c r="T314" s="6" t="s">
        <v>13956</v>
      </c>
      <c r="U314" s="6" t="s">
        <v>13956</v>
      </c>
      <c r="V314" s="6" t="s">
        <v>13956</v>
      </c>
      <c r="W314" s="6" t="s">
        <v>13956</v>
      </c>
      <c r="X314" s="6" t="s">
        <v>13956</v>
      </c>
      <c r="Y314" s="6" t="s">
        <v>13956</v>
      </c>
      <c r="Z314" s="7">
        <v>15</v>
      </c>
      <c r="AA314" s="7">
        <v>16</v>
      </c>
      <c r="AB314" s="8">
        <v>28</v>
      </c>
      <c r="AC314" s="149" t="s">
        <v>13956</v>
      </c>
      <c r="AD314" s="149" t="s">
        <v>13956</v>
      </c>
      <c r="AE314" s="149" t="s">
        <v>290</v>
      </c>
      <c r="AF314" s="149" t="s">
        <v>13956</v>
      </c>
      <c r="AG314" s="149" t="s">
        <v>13956</v>
      </c>
      <c r="AH314" s="149" t="s">
        <v>13956</v>
      </c>
      <c r="AI314" s="9">
        <v>31</v>
      </c>
      <c r="AJ314" s="150" t="s">
        <v>13956</v>
      </c>
      <c r="AK314" s="9">
        <v>31</v>
      </c>
    </row>
    <row r="315" spans="1:37">
      <c r="A315" s="10" t="s">
        <v>14012</v>
      </c>
      <c r="B315" s="11" t="s">
        <v>14013</v>
      </c>
      <c r="C315" s="11" t="s">
        <v>14014</v>
      </c>
      <c r="D315" s="11" t="s">
        <v>14015</v>
      </c>
      <c r="E315" s="11" t="s">
        <v>1122</v>
      </c>
      <c r="F315" s="11" t="s">
        <v>14016</v>
      </c>
      <c r="G315" s="11" t="s">
        <v>14017</v>
      </c>
      <c r="H315" s="148">
        <v>3</v>
      </c>
      <c r="I315" s="148">
        <v>2</v>
      </c>
      <c r="J315" s="6" t="s">
        <v>13956</v>
      </c>
      <c r="K315" s="6" t="s">
        <v>290</v>
      </c>
      <c r="L315" s="6" t="s">
        <v>290</v>
      </c>
      <c r="M315" s="6" t="s">
        <v>290</v>
      </c>
      <c r="N315" s="6" t="s">
        <v>13956</v>
      </c>
      <c r="O315" s="6" t="s">
        <v>290</v>
      </c>
      <c r="P315" s="6" t="s">
        <v>13956</v>
      </c>
      <c r="Q315" s="6" t="s">
        <v>13956</v>
      </c>
      <c r="R315" s="6" t="s">
        <v>13956</v>
      </c>
      <c r="S315" s="6" t="s">
        <v>13956</v>
      </c>
      <c r="T315" s="6" t="s">
        <v>13956</v>
      </c>
      <c r="U315" s="6" t="s">
        <v>13956</v>
      </c>
      <c r="V315" s="6" t="s">
        <v>13956</v>
      </c>
      <c r="W315" s="6" t="s">
        <v>13956</v>
      </c>
      <c r="X315" s="6" t="s">
        <v>13956</v>
      </c>
      <c r="Y315" s="6" t="s">
        <v>13956</v>
      </c>
      <c r="Z315" s="151" t="s">
        <v>290</v>
      </c>
      <c r="AA315" s="151" t="s">
        <v>290</v>
      </c>
      <c r="AB315" s="149" t="s">
        <v>13956</v>
      </c>
      <c r="AC315" s="149" t="s">
        <v>13956</v>
      </c>
      <c r="AD315" s="149" t="s">
        <v>13956</v>
      </c>
      <c r="AE315" s="149" t="s">
        <v>290</v>
      </c>
      <c r="AF315" s="149" t="s">
        <v>13956</v>
      </c>
      <c r="AG315" s="149" t="s">
        <v>13956</v>
      </c>
      <c r="AH315" s="149" t="s">
        <v>13956</v>
      </c>
      <c r="AI315" s="150" t="s">
        <v>290</v>
      </c>
      <c r="AJ315" s="150" t="s">
        <v>13956</v>
      </c>
      <c r="AK315" s="150" t="s">
        <v>290</v>
      </c>
    </row>
    <row r="316" spans="1:37">
      <c r="A316" s="10" t="s">
        <v>4628</v>
      </c>
      <c r="B316" s="11" t="s">
        <v>4629</v>
      </c>
      <c r="C316" s="11" t="s">
        <v>13513</v>
      </c>
      <c r="D316" s="11" t="s">
        <v>13514</v>
      </c>
      <c r="E316" s="11" t="s">
        <v>1122</v>
      </c>
      <c r="F316" s="11" t="s">
        <v>13515</v>
      </c>
      <c r="G316" s="11" t="s">
        <v>5845</v>
      </c>
      <c r="H316" s="148">
        <v>1</v>
      </c>
      <c r="I316" s="148">
        <v>3.7</v>
      </c>
      <c r="J316" s="29">
        <v>39</v>
      </c>
      <c r="K316" s="6" t="s">
        <v>290</v>
      </c>
      <c r="L316" s="6" t="s">
        <v>290</v>
      </c>
      <c r="M316" s="6" t="s">
        <v>290</v>
      </c>
      <c r="N316" s="6" t="s">
        <v>290</v>
      </c>
      <c r="O316" s="6" t="s">
        <v>13956</v>
      </c>
      <c r="P316" s="6" t="s">
        <v>13956</v>
      </c>
      <c r="Q316" s="6" t="s">
        <v>13956</v>
      </c>
      <c r="R316" s="6" t="s">
        <v>13956</v>
      </c>
      <c r="S316" s="6" t="s">
        <v>13956</v>
      </c>
      <c r="T316" s="6" t="s">
        <v>13956</v>
      </c>
      <c r="U316" s="6" t="s">
        <v>13956</v>
      </c>
      <c r="V316" s="6" t="s">
        <v>13956</v>
      </c>
      <c r="W316" s="6" t="s">
        <v>13956</v>
      </c>
      <c r="X316" s="6" t="s">
        <v>13956</v>
      </c>
      <c r="Y316" s="6" t="s">
        <v>13956</v>
      </c>
      <c r="Z316" s="7">
        <v>20</v>
      </c>
      <c r="AA316" s="7">
        <v>38</v>
      </c>
      <c r="AB316" s="149" t="s">
        <v>290</v>
      </c>
      <c r="AC316" s="149" t="s">
        <v>13956</v>
      </c>
      <c r="AD316" s="149" t="s">
        <v>290</v>
      </c>
      <c r="AE316" s="149" t="s">
        <v>13956</v>
      </c>
      <c r="AF316" s="149" t="s">
        <v>13956</v>
      </c>
      <c r="AG316" s="8">
        <v>38</v>
      </c>
      <c r="AH316" s="8">
        <v>18</v>
      </c>
      <c r="AI316" s="9">
        <v>58</v>
      </c>
      <c r="AJ316" s="150" t="s">
        <v>13956</v>
      </c>
      <c r="AK316" s="9">
        <v>58</v>
      </c>
    </row>
    <row r="317" spans="1:37">
      <c r="A317" s="10" t="s">
        <v>13516</v>
      </c>
      <c r="B317" s="11" t="s">
        <v>13517</v>
      </c>
      <c r="C317" s="11" t="s">
        <v>13518</v>
      </c>
      <c r="D317" s="11" t="s">
        <v>13519</v>
      </c>
      <c r="E317" s="11" t="s">
        <v>1122</v>
      </c>
      <c r="F317" s="11" t="s">
        <v>13520</v>
      </c>
      <c r="G317" s="11" t="s">
        <v>13521</v>
      </c>
      <c r="H317" s="148">
        <v>0.5</v>
      </c>
      <c r="I317" s="148">
        <v>1</v>
      </c>
      <c r="J317" s="6" t="s">
        <v>13956</v>
      </c>
      <c r="K317" s="6" t="s">
        <v>290</v>
      </c>
      <c r="L317" s="6" t="s">
        <v>13956</v>
      </c>
      <c r="M317" s="6" t="s">
        <v>13956</v>
      </c>
      <c r="N317" s="6" t="s">
        <v>13956</v>
      </c>
      <c r="O317" s="6" t="s">
        <v>13956</v>
      </c>
      <c r="P317" s="6" t="s">
        <v>13956</v>
      </c>
      <c r="Q317" s="6" t="s">
        <v>13956</v>
      </c>
      <c r="R317" s="6" t="s">
        <v>13956</v>
      </c>
      <c r="S317" s="6" t="s">
        <v>13956</v>
      </c>
      <c r="T317" s="6" t="s">
        <v>13956</v>
      </c>
      <c r="U317" s="6" t="s">
        <v>13956</v>
      </c>
      <c r="V317" s="6" t="s">
        <v>13956</v>
      </c>
      <c r="W317" s="6" t="s">
        <v>13956</v>
      </c>
      <c r="X317" s="6" t="s">
        <v>13956</v>
      </c>
      <c r="Y317" s="6" t="s">
        <v>13956</v>
      </c>
      <c r="Z317" s="151" t="s">
        <v>290</v>
      </c>
      <c r="AA317" s="151" t="s">
        <v>13956</v>
      </c>
      <c r="AB317" s="149" t="s">
        <v>13956</v>
      </c>
      <c r="AC317" s="149" t="s">
        <v>13956</v>
      </c>
      <c r="AD317" s="149" t="s">
        <v>13956</v>
      </c>
      <c r="AE317" s="149" t="s">
        <v>290</v>
      </c>
      <c r="AF317" s="149" t="s">
        <v>13956</v>
      </c>
      <c r="AG317" s="149" t="s">
        <v>13956</v>
      </c>
      <c r="AH317" s="149" t="s">
        <v>13956</v>
      </c>
      <c r="AI317" s="150" t="s">
        <v>290</v>
      </c>
      <c r="AJ317" s="150" t="s">
        <v>13956</v>
      </c>
      <c r="AK317" s="150" t="s">
        <v>290</v>
      </c>
    </row>
    <row r="318" spans="1:37">
      <c r="A318" s="10" t="s">
        <v>14018</v>
      </c>
      <c r="B318" s="11" t="s">
        <v>14019</v>
      </c>
      <c r="C318" s="11" t="s">
        <v>14020</v>
      </c>
      <c r="D318" s="11" t="s">
        <v>14021</v>
      </c>
      <c r="E318" s="11" t="s">
        <v>1122</v>
      </c>
      <c r="F318" s="11" t="s">
        <v>14022</v>
      </c>
      <c r="G318" s="11" t="s">
        <v>14023</v>
      </c>
      <c r="H318" s="148">
        <v>1</v>
      </c>
      <c r="I318" s="148">
        <v>1</v>
      </c>
      <c r="J318" s="6" t="s">
        <v>290</v>
      </c>
      <c r="K318" s="6" t="s">
        <v>290</v>
      </c>
      <c r="L318" s="6" t="s">
        <v>13956</v>
      </c>
      <c r="M318" s="6" t="s">
        <v>13956</v>
      </c>
      <c r="N318" s="6" t="s">
        <v>13956</v>
      </c>
      <c r="O318" s="6" t="s">
        <v>13956</v>
      </c>
      <c r="P318" s="6" t="s">
        <v>13956</v>
      </c>
      <c r="Q318" s="6" t="s">
        <v>13956</v>
      </c>
      <c r="R318" s="6" t="s">
        <v>13956</v>
      </c>
      <c r="S318" s="6" t="s">
        <v>13956</v>
      </c>
      <c r="T318" s="6" t="s">
        <v>13956</v>
      </c>
      <c r="U318" s="6" t="s">
        <v>13956</v>
      </c>
      <c r="V318" s="6" t="s">
        <v>13956</v>
      </c>
      <c r="W318" s="6" t="s">
        <v>13956</v>
      </c>
      <c r="X318" s="6" t="s">
        <v>13956</v>
      </c>
      <c r="Y318" s="6" t="s">
        <v>13956</v>
      </c>
      <c r="Z318" s="151" t="s">
        <v>290</v>
      </c>
      <c r="AA318" s="151" t="s">
        <v>290</v>
      </c>
      <c r="AB318" s="149" t="s">
        <v>13956</v>
      </c>
      <c r="AC318" s="149" t="s">
        <v>13956</v>
      </c>
      <c r="AD318" s="149" t="s">
        <v>13956</v>
      </c>
      <c r="AE318" s="149" t="s">
        <v>290</v>
      </c>
      <c r="AF318" s="149" t="s">
        <v>13956</v>
      </c>
      <c r="AG318" s="149" t="s">
        <v>13956</v>
      </c>
      <c r="AH318" s="149" t="s">
        <v>13956</v>
      </c>
      <c r="AI318" s="150" t="s">
        <v>290</v>
      </c>
      <c r="AJ318" s="150" t="s">
        <v>13956</v>
      </c>
      <c r="AK318" s="150" t="s">
        <v>290</v>
      </c>
    </row>
    <row r="319" spans="1:37">
      <c r="A319" s="10" t="s">
        <v>1892</v>
      </c>
      <c r="B319" s="11" t="s">
        <v>1893</v>
      </c>
      <c r="C319" s="11" t="s">
        <v>5847</v>
      </c>
      <c r="D319" s="11" t="s">
        <v>13522</v>
      </c>
      <c r="E319" s="11" t="s">
        <v>1122</v>
      </c>
      <c r="F319" s="11" t="s">
        <v>13523</v>
      </c>
      <c r="G319" s="11" t="s">
        <v>13524</v>
      </c>
      <c r="H319" s="148">
        <v>0.5</v>
      </c>
      <c r="I319" s="148">
        <v>3.5</v>
      </c>
      <c r="J319" s="6" t="s">
        <v>290</v>
      </c>
      <c r="K319" s="6" t="s">
        <v>290</v>
      </c>
      <c r="L319" s="6" t="s">
        <v>290</v>
      </c>
      <c r="M319" s="6" t="s">
        <v>290</v>
      </c>
      <c r="N319" s="6" t="s">
        <v>290</v>
      </c>
      <c r="O319" s="6" t="s">
        <v>290</v>
      </c>
      <c r="P319" s="6" t="s">
        <v>290</v>
      </c>
      <c r="Q319" s="6" t="s">
        <v>290</v>
      </c>
      <c r="R319" s="6" t="s">
        <v>13956</v>
      </c>
      <c r="S319" s="6" t="s">
        <v>13956</v>
      </c>
      <c r="T319" s="6" t="s">
        <v>13956</v>
      </c>
      <c r="U319" s="6" t="s">
        <v>13956</v>
      </c>
      <c r="V319" s="6" t="s">
        <v>13956</v>
      </c>
      <c r="W319" s="6" t="s">
        <v>13956</v>
      </c>
      <c r="X319" s="6" t="s">
        <v>13956</v>
      </c>
      <c r="Y319" s="6" t="s">
        <v>13956</v>
      </c>
      <c r="Z319" s="7">
        <v>12</v>
      </c>
      <c r="AA319" s="151" t="s">
        <v>290</v>
      </c>
      <c r="AB319" s="149" t="s">
        <v>13956</v>
      </c>
      <c r="AC319" s="149" t="s">
        <v>13956</v>
      </c>
      <c r="AD319" s="149" t="s">
        <v>13956</v>
      </c>
      <c r="AE319" s="8">
        <v>18</v>
      </c>
      <c r="AF319" s="149" t="s">
        <v>13956</v>
      </c>
      <c r="AG319" s="149" t="s">
        <v>13956</v>
      </c>
      <c r="AH319" s="149" t="s">
        <v>13956</v>
      </c>
      <c r="AI319" s="9">
        <v>18</v>
      </c>
      <c r="AJ319" s="150" t="s">
        <v>13956</v>
      </c>
      <c r="AK319" s="9">
        <v>18</v>
      </c>
    </row>
    <row r="320" spans="1:37">
      <c r="A320" s="10" t="s">
        <v>14024</v>
      </c>
      <c r="B320" s="11" t="s">
        <v>14025</v>
      </c>
      <c r="C320" s="11" t="s">
        <v>14026</v>
      </c>
      <c r="D320" s="11" t="s">
        <v>14027</v>
      </c>
      <c r="E320" s="11" t="s">
        <v>1122</v>
      </c>
      <c r="F320" s="11" t="s">
        <v>14028</v>
      </c>
      <c r="G320" s="11" t="s">
        <v>14029</v>
      </c>
      <c r="H320" s="148">
        <v>2</v>
      </c>
      <c r="I320" s="148">
        <v>6</v>
      </c>
      <c r="J320" s="29">
        <v>10</v>
      </c>
      <c r="K320" s="6" t="s">
        <v>290</v>
      </c>
      <c r="L320" s="6" t="s">
        <v>13956</v>
      </c>
      <c r="M320" s="6" t="s">
        <v>13956</v>
      </c>
      <c r="N320" s="6" t="s">
        <v>13956</v>
      </c>
      <c r="O320" s="6" t="s">
        <v>13956</v>
      </c>
      <c r="P320" s="6" t="s">
        <v>13956</v>
      </c>
      <c r="Q320" s="6" t="s">
        <v>13956</v>
      </c>
      <c r="R320" s="6" t="s">
        <v>13956</v>
      </c>
      <c r="S320" s="6" t="s">
        <v>290</v>
      </c>
      <c r="T320" s="6" t="s">
        <v>290</v>
      </c>
      <c r="U320" s="6" t="s">
        <v>290</v>
      </c>
      <c r="V320" s="6" t="s">
        <v>13956</v>
      </c>
      <c r="W320" s="6" t="s">
        <v>13956</v>
      </c>
      <c r="X320" s="6" t="s">
        <v>13956</v>
      </c>
      <c r="Y320" s="6" t="s">
        <v>13956</v>
      </c>
      <c r="Z320" s="7">
        <v>10</v>
      </c>
      <c r="AA320" s="7">
        <v>12</v>
      </c>
      <c r="AB320" s="149" t="s">
        <v>13956</v>
      </c>
      <c r="AC320" s="149" t="s">
        <v>13956</v>
      </c>
      <c r="AD320" s="149" t="s">
        <v>13956</v>
      </c>
      <c r="AE320" s="8">
        <v>22</v>
      </c>
      <c r="AF320" s="149" t="s">
        <v>13956</v>
      </c>
      <c r="AG320" s="149" t="s">
        <v>13956</v>
      </c>
      <c r="AH320" s="149" t="s">
        <v>13956</v>
      </c>
      <c r="AI320" s="9">
        <v>15</v>
      </c>
      <c r="AJ320" s="150" t="s">
        <v>290</v>
      </c>
      <c r="AK320" s="9">
        <v>22</v>
      </c>
    </row>
    <row r="321" spans="1:37">
      <c r="A321" s="10" t="s">
        <v>1902</v>
      </c>
      <c r="B321" s="11" t="s">
        <v>1903</v>
      </c>
      <c r="C321" s="11" t="s">
        <v>14030</v>
      </c>
      <c r="D321" s="11" t="s">
        <v>14031</v>
      </c>
      <c r="E321" s="11" t="s">
        <v>1122</v>
      </c>
      <c r="F321" s="11" t="s">
        <v>14032</v>
      </c>
      <c r="G321" s="11" t="s">
        <v>14033</v>
      </c>
      <c r="H321" s="148">
        <v>0</v>
      </c>
      <c r="I321" s="148">
        <v>5.5</v>
      </c>
      <c r="J321" s="29">
        <v>10</v>
      </c>
      <c r="K321" s="29">
        <v>11</v>
      </c>
      <c r="L321" s="6" t="s">
        <v>290</v>
      </c>
      <c r="M321" s="6" t="s">
        <v>290</v>
      </c>
      <c r="N321" s="6" t="s">
        <v>290</v>
      </c>
      <c r="O321" s="6" t="s">
        <v>290</v>
      </c>
      <c r="P321" s="6" t="s">
        <v>290</v>
      </c>
      <c r="Q321" s="6" t="s">
        <v>290</v>
      </c>
      <c r="R321" s="6" t="s">
        <v>290</v>
      </c>
      <c r="S321" s="6" t="s">
        <v>290</v>
      </c>
      <c r="T321" s="6" t="s">
        <v>13956</v>
      </c>
      <c r="U321" s="6" t="s">
        <v>13956</v>
      </c>
      <c r="V321" s="6" t="s">
        <v>13956</v>
      </c>
      <c r="W321" s="6" t="s">
        <v>13956</v>
      </c>
      <c r="X321" s="6" t="s">
        <v>290</v>
      </c>
      <c r="Y321" s="6" t="s">
        <v>13956</v>
      </c>
      <c r="Z321" s="7">
        <v>24</v>
      </c>
      <c r="AA321" s="7">
        <v>29</v>
      </c>
      <c r="AB321" s="149" t="s">
        <v>290</v>
      </c>
      <c r="AC321" s="149" t="s">
        <v>13956</v>
      </c>
      <c r="AD321" s="149" t="s">
        <v>290</v>
      </c>
      <c r="AE321" s="8">
        <v>11</v>
      </c>
      <c r="AF321" s="149" t="s">
        <v>13956</v>
      </c>
      <c r="AG321" s="8">
        <v>21</v>
      </c>
      <c r="AH321" s="8">
        <v>13</v>
      </c>
      <c r="AI321" s="9">
        <v>53</v>
      </c>
      <c r="AJ321" s="150" t="s">
        <v>13956</v>
      </c>
      <c r="AK321" s="9">
        <v>53</v>
      </c>
    </row>
    <row r="322" spans="1:37">
      <c r="A322" s="10" t="s">
        <v>14034</v>
      </c>
      <c r="B322" s="11" t="s">
        <v>14035</v>
      </c>
      <c r="C322" s="11" t="s">
        <v>14036</v>
      </c>
      <c r="D322" s="11" t="s">
        <v>14037</v>
      </c>
      <c r="E322" s="11" t="s">
        <v>1122</v>
      </c>
      <c r="F322" s="11" t="s">
        <v>14038</v>
      </c>
      <c r="G322" s="11" t="s">
        <v>14039</v>
      </c>
      <c r="H322" s="148">
        <v>2</v>
      </c>
      <c r="I322" s="148">
        <v>3</v>
      </c>
      <c r="J322" s="6" t="s">
        <v>13956</v>
      </c>
      <c r="K322" s="6" t="s">
        <v>290</v>
      </c>
      <c r="L322" s="6" t="s">
        <v>290</v>
      </c>
      <c r="M322" s="6" t="s">
        <v>290</v>
      </c>
      <c r="N322" s="6" t="s">
        <v>13956</v>
      </c>
      <c r="O322" s="6" t="s">
        <v>290</v>
      </c>
      <c r="P322" s="6" t="s">
        <v>13956</v>
      </c>
      <c r="Q322" s="6" t="s">
        <v>290</v>
      </c>
      <c r="R322" s="6" t="s">
        <v>13956</v>
      </c>
      <c r="S322" s="6" t="s">
        <v>13956</v>
      </c>
      <c r="T322" s="6" t="s">
        <v>13956</v>
      </c>
      <c r="U322" s="6" t="s">
        <v>13956</v>
      </c>
      <c r="V322" s="6" t="s">
        <v>13956</v>
      </c>
      <c r="W322" s="6" t="s">
        <v>13956</v>
      </c>
      <c r="X322" s="6" t="s">
        <v>13956</v>
      </c>
      <c r="Y322" s="6" t="s">
        <v>13956</v>
      </c>
      <c r="Z322" s="151" t="s">
        <v>290</v>
      </c>
      <c r="AA322" s="151" t="s">
        <v>290</v>
      </c>
      <c r="AB322" s="149" t="s">
        <v>13956</v>
      </c>
      <c r="AC322" s="149" t="s">
        <v>13956</v>
      </c>
      <c r="AD322" s="149" t="s">
        <v>13956</v>
      </c>
      <c r="AE322" s="8">
        <v>14</v>
      </c>
      <c r="AF322" s="149" t="s">
        <v>13956</v>
      </c>
      <c r="AG322" s="149" t="s">
        <v>13956</v>
      </c>
      <c r="AH322" s="149" t="s">
        <v>13956</v>
      </c>
      <c r="AI322" s="9">
        <v>14</v>
      </c>
      <c r="AJ322" s="150" t="s">
        <v>13956</v>
      </c>
      <c r="AK322" s="9">
        <v>14</v>
      </c>
    </row>
    <row r="323" spans="1:37">
      <c r="A323" s="10" t="s">
        <v>4632</v>
      </c>
      <c r="B323" s="11" t="s">
        <v>4633</v>
      </c>
      <c r="C323" s="11" t="s">
        <v>5857</v>
      </c>
      <c r="D323" s="11" t="s">
        <v>4636</v>
      </c>
      <c r="E323" s="11" t="s">
        <v>1122</v>
      </c>
      <c r="F323" s="11" t="s">
        <v>13525</v>
      </c>
      <c r="G323" s="11" t="s">
        <v>5859</v>
      </c>
      <c r="H323" s="148">
        <v>4</v>
      </c>
      <c r="I323" s="148">
        <v>5</v>
      </c>
      <c r="J323" s="6" t="s">
        <v>290</v>
      </c>
      <c r="K323" s="6" t="s">
        <v>290</v>
      </c>
      <c r="L323" s="6" t="s">
        <v>290</v>
      </c>
      <c r="M323" s="6" t="s">
        <v>290</v>
      </c>
      <c r="N323" s="6" t="s">
        <v>290</v>
      </c>
      <c r="O323" s="6" t="s">
        <v>290</v>
      </c>
      <c r="P323" s="6" t="s">
        <v>290</v>
      </c>
      <c r="Q323" s="6" t="s">
        <v>290</v>
      </c>
      <c r="R323" s="6" t="s">
        <v>290</v>
      </c>
      <c r="S323" s="6" t="s">
        <v>290</v>
      </c>
      <c r="T323" s="6" t="s">
        <v>13956</v>
      </c>
      <c r="U323" s="6" t="s">
        <v>13956</v>
      </c>
      <c r="V323" s="6" t="s">
        <v>13956</v>
      </c>
      <c r="W323" s="6" t="s">
        <v>13956</v>
      </c>
      <c r="X323" s="6" t="s">
        <v>13956</v>
      </c>
      <c r="Y323" s="6" t="s">
        <v>13956</v>
      </c>
      <c r="Z323" s="7">
        <v>12</v>
      </c>
      <c r="AA323" s="7">
        <v>18</v>
      </c>
      <c r="AB323" s="8">
        <v>30</v>
      </c>
      <c r="AC323" s="149" t="s">
        <v>13956</v>
      </c>
      <c r="AD323" s="149" t="s">
        <v>13956</v>
      </c>
      <c r="AE323" s="149" t="s">
        <v>13956</v>
      </c>
      <c r="AF323" s="149" t="s">
        <v>13956</v>
      </c>
      <c r="AG323" s="149" t="s">
        <v>13956</v>
      </c>
      <c r="AH323" s="149" t="s">
        <v>13956</v>
      </c>
      <c r="AI323" s="9">
        <v>30</v>
      </c>
      <c r="AJ323" s="150" t="s">
        <v>13956</v>
      </c>
      <c r="AK323" s="9">
        <v>30</v>
      </c>
    </row>
    <row r="324" spans="1:37">
      <c r="A324" s="10" t="s">
        <v>13526</v>
      </c>
      <c r="B324" s="11" t="s">
        <v>13527</v>
      </c>
      <c r="C324" s="11" t="s">
        <v>13528</v>
      </c>
      <c r="D324" s="11" t="s">
        <v>13529</v>
      </c>
      <c r="E324" s="11" t="s">
        <v>1122</v>
      </c>
      <c r="F324" s="11" t="s">
        <v>13530</v>
      </c>
      <c r="G324" s="11" t="s">
        <v>13531</v>
      </c>
      <c r="H324" s="148">
        <v>2</v>
      </c>
      <c r="I324" s="148">
        <v>3.5</v>
      </c>
      <c r="J324" s="6" t="s">
        <v>290</v>
      </c>
      <c r="K324" s="6" t="s">
        <v>290</v>
      </c>
      <c r="L324" s="6" t="s">
        <v>290</v>
      </c>
      <c r="M324" s="6" t="s">
        <v>290</v>
      </c>
      <c r="N324" s="6" t="s">
        <v>290</v>
      </c>
      <c r="O324" s="6" t="s">
        <v>290</v>
      </c>
      <c r="P324" s="6" t="s">
        <v>13956</v>
      </c>
      <c r="Q324" s="6" t="s">
        <v>13956</v>
      </c>
      <c r="R324" s="6" t="s">
        <v>290</v>
      </c>
      <c r="S324" s="6" t="s">
        <v>13956</v>
      </c>
      <c r="T324" s="6" t="s">
        <v>13956</v>
      </c>
      <c r="U324" s="6" t="s">
        <v>13956</v>
      </c>
      <c r="V324" s="6" t="s">
        <v>13956</v>
      </c>
      <c r="W324" s="6" t="s">
        <v>13956</v>
      </c>
      <c r="X324" s="6" t="s">
        <v>13956</v>
      </c>
      <c r="Y324" s="6" t="s">
        <v>13956</v>
      </c>
      <c r="Z324" s="151" t="s">
        <v>290</v>
      </c>
      <c r="AA324" s="151" t="s">
        <v>290</v>
      </c>
      <c r="AB324" s="149" t="s">
        <v>13956</v>
      </c>
      <c r="AC324" s="149" t="s">
        <v>13956</v>
      </c>
      <c r="AD324" s="149" t="s">
        <v>13956</v>
      </c>
      <c r="AE324" s="8">
        <v>11</v>
      </c>
      <c r="AF324" s="149" t="s">
        <v>13956</v>
      </c>
      <c r="AG324" s="149" t="s">
        <v>13956</v>
      </c>
      <c r="AH324" s="149" t="s">
        <v>13956</v>
      </c>
      <c r="AI324" s="9">
        <v>11</v>
      </c>
      <c r="AJ324" s="150" t="s">
        <v>13956</v>
      </c>
      <c r="AK324" s="9">
        <v>11</v>
      </c>
    </row>
    <row r="325" spans="1:37">
      <c r="A325" s="10" t="s">
        <v>4637</v>
      </c>
      <c r="B325" s="11" t="s">
        <v>4638</v>
      </c>
      <c r="C325" s="11" t="s">
        <v>13532</v>
      </c>
      <c r="D325" s="11" t="s">
        <v>14040</v>
      </c>
      <c r="E325" s="11" t="s">
        <v>1122</v>
      </c>
      <c r="F325" s="11" t="s">
        <v>12133</v>
      </c>
      <c r="G325" s="11" t="s">
        <v>13534</v>
      </c>
      <c r="H325" s="148">
        <v>1</v>
      </c>
      <c r="I325" s="148">
        <v>6</v>
      </c>
      <c r="J325" s="6" t="s">
        <v>13956</v>
      </c>
      <c r="K325" s="6" t="s">
        <v>13956</v>
      </c>
      <c r="L325" s="6" t="s">
        <v>13956</v>
      </c>
      <c r="M325" s="6" t="s">
        <v>13956</v>
      </c>
      <c r="N325" s="6" t="s">
        <v>13956</v>
      </c>
      <c r="O325" s="6" t="s">
        <v>13956</v>
      </c>
      <c r="P325" s="6" t="s">
        <v>13956</v>
      </c>
      <c r="Q325" s="6" t="s">
        <v>13956</v>
      </c>
      <c r="R325" s="6" t="s">
        <v>13956</v>
      </c>
      <c r="S325" s="6" t="s">
        <v>13956</v>
      </c>
      <c r="T325" s="6" t="s">
        <v>13956</v>
      </c>
      <c r="U325" s="6" t="s">
        <v>13956</v>
      </c>
      <c r="V325" s="6" t="s">
        <v>13956</v>
      </c>
      <c r="W325" s="6" t="s">
        <v>13956</v>
      </c>
      <c r="X325" s="6" t="s">
        <v>13956</v>
      </c>
      <c r="Y325" s="29">
        <v>93</v>
      </c>
      <c r="Z325" s="7">
        <v>58</v>
      </c>
      <c r="AA325" s="7">
        <v>35</v>
      </c>
      <c r="AB325" s="8">
        <v>30</v>
      </c>
      <c r="AC325" s="149" t="s">
        <v>13956</v>
      </c>
      <c r="AD325" s="149" t="s">
        <v>13956</v>
      </c>
      <c r="AE325" s="8">
        <v>60</v>
      </c>
      <c r="AF325" s="149" t="s">
        <v>13956</v>
      </c>
      <c r="AG325" s="149" t="s">
        <v>13956</v>
      </c>
      <c r="AH325" s="149" t="s">
        <v>290</v>
      </c>
      <c r="AI325" s="150" t="s">
        <v>13956</v>
      </c>
      <c r="AJ325" s="9">
        <v>93</v>
      </c>
      <c r="AK325" s="9">
        <v>93</v>
      </c>
    </row>
    <row r="326" spans="1:37">
      <c r="A326" s="10" t="s">
        <v>14041</v>
      </c>
      <c r="B326" s="11" t="s">
        <v>14042</v>
      </c>
      <c r="C326" s="11" t="s">
        <v>14043</v>
      </c>
      <c r="D326" s="11" t="s">
        <v>14044</v>
      </c>
      <c r="E326" s="11" t="s">
        <v>1122</v>
      </c>
      <c r="F326" s="11" t="s">
        <v>14045</v>
      </c>
      <c r="G326" s="11" t="s">
        <v>14046</v>
      </c>
      <c r="H326" s="148">
        <v>1</v>
      </c>
      <c r="I326" s="148">
        <v>6</v>
      </c>
      <c r="J326" s="29">
        <v>15</v>
      </c>
      <c r="K326" s="6" t="s">
        <v>290</v>
      </c>
      <c r="L326" s="6" t="s">
        <v>13956</v>
      </c>
      <c r="M326" s="6" t="s">
        <v>13956</v>
      </c>
      <c r="N326" s="6" t="s">
        <v>13956</v>
      </c>
      <c r="O326" s="6" t="s">
        <v>13956</v>
      </c>
      <c r="P326" s="6" t="s">
        <v>13956</v>
      </c>
      <c r="Q326" s="6" t="s">
        <v>13956</v>
      </c>
      <c r="R326" s="6" t="s">
        <v>13956</v>
      </c>
      <c r="S326" s="6" t="s">
        <v>13956</v>
      </c>
      <c r="T326" s="6" t="s">
        <v>13956</v>
      </c>
      <c r="U326" s="6" t="s">
        <v>13956</v>
      </c>
      <c r="V326" s="6" t="s">
        <v>13956</v>
      </c>
      <c r="W326" s="6" t="s">
        <v>13956</v>
      </c>
      <c r="X326" s="6" t="s">
        <v>13956</v>
      </c>
      <c r="Y326" s="6" t="s">
        <v>13956</v>
      </c>
      <c r="Z326" s="7">
        <v>11</v>
      </c>
      <c r="AA326" s="7">
        <v>13</v>
      </c>
      <c r="AB326" s="149" t="s">
        <v>13956</v>
      </c>
      <c r="AC326" s="149" t="s">
        <v>13956</v>
      </c>
      <c r="AD326" s="149" t="s">
        <v>13956</v>
      </c>
      <c r="AE326" s="8">
        <v>24</v>
      </c>
      <c r="AF326" s="149" t="s">
        <v>13956</v>
      </c>
      <c r="AG326" s="149" t="s">
        <v>13956</v>
      </c>
      <c r="AH326" s="149" t="s">
        <v>13956</v>
      </c>
      <c r="AI326" s="9">
        <v>24</v>
      </c>
      <c r="AJ326" s="150" t="s">
        <v>13956</v>
      </c>
      <c r="AK326" s="9">
        <v>24</v>
      </c>
    </row>
    <row r="327" spans="1:37">
      <c r="A327" s="10" t="s">
        <v>1908</v>
      </c>
      <c r="B327" s="11" t="s">
        <v>1909</v>
      </c>
      <c r="C327" s="11" t="s">
        <v>5860</v>
      </c>
      <c r="D327" s="11" t="s">
        <v>1912</v>
      </c>
      <c r="E327" s="11" t="s">
        <v>1122</v>
      </c>
      <c r="F327" s="11" t="s">
        <v>13535</v>
      </c>
      <c r="G327" s="11" t="s">
        <v>5862</v>
      </c>
      <c r="H327" s="148">
        <v>2</v>
      </c>
      <c r="I327" s="148">
        <v>4</v>
      </c>
      <c r="J327" s="29">
        <v>10</v>
      </c>
      <c r="K327" s="29">
        <v>13</v>
      </c>
      <c r="L327" s="6" t="s">
        <v>290</v>
      </c>
      <c r="M327" s="6" t="s">
        <v>13956</v>
      </c>
      <c r="N327" s="6" t="s">
        <v>13956</v>
      </c>
      <c r="O327" s="6" t="s">
        <v>13956</v>
      </c>
      <c r="P327" s="6" t="s">
        <v>13956</v>
      </c>
      <c r="Q327" s="6" t="s">
        <v>13956</v>
      </c>
      <c r="R327" s="6" t="s">
        <v>13956</v>
      </c>
      <c r="S327" s="6" t="s">
        <v>13956</v>
      </c>
      <c r="T327" s="6" t="s">
        <v>13956</v>
      </c>
      <c r="U327" s="6" t="s">
        <v>13956</v>
      </c>
      <c r="V327" s="6" t="s">
        <v>13956</v>
      </c>
      <c r="W327" s="6" t="s">
        <v>13956</v>
      </c>
      <c r="X327" s="6" t="s">
        <v>13956</v>
      </c>
      <c r="Y327" s="6" t="s">
        <v>13956</v>
      </c>
      <c r="Z327" s="7">
        <v>20</v>
      </c>
      <c r="AA327" s="7">
        <v>12</v>
      </c>
      <c r="AB327" s="8">
        <v>12</v>
      </c>
      <c r="AC327" s="149" t="s">
        <v>13956</v>
      </c>
      <c r="AD327" s="149" t="s">
        <v>13956</v>
      </c>
      <c r="AE327" s="8">
        <v>20</v>
      </c>
      <c r="AF327" s="149" t="s">
        <v>13956</v>
      </c>
      <c r="AG327" s="149" t="s">
        <v>13956</v>
      </c>
      <c r="AH327" s="149" t="s">
        <v>13956</v>
      </c>
      <c r="AI327" s="9">
        <v>32</v>
      </c>
      <c r="AJ327" s="150" t="s">
        <v>13956</v>
      </c>
      <c r="AK327" s="9">
        <v>32</v>
      </c>
    </row>
    <row r="328" spans="1:37">
      <c r="A328" s="10" t="s">
        <v>14047</v>
      </c>
      <c r="B328" s="11" t="s">
        <v>14048</v>
      </c>
      <c r="C328" s="11" t="s">
        <v>14049</v>
      </c>
      <c r="D328" s="11" t="s">
        <v>14050</v>
      </c>
      <c r="E328" s="11" t="s">
        <v>1122</v>
      </c>
      <c r="F328" s="11" t="s">
        <v>14051</v>
      </c>
      <c r="G328" s="11" t="s">
        <v>14052</v>
      </c>
      <c r="H328" s="148">
        <v>1</v>
      </c>
      <c r="I328" s="148">
        <v>3</v>
      </c>
      <c r="J328" s="6" t="s">
        <v>290</v>
      </c>
      <c r="K328" s="6" t="s">
        <v>290</v>
      </c>
      <c r="L328" s="6" t="s">
        <v>13956</v>
      </c>
      <c r="M328" s="6" t="s">
        <v>290</v>
      </c>
      <c r="N328" s="6" t="s">
        <v>290</v>
      </c>
      <c r="O328" s="6" t="s">
        <v>13956</v>
      </c>
      <c r="P328" s="6" t="s">
        <v>290</v>
      </c>
      <c r="Q328" s="6" t="s">
        <v>13956</v>
      </c>
      <c r="R328" s="6" t="s">
        <v>13956</v>
      </c>
      <c r="S328" s="6" t="s">
        <v>13956</v>
      </c>
      <c r="T328" s="6" t="s">
        <v>13956</v>
      </c>
      <c r="U328" s="6" t="s">
        <v>13956</v>
      </c>
      <c r="V328" s="6" t="s">
        <v>13956</v>
      </c>
      <c r="W328" s="6" t="s">
        <v>13956</v>
      </c>
      <c r="X328" s="6" t="s">
        <v>13956</v>
      </c>
      <c r="Y328" s="6" t="s">
        <v>13956</v>
      </c>
      <c r="Z328" s="151" t="s">
        <v>290</v>
      </c>
      <c r="AA328" s="151" t="s">
        <v>290</v>
      </c>
      <c r="AB328" s="149" t="s">
        <v>13956</v>
      </c>
      <c r="AC328" s="149" t="s">
        <v>13956</v>
      </c>
      <c r="AD328" s="149" t="s">
        <v>13956</v>
      </c>
      <c r="AE328" s="149" t="s">
        <v>290</v>
      </c>
      <c r="AF328" s="149" t="s">
        <v>13956</v>
      </c>
      <c r="AG328" s="149" t="s">
        <v>13956</v>
      </c>
      <c r="AH328" s="149" t="s">
        <v>13956</v>
      </c>
      <c r="AI328" s="150" t="s">
        <v>290</v>
      </c>
      <c r="AJ328" s="150" t="s">
        <v>13956</v>
      </c>
      <c r="AK328" s="150" t="s">
        <v>290</v>
      </c>
    </row>
    <row r="329" spans="1:37">
      <c r="A329" s="10" t="s">
        <v>1914</v>
      </c>
      <c r="B329" s="11" t="s">
        <v>1915</v>
      </c>
      <c r="C329" s="11" t="s">
        <v>14053</v>
      </c>
      <c r="D329" s="11" t="s">
        <v>14054</v>
      </c>
      <c r="E329" s="11" t="s">
        <v>1122</v>
      </c>
      <c r="F329" s="11" t="s">
        <v>14055</v>
      </c>
      <c r="G329" s="11" t="s">
        <v>14056</v>
      </c>
      <c r="H329" s="148">
        <v>0.2</v>
      </c>
      <c r="I329" s="148">
        <v>1</v>
      </c>
      <c r="J329" s="6" t="s">
        <v>13956</v>
      </c>
      <c r="K329" s="6" t="s">
        <v>13956</v>
      </c>
      <c r="L329" s="6" t="s">
        <v>13956</v>
      </c>
      <c r="M329" s="6" t="s">
        <v>13956</v>
      </c>
      <c r="N329" s="6" t="s">
        <v>13956</v>
      </c>
      <c r="O329" s="6" t="s">
        <v>13956</v>
      </c>
      <c r="P329" s="6" t="s">
        <v>13956</v>
      </c>
      <c r="Q329" s="6" t="s">
        <v>13956</v>
      </c>
      <c r="R329" s="6" t="s">
        <v>13956</v>
      </c>
      <c r="S329" s="6" t="s">
        <v>13956</v>
      </c>
      <c r="T329" s="6" t="s">
        <v>13956</v>
      </c>
      <c r="U329" s="6" t="s">
        <v>13956</v>
      </c>
      <c r="V329" s="6" t="s">
        <v>13956</v>
      </c>
      <c r="W329" s="6" t="s">
        <v>13956</v>
      </c>
      <c r="X329" s="6" t="s">
        <v>290</v>
      </c>
      <c r="Y329" s="6" t="s">
        <v>13956</v>
      </c>
      <c r="Z329" s="151" t="s">
        <v>290</v>
      </c>
      <c r="AA329" s="151" t="s">
        <v>290</v>
      </c>
      <c r="AB329" s="149" t="s">
        <v>290</v>
      </c>
      <c r="AC329" s="149" t="s">
        <v>13956</v>
      </c>
      <c r="AD329" s="149" t="s">
        <v>13956</v>
      </c>
      <c r="AE329" s="149" t="s">
        <v>13956</v>
      </c>
      <c r="AF329" s="149" t="s">
        <v>13956</v>
      </c>
      <c r="AG329" s="149" t="s">
        <v>290</v>
      </c>
      <c r="AH329" s="149" t="s">
        <v>290</v>
      </c>
      <c r="AI329" s="150" t="s">
        <v>290</v>
      </c>
      <c r="AJ329" s="150" t="s">
        <v>13956</v>
      </c>
      <c r="AK329" s="150" t="s">
        <v>290</v>
      </c>
    </row>
    <row r="330" spans="1:37">
      <c r="A330" s="10" t="s">
        <v>14057</v>
      </c>
      <c r="B330" s="11" t="s">
        <v>14058</v>
      </c>
      <c r="C330" s="11" t="s">
        <v>14059</v>
      </c>
      <c r="D330" s="11" t="s">
        <v>14060</v>
      </c>
      <c r="E330" s="11" t="s">
        <v>1122</v>
      </c>
      <c r="F330" s="11" t="s">
        <v>14061</v>
      </c>
      <c r="G330" s="11" t="s">
        <v>14062</v>
      </c>
      <c r="H330" s="148">
        <v>1</v>
      </c>
      <c r="I330" s="148">
        <v>9</v>
      </c>
      <c r="J330" s="29">
        <v>69</v>
      </c>
      <c r="K330" s="29">
        <v>31</v>
      </c>
      <c r="L330" s="6" t="s">
        <v>13956</v>
      </c>
      <c r="M330" s="6" t="s">
        <v>13956</v>
      </c>
      <c r="N330" s="6" t="s">
        <v>13956</v>
      </c>
      <c r="O330" s="6" t="s">
        <v>13956</v>
      </c>
      <c r="P330" s="6" t="s">
        <v>13956</v>
      </c>
      <c r="Q330" s="6" t="s">
        <v>13956</v>
      </c>
      <c r="R330" s="6" t="s">
        <v>13956</v>
      </c>
      <c r="S330" s="6" t="s">
        <v>13956</v>
      </c>
      <c r="T330" s="6" t="s">
        <v>13956</v>
      </c>
      <c r="U330" s="6" t="s">
        <v>13956</v>
      </c>
      <c r="V330" s="6" t="s">
        <v>13956</v>
      </c>
      <c r="W330" s="6" t="s">
        <v>13956</v>
      </c>
      <c r="X330" s="6" t="s">
        <v>13956</v>
      </c>
      <c r="Y330" s="6" t="s">
        <v>13956</v>
      </c>
      <c r="Z330" s="7">
        <v>46</v>
      </c>
      <c r="AA330" s="7">
        <v>54</v>
      </c>
      <c r="AB330" s="149" t="s">
        <v>290</v>
      </c>
      <c r="AC330" s="149" t="s">
        <v>13956</v>
      </c>
      <c r="AD330" s="149" t="s">
        <v>290</v>
      </c>
      <c r="AE330" s="149" t="s">
        <v>290</v>
      </c>
      <c r="AF330" s="149" t="s">
        <v>13956</v>
      </c>
      <c r="AG330" s="8">
        <v>56</v>
      </c>
      <c r="AH330" s="8">
        <v>25</v>
      </c>
      <c r="AI330" s="9">
        <v>100</v>
      </c>
      <c r="AJ330" s="150" t="s">
        <v>13956</v>
      </c>
      <c r="AK330" s="9">
        <v>100</v>
      </c>
    </row>
    <row r="331" spans="1:37">
      <c r="A331" s="10" t="s">
        <v>1964</v>
      </c>
      <c r="B331" s="11" t="s">
        <v>1965</v>
      </c>
      <c r="C331" s="11" t="s">
        <v>5892</v>
      </c>
      <c r="D331" s="11" t="s">
        <v>1968</v>
      </c>
      <c r="E331" s="11" t="s">
        <v>1122</v>
      </c>
      <c r="F331" s="11" t="s">
        <v>12078</v>
      </c>
      <c r="G331" s="11" t="s">
        <v>5894</v>
      </c>
      <c r="H331" s="148">
        <v>2</v>
      </c>
      <c r="I331" s="148">
        <v>8.5</v>
      </c>
      <c r="J331" s="29">
        <v>19</v>
      </c>
      <c r="K331" s="29">
        <v>16</v>
      </c>
      <c r="L331" s="29">
        <v>15</v>
      </c>
      <c r="M331" s="29">
        <v>20</v>
      </c>
      <c r="N331" s="29">
        <v>16</v>
      </c>
      <c r="O331" s="6" t="s">
        <v>290</v>
      </c>
      <c r="P331" s="29">
        <v>10</v>
      </c>
      <c r="Q331" s="6" t="s">
        <v>290</v>
      </c>
      <c r="R331" s="6" t="s">
        <v>290</v>
      </c>
      <c r="S331" s="29">
        <v>13</v>
      </c>
      <c r="T331" s="6" t="s">
        <v>13956</v>
      </c>
      <c r="U331" s="6" t="s">
        <v>13956</v>
      </c>
      <c r="V331" s="6" t="s">
        <v>13956</v>
      </c>
      <c r="W331" s="6" t="s">
        <v>13956</v>
      </c>
      <c r="X331" s="6" t="s">
        <v>13956</v>
      </c>
      <c r="Y331" s="6" t="s">
        <v>13956</v>
      </c>
      <c r="Z331" s="7">
        <v>65</v>
      </c>
      <c r="AA331" s="7">
        <v>69</v>
      </c>
      <c r="AB331" s="149" t="s">
        <v>290</v>
      </c>
      <c r="AC331" s="149" t="s">
        <v>13956</v>
      </c>
      <c r="AD331" s="149" t="s">
        <v>13956</v>
      </c>
      <c r="AE331" s="149" t="s">
        <v>13956</v>
      </c>
      <c r="AF331" s="149" t="s">
        <v>13956</v>
      </c>
      <c r="AG331" s="149" t="s">
        <v>290</v>
      </c>
      <c r="AH331" s="8">
        <v>127</v>
      </c>
      <c r="AI331" s="9">
        <v>134</v>
      </c>
      <c r="AJ331" s="150" t="s">
        <v>13956</v>
      </c>
      <c r="AK331" s="9">
        <v>134</v>
      </c>
    </row>
    <row r="332" spans="1:37">
      <c r="A332" s="10" t="s">
        <v>1975</v>
      </c>
      <c r="B332" s="11" t="s">
        <v>9009</v>
      </c>
      <c r="C332" s="11" t="s">
        <v>5895</v>
      </c>
      <c r="D332" s="11" t="s">
        <v>1979</v>
      </c>
      <c r="E332" s="11" t="s">
        <v>1122</v>
      </c>
      <c r="F332" s="11" t="s">
        <v>12079</v>
      </c>
      <c r="G332" s="11" t="s">
        <v>5897</v>
      </c>
      <c r="H332" s="148">
        <v>1</v>
      </c>
      <c r="I332" s="148">
        <v>3</v>
      </c>
      <c r="J332" s="6" t="s">
        <v>290</v>
      </c>
      <c r="K332" s="6" t="s">
        <v>290</v>
      </c>
      <c r="L332" s="6" t="s">
        <v>13956</v>
      </c>
      <c r="M332" s="6" t="s">
        <v>290</v>
      </c>
      <c r="N332" s="6" t="s">
        <v>290</v>
      </c>
      <c r="O332" s="6" t="s">
        <v>13956</v>
      </c>
      <c r="P332" s="6" t="s">
        <v>290</v>
      </c>
      <c r="Q332" s="6" t="s">
        <v>290</v>
      </c>
      <c r="R332" s="6" t="s">
        <v>290</v>
      </c>
      <c r="S332" s="6" t="s">
        <v>290</v>
      </c>
      <c r="T332" s="6" t="s">
        <v>13956</v>
      </c>
      <c r="U332" s="6" t="s">
        <v>13956</v>
      </c>
      <c r="V332" s="6" t="s">
        <v>13956</v>
      </c>
      <c r="W332" s="6" t="s">
        <v>13956</v>
      </c>
      <c r="X332" s="6" t="s">
        <v>13956</v>
      </c>
      <c r="Y332" s="6" t="s">
        <v>13956</v>
      </c>
      <c r="Z332" s="7">
        <v>19</v>
      </c>
      <c r="AA332" s="7">
        <v>15</v>
      </c>
      <c r="AB332" s="8">
        <v>30</v>
      </c>
      <c r="AC332" s="149" t="s">
        <v>13956</v>
      </c>
      <c r="AD332" s="149" t="s">
        <v>290</v>
      </c>
      <c r="AE332" s="149" t="s">
        <v>290</v>
      </c>
      <c r="AF332" s="149" t="s">
        <v>13956</v>
      </c>
      <c r="AG332" s="149" t="s">
        <v>290</v>
      </c>
      <c r="AH332" s="149" t="s">
        <v>13956</v>
      </c>
      <c r="AI332" s="9">
        <v>34</v>
      </c>
      <c r="AJ332" s="150" t="s">
        <v>13956</v>
      </c>
      <c r="AK332" s="9">
        <v>34</v>
      </c>
    </row>
    <row r="333" spans="1:37">
      <c r="A333" s="10" t="s">
        <v>1991</v>
      </c>
      <c r="B333" s="11" t="s">
        <v>282</v>
      </c>
      <c r="C333" s="11" t="s">
        <v>12085</v>
      </c>
      <c r="D333" s="11" t="s">
        <v>1994</v>
      </c>
      <c r="E333" s="11" t="s">
        <v>1122</v>
      </c>
      <c r="F333" s="11" t="s">
        <v>12086</v>
      </c>
      <c r="G333" s="11" t="s">
        <v>5906</v>
      </c>
      <c r="H333" s="148">
        <v>1.7</v>
      </c>
      <c r="I333" s="148">
        <v>12.7</v>
      </c>
      <c r="J333" s="29">
        <v>44</v>
      </c>
      <c r="K333" s="29">
        <v>17</v>
      </c>
      <c r="L333" s="29">
        <v>16</v>
      </c>
      <c r="M333" s="29">
        <v>19</v>
      </c>
      <c r="N333" s="29">
        <v>14</v>
      </c>
      <c r="O333" s="6" t="s">
        <v>290</v>
      </c>
      <c r="P333" s="29">
        <v>11</v>
      </c>
      <c r="Q333" s="29">
        <v>13</v>
      </c>
      <c r="R333" s="6" t="s">
        <v>290</v>
      </c>
      <c r="S333" s="29">
        <v>12</v>
      </c>
      <c r="T333" s="6" t="s">
        <v>13956</v>
      </c>
      <c r="U333" s="6" t="s">
        <v>13956</v>
      </c>
      <c r="V333" s="6" t="s">
        <v>13956</v>
      </c>
      <c r="W333" s="6" t="s">
        <v>13956</v>
      </c>
      <c r="X333" s="6" t="s">
        <v>13956</v>
      </c>
      <c r="Y333" s="6" t="s">
        <v>13956</v>
      </c>
      <c r="Z333" s="7">
        <v>84</v>
      </c>
      <c r="AA333" s="7">
        <v>76</v>
      </c>
      <c r="AB333" s="149" t="s">
        <v>290</v>
      </c>
      <c r="AC333" s="149" t="s">
        <v>13956</v>
      </c>
      <c r="AD333" s="149" t="s">
        <v>13956</v>
      </c>
      <c r="AE333" s="149" t="s">
        <v>290</v>
      </c>
      <c r="AF333" s="149" t="s">
        <v>13956</v>
      </c>
      <c r="AG333" s="8">
        <v>121</v>
      </c>
      <c r="AH333" s="8">
        <v>21</v>
      </c>
      <c r="AI333" s="9">
        <v>160</v>
      </c>
      <c r="AJ333" s="150" t="s">
        <v>13956</v>
      </c>
      <c r="AK333" s="9">
        <v>160</v>
      </c>
    </row>
    <row r="334" spans="1:37">
      <c r="A334" s="10" t="s">
        <v>1995</v>
      </c>
      <c r="B334" s="11" t="s">
        <v>1996</v>
      </c>
      <c r="C334" s="11" t="s">
        <v>9028</v>
      </c>
      <c r="D334" s="11" t="s">
        <v>1998</v>
      </c>
      <c r="E334" s="11" t="s">
        <v>1122</v>
      </c>
      <c r="F334" s="11" t="s">
        <v>12087</v>
      </c>
      <c r="G334" s="11" t="s">
        <v>5909</v>
      </c>
      <c r="H334" s="148">
        <v>2.6</v>
      </c>
      <c r="I334" s="148">
        <v>12.1</v>
      </c>
      <c r="J334" s="29">
        <v>38</v>
      </c>
      <c r="K334" s="29">
        <v>15</v>
      </c>
      <c r="L334" s="29">
        <v>15</v>
      </c>
      <c r="M334" s="29">
        <v>17</v>
      </c>
      <c r="N334" s="29">
        <v>14</v>
      </c>
      <c r="O334" s="29">
        <v>14</v>
      </c>
      <c r="P334" s="29">
        <v>11</v>
      </c>
      <c r="Q334" s="6" t="s">
        <v>290</v>
      </c>
      <c r="R334" s="6" t="s">
        <v>290</v>
      </c>
      <c r="S334" s="29">
        <v>10</v>
      </c>
      <c r="T334" s="6" t="s">
        <v>13956</v>
      </c>
      <c r="U334" s="6" t="s">
        <v>13956</v>
      </c>
      <c r="V334" s="6" t="s">
        <v>13956</v>
      </c>
      <c r="W334" s="6" t="s">
        <v>13956</v>
      </c>
      <c r="X334" s="29">
        <v>38</v>
      </c>
      <c r="Y334" s="6" t="s">
        <v>13956</v>
      </c>
      <c r="Z334" s="7">
        <v>100</v>
      </c>
      <c r="AA334" s="7">
        <v>87</v>
      </c>
      <c r="AB334" s="8">
        <v>55</v>
      </c>
      <c r="AC334" s="149" t="s">
        <v>13956</v>
      </c>
      <c r="AD334" s="8">
        <v>10</v>
      </c>
      <c r="AE334" s="149" t="s">
        <v>290</v>
      </c>
      <c r="AF334" s="149" t="s">
        <v>13956</v>
      </c>
      <c r="AG334" s="8">
        <v>104</v>
      </c>
      <c r="AH334" s="8">
        <v>12</v>
      </c>
      <c r="AI334" s="9">
        <v>187</v>
      </c>
      <c r="AJ334" s="150" t="s">
        <v>13956</v>
      </c>
      <c r="AK334" s="9">
        <v>187</v>
      </c>
    </row>
    <row r="335" spans="1:37">
      <c r="A335" s="10" t="s">
        <v>2000</v>
      </c>
      <c r="B335" s="11" t="s">
        <v>2001</v>
      </c>
      <c r="C335" s="11" t="s">
        <v>9031</v>
      </c>
      <c r="D335" s="11" t="s">
        <v>2004</v>
      </c>
      <c r="E335" s="11" t="s">
        <v>1122</v>
      </c>
      <c r="F335" s="11" t="s">
        <v>12088</v>
      </c>
      <c r="G335" s="11" t="s">
        <v>5912</v>
      </c>
      <c r="H335" s="148">
        <v>1</v>
      </c>
      <c r="I335" s="148">
        <v>8</v>
      </c>
      <c r="J335" s="29">
        <v>30</v>
      </c>
      <c r="K335" s="29">
        <v>10</v>
      </c>
      <c r="L335" s="29">
        <v>10</v>
      </c>
      <c r="M335" s="6" t="s">
        <v>290</v>
      </c>
      <c r="N335" s="6" t="s">
        <v>290</v>
      </c>
      <c r="O335" s="6" t="s">
        <v>290</v>
      </c>
      <c r="P335" s="6" t="s">
        <v>290</v>
      </c>
      <c r="Q335" s="6" t="s">
        <v>290</v>
      </c>
      <c r="R335" s="6" t="s">
        <v>290</v>
      </c>
      <c r="S335" s="6" t="s">
        <v>290</v>
      </c>
      <c r="T335" s="6" t="s">
        <v>13956</v>
      </c>
      <c r="U335" s="6" t="s">
        <v>13956</v>
      </c>
      <c r="V335" s="6" t="s">
        <v>13956</v>
      </c>
      <c r="W335" s="6" t="s">
        <v>13956</v>
      </c>
      <c r="X335" s="6" t="s">
        <v>13956</v>
      </c>
      <c r="Y335" s="6" t="s">
        <v>13956</v>
      </c>
      <c r="Z335" s="7">
        <v>46</v>
      </c>
      <c r="AA335" s="7">
        <v>50</v>
      </c>
      <c r="AB335" s="8">
        <v>21</v>
      </c>
      <c r="AC335" s="149" t="s">
        <v>13956</v>
      </c>
      <c r="AD335" s="8">
        <v>11</v>
      </c>
      <c r="AE335" s="8">
        <v>12</v>
      </c>
      <c r="AF335" s="149" t="s">
        <v>290</v>
      </c>
      <c r="AG335" s="8">
        <v>42</v>
      </c>
      <c r="AH335" s="149" t="s">
        <v>290</v>
      </c>
      <c r="AI335" s="9">
        <v>96</v>
      </c>
      <c r="AJ335" s="150" t="s">
        <v>13956</v>
      </c>
      <c r="AK335" s="9">
        <v>96</v>
      </c>
    </row>
    <row r="336" spans="1:37">
      <c r="A336" s="10" t="s">
        <v>2006</v>
      </c>
      <c r="B336" s="11" t="s">
        <v>705</v>
      </c>
      <c r="C336" s="11" t="s">
        <v>9034</v>
      </c>
      <c r="D336" s="11" t="s">
        <v>2008</v>
      </c>
      <c r="E336" s="11" t="s">
        <v>1122</v>
      </c>
      <c r="F336" s="11" t="s">
        <v>12089</v>
      </c>
      <c r="G336" s="11" t="s">
        <v>5914</v>
      </c>
      <c r="H336" s="148">
        <v>0.4</v>
      </c>
      <c r="I336" s="148">
        <v>5</v>
      </c>
      <c r="J336" s="6" t="s">
        <v>13956</v>
      </c>
      <c r="K336" s="6" t="s">
        <v>290</v>
      </c>
      <c r="L336" s="29">
        <v>11</v>
      </c>
      <c r="M336" s="29">
        <v>10</v>
      </c>
      <c r="N336" s="6" t="s">
        <v>290</v>
      </c>
      <c r="O336" s="29">
        <v>11</v>
      </c>
      <c r="P336" s="6" t="s">
        <v>290</v>
      </c>
      <c r="Q336" s="6" t="s">
        <v>290</v>
      </c>
      <c r="R336" s="29">
        <v>13</v>
      </c>
      <c r="S336" s="6" t="s">
        <v>290</v>
      </c>
      <c r="T336" s="6" t="s">
        <v>13956</v>
      </c>
      <c r="U336" s="6" t="s">
        <v>13956</v>
      </c>
      <c r="V336" s="6" t="s">
        <v>13956</v>
      </c>
      <c r="W336" s="6" t="s">
        <v>13956</v>
      </c>
      <c r="X336" s="6" t="s">
        <v>13956</v>
      </c>
      <c r="Y336" s="6" t="s">
        <v>13956</v>
      </c>
      <c r="Z336" s="7">
        <v>47</v>
      </c>
      <c r="AA336" s="7">
        <v>38</v>
      </c>
      <c r="AB336" s="149" t="s">
        <v>13956</v>
      </c>
      <c r="AC336" s="149" t="s">
        <v>13956</v>
      </c>
      <c r="AD336" s="149" t="s">
        <v>13956</v>
      </c>
      <c r="AE336" s="8">
        <v>82</v>
      </c>
      <c r="AF336" s="149" t="s">
        <v>13956</v>
      </c>
      <c r="AG336" s="149" t="s">
        <v>13956</v>
      </c>
      <c r="AH336" s="149" t="s">
        <v>290</v>
      </c>
      <c r="AI336" s="9">
        <v>85</v>
      </c>
      <c r="AJ336" s="150" t="s">
        <v>13956</v>
      </c>
      <c r="AK336" s="9">
        <v>85</v>
      </c>
    </row>
    <row r="337" spans="1:37">
      <c r="A337" s="10" t="s">
        <v>2009</v>
      </c>
      <c r="B337" s="11" t="s">
        <v>705</v>
      </c>
      <c r="C337" s="11" t="s">
        <v>12090</v>
      </c>
      <c r="D337" s="11" t="s">
        <v>2011</v>
      </c>
      <c r="E337" s="11" t="s">
        <v>1122</v>
      </c>
      <c r="F337" s="11" t="s">
        <v>12091</v>
      </c>
      <c r="G337" s="11" t="s">
        <v>5917</v>
      </c>
      <c r="H337" s="148">
        <v>2</v>
      </c>
      <c r="I337" s="148">
        <v>5</v>
      </c>
      <c r="J337" s="29">
        <v>12</v>
      </c>
      <c r="K337" s="6" t="s">
        <v>290</v>
      </c>
      <c r="L337" s="6" t="s">
        <v>290</v>
      </c>
      <c r="M337" s="6" t="s">
        <v>290</v>
      </c>
      <c r="N337" s="6" t="s">
        <v>290</v>
      </c>
      <c r="O337" s="6" t="s">
        <v>290</v>
      </c>
      <c r="P337" s="6" t="s">
        <v>290</v>
      </c>
      <c r="Q337" s="6" t="s">
        <v>290</v>
      </c>
      <c r="R337" s="6" t="s">
        <v>290</v>
      </c>
      <c r="S337" s="6" t="s">
        <v>290</v>
      </c>
      <c r="T337" s="6" t="s">
        <v>13956</v>
      </c>
      <c r="U337" s="6" t="s">
        <v>13956</v>
      </c>
      <c r="V337" s="6" t="s">
        <v>13956</v>
      </c>
      <c r="W337" s="6" t="s">
        <v>13956</v>
      </c>
      <c r="X337" s="6" t="s">
        <v>290</v>
      </c>
      <c r="Y337" s="6" t="s">
        <v>13956</v>
      </c>
      <c r="Z337" s="7">
        <v>32</v>
      </c>
      <c r="AA337" s="7">
        <v>43</v>
      </c>
      <c r="AB337" s="149" t="s">
        <v>13956</v>
      </c>
      <c r="AC337" s="149" t="s">
        <v>13956</v>
      </c>
      <c r="AD337" s="149" t="s">
        <v>13956</v>
      </c>
      <c r="AE337" s="8">
        <v>75</v>
      </c>
      <c r="AF337" s="149" t="s">
        <v>13956</v>
      </c>
      <c r="AG337" s="149" t="s">
        <v>13956</v>
      </c>
      <c r="AH337" s="149" t="s">
        <v>13956</v>
      </c>
      <c r="AI337" s="9">
        <v>75</v>
      </c>
      <c r="AJ337" s="150" t="s">
        <v>13956</v>
      </c>
      <c r="AK337" s="9">
        <v>75</v>
      </c>
    </row>
    <row r="338" spans="1:37">
      <c r="A338" s="10" t="s">
        <v>2013</v>
      </c>
      <c r="B338" s="11" t="s">
        <v>9040</v>
      </c>
      <c r="C338" s="11" t="s">
        <v>9042</v>
      </c>
      <c r="D338" s="11" t="s">
        <v>2017</v>
      </c>
      <c r="E338" s="11" t="s">
        <v>1122</v>
      </c>
      <c r="F338" s="11" t="s">
        <v>12092</v>
      </c>
      <c r="G338" s="11" t="s">
        <v>12093</v>
      </c>
      <c r="H338" s="148">
        <v>1</v>
      </c>
      <c r="I338" s="148">
        <v>10</v>
      </c>
      <c r="J338" s="29">
        <v>24</v>
      </c>
      <c r="K338" s="6" t="s">
        <v>290</v>
      </c>
      <c r="L338" s="6" t="s">
        <v>290</v>
      </c>
      <c r="M338" s="6" t="s">
        <v>290</v>
      </c>
      <c r="N338" s="6" t="s">
        <v>290</v>
      </c>
      <c r="O338" s="29">
        <v>15</v>
      </c>
      <c r="P338" s="29">
        <v>18</v>
      </c>
      <c r="Q338" s="29">
        <v>15</v>
      </c>
      <c r="R338" s="29">
        <v>17</v>
      </c>
      <c r="S338" s="29">
        <v>11</v>
      </c>
      <c r="T338" s="6" t="s">
        <v>13956</v>
      </c>
      <c r="U338" s="6" t="s">
        <v>13956</v>
      </c>
      <c r="V338" s="6" t="s">
        <v>13956</v>
      </c>
      <c r="W338" s="6" t="s">
        <v>13956</v>
      </c>
      <c r="X338" s="6" t="s">
        <v>13956</v>
      </c>
      <c r="Y338" s="6" t="s">
        <v>13956</v>
      </c>
      <c r="Z338" s="7">
        <v>75</v>
      </c>
      <c r="AA338" s="7">
        <v>58</v>
      </c>
      <c r="AB338" s="8">
        <v>21</v>
      </c>
      <c r="AC338" s="149" t="s">
        <v>290</v>
      </c>
      <c r="AD338" s="149" t="s">
        <v>290</v>
      </c>
      <c r="AE338" s="149" t="s">
        <v>13956</v>
      </c>
      <c r="AF338" s="149" t="s">
        <v>290</v>
      </c>
      <c r="AG338" s="8">
        <v>88</v>
      </c>
      <c r="AH338" s="8">
        <v>12</v>
      </c>
      <c r="AI338" s="9">
        <v>133</v>
      </c>
      <c r="AJ338" s="150" t="s">
        <v>13956</v>
      </c>
      <c r="AK338" s="9">
        <v>133</v>
      </c>
    </row>
    <row r="339" spans="1:37">
      <c r="A339" s="10" t="s">
        <v>2023</v>
      </c>
      <c r="B339" s="11" t="s">
        <v>2024</v>
      </c>
      <c r="C339" s="11" t="s">
        <v>9045</v>
      </c>
      <c r="D339" s="11" t="s">
        <v>2026</v>
      </c>
      <c r="E339" s="11" t="s">
        <v>1122</v>
      </c>
      <c r="F339" s="11" t="s">
        <v>12094</v>
      </c>
      <c r="G339" s="11" t="s">
        <v>5920</v>
      </c>
      <c r="H339" s="148">
        <v>3</v>
      </c>
      <c r="I339" s="148">
        <v>7.5</v>
      </c>
      <c r="J339" s="29">
        <v>43</v>
      </c>
      <c r="K339" s="6" t="s">
        <v>290</v>
      </c>
      <c r="L339" s="6" t="s">
        <v>290</v>
      </c>
      <c r="M339" s="6" t="s">
        <v>290</v>
      </c>
      <c r="N339" s="6" t="s">
        <v>290</v>
      </c>
      <c r="O339" s="6" t="s">
        <v>290</v>
      </c>
      <c r="P339" s="6" t="s">
        <v>290</v>
      </c>
      <c r="Q339" s="6" t="s">
        <v>290</v>
      </c>
      <c r="R339" s="6" t="s">
        <v>290</v>
      </c>
      <c r="S339" s="6" t="s">
        <v>290</v>
      </c>
      <c r="T339" s="6" t="s">
        <v>13956</v>
      </c>
      <c r="U339" s="6" t="s">
        <v>13956</v>
      </c>
      <c r="V339" s="6" t="s">
        <v>13956</v>
      </c>
      <c r="W339" s="6" t="s">
        <v>13956</v>
      </c>
      <c r="X339" s="6" t="s">
        <v>13956</v>
      </c>
      <c r="Y339" s="6" t="s">
        <v>13956</v>
      </c>
      <c r="Z339" s="7">
        <v>39</v>
      </c>
      <c r="AA339" s="7">
        <v>48</v>
      </c>
      <c r="AB339" s="149" t="s">
        <v>290</v>
      </c>
      <c r="AC339" s="149" t="s">
        <v>13956</v>
      </c>
      <c r="AD339" s="8">
        <v>11</v>
      </c>
      <c r="AE339" s="149" t="s">
        <v>290</v>
      </c>
      <c r="AF339" s="149" t="s">
        <v>13956</v>
      </c>
      <c r="AG339" s="8">
        <v>51</v>
      </c>
      <c r="AH339" s="8">
        <v>13</v>
      </c>
      <c r="AI339" s="9">
        <v>87</v>
      </c>
      <c r="AJ339" s="150" t="s">
        <v>13956</v>
      </c>
      <c r="AK339" s="9">
        <v>87</v>
      </c>
    </row>
    <row r="340" spans="1:37">
      <c r="A340" s="10" t="s">
        <v>2037</v>
      </c>
      <c r="B340" s="11" t="s">
        <v>2038</v>
      </c>
      <c r="C340" s="11" t="s">
        <v>9048</v>
      </c>
      <c r="D340" s="11" t="s">
        <v>2041</v>
      </c>
      <c r="E340" s="11" t="s">
        <v>1122</v>
      </c>
      <c r="F340" s="11" t="s">
        <v>12095</v>
      </c>
      <c r="G340" s="11" t="s">
        <v>5928</v>
      </c>
      <c r="H340" s="148">
        <v>1</v>
      </c>
      <c r="I340" s="148">
        <v>8</v>
      </c>
      <c r="J340" s="29">
        <v>23</v>
      </c>
      <c r="K340" s="6" t="s">
        <v>290</v>
      </c>
      <c r="L340" s="29">
        <v>13</v>
      </c>
      <c r="M340" s="6" t="s">
        <v>290</v>
      </c>
      <c r="N340" s="6" t="s">
        <v>290</v>
      </c>
      <c r="O340" s="6" t="s">
        <v>290</v>
      </c>
      <c r="P340" s="6" t="s">
        <v>290</v>
      </c>
      <c r="Q340" s="6" t="s">
        <v>290</v>
      </c>
      <c r="R340" s="6" t="s">
        <v>290</v>
      </c>
      <c r="S340" s="6" t="s">
        <v>290</v>
      </c>
      <c r="T340" s="6" t="s">
        <v>13956</v>
      </c>
      <c r="U340" s="6" t="s">
        <v>13956</v>
      </c>
      <c r="V340" s="6" t="s">
        <v>13956</v>
      </c>
      <c r="W340" s="6" t="s">
        <v>13956</v>
      </c>
      <c r="X340" s="6" t="s">
        <v>13956</v>
      </c>
      <c r="Y340" s="6" t="s">
        <v>13956</v>
      </c>
      <c r="Z340" s="7">
        <v>49</v>
      </c>
      <c r="AA340" s="7">
        <v>33</v>
      </c>
      <c r="AB340" s="8">
        <v>14</v>
      </c>
      <c r="AC340" s="149" t="s">
        <v>290</v>
      </c>
      <c r="AD340" s="8">
        <v>10</v>
      </c>
      <c r="AE340" s="8">
        <v>31</v>
      </c>
      <c r="AF340" s="149" t="s">
        <v>13956</v>
      </c>
      <c r="AG340" s="8">
        <v>16</v>
      </c>
      <c r="AH340" s="8">
        <v>10</v>
      </c>
      <c r="AI340" s="9">
        <v>82</v>
      </c>
      <c r="AJ340" s="150" t="s">
        <v>13956</v>
      </c>
      <c r="AK340" s="9">
        <v>82</v>
      </c>
    </row>
    <row r="341" spans="1:37">
      <c r="A341" s="10" t="s">
        <v>2042</v>
      </c>
      <c r="B341" s="11" t="s">
        <v>2043</v>
      </c>
      <c r="C341" s="11" t="s">
        <v>9051</v>
      </c>
      <c r="D341" s="11" t="s">
        <v>2046</v>
      </c>
      <c r="E341" s="11" t="s">
        <v>1122</v>
      </c>
      <c r="F341" s="11" t="s">
        <v>13567</v>
      </c>
      <c r="G341" s="11" t="s">
        <v>13568</v>
      </c>
      <c r="H341" s="148">
        <v>0.5</v>
      </c>
      <c r="I341" s="148">
        <v>5.5</v>
      </c>
      <c r="J341" s="29">
        <v>16</v>
      </c>
      <c r="K341" s="6" t="s">
        <v>290</v>
      </c>
      <c r="L341" s="6" t="s">
        <v>290</v>
      </c>
      <c r="M341" s="6" t="s">
        <v>290</v>
      </c>
      <c r="N341" s="6" t="s">
        <v>290</v>
      </c>
      <c r="O341" s="6" t="s">
        <v>290</v>
      </c>
      <c r="P341" s="6" t="s">
        <v>290</v>
      </c>
      <c r="Q341" s="6" t="s">
        <v>290</v>
      </c>
      <c r="R341" s="6" t="s">
        <v>290</v>
      </c>
      <c r="S341" s="6" t="s">
        <v>290</v>
      </c>
      <c r="T341" s="6" t="s">
        <v>13956</v>
      </c>
      <c r="U341" s="6" t="s">
        <v>13956</v>
      </c>
      <c r="V341" s="6" t="s">
        <v>13956</v>
      </c>
      <c r="W341" s="6" t="s">
        <v>13956</v>
      </c>
      <c r="X341" s="6" t="s">
        <v>13956</v>
      </c>
      <c r="Y341" s="6" t="s">
        <v>13956</v>
      </c>
      <c r="Z341" s="7">
        <v>20</v>
      </c>
      <c r="AA341" s="7">
        <v>29</v>
      </c>
      <c r="AB341" s="8">
        <v>20</v>
      </c>
      <c r="AC341" s="149" t="s">
        <v>13956</v>
      </c>
      <c r="AD341" s="149" t="s">
        <v>13956</v>
      </c>
      <c r="AE341" s="149" t="s">
        <v>290</v>
      </c>
      <c r="AF341" s="149" t="s">
        <v>13956</v>
      </c>
      <c r="AG341" s="8">
        <v>11</v>
      </c>
      <c r="AH341" s="149" t="s">
        <v>290</v>
      </c>
      <c r="AI341" s="9">
        <v>49</v>
      </c>
      <c r="AJ341" s="150" t="s">
        <v>13956</v>
      </c>
      <c r="AK341" s="9">
        <v>49</v>
      </c>
    </row>
    <row r="342" spans="1:37">
      <c r="A342" s="10" t="s">
        <v>2047</v>
      </c>
      <c r="B342" s="11" t="s">
        <v>2048</v>
      </c>
      <c r="C342" s="11" t="s">
        <v>9059</v>
      </c>
      <c r="D342" s="11" t="s">
        <v>2051</v>
      </c>
      <c r="E342" s="11" t="s">
        <v>1122</v>
      </c>
      <c r="F342" s="11" t="s">
        <v>12098</v>
      </c>
      <c r="G342" s="11" t="s">
        <v>5931</v>
      </c>
      <c r="H342" s="148">
        <v>1</v>
      </c>
      <c r="I342" s="148">
        <v>11.2</v>
      </c>
      <c r="J342" s="29">
        <v>26</v>
      </c>
      <c r="K342" s="29">
        <v>15</v>
      </c>
      <c r="L342" s="29">
        <v>15</v>
      </c>
      <c r="M342" s="29">
        <v>12</v>
      </c>
      <c r="N342" s="29">
        <v>11</v>
      </c>
      <c r="O342" s="29">
        <v>11</v>
      </c>
      <c r="P342" s="29">
        <v>11</v>
      </c>
      <c r="Q342" s="29">
        <v>18</v>
      </c>
      <c r="R342" s="6" t="s">
        <v>290</v>
      </c>
      <c r="S342" s="29">
        <v>12</v>
      </c>
      <c r="T342" s="6" t="s">
        <v>13956</v>
      </c>
      <c r="U342" s="6" t="s">
        <v>13956</v>
      </c>
      <c r="V342" s="6" t="s">
        <v>13956</v>
      </c>
      <c r="W342" s="6" t="s">
        <v>13956</v>
      </c>
      <c r="X342" s="6" t="s">
        <v>290</v>
      </c>
      <c r="Y342" s="6" t="s">
        <v>13956</v>
      </c>
      <c r="Z342" s="7">
        <v>71</v>
      </c>
      <c r="AA342" s="7">
        <v>74</v>
      </c>
      <c r="AB342" s="149" t="s">
        <v>290</v>
      </c>
      <c r="AC342" s="149" t="s">
        <v>13956</v>
      </c>
      <c r="AD342" s="149" t="s">
        <v>290</v>
      </c>
      <c r="AE342" s="149" t="s">
        <v>13956</v>
      </c>
      <c r="AF342" s="149" t="s">
        <v>13956</v>
      </c>
      <c r="AG342" s="8">
        <v>132</v>
      </c>
      <c r="AH342" s="149" t="s">
        <v>290</v>
      </c>
      <c r="AI342" s="9">
        <v>145</v>
      </c>
      <c r="AJ342" s="150" t="s">
        <v>13956</v>
      </c>
      <c r="AK342" s="9">
        <v>145</v>
      </c>
    </row>
    <row r="343" spans="1:37">
      <c r="A343" s="10" t="s">
        <v>2056</v>
      </c>
      <c r="B343" s="11" t="s">
        <v>2057</v>
      </c>
      <c r="C343" s="11" t="s">
        <v>9062</v>
      </c>
      <c r="D343" s="11" t="s">
        <v>2059</v>
      </c>
      <c r="E343" s="11" t="s">
        <v>1122</v>
      </c>
      <c r="F343" s="11" t="s">
        <v>12099</v>
      </c>
      <c r="G343" s="11" t="s">
        <v>5937</v>
      </c>
      <c r="H343" s="148">
        <v>6</v>
      </c>
      <c r="I343" s="148">
        <v>35.5</v>
      </c>
      <c r="J343" s="29">
        <v>73</v>
      </c>
      <c r="K343" s="29">
        <v>61</v>
      </c>
      <c r="L343" s="29">
        <v>15</v>
      </c>
      <c r="M343" s="29">
        <v>18</v>
      </c>
      <c r="N343" s="29">
        <v>16</v>
      </c>
      <c r="O343" s="29">
        <v>23</v>
      </c>
      <c r="P343" s="29">
        <v>17</v>
      </c>
      <c r="Q343" s="29">
        <v>17</v>
      </c>
      <c r="R343" s="29">
        <v>15</v>
      </c>
      <c r="S343" s="29">
        <v>13</v>
      </c>
      <c r="T343" s="6" t="s">
        <v>13956</v>
      </c>
      <c r="U343" s="6" t="s">
        <v>13956</v>
      </c>
      <c r="V343" s="6" t="s">
        <v>13956</v>
      </c>
      <c r="W343" s="6" t="s">
        <v>13956</v>
      </c>
      <c r="X343" s="6" t="s">
        <v>13956</v>
      </c>
      <c r="Y343" s="6" t="s">
        <v>13956</v>
      </c>
      <c r="Z343" s="7">
        <v>127</v>
      </c>
      <c r="AA343" s="7">
        <v>141</v>
      </c>
      <c r="AB343" s="149" t="s">
        <v>290</v>
      </c>
      <c r="AC343" s="149" t="s">
        <v>13956</v>
      </c>
      <c r="AD343" s="8">
        <v>13</v>
      </c>
      <c r="AE343" s="149" t="s">
        <v>290</v>
      </c>
      <c r="AF343" s="149" t="s">
        <v>290</v>
      </c>
      <c r="AG343" s="8">
        <v>232</v>
      </c>
      <c r="AH343" s="8">
        <v>13</v>
      </c>
      <c r="AI343" s="9">
        <v>268</v>
      </c>
      <c r="AJ343" s="150" t="s">
        <v>13956</v>
      </c>
      <c r="AK343" s="9">
        <v>268</v>
      </c>
    </row>
    <row r="344" spans="1:37">
      <c r="A344" s="10" t="s">
        <v>4647</v>
      </c>
      <c r="B344" s="11" t="s">
        <v>4648</v>
      </c>
      <c r="C344" s="11" t="s">
        <v>9065</v>
      </c>
      <c r="D344" s="11" t="s">
        <v>4651</v>
      </c>
      <c r="E344" s="11" t="s">
        <v>1122</v>
      </c>
      <c r="F344" s="11" t="s">
        <v>12100</v>
      </c>
      <c r="G344" s="11" t="s">
        <v>5940</v>
      </c>
      <c r="H344" s="148">
        <v>10</v>
      </c>
      <c r="I344" s="148">
        <v>89</v>
      </c>
      <c r="J344" s="29">
        <v>75</v>
      </c>
      <c r="K344" s="29">
        <v>58</v>
      </c>
      <c r="L344" s="29">
        <v>59</v>
      </c>
      <c r="M344" s="29">
        <v>59</v>
      </c>
      <c r="N344" s="29">
        <v>50</v>
      </c>
      <c r="O344" s="29">
        <v>52</v>
      </c>
      <c r="P344" s="29">
        <v>48</v>
      </c>
      <c r="Q344" s="29">
        <v>52</v>
      </c>
      <c r="R344" s="29">
        <v>41</v>
      </c>
      <c r="S344" s="29">
        <v>47</v>
      </c>
      <c r="T344" s="6" t="s">
        <v>13956</v>
      </c>
      <c r="U344" s="6" t="s">
        <v>13956</v>
      </c>
      <c r="V344" s="6" t="s">
        <v>13956</v>
      </c>
      <c r="W344" s="6" t="s">
        <v>13956</v>
      </c>
      <c r="X344" s="6" t="s">
        <v>13956</v>
      </c>
      <c r="Y344" s="6" t="s">
        <v>13956</v>
      </c>
      <c r="Z344" s="7">
        <v>264</v>
      </c>
      <c r="AA344" s="7">
        <v>277</v>
      </c>
      <c r="AB344" s="149" t="s">
        <v>290</v>
      </c>
      <c r="AC344" s="149" t="s">
        <v>13956</v>
      </c>
      <c r="AD344" s="149" t="s">
        <v>290</v>
      </c>
      <c r="AE344" s="149" t="s">
        <v>13956</v>
      </c>
      <c r="AF344" s="149" t="s">
        <v>13956</v>
      </c>
      <c r="AG344" s="8">
        <v>456</v>
      </c>
      <c r="AH344" s="8">
        <v>80</v>
      </c>
      <c r="AI344" s="9">
        <v>541</v>
      </c>
      <c r="AJ344" s="150" t="s">
        <v>13956</v>
      </c>
      <c r="AK344" s="9">
        <v>541</v>
      </c>
    </row>
    <row r="345" spans="1:37">
      <c r="A345" s="10" t="s">
        <v>2075</v>
      </c>
      <c r="B345" s="11" t="s">
        <v>2076</v>
      </c>
      <c r="C345" s="11" t="s">
        <v>12101</v>
      </c>
      <c r="D345" s="11" t="s">
        <v>2078</v>
      </c>
      <c r="E345" s="11" t="s">
        <v>1122</v>
      </c>
      <c r="F345" s="11" t="s">
        <v>12102</v>
      </c>
      <c r="G345" s="11" t="s">
        <v>5954</v>
      </c>
      <c r="H345" s="148">
        <v>1</v>
      </c>
      <c r="I345" s="148">
        <v>17.5</v>
      </c>
      <c r="J345" s="29">
        <v>36</v>
      </c>
      <c r="K345" s="29">
        <v>23</v>
      </c>
      <c r="L345" s="29">
        <v>17</v>
      </c>
      <c r="M345" s="29">
        <v>17</v>
      </c>
      <c r="N345" s="29">
        <v>19</v>
      </c>
      <c r="O345" s="29">
        <v>19</v>
      </c>
      <c r="P345" s="29">
        <v>17</v>
      </c>
      <c r="Q345" s="29">
        <v>16</v>
      </c>
      <c r="R345" s="29">
        <v>11</v>
      </c>
      <c r="S345" s="29">
        <v>24</v>
      </c>
      <c r="T345" s="6" t="s">
        <v>13956</v>
      </c>
      <c r="U345" s="6" t="s">
        <v>13956</v>
      </c>
      <c r="V345" s="6" t="s">
        <v>13956</v>
      </c>
      <c r="W345" s="6" t="s">
        <v>13956</v>
      </c>
      <c r="X345" s="6" t="s">
        <v>13956</v>
      </c>
      <c r="Y345" s="6" t="s">
        <v>13956</v>
      </c>
      <c r="Z345" s="7">
        <v>99</v>
      </c>
      <c r="AA345" s="7">
        <v>100</v>
      </c>
      <c r="AB345" s="8">
        <v>157</v>
      </c>
      <c r="AC345" s="149" t="s">
        <v>13956</v>
      </c>
      <c r="AD345" s="149" t="s">
        <v>290</v>
      </c>
      <c r="AE345" s="149" t="s">
        <v>290</v>
      </c>
      <c r="AF345" s="149" t="s">
        <v>13956</v>
      </c>
      <c r="AG345" s="8">
        <v>19</v>
      </c>
      <c r="AH345" s="8">
        <v>15</v>
      </c>
      <c r="AI345" s="9">
        <v>199</v>
      </c>
      <c r="AJ345" s="150" t="s">
        <v>13956</v>
      </c>
      <c r="AK345" s="9">
        <v>199</v>
      </c>
    </row>
    <row r="346" spans="1:37">
      <c r="A346" s="10" t="s">
        <v>2112</v>
      </c>
      <c r="B346" s="11" t="s">
        <v>9082</v>
      </c>
      <c r="C346" s="11" t="s">
        <v>9084</v>
      </c>
      <c r="D346" s="11" t="s">
        <v>2116</v>
      </c>
      <c r="E346" s="11" t="s">
        <v>1122</v>
      </c>
      <c r="F346" s="11" t="s">
        <v>13573</v>
      </c>
      <c r="G346" s="11" t="s">
        <v>5975</v>
      </c>
      <c r="H346" s="148">
        <v>1</v>
      </c>
      <c r="I346" s="148">
        <v>11</v>
      </c>
      <c r="J346" s="29">
        <v>34</v>
      </c>
      <c r="K346" s="29">
        <v>21</v>
      </c>
      <c r="L346" s="29">
        <v>11</v>
      </c>
      <c r="M346" s="29">
        <v>23</v>
      </c>
      <c r="N346" s="29">
        <v>15</v>
      </c>
      <c r="O346" s="29">
        <v>16</v>
      </c>
      <c r="P346" s="29">
        <v>17</v>
      </c>
      <c r="Q346" s="29">
        <v>13</v>
      </c>
      <c r="R346" s="29">
        <v>16</v>
      </c>
      <c r="S346" s="29">
        <v>11</v>
      </c>
      <c r="T346" s="6" t="s">
        <v>13956</v>
      </c>
      <c r="U346" s="6" t="s">
        <v>13956</v>
      </c>
      <c r="V346" s="6" t="s">
        <v>13956</v>
      </c>
      <c r="W346" s="6" t="s">
        <v>13956</v>
      </c>
      <c r="X346" s="6" t="s">
        <v>13956</v>
      </c>
      <c r="Y346" s="6" t="s">
        <v>13956</v>
      </c>
      <c r="Z346" s="7">
        <v>93</v>
      </c>
      <c r="AA346" s="7">
        <v>84</v>
      </c>
      <c r="AB346" s="149" t="s">
        <v>13956</v>
      </c>
      <c r="AC346" s="149" t="s">
        <v>13956</v>
      </c>
      <c r="AD346" s="149" t="s">
        <v>13956</v>
      </c>
      <c r="AE346" s="8">
        <v>175</v>
      </c>
      <c r="AF346" s="149" t="s">
        <v>13956</v>
      </c>
      <c r="AG346" s="149" t="s">
        <v>13956</v>
      </c>
      <c r="AH346" s="149" t="s">
        <v>290</v>
      </c>
      <c r="AI346" s="9">
        <v>177</v>
      </c>
      <c r="AJ346" s="150" t="s">
        <v>13956</v>
      </c>
      <c r="AK346" s="9">
        <v>177</v>
      </c>
    </row>
    <row r="347" spans="1:37">
      <c r="A347" s="10" t="s">
        <v>2128</v>
      </c>
      <c r="B347" s="11" t="s">
        <v>12103</v>
      </c>
      <c r="C347" s="11" t="s">
        <v>9088</v>
      </c>
      <c r="D347" s="11" t="s">
        <v>9089</v>
      </c>
      <c r="E347" s="11" t="s">
        <v>1122</v>
      </c>
      <c r="F347" s="11" t="s">
        <v>12104</v>
      </c>
      <c r="G347" s="11" t="s">
        <v>12105</v>
      </c>
      <c r="H347" s="148">
        <v>10</v>
      </c>
      <c r="I347" s="148">
        <v>89.5</v>
      </c>
      <c r="J347" s="29">
        <v>113</v>
      </c>
      <c r="K347" s="29">
        <v>123</v>
      </c>
      <c r="L347" s="29">
        <v>85</v>
      </c>
      <c r="M347" s="29">
        <v>120</v>
      </c>
      <c r="N347" s="29">
        <v>100</v>
      </c>
      <c r="O347" s="29">
        <v>87</v>
      </c>
      <c r="P347" s="29">
        <v>89</v>
      </c>
      <c r="Q347" s="29">
        <v>81</v>
      </c>
      <c r="R347" s="29">
        <v>84</v>
      </c>
      <c r="S347" s="29">
        <v>91</v>
      </c>
      <c r="T347" s="6" t="s">
        <v>13956</v>
      </c>
      <c r="U347" s="6" t="s">
        <v>13956</v>
      </c>
      <c r="V347" s="6" t="s">
        <v>13956</v>
      </c>
      <c r="W347" s="6" t="s">
        <v>13956</v>
      </c>
      <c r="X347" s="6" t="s">
        <v>13956</v>
      </c>
      <c r="Y347" s="6" t="s">
        <v>13956</v>
      </c>
      <c r="Z347" s="7">
        <v>548</v>
      </c>
      <c r="AA347" s="7">
        <v>425</v>
      </c>
      <c r="AB347" s="149" t="s">
        <v>13956</v>
      </c>
      <c r="AC347" s="149" t="s">
        <v>13956</v>
      </c>
      <c r="AD347" s="149" t="s">
        <v>13956</v>
      </c>
      <c r="AE347" s="149" t="s">
        <v>13956</v>
      </c>
      <c r="AF347" s="149" t="s">
        <v>13956</v>
      </c>
      <c r="AG347" s="8">
        <v>973</v>
      </c>
      <c r="AH347" s="149" t="s">
        <v>13956</v>
      </c>
      <c r="AI347" s="9">
        <v>973</v>
      </c>
      <c r="AJ347" s="150" t="s">
        <v>13956</v>
      </c>
      <c r="AK347" s="9">
        <v>973</v>
      </c>
    </row>
    <row r="348" spans="1:37">
      <c r="A348" s="10" t="s">
        <v>2140</v>
      </c>
      <c r="B348" s="11" t="s">
        <v>2141</v>
      </c>
      <c r="C348" s="11" t="s">
        <v>9093</v>
      </c>
      <c r="D348" s="11" t="s">
        <v>2143</v>
      </c>
      <c r="E348" s="11" t="s">
        <v>1122</v>
      </c>
      <c r="F348" s="11" t="s">
        <v>12106</v>
      </c>
      <c r="G348" s="11" t="s">
        <v>5996</v>
      </c>
      <c r="H348" s="148">
        <v>3</v>
      </c>
      <c r="I348" s="148">
        <v>20</v>
      </c>
      <c r="J348" s="6" t="s">
        <v>13956</v>
      </c>
      <c r="K348" s="6" t="s">
        <v>13956</v>
      </c>
      <c r="L348" s="6" t="s">
        <v>13956</v>
      </c>
      <c r="M348" s="6" t="s">
        <v>13956</v>
      </c>
      <c r="N348" s="6" t="s">
        <v>13956</v>
      </c>
      <c r="O348" s="6" t="s">
        <v>13956</v>
      </c>
      <c r="P348" s="6" t="s">
        <v>13956</v>
      </c>
      <c r="Q348" s="6" t="s">
        <v>13956</v>
      </c>
      <c r="R348" s="6" t="s">
        <v>13956</v>
      </c>
      <c r="S348" s="6" t="s">
        <v>13956</v>
      </c>
      <c r="T348" s="29">
        <v>104</v>
      </c>
      <c r="U348" s="29">
        <v>102</v>
      </c>
      <c r="V348" s="29">
        <v>71</v>
      </c>
      <c r="W348" s="29">
        <v>38</v>
      </c>
      <c r="X348" s="6" t="s">
        <v>13956</v>
      </c>
      <c r="Y348" s="6" t="s">
        <v>13956</v>
      </c>
      <c r="Z348" s="7">
        <v>196</v>
      </c>
      <c r="AA348" s="7">
        <v>119</v>
      </c>
      <c r="AB348" s="149" t="s">
        <v>290</v>
      </c>
      <c r="AC348" s="149" t="s">
        <v>13956</v>
      </c>
      <c r="AD348" s="149" t="s">
        <v>13956</v>
      </c>
      <c r="AE348" s="8">
        <v>309</v>
      </c>
      <c r="AF348" s="149" t="s">
        <v>13956</v>
      </c>
      <c r="AG348" s="149" t="s">
        <v>13956</v>
      </c>
      <c r="AH348" s="149" t="s">
        <v>13956</v>
      </c>
      <c r="AI348" s="150" t="s">
        <v>13956</v>
      </c>
      <c r="AJ348" s="9">
        <v>315</v>
      </c>
      <c r="AK348" s="9">
        <v>315</v>
      </c>
    </row>
    <row r="349" spans="1:37">
      <c r="A349" s="10" t="s">
        <v>2148</v>
      </c>
      <c r="B349" s="11" t="s">
        <v>2149</v>
      </c>
      <c r="C349" s="11" t="s">
        <v>9096</v>
      </c>
      <c r="D349" s="11" t="s">
        <v>2151</v>
      </c>
      <c r="E349" s="11" t="s">
        <v>1122</v>
      </c>
      <c r="F349" s="11" t="s">
        <v>12107</v>
      </c>
      <c r="G349" s="11" t="s">
        <v>5999</v>
      </c>
      <c r="H349" s="148">
        <v>5.0999999999999996</v>
      </c>
      <c r="I349" s="148">
        <v>20.6</v>
      </c>
      <c r="J349" s="29">
        <v>44</v>
      </c>
      <c r="K349" s="29">
        <v>24</v>
      </c>
      <c r="L349" s="29">
        <v>23</v>
      </c>
      <c r="M349" s="29">
        <v>19</v>
      </c>
      <c r="N349" s="29">
        <v>22</v>
      </c>
      <c r="O349" s="29">
        <v>22</v>
      </c>
      <c r="P349" s="29">
        <v>18</v>
      </c>
      <c r="Q349" s="29">
        <v>13</v>
      </c>
      <c r="R349" s="29">
        <v>17</v>
      </c>
      <c r="S349" s="29">
        <v>17</v>
      </c>
      <c r="T349" s="6" t="s">
        <v>13956</v>
      </c>
      <c r="U349" s="6" t="s">
        <v>13956</v>
      </c>
      <c r="V349" s="6" t="s">
        <v>13956</v>
      </c>
      <c r="W349" s="6" t="s">
        <v>13956</v>
      </c>
      <c r="X349" s="6" t="s">
        <v>13956</v>
      </c>
      <c r="Y349" s="6" t="s">
        <v>13956</v>
      </c>
      <c r="Z349" s="7">
        <v>113</v>
      </c>
      <c r="AA349" s="7">
        <v>106</v>
      </c>
      <c r="AB349" s="149" t="s">
        <v>290</v>
      </c>
      <c r="AC349" s="149" t="s">
        <v>13956</v>
      </c>
      <c r="AD349" s="149" t="s">
        <v>13956</v>
      </c>
      <c r="AE349" s="149" t="s">
        <v>13956</v>
      </c>
      <c r="AF349" s="149" t="s">
        <v>13956</v>
      </c>
      <c r="AG349" s="8">
        <v>181</v>
      </c>
      <c r="AH349" s="8">
        <v>35</v>
      </c>
      <c r="AI349" s="9">
        <v>219</v>
      </c>
      <c r="AJ349" s="150" t="s">
        <v>13956</v>
      </c>
      <c r="AK349" s="9">
        <v>219</v>
      </c>
    </row>
    <row r="350" spans="1:37">
      <c r="A350" s="10" t="s">
        <v>2152</v>
      </c>
      <c r="B350" s="11" t="s">
        <v>2153</v>
      </c>
      <c r="C350" s="11" t="s">
        <v>12108</v>
      </c>
      <c r="D350" s="11" t="s">
        <v>12109</v>
      </c>
      <c r="E350" s="11" t="s">
        <v>1122</v>
      </c>
      <c r="F350" s="11" t="s">
        <v>12110</v>
      </c>
      <c r="G350" s="11" t="s">
        <v>12111</v>
      </c>
      <c r="H350" s="148">
        <v>2</v>
      </c>
      <c r="I350" s="148">
        <v>1.2000000000000002</v>
      </c>
      <c r="J350" s="6" t="s">
        <v>13956</v>
      </c>
      <c r="K350" s="6" t="s">
        <v>13956</v>
      </c>
      <c r="L350" s="6" t="s">
        <v>13956</v>
      </c>
      <c r="M350" s="6" t="s">
        <v>13956</v>
      </c>
      <c r="N350" s="6" t="s">
        <v>13956</v>
      </c>
      <c r="O350" s="6" t="s">
        <v>13956</v>
      </c>
      <c r="P350" s="6" t="s">
        <v>13956</v>
      </c>
      <c r="Q350" s="6" t="s">
        <v>13956</v>
      </c>
      <c r="R350" s="6" t="s">
        <v>13956</v>
      </c>
      <c r="S350" s="6" t="s">
        <v>13956</v>
      </c>
      <c r="T350" s="6" t="s">
        <v>290</v>
      </c>
      <c r="U350" s="6" t="s">
        <v>290</v>
      </c>
      <c r="V350" s="6" t="s">
        <v>290</v>
      </c>
      <c r="W350" s="6" t="s">
        <v>290</v>
      </c>
      <c r="X350" s="6" t="s">
        <v>13956</v>
      </c>
      <c r="Y350" s="6" t="s">
        <v>13956</v>
      </c>
      <c r="Z350" s="7">
        <v>10</v>
      </c>
      <c r="AA350" s="151" t="s">
        <v>13956</v>
      </c>
      <c r="AB350" s="149" t="s">
        <v>13956</v>
      </c>
      <c r="AC350" s="149" t="s">
        <v>13956</v>
      </c>
      <c r="AD350" s="149" t="s">
        <v>13956</v>
      </c>
      <c r="AE350" s="149" t="s">
        <v>13956</v>
      </c>
      <c r="AF350" s="149" t="s">
        <v>13956</v>
      </c>
      <c r="AG350" s="8">
        <v>10</v>
      </c>
      <c r="AH350" s="149" t="s">
        <v>13956</v>
      </c>
      <c r="AI350" s="150" t="s">
        <v>13956</v>
      </c>
      <c r="AJ350" s="9">
        <v>10</v>
      </c>
      <c r="AK350" s="9">
        <v>10</v>
      </c>
    </row>
    <row r="351" spans="1:37">
      <c r="A351" s="10" t="s">
        <v>2157</v>
      </c>
      <c r="B351" s="11" t="s">
        <v>2158</v>
      </c>
      <c r="C351" s="11" t="s">
        <v>9109</v>
      </c>
      <c r="D351" s="11" t="s">
        <v>2160</v>
      </c>
      <c r="E351" s="11" t="s">
        <v>1122</v>
      </c>
      <c r="F351" s="11" t="s">
        <v>12118</v>
      </c>
      <c r="G351" s="11" t="s">
        <v>6023</v>
      </c>
      <c r="H351" s="148">
        <v>8</v>
      </c>
      <c r="I351" s="148">
        <v>68</v>
      </c>
      <c r="J351" s="6" t="s">
        <v>13956</v>
      </c>
      <c r="K351" s="29">
        <v>80</v>
      </c>
      <c r="L351" s="29">
        <v>79</v>
      </c>
      <c r="M351" s="29">
        <v>81</v>
      </c>
      <c r="N351" s="29">
        <v>77</v>
      </c>
      <c r="O351" s="29">
        <v>80</v>
      </c>
      <c r="P351" s="29">
        <v>79</v>
      </c>
      <c r="Q351" s="29">
        <v>76</v>
      </c>
      <c r="R351" s="29">
        <v>73</v>
      </c>
      <c r="S351" s="29">
        <v>79</v>
      </c>
      <c r="T351" s="6" t="s">
        <v>13956</v>
      </c>
      <c r="U351" s="6" t="s">
        <v>13956</v>
      </c>
      <c r="V351" s="6" t="s">
        <v>13956</v>
      </c>
      <c r="W351" s="6" t="s">
        <v>13956</v>
      </c>
      <c r="X351" s="6" t="s">
        <v>13956</v>
      </c>
      <c r="Y351" s="6" t="s">
        <v>13956</v>
      </c>
      <c r="Z351" s="7">
        <v>358</v>
      </c>
      <c r="AA351" s="7">
        <v>346</v>
      </c>
      <c r="AB351" s="8">
        <v>17</v>
      </c>
      <c r="AC351" s="149" t="s">
        <v>13956</v>
      </c>
      <c r="AD351" s="8">
        <v>29</v>
      </c>
      <c r="AE351" s="8">
        <v>36</v>
      </c>
      <c r="AF351" s="149" t="s">
        <v>13956</v>
      </c>
      <c r="AG351" s="8">
        <v>529</v>
      </c>
      <c r="AH351" s="8">
        <v>93</v>
      </c>
      <c r="AI351" s="9">
        <v>704</v>
      </c>
      <c r="AJ351" s="150" t="s">
        <v>13956</v>
      </c>
      <c r="AK351" s="9">
        <v>704</v>
      </c>
    </row>
    <row r="352" spans="1:37">
      <c r="A352" s="10" t="s">
        <v>2162</v>
      </c>
      <c r="B352" s="11" t="s">
        <v>2919</v>
      </c>
      <c r="C352" s="11" t="s">
        <v>9118</v>
      </c>
      <c r="D352" s="11" t="s">
        <v>2164</v>
      </c>
      <c r="E352" s="11" t="s">
        <v>1122</v>
      </c>
      <c r="F352" s="11" t="s">
        <v>12128</v>
      </c>
      <c r="G352" s="11" t="s">
        <v>6026</v>
      </c>
      <c r="H352" s="148">
        <v>1</v>
      </c>
      <c r="I352" s="148">
        <v>15</v>
      </c>
      <c r="J352" s="29">
        <v>19</v>
      </c>
      <c r="K352" s="29">
        <v>12</v>
      </c>
      <c r="L352" s="29">
        <v>14</v>
      </c>
      <c r="M352" s="29">
        <v>17</v>
      </c>
      <c r="N352" s="29">
        <v>23</v>
      </c>
      <c r="O352" s="29">
        <v>19</v>
      </c>
      <c r="P352" s="29">
        <v>19</v>
      </c>
      <c r="Q352" s="29">
        <v>24</v>
      </c>
      <c r="R352" s="29">
        <v>18</v>
      </c>
      <c r="S352" s="29">
        <v>23</v>
      </c>
      <c r="T352" s="6" t="s">
        <v>13956</v>
      </c>
      <c r="U352" s="6" t="s">
        <v>13956</v>
      </c>
      <c r="V352" s="6" t="s">
        <v>13956</v>
      </c>
      <c r="W352" s="6" t="s">
        <v>13956</v>
      </c>
      <c r="X352" s="6" t="s">
        <v>13956</v>
      </c>
      <c r="Y352" s="6" t="s">
        <v>13956</v>
      </c>
      <c r="Z352" s="7">
        <v>99</v>
      </c>
      <c r="AA352" s="7">
        <v>89</v>
      </c>
      <c r="AB352" s="8">
        <v>16</v>
      </c>
      <c r="AC352" s="149" t="s">
        <v>13956</v>
      </c>
      <c r="AD352" s="149" t="s">
        <v>290</v>
      </c>
      <c r="AE352" s="8">
        <v>94</v>
      </c>
      <c r="AF352" s="149" t="s">
        <v>13956</v>
      </c>
      <c r="AG352" s="8">
        <v>42</v>
      </c>
      <c r="AH352" s="8">
        <v>35</v>
      </c>
      <c r="AI352" s="9">
        <v>188</v>
      </c>
      <c r="AJ352" s="150" t="s">
        <v>13956</v>
      </c>
      <c r="AK352" s="9">
        <v>188</v>
      </c>
    </row>
    <row r="353" spans="1:37">
      <c r="A353" s="10" t="s">
        <v>2165</v>
      </c>
      <c r="B353" s="11" t="s">
        <v>2166</v>
      </c>
      <c r="C353" s="11" t="s">
        <v>9121</v>
      </c>
      <c r="D353" s="11" t="s">
        <v>2168</v>
      </c>
      <c r="E353" s="11" t="s">
        <v>1122</v>
      </c>
      <c r="F353" s="11" t="s">
        <v>12129</v>
      </c>
      <c r="G353" s="11" t="s">
        <v>6029</v>
      </c>
      <c r="H353" s="148">
        <v>3</v>
      </c>
      <c r="I353" s="148">
        <v>14</v>
      </c>
      <c r="J353" s="29">
        <v>26</v>
      </c>
      <c r="K353" s="29">
        <v>14</v>
      </c>
      <c r="L353" s="29">
        <v>17</v>
      </c>
      <c r="M353" s="29">
        <v>12</v>
      </c>
      <c r="N353" s="29">
        <v>14</v>
      </c>
      <c r="O353" s="29">
        <v>12</v>
      </c>
      <c r="P353" s="29">
        <v>18</v>
      </c>
      <c r="Q353" s="29">
        <v>20</v>
      </c>
      <c r="R353" s="29">
        <v>15</v>
      </c>
      <c r="S353" s="6" t="s">
        <v>290</v>
      </c>
      <c r="T353" s="6" t="s">
        <v>13956</v>
      </c>
      <c r="U353" s="6" t="s">
        <v>13956</v>
      </c>
      <c r="V353" s="6" t="s">
        <v>13956</v>
      </c>
      <c r="W353" s="6" t="s">
        <v>13956</v>
      </c>
      <c r="X353" s="6" t="s">
        <v>290</v>
      </c>
      <c r="Y353" s="6" t="s">
        <v>13956</v>
      </c>
      <c r="Z353" s="7">
        <v>76</v>
      </c>
      <c r="AA353" s="7">
        <v>84</v>
      </c>
      <c r="AB353" s="8">
        <v>20</v>
      </c>
      <c r="AC353" s="149" t="s">
        <v>13956</v>
      </c>
      <c r="AD353" s="149" t="s">
        <v>290</v>
      </c>
      <c r="AE353" s="8">
        <v>132</v>
      </c>
      <c r="AF353" s="149" t="s">
        <v>13956</v>
      </c>
      <c r="AG353" s="149" t="s">
        <v>290</v>
      </c>
      <c r="AH353" s="149" t="s">
        <v>290</v>
      </c>
      <c r="AI353" s="9">
        <v>160</v>
      </c>
      <c r="AJ353" s="150" t="s">
        <v>13956</v>
      </c>
      <c r="AK353" s="9">
        <v>160</v>
      </c>
    </row>
    <row r="354" spans="1:37">
      <c r="A354" s="10" t="s">
        <v>2169</v>
      </c>
      <c r="B354" s="11" t="s">
        <v>2170</v>
      </c>
      <c r="C354" s="11" t="s">
        <v>9124</v>
      </c>
      <c r="D354" s="11" t="s">
        <v>2172</v>
      </c>
      <c r="E354" s="11" t="s">
        <v>1122</v>
      </c>
      <c r="F354" s="11" t="s">
        <v>12130</v>
      </c>
      <c r="G354" s="11" t="s">
        <v>6032</v>
      </c>
      <c r="H354" s="148">
        <v>1.5</v>
      </c>
      <c r="I354" s="148">
        <v>19</v>
      </c>
      <c r="J354" s="29">
        <v>66</v>
      </c>
      <c r="K354" s="29">
        <v>33</v>
      </c>
      <c r="L354" s="29">
        <v>41</v>
      </c>
      <c r="M354" s="29">
        <v>28</v>
      </c>
      <c r="N354" s="29">
        <v>20</v>
      </c>
      <c r="O354" s="29">
        <v>21</v>
      </c>
      <c r="P354" s="29">
        <v>14</v>
      </c>
      <c r="Q354" s="29">
        <v>18</v>
      </c>
      <c r="R354" s="29">
        <v>17</v>
      </c>
      <c r="S354" s="29">
        <v>13</v>
      </c>
      <c r="T354" s="6" t="s">
        <v>13956</v>
      </c>
      <c r="U354" s="6" t="s">
        <v>13956</v>
      </c>
      <c r="V354" s="6" t="s">
        <v>13956</v>
      </c>
      <c r="W354" s="6" t="s">
        <v>13956</v>
      </c>
      <c r="X354" s="6" t="s">
        <v>13956</v>
      </c>
      <c r="Y354" s="6" t="s">
        <v>13956</v>
      </c>
      <c r="Z354" s="7">
        <v>146</v>
      </c>
      <c r="AA354" s="7">
        <v>125</v>
      </c>
      <c r="AB354" s="8">
        <v>73</v>
      </c>
      <c r="AC354" s="149" t="s">
        <v>13956</v>
      </c>
      <c r="AD354" s="8">
        <v>16</v>
      </c>
      <c r="AE354" s="149" t="s">
        <v>290</v>
      </c>
      <c r="AF354" s="149" t="s">
        <v>290</v>
      </c>
      <c r="AG354" s="8">
        <v>140</v>
      </c>
      <c r="AH354" s="8">
        <v>40</v>
      </c>
      <c r="AI354" s="9">
        <v>271</v>
      </c>
      <c r="AJ354" s="150" t="s">
        <v>13956</v>
      </c>
      <c r="AK354" s="9">
        <v>271</v>
      </c>
    </row>
    <row r="355" spans="1:37">
      <c r="A355" s="10" t="s">
        <v>4681</v>
      </c>
      <c r="B355" s="11" t="s">
        <v>4682</v>
      </c>
      <c r="C355" s="11" t="s">
        <v>12131</v>
      </c>
      <c r="D355" s="11" t="s">
        <v>12132</v>
      </c>
      <c r="E355" s="11" t="s">
        <v>1122</v>
      </c>
      <c r="F355" s="11" t="s">
        <v>12133</v>
      </c>
      <c r="G355" s="11" t="s">
        <v>12134</v>
      </c>
      <c r="H355" s="148">
        <v>1</v>
      </c>
      <c r="I355" s="148">
        <v>5</v>
      </c>
      <c r="J355" s="6" t="s">
        <v>13956</v>
      </c>
      <c r="K355" s="6" t="s">
        <v>13956</v>
      </c>
      <c r="L355" s="6" t="s">
        <v>13956</v>
      </c>
      <c r="M355" s="6" t="s">
        <v>13956</v>
      </c>
      <c r="N355" s="6" t="s">
        <v>13956</v>
      </c>
      <c r="O355" s="6" t="s">
        <v>13956</v>
      </c>
      <c r="P355" s="6" t="s">
        <v>13956</v>
      </c>
      <c r="Q355" s="6" t="s">
        <v>13956</v>
      </c>
      <c r="R355" s="6" t="s">
        <v>13956</v>
      </c>
      <c r="S355" s="6" t="s">
        <v>13956</v>
      </c>
      <c r="T355" s="6" t="s">
        <v>13956</v>
      </c>
      <c r="U355" s="6" t="s">
        <v>13956</v>
      </c>
      <c r="V355" s="6" t="s">
        <v>13956</v>
      </c>
      <c r="W355" s="6" t="s">
        <v>13956</v>
      </c>
      <c r="X355" s="6" t="s">
        <v>13956</v>
      </c>
      <c r="Y355" s="29">
        <v>17</v>
      </c>
      <c r="Z355" s="7">
        <v>11</v>
      </c>
      <c r="AA355" s="151" t="s">
        <v>290</v>
      </c>
      <c r="AB355" s="149" t="s">
        <v>290</v>
      </c>
      <c r="AC355" s="149" t="s">
        <v>13956</v>
      </c>
      <c r="AD355" s="149" t="s">
        <v>13956</v>
      </c>
      <c r="AE355" s="149" t="s">
        <v>290</v>
      </c>
      <c r="AF355" s="149" t="s">
        <v>13956</v>
      </c>
      <c r="AG355" s="149" t="s">
        <v>13956</v>
      </c>
      <c r="AH355" s="149" t="s">
        <v>13956</v>
      </c>
      <c r="AI355" s="150" t="s">
        <v>13956</v>
      </c>
      <c r="AJ355" s="9">
        <v>17</v>
      </c>
      <c r="AK355" s="9">
        <v>17</v>
      </c>
    </row>
    <row r="356" spans="1:37">
      <c r="A356" s="10" t="s">
        <v>2173</v>
      </c>
      <c r="B356" s="11" t="s">
        <v>9126</v>
      </c>
      <c r="C356" s="11" t="s">
        <v>9128</v>
      </c>
      <c r="D356" s="11" t="s">
        <v>2176</v>
      </c>
      <c r="E356" s="11" t="s">
        <v>1122</v>
      </c>
      <c r="F356" s="11" t="s">
        <v>12135</v>
      </c>
      <c r="G356" s="11" t="s">
        <v>6035</v>
      </c>
      <c r="H356" s="148">
        <v>2</v>
      </c>
      <c r="I356" s="148">
        <v>12</v>
      </c>
      <c r="J356" s="29">
        <v>34</v>
      </c>
      <c r="K356" s="29">
        <v>15</v>
      </c>
      <c r="L356" s="29">
        <v>16</v>
      </c>
      <c r="M356" s="29">
        <v>15</v>
      </c>
      <c r="N356" s="29">
        <v>18</v>
      </c>
      <c r="O356" s="29">
        <v>14</v>
      </c>
      <c r="P356" s="29">
        <v>16</v>
      </c>
      <c r="Q356" s="29">
        <v>18</v>
      </c>
      <c r="R356" s="29">
        <v>12</v>
      </c>
      <c r="S356" s="29">
        <v>13</v>
      </c>
      <c r="T356" s="6" t="s">
        <v>13956</v>
      </c>
      <c r="U356" s="6" t="s">
        <v>13956</v>
      </c>
      <c r="V356" s="6" t="s">
        <v>13956</v>
      </c>
      <c r="W356" s="6" t="s">
        <v>13956</v>
      </c>
      <c r="X356" s="6" t="s">
        <v>13956</v>
      </c>
      <c r="Y356" s="6" t="s">
        <v>13956</v>
      </c>
      <c r="Z356" s="7">
        <v>72</v>
      </c>
      <c r="AA356" s="7">
        <v>99</v>
      </c>
      <c r="AB356" s="8">
        <v>61</v>
      </c>
      <c r="AC356" s="149" t="s">
        <v>13956</v>
      </c>
      <c r="AD356" s="8">
        <v>30</v>
      </c>
      <c r="AE356" s="149" t="s">
        <v>290</v>
      </c>
      <c r="AF356" s="149" t="s">
        <v>13956</v>
      </c>
      <c r="AG356" s="8">
        <v>47</v>
      </c>
      <c r="AH356" s="8">
        <v>31</v>
      </c>
      <c r="AI356" s="9">
        <v>171</v>
      </c>
      <c r="AJ356" s="150" t="s">
        <v>13956</v>
      </c>
      <c r="AK356" s="9">
        <v>171</v>
      </c>
    </row>
    <row r="357" spans="1:37">
      <c r="A357" s="10" t="s">
        <v>2177</v>
      </c>
      <c r="B357" s="11" t="s">
        <v>2178</v>
      </c>
      <c r="C357" s="11" t="s">
        <v>12136</v>
      </c>
      <c r="D357" s="11" t="s">
        <v>2180</v>
      </c>
      <c r="E357" s="11" t="s">
        <v>1122</v>
      </c>
      <c r="F357" s="11" t="s">
        <v>12137</v>
      </c>
      <c r="G357" s="11" t="s">
        <v>6038</v>
      </c>
      <c r="H357" s="148">
        <v>2</v>
      </c>
      <c r="I357" s="148">
        <v>31</v>
      </c>
      <c r="J357" s="29">
        <v>41</v>
      </c>
      <c r="K357" s="29">
        <v>38</v>
      </c>
      <c r="L357" s="29">
        <v>70</v>
      </c>
      <c r="M357" s="29">
        <v>60</v>
      </c>
      <c r="N357" s="29">
        <v>57</v>
      </c>
      <c r="O357" s="29">
        <v>66</v>
      </c>
      <c r="P357" s="29">
        <v>58</v>
      </c>
      <c r="Q357" s="29">
        <v>39</v>
      </c>
      <c r="R357" s="29">
        <v>40</v>
      </c>
      <c r="S357" s="29">
        <v>63</v>
      </c>
      <c r="T357" s="6" t="s">
        <v>13956</v>
      </c>
      <c r="U357" s="6" t="s">
        <v>13956</v>
      </c>
      <c r="V357" s="6" t="s">
        <v>13956</v>
      </c>
      <c r="W357" s="6" t="s">
        <v>13956</v>
      </c>
      <c r="X357" s="6" t="s">
        <v>13956</v>
      </c>
      <c r="Y357" s="6" t="s">
        <v>13956</v>
      </c>
      <c r="Z357" s="7">
        <v>272</v>
      </c>
      <c r="AA357" s="7">
        <v>260</v>
      </c>
      <c r="AB357" s="8">
        <v>23</v>
      </c>
      <c r="AC357" s="149" t="s">
        <v>13956</v>
      </c>
      <c r="AD357" s="149" t="s">
        <v>290</v>
      </c>
      <c r="AE357" s="8">
        <v>106</v>
      </c>
      <c r="AF357" s="149" t="s">
        <v>13956</v>
      </c>
      <c r="AG357" s="8">
        <v>366</v>
      </c>
      <c r="AH357" s="8">
        <v>34</v>
      </c>
      <c r="AI357" s="9">
        <v>532</v>
      </c>
      <c r="AJ357" s="150" t="s">
        <v>13956</v>
      </c>
      <c r="AK357" s="9">
        <v>532</v>
      </c>
    </row>
    <row r="358" spans="1:37">
      <c r="A358" s="10" t="s">
        <v>2181</v>
      </c>
      <c r="B358" s="11" t="s">
        <v>2182</v>
      </c>
      <c r="C358" s="11" t="s">
        <v>9135</v>
      </c>
      <c r="D358" s="11" t="s">
        <v>2185</v>
      </c>
      <c r="E358" s="11" t="s">
        <v>1122</v>
      </c>
      <c r="F358" s="11" t="s">
        <v>12138</v>
      </c>
      <c r="G358" s="11" t="s">
        <v>12139</v>
      </c>
      <c r="H358" s="148">
        <v>1</v>
      </c>
      <c r="I358" s="148">
        <v>15</v>
      </c>
      <c r="J358" s="29">
        <v>38</v>
      </c>
      <c r="K358" s="29">
        <v>22</v>
      </c>
      <c r="L358" s="29">
        <v>26</v>
      </c>
      <c r="M358" s="29">
        <v>23</v>
      </c>
      <c r="N358" s="29">
        <v>17</v>
      </c>
      <c r="O358" s="29">
        <v>17</v>
      </c>
      <c r="P358" s="29">
        <v>33</v>
      </c>
      <c r="Q358" s="29">
        <v>18</v>
      </c>
      <c r="R358" s="29">
        <v>19</v>
      </c>
      <c r="S358" s="29">
        <v>30</v>
      </c>
      <c r="T358" s="6" t="s">
        <v>13956</v>
      </c>
      <c r="U358" s="6" t="s">
        <v>13956</v>
      </c>
      <c r="V358" s="6" t="s">
        <v>13956</v>
      </c>
      <c r="W358" s="6" t="s">
        <v>13956</v>
      </c>
      <c r="X358" s="6" t="s">
        <v>13956</v>
      </c>
      <c r="Y358" s="6" t="s">
        <v>13956</v>
      </c>
      <c r="Z358" s="7">
        <v>122</v>
      </c>
      <c r="AA358" s="7">
        <v>121</v>
      </c>
      <c r="AB358" s="8">
        <v>184</v>
      </c>
      <c r="AC358" s="149" t="s">
        <v>13956</v>
      </c>
      <c r="AD358" s="149" t="s">
        <v>290</v>
      </c>
      <c r="AE358" s="149" t="s">
        <v>13956</v>
      </c>
      <c r="AF358" s="149" t="s">
        <v>13956</v>
      </c>
      <c r="AG358" s="8">
        <v>37</v>
      </c>
      <c r="AH358" s="8">
        <v>16</v>
      </c>
      <c r="AI358" s="9">
        <v>243</v>
      </c>
      <c r="AJ358" s="150" t="s">
        <v>13956</v>
      </c>
      <c r="AK358" s="9">
        <v>243</v>
      </c>
    </row>
    <row r="359" spans="1:37">
      <c r="A359" s="10" t="s">
        <v>2192</v>
      </c>
      <c r="B359" s="11" t="s">
        <v>2193</v>
      </c>
      <c r="C359" s="11" t="s">
        <v>6042</v>
      </c>
      <c r="D359" s="11" t="s">
        <v>2196</v>
      </c>
      <c r="E359" s="11" t="s">
        <v>1122</v>
      </c>
      <c r="F359" s="11" t="s">
        <v>12009</v>
      </c>
      <c r="G359" s="11" t="s">
        <v>6044</v>
      </c>
      <c r="H359" s="148">
        <v>6</v>
      </c>
      <c r="I359" s="148">
        <v>49</v>
      </c>
      <c r="J359" s="29">
        <v>225</v>
      </c>
      <c r="K359" s="29">
        <v>104</v>
      </c>
      <c r="L359" s="29">
        <v>95</v>
      </c>
      <c r="M359" s="29">
        <v>81</v>
      </c>
      <c r="N359" s="29">
        <v>54</v>
      </c>
      <c r="O359" s="29">
        <v>70</v>
      </c>
      <c r="P359" s="29">
        <v>50</v>
      </c>
      <c r="Q359" s="29">
        <v>35</v>
      </c>
      <c r="R359" s="29">
        <v>35</v>
      </c>
      <c r="S359" s="29">
        <v>35</v>
      </c>
      <c r="T359" s="6" t="s">
        <v>13956</v>
      </c>
      <c r="U359" s="6" t="s">
        <v>13956</v>
      </c>
      <c r="V359" s="6" t="s">
        <v>13956</v>
      </c>
      <c r="W359" s="6" t="s">
        <v>13956</v>
      </c>
      <c r="X359" s="6" t="s">
        <v>13956</v>
      </c>
      <c r="Y359" s="6" t="s">
        <v>13956</v>
      </c>
      <c r="Z359" s="7">
        <v>380</v>
      </c>
      <c r="AA359" s="7">
        <v>404</v>
      </c>
      <c r="AB359" s="8">
        <v>43</v>
      </c>
      <c r="AC359" s="149" t="s">
        <v>290</v>
      </c>
      <c r="AD359" s="8">
        <v>20</v>
      </c>
      <c r="AE359" s="8">
        <v>11</v>
      </c>
      <c r="AF359" s="149" t="s">
        <v>290</v>
      </c>
      <c r="AG359" s="8">
        <v>629</v>
      </c>
      <c r="AH359" s="8">
        <v>76</v>
      </c>
      <c r="AI359" s="9">
        <v>784</v>
      </c>
      <c r="AJ359" s="150" t="s">
        <v>13956</v>
      </c>
      <c r="AK359" s="9">
        <v>784</v>
      </c>
    </row>
    <row r="360" spans="1:37">
      <c r="A360" s="10" t="s">
        <v>2197</v>
      </c>
      <c r="B360" s="11" t="s">
        <v>2198</v>
      </c>
      <c r="C360" s="11" t="s">
        <v>9146</v>
      </c>
      <c r="D360" s="11" t="s">
        <v>2201</v>
      </c>
      <c r="E360" s="11" t="s">
        <v>1122</v>
      </c>
      <c r="F360" s="11" t="s">
        <v>12142</v>
      </c>
      <c r="G360" s="11" t="s">
        <v>6047</v>
      </c>
      <c r="H360" s="148">
        <v>2.5</v>
      </c>
      <c r="I360" s="148">
        <v>23</v>
      </c>
      <c r="J360" s="29">
        <v>55</v>
      </c>
      <c r="K360" s="29">
        <v>43</v>
      </c>
      <c r="L360" s="29">
        <v>44</v>
      </c>
      <c r="M360" s="29">
        <v>51</v>
      </c>
      <c r="N360" s="29">
        <v>44</v>
      </c>
      <c r="O360" s="29">
        <v>43</v>
      </c>
      <c r="P360" s="29">
        <v>52</v>
      </c>
      <c r="Q360" s="29">
        <v>58</v>
      </c>
      <c r="R360" s="29">
        <v>44</v>
      </c>
      <c r="S360" s="29">
        <v>40</v>
      </c>
      <c r="T360" s="6" t="s">
        <v>13956</v>
      </c>
      <c r="U360" s="6" t="s">
        <v>13956</v>
      </c>
      <c r="V360" s="6" t="s">
        <v>13956</v>
      </c>
      <c r="W360" s="6" t="s">
        <v>13956</v>
      </c>
      <c r="X360" s="29">
        <v>14</v>
      </c>
      <c r="Y360" s="6" t="s">
        <v>13956</v>
      </c>
      <c r="Z360" s="7">
        <v>250</v>
      </c>
      <c r="AA360" s="7">
        <v>238</v>
      </c>
      <c r="AB360" s="8">
        <v>477</v>
      </c>
      <c r="AC360" s="149" t="s">
        <v>13956</v>
      </c>
      <c r="AD360" s="149" t="s">
        <v>13956</v>
      </c>
      <c r="AE360" s="149" t="s">
        <v>13956</v>
      </c>
      <c r="AF360" s="149" t="s">
        <v>13956</v>
      </c>
      <c r="AG360" s="149" t="s">
        <v>290</v>
      </c>
      <c r="AH360" s="149" t="s">
        <v>290</v>
      </c>
      <c r="AI360" s="9">
        <v>488</v>
      </c>
      <c r="AJ360" s="150" t="s">
        <v>13956</v>
      </c>
      <c r="AK360" s="9">
        <v>488</v>
      </c>
    </row>
    <row r="361" spans="1:37">
      <c r="A361" s="10" t="s">
        <v>2202</v>
      </c>
      <c r="B361" s="11" t="s">
        <v>2203</v>
      </c>
      <c r="C361" s="11" t="s">
        <v>9149</v>
      </c>
      <c r="D361" s="11" t="s">
        <v>2206</v>
      </c>
      <c r="E361" s="11" t="s">
        <v>1122</v>
      </c>
      <c r="F361" s="11" t="s">
        <v>12143</v>
      </c>
      <c r="G361" s="11" t="s">
        <v>12144</v>
      </c>
      <c r="H361" s="148">
        <v>3</v>
      </c>
      <c r="I361" s="148">
        <v>17</v>
      </c>
      <c r="J361" s="29">
        <v>40</v>
      </c>
      <c r="K361" s="29">
        <v>25</v>
      </c>
      <c r="L361" s="29">
        <v>23</v>
      </c>
      <c r="M361" s="29">
        <v>23</v>
      </c>
      <c r="N361" s="29">
        <v>22</v>
      </c>
      <c r="O361" s="29">
        <v>16</v>
      </c>
      <c r="P361" s="29">
        <v>23</v>
      </c>
      <c r="Q361" s="29">
        <v>23</v>
      </c>
      <c r="R361" s="29">
        <v>15</v>
      </c>
      <c r="S361" s="29">
        <v>13</v>
      </c>
      <c r="T361" s="6" t="s">
        <v>13956</v>
      </c>
      <c r="U361" s="6" t="s">
        <v>13956</v>
      </c>
      <c r="V361" s="6" t="s">
        <v>13956</v>
      </c>
      <c r="W361" s="6" t="s">
        <v>13956</v>
      </c>
      <c r="X361" s="6" t="s">
        <v>13956</v>
      </c>
      <c r="Y361" s="6" t="s">
        <v>13956</v>
      </c>
      <c r="Z361" s="7">
        <v>118</v>
      </c>
      <c r="AA361" s="7">
        <v>105</v>
      </c>
      <c r="AB361" s="8">
        <v>200</v>
      </c>
      <c r="AC361" s="149" t="s">
        <v>13956</v>
      </c>
      <c r="AD361" s="149" t="s">
        <v>290</v>
      </c>
      <c r="AE361" s="149" t="s">
        <v>290</v>
      </c>
      <c r="AF361" s="149" t="s">
        <v>13956</v>
      </c>
      <c r="AG361" s="8">
        <v>13</v>
      </c>
      <c r="AH361" s="149" t="s">
        <v>13956</v>
      </c>
      <c r="AI361" s="9">
        <v>223</v>
      </c>
      <c r="AJ361" s="150" t="s">
        <v>13956</v>
      </c>
      <c r="AK361" s="9">
        <v>223</v>
      </c>
    </row>
    <row r="362" spans="1:37">
      <c r="A362" s="10" t="s">
        <v>2208</v>
      </c>
      <c r="B362" s="11" t="s">
        <v>2209</v>
      </c>
      <c r="C362" s="11" t="s">
        <v>9153</v>
      </c>
      <c r="D362" s="11" t="s">
        <v>2211</v>
      </c>
      <c r="E362" s="11" t="s">
        <v>1122</v>
      </c>
      <c r="F362" s="11" t="s">
        <v>12145</v>
      </c>
      <c r="G362" s="11" t="s">
        <v>12146</v>
      </c>
      <c r="H362" s="148">
        <v>1</v>
      </c>
      <c r="I362" s="148">
        <v>24</v>
      </c>
      <c r="J362" s="29">
        <v>49</v>
      </c>
      <c r="K362" s="29">
        <v>44</v>
      </c>
      <c r="L362" s="29">
        <v>34</v>
      </c>
      <c r="M362" s="29">
        <v>33</v>
      </c>
      <c r="N362" s="29">
        <v>52</v>
      </c>
      <c r="O362" s="29">
        <v>32</v>
      </c>
      <c r="P362" s="29">
        <v>47</v>
      </c>
      <c r="Q362" s="29">
        <v>38</v>
      </c>
      <c r="R362" s="29">
        <v>36</v>
      </c>
      <c r="S362" s="29">
        <v>42</v>
      </c>
      <c r="T362" s="6" t="s">
        <v>13956</v>
      </c>
      <c r="U362" s="6" t="s">
        <v>13956</v>
      </c>
      <c r="V362" s="6" t="s">
        <v>13956</v>
      </c>
      <c r="W362" s="6" t="s">
        <v>13956</v>
      </c>
      <c r="X362" s="6" t="s">
        <v>13956</v>
      </c>
      <c r="Y362" s="6" t="s">
        <v>13956</v>
      </c>
      <c r="Z362" s="7">
        <v>202</v>
      </c>
      <c r="AA362" s="7">
        <v>205</v>
      </c>
      <c r="AB362" s="149" t="s">
        <v>290</v>
      </c>
      <c r="AC362" s="149" t="s">
        <v>13956</v>
      </c>
      <c r="AD362" s="149" t="s">
        <v>290</v>
      </c>
      <c r="AE362" s="149" t="s">
        <v>290</v>
      </c>
      <c r="AF362" s="149" t="s">
        <v>13956</v>
      </c>
      <c r="AG362" s="8">
        <v>371</v>
      </c>
      <c r="AH362" s="8">
        <v>22</v>
      </c>
      <c r="AI362" s="9">
        <v>407</v>
      </c>
      <c r="AJ362" s="150" t="s">
        <v>13956</v>
      </c>
      <c r="AK362" s="9">
        <v>407</v>
      </c>
    </row>
    <row r="363" spans="1:37">
      <c r="A363" s="10" t="s">
        <v>2212</v>
      </c>
      <c r="B363" s="11" t="s">
        <v>2213</v>
      </c>
      <c r="C363" s="11" t="s">
        <v>12147</v>
      </c>
      <c r="D363" s="11" t="s">
        <v>2215</v>
      </c>
      <c r="E363" s="11" t="s">
        <v>1122</v>
      </c>
      <c r="F363" s="11" t="s">
        <v>12148</v>
      </c>
      <c r="G363" s="11" t="s">
        <v>6057</v>
      </c>
      <c r="H363" s="148">
        <v>1</v>
      </c>
      <c r="I363" s="148">
        <v>10</v>
      </c>
      <c r="J363" s="29">
        <v>19</v>
      </c>
      <c r="K363" s="29">
        <v>13</v>
      </c>
      <c r="L363" s="29">
        <v>24</v>
      </c>
      <c r="M363" s="29">
        <v>13</v>
      </c>
      <c r="N363" s="29">
        <v>14</v>
      </c>
      <c r="O363" s="29">
        <v>20</v>
      </c>
      <c r="P363" s="29">
        <v>12</v>
      </c>
      <c r="Q363" s="29">
        <v>19</v>
      </c>
      <c r="R363" s="29">
        <v>18</v>
      </c>
      <c r="S363" s="29">
        <v>18</v>
      </c>
      <c r="T363" s="6" t="s">
        <v>13956</v>
      </c>
      <c r="U363" s="6" t="s">
        <v>13956</v>
      </c>
      <c r="V363" s="6" t="s">
        <v>13956</v>
      </c>
      <c r="W363" s="6" t="s">
        <v>13956</v>
      </c>
      <c r="X363" s="6" t="s">
        <v>13956</v>
      </c>
      <c r="Y363" s="6" t="s">
        <v>13956</v>
      </c>
      <c r="Z363" s="7">
        <v>83</v>
      </c>
      <c r="AA363" s="7">
        <v>87</v>
      </c>
      <c r="AB363" s="8">
        <v>163</v>
      </c>
      <c r="AC363" s="149" t="s">
        <v>13956</v>
      </c>
      <c r="AD363" s="149" t="s">
        <v>13956</v>
      </c>
      <c r="AE363" s="149" t="s">
        <v>290</v>
      </c>
      <c r="AF363" s="149" t="s">
        <v>13956</v>
      </c>
      <c r="AG363" s="149" t="s">
        <v>13956</v>
      </c>
      <c r="AH363" s="149" t="s">
        <v>290</v>
      </c>
      <c r="AI363" s="9">
        <v>170</v>
      </c>
      <c r="AJ363" s="150" t="s">
        <v>13956</v>
      </c>
      <c r="AK363" s="9">
        <v>170</v>
      </c>
    </row>
    <row r="364" spans="1:37">
      <c r="A364" s="10" t="s">
        <v>12149</v>
      </c>
      <c r="B364" s="11" t="s">
        <v>12150</v>
      </c>
      <c r="C364" s="11" t="s">
        <v>12151</v>
      </c>
      <c r="D364" s="11" t="s">
        <v>12152</v>
      </c>
      <c r="E364" s="11" t="s">
        <v>1122</v>
      </c>
      <c r="F364" s="11" t="s">
        <v>12153</v>
      </c>
      <c r="G364" s="11" t="s">
        <v>12154</v>
      </c>
      <c r="H364" s="148">
        <v>2</v>
      </c>
      <c r="I364" s="148">
        <v>4.2</v>
      </c>
      <c r="J364" s="6" t="s">
        <v>13956</v>
      </c>
      <c r="K364" s="6" t="s">
        <v>13956</v>
      </c>
      <c r="L364" s="6" t="s">
        <v>290</v>
      </c>
      <c r="M364" s="6" t="s">
        <v>290</v>
      </c>
      <c r="N364" s="6" t="s">
        <v>290</v>
      </c>
      <c r="O364" s="6" t="s">
        <v>290</v>
      </c>
      <c r="P364" s="6" t="s">
        <v>290</v>
      </c>
      <c r="Q364" s="6" t="s">
        <v>290</v>
      </c>
      <c r="R364" s="6" t="s">
        <v>290</v>
      </c>
      <c r="S364" s="6" t="s">
        <v>290</v>
      </c>
      <c r="T364" s="6" t="s">
        <v>13956</v>
      </c>
      <c r="U364" s="6" t="s">
        <v>13956</v>
      </c>
      <c r="V364" s="6" t="s">
        <v>13956</v>
      </c>
      <c r="W364" s="6" t="s">
        <v>13956</v>
      </c>
      <c r="X364" s="6" t="s">
        <v>13956</v>
      </c>
      <c r="Y364" s="6" t="s">
        <v>13956</v>
      </c>
      <c r="Z364" s="7">
        <v>16</v>
      </c>
      <c r="AA364" s="7">
        <v>14</v>
      </c>
      <c r="AB364" s="149" t="s">
        <v>290</v>
      </c>
      <c r="AC364" s="149" t="s">
        <v>13956</v>
      </c>
      <c r="AD364" s="149" t="s">
        <v>13956</v>
      </c>
      <c r="AE364" s="8">
        <v>22</v>
      </c>
      <c r="AF364" s="149" t="s">
        <v>13956</v>
      </c>
      <c r="AG364" s="149" t="s">
        <v>290</v>
      </c>
      <c r="AH364" s="149" t="s">
        <v>13956</v>
      </c>
      <c r="AI364" s="9">
        <v>30</v>
      </c>
      <c r="AJ364" s="150" t="s">
        <v>13956</v>
      </c>
      <c r="AK364" s="9">
        <v>30</v>
      </c>
    </row>
    <row r="365" spans="1:37">
      <c r="A365" s="10" t="s">
        <v>2221</v>
      </c>
      <c r="B365" s="11" t="s">
        <v>2222</v>
      </c>
      <c r="C365" s="11" t="s">
        <v>9167</v>
      </c>
      <c r="D365" s="11" t="s">
        <v>2224</v>
      </c>
      <c r="E365" s="11" t="s">
        <v>1122</v>
      </c>
      <c r="F365" s="11" t="s">
        <v>12159</v>
      </c>
      <c r="G365" s="11" t="s">
        <v>6063</v>
      </c>
      <c r="H365" s="148">
        <v>1</v>
      </c>
      <c r="I365" s="148">
        <v>26</v>
      </c>
      <c r="J365" s="29">
        <v>58</v>
      </c>
      <c r="K365" s="29">
        <v>45</v>
      </c>
      <c r="L365" s="29">
        <v>42</v>
      </c>
      <c r="M365" s="29">
        <v>38</v>
      </c>
      <c r="N365" s="29">
        <v>25</v>
      </c>
      <c r="O365" s="29">
        <v>48</v>
      </c>
      <c r="P365" s="29">
        <v>58</v>
      </c>
      <c r="Q365" s="29">
        <v>37</v>
      </c>
      <c r="R365" s="29">
        <v>62</v>
      </c>
      <c r="S365" s="29">
        <v>45</v>
      </c>
      <c r="T365" s="6" t="s">
        <v>13956</v>
      </c>
      <c r="U365" s="6" t="s">
        <v>13956</v>
      </c>
      <c r="V365" s="6" t="s">
        <v>13956</v>
      </c>
      <c r="W365" s="6" t="s">
        <v>13956</v>
      </c>
      <c r="X365" s="6" t="s">
        <v>13956</v>
      </c>
      <c r="Y365" s="6" t="s">
        <v>13956</v>
      </c>
      <c r="Z365" s="7">
        <v>224</v>
      </c>
      <c r="AA365" s="7">
        <v>234</v>
      </c>
      <c r="AB365" s="8">
        <v>15</v>
      </c>
      <c r="AC365" s="149" t="s">
        <v>13956</v>
      </c>
      <c r="AD365" s="149" t="s">
        <v>290</v>
      </c>
      <c r="AE365" s="149" t="s">
        <v>290</v>
      </c>
      <c r="AF365" s="149" t="s">
        <v>290</v>
      </c>
      <c r="AG365" s="8">
        <v>404</v>
      </c>
      <c r="AH365" s="8">
        <v>35</v>
      </c>
      <c r="AI365" s="9">
        <v>458</v>
      </c>
      <c r="AJ365" s="150" t="s">
        <v>13956</v>
      </c>
      <c r="AK365" s="9">
        <v>458</v>
      </c>
    </row>
    <row r="366" spans="1:37">
      <c r="A366" s="10" t="s">
        <v>12160</v>
      </c>
      <c r="B366" s="11" t="s">
        <v>9169</v>
      </c>
      <c r="C366" s="11" t="s">
        <v>9171</v>
      </c>
      <c r="D366" s="11" t="s">
        <v>9172</v>
      </c>
      <c r="E366" s="11" t="s">
        <v>1122</v>
      </c>
      <c r="F366" s="11" t="s">
        <v>12161</v>
      </c>
      <c r="G366" s="11" t="s">
        <v>12162</v>
      </c>
      <c r="H366" s="148">
        <v>2</v>
      </c>
      <c r="I366" s="148">
        <v>6</v>
      </c>
      <c r="J366" s="6" t="s">
        <v>290</v>
      </c>
      <c r="K366" s="29">
        <v>10</v>
      </c>
      <c r="L366" s="29">
        <v>15</v>
      </c>
      <c r="M366" s="6" t="s">
        <v>290</v>
      </c>
      <c r="N366" s="6" t="s">
        <v>290</v>
      </c>
      <c r="O366" s="6" t="s">
        <v>290</v>
      </c>
      <c r="P366" s="6" t="s">
        <v>290</v>
      </c>
      <c r="Q366" s="6" t="s">
        <v>290</v>
      </c>
      <c r="R366" s="6" t="s">
        <v>290</v>
      </c>
      <c r="S366" s="6" t="s">
        <v>290</v>
      </c>
      <c r="T366" s="6" t="s">
        <v>13956</v>
      </c>
      <c r="U366" s="6" t="s">
        <v>13956</v>
      </c>
      <c r="V366" s="6" t="s">
        <v>13956</v>
      </c>
      <c r="W366" s="6" t="s">
        <v>13956</v>
      </c>
      <c r="X366" s="6" t="s">
        <v>13956</v>
      </c>
      <c r="Y366" s="6" t="s">
        <v>13956</v>
      </c>
      <c r="Z366" s="7">
        <v>36</v>
      </c>
      <c r="AA366" s="7">
        <v>41</v>
      </c>
      <c r="AB366" s="8">
        <v>71</v>
      </c>
      <c r="AC366" s="149" t="s">
        <v>13956</v>
      </c>
      <c r="AD366" s="149" t="s">
        <v>13956</v>
      </c>
      <c r="AE366" s="149" t="s">
        <v>290</v>
      </c>
      <c r="AF366" s="149" t="s">
        <v>13956</v>
      </c>
      <c r="AG366" s="149" t="s">
        <v>13956</v>
      </c>
      <c r="AH366" s="149" t="s">
        <v>290</v>
      </c>
      <c r="AI366" s="9">
        <v>77</v>
      </c>
      <c r="AJ366" s="150" t="s">
        <v>13956</v>
      </c>
      <c r="AK366" s="9">
        <v>77</v>
      </c>
    </row>
    <row r="367" spans="1:37">
      <c r="A367" s="10" t="s">
        <v>2225</v>
      </c>
      <c r="B367" s="11" t="s">
        <v>2226</v>
      </c>
      <c r="C367" s="11" t="s">
        <v>9176</v>
      </c>
      <c r="D367" s="11" t="s">
        <v>2228</v>
      </c>
      <c r="E367" s="11" t="s">
        <v>1122</v>
      </c>
      <c r="F367" s="11" t="s">
        <v>12163</v>
      </c>
      <c r="G367" s="11" t="s">
        <v>6066</v>
      </c>
      <c r="H367" s="148">
        <v>3.6</v>
      </c>
      <c r="I367" s="148">
        <v>37.6</v>
      </c>
      <c r="J367" s="29">
        <v>45</v>
      </c>
      <c r="K367" s="29">
        <v>48</v>
      </c>
      <c r="L367" s="29">
        <v>48</v>
      </c>
      <c r="M367" s="29">
        <v>49</v>
      </c>
      <c r="N367" s="29">
        <v>44</v>
      </c>
      <c r="O367" s="29">
        <v>46</v>
      </c>
      <c r="P367" s="29">
        <v>47</v>
      </c>
      <c r="Q367" s="29">
        <v>45</v>
      </c>
      <c r="R367" s="29">
        <v>46</v>
      </c>
      <c r="S367" s="29">
        <v>39</v>
      </c>
      <c r="T367" s="6" t="s">
        <v>13956</v>
      </c>
      <c r="U367" s="6" t="s">
        <v>13956</v>
      </c>
      <c r="V367" s="6" t="s">
        <v>13956</v>
      </c>
      <c r="W367" s="6" t="s">
        <v>13956</v>
      </c>
      <c r="X367" s="6" t="s">
        <v>290</v>
      </c>
      <c r="Y367" s="6" t="s">
        <v>13956</v>
      </c>
      <c r="Z367" s="7">
        <v>255</v>
      </c>
      <c r="AA367" s="7">
        <v>211</v>
      </c>
      <c r="AB367" s="8">
        <v>34</v>
      </c>
      <c r="AC367" s="149" t="s">
        <v>13956</v>
      </c>
      <c r="AD367" s="8">
        <v>10</v>
      </c>
      <c r="AE367" s="149" t="s">
        <v>290</v>
      </c>
      <c r="AF367" s="149" t="s">
        <v>13956</v>
      </c>
      <c r="AG367" s="8">
        <v>416</v>
      </c>
      <c r="AH367" s="149" t="s">
        <v>290</v>
      </c>
      <c r="AI367" s="9">
        <v>466</v>
      </c>
      <c r="AJ367" s="150" t="s">
        <v>13956</v>
      </c>
      <c r="AK367" s="9">
        <v>466</v>
      </c>
    </row>
    <row r="368" spans="1:37">
      <c r="A368" s="10" t="s">
        <v>2229</v>
      </c>
      <c r="B368" s="11" t="s">
        <v>2230</v>
      </c>
      <c r="C368" s="11" t="s">
        <v>6067</v>
      </c>
      <c r="D368" s="11" t="s">
        <v>2233</v>
      </c>
      <c r="E368" s="11" t="s">
        <v>1122</v>
      </c>
      <c r="F368" s="11" t="s">
        <v>12164</v>
      </c>
      <c r="G368" s="11" t="s">
        <v>6069</v>
      </c>
      <c r="H368" s="148">
        <v>1</v>
      </c>
      <c r="I368" s="148">
        <v>15</v>
      </c>
      <c r="J368" s="29">
        <v>22</v>
      </c>
      <c r="K368" s="29">
        <v>16</v>
      </c>
      <c r="L368" s="29">
        <v>18</v>
      </c>
      <c r="M368" s="29">
        <v>21</v>
      </c>
      <c r="N368" s="29">
        <v>23</v>
      </c>
      <c r="O368" s="29">
        <v>22</v>
      </c>
      <c r="P368" s="29">
        <v>13</v>
      </c>
      <c r="Q368" s="29">
        <v>13</v>
      </c>
      <c r="R368" s="29">
        <v>12</v>
      </c>
      <c r="S368" s="29">
        <v>12</v>
      </c>
      <c r="T368" s="6" t="s">
        <v>13956</v>
      </c>
      <c r="U368" s="6" t="s">
        <v>13956</v>
      </c>
      <c r="V368" s="6" t="s">
        <v>13956</v>
      </c>
      <c r="W368" s="6" t="s">
        <v>13956</v>
      </c>
      <c r="X368" s="6" t="s">
        <v>13956</v>
      </c>
      <c r="Y368" s="6" t="s">
        <v>13956</v>
      </c>
      <c r="Z368" s="7">
        <v>78</v>
      </c>
      <c r="AA368" s="7">
        <v>94</v>
      </c>
      <c r="AB368" s="8">
        <v>17</v>
      </c>
      <c r="AC368" s="149" t="s">
        <v>13956</v>
      </c>
      <c r="AD368" s="149" t="s">
        <v>290</v>
      </c>
      <c r="AE368" s="149" t="s">
        <v>13956</v>
      </c>
      <c r="AF368" s="149" t="s">
        <v>13956</v>
      </c>
      <c r="AG368" s="8">
        <v>131</v>
      </c>
      <c r="AH368" s="8">
        <v>20</v>
      </c>
      <c r="AI368" s="9">
        <v>172</v>
      </c>
      <c r="AJ368" s="150" t="s">
        <v>13956</v>
      </c>
      <c r="AK368" s="9">
        <v>172</v>
      </c>
    </row>
    <row r="369" spans="1:37">
      <c r="A369" s="10" t="s">
        <v>12165</v>
      </c>
      <c r="B369" s="11" t="s">
        <v>9180</v>
      </c>
      <c r="C369" s="11" t="s">
        <v>9182</v>
      </c>
      <c r="D369" s="11" t="s">
        <v>9183</v>
      </c>
      <c r="E369" s="11" t="s">
        <v>1122</v>
      </c>
      <c r="F369" s="11" t="s">
        <v>12166</v>
      </c>
      <c r="G369" s="11" t="s">
        <v>12167</v>
      </c>
      <c r="H369" s="148">
        <v>1</v>
      </c>
      <c r="I369" s="148">
        <v>14</v>
      </c>
      <c r="J369" s="29">
        <v>39</v>
      </c>
      <c r="K369" s="29">
        <v>15</v>
      </c>
      <c r="L369" s="29">
        <v>13</v>
      </c>
      <c r="M369" s="29">
        <v>18</v>
      </c>
      <c r="N369" s="29">
        <v>17</v>
      </c>
      <c r="O369" s="29">
        <v>15</v>
      </c>
      <c r="P369" s="29">
        <v>18</v>
      </c>
      <c r="Q369" s="29">
        <v>13</v>
      </c>
      <c r="R369" s="29">
        <v>16</v>
      </c>
      <c r="S369" s="29">
        <v>13</v>
      </c>
      <c r="T369" s="6" t="s">
        <v>13956</v>
      </c>
      <c r="U369" s="6" t="s">
        <v>13956</v>
      </c>
      <c r="V369" s="6" t="s">
        <v>13956</v>
      </c>
      <c r="W369" s="6" t="s">
        <v>13956</v>
      </c>
      <c r="X369" s="6" t="s">
        <v>13956</v>
      </c>
      <c r="Y369" s="6" t="s">
        <v>13956</v>
      </c>
      <c r="Z369" s="7">
        <v>97</v>
      </c>
      <c r="AA369" s="7">
        <v>80</v>
      </c>
      <c r="AB369" s="8">
        <v>36</v>
      </c>
      <c r="AC369" s="149" t="s">
        <v>13956</v>
      </c>
      <c r="AD369" s="8">
        <v>12</v>
      </c>
      <c r="AE369" s="149" t="s">
        <v>13956</v>
      </c>
      <c r="AF369" s="149" t="s">
        <v>13956</v>
      </c>
      <c r="AG369" s="8">
        <v>102</v>
      </c>
      <c r="AH369" s="8">
        <v>27</v>
      </c>
      <c r="AI369" s="9">
        <v>177</v>
      </c>
      <c r="AJ369" s="150" t="s">
        <v>13956</v>
      </c>
      <c r="AK369" s="9">
        <v>177</v>
      </c>
    </row>
    <row r="370" spans="1:37">
      <c r="A370" s="10" t="s">
        <v>12168</v>
      </c>
      <c r="B370" s="11" t="s">
        <v>9186</v>
      </c>
      <c r="C370" s="11" t="s">
        <v>9188</v>
      </c>
      <c r="D370" s="11" t="s">
        <v>2692</v>
      </c>
      <c r="E370" s="11" t="s">
        <v>1122</v>
      </c>
      <c r="F370" s="11" t="s">
        <v>12169</v>
      </c>
      <c r="G370" s="11" t="s">
        <v>12170</v>
      </c>
      <c r="H370" s="148">
        <v>2</v>
      </c>
      <c r="I370" s="148">
        <v>11</v>
      </c>
      <c r="J370" s="29">
        <v>25</v>
      </c>
      <c r="K370" s="29">
        <v>15</v>
      </c>
      <c r="L370" s="29">
        <v>12</v>
      </c>
      <c r="M370" s="29">
        <v>15</v>
      </c>
      <c r="N370" s="29">
        <v>21</v>
      </c>
      <c r="O370" s="6" t="s">
        <v>290</v>
      </c>
      <c r="P370" s="29">
        <v>18</v>
      </c>
      <c r="Q370" s="29">
        <v>15</v>
      </c>
      <c r="R370" s="29">
        <v>12</v>
      </c>
      <c r="S370" s="29">
        <v>19</v>
      </c>
      <c r="T370" s="6" t="s">
        <v>13956</v>
      </c>
      <c r="U370" s="6" t="s">
        <v>13956</v>
      </c>
      <c r="V370" s="6" t="s">
        <v>13956</v>
      </c>
      <c r="W370" s="6" t="s">
        <v>13956</v>
      </c>
      <c r="X370" s="6" t="s">
        <v>290</v>
      </c>
      <c r="Y370" s="6" t="s">
        <v>13956</v>
      </c>
      <c r="Z370" s="7">
        <v>85</v>
      </c>
      <c r="AA370" s="7">
        <v>78</v>
      </c>
      <c r="AB370" s="149" t="s">
        <v>13956</v>
      </c>
      <c r="AC370" s="149" t="s">
        <v>13956</v>
      </c>
      <c r="AD370" s="149" t="s">
        <v>13956</v>
      </c>
      <c r="AE370" s="8">
        <v>157</v>
      </c>
      <c r="AF370" s="149" t="s">
        <v>13956</v>
      </c>
      <c r="AG370" s="149" t="s">
        <v>13956</v>
      </c>
      <c r="AH370" s="149" t="s">
        <v>290</v>
      </c>
      <c r="AI370" s="9">
        <v>163</v>
      </c>
      <c r="AJ370" s="150" t="s">
        <v>13956</v>
      </c>
      <c r="AK370" s="9">
        <v>163</v>
      </c>
    </row>
    <row r="371" spans="1:37">
      <c r="A371" s="10" t="s">
        <v>2240</v>
      </c>
      <c r="B371" s="11" t="s">
        <v>2241</v>
      </c>
      <c r="C371" s="11" t="s">
        <v>9192</v>
      </c>
      <c r="D371" s="11" t="s">
        <v>2243</v>
      </c>
      <c r="E371" s="11" t="s">
        <v>1122</v>
      </c>
      <c r="F371" s="11" t="s">
        <v>12171</v>
      </c>
      <c r="G371" s="11" t="s">
        <v>6075</v>
      </c>
      <c r="H371" s="148">
        <v>2</v>
      </c>
      <c r="I371" s="148">
        <v>24</v>
      </c>
      <c r="J371" s="29">
        <v>66</v>
      </c>
      <c r="K371" s="29">
        <v>28</v>
      </c>
      <c r="L371" s="29">
        <v>38</v>
      </c>
      <c r="M371" s="29">
        <v>32</v>
      </c>
      <c r="N371" s="29">
        <v>24</v>
      </c>
      <c r="O371" s="29">
        <v>23</v>
      </c>
      <c r="P371" s="29">
        <v>20</v>
      </c>
      <c r="Q371" s="29">
        <v>32</v>
      </c>
      <c r="R371" s="29">
        <v>25</v>
      </c>
      <c r="S371" s="29">
        <v>10</v>
      </c>
      <c r="T371" s="6" t="s">
        <v>13956</v>
      </c>
      <c r="U371" s="6" t="s">
        <v>13956</v>
      </c>
      <c r="V371" s="6" t="s">
        <v>13956</v>
      </c>
      <c r="W371" s="6" t="s">
        <v>13956</v>
      </c>
      <c r="X371" s="6" t="s">
        <v>13956</v>
      </c>
      <c r="Y371" s="6" t="s">
        <v>13956</v>
      </c>
      <c r="Z371" s="7">
        <v>140</v>
      </c>
      <c r="AA371" s="7">
        <v>158</v>
      </c>
      <c r="AB371" s="8">
        <v>28</v>
      </c>
      <c r="AC371" s="149" t="s">
        <v>13956</v>
      </c>
      <c r="AD371" s="8">
        <v>22</v>
      </c>
      <c r="AE371" s="149" t="s">
        <v>290</v>
      </c>
      <c r="AF371" s="149" t="s">
        <v>13956</v>
      </c>
      <c r="AG371" s="8">
        <v>191</v>
      </c>
      <c r="AH371" s="8">
        <v>54</v>
      </c>
      <c r="AI371" s="9">
        <v>298</v>
      </c>
      <c r="AJ371" s="150" t="s">
        <v>13956</v>
      </c>
      <c r="AK371" s="9">
        <v>298</v>
      </c>
    </row>
    <row r="372" spans="1:37">
      <c r="A372" s="10" t="s">
        <v>12172</v>
      </c>
      <c r="B372" s="11" t="s">
        <v>9194</v>
      </c>
      <c r="C372" s="11" t="s">
        <v>9196</v>
      </c>
      <c r="D372" s="11" t="s">
        <v>9197</v>
      </c>
      <c r="E372" s="11" t="s">
        <v>1122</v>
      </c>
      <c r="F372" s="11" t="s">
        <v>12173</v>
      </c>
      <c r="G372" s="11" t="s">
        <v>12174</v>
      </c>
      <c r="H372" s="148">
        <v>1</v>
      </c>
      <c r="I372" s="148">
        <v>12.5</v>
      </c>
      <c r="J372" s="29">
        <v>37</v>
      </c>
      <c r="K372" s="29">
        <v>23</v>
      </c>
      <c r="L372" s="29">
        <v>30</v>
      </c>
      <c r="M372" s="29">
        <v>19</v>
      </c>
      <c r="N372" s="29">
        <v>18</v>
      </c>
      <c r="O372" s="29">
        <v>21</v>
      </c>
      <c r="P372" s="29">
        <v>24</v>
      </c>
      <c r="Q372" s="29">
        <v>16</v>
      </c>
      <c r="R372" s="29">
        <v>16</v>
      </c>
      <c r="S372" s="29">
        <v>21</v>
      </c>
      <c r="T372" s="6" t="s">
        <v>13956</v>
      </c>
      <c r="U372" s="6" t="s">
        <v>13956</v>
      </c>
      <c r="V372" s="6" t="s">
        <v>13956</v>
      </c>
      <c r="W372" s="6" t="s">
        <v>13956</v>
      </c>
      <c r="X372" s="6" t="s">
        <v>13956</v>
      </c>
      <c r="Y372" s="6" t="s">
        <v>13956</v>
      </c>
      <c r="Z372" s="7">
        <v>110</v>
      </c>
      <c r="AA372" s="7">
        <v>115</v>
      </c>
      <c r="AB372" s="149" t="s">
        <v>13956</v>
      </c>
      <c r="AC372" s="149" t="s">
        <v>13956</v>
      </c>
      <c r="AD372" s="149" t="s">
        <v>13956</v>
      </c>
      <c r="AE372" s="8">
        <v>225</v>
      </c>
      <c r="AF372" s="149" t="s">
        <v>13956</v>
      </c>
      <c r="AG372" s="149" t="s">
        <v>13956</v>
      </c>
      <c r="AH372" s="149" t="s">
        <v>13956</v>
      </c>
      <c r="AI372" s="9">
        <v>225</v>
      </c>
      <c r="AJ372" s="150" t="s">
        <v>13956</v>
      </c>
      <c r="AK372" s="9">
        <v>225</v>
      </c>
    </row>
    <row r="373" spans="1:37">
      <c r="A373" s="10" t="s">
        <v>2244</v>
      </c>
      <c r="B373" s="11" t="s">
        <v>2245</v>
      </c>
      <c r="C373" s="11" t="s">
        <v>6076</v>
      </c>
      <c r="D373" s="11" t="s">
        <v>2247</v>
      </c>
      <c r="E373" s="11" t="s">
        <v>1122</v>
      </c>
      <c r="F373" s="11" t="s">
        <v>12175</v>
      </c>
      <c r="G373" s="11" t="s">
        <v>6078</v>
      </c>
      <c r="H373" s="148">
        <v>4</v>
      </c>
      <c r="I373" s="148">
        <v>11</v>
      </c>
      <c r="J373" s="29">
        <v>24</v>
      </c>
      <c r="K373" s="29">
        <v>26</v>
      </c>
      <c r="L373" s="29">
        <v>24</v>
      </c>
      <c r="M373" s="29">
        <v>17</v>
      </c>
      <c r="N373" s="29">
        <v>20</v>
      </c>
      <c r="O373" s="29">
        <v>25</v>
      </c>
      <c r="P373" s="29">
        <v>20</v>
      </c>
      <c r="Q373" s="29">
        <v>21</v>
      </c>
      <c r="R373" s="29">
        <v>18</v>
      </c>
      <c r="S373" s="29">
        <v>23</v>
      </c>
      <c r="T373" s="6" t="s">
        <v>13956</v>
      </c>
      <c r="U373" s="6" t="s">
        <v>13956</v>
      </c>
      <c r="V373" s="6" t="s">
        <v>13956</v>
      </c>
      <c r="W373" s="6" t="s">
        <v>13956</v>
      </c>
      <c r="X373" s="6" t="s">
        <v>13956</v>
      </c>
      <c r="Y373" s="6" t="s">
        <v>13956</v>
      </c>
      <c r="Z373" s="7">
        <v>106</v>
      </c>
      <c r="AA373" s="7">
        <v>112</v>
      </c>
      <c r="AB373" s="8">
        <v>216</v>
      </c>
      <c r="AC373" s="149" t="s">
        <v>13956</v>
      </c>
      <c r="AD373" s="149" t="s">
        <v>13956</v>
      </c>
      <c r="AE373" s="149" t="s">
        <v>290</v>
      </c>
      <c r="AF373" s="149" t="s">
        <v>13956</v>
      </c>
      <c r="AG373" s="149" t="s">
        <v>13956</v>
      </c>
      <c r="AH373" s="149" t="s">
        <v>13956</v>
      </c>
      <c r="AI373" s="9">
        <v>218</v>
      </c>
      <c r="AJ373" s="150" t="s">
        <v>13956</v>
      </c>
      <c r="AK373" s="9">
        <v>218</v>
      </c>
    </row>
    <row r="374" spans="1:37">
      <c r="A374" s="10" t="s">
        <v>2248</v>
      </c>
      <c r="B374" s="11" t="s">
        <v>2249</v>
      </c>
      <c r="C374" s="11" t="s">
        <v>9204</v>
      </c>
      <c r="D374" s="11" t="s">
        <v>2252</v>
      </c>
      <c r="E374" s="11" t="s">
        <v>1122</v>
      </c>
      <c r="F374" s="11" t="s">
        <v>12176</v>
      </c>
      <c r="G374" s="11" t="s">
        <v>6081</v>
      </c>
      <c r="H374" s="148">
        <v>1.5</v>
      </c>
      <c r="I374" s="148">
        <v>13</v>
      </c>
      <c r="J374" s="29">
        <v>53</v>
      </c>
      <c r="K374" s="29">
        <v>23</v>
      </c>
      <c r="L374" s="29">
        <v>31</v>
      </c>
      <c r="M374" s="29">
        <v>22</v>
      </c>
      <c r="N374" s="29">
        <v>18</v>
      </c>
      <c r="O374" s="29">
        <v>24</v>
      </c>
      <c r="P374" s="29">
        <v>24</v>
      </c>
      <c r="Q374" s="29">
        <v>24</v>
      </c>
      <c r="R374" s="29">
        <v>24</v>
      </c>
      <c r="S374" s="29">
        <v>20</v>
      </c>
      <c r="T374" s="6" t="s">
        <v>13956</v>
      </c>
      <c r="U374" s="6" t="s">
        <v>13956</v>
      </c>
      <c r="V374" s="6" t="s">
        <v>13956</v>
      </c>
      <c r="W374" s="6" t="s">
        <v>13956</v>
      </c>
      <c r="X374" s="6" t="s">
        <v>13956</v>
      </c>
      <c r="Y374" s="6" t="s">
        <v>13956</v>
      </c>
      <c r="Z374" s="7">
        <v>136</v>
      </c>
      <c r="AA374" s="7">
        <v>127</v>
      </c>
      <c r="AB374" s="149" t="s">
        <v>13956</v>
      </c>
      <c r="AC374" s="149" t="s">
        <v>13956</v>
      </c>
      <c r="AD374" s="149" t="s">
        <v>13956</v>
      </c>
      <c r="AE374" s="8">
        <v>260</v>
      </c>
      <c r="AF374" s="149" t="s">
        <v>13956</v>
      </c>
      <c r="AG374" s="149" t="s">
        <v>13956</v>
      </c>
      <c r="AH374" s="149" t="s">
        <v>290</v>
      </c>
      <c r="AI374" s="9">
        <v>263</v>
      </c>
      <c r="AJ374" s="150" t="s">
        <v>13956</v>
      </c>
      <c r="AK374" s="9">
        <v>263</v>
      </c>
    </row>
    <row r="375" spans="1:37">
      <c r="A375" s="10" t="s">
        <v>2253</v>
      </c>
      <c r="B375" s="11" t="s">
        <v>2254</v>
      </c>
      <c r="C375" s="11" t="s">
        <v>9207</v>
      </c>
      <c r="D375" s="11" t="s">
        <v>2256</v>
      </c>
      <c r="E375" s="11" t="s">
        <v>1122</v>
      </c>
      <c r="F375" s="11" t="s">
        <v>12177</v>
      </c>
      <c r="G375" s="11" t="s">
        <v>6084</v>
      </c>
      <c r="H375" s="148">
        <v>1</v>
      </c>
      <c r="I375" s="148">
        <v>17.5</v>
      </c>
      <c r="J375" s="29">
        <v>43</v>
      </c>
      <c r="K375" s="29">
        <v>23</v>
      </c>
      <c r="L375" s="29">
        <v>22</v>
      </c>
      <c r="M375" s="29">
        <v>26</v>
      </c>
      <c r="N375" s="29">
        <v>26</v>
      </c>
      <c r="O375" s="29">
        <v>23</v>
      </c>
      <c r="P375" s="29">
        <v>23</v>
      </c>
      <c r="Q375" s="29">
        <v>25</v>
      </c>
      <c r="R375" s="29">
        <v>19</v>
      </c>
      <c r="S375" s="29">
        <v>30</v>
      </c>
      <c r="T375" s="6" t="s">
        <v>13956</v>
      </c>
      <c r="U375" s="6" t="s">
        <v>13956</v>
      </c>
      <c r="V375" s="6" t="s">
        <v>13956</v>
      </c>
      <c r="W375" s="6" t="s">
        <v>13956</v>
      </c>
      <c r="X375" s="6" t="s">
        <v>13956</v>
      </c>
      <c r="Y375" s="6" t="s">
        <v>13956</v>
      </c>
      <c r="Z375" s="7">
        <v>140</v>
      </c>
      <c r="AA375" s="7">
        <v>120</v>
      </c>
      <c r="AB375" s="8">
        <v>27</v>
      </c>
      <c r="AC375" s="149" t="s">
        <v>13956</v>
      </c>
      <c r="AD375" s="149" t="s">
        <v>290</v>
      </c>
      <c r="AE375" s="149" t="s">
        <v>13956</v>
      </c>
      <c r="AF375" s="149" t="s">
        <v>13956</v>
      </c>
      <c r="AG375" s="8">
        <v>208</v>
      </c>
      <c r="AH375" s="8">
        <v>19</v>
      </c>
      <c r="AI375" s="9">
        <v>260</v>
      </c>
      <c r="AJ375" s="150" t="s">
        <v>13956</v>
      </c>
      <c r="AK375" s="9">
        <v>260</v>
      </c>
    </row>
    <row r="376" spans="1:37">
      <c r="A376" s="10" t="s">
        <v>2258</v>
      </c>
      <c r="B376" s="11" t="s">
        <v>2259</v>
      </c>
      <c r="C376" s="11" t="s">
        <v>9210</v>
      </c>
      <c r="D376" s="11" t="s">
        <v>2262</v>
      </c>
      <c r="E376" s="11" t="s">
        <v>1122</v>
      </c>
      <c r="F376" s="11" t="s">
        <v>11994</v>
      </c>
      <c r="G376" s="11" t="s">
        <v>6087</v>
      </c>
      <c r="H376" s="148">
        <v>1.5</v>
      </c>
      <c r="I376" s="148">
        <v>16</v>
      </c>
      <c r="J376" s="29">
        <v>39</v>
      </c>
      <c r="K376" s="29">
        <v>33</v>
      </c>
      <c r="L376" s="29">
        <v>20</v>
      </c>
      <c r="M376" s="29">
        <v>30</v>
      </c>
      <c r="N376" s="29">
        <v>31</v>
      </c>
      <c r="O376" s="29">
        <v>18</v>
      </c>
      <c r="P376" s="29">
        <v>28</v>
      </c>
      <c r="Q376" s="29">
        <v>25</v>
      </c>
      <c r="R376" s="29">
        <v>21</v>
      </c>
      <c r="S376" s="29">
        <v>22</v>
      </c>
      <c r="T376" s="6" t="s">
        <v>13956</v>
      </c>
      <c r="U376" s="6" t="s">
        <v>13956</v>
      </c>
      <c r="V376" s="6" t="s">
        <v>13956</v>
      </c>
      <c r="W376" s="6" t="s">
        <v>13956</v>
      </c>
      <c r="X376" s="6" t="s">
        <v>13956</v>
      </c>
      <c r="Y376" s="6" t="s">
        <v>13956</v>
      </c>
      <c r="Z376" s="7">
        <v>129</v>
      </c>
      <c r="AA376" s="7">
        <v>138</v>
      </c>
      <c r="AB376" s="8">
        <v>113</v>
      </c>
      <c r="AC376" s="149" t="s">
        <v>13956</v>
      </c>
      <c r="AD376" s="8">
        <v>24</v>
      </c>
      <c r="AE376" s="149" t="s">
        <v>290</v>
      </c>
      <c r="AF376" s="149" t="s">
        <v>13956</v>
      </c>
      <c r="AG376" s="8">
        <v>101</v>
      </c>
      <c r="AH376" s="8">
        <v>24</v>
      </c>
      <c r="AI376" s="9">
        <v>267</v>
      </c>
      <c r="AJ376" s="150" t="s">
        <v>13956</v>
      </c>
      <c r="AK376" s="9">
        <v>267</v>
      </c>
    </row>
    <row r="377" spans="1:37">
      <c r="A377" s="10" t="s">
        <v>2263</v>
      </c>
      <c r="B377" s="11" t="s">
        <v>2264</v>
      </c>
      <c r="C377" s="11" t="s">
        <v>9213</v>
      </c>
      <c r="D377" s="11" t="s">
        <v>2265</v>
      </c>
      <c r="E377" s="11" t="s">
        <v>1122</v>
      </c>
      <c r="F377" s="11" t="s">
        <v>12178</v>
      </c>
      <c r="G377" s="11" t="s">
        <v>6090</v>
      </c>
      <c r="H377" s="148">
        <v>2.5</v>
      </c>
      <c r="I377" s="148">
        <v>14</v>
      </c>
      <c r="J377" s="29">
        <v>27</v>
      </c>
      <c r="K377" s="29">
        <v>18</v>
      </c>
      <c r="L377" s="29">
        <v>26</v>
      </c>
      <c r="M377" s="29">
        <v>21</v>
      </c>
      <c r="N377" s="29">
        <v>19</v>
      </c>
      <c r="O377" s="29">
        <v>22</v>
      </c>
      <c r="P377" s="29">
        <v>15</v>
      </c>
      <c r="Q377" s="29">
        <v>25</v>
      </c>
      <c r="R377" s="29">
        <v>20</v>
      </c>
      <c r="S377" s="29">
        <v>29</v>
      </c>
      <c r="T377" s="6" t="s">
        <v>13956</v>
      </c>
      <c r="U377" s="6" t="s">
        <v>13956</v>
      </c>
      <c r="V377" s="6" t="s">
        <v>13956</v>
      </c>
      <c r="W377" s="6" t="s">
        <v>13956</v>
      </c>
      <c r="X377" s="6" t="s">
        <v>13956</v>
      </c>
      <c r="Y377" s="6" t="s">
        <v>13956</v>
      </c>
      <c r="Z377" s="7">
        <v>100</v>
      </c>
      <c r="AA377" s="7">
        <v>122</v>
      </c>
      <c r="AB377" s="8">
        <v>221</v>
      </c>
      <c r="AC377" s="149" t="s">
        <v>13956</v>
      </c>
      <c r="AD377" s="149" t="s">
        <v>13956</v>
      </c>
      <c r="AE377" s="149" t="s">
        <v>13956</v>
      </c>
      <c r="AF377" s="149" t="s">
        <v>13956</v>
      </c>
      <c r="AG377" s="149" t="s">
        <v>290</v>
      </c>
      <c r="AH377" s="149" t="s">
        <v>13956</v>
      </c>
      <c r="AI377" s="9">
        <v>222</v>
      </c>
      <c r="AJ377" s="150" t="s">
        <v>13956</v>
      </c>
      <c r="AK377" s="9">
        <v>222</v>
      </c>
    </row>
    <row r="378" spans="1:37">
      <c r="A378" s="10" t="s">
        <v>2266</v>
      </c>
      <c r="B378" s="11" t="s">
        <v>2267</v>
      </c>
      <c r="C378" s="11" t="s">
        <v>6091</v>
      </c>
      <c r="D378" s="11" t="s">
        <v>2269</v>
      </c>
      <c r="E378" s="11" t="s">
        <v>1122</v>
      </c>
      <c r="F378" s="11" t="s">
        <v>12179</v>
      </c>
      <c r="G378" s="11" t="s">
        <v>6093</v>
      </c>
      <c r="H378" s="148">
        <v>1</v>
      </c>
      <c r="I378" s="148">
        <v>11.5</v>
      </c>
      <c r="J378" s="29">
        <v>54</v>
      </c>
      <c r="K378" s="29">
        <v>29</v>
      </c>
      <c r="L378" s="29">
        <v>12</v>
      </c>
      <c r="M378" s="29">
        <v>17</v>
      </c>
      <c r="N378" s="29">
        <v>20</v>
      </c>
      <c r="O378" s="29">
        <v>23</v>
      </c>
      <c r="P378" s="29">
        <v>12</v>
      </c>
      <c r="Q378" s="29">
        <v>20</v>
      </c>
      <c r="R378" s="29">
        <v>23</v>
      </c>
      <c r="S378" s="29">
        <v>13</v>
      </c>
      <c r="T378" s="6" t="s">
        <v>13956</v>
      </c>
      <c r="U378" s="6" t="s">
        <v>13956</v>
      </c>
      <c r="V378" s="6" t="s">
        <v>13956</v>
      </c>
      <c r="W378" s="6" t="s">
        <v>13956</v>
      </c>
      <c r="X378" s="6" t="s">
        <v>13956</v>
      </c>
      <c r="Y378" s="6" t="s">
        <v>13956</v>
      </c>
      <c r="Z378" s="7">
        <v>122</v>
      </c>
      <c r="AA378" s="7">
        <v>101</v>
      </c>
      <c r="AB378" s="8">
        <v>45</v>
      </c>
      <c r="AC378" s="149" t="s">
        <v>13956</v>
      </c>
      <c r="AD378" s="149" t="s">
        <v>290</v>
      </c>
      <c r="AE378" s="149" t="s">
        <v>13956</v>
      </c>
      <c r="AF378" s="149" t="s">
        <v>13956</v>
      </c>
      <c r="AG378" s="8">
        <v>163</v>
      </c>
      <c r="AH378" s="149" t="s">
        <v>290</v>
      </c>
      <c r="AI378" s="9">
        <v>223</v>
      </c>
      <c r="AJ378" s="150" t="s">
        <v>13956</v>
      </c>
      <c r="AK378" s="9">
        <v>223</v>
      </c>
    </row>
    <row r="379" spans="1:37">
      <c r="A379" s="10" t="s">
        <v>2270</v>
      </c>
      <c r="B379" s="11" t="s">
        <v>2271</v>
      </c>
      <c r="C379" s="11" t="s">
        <v>12181</v>
      </c>
      <c r="D379" s="11" t="s">
        <v>2273</v>
      </c>
      <c r="E379" s="11" t="s">
        <v>1122</v>
      </c>
      <c r="F379" s="11" t="s">
        <v>12182</v>
      </c>
      <c r="G379" s="11" t="s">
        <v>6099</v>
      </c>
      <c r="H379" s="148">
        <v>1</v>
      </c>
      <c r="I379" s="148">
        <v>10.5</v>
      </c>
      <c r="J379" s="29">
        <v>33</v>
      </c>
      <c r="K379" s="29">
        <v>19</v>
      </c>
      <c r="L379" s="29">
        <v>21</v>
      </c>
      <c r="M379" s="29">
        <v>12</v>
      </c>
      <c r="N379" s="29">
        <v>25</v>
      </c>
      <c r="O379" s="29">
        <v>15</v>
      </c>
      <c r="P379" s="29">
        <v>17</v>
      </c>
      <c r="Q379" s="29">
        <v>16</v>
      </c>
      <c r="R379" s="29">
        <v>15</v>
      </c>
      <c r="S379" s="29">
        <v>19</v>
      </c>
      <c r="T379" s="6" t="s">
        <v>13956</v>
      </c>
      <c r="U379" s="6" t="s">
        <v>13956</v>
      </c>
      <c r="V379" s="6" t="s">
        <v>13956</v>
      </c>
      <c r="W379" s="6" t="s">
        <v>13956</v>
      </c>
      <c r="X379" s="6" t="s">
        <v>13956</v>
      </c>
      <c r="Y379" s="6" t="s">
        <v>13956</v>
      </c>
      <c r="Z379" s="7">
        <v>88</v>
      </c>
      <c r="AA379" s="7">
        <v>104</v>
      </c>
      <c r="AB379" s="8">
        <v>10</v>
      </c>
      <c r="AC379" s="149" t="s">
        <v>290</v>
      </c>
      <c r="AD379" s="149" t="s">
        <v>290</v>
      </c>
      <c r="AE379" s="8">
        <v>10</v>
      </c>
      <c r="AF379" s="149" t="s">
        <v>13956</v>
      </c>
      <c r="AG379" s="8">
        <v>148</v>
      </c>
      <c r="AH379" s="8">
        <v>20</v>
      </c>
      <c r="AI379" s="9">
        <v>192</v>
      </c>
      <c r="AJ379" s="150" t="s">
        <v>13956</v>
      </c>
      <c r="AK379" s="9">
        <v>192</v>
      </c>
    </row>
    <row r="380" spans="1:37">
      <c r="A380" s="10" t="s">
        <v>2274</v>
      </c>
      <c r="B380" s="11" t="s">
        <v>2275</v>
      </c>
      <c r="C380" s="11" t="s">
        <v>9223</v>
      </c>
      <c r="D380" s="11" t="s">
        <v>2277</v>
      </c>
      <c r="E380" s="11" t="s">
        <v>1122</v>
      </c>
      <c r="F380" s="11" t="s">
        <v>12183</v>
      </c>
      <c r="G380" s="11" t="s">
        <v>6102</v>
      </c>
      <c r="H380" s="148">
        <v>1.5</v>
      </c>
      <c r="I380" s="148">
        <v>13</v>
      </c>
      <c r="J380" s="29">
        <v>41</v>
      </c>
      <c r="K380" s="29">
        <v>37</v>
      </c>
      <c r="L380" s="29">
        <v>28</v>
      </c>
      <c r="M380" s="29">
        <v>30</v>
      </c>
      <c r="N380" s="29">
        <v>23</v>
      </c>
      <c r="O380" s="29">
        <v>29</v>
      </c>
      <c r="P380" s="29">
        <v>24</v>
      </c>
      <c r="Q380" s="29">
        <v>28</v>
      </c>
      <c r="R380" s="29">
        <v>25</v>
      </c>
      <c r="S380" s="29">
        <v>30</v>
      </c>
      <c r="T380" s="6" t="s">
        <v>13956</v>
      </c>
      <c r="U380" s="6" t="s">
        <v>13956</v>
      </c>
      <c r="V380" s="6" t="s">
        <v>13956</v>
      </c>
      <c r="W380" s="6" t="s">
        <v>13956</v>
      </c>
      <c r="X380" s="6" t="s">
        <v>13956</v>
      </c>
      <c r="Y380" s="6" t="s">
        <v>13956</v>
      </c>
      <c r="Z380" s="7">
        <v>155</v>
      </c>
      <c r="AA380" s="7">
        <v>140</v>
      </c>
      <c r="AB380" s="8">
        <v>293</v>
      </c>
      <c r="AC380" s="149" t="s">
        <v>13956</v>
      </c>
      <c r="AD380" s="149" t="s">
        <v>13956</v>
      </c>
      <c r="AE380" s="149" t="s">
        <v>290</v>
      </c>
      <c r="AF380" s="149" t="s">
        <v>13956</v>
      </c>
      <c r="AG380" s="149" t="s">
        <v>13956</v>
      </c>
      <c r="AH380" s="149" t="s">
        <v>13956</v>
      </c>
      <c r="AI380" s="9">
        <v>295</v>
      </c>
      <c r="AJ380" s="150" t="s">
        <v>13956</v>
      </c>
      <c r="AK380" s="9">
        <v>295</v>
      </c>
    </row>
    <row r="381" spans="1:37">
      <c r="A381" s="10" t="s">
        <v>2278</v>
      </c>
      <c r="B381" s="11" t="s">
        <v>2279</v>
      </c>
      <c r="C381" s="11" t="s">
        <v>12184</v>
      </c>
      <c r="D381" s="11" t="s">
        <v>2280</v>
      </c>
      <c r="E381" s="11" t="s">
        <v>1122</v>
      </c>
      <c r="F381" s="11" t="s">
        <v>12185</v>
      </c>
      <c r="G381" s="11" t="s">
        <v>6105</v>
      </c>
      <c r="H381" s="148">
        <v>1</v>
      </c>
      <c r="I381" s="148">
        <v>12.6</v>
      </c>
      <c r="J381" s="29">
        <v>21</v>
      </c>
      <c r="K381" s="29">
        <v>19</v>
      </c>
      <c r="L381" s="29">
        <v>21</v>
      </c>
      <c r="M381" s="29">
        <v>20</v>
      </c>
      <c r="N381" s="29">
        <v>23</v>
      </c>
      <c r="O381" s="29">
        <v>12</v>
      </c>
      <c r="P381" s="29">
        <v>25</v>
      </c>
      <c r="Q381" s="6" t="s">
        <v>290</v>
      </c>
      <c r="R381" s="29">
        <v>16</v>
      </c>
      <c r="S381" s="29">
        <v>14</v>
      </c>
      <c r="T381" s="6" t="s">
        <v>13956</v>
      </c>
      <c r="U381" s="6" t="s">
        <v>13956</v>
      </c>
      <c r="V381" s="6" t="s">
        <v>13956</v>
      </c>
      <c r="W381" s="6" t="s">
        <v>13956</v>
      </c>
      <c r="X381" s="6" t="s">
        <v>13956</v>
      </c>
      <c r="Y381" s="6" t="s">
        <v>13956</v>
      </c>
      <c r="Z381" s="7">
        <v>95</v>
      </c>
      <c r="AA381" s="7">
        <v>85</v>
      </c>
      <c r="AB381" s="8">
        <v>177</v>
      </c>
      <c r="AC381" s="149" t="s">
        <v>13956</v>
      </c>
      <c r="AD381" s="149" t="s">
        <v>13956</v>
      </c>
      <c r="AE381" s="149" t="s">
        <v>13956</v>
      </c>
      <c r="AF381" s="149" t="s">
        <v>13956</v>
      </c>
      <c r="AG381" s="149" t="s">
        <v>290</v>
      </c>
      <c r="AH381" s="149" t="s">
        <v>290</v>
      </c>
      <c r="AI381" s="9">
        <v>180</v>
      </c>
      <c r="AJ381" s="150" t="s">
        <v>13956</v>
      </c>
      <c r="AK381" s="9">
        <v>180</v>
      </c>
    </row>
    <row r="382" spans="1:37">
      <c r="A382" s="10" t="s">
        <v>12186</v>
      </c>
      <c r="B382" s="11" t="s">
        <v>2303</v>
      </c>
      <c r="C382" s="11" t="s">
        <v>9229</v>
      </c>
      <c r="D382" s="11" t="s">
        <v>2306</v>
      </c>
      <c r="E382" s="11" t="s">
        <v>1122</v>
      </c>
      <c r="F382" s="11" t="s">
        <v>12187</v>
      </c>
      <c r="G382" s="11" t="s">
        <v>6122</v>
      </c>
      <c r="H382" s="148">
        <v>4</v>
      </c>
      <c r="I382" s="148">
        <v>27</v>
      </c>
      <c r="J382" s="29">
        <v>95</v>
      </c>
      <c r="K382" s="29">
        <v>67</v>
      </c>
      <c r="L382" s="29">
        <v>45</v>
      </c>
      <c r="M382" s="29">
        <v>64</v>
      </c>
      <c r="N382" s="29">
        <v>43</v>
      </c>
      <c r="O382" s="29">
        <v>37</v>
      </c>
      <c r="P382" s="6" t="s">
        <v>13956</v>
      </c>
      <c r="Q382" s="6" t="s">
        <v>13956</v>
      </c>
      <c r="R382" s="6" t="s">
        <v>13956</v>
      </c>
      <c r="S382" s="6" t="s">
        <v>13956</v>
      </c>
      <c r="T382" s="6" t="s">
        <v>13956</v>
      </c>
      <c r="U382" s="6" t="s">
        <v>13956</v>
      </c>
      <c r="V382" s="6" t="s">
        <v>13956</v>
      </c>
      <c r="W382" s="6" t="s">
        <v>13956</v>
      </c>
      <c r="X382" s="6" t="s">
        <v>13956</v>
      </c>
      <c r="Y382" s="6" t="s">
        <v>13956</v>
      </c>
      <c r="Z382" s="7">
        <v>176</v>
      </c>
      <c r="AA382" s="7">
        <v>175</v>
      </c>
      <c r="AB382" s="8">
        <v>21</v>
      </c>
      <c r="AC382" s="149" t="s">
        <v>13956</v>
      </c>
      <c r="AD382" s="8">
        <v>23</v>
      </c>
      <c r="AE382" s="8">
        <v>23</v>
      </c>
      <c r="AF382" s="149" t="s">
        <v>13956</v>
      </c>
      <c r="AG382" s="8">
        <v>241</v>
      </c>
      <c r="AH382" s="8">
        <v>43</v>
      </c>
      <c r="AI382" s="9">
        <v>351</v>
      </c>
      <c r="AJ382" s="150" t="s">
        <v>13956</v>
      </c>
      <c r="AK382" s="9">
        <v>351</v>
      </c>
    </row>
    <row r="383" spans="1:37">
      <c r="A383" s="10" t="s">
        <v>2281</v>
      </c>
      <c r="B383" s="11" t="s">
        <v>2282</v>
      </c>
      <c r="C383" s="11" t="s">
        <v>9232</v>
      </c>
      <c r="D383" s="11" t="s">
        <v>2285</v>
      </c>
      <c r="E383" s="11" t="s">
        <v>1122</v>
      </c>
      <c r="F383" s="11" t="s">
        <v>12188</v>
      </c>
      <c r="G383" s="11" t="s">
        <v>6108</v>
      </c>
      <c r="H383" s="148">
        <v>1</v>
      </c>
      <c r="I383" s="148">
        <v>26</v>
      </c>
      <c r="J383" s="29">
        <v>150</v>
      </c>
      <c r="K383" s="29">
        <v>52</v>
      </c>
      <c r="L383" s="29">
        <v>37</v>
      </c>
      <c r="M383" s="29">
        <v>27</v>
      </c>
      <c r="N383" s="29">
        <v>26</v>
      </c>
      <c r="O383" s="29">
        <v>29</v>
      </c>
      <c r="P383" s="29">
        <v>26</v>
      </c>
      <c r="Q383" s="29">
        <v>25</v>
      </c>
      <c r="R383" s="29">
        <v>24</v>
      </c>
      <c r="S383" s="29">
        <v>26</v>
      </c>
      <c r="T383" s="6" t="s">
        <v>13956</v>
      </c>
      <c r="U383" s="6" t="s">
        <v>13956</v>
      </c>
      <c r="V383" s="6" t="s">
        <v>13956</v>
      </c>
      <c r="W383" s="6" t="s">
        <v>13956</v>
      </c>
      <c r="X383" s="6" t="s">
        <v>13956</v>
      </c>
      <c r="Y383" s="6" t="s">
        <v>13956</v>
      </c>
      <c r="Z383" s="7">
        <v>209</v>
      </c>
      <c r="AA383" s="7">
        <v>213</v>
      </c>
      <c r="AB383" s="8">
        <v>113</v>
      </c>
      <c r="AC383" s="149" t="s">
        <v>13956</v>
      </c>
      <c r="AD383" s="8">
        <v>11</v>
      </c>
      <c r="AE383" s="8">
        <v>34</v>
      </c>
      <c r="AF383" s="149" t="s">
        <v>290</v>
      </c>
      <c r="AG383" s="8">
        <v>206</v>
      </c>
      <c r="AH383" s="8">
        <v>53</v>
      </c>
      <c r="AI383" s="9">
        <v>422</v>
      </c>
      <c r="AJ383" s="150" t="s">
        <v>13956</v>
      </c>
      <c r="AK383" s="9">
        <v>422</v>
      </c>
    </row>
    <row r="384" spans="1:37">
      <c r="A384" s="10" t="s">
        <v>2286</v>
      </c>
      <c r="B384" s="11" t="s">
        <v>2287</v>
      </c>
      <c r="C384" s="11" t="s">
        <v>6109</v>
      </c>
      <c r="D384" s="11" t="s">
        <v>2289</v>
      </c>
      <c r="E384" s="11" t="s">
        <v>1122</v>
      </c>
      <c r="F384" s="11" t="s">
        <v>12189</v>
      </c>
      <c r="G384" s="11" t="s">
        <v>6111</v>
      </c>
      <c r="H384" s="148">
        <v>2</v>
      </c>
      <c r="I384" s="148">
        <v>17</v>
      </c>
      <c r="J384" s="29">
        <v>17</v>
      </c>
      <c r="K384" s="29">
        <v>14</v>
      </c>
      <c r="L384" s="29">
        <v>30</v>
      </c>
      <c r="M384" s="29">
        <v>23</v>
      </c>
      <c r="N384" s="29">
        <v>19</v>
      </c>
      <c r="O384" s="29">
        <v>13</v>
      </c>
      <c r="P384" s="29">
        <v>25</v>
      </c>
      <c r="Q384" s="29">
        <v>22</v>
      </c>
      <c r="R384" s="29">
        <v>30</v>
      </c>
      <c r="S384" s="29">
        <v>28</v>
      </c>
      <c r="T384" s="6" t="s">
        <v>13956</v>
      </c>
      <c r="U384" s="6" t="s">
        <v>13956</v>
      </c>
      <c r="V384" s="6" t="s">
        <v>13956</v>
      </c>
      <c r="W384" s="6" t="s">
        <v>13956</v>
      </c>
      <c r="X384" s="6" t="s">
        <v>13956</v>
      </c>
      <c r="Y384" s="6" t="s">
        <v>13956</v>
      </c>
      <c r="Z384" s="7">
        <v>109</v>
      </c>
      <c r="AA384" s="7">
        <v>112</v>
      </c>
      <c r="AB384" s="8">
        <v>22</v>
      </c>
      <c r="AC384" s="149" t="s">
        <v>13956</v>
      </c>
      <c r="AD384" s="8">
        <v>85</v>
      </c>
      <c r="AE384" s="149" t="s">
        <v>290</v>
      </c>
      <c r="AF384" s="149" t="s">
        <v>290</v>
      </c>
      <c r="AG384" s="8">
        <v>69</v>
      </c>
      <c r="AH384" s="8">
        <v>40</v>
      </c>
      <c r="AI384" s="9">
        <v>221</v>
      </c>
      <c r="AJ384" s="150" t="s">
        <v>13956</v>
      </c>
      <c r="AK384" s="9">
        <v>221</v>
      </c>
    </row>
    <row r="385" spans="1:37">
      <c r="A385" s="10" t="s">
        <v>2294</v>
      </c>
      <c r="B385" s="11" t="s">
        <v>2295</v>
      </c>
      <c r="C385" s="11" t="s">
        <v>6115</v>
      </c>
      <c r="D385" s="11" t="s">
        <v>2297</v>
      </c>
      <c r="E385" s="11" t="s">
        <v>1122</v>
      </c>
      <c r="F385" s="11" t="s">
        <v>12106</v>
      </c>
      <c r="G385" s="11" t="s">
        <v>6116</v>
      </c>
      <c r="H385" s="148">
        <v>18</v>
      </c>
      <c r="I385" s="148">
        <v>17</v>
      </c>
      <c r="J385" s="6" t="s">
        <v>13956</v>
      </c>
      <c r="K385" s="6" t="s">
        <v>13956</v>
      </c>
      <c r="L385" s="6" t="s">
        <v>13956</v>
      </c>
      <c r="M385" s="6" t="s">
        <v>13956</v>
      </c>
      <c r="N385" s="6" t="s">
        <v>13956</v>
      </c>
      <c r="O385" s="6" t="s">
        <v>13956</v>
      </c>
      <c r="P385" s="29">
        <v>36</v>
      </c>
      <c r="Q385" s="29">
        <v>36</v>
      </c>
      <c r="R385" s="29">
        <v>24</v>
      </c>
      <c r="S385" s="29">
        <v>24</v>
      </c>
      <c r="T385" s="6" t="s">
        <v>13956</v>
      </c>
      <c r="U385" s="6" t="s">
        <v>13956</v>
      </c>
      <c r="V385" s="6" t="s">
        <v>13956</v>
      </c>
      <c r="W385" s="6" t="s">
        <v>13956</v>
      </c>
      <c r="X385" s="6" t="s">
        <v>13956</v>
      </c>
      <c r="Y385" s="6" t="s">
        <v>13956</v>
      </c>
      <c r="Z385" s="151" t="s">
        <v>13956</v>
      </c>
      <c r="AA385" s="7">
        <v>120</v>
      </c>
      <c r="AB385" s="149" t="s">
        <v>290</v>
      </c>
      <c r="AC385" s="149" t="s">
        <v>13956</v>
      </c>
      <c r="AD385" s="149" t="s">
        <v>13956</v>
      </c>
      <c r="AE385" s="8">
        <v>117</v>
      </c>
      <c r="AF385" s="149" t="s">
        <v>13956</v>
      </c>
      <c r="AG385" s="149" t="s">
        <v>13956</v>
      </c>
      <c r="AH385" s="149" t="s">
        <v>13956</v>
      </c>
      <c r="AI385" s="9">
        <v>120</v>
      </c>
      <c r="AJ385" s="150" t="s">
        <v>13956</v>
      </c>
      <c r="AK385" s="9">
        <v>120</v>
      </c>
    </row>
    <row r="386" spans="1:37">
      <c r="A386" s="10" t="s">
        <v>2298</v>
      </c>
      <c r="B386" s="11" t="s">
        <v>2299</v>
      </c>
      <c r="C386" s="11" t="s">
        <v>6117</v>
      </c>
      <c r="D386" s="11" t="s">
        <v>2301</v>
      </c>
      <c r="E386" s="11" t="s">
        <v>1122</v>
      </c>
      <c r="F386" s="11" t="s">
        <v>12191</v>
      </c>
      <c r="G386" s="11" t="s">
        <v>6119</v>
      </c>
      <c r="H386" s="148">
        <v>4.5</v>
      </c>
      <c r="I386" s="148">
        <v>15.5</v>
      </c>
      <c r="J386" s="29">
        <v>68</v>
      </c>
      <c r="K386" s="29">
        <v>10</v>
      </c>
      <c r="L386" s="29">
        <v>16</v>
      </c>
      <c r="M386" s="29">
        <v>10</v>
      </c>
      <c r="N386" s="29">
        <v>14</v>
      </c>
      <c r="O386" s="6" t="s">
        <v>290</v>
      </c>
      <c r="P386" s="6" t="s">
        <v>290</v>
      </c>
      <c r="Q386" s="6" t="s">
        <v>290</v>
      </c>
      <c r="R386" s="6" t="s">
        <v>13956</v>
      </c>
      <c r="S386" s="6" t="s">
        <v>13956</v>
      </c>
      <c r="T386" s="6" t="s">
        <v>13956</v>
      </c>
      <c r="U386" s="6" t="s">
        <v>13956</v>
      </c>
      <c r="V386" s="6" t="s">
        <v>13956</v>
      </c>
      <c r="W386" s="6" t="s">
        <v>13956</v>
      </c>
      <c r="X386" s="6" t="s">
        <v>13956</v>
      </c>
      <c r="Y386" s="6" t="s">
        <v>13956</v>
      </c>
      <c r="Z386" s="7">
        <v>80</v>
      </c>
      <c r="AA386" s="7">
        <v>52</v>
      </c>
      <c r="AB386" s="8">
        <v>21</v>
      </c>
      <c r="AC386" s="149" t="s">
        <v>13956</v>
      </c>
      <c r="AD386" s="8">
        <v>93</v>
      </c>
      <c r="AE386" s="8">
        <v>13</v>
      </c>
      <c r="AF386" s="149" t="s">
        <v>13956</v>
      </c>
      <c r="AG386" s="149" t="s">
        <v>290</v>
      </c>
      <c r="AH386" s="149" t="s">
        <v>13956</v>
      </c>
      <c r="AI386" s="9">
        <v>132</v>
      </c>
      <c r="AJ386" s="150" t="s">
        <v>13956</v>
      </c>
      <c r="AK386" s="9">
        <v>132</v>
      </c>
    </row>
    <row r="387" spans="1:37">
      <c r="A387" s="10" t="s">
        <v>12192</v>
      </c>
      <c r="B387" s="11" t="s">
        <v>9250</v>
      </c>
      <c r="C387" s="11" t="s">
        <v>9252</v>
      </c>
      <c r="D387" s="11" t="s">
        <v>9253</v>
      </c>
      <c r="E387" s="11" t="s">
        <v>1122</v>
      </c>
      <c r="F387" s="11" t="s">
        <v>12193</v>
      </c>
      <c r="G387" s="11" t="s">
        <v>12194</v>
      </c>
      <c r="H387" s="148">
        <v>2.5</v>
      </c>
      <c r="I387" s="148">
        <v>11</v>
      </c>
      <c r="J387" s="29">
        <v>18</v>
      </c>
      <c r="K387" s="29">
        <v>23</v>
      </c>
      <c r="L387" s="29">
        <v>17</v>
      </c>
      <c r="M387" s="29">
        <v>10</v>
      </c>
      <c r="N387" s="29">
        <v>21</v>
      </c>
      <c r="O387" s="29">
        <v>14</v>
      </c>
      <c r="P387" s="29">
        <v>13</v>
      </c>
      <c r="Q387" s="29">
        <v>11</v>
      </c>
      <c r="R387" s="29">
        <v>13</v>
      </c>
      <c r="S387" s="29">
        <v>16</v>
      </c>
      <c r="T387" s="6" t="s">
        <v>13956</v>
      </c>
      <c r="U387" s="6" t="s">
        <v>13956</v>
      </c>
      <c r="V387" s="6" t="s">
        <v>13956</v>
      </c>
      <c r="W387" s="6" t="s">
        <v>13956</v>
      </c>
      <c r="X387" s="6" t="s">
        <v>13956</v>
      </c>
      <c r="Y387" s="6" t="s">
        <v>13956</v>
      </c>
      <c r="Z387" s="7">
        <v>73</v>
      </c>
      <c r="AA387" s="7">
        <v>83</v>
      </c>
      <c r="AB387" s="8">
        <v>95</v>
      </c>
      <c r="AC387" s="149" t="s">
        <v>13956</v>
      </c>
      <c r="AD387" s="149" t="s">
        <v>290</v>
      </c>
      <c r="AE387" s="149" t="s">
        <v>290</v>
      </c>
      <c r="AF387" s="149" t="s">
        <v>13956</v>
      </c>
      <c r="AG387" s="8">
        <v>34</v>
      </c>
      <c r="AH387" s="8">
        <v>18</v>
      </c>
      <c r="AI387" s="9">
        <v>156</v>
      </c>
      <c r="AJ387" s="150" t="s">
        <v>13956</v>
      </c>
      <c r="AK387" s="9">
        <v>156</v>
      </c>
    </row>
    <row r="388" spans="1:37">
      <c r="A388" s="10" t="s">
        <v>12195</v>
      </c>
      <c r="B388" s="11" t="s">
        <v>9256</v>
      </c>
      <c r="C388" s="11" t="s">
        <v>9258</v>
      </c>
      <c r="D388" s="11" t="s">
        <v>9259</v>
      </c>
      <c r="E388" s="11" t="s">
        <v>1122</v>
      </c>
      <c r="F388" s="11" t="s">
        <v>12196</v>
      </c>
      <c r="G388" s="11" t="s">
        <v>12197</v>
      </c>
      <c r="H388" s="148">
        <v>1.5</v>
      </c>
      <c r="I388" s="148">
        <v>1.5</v>
      </c>
      <c r="J388" s="6" t="s">
        <v>13956</v>
      </c>
      <c r="K388" s="6" t="s">
        <v>13956</v>
      </c>
      <c r="L388" s="6" t="s">
        <v>13956</v>
      </c>
      <c r="M388" s="6" t="s">
        <v>13956</v>
      </c>
      <c r="N388" s="6" t="s">
        <v>13956</v>
      </c>
      <c r="O388" s="6" t="s">
        <v>13956</v>
      </c>
      <c r="P388" s="6" t="s">
        <v>13956</v>
      </c>
      <c r="Q388" s="6" t="s">
        <v>13956</v>
      </c>
      <c r="R388" s="6" t="s">
        <v>13956</v>
      </c>
      <c r="S388" s="6" t="s">
        <v>13956</v>
      </c>
      <c r="T388" s="6" t="s">
        <v>13956</v>
      </c>
      <c r="U388" s="6" t="s">
        <v>13956</v>
      </c>
      <c r="V388" s="6" t="s">
        <v>13956</v>
      </c>
      <c r="W388" s="6" t="s">
        <v>13956</v>
      </c>
      <c r="X388" s="6" t="s">
        <v>290</v>
      </c>
      <c r="Y388" s="6" t="s">
        <v>290</v>
      </c>
      <c r="Z388" s="151" t="s">
        <v>290</v>
      </c>
      <c r="AA388" s="151" t="s">
        <v>290</v>
      </c>
      <c r="AB388" s="149" t="s">
        <v>13956</v>
      </c>
      <c r="AC388" s="149" t="s">
        <v>13956</v>
      </c>
      <c r="AD388" s="149" t="s">
        <v>13956</v>
      </c>
      <c r="AE388" s="149" t="s">
        <v>290</v>
      </c>
      <c r="AF388" s="149" t="s">
        <v>13956</v>
      </c>
      <c r="AG388" s="149" t="s">
        <v>290</v>
      </c>
      <c r="AH388" s="149" t="s">
        <v>290</v>
      </c>
      <c r="AI388" s="150" t="s">
        <v>290</v>
      </c>
      <c r="AJ388" s="150" t="s">
        <v>290</v>
      </c>
      <c r="AK388" s="150" t="s">
        <v>290</v>
      </c>
    </row>
    <row r="389" spans="1:37">
      <c r="A389" s="10" t="s">
        <v>2302</v>
      </c>
      <c r="B389" s="11" t="s">
        <v>2303</v>
      </c>
      <c r="C389" s="11" t="s">
        <v>9229</v>
      </c>
      <c r="D389" s="11" t="s">
        <v>2315</v>
      </c>
      <c r="E389" s="11" t="s">
        <v>1122</v>
      </c>
      <c r="F389" s="11" t="s">
        <v>12198</v>
      </c>
      <c r="G389" s="11" t="s">
        <v>12199</v>
      </c>
      <c r="H389" s="148">
        <v>4</v>
      </c>
      <c r="I389" s="148">
        <v>10</v>
      </c>
      <c r="J389" s="6" t="s">
        <v>13956</v>
      </c>
      <c r="K389" s="6" t="s">
        <v>13956</v>
      </c>
      <c r="L389" s="6" t="s">
        <v>13956</v>
      </c>
      <c r="M389" s="6" t="s">
        <v>13956</v>
      </c>
      <c r="N389" s="6" t="s">
        <v>13956</v>
      </c>
      <c r="O389" s="6" t="s">
        <v>13956</v>
      </c>
      <c r="P389" s="29">
        <v>47</v>
      </c>
      <c r="Q389" s="29">
        <v>50</v>
      </c>
      <c r="R389" s="29">
        <v>43</v>
      </c>
      <c r="S389" s="29">
        <v>46</v>
      </c>
      <c r="T389" s="6" t="s">
        <v>13956</v>
      </c>
      <c r="U389" s="6" t="s">
        <v>13956</v>
      </c>
      <c r="V389" s="6" t="s">
        <v>13956</v>
      </c>
      <c r="W389" s="6" t="s">
        <v>13956</v>
      </c>
      <c r="X389" s="6" t="s">
        <v>13956</v>
      </c>
      <c r="Y389" s="6" t="s">
        <v>13956</v>
      </c>
      <c r="Z389" s="7">
        <v>75</v>
      </c>
      <c r="AA389" s="7">
        <v>111</v>
      </c>
      <c r="AB389" s="8">
        <v>23</v>
      </c>
      <c r="AC389" s="149" t="s">
        <v>290</v>
      </c>
      <c r="AD389" s="8">
        <v>12</v>
      </c>
      <c r="AE389" s="8">
        <v>13</v>
      </c>
      <c r="AF389" s="149" t="s">
        <v>13956</v>
      </c>
      <c r="AG389" s="8">
        <v>120</v>
      </c>
      <c r="AH389" s="8">
        <v>17</v>
      </c>
      <c r="AI389" s="9">
        <v>186</v>
      </c>
      <c r="AJ389" s="150" t="s">
        <v>13956</v>
      </c>
      <c r="AK389" s="9">
        <v>186</v>
      </c>
    </row>
    <row r="390" spans="1:37">
      <c r="A390" s="10" t="s">
        <v>2307</v>
      </c>
      <c r="B390" s="11" t="s">
        <v>2308</v>
      </c>
      <c r="C390" s="11" t="s">
        <v>9265</v>
      </c>
      <c r="D390" s="11" t="s">
        <v>2311</v>
      </c>
      <c r="E390" s="11" t="s">
        <v>1122</v>
      </c>
      <c r="F390" s="11" t="s">
        <v>12200</v>
      </c>
      <c r="G390" s="11" t="s">
        <v>6125</v>
      </c>
      <c r="H390" s="148">
        <v>1</v>
      </c>
      <c r="I390" s="148">
        <v>32</v>
      </c>
      <c r="J390" s="29">
        <v>68</v>
      </c>
      <c r="K390" s="29">
        <v>42</v>
      </c>
      <c r="L390" s="29">
        <v>43</v>
      </c>
      <c r="M390" s="29">
        <v>71</v>
      </c>
      <c r="N390" s="29">
        <v>53</v>
      </c>
      <c r="O390" s="29">
        <v>62</v>
      </c>
      <c r="P390" s="29">
        <v>56</v>
      </c>
      <c r="Q390" s="29">
        <v>43</v>
      </c>
      <c r="R390" s="29">
        <v>55</v>
      </c>
      <c r="S390" s="29">
        <v>27</v>
      </c>
      <c r="T390" s="6" t="s">
        <v>13956</v>
      </c>
      <c r="U390" s="6" t="s">
        <v>13956</v>
      </c>
      <c r="V390" s="6" t="s">
        <v>13956</v>
      </c>
      <c r="W390" s="6" t="s">
        <v>13956</v>
      </c>
      <c r="X390" s="29">
        <v>31</v>
      </c>
      <c r="Y390" s="6" t="s">
        <v>13956</v>
      </c>
      <c r="Z390" s="7">
        <v>282</v>
      </c>
      <c r="AA390" s="7">
        <v>269</v>
      </c>
      <c r="AB390" s="8">
        <v>46</v>
      </c>
      <c r="AC390" s="149" t="s">
        <v>13956</v>
      </c>
      <c r="AD390" s="8">
        <v>10</v>
      </c>
      <c r="AE390" s="149" t="s">
        <v>13956</v>
      </c>
      <c r="AF390" s="149" t="s">
        <v>13956</v>
      </c>
      <c r="AG390" s="8">
        <v>436</v>
      </c>
      <c r="AH390" s="8">
        <v>59</v>
      </c>
      <c r="AI390" s="9">
        <v>551</v>
      </c>
      <c r="AJ390" s="150" t="s">
        <v>13956</v>
      </c>
      <c r="AK390" s="9">
        <v>551</v>
      </c>
    </row>
    <row r="391" spans="1:37">
      <c r="A391" s="10" t="s">
        <v>2312</v>
      </c>
      <c r="B391" s="11" t="s">
        <v>2313</v>
      </c>
      <c r="C391" s="11" t="s">
        <v>6132</v>
      </c>
      <c r="D391" s="11" t="s">
        <v>9268</v>
      </c>
      <c r="E391" s="11" t="s">
        <v>1122</v>
      </c>
      <c r="F391" s="11" t="s">
        <v>12201</v>
      </c>
      <c r="G391" s="11" t="s">
        <v>6134</v>
      </c>
      <c r="H391" s="148">
        <v>1.5</v>
      </c>
      <c r="I391" s="148">
        <v>13.5</v>
      </c>
      <c r="J391" s="29">
        <v>22</v>
      </c>
      <c r="K391" s="29">
        <v>26</v>
      </c>
      <c r="L391" s="29">
        <v>26</v>
      </c>
      <c r="M391" s="29">
        <v>27</v>
      </c>
      <c r="N391" s="29">
        <v>27</v>
      </c>
      <c r="O391" s="29">
        <v>24</v>
      </c>
      <c r="P391" s="29">
        <v>27</v>
      </c>
      <c r="Q391" s="29">
        <v>21</v>
      </c>
      <c r="R391" s="29">
        <v>27</v>
      </c>
      <c r="S391" s="29">
        <v>28</v>
      </c>
      <c r="T391" s="6" t="s">
        <v>13956</v>
      </c>
      <c r="U391" s="6" t="s">
        <v>13956</v>
      </c>
      <c r="V391" s="6" t="s">
        <v>13956</v>
      </c>
      <c r="W391" s="6" t="s">
        <v>13956</v>
      </c>
      <c r="X391" s="6" t="s">
        <v>13956</v>
      </c>
      <c r="Y391" s="6" t="s">
        <v>13956</v>
      </c>
      <c r="Z391" s="7">
        <v>135</v>
      </c>
      <c r="AA391" s="7">
        <v>120</v>
      </c>
      <c r="AB391" s="8">
        <v>13</v>
      </c>
      <c r="AC391" s="149" t="s">
        <v>290</v>
      </c>
      <c r="AD391" s="8">
        <v>48</v>
      </c>
      <c r="AE391" s="8">
        <v>190</v>
      </c>
      <c r="AF391" s="149" t="s">
        <v>290</v>
      </c>
      <c r="AG391" s="149" t="s">
        <v>290</v>
      </c>
      <c r="AH391" s="149" t="s">
        <v>13956</v>
      </c>
      <c r="AI391" s="9">
        <v>255</v>
      </c>
      <c r="AJ391" s="150" t="s">
        <v>13956</v>
      </c>
      <c r="AK391" s="9">
        <v>255</v>
      </c>
    </row>
    <row r="392" spans="1:37">
      <c r="A392" s="10" t="s">
        <v>2316</v>
      </c>
      <c r="B392" s="11" t="s">
        <v>2317</v>
      </c>
      <c r="C392" s="11" t="s">
        <v>9272</v>
      </c>
      <c r="D392" s="11" t="s">
        <v>2320</v>
      </c>
      <c r="E392" s="11" t="s">
        <v>1122</v>
      </c>
      <c r="F392" s="11" t="s">
        <v>12202</v>
      </c>
      <c r="G392" s="11" t="s">
        <v>6137</v>
      </c>
      <c r="H392" s="148">
        <v>1</v>
      </c>
      <c r="I392" s="148">
        <v>11.5</v>
      </c>
      <c r="J392" s="29">
        <v>27</v>
      </c>
      <c r="K392" s="29">
        <v>15</v>
      </c>
      <c r="L392" s="29">
        <v>12</v>
      </c>
      <c r="M392" s="29">
        <v>19</v>
      </c>
      <c r="N392" s="29">
        <v>13</v>
      </c>
      <c r="O392" s="29">
        <v>22</v>
      </c>
      <c r="P392" s="29">
        <v>11</v>
      </c>
      <c r="Q392" s="29">
        <v>16</v>
      </c>
      <c r="R392" s="29">
        <v>14</v>
      </c>
      <c r="S392" s="29">
        <v>17</v>
      </c>
      <c r="T392" s="6" t="s">
        <v>13956</v>
      </c>
      <c r="U392" s="6" t="s">
        <v>13956</v>
      </c>
      <c r="V392" s="6" t="s">
        <v>13956</v>
      </c>
      <c r="W392" s="6" t="s">
        <v>13956</v>
      </c>
      <c r="X392" s="6" t="s">
        <v>290</v>
      </c>
      <c r="Y392" s="6" t="s">
        <v>13956</v>
      </c>
      <c r="Z392" s="7">
        <v>84</v>
      </c>
      <c r="AA392" s="7">
        <v>85</v>
      </c>
      <c r="AB392" s="8">
        <v>136</v>
      </c>
      <c r="AC392" s="149" t="s">
        <v>13956</v>
      </c>
      <c r="AD392" s="149" t="s">
        <v>13956</v>
      </c>
      <c r="AE392" s="149" t="s">
        <v>290</v>
      </c>
      <c r="AF392" s="149" t="s">
        <v>13956</v>
      </c>
      <c r="AG392" s="8">
        <v>23</v>
      </c>
      <c r="AH392" s="149" t="s">
        <v>290</v>
      </c>
      <c r="AI392" s="9">
        <v>169</v>
      </c>
      <c r="AJ392" s="150" t="s">
        <v>13956</v>
      </c>
      <c r="AK392" s="9">
        <v>169</v>
      </c>
    </row>
    <row r="393" spans="1:37">
      <c r="A393" s="10" t="s">
        <v>2321</v>
      </c>
      <c r="B393" s="11" t="s">
        <v>2322</v>
      </c>
      <c r="C393" s="11" t="s">
        <v>9275</v>
      </c>
      <c r="D393" s="11" t="s">
        <v>2324</v>
      </c>
      <c r="E393" s="11" t="s">
        <v>1122</v>
      </c>
      <c r="F393" s="11" t="s">
        <v>12203</v>
      </c>
      <c r="G393" s="11" t="s">
        <v>6140</v>
      </c>
      <c r="H393" s="148">
        <v>2</v>
      </c>
      <c r="I393" s="148">
        <v>12.899999999999999</v>
      </c>
      <c r="J393" s="29">
        <v>30</v>
      </c>
      <c r="K393" s="29">
        <v>25</v>
      </c>
      <c r="L393" s="29">
        <v>20</v>
      </c>
      <c r="M393" s="29">
        <v>18</v>
      </c>
      <c r="N393" s="29">
        <v>24</v>
      </c>
      <c r="O393" s="29">
        <v>24</v>
      </c>
      <c r="P393" s="29">
        <v>16</v>
      </c>
      <c r="Q393" s="29">
        <v>22</v>
      </c>
      <c r="R393" s="29">
        <v>20</v>
      </c>
      <c r="S393" s="29">
        <v>27</v>
      </c>
      <c r="T393" s="6" t="s">
        <v>13956</v>
      </c>
      <c r="U393" s="6" t="s">
        <v>13956</v>
      </c>
      <c r="V393" s="6" t="s">
        <v>13956</v>
      </c>
      <c r="W393" s="6" t="s">
        <v>13956</v>
      </c>
      <c r="X393" s="6" t="s">
        <v>13956</v>
      </c>
      <c r="Y393" s="6" t="s">
        <v>13956</v>
      </c>
      <c r="Z393" s="7">
        <v>116</v>
      </c>
      <c r="AA393" s="7">
        <v>110</v>
      </c>
      <c r="AB393" s="8">
        <v>199</v>
      </c>
      <c r="AC393" s="149" t="s">
        <v>13956</v>
      </c>
      <c r="AD393" s="149" t="s">
        <v>13956</v>
      </c>
      <c r="AE393" s="149" t="s">
        <v>290</v>
      </c>
      <c r="AF393" s="149" t="s">
        <v>13956</v>
      </c>
      <c r="AG393" s="149" t="s">
        <v>290</v>
      </c>
      <c r="AH393" s="8">
        <v>25</v>
      </c>
      <c r="AI393" s="9">
        <v>226</v>
      </c>
      <c r="AJ393" s="150" t="s">
        <v>13956</v>
      </c>
      <c r="AK393" s="9">
        <v>226</v>
      </c>
    </row>
    <row r="394" spans="1:37">
      <c r="A394" s="10" t="s">
        <v>2325</v>
      </c>
      <c r="B394" s="11" t="s">
        <v>2326</v>
      </c>
      <c r="C394" s="11" t="s">
        <v>9278</v>
      </c>
      <c r="D394" s="11" t="s">
        <v>2329</v>
      </c>
      <c r="E394" s="11" t="s">
        <v>1122</v>
      </c>
      <c r="F394" s="11" t="s">
        <v>12204</v>
      </c>
      <c r="G394" s="11" t="s">
        <v>6143</v>
      </c>
      <c r="H394" s="148">
        <v>4</v>
      </c>
      <c r="I394" s="148">
        <v>21</v>
      </c>
      <c r="J394" s="29">
        <v>81</v>
      </c>
      <c r="K394" s="29">
        <v>54</v>
      </c>
      <c r="L394" s="29">
        <v>42</v>
      </c>
      <c r="M394" s="29">
        <v>42</v>
      </c>
      <c r="N394" s="29">
        <v>30</v>
      </c>
      <c r="O394" s="29">
        <v>22</v>
      </c>
      <c r="P394" s="29">
        <v>30</v>
      </c>
      <c r="Q394" s="29">
        <v>23</v>
      </c>
      <c r="R394" s="29">
        <v>18</v>
      </c>
      <c r="S394" s="29">
        <v>18</v>
      </c>
      <c r="T394" s="6" t="s">
        <v>13956</v>
      </c>
      <c r="U394" s="6" t="s">
        <v>13956</v>
      </c>
      <c r="V394" s="6" t="s">
        <v>13956</v>
      </c>
      <c r="W394" s="6" t="s">
        <v>13956</v>
      </c>
      <c r="X394" s="6" t="s">
        <v>13956</v>
      </c>
      <c r="Y394" s="6" t="s">
        <v>13956</v>
      </c>
      <c r="Z394" s="7">
        <v>197</v>
      </c>
      <c r="AA394" s="7">
        <v>163</v>
      </c>
      <c r="AB394" s="149" t="s">
        <v>290</v>
      </c>
      <c r="AC394" s="149" t="s">
        <v>13956</v>
      </c>
      <c r="AD394" s="149" t="s">
        <v>13956</v>
      </c>
      <c r="AE394" s="8">
        <v>355</v>
      </c>
      <c r="AF394" s="149" t="s">
        <v>13956</v>
      </c>
      <c r="AG394" s="149" t="s">
        <v>290</v>
      </c>
      <c r="AH394" s="149" t="s">
        <v>290</v>
      </c>
      <c r="AI394" s="9">
        <v>360</v>
      </c>
      <c r="AJ394" s="150" t="s">
        <v>13956</v>
      </c>
      <c r="AK394" s="9">
        <v>360</v>
      </c>
    </row>
    <row r="395" spans="1:37">
      <c r="A395" s="10" t="s">
        <v>12205</v>
      </c>
      <c r="B395" s="11" t="s">
        <v>9280</v>
      </c>
      <c r="C395" s="11" t="s">
        <v>9282</v>
      </c>
      <c r="D395" s="11" t="s">
        <v>9283</v>
      </c>
      <c r="E395" s="11" t="s">
        <v>1122</v>
      </c>
      <c r="F395" s="11" t="s">
        <v>12206</v>
      </c>
      <c r="G395" s="11" t="s">
        <v>12207</v>
      </c>
      <c r="H395" s="148">
        <v>1</v>
      </c>
      <c r="I395" s="148">
        <v>12</v>
      </c>
      <c r="J395" s="29">
        <v>11</v>
      </c>
      <c r="K395" s="29">
        <v>12</v>
      </c>
      <c r="L395" s="29">
        <v>10</v>
      </c>
      <c r="M395" s="29">
        <v>22</v>
      </c>
      <c r="N395" s="29">
        <v>11</v>
      </c>
      <c r="O395" s="29">
        <v>20</v>
      </c>
      <c r="P395" s="6" t="s">
        <v>290</v>
      </c>
      <c r="Q395" s="29">
        <v>14</v>
      </c>
      <c r="R395" s="29">
        <v>11</v>
      </c>
      <c r="S395" s="29">
        <v>15</v>
      </c>
      <c r="T395" s="6" t="s">
        <v>13956</v>
      </c>
      <c r="U395" s="6" t="s">
        <v>13956</v>
      </c>
      <c r="V395" s="6" t="s">
        <v>13956</v>
      </c>
      <c r="W395" s="6" t="s">
        <v>13956</v>
      </c>
      <c r="X395" s="6" t="s">
        <v>13956</v>
      </c>
      <c r="Y395" s="6" t="s">
        <v>13956</v>
      </c>
      <c r="Z395" s="7">
        <v>63</v>
      </c>
      <c r="AA395" s="7">
        <v>70</v>
      </c>
      <c r="AB395" s="8">
        <v>131</v>
      </c>
      <c r="AC395" s="149" t="s">
        <v>13956</v>
      </c>
      <c r="AD395" s="149" t="s">
        <v>13956</v>
      </c>
      <c r="AE395" s="149" t="s">
        <v>13956</v>
      </c>
      <c r="AF395" s="149" t="s">
        <v>13956</v>
      </c>
      <c r="AG395" s="149" t="s">
        <v>290</v>
      </c>
      <c r="AH395" s="149" t="s">
        <v>13956</v>
      </c>
      <c r="AI395" s="9">
        <v>133</v>
      </c>
      <c r="AJ395" s="150" t="s">
        <v>13956</v>
      </c>
      <c r="AK395" s="9">
        <v>133</v>
      </c>
    </row>
    <row r="396" spans="1:37">
      <c r="A396" s="10" t="s">
        <v>2330</v>
      </c>
      <c r="B396" s="11" t="s">
        <v>2331</v>
      </c>
      <c r="C396" s="11" t="s">
        <v>9287</v>
      </c>
      <c r="D396" s="11" t="s">
        <v>2333</v>
      </c>
      <c r="E396" s="11" t="s">
        <v>1122</v>
      </c>
      <c r="F396" s="11" t="s">
        <v>12208</v>
      </c>
      <c r="G396" s="11" t="s">
        <v>6146</v>
      </c>
      <c r="H396" s="148">
        <v>4.5</v>
      </c>
      <c r="I396" s="148">
        <v>29.5</v>
      </c>
      <c r="J396" s="29">
        <v>104</v>
      </c>
      <c r="K396" s="29">
        <v>48</v>
      </c>
      <c r="L396" s="29">
        <v>42</v>
      </c>
      <c r="M396" s="29">
        <v>35</v>
      </c>
      <c r="N396" s="29">
        <v>42</v>
      </c>
      <c r="O396" s="29">
        <v>39</v>
      </c>
      <c r="P396" s="29">
        <v>38</v>
      </c>
      <c r="Q396" s="29">
        <v>41</v>
      </c>
      <c r="R396" s="29">
        <v>29</v>
      </c>
      <c r="S396" s="29">
        <v>24</v>
      </c>
      <c r="T396" s="6" t="s">
        <v>13956</v>
      </c>
      <c r="U396" s="6" t="s">
        <v>13956</v>
      </c>
      <c r="V396" s="6" t="s">
        <v>13956</v>
      </c>
      <c r="W396" s="6" t="s">
        <v>13956</v>
      </c>
      <c r="X396" s="29">
        <v>23</v>
      </c>
      <c r="Y396" s="6" t="s">
        <v>13956</v>
      </c>
      <c r="Z396" s="7">
        <v>255</v>
      </c>
      <c r="AA396" s="7">
        <v>210</v>
      </c>
      <c r="AB396" s="8">
        <v>44</v>
      </c>
      <c r="AC396" s="149" t="s">
        <v>290</v>
      </c>
      <c r="AD396" s="8">
        <v>18</v>
      </c>
      <c r="AE396" s="149" t="s">
        <v>290</v>
      </c>
      <c r="AF396" s="149" t="s">
        <v>13956</v>
      </c>
      <c r="AG396" s="8">
        <v>387</v>
      </c>
      <c r="AH396" s="149" t="s">
        <v>290</v>
      </c>
      <c r="AI396" s="9">
        <v>465</v>
      </c>
      <c r="AJ396" s="150" t="s">
        <v>13956</v>
      </c>
      <c r="AK396" s="9">
        <v>465</v>
      </c>
    </row>
    <row r="397" spans="1:37">
      <c r="A397" s="10" t="s">
        <v>2334</v>
      </c>
      <c r="B397" s="11" t="s">
        <v>2335</v>
      </c>
      <c r="C397" s="11" t="s">
        <v>9290</v>
      </c>
      <c r="D397" s="11" t="s">
        <v>2338</v>
      </c>
      <c r="E397" s="11" t="s">
        <v>1122</v>
      </c>
      <c r="F397" s="11" t="s">
        <v>12209</v>
      </c>
      <c r="G397" s="11" t="s">
        <v>6149</v>
      </c>
      <c r="H397" s="148">
        <v>2</v>
      </c>
      <c r="I397" s="148">
        <v>40</v>
      </c>
      <c r="J397" s="29">
        <v>101</v>
      </c>
      <c r="K397" s="29">
        <v>54</v>
      </c>
      <c r="L397" s="29">
        <v>51</v>
      </c>
      <c r="M397" s="29">
        <v>44</v>
      </c>
      <c r="N397" s="29">
        <v>34</v>
      </c>
      <c r="O397" s="29">
        <v>50</v>
      </c>
      <c r="P397" s="29">
        <v>48</v>
      </c>
      <c r="Q397" s="29">
        <v>41</v>
      </c>
      <c r="R397" s="29">
        <v>40</v>
      </c>
      <c r="S397" s="29">
        <v>18</v>
      </c>
      <c r="T397" s="6" t="s">
        <v>13956</v>
      </c>
      <c r="U397" s="6" t="s">
        <v>13956</v>
      </c>
      <c r="V397" s="6" t="s">
        <v>13956</v>
      </c>
      <c r="W397" s="6" t="s">
        <v>13956</v>
      </c>
      <c r="X397" s="6" t="s">
        <v>13956</v>
      </c>
      <c r="Y397" s="6" t="s">
        <v>13956</v>
      </c>
      <c r="Z397" s="7">
        <v>231</v>
      </c>
      <c r="AA397" s="7">
        <v>250</v>
      </c>
      <c r="AB397" s="8">
        <v>12</v>
      </c>
      <c r="AC397" s="149" t="s">
        <v>290</v>
      </c>
      <c r="AD397" s="149" t="s">
        <v>290</v>
      </c>
      <c r="AE397" s="149" t="s">
        <v>290</v>
      </c>
      <c r="AF397" s="149" t="s">
        <v>13956</v>
      </c>
      <c r="AG397" s="8">
        <v>431</v>
      </c>
      <c r="AH397" s="8">
        <v>28</v>
      </c>
      <c r="AI397" s="9">
        <v>481</v>
      </c>
      <c r="AJ397" s="150" t="s">
        <v>13956</v>
      </c>
      <c r="AK397" s="9">
        <v>481</v>
      </c>
    </row>
    <row r="398" spans="1:37">
      <c r="A398" s="10" t="s">
        <v>2339</v>
      </c>
      <c r="B398" s="11" t="s">
        <v>2340</v>
      </c>
      <c r="C398" s="11" t="s">
        <v>9236</v>
      </c>
      <c r="D398" s="11" t="s">
        <v>2342</v>
      </c>
      <c r="E398" s="11" t="s">
        <v>1122</v>
      </c>
      <c r="F398" s="11" t="s">
        <v>13606</v>
      </c>
      <c r="G398" s="11" t="s">
        <v>6152</v>
      </c>
      <c r="H398" s="148">
        <v>2</v>
      </c>
      <c r="I398" s="148">
        <v>9</v>
      </c>
      <c r="J398" s="29">
        <v>15</v>
      </c>
      <c r="K398" s="6" t="s">
        <v>290</v>
      </c>
      <c r="L398" s="29">
        <v>10</v>
      </c>
      <c r="M398" s="6" t="s">
        <v>290</v>
      </c>
      <c r="N398" s="6" t="s">
        <v>290</v>
      </c>
      <c r="O398" s="29">
        <v>14</v>
      </c>
      <c r="P398" s="6" t="s">
        <v>290</v>
      </c>
      <c r="Q398" s="6" t="s">
        <v>290</v>
      </c>
      <c r="R398" s="29">
        <v>15</v>
      </c>
      <c r="S398" s="29">
        <v>15</v>
      </c>
      <c r="T398" s="6" t="s">
        <v>13956</v>
      </c>
      <c r="U398" s="6" t="s">
        <v>13956</v>
      </c>
      <c r="V398" s="6" t="s">
        <v>13956</v>
      </c>
      <c r="W398" s="6" t="s">
        <v>13956</v>
      </c>
      <c r="X398" s="6" t="s">
        <v>13956</v>
      </c>
      <c r="Y398" s="6" t="s">
        <v>13956</v>
      </c>
      <c r="Z398" s="7">
        <v>62</v>
      </c>
      <c r="AA398" s="7">
        <v>48</v>
      </c>
      <c r="AB398" s="149" t="s">
        <v>13956</v>
      </c>
      <c r="AC398" s="149" t="s">
        <v>13956</v>
      </c>
      <c r="AD398" s="149" t="s">
        <v>13956</v>
      </c>
      <c r="AE398" s="8">
        <v>110</v>
      </c>
      <c r="AF398" s="149" t="s">
        <v>13956</v>
      </c>
      <c r="AG398" s="149" t="s">
        <v>13956</v>
      </c>
      <c r="AH398" s="149" t="s">
        <v>13956</v>
      </c>
      <c r="AI398" s="9">
        <v>110</v>
      </c>
      <c r="AJ398" s="150" t="s">
        <v>13956</v>
      </c>
      <c r="AK398" s="9">
        <v>110</v>
      </c>
    </row>
    <row r="399" spans="1:37">
      <c r="A399" s="10" t="s">
        <v>2343</v>
      </c>
      <c r="B399" s="11" t="s">
        <v>2344</v>
      </c>
      <c r="C399" s="11" t="s">
        <v>9296</v>
      </c>
      <c r="D399" s="11" t="s">
        <v>2347</v>
      </c>
      <c r="E399" s="11" t="s">
        <v>1122</v>
      </c>
      <c r="F399" s="11" t="s">
        <v>12210</v>
      </c>
      <c r="G399" s="11" t="s">
        <v>6155</v>
      </c>
      <c r="H399" s="148">
        <v>2</v>
      </c>
      <c r="I399" s="148">
        <v>28.5</v>
      </c>
      <c r="J399" s="29">
        <v>74</v>
      </c>
      <c r="K399" s="29">
        <v>38</v>
      </c>
      <c r="L399" s="29">
        <v>44</v>
      </c>
      <c r="M399" s="29">
        <v>46</v>
      </c>
      <c r="N399" s="29">
        <v>37</v>
      </c>
      <c r="O399" s="29">
        <v>39</v>
      </c>
      <c r="P399" s="29">
        <v>36</v>
      </c>
      <c r="Q399" s="29">
        <v>30</v>
      </c>
      <c r="R399" s="29">
        <v>17</v>
      </c>
      <c r="S399" s="29">
        <v>10</v>
      </c>
      <c r="T399" s="6" t="s">
        <v>13956</v>
      </c>
      <c r="U399" s="6" t="s">
        <v>13956</v>
      </c>
      <c r="V399" s="6" t="s">
        <v>13956</v>
      </c>
      <c r="W399" s="6" t="s">
        <v>13956</v>
      </c>
      <c r="X399" s="29">
        <v>12</v>
      </c>
      <c r="Y399" s="6" t="s">
        <v>13956</v>
      </c>
      <c r="Z399" s="7">
        <v>191</v>
      </c>
      <c r="AA399" s="7">
        <v>192</v>
      </c>
      <c r="AB399" s="149" t="s">
        <v>290</v>
      </c>
      <c r="AC399" s="149" t="s">
        <v>13956</v>
      </c>
      <c r="AD399" s="149" t="s">
        <v>290</v>
      </c>
      <c r="AE399" s="149" t="s">
        <v>290</v>
      </c>
      <c r="AF399" s="149" t="s">
        <v>13956</v>
      </c>
      <c r="AG399" s="8">
        <v>360</v>
      </c>
      <c r="AH399" s="8">
        <v>11</v>
      </c>
      <c r="AI399" s="9">
        <v>383</v>
      </c>
      <c r="AJ399" s="150" t="s">
        <v>13956</v>
      </c>
      <c r="AK399" s="9">
        <v>383</v>
      </c>
    </row>
    <row r="400" spans="1:37">
      <c r="A400" s="10" t="s">
        <v>2348</v>
      </c>
      <c r="B400" s="11" t="s">
        <v>2349</v>
      </c>
      <c r="C400" s="11" t="s">
        <v>9299</v>
      </c>
      <c r="D400" s="11" t="s">
        <v>2352</v>
      </c>
      <c r="E400" s="11" t="s">
        <v>1122</v>
      </c>
      <c r="F400" s="11" t="s">
        <v>12211</v>
      </c>
      <c r="G400" s="11" t="s">
        <v>6158</v>
      </c>
      <c r="H400" s="148">
        <v>2</v>
      </c>
      <c r="I400" s="148">
        <v>33</v>
      </c>
      <c r="J400" s="29">
        <v>91</v>
      </c>
      <c r="K400" s="29">
        <v>62</v>
      </c>
      <c r="L400" s="29">
        <v>65</v>
      </c>
      <c r="M400" s="29">
        <v>67</v>
      </c>
      <c r="N400" s="29">
        <v>78</v>
      </c>
      <c r="O400" s="29">
        <v>68</v>
      </c>
      <c r="P400" s="29">
        <v>83</v>
      </c>
      <c r="Q400" s="29">
        <v>69</v>
      </c>
      <c r="R400" s="29">
        <v>61</v>
      </c>
      <c r="S400" s="29">
        <v>73</v>
      </c>
      <c r="T400" s="6" t="s">
        <v>13956</v>
      </c>
      <c r="U400" s="6" t="s">
        <v>13956</v>
      </c>
      <c r="V400" s="6" t="s">
        <v>13956</v>
      </c>
      <c r="W400" s="6" t="s">
        <v>13956</v>
      </c>
      <c r="X400" s="6" t="s">
        <v>13956</v>
      </c>
      <c r="Y400" s="6" t="s">
        <v>13956</v>
      </c>
      <c r="Z400" s="7">
        <v>359</v>
      </c>
      <c r="AA400" s="7">
        <v>358</v>
      </c>
      <c r="AB400" s="8">
        <v>26</v>
      </c>
      <c r="AC400" s="149" t="s">
        <v>290</v>
      </c>
      <c r="AD400" s="149" t="s">
        <v>290</v>
      </c>
      <c r="AE400" s="8">
        <v>22</v>
      </c>
      <c r="AF400" s="149" t="s">
        <v>13956</v>
      </c>
      <c r="AG400" s="8">
        <v>662</v>
      </c>
      <c r="AH400" s="149" t="s">
        <v>13956</v>
      </c>
      <c r="AI400" s="9">
        <v>717</v>
      </c>
      <c r="AJ400" s="150" t="s">
        <v>13956</v>
      </c>
      <c r="AK400" s="9">
        <v>717</v>
      </c>
    </row>
    <row r="401" spans="1:37">
      <c r="A401" s="10" t="s">
        <v>2353</v>
      </c>
      <c r="B401" s="11" t="s">
        <v>2354</v>
      </c>
      <c r="C401" s="11" t="s">
        <v>6159</v>
      </c>
      <c r="D401" s="11" t="s">
        <v>2356</v>
      </c>
      <c r="E401" s="11" t="s">
        <v>1122</v>
      </c>
      <c r="F401" s="11" t="s">
        <v>12212</v>
      </c>
      <c r="G401" s="11" t="s">
        <v>6161</v>
      </c>
      <c r="H401" s="148">
        <v>5</v>
      </c>
      <c r="I401" s="148">
        <v>22</v>
      </c>
      <c r="J401" s="29">
        <v>70</v>
      </c>
      <c r="K401" s="29">
        <v>32</v>
      </c>
      <c r="L401" s="29">
        <v>28</v>
      </c>
      <c r="M401" s="29">
        <v>21</v>
      </c>
      <c r="N401" s="29">
        <v>23</v>
      </c>
      <c r="O401" s="29">
        <v>14</v>
      </c>
      <c r="P401" s="29">
        <v>13</v>
      </c>
      <c r="Q401" s="29">
        <v>16</v>
      </c>
      <c r="R401" s="29">
        <v>11</v>
      </c>
      <c r="S401" s="6" t="s">
        <v>290</v>
      </c>
      <c r="T401" s="6" t="s">
        <v>13956</v>
      </c>
      <c r="U401" s="6" t="s">
        <v>13956</v>
      </c>
      <c r="V401" s="6" t="s">
        <v>13956</v>
      </c>
      <c r="W401" s="6" t="s">
        <v>13956</v>
      </c>
      <c r="X401" s="6" t="s">
        <v>13956</v>
      </c>
      <c r="Y401" s="6" t="s">
        <v>13956</v>
      </c>
      <c r="Z401" s="7">
        <v>111</v>
      </c>
      <c r="AA401" s="7">
        <v>122</v>
      </c>
      <c r="AB401" s="8">
        <v>83</v>
      </c>
      <c r="AC401" s="149" t="s">
        <v>13956</v>
      </c>
      <c r="AD401" s="149" t="s">
        <v>290</v>
      </c>
      <c r="AE401" s="149" t="s">
        <v>13956</v>
      </c>
      <c r="AF401" s="149" t="s">
        <v>13956</v>
      </c>
      <c r="AG401" s="8">
        <v>110</v>
      </c>
      <c r="AH401" s="8">
        <v>34</v>
      </c>
      <c r="AI401" s="9">
        <v>233</v>
      </c>
      <c r="AJ401" s="150" t="s">
        <v>13956</v>
      </c>
      <c r="AK401" s="9">
        <v>233</v>
      </c>
    </row>
    <row r="402" spans="1:37">
      <c r="A402" s="10" t="s">
        <v>2363</v>
      </c>
      <c r="B402" s="11" t="s">
        <v>9306</v>
      </c>
      <c r="C402" s="11" t="s">
        <v>12215</v>
      </c>
      <c r="D402" s="11" t="s">
        <v>2365</v>
      </c>
      <c r="E402" s="11" t="s">
        <v>1122</v>
      </c>
      <c r="F402" s="11" t="s">
        <v>12216</v>
      </c>
      <c r="G402" s="11" t="s">
        <v>6167</v>
      </c>
      <c r="H402" s="148">
        <v>1</v>
      </c>
      <c r="I402" s="148">
        <v>11</v>
      </c>
      <c r="J402" s="29">
        <v>29</v>
      </c>
      <c r="K402" s="29">
        <v>22</v>
      </c>
      <c r="L402" s="29">
        <v>20</v>
      </c>
      <c r="M402" s="29">
        <v>19</v>
      </c>
      <c r="N402" s="29">
        <v>24</v>
      </c>
      <c r="O402" s="29">
        <v>21</v>
      </c>
      <c r="P402" s="29">
        <v>16</v>
      </c>
      <c r="Q402" s="29">
        <v>21</v>
      </c>
      <c r="R402" s="29">
        <v>22</v>
      </c>
      <c r="S402" s="29">
        <v>15</v>
      </c>
      <c r="T402" s="6" t="s">
        <v>13956</v>
      </c>
      <c r="U402" s="6" t="s">
        <v>13956</v>
      </c>
      <c r="V402" s="6" t="s">
        <v>13956</v>
      </c>
      <c r="W402" s="6" t="s">
        <v>13956</v>
      </c>
      <c r="X402" s="6" t="s">
        <v>13956</v>
      </c>
      <c r="Y402" s="6" t="s">
        <v>13956</v>
      </c>
      <c r="Z402" s="7">
        <v>114</v>
      </c>
      <c r="AA402" s="7">
        <v>95</v>
      </c>
      <c r="AB402" s="8">
        <v>62</v>
      </c>
      <c r="AC402" s="149" t="s">
        <v>290</v>
      </c>
      <c r="AD402" s="8">
        <v>10</v>
      </c>
      <c r="AE402" s="149" t="s">
        <v>290</v>
      </c>
      <c r="AF402" s="149" t="s">
        <v>13956</v>
      </c>
      <c r="AG402" s="8">
        <v>130</v>
      </c>
      <c r="AH402" s="149" t="s">
        <v>290</v>
      </c>
      <c r="AI402" s="9">
        <v>209</v>
      </c>
      <c r="AJ402" s="150" t="s">
        <v>13956</v>
      </c>
      <c r="AK402" s="9">
        <v>209</v>
      </c>
    </row>
    <row r="403" spans="1:37">
      <c r="A403" s="10" t="s">
        <v>2366</v>
      </c>
      <c r="B403" s="11" t="s">
        <v>2367</v>
      </c>
      <c r="C403" s="11" t="s">
        <v>12217</v>
      </c>
      <c r="D403" s="11" t="s">
        <v>2368</v>
      </c>
      <c r="E403" s="11" t="s">
        <v>1122</v>
      </c>
      <c r="F403" s="11" t="s">
        <v>12218</v>
      </c>
      <c r="G403" s="11" t="s">
        <v>6171</v>
      </c>
      <c r="H403" s="148">
        <v>2</v>
      </c>
      <c r="I403" s="148">
        <v>11</v>
      </c>
      <c r="J403" s="29">
        <v>33</v>
      </c>
      <c r="K403" s="29">
        <v>15</v>
      </c>
      <c r="L403" s="29">
        <v>16</v>
      </c>
      <c r="M403" s="29">
        <v>21</v>
      </c>
      <c r="N403" s="29">
        <v>21</v>
      </c>
      <c r="O403" s="29">
        <v>23</v>
      </c>
      <c r="P403" s="29">
        <v>21</v>
      </c>
      <c r="Q403" s="29">
        <v>25</v>
      </c>
      <c r="R403" s="29">
        <v>21</v>
      </c>
      <c r="S403" s="29">
        <v>27</v>
      </c>
      <c r="T403" s="6" t="s">
        <v>13956</v>
      </c>
      <c r="U403" s="6" t="s">
        <v>13956</v>
      </c>
      <c r="V403" s="6" t="s">
        <v>13956</v>
      </c>
      <c r="W403" s="6" t="s">
        <v>13956</v>
      </c>
      <c r="X403" s="6" t="s">
        <v>13956</v>
      </c>
      <c r="Y403" s="6" t="s">
        <v>13956</v>
      </c>
      <c r="Z403" s="7">
        <v>112</v>
      </c>
      <c r="AA403" s="7">
        <v>111</v>
      </c>
      <c r="AB403" s="149" t="s">
        <v>13956</v>
      </c>
      <c r="AC403" s="149" t="s">
        <v>13956</v>
      </c>
      <c r="AD403" s="149" t="s">
        <v>13956</v>
      </c>
      <c r="AE403" s="8">
        <v>111</v>
      </c>
      <c r="AF403" s="8">
        <v>112</v>
      </c>
      <c r="AG403" s="149" t="s">
        <v>13956</v>
      </c>
      <c r="AH403" s="149" t="s">
        <v>13956</v>
      </c>
      <c r="AI403" s="9">
        <v>223</v>
      </c>
      <c r="AJ403" s="150" t="s">
        <v>13956</v>
      </c>
      <c r="AK403" s="9">
        <v>223</v>
      </c>
    </row>
    <row r="404" spans="1:37">
      <c r="A404" s="10" t="s">
        <v>14063</v>
      </c>
      <c r="B404" s="11" t="s">
        <v>14064</v>
      </c>
      <c r="C404" s="11" t="s">
        <v>14065</v>
      </c>
      <c r="D404" s="11" t="s">
        <v>14066</v>
      </c>
      <c r="E404" s="11" t="s">
        <v>1122</v>
      </c>
      <c r="F404" s="11" t="s">
        <v>14067</v>
      </c>
      <c r="G404" s="11" t="s">
        <v>14068</v>
      </c>
      <c r="H404" s="148">
        <v>1</v>
      </c>
      <c r="I404" s="148">
        <v>5</v>
      </c>
      <c r="J404" s="6" t="s">
        <v>13956</v>
      </c>
      <c r="K404" s="6" t="s">
        <v>13956</v>
      </c>
      <c r="L404" s="6" t="s">
        <v>13956</v>
      </c>
      <c r="M404" s="6" t="s">
        <v>13956</v>
      </c>
      <c r="N404" s="6" t="s">
        <v>13956</v>
      </c>
      <c r="O404" s="6" t="s">
        <v>13956</v>
      </c>
      <c r="P404" s="6" t="s">
        <v>13956</v>
      </c>
      <c r="Q404" s="6" t="s">
        <v>13956</v>
      </c>
      <c r="R404" s="6" t="s">
        <v>13956</v>
      </c>
      <c r="S404" s="6" t="s">
        <v>13956</v>
      </c>
      <c r="T404" s="6" t="s">
        <v>290</v>
      </c>
      <c r="U404" s="6" t="s">
        <v>290</v>
      </c>
      <c r="V404" s="6" t="s">
        <v>13956</v>
      </c>
      <c r="W404" s="6" t="s">
        <v>13956</v>
      </c>
      <c r="X404" s="6" t="s">
        <v>13956</v>
      </c>
      <c r="Y404" s="6" t="s">
        <v>13956</v>
      </c>
      <c r="Z404" s="151" t="s">
        <v>290</v>
      </c>
      <c r="AA404" s="151" t="s">
        <v>290</v>
      </c>
      <c r="AB404" s="8">
        <v>10</v>
      </c>
      <c r="AC404" s="149" t="s">
        <v>13956</v>
      </c>
      <c r="AD404" s="149" t="s">
        <v>13956</v>
      </c>
      <c r="AE404" s="149" t="s">
        <v>13956</v>
      </c>
      <c r="AF404" s="149" t="s">
        <v>13956</v>
      </c>
      <c r="AG404" s="149" t="s">
        <v>13956</v>
      </c>
      <c r="AH404" s="149" t="s">
        <v>13956</v>
      </c>
      <c r="AI404" s="150" t="s">
        <v>13956</v>
      </c>
      <c r="AJ404" s="9">
        <v>10</v>
      </c>
      <c r="AK404" s="9">
        <v>10</v>
      </c>
    </row>
    <row r="405" spans="1:37">
      <c r="A405" s="10" t="s">
        <v>12219</v>
      </c>
      <c r="B405" s="11" t="s">
        <v>9314</v>
      </c>
      <c r="C405" s="11" t="s">
        <v>12220</v>
      </c>
      <c r="D405" s="11" t="s">
        <v>9317</v>
      </c>
      <c r="E405" s="11" t="s">
        <v>1122</v>
      </c>
      <c r="F405" s="11" t="s">
        <v>12221</v>
      </c>
      <c r="G405" s="11" t="s">
        <v>12222</v>
      </c>
      <c r="H405" s="148">
        <v>2</v>
      </c>
      <c r="I405" s="148">
        <v>17</v>
      </c>
      <c r="J405" s="29">
        <v>47</v>
      </c>
      <c r="K405" s="29">
        <v>25</v>
      </c>
      <c r="L405" s="29">
        <v>17</v>
      </c>
      <c r="M405" s="29">
        <v>21</v>
      </c>
      <c r="N405" s="29">
        <v>17</v>
      </c>
      <c r="O405" s="29">
        <v>20</v>
      </c>
      <c r="P405" s="29">
        <v>19</v>
      </c>
      <c r="Q405" s="29">
        <v>14</v>
      </c>
      <c r="R405" s="6" t="s">
        <v>290</v>
      </c>
      <c r="S405" s="29">
        <v>17</v>
      </c>
      <c r="T405" s="6" t="s">
        <v>13956</v>
      </c>
      <c r="U405" s="6" t="s">
        <v>13956</v>
      </c>
      <c r="V405" s="6" t="s">
        <v>13956</v>
      </c>
      <c r="W405" s="6" t="s">
        <v>13956</v>
      </c>
      <c r="X405" s="6" t="s">
        <v>13956</v>
      </c>
      <c r="Y405" s="6" t="s">
        <v>13956</v>
      </c>
      <c r="Z405" s="7">
        <v>109</v>
      </c>
      <c r="AA405" s="7">
        <v>96</v>
      </c>
      <c r="AB405" s="8">
        <v>39</v>
      </c>
      <c r="AC405" s="149" t="s">
        <v>290</v>
      </c>
      <c r="AD405" s="8">
        <v>17</v>
      </c>
      <c r="AE405" s="8">
        <v>35</v>
      </c>
      <c r="AF405" s="149" t="s">
        <v>13956</v>
      </c>
      <c r="AG405" s="8">
        <v>101</v>
      </c>
      <c r="AH405" s="8">
        <v>10</v>
      </c>
      <c r="AI405" s="9">
        <v>205</v>
      </c>
      <c r="AJ405" s="150" t="s">
        <v>13956</v>
      </c>
      <c r="AK405" s="9">
        <v>205</v>
      </c>
    </row>
    <row r="406" spans="1:37">
      <c r="A406" s="10" t="s">
        <v>2369</v>
      </c>
      <c r="B406" s="11" t="s">
        <v>2370</v>
      </c>
      <c r="C406" s="11" t="s">
        <v>9321</v>
      </c>
      <c r="D406" s="11" t="s">
        <v>2373</v>
      </c>
      <c r="E406" s="11" t="s">
        <v>1122</v>
      </c>
      <c r="F406" s="11" t="s">
        <v>12223</v>
      </c>
      <c r="G406" s="11" t="s">
        <v>6174</v>
      </c>
      <c r="H406" s="148">
        <v>4.5</v>
      </c>
      <c r="I406" s="148">
        <v>14.5</v>
      </c>
      <c r="J406" s="29">
        <v>45</v>
      </c>
      <c r="K406" s="29">
        <v>25</v>
      </c>
      <c r="L406" s="29">
        <v>28</v>
      </c>
      <c r="M406" s="29">
        <v>24</v>
      </c>
      <c r="N406" s="29">
        <v>19</v>
      </c>
      <c r="O406" s="29">
        <v>22</v>
      </c>
      <c r="P406" s="29">
        <v>26</v>
      </c>
      <c r="Q406" s="29">
        <v>23</v>
      </c>
      <c r="R406" s="29">
        <v>27</v>
      </c>
      <c r="S406" s="29">
        <v>20</v>
      </c>
      <c r="T406" s="6" t="s">
        <v>13956</v>
      </c>
      <c r="U406" s="6" t="s">
        <v>13956</v>
      </c>
      <c r="V406" s="6" t="s">
        <v>13956</v>
      </c>
      <c r="W406" s="6" t="s">
        <v>13956</v>
      </c>
      <c r="X406" s="6" t="s">
        <v>13956</v>
      </c>
      <c r="Y406" s="6" t="s">
        <v>13956</v>
      </c>
      <c r="Z406" s="7">
        <v>140</v>
      </c>
      <c r="AA406" s="7">
        <v>119</v>
      </c>
      <c r="AB406" s="149" t="s">
        <v>290</v>
      </c>
      <c r="AC406" s="149" t="s">
        <v>13956</v>
      </c>
      <c r="AD406" s="149" t="s">
        <v>13956</v>
      </c>
      <c r="AE406" s="8">
        <v>254</v>
      </c>
      <c r="AF406" s="149" t="s">
        <v>13956</v>
      </c>
      <c r="AG406" s="149" t="s">
        <v>290</v>
      </c>
      <c r="AH406" s="149" t="s">
        <v>13956</v>
      </c>
      <c r="AI406" s="9">
        <v>259</v>
      </c>
      <c r="AJ406" s="150" t="s">
        <v>13956</v>
      </c>
      <c r="AK406" s="9">
        <v>259</v>
      </c>
    </row>
    <row r="407" spans="1:37">
      <c r="A407" s="10" t="s">
        <v>12225</v>
      </c>
      <c r="B407" s="11" t="s">
        <v>9323</v>
      </c>
      <c r="C407" s="11" t="s">
        <v>9325</v>
      </c>
      <c r="D407" s="11" t="s">
        <v>1721</v>
      </c>
      <c r="E407" s="11" t="s">
        <v>1122</v>
      </c>
      <c r="F407" s="11" t="s">
        <v>12226</v>
      </c>
      <c r="G407" s="11" t="s">
        <v>12227</v>
      </c>
      <c r="H407" s="148">
        <v>1</v>
      </c>
      <c r="I407" s="148">
        <v>9</v>
      </c>
      <c r="J407" s="29">
        <v>26</v>
      </c>
      <c r="K407" s="29">
        <v>11</v>
      </c>
      <c r="L407" s="29">
        <v>17</v>
      </c>
      <c r="M407" s="6" t="s">
        <v>290</v>
      </c>
      <c r="N407" s="29">
        <v>12</v>
      </c>
      <c r="O407" s="6" t="s">
        <v>290</v>
      </c>
      <c r="P407" s="29">
        <v>13</v>
      </c>
      <c r="Q407" s="29">
        <v>13</v>
      </c>
      <c r="R407" s="29">
        <v>14</v>
      </c>
      <c r="S407" s="29">
        <v>17</v>
      </c>
      <c r="T407" s="6" t="s">
        <v>13956</v>
      </c>
      <c r="U407" s="6" t="s">
        <v>13956</v>
      </c>
      <c r="V407" s="6" t="s">
        <v>13956</v>
      </c>
      <c r="W407" s="6" t="s">
        <v>13956</v>
      </c>
      <c r="X407" s="6" t="s">
        <v>13956</v>
      </c>
      <c r="Y407" s="6" t="s">
        <v>13956</v>
      </c>
      <c r="Z407" s="7">
        <v>67</v>
      </c>
      <c r="AA407" s="7">
        <v>69</v>
      </c>
      <c r="AB407" s="8">
        <v>47</v>
      </c>
      <c r="AC407" s="149" t="s">
        <v>13956</v>
      </c>
      <c r="AD407" s="149" t="s">
        <v>290</v>
      </c>
      <c r="AE407" s="8">
        <v>38</v>
      </c>
      <c r="AF407" s="149" t="s">
        <v>290</v>
      </c>
      <c r="AG407" s="8">
        <v>45</v>
      </c>
      <c r="AH407" s="149" t="s">
        <v>290</v>
      </c>
      <c r="AI407" s="9">
        <v>136</v>
      </c>
      <c r="AJ407" s="150" t="s">
        <v>13956</v>
      </c>
      <c r="AK407" s="9">
        <v>136</v>
      </c>
    </row>
    <row r="408" spans="1:37">
      <c r="A408" s="10" t="s">
        <v>2374</v>
      </c>
      <c r="B408" s="11" t="s">
        <v>401</v>
      </c>
      <c r="C408" s="11" t="s">
        <v>9328</v>
      </c>
      <c r="D408" s="11" t="s">
        <v>2376</v>
      </c>
      <c r="E408" s="11" t="s">
        <v>1122</v>
      </c>
      <c r="F408" s="11" t="s">
        <v>12228</v>
      </c>
      <c r="G408" s="11" t="s">
        <v>6183</v>
      </c>
      <c r="H408" s="148">
        <v>1</v>
      </c>
      <c r="I408" s="148">
        <v>8</v>
      </c>
      <c r="J408" s="6" t="s">
        <v>13956</v>
      </c>
      <c r="K408" s="29">
        <v>18</v>
      </c>
      <c r="L408" s="29">
        <v>25</v>
      </c>
      <c r="M408" s="29">
        <v>14</v>
      </c>
      <c r="N408" s="29">
        <v>27</v>
      </c>
      <c r="O408" s="29">
        <v>16</v>
      </c>
      <c r="P408" s="29">
        <v>18</v>
      </c>
      <c r="Q408" s="29">
        <v>17</v>
      </c>
      <c r="R408" s="29">
        <v>15</v>
      </c>
      <c r="S408" s="29">
        <v>15</v>
      </c>
      <c r="T408" s="6" t="s">
        <v>13956</v>
      </c>
      <c r="U408" s="6" t="s">
        <v>13956</v>
      </c>
      <c r="V408" s="6" t="s">
        <v>13956</v>
      </c>
      <c r="W408" s="6" t="s">
        <v>13956</v>
      </c>
      <c r="X408" s="6" t="s">
        <v>13956</v>
      </c>
      <c r="Y408" s="6" t="s">
        <v>13956</v>
      </c>
      <c r="Z408" s="7">
        <v>79</v>
      </c>
      <c r="AA408" s="7">
        <v>86</v>
      </c>
      <c r="AB408" s="8">
        <v>134</v>
      </c>
      <c r="AC408" s="149" t="s">
        <v>13956</v>
      </c>
      <c r="AD408" s="149" t="s">
        <v>13956</v>
      </c>
      <c r="AE408" s="8">
        <v>29</v>
      </c>
      <c r="AF408" s="149" t="s">
        <v>13956</v>
      </c>
      <c r="AG408" s="149" t="s">
        <v>290</v>
      </c>
      <c r="AH408" s="149" t="s">
        <v>13956</v>
      </c>
      <c r="AI408" s="9">
        <v>165</v>
      </c>
      <c r="AJ408" s="150" t="s">
        <v>13956</v>
      </c>
      <c r="AK408" s="9">
        <v>165</v>
      </c>
    </row>
    <row r="409" spans="1:37">
      <c r="A409" s="10" t="s">
        <v>2377</v>
      </c>
      <c r="B409" s="11" t="s">
        <v>9330</v>
      </c>
      <c r="C409" s="11" t="s">
        <v>9332</v>
      </c>
      <c r="D409" s="11" t="s">
        <v>2380</v>
      </c>
      <c r="E409" s="11" t="s">
        <v>1122</v>
      </c>
      <c r="F409" s="11" t="s">
        <v>12229</v>
      </c>
      <c r="G409" s="11" t="s">
        <v>6187</v>
      </c>
      <c r="H409" s="148">
        <v>1.5</v>
      </c>
      <c r="I409" s="148">
        <v>17</v>
      </c>
      <c r="J409" s="29">
        <v>53</v>
      </c>
      <c r="K409" s="29">
        <v>19</v>
      </c>
      <c r="L409" s="29">
        <v>21</v>
      </c>
      <c r="M409" s="6" t="s">
        <v>290</v>
      </c>
      <c r="N409" s="29">
        <v>11</v>
      </c>
      <c r="O409" s="29">
        <v>11</v>
      </c>
      <c r="P409" s="29">
        <v>15</v>
      </c>
      <c r="Q409" s="29">
        <v>14</v>
      </c>
      <c r="R409" s="29">
        <v>10</v>
      </c>
      <c r="S409" s="29">
        <v>16</v>
      </c>
      <c r="T409" s="6" t="s">
        <v>13956</v>
      </c>
      <c r="U409" s="6" t="s">
        <v>13956</v>
      </c>
      <c r="V409" s="6" t="s">
        <v>13956</v>
      </c>
      <c r="W409" s="6" t="s">
        <v>13956</v>
      </c>
      <c r="X409" s="6" t="s">
        <v>13956</v>
      </c>
      <c r="Y409" s="6" t="s">
        <v>13956</v>
      </c>
      <c r="Z409" s="7">
        <v>80</v>
      </c>
      <c r="AA409" s="7">
        <v>99</v>
      </c>
      <c r="AB409" s="8">
        <v>92</v>
      </c>
      <c r="AC409" s="149" t="s">
        <v>13956</v>
      </c>
      <c r="AD409" s="149" t="s">
        <v>290</v>
      </c>
      <c r="AE409" s="8">
        <v>28</v>
      </c>
      <c r="AF409" s="149" t="s">
        <v>13956</v>
      </c>
      <c r="AG409" s="8">
        <v>36</v>
      </c>
      <c r="AH409" s="8">
        <v>20</v>
      </c>
      <c r="AI409" s="9">
        <v>179</v>
      </c>
      <c r="AJ409" s="150" t="s">
        <v>13956</v>
      </c>
      <c r="AK409" s="9">
        <v>179</v>
      </c>
    </row>
    <row r="410" spans="1:37">
      <c r="A410" s="10" t="s">
        <v>2381</v>
      </c>
      <c r="B410" s="11" t="s">
        <v>9335</v>
      </c>
      <c r="C410" s="11" t="s">
        <v>9337</v>
      </c>
      <c r="D410" s="11" t="s">
        <v>2385</v>
      </c>
      <c r="E410" s="11" t="s">
        <v>1122</v>
      </c>
      <c r="F410" s="11" t="s">
        <v>12230</v>
      </c>
      <c r="G410" s="11" t="s">
        <v>6190</v>
      </c>
      <c r="H410" s="148">
        <v>1</v>
      </c>
      <c r="I410" s="148">
        <v>19</v>
      </c>
      <c r="J410" s="29">
        <v>56</v>
      </c>
      <c r="K410" s="29">
        <v>43</v>
      </c>
      <c r="L410" s="29">
        <v>42</v>
      </c>
      <c r="M410" s="29">
        <v>36</v>
      </c>
      <c r="N410" s="29">
        <v>28</v>
      </c>
      <c r="O410" s="29">
        <v>28</v>
      </c>
      <c r="P410" s="29">
        <v>26</v>
      </c>
      <c r="Q410" s="29">
        <v>20</v>
      </c>
      <c r="R410" s="29">
        <v>22</v>
      </c>
      <c r="S410" s="29">
        <v>19</v>
      </c>
      <c r="T410" s="6" t="s">
        <v>13956</v>
      </c>
      <c r="U410" s="6" t="s">
        <v>13956</v>
      </c>
      <c r="V410" s="6" t="s">
        <v>13956</v>
      </c>
      <c r="W410" s="6" t="s">
        <v>13956</v>
      </c>
      <c r="X410" s="6" t="s">
        <v>13956</v>
      </c>
      <c r="Y410" s="6" t="s">
        <v>13956</v>
      </c>
      <c r="Z410" s="7">
        <v>161</v>
      </c>
      <c r="AA410" s="7">
        <v>159</v>
      </c>
      <c r="AB410" s="8">
        <v>231</v>
      </c>
      <c r="AC410" s="149" t="s">
        <v>13956</v>
      </c>
      <c r="AD410" s="149" t="s">
        <v>290</v>
      </c>
      <c r="AE410" s="8">
        <v>27</v>
      </c>
      <c r="AF410" s="149" t="s">
        <v>13956</v>
      </c>
      <c r="AG410" s="8">
        <v>22</v>
      </c>
      <c r="AH410" s="8">
        <v>38</v>
      </c>
      <c r="AI410" s="9">
        <v>320</v>
      </c>
      <c r="AJ410" s="150" t="s">
        <v>13956</v>
      </c>
      <c r="AK410" s="9">
        <v>320</v>
      </c>
    </row>
    <row r="411" spans="1:37">
      <c r="A411" s="10" t="s">
        <v>2386</v>
      </c>
      <c r="B411" s="11" t="s">
        <v>9339</v>
      </c>
      <c r="C411" s="11" t="s">
        <v>8527</v>
      </c>
      <c r="D411" s="11" t="s">
        <v>2389</v>
      </c>
      <c r="E411" s="11" t="s">
        <v>1122</v>
      </c>
      <c r="F411" s="11" t="s">
        <v>12231</v>
      </c>
      <c r="G411" s="11" t="s">
        <v>6193</v>
      </c>
      <c r="H411" s="148">
        <v>1</v>
      </c>
      <c r="I411" s="148">
        <v>20</v>
      </c>
      <c r="J411" s="29">
        <v>35</v>
      </c>
      <c r="K411" s="29">
        <v>27</v>
      </c>
      <c r="L411" s="29">
        <v>25</v>
      </c>
      <c r="M411" s="29">
        <v>17</v>
      </c>
      <c r="N411" s="29">
        <v>24</v>
      </c>
      <c r="O411" s="29">
        <v>24</v>
      </c>
      <c r="P411" s="29">
        <v>36</v>
      </c>
      <c r="Q411" s="29">
        <v>20</v>
      </c>
      <c r="R411" s="29">
        <v>31</v>
      </c>
      <c r="S411" s="29">
        <v>36</v>
      </c>
      <c r="T411" s="6" t="s">
        <v>13956</v>
      </c>
      <c r="U411" s="6" t="s">
        <v>13956</v>
      </c>
      <c r="V411" s="6" t="s">
        <v>13956</v>
      </c>
      <c r="W411" s="6" t="s">
        <v>13956</v>
      </c>
      <c r="X411" s="29">
        <v>22</v>
      </c>
      <c r="Y411" s="6" t="s">
        <v>13956</v>
      </c>
      <c r="Z411" s="7">
        <v>154</v>
      </c>
      <c r="AA411" s="7">
        <v>143</v>
      </c>
      <c r="AB411" s="149" t="s">
        <v>290</v>
      </c>
      <c r="AC411" s="149" t="s">
        <v>13956</v>
      </c>
      <c r="AD411" s="149" t="s">
        <v>290</v>
      </c>
      <c r="AE411" s="149" t="s">
        <v>290</v>
      </c>
      <c r="AF411" s="149" t="s">
        <v>13956</v>
      </c>
      <c r="AG411" s="8">
        <v>229</v>
      </c>
      <c r="AH411" s="8">
        <v>56</v>
      </c>
      <c r="AI411" s="9">
        <v>297</v>
      </c>
      <c r="AJ411" s="150" t="s">
        <v>13956</v>
      </c>
      <c r="AK411" s="9">
        <v>297</v>
      </c>
    </row>
    <row r="412" spans="1:37">
      <c r="A412" s="10" t="s">
        <v>12232</v>
      </c>
      <c r="B412" s="11" t="s">
        <v>9343</v>
      </c>
      <c r="C412" s="11" t="s">
        <v>9345</v>
      </c>
      <c r="D412" s="11" t="s">
        <v>9346</v>
      </c>
      <c r="E412" s="11" t="s">
        <v>1122</v>
      </c>
      <c r="F412" s="11" t="s">
        <v>12233</v>
      </c>
      <c r="G412" s="11" t="s">
        <v>12234</v>
      </c>
      <c r="H412" s="148">
        <v>1</v>
      </c>
      <c r="I412" s="148">
        <v>19</v>
      </c>
      <c r="J412" s="29">
        <v>28</v>
      </c>
      <c r="K412" s="6" t="s">
        <v>290</v>
      </c>
      <c r="L412" s="29">
        <v>11</v>
      </c>
      <c r="M412" s="29">
        <v>22</v>
      </c>
      <c r="N412" s="29">
        <v>13</v>
      </c>
      <c r="O412" s="29">
        <v>23</v>
      </c>
      <c r="P412" s="29">
        <v>17</v>
      </c>
      <c r="Q412" s="29">
        <v>26</v>
      </c>
      <c r="R412" s="29">
        <v>23</v>
      </c>
      <c r="S412" s="29">
        <v>24</v>
      </c>
      <c r="T412" s="6" t="s">
        <v>13956</v>
      </c>
      <c r="U412" s="6" t="s">
        <v>13956</v>
      </c>
      <c r="V412" s="6" t="s">
        <v>13956</v>
      </c>
      <c r="W412" s="6" t="s">
        <v>13956</v>
      </c>
      <c r="X412" s="6" t="s">
        <v>13956</v>
      </c>
      <c r="Y412" s="6" t="s">
        <v>13956</v>
      </c>
      <c r="Z412" s="7">
        <v>99</v>
      </c>
      <c r="AA412" s="7">
        <v>97</v>
      </c>
      <c r="AB412" s="8">
        <v>25</v>
      </c>
      <c r="AC412" s="149" t="s">
        <v>13956</v>
      </c>
      <c r="AD412" s="149" t="s">
        <v>290</v>
      </c>
      <c r="AE412" s="149" t="s">
        <v>13956</v>
      </c>
      <c r="AF412" s="149" t="s">
        <v>13956</v>
      </c>
      <c r="AG412" s="8">
        <v>155</v>
      </c>
      <c r="AH412" s="149" t="s">
        <v>290</v>
      </c>
      <c r="AI412" s="9">
        <v>196</v>
      </c>
      <c r="AJ412" s="150" t="s">
        <v>13956</v>
      </c>
      <c r="AK412" s="9">
        <v>196</v>
      </c>
    </row>
    <row r="413" spans="1:37">
      <c r="A413" s="10" t="s">
        <v>2390</v>
      </c>
      <c r="B413" s="11" t="s">
        <v>9349</v>
      </c>
      <c r="C413" s="11" t="s">
        <v>9351</v>
      </c>
      <c r="D413" s="11" t="s">
        <v>2392</v>
      </c>
      <c r="E413" s="11" t="s">
        <v>1122</v>
      </c>
      <c r="F413" s="11" t="s">
        <v>12235</v>
      </c>
      <c r="G413" s="11" t="s">
        <v>6196</v>
      </c>
      <c r="H413" s="148">
        <v>4</v>
      </c>
      <c r="I413" s="148">
        <v>14.5</v>
      </c>
      <c r="J413" s="29">
        <v>49</v>
      </c>
      <c r="K413" s="29">
        <v>29</v>
      </c>
      <c r="L413" s="29">
        <v>33</v>
      </c>
      <c r="M413" s="29">
        <v>27</v>
      </c>
      <c r="N413" s="29">
        <v>26</v>
      </c>
      <c r="O413" s="29">
        <v>29</v>
      </c>
      <c r="P413" s="29">
        <v>32</v>
      </c>
      <c r="Q413" s="29">
        <v>31</v>
      </c>
      <c r="R413" s="29">
        <v>30</v>
      </c>
      <c r="S413" s="29">
        <v>20</v>
      </c>
      <c r="T413" s="6" t="s">
        <v>13956</v>
      </c>
      <c r="U413" s="6" t="s">
        <v>13956</v>
      </c>
      <c r="V413" s="6" t="s">
        <v>13956</v>
      </c>
      <c r="W413" s="6" t="s">
        <v>13956</v>
      </c>
      <c r="X413" s="6" t="s">
        <v>13956</v>
      </c>
      <c r="Y413" s="6" t="s">
        <v>13956</v>
      </c>
      <c r="Z413" s="7">
        <v>153</v>
      </c>
      <c r="AA413" s="7">
        <v>153</v>
      </c>
      <c r="AB413" s="8">
        <v>15</v>
      </c>
      <c r="AC413" s="149" t="s">
        <v>13956</v>
      </c>
      <c r="AD413" s="8">
        <v>242</v>
      </c>
      <c r="AE413" s="8">
        <v>21</v>
      </c>
      <c r="AF413" s="149" t="s">
        <v>13956</v>
      </c>
      <c r="AG413" s="8">
        <v>10</v>
      </c>
      <c r="AH413" s="8">
        <v>18</v>
      </c>
      <c r="AI413" s="9">
        <v>306</v>
      </c>
      <c r="AJ413" s="150" t="s">
        <v>13956</v>
      </c>
      <c r="AK413" s="9">
        <v>306</v>
      </c>
    </row>
    <row r="414" spans="1:37">
      <c r="A414" s="10" t="s">
        <v>2393</v>
      </c>
      <c r="B414" s="11" t="s">
        <v>2394</v>
      </c>
      <c r="C414" s="11" t="s">
        <v>9354</v>
      </c>
      <c r="D414" s="11" t="s">
        <v>2396</v>
      </c>
      <c r="E414" s="11" t="s">
        <v>1122</v>
      </c>
      <c r="F414" s="11" t="s">
        <v>12236</v>
      </c>
      <c r="G414" s="11" t="s">
        <v>6199</v>
      </c>
      <c r="H414" s="148">
        <v>4</v>
      </c>
      <c r="I414" s="148">
        <v>18</v>
      </c>
      <c r="J414" s="29">
        <v>32</v>
      </c>
      <c r="K414" s="29">
        <v>28</v>
      </c>
      <c r="L414" s="29">
        <v>16</v>
      </c>
      <c r="M414" s="29">
        <v>21</v>
      </c>
      <c r="N414" s="29">
        <v>20</v>
      </c>
      <c r="O414" s="29">
        <v>15</v>
      </c>
      <c r="P414" s="29">
        <v>21</v>
      </c>
      <c r="Q414" s="29">
        <v>19</v>
      </c>
      <c r="R414" s="29">
        <v>19</v>
      </c>
      <c r="S414" s="29">
        <v>13</v>
      </c>
      <c r="T414" s="6" t="s">
        <v>13956</v>
      </c>
      <c r="U414" s="6" t="s">
        <v>13956</v>
      </c>
      <c r="V414" s="6" t="s">
        <v>13956</v>
      </c>
      <c r="W414" s="6" t="s">
        <v>13956</v>
      </c>
      <c r="X414" s="6" t="s">
        <v>13956</v>
      </c>
      <c r="Y414" s="6" t="s">
        <v>13956</v>
      </c>
      <c r="Z414" s="7">
        <v>112</v>
      </c>
      <c r="AA414" s="7">
        <v>92</v>
      </c>
      <c r="AB414" s="149" t="s">
        <v>290</v>
      </c>
      <c r="AC414" s="149" t="s">
        <v>13956</v>
      </c>
      <c r="AD414" s="149" t="s">
        <v>13956</v>
      </c>
      <c r="AE414" s="8">
        <v>153</v>
      </c>
      <c r="AF414" s="149" t="s">
        <v>13956</v>
      </c>
      <c r="AG414" s="8">
        <v>15</v>
      </c>
      <c r="AH414" s="8">
        <v>28</v>
      </c>
      <c r="AI414" s="9">
        <v>204</v>
      </c>
      <c r="AJ414" s="150" t="s">
        <v>13956</v>
      </c>
      <c r="AK414" s="9">
        <v>204</v>
      </c>
    </row>
    <row r="415" spans="1:37">
      <c r="A415" s="10" t="s">
        <v>2397</v>
      </c>
      <c r="B415" s="11" t="s">
        <v>2398</v>
      </c>
      <c r="C415" s="11" t="s">
        <v>12237</v>
      </c>
      <c r="D415" s="11" t="s">
        <v>2400</v>
      </c>
      <c r="E415" s="11" t="s">
        <v>1122</v>
      </c>
      <c r="F415" s="11" t="s">
        <v>12238</v>
      </c>
      <c r="G415" s="11" t="s">
        <v>6202</v>
      </c>
      <c r="H415" s="148">
        <v>3</v>
      </c>
      <c r="I415" s="148">
        <v>27</v>
      </c>
      <c r="J415" s="29">
        <v>76</v>
      </c>
      <c r="K415" s="29">
        <v>46</v>
      </c>
      <c r="L415" s="29">
        <v>44</v>
      </c>
      <c r="M415" s="29">
        <v>38</v>
      </c>
      <c r="N415" s="29">
        <v>54</v>
      </c>
      <c r="O415" s="29">
        <v>49</v>
      </c>
      <c r="P415" s="29">
        <v>36</v>
      </c>
      <c r="Q415" s="29">
        <v>49</v>
      </c>
      <c r="R415" s="29">
        <v>64</v>
      </c>
      <c r="S415" s="29">
        <v>51</v>
      </c>
      <c r="T415" s="6" t="s">
        <v>13956</v>
      </c>
      <c r="U415" s="6" t="s">
        <v>13956</v>
      </c>
      <c r="V415" s="6" t="s">
        <v>13956</v>
      </c>
      <c r="W415" s="6" t="s">
        <v>13956</v>
      </c>
      <c r="X415" s="6" t="s">
        <v>13956</v>
      </c>
      <c r="Y415" s="6" t="s">
        <v>13956</v>
      </c>
      <c r="Z415" s="7">
        <v>251</v>
      </c>
      <c r="AA415" s="7">
        <v>256</v>
      </c>
      <c r="AB415" s="8">
        <v>33</v>
      </c>
      <c r="AC415" s="149" t="s">
        <v>290</v>
      </c>
      <c r="AD415" s="149" t="s">
        <v>290</v>
      </c>
      <c r="AE415" s="149" t="s">
        <v>290</v>
      </c>
      <c r="AF415" s="149" t="s">
        <v>13956</v>
      </c>
      <c r="AG415" s="8">
        <v>468</v>
      </c>
      <c r="AH415" s="149" t="s">
        <v>290</v>
      </c>
      <c r="AI415" s="9">
        <v>507</v>
      </c>
      <c r="AJ415" s="150" t="s">
        <v>13956</v>
      </c>
      <c r="AK415" s="9">
        <v>507</v>
      </c>
    </row>
    <row r="416" spans="1:37">
      <c r="A416" s="10" t="s">
        <v>2401</v>
      </c>
      <c r="B416" s="11" t="s">
        <v>2402</v>
      </c>
      <c r="C416" s="11" t="s">
        <v>12239</v>
      </c>
      <c r="D416" s="11" t="s">
        <v>2404</v>
      </c>
      <c r="E416" s="11" t="s">
        <v>1122</v>
      </c>
      <c r="F416" s="11" t="s">
        <v>12240</v>
      </c>
      <c r="G416" s="11" t="s">
        <v>6051</v>
      </c>
      <c r="H416" s="148">
        <v>1</v>
      </c>
      <c r="I416" s="148">
        <v>20</v>
      </c>
      <c r="J416" s="29">
        <v>41</v>
      </c>
      <c r="K416" s="29">
        <v>36</v>
      </c>
      <c r="L416" s="29">
        <v>22</v>
      </c>
      <c r="M416" s="29">
        <v>36</v>
      </c>
      <c r="N416" s="29">
        <v>23</v>
      </c>
      <c r="O416" s="29">
        <v>33</v>
      </c>
      <c r="P416" s="29">
        <v>38</v>
      </c>
      <c r="Q416" s="29">
        <v>25</v>
      </c>
      <c r="R416" s="29">
        <v>29</v>
      </c>
      <c r="S416" s="29">
        <v>28</v>
      </c>
      <c r="T416" s="6" t="s">
        <v>13956</v>
      </c>
      <c r="U416" s="6" t="s">
        <v>13956</v>
      </c>
      <c r="V416" s="6" t="s">
        <v>13956</v>
      </c>
      <c r="W416" s="6" t="s">
        <v>13956</v>
      </c>
      <c r="X416" s="29">
        <v>17</v>
      </c>
      <c r="Y416" s="6" t="s">
        <v>13956</v>
      </c>
      <c r="Z416" s="7">
        <v>148</v>
      </c>
      <c r="AA416" s="7">
        <v>180</v>
      </c>
      <c r="AB416" s="8">
        <v>285</v>
      </c>
      <c r="AC416" s="149" t="s">
        <v>13956</v>
      </c>
      <c r="AD416" s="149" t="s">
        <v>290</v>
      </c>
      <c r="AE416" s="149" t="s">
        <v>290</v>
      </c>
      <c r="AF416" s="149" t="s">
        <v>13956</v>
      </c>
      <c r="AG416" s="8">
        <v>35</v>
      </c>
      <c r="AH416" s="149" t="s">
        <v>13956</v>
      </c>
      <c r="AI416" s="9">
        <v>328</v>
      </c>
      <c r="AJ416" s="150" t="s">
        <v>13956</v>
      </c>
      <c r="AK416" s="9">
        <v>328</v>
      </c>
    </row>
    <row r="417" spans="1:37">
      <c r="A417" s="10" t="s">
        <v>2405</v>
      </c>
      <c r="B417" s="11" t="s">
        <v>2406</v>
      </c>
      <c r="C417" s="11" t="s">
        <v>12241</v>
      </c>
      <c r="D417" s="11" t="s">
        <v>2408</v>
      </c>
      <c r="E417" s="11" t="s">
        <v>1122</v>
      </c>
      <c r="F417" s="11" t="s">
        <v>12242</v>
      </c>
      <c r="G417" s="11" t="s">
        <v>6205</v>
      </c>
      <c r="H417" s="148">
        <v>1</v>
      </c>
      <c r="I417" s="148">
        <v>20</v>
      </c>
      <c r="J417" s="29">
        <v>70</v>
      </c>
      <c r="K417" s="29">
        <v>44</v>
      </c>
      <c r="L417" s="29">
        <v>47</v>
      </c>
      <c r="M417" s="29">
        <v>35</v>
      </c>
      <c r="N417" s="29">
        <v>22</v>
      </c>
      <c r="O417" s="29">
        <v>32</v>
      </c>
      <c r="P417" s="29">
        <v>21</v>
      </c>
      <c r="Q417" s="29">
        <v>27</v>
      </c>
      <c r="R417" s="29">
        <v>15</v>
      </c>
      <c r="S417" s="29">
        <v>27</v>
      </c>
      <c r="T417" s="6" t="s">
        <v>13956</v>
      </c>
      <c r="U417" s="6" t="s">
        <v>13956</v>
      </c>
      <c r="V417" s="6" t="s">
        <v>13956</v>
      </c>
      <c r="W417" s="6" t="s">
        <v>13956</v>
      </c>
      <c r="X417" s="6" t="s">
        <v>13956</v>
      </c>
      <c r="Y417" s="6" t="s">
        <v>13956</v>
      </c>
      <c r="Z417" s="7">
        <v>153</v>
      </c>
      <c r="AA417" s="7">
        <v>187</v>
      </c>
      <c r="AB417" s="8">
        <v>58</v>
      </c>
      <c r="AC417" s="149" t="s">
        <v>13956</v>
      </c>
      <c r="AD417" s="149" t="s">
        <v>290</v>
      </c>
      <c r="AE417" s="149" t="s">
        <v>13956</v>
      </c>
      <c r="AF417" s="149" t="s">
        <v>13956</v>
      </c>
      <c r="AG417" s="8">
        <v>254</v>
      </c>
      <c r="AH417" s="8">
        <v>22</v>
      </c>
      <c r="AI417" s="9">
        <v>340</v>
      </c>
      <c r="AJ417" s="150" t="s">
        <v>13956</v>
      </c>
      <c r="AK417" s="9">
        <v>340</v>
      </c>
    </row>
    <row r="418" spans="1:37">
      <c r="A418" s="10" t="s">
        <v>2409</v>
      </c>
      <c r="B418" s="11" t="s">
        <v>2410</v>
      </c>
      <c r="C418" s="11" t="s">
        <v>9366</v>
      </c>
      <c r="D418" s="11" t="s">
        <v>2412</v>
      </c>
      <c r="E418" s="11" t="s">
        <v>1122</v>
      </c>
      <c r="F418" s="11" t="s">
        <v>12243</v>
      </c>
      <c r="G418" s="11" t="s">
        <v>12244</v>
      </c>
      <c r="H418" s="148">
        <v>2</v>
      </c>
      <c r="I418" s="148">
        <v>16</v>
      </c>
      <c r="J418" s="29">
        <v>20</v>
      </c>
      <c r="K418" s="29">
        <v>24</v>
      </c>
      <c r="L418" s="29">
        <v>28</v>
      </c>
      <c r="M418" s="29">
        <v>24</v>
      </c>
      <c r="N418" s="29">
        <v>27</v>
      </c>
      <c r="O418" s="29">
        <v>27</v>
      </c>
      <c r="P418" s="29">
        <v>29</v>
      </c>
      <c r="Q418" s="29">
        <v>32</v>
      </c>
      <c r="R418" s="29">
        <v>47</v>
      </c>
      <c r="S418" s="29">
        <v>52</v>
      </c>
      <c r="T418" s="6" t="s">
        <v>13956</v>
      </c>
      <c r="U418" s="6" t="s">
        <v>13956</v>
      </c>
      <c r="V418" s="6" t="s">
        <v>13956</v>
      </c>
      <c r="W418" s="6" t="s">
        <v>13956</v>
      </c>
      <c r="X418" s="6" t="s">
        <v>13956</v>
      </c>
      <c r="Y418" s="6" t="s">
        <v>13956</v>
      </c>
      <c r="Z418" s="7">
        <v>155</v>
      </c>
      <c r="AA418" s="7">
        <v>155</v>
      </c>
      <c r="AB418" s="149" t="s">
        <v>13956</v>
      </c>
      <c r="AC418" s="149" t="s">
        <v>13956</v>
      </c>
      <c r="AD418" s="149" t="s">
        <v>13956</v>
      </c>
      <c r="AE418" s="8">
        <v>304</v>
      </c>
      <c r="AF418" s="149" t="s">
        <v>13956</v>
      </c>
      <c r="AG418" s="149" t="s">
        <v>13956</v>
      </c>
      <c r="AH418" s="149" t="s">
        <v>290</v>
      </c>
      <c r="AI418" s="9">
        <v>310</v>
      </c>
      <c r="AJ418" s="150" t="s">
        <v>13956</v>
      </c>
      <c r="AK418" s="9">
        <v>310</v>
      </c>
    </row>
    <row r="419" spans="1:37">
      <c r="A419" s="10" t="s">
        <v>2413</v>
      </c>
      <c r="B419" s="11" t="s">
        <v>2414</v>
      </c>
      <c r="C419" s="11" t="s">
        <v>9369</v>
      </c>
      <c r="D419" s="11" t="s">
        <v>2417</v>
      </c>
      <c r="E419" s="11" t="s">
        <v>1122</v>
      </c>
      <c r="F419" s="11" t="s">
        <v>12245</v>
      </c>
      <c r="G419" s="11" t="s">
        <v>6211</v>
      </c>
      <c r="H419" s="148">
        <v>2</v>
      </c>
      <c r="I419" s="148">
        <v>12.200000000000001</v>
      </c>
      <c r="J419" s="29">
        <v>18</v>
      </c>
      <c r="K419" s="29">
        <v>15</v>
      </c>
      <c r="L419" s="29">
        <v>25</v>
      </c>
      <c r="M419" s="29">
        <v>23</v>
      </c>
      <c r="N419" s="29">
        <v>16</v>
      </c>
      <c r="O419" s="29">
        <v>16</v>
      </c>
      <c r="P419" s="29">
        <v>19</v>
      </c>
      <c r="Q419" s="29">
        <v>23</v>
      </c>
      <c r="R419" s="29">
        <v>21</v>
      </c>
      <c r="S419" s="29">
        <v>27</v>
      </c>
      <c r="T419" s="6" t="s">
        <v>13956</v>
      </c>
      <c r="U419" s="6" t="s">
        <v>13956</v>
      </c>
      <c r="V419" s="6" t="s">
        <v>13956</v>
      </c>
      <c r="W419" s="6" t="s">
        <v>13956</v>
      </c>
      <c r="X419" s="6" t="s">
        <v>13956</v>
      </c>
      <c r="Y419" s="6" t="s">
        <v>13956</v>
      </c>
      <c r="Z419" s="7">
        <v>89</v>
      </c>
      <c r="AA419" s="7">
        <v>114</v>
      </c>
      <c r="AB419" s="8">
        <v>194</v>
      </c>
      <c r="AC419" s="149" t="s">
        <v>13956</v>
      </c>
      <c r="AD419" s="149" t="s">
        <v>13956</v>
      </c>
      <c r="AE419" s="149" t="s">
        <v>290</v>
      </c>
      <c r="AF419" s="149" t="s">
        <v>13956</v>
      </c>
      <c r="AG419" s="149" t="s">
        <v>290</v>
      </c>
      <c r="AH419" s="149" t="s">
        <v>290</v>
      </c>
      <c r="AI419" s="9">
        <v>203</v>
      </c>
      <c r="AJ419" s="150" t="s">
        <v>13956</v>
      </c>
      <c r="AK419" s="9">
        <v>203</v>
      </c>
    </row>
    <row r="420" spans="1:37">
      <c r="A420" s="10" t="s">
        <v>2418</v>
      </c>
      <c r="B420" s="11" t="s">
        <v>2419</v>
      </c>
      <c r="C420" s="11" t="s">
        <v>9372</v>
      </c>
      <c r="D420" s="11" t="s">
        <v>2421</v>
      </c>
      <c r="E420" s="11" t="s">
        <v>1122</v>
      </c>
      <c r="F420" s="11" t="s">
        <v>12246</v>
      </c>
      <c r="G420" s="11" t="s">
        <v>6214</v>
      </c>
      <c r="H420" s="148">
        <v>3</v>
      </c>
      <c r="I420" s="148">
        <v>10</v>
      </c>
      <c r="J420" s="6" t="s">
        <v>13956</v>
      </c>
      <c r="K420" s="29">
        <v>25</v>
      </c>
      <c r="L420" s="29">
        <v>21</v>
      </c>
      <c r="M420" s="29">
        <v>20</v>
      </c>
      <c r="N420" s="29">
        <v>13</v>
      </c>
      <c r="O420" s="29">
        <v>20</v>
      </c>
      <c r="P420" s="29">
        <v>22</v>
      </c>
      <c r="Q420" s="29">
        <v>24</v>
      </c>
      <c r="R420" s="29">
        <v>18</v>
      </c>
      <c r="S420" s="29">
        <v>25</v>
      </c>
      <c r="T420" s="6" t="s">
        <v>13956</v>
      </c>
      <c r="U420" s="6" t="s">
        <v>13956</v>
      </c>
      <c r="V420" s="6" t="s">
        <v>13956</v>
      </c>
      <c r="W420" s="6" t="s">
        <v>13956</v>
      </c>
      <c r="X420" s="6" t="s">
        <v>13956</v>
      </c>
      <c r="Y420" s="6" t="s">
        <v>13956</v>
      </c>
      <c r="Z420" s="7">
        <v>93</v>
      </c>
      <c r="AA420" s="7">
        <v>95</v>
      </c>
      <c r="AB420" s="8">
        <v>177</v>
      </c>
      <c r="AC420" s="149" t="s">
        <v>13956</v>
      </c>
      <c r="AD420" s="149" t="s">
        <v>13956</v>
      </c>
      <c r="AE420" s="149" t="s">
        <v>290</v>
      </c>
      <c r="AF420" s="149" t="s">
        <v>13956</v>
      </c>
      <c r="AG420" s="149" t="s">
        <v>290</v>
      </c>
      <c r="AH420" s="149" t="s">
        <v>290</v>
      </c>
      <c r="AI420" s="9">
        <v>188</v>
      </c>
      <c r="AJ420" s="150" t="s">
        <v>13956</v>
      </c>
      <c r="AK420" s="9">
        <v>188</v>
      </c>
    </row>
    <row r="421" spans="1:37">
      <c r="A421" s="10" t="s">
        <v>2422</v>
      </c>
      <c r="B421" s="11" t="s">
        <v>2423</v>
      </c>
      <c r="C421" s="11" t="s">
        <v>6215</v>
      </c>
      <c r="D421" s="11" t="s">
        <v>2426</v>
      </c>
      <c r="E421" s="11" t="s">
        <v>1122</v>
      </c>
      <c r="F421" s="11" t="s">
        <v>12247</v>
      </c>
      <c r="G421" s="11" t="s">
        <v>6217</v>
      </c>
      <c r="H421" s="148">
        <v>2</v>
      </c>
      <c r="I421" s="148">
        <v>20</v>
      </c>
      <c r="J421" s="29">
        <v>53</v>
      </c>
      <c r="K421" s="29">
        <v>28</v>
      </c>
      <c r="L421" s="29">
        <v>22</v>
      </c>
      <c r="M421" s="29">
        <v>23</v>
      </c>
      <c r="N421" s="29">
        <v>21</v>
      </c>
      <c r="O421" s="29">
        <v>20</v>
      </c>
      <c r="P421" s="29">
        <v>20</v>
      </c>
      <c r="Q421" s="29">
        <v>14</v>
      </c>
      <c r="R421" s="6" t="s">
        <v>290</v>
      </c>
      <c r="S421" s="29">
        <v>18</v>
      </c>
      <c r="T421" s="6" t="s">
        <v>13956</v>
      </c>
      <c r="U421" s="6" t="s">
        <v>13956</v>
      </c>
      <c r="V421" s="6" t="s">
        <v>13956</v>
      </c>
      <c r="W421" s="6" t="s">
        <v>13956</v>
      </c>
      <c r="X421" s="29">
        <v>41</v>
      </c>
      <c r="Y421" s="6" t="s">
        <v>13956</v>
      </c>
      <c r="Z421" s="7">
        <v>134</v>
      </c>
      <c r="AA421" s="7">
        <v>134</v>
      </c>
      <c r="AB421" s="8">
        <v>18</v>
      </c>
      <c r="AC421" s="149" t="s">
        <v>13956</v>
      </c>
      <c r="AD421" s="8">
        <v>15</v>
      </c>
      <c r="AE421" s="149" t="s">
        <v>290</v>
      </c>
      <c r="AF421" s="149" t="s">
        <v>13956</v>
      </c>
      <c r="AG421" s="8">
        <v>170</v>
      </c>
      <c r="AH421" s="8">
        <v>56</v>
      </c>
      <c r="AI421" s="9">
        <v>268</v>
      </c>
      <c r="AJ421" s="150" t="s">
        <v>13956</v>
      </c>
      <c r="AK421" s="9">
        <v>268</v>
      </c>
    </row>
    <row r="422" spans="1:37">
      <c r="A422" s="10" t="s">
        <v>12248</v>
      </c>
      <c r="B422" s="11" t="s">
        <v>9376</v>
      </c>
      <c r="C422" s="11" t="s">
        <v>9378</v>
      </c>
      <c r="D422" s="11" t="s">
        <v>9379</v>
      </c>
      <c r="E422" s="11" t="s">
        <v>1122</v>
      </c>
      <c r="F422" s="11" t="s">
        <v>12249</v>
      </c>
      <c r="G422" s="11" t="s">
        <v>12250</v>
      </c>
      <c r="H422" s="148">
        <v>4</v>
      </c>
      <c r="I422" s="148">
        <v>17.5</v>
      </c>
      <c r="J422" s="29">
        <v>54</v>
      </c>
      <c r="K422" s="29">
        <v>30</v>
      </c>
      <c r="L422" s="29">
        <v>15</v>
      </c>
      <c r="M422" s="29">
        <v>16</v>
      </c>
      <c r="N422" s="29">
        <v>15</v>
      </c>
      <c r="O422" s="29">
        <v>19</v>
      </c>
      <c r="P422" s="29">
        <v>18</v>
      </c>
      <c r="Q422" s="29">
        <v>11</v>
      </c>
      <c r="R422" s="6" t="s">
        <v>290</v>
      </c>
      <c r="S422" s="6" t="s">
        <v>290</v>
      </c>
      <c r="T422" s="6" t="s">
        <v>13956</v>
      </c>
      <c r="U422" s="6" t="s">
        <v>13956</v>
      </c>
      <c r="V422" s="6" t="s">
        <v>13956</v>
      </c>
      <c r="W422" s="6" t="s">
        <v>13956</v>
      </c>
      <c r="X422" s="6" t="s">
        <v>13956</v>
      </c>
      <c r="Y422" s="6" t="s">
        <v>13956</v>
      </c>
      <c r="Z422" s="7">
        <v>82</v>
      </c>
      <c r="AA422" s="7">
        <v>107</v>
      </c>
      <c r="AB422" s="8">
        <v>79</v>
      </c>
      <c r="AC422" s="149" t="s">
        <v>13956</v>
      </c>
      <c r="AD422" s="149" t="s">
        <v>13956</v>
      </c>
      <c r="AE422" s="149" t="s">
        <v>290</v>
      </c>
      <c r="AF422" s="149" t="s">
        <v>290</v>
      </c>
      <c r="AG422" s="8">
        <v>89</v>
      </c>
      <c r="AH422" s="8">
        <v>14</v>
      </c>
      <c r="AI422" s="9">
        <v>189</v>
      </c>
      <c r="AJ422" s="150" t="s">
        <v>13956</v>
      </c>
      <c r="AK422" s="9">
        <v>189</v>
      </c>
    </row>
    <row r="423" spans="1:37">
      <c r="A423" s="10" t="s">
        <v>2427</v>
      </c>
      <c r="B423" s="11" t="s">
        <v>9382</v>
      </c>
      <c r="C423" s="11" t="s">
        <v>9384</v>
      </c>
      <c r="D423" s="11" t="s">
        <v>2430</v>
      </c>
      <c r="E423" s="11" t="s">
        <v>1122</v>
      </c>
      <c r="F423" s="11" t="s">
        <v>12251</v>
      </c>
      <c r="G423" s="11" t="s">
        <v>6221</v>
      </c>
      <c r="H423" s="148">
        <v>3</v>
      </c>
      <c r="I423" s="148">
        <v>13.5</v>
      </c>
      <c r="J423" s="29">
        <v>42</v>
      </c>
      <c r="K423" s="29">
        <v>22</v>
      </c>
      <c r="L423" s="29">
        <v>22</v>
      </c>
      <c r="M423" s="29">
        <v>20</v>
      </c>
      <c r="N423" s="29">
        <v>28</v>
      </c>
      <c r="O423" s="29">
        <v>18</v>
      </c>
      <c r="P423" s="29">
        <v>15</v>
      </c>
      <c r="Q423" s="29">
        <v>21</v>
      </c>
      <c r="R423" s="6" t="s">
        <v>290</v>
      </c>
      <c r="S423" s="29">
        <v>10</v>
      </c>
      <c r="T423" s="6" t="s">
        <v>13956</v>
      </c>
      <c r="U423" s="6" t="s">
        <v>13956</v>
      </c>
      <c r="V423" s="6" t="s">
        <v>13956</v>
      </c>
      <c r="W423" s="6" t="s">
        <v>13956</v>
      </c>
      <c r="X423" s="6" t="s">
        <v>13956</v>
      </c>
      <c r="Y423" s="6" t="s">
        <v>13956</v>
      </c>
      <c r="Z423" s="7">
        <v>108</v>
      </c>
      <c r="AA423" s="7">
        <v>99</v>
      </c>
      <c r="AB423" s="8">
        <v>75</v>
      </c>
      <c r="AC423" s="149" t="s">
        <v>13956</v>
      </c>
      <c r="AD423" s="8">
        <v>31</v>
      </c>
      <c r="AE423" s="149" t="s">
        <v>290</v>
      </c>
      <c r="AF423" s="149" t="s">
        <v>13956</v>
      </c>
      <c r="AG423" s="8">
        <v>80</v>
      </c>
      <c r="AH423" s="8">
        <v>17</v>
      </c>
      <c r="AI423" s="9">
        <v>207</v>
      </c>
      <c r="AJ423" s="150" t="s">
        <v>13956</v>
      </c>
      <c r="AK423" s="9">
        <v>207</v>
      </c>
    </row>
    <row r="424" spans="1:37">
      <c r="A424" s="10" t="s">
        <v>2431</v>
      </c>
      <c r="B424" s="11" t="s">
        <v>2432</v>
      </c>
      <c r="C424" s="11" t="s">
        <v>9399</v>
      </c>
      <c r="D424" s="11" t="s">
        <v>2434</v>
      </c>
      <c r="E424" s="11" t="s">
        <v>1122</v>
      </c>
      <c r="F424" s="11" t="s">
        <v>12255</v>
      </c>
      <c r="G424" s="11" t="s">
        <v>6224</v>
      </c>
      <c r="H424" s="148">
        <v>3</v>
      </c>
      <c r="I424" s="148">
        <v>32</v>
      </c>
      <c r="J424" s="29">
        <v>101</v>
      </c>
      <c r="K424" s="29">
        <v>50</v>
      </c>
      <c r="L424" s="29">
        <v>44</v>
      </c>
      <c r="M424" s="29">
        <v>55</v>
      </c>
      <c r="N424" s="29">
        <v>45</v>
      </c>
      <c r="O424" s="29">
        <v>22</v>
      </c>
      <c r="P424" s="29">
        <v>25</v>
      </c>
      <c r="Q424" s="29">
        <v>27</v>
      </c>
      <c r="R424" s="29">
        <v>12</v>
      </c>
      <c r="S424" s="6" t="s">
        <v>290</v>
      </c>
      <c r="T424" s="6" t="s">
        <v>13956</v>
      </c>
      <c r="U424" s="6" t="s">
        <v>13956</v>
      </c>
      <c r="V424" s="6" t="s">
        <v>13956</v>
      </c>
      <c r="W424" s="6" t="s">
        <v>13956</v>
      </c>
      <c r="X424" s="6" t="s">
        <v>13956</v>
      </c>
      <c r="Y424" s="6" t="s">
        <v>13956</v>
      </c>
      <c r="Z424" s="7">
        <v>217</v>
      </c>
      <c r="AA424" s="7">
        <v>173</v>
      </c>
      <c r="AB424" s="8">
        <v>58</v>
      </c>
      <c r="AC424" s="149" t="s">
        <v>13956</v>
      </c>
      <c r="AD424" s="8">
        <v>25</v>
      </c>
      <c r="AE424" s="8">
        <v>38</v>
      </c>
      <c r="AF424" s="149" t="s">
        <v>290</v>
      </c>
      <c r="AG424" s="8">
        <v>235</v>
      </c>
      <c r="AH424" s="8">
        <v>32</v>
      </c>
      <c r="AI424" s="9">
        <v>390</v>
      </c>
      <c r="AJ424" s="150" t="s">
        <v>13956</v>
      </c>
      <c r="AK424" s="9">
        <v>390</v>
      </c>
    </row>
    <row r="425" spans="1:37">
      <c r="A425" s="10" t="s">
        <v>2435</v>
      </c>
      <c r="B425" s="11" t="s">
        <v>2436</v>
      </c>
      <c r="C425" s="11" t="s">
        <v>9402</v>
      </c>
      <c r="D425" s="11" t="s">
        <v>2439</v>
      </c>
      <c r="E425" s="11" t="s">
        <v>1122</v>
      </c>
      <c r="F425" s="11" t="s">
        <v>12256</v>
      </c>
      <c r="G425" s="11" t="s">
        <v>6227</v>
      </c>
      <c r="H425" s="148">
        <v>1</v>
      </c>
      <c r="I425" s="148">
        <v>8.5</v>
      </c>
      <c r="J425" s="29">
        <v>20</v>
      </c>
      <c r="K425" s="29">
        <v>16</v>
      </c>
      <c r="L425" s="29">
        <v>12</v>
      </c>
      <c r="M425" s="29">
        <v>10</v>
      </c>
      <c r="N425" s="29">
        <v>12</v>
      </c>
      <c r="O425" s="6" t="s">
        <v>290</v>
      </c>
      <c r="P425" s="6" t="s">
        <v>290</v>
      </c>
      <c r="Q425" s="6" t="s">
        <v>290</v>
      </c>
      <c r="R425" s="29">
        <v>11</v>
      </c>
      <c r="S425" s="6" t="s">
        <v>290</v>
      </c>
      <c r="T425" s="6" t="s">
        <v>13956</v>
      </c>
      <c r="U425" s="6" t="s">
        <v>13956</v>
      </c>
      <c r="V425" s="6" t="s">
        <v>13956</v>
      </c>
      <c r="W425" s="6" t="s">
        <v>13956</v>
      </c>
      <c r="X425" s="6" t="s">
        <v>13956</v>
      </c>
      <c r="Y425" s="6" t="s">
        <v>13956</v>
      </c>
      <c r="Z425" s="7">
        <v>63</v>
      </c>
      <c r="AA425" s="7">
        <v>46</v>
      </c>
      <c r="AB425" s="149" t="s">
        <v>290</v>
      </c>
      <c r="AC425" s="149" t="s">
        <v>13956</v>
      </c>
      <c r="AD425" s="149" t="s">
        <v>13956</v>
      </c>
      <c r="AE425" s="8">
        <v>107</v>
      </c>
      <c r="AF425" s="149" t="s">
        <v>13956</v>
      </c>
      <c r="AG425" s="149" t="s">
        <v>13956</v>
      </c>
      <c r="AH425" s="149" t="s">
        <v>290</v>
      </c>
      <c r="AI425" s="9">
        <v>109</v>
      </c>
      <c r="AJ425" s="150" t="s">
        <v>13956</v>
      </c>
      <c r="AK425" s="9">
        <v>109</v>
      </c>
    </row>
    <row r="426" spans="1:37">
      <c r="A426" s="10" t="s">
        <v>2441</v>
      </c>
      <c r="B426" s="11" t="s">
        <v>2442</v>
      </c>
      <c r="C426" s="11" t="s">
        <v>9405</v>
      </c>
      <c r="D426" s="11" t="s">
        <v>2444</v>
      </c>
      <c r="E426" s="11" t="s">
        <v>1122</v>
      </c>
      <c r="F426" s="11" t="s">
        <v>12257</v>
      </c>
      <c r="G426" s="11" t="s">
        <v>6230</v>
      </c>
      <c r="H426" s="148">
        <v>4</v>
      </c>
      <c r="I426" s="148">
        <v>10</v>
      </c>
      <c r="J426" s="29">
        <v>13</v>
      </c>
      <c r="K426" s="29">
        <v>14</v>
      </c>
      <c r="L426" s="29">
        <v>17</v>
      </c>
      <c r="M426" s="29">
        <v>26</v>
      </c>
      <c r="N426" s="29">
        <v>22</v>
      </c>
      <c r="O426" s="29">
        <v>24</v>
      </c>
      <c r="P426" s="29">
        <v>26</v>
      </c>
      <c r="Q426" s="29">
        <v>24</v>
      </c>
      <c r="R426" s="29">
        <v>30</v>
      </c>
      <c r="S426" s="29">
        <v>21</v>
      </c>
      <c r="T426" s="6" t="s">
        <v>13956</v>
      </c>
      <c r="U426" s="6" t="s">
        <v>13956</v>
      </c>
      <c r="V426" s="6" t="s">
        <v>13956</v>
      </c>
      <c r="W426" s="6" t="s">
        <v>13956</v>
      </c>
      <c r="X426" s="6" t="s">
        <v>13956</v>
      </c>
      <c r="Y426" s="6" t="s">
        <v>13956</v>
      </c>
      <c r="Z426" s="7">
        <v>109</v>
      </c>
      <c r="AA426" s="7">
        <v>108</v>
      </c>
      <c r="AB426" s="8">
        <v>192</v>
      </c>
      <c r="AC426" s="149" t="s">
        <v>13956</v>
      </c>
      <c r="AD426" s="149" t="s">
        <v>290</v>
      </c>
      <c r="AE426" s="149" t="s">
        <v>13956</v>
      </c>
      <c r="AF426" s="149" t="s">
        <v>13956</v>
      </c>
      <c r="AG426" s="149" t="s">
        <v>290</v>
      </c>
      <c r="AH426" s="8">
        <v>21</v>
      </c>
      <c r="AI426" s="9">
        <v>217</v>
      </c>
      <c r="AJ426" s="150" t="s">
        <v>13956</v>
      </c>
      <c r="AK426" s="9">
        <v>217</v>
      </c>
    </row>
    <row r="427" spans="1:37">
      <c r="A427" s="10" t="s">
        <v>12258</v>
      </c>
      <c r="B427" s="11" t="s">
        <v>9407</v>
      </c>
      <c r="C427" s="11" t="s">
        <v>9409</v>
      </c>
      <c r="D427" s="11" t="s">
        <v>9410</v>
      </c>
      <c r="E427" s="11" t="s">
        <v>1122</v>
      </c>
      <c r="F427" s="11" t="s">
        <v>12259</v>
      </c>
      <c r="G427" s="11" t="s">
        <v>12260</v>
      </c>
      <c r="H427" s="148">
        <v>1.5</v>
      </c>
      <c r="I427" s="148">
        <v>7</v>
      </c>
      <c r="J427" s="29">
        <v>20</v>
      </c>
      <c r="K427" s="6" t="s">
        <v>290</v>
      </c>
      <c r="L427" s="6" t="s">
        <v>290</v>
      </c>
      <c r="M427" s="6" t="s">
        <v>290</v>
      </c>
      <c r="N427" s="6" t="s">
        <v>290</v>
      </c>
      <c r="O427" s="29">
        <v>11</v>
      </c>
      <c r="P427" s="6" t="s">
        <v>290</v>
      </c>
      <c r="Q427" s="6" t="s">
        <v>290</v>
      </c>
      <c r="R427" s="6" t="s">
        <v>290</v>
      </c>
      <c r="S427" s="6" t="s">
        <v>290</v>
      </c>
      <c r="T427" s="6" t="s">
        <v>13956</v>
      </c>
      <c r="U427" s="6" t="s">
        <v>13956</v>
      </c>
      <c r="V427" s="6" t="s">
        <v>13956</v>
      </c>
      <c r="W427" s="6" t="s">
        <v>13956</v>
      </c>
      <c r="X427" s="6" t="s">
        <v>13956</v>
      </c>
      <c r="Y427" s="6" t="s">
        <v>13956</v>
      </c>
      <c r="Z427" s="7">
        <v>36</v>
      </c>
      <c r="AA427" s="7">
        <v>37</v>
      </c>
      <c r="AB427" s="149" t="s">
        <v>13956</v>
      </c>
      <c r="AC427" s="149" t="s">
        <v>13956</v>
      </c>
      <c r="AD427" s="149" t="s">
        <v>13956</v>
      </c>
      <c r="AE427" s="8">
        <v>71</v>
      </c>
      <c r="AF427" s="149" t="s">
        <v>13956</v>
      </c>
      <c r="AG427" s="149" t="s">
        <v>13956</v>
      </c>
      <c r="AH427" s="149" t="s">
        <v>290</v>
      </c>
      <c r="AI427" s="9">
        <v>73</v>
      </c>
      <c r="AJ427" s="150" t="s">
        <v>13956</v>
      </c>
      <c r="AK427" s="9">
        <v>73</v>
      </c>
    </row>
    <row r="428" spans="1:37">
      <c r="A428" s="10" t="s">
        <v>2445</v>
      </c>
      <c r="B428" s="11" t="s">
        <v>2446</v>
      </c>
      <c r="C428" s="11" t="s">
        <v>9414</v>
      </c>
      <c r="D428" s="11" t="s">
        <v>2448</v>
      </c>
      <c r="E428" s="11" t="s">
        <v>1122</v>
      </c>
      <c r="F428" s="11" t="s">
        <v>12261</v>
      </c>
      <c r="G428" s="11" t="s">
        <v>6233</v>
      </c>
      <c r="H428" s="148">
        <v>3</v>
      </c>
      <c r="I428" s="148">
        <v>16</v>
      </c>
      <c r="J428" s="29">
        <v>44</v>
      </c>
      <c r="K428" s="29">
        <v>25</v>
      </c>
      <c r="L428" s="29">
        <v>18</v>
      </c>
      <c r="M428" s="29">
        <v>25</v>
      </c>
      <c r="N428" s="29">
        <v>17</v>
      </c>
      <c r="O428" s="29">
        <v>15</v>
      </c>
      <c r="P428" s="29">
        <v>18</v>
      </c>
      <c r="Q428" s="29">
        <v>24</v>
      </c>
      <c r="R428" s="29">
        <v>15</v>
      </c>
      <c r="S428" s="29">
        <v>21</v>
      </c>
      <c r="T428" s="6" t="s">
        <v>13956</v>
      </c>
      <c r="U428" s="6" t="s">
        <v>13956</v>
      </c>
      <c r="V428" s="6" t="s">
        <v>13956</v>
      </c>
      <c r="W428" s="6" t="s">
        <v>13956</v>
      </c>
      <c r="X428" s="6" t="s">
        <v>13956</v>
      </c>
      <c r="Y428" s="6" t="s">
        <v>13956</v>
      </c>
      <c r="Z428" s="7">
        <v>110</v>
      </c>
      <c r="AA428" s="7">
        <v>112</v>
      </c>
      <c r="AB428" s="8">
        <v>205</v>
      </c>
      <c r="AC428" s="149" t="s">
        <v>13956</v>
      </c>
      <c r="AD428" s="149" t="s">
        <v>13956</v>
      </c>
      <c r="AE428" s="149" t="s">
        <v>290</v>
      </c>
      <c r="AF428" s="149" t="s">
        <v>13956</v>
      </c>
      <c r="AG428" s="8">
        <v>13</v>
      </c>
      <c r="AH428" s="149" t="s">
        <v>290</v>
      </c>
      <c r="AI428" s="9">
        <v>222</v>
      </c>
      <c r="AJ428" s="150" t="s">
        <v>13956</v>
      </c>
      <c r="AK428" s="9">
        <v>222</v>
      </c>
    </row>
    <row r="429" spans="1:37">
      <c r="A429" s="10" t="s">
        <v>2449</v>
      </c>
      <c r="B429" s="11" t="s">
        <v>2450</v>
      </c>
      <c r="C429" s="11" t="s">
        <v>9417</v>
      </c>
      <c r="D429" s="11" t="s">
        <v>2453</v>
      </c>
      <c r="E429" s="11" t="s">
        <v>1122</v>
      </c>
      <c r="F429" s="11" t="s">
        <v>12267</v>
      </c>
      <c r="G429" s="11" t="s">
        <v>6236</v>
      </c>
      <c r="H429" s="148">
        <v>2</v>
      </c>
      <c r="I429" s="148">
        <v>39.400000000000006</v>
      </c>
      <c r="J429" s="29">
        <v>86</v>
      </c>
      <c r="K429" s="29">
        <v>66</v>
      </c>
      <c r="L429" s="29">
        <v>70</v>
      </c>
      <c r="M429" s="29">
        <v>69</v>
      </c>
      <c r="N429" s="29">
        <v>68</v>
      </c>
      <c r="O429" s="29">
        <v>66</v>
      </c>
      <c r="P429" s="29">
        <v>61</v>
      </c>
      <c r="Q429" s="29">
        <v>54</v>
      </c>
      <c r="R429" s="29">
        <v>56</v>
      </c>
      <c r="S429" s="29">
        <v>55</v>
      </c>
      <c r="T429" s="6" t="s">
        <v>13956</v>
      </c>
      <c r="U429" s="6" t="s">
        <v>13956</v>
      </c>
      <c r="V429" s="6" t="s">
        <v>13956</v>
      </c>
      <c r="W429" s="6" t="s">
        <v>13956</v>
      </c>
      <c r="X429" s="6" t="s">
        <v>13956</v>
      </c>
      <c r="Y429" s="6" t="s">
        <v>13956</v>
      </c>
      <c r="Z429" s="7">
        <v>323</v>
      </c>
      <c r="AA429" s="7">
        <v>328</v>
      </c>
      <c r="AB429" s="8">
        <v>29</v>
      </c>
      <c r="AC429" s="149" t="s">
        <v>13956</v>
      </c>
      <c r="AD429" s="8">
        <v>44</v>
      </c>
      <c r="AE429" s="149" t="s">
        <v>290</v>
      </c>
      <c r="AF429" s="149" t="s">
        <v>13956</v>
      </c>
      <c r="AG429" s="8">
        <v>528</v>
      </c>
      <c r="AH429" s="8">
        <v>47</v>
      </c>
      <c r="AI429" s="9">
        <v>651</v>
      </c>
      <c r="AJ429" s="150" t="s">
        <v>13956</v>
      </c>
      <c r="AK429" s="9">
        <v>651</v>
      </c>
    </row>
    <row r="430" spans="1:37">
      <c r="A430" s="10" t="s">
        <v>2454</v>
      </c>
      <c r="B430" s="11" t="s">
        <v>2455</v>
      </c>
      <c r="C430" s="11" t="s">
        <v>9420</v>
      </c>
      <c r="D430" s="11" t="s">
        <v>2458</v>
      </c>
      <c r="E430" s="11" t="s">
        <v>1122</v>
      </c>
      <c r="F430" s="11" t="s">
        <v>12268</v>
      </c>
      <c r="G430" s="11" t="s">
        <v>6239</v>
      </c>
      <c r="H430" s="148">
        <v>1.5</v>
      </c>
      <c r="I430" s="148">
        <v>29.5</v>
      </c>
      <c r="J430" s="29">
        <v>149</v>
      </c>
      <c r="K430" s="29">
        <v>60</v>
      </c>
      <c r="L430" s="29">
        <v>46</v>
      </c>
      <c r="M430" s="29">
        <v>48</v>
      </c>
      <c r="N430" s="29">
        <v>35</v>
      </c>
      <c r="O430" s="29">
        <v>34</v>
      </c>
      <c r="P430" s="29">
        <v>30</v>
      </c>
      <c r="Q430" s="29">
        <v>32</v>
      </c>
      <c r="R430" s="29">
        <v>25</v>
      </c>
      <c r="S430" s="29">
        <v>24</v>
      </c>
      <c r="T430" s="6" t="s">
        <v>13956</v>
      </c>
      <c r="U430" s="6" t="s">
        <v>13956</v>
      </c>
      <c r="V430" s="6" t="s">
        <v>13956</v>
      </c>
      <c r="W430" s="6" t="s">
        <v>13956</v>
      </c>
      <c r="X430" s="6" t="s">
        <v>13956</v>
      </c>
      <c r="Y430" s="6" t="s">
        <v>13956</v>
      </c>
      <c r="Z430" s="7">
        <v>228</v>
      </c>
      <c r="AA430" s="7">
        <v>255</v>
      </c>
      <c r="AB430" s="8">
        <v>39</v>
      </c>
      <c r="AC430" s="149" t="s">
        <v>13956</v>
      </c>
      <c r="AD430" s="8">
        <v>14</v>
      </c>
      <c r="AE430" s="149" t="s">
        <v>13956</v>
      </c>
      <c r="AF430" s="149" t="s">
        <v>13956</v>
      </c>
      <c r="AG430" s="8">
        <v>371</v>
      </c>
      <c r="AH430" s="8">
        <v>59</v>
      </c>
      <c r="AI430" s="9">
        <v>483</v>
      </c>
      <c r="AJ430" s="150" t="s">
        <v>13956</v>
      </c>
      <c r="AK430" s="9">
        <v>483</v>
      </c>
    </row>
    <row r="431" spans="1:37">
      <c r="A431" s="10" t="s">
        <v>2459</v>
      </c>
      <c r="B431" s="11" t="s">
        <v>2460</v>
      </c>
      <c r="C431" s="11" t="s">
        <v>12269</v>
      </c>
      <c r="D431" s="11" t="s">
        <v>2462</v>
      </c>
      <c r="E431" s="11" t="s">
        <v>1420</v>
      </c>
      <c r="F431" s="11" t="s">
        <v>12270</v>
      </c>
      <c r="G431" s="11" t="s">
        <v>6242</v>
      </c>
      <c r="H431" s="148">
        <v>3</v>
      </c>
      <c r="I431" s="148">
        <v>21</v>
      </c>
      <c r="J431" s="29">
        <v>46</v>
      </c>
      <c r="K431" s="29">
        <v>28</v>
      </c>
      <c r="L431" s="29">
        <v>11</v>
      </c>
      <c r="M431" s="29">
        <v>21</v>
      </c>
      <c r="N431" s="29">
        <v>24</v>
      </c>
      <c r="O431" s="29">
        <v>33</v>
      </c>
      <c r="P431" s="29">
        <v>32</v>
      </c>
      <c r="Q431" s="29">
        <v>42</v>
      </c>
      <c r="R431" s="29">
        <v>48</v>
      </c>
      <c r="S431" s="29">
        <v>51</v>
      </c>
      <c r="T431" s="6" t="s">
        <v>13956</v>
      </c>
      <c r="U431" s="6" t="s">
        <v>13956</v>
      </c>
      <c r="V431" s="6" t="s">
        <v>13956</v>
      </c>
      <c r="W431" s="6" t="s">
        <v>13956</v>
      </c>
      <c r="X431" s="6" t="s">
        <v>13956</v>
      </c>
      <c r="Y431" s="6" t="s">
        <v>13956</v>
      </c>
      <c r="Z431" s="7">
        <v>160</v>
      </c>
      <c r="AA431" s="7">
        <v>176</v>
      </c>
      <c r="AB431" s="8">
        <v>22</v>
      </c>
      <c r="AC431" s="149" t="s">
        <v>13956</v>
      </c>
      <c r="AD431" s="149" t="s">
        <v>290</v>
      </c>
      <c r="AE431" s="8">
        <v>17</v>
      </c>
      <c r="AF431" s="149" t="s">
        <v>13956</v>
      </c>
      <c r="AG431" s="8">
        <v>285</v>
      </c>
      <c r="AH431" s="149" t="s">
        <v>290</v>
      </c>
      <c r="AI431" s="9">
        <v>336</v>
      </c>
      <c r="AJ431" s="150" t="s">
        <v>13956</v>
      </c>
      <c r="AK431" s="9">
        <v>336</v>
      </c>
    </row>
    <row r="432" spans="1:37">
      <c r="A432" s="10" t="s">
        <v>2463</v>
      </c>
      <c r="B432" s="11" t="s">
        <v>2464</v>
      </c>
      <c r="C432" s="11" t="s">
        <v>9427</v>
      </c>
      <c r="D432" s="11" t="s">
        <v>2466</v>
      </c>
      <c r="E432" s="11" t="s">
        <v>1122</v>
      </c>
      <c r="F432" s="11" t="s">
        <v>12271</v>
      </c>
      <c r="G432" s="11" t="s">
        <v>6245</v>
      </c>
      <c r="H432" s="148">
        <v>1</v>
      </c>
      <c r="I432" s="148">
        <v>12</v>
      </c>
      <c r="J432" s="29">
        <v>26</v>
      </c>
      <c r="K432" s="29">
        <v>23</v>
      </c>
      <c r="L432" s="29">
        <v>11</v>
      </c>
      <c r="M432" s="29">
        <v>12</v>
      </c>
      <c r="N432" s="29">
        <v>19</v>
      </c>
      <c r="O432" s="6" t="s">
        <v>290</v>
      </c>
      <c r="P432" s="29">
        <v>18</v>
      </c>
      <c r="Q432" s="29">
        <v>13</v>
      </c>
      <c r="R432" s="29">
        <v>16</v>
      </c>
      <c r="S432" s="29">
        <v>15</v>
      </c>
      <c r="T432" s="6" t="s">
        <v>13956</v>
      </c>
      <c r="U432" s="6" t="s">
        <v>13956</v>
      </c>
      <c r="V432" s="6" t="s">
        <v>13956</v>
      </c>
      <c r="W432" s="6" t="s">
        <v>13956</v>
      </c>
      <c r="X432" s="6" t="s">
        <v>13956</v>
      </c>
      <c r="Y432" s="6" t="s">
        <v>13956</v>
      </c>
      <c r="Z432" s="7">
        <v>86</v>
      </c>
      <c r="AA432" s="7">
        <v>74</v>
      </c>
      <c r="AB432" s="8">
        <v>136</v>
      </c>
      <c r="AC432" s="149" t="s">
        <v>13956</v>
      </c>
      <c r="AD432" s="149" t="s">
        <v>290</v>
      </c>
      <c r="AE432" s="149" t="s">
        <v>290</v>
      </c>
      <c r="AF432" s="149" t="s">
        <v>13956</v>
      </c>
      <c r="AG432" s="149" t="s">
        <v>290</v>
      </c>
      <c r="AH432" s="8">
        <v>14</v>
      </c>
      <c r="AI432" s="9">
        <v>160</v>
      </c>
      <c r="AJ432" s="150" t="s">
        <v>13956</v>
      </c>
      <c r="AK432" s="9">
        <v>160</v>
      </c>
    </row>
    <row r="433" spans="1:37">
      <c r="A433" s="10" t="s">
        <v>2467</v>
      </c>
      <c r="B433" s="11" t="s">
        <v>2468</v>
      </c>
      <c r="C433" s="11" t="s">
        <v>9430</v>
      </c>
      <c r="D433" s="11" t="s">
        <v>2470</v>
      </c>
      <c r="E433" s="11" t="s">
        <v>1122</v>
      </c>
      <c r="F433" s="11" t="s">
        <v>12272</v>
      </c>
      <c r="G433" s="11" t="s">
        <v>6248</v>
      </c>
      <c r="H433" s="148">
        <v>3</v>
      </c>
      <c r="I433" s="148">
        <v>12</v>
      </c>
      <c r="J433" s="29">
        <v>40</v>
      </c>
      <c r="K433" s="29">
        <v>25</v>
      </c>
      <c r="L433" s="29">
        <v>28</v>
      </c>
      <c r="M433" s="29">
        <v>23</v>
      </c>
      <c r="N433" s="29">
        <v>27</v>
      </c>
      <c r="O433" s="29">
        <v>23</v>
      </c>
      <c r="P433" s="29">
        <v>16</v>
      </c>
      <c r="Q433" s="29">
        <v>16</v>
      </c>
      <c r="R433" s="29">
        <v>18</v>
      </c>
      <c r="S433" s="29">
        <v>12</v>
      </c>
      <c r="T433" s="6" t="s">
        <v>13956</v>
      </c>
      <c r="U433" s="6" t="s">
        <v>13956</v>
      </c>
      <c r="V433" s="6" t="s">
        <v>13956</v>
      </c>
      <c r="W433" s="6" t="s">
        <v>13956</v>
      </c>
      <c r="X433" s="29">
        <v>11</v>
      </c>
      <c r="Y433" s="6" t="s">
        <v>13956</v>
      </c>
      <c r="Z433" s="7">
        <v>128</v>
      </c>
      <c r="AA433" s="7">
        <v>111</v>
      </c>
      <c r="AB433" s="149" t="s">
        <v>290</v>
      </c>
      <c r="AC433" s="149" t="s">
        <v>13956</v>
      </c>
      <c r="AD433" s="149" t="s">
        <v>13956</v>
      </c>
      <c r="AE433" s="8">
        <v>237</v>
      </c>
      <c r="AF433" s="149" t="s">
        <v>13956</v>
      </c>
      <c r="AG433" s="149" t="s">
        <v>13956</v>
      </c>
      <c r="AH433" s="149" t="s">
        <v>13956</v>
      </c>
      <c r="AI433" s="9">
        <v>239</v>
      </c>
      <c r="AJ433" s="150" t="s">
        <v>13956</v>
      </c>
      <c r="AK433" s="9">
        <v>239</v>
      </c>
    </row>
    <row r="434" spans="1:37">
      <c r="A434" s="10" t="s">
        <v>2471</v>
      </c>
      <c r="B434" s="11" t="s">
        <v>2472</v>
      </c>
      <c r="C434" s="11" t="s">
        <v>6249</v>
      </c>
      <c r="D434" s="11" t="s">
        <v>2474</v>
      </c>
      <c r="E434" s="11" t="s">
        <v>1122</v>
      </c>
      <c r="F434" s="11" t="s">
        <v>12273</v>
      </c>
      <c r="G434" s="11" t="s">
        <v>6251</v>
      </c>
      <c r="H434" s="148">
        <v>2</v>
      </c>
      <c r="I434" s="148">
        <v>16</v>
      </c>
      <c r="J434" s="29">
        <v>84</v>
      </c>
      <c r="K434" s="29">
        <v>30</v>
      </c>
      <c r="L434" s="29">
        <v>38</v>
      </c>
      <c r="M434" s="29">
        <v>24</v>
      </c>
      <c r="N434" s="29">
        <v>15</v>
      </c>
      <c r="O434" s="29">
        <v>16</v>
      </c>
      <c r="P434" s="29">
        <v>14</v>
      </c>
      <c r="Q434" s="29">
        <v>14</v>
      </c>
      <c r="R434" s="29">
        <v>16</v>
      </c>
      <c r="S434" s="29">
        <v>11</v>
      </c>
      <c r="T434" s="6" t="s">
        <v>13956</v>
      </c>
      <c r="U434" s="6" t="s">
        <v>13956</v>
      </c>
      <c r="V434" s="6" t="s">
        <v>13956</v>
      </c>
      <c r="W434" s="6" t="s">
        <v>13956</v>
      </c>
      <c r="X434" s="6" t="s">
        <v>13956</v>
      </c>
      <c r="Y434" s="6" t="s">
        <v>13956</v>
      </c>
      <c r="Z434" s="7">
        <v>135</v>
      </c>
      <c r="AA434" s="7">
        <v>127</v>
      </c>
      <c r="AB434" s="8">
        <v>71</v>
      </c>
      <c r="AC434" s="149" t="s">
        <v>13956</v>
      </c>
      <c r="AD434" s="149" t="s">
        <v>13956</v>
      </c>
      <c r="AE434" s="149" t="s">
        <v>290</v>
      </c>
      <c r="AF434" s="149" t="s">
        <v>13956</v>
      </c>
      <c r="AG434" s="8">
        <v>177</v>
      </c>
      <c r="AH434" s="8">
        <v>13</v>
      </c>
      <c r="AI434" s="9">
        <v>262</v>
      </c>
      <c r="AJ434" s="150" t="s">
        <v>13956</v>
      </c>
      <c r="AK434" s="9">
        <v>262</v>
      </c>
    </row>
    <row r="435" spans="1:37">
      <c r="A435" s="10" t="s">
        <v>2475</v>
      </c>
      <c r="B435" s="11" t="s">
        <v>2476</v>
      </c>
      <c r="C435" s="11" t="s">
        <v>6252</v>
      </c>
      <c r="D435" s="11" t="s">
        <v>2477</v>
      </c>
      <c r="E435" s="11" t="s">
        <v>1122</v>
      </c>
      <c r="F435" s="11" t="s">
        <v>12274</v>
      </c>
      <c r="G435" s="11" t="s">
        <v>6254</v>
      </c>
      <c r="H435" s="148">
        <v>2</v>
      </c>
      <c r="I435" s="148">
        <v>14</v>
      </c>
      <c r="J435" s="29">
        <v>47</v>
      </c>
      <c r="K435" s="29">
        <v>27</v>
      </c>
      <c r="L435" s="29">
        <v>28</v>
      </c>
      <c r="M435" s="29">
        <v>29</v>
      </c>
      <c r="N435" s="29">
        <v>29</v>
      </c>
      <c r="O435" s="29">
        <v>28</v>
      </c>
      <c r="P435" s="29">
        <v>34</v>
      </c>
      <c r="Q435" s="29">
        <v>18</v>
      </c>
      <c r="R435" s="29">
        <v>17</v>
      </c>
      <c r="S435" s="29">
        <v>22</v>
      </c>
      <c r="T435" s="6" t="s">
        <v>13956</v>
      </c>
      <c r="U435" s="6" t="s">
        <v>13956</v>
      </c>
      <c r="V435" s="6" t="s">
        <v>13956</v>
      </c>
      <c r="W435" s="6" t="s">
        <v>13956</v>
      </c>
      <c r="X435" s="6" t="s">
        <v>13956</v>
      </c>
      <c r="Y435" s="6" t="s">
        <v>13956</v>
      </c>
      <c r="Z435" s="7">
        <v>145</v>
      </c>
      <c r="AA435" s="7">
        <v>134</v>
      </c>
      <c r="AB435" s="8">
        <v>27</v>
      </c>
      <c r="AC435" s="149" t="s">
        <v>13956</v>
      </c>
      <c r="AD435" s="149" t="s">
        <v>290</v>
      </c>
      <c r="AE435" s="8">
        <v>236</v>
      </c>
      <c r="AF435" s="149" t="s">
        <v>13956</v>
      </c>
      <c r="AG435" s="149" t="s">
        <v>290</v>
      </c>
      <c r="AH435" s="149" t="s">
        <v>13956</v>
      </c>
      <c r="AI435" s="9">
        <v>279</v>
      </c>
      <c r="AJ435" s="150" t="s">
        <v>13956</v>
      </c>
      <c r="AK435" s="9">
        <v>279</v>
      </c>
    </row>
    <row r="436" spans="1:37">
      <c r="A436" s="10" t="s">
        <v>2478</v>
      </c>
      <c r="B436" s="11" t="s">
        <v>2479</v>
      </c>
      <c r="C436" s="11" t="s">
        <v>6255</v>
      </c>
      <c r="D436" s="11" t="s">
        <v>2482</v>
      </c>
      <c r="E436" s="11" t="s">
        <v>1122</v>
      </c>
      <c r="F436" s="11" t="s">
        <v>12275</v>
      </c>
      <c r="G436" s="11" t="s">
        <v>6257</v>
      </c>
      <c r="H436" s="148">
        <v>3</v>
      </c>
      <c r="I436" s="148">
        <v>13</v>
      </c>
      <c r="J436" s="29">
        <v>18</v>
      </c>
      <c r="K436" s="29">
        <v>16</v>
      </c>
      <c r="L436" s="29">
        <v>14</v>
      </c>
      <c r="M436" s="29">
        <v>10</v>
      </c>
      <c r="N436" s="29">
        <v>19</v>
      </c>
      <c r="O436" s="29">
        <v>19</v>
      </c>
      <c r="P436" s="6" t="s">
        <v>290</v>
      </c>
      <c r="Q436" s="29">
        <v>13</v>
      </c>
      <c r="R436" s="29">
        <v>25</v>
      </c>
      <c r="S436" s="29">
        <v>16</v>
      </c>
      <c r="T436" s="6" t="s">
        <v>13956</v>
      </c>
      <c r="U436" s="6" t="s">
        <v>13956</v>
      </c>
      <c r="V436" s="6" t="s">
        <v>13956</v>
      </c>
      <c r="W436" s="6" t="s">
        <v>13956</v>
      </c>
      <c r="X436" s="6" t="s">
        <v>13956</v>
      </c>
      <c r="Y436" s="6" t="s">
        <v>13956</v>
      </c>
      <c r="Z436" s="7">
        <v>81</v>
      </c>
      <c r="AA436" s="7">
        <v>77</v>
      </c>
      <c r="AB436" s="8">
        <v>135</v>
      </c>
      <c r="AC436" s="149" t="s">
        <v>13956</v>
      </c>
      <c r="AD436" s="149" t="s">
        <v>13956</v>
      </c>
      <c r="AE436" s="149" t="s">
        <v>13956</v>
      </c>
      <c r="AF436" s="149" t="s">
        <v>13956</v>
      </c>
      <c r="AG436" s="8">
        <v>19</v>
      </c>
      <c r="AH436" s="149" t="s">
        <v>290</v>
      </c>
      <c r="AI436" s="9">
        <v>158</v>
      </c>
      <c r="AJ436" s="150" t="s">
        <v>13956</v>
      </c>
      <c r="AK436" s="9">
        <v>158</v>
      </c>
    </row>
    <row r="437" spans="1:37">
      <c r="A437" s="10" t="s">
        <v>2483</v>
      </c>
      <c r="B437" s="11" t="s">
        <v>2484</v>
      </c>
      <c r="C437" s="11" t="s">
        <v>9440</v>
      </c>
      <c r="D437" s="11" t="s">
        <v>9441</v>
      </c>
      <c r="E437" s="11" t="s">
        <v>1122</v>
      </c>
      <c r="F437" s="11" t="s">
        <v>12276</v>
      </c>
      <c r="G437" s="11" t="s">
        <v>6260</v>
      </c>
      <c r="H437" s="148">
        <v>3.5</v>
      </c>
      <c r="I437" s="148">
        <v>26</v>
      </c>
      <c r="J437" s="29">
        <v>38</v>
      </c>
      <c r="K437" s="29">
        <v>33</v>
      </c>
      <c r="L437" s="29">
        <v>27</v>
      </c>
      <c r="M437" s="29">
        <v>26</v>
      </c>
      <c r="N437" s="29">
        <v>47</v>
      </c>
      <c r="O437" s="29">
        <v>36</v>
      </c>
      <c r="P437" s="29">
        <v>45</v>
      </c>
      <c r="Q437" s="29">
        <v>48</v>
      </c>
      <c r="R437" s="29">
        <v>40</v>
      </c>
      <c r="S437" s="29">
        <v>43</v>
      </c>
      <c r="T437" s="6" t="s">
        <v>13956</v>
      </c>
      <c r="U437" s="6" t="s">
        <v>13956</v>
      </c>
      <c r="V437" s="6" t="s">
        <v>13956</v>
      </c>
      <c r="W437" s="6" t="s">
        <v>13956</v>
      </c>
      <c r="X437" s="6" t="s">
        <v>13956</v>
      </c>
      <c r="Y437" s="6" t="s">
        <v>13956</v>
      </c>
      <c r="Z437" s="7">
        <v>206</v>
      </c>
      <c r="AA437" s="7">
        <v>177</v>
      </c>
      <c r="AB437" s="8">
        <v>33</v>
      </c>
      <c r="AC437" s="149" t="s">
        <v>290</v>
      </c>
      <c r="AD437" s="149" t="s">
        <v>290</v>
      </c>
      <c r="AE437" s="149" t="s">
        <v>13956</v>
      </c>
      <c r="AF437" s="149" t="s">
        <v>13956</v>
      </c>
      <c r="AG437" s="8">
        <v>337</v>
      </c>
      <c r="AH437" s="149" t="s">
        <v>290</v>
      </c>
      <c r="AI437" s="9">
        <v>383</v>
      </c>
      <c r="AJ437" s="150" t="s">
        <v>13956</v>
      </c>
      <c r="AK437" s="9">
        <v>383</v>
      </c>
    </row>
    <row r="438" spans="1:37">
      <c r="A438" s="10" t="s">
        <v>2487</v>
      </c>
      <c r="B438" s="11" t="s">
        <v>2488</v>
      </c>
      <c r="C438" s="11" t="s">
        <v>9445</v>
      </c>
      <c r="D438" s="11" t="s">
        <v>2490</v>
      </c>
      <c r="E438" s="11" t="s">
        <v>1122</v>
      </c>
      <c r="F438" s="11" t="s">
        <v>12277</v>
      </c>
      <c r="G438" s="11" t="s">
        <v>6263</v>
      </c>
      <c r="H438" s="148">
        <v>2.5</v>
      </c>
      <c r="I438" s="148">
        <v>11</v>
      </c>
      <c r="J438" s="29">
        <v>39</v>
      </c>
      <c r="K438" s="29">
        <v>26</v>
      </c>
      <c r="L438" s="29">
        <v>14</v>
      </c>
      <c r="M438" s="29">
        <v>22</v>
      </c>
      <c r="N438" s="29">
        <v>18</v>
      </c>
      <c r="O438" s="29">
        <v>17</v>
      </c>
      <c r="P438" s="29">
        <v>25</v>
      </c>
      <c r="Q438" s="29">
        <v>27</v>
      </c>
      <c r="R438" s="29">
        <v>28</v>
      </c>
      <c r="S438" s="29">
        <v>13</v>
      </c>
      <c r="T438" s="6" t="s">
        <v>13956</v>
      </c>
      <c r="U438" s="6" t="s">
        <v>13956</v>
      </c>
      <c r="V438" s="6" t="s">
        <v>13956</v>
      </c>
      <c r="W438" s="6" t="s">
        <v>13956</v>
      </c>
      <c r="X438" s="6" t="s">
        <v>13956</v>
      </c>
      <c r="Y438" s="6" t="s">
        <v>13956</v>
      </c>
      <c r="Z438" s="7">
        <v>109</v>
      </c>
      <c r="AA438" s="7">
        <v>120</v>
      </c>
      <c r="AB438" s="8">
        <v>222</v>
      </c>
      <c r="AC438" s="149" t="s">
        <v>13956</v>
      </c>
      <c r="AD438" s="149" t="s">
        <v>13956</v>
      </c>
      <c r="AE438" s="149" t="s">
        <v>290</v>
      </c>
      <c r="AF438" s="149" t="s">
        <v>13956</v>
      </c>
      <c r="AG438" s="149" t="s">
        <v>290</v>
      </c>
      <c r="AH438" s="149" t="s">
        <v>13956</v>
      </c>
      <c r="AI438" s="9">
        <v>229</v>
      </c>
      <c r="AJ438" s="150" t="s">
        <v>13956</v>
      </c>
      <c r="AK438" s="9">
        <v>229</v>
      </c>
    </row>
    <row r="439" spans="1:37">
      <c r="A439" s="10" t="s">
        <v>2491</v>
      </c>
      <c r="B439" s="11" t="s">
        <v>9447</v>
      </c>
      <c r="C439" s="11" t="s">
        <v>9449</v>
      </c>
      <c r="D439" s="11" t="s">
        <v>2494</v>
      </c>
      <c r="E439" s="11" t="s">
        <v>1122</v>
      </c>
      <c r="F439" s="11" t="s">
        <v>12278</v>
      </c>
      <c r="G439" s="11" t="s">
        <v>6266</v>
      </c>
      <c r="H439" s="148">
        <v>2</v>
      </c>
      <c r="I439" s="148">
        <v>24</v>
      </c>
      <c r="J439" s="29">
        <v>78</v>
      </c>
      <c r="K439" s="29">
        <v>41</v>
      </c>
      <c r="L439" s="29">
        <v>41</v>
      </c>
      <c r="M439" s="29">
        <v>45</v>
      </c>
      <c r="N439" s="29">
        <v>32</v>
      </c>
      <c r="O439" s="29">
        <v>33</v>
      </c>
      <c r="P439" s="29">
        <v>17</v>
      </c>
      <c r="Q439" s="29">
        <v>14</v>
      </c>
      <c r="R439" s="29">
        <v>17</v>
      </c>
      <c r="S439" s="29">
        <v>18</v>
      </c>
      <c r="T439" s="6" t="s">
        <v>13956</v>
      </c>
      <c r="U439" s="6" t="s">
        <v>13956</v>
      </c>
      <c r="V439" s="6" t="s">
        <v>13956</v>
      </c>
      <c r="W439" s="6" t="s">
        <v>13956</v>
      </c>
      <c r="X439" s="29">
        <v>14</v>
      </c>
      <c r="Y439" s="6" t="s">
        <v>13956</v>
      </c>
      <c r="Z439" s="7">
        <v>183</v>
      </c>
      <c r="AA439" s="7">
        <v>167</v>
      </c>
      <c r="AB439" s="8">
        <v>54</v>
      </c>
      <c r="AC439" s="149" t="s">
        <v>13956</v>
      </c>
      <c r="AD439" s="8">
        <v>23</v>
      </c>
      <c r="AE439" s="8">
        <v>12</v>
      </c>
      <c r="AF439" s="149" t="s">
        <v>13956</v>
      </c>
      <c r="AG439" s="8">
        <v>222</v>
      </c>
      <c r="AH439" s="8">
        <v>39</v>
      </c>
      <c r="AI439" s="9">
        <v>350</v>
      </c>
      <c r="AJ439" s="150" t="s">
        <v>13956</v>
      </c>
      <c r="AK439" s="9">
        <v>350</v>
      </c>
    </row>
    <row r="440" spans="1:37">
      <c r="A440" s="10" t="s">
        <v>2495</v>
      </c>
      <c r="B440" s="11" t="s">
        <v>2496</v>
      </c>
      <c r="C440" s="11" t="s">
        <v>9452</v>
      </c>
      <c r="D440" s="11" t="s">
        <v>2499</v>
      </c>
      <c r="E440" s="11" t="s">
        <v>1122</v>
      </c>
      <c r="F440" s="11" t="s">
        <v>12279</v>
      </c>
      <c r="G440" s="11" t="s">
        <v>6269</v>
      </c>
      <c r="H440" s="148">
        <v>2</v>
      </c>
      <c r="I440" s="148">
        <v>17</v>
      </c>
      <c r="J440" s="29">
        <v>58</v>
      </c>
      <c r="K440" s="29">
        <v>38</v>
      </c>
      <c r="L440" s="29">
        <v>36</v>
      </c>
      <c r="M440" s="29">
        <v>40</v>
      </c>
      <c r="N440" s="29">
        <v>43</v>
      </c>
      <c r="O440" s="29">
        <v>30</v>
      </c>
      <c r="P440" s="29">
        <v>34</v>
      </c>
      <c r="Q440" s="29">
        <v>28</v>
      </c>
      <c r="R440" s="29">
        <v>30</v>
      </c>
      <c r="S440" s="29">
        <v>31</v>
      </c>
      <c r="T440" s="6" t="s">
        <v>13956</v>
      </c>
      <c r="U440" s="6" t="s">
        <v>13956</v>
      </c>
      <c r="V440" s="6" t="s">
        <v>13956</v>
      </c>
      <c r="W440" s="6" t="s">
        <v>13956</v>
      </c>
      <c r="X440" s="6" t="s">
        <v>13956</v>
      </c>
      <c r="Y440" s="6" t="s">
        <v>13956</v>
      </c>
      <c r="Z440" s="7">
        <v>203</v>
      </c>
      <c r="AA440" s="7">
        <v>165</v>
      </c>
      <c r="AB440" s="8">
        <v>348</v>
      </c>
      <c r="AC440" s="149" t="s">
        <v>13956</v>
      </c>
      <c r="AD440" s="149" t="s">
        <v>13956</v>
      </c>
      <c r="AE440" s="149" t="s">
        <v>290</v>
      </c>
      <c r="AF440" s="149" t="s">
        <v>13956</v>
      </c>
      <c r="AG440" s="8">
        <v>10</v>
      </c>
      <c r="AH440" s="149" t="s">
        <v>290</v>
      </c>
      <c r="AI440" s="9">
        <v>368</v>
      </c>
      <c r="AJ440" s="150" t="s">
        <v>13956</v>
      </c>
      <c r="AK440" s="9">
        <v>368</v>
      </c>
    </row>
    <row r="441" spans="1:37">
      <c r="A441" s="10" t="s">
        <v>2500</v>
      </c>
      <c r="B441" s="11" t="s">
        <v>2501</v>
      </c>
      <c r="C441" s="11" t="s">
        <v>12280</v>
      </c>
      <c r="D441" s="11" t="s">
        <v>2504</v>
      </c>
      <c r="E441" s="11" t="s">
        <v>1122</v>
      </c>
      <c r="F441" s="11" t="s">
        <v>12281</v>
      </c>
      <c r="G441" s="11" t="s">
        <v>6272</v>
      </c>
      <c r="H441" s="148">
        <v>1</v>
      </c>
      <c r="I441" s="148">
        <v>11.5</v>
      </c>
      <c r="J441" s="29">
        <v>36</v>
      </c>
      <c r="K441" s="29">
        <v>15</v>
      </c>
      <c r="L441" s="29">
        <v>21</v>
      </c>
      <c r="M441" s="29">
        <v>12</v>
      </c>
      <c r="N441" s="29">
        <v>12</v>
      </c>
      <c r="O441" s="6" t="s">
        <v>290</v>
      </c>
      <c r="P441" s="6" t="s">
        <v>290</v>
      </c>
      <c r="Q441" s="6" t="s">
        <v>290</v>
      </c>
      <c r="R441" s="6" t="s">
        <v>290</v>
      </c>
      <c r="S441" s="6" t="s">
        <v>290</v>
      </c>
      <c r="T441" s="6" t="s">
        <v>13956</v>
      </c>
      <c r="U441" s="6" t="s">
        <v>13956</v>
      </c>
      <c r="V441" s="6" t="s">
        <v>13956</v>
      </c>
      <c r="W441" s="6" t="s">
        <v>13956</v>
      </c>
      <c r="X441" s="6" t="s">
        <v>13956</v>
      </c>
      <c r="Y441" s="6" t="s">
        <v>13956</v>
      </c>
      <c r="Z441" s="7">
        <v>73</v>
      </c>
      <c r="AA441" s="7">
        <v>55</v>
      </c>
      <c r="AB441" s="8">
        <v>11</v>
      </c>
      <c r="AC441" s="149" t="s">
        <v>13956</v>
      </c>
      <c r="AD441" s="149" t="s">
        <v>290</v>
      </c>
      <c r="AE441" s="149" t="s">
        <v>290</v>
      </c>
      <c r="AF441" s="149" t="s">
        <v>13956</v>
      </c>
      <c r="AG441" s="8">
        <v>114</v>
      </c>
      <c r="AH441" s="149" t="s">
        <v>13956</v>
      </c>
      <c r="AI441" s="9">
        <v>128</v>
      </c>
      <c r="AJ441" s="150" t="s">
        <v>13956</v>
      </c>
      <c r="AK441" s="9">
        <v>128</v>
      </c>
    </row>
    <row r="442" spans="1:37">
      <c r="A442" s="10" t="s">
        <v>2505</v>
      </c>
      <c r="B442" s="11" t="s">
        <v>2506</v>
      </c>
      <c r="C442" s="11" t="s">
        <v>9458</v>
      </c>
      <c r="D442" s="11" t="s">
        <v>2507</v>
      </c>
      <c r="E442" s="11" t="s">
        <v>1122</v>
      </c>
      <c r="F442" s="11" t="s">
        <v>12282</v>
      </c>
      <c r="G442" s="11" t="s">
        <v>6275</v>
      </c>
      <c r="H442" s="148">
        <v>1</v>
      </c>
      <c r="I442" s="148">
        <v>12</v>
      </c>
      <c r="J442" s="29">
        <v>62</v>
      </c>
      <c r="K442" s="29">
        <v>30</v>
      </c>
      <c r="L442" s="29">
        <v>29</v>
      </c>
      <c r="M442" s="29">
        <v>29</v>
      </c>
      <c r="N442" s="29">
        <v>22</v>
      </c>
      <c r="O442" s="29">
        <v>25</v>
      </c>
      <c r="P442" s="29">
        <v>20</v>
      </c>
      <c r="Q442" s="29">
        <v>24</v>
      </c>
      <c r="R442" s="29">
        <v>16</v>
      </c>
      <c r="S442" s="29">
        <v>23</v>
      </c>
      <c r="T442" s="6" t="s">
        <v>13956</v>
      </c>
      <c r="U442" s="6" t="s">
        <v>13956</v>
      </c>
      <c r="V442" s="6" t="s">
        <v>13956</v>
      </c>
      <c r="W442" s="6" t="s">
        <v>13956</v>
      </c>
      <c r="X442" s="6" t="s">
        <v>13956</v>
      </c>
      <c r="Y442" s="6" t="s">
        <v>13956</v>
      </c>
      <c r="Z442" s="7">
        <v>142</v>
      </c>
      <c r="AA442" s="7">
        <v>138</v>
      </c>
      <c r="AB442" s="8">
        <v>69</v>
      </c>
      <c r="AC442" s="149" t="s">
        <v>13956</v>
      </c>
      <c r="AD442" s="8">
        <v>10</v>
      </c>
      <c r="AE442" s="149" t="s">
        <v>290</v>
      </c>
      <c r="AF442" s="149" t="s">
        <v>13956</v>
      </c>
      <c r="AG442" s="8">
        <v>148</v>
      </c>
      <c r="AH442" s="8">
        <v>52</v>
      </c>
      <c r="AI442" s="9">
        <v>280</v>
      </c>
      <c r="AJ442" s="150" t="s">
        <v>13956</v>
      </c>
      <c r="AK442" s="9">
        <v>280</v>
      </c>
    </row>
    <row r="443" spans="1:37">
      <c r="A443" s="10" t="s">
        <v>2508</v>
      </c>
      <c r="B443" s="11" t="s">
        <v>2509</v>
      </c>
      <c r="C443" s="11" t="s">
        <v>9461</v>
      </c>
      <c r="D443" s="11" t="s">
        <v>2512</v>
      </c>
      <c r="E443" s="11" t="s">
        <v>1122</v>
      </c>
      <c r="F443" s="11" t="s">
        <v>12283</v>
      </c>
      <c r="G443" s="11" t="s">
        <v>6278</v>
      </c>
      <c r="H443" s="148">
        <v>1</v>
      </c>
      <c r="I443" s="148">
        <v>23</v>
      </c>
      <c r="J443" s="29">
        <v>74</v>
      </c>
      <c r="K443" s="29">
        <v>24</v>
      </c>
      <c r="L443" s="29">
        <v>35</v>
      </c>
      <c r="M443" s="29">
        <v>23</v>
      </c>
      <c r="N443" s="29">
        <v>35</v>
      </c>
      <c r="O443" s="29">
        <v>21</v>
      </c>
      <c r="P443" s="29">
        <v>39</v>
      </c>
      <c r="Q443" s="29">
        <v>35</v>
      </c>
      <c r="R443" s="29">
        <v>40</v>
      </c>
      <c r="S443" s="29">
        <v>26</v>
      </c>
      <c r="T443" s="6" t="s">
        <v>13956</v>
      </c>
      <c r="U443" s="6" t="s">
        <v>13956</v>
      </c>
      <c r="V443" s="6" t="s">
        <v>13956</v>
      </c>
      <c r="W443" s="6" t="s">
        <v>13956</v>
      </c>
      <c r="X443" s="6" t="s">
        <v>13956</v>
      </c>
      <c r="Y443" s="6" t="s">
        <v>13956</v>
      </c>
      <c r="Z443" s="7">
        <v>181</v>
      </c>
      <c r="AA443" s="7">
        <v>171</v>
      </c>
      <c r="AB443" s="8">
        <v>50</v>
      </c>
      <c r="AC443" s="149" t="s">
        <v>290</v>
      </c>
      <c r="AD443" s="8">
        <v>27</v>
      </c>
      <c r="AE443" s="149" t="s">
        <v>13956</v>
      </c>
      <c r="AF443" s="149" t="s">
        <v>290</v>
      </c>
      <c r="AG443" s="8">
        <v>272</v>
      </c>
      <c r="AH443" s="149" t="s">
        <v>290</v>
      </c>
      <c r="AI443" s="9">
        <v>352</v>
      </c>
      <c r="AJ443" s="150" t="s">
        <v>13956</v>
      </c>
      <c r="AK443" s="9">
        <v>352</v>
      </c>
    </row>
    <row r="444" spans="1:37">
      <c r="A444" s="10" t="s">
        <v>12284</v>
      </c>
      <c r="B444" s="11" t="s">
        <v>1366</v>
      </c>
      <c r="C444" s="11" t="s">
        <v>9464</v>
      </c>
      <c r="D444" s="11" t="s">
        <v>9465</v>
      </c>
      <c r="E444" s="11" t="s">
        <v>1122</v>
      </c>
      <c r="F444" s="11" t="s">
        <v>12285</v>
      </c>
      <c r="G444" s="11" t="s">
        <v>12286</v>
      </c>
      <c r="H444" s="148">
        <v>1.3</v>
      </c>
      <c r="I444" s="148">
        <v>8</v>
      </c>
      <c r="J444" s="29">
        <v>20</v>
      </c>
      <c r="K444" s="29">
        <v>14</v>
      </c>
      <c r="L444" s="6" t="s">
        <v>290</v>
      </c>
      <c r="M444" s="29">
        <v>10</v>
      </c>
      <c r="N444" s="29">
        <v>11</v>
      </c>
      <c r="O444" s="29">
        <v>18</v>
      </c>
      <c r="P444" s="29">
        <v>13</v>
      </c>
      <c r="Q444" s="29">
        <v>15</v>
      </c>
      <c r="R444" s="29">
        <v>11</v>
      </c>
      <c r="S444" s="29">
        <v>13</v>
      </c>
      <c r="T444" s="6" t="s">
        <v>13956</v>
      </c>
      <c r="U444" s="6" t="s">
        <v>13956</v>
      </c>
      <c r="V444" s="6" t="s">
        <v>13956</v>
      </c>
      <c r="W444" s="6" t="s">
        <v>13956</v>
      </c>
      <c r="X444" s="6" t="s">
        <v>290</v>
      </c>
      <c r="Y444" s="6" t="s">
        <v>13956</v>
      </c>
      <c r="Z444" s="7">
        <v>71</v>
      </c>
      <c r="AA444" s="7">
        <v>69</v>
      </c>
      <c r="AB444" s="8">
        <v>43</v>
      </c>
      <c r="AC444" s="149" t="s">
        <v>13956</v>
      </c>
      <c r="AD444" s="149" t="s">
        <v>290</v>
      </c>
      <c r="AE444" s="8">
        <v>86</v>
      </c>
      <c r="AF444" s="149" t="s">
        <v>13956</v>
      </c>
      <c r="AG444" s="149" t="s">
        <v>13956</v>
      </c>
      <c r="AH444" s="149" t="s">
        <v>290</v>
      </c>
      <c r="AI444" s="9">
        <v>140</v>
      </c>
      <c r="AJ444" s="150" t="s">
        <v>13956</v>
      </c>
      <c r="AK444" s="9">
        <v>140</v>
      </c>
    </row>
    <row r="445" spans="1:37">
      <c r="A445" s="10" t="s">
        <v>12287</v>
      </c>
      <c r="B445" s="11" t="s">
        <v>9468</v>
      </c>
      <c r="C445" s="11" t="s">
        <v>9470</v>
      </c>
      <c r="D445" s="11" t="s">
        <v>9471</v>
      </c>
      <c r="E445" s="11" t="s">
        <v>1122</v>
      </c>
      <c r="F445" s="11" t="s">
        <v>12288</v>
      </c>
      <c r="G445" s="11" t="s">
        <v>12289</v>
      </c>
      <c r="H445" s="148">
        <v>1</v>
      </c>
      <c r="I445" s="148">
        <v>7</v>
      </c>
      <c r="J445" s="29">
        <v>18</v>
      </c>
      <c r="K445" s="29">
        <v>12</v>
      </c>
      <c r="L445" s="29">
        <v>14</v>
      </c>
      <c r="M445" s="29">
        <v>20</v>
      </c>
      <c r="N445" s="29">
        <v>11</v>
      </c>
      <c r="O445" s="6" t="s">
        <v>290</v>
      </c>
      <c r="P445" s="29">
        <v>10</v>
      </c>
      <c r="Q445" s="6" t="s">
        <v>290</v>
      </c>
      <c r="R445" s="6" t="s">
        <v>290</v>
      </c>
      <c r="S445" s="6" t="s">
        <v>290</v>
      </c>
      <c r="T445" s="6" t="s">
        <v>13956</v>
      </c>
      <c r="U445" s="6" t="s">
        <v>13956</v>
      </c>
      <c r="V445" s="6" t="s">
        <v>13956</v>
      </c>
      <c r="W445" s="6" t="s">
        <v>13956</v>
      </c>
      <c r="X445" s="6" t="s">
        <v>13956</v>
      </c>
      <c r="Y445" s="6" t="s">
        <v>13956</v>
      </c>
      <c r="Z445" s="7">
        <v>58</v>
      </c>
      <c r="AA445" s="7">
        <v>58</v>
      </c>
      <c r="AB445" s="8">
        <v>62</v>
      </c>
      <c r="AC445" s="149" t="s">
        <v>13956</v>
      </c>
      <c r="AD445" s="149" t="s">
        <v>290</v>
      </c>
      <c r="AE445" s="149" t="s">
        <v>290</v>
      </c>
      <c r="AF445" s="149" t="s">
        <v>13956</v>
      </c>
      <c r="AG445" s="8">
        <v>30</v>
      </c>
      <c r="AH445" s="8">
        <v>13</v>
      </c>
      <c r="AI445" s="9">
        <v>116</v>
      </c>
      <c r="AJ445" s="150" t="s">
        <v>13956</v>
      </c>
      <c r="AK445" s="9">
        <v>116</v>
      </c>
    </row>
    <row r="446" spans="1:37">
      <c r="A446" s="10" t="s">
        <v>12290</v>
      </c>
      <c r="B446" s="11" t="s">
        <v>12291</v>
      </c>
      <c r="C446" s="11" t="s">
        <v>12292</v>
      </c>
      <c r="D446" s="11" t="s">
        <v>12293</v>
      </c>
      <c r="E446" s="11" t="s">
        <v>1122</v>
      </c>
      <c r="F446" s="11" t="s">
        <v>12294</v>
      </c>
      <c r="G446" s="11" t="s">
        <v>12295</v>
      </c>
      <c r="H446" s="148">
        <v>1</v>
      </c>
      <c r="I446" s="148">
        <v>3</v>
      </c>
      <c r="J446" s="6" t="s">
        <v>13956</v>
      </c>
      <c r="K446" s="6" t="s">
        <v>13956</v>
      </c>
      <c r="L446" s="6" t="s">
        <v>13956</v>
      </c>
      <c r="M446" s="6" t="s">
        <v>13956</v>
      </c>
      <c r="N446" s="6" t="s">
        <v>13956</v>
      </c>
      <c r="O446" s="6" t="s">
        <v>13956</v>
      </c>
      <c r="P446" s="6" t="s">
        <v>13956</v>
      </c>
      <c r="Q446" s="6" t="s">
        <v>13956</v>
      </c>
      <c r="R446" s="6" t="s">
        <v>13956</v>
      </c>
      <c r="S446" s="6" t="s">
        <v>13956</v>
      </c>
      <c r="T446" s="6" t="s">
        <v>290</v>
      </c>
      <c r="U446" s="6" t="s">
        <v>290</v>
      </c>
      <c r="V446" s="6" t="s">
        <v>290</v>
      </c>
      <c r="W446" s="6" t="s">
        <v>290</v>
      </c>
      <c r="X446" s="6" t="s">
        <v>13956</v>
      </c>
      <c r="Y446" s="6" t="s">
        <v>13956</v>
      </c>
      <c r="Z446" s="151" t="s">
        <v>290</v>
      </c>
      <c r="AA446" s="151" t="s">
        <v>290</v>
      </c>
      <c r="AB446" s="149" t="s">
        <v>290</v>
      </c>
      <c r="AC446" s="149" t="s">
        <v>13956</v>
      </c>
      <c r="AD446" s="149" t="s">
        <v>13956</v>
      </c>
      <c r="AE446" s="149" t="s">
        <v>290</v>
      </c>
      <c r="AF446" s="149" t="s">
        <v>13956</v>
      </c>
      <c r="AG446" s="149" t="s">
        <v>290</v>
      </c>
      <c r="AH446" s="149" t="s">
        <v>290</v>
      </c>
      <c r="AI446" s="150" t="s">
        <v>13956</v>
      </c>
      <c r="AJ446" s="9">
        <v>15</v>
      </c>
      <c r="AK446" s="9">
        <v>15</v>
      </c>
    </row>
    <row r="447" spans="1:37">
      <c r="A447" s="10" t="s">
        <v>2513</v>
      </c>
      <c r="B447" s="11" t="s">
        <v>2514</v>
      </c>
      <c r="C447" s="11" t="s">
        <v>12296</v>
      </c>
      <c r="D447" s="11" t="s">
        <v>2516</v>
      </c>
      <c r="E447" s="11" t="s">
        <v>1122</v>
      </c>
      <c r="F447" s="11" t="s">
        <v>12297</v>
      </c>
      <c r="G447" s="11" t="s">
        <v>12298</v>
      </c>
      <c r="H447" s="148">
        <v>1</v>
      </c>
      <c r="I447" s="148">
        <v>7</v>
      </c>
      <c r="J447" s="29">
        <v>25</v>
      </c>
      <c r="K447" s="6" t="s">
        <v>290</v>
      </c>
      <c r="L447" s="6" t="s">
        <v>290</v>
      </c>
      <c r="M447" s="6" t="s">
        <v>290</v>
      </c>
      <c r="N447" s="6" t="s">
        <v>290</v>
      </c>
      <c r="O447" s="6" t="s">
        <v>290</v>
      </c>
      <c r="P447" s="6" t="s">
        <v>290</v>
      </c>
      <c r="Q447" s="6" t="s">
        <v>13956</v>
      </c>
      <c r="R447" s="6" t="s">
        <v>290</v>
      </c>
      <c r="S447" s="6" t="s">
        <v>290</v>
      </c>
      <c r="T447" s="6" t="s">
        <v>13956</v>
      </c>
      <c r="U447" s="6" t="s">
        <v>13956</v>
      </c>
      <c r="V447" s="6" t="s">
        <v>13956</v>
      </c>
      <c r="W447" s="6" t="s">
        <v>13956</v>
      </c>
      <c r="X447" s="6" t="s">
        <v>13956</v>
      </c>
      <c r="Y447" s="6" t="s">
        <v>13956</v>
      </c>
      <c r="Z447" s="7">
        <v>30</v>
      </c>
      <c r="AA447" s="7">
        <v>33</v>
      </c>
      <c r="AB447" s="149" t="s">
        <v>13956</v>
      </c>
      <c r="AC447" s="149" t="s">
        <v>13956</v>
      </c>
      <c r="AD447" s="149" t="s">
        <v>13956</v>
      </c>
      <c r="AE447" s="8">
        <v>63</v>
      </c>
      <c r="AF447" s="149" t="s">
        <v>13956</v>
      </c>
      <c r="AG447" s="149" t="s">
        <v>13956</v>
      </c>
      <c r="AH447" s="149" t="s">
        <v>13956</v>
      </c>
      <c r="AI447" s="9">
        <v>63</v>
      </c>
      <c r="AJ447" s="150" t="s">
        <v>13956</v>
      </c>
      <c r="AK447" s="9">
        <v>63</v>
      </c>
    </row>
    <row r="448" spans="1:37">
      <c r="A448" s="10" t="s">
        <v>6279</v>
      </c>
      <c r="B448" s="11" t="s">
        <v>6280</v>
      </c>
      <c r="C448" s="11" t="s">
        <v>9475</v>
      </c>
      <c r="D448" s="11" t="s">
        <v>6282</v>
      </c>
      <c r="E448" s="11" t="s">
        <v>1122</v>
      </c>
      <c r="F448" s="11" t="s">
        <v>12299</v>
      </c>
      <c r="G448" s="11" t="s">
        <v>6284</v>
      </c>
      <c r="H448" s="148">
        <v>1.5</v>
      </c>
      <c r="I448" s="148">
        <v>3.5</v>
      </c>
      <c r="J448" s="29">
        <v>12</v>
      </c>
      <c r="K448" s="6" t="s">
        <v>290</v>
      </c>
      <c r="L448" s="6" t="s">
        <v>290</v>
      </c>
      <c r="M448" s="6" t="s">
        <v>290</v>
      </c>
      <c r="N448" s="6" t="s">
        <v>290</v>
      </c>
      <c r="O448" s="6" t="s">
        <v>290</v>
      </c>
      <c r="P448" s="6" t="s">
        <v>290</v>
      </c>
      <c r="Q448" s="6" t="s">
        <v>290</v>
      </c>
      <c r="R448" s="6" t="s">
        <v>290</v>
      </c>
      <c r="S448" s="6" t="s">
        <v>290</v>
      </c>
      <c r="T448" s="6" t="s">
        <v>13956</v>
      </c>
      <c r="U448" s="6" t="s">
        <v>13956</v>
      </c>
      <c r="V448" s="6" t="s">
        <v>13956</v>
      </c>
      <c r="W448" s="6" t="s">
        <v>13956</v>
      </c>
      <c r="X448" s="6" t="s">
        <v>13956</v>
      </c>
      <c r="Y448" s="6" t="s">
        <v>13956</v>
      </c>
      <c r="Z448" s="7">
        <v>25</v>
      </c>
      <c r="AA448" s="7">
        <v>19</v>
      </c>
      <c r="AB448" s="149" t="s">
        <v>290</v>
      </c>
      <c r="AC448" s="149" t="s">
        <v>13956</v>
      </c>
      <c r="AD448" s="149" t="s">
        <v>13956</v>
      </c>
      <c r="AE448" s="8">
        <v>42</v>
      </c>
      <c r="AF448" s="149" t="s">
        <v>290</v>
      </c>
      <c r="AG448" s="149" t="s">
        <v>13956</v>
      </c>
      <c r="AH448" s="149" t="s">
        <v>13956</v>
      </c>
      <c r="AI448" s="9">
        <v>44</v>
      </c>
      <c r="AJ448" s="150" t="s">
        <v>13956</v>
      </c>
      <c r="AK448" s="9">
        <v>44</v>
      </c>
    </row>
    <row r="449" spans="1:37">
      <c r="A449" s="10" t="s">
        <v>12300</v>
      </c>
      <c r="B449" s="11" t="s">
        <v>12301</v>
      </c>
      <c r="C449" s="11" t="s">
        <v>14069</v>
      </c>
      <c r="D449" s="11" t="s">
        <v>12303</v>
      </c>
      <c r="E449" s="11" t="s">
        <v>1122</v>
      </c>
      <c r="F449" s="11" t="s">
        <v>12304</v>
      </c>
      <c r="G449" s="11" t="s">
        <v>12305</v>
      </c>
      <c r="H449" s="148">
        <v>0</v>
      </c>
      <c r="I449" s="148">
        <v>4</v>
      </c>
      <c r="J449" s="6" t="s">
        <v>290</v>
      </c>
      <c r="K449" s="6" t="s">
        <v>290</v>
      </c>
      <c r="L449" s="6" t="s">
        <v>290</v>
      </c>
      <c r="M449" s="6" t="s">
        <v>290</v>
      </c>
      <c r="N449" s="6" t="s">
        <v>290</v>
      </c>
      <c r="O449" s="6" t="s">
        <v>290</v>
      </c>
      <c r="P449" s="6" t="s">
        <v>290</v>
      </c>
      <c r="Q449" s="6" t="s">
        <v>290</v>
      </c>
      <c r="R449" s="6" t="s">
        <v>13956</v>
      </c>
      <c r="S449" s="6" t="s">
        <v>13956</v>
      </c>
      <c r="T449" s="6" t="s">
        <v>13956</v>
      </c>
      <c r="U449" s="6" t="s">
        <v>13956</v>
      </c>
      <c r="V449" s="6" t="s">
        <v>13956</v>
      </c>
      <c r="W449" s="6" t="s">
        <v>13956</v>
      </c>
      <c r="X449" s="6" t="s">
        <v>290</v>
      </c>
      <c r="Y449" s="6" t="s">
        <v>13956</v>
      </c>
      <c r="Z449" s="7">
        <v>16</v>
      </c>
      <c r="AA449" s="7">
        <v>21</v>
      </c>
      <c r="AB449" s="149" t="s">
        <v>13956</v>
      </c>
      <c r="AC449" s="149" t="s">
        <v>13956</v>
      </c>
      <c r="AD449" s="149" t="s">
        <v>13956</v>
      </c>
      <c r="AE449" s="8">
        <v>37</v>
      </c>
      <c r="AF449" s="149" t="s">
        <v>13956</v>
      </c>
      <c r="AG449" s="149" t="s">
        <v>13956</v>
      </c>
      <c r="AH449" s="149" t="s">
        <v>13956</v>
      </c>
      <c r="AI449" s="9">
        <v>37</v>
      </c>
      <c r="AJ449" s="150" t="s">
        <v>13956</v>
      </c>
      <c r="AK449" s="9">
        <v>37</v>
      </c>
    </row>
    <row r="450" spans="1:37">
      <c r="A450" s="10" t="s">
        <v>2517</v>
      </c>
      <c r="B450" s="11" t="s">
        <v>9483</v>
      </c>
      <c r="C450" s="11" t="s">
        <v>12310</v>
      </c>
      <c r="D450" s="11" t="s">
        <v>2520</v>
      </c>
      <c r="E450" s="11" t="s">
        <v>1122</v>
      </c>
      <c r="F450" s="11" t="s">
        <v>12311</v>
      </c>
      <c r="G450" s="11" t="s">
        <v>6287</v>
      </c>
      <c r="H450" s="148">
        <v>5</v>
      </c>
      <c r="I450" s="148">
        <v>13</v>
      </c>
      <c r="J450" s="29">
        <v>86</v>
      </c>
      <c r="K450" s="29">
        <v>33</v>
      </c>
      <c r="L450" s="29">
        <v>19</v>
      </c>
      <c r="M450" s="29">
        <v>24</v>
      </c>
      <c r="N450" s="29">
        <v>21</v>
      </c>
      <c r="O450" s="29">
        <v>24</v>
      </c>
      <c r="P450" s="29">
        <v>23</v>
      </c>
      <c r="Q450" s="29">
        <v>19</v>
      </c>
      <c r="R450" s="29">
        <v>13</v>
      </c>
      <c r="S450" s="6" t="s">
        <v>290</v>
      </c>
      <c r="T450" s="6" t="s">
        <v>13956</v>
      </c>
      <c r="U450" s="6" t="s">
        <v>13956</v>
      </c>
      <c r="V450" s="6" t="s">
        <v>13956</v>
      </c>
      <c r="W450" s="6" t="s">
        <v>13956</v>
      </c>
      <c r="X450" s="6" t="s">
        <v>13956</v>
      </c>
      <c r="Y450" s="6" t="s">
        <v>13956</v>
      </c>
      <c r="Z450" s="7">
        <v>137</v>
      </c>
      <c r="AA450" s="7">
        <v>132</v>
      </c>
      <c r="AB450" s="8">
        <v>13</v>
      </c>
      <c r="AC450" s="149" t="s">
        <v>13956</v>
      </c>
      <c r="AD450" s="8">
        <v>30</v>
      </c>
      <c r="AE450" s="8">
        <v>102</v>
      </c>
      <c r="AF450" s="149" t="s">
        <v>13956</v>
      </c>
      <c r="AG450" s="8">
        <v>82</v>
      </c>
      <c r="AH450" s="8">
        <v>42</v>
      </c>
      <c r="AI450" s="9">
        <v>269</v>
      </c>
      <c r="AJ450" s="150" t="s">
        <v>13956</v>
      </c>
      <c r="AK450" s="9">
        <v>269</v>
      </c>
    </row>
    <row r="451" spans="1:37">
      <c r="A451" s="10" t="s">
        <v>2521</v>
      </c>
      <c r="B451" s="11" t="s">
        <v>459</v>
      </c>
      <c r="C451" s="11" t="s">
        <v>12312</v>
      </c>
      <c r="D451" s="11" t="s">
        <v>2524</v>
      </c>
      <c r="E451" s="11" t="s">
        <v>1122</v>
      </c>
      <c r="F451" s="11" t="s">
        <v>12313</v>
      </c>
      <c r="G451" s="11" t="s">
        <v>6290</v>
      </c>
      <c r="H451" s="148">
        <v>5</v>
      </c>
      <c r="I451" s="148">
        <v>21</v>
      </c>
      <c r="J451" s="29">
        <v>80</v>
      </c>
      <c r="K451" s="29">
        <v>37</v>
      </c>
      <c r="L451" s="29">
        <v>32</v>
      </c>
      <c r="M451" s="29">
        <v>23</v>
      </c>
      <c r="N451" s="29">
        <v>21</v>
      </c>
      <c r="O451" s="29">
        <v>23</v>
      </c>
      <c r="P451" s="29">
        <v>25</v>
      </c>
      <c r="Q451" s="29">
        <v>21</v>
      </c>
      <c r="R451" s="29">
        <v>20</v>
      </c>
      <c r="S451" s="29">
        <v>16</v>
      </c>
      <c r="T451" s="6" t="s">
        <v>13956</v>
      </c>
      <c r="U451" s="6" t="s">
        <v>13956</v>
      </c>
      <c r="V451" s="6" t="s">
        <v>13956</v>
      </c>
      <c r="W451" s="6" t="s">
        <v>13956</v>
      </c>
      <c r="X451" s="6" t="s">
        <v>13956</v>
      </c>
      <c r="Y451" s="6" t="s">
        <v>13956</v>
      </c>
      <c r="Z451" s="7">
        <v>151</v>
      </c>
      <c r="AA451" s="7">
        <v>147</v>
      </c>
      <c r="AB451" s="149" t="s">
        <v>290</v>
      </c>
      <c r="AC451" s="149" t="s">
        <v>13956</v>
      </c>
      <c r="AD451" s="149" t="s">
        <v>13956</v>
      </c>
      <c r="AE451" s="8">
        <v>295</v>
      </c>
      <c r="AF451" s="149" t="s">
        <v>13956</v>
      </c>
      <c r="AG451" s="149" t="s">
        <v>13956</v>
      </c>
      <c r="AH451" s="149" t="s">
        <v>290</v>
      </c>
      <c r="AI451" s="9">
        <v>298</v>
      </c>
      <c r="AJ451" s="150" t="s">
        <v>13956</v>
      </c>
      <c r="AK451" s="9">
        <v>298</v>
      </c>
    </row>
    <row r="452" spans="1:37">
      <c r="A452" s="10" t="s">
        <v>2525</v>
      </c>
      <c r="B452" s="11" t="s">
        <v>2526</v>
      </c>
      <c r="C452" s="11" t="s">
        <v>9493</v>
      </c>
      <c r="D452" s="11" t="s">
        <v>2529</v>
      </c>
      <c r="E452" s="11" t="s">
        <v>1122</v>
      </c>
      <c r="F452" s="11" t="s">
        <v>12314</v>
      </c>
      <c r="G452" s="11" t="s">
        <v>6293</v>
      </c>
      <c r="H452" s="148">
        <v>5</v>
      </c>
      <c r="I452" s="148">
        <v>9</v>
      </c>
      <c r="J452" s="29">
        <v>33</v>
      </c>
      <c r="K452" s="29">
        <v>13</v>
      </c>
      <c r="L452" s="29">
        <v>12</v>
      </c>
      <c r="M452" s="6" t="s">
        <v>290</v>
      </c>
      <c r="N452" s="6" t="s">
        <v>290</v>
      </c>
      <c r="O452" s="6" t="s">
        <v>290</v>
      </c>
      <c r="P452" s="6" t="s">
        <v>290</v>
      </c>
      <c r="Q452" s="6" t="s">
        <v>290</v>
      </c>
      <c r="R452" s="6" t="s">
        <v>290</v>
      </c>
      <c r="S452" s="6" t="s">
        <v>290</v>
      </c>
      <c r="T452" s="6" t="s">
        <v>13956</v>
      </c>
      <c r="U452" s="6" t="s">
        <v>13956</v>
      </c>
      <c r="V452" s="6" t="s">
        <v>13956</v>
      </c>
      <c r="W452" s="6" t="s">
        <v>13956</v>
      </c>
      <c r="X452" s="6" t="s">
        <v>13956</v>
      </c>
      <c r="Y452" s="6" t="s">
        <v>13956</v>
      </c>
      <c r="Z452" s="7">
        <v>57</v>
      </c>
      <c r="AA452" s="7">
        <v>46</v>
      </c>
      <c r="AB452" s="8">
        <v>11</v>
      </c>
      <c r="AC452" s="149" t="s">
        <v>13956</v>
      </c>
      <c r="AD452" s="8">
        <v>15</v>
      </c>
      <c r="AE452" s="149" t="s">
        <v>13956</v>
      </c>
      <c r="AF452" s="149" t="s">
        <v>13956</v>
      </c>
      <c r="AG452" s="8">
        <v>70</v>
      </c>
      <c r="AH452" s="149" t="s">
        <v>290</v>
      </c>
      <c r="AI452" s="9">
        <v>103</v>
      </c>
      <c r="AJ452" s="150" t="s">
        <v>13956</v>
      </c>
      <c r="AK452" s="9">
        <v>103</v>
      </c>
    </row>
    <row r="453" spans="1:37">
      <c r="A453" s="10" t="s">
        <v>2530</v>
      </c>
      <c r="B453" s="11" t="s">
        <v>2531</v>
      </c>
      <c r="C453" s="11" t="s">
        <v>13631</v>
      </c>
      <c r="D453" s="11" t="s">
        <v>13632</v>
      </c>
      <c r="E453" s="11" t="s">
        <v>1122</v>
      </c>
      <c r="F453" s="11" t="s">
        <v>13633</v>
      </c>
      <c r="G453" s="11" t="s">
        <v>13634</v>
      </c>
      <c r="H453" s="148">
        <v>1</v>
      </c>
      <c r="I453" s="148">
        <v>12</v>
      </c>
      <c r="J453" s="6" t="s">
        <v>13956</v>
      </c>
      <c r="K453" s="6" t="s">
        <v>13956</v>
      </c>
      <c r="L453" s="29">
        <v>22</v>
      </c>
      <c r="M453" s="29">
        <v>24</v>
      </c>
      <c r="N453" s="29">
        <v>17</v>
      </c>
      <c r="O453" s="29">
        <v>19</v>
      </c>
      <c r="P453" s="6" t="s">
        <v>290</v>
      </c>
      <c r="Q453" s="6" t="s">
        <v>290</v>
      </c>
      <c r="R453" s="6" t="s">
        <v>13956</v>
      </c>
      <c r="S453" s="6" t="s">
        <v>13956</v>
      </c>
      <c r="T453" s="6" t="s">
        <v>13956</v>
      </c>
      <c r="U453" s="6" t="s">
        <v>13956</v>
      </c>
      <c r="V453" s="6" t="s">
        <v>13956</v>
      </c>
      <c r="W453" s="6" t="s">
        <v>13956</v>
      </c>
      <c r="X453" s="6" t="s">
        <v>290</v>
      </c>
      <c r="Y453" s="6" t="s">
        <v>13956</v>
      </c>
      <c r="Z453" s="7">
        <v>49</v>
      </c>
      <c r="AA453" s="7">
        <v>51</v>
      </c>
      <c r="AB453" s="8">
        <v>11</v>
      </c>
      <c r="AC453" s="149" t="s">
        <v>13956</v>
      </c>
      <c r="AD453" s="149" t="s">
        <v>290</v>
      </c>
      <c r="AE453" s="149" t="s">
        <v>290</v>
      </c>
      <c r="AF453" s="149" t="s">
        <v>13956</v>
      </c>
      <c r="AG453" s="8">
        <v>61</v>
      </c>
      <c r="AH453" s="8">
        <v>18</v>
      </c>
      <c r="AI453" s="9">
        <v>100</v>
      </c>
      <c r="AJ453" s="150" t="s">
        <v>13956</v>
      </c>
      <c r="AK453" s="9">
        <v>100</v>
      </c>
    </row>
    <row r="454" spans="1:37">
      <c r="A454" s="10" t="s">
        <v>2534</v>
      </c>
      <c r="B454" s="11" t="s">
        <v>2535</v>
      </c>
      <c r="C454" s="11" t="s">
        <v>12315</v>
      </c>
      <c r="D454" s="11" t="s">
        <v>2538</v>
      </c>
      <c r="E454" s="11" t="s">
        <v>1122</v>
      </c>
      <c r="F454" s="11" t="s">
        <v>12316</v>
      </c>
      <c r="G454" s="11" t="s">
        <v>6296</v>
      </c>
      <c r="H454" s="148">
        <v>2</v>
      </c>
      <c r="I454" s="148">
        <v>4</v>
      </c>
      <c r="J454" s="29">
        <v>56</v>
      </c>
      <c r="K454" s="6" t="s">
        <v>290</v>
      </c>
      <c r="L454" s="6" t="s">
        <v>13956</v>
      </c>
      <c r="M454" s="6" t="s">
        <v>13956</v>
      </c>
      <c r="N454" s="6" t="s">
        <v>13956</v>
      </c>
      <c r="O454" s="6" t="s">
        <v>13956</v>
      </c>
      <c r="P454" s="6" t="s">
        <v>13956</v>
      </c>
      <c r="Q454" s="6" t="s">
        <v>13956</v>
      </c>
      <c r="R454" s="6" t="s">
        <v>13956</v>
      </c>
      <c r="S454" s="6" t="s">
        <v>13956</v>
      </c>
      <c r="T454" s="6" t="s">
        <v>13956</v>
      </c>
      <c r="U454" s="6" t="s">
        <v>13956</v>
      </c>
      <c r="V454" s="6" t="s">
        <v>13956</v>
      </c>
      <c r="W454" s="6" t="s">
        <v>13956</v>
      </c>
      <c r="X454" s="6" t="s">
        <v>13956</v>
      </c>
      <c r="Y454" s="6" t="s">
        <v>13956</v>
      </c>
      <c r="Z454" s="7">
        <v>26</v>
      </c>
      <c r="AA454" s="7">
        <v>37</v>
      </c>
      <c r="AB454" s="149" t="s">
        <v>290</v>
      </c>
      <c r="AC454" s="149" t="s">
        <v>13956</v>
      </c>
      <c r="AD454" s="149" t="s">
        <v>290</v>
      </c>
      <c r="AE454" s="149" t="s">
        <v>290</v>
      </c>
      <c r="AF454" s="149" t="s">
        <v>13956</v>
      </c>
      <c r="AG454" s="8">
        <v>49</v>
      </c>
      <c r="AH454" s="149" t="s">
        <v>290</v>
      </c>
      <c r="AI454" s="9">
        <v>63</v>
      </c>
      <c r="AJ454" s="150" t="s">
        <v>13956</v>
      </c>
      <c r="AK454" s="9">
        <v>63</v>
      </c>
    </row>
    <row r="455" spans="1:37">
      <c r="A455" s="10" t="s">
        <v>2539</v>
      </c>
      <c r="B455" s="11" t="s">
        <v>2540</v>
      </c>
      <c r="C455" s="11" t="s">
        <v>9505</v>
      </c>
      <c r="D455" s="11" t="s">
        <v>2542</v>
      </c>
      <c r="E455" s="11" t="s">
        <v>1122</v>
      </c>
      <c r="F455" s="11" t="s">
        <v>12317</v>
      </c>
      <c r="G455" s="11" t="s">
        <v>6299</v>
      </c>
      <c r="H455" s="148">
        <v>9.5</v>
      </c>
      <c r="I455" s="148">
        <v>33</v>
      </c>
      <c r="J455" s="29">
        <v>92</v>
      </c>
      <c r="K455" s="29">
        <v>44</v>
      </c>
      <c r="L455" s="29">
        <v>35</v>
      </c>
      <c r="M455" s="29">
        <v>35</v>
      </c>
      <c r="N455" s="29">
        <v>32</v>
      </c>
      <c r="O455" s="29">
        <v>33</v>
      </c>
      <c r="P455" s="29">
        <v>25</v>
      </c>
      <c r="Q455" s="29">
        <v>22</v>
      </c>
      <c r="R455" s="29">
        <v>20</v>
      </c>
      <c r="S455" s="29">
        <v>21</v>
      </c>
      <c r="T455" s="6" t="s">
        <v>13956</v>
      </c>
      <c r="U455" s="6" t="s">
        <v>13956</v>
      </c>
      <c r="V455" s="6" t="s">
        <v>13956</v>
      </c>
      <c r="W455" s="6" t="s">
        <v>13956</v>
      </c>
      <c r="X455" s="6" t="s">
        <v>13956</v>
      </c>
      <c r="Y455" s="6" t="s">
        <v>13956</v>
      </c>
      <c r="Z455" s="7">
        <v>181</v>
      </c>
      <c r="AA455" s="7">
        <v>178</v>
      </c>
      <c r="AB455" s="8">
        <v>32</v>
      </c>
      <c r="AC455" s="149" t="s">
        <v>13956</v>
      </c>
      <c r="AD455" s="8">
        <v>44</v>
      </c>
      <c r="AE455" s="8">
        <v>11</v>
      </c>
      <c r="AF455" s="149" t="s">
        <v>13956</v>
      </c>
      <c r="AG455" s="8">
        <v>272</v>
      </c>
      <c r="AH455" s="149" t="s">
        <v>13956</v>
      </c>
      <c r="AI455" s="9">
        <v>359</v>
      </c>
      <c r="AJ455" s="150" t="s">
        <v>13956</v>
      </c>
      <c r="AK455" s="9">
        <v>359</v>
      </c>
    </row>
    <row r="456" spans="1:37">
      <c r="A456" s="10" t="s">
        <v>2543</v>
      </c>
      <c r="B456" s="11" t="s">
        <v>2544</v>
      </c>
      <c r="C456" s="11" t="s">
        <v>6300</v>
      </c>
      <c r="D456" s="11" t="s">
        <v>2545</v>
      </c>
      <c r="E456" s="11" t="s">
        <v>1122</v>
      </c>
      <c r="F456" s="11" t="s">
        <v>12318</v>
      </c>
      <c r="G456" s="11" t="s">
        <v>6302</v>
      </c>
      <c r="H456" s="148">
        <v>19</v>
      </c>
      <c r="I456" s="148">
        <v>106.1</v>
      </c>
      <c r="J456" s="29">
        <v>56</v>
      </c>
      <c r="K456" s="29">
        <v>61</v>
      </c>
      <c r="L456" s="29">
        <v>53</v>
      </c>
      <c r="M456" s="29">
        <v>56</v>
      </c>
      <c r="N456" s="29">
        <v>53</v>
      </c>
      <c r="O456" s="29">
        <v>59</v>
      </c>
      <c r="P456" s="29">
        <v>57</v>
      </c>
      <c r="Q456" s="29">
        <v>68</v>
      </c>
      <c r="R456" s="29">
        <v>73</v>
      </c>
      <c r="S456" s="29">
        <v>71</v>
      </c>
      <c r="T456" s="29">
        <v>82</v>
      </c>
      <c r="U456" s="29">
        <v>83</v>
      </c>
      <c r="V456" s="29">
        <v>80</v>
      </c>
      <c r="W456" s="29">
        <v>83</v>
      </c>
      <c r="X456" s="6" t="s">
        <v>13956</v>
      </c>
      <c r="Y456" s="6" t="s">
        <v>13956</v>
      </c>
      <c r="Z456" s="7">
        <v>484</v>
      </c>
      <c r="AA456" s="7">
        <v>451</v>
      </c>
      <c r="AB456" s="8">
        <v>58</v>
      </c>
      <c r="AC456" s="149" t="s">
        <v>13956</v>
      </c>
      <c r="AD456" s="8">
        <v>52</v>
      </c>
      <c r="AE456" s="8">
        <v>55</v>
      </c>
      <c r="AF456" s="149" t="s">
        <v>13956</v>
      </c>
      <c r="AG456" s="8">
        <v>640</v>
      </c>
      <c r="AH456" s="8">
        <v>130</v>
      </c>
      <c r="AI456" s="9">
        <v>607</v>
      </c>
      <c r="AJ456" s="9">
        <v>328</v>
      </c>
      <c r="AK456" s="9">
        <v>935</v>
      </c>
    </row>
    <row r="457" spans="1:37">
      <c r="A457" s="10" t="s">
        <v>12319</v>
      </c>
      <c r="B457" s="11" t="s">
        <v>12320</v>
      </c>
      <c r="C457" s="11" t="s">
        <v>12321</v>
      </c>
      <c r="D457" s="11" t="s">
        <v>12322</v>
      </c>
      <c r="E457" s="11" t="s">
        <v>1122</v>
      </c>
      <c r="F457" s="11" t="s">
        <v>12323</v>
      </c>
      <c r="G457" s="11" t="s">
        <v>12324</v>
      </c>
      <c r="H457" s="148">
        <v>1</v>
      </c>
      <c r="I457" s="148">
        <v>5.5</v>
      </c>
      <c r="J457" s="6" t="s">
        <v>290</v>
      </c>
      <c r="K457" s="6" t="s">
        <v>290</v>
      </c>
      <c r="L457" s="6" t="s">
        <v>290</v>
      </c>
      <c r="M457" s="6" t="s">
        <v>13956</v>
      </c>
      <c r="N457" s="6" t="s">
        <v>290</v>
      </c>
      <c r="O457" s="6" t="s">
        <v>290</v>
      </c>
      <c r="P457" s="6" t="s">
        <v>13956</v>
      </c>
      <c r="Q457" s="6" t="s">
        <v>290</v>
      </c>
      <c r="R457" s="6" t="s">
        <v>13956</v>
      </c>
      <c r="S457" s="6" t="s">
        <v>290</v>
      </c>
      <c r="T457" s="6" t="s">
        <v>13956</v>
      </c>
      <c r="U457" s="6" t="s">
        <v>13956</v>
      </c>
      <c r="V457" s="6" t="s">
        <v>13956</v>
      </c>
      <c r="W457" s="6" t="s">
        <v>13956</v>
      </c>
      <c r="X457" s="6" t="s">
        <v>13956</v>
      </c>
      <c r="Y457" s="6" t="s">
        <v>13956</v>
      </c>
      <c r="Z457" s="151" t="s">
        <v>290</v>
      </c>
      <c r="AA457" s="151" t="s">
        <v>290</v>
      </c>
      <c r="AB457" s="149" t="s">
        <v>290</v>
      </c>
      <c r="AC457" s="149" t="s">
        <v>13956</v>
      </c>
      <c r="AD457" s="149" t="s">
        <v>13956</v>
      </c>
      <c r="AE457" s="149" t="s">
        <v>290</v>
      </c>
      <c r="AF457" s="149" t="s">
        <v>13956</v>
      </c>
      <c r="AG457" s="149" t="s">
        <v>290</v>
      </c>
      <c r="AH457" s="149" t="s">
        <v>13956</v>
      </c>
      <c r="AI457" s="9">
        <v>15</v>
      </c>
      <c r="AJ457" s="150" t="s">
        <v>13956</v>
      </c>
      <c r="AK457" s="9">
        <v>15</v>
      </c>
    </row>
    <row r="458" spans="1:37">
      <c r="A458" s="10" t="s">
        <v>12327</v>
      </c>
      <c r="B458" s="11" t="s">
        <v>9517</v>
      </c>
      <c r="C458" s="11" t="s">
        <v>9519</v>
      </c>
      <c r="D458" s="11" t="s">
        <v>9520</v>
      </c>
      <c r="E458" s="11" t="s">
        <v>1122</v>
      </c>
      <c r="F458" s="11" t="s">
        <v>12328</v>
      </c>
      <c r="G458" s="11" t="s">
        <v>12329</v>
      </c>
      <c r="H458" s="148">
        <v>2</v>
      </c>
      <c r="I458" s="148">
        <v>12.5</v>
      </c>
      <c r="J458" s="6" t="s">
        <v>13956</v>
      </c>
      <c r="K458" s="6" t="s">
        <v>13956</v>
      </c>
      <c r="L458" s="6" t="s">
        <v>13956</v>
      </c>
      <c r="M458" s="6" t="s">
        <v>13956</v>
      </c>
      <c r="N458" s="6" t="s">
        <v>13956</v>
      </c>
      <c r="O458" s="6" t="s">
        <v>13956</v>
      </c>
      <c r="P458" s="6" t="s">
        <v>13956</v>
      </c>
      <c r="Q458" s="6" t="s">
        <v>13956</v>
      </c>
      <c r="R458" s="6" t="s">
        <v>13956</v>
      </c>
      <c r="S458" s="6" t="s">
        <v>13956</v>
      </c>
      <c r="T458" s="6" t="s">
        <v>13956</v>
      </c>
      <c r="U458" s="6" t="s">
        <v>290</v>
      </c>
      <c r="V458" s="6" t="s">
        <v>290</v>
      </c>
      <c r="W458" s="6" t="s">
        <v>290</v>
      </c>
      <c r="X458" s="6" t="s">
        <v>13956</v>
      </c>
      <c r="Y458" s="6" t="s">
        <v>290</v>
      </c>
      <c r="Z458" s="151" t="s">
        <v>290</v>
      </c>
      <c r="AA458" s="151" t="s">
        <v>290</v>
      </c>
      <c r="AB458" s="149" t="s">
        <v>290</v>
      </c>
      <c r="AC458" s="149" t="s">
        <v>13956</v>
      </c>
      <c r="AD458" s="149" t="s">
        <v>13956</v>
      </c>
      <c r="AE458" s="149" t="s">
        <v>290</v>
      </c>
      <c r="AF458" s="149" t="s">
        <v>13956</v>
      </c>
      <c r="AG458" s="149" t="s">
        <v>13956</v>
      </c>
      <c r="AH458" s="149" t="s">
        <v>13956</v>
      </c>
      <c r="AI458" s="150" t="s">
        <v>13956</v>
      </c>
      <c r="AJ458" s="150" t="s">
        <v>290</v>
      </c>
      <c r="AK458" s="150" t="s">
        <v>290</v>
      </c>
    </row>
    <row r="459" spans="1:37">
      <c r="A459" s="10" t="s">
        <v>2546</v>
      </c>
      <c r="B459" s="11" t="s">
        <v>2547</v>
      </c>
      <c r="C459" s="11" t="s">
        <v>6303</v>
      </c>
      <c r="D459" s="11" t="s">
        <v>2550</v>
      </c>
      <c r="E459" s="11" t="s">
        <v>1122</v>
      </c>
      <c r="F459" s="11" t="s">
        <v>12330</v>
      </c>
      <c r="G459" s="11" t="s">
        <v>6305</v>
      </c>
      <c r="H459" s="148">
        <v>1</v>
      </c>
      <c r="I459" s="148">
        <v>5</v>
      </c>
      <c r="J459" s="29">
        <v>10</v>
      </c>
      <c r="K459" s="6" t="s">
        <v>290</v>
      </c>
      <c r="L459" s="6" t="s">
        <v>290</v>
      </c>
      <c r="M459" s="6" t="s">
        <v>13956</v>
      </c>
      <c r="N459" s="6" t="s">
        <v>290</v>
      </c>
      <c r="O459" s="6" t="s">
        <v>13956</v>
      </c>
      <c r="P459" s="6" t="s">
        <v>290</v>
      </c>
      <c r="Q459" s="6" t="s">
        <v>13956</v>
      </c>
      <c r="R459" s="6" t="s">
        <v>290</v>
      </c>
      <c r="S459" s="6" t="s">
        <v>290</v>
      </c>
      <c r="T459" s="6" t="s">
        <v>13956</v>
      </c>
      <c r="U459" s="6" t="s">
        <v>13956</v>
      </c>
      <c r="V459" s="6" t="s">
        <v>13956</v>
      </c>
      <c r="W459" s="6" t="s">
        <v>13956</v>
      </c>
      <c r="X459" s="6" t="s">
        <v>13956</v>
      </c>
      <c r="Y459" s="6" t="s">
        <v>13956</v>
      </c>
      <c r="Z459" s="151" t="s">
        <v>290</v>
      </c>
      <c r="AA459" s="7">
        <v>15</v>
      </c>
      <c r="AB459" s="149" t="s">
        <v>13956</v>
      </c>
      <c r="AC459" s="149" t="s">
        <v>13956</v>
      </c>
      <c r="AD459" s="149" t="s">
        <v>13956</v>
      </c>
      <c r="AE459" s="8">
        <v>23</v>
      </c>
      <c r="AF459" s="149" t="s">
        <v>13956</v>
      </c>
      <c r="AG459" s="149" t="s">
        <v>13956</v>
      </c>
      <c r="AH459" s="149" t="s">
        <v>13956</v>
      </c>
      <c r="AI459" s="9">
        <v>23</v>
      </c>
      <c r="AJ459" s="150" t="s">
        <v>13956</v>
      </c>
      <c r="AK459" s="9">
        <v>23</v>
      </c>
    </row>
    <row r="460" spans="1:37">
      <c r="A460" s="10" t="s">
        <v>2551</v>
      </c>
      <c r="B460" s="11" t="s">
        <v>2552</v>
      </c>
      <c r="C460" s="11" t="s">
        <v>14070</v>
      </c>
      <c r="D460" s="11" t="s">
        <v>2553</v>
      </c>
      <c r="E460" s="11" t="s">
        <v>1122</v>
      </c>
      <c r="F460" s="11" t="s">
        <v>12331</v>
      </c>
      <c r="G460" s="11" t="s">
        <v>14071</v>
      </c>
      <c r="H460" s="148">
        <v>4</v>
      </c>
      <c r="I460" s="148">
        <v>10</v>
      </c>
      <c r="J460" s="29">
        <v>17</v>
      </c>
      <c r="K460" s="29">
        <v>13</v>
      </c>
      <c r="L460" s="6" t="s">
        <v>290</v>
      </c>
      <c r="M460" s="6" t="s">
        <v>290</v>
      </c>
      <c r="N460" s="6" t="s">
        <v>290</v>
      </c>
      <c r="O460" s="6" t="s">
        <v>290</v>
      </c>
      <c r="P460" s="6" t="s">
        <v>290</v>
      </c>
      <c r="Q460" s="6" t="s">
        <v>290</v>
      </c>
      <c r="R460" s="6" t="s">
        <v>290</v>
      </c>
      <c r="S460" s="6" t="s">
        <v>13956</v>
      </c>
      <c r="T460" s="6" t="s">
        <v>13956</v>
      </c>
      <c r="U460" s="6" t="s">
        <v>290</v>
      </c>
      <c r="V460" s="6" t="s">
        <v>13956</v>
      </c>
      <c r="W460" s="6" t="s">
        <v>290</v>
      </c>
      <c r="X460" s="6" t="s">
        <v>13956</v>
      </c>
      <c r="Y460" s="6" t="s">
        <v>13956</v>
      </c>
      <c r="Z460" s="7">
        <v>27</v>
      </c>
      <c r="AA460" s="7">
        <v>36</v>
      </c>
      <c r="AB460" s="8">
        <v>16</v>
      </c>
      <c r="AC460" s="149" t="s">
        <v>13956</v>
      </c>
      <c r="AD460" s="149" t="s">
        <v>13956</v>
      </c>
      <c r="AE460" s="8">
        <v>44</v>
      </c>
      <c r="AF460" s="149" t="s">
        <v>13956</v>
      </c>
      <c r="AG460" s="149" t="s">
        <v>290</v>
      </c>
      <c r="AH460" s="149" t="s">
        <v>13956</v>
      </c>
      <c r="AI460" s="9">
        <v>60</v>
      </c>
      <c r="AJ460" s="150" t="s">
        <v>290</v>
      </c>
      <c r="AK460" s="9">
        <v>63</v>
      </c>
    </row>
    <row r="461" spans="1:37">
      <c r="A461" s="10" t="s">
        <v>2554</v>
      </c>
      <c r="B461" s="11" t="s">
        <v>2555</v>
      </c>
      <c r="C461" s="11" t="s">
        <v>9535</v>
      </c>
      <c r="D461" s="11" t="s">
        <v>2557</v>
      </c>
      <c r="E461" s="11" t="s">
        <v>1122</v>
      </c>
      <c r="F461" s="11" t="s">
        <v>12332</v>
      </c>
      <c r="G461" s="11" t="s">
        <v>6313</v>
      </c>
      <c r="H461" s="148">
        <v>2</v>
      </c>
      <c r="I461" s="148">
        <v>57</v>
      </c>
      <c r="J461" s="29">
        <v>64</v>
      </c>
      <c r="K461" s="29">
        <v>62</v>
      </c>
      <c r="L461" s="29">
        <v>63</v>
      </c>
      <c r="M461" s="29">
        <v>63</v>
      </c>
      <c r="N461" s="29">
        <v>61</v>
      </c>
      <c r="O461" s="29">
        <v>63</v>
      </c>
      <c r="P461" s="6" t="s">
        <v>13956</v>
      </c>
      <c r="Q461" s="6" t="s">
        <v>13956</v>
      </c>
      <c r="R461" s="6" t="s">
        <v>13956</v>
      </c>
      <c r="S461" s="6" t="s">
        <v>13956</v>
      </c>
      <c r="T461" s="6" t="s">
        <v>13956</v>
      </c>
      <c r="U461" s="6" t="s">
        <v>13956</v>
      </c>
      <c r="V461" s="6" t="s">
        <v>13956</v>
      </c>
      <c r="W461" s="6" t="s">
        <v>13956</v>
      </c>
      <c r="X461" s="6" t="s">
        <v>13956</v>
      </c>
      <c r="Y461" s="6" t="s">
        <v>13956</v>
      </c>
      <c r="Z461" s="7">
        <v>188</v>
      </c>
      <c r="AA461" s="7">
        <v>188</v>
      </c>
      <c r="AB461" s="8">
        <v>21</v>
      </c>
      <c r="AC461" s="149" t="s">
        <v>13956</v>
      </c>
      <c r="AD461" s="8">
        <v>35</v>
      </c>
      <c r="AE461" s="8">
        <v>15</v>
      </c>
      <c r="AF461" s="149" t="s">
        <v>13956</v>
      </c>
      <c r="AG461" s="8">
        <v>252</v>
      </c>
      <c r="AH461" s="8">
        <v>53</v>
      </c>
      <c r="AI461" s="9">
        <v>376</v>
      </c>
      <c r="AJ461" s="150" t="s">
        <v>13956</v>
      </c>
      <c r="AK461" s="9">
        <v>376</v>
      </c>
    </row>
    <row r="462" spans="1:37">
      <c r="A462" s="10" t="s">
        <v>2558</v>
      </c>
      <c r="B462" s="11" t="s">
        <v>2559</v>
      </c>
      <c r="C462" s="11" t="s">
        <v>6314</v>
      </c>
      <c r="D462" s="11" t="s">
        <v>9539</v>
      </c>
      <c r="E462" s="11" t="s">
        <v>1122</v>
      </c>
      <c r="F462" s="11" t="s">
        <v>12333</v>
      </c>
      <c r="G462" s="11" t="s">
        <v>6316</v>
      </c>
      <c r="H462" s="148">
        <v>5.5</v>
      </c>
      <c r="I462" s="148">
        <v>23</v>
      </c>
      <c r="J462" s="29">
        <v>22</v>
      </c>
      <c r="K462" s="29">
        <v>27</v>
      </c>
      <c r="L462" s="29">
        <v>23</v>
      </c>
      <c r="M462" s="29">
        <v>22</v>
      </c>
      <c r="N462" s="29">
        <v>21</v>
      </c>
      <c r="O462" s="29">
        <v>15</v>
      </c>
      <c r="P462" s="29">
        <v>15</v>
      </c>
      <c r="Q462" s="29">
        <v>13</v>
      </c>
      <c r="R462" s="29">
        <v>13</v>
      </c>
      <c r="S462" s="29">
        <v>16</v>
      </c>
      <c r="T462" s="6" t="s">
        <v>13956</v>
      </c>
      <c r="U462" s="6" t="s">
        <v>13956</v>
      </c>
      <c r="V462" s="6" t="s">
        <v>13956</v>
      </c>
      <c r="W462" s="6" t="s">
        <v>13956</v>
      </c>
      <c r="X462" s="6" t="s">
        <v>13956</v>
      </c>
      <c r="Y462" s="6" t="s">
        <v>13956</v>
      </c>
      <c r="Z462" s="151" t="s">
        <v>13956</v>
      </c>
      <c r="AA462" s="7">
        <v>187</v>
      </c>
      <c r="AB462" s="149" t="s">
        <v>13956</v>
      </c>
      <c r="AC462" s="149" t="s">
        <v>13956</v>
      </c>
      <c r="AD462" s="149" t="s">
        <v>13956</v>
      </c>
      <c r="AE462" s="149" t="s">
        <v>13956</v>
      </c>
      <c r="AF462" s="149" t="s">
        <v>13956</v>
      </c>
      <c r="AG462" s="8">
        <v>187</v>
      </c>
      <c r="AH462" s="149" t="s">
        <v>13956</v>
      </c>
      <c r="AI462" s="9">
        <v>187</v>
      </c>
      <c r="AJ462" s="150" t="s">
        <v>13956</v>
      </c>
      <c r="AK462" s="9">
        <v>187</v>
      </c>
    </row>
    <row r="463" spans="1:37">
      <c r="A463" s="10" t="s">
        <v>2563</v>
      </c>
      <c r="B463" s="11" t="s">
        <v>2564</v>
      </c>
      <c r="C463" s="11" t="s">
        <v>9535</v>
      </c>
      <c r="D463" s="11" t="s">
        <v>2565</v>
      </c>
      <c r="E463" s="11" t="s">
        <v>1122</v>
      </c>
      <c r="F463" s="11" t="s">
        <v>12334</v>
      </c>
      <c r="G463" s="11" t="s">
        <v>6313</v>
      </c>
      <c r="H463" s="148">
        <v>7</v>
      </c>
      <c r="I463" s="148">
        <v>98</v>
      </c>
      <c r="J463" s="6" t="s">
        <v>13956</v>
      </c>
      <c r="K463" s="6" t="s">
        <v>13956</v>
      </c>
      <c r="L463" s="6" t="s">
        <v>13956</v>
      </c>
      <c r="M463" s="6" t="s">
        <v>13956</v>
      </c>
      <c r="N463" s="6" t="s">
        <v>13956</v>
      </c>
      <c r="O463" s="6" t="s">
        <v>13956</v>
      </c>
      <c r="P463" s="29">
        <v>73</v>
      </c>
      <c r="Q463" s="29">
        <v>75</v>
      </c>
      <c r="R463" s="29">
        <v>79</v>
      </c>
      <c r="S463" s="29">
        <v>79</v>
      </c>
      <c r="T463" s="29">
        <v>122</v>
      </c>
      <c r="U463" s="29">
        <v>113</v>
      </c>
      <c r="V463" s="29">
        <v>116</v>
      </c>
      <c r="W463" s="29">
        <v>108</v>
      </c>
      <c r="X463" s="6" t="s">
        <v>13956</v>
      </c>
      <c r="Y463" s="6" t="s">
        <v>13956</v>
      </c>
      <c r="Z463" s="7">
        <v>416</v>
      </c>
      <c r="AA463" s="7">
        <v>349</v>
      </c>
      <c r="AB463" s="8">
        <v>48</v>
      </c>
      <c r="AC463" s="149" t="s">
        <v>13956</v>
      </c>
      <c r="AD463" s="8">
        <v>67</v>
      </c>
      <c r="AE463" s="8">
        <v>47</v>
      </c>
      <c r="AF463" s="149" t="s">
        <v>13956</v>
      </c>
      <c r="AG463" s="8">
        <v>538</v>
      </c>
      <c r="AH463" s="8">
        <v>65</v>
      </c>
      <c r="AI463" s="9">
        <v>306</v>
      </c>
      <c r="AJ463" s="9">
        <v>459</v>
      </c>
      <c r="AK463" s="9">
        <v>765</v>
      </c>
    </row>
    <row r="464" spans="1:37">
      <c r="A464" s="10" t="s">
        <v>2571</v>
      </c>
      <c r="B464" s="11" t="s">
        <v>2572</v>
      </c>
      <c r="C464" s="11" t="s">
        <v>6321</v>
      </c>
      <c r="D464" s="11" t="s">
        <v>2574</v>
      </c>
      <c r="E464" s="11" t="s">
        <v>1122</v>
      </c>
      <c r="F464" s="11" t="s">
        <v>13637</v>
      </c>
      <c r="G464" s="11" t="s">
        <v>6323</v>
      </c>
      <c r="H464" s="148">
        <v>5</v>
      </c>
      <c r="I464" s="148">
        <v>2</v>
      </c>
      <c r="J464" s="6" t="s">
        <v>13956</v>
      </c>
      <c r="K464" s="6" t="s">
        <v>13956</v>
      </c>
      <c r="L464" s="6" t="s">
        <v>13956</v>
      </c>
      <c r="M464" s="6" t="s">
        <v>13956</v>
      </c>
      <c r="N464" s="6" t="s">
        <v>13956</v>
      </c>
      <c r="O464" s="6" t="s">
        <v>13956</v>
      </c>
      <c r="P464" s="6" t="s">
        <v>13956</v>
      </c>
      <c r="Q464" s="6" t="s">
        <v>13956</v>
      </c>
      <c r="R464" s="6" t="s">
        <v>13956</v>
      </c>
      <c r="S464" s="6" t="s">
        <v>13956</v>
      </c>
      <c r="T464" s="29">
        <v>37</v>
      </c>
      <c r="U464" s="29">
        <v>36</v>
      </c>
      <c r="V464" s="29">
        <v>40</v>
      </c>
      <c r="W464" s="6" t="s">
        <v>13956</v>
      </c>
      <c r="X464" s="6" t="s">
        <v>13956</v>
      </c>
      <c r="Y464" s="6" t="s">
        <v>13956</v>
      </c>
      <c r="Z464" s="151" t="s">
        <v>13956</v>
      </c>
      <c r="AA464" s="7">
        <v>113</v>
      </c>
      <c r="AB464" s="149" t="s">
        <v>13956</v>
      </c>
      <c r="AC464" s="149" t="s">
        <v>13956</v>
      </c>
      <c r="AD464" s="149" t="s">
        <v>13956</v>
      </c>
      <c r="AE464" s="149" t="s">
        <v>13956</v>
      </c>
      <c r="AF464" s="149" t="s">
        <v>13956</v>
      </c>
      <c r="AG464" s="8">
        <v>113</v>
      </c>
      <c r="AH464" s="149" t="s">
        <v>13956</v>
      </c>
      <c r="AI464" s="150" t="s">
        <v>13956</v>
      </c>
      <c r="AJ464" s="9">
        <v>113</v>
      </c>
      <c r="AK464" s="9">
        <v>113</v>
      </c>
    </row>
    <row r="465" spans="1:37">
      <c r="A465" s="10" t="s">
        <v>2575</v>
      </c>
      <c r="B465" s="11" t="s">
        <v>2576</v>
      </c>
      <c r="C465" s="11" t="s">
        <v>9549</v>
      </c>
      <c r="D465" s="11" t="s">
        <v>2578</v>
      </c>
      <c r="E465" s="11" t="s">
        <v>1122</v>
      </c>
      <c r="F465" s="11" t="s">
        <v>12336</v>
      </c>
      <c r="G465" s="11" t="s">
        <v>6326</v>
      </c>
      <c r="H465" s="148">
        <v>11.5</v>
      </c>
      <c r="I465" s="148">
        <v>47.5</v>
      </c>
      <c r="J465" s="6" t="s">
        <v>13956</v>
      </c>
      <c r="K465" s="6" t="s">
        <v>13956</v>
      </c>
      <c r="L465" s="6" t="s">
        <v>13956</v>
      </c>
      <c r="M465" s="6" t="s">
        <v>13956</v>
      </c>
      <c r="N465" s="6" t="s">
        <v>13956</v>
      </c>
      <c r="O465" s="6" t="s">
        <v>13956</v>
      </c>
      <c r="P465" s="6" t="s">
        <v>13956</v>
      </c>
      <c r="Q465" s="6" t="s">
        <v>13956</v>
      </c>
      <c r="R465" s="6" t="s">
        <v>13956</v>
      </c>
      <c r="S465" s="6" t="s">
        <v>13956</v>
      </c>
      <c r="T465" s="29">
        <v>38</v>
      </c>
      <c r="U465" s="29">
        <v>38</v>
      </c>
      <c r="V465" s="29">
        <v>25</v>
      </c>
      <c r="W465" s="29">
        <v>42</v>
      </c>
      <c r="X465" s="6" t="s">
        <v>13956</v>
      </c>
      <c r="Y465" s="6" t="s">
        <v>13956</v>
      </c>
      <c r="Z465" s="7">
        <v>99</v>
      </c>
      <c r="AA465" s="7">
        <v>44</v>
      </c>
      <c r="AB465" s="8">
        <v>12</v>
      </c>
      <c r="AC465" s="149" t="s">
        <v>13956</v>
      </c>
      <c r="AD465" s="149" t="s">
        <v>290</v>
      </c>
      <c r="AE465" s="8">
        <v>22</v>
      </c>
      <c r="AF465" s="149" t="s">
        <v>13956</v>
      </c>
      <c r="AG465" s="8">
        <v>87</v>
      </c>
      <c r="AH465" s="8">
        <v>15</v>
      </c>
      <c r="AI465" s="150" t="s">
        <v>13956</v>
      </c>
      <c r="AJ465" s="9">
        <v>143</v>
      </c>
      <c r="AK465" s="9">
        <v>143</v>
      </c>
    </row>
    <row r="466" spans="1:37">
      <c r="A466" s="10" t="s">
        <v>2579</v>
      </c>
      <c r="B466" s="11" t="s">
        <v>2580</v>
      </c>
      <c r="C466" s="11" t="s">
        <v>9552</v>
      </c>
      <c r="D466" s="11" t="s">
        <v>2581</v>
      </c>
      <c r="E466" s="11" t="s">
        <v>1122</v>
      </c>
      <c r="F466" s="11" t="s">
        <v>12337</v>
      </c>
      <c r="G466" s="11" t="s">
        <v>5943</v>
      </c>
      <c r="H466" s="148">
        <v>25</v>
      </c>
      <c r="I466" s="148">
        <v>82</v>
      </c>
      <c r="J466" s="29">
        <v>169</v>
      </c>
      <c r="K466" s="29">
        <v>88</v>
      </c>
      <c r="L466" s="29">
        <v>90</v>
      </c>
      <c r="M466" s="29">
        <v>83</v>
      </c>
      <c r="N466" s="29">
        <v>78</v>
      </c>
      <c r="O466" s="29">
        <v>80</v>
      </c>
      <c r="P466" s="29">
        <v>65</v>
      </c>
      <c r="Q466" s="29">
        <v>88</v>
      </c>
      <c r="R466" s="29">
        <v>65</v>
      </c>
      <c r="S466" s="29">
        <v>53</v>
      </c>
      <c r="T466" s="6" t="s">
        <v>13956</v>
      </c>
      <c r="U466" s="6" t="s">
        <v>13956</v>
      </c>
      <c r="V466" s="6" t="s">
        <v>13956</v>
      </c>
      <c r="W466" s="6" t="s">
        <v>13956</v>
      </c>
      <c r="X466" s="29">
        <v>94</v>
      </c>
      <c r="Y466" s="6" t="s">
        <v>13956</v>
      </c>
      <c r="Z466" s="7">
        <v>485</v>
      </c>
      <c r="AA466" s="7">
        <v>468</v>
      </c>
      <c r="AB466" s="8">
        <v>128</v>
      </c>
      <c r="AC466" s="149" t="s">
        <v>290</v>
      </c>
      <c r="AD466" s="8">
        <v>92</v>
      </c>
      <c r="AE466" s="8">
        <v>143</v>
      </c>
      <c r="AF466" s="149" t="s">
        <v>13956</v>
      </c>
      <c r="AG466" s="8">
        <v>495</v>
      </c>
      <c r="AH466" s="8">
        <v>92</v>
      </c>
      <c r="AI466" s="9">
        <v>953</v>
      </c>
      <c r="AJ466" s="150" t="s">
        <v>13956</v>
      </c>
      <c r="AK466" s="9">
        <v>953</v>
      </c>
    </row>
    <row r="467" spans="1:37">
      <c r="A467" s="10" t="s">
        <v>2582</v>
      </c>
      <c r="B467" s="11" t="s">
        <v>2583</v>
      </c>
      <c r="C467" s="11" t="s">
        <v>9555</v>
      </c>
      <c r="D467" s="11" t="s">
        <v>2586</v>
      </c>
      <c r="E467" s="11" t="s">
        <v>1122</v>
      </c>
      <c r="F467" s="11" t="s">
        <v>12338</v>
      </c>
      <c r="G467" s="11" t="s">
        <v>6330</v>
      </c>
      <c r="H467" s="148">
        <v>2</v>
      </c>
      <c r="I467" s="148">
        <v>10</v>
      </c>
      <c r="J467" s="6" t="s">
        <v>290</v>
      </c>
      <c r="K467" s="6" t="s">
        <v>290</v>
      </c>
      <c r="L467" s="29">
        <v>11</v>
      </c>
      <c r="M467" s="6" t="s">
        <v>290</v>
      </c>
      <c r="N467" s="29">
        <v>10</v>
      </c>
      <c r="O467" s="29">
        <v>11</v>
      </c>
      <c r="P467" s="6" t="s">
        <v>290</v>
      </c>
      <c r="Q467" s="6" t="s">
        <v>290</v>
      </c>
      <c r="R467" s="6" t="s">
        <v>13956</v>
      </c>
      <c r="S467" s="6" t="s">
        <v>13956</v>
      </c>
      <c r="T467" s="6" t="s">
        <v>13956</v>
      </c>
      <c r="U467" s="6" t="s">
        <v>13956</v>
      </c>
      <c r="V467" s="6" t="s">
        <v>13956</v>
      </c>
      <c r="W467" s="6" t="s">
        <v>13956</v>
      </c>
      <c r="X467" s="6" t="s">
        <v>13956</v>
      </c>
      <c r="Y467" s="6" t="s">
        <v>13956</v>
      </c>
      <c r="Z467" s="7">
        <v>41</v>
      </c>
      <c r="AA467" s="7">
        <v>29</v>
      </c>
      <c r="AB467" s="149" t="s">
        <v>13956</v>
      </c>
      <c r="AC467" s="149" t="s">
        <v>13956</v>
      </c>
      <c r="AD467" s="149" t="s">
        <v>13956</v>
      </c>
      <c r="AE467" s="149" t="s">
        <v>13956</v>
      </c>
      <c r="AF467" s="149" t="s">
        <v>13956</v>
      </c>
      <c r="AG467" s="8">
        <v>70</v>
      </c>
      <c r="AH467" s="149" t="s">
        <v>13956</v>
      </c>
      <c r="AI467" s="9">
        <v>70</v>
      </c>
      <c r="AJ467" s="150" t="s">
        <v>13956</v>
      </c>
      <c r="AK467" s="9">
        <v>70</v>
      </c>
    </row>
    <row r="468" spans="1:37">
      <c r="A468" s="10" t="s">
        <v>2587</v>
      </c>
      <c r="B468" s="11" t="s">
        <v>9557</v>
      </c>
      <c r="C468" s="11" t="s">
        <v>6331</v>
      </c>
      <c r="D468" s="11" t="s">
        <v>9559</v>
      </c>
      <c r="E468" s="11" t="s">
        <v>1122</v>
      </c>
      <c r="F468" s="11" t="s">
        <v>12339</v>
      </c>
      <c r="G468" s="11" t="s">
        <v>12340</v>
      </c>
      <c r="H468" s="148">
        <v>3</v>
      </c>
      <c r="I468" s="148">
        <v>14</v>
      </c>
      <c r="J468" s="29">
        <v>23</v>
      </c>
      <c r="K468" s="29">
        <v>28</v>
      </c>
      <c r="L468" s="29">
        <v>15</v>
      </c>
      <c r="M468" s="29">
        <v>11</v>
      </c>
      <c r="N468" s="29">
        <v>11</v>
      </c>
      <c r="O468" s="29">
        <v>10</v>
      </c>
      <c r="P468" s="6" t="s">
        <v>290</v>
      </c>
      <c r="Q468" s="6" t="s">
        <v>290</v>
      </c>
      <c r="R468" s="6" t="s">
        <v>290</v>
      </c>
      <c r="S468" s="6" t="s">
        <v>290</v>
      </c>
      <c r="T468" s="6" t="s">
        <v>13956</v>
      </c>
      <c r="U468" s="6" t="s">
        <v>13956</v>
      </c>
      <c r="V468" s="6" t="s">
        <v>13956</v>
      </c>
      <c r="W468" s="6" t="s">
        <v>13956</v>
      </c>
      <c r="X468" s="6" t="s">
        <v>13956</v>
      </c>
      <c r="Y468" s="6" t="s">
        <v>13956</v>
      </c>
      <c r="Z468" s="7">
        <v>61</v>
      </c>
      <c r="AA468" s="7">
        <v>59</v>
      </c>
      <c r="AB468" s="149" t="s">
        <v>290</v>
      </c>
      <c r="AC468" s="149" t="s">
        <v>13956</v>
      </c>
      <c r="AD468" s="8">
        <v>68</v>
      </c>
      <c r="AE468" s="8">
        <v>38</v>
      </c>
      <c r="AF468" s="149" t="s">
        <v>13956</v>
      </c>
      <c r="AG468" s="8">
        <v>13</v>
      </c>
      <c r="AH468" s="149" t="s">
        <v>13956</v>
      </c>
      <c r="AI468" s="9">
        <v>120</v>
      </c>
      <c r="AJ468" s="150" t="s">
        <v>13956</v>
      </c>
      <c r="AK468" s="9">
        <v>120</v>
      </c>
    </row>
    <row r="469" spans="1:37">
      <c r="A469" s="10" t="s">
        <v>2592</v>
      </c>
      <c r="B469" s="11" t="s">
        <v>9562</v>
      </c>
      <c r="C469" s="11" t="s">
        <v>6334</v>
      </c>
      <c r="D469" s="11" t="s">
        <v>2595</v>
      </c>
      <c r="E469" s="11" t="s">
        <v>1122</v>
      </c>
      <c r="F469" s="11" t="s">
        <v>12341</v>
      </c>
      <c r="G469" s="11" t="s">
        <v>6336</v>
      </c>
      <c r="H469" s="148">
        <v>4</v>
      </c>
      <c r="I469" s="148">
        <v>9.5</v>
      </c>
      <c r="J469" s="6" t="s">
        <v>13956</v>
      </c>
      <c r="K469" s="6" t="s">
        <v>13956</v>
      </c>
      <c r="L469" s="6" t="s">
        <v>13956</v>
      </c>
      <c r="M469" s="6" t="s">
        <v>13956</v>
      </c>
      <c r="N469" s="6" t="s">
        <v>13956</v>
      </c>
      <c r="O469" s="6" t="s">
        <v>13956</v>
      </c>
      <c r="P469" s="6" t="s">
        <v>13956</v>
      </c>
      <c r="Q469" s="6" t="s">
        <v>13956</v>
      </c>
      <c r="R469" s="6" t="s">
        <v>13956</v>
      </c>
      <c r="S469" s="6" t="s">
        <v>13956</v>
      </c>
      <c r="T469" s="6" t="s">
        <v>290</v>
      </c>
      <c r="U469" s="29">
        <v>11</v>
      </c>
      <c r="V469" s="6" t="s">
        <v>290</v>
      </c>
      <c r="W469" s="6" t="s">
        <v>290</v>
      </c>
      <c r="X469" s="6" t="s">
        <v>13956</v>
      </c>
      <c r="Y469" s="6" t="s">
        <v>13956</v>
      </c>
      <c r="Z469" s="151" t="s">
        <v>13956</v>
      </c>
      <c r="AA469" s="7">
        <v>31</v>
      </c>
      <c r="AB469" s="149" t="s">
        <v>13956</v>
      </c>
      <c r="AC469" s="149" t="s">
        <v>13956</v>
      </c>
      <c r="AD469" s="149" t="s">
        <v>13956</v>
      </c>
      <c r="AE469" s="149" t="s">
        <v>13956</v>
      </c>
      <c r="AF469" s="149" t="s">
        <v>13956</v>
      </c>
      <c r="AG469" s="8">
        <v>31</v>
      </c>
      <c r="AH469" s="149" t="s">
        <v>13956</v>
      </c>
      <c r="AI469" s="150" t="s">
        <v>13956</v>
      </c>
      <c r="AJ469" s="9">
        <v>31</v>
      </c>
      <c r="AK469" s="9">
        <v>31</v>
      </c>
    </row>
    <row r="470" spans="1:37">
      <c r="A470" s="10" t="s">
        <v>2596</v>
      </c>
      <c r="B470" s="11" t="s">
        <v>2597</v>
      </c>
      <c r="C470" s="11" t="s">
        <v>12342</v>
      </c>
      <c r="D470" s="11" t="s">
        <v>2599</v>
      </c>
      <c r="E470" s="11" t="s">
        <v>1122</v>
      </c>
      <c r="F470" s="11" t="s">
        <v>12343</v>
      </c>
      <c r="G470" s="11" t="s">
        <v>6339</v>
      </c>
      <c r="H470" s="148">
        <v>3</v>
      </c>
      <c r="I470" s="148">
        <v>40</v>
      </c>
      <c r="J470" s="6" t="s">
        <v>13956</v>
      </c>
      <c r="K470" s="6" t="s">
        <v>13956</v>
      </c>
      <c r="L470" s="6" t="s">
        <v>13956</v>
      </c>
      <c r="M470" s="6" t="s">
        <v>13956</v>
      </c>
      <c r="N470" s="6" t="s">
        <v>13956</v>
      </c>
      <c r="O470" s="6" t="s">
        <v>13956</v>
      </c>
      <c r="P470" s="6" t="s">
        <v>13956</v>
      </c>
      <c r="Q470" s="6" t="s">
        <v>13956</v>
      </c>
      <c r="R470" s="6" t="s">
        <v>13956</v>
      </c>
      <c r="S470" s="6" t="s">
        <v>13956</v>
      </c>
      <c r="T470" s="29">
        <v>29</v>
      </c>
      <c r="U470" s="29">
        <v>18</v>
      </c>
      <c r="V470" s="29">
        <v>28</v>
      </c>
      <c r="W470" s="29">
        <v>17</v>
      </c>
      <c r="X470" s="6" t="s">
        <v>13956</v>
      </c>
      <c r="Y470" s="6" t="s">
        <v>13956</v>
      </c>
      <c r="Z470" s="7">
        <v>92</v>
      </c>
      <c r="AA470" s="151" t="s">
        <v>13956</v>
      </c>
      <c r="AB470" s="149" t="s">
        <v>13956</v>
      </c>
      <c r="AC470" s="149" t="s">
        <v>13956</v>
      </c>
      <c r="AD470" s="149" t="s">
        <v>13956</v>
      </c>
      <c r="AE470" s="149" t="s">
        <v>13956</v>
      </c>
      <c r="AF470" s="149" t="s">
        <v>13956</v>
      </c>
      <c r="AG470" s="8">
        <v>92</v>
      </c>
      <c r="AH470" s="149" t="s">
        <v>13956</v>
      </c>
      <c r="AI470" s="150" t="s">
        <v>13956</v>
      </c>
      <c r="AJ470" s="9">
        <v>92</v>
      </c>
      <c r="AK470" s="9">
        <v>92</v>
      </c>
    </row>
    <row r="471" spans="1:37">
      <c r="A471" s="10" t="s">
        <v>2600</v>
      </c>
      <c r="B471" s="11" t="s">
        <v>2601</v>
      </c>
      <c r="C471" s="11" t="s">
        <v>6340</v>
      </c>
      <c r="D471" s="11" t="s">
        <v>2603</v>
      </c>
      <c r="E471" s="11" t="s">
        <v>1122</v>
      </c>
      <c r="F471" s="11" t="s">
        <v>12344</v>
      </c>
      <c r="G471" s="11" t="s">
        <v>6342</v>
      </c>
      <c r="H471" s="148">
        <v>1.5</v>
      </c>
      <c r="I471" s="148">
        <v>18</v>
      </c>
      <c r="J471" s="6" t="s">
        <v>13956</v>
      </c>
      <c r="K471" s="29">
        <v>28</v>
      </c>
      <c r="L471" s="29">
        <v>17</v>
      </c>
      <c r="M471" s="29">
        <v>17</v>
      </c>
      <c r="N471" s="6" t="s">
        <v>290</v>
      </c>
      <c r="O471" s="29">
        <v>15</v>
      </c>
      <c r="P471" s="29">
        <v>14</v>
      </c>
      <c r="Q471" s="29">
        <v>23</v>
      </c>
      <c r="R471" s="29">
        <v>15</v>
      </c>
      <c r="S471" s="29">
        <v>16</v>
      </c>
      <c r="T471" s="29">
        <v>10</v>
      </c>
      <c r="U471" s="6" t="s">
        <v>290</v>
      </c>
      <c r="V471" s="6" t="s">
        <v>290</v>
      </c>
      <c r="W471" s="29">
        <v>11</v>
      </c>
      <c r="X471" s="6" t="s">
        <v>13956</v>
      </c>
      <c r="Y471" s="6" t="s">
        <v>13956</v>
      </c>
      <c r="Z471" s="7">
        <v>95</v>
      </c>
      <c r="AA471" s="7">
        <v>94</v>
      </c>
      <c r="AB471" s="149" t="s">
        <v>290</v>
      </c>
      <c r="AC471" s="149" t="s">
        <v>290</v>
      </c>
      <c r="AD471" s="149" t="s">
        <v>290</v>
      </c>
      <c r="AE471" s="8">
        <v>167</v>
      </c>
      <c r="AF471" s="149" t="s">
        <v>290</v>
      </c>
      <c r="AG471" s="149" t="s">
        <v>13956</v>
      </c>
      <c r="AH471" s="149" t="s">
        <v>290</v>
      </c>
      <c r="AI471" s="9">
        <v>154</v>
      </c>
      <c r="AJ471" s="9">
        <v>35</v>
      </c>
      <c r="AK471" s="9">
        <v>189</v>
      </c>
    </row>
    <row r="472" spans="1:37">
      <c r="A472" s="10" t="s">
        <v>2604</v>
      </c>
      <c r="B472" s="11" t="s">
        <v>2605</v>
      </c>
      <c r="C472" s="11" t="s">
        <v>9572</v>
      </c>
      <c r="D472" s="11" t="s">
        <v>2591</v>
      </c>
      <c r="E472" s="11" t="s">
        <v>1122</v>
      </c>
      <c r="F472" s="11" t="s">
        <v>12345</v>
      </c>
      <c r="G472" s="11" t="s">
        <v>6345</v>
      </c>
      <c r="H472" s="148">
        <v>3</v>
      </c>
      <c r="I472" s="148">
        <v>14.4</v>
      </c>
      <c r="J472" s="6" t="s">
        <v>13956</v>
      </c>
      <c r="K472" s="6" t="s">
        <v>13956</v>
      </c>
      <c r="L472" s="6" t="s">
        <v>13956</v>
      </c>
      <c r="M472" s="6" t="s">
        <v>13956</v>
      </c>
      <c r="N472" s="6" t="s">
        <v>13956</v>
      </c>
      <c r="O472" s="6" t="s">
        <v>13956</v>
      </c>
      <c r="P472" s="6" t="s">
        <v>13956</v>
      </c>
      <c r="Q472" s="6" t="s">
        <v>13956</v>
      </c>
      <c r="R472" s="6" t="s">
        <v>13956</v>
      </c>
      <c r="S472" s="6" t="s">
        <v>13956</v>
      </c>
      <c r="T472" s="29">
        <v>42</v>
      </c>
      <c r="U472" s="29">
        <v>51</v>
      </c>
      <c r="V472" s="29">
        <v>43</v>
      </c>
      <c r="W472" s="29">
        <v>27</v>
      </c>
      <c r="X472" s="6" t="s">
        <v>13956</v>
      </c>
      <c r="Y472" s="6" t="s">
        <v>290</v>
      </c>
      <c r="Z472" s="7">
        <v>172</v>
      </c>
      <c r="AA472" s="151" t="s">
        <v>13956</v>
      </c>
      <c r="AB472" s="149" t="s">
        <v>13956</v>
      </c>
      <c r="AC472" s="149" t="s">
        <v>13956</v>
      </c>
      <c r="AD472" s="149" t="s">
        <v>13956</v>
      </c>
      <c r="AE472" s="149" t="s">
        <v>13956</v>
      </c>
      <c r="AF472" s="149" t="s">
        <v>13956</v>
      </c>
      <c r="AG472" s="8">
        <v>172</v>
      </c>
      <c r="AH472" s="149" t="s">
        <v>13956</v>
      </c>
      <c r="AI472" s="150" t="s">
        <v>13956</v>
      </c>
      <c r="AJ472" s="9">
        <v>172</v>
      </c>
      <c r="AK472" s="9">
        <v>172</v>
      </c>
    </row>
    <row r="473" spans="1:37">
      <c r="A473" s="10" t="s">
        <v>2613</v>
      </c>
      <c r="B473" s="11" t="s">
        <v>2614</v>
      </c>
      <c r="C473" s="11" t="s">
        <v>14072</v>
      </c>
      <c r="D473" s="11" t="s">
        <v>2616</v>
      </c>
      <c r="E473" s="11" t="s">
        <v>1122</v>
      </c>
      <c r="F473" s="11" t="s">
        <v>13650</v>
      </c>
      <c r="G473" s="11" t="s">
        <v>6351</v>
      </c>
      <c r="H473" s="148">
        <v>0</v>
      </c>
      <c r="I473" s="148">
        <v>17</v>
      </c>
      <c r="J473" s="6" t="s">
        <v>13956</v>
      </c>
      <c r="K473" s="6" t="s">
        <v>13956</v>
      </c>
      <c r="L473" s="6" t="s">
        <v>13956</v>
      </c>
      <c r="M473" s="6" t="s">
        <v>13956</v>
      </c>
      <c r="N473" s="6" t="s">
        <v>13956</v>
      </c>
      <c r="O473" s="6" t="s">
        <v>13956</v>
      </c>
      <c r="P473" s="6" t="s">
        <v>13956</v>
      </c>
      <c r="Q473" s="6" t="s">
        <v>13956</v>
      </c>
      <c r="R473" s="6" t="s">
        <v>13956</v>
      </c>
      <c r="S473" s="6" t="s">
        <v>13956</v>
      </c>
      <c r="T473" s="6" t="s">
        <v>13956</v>
      </c>
      <c r="U473" s="6" t="s">
        <v>13956</v>
      </c>
      <c r="V473" s="6" t="s">
        <v>13956</v>
      </c>
      <c r="W473" s="6" t="s">
        <v>13956</v>
      </c>
      <c r="X473" s="6" t="s">
        <v>13956</v>
      </c>
      <c r="Y473" s="29">
        <v>160</v>
      </c>
      <c r="Z473" s="7">
        <v>79</v>
      </c>
      <c r="AA473" s="7">
        <v>81</v>
      </c>
      <c r="AB473" s="8">
        <v>41</v>
      </c>
      <c r="AC473" s="149" t="s">
        <v>13956</v>
      </c>
      <c r="AD473" s="149" t="s">
        <v>13956</v>
      </c>
      <c r="AE473" s="8">
        <v>117</v>
      </c>
      <c r="AF473" s="149" t="s">
        <v>13956</v>
      </c>
      <c r="AG473" s="149" t="s">
        <v>290</v>
      </c>
      <c r="AH473" s="149" t="s">
        <v>290</v>
      </c>
      <c r="AI473" s="150" t="s">
        <v>13956</v>
      </c>
      <c r="AJ473" s="9">
        <v>160</v>
      </c>
      <c r="AK473" s="9">
        <v>160</v>
      </c>
    </row>
    <row r="474" spans="1:37">
      <c r="A474" s="10" t="s">
        <v>2617</v>
      </c>
      <c r="B474" s="11" t="s">
        <v>2618</v>
      </c>
      <c r="C474" s="11" t="s">
        <v>9590</v>
      </c>
      <c r="D474" s="11" t="s">
        <v>2621</v>
      </c>
      <c r="E474" s="11" t="s">
        <v>1122</v>
      </c>
      <c r="F474" s="11" t="s">
        <v>12347</v>
      </c>
      <c r="G474" s="11" t="s">
        <v>6354</v>
      </c>
      <c r="H474" s="148">
        <v>3.3</v>
      </c>
      <c r="I474" s="148">
        <v>16.3</v>
      </c>
      <c r="J474" s="6" t="s">
        <v>13956</v>
      </c>
      <c r="K474" s="6" t="s">
        <v>13956</v>
      </c>
      <c r="L474" s="6" t="s">
        <v>13956</v>
      </c>
      <c r="M474" s="6" t="s">
        <v>13956</v>
      </c>
      <c r="N474" s="6" t="s">
        <v>13956</v>
      </c>
      <c r="O474" s="6" t="s">
        <v>13956</v>
      </c>
      <c r="P474" s="6" t="s">
        <v>13956</v>
      </c>
      <c r="Q474" s="6" t="s">
        <v>13956</v>
      </c>
      <c r="R474" s="6" t="s">
        <v>13956</v>
      </c>
      <c r="S474" s="6" t="s">
        <v>13956</v>
      </c>
      <c r="T474" s="29">
        <v>31</v>
      </c>
      <c r="U474" s="29">
        <v>32</v>
      </c>
      <c r="V474" s="29">
        <v>18</v>
      </c>
      <c r="W474" s="29">
        <v>22</v>
      </c>
      <c r="X474" s="6" t="s">
        <v>13956</v>
      </c>
      <c r="Y474" s="29">
        <v>37</v>
      </c>
      <c r="Z474" s="7">
        <v>140</v>
      </c>
      <c r="AA474" s="151" t="s">
        <v>13956</v>
      </c>
      <c r="AB474" s="149" t="s">
        <v>290</v>
      </c>
      <c r="AC474" s="149" t="s">
        <v>13956</v>
      </c>
      <c r="AD474" s="149" t="s">
        <v>13956</v>
      </c>
      <c r="AE474" s="149" t="s">
        <v>13956</v>
      </c>
      <c r="AF474" s="149" t="s">
        <v>13956</v>
      </c>
      <c r="AG474" s="8">
        <v>138</v>
      </c>
      <c r="AH474" s="149" t="s">
        <v>13956</v>
      </c>
      <c r="AI474" s="150" t="s">
        <v>13956</v>
      </c>
      <c r="AJ474" s="9">
        <v>140</v>
      </c>
      <c r="AK474" s="9">
        <v>140</v>
      </c>
    </row>
    <row r="475" spans="1:37">
      <c r="A475" s="10" t="s">
        <v>12348</v>
      </c>
      <c r="B475" s="11" t="s">
        <v>9592</v>
      </c>
      <c r="C475" s="11" t="s">
        <v>9594</v>
      </c>
      <c r="D475" s="11" t="s">
        <v>9595</v>
      </c>
      <c r="E475" s="11" t="s">
        <v>1122</v>
      </c>
      <c r="F475" s="11" t="s">
        <v>12349</v>
      </c>
      <c r="G475" s="11" t="s">
        <v>12350</v>
      </c>
      <c r="H475" s="148">
        <v>2</v>
      </c>
      <c r="I475" s="148">
        <v>5</v>
      </c>
      <c r="J475" s="6" t="s">
        <v>13956</v>
      </c>
      <c r="K475" s="6" t="s">
        <v>13956</v>
      </c>
      <c r="L475" s="6" t="s">
        <v>13956</v>
      </c>
      <c r="M475" s="6" t="s">
        <v>13956</v>
      </c>
      <c r="N475" s="6" t="s">
        <v>13956</v>
      </c>
      <c r="O475" s="6" t="s">
        <v>13956</v>
      </c>
      <c r="P475" s="6" t="s">
        <v>13956</v>
      </c>
      <c r="Q475" s="6" t="s">
        <v>13956</v>
      </c>
      <c r="R475" s="6" t="s">
        <v>13956</v>
      </c>
      <c r="S475" s="6" t="s">
        <v>13956</v>
      </c>
      <c r="T475" s="6" t="s">
        <v>13956</v>
      </c>
      <c r="U475" s="6" t="s">
        <v>13956</v>
      </c>
      <c r="V475" s="6" t="s">
        <v>13956</v>
      </c>
      <c r="W475" s="6" t="s">
        <v>13956</v>
      </c>
      <c r="X475" s="29">
        <v>16</v>
      </c>
      <c r="Y475" s="29">
        <v>19</v>
      </c>
      <c r="Z475" s="151" t="s">
        <v>290</v>
      </c>
      <c r="AA475" s="7">
        <v>28</v>
      </c>
      <c r="AB475" s="149" t="s">
        <v>290</v>
      </c>
      <c r="AC475" s="149" t="s">
        <v>13956</v>
      </c>
      <c r="AD475" s="149" t="s">
        <v>13956</v>
      </c>
      <c r="AE475" s="149" t="s">
        <v>290</v>
      </c>
      <c r="AF475" s="149" t="s">
        <v>13956</v>
      </c>
      <c r="AG475" s="8">
        <v>15</v>
      </c>
      <c r="AH475" s="149" t="s">
        <v>290</v>
      </c>
      <c r="AI475" s="9">
        <v>16</v>
      </c>
      <c r="AJ475" s="9">
        <v>19</v>
      </c>
      <c r="AK475" s="9">
        <v>35</v>
      </c>
    </row>
    <row r="476" spans="1:37">
      <c r="A476" s="10" t="s">
        <v>14073</v>
      </c>
      <c r="B476" s="11" t="s">
        <v>9598</v>
      </c>
      <c r="C476" s="11" t="s">
        <v>9600</v>
      </c>
      <c r="D476" s="11" t="s">
        <v>9601</v>
      </c>
      <c r="E476" s="11" t="s">
        <v>1122</v>
      </c>
      <c r="F476" s="11" t="s">
        <v>14074</v>
      </c>
      <c r="G476" s="11" t="s">
        <v>14075</v>
      </c>
      <c r="H476" s="148">
        <v>1</v>
      </c>
      <c r="I476" s="148">
        <v>3</v>
      </c>
      <c r="J476" s="6" t="s">
        <v>290</v>
      </c>
      <c r="K476" s="6" t="s">
        <v>290</v>
      </c>
      <c r="L476" s="6" t="s">
        <v>290</v>
      </c>
      <c r="M476" s="6" t="s">
        <v>290</v>
      </c>
      <c r="N476" s="6" t="s">
        <v>290</v>
      </c>
      <c r="O476" s="6" t="s">
        <v>290</v>
      </c>
      <c r="P476" s="6" t="s">
        <v>13956</v>
      </c>
      <c r="Q476" s="6" t="s">
        <v>290</v>
      </c>
      <c r="R476" s="6" t="s">
        <v>13956</v>
      </c>
      <c r="S476" s="6" t="s">
        <v>13956</v>
      </c>
      <c r="T476" s="6" t="s">
        <v>13956</v>
      </c>
      <c r="U476" s="6" t="s">
        <v>13956</v>
      </c>
      <c r="V476" s="6" t="s">
        <v>13956</v>
      </c>
      <c r="W476" s="6" t="s">
        <v>13956</v>
      </c>
      <c r="X476" s="6" t="s">
        <v>13956</v>
      </c>
      <c r="Y476" s="6" t="s">
        <v>13956</v>
      </c>
      <c r="Z476" s="151" t="s">
        <v>290</v>
      </c>
      <c r="AA476" s="7">
        <v>11</v>
      </c>
      <c r="AB476" s="149" t="s">
        <v>13956</v>
      </c>
      <c r="AC476" s="149" t="s">
        <v>13956</v>
      </c>
      <c r="AD476" s="149" t="s">
        <v>13956</v>
      </c>
      <c r="AE476" s="8">
        <v>19</v>
      </c>
      <c r="AF476" s="149" t="s">
        <v>13956</v>
      </c>
      <c r="AG476" s="149" t="s">
        <v>13956</v>
      </c>
      <c r="AH476" s="149" t="s">
        <v>13956</v>
      </c>
      <c r="AI476" s="9">
        <v>19</v>
      </c>
      <c r="AJ476" s="150" t="s">
        <v>13956</v>
      </c>
      <c r="AK476" s="9">
        <v>19</v>
      </c>
    </row>
    <row r="477" spans="1:37">
      <c r="A477" s="10" t="s">
        <v>12357</v>
      </c>
      <c r="B477" s="11" t="s">
        <v>9604</v>
      </c>
      <c r="C477" s="11" t="s">
        <v>9606</v>
      </c>
      <c r="D477" s="11" t="s">
        <v>9607</v>
      </c>
      <c r="E477" s="11" t="s">
        <v>1122</v>
      </c>
      <c r="F477" s="11" t="s">
        <v>12358</v>
      </c>
      <c r="G477" s="11" t="s">
        <v>12359</v>
      </c>
      <c r="H477" s="148">
        <v>3</v>
      </c>
      <c r="I477" s="148">
        <v>14</v>
      </c>
      <c r="J477" s="6" t="s">
        <v>13956</v>
      </c>
      <c r="K477" s="6" t="s">
        <v>13956</v>
      </c>
      <c r="L477" s="6" t="s">
        <v>13956</v>
      </c>
      <c r="M477" s="6" t="s">
        <v>13956</v>
      </c>
      <c r="N477" s="6" t="s">
        <v>13956</v>
      </c>
      <c r="O477" s="6" t="s">
        <v>13956</v>
      </c>
      <c r="P477" s="6" t="s">
        <v>13956</v>
      </c>
      <c r="Q477" s="6" t="s">
        <v>13956</v>
      </c>
      <c r="R477" s="6" t="s">
        <v>13956</v>
      </c>
      <c r="S477" s="6" t="s">
        <v>13956</v>
      </c>
      <c r="T477" s="6" t="s">
        <v>13956</v>
      </c>
      <c r="U477" s="6" t="s">
        <v>13956</v>
      </c>
      <c r="V477" s="6" t="s">
        <v>13956</v>
      </c>
      <c r="W477" s="6" t="s">
        <v>13956</v>
      </c>
      <c r="X477" s="29">
        <v>180</v>
      </c>
      <c r="Y477" s="6" t="s">
        <v>13956</v>
      </c>
      <c r="Z477" s="7">
        <v>98</v>
      </c>
      <c r="AA477" s="7">
        <v>82</v>
      </c>
      <c r="AB477" s="149" t="s">
        <v>290</v>
      </c>
      <c r="AC477" s="149" t="s">
        <v>13956</v>
      </c>
      <c r="AD477" s="149" t="s">
        <v>290</v>
      </c>
      <c r="AE477" s="149" t="s">
        <v>13956</v>
      </c>
      <c r="AF477" s="149" t="s">
        <v>290</v>
      </c>
      <c r="AG477" s="8">
        <v>159</v>
      </c>
      <c r="AH477" s="8">
        <v>12</v>
      </c>
      <c r="AI477" s="9">
        <v>180</v>
      </c>
      <c r="AJ477" s="150" t="s">
        <v>13956</v>
      </c>
      <c r="AK477" s="9">
        <v>180</v>
      </c>
    </row>
    <row r="478" spans="1:37">
      <c r="A478" s="10" t="s">
        <v>2622</v>
      </c>
      <c r="B478" s="11" t="s">
        <v>2623</v>
      </c>
      <c r="C478" s="11" t="s">
        <v>12360</v>
      </c>
      <c r="D478" s="11" t="s">
        <v>2626</v>
      </c>
      <c r="E478" s="11" t="s">
        <v>1122</v>
      </c>
      <c r="F478" s="11" t="s">
        <v>12361</v>
      </c>
      <c r="G478" s="11" t="s">
        <v>6357</v>
      </c>
      <c r="H478" s="148">
        <v>2</v>
      </c>
      <c r="I478" s="148">
        <v>12</v>
      </c>
      <c r="J478" s="29">
        <v>23</v>
      </c>
      <c r="K478" s="29">
        <v>21</v>
      </c>
      <c r="L478" s="29">
        <v>21</v>
      </c>
      <c r="M478" s="29">
        <v>19</v>
      </c>
      <c r="N478" s="29">
        <v>20</v>
      </c>
      <c r="O478" s="29">
        <v>25</v>
      </c>
      <c r="P478" s="29">
        <v>17</v>
      </c>
      <c r="Q478" s="29">
        <v>14</v>
      </c>
      <c r="R478" s="29">
        <v>20</v>
      </c>
      <c r="S478" s="29">
        <v>31</v>
      </c>
      <c r="T478" s="6" t="s">
        <v>13956</v>
      </c>
      <c r="U478" s="6" t="s">
        <v>13956</v>
      </c>
      <c r="V478" s="6" t="s">
        <v>13956</v>
      </c>
      <c r="W478" s="6" t="s">
        <v>13956</v>
      </c>
      <c r="X478" s="6" t="s">
        <v>13956</v>
      </c>
      <c r="Y478" s="6" t="s">
        <v>13956</v>
      </c>
      <c r="Z478" s="7">
        <v>93</v>
      </c>
      <c r="AA478" s="7">
        <v>118</v>
      </c>
      <c r="AB478" s="149" t="s">
        <v>13956</v>
      </c>
      <c r="AC478" s="149" t="s">
        <v>13956</v>
      </c>
      <c r="AD478" s="149" t="s">
        <v>13956</v>
      </c>
      <c r="AE478" s="8">
        <v>211</v>
      </c>
      <c r="AF478" s="149" t="s">
        <v>13956</v>
      </c>
      <c r="AG478" s="149" t="s">
        <v>13956</v>
      </c>
      <c r="AH478" s="149" t="s">
        <v>13956</v>
      </c>
      <c r="AI478" s="9">
        <v>211</v>
      </c>
      <c r="AJ478" s="150" t="s">
        <v>13956</v>
      </c>
      <c r="AK478" s="9">
        <v>211</v>
      </c>
    </row>
    <row r="479" spans="1:37">
      <c r="A479" s="10" t="s">
        <v>2627</v>
      </c>
      <c r="B479" s="11" t="s">
        <v>2628</v>
      </c>
      <c r="C479" s="11" t="s">
        <v>12362</v>
      </c>
      <c r="D479" s="11" t="s">
        <v>2631</v>
      </c>
      <c r="E479" s="11" t="s">
        <v>1122</v>
      </c>
      <c r="F479" s="11" t="s">
        <v>12363</v>
      </c>
      <c r="G479" s="11" t="s">
        <v>6366</v>
      </c>
      <c r="H479" s="148">
        <v>4</v>
      </c>
      <c r="I479" s="148">
        <v>18</v>
      </c>
      <c r="J479" s="6" t="s">
        <v>13956</v>
      </c>
      <c r="K479" s="6" t="s">
        <v>13956</v>
      </c>
      <c r="L479" s="6" t="s">
        <v>13956</v>
      </c>
      <c r="M479" s="6" t="s">
        <v>13956</v>
      </c>
      <c r="N479" s="6" t="s">
        <v>13956</v>
      </c>
      <c r="O479" s="6" t="s">
        <v>13956</v>
      </c>
      <c r="P479" s="6" t="s">
        <v>13956</v>
      </c>
      <c r="Q479" s="6" t="s">
        <v>13956</v>
      </c>
      <c r="R479" s="6" t="s">
        <v>13956</v>
      </c>
      <c r="S479" s="6" t="s">
        <v>13956</v>
      </c>
      <c r="T479" s="29">
        <v>53</v>
      </c>
      <c r="U479" s="29">
        <v>50</v>
      </c>
      <c r="V479" s="29">
        <v>46</v>
      </c>
      <c r="W479" s="29">
        <v>31</v>
      </c>
      <c r="X479" s="6" t="s">
        <v>13956</v>
      </c>
      <c r="Y479" s="6" t="s">
        <v>13956</v>
      </c>
      <c r="Z479" s="7">
        <v>74</v>
      </c>
      <c r="AA479" s="7">
        <v>106</v>
      </c>
      <c r="AB479" s="8">
        <v>66</v>
      </c>
      <c r="AC479" s="149" t="s">
        <v>13956</v>
      </c>
      <c r="AD479" s="149" t="s">
        <v>290</v>
      </c>
      <c r="AE479" s="8">
        <v>78</v>
      </c>
      <c r="AF479" s="149" t="s">
        <v>13956</v>
      </c>
      <c r="AG479" s="8">
        <v>22</v>
      </c>
      <c r="AH479" s="149" t="s">
        <v>290</v>
      </c>
      <c r="AI479" s="150" t="s">
        <v>13956</v>
      </c>
      <c r="AJ479" s="9">
        <v>180</v>
      </c>
      <c r="AK479" s="9">
        <v>180</v>
      </c>
    </row>
    <row r="480" spans="1:37">
      <c r="A480" s="10" t="s">
        <v>2632</v>
      </c>
      <c r="B480" s="11" t="s">
        <v>2633</v>
      </c>
      <c r="C480" s="11" t="s">
        <v>6367</v>
      </c>
      <c r="D480" s="11" t="s">
        <v>2635</v>
      </c>
      <c r="E480" s="11" t="s">
        <v>1122</v>
      </c>
      <c r="F480" s="11" t="s">
        <v>12364</v>
      </c>
      <c r="G480" s="11" t="s">
        <v>6369</v>
      </c>
      <c r="H480" s="148">
        <v>4</v>
      </c>
      <c r="I480" s="148">
        <v>11.5</v>
      </c>
      <c r="J480" s="29">
        <v>20</v>
      </c>
      <c r="K480" s="29">
        <v>19</v>
      </c>
      <c r="L480" s="29">
        <v>18</v>
      </c>
      <c r="M480" s="29">
        <v>20</v>
      </c>
      <c r="N480" s="29">
        <v>15</v>
      </c>
      <c r="O480" s="29">
        <v>22</v>
      </c>
      <c r="P480" s="29">
        <v>15</v>
      </c>
      <c r="Q480" s="29">
        <v>16</v>
      </c>
      <c r="R480" s="29">
        <v>23</v>
      </c>
      <c r="S480" s="29">
        <v>16</v>
      </c>
      <c r="T480" s="6" t="s">
        <v>13956</v>
      </c>
      <c r="U480" s="6" t="s">
        <v>13956</v>
      </c>
      <c r="V480" s="6" t="s">
        <v>13956</v>
      </c>
      <c r="W480" s="6" t="s">
        <v>13956</v>
      </c>
      <c r="X480" s="6" t="s">
        <v>13956</v>
      </c>
      <c r="Y480" s="6" t="s">
        <v>13956</v>
      </c>
      <c r="Z480" s="7">
        <v>94</v>
      </c>
      <c r="AA480" s="7">
        <v>90</v>
      </c>
      <c r="AB480" s="149" t="s">
        <v>290</v>
      </c>
      <c r="AC480" s="149" t="s">
        <v>13956</v>
      </c>
      <c r="AD480" s="149" t="s">
        <v>290</v>
      </c>
      <c r="AE480" s="8">
        <v>146</v>
      </c>
      <c r="AF480" s="149" t="s">
        <v>290</v>
      </c>
      <c r="AG480" s="8">
        <v>17</v>
      </c>
      <c r="AH480" s="8">
        <v>16</v>
      </c>
      <c r="AI480" s="9">
        <v>184</v>
      </c>
      <c r="AJ480" s="150" t="s">
        <v>13956</v>
      </c>
      <c r="AK480" s="9">
        <v>184</v>
      </c>
    </row>
    <row r="481" spans="1:37">
      <c r="A481" s="10" t="s">
        <v>2642</v>
      </c>
      <c r="B481" s="11" t="s">
        <v>2643</v>
      </c>
      <c r="C481" s="11" t="s">
        <v>9625</v>
      </c>
      <c r="D481" s="11" t="s">
        <v>2645</v>
      </c>
      <c r="E481" s="11" t="s">
        <v>1122</v>
      </c>
      <c r="F481" s="11" t="s">
        <v>12365</v>
      </c>
      <c r="G481" s="11" t="s">
        <v>6372</v>
      </c>
      <c r="H481" s="148">
        <v>12.5</v>
      </c>
      <c r="I481" s="148">
        <v>35.200000000000003</v>
      </c>
      <c r="J481" s="29">
        <v>113</v>
      </c>
      <c r="K481" s="29">
        <v>50</v>
      </c>
      <c r="L481" s="29">
        <v>50</v>
      </c>
      <c r="M481" s="29">
        <v>47</v>
      </c>
      <c r="N481" s="29">
        <v>40</v>
      </c>
      <c r="O481" s="29">
        <v>37</v>
      </c>
      <c r="P481" s="29">
        <v>33</v>
      </c>
      <c r="Q481" s="29">
        <v>32</v>
      </c>
      <c r="R481" s="29">
        <v>33</v>
      </c>
      <c r="S481" s="29">
        <v>33</v>
      </c>
      <c r="T481" s="6" t="s">
        <v>13956</v>
      </c>
      <c r="U481" s="6" t="s">
        <v>13956</v>
      </c>
      <c r="V481" s="6" t="s">
        <v>13956</v>
      </c>
      <c r="W481" s="6" t="s">
        <v>13956</v>
      </c>
      <c r="X481" s="29">
        <v>49</v>
      </c>
      <c r="Y481" s="6" t="s">
        <v>13956</v>
      </c>
      <c r="Z481" s="7">
        <v>264</v>
      </c>
      <c r="AA481" s="7">
        <v>253</v>
      </c>
      <c r="AB481" s="8">
        <v>34</v>
      </c>
      <c r="AC481" s="149" t="s">
        <v>290</v>
      </c>
      <c r="AD481" s="8">
        <v>49</v>
      </c>
      <c r="AE481" s="8">
        <v>26</v>
      </c>
      <c r="AF481" s="149" t="s">
        <v>13956</v>
      </c>
      <c r="AG481" s="8">
        <v>246</v>
      </c>
      <c r="AH481" s="8">
        <v>161</v>
      </c>
      <c r="AI481" s="9">
        <v>517</v>
      </c>
      <c r="AJ481" s="150" t="s">
        <v>13956</v>
      </c>
      <c r="AK481" s="9">
        <v>517</v>
      </c>
    </row>
    <row r="482" spans="1:37">
      <c r="A482" s="10" t="s">
        <v>2655</v>
      </c>
      <c r="B482" s="11" t="s">
        <v>2656</v>
      </c>
      <c r="C482" s="11" t="s">
        <v>12366</v>
      </c>
      <c r="D482" s="11" t="s">
        <v>12367</v>
      </c>
      <c r="E482" s="11" t="s">
        <v>1122</v>
      </c>
      <c r="F482" s="11" t="s">
        <v>12368</v>
      </c>
      <c r="G482" s="11" t="s">
        <v>12369</v>
      </c>
      <c r="H482" s="148">
        <v>1</v>
      </c>
      <c r="I482" s="148">
        <v>4</v>
      </c>
      <c r="J482" s="6" t="s">
        <v>13956</v>
      </c>
      <c r="K482" s="6" t="s">
        <v>13956</v>
      </c>
      <c r="L482" s="6" t="s">
        <v>13956</v>
      </c>
      <c r="M482" s="6" t="s">
        <v>13956</v>
      </c>
      <c r="N482" s="6" t="s">
        <v>13956</v>
      </c>
      <c r="O482" s="6" t="s">
        <v>13956</v>
      </c>
      <c r="P482" s="6" t="s">
        <v>13956</v>
      </c>
      <c r="Q482" s="6" t="s">
        <v>13956</v>
      </c>
      <c r="R482" s="6" t="s">
        <v>13956</v>
      </c>
      <c r="S482" s="6" t="s">
        <v>13956</v>
      </c>
      <c r="T482" s="6" t="s">
        <v>13956</v>
      </c>
      <c r="U482" s="6" t="s">
        <v>290</v>
      </c>
      <c r="V482" s="6" t="s">
        <v>290</v>
      </c>
      <c r="W482" s="6" t="s">
        <v>290</v>
      </c>
      <c r="X482" s="6" t="s">
        <v>13956</v>
      </c>
      <c r="Y482" s="6" t="s">
        <v>13956</v>
      </c>
      <c r="Z482" s="7">
        <v>10</v>
      </c>
      <c r="AA482" s="7">
        <v>11</v>
      </c>
      <c r="AB482" s="149" t="s">
        <v>290</v>
      </c>
      <c r="AC482" s="149" t="s">
        <v>13956</v>
      </c>
      <c r="AD482" s="149" t="s">
        <v>13956</v>
      </c>
      <c r="AE482" s="8">
        <v>12</v>
      </c>
      <c r="AF482" s="149" t="s">
        <v>13956</v>
      </c>
      <c r="AG482" s="149" t="s">
        <v>290</v>
      </c>
      <c r="AH482" s="149" t="s">
        <v>290</v>
      </c>
      <c r="AI482" s="150" t="s">
        <v>13956</v>
      </c>
      <c r="AJ482" s="9">
        <v>21</v>
      </c>
      <c r="AK482" s="9">
        <v>21</v>
      </c>
    </row>
    <row r="483" spans="1:37">
      <c r="A483" s="10" t="s">
        <v>12370</v>
      </c>
      <c r="B483" s="11" t="s">
        <v>9627</v>
      </c>
      <c r="C483" s="11" t="s">
        <v>9629</v>
      </c>
      <c r="D483" s="11" t="s">
        <v>9630</v>
      </c>
      <c r="E483" s="11" t="s">
        <v>1122</v>
      </c>
      <c r="F483" s="11" t="s">
        <v>12371</v>
      </c>
      <c r="G483" s="11" t="s">
        <v>12372</v>
      </c>
      <c r="H483" s="148">
        <v>1</v>
      </c>
      <c r="I483" s="148">
        <v>6.5</v>
      </c>
      <c r="J483" s="6" t="s">
        <v>290</v>
      </c>
      <c r="K483" s="6" t="s">
        <v>290</v>
      </c>
      <c r="L483" s="6" t="s">
        <v>290</v>
      </c>
      <c r="M483" s="6" t="s">
        <v>290</v>
      </c>
      <c r="N483" s="6" t="s">
        <v>290</v>
      </c>
      <c r="O483" s="6" t="s">
        <v>290</v>
      </c>
      <c r="P483" s="6" t="s">
        <v>290</v>
      </c>
      <c r="Q483" s="6" t="s">
        <v>290</v>
      </c>
      <c r="R483" s="6" t="s">
        <v>290</v>
      </c>
      <c r="S483" s="6" t="s">
        <v>290</v>
      </c>
      <c r="T483" s="6" t="s">
        <v>13956</v>
      </c>
      <c r="U483" s="6" t="s">
        <v>13956</v>
      </c>
      <c r="V483" s="6" t="s">
        <v>13956</v>
      </c>
      <c r="W483" s="6" t="s">
        <v>13956</v>
      </c>
      <c r="X483" s="6" t="s">
        <v>13956</v>
      </c>
      <c r="Y483" s="6" t="s">
        <v>13956</v>
      </c>
      <c r="Z483" s="7">
        <v>10</v>
      </c>
      <c r="AA483" s="7">
        <v>27</v>
      </c>
      <c r="AB483" s="149" t="s">
        <v>290</v>
      </c>
      <c r="AC483" s="149" t="s">
        <v>13956</v>
      </c>
      <c r="AD483" s="149" t="s">
        <v>13956</v>
      </c>
      <c r="AE483" s="8">
        <v>23</v>
      </c>
      <c r="AF483" s="149" t="s">
        <v>290</v>
      </c>
      <c r="AG483" s="149" t="s">
        <v>290</v>
      </c>
      <c r="AH483" s="149" t="s">
        <v>290</v>
      </c>
      <c r="AI483" s="9">
        <v>37</v>
      </c>
      <c r="AJ483" s="150" t="s">
        <v>13956</v>
      </c>
      <c r="AK483" s="9">
        <v>37</v>
      </c>
    </row>
    <row r="484" spans="1:37">
      <c r="A484" s="10" t="s">
        <v>12373</v>
      </c>
      <c r="B484" s="11" t="s">
        <v>9633</v>
      </c>
      <c r="C484" s="11" t="s">
        <v>9635</v>
      </c>
      <c r="D484" s="11" t="s">
        <v>9636</v>
      </c>
      <c r="E484" s="11" t="s">
        <v>1122</v>
      </c>
      <c r="F484" s="11" t="s">
        <v>12374</v>
      </c>
      <c r="G484" s="11" t="s">
        <v>12375</v>
      </c>
      <c r="H484" s="148">
        <v>7</v>
      </c>
      <c r="I484" s="148">
        <v>9</v>
      </c>
      <c r="J484" s="6" t="s">
        <v>13956</v>
      </c>
      <c r="K484" s="6" t="s">
        <v>13956</v>
      </c>
      <c r="L484" s="6" t="s">
        <v>13956</v>
      </c>
      <c r="M484" s="6" t="s">
        <v>13956</v>
      </c>
      <c r="N484" s="6" t="s">
        <v>13956</v>
      </c>
      <c r="O484" s="6" t="s">
        <v>13956</v>
      </c>
      <c r="P484" s="6" t="s">
        <v>13956</v>
      </c>
      <c r="Q484" s="6" t="s">
        <v>13956</v>
      </c>
      <c r="R484" s="6" t="s">
        <v>13956</v>
      </c>
      <c r="S484" s="6" t="s">
        <v>13956</v>
      </c>
      <c r="T484" s="6" t="s">
        <v>13956</v>
      </c>
      <c r="U484" s="29">
        <v>76</v>
      </c>
      <c r="V484" s="29">
        <v>43</v>
      </c>
      <c r="W484" s="29">
        <v>38</v>
      </c>
      <c r="X484" s="6" t="s">
        <v>13956</v>
      </c>
      <c r="Y484" s="29">
        <v>27</v>
      </c>
      <c r="Z484" s="7">
        <v>96</v>
      </c>
      <c r="AA484" s="7">
        <v>88</v>
      </c>
      <c r="AB484" s="149" t="s">
        <v>13956</v>
      </c>
      <c r="AC484" s="149" t="s">
        <v>13956</v>
      </c>
      <c r="AD484" s="149" t="s">
        <v>13956</v>
      </c>
      <c r="AE484" s="8">
        <v>184</v>
      </c>
      <c r="AF484" s="149" t="s">
        <v>13956</v>
      </c>
      <c r="AG484" s="149" t="s">
        <v>13956</v>
      </c>
      <c r="AH484" s="149" t="s">
        <v>13956</v>
      </c>
      <c r="AI484" s="150" t="s">
        <v>13956</v>
      </c>
      <c r="AJ484" s="9">
        <v>184</v>
      </c>
      <c r="AK484" s="9">
        <v>184</v>
      </c>
    </row>
    <row r="485" spans="1:37">
      <c r="A485" s="10" t="s">
        <v>2659</v>
      </c>
      <c r="B485" s="11" t="s">
        <v>2660</v>
      </c>
      <c r="C485" s="11" t="s">
        <v>12376</v>
      </c>
      <c r="D485" s="11" t="s">
        <v>2663</v>
      </c>
      <c r="E485" s="11" t="s">
        <v>1122</v>
      </c>
      <c r="F485" s="11" t="s">
        <v>12377</v>
      </c>
      <c r="G485" s="11" t="s">
        <v>6381</v>
      </c>
      <c r="H485" s="148">
        <v>2</v>
      </c>
      <c r="I485" s="148">
        <v>18</v>
      </c>
      <c r="J485" s="29">
        <v>62</v>
      </c>
      <c r="K485" s="29">
        <v>20</v>
      </c>
      <c r="L485" s="29">
        <v>13</v>
      </c>
      <c r="M485" s="29">
        <v>15</v>
      </c>
      <c r="N485" s="29">
        <v>11</v>
      </c>
      <c r="O485" s="29">
        <v>20</v>
      </c>
      <c r="P485" s="29">
        <v>13</v>
      </c>
      <c r="Q485" s="29">
        <v>12</v>
      </c>
      <c r="R485" s="29">
        <v>15</v>
      </c>
      <c r="S485" s="29">
        <v>15</v>
      </c>
      <c r="T485" s="6" t="s">
        <v>13956</v>
      </c>
      <c r="U485" s="6" t="s">
        <v>13956</v>
      </c>
      <c r="V485" s="6" t="s">
        <v>13956</v>
      </c>
      <c r="W485" s="6" t="s">
        <v>13956</v>
      </c>
      <c r="X485" s="29">
        <v>29</v>
      </c>
      <c r="Y485" s="6" t="s">
        <v>13956</v>
      </c>
      <c r="Z485" s="7">
        <v>102</v>
      </c>
      <c r="AA485" s="7">
        <v>123</v>
      </c>
      <c r="AB485" s="8">
        <v>57</v>
      </c>
      <c r="AC485" s="149" t="s">
        <v>13956</v>
      </c>
      <c r="AD485" s="8">
        <v>33</v>
      </c>
      <c r="AE485" s="8">
        <v>86</v>
      </c>
      <c r="AF485" s="149" t="s">
        <v>13956</v>
      </c>
      <c r="AG485" s="8">
        <v>16</v>
      </c>
      <c r="AH485" s="8">
        <v>33</v>
      </c>
      <c r="AI485" s="9">
        <v>225</v>
      </c>
      <c r="AJ485" s="150" t="s">
        <v>13956</v>
      </c>
      <c r="AK485" s="9">
        <v>225</v>
      </c>
    </row>
    <row r="486" spans="1:37">
      <c r="A486" s="10" t="s">
        <v>2664</v>
      </c>
      <c r="B486" s="11" t="s">
        <v>2665</v>
      </c>
      <c r="C486" s="11" t="s">
        <v>9643</v>
      </c>
      <c r="D486" s="11" t="s">
        <v>9644</v>
      </c>
      <c r="E486" s="11" t="s">
        <v>1122</v>
      </c>
      <c r="F486" s="11" t="s">
        <v>12378</v>
      </c>
      <c r="G486" s="11" t="s">
        <v>6384</v>
      </c>
      <c r="H486" s="148">
        <v>2</v>
      </c>
      <c r="I486" s="148">
        <v>7</v>
      </c>
      <c r="J486" s="6" t="s">
        <v>13956</v>
      </c>
      <c r="K486" s="6" t="s">
        <v>13956</v>
      </c>
      <c r="L486" s="6" t="s">
        <v>13956</v>
      </c>
      <c r="M486" s="6" t="s">
        <v>13956</v>
      </c>
      <c r="N486" s="6" t="s">
        <v>13956</v>
      </c>
      <c r="O486" s="6" t="s">
        <v>13956</v>
      </c>
      <c r="P486" s="6" t="s">
        <v>13956</v>
      </c>
      <c r="Q486" s="29">
        <v>29</v>
      </c>
      <c r="R486" s="29">
        <v>30</v>
      </c>
      <c r="S486" s="29">
        <v>30</v>
      </c>
      <c r="T486" s="6" t="s">
        <v>13956</v>
      </c>
      <c r="U486" s="6" t="s">
        <v>13956</v>
      </c>
      <c r="V486" s="6" t="s">
        <v>13956</v>
      </c>
      <c r="W486" s="6" t="s">
        <v>13956</v>
      </c>
      <c r="X486" s="6" t="s">
        <v>13956</v>
      </c>
      <c r="Y486" s="6" t="s">
        <v>13956</v>
      </c>
      <c r="Z486" s="7">
        <v>43</v>
      </c>
      <c r="AA486" s="7">
        <v>46</v>
      </c>
      <c r="AB486" s="8">
        <v>89</v>
      </c>
      <c r="AC486" s="149" t="s">
        <v>13956</v>
      </c>
      <c r="AD486" s="149" t="s">
        <v>13956</v>
      </c>
      <c r="AE486" s="149" t="s">
        <v>13956</v>
      </c>
      <c r="AF486" s="149" t="s">
        <v>13956</v>
      </c>
      <c r="AG486" s="149" t="s">
        <v>13956</v>
      </c>
      <c r="AH486" s="149" t="s">
        <v>13956</v>
      </c>
      <c r="AI486" s="9">
        <v>89</v>
      </c>
      <c r="AJ486" s="150" t="s">
        <v>13956</v>
      </c>
      <c r="AK486" s="9">
        <v>89</v>
      </c>
    </row>
    <row r="487" spans="1:37">
      <c r="A487" s="10" t="s">
        <v>12379</v>
      </c>
      <c r="B487" s="11" t="s">
        <v>9647</v>
      </c>
      <c r="C487" s="11" t="s">
        <v>9649</v>
      </c>
      <c r="D487" s="11" t="s">
        <v>9650</v>
      </c>
      <c r="E487" s="11" t="s">
        <v>1122</v>
      </c>
      <c r="F487" s="11" t="s">
        <v>12380</v>
      </c>
      <c r="G487" s="11" t="s">
        <v>12381</v>
      </c>
      <c r="H487" s="148">
        <v>4</v>
      </c>
      <c r="I487" s="148">
        <v>11</v>
      </c>
      <c r="J487" s="6" t="s">
        <v>13956</v>
      </c>
      <c r="K487" s="6" t="s">
        <v>13956</v>
      </c>
      <c r="L487" s="6" t="s">
        <v>13956</v>
      </c>
      <c r="M487" s="6" t="s">
        <v>13956</v>
      </c>
      <c r="N487" s="6" t="s">
        <v>13956</v>
      </c>
      <c r="O487" s="6" t="s">
        <v>13956</v>
      </c>
      <c r="P487" s="6" t="s">
        <v>13956</v>
      </c>
      <c r="Q487" s="6" t="s">
        <v>13956</v>
      </c>
      <c r="R487" s="6" t="s">
        <v>13956</v>
      </c>
      <c r="S487" s="6" t="s">
        <v>13956</v>
      </c>
      <c r="T487" s="6" t="s">
        <v>13956</v>
      </c>
      <c r="U487" s="29">
        <v>16</v>
      </c>
      <c r="V487" s="29">
        <v>57</v>
      </c>
      <c r="W487" s="29">
        <v>81</v>
      </c>
      <c r="X487" s="6" t="s">
        <v>13956</v>
      </c>
      <c r="Y487" s="29">
        <v>26</v>
      </c>
      <c r="Z487" s="7">
        <v>98</v>
      </c>
      <c r="AA487" s="7">
        <v>82</v>
      </c>
      <c r="AB487" s="8">
        <v>10</v>
      </c>
      <c r="AC487" s="149" t="s">
        <v>13956</v>
      </c>
      <c r="AD487" s="149" t="s">
        <v>13956</v>
      </c>
      <c r="AE487" s="8">
        <v>170</v>
      </c>
      <c r="AF487" s="149" t="s">
        <v>13956</v>
      </c>
      <c r="AG487" s="149" t="s">
        <v>13956</v>
      </c>
      <c r="AH487" s="149" t="s">
        <v>13956</v>
      </c>
      <c r="AI487" s="150" t="s">
        <v>13956</v>
      </c>
      <c r="AJ487" s="9">
        <v>180</v>
      </c>
      <c r="AK487" s="9">
        <v>180</v>
      </c>
    </row>
    <row r="488" spans="1:37">
      <c r="A488" s="10" t="s">
        <v>2674</v>
      </c>
      <c r="B488" s="11" t="s">
        <v>12382</v>
      </c>
      <c r="C488" s="11" t="s">
        <v>12383</v>
      </c>
      <c r="D488" s="11" t="s">
        <v>2678</v>
      </c>
      <c r="E488" s="11" t="s">
        <v>1122</v>
      </c>
      <c r="F488" s="11" t="s">
        <v>12384</v>
      </c>
      <c r="G488" s="11" t="s">
        <v>12385</v>
      </c>
      <c r="H488" s="148">
        <v>3</v>
      </c>
      <c r="I488" s="148">
        <v>16</v>
      </c>
      <c r="J488" s="29">
        <v>32</v>
      </c>
      <c r="K488" s="29">
        <v>16</v>
      </c>
      <c r="L488" s="29">
        <v>13</v>
      </c>
      <c r="M488" s="29">
        <v>12</v>
      </c>
      <c r="N488" s="29">
        <v>14</v>
      </c>
      <c r="O488" s="29">
        <v>10</v>
      </c>
      <c r="P488" s="29">
        <v>14</v>
      </c>
      <c r="Q488" s="6" t="s">
        <v>290</v>
      </c>
      <c r="R488" s="29">
        <v>15</v>
      </c>
      <c r="S488" s="6" t="s">
        <v>290</v>
      </c>
      <c r="T488" s="6" t="s">
        <v>13956</v>
      </c>
      <c r="U488" s="6" t="s">
        <v>13956</v>
      </c>
      <c r="V488" s="6" t="s">
        <v>13956</v>
      </c>
      <c r="W488" s="6" t="s">
        <v>13956</v>
      </c>
      <c r="X488" s="6" t="s">
        <v>13956</v>
      </c>
      <c r="Y488" s="6" t="s">
        <v>13956</v>
      </c>
      <c r="Z488" s="7">
        <v>65</v>
      </c>
      <c r="AA488" s="7">
        <v>77</v>
      </c>
      <c r="AB488" s="8">
        <v>119</v>
      </c>
      <c r="AC488" s="149" t="s">
        <v>13956</v>
      </c>
      <c r="AD488" s="149" t="s">
        <v>13956</v>
      </c>
      <c r="AE488" s="8">
        <v>10</v>
      </c>
      <c r="AF488" s="149" t="s">
        <v>13956</v>
      </c>
      <c r="AG488" s="149" t="s">
        <v>290</v>
      </c>
      <c r="AH488" s="149" t="s">
        <v>290</v>
      </c>
      <c r="AI488" s="9">
        <v>142</v>
      </c>
      <c r="AJ488" s="150" t="s">
        <v>13956</v>
      </c>
      <c r="AK488" s="9">
        <v>142</v>
      </c>
    </row>
    <row r="489" spans="1:37">
      <c r="A489" s="10" t="s">
        <v>2679</v>
      </c>
      <c r="B489" s="11" t="s">
        <v>2680</v>
      </c>
      <c r="C489" s="11" t="s">
        <v>9660</v>
      </c>
      <c r="D489" s="11" t="s">
        <v>2683</v>
      </c>
      <c r="E489" s="11" t="s">
        <v>1122</v>
      </c>
      <c r="F489" s="11" t="s">
        <v>12386</v>
      </c>
      <c r="G489" s="11" t="s">
        <v>6389</v>
      </c>
      <c r="H489" s="148">
        <v>5</v>
      </c>
      <c r="I489" s="148">
        <v>26</v>
      </c>
      <c r="J489" s="6" t="s">
        <v>13956</v>
      </c>
      <c r="K489" s="6" t="s">
        <v>13956</v>
      </c>
      <c r="L489" s="6" t="s">
        <v>13956</v>
      </c>
      <c r="M489" s="6" t="s">
        <v>13956</v>
      </c>
      <c r="N489" s="6" t="s">
        <v>13956</v>
      </c>
      <c r="O489" s="6" t="s">
        <v>13956</v>
      </c>
      <c r="P489" s="6" t="s">
        <v>13956</v>
      </c>
      <c r="Q489" s="6" t="s">
        <v>13956</v>
      </c>
      <c r="R489" s="6" t="s">
        <v>13956</v>
      </c>
      <c r="S489" s="6" t="s">
        <v>13956</v>
      </c>
      <c r="T489" s="29">
        <v>166</v>
      </c>
      <c r="U489" s="29">
        <v>132</v>
      </c>
      <c r="V489" s="29">
        <v>118</v>
      </c>
      <c r="W489" s="29">
        <v>125</v>
      </c>
      <c r="X489" s="6" t="s">
        <v>13956</v>
      </c>
      <c r="Y489" s="6" t="s">
        <v>13956</v>
      </c>
      <c r="Z489" s="7">
        <v>305</v>
      </c>
      <c r="AA489" s="7">
        <v>236</v>
      </c>
      <c r="AB489" s="8">
        <v>541</v>
      </c>
      <c r="AC489" s="149" t="s">
        <v>13956</v>
      </c>
      <c r="AD489" s="149" t="s">
        <v>13956</v>
      </c>
      <c r="AE489" s="149" t="s">
        <v>13956</v>
      </c>
      <c r="AF489" s="149" t="s">
        <v>13956</v>
      </c>
      <c r="AG489" s="149" t="s">
        <v>13956</v>
      </c>
      <c r="AH489" s="149" t="s">
        <v>13956</v>
      </c>
      <c r="AI489" s="150" t="s">
        <v>13956</v>
      </c>
      <c r="AJ489" s="9">
        <v>541</v>
      </c>
      <c r="AK489" s="9">
        <v>541</v>
      </c>
    </row>
    <row r="490" spans="1:37">
      <c r="A490" s="10" t="s">
        <v>2688</v>
      </c>
      <c r="B490" s="11" t="s">
        <v>2689</v>
      </c>
      <c r="C490" s="11" t="s">
        <v>9666</v>
      </c>
      <c r="D490" s="11" t="s">
        <v>9667</v>
      </c>
      <c r="E490" s="11" t="s">
        <v>1122</v>
      </c>
      <c r="F490" s="11" t="s">
        <v>13658</v>
      </c>
      <c r="G490" s="11" t="s">
        <v>13659</v>
      </c>
      <c r="H490" s="148">
        <v>0.5</v>
      </c>
      <c r="I490" s="148">
        <v>1.5</v>
      </c>
      <c r="J490" s="6" t="s">
        <v>290</v>
      </c>
      <c r="K490" s="6" t="s">
        <v>290</v>
      </c>
      <c r="L490" s="6" t="s">
        <v>13956</v>
      </c>
      <c r="M490" s="6" t="s">
        <v>290</v>
      </c>
      <c r="N490" s="6" t="s">
        <v>290</v>
      </c>
      <c r="O490" s="6" t="s">
        <v>13956</v>
      </c>
      <c r="P490" s="6" t="s">
        <v>290</v>
      </c>
      <c r="Q490" s="6" t="s">
        <v>290</v>
      </c>
      <c r="R490" s="6" t="s">
        <v>13956</v>
      </c>
      <c r="S490" s="6" t="s">
        <v>13956</v>
      </c>
      <c r="T490" s="6" t="s">
        <v>13956</v>
      </c>
      <c r="U490" s="6" t="s">
        <v>13956</v>
      </c>
      <c r="V490" s="6" t="s">
        <v>13956</v>
      </c>
      <c r="W490" s="6" t="s">
        <v>13956</v>
      </c>
      <c r="X490" s="6" t="s">
        <v>290</v>
      </c>
      <c r="Y490" s="6" t="s">
        <v>13956</v>
      </c>
      <c r="Z490" s="151" t="s">
        <v>290</v>
      </c>
      <c r="AA490" s="151" t="s">
        <v>290</v>
      </c>
      <c r="AB490" s="149" t="s">
        <v>13956</v>
      </c>
      <c r="AC490" s="149" t="s">
        <v>13956</v>
      </c>
      <c r="AD490" s="149" t="s">
        <v>13956</v>
      </c>
      <c r="AE490" s="149" t="s">
        <v>290</v>
      </c>
      <c r="AF490" s="149" t="s">
        <v>13956</v>
      </c>
      <c r="AG490" s="149" t="s">
        <v>290</v>
      </c>
      <c r="AH490" s="149" t="s">
        <v>290</v>
      </c>
      <c r="AI490" s="9">
        <v>10</v>
      </c>
      <c r="AJ490" s="150" t="s">
        <v>13956</v>
      </c>
      <c r="AK490" s="9">
        <v>10</v>
      </c>
    </row>
    <row r="491" spans="1:37">
      <c r="A491" s="10" t="s">
        <v>2693</v>
      </c>
      <c r="B491" s="11" t="s">
        <v>319</v>
      </c>
      <c r="C491" s="11" t="s">
        <v>12391</v>
      </c>
      <c r="D491" s="11" t="s">
        <v>2695</v>
      </c>
      <c r="E491" s="11" t="s">
        <v>2696</v>
      </c>
      <c r="F491" s="11" t="s">
        <v>12392</v>
      </c>
      <c r="G491" s="11" t="s">
        <v>6395</v>
      </c>
      <c r="H491" s="148">
        <v>2</v>
      </c>
      <c r="I491" s="148">
        <v>18</v>
      </c>
      <c r="J491" s="29">
        <v>31</v>
      </c>
      <c r="K491" s="29">
        <v>15</v>
      </c>
      <c r="L491" s="29">
        <v>29</v>
      </c>
      <c r="M491" s="29">
        <v>22</v>
      </c>
      <c r="N491" s="29">
        <v>20</v>
      </c>
      <c r="O491" s="29">
        <v>19</v>
      </c>
      <c r="P491" s="29">
        <v>27</v>
      </c>
      <c r="Q491" s="29">
        <v>17</v>
      </c>
      <c r="R491" s="29">
        <v>25</v>
      </c>
      <c r="S491" s="29">
        <v>23</v>
      </c>
      <c r="T491" s="6" t="s">
        <v>13956</v>
      </c>
      <c r="U491" s="6" t="s">
        <v>13956</v>
      </c>
      <c r="V491" s="6" t="s">
        <v>13956</v>
      </c>
      <c r="W491" s="6" t="s">
        <v>13956</v>
      </c>
      <c r="X491" s="29">
        <v>13</v>
      </c>
      <c r="Y491" s="6" t="s">
        <v>13956</v>
      </c>
      <c r="Z491" s="7">
        <v>117</v>
      </c>
      <c r="AA491" s="7">
        <v>124</v>
      </c>
      <c r="AB491" s="8">
        <v>22</v>
      </c>
      <c r="AC491" s="149" t="s">
        <v>13956</v>
      </c>
      <c r="AD491" s="149" t="s">
        <v>290</v>
      </c>
      <c r="AE491" s="149" t="s">
        <v>290</v>
      </c>
      <c r="AF491" s="149" t="s">
        <v>13956</v>
      </c>
      <c r="AG491" s="8">
        <v>216</v>
      </c>
      <c r="AH491" s="149" t="s">
        <v>13956</v>
      </c>
      <c r="AI491" s="9">
        <v>241</v>
      </c>
      <c r="AJ491" s="150" t="s">
        <v>13956</v>
      </c>
      <c r="AK491" s="9">
        <v>241</v>
      </c>
    </row>
    <row r="492" spans="1:37">
      <c r="A492" s="10" t="s">
        <v>2698</v>
      </c>
      <c r="B492" s="11" t="s">
        <v>2699</v>
      </c>
      <c r="C492" s="11" t="s">
        <v>9680</v>
      </c>
      <c r="D492" s="11" t="s">
        <v>2701</v>
      </c>
      <c r="E492" s="11" t="s">
        <v>2702</v>
      </c>
      <c r="F492" s="11" t="s">
        <v>12399</v>
      </c>
      <c r="G492" s="11" t="s">
        <v>6399</v>
      </c>
      <c r="H492" s="148">
        <v>2</v>
      </c>
      <c r="I492" s="148">
        <v>13.200000000000001</v>
      </c>
      <c r="J492" s="6" t="s">
        <v>290</v>
      </c>
      <c r="K492" s="6" t="s">
        <v>290</v>
      </c>
      <c r="L492" s="29">
        <v>20</v>
      </c>
      <c r="M492" s="29">
        <v>18</v>
      </c>
      <c r="N492" s="29">
        <v>19</v>
      </c>
      <c r="O492" s="29">
        <v>21</v>
      </c>
      <c r="P492" s="29">
        <v>20</v>
      </c>
      <c r="Q492" s="6" t="s">
        <v>290</v>
      </c>
      <c r="R492" s="29">
        <v>26</v>
      </c>
      <c r="S492" s="29">
        <v>13</v>
      </c>
      <c r="T492" s="6" t="s">
        <v>13956</v>
      </c>
      <c r="U492" s="6" t="s">
        <v>13956</v>
      </c>
      <c r="V492" s="6" t="s">
        <v>13956</v>
      </c>
      <c r="W492" s="6" t="s">
        <v>13956</v>
      </c>
      <c r="X492" s="6" t="s">
        <v>290</v>
      </c>
      <c r="Y492" s="6" t="s">
        <v>13956</v>
      </c>
      <c r="Z492" s="7">
        <v>76</v>
      </c>
      <c r="AA492" s="7">
        <v>86</v>
      </c>
      <c r="AB492" s="8">
        <v>10</v>
      </c>
      <c r="AC492" s="149" t="s">
        <v>13956</v>
      </c>
      <c r="AD492" s="149" t="s">
        <v>290</v>
      </c>
      <c r="AE492" s="149" t="s">
        <v>290</v>
      </c>
      <c r="AF492" s="149" t="s">
        <v>13956</v>
      </c>
      <c r="AG492" s="8">
        <v>142</v>
      </c>
      <c r="AH492" s="149" t="s">
        <v>290</v>
      </c>
      <c r="AI492" s="9">
        <v>162</v>
      </c>
      <c r="AJ492" s="150" t="s">
        <v>13956</v>
      </c>
      <c r="AK492" s="9">
        <v>162</v>
      </c>
    </row>
    <row r="493" spans="1:37">
      <c r="A493" s="10" t="s">
        <v>2716</v>
      </c>
      <c r="B493" s="11" t="s">
        <v>319</v>
      </c>
      <c r="C493" s="11" t="s">
        <v>9686</v>
      </c>
      <c r="D493" s="11" t="s">
        <v>2717</v>
      </c>
      <c r="E493" s="11" t="s">
        <v>2718</v>
      </c>
      <c r="F493" s="11" t="s">
        <v>12405</v>
      </c>
      <c r="G493" s="11" t="s">
        <v>6409</v>
      </c>
      <c r="H493" s="148">
        <v>1</v>
      </c>
      <c r="I493" s="148">
        <v>11.2</v>
      </c>
      <c r="J493" s="6" t="s">
        <v>13956</v>
      </c>
      <c r="K493" s="29">
        <v>13</v>
      </c>
      <c r="L493" s="29">
        <v>17</v>
      </c>
      <c r="M493" s="29">
        <v>16</v>
      </c>
      <c r="N493" s="29">
        <v>13</v>
      </c>
      <c r="O493" s="29">
        <v>19</v>
      </c>
      <c r="P493" s="29">
        <v>28</v>
      </c>
      <c r="Q493" s="29">
        <v>17</v>
      </c>
      <c r="R493" s="29">
        <v>22</v>
      </c>
      <c r="S493" s="29">
        <v>33</v>
      </c>
      <c r="T493" s="6" t="s">
        <v>13956</v>
      </c>
      <c r="U493" s="6" t="s">
        <v>13956</v>
      </c>
      <c r="V493" s="6" t="s">
        <v>13956</v>
      </c>
      <c r="W493" s="6" t="s">
        <v>13956</v>
      </c>
      <c r="X493" s="6" t="s">
        <v>13956</v>
      </c>
      <c r="Y493" s="6" t="s">
        <v>13956</v>
      </c>
      <c r="Z493" s="7">
        <v>84</v>
      </c>
      <c r="AA493" s="7">
        <v>94</v>
      </c>
      <c r="AB493" s="8">
        <v>16</v>
      </c>
      <c r="AC493" s="149" t="s">
        <v>13956</v>
      </c>
      <c r="AD493" s="149" t="s">
        <v>290</v>
      </c>
      <c r="AE493" s="149" t="s">
        <v>13956</v>
      </c>
      <c r="AF493" s="149" t="s">
        <v>13956</v>
      </c>
      <c r="AG493" s="8">
        <v>155</v>
      </c>
      <c r="AH493" s="149" t="s">
        <v>290</v>
      </c>
      <c r="AI493" s="9">
        <v>178</v>
      </c>
      <c r="AJ493" s="150" t="s">
        <v>13956</v>
      </c>
      <c r="AK493" s="9">
        <v>178</v>
      </c>
    </row>
    <row r="494" spans="1:37">
      <c r="A494" s="10" t="s">
        <v>2720</v>
      </c>
      <c r="B494" s="11" t="s">
        <v>2721</v>
      </c>
      <c r="C494" s="11" t="s">
        <v>9689</v>
      </c>
      <c r="D494" s="11" t="s">
        <v>2724</v>
      </c>
      <c r="E494" s="11" t="s">
        <v>2725</v>
      </c>
      <c r="F494" s="11" t="s">
        <v>12406</v>
      </c>
      <c r="G494" s="11" t="s">
        <v>6412</v>
      </c>
      <c r="H494" s="148">
        <v>0.2</v>
      </c>
      <c r="I494" s="148">
        <v>5.2</v>
      </c>
      <c r="J494" s="6" t="s">
        <v>290</v>
      </c>
      <c r="K494" s="6" t="s">
        <v>290</v>
      </c>
      <c r="L494" s="6" t="s">
        <v>290</v>
      </c>
      <c r="M494" s="6" t="s">
        <v>290</v>
      </c>
      <c r="N494" s="6" t="s">
        <v>290</v>
      </c>
      <c r="O494" s="6" t="s">
        <v>290</v>
      </c>
      <c r="P494" s="6" t="s">
        <v>290</v>
      </c>
      <c r="Q494" s="6" t="s">
        <v>290</v>
      </c>
      <c r="R494" s="6" t="s">
        <v>290</v>
      </c>
      <c r="S494" s="6" t="s">
        <v>290</v>
      </c>
      <c r="T494" s="6" t="s">
        <v>13956</v>
      </c>
      <c r="U494" s="6" t="s">
        <v>13956</v>
      </c>
      <c r="V494" s="6" t="s">
        <v>13956</v>
      </c>
      <c r="W494" s="6" t="s">
        <v>13956</v>
      </c>
      <c r="X494" s="6" t="s">
        <v>13956</v>
      </c>
      <c r="Y494" s="6" t="s">
        <v>13956</v>
      </c>
      <c r="Z494" s="7">
        <v>18</v>
      </c>
      <c r="AA494" s="7">
        <v>24</v>
      </c>
      <c r="AB494" s="149" t="s">
        <v>13956</v>
      </c>
      <c r="AC494" s="149" t="s">
        <v>13956</v>
      </c>
      <c r="AD494" s="149" t="s">
        <v>13956</v>
      </c>
      <c r="AE494" s="149" t="s">
        <v>13956</v>
      </c>
      <c r="AF494" s="149" t="s">
        <v>13956</v>
      </c>
      <c r="AG494" s="8">
        <v>42</v>
      </c>
      <c r="AH494" s="149" t="s">
        <v>13956</v>
      </c>
      <c r="AI494" s="9">
        <v>42</v>
      </c>
      <c r="AJ494" s="150" t="s">
        <v>13956</v>
      </c>
      <c r="AK494" s="9">
        <v>42</v>
      </c>
    </row>
    <row r="495" spans="1:37">
      <c r="A495" s="10" t="s">
        <v>2733</v>
      </c>
      <c r="B495" s="11" t="s">
        <v>2734</v>
      </c>
      <c r="C495" s="11" t="s">
        <v>9698</v>
      </c>
      <c r="D495" s="11" t="s">
        <v>2736</v>
      </c>
      <c r="E495" s="11" t="s">
        <v>2718</v>
      </c>
      <c r="F495" s="11" t="s">
        <v>12407</v>
      </c>
      <c r="G495" s="11" t="s">
        <v>6418</v>
      </c>
      <c r="H495" s="148">
        <v>0</v>
      </c>
      <c r="I495" s="148">
        <v>3</v>
      </c>
      <c r="J495" s="6" t="s">
        <v>13956</v>
      </c>
      <c r="K495" s="6" t="s">
        <v>13956</v>
      </c>
      <c r="L495" s="6" t="s">
        <v>290</v>
      </c>
      <c r="M495" s="6" t="s">
        <v>290</v>
      </c>
      <c r="N495" s="6" t="s">
        <v>13956</v>
      </c>
      <c r="O495" s="6" t="s">
        <v>290</v>
      </c>
      <c r="P495" s="6" t="s">
        <v>290</v>
      </c>
      <c r="Q495" s="6" t="s">
        <v>13956</v>
      </c>
      <c r="R495" s="6" t="s">
        <v>290</v>
      </c>
      <c r="S495" s="6" t="s">
        <v>13956</v>
      </c>
      <c r="T495" s="6" t="s">
        <v>13956</v>
      </c>
      <c r="U495" s="6" t="s">
        <v>13956</v>
      </c>
      <c r="V495" s="6" t="s">
        <v>13956</v>
      </c>
      <c r="W495" s="6" t="s">
        <v>13956</v>
      </c>
      <c r="X495" s="6" t="s">
        <v>13956</v>
      </c>
      <c r="Y495" s="6" t="s">
        <v>13956</v>
      </c>
      <c r="Z495" s="151" t="s">
        <v>290</v>
      </c>
      <c r="AA495" s="151" t="s">
        <v>290</v>
      </c>
      <c r="AB495" s="149" t="s">
        <v>13956</v>
      </c>
      <c r="AC495" s="149" t="s">
        <v>13956</v>
      </c>
      <c r="AD495" s="149" t="s">
        <v>13956</v>
      </c>
      <c r="AE495" s="149" t="s">
        <v>13956</v>
      </c>
      <c r="AF495" s="149" t="s">
        <v>13956</v>
      </c>
      <c r="AG495" s="8">
        <v>13</v>
      </c>
      <c r="AH495" s="149" t="s">
        <v>13956</v>
      </c>
      <c r="AI495" s="9">
        <v>13</v>
      </c>
      <c r="AJ495" s="150" t="s">
        <v>13956</v>
      </c>
      <c r="AK495" s="9">
        <v>13</v>
      </c>
    </row>
    <row r="496" spans="1:37">
      <c r="A496" s="10" t="s">
        <v>2737</v>
      </c>
      <c r="B496" s="11" t="s">
        <v>2738</v>
      </c>
      <c r="C496" s="11" t="s">
        <v>6419</v>
      </c>
      <c r="D496" s="11" t="s">
        <v>2740</v>
      </c>
      <c r="E496" s="11" t="s">
        <v>2741</v>
      </c>
      <c r="F496" s="11" t="s">
        <v>12857</v>
      </c>
      <c r="G496" s="11" t="s">
        <v>12858</v>
      </c>
      <c r="H496" s="148">
        <v>1</v>
      </c>
      <c r="I496" s="148">
        <v>7.5</v>
      </c>
      <c r="J496" s="29">
        <v>13</v>
      </c>
      <c r="K496" s="29">
        <v>10</v>
      </c>
      <c r="L496" s="29">
        <v>15</v>
      </c>
      <c r="M496" s="29">
        <v>15</v>
      </c>
      <c r="N496" s="6" t="s">
        <v>290</v>
      </c>
      <c r="O496" s="6" t="s">
        <v>290</v>
      </c>
      <c r="P496" s="29">
        <v>10</v>
      </c>
      <c r="Q496" s="6" t="s">
        <v>290</v>
      </c>
      <c r="R496" s="29">
        <v>13</v>
      </c>
      <c r="S496" s="6" t="s">
        <v>290</v>
      </c>
      <c r="T496" s="6" t="s">
        <v>13956</v>
      </c>
      <c r="U496" s="6" t="s">
        <v>13956</v>
      </c>
      <c r="V496" s="6" t="s">
        <v>13956</v>
      </c>
      <c r="W496" s="6" t="s">
        <v>13956</v>
      </c>
      <c r="X496" s="6" t="s">
        <v>13956</v>
      </c>
      <c r="Y496" s="6" t="s">
        <v>13956</v>
      </c>
      <c r="Z496" s="7">
        <v>51</v>
      </c>
      <c r="AA496" s="7">
        <v>53</v>
      </c>
      <c r="AB496" s="149" t="s">
        <v>290</v>
      </c>
      <c r="AC496" s="149" t="s">
        <v>13956</v>
      </c>
      <c r="AD496" s="149" t="s">
        <v>290</v>
      </c>
      <c r="AE496" s="149" t="s">
        <v>13956</v>
      </c>
      <c r="AF496" s="149" t="s">
        <v>13956</v>
      </c>
      <c r="AG496" s="8">
        <v>94</v>
      </c>
      <c r="AH496" s="149" t="s">
        <v>290</v>
      </c>
      <c r="AI496" s="9">
        <v>104</v>
      </c>
      <c r="AJ496" s="150" t="s">
        <v>13956</v>
      </c>
      <c r="AK496" s="9">
        <v>104</v>
      </c>
    </row>
    <row r="497" spans="1:37">
      <c r="A497" s="10" t="s">
        <v>2743</v>
      </c>
      <c r="B497" s="11" t="s">
        <v>10579</v>
      </c>
      <c r="C497" s="11" t="s">
        <v>12860</v>
      </c>
      <c r="D497" s="11" t="s">
        <v>2745</v>
      </c>
      <c r="E497" s="11" t="s">
        <v>2746</v>
      </c>
      <c r="F497" s="11" t="s">
        <v>12861</v>
      </c>
      <c r="G497" s="11" t="s">
        <v>6424</v>
      </c>
      <c r="H497" s="148">
        <v>0</v>
      </c>
      <c r="I497" s="148">
        <v>8.5</v>
      </c>
      <c r="J497" s="29">
        <v>38</v>
      </c>
      <c r="K497" s="6" t="s">
        <v>290</v>
      </c>
      <c r="L497" s="6" t="s">
        <v>290</v>
      </c>
      <c r="M497" s="6" t="s">
        <v>290</v>
      </c>
      <c r="N497" s="29">
        <v>11</v>
      </c>
      <c r="O497" s="6" t="s">
        <v>290</v>
      </c>
      <c r="P497" s="29">
        <v>10</v>
      </c>
      <c r="Q497" s="6" t="s">
        <v>290</v>
      </c>
      <c r="R497" s="6" t="s">
        <v>290</v>
      </c>
      <c r="S497" s="6" t="s">
        <v>290</v>
      </c>
      <c r="T497" s="6" t="s">
        <v>13956</v>
      </c>
      <c r="U497" s="6" t="s">
        <v>13956</v>
      </c>
      <c r="V497" s="6" t="s">
        <v>13956</v>
      </c>
      <c r="W497" s="6" t="s">
        <v>13956</v>
      </c>
      <c r="X497" s="6" t="s">
        <v>13956</v>
      </c>
      <c r="Y497" s="6" t="s">
        <v>13956</v>
      </c>
      <c r="Z497" s="7">
        <v>58</v>
      </c>
      <c r="AA497" s="7">
        <v>42</v>
      </c>
      <c r="AB497" s="149" t="s">
        <v>290</v>
      </c>
      <c r="AC497" s="149" t="s">
        <v>13956</v>
      </c>
      <c r="AD497" s="149" t="s">
        <v>290</v>
      </c>
      <c r="AE497" s="149" t="s">
        <v>13956</v>
      </c>
      <c r="AF497" s="149" t="s">
        <v>13956</v>
      </c>
      <c r="AG497" s="8">
        <v>96</v>
      </c>
      <c r="AH497" s="149" t="s">
        <v>290</v>
      </c>
      <c r="AI497" s="9">
        <v>100</v>
      </c>
      <c r="AJ497" s="150" t="s">
        <v>13956</v>
      </c>
      <c r="AK497" s="9">
        <v>100</v>
      </c>
    </row>
    <row r="498" spans="1:37">
      <c r="A498" s="10" t="s">
        <v>2748</v>
      </c>
      <c r="B498" s="11" t="s">
        <v>439</v>
      </c>
      <c r="C498" s="11" t="s">
        <v>10590</v>
      </c>
      <c r="D498" s="11" t="s">
        <v>2750</v>
      </c>
      <c r="E498" s="11" t="s">
        <v>2741</v>
      </c>
      <c r="F498" s="11" t="s">
        <v>12863</v>
      </c>
      <c r="G498" s="11" t="s">
        <v>6427</v>
      </c>
      <c r="H498" s="148">
        <v>0.5</v>
      </c>
      <c r="I498" s="148">
        <v>7.5</v>
      </c>
      <c r="J498" s="29">
        <v>28</v>
      </c>
      <c r="K498" s="6" t="s">
        <v>290</v>
      </c>
      <c r="L498" s="6" t="s">
        <v>290</v>
      </c>
      <c r="M498" s="6" t="s">
        <v>290</v>
      </c>
      <c r="N498" s="6" t="s">
        <v>290</v>
      </c>
      <c r="O498" s="6" t="s">
        <v>290</v>
      </c>
      <c r="P498" s="6" t="s">
        <v>290</v>
      </c>
      <c r="Q498" s="6" t="s">
        <v>290</v>
      </c>
      <c r="R498" s="6" t="s">
        <v>290</v>
      </c>
      <c r="S498" s="6" t="s">
        <v>290</v>
      </c>
      <c r="T498" s="6" t="s">
        <v>13956</v>
      </c>
      <c r="U498" s="6" t="s">
        <v>13956</v>
      </c>
      <c r="V498" s="6" t="s">
        <v>13956</v>
      </c>
      <c r="W498" s="6" t="s">
        <v>13956</v>
      </c>
      <c r="X498" s="6" t="s">
        <v>290</v>
      </c>
      <c r="Y498" s="6" t="s">
        <v>13956</v>
      </c>
      <c r="Z498" s="7">
        <v>50</v>
      </c>
      <c r="AA498" s="7">
        <v>38</v>
      </c>
      <c r="AB498" s="149" t="s">
        <v>290</v>
      </c>
      <c r="AC498" s="149" t="s">
        <v>13956</v>
      </c>
      <c r="AD498" s="149" t="s">
        <v>13956</v>
      </c>
      <c r="AE498" s="149" t="s">
        <v>13956</v>
      </c>
      <c r="AF498" s="8">
        <v>19</v>
      </c>
      <c r="AG498" s="8">
        <v>60</v>
      </c>
      <c r="AH498" s="149" t="s">
        <v>290</v>
      </c>
      <c r="AI498" s="9">
        <v>88</v>
      </c>
      <c r="AJ498" s="150" t="s">
        <v>13956</v>
      </c>
      <c r="AK498" s="9">
        <v>88</v>
      </c>
    </row>
    <row r="499" spans="1:37">
      <c r="A499" s="10" t="s">
        <v>2751</v>
      </c>
      <c r="B499" s="11" t="s">
        <v>2245</v>
      </c>
      <c r="C499" s="11" t="s">
        <v>9701</v>
      </c>
      <c r="D499" s="11" t="s">
        <v>2753</v>
      </c>
      <c r="E499" s="11" t="s">
        <v>2754</v>
      </c>
      <c r="F499" s="11" t="s">
        <v>12408</v>
      </c>
      <c r="G499" s="11" t="s">
        <v>6430</v>
      </c>
      <c r="H499" s="148">
        <v>1</v>
      </c>
      <c r="I499" s="148">
        <v>19.3</v>
      </c>
      <c r="J499" s="29">
        <v>67</v>
      </c>
      <c r="K499" s="29">
        <v>32</v>
      </c>
      <c r="L499" s="29">
        <v>28</v>
      </c>
      <c r="M499" s="29">
        <v>23</v>
      </c>
      <c r="N499" s="29">
        <v>32</v>
      </c>
      <c r="O499" s="29">
        <v>29</v>
      </c>
      <c r="P499" s="29">
        <v>23</v>
      </c>
      <c r="Q499" s="29">
        <v>47</v>
      </c>
      <c r="R499" s="29">
        <v>22</v>
      </c>
      <c r="S499" s="29">
        <v>33</v>
      </c>
      <c r="T499" s="6" t="s">
        <v>13956</v>
      </c>
      <c r="U499" s="6" t="s">
        <v>13956</v>
      </c>
      <c r="V499" s="6" t="s">
        <v>13956</v>
      </c>
      <c r="W499" s="6" t="s">
        <v>13956</v>
      </c>
      <c r="X499" s="6" t="s">
        <v>13956</v>
      </c>
      <c r="Y499" s="6" t="s">
        <v>13956</v>
      </c>
      <c r="Z499" s="7">
        <v>167</v>
      </c>
      <c r="AA499" s="7">
        <v>169</v>
      </c>
      <c r="AB499" s="149" t="s">
        <v>290</v>
      </c>
      <c r="AC499" s="149" t="s">
        <v>13956</v>
      </c>
      <c r="AD499" s="8">
        <v>11</v>
      </c>
      <c r="AE499" s="149" t="s">
        <v>290</v>
      </c>
      <c r="AF499" s="149" t="s">
        <v>13956</v>
      </c>
      <c r="AG499" s="8">
        <v>295</v>
      </c>
      <c r="AH499" s="8">
        <v>14</v>
      </c>
      <c r="AI499" s="9">
        <v>336</v>
      </c>
      <c r="AJ499" s="150" t="s">
        <v>13956</v>
      </c>
      <c r="AK499" s="9">
        <v>336</v>
      </c>
    </row>
    <row r="500" spans="1:37">
      <c r="A500" s="10" t="s">
        <v>2756</v>
      </c>
      <c r="B500" s="11" t="s">
        <v>2757</v>
      </c>
      <c r="C500" s="11" t="s">
        <v>12409</v>
      </c>
      <c r="D500" s="11" t="s">
        <v>9706</v>
      </c>
      <c r="E500" s="11" t="s">
        <v>2761</v>
      </c>
      <c r="F500" s="11" t="s">
        <v>12410</v>
      </c>
      <c r="G500" s="11" t="s">
        <v>12411</v>
      </c>
      <c r="H500" s="148">
        <v>2</v>
      </c>
      <c r="I500" s="148">
        <v>27.8</v>
      </c>
      <c r="J500" s="29">
        <v>107</v>
      </c>
      <c r="K500" s="29">
        <v>46</v>
      </c>
      <c r="L500" s="29">
        <v>33</v>
      </c>
      <c r="M500" s="29">
        <v>32</v>
      </c>
      <c r="N500" s="29">
        <v>36</v>
      </c>
      <c r="O500" s="29">
        <v>38</v>
      </c>
      <c r="P500" s="29">
        <v>39</v>
      </c>
      <c r="Q500" s="29">
        <v>42</v>
      </c>
      <c r="R500" s="29">
        <v>43</v>
      </c>
      <c r="S500" s="29">
        <v>55</v>
      </c>
      <c r="T500" s="6" t="s">
        <v>13956</v>
      </c>
      <c r="U500" s="6" t="s">
        <v>13956</v>
      </c>
      <c r="V500" s="6" t="s">
        <v>13956</v>
      </c>
      <c r="W500" s="6" t="s">
        <v>13956</v>
      </c>
      <c r="X500" s="6" t="s">
        <v>13956</v>
      </c>
      <c r="Y500" s="6" t="s">
        <v>13956</v>
      </c>
      <c r="Z500" s="7">
        <v>244</v>
      </c>
      <c r="AA500" s="7">
        <v>227</v>
      </c>
      <c r="AB500" s="149" t="s">
        <v>290</v>
      </c>
      <c r="AC500" s="149" t="s">
        <v>13956</v>
      </c>
      <c r="AD500" s="8">
        <v>33</v>
      </c>
      <c r="AE500" s="149" t="s">
        <v>290</v>
      </c>
      <c r="AF500" s="149" t="s">
        <v>13956</v>
      </c>
      <c r="AG500" s="8">
        <v>408</v>
      </c>
      <c r="AH500" s="8">
        <v>18</v>
      </c>
      <c r="AI500" s="9">
        <v>471</v>
      </c>
      <c r="AJ500" s="150" t="s">
        <v>13956</v>
      </c>
      <c r="AK500" s="9">
        <v>471</v>
      </c>
    </row>
    <row r="501" spans="1:37">
      <c r="A501" s="10" t="s">
        <v>2763</v>
      </c>
      <c r="B501" s="11" t="s">
        <v>2764</v>
      </c>
      <c r="C501" s="11" t="s">
        <v>12412</v>
      </c>
      <c r="D501" s="11" t="s">
        <v>2767</v>
      </c>
      <c r="E501" s="11" t="s">
        <v>2761</v>
      </c>
      <c r="F501" s="11" t="s">
        <v>12413</v>
      </c>
      <c r="G501" s="11" t="s">
        <v>12414</v>
      </c>
      <c r="H501" s="148">
        <v>6.5</v>
      </c>
      <c r="I501" s="148">
        <v>23.5</v>
      </c>
      <c r="J501" s="6" t="s">
        <v>13956</v>
      </c>
      <c r="K501" s="6" t="s">
        <v>13956</v>
      </c>
      <c r="L501" s="6" t="s">
        <v>13956</v>
      </c>
      <c r="M501" s="6" t="s">
        <v>13956</v>
      </c>
      <c r="N501" s="6" t="s">
        <v>13956</v>
      </c>
      <c r="O501" s="6" t="s">
        <v>13956</v>
      </c>
      <c r="P501" s="6" t="s">
        <v>13956</v>
      </c>
      <c r="Q501" s="6" t="s">
        <v>13956</v>
      </c>
      <c r="R501" s="6" t="s">
        <v>13956</v>
      </c>
      <c r="S501" s="6" t="s">
        <v>13956</v>
      </c>
      <c r="T501" s="29">
        <v>69</v>
      </c>
      <c r="U501" s="29">
        <v>84</v>
      </c>
      <c r="V501" s="29">
        <v>76</v>
      </c>
      <c r="W501" s="29">
        <v>96</v>
      </c>
      <c r="X501" s="6" t="s">
        <v>13956</v>
      </c>
      <c r="Y501" s="6" t="s">
        <v>290</v>
      </c>
      <c r="Z501" s="7">
        <v>160</v>
      </c>
      <c r="AA501" s="7">
        <v>171</v>
      </c>
      <c r="AB501" s="8">
        <v>21</v>
      </c>
      <c r="AC501" s="149" t="s">
        <v>290</v>
      </c>
      <c r="AD501" s="149" t="s">
        <v>290</v>
      </c>
      <c r="AE501" s="149" t="s">
        <v>290</v>
      </c>
      <c r="AF501" s="149" t="s">
        <v>13956</v>
      </c>
      <c r="AG501" s="8">
        <v>292</v>
      </c>
      <c r="AH501" s="149" t="s">
        <v>290</v>
      </c>
      <c r="AI501" s="150" t="s">
        <v>13956</v>
      </c>
      <c r="AJ501" s="9">
        <v>331</v>
      </c>
      <c r="AK501" s="9">
        <v>331</v>
      </c>
    </row>
    <row r="502" spans="1:37">
      <c r="A502" s="10" t="s">
        <v>2769</v>
      </c>
      <c r="B502" s="11" t="s">
        <v>326</v>
      </c>
      <c r="C502" s="11" t="s">
        <v>6437</v>
      </c>
      <c r="D502" s="11" t="s">
        <v>2771</v>
      </c>
      <c r="E502" s="11" t="s">
        <v>2761</v>
      </c>
      <c r="F502" s="11" t="s">
        <v>12415</v>
      </c>
      <c r="G502" s="11" t="s">
        <v>6439</v>
      </c>
      <c r="H502" s="148">
        <v>2.5</v>
      </c>
      <c r="I502" s="148">
        <v>22</v>
      </c>
      <c r="J502" s="29">
        <v>73</v>
      </c>
      <c r="K502" s="29">
        <v>36</v>
      </c>
      <c r="L502" s="29">
        <v>26</v>
      </c>
      <c r="M502" s="29">
        <v>30</v>
      </c>
      <c r="N502" s="29">
        <v>29</v>
      </c>
      <c r="O502" s="29">
        <v>39</v>
      </c>
      <c r="P502" s="29">
        <v>30</v>
      </c>
      <c r="Q502" s="29">
        <v>34</v>
      </c>
      <c r="R502" s="29">
        <v>29</v>
      </c>
      <c r="S502" s="29">
        <v>26</v>
      </c>
      <c r="T502" s="6" t="s">
        <v>13956</v>
      </c>
      <c r="U502" s="6" t="s">
        <v>13956</v>
      </c>
      <c r="V502" s="6" t="s">
        <v>13956</v>
      </c>
      <c r="W502" s="6" t="s">
        <v>13956</v>
      </c>
      <c r="X502" s="6" t="s">
        <v>13956</v>
      </c>
      <c r="Y502" s="6" t="s">
        <v>13956</v>
      </c>
      <c r="Z502" s="7">
        <v>182</v>
      </c>
      <c r="AA502" s="7">
        <v>170</v>
      </c>
      <c r="AB502" s="149" t="s">
        <v>290</v>
      </c>
      <c r="AC502" s="149" t="s">
        <v>13956</v>
      </c>
      <c r="AD502" s="8">
        <v>10</v>
      </c>
      <c r="AE502" s="149" t="s">
        <v>290</v>
      </c>
      <c r="AF502" s="149" t="s">
        <v>13956</v>
      </c>
      <c r="AG502" s="8">
        <v>324</v>
      </c>
      <c r="AH502" s="8">
        <v>10</v>
      </c>
      <c r="AI502" s="9">
        <v>352</v>
      </c>
      <c r="AJ502" s="150" t="s">
        <v>13956</v>
      </c>
      <c r="AK502" s="9">
        <v>352</v>
      </c>
    </row>
    <row r="503" spans="1:37">
      <c r="A503" s="10" t="s">
        <v>2772</v>
      </c>
      <c r="B503" s="11" t="s">
        <v>319</v>
      </c>
      <c r="C503" s="11" t="s">
        <v>9715</v>
      </c>
      <c r="D503" s="11" t="s">
        <v>2775</v>
      </c>
      <c r="E503" s="11" t="s">
        <v>2761</v>
      </c>
      <c r="F503" s="11" t="s">
        <v>12416</v>
      </c>
      <c r="G503" s="11" t="s">
        <v>6442</v>
      </c>
      <c r="H503" s="148">
        <v>1</v>
      </c>
      <c r="I503" s="148">
        <v>15.7</v>
      </c>
      <c r="J503" s="29">
        <v>12</v>
      </c>
      <c r="K503" s="29">
        <v>13</v>
      </c>
      <c r="L503" s="29">
        <v>15</v>
      </c>
      <c r="M503" s="6" t="s">
        <v>290</v>
      </c>
      <c r="N503" s="29">
        <v>13</v>
      </c>
      <c r="O503" s="29">
        <v>17</v>
      </c>
      <c r="P503" s="29">
        <v>15</v>
      </c>
      <c r="Q503" s="29">
        <v>13</v>
      </c>
      <c r="R503" s="29">
        <v>17</v>
      </c>
      <c r="S503" s="29">
        <v>10</v>
      </c>
      <c r="T503" s="6" t="s">
        <v>13956</v>
      </c>
      <c r="U503" s="6" t="s">
        <v>13956</v>
      </c>
      <c r="V503" s="6" t="s">
        <v>13956</v>
      </c>
      <c r="W503" s="6" t="s">
        <v>13956</v>
      </c>
      <c r="X503" s="6" t="s">
        <v>290</v>
      </c>
      <c r="Y503" s="6" t="s">
        <v>13956</v>
      </c>
      <c r="Z503" s="7">
        <v>67</v>
      </c>
      <c r="AA503" s="7">
        <v>74</v>
      </c>
      <c r="AB503" s="8">
        <v>35</v>
      </c>
      <c r="AC503" s="149" t="s">
        <v>13956</v>
      </c>
      <c r="AD503" s="149" t="s">
        <v>290</v>
      </c>
      <c r="AE503" s="149" t="s">
        <v>290</v>
      </c>
      <c r="AF503" s="149" t="s">
        <v>13956</v>
      </c>
      <c r="AG503" s="8">
        <v>95</v>
      </c>
      <c r="AH503" s="149" t="s">
        <v>290</v>
      </c>
      <c r="AI503" s="9">
        <v>141</v>
      </c>
      <c r="AJ503" s="150" t="s">
        <v>13956</v>
      </c>
      <c r="AK503" s="9">
        <v>141</v>
      </c>
    </row>
    <row r="504" spans="1:37">
      <c r="A504" s="10" t="s">
        <v>2776</v>
      </c>
      <c r="B504" s="11" t="s">
        <v>2777</v>
      </c>
      <c r="C504" s="11" t="s">
        <v>9718</v>
      </c>
      <c r="D504" s="11" t="s">
        <v>2780</v>
      </c>
      <c r="E504" s="11" t="s">
        <v>2754</v>
      </c>
      <c r="F504" s="11" t="s">
        <v>12417</v>
      </c>
      <c r="G504" s="11" t="s">
        <v>6445</v>
      </c>
      <c r="H504" s="148">
        <v>3</v>
      </c>
      <c r="I504" s="148">
        <v>3</v>
      </c>
      <c r="J504" s="6" t="s">
        <v>13956</v>
      </c>
      <c r="K504" s="6" t="s">
        <v>13956</v>
      </c>
      <c r="L504" s="6" t="s">
        <v>13956</v>
      </c>
      <c r="M504" s="6" t="s">
        <v>13956</v>
      </c>
      <c r="N504" s="6" t="s">
        <v>13956</v>
      </c>
      <c r="O504" s="6" t="s">
        <v>13956</v>
      </c>
      <c r="P504" s="6" t="s">
        <v>13956</v>
      </c>
      <c r="Q504" s="6" t="s">
        <v>13956</v>
      </c>
      <c r="R504" s="6" t="s">
        <v>13956</v>
      </c>
      <c r="S504" s="6" t="s">
        <v>13956</v>
      </c>
      <c r="T504" s="6" t="s">
        <v>13956</v>
      </c>
      <c r="U504" s="6" t="s">
        <v>13956</v>
      </c>
      <c r="V504" s="6" t="s">
        <v>13956</v>
      </c>
      <c r="W504" s="29">
        <v>11</v>
      </c>
      <c r="X504" s="6" t="s">
        <v>13956</v>
      </c>
      <c r="Y504" s="6" t="s">
        <v>13956</v>
      </c>
      <c r="Z504" s="151" t="s">
        <v>290</v>
      </c>
      <c r="AA504" s="151" t="s">
        <v>290</v>
      </c>
      <c r="AB504" s="149" t="s">
        <v>13956</v>
      </c>
      <c r="AC504" s="149" t="s">
        <v>13956</v>
      </c>
      <c r="AD504" s="149" t="s">
        <v>13956</v>
      </c>
      <c r="AE504" s="149" t="s">
        <v>290</v>
      </c>
      <c r="AF504" s="149" t="s">
        <v>13956</v>
      </c>
      <c r="AG504" s="149" t="s">
        <v>290</v>
      </c>
      <c r="AH504" s="149" t="s">
        <v>13956</v>
      </c>
      <c r="AI504" s="150" t="s">
        <v>13956</v>
      </c>
      <c r="AJ504" s="9">
        <v>11</v>
      </c>
      <c r="AK504" s="9">
        <v>11</v>
      </c>
    </row>
    <row r="505" spans="1:37">
      <c r="A505" s="10" t="s">
        <v>4691</v>
      </c>
      <c r="B505" s="11" t="s">
        <v>4692</v>
      </c>
      <c r="C505" s="11" t="s">
        <v>6446</v>
      </c>
      <c r="D505" s="11" t="s">
        <v>4694</v>
      </c>
      <c r="E505" s="11" t="s">
        <v>4695</v>
      </c>
      <c r="F505" s="11" t="s">
        <v>12418</v>
      </c>
      <c r="G505" s="11" t="s">
        <v>6448</v>
      </c>
      <c r="H505" s="148">
        <v>0.6</v>
      </c>
      <c r="I505" s="148">
        <v>6</v>
      </c>
      <c r="J505" s="6" t="s">
        <v>13956</v>
      </c>
      <c r="K505" s="6" t="s">
        <v>290</v>
      </c>
      <c r="L505" s="6" t="s">
        <v>290</v>
      </c>
      <c r="M505" s="6" t="s">
        <v>290</v>
      </c>
      <c r="N505" s="6" t="s">
        <v>290</v>
      </c>
      <c r="O505" s="6" t="s">
        <v>290</v>
      </c>
      <c r="P505" s="6" t="s">
        <v>290</v>
      </c>
      <c r="Q505" s="6" t="s">
        <v>290</v>
      </c>
      <c r="R505" s="6" t="s">
        <v>290</v>
      </c>
      <c r="S505" s="6" t="s">
        <v>290</v>
      </c>
      <c r="T505" s="6" t="s">
        <v>13956</v>
      </c>
      <c r="U505" s="6" t="s">
        <v>13956</v>
      </c>
      <c r="V505" s="6" t="s">
        <v>13956</v>
      </c>
      <c r="W505" s="6" t="s">
        <v>13956</v>
      </c>
      <c r="X505" s="6" t="s">
        <v>13956</v>
      </c>
      <c r="Y505" s="6" t="s">
        <v>13956</v>
      </c>
      <c r="Z505" s="7">
        <v>26</v>
      </c>
      <c r="AA505" s="7">
        <v>28</v>
      </c>
      <c r="AB505" s="149" t="s">
        <v>13956</v>
      </c>
      <c r="AC505" s="149" t="s">
        <v>13956</v>
      </c>
      <c r="AD505" s="149" t="s">
        <v>13956</v>
      </c>
      <c r="AE505" s="149" t="s">
        <v>13956</v>
      </c>
      <c r="AF505" s="149" t="s">
        <v>13956</v>
      </c>
      <c r="AG505" s="8">
        <v>53</v>
      </c>
      <c r="AH505" s="149" t="s">
        <v>290</v>
      </c>
      <c r="AI505" s="9">
        <v>54</v>
      </c>
      <c r="AJ505" s="150" t="s">
        <v>13956</v>
      </c>
      <c r="AK505" s="9">
        <v>54</v>
      </c>
    </row>
    <row r="506" spans="1:37">
      <c r="A506" s="10" t="s">
        <v>2781</v>
      </c>
      <c r="B506" s="11" t="s">
        <v>4095</v>
      </c>
      <c r="C506" s="11" t="s">
        <v>12419</v>
      </c>
      <c r="D506" s="11" t="s">
        <v>2785</v>
      </c>
      <c r="E506" s="11" t="s">
        <v>2754</v>
      </c>
      <c r="F506" s="11" t="s">
        <v>12420</v>
      </c>
      <c r="G506" s="11" t="s">
        <v>6451</v>
      </c>
      <c r="H506" s="148">
        <v>3.5</v>
      </c>
      <c r="I506" s="148">
        <v>24</v>
      </c>
      <c r="J506" s="6" t="s">
        <v>13956</v>
      </c>
      <c r="K506" s="29">
        <v>51</v>
      </c>
      <c r="L506" s="29">
        <v>22</v>
      </c>
      <c r="M506" s="29">
        <v>18</v>
      </c>
      <c r="N506" s="29">
        <v>19</v>
      </c>
      <c r="O506" s="29">
        <v>28</v>
      </c>
      <c r="P506" s="29">
        <v>19</v>
      </c>
      <c r="Q506" s="29">
        <v>15</v>
      </c>
      <c r="R506" s="29">
        <v>22</v>
      </c>
      <c r="S506" s="29">
        <v>16</v>
      </c>
      <c r="T506" s="29">
        <v>12</v>
      </c>
      <c r="U506" s="29">
        <v>11</v>
      </c>
      <c r="V506" s="29">
        <v>11</v>
      </c>
      <c r="W506" s="29">
        <v>14</v>
      </c>
      <c r="X506" s="6" t="s">
        <v>13956</v>
      </c>
      <c r="Y506" s="6" t="s">
        <v>13956</v>
      </c>
      <c r="Z506" s="7">
        <v>125</v>
      </c>
      <c r="AA506" s="7">
        <v>133</v>
      </c>
      <c r="AB506" s="149" t="s">
        <v>13956</v>
      </c>
      <c r="AC506" s="149" t="s">
        <v>13956</v>
      </c>
      <c r="AD506" s="149" t="s">
        <v>290</v>
      </c>
      <c r="AE506" s="8">
        <v>28</v>
      </c>
      <c r="AF506" s="149" t="s">
        <v>13956</v>
      </c>
      <c r="AG506" s="8">
        <v>205</v>
      </c>
      <c r="AH506" s="8">
        <v>17</v>
      </c>
      <c r="AI506" s="9">
        <v>210</v>
      </c>
      <c r="AJ506" s="9">
        <v>48</v>
      </c>
      <c r="AK506" s="9">
        <v>258</v>
      </c>
    </row>
    <row r="507" spans="1:37">
      <c r="A507" s="10" t="s">
        <v>2786</v>
      </c>
      <c r="B507" s="11" t="s">
        <v>2787</v>
      </c>
      <c r="C507" s="11" t="s">
        <v>12421</v>
      </c>
      <c r="D507" s="11" t="s">
        <v>2790</v>
      </c>
      <c r="E507" s="11" t="s">
        <v>2754</v>
      </c>
      <c r="F507" s="11" t="s">
        <v>12422</v>
      </c>
      <c r="G507" s="11" t="s">
        <v>6454</v>
      </c>
      <c r="H507" s="148">
        <v>2</v>
      </c>
      <c r="I507" s="148">
        <v>6</v>
      </c>
      <c r="J507" s="29">
        <v>49</v>
      </c>
      <c r="K507" s="29">
        <v>11</v>
      </c>
      <c r="L507" s="6" t="s">
        <v>290</v>
      </c>
      <c r="M507" s="6" t="s">
        <v>290</v>
      </c>
      <c r="N507" s="6" t="s">
        <v>13956</v>
      </c>
      <c r="O507" s="6" t="s">
        <v>13956</v>
      </c>
      <c r="P507" s="6" t="s">
        <v>13956</v>
      </c>
      <c r="Q507" s="6" t="s">
        <v>13956</v>
      </c>
      <c r="R507" s="6" t="s">
        <v>13956</v>
      </c>
      <c r="S507" s="6" t="s">
        <v>13956</v>
      </c>
      <c r="T507" s="6" t="s">
        <v>13956</v>
      </c>
      <c r="U507" s="6" t="s">
        <v>13956</v>
      </c>
      <c r="V507" s="6" t="s">
        <v>13956</v>
      </c>
      <c r="W507" s="6" t="s">
        <v>13956</v>
      </c>
      <c r="X507" s="6" t="s">
        <v>290</v>
      </c>
      <c r="Y507" s="6" t="s">
        <v>13956</v>
      </c>
      <c r="Z507" s="7">
        <v>37</v>
      </c>
      <c r="AA507" s="7">
        <v>35</v>
      </c>
      <c r="AB507" s="149" t="s">
        <v>13956</v>
      </c>
      <c r="AC507" s="149" t="s">
        <v>13956</v>
      </c>
      <c r="AD507" s="149" t="s">
        <v>290</v>
      </c>
      <c r="AE507" s="149" t="s">
        <v>290</v>
      </c>
      <c r="AF507" s="149" t="s">
        <v>13956</v>
      </c>
      <c r="AG507" s="8">
        <v>54</v>
      </c>
      <c r="AH507" s="149" t="s">
        <v>290</v>
      </c>
      <c r="AI507" s="9">
        <v>72</v>
      </c>
      <c r="AJ507" s="150" t="s">
        <v>13956</v>
      </c>
      <c r="AK507" s="9">
        <v>72</v>
      </c>
    </row>
    <row r="508" spans="1:37">
      <c r="A508" s="10" t="s">
        <v>14076</v>
      </c>
      <c r="B508" s="11" t="s">
        <v>14077</v>
      </c>
      <c r="C508" s="11" t="s">
        <v>14078</v>
      </c>
      <c r="D508" s="11" t="s">
        <v>14079</v>
      </c>
      <c r="E508" s="11" t="s">
        <v>2754</v>
      </c>
      <c r="F508" s="11" t="s">
        <v>14080</v>
      </c>
      <c r="G508" s="11" t="s">
        <v>14081</v>
      </c>
      <c r="H508" s="148">
        <v>1</v>
      </c>
      <c r="I508" s="148">
        <v>10</v>
      </c>
      <c r="J508" s="6" t="s">
        <v>13956</v>
      </c>
      <c r="K508" s="6" t="s">
        <v>13956</v>
      </c>
      <c r="L508" s="6" t="s">
        <v>13956</v>
      </c>
      <c r="M508" s="6" t="s">
        <v>13956</v>
      </c>
      <c r="N508" s="6" t="s">
        <v>13956</v>
      </c>
      <c r="O508" s="6" t="s">
        <v>13956</v>
      </c>
      <c r="P508" s="6" t="s">
        <v>13956</v>
      </c>
      <c r="Q508" s="6" t="s">
        <v>13956</v>
      </c>
      <c r="R508" s="6" t="s">
        <v>13956</v>
      </c>
      <c r="S508" s="6" t="s">
        <v>13956</v>
      </c>
      <c r="T508" s="6" t="s">
        <v>13956</v>
      </c>
      <c r="U508" s="6" t="s">
        <v>13956</v>
      </c>
      <c r="V508" s="6" t="s">
        <v>13956</v>
      </c>
      <c r="W508" s="6" t="s">
        <v>13956</v>
      </c>
      <c r="X508" s="6" t="s">
        <v>290</v>
      </c>
      <c r="Y508" s="29">
        <v>46</v>
      </c>
      <c r="Z508" s="7">
        <v>15</v>
      </c>
      <c r="AA508" s="7">
        <v>40</v>
      </c>
      <c r="AB508" s="149" t="s">
        <v>290</v>
      </c>
      <c r="AC508" s="149" t="s">
        <v>290</v>
      </c>
      <c r="AD508" s="149" t="s">
        <v>13956</v>
      </c>
      <c r="AE508" s="149" t="s">
        <v>290</v>
      </c>
      <c r="AF508" s="149" t="s">
        <v>13956</v>
      </c>
      <c r="AG508" s="8">
        <v>44</v>
      </c>
      <c r="AH508" s="149" t="s">
        <v>290</v>
      </c>
      <c r="AI508" s="150" t="s">
        <v>290</v>
      </c>
      <c r="AJ508" s="9">
        <v>46</v>
      </c>
      <c r="AK508" s="9">
        <v>55</v>
      </c>
    </row>
    <row r="509" spans="1:37">
      <c r="A509" s="10" t="s">
        <v>2791</v>
      </c>
      <c r="B509" s="11" t="s">
        <v>2792</v>
      </c>
      <c r="C509" s="11" t="s">
        <v>9732</v>
      </c>
      <c r="D509" s="11" t="s">
        <v>2795</v>
      </c>
      <c r="E509" s="11" t="s">
        <v>2761</v>
      </c>
      <c r="F509" s="11" t="s">
        <v>12423</v>
      </c>
      <c r="G509" s="11" t="s">
        <v>6457</v>
      </c>
      <c r="H509" s="148">
        <v>9</v>
      </c>
      <c r="I509" s="148">
        <v>31.3</v>
      </c>
      <c r="J509" s="29">
        <v>60</v>
      </c>
      <c r="K509" s="29">
        <v>29</v>
      </c>
      <c r="L509" s="29">
        <v>14</v>
      </c>
      <c r="M509" s="29">
        <v>38</v>
      </c>
      <c r="N509" s="29">
        <v>30</v>
      </c>
      <c r="O509" s="29">
        <v>33</v>
      </c>
      <c r="P509" s="29">
        <v>18</v>
      </c>
      <c r="Q509" s="29">
        <v>31</v>
      </c>
      <c r="R509" s="29">
        <v>22</v>
      </c>
      <c r="S509" s="29">
        <v>18</v>
      </c>
      <c r="T509" s="29">
        <v>25</v>
      </c>
      <c r="U509" s="29">
        <v>24</v>
      </c>
      <c r="V509" s="29">
        <v>20</v>
      </c>
      <c r="W509" s="29">
        <v>20</v>
      </c>
      <c r="X509" s="6" t="s">
        <v>13956</v>
      </c>
      <c r="Y509" s="6" t="s">
        <v>13956</v>
      </c>
      <c r="Z509" s="7">
        <v>173</v>
      </c>
      <c r="AA509" s="7">
        <v>209</v>
      </c>
      <c r="AB509" s="149" t="s">
        <v>290</v>
      </c>
      <c r="AC509" s="149" t="s">
        <v>290</v>
      </c>
      <c r="AD509" s="8">
        <v>40</v>
      </c>
      <c r="AE509" s="8">
        <v>18</v>
      </c>
      <c r="AF509" s="149" t="s">
        <v>290</v>
      </c>
      <c r="AG509" s="8">
        <v>284</v>
      </c>
      <c r="AH509" s="8">
        <v>31</v>
      </c>
      <c r="AI509" s="9">
        <v>293</v>
      </c>
      <c r="AJ509" s="9">
        <v>89</v>
      </c>
      <c r="AK509" s="9">
        <v>382</v>
      </c>
    </row>
    <row r="510" spans="1:37">
      <c r="A510" s="10" t="s">
        <v>2797</v>
      </c>
      <c r="B510" s="11" t="s">
        <v>2798</v>
      </c>
      <c r="C510" s="11" t="s">
        <v>9736</v>
      </c>
      <c r="D510" s="11" t="s">
        <v>2800</v>
      </c>
      <c r="E510" s="11" t="s">
        <v>2801</v>
      </c>
      <c r="F510" s="11" t="s">
        <v>12424</v>
      </c>
      <c r="G510" s="11" t="s">
        <v>6460</v>
      </c>
      <c r="H510" s="148">
        <v>2</v>
      </c>
      <c r="I510" s="148">
        <v>17</v>
      </c>
      <c r="J510" s="29">
        <v>44</v>
      </c>
      <c r="K510" s="29">
        <v>26</v>
      </c>
      <c r="L510" s="29">
        <v>25</v>
      </c>
      <c r="M510" s="29">
        <v>23</v>
      </c>
      <c r="N510" s="29">
        <v>26</v>
      </c>
      <c r="O510" s="29">
        <v>21</v>
      </c>
      <c r="P510" s="29">
        <v>21</v>
      </c>
      <c r="Q510" s="29">
        <v>29</v>
      </c>
      <c r="R510" s="29">
        <v>20</v>
      </c>
      <c r="S510" s="29">
        <v>22</v>
      </c>
      <c r="T510" s="6" t="s">
        <v>13956</v>
      </c>
      <c r="U510" s="6" t="s">
        <v>13956</v>
      </c>
      <c r="V510" s="6" t="s">
        <v>13956</v>
      </c>
      <c r="W510" s="6" t="s">
        <v>13956</v>
      </c>
      <c r="X510" s="6" t="s">
        <v>13956</v>
      </c>
      <c r="Y510" s="6" t="s">
        <v>13956</v>
      </c>
      <c r="Z510" s="7">
        <v>129</v>
      </c>
      <c r="AA510" s="7">
        <v>128</v>
      </c>
      <c r="AB510" s="149" t="s">
        <v>290</v>
      </c>
      <c r="AC510" s="149" t="s">
        <v>13956</v>
      </c>
      <c r="AD510" s="149" t="s">
        <v>290</v>
      </c>
      <c r="AE510" s="149" t="s">
        <v>290</v>
      </c>
      <c r="AF510" s="149" t="s">
        <v>290</v>
      </c>
      <c r="AG510" s="8">
        <v>233</v>
      </c>
      <c r="AH510" s="149" t="s">
        <v>290</v>
      </c>
      <c r="AI510" s="9">
        <v>257</v>
      </c>
      <c r="AJ510" s="150" t="s">
        <v>13956</v>
      </c>
      <c r="AK510" s="9">
        <v>257</v>
      </c>
    </row>
    <row r="511" spans="1:37">
      <c r="A511" s="10" t="s">
        <v>12425</v>
      </c>
      <c r="B511" s="11" t="s">
        <v>9738</v>
      </c>
      <c r="C511" s="11" t="s">
        <v>9740</v>
      </c>
      <c r="D511" s="11" t="s">
        <v>9741</v>
      </c>
      <c r="E511" s="11" t="s">
        <v>2851</v>
      </c>
      <c r="F511" s="11" t="s">
        <v>12426</v>
      </c>
      <c r="G511" s="11" t="s">
        <v>12427</v>
      </c>
      <c r="H511" s="148">
        <v>0</v>
      </c>
      <c r="I511" s="148">
        <v>2.5</v>
      </c>
      <c r="J511" s="29">
        <v>32</v>
      </c>
      <c r="K511" s="6" t="s">
        <v>290</v>
      </c>
      <c r="L511" s="6" t="s">
        <v>13956</v>
      </c>
      <c r="M511" s="6" t="s">
        <v>13956</v>
      </c>
      <c r="N511" s="6" t="s">
        <v>13956</v>
      </c>
      <c r="O511" s="6" t="s">
        <v>13956</v>
      </c>
      <c r="P511" s="6" t="s">
        <v>13956</v>
      </c>
      <c r="Q511" s="6" t="s">
        <v>13956</v>
      </c>
      <c r="R511" s="6" t="s">
        <v>13956</v>
      </c>
      <c r="S511" s="6" t="s">
        <v>13956</v>
      </c>
      <c r="T511" s="6" t="s">
        <v>13956</v>
      </c>
      <c r="U511" s="6" t="s">
        <v>13956</v>
      </c>
      <c r="V511" s="6" t="s">
        <v>13956</v>
      </c>
      <c r="W511" s="6" t="s">
        <v>13956</v>
      </c>
      <c r="X511" s="6" t="s">
        <v>290</v>
      </c>
      <c r="Y511" s="6" t="s">
        <v>13956</v>
      </c>
      <c r="Z511" s="7">
        <v>25</v>
      </c>
      <c r="AA511" s="7">
        <v>14</v>
      </c>
      <c r="AB511" s="149" t="s">
        <v>290</v>
      </c>
      <c r="AC511" s="149" t="s">
        <v>13956</v>
      </c>
      <c r="AD511" s="8">
        <v>11</v>
      </c>
      <c r="AE511" s="149" t="s">
        <v>290</v>
      </c>
      <c r="AF511" s="149" t="s">
        <v>13956</v>
      </c>
      <c r="AG511" s="8">
        <v>19</v>
      </c>
      <c r="AH511" s="149" t="s">
        <v>13956</v>
      </c>
      <c r="AI511" s="9">
        <v>39</v>
      </c>
      <c r="AJ511" s="150" t="s">
        <v>13956</v>
      </c>
      <c r="AK511" s="9">
        <v>39</v>
      </c>
    </row>
    <row r="512" spans="1:37">
      <c r="A512" s="10" t="s">
        <v>2803</v>
      </c>
      <c r="B512" s="11" t="s">
        <v>2804</v>
      </c>
      <c r="C512" s="11" t="s">
        <v>6461</v>
      </c>
      <c r="D512" s="11" t="s">
        <v>2806</v>
      </c>
      <c r="E512" s="11" t="s">
        <v>2807</v>
      </c>
      <c r="F512" s="11" t="s">
        <v>12428</v>
      </c>
      <c r="G512" s="11" t="s">
        <v>6463</v>
      </c>
      <c r="H512" s="148">
        <v>1.4</v>
      </c>
      <c r="I512" s="148">
        <v>14.799999999999999</v>
      </c>
      <c r="J512" s="6" t="s">
        <v>13956</v>
      </c>
      <c r="K512" s="29">
        <v>32</v>
      </c>
      <c r="L512" s="29">
        <v>16</v>
      </c>
      <c r="M512" s="29">
        <v>22</v>
      </c>
      <c r="N512" s="29">
        <v>17</v>
      </c>
      <c r="O512" s="29">
        <v>15</v>
      </c>
      <c r="P512" s="29">
        <v>18</v>
      </c>
      <c r="Q512" s="29">
        <v>14</v>
      </c>
      <c r="R512" s="29">
        <v>14</v>
      </c>
      <c r="S512" s="29">
        <v>12</v>
      </c>
      <c r="T512" s="6" t="s">
        <v>13956</v>
      </c>
      <c r="U512" s="6" t="s">
        <v>13956</v>
      </c>
      <c r="V512" s="6" t="s">
        <v>13956</v>
      </c>
      <c r="W512" s="6" t="s">
        <v>13956</v>
      </c>
      <c r="X512" s="29">
        <v>31</v>
      </c>
      <c r="Y512" s="6" t="s">
        <v>13956</v>
      </c>
      <c r="Z512" s="7">
        <v>96</v>
      </c>
      <c r="AA512" s="7">
        <v>95</v>
      </c>
      <c r="AB512" s="8">
        <v>14</v>
      </c>
      <c r="AC512" s="149" t="s">
        <v>13956</v>
      </c>
      <c r="AD512" s="8">
        <v>28</v>
      </c>
      <c r="AE512" s="149" t="s">
        <v>290</v>
      </c>
      <c r="AF512" s="149" t="s">
        <v>13956</v>
      </c>
      <c r="AG512" s="8">
        <v>117</v>
      </c>
      <c r="AH512" s="8">
        <v>30</v>
      </c>
      <c r="AI512" s="9">
        <v>191</v>
      </c>
      <c r="AJ512" s="150" t="s">
        <v>13956</v>
      </c>
      <c r="AK512" s="9">
        <v>191</v>
      </c>
    </row>
    <row r="513" spans="1:37">
      <c r="A513" s="10" t="s">
        <v>4696</v>
      </c>
      <c r="B513" s="11" t="s">
        <v>446</v>
      </c>
      <c r="C513" s="11" t="s">
        <v>9747</v>
      </c>
      <c r="D513" s="11" t="s">
        <v>4698</v>
      </c>
      <c r="E513" s="11" t="s">
        <v>2839</v>
      </c>
      <c r="F513" s="11" t="s">
        <v>12429</v>
      </c>
      <c r="G513" s="11" t="s">
        <v>6466</v>
      </c>
      <c r="H513" s="148">
        <v>2</v>
      </c>
      <c r="I513" s="148">
        <v>9</v>
      </c>
      <c r="J513" s="29">
        <v>26</v>
      </c>
      <c r="K513" s="29">
        <v>38</v>
      </c>
      <c r="L513" s="29">
        <v>14</v>
      </c>
      <c r="M513" s="29">
        <v>13</v>
      </c>
      <c r="N513" s="29">
        <v>15</v>
      </c>
      <c r="O513" s="29">
        <v>12</v>
      </c>
      <c r="P513" s="6" t="s">
        <v>290</v>
      </c>
      <c r="Q513" s="29">
        <v>12</v>
      </c>
      <c r="R513" s="6" t="s">
        <v>290</v>
      </c>
      <c r="S513" s="29">
        <v>12</v>
      </c>
      <c r="T513" s="6" t="s">
        <v>13956</v>
      </c>
      <c r="U513" s="6" t="s">
        <v>13956</v>
      </c>
      <c r="V513" s="6" t="s">
        <v>13956</v>
      </c>
      <c r="W513" s="6" t="s">
        <v>13956</v>
      </c>
      <c r="X513" s="6" t="s">
        <v>13956</v>
      </c>
      <c r="Y513" s="6" t="s">
        <v>13956</v>
      </c>
      <c r="Z513" s="7">
        <v>86</v>
      </c>
      <c r="AA513" s="7">
        <v>68</v>
      </c>
      <c r="AB513" s="149" t="s">
        <v>290</v>
      </c>
      <c r="AC513" s="149" t="s">
        <v>13956</v>
      </c>
      <c r="AD513" s="149" t="s">
        <v>290</v>
      </c>
      <c r="AE513" s="8">
        <v>22</v>
      </c>
      <c r="AF513" s="149" t="s">
        <v>13956</v>
      </c>
      <c r="AG513" s="8">
        <v>105</v>
      </c>
      <c r="AH513" s="8">
        <v>18</v>
      </c>
      <c r="AI513" s="9">
        <v>154</v>
      </c>
      <c r="AJ513" s="150" t="s">
        <v>13956</v>
      </c>
      <c r="AK513" s="9">
        <v>154</v>
      </c>
    </row>
    <row r="514" spans="1:37">
      <c r="A514" s="10" t="s">
        <v>2809</v>
      </c>
      <c r="B514" s="11" t="s">
        <v>2810</v>
      </c>
      <c r="C514" s="11" t="s">
        <v>9750</v>
      </c>
      <c r="D514" s="11" t="s">
        <v>2813</v>
      </c>
      <c r="E514" s="11" t="s">
        <v>2814</v>
      </c>
      <c r="F514" s="11" t="s">
        <v>12430</v>
      </c>
      <c r="G514" s="11" t="s">
        <v>12431</v>
      </c>
      <c r="H514" s="148">
        <v>3</v>
      </c>
      <c r="I514" s="148">
        <v>9</v>
      </c>
      <c r="J514" s="29">
        <v>60</v>
      </c>
      <c r="K514" s="29">
        <v>24</v>
      </c>
      <c r="L514" s="29">
        <v>10</v>
      </c>
      <c r="M514" s="6" t="s">
        <v>290</v>
      </c>
      <c r="N514" s="6" t="s">
        <v>290</v>
      </c>
      <c r="O514" s="6" t="s">
        <v>290</v>
      </c>
      <c r="P514" s="6" t="s">
        <v>290</v>
      </c>
      <c r="Q514" s="6" t="s">
        <v>290</v>
      </c>
      <c r="R514" s="6" t="s">
        <v>290</v>
      </c>
      <c r="S514" s="6" t="s">
        <v>290</v>
      </c>
      <c r="T514" s="6" t="s">
        <v>13956</v>
      </c>
      <c r="U514" s="6" t="s">
        <v>13956</v>
      </c>
      <c r="V514" s="6" t="s">
        <v>13956</v>
      </c>
      <c r="W514" s="6" t="s">
        <v>13956</v>
      </c>
      <c r="X514" s="6" t="s">
        <v>13956</v>
      </c>
      <c r="Y514" s="6" t="s">
        <v>13956</v>
      </c>
      <c r="Z514" s="7">
        <v>76</v>
      </c>
      <c r="AA514" s="7">
        <v>60</v>
      </c>
      <c r="AB514" s="149" t="s">
        <v>290</v>
      </c>
      <c r="AC514" s="149" t="s">
        <v>13956</v>
      </c>
      <c r="AD514" s="149" t="s">
        <v>290</v>
      </c>
      <c r="AE514" s="149" t="s">
        <v>13956</v>
      </c>
      <c r="AF514" s="149" t="s">
        <v>13956</v>
      </c>
      <c r="AG514" s="8">
        <v>126</v>
      </c>
      <c r="AH514" s="149" t="s">
        <v>290</v>
      </c>
      <c r="AI514" s="9">
        <v>136</v>
      </c>
      <c r="AJ514" s="150" t="s">
        <v>13956</v>
      </c>
      <c r="AK514" s="9">
        <v>136</v>
      </c>
    </row>
    <row r="515" spans="1:37">
      <c r="A515" s="10" t="s">
        <v>2816</v>
      </c>
      <c r="B515" s="11" t="s">
        <v>2817</v>
      </c>
      <c r="C515" s="11" t="s">
        <v>9753</v>
      </c>
      <c r="D515" s="11" t="s">
        <v>2818</v>
      </c>
      <c r="E515" s="11" t="s">
        <v>2819</v>
      </c>
      <c r="F515" s="11" t="s">
        <v>12432</v>
      </c>
      <c r="G515" s="11" t="s">
        <v>6472</v>
      </c>
      <c r="H515" s="148">
        <v>1</v>
      </c>
      <c r="I515" s="148">
        <v>18</v>
      </c>
      <c r="J515" s="29">
        <v>10</v>
      </c>
      <c r="K515" s="29">
        <v>19</v>
      </c>
      <c r="L515" s="29">
        <v>22</v>
      </c>
      <c r="M515" s="29">
        <v>16</v>
      </c>
      <c r="N515" s="29">
        <v>25</v>
      </c>
      <c r="O515" s="29">
        <v>21</v>
      </c>
      <c r="P515" s="29">
        <v>23</v>
      </c>
      <c r="Q515" s="29">
        <v>25</v>
      </c>
      <c r="R515" s="29">
        <v>30</v>
      </c>
      <c r="S515" s="29">
        <v>30</v>
      </c>
      <c r="T515" s="6" t="s">
        <v>13956</v>
      </c>
      <c r="U515" s="6" t="s">
        <v>13956</v>
      </c>
      <c r="V515" s="6" t="s">
        <v>13956</v>
      </c>
      <c r="W515" s="6" t="s">
        <v>13956</v>
      </c>
      <c r="X515" s="6" t="s">
        <v>290</v>
      </c>
      <c r="Y515" s="6" t="s">
        <v>13956</v>
      </c>
      <c r="Z515" s="7">
        <v>112</v>
      </c>
      <c r="AA515" s="7">
        <v>113</v>
      </c>
      <c r="AB515" s="149" t="s">
        <v>290</v>
      </c>
      <c r="AC515" s="149" t="s">
        <v>13956</v>
      </c>
      <c r="AD515" s="149" t="s">
        <v>290</v>
      </c>
      <c r="AE515" s="149" t="s">
        <v>290</v>
      </c>
      <c r="AF515" s="149" t="s">
        <v>290</v>
      </c>
      <c r="AG515" s="8">
        <v>208</v>
      </c>
      <c r="AH515" s="149" t="s">
        <v>13956</v>
      </c>
      <c r="AI515" s="9">
        <v>225</v>
      </c>
      <c r="AJ515" s="150" t="s">
        <v>13956</v>
      </c>
      <c r="AK515" s="9">
        <v>225</v>
      </c>
    </row>
    <row r="516" spans="1:37">
      <c r="A516" s="10" t="s">
        <v>12433</v>
      </c>
      <c r="B516" s="11" t="s">
        <v>9755</v>
      </c>
      <c r="C516" s="11" t="s">
        <v>9757</v>
      </c>
      <c r="D516" s="11" t="s">
        <v>9758</v>
      </c>
      <c r="E516" s="11" t="s">
        <v>3055</v>
      </c>
      <c r="F516" s="11" t="s">
        <v>12434</v>
      </c>
      <c r="G516" s="11" t="s">
        <v>12435</v>
      </c>
      <c r="H516" s="148">
        <v>2</v>
      </c>
      <c r="I516" s="148">
        <v>9.6999999999999993</v>
      </c>
      <c r="J516" s="29">
        <v>19</v>
      </c>
      <c r="K516" s="29">
        <v>30</v>
      </c>
      <c r="L516" s="29">
        <v>18</v>
      </c>
      <c r="M516" s="29">
        <v>18</v>
      </c>
      <c r="N516" s="29">
        <v>18</v>
      </c>
      <c r="O516" s="29">
        <v>12</v>
      </c>
      <c r="P516" s="29">
        <v>10</v>
      </c>
      <c r="Q516" s="6" t="s">
        <v>290</v>
      </c>
      <c r="R516" s="6" t="s">
        <v>290</v>
      </c>
      <c r="S516" s="6" t="s">
        <v>290</v>
      </c>
      <c r="T516" s="6" t="s">
        <v>13956</v>
      </c>
      <c r="U516" s="6" t="s">
        <v>13956</v>
      </c>
      <c r="V516" s="6" t="s">
        <v>13956</v>
      </c>
      <c r="W516" s="6" t="s">
        <v>13956</v>
      </c>
      <c r="X516" s="6" t="s">
        <v>13956</v>
      </c>
      <c r="Y516" s="6" t="s">
        <v>13956</v>
      </c>
      <c r="Z516" s="7">
        <v>76</v>
      </c>
      <c r="AA516" s="7">
        <v>66</v>
      </c>
      <c r="AB516" s="8">
        <v>11</v>
      </c>
      <c r="AC516" s="149" t="s">
        <v>13956</v>
      </c>
      <c r="AD516" s="149" t="s">
        <v>290</v>
      </c>
      <c r="AE516" s="149" t="s">
        <v>290</v>
      </c>
      <c r="AF516" s="149" t="s">
        <v>13956</v>
      </c>
      <c r="AG516" s="8">
        <v>112</v>
      </c>
      <c r="AH516" s="8">
        <v>10</v>
      </c>
      <c r="AI516" s="9">
        <v>142</v>
      </c>
      <c r="AJ516" s="150" t="s">
        <v>13956</v>
      </c>
      <c r="AK516" s="9">
        <v>142</v>
      </c>
    </row>
    <row r="517" spans="1:37">
      <c r="A517" s="10" t="s">
        <v>12436</v>
      </c>
      <c r="B517" s="11" t="s">
        <v>3806</v>
      </c>
      <c r="C517" s="11" t="s">
        <v>12437</v>
      </c>
      <c r="D517" s="11" t="s">
        <v>9762</v>
      </c>
      <c r="E517" s="11" t="s">
        <v>2987</v>
      </c>
      <c r="F517" s="11" t="s">
        <v>12438</v>
      </c>
      <c r="G517" s="11" t="s">
        <v>12439</v>
      </c>
      <c r="H517" s="148">
        <v>3</v>
      </c>
      <c r="I517" s="148">
        <v>14</v>
      </c>
      <c r="J517" s="29">
        <v>30</v>
      </c>
      <c r="K517" s="29">
        <v>20</v>
      </c>
      <c r="L517" s="29">
        <v>18</v>
      </c>
      <c r="M517" s="29">
        <v>20</v>
      </c>
      <c r="N517" s="29">
        <v>25</v>
      </c>
      <c r="O517" s="29">
        <v>21</v>
      </c>
      <c r="P517" s="29">
        <v>14</v>
      </c>
      <c r="Q517" s="29">
        <v>16</v>
      </c>
      <c r="R517" s="29">
        <v>15</v>
      </c>
      <c r="S517" s="29">
        <v>16</v>
      </c>
      <c r="T517" s="6" t="s">
        <v>13956</v>
      </c>
      <c r="U517" s="6" t="s">
        <v>13956</v>
      </c>
      <c r="V517" s="6" t="s">
        <v>13956</v>
      </c>
      <c r="W517" s="6" t="s">
        <v>13956</v>
      </c>
      <c r="X517" s="6" t="s">
        <v>13956</v>
      </c>
      <c r="Y517" s="6" t="s">
        <v>13956</v>
      </c>
      <c r="Z517" s="7">
        <v>105</v>
      </c>
      <c r="AA517" s="7">
        <v>90</v>
      </c>
      <c r="AB517" s="8">
        <v>91</v>
      </c>
      <c r="AC517" s="8">
        <v>36</v>
      </c>
      <c r="AD517" s="8">
        <v>14</v>
      </c>
      <c r="AE517" s="149" t="s">
        <v>290</v>
      </c>
      <c r="AF517" s="149" t="s">
        <v>13956</v>
      </c>
      <c r="AG517" s="8">
        <v>49</v>
      </c>
      <c r="AH517" s="149" t="s">
        <v>290</v>
      </c>
      <c r="AI517" s="9">
        <v>195</v>
      </c>
      <c r="AJ517" s="150" t="s">
        <v>13956</v>
      </c>
      <c r="AK517" s="9">
        <v>195</v>
      </c>
    </row>
    <row r="518" spans="1:37">
      <c r="A518" s="10" t="s">
        <v>2821</v>
      </c>
      <c r="B518" s="11" t="s">
        <v>2822</v>
      </c>
      <c r="C518" s="11" t="s">
        <v>6473</v>
      </c>
      <c r="D518" s="11" t="s">
        <v>2825</v>
      </c>
      <c r="E518" s="11" t="s">
        <v>2826</v>
      </c>
      <c r="F518" s="11" t="s">
        <v>12440</v>
      </c>
      <c r="G518" s="11" t="s">
        <v>6475</v>
      </c>
      <c r="H518" s="148">
        <v>4</v>
      </c>
      <c r="I518" s="148">
        <v>51.5</v>
      </c>
      <c r="J518" s="6" t="s">
        <v>13956</v>
      </c>
      <c r="K518" s="6" t="s">
        <v>13956</v>
      </c>
      <c r="L518" s="6" t="s">
        <v>13956</v>
      </c>
      <c r="M518" s="6" t="s">
        <v>13956</v>
      </c>
      <c r="N518" s="6" t="s">
        <v>13956</v>
      </c>
      <c r="O518" s="6" t="s">
        <v>13956</v>
      </c>
      <c r="P518" s="6" t="s">
        <v>13956</v>
      </c>
      <c r="Q518" s="6" t="s">
        <v>13956</v>
      </c>
      <c r="R518" s="6" t="s">
        <v>13956</v>
      </c>
      <c r="S518" s="6" t="s">
        <v>13956</v>
      </c>
      <c r="T518" s="29">
        <v>202</v>
      </c>
      <c r="U518" s="29">
        <v>178</v>
      </c>
      <c r="V518" s="29">
        <v>184</v>
      </c>
      <c r="W518" s="29">
        <v>198</v>
      </c>
      <c r="X518" s="6" t="s">
        <v>13956</v>
      </c>
      <c r="Y518" s="29">
        <v>60</v>
      </c>
      <c r="Z518" s="7">
        <v>443</v>
      </c>
      <c r="AA518" s="7">
        <v>379</v>
      </c>
      <c r="AB518" s="8">
        <v>38</v>
      </c>
      <c r="AC518" s="149" t="s">
        <v>290</v>
      </c>
      <c r="AD518" s="8">
        <v>48</v>
      </c>
      <c r="AE518" s="149" t="s">
        <v>290</v>
      </c>
      <c r="AF518" s="149" t="s">
        <v>290</v>
      </c>
      <c r="AG518" s="8">
        <v>726</v>
      </c>
      <c r="AH518" s="149" t="s">
        <v>290</v>
      </c>
      <c r="AI518" s="150" t="s">
        <v>13956</v>
      </c>
      <c r="AJ518" s="9">
        <v>822</v>
      </c>
      <c r="AK518" s="9">
        <v>822</v>
      </c>
    </row>
    <row r="519" spans="1:37">
      <c r="A519" s="10" t="s">
        <v>2828</v>
      </c>
      <c r="B519" s="11" t="s">
        <v>1585</v>
      </c>
      <c r="C519" s="11" t="s">
        <v>12442</v>
      </c>
      <c r="D519" s="11" t="s">
        <v>2831</v>
      </c>
      <c r="E519" s="11" t="s">
        <v>2832</v>
      </c>
      <c r="F519" s="11" t="s">
        <v>12443</v>
      </c>
      <c r="G519" s="11" t="s">
        <v>6481</v>
      </c>
      <c r="H519" s="148">
        <v>2</v>
      </c>
      <c r="I519" s="148">
        <v>19</v>
      </c>
      <c r="J519" s="29">
        <v>46</v>
      </c>
      <c r="K519" s="29">
        <v>20</v>
      </c>
      <c r="L519" s="29">
        <v>23</v>
      </c>
      <c r="M519" s="29">
        <v>15</v>
      </c>
      <c r="N519" s="29">
        <v>25</v>
      </c>
      <c r="O519" s="29">
        <v>27</v>
      </c>
      <c r="P519" s="29">
        <v>23</v>
      </c>
      <c r="Q519" s="29">
        <v>25</v>
      </c>
      <c r="R519" s="29">
        <v>22</v>
      </c>
      <c r="S519" s="29">
        <v>21</v>
      </c>
      <c r="T519" s="6" t="s">
        <v>13956</v>
      </c>
      <c r="U519" s="6" t="s">
        <v>13956</v>
      </c>
      <c r="V519" s="6" t="s">
        <v>13956</v>
      </c>
      <c r="W519" s="6" t="s">
        <v>13956</v>
      </c>
      <c r="X519" s="6" t="s">
        <v>13956</v>
      </c>
      <c r="Y519" s="6" t="s">
        <v>13956</v>
      </c>
      <c r="Z519" s="7">
        <v>130</v>
      </c>
      <c r="AA519" s="7">
        <v>117</v>
      </c>
      <c r="AB519" s="149" t="s">
        <v>290</v>
      </c>
      <c r="AC519" s="149" t="s">
        <v>13956</v>
      </c>
      <c r="AD519" s="149" t="s">
        <v>290</v>
      </c>
      <c r="AE519" s="149" t="s">
        <v>290</v>
      </c>
      <c r="AF519" s="149" t="s">
        <v>13956</v>
      </c>
      <c r="AG519" s="8">
        <v>224</v>
      </c>
      <c r="AH519" s="8">
        <v>10</v>
      </c>
      <c r="AI519" s="9">
        <v>247</v>
      </c>
      <c r="AJ519" s="150" t="s">
        <v>13956</v>
      </c>
      <c r="AK519" s="9">
        <v>247</v>
      </c>
    </row>
    <row r="520" spans="1:37">
      <c r="A520" s="10" t="s">
        <v>2834</v>
      </c>
      <c r="B520" s="11" t="s">
        <v>2835</v>
      </c>
      <c r="C520" s="11" t="s">
        <v>9774</v>
      </c>
      <c r="D520" s="11" t="s">
        <v>2838</v>
      </c>
      <c r="E520" s="11" t="s">
        <v>2839</v>
      </c>
      <c r="F520" s="11" t="s">
        <v>12444</v>
      </c>
      <c r="G520" s="11" t="s">
        <v>6484</v>
      </c>
      <c r="H520" s="148">
        <v>5.9</v>
      </c>
      <c r="I520" s="148">
        <v>24.700000000000003</v>
      </c>
      <c r="J520" s="6" t="s">
        <v>13956</v>
      </c>
      <c r="K520" s="6" t="s">
        <v>13956</v>
      </c>
      <c r="L520" s="6" t="s">
        <v>13956</v>
      </c>
      <c r="M520" s="6" t="s">
        <v>13956</v>
      </c>
      <c r="N520" s="6" t="s">
        <v>13956</v>
      </c>
      <c r="O520" s="6" t="s">
        <v>13956</v>
      </c>
      <c r="P520" s="6" t="s">
        <v>13956</v>
      </c>
      <c r="Q520" s="6" t="s">
        <v>13956</v>
      </c>
      <c r="R520" s="6" t="s">
        <v>13956</v>
      </c>
      <c r="S520" s="6" t="s">
        <v>13956</v>
      </c>
      <c r="T520" s="29">
        <v>82</v>
      </c>
      <c r="U520" s="29">
        <v>69</v>
      </c>
      <c r="V520" s="29">
        <v>74</v>
      </c>
      <c r="W520" s="29">
        <v>67</v>
      </c>
      <c r="X520" s="6" t="s">
        <v>13956</v>
      </c>
      <c r="Y520" s="29">
        <v>20</v>
      </c>
      <c r="Z520" s="7">
        <v>154</v>
      </c>
      <c r="AA520" s="7">
        <v>158</v>
      </c>
      <c r="AB520" s="8">
        <v>17</v>
      </c>
      <c r="AC520" s="149" t="s">
        <v>13956</v>
      </c>
      <c r="AD520" s="8">
        <v>18</v>
      </c>
      <c r="AE520" s="8">
        <v>25</v>
      </c>
      <c r="AF520" s="149" t="s">
        <v>13956</v>
      </c>
      <c r="AG520" s="8">
        <v>222</v>
      </c>
      <c r="AH520" s="8">
        <v>30</v>
      </c>
      <c r="AI520" s="150" t="s">
        <v>13956</v>
      </c>
      <c r="AJ520" s="9">
        <v>312</v>
      </c>
      <c r="AK520" s="9">
        <v>312</v>
      </c>
    </row>
    <row r="521" spans="1:37">
      <c r="A521" s="10" t="s">
        <v>12445</v>
      </c>
      <c r="B521" s="11" t="s">
        <v>9776</v>
      </c>
      <c r="C521" s="11" t="s">
        <v>12446</v>
      </c>
      <c r="D521" s="11" t="s">
        <v>9779</v>
      </c>
      <c r="E521" s="11" t="s">
        <v>3080</v>
      </c>
      <c r="F521" s="11" t="s">
        <v>12447</v>
      </c>
      <c r="G521" s="11" t="s">
        <v>12448</v>
      </c>
      <c r="H521" s="148">
        <v>2</v>
      </c>
      <c r="I521" s="148">
        <v>11.299999999999999</v>
      </c>
      <c r="J521" s="29">
        <v>22</v>
      </c>
      <c r="K521" s="29">
        <v>13</v>
      </c>
      <c r="L521" s="6" t="s">
        <v>290</v>
      </c>
      <c r="M521" s="29">
        <v>17</v>
      </c>
      <c r="N521" s="29">
        <v>12</v>
      </c>
      <c r="O521" s="29">
        <v>14</v>
      </c>
      <c r="P521" s="29">
        <v>19</v>
      </c>
      <c r="Q521" s="29">
        <v>19</v>
      </c>
      <c r="R521" s="29">
        <v>14</v>
      </c>
      <c r="S521" s="29">
        <v>17</v>
      </c>
      <c r="T521" s="6" t="s">
        <v>13956</v>
      </c>
      <c r="U521" s="6" t="s">
        <v>13956</v>
      </c>
      <c r="V521" s="6" t="s">
        <v>13956</v>
      </c>
      <c r="W521" s="6" t="s">
        <v>13956</v>
      </c>
      <c r="X521" s="6" t="s">
        <v>290</v>
      </c>
      <c r="Y521" s="6" t="s">
        <v>13956</v>
      </c>
      <c r="Z521" s="7">
        <v>75</v>
      </c>
      <c r="AA521" s="7">
        <v>80</v>
      </c>
      <c r="AB521" s="8">
        <v>18</v>
      </c>
      <c r="AC521" s="149" t="s">
        <v>290</v>
      </c>
      <c r="AD521" s="149" t="s">
        <v>290</v>
      </c>
      <c r="AE521" s="149" t="s">
        <v>290</v>
      </c>
      <c r="AF521" s="149" t="s">
        <v>13956</v>
      </c>
      <c r="AG521" s="8">
        <v>115</v>
      </c>
      <c r="AH521" s="149" t="s">
        <v>290</v>
      </c>
      <c r="AI521" s="9">
        <v>155</v>
      </c>
      <c r="AJ521" s="150" t="s">
        <v>13956</v>
      </c>
      <c r="AK521" s="9">
        <v>155</v>
      </c>
    </row>
    <row r="522" spans="1:37">
      <c r="A522" s="10" t="s">
        <v>2841</v>
      </c>
      <c r="B522" s="11" t="s">
        <v>2842</v>
      </c>
      <c r="C522" s="11" t="s">
        <v>9801</v>
      </c>
      <c r="D522" s="11" t="s">
        <v>2844</v>
      </c>
      <c r="E522" s="11" t="s">
        <v>2845</v>
      </c>
      <c r="F522" s="11" t="s">
        <v>12449</v>
      </c>
      <c r="G522" s="11" t="s">
        <v>6487</v>
      </c>
      <c r="H522" s="148">
        <v>2</v>
      </c>
      <c r="I522" s="148">
        <v>15</v>
      </c>
      <c r="J522" s="29">
        <v>24</v>
      </c>
      <c r="K522" s="29">
        <v>13</v>
      </c>
      <c r="L522" s="29">
        <v>15</v>
      </c>
      <c r="M522" s="29">
        <v>15</v>
      </c>
      <c r="N522" s="29">
        <v>16</v>
      </c>
      <c r="O522" s="29">
        <v>15</v>
      </c>
      <c r="P522" s="29">
        <v>15</v>
      </c>
      <c r="Q522" s="6" t="s">
        <v>290</v>
      </c>
      <c r="R522" s="29">
        <v>20</v>
      </c>
      <c r="S522" s="29">
        <v>24</v>
      </c>
      <c r="T522" s="6" t="s">
        <v>13956</v>
      </c>
      <c r="U522" s="6" t="s">
        <v>13956</v>
      </c>
      <c r="V522" s="6" t="s">
        <v>13956</v>
      </c>
      <c r="W522" s="6" t="s">
        <v>13956</v>
      </c>
      <c r="X522" s="6" t="s">
        <v>13956</v>
      </c>
      <c r="Y522" s="6" t="s">
        <v>13956</v>
      </c>
      <c r="Z522" s="7">
        <v>84</v>
      </c>
      <c r="AA522" s="7">
        <v>81</v>
      </c>
      <c r="AB522" s="8">
        <v>27</v>
      </c>
      <c r="AC522" s="149" t="s">
        <v>13956</v>
      </c>
      <c r="AD522" s="149" t="s">
        <v>290</v>
      </c>
      <c r="AE522" s="149" t="s">
        <v>290</v>
      </c>
      <c r="AF522" s="149" t="s">
        <v>13956</v>
      </c>
      <c r="AG522" s="8">
        <v>123</v>
      </c>
      <c r="AH522" s="149" t="s">
        <v>290</v>
      </c>
      <c r="AI522" s="9">
        <v>165</v>
      </c>
      <c r="AJ522" s="150" t="s">
        <v>13956</v>
      </c>
      <c r="AK522" s="9">
        <v>165</v>
      </c>
    </row>
    <row r="523" spans="1:37">
      <c r="A523" s="10" t="s">
        <v>2847</v>
      </c>
      <c r="B523" s="11" t="s">
        <v>1280</v>
      </c>
      <c r="C523" s="11" t="s">
        <v>9787</v>
      </c>
      <c r="D523" s="11" t="s">
        <v>2850</v>
      </c>
      <c r="E523" s="11" t="s">
        <v>2851</v>
      </c>
      <c r="F523" s="11" t="s">
        <v>12450</v>
      </c>
      <c r="G523" s="11" t="s">
        <v>6490</v>
      </c>
      <c r="H523" s="148">
        <v>1</v>
      </c>
      <c r="I523" s="148">
        <v>13</v>
      </c>
      <c r="J523" s="29">
        <v>32</v>
      </c>
      <c r="K523" s="29">
        <v>27</v>
      </c>
      <c r="L523" s="29">
        <v>26</v>
      </c>
      <c r="M523" s="29">
        <v>23</v>
      </c>
      <c r="N523" s="29">
        <v>21</v>
      </c>
      <c r="O523" s="29">
        <v>19</v>
      </c>
      <c r="P523" s="29">
        <v>25</v>
      </c>
      <c r="Q523" s="29">
        <v>23</v>
      </c>
      <c r="R523" s="29">
        <v>26</v>
      </c>
      <c r="S523" s="29">
        <v>23</v>
      </c>
      <c r="T523" s="6" t="s">
        <v>13956</v>
      </c>
      <c r="U523" s="6" t="s">
        <v>13956</v>
      </c>
      <c r="V523" s="6" t="s">
        <v>13956</v>
      </c>
      <c r="W523" s="6" t="s">
        <v>13956</v>
      </c>
      <c r="X523" s="6" t="s">
        <v>13956</v>
      </c>
      <c r="Y523" s="6" t="s">
        <v>13956</v>
      </c>
      <c r="Z523" s="7">
        <v>126</v>
      </c>
      <c r="AA523" s="7">
        <v>119</v>
      </c>
      <c r="AB523" s="149" t="s">
        <v>290</v>
      </c>
      <c r="AC523" s="149" t="s">
        <v>290</v>
      </c>
      <c r="AD523" s="149" t="s">
        <v>290</v>
      </c>
      <c r="AE523" s="149" t="s">
        <v>13956</v>
      </c>
      <c r="AF523" s="149" t="s">
        <v>13956</v>
      </c>
      <c r="AG523" s="8">
        <v>218</v>
      </c>
      <c r="AH523" s="8">
        <v>17</v>
      </c>
      <c r="AI523" s="9">
        <v>245</v>
      </c>
      <c r="AJ523" s="150" t="s">
        <v>13956</v>
      </c>
      <c r="AK523" s="9">
        <v>245</v>
      </c>
    </row>
    <row r="524" spans="1:37">
      <c r="A524" s="10" t="s">
        <v>2853</v>
      </c>
      <c r="B524" s="11" t="s">
        <v>786</v>
      </c>
      <c r="C524" s="11" t="s">
        <v>9790</v>
      </c>
      <c r="D524" s="11" t="s">
        <v>9791</v>
      </c>
      <c r="E524" s="11" t="s">
        <v>2856</v>
      </c>
      <c r="F524" s="11" t="s">
        <v>12451</v>
      </c>
      <c r="G524" s="11" t="s">
        <v>6493</v>
      </c>
      <c r="H524" s="148">
        <v>2</v>
      </c>
      <c r="I524" s="148">
        <v>23</v>
      </c>
      <c r="J524" s="29">
        <v>43</v>
      </c>
      <c r="K524" s="29">
        <v>53</v>
      </c>
      <c r="L524" s="29">
        <v>41</v>
      </c>
      <c r="M524" s="29">
        <v>54</v>
      </c>
      <c r="N524" s="29">
        <v>32</v>
      </c>
      <c r="O524" s="29">
        <v>55</v>
      </c>
      <c r="P524" s="29">
        <v>45</v>
      </c>
      <c r="Q524" s="29">
        <v>48</v>
      </c>
      <c r="R524" s="29">
        <v>46</v>
      </c>
      <c r="S524" s="29">
        <v>41</v>
      </c>
      <c r="T524" s="6" t="s">
        <v>13956</v>
      </c>
      <c r="U524" s="6" t="s">
        <v>13956</v>
      </c>
      <c r="V524" s="6" t="s">
        <v>13956</v>
      </c>
      <c r="W524" s="6" t="s">
        <v>13956</v>
      </c>
      <c r="X524" s="6" t="s">
        <v>290</v>
      </c>
      <c r="Y524" s="6" t="s">
        <v>13956</v>
      </c>
      <c r="Z524" s="7">
        <v>227</v>
      </c>
      <c r="AA524" s="7">
        <v>234</v>
      </c>
      <c r="AB524" s="149" t="s">
        <v>290</v>
      </c>
      <c r="AC524" s="149" t="s">
        <v>13956</v>
      </c>
      <c r="AD524" s="149" t="s">
        <v>290</v>
      </c>
      <c r="AE524" s="149" t="s">
        <v>290</v>
      </c>
      <c r="AF524" s="149" t="s">
        <v>13956</v>
      </c>
      <c r="AG524" s="8">
        <v>438</v>
      </c>
      <c r="AH524" s="149" t="s">
        <v>290</v>
      </c>
      <c r="AI524" s="9">
        <v>461</v>
      </c>
      <c r="AJ524" s="150" t="s">
        <v>13956</v>
      </c>
      <c r="AK524" s="9">
        <v>461</v>
      </c>
    </row>
    <row r="525" spans="1:37">
      <c r="A525" s="10" t="s">
        <v>2858</v>
      </c>
      <c r="B525" s="11" t="s">
        <v>2859</v>
      </c>
      <c r="C525" s="11" t="s">
        <v>9794</v>
      </c>
      <c r="D525" s="11" t="s">
        <v>2861</v>
      </c>
      <c r="E525" s="11" t="s">
        <v>2862</v>
      </c>
      <c r="F525" s="11" t="s">
        <v>12452</v>
      </c>
      <c r="G525" s="11" t="s">
        <v>6496</v>
      </c>
      <c r="H525" s="148">
        <v>3</v>
      </c>
      <c r="I525" s="148">
        <v>26.900000000000002</v>
      </c>
      <c r="J525" s="29">
        <v>33</v>
      </c>
      <c r="K525" s="29">
        <v>42</v>
      </c>
      <c r="L525" s="29">
        <v>42</v>
      </c>
      <c r="M525" s="29">
        <v>52</v>
      </c>
      <c r="N525" s="29">
        <v>40</v>
      </c>
      <c r="O525" s="29">
        <v>44</v>
      </c>
      <c r="P525" s="29">
        <v>45</v>
      </c>
      <c r="Q525" s="29">
        <v>64</v>
      </c>
      <c r="R525" s="29">
        <v>61</v>
      </c>
      <c r="S525" s="29">
        <v>53</v>
      </c>
      <c r="T525" s="6" t="s">
        <v>13956</v>
      </c>
      <c r="U525" s="6" t="s">
        <v>13956</v>
      </c>
      <c r="V525" s="6" t="s">
        <v>13956</v>
      </c>
      <c r="W525" s="6" t="s">
        <v>13956</v>
      </c>
      <c r="X525" s="29">
        <v>31</v>
      </c>
      <c r="Y525" s="6" t="s">
        <v>13956</v>
      </c>
      <c r="Z525" s="7">
        <v>257</v>
      </c>
      <c r="AA525" s="7">
        <v>250</v>
      </c>
      <c r="AB525" s="8">
        <v>32</v>
      </c>
      <c r="AC525" s="149" t="s">
        <v>13956</v>
      </c>
      <c r="AD525" s="8">
        <v>32</v>
      </c>
      <c r="AE525" s="149" t="s">
        <v>290</v>
      </c>
      <c r="AF525" s="149" t="s">
        <v>13956</v>
      </c>
      <c r="AG525" s="8">
        <v>419</v>
      </c>
      <c r="AH525" s="8">
        <v>19</v>
      </c>
      <c r="AI525" s="9">
        <v>507</v>
      </c>
      <c r="AJ525" s="150" t="s">
        <v>13956</v>
      </c>
      <c r="AK525" s="9">
        <v>507</v>
      </c>
    </row>
    <row r="526" spans="1:37">
      <c r="A526" s="10" t="s">
        <v>2864</v>
      </c>
      <c r="B526" s="11" t="s">
        <v>9796</v>
      </c>
      <c r="C526" s="11" t="s">
        <v>6497</v>
      </c>
      <c r="D526" s="11" t="s">
        <v>2866</v>
      </c>
      <c r="E526" s="11" t="s">
        <v>2819</v>
      </c>
      <c r="F526" s="11" t="s">
        <v>12453</v>
      </c>
      <c r="G526" s="11" t="s">
        <v>6499</v>
      </c>
      <c r="H526" s="148">
        <v>4</v>
      </c>
      <c r="I526" s="148">
        <v>24</v>
      </c>
      <c r="J526" s="29">
        <v>107</v>
      </c>
      <c r="K526" s="29">
        <v>31</v>
      </c>
      <c r="L526" s="29">
        <v>15</v>
      </c>
      <c r="M526" s="29">
        <v>14</v>
      </c>
      <c r="N526" s="29">
        <v>11</v>
      </c>
      <c r="O526" s="6" t="s">
        <v>290</v>
      </c>
      <c r="P526" s="6" t="s">
        <v>290</v>
      </c>
      <c r="Q526" s="6" t="s">
        <v>290</v>
      </c>
      <c r="R526" s="6" t="s">
        <v>13956</v>
      </c>
      <c r="S526" s="6" t="s">
        <v>13956</v>
      </c>
      <c r="T526" s="6" t="s">
        <v>13956</v>
      </c>
      <c r="U526" s="6" t="s">
        <v>13956</v>
      </c>
      <c r="V526" s="6" t="s">
        <v>13956</v>
      </c>
      <c r="W526" s="6" t="s">
        <v>13956</v>
      </c>
      <c r="X526" s="6" t="s">
        <v>13956</v>
      </c>
      <c r="Y526" s="6" t="s">
        <v>13956</v>
      </c>
      <c r="Z526" s="7">
        <v>93</v>
      </c>
      <c r="AA526" s="7">
        <v>105</v>
      </c>
      <c r="AB526" s="8">
        <v>17</v>
      </c>
      <c r="AC526" s="149" t="s">
        <v>13956</v>
      </c>
      <c r="AD526" s="8">
        <v>53</v>
      </c>
      <c r="AE526" s="149" t="s">
        <v>290</v>
      </c>
      <c r="AF526" s="149" t="s">
        <v>13956</v>
      </c>
      <c r="AG526" s="8">
        <v>115</v>
      </c>
      <c r="AH526" s="8">
        <v>11</v>
      </c>
      <c r="AI526" s="9">
        <v>198</v>
      </c>
      <c r="AJ526" s="150" t="s">
        <v>13956</v>
      </c>
      <c r="AK526" s="9">
        <v>198</v>
      </c>
    </row>
    <row r="527" spans="1:37">
      <c r="A527" s="10" t="s">
        <v>12454</v>
      </c>
      <c r="B527" s="11" t="s">
        <v>9799</v>
      </c>
      <c r="C527" s="11" t="s">
        <v>12455</v>
      </c>
      <c r="D527" s="11" t="s">
        <v>9802</v>
      </c>
      <c r="E527" s="11" t="s">
        <v>3030</v>
      </c>
      <c r="F527" s="11" t="s">
        <v>12456</v>
      </c>
      <c r="G527" s="11" t="s">
        <v>12457</v>
      </c>
      <c r="H527" s="148">
        <v>3</v>
      </c>
      <c r="I527" s="148">
        <v>22</v>
      </c>
      <c r="J527" s="29">
        <v>34</v>
      </c>
      <c r="K527" s="29">
        <v>42</v>
      </c>
      <c r="L527" s="29">
        <v>37</v>
      </c>
      <c r="M527" s="29">
        <v>29</v>
      </c>
      <c r="N527" s="29">
        <v>22</v>
      </c>
      <c r="O527" s="29">
        <v>42</v>
      </c>
      <c r="P527" s="29">
        <v>33</v>
      </c>
      <c r="Q527" s="29">
        <v>37</v>
      </c>
      <c r="R527" s="29">
        <v>37</v>
      </c>
      <c r="S527" s="29">
        <v>49</v>
      </c>
      <c r="T527" s="6" t="s">
        <v>13956</v>
      </c>
      <c r="U527" s="6" t="s">
        <v>13956</v>
      </c>
      <c r="V527" s="6" t="s">
        <v>13956</v>
      </c>
      <c r="W527" s="6" t="s">
        <v>13956</v>
      </c>
      <c r="X527" s="6" t="s">
        <v>290</v>
      </c>
      <c r="Y527" s="6" t="s">
        <v>13956</v>
      </c>
      <c r="Z527" s="7">
        <v>175</v>
      </c>
      <c r="AA527" s="7">
        <v>190</v>
      </c>
      <c r="AB527" s="8">
        <v>19</v>
      </c>
      <c r="AC527" s="149" t="s">
        <v>13956</v>
      </c>
      <c r="AD527" s="8">
        <v>46</v>
      </c>
      <c r="AE527" s="149" t="s">
        <v>13956</v>
      </c>
      <c r="AF527" s="149" t="s">
        <v>13956</v>
      </c>
      <c r="AG527" s="8">
        <v>296</v>
      </c>
      <c r="AH527" s="149" t="s">
        <v>290</v>
      </c>
      <c r="AI527" s="9">
        <v>365</v>
      </c>
      <c r="AJ527" s="150" t="s">
        <v>13956</v>
      </c>
      <c r="AK527" s="9">
        <v>365</v>
      </c>
    </row>
    <row r="528" spans="1:37">
      <c r="A528" s="10" t="s">
        <v>2867</v>
      </c>
      <c r="B528" s="11" t="s">
        <v>2868</v>
      </c>
      <c r="C528" s="11" t="s">
        <v>12458</v>
      </c>
      <c r="D528" s="11" t="s">
        <v>2869</v>
      </c>
      <c r="E528" s="11" t="s">
        <v>2856</v>
      </c>
      <c r="F528" s="11" t="s">
        <v>12459</v>
      </c>
      <c r="G528" s="11" t="s">
        <v>6502</v>
      </c>
      <c r="H528" s="148">
        <v>6</v>
      </c>
      <c r="I528" s="148">
        <v>44</v>
      </c>
      <c r="J528" s="29">
        <v>65</v>
      </c>
      <c r="K528" s="29">
        <v>38</v>
      </c>
      <c r="L528" s="29">
        <v>51</v>
      </c>
      <c r="M528" s="29">
        <v>43</v>
      </c>
      <c r="N528" s="29">
        <v>41</v>
      </c>
      <c r="O528" s="29">
        <v>45</v>
      </c>
      <c r="P528" s="29">
        <v>35</v>
      </c>
      <c r="Q528" s="29">
        <v>57</v>
      </c>
      <c r="R528" s="29">
        <v>46</v>
      </c>
      <c r="S528" s="29">
        <v>41</v>
      </c>
      <c r="T528" s="6" t="s">
        <v>13956</v>
      </c>
      <c r="U528" s="6" t="s">
        <v>13956</v>
      </c>
      <c r="V528" s="6" t="s">
        <v>13956</v>
      </c>
      <c r="W528" s="6" t="s">
        <v>13956</v>
      </c>
      <c r="X528" s="6" t="s">
        <v>290</v>
      </c>
      <c r="Y528" s="6" t="s">
        <v>13956</v>
      </c>
      <c r="Z528" s="7">
        <v>262</v>
      </c>
      <c r="AA528" s="7">
        <v>208</v>
      </c>
      <c r="AB528" s="8">
        <v>12</v>
      </c>
      <c r="AC528" s="149" t="s">
        <v>13956</v>
      </c>
      <c r="AD528" s="8">
        <v>18</v>
      </c>
      <c r="AE528" s="149" t="s">
        <v>290</v>
      </c>
      <c r="AF528" s="149" t="s">
        <v>13956</v>
      </c>
      <c r="AG528" s="8">
        <v>426</v>
      </c>
      <c r="AH528" s="8">
        <v>11</v>
      </c>
      <c r="AI528" s="9">
        <v>470</v>
      </c>
      <c r="AJ528" s="150" t="s">
        <v>13956</v>
      </c>
      <c r="AK528" s="9">
        <v>470</v>
      </c>
    </row>
    <row r="529" spans="1:37">
      <c r="A529" s="10" t="s">
        <v>2870</v>
      </c>
      <c r="B529" s="11" t="s">
        <v>2871</v>
      </c>
      <c r="C529" s="11" t="s">
        <v>9809</v>
      </c>
      <c r="D529" s="11" t="s">
        <v>2874</v>
      </c>
      <c r="E529" s="11" t="s">
        <v>2875</v>
      </c>
      <c r="F529" s="11" t="s">
        <v>12460</v>
      </c>
      <c r="G529" s="11" t="s">
        <v>6505</v>
      </c>
      <c r="H529" s="148">
        <v>1</v>
      </c>
      <c r="I529" s="148">
        <v>18</v>
      </c>
      <c r="J529" s="29">
        <v>40</v>
      </c>
      <c r="K529" s="29">
        <v>26</v>
      </c>
      <c r="L529" s="29">
        <v>26</v>
      </c>
      <c r="M529" s="29">
        <v>39</v>
      </c>
      <c r="N529" s="29">
        <v>33</v>
      </c>
      <c r="O529" s="29">
        <v>29</v>
      </c>
      <c r="P529" s="29">
        <v>37</v>
      </c>
      <c r="Q529" s="29">
        <v>37</v>
      </c>
      <c r="R529" s="29">
        <v>22</v>
      </c>
      <c r="S529" s="29">
        <v>32</v>
      </c>
      <c r="T529" s="6" t="s">
        <v>13956</v>
      </c>
      <c r="U529" s="6" t="s">
        <v>13956</v>
      </c>
      <c r="V529" s="6" t="s">
        <v>13956</v>
      </c>
      <c r="W529" s="6" t="s">
        <v>13956</v>
      </c>
      <c r="X529" s="6" t="s">
        <v>13956</v>
      </c>
      <c r="Y529" s="6" t="s">
        <v>13956</v>
      </c>
      <c r="Z529" s="7">
        <v>189</v>
      </c>
      <c r="AA529" s="7">
        <v>132</v>
      </c>
      <c r="AB529" s="8">
        <v>54</v>
      </c>
      <c r="AC529" s="149" t="s">
        <v>13956</v>
      </c>
      <c r="AD529" s="8">
        <v>80</v>
      </c>
      <c r="AE529" s="8">
        <v>10</v>
      </c>
      <c r="AF529" s="149" t="s">
        <v>13956</v>
      </c>
      <c r="AG529" s="8">
        <v>151</v>
      </c>
      <c r="AH529" s="8">
        <v>26</v>
      </c>
      <c r="AI529" s="9">
        <v>321</v>
      </c>
      <c r="AJ529" s="150" t="s">
        <v>13956</v>
      </c>
      <c r="AK529" s="9">
        <v>321</v>
      </c>
    </row>
    <row r="530" spans="1:37">
      <c r="A530" s="10" t="s">
        <v>2877</v>
      </c>
      <c r="B530" s="11" t="s">
        <v>2878</v>
      </c>
      <c r="C530" s="11" t="s">
        <v>12461</v>
      </c>
      <c r="D530" s="11" t="s">
        <v>2881</v>
      </c>
      <c r="E530" s="11" t="s">
        <v>2826</v>
      </c>
      <c r="F530" s="11" t="s">
        <v>12462</v>
      </c>
      <c r="G530" s="11" t="s">
        <v>6507</v>
      </c>
      <c r="H530" s="148">
        <v>3.7</v>
      </c>
      <c r="I530" s="148">
        <v>30</v>
      </c>
      <c r="J530" s="29">
        <v>66</v>
      </c>
      <c r="K530" s="29">
        <v>60</v>
      </c>
      <c r="L530" s="29">
        <v>51</v>
      </c>
      <c r="M530" s="29">
        <v>34</v>
      </c>
      <c r="N530" s="29">
        <v>63</v>
      </c>
      <c r="O530" s="29">
        <v>49</v>
      </c>
      <c r="P530" s="29">
        <v>62</v>
      </c>
      <c r="Q530" s="29">
        <v>52</v>
      </c>
      <c r="R530" s="29">
        <v>53</v>
      </c>
      <c r="S530" s="29">
        <v>63</v>
      </c>
      <c r="T530" s="6" t="s">
        <v>13956</v>
      </c>
      <c r="U530" s="6" t="s">
        <v>13956</v>
      </c>
      <c r="V530" s="6" t="s">
        <v>13956</v>
      </c>
      <c r="W530" s="6" t="s">
        <v>13956</v>
      </c>
      <c r="X530" s="29">
        <v>11</v>
      </c>
      <c r="Y530" s="6" t="s">
        <v>13956</v>
      </c>
      <c r="Z530" s="7">
        <v>301</v>
      </c>
      <c r="AA530" s="7">
        <v>263</v>
      </c>
      <c r="AB530" s="8">
        <v>20</v>
      </c>
      <c r="AC530" s="149" t="s">
        <v>290</v>
      </c>
      <c r="AD530" s="8">
        <v>19</v>
      </c>
      <c r="AE530" s="149" t="s">
        <v>290</v>
      </c>
      <c r="AF530" s="149" t="s">
        <v>13956</v>
      </c>
      <c r="AG530" s="8">
        <v>499</v>
      </c>
      <c r="AH530" s="8">
        <v>18</v>
      </c>
      <c r="AI530" s="9">
        <v>564</v>
      </c>
      <c r="AJ530" s="150" t="s">
        <v>13956</v>
      </c>
      <c r="AK530" s="9">
        <v>564</v>
      </c>
    </row>
    <row r="531" spans="1:37">
      <c r="A531" s="10" t="s">
        <v>2882</v>
      </c>
      <c r="B531" s="11" t="s">
        <v>2883</v>
      </c>
      <c r="C531" s="11" t="s">
        <v>12463</v>
      </c>
      <c r="D531" s="11" t="s">
        <v>2886</v>
      </c>
      <c r="E531" s="11" t="s">
        <v>2801</v>
      </c>
      <c r="F531" s="11" t="s">
        <v>12464</v>
      </c>
      <c r="G531" s="11" t="s">
        <v>6510</v>
      </c>
      <c r="H531" s="148">
        <v>1.5</v>
      </c>
      <c r="I531" s="148">
        <v>30</v>
      </c>
      <c r="J531" s="6" t="s">
        <v>13956</v>
      </c>
      <c r="K531" s="29">
        <v>39</v>
      </c>
      <c r="L531" s="29">
        <v>60</v>
      </c>
      <c r="M531" s="29">
        <v>60</v>
      </c>
      <c r="N531" s="29">
        <v>63</v>
      </c>
      <c r="O531" s="29">
        <v>64</v>
      </c>
      <c r="P531" s="29">
        <v>72</v>
      </c>
      <c r="Q531" s="29">
        <v>65</v>
      </c>
      <c r="R531" s="29">
        <v>71</v>
      </c>
      <c r="S531" s="29">
        <v>61</v>
      </c>
      <c r="T531" s="6" t="s">
        <v>13956</v>
      </c>
      <c r="U531" s="6" t="s">
        <v>13956</v>
      </c>
      <c r="V531" s="6" t="s">
        <v>13956</v>
      </c>
      <c r="W531" s="6" t="s">
        <v>13956</v>
      </c>
      <c r="X531" s="29">
        <v>10</v>
      </c>
      <c r="Y531" s="6" t="s">
        <v>13956</v>
      </c>
      <c r="Z531" s="7">
        <v>307</v>
      </c>
      <c r="AA531" s="7">
        <v>258</v>
      </c>
      <c r="AB531" s="8">
        <v>20</v>
      </c>
      <c r="AC531" s="149" t="s">
        <v>13956</v>
      </c>
      <c r="AD531" s="8">
        <v>20</v>
      </c>
      <c r="AE531" s="8">
        <v>10</v>
      </c>
      <c r="AF531" s="149" t="s">
        <v>13956</v>
      </c>
      <c r="AG531" s="8">
        <v>492</v>
      </c>
      <c r="AH531" s="8">
        <v>23</v>
      </c>
      <c r="AI531" s="9">
        <v>565</v>
      </c>
      <c r="AJ531" s="150" t="s">
        <v>13956</v>
      </c>
      <c r="AK531" s="9">
        <v>565</v>
      </c>
    </row>
    <row r="532" spans="1:37">
      <c r="A532" s="10" t="s">
        <v>2888</v>
      </c>
      <c r="B532" s="11" t="s">
        <v>2889</v>
      </c>
      <c r="C532" s="11" t="s">
        <v>12465</v>
      </c>
      <c r="D532" s="11" t="s">
        <v>2891</v>
      </c>
      <c r="E532" s="11" t="s">
        <v>2892</v>
      </c>
      <c r="F532" s="11" t="s">
        <v>12466</v>
      </c>
      <c r="G532" s="11" t="s">
        <v>6513</v>
      </c>
      <c r="H532" s="148">
        <v>2.5</v>
      </c>
      <c r="I532" s="148">
        <v>34</v>
      </c>
      <c r="J532" s="6" t="s">
        <v>13956</v>
      </c>
      <c r="K532" s="29">
        <v>47</v>
      </c>
      <c r="L532" s="29">
        <v>61</v>
      </c>
      <c r="M532" s="29">
        <v>56</v>
      </c>
      <c r="N532" s="29">
        <v>56</v>
      </c>
      <c r="O532" s="29">
        <v>63</v>
      </c>
      <c r="P532" s="29">
        <v>63</v>
      </c>
      <c r="Q532" s="29">
        <v>60</v>
      </c>
      <c r="R532" s="29">
        <v>59</v>
      </c>
      <c r="S532" s="29">
        <v>62</v>
      </c>
      <c r="T532" s="6" t="s">
        <v>13956</v>
      </c>
      <c r="U532" s="6" t="s">
        <v>13956</v>
      </c>
      <c r="V532" s="6" t="s">
        <v>13956</v>
      </c>
      <c r="W532" s="6" t="s">
        <v>13956</v>
      </c>
      <c r="X532" s="6" t="s">
        <v>290</v>
      </c>
      <c r="Y532" s="6" t="s">
        <v>13956</v>
      </c>
      <c r="Z532" s="7">
        <v>269</v>
      </c>
      <c r="AA532" s="7">
        <v>265</v>
      </c>
      <c r="AB532" s="8">
        <v>28</v>
      </c>
      <c r="AC532" s="149" t="s">
        <v>13956</v>
      </c>
      <c r="AD532" s="149" t="s">
        <v>13956</v>
      </c>
      <c r="AE532" s="149" t="s">
        <v>13956</v>
      </c>
      <c r="AF532" s="149" t="s">
        <v>13956</v>
      </c>
      <c r="AG532" s="8">
        <v>497</v>
      </c>
      <c r="AH532" s="149" t="s">
        <v>290</v>
      </c>
      <c r="AI532" s="9">
        <v>534</v>
      </c>
      <c r="AJ532" s="150" t="s">
        <v>13956</v>
      </c>
      <c r="AK532" s="9">
        <v>534</v>
      </c>
    </row>
    <row r="533" spans="1:37">
      <c r="A533" s="10" t="s">
        <v>2900</v>
      </c>
      <c r="B533" s="11" t="s">
        <v>2901</v>
      </c>
      <c r="C533" s="11" t="s">
        <v>9826</v>
      </c>
      <c r="D533" s="11" t="s">
        <v>2904</v>
      </c>
      <c r="E533" s="11" t="s">
        <v>2851</v>
      </c>
      <c r="F533" s="11" t="s">
        <v>12468</v>
      </c>
      <c r="G533" s="11" t="s">
        <v>6519</v>
      </c>
      <c r="H533" s="148">
        <v>3</v>
      </c>
      <c r="I533" s="148">
        <v>22</v>
      </c>
      <c r="J533" s="29">
        <v>76</v>
      </c>
      <c r="K533" s="29">
        <v>41</v>
      </c>
      <c r="L533" s="29">
        <v>58</v>
      </c>
      <c r="M533" s="29">
        <v>49</v>
      </c>
      <c r="N533" s="29">
        <v>34</v>
      </c>
      <c r="O533" s="29">
        <v>45</v>
      </c>
      <c r="P533" s="29">
        <v>44</v>
      </c>
      <c r="Q533" s="29">
        <v>48</v>
      </c>
      <c r="R533" s="29">
        <v>47</v>
      </c>
      <c r="S533" s="29">
        <v>43</v>
      </c>
      <c r="T533" s="6" t="s">
        <v>13956</v>
      </c>
      <c r="U533" s="6" t="s">
        <v>13956</v>
      </c>
      <c r="V533" s="6" t="s">
        <v>13956</v>
      </c>
      <c r="W533" s="6" t="s">
        <v>13956</v>
      </c>
      <c r="X533" s="6" t="s">
        <v>13956</v>
      </c>
      <c r="Y533" s="6" t="s">
        <v>13956</v>
      </c>
      <c r="Z533" s="7">
        <v>243</v>
      </c>
      <c r="AA533" s="7">
        <v>242</v>
      </c>
      <c r="AB533" s="8">
        <v>23</v>
      </c>
      <c r="AC533" s="149" t="s">
        <v>13956</v>
      </c>
      <c r="AD533" s="8">
        <v>37</v>
      </c>
      <c r="AE533" s="149" t="s">
        <v>290</v>
      </c>
      <c r="AF533" s="149" t="s">
        <v>13956</v>
      </c>
      <c r="AG533" s="8">
        <v>412</v>
      </c>
      <c r="AH533" s="149" t="s">
        <v>290</v>
      </c>
      <c r="AI533" s="9">
        <v>485</v>
      </c>
      <c r="AJ533" s="150" t="s">
        <v>13956</v>
      </c>
      <c r="AK533" s="9">
        <v>485</v>
      </c>
    </row>
    <row r="534" spans="1:37">
      <c r="A534" s="10" t="s">
        <v>2905</v>
      </c>
      <c r="B534" s="11" t="s">
        <v>2906</v>
      </c>
      <c r="C534" s="11" t="s">
        <v>9831</v>
      </c>
      <c r="D534" s="11" t="s">
        <v>2908</v>
      </c>
      <c r="E534" s="11" t="s">
        <v>2862</v>
      </c>
      <c r="F534" s="11" t="s">
        <v>12469</v>
      </c>
      <c r="G534" s="11" t="s">
        <v>6522</v>
      </c>
      <c r="H534" s="148">
        <v>4.5999999999999996</v>
      </c>
      <c r="I534" s="148">
        <v>69.8</v>
      </c>
      <c r="J534" s="6" t="s">
        <v>13956</v>
      </c>
      <c r="K534" s="6" t="s">
        <v>13956</v>
      </c>
      <c r="L534" s="6" t="s">
        <v>13956</v>
      </c>
      <c r="M534" s="6" t="s">
        <v>13956</v>
      </c>
      <c r="N534" s="6" t="s">
        <v>13956</v>
      </c>
      <c r="O534" s="6" t="s">
        <v>13956</v>
      </c>
      <c r="P534" s="6" t="s">
        <v>13956</v>
      </c>
      <c r="Q534" s="6" t="s">
        <v>13956</v>
      </c>
      <c r="R534" s="6" t="s">
        <v>13956</v>
      </c>
      <c r="S534" s="6" t="s">
        <v>13956</v>
      </c>
      <c r="T534" s="29">
        <v>325</v>
      </c>
      <c r="U534" s="29">
        <v>351</v>
      </c>
      <c r="V534" s="29">
        <v>326</v>
      </c>
      <c r="W534" s="29">
        <v>331</v>
      </c>
      <c r="X534" s="6" t="s">
        <v>13956</v>
      </c>
      <c r="Y534" s="6" t="s">
        <v>13956</v>
      </c>
      <c r="Z534" s="7">
        <v>651</v>
      </c>
      <c r="AA534" s="7">
        <v>682</v>
      </c>
      <c r="AB534" s="8">
        <v>16</v>
      </c>
      <c r="AC534" s="149" t="s">
        <v>290</v>
      </c>
      <c r="AD534" s="8">
        <v>55</v>
      </c>
      <c r="AE534" s="149" t="s">
        <v>290</v>
      </c>
      <c r="AF534" s="149" t="s">
        <v>13956</v>
      </c>
      <c r="AG534" s="8">
        <v>1178</v>
      </c>
      <c r="AH534" s="8">
        <v>76</v>
      </c>
      <c r="AI534" s="150" t="s">
        <v>13956</v>
      </c>
      <c r="AJ534" s="9">
        <v>1333</v>
      </c>
      <c r="AK534" s="9">
        <v>1333</v>
      </c>
    </row>
    <row r="535" spans="1:37">
      <c r="A535" s="10" t="s">
        <v>2909</v>
      </c>
      <c r="B535" s="11" t="s">
        <v>2910</v>
      </c>
      <c r="C535" s="11" t="s">
        <v>9834</v>
      </c>
      <c r="D535" s="11" t="s">
        <v>2911</v>
      </c>
      <c r="E535" s="11" t="s">
        <v>2801</v>
      </c>
      <c r="F535" s="11" t="s">
        <v>12470</v>
      </c>
      <c r="G535" s="11" t="s">
        <v>6525</v>
      </c>
      <c r="H535" s="148">
        <v>4</v>
      </c>
      <c r="I535" s="148">
        <v>23</v>
      </c>
      <c r="J535" s="6" t="s">
        <v>13956</v>
      </c>
      <c r="K535" s="29">
        <v>36</v>
      </c>
      <c r="L535" s="29">
        <v>37</v>
      </c>
      <c r="M535" s="29">
        <v>36</v>
      </c>
      <c r="N535" s="29">
        <v>34</v>
      </c>
      <c r="O535" s="29">
        <v>31</v>
      </c>
      <c r="P535" s="29">
        <v>35</v>
      </c>
      <c r="Q535" s="29">
        <v>35</v>
      </c>
      <c r="R535" s="29">
        <v>32</v>
      </c>
      <c r="S535" s="29">
        <v>25</v>
      </c>
      <c r="T535" s="6" t="s">
        <v>13956</v>
      </c>
      <c r="U535" s="6" t="s">
        <v>13956</v>
      </c>
      <c r="V535" s="6" t="s">
        <v>13956</v>
      </c>
      <c r="W535" s="6" t="s">
        <v>13956</v>
      </c>
      <c r="X535" s="6" t="s">
        <v>13956</v>
      </c>
      <c r="Y535" s="6" t="s">
        <v>13956</v>
      </c>
      <c r="Z535" s="7">
        <v>157</v>
      </c>
      <c r="AA535" s="7">
        <v>144</v>
      </c>
      <c r="AB535" s="8">
        <v>26</v>
      </c>
      <c r="AC535" s="149" t="s">
        <v>13956</v>
      </c>
      <c r="AD535" s="8">
        <v>20</v>
      </c>
      <c r="AE535" s="149" t="s">
        <v>290</v>
      </c>
      <c r="AF535" s="149" t="s">
        <v>13956</v>
      </c>
      <c r="AG535" s="8">
        <v>237</v>
      </c>
      <c r="AH535" s="8">
        <v>16</v>
      </c>
      <c r="AI535" s="9">
        <v>301</v>
      </c>
      <c r="AJ535" s="150" t="s">
        <v>13956</v>
      </c>
      <c r="AK535" s="9">
        <v>301</v>
      </c>
    </row>
    <row r="536" spans="1:37">
      <c r="A536" s="10" t="s">
        <v>2918</v>
      </c>
      <c r="B536" s="11" t="s">
        <v>2919</v>
      </c>
      <c r="C536" s="11" t="s">
        <v>9840</v>
      </c>
      <c r="D536" s="11" t="s">
        <v>2921</v>
      </c>
      <c r="E536" s="11" t="s">
        <v>2832</v>
      </c>
      <c r="F536" s="11" t="s">
        <v>12473</v>
      </c>
      <c r="G536" s="11" t="s">
        <v>6531</v>
      </c>
      <c r="H536" s="148">
        <v>2</v>
      </c>
      <c r="I536" s="148">
        <v>29</v>
      </c>
      <c r="J536" s="29">
        <v>63</v>
      </c>
      <c r="K536" s="29">
        <v>50</v>
      </c>
      <c r="L536" s="29">
        <v>45</v>
      </c>
      <c r="M536" s="29">
        <v>51</v>
      </c>
      <c r="N536" s="29">
        <v>54</v>
      </c>
      <c r="O536" s="29">
        <v>56</v>
      </c>
      <c r="P536" s="29">
        <v>58</v>
      </c>
      <c r="Q536" s="29">
        <v>70</v>
      </c>
      <c r="R536" s="29">
        <v>66</v>
      </c>
      <c r="S536" s="29">
        <v>66</v>
      </c>
      <c r="T536" s="6" t="s">
        <v>13956</v>
      </c>
      <c r="U536" s="6" t="s">
        <v>13956</v>
      </c>
      <c r="V536" s="6" t="s">
        <v>13956</v>
      </c>
      <c r="W536" s="6" t="s">
        <v>13956</v>
      </c>
      <c r="X536" s="29">
        <v>33</v>
      </c>
      <c r="Y536" s="6" t="s">
        <v>13956</v>
      </c>
      <c r="Z536" s="7">
        <v>301</v>
      </c>
      <c r="AA536" s="7">
        <v>311</v>
      </c>
      <c r="AB536" s="149" t="s">
        <v>290</v>
      </c>
      <c r="AC536" s="149" t="s">
        <v>13956</v>
      </c>
      <c r="AD536" s="8">
        <v>31</v>
      </c>
      <c r="AE536" s="149" t="s">
        <v>290</v>
      </c>
      <c r="AF536" s="149" t="s">
        <v>13956</v>
      </c>
      <c r="AG536" s="8">
        <v>553</v>
      </c>
      <c r="AH536" s="8">
        <v>20</v>
      </c>
      <c r="AI536" s="9">
        <v>612</v>
      </c>
      <c r="AJ536" s="150" t="s">
        <v>13956</v>
      </c>
      <c r="AK536" s="9">
        <v>612</v>
      </c>
    </row>
    <row r="537" spans="1:37">
      <c r="A537" s="10" t="s">
        <v>2922</v>
      </c>
      <c r="B537" s="11" t="s">
        <v>2923</v>
      </c>
      <c r="C537" s="11" t="s">
        <v>6532</v>
      </c>
      <c r="D537" s="11" t="s">
        <v>2926</v>
      </c>
      <c r="E537" s="11" t="s">
        <v>2839</v>
      </c>
      <c r="F537" s="11" t="s">
        <v>12474</v>
      </c>
      <c r="G537" s="11" t="s">
        <v>6534</v>
      </c>
      <c r="H537" s="148">
        <v>7</v>
      </c>
      <c r="I537" s="148">
        <v>28.5</v>
      </c>
      <c r="J537" s="6" t="s">
        <v>13956</v>
      </c>
      <c r="K537" s="6" t="s">
        <v>13956</v>
      </c>
      <c r="L537" s="6" t="s">
        <v>13956</v>
      </c>
      <c r="M537" s="6" t="s">
        <v>13956</v>
      </c>
      <c r="N537" s="6" t="s">
        <v>13956</v>
      </c>
      <c r="O537" s="6" t="s">
        <v>13956</v>
      </c>
      <c r="P537" s="6" t="s">
        <v>13956</v>
      </c>
      <c r="Q537" s="6" t="s">
        <v>13956</v>
      </c>
      <c r="R537" s="6" t="s">
        <v>13956</v>
      </c>
      <c r="S537" s="6" t="s">
        <v>13956</v>
      </c>
      <c r="T537" s="29">
        <v>79</v>
      </c>
      <c r="U537" s="29">
        <v>84</v>
      </c>
      <c r="V537" s="29">
        <v>98</v>
      </c>
      <c r="W537" s="29">
        <v>78</v>
      </c>
      <c r="X537" s="6" t="s">
        <v>13956</v>
      </c>
      <c r="Y537" s="29">
        <v>11</v>
      </c>
      <c r="Z537" s="7">
        <v>159</v>
      </c>
      <c r="AA537" s="7">
        <v>191</v>
      </c>
      <c r="AB537" s="8">
        <v>25</v>
      </c>
      <c r="AC537" s="149" t="s">
        <v>13956</v>
      </c>
      <c r="AD537" s="8">
        <v>23</v>
      </c>
      <c r="AE537" s="8">
        <v>50</v>
      </c>
      <c r="AF537" s="149" t="s">
        <v>290</v>
      </c>
      <c r="AG537" s="8">
        <v>246</v>
      </c>
      <c r="AH537" s="149" t="s">
        <v>290</v>
      </c>
      <c r="AI537" s="150" t="s">
        <v>13956</v>
      </c>
      <c r="AJ537" s="9">
        <v>350</v>
      </c>
      <c r="AK537" s="9">
        <v>350</v>
      </c>
    </row>
    <row r="538" spans="1:37">
      <c r="A538" s="10" t="s">
        <v>4706</v>
      </c>
      <c r="B538" s="11" t="s">
        <v>4707</v>
      </c>
      <c r="C538" s="11" t="s">
        <v>6535</v>
      </c>
      <c r="D538" s="11" t="s">
        <v>4709</v>
      </c>
      <c r="E538" s="11" t="s">
        <v>2801</v>
      </c>
      <c r="F538" s="11" t="s">
        <v>12475</v>
      </c>
      <c r="G538" s="11" t="s">
        <v>6537</v>
      </c>
      <c r="H538" s="148">
        <v>3.5</v>
      </c>
      <c r="I538" s="148">
        <v>14</v>
      </c>
      <c r="J538" s="29">
        <v>13</v>
      </c>
      <c r="K538" s="6" t="s">
        <v>290</v>
      </c>
      <c r="L538" s="29">
        <v>12</v>
      </c>
      <c r="M538" s="6" t="s">
        <v>290</v>
      </c>
      <c r="N538" s="6" t="s">
        <v>290</v>
      </c>
      <c r="O538" s="6" t="s">
        <v>290</v>
      </c>
      <c r="P538" s="6" t="s">
        <v>290</v>
      </c>
      <c r="Q538" s="6" t="s">
        <v>290</v>
      </c>
      <c r="R538" s="6" t="s">
        <v>290</v>
      </c>
      <c r="S538" s="6" t="s">
        <v>290</v>
      </c>
      <c r="T538" s="6" t="s">
        <v>290</v>
      </c>
      <c r="U538" s="6" t="s">
        <v>290</v>
      </c>
      <c r="V538" s="6" t="s">
        <v>290</v>
      </c>
      <c r="W538" s="6" t="s">
        <v>290</v>
      </c>
      <c r="X538" s="6" t="s">
        <v>13956</v>
      </c>
      <c r="Y538" s="6" t="s">
        <v>13956</v>
      </c>
      <c r="Z538" s="7">
        <v>43</v>
      </c>
      <c r="AA538" s="7">
        <v>43</v>
      </c>
      <c r="AB538" s="149" t="s">
        <v>13956</v>
      </c>
      <c r="AC538" s="149" t="s">
        <v>13956</v>
      </c>
      <c r="AD538" s="8">
        <v>10</v>
      </c>
      <c r="AE538" s="149" t="s">
        <v>290</v>
      </c>
      <c r="AF538" s="149" t="s">
        <v>290</v>
      </c>
      <c r="AG538" s="8">
        <v>49</v>
      </c>
      <c r="AH538" s="149" t="s">
        <v>290</v>
      </c>
      <c r="AI538" s="9">
        <v>75</v>
      </c>
      <c r="AJ538" s="9">
        <v>11</v>
      </c>
      <c r="AK538" s="9">
        <v>86</v>
      </c>
    </row>
    <row r="539" spans="1:37">
      <c r="A539" s="10" t="s">
        <v>2927</v>
      </c>
      <c r="B539" s="11" t="s">
        <v>2928</v>
      </c>
      <c r="C539" s="11" t="s">
        <v>12476</v>
      </c>
      <c r="D539" s="11" t="s">
        <v>2930</v>
      </c>
      <c r="E539" s="11" t="s">
        <v>2839</v>
      </c>
      <c r="F539" s="11" t="s">
        <v>12477</v>
      </c>
      <c r="G539" s="11" t="s">
        <v>6540</v>
      </c>
      <c r="H539" s="148">
        <v>1</v>
      </c>
      <c r="I539" s="148">
        <v>24</v>
      </c>
      <c r="J539" s="29">
        <v>57</v>
      </c>
      <c r="K539" s="29">
        <v>46</v>
      </c>
      <c r="L539" s="29">
        <v>27</v>
      </c>
      <c r="M539" s="29">
        <v>48</v>
      </c>
      <c r="N539" s="29">
        <v>52</v>
      </c>
      <c r="O539" s="29">
        <v>40</v>
      </c>
      <c r="P539" s="29">
        <v>49</v>
      </c>
      <c r="Q539" s="29">
        <v>53</v>
      </c>
      <c r="R539" s="29">
        <v>58</v>
      </c>
      <c r="S539" s="29">
        <v>44</v>
      </c>
      <c r="T539" s="6" t="s">
        <v>13956</v>
      </c>
      <c r="U539" s="6" t="s">
        <v>13956</v>
      </c>
      <c r="V539" s="6" t="s">
        <v>13956</v>
      </c>
      <c r="W539" s="6" t="s">
        <v>13956</v>
      </c>
      <c r="X539" s="6" t="s">
        <v>13956</v>
      </c>
      <c r="Y539" s="6" t="s">
        <v>13956</v>
      </c>
      <c r="Z539" s="7">
        <v>239</v>
      </c>
      <c r="AA539" s="7">
        <v>235</v>
      </c>
      <c r="AB539" s="8">
        <v>31</v>
      </c>
      <c r="AC539" s="149" t="s">
        <v>13956</v>
      </c>
      <c r="AD539" s="149" t="s">
        <v>290</v>
      </c>
      <c r="AE539" s="149" t="s">
        <v>290</v>
      </c>
      <c r="AF539" s="149" t="s">
        <v>13956</v>
      </c>
      <c r="AG539" s="8">
        <v>396</v>
      </c>
      <c r="AH539" s="8">
        <v>39</v>
      </c>
      <c r="AI539" s="9">
        <v>474</v>
      </c>
      <c r="AJ539" s="150" t="s">
        <v>13956</v>
      </c>
      <c r="AK539" s="9">
        <v>474</v>
      </c>
    </row>
    <row r="540" spans="1:37">
      <c r="A540" s="10" t="s">
        <v>2931</v>
      </c>
      <c r="B540" s="11" t="s">
        <v>2932</v>
      </c>
      <c r="C540" s="11" t="s">
        <v>9850</v>
      </c>
      <c r="D540" s="11" t="s">
        <v>2935</v>
      </c>
      <c r="E540" s="11" t="s">
        <v>2936</v>
      </c>
      <c r="F540" s="11" t="s">
        <v>12478</v>
      </c>
      <c r="G540" s="11" t="s">
        <v>6543</v>
      </c>
      <c r="H540" s="148">
        <v>10</v>
      </c>
      <c r="I540" s="148">
        <v>47</v>
      </c>
      <c r="J540" s="6" t="s">
        <v>13956</v>
      </c>
      <c r="K540" s="6" t="s">
        <v>13956</v>
      </c>
      <c r="L540" s="6" t="s">
        <v>13956</v>
      </c>
      <c r="M540" s="6" t="s">
        <v>13956</v>
      </c>
      <c r="N540" s="6" t="s">
        <v>13956</v>
      </c>
      <c r="O540" s="6" t="s">
        <v>13956</v>
      </c>
      <c r="P540" s="6" t="s">
        <v>13956</v>
      </c>
      <c r="Q540" s="6" t="s">
        <v>13956</v>
      </c>
      <c r="R540" s="6" t="s">
        <v>13956</v>
      </c>
      <c r="S540" s="6" t="s">
        <v>13956</v>
      </c>
      <c r="T540" s="29">
        <v>146</v>
      </c>
      <c r="U540" s="29">
        <v>148</v>
      </c>
      <c r="V540" s="29">
        <v>141</v>
      </c>
      <c r="W540" s="29">
        <v>134</v>
      </c>
      <c r="X540" s="6" t="s">
        <v>13956</v>
      </c>
      <c r="Y540" s="29">
        <v>68</v>
      </c>
      <c r="Z540" s="7">
        <v>316</v>
      </c>
      <c r="AA540" s="7">
        <v>321</v>
      </c>
      <c r="AB540" s="8">
        <v>10</v>
      </c>
      <c r="AC540" s="149" t="s">
        <v>290</v>
      </c>
      <c r="AD540" s="8">
        <v>83</v>
      </c>
      <c r="AE540" s="8">
        <v>25</v>
      </c>
      <c r="AF540" s="149" t="s">
        <v>290</v>
      </c>
      <c r="AG540" s="8">
        <v>506</v>
      </c>
      <c r="AH540" s="149" t="s">
        <v>290</v>
      </c>
      <c r="AI540" s="150" t="s">
        <v>13956</v>
      </c>
      <c r="AJ540" s="9">
        <v>637</v>
      </c>
      <c r="AK540" s="9">
        <v>637</v>
      </c>
    </row>
    <row r="541" spans="1:37">
      <c r="A541" s="10" t="s">
        <v>2938</v>
      </c>
      <c r="B541" s="11" t="s">
        <v>2939</v>
      </c>
      <c r="C541" s="11" t="s">
        <v>9853</v>
      </c>
      <c r="D541" s="11" t="s">
        <v>2942</v>
      </c>
      <c r="E541" s="11" t="s">
        <v>2845</v>
      </c>
      <c r="F541" s="11" t="s">
        <v>12479</v>
      </c>
      <c r="G541" s="11" t="s">
        <v>6546</v>
      </c>
      <c r="H541" s="148">
        <v>4.8</v>
      </c>
      <c r="I541" s="148">
        <v>38.1</v>
      </c>
      <c r="J541" s="6" t="s">
        <v>13956</v>
      </c>
      <c r="K541" s="29">
        <v>42</v>
      </c>
      <c r="L541" s="29">
        <v>50</v>
      </c>
      <c r="M541" s="29">
        <v>50</v>
      </c>
      <c r="N541" s="29">
        <v>51</v>
      </c>
      <c r="O541" s="29">
        <v>55</v>
      </c>
      <c r="P541" s="29">
        <v>59</v>
      </c>
      <c r="Q541" s="29">
        <v>62</v>
      </c>
      <c r="R541" s="29">
        <v>77</v>
      </c>
      <c r="S541" s="29">
        <v>76</v>
      </c>
      <c r="T541" s="6" t="s">
        <v>13956</v>
      </c>
      <c r="U541" s="6" t="s">
        <v>13956</v>
      </c>
      <c r="V541" s="6" t="s">
        <v>13956</v>
      </c>
      <c r="W541" s="6" t="s">
        <v>13956</v>
      </c>
      <c r="X541" s="6" t="s">
        <v>13956</v>
      </c>
      <c r="Y541" s="6" t="s">
        <v>13956</v>
      </c>
      <c r="Z541" s="7">
        <v>261</v>
      </c>
      <c r="AA541" s="7">
        <v>261</v>
      </c>
      <c r="AB541" s="8">
        <v>19</v>
      </c>
      <c r="AC541" s="149" t="s">
        <v>13956</v>
      </c>
      <c r="AD541" s="8">
        <v>31</v>
      </c>
      <c r="AE541" s="8">
        <v>19</v>
      </c>
      <c r="AF541" s="149" t="s">
        <v>13956</v>
      </c>
      <c r="AG541" s="8">
        <v>435</v>
      </c>
      <c r="AH541" s="8">
        <v>18</v>
      </c>
      <c r="AI541" s="9">
        <v>522</v>
      </c>
      <c r="AJ541" s="150" t="s">
        <v>13956</v>
      </c>
      <c r="AK541" s="9">
        <v>522</v>
      </c>
    </row>
    <row r="542" spans="1:37">
      <c r="A542" s="10" t="s">
        <v>2943</v>
      </c>
      <c r="B542" s="11" t="s">
        <v>369</v>
      </c>
      <c r="C542" s="11" t="s">
        <v>9856</v>
      </c>
      <c r="D542" s="11" t="s">
        <v>2946</v>
      </c>
      <c r="E542" s="11" t="s">
        <v>2851</v>
      </c>
      <c r="F542" s="11" t="s">
        <v>12480</v>
      </c>
      <c r="G542" s="11" t="s">
        <v>12481</v>
      </c>
      <c r="H542" s="148">
        <v>1</v>
      </c>
      <c r="I542" s="148">
        <v>10.5</v>
      </c>
      <c r="J542" s="29">
        <v>26</v>
      </c>
      <c r="K542" s="29">
        <v>15</v>
      </c>
      <c r="L542" s="29">
        <v>21</v>
      </c>
      <c r="M542" s="29">
        <v>19</v>
      </c>
      <c r="N542" s="29">
        <v>17</v>
      </c>
      <c r="O542" s="29">
        <v>19</v>
      </c>
      <c r="P542" s="29">
        <v>26</v>
      </c>
      <c r="Q542" s="29">
        <v>13</v>
      </c>
      <c r="R542" s="29">
        <v>19</v>
      </c>
      <c r="S542" s="29">
        <v>24</v>
      </c>
      <c r="T542" s="6" t="s">
        <v>13956</v>
      </c>
      <c r="U542" s="6" t="s">
        <v>13956</v>
      </c>
      <c r="V542" s="6" t="s">
        <v>13956</v>
      </c>
      <c r="W542" s="6" t="s">
        <v>13956</v>
      </c>
      <c r="X542" s="6" t="s">
        <v>13956</v>
      </c>
      <c r="Y542" s="6" t="s">
        <v>13956</v>
      </c>
      <c r="Z542" s="7">
        <v>88</v>
      </c>
      <c r="AA542" s="7">
        <v>111</v>
      </c>
      <c r="AB542" s="149" t="s">
        <v>290</v>
      </c>
      <c r="AC542" s="149" t="s">
        <v>13956</v>
      </c>
      <c r="AD542" s="8">
        <v>15</v>
      </c>
      <c r="AE542" s="149" t="s">
        <v>290</v>
      </c>
      <c r="AF542" s="149" t="s">
        <v>13956</v>
      </c>
      <c r="AG542" s="8">
        <v>163</v>
      </c>
      <c r="AH542" s="8">
        <v>10</v>
      </c>
      <c r="AI542" s="9">
        <v>199</v>
      </c>
      <c r="AJ542" s="150" t="s">
        <v>13956</v>
      </c>
      <c r="AK542" s="9">
        <v>199</v>
      </c>
    </row>
    <row r="543" spans="1:37">
      <c r="A543" s="10" t="s">
        <v>2947</v>
      </c>
      <c r="B543" s="11" t="s">
        <v>2948</v>
      </c>
      <c r="C543" s="11" t="s">
        <v>9860</v>
      </c>
      <c r="D543" s="11" t="s">
        <v>2950</v>
      </c>
      <c r="E543" s="11" t="s">
        <v>2839</v>
      </c>
      <c r="F543" s="11" t="s">
        <v>12482</v>
      </c>
      <c r="G543" s="11" t="s">
        <v>6549</v>
      </c>
      <c r="H543" s="148">
        <v>2.2000000000000002</v>
      </c>
      <c r="I543" s="148">
        <v>28.6</v>
      </c>
      <c r="J543" s="29">
        <v>42</v>
      </c>
      <c r="K543" s="29">
        <v>51</v>
      </c>
      <c r="L543" s="29">
        <v>51</v>
      </c>
      <c r="M543" s="29">
        <v>53</v>
      </c>
      <c r="N543" s="29">
        <v>54</v>
      </c>
      <c r="O543" s="29">
        <v>59</v>
      </c>
      <c r="P543" s="29">
        <v>57</v>
      </c>
      <c r="Q543" s="29">
        <v>50</v>
      </c>
      <c r="R543" s="29">
        <v>57</v>
      </c>
      <c r="S543" s="29">
        <v>62</v>
      </c>
      <c r="T543" s="6" t="s">
        <v>13956</v>
      </c>
      <c r="U543" s="6" t="s">
        <v>13956</v>
      </c>
      <c r="V543" s="6" t="s">
        <v>13956</v>
      </c>
      <c r="W543" s="6" t="s">
        <v>13956</v>
      </c>
      <c r="X543" s="29">
        <v>20</v>
      </c>
      <c r="Y543" s="6" t="s">
        <v>13956</v>
      </c>
      <c r="Z543" s="7">
        <v>277</v>
      </c>
      <c r="AA543" s="7">
        <v>279</v>
      </c>
      <c r="AB543" s="8">
        <v>48</v>
      </c>
      <c r="AC543" s="149" t="s">
        <v>13956</v>
      </c>
      <c r="AD543" s="8">
        <v>18</v>
      </c>
      <c r="AE543" s="149" t="s">
        <v>290</v>
      </c>
      <c r="AF543" s="149" t="s">
        <v>13956</v>
      </c>
      <c r="AG543" s="8">
        <v>469</v>
      </c>
      <c r="AH543" s="8">
        <v>15</v>
      </c>
      <c r="AI543" s="9">
        <v>556</v>
      </c>
      <c r="AJ543" s="150" t="s">
        <v>13956</v>
      </c>
      <c r="AK543" s="9">
        <v>556</v>
      </c>
    </row>
    <row r="544" spans="1:37">
      <c r="A544" s="10" t="s">
        <v>2951</v>
      </c>
      <c r="B544" s="11" t="s">
        <v>2952</v>
      </c>
      <c r="C544" s="11" t="s">
        <v>12483</v>
      </c>
      <c r="D544" s="11" t="s">
        <v>2954</v>
      </c>
      <c r="E544" s="11" t="s">
        <v>2892</v>
      </c>
      <c r="F544" s="11" t="s">
        <v>12484</v>
      </c>
      <c r="G544" s="11" t="s">
        <v>6552</v>
      </c>
      <c r="H544" s="148">
        <v>1</v>
      </c>
      <c r="I544" s="148">
        <v>13.8</v>
      </c>
      <c r="J544" s="29">
        <v>38</v>
      </c>
      <c r="K544" s="29">
        <v>25</v>
      </c>
      <c r="L544" s="29">
        <v>25</v>
      </c>
      <c r="M544" s="29">
        <v>19</v>
      </c>
      <c r="N544" s="29">
        <v>23</v>
      </c>
      <c r="O544" s="29">
        <v>16</v>
      </c>
      <c r="P544" s="29">
        <v>21</v>
      </c>
      <c r="Q544" s="29">
        <v>22</v>
      </c>
      <c r="R544" s="6" t="s">
        <v>290</v>
      </c>
      <c r="S544" s="29">
        <v>18</v>
      </c>
      <c r="T544" s="6" t="s">
        <v>13956</v>
      </c>
      <c r="U544" s="6" t="s">
        <v>13956</v>
      </c>
      <c r="V544" s="6" t="s">
        <v>13956</v>
      </c>
      <c r="W544" s="6" t="s">
        <v>13956</v>
      </c>
      <c r="X544" s="6" t="s">
        <v>13956</v>
      </c>
      <c r="Y544" s="6" t="s">
        <v>13956</v>
      </c>
      <c r="Z544" s="7">
        <v>110</v>
      </c>
      <c r="AA544" s="7">
        <v>103</v>
      </c>
      <c r="AB544" s="8">
        <v>11</v>
      </c>
      <c r="AC544" s="149" t="s">
        <v>13956</v>
      </c>
      <c r="AD544" s="149" t="s">
        <v>290</v>
      </c>
      <c r="AE544" s="149" t="s">
        <v>13956</v>
      </c>
      <c r="AF544" s="149" t="s">
        <v>290</v>
      </c>
      <c r="AG544" s="8">
        <v>176</v>
      </c>
      <c r="AH544" s="8">
        <v>16</v>
      </c>
      <c r="AI544" s="9">
        <v>213</v>
      </c>
      <c r="AJ544" s="150" t="s">
        <v>13956</v>
      </c>
      <c r="AK544" s="9">
        <v>213</v>
      </c>
    </row>
    <row r="545" spans="1:37">
      <c r="A545" s="10" t="s">
        <v>2955</v>
      </c>
      <c r="B545" s="11" t="s">
        <v>2956</v>
      </c>
      <c r="C545" s="11" t="s">
        <v>9866</v>
      </c>
      <c r="D545" s="11" t="s">
        <v>2958</v>
      </c>
      <c r="E545" s="11" t="s">
        <v>2851</v>
      </c>
      <c r="F545" s="11" t="s">
        <v>12485</v>
      </c>
      <c r="G545" s="11" t="s">
        <v>6555</v>
      </c>
      <c r="H545" s="148">
        <v>5.5</v>
      </c>
      <c r="I545" s="148">
        <v>43</v>
      </c>
      <c r="J545" s="6" t="s">
        <v>13956</v>
      </c>
      <c r="K545" s="6" t="s">
        <v>13956</v>
      </c>
      <c r="L545" s="6" t="s">
        <v>13956</v>
      </c>
      <c r="M545" s="6" t="s">
        <v>13956</v>
      </c>
      <c r="N545" s="6" t="s">
        <v>13956</v>
      </c>
      <c r="O545" s="6" t="s">
        <v>13956</v>
      </c>
      <c r="P545" s="6" t="s">
        <v>13956</v>
      </c>
      <c r="Q545" s="6" t="s">
        <v>13956</v>
      </c>
      <c r="R545" s="6" t="s">
        <v>13956</v>
      </c>
      <c r="S545" s="6" t="s">
        <v>13956</v>
      </c>
      <c r="T545" s="29">
        <v>176</v>
      </c>
      <c r="U545" s="29">
        <v>150</v>
      </c>
      <c r="V545" s="29">
        <v>154</v>
      </c>
      <c r="W545" s="29">
        <v>159</v>
      </c>
      <c r="X545" s="6" t="s">
        <v>13956</v>
      </c>
      <c r="Y545" s="29">
        <v>46</v>
      </c>
      <c r="Z545" s="7">
        <v>294</v>
      </c>
      <c r="AA545" s="7">
        <v>391</v>
      </c>
      <c r="AB545" s="8">
        <v>49</v>
      </c>
      <c r="AC545" s="149" t="s">
        <v>290</v>
      </c>
      <c r="AD545" s="8">
        <v>55</v>
      </c>
      <c r="AE545" s="8">
        <v>53</v>
      </c>
      <c r="AF545" s="149" t="s">
        <v>13956</v>
      </c>
      <c r="AG545" s="8">
        <v>485</v>
      </c>
      <c r="AH545" s="8">
        <v>42</v>
      </c>
      <c r="AI545" s="150" t="s">
        <v>13956</v>
      </c>
      <c r="AJ545" s="9">
        <v>685</v>
      </c>
      <c r="AK545" s="9">
        <v>685</v>
      </c>
    </row>
    <row r="546" spans="1:37">
      <c r="A546" s="10" t="s">
        <v>2959</v>
      </c>
      <c r="B546" s="11" t="s">
        <v>2960</v>
      </c>
      <c r="C546" s="11" t="s">
        <v>9869</v>
      </c>
      <c r="D546" s="11" t="s">
        <v>2963</v>
      </c>
      <c r="E546" s="11" t="s">
        <v>2964</v>
      </c>
      <c r="F546" s="11" t="s">
        <v>12486</v>
      </c>
      <c r="G546" s="11" t="s">
        <v>6558</v>
      </c>
      <c r="H546" s="148">
        <v>1</v>
      </c>
      <c r="I546" s="148">
        <v>21.5</v>
      </c>
      <c r="J546" s="29">
        <v>34</v>
      </c>
      <c r="K546" s="29">
        <v>28</v>
      </c>
      <c r="L546" s="29">
        <v>19</v>
      </c>
      <c r="M546" s="29">
        <v>21</v>
      </c>
      <c r="N546" s="29">
        <v>24</v>
      </c>
      <c r="O546" s="29">
        <v>31</v>
      </c>
      <c r="P546" s="29">
        <v>24</v>
      </c>
      <c r="Q546" s="29">
        <v>29</v>
      </c>
      <c r="R546" s="29">
        <v>28</v>
      </c>
      <c r="S546" s="29">
        <v>31</v>
      </c>
      <c r="T546" s="6" t="s">
        <v>13956</v>
      </c>
      <c r="U546" s="6" t="s">
        <v>13956</v>
      </c>
      <c r="V546" s="6" t="s">
        <v>13956</v>
      </c>
      <c r="W546" s="6" t="s">
        <v>13956</v>
      </c>
      <c r="X546" s="29">
        <v>25</v>
      </c>
      <c r="Y546" s="6" t="s">
        <v>13956</v>
      </c>
      <c r="Z546" s="7">
        <v>150</v>
      </c>
      <c r="AA546" s="7">
        <v>144</v>
      </c>
      <c r="AB546" s="8">
        <v>37</v>
      </c>
      <c r="AC546" s="149" t="s">
        <v>13956</v>
      </c>
      <c r="AD546" s="8">
        <v>41</v>
      </c>
      <c r="AE546" s="149" t="s">
        <v>290</v>
      </c>
      <c r="AF546" s="149" t="s">
        <v>290</v>
      </c>
      <c r="AG546" s="8">
        <v>202</v>
      </c>
      <c r="AH546" s="8">
        <v>10</v>
      </c>
      <c r="AI546" s="9">
        <v>294</v>
      </c>
      <c r="AJ546" s="150" t="s">
        <v>13956</v>
      </c>
      <c r="AK546" s="9">
        <v>294</v>
      </c>
    </row>
    <row r="547" spans="1:37">
      <c r="A547" s="10" t="s">
        <v>12487</v>
      </c>
      <c r="B547" s="11" t="s">
        <v>9871</v>
      </c>
      <c r="C547" s="11" t="s">
        <v>12488</v>
      </c>
      <c r="D547" s="11" t="s">
        <v>9874</v>
      </c>
      <c r="E547" s="11" t="s">
        <v>9875</v>
      </c>
      <c r="F547" s="11" t="s">
        <v>12489</v>
      </c>
      <c r="G547" s="11" t="s">
        <v>12490</v>
      </c>
      <c r="H547" s="148">
        <v>1</v>
      </c>
      <c r="I547" s="148">
        <v>12.4</v>
      </c>
      <c r="J547" s="29">
        <v>35</v>
      </c>
      <c r="K547" s="6" t="s">
        <v>290</v>
      </c>
      <c r="L547" s="29">
        <v>16</v>
      </c>
      <c r="M547" s="29">
        <v>11</v>
      </c>
      <c r="N547" s="29">
        <v>12</v>
      </c>
      <c r="O547" s="29">
        <v>17</v>
      </c>
      <c r="P547" s="29">
        <v>11</v>
      </c>
      <c r="Q547" s="29">
        <v>11</v>
      </c>
      <c r="R547" s="29">
        <v>15</v>
      </c>
      <c r="S547" s="29">
        <v>10</v>
      </c>
      <c r="T547" s="6" t="s">
        <v>13956</v>
      </c>
      <c r="U547" s="6" t="s">
        <v>13956</v>
      </c>
      <c r="V547" s="6" t="s">
        <v>13956</v>
      </c>
      <c r="W547" s="6" t="s">
        <v>13956</v>
      </c>
      <c r="X547" s="6" t="s">
        <v>13956</v>
      </c>
      <c r="Y547" s="6" t="s">
        <v>13956</v>
      </c>
      <c r="Z547" s="7">
        <v>80</v>
      </c>
      <c r="AA547" s="7">
        <v>66</v>
      </c>
      <c r="AB547" s="149" t="s">
        <v>290</v>
      </c>
      <c r="AC547" s="149" t="s">
        <v>13956</v>
      </c>
      <c r="AD547" s="149" t="s">
        <v>290</v>
      </c>
      <c r="AE547" s="149" t="s">
        <v>13956</v>
      </c>
      <c r="AF547" s="149" t="s">
        <v>13956</v>
      </c>
      <c r="AG547" s="8">
        <v>125</v>
      </c>
      <c r="AH547" s="149" t="s">
        <v>290</v>
      </c>
      <c r="AI547" s="9">
        <v>146</v>
      </c>
      <c r="AJ547" s="150" t="s">
        <v>13956</v>
      </c>
      <c r="AK547" s="9">
        <v>146</v>
      </c>
    </row>
    <row r="548" spans="1:37">
      <c r="A548" s="10" t="s">
        <v>2966</v>
      </c>
      <c r="B548" s="11" t="s">
        <v>2967</v>
      </c>
      <c r="C548" s="11" t="s">
        <v>6559</v>
      </c>
      <c r="D548" s="11" t="s">
        <v>2969</v>
      </c>
      <c r="E548" s="11" t="s">
        <v>1727</v>
      </c>
      <c r="F548" s="11" t="s">
        <v>12491</v>
      </c>
      <c r="G548" s="11" t="s">
        <v>6561</v>
      </c>
      <c r="H548" s="148">
        <v>4</v>
      </c>
      <c r="I548" s="148">
        <v>32</v>
      </c>
      <c r="J548" s="6" t="s">
        <v>13956</v>
      </c>
      <c r="K548" s="29">
        <v>36</v>
      </c>
      <c r="L548" s="29">
        <v>52</v>
      </c>
      <c r="M548" s="29">
        <v>50</v>
      </c>
      <c r="N548" s="29">
        <v>40</v>
      </c>
      <c r="O548" s="29">
        <v>59</v>
      </c>
      <c r="P548" s="29">
        <v>37</v>
      </c>
      <c r="Q548" s="29">
        <v>54</v>
      </c>
      <c r="R548" s="29">
        <v>44</v>
      </c>
      <c r="S548" s="29">
        <v>63</v>
      </c>
      <c r="T548" s="6" t="s">
        <v>13956</v>
      </c>
      <c r="U548" s="6" t="s">
        <v>13956</v>
      </c>
      <c r="V548" s="6" t="s">
        <v>13956</v>
      </c>
      <c r="W548" s="6" t="s">
        <v>13956</v>
      </c>
      <c r="X548" s="29">
        <v>20</v>
      </c>
      <c r="Y548" s="6" t="s">
        <v>13956</v>
      </c>
      <c r="Z548" s="7">
        <v>255</v>
      </c>
      <c r="AA548" s="7">
        <v>200</v>
      </c>
      <c r="AB548" s="8">
        <v>13</v>
      </c>
      <c r="AC548" s="149" t="s">
        <v>13956</v>
      </c>
      <c r="AD548" s="149" t="s">
        <v>290</v>
      </c>
      <c r="AE548" s="149" t="s">
        <v>290</v>
      </c>
      <c r="AF548" s="149" t="s">
        <v>13956</v>
      </c>
      <c r="AG548" s="8">
        <v>409</v>
      </c>
      <c r="AH548" s="8">
        <v>16</v>
      </c>
      <c r="AI548" s="9">
        <v>455</v>
      </c>
      <c r="AJ548" s="150" t="s">
        <v>13956</v>
      </c>
      <c r="AK548" s="9">
        <v>455</v>
      </c>
    </row>
    <row r="549" spans="1:37">
      <c r="A549" s="10" t="s">
        <v>2970</v>
      </c>
      <c r="B549" s="11" t="s">
        <v>1585</v>
      </c>
      <c r="C549" s="11" t="s">
        <v>9882</v>
      </c>
      <c r="D549" s="11" t="s">
        <v>2972</v>
      </c>
      <c r="E549" s="11" t="s">
        <v>2851</v>
      </c>
      <c r="F549" s="11" t="s">
        <v>12492</v>
      </c>
      <c r="G549" s="11" t="s">
        <v>6564</v>
      </c>
      <c r="H549" s="148">
        <v>0.4</v>
      </c>
      <c r="I549" s="148">
        <v>5.6</v>
      </c>
      <c r="J549" s="29">
        <v>22</v>
      </c>
      <c r="K549" s="6" t="s">
        <v>290</v>
      </c>
      <c r="L549" s="6" t="s">
        <v>290</v>
      </c>
      <c r="M549" s="6" t="s">
        <v>290</v>
      </c>
      <c r="N549" s="6" t="s">
        <v>290</v>
      </c>
      <c r="O549" s="6" t="s">
        <v>290</v>
      </c>
      <c r="P549" s="6" t="s">
        <v>290</v>
      </c>
      <c r="Q549" s="6" t="s">
        <v>290</v>
      </c>
      <c r="R549" s="6" t="s">
        <v>290</v>
      </c>
      <c r="S549" s="6" t="s">
        <v>290</v>
      </c>
      <c r="T549" s="6" t="s">
        <v>13956</v>
      </c>
      <c r="U549" s="6" t="s">
        <v>13956</v>
      </c>
      <c r="V549" s="6" t="s">
        <v>13956</v>
      </c>
      <c r="W549" s="6" t="s">
        <v>13956</v>
      </c>
      <c r="X549" s="6" t="s">
        <v>13956</v>
      </c>
      <c r="Y549" s="6" t="s">
        <v>13956</v>
      </c>
      <c r="Z549" s="7">
        <v>42</v>
      </c>
      <c r="AA549" s="7">
        <v>34</v>
      </c>
      <c r="AB549" s="8">
        <v>12</v>
      </c>
      <c r="AC549" s="149" t="s">
        <v>13956</v>
      </c>
      <c r="AD549" s="149" t="s">
        <v>290</v>
      </c>
      <c r="AE549" s="149" t="s">
        <v>290</v>
      </c>
      <c r="AF549" s="149" t="s">
        <v>13956</v>
      </c>
      <c r="AG549" s="8">
        <v>47</v>
      </c>
      <c r="AH549" s="149" t="s">
        <v>290</v>
      </c>
      <c r="AI549" s="9">
        <v>76</v>
      </c>
      <c r="AJ549" s="150" t="s">
        <v>13956</v>
      </c>
      <c r="AK549" s="9">
        <v>76</v>
      </c>
    </row>
    <row r="550" spans="1:37">
      <c r="A550" s="10" t="s">
        <v>2973</v>
      </c>
      <c r="B550" s="11" t="s">
        <v>2974</v>
      </c>
      <c r="C550" s="11" t="s">
        <v>9886</v>
      </c>
      <c r="D550" s="11" t="s">
        <v>2977</v>
      </c>
      <c r="E550" s="11" t="s">
        <v>2839</v>
      </c>
      <c r="F550" s="11" t="s">
        <v>12493</v>
      </c>
      <c r="G550" s="11" t="s">
        <v>6567</v>
      </c>
      <c r="H550" s="148">
        <v>10</v>
      </c>
      <c r="I550" s="148">
        <v>40.5</v>
      </c>
      <c r="J550" s="29">
        <v>61</v>
      </c>
      <c r="K550" s="29">
        <v>75</v>
      </c>
      <c r="L550" s="29">
        <v>74</v>
      </c>
      <c r="M550" s="29">
        <v>71</v>
      </c>
      <c r="N550" s="29">
        <v>78</v>
      </c>
      <c r="O550" s="29">
        <v>60</v>
      </c>
      <c r="P550" s="29">
        <v>78</v>
      </c>
      <c r="Q550" s="29">
        <v>77</v>
      </c>
      <c r="R550" s="29">
        <v>71</v>
      </c>
      <c r="S550" s="29">
        <v>73</v>
      </c>
      <c r="T550" s="6" t="s">
        <v>13956</v>
      </c>
      <c r="U550" s="6" t="s">
        <v>13956</v>
      </c>
      <c r="V550" s="6" t="s">
        <v>13956</v>
      </c>
      <c r="W550" s="6" t="s">
        <v>13956</v>
      </c>
      <c r="X550" s="6" t="s">
        <v>13956</v>
      </c>
      <c r="Y550" s="6" t="s">
        <v>13956</v>
      </c>
      <c r="Z550" s="7">
        <v>337</v>
      </c>
      <c r="AA550" s="7">
        <v>381</v>
      </c>
      <c r="AB550" s="8">
        <v>39</v>
      </c>
      <c r="AC550" s="149" t="s">
        <v>13956</v>
      </c>
      <c r="AD550" s="8">
        <v>31</v>
      </c>
      <c r="AE550" s="8">
        <v>76</v>
      </c>
      <c r="AF550" s="149" t="s">
        <v>290</v>
      </c>
      <c r="AG550" s="8">
        <v>570</v>
      </c>
      <c r="AH550" s="149" t="s">
        <v>13956</v>
      </c>
      <c r="AI550" s="9">
        <v>718</v>
      </c>
      <c r="AJ550" s="150" t="s">
        <v>13956</v>
      </c>
      <c r="AK550" s="9">
        <v>718</v>
      </c>
    </row>
    <row r="551" spans="1:37">
      <c r="A551" s="10" t="s">
        <v>12495</v>
      </c>
      <c r="B551" s="11" t="s">
        <v>12496</v>
      </c>
      <c r="C551" s="11" t="s">
        <v>12497</v>
      </c>
      <c r="D551" s="11" t="s">
        <v>12498</v>
      </c>
      <c r="E551" s="11" t="s">
        <v>12499</v>
      </c>
      <c r="F551" s="11" t="s">
        <v>12500</v>
      </c>
      <c r="G551" s="11" t="s">
        <v>12501</v>
      </c>
      <c r="H551" s="148">
        <v>1</v>
      </c>
      <c r="I551" s="148">
        <v>12.6</v>
      </c>
      <c r="J551" s="29">
        <v>28</v>
      </c>
      <c r="K551" s="29">
        <v>13</v>
      </c>
      <c r="L551" s="29">
        <v>16</v>
      </c>
      <c r="M551" s="29">
        <v>10</v>
      </c>
      <c r="N551" s="6" t="s">
        <v>290</v>
      </c>
      <c r="O551" s="29">
        <v>13</v>
      </c>
      <c r="P551" s="6" t="s">
        <v>290</v>
      </c>
      <c r="Q551" s="29">
        <v>10</v>
      </c>
      <c r="R551" s="6" t="s">
        <v>290</v>
      </c>
      <c r="S551" s="29">
        <v>15</v>
      </c>
      <c r="T551" s="6" t="s">
        <v>13956</v>
      </c>
      <c r="U551" s="6" t="s">
        <v>13956</v>
      </c>
      <c r="V551" s="6" t="s">
        <v>13956</v>
      </c>
      <c r="W551" s="6" t="s">
        <v>13956</v>
      </c>
      <c r="X551" s="6" t="s">
        <v>290</v>
      </c>
      <c r="Y551" s="6" t="s">
        <v>13956</v>
      </c>
      <c r="Z551" s="7">
        <v>73</v>
      </c>
      <c r="AA551" s="7">
        <v>65</v>
      </c>
      <c r="AB551" s="149" t="s">
        <v>290</v>
      </c>
      <c r="AC551" s="149" t="s">
        <v>290</v>
      </c>
      <c r="AD551" s="8">
        <v>14</v>
      </c>
      <c r="AE551" s="8">
        <v>24</v>
      </c>
      <c r="AF551" s="149" t="s">
        <v>13956</v>
      </c>
      <c r="AG551" s="8">
        <v>88</v>
      </c>
      <c r="AH551" s="149" t="s">
        <v>290</v>
      </c>
      <c r="AI551" s="9">
        <v>138</v>
      </c>
      <c r="AJ551" s="150" t="s">
        <v>13956</v>
      </c>
      <c r="AK551" s="9">
        <v>138</v>
      </c>
    </row>
    <row r="552" spans="1:37">
      <c r="A552" s="10" t="s">
        <v>2983</v>
      </c>
      <c r="B552" s="11" t="s">
        <v>2984</v>
      </c>
      <c r="C552" s="11" t="s">
        <v>9892</v>
      </c>
      <c r="D552" s="11" t="s">
        <v>2986</v>
      </c>
      <c r="E552" s="11" t="s">
        <v>2987</v>
      </c>
      <c r="F552" s="11" t="s">
        <v>12502</v>
      </c>
      <c r="G552" s="11" t="s">
        <v>6573</v>
      </c>
      <c r="H552" s="148">
        <v>1</v>
      </c>
      <c r="I552" s="148">
        <v>11</v>
      </c>
      <c r="J552" s="29">
        <v>56</v>
      </c>
      <c r="K552" s="29">
        <v>16</v>
      </c>
      <c r="L552" s="29">
        <v>11</v>
      </c>
      <c r="M552" s="6" t="s">
        <v>290</v>
      </c>
      <c r="N552" s="6" t="s">
        <v>290</v>
      </c>
      <c r="O552" s="6" t="s">
        <v>290</v>
      </c>
      <c r="P552" s="6" t="s">
        <v>290</v>
      </c>
      <c r="Q552" s="6" t="s">
        <v>290</v>
      </c>
      <c r="R552" s="6" t="s">
        <v>290</v>
      </c>
      <c r="S552" s="6" t="s">
        <v>290</v>
      </c>
      <c r="T552" s="6" t="s">
        <v>13956</v>
      </c>
      <c r="U552" s="6" t="s">
        <v>13956</v>
      </c>
      <c r="V552" s="6" t="s">
        <v>13956</v>
      </c>
      <c r="W552" s="6" t="s">
        <v>13956</v>
      </c>
      <c r="X552" s="6" t="s">
        <v>290</v>
      </c>
      <c r="Y552" s="6" t="s">
        <v>13956</v>
      </c>
      <c r="Z552" s="7">
        <v>59</v>
      </c>
      <c r="AA552" s="7">
        <v>68</v>
      </c>
      <c r="AB552" s="8">
        <v>21</v>
      </c>
      <c r="AC552" s="149" t="s">
        <v>13956</v>
      </c>
      <c r="AD552" s="149" t="s">
        <v>290</v>
      </c>
      <c r="AE552" s="8">
        <v>14</v>
      </c>
      <c r="AF552" s="149" t="s">
        <v>290</v>
      </c>
      <c r="AG552" s="8">
        <v>82</v>
      </c>
      <c r="AH552" s="149" t="s">
        <v>13956</v>
      </c>
      <c r="AI552" s="9">
        <v>127</v>
      </c>
      <c r="AJ552" s="150" t="s">
        <v>13956</v>
      </c>
      <c r="AK552" s="9">
        <v>127</v>
      </c>
    </row>
    <row r="553" spans="1:37">
      <c r="A553" s="10" t="s">
        <v>2989</v>
      </c>
      <c r="B553" s="11" t="s">
        <v>484</v>
      </c>
      <c r="C553" s="11" t="s">
        <v>12503</v>
      </c>
      <c r="D553" s="11" t="s">
        <v>2992</v>
      </c>
      <c r="E553" s="11" t="s">
        <v>2801</v>
      </c>
      <c r="F553" s="11" t="s">
        <v>12504</v>
      </c>
      <c r="G553" s="11" t="s">
        <v>6576</v>
      </c>
      <c r="H553" s="148">
        <v>1</v>
      </c>
      <c r="I553" s="148">
        <v>34</v>
      </c>
      <c r="J553" s="29">
        <v>26</v>
      </c>
      <c r="K553" s="29">
        <v>42</v>
      </c>
      <c r="L553" s="29">
        <v>49</v>
      </c>
      <c r="M553" s="29">
        <v>50</v>
      </c>
      <c r="N553" s="29">
        <v>59</v>
      </c>
      <c r="O553" s="29">
        <v>43</v>
      </c>
      <c r="P553" s="29">
        <v>65</v>
      </c>
      <c r="Q553" s="29">
        <v>66</v>
      </c>
      <c r="R553" s="29">
        <v>60</v>
      </c>
      <c r="S553" s="29">
        <v>75</v>
      </c>
      <c r="T553" s="6" t="s">
        <v>13956</v>
      </c>
      <c r="U553" s="6" t="s">
        <v>13956</v>
      </c>
      <c r="V553" s="6" t="s">
        <v>13956</v>
      </c>
      <c r="W553" s="6" t="s">
        <v>13956</v>
      </c>
      <c r="X553" s="6" t="s">
        <v>290</v>
      </c>
      <c r="Y553" s="6" t="s">
        <v>13956</v>
      </c>
      <c r="Z553" s="7">
        <v>278</v>
      </c>
      <c r="AA553" s="7">
        <v>260</v>
      </c>
      <c r="AB553" s="8">
        <v>64</v>
      </c>
      <c r="AC553" s="149" t="s">
        <v>13956</v>
      </c>
      <c r="AD553" s="8">
        <v>40</v>
      </c>
      <c r="AE553" s="149" t="s">
        <v>290</v>
      </c>
      <c r="AF553" s="149" t="s">
        <v>290</v>
      </c>
      <c r="AG553" s="8">
        <v>383</v>
      </c>
      <c r="AH553" s="8">
        <v>38</v>
      </c>
      <c r="AI553" s="9">
        <v>538</v>
      </c>
      <c r="AJ553" s="150" t="s">
        <v>13956</v>
      </c>
      <c r="AK553" s="9">
        <v>538</v>
      </c>
    </row>
    <row r="554" spans="1:37">
      <c r="A554" s="10" t="s">
        <v>6577</v>
      </c>
      <c r="B554" s="11" t="s">
        <v>9897</v>
      </c>
      <c r="C554" s="11" t="s">
        <v>14082</v>
      </c>
      <c r="D554" s="11" t="s">
        <v>6580</v>
      </c>
      <c r="E554" s="11" t="s">
        <v>2856</v>
      </c>
      <c r="F554" s="11" t="s">
        <v>14083</v>
      </c>
      <c r="G554" s="11" t="s">
        <v>6582</v>
      </c>
      <c r="H554" s="148">
        <v>2</v>
      </c>
      <c r="I554" s="148">
        <v>7</v>
      </c>
      <c r="J554" s="29">
        <v>25</v>
      </c>
      <c r="K554" s="29">
        <v>10</v>
      </c>
      <c r="L554" s="29">
        <v>11</v>
      </c>
      <c r="M554" s="6" t="s">
        <v>290</v>
      </c>
      <c r="N554" s="6" t="s">
        <v>290</v>
      </c>
      <c r="O554" s="6" t="s">
        <v>290</v>
      </c>
      <c r="P554" s="6" t="s">
        <v>290</v>
      </c>
      <c r="Q554" s="29">
        <v>10</v>
      </c>
      <c r="R554" s="6" t="s">
        <v>290</v>
      </c>
      <c r="S554" s="6" t="s">
        <v>290</v>
      </c>
      <c r="T554" s="6" t="s">
        <v>13956</v>
      </c>
      <c r="U554" s="6" t="s">
        <v>13956</v>
      </c>
      <c r="V554" s="6" t="s">
        <v>13956</v>
      </c>
      <c r="W554" s="6" t="s">
        <v>13956</v>
      </c>
      <c r="X554" s="6" t="s">
        <v>13956</v>
      </c>
      <c r="Y554" s="6" t="s">
        <v>13956</v>
      </c>
      <c r="Z554" s="7">
        <v>42</v>
      </c>
      <c r="AA554" s="7">
        <v>44</v>
      </c>
      <c r="AB554" s="149" t="s">
        <v>290</v>
      </c>
      <c r="AC554" s="149" t="s">
        <v>13956</v>
      </c>
      <c r="AD554" s="149" t="s">
        <v>290</v>
      </c>
      <c r="AE554" s="149" t="s">
        <v>290</v>
      </c>
      <c r="AF554" s="149" t="s">
        <v>13956</v>
      </c>
      <c r="AG554" s="8">
        <v>76</v>
      </c>
      <c r="AH554" s="149" t="s">
        <v>290</v>
      </c>
      <c r="AI554" s="9">
        <v>86</v>
      </c>
      <c r="AJ554" s="150" t="s">
        <v>13956</v>
      </c>
      <c r="AK554" s="9">
        <v>86</v>
      </c>
    </row>
    <row r="555" spans="1:37">
      <c r="A555" s="10" t="s">
        <v>2993</v>
      </c>
      <c r="B555" s="11" t="s">
        <v>2994</v>
      </c>
      <c r="C555" s="11" t="s">
        <v>9908</v>
      </c>
      <c r="D555" s="11" t="s">
        <v>2996</v>
      </c>
      <c r="E555" s="11" t="s">
        <v>2826</v>
      </c>
      <c r="F555" s="11" t="s">
        <v>12508</v>
      </c>
      <c r="G555" s="11" t="s">
        <v>6586</v>
      </c>
      <c r="H555" s="148">
        <v>3</v>
      </c>
      <c r="I555" s="148">
        <v>16.400000000000002</v>
      </c>
      <c r="J555" s="29">
        <v>10</v>
      </c>
      <c r="K555" s="29">
        <v>11</v>
      </c>
      <c r="L555" s="29">
        <v>14</v>
      </c>
      <c r="M555" s="29">
        <v>16</v>
      </c>
      <c r="N555" s="6" t="s">
        <v>290</v>
      </c>
      <c r="O555" s="29">
        <v>11</v>
      </c>
      <c r="P555" s="29">
        <v>10</v>
      </c>
      <c r="Q555" s="29">
        <v>14</v>
      </c>
      <c r="R555" s="6" t="s">
        <v>290</v>
      </c>
      <c r="S555" s="6" t="s">
        <v>290</v>
      </c>
      <c r="T555" s="6" t="s">
        <v>290</v>
      </c>
      <c r="U555" s="6" t="s">
        <v>290</v>
      </c>
      <c r="V555" s="6" t="s">
        <v>13956</v>
      </c>
      <c r="W555" s="6" t="s">
        <v>13956</v>
      </c>
      <c r="X555" s="6" t="s">
        <v>13956</v>
      </c>
      <c r="Y555" s="6" t="s">
        <v>13956</v>
      </c>
      <c r="Z555" s="7">
        <v>61</v>
      </c>
      <c r="AA555" s="7">
        <v>49</v>
      </c>
      <c r="AB555" s="149" t="s">
        <v>13956</v>
      </c>
      <c r="AC555" s="149" t="s">
        <v>13956</v>
      </c>
      <c r="AD555" s="149" t="s">
        <v>290</v>
      </c>
      <c r="AE555" s="149" t="s">
        <v>290</v>
      </c>
      <c r="AF555" s="149" t="s">
        <v>13956</v>
      </c>
      <c r="AG555" s="8">
        <v>99</v>
      </c>
      <c r="AH555" s="149" t="s">
        <v>290</v>
      </c>
      <c r="AI555" s="9">
        <v>106</v>
      </c>
      <c r="AJ555" s="150" t="s">
        <v>290</v>
      </c>
      <c r="AK555" s="9">
        <v>110</v>
      </c>
    </row>
    <row r="556" spans="1:37">
      <c r="A556" s="10" t="s">
        <v>3002</v>
      </c>
      <c r="B556" s="11" t="s">
        <v>13689</v>
      </c>
      <c r="C556" s="11" t="s">
        <v>13690</v>
      </c>
      <c r="D556" s="11" t="s">
        <v>14084</v>
      </c>
      <c r="E556" s="11" t="s">
        <v>2801</v>
      </c>
      <c r="F556" s="11" t="s">
        <v>13691</v>
      </c>
      <c r="G556" s="11" t="s">
        <v>13692</v>
      </c>
      <c r="H556" s="148">
        <v>0.5</v>
      </c>
      <c r="I556" s="148">
        <v>5</v>
      </c>
      <c r="J556" s="29">
        <v>40</v>
      </c>
      <c r="K556" s="29">
        <v>12</v>
      </c>
      <c r="L556" s="6" t="s">
        <v>13956</v>
      </c>
      <c r="M556" s="6" t="s">
        <v>13956</v>
      </c>
      <c r="N556" s="6" t="s">
        <v>13956</v>
      </c>
      <c r="O556" s="6" t="s">
        <v>13956</v>
      </c>
      <c r="P556" s="6" t="s">
        <v>13956</v>
      </c>
      <c r="Q556" s="6" t="s">
        <v>13956</v>
      </c>
      <c r="R556" s="6" t="s">
        <v>13956</v>
      </c>
      <c r="S556" s="6" t="s">
        <v>13956</v>
      </c>
      <c r="T556" s="6" t="s">
        <v>13956</v>
      </c>
      <c r="U556" s="6" t="s">
        <v>13956</v>
      </c>
      <c r="V556" s="6" t="s">
        <v>13956</v>
      </c>
      <c r="W556" s="6" t="s">
        <v>13956</v>
      </c>
      <c r="X556" s="6" t="s">
        <v>13956</v>
      </c>
      <c r="Y556" s="6" t="s">
        <v>13956</v>
      </c>
      <c r="Z556" s="7">
        <v>31</v>
      </c>
      <c r="AA556" s="7">
        <v>21</v>
      </c>
      <c r="AB556" s="149" t="s">
        <v>13956</v>
      </c>
      <c r="AC556" s="149" t="s">
        <v>13956</v>
      </c>
      <c r="AD556" s="8">
        <v>49</v>
      </c>
      <c r="AE556" s="149" t="s">
        <v>13956</v>
      </c>
      <c r="AF556" s="149" t="s">
        <v>13956</v>
      </c>
      <c r="AG556" s="149" t="s">
        <v>290</v>
      </c>
      <c r="AH556" s="149" t="s">
        <v>290</v>
      </c>
      <c r="AI556" s="9">
        <v>52</v>
      </c>
      <c r="AJ556" s="150" t="s">
        <v>13956</v>
      </c>
      <c r="AK556" s="9">
        <v>52</v>
      </c>
    </row>
    <row r="557" spans="1:37">
      <c r="A557" s="10" t="s">
        <v>12509</v>
      </c>
      <c r="B557" s="11" t="s">
        <v>9935</v>
      </c>
      <c r="C557" s="11" t="s">
        <v>9937</v>
      </c>
      <c r="D557" s="11" t="s">
        <v>12510</v>
      </c>
      <c r="E557" s="11" t="s">
        <v>2851</v>
      </c>
      <c r="F557" s="11" t="s">
        <v>12511</v>
      </c>
      <c r="G557" s="11" t="s">
        <v>12512</v>
      </c>
      <c r="H557" s="148">
        <v>2.5</v>
      </c>
      <c r="I557" s="148">
        <v>5</v>
      </c>
      <c r="J557" s="29">
        <v>72</v>
      </c>
      <c r="K557" s="6" t="s">
        <v>290</v>
      </c>
      <c r="L557" s="6" t="s">
        <v>13956</v>
      </c>
      <c r="M557" s="6" t="s">
        <v>13956</v>
      </c>
      <c r="N557" s="6" t="s">
        <v>13956</v>
      </c>
      <c r="O557" s="6" t="s">
        <v>13956</v>
      </c>
      <c r="P557" s="6" t="s">
        <v>13956</v>
      </c>
      <c r="Q557" s="6" t="s">
        <v>13956</v>
      </c>
      <c r="R557" s="6" t="s">
        <v>13956</v>
      </c>
      <c r="S557" s="6" t="s">
        <v>13956</v>
      </c>
      <c r="T557" s="6" t="s">
        <v>13956</v>
      </c>
      <c r="U557" s="6" t="s">
        <v>13956</v>
      </c>
      <c r="V557" s="6" t="s">
        <v>13956</v>
      </c>
      <c r="W557" s="6" t="s">
        <v>13956</v>
      </c>
      <c r="X557" s="6" t="s">
        <v>13956</v>
      </c>
      <c r="Y557" s="6" t="s">
        <v>13956</v>
      </c>
      <c r="Z557" s="7">
        <v>32</v>
      </c>
      <c r="AA557" s="7">
        <v>48</v>
      </c>
      <c r="AB557" s="149" t="s">
        <v>13956</v>
      </c>
      <c r="AC557" s="149" t="s">
        <v>13956</v>
      </c>
      <c r="AD557" s="8">
        <v>35</v>
      </c>
      <c r="AE557" s="149" t="s">
        <v>13956</v>
      </c>
      <c r="AF557" s="149" t="s">
        <v>13956</v>
      </c>
      <c r="AG557" s="8">
        <v>38</v>
      </c>
      <c r="AH557" s="149" t="s">
        <v>290</v>
      </c>
      <c r="AI557" s="9">
        <v>80</v>
      </c>
      <c r="AJ557" s="150" t="s">
        <v>13956</v>
      </c>
      <c r="AK557" s="9">
        <v>80</v>
      </c>
    </row>
    <row r="558" spans="1:37">
      <c r="A558" s="10" t="s">
        <v>3036</v>
      </c>
      <c r="B558" s="11" t="s">
        <v>3037</v>
      </c>
      <c r="C558" s="11" t="s">
        <v>9942</v>
      </c>
      <c r="D558" s="11" t="s">
        <v>3039</v>
      </c>
      <c r="E558" s="11" t="s">
        <v>2801</v>
      </c>
      <c r="F558" s="11" t="s">
        <v>12519</v>
      </c>
      <c r="G558" s="11" t="s">
        <v>6615</v>
      </c>
      <c r="H558" s="148">
        <v>1</v>
      </c>
      <c r="I558" s="148">
        <v>19</v>
      </c>
      <c r="J558" s="6" t="s">
        <v>13956</v>
      </c>
      <c r="K558" s="29">
        <v>26</v>
      </c>
      <c r="L558" s="29">
        <v>34</v>
      </c>
      <c r="M558" s="29">
        <v>24</v>
      </c>
      <c r="N558" s="29">
        <v>25</v>
      </c>
      <c r="O558" s="29">
        <v>24</v>
      </c>
      <c r="P558" s="29">
        <v>32</v>
      </c>
      <c r="Q558" s="29">
        <v>21</v>
      </c>
      <c r="R558" s="29">
        <v>30</v>
      </c>
      <c r="S558" s="29">
        <v>25</v>
      </c>
      <c r="T558" s="6" t="s">
        <v>13956</v>
      </c>
      <c r="U558" s="6" t="s">
        <v>13956</v>
      </c>
      <c r="V558" s="6" t="s">
        <v>13956</v>
      </c>
      <c r="W558" s="6" t="s">
        <v>13956</v>
      </c>
      <c r="X558" s="6" t="s">
        <v>13956</v>
      </c>
      <c r="Y558" s="6" t="s">
        <v>13956</v>
      </c>
      <c r="Z558" s="7">
        <v>128</v>
      </c>
      <c r="AA558" s="7">
        <v>113</v>
      </c>
      <c r="AB558" s="8">
        <v>22</v>
      </c>
      <c r="AC558" s="149" t="s">
        <v>13956</v>
      </c>
      <c r="AD558" s="8">
        <v>20</v>
      </c>
      <c r="AE558" s="8">
        <v>73</v>
      </c>
      <c r="AF558" s="149" t="s">
        <v>290</v>
      </c>
      <c r="AG558" s="8">
        <v>106</v>
      </c>
      <c r="AH558" s="8">
        <v>15</v>
      </c>
      <c r="AI558" s="9">
        <v>241</v>
      </c>
      <c r="AJ558" s="150" t="s">
        <v>13956</v>
      </c>
      <c r="AK558" s="9">
        <v>241</v>
      </c>
    </row>
    <row r="559" spans="1:37">
      <c r="A559" s="10" t="s">
        <v>3041</v>
      </c>
      <c r="B559" s="11" t="s">
        <v>3042</v>
      </c>
      <c r="C559" s="11" t="s">
        <v>6616</v>
      </c>
      <c r="D559" s="11" t="s">
        <v>9945</v>
      </c>
      <c r="E559" s="11" t="s">
        <v>2826</v>
      </c>
      <c r="F559" s="11" t="s">
        <v>13703</v>
      </c>
      <c r="G559" s="11" t="s">
        <v>6618</v>
      </c>
      <c r="H559" s="148">
        <v>2</v>
      </c>
      <c r="I559" s="148">
        <v>11</v>
      </c>
      <c r="J559" s="29">
        <v>60</v>
      </c>
      <c r="K559" s="29">
        <v>25</v>
      </c>
      <c r="L559" s="6" t="s">
        <v>290</v>
      </c>
      <c r="M559" s="6" t="s">
        <v>290</v>
      </c>
      <c r="N559" s="29">
        <v>12</v>
      </c>
      <c r="O559" s="6" t="s">
        <v>290</v>
      </c>
      <c r="P559" s="6" t="s">
        <v>290</v>
      </c>
      <c r="Q559" s="6" t="s">
        <v>290</v>
      </c>
      <c r="R559" s="6" t="s">
        <v>290</v>
      </c>
      <c r="S559" s="6" t="s">
        <v>13956</v>
      </c>
      <c r="T559" s="6" t="s">
        <v>13956</v>
      </c>
      <c r="U559" s="6" t="s">
        <v>13956</v>
      </c>
      <c r="V559" s="6" t="s">
        <v>13956</v>
      </c>
      <c r="W559" s="6" t="s">
        <v>13956</v>
      </c>
      <c r="X559" s="6" t="s">
        <v>13956</v>
      </c>
      <c r="Y559" s="6" t="s">
        <v>13956</v>
      </c>
      <c r="Z559" s="7">
        <v>67</v>
      </c>
      <c r="AA559" s="7">
        <v>69</v>
      </c>
      <c r="AB559" s="8">
        <v>12</v>
      </c>
      <c r="AC559" s="149" t="s">
        <v>13956</v>
      </c>
      <c r="AD559" s="8">
        <v>33</v>
      </c>
      <c r="AE559" s="149" t="s">
        <v>290</v>
      </c>
      <c r="AF559" s="149" t="s">
        <v>13956</v>
      </c>
      <c r="AG559" s="8">
        <v>85</v>
      </c>
      <c r="AH559" s="149" t="s">
        <v>13956</v>
      </c>
      <c r="AI559" s="9">
        <v>136</v>
      </c>
      <c r="AJ559" s="150" t="s">
        <v>13956</v>
      </c>
      <c r="AK559" s="9">
        <v>136</v>
      </c>
    </row>
    <row r="560" spans="1:37">
      <c r="A560" s="10" t="s">
        <v>3046</v>
      </c>
      <c r="B560" s="11" t="s">
        <v>3047</v>
      </c>
      <c r="C560" s="11" t="s">
        <v>9948</v>
      </c>
      <c r="D560" s="11" t="s">
        <v>3049</v>
      </c>
      <c r="E560" s="11" t="s">
        <v>2856</v>
      </c>
      <c r="F560" s="11" t="s">
        <v>12520</v>
      </c>
      <c r="G560" s="11" t="s">
        <v>6621</v>
      </c>
      <c r="H560" s="148">
        <v>0</v>
      </c>
      <c r="I560" s="148">
        <v>3</v>
      </c>
      <c r="J560" s="6" t="s">
        <v>13956</v>
      </c>
      <c r="K560" s="6" t="s">
        <v>290</v>
      </c>
      <c r="L560" s="6" t="s">
        <v>290</v>
      </c>
      <c r="M560" s="6" t="s">
        <v>290</v>
      </c>
      <c r="N560" s="6" t="s">
        <v>290</v>
      </c>
      <c r="O560" s="6" t="s">
        <v>290</v>
      </c>
      <c r="P560" s="6" t="s">
        <v>290</v>
      </c>
      <c r="Q560" s="6" t="s">
        <v>290</v>
      </c>
      <c r="R560" s="6" t="s">
        <v>290</v>
      </c>
      <c r="S560" s="6" t="s">
        <v>290</v>
      </c>
      <c r="T560" s="6" t="s">
        <v>13956</v>
      </c>
      <c r="U560" s="6" t="s">
        <v>13956</v>
      </c>
      <c r="V560" s="6" t="s">
        <v>13956</v>
      </c>
      <c r="W560" s="6" t="s">
        <v>13956</v>
      </c>
      <c r="X560" s="6" t="s">
        <v>13956</v>
      </c>
      <c r="Y560" s="6" t="s">
        <v>13956</v>
      </c>
      <c r="Z560" s="7">
        <v>13</v>
      </c>
      <c r="AA560" s="7">
        <v>17</v>
      </c>
      <c r="AB560" s="149" t="s">
        <v>290</v>
      </c>
      <c r="AC560" s="149" t="s">
        <v>13956</v>
      </c>
      <c r="AD560" s="149" t="s">
        <v>290</v>
      </c>
      <c r="AE560" s="149" t="s">
        <v>290</v>
      </c>
      <c r="AF560" s="149" t="s">
        <v>13956</v>
      </c>
      <c r="AG560" s="8">
        <v>18</v>
      </c>
      <c r="AH560" s="149" t="s">
        <v>290</v>
      </c>
      <c r="AI560" s="9">
        <v>30</v>
      </c>
      <c r="AJ560" s="150" t="s">
        <v>13956</v>
      </c>
      <c r="AK560" s="9">
        <v>30</v>
      </c>
    </row>
    <row r="561" spans="1:37">
      <c r="A561" s="10" t="s">
        <v>13704</v>
      </c>
      <c r="B561" s="11" t="s">
        <v>13705</v>
      </c>
      <c r="C561" s="11" t="s">
        <v>13706</v>
      </c>
      <c r="D561" s="11" t="s">
        <v>13707</v>
      </c>
      <c r="E561" s="11" t="s">
        <v>3055</v>
      </c>
      <c r="F561" s="11" t="s">
        <v>13708</v>
      </c>
      <c r="G561" s="11" t="s">
        <v>13709</v>
      </c>
      <c r="H561" s="148">
        <v>1.5</v>
      </c>
      <c r="I561" s="148">
        <v>6.5</v>
      </c>
      <c r="J561" s="29">
        <v>35</v>
      </c>
      <c r="K561" s="29">
        <v>13</v>
      </c>
      <c r="L561" s="6" t="s">
        <v>13956</v>
      </c>
      <c r="M561" s="6" t="s">
        <v>13956</v>
      </c>
      <c r="N561" s="6" t="s">
        <v>13956</v>
      </c>
      <c r="O561" s="6" t="s">
        <v>13956</v>
      </c>
      <c r="P561" s="6" t="s">
        <v>13956</v>
      </c>
      <c r="Q561" s="6" t="s">
        <v>13956</v>
      </c>
      <c r="R561" s="6" t="s">
        <v>13956</v>
      </c>
      <c r="S561" s="6" t="s">
        <v>13956</v>
      </c>
      <c r="T561" s="6" t="s">
        <v>13956</v>
      </c>
      <c r="U561" s="6" t="s">
        <v>13956</v>
      </c>
      <c r="V561" s="6" t="s">
        <v>13956</v>
      </c>
      <c r="W561" s="6" t="s">
        <v>13956</v>
      </c>
      <c r="X561" s="6" t="s">
        <v>13956</v>
      </c>
      <c r="Y561" s="6" t="s">
        <v>13956</v>
      </c>
      <c r="Z561" s="7">
        <v>23</v>
      </c>
      <c r="AA561" s="7">
        <v>25</v>
      </c>
      <c r="AB561" s="149" t="s">
        <v>290</v>
      </c>
      <c r="AC561" s="149" t="s">
        <v>13956</v>
      </c>
      <c r="AD561" s="149" t="s">
        <v>290</v>
      </c>
      <c r="AE561" s="149" t="s">
        <v>13956</v>
      </c>
      <c r="AF561" s="149" t="s">
        <v>13956</v>
      </c>
      <c r="AG561" s="8">
        <v>36</v>
      </c>
      <c r="AH561" s="149" t="s">
        <v>290</v>
      </c>
      <c r="AI561" s="9">
        <v>48</v>
      </c>
      <c r="AJ561" s="150" t="s">
        <v>13956</v>
      </c>
      <c r="AK561" s="9">
        <v>48</v>
      </c>
    </row>
    <row r="562" spans="1:37">
      <c r="A562" s="10" t="s">
        <v>3050</v>
      </c>
      <c r="B562" s="11" t="s">
        <v>3051</v>
      </c>
      <c r="C562" s="11" t="s">
        <v>12521</v>
      </c>
      <c r="D562" s="11" t="s">
        <v>3054</v>
      </c>
      <c r="E562" s="11" t="s">
        <v>3055</v>
      </c>
      <c r="F562" s="11" t="s">
        <v>12522</v>
      </c>
      <c r="G562" s="11" t="s">
        <v>6630</v>
      </c>
      <c r="H562" s="148">
        <v>11</v>
      </c>
      <c r="I562" s="148">
        <v>60</v>
      </c>
      <c r="J562" s="29">
        <v>35</v>
      </c>
      <c r="K562" s="29">
        <v>49</v>
      </c>
      <c r="L562" s="29">
        <v>55</v>
      </c>
      <c r="M562" s="29">
        <v>36</v>
      </c>
      <c r="N562" s="29">
        <v>58</v>
      </c>
      <c r="O562" s="29">
        <v>57</v>
      </c>
      <c r="P562" s="29">
        <v>44</v>
      </c>
      <c r="Q562" s="29">
        <v>53</v>
      </c>
      <c r="R562" s="29">
        <v>56</v>
      </c>
      <c r="S562" s="29">
        <v>48</v>
      </c>
      <c r="T562" s="29">
        <v>39</v>
      </c>
      <c r="U562" s="29">
        <v>37</v>
      </c>
      <c r="V562" s="29">
        <v>47</v>
      </c>
      <c r="W562" s="29">
        <v>34</v>
      </c>
      <c r="X562" s="6" t="s">
        <v>290</v>
      </c>
      <c r="Y562" s="6" t="s">
        <v>13956</v>
      </c>
      <c r="Z562" s="7">
        <v>370</v>
      </c>
      <c r="AA562" s="7">
        <v>282</v>
      </c>
      <c r="AB562" s="149" t="s">
        <v>13956</v>
      </c>
      <c r="AC562" s="149" t="s">
        <v>13956</v>
      </c>
      <c r="AD562" s="8">
        <v>486</v>
      </c>
      <c r="AE562" s="8">
        <v>28</v>
      </c>
      <c r="AF562" s="149" t="s">
        <v>13956</v>
      </c>
      <c r="AG562" s="8">
        <v>137</v>
      </c>
      <c r="AH562" s="149" t="s">
        <v>290</v>
      </c>
      <c r="AI562" s="9">
        <v>495</v>
      </c>
      <c r="AJ562" s="9">
        <v>157</v>
      </c>
      <c r="AK562" s="9">
        <v>652</v>
      </c>
    </row>
    <row r="563" spans="1:37">
      <c r="A563" s="10" t="s">
        <v>3066</v>
      </c>
      <c r="B563" s="11" t="s">
        <v>3067</v>
      </c>
      <c r="C563" s="11" t="s">
        <v>12526</v>
      </c>
      <c r="D563" s="11" t="s">
        <v>3070</v>
      </c>
      <c r="E563" s="11" t="s">
        <v>2851</v>
      </c>
      <c r="F563" s="11" t="s">
        <v>12527</v>
      </c>
      <c r="G563" s="11" t="s">
        <v>6638</v>
      </c>
      <c r="H563" s="148">
        <v>4.5</v>
      </c>
      <c r="I563" s="148">
        <v>25.400000000000002</v>
      </c>
      <c r="J563" s="29">
        <v>16</v>
      </c>
      <c r="K563" s="29">
        <v>27</v>
      </c>
      <c r="L563" s="29">
        <v>23</v>
      </c>
      <c r="M563" s="29">
        <v>30</v>
      </c>
      <c r="N563" s="29">
        <v>32</v>
      </c>
      <c r="O563" s="29">
        <v>32</v>
      </c>
      <c r="P563" s="29">
        <v>32</v>
      </c>
      <c r="Q563" s="29">
        <v>32</v>
      </c>
      <c r="R563" s="29">
        <v>30</v>
      </c>
      <c r="S563" s="29">
        <v>24</v>
      </c>
      <c r="T563" s="29">
        <v>28</v>
      </c>
      <c r="U563" s="29">
        <v>37</v>
      </c>
      <c r="V563" s="29">
        <v>30</v>
      </c>
      <c r="W563" s="29">
        <v>27</v>
      </c>
      <c r="X563" s="6" t="s">
        <v>13956</v>
      </c>
      <c r="Y563" s="6" t="s">
        <v>13956</v>
      </c>
      <c r="Z563" s="7">
        <v>220</v>
      </c>
      <c r="AA563" s="7">
        <v>180</v>
      </c>
      <c r="AB563" s="149" t="s">
        <v>13956</v>
      </c>
      <c r="AC563" s="149" t="s">
        <v>13956</v>
      </c>
      <c r="AD563" s="8">
        <v>370</v>
      </c>
      <c r="AE563" s="149" t="s">
        <v>290</v>
      </c>
      <c r="AF563" s="149" t="s">
        <v>13956</v>
      </c>
      <c r="AG563" s="8">
        <v>15</v>
      </c>
      <c r="AH563" s="8">
        <v>14</v>
      </c>
      <c r="AI563" s="9">
        <v>278</v>
      </c>
      <c r="AJ563" s="9">
        <v>122</v>
      </c>
      <c r="AK563" s="9">
        <v>400</v>
      </c>
    </row>
    <row r="564" spans="1:37">
      <c r="A564" s="10" t="s">
        <v>3082</v>
      </c>
      <c r="B564" s="11" t="s">
        <v>3083</v>
      </c>
      <c r="C564" s="11" t="s">
        <v>12534</v>
      </c>
      <c r="D564" s="11" t="s">
        <v>3086</v>
      </c>
      <c r="E564" s="11" t="s">
        <v>3030</v>
      </c>
      <c r="F564" s="11" t="s">
        <v>12535</v>
      </c>
      <c r="G564" s="11" t="s">
        <v>6649</v>
      </c>
      <c r="H564" s="148">
        <v>2.5</v>
      </c>
      <c r="I564" s="148">
        <v>14</v>
      </c>
      <c r="J564" s="29">
        <v>16</v>
      </c>
      <c r="K564" s="6" t="s">
        <v>290</v>
      </c>
      <c r="L564" s="29">
        <v>11</v>
      </c>
      <c r="M564" s="29">
        <v>10</v>
      </c>
      <c r="N564" s="6" t="s">
        <v>290</v>
      </c>
      <c r="O564" s="29">
        <v>14</v>
      </c>
      <c r="P564" s="29">
        <v>13</v>
      </c>
      <c r="Q564" s="29">
        <v>14</v>
      </c>
      <c r="R564" s="6" t="s">
        <v>290</v>
      </c>
      <c r="S564" s="29">
        <v>20</v>
      </c>
      <c r="T564" s="6" t="s">
        <v>13956</v>
      </c>
      <c r="U564" s="6" t="s">
        <v>13956</v>
      </c>
      <c r="V564" s="6" t="s">
        <v>13956</v>
      </c>
      <c r="W564" s="6" t="s">
        <v>13956</v>
      </c>
      <c r="X564" s="6" t="s">
        <v>13956</v>
      </c>
      <c r="Y564" s="6" t="s">
        <v>13956</v>
      </c>
      <c r="Z564" s="7">
        <v>66</v>
      </c>
      <c r="AA564" s="7">
        <v>54</v>
      </c>
      <c r="AB564" s="8">
        <v>24</v>
      </c>
      <c r="AC564" s="149" t="s">
        <v>13956</v>
      </c>
      <c r="AD564" s="149" t="s">
        <v>290</v>
      </c>
      <c r="AE564" s="149" t="s">
        <v>290</v>
      </c>
      <c r="AF564" s="149" t="s">
        <v>13956</v>
      </c>
      <c r="AG564" s="8">
        <v>81</v>
      </c>
      <c r="AH564" s="8">
        <v>12</v>
      </c>
      <c r="AI564" s="9">
        <v>120</v>
      </c>
      <c r="AJ564" s="150" t="s">
        <v>13956</v>
      </c>
      <c r="AK564" s="9">
        <v>120</v>
      </c>
    </row>
    <row r="565" spans="1:37">
      <c r="A565" s="10" t="s">
        <v>3087</v>
      </c>
      <c r="B565" s="11" t="s">
        <v>3088</v>
      </c>
      <c r="C565" s="11" t="s">
        <v>12536</v>
      </c>
      <c r="D565" s="11" t="s">
        <v>3091</v>
      </c>
      <c r="E565" s="11" t="s">
        <v>2839</v>
      </c>
      <c r="F565" s="11" t="s">
        <v>12537</v>
      </c>
      <c r="G565" s="11" t="s">
        <v>6652</v>
      </c>
      <c r="H565" s="148">
        <v>1</v>
      </c>
      <c r="I565" s="148">
        <v>8</v>
      </c>
      <c r="J565" s="29">
        <v>53</v>
      </c>
      <c r="K565" s="29">
        <v>24</v>
      </c>
      <c r="L565" s="29">
        <v>14</v>
      </c>
      <c r="M565" s="6" t="s">
        <v>290</v>
      </c>
      <c r="N565" s="6" t="s">
        <v>290</v>
      </c>
      <c r="O565" s="6" t="s">
        <v>290</v>
      </c>
      <c r="P565" s="6" t="s">
        <v>13956</v>
      </c>
      <c r="Q565" s="6" t="s">
        <v>13956</v>
      </c>
      <c r="R565" s="6" t="s">
        <v>13956</v>
      </c>
      <c r="S565" s="6" t="s">
        <v>13956</v>
      </c>
      <c r="T565" s="6" t="s">
        <v>13956</v>
      </c>
      <c r="U565" s="6" t="s">
        <v>13956</v>
      </c>
      <c r="V565" s="6" t="s">
        <v>13956</v>
      </c>
      <c r="W565" s="6" t="s">
        <v>13956</v>
      </c>
      <c r="X565" s="6" t="s">
        <v>13956</v>
      </c>
      <c r="Y565" s="6" t="s">
        <v>13956</v>
      </c>
      <c r="Z565" s="7">
        <v>54</v>
      </c>
      <c r="AA565" s="7">
        <v>53</v>
      </c>
      <c r="AB565" s="149" t="s">
        <v>13956</v>
      </c>
      <c r="AC565" s="149" t="s">
        <v>13956</v>
      </c>
      <c r="AD565" s="149" t="s">
        <v>13956</v>
      </c>
      <c r="AE565" s="149" t="s">
        <v>13956</v>
      </c>
      <c r="AF565" s="149" t="s">
        <v>13956</v>
      </c>
      <c r="AG565" s="8">
        <v>103</v>
      </c>
      <c r="AH565" s="149" t="s">
        <v>290</v>
      </c>
      <c r="AI565" s="9">
        <v>107</v>
      </c>
      <c r="AJ565" s="150" t="s">
        <v>13956</v>
      </c>
      <c r="AK565" s="9">
        <v>107</v>
      </c>
    </row>
    <row r="566" spans="1:37">
      <c r="A566" s="10" t="s">
        <v>12544</v>
      </c>
      <c r="B566" s="11" t="s">
        <v>12545</v>
      </c>
      <c r="C566" s="11" t="s">
        <v>12546</v>
      </c>
      <c r="D566" s="11" t="s">
        <v>12547</v>
      </c>
      <c r="E566" s="11" t="s">
        <v>2851</v>
      </c>
      <c r="F566" s="11" t="s">
        <v>12548</v>
      </c>
      <c r="G566" s="11" t="s">
        <v>12549</v>
      </c>
      <c r="H566" s="148">
        <v>2</v>
      </c>
      <c r="I566" s="148">
        <v>5</v>
      </c>
      <c r="J566" s="29">
        <v>31</v>
      </c>
      <c r="K566" s="6" t="s">
        <v>13956</v>
      </c>
      <c r="L566" s="6" t="s">
        <v>290</v>
      </c>
      <c r="M566" s="6" t="s">
        <v>290</v>
      </c>
      <c r="N566" s="6" t="s">
        <v>290</v>
      </c>
      <c r="O566" s="6" t="s">
        <v>290</v>
      </c>
      <c r="P566" s="6" t="s">
        <v>13956</v>
      </c>
      <c r="Q566" s="6" t="s">
        <v>13956</v>
      </c>
      <c r="R566" s="6" t="s">
        <v>13956</v>
      </c>
      <c r="S566" s="6" t="s">
        <v>13956</v>
      </c>
      <c r="T566" s="6" t="s">
        <v>13956</v>
      </c>
      <c r="U566" s="6" t="s">
        <v>13956</v>
      </c>
      <c r="V566" s="6" t="s">
        <v>13956</v>
      </c>
      <c r="W566" s="6" t="s">
        <v>13956</v>
      </c>
      <c r="X566" s="6" t="s">
        <v>13956</v>
      </c>
      <c r="Y566" s="6" t="s">
        <v>13956</v>
      </c>
      <c r="Z566" s="7">
        <v>18</v>
      </c>
      <c r="AA566" s="7">
        <v>19</v>
      </c>
      <c r="AB566" s="149" t="s">
        <v>290</v>
      </c>
      <c r="AC566" s="149" t="s">
        <v>13956</v>
      </c>
      <c r="AD566" s="8">
        <v>17</v>
      </c>
      <c r="AE566" s="149" t="s">
        <v>290</v>
      </c>
      <c r="AF566" s="149" t="s">
        <v>13956</v>
      </c>
      <c r="AG566" s="8">
        <v>11</v>
      </c>
      <c r="AH566" s="149" t="s">
        <v>290</v>
      </c>
      <c r="AI566" s="9">
        <v>37</v>
      </c>
      <c r="AJ566" s="150" t="s">
        <v>13956</v>
      </c>
      <c r="AK566" s="9">
        <v>37</v>
      </c>
    </row>
    <row r="567" spans="1:37">
      <c r="A567" s="10" t="s">
        <v>3092</v>
      </c>
      <c r="B567" s="11" t="s">
        <v>3093</v>
      </c>
      <c r="C567" s="11" t="s">
        <v>12553</v>
      </c>
      <c r="D567" s="11" t="s">
        <v>3095</v>
      </c>
      <c r="E567" s="11" t="s">
        <v>2801</v>
      </c>
      <c r="F567" s="11" t="s">
        <v>12554</v>
      </c>
      <c r="G567" s="11" t="s">
        <v>12555</v>
      </c>
      <c r="H567" s="148">
        <v>5</v>
      </c>
      <c r="I567" s="148">
        <v>26</v>
      </c>
      <c r="J567" s="29">
        <v>202</v>
      </c>
      <c r="K567" s="6" t="s">
        <v>290</v>
      </c>
      <c r="L567" s="6" t="s">
        <v>13956</v>
      </c>
      <c r="M567" s="6" t="s">
        <v>13956</v>
      </c>
      <c r="N567" s="6" t="s">
        <v>13956</v>
      </c>
      <c r="O567" s="6" t="s">
        <v>13956</v>
      </c>
      <c r="P567" s="6" t="s">
        <v>13956</v>
      </c>
      <c r="Q567" s="6" t="s">
        <v>13956</v>
      </c>
      <c r="R567" s="6" t="s">
        <v>13956</v>
      </c>
      <c r="S567" s="6" t="s">
        <v>13956</v>
      </c>
      <c r="T567" s="6" t="s">
        <v>13956</v>
      </c>
      <c r="U567" s="6" t="s">
        <v>13956</v>
      </c>
      <c r="V567" s="6" t="s">
        <v>13956</v>
      </c>
      <c r="W567" s="6" t="s">
        <v>13956</v>
      </c>
      <c r="X567" s="6" t="s">
        <v>13956</v>
      </c>
      <c r="Y567" s="6" t="s">
        <v>13956</v>
      </c>
      <c r="Z567" s="7">
        <v>109</v>
      </c>
      <c r="AA567" s="7">
        <v>99</v>
      </c>
      <c r="AB567" s="8">
        <v>11</v>
      </c>
      <c r="AC567" s="149" t="s">
        <v>13956</v>
      </c>
      <c r="AD567" s="8">
        <v>28</v>
      </c>
      <c r="AE567" s="149" t="s">
        <v>290</v>
      </c>
      <c r="AF567" s="149" t="s">
        <v>13956</v>
      </c>
      <c r="AG567" s="8">
        <v>156</v>
      </c>
      <c r="AH567" s="8">
        <v>10</v>
      </c>
      <c r="AI567" s="9">
        <v>208</v>
      </c>
      <c r="AJ567" s="150" t="s">
        <v>13956</v>
      </c>
      <c r="AK567" s="9">
        <v>208</v>
      </c>
    </row>
    <row r="568" spans="1:37">
      <c r="A568" s="10" t="s">
        <v>3096</v>
      </c>
      <c r="B568" s="11" t="s">
        <v>3097</v>
      </c>
      <c r="C568" s="11" t="s">
        <v>6653</v>
      </c>
      <c r="D568" s="11" t="s">
        <v>3100</v>
      </c>
      <c r="E568" s="11" t="s">
        <v>2898</v>
      </c>
      <c r="F568" s="11" t="s">
        <v>12556</v>
      </c>
      <c r="G568" s="11" t="s">
        <v>6655</v>
      </c>
      <c r="H568" s="148">
        <v>1</v>
      </c>
      <c r="I568" s="148">
        <v>2</v>
      </c>
      <c r="J568" s="29">
        <v>14</v>
      </c>
      <c r="K568" s="6" t="s">
        <v>290</v>
      </c>
      <c r="L568" s="6" t="s">
        <v>13956</v>
      </c>
      <c r="M568" s="6" t="s">
        <v>13956</v>
      </c>
      <c r="N568" s="6" t="s">
        <v>13956</v>
      </c>
      <c r="O568" s="6" t="s">
        <v>13956</v>
      </c>
      <c r="P568" s="6" t="s">
        <v>13956</v>
      </c>
      <c r="Q568" s="6" t="s">
        <v>13956</v>
      </c>
      <c r="R568" s="6" t="s">
        <v>13956</v>
      </c>
      <c r="S568" s="6" t="s">
        <v>13956</v>
      </c>
      <c r="T568" s="6" t="s">
        <v>13956</v>
      </c>
      <c r="U568" s="6" t="s">
        <v>13956</v>
      </c>
      <c r="V568" s="6" t="s">
        <v>13956</v>
      </c>
      <c r="W568" s="6" t="s">
        <v>13956</v>
      </c>
      <c r="X568" s="6" t="s">
        <v>13956</v>
      </c>
      <c r="Y568" s="6" t="s">
        <v>13956</v>
      </c>
      <c r="Z568" s="151" t="s">
        <v>290</v>
      </c>
      <c r="AA568" s="7">
        <v>12</v>
      </c>
      <c r="AB568" s="8">
        <v>20</v>
      </c>
      <c r="AC568" s="149" t="s">
        <v>13956</v>
      </c>
      <c r="AD568" s="149" t="s">
        <v>13956</v>
      </c>
      <c r="AE568" s="149" t="s">
        <v>13956</v>
      </c>
      <c r="AF568" s="149" t="s">
        <v>13956</v>
      </c>
      <c r="AG568" s="149" t="s">
        <v>13956</v>
      </c>
      <c r="AH568" s="149" t="s">
        <v>13956</v>
      </c>
      <c r="AI568" s="9">
        <v>20</v>
      </c>
      <c r="AJ568" s="150" t="s">
        <v>13956</v>
      </c>
      <c r="AK568" s="9">
        <v>20</v>
      </c>
    </row>
    <row r="569" spans="1:37">
      <c r="A569" s="10" t="s">
        <v>13724</v>
      </c>
      <c r="B569" s="11" t="s">
        <v>13725</v>
      </c>
      <c r="C569" s="11" t="s">
        <v>13726</v>
      </c>
      <c r="D569" s="11" t="s">
        <v>13727</v>
      </c>
      <c r="E569" s="11" t="s">
        <v>13728</v>
      </c>
      <c r="F569" s="11" t="s">
        <v>13729</v>
      </c>
      <c r="G569" s="11" t="s">
        <v>13730</v>
      </c>
      <c r="H569" s="148">
        <v>2</v>
      </c>
      <c r="I569" s="148">
        <v>3</v>
      </c>
      <c r="J569" s="29">
        <v>24</v>
      </c>
      <c r="K569" s="6" t="s">
        <v>290</v>
      </c>
      <c r="L569" s="6" t="s">
        <v>13956</v>
      </c>
      <c r="M569" s="6" t="s">
        <v>13956</v>
      </c>
      <c r="N569" s="6" t="s">
        <v>13956</v>
      </c>
      <c r="O569" s="6" t="s">
        <v>13956</v>
      </c>
      <c r="P569" s="6" t="s">
        <v>13956</v>
      </c>
      <c r="Q569" s="6" t="s">
        <v>13956</v>
      </c>
      <c r="R569" s="6" t="s">
        <v>13956</v>
      </c>
      <c r="S569" s="6" t="s">
        <v>13956</v>
      </c>
      <c r="T569" s="6" t="s">
        <v>13956</v>
      </c>
      <c r="U569" s="6" t="s">
        <v>13956</v>
      </c>
      <c r="V569" s="6" t="s">
        <v>13956</v>
      </c>
      <c r="W569" s="6" t="s">
        <v>13956</v>
      </c>
      <c r="X569" s="6" t="s">
        <v>13956</v>
      </c>
      <c r="Y569" s="6" t="s">
        <v>13956</v>
      </c>
      <c r="Z569" s="7">
        <v>12</v>
      </c>
      <c r="AA569" s="7">
        <v>14</v>
      </c>
      <c r="AB569" s="149" t="s">
        <v>290</v>
      </c>
      <c r="AC569" s="149" t="s">
        <v>13956</v>
      </c>
      <c r="AD569" s="149" t="s">
        <v>290</v>
      </c>
      <c r="AE569" s="149" t="s">
        <v>13956</v>
      </c>
      <c r="AF569" s="149" t="s">
        <v>13956</v>
      </c>
      <c r="AG569" s="8">
        <v>11</v>
      </c>
      <c r="AH569" s="149" t="s">
        <v>290</v>
      </c>
      <c r="AI569" s="9">
        <v>26</v>
      </c>
      <c r="AJ569" s="150" t="s">
        <v>13956</v>
      </c>
      <c r="AK569" s="9">
        <v>26</v>
      </c>
    </row>
    <row r="570" spans="1:37">
      <c r="A570" s="10" t="s">
        <v>3106</v>
      </c>
      <c r="B570" s="11" t="s">
        <v>319</v>
      </c>
      <c r="C570" s="11" t="s">
        <v>9987</v>
      </c>
      <c r="D570" s="11" t="s">
        <v>3108</v>
      </c>
      <c r="E570" s="11" t="s">
        <v>3109</v>
      </c>
      <c r="F570" s="11" t="s">
        <v>12560</v>
      </c>
      <c r="G570" s="11" t="s">
        <v>6669</v>
      </c>
      <c r="H570" s="148">
        <v>1</v>
      </c>
      <c r="I570" s="148">
        <v>11</v>
      </c>
      <c r="J570" s="29">
        <v>15</v>
      </c>
      <c r="K570" s="29">
        <v>18</v>
      </c>
      <c r="L570" s="29">
        <v>20</v>
      </c>
      <c r="M570" s="6" t="s">
        <v>290</v>
      </c>
      <c r="N570" s="6" t="s">
        <v>290</v>
      </c>
      <c r="O570" s="29">
        <v>19</v>
      </c>
      <c r="P570" s="29">
        <v>10</v>
      </c>
      <c r="Q570" s="29">
        <v>11</v>
      </c>
      <c r="R570" s="29">
        <v>16</v>
      </c>
      <c r="S570" s="6" t="s">
        <v>290</v>
      </c>
      <c r="T570" s="6" t="s">
        <v>13956</v>
      </c>
      <c r="U570" s="6" t="s">
        <v>13956</v>
      </c>
      <c r="V570" s="6" t="s">
        <v>13956</v>
      </c>
      <c r="W570" s="6" t="s">
        <v>13956</v>
      </c>
      <c r="X570" s="6" t="s">
        <v>13956</v>
      </c>
      <c r="Y570" s="6" t="s">
        <v>13956</v>
      </c>
      <c r="Z570" s="7">
        <v>84</v>
      </c>
      <c r="AA570" s="7">
        <v>48</v>
      </c>
      <c r="AB570" s="149" t="s">
        <v>290</v>
      </c>
      <c r="AC570" s="149" t="s">
        <v>13956</v>
      </c>
      <c r="AD570" s="149" t="s">
        <v>290</v>
      </c>
      <c r="AE570" s="149" t="s">
        <v>290</v>
      </c>
      <c r="AF570" s="149" t="s">
        <v>13956</v>
      </c>
      <c r="AG570" s="8">
        <v>125</v>
      </c>
      <c r="AH570" s="149" t="s">
        <v>13956</v>
      </c>
      <c r="AI570" s="9">
        <v>132</v>
      </c>
      <c r="AJ570" s="150" t="s">
        <v>13956</v>
      </c>
      <c r="AK570" s="9">
        <v>132</v>
      </c>
    </row>
    <row r="571" spans="1:37">
      <c r="A571" s="10" t="s">
        <v>4715</v>
      </c>
      <c r="B571" s="11" t="s">
        <v>4716</v>
      </c>
      <c r="C571" s="11" t="s">
        <v>6670</v>
      </c>
      <c r="D571" s="11" t="s">
        <v>6671</v>
      </c>
      <c r="E571" s="11" t="s">
        <v>4720</v>
      </c>
      <c r="F571" s="11" t="s">
        <v>12561</v>
      </c>
      <c r="G571" s="11" t="s">
        <v>6673</v>
      </c>
      <c r="H571" s="148">
        <v>0</v>
      </c>
      <c r="I571" s="148">
        <v>2</v>
      </c>
      <c r="J571" s="6" t="s">
        <v>13956</v>
      </c>
      <c r="K571" s="6" t="s">
        <v>13956</v>
      </c>
      <c r="L571" s="6" t="s">
        <v>290</v>
      </c>
      <c r="M571" s="6" t="s">
        <v>290</v>
      </c>
      <c r="N571" s="6" t="s">
        <v>290</v>
      </c>
      <c r="O571" s="6" t="s">
        <v>290</v>
      </c>
      <c r="P571" s="6" t="s">
        <v>290</v>
      </c>
      <c r="Q571" s="6" t="s">
        <v>290</v>
      </c>
      <c r="R571" s="6" t="s">
        <v>290</v>
      </c>
      <c r="S571" s="6" t="s">
        <v>290</v>
      </c>
      <c r="T571" s="6" t="s">
        <v>290</v>
      </c>
      <c r="U571" s="6" t="s">
        <v>290</v>
      </c>
      <c r="V571" s="6" t="s">
        <v>13956</v>
      </c>
      <c r="W571" s="6" t="s">
        <v>13956</v>
      </c>
      <c r="X571" s="6" t="s">
        <v>13956</v>
      </c>
      <c r="Y571" s="6" t="s">
        <v>13956</v>
      </c>
      <c r="Z571" s="7">
        <v>16</v>
      </c>
      <c r="AA571" s="151" t="s">
        <v>290</v>
      </c>
      <c r="AB571" s="149" t="s">
        <v>290</v>
      </c>
      <c r="AC571" s="149" t="s">
        <v>13956</v>
      </c>
      <c r="AD571" s="149" t="s">
        <v>290</v>
      </c>
      <c r="AE571" s="149" t="s">
        <v>290</v>
      </c>
      <c r="AF571" s="149" t="s">
        <v>13956</v>
      </c>
      <c r="AG571" s="8">
        <v>13</v>
      </c>
      <c r="AH571" s="149" t="s">
        <v>13956</v>
      </c>
      <c r="AI571" s="9">
        <v>19</v>
      </c>
      <c r="AJ571" s="150" t="s">
        <v>290</v>
      </c>
      <c r="AK571" s="9">
        <v>24</v>
      </c>
    </row>
    <row r="572" spans="1:37">
      <c r="A572" s="10" t="s">
        <v>3111</v>
      </c>
      <c r="B572" s="11" t="s">
        <v>3112</v>
      </c>
      <c r="C572" s="11" t="s">
        <v>10000</v>
      </c>
      <c r="D572" s="11" t="s">
        <v>3115</v>
      </c>
      <c r="E572" s="11" t="s">
        <v>3116</v>
      </c>
      <c r="F572" s="11" t="s">
        <v>12562</v>
      </c>
      <c r="G572" s="11" t="s">
        <v>6676</v>
      </c>
      <c r="H572" s="148">
        <v>2</v>
      </c>
      <c r="I572" s="148">
        <v>6</v>
      </c>
      <c r="J572" s="6" t="s">
        <v>290</v>
      </c>
      <c r="K572" s="6" t="s">
        <v>290</v>
      </c>
      <c r="L572" s="29">
        <v>10</v>
      </c>
      <c r="M572" s="29">
        <v>11</v>
      </c>
      <c r="N572" s="6" t="s">
        <v>290</v>
      </c>
      <c r="O572" s="6" t="s">
        <v>290</v>
      </c>
      <c r="P572" s="29">
        <v>10</v>
      </c>
      <c r="Q572" s="6" t="s">
        <v>290</v>
      </c>
      <c r="R572" s="6" t="s">
        <v>290</v>
      </c>
      <c r="S572" s="29">
        <v>11</v>
      </c>
      <c r="T572" s="6" t="s">
        <v>13956</v>
      </c>
      <c r="U572" s="6" t="s">
        <v>13956</v>
      </c>
      <c r="V572" s="6" t="s">
        <v>13956</v>
      </c>
      <c r="W572" s="6" t="s">
        <v>13956</v>
      </c>
      <c r="X572" s="6" t="s">
        <v>13956</v>
      </c>
      <c r="Y572" s="6" t="s">
        <v>13956</v>
      </c>
      <c r="Z572" s="7">
        <v>32</v>
      </c>
      <c r="AA572" s="7">
        <v>44</v>
      </c>
      <c r="AB572" s="149" t="s">
        <v>290</v>
      </c>
      <c r="AC572" s="149" t="s">
        <v>13956</v>
      </c>
      <c r="AD572" s="149" t="s">
        <v>13956</v>
      </c>
      <c r="AE572" s="149" t="s">
        <v>13956</v>
      </c>
      <c r="AF572" s="149" t="s">
        <v>13956</v>
      </c>
      <c r="AG572" s="8">
        <v>75</v>
      </c>
      <c r="AH572" s="149" t="s">
        <v>13956</v>
      </c>
      <c r="AI572" s="9">
        <v>76</v>
      </c>
      <c r="AJ572" s="150" t="s">
        <v>13956</v>
      </c>
      <c r="AK572" s="9">
        <v>76</v>
      </c>
    </row>
    <row r="573" spans="1:37">
      <c r="A573" s="10" t="s">
        <v>3122</v>
      </c>
      <c r="B573" s="11" t="s">
        <v>3123</v>
      </c>
      <c r="C573" s="11" t="s">
        <v>12563</v>
      </c>
      <c r="D573" s="11" t="s">
        <v>10010</v>
      </c>
      <c r="E573" s="11" t="s">
        <v>3126</v>
      </c>
      <c r="F573" s="11" t="s">
        <v>12564</v>
      </c>
      <c r="G573" s="11" t="s">
        <v>6679</v>
      </c>
      <c r="H573" s="148">
        <v>1</v>
      </c>
      <c r="I573" s="148">
        <v>18</v>
      </c>
      <c r="J573" s="29">
        <v>33</v>
      </c>
      <c r="K573" s="29">
        <v>23</v>
      </c>
      <c r="L573" s="29">
        <v>29</v>
      </c>
      <c r="M573" s="29">
        <v>25</v>
      </c>
      <c r="N573" s="29">
        <v>34</v>
      </c>
      <c r="O573" s="29">
        <v>23</v>
      </c>
      <c r="P573" s="29">
        <v>30</v>
      </c>
      <c r="Q573" s="29">
        <v>22</v>
      </c>
      <c r="R573" s="29">
        <v>33</v>
      </c>
      <c r="S573" s="29">
        <v>44</v>
      </c>
      <c r="T573" s="6" t="s">
        <v>13956</v>
      </c>
      <c r="U573" s="6" t="s">
        <v>13956</v>
      </c>
      <c r="V573" s="6" t="s">
        <v>13956</v>
      </c>
      <c r="W573" s="6" t="s">
        <v>13956</v>
      </c>
      <c r="X573" s="6" t="s">
        <v>13956</v>
      </c>
      <c r="Y573" s="6" t="s">
        <v>13956</v>
      </c>
      <c r="Z573" s="7">
        <v>133</v>
      </c>
      <c r="AA573" s="7">
        <v>163</v>
      </c>
      <c r="AB573" s="8">
        <v>20</v>
      </c>
      <c r="AC573" s="149" t="s">
        <v>290</v>
      </c>
      <c r="AD573" s="149" t="s">
        <v>290</v>
      </c>
      <c r="AE573" s="149" t="s">
        <v>290</v>
      </c>
      <c r="AF573" s="149" t="s">
        <v>13956</v>
      </c>
      <c r="AG573" s="8">
        <v>259</v>
      </c>
      <c r="AH573" s="149" t="s">
        <v>290</v>
      </c>
      <c r="AI573" s="9">
        <v>296</v>
      </c>
      <c r="AJ573" s="150" t="s">
        <v>13956</v>
      </c>
      <c r="AK573" s="9">
        <v>296</v>
      </c>
    </row>
    <row r="574" spans="1:37">
      <c r="A574" s="10" t="s">
        <v>13732</v>
      </c>
      <c r="B574" s="11" t="s">
        <v>13733</v>
      </c>
      <c r="C574" s="11" t="s">
        <v>13734</v>
      </c>
      <c r="D574" s="11" t="s">
        <v>13735</v>
      </c>
      <c r="E574" s="11" t="s">
        <v>13736</v>
      </c>
      <c r="F574" s="11" t="s">
        <v>13737</v>
      </c>
      <c r="G574" s="11" t="s">
        <v>13738</v>
      </c>
      <c r="H574" s="148">
        <v>1</v>
      </c>
      <c r="I574" s="148">
        <v>1</v>
      </c>
      <c r="J574" s="6" t="s">
        <v>290</v>
      </c>
      <c r="K574" s="6" t="s">
        <v>290</v>
      </c>
      <c r="L574" s="6" t="s">
        <v>13956</v>
      </c>
      <c r="M574" s="6" t="s">
        <v>13956</v>
      </c>
      <c r="N574" s="6" t="s">
        <v>13956</v>
      </c>
      <c r="O574" s="6" t="s">
        <v>13956</v>
      </c>
      <c r="P574" s="6" t="s">
        <v>13956</v>
      </c>
      <c r="Q574" s="6" t="s">
        <v>13956</v>
      </c>
      <c r="R574" s="6" t="s">
        <v>13956</v>
      </c>
      <c r="S574" s="6" t="s">
        <v>13956</v>
      </c>
      <c r="T574" s="6" t="s">
        <v>13956</v>
      </c>
      <c r="U574" s="6" t="s">
        <v>13956</v>
      </c>
      <c r="V574" s="6" t="s">
        <v>13956</v>
      </c>
      <c r="W574" s="6" t="s">
        <v>13956</v>
      </c>
      <c r="X574" s="6" t="s">
        <v>13956</v>
      </c>
      <c r="Y574" s="6" t="s">
        <v>13956</v>
      </c>
      <c r="Z574" s="151" t="s">
        <v>290</v>
      </c>
      <c r="AA574" s="151" t="s">
        <v>290</v>
      </c>
      <c r="AB574" s="149" t="s">
        <v>13956</v>
      </c>
      <c r="AC574" s="149" t="s">
        <v>13956</v>
      </c>
      <c r="AD574" s="149" t="s">
        <v>13956</v>
      </c>
      <c r="AE574" s="149" t="s">
        <v>13956</v>
      </c>
      <c r="AF574" s="149" t="s">
        <v>13956</v>
      </c>
      <c r="AG574" s="149" t="s">
        <v>290</v>
      </c>
      <c r="AH574" s="149" t="s">
        <v>290</v>
      </c>
      <c r="AI574" s="150" t="s">
        <v>290</v>
      </c>
      <c r="AJ574" s="150" t="s">
        <v>13956</v>
      </c>
      <c r="AK574" s="150" t="s">
        <v>290</v>
      </c>
    </row>
    <row r="575" spans="1:37">
      <c r="A575" s="10" t="s">
        <v>4721</v>
      </c>
      <c r="B575" s="11" t="s">
        <v>4722</v>
      </c>
      <c r="C575" s="11" t="s">
        <v>13739</v>
      </c>
      <c r="D575" s="11" t="s">
        <v>4724</v>
      </c>
      <c r="E575" s="11" t="s">
        <v>157</v>
      </c>
      <c r="F575" s="11" t="s">
        <v>13740</v>
      </c>
      <c r="G575" s="11" t="s">
        <v>6682</v>
      </c>
      <c r="H575" s="148">
        <v>0</v>
      </c>
      <c r="I575" s="148">
        <v>1</v>
      </c>
      <c r="J575" s="6" t="s">
        <v>13956</v>
      </c>
      <c r="K575" s="6" t="s">
        <v>13956</v>
      </c>
      <c r="L575" s="6" t="s">
        <v>290</v>
      </c>
      <c r="M575" s="6" t="s">
        <v>290</v>
      </c>
      <c r="N575" s="6" t="s">
        <v>290</v>
      </c>
      <c r="O575" s="6" t="s">
        <v>13956</v>
      </c>
      <c r="P575" s="6" t="s">
        <v>13956</v>
      </c>
      <c r="Q575" s="6" t="s">
        <v>290</v>
      </c>
      <c r="R575" s="6" t="s">
        <v>290</v>
      </c>
      <c r="S575" s="6" t="s">
        <v>13956</v>
      </c>
      <c r="T575" s="6" t="s">
        <v>13956</v>
      </c>
      <c r="U575" s="6" t="s">
        <v>13956</v>
      </c>
      <c r="V575" s="6" t="s">
        <v>13956</v>
      </c>
      <c r="W575" s="6" t="s">
        <v>13956</v>
      </c>
      <c r="X575" s="6" t="s">
        <v>13956</v>
      </c>
      <c r="Y575" s="6" t="s">
        <v>13956</v>
      </c>
      <c r="Z575" s="151" t="s">
        <v>290</v>
      </c>
      <c r="AA575" s="151" t="s">
        <v>13956</v>
      </c>
      <c r="AB575" s="149" t="s">
        <v>13956</v>
      </c>
      <c r="AC575" s="149" t="s">
        <v>13956</v>
      </c>
      <c r="AD575" s="149" t="s">
        <v>13956</v>
      </c>
      <c r="AE575" s="149" t="s">
        <v>13956</v>
      </c>
      <c r="AF575" s="149" t="s">
        <v>13956</v>
      </c>
      <c r="AG575" s="149" t="s">
        <v>290</v>
      </c>
      <c r="AH575" s="149" t="s">
        <v>13956</v>
      </c>
      <c r="AI575" s="150" t="s">
        <v>290</v>
      </c>
      <c r="AJ575" s="150" t="s">
        <v>13956</v>
      </c>
      <c r="AK575" s="150" t="s">
        <v>290</v>
      </c>
    </row>
    <row r="576" spans="1:37">
      <c r="A576" s="10" t="s">
        <v>13741</v>
      </c>
      <c r="B576" s="11" t="s">
        <v>13742</v>
      </c>
      <c r="C576" s="11" t="s">
        <v>13743</v>
      </c>
      <c r="D576" s="11" t="s">
        <v>14085</v>
      </c>
      <c r="E576" s="11" t="s">
        <v>6688</v>
      </c>
      <c r="F576" s="11" t="s">
        <v>13745</v>
      </c>
      <c r="G576" s="11" t="s">
        <v>13746</v>
      </c>
      <c r="H576" s="148">
        <v>2</v>
      </c>
      <c r="I576" s="148">
        <v>4.5</v>
      </c>
      <c r="J576" s="29">
        <v>20</v>
      </c>
      <c r="K576" s="6" t="s">
        <v>13956</v>
      </c>
      <c r="L576" s="6" t="s">
        <v>290</v>
      </c>
      <c r="M576" s="6" t="s">
        <v>13956</v>
      </c>
      <c r="N576" s="6" t="s">
        <v>290</v>
      </c>
      <c r="O576" s="6" t="s">
        <v>13956</v>
      </c>
      <c r="P576" s="6" t="s">
        <v>290</v>
      </c>
      <c r="Q576" s="6" t="s">
        <v>13956</v>
      </c>
      <c r="R576" s="6" t="s">
        <v>13956</v>
      </c>
      <c r="S576" s="6" t="s">
        <v>13956</v>
      </c>
      <c r="T576" s="6" t="s">
        <v>13956</v>
      </c>
      <c r="U576" s="6" t="s">
        <v>13956</v>
      </c>
      <c r="V576" s="6" t="s">
        <v>13956</v>
      </c>
      <c r="W576" s="6" t="s">
        <v>13956</v>
      </c>
      <c r="X576" s="6" t="s">
        <v>13956</v>
      </c>
      <c r="Y576" s="6" t="s">
        <v>13956</v>
      </c>
      <c r="Z576" s="151" t="s">
        <v>290</v>
      </c>
      <c r="AA576" s="7">
        <v>18</v>
      </c>
      <c r="AB576" s="149" t="s">
        <v>13956</v>
      </c>
      <c r="AC576" s="149" t="s">
        <v>13956</v>
      </c>
      <c r="AD576" s="149" t="s">
        <v>290</v>
      </c>
      <c r="AE576" s="149" t="s">
        <v>13956</v>
      </c>
      <c r="AF576" s="149" t="s">
        <v>13956</v>
      </c>
      <c r="AG576" s="8">
        <v>21</v>
      </c>
      <c r="AH576" s="149" t="s">
        <v>290</v>
      </c>
      <c r="AI576" s="9">
        <v>25</v>
      </c>
      <c r="AJ576" s="150" t="s">
        <v>13956</v>
      </c>
      <c r="AK576" s="9">
        <v>25</v>
      </c>
    </row>
    <row r="577" spans="1:37">
      <c r="A577" s="10" t="s">
        <v>3128</v>
      </c>
      <c r="B577" s="11" t="s">
        <v>3129</v>
      </c>
      <c r="C577" s="11" t="s">
        <v>14086</v>
      </c>
      <c r="D577" s="11" t="s">
        <v>3131</v>
      </c>
      <c r="E577" s="11" t="s">
        <v>3132</v>
      </c>
      <c r="F577" s="11" t="s">
        <v>12566</v>
      </c>
      <c r="G577" s="11" t="s">
        <v>6685</v>
      </c>
      <c r="H577" s="148">
        <v>4</v>
      </c>
      <c r="I577" s="148">
        <v>19.100000000000001</v>
      </c>
      <c r="J577" s="29">
        <v>41</v>
      </c>
      <c r="K577" s="29">
        <v>25</v>
      </c>
      <c r="L577" s="29">
        <v>29</v>
      </c>
      <c r="M577" s="29">
        <v>20</v>
      </c>
      <c r="N577" s="29">
        <v>15</v>
      </c>
      <c r="O577" s="29">
        <v>32</v>
      </c>
      <c r="P577" s="29">
        <v>19</v>
      </c>
      <c r="Q577" s="29">
        <v>13</v>
      </c>
      <c r="R577" s="6" t="s">
        <v>290</v>
      </c>
      <c r="S577" s="29">
        <v>10</v>
      </c>
      <c r="T577" s="6" t="s">
        <v>13956</v>
      </c>
      <c r="U577" s="6" t="s">
        <v>13956</v>
      </c>
      <c r="V577" s="6" t="s">
        <v>13956</v>
      </c>
      <c r="W577" s="6" t="s">
        <v>13956</v>
      </c>
      <c r="X577" s="6" t="s">
        <v>13956</v>
      </c>
      <c r="Y577" s="6" t="s">
        <v>13956</v>
      </c>
      <c r="Z577" s="7">
        <v>104</v>
      </c>
      <c r="AA577" s="7">
        <v>106</v>
      </c>
      <c r="AB577" s="149" t="s">
        <v>13956</v>
      </c>
      <c r="AC577" s="149" t="s">
        <v>13956</v>
      </c>
      <c r="AD577" s="149" t="s">
        <v>290</v>
      </c>
      <c r="AE577" s="149" t="s">
        <v>290</v>
      </c>
      <c r="AF577" s="149" t="s">
        <v>13956</v>
      </c>
      <c r="AG577" s="8">
        <v>193</v>
      </c>
      <c r="AH577" s="149" t="s">
        <v>290</v>
      </c>
      <c r="AI577" s="9">
        <v>210</v>
      </c>
      <c r="AJ577" s="150" t="s">
        <v>13956</v>
      </c>
      <c r="AK577" s="9">
        <v>210</v>
      </c>
    </row>
    <row r="578" spans="1:37">
      <c r="A578" s="10" t="s">
        <v>3134</v>
      </c>
      <c r="B578" s="11" t="s">
        <v>3135</v>
      </c>
      <c r="C578" s="11" t="s">
        <v>6686</v>
      </c>
      <c r="D578" s="11" t="s">
        <v>3137</v>
      </c>
      <c r="E578" s="11" t="s">
        <v>157</v>
      </c>
      <c r="F578" s="11" t="s">
        <v>12567</v>
      </c>
      <c r="G578" s="11" t="s">
        <v>6690</v>
      </c>
      <c r="H578" s="148">
        <v>2</v>
      </c>
      <c r="I578" s="148">
        <v>8</v>
      </c>
      <c r="J578" s="6" t="s">
        <v>13956</v>
      </c>
      <c r="K578" s="6" t="s">
        <v>13956</v>
      </c>
      <c r="L578" s="6" t="s">
        <v>13956</v>
      </c>
      <c r="M578" s="6" t="s">
        <v>13956</v>
      </c>
      <c r="N578" s="6" t="s">
        <v>13956</v>
      </c>
      <c r="O578" s="6" t="s">
        <v>13956</v>
      </c>
      <c r="P578" s="6" t="s">
        <v>13956</v>
      </c>
      <c r="Q578" s="6" t="s">
        <v>13956</v>
      </c>
      <c r="R578" s="6" t="s">
        <v>13956</v>
      </c>
      <c r="S578" s="6" t="s">
        <v>13956</v>
      </c>
      <c r="T578" s="29">
        <v>10</v>
      </c>
      <c r="U578" s="29">
        <v>21</v>
      </c>
      <c r="V578" s="29">
        <v>23</v>
      </c>
      <c r="W578" s="29">
        <v>12</v>
      </c>
      <c r="X578" s="6" t="s">
        <v>13956</v>
      </c>
      <c r="Y578" s="6" t="s">
        <v>13956</v>
      </c>
      <c r="Z578" s="7">
        <v>34</v>
      </c>
      <c r="AA578" s="7">
        <v>32</v>
      </c>
      <c r="AB578" s="149" t="s">
        <v>290</v>
      </c>
      <c r="AC578" s="149" t="s">
        <v>13956</v>
      </c>
      <c r="AD578" s="149" t="s">
        <v>290</v>
      </c>
      <c r="AE578" s="149" t="s">
        <v>290</v>
      </c>
      <c r="AF578" s="149" t="s">
        <v>13956</v>
      </c>
      <c r="AG578" s="8">
        <v>60</v>
      </c>
      <c r="AH578" s="149" t="s">
        <v>290</v>
      </c>
      <c r="AI578" s="150" t="s">
        <v>13956</v>
      </c>
      <c r="AJ578" s="9">
        <v>66</v>
      </c>
      <c r="AK578" s="9">
        <v>66</v>
      </c>
    </row>
    <row r="579" spans="1:37">
      <c r="A579" s="10" t="s">
        <v>3139</v>
      </c>
      <c r="B579" s="11" t="s">
        <v>1762</v>
      </c>
      <c r="C579" s="11" t="s">
        <v>10027</v>
      </c>
      <c r="D579" s="11" t="s">
        <v>3142</v>
      </c>
      <c r="E579" s="11" t="s">
        <v>3143</v>
      </c>
      <c r="F579" s="11" t="s">
        <v>12571</v>
      </c>
      <c r="G579" s="11" t="s">
        <v>6693</v>
      </c>
      <c r="H579" s="148">
        <v>1</v>
      </c>
      <c r="I579" s="148">
        <v>13</v>
      </c>
      <c r="J579" s="29">
        <v>34</v>
      </c>
      <c r="K579" s="29">
        <v>21</v>
      </c>
      <c r="L579" s="29">
        <v>25</v>
      </c>
      <c r="M579" s="29">
        <v>21</v>
      </c>
      <c r="N579" s="29">
        <v>20</v>
      </c>
      <c r="O579" s="29">
        <v>20</v>
      </c>
      <c r="P579" s="29">
        <v>18</v>
      </c>
      <c r="Q579" s="29">
        <v>27</v>
      </c>
      <c r="R579" s="29">
        <v>15</v>
      </c>
      <c r="S579" s="29">
        <v>19</v>
      </c>
      <c r="T579" s="6" t="s">
        <v>13956</v>
      </c>
      <c r="U579" s="6" t="s">
        <v>13956</v>
      </c>
      <c r="V579" s="6" t="s">
        <v>13956</v>
      </c>
      <c r="W579" s="6" t="s">
        <v>13956</v>
      </c>
      <c r="X579" s="6" t="s">
        <v>13956</v>
      </c>
      <c r="Y579" s="6" t="s">
        <v>13956</v>
      </c>
      <c r="Z579" s="7">
        <v>113</v>
      </c>
      <c r="AA579" s="7">
        <v>107</v>
      </c>
      <c r="AB579" s="8">
        <v>30</v>
      </c>
      <c r="AC579" s="149" t="s">
        <v>13956</v>
      </c>
      <c r="AD579" s="149" t="s">
        <v>290</v>
      </c>
      <c r="AE579" s="149" t="s">
        <v>290</v>
      </c>
      <c r="AF579" s="149" t="s">
        <v>13956</v>
      </c>
      <c r="AG579" s="8">
        <v>188</v>
      </c>
      <c r="AH579" s="149" t="s">
        <v>13956</v>
      </c>
      <c r="AI579" s="9">
        <v>220</v>
      </c>
      <c r="AJ579" s="150" t="s">
        <v>13956</v>
      </c>
      <c r="AK579" s="9">
        <v>220</v>
      </c>
    </row>
    <row r="580" spans="1:37">
      <c r="A580" s="10" t="s">
        <v>3145</v>
      </c>
      <c r="B580" s="11" t="s">
        <v>3146</v>
      </c>
      <c r="C580" s="11" t="s">
        <v>10030</v>
      </c>
      <c r="D580" s="11" t="s">
        <v>3148</v>
      </c>
      <c r="E580" s="11" t="s">
        <v>3149</v>
      </c>
      <c r="F580" s="11" t="s">
        <v>12572</v>
      </c>
      <c r="G580" s="11" t="s">
        <v>6696</v>
      </c>
      <c r="H580" s="148">
        <v>3</v>
      </c>
      <c r="I580" s="148">
        <v>13</v>
      </c>
      <c r="J580" s="29">
        <v>77</v>
      </c>
      <c r="K580" s="29">
        <v>15</v>
      </c>
      <c r="L580" s="29">
        <v>25</v>
      </c>
      <c r="M580" s="29">
        <v>23</v>
      </c>
      <c r="N580" s="29">
        <v>23</v>
      </c>
      <c r="O580" s="29">
        <v>15</v>
      </c>
      <c r="P580" s="29">
        <v>25</v>
      </c>
      <c r="Q580" s="29">
        <v>19</v>
      </c>
      <c r="R580" s="29">
        <v>18</v>
      </c>
      <c r="S580" s="29">
        <v>23</v>
      </c>
      <c r="T580" s="6" t="s">
        <v>13956</v>
      </c>
      <c r="U580" s="6" t="s">
        <v>13956</v>
      </c>
      <c r="V580" s="6" t="s">
        <v>13956</v>
      </c>
      <c r="W580" s="6" t="s">
        <v>13956</v>
      </c>
      <c r="X580" s="29">
        <v>23</v>
      </c>
      <c r="Y580" s="6" t="s">
        <v>13956</v>
      </c>
      <c r="Z580" s="7">
        <v>146</v>
      </c>
      <c r="AA580" s="7">
        <v>140</v>
      </c>
      <c r="AB580" s="149" t="s">
        <v>290</v>
      </c>
      <c r="AC580" s="149" t="s">
        <v>13956</v>
      </c>
      <c r="AD580" s="149" t="s">
        <v>290</v>
      </c>
      <c r="AE580" s="149" t="s">
        <v>290</v>
      </c>
      <c r="AF580" s="149" t="s">
        <v>13956</v>
      </c>
      <c r="AG580" s="8">
        <v>274</v>
      </c>
      <c r="AH580" s="149" t="s">
        <v>290</v>
      </c>
      <c r="AI580" s="9">
        <v>286</v>
      </c>
      <c r="AJ580" s="150" t="s">
        <v>13956</v>
      </c>
      <c r="AK580" s="9">
        <v>286</v>
      </c>
    </row>
    <row r="581" spans="1:37">
      <c r="A581" s="10" t="s">
        <v>3151</v>
      </c>
      <c r="B581" s="11" t="s">
        <v>319</v>
      </c>
      <c r="C581" s="11" t="s">
        <v>6697</v>
      </c>
      <c r="D581" s="11" t="s">
        <v>3154</v>
      </c>
      <c r="E581" s="11" t="s">
        <v>3155</v>
      </c>
      <c r="F581" s="11" t="s">
        <v>12573</v>
      </c>
      <c r="G581" s="11" t="s">
        <v>6699</v>
      </c>
      <c r="H581" s="148">
        <v>0</v>
      </c>
      <c r="I581" s="148">
        <v>13</v>
      </c>
      <c r="J581" s="6" t="s">
        <v>13956</v>
      </c>
      <c r="K581" s="29">
        <v>19</v>
      </c>
      <c r="L581" s="29">
        <v>23</v>
      </c>
      <c r="M581" s="29">
        <v>25</v>
      </c>
      <c r="N581" s="29">
        <v>26</v>
      </c>
      <c r="O581" s="29">
        <v>29</v>
      </c>
      <c r="P581" s="29">
        <v>19</v>
      </c>
      <c r="Q581" s="29">
        <v>15</v>
      </c>
      <c r="R581" s="29">
        <v>18</v>
      </c>
      <c r="S581" s="29">
        <v>13</v>
      </c>
      <c r="T581" s="6" t="s">
        <v>13956</v>
      </c>
      <c r="U581" s="6" t="s">
        <v>13956</v>
      </c>
      <c r="V581" s="6" t="s">
        <v>13956</v>
      </c>
      <c r="W581" s="6" t="s">
        <v>13956</v>
      </c>
      <c r="X581" s="6" t="s">
        <v>13956</v>
      </c>
      <c r="Y581" s="6" t="s">
        <v>13956</v>
      </c>
      <c r="Z581" s="7">
        <v>85</v>
      </c>
      <c r="AA581" s="7">
        <v>102</v>
      </c>
      <c r="AB581" s="8">
        <v>44</v>
      </c>
      <c r="AC581" s="149" t="s">
        <v>13956</v>
      </c>
      <c r="AD581" s="149" t="s">
        <v>290</v>
      </c>
      <c r="AE581" s="149" t="s">
        <v>13956</v>
      </c>
      <c r="AF581" s="149" t="s">
        <v>13956</v>
      </c>
      <c r="AG581" s="8">
        <v>128</v>
      </c>
      <c r="AH581" s="149" t="s">
        <v>290</v>
      </c>
      <c r="AI581" s="9">
        <v>187</v>
      </c>
      <c r="AJ581" s="150" t="s">
        <v>13956</v>
      </c>
      <c r="AK581" s="9">
        <v>187</v>
      </c>
    </row>
    <row r="582" spans="1:37">
      <c r="A582" s="10" t="s">
        <v>3157</v>
      </c>
      <c r="B582" s="11" t="s">
        <v>3158</v>
      </c>
      <c r="C582" s="11" t="s">
        <v>12574</v>
      </c>
      <c r="D582" s="11" t="s">
        <v>10036</v>
      </c>
      <c r="E582" s="11" t="s">
        <v>3149</v>
      </c>
      <c r="F582" s="11" t="s">
        <v>12575</v>
      </c>
      <c r="G582" s="11" t="s">
        <v>6702</v>
      </c>
      <c r="H582" s="148">
        <v>2</v>
      </c>
      <c r="I582" s="148">
        <v>22.5</v>
      </c>
      <c r="J582" s="29">
        <v>89</v>
      </c>
      <c r="K582" s="29">
        <v>42</v>
      </c>
      <c r="L582" s="29">
        <v>15</v>
      </c>
      <c r="M582" s="29">
        <v>11</v>
      </c>
      <c r="N582" s="29">
        <v>17</v>
      </c>
      <c r="O582" s="29">
        <v>11</v>
      </c>
      <c r="P582" s="6" t="s">
        <v>290</v>
      </c>
      <c r="Q582" s="6" t="s">
        <v>290</v>
      </c>
      <c r="R582" s="6" t="s">
        <v>290</v>
      </c>
      <c r="S582" s="29">
        <v>11</v>
      </c>
      <c r="T582" s="6" t="s">
        <v>290</v>
      </c>
      <c r="U582" s="29">
        <v>10</v>
      </c>
      <c r="V582" s="6" t="s">
        <v>290</v>
      </c>
      <c r="W582" s="6" t="s">
        <v>290</v>
      </c>
      <c r="X582" s="6" t="s">
        <v>13956</v>
      </c>
      <c r="Y582" s="6" t="s">
        <v>13956</v>
      </c>
      <c r="Z582" s="7">
        <v>120</v>
      </c>
      <c r="AA582" s="7">
        <v>128</v>
      </c>
      <c r="AB582" s="149" t="s">
        <v>13956</v>
      </c>
      <c r="AC582" s="149" t="s">
        <v>13956</v>
      </c>
      <c r="AD582" s="149" t="s">
        <v>13956</v>
      </c>
      <c r="AE582" s="149" t="s">
        <v>290</v>
      </c>
      <c r="AF582" s="149" t="s">
        <v>13956</v>
      </c>
      <c r="AG582" s="8">
        <v>241</v>
      </c>
      <c r="AH582" s="149" t="s">
        <v>13956</v>
      </c>
      <c r="AI582" s="9">
        <v>220</v>
      </c>
      <c r="AJ582" s="9">
        <v>28</v>
      </c>
      <c r="AK582" s="9">
        <v>248</v>
      </c>
    </row>
    <row r="583" spans="1:37">
      <c r="A583" s="10" t="s">
        <v>3162</v>
      </c>
      <c r="B583" s="11" t="s">
        <v>13754</v>
      </c>
      <c r="C583" s="11" t="s">
        <v>14087</v>
      </c>
      <c r="D583" s="11" t="s">
        <v>13755</v>
      </c>
      <c r="E583" s="11" t="s">
        <v>3149</v>
      </c>
      <c r="F583" s="11" t="s">
        <v>13756</v>
      </c>
      <c r="G583" s="11" t="s">
        <v>6705</v>
      </c>
      <c r="H583" s="148">
        <v>1</v>
      </c>
      <c r="I583" s="148">
        <v>6</v>
      </c>
      <c r="J583" s="6" t="s">
        <v>13956</v>
      </c>
      <c r="K583" s="6" t="s">
        <v>13956</v>
      </c>
      <c r="L583" s="6" t="s">
        <v>13956</v>
      </c>
      <c r="M583" s="6" t="s">
        <v>13956</v>
      </c>
      <c r="N583" s="6" t="s">
        <v>13956</v>
      </c>
      <c r="O583" s="6" t="s">
        <v>13956</v>
      </c>
      <c r="P583" s="6" t="s">
        <v>13956</v>
      </c>
      <c r="Q583" s="6" t="s">
        <v>13956</v>
      </c>
      <c r="R583" s="6" t="s">
        <v>290</v>
      </c>
      <c r="S583" s="6" t="s">
        <v>290</v>
      </c>
      <c r="T583" s="6" t="s">
        <v>290</v>
      </c>
      <c r="U583" s="6" t="s">
        <v>290</v>
      </c>
      <c r="V583" s="6" t="s">
        <v>13956</v>
      </c>
      <c r="W583" s="6" t="s">
        <v>290</v>
      </c>
      <c r="X583" s="6" t="s">
        <v>13956</v>
      </c>
      <c r="Y583" s="6" t="s">
        <v>13956</v>
      </c>
      <c r="Z583" s="151" t="s">
        <v>290</v>
      </c>
      <c r="AA583" s="151" t="s">
        <v>290</v>
      </c>
      <c r="AB583" s="149" t="s">
        <v>13956</v>
      </c>
      <c r="AC583" s="149" t="s">
        <v>13956</v>
      </c>
      <c r="AD583" s="149" t="s">
        <v>13956</v>
      </c>
      <c r="AE583" s="149" t="s">
        <v>13956</v>
      </c>
      <c r="AF583" s="149" t="s">
        <v>290</v>
      </c>
      <c r="AG583" s="149" t="s">
        <v>13956</v>
      </c>
      <c r="AH583" s="8">
        <v>12</v>
      </c>
      <c r="AI583" s="150" t="s">
        <v>290</v>
      </c>
      <c r="AJ583" s="9">
        <v>12</v>
      </c>
      <c r="AK583" s="9">
        <v>14</v>
      </c>
    </row>
    <row r="584" spans="1:37">
      <c r="A584" s="10" t="s">
        <v>14088</v>
      </c>
      <c r="B584" s="11" t="s">
        <v>4095</v>
      </c>
      <c r="C584" s="11" t="s">
        <v>10021</v>
      </c>
      <c r="D584" s="11" t="s">
        <v>10022</v>
      </c>
      <c r="E584" s="11" t="s">
        <v>10023</v>
      </c>
      <c r="F584" s="11" t="s">
        <v>12569</v>
      </c>
      <c r="G584" s="11" t="s">
        <v>12570</v>
      </c>
      <c r="H584" s="148">
        <v>1</v>
      </c>
      <c r="I584" s="148">
        <v>5</v>
      </c>
      <c r="J584" s="6" t="s">
        <v>290</v>
      </c>
      <c r="K584" s="6" t="s">
        <v>290</v>
      </c>
      <c r="L584" s="6" t="s">
        <v>290</v>
      </c>
      <c r="M584" s="6" t="s">
        <v>290</v>
      </c>
      <c r="N584" s="6" t="s">
        <v>290</v>
      </c>
      <c r="O584" s="6" t="s">
        <v>290</v>
      </c>
      <c r="P584" s="6" t="s">
        <v>290</v>
      </c>
      <c r="Q584" s="6" t="s">
        <v>13956</v>
      </c>
      <c r="R584" s="6" t="s">
        <v>290</v>
      </c>
      <c r="S584" s="6" t="s">
        <v>290</v>
      </c>
      <c r="T584" s="6" t="s">
        <v>290</v>
      </c>
      <c r="U584" s="6" t="s">
        <v>290</v>
      </c>
      <c r="V584" s="6" t="s">
        <v>290</v>
      </c>
      <c r="W584" s="6" t="s">
        <v>290</v>
      </c>
      <c r="X584" s="6" t="s">
        <v>13956</v>
      </c>
      <c r="Y584" s="6" t="s">
        <v>13956</v>
      </c>
      <c r="Z584" s="7">
        <v>16</v>
      </c>
      <c r="AA584" s="7">
        <v>13</v>
      </c>
      <c r="AB584" s="149" t="s">
        <v>13956</v>
      </c>
      <c r="AC584" s="149" t="s">
        <v>13956</v>
      </c>
      <c r="AD584" s="149" t="s">
        <v>13956</v>
      </c>
      <c r="AE584" s="149" t="s">
        <v>13956</v>
      </c>
      <c r="AF584" s="149" t="s">
        <v>13956</v>
      </c>
      <c r="AG584" s="8">
        <v>29</v>
      </c>
      <c r="AH584" s="149" t="s">
        <v>13956</v>
      </c>
      <c r="AI584" s="9">
        <v>21</v>
      </c>
      <c r="AJ584" s="150" t="s">
        <v>290</v>
      </c>
      <c r="AK584" s="9">
        <v>29</v>
      </c>
    </row>
    <row r="585" spans="1:37">
      <c r="A585" s="10" t="s">
        <v>3171</v>
      </c>
      <c r="B585" s="11" t="s">
        <v>3172</v>
      </c>
      <c r="C585" s="11" t="s">
        <v>10053</v>
      </c>
      <c r="D585" s="11" t="s">
        <v>3174</v>
      </c>
      <c r="E585" s="11" t="s">
        <v>3175</v>
      </c>
      <c r="F585" s="11" t="s">
        <v>12584</v>
      </c>
      <c r="G585" s="11" t="s">
        <v>6713</v>
      </c>
      <c r="H585" s="148">
        <v>2</v>
      </c>
      <c r="I585" s="148">
        <v>5</v>
      </c>
      <c r="J585" s="29">
        <v>18</v>
      </c>
      <c r="K585" s="6" t="s">
        <v>290</v>
      </c>
      <c r="L585" s="6" t="s">
        <v>290</v>
      </c>
      <c r="M585" s="29">
        <v>11</v>
      </c>
      <c r="N585" s="6" t="s">
        <v>290</v>
      </c>
      <c r="O585" s="6" t="s">
        <v>290</v>
      </c>
      <c r="P585" s="6" t="s">
        <v>290</v>
      </c>
      <c r="Q585" s="6" t="s">
        <v>290</v>
      </c>
      <c r="R585" s="6" t="s">
        <v>13956</v>
      </c>
      <c r="S585" s="6" t="s">
        <v>13956</v>
      </c>
      <c r="T585" s="6" t="s">
        <v>13956</v>
      </c>
      <c r="U585" s="6" t="s">
        <v>13956</v>
      </c>
      <c r="V585" s="6" t="s">
        <v>13956</v>
      </c>
      <c r="W585" s="6" t="s">
        <v>13956</v>
      </c>
      <c r="X585" s="6" t="s">
        <v>13956</v>
      </c>
      <c r="Y585" s="6" t="s">
        <v>13956</v>
      </c>
      <c r="Z585" s="7">
        <v>37</v>
      </c>
      <c r="AA585" s="7">
        <v>38</v>
      </c>
      <c r="AB585" s="149" t="s">
        <v>13956</v>
      </c>
      <c r="AC585" s="149" t="s">
        <v>13956</v>
      </c>
      <c r="AD585" s="149" t="s">
        <v>13956</v>
      </c>
      <c r="AE585" s="149" t="s">
        <v>13956</v>
      </c>
      <c r="AF585" s="149" t="s">
        <v>13956</v>
      </c>
      <c r="AG585" s="8">
        <v>73</v>
      </c>
      <c r="AH585" s="149" t="s">
        <v>290</v>
      </c>
      <c r="AI585" s="9">
        <v>75</v>
      </c>
      <c r="AJ585" s="150" t="s">
        <v>13956</v>
      </c>
      <c r="AK585" s="9">
        <v>75</v>
      </c>
    </row>
    <row r="586" spans="1:37">
      <c r="A586" s="10" t="s">
        <v>3177</v>
      </c>
      <c r="B586" s="11" t="s">
        <v>2721</v>
      </c>
      <c r="C586" s="11" t="s">
        <v>10057</v>
      </c>
      <c r="D586" s="11" t="s">
        <v>3178</v>
      </c>
      <c r="E586" s="11" t="s">
        <v>3179</v>
      </c>
      <c r="F586" s="11" t="s">
        <v>12585</v>
      </c>
      <c r="G586" s="11" t="s">
        <v>6717</v>
      </c>
      <c r="H586" s="148">
        <v>1</v>
      </c>
      <c r="I586" s="148">
        <v>10</v>
      </c>
      <c r="J586" s="29">
        <v>36</v>
      </c>
      <c r="K586" s="29">
        <v>22</v>
      </c>
      <c r="L586" s="29">
        <v>13</v>
      </c>
      <c r="M586" s="29">
        <v>18</v>
      </c>
      <c r="N586" s="29">
        <v>13</v>
      </c>
      <c r="O586" s="29">
        <v>19</v>
      </c>
      <c r="P586" s="29">
        <v>26</v>
      </c>
      <c r="Q586" s="29">
        <v>23</v>
      </c>
      <c r="R586" s="6" t="s">
        <v>13956</v>
      </c>
      <c r="S586" s="6" t="s">
        <v>13956</v>
      </c>
      <c r="T586" s="6" t="s">
        <v>13956</v>
      </c>
      <c r="U586" s="6" t="s">
        <v>13956</v>
      </c>
      <c r="V586" s="6" t="s">
        <v>13956</v>
      </c>
      <c r="W586" s="6" t="s">
        <v>13956</v>
      </c>
      <c r="X586" s="6" t="s">
        <v>13956</v>
      </c>
      <c r="Y586" s="6" t="s">
        <v>13956</v>
      </c>
      <c r="Z586" s="7">
        <v>89</v>
      </c>
      <c r="AA586" s="7">
        <v>81</v>
      </c>
      <c r="AB586" s="149" t="s">
        <v>290</v>
      </c>
      <c r="AC586" s="149" t="s">
        <v>13956</v>
      </c>
      <c r="AD586" s="149" t="s">
        <v>290</v>
      </c>
      <c r="AE586" s="149" t="s">
        <v>290</v>
      </c>
      <c r="AF586" s="149" t="s">
        <v>13956</v>
      </c>
      <c r="AG586" s="8">
        <v>148</v>
      </c>
      <c r="AH586" s="8">
        <v>13</v>
      </c>
      <c r="AI586" s="9">
        <v>170</v>
      </c>
      <c r="AJ586" s="150" t="s">
        <v>13956</v>
      </c>
      <c r="AK586" s="9">
        <v>170</v>
      </c>
    </row>
    <row r="587" spans="1:37">
      <c r="A587" s="10" t="s">
        <v>3181</v>
      </c>
      <c r="B587" s="11" t="s">
        <v>3182</v>
      </c>
      <c r="C587" s="11" t="s">
        <v>12586</v>
      </c>
      <c r="D587" s="11" t="s">
        <v>10060</v>
      </c>
      <c r="E587" s="11" t="s">
        <v>3179</v>
      </c>
      <c r="F587" s="11" t="s">
        <v>12587</v>
      </c>
      <c r="G587" s="11" t="s">
        <v>6720</v>
      </c>
      <c r="H587" s="148">
        <v>2</v>
      </c>
      <c r="I587" s="148">
        <v>1</v>
      </c>
      <c r="J587" s="6" t="s">
        <v>13956</v>
      </c>
      <c r="K587" s="6" t="s">
        <v>13956</v>
      </c>
      <c r="L587" s="6" t="s">
        <v>13956</v>
      </c>
      <c r="M587" s="6" t="s">
        <v>13956</v>
      </c>
      <c r="N587" s="6" t="s">
        <v>13956</v>
      </c>
      <c r="O587" s="6" t="s">
        <v>13956</v>
      </c>
      <c r="P587" s="6" t="s">
        <v>13956</v>
      </c>
      <c r="Q587" s="6" t="s">
        <v>13956</v>
      </c>
      <c r="R587" s="6" t="s">
        <v>13956</v>
      </c>
      <c r="S587" s="6" t="s">
        <v>13956</v>
      </c>
      <c r="T587" s="6" t="s">
        <v>13956</v>
      </c>
      <c r="U587" s="6" t="s">
        <v>13956</v>
      </c>
      <c r="V587" s="6" t="s">
        <v>13956</v>
      </c>
      <c r="W587" s="29">
        <v>22</v>
      </c>
      <c r="X587" s="6" t="s">
        <v>13956</v>
      </c>
      <c r="Y587" s="6" t="s">
        <v>13956</v>
      </c>
      <c r="Z587" s="7">
        <v>12</v>
      </c>
      <c r="AA587" s="7">
        <v>10</v>
      </c>
      <c r="AB587" s="8">
        <v>10</v>
      </c>
      <c r="AC587" s="149" t="s">
        <v>13956</v>
      </c>
      <c r="AD587" s="149" t="s">
        <v>13956</v>
      </c>
      <c r="AE587" s="8">
        <v>12</v>
      </c>
      <c r="AF587" s="149" t="s">
        <v>13956</v>
      </c>
      <c r="AG587" s="149" t="s">
        <v>13956</v>
      </c>
      <c r="AH587" s="149" t="s">
        <v>13956</v>
      </c>
      <c r="AI587" s="150" t="s">
        <v>13956</v>
      </c>
      <c r="AJ587" s="9">
        <v>22</v>
      </c>
      <c r="AK587" s="9">
        <v>22</v>
      </c>
    </row>
    <row r="588" spans="1:37">
      <c r="A588" s="10" t="s">
        <v>4725</v>
      </c>
      <c r="B588" s="11" t="s">
        <v>4726</v>
      </c>
      <c r="C588" s="11" t="s">
        <v>10067</v>
      </c>
      <c r="D588" s="11" t="s">
        <v>10068</v>
      </c>
      <c r="E588" s="11" t="s">
        <v>3662</v>
      </c>
      <c r="F588" s="11" t="s">
        <v>12590</v>
      </c>
      <c r="G588" s="11" t="s">
        <v>6726</v>
      </c>
      <c r="H588" s="148">
        <v>1.8</v>
      </c>
      <c r="I588" s="148">
        <v>21.2</v>
      </c>
      <c r="J588" s="6" t="s">
        <v>13956</v>
      </c>
      <c r="K588" s="6" t="s">
        <v>13956</v>
      </c>
      <c r="L588" s="6" t="s">
        <v>13956</v>
      </c>
      <c r="M588" s="6" t="s">
        <v>13956</v>
      </c>
      <c r="N588" s="6" t="s">
        <v>13956</v>
      </c>
      <c r="O588" s="6" t="s">
        <v>13956</v>
      </c>
      <c r="P588" s="6" t="s">
        <v>13956</v>
      </c>
      <c r="Q588" s="6" t="s">
        <v>13956</v>
      </c>
      <c r="R588" s="6" t="s">
        <v>13956</v>
      </c>
      <c r="S588" s="6" t="s">
        <v>13956</v>
      </c>
      <c r="T588" s="29">
        <v>79</v>
      </c>
      <c r="U588" s="29">
        <v>97</v>
      </c>
      <c r="V588" s="29">
        <v>74</v>
      </c>
      <c r="W588" s="29">
        <v>61</v>
      </c>
      <c r="X588" s="6" t="s">
        <v>13956</v>
      </c>
      <c r="Y588" s="6" t="s">
        <v>290</v>
      </c>
      <c r="Z588" s="7">
        <v>160</v>
      </c>
      <c r="AA588" s="7">
        <v>154</v>
      </c>
      <c r="AB588" s="8">
        <v>23</v>
      </c>
      <c r="AC588" s="149" t="s">
        <v>13956</v>
      </c>
      <c r="AD588" s="8">
        <v>36</v>
      </c>
      <c r="AE588" s="149" t="s">
        <v>290</v>
      </c>
      <c r="AF588" s="149" t="s">
        <v>13956</v>
      </c>
      <c r="AG588" s="8">
        <v>246</v>
      </c>
      <c r="AH588" s="149" t="s">
        <v>290</v>
      </c>
      <c r="AI588" s="150" t="s">
        <v>13956</v>
      </c>
      <c r="AJ588" s="9">
        <v>314</v>
      </c>
      <c r="AK588" s="9">
        <v>314</v>
      </c>
    </row>
    <row r="589" spans="1:37">
      <c r="A589" s="10" t="s">
        <v>12591</v>
      </c>
      <c r="B589" s="11" t="s">
        <v>10070</v>
      </c>
      <c r="C589" s="11" t="s">
        <v>10072</v>
      </c>
      <c r="D589" s="11" t="s">
        <v>10073</v>
      </c>
      <c r="E589" s="11" t="s">
        <v>3195</v>
      </c>
      <c r="F589" s="11" t="s">
        <v>12592</v>
      </c>
      <c r="G589" s="11" t="s">
        <v>12593</v>
      </c>
      <c r="H589" s="148">
        <v>1</v>
      </c>
      <c r="I589" s="148">
        <v>7.5</v>
      </c>
      <c r="J589" s="29">
        <v>16</v>
      </c>
      <c r="K589" s="29">
        <v>13</v>
      </c>
      <c r="L589" s="6" t="s">
        <v>290</v>
      </c>
      <c r="M589" s="6" t="s">
        <v>290</v>
      </c>
      <c r="N589" s="6" t="s">
        <v>290</v>
      </c>
      <c r="O589" s="6" t="s">
        <v>290</v>
      </c>
      <c r="P589" s="6" t="s">
        <v>290</v>
      </c>
      <c r="Q589" s="6" t="s">
        <v>290</v>
      </c>
      <c r="R589" s="6" t="s">
        <v>290</v>
      </c>
      <c r="S589" s="6" t="s">
        <v>290</v>
      </c>
      <c r="T589" s="6" t="s">
        <v>13956</v>
      </c>
      <c r="U589" s="6" t="s">
        <v>13956</v>
      </c>
      <c r="V589" s="6" t="s">
        <v>13956</v>
      </c>
      <c r="W589" s="6" t="s">
        <v>13956</v>
      </c>
      <c r="X589" s="6" t="s">
        <v>13956</v>
      </c>
      <c r="Y589" s="6" t="s">
        <v>13956</v>
      </c>
      <c r="Z589" s="7">
        <v>38</v>
      </c>
      <c r="AA589" s="7">
        <v>30</v>
      </c>
      <c r="AB589" s="149" t="s">
        <v>290</v>
      </c>
      <c r="AC589" s="149" t="s">
        <v>13956</v>
      </c>
      <c r="AD589" s="149" t="s">
        <v>290</v>
      </c>
      <c r="AE589" s="149" t="s">
        <v>290</v>
      </c>
      <c r="AF589" s="149" t="s">
        <v>13956</v>
      </c>
      <c r="AG589" s="8">
        <v>57</v>
      </c>
      <c r="AH589" s="149" t="s">
        <v>13956</v>
      </c>
      <c r="AI589" s="9">
        <v>68</v>
      </c>
      <c r="AJ589" s="150" t="s">
        <v>13956</v>
      </c>
      <c r="AK589" s="9">
        <v>68</v>
      </c>
    </row>
    <row r="590" spans="1:37">
      <c r="A590" s="10" t="s">
        <v>3197</v>
      </c>
      <c r="B590" s="11" t="s">
        <v>2370</v>
      </c>
      <c r="C590" s="11" t="s">
        <v>12594</v>
      </c>
      <c r="D590" s="11" t="s">
        <v>3198</v>
      </c>
      <c r="E590" s="11" t="s">
        <v>3199</v>
      </c>
      <c r="F590" s="11" t="s">
        <v>12595</v>
      </c>
      <c r="G590" s="11" t="s">
        <v>6729</v>
      </c>
      <c r="H590" s="148">
        <v>1</v>
      </c>
      <c r="I590" s="148">
        <v>7.2</v>
      </c>
      <c r="J590" s="6" t="s">
        <v>13956</v>
      </c>
      <c r="K590" s="29">
        <v>16</v>
      </c>
      <c r="L590" s="29">
        <v>15</v>
      </c>
      <c r="M590" s="29">
        <v>14</v>
      </c>
      <c r="N590" s="29">
        <v>22</v>
      </c>
      <c r="O590" s="29">
        <v>21</v>
      </c>
      <c r="P590" s="29">
        <v>12</v>
      </c>
      <c r="Q590" s="29">
        <v>10</v>
      </c>
      <c r="R590" s="6" t="s">
        <v>13956</v>
      </c>
      <c r="S590" s="6" t="s">
        <v>13956</v>
      </c>
      <c r="T590" s="6" t="s">
        <v>13956</v>
      </c>
      <c r="U590" s="6" t="s">
        <v>13956</v>
      </c>
      <c r="V590" s="6" t="s">
        <v>13956</v>
      </c>
      <c r="W590" s="6" t="s">
        <v>13956</v>
      </c>
      <c r="X590" s="6" t="s">
        <v>13956</v>
      </c>
      <c r="Y590" s="6" t="s">
        <v>13956</v>
      </c>
      <c r="Z590" s="7">
        <v>57</v>
      </c>
      <c r="AA590" s="7">
        <v>53</v>
      </c>
      <c r="AB590" s="149" t="s">
        <v>290</v>
      </c>
      <c r="AC590" s="149" t="s">
        <v>13956</v>
      </c>
      <c r="AD590" s="149" t="s">
        <v>290</v>
      </c>
      <c r="AE590" s="149" t="s">
        <v>290</v>
      </c>
      <c r="AF590" s="149" t="s">
        <v>13956</v>
      </c>
      <c r="AG590" s="8">
        <v>95</v>
      </c>
      <c r="AH590" s="149" t="s">
        <v>290</v>
      </c>
      <c r="AI590" s="9">
        <v>110</v>
      </c>
      <c r="AJ590" s="150" t="s">
        <v>13956</v>
      </c>
      <c r="AK590" s="9">
        <v>110</v>
      </c>
    </row>
    <row r="591" spans="1:37">
      <c r="A591" s="10" t="s">
        <v>3201</v>
      </c>
      <c r="B591" s="11" t="s">
        <v>2928</v>
      </c>
      <c r="C591" s="11" t="s">
        <v>12596</v>
      </c>
      <c r="D591" s="11" t="s">
        <v>10081</v>
      </c>
      <c r="E591" s="11" t="s">
        <v>3205</v>
      </c>
      <c r="F591" s="11" t="s">
        <v>12597</v>
      </c>
      <c r="G591" s="11" t="s">
        <v>6732</v>
      </c>
      <c r="H591" s="148">
        <v>1</v>
      </c>
      <c r="I591" s="148">
        <v>9.5</v>
      </c>
      <c r="J591" s="29">
        <v>21</v>
      </c>
      <c r="K591" s="29">
        <v>16</v>
      </c>
      <c r="L591" s="6" t="s">
        <v>290</v>
      </c>
      <c r="M591" s="29">
        <v>14</v>
      </c>
      <c r="N591" s="29">
        <v>13</v>
      </c>
      <c r="O591" s="6" t="s">
        <v>290</v>
      </c>
      <c r="P591" s="6" t="s">
        <v>290</v>
      </c>
      <c r="Q591" s="6" t="s">
        <v>290</v>
      </c>
      <c r="R591" s="6" t="s">
        <v>290</v>
      </c>
      <c r="S591" s="6" t="s">
        <v>290</v>
      </c>
      <c r="T591" s="6" t="s">
        <v>13956</v>
      </c>
      <c r="U591" s="6" t="s">
        <v>13956</v>
      </c>
      <c r="V591" s="6" t="s">
        <v>13956</v>
      </c>
      <c r="W591" s="6" t="s">
        <v>13956</v>
      </c>
      <c r="X591" s="6" t="s">
        <v>13956</v>
      </c>
      <c r="Y591" s="6" t="s">
        <v>13956</v>
      </c>
      <c r="Z591" s="7">
        <v>54</v>
      </c>
      <c r="AA591" s="7">
        <v>53</v>
      </c>
      <c r="AB591" s="149" t="s">
        <v>290</v>
      </c>
      <c r="AC591" s="149" t="s">
        <v>13956</v>
      </c>
      <c r="AD591" s="149" t="s">
        <v>290</v>
      </c>
      <c r="AE591" s="149" t="s">
        <v>13956</v>
      </c>
      <c r="AF591" s="149" t="s">
        <v>13956</v>
      </c>
      <c r="AG591" s="8">
        <v>89</v>
      </c>
      <c r="AH591" s="8">
        <v>10</v>
      </c>
      <c r="AI591" s="9">
        <v>107</v>
      </c>
      <c r="AJ591" s="150" t="s">
        <v>13956</v>
      </c>
      <c r="AK591" s="9">
        <v>107</v>
      </c>
    </row>
    <row r="592" spans="1:37">
      <c r="A592" s="10" t="s">
        <v>12598</v>
      </c>
      <c r="B592" s="11" t="s">
        <v>4025</v>
      </c>
      <c r="C592" s="11" t="s">
        <v>10084</v>
      </c>
      <c r="D592" s="11" t="s">
        <v>10085</v>
      </c>
      <c r="E592" s="11" t="s">
        <v>4343</v>
      </c>
      <c r="F592" s="11" t="s">
        <v>12599</v>
      </c>
      <c r="G592" s="11" t="s">
        <v>12600</v>
      </c>
      <c r="H592" s="148">
        <v>0.4</v>
      </c>
      <c r="I592" s="148">
        <v>3.4000000000000004</v>
      </c>
      <c r="J592" s="6" t="s">
        <v>290</v>
      </c>
      <c r="K592" s="6" t="s">
        <v>290</v>
      </c>
      <c r="L592" s="6" t="s">
        <v>290</v>
      </c>
      <c r="M592" s="6" t="s">
        <v>290</v>
      </c>
      <c r="N592" s="6" t="s">
        <v>290</v>
      </c>
      <c r="O592" s="6" t="s">
        <v>290</v>
      </c>
      <c r="P592" s="6" t="s">
        <v>290</v>
      </c>
      <c r="Q592" s="6" t="s">
        <v>290</v>
      </c>
      <c r="R592" s="6" t="s">
        <v>290</v>
      </c>
      <c r="S592" s="6" t="s">
        <v>290</v>
      </c>
      <c r="T592" s="6" t="s">
        <v>13956</v>
      </c>
      <c r="U592" s="6" t="s">
        <v>13956</v>
      </c>
      <c r="V592" s="6" t="s">
        <v>13956</v>
      </c>
      <c r="W592" s="6" t="s">
        <v>13956</v>
      </c>
      <c r="X592" s="6" t="s">
        <v>13956</v>
      </c>
      <c r="Y592" s="6" t="s">
        <v>13956</v>
      </c>
      <c r="Z592" s="7">
        <v>12</v>
      </c>
      <c r="AA592" s="7">
        <v>28</v>
      </c>
      <c r="AB592" s="149" t="s">
        <v>290</v>
      </c>
      <c r="AC592" s="149" t="s">
        <v>13956</v>
      </c>
      <c r="AD592" s="149" t="s">
        <v>13956</v>
      </c>
      <c r="AE592" s="149" t="s">
        <v>13956</v>
      </c>
      <c r="AF592" s="149" t="s">
        <v>13956</v>
      </c>
      <c r="AG592" s="8">
        <v>38</v>
      </c>
      <c r="AH592" s="149" t="s">
        <v>290</v>
      </c>
      <c r="AI592" s="9">
        <v>40</v>
      </c>
      <c r="AJ592" s="150" t="s">
        <v>13956</v>
      </c>
      <c r="AK592" s="9">
        <v>40</v>
      </c>
    </row>
    <row r="593" spans="1:37">
      <c r="A593" s="10" t="s">
        <v>3207</v>
      </c>
      <c r="B593" s="11" t="s">
        <v>446</v>
      </c>
      <c r="C593" s="11" t="s">
        <v>12601</v>
      </c>
      <c r="D593" s="11" t="s">
        <v>3210</v>
      </c>
      <c r="E593" s="11" t="s">
        <v>3211</v>
      </c>
      <c r="F593" s="11" t="s">
        <v>12602</v>
      </c>
      <c r="G593" s="11" t="s">
        <v>12603</v>
      </c>
      <c r="H593" s="148">
        <v>1</v>
      </c>
      <c r="I593" s="148">
        <v>6.5</v>
      </c>
      <c r="J593" s="29">
        <v>18</v>
      </c>
      <c r="K593" s="6" t="s">
        <v>290</v>
      </c>
      <c r="L593" s="29">
        <v>11</v>
      </c>
      <c r="M593" s="6" t="s">
        <v>290</v>
      </c>
      <c r="N593" s="6" t="s">
        <v>290</v>
      </c>
      <c r="O593" s="6" t="s">
        <v>290</v>
      </c>
      <c r="P593" s="6" t="s">
        <v>290</v>
      </c>
      <c r="Q593" s="6" t="s">
        <v>290</v>
      </c>
      <c r="R593" s="6" t="s">
        <v>290</v>
      </c>
      <c r="S593" s="6" t="s">
        <v>290</v>
      </c>
      <c r="T593" s="6" t="s">
        <v>13956</v>
      </c>
      <c r="U593" s="6" t="s">
        <v>13956</v>
      </c>
      <c r="V593" s="6" t="s">
        <v>13956</v>
      </c>
      <c r="W593" s="6" t="s">
        <v>13956</v>
      </c>
      <c r="X593" s="6" t="s">
        <v>13956</v>
      </c>
      <c r="Y593" s="6" t="s">
        <v>13956</v>
      </c>
      <c r="Z593" s="7">
        <v>26</v>
      </c>
      <c r="AA593" s="7">
        <v>36</v>
      </c>
      <c r="AB593" s="149" t="s">
        <v>13956</v>
      </c>
      <c r="AC593" s="149" t="s">
        <v>13956</v>
      </c>
      <c r="AD593" s="149" t="s">
        <v>13956</v>
      </c>
      <c r="AE593" s="149" t="s">
        <v>13956</v>
      </c>
      <c r="AF593" s="149" t="s">
        <v>13956</v>
      </c>
      <c r="AG593" s="8">
        <v>48</v>
      </c>
      <c r="AH593" s="8">
        <v>14</v>
      </c>
      <c r="AI593" s="9">
        <v>62</v>
      </c>
      <c r="AJ593" s="150" t="s">
        <v>13956</v>
      </c>
      <c r="AK593" s="9">
        <v>62</v>
      </c>
    </row>
    <row r="594" spans="1:37">
      <c r="A594" s="10" t="s">
        <v>3213</v>
      </c>
      <c r="B594" s="11" t="s">
        <v>3214</v>
      </c>
      <c r="C594" s="11" t="s">
        <v>6736</v>
      </c>
      <c r="D594" s="11" t="s">
        <v>3216</v>
      </c>
      <c r="E594" s="11" t="s">
        <v>3211</v>
      </c>
      <c r="F594" s="11" t="s">
        <v>12604</v>
      </c>
      <c r="G594" s="11" t="s">
        <v>6738</v>
      </c>
      <c r="H594" s="148">
        <v>2</v>
      </c>
      <c r="I594" s="148">
        <v>10.5</v>
      </c>
      <c r="J594" s="29">
        <v>27</v>
      </c>
      <c r="K594" s="29">
        <v>14</v>
      </c>
      <c r="L594" s="29">
        <v>13</v>
      </c>
      <c r="M594" s="29">
        <v>21</v>
      </c>
      <c r="N594" s="6" t="s">
        <v>290</v>
      </c>
      <c r="O594" s="29">
        <v>16</v>
      </c>
      <c r="P594" s="6" t="s">
        <v>290</v>
      </c>
      <c r="Q594" s="29">
        <v>14</v>
      </c>
      <c r="R594" s="29">
        <v>15</v>
      </c>
      <c r="S594" s="29">
        <v>10</v>
      </c>
      <c r="T594" s="6" t="s">
        <v>13956</v>
      </c>
      <c r="U594" s="6" t="s">
        <v>13956</v>
      </c>
      <c r="V594" s="6" t="s">
        <v>13956</v>
      </c>
      <c r="W594" s="6" t="s">
        <v>13956</v>
      </c>
      <c r="X594" s="6" t="s">
        <v>13956</v>
      </c>
      <c r="Y594" s="6" t="s">
        <v>13956</v>
      </c>
      <c r="Z594" s="7">
        <v>76</v>
      </c>
      <c r="AA594" s="7">
        <v>72</v>
      </c>
      <c r="AB594" s="8">
        <v>12</v>
      </c>
      <c r="AC594" s="149" t="s">
        <v>13956</v>
      </c>
      <c r="AD594" s="149" t="s">
        <v>290</v>
      </c>
      <c r="AE594" s="149" t="s">
        <v>290</v>
      </c>
      <c r="AF594" s="149" t="s">
        <v>13956</v>
      </c>
      <c r="AG594" s="8">
        <v>118</v>
      </c>
      <c r="AH594" s="8">
        <v>11</v>
      </c>
      <c r="AI594" s="9">
        <v>148</v>
      </c>
      <c r="AJ594" s="150" t="s">
        <v>13956</v>
      </c>
      <c r="AK594" s="9">
        <v>148</v>
      </c>
    </row>
    <row r="595" spans="1:37">
      <c r="A595" s="10" t="s">
        <v>4729</v>
      </c>
      <c r="B595" s="11" t="s">
        <v>4730</v>
      </c>
      <c r="C595" s="11" t="s">
        <v>10092</v>
      </c>
      <c r="D595" s="11" t="s">
        <v>4732</v>
      </c>
      <c r="E595" s="11" t="s">
        <v>3222</v>
      </c>
      <c r="F595" s="11" t="s">
        <v>12605</v>
      </c>
      <c r="G595" s="11" t="s">
        <v>6741</v>
      </c>
      <c r="H595" s="148">
        <v>2</v>
      </c>
      <c r="I595" s="148">
        <v>4</v>
      </c>
      <c r="J595" s="29">
        <v>14</v>
      </c>
      <c r="K595" s="6" t="s">
        <v>290</v>
      </c>
      <c r="L595" s="6" t="s">
        <v>290</v>
      </c>
      <c r="M595" s="6" t="s">
        <v>290</v>
      </c>
      <c r="N595" s="6" t="s">
        <v>290</v>
      </c>
      <c r="O595" s="6" t="s">
        <v>290</v>
      </c>
      <c r="P595" s="6" t="s">
        <v>290</v>
      </c>
      <c r="Q595" s="6" t="s">
        <v>290</v>
      </c>
      <c r="R595" s="6" t="s">
        <v>290</v>
      </c>
      <c r="S595" s="6" t="s">
        <v>290</v>
      </c>
      <c r="T595" s="6" t="s">
        <v>13956</v>
      </c>
      <c r="U595" s="6" t="s">
        <v>13956</v>
      </c>
      <c r="V595" s="6" t="s">
        <v>13956</v>
      </c>
      <c r="W595" s="6" t="s">
        <v>13956</v>
      </c>
      <c r="X595" s="6" t="s">
        <v>13956</v>
      </c>
      <c r="Y595" s="6" t="s">
        <v>13956</v>
      </c>
      <c r="Z595" s="7">
        <v>27</v>
      </c>
      <c r="AA595" s="7">
        <v>20</v>
      </c>
      <c r="AB595" s="149" t="s">
        <v>290</v>
      </c>
      <c r="AC595" s="149" t="s">
        <v>13956</v>
      </c>
      <c r="AD595" s="149" t="s">
        <v>290</v>
      </c>
      <c r="AE595" s="149" t="s">
        <v>290</v>
      </c>
      <c r="AF595" s="149" t="s">
        <v>13956</v>
      </c>
      <c r="AG595" s="8">
        <v>36</v>
      </c>
      <c r="AH595" s="149" t="s">
        <v>13956</v>
      </c>
      <c r="AI595" s="9">
        <v>47</v>
      </c>
      <c r="AJ595" s="150" t="s">
        <v>13956</v>
      </c>
      <c r="AK595" s="9">
        <v>47</v>
      </c>
    </row>
    <row r="596" spans="1:37">
      <c r="A596" s="10" t="s">
        <v>3224</v>
      </c>
      <c r="B596" s="11" t="s">
        <v>3225</v>
      </c>
      <c r="C596" s="11" t="s">
        <v>10098</v>
      </c>
      <c r="D596" s="11" t="s">
        <v>3229</v>
      </c>
      <c r="E596" s="11" t="s">
        <v>3230</v>
      </c>
      <c r="F596" s="11" t="s">
        <v>12606</v>
      </c>
      <c r="G596" s="11" t="s">
        <v>6747</v>
      </c>
      <c r="H596" s="148">
        <v>1</v>
      </c>
      <c r="I596" s="148">
        <v>11</v>
      </c>
      <c r="J596" s="29">
        <v>20</v>
      </c>
      <c r="K596" s="29">
        <v>12</v>
      </c>
      <c r="L596" s="29">
        <v>12</v>
      </c>
      <c r="M596" s="29">
        <v>11</v>
      </c>
      <c r="N596" s="29">
        <v>23</v>
      </c>
      <c r="O596" s="29">
        <v>14</v>
      </c>
      <c r="P596" s="29">
        <v>24</v>
      </c>
      <c r="Q596" s="29">
        <v>11</v>
      </c>
      <c r="R596" s="29">
        <v>10</v>
      </c>
      <c r="S596" s="29">
        <v>13</v>
      </c>
      <c r="T596" s="6" t="s">
        <v>13956</v>
      </c>
      <c r="U596" s="6" t="s">
        <v>13956</v>
      </c>
      <c r="V596" s="6" t="s">
        <v>13956</v>
      </c>
      <c r="W596" s="6" t="s">
        <v>13956</v>
      </c>
      <c r="X596" s="6" t="s">
        <v>13956</v>
      </c>
      <c r="Y596" s="6" t="s">
        <v>13956</v>
      </c>
      <c r="Z596" s="7">
        <v>78</v>
      </c>
      <c r="AA596" s="7">
        <v>72</v>
      </c>
      <c r="AB596" s="149" t="s">
        <v>13956</v>
      </c>
      <c r="AC596" s="149" t="s">
        <v>13956</v>
      </c>
      <c r="AD596" s="149" t="s">
        <v>290</v>
      </c>
      <c r="AE596" s="149" t="s">
        <v>13956</v>
      </c>
      <c r="AF596" s="149" t="s">
        <v>13956</v>
      </c>
      <c r="AG596" s="8">
        <v>149</v>
      </c>
      <c r="AH596" s="149" t="s">
        <v>13956</v>
      </c>
      <c r="AI596" s="9">
        <v>150</v>
      </c>
      <c r="AJ596" s="150" t="s">
        <v>13956</v>
      </c>
      <c r="AK596" s="9">
        <v>150</v>
      </c>
    </row>
    <row r="597" spans="1:37">
      <c r="A597" s="10" t="s">
        <v>3232</v>
      </c>
      <c r="B597" s="11" t="s">
        <v>3233</v>
      </c>
      <c r="C597" s="11" t="s">
        <v>12607</v>
      </c>
      <c r="D597" s="11" t="s">
        <v>3235</v>
      </c>
      <c r="E597" s="11" t="s">
        <v>3236</v>
      </c>
      <c r="F597" s="11" t="s">
        <v>12608</v>
      </c>
      <c r="G597" s="11" t="s">
        <v>12609</v>
      </c>
      <c r="H597" s="148">
        <v>1.5</v>
      </c>
      <c r="I597" s="148">
        <v>15.5</v>
      </c>
      <c r="J597" s="29">
        <v>15</v>
      </c>
      <c r="K597" s="6" t="s">
        <v>290</v>
      </c>
      <c r="L597" s="6" t="s">
        <v>290</v>
      </c>
      <c r="M597" s="6" t="s">
        <v>290</v>
      </c>
      <c r="N597" s="29">
        <v>10</v>
      </c>
      <c r="O597" s="6" t="s">
        <v>290</v>
      </c>
      <c r="P597" s="29">
        <v>10</v>
      </c>
      <c r="Q597" s="6" t="s">
        <v>290</v>
      </c>
      <c r="R597" s="6" t="s">
        <v>290</v>
      </c>
      <c r="S597" s="6" t="s">
        <v>290</v>
      </c>
      <c r="T597" s="6" t="s">
        <v>290</v>
      </c>
      <c r="U597" s="6" t="s">
        <v>290</v>
      </c>
      <c r="V597" s="6" t="s">
        <v>290</v>
      </c>
      <c r="W597" s="6" t="s">
        <v>290</v>
      </c>
      <c r="X597" s="6" t="s">
        <v>13956</v>
      </c>
      <c r="Y597" s="6" t="s">
        <v>13956</v>
      </c>
      <c r="Z597" s="7">
        <v>43</v>
      </c>
      <c r="AA597" s="7">
        <v>45</v>
      </c>
      <c r="AB597" s="149" t="s">
        <v>13956</v>
      </c>
      <c r="AC597" s="149" t="s">
        <v>13956</v>
      </c>
      <c r="AD597" s="149" t="s">
        <v>290</v>
      </c>
      <c r="AE597" s="149" t="s">
        <v>290</v>
      </c>
      <c r="AF597" s="149" t="s">
        <v>13956</v>
      </c>
      <c r="AG597" s="8">
        <v>77</v>
      </c>
      <c r="AH597" s="149" t="s">
        <v>290</v>
      </c>
      <c r="AI597" s="9">
        <v>75</v>
      </c>
      <c r="AJ597" s="9">
        <v>13</v>
      </c>
      <c r="AK597" s="9">
        <v>88</v>
      </c>
    </row>
    <row r="598" spans="1:37">
      <c r="A598" s="10" t="s">
        <v>3245</v>
      </c>
      <c r="B598" s="11" t="s">
        <v>3246</v>
      </c>
      <c r="C598" s="11" t="s">
        <v>6751</v>
      </c>
      <c r="D598" s="11" t="s">
        <v>3248</v>
      </c>
      <c r="E598" s="11" t="s">
        <v>3249</v>
      </c>
      <c r="F598" s="11" t="s">
        <v>11379</v>
      </c>
      <c r="G598" s="11" t="s">
        <v>6753</v>
      </c>
      <c r="H598" s="148">
        <v>0.5</v>
      </c>
      <c r="I598" s="148">
        <v>3</v>
      </c>
      <c r="J598" s="6" t="s">
        <v>290</v>
      </c>
      <c r="K598" s="6" t="s">
        <v>290</v>
      </c>
      <c r="L598" s="6" t="s">
        <v>290</v>
      </c>
      <c r="M598" s="6" t="s">
        <v>290</v>
      </c>
      <c r="N598" s="6" t="s">
        <v>290</v>
      </c>
      <c r="O598" s="6" t="s">
        <v>290</v>
      </c>
      <c r="P598" s="6" t="s">
        <v>13956</v>
      </c>
      <c r="Q598" s="6" t="s">
        <v>290</v>
      </c>
      <c r="R598" s="6" t="s">
        <v>290</v>
      </c>
      <c r="S598" s="6" t="s">
        <v>290</v>
      </c>
      <c r="T598" s="6" t="s">
        <v>290</v>
      </c>
      <c r="U598" s="6" t="s">
        <v>290</v>
      </c>
      <c r="V598" s="6" t="s">
        <v>290</v>
      </c>
      <c r="W598" s="6" t="s">
        <v>13956</v>
      </c>
      <c r="X598" s="6" t="s">
        <v>290</v>
      </c>
      <c r="Y598" s="6" t="s">
        <v>290</v>
      </c>
      <c r="Z598" s="7">
        <v>17</v>
      </c>
      <c r="AA598" s="7">
        <v>12</v>
      </c>
      <c r="AB598" s="149" t="s">
        <v>13956</v>
      </c>
      <c r="AC598" s="149" t="s">
        <v>13956</v>
      </c>
      <c r="AD598" s="149" t="s">
        <v>13956</v>
      </c>
      <c r="AE598" s="149" t="s">
        <v>290</v>
      </c>
      <c r="AF598" s="149" t="s">
        <v>13956</v>
      </c>
      <c r="AG598" s="8">
        <v>27</v>
      </c>
      <c r="AH598" s="149" t="s">
        <v>13956</v>
      </c>
      <c r="AI598" s="9">
        <v>24</v>
      </c>
      <c r="AJ598" s="150" t="s">
        <v>290</v>
      </c>
      <c r="AK598" s="9">
        <v>29</v>
      </c>
    </row>
    <row r="599" spans="1:37">
      <c r="A599" s="10" t="s">
        <v>3251</v>
      </c>
      <c r="B599" s="11" t="s">
        <v>3252</v>
      </c>
      <c r="C599" s="11" t="s">
        <v>12610</v>
      </c>
      <c r="D599" s="11" t="s">
        <v>3255</v>
      </c>
      <c r="E599" s="11" t="s">
        <v>3256</v>
      </c>
      <c r="F599" s="11" t="s">
        <v>12611</v>
      </c>
      <c r="G599" s="11" t="s">
        <v>6756</v>
      </c>
      <c r="H599" s="148">
        <v>2</v>
      </c>
      <c r="I599" s="148">
        <v>11</v>
      </c>
      <c r="J599" s="29">
        <v>19</v>
      </c>
      <c r="K599" s="29">
        <v>30</v>
      </c>
      <c r="L599" s="29">
        <v>23</v>
      </c>
      <c r="M599" s="29">
        <v>23</v>
      </c>
      <c r="N599" s="29">
        <v>32</v>
      </c>
      <c r="O599" s="29">
        <v>28</v>
      </c>
      <c r="P599" s="29">
        <v>24</v>
      </c>
      <c r="Q599" s="29">
        <v>29</v>
      </c>
      <c r="R599" s="29">
        <v>31</v>
      </c>
      <c r="S599" s="29">
        <v>29</v>
      </c>
      <c r="T599" s="6" t="s">
        <v>13956</v>
      </c>
      <c r="U599" s="6" t="s">
        <v>13956</v>
      </c>
      <c r="V599" s="6" t="s">
        <v>13956</v>
      </c>
      <c r="W599" s="6" t="s">
        <v>13956</v>
      </c>
      <c r="X599" s="6" t="s">
        <v>290</v>
      </c>
      <c r="Y599" s="6" t="s">
        <v>13956</v>
      </c>
      <c r="Z599" s="7">
        <v>143</v>
      </c>
      <c r="AA599" s="7">
        <v>130</v>
      </c>
      <c r="AB599" s="8">
        <v>64</v>
      </c>
      <c r="AC599" s="149" t="s">
        <v>13956</v>
      </c>
      <c r="AD599" s="149" t="s">
        <v>290</v>
      </c>
      <c r="AE599" s="149" t="s">
        <v>13956</v>
      </c>
      <c r="AF599" s="149" t="s">
        <v>13956</v>
      </c>
      <c r="AG599" s="8">
        <v>194</v>
      </c>
      <c r="AH599" s="149" t="s">
        <v>290</v>
      </c>
      <c r="AI599" s="9">
        <v>273</v>
      </c>
      <c r="AJ599" s="150" t="s">
        <v>13956</v>
      </c>
      <c r="AK599" s="9">
        <v>273</v>
      </c>
    </row>
    <row r="600" spans="1:37">
      <c r="A600" s="10" t="s">
        <v>13772</v>
      </c>
      <c r="B600" s="11" t="s">
        <v>13773</v>
      </c>
      <c r="C600" s="11" t="s">
        <v>13774</v>
      </c>
      <c r="D600" s="11" t="s">
        <v>13775</v>
      </c>
      <c r="E600" s="11" t="s">
        <v>10215</v>
      </c>
      <c r="F600" s="11" t="s">
        <v>13776</v>
      </c>
      <c r="G600" s="11" t="s">
        <v>13777</v>
      </c>
      <c r="H600" s="148">
        <v>0</v>
      </c>
      <c r="I600" s="148">
        <v>2</v>
      </c>
      <c r="J600" s="6" t="s">
        <v>13956</v>
      </c>
      <c r="K600" s="6" t="s">
        <v>290</v>
      </c>
      <c r="L600" s="6" t="s">
        <v>290</v>
      </c>
      <c r="M600" s="6" t="s">
        <v>290</v>
      </c>
      <c r="N600" s="6" t="s">
        <v>290</v>
      </c>
      <c r="O600" s="6" t="s">
        <v>290</v>
      </c>
      <c r="P600" s="6" t="s">
        <v>290</v>
      </c>
      <c r="Q600" s="6" t="s">
        <v>13956</v>
      </c>
      <c r="R600" s="6" t="s">
        <v>290</v>
      </c>
      <c r="S600" s="6" t="s">
        <v>290</v>
      </c>
      <c r="T600" s="6" t="s">
        <v>13956</v>
      </c>
      <c r="U600" s="6" t="s">
        <v>13956</v>
      </c>
      <c r="V600" s="6" t="s">
        <v>13956</v>
      </c>
      <c r="W600" s="6" t="s">
        <v>13956</v>
      </c>
      <c r="X600" s="6" t="s">
        <v>13956</v>
      </c>
      <c r="Y600" s="6" t="s">
        <v>13956</v>
      </c>
      <c r="Z600" s="151" t="s">
        <v>290</v>
      </c>
      <c r="AA600" s="151" t="s">
        <v>290</v>
      </c>
      <c r="AB600" s="149" t="s">
        <v>290</v>
      </c>
      <c r="AC600" s="149" t="s">
        <v>13956</v>
      </c>
      <c r="AD600" s="149" t="s">
        <v>13956</v>
      </c>
      <c r="AE600" s="149" t="s">
        <v>13956</v>
      </c>
      <c r="AF600" s="149" t="s">
        <v>13956</v>
      </c>
      <c r="AG600" s="149" t="s">
        <v>290</v>
      </c>
      <c r="AH600" s="149" t="s">
        <v>290</v>
      </c>
      <c r="AI600" s="9">
        <v>15</v>
      </c>
      <c r="AJ600" s="150" t="s">
        <v>13956</v>
      </c>
      <c r="AK600" s="9">
        <v>15</v>
      </c>
    </row>
    <row r="601" spans="1:37">
      <c r="A601" s="10" t="s">
        <v>3258</v>
      </c>
      <c r="B601" s="11" t="s">
        <v>3259</v>
      </c>
      <c r="C601" s="11" t="s">
        <v>10104</v>
      </c>
      <c r="D601" s="11" t="s">
        <v>3261</v>
      </c>
      <c r="E601" s="11" t="s">
        <v>3262</v>
      </c>
      <c r="F601" s="11" t="s">
        <v>12612</v>
      </c>
      <c r="G601" s="11" t="s">
        <v>6758</v>
      </c>
      <c r="H601" s="148">
        <v>8</v>
      </c>
      <c r="I601" s="148">
        <v>40.5</v>
      </c>
      <c r="J601" s="29">
        <v>27</v>
      </c>
      <c r="K601" s="29">
        <v>11</v>
      </c>
      <c r="L601" s="29">
        <v>20</v>
      </c>
      <c r="M601" s="29">
        <v>20</v>
      </c>
      <c r="N601" s="29">
        <v>21</v>
      </c>
      <c r="O601" s="29">
        <v>26</v>
      </c>
      <c r="P601" s="29">
        <v>28</v>
      </c>
      <c r="Q601" s="29">
        <v>27</v>
      </c>
      <c r="R601" s="29">
        <v>23</v>
      </c>
      <c r="S601" s="29">
        <v>34</v>
      </c>
      <c r="T601" s="29">
        <v>26</v>
      </c>
      <c r="U601" s="29">
        <v>40</v>
      </c>
      <c r="V601" s="29">
        <v>34</v>
      </c>
      <c r="W601" s="29">
        <v>30</v>
      </c>
      <c r="X601" s="6" t="s">
        <v>13956</v>
      </c>
      <c r="Y601" s="6" t="s">
        <v>13956</v>
      </c>
      <c r="Z601" s="7">
        <v>191</v>
      </c>
      <c r="AA601" s="7">
        <v>176</v>
      </c>
      <c r="AB601" s="149" t="s">
        <v>290</v>
      </c>
      <c r="AC601" s="149" t="s">
        <v>13956</v>
      </c>
      <c r="AD601" s="8">
        <v>66</v>
      </c>
      <c r="AE601" s="8">
        <v>18</v>
      </c>
      <c r="AF601" s="149" t="s">
        <v>13956</v>
      </c>
      <c r="AG601" s="8">
        <v>252</v>
      </c>
      <c r="AH601" s="8">
        <v>23</v>
      </c>
      <c r="AI601" s="9">
        <v>237</v>
      </c>
      <c r="AJ601" s="9">
        <v>130</v>
      </c>
      <c r="AK601" s="9">
        <v>367</v>
      </c>
    </row>
    <row r="602" spans="1:37">
      <c r="A602" s="10" t="s">
        <v>3264</v>
      </c>
      <c r="B602" s="11" t="s">
        <v>3265</v>
      </c>
      <c r="C602" s="11" t="s">
        <v>6759</v>
      </c>
      <c r="D602" s="11" t="s">
        <v>3268</v>
      </c>
      <c r="E602" s="11" t="s">
        <v>3256</v>
      </c>
      <c r="F602" s="11" t="s">
        <v>12613</v>
      </c>
      <c r="G602" s="11" t="s">
        <v>6761</v>
      </c>
      <c r="H602" s="148">
        <v>1</v>
      </c>
      <c r="I602" s="148">
        <v>28</v>
      </c>
      <c r="J602" s="29">
        <v>19</v>
      </c>
      <c r="K602" s="29">
        <v>31</v>
      </c>
      <c r="L602" s="29">
        <v>47</v>
      </c>
      <c r="M602" s="29">
        <v>37</v>
      </c>
      <c r="N602" s="29">
        <v>43</v>
      </c>
      <c r="O602" s="29">
        <v>48</v>
      </c>
      <c r="P602" s="29">
        <v>57</v>
      </c>
      <c r="Q602" s="29">
        <v>59</v>
      </c>
      <c r="R602" s="29">
        <v>58</v>
      </c>
      <c r="S602" s="29">
        <v>49</v>
      </c>
      <c r="T602" s="6" t="s">
        <v>13956</v>
      </c>
      <c r="U602" s="6" t="s">
        <v>13956</v>
      </c>
      <c r="V602" s="6" t="s">
        <v>13956</v>
      </c>
      <c r="W602" s="6" t="s">
        <v>13956</v>
      </c>
      <c r="X602" s="6" t="s">
        <v>13956</v>
      </c>
      <c r="Y602" s="6" t="s">
        <v>13956</v>
      </c>
      <c r="Z602" s="7">
        <v>220</v>
      </c>
      <c r="AA602" s="7">
        <v>228</v>
      </c>
      <c r="AB602" s="8">
        <v>89</v>
      </c>
      <c r="AC602" s="149" t="s">
        <v>290</v>
      </c>
      <c r="AD602" s="8">
        <v>10</v>
      </c>
      <c r="AE602" s="149" t="s">
        <v>290</v>
      </c>
      <c r="AF602" s="149" t="s">
        <v>13956</v>
      </c>
      <c r="AG602" s="8">
        <v>322</v>
      </c>
      <c r="AH602" s="8">
        <v>19</v>
      </c>
      <c r="AI602" s="9">
        <v>448</v>
      </c>
      <c r="AJ602" s="150" t="s">
        <v>13956</v>
      </c>
      <c r="AK602" s="9">
        <v>448</v>
      </c>
    </row>
    <row r="603" spans="1:37">
      <c r="A603" s="10" t="s">
        <v>3270</v>
      </c>
      <c r="B603" s="11" t="s">
        <v>3271</v>
      </c>
      <c r="C603" s="11" t="s">
        <v>10110</v>
      </c>
      <c r="D603" s="11" t="s">
        <v>3273</v>
      </c>
      <c r="E603" s="11" t="s">
        <v>3256</v>
      </c>
      <c r="F603" s="11" t="s">
        <v>12614</v>
      </c>
      <c r="G603" s="11" t="s">
        <v>6764</v>
      </c>
      <c r="H603" s="148">
        <v>3</v>
      </c>
      <c r="I603" s="148">
        <v>9</v>
      </c>
      <c r="J603" s="29">
        <v>31</v>
      </c>
      <c r="K603" s="6" t="s">
        <v>290</v>
      </c>
      <c r="L603" s="29">
        <v>10</v>
      </c>
      <c r="M603" s="6" t="s">
        <v>290</v>
      </c>
      <c r="N603" s="6" t="s">
        <v>290</v>
      </c>
      <c r="O603" s="29">
        <v>10</v>
      </c>
      <c r="P603" s="6" t="s">
        <v>290</v>
      </c>
      <c r="Q603" s="6" t="s">
        <v>290</v>
      </c>
      <c r="R603" s="6" t="s">
        <v>13956</v>
      </c>
      <c r="S603" s="6" t="s">
        <v>13956</v>
      </c>
      <c r="T603" s="6" t="s">
        <v>13956</v>
      </c>
      <c r="U603" s="6" t="s">
        <v>13956</v>
      </c>
      <c r="V603" s="6" t="s">
        <v>13956</v>
      </c>
      <c r="W603" s="6" t="s">
        <v>13956</v>
      </c>
      <c r="X603" s="6" t="s">
        <v>13956</v>
      </c>
      <c r="Y603" s="6" t="s">
        <v>13956</v>
      </c>
      <c r="Z603" s="7">
        <v>46</v>
      </c>
      <c r="AA603" s="7">
        <v>34</v>
      </c>
      <c r="AB603" s="149" t="s">
        <v>290</v>
      </c>
      <c r="AC603" s="149" t="s">
        <v>13956</v>
      </c>
      <c r="AD603" s="149" t="s">
        <v>290</v>
      </c>
      <c r="AE603" s="149" t="s">
        <v>290</v>
      </c>
      <c r="AF603" s="149" t="s">
        <v>13956</v>
      </c>
      <c r="AG603" s="8">
        <v>56</v>
      </c>
      <c r="AH603" s="149" t="s">
        <v>290</v>
      </c>
      <c r="AI603" s="9">
        <v>80</v>
      </c>
      <c r="AJ603" s="150" t="s">
        <v>13956</v>
      </c>
      <c r="AK603" s="9">
        <v>80</v>
      </c>
    </row>
    <row r="604" spans="1:37">
      <c r="A604" s="10" t="s">
        <v>3274</v>
      </c>
      <c r="B604" s="11" t="s">
        <v>446</v>
      </c>
      <c r="C604" s="11" t="s">
        <v>12615</v>
      </c>
      <c r="D604" s="11" t="s">
        <v>3276</v>
      </c>
      <c r="E604" s="11" t="s">
        <v>3277</v>
      </c>
      <c r="F604" s="11" t="s">
        <v>12616</v>
      </c>
      <c r="G604" s="11" t="s">
        <v>6767</v>
      </c>
      <c r="H604" s="148">
        <v>1</v>
      </c>
      <c r="I604" s="148">
        <v>14.5</v>
      </c>
      <c r="J604" s="29">
        <v>71</v>
      </c>
      <c r="K604" s="29">
        <v>32</v>
      </c>
      <c r="L604" s="29">
        <v>23</v>
      </c>
      <c r="M604" s="29">
        <v>25</v>
      </c>
      <c r="N604" s="29">
        <v>25</v>
      </c>
      <c r="O604" s="29">
        <v>25</v>
      </c>
      <c r="P604" s="29">
        <v>25</v>
      </c>
      <c r="Q604" s="29">
        <v>25</v>
      </c>
      <c r="R604" s="29">
        <v>21</v>
      </c>
      <c r="S604" s="29">
        <v>16</v>
      </c>
      <c r="T604" s="6" t="s">
        <v>13956</v>
      </c>
      <c r="U604" s="6" t="s">
        <v>13956</v>
      </c>
      <c r="V604" s="6" t="s">
        <v>13956</v>
      </c>
      <c r="W604" s="6" t="s">
        <v>13956</v>
      </c>
      <c r="X604" s="29">
        <v>19</v>
      </c>
      <c r="Y604" s="6" t="s">
        <v>13956</v>
      </c>
      <c r="Z604" s="7">
        <v>151</v>
      </c>
      <c r="AA604" s="7">
        <v>156</v>
      </c>
      <c r="AB604" s="8">
        <v>11</v>
      </c>
      <c r="AC604" s="149" t="s">
        <v>290</v>
      </c>
      <c r="AD604" s="149" t="s">
        <v>290</v>
      </c>
      <c r="AE604" s="149" t="s">
        <v>290</v>
      </c>
      <c r="AF604" s="149" t="s">
        <v>290</v>
      </c>
      <c r="AG604" s="8">
        <v>281</v>
      </c>
      <c r="AH604" s="149" t="s">
        <v>13956</v>
      </c>
      <c r="AI604" s="9">
        <v>307</v>
      </c>
      <c r="AJ604" s="150" t="s">
        <v>13956</v>
      </c>
      <c r="AK604" s="9">
        <v>307</v>
      </c>
    </row>
    <row r="605" spans="1:37">
      <c r="A605" s="10" t="s">
        <v>3279</v>
      </c>
      <c r="B605" s="11" t="s">
        <v>3280</v>
      </c>
      <c r="C605" s="11" t="s">
        <v>10116</v>
      </c>
      <c r="D605" s="11" t="s">
        <v>3282</v>
      </c>
      <c r="E605" s="11" t="s">
        <v>3256</v>
      </c>
      <c r="F605" s="11" t="s">
        <v>12617</v>
      </c>
      <c r="G605" s="11" t="s">
        <v>6770</v>
      </c>
      <c r="H605" s="148">
        <v>6</v>
      </c>
      <c r="I605" s="148">
        <v>46</v>
      </c>
      <c r="J605" s="6" t="s">
        <v>13956</v>
      </c>
      <c r="K605" s="6" t="s">
        <v>13956</v>
      </c>
      <c r="L605" s="6" t="s">
        <v>13956</v>
      </c>
      <c r="M605" s="6" t="s">
        <v>13956</v>
      </c>
      <c r="N605" s="6" t="s">
        <v>13956</v>
      </c>
      <c r="O605" s="6" t="s">
        <v>13956</v>
      </c>
      <c r="P605" s="6" t="s">
        <v>13956</v>
      </c>
      <c r="Q605" s="6" t="s">
        <v>13956</v>
      </c>
      <c r="R605" s="6" t="s">
        <v>13956</v>
      </c>
      <c r="S605" s="6" t="s">
        <v>13956</v>
      </c>
      <c r="T605" s="29">
        <v>170</v>
      </c>
      <c r="U605" s="29">
        <v>165</v>
      </c>
      <c r="V605" s="29">
        <v>155</v>
      </c>
      <c r="W605" s="29">
        <v>150</v>
      </c>
      <c r="X605" s="6" t="s">
        <v>13956</v>
      </c>
      <c r="Y605" s="6" t="s">
        <v>13956</v>
      </c>
      <c r="Z605" s="7">
        <v>329</v>
      </c>
      <c r="AA605" s="7">
        <v>311</v>
      </c>
      <c r="AB605" s="8">
        <v>159</v>
      </c>
      <c r="AC605" s="149" t="s">
        <v>290</v>
      </c>
      <c r="AD605" s="149" t="s">
        <v>290</v>
      </c>
      <c r="AE605" s="8">
        <v>11</v>
      </c>
      <c r="AF605" s="149" t="s">
        <v>13956</v>
      </c>
      <c r="AG605" s="8">
        <v>408</v>
      </c>
      <c r="AH605" s="8">
        <v>51</v>
      </c>
      <c r="AI605" s="150" t="s">
        <v>13956</v>
      </c>
      <c r="AJ605" s="9">
        <v>640</v>
      </c>
      <c r="AK605" s="9">
        <v>640</v>
      </c>
    </row>
    <row r="606" spans="1:37">
      <c r="A606" s="10" t="s">
        <v>3283</v>
      </c>
      <c r="B606" s="11" t="s">
        <v>3284</v>
      </c>
      <c r="C606" s="11" t="s">
        <v>6771</v>
      </c>
      <c r="D606" s="11" t="s">
        <v>3286</v>
      </c>
      <c r="E606" s="11" t="s">
        <v>3256</v>
      </c>
      <c r="F606" s="11" t="s">
        <v>12618</v>
      </c>
      <c r="G606" s="11" t="s">
        <v>6773</v>
      </c>
      <c r="H606" s="148">
        <v>4</v>
      </c>
      <c r="I606" s="148">
        <v>35.299999999999997</v>
      </c>
      <c r="J606" s="6" t="s">
        <v>13956</v>
      </c>
      <c r="K606" s="6" t="s">
        <v>13956</v>
      </c>
      <c r="L606" s="6" t="s">
        <v>13956</v>
      </c>
      <c r="M606" s="6" t="s">
        <v>13956</v>
      </c>
      <c r="N606" s="6" t="s">
        <v>13956</v>
      </c>
      <c r="O606" s="6" t="s">
        <v>13956</v>
      </c>
      <c r="P606" s="6" t="s">
        <v>13956</v>
      </c>
      <c r="Q606" s="6" t="s">
        <v>13956</v>
      </c>
      <c r="R606" s="6" t="s">
        <v>13956</v>
      </c>
      <c r="S606" s="6" t="s">
        <v>13956</v>
      </c>
      <c r="T606" s="29">
        <v>130</v>
      </c>
      <c r="U606" s="29">
        <v>120</v>
      </c>
      <c r="V606" s="29">
        <v>134</v>
      </c>
      <c r="W606" s="29">
        <v>125</v>
      </c>
      <c r="X606" s="6" t="s">
        <v>13956</v>
      </c>
      <c r="Y606" s="6" t="s">
        <v>13956</v>
      </c>
      <c r="Z606" s="151" t="s">
        <v>13956</v>
      </c>
      <c r="AA606" s="7">
        <v>509</v>
      </c>
      <c r="AB606" s="8">
        <v>55</v>
      </c>
      <c r="AC606" s="149" t="s">
        <v>290</v>
      </c>
      <c r="AD606" s="8">
        <v>10</v>
      </c>
      <c r="AE606" s="149" t="s">
        <v>290</v>
      </c>
      <c r="AF606" s="149" t="s">
        <v>13956</v>
      </c>
      <c r="AG606" s="8">
        <v>413</v>
      </c>
      <c r="AH606" s="8">
        <v>21</v>
      </c>
      <c r="AI606" s="150" t="s">
        <v>13956</v>
      </c>
      <c r="AJ606" s="9">
        <v>509</v>
      </c>
      <c r="AK606" s="9">
        <v>509</v>
      </c>
    </row>
    <row r="607" spans="1:37">
      <c r="A607" s="10" t="s">
        <v>3288</v>
      </c>
      <c r="B607" s="11" t="s">
        <v>3289</v>
      </c>
      <c r="C607" s="11" t="s">
        <v>6774</v>
      </c>
      <c r="D607" s="11" t="s">
        <v>3292</v>
      </c>
      <c r="E607" s="11" t="s">
        <v>3293</v>
      </c>
      <c r="F607" s="11" t="s">
        <v>12619</v>
      </c>
      <c r="G607" s="11" t="s">
        <v>6776</v>
      </c>
      <c r="H607" s="148">
        <v>1.5</v>
      </c>
      <c r="I607" s="148">
        <v>31.5</v>
      </c>
      <c r="J607" s="6" t="s">
        <v>290</v>
      </c>
      <c r="K607" s="6" t="s">
        <v>290</v>
      </c>
      <c r="L607" s="6" t="s">
        <v>290</v>
      </c>
      <c r="M607" s="6" t="s">
        <v>290</v>
      </c>
      <c r="N607" s="6" t="s">
        <v>290</v>
      </c>
      <c r="O607" s="6" t="s">
        <v>290</v>
      </c>
      <c r="P607" s="6" t="s">
        <v>290</v>
      </c>
      <c r="Q607" s="29">
        <v>12</v>
      </c>
      <c r="R607" s="29">
        <v>17</v>
      </c>
      <c r="S607" s="29">
        <v>15</v>
      </c>
      <c r="T607" s="29">
        <v>29</v>
      </c>
      <c r="U607" s="29">
        <v>27</v>
      </c>
      <c r="V607" s="29">
        <v>32</v>
      </c>
      <c r="W607" s="29">
        <v>24</v>
      </c>
      <c r="X607" s="6" t="s">
        <v>290</v>
      </c>
      <c r="Y607" s="6" t="s">
        <v>13956</v>
      </c>
      <c r="Z607" s="7">
        <v>89</v>
      </c>
      <c r="AA607" s="7">
        <v>111</v>
      </c>
      <c r="AB607" s="8">
        <v>48</v>
      </c>
      <c r="AC607" s="149" t="s">
        <v>13956</v>
      </c>
      <c r="AD607" s="149" t="s">
        <v>13956</v>
      </c>
      <c r="AE607" s="8">
        <v>96</v>
      </c>
      <c r="AF607" s="149" t="s">
        <v>13956</v>
      </c>
      <c r="AG607" s="8">
        <v>56</v>
      </c>
      <c r="AH607" s="149" t="s">
        <v>13956</v>
      </c>
      <c r="AI607" s="9">
        <v>88</v>
      </c>
      <c r="AJ607" s="9">
        <v>112</v>
      </c>
      <c r="AK607" s="9">
        <v>200</v>
      </c>
    </row>
    <row r="608" spans="1:37">
      <c r="A608" s="10" t="s">
        <v>3295</v>
      </c>
      <c r="B608" s="11" t="s">
        <v>10120</v>
      </c>
      <c r="C608" s="11" t="s">
        <v>10122</v>
      </c>
      <c r="D608" s="11" t="s">
        <v>3298</v>
      </c>
      <c r="E608" s="11" t="s">
        <v>3256</v>
      </c>
      <c r="F608" s="11" t="s">
        <v>12620</v>
      </c>
      <c r="G608" s="11" t="s">
        <v>12621</v>
      </c>
      <c r="H608" s="148">
        <v>1</v>
      </c>
      <c r="I608" s="148">
        <v>10.5</v>
      </c>
      <c r="J608" s="29">
        <v>31</v>
      </c>
      <c r="K608" s="29">
        <v>11</v>
      </c>
      <c r="L608" s="29">
        <v>18</v>
      </c>
      <c r="M608" s="29">
        <v>25</v>
      </c>
      <c r="N608" s="29">
        <v>13</v>
      </c>
      <c r="O608" s="29">
        <v>25</v>
      </c>
      <c r="P608" s="29">
        <v>13</v>
      </c>
      <c r="Q608" s="29">
        <v>14</v>
      </c>
      <c r="R608" s="29">
        <v>25</v>
      </c>
      <c r="S608" s="29">
        <v>14</v>
      </c>
      <c r="T608" s="6" t="s">
        <v>13956</v>
      </c>
      <c r="U608" s="6" t="s">
        <v>13956</v>
      </c>
      <c r="V608" s="6" t="s">
        <v>13956</v>
      </c>
      <c r="W608" s="6" t="s">
        <v>13956</v>
      </c>
      <c r="X608" s="6" t="s">
        <v>13956</v>
      </c>
      <c r="Y608" s="6" t="s">
        <v>13956</v>
      </c>
      <c r="Z608" s="7">
        <v>88</v>
      </c>
      <c r="AA608" s="7">
        <v>101</v>
      </c>
      <c r="AB608" s="8">
        <v>126</v>
      </c>
      <c r="AC608" s="149" t="s">
        <v>13956</v>
      </c>
      <c r="AD608" s="8">
        <v>11</v>
      </c>
      <c r="AE608" s="149" t="s">
        <v>290</v>
      </c>
      <c r="AF608" s="149" t="s">
        <v>13956</v>
      </c>
      <c r="AG608" s="8">
        <v>36</v>
      </c>
      <c r="AH608" s="8">
        <v>12</v>
      </c>
      <c r="AI608" s="9">
        <v>189</v>
      </c>
      <c r="AJ608" s="150" t="s">
        <v>13956</v>
      </c>
      <c r="AK608" s="9">
        <v>189</v>
      </c>
    </row>
    <row r="609" spans="1:37">
      <c r="A609" s="10" t="s">
        <v>3299</v>
      </c>
      <c r="B609" s="11" t="s">
        <v>3300</v>
      </c>
      <c r="C609" s="11" t="s">
        <v>10126</v>
      </c>
      <c r="D609" s="11" t="s">
        <v>3302</v>
      </c>
      <c r="E609" s="11" t="s">
        <v>3256</v>
      </c>
      <c r="F609" s="11" t="s">
        <v>12622</v>
      </c>
      <c r="G609" s="11" t="s">
        <v>6779</v>
      </c>
      <c r="H609" s="148">
        <v>3</v>
      </c>
      <c r="I609" s="148">
        <v>32</v>
      </c>
      <c r="J609" s="6" t="s">
        <v>13956</v>
      </c>
      <c r="K609" s="6" t="s">
        <v>13956</v>
      </c>
      <c r="L609" s="6" t="s">
        <v>13956</v>
      </c>
      <c r="M609" s="6" t="s">
        <v>13956</v>
      </c>
      <c r="N609" s="6" t="s">
        <v>13956</v>
      </c>
      <c r="O609" s="6" t="s">
        <v>13956</v>
      </c>
      <c r="P609" s="6" t="s">
        <v>13956</v>
      </c>
      <c r="Q609" s="6" t="s">
        <v>13956</v>
      </c>
      <c r="R609" s="6" t="s">
        <v>13956</v>
      </c>
      <c r="S609" s="6" t="s">
        <v>13956</v>
      </c>
      <c r="T609" s="29">
        <v>88</v>
      </c>
      <c r="U609" s="29">
        <v>85</v>
      </c>
      <c r="V609" s="29">
        <v>87</v>
      </c>
      <c r="W609" s="29">
        <v>101</v>
      </c>
      <c r="X609" s="6" t="s">
        <v>13956</v>
      </c>
      <c r="Y609" s="6" t="s">
        <v>13956</v>
      </c>
      <c r="Z609" s="7">
        <v>361</v>
      </c>
      <c r="AA609" s="151" t="s">
        <v>13956</v>
      </c>
      <c r="AB609" s="8">
        <v>46</v>
      </c>
      <c r="AC609" s="149" t="s">
        <v>290</v>
      </c>
      <c r="AD609" s="8">
        <v>23</v>
      </c>
      <c r="AE609" s="149" t="s">
        <v>290</v>
      </c>
      <c r="AF609" s="149" t="s">
        <v>290</v>
      </c>
      <c r="AG609" s="8">
        <v>280</v>
      </c>
      <c r="AH609" s="149" t="s">
        <v>13956</v>
      </c>
      <c r="AI609" s="150" t="s">
        <v>13956</v>
      </c>
      <c r="AJ609" s="9">
        <v>361</v>
      </c>
      <c r="AK609" s="9">
        <v>361</v>
      </c>
    </row>
    <row r="610" spans="1:37">
      <c r="A610" s="10" t="s">
        <v>3303</v>
      </c>
      <c r="B610" s="11" t="s">
        <v>3304</v>
      </c>
      <c r="C610" s="11" t="s">
        <v>10129</v>
      </c>
      <c r="D610" s="11" t="s">
        <v>3306</v>
      </c>
      <c r="E610" s="11" t="s">
        <v>3307</v>
      </c>
      <c r="F610" s="11" t="s">
        <v>12623</v>
      </c>
      <c r="G610" s="11" t="s">
        <v>6782</v>
      </c>
      <c r="H610" s="148">
        <v>2</v>
      </c>
      <c r="I610" s="148">
        <v>17</v>
      </c>
      <c r="J610" s="29">
        <v>25</v>
      </c>
      <c r="K610" s="29">
        <v>18</v>
      </c>
      <c r="L610" s="29">
        <v>17</v>
      </c>
      <c r="M610" s="29">
        <v>13</v>
      </c>
      <c r="N610" s="29">
        <v>22</v>
      </c>
      <c r="O610" s="29">
        <v>20</v>
      </c>
      <c r="P610" s="29">
        <v>30</v>
      </c>
      <c r="Q610" s="29">
        <v>24</v>
      </c>
      <c r="R610" s="29">
        <v>20</v>
      </c>
      <c r="S610" s="29">
        <v>20</v>
      </c>
      <c r="T610" s="6" t="s">
        <v>13956</v>
      </c>
      <c r="U610" s="6" t="s">
        <v>13956</v>
      </c>
      <c r="V610" s="6" t="s">
        <v>13956</v>
      </c>
      <c r="W610" s="6" t="s">
        <v>13956</v>
      </c>
      <c r="X610" s="6" t="s">
        <v>13956</v>
      </c>
      <c r="Y610" s="6" t="s">
        <v>13956</v>
      </c>
      <c r="Z610" s="7">
        <v>103</v>
      </c>
      <c r="AA610" s="7">
        <v>106</v>
      </c>
      <c r="AB610" s="8">
        <v>17</v>
      </c>
      <c r="AC610" s="149" t="s">
        <v>290</v>
      </c>
      <c r="AD610" s="8">
        <v>17</v>
      </c>
      <c r="AE610" s="149" t="s">
        <v>290</v>
      </c>
      <c r="AF610" s="149" t="s">
        <v>13956</v>
      </c>
      <c r="AG610" s="8">
        <v>157</v>
      </c>
      <c r="AH610" s="8">
        <v>14</v>
      </c>
      <c r="AI610" s="9">
        <v>209</v>
      </c>
      <c r="AJ610" s="150" t="s">
        <v>13956</v>
      </c>
      <c r="AK610" s="9">
        <v>209</v>
      </c>
    </row>
    <row r="611" spans="1:37">
      <c r="A611" s="10" t="s">
        <v>3308</v>
      </c>
      <c r="B611" s="11" t="s">
        <v>3309</v>
      </c>
      <c r="C611" s="11" t="s">
        <v>10132</v>
      </c>
      <c r="D611" s="11" t="s">
        <v>3310</v>
      </c>
      <c r="E611" s="11" t="s">
        <v>3311</v>
      </c>
      <c r="F611" s="11" t="s">
        <v>12624</v>
      </c>
      <c r="G611" s="11" t="s">
        <v>6785</v>
      </c>
      <c r="H611" s="148">
        <v>1.1000000000000001</v>
      </c>
      <c r="I611" s="148">
        <v>15.5</v>
      </c>
      <c r="J611" s="29">
        <v>25</v>
      </c>
      <c r="K611" s="29">
        <v>18</v>
      </c>
      <c r="L611" s="29">
        <v>19</v>
      </c>
      <c r="M611" s="29">
        <v>18</v>
      </c>
      <c r="N611" s="29">
        <v>24</v>
      </c>
      <c r="O611" s="29">
        <v>19</v>
      </c>
      <c r="P611" s="29">
        <v>18</v>
      </c>
      <c r="Q611" s="29">
        <v>23</v>
      </c>
      <c r="R611" s="29">
        <v>14</v>
      </c>
      <c r="S611" s="29">
        <v>11</v>
      </c>
      <c r="T611" s="6" t="s">
        <v>13956</v>
      </c>
      <c r="U611" s="6" t="s">
        <v>13956</v>
      </c>
      <c r="V611" s="6" t="s">
        <v>13956</v>
      </c>
      <c r="W611" s="6" t="s">
        <v>13956</v>
      </c>
      <c r="X611" s="6" t="s">
        <v>13956</v>
      </c>
      <c r="Y611" s="6" t="s">
        <v>13956</v>
      </c>
      <c r="Z611" s="7">
        <v>97</v>
      </c>
      <c r="AA611" s="7">
        <v>92</v>
      </c>
      <c r="AB611" s="8">
        <v>22</v>
      </c>
      <c r="AC611" s="149" t="s">
        <v>13956</v>
      </c>
      <c r="AD611" s="8">
        <v>15</v>
      </c>
      <c r="AE611" s="149" t="s">
        <v>290</v>
      </c>
      <c r="AF611" s="149" t="s">
        <v>13956</v>
      </c>
      <c r="AG611" s="8">
        <v>144</v>
      </c>
      <c r="AH611" s="149" t="s">
        <v>290</v>
      </c>
      <c r="AI611" s="9">
        <v>189</v>
      </c>
      <c r="AJ611" s="150" t="s">
        <v>13956</v>
      </c>
      <c r="AK611" s="9">
        <v>189</v>
      </c>
    </row>
    <row r="612" spans="1:37">
      <c r="A612" s="10" t="s">
        <v>3313</v>
      </c>
      <c r="B612" s="11" t="s">
        <v>3314</v>
      </c>
      <c r="C612" s="11" t="s">
        <v>12625</v>
      </c>
      <c r="D612" s="11" t="s">
        <v>3316</v>
      </c>
      <c r="E612" s="11" t="s">
        <v>3262</v>
      </c>
      <c r="F612" s="11" t="s">
        <v>12626</v>
      </c>
      <c r="G612" s="11" t="s">
        <v>6788</v>
      </c>
      <c r="H612" s="148">
        <v>5</v>
      </c>
      <c r="I612" s="148">
        <v>29.5</v>
      </c>
      <c r="J612" s="6" t="s">
        <v>13956</v>
      </c>
      <c r="K612" s="6" t="s">
        <v>13956</v>
      </c>
      <c r="L612" s="6" t="s">
        <v>13956</v>
      </c>
      <c r="M612" s="6" t="s">
        <v>13956</v>
      </c>
      <c r="N612" s="6" t="s">
        <v>13956</v>
      </c>
      <c r="O612" s="6" t="s">
        <v>13956</v>
      </c>
      <c r="P612" s="6" t="s">
        <v>13956</v>
      </c>
      <c r="Q612" s="6" t="s">
        <v>13956</v>
      </c>
      <c r="R612" s="6" t="s">
        <v>13956</v>
      </c>
      <c r="S612" s="6" t="s">
        <v>13956</v>
      </c>
      <c r="T612" s="29">
        <v>107</v>
      </c>
      <c r="U612" s="29">
        <v>84</v>
      </c>
      <c r="V612" s="29">
        <v>105</v>
      </c>
      <c r="W612" s="29">
        <v>102</v>
      </c>
      <c r="X612" s="6" t="s">
        <v>13956</v>
      </c>
      <c r="Y612" s="6" t="s">
        <v>13956</v>
      </c>
      <c r="Z612" s="7">
        <v>201</v>
      </c>
      <c r="AA612" s="7">
        <v>197</v>
      </c>
      <c r="AB612" s="8">
        <v>63</v>
      </c>
      <c r="AC612" s="149" t="s">
        <v>13956</v>
      </c>
      <c r="AD612" s="8">
        <v>21</v>
      </c>
      <c r="AE612" s="149" t="s">
        <v>290</v>
      </c>
      <c r="AF612" s="149" t="s">
        <v>13956</v>
      </c>
      <c r="AG612" s="8">
        <v>283</v>
      </c>
      <c r="AH612" s="8">
        <v>25</v>
      </c>
      <c r="AI612" s="150" t="s">
        <v>13956</v>
      </c>
      <c r="AJ612" s="9">
        <v>398</v>
      </c>
      <c r="AK612" s="9">
        <v>398</v>
      </c>
    </row>
    <row r="613" spans="1:37">
      <c r="A613" s="10" t="s">
        <v>3318</v>
      </c>
      <c r="B613" s="11" t="s">
        <v>1061</v>
      </c>
      <c r="C613" s="11" t="s">
        <v>10138</v>
      </c>
      <c r="D613" s="11" t="s">
        <v>3319</v>
      </c>
      <c r="E613" s="11" t="s">
        <v>3262</v>
      </c>
      <c r="F613" s="11" t="s">
        <v>12627</v>
      </c>
      <c r="G613" s="11" t="s">
        <v>6791</v>
      </c>
      <c r="H613" s="148">
        <v>1</v>
      </c>
      <c r="I613" s="148">
        <v>11.899999999999999</v>
      </c>
      <c r="J613" s="29">
        <v>13</v>
      </c>
      <c r="K613" s="29">
        <v>14</v>
      </c>
      <c r="L613" s="29">
        <v>12</v>
      </c>
      <c r="M613" s="29">
        <v>19</v>
      </c>
      <c r="N613" s="29">
        <v>17</v>
      </c>
      <c r="O613" s="29">
        <v>16</v>
      </c>
      <c r="P613" s="29">
        <v>11</v>
      </c>
      <c r="Q613" s="29">
        <v>13</v>
      </c>
      <c r="R613" s="29">
        <v>12</v>
      </c>
      <c r="S613" s="29">
        <v>16</v>
      </c>
      <c r="T613" s="6" t="s">
        <v>13956</v>
      </c>
      <c r="U613" s="6" t="s">
        <v>13956</v>
      </c>
      <c r="V613" s="6" t="s">
        <v>13956</v>
      </c>
      <c r="W613" s="6" t="s">
        <v>13956</v>
      </c>
      <c r="X613" s="6" t="s">
        <v>13956</v>
      </c>
      <c r="Y613" s="6" t="s">
        <v>13956</v>
      </c>
      <c r="Z613" s="7">
        <v>88</v>
      </c>
      <c r="AA613" s="7">
        <v>55</v>
      </c>
      <c r="AB613" s="149" t="s">
        <v>290</v>
      </c>
      <c r="AC613" s="149" t="s">
        <v>13956</v>
      </c>
      <c r="AD613" s="149" t="s">
        <v>290</v>
      </c>
      <c r="AE613" s="149" t="s">
        <v>290</v>
      </c>
      <c r="AF613" s="149" t="s">
        <v>290</v>
      </c>
      <c r="AG613" s="8">
        <v>108</v>
      </c>
      <c r="AH613" s="8">
        <v>19</v>
      </c>
      <c r="AI613" s="9">
        <v>143</v>
      </c>
      <c r="AJ613" s="150" t="s">
        <v>13956</v>
      </c>
      <c r="AK613" s="9">
        <v>143</v>
      </c>
    </row>
    <row r="614" spans="1:37">
      <c r="A614" s="10" t="s">
        <v>3320</v>
      </c>
      <c r="B614" s="11" t="s">
        <v>10143</v>
      </c>
      <c r="C614" s="11" t="s">
        <v>10145</v>
      </c>
      <c r="D614" s="11" t="s">
        <v>3322</v>
      </c>
      <c r="E614" s="11" t="s">
        <v>3256</v>
      </c>
      <c r="F614" s="11" t="s">
        <v>12631</v>
      </c>
      <c r="G614" s="11" t="s">
        <v>6795</v>
      </c>
      <c r="H614" s="148">
        <v>2</v>
      </c>
      <c r="I614" s="148">
        <v>11.3</v>
      </c>
      <c r="J614" s="29">
        <v>24</v>
      </c>
      <c r="K614" s="29">
        <v>27</v>
      </c>
      <c r="L614" s="29">
        <v>13</v>
      </c>
      <c r="M614" s="29">
        <v>19</v>
      </c>
      <c r="N614" s="29">
        <v>13</v>
      </c>
      <c r="O614" s="29">
        <v>14</v>
      </c>
      <c r="P614" s="29">
        <v>20</v>
      </c>
      <c r="Q614" s="29">
        <v>13</v>
      </c>
      <c r="R614" s="29">
        <v>19</v>
      </c>
      <c r="S614" s="29">
        <v>11</v>
      </c>
      <c r="T614" s="6" t="s">
        <v>13956</v>
      </c>
      <c r="U614" s="6" t="s">
        <v>13956</v>
      </c>
      <c r="V614" s="6" t="s">
        <v>13956</v>
      </c>
      <c r="W614" s="6" t="s">
        <v>13956</v>
      </c>
      <c r="X614" s="6" t="s">
        <v>13956</v>
      </c>
      <c r="Y614" s="6" t="s">
        <v>13956</v>
      </c>
      <c r="Z614" s="7">
        <v>93</v>
      </c>
      <c r="AA614" s="7">
        <v>80</v>
      </c>
      <c r="AB614" s="8">
        <v>110</v>
      </c>
      <c r="AC614" s="149" t="s">
        <v>13956</v>
      </c>
      <c r="AD614" s="149" t="s">
        <v>13956</v>
      </c>
      <c r="AE614" s="149" t="s">
        <v>290</v>
      </c>
      <c r="AF614" s="149" t="s">
        <v>13956</v>
      </c>
      <c r="AG614" s="8">
        <v>39</v>
      </c>
      <c r="AH614" s="8">
        <v>22</v>
      </c>
      <c r="AI614" s="9">
        <v>173</v>
      </c>
      <c r="AJ614" s="150" t="s">
        <v>13956</v>
      </c>
      <c r="AK614" s="9">
        <v>173</v>
      </c>
    </row>
    <row r="615" spans="1:37">
      <c r="A615" s="10" t="s">
        <v>12632</v>
      </c>
      <c r="B615" s="11" t="s">
        <v>10147</v>
      </c>
      <c r="C615" s="11" t="s">
        <v>10149</v>
      </c>
      <c r="D615" s="11" t="s">
        <v>10150</v>
      </c>
      <c r="E615" s="11" t="s">
        <v>3262</v>
      </c>
      <c r="F615" s="11" t="s">
        <v>12633</v>
      </c>
      <c r="G615" s="11" t="s">
        <v>12634</v>
      </c>
      <c r="H615" s="148">
        <v>1</v>
      </c>
      <c r="I615" s="148">
        <v>9.3000000000000007</v>
      </c>
      <c r="J615" s="6" t="s">
        <v>290</v>
      </c>
      <c r="K615" s="29">
        <v>16</v>
      </c>
      <c r="L615" s="29">
        <v>17</v>
      </c>
      <c r="M615" s="29">
        <v>22</v>
      </c>
      <c r="N615" s="29">
        <v>14</v>
      </c>
      <c r="O615" s="29">
        <v>13</v>
      </c>
      <c r="P615" s="29">
        <v>12</v>
      </c>
      <c r="Q615" s="29">
        <v>20</v>
      </c>
      <c r="R615" s="29">
        <v>23</v>
      </c>
      <c r="S615" s="29">
        <v>21</v>
      </c>
      <c r="T615" s="6" t="s">
        <v>13956</v>
      </c>
      <c r="U615" s="6" t="s">
        <v>13956</v>
      </c>
      <c r="V615" s="6" t="s">
        <v>13956</v>
      </c>
      <c r="W615" s="6" t="s">
        <v>13956</v>
      </c>
      <c r="X615" s="6" t="s">
        <v>290</v>
      </c>
      <c r="Y615" s="6" t="s">
        <v>13956</v>
      </c>
      <c r="Z615" s="7">
        <v>84</v>
      </c>
      <c r="AA615" s="7">
        <v>81</v>
      </c>
      <c r="AB615" s="8">
        <v>58</v>
      </c>
      <c r="AC615" s="149" t="s">
        <v>13956</v>
      </c>
      <c r="AD615" s="149" t="s">
        <v>290</v>
      </c>
      <c r="AE615" s="149" t="s">
        <v>13956</v>
      </c>
      <c r="AF615" s="149" t="s">
        <v>290</v>
      </c>
      <c r="AG615" s="8">
        <v>89</v>
      </c>
      <c r="AH615" s="149" t="s">
        <v>290</v>
      </c>
      <c r="AI615" s="9">
        <v>165</v>
      </c>
      <c r="AJ615" s="150" t="s">
        <v>13956</v>
      </c>
      <c r="AK615" s="9">
        <v>165</v>
      </c>
    </row>
    <row r="616" spans="1:37">
      <c r="A616" s="10" t="s">
        <v>4733</v>
      </c>
      <c r="B616" s="11" t="s">
        <v>319</v>
      </c>
      <c r="C616" s="11" t="s">
        <v>10154</v>
      </c>
      <c r="D616" s="11" t="s">
        <v>4735</v>
      </c>
      <c r="E616" s="11" t="s">
        <v>3262</v>
      </c>
      <c r="F616" s="11" t="s">
        <v>12635</v>
      </c>
      <c r="G616" s="11" t="s">
        <v>6798</v>
      </c>
      <c r="H616" s="148">
        <v>1</v>
      </c>
      <c r="I616" s="148">
        <v>12</v>
      </c>
      <c r="J616" s="29">
        <v>20</v>
      </c>
      <c r="K616" s="29">
        <v>26</v>
      </c>
      <c r="L616" s="29">
        <v>21</v>
      </c>
      <c r="M616" s="29">
        <v>24</v>
      </c>
      <c r="N616" s="29">
        <v>21</v>
      </c>
      <c r="O616" s="29">
        <v>23</v>
      </c>
      <c r="P616" s="29">
        <v>14</v>
      </c>
      <c r="Q616" s="29">
        <v>18</v>
      </c>
      <c r="R616" s="29">
        <v>26</v>
      </c>
      <c r="S616" s="29">
        <v>17</v>
      </c>
      <c r="T616" s="6" t="s">
        <v>13956</v>
      </c>
      <c r="U616" s="6" t="s">
        <v>13956</v>
      </c>
      <c r="V616" s="6" t="s">
        <v>13956</v>
      </c>
      <c r="W616" s="6" t="s">
        <v>13956</v>
      </c>
      <c r="X616" s="6" t="s">
        <v>13956</v>
      </c>
      <c r="Y616" s="6" t="s">
        <v>13956</v>
      </c>
      <c r="Z616" s="7">
        <v>125</v>
      </c>
      <c r="AA616" s="7">
        <v>85</v>
      </c>
      <c r="AB616" s="8">
        <v>33</v>
      </c>
      <c r="AC616" s="149" t="s">
        <v>13956</v>
      </c>
      <c r="AD616" s="149" t="s">
        <v>290</v>
      </c>
      <c r="AE616" s="149" t="s">
        <v>290</v>
      </c>
      <c r="AF616" s="149" t="s">
        <v>13956</v>
      </c>
      <c r="AG616" s="8">
        <v>161</v>
      </c>
      <c r="AH616" s="149" t="s">
        <v>290</v>
      </c>
      <c r="AI616" s="9">
        <v>210</v>
      </c>
      <c r="AJ616" s="150" t="s">
        <v>13956</v>
      </c>
      <c r="AK616" s="9">
        <v>210</v>
      </c>
    </row>
    <row r="617" spans="1:37">
      <c r="A617" s="10" t="s">
        <v>3323</v>
      </c>
      <c r="B617" s="11" t="s">
        <v>3324</v>
      </c>
      <c r="C617" s="11" t="s">
        <v>12636</v>
      </c>
      <c r="D617" s="11" t="s">
        <v>3325</v>
      </c>
      <c r="E617" s="11" t="s">
        <v>3326</v>
      </c>
      <c r="F617" s="11" t="s">
        <v>3327</v>
      </c>
      <c r="G617" s="11" t="s">
        <v>6800</v>
      </c>
      <c r="H617" s="148">
        <v>3</v>
      </c>
      <c r="I617" s="148">
        <v>32</v>
      </c>
      <c r="J617" s="29">
        <v>100</v>
      </c>
      <c r="K617" s="29">
        <v>48</v>
      </c>
      <c r="L617" s="29">
        <v>63</v>
      </c>
      <c r="M617" s="29">
        <v>76</v>
      </c>
      <c r="N617" s="29">
        <v>61</v>
      </c>
      <c r="O617" s="29">
        <v>61</v>
      </c>
      <c r="P617" s="29">
        <v>54</v>
      </c>
      <c r="Q617" s="29">
        <v>59</v>
      </c>
      <c r="R617" s="29">
        <v>56</v>
      </c>
      <c r="S617" s="29">
        <v>58</v>
      </c>
      <c r="T617" s="6" t="s">
        <v>13956</v>
      </c>
      <c r="U617" s="6" t="s">
        <v>13956</v>
      </c>
      <c r="V617" s="6" t="s">
        <v>13956</v>
      </c>
      <c r="W617" s="6" t="s">
        <v>13956</v>
      </c>
      <c r="X617" s="6" t="s">
        <v>13956</v>
      </c>
      <c r="Y617" s="6" t="s">
        <v>13956</v>
      </c>
      <c r="Z617" s="7">
        <v>322</v>
      </c>
      <c r="AA617" s="7">
        <v>314</v>
      </c>
      <c r="AB617" s="8">
        <v>45</v>
      </c>
      <c r="AC617" s="149" t="s">
        <v>13956</v>
      </c>
      <c r="AD617" s="8">
        <v>12</v>
      </c>
      <c r="AE617" s="149" t="s">
        <v>290</v>
      </c>
      <c r="AF617" s="149" t="s">
        <v>13956</v>
      </c>
      <c r="AG617" s="8">
        <v>550</v>
      </c>
      <c r="AH617" s="8">
        <v>24</v>
      </c>
      <c r="AI617" s="9">
        <v>636</v>
      </c>
      <c r="AJ617" s="150" t="s">
        <v>13956</v>
      </c>
      <c r="AK617" s="9">
        <v>636</v>
      </c>
    </row>
    <row r="618" spans="1:37">
      <c r="A618" s="10" t="s">
        <v>3328</v>
      </c>
      <c r="B618" s="11" t="s">
        <v>10159</v>
      </c>
      <c r="C618" s="11" t="s">
        <v>10161</v>
      </c>
      <c r="D618" s="11" t="s">
        <v>3331</v>
      </c>
      <c r="E618" s="11" t="s">
        <v>3256</v>
      </c>
      <c r="F618" s="11" t="s">
        <v>12637</v>
      </c>
      <c r="G618" s="11" t="s">
        <v>6803</v>
      </c>
      <c r="H618" s="148">
        <v>1</v>
      </c>
      <c r="I618" s="148">
        <v>9.5</v>
      </c>
      <c r="J618" s="29">
        <v>52</v>
      </c>
      <c r="K618" s="29">
        <v>21</v>
      </c>
      <c r="L618" s="29">
        <v>13</v>
      </c>
      <c r="M618" s="29">
        <v>14</v>
      </c>
      <c r="N618" s="29">
        <v>11</v>
      </c>
      <c r="O618" s="29">
        <v>14</v>
      </c>
      <c r="P618" s="6" t="s">
        <v>290</v>
      </c>
      <c r="Q618" s="6" t="s">
        <v>290</v>
      </c>
      <c r="R618" s="6" t="s">
        <v>290</v>
      </c>
      <c r="S618" s="29">
        <v>10</v>
      </c>
      <c r="T618" s="6" t="s">
        <v>13956</v>
      </c>
      <c r="U618" s="6" t="s">
        <v>13956</v>
      </c>
      <c r="V618" s="6" t="s">
        <v>13956</v>
      </c>
      <c r="W618" s="6" t="s">
        <v>13956</v>
      </c>
      <c r="X618" s="6" t="s">
        <v>290</v>
      </c>
      <c r="Y618" s="6" t="s">
        <v>13956</v>
      </c>
      <c r="Z618" s="7">
        <v>85</v>
      </c>
      <c r="AA618" s="7">
        <v>76</v>
      </c>
      <c r="AB618" s="149" t="s">
        <v>290</v>
      </c>
      <c r="AC618" s="149" t="s">
        <v>13956</v>
      </c>
      <c r="AD618" s="149" t="s">
        <v>290</v>
      </c>
      <c r="AE618" s="149" t="s">
        <v>290</v>
      </c>
      <c r="AF618" s="149" t="s">
        <v>13956</v>
      </c>
      <c r="AG618" s="8">
        <v>116</v>
      </c>
      <c r="AH618" s="8">
        <v>23</v>
      </c>
      <c r="AI618" s="9">
        <v>161</v>
      </c>
      <c r="AJ618" s="150" t="s">
        <v>13956</v>
      </c>
      <c r="AK618" s="9">
        <v>161</v>
      </c>
    </row>
    <row r="619" spans="1:37">
      <c r="A619" s="10" t="s">
        <v>12638</v>
      </c>
      <c r="B619" s="11" t="s">
        <v>308</v>
      </c>
      <c r="C619" s="11" t="s">
        <v>12639</v>
      </c>
      <c r="D619" s="11" t="s">
        <v>10165</v>
      </c>
      <c r="E619" s="11" t="s">
        <v>3256</v>
      </c>
      <c r="F619" s="11" t="s">
        <v>12640</v>
      </c>
      <c r="G619" s="11" t="s">
        <v>12641</v>
      </c>
      <c r="H619" s="148">
        <v>1</v>
      </c>
      <c r="I619" s="148">
        <v>8</v>
      </c>
      <c r="J619" s="6" t="s">
        <v>13956</v>
      </c>
      <c r="K619" s="29">
        <v>11</v>
      </c>
      <c r="L619" s="6" t="s">
        <v>290</v>
      </c>
      <c r="M619" s="29">
        <v>16</v>
      </c>
      <c r="N619" s="29">
        <v>12</v>
      </c>
      <c r="O619" s="29">
        <v>14</v>
      </c>
      <c r="P619" s="29">
        <v>16</v>
      </c>
      <c r="Q619" s="29">
        <v>13</v>
      </c>
      <c r="R619" s="29">
        <v>17</v>
      </c>
      <c r="S619" s="6" t="s">
        <v>290</v>
      </c>
      <c r="T619" s="6" t="s">
        <v>13956</v>
      </c>
      <c r="U619" s="6" t="s">
        <v>13956</v>
      </c>
      <c r="V619" s="6" t="s">
        <v>13956</v>
      </c>
      <c r="W619" s="6" t="s">
        <v>13956</v>
      </c>
      <c r="X619" s="6" t="s">
        <v>13956</v>
      </c>
      <c r="Y619" s="6" t="s">
        <v>13956</v>
      </c>
      <c r="Z619" s="7">
        <v>50</v>
      </c>
      <c r="AA619" s="7">
        <v>65</v>
      </c>
      <c r="AB619" s="8">
        <v>53</v>
      </c>
      <c r="AC619" s="149" t="s">
        <v>290</v>
      </c>
      <c r="AD619" s="149" t="s">
        <v>290</v>
      </c>
      <c r="AE619" s="149" t="s">
        <v>290</v>
      </c>
      <c r="AF619" s="149" t="s">
        <v>13956</v>
      </c>
      <c r="AG619" s="8">
        <v>47</v>
      </c>
      <c r="AH619" s="149" t="s">
        <v>290</v>
      </c>
      <c r="AI619" s="9">
        <v>115</v>
      </c>
      <c r="AJ619" s="150" t="s">
        <v>13956</v>
      </c>
      <c r="AK619" s="9">
        <v>115</v>
      </c>
    </row>
    <row r="620" spans="1:37">
      <c r="A620" s="10" t="s">
        <v>3332</v>
      </c>
      <c r="B620" s="11" t="s">
        <v>3333</v>
      </c>
      <c r="C620" s="11" t="s">
        <v>12642</v>
      </c>
      <c r="D620" s="11" t="s">
        <v>3336</v>
      </c>
      <c r="E620" s="11" t="s">
        <v>3337</v>
      </c>
      <c r="F620" s="11" t="s">
        <v>12643</v>
      </c>
      <c r="G620" s="11" t="s">
        <v>6806</v>
      </c>
      <c r="H620" s="148">
        <v>0</v>
      </c>
      <c r="I620" s="148">
        <v>17</v>
      </c>
      <c r="J620" s="29">
        <v>11</v>
      </c>
      <c r="K620" s="29">
        <v>27</v>
      </c>
      <c r="L620" s="29">
        <v>34</v>
      </c>
      <c r="M620" s="29">
        <v>26</v>
      </c>
      <c r="N620" s="29">
        <v>29</v>
      </c>
      <c r="O620" s="29">
        <v>25</v>
      </c>
      <c r="P620" s="29">
        <v>30</v>
      </c>
      <c r="Q620" s="29">
        <v>32</v>
      </c>
      <c r="R620" s="29">
        <v>24</v>
      </c>
      <c r="S620" s="29">
        <v>37</v>
      </c>
      <c r="T620" s="6" t="s">
        <v>13956</v>
      </c>
      <c r="U620" s="6" t="s">
        <v>13956</v>
      </c>
      <c r="V620" s="6" t="s">
        <v>13956</v>
      </c>
      <c r="W620" s="6" t="s">
        <v>13956</v>
      </c>
      <c r="X620" s="6" t="s">
        <v>13956</v>
      </c>
      <c r="Y620" s="6" t="s">
        <v>13956</v>
      </c>
      <c r="Z620" s="7">
        <v>131</v>
      </c>
      <c r="AA620" s="7">
        <v>144</v>
      </c>
      <c r="AB620" s="149" t="s">
        <v>290</v>
      </c>
      <c r="AC620" s="149" t="s">
        <v>290</v>
      </c>
      <c r="AD620" s="149" t="s">
        <v>290</v>
      </c>
      <c r="AE620" s="149" t="s">
        <v>13956</v>
      </c>
      <c r="AF620" s="149" t="s">
        <v>13956</v>
      </c>
      <c r="AG620" s="8">
        <v>252</v>
      </c>
      <c r="AH620" s="149" t="s">
        <v>290</v>
      </c>
      <c r="AI620" s="9">
        <v>275</v>
      </c>
      <c r="AJ620" s="150" t="s">
        <v>13956</v>
      </c>
      <c r="AK620" s="9">
        <v>275</v>
      </c>
    </row>
    <row r="621" spans="1:37">
      <c r="A621" s="10" t="s">
        <v>3339</v>
      </c>
      <c r="B621" s="11" t="s">
        <v>3340</v>
      </c>
      <c r="C621" s="11" t="s">
        <v>10172</v>
      </c>
      <c r="D621" s="11" t="s">
        <v>3342</v>
      </c>
      <c r="E621" s="11" t="s">
        <v>3256</v>
      </c>
      <c r="F621" s="11" t="s">
        <v>12644</v>
      </c>
      <c r="G621" s="11" t="s">
        <v>6809</v>
      </c>
      <c r="H621" s="148">
        <v>1</v>
      </c>
      <c r="I621" s="148">
        <v>12</v>
      </c>
      <c r="J621" s="6" t="s">
        <v>13956</v>
      </c>
      <c r="K621" s="29">
        <v>19</v>
      </c>
      <c r="L621" s="29">
        <v>11</v>
      </c>
      <c r="M621" s="29">
        <v>17</v>
      </c>
      <c r="N621" s="29">
        <v>24</v>
      </c>
      <c r="O621" s="29">
        <v>20</v>
      </c>
      <c r="P621" s="29">
        <v>15</v>
      </c>
      <c r="Q621" s="29">
        <v>35</v>
      </c>
      <c r="R621" s="29">
        <v>19</v>
      </c>
      <c r="S621" s="29">
        <v>34</v>
      </c>
      <c r="T621" s="6" t="s">
        <v>13956</v>
      </c>
      <c r="U621" s="6" t="s">
        <v>13956</v>
      </c>
      <c r="V621" s="6" t="s">
        <v>13956</v>
      </c>
      <c r="W621" s="6" t="s">
        <v>13956</v>
      </c>
      <c r="X621" s="6" t="s">
        <v>290</v>
      </c>
      <c r="Y621" s="6" t="s">
        <v>13956</v>
      </c>
      <c r="Z621" s="7">
        <v>102</v>
      </c>
      <c r="AA621" s="7">
        <v>98</v>
      </c>
      <c r="AB621" s="8">
        <v>101</v>
      </c>
      <c r="AC621" s="149" t="s">
        <v>13956</v>
      </c>
      <c r="AD621" s="149" t="s">
        <v>290</v>
      </c>
      <c r="AE621" s="149" t="s">
        <v>290</v>
      </c>
      <c r="AF621" s="149" t="s">
        <v>13956</v>
      </c>
      <c r="AG621" s="8">
        <v>68</v>
      </c>
      <c r="AH621" s="8">
        <v>22</v>
      </c>
      <c r="AI621" s="9">
        <v>200</v>
      </c>
      <c r="AJ621" s="150" t="s">
        <v>13956</v>
      </c>
      <c r="AK621" s="9">
        <v>200</v>
      </c>
    </row>
    <row r="622" spans="1:37">
      <c r="A622" s="10" t="s">
        <v>12645</v>
      </c>
      <c r="B622" s="11" t="s">
        <v>10174</v>
      </c>
      <c r="C622" s="11" t="s">
        <v>10176</v>
      </c>
      <c r="D622" s="11" t="s">
        <v>10177</v>
      </c>
      <c r="E622" s="11" t="s">
        <v>3256</v>
      </c>
      <c r="F622" s="11" t="s">
        <v>12646</v>
      </c>
      <c r="G622" s="11" t="s">
        <v>12647</v>
      </c>
      <c r="H622" s="148">
        <v>1</v>
      </c>
      <c r="I622" s="148">
        <v>8</v>
      </c>
      <c r="J622" s="29">
        <v>20</v>
      </c>
      <c r="K622" s="6" t="s">
        <v>290</v>
      </c>
      <c r="L622" s="29">
        <v>23</v>
      </c>
      <c r="M622" s="29">
        <v>10</v>
      </c>
      <c r="N622" s="29">
        <v>10</v>
      </c>
      <c r="O622" s="29">
        <v>10</v>
      </c>
      <c r="P622" s="29">
        <v>10</v>
      </c>
      <c r="Q622" s="6" t="s">
        <v>290</v>
      </c>
      <c r="R622" s="6" t="s">
        <v>290</v>
      </c>
      <c r="S622" s="6" t="s">
        <v>290</v>
      </c>
      <c r="T622" s="6" t="s">
        <v>13956</v>
      </c>
      <c r="U622" s="6" t="s">
        <v>13956</v>
      </c>
      <c r="V622" s="6" t="s">
        <v>13956</v>
      </c>
      <c r="W622" s="6" t="s">
        <v>13956</v>
      </c>
      <c r="X622" s="6" t="s">
        <v>13956</v>
      </c>
      <c r="Y622" s="6" t="s">
        <v>13956</v>
      </c>
      <c r="Z622" s="7">
        <v>74</v>
      </c>
      <c r="AA622" s="7">
        <v>41</v>
      </c>
      <c r="AB622" s="8">
        <v>100</v>
      </c>
      <c r="AC622" s="149" t="s">
        <v>13956</v>
      </c>
      <c r="AD622" s="149" t="s">
        <v>13956</v>
      </c>
      <c r="AE622" s="149" t="s">
        <v>290</v>
      </c>
      <c r="AF622" s="149" t="s">
        <v>13956</v>
      </c>
      <c r="AG622" s="149" t="s">
        <v>290</v>
      </c>
      <c r="AH622" s="8">
        <v>13</v>
      </c>
      <c r="AI622" s="9">
        <v>115</v>
      </c>
      <c r="AJ622" s="150" t="s">
        <v>13956</v>
      </c>
      <c r="AK622" s="9">
        <v>115</v>
      </c>
    </row>
    <row r="623" spans="1:37">
      <c r="A623" s="10" t="s">
        <v>3343</v>
      </c>
      <c r="B623" s="11" t="s">
        <v>3344</v>
      </c>
      <c r="C623" s="11" t="s">
        <v>12648</v>
      </c>
      <c r="D623" s="11" t="s">
        <v>3346</v>
      </c>
      <c r="E623" s="11" t="s">
        <v>3262</v>
      </c>
      <c r="F623" s="11" t="s">
        <v>12649</v>
      </c>
      <c r="G623" s="11" t="s">
        <v>6812</v>
      </c>
      <c r="H623" s="148">
        <v>1</v>
      </c>
      <c r="I623" s="148">
        <v>15</v>
      </c>
      <c r="J623" s="29">
        <v>23</v>
      </c>
      <c r="K623" s="29">
        <v>26</v>
      </c>
      <c r="L623" s="29">
        <v>24</v>
      </c>
      <c r="M623" s="29">
        <v>20</v>
      </c>
      <c r="N623" s="29">
        <v>29</v>
      </c>
      <c r="O623" s="29">
        <v>23</v>
      </c>
      <c r="P623" s="29">
        <v>22</v>
      </c>
      <c r="Q623" s="29">
        <v>29</v>
      </c>
      <c r="R623" s="29">
        <v>28</v>
      </c>
      <c r="S623" s="29">
        <v>24</v>
      </c>
      <c r="T623" s="6" t="s">
        <v>13956</v>
      </c>
      <c r="U623" s="6" t="s">
        <v>13956</v>
      </c>
      <c r="V623" s="6" t="s">
        <v>13956</v>
      </c>
      <c r="W623" s="6" t="s">
        <v>13956</v>
      </c>
      <c r="X623" s="6" t="s">
        <v>13956</v>
      </c>
      <c r="Y623" s="6" t="s">
        <v>13956</v>
      </c>
      <c r="Z623" s="7">
        <v>127</v>
      </c>
      <c r="AA623" s="7">
        <v>121</v>
      </c>
      <c r="AB623" s="8">
        <v>40</v>
      </c>
      <c r="AC623" s="149" t="s">
        <v>290</v>
      </c>
      <c r="AD623" s="8">
        <v>13</v>
      </c>
      <c r="AE623" s="149" t="s">
        <v>290</v>
      </c>
      <c r="AF623" s="149" t="s">
        <v>13956</v>
      </c>
      <c r="AG623" s="8">
        <v>175</v>
      </c>
      <c r="AH623" s="8">
        <v>14</v>
      </c>
      <c r="AI623" s="9">
        <v>248</v>
      </c>
      <c r="AJ623" s="150" t="s">
        <v>13956</v>
      </c>
      <c r="AK623" s="9">
        <v>248</v>
      </c>
    </row>
    <row r="624" spans="1:37">
      <c r="A624" s="10" t="s">
        <v>3347</v>
      </c>
      <c r="B624" s="11" t="s">
        <v>3348</v>
      </c>
      <c r="C624" s="11" t="s">
        <v>10184</v>
      </c>
      <c r="D624" s="11" t="s">
        <v>3350</v>
      </c>
      <c r="E624" s="11" t="s">
        <v>3262</v>
      </c>
      <c r="F624" s="11" t="s">
        <v>12650</v>
      </c>
      <c r="G624" s="11" t="s">
        <v>6815</v>
      </c>
      <c r="H624" s="148">
        <v>7.5</v>
      </c>
      <c r="I624" s="148">
        <v>48</v>
      </c>
      <c r="J624" s="29">
        <v>85</v>
      </c>
      <c r="K624" s="29">
        <v>35</v>
      </c>
      <c r="L624" s="29">
        <v>52</v>
      </c>
      <c r="M624" s="29">
        <v>38</v>
      </c>
      <c r="N624" s="29">
        <v>42</v>
      </c>
      <c r="O624" s="29">
        <v>43</v>
      </c>
      <c r="P624" s="29">
        <v>47</v>
      </c>
      <c r="Q624" s="29">
        <v>46</v>
      </c>
      <c r="R624" s="29">
        <v>42</v>
      </c>
      <c r="S624" s="29">
        <v>52</v>
      </c>
      <c r="T624" s="29">
        <v>47</v>
      </c>
      <c r="U624" s="29">
        <v>29</v>
      </c>
      <c r="V624" s="29">
        <v>30</v>
      </c>
      <c r="W624" s="29">
        <v>27</v>
      </c>
      <c r="X624" s="29">
        <v>30</v>
      </c>
      <c r="Y624" s="29">
        <v>11</v>
      </c>
      <c r="Z624" s="7">
        <v>332</v>
      </c>
      <c r="AA624" s="7">
        <v>324</v>
      </c>
      <c r="AB624" s="8">
        <v>38</v>
      </c>
      <c r="AC624" s="149" t="s">
        <v>13956</v>
      </c>
      <c r="AD624" s="8">
        <v>30</v>
      </c>
      <c r="AE624" s="8">
        <v>19</v>
      </c>
      <c r="AF624" s="149" t="s">
        <v>13956</v>
      </c>
      <c r="AG624" s="8">
        <v>524</v>
      </c>
      <c r="AH624" s="8">
        <v>45</v>
      </c>
      <c r="AI624" s="9">
        <v>512</v>
      </c>
      <c r="AJ624" s="9">
        <v>144</v>
      </c>
      <c r="AK624" s="9">
        <v>656</v>
      </c>
    </row>
    <row r="625" spans="1:37">
      <c r="A625" s="10" t="s">
        <v>3351</v>
      </c>
      <c r="B625" s="11" t="s">
        <v>3352</v>
      </c>
      <c r="C625" s="11" t="s">
        <v>12651</v>
      </c>
      <c r="D625" s="11" t="s">
        <v>3354</v>
      </c>
      <c r="E625" s="11" t="s">
        <v>3355</v>
      </c>
      <c r="F625" s="11" t="s">
        <v>12652</v>
      </c>
      <c r="G625" s="11" t="s">
        <v>12653</v>
      </c>
      <c r="H625" s="148">
        <v>1</v>
      </c>
      <c r="I625" s="148">
        <v>14</v>
      </c>
      <c r="J625" s="29">
        <v>58</v>
      </c>
      <c r="K625" s="29">
        <v>46</v>
      </c>
      <c r="L625" s="29">
        <v>28</v>
      </c>
      <c r="M625" s="29">
        <v>35</v>
      </c>
      <c r="N625" s="29">
        <v>27</v>
      </c>
      <c r="O625" s="29">
        <v>20</v>
      </c>
      <c r="P625" s="29">
        <v>25</v>
      </c>
      <c r="Q625" s="29">
        <v>10</v>
      </c>
      <c r="R625" s="29">
        <v>27</v>
      </c>
      <c r="S625" s="29">
        <v>12</v>
      </c>
      <c r="T625" s="6" t="s">
        <v>13956</v>
      </c>
      <c r="U625" s="6" t="s">
        <v>13956</v>
      </c>
      <c r="V625" s="6" t="s">
        <v>13956</v>
      </c>
      <c r="W625" s="6" t="s">
        <v>13956</v>
      </c>
      <c r="X625" s="6" t="s">
        <v>13956</v>
      </c>
      <c r="Y625" s="6" t="s">
        <v>13956</v>
      </c>
      <c r="Z625" s="7">
        <v>146</v>
      </c>
      <c r="AA625" s="7">
        <v>142</v>
      </c>
      <c r="AB625" s="8">
        <v>36</v>
      </c>
      <c r="AC625" s="149" t="s">
        <v>13956</v>
      </c>
      <c r="AD625" s="8">
        <v>58</v>
      </c>
      <c r="AE625" s="149" t="s">
        <v>290</v>
      </c>
      <c r="AF625" s="149" t="s">
        <v>13956</v>
      </c>
      <c r="AG625" s="8">
        <v>193</v>
      </c>
      <c r="AH625" s="149" t="s">
        <v>13956</v>
      </c>
      <c r="AI625" s="9">
        <v>288</v>
      </c>
      <c r="AJ625" s="150" t="s">
        <v>13956</v>
      </c>
      <c r="AK625" s="9">
        <v>288</v>
      </c>
    </row>
    <row r="626" spans="1:37">
      <c r="A626" s="10" t="s">
        <v>3357</v>
      </c>
      <c r="B626" s="11" t="s">
        <v>3358</v>
      </c>
      <c r="C626" s="11" t="s">
        <v>10190</v>
      </c>
      <c r="D626" s="11" t="s">
        <v>3359</v>
      </c>
      <c r="E626" s="11" t="s">
        <v>3256</v>
      </c>
      <c r="F626" s="11" t="s">
        <v>12654</v>
      </c>
      <c r="G626" s="11" t="s">
        <v>6821</v>
      </c>
      <c r="H626" s="148">
        <v>3.2</v>
      </c>
      <c r="I626" s="148">
        <v>34.9</v>
      </c>
      <c r="J626" s="29">
        <v>51</v>
      </c>
      <c r="K626" s="29">
        <v>33</v>
      </c>
      <c r="L626" s="29">
        <v>34</v>
      </c>
      <c r="M626" s="29">
        <v>24</v>
      </c>
      <c r="N626" s="29">
        <v>28</v>
      </c>
      <c r="O626" s="29">
        <v>38</v>
      </c>
      <c r="P626" s="29">
        <v>43</v>
      </c>
      <c r="Q626" s="29">
        <v>21</v>
      </c>
      <c r="R626" s="29">
        <v>31</v>
      </c>
      <c r="S626" s="29">
        <v>58</v>
      </c>
      <c r="T626" s="29">
        <v>77</v>
      </c>
      <c r="U626" s="29">
        <v>51</v>
      </c>
      <c r="V626" s="29">
        <v>83</v>
      </c>
      <c r="W626" s="29">
        <v>77</v>
      </c>
      <c r="X626" s="6" t="s">
        <v>13956</v>
      </c>
      <c r="Y626" s="6" t="s">
        <v>13956</v>
      </c>
      <c r="Z626" s="7">
        <v>308</v>
      </c>
      <c r="AA626" s="7">
        <v>341</v>
      </c>
      <c r="AB626" s="8">
        <v>43</v>
      </c>
      <c r="AC626" s="149" t="s">
        <v>290</v>
      </c>
      <c r="AD626" s="8">
        <v>26</v>
      </c>
      <c r="AE626" s="8">
        <v>72</v>
      </c>
      <c r="AF626" s="149" t="s">
        <v>13956</v>
      </c>
      <c r="AG626" s="8">
        <v>458</v>
      </c>
      <c r="AH626" s="8">
        <v>48</v>
      </c>
      <c r="AI626" s="9">
        <v>361</v>
      </c>
      <c r="AJ626" s="9">
        <v>288</v>
      </c>
      <c r="AK626" s="9">
        <v>649</v>
      </c>
    </row>
    <row r="627" spans="1:37">
      <c r="A627" s="10" t="s">
        <v>3360</v>
      </c>
      <c r="B627" s="11" t="s">
        <v>3361</v>
      </c>
      <c r="C627" s="11" t="s">
        <v>6822</v>
      </c>
      <c r="D627" s="11" t="s">
        <v>3363</v>
      </c>
      <c r="E627" s="11" t="s">
        <v>3262</v>
      </c>
      <c r="F627" s="11" t="s">
        <v>12655</v>
      </c>
      <c r="G627" s="11" t="s">
        <v>6824</v>
      </c>
      <c r="H627" s="148">
        <v>4</v>
      </c>
      <c r="I627" s="148">
        <v>12</v>
      </c>
      <c r="J627" s="6" t="s">
        <v>290</v>
      </c>
      <c r="K627" s="6" t="s">
        <v>290</v>
      </c>
      <c r="L627" s="6" t="s">
        <v>290</v>
      </c>
      <c r="M627" s="6" t="s">
        <v>290</v>
      </c>
      <c r="N627" s="6" t="s">
        <v>290</v>
      </c>
      <c r="O627" s="6" t="s">
        <v>290</v>
      </c>
      <c r="P627" s="6" t="s">
        <v>290</v>
      </c>
      <c r="Q627" s="6" t="s">
        <v>290</v>
      </c>
      <c r="R627" s="6" t="s">
        <v>290</v>
      </c>
      <c r="S627" s="29">
        <v>11</v>
      </c>
      <c r="T627" s="6" t="s">
        <v>290</v>
      </c>
      <c r="U627" s="6" t="s">
        <v>290</v>
      </c>
      <c r="V627" s="6" t="s">
        <v>290</v>
      </c>
      <c r="W627" s="6" t="s">
        <v>290</v>
      </c>
      <c r="X627" s="6" t="s">
        <v>13956</v>
      </c>
      <c r="Y627" s="6" t="s">
        <v>13956</v>
      </c>
      <c r="Z627" s="7">
        <v>33</v>
      </c>
      <c r="AA627" s="7">
        <v>43</v>
      </c>
      <c r="AB627" s="149" t="s">
        <v>290</v>
      </c>
      <c r="AC627" s="149" t="s">
        <v>290</v>
      </c>
      <c r="AD627" s="8">
        <v>17</v>
      </c>
      <c r="AE627" s="149" t="s">
        <v>290</v>
      </c>
      <c r="AF627" s="149" t="s">
        <v>13956</v>
      </c>
      <c r="AG627" s="8">
        <v>46</v>
      </c>
      <c r="AH627" s="149" t="s">
        <v>290</v>
      </c>
      <c r="AI627" s="9">
        <v>68</v>
      </c>
      <c r="AJ627" s="150" t="s">
        <v>290</v>
      </c>
      <c r="AK627" s="9">
        <v>76</v>
      </c>
    </row>
    <row r="628" spans="1:37">
      <c r="A628" s="10" t="s">
        <v>12656</v>
      </c>
      <c r="B628" s="11" t="s">
        <v>12657</v>
      </c>
      <c r="C628" s="11" t="s">
        <v>12658</v>
      </c>
      <c r="D628" s="11" t="s">
        <v>12659</v>
      </c>
      <c r="E628" s="11" t="s">
        <v>3256</v>
      </c>
      <c r="F628" s="11" t="s">
        <v>12660</v>
      </c>
      <c r="G628" s="11" t="s">
        <v>12661</v>
      </c>
      <c r="H628" s="148">
        <v>0.5</v>
      </c>
      <c r="I628" s="148">
        <v>5</v>
      </c>
      <c r="J628" s="29">
        <v>11</v>
      </c>
      <c r="K628" s="6" t="s">
        <v>290</v>
      </c>
      <c r="L628" s="6" t="s">
        <v>290</v>
      </c>
      <c r="M628" s="6" t="s">
        <v>290</v>
      </c>
      <c r="N628" s="6" t="s">
        <v>290</v>
      </c>
      <c r="O628" s="6" t="s">
        <v>290</v>
      </c>
      <c r="P628" s="6" t="s">
        <v>290</v>
      </c>
      <c r="Q628" s="6" t="s">
        <v>290</v>
      </c>
      <c r="R628" s="6" t="s">
        <v>290</v>
      </c>
      <c r="S628" s="6" t="s">
        <v>290</v>
      </c>
      <c r="T628" s="6" t="s">
        <v>13956</v>
      </c>
      <c r="U628" s="6" t="s">
        <v>13956</v>
      </c>
      <c r="V628" s="6" t="s">
        <v>13956</v>
      </c>
      <c r="W628" s="6" t="s">
        <v>13956</v>
      </c>
      <c r="X628" s="6" t="s">
        <v>290</v>
      </c>
      <c r="Y628" s="6" t="s">
        <v>13956</v>
      </c>
      <c r="Z628" s="7">
        <v>27</v>
      </c>
      <c r="AA628" s="7">
        <v>25</v>
      </c>
      <c r="AB628" s="149" t="s">
        <v>290</v>
      </c>
      <c r="AC628" s="149" t="s">
        <v>290</v>
      </c>
      <c r="AD628" s="149" t="s">
        <v>290</v>
      </c>
      <c r="AE628" s="149" t="s">
        <v>290</v>
      </c>
      <c r="AF628" s="149" t="s">
        <v>13956</v>
      </c>
      <c r="AG628" s="8">
        <v>42</v>
      </c>
      <c r="AH628" s="149" t="s">
        <v>13956</v>
      </c>
      <c r="AI628" s="9">
        <v>52</v>
      </c>
      <c r="AJ628" s="150" t="s">
        <v>13956</v>
      </c>
      <c r="AK628" s="9">
        <v>52</v>
      </c>
    </row>
    <row r="629" spans="1:37">
      <c r="A629" s="10" t="s">
        <v>3364</v>
      </c>
      <c r="B629" s="11" t="s">
        <v>3365</v>
      </c>
      <c r="C629" s="11" t="s">
        <v>12662</v>
      </c>
      <c r="D629" s="11" t="s">
        <v>3367</v>
      </c>
      <c r="E629" s="11" t="s">
        <v>3256</v>
      </c>
      <c r="F629" s="11" t="s">
        <v>12663</v>
      </c>
      <c r="G629" s="11" t="s">
        <v>12664</v>
      </c>
      <c r="H629" s="148">
        <v>2</v>
      </c>
      <c r="I629" s="148">
        <v>7</v>
      </c>
      <c r="J629" s="29">
        <v>18</v>
      </c>
      <c r="K629" s="6" t="s">
        <v>290</v>
      </c>
      <c r="L629" s="6" t="s">
        <v>290</v>
      </c>
      <c r="M629" s="6" t="s">
        <v>290</v>
      </c>
      <c r="N629" s="6" t="s">
        <v>290</v>
      </c>
      <c r="O629" s="6" t="s">
        <v>290</v>
      </c>
      <c r="P629" s="6" t="s">
        <v>290</v>
      </c>
      <c r="Q629" s="6" t="s">
        <v>290</v>
      </c>
      <c r="R629" s="6" t="s">
        <v>290</v>
      </c>
      <c r="S629" s="6" t="s">
        <v>290</v>
      </c>
      <c r="T629" s="6" t="s">
        <v>13956</v>
      </c>
      <c r="U629" s="6" t="s">
        <v>13956</v>
      </c>
      <c r="V629" s="6" t="s">
        <v>13956</v>
      </c>
      <c r="W629" s="6" t="s">
        <v>13956</v>
      </c>
      <c r="X629" s="6" t="s">
        <v>13956</v>
      </c>
      <c r="Y629" s="6" t="s">
        <v>13956</v>
      </c>
      <c r="Z629" s="7">
        <v>50</v>
      </c>
      <c r="AA629" s="7">
        <v>30</v>
      </c>
      <c r="AB629" s="149" t="s">
        <v>290</v>
      </c>
      <c r="AC629" s="149" t="s">
        <v>13956</v>
      </c>
      <c r="AD629" s="149" t="s">
        <v>290</v>
      </c>
      <c r="AE629" s="8">
        <v>18</v>
      </c>
      <c r="AF629" s="149" t="s">
        <v>13956</v>
      </c>
      <c r="AG629" s="8">
        <v>22</v>
      </c>
      <c r="AH629" s="8">
        <v>36</v>
      </c>
      <c r="AI629" s="9">
        <v>80</v>
      </c>
      <c r="AJ629" s="150" t="s">
        <v>13956</v>
      </c>
      <c r="AK629" s="9">
        <v>80</v>
      </c>
    </row>
    <row r="630" spans="1:37">
      <c r="A630" s="10" t="s">
        <v>4737</v>
      </c>
      <c r="B630" s="11" t="s">
        <v>4738</v>
      </c>
      <c r="C630" s="11" t="s">
        <v>12665</v>
      </c>
      <c r="D630" s="11" t="s">
        <v>4741</v>
      </c>
      <c r="E630" s="11" t="s">
        <v>3337</v>
      </c>
      <c r="F630" s="11" t="s">
        <v>12666</v>
      </c>
      <c r="G630" s="11" t="s">
        <v>6827</v>
      </c>
      <c r="H630" s="148">
        <v>1</v>
      </c>
      <c r="I630" s="148">
        <v>10</v>
      </c>
      <c r="J630" s="29">
        <v>68</v>
      </c>
      <c r="K630" s="6" t="s">
        <v>290</v>
      </c>
      <c r="L630" s="6" t="s">
        <v>13956</v>
      </c>
      <c r="M630" s="6" t="s">
        <v>13956</v>
      </c>
      <c r="N630" s="6" t="s">
        <v>13956</v>
      </c>
      <c r="O630" s="6" t="s">
        <v>13956</v>
      </c>
      <c r="P630" s="6" t="s">
        <v>13956</v>
      </c>
      <c r="Q630" s="6" t="s">
        <v>13956</v>
      </c>
      <c r="R630" s="6" t="s">
        <v>13956</v>
      </c>
      <c r="S630" s="6" t="s">
        <v>13956</v>
      </c>
      <c r="T630" s="6" t="s">
        <v>13956</v>
      </c>
      <c r="U630" s="6" t="s">
        <v>13956</v>
      </c>
      <c r="V630" s="6" t="s">
        <v>13956</v>
      </c>
      <c r="W630" s="6" t="s">
        <v>13956</v>
      </c>
      <c r="X630" s="6" t="s">
        <v>13956</v>
      </c>
      <c r="Y630" s="6" t="s">
        <v>13956</v>
      </c>
      <c r="Z630" s="7">
        <v>37</v>
      </c>
      <c r="AA630" s="7">
        <v>35</v>
      </c>
      <c r="AB630" s="149" t="s">
        <v>13956</v>
      </c>
      <c r="AC630" s="149" t="s">
        <v>13956</v>
      </c>
      <c r="AD630" s="149" t="s">
        <v>290</v>
      </c>
      <c r="AE630" s="149" t="s">
        <v>13956</v>
      </c>
      <c r="AF630" s="149" t="s">
        <v>13956</v>
      </c>
      <c r="AG630" s="8">
        <v>70</v>
      </c>
      <c r="AH630" s="149" t="s">
        <v>13956</v>
      </c>
      <c r="AI630" s="9">
        <v>72</v>
      </c>
      <c r="AJ630" s="150" t="s">
        <v>13956</v>
      </c>
      <c r="AK630" s="9">
        <v>72</v>
      </c>
    </row>
    <row r="631" spans="1:37">
      <c r="A631" s="10" t="s">
        <v>3368</v>
      </c>
      <c r="B631" s="11" t="s">
        <v>3369</v>
      </c>
      <c r="C631" s="11" t="s">
        <v>10209</v>
      </c>
      <c r="D631" s="11" t="s">
        <v>3371</v>
      </c>
      <c r="E631" s="11" t="s">
        <v>3372</v>
      </c>
      <c r="F631" s="11" t="s">
        <v>13790</v>
      </c>
      <c r="G631" s="11" t="s">
        <v>14089</v>
      </c>
      <c r="H631" s="148">
        <v>3</v>
      </c>
      <c r="I631" s="148">
        <v>19</v>
      </c>
      <c r="J631" s="29">
        <v>51</v>
      </c>
      <c r="K631" s="29">
        <v>34</v>
      </c>
      <c r="L631" s="29">
        <v>36</v>
      </c>
      <c r="M631" s="29">
        <v>36</v>
      </c>
      <c r="N631" s="29">
        <v>41</v>
      </c>
      <c r="O631" s="29">
        <v>51</v>
      </c>
      <c r="P631" s="29">
        <v>48</v>
      </c>
      <c r="Q631" s="29">
        <v>40</v>
      </c>
      <c r="R631" s="29">
        <v>20</v>
      </c>
      <c r="S631" s="29">
        <v>32</v>
      </c>
      <c r="T631" s="6" t="s">
        <v>13956</v>
      </c>
      <c r="U631" s="6" t="s">
        <v>13956</v>
      </c>
      <c r="V631" s="6" t="s">
        <v>13956</v>
      </c>
      <c r="W631" s="6" t="s">
        <v>13956</v>
      </c>
      <c r="X631" s="29">
        <v>28</v>
      </c>
      <c r="Y631" s="6" t="s">
        <v>13956</v>
      </c>
      <c r="Z631" s="7">
        <v>224</v>
      </c>
      <c r="AA631" s="7">
        <v>193</v>
      </c>
      <c r="AB631" s="8">
        <v>24</v>
      </c>
      <c r="AC631" s="149" t="s">
        <v>290</v>
      </c>
      <c r="AD631" s="8">
        <v>11</v>
      </c>
      <c r="AE631" s="149" t="s">
        <v>290</v>
      </c>
      <c r="AF631" s="149" t="s">
        <v>290</v>
      </c>
      <c r="AG631" s="8">
        <v>357</v>
      </c>
      <c r="AH631" s="8">
        <v>12</v>
      </c>
      <c r="AI631" s="9">
        <v>417</v>
      </c>
      <c r="AJ631" s="150" t="s">
        <v>13956</v>
      </c>
      <c r="AK631" s="9">
        <v>417</v>
      </c>
    </row>
    <row r="632" spans="1:37">
      <c r="A632" s="10" t="s">
        <v>13791</v>
      </c>
      <c r="B632" s="11" t="s">
        <v>13792</v>
      </c>
      <c r="C632" s="11" t="s">
        <v>14090</v>
      </c>
      <c r="D632" s="11" t="s">
        <v>13794</v>
      </c>
      <c r="E632" s="11" t="s">
        <v>13795</v>
      </c>
      <c r="F632" s="11" t="s">
        <v>13796</v>
      </c>
      <c r="G632" s="11" t="s">
        <v>13797</v>
      </c>
      <c r="H632" s="148">
        <v>1</v>
      </c>
      <c r="I632" s="148">
        <v>3</v>
      </c>
      <c r="J632" s="6" t="s">
        <v>290</v>
      </c>
      <c r="K632" s="6" t="s">
        <v>290</v>
      </c>
      <c r="L632" s="6" t="s">
        <v>290</v>
      </c>
      <c r="M632" s="29">
        <v>10</v>
      </c>
      <c r="N632" s="6" t="s">
        <v>290</v>
      </c>
      <c r="O632" s="6" t="s">
        <v>290</v>
      </c>
      <c r="P632" s="6" t="s">
        <v>290</v>
      </c>
      <c r="Q632" s="6" t="s">
        <v>290</v>
      </c>
      <c r="R632" s="6" t="s">
        <v>290</v>
      </c>
      <c r="S632" s="6" t="s">
        <v>290</v>
      </c>
      <c r="T632" s="6" t="s">
        <v>290</v>
      </c>
      <c r="U632" s="6" t="s">
        <v>290</v>
      </c>
      <c r="V632" s="6" t="s">
        <v>290</v>
      </c>
      <c r="W632" s="6" t="s">
        <v>290</v>
      </c>
      <c r="X632" s="6" t="s">
        <v>13956</v>
      </c>
      <c r="Y632" s="6" t="s">
        <v>13956</v>
      </c>
      <c r="Z632" s="7">
        <v>41</v>
      </c>
      <c r="AA632" s="7">
        <v>38</v>
      </c>
      <c r="AB632" s="8">
        <v>73</v>
      </c>
      <c r="AC632" s="149" t="s">
        <v>290</v>
      </c>
      <c r="AD632" s="149" t="s">
        <v>13956</v>
      </c>
      <c r="AE632" s="149" t="s">
        <v>13956</v>
      </c>
      <c r="AF632" s="149" t="s">
        <v>13956</v>
      </c>
      <c r="AG632" s="149" t="s">
        <v>13956</v>
      </c>
      <c r="AH632" s="149" t="s">
        <v>13956</v>
      </c>
      <c r="AI632" s="9">
        <v>57</v>
      </c>
      <c r="AJ632" s="9">
        <v>22</v>
      </c>
      <c r="AK632" s="9">
        <v>79</v>
      </c>
    </row>
    <row r="633" spans="1:37">
      <c r="A633" s="10" t="s">
        <v>3393</v>
      </c>
      <c r="B633" s="11" t="s">
        <v>3394</v>
      </c>
      <c r="C633" s="11" t="s">
        <v>7244</v>
      </c>
      <c r="D633" s="11" t="s">
        <v>3397</v>
      </c>
      <c r="E633" s="11" t="s">
        <v>3262</v>
      </c>
      <c r="F633" s="11" t="s">
        <v>12673</v>
      </c>
      <c r="G633" s="11" t="s">
        <v>6851</v>
      </c>
      <c r="H633" s="148">
        <v>4</v>
      </c>
      <c r="I633" s="148">
        <v>29.4</v>
      </c>
      <c r="J633" s="29">
        <v>26</v>
      </c>
      <c r="K633" s="29">
        <v>17</v>
      </c>
      <c r="L633" s="29">
        <v>24</v>
      </c>
      <c r="M633" s="29">
        <v>20</v>
      </c>
      <c r="N633" s="29">
        <v>20</v>
      </c>
      <c r="O633" s="29">
        <v>25</v>
      </c>
      <c r="P633" s="29">
        <v>20</v>
      </c>
      <c r="Q633" s="29">
        <v>27</v>
      </c>
      <c r="R633" s="29">
        <v>35</v>
      </c>
      <c r="S633" s="29">
        <v>31</v>
      </c>
      <c r="T633" s="29">
        <v>42</v>
      </c>
      <c r="U633" s="29">
        <v>61</v>
      </c>
      <c r="V633" s="29">
        <v>49</v>
      </c>
      <c r="W633" s="29">
        <v>53</v>
      </c>
      <c r="X633" s="6" t="s">
        <v>13956</v>
      </c>
      <c r="Y633" s="6" t="s">
        <v>290</v>
      </c>
      <c r="Z633" s="7">
        <v>207</v>
      </c>
      <c r="AA633" s="7">
        <v>244</v>
      </c>
      <c r="AB633" s="149" t="s">
        <v>290</v>
      </c>
      <c r="AC633" s="149" t="s">
        <v>13956</v>
      </c>
      <c r="AD633" s="8">
        <v>25</v>
      </c>
      <c r="AE633" s="8">
        <v>11</v>
      </c>
      <c r="AF633" s="149" t="s">
        <v>13956</v>
      </c>
      <c r="AG633" s="8">
        <v>360</v>
      </c>
      <c r="AH633" s="8">
        <v>47</v>
      </c>
      <c r="AI633" s="9">
        <v>245</v>
      </c>
      <c r="AJ633" s="9">
        <v>206</v>
      </c>
      <c r="AK633" s="9">
        <v>451</v>
      </c>
    </row>
    <row r="634" spans="1:37">
      <c r="A634" s="10" t="s">
        <v>12674</v>
      </c>
      <c r="B634" s="11" t="s">
        <v>12675</v>
      </c>
      <c r="C634" s="11" t="s">
        <v>12676</v>
      </c>
      <c r="D634" s="11" t="s">
        <v>12677</v>
      </c>
      <c r="E634" s="11" t="s">
        <v>3372</v>
      </c>
      <c r="F634" s="11" t="s">
        <v>12678</v>
      </c>
      <c r="G634" s="11" t="s">
        <v>12679</v>
      </c>
      <c r="H634" s="148">
        <v>2</v>
      </c>
      <c r="I634" s="148">
        <v>9</v>
      </c>
      <c r="J634" s="29">
        <v>28</v>
      </c>
      <c r="K634" s="6" t="s">
        <v>290</v>
      </c>
      <c r="L634" s="6" t="s">
        <v>290</v>
      </c>
      <c r="M634" s="29">
        <v>13</v>
      </c>
      <c r="N634" s="6" t="s">
        <v>290</v>
      </c>
      <c r="O634" s="6" t="s">
        <v>290</v>
      </c>
      <c r="P634" s="6" t="s">
        <v>290</v>
      </c>
      <c r="Q634" s="6" t="s">
        <v>290</v>
      </c>
      <c r="R634" s="6" t="s">
        <v>290</v>
      </c>
      <c r="S634" s="6" t="s">
        <v>290</v>
      </c>
      <c r="T634" s="6" t="s">
        <v>13956</v>
      </c>
      <c r="U634" s="6" t="s">
        <v>13956</v>
      </c>
      <c r="V634" s="6" t="s">
        <v>13956</v>
      </c>
      <c r="W634" s="6" t="s">
        <v>13956</v>
      </c>
      <c r="X634" s="6" t="s">
        <v>13956</v>
      </c>
      <c r="Y634" s="6" t="s">
        <v>13956</v>
      </c>
      <c r="Z634" s="7">
        <v>36</v>
      </c>
      <c r="AA634" s="7">
        <v>37</v>
      </c>
      <c r="AB634" s="149" t="s">
        <v>13956</v>
      </c>
      <c r="AC634" s="149" t="s">
        <v>13956</v>
      </c>
      <c r="AD634" s="149" t="s">
        <v>13956</v>
      </c>
      <c r="AE634" s="149" t="s">
        <v>13956</v>
      </c>
      <c r="AF634" s="149" t="s">
        <v>13956</v>
      </c>
      <c r="AG634" s="8">
        <v>62</v>
      </c>
      <c r="AH634" s="8">
        <v>11</v>
      </c>
      <c r="AI634" s="9">
        <v>73</v>
      </c>
      <c r="AJ634" s="150" t="s">
        <v>13956</v>
      </c>
      <c r="AK634" s="9">
        <v>73</v>
      </c>
    </row>
    <row r="635" spans="1:37">
      <c r="A635" s="10" t="s">
        <v>12680</v>
      </c>
      <c r="B635" s="11" t="s">
        <v>10227</v>
      </c>
      <c r="C635" s="11" t="s">
        <v>10229</v>
      </c>
      <c r="D635" s="11" t="s">
        <v>10230</v>
      </c>
      <c r="E635" s="11" t="s">
        <v>3262</v>
      </c>
      <c r="F635" s="11" t="s">
        <v>12681</v>
      </c>
      <c r="G635" s="11" t="s">
        <v>12682</v>
      </c>
      <c r="H635" s="148">
        <v>2</v>
      </c>
      <c r="I635" s="148">
        <v>13</v>
      </c>
      <c r="J635" s="29">
        <v>18</v>
      </c>
      <c r="K635" s="29">
        <v>14</v>
      </c>
      <c r="L635" s="6" t="s">
        <v>290</v>
      </c>
      <c r="M635" s="29">
        <v>12</v>
      </c>
      <c r="N635" s="6" t="s">
        <v>290</v>
      </c>
      <c r="O635" s="29">
        <v>10</v>
      </c>
      <c r="P635" s="6" t="s">
        <v>290</v>
      </c>
      <c r="Q635" s="6" t="s">
        <v>290</v>
      </c>
      <c r="R635" s="6" t="s">
        <v>290</v>
      </c>
      <c r="S635" s="6" t="s">
        <v>290</v>
      </c>
      <c r="T635" s="6" t="s">
        <v>13956</v>
      </c>
      <c r="U635" s="6" t="s">
        <v>13956</v>
      </c>
      <c r="V635" s="6" t="s">
        <v>13956</v>
      </c>
      <c r="W635" s="6" t="s">
        <v>13956</v>
      </c>
      <c r="X635" s="6" t="s">
        <v>13956</v>
      </c>
      <c r="Y635" s="6" t="s">
        <v>13956</v>
      </c>
      <c r="Z635" s="7">
        <v>43</v>
      </c>
      <c r="AA635" s="7">
        <v>45</v>
      </c>
      <c r="AB635" s="8">
        <v>17</v>
      </c>
      <c r="AC635" s="149" t="s">
        <v>13956</v>
      </c>
      <c r="AD635" s="149" t="s">
        <v>290</v>
      </c>
      <c r="AE635" s="8">
        <v>19</v>
      </c>
      <c r="AF635" s="149" t="s">
        <v>13956</v>
      </c>
      <c r="AG635" s="8">
        <v>34</v>
      </c>
      <c r="AH635" s="8">
        <v>16</v>
      </c>
      <c r="AI635" s="9">
        <v>88</v>
      </c>
      <c r="AJ635" s="150" t="s">
        <v>13956</v>
      </c>
      <c r="AK635" s="9">
        <v>88</v>
      </c>
    </row>
    <row r="636" spans="1:37">
      <c r="A636" s="10" t="s">
        <v>12683</v>
      </c>
      <c r="B636" s="11" t="s">
        <v>10233</v>
      </c>
      <c r="C636" s="11" t="s">
        <v>10235</v>
      </c>
      <c r="D636" s="11" t="s">
        <v>10205</v>
      </c>
      <c r="E636" s="11" t="s">
        <v>3337</v>
      </c>
      <c r="F636" s="11" t="s">
        <v>12671</v>
      </c>
      <c r="G636" s="11" t="s">
        <v>12684</v>
      </c>
      <c r="H636" s="148">
        <v>2.7</v>
      </c>
      <c r="I636" s="148">
        <v>12.2</v>
      </c>
      <c r="J636" s="6" t="s">
        <v>13956</v>
      </c>
      <c r="K636" s="6" t="s">
        <v>13956</v>
      </c>
      <c r="L636" s="6" t="s">
        <v>13956</v>
      </c>
      <c r="M636" s="6" t="s">
        <v>290</v>
      </c>
      <c r="N636" s="29">
        <v>13</v>
      </c>
      <c r="O636" s="29">
        <v>10</v>
      </c>
      <c r="P636" s="6" t="s">
        <v>290</v>
      </c>
      <c r="Q636" s="29">
        <v>11</v>
      </c>
      <c r="R636" s="29">
        <v>10</v>
      </c>
      <c r="S636" s="29">
        <v>17</v>
      </c>
      <c r="T636" s="6" t="s">
        <v>13956</v>
      </c>
      <c r="U636" s="6" t="s">
        <v>13956</v>
      </c>
      <c r="V636" s="6" t="s">
        <v>13956</v>
      </c>
      <c r="W636" s="6" t="s">
        <v>13956</v>
      </c>
      <c r="X636" s="6" t="s">
        <v>13956</v>
      </c>
      <c r="Y636" s="6" t="s">
        <v>13956</v>
      </c>
      <c r="Z636" s="7">
        <v>38</v>
      </c>
      <c r="AA636" s="7">
        <v>37</v>
      </c>
      <c r="AB636" s="149" t="s">
        <v>290</v>
      </c>
      <c r="AC636" s="149" t="s">
        <v>13956</v>
      </c>
      <c r="AD636" s="149" t="s">
        <v>290</v>
      </c>
      <c r="AE636" s="149" t="s">
        <v>13956</v>
      </c>
      <c r="AF636" s="149" t="s">
        <v>13956</v>
      </c>
      <c r="AG636" s="8">
        <v>63</v>
      </c>
      <c r="AH636" s="149" t="s">
        <v>290</v>
      </c>
      <c r="AI636" s="9">
        <v>75</v>
      </c>
      <c r="AJ636" s="150" t="s">
        <v>13956</v>
      </c>
      <c r="AK636" s="9">
        <v>75</v>
      </c>
    </row>
    <row r="637" spans="1:37">
      <c r="A637" s="10" t="s">
        <v>14091</v>
      </c>
      <c r="B637" s="11" t="s">
        <v>14092</v>
      </c>
      <c r="C637" s="11" t="s">
        <v>14093</v>
      </c>
      <c r="D637" s="11" t="s">
        <v>14094</v>
      </c>
      <c r="E637" s="11" t="s">
        <v>2826</v>
      </c>
      <c r="F637" s="11" t="s">
        <v>14095</v>
      </c>
      <c r="G637" s="11" t="s">
        <v>14096</v>
      </c>
      <c r="H637" s="148">
        <v>2</v>
      </c>
      <c r="I637" s="148">
        <v>17</v>
      </c>
      <c r="J637" s="6" t="s">
        <v>13956</v>
      </c>
      <c r="K637" s="6" t="s">
        <v>13956</v>
      </c>
      <c r="L637" s="6" t="s">
        <v>13956</v>
      </c>
      <c r="M637" s="6" t="s">
        <v>13956</v>
      </c>
      <c r="N637" s="6" t="s">
        <v>13956</v>
      </c>
      <c r="O637" s="6" t="s">
        <v>13956</v>
      </c>
      <c r="P637" s="6" t="s">
        <v>13956</v>
      </c>
      <c r="Q637" s="6" t="s">
        <v>13956</v>
      </c>
      <c r="R637" s="6" t="s">
        <v>13956</v>
      </c>
      <c r="S637" s="6" t="s">
        <v>13956</v>
      </c>
      <c r="T637" s="6" t="s">
        <v>13956</v>
      </c>
      <c r="U637" s="6" t="s">
        <v>13956</v>
      </c>
      <c r="V637" s="6" t="s">
        <v>13956</v>
      </c>
      <c r="W637" s="6" t="s">
        <v>13956</v>
      </c>
      <c r="X637" s="29">
        <v>23</v>
      </c>
      <c r="Y637" s="29">
        <v>60</v>
      </c>
      <c r="Z637" s="7">
        <v>17</v>
      </c>
      <c r="AA637" s="7">
        <v>66</v>
      </c>
      <c r="AB637" s="8">
        <v>14</v>
      </c>
      <c r="AC637" s="149" t="s">
        <v>13956</v>
      </c>
      <c r="AD637" s="149" t="s">
        <v>290</v>
      </c>
      <c r="AE637" s="8">
        <v>12</v>
      </c>
      <c r="AF637" s="149" t="s">
        <v>13956</v>
      </c>
      <c r="AG637" s="8">
        <v>53</v>
      </c>
      <c r="AH637" s="149" t="s">
        <v>290</v>
      </c>
      <c r="AI637" s="9">
        <v>23</v>
      </c>
      <c r="AJ637" s="9">
        <v>60</v>
      </c>
      <c r="AK637" s="9">
        <v>83</v>
      </c>
    </row>
    <row r="638" spans="1:37">
      <c r="A638" s="10" t="s">
        <v>3399</v>
      </c>
      <c r="B638" s="11" t="s">
        <v>446</v>
      </c>
      <c r="C638" s="11" t="s">
        <v>10253</v>
      </c>
      <c r="D638" s="11" t="s">
        <v>3401</v>
      </c>
      <c r="E638" s="11" t="s">
        <v>3372</v>
      </c>
      <c r="F638" s="11" t="s">
        <v>12691</v>
      </c>
      <c r="G638" s="11" t="s">
        <v>6857</v>
      </c>
      <c r="H638" s="148">
        <v>1</v>
      </c>
      <c r="I638" s="148">
        <v>13.299999999999999</v>
      </c>
      <c r="J638" s="29">
        <v>68</v>
      </c>
      <c r="K638" s="29">
        <v>16</v>
      </c>
      <c r="L638" s="29">
        <v>19</v>
      </c>
      <c r="M638" s="29">
        <v>17</v>
      </c>
      <c r="N638" s="29">
        <v>28</v>
      </c>
      <c r="O638" s="29">
        <v>19</v>
      </c>
      <c r="P638" s="29">
        <v>22</v>
      </c>
      <c r="Q638" s="29">
        <v>17</v>
      </c>
      <c r="R638" s="29">
        <v>15</v>
      </c>
      <c r="S638" s="29">
        <v>19</v>
      </c>
      <c r="T638" s="6" t="s">
        <v>13956</v>
      </c>
      <c r="U638" s="6" t="s">
        <v>13956</v>
      </c>
      <c r="V638" s="6" t="s">
        <v>13956</v>
      </c>
      <c r="W638" s="6" t="s">
        <v>13956</v>
      </c>
      <c r="X638" s="6" t="s">
        <v>290</v>
      </c>
      <c r="Y638" s="6" t="s">
        <v>13956</v>
      </c>
      <c r="Z638" s="7">
        <v>124</v>
      </c>
      <c r="AA638" s="7">
        <v>119</v>
      </c>
      <c r="AB638" s="149" t="s">
        <v>290</v>
      </c>
      <c r="AC638" s="149" t="s">
        <v>13956</v>
      </c>
      <c r="AD638" s="149" t="s">
        <v>290</v>
      </c>
      <c r="AE638" s="149" t="s">
        <v>290</v>
      </c>
      <c r="AF638" s="149" t="s">
        <v>13956</v>
      </c>
      <c r="AG638" s="8">
        <v>213</v>
      </c>
      <c r="AH638" s="8">
        <v>20</v>
      </c>
      <c r="AI638" s="9">
        <v>243</v>
      </c>
      <c r="AJ638" s="150" t="s">
        <v>13956</v>
      </c>
      <c r="AK638" s="9">
        <v>243</v>
      </c>
    </row>
    <row r="639" spans="1:37">
      <c r="A639" s="10" t="s">
        <v>14097</v>
      </c>
      <c r="B639" s="11" t="s">
        <v>10255</v>
      </c>
      <c r="C639" s="11" t="s">
        <v>10257</v>
      </c>
      <c r="D639" s="11" t="s">
        <v>10258</v>
      </c>
      <c r="E639" s="11" t="s">
        <v>3256</v>
      </c>
      <c r="F639" s="11" t="s">
        <v>14098</v>
      </c>
      <c r="G639" s="11" t="s">
        <v>14099</v>
      </c>
      <c r="H639" s="148">
        <v>1</v>
      </c>
      <c r="I639" s="148">
        <v>5.5</v>
      </c>
      <c r="J639" s="29">
        <v>29</v>
      </c>
      <c r="K639" s="6" t="s">
        <v>290</v>
      </c>
      <c r="L639" s="6" t="s">
        <v>290</v>
      </c>
      <c r="M639" s="6" t="s">
        <v>290</v>
      </c>
      <c r="N639" s="6" t="s">
        <v>290</v>
      </c>
      <c r="O639" s="6" t="s">
        <v>13956</v>
      </c>
      <c r="P639" s="6" t="s">
        <v>13956</v>
      </c>
      <c r="Q639" s="6" t="s">
        <v>13956</v>
      </c>
      <c r="R639" s="6" t="s">
        <v>13956</v>
      </c>
      <c r="S639" s="6" t="s">
        <v>13956</v>
      </c>
      <c r="T639" s="6" t="s">
        <v>13956</v>
      </c>
      <c r="U639" s="6" t="s">
        <v>13956</v>
      </c>
      <c r="V639" s="6" t="s">
        <v>13956</v>
      </c>
      <c r="W639" s="6" t="s">
        <v>13956</v>
      </c>
      <c r="X639" s="6" t="s">
        <v>13956</v>
      </c>
      <c r="Y639" s="6" t="s">
        <v>13956</v>
      </c>
      <c r="Z639" s="7">
        <v>25</v>
      </c>
      <c r="AA639" s="7">
        <v>20</v>
      </c>
      <c r="AB639" s="149" t="s">
        <v>13956</v>
      </c>
      <c r="AC639" s="149" t="s">
        <v>13956</v>
      </c>
      <c r="AD639" s="8">
        <v>14</v>
      </c>
      <c r="AE639" s="149" t="s">
        <v>290</v>
      </c>
      <c r="AF639" s="149" t="s">
        <v>13956</v>
      </c>
      <c r="AG639" s="8">
        <v>20</v>
      </c>
      <c r="AH639" s="149" t="s">
        <v>290</v>
      </c>
      <c r="AI639" s="9">
        <v>45</v>
      </c>
      <c r="AJ639" s="150" t="s">
        <v>13956</v>
      </c>
      <c r="AK639" s="9">
        <v>45</v>
      </c>
    </row>
    <row r="640" spans="1:37">
      <c r="A640" s="10" t="s">
        <v>14100</v>
      </c>
      <c r="B640" s="11" t="s">
        <v>10261</v>
      </c>
      <c r="C640" s="11" t="s">
        <v>14101</v>
      </c>
      <c r="D640" s="11" t="s">
        <v>10264</v>
      </c>
      <c r="E640" s="11" t="s">
        <v>3262</v>
      </c>
      <c r="F640" s="11" t="s">
        <v>14102</v>
      </c>
      <c r="G640" s="11" t="s">
        <v>14103</v>
      </c>
      <c r="H640" s="148">
        <v>4</v>
      </c>
      <c r="I640" s="148">
        <v>23</v>
      </c>
      <c r="J640" s="29">
        <v>10</v>
      </c>
      <c r="K640" s="29">
        <v>10</v>
      </c>
      <c r="L640" s="6" t="s">
        <v>290</v>
      </c>
      <c r="M640" s="29">
        <v>11</v>
      </c>
      <c r="N640" s="29">
        <v>10</v>
      </c>
      <c r="O640" s="29">
        <v>15</v>
      </c>
      <c r="P640" s="6" t="s">
        <v>290</v>
      </c>
      <c r="Q640" s="6" t="s">
        <v>290</v>
      </c>
      <c r="R640" s="6" t="s">
        <v>290</v>
      </c>
      <c r="S640" s="29">
        <v>13</v>
      </c>
      <c r="T640" s="6" t="s">
        <v>13956</v>
      </c>
      <c r="U640" s="6" t="s">
        <v>13956</v>
      </c>
      <c r="V640" s="6" t="s">
        <v>13956</v>
      </c>
      <c r="W640" s="6" t="s">
        <v>13956</v>
      </c>
      <c r="X640" s="6" t="s">
        <v>13956</v>
      </c>
      <c r="Y640" s="6" t="s">
        <v>13956</v>
      </c>
      <c r="Z640" s="7">
        <v>39</v>
      </c>
      <c r="AA640" s="7">
        <v>64</v>
      </c>
      <c r="AB640" s="149" t="s">
        <v>13956</v>
      </c>
      <c r="AC640" s="149" t="s">
        <v>13956</v>
      </c>
      <c r="AD640" s="8">
        <v>19</v>
      </c>
      <c r="AE640" s="149" t="s">
        <v>13956</v>
      </c>
      <c r="AF640" s="149" t="s">
        <v>13956</v>
      </c>
      <c r="AG640" s="8">
        <v>74</v>
      </c>
      <c r="AH640" s="8">
        <v>10</v>
      </c>
      <c r="AI640" s="9">
        <v>103</v>
      </c>
      <c r="AJ640" s="150" t="s">
        <v>13956</v>
      </c>
      <c r="AK640" s="9">
        <v>103</v>
      </c>
    </row>
    <row r="641" spans="1:37">
      <c r="A641" s="10" t="s">
        <v>12692</v>
      </c>
      <c r="B641" s="11" t="s">
        <v>10267</v>
      </c>
      <c r="C641" s="11" t="s">
        <v>10269</v>
      </c>
      <c r="D641" s="11" t="s">
        <v>10270</v>
      </c>
      <c r="E641" s="11" t="s">
        <v>3277</v>
      </c>
      <c r="F641" s="11" t="s">
        <v>12693</v>
      </c>
      <c r="G641" s="11" t="s">
        <v>12694</v>
      </c>
      <c r="H641" s="148">
        <v>0</v>
      </c>
      <c r="I641" s="148">
        <v>3</v>
      </c>
      <c r="J641" s="6" t="s">
        <v>290</v>
      </c>
      <c r="K641" s="6" t="s">
        <v>13956</v>
      </c>
      <c r="L641" s="6" t="s">
        <v>290</v>
      </c>
      <c r="M641" s="6" t="s">
        <v>290</v>
      </c>
      <c r="N641" s="6" t="s">
        <v>13956</v>
      </c>
      <c r="O641" s="6" t="s">
        <v>290</v>
      </c>
      <c r="P641" s="6" t="s">
        <v>290</v>
      </c>
      <c r="Q641" s="6" t="s">
        <v>13956</v>
      </c>
      <c r="R641" s="6" t="s">
        <v>13956</v>
      </c>
      <c r="S641" s="6" t="s">
        <v>13956</v>
      </c>
      <c r="T641" s="6" t="s">
        <v>13956</v>
      </c>
      <c r="U641" s="6" t="s">
        <v>13956</v>
      </c>
      <c r="V641" s="6" t="s">
        <v>13956</v>
      </c>
      <c r="W641" s="6" t="s">
        <v>13956</v>
      </c>
      <c r="X641" s="6" t="s">
        <v>13956</v>
      </c>
      <c r="Y641" s="6" t="s">
        <v>13956</v>
      </c>
      <c r="Z641" s="151" t="s">
        <v>290</v>
      </c>
      <c r="AA641" s="151" t="s">
        <v>290</v>
      </c>
      <c r="AB641" s="149" t="s">
        <v>290</v>
      </c>
      <c r="AC641" s="149" t="s">
        <v>13956</v>
      </c>
      <c r="AD641" s="149" t="s">
        <v>13956</v>
      </c>
      <c r="AE641" s="149" t="s">
        <v>290</v>
      </c>
      <c r="AF641" s="149" t="s">
        <v>13956</v>
      </c>
      <c r="AG641" s="149" t="s">
        <v>290</v>
      </c>
      <c r="AH641" s="149" t="s">
        <v>290</v>
      </c>
      <c r="AI641" s="9">
        <v>10</v>
      </c>
      <c r="AJ641" s="150" t="s">
        <v>13956</v>
      </c>
      <c r="AK641" s="9">
        <v>10</v>
      </c>
    </row>
    <row r="642" spans="1:37">
      <c r="A642" s="10" t="s">
        <v>3407</v>
      </c>
      <c r="B642" s="11" t="s">
        <v>1061</v>
      </c>
      <c r="C642" s="11" t="s">
        <v>12696</v>
      </c>
      <c r="D642" s="11" t="s">
        <v>3409</v>
      </c>
      <c r="E642" s="11" t="s">
        <v>3410</v>
      </c>
      <c r="F642" s="11" t="s">
        <v>12697</v>
      </c>
      <c r="G642" s="11" t="s">
        <v>6863</v>
      </c>
      <c r="H642" s="148">
        <v>0.5</v>
      </c>
      <c r="I642" s="148">
        <v>6</v>
      </c>
      <c r="J642" s="6" t="s">
        <v>13956</v>
      </c>
      <c r="K642" s="29">
        <v>11</v>
      </c>
      <c r="L642" s="6" t="s">
        <v>290</v>
      </c>
      <c r="M642" s="6" t="s">
        <v>290</v>
      </c>
      <c r="N642" s="29">
        <v>12</v>
      </c>
      <c r="O642" s="29">
        <v>11</v>
      </c>
      <c r="P642" s="6" t="s">
        <v>290</v>
      </c>
      <c r="Q642" s="29">
        <v>12</v>
      </c>
      <c r="R642" s="6" t="s">
        <v>290</v>
      </c>
      <c r="S642" s="6" t="s">
        <v>290</v>
      </c>
      <c r="T642" s="6" t="s">
        <v>13956</v>
      </c>
      <c r="U642" s="6" t="s">
        <v>13956</v>
      </c>
      <c r="V642" s="6" t="s">
        <v>13956</v>
      </c>
      <c r="W642" s="6" t="s">
        <v>13956</v>
      </c>
      <c r="X642" s="6" t="s">
        <v>290</v>
      </c>
      <c r="Y642" s="6" t="s">
        <v>13956</v>
      </c>
      <c r="Z642" s="7">
        <v>47</v>
      </c>
      <c r="AA642" s="7">
        <v>35</v>
      </c>
      <c r="AB642" s="149" t="s">
        <v>290</v>
      </c>
      <c r="AC642" s="149" t="s">
        <v>13956</v>
      </c>
      <c r="AD642" s="149" t="s">
        <v>290</v>
      </c>
      <c r="AE642" s="149" t="s">
        <v>13956</v>
      </c>
      <c r="AF642" s="149" t="s">
        <v>13956</v>
      </c>
      <c r="AG642" s="8">
        <v>75</v>
      </c>
      <c r="AH642" s="149" t="s">
        <v>290</v>
      </c>
      <c r="AI642" s="9">
        <v>82</v>
      </c>
      <c r="AJ642" s="150" t="s">
        <v>13956</v>
      </c>
      <c r="AK642" s="9">
        <v>82</v>
      </c>
    </row>
    <row r="643" spans="1:37">
      <c r="A643" s="10" t="s">
        <v>3412</v>
      </c>
      <c r="B643" s="11" t="s">
        <v>3413</v>
      </c>
      <c r="C643" s="11" t="s">
        <v>12698</v>
      </c>
      <c r="D643" s="11" t="s">
        <v>3416</v>
      </c>
      <c r="E643" s="11" t="s">
        <v>3417</v>
      </c>
      <c r="F643" s="11" t="s">
        <v>12699</v>
      </c>
      <c r="G643" s="11" t="s">
        <v>6866</v>
      </c>
      <c r="H643" s="148">
        <v>0.5</v>
      </c>
      <c r="I643" s="148">
        <v>6.7</v>
      </c>
      <c r="J643" s="29">
        <v>35</v>
      </c>
      <c r="K643" s="6" t="s">
        <v>290</v>
      </c>
      <c r="L643" s="6" t="s">
        <v>290</v>
      </c>
      <c r="M643" s="6" t="s">
        <v>290</v>
      </c>
      <c r="N643" s="6" t="s">
        <v>290</v>
      </c>
      <c r="O643" s="6" t="s">
        <v>290</v>
      </c>
      <c r="P643" s="6" t="s">
        <v>290</v>
      </c>
      <c r="Q643" s="6" t="s">
        <v>290</v>
      </c>
      <c r="R643" s="6" t="s">
        <v>290</v>
      </c>
      <c r="S643" s="6" t="s">
        <v>290</v>
      </c>
      <c r="T643" s="6" t="s">
        <v>13956</v>
      </c>
      <c r="U643" s="6" t="s">
        <v>13956</v>
      </c>
      <c r="V643" s="6" t="s">
        <v>13956</v>
      </c>
      <c r="W643" s="6" t="s">
        <v>13956</v>
      </c>
      <c r="X643" s="6" t="s">
        <v>13956</v>
      </c>
      <c r="Y643" s="6" t="s">
        <v>13956</v>
      </c>
      <c r="Z643" s="7">
        <v>45</v>
      </c>
      <c r="AA643" s="7">
        <v>35</v>
      </c>
      <c r="AB643" s="149" t="s">
        <v>290</v>
      </c>
      <c r="AC643" s="149" t="s">
        <v>13956</v>
      </c>
      <c r="AD643" s="149" t="s">
        <v>290</v>
      </c>
      <c r="AE643" s="149" t="s">
        <v>290</v>
      </c>
      <c r="AF643" s="149" t="s">
        <v>13956</v>
      </c>
      <c r="AG643" s="8">
        <v>77</v>
      </c>
      <c r="AH643" s="149" t="s">
        <v>13956</v>
      </c>
      <c r="AI643" s="9">
        <v>80</v>
      </c>
      <c r="AJ643" s="150" t="s">
        <v>13956</v>
      </c>
      <c r="AK643" s="9">
        <v>80</v>
      </c>
    </row>
    <row r="644" spans="1:37">
      <c r="A644" s="10" t="s">
        <v>3419</v>
      </c>
      <c r="B644" s="11" t="s">
        <v>3420</v>
      </c>
      <c r="C644" s="11" t="s">
        <v>6867</v>
      </c>
      <c r="D644" s="11" t="s">
        <v>1581</v>
      </c>
      <c r="E644" s="11" t="s">
        <v>3410</v>
      </c>
      <c r="F644" s="11" t="s">
        <v>12704</v>
      </c>
      <c r="G644" s="11" t="s">
        <v>6869</v>
      </c>
      <c r="H644" s="148">
        <v>1.5</v>
      </c>
      <c r="I644" s="148">
        <v>4.5</v>
      </c>
      <c r="J644" s="6" t="s">
        <v>13956</v>
      </c>
      <c r="K644" s="6" t="s">
        <v>13956</v>
      </c>
      <c r="L644" s="6" t="s">
        <v>13956</v>
      </c>
      <c r="M644" s="6" t="s">
        <v>13956</v>
      </c>
      <c r="N644" s="6" t="s">
        <v>13956</v>
      </c>
      <c r="O644" s="6" t="s">
        <v>13956</v>
      </c>
      <c r="P644" s="6" t="s">
        <v>13956</v>
      </c>
      <c r="Q644" s="6" t="s">
        <v>13956</v>
      </c>
      <c r="R644" s="6" t="s">
        <v>13956</v>
      </c>
      <c r="S644" s="6" t="s">
        <v>13956</v>
      </c>
      <c r="T644" s="6" t="s">
        <v>290</v>
      </c>
      <c r="U644" s="6" t="s">
        <v>290</v>
      </c>
      <c r="V644" s="6" t="s">
        <v>290</v>
      </c>
      <c r="W644" s="6" t="s">
        <v>290</v>
      </c>
      <c r="X644" s="6" t="s">
        <v>13956</v>
      </c>
      <c r="Y644" s="6" t="s">
        <v>13956</v>
      </c>
      <c r="Z644" s="7">
        <v>11</v>
      </c>
      <c r="AA644" s="7">
        <v>10</v>
      </c>
      <c r="AB644" s="149" t="s">
        <v>290</v>
      </c>
      <c r="AC644" s="149" t="s">
        <v>13956</v>
      </c>
      <c r="AD644" s="149" t="s">
        <v>13956</v>
      </c>
      <c r="AE644" s="149" t="s">
        <v>13956</v>
      </c>
      <c r="AF644" s="149" t="s">
        <v>13956</v>
      </c>
      <c r="AG644" s="8">
        <v>20</v>
      </c>
      <c r="AH644" s="149" t="s">
        <v>13956</v>
      </c>
      <c r="AI644" s="150" t="s">
        <v>13956</v>
      </c>
      <c r="AJ644" s="9">
        <v>21</v>
      </c>
      <c r="AK644" s="9">
        <v>21</v>
      </c>
    </row>
    <row r="645" spans="1:37">
      <c r="A645" s="10" t="s">
        <v>12705</v>
      </c>
      <c r="B645" s="11" t="s">
        <v>10292</v>
      </c>
      <c r="C645" s="11" t="s">
        <v>10294</v>
      </c>
      <c r="D645" s="11" t="s">
        <v>10295</v>
      </c>
      <c r="E645" s="11" t="s">
        <v>3426</v>
      </c>
      <c r="F645" s="11" t="s">
        <v>12706</v>
      </c>
      <c r="G645" s="11" t="s">
        <v>12707</v>
      </c>
      <c r="H645" s="148">
        <v>1</v>
      </c>
      <c r="I645" s="148">
        <v>17</v>
      </c>
      <c r="J645" s="29">
        <v>26</v>
      </c>
      <c r="K645" s="29">
        <v>26</v>
      </c>
      <c r="L645" s="29">
        <v>31</v>
      </c>
      <c r="M645" s="29">
        <v>33</v>
      </c>
      <c r="N645" s="29">
        <v>27</v>
      </c>
      <c r="O645" s="29">
        <v>31</v>
      </c>
      <c r="P645" s="29">
        <v>31</v>
      </c>
      <c r="Q645" s="29">
        <v>34</v>
      </c>
      <c r="R645" s="29">
        <v>34</v>
      </c>
      <c r="S645" s="29">
        <v>26</v>
      </c>
      <c r="T645" s="6" t="s">
        <v>13956</v>
      </c>
      <c r="U645" s="6" t="s">
        <v>13956</v>
      </c>
      <c r="V645" s="6" t="s">
        <v>13956</v>
      </c>
      <c r="W645" s="6" t="s">
        <v>13956</v>
      </c>
      <c r="X645" s="6" t="s">
        <v>290</v>
      </c>
      <c r="Y645" s="6" t="s">
        <v>13956</v>
      </c>
      <c r="Z645" s="7">
        <v>162</v>
      </c>
      <c r="AA645" s="7">
        <v>138</v>
      </c>
      <c r="AB645" s="149" t="s">
        <v>13956</v>
      </c>
      <c r="AC645" s="149" t="s">
        <v>13956</v>
      </c>
      <c r="AD645" s="149" t="s">
        <v>290</v>
      </c>
      <c r="AE645" s="149" t="s">
        <v>290</v>
      </c>
      <c r="AF645" s="149" t="s">
        <v>13956</v>
      </c>
      <c r="AG645" s="8">
        <v>263</v>
      </c>
      <c r="AH645" s="8">
        <v>31</v>
      </c>
      <c r="AI645" s="9">
        <v>300</v>
      </c>
      <c r="AJ645" s="150" t="s">
        <v>13956</v>
      </c>
      <c r="AK645" s="9">
        <v>300</v>
      </c>
    </row>
    <row r="646" spans="1:37">
      <c r="A646" s="10" t="s">
        <v>12708</v>
      </c>
      <c r="B646" s="11" t="s">
        <v>4435</v>
      </c>
      <c r="C646" s="11" t="s">
        <v>10305</v>
      </c>
      <c r="D646" s="11" t="s">
        <v>10306</v>
      </c>
      <c r="E646" s="11" t="s">
        <v>10307</v>
      </c>
      <c r="F646" s="11" t="s">
        <v>12709</v>
      </c>
      <c r="G646" s="11" t="s">
        <v>12710</v>
      </c>
      <c r="H646" s="148">
        <v>0</v>
      </c>
      <c r="I646" s="148">
        <v>10</v>
      </c>
      <c r="J646" s="29">
        <v>23</v>
      </c>
      <c r="K646" s="29">
        <v>14</v>
      </c>
      <c r="L646" s="29">
        <v>22</v>
      </c>
      <c r="M646" s="29">
        <v>16</v>
      </c>
      <c r="N646" s="29">
        <v>28</v>
      </c>
      <c r="O646" s="29">
        <v>17</v>
      </c>
      <c r="P646" s="29">
        <v>23</v>
      </c>
      <c r="Q646" s="29">
        <v>12</v>
      </c>
      <c r="R646" s="29">
        <v>22</v>
      </c>
      <c r="S646" s="29">
        <v>20</v>
      </c>
      <c r="T646" s="6" t="s">
        <v>13956</v>
      </c>
      <c r="U646" s="6" t="s">
        <v>13956</v>
      </c>
      <c r="V646" s="6" t="s">
        <v>13956</v>
      </c>
      <c r="W646" s="6" t="s">
        <v>13956</v>
      </c>
      <c r="X646" s="6" t="s">
        <v>13956</v>
      </c>
      <c r="Y646" s="6" t="s">
        <v>13956</v>
      </c>
      <c r="Z646" s="7">
        <v>87</v>
      </c>
      <c r="AA646" s="7">
        <v>110</v>
      </c>
      <c r="AB646" s="8">
        <v>20</v>
      </c>
      <c r="AC646" s="149" t="s">
        <v>290</v>
      </c>
      <c r="AD646" s="149" t="s">
        <v>290</v>
      </c>
      <c r="AE646" s="149" t="s">
        <v>290</v>
      </c>
      <c r="AF646" s="149" t="s">
        <v>290</v>
      </c>
      <c r="AG646" s="8">
        <v>157</v>
      </c>
      <c r="AH646" s="149" t="s">
        <v>290</v>
      </c>
      <c r="AI646" s="9">
        <v>197</v>
      </c>
      <c r="AJ646" s="150" t="s">
        <v>13956</v>
      </c>
      <c r="AK646" s="9">
        <v>197</v>
      </c>
    </row>
    <row r="647" spans="1:37">
      <c r="A647" s="10" t="s">
        <v>12711</v>
      </c>
      <c r="B647" s="11" t="s">
        <v>10310</v>
      </c>
      <c r="C647" s="11" t="s">
        <v>12712</v>
      </c>
      <c r="D647" s="11" t="s">
        <v>10313</v>
      </c>
      <c r="E647" s="11" t="s">
        <v>179</v>
      </c>
      <c r="F647" s="11" t="s">
        <v>12713</v>
      </c>
      <c r="G647" s="11" t="s">
        <v>12714</v>
      </c>
      <c r="H647" s="148">
        <v>1.5</v>
      </c>
      <c r="I647" s="148">
        <v>15.5</v>
      </c>
      <c r="J647" s="29">
        <v>31</v>
      </c>
      <c r="K647" s="29">
        <v>13</v>
      </c>
      <c r="L647" s="29">
        <v>16</v>
      </c>
      <c r="M647" s="29">
        <v>18</v>
      </c>
      <c r="N647" s="29">
        <v>21</v>
      </c>
      <c r="O647" s="29">
        <v>21</v>
      </c>
      <c r="P647" s="29">
        <v>18</v>
      </c>
      <c r="Q647" s="29">
        <v>33</v>
      </c>
      <c r="R647" s="29">
        <v>13</v>
      </c>
      <c r="S647" s="29">
        <v>22</v>
      </c>
      <c r="T647" s="6" t="s">
        <v>13956</v>
      </c>
      <c r="U647" s="6" t="s">
        <v>13956</v>
      </c>
      <c r="V647" s="6" t="s">
        <v>13956</v>
      </c>
      <c r="W647" s="6" t="s">
        <v>13956</v>
      </c>
      <c r="X647" s="6" t="s">
        <v>13956</v>
      </c>
      <c r="Y647" s="6" t="s">
        <v>13956</v>
      </c>
      <c r="Z647" s="7">
        <v>104</v>
      </c>
      <c r="AA647" s="7">
        <v>102</v>
      </c>
      <c r="AB647" s="8">
        <v>80</v>
      </c>
      <c r="AC647" s="149" t="s">
        <v>13956</v>
      </c>
      <c r="AD647" s="149" t="s">
        <v>13956</v>
      </c>
      <c r="AE647" s="149" t="s">
        <v>290</v>
      </c>
      <c r="AF647" s="149" t="s">
        <v>13956</v>
      </c>
      <c r="AG647" s="8">
        <v>112</v>
      </c>
      <c r="AH647" s="149" t="s">
        <v>290</v>
      </c>
      <c r="AI647" s="9">
        <v>206</v>
      </c>
      <c r="AJ647" s="150" t="s">
        <v>13956</v>
      </c>
      <c r="AK647" s="9">
        <v>206</v>
      </c>
    </row>
    <row r="648" spans="1:37">
      <c r="A648" s="10" t="s">
        <v>3423</v>
      </c>
      <c r="B648" s="11" t="s">
        <v>3413</v>
      </c>
      <c r="C648" s="11" t="s">
        <v>10317</v>
      </c>
      <c r="D648" s="11" t="s">
        <v>3425</v>
      </c>
      <c r="E648" s="11" t="s">
        <v>3426</v>
      </c>
      <c r="F648" s="11" t="s">
        <v>12715</v>
      </c>
      <c r="G648" s="11" t="s">
        <v>12716</v>
      </c>
      <c r="H648" s="148">
        <v>2.5</v>
      </c>
      <c r="I648" s="148">
        <v>12</v>
      </c>
      <c r="J648" s="29">
        <v>49</v>
      </c>
      <c r="K648" s="29">
        <v>16</v>
      </c>
      <c r="L648" s="6" t="s">
        <v>290</v>
      </c>
      <c r="M648" s="6" t="s">
        <v>290</v>
      </c>
      <c r="N648" s="29">
        <v>12</v>
      </c>
      <c r="O648" s="29">
        <v>10</v>
      </c>
      <c r="P648" s="6" t="s">
        <v>290</v>
      </c>
      <c r="Q648" s="6" t="s">
        <v>290</v>
      </c>
      <c r="R648" s="6" t="s">
        <v>290</v>
      </c>
      <c r="S648" s="29">
        <v>12</v>
      </c>
      <c r="T648" s="6" t="s">
        <v>13956</v>
      </c>
      <c r="U648" s="6" t="s">
        <v>13956</v>
      </c>
      <c r="V648" s="6" t="s">
        <v>13956</v>
      </c>
      <c r="W648" s="6" t="s">
        <v>13956</v>
      </c>
      <c r="X648" s="6" t="s">
        <v>290</v>
      </c>
      <c r="Y648" s="6" t="s">
        <v>13956</v>
      </c>
      <c r="Z648" s="7">
        <v>65</v>
      </c>
      <c r="AA648" s="7">
        <v>79</v>
      </c>
      <c r="AB648" s="149" t="s">
        <v>290</v>
      </c>
      <c r="AC648" s="149" t="s">
        <v>13956</v>
      </c>
      <c r="AD648" s="149" t="s">
        <v>290</v>
      </c>
      <c r="AE648" s="149" t="s">
        <v>290</v>
      </c>
      <c r="AF648" s="149" t="s">
        <v>13956</v>
      </c>
      <c r="AG648" s="8">
        <v>133</v>
      </c>
      <c r="AH648" s="149" t="s">
        <v>290</v>
      </c>
      <c r="AI648" s="9">
        <v>144</v>
      </c>
      <c r="AJ648" s="150" t="s">
        <v>13956</v>
      </c>
      <c r="AK648" s="9">
        <v>144</v>
      </c>
    </row>
    <row r="649" spans="1:37">
      <c r="A649" s="10" t="s">
        <v>12717</v>
      </c>
      <c r="B649" s="11" t="s">
        <v>10319</v>
      </c>
      <c r="C649" s="11" t="s">
        <v>10321</v>
      </c>
      <c r="D649" s="11" t="s">
        <v>3431</v>
      </c>
      <c r="E649" s="11" t="s">
        <v>179</v>
      </c>
      <c r="F649" s="11" t="s">
        <v>12718</v>
      </c>
      <c r="G649" s="11" t="s">
        <v>6875</v>
      </c>
      <c r="H649" s="148">
        <v>3</v>
      </c>
      <c r="I649" s="148">
        <v>23</v>
      </c>
      <c r="J649" s="6" t="s">
        <v>13956</v>
      </c>
      <c r="K649" s="6" t="s">
        <v>13956</v>
      </c>
      <c r="L649" s="6" t="s">
        <v>13956</v>
      </c>
      <c r="M649" s="6" t="s">
        <v>13956</v>
      </c>
      <c r="N649" s="6" t="s">
        <v>13956</v>
      </c>
      <c r="O649" s="6" t="s">
        <v>13956</v>
      </c>
      <c r="P649" s="6" t="s">
        <v>13956</v>
      </c>
      <c r="Q649" s="6" t="s">
        <v>13956</v>
      </c>
      <c r="R649" s="6" t="s">
        <v>13956</v>
      </c>
      <c r="S649" s="6" t="s">
        <v>13956</v>
      </c>
      <c r="T649" s="29">
        <v>84</v>
      </c>
      <c r="U649" s="29">
        <v>75</v>
      </c>
      <c r="V649" s="29">
        <v>78</v>
      </c>
      <c r="W649" s="29">
        <v>82</v>
      </c>
      <c r="X649" s="6" t="s">
        <v>13956</v>
      </c>
      <c r="Y649" s="6" t="s">
        <v>13956</v>
      </c>
      <c r="Z649" s="7">
        <v>141</v>
      </c>
      <c r="AA649" s="7">
        <v>178</v>
      </c>
      <c r="AB649" s="8">
        <v>40</v>
      </c>
      <c r="AC649" s="149" t="s">
        <v>13956</v>
      </c>
      <c r="AD649" s="8">
        <v>10</v>
      </c>
      <c r="AE649" s="8">
        <v>37</v>
      </c>
      <c r="AF649" s="149" t="s">
        <v>13956</v>
      </c>
      <c r="AG649" s="8">
        <v>222</v>
      </c>
      <c r="AH649" s="8">
        <v>10</v>
      </c>
      <c r="AI649" s="150" t="s">
        <v>13956</v>
      </c>
      <c r="AJ649" s="9">
        <v>319</v>
      </c>
      <c r="AK649" s="9">
        <v>319</v>
      </c>
    </row>
    <row r="650" spans="1:37">
      <c r="A650" s="10" t="s">
        <v>3433</v>
      </c>
      <c r="B650" s="11" t="s">
        <v>1965</v>
      </c>
      <c r="C650" s="11" t="s">
        <v>10324</v>
      </c>
      <c r="D650" s="11" t="s">
        <v>3435</v>
      </c>
      <c r="E650" s="11" t="s">
        <v>179</v>
      </c>
      <c r="F650" s="11" t="s">
        <v>12719</v>
      </c>
      <c r="G650" s="11" t="s">
        <v>6878</v>
      </c>
      <c r="H650" s="148">
        <v>4</v>
      </c>
      <c r="I650" s="148">
        <v>19</v>
      </c>
      <c r="J650" s="29">
        <v>19</v>
      </c>
      <c r="K650" s="29">
        <v>10</v>
      </c>
      <c r="L650" s="29">
        <v>16</v>
      </c>
      <c r="M650" s="29">
        <v>15</v>
      </c>
      <c r="N650" s="6" t="s">
        <v>290</v>
      </c>
      <c r="O650" s="6" t="s">
        <v>290</v>
      </c>
      <c r="P650" s="29">
        <v>12</v>
      </c>
      <c r="Q650" s="6" t="s">
        <v>290</v>
      </c>
      <c r="R650" s="29">
        <v>19</v>
      </c>
      <c r="S650" s="29">
        <v>14</v>
      </c>
      <c r="T650" s="6" t="s">
        <v>290</v>
      </c>
      <c r="U650" s="29">
        <v>16</v>
      </c>
      <c r="V650" s="29">
        <v>11</v>
      </c>
      <c r="W650" s="29">
        <v>12</v>
      </c>
      <c r="X650" s="6" t="s">
        <v>13956</v>
      </c>
      <c r="Y650" s="6" t="s">
        <v>13956</v>
      </c>
      <c r="Z650" s="7">
        <v>80</v>
      </c>
      <c r="AA650" s="7">
        <v>97</v>
      </c>
      <c r="AB650" s="149" t="s">
        <v>290</v>
      </c>
      <c r="AC650" s="149" t="s">
        <v>13956</v>
      </c>
      <c r="AD650" s="8">
        <v>10</v>
      </c>
      <c r="AE650" s="8">
        <v>18</v>
      </c>
      <c r="AF650" s="149" t="s">
        <v>13956</v>
      </c>
      <c r="AG650" s="8">
        <v>142</v>
      </c>
      <c r="AH650" s="149" t="s">
        <v>290</v>
      </c>
      <c r="AI650" s="9">
        <v>129</v>
      </c>
      <c r="AJ650" s="9">
        <v>48</v>
      </c>
      <c r="AK650" s="9">
        <v>177</v>
      </c>
    </row>
    <row r="651" spans="1:37">
      <c r="A651" s="10" t="s">
        <v>3436</v>
      </c>
      <c r="B651" s="11" t="s">
        <v>3437</v>
      </c>
      <c r="C651" s="11" t="s">
        <v>6879</v>
      </c>
      <c r="D651" s="11" t="s">
        <v>3439</v>
      </c>
      <c r="E651" s="11" t="s">
        <v>179</v>
      </c>
      <c r="F651" s="11" t="s">
        <v>12720</v>
      </c>
      <c r="G651" s="11" t="s">
        <v>6881</v>
      </c>
      <c r="H651" s="148">
        <v>2.8</v>
      </c>
      <c r="I651" s="148">
        <v>23.1</v>
      </c>
      <c r="J651" s="29">
        <v>27</v>
      </c>
      <c r="K651" s="29">
        <v>14</v>
      </c>
      <c r="L651" s="6" t="s">
        <v>290</v>
      </c>
      <c r="M651" s="29">
        <v>14</v>
      </c>
      <c r="N651" s="29">
        <v>17</v>
      </c>
      <c r="O651" s="29">
        <v>11</v>
      </c>
      <c r="P651" s="29">
        <v>18</v>
      </c>
      <c r="Q651" s="29">
        <v>16</v>
      </c>
      <c r="R651" s="29">
        <v>20</v>
      </c>
      <c r="S651" s="29">
        <v>18</v>
      </c>
      <c r="T651" s="29">
        <v>16</v>
      </c>
      <c r="U651" s="29">
        <v>29</v>
      </c>
      <c r="V651" s="29">
        <v>27</v>
      </c>
      <c r="W651" s="29">
        <v>27</v>
      </c>
      <c r="X651" s="6" t="s">
        <v>13956</v>
      </c>
      <c r="Y651" s="6" t="s">
        <v>13956</v>
      </c>
      <c r="Z651" s="7">
        <v>122</v>
      </c>
      <c r="AA651" s="7">
        <v>141</v>
      </c>
      <c r="AB651" s="149" t="s">
        <v>13956</v>
      </c>
      <c r="AC651" s="149" t="s">
        <v>13956</v>
      </c>
      <c r="AD651" s="8">
        <v>35</v>
      </c>
      <c r="AE651" s="8">
        <v>10</v>
      </c>
      <c r="AF651" s="149" t="s">
        <v>13956</v>
      </c>
      <c r="AG651" s="8">
        <v>212</v>
      </c>
      <c r="AH651" s="149" t="s">
        <v>290</v>
      </c>
      <c r="AI651" s="9">
        <v>164</v>
      </c>
      <c r="AJ651" s="9">
        <v>99</v>
      </c>
      <c r="AK651" s="9">
        <v>263</v>
      </c>
    </row>
    <row r="652" spans="1:37">
      <c r="A652" s="10" t="s">
        <v>12721</v>
      </c>
      <c r="B652" s="11" t="s">
        <v>3129</v>
      </c>
      <c r="C652" s="11" t="s">
        <v>10329</v>
      </c>
      <c r="D652" s="11" t="s">
        <v>10330</v>
      </c>
      <c r="E652" s="11" t="s">
        <v>10331</v>
      </c>
      <c r="F652" s="11" t="s">
        <v>12722</v>
      </c>
      <c r="G652" s="11" t="s">
        <v>12723</v>
      </c>
      <c r="H652" s="148">
        <v>0.5</v>
      </c>
      <c r="I652" s="148">
        <v>2.5</v>
      </c>
      <c r="J652" s="6" t="s">
        <v>13956</v>
      </c>
      <c r="K652" s="6" t="s">
        <v>290</v>
      </c>
      <c r="L652" s="6" t="s">
        <v>290</v>
      </c>
      <c r="M652" s="6" t="s">
        <v>290</v>
      </c>
      <c r="N652" s="6" t="s">
        <v>290</v>
      </c>
      <c r="O652" s="6" t="s">
        <v>290</v>
      </c>
      <c r="P652" s="6" t="s">
        <v>290</v>
      </c>
      <c r="Q652" s="6" t="s">
        <v>290</v>
      </c>
      <c r="R652" s="6" t="s">
        <v>290</v>
      </c>
      <c r="S652" s="6" t="s">
        <v>290</v>
      </c>
      <c r="T652" s="6" t="s">
        <v>13956</v>
      </c>
      <c r="U652" s="6" t="s">
        <v>13956</v>
      </c>
      <c r="V652" s="6" t="s">
        <v>13956</v>
      </c>
      <c r="W652" s="6" t="s">
        <v>13956</v>
      </c>
      <c r="X652" s="6" t="s">
        <v>290</v>
      </c>
      <c r="Y652" s="6" t="s">
        <v>13956</v>
      </c>
      <c r="Z652" s="151" t="s">
        <v>290</v>
      </c>
      <c r="AA652" s="151" t="s">
        <v>290</v>
      </c>
      <c r="AB652" s="149" t="s">
        <v>290</v>
      </c>
      <c r="AC652" s="149" t="s">
        <v>13956</v>
      </c>
      <c r="AD652" s="149" t="s">
        <v>13956</v>
      </c>
      <c r="AE652" s="149" t="s">
        <v>13956</v>
      </c>
      <c r="AF652" s="149" t="s">
        <v>13956</v>
      </c>
      <c r="AG652" s="8">
        <v>14</v>
      </c>
      <c r="AH652" s="149" t="s">
        <v>13956</v>
      </c>
      <c r="AI652" s="9">
        <v>17</v>
      </c>
      <c r="AJ652" s="150" t="s">
        <v>13956</v>
      </c>
      <c r="AK652" s="9">
        <v>17</v>
      </c>
    </row>
    <row r="653" spans="1:37">
      <c r="A653" s="10" t="s">
        <v>6882</v>
      </c>
      <c r="B653" s="11" t="s">
        <v>6883</v>
      </c>
      <c r="C653" s="11" t="s">
        <v>6884</v>
      </c>
      <c r="D653" s="11" t="s">
        <v>6885</v>
      </c>
      <c r="E653" s="11" t="s">
        <v>3426</v>
      </c>
      <c r="F653" s="11" t="s">
        <v>13814</v>
      </c>
      <c r="G653" s="11" t="s">
        <v>6887</v>
      </c>
      <c r="H653" s="148">
        <v>1.5</v>
      </c>
      <c r="I653" s="148">
        <v>4</v>
      </c>
      <c r="J653" s="6" t="s">
        <v>13956</v>
      </c>
      <c r="K653" s="6" t="s">
        <v>13956</v>
      </c>
      <c r="L653" s="6" t="s">
        <v>13956</v>
      </c>
      <c r="M653" s="6" t="s">
        <v>290</v>
      </c>
      <c r="N653" s="6" t="s">
        <v>290</v>
      </c>
      <c r="O653" s="6" t="s">
        <v>290</v>
      </c>
      <c r="P653" s="6" t="s">
        <v>13956</v>
      </c>
      <c r="Q653" s="6" t="s">
        <v>290</v>
      </c>
      <c r="R653" s="6" t="s">
        <v>290</v>
      </c>
      <c r="S653" s="6" t="s">
        <v>290</v>
      </c>
      <c r="T653" s="6" t="s">
        <v>290</v>
      </c>
      <c r="U653" s="6" t="s">
        <v>290</v>
      </c>
      <c r="V653" s="6" t="s">
        <v>290</v>
      </c>
      <c r="W653" s="6" t="s">
        <v>290</v>
      </c>
      <c r="X653" s="6" t="s">
        <v>13956</v>
      </c>
      <c r="Y653" s="6" t="s">
        <v>13956</v>
      </c>
      <c r="Z653" s="151" t="s">
        <v>290</v>
      </c>
      <c r="AA653" s="7">
        <v>14</v>
      </c>
      <c r="AB653" s="149" t="s">
        <v>13956</v>
      </c>
      <c r="AC653" s="149" t="s">
        <v>13956</v>
      </c>
      <c r="AD653" s="149" t="s">
        <v>13956</v>
      </c>
      <c r="AE653" s="149" t="s">
        <v>13956</v>
      </c>
      <c r="AF653" s="149" t="s">
        <v>13956</v>
      </c>
      <c r="AG653" s="8">
        <v>23</v>
      </c>
      <c r="AH653" s="149" t="s">
        <v>13956</v>
      </c>
      <c r="AI653" s="9">
        <v>15</v>
      </c>
      <c r="AJ653" s="150" t="s">
        <v>290</v>
      </c>
      <c r="AK653" s="9">
        <v>23</v>
      </c>
    </row>
    <row r="654" spans="1:37">
      <c r="A654" s="10" t="s">
        <v>3440</v>
      </c>
      <c r="B654" s="11" t="s">
        <v>3441</v>
      </c>
      <c r="C654" s="11" t="s">
        <v>12724</v>
      </c>
      <c r="D654" s="11" t="s">
        <v>3444</v>
      </c>
      <c r="E654" s="11" t="s">
        <v>3445</v>
      </c>
      <c r="F654" s="11" t="s">
        <v>12725</v>
      </c>
      <c r="G654" s="11" t="s">
        <v>6890</v>
      </c>
      <c r="H654" s="148">
        <v>3</v>
      </c>
      <c r="I654" s="148">
        <v>15.9</v>
      </c>
      <c r="J654" s="29">
        <v>66</v>
      </c>
      <c r="K654" s="29">
        <v>12</v>
      </c>
      <c r="L654" s="29">
        <v>22</v>
      </c>
      <c r="M654" s="29">
        <v>13</v>
      </c>
      <c r="N654" s="29">
        <v>13</v>
      </c>
      <c r="O654" s="29">
        <v>19</v>
      </c>
      <c r="P654" s="29">
        <v>18</v>
      </c>
      <c r="Q654" s="29">
        <v>17</v>
      </c>
      <c r="R654" s="29">
        <v>20</v>
      </c>
      <c r="S654" s="29">
        <v>28</v>
      </c>
      <c r="T654" s="6" t="s">
        <v>13956</v>
      </c>
      <c r="U654" s="6" t="s">
        <v>13956</v>
      </c>
      <c r="V654" s="6" t="s">
        <v>13956</v>
      </c>
      <c r="W654" s="6" t="s">
        <v>13956</v>
      </c>
      <c r="X654" s="6" t="s">
        <v>13956</v>
      </c>
      <c r="Y654" s="6" t="s">
        <v>13956</v>
      </c>
      <c r="Z654" s="7">
        <v>129</v>
      </c>
      <c r="AA654" s="7">
        <v>99</v>
      </c>
      <c r="AB654" s="8">
        <v>31</v>
      </c>
      <c r="AC654" s="149" t="s">
        <v>290</v>
      </c>
      <c r="AD654" s="8">
        <v>11</v>
      </c>
      <c r="AE654" s="149" t="s">
        <v>290</v>
      </c>
      <c r="AF654" s="149" t="s">
        <v>13956</v>
      </c>
      <c r="AG654" s="8">
        <v>171</v>
      </c>
      <c r="AH654" s="8">
        <v>10</v>
      </c>
      <c r="AI654" s="9">
        <v>228</v>
      </c>
      <c r="AJ654" s="150" t="s">
        <v>13956</v>
      </c>
      <c r="AK654" s="9">
        <v>228</v>
      </c>
    </row>
    <row r="655" spans="1:37">
      <c r="A655" s="10" t="s">
        <v>3447</v>
      </c>
      <c r="B655" s="11" t="s">
        <v>3448</v>
      </c>
      <c r="C655" s="11" t="s">
        <v>6891</v>
      </c>
      <c r="D655" s="11" t="s">
        <v>10339</v>
      </c>
      <c r="E655" s="11" t="s">
        <v>3445</v>
      </c>
      <c r="F655" s="11" t="s">
        <v>12726</v>
      </c>
      <c r="G655" s="11" t="s">
        <v>6893</v>
      </c>
      <c r="H655" s="148">
        <v>3</v>
      </c>
      <c r="I655" s="148">
        <v>11</v>
      </c>
      <c r="J655" s="29">
        <v>14</v>
      </c>
      <c r="K655" s="6" t="s">
        <v>290</v>
      </c>
      <c r="L655" s="6" t="s">
        <v>290</v>
      </c>
      <c r="M655" s="6" t="s">
        <v>290</v>
      </c>
      <c r="N655" s="6" t="s">
        <v>290</v>
      </c>
      <c r="O655" s="6" t="s">
        <v>290</v>
      </c>
      <c r="P655" s="6" t="s">
        <v>290</v>
      </c>
      <c r="Q655" s="6" t="s">
        <v>290</v>
      </c>
      <c r="R655" s="6" t="s">
        <v>290</v>
      </c>
      <c r="S655" s="6" t="s">
        <v>290</v>
      </c>
      <c r="T655" s="6" t="s">
        <v>290</v>
      </c>
      <c r="U655" s="6" t="s">
        <v>290</v>
      </c>
      <c r="V655" s="6" t="s">
        <v>290</v>
      </c>
      <c r="W655" s="6" t="s">
        <v>290</v>
      </c>
      <c r="X655" s="6" t="s">
        <v>13956</v>
      </c>
      <c r="Y655" s="6" t="s">
        <v>13956</v>
      </c>
      <c r="Z655" s="7">
        <v>33</v>
      </c>
      <c r="AA655" s="7">
        <v>34</v>
      </c>
      <c r="AB655" s="149" t="s">
        <v>290</v>
      </c>
      <c r="AC655" s="149" t="s">
        <v>13956</v>
      </c>
      <c r="AD655" s="149" t="s">
        <v>290</v>
      </c>
      <c r="AE655" s="149" t="s">
        <v>13956</v>
      </c>
      <c r="AF655" s="149" t="s">
        <v>13956</v>
      </c>
      <c r="AG655" s="8">
        <v>60</v>
      </c>
      <c r="AH655" s="149" t="s">
        <v>290</v>
      </c>
      <c r="AI655" s="9">
        <v>60</v>
      </c>
      <c r="AJ655" s="150" t="s">
        <v>290</v>
      </c>
      <c r="AK655" s="9">
        <v>67</v>
      </c>
    </row>
    <row r="656" spans="1:37">
      <c r="A656" s="10" t="s">
        <v>3451</v>
      </c>
      <c r="B656" s="11" t="s">
        <v>2308</v>
      </c>
      <c r="C656" s="11" t="s">
        <v>10064</v>
      </c>
      <c r="D656" s="11" t="s">
        <v>3452</v>
      </c>
      <c r="E656" s="11" t="s">
        <v>3453</v>
      </c>
      <c r="F656" s="11" t="s">
        <v>12589</v>
      </c>
      <c r="G656" s="11" t="s">
        <v>6896</v>
      </c>
      <c r="H656" s="148">
        <v>2</v>
      </c>
      <c r="I656" s="148">
        <v>13.5</v>
      </c>
      <c r="J656" s="29">
        <v>13</v>
      </c>
      <c r="K656" s="29">
        <v>23</v>
      </c>
      <c r="L656" s="29">
        <v>17</v>
      </c>
      <c r="M656" s="29">
        <v>18</v>
      </c>
      <c r="N656" s="29">
        <v>16</v>
      </c>
      <c r="O656" s="29">
        <v>18</v>
      </c>
      <c r="P656" s="29">
        <v>17</v>
      </c>
      <c r="Q656" s="29">
        <v>16</v>
      </c>
      <c r="R656" s="29">
        <v>19</v>
      </c>
      <c r="S656" s="29">
        <v>13</v>
      </c>
      <c r="T656" s="6" t="s">
        <v>13956</v>
      </c>
      <c r="U656" s="6" t="s">
        <v>13956</v>
      </c>
      <c r="V656" s="6" t="s">
        <v>13956</v>
      </c>
      <c r="W656" s="6" t="s">
        <v>13956</v>
      </c>
      <c r="X656" s="6" t="s">
        <v>13956</v>
      </c>
      <c r="Y656" s="6" t="s">
        <v>13956</v>
      </c>
      <c r="Z656" s="7">
        <v>78</v>
      </c>
      <c r="AA656" s="7">
        <v>92</v>
      </c>
      <c r="AB656" s="8">
        <v>32</v>
      </c>
      <c r="AC656" s="149" t="s">
        <v>13956</v>
      </c>
      <c r="AD656" s="149" t="s">
        <v>290</v>
      </c>
      <c r="AE656" s="149" t="s">
        <v>290</v>
      </c>
      <c r="AF656" s="149" t="s">
        <v>290</v>
      </c>
      <c r="AG656" s="8">
        <v>127</v>
      </c>
      <c r="AH656" s="149" t="s">
        <v>290</v>
      </c>
      <c r="AI656" s="9">
        <v>170</v>
      </c>
      <c r="AJ656" s="150" t="s">
        <v>13956</v>
      </c>
      <c r="AK656" s="9">
        <v>170</v>
      </c>
    </row>
    <row r="657" spans="1:37">
      <c r="A657" s="10" t="s">
        <v>3462</v>
      </c>
      <c r="B657" s="11" t="s">
        <v>3463</v>
      </c>
      <c r="C657" s="11" t="s">
        <v>10343</v>
      </c>
      <c r="D657" s="11" t="s">
        <v>3466</v>
      </c>
      <c r="E657" s="11" t="s">
        <v>3467</v>
      </c>
      <c r="F657" s="11" t="s">
        <v>12727</v>
      </c>
      <c r="G657" s="11" t="s">
        <v>6905</v>
      </c>
      <c r="H657" s="148">
        <v>10</v>
      </c>
      <c r="I657" s="148">
        <v>23</v>
      </c>
      <c r="J657" s="29">
        <v>56</v>
      </c>
      <c r="K657" s="29">
        <v>27</v>
      </c>
      <c r="L657" s="29">
        <v>10</v>
      </c>
      <c r="M657" s="6" t="s">
        <v>290</v>
      </c>
      <c r="N657" s="29">
        <v>14</v>
      </c>
      <c r="O657" s="6" t="s">
        <v>290</v>
      </c>
      <c r="P657" s="6" t="s">
        <v>290</v>
      </c>
      <c r="Q657" s="6" t="s">
        <v>290</v>
      </c>
      <c r="R657" s="29">
        <v>10</v>
      </c>
      <c r="S657" s="29">
        <v>11</v>
      </c>
      <c r="T657" s="6" t="s">
        <v>290</v>
      </c>
      <c r="U657" s="6" t="s">
        <v>13956</v>
      </c>
      <c r="V657" s="6" t="s">
        <v>13956</v>
      </c>
      <c r="W657" s="6" t="s">
        <v>13956</v>
      </c>
      <c r="X657" s="6" t="s">
        <v>13956</v>
      </c>
      <c r="Y657" s="6" t="s">
        <v>13956</v>
      </c>
      <c r="Z657" s="7">
        <v>79</v>
      </c>
      <c r="AA657" s="7">
        <v>75</v>
      </c>
      <c r="AB657" s="149" t="s">
        <v>13956</v>
      </c>
      <c r="AC657" s="149" t="s">
        <v>13956</v>
      </c>
      <c r="AD657" s="8">
        <v>24</v>
      </c>
      <c r="AE657" s="149" t="s">
        <v>290</v>
      </c>
      <c r="AF657" s="149" t="s">
        <v>13956</v>
      </c>
      <c r="AG657" s="8">
        <v>104</v>
      </c>
      <c r="AH657" s="8">
        <v>21</v>
      </c>
      <c r="AI657" s="9">
        <v>152</v>
      </c>
      <c r="AJ657" s="150" t="s">
        <v>290</v>
      </c>
      <c r="AK657" s="9">
        <v>154</v>
      </c>
    </row>
    <row r="658" spans="1:37">
      <c r="A658" s="10" t="s">
        <v>3469</v>
      </c>
      <c r="B658" s="11" t="s">
        <v>3470</v>
      </c>
      <c r="C658" s="11" t="s">
        <v>5082</v>
      </c>
      <c r="D658" s="11" t="s">
        <v>10346</v>
      </c>
      <c r="E658" s="11" t="s">
        <v>825</v>
      </c>
      <c r="F658" s="11" t="s">
        <v>12728</v>
      </c>
      <c r="G658" s="11" t="s">
        <v>6906</v>
      </c>
      <c r="H658" s="148">
        <v>0.5</v>
      </c>
      <c r="I658" s="148">
        <v>6</v>
      </c>
      <c r="J658" s="29">
        <v>22</v>
      </c>
      <c r="K658" s="6" t="s">
        <v>290</v>
      </c>
      <c r="L658" s="6" t="s">
        <v>13956</v>
      </c>
      <c r="M658" s="6" t="s">
        <v>13956</v>
      </c>
      <c r="N658" s="6" t="s">
        <v>13956</v>
      </c>
      <c r="O658" s="6" t="s">
        <v>13956</v>
      </c>
      <c r="P658" s="6" t="s">
        <v>13956</v>
      </c>
      <c r="Q658" s="6" t="s">
        <v>13956</v>
      </c>
      <c r="R658" s="6" t="s">
        <v>13956</v>
      </c>
      <c r="S658" s="6" t="s">
        <v>13956</v>
      </c>
      <c r="T658" s="6" t="s">
        <v>13956</v>
      </c>
      <c r="U658" s="6" t="s">
        <v>13956</v>
      </c>
      <c r="V658" s="6" t="s">
        <v>13956</v>
      </c>
      <c r="W658" s="6" t="s">
        <v>13956</v>
      </c>
      <c r="X658" s="6" t="s">
        <v>13956</v>
      </c>
      <c r="Y658" s="6" t="s">
        <v>13956</v>
      </c>
      <c r="Z658" s="7">
        <v>17</v>
      </c>
      <c r="AA658" s="7">
        <v>14</v>
      </c>
      <c r="AB658" s="149" t="s">
        <v>290</v>
      </c>
      <c r="AC658" s="149" t="s">
        <v>13956</v>
      </c>
      <c r="AD658" s="149" t="s">
        <v>290</v>
      </c>
      <c r="AE658" s="149" t="s">
        <v>13956</v>
      </c>
      <c r="AF658" s="149" t="s">
        <v>13956</v>
      </c>
      <c r="AG658" s="8">
        <v>19</v>
      </c>
      <c r="AH658" s="149" t="s">
        <v>290</v>
      </c>
      <c r="AI658" s="9">
        <v>31</v>
      </c>
      <c r="AJ658" s="150" t="s">
        <v>13956</v>
      </c>
      <c r="AK658" s="9">
        <v>31</v>
      </c>
    </row>
    <row r="659" spans="1:37">
      <c r="A659" s="10" t="s">
        <v>12729</v>
      </c>
      <c r="B659" s="11" t="s">
        <v>1505</v>
      </c>
      <c r="C659" s="11" t="s">
        <v>10350</v>
      </c>
      <c r="D659" s="11" t="s">
        <v>10351</v>
      </c>
      <c r="E659" s="11" t="s">
        <v>825</v>
      </c>
      <c r="F659" s="11" t="s">
        <v>12730</v>
      </c>
      <c r="G659" s="11" t="s">
        <v>12731</v>
      </c>
      <c r="H659" s="148">
        <v>1</v>
      </c>
      <c r="I659" s="148">
        <v>14</v>
      </c>
      <c r="J659" s="29">
        <v>10</v>
      </c>
      <c r="K659" s="29">
        <v>13</v>
      </c>
      <c r="L659" s="29">
        <v>13</v>
      </c>
      <c r="M659" s="29">
        <v>14</v>
      </c>
      <c r="N659" s="29">
        <v>12</v>
      </c>
      <c r="O659" s="29">
        <v>19</v>
      </c>
      <c r="P659" s="29">
        <v>25</v>
      </c>
      <c r="Q659" s="29">
        <v>20</v>
      </c>
      <c r="R659" s="29">
        <v>15</v>
      </c>
      <c r="S659" s="29">
        <v>31</v>
      </c>
      <c r="T659" s="6" t="s">
        <v>13956</v>
      </c>
      <c r="U659" s="6" t="s">
        <v>13956</v>
      </c>
      <c r="V659" s="6" t="s">
        <v>13956</v>
      </c>
      <c r="W659" s="6" t="s">
        <v>13956</v>
      </c>
      <c r="X659" s="6" t="s">
        <v>13956</v>
      </c>
      <c r="Y659" s="6" t="s">
        <v>13956</v>
      </c>
      <c r="Z659" s="7">
        <v>76</v>
      </c>
      <c r="AA659" s="7">
        <v>96</v>
      </c>
      <c r="AB659" s="149" t="s">
        <v>13956</v>
      </c>
      <c r="AC659" s="149" t="s">
        <v>13956</v>
      </c>
      <c r="AD659" s="149" t="s">
        <v>290</v>
      </c>
      <c r="AE659" s="149" t="s">
        <v>290</v>
      </c>
      <c r="AF659" s="149" t="s">
        <v>13956</v>
      </c>
      <c r="AG659" s="8">
        <v>151</v>
      </c>
      <c r="AH659" s="8">
        <v>14</v>
      </c>
      <c r="AI659" s="9">
        <v>172</v>
      </c>
      <c r="AJ659" s="150" t="s">
        <v>13956</v>
      </c>
      <c r="AK659" s="9">
        <v>172</v>
      </c>
    </row>
    <row r="660" spans="1:37">
      <c r="A660" s="10" t="s">
        <v>3471</v>
      </c>
      <c r="B660" s="11" t="s">
        <v>3472</v>
      </c>
      <c r="C660" s="11" t="s">
        <v>5082</v>
      </c>
      <c r="D660" s="11" t="s">
        <v>646</v>
      </c>
      <c r="E660" s="11" t="s">
        <v>647</v>
      </c>
      <c r="F660" s="11" t="s">
        <v>12732</v>
      </c>
      <c r="G660" s="11" t="s">
        <v>6907</v>
      </c>
      <c r="H660" s="148">
        <v>3</v>
      </c>
      <c r="I660" s="148">
        <v>13</v>
      </c>
      <c r="J660" s="29">
        <v>48</v>
      </c>
      <c r="K660" s="29">
        <v>10</v>
      </c>
      <c r="L660" s="6" t="s">
        <v>290</v>
      </c>
      <c r="M660" s="6" t="s">
        <v>290</v>
      </c>
      <c r="N660" s="6" t="s">
        <v>290</v>
      </c>
      <c r="O660" s="6" t="s">
        <v>290</v>
      </c>
      <c r="P660" s="6" t="s">
        <v>290</v>
      </c>
      <c r="Q660" s="6" t="s">
        <v>290</v>
      </c>
      <c r="R660" s="6" t="s">
        <v>13956</v>
      </c>
      <c r="S660" s="6" t="s">
        <v>13956</v>
      </c>
      <c r="T660" s="6" t="s">
        <v>13956</v>
      </c>
      <c r="U660" s="6" t="s">
        <v>13956</v>
      </c>
      <c r="V660" s="6" t="s">
        <v>13956</v>
      </c>
      <c r="W660" s="6" t="s">
        <v>13956</v>
      </c>
      <c r="X660" s="6" t="s">
        <v>13956</v>
      </c>
      <c r="Y660" s="6" t="s">
        <v>13956</v>
      </c>
      <c r="Z660" s="7">
        <v>30</v>
      </c>
      <c r="AA660" s="7">
        <v>38</v>
      </c>
      <c r="AB660" s="149" t="s">
        <v>13956</v>
      </c>
      <c r="AC660" s="149" t="s">
        <v>13956</v>
      </c>
      <c r="AD660" s="8">
        <v>26</v>
      </c>
      <c r="AE660" s="149" t="s">
        <v>290</v>
      </c>
      <c r="AF660" s="149" t="s">
        <v>13956</v>
      </c>
      <c r="AG660" s="8">
        <v>39</v>
      </c>
      <c r="AH660" s="149" t="s">
        <v>290</v>
      </c>
      <c r="AI660" s="9">
        <v>68</v>
      </c>
      <c r="AJ660" s="150" t="s">
        <v>13956</v>
      </c>
      <c r="AK660" s="9">
        <v>68</v>
      </c>
    </row>
    <row r="661" spans="1:37">
      <c r="A661" s="10" t="s">
        <v>3477</v>
      </c>
      <c r="B661" s="11" t="s">
        <v>3478</v>
      </c>
      <c r="C661" s="11" t="s">
        <v>10361</v>
      </c>
      <c r="D661" s="11" t="s">
        <v>3481</v>
      </c>
      <c r="E661" s="11" t="s">
        <v>3482</v>
      </c>
      <c r="F661" s="11" t="s">
        <v>12737</v>
      </c>
      <c r="G661" s="11" t="s">
        <v>6914</v>
      </c>
      <c r="H661" s="148">
        <v>1.5</v>
      </c>
      <c r="I661" s="148">
        <v>15</v>
      </c>
      <c r="J661" s="29">
        <v>46</v>
      </c>
      <c r="K661" s="29">
        <v>30</v>
      </c>
      <c r="L661" s="29">
        <v>30</v>
      </c>
      <c r="M661" s="29">
        <v>30</v>
      </c>
      <c r="N661" s="29">
        <v>29</v>
      </c>
      <c r="O661" s="29">
        <v>28</v>
      </c>
      <c r="P661" s="29">
        <v>18</v>
      </c>
      <c r="Q661" s="29">
        <v>31</v>
      </c>
      <c r="R661" s="29">
        <v>25</v>
      </c>
      <c r="S661" s="29">
        <v>21</v>
      </c>
      <c r="T661" s="6" t="s">
        <v>13956</v>
      </c>
      <c r="U661" s="6" t="s">
        <v>13956</v>
      </c>
      <c r="V661" s="6" t="s">
        <v>13956</v>
      </c>
      <c r="W661" s="6" t="s">
        <v>13956</v>
      </c>
      <c r="X661" s="6" t="s">
        <v>290</v>
      </c>
      <c r="Y661" s="6" t="s">
        <v>13956</v>
      </c>
      <c r="Z661" s="7">
        <v>158</v>
      </c>
      <c r="AA661" s="7">
        <v>132</v>
      </c>
      <c r="AB661" s="8">
        <v>71</v>
      </c>
      <c r="AC661" s="149" t="s">
        <v>13956</v>
      </c>
      <c r="AD661" s="8">
        <v>18</v>
      </c>
      <c r="AE661" s="8">
        <v>12</v>
      </c>
      <c r="AF661" s="149" t="s">
        <v>13956</v>
      </c>
      <c r="AG661" s="8">
        <v>146</v>
      </c>
      <c r="AH661" s="8">
        <v>43</v>
      </c>
      <c r="AI661" s="9">
        <v>290</v>
      </c>
      <c r="AJ661" s="150" t="s">
        <v>13956</v>
      </c>
      <c r="AK661" s="9">
        <v>290</v>
      </c>
    </row>
    <row r="662" spans="1:37">
      <c r="A662" s="10" t="s">
        <v>3484</v>
      </c>
      <c r="B662" s="11" t="s">
        <v>3485</v>
      </c>
      <c r="C662" s="11" t="s">
        <v>12738</v>
      </c>
      <c r="D662" s="11" t="s">
        <v>3487</v>
      </c>
      <c r="E662" s="11" t="s">
        <v>3488</v>
      </c>
      <c r="F662" s="11" t="s">
        <v>12739</v>
      </c>
      <c r="G662" s="11" t="s">
        <v>6917</v>
      </c>
      <c r="H662" s="148">
        <v>2</v>
      </c>
      <c r="I662" s="148">
        <v>10.7</v>
      </c>
      <c r="J662" s="29">
        <v>34</v>
      </c>
      <c r="K662" s="29">
        <v>25</v>
      </c>
      <c r="L662" s="29">
        <v>30</v>
      </c>
      <c r="M662" s="29">
        <v>21</v>
      </c>
      <c r="N662" s="29">
        <v>22</v>
      </c>
      <c r="O662" s="29">
        <v>22</v>
      </c>
      <c r="P662" s="29">
        <v>22</v>
      </c>
      <c r="Q662" s="29">
        <v>25</v>
      </c>
      <c r="R662" s="29">
        <v>28</v>
      </c>
      <c r="S662" s="29">
        <v>19</v>
      </c>
      <c r="T662" s="6" t="s">
        <v>13956</v>
      </c>
      <c r="U662" s="6" t="s">
        <v>13956</v>
      </c>
      <c r="V662" s="6" t="s">
        <v>13956</v>
      </c>
      <c r="W662" s="6" t="s">
        <v>13956</v>
      </c>
      <c r="X662" s="6" t="s">
        <v>13956</v>
      </c>
      <c r="Y662" s="6" t="s">
        <v>13956</v>
      </c>
      <c r="Z662" s="7">
        <v>128</v>
      </c>
      <c r="AA662" s="7">
        <v>120</v>
      </c>
      <c r="AB662" s="8">
        <v>15</v>
      </c>
      <c r="AC662" s="149" t="s">
        <v>290</v>
      </c>
      <c r="AD662" s="8">
        <v>14</v>
      </c>
      <c r="AE662" s="149" t="s">
        <v>290</v>
      </c>
      <c r="AF662" s="149" t="s">
        <v>13956</v>
      </c>
      <c r="AG662" s="8">
        <v>192</v>
      </c>
      <c r="AH662" s="8">
        <v>18</v>
      </c>
      <c r="AI662" s="9">
        <v>248</v>
      </c>
      <c r="AJ662" s="150" t="s">
        <v>13956</v>
      </c>
      <c r="AK662" s="9">
        <v>248</v>
      </c>
    </row>
    <row r="663" spans="1:37">
      <c r="A663" s="10" t="s">
        <v>3490</v>
      </c>
      <c r="B663" s="11" t="s">
        <v>3491</v>
      </c>
      <c r="C663" s="11" t="s">
        <v>10367</v>
      </c>
      <c r="D663" s="11" t="s">
        <v>3494</v>
      </c>
      <c r="E663" s="11" t="s">
        <v>3495</v>
      </c>
      <c r="F663" s="11" t="s">
        <v>12740</v>
      </c>
      <c r="G663" s="11" t="s">
        <v>6920</v>
      </c>
      <c r="H663" s="148">
        <v>1</v>
      </c>
      <c r="I663" s="148">
        <v>13</v>
      </c>
      <c r="J663" s="29">
        <v>12</v>
      </c>
      <c r="K663" s="29">
        <v>28</v>
      </c>
      <c r="L663" s="29">
        <v>20</v>
      </c>
      <c r="M663" s="29">
        <v>23</v>
      </c>
      <c r="N663" s="29">
        <v>16</v>
      </c>
      <c r="O663" s="29">
        <v>20</v>
      </c>
      <c r="P663" s="29">
        <v>21</v>
      </c>
      <c r="Q663" s="29">
        <v>23</v>
      </c>
      <c r="R663" s="29">
        <v>28</v>
      </c>
      <c r="S663" s="29">
        <v>25</v>
      </c>
      <c r="T663" s="6" t="s">
        <v>13956</v>
      </c>
      <c r="U663" s="6" t="s">
        <v>13956</v>
      </c>
      <c r="V663" s="6" t="s">
        <v>13956</v>
      </c>
      <c r="W663" s="6" t="s">
        <v>13956</v>
      </c>
      <c r="X663" s="6" t="s">
        <v>13956</v>
      </c>
      <c r="Y663" s="6" t="s">
        <v>13956</v>
      </c>
      <c r="Z663" s="7">
        <v>110</v>
      </c>
      <c r="AA663" s="7">
        <v>106</v>
      </c>
      <c r="AB663" s="8">
        <v>116</v>
      </c>
      <c r="AC663" s="149" t="s">
        <v>13956</v>
      </c>
      <c r="AD663" s="8">
        <v>17</v>
      </c>
      <c r="AE663" s="149" t="s">
        <v>290</v>
      </c>
      <c r="AF663" s="149" t="s">
        <v>13956</v>
      </c>
      <c r="AG663" s="8">
        <v>37</v>
      </c>
      <c r="AH663" s="8">
        <v>40</v>
      </c>
      <c r="AI663" s="9">
        <v>216</v>
      </c>
      <c r="AJ663" s="150" t="s">
        <v>13956</v>
      </c>
      <c r="AK663" s="9">
        <v>216</v>
      </c>
    </row>
    <row r="664" spans="1:37">
      <c r="A664" s="10" t="s">
        <v>3497</v>
      </c>
      <c r="B664" s="11" t="s">
        <v>3498</v>
      </c>
      <c r="C664" s="11" t="s">
        <v>6921</v>
      </c>
      <c r="D664" s="11" t="s">
        <v>3500</v>
      </c>
      <c r="E664" s="11" t="s">
        <v>3501</v>
      </c>
      <c r="F664" s="11" t="s">
        <v>12741</v>
      </c>
      <c r="G664" s="11" t="s">
        <v>6923</v>
      </c>
      <c r="H664" s="148">
        <v>2</v>
      </c>
      <c r="I664" s="148">
        <v>28.4</v>
      </c>
      <c r="J664" s="29">
        <v>78</v>
      </c>
      <c r="K664" s="29">
        <v>44</v>
      </c>
      <c r="L664" s="29">
        <v>22</v>
      </c>
      <c r="M664" s="29">
        <v>28</v>
      </c>
      <c r="N664" s="29">
        <v>37</v>
      </c>
      <c r="O664" s="29">
        <v>23</v>
      </c>
      <c r="P664" s="29">
        <v>35</v>
      </c>
      <c r="Q664" s="29">
        <v>26</v>
      </c>
      <c r="R664" s="29">
        <v>45</v>
      </c>
      <c r="S664" s="29">
        <v>40</v>
      </c>
      <c r="T664" s="6" t="s">
        <v>13956</v>
      </c>
      <c r="U664" s="6" t="s">
        <v>13956</v>
      </c>
      <c r="V664" s="6" t="s">
        <v>13956</v>
      </c>
      <c r="W664" s="6" t="s">
        <v>13956</v>
      </c>
      <c r="X664" s="29">
        <v>31</v>
      </c>
      <c r="Y664" s="6" t="s">
        <v>13956</v>
      </c>
      <c r="Z664" s="7">
        <v>206</v>
      </c>
      <c r="AA664" s="7">
        <v>203</v>
      </c>
      <c r="AB664" s="8">
        <v>18</v>
      </c>
      <c r="AC664" s="149" t="s">
        <v>13956</v>
      </c>
      <c r="AD664" s="8">
        <v>27</v>
      </c>
      <c r="AE664" s="8">
        <v>10</v>
      </c>
      <c r="AF664" s="149" t="s">
        <v>13956</v>
      </c>
      <c r="AG664" s="8">
        <v>341</v>
      </c>
      <c r="AH664" s="8">
        <v>13</v>
      </c>
      <c r="AI664" s="9">
        <v>409</v>
      </c>
      <c r="AJ664" s="150" t="s">
        <v>13956</v>
      </c>
      <c r="AK664" s="9">
        <v>409</v>
      </c>
    </row>
    <row r="665" spans="1:37">
      <c r="A665" s="10" t="s">
        <v>3503</v>
      </c>
      <c r="B665" s="11" t="s">
        <v>3504</v>
      </c>
      <c r="C665" s="11" t="s">
        <v>10372</v>
      </c>
      <c r="D665" s="11" t="s">
        <v>3506</v>
      </c>
      <c r="E665" s="11" t="s">
        <v>3507</v>
      </c>
      <c r="F665" s="11" t="s">
        <v>12742</v>
      </c>
      <c r="G665" s="11" t="s">
        <v>6925</v>
      </c>
      <c r="H665" s="148">
        <v>1.5</v>
      </c>
      <c r="I665" s="148">
        <v>11</v>
      </c>
      <c r="J665" s="29">
        <v>23</v>
      </c>
      <c r="K665" s="29">
        <v>21</v>
      </c>
      <c r="L665" s="29">
        <v>17</v>
      </c>
      <c r="M665" s="29">
        <v>19</v>
      </c>
      <c r="N665" s="29">
        <v>14</v>
      </c>
      <c r="O665" s="29">
        <v>12</v>
      </c>
      <c r="P665" s="29">
        <v>14</v>
      </c>
      <c r="Q665" s="29">
        <v>21</v>
      </c>
      <c r="R665" s="29">
        <v>25</v>
      </c>
      <c r="S665" s="29">
        <v>19</v>
      </c>
      <c r="T665" s="6" t="s">
        <v>13956</v>
      </c>
      <c r="U665" s="6" t="s">
        <v>13956</v>
      </c>
      <c r="V665" s="6" t="s">
        <v>13956</v>
      </c>
      <c r="W665" s="6" t="s">
        <v>13956</v>
      </c>
      <c r="X665" s="6" t="s">
        <v>13956</v>
      </c>
      <c r="Y665" s="6" t="s">
        <v>13956</v>
      </c>
      <c r="Z665" s="7">
        <v>96</v>
      </c>
      <c r="AA665" s="7">
        <v>89</v>
      </c>
      <c r="AB665" s="8">
        <v>10</v>
      </c>
      <c r="AC665" s="149" t="s">
        <v>13956</v>
      </c>
      <c r="AD665" s="149" t="s">
        <v>290</v>
      </c>
      <c r="AE665" s="149" t="s">
        <v>290</v>
      </c>
      <c r="AF665" s="149" t="s">
        <v>13956</v>
      </c>
      <c r="AG665" s="8">
        <v>158</v>
      </c>
      <c r="AH665" s="149" t="s">
        <v>290</v>
      </c>
      <c r="AI665" s="9">
        <v>185</v>
      </c>
      <c r="AJ665" s="150" t="s">
        <v>13956</v>
      </c>
      <c r="AK665" s="9">
        <v>185</v>
      </c>
    </row>
    <row r="666" spans="1:37">
      <c r="A666" s="10" t="s">
        <v>3509</v>
      </c>
      <c r="B666" s="11" t="s">
        <v>3510</v>
      </c>
      <c r="C666" s="11" t="s">
        <v>10376</v>
      </c>
      <c r="D666" s="11" t="s">
        <v>3512</v>
      </c>
      <c r="E666" s="11" t="s">
        <v>3513</v>
      </c>
      <c r="F666" s="11" t="s">
        <v>12743</v>
      </c>
      <c r="G666" s="11" t="s">
        <v>6928</v>
      </c>
      <c r="H666" s="148">
        <v>1</v>
      </c>
      <c r="I666" s="148">
        <v>23.6</v>
      </c>
      <c r="J666" s="29">
        <v>38</v>
      </c>
      <c r="K666" s="29">
        <v>38</v>
      </c>
      <c r="L666" s="29">
        <v>27</v>
      </c>
      <c r="M666" s="29">
        <v>33</v>
      </c>
      <c r="N666" s="29">
        <v>38</v>
      </c>
      <c r="O666" s="29">
        <v>46</v>
      </c>
      <c r="P666" s="29">
        <v>48</v>
      </c>
      <c r="Q666" s="29">
        <v>36</v>
      </c>
      <c r="R666" s="29">
        <v>49</v>
      </c>
      <c r="S666" s="29">
        <v>32</v>
      </c>
      <c r="T666" s="6" t="s">
        <v>13956</v>
      </c>
      <c r="U666" s="6" t="s">
        <v>13956</v>
      </c>
      <c r="V666" s="6" t="s">
        <v>13956</v>
      </c>
      <c r="W666" s="6" t="s">
        <v>13956</v>
      </c>
      <c r="X666" s="6" t="s">
        <v>13956</v>
      </c>
      <c r="Y666" s="6" t="s">
        <v>13956</v>
      </c>
      <c r="Z666" s="7">
        <v>195</v>
      </c>
      <c r="AA666" s="7">
        <v>190</v>
      </c>
      <c r="AB666" s="149" t="s">
        <v>290</v>
      </c>
      <c r="AC666" s="149" t="s">
        <v>290</v>
      </c>
      <c r="AD666" s="8">
        <v>13</v>
      </c>
      <c r="AE666" s="149" t="s">
        <v>290</v>
      </c>
      <c r="AF666" s="149" t="s">
        <v>290</v>
      </c>
      <c r="AG666" s="8">
        <v>331</v>
      </c>
      <c r="AH666" s="8">
        <v>27</v>
      </c>
      <c r="AI666" s="9">
        <v>385</v>
      </c>
      <c r="AJ666" s="150" t="s">
        <v>13956</v>
      </c>
      <c r="AK666" s="9">
        <v>385</v>
      </c>
    </row>
    <row r="667" spans="1:37">
      <c r="A667" s="10" t="s">
        <v>3515</v>
      </c>
      <c r="B667" s="11" t="s">
        <v>3516</v>
      </c>
      <c r="C667" s="11" t="s">
        <v>12744</v>
      </c>
      <c r="D667" s="11" t="s">
        <v>3517</v>
      </c>
      <c r="E667" s="11" t="s">
        <v>3518</v>
      </c>
      <c r="F667" s="11" t="s">
        <v>12745</v>
      </c>
      <c r="G667" s="11" t="s">
        <v>6931</v>
      </c>
      <c r="H667" s="148">
        <v>3</v>
      </c>
      <c r="I667" s="148">
        <v>25.5</v>
      </c>
      <c r="J667" s="29">
        <v>61</v>
      </c>
      <c r="K667" s="29">
        <v>34</v>
      </c>
      <c r="L667" s="29">
        <v>44</v>
      </c>
      <c r="M667" s="29">
        <v>47</v>
      </c>
      <c r="N667" s="29">
        <v>45</v>
      </c>
      <c r="O667" s="29">
        <v>38</v>
      </c>
      <c r="P667" s="29">
        <v>46</v>
      </c>
      <c r="Q667" s="29">
        <v>47</v>
      </c>
      <c r="R667" s="29">
        <v>55</v>
      </c>
      <c r="S667" s="29">
        <v>55</v>
      </c>
      <c r="T667" s="6" t="s">
        <v>13956</v>
      </c>
      <c r="U667" s="6" t="s">
        <v>13956</v>
      </c>
      <c r="V667" s="6" t="s">
        <v>13956</v>
      </c>
      <c r="W667" s="6" t="s">
        <v>13956</v>
      </c>
      <c r="X667" s="6" t="s">
        <v>13956</v>
      </c>
      <c r="Y667" s="6" t="s">
        <v>13956</v>
      </c>
      <c r="Z667" s="7">
        <v>243</v>
      </c>
      <c r="AA667" s="7">
        <v>229</v>
      </c>
      <c r="AB667" s="8">
        <v>25</v>
      </c>
      <c r="AC667" s="149" t="s">
        <v>13956</v>
      </c>
      <c r="AD667" s="8">
        <v>40</v>
      </c>
      <c r="AE667" s="149" t="s">
        <v>290</v>
      </c>
      <c r="AF667" s="149" t="s">
        <v>290</v>
      </c>
      <c r="AG667" s="8">
        <v>372</v>
      </c>
      <c r="AH667" s="8">
        <v>29</v>
      </c>
      <c r="AI667" s="9">
        <v>472</v>
      </c>
      <c r="AJ667" s="150" t="s">
        <v>13956</v>
      </c>
      <c r="AK667" s="9">
        <v>472</v>
      </c>
    </row>
    <row r="668" spans="1:37">
      <c r="A668" s="10" t="s">
        <v>12746</v>
      </c>
      <c r="B668" s="11" t="s">
        <v>10381</v>
      </c>
      <c r="C668" s="11" t="s">
        <v>12747</v>
      </c>
      <c r="D668" s="11" t="s">
        <v>10384</v>
      </c>
      <c r="E668" s="11" t="s">
        <v>10385</v>
      </c>
      <c r="F668" s="11" t="s">
        <v>12748</v>
      </c>
      <c r="G668" s="11" t="s">
        <v>12749</v>
      </c>
      <c r="H668" s="148">
        <v>1</v>
      </c>
      <c r="I668" s="148">
        <v>7.6</v>
      </c>
      <c r="J668" s="29">
        <v>21</v>
      </c>
      <c r="K668" s="29">
        <v>12</v>
      </c>
      <c r="L668" s="29">
        <v>11</v>
      </c>
      <c r="M668" s="6" t="s">
        <v>290</v>
      </c>
      <c r="N668" s="6" t="s">
        <v>290</v>
      </c>
      <c r="O668" s="6" t="s">
        <v>290</v>
      </c>
      <c r="P668" s="6" t="s">
        <v>290</v>
      </c>
      <c r="Q668" s="6" t="s">
        <v>290</v>
      </c>
      <c r="R668" s="6" t="s">
        <v>290</v>
      </c>
      <c r="S668" s="29">
        <v>17</v>
      </c>
      <c r="T668" s="6" t="s">
        <v>13956</v>
      </c>
      <c r="U668" s="6" t="s">
        <v>13956</v>
      </c>
      <c r="V668" s="6" t="s">
        <v>13956</v>
      </c>
      <c r="W668" s="6" t="s">
        <v>13956</v>
      </c>
      <c r="X668" s="6" t="s">
        <v>13956</v>
      </c>
      <c r="Y668" s="6" t="s">
        <v>13956</v>
      </c>
      <c r="Z668" s="7">
        <v>53</v>
      </c>
      <c r="AA668" s="7">
        <v>54</v>
      </c>
      <c r="AB668" s="8">
        <v>16</v>
      </c>
      <c r="AC668" s="149" t="s">
        <v>13956</v>
      </c>
      <c r="AD668" s="149" t="s">
        <v>290</v>
      </c>
      <c r="AE668" s="8">
        <v>18</v>
      </c>
      <c r="AF668" s="149" t="s">
        <v>13956</v>
      </c>
      <c r="AG668" s="8">
        <v>51</v>
      </c>
      <c r="AH668" s="8">
        <v>17</v>
      </c>
      <c r="AI668" s="9">
        <v>107</v>
      </c>
      <c r="AJ668" s="150" t="s">
        <v>13956</v>
      </c>
      <c r="AK668" s="9">
        <v>107</v>
      </c>
    </row>
    <row r="669" spans="1:37">
      <c r="A669" s="10" t="s">
        <v>3520</v>
      </c>
      <c r="B669" s="11" t="s">
        <v>786</v>
      </c>
      <c r="C669" s="11" t="s">
        <v>12750</v>
      </c>
      <c r="D669" s="11" t="s">
        <v>3522</v>
      </c>
      <c r="E669" s="11" t="s">
        <v>3460</v>
      </c>
      <c r="F669" s="11" t="s">
        <v>12751</v>
      </c>
      <c r="G669" s="11" t="s">
        <v>6934</v>
      </c>
      <c r="H669" s="148">
        <v>3</v>
      </c>
      <c r="I669" s="148">
        <v>31</v>
      </c>
      <c r="J669" s="29">
        <v>26</v>
      </c>
      <c r="K669" s="29">
        <v>33</v>
      </c>
      <c r="L669" s="29">
        <v>51</v>
      </c>
      <c r="M669" s="29">
        <v>35</v>
      </c>
      <c r="N669" s="29">
        <v>44</v>
      </c>
      <c r="O669" s="29">
        <v>49</v>
      </c>
      <c r="P669" s="29">
        <v>42</v>
      </c>
      <c r="Q669" s="29">
        <v>48</v>
      </c>
      <c r="R669" s="29">
        <v>49</v>
      </c>
      <c r="S669" s="29">
        <v>58</v>
      </c>
      <c r="T669" s="6" t="s">
        <v>13956</v>
      </c>
      <c r="U669" s="6" t="s">
        <v>13956</v>
      </c>
      <c r="V669" s="6" t="s">
        <v>13956</v>
      </c>
      <c r="W669" s="6" t="s">
        <v>13956</v>
      </c>
      <c r="X669" s="6" t="s">
        <v>290</v>
      </c>
      <c r="Y669" s="6" t="s">
        <v>13956</v>
      </c>
      <c r="Z669" s="7">
        <v>219</v>
      </c>
      <c r="AA669" s="7">
        <v>220</v>
      </c>
      <c r="AB669" s="8">
        <v>19</v>
      </c>
      <c r="AC669" s="149" t="s">
        <v>13956</v>
      </c>
      <c r="AD669" s="8">
        <v>14</v>
      </c>
      <c r="AE669" s="149" t="s">
        <v>290</v>
      </c>
      <c r="AF669" s="149" t="s">
        <v>13956</v>
      </c>
      <c r="AG669" s="8">
        <v>366</v>
      </c>
      <c r="AH669" s="8">
        <v>36</v>
      </c>
      <c r="AI669" s="9">
        <v>439</v>
      </c>
      <c r="AJ669" s="150" t="s">
        <v>13956</v>
      </c>
      <c r="AK669" s="9">
        <v>439</v>
      </c>
    </row>
    <row r="670" spans="1:37">
      <c r="A670" s="10" t="s">
        <v>12752</v>
      </c>
      <c r="B670" s="11" t="s">
        <v>4435</v>
      </c>
      <c r="C670" s="11" t="s">
        <v>10392</v>
      </c>
      <c r="D670" s="11" t="s">
        <v>10393</v>
      </c>
      <c r="E670" s="11" t="s">
        <v>10394</v>
      </c>
      <c r="F670" s="11" t="s">
        <v>12753</v>
      </c>
      <c r="G670" s="11" t="s">
        <v>12754</v>
      </c>
      <c r="H670" s="148">
        <v>1</v>
      </c>
      <c r="I670" s="148">
        <v>12</v>
      </c>
      <c r="J670" s="29">
        <v>30</v>
      </c>
      <c r="K670" s="29">
        <v>25</v>
      </c>
      <c r="L670" s="29">
        <v>26</v>
      </c>
      <c r="M670" s="29">
        <v>21</v>
      </c>
      <c r="N670" s="29">
        <v>24</v>
      </c>
      <c r="O670" s="29">
        <v>18</v>
      </c>
      <c r="P670" s="29">
        <v>24</v>
      </c>
      <c r="Q670" s="29">
        <v>24</v>
      </c>
      <c r="R670" s="29">
        <v>24</v>
      </c>
      <c r="S670" s="29">
        <v>11</v>
      </c>
      <c r="T670" s="6" t="s">
        <v>13956</v>
      </c>
      <c r="U670" s="6" t="s">
        <v>13956</v>
      </c>
      <c r="V670" s="6" t="s">
        <v>13956</v>
      </c>
      <c r="W670" s="6" t="s">
        <v>13956</v>
      </c>
      <c r="X670" s="6" t="s">
        <v>13956</v>
      </c>
      <c r="Y670" s="6" t="s">
        <v>13956</v>
      </c>
      <c r="Z670" s="7">
        <v>112</v>
      </c>
      <c r="AA670" s="7">
        <v>115</v>
      </c>
      <c r="AB670" s="8">
        <v>144</v>
      </c>
      <c r="AC670" s="149" t="s">
        <v>13956</v>
      </c>
      <c r="AD670" s="149" t="s">
        <v>290</v>
      </c>
      <c r="AE670" s="149" t="s">
        <v>290</v>
      </c>
      <c r="AF670" s="8">
        <v>18</v>
      </c>
      <c r="AG670" s="8">
        <v>55</v>
      </c>
      <c r="AH670" s="149" t="s">
        <v>13956</v>
      </c>
      <c r="AI670" s="9">
        <v>227</v>
      </c>
      <c r="AJ670" s="150" t="s">
        <v>13956</v>
      </c>
      <c r="AK670" s="9">
        <v>227</v>
      </c>
    </row>
    <row r="671" spans="1:37">
      <c r="A671" s="10" t="s">
        <v>3523</v>
      </c>
      <c r="B671" s="11" t="s">
        <v>3524</v>
      </c>
      <c r="C671" s="11" t="s">
        <v>10398</v>
      </c>
      <c r="D671" s="11" t="s">
        <v>3527</v>
      </c>
      <c r="E671" s="11" t="s">
        <v>3495</v>
      </c>
      <c r="F671" s="11" t="s">
        <v>12755</v>
      </c>
      <c r="G671" s="11" t="s">
        <v>6937</v>
      </c>
      <c r="H671" s="148">
        <v>5</v>
      </c>
      <c r="I671" s="148">
        <v>14</v>
      </c>
      <c r="J671" s="29">
        <v>20</v>
      </c>
      <c r="K671" s="29">
        <v>24</v>
      </c>
      <c r="L671" s="29">
        <v>21</v>
      </c>
      <c r="M671" s="29">
        <v>31</v>
      </c>
      <c r="N671" s="29">
        <v>21</v>
      </c>
      <c r="O671" s="6" t="s">
        <v>290</v>
      </c>
      <c r="P671" s="29">
        <v>23</v>
      </c>
      <c r="Q671" s="29">
        <v>34</v>
      </c>
      <c r="R671" s="29">
        <v>33</v>
      </c>
      <c r="S671" s="29">
        <v>44</v>
      </c>
      <c r="T671" s="6" t="s">
        <v>13956</v>
      </c>
      <c r="U671" s="6" t="s">
        <v>13956</v>
      </c>
      <c r="V671" s="6" t="s">
        <v>13956</v>
      </c>
      <c r="W671" s="6" t="s">
        <v>13956</v>
      </c>
      <c r="X671" s="6" t="s">
        <v>13956</v>
      </c>
      <c r="Y671" s="6" t="s">
        <v>13956</v>
      </c>
      <c r="Z671" s="7">
        <v>144</v>
      </c>
      <c r="AA671" s="7">
        <v>116</v>
      </c>
      <c r="AB671" s="8">
        <v>198</v>
      </c>
      <c r="AC671" s="149" t="s">
        <v>13956</v>
      </c>
      <c r="AD671" s="149" t="s">
        <v>290</v>
      </c>
      <c r="AE671" s="8">
        <v>24</v>
      </c>
      <c r="AF671" s="149" t="s">
        <v>13956</v>
      </c>
      <c r="AG671" s="8">
        <v>10</v>
      </c>
      <c r="AH671" s="8">
        <v>26</v>
      </c>
      <c r="AI671" s="9">
        <v>260</v>
      </c>
      <c r="AJ671" s="150" t="s">
        <v>13956</v>
      </c>
      <c r="AK671" s="9">
        <v>260</v>
      </c>
    </row>
    <row r="672" spans="1:37">
      <c r="A672" s="10" t="s">
        <v>3528</v>
      </c>
      <c r="B672" s="11" t="s">
        <v>3529</v>
      </c>
      <c r="C672" s="11" t="s">
        <v>10401</v>
      </c>
      <c r="D672" s="11" t="s">
        <v>3531</v>
      </c>
      <c r="E672" s="11" t="s">
        <v>3467</v>
      </c>
      <c r="F672" s="11" t="s">
        <v>12756</v>
      </c>
      <c r="G672" s="11" t="s">
        <v>6940</v>
      </c>
      <c r="H672" s="148">
        <v>6.8</v>
      </c>
      <c r="I672" s="148">
        <v>41.9</v>
      </c>
      <c r="J672" s="29">
        <v>80</v>
      </c>
      <c r="K672" s="29">
        <v>50</v>
      </c>
      <c r="L672" s="29">
        <v>40</v>
      </c>
      <c r="M672" s="29">
        <v>51</v>
      </c>
      <c r="N672" s="29">
        <v>49</v>
      </c>
      <c r="O672" s="29">
        <v>52</v>
      </c>
      <c r="P672" s="29">
        <v>40</v>
      </c>
      <c r="Q672" s="29">
        <v>59</v>
      </c>
      <c r="R672" s="29">
        <v>56</v>
      </c>
      <c r="S672" s="29">
        <v>44</v>
      </c>
      <c r="T672" s="6" t="s">
        <v>13956</v>
      </c>
      <c r="U672" s="6" t="s">
        <v>13956</v>
      </c>
      <c r="V672" s="6" t="s">
        <v>13956</v>
      </c>
      <c r="W672" s="6" t="s">
        <v>13956</v>
      </c>
      <c r="X672" s="29">
        <v>46</v>
      </c>
      <c r="Y672" s="6" t="s">
        <v>13956</v>
      </c>
      <c r="Z672" s="7">
        <v>296</v>
      </c>
      <c r="AA672" s="7">
        <v>271</v>
      </c>
      <c r="AB672" s="8">
        <v>26</v>
      </c>
      <c r="AC672" s="149" t="s">
        <v>13956</v>
      </c>
      <c r="AD672" s="8">
        <v>13</v>
      </c>
      <c r="AE672" s="149" t="s">
        <v>290</v>
      </c>
      <c r="AF672" s="149" t="s">
        <v>13956</v>
      </c>
      <c r="AG672" s="8">
        <v>503</v>
      </c>
      <c r="AH672" s="8">
        <v>21</v>
      </c>
      <c r="AI672" s="9">
        <v>567</v>
      </c>
      <c r="AJ672" s="150" t="s">
        <v>13956</v>
      </c>
      <c r="AK672" s="9">
        <v>567</v>
      </c>
    </row>
    <row r="673" spans="1:37">
      <c r="A673" s="10" t="s">
        <v>12757</v>
      </c>
      <c r="B673" s="11" t="s">
        <v>10403</v>
      </c>
      <c r="C673" s="11" t="s">
        <v>10405</v>
      </c>
      <c r="D673" s="11" t="s">
        <v>10406</v>
      </c>
      <c r="E673" s="11" t="s">
        <v>3620</v>
      </c>
      <c r="F673" s="11" t="s">
        <v>12758</v>
      </c>
      <c r="G673" s="11" t="s">
        <v>12759</v>
      </c>
      <c r="H673" s="148">
        <v>1.3</v>
      </c>
      <c r="I673" s="148">
        <v>8.1999999999999993</v>
      </c>
      <c r="J673" s="29">
        <v>32</v>
      </c>
      <c r="K673" s="29">
        <v>26</v>
      </c>
      <c r="L673" s="29">
        <v>18</v>
      </c>
      <c r="M673" s="29">
        <v>24</v>
      </c>
      <c r="N673" s="29">
        <v>25</v>
      </c>
      <c r="O673" s="29">
        <v>18</v>
      </c>
      <c r="P673" s="29">
        <v>20</v>
      </c>
      <c r="Q673" s="6" t="s">
        <v>13956</v>
      </c>
      <c r="R673" s="6" t="s">
        <v>13956</v>
      </c>
      <c r="S673" s="6" t="s">
        <v>13956</v>
      </c>
      <c r="T673" s="6" t="s">
        <v>13956</v>
      </c>
      <c r="U673" s="6" t="s">
        <v>13956</v>
      </c>
      <c r="V673" s="6" t="s">
        <v>13956</v>
      </c>
      <c r="W673" s="6" t="s">
        <v>13956</v>
      </c>
      <c r="X673" s="29">
        <v>10</v>
      </c>
      <c r="Y673" s="6" t="s">
        <v>13956</v>
      </c>
      <c r="Z673" s="7">
        <v>82</v>
      </c>
      <c r="AA673" s="7">
        <v>91</v>
      </c>
      <c r="AB673" s="8">
        <v>30</v>
      </c>
      <c r="AC673" s="149" t="s">
        <v>13956</v>
      </c>
      <c r="AD673" s="8">
        <v>12</v>
      </c>
      <c r="AE673" s="149" t="s">
        <v>290</v>
      </c>
      <c r="AF673" s="149" t="s">
        <v>290</v>
      </c>
      <c r="AG673" s="8">
        <v>110</v>
      </c>
      <c r="AH673" s="8">
        <v>15</v>
      </c>
      <c r="AI673" s="9">
        <v>173</v>
      </c>
      <c r="AJ673" s="150" t="s">
        <v>13956</v>
      </c>
      <c r="AK673" s="9">
        <v>173</v>
      </c>
    </row>
    <row r="674" spans="1:37">
      <c r="A674" s="10" t="s">
        <v>3532</v>
      </c>
      <c r="B674" s="11" t="s">
        <v>2699</v>
      </c>
      <c r="C674" s="11" t="s">
        <v>10410</v>
      </c>
      <c r="D674" s="11" t="s">
        <v>3534</v>
      </c>
      <c r="E674" s="11" t="s">
        <v>716</v>
      </c>
      <c r="F674" s="11" t="s">
        <v>12760</v>
      </c>
      <c r="G674" s="11" t="s">
        <v>6943</v>
      </c>
      <c r="H674" s="148">
        <v>4</v>
      </c>
      <c r="I674" s="148">
        <v>31</v>
      </c>
      <c r="J674" s="29">
        <v>71</v>
      </c>
      <c r="K674" s="29">
        <v>50</v>
      </c>
      <c r="L674" s="29">
        <v>37</v>
      </c>
      <c r="M674" s="29">
        <v>37</v>
      </c>
      <c r="N674" s="29">
        <v>31</v>
      </c>
      <c r="O674" s="29">
        <v>38</v>
      </c>
      <c r="P674" s="29">
        <v>23</v>
      </c>
      <c r="Q674" s="29">
        <v>28</v>
      </c>
      <c r="R674" s="29">
        <v>30</v>
      </c>
      <c r="S674" s="29">
        <v>40</v>
      </c>
      <c r="T674" s="6" t="s">
        <v>13956</v>
      </c>
      <c r="U674" s="6" t="s">
        <v>13956</v>
      </c>
      <c r="V674" s="6" t="s">
        <v>13956</v>
      </c>
      <c r="W674" s="6" t="s">
        <v>13956</v>
      </c>
      <c r="X674" s="6" t="s">
        <v>13956</v>
      </c>
      <c r="Y674" s="6" t="s">
        <v>13956</v>
      </c>
      <c r="Z674" s="7">
        <v>199</v>
      </c>
      <c r="AA674" s="7">
        <v>186</v>
      </c>
      <c r="AB674" s="8">
        <v>13</v>
      </c>
      <c r="AC674" s="149" t="s">
        <v>13956</v>
      </c>
      <c r="AD674" s="8">
        <v>66</v>
      </c>
      <c r="AE674" s="149" t="s">
        <v>290</v>
      </c>
      <c r="AF674" s="149" t="s">
        <v>13956</v>
      </c>
      <c r="AG674" s="8">
        <v>301</v>
      </c>
      <c r="AH674" s="149" t="s">
        <v>290</v>
      </c>
      <c r="AI674" s="9">
        <v>385</v>
      </c>
      <c r="AJ674" s="150" t="s">
        <v>13956</v>
      </c>
      <c r="AK674" s="9">
        <v>385</v>
      </c>
    </row>
    <row r="675" spans="1:37">
      <c r="A675" s="10" t="s">
        <v>12761</v>
      </c>
      <c r="B675" s="11" t="s">
        <v>10412</v>
      </c>
      <c r="C675" s="11" t="s">
        <v>12762</v>
      </c>
      <c r="D675" s="11" t="s">
        <v>10415</v>
      </c>
      <c r="E675" s="11" t="s">
        <v>3513</v>
      </c>
      <c r="F675" s="11" t="s">
        <v>12763</v>
      </c>
      <c r="G675" s="11" t="s">
        <v>12764</v>
      </c>
      <c r="H675" s="148">
        <v>1</v>
      </c>
      <c r="I675" s="148">
        <v>7</v>
      </c>
      <c r="J675" s="29">
        <v>12</v>
      </c>
      <c r="K675" s="29">
        <v>11</v>
      </c>
      <c r="L675" s="6" t="s">
        <v>290</v>
      </c>
      <c r="M675" s="6" t="s">
        <v>290</v>
      </c>
      <c r="N675" s="6" t="s">
        <v>290</v>
      </c>
      <c r="O675" s="6" t="s">
        <v>290</v>
      </c>
      <c r="P675" s="6" t="s">
        <v>13956</v>
      </c>
      <c r="Q675" s="6" t="s">
        <v>290</v>
      </c>
      <c r="R675" s="6" t="s">
        <v>290</v>
      </c>
      <c r="S675" s="6" t="s">
        <v>290</v>
      </c>
      <c r="T675" s="6" t="s">
        <v>13956</v>
      </c>
      <c r="U675" s="6" t="s">
        <v>13956</v>
      </c>
      <c r="V675" s="6" t="s">
        <v>13956</v>
      </c>
      <c r="W675" s="6" t="s">
        <v>13956</v>
      </c>
      <c r="X675" s="6" t="s">
        <v>13956</v>
      </c>
      <c r="Y675" s="6" t="s">
        <v>13956</v>
      </c>
      <c r="Z675" s="7">
        <v>19</v>
      </c>
      <c r="AA675" s="7">
        <v>29</v>
      </c>
      <c r="AB675" s="149" t="s">
        <v>290</v>
      </c>
      <c r="AC675" s="149" t="s">
        <v>13956</v>
      </c>
      <c r="AD675" s="149" t="s">
        <v>290</v>
      </c>
      <c r="AE675" s="149" t="s">
        <v>13956</v>
      </c>
      <c r="AF675" s="149" t="s">
        <v>13956</v>
      </c>
      <c r="AG675" s="8">
        <v>38</v>
      </c>
      <c r="AH675" s="149" t="s">
        <v>290</v>
      </c>
      <c r="AI675" s="9">
        <v>48</v>
      </c>
      <c r="AJ675" s="150" t="s">
        <v>13956</v>
      </c>
      <c r="AK675" s="9">
        <v>48</v>
      </c>
    </row>
    <row r="676" spans="1:37">
      <c r="A676" s="10" t="s">
        <v>3535</v>
      </c>
      <c r="B676" s="11" t="s">
        <v>3536</v>
      </c>
      <c r="C676" s="11" t="s">
        <v>10419</v>
      </c>
      <c r="D676" s="11" t="s">
        <v>3538</v>
      </c>
      <c r="E676" s="11" t="s">
        <v>3539</v>
      </c>
      <c r="F676" s="11" t="s">
        <v>12765</v>
      </c>
      <c r="G676" s="11" t="s">
        <v>6946</v>
      </c>
      <c r="H676" s="148">
        <v>1.5</v>
      </c>
      <c r="I676" s="148">
        <v>28</v>
      </c>
      <c r="J676" s="29">
        <v>57</v>
      </c>
      <c r="K676" s="29">
        <v>54</v>
      </c>
      <c r="L676" s="29">
        <v>38</v>
      </c>
      <c r="M676" s="29">
        <v>44</v>
      </c>
      <c r="N676" s="29">
        <v>45</v>
      </c>
      <c r="O676" s="29">
        <v>52</v>
      </c>
      <c r="P676" s="29">
        <v>49</v>
      </c>
      <c r="Q676" s="29">
        <v>55</v>
      </c>
      <c r="R676" s="29">
        <v>53</v>
      </c>
      <c r="S676" s="29">
        <v>58</v>
      </c>
      <c r="T676" s="6" t="s">
        <v>13956</v>
      </c>
      <c r="U676" s="6" t="s">
        <v>13956</v>
      </c>
      <c r="V676" s="6" t="s">
        <v>13956</v>
      </c>
      <c r="W676" s="6" t="s">
        <v>13956</v>
      </c>
      <c r="X676" s="29">
        <v>49</v>
      </c>
      <c r="Y676" s="6" t="s">
        <v>13956</v>
      </c>
      <c r="Z676" s="7">
        <v>295</v>
      </c>
      <c r="AA676" s="7">
        <v>259</v>
      </c>
      <c r="AB676" s="8">
        <v>55</v>
      </c>
      <c r="AC676" s="149" t="s">
        <v>290</v>
      </c>
      <c r="AD676" s="8">
        <v>37</v>
      </c>
      <c r="AE676" s="8">
        <v>13</v>
      </c>
      <c r="AF676" s="149" t="s">
        <v>290</v>
      </c>
      <c r="AG676" s="8">
        <v>403</v>
      </c>
      <c r="AH676" s="8">
        <v>44</v>
      </c>
      <c r="AI676" s="9">
        <v>554</v>
      </c>
      <c r="AJ676" s="150" t="s">
        <v>13956</v>
      </c>
      <c r="AK676" s="9">
        <v>554</v>
      </c>
    </row>
    <row r="677" spans="1:37">
      <c r="A677" s="10" t="s">
        <v>12766</v>
      </c>
      <c r="B677" s="11" t="s">
        <v>308</v>
      </c>
      <c r="C677" s="11" t="s">
        <v>10428</v>
      </c>
      <c r="D677" s="11" t="s">
        <v>10423</v>
      </c>
      <c r="E677" s="11" t="s">
        <v>3559</v>
      </c>
      <c r="F677" s="11" t="s">
        <v>12767</v>
      </c>
      <c r="G677" s="11" t="s">
        <v>12768</v>
      </c>
      <c r="H677" s="148">
        <v>1</v>
      </c>
      <c r="I677" s="148">
        <v>11.3</v>
      </c>
      <c r="J677" s="29">
        <v>26</v>
      </c>
      <c r="K677" s="29">
        <v>10</v>
      </c>
      <c r="L677" s="29">
        <v>23</v>
      </c>
      <c r="M677" s="29">
        <v>18</v>
      </c>
      <c r="N677" s="29">
        <v>21</v>
      </c>
      <c r="O677" s="29">
        <v>14</v>
      </c>
      <c r="P677" s="29">
        <v>15</v>
      </c>
      <c r="Q677" s="29">
        <v>18</v>
      </c>
      <c r="R677" s="29">
        <v>15</v>
      </c>
      <c r="S677" s="29">
        <v>10</v>
      </c>
      <c r="T677" s="6" t="s">
        <v>13956</v>
      </c>
      <c r="U677" s="6" t="s">
        <v>13956</v>
      </c>
      <c r="V677" s="6" t="s">
        <v>13956</v>
      </c>
      <c r="W677" s="6" t="s">
        <v>13956</v>
      </c>
      <c r="X677" s="6" t="s">
        <v>13956</v>
      </c>
      <c r="Y677" s="6" t="s">
        <v>13956</v>
      </c>
      <c r="Z677" s="7">
        <v>96</v>
      </c>
      <c r="AA677" s="7">
        <v>74</v>
      </c>
      <c r="AB677" s="149" t="s">
        <v>13956</v>
      </c>
      <c r="AC677" s="149" t="s">
        <v>290</v>
      </c>
      <c r="AD677" s="8">
        <v>13</v>
      </c>
      <c r="AE677" s="149" t="s">
        <v>290</v>
      </c>
      <c r="AF677" s="149" t="s">
        <v>290</v>
      </c>
      <c r="AG677" s="8">
        <v>148</v>
      </c>
      <c r="AH677" s="149" t="s">
        <v>290</v>
      </c>
      <c r="AI677" s="9">
        <v>170</v>
      </c>
      <c r="AJ677" s="150" t="s">
        <v>13956</v>
      </c>
      <c r="AK677" s="9">
        <v>170</v>
      </c>
    </row>
    <row r="678" spans="1:37">
      <c r="A678" s="10" t="s">
        <v>12769</v>
      </c>
      <c r="B678" s="11" t="s">
        <v>10426</v>
      </c>
      <c r="C678" s="11" t="s">
        <v>10428</v>
      </c>
      <c r="D678" s="11" t="s">
        <v>3645</v>
      </c>
      <c r="E678" s="11" t="s">
        <v>3646</v>
      </c>
      <c r="F678" s="11" t="s">
        <v>12770</v>
      </c>
      <c r="G678" s="11" t="s">
        <v>7018</v>
      </c>
      <c r="H678" s="148">
        <v>1.3</v>
      </c>
      <c r="I678" s="148">
        <v>8.1</v>
      </c>
      <c r="J678" s="29">
        <v>20</v>
      </c>
      <c r="K678" s="29">
        <v>18</v>
      </c>
      <c r="L678" s="29">
        <v>19</v>
      </c>
      <c r="M678" s="29">
        <v>13</v>
      </c>
      <c r="N678" s="29">
        <v>20</v>
      </c>
      <c r="O678" s="29">
        <v>13</v>
      </c>
      <c r="P678" s="29">
        <v>13</v>
      </c>
      <c r="Q678" s="6" t="s">
        <v>13956</v>
      </c>
      <c r="R678" s="6" t="s">
        <v>13956</v>
      </c>
      <c r="S678" s="6" t="s">
        <v>13956</v>
      </c>
      <c r="T678" s="6" t="s">
        <v>13956</v>
      </c>
      <c r="U678" s="6" t="s">
        <v>13956</v>
      </c>
      <c r="V678" s="6" t="s">
        <v>13956</v>
      </c>
      <c r="W678" s="6" t="s">
        <v>13956</v>
      </c>
      <c r="X678" s="6" t="s">
        <v>290</v>
      </c>
      <c r="Y678" s="6" t="s">
        <v>13956</v>
      </c>
      <c r="Z678" s="7">
        <v>55</v>
      </c>
      <c r="AA678" s="7">
        <v>62</v>
      </c>
      <c r="AB678" s="149" t="s">
        <v>290</v>
      </c>
      <c r="AC678" s="149" t="s">
        <v>13956</v>
      </c>
      <c r="AD678" s="149" t="s">
        <v>290</v>
      </c>
      <c r="AE678" s="149" t="s">
        <v>13956</v>
      </c>
      <c r="AF678" s="149" t="s">
        <v>13956</v>
      </c>
      <c r="AG678" s="8">
        <v>92</v>
      </c>
      <c r="AH678" s="8">
        <v>14</v>
      </c>
      <c r="AI678" s="9">
        <v>117</v>
      </c>
      <c r="AJ678" s="150" t="s">
        <v>13956</v>
      </c>
      <c r="AK678" s="9">
        <v>117</v>
      </c>
    </row>
    <row r="679" spans="1:37">
      <c r="A679" s="10" t="s">
        <v>3554</v>
      </c>
      <c r="B679" s="11" t="s">
        <v>3555</v>
      </c>
      <c r="C679" s="11" t="s">
        <v>10436</v>
      </c>
      <c r="D679" s="11" t="s">
        <v>3558</v>
      </c>
      <c r="E679" s="11" t="s">
        <v>3559</v>
      </c>
      <c r="F679" s="11" t="s">
        <v>12777</v>
      </c>
      <c r="G679" s="11" t="s">
        <v>12778</v>
      </c>
      <c r="H679" s="148">
        <v>1.4</v>
      </c>
      <c r="I679" s="148">
        <v>8.3000000000000007</v>
      </c>
      <c r="J679" s="29">
        <v>26</v>
      </c>
      <c r="K679" s="29">
        <v>12</v>
      </c>
      <c r="L679" s="29">
        <v>15</v>
      </c>
      <c r="M679" s="29">
        <v>19</v>
      </c>
      <c r="N679" s="29">
        <v>14</v>
      </c>
      <c r="O679" s="6" t="s">
        <v>290</v>
      </c>
      <c r="P679" s="29">
        <v>11</v>
      </c>
      <c r="Q679" s="29">
        <v>12</v>
      </c>
      <c r="R679" s="29">
        <v>19</v>
      </c>
      <c r="S679" s="6" t="s">
        <v>290</v>
      </c>
      <c r="T679" s="6" t="s">
        <v>13956</v>
      </c>
      <c r="U679" s="6" t="s">
        <v>13956</v>
      </c>
      <c r="V679" s="6" t="s">
        <v>13956</v>
      </c>
      <c r="W679" s="6" t="s">
        <v>13956</v>
      </c>
      <c r="X679" s="6" t="s">
        <v>13956</v>
      </c>
      <c r="Y679" s="6" t="s">
        <v>13956</v>
      </c>
      <c r="Z679" s="7">
        <v>59</v>
      </c>
      <c r="AA679" s="7">
        <v>86</v>
      </c>
      <c r="AB679" s="149" t="s">
        <v>290</v>
      </c>
      <c r="AC679" s="149" t="s">
        <v>13956</v>
      </c>
      <c r="AD679" s="149" t="s">
        <v>290</v>
      </c>
      <c r="AE679" s="149" t="s">
        <v>290</v>
      </c>
      <c r="AF679" s="149" t="s">
        <v>290</v>
      </c>
      <c r="AG679" s="8">
        <v>133</v>
      </c>
      <c r="AH679" s="149" t="s">
        <v>290</v>
      </c>
      <c r="AI679" s="9">
        <v>145</v>
      </c>
      <c r="AJ679" s="150" t="s">
        <v>13956</v>
      </c>
      <c r="AK679" s="9">
        <v>145</v>
      </c>
    </row>
    <row r="680" spans="1:37">
      <c r="A680" s="10" t="s">
        <v>3565</v>
      </c>
      <c r="B680" s="11" t="s">
        <v>3566</v>
      </c>
      <c r="C680" s="11" t="s">
        <v>10440</v>
      </c>
      <c r="D680" s="11" t="s">
        <v>3569</v>
      </c>
      <c r="E680" s="11" t="s">
        <v>3467</v>
      </c>
      <c r="F680" s="11" t="s">
        <v>12781</v>
      </c>
      <c r="G680" s="11" t="s">
        <v>6955</v>
      </c>
      <c r="H680" s="148">
        <v>4</v>
      </c>
      <c r="I680" s="148">
        <v>14.5</v>
      </c>
      <c r="J680" s="29">
        <v>18</v>
      </c>
      <c r="K680" s="29">
        <v>10</v>
      </c>
      <c r="L680" s="29">
        <v>18</v>
      </c>
      <c r="M680" s="29">
        <v>16</v>
      </c>
      <c r="N680" s="29">
        <v>10</v>
      </c>
      <c r="O680" s="29">
        <v>12</v>
      </c>
      <c r="P680" s="29">
        <v>16</v>
      </c>
      <c r="Q680" s="29">
        <v>12</v>
      </c>
      <c r="R680" s="29">
        <v>10</v>
      </c>
      <c r="S680" s="6" t="s">
        <v>290</v>
      </c>
      <c r="T680" s="6" t="s">
        <v>13956</v>
      </c>
      <c r="U680" s="6" t="s">
        <v>13956</v>
      </c>
      <c r="V680" s="6" t="s">
        <v>13956</v>
      </c>
      <c r="W680" s="6" t="s">
        <v>13956</v>
      </c>
      <c r="X680" s="6" t="s">
        <v>13956</v>
      </c>
      <c r="Y680" s="6" t="s">
        <v>13956</v>
      </c>
      <c r="Z680" s="7">
        <v>64</v>
      </c>
      <c r="AA680" s="7">
        <v>65</v>
      </c>
      <c r="AB680" s="149" t="s">
        <v>290</v>
      </c>
      <c r="AC680" s="149" t="s">
        <v>13956</v>
      </c>
      <c r="AD680" s="8">
        <v>19</v>
      </c>
      <c r="AE680" s="8">
        <v>14</v>
      </c>
      <c r="AF680" s="149" t="s">
        <v>13956</v>
      </c>
      <c r="AG680" s="8">
        <v>79</v>
      </c>
      <c r="AH680" s="8">
        <v>10</v>
      </c>
      <c r="AI680" s="9">
        <v>129</v>
      </c>
      <c r="AJ680" s="150" t="s">
        <v>13956</v>
      </c>
      <c r="AK680" s="9">
        <v>129</v>
      </c>
    </row>
    <row r="681" spans="1:37">
      <c r="A681" s="10" t="s">
        <v>3570</v>
      </c>
      <c r="B681" s="11" t="s">
        <v>3571</v>
      </c>
      <c r="C681" s="11" t="s">
        <v>10443</v>
      </c>
      <c r="D681" s="11" t="s">
        <v>3572</v>
      </c>
      <c r="E681" s="11" t="s">
        <v>3518</v>
      </c>
      <c r="F681" s="11" t="s">
        <v>12782</v>
      </c>
      <c r="G681" s="11" t="s">
        <v>6958</v>
      </c>
      <c r="H681" s="148">
        <v>5.0999999999999996</v>
      </c>
      <c r="I681" s="148">
        <v>17.5</v>
      </c>
      <c r="J681" s="29">
        <v>19</v>
      </c>
      <c r="K681" s="29">
        <v>20</v>
      </c>
      <c r="L681" s="29">
        <v>16</v>
      </c>
      <c r="M681" s="29">
        <v>15</v>
      </c>
      <c r="N681" s="29">
        <v>15</v>
      </c>
      <c r="O681" s="29">
        <v>18</v>
      </c>
      <c r="P681" s="29">
        <v>19</v>
      </c>
      <c r="Q681" s="29">
        <v>11</v>
      </c>
      <c r="R681" s="29">
        <v>17</v>
      </c>
      <c r="S681" s="29">
        <v>11</v>
      </c>
      <c r="T681" s="29">
        <v>15</v>
      </c>
      <c r="U681" s="29">
        <v>13</v>
      </c>
      <c r="V681" s="29">
        <v>14</v>
      </c>
      <c r="W681" s="6" t="s">
        <v>290</v>
      </c>
      <c r="X681" s="29">
        <v>10</v>
      </c>
      <c r="Y681" s="6" t="s">
        <v>290</v>
      </c>
      <c r="Z681" s="7">
        <v>105</v>
      </c>
      <c r="AA681" s="7">
        <v>118</v>
      </c>
      <c r="AB681" s="8">
        <v>14</v>
      </c>
      <c r="AC681" s="149" t="s">
        <v>290</v>
      </c>
      <c r="AD681" s="8">
        <v>12</v>
      </c>
      <c r="AE681" s="8">
        <v>18</v>
      </c>
      <c r="AF681" s="149" t="s">
        <v>290</v>
      </c>
      <c r="AG681" s="8">
        <v>148</v>
      </c>
      <c r="AH681" s="8">
        <v>22</v>
      </c>
      <c r="AI681" s="9">
        <v>171</v>
      </c>
      <c r="AJ681" s="9">
        <v>52</v>
      </c>
      <c r="AK681" s="9">
        <v>223</v>
      </c>
    </row>
    <row r="682" spans="1:37">
      <c r="A682" s="10" t="s">
        <v>3576</v>
      </c>
      <c r="B682" s="11" t="s">
        <v>3577</v>
      </c>
      <c r="C682" s="11" t="s">
        <v>6962</v>
      </c>
      <c r="D682" s="11" t="s">
        <v>3579</v>
      </c>
      <c r="E682" s="11" t="s">
        <v>3495</v>
      </c>
      <c r="F682" s="11" t="s">
        <v>12783</v>
      </c>
      <c r="G682" s="11" t="s">
        <v>6964</v>
      </c>
      <c r="H682" s="148">
        <v>1.8</v>
      </c>
      <c r="I682" s="148">
        <v>12.4</v>
      </c>
      <c r="J682" s="6" t="s">
        <v>290</v>
      </c>
      <c r="K682" s="29">
        <v>13</v>
      </c>
      <c r="L682" s="29">
        <v>14</v>
      </c>
      <c r="M682" s="29">
        <v>14</v>
      </c>
      <c r="N682" s="29">
        <v>19</v>
      </c>
      <c r="O682" s="29">
        <v>16</v>
      </c>
      <c r="P682" s="29">
        <v>10</v>
      </c>
      <c r="Q682" s="29">
        <v>22</v>
      </c>
      <c r="R682" s="29">
        <v>14</v>
      </c>
      <c r="S682" s="29">
        <v>11</v>
      </c>
      <c r="T682" s="29">
        <v>14</v>
      </c>
      <c r="U682" s="6" t="s">
        <v>290</v>
      </c>
      <c r="V682" s="6" t="s">
        <v>290</v>
      </c>
      <c r="W682" s="6" t="s">
        <v>290</v>
      </c>
      <c r="X682" s="6" t="s">
        <v>13956</v>
      </c>
      <c r="Y682" s="6" t="s">
        <v>13956</v>
      </c>
      <c r="Z682" s="7">
        <v>89</v>
      </c>
      <c r="AA682" s="7">
        <v>88</v>
      </c>
      <c r="AB682" s="8">
        <v>37</v>
      </c>
      <c r="AC682" s="149" t="s">
        <v>13956</v>
      </c>
      <c r="AD682" s="8">
        <v>13</v>
      </c>
      <c r="AE682" s="8">
        <v>65</v>
      </c>
      <c r="AF682" s="149" t="s">
        <v>13956</v>
      </c>
      <c r="AG682" s="8">
        <v>45</v>
      </c>
      <c r="AH682" s="8">
        <v>17</v>
      </c>
      <c r="AI682" s="9">
        <v>142</v>
      </c>
      <c r="AJ682" s="9">
        <v>35</v>
      </c>
      <c r="AK682" s="9">
        <v>177</v>
      </c>
    </row>
    <row r="683" spans="1:37">
      <c r="A683" s="10" t="s">
        <v>3581</v>
      </c>
      <c r="B683" s="11" t="s">
        <v>3582</v>
      </c>
      <c r="C683" s="11" t="s">
        <v>10448</v>
      </c>
      <c r="D683" s="11" t="s">
        <v>10449</v>
      </c>
      <c r="E683" s="11" t="s">
        <v>3495</v>
      </c>
      <c r="F683" s="11" t="s">
        <v>14104</v>
      </c>
      <c r="G683" s="11" t="s">
        <v>7001</v>
      </c>
      <c r="H683" s="148">
        <v>2</v>
      </c>
      <c r="I683" s="148">
        <v>7</v>
      </c>
      <c r="J683" s="29">
        <v>16</v>
      </c>
      <c r="K683" s="29">
        <v>10</v>
      </c>
      <c r="L683" s="6" t="s">
        <v>290</v>
      </c>
      <c r="M683" s="6" t="s">
        <v>290</v>
      </c>
      <c r="N683" s="6" t="s">
        <v>290</v>
      </c>
      <c r="O683" s="6" t="s">
        <v>290</v>
      </c>
      <c r="P683" s="6" t="s">
        <v>290</v>
      </c>
      <c r="Q683" s="6" t="s">
        <v>13956</v>
      </c>
      <c r="R683" s="6" t="s">
        <v>13956</v>
      </c>
      <c r="S683" s="6" t="s">
        <v>13956</v>
      </c>
      <c r="T683" s="6" t="s">
        <v>13956</v>
      </c>
      <c r="U683" s="6" t="s">
        <v>13956</v>
      </c>
      <c r="V683" s="6" t="s">
        <v>13956</v>
      </c>
      <c r="W683" s="6" t="s">
        <v>13956</v>
      </c>
      <c r="X683" s="6" t="s">
        <v>13956</v>
      </c>
      <c r="Y683" s="6" t="s">
        <v>13956</v>
      </c>
      <c r="Z683" s="7">
        <v>16</v>
      </c>
      <c r="AA683" s="7">
        <v>33</v>
      </c>
      <c r="AB683" s="149" t="s">
        <v>290</v>
      </c>
      <c r="AC683" s="149" t="s">
        <v>13956</v>
      </c>
      <c r="AD683" s="149" t="s">
        <v>290</v>
      </c>
      <c r="AE683" s="8">
        <v>32</v>
      </c>
      <c r="AF683" s="149" t="s">
        <v>13956</v>
      </c>
      <c r="AG683" s="149" t="s">
        <v>13956</v>
      </c>
      <c r="AH683" s="149" t="s">
        <v>290</v>
      </c>
      <c r="AI683" s="9">
        <v>49</v>
      </c>
      <c r="AJ683" s="150" t="s">
        <v>13956</v>
      </c>
      <c r="AK683" s="9">
        <v>49</v>
      </c>
    </row>
    <row r="684" spans="1:37">
      <c r="A684" s="10" t="s">
        <v>3585</v>
      </c>
      <c r="B684" s="11" t="s">
        <v>3586</v>
      </c>
      <c r="C684" s="11" t="s">
        <v>10453</v>
      </c>
      <c r="D684" s="11" t="s">
        <v>10454</v>
      </c>
      <c r="E684" s="11" t="s">
        <v>3495</v>
      </c>
      <c r="F684" s="11" t="s">
        <v>12784</v>
      </c>
      <c r="G684" s="11" t="s">
        <v>12785</v>
      </c>
      <c r="H684" s="148">
        <v>3</v>
      </c>
      <c r="I684" s="148">
        <v>22</v>
      </c>
      <c r="J684" s="6" t="s">
        <v>13956</v>
      </c>
      <c r="K684" s="6" t="s">
        <v>13956</v>
      </c>
      <c r="L684" s="6" t="s">
        <v>13956</v>
      </c>
      <c r="M684" s="6" t="s">
        <v>13956</v>
      </c>
      <c r="N684" s="6" t="s">
        <v>13956</v>
      </c>
      <c r="O684" s="6" t="s">
        <v>13956</v>
      </c>
      <c r="P684" s="6" t="s">
        <v>13956</v>
      </c>
      <c r="Q684" s="6" t="s">
        <v>13956</v>
      </c>
      <c r="R684" s="6" t="s">
        <v>13956</v>
      </c>
      <c r="S684" s="6" t="s">
        <v>13956</v>
      </c>
      <c r="T684" s="29">
        <v>107</v>
      </c>
      <c r="U684" s="29">
        <v>101</v>
      </c>
      <c r="V684" s="29">
        <v>83</v>
      </c>
      <c r="W684" s="29">
        <v>73</v>
      </c>
      <c r="X684" s="6" t="s">
        <v>13956</v>
      </c>
      <c r="Y684" s="6" t="s">
        <v>13956</v>
      </c>
      <c r="Z684" s="7">
        <v>208</v>
      </c>
      <c r="AA684" s="7">
        <v>156</v>
      </c>
      <c r="AB684" s="8">
        <v>324</v>
      </c>
      <c r="AC684" s="149" t="s">
        <v>13956</v>
      </c>
      <c r="AD684" s="149" t="s">
        <v>290</v>
      </c>
      <c r="AE684" s="8">
        <v>26</v>
      </c>
      <c r="AF684" s="149" t="s">
        <v>13956</v>
      </c>
      <c r="AG684" s="149" t="s">
        <v>290</v>
      </c>
      <c r="AH684" s="8">
        <v>11</v>
      </c>
      <c r="AI684" s="150" t="s">
        <v>13956</v>
      </c>
      <c r="AJ684" s="9">
        <v>364</v>
      </c>
      <c r="AK684" s="9">
        <v>364</v>
      </c>
    </row>
    <row r="685" spans="1:37">
      <c r="A685" s="10" t="s">
        <v>13827</v>
      </c>
      <c r="B685" s="11" t="s">
        <v>13828</v>
      </c>
      <c r="C685" s="11" t="s">
        <v>13829</v>
      </c>
      <c r="D685" s="11" t="s">
        <v>13830</v>
      </c>
      <c r="E685" s="11" t="s">
        <v>3634</v>
      </c>
      <c r="F685" s="11" t="s">
        <v>13831</v>
      </c>
      <c r="G685" s="11" t="s">
        <v>13832</v>
      </c>
      <c r="H685" s="148">
        <v>1</v>
      </c>
      <c r="I685" s="148">
        <v>2.5</v>
      </c>
      <c r="J685" s="6" t="s">
        <v>13956</v>
      </c>
      <c r="K685" s="6" t="s">
        <v>13956</v>
      </c>
      <c r="L685" s="6" t="s">
        <v>13956</v>
      </c>
      <c r="M685" s="6" t="s">
        <v>13956</v>
      </c>
      <c r="N685" s="6" t="s">
        <v>13956</v>
      </c>
      <c r="O685" s="6" t="s">
        <v>13956</v>
      </c>
      <c r="P685" s="6" t="s">
        <v>13956</v>
      </c>
      <c r="Q685" s="6" t="s">
        <v>13956</v>
      </c>
      <c r="R685" s="6" t="s">
        <v>13956</v>
      </c>
      <c r="S685" s="6" t="s">
        <v>13956</v>
      </c>
      <c r="T685" s="6" t="s">
        <v>290</v>
      </c>
      <c r="U685" s="6" t="s">
        <v>13956</v>
      </c>
      <c r="V685" s="6" t="s">
        <v>13956</v>
      </c>
      <c r="W685" s="6" t="s">
        <v>13956</v>
      </c>
      <c r="X685" s="6" t="s">
        <v>13956</v>
      </c>
      <c r="Y685" s="6" t="s">
        <v>13956</v>
      </c>
      <c r="Z685" s="151" t="s">
        <v>290</v>
      </c>
      <c r="AA685" s="151" t="s">
        <v>290</v>
      </c>
      <c r="AB685" s="149" t="s">
        <v>290</v>
      </c>
      <c r="AC685" s="149" t="s">
        <v>13956</v>
      </c>
      <c r="AD685" s="149" t="s">
        <v>13956</v>
      </c>
      <c r="AE685" s="149" t="s">
        <v>13956</v>
      </c>
      <c r="AF685" s="149" t="s">
        <v>13956</v>
      </c>
      <c r="AG685" s="149" t="s">
        <v>290</v>
      </c>
      <c r="AH685" s="149" t="s">
        <v>13956</v>
      </c>
      <c r="AI685" s="150" t="s">
        <v>13956</v>
      </c>
      <c r="AJ685" s="150" t="s">
        <v>290</v>
      </c>
      <c r="AK685" s="150" t="s">
        <v>290</v>
      </c>
    </row>
    <row r="686" spans="1:37">
      <c r="A686" s="10" t="s">
        <v>4765</v>
      </c>
      <c r="B686" s="11" t="s">
        <v>4766</v>
      </c>
      <c r="C686" s="11" t="s">
        <v>13833</v>
      </c>
      <c r="D686" s="11" t="s">
        <v>4768</v>
      </c>
      <c r="E686" s="11" t="s">
        <v>3646</v>
      </c>
      <c r="F686" s="11" t="s">
        <v>13834</v>
      </c>
      <c r="G686" s="11" t="s">
        <v>13835</v>
      </c>
      <c r="H686" s="148">
        <v>2.5</v>
      </c>
      <c r="I686" s="148">
        <v>11.1</v>
      </c>
      <c r="J686" s="29">
        <v>23</v>
      </c>
      <c r="K686" s="29">
        <v>10</v>
      </c>
      <c r="L686" s="6" t="s">
        <v>290</v>
      </c>
      <c r="M686" s="6" t="s">
        <v>290</v>
      </c>
      <c r="N686" s="29">
        <v>10</v>
      </c>
      <c r="O686" s="6" t="s">
        <v>290</v>
      </c>
      <c r="P686" s="6" t="s">
        <v>290</v>
      </c>
      <c r="Q686" s="6" t="s">
        <v>290</v>
      </c>
      <c r="R686" s="6" t="s">
        <v>290</v>
      </c>
      <c r="S686" s="6" t="s">
        <v>290</v>
      </c>
      <c r="T686" s="6" t="s">
        <v>13956</v>
      </c>
      <c r="U686" s="6" t="s">
        <v>13956</v>
      </c>
      <c r="V686" s="6" t="s">
        <v>13956</v>
      </c>
      <c r="W686" s="6" t="s">
        <v>13956</v>
      </c>
      <c r="X686" s="6" t="s">
        <v>13956</v>
      </c>
      <c r="Y686" s="6" t="s">
        <v>13956</v>
      </c>
      <c r="Z686" s="7">
        <v>41</v>
      </c>
      <c r="AA686" s="7">
        <v>46</v>
      </c>
      <c r="AB686" s="149" t="s">
        <v>290</v>
      </c>
      <c r="AC686" s="149" t="s">
        <v>13956</v>
      </c>
      <c r="AD686" s="149" t="s">
        <v>290</v>
      </c>
      <c r="AE686" s="149" t="s">
        <v>290</v>
      </c>
      <c r="AF686" s="149" t="s">
        <v>13956</v>
      </c>
      <c r="AG686" s="8">
        <v>68</v>
      </c>
      <c r="AH686" s="149" t="s">
        <v>290</v>
      </c>
      <c r="AI686" s="9">
        <v>87</v>
      </c>
      <c r="AJ686" s="150" t="s">
        <v>13956</v>
      </c>
      <c r="AK686" s="9">
        <v>87</v>
      </c>
    </row>
    <row r="687" spans="1:37">
      <c r="A687" s="10" t="s">
        <v>3608</v>
      </c>
      <c r="B687" s="11" t="s">
        <v>3609</v>
      </c>
      <c r="C687" s="11" t="s">
        <v>10458</v>
      </c>
      <c r="D687" s="11" t="s">
        <v>3611</v>
      </c>
      <c r="E687" s="11" t="s">
        <v>3467</v>
      </c>
      <c r="F687" s="11" t="s">
        <v>12786</v>
      </c>
      <c r="G687" s="11" t="s">
        <v>6988</v>
      </c>
      <c r="H687" s="148">
        <v>12</v>
      </c>
      <c r="I687" s="148">
        <v>25.900000000000002</v>
      </c>
      <c r="J687" s="6" t="s">
        <v>13956</v>
      </c>
      <c r="K687" s="6" t="s">
        <v>13956</v>
      </c>
      <c r="L687" s="6" t="s">
        <v>13956</v>
      </c>
      <c r="M687" s="6" t="s">
        <v>13956</v>
      </c>
      <c r="N687" s="6" t="s">
        <v>13956</v>
      </c>
      <c r="O687" s="6" t="s">
        <v>13956</v>
      </c>
      <c r="P687" s="6" t="s">
        <v>13956</v>
      </c>
      <c r="Q687" s="6" t="s">
        <v>13956</v>
      </c>
      <c r="R687" s="6" t="s">
        <v>13956</v>
      </c>
      <c r="S687" s="6" t="s">
        <v>13956</v>
      </c>
      <c r="T687" s="29">
        <v>30</v>
      </c>
      <c r="U687" s="29">
        <v>42</v>
      </c>
      <c r="V687" s="29">
        <v>48</v>
      </c>
      <c r="W687" s="29">
        <v>43</v>
      </c>
      <c r="X687" s="6" t="s">
        <v>13956</v>
      </c>
      <c r="Y687" s="29">
        <v>14</v>
      </c>
      <c r="Z687" s="7">
        <v>177</v>
      </c>
      <c r="AA687" s="151" t="s">
        <v>13956</v>
      </c>
      <c r="AB687" s="8">
        <v>36</v>
      </c>
      <c r="AC687" s="149" t="s">
        <v>13956</v>
      </c>
      <c r="AD687" s="8">
        <v>31</v>
      </c>
      <c r="AE687" s="149" t="s">
        <v>290</v>
      </c>
      <c r="AF687" s="149" t="s">
        <v>13956</v>
      </c>
      <c r="AG687" s="8">
        <v>108</v>
      </c>
      <c r="AH687" s="149" t="s">
        <v>13956</v>
      </c>
      <c r="AI687" s="150" t="s">
        <v>13956</v>
      </c>
      <c r="AJ687" s="9">
        <v>177</v>
      </c>
      <c r="AK687" s="9">
        <v>177</v>
      </c>
    </row>
    <row r="688" spans="1:37">
      <c r="A688" s="10" t="s">
        <v>3616</v>
      </c>
      <c r="B688" s="11" t="s">
        <v>3617</v>
      </c>
      <c r="C688" s="11" t="s">
        <v>12788</v>
      </c>
      <c r="D688" s="11" t="s">
        <v>3619</v>
      </c>
      <c r="E688" s="11" t="s">
        <v>3620</v>
      </c>
      <c r="F688" s="11" t="s">
        <v>12789</v>
      </c>
      <c r="G688" s="11" t="s">
        <v>6994</v>
      </c>
      <c r="H688" s="148">
        <v>14.8</v>
      </c>
      <c r="I688" s="148">
        <v>82.2</v>
      </c>
      <c r="J688" s="6" t="s">
        <v>13956</v>
      </c>
      <c r="K688" s="6" t="s">
        <v>13956</v>
      </c>
      <c r="L688" s="6" t="s">
        <v>13956</v>
      </c>
      <c r="M688" s="6" t="s">
        <v>13956</v>
      </c>
      <c r="N688" s="6" t="s">
        <v>13956</v>
      </c>
      <c r="O688" s="6" t="s">
        <v>13956</v>
      </c>
      <c r="P688" s="6" t="s">
        <v>13956</v>
      </c>
      <c r="Q688" s="6" t="s">
        <v>13956</v>
      </c>
      <c r="R688" s="6" t="s">
        <v>13956</v>
      </c>
      <c r="S688" s="6" t="s">
        <v>13956</v>
      </c>
      <c r="T688" s="29">
        <v>326</v>
      </c>
      <c r="U688" s="29">
        <v>346</v>
      </c>
      <c r="V688" s="29">
        <v>330</v>
      </c>
      <c r="W688" s="29">
        <v>285</v>
      </c>
      <c r="X688" s="6" t="s">
        <v>13956</v>
      </c>
      <c r="Y688" s="29">
        <v>37</v>
      </c>
      <c r="Z688" s="7">
        <v>675</v>
      </c>
      <c r="AA688" s="7">
        <v>649</v>
      </c>
      <c r="AB688" s="8">
        <v>78</v>
      </c>
      <c r="AC688" s="149" t="s">
        <v>290</v>
      </c>
      <c r="AD688" s="8">
        <v>78</v>
      </c>
      <c r="AE688" s="8">
        <v>32</v>
      </c>
      <c r="AF688" s="149" t="s">
        <v>290</v>
      </c>
      <c r="AG688" s="8">
        <v>1069</v>
      </c>
      <c r="AH688" s="8">
        <v>58</v>
      </c>
      <c r="AI688" s="150" t="s">
        <v>13956</v>
      </c>
      <c r="AJ688" s="9">
        <v>1324</v>
      </c>
      <c r="AK688" s="9">
        <v>1324</v>
      </c>
    </row>
    <row r="689" spans="1:37">
      <c r="A689" s="10" t="s">
        <v>4769</v>
      </c>
      <c r="B689" s="11" t="s">
        <v>4770</v>
      </c>
      <c r="C689" s="11" t="s">
        <v>12790</v>
      </c>
      <c r="D689" s="11" t="s">
        <v>4772</v>
      </c>
      <c r="E689" s="11" t="s">
        <v>3546</v>
      </c>
      <c r="F689" s="11" t="s">
        <v>12791</v>
      </c>
      <c r="G689" s="11" t="s">
        <v>6997</v>
      </c>
      <c r="H689" s="148">
        <v>3</v>
      </c>
      <c r="I689" s="148">
        <v>22</v>
      </c>
      <c r="J689" s="29">
        <v>56</v>
      </c>
      <c r="K689" s="29">
        <v>29</v>
      </c>
      <c r="L689" s="29">
        <v>14</v>
      </c>
      <c r="M689" s="6" t="s">
        <v>290</v>
      </c>
      <c r="N689" s="29">
        <v>15</v>
      </c>
      <c r="O689" s="6" t="s">
        <v>290</v>
      </c>
      <c r="P689" s="6" t="s">
        <v>290</v>
      </c>
      <c r="Q689" s="6" t="s">
        <v>290</v>
      </c>
      <c r="R689" s="6" t="s">
        <v>290</v>
      </c>
      <c r="S689" s="6" t="s">
        <v>290</v>
      </c>
      <c r="T689" s="6" t="s">
        <v>13956</v>
      </c>
      <c r="U689" s="6" t="s">
        <v>13956</v>
      </c>
      <c r="V689" s="6" t="s">
        <v>13956</v>
      </c>
      <c r="W689" s="6" t="s">
        <v>13956</v>
      </c>
      <c r="X689" s="6" t="s">
        <v>13956</v>
      </c>
      <c r="Y689" s="6" t="s">
        <v>13956</v>
      </c>
      <c r="Z689" s="7">
        <v>60</v>
      </c>
      <c r="AA689" s="7">
        <v>87</v>
      </c>
      <c r="AB689" s="8">
        <v>11</v>
      </c>
      <c r="AC689" s="149" t="s">
        <v>13956</v>
      </c>
      <c r="AD689" s="8">
        <v>48</v>
      </c>
      <c r="AE689" s="8">
        <v>15</v>
      </c>
      <c r="AF689" s="149" t="s">
        <v>290</v>
      </c>
      <c r="AG689" s="8">
        <v>53</v>
      </c>
      <c r="AH689" s="8">
        <v>18</v>
      </c>
      <c r="AI689" s="9">
        <v>147</v>
      </c>
      <c r="AJ689" s="150" t="s">
        <v>13956</v>
      </c>
      <c r="AK689" s="9">
        <v>147</v>
      </c>
    </row>
    <row r="690" spans="1:37">
      <c r="A690" s="10" t="s">
        <v>3622</v>
      </c>
      <c r="B690" s="11" t="s">
        <v>3623</v>
      </c>
      <c r="C690" s="11" t="s">
        <v>10465</v>
      </c>
      <c r="D690" s="11" t="s">
        <v>10466</v>
      </c>
      <c r="E690" s="11" t="s">
        <v>3513</v>
      </c>
      <c r="F690" s="11" t="s">
        <v>12792</v>
      </c>
      <c r="G690" s="11" t="s">
        <v>7004</v>
      </c>
      <c r="H690" s="148">
        <v>3</v>
      </c>
      <c r="I690" s="148">
        <v>25</v>
      </c>
      <c r="J690" s="6" t="s">
        <v>13956</v>
      </c>
      <c r="K690" s="29">
        <v>52</v>
      </c>
      <c r="L690" s="29">
        <v>17</v>
      </c>
      <c r="M690" s="6" t="s">
        <v>290</v>
      </c>
      <c r="N690" s="29">
        <v>13</v>
      </c>
      <c r="O690" s="6" t="s">
        <v>290</v>
      </c>
      <c r="P690" s="6" t="s">
        <v>290</v>
      </c>
      <c r="Q690" s="6" t="s">
        <v>290</v>
      </c>
      <c r="R690" s="6" t="s">
        <v>290</v>
      </c>
      <c r="S690" s="6" t="s">
        <v>290</v>
      </c>
      <c r="T690" s="6" t="s">
        <v>290</v>
      </c>
      <c r="U690" s="6" t="s">
        <v>290</v>
      </c>
      <c r="V690" s="6" t="s">
        <v>290</v>
      </c>
      <c r="W690" s="6" t="s">
        <v>290</v>
      </c>
      <c r="X690" s="6" t="s">
        <v>13956</v>
      </c>
      <c r="Y690" s="6" t="s">
        <v>13956</v>
      </c>
      <c r="Z690" s="7">
        <v>56</v>
      </c>
      <c r="AA690" s="7">
        <v>76</v>
      </c>
      <c r="AB690" s="149" t="s">
        <v>290</v>
      </c>
      <c r="AC690" s="149" t="s">
        <v>13956</v>
      </c>
      <c r="AD690" s="8">
        <v>27</v>
      </c>
      <c r="AE690" s="149" t="s">
        <v>290</v>
      </c>
      <c r="AF690" s="149" t="s">
        <v>13956</v>
      </c>
      <c r="AG690" s="8">
        <v>85</v>
      </c>
      <c r="AH690" s="8">
        <v>12</v>
      </c>
      <c r="AI690" s="9">
        <v>111</v>
      </c>
      <c r="AJ690" s="9">
        <v>21</v>
      </c>
      <c r="AK690" s="9">
        <v>132</v>
      </c>
    </row>
    <row r="691" spans="1:37">
      <c r="A691" s="10" t="s">
        <v>12799</v>
      </c>
      <c r="B691" s="11" t="s">
        <v>10484</v>
      </c>
      <c r="C691" s="11" t="s">
        <v>5082</v>
      </c>
      <c r="D691" s="11" t="s">
        <v>10486</v>
      </c>
      <c r="E691" s="11" t="s">
        <v>825</v>
      </c>
      <c r="F691" s="11" t="s">
        <v>12800</v>
      </c>
      <c r="G691" s="11" t="s">
        <v>12801</v>
      </c>
      <c r="H691" s="148">
        <v>0.5</v>
      </c>
      <c r="I691" s="148">
        <v>5</v>
      </c>
      <c r="J691" s="29">
        <v>20</v>
      </c>
      <c r="K691" s="6" t="s">
        <v>290</v>
      </c>
      <c r="L691" s="6" t="s">
        <v>13956</v>
      </c>
      <c r="M691" s="6" t="s">
        <v>13956</v>
      </c>
      <c r="N691" s="6" t="s">
        <v>13956</v>
      </c>
      <c r="O691" s="6" t="s">
        <v>13956</v>
      </c>
      <c r="P691" s="6" t="s">
        <v>13956</v>
      </c>
      <c r="Q691" s="6" t="s">
        <v>13956</v>
      </c>
      <c r="R691" s="6" t="s">
        <v>13956</v>
      </c>
      <c r="S691" s="6" t="s">
        <v>13956</v>
      </c>
      <c r="T691" s="6" t="s">
        <v>13956</v>
      </c>
      <c r="U691" s="6" t="s">
        <v>13956</v>
      </c>
      <c r="V691" s="6" t="s">
        <v>13956</v>
      </c>
      <c r="W691" s="6" t="s">
        <v>13956</v>
      </c>
      <c r="X691" s="6" t="s">
        <v>13956</v>
      </c>
      <c r="Y691" s="6" t="s">
        <v>13956</v>
      </c>
      <c r="Z691" s="7">
        <v>14</v>
      </c>
      <c r="AA691" s="151" t="s">
        <v>290</v>
      </c>
      <c r="AB691" s="149" t="s">
        <v>13956</v>
      </c>
      <c r="AC691" s="149" t="s">
        <v>290</v>
      </c>
      <c r="AD691" s="149" t="s">
        <v>290</v>
      </c>
      <c r="AE691" s="149" t="s">
        <v>13956</v>
      </c>
      <c r="AF691" s="149" t="s">
        <v>13956</v>
      </c>
      <c r="AG691" s="8">
        <v>17</v>
      </c>
      <c r="AH691" s="149" t="s">
        <v>13956</v>
      </c>
      <c r="AI691" s="9">
        <v>23</v>
      </c>
      <c r="AJ691" s="150" t="s">
        <v>13956</v>
      </c>
      <c r="AK691" s="9">
        <v>23</v>
      </c>
    </row>
    <row r="692" spans="1:37">
      <c r="A692" s="10" t="s">
        <v>12803</v>
      </c>
      <c r="B692" s="11" t="s">
        <v>12804</v>
      </c>
      <c r="C692" s="11" t="s">
        <v>12805</v>
      </c>
      <c r="D692" s="11" t="s">
        <v>12806</v>
      </c>
      <c r="E692" s="11" t="s">
        <v>3603</v>
      </c>
      <c r="F692" s="11" t="s">
        <v>12807</v>
      </c>
      <c r="G692" s="11" t="s">
        <v>12808</v>
      </c>
      <c r="H692" s="148">
        <v>2</v>
      </c>
      <c r="I692" s="148">
        <v>9</v>
      </c>
      <c r="J692" s="29">
        <v>70</v>
      </c>
      <c r="K692" s="29">
        <v>33</v>
      </c>
      <c r="L692" s="6" t="s">
        <v>13956</v>
      </c>
      <c r="M692" s="6" t="s">
        <v>13956</v>
      </c>
      <c r="N692" s="6" t="s">
        <v>13956</v>
      </c>
      <c r="O692" s="6" t="s">
        <v>13956</v>
      </c>
      <c r="P692" s="6" t="s">
        <v>13956</v>
      </c>
      <c r="Q692" s="6" t="s">
        <v>13956</v>
      </c>
      <c r="R692" s="6" t="s">
        <v>13956</v>
      </c>
      <c r="S692" s="6" t="s">
        <v>13956</v>
      </c>
      <c r="T692" s="6" t="s">
        <v>13956</v>
      </c>
      <c r="U692" s="6" t="s">
        <v>13956</v>
      </c>
      <c r="V692" s="6" t="s">
        <v>13956</v>
      </c>
      <c r="W692" s="6" t="s">
        <v>13956</v>
      </c>
      <c r="X692" s="6" t="s">
        <v>13956</v>
      </c>
      <c r="Y692" s="6" t="s">
        <v>13956</v>
      </c>
      <c r="Z692" s="7">
        <v>52</v>
      </c>
      <c r="AA692" s="7">
        <v>51</v>
      </c>
      <c r="AB692" s="149" t="s">
        <v>290</v>
      </c>
      <c r="AC692" s="149" t="s">
        <v>13956</v>
      </c>
      <c r="AD692" s="149" t="s">
        <v>290</v>
      </c>
      <c r="AE692" s="149" t="s">
        <v>290</v>
      </c>
      <c r="AF692" s="149" t="s">
        <v>13956</v>
      </c>
      <c r="AG692" s="8">
        <v>92</v>
      </c>
      <c r="AH692" s="149" t="s">
        <v>13956</v>
      </c>
      <c r="AI692" s="9">
        <v>103</v>
      </c>
      <c r="AJ692" s="150" t="s">
        <v>13956</v>
      </c>
      <c r="AK692" s="9">
        <v>103</v>
      </c>
    </row>
    <row r="693" spans="1:37">
      <c r="A693" s="10" t="s">
        <v>12822</v>
      </c>
      <c r="B693" s="11" t="s">
        <v>12823</v>
      </c>
      <c r="C693" s="11" t="s">
        <v>12824</v>
      </c>
      <c r="D693" s="11" t="s">
        <v>12825</v>
      </c>
      <c r="E693" s="11" t="s">
        <v>3501</v>
      </c>
      <c r="F693" s="11" t="s">
        <v>12826</v>
      </c>
      <c r="G693" s="11" t="s">
        <v>12827</v>
      </c>
      <c r="H693" s="148">
        <v>2</v>
      </c>
      <c r="I693" s="148">
        <v>15</v>
      </c>
      <c r="J693" s="29">
        <v>106</v>
      </c>
      <c r="K693" s="29">
        <v>41</v>
      </c>
      <c r="L693" s="6" t="s">
        <v>13956</v>
      </c>
      <c r="M693" s="6" t="s">
        <v>13956</v>
      </c>
      <c r="N693" s="6" t="s">
        <v>13956</v>
      </c>
      <c r="O693" s="6" t="s">
        <v>13956</v>
      </c>
      <c r="P693" s="6" t="s">
        <v>13956</v>
      </c>
      <c r="Q693" s="6" t="s">
        <v>13956</v>
      </c>
      <c r="R693" s="6" t="s">
        <v>13956</v>
      </c>
      <c r="S693" s="6" t="s">
        <v>13956</v>
      </c>
      <c r="T693" s="6" t="s">
        <v>13956</v>
      </c>
      <c r="U693" s="6" t="s">
        <v>13956</v>
      </c>
      <c r="V693" s="6" t="s">
        <v>13956</v>
      </c>
      <c r="W693" s="6" t="s">
        <v>13956</v>
      </c>
      <c r="X693" s="6" t="s">
        <v>13956</v>
      </c>
      <c r="Y693" s="6" t="s">
        <v>13956</v>
      </c>
      <c r="Z693" s="7">
        <v>75</v>
      </c>
      <c r="AA693" s="7">
        <v>72</v>
      </c>
      <c r="AB693" s="149" t="s">
        <v>13956</v>
      </c>
      <c r="AC693" s="149" t="s">
        <v>13956</v>
      </c>
      <c r="AD693" s="149" t="s">
        <v>290</v>
      </c>
      <c r="AE693" s="149" t="s">
        <v>290</v>
      </c>
      <c r="AF693" s="149" t="s">
        <v>13956</v>
      </c>
      <c r="AG693" s="8">
        <v>131</v>
      </c>
      <c r="AH693" s="149" t="s">
        <v>290</v>
      </c>
      <c r="AI693" s="9">
        <v>147</v>
      </c>
      <c r="AJ693" s="150" t="s">
        <v>13956</v>
      </c>
      <c r="AK693" s="9">
        <v>147</v>
      </c>
    </row>
    <row r="694" spans="1:37">
      <c r="A694" s="10" t="s">
        <v>4779</v>
      </c>
      <c r="B694" s="11" t="s">
        <v>4780</v>
      </c>
      <c r="C694" s="11" t="s">
        <v>7013</v>
      </c>
      <c r="D694" s="11" t="s">
        <v>4783</v>
      </c>
      <c r="E694" s="11" t="s">
        <v>3495</v>
      </c>
      <c r="F694" s="11" t="s">
        <v>12831</v>
      </c>
      <c r="G694" s="11" t="s">
        <v>7015</v>
      </c>
      <c r="H694" s="148">
        <v>2.5</v>
      </c>
      <c r="I694" s="148">
        <v>8</v>
      </c>
      <c r="J694" s="29">
        <v>27</v>
      </c>
      <c r="K694" s="29">
        <v>16</v>
      </c>
      <c r="L694" s="29">
        <v>13</v>
      </c>
      <c r="M694" s="6" t="s">
        <v>290</v>
      </c>
      <c r="N694" s="6" t="s">
        <v>290</v>
      </c>
      <c r="O694" s="6" t="s">
        <v>290</v>
      </c>
      <c r="P694" s="6" t="s">
        <v>290</v>
      </c>
      <c r="Q694" s="6" t="s">
        <v>290</v>
      </c>
      <c r="R694" s="6" t="s">
        <v>13956</v>
      </c>
      <c r="S694" s="6" t="s">
        <v>13956</v>
      </c>
      <c r="T694" s="6" t="s">
        <v>13956</v>
      </c>
      <c r="U694" s="6" t="s">
        <v>13956</v>
      </c>
      <c r="V694" s="6" t="s">
        <v>13956</v>
      </c>
      <c r="W694" s="6" t="s">
        <v>13956</v>
      </c>
      <c r="X694" s="6" t="s">
        <v>13956</v>
      </c>
      <c r="Y694" s="6" t="s">
        <v>13956</v>
      </c>
      <c r="Z694" s="7">
        <v>30</v>
      </c>
      <c r="AA694" s="7">
        <v>42</v>
      </c>
      <c r="AB694" s="149" t="s">
        <v>290</v>
      </c>
      <c r="AC694" s="149" t="s">
        <v>13956</v>
      </c>
      <c r="AD694" s="149" t="s">
        <v>13956</v>
      </c>
      <c r="AE694" s="8">
        <v>57</v>
      </c>
      <c r="AF694" s="149" t="s">
        <v>13956</v>
      </c>
      <c r="AG694" s="149" t="s">
        <v>290</v>
      </c>
      <c r="AH694" s="149" t="s">
        <v>290</v>
      </c>
      <c r="AI694" s="9">
        <v>72</v>
      </c>
      <c r="AJ694" s="150" t="s">
        <v>13956</v>
      </c>
      <c r="AK694" s="9">
        <v>72</v>
      </c>
    </row>
    <row r="695" spans="1:37">
      <c r="A695" s="10" t="s">
        <v>14105</v>
      </c>
      <c r="B695" s="11" t="s">
        <v>14106</v>
      </c>
      <c r="C695" s="11" t="s">
        <v>14107</v>
      </c>
      <c r="D695" s="11" t="s">
        <v>14108</v>
      </c>
      <c r="E695" s="11" t="s">
        <v>3620</v>
      </c>
      <c r="F695" s="11" t="s">
        <v>14109</v>
      </c>
      <c r="G695" s="11" t="s">
        <v>14110</v>
      </c>
      <c r="H695" s="148">
        <v>5</v>
      </c>
      <c r="I695" s="148">
        <v>5</v>
      </c>
      <c r="J695" s="29">
        <v>29</v>
      </c>
      <c r="K695" s="6" t="s">
        <v>290</v>
      </c>
      <c r="L695" s="6" t="s">
        <v>13956</v>
      </c>
      <c r="M695" s="6" t="s">
        <v>13956</v>
      </c>
      <c r="N695" s="6" t="s">
        <v>13956</v>
      </c>
      <c r="O695" s="6" t="s">
        <v>13956</v>
      </c>
      <c r="P695" s="6" t="s">
        <v>13956</v>
      </c>
      <c r="Q695" s="6" t="s">
        <v>13956</v>
      </c>
      <c r="R695" s="6" t="s">
        <v>13956</v>
      </c>
      <c r="S695" s="6" t="s">
        <v>13956</v>
      </c>
      <c r="T695" s="6" t="s">
        <v>13956</v>
      </c>
      <c r="U695" s="6" t="s">
        <v>13956</v>
      </c>
      <c r="V695" s="6" t="s">
        <v>13956</v>
      </c>
      <c r="W695" s="6" t="s">
        <v>13956</v>
      </c>
      <c r="X695" s="6" t="s">
        <v>13956</v>
      </c>
      <c r="Y695" s="6" t="s">
        <v>13956</v>
      </c>
      <c r="Z695" s="7">
        <v>15</v>
      </c>
      <c r="AA695" s="7">
        <v>16</v>
      </c>
      <c r="AB695" s="149" t="s">
        <v>290</v>
      </c>
      <c r="AC695" s="149" t="s">
        <v>13956</v>
      </c>
      <c r="AD695" s="149" t="s">
        <v>290</v>
      </c>
      <c r="AE695" s="149" t="s">
        <v>13956</v>
      </c>
      <c r="AF695" s="149" t="s">
        <v>13956</v>
      </c>
      <c r="AG695" s="8">
        <v>17</v>
      </c>
      <c r="AH695" s="149" t="s">
        <v>290</v>
      </c>
      <c r="AI695" s="9">
        <v>31</v>
      </c>
      <c r="AJ695" s="150" t="s">
        <v>13956</v>
      </c>
      <c r="AK695" s="9">
        <v>31</v>
      </c>
    </row>
    <row r="696" spans="1:37">
      <c r="A696" s="10" t="s">
        <v>3641</v>
      </c>
      <c r="B696" s="11" t="s">
        <v>3642</v>
      </c>
      <c r="C696" s="11" t="s">
        <v>10539</v>
      </c>
      <c r="D696" s="11" t="s">
        <v>3645</v>
      </c>
      <c r="E696" s="11" t="s">
        <v>3646</v>
      </c>
      <c r="F696" s="11" t="s">
        <v>12770</v>
      </c>
      <c r="G696" s="11" t="s">
        <v>12837</v>
      </c>
      <c r="H696" s="148">
        <v>2</v>
      </c>
      <c r="I696" s="148">
        <v>6.8000000000000007</v>
      </c>
      <c r="J696" s="6" t="s">
        <v>13956</v>
      </c>
      <c r="K696" s="6" t="s">
        <v>13956</v>
      </c>
      <c r="L696" s="6" t="s">
        <v>13956</v>
      </c>
      <c r="M696" s="6" t="s">
        <v>13956</v>
      </c>
      <c r="N696" s="6" t="s">
        <v>13956</v>
      </c>
      <c r="O696" s="6" t="s">
        <v>13956</v>
      </c>
      <c r="P696" s="6" t="s">
        <v>13956</v>
      </c>
      <c r="Q696" s="29">
        <v>33</v>
      </c>
      <c r="R696" s="29">
        <v>36</v>
      </c>
      <c r="S696" s="29">
        <v>52</v>
      </c>
      <c r="T696" s="6" t="s">
        <v>13956</v>
      </c>
      <c r="U696" s="6" t="s">
        <v>13956</v>
      </c>
      <c r="V696" s="6" t="s">
        <v>13956</v>
      </c>
      <c r="W696" s="6" t="s">
        <v>13956</v>
      </c>
      <c r="X696" s="6" t="s">
        <v>13956</v>
      </c>
      <c r="Y696" s="6" t="s">
        <v>13956</v>
      </c>
      <c r="Z696" s="7">
        <v>66</v>
      </c>
      <c r="AA696" s="7">
        <v>55</v>
      </c>
      <c r="AB696" s="8">
        <v>13</v>
      </c>
      <c r="AC696" s="149" t="s">
        <v>290</v>
      </c>
      <c r="AD696" s="149" t="s">
        <v>290</v>
      </c>
      <c r="AE696" s="149" t="s">
        <v>290</v>
      </c>
      <c r="AF696" s="149" t="s">
        <v>290</v>
      </c>
      <c r="AG696" s="8">
        <v>97</v>
      </c>
      <c r="AH696" s="149" t="s">
        <v>290</v>
      </c>
      <c r="AI696" s="9">
        <v>121</v>
      </c>
      <c r="AJ696" s="150" t="s">
        <v>13956</v>
      </c>
      <c r="AK696" s="9">
        <v>121</v>
      </c>
    </row>
    <row r="697" spans="1:37">
      <c r="A697" s="10" t="s">
        <v>3654</v>
      </c>
      <c r="B697" s="11" t="s">
        <v>3655</v>
      </c>
      <c r="C697" s="11" t="s">
        <v>10542</v>
      </c>
      <c r="D697" s="11" t="s">
        <v>3656</v>
      </c>
      <c r="E697" s="11" t="s">
        <v>183</v>
      </c>
      <c r="F697" s="11" t="s">
        <v>12838</v>
      </c>
      <c r="G697" s="11" t="s">
        <v>7030</v>
      </c>
      <c r="H697" s="148">
        <v>1.5</v>
      </c>
      <c r="I697" s="148">
        <v>10.5</v>
      </c>
      <c r="J697" s="29">
        <v>36</v>
      </c>
      <c r="K697" s="29">
        <v>12</v>
      </c>
      <c r="L697" s="29">
        <v>19</v>
      </c>
      <c r="M697" s="29">
        <v>15</v>
      </c>
      <c r="N697" s="29">
        <v>13</v>
      </c>
      <c r="O697" s="29">
        <v>17</v>
      </c>
      <c r="P697" s="29">
        <v>16</v>
      </c>
      <c r="Q697" s="29">
        <v>18</v>
      </c>
      <c r="R697" s="29">
        <v>15</v>
      </c>
      <c r="S697" s="29">
        <v>19</v>
      </c>
      <c r="T697" s="6" t="s">
        <v>13956</v>
      </c>
      <c r="U697" s="6" t="s">
        <v>13956</v>
      </c>
      <c r="V697" s="6" t="s">
        <v>13956</v>
      </c>
      <c r="W697" s="6" t="s">
        <v>13956</v>
      </c>
      <c r="X697" s="6" t="s">
        <v>13956</v>
      </c>
      <c r="Y697" s="6" t="s">
        <v>13956</v>
      </c>
      <c r="Z697" s="7">
        <v>89</v>
      </c>
      <c r="AA697" s="7">
        <v>91</v>
      </c>
      <c r="AB697" s="8">
        <v>31</v>
      </c>
      <c r="AC697" s="149" t="s">
        <v>13956</v>
      </c>
      <c r="AD697" s="149" t="s">
        <v>290</v>
      </c>
      <c r="AE697" s="149" t="s">
        <v>290</v>
      </c>
      <c r="AF697" s="149" t="s">
        <v>13956</v>
      </c>
      <c r="AG697" s="8">
        <v>137</v>
      </c>
      <c r="AH697" s="149" t="s">
        <v>290</v>
      </c>
      <c r="AI697" s="9">
        <v>180</v>
      </c>
      <c r="AJ697" s="150" t="s">
        <v>13956</v>
      </c>
      <c r="AK697" s="9">
        <v>180</v>
      </c>
    </row>
    <row r="698" spans="1:37">
      <c r="A698" s="10" t="s">
        <v>12839</v>
      </c>
      <c r="B698" s="11" t="s">
        <v>12840</v>
      </c>
      <c r="C698" s="11" t="s">
        <v>12841</v>
      </c>
      <c r="D698" s="11" t="s">
        <v>12842</v>
      </c>
      <c r="E698" s="11" t="s">
        <v>3668</v>
      </c>
      <c r="F698" s="11" t="s">
        <v>12843</v>
      </c>
      <c r="G698" s="11" t="s">
        <v>12844</v>
      </c>
      <c r="H698" s="148">
        <v>1</v>
      </c>
      <c r="I698" s="148">
        <v>0</v>
      </c>
      <c r="J698" s="6" t="s">
        <v>13956</v>
      </c>
      <c r="K698" s="6" t="s">
        <v>13956</v>
      </c>
      <c r="L698" s="6" t="s">
        <v>290</v>
      </c>
      <c r="M698" s="6" t="s">
        <v>290</v>
      </c>
      <c r="N698" s="6" t="s">
        <v>290</v>
      </c>
      <c r="O698" s="6" t="s">
        <v>290</v>
      </c>
      <c r="P698" s="6" t="s">
        <v>290</v>
      </c>
      <c r="Q698" s="6" t="s">
        <v>290</v>
      </c>
      <c r="R698" s="6" t="s">
        <v>290</v>
      </c>
      <c r="S698" s="6" t="s">
        <v>290</v>
      </c>
      <c r="T698" s="6" t="s">
        <v>13956</v>
      </c>
      <c r="U698" s="6" t="s">
        <v>13956</v>
      </c>
      <c r="V698" s="6" t="s">
        <v>13956</v>
      </c>
      <c r="W698" s="6" t="s">
        <v>13956</v>
      </c>
      <c r="X698" s="6" t="s">
        <v>13956</v>
      </c>
      <c r="Y698" s="6" t="s">
        <v>13956</v>
      </c>
      <c r="Z698" s="7">
        <v>18</v>
      </c>
      <c r="AA698" s="151" t="s">
        <v>290</v>
      </c>
      <c r="AB698" s="149" t="s">
        <v>290</v>
      </c>
      <c r="AC698" s="149" t="s">
        <v>13956</v>
      </c>
      <c r="AD698" s="149" t="s">
        <v>290</v>
      </c>
      <c r="AE698" s="149" t="s">
        <v>290</v>
      </c>
      <c r="AF698" s="149" t="s">
        <v>13956</v>
      </c>
      <c r="AG698" s="8">
        <v>16</v>
      </c>
      <c r="AH698" s="149" t="s">
        <v>290</v>
      </c>
      <c r="AI698" s="9">
        <v>26</v>
      </c>
      <c r="AJ698" s="150" t="s">
        <v>13956</v>
      </c>
      <c r="AK698" s="9">
        <v>26</v>
      </c>
    </row>
    <row r="699" spans="1:37">
      <c r="A699" s="10" t="s">
        <v>12845</v>
      </c>
      <c r="B699" s="11" t="s">
        <v>10544</v>
      </c>
      <c r="C699" s="11" t="s">
        <v>10546</v>
      </c>
      <c r="D699" s="11" t="s">
        <v>3685</v>
      </c>
      <c r="E699" s="11" t="s">
        <v>3686</v>
      </c>
      <c r="F699" s="11" t="s">
        <v>12846</v>
      </c>
      <c r="G699" s="11" t="s">
        <v>7046</v>
      </c>
      <c r="H699" s="148">
        <v>3</v>
      </c>
      <c r="I699" s="148">
        <v>13</v>
      </c>
      <c r="J699" s="6" t="s">
        <v>13956</v>
      </c>
      <c r="K699" s="29">
        <v>20</v>
      </c>
      <c r="L699" s="29">
        <v>12</v>
      </c>
      <c r="M699" s="29">
        <v>23</v>
      </c>
      <c r="N699" s="29">
        <v>22</v>
      </c>
      <c r="O699" s="29">
        <v>18</v>
      </c>
      <c r="P699" s="29">
        <v>22</v>
      </c>
      <c r="Q699" s="29">
        <v>24</v>
      </c>
      <c r="R699" s="29">
        <v>13</v>
      </c>
      <c r="S699" s="29">
        <v>21</v>
      </c>
      <c r="T699" s="6" t="s">
        <v>13956</v>
      </c>
      <c r="U699" s="6" t="s">
        <v>13956</v>
      </c>
      <c r="V699" s="6" t="s">
        <v>13956</v>
      </c>
      <c r="W699" s="6" t="s">
        <v>13956</v>
      </c>
      <c r="X699" s="6" t="s">
        <v>13956</v>
      </c>
      <c r="Y699" s="6" t="s">
        <v>13956</v>
      </c>
      <c r="Z699" s="7">
        <v>75</v>
      </c>
      <c r="AA699" s="7">
        <v>100</v>
      </c>
      <c r="AB699" s="149" t="s">
        <v>290</v>
      </c>
      <c r="AC699" s="149" t="s">
        <v>13956</v>
      </c>
      <c r="AD699" s="149" t="s">
        <v>290</v>
      </c>
      <c r="AE699" s="149" t="s">
        <v>290</v>
      </c>
      <c r="AF699" s="149" t="s">
        <v>290</v>
      </c>
      <c r="AG699" s="8">
        <v>160</v>
      </c>
      <c r="AH699" s="149" t="s">
        <v>290</v>
      </c>
      <c r="AI699" s="9">
        <v>175</v>
      </c>
      <c r="AJ699" s="150" t="s">
        <v>13956</v>
      </c>
      <c r="AK699" s="9">
        <v>175</v>
      </c>
    </row>
    <row r="700" spans="1:37">
      <c r="A700" s="10" t="s">
        <v>3658</v>
      </c>
      <c r="B700" s="11" t="s">
        <v>10548</v>
      </c>
      <c r="C700" s="11" t="s">
        <v>10550</v>
      </c>
      <c r="D700" s="11" t="s">
        <v>3661</v>
      </c>
      <c r="E700" s="11" t="s">
        <v>3662</v>
      </c>
      <c r="F700" s="11" t="s">
        <v>12847</v>
      </c>
      <c r="G700" s="11" t="s">
        <v>7033</v>
      </c>
      <c r="H700" s="148">
        <v>1</v>
      </c>
      <c r="I700" s="148">
        <v>13</v>
      </c>
      <c r="J700" s="29">
        <v>41</v>
      </c>
      <c r="K700" s="29">
        <v>24</v>
      </c>
      <c r="L700" s="29">
        <v>21</v>
      </c>
      <c r="M700" s="29">
        <v>23</v>
      </c>
      <c r="N700" s="29">
        <v>17</v>
      </c>
      <c r="O700" s="29">
        <v>14</v>
      </c>
      <c r="P700" s="29">
        <v>22</v>
      </c>
      <c r="Q700" s="29">
        <v>12</v>
      </c>
      <c r="R700" s="29">
        <v>10</v>
      </c>
      <c r="S700" s="29">
        <v>20</v>
      </c>
      <c r="T700" s="6" t="s">
        <v>13956</v>
      </c>
      <c r="U700" s="6" t="s">
        <v>13956</v>
      </c>
      <c r="V700" s="6" t="s">
        <v>13956</v>
      </c>
      <c r="W700" s="6" t="s">
        <v>13956</v>
      </c>
      <c r="X700" s="6" t="s">
        <v>13956</v>
      </c>
      <c r="Y700" s="6" t="s">
        <v>13956</v>
      </c>
      <c r="Z700" s="7">
        <v>104</v>
      </c>
      <c r="AA700" s="7">
        <v>100</v>
      </c>
      <c r="AB700" s="149" t="s">
        <v>290</v>
      </c>
      <c r="AC700" s="149" t="s">
        <v>13956</v>
      </c>
      <c r="AD700" s="149" t="s">
        <v>290</v>
      </c>
      <c r="AE700" s="149" t="s">
        <v>290</v>
      </c>
      <c r="AF700" s="149" t="s">
        <v>13956</v>
      </c>
      <c r="AG700" s="8">
        <v>196</v>
      </c>
      <c r="AH700" s="149" t="s">
        <v>13956</v>
      </c>
      <c r="AI700" s="9">
        <v>204</v>
      </c>
      <c r="AJ700" s="150" t="s">
        <v>13956</v>
      </c>
      <c r="AK700" s="9">
        <v>204</v>
      </c>
    </row>
    <row r="701" spans="1:37">
      <c r="A701" s="10" t="s">
        <v>12848</v>
      </c>
      <c r="B701" s="11" t="s">
        <v>10552</v>
      </c>
      <c r="C701" s="11" t="s">
        <v>10546</v>
      </c>
      <c r="D701" s="11" t="s">
        <v>3690</v>
      </c>
      <c r="E701" s="11" t="s">
        <v>3686</v>
      </c>
      <c r="F701" s="11" t="s">
        <v>12849</v>
      </c>
      <c r="G701" s="11" t="s">
        <v>7049</v>
      </c>
      <c r="H701" s="148">
        <v>7</v>
      </c>
      <c r="I701" s="148">
        <v>19</v>
      </c>
      <c r="J701" s="6" t="s">
        <v>13956</v>
      </c>
      <c r="K701" s="6" t="s">
        <v>13956</v>
      </c>
      <c r="L701" s="6" t="s">
        <v>13956</v>
      </c>
      <c r="M701" s="6" t="s">
        <v>13956</v>
      </c>
      <c r="N701" s="6" t="s">
        <v>13956</v>
      </c>
      <c r="O701" s="6" t="s">
        <v>13956</v>
      </c>
      <c r="P701" s="6" t="s">
        <v>13956</v>
      </c>
      <c r="Q701" s="6" t="s">
        <v>13956</v>
      </c>
      <c r="R701" s="6" t="s">
        <v>13956</v>
      </c>
      <c r="S701" s="6" t="s">
        <v>13956</v>
      </c>
      <c r="T701" s="29">
        <v>37</v>
      </c>
      <c r="U701" s="29">
        <v>51</v>
      </c>
      <c r="V701" s="29">
        <v>40</v>
      </c>
      <c r="W701" s="29">
        <v>37</v>
      </c>
      <c r="X701" s="6" t="s">
        <v>13956</v>
      </c>
      <c r="Y701" s="6" t="s">
        <v>13956</v>
      </c>
      <c r="Z701" s="7">
        <v>81</v>
      </c>
      <c r="AA701" s="7">
        <v>84</v>
      </c>
      <c r="AB701" s="8">
        <v>11</v>
      </c>
      <c r="AC701" s="149" t="s">
        <v>290</v>
      </c>
      <c r="AD701" s="149" t="s">
        <v>290</v>
      </c>
      <c r="AE701" s="149" t="s">
        <v>290</v>
      </c>
      <c r="AF701" s="149" t="s">
        <v>13956</v>
      </c>
      <c r="AG701" s="8">
        <v>144</v>
      </c>
      <c r="AH701" s="149" t="s">
        <v>13956</v>
      </c>
      <c r="AI701" s="150" t="s">
        <v>13956</v>
      </c>
      <c r="AJ701" s="9">
        <v>165</v>
      </c>
      <c r="AK701" s="9">
        <v>165</v>
      </c>
    </row>
    <row r="702" spans="1:37">
      <c r="A702" s="10" t="s">
        <v>3664</v>
      </c>
      <c r="B702" s="11" t="s">
        <v>3665</v>
      </c>
      <c r="C702" s="11" t="s">
        <v>10556</v>
      </c>
      <c r="D702" s="11" t="s">
        <v>3667</v>
      </c>
      <c r="E702" s="11" t="s">
        <v>3668</v>
      </c>
      <c r="F702" s="11" t="s">
        <v>12850</v>
      </c>
      <c r="G702" s="11" t="s">
        <v>7036</v>
      </c>
      <c r="H702" s="148">
        <v>3</v>
      </c>
      <c r="I702" s="148">
        <v>10.5</v>
      </c>
      <c r="J702" s="29">
        <v>26</v>
      </c>
      <c r="K702" s="29">
        <v>13</v>
      </c>
      <c r="L702" s="29">
        <v>16</v>
      </c>
      <c r="M702" s="29">
        <v>11</v>
      </c>
      <c r="N702" s="29">
        <v>11</v>
      </c>
      <c r="O702" s="29">
        <v>12</v>
      </c>
      <c r="P702" s="29">
        <v>13</v>
      </c>
      <c r="Q702" s="29">
        <v>15</v>
      </c>
      <c r="R702" s="29">
        <v>15</v>
      </c>
      <c r="S702" s="29">
        <v>11</v>
      </c>
      <c r="T702" s="6" t="s">
        <v>13956</v>
      </c>
      <c r="U702" s="6" t="s">
        <v>13956</v>
      </c>
      <c r="V702" s="6" t="s">
        <v>13956</v>
      </c>
      <c r="W702" s="6" t="s">
        <v>13956</v>
      </c>
      <c r="X702" s="6" t="s">
        <v>13956</v>
      </c>
      <c r="Y702" s="6" t="s">
        <v>13956</v>
      </c>
      <c r="Z702" s="7">
        <v>79</v>
      </c>
      <c r="AA702" s="7">
        <v>64</v>
      </c>
      <c r="AB702" s="8">
        <v>23</v>
      </c>
      <c r="AC702" s="149" t="s">
        <v>13956</v>
      </c>
      <c r="AD702" s="149" t="s">
        <v>290</v>
      </c>
      <c r="AE702" s="149" t="s">
        <v>13956</v>
      </c>
      <c r="AF702" s="149" t="s">
        <v>13956</v>
      </c>
      <c r="AG702" s="8">
        <v>112</v>
      </c>
      <c r="AH702" s="149" t="s">
        <v>290</v>
      </c>
      <c r="AI702" s="9">
        <v>143</v>
      </c>
      <c r="AJ702" s="150" t="s">
        <v>13956</v>
      </c>
      <c r="AK702" s="9">
        <v>143</v>
      </c>
    </row>
    <row r="703" spans="1:37">
      <c r="A703" s="10" t="s">
        <v>3670</v>
      </c>
      <c r="B703" s="11" t="s">
        <v>3671</v>
      </c>
      <c r="C703" s="11" t="s">
        <v>10559</v>
      </c>
      <c r="D703" s="11" t="s">
        <v>3674</v>
      </c>
      <c r="E703" s="11" t="s">
        <v>3675</v>
      </c>
      <c r="F703" s="11" t="s">
        <v>12851</v>
      </c>
      <c r="G703" s="11" t="s">
        <v>7039</v>
      </c>
      <c r="H703" s="148">
        <v>2</v>
      </c>
      <c r="I703" s="148">
        <v>10</v>
      </c>
      <c r="J703" s="29">
        <v>21</v>
      </c>
      <c r="K703" s="29">
        <v>11</v>
      </c>
      <c r="L703" s="29">
        <v>15</v>
      </c>
      <c r="M703" s="29">
        <v>12</v>
      </c>
      <c r="N703" s="29">
        <v>19</v>
      </c>
      <c r="O703" s="29">
        <v>15</v>
      </c>
      <c r="P703" s="29">
        <v>10</v>
      </c>
      <c r="Q703" s="29">
        <v>16</v>
      </c>
      <c r="R703" s="29">
        <v>12</v>
      </c>
      <c r="S703" s="29">
        <v>17</v>
      </c>
      <c r="T703" s="6" t="s">
        <v>13956</v>
      </c>
      <c r="U703" s="6" t="s">
        <v>13956</v>
      </c>
      <c r="V703" s="6" t="s">
        <v>13956</v>
      </c>
      <c r="W703" s="6" t="s">
        <v>13956</v>
      </c>
      <c r="X703" s="6" t="s">
        <v>13956</v>
      </c>
      <c r="Y703" s="6" t="s">
        <v>13956</v>
      </c>
      <c r="Z703" s="7">
        <v>65</v>
      </c>
      <c r="AA703" s="7">
        <v>83</v>
      </c>
      <c r="AB703" s="149" t="s">
        <v>290</v>
      </c>
      <c r="AC703" s="149" t="s">
        <v>13956</v>
      </c>
      <c r="AD703" s="149" t="s">
        <v>290</v>
      </c>
      <c r="AE703" s="149" t="s">
        <v>13956</v>
      </c>
      <c r="AF703" s="149" t="s">
        <v>13956</v>
      </c>
      <c r="AG703" s="8">
        <v>135</v>
      </c>
      <c r="AH703" s="149" t="s">
        <v>290</v>
      </c>
      <c r="AI703" s="9">
        <v>148</v>
      </c>
      <c r="AJ703" s="150" t="s">
        <v>13956</v>
      </c>
      <c r="AK703" s="9">
        <v>148</v>
      </c>
    </row>
    <row r="704" spans="1:37">
      <c r="A704" s="10" t="s">
        <v>3677</v>
      </c>
      <c r="B704" s="11" t="s">
        <v>3678</v>
      </c>
      <c r="C704" s="11" t="s">
        <v>10562</v>
      </c>
      <c r="D704" s="11" t="s">
        <v>3680</v>
      </c>
      <c r="E704" s="11" t="s">
        <v>3681</v>
      </c>
      <c r="F704" s="11" t="s">
        <v>12852</v>
      </c>
      <c r="G704" s="11" t="s">
        <v>7042</v>
      </c>
      <c r="H704" s="148">
        <v>1</v>
      </c>
      <c r="I704" s="148">
        <v>8</v>
      </c>
      <c r="J704" s="29">
        <v>38</v>
      </c>
      <c r="K704" s="29">
        <v>11</v>
      </c>
      <c r="L704" s="29">
        <v>14</v>
      </c>
      <c r="M704" s="29">
        <v>12</v>
      </c>
      <c r="N704" s="29">
        <v>13</v>
      </c>
      <c r="O704" s="29">
        <v>11</v>
      </c>
      <c r="P704" s="6" t="s">
        <v>290</v>
      </c>
      <c r="Q704" s="6" t="s">
        <v>290</v>
      </c>
      <c r="R704" s="29">
        <v>10</v>
      </c>
      <c r="S704" s="6" t="s">
        <v>290</v>
      </c>
      <c r="T704" s="6" t="s">
        <v>13956</v>
      </c>
      <c r="U704" s="6" t="s">
        <v>13956</v>
      </c>
      <c r="V704" s="6" t="s">
        <v>13956</v>
      </c>
      <c r="W704" s="6" t="s">
        <v>13956</v>
      </c>
      <c r="X704" s="6" t="s">
        <v>290</v>
      </c>
      <c r="Y704" s="6" t="s">
        <v>13956</v>
      </c>
      <c r="Z704" s="7">
        <v>68</v>
      </c>
      <c r="AA704" s="7">
        <v>66</v>
      </c>
      <c r="AB704" s="8">
        <v>20</v>
      </c>
      <c r="AC704" s="149" t="s">
        <v>13956</v>
      </c>
      <c r="AD704" s="149" t="s">
        <v>13956</v>
      </c>
      <c r="AE704" s="149" t="s">
        <v>13956</v>
      </c>
      <c r="AF704" s="149" t="s">
        <v>13956</v>
      </c>
      <c r="AG704" s="8">
        <v>113</v>
      </c>
      <c r="AH704" s="149" t="s">
        <v>290</v>
      </c>
      <c r="AI704" s="9">
        <v>134</v>
      </c>
      <c r="AJ704" s="150" t="s">
        <v>13956</v>
      </c>
      <c r="AK704" s="9">
        <v>134</v>
      </c>
    </row>
    <row r="705" spans="1:37">
      <c r="A705" s="10" t="s">
        <v>12853</v>
      </c>
      <c r="B705" s="11" t="s">
        <v>10564</v>
      </c>
      <c r="C705" s="11" t="s">
        <v>10566</v>
      </c>
      <c r="D705" s="11" t="s">
        <v>10567</v>
      </c>
      <c r="E705" s="11" t="s">
        <v>10568</v>
      </c>
      <c r="F705" s="11" t="s">
        <v>12854</v>
      </c>
      <c r="G705" s="11" t="s">
        <v>12855</v>
      </c>
      <c r="H705" s="148">
        <v>0</v>
      </c>
      <c r="I705" s="148">
        <v>1</v>
      </c>
      <c r="J705" s="6" t="s">
        <v>13956</v>
      </c>
      <c r="K705" s="6" t="s">
        <v>13956</v>
      </c>
      <c r="L705" s="6" t="s">
        <v>13956</v>
      </c>
      <c r="M705" s="6" t="s">
        <v>290</v>
      </c>
      <c r="N705" s="6" t="s">
        <v>290</v>
      </c>
      <c r="O705" s="6" t="s">
        <v>290</v>
      </c>
      <c r="P705" s="6" t="s">
        <v>13956</v>
      </c>
      <c r="Q705" s="6" t="s">
        <v>290</v>
      </c>
      <c r="R705" s="6" t="s">
        <v>290</v>
      </c>
      <c r="S705" s="6" t="s">
        <v>290</v>
      </c>
      <c r="T705" s="6" t="s">
        <v>13956</v>
      </c>
      <c r="U705" s="6" t="s">
        <v>13956</v>
      </c>
      <c r="V705" s="6" t="s">
        <v>13956</v>
      </c>
      <c r="W705" s="6" t="s">
        <v>13956</v>
      </c>
      <c r="X705" s="6" t="s">
        <v>13956</v>
      </c>
      <c r="Y705" s="6" t="s">
        <v>13956</v>
      </c>
      <c r="Z705" s="151" t="s">
        <v>290</v>
      </c>
      <c r="AA705" s="151" t="s">
        <v>290</v>
      </c>
      <c r="AB705" s="149" t="s">
        <v>13956</v>
      </c>
      <c r="AC705" s="149" t="s">
        <v>13956</v>
      </c>
      <c r="AD705" s="149" t="s">
        <v>290</v>
      </c>
      <c r="AE705" s="149" t="s">
        <v>13956</v>
      </c>
      <c r="AF705" s="149" t="s">
        <v>13956</v>
      </c>
      <c r="AG705" s="149" t="s">
        <v>290</v>
      </c>
      <c r="AH705" s="149" t="s">
        <v>13956</v>
      </c>
      <c r="AI705" s="150" t="s">
        <v>290</v>
      </c>
      <c r="AJ705" s="150" t="s">
        <v>13956</v>
      </c>
      <c r="AK705" s="150" t="s">
        <v>290</v>
      </c>
    </row>
    <row r="706" spans="1:37">
      <c r="A706" s="10" t="s">
        <v>3691</v>
      </c>
      <c r="B706" s="11" t="s">
        <v>459</v>
      </c>
      <c r="C706" s="11" t="s">
        <v>10593</v>
      </c>
      <c r="D706" s="11" t="s">
        <v>3694</v>
      </c>
      <c r="E706" s="11" t="s">
        <v>3695</v>
      </c>
      <c r="F706" s="11" t="s">
        <v>12864</v>
      </c>
      <c r="G706" s="11" t="s">
        <v>7052</v>
      </c>
      <c r="H706" s="148">
        <v>2</v>
      </c>
      <c r="I706" s="148">
        <v>15.5</v>
      </c>
      <c r="J706" s="29">
        <v>24</v>
      </c>
      <c r="K706" s="29">
        <v>23</v>
      </c>
      <c r="L706" s="29">
        <v>24</v>
      </c>
      <c r="M706" s="29">
        <v>17</v>
      </c>
      <c r="N706" s="29">
        <v>25</v>
      </c>
      <c r="O706" s="29">
        <v>25</v>
      </c>
      <c r="P706" s="29">
        <v>19</v>
      </c>
      <c r="Q706" s="29">
        <v>23</v>
      </c>
      <c r="R706" s="29">
        <v>24</v>
      </c>
      <c r="S706" s="29">
        <v>25</v>
      </c>
      <c r="T706" s="6" t="s">
        <v>13956</v>
      </c>
      <c r="U706" s="6" t="s">
        <v>13956</v>
      </c>
      <c r="V706" s="6" t="s">
        <v>13956</v>
      </c>
      <c r="W706" s="6" t="s">
        <v>13956</v>
      </c>
      <c r="X706" s="6" t="s">
        <v>290</v>
      </c>
      <c r="Y706" s="6" t="s">
        <v>13956</v>
      </c>
      <c r="Z706" s="7">
        <v>116</v>
      </c>
      <c r="AA706" s="7">
        <v>118</v>
      </c>
      <c r="AB706" s="8">
        <v>16</v>
      </c>
      <c r="AC706" s="149" t="s">
        <v>13956</v>
      </c>
      <c r="AD706" s="149" t="s">
        <v>290</v>
      </c>
      <c r="AE706" s="149" t="s">
        <v>290</v>
      </c>
      <c r="AF706" s="149" t="s">
        <v>13956</v>
      </c>
      <c r="AG706" s="8">
        <v>206</v>
      </c>
      <c r="AH706" s="149" t="s">
        <v>290</v>
      </c>
      <c r="AI706" s="9">
        <v>234</v>
      </c>
      <c r="AJ706" s="150" t="s">
        <v>13956</v>
      </c>
      <c r="AK706" s="9">
        <v>234</v>
      </c>
    </row>
    <row r="707" spans="1:37">
      <c r="A707" s="10" t="s">
        <v>3697</v>
      </c>
      <c r="B707" s="11" t="s">
        <v>3698</v>
      </c>
      <c r="C707" s="11" t="s">
        <v>12865</v>
      </c>
      <c r="D707" s="11" t="s">
        <v>3700</v>
      </c>
      <c r="E707" s="11" t="s">
        <v>3695</v>
      </c>
      <c r="F707" s="11" t="s">
        <v>12866</v>
      </c>
      <c r="G707" s="11" t="s">
        <v>7055</v>
      </c>
      <c r="H707" s="148">
        <v>1</v>
      </c>
      <c r="I707" s="148">
        <v>15</v>
      </c>
      <c r="J707" s="29">
        <v>20</v>
      </c>
      <c r="K707" s="29">
        <v>10</v>
      </c>
      <c r="L707" s="29">
        <v>22</v>
      </c>
      <c r="M707" s="29">
        <v>18</v>
      </c>
      <c r="N707" s="29">
        <v>27</v>
      </c>
      <c r="O707" s="29">
        <v>24</v>
      </c>
      <c r="P707" s="29">
        <v>21</v>
      </c>
      <c r="Q707" s="29">
        <v>20</v>
      </c>
      <c r="R707" s="29">
        <v>29</v>
      </c>
      <c r="S707" s="29">
        <v>25</v>
      </c>
      <c r="T707" s="6" t="s">
        <v>13956</v>
      </c>
      <c r="U707" s="6" t="s">
        <v>13956</v>
      </c>
      <c r="V707" s="6" t="s">
        <v>13956</v>
      </c>
      <c r="W707" s="6" t="s">
        <v>13956</v>
      </c>
      <c r="X707" s="29">
        <v>11</v>
      </c>
      <c r="Y707" s="6" t="s">
        <v>13956</v>
      </c>
      <c r="Z707" s="7">
        <v>119</v>
      </c>
      <c r="AA707" s="7">
        <v>108</v>
      </c>
      <c r="AB707" s="8">
        <v>17</v>
      </c>
      <c r="AC707" s="149" t="s">
        <v>13956</v>
      </c>
      <c r="AD707" s="149" t="s">
        <v>290</v>
      </c>
      <c r="AE707" s="149" t="s">
        <v>290</v>
      </c>
      <c r="AF707" s="149" t="s">
        <v>13956</v>
      </c>
      <c r="AG707" s="8">
        <v>175</v>
      </c>
      <c r="AH707" s="8">
        <v>21</v>
      </c>
      <c r="AI707" s="9">
        <v>227</v>
      </c>
      <c r="AJ707" s="150" t="s">
        <v>13956</v>
      </c>
      <c r="AK707" s="9">
        <v>227</v>
      </c>
    </row>
    <row r="708" spans="1:37">
      <c r="A708" s="10" t="s">
        <v>3702</v>
      </c>
      <c r="B708" s="11" t="s">
        <v>3703</v>
      </c>
      <c r="C708" s="11" t="s">
        <v>10599</v>
      </c>
      <c r="D708" s="11" t="s">
        <v>3705</v>
      </c>
      <c r="E708" s="11" t="s">
        <v>3695</v>
      </c>
      <c r="F708" s="11" t="s">
        <v>12867</v>
      </c>
      <c r="G708" s="11" t="s">
        <v>7058</v>
      </c>
      <c r="H708" s="148">
        <v>1</v>
      </c>
      <c r="I708" s="148">
        <v>14</v>
      </c>
      <c r="J708" s="29">
        <v>17</v>
      </c>
      <c r="K708" s="29">
        <v>18</v>
      </c>
      <c r="L708" s="29">
        <v>20</v>
      </c>
      <c r="M708" s="29">
        <v>21</v>
      </c>
      <c r="N708" s="29">
        <v>19</v>
      </c>
      <c r="O708" s="6" t="s">
        <v>290</v>
      </c>
      <c r="P708" s="29">
        <v>15</v>
      </c>
      <c r="Q708" s="29">
        <v>13</v>
      </c>
      <c r="R708" s="29">
        <v>16</v>
      </c>
      <c r="S708" s="6" t="s">
        <v>290</v>
      </c>
      <c r="T708" s="6" t="s">
        <v>13956</v>
      </c>
      <c r="U708" s="6" t="s">
        <v>13956</v>
      </c>
      <c r="V708" s="6" t="s">
        <v>13956</v>
      </c>
      <c r="W708" s="6" t="s">
        <v>13956</v>
      </c>
      <c r="X708" s="6" t="s">
        <v>13956</v>
      </c>
      <c r="Y708" s="6" t="s">
        <v>13956</v>
      </c>
      <c r="Z708" s="7">
        <v>73</v>
      </c>
      <c r="AA708" s="7">
        <v>82</v>
      </c>
      <c r="AB708" s="149" t="s">
        <v>290</v>
      </c>
      <c r="AC708" s="149" t="s">
        <v>13956</v>
      </c>
      <c r="AD708" s="149" t="s">
        <v>290</v>
      </c>
      <c r="AE708" s="149" t="s">
        <v>290</v>
      </c>
      <c r="AF708" s="149" t="s">
        <v>13956</v>
      </c>
      <c r="AG708" s="8">
        <v>116</v>
      </c>
      <c r="AH708" s="8">
        <v>27</v>
      </c>
      <c r="AI708" s="9">
        <v>155</v>
      </c>
      <c r="AJ708" s="150" t="s">
        <v>13956</v>
      </c>
      <c r="AK708" s="9">
        <v>155</v>
      </c>
    </row>
    <row r="709" spans="1:37">
      <c r="A709" s="10" t="s">
        <v>3707</v>
      </c>
      <c r="B709" s="11" t="s">
        <v>3708</v>
      </c>
      <c r="C709" s="11" t="s">
        <v>10602</v>
      </c>
      <c r="D709" s="11" t="s">
        <v>3710</v>
      </c>
      <c r="E709" s="11" t="s">
        <v>3695</v>
      </c>
      <c r="F709" s="11" t="s">
        <v>12868</v>
      </c>
      <c r="G709" s="11" t="s">
        <v>7061</v>
      </c>
      <c r="H709" s="148">
        <v>1.8</v>
      </c>
      <c r="I709" s="148">
        <v>21.5</v>
      </c>
      <c r="J709" s="6" t="s">
        <v>13956</v>
      </c>
      <c r="K709" s="6" t="s">
        <v>13956</v>
      </c>
      <c r="L709" s="6" t="s">
        <v>13956</v>
      </c>
      <c r="M709" s="6" t="s">
        <v>13956</v>
      </c>
      <c r="N709" s="6" t="s">
        <v>13956</v>
      </c>
      <c r="O709" s="6" t="s">
        <v>13956</v>
      </c>
      <c r="P709" s="6" t="s">
        <v>13956</v>
      </c>
      <c r="Q709" s="6" t="s">
        <v>13956</v>
      </c>
      <c r="R709" s="6" t="s">
        <v>13956</v>
      </c>
      <c r="S709" s="6" t="s">
        <v>13956</v>
      </c>
      <c r="T709" s="29">
        <v>57</v>
      </c>
      <c r="U709" s="29">
        <v>68</v>
      </c>
      <c r="V709" s="29">
        <v>63</v>
      </c>
      <c r="W709" s="29">
        <v>47</v>
      </c>
      <c r="X709" s="6" t="s">
        <v>13956</v>
      </c>
      <c r="Y709" s="6" t="s">
        <v>290</v>
      </c>
      <c r="Z709" s="7">
        <v>121</v>
      </c>
      <c r="AA709" s="7">
        <v>120</v>
      </c>
      <c r="AB709" s="149" t="s">
        <v>290</v>
      </c>
      <c r="AC709" s="149" t="s">
        <v>13956</v>
      </c>
      <c r="AD709" s="8">
        <v>10</v>
      </c>
      <c r="AE709" s="8">
        <v>19</v>
      </c>
      <c r="AF709" s="149" t="s">
        <v>13956</v>
      </c>
      <c r="AG709" s="8">
        <v>190</v>
      </c>
      <c r="AH709" s="8">
        <v>19</v>
      </c>
      <c r="AI709" s="150" t="s">
        <v>13956</v>
      </c>
      <c r="AJ709" s="9">
        <v>241</v>
      </c>
      <c r="AK709" s="9">
        <v>241</v>
      </c>
    </row>
    <row r="710" spans="1:37">
      <c r="A710" s="10" t="s">
        <v>12869</v>
      </c>
      <c r="B710" s="11" t="s">
        <v>10604</v>
      </c>
      <c r="C710" s="11" t="s">
        <v>10606</v>
      </c>
      <c r="D710" s="11" t="s">
        <v>10607</v>
      </c>
      <c r="E710" s="11" t="s">
        <v>3695</v>
      </c>
      <c r="F710" s="11" t="s">
        <v>12870</v>
      </c>
      <c r="G710" s="11" t="s">
        <v>12871</v>
      </c>
      <c r="H710" s="148">
        <v>1</v>
      </c>
      <c r="I710" s="148">
        <v>3</v>
      </c>
      <c r="J710" s="6" t="s">
        <v>13956</v>
      </c>
      <c r="K710" s="6" t="s">
        <v>290</v>
      </c>
      <c r="L710" s="6" t="s">
        <v>290</v>
      </c>
      <c r="M710" s="6" t="s">
        <v>290</v>
      </c>
      <c r="N710" s="6" t="s">
        <v>290</v>
      </c>
      <c r="O710" s="6" t="s">
        <v>290</v>
      </c>
      <c r="P710" s="6" t="s">
        <v>13956</v>
      </c>
      <c r="Q710" s="6" t="s">
        <v>290</v>
      </c>
      <c r="R710" s="6" t="s">
        <v>13956</v>
      </c>
      <c r="S710" s="6" t="s">
        <v>13956</v>
      </c>
      <c r="T710" s="6" t="s">
        <v>13956</v>
      </c>
      <c r="U710" s="6" t="s">
        <v>13956</v>
      </c>
      <c r="V710" s="6" t="s">
        <v>13956</v>
      </c>
      <c r="W710" s="6" t="s">
        <v>13956</v>
      </c>
      <c r="X710" s="6" t="s">
        <v>13956</v>
      </c>
      <c r="Y710" s="6" t="s">
        <v>13956</v>
      </c>
      <c r="Z710" s="7">
        <v>18</v>
      </c>
      <c r="AA710" s="7">
        <v>11</v>
      </c>
      <c r="AB710" s="149" t="s">
        <v>13956</v>
      </c>
      <c r="AC710" s="149" t="s">
        <v>13956</v>
      </c>
      <c r="AD710" s="149" t="s">
        <v>13956</v>
      </c>
      <c r="AE710" s="8">
        <v>29</v>
      </c>
      <c r="AF710" s="149" t="s">
        <v>13956</v>
      </c>
      <c r="AG710" s="149" t="s">
        <v>13956</v>
      </c>
      <c r="AH710" s="149" t="s">
        <v>13956</v>
      </c>
      <c r="AI710" s="9">
        <v>29</v>
      </c>
      <c r="AJ710" s="150" t="s">
        <v>13956</v>
      </c>
      <c r="AK710" s="9">
        <v>29</v>
      </c>
    </row>
    <row r="711" spans="1:37">
      <c r="A711" s="10" t="s">
        <v>3711</v>
      </c>
      <c r="B711" s="11" t="s">
        <v>3712</v>
      </c>
      <c r="C711" s="11" t="s">
        <v>12872</v>
      </c>
      <c r="D711" s="11" t="s">
        <v>3715</v>
      </c>
      <c r="E711" s="11" t="s">
        <v>3695</v>
      </c>
      <c r="F711" s="11" t="s">
        <v>12873</v>
      </c>
      <c r="G711" s="11" t="s">
        <v>12874</v>
      </c>
      <c r="H711" s="148">
        <v>5</v>
      </c>
      <c r="I711" s="148">
        <v>28</v>
      </c>
      <c r="J711" s="6" t="s">
        <v>13956</v>
      </c>
      <c r="K711" s="29">
        <v>37</v>
      </c>
      <c r="L711" s="29">
        <v>30</v>
      </c>
      <c r="M711" s="29">
        <v>43</v>
      </c>
      <c r="N711" s="29">
        <v>24</v>
      </c>
      <c r="O711" s="29">
        <v>44</v>
      </c>
      <c r="P711" s="29">
        <v>31</v>
      </c>
      <c r="Q711" s="29">
        <v>25</v>
      </c>
      <c r="R711" s="29">
        <v>35</v>
      </c>
      <c r="S711" s="29">
        <v>39</v>
      </c>
      <c r="T711" s="29">
        <v>37</v>
      </c>
      <c r="U711" s="29">
        <v>45</v>
      </c>
      <c r="V711" s="29">
        <v>35</v>
      </c>
      <c r="W711" s="29">
        <v>44</v>
      </c>
      <c r="X711" s="6" t="s">
        <v>13956</v>
      </c>
      <c r="Y711" s="6" t="s">
        <v>13956</v>
      </c>
      <c r="Z711" s="7">
        <v>254</v>
      </c>
      <c r="AA711" s="7">
        <v>215</v>
      </c>
      <c r="AB711" s="149" t="s">
        <v>290</v>
      </c>
      <c r="AC711" s="149" t="s">
        <v>13956</v>
      </c>
      <c r="AD711" s="149" t="s">
        <v>290</v>
      </c>
      <c r="AE711" s="8">
        <v>34</v>
      </c>
      <c r="AF711" s="149" t="s">
        <v>290</v>
      </c>
      <c r="AG711" s="8">
        <v>392</v>
      </c>
      <c r="AH711" s="8">
        <v>27</v>
      </c>
      <c r="AI711" s="9">
        <v>308</v>
      </c>
      <c r="AJ711" s="9">
        <v>161</v>
      </c>
      <c r="AK711" s="9">
        <v>469</v>
      </c>
    </row>
    <row r="712" spans="1:37">
      <c r="A712" s="10" t="s">
        <v>3716</v>
      </c>
      <c r="B712" s="11" t="s">
        <v>3717</v>
      </c>
      <c r="C712" s="11" t="s">
        <v>10615</v>
      </c>
      <c r="D712" s="11" t="s">
        <v>3719</v>
      </c>
      <c r="E712" s="11" t="s">
        <v>3720</v>
      </c>
      <c r="F712" s="11" t="s">
        <v>12875</v>
      </c>
      <c r="G712" s="11" t="s">
        <v>7064</v>
      </c>
      <c r="H712" s="148">
        <v>3</v>
      </c>
      <c r="I712" s="148">
        <v>18</v>
      </c>
      <c r="J712" s="29">
        <v>40</v>
      </c>
      <c r="K712" s="29">
        <v>18</v>
      </c>
      <c r="L712" s="29">
        <v>12</v>
      </c>
      <c r="M712" s="29">
        <v>17</v>
      </c>
      <c r="N712" s="29">
        <v>10</v>
      </c>
      <c r="O712" s="29">
        <v>16</v>
      </c>
      <c r="P712" s="29">
        <v>17</v>
      </c>
      <c r="Q712" s="29">
        <v>17</v>
      </c>
      <c r="R712" s="29">
        <v>19</v>
      </c>
      <c r="S712" s="29">
        <v>15</v>
      </c>
      <c r="T712" s="29">
        <v>16</v>
      </c>
      <c r="U712" s="29">
        <v>22</v>
      </c>
      <c r="V712" s="29">
        <v>19</v>
      </c>
      <c r="W712" s="29">
        <v>10</v>
      </c>
      <c r="X712" s="6" t="s">
        <v>13956</v>
      </c>
      <c r="Y712" s="6" t="s">
        <v>13956</v>
      </c>
      <c r="Z712" s="7">
        <v>118</v>
      </c>
      <c r="AA712" s="7">
        <v>130</v>
      </c>
      <c r="AB712" s="149" t="s">
        <v>290</v>
      </c>
      <c r="AC712" s="149" t="s">
        <v>13956</v>
      </c>
      <c r="AD712" s="149" t="s">
        <v>290</v>
      </c>
      <c r="AE712" s="149" t="s">
        <v>290</v>
      </c>
      <c r="AF712" s="149" t="s">
        <v>13956</v>
      </c>
      <c r="AG712" s="8">
        <v>222</v>
      </c>
      <c r="AH712" s="149" t="s">
        <v>290</v>
      </c>
      <c r="AI712" s="9">
        <v>181</v>
      </c>
      <c r="AJ712" s="9">
        <v>67</v>
      </c>
      <c r="AK712" s="9">
        <v>248</v>
      </c>
    </row>
    <row r="713" spans="1:37">
      <c r="A713" s="10" t="s">
        <v>3722</v>
      </c>
      <c r="B713" s="11" t="s">
        <v>3723</v>
      </c>
      <c r="C713" s="11" t="s">
        <v>10624</v>
      </c>
      <c r="D713" s="11" t="s">
        <v>3726</v>
      </c>
      <c r="E713" s="11" t="s">
        <v>3727</v>
      </c>
      <c r="F713" s="11" t="s">
        <v>12885</v>
      </c>
      <c r="G713" s="11" t="s">
        <v>7067</v>
      </c>
      <c r="H713" s="148">
        <v>1.5</v>
      </c>
      <c r="I713" s="148">
        <v>4.5</v>
      </c>
      <c r="J713" s="29">
        <v>47</v>
      </c>
      <c r="K713" s="29">
        <v>10</v>
      </c>
      <c r="L713" s="6" t="s">
        <v>13956</v>
      </c>
      <c r="M713" s="6" t="s">
        <v>13956</v>
      </c>
      <c r="N713" s="6" t="s">
        <v>13956</v>
      </c>
      <c r="O713" s="6" t="s">
        <v>13956</v>
      </c>
      <c r="P713" s="6" t="s">
        <v>13956</v>
      </c>
      <c r="Q713" s="6" t="s">
        <v>13956</v>
      </c>
      <c r="R713" s="6" t="s">
        <v>13956</v>
      </c>
      <c r="S713" s="6" t="s">
        <v>13956</v>
      </c>
      <c r="T713" s="6" t="s">
        <v>13956</v>
      </c>
      <c r="U713" s="6" t="s">
        <v>13956</v>
      </c>
      <c r="V713" s="6" t="s">
        <v>13956</v>
      </c>
      <c r="W713" s="6" t="s">
        <v>13956</v>
      </c>
      <c r="X713" s="6" t="s">
        <v>13956</v>
      </c>
      <c r="Y713" s="6" t="s">
        <v>13956</v>
      </c>
      <c r="Z713" s="7">
        <v>29</v>
      </c>
      <c r="AA713" s="7">
        <v>28</v>
      </c>
      <c r="AB713" s="8">
        <v>57</v>
      </c>
      <c r="AC713" s="149" t="s">
        <v>13956</v>
      </c>
      <c r="AD713" s="149" t="s">
        <v>13956</v>
      </c>
      <c r="AE713" s="149" t="s">
        <v>13956</v>
      </c>
      <c r="AF713" s="149" t="s">
        <v>13956</v>
      </c>
      <c r="AG713" s="149" t="s">
        <v>13956</v>
      </c>
      <c r="AH713" s="149" t="s">
        <v>13956</v>
      </c>
      <c r="AI713" s="9">
        <v>57</v>
      </c>
      <c r="AJ713" s="150" t="s">
        <v>13956</v>
      </c>
      <c r="AK713" s="9">
        <v>57</v>
      </c>
    </row>
    <row r="714" spans="1:37">
      <c r="A714" s="10" t="s">
        <v>3729</v>
      </c>
      <c r="B714" s="11" t="s">
        <v>319</v>
      </c>
      <c r="C714" s="11" t="s">
        <v>10627</v>
      </c>
      <c r="D714" s="11" t="s">
        <v>3731</v>
      </c>
      <c r="E714" s="11" t="s">
        <v>3732</v>
      </c>
      <c r="F714" s="11" t="s">
        <v>12886</v>
      </c>
      <c r="G714" s="11" t="s">
        <v>7073</v>
      </c>
      <c r="H714" s="148">
        <v>1.5</v>
      </c>
      <c r="I714" s="148">
        <v>5</v>
      </c>
      <c r="J714" s="29">
        <v>13</v>
      </c>
      <c r="K714" s="6" t="s">
        <v>13956</v>
      </c>
      <c r="L714" s="6" t="s">
        <v>290</v>
      </c>
      <c r="M714" s="6" t="s">
        <v>290</v>
      </c>
      <c r="N714" s="6" t="s">
        <v>290</v>
      </c>
      <c r="O714" s="6" t="s">
        <v>290</v>
      </c>
      <c r="P714" s="29">
        <v>10</v>
      </c>
      <c r="Q714" s="29">
        <v>11</v>
      </c>
      <c r="R714" s="6" t="s">
        <v>290</v>
      </c>
      <c r="S714" s="6" t="s">
        <v>290</v>
      </c>
      <c r="T714" s="6" t="s">
        <v>13956</v>
      </c>
      <c r="U714" s="6" t="s">
        <v>13956</v>
      </c>
      <c r="V714" s="6" t="s">
        <v>13956</v>
      </c>
      <c r="W714" s="6" t="s">
        <v>13956</v>
      </c>
      <c r="X714" s="6" t="s">
        <v>290</v>
      </c>
      <c r="Y714" s="6" t="s">
        <v>13956</v>
      </c>
      <c r="Z714" s="7">
        <v>38</v>
      </c>
      <c r="AA714" s="7">
        <v>45</v>
      </c>
      <c r="AB714" s="149" t="s">
        <v>290</v>
      </c>
      <c r="AC714" s="149" t="s">
        <v>13956</v>
      </c>
      <c r="AD714" s="149" t="s">
        <v>13956</v>
      </c>
      <c r="AE714" s="149" t="s">
        <v>13956</v>
      </c>
      <c r="AF714" s="149" t="s">
        <v>290</v>
      </c>
      <c r="AG714" s="8">
        <v>76</v>
      </c>
      <c r="AH714" s="149" t="s">
        <v>13956</v>
      </c>
      <c r="AI714" s="9">
        <v>83</v>
      </c>
      <c r="AJ714" s="150" t="s">
        <v>13956</v>
      </c>
      <c r="AK714" s="9">
        <v>83</v>
      </c>
    </row>
    <row r="715" spans="1:37">
      <c r="A715" s="10" t="s">
        <v>3734</v>
      </c>
      <c r="B715" s="11" t="s">
        <v>844</v>
      </c>
      <c r="C715" s="11" t="s">
        <v>10630</v>
      </c>
      <c r="D715" s="11" t="s">
        <v>3736</v>
      </c>
      <c r="E715" s="11" t="s">
        <v>3737</v>
      </c>
      <c r="F715" s="11" t="s">
        <v>12887</v>
      </c>
      <c r="G715" s="11" t="s">
        <v>7076</v>
      </c>
      <c r="H715" s="148">
        <v>0.5</v>
      </c>
      <c r="I715" s="148">
        <v>7</v>
      </c>
      <c r="J715" s="29">
        <v>36</v>
      </c>
      <c r="K715" s="29">
        <v>13</v>
      </c>
      <c r="L715" s="6" t="s">
        <v>290</v>
      </c>
      <c r="M715" s="29">
        <v>11</v>
      </c>
      <c r="N715" s="6" t="s">
        <v>290</v>
      </c>
      <c r="O715" s="6" t="s">
        <v>290</v>
      </c>
      <c r="P715" s="6" t="s">
        <v>290</v>
      </c>
      <c r="Q715" s="6" t="s">
        <v>290</v>
      </c>
      <c r="R715" s="6" t="s">
        <v>290</v>
      </c>
      <c r="S715" s="6" t="s">
        <v>290</v>
      </c>
      <c r="T715" s="6" t="s">
        <v>13956</v>
      </c>
      <c r="U715" s="6" t="s">
        <v>13956</v>
      </c>
      <c r="V715" s="6" t="s">
        <v>13956</v>
      </c>
      <c r="W715" s="6" t="s">
        <v>13956</v>
      </c>
      <c r="X715" s="6" t="s">
        <v>290</v>
      </c>
      <c r="Y715" s="6" t="s">
        <v>13956</v>
      </c>
      <c r="Z715" s="7">
        <v>50</v>
      </c>
      <c r="AA715" s="7">
        <v>53</v>
      </c>
      <c r="AB715" s="149" t="s">
        <v>13956</v>
      </c>
      <c r="AC715" s="149" t="s">
        <v>13956</v>
      </c>
      <c r="AD715" s="149" t="s">
        <v>13956</v>
      </c>
      <c r="AE715" s="149" t="s">
        <v>290</v>
      </c>
      <c r="AF715" s="149" t="s">
        <v>13956</v>
      </c>
      <c r="AG715" s="8">
        <v>102</v>
      </c>
      <c r="AH715" s="149" t="s">
        <v>13956</v>
      </c>
      <c r="AI715" s="9">
        <v>103</v>
      </c>
      <c r="AJ715" s="150" t="s">
        <v>13956</v>
      </c>
      <c r="AK715" s="9">
        <v>103</v>
      </c>
    </row>
    <row r="716" spans="1:37">
      <c r="A716" s="10" t="s">
        <v>3739</v>
      </c>
      <c r="B716" s="11" t="s">
        <v>3740</v>
      </c>
      <c r="C716" s="11" t="s">
        <v>7077</v>
      </c>
      <c r="D716" s="11" t="s">
        <v>3741</v>
      </c>
      <c r="E716" s="11" t="s">
        <v>3742</v>
      </c>
      <c r="F716" s="11" t="s">
        <v>12888</v>
      </c>
      <c r="G716" s="11" t="s">
        <v>7079</v>
      </c>
      <c r="H716" s="148">
        <v>1</v>
      </c>
      <c r="I716" s="148">
        <v>9.5</v>
      </c>
      <c r="J716" s="29">
        <v>33</v>
      </c>
      <c r="K716" s="29">
        <v>16</v>
      </c>
      <c r="L716" s="29">
        <v>13</v>
      </c>
      <c r="M716" s="29">
        <v>17</v>
      </c>
      <c r="N716" s="29">
        <v>17</v>
      </c>
      <c r="O716" s="29">
        <v>11</v>
      </c>
      <c r="P716" s="29">
        <v>15</v>
      </c>
      <c r="Q716" s="29">
        <v>11</v>
      </c>
      <c r="R716" s="29">
        <v>14</v>
      </c>
      <c r="S716" s="6" t="s">
        <v>290</v>
      </c>
      <c r="T716" s="6" t="s">
        <v>13956</v>
      </c>
      <c r="U716" s="6" t="s">
        <v>13956</v>
      </c>
      <c r="V716" s="6" t="s">
        <v>13956</v>
      </c>
      <c r="W716" s="6" t="s">
        <v>13956</v>
      </c>
      <c r="X716" s="6" t="s">
        <v>290</v>
      </c>
      <c r="Y716" s="6" t="s">
        <v>13956</v>
      </c>
      <c r="Z716" s="7">
        <v>83</v>
      </c>
      <c r="AA716" s="7">
        <v>77</v>
      </c>
      <c r="AB716" s="149" t="s">
        <v>290</v>
      </c>
      <c r="AC716" s="149" t="s">
        <v>290</v>
      </c>
      <c r="AD716" s="149" t="s">
        <v>13956</v>
      </c>
      <c r="AE716" s="149" t="s">
        <v>13956</v>
      </c>
      <c r="AF716" s="149" t="s">
        <v>13956</v>
      </c>
      <c r="AG716" s="8">
        <v>157</v>
      </c>
      <c r="AH716" s="149" t="s">
        <v>13956</v>
      </c>
      <c r="AI716" s="9">
        <v>160</v>
      </c>
      <c r="AJ716" s="150" t="s">
        <v>13956</v>
      </c>
      <c r="AK716" s="9">
        <v>160</v>
      </c>
    </row>
    <row r="717" spans="1:37">
      <c r="A717" s="10" t="s">
        <v>3744</v>
      </c>
      <c r="B717" s="11" t="s">
        <v>3745</v>
      </c>
      <c r="C717" s="11" t="s">
        <v>10635</v>
      </c>
      <c r="D717" s="11" t="s">
        <v>3747</v>
      </c>
      <c r="E717" s="11" t="s">
        <v>3748</v>
      </c>
      <c r="F717" s="11" t="s">
        <v>12889</v>
      </c>
      <c r="G717" s="11" t="s">
        <v>7082</v>
      </c>
      <c r="H717" s="148">
        <v>1</v>
      </c>
      <c r="I717" s="148">
        <v>22.5</v>
      </c>
      <c r="J717" s="29">
        <v>34</v>
      </c>
      <c r="K717" s="29">
        <v>30</v>
      </c>
      <c r="L717" s="29">
        <v>39</v>
      </c>
      <c r="M717" s="29">
        <v>38</v>
      </c>
      <c r="N717" s="29">
        <v>49</v>
      </c>
      <c r="O717" s="29">
        <v>36</v>
      </c>
      <c r="P717" s="29">
        <v>43</v>
      </c>
      <c r="Q717" s="29">
        <v>41</v>
      </c>
      <c r="R717" s="29">
        <v>41</v>
      </c>
      <c r="S717" s="29">
        <v>44</v>
      </c>
      <c r="T717" s="6" t="s">
        <v>13956</v>
      </c>
      <c r="U717" s="6" t="s">
        <v>13956</v>
      </c>
      <c r="V717" s="6" t="s">
        <v>13956</v>
      </c>
      <c r="W717" s="6" t="s">
        <v>13956</v>
      </c>
      <c r="X717" s="6" t="s">
        <v>13956</v>
      </c>
      <c r="Y717" s="6" t="s">
        <v>13956</v>
      </c>
      <c r="Z717" s="7">
        <v>208</v>
      </c>
      <c r="AA717" s="7">
        <v>187</v>
      </c>
      <c r="AB717" s="149" t="s">
        <v>290</v>
      </c>
      <c r="AC717" s="149" t="s">
        <v>13956</v>
      </c>
      <c r="AD717" s="149" t="s">
        <v>13956</v>
      </c>
      <c r="AE717" s="149" t="s">
        <v>13956</v>
      </c>
      <c r="AF717" s="149" t="s">
        <v>290</v>
      </c>
      <c r="AG717" s="8">
        <v>382</v>
      </c>
      <c r="AH717" s="149" t="s">
        <v>290</v>
      </c>
      <c r="AI717" s="9">
        <v>395</v>
      </c>
      <c r="AJ717" s="150" t="s">
        <v>13956</v>
      </c>
      <c r="AK717" s="9">
        <v>395</v>
      </c>
    </row>
    <row r="718" spans="1:37">
      <c r="A718" s="10" t="s">
        <v>12890</v>
      </c>
      <c r="B718" s="11" t="s">
        <v>1366</v>
      </c>
      <c r="C718" s="11" t="s">
        <v>10638</v>
      </c>
      <c r="D718" s="11" t="s">
        <v>10639</v>
      </c>
      <c r="E718" s="11" t="s">
        <v>3753</v>
      </c>
      <c r="F718" s="11" t="s">
        <v>12891</v>
      </c>
      <c r="G718" s="11" t="s">
        <v>12892</v>
      </c>
      <c r="H718" s="148">
        <v>1</v>
      </c>
      <c r="I718" s="148">
        <v>6</v>
      </c>
      <c r="J718" s="29">
        <v>15</v>
      </c>
      <c r="K718" s="6" t="s">
        <v>290</v>
      </c>
      <c r="L718" s="6" t="s">
        <v>290</v>
      </c>
      <c r="M718" s="6" t="s">
        <v>290</v>
      </c>
      <c r="N718" s="6" t="s">
        <v>290</v>
      </c>
      <c r="O718" s="6" t="s">
        <v>290</v>
      </c>
      <c r="P718" s="6" t="s">
        <v>290</v>
      </c>
      <c r="Q718" s="6" t="s">
        <v>290</v>
      </c>
      <c r="R718" s="6" t="s">
        <v>290</v>
      </c>
      <c r="S718" s="6" t="s">
        <v>290</v>
      </c>
      <c r="T718" s="6" t="s">
        <v>13956</v>
      </c>
      <c r="U718" s="6" t="s">
        <v>13956</v>
      </c>
      <c r="V718" s="6" t="s">
        <v>13956</v>
      </c>
      <c r="W718" s="6" t="s">
        <v>13956</v>
      </c>
      <c r="X718" s="6" t="s">
        <v>13956</v>
      </c>
      <c r="Y718" s="6" t="s">
        <v>13956</v>
      </c>
      <c r="Z718" s="7">
        <v>32</v>
      </c>
      <c r="AA718" s="7">
        <v>23</v>
      </c>
      <c r="AB718" s="8">
        <v>43</v>
      </c>
      <c r="AC718" s="8">
        <v>11</v>
      </c>
      <c r="AD718" s="149" t="s">
        <v>290</v>
      </c>
      <c r="AE718" s="149" t="s">
        <v>13956</v>
      </c>
      <c r="AF718" s="149" t="s">
        <v>13956</v>
      </c>
      <c r="AG718" s="149" t="s">
        <v>13956</v>
      </c>
      <c r="AH718" s="149" t="s">
        <v>13956</v>
      </c>
      <c r="AI718" s="9">
        <v>55</v>
      </c>
      <c r="AJ718" s="150" t="s">
        <v>13956</v>
      </c>
      <c r="AK718" s="9">
        <v>55</v>
      </c>
    </row>
    <row r="719" spans="1:37">
      <c r="A719" s="10" t="s">
        <v>3750</v>
      </c>
      <c r="B719" s="11" t="s">
        <v>439</v>
      </c>
      <c r="C719" s="11" t="s">
        <v>10643</v>
      </c>
      <c r="D719" s="11" t="s">
        <v>3752</v>
      </c>
      <c r="E719" s="11" t="s">
        <v>3753</v>
      </c>
      <c r="F719" s="11" t="s">
        <v>12893</v>
      </c>
      <c r="G719" s="11" t="s">
        <v>7091</v>
      </c>
      <c r="H719" s="148">
        <v>1.5</v>
      </c>
      <c r="I719" s="148">
        <v>6</v>
      </c>
      <c r="J719" s="29">
        <v>39</v>
      </c>
      <c r="K719" s="29">
        <v>14</v>
      </c>
      <c r="L719" s="6" t="s">
        <v>290</v>
      </c>
      <c r="M719" s="29">
        <v>10</v>
      </c>
      <c r="N719" s="29">
        <v>10</v>
      </c>
      <c r="O719" s="6" t="s">
        <v>290</v>
      </c>
      <c r="P719" s="6" t="s">
        <v>290</v>
      </c>
      <c r="Q719" s="6" t="s">
        <v>290</v>
      </c>
      <c r="R719" s="6" t="s">
        <v>290</v>
      </c>
      <c r="S719" s="6" t="s">
        <v>290</v>
      </c>
      <c r="T719" s="6" t="s">
        <v>13956</v>
      </c>
      <c r="U719" s="6" t="s">
        <v>13956</v>
      </c>
      <c r="V719" s="6" t="s">
        <v>13956</v>
      </c>
      <c r="W719" s="6" t="s">
        <v>13956</v>
      </c>
      <c r="X719" s="6" t="s">
        <v>13956</v>
      </c>
      <c r="Y719" s="6" t="s">
        <v>13956</v>
      </c>
      <c r="Z719" s="7">
        <v>51</v>
      </c>
      <c r="AA719" s="7">
        <v>48</v>
      </c>
      <c r="AB719" s="149" t="s">
        <v>13956</v>
      </c>
      <c r="AC719" s="149" t="s">
        <v>13956</v>
      </c>
      <c r="AD719" s="149" t="s">
        <v>13956</v>
      </c>
      <c r="AE719" s="149" t="s">
        <v>13956</v>
      </c>
      <c r="AF719" s="149" t="s">
        <v>13956</v>
      </c>
      <c r="AG719" s="8">
        <v>99</v>
      </c>
      <c r="AH719" s="149" t="s">
        <v>13956</v>
      </c>
      <c r="AI719" s="9">
        <v>99</v>
      </c>
      <c r="AJ719" s="150" t="s">
        <v>13956</v>
      </c>
      <c r="AK719" s="9">
        <v>99</v>
      </c>
    </row>
    <row r="720" spans="1:37">
      <c r="A720" s="10" t="s">
        <v>3761</v>
      </c>
      <c r="B720" s="11" t="s">
        <v>3762</v>
      </c>
      <c r="C720" s="11" t="s">
        <v>10650</v>
      </c>
      <c r="D720" s="11" t="s">
        <v>3765</v>
      </c>
      <c r="E720" s="11" t="s">
        <v>3766</v>
      </c>
      <c r="F720" s="11" t="s">
        <v>12896</v>
      </c>
      <c r="G720" s="11" t="s">
        <v>7094</v>
      </c>
      <c r="H720" s="148">
        <v>0.5</v>
      </c>
      <c r="I720" s="148">
        <v>14</v>
      </c>
      <c r="J720" s="29">
        <v>46</v>
      </c>
      <c r="K720" s="29">
        <v>20</v>
      </c>
      <c r="L720" s="29">
        <v>11</v>
      </c>
      <c r="M720" s="29">
        <v>14</v>
      </c>
      <c r="N720" s="29">
        <v>14</v>
      </c>
      <c r="O720" s="29">
        <v>13</v>
      </c>
      <c r="P720" s="29">
        <v>14</v>
      </c>
      <c r="Q720" s="6" t="s">
        <v>290</v>
      </c>
      <c r="R720" s="29">
        <v>12</v>
      </c>
      <c r="S720" s="29">
        <v>11</v>
      </c>
      <c r="T720" s="6" t="s">
        <v>13956</v>
      </c>
      <c r="U720" s="6" t="s">
        <v>13956</v>
      </c>
      <c r="V720" s="6" t="s">
        <v>13956</v>
      </c>
      <c r="W720" s="6" t="s">
        <v>13956</v>
      </c>
      <c r="X720" s="6" t="s">
        <v>13956</v>
      </c>
      <c r="Y720" s="6" t="s">
        <v>13956</v>
      </c>
      <c r="Z720" s="7">
        <v>71</v>
      </c>
      <c r="AA720" s="7">
        <v>91</v>
      </c>
      <c r="AB720" s="149" t="s">
        <v>13956</v>
      </c>
      <c r="AC720" s="149" t="s">
        <v>13956</v>
      </c>
      <c r="AD720" s="149" t="s">
        <v>13956</v>
      </c>
      <c r="AE720" s="149" t="s">
        <v>290</v>
      </c>
      <c r="AF720" s="149" t="s">
        <v>13956</v>
      </c>
      <c r="AG720" s="8">
        <v>157</v>
      </c>
      <c r="AH720" s="149" t="s">
        <v>290</v>
      </c>
      <c r="AI720" s="9">
        <v>162</v>
      </c>
      <c r="AJ720" s="150" t="s">
        <v>13956</v>
      </c>
      <c r="AK720" s="9">
        <v>162</v>
      </c>
    </row>
    <row r="721" spans="1:37">
      <c r="A721" s="10" t="s">
        <v>3768</v>
      </c>
      <c r="B721" s="11" t="s">
        <v>3769</v>
      </c>
      <c r="C721" s="11" t="s">
        <v>7095</v>
      </c>
      <c r="D721" s="11" t="s">
        <v>3771</v>
      </c>
      <c r="E721" s="11" t="s">
        <v>3772</v>
      </c>
      <c r="F721" s="11" t="s">
        <v>12897</v>
      </c>
      <c r="G721" s="11" t="s">
        <v>7097</v>
      </c>
      <c r="H721" s="148">
        <v>4</v>
      </c>
      <c r="I721" s="148">
        <v>8.5</v>
      </c>
      <c r="J721" s="29">
        <v>35</v>
      </c>
      <c r="K721" s="29">
        <v>14</v>
      </c>
      <c r="L721" s="6" t="s">
        <v>290</v>
      </c>
      <c r="M721" s="6" t="s">
        <v>290</v>
      </c>
      <c r="N721" s="6" t="s">
        <v>290</v>
      </c>
      <c r="O721" s="6" t="s">
        <v>290</v>
      </c>
      <c r="P721" s="6" t="s">
        <v>290</v>
      </c>
      <c r="Q721" s="6" t="s">
        <v>290</v>
      </c>
      <c r="R721" s="6" t="s">
        <v>290</v>
      </c>
      <c r="S721" s="6" t="s">
        <v>13956</v>
      </c>
      <c r="T721" s="6" t="s">
        <v>13956</v>
      </c>
      <c r="U721" s="6" t="s">
        <v>13956</v>
      </c>
      <c r="V721" s="6" t="s">
        <v>13956</v>
      </c>
      <c r="W721" s="6" t="s">
        <v>13956</v>
      </c>
      <c r="X721" s="6" t="s">
        <v>13956</v>
      </c>
      <c r="Y721" s="6" t="s">
        <v>13956</v>
      </c>
      <c r="Z721" s="7">
        <v>34</v>
      </c>
      <c r="AA721" s="7">
        <v>48</v>
      </c>
      <c r="AB721" s="149" t="s">
        <v>290</v>
      </c>
      <c r="AC721" s="149" t="s">
        <v>13956</v>
      </c>
      <c r="AD721" s="149" t="s">
        <v>13956</v>
      </c>
      <c r="AE721" s="149" t="s">
        <v>290</v>
      </c>
      <c r="AF721" s="149" t="s">
        <v>13956</v>
      </c>
      <c r="AG721" s="8">
        <v>72</v>
      </c>
      <c r="AH721" s="149" t="s">
        <v>290</v>
      </c>
      <c r="AI721" s="9">
        <v>82</v>
      </c>
      <c r="AJ721" s="150" t="s">
        <v>13956</v>
      </c>
      <c r="AK721" s="9">
        <v>82</v>
      </c>
    </row>
    <row r="722" spans="1:37">
      <c r="A722" s="10" t="s">
        <v>3774</v>
      </c>
      <c r="B722" s="11" t="s">
        <v>3775</v>
      </c>
      <c r="C722" s="11" t="s">
        <v>10655</v>
      </c>
      <c r="D722" s="11" t="s">
        <v>3777</v>
      </c>
      <c r="E722" s="11" t="s">
        <v>3759</v>
      </c>
      <c r="F722" s="11" t="s">
        <v>12898</v>
      </c>
      <c r="G722" s="11" t="s">
        <v>7100</v>
      </c>
      <c r="H722" s="148">
        <v>4</v>
      </c>
      <c r="I722" s="148">
        <v>36</v>
      </c>
      <c r="J722" s="6" t="s">
        <v>13956</v>
      </c>
      <c r="K722" s="6" t="s">
        <v>13956</v>
      </c>
      <c r="L722" s="6" t="s">
        <v>13956</v>
      </c>
      <c r="M722" s="6" t="s">
        <v>13956</v>
      </c>
      <c r="N722" s="6" t="s">
        <v>13956</v>
      </c>
      <c r="O722" s="6" t="s">
        <v>13956</v>
      </c>
      <c r="P722" s="6" t="s">
        <v>13956</v>
      </c>
      <c r="Q722" s="6" t="s">
        <v>13956</v>
      </c>
      <c r="R722" s="6" t="s">
        <v>13956</v>
      </c>
      <c r="S722" s="6" t="s">
        <v>13956</v>
      </c>
      <c r="T722" s="29">
        <v>122</v>
      </c>
      <c r="U722" s="29">
        <v>116</v>
      </c>
      <c r="V722" s="29">
        <v>88</v>
      </c>
      <c r="W722" s="29">
        <v>96</v>
      </c>
      <c r="X722" s="6" t="s">
        <v>13956</v>
      </c>
      <c r="Y722" s="6" t="s">
        <v>13956</v>
      </c>
      <c r="Z722" s="7">
        <v>227</v>
      </c>
      <c r="AA722" s="7">
        <v>195</v>
      </c>
      <c r="AB722" s="149" t="s">
        <v>13956</v>
      </c>
      <c r="AC722" s="149" t="s">
        <v>13956</v>
      </c>
      <c r="AD722" s="149" t="s">
        <v>290</v>
      </c>
      <c r="AE722" s="8">
        <v>22</v>
      </c>
      <c r="AF722" s="149" t="s">
        <v>290</v>
      </c>
      <c r="AG722" s="8">
        <v>394</v>
      </c>
      <c r="AH722" s="149" t="s">
        <v>13956</v>
      </c>
      <c r="AI722" s="150" t="s">
        <v>13956</v>
      </c>
      <c r="AJ722" s="9">
        <v>422</v>
      </c>
      <c r="AK722" s="9">
        <v>422</v>
      </c>
    </row>
    <row r="723" spans="1:37">
      <c r="A723" s="10" t="s">
        <v>3778</v>
      </c>
      <c r="B723" s="11" t="s">
        <v>3779</v>
      </c>
      <c r="C723" s="11" t="s">
        <v>10658</v>
      </c>
      <c r="D723" s="11" t="s">
        <v>1645</v>
      </c>
      <c r="E723" s="11" t="s">
        <v>3782</v>
      </c>
      <c r="F723" s="11" t="s">
        <v>12899</v>
      </c>
      <c r="G723" s="11" t="s">
        <v>7103</v>
      </c>
      <c r="H723" s="148">
        <v>1.5</v>
      </c>
      <c r="I723" s="148">
        <v>22.5</v>
      </c>
      <c r="J723" s="29">
        <v>46</v>
      </c>
      <c r="K723" s="29">
        <v>19</v>
      </c>
      <c r="L723" s="29">
        <v>21</v>
      </c>
      <c r="M723" s="29">
        <v>26</v>
      </c>
      <c r="N723" s="29">
        <v>16</v>
      </c>
      <c r="O723" s="29">
        <v>26</v>
      </c>
      <c r="P723" s="29">
        <v>26</v>
      </c>
      <c r="Q723" s="29">
        <v>23</v>
      </c>
      <c r="R723" s="29">
        <v>21</v>
      </c>
      <c r="S723" s="29">
        <v>20</v>
      </c>
      <c r="T723" s="6" t="s">
        <v>13956</v>
      </c>
      <c r="U723" s="6" t="s">
        <v>13956</v>
      </c>
      <c r="V723" s="6" t="s">
        <v>13956</v>
      </c>
      <c r="W723" s="6" t="s">
        <v>13956</v>
      </c>
      <c r="X723" s="6" t="s">
        <v>13956</v>
      </c>
      <c r="Y723" s="6" t="s">
        <v>13956</v>
      </c>
      <c r="Z723" s="7">
        <v>126</v>
      </c>
      <c r="AA723" s="7">
        <v>118</v>
      </c>
      <c r="AB723" s="149" t="s">
        <v>13956</v>
      </c>
      <c r="AC723" s="149" t="s">
        <v>13956</v>
      </c>
      <c r="AD723" s="149" t="s">
        <v>13956</v>
      </c>
      <c r="AE723" s="149" t="s">
        <v>13956</v>
      </c>
      <c r="AF723" s="149" t="s">
        <v>13956</v>
      </c>
      <c r="AG723" s="8">
        <v>238</v>
      </c>
      <c r="AH723" s="149" t="s">
        <v>290</v>
      </c>
      <c r="AI723" s="9">
        <v>244</v>
      </c>
      <c r="AJ723" s="150" t="s">
        <v>13956</v>
      </c>
      <c r="AK723" s="9">
        <v>244</v>
      </c>
    </row>
    <row r="724" spans="1:37">
      <c r="A724" s="10" t="s">
        <v>3784</v>
      </c>
      <c r="B724" s="11" t="s">
        <v>3785</v>
      </c>
      <c r="C724" s="11" t="s">
        <v>10661</v>
      </c>
      <c r="D724" s="11" t="s">
        <v>3787</v>
      </c>
      <c r="E724" s="11" t="s">
        <v>3788</v>
      </c>
      <c r="F724" s="11" t="s">
        <v>12900</v>
      </c>
      <c r="G724" s="11" t="s">
        <v>7106</v>
      </c>
      <c r="H724" s="148">
        <v>1</v>
      </c>
      <c r="I724" s="148">
        <v>12</v>
      </c>
      <c r="J724" s="29">
        <v>26</v>
      </c>
      <c r="K724" s="6" t="s">
        <v>290</v>
      </c>
      <c r="L724" s="29">
        <v>17</v>
      </c>
      <c r="M724" s="29">
        <v>13</v>
      </c>
      <c r="N724" s="29">
        <v>12</v>
      </c>
      <c r="O724" s="29">
        <v>18</v>
      </c>
      <c r="P724" s="29">
        <v>13</v>
      </c>
      <c r="Q724" s="29">
        <v>14</v>
      </c>
      <c r="R724" s="29">
        <v>15</v>
      </c>
      <c r="S724" s="29">
        <v>10</v>
      </c>
      <c r="T724" s="6" t="s">
        <v>13956</v>
      </c>
      <c r="U724" s="6" t="s">
        <v>13956</v>
      </c>
      <c r="V724" s="6" t="s">
        <v>13956</v>
      </c>
      <c r="W724" s="6" t="s">
        <v>13956</v>
      </c>
      <c r="X724" s="6" t="s">
        <v>13956</v>
      </c>
      <c r="Y724" s="6" t="s">
        <v>13956</v>
      </c>
      <c r="Z724" s="7">
        <v>79</v>
      </c>
      <c r="AA724" s="7">
        <v>67</v>
      </c>
      <c r="AB724" s="149" t="s">
        <v>13956</v>
      </c>
      <c r="AC724" s="149" t="s">
        <v>13956</v>
      </c>
      <c r="AD724" s="149" t="s">
        <v>290</v>
      </c>
      <c r="AE724" s="149" t="s">
        <v>13956</v>
      </c>
      <c r="AF724" s="149" t="s">
        <v>13956</v>
      </c>
      <c r="AG724" s="8">
        <v>142</v>
      </c>
      <c r="AH724" s="149" t="s">
        <v>290</v>
      </c>
      <c r="AI724" s="9">
        <v>146</v>
      </c>
      <c r="AJ724" s="150" t="s">
        <v>13956</v>
      </c>
      <c r="AK724" s="9">
        <v>146</v>
      </c>
    </row>
    <row r="725" spans="1:37">
      <c r="A725" s="10" t="s">
        <v>3790</v>
      </c>
      <c r="B725" s="11" t="s">
        <v>3791</v>
      </c>
      <c r="C725" s="11" t="s">
        <v>12901</v>
      </c>
      <c r="D725" s="11" t="s">
        <v>3793</v>
      </c>
      <c r="E725" s="11" t="s">
        <v>3772</v>
      </c>
      <c r="F725" s="11" t="s">
        <v>12902</v>
      </c>
      <c r="G725" s="11" t="s">
        <v>7109</v>
      </c>
      <c r="H725" s="148">
        <v>1</v>
      </c>
      <c r="I725" s="148">
        <v>21</v>
      </c>
      <c r="J725" s="29">
        <v>43</v>
      </c>
      <c r="K725" s="29">
        <v>30</v>
      </c>
      <c r="L725" s="29">
        <v>16</v>
      </c>
      <c r="M725" s="29">
        <v>27</v>
      </c>
      <c r="N725" s="29">
        <v>22</v>
      </c>
      <c r="O725" s="29">
        <v>22</v>
      </c>
      <c r="P725" s="29">
        <v>24</v>
      </c>
      <c r="Q725" s="29">
        <v>21</v>
      </c>
      <c r="R725" s="29">
        <v>19</v>
      </c>
      <c r="S725" s="29">
        <v>30</v>
      </c>
      <c r="T725" s="6" t="s">
        <v>13956</v>
      </c>
      <c r="U725" s="6" t="s">
        <v>13956</v>
      </c>
      <c r="V725" s="6" t="s">
        <v>13956</v>
      </c>
      <c r="W725" s="6" t="s">
        <v>13956</v>
      </c>
      <c r="X725" s="6" t="s">
        <v>13956</v>
      </c>
      <c r="Y725" s="6" t="s">
        <v>13956</v>
      </c>
      <c r="Z725" s="7">
        <v>136</v>
      </c>
      <c r="AA725" s="7">
        <v>118</v>
      </c>
      <c r="AB725" s="149" t="s">
        <v>290</v>
      </c>
      <c r="AC725" s="149" t="s">
        <v>13956</v>
      </c>
      <c r="AD725" s="149" t="s">
        <v>290</v>
      </c>
      <c r="AE725" s="149" t="s">
        <v>290</v>
      </c>
      <c r="AF725" s="149" t="s">
        <v>13956</v>
      </c>
      <c r="AG725" s="8">
        <v>243</v>
      </c>
      <c r="AH725" s="149" t="s">
        <v>290</v>
      </c>
      <c r="AI725" s="9">
        <v>254</v>
      </c>
      <c r="AJ725" s="150" t="s">
        <v>13956</v>
      </c>
      <c r="AK725" s="9">
        <v>254</v>
      </c>
    </row>
    <row r="726" spans="1:37">
      <c r="A726" s="10" t="s">
        <v>3794</v>
      </c>
      <c r="B726" s="11" t="s">
        <v>3795</v>
      </c>
      <c r="C726" s="11" t="s">
        <v>10667</v>
      </c>
      <c r="D726" s="11" t="s">
        <v>3797</v>
      </c>
      <c r="E726" s="11" t="s">
        <v>3798</v>
      </c>
      <c r="F726" s="11" t="s">
        <v>12903</v>
      </c>
      <c r="G726" s="11" t="s">
        <v>7112</v>
      </c>
      <c r="H726" s="148">
        <v>1.4</v>
      </c>
      <c r="I726" s="148">
        <v>13.7</v>
      </c>
      <c r="J726" s="29">
        <v>39</v>
      </c>
      <c r="K726" s="29">
        <v>26</v>
      </c>
      <c r="L726" s="29">
        <v>30</v>
      </c>
      <c r="M726" s="29">
        <v>27</v>
      </c>
      <c r="N726" s="29">
        <v>28</v>
      </c>
      <c r="O726" s="29">
        <v>26</v>
      </c>
      <c r="P726" s="29">
        <v>26</v>
      </c>
      <c r="Q726" s="29">
        <v>23</v>
      </c>
      <c r="R726" s="29">
        <v>19</v>
      </c>
      <c r="S726" s="29">
        <v>11</v>
      </c>
      <c r="T726" s="6" t="s">
        <v>13956</v>
      </c>
      <c r="U726" s="6" t="s">
        <v>13956</v>
      </c>
      <c r="V726" s="6" t="s">
        <v>13956</v>
      </c>
      <c r="W726" s="6" t="s">
        <v>13956</v>
      </c>
      <c r="X726" s="6" t="s">
        <v>13956</v>
      </c>
      <c r="Y726" s="6" t="s">
        <v>13956</v>
      </c>
      <c r="Z726" s="7">
        <v>148</v>
      </c>
      <c r="AA726" s="7">
        <v>107</v>
      </c>
      <c r="AB726" s="149" t="s">
        <v>290</v>
      </c>
      <c r="AC726" s="149" t="s">
        <v>13956</v>
      </c>
      <c r="AD726" s="149" t="s">
        <v>290</v>
      </c>
      <c r="AE726" s="149" t="s">
        <v>290</v>
      </c>
      <c r="AF726" s="149" t="s">
        <v>13956</v>
      </c>
      <c r="AG726" s="8">
        <v>236</v>
      </c>
      <c r="AH726" s="8">
        <v>11</v>
      </c>
      <c r="AI726" s="9">
        <v>255</v>
      </c>
      <c r="AJ726" s="150" t="s">
        <v>13956</v>
      </c>
      <c r="AK726" s="9">
        <v>255</v>
      </c>
    </row>
    <row r="727" spans="1:37">
      <c r="A727" s="10" t="s">
        <v>3800</v>
      </c>
      <c r="B727" s="11" t="s">
        <v>3801</v>
      </c>
      <c r="C727" s="11" t="s">
        <v>10670</v>
      </c>
      <c r="D727" s="11" t="s">
        <v>3802</v>
      </c>
      <c r="E727" s="11" t="s">
        <v>3803</v>
      </c>
      <c r="F727" s="11" t="s">
        <v>12904</v>
      </c>
      <c r="G727" s="11" t="s">
        <v>7115</v>
      </c>
      <c r="H727" s="148">
        <v>1</v>
      </c>
      <c r="I727" s="148">
        <v>15</v>
      </c>
      <c r="J727" s="29">
        <v>52</v>
      </c>
      <c r="K727" s="29">
        <v>25</v>
      </c>
      <c r="L727" s="29">
        <v>14</v>
      </c>
      <c r="M727" s="29">
        <v>25</v>
      </c>
      <c r="N727" s="29">
        <v>16</v>
      </c>
      <c r="O727" s="29">
        <v>18</v>
      </c>
      <c r="P727" s="29">
        <v>11</v>
      </c>
      <c r="Q727" s="29">
        <v>11</v>
      </c>
      <c r="R727" s="29">
        <v>15</v>
      </c>
      <c r="S727" s="29">
        <v>16</v>
      </c>
      <c r="T727" s="6" t="s">
        <v>13956</v>
      </c>
      <c r="U727" s="6" t="s">
        <v>13956</v>
      </c>
      <c r="V727" s="6" t="s">
        <v>13956</v>
      </c>
      <c r="W727" s="6" t="s">
        <v>13956</v>
      </c>
      <c r="X727" s="6" t="s">
        <v>13956</v>
      </c>
      <c r="Y727" s="6" t="s">
        <v>13956</v>
      </c>
      <c r="Z727" s="7">
        <v>120</v>
      </c>
      <c r="AA727" s="7">
        <v>83</v>
      </c>
      <c r="AB727" s="8">
        <v>15</v>
      </c>
      <c r="AC727" s="149" t="s">
        <v>290</v>
      </c>
      <c r="AD727" s="149" t="s">
        <v>290</v>
      </c>
      <c r="AE727" s="149" t="s">
        <v>290</v>
      </c>
      <c r="AF727" s="149" t="s">
        <v>290</v>
      </c>
      <c r="AG727" s="8">
        <v>167</v>
      </c>
      <c r="AH727" s="149" t="s">
        <v>290</v>
      </c>
      <c r="AI727" s="9">
        <v>203</v>
      </c>
      <c r="AJ727" s="150" t="s">
        <v>13956</v>
      </c>
      <c r="AK727" s="9">
        <v>203</v>
      </c>
    </row>
    <row r="728" spans="1:37">
      <c r="A728" s="10" t="s">
        <v>3805</v>
      </c>
      <c r="B728" s="11" t="s">
        <v>3806</v>
      </c>
      <c r="C728" s="11" t="s">
        <v>10673</v>
      </c>
      <c r="D728" s="11" t="s">
        <v>3808</v>
      </c>
      <c r="E728" s="11" t="s">
        <v>3803</v>
      </c>
      <c r="F728" s="11" t="s">
        <v>12905</v>
      </c>
      <c r="G728" s="11" t="s">
        <v>12906</v>
      </c>
      <c r="H728" s="148">
        <v>1</v>
      </c>
      <c r="I728" s="148">
        <v>13</v>
      </c>
      <c r="J728" s="6" t="s">
        <v>13956</v>
      </c>
      <c r="K728" s="29">
        <v>26</v>
      </c>
      <c r="L728" s="29">
        <v>25</v>
      </c>
      <c r="M728" s="29">
        <v>19</v>
      </c>
      <c r="N728" s="29">
        <v>18</v>
      </c>
      <c r="O728" s="29">
        <v>17</v>
      </c>
      <c r="P728" s="29">
        <v>19</v>
      </c>
      <c r="Q728" s="29">
        <v>32</v>
      </c>
      <c r="R728" s="29">
        <v>14</v>
      </c>
      <c r="S728" s="29">
        <v>17</v>
      </c>
      <c r="T728" s="6" t="s">
        <v>13956</v>
      </c>
      <c r="U728" s="6" t="s">
        <v>13956</v>
      </c>
      <c r="V728" s="6" t="s">
        <v>13956</v>
      </c>
      <c r="W728" s="6" t="s">
        <v>13956</v>
      </c>
      <c r="X728" s="6" t="s">
        <v>13956</v>
      </c>
      <c r="Y728" s="6" t="s">
        <v>13956</v>
      </c>
      <c r="Z728" s="7">
        <v>98</v>
      </c>
      <c r="AA728" s="7">
        <v>89</v>
      </c>
      <c r="AB728" s="8">
        <v>13</v>
      </c>
      <c r="AC728" s="149" t="s">
        <v>13956</v>
      </c>
      <c r="AD728" s="149" t="s">
        <v>13956</v>
      </c>
      <c r="AE728" s="149" t="s">
        <v>290</v>
      </c>
      <c r="AF728" s="149" t="s">
        <v>13956</v>
      </c>
      <c r="AG728" s="8">
        <v>167</v>
      </c>
      <c r="AH728" s="149" t="s">
        <v>290</v>
      </c>
      <c r="AI728" s="9">
        <v>187</v>
      </c>
      <c r="AJ728" s="150" t="s">
        <v>13956</v>
      </c>
      <c r="AK728" s="9">
        <v>187</v>
      </c>
    </row>
    <row r="729" spans="1:37">
      <c r="A729" s="10" t="s">
        <v>3809</v>
      </c>
      <c r="B729" s="11" t="s">
        <v>3810</v>
      </c>
      <c r="C729" s="11" t="s">
        <v>7116</v>
      </c>
      <c r="D729" s="11" t="s">
        <v>3812</v>
      </c>
      <c r="E729" s="11" t="s">
        <v>3813</v>
      </c>
      <c r="F729" s="11" t="s">
        <v>12907</v>
      </c>
      <c r="G729" s="11" t="s">
        <v>12908</v>
      </c>
      <c r="H729" s="148">
        <v>3</v>
      </c>
      <c r="I729" s="148">
        <v>21.2</v>
      </c>
      <c r="J729" s="6" t="s">
        <v>13956</v>
      </c>
      <c r="K729" s="29">
        <v>43</v>
      </c>
      <c r="L729" s="29">
        <v>36</v>
      </c>
      <c r="M729" s="29">
        <v>31</v>
      </c>
      <c r="N729" s="29">
        <v>30</v>
      </c>
      <c r="O729" s="29">
        <v>33</v>
      </c>
      <c r="P729" s="29">
        <v>25</v>
      </c>
      <c r="Q729" s="29">
        <v>17</v>
      </c>
      <c r="R729" s="6" t="s">
        <v>290</v>
      </c>
      <c r="S729" s="29">
        <v>10</v>
      </c>
      <c r="T729" s="6" t="s">
        <v>13956</v>
      </c>
      <c r="U729" s="6" t="s">
        <v>13956</v>
      </c>
      <c r="V729" s="6" t="s">
        <v>13956</v>
      </c>
      <c r="W729" s="6" t="s">
        <v>13956</v>
      </c>
      <c r="X729" s="6" t="s">
        <v>13956</v>
      </c>
      <c r="Y729" s="6" t="s">
        <v>13956</v>
      </c>
      <c r="Z729" s="7">
        <v>120</v>
      </c>
      <c r="AA729" s="7">
        <v>114</v>
      </c>
      <c r="AB729" s="149" t="s">
        <v>290</v>
      </c>
      <c r="AC729" s="149" t="s">
        <v>13956</v>
      </c>
      <c r="AD729" s="149" t="s">
        <v>290</v>
      </c>
      <c r="AE729" s="149" t="s">
        <v>290</v>
      </c>
      <c r="AF729" s="149" t="s">
        <v>13956</v>
      </c>
      <c r="AG729" s="8">
        <v>210</v>
      </c>
      <c r="AH729" s="8">
        <v>12</v>
      </c>
      <c r="AI729" s="9">
        <v>234</v>
      </c>
      <c r="AJ729" s="150" t="s">
        <v>13956</v>
      </c>
      <c r="AK729" s="9">
        <v>234</v>
      </c>
    </row>
    <row r="730" spans="1:37">
      <c r="A730" s="10" t="s">
        <v>12912</v>
      </c>
      <c r="B730" s="11" t="s">
        <v>3329</v>
      </c>
      <c r="C730" s="11" t="s">
        <v>10690</v>
      </c>
      <c r="D730" s="11" t="s">
        <v>10691</v>
      </c>
      <c r="E730" s="11" t="s">
        <v>10692</v>
      </c>
      <c r="F730" s="11" t="s">
        <v>12913</v>
      </c>
      <c r="G730" s="11" t="s">
        <v>12914</v>
      </c>
      <c r="H730" s="148">
        <v>0.2</v>
      </c>
      <c r="I730" s="148">
        <v>7.3</v>
      </c>
      <c r="J730" s="29">
        <v>58</v>
      </c>
      <c r="K730" s="6" t="s">
        <v>290</v>
      </c>
      <c r="L730" s="6" t="s">
        <v>290</v>
      </c>
      <c r="M730" s="6" t="s">
        <v>290</v>
      </c>
      <c r="N730" s="6" t="s">
        <v>290</v>
      </c>
      <c r="O730" s="6" t="s">
        <v>290</v>
      </c>
      <c r="P730" s="6" t="s">
        <v>290</v>
      </c>
      <c r="Q730" s="6" t="s">
        <v>13956</v>
      </c>
      <c r="R730" s="6" t="s">
        <v>290</v>
      </c>
      <c r="S730" s="6" t="s">
        <v>290</v>
      </c>
      <c r="T730" s="6" t="s">
        <v>13956</v>
      </c>
      <c r="U730" s="6" t="s">
        <v>13956</v>
      </c>
      <c r="V730" s="6" t="s">
        <v>13956</v>
      </c>
      <c r="W730" s="6" t="s">
        <v>13956</v>
      </c>
      <c r="X730" s="6" t="s">
        <v>13956</v>
      </c>
      <c r="Y730" s="6" t="s">
        <v>13956</v>
      </c>
      <c r="Z730" s="7">
        <v>51</v>
      </c>
      <c r="AA730" s="7">
        <v>46</v>
      </c>
      <c r="AB730" s="149" t="s">
        <v>13956</v>
      </c>
      <c r="AC730" s="149" t="s">
        <v>290</v>
      </c>
      <c r="AD730" s="149" t="s">
        <v>13956</v>
      </c>
      <c r="AE730" s="149" t="s">
        <v>290</v>
      </c>
      <c r="AF730" s="149" t="s">
        <v>13956</v>
      </c>
      <c r="AG730" s="8">
        <v>94</v>
      </c>
      <c r="AH730" s="149" t="s">
        <v>290</v>
      </c>
      <c r="AI730" s="9">
        <v>97</v>
      </c>
      <c r="AJ730" s="150" t="s">
        <v>13956</v>
      </c>
      <c r="AK730" s="9">
        <v>97</v>
      </c>
    </row>
    <row r="731" spans="1:37">
      <c r="A731" s="10" t="s">
        <v>3815</v>
      </c>
      <c r="B731" s="11" t="s">
        <v>665</v>
      </c>
      <c r="C731" s="11" t="s">
        <v>7119</v>
      </c>
      <c r="D731" s="11" t="s">
        <v>3817</v>
      </c>
      <c r="E731" s="11" t="s">
        <v>3818</v>
      </c>
      <c r="F731" s="11" t="s">
        <v>12915</v>
      </c>
      <c r="G731" s="11" t="s">
        <v>7121</v>
      </c>
      <c r="H731" s="148">
        <v>0.4</v>
      </c>
      <c r="I731" s="148">
        <v>3.3</v>
      </c>
      <c r="J731" s="6" t="s">
        <v>290</v>
      </c>
      <c r="K731" s="6" t="s">
        <v>290</v>
      </c>
      <c r="L731" s="6" t="s">
        <v>290</v>
      </c>
      <c r="M731" s="6" t="s">
        <v>290</v>
      </c>
      <c r="N731" s="6" t="s">
        <v>290</v>
      </c>
      <c r="O731" s="6" t="s">
        <v>290</v>
      </c>
      <c r="P731" s="6" t="s">
        <v>290</v>
      </c>
      <c r="Q731" s="6" t="s">
        <v>290</v>
      </c>
      <c r="R731" s="6" t="s">
        <v>290</v>
      </c>
      <c r="S731" s="6" t="s">
        <v>290</v>
      </c>
      <c r="T731" s="6" t="s">
        <v>13956</v>
      </c>
      <c r="U731" s="6" t="s">
        <v>13956</v>
      </c>
      <c r="V731" s="6" t="s">
        <v>13956</v>
      </c>
      <c r="W731" s="6" t="s">
        <v>13956</v>
      </c>
      <c r="X731" s="6" t="s">
        <v>13956</v>
      </c>
      <c r="Y731" s="6" t="s">
        <v>13956</v>
      </c>
      <c r="Z731" s="7">
        <v>19</v>
      </c>
      <c r="AA731" s="7">
        <v>15</v>
      </c>
      <c r="AB731" s="149" t="s">
        <v>13956</v>
      </c>
      <c r="AC731" s="149" t="s">
        <v>13956</v>
      </c>
      <c r="AD731" s="149" t="s">
        <v>13956</v>
      </c>
      <c r="AE731" s="149" t="s">
        <v>13956</v>
      </c>
      <c r="AF731" s="149" t="s">
        <v>13956</v>
      </c>
      <c r="AG731" s="8">
        <v>33</v>
      </c>
      <c r="AH731" s="149" t="s">
        <v>290</v>
      </c>
      <c r="AI731" s="9">
        <v>34</v>
      </c>
      <c r="AJ731" s="150" t="s">
        <v>13956</v>
      </c>
      <c r="AK731" s="9">
        <v>34</v>
      </c>
    </row>
    <row r="732" spans="1:37">
      <c r="A732" s="10" t="s">
        <v>3826</v>
      </c>
      <c r="B732" s="11" t="s">
        <v>2883</v>
      </c>
      <c r="C732" s="11" t="s">
        <v>10698</v>
      </c>
      <c r="D732" s="11" t="s">
        <v>3828</v>
      </c>
      <c r="E732" s="11" t="s">
        <v>3766</v>
      </c>
      <c r="F732" s="11" t="s">
        <v>12916</v>
      </c>
      <c r="G732" s="11" t="s">
        <v>7124</v>
      </c>
      <c r="H732" s="148">
        <v>1</v>
      </c>
      <c r="I732" s="148">
        <v>16</v>
      </c>
      <c r="J732" s="29">
        <v>12</v>
      </c>
      <c r="K732" s="29">
        <v>15</v>
      </c>
      <c r="L732" s="29">
        <v>19</v>
      </c>
      <c r="M732" s="29">
        <v>20</v>
      </c>
      <c r="N732" s="29">
        <v>18</v>
      </c>
      <c r="O732" s="29">
        <v>22</v>
      </c>
      <c r="P732" s="29">
        <v>23</v>
      </c>
      <c r="Q732" s="29">
        <v>20</v>
      </c>
      <c r="R732" s="29">
        <v>20</v>
      </c>
      <c r="S732" s="29">
        <v>27</v>
      </c>
      <c r="T732" s="6" t="s">
        <v>13956</v>
      </c>
      <c r="U732" s="6" t="s">
        <v>13956</v>
      </c>
      <c r="V732" s="6" t="s">
        <v>13956</v>
      </c>
      <c r="W732" s="6" t="s">
        <v>13956</v>
      </c>
      <c r="X732" s="6" t="s">
        <v>13956</v>
      </c>
      <c r="Y732" s="6" t="s">
        <v>13956</v>
      </c>
      <c r="Z732" s="7">
        <v>102</v>
      </c>
      <c r="AA732" s="7">
        <v>94</v>
      </c>
      <c r="AB732" s="149" t="s">
        <v>290</v>
      </c>
      <c r="AC732" s="149" t="s">
        <v>13956</v>
      </c>
      <c r="AD732" s="149" t="s">
        <v>290</v>
      </c>
      <c r="AE732" s="149" t="s">
        <v>290</v>
      </c>
      <c r="AF732" s="149" t="s">
        <v>13956</v>
      </c>
      <c r="AG732" s="8">
        <v>176</v>
      </c>
      <c r="AH732" s="149" t="s">
        <v>290</v>
      </c>
      <c r="AI732" s="9">
        <v>196</v>
      </c>
      <c r="AJ732" s="150" t="s">
        <v>13956</v>
      </c>
      <c r="AK732" s="9">
        <v>196</v>
      </c>
    </row>
    <row r="733" spans="1:37">
      <c r="A733" s="10" t="s">
        <v>3829</v>
      </c>
      <c r="B733" s="11" t="s">
        <v>326</v>
      </c>
      <c r="C733" s="11" t="s">
        <v>10701</v>
      </c>
      <c r="D733" s="11" t="s">
        <v>3832</v>
      </c>
      <c r="E733" s="11" t="s">
        <v>3798</v>
      </c>
      <c r="F733" s="11" t="s">
        <v>12917</v>
      </c>
      <c r="G733" s="11" t="s">
        <v>7127</v>
      </c>
      <c r="H733" s="148">
        <v>1</v>
      </c>
      <c r="I733" s="148">
        <v>10.5</v>
      </c>
      <c r="J733" s="29">
        <v>26</v>
      </c>
      <c r="K733" s="29">
        <v>10</v>
      </c>
      <c r="L733" s="29">
        <v>21</v>
      </c>
      <c r="M733" s="29">
        <v>16</v>
      </c>
      <c r="N733" s="29">
        <v>15</v>
      </c>
      <c r="O733" s="29">
        <v>19</v>
      </c>
      <c r="P733" s="29">
        <v>17</v>
      </c>
      <c r="Q733" s="29">
        <v>27</v>
      </c>
      <c r="R733" s="29">
        <v>20</v>
      </c>
      <c r="S733" s="6" t="s">
        <v>13956</v>
      </c>
      <c r="T733" s="6" t="s">
        <v>13956</v>
      </c>
      <c r="U733" s="6" t="s">
        <v>13956</v>
      </c>
      <c r="V733" s="6" t="s">
        <v>13956</v>
      </c>
      <c r="W733" s="29">
        <v>17</v>
      </c>
      <c r="X733" s="6" t="s">
        <v>13956</v>
      </c>
      <c r="Y733" s="6" t="s">
        <v>13956</v>
      </c>
      <c r="Z733" s="7">
        <v>93</v>
      </c>
      <c r="AA733" s="7">
        <v>95</v>
      </c>
      <c r="AB733" s="149" t="s">
        <v>13956</v>
      </c>
      <c r="AC733" s="149" t="s">
        <v>13956</v>
      </c>
      <c r="AD733" s="149" t="s">
        <v>290</v>
      </c>
      <c r="AE733" s="149" t="s">
        <v>290</v>
      </c>
      <c r="AF733" s="149" t="s">
        <v>13956</v>
      </c>
      <c r="AG733" s="8">
        <v>180</v>
      </c>
      <c r="AH733" s="149" t="s">
        <v>290</v>
      </c>
      <c r="AI733" s="9">
        <v>171</v>
      </c>
      <c r="AJ733" s="9">
        <v>17</v>
      </c>
      <c r="AK733" s="9">
        <v>188</v>
      </c>
    </row>
    <row r="734" spans="1:37">
      <c r="A734" s="10" t="s">
        <v>3837</v>
      </c>
      <c r="B734" s="11" t="s">
        <v>439</v>
      </c>
      <c r="C734" s="11" t="s">
        <v>10704</v>
      </c>
      <c r="D734" s="11" t="s">
        <v>3839</v>
      </c>
      <c r="E734" s="11" t="s">
        <v>3788</v>
      </c>
      <c r="F734" s="11" t="s">
        <v>12918</v>
      </c>
      <c r="G734" s="11" t="s">
        <v>7130</v>
      </c>
      <c r="H734" s="148">
        <v>1.5</v>
      </c>
      <c r="I734" s="148">
        <v>14.5</v>
      </c>
      <c r="J734" s="29">
        <v>147</v>
      </c>
      <c r="K734" s="29">
        <v>17</v>
      </c>
      <c r="L734" s="29">
        <v>21</v>
      </c>
      <c r="M734" s="29">
        <v>19</v>
      </c>
      <c r="N734" s="29">
        <v>12</v>
      </c>
      <c r="O734" s="29">
        <v>17</v>
      </c>
      <c r="P734" s="29">
        <v>16</v>
      </c>
      <c r="Q734" s="29">
        <v>15</v>
      </c>
      <c r="R734" s="6" t="s">
        <v>290</v>
      </c>
      <c r="S734" s="29">
        <v>16</v>
      </c>
      <c r="T734" s="6" t="s">
        <v>13956</v>
      </c>
      <c r="U734" s="6" t="s">
        <v>13956</v>
      </c>
      <c r="V734" s="6" t="s">
        <v>13956</v>
      </c>
      <c r="W734" s="6" t="s">
        <v>13956</v>
      </c>
      <c r="X734" s="6" t="s">
        <v>13956</v>
      </c>
      <c r="Y734" s="6" t="s">
        <v>13956</v>
      </c>
      <c r="Z734" s="7">
        <v>151</v>
      </c>
      <c r="AA734" s="7">
        <v>138</v>
      </c>
      <c r="AB734" s="149" t="s">
        <v>290</v>
      </c>
      <c r="AC734" s="149" t="s">
        <v>13956</v>
      </c>
      <c r="AD734" s="149" t="s">
        <v>290</v>
      </c>
      <c r="AE734" s="149" t="s">
        <v>290</v>
      </c>
      <c r="AF734" s="149" t="s">
        <v>13956</v>
      </c>
      <c r="AG734" s="8">
        <v>274</v>
      </c>
      <c r="AH734" s="149" t="s">
        <v>290</v>
      </c>
      <c r="AI734" s="9">
        <v>289</v>
      </c>
      <c r="AJ734" s="150" t="s">
        <v>13956</v>
      </c>
      <c r="AK734" s="9">
        <v>289</v>
      </c>
    </row>
    <row r="735" spans="1:37">
      <c r="A735" s="10" t="s">
        <v>3840</v>
      </c>
      <c r="B735" s="11" t="s">
        <v>3841</v>
      </c>
      <c r="C735" s="11" t="s">
        <v>10707</v>
      </c>
      <c r="D735" s="11" t="s">
        <v>3844</v>
      </c>
      <c r="E735" s="11" t="s">
        <v>3798</v>
      </c>
      <c r="F735" s="11" t="s">
        <v>12919</v>
      </c>
      <c r="G735" s="11" t="s">
        <v>7137</v>
      </c>
      <c r="H735" s="148">
        <v>1</v>
      </c>
      <c r="I735" s="148">
        <v>15</v>
      </c>
      <c r="J735" s="29">
        <v>30</v>
      </c>
      <c r="K735" s="29">
        <v>20</v>
      </c>
      <c r="L735" s="29">
        <v>18</v>
      </c>
      <c r="M735" s="29">
        <v>23</v>
      </c>
      <c r="N735" s="29">
        <v>18</v>
      </c>
      <c r="O735" s="29">
        <v>17</v>
      </c>
      <c r="P735" s="29">
        <v>12</v>
      </c>
      <c r="Q735" s="29">
        <v>12</v>
      </c>
      <c r="R735" s="29">
        <v>17</v>
      </c>
      <c r="S735" s="29">
        <v>13</v>
      </c>
      <c r="T735" s="6" t="s">
        <v>13956</v>
      </c>
      <c r="U735" s="6" t="s">
        <v>13956</v>
      </c>
      <c r="V735" s="6" t="s">
        <v>13956</v>
      </c>
      <c r="W735" s="6" t="s">
        <v>13956</v>
      </c>
      <c r="X735" s="6" t="s">
        <v>13956</v>
      </c>
      <c r="Y735" s="6" t="s">
        <v>13956</v>
      </c>
      <c r="Z735" s="7">
        <v>89</v>
      </c>
      <c r="AA735" s="7">
        <v>91</v>
      </c>
      <c r="AB735" s="149" t="s">
        <v>290</v>
      </c>
      <c r="AC735" s="149" t="s">
        <v>13956</v>
      </c>
      <c r="AD735" s="149" t="s">
        <v>290</v>
      </c>
      <c r="AE735" s="149" t="s">
        <v>290</v>
      </c>
      <c r="AF735" s="149" t="s">
        <v>13956</v>
      </c>
      <c r="AG735" s="8">
        <v>166</v>
      </c>
      <c r="AH735" s="149" t="s">
        <v>290</v>
      </c>
      <c r="AI735" s="9">
        <v>180</v>
      </c>
      <c r="AJ735" s="150" t="s">
        <v>13956</v>
      </c>
      <c r="AK735" s="9">
        <v>180</v>
      </c>
    </row>
    <row r="736" spans="1:37">
      <c r="A736" s="10" t="s">
        <v>3845</v>
      </c>
      <c r="B736" s="11" t="s">
        <v>2699</v>
      </c>
      <c r="C736" s="11" t="s">
        <v>10710</v>
      </c>
      <c r="D736" s="11" t="s">
        <v>3848</v>
      </c>
      <c r="E736" s="11" t="s">
        <v>3759</v>
      </c>
      <c r="F736" s="11" t="s">
        <v>12920</v>
      </c>
      <c r="G736" s="11" t="s">
        <v>7140</v>
      </c>
      <c r="H736" s="148">
        <v>2</v>
      </c>
      <c r="I736" s="148">
        <v>20</v>
      </c>
      <c r="J736" s="29">
        <v>45</v>
      </c>
      <c r="K736" s="29">
        <v>34</v>
      </c>
      <c r="L736" s="29">
        <v>38</v>
      </c>
      <c r="M736" s="29">
        <v>32</v>
      </c>
      <c r="N736" s="29">
        <v>28</v>
      </c>
      <c r="O736" s="29">
        <v>30</v>
      </c>
      <c r="P736" s="29">
        <v>49</v>
      </c>
      <c r="Q736" s="29">
        <v>38</v>
      </c>
      <c r="R736" s="29">
        <v>34</v>
      </c>
      <c r="S736" s="29">
        <v>29</v>
      </c>
      <c r="T736" s="6" t="s">
        <v>13956</v>
      </c>
      <c r="U736" s="6" t="s">
        <v>13956</v>
      </c>
      <c r="V736" s="6" t="s">
        <v>13956</v>
      </c>
      <c r="W736" s="6" t="s">
        <v>13956</v>
      </c>
      <c r="X736" s="6" t="s">
        <v>13956</v>
      </c>
      <c r="Y736" s="6" t="s">
        <v>13956</v>
      </c>
      <c r="Z736" s="7">
        <v>184</v>
      </c>
      <c r="AA736" s="7">
        <v>173</v>
      </c>
      <c r="AB736" s="8">
        <v>13</v>
      </c>
      <c r="AC736" s="149" t="s">
        <v>13956</v>
      </c>
      <c r="AD736" s="149" t="s">
        <v>290</v>
      </c>
      <c r="AE736" s="149" t="s">
        <v>290</v>
      </c>
      <c r="AF736" s="149" t="s">
        <v>13956</v>
      </c>
      <c r="AG736" s="8">
        <v>336</v>
      </c>
      <c r="AH736" s="149" t="s">
        <v>290</v>
      </c>
      <c r="AI736" s="9">
        <v>357</v>
      </c>
      <c r="AJ736" s="150" t="s">
        <v>13956</v>
      </c>
      <c r="AK736" s="9">
        <v>357</v>
      </c>
    </row>
    <row r="737" spans="1:37">
      <c r="A737" s="10" t="s">
        <v>12922</v>
      </c>
      <c r="B737" s="11" t="s">
        <v>10715</v>
      </c>
      <c r="C737" s="11" t="s">
        <v>10717</v>
      </c>
      <c r="D737" s="11" t="s">
        <v>10718</v>
      </c>
      <c r="E737" s="11" t="s">
        <v>3759</v>
      </c>
      <c r="F737" s="11" t="s">
        <v>12923</v>
      </c>
      <c r="G737" s="11" t="s">
        <v>12924</v>
      </c>
      <c r="H737" s="148">
        <v>2</v>
      </c>
      <c r="I737" s="148">
        <v>6</v>
      </c>
      <c r="J737" s="6" t="s">
        <v>13956</v>
      </c>
      <c r="K737" s="6" t="s">
        <v>13956</v>
      </c>
      <c r="L737" s="6" t="s">
        <v>13956</v>
      </c>
      <c r="M737" s="6" t="s">
        <v>13956</v>
      </c>
      <c r="N737" s="6" t="s">
        <v>13956</v>
      </c>
      <c r="O737" s="6" t="s">
        <v>13956</v>
      </c>
      <c r="P737" s="6" t="s">
        <v>13956</v>
      </c>
      <c r="Q737" s="6" t="s">
        <v>13956</v>
      </c>
      <c r="R737" s="6" t="s">
        <v>13956</v>
      </c>
      <c r="S737" s="6" t="s">
        <v>13956</v>
      </c>
      <c r="T737" s="6" t="s">
        <v>13956</v>
      </c>
      <c r="U737" s="6" t="s">
        <v>13956</v>
      </c>
      <c r="V737" s="6" t="s">
        <v>13956</v>
      </c>
      <c r="W737" s="6" t="s">
        <v>13956</v>
      </c>
      <c r="X737" s="6" t="s">
        <v>290</v>
      </c>
      <c r="Y737" s="29">
        <v>32</v>
      </c>
      <c r="Z737" s="151" t="s">
        <v>290</v>
      </c>
      <c r="AA737" s="7">
        <v>29</v>
      </c>
      <c r="AB737" s="149" t="s">
        <v>13956</v>
      </c>
      <c r="AC737" s="149" t="s">
        <v>13956</v>
      </c>
      <c r="AD737" s="149" t="s">
        <v>13956</v>
      </c>
      <c r="AE737" s="8">
        <v>22</v>
      </c>
      <c r="AF737" s="149" t="s">
        <v>13956</v>
      </c>
      <c r="AG737" s="8">
        <v>15</v>
      </c>
      <c r="AH737" s="149" t="s">
        <v>13956</v>
      </c>
      <c r="AI737" s="150" t="s">
        <v>290</v>
      </c>
      <c r="AJ737" s="9">
        <v>32</v>
      </c>
      <c r="AK737" s="9">
        <v>37</v>
      </c>
    </row>
    <row r="738" spans="1:37">
      <c r="A738" s="10" t="s">
        <v>3854</v>
      </c>
      <c r="B738" s="11" t="s">
        <v>3855</v>
      </c>
      <c r="C738" s="11" t="s">
        <v>10722</v>
      </c>
      <c r="D738" s="11" t="s">
        <v>3857</v>
      </c>
      <c r="E738" s="11" t="s">
        <v>3772</v>
      </c>
      <c r="F738" s="11" t="s">
        <v>12925</v>
      </c>
      <c r="G738" s="11" t="s">
        <v>7151</v>
      </c>
      <c r="H738" s="148">
        <v>2</v>
      </c>
      <c r="I738" s="148">
        <v>31</v>
      </c>
      <c r="J738" s="29">
        <v>106</v>
      </c>
      <c r="K738" s="29">
        <v>48</v>
      </c>
      <c r="L738" s="29">
        <v>40</v>
      </c>
      <c r="M738" s="29">
        <v>36</v>
      </c>
      <c r="N738" s="29">
        <v>39</v>
      </c>
      <c r="O738" s="29">
        <v>35</v>
      </c>
      <c r="P738" s="29">
        <v>43</v>
      </c>
      <c r="Q738" s="29">
        <v>29</v>
      </c>
      <c r="R738" s="29">
        <v>25</v>
      </c>
      <c r="S738" s="29">
        <v>38</v>
      </c>
      <c r="T738" s="6" t="s">
        <v>13956</v>
      </c>
      <c r="U738" s="6" t="s">
        <v>13956</v>
      </c>
      <c r="V738" s="6" t="s">
        <v>13956</v>
      </c>
      <c r="W738" s="6" t="s">
        <v>13956</v>
      </c>
      <c r="X738" s="6" t="s">
        <v>13956</v>
      </c>
      <c r="Y738" s="6" t="s">
        <v>13956</v>
      </c>
      <c r="Z738" s="7">
        <v>230</v>
      </c>
      <c r="AA738" s="7">
        <v>209</v>
      </c>
      <c r="AB738" s="149" t="s">
        <v>290</v>
      </c>
      <c r="AC738" s="149" t="s">
        <v>290</v>
      </c>
      <c r="AD738" s="149" t="s">
        <v>290</v>
      </c>
      <c r="AE738" s="149" t="s">
        <v>290</v>
      </c>
      <c r="AF738" s="149" t="s">
        <v>13956</v>
      </c>
      <c r="AG738" s="8">
        <v>407</v>
      </c>
      <c r="AH738" s="149" t="s">
        <v>290</v>
      </c>
      <c r="AI738" s="9">
        <v>439</v>
      </c>
      <c r="AJ738" s="150" t="s">
        <v>13956</v>
      </c>
      <c r="AK738" s="9">
        <v>439</v>
      </c>
    </row>
    <row r="739" spans="1:37">
      <c r="A739" s="10" t="s">
        <v>3858</v>
      </c>
      <c r="B739" s="11" t="s">
        <v>3859</v>
      </c>
      <c r="C739" s="11" t="s">
        <v>7152</v>
      </c>
      <c r="D739" s="11" t="s">
        <v>3862</v>
      </c>
      <c r="E739" s="11" t="s">
        <v>3798</v>
      </c>
      <c r="F739" s="11" t="s">
        <v>12926</v>
      </c>
      <c r="G739" s="11" t="s">
        <v>7154</v>
      </c>
      <c r="H739" s="148">
        <v>2</v>
      </c>
      <c r="I739" s="148">
        <v>17</v>
      </c>
      <c r="J739" s="6" t="s">
        <v>13956</v>
      </c>
      <c r="K739" s="6" t="s">
        <v>13956</v>
      </c>
      <c r="L739" s="6" t="s">
        <v>13956</v>
      </c>
      <c r="M739" s="6" t="s">
        <v>13956</v>
      </c>
      <c r="N739" s="6" t="s">
        <v>13956</v>
      </c>
      <c r="O739" s="6" t="s">
        <v>13956</v>
      </c>
      <c r="P739" s="6" t="s">
        <v>13956</v>
      </c>
      <c r="Q739" s="6" t="s">
        <v>13956</v>
      </c>
      <c r="R739" s="6" t="s">
        <v>13956</v>
      </c>
      <c r="S739" s="6" t="s">
        <v>13956</v>
      </c>
      <c r="T739" s="29">
        <v>37</v>
      </c>
      <c r="U739" s="29">
        <v>60</v>
      </c>
      <c r="V739" s="29">
        <v>47</v>
      </c>
      <c r="W739" s="29">
        <v>56</v>
      </c>
      <c r="X739" s="6" t="s">
        <v>13956</v>
      </c>
      <c r="Y739" s="6" t="s">
        <v>13956</v>
      </c>
      <c r="Z739" s="7">
        <v>93</v>
      </c>
      <c r="AA739" s="7">
        <v>107</v>
      </c>
      <c r="AB739" s="149" t="s">
        <v>290</v>
      </c>
      <c r="AC739" s="149" t="s">
        <v>13956</v>
      </c>
      <c r="AD739" s="149" t="s">
        <v>290</v>
      </c>
      <c r="AE739" s="8">
        <v>12</v>
      </c>
      <c r="AF739" s="149" t="s">
        <v>13956</v>
      </c>
      <c r="AG739" s="8">
        <v>184</v>
      </c>
      <c r="AH739" s="149" t="s">
        <v>290</v>
      </c>
      <c r="AI739" s="150" t="s">
        <v>13956</v>
      </c>
      <c r="AJ739" s="9">
        <v>200</v>
      </c>
      <c r="AK739" s="9">
        <v>200</v>
      </c>
    </row>
    <row r="740" spans="1:37">
      <c r="A740" s="10" t="s">
        <v>12927</v>
      </c>
      <c r="B740" s="11" t="s">
        <v>10727</v>
      </c>
      <c r="C740" s="11" t="s">
        <v>10729</v>
      </c>
      <c r="D740" s="11" t="s">
        <v>10730</v>
      </c>
      <c r="E740" s="11" t="s">
        <v>3759</v>
      </c>
      <c r="F740" s="11" t="s">
        <v>12928</v>
      </c>
      <c r="G740" s="11" t="s">
        <v>12929</v>
      </c>
      <c r="H740" s="148">
        <v>1</v>
      </c>
      <c r="I740" s="148">
        <v>12</v>
      </c>
      <c r="J740" s="29">
        <v>18</v>
      </c>
      <c r="K740" s="6" t="s">
        <v>290</v>
      </c>
      <c r="L740" s="6" t="s">
        <v>290</v>
      </c>
      <c r="M740" s="6" t="s">
        <v>290</v>
      </c>
      <c r="N740" s="29">
        <v>10</v>
      </c>
      <c r="O740" s="6" t="s">
        <v>290</v>
      </c>
      <c r="P740" s="29">
        <v>11</v>
      </c>
      <c r="Q740" s="29">
        <v>12</v>
      </c>
      <c r="R740" s="29">
        <v>13</v>
      </c>
      <c r="S740" s="6" t="s">
        <v>290</v>
      </c>
      <c r="T740" s="6" t="s">
        <v>13956</v>
      </c>
      <c r="U740" s="6" t="s">
        <v>13956</v>
      </c>
      <c r="V740" s="6" t="s">
        <v>13956</v>
      </c>
      <c r="W740" s="6" t="s">
        <v>13956</v>
      </c>
      <c r="X740" s="6" t="s">
        <v>13956</v>
      </c>
      <c r="Y740" s="6" t="s">
        <v>13956</v>
      </c>
      <c r="Z740" s="7">
        <v>51</v>
      </c>
      <c r="AA740" s="7">
        <v>45</v>
      </c>
      <c r="AB740" s="149" t="s">
        <v>13956</v>
      </c>
      <c r="AC740" s="149" t="s">
        <v>13956</v>
      </c>
      <c r="AD740" s="149" t="s">
        <v>13956</v>
      </c>
      <c r="AE740" s="149" t="s">
        <v>13956</v>
      </c>
      <c r="AF740" s="149" t="s">
        <v>13956</v>
      </c>
      <c r="AG740" s="8">
        <v>95</v>
      </c>
      <c r="AH740" s="149" t="s">
        <v>290</v>
      </c>
      <c r="AI740" s="9">
        <v>96</v>
      </c>
      <c r="AJ740" s="150" t="s">
        <v>13956</v>
      </c>
      <c r="AK740" s="9">
        <v>96</v>
      </c>
    </row>
    <row r="741" spans="1:37">
      <c r="A741" s="10" t="s">
        <v>3863</v>
      </c>
      <c r="B741" s="11" t="s">
        <v>3864</v>
      </c>
      <c r="C741" s="11" t="s">
        <v>10734</v>
      </c>
      <c r="D741" s="11" t="s">
        <v>3867</v>
      </c>
      <c r="E741" s="11" t="s">
        <v>3813</v>
      </c>
      <c r="F741" s="11" t="s">
        <v>12930</v>
      </c>
      <c r="G741" s="11" t="s">
        <v>7157</v>
      </c>
      <c r="H741" s="148">
        <v>5</v>
      </c>
      <c r="I741" s="148">
        <v>11</v>
      </c>
      <c r="J741" s="29">
        <v>32</v>
      </c>
      <c r="K741" s="29">
        <v>17</v>
      </c>
      <c r="L741" s="29">
        <v>27</v>
      </c>
      <c r="M741" s="29">
        <v>16</v>
      </c>
      <c r="N741" s="29">
        <v>25</v>
      </c>
      <c r="O741" s="29">
        <v>20</v>
      </c>
      <c r="P741" s="29">
        <v>16</v>
      </c>
      <c r="Q741" s="29">
        <v>19</v>
      </c>
      <c r="R741" s="29">
        <v>18</v>
      </c>
      <c r="S741" s="29">
        <v>11</v>
      </c>
      <c r="T741" s="6" t="s">
        <v>13956</v>
      </c>
      <c r="U741" s="6" t="s">
        <v>13956</v>
      </c>
      <c r="V741" s="6" t="s">
        <v>13956</v>
      </c>
      <c r="W741" s="6" t="s">
        <v>13956</v>
      </c>
      <c r="X741" s="6" t="s">
        <v>13956</v>
      </c>
      <c r="Y741" s="6" t="s">
        <v>13956</v>
      </c>
      <c r="Z741" s="7">
        <v>111</v>
      </c>
      <c r="AA741" s="7">
        <v>90</v>
      </c>
      <c r="AB741" s="149" t="s">
        <v>290</v>
      </c>
      <c r="AC741" s="149" t="s">
        <v>13956</v>
      </c>
      <c r="AD741" s="149" t="s">
        <v>290</v>
      </c>
      <c r="AE741" s="149" t="s">
        <v>13956</v>
      </c>
      <c r="AF741" s="149" t="s">
        <v>13956</v>
      </c>
      <c r="AG741" s="8">
        <v>182</v>
      </c>
      <c r="AH741" s="8">
        <v>10</v>
      </c>
      <c r="AI741" s="9">
        <v>201</v>
      </c>
      <c r="AJ741" s="150" t="s">
        <v>13956</v>
      </c>
      <c r="AK741" s="9">
        <v>201</v>
      </c>
    </row>
    <row r="742" spans="1:37">
      <c r="A742" s="10" t="s">
        <v>3868</v>
      </c>
      <c r="B742" s="11" t="s">
        <v>3869</v>
      </c>
      <c r="C742" s="11" t="s">
        <v>7158</v>
      </c>
      <c r="D742" s="11" t="s">
        <v>3871</v>
      </c>
      <c r="E742" s="11" t="s">
        <v>3766</v>
      </c>
      <c r="F742" s="11" t="s">
        <v>12931</v>
      </c>
      <c r="G742" s="11" t="s">
        <v>7160</v>
      </c>
      <c r="H742" s="148">
        <v>2</v>
      </c>
      <c r="I742" s="148">
        <v>23.200000000000003</v>
      </c>
      <c r="J742" s="29">
        <v>53</v>
      </c>
      <c r="K742" s="29">
        <v>30</v>
      </c>
      <c r="L742" s="29">
        <v>31</v>
      </c>
      <c r="M742" s="29">
        <v>41</v>
      </c>
      <c r="N742" s="29">
        <v>30</v>
      </c>
      <c r="O742" s="29">
        <v>35</v>
      </c>
      <c r="P742" s="29">
        <v>31</v>
      </c>
      <c r="Q742" s="29">
        <v>32</v>
      </c>
      <c r="R742" s="29">
        <v>35</v>
      </c>
      <c r="S742" s="29">
        <v>35</v>
      </c>
      <c r="T742" s="6" t="s">
        <v>13956</v>
      </c>
      <c r="U742" s="6" t="s">
        <v>13956</v>
      </c>
      <c r="V742" s="6" t="s">
        <v>13956</v>
      </c>
      <c r="W742" s="6" t="s">
        <v>13956</v>
      </c>
      <c r="X742" s="6" t="s">
        <v>13956</v>
      </c>
      <c r="Y742" s="6" t="s">
        <v>13956</v>
      </c>
      <c r="Z742" s="7">
        <v>170</v>
      </c>
      <c r="AA742" s="7">
        <v>183</v>
      </c>
      <c r="AB742" s="149" t="s">
        <v>290</v>
      </c>
      <c r="AC742" s="149" t="s">
        <v>290</v>
      </c>
      <c r="AD742" s="149" t="s">
        <v>290</v>
      </c>
      <c r="AE742" s="8">
        <v>10</v>
      </c>
      <c r="AF742" s="149" t="s">
        <v>13956</v>
      </c>
      <c r="AG742" s="8">
        <v>318</v>
      </c>
      <c r="AH742" s="8">
        <v>14</v>
      </c>
      <c r="AI742" s="9">
        <v>353</v>
      </c>
      <c r="AJ742" s="150" t="s">
        <v>13956</v>
      </c>
      <c r="AK742" s="9">
        <v>353</v>
      </c>
    </row>
    <row r="743" spans="1:37">
      <c r="A743" s="10" t="s">
        <v>12938</v>
      </c>
      <c r="B743" s="11" t="s">
        <v>10738</v>
      </c>
      <c r="C743" s="11" t="s">
        <v>12939</v>
      </c>
      <c r="D743" s="11" t="s">
        <v>10741</v>
      </c>
      <c r="E743" s="11" t="s">
        <v>3880</v>
      </c>
      <c r="F743" s="11" t="s">
        <v>12940</v>
      </c>
      <c r="G743" s="11" t="s">
        <v>12941</v>
      </c>
      <c r="H743" s="148">
        <v>0.5</v>
      </c>
      <c r="I743" s="148">
        <v>8</v>
      </c>
      <c r="J743" s="6" t="s">
        <v>290</v>
      </c>
      <c r="K743" s="29">
        <v>15</v>
      </c>
      <c r="L743" s="6" t="s">
        <v>290</v>
      </c>
      <c r="M743" s="6" t="s">
        <v>290</v>
      </c>
      <c r="N743" s="6" t="s">
        <v>290</v>
      </c>
      <c r="O743" s="6" t="s">
        <v>290</v>
      </c>
      <c r="P743" s="6" t="s">
        <v>290</v>
      </c>
      <c r="Q743" s="29">
        <v>11</v>
      </c>
      <c r="R743" s="6" t="s">
        <v>290</v>
      </c>
      <c r="S743" s="6" t="s">
        <v>290</v>
      </c>
      <c r="T743" s="6" t="s">
        <v>290</v>
      </c>
      <c r="U743" s="29">
        <v>13</v>
      </c>
      <c r="V743" s="29">
        <v>10</v>
      </c>
      <c r="W743" s="6" t="s">
        <v>290</v>
      </c>
      <c r="X743" s="6" t="s">
        <v>13956</v>
      </c>
      <c r="Y743" s="6" t="s">
        <v>13956</v>
      </c>
      <c r="Z743" s="7">
        <v>46</v>
      </c>
      <c r="AA743" s="7">
        <v>50</v>
      </c>
      <c r="AB743" s="8">
        <v>13</v>
      </c>
      <c r="AC743" s="149" t="s">
        <v>13956</v>
      </c>
      <c r="AD743" s="8">
        <v>20</v>
      </c>
      <c r="AE743" s="8">
        <v>12</v>
      </c>
      <c r="AF743" s="149" t="s">
        <v>13956</v>
      </c>
      <c r="AG743" s="8">
        <v>49</v>
      </c>
      <c r="AH743" s="149" t="s">
        <v>290</v>
      </c>
      <c r="AI743" s="9">
        <v>60</v>
      </c>
      <c r="AJ743" s="9">
        <v>36</v>
      </c>
      <c r="AK743" s="9">
        <v>96</v>
      </c>
    </row>
    <row r="744" spans="1:37">
      <c r="A744" s="10" t="s">
        <v>3876</v>
      </c>
      <c r="B744" s="11" t="s">
        <v>3877</v>
      </c>
      <c r="C744" s="11" t="s">
        <v>12943</v>
      </c>
      <c r="D744" s="11" t="s">
        <v>3867</v>
      </c>
      <c r="E744" s="11" t="s">
        <v>3813</v>
      </c>
      <c r="F744" s="11" t="s">
        <v>12930</v>
      </c>
      <c r="G744" s="11" t="s">
        <v>7166</v>
      </c>
      <c r="H744" s="148">
        <v>2</v>
      </c>
      <c r="I744" s="148">
        <v>9</v>
      </c>
      <c r="J744" s="6" t="s">
        <v>13956</v>
      </c>
      <c r="K744" s="6" t="s">
        <v>13956</v>
      </c>
      <c r="L744" s="6" t="s">
        <v>13956</v>
      </c>
      <c r="M744" s="6" t="s">
        <v>13956</v>
      </c>
      <c r="N744" s="6" t="s">
        <v>13956</v>
      </c>
      <c r="O744" s="6" t="s">
        <v>13956</v>
      </c>
      <c r="P744" s="6" t="s">
        <v>13956</v>
      </c>
      <c r="Q744" s="6" t="s">
        <v>13956</v>
      </c>
      <c r="R744" s="6" t="s">
        <v>13956</v>
      </c>
      <c r="S744" s="6" t="s">
        <v>13956</v>
      </c>
      <c r="T744" s="29">
        <v>43</v>
      </c>
      <c r="U744" s="29">
        <v>28</v>
      </c>
      <c r="V744" s="29">
        <v>17</v>
      </c>
      <c r="W744" s="6" t="s">
        <v>13956</v>
      </c>
      <c r="X744" s="6" t="s">
        <v>13956</v>
      </c>
      <c r="Y744" s="6" t="s">
        <v>13956</v>
      </c>
      <c r="Z744" s="7">
        <v>47</v>
      </c>
      <c r="AA744" s="7">
        <v>41</v>
      </c>
      <c r="AB744" s="149" t="s">
        <v>290</v>
      </c>
      <c r="AC744" s="149" t="s">
        <v>290</v>
      </c>
      <c r="AD744" s="149" t="s">
        <v>290</v>
      </c>
      <c r="AE744" s="149" t="s">
        <v>290</v>
      </c>
      <c r="AF744" s="149" t="s">
        <v>13956</v>
      </c>
      <c r="AG744" s="8">
        <v>70</v>
      </c>
      <c r="AH744" s="149" t="s">
        <v>290</v>
      </c>
      <c r="AI744" s="150" t="s">
        <v>13956</v>
      </c>
      <c r="AJ744" s="9">
        <v>88</v>
      </c>
      <c r="AK744" s="9">
        <v>88</v>
      </c>
    </row>
    <row r="745" spans="1:37">
      <c r="A745" s="10" t="s">
        <v>3882</v>
      </c>
      <c r="B745" s="11" t="s">
        <v>446</v>
      </c>
      <c r="C745" s="11" t="s">
        <v>10754</v>
      </c>
      <c r="D745" s="11" t="s">
        <v>3884</v>
      </c>
      <c r="E745" s="11" t="s">
        <v>3885</v>
      </c>
      <c r="F745" s="11" t="s">
        <v>12946</v>
      </c>
      <c r="G745" s="11" t="s">
        <v>7169</v>
      </c>
      <c r="H745" s="148">
        <v>2</v>
      </c>
      <c r="I745" s="148">
        <v>13</v>
      </c>
      <c r="J745" s="29">
        <v>28</v>
      </c>
      <c r="K745" s="29">
        <v>16</v>
      </c>
      <c r="L745" s="29">
        <v>26</v>
      </c>
      <c r="M745" s="29">
        <v>26</v>
      </c>
      <c r="N745" s="29">
        <v>21</v>
      </c>
      <c r="O745" s="29">
        <v>25</v>
      </c>
      <c r="P745" s="29">
        <v>28</v>
      </c>
      <c r="Q745" s="6" t="s">
        <v>290</v>
      </c>
      <c r="R745" s="29">
        <v>20</v>
      </c>
      <c r="S745" s="29">
        <v>18</v>
      </c>
      <c r="T745" s="6" t="s">
        <v>13956</v>
      </c>
      <c r="U745" s="6" t="s">
        <v>13956</v>
      </c>
      <c r="V745" s="6" t="s">
        <v>13956</v>
      </c>
      <c r="W745" s="6" t="s">
        <v>13956</v>
      </c>
      <c r="X745" s="6" t="s">
        <v>13956</v>
      </c>
      <c r="Y745" s="6" t="s">
        <v>13956</v>
      </c>
      <c r="Z745" s="7">
        <v>104</v>
      </c>
      <c r="AA745" s="7">
        <v>112</v>
      </c>
      <c r="AB745" s="149" t="s">
        <v>290</v>
      </c>
      <c r="AC745" s="149" t="s">
        <v>13956</v>
      </c>
      <c r="AD745" s="149" t="s">
        <v>290</v>
      </c>
      <c r="AE745" s="149" t="s">
        <v>290</v>
      </c>
      <c r="AF745" s="149" t="s">
        <v>13956</v>
      </c>
      <c r="AG745" s="8">
        <v>197</v>
      </c>
      <c r="AH745" s="149" t="s">
        <v>290</v>
      </c>
      <c r="AI745" s="9">
        <v>216</v>
      </c>
      <c r="AJ745" s="150" t="s">
        <v>13956</v>
      </c>
      <c r="AK745" s="9">
        <v>216</v>
      </c>
    </row>
    <row r="746" spans="1:37">
      <c r="A746" s="10" t="s">
        <v>12947</v>
      </c>
      <c r="B746" s="11" t="s">
        <v>10757</v>
      </c>
      <c r="C746" s="11" t="s">
        <v>10759</v>
      </c>
      <c r="D746" s="11" t="s">
        <v>10760</v>
      </c>
      <c r="E746" s="11" t="s">
        <v>3885</v>
      </c>
      <c r="F746" s="11" t="s">
        <v>12948</v>
      </c>
      <c r="G746" s="11" t="s">
        <v>12949</v>
      </c>
      <c r="H746" s="148">
        <v>1</v>
      </c>
      <c r="I746" s="148">
        <v>5.5</v>
      </c>
      <c r="J746" s="6" t="s">
        <v>13956</v>
      </c>
      <c r="K746" s="6" t="s">
        <v>13956</v>
      </c>
      <c r="L746" s="6" t="s">
        <v>13956</v>
      </c>
      <c r="M746" s="6" t="s">
        <v>13956</v>
      </c>
      <c r="N746" s="6" t="s">
        <v>13956</v>
      </c>
      <c r="O746" s="6" t="s">
        <v>13956</v>
      </c>
      <c r="P746" s="6" t="s">
        <v>13956</v>
      </c>
      <c r="Q746" s="6" t="s">
        <v>13956</v>
      </c>
      <c r="R746" s="6" t="s">
        <v>13956</v>
      </c>
      <c r="S746" s="6" t="s">
        <v>13956</v>
      </c>
      <c r="T746" s="29">
        <v>17</v>
      </c>
      <c r="U746" s="29">
        <v>21</v>
      </c>
      <c r="V746" s="29">
        <v>21</v>
      </c>
      <c r="W746" s="29">
        <v>20</v>
      </c>
      <c r="X746" s="6" t="s">
        <v>13956</v>
      </c>
      <c r="Y746" s="6" t="s">
        <v>13956</v>
      </c>
      <c r="Z746" s="7">
        <v>41</v>
      </c>
      <c r="AA746" s="7">
        <v>38</v>
      </c>
      <c r="AB746" s="149" t="s">
        <v>290</v>
      </c>
      <c r="AC746" s="149" t="s">
        <v>13956</v>
      </c>
      <c r="AD746" s="149" t="s">
        <v>290</v>
      </c>
      <c r="AE746" s="149" t="s">
        <v>13956</v>
      </c>
      <c r="AF746" s="149" t="s">
        <v>13956</v>
      </c>
      <c r="AG746" s="8">
        <v>65</v>
      </c>
      <c r="AH746" s="149" t="s">
        <v>13956</v>
      </c>
      <c r="AI746" s="150" t="s">
        <v>13956</v>
      </c>
      <c r="AJ746" s="9">
        <v>79</v>
      </c>
      <c r="AK746" s="9">
        <v>79</v>
      </c>
    </row>
    <row r="747" spans="1:37">
      <c r="A747" s="10" t="s">
        <v>3887</v>
      </c>
      <c r="B747" s="11" t="s">
        <v>3172</v>
      </c>
      <c r="C747" s="11" t="s">
        <v>12950</v>
      </c>
      <c r="D747" s="11" t="s">
        <v>3889</v>
      </c>
      <c r="E747" s="11" t="s">
        <v>3890</v>
      </c>
      <c r="F747" s="11" t="s">
        <v>12951</v>
      </c>
      <c r="G747" s="11" t="s">
        <v>7172</v>
      </c>
      <c r="H747" s="148">
        <v>2</v>
      </c>
      <c r="I747" s="148">
        <v>24.4</v>
      </c>
      <c r="J747" s="6" t="s">
        <v>13956</v>
      </c>
      <c r="K747" s="29">
        <v>41</v>
      </c>
      <c r="L747" s="29">
        <v>35</v>
      </c>
      <c r="M747" s="29">
        <v>44</v>
      </c>
      <c r="N747" s="29">
        <v>43</v>
      </c>
      <c r="O747" s="29">
        <v>48</v>
      </c>
      <c r="P747" s="29">
        <v>53</v>
      </c>
      <c r="Q747" s="29">
        <v>51</v>
      </c>
      <c r="R747" s="29">
        <v>51</v>
      </c>
      <c r="S747" s="29">
        <v>52</v>
      </c>
      <c r="T747" s="6" t="s">
        <v>13956</v>
      </c>
      <c r="U747" s="6" t="s">
        <v>13956</v>
      </c>
      <c r="V747" s="6" t="s">
        <v>13956</v>
      </c>
      <c r="W747" s="6" t="s">
        <v>13956</v>
      </c>
      <c r="X747" s="6" t="s">
        <v>13956</v>
      </c>
      <c r="Y747" s="6" t="s">
        <v>13956</v>
      </c>
      <c r="Z747" s="7">
        <v>215</v>
      </c>
      <c r="AA747" s="7">
        <v>203</v>
      </c>
      <c r="AB747" s="8">
        <v>40</v>
      </c>
      <c r="AC747" s="149" t="s">
        <v>13956</v>
      </c>
      <c r="AD747" s="8">
        <v>22</v>
      </c>
      <c r="AE747" s="149" t="s">
        <v>290</v>
      </c>
      <c r="AF747" s="149" t="s">
        <v>13956</v>
      </c>
      <c r="AG747" s="8">
        <v>352</v>
      </c>
      <c r="AH747" s="149" t="s">
        <v>13956</v>
      </c>
      <c r="AI747" s="9">
        <v>418</v>
      </c>
      <c r="AJ747" s="150" t="s">
        <v>13956</v>
      </c>
      <c r="AK747" s="9">
        <v>418</v>
      </c>
    </row>
    <row r="748" spans="1:37">
      <c r="A748" s="10" t="s">
        <v>12952</v>
      </c>
      <c r="B748" s="11" t="s">
        <v>1061</v>
      </c>
      <c r="C748" s="11" t="s">
        <v>10767</v>
      </c>
      <c r="D748" s="11" t="s">
        <v>10768</v>
      </c>
      <c r="E748" s="11" t="s">
        <v>3897</v>
      </c>
      <c r="F748" s="11" t="s">
        <v>12953</v>
      </c>
      <c r="G748" s="11" t="s">
        <v>12954</v>
      </c>
      <c r="H748" s="148">
        <v>1</v>
      </c>
      <c r="I748" s="148">
        <v>7</v>
      </c>
      <c r="J748" s="29">
        <v>16</v>
      </c>
      <c r="K748" s="6" t="s">
        <v>290</v>
      </c>
      <c r="L748" s="6" t="s">
        <v>290</v>
      </c>
      <c r="M748" s="6" t="s">
        <v>290</v>
      </c>
      <c r="N748" s="6" t="s">
        <v>290</v>
      </c>
      <c r="O748" s="6" t="s">
        <v>290</v>
      </c>
      <c r="P748" s="6" t="s">
        <v>290</v>
      </c>
      <c r="Q748" s="6" t="s">
        <v>13956</v>
      </c>
      <c r="R748" s="6" t="s">
        <v>13956</v>
      </c>
      <c r="S748" s="6" t="s">
        <v>13956</v>
      </c>
      <c r="T748" s="6" t="s">
        <v>13956</v>
      </c>
      <c r="U748" s="6" t="s">
        <v>13956</v>
      </c>
      <c r="V748" s="6" t="s">
        <v>13956</v>
      </c>
      <c r="W748" s="6" t="s">
        <v>13956</v>
      </c>
      <c r="X748" s="29">
        <v>20</v>
      </c>
      <c r="Y748" s="6" t="s">
        <v>13956</v>
      </c>
      <c r="Z748" s="7">
        <v>31</v>
      </c>
      <c r="AA748" s="7">
        <v>39</v>
      </c>
      <c r="AB748" s="149" t="s">
        <v>290</v>
      </c>
      <c r="AC748" s="149" t="s">
        <v>13956</v>
      </c>
      <c r="AD748" s="149" t="s">
        <v>290</v>
      </c>
      <c r="AE748" s="149" t="s">
        <v>290</v>
      </c>
      <c r="AF748" s="149" t="s">
        <v>13956</v>
      </c>
      <c r="AG748" s="8">
        <v>66</v>
      </c>
      <c r="AH748" s="149" t="s">
        <v>290</v>
      </c>
      <c r="AI748" s="9">
        <v>70</v>
      </c>
      <c r="AJ748" s="150" t="s">
        <v>13956</v>
      </c>
      <c r="AK748" s="9">
        <v>70</v>
      </c>
    </row>
    <row r="749" spans="1:37">
      <c r="A749" s="10" t="s">
        <v>3892</v>
      </c>
      <c r="B749" s="11" t="s">
        <v>3893</v>
      </c>
      <c r="C749" s="11" t="s">
        <v>10772</v>
      </c>
      <c r="D749" s="11" t="s">
        <v>3896</v>
      </c>
      <c r="E749" s="11" t="s">
        <v>3897</v>
      </c>
      <c r="F749" s="11" t="s">
        <v>12955</v>
      </c>
      <c r="G749" s="11" t="s">
        <v>7175</v>
      </c>
      <c r="H749" s="148">
        <v>2</v>
      </c>
      <c r="I749" s="148">
        <v>22.5</v>
      </c>
      <c r="J749" s="29">
        <v>49</v>
      </c>
      <c r="K749" s="29">
        <v>32</v>
      </c>
      <c r="L749" s="29">
        <v>35</v>
      </c>
      <c r="M749" s="29">
        <v>39</v>
      </c>
      <c r="N749" s="29">
        <v>48</v>
      </c>
      <c r="O749" s="29">
        <v>42</v>
      </c>
      <c r="P749" s="29">
        <v>41</v>
      </c>
      <c r="Q749" s="29">
        <v>33</v>
      </c>
      <c r="R749" s="29">
        <v>46</v>
      </c>
      <c r="S749" s="29">
        <v>35</v>
      </c>
      <c r="T749" s="6" t="s">
        <v>13956</v>
      </c>
      <c r="U749" s="6" t="s">
        <v>13956</v>
      </c>
      <c r="V749" s="6" t="s">
        <v>13956</v>
      </c>
      <c r="W749" s="6" t="s">
        <v>13956</v>
      </c>
      <c r="X749" s="6" t="s">
        <v>13956</v>
      </c>
      <c r="Y749" s="6" t="s">
        <v>13956</v>
      </c>
      <c r="Z749" s="7">
        <v>209</v>
      </c>
      <c r="AA749" s="7">
        <v>191</v>
      </c>
      <c r="AB749" s="8">
        <v>10</v>
      </c>
      <c r="AC749" s="149" t="s">
        <v>13956</v>
      </c>
      <c r="AD749" s="8">
        <v>46</v>
      </c>
      <c r="AE749" s="149" t="s">
        <v>290</v>
      </c>
      <c r="AF749" s="149" t="s">
        <v>290</v>
      </c>
      <c r="AG749" s="8">
        <v>323</v>
      </c>
      <c r="AH749" s="8">
        <v>16</v>
      </c>
      <c r="AI749" s="9">
        <v>400</v>
      </c>
      <c r="AJ749" s="150" t="s">
        <v>13956</v>
      </c>
      <c r="AK749" s="9">
        <v>400</v>
      </c>
    </row>
    <row r="750" spans="1:37">
      <c r="A750" s="10" t="s">
        <v>12968</v>
      </c>
      <c r="B750" s="11" t="s">
        <v>10774</v>
      </c>
      <c r="C750" s="11" t="s">
        <v>12969</v>
      </c>
      <c r="D750" s="11" t="s">
        <v>10777</v>
      </c>
      <c r="E750" s="11" t="s">
        <v>10778</v>
      </c>
      <c r="F750" s="11" t="s">
        <v>12970</v>
      </c>
      <c r="G750" s="11" t="s">
        <v>12971</v>
      </c>
      <c r="H750" s="148">
        <v>1</v>
      </c>
      <c r="I750" s="148">
        <v>7</v>
      </c>
      <c r="J750" s="29">
        <v>12</v>
      </c>
      <c r="K750" s="6" t="s">
        <v>290</v>
      </c>
      <c r="L750" s="6" t="s">
        <v>290</v>
      </c>
      <c r="M750" s="6" t="s">
        <v>290</v>
      </c>
      <c r="N750" s="29">
        <v>11</v>
      </c>
      <c r="O750" s="6" t="s">
        <v>290</v>
      </c>
      <c r="P750" s="6" t="s">
        <v>290</v>
      </c>
      <c r="Q750" s="6" t="s">
        <v>290</v>
      </c>
      <c r="R750" s="6" t="s">
        <v>290</v>
      </c>
      <c r="S750" s="6" t="s">
        <v>290</v>
      </c>
      <c r="T750" s="6" t="s">
        <v>13956</v>
      </c>
      <c r="U750" s="6" t="s">
        <v>13956</v>
      </c>
      <c r="V750" s="6" t="s">
        <v>13956</v>
      </c>
      <c r="W750" s="6" t="s">
        <v>13956</v>
      </c>
      <c r="X750" s="6" t="s">
        <v>13956</v>
      </c>
      <c r="Y750" s="6" t="s">
        <v>13956</v>
      </c>
      <c r="Z750" s="7">
        <v>40</v>
      </c>
      <c r="AA750" s="7">
        <v>34</v>
      </c>
      <c r="AB750" s="8">
        <v>27</v>
      </c>
      <c r="AC750" s="149" t="s">
        <v>13956</v>
      </c>
      <c r="AD750" s="149" t="s">
        <v>13956</v>
      </c>
      <c r="AE750" s="149" t="s">
        <v>13956</v>
      </c>
      <c r="AF750" s="149" t="s">
        <v>13956</v>
      </c>
      <c r="AG750" s="8">
        <v>41</v>
      </c>
      <c r="AH750" s="149" t="s">
        <v>290</v>
      </c>
      <c r="AI750" s="9">
        <v>74</v>
      </c>
      <c r="AJ750" s="150" t="s">
        <v>13956</v>
      </c>
      <c r="AK750" s="9">
        <v>74</v>
      </c>
    </row>
    <row r="751" spans="1:37">
      <c r="A751" s="10" t="s">
        <v>3899</v>
      </c>
      <c r="B751" s="11" t="s">
        <v>3900</v>
      </c>
      <c r="C751" s="11" t="s">
        <v>10782</v>
      </c>
      <c r="D751" s="11" t="s">
        <v>3902</v>
      </c>
      <c r="E751" s="11" t="s">
        <v>3903</v>
      </c>
      <c r="F751" s="11" t="s">
        <v>12972</v>
      </c>
      <c r="G751" s="11" t="s">
        <v>7178</v>
      </c>
      <c r="H751" s="148">
        <v>1</v>
      </c>
      <c r="I751" s="148">
        <v>11</v>
      </c>
      <c r="J751" s="29">
        <v>20</v>
      </c>
      <c r="K751" s="6" t="s">
        <v>290</v>
      </c>
      <c r="L751" s="6" t="s">
        <v>290</v>
      </c>
      <c r="M751" s="29">
        <v>12</v>
      </c>
      <c r="N751" s="29">
        <v>13</v>
      </c>
      <c r="O751" s="6" t="s">
        <v>290</v>
      </c>
      <c r="P751" s="6" t="s">
        <v>290</v>
      </c>
      <c r="Q751" s="6" t="s">
        <v>290</v>
      </c>
      <c r="R751" s="6" t="s">
        <v>290</v>
      </c>
      <c r="S751" s="6" t="s">
        <v>290</v>
      </c>
      <c r="T751" s="6" t="s">
        <v>13956</v>
      </c>
      <c r="U751" s="6" t="s">
        <v>13956</v>
      </c>
      <c r="V751" s="6" t="s">
        <v>13956</v>
      </c>
      <c r="W751" s="6" t="s">
        <v>13956</v>
      </c>
      <c r="X751" s="6" t="s">
        <v>13956</v>
      </c>
      <c r="Y751" s="6" t="s">
        <v>13956</v>
      </c>
      <c r="Z751" s="7">
        <v>55</v>
      </c>
      <c r="AA751" s="7">
        <v>38</v>
      </c>
      <c r="AB751" s="149" t="s">
        <v>290</v>
      </c>
      <c r="AC751" s="149" t="s">
        <v>13956</v>
      </c>
      <c r="AD751" s="149" t="s">
        <v>13956</v>
      </c>
      <c r="AE751" s="149" t="s">
        <v>290</v>
      </c>
      <c r="AF751" s="149" t="s">
        <v>13956</v>
      </c>
      <c r="AG751" s="8">
        <v>89</v>
      </c>
      <c r="AH751" s="149" t="s">
        <v>290</v>
      </c>
      <c r="AI751" s="9">
        <v>93</v>
      </c>
      <c r="AJ751" s="150" t="s">
        <v>13956</v>
      </c>
      <c r="AK751" s="9">
        <v>93</v>
      </c>
    </row>
    <row r="752" spans="1:37">
      <c r="A752" s="10" t="s">
        <v>3905</v>
      </c>
      <c r="B752" s="11" t="s">
        <v>3906</v>
      </c>
      <c r="C752" s="11" t="s">
        <v>7190</v>
      </c>
      <c r="D752" s="11" t="s">
        <v>3908</v>
      </c>
      <c r="E752" s="11" t="s">
        <v>191</v>
      </c>
      <c r="F752" s="11" t="s">
        <v>12973</v>
      </c>
      <c r="G752" s="11" t="s">
        <v>7181</v>
      </c>
      <c r="H752" s="148">
        <v>3</v>
      </c>
      <c r="I752" s="148">
        <v>14.5</v>
      </c>
      <c r="J752" s="29">
        <v>38</v>
      </c>
      <c r="K752" s="29">
        <v>32</v>
      </c>
      <c r="L752" s="29">
        <v>20</v>
      </c>
      <c r="M752" s="29">
        <v>29</v>
      </c>
      <c r="N752" s="29">
        <v>24</v>
      </c>
      <c r="O752" s="29">
        <v>25</v>
      </c>
      <c r="P752" s="29">
        <v>22</v>
      </c>
      <c r="Q752" s="29">
        <v>37</v>
      </c>
      <c r="R752" s="29">
        <v>35</v>
      </c>
      <c r="S752" s="29">
        <v>43</v>
      </c>
      <c r="T752" s="6" t="s">
        <v>13956</v>
      </c>
      <c r="U752" s="6" t="s">
        <v>13956</v>
      </c>
      <c r="V752" s="6" t="s">
        <v>13956</v>
      </c>
      <c r="W752" s="6" t="s">
        <v>13956</v>
      </c>
      <c r="X752" s="6" t="s">
        <v>13956</v>
      </c>
      <c r="Y752" s="6" t="s">
        <v>13956</v>
      </c>
      <c r="Z752" s="7">
        <v>144</v>
      </c>
      <c r="AA752" s="7">
        <v>161</v>
      </c>
      <c r="AB752" s="8">
        <v>16</v>
      </c>
      <c r="AC752" s="149" t="s">
        <v>13956</v>
      </c>
      <c r="AD752" s="149" t="s">
        <v>290</v>
      </c>
      <c r="AE752" s="149" t="s">
        <v>290</v>
      </c>
      <c r="AF752" s="149" t="s">
        <v>290</v>
      </c>
      <c r="AG752" s="8">
        <v>279</v>
      </c>
      <c r="AH752" s="149" t="s">
        <v>290</v>
      </c>
      <c r="AI752" s="9">
        <v>305</v>
      </c>
      <c r="AJ752" s="150" t="s">
        <v>13956</v>
      </c>
      <c r="AK752" s="9">
        <v>305</v>
      </c>
    </row>
    <row r="753" spans="1:37">
      <c r="A753" s="10" t="s">
        <v>3910</v>
      </c>
      <c r="B753" s="11" t="s">
        <v>319</v>
      </c>
      <c r="C753" s="11" t="s">
        <v>10788</v>
      </c>
      <c r="D753" s="11" t="s">
        <v>10789</v>
      </c>
      <c r="E753" s="11" t="s">
        <v>3914</v>
      </c>
      <c r="F753" s="11" t="s">
        <v>12974</v>
      </c>
      <c r="G753" s="11" t="s">
        <v>7186</v>
      </c>
      <c r="H753" s="148">
        <v>1.2</v>
      </c>
      <c r="I753" s="148">
        <v>22.6</v>
      </c>
      <c r="J753" s="29">
        <v>26</v>
      </c>
      <c r="K753" s="29">
        <v>16</v>
      </c>
      <c r="L753" s="29">
        <v>13</v>
      </c>
      <c r="M753" s="29">
        <v>27</v>
      </c>
      <c r="N753" s="29">
        <v>25</v>
      </c>
      <c r="O753" s="29">
        <v>25</v>
      </c>
      <c r="P753" s="29">
        <v>18</v>
      </c>
      <c r="Q753" s="29">
        <v>30</v>
      </c>
      <c r="R753" s="29">
        <v>39</v>
      </c>
      <c r="S753" s="29">
        <v>25</v>
      </c>
      <c r="T753" s="6" t="s">
        <v>13956</v>
      </c>
      <c r="U753" s="6" t="s">
        <v>13956</v>
      </c>
      <c r="V753" s="6" t="s">
        <v>13956</v>
      </c>
      <c r="W753" s="6" t="s">
        <v>13956</v>
      </c>
      <c r="X753" s="6" t="s">
        <v>13956</v>
      </c>
      <c r="Y753" s="6" t="s">
        <v>13956</v>
      </c>
      <c r="Z753" s="7">
        <v>118</v>
      </c>
      <c r="AA753" s="7">
        <v>126</v>
      </c>
      <c r="AB753" s="149" t="s">
        <v>290</v>
      </c>
      <c r="AC753" s="149" t="s">
        <v>13956</v>
      </c>
      <c r="AD753" s="8">
        <v>11</v>
      </c>
      <c r="AE753" s="149" t="s">
        <v>13956</v>
      </c>
      <c r="AF753" s="149" t="s">
        <v>13956</v>
      </c>
      <c r="AG753" s="8">
        <v>217</v>
      </c>
      <c r="AH753" s="8">
        <v>10</v>
      </c>
      <c r="AI753" s="9">
        <v>244</v>
      </c>
      <c r="AJ753" s="150" t="s">
        <v>13956</v>
      </c>
      <c r="AK753" s="9">
        <v>244</v>
      </c>
    </row>
    <row r="754" spans="1:37">
      <c r="A754" s="10" t="s">
        <v>3916</v>
      </c>
      <c r="B754" s="11" t="s">
        <v>439</v>
      </c>
      <c r="C754" s="11" t="s">
        <v>10793</v>
      </c>
      <c r="D754" s="11" t="s">
        <v>3917</v>
      </c>
      <c r="E754" s="11" t="s">
        <v>3918</v>
      </c>
      <c r="F754" s="11" t="s">
        <v>12975</v>
      </c>
      <c r="G754" s="11" t="s">
        <v>7189</v>
      </c>
      <c r="H754" s="148">
        <v>1.5</v>
      </c>
      <c r="I754" s="148">
        <v>16</v>
      </c>
      <c r="J754" s="29">
        <v>57</v>
      </c>
      <c r="K754" s="29">
        <v>25</v>
      </c>
      <c r="L754" s="29">
        <v>17</v>
      </c>
      <c r="M754" s="29">
        <v>30</v>
      </c>
      <c r="N754" s="29">
        <v>20</v>
      </c>
      <c r="O754" s="29">
        <v>25</v>
      </c>
      <c r="P754" s="29">
        <v>38</v>
      </c>
      <c r="Q754" s="29">
        <v>30</v>
      </c>
      <c r="R754" s="29">
        <v>21</v>
      </c>
      <c r="S754" s="29">
        <v>31</v>
      </c>
      <c r="T754" s="6" t="s">
        <v>13956</v>
      </c>
      <c r="U754" s="6" t="s">
        <v>13956</v>
      </c>
      <c r="V754" s="6" t="s">
        <v>13956</v>
      </c>
      <c r="W754" s="6" t="s">
        <v>13956</v>
      </c>
      <c r="X754" s="29">
        <v>13</v>
      </c>
      <c r="Y754" s="6" t="s">
        <v>13956</v>
      </c>
      <c r="Z754" s="7">
        <v>149</v>
      </c>
      <c r="AA754" s="7">
        <v>158</v>
      </c>
      <c r="AB754" s="149" t="s">
        <v>290</v>
      </c>
      <c r="AC754" s="149" t="s">
        <v>13956</v>
      </c>
      <c r="AD754" s="149" t="s">
        <v>290</v>
      </c>
      <c r="AE754" s="149" t="s">
        <v>290</v>
      </c>
      <c r="AF754" s="149" t="s">
        <v>13956</v>
      </c>
      <c r="AG754" s="8">
        <v>283</v>
      </c>
      <c r="AH754" s="8">
        <v>20</v>
      </c>
      <c r="AI754" s="9">
        <v>307</v>
      </c>
      <c r="AJ754" s="150" t="s">
        <v>13956</v>
      </c>
      <c r="AK754" s="9">
        <v>307</v>
      </c>
    </row>
    <row r="755" spans="1:37">
      <c r="A755" s="10" t="s">
        <v>3920</v>
      </c>
      <c r="B755" s="11" t="s">
        <v>3921</v>
      </c>
      <c r="C755" s="11" t="s">
        <v>12976</v>
      </c>
      <c r="D755" s="11" t="s">
        <v>3923</v>
      </c>
      <c r="E755" s="11" t="s">
        <v>3914</v>
      </c>
      <c r="F755" s="11" t="s">
        <v>12977</v>
      </c>
      <c r="G755" s="11" t="s">
        <v>7192</v>
      </c>
      <c r="H755" s="148">
        <v>3</v>
      </c>
      <c r="I755" s="148">
        <v>39</v>
      </c>
      <c r="J755" s="6" t="s">
        <v>13956</v>
      </c>
      <c r="K755" s="6" t="s">
        <v>13956</v>
      </c>
      <c r="L755" s="6" t="s">
        <v>13956</v>
      </c>
      <c r="M755" s="6" t="s">
        <v>13956</v>
      </c>
      <c r="N755" s="6" t="s">
        <v>13956</v>
      </c>
      <c r="O755" s="6" t="s">
        <v>13956</v>
      </c>
      <c r="P755" s="6" t="s">
        <v>13956</v>
      </c>
      <c r="Q755" s="6" t="s">
        <v>13956</v>
      </c>
      <c r="R755" s="6" t="s">
        <v>13956</v>
      </c>
      <c r="S755" s="6" t="s">
        <v>13956</v>
      </c>
      <c r="T755" s="29">
        <v>183</v>
      </c>
      <c r="U755" s="29">
        <v>192</v>
      </c>
      <c r="V755" s="29">
        <v>165</v>
      </c>
      <c r="W755" s="29">
        <v>183</v>
      </c>
      <c r="X755" s="6" t="s">
        <v>13956</v>
      </c>
      <c r="Y755" s="6" t="s">
        <v>13956</v>
      </c>
      <c r="Z755" s="7">
        <v>349</v>
      </c>
      <c r="AA755" s="7">
        <v>374</v>
      </c>
      <c r="AB755" s="8">
        <v>21</v>
      </c>
      <c r="AC755" s="149" t="s">
        <v>13956</v>
      </c>
      <c r="AD755" s="8">
        <v>14</v>
      </c>
      <c r="AE755" s="149" t="s">
        <v>290</v>
      </c>
      <c r="AF755" s="149" t="s">
        <v>13956</v>
      </c>
      <c r="AG755" s="8">
        <v>665</v>
      </c>
      <c r="AH755" s="8">
        <v>20</v>
      </c>
      <c r="AI755" s="150" t="s">
        <v>13956</v>
      </c>
      <c r="AJ755" s="9">
        <v>723</v>
      </c>
      <c r="AK755" s="9">
        <v>723</v>
      </c>
    </row>
    <row r="756" spans="1:37">
      <c r="A756" s="10" t="s">
        <v>3924</v>
      </c>
      <c r="B756" s="11" t="s">
        <v>3925</v>
      </c>
      <c r="C756" s="11" t="s">
        <v>10799</v>
      </c>
      <c r="D756" s="11" t="s">
        <v>3927</v>
      </c>
      <c r="E756" s="11" t="s">
        <v>3885</v>
      </c>
      <c r="F756" s="11" t="s">
        <v>12978</v>
      </c>
      <c r="G756" s="11" t="s">
        <v>7195</v>
      </c>
      <c r="H756" s="148">
        <v>2</v>
      </c>
      <c r="I756" s="148">
        <v>23</v>
      </c>
      <c r="J756" s="29">
        <v>47</v>
      </c>
      <c r="K756" s="29">
        <v>27</v>
      </c>
      <c r="L756" s="29">
        <v>39</v>
      </c>
      <c r="M756" s="29">
        <v>40</v>
      </c>
      <c r="N756" s="29">
        <v>42</v>
      </c>
      <c r="O756" s="29">
        <v>41</v>
      </c>
      <c r="P756" s="29">
        <v>33</v>
      </c>
      <c r="Q756" s="29">
        <v>42</v>
      </c>
      <c r="R756" s="29">
        <v>43</v>
      </c>
      <c r="S756" s="29">
        <v>43</v>
      </c>
      <c r="T756" s="6" t="s">
        <v>13956</v>
      </c>
      <c r="U756" s="6" t="s">
        <v>13956</v>
      </c>
      <c r="V756" s="6" t="s">
        <v>13956</v>
      </c>
      <c r="W756" s="6" t="s">
        <v>13956</v>
      </c>
      <c r="X756" s="6" t="s">
        <v>290</v>
      </c>
      <c r="Y756" s="6" t="s">
        <v>13956</v>
      </c>
      <c r="Z756" s="7">
        <v>205</v>
      </c>
      <c r="AA756" s="7">
        <v>193</v>
      </c>
      <c r="AB756" s="8">
        <v>16</v>
      </c>
      <c r="AC756" s="149" t="s">
        <v>13956</v>
      </c>
      <c r="AD756" s="149" t="s">
        <v>290</v>
      </c>
      <c r="AE756" s="149" t="s">
        <v>290</v>
      </c>
      <c r="AF756" s="149" t="s">
        <v>290</v>
      </c>
      <c r="AG756" s="8">
        <v>363</v>
      </c>
      <c r="AH756" s="8">
        <v>11</v>
      </c>
      <c r="AI756" s="9">
        <v>398</v>
      </c>
      <c r="AJ756" s="150" t="s">
        <v>13956</v>
      </c>
      <c r="AK756" s="9">
        <v>398</v>
      </c>
    </row>
    <row r="757" spans="1:37">
      <c r="A757" s="10" t="s">
        <v>3928</v>
      </c>
      <c r="B757" s="11" t="s">
        <v>3929</v>
      </c>
      <c r="C757" s="11" t="s">
        <v>12979</v>
      </c>
      <c r="D757" s="11" t="s">
        <v>3931</v>
      </c>
      <c r="E757" s="11" t="s">
        <v>3914</v>
      </c>
      <c r="F757" s="11" t="s">
        <v>12980</v>
      </c>
      <c r="G757" s="11" t="s">
        <v>7198</v>
      </c>
      <c r="H757" s="148">
        <v>4</v>
      </c>
      <c r="I757" s="148">
        <v>15</v>
      </c>
      <c r="J757" s="29">
        <v>42</v>
      </c>
      <c r="K757" s="29">
        <v>21</v>
      </c>
      <c r="L757" s="29">
        <v>14</v>
      </c>
      <c r="M757" s="29">
        <v>13</v>
      </c>
      <c r="N757" s="29">
        <v>11</v>
      </c>
      <c r="O757" s="29">
        <v>14</v>
      </c>
      <c r="P757" s="6" t="s">
        <v>290</v>
      </c>
      <c r="Q757" s="29">
        <v>13</v>
      </c>
      <c r="R757" s="6" t="s">
        <v>290</v>
      </c>
      <c r="S757" s="6" t="s">
        <v>290</v>
      </c>
      <c r="T757" s="6" t="s">
        <v>13956</v>
      </c>
      <c r="U757" s="6" t="s">
        <v>13956</v>
      </c>
      <c r="V757" s="6" t="s">
        <v>13956</v>
      </c>
      <c r="W757" s="6" t="s">
        <v>13956</v>
      </c>
      <c r="X757" s="6" t="s">
        <v>13956</v>
      </c>
      <c r="Y757" s="6" t="s">
        <v>13956</v>
      </c>
      <c r="Z757" s="7">
        <v>83</v>
      </c>
      <c r="AA757" s="7">
        <v>67</v>
      </c>
      <c r="AB757" s="8">
        <v>139</v>
      </c>
      <c r="AC757" s="149" t="s">
        <v>13956</v>
      </c>
      <c r="AD757" s="149" t="s">
        <v>290</v>
      </c>
      <c r="AE757" s="149" t="s">
        <v>290</v>
      </c>
      <c r="AF757" s="149" t="s">
        <v>290</v>
      </c>
      <c r="AG757" s="149" t="s">
        <v>13956</v>
      </c>
      <c r="AH757" s="149" t="s">
        <v>13956</v>
      </c>
      <c r="AI757" s="9">
        <v>150</v>
      </c>
      <c r="AJ757" s="150" t="s">
        <v>13956</v>
      </c>
      <c r="AK757" s="9">
        <v>150</v>
      </c>
    </row>
    <row r="758" spans="1:37">
      <c r="A758" s="10" t="s">
        <v>12981</v>
      </c>
      <c r="B758" s="11" t="s">
        <v>4806</v>
      </c>
      <c r="C758" s="11" t="s">
        <v>10805</v>
      </c>
      <c r="D758" s="11" t="s">
        <v>4808</v>
      </c>
      <c r="E758" s="11" t="s">
        <v>3885</v>
      </c>
      <c r="F758" s="11" t="s">
        <v>12982</v>
      </c>
      <c r="G758" s="11" t="s">
        <v>12983</v>
      </c>
      <c r="H758" s="148">
        <v>0</v>
      </c>
      <c r="I758" s="148">
        <v>5</v>
      </c>
      <c r="J758" s="29">
        <v>23</v>
      </c>
      <c r="K758" s="6" t="s">
        <v>290</v>
      </c>
      <c r="L758" s="29">
        <v>11</v>
      </c>
      <c r="M758" s="6" t="s">
        <v>290</v>
      </c>
      <c r="N758" s="6" t="s">
        <v>13956</v>
      </c>
      <c r="O758" s="6" t="s">
        <v>290</v>
      </c>
      <c r="P758" s="6" t="s">
        <v>13956</v>
      </c>
      <c r="Q758" s="6" t="s">
        <v>290</v>
      </c>
      <c r="R758" s="6" t="s">
        <v>290</v>
      </c>
      <c r="S758" s="6" t="s">
        <v>290</v>
      </c>
      <c r="T758" s="6" t="s">
        <v>13956</v>
      </c>
      <c r="U758" s="6" t="s">
        <v>13956</v>
      </c>
      <c r="V758" s="6" t="s">
        <v>13956</v>
      </c>
      <c r="W758" s="6" t="s">
        <v>13956</v>
      </c>
      <c r="X758" s="6" t="s">
        <v>13956</v>
      </c>
      <c r="Y758" s="6" t="s">
        <v>13956</v>
      </c>
      <c r="Z758" s="7">
        <v>24</v>
      </c>
      <c r="AA758" s="7">
        <v>33</v>
      </c>
      <c r="AB758" s="149" t="s">
        <v>290</v>
      </c>
      <c r="AC758" s="149" t="s">
        <v>13956</v>
      </c>
      <c r="AD758" s="149" t="s">
        <v>290</v>
      </c>
      <c r="AE758" s="149" t="s">
        <v>290</v>
      </c>
      <c r="AF758" s="149" t="s">
        <v>13956</v>
      </c>
      <c r="AG758" s="8">
        <v>38</v>
      </c>
      <c r="AH758" s="149" t="s">
        <v>290</v>
      </c>
      <c r="AI758" s="9">
        <v>57</v>
      </c>
      <c r="AJ758" s="150" t="s">
        <v>13956</v>
      </c>
      <c r="AK758" s="9">
        <v>57</v>
      </c>
    </row>
    <row r="759" spans="1:37">
      <c r="A759" s="10" t="s">
        <v>3941</v>
      </c>
      <c r="B759" s="11" t="s">
        <v>1762</v>
      </c>
      <c r="C759" s="11" t="s">
        <v>10823</v>
      </c>
      <c r="D759" s="11" t="s">
        <v>10824</v>
      </c>
      <c r="E759" s="11" t="s">
        <v>3944</v>
      </c>
      <c r="F759" s="11" t="s">
        <v>12989</v>
      </c>
      <c r="G759" s="11" t="s">
        <v>7207</v>
      </c>
      <c r="H759" s="148">
        <v>1</v>
      </c>
      <c r="I759" s="148">
        <v>26</v>
      </c>
      <c r="J759" s="29">
        <v>27</v>
      </c>
      <c r="K759" s="29">
        <v>32</v>
      </c>
      <c r="L759" s="29">
        <v>35</v>
      </c>
      <c r="M759" s="29">
        <v>27</v>
      </c>
      <c r="N759" s="29">
        <v>37</v>
      </c>
      <c r="O759" s="29">
        <v>29</v>
      </c>
      <c r="P759" s="29">
        <v>28</v>
      </c>
      <c r="Q759" s="29">
        <v>25</v>
      </c>
      <c r="R759" s="29">
        <v>24</v>
      </c>
      <c r="S759" s="29">
        <v>21</v>
      </c>
      <c r="T759" s="6" t="s">
        <v>13956</v>
      </c>
      <c r="U759" s="6" t="s">
        <v>13956</v>
      </c>
      <c r="V759" s="6" t="s">
        <v>13956</v>
      </c>
      <c r="W759" s="6" t="s">
        <v>13956</v>
      </c>
      <c r="X759" s="6" t="s">
        <v>13956</v>
      </c>
      <c r="Y759" s="6" t="s">
        <v>13956</v>
      </c>
      <c r="Z759" s="7">
        <v>148</v>
      </c>
      <c r="AA759" s="7">
        <v>137</v>
      </c>
      <c r="AB759" s="149" t="s">
        <v>290</v>
      </c>
      <c r="AC759" s="149" t="s">
        <v>13956</v>
      </c>
      <c r="AD759" s="149" t="s">
        <v>290</v>
      </c>
      <c r="AE759" s="149" t="s">
        <v>13956</v>
      </c>
      <c r="AF759" s="149" t="s">
        <v>13956</v>
      </c>
      <c r="AG759" s="8">
        <v>271</v>
      </c>
      <c r="AH759" s="149" t="s">
        <v>290</v>
      </c>
      <c r="AI759" s="9">
        <v>285</v>
      </c>
      <c r="AJ759" s="150" t="s">
        <v>13956</v>
      </c>
      <c r="AK759" s="9">
        <v>285</v>
      </c>
    </row>
    <row r="760" spans="1:37">
      <c r="A760" s="10" t="s">
        <v>3946</v>
      </c>
      <c r="B760" s="11" t="s">
        <v>10727</v>
      </c>
      <c r="C760" s="11" t="s">
        <v>10828</v>
      </c>
      <c r="D760" s="11" t="s">
        <v>3949</v>
      </c>
      <c r="E760" s="11" t="s">
        <v>3950</v>
      </c>
      <c r="F760" s="11" t="s">
        <v>12990</v>
      </c>
      <c r="G760" s="11" t="s">
        <v>7210</v>
      </c>
      <c r="H760" s="148">
        <v>3</v>
      </c>
      <c r="I760" s="148">
        <v>29</v>
      </c>
      <c r="J760" s="29">
        <v>42</v>
      </c>
      <c r="K760" s="29">
        <v>30</v>
      </c>
      <c r="L760" s="29">
        <v>24</v>
      </c>
      <c r="M760" s="29">
        <v>27</v>
      </c>
      <c r="N760" s="29">
        <v>27</v>
      </c>
      <c r="O760" s="29">
        <v>26</v>
      </c>
      <c r="P760" s="29">
        <v>24</v>
      </c>
      <c r="Q760" s="29">
        <v>30</v>
      </c>
      <c r="R760" s="29">
        <v>35</v>
      </c>
      <c r="S760" s="29">
        <v>28</v>
      </c>
      <c r="T760" s="6" t="s">
        <v>13956</v>
      </c>
      <c r="U760" s="6" t="s">
        <v>13956</v>
      </c>
      <c r="V760" s="6" t="s">
        <v>13956</v>
      </c>
      <c r="W760" s="6" t="s">
        <v>13956</v>
      </c>
      <c r="X760" s="29">
        <v>11</v>
      </c>
      <c r="Y760" s="6" t="s">
        <v>13956</v>
      </c>
      <c r="Z760" s="7">
        <v>144</v>
      </c>
      <c r="AA760" s="7">
        <v>160</v>
      </c>
      <c r="AB760" s="149" t="s">
        <v>290</v>
      </c>
      <c r="AC760" s="149" t="s">
        <v>13956</v>
      </c>
      <c r="AD760" s="149" t="s">
        <v>290</v>
      </c>
      <c r="AE760" s="149" t="s">
        <v>13956</v>
      </c>
      <c r="AF760" s="149" t="s">
        <v>13956</v>
      </c>
      <c r="AG760" s="8">
        <v>293</v>
      </c>
      <c r="AH760" s="149" t="s">
        <v>290</v>
      </c>
      <c r="AI760" s="9">
        <v>304</v>
      </c>
      <c r="AJ760" s="150" t="s">
        <v>13956</v>
      </c>
      <c r="AK760" s="9">
        <v>304</v>
      </c>
    </row>
    <row r="761" spans="1:37">
      <c r="A761" s="10" t="s">
        <v>3952</v>
      </c>
      <c r="B761" s="11" t="s">
        <v>3953</v>
      </c>
      <c r="C761" s="11" t="s">
        <v>10831</v>
      </c>
      <c r="D761" s="11" t="s">
        <v>3955</v>
      </c>
      <c r="E761" s="11" t="s">
        <v>3950</v>
      </c>
      <c r="F761" s="11" t="s">
        <v>12991</v>
      </c>
      <c r="G761" s="11" t="s">
        <v>7213</v>
      </c>
      <c r="H761" s="148">
        <v>3.8</v>
      </c>
      <c r="I761" s="148">
        <v>19.8</v>
      </c>
      <c r="J761" s="6" t="s">
        <v>13956</v>
      </c>
      <c r="K761" s="6" t="s">
        <v>13956</v>
      </c>
      <c r="L761" s="6" t="s">
        <v>13956</v>
      </c>
      <c r="M761" s="6" t="s">
        <v>13956</v>
      </c>
      <c r="N761" s="6" t="s">
        <v>13956</v>
      </c>
      <c r="O761" s="6" t="s">
        <v>13956</v>
      </c>
      <c r="P761" s="6" t="s">
        <v>13956</v>
      </c>
      <c r="Q761" s="6" t="s">
        <v>13956</v>
      </c>
      <c r="R761" s="6" t="s">
        <v>13956</v>
      </c>
      <c r="S761" s="6" t="s">
        <v>13956</v>
      </c>
      <c r="T761" s="29">
        <v>50</v>
      </c>
      <c r="U761" s="29">
        <v>73</v>
      </c>
      <c r="V761" s="29">
        <v>63</v>
      </c>
      <c r="W761" s="29">
        <v>60</v>
      </c>
      <c r="X761" s="6" t="s">
        <v>13956</v>
      </c>
      <c r="Y761" s="6" t="s">
        <v>13956</v>
      </c>
      <c r="Z761" s="7">
        <v>120</v>
      </c>
      <c r="AA761" s="7">
        <v>126</v>
      </c>
      <c r="AB761" s="149" t="s">
        <v>290</v>
      </c>
      <c r="AC761" s="149" t="s">
        <v>290</v>
      </c>
      <c r="AD761" s="8">
        <v>12</v>
      </c>
      <c r="AE761" s="149" t="s">
        <v>290</v>
      </c>
      <c r="AF761" s="149" t="s">
        <v>13956</v>
      </c>
      <c r="AG761" s="8">
        <v>220</v>
      </c>
      <c r="AH761" s="149" t="s">
        <v>290</v>
      </c>
      <c r="AI761" s="150" t="s">
        <v>13956</v>
      </c>
      <c r="AJ761" s="9">
        <v>246</v>
      </c>
      <c r="AK761" s="9">
        <v>246</v>
      </c>
    </row>
    <row r="762" spans="1:37">
      <c r="A762" s="10" t="s">
        <v>3956</v>
      </c>
      <c r="B762" s="11" t="s">
        <v>1544</v>
      </c>
      <c r="C762" s="11" t="s">
        <v>10834</v>
      </c>
      <c r="D762" s="11" t="s">
        <v>3959</v>
      </c>
      <c r="E762" s="11" t="s">
        <v>3960</v>
      </c>
      <c r="F762" s="11" t="s">
        <v>12992</v>
      </c>
      <c r="G762" s="11" t="s">
        <v>7216</v>
      </c>
      <c r="H762" s="148">
        <v>1</v>
      </c>
      <c r="I762" s="148">
        <v>11.5</v>
      </c>
      <c r="J762" s="29">
        <v>27</v>
      </c>
      <c r="K762" s="29">
        <v>16</v>
      </c>
      <c r="L762" s="29">
        <v>19</v>
      </c>
      <c r="M762" s="29">
        <v>13</v>
      </c>
      <c r="N762" s="29">
        <v>16</v>
      </c>
      <c r="O762" s="29">
        <v>17</v>
      </c>
      <c r="P762" s="6" t="s">
        <v>290</v>
      </c>
      <c r="Q762" s="29">
        <v>23</v>
      </c>
      <c r="R762" s="29">
        <v>23</v>
      </c>
      <c r="S762" s="29">
        <v>11</v>
      </c>
      <c r="T762" s="6" t="s">
        <v>13956</v>
      </c>
      <c r="U762" s="6" t="s">
        <v>13956</v>
      </c>
      <c r="V762" s="6" t="s">
        <v>13956</v>
      </c>
      <c r="W762" s="6" t="s">
        <v>13956</v>
      </c>
      <c r="X762" s="6" t="s">
        <v>13956</v>
      </c>
      <c r="Y762" s="6" t="s">
        <v>13956</v>
      </c>
      <c r="Z762" s="7">
        <v>79</v>
      </c>
      <c r="AA762" s="7">
        <v>95</v>
      </c>
      <c r="AB762" s="149" t="s">
        <v>13956</v>
      </c>
      <c r="AC762" s="149" t="s">
        <v>13956</v>
      </c>
      <c r="AD762" s="149" t="s">
        <v>290</v>
      </c>
      <c r="AE762" s="149" t="s">
        <v>290</v>
      </c>
      <c r="AF762" s="149" t="s">
        <v>13956</v>
      </c>
      <c r="AG762" s="8">
        <v>169</v>
      </c>
      <c r="AH762" s="149" t="s">
        <v>13956</v>
      </c>
      <c r="AI762" s="9">
        <v>174</v>
      </c>
      <c r="AJ762" s="150" t="s">
        <v>13956</v>
      </c>
      <c r="AK762" s="9">
        <v>174</v>
      </c>
    </row>
    <row r="763" spans="1:37">
      <c r="A763" s="10" t="s">
        <v>3962</v>
      </c>
      <c r="B763" s="11" t="s">
        <v>1061</v>
      </c>
      <c r="C763" s="11" t="s">
        <v>10837</v>
      </c>
      <c r="D763" s="11" t="s">
        <v>12993</v>
      </c>
      <c r="E763" s="11" t="s">
        <v>3965</v>
      </c>
      <c r="F763" s="11" t="s">
        <v>12994</v>
      </c>
      <c r="G763" s="11" t="s">
        <v>7219</v>
      </c>
      <c r="H763" s="148">
        <v>1</v>
      </c>
      <c r="I763" s="148">
        <v>12</v>
      </c>
      <c r="J763" s="29">
        <v>43</v>
      </c>
      <c r="K763" s="29">
        <v>27</v>
      </c>
      <c r="L763" s="29">
        <v>21</v>
      </c>
      <c r="M763" s="29">
        <v>33</v>
      </c>
      <c r="N763" s="29">
        <v>18</v>
      </c>
      <c r="O763" s="29">
        <v>16</v>
      </c>
      <c r="P763" s="29">
        <v>17</v>
      </c>
      <c r="Q763" s="29">
        <v>20</v>
      </c>
      <c r="R763" s="29">
        <v>15</v>
      </c>
      <c r="S763" s="29">
        <v>17</v>
      </c>
      <c r="T763" s="6" t="s">
        <v>13956</v>
      </c>
      <c r="U763" s="6" t="s">
        <v>13956</v>
      </c>
      <c r="V763" s="6" t="s">
        <v>13956</v>
      </c>
      <c r="W763" s="6" t="s">
        <v>13956</v>
      </c>
      <c r="X763" s="6" t="s">
        <v>13956</v>
      </c>
      <c r="Y763" s="6" t="s">
        <v>13956</v>
      </c>
      <c r="Z763" s="7">
        <v>109</v>
      </c>
      <c r="AA763" s="7">
        <v>118</v>
      </c>
      <c r="AB763" s="149" t="s">
        <v>290</v>
      </c>
      <c r="AC763" s="149" t="s">
        <v>13956</v>
      </c>
      <c r="AD763" s="149" t="s">
        <v>13956</v>
      </c>
      <c r="AE763" s="149" t="s">
        <v>13956</v>
      </c>
      <c r="AF763" s="149" t="s">
        <v>13956</v>
      </c>
      <c r="AG763" s="8">
        <v>226</v>
      </c>
      <c r="AH763" s="149" t="s">
        <v>13956</v>
      </c>
      <c r="AI763" s="9">
        <v>227</v>
      </c>
      <c r="AJ763" s="150" t="s">
        <v>13956</v>
      </c>
      <c r="AK763" s="9">
        <v>227</v>
      </c>
    </row>
    <row r="764" spans="1:37">
      <c r="A764" s="10" t="s">
        <v>3967</v>
      </c>
      <c r="B764" s="11" t="s">
        <v>3968</v>
      </c>
      <c r="C764" s="11" t="s">
        <v>12995</v>
      </c>
      <c r="D764" s="11" t="s">
        <v>3970</v>
      </c>
      <c r="E764" s="11" t="s">
        <v>3971</v>
      </c>
      <c r="F764" s="11" t="s">
        <v>12996</v>
      </c>
      <c r="G764" s="11" t="s">
        <v>7222</v>
      </c>
      <c r="H764" s="148">
        <v>1.5</v>
      </c>
      <c r="I764" s="148">
        <v>8.5</v>
      </c>
      <c r="J764" s="29">
        <v>34</v>
      </c>
      <c r="K764" s="29">
        <v>14</v>
      </c>
      <c r="L764" s="29">
        <v>10</v>
      </c>
      <c r="M764" s="29">
        <v>12</v>
      </c>
      <c r="N764" s="6" t="s">
        <v>290</v>
      </c>
      <c r="O764" s="29">
        <v>15</v>
      </c>
      <c r="P764" s="29">
        <v>11</v>
      </c>
      <c r="Q764" s="29">
        <v>14</v>
      </c>
      <c r="R764" s="29">
        <v>11</v>
      </c>
      <c r="S764" s="6" t="s">
        <v>290</v>
      </c>
      <c r="T764" s="6" t="s">
        <v>13956</v>
      </c>
      <c r="U764" s="6" t="s">
        <v>13956</v>
      </c>
      <c r="V764" s="6" t="s">
        <v>13956</v>
      </c>
      <c r="W764" s="6" t="s">
        <v>13956</v>
      </c>
      <c r="X764" s="6" t="s">
        <v>13956</v>
      </c>
      <c r="Y764" s="6" t="s">
        <v>13956</v>
      </c>
      <c r="Z764" s="7">
        <v>69</v>
      </c>
      <c r="AA764" s="7">
        <v>68</v>
      </c>
      <c r="AB764" s="149" t="s">
        <v>13956</v>
      </c>
      <c r="AC764" s="149" t="s">
        <v>13956</v>
      </c>
      <c r="AD764" s="149" t="s">
        <v>13956</v>
      </c>
      <c r="AE764" s="149" t="s">
        <v>290</v>
      </c>
      <c r="AF764" s="149" t="s">
        <v>13956</v>
      </c>
      <c r="AG764" s="8">
        <v>135</v>
      </c>
      <c r="AH764" s="149" t="s">
        <v>290</v>
      </c>
      <c r="AI764" s="9">
        <v>137</v>
      </c>
      <c r="AJ764" s="150" t="s">
        <v>13956</v>
      </c>
      <c r="AK764" s="9">
        <v>137</v>
      </c>
    </row>
    <row r="765" spans="1:37">
      <c r="A765" s="10" t="s">
        <v>3973</v>
      </c>
      <c r="B765" s="11" t="s">
        <v>1585</v>
      </c>
      <c r="C765" s="11" t="s">
        <v>10844</v>
      </c>
      <c r="D765" s="11" t="s">
        <v>3974</v>
      </c>
      <c r="E765" s="11" t="s">
        <v>3965</v>
      </c>
      <c r="F765" s="11" t="s">
        <v>12997</v>
      </c>
      <c r="G765" s="11" t="s">
        <v>7225</v>
      </c>
      <c r="H765" s="148">
        <v>2</v>
      </c>
      <c r="I765" s="148">
        <v>6</v>
      </c>
      <c r="J765" s="29">
        <v>30</v>
      </c>
      <c r="K765" s="6" t="s">
        <v>290</v>
      </c>
      <c r="L765" s="6" t="s">
        <v>290</v>
      </c>
      <c r="M765" s="6" t="s">
        <v>290</v>
      </c>
      <c r="N765" s="6" t="s">
        <v>290</v>
      </c>
      <c r="O765" s="6" t="s">
        <v>290</v>
      </c>
      <c r="P765" s="6" t="s">
        <v>290</v>
      </c>
      <c r="Q765" s="6" t="s">
        <v>290</v>
      </c>
      <c r="R765" s="6" t="s">
        <v>290</v>
      </c>
      <c r="S765" s="6" t="s">
        <v>290</v>
      </c>
      <c r="T765" s="6" t="s">
        <v>13956</v>
      </c>
      <c r="U765" s="6" t="s">
        <v>13956</v>
      </c>
      <c r="V765" s="6" t="s">
        <v>13956</v>
      </c>
      <c r="W765" s="6" t="s">
        <v>13956</v>
      </c>
      <c r="X765" s="6" t="s">
        <v>13956</v>
      </c>
      <c r="Y765" s="6" t="s">
        <v>13956</v>
      </c>
      <c r="Z765" s="7">
        <v>37</v>
      </c>
      <c r="AA765" s="7">
        <v>39</v>
      </c>
      <c r="AB765" s="149" t="s">
        <v>13956</v>
      </c>
      <c r="AC765" s="149" t="s">
        <v>13956</v>
      </c>
      <c r="AD765" s="149" t="s">
        <v>13956</v>
      </c>
      <c r="AE765" s="149" t="s">
        <v>13956</v>
      </c>
      <c r="AF765" s="149" t="s">
        <v>13956</v>
      </c>
      <c r="AG765" s="8">
        <v>76</v>
      </c>
      <c r="AH765" s="149" t="s">
        <v>13956</v>
      </c>
      <c r="AI765" s="9">
        <v>76</v>
      </c>
      <c r="AJ765" s="150" t="s">
        <v>13956</v>
      </c>
      <c r="AK765" s="9">
        <v>76</v>
      </c>
    </row>
    <row r="766" spans="1:37">
      <c r="A766" s="10" t="s">
        <v>3975</v>
      </c>
      <c r="B766" s="11" t="s">
        <v>3112</v>
      </c>
      <c r="C766" s="11" t="s">
        <v>10847</v>
      </c>
      <c r="D766" s="11" t="s">
        <v>3976</v>
      </c>
      <c r="E766" s="11" t="s">
        <v>3965</v>
      </c>
      <c r="F766" s="11" t="s">
        <v>12998</v>
      </c>
      <c r="G766" s="11" t="s">
        <v>7228</v>
      </c>
      <c r="H766" s="148">
        <v>1</v>
      </c>
      <c r="I766" s="148">
        <v>9.1</v>
      </c>
      <c r="J766" s="6" t="s">
        <v>290</v>
      </c>
      <c r="K766" s="29">
        <v>13</v>
      </c>
      <c r="L766" s="6" t="s">
        <v>290</v>
      </c>
      <c r="M766" s="6" t="s">
        <v>290</v>
      </c>
      <c r="N766" s="6" t="s">
        <v>290</v>
      </c>
      <c r="O766" s="6" t="s">
        <v>290</v>
      </c>
      <c r="P766" s="6" t="s">
        <v>290</v>
      </c>
      <c r="Q766" s="6" t="s">
        <v>290</v>
      </c>
      <c r="R766" s="29">
        <v>10</v>
      </c>
      <c r="S766" s="6" t="s">
        <v>290</v>
      </c>
      <c r="T766" s="6" t="s">
        <v>13956</v>
      </c>
      <c r="U766" s="6" t="s">
        <v>13956</v>
      </c>
      <c r="V766" s="6" t="s">
        <v>13956</v>
      </c>
      <c r="W766" s="6" t="s">
        <v>13956</v>
      </c>
      <c r="X766" s="6" t="s">
        <v>13956</v>
      </c>
      <c r="Y766" s="6" t="s">
        <v>13956</v>
      </c>
      <c r="Z766" s="7">
        <v>33</v>
      </c>
      <c r="AA766" s="7">
        <v>45</v>
      </c>
      <c r="AB766" s="149" t="s">
        <v>13956</v>
      </c>
      <c r="AC766" s="149" t="s">
        <v>13956</v>
      </c>
      <c r="AD766" s="149" t="s">
        <v>13956</v>
      </c>
      <c r="AE766" s="149" t="s">
        <v>13956</v>
      </c>
      <c r="AF766" s="149" t="s">
        <v>13956</v>
      </c>
      <c r="AG766" s="8">
        <v>76</v>
      </c>
      <c r="AH766" s="149" t="s">
        <v>290</v>
      </c>
      <c r="AI766" s="9">
        <v>78</v>
      </c>
      <c r="AJ766" s="150" t="s">
        <v>13956</v>
      </c>
      <c r="AK766" s="9">
        <v>78</v>
      </c>
    </row>
    <row r="767" spans="1:37">
      <c r="A767" s="10" t="s">
        <v>3977</v>
      </c>
      <c r="B767" s="11" t="s">
        <v>319</v>
      </c>
      <c r="C767" s="11" t="s">
        <v>7229</v>
      </c>
      <c r="D767" s="11" t="s">
        <v>3979</v>
      </c>
      <c r="E767" s="11" t="s">
        <v>3960</v>
      </c>
      <c r="F767" s="11" t="s">
        <v>12999</v>
      </c>
      <c r="G767" s="11" t="s">
        <v>7231</v>
      </c>
      <c r="H767" s="148">
        <v>1</v>
      </c>
      <c r="I767" s="148">
        <v>8</v>
      </c>
      <c r="J767" s="29">
        <v>20</v>
      </c>
      <c r="K767" s="6" t="s">
        <v>290</v>
      </c>
      <c r="L767" s="6" t="s">
        <v>290</v>
      </c>
      <c r="M767" s="6" t="s">
        <v>290</v>
      </c>
      <c r="N767" s="6" t="s">
        <v>290</v>
      </c>
      <c r="O767" s="6" t="s">
        <v>290</v>
      </c>
      <c r="P767" s="29">
        <v>11</v>
      </c>
      <c r="Q767" s="29">
        <v>12</v>
      </c>
      <c r="R767" s="29">
        <v>11</v>
      </c>
      <c r="S767" s="6" t="s">
        <v>290</v>
      </c>
      <c r="T767" s="6" t="s">
        <v>13956</v>
      </c>
      <c r="U767" s="6" t="s">
        <v>13956</v>
      </c>
      <c r="V767" s="6" t="s">
        <v>13956</v>
      </c>
      <c r="W767" s="6" t="s">
        <v>13956</v>
      </c>
      <c r="X767" s="6" t="s">
        <v>290</v>
      </c>
      <c r="Y767" s="6" t="s">
        <v>13956</v>
      </c>
      <c r="Z767" s="7">
        <v>49</v>
      </c>
      <c r="AA767" s="7">
        <v>60</v>
      </c>
      <c r="AB767" s="149" t="s">
        <v>290</v>
      </c>
      <c r="AC767" s="149" t="s">
        <v>13956</v>
      </c>
      <c r="AD767" s="149" t="s">
        <v>13956</v>
      </c>
      <c r="AE767" s="149" t="s">
        <v>13956</v>
      </c>
      <c r="AF767" s="149" t="s">
        <v>13956</v>
      </c>
      <c r="AG767" s="8">
        <v>106</v>
      </c>
      <c r="AH767" s="149" t="s">
        <v>290</v>
      </c>
      <c r="AI767" s="9">
        <v>109</v>
      </c>
      <c r="AJ767" s="150" t="s">
        <v>13956</v>
      </c>
      <c r="AK767" s="9">
        <v>109</v>
      </c>
    </row>
    <row r="768" spans="1:37">
      <c r="A768" s="10" t="s">
        <v>3980</v>
      </c>
      <c r="B768" s="11" t="s">
        <v>3981</v>
      </c>
      <c r="C768" s="11" t="s">
        <v>10852</v>
      </c>
      <c r="D768" s="11" t="s">
        <v>3982</v>
      </c>
      <c r="E768" s="11" t="s">
        <v>3983</v>
      </c>
      <c r="F768" s="11" t="s">
        <v>13000</v>
      </c>
      <c r="G768" s="11" t="s">
        <v>7234</v>
      </c>
      <c r="H768" s="148">
        <v>1</v>
      </c>
      <c r="I768" s="148">
        <v>3.2</v>
      </c>
      <c r="J768" s="6" t="s">
        <v>13956</v>
      </c>
      <c r="K768" s="6" t="s">
        <v>13956</v>
      </c>
      <c r="L768" s="6" t="s">
        <v>13956</v>
      </c>
      <c r="M768" s="6" t="s">
        <v>13956</v>
      </c>
      <c r="N768" s="6" t="s">
        <v>13956</v>
      </c>
      <c r="O768" s="6" t="s">
        <v>13956</v>
      </c>
      <c r="P768" s="6" t="s">
        <v>13956</v>
      </c>
      <c r="Q768" s="6" t="s">
        <v>13956</v>
      </c>
      <c r="R768" s="6" t="s">
        <v>13956</v>
      </c>
      <c r="S768" s="6" t="s">
        <v>13956</v>
      </c>
      <c r="T768" s="6" t="s">
        <v>290</v>
      </c>
      <c r="U768" s="29">
        <v>10</v>
      </c>
      <c r="V768" s="6" t="s">
        <v>290</v>
      </c>
      <c r="W768" s="6" t="s">
        <v>290</v>
      </c>
      <c r="X768" s="6" t="s">
        <v>13956</v>
      </c>
      <c r="Y768" s="6" t="s">
        <v>13956</v>
      </c>
      <c r="Z768" s="7">
        <v>15</v>
      </c>
      <c r="AA768" s="7">
        <v>10</v>
      </c>
      <c r="AB768" s="149" t="s">
        <v>13956</v>
      </c>
      <c r="AC768" s="149" t="s">
        <v>13956</v>
      </c>
      <c r="AD768" s="149" t="s">
        <v>13956</v>
      </c>
      <c r="AE768" s="149" t="s">
        <v>13956</v>
      </c>
      <c r="AF768" s="149" t="s">
        <v>13956</v>
      </c>
      <c r="AG768" s="8">
        <v>25</v>
      </c>
      <c r="AH768" s="149" t="s">
        <v>13956</v>
      </c>
      <c r="AI768" s="150" t="s">
        <v>13956</v>
      </c>
      <c r="AJ768" s="9">
        <v>25</v>
      </c>
      <c r="AK768" s="9">
        <v>25</v>
      </c>
    </row>
    <row r="769" spans="1:37">
      <c r="A769" s="10" t="s">
        <v>3985</v>
      </c>
      <c r="B769" s="11" t="s">
        <v>3986</v>
      </c>
      <c r="C769" s="11" t="s">
        <v>10877</v>
      </c>
      <c r="D769" s="11" t="s">
        <v>3989</v>
      </c>
      <c r="E769" s="11" t="s">
        <v>3990</v>
      </c>
      <c r="F769" s="11" t="s">
        <v>13015</v>
      </c>
      <c r="G769" s="11" t="s">
        <v>7237</v>
      </c>
      <c r="H769" s="148">
        <v>1</v>
      </c>
      <c r="I769" s="148">
        <v>13</v>
      </c>
      <c r="J769" s="29">
        <v>18</v>
      </c>
      <c r="K769" s="6" t="s">
        <v>290</v>
      </c>
      <c r="L769" s="29">
        <v>11</v>
      </c>
      <c r="M769" s="29">
        <v>12</v>
      </c>
      <c r="N769" s="6" t="s">
        <v>290</v>
      </c>
      <c r="O769" s="29">
        <v>13</v>
      </c>
      <c r="P769" s="6" t="s">
        <v>290</v>
      </c>
      <c r="Q769" s="6" t="s">
        <v>290</v>
      </c>
      <c r="R769" s="29">
        <v>13</v>
      </c>
      <c r="S769" s="6" t="s">
        <v>13956</v>
      </c>
      <c r="T769" s="6" t="s">
        <v>290</v>
      </c>
      <c r="U769" s="6" t="s">
        <v>13956</v>
      </c>
      <c r="V769" s="6" t="s">
        <v>13956</v>
      </c>
      <c r="W769" s="6" t="s">
        <v>13956</v>
      </c>
      <c r="X769" s="6" t="s">
        <v>290</v>
      </c>
      <c r="Y769" s="6" t="s">
        <v>13956</v>
      </c>
      <c r="Z769" s="7">
        <v>58</v>
      </c>
      <c r="AA769" s="7">
        <v>49</v>
      </c>
      <c r="AB769" s="149" t="s">
        <v>290</v>
      </c>
      <c r="AC769" s="149" t="s">
        <v>13956</v>
      </c>
      <c r="AD769" s="149" t="s">
        <v>13956</v>
      </c>
      <c r="AE769" s="149" t="s">
        <v>13956</v>
      </c>
      <c r="AF769" s="149" t="s">
        <v>13956</v>
      </c>
      <c r="AG769" s="8">
        <v>89</v>
      </c>
      <c r="AH769" s="8">
        <v>13</v>
      </c>
      <c r="AI769" s="9">
        <v>100</v>
      </c>
      <c r="AJ769" s="150" t="s">
        <v>290</v>
      </c>
      <c r="AK769" s="9">
        <v>107</v>
      </c>
    </row>
    <row r="770" spans="1:37">
      <c r="A770" s="10" t="s">
        <v>3992</v>
      </c>
      <c r="B770" s="11" t="s">
        <v>3993</v>
      </c>
      <c r="C770" s="11" t="s">
        <v>10880</v>
      </c>
      <c r="D770" s="11" t="s">
        <v>3995</v>
      </c>
      <c r="E770" s="11" t="s">
        <v>3990</v>
      </c>
      <c r="F770" s="11" t="s">
        <v>13016</v>
      </c>
      <c r="G770" s="11" t="s">
        <v>7240</v>
      </c>
      <c r="H770" s="148">
        <v>2.1</v>
      </c>
      <c r="I770" s="148">
        <v>13</v>
      </c>
      <c r="J770" s="29">
        <v>30</v>
      </c>
      <c r="K770" s="29">
        <v>18</v>
      </c>
      <c r="L770" s="29">
        <v>22</v>
      </c>
      <c r="M770" s="29">
        <v>16</v>
      </c>
      <c r="N770" s="29">
        <v>22</v>
      </c>
      <c r="O770" s="29">
        <v>14</v>
      </c>
      <c r="P770" s="29">
        <v>22</v>
      </c>
      <c r="Q770" s="29">
        <v>17</v>
      </c>
      <c r="R770" s="29">
        <v>17</v>
      </c>
      <c r="S770" s="29">
        <v>20</v>
      </c>
      <c r="T770" s="6" t="s">
        <v>13956</v>
      </c>
      <c r="U770" s="6" t="s">
        <v>13956</v>
      </c>
      <c r="V770" s="6" t="s">
        <v>13956</v>
      </c>
      <c r="W770" s="6" t="s">
        <v>13956</v>
      </c>
      <c r="X770" s="6" t="s">
        <v>13956</v>
      </c>
      <c r="Y770" s="6" t="s">
        <v>13956</v>
      </c>
      <c r="Z770" s="7">
        <v>98</v>
      </c>
      <c r="AA770" s="7">
        <v>100</v>
      </c>
      <c r="AB770" s="8">
        <v>10</v>
      </c>
      <c r="AC770" s="149" t="s">
        <v>13956</v>
      </c>
      <c r="AD770" s="149" t="s">
        <v>290</v>
      </c>
      <c r="AE770" s="149" t="s">
        <v>290</v>
      </c>
      <c r="AF770" s="149" t="s">
        <v>13956</v>
      </c>
      <c r="AG770" s="8">
        <v>179</v>
      </c>
      <c r="AH770" s="149" t="s">
        <v>290</v>
      </c>
      <c r="AI770" s="9">
        <v>198</v>
      </c>
      <c r="AJ770" s="150" t="s">
        <v>13956</v>
      </c>
      <c r="AK770" s="9">
        <v>198</v>
      </c>
    </row>
    <row r="771" spans="1:37">
      <c r="A771" s="10" t="s">
        <v>3996</v>
      </c>
      <c r="B771" s="11" t="s">
        <v>3723</v>
      </c>
      <c r="C771" s="11" t="s">
        <v>10883</v>
      </c>
      <c r="D771" s="11" t="s">
        <v>3998</v>
      </c>
      <c r="E771" s="11" t="s">
        <v>3990</v>
      </c>
      <c r="F771" s="11" t="s">
        <v>13017</v>
      </c>
      <c r="G771" s="11" t="s">
        <v>7243</v>
      </c>
      <c r="H771" s="148">
        <v>2.2999999999999998</v>
      </c>
      <c r="I771" s="148">
        <v>13.600000000000001</v>
      </c>
      <c r="J771" s="29">
        <v>23</v>
      </c>
      <c r="K771" s="29">
        <v>17</v>
      </c>
      <c r="L771" s="29">
        <v>11</v>
      </c>
      <c r="M771" s="29">
        <v>12</v>
      </c>
      <c r="N771" s="29">
        <v>13</v>
      </c>
      <c r="O771" s="6" t="s">
        <v>290</v>
      </c>
      <c r="P771" s="29">
        <v>11</v>
      </c>
      <c r="Q771" s="6" t="s">
        <v>290</v>
      </c>
      <c r="R771" s="29">
        <v>10</v>
      </c>
      <c r="S771" s="29">
        <v>10</v>
      </c>
      <c r="T771" s="6" t="s">
        <v>290</v>
      </c>
      <c r="U771" s="6" t="s">
        <v>290</v>
      </c>
      <c r="V771" s="6" t="s">
        <v>290</v>
      </c>
      <c r="W771" s="6" t="s">
        <v>290</v>
      </c>
      <c r="X771" s="6" t="s">
        <v>13956</v>
      </c>
      <c r="Y771" s="6" t="s">
        <v>13956</v>
      </c>
      <c r="Z771" s="7">
        <v>79</v>
      </c>
      <c r="AA771" s="7">
        <v>68</v>
      </c>
      <c r="AB771" s="149" t="s">
        <v>290</v>
      </c>
      <c r="AC771" s="149" t="s">
        <v>13956</v>
      </c>
      <c r="AD771" s="149" t="s">
        <v>290</v>
      </c>
      <c r="AE771" s="149" t="s">
        <v>290</v>
      </c>
      <c r="AF771" s="149" t="s">
        <v>290</v>
      </c>
      <c r="AG771" s="8">
        <v>127</v>
      </c>
      <c r="AH771" s="8">
        <v>12</v>
      </c>
      <c r="AI771" s="9">
        <v>120</v>
      </c>
      <c r="AJ771" s="9">
        <v>27</v>
      </c>
      <c r="AK771" s="9">
        <v>147</v>
      </c>
    </row>
    <row r="772" spans="1:37">
      <c r="A772" s="10" t="s">
        <v>3999</v>
      </c>
      <c r="B772" s="11" t="s">
        <v>705</v>
      </c>
      <c r="C772" s="11" t="s">
        <v>13018</v>
      </c>
      <c r="D772" s="11" t="s">
        <v>4000</v>
      </c>
      <c r="E772" s="11" t="s">
        <v>4001</v>
      </c>
      <c r="F772" s="11" t="s">
        <v>13019</v>
      </c>
      <c r="G772" s="11" t="s">
        <v>7246</v>
      </c>
      <c r="H772" s="148">
        <v>0.5</v>
      </c>
      <c r="I772" s="148">
        <v>10.5</v>
      </c>
      <c r="J772" s="29">
        <v>57</v>
      </c>
      <c r="K772" s="29">
        <v>11</v>
      </c>
      <c r="L772" s="29">
        <v>13</v>
      </c>
      <c r="M772" s="29">
        <v>14</v>
      </c>
      <c r="N772" s="29">
        <v>11</v>
      </c>
      <c r="O772" s="6" t="s">
        <v>290</v>
      </c>
      <c r="P772" s="29">
        <v>12</v>
      </c>
      <c r="Q772" s="29">
        <v>11</v>
      </c>
      <c r="R772" s="29">
        <v>12</v>
      </c>
      <c r="S772" s="29">
        <v>15</v>
      </c>
      <c r="T772" s="6" t="s">
        <v>13956</v>
      </c>
      <c r="U772" s="6" t="s">
        <v>13956</v>
      </c>
      <c r="V772" s="6" t="s">
        <v>13956</v>
      </c>
      <c r="W772" s="6" t="s">
        <v>13956</v>
      </c>
      <c r="X772" s="6" t="s">
        <v>13956</v>
      </c>
      <c r="Y772" s="6" t="s">
        <v>13956</v>
      </c>
      <c r="Z772" s="7">
        <v>95</v>
      </c>
      <c r="AA772" s="7">
        <v>70</v>
      </c>
      <c r="AB772" s="149" t="s">
        <v>290</v>
      </c>
      <c r="AC772" s="149" t="s">
        <v>13956</v>
      </c>
      <c r="AD772" s="149" t="s">
        <v>290</v>
      </c>
      <c r="AE772" s="149" t="s">
        <v>290</v>
      </c>
      <c r="AF772" s="149" t="s">
        <v>13956</v>
      </c>
      <c r="AG772" s="8">
        <v>150</v>
      </c>
      <c r="AH772" s="8">
        <v>10</v>
      </c>
      <c r="AI772" s="9">
        <v>165</v>
      </c>
      <c r="AJ772" s="150" t="s">
        <v>13956</v>
      </c>
      <c r="AK772" s="9">
        <v>165</v>
      </c>
    </row>
    <row r="773" spans="1:37">
      <c r="A773" s="10" t="s">
        <v>4003</v>
      </c>
      <c r="B773" s="11" t="s">
        <v>3129</v>
      </c>
      <c r="C773" s="11" t="s">
        <v>13158</v>
      </c>
      <c r="D773" s="11" t="s">
        <v>4006</v>
      </c>
      <c r="E773" s="11" t="s">
        <v>4007</v>
      </c>
      <c r="F773" s="11" t="s">
        <v>13159</v>
      </c>
      <c r="G773" s="11" t="s">
        <v>7249</v>
      </c>
      <c r="H773" s="148">
        <v>3</v>
      </c>
      <c r="I773" s="148">
        <v>15</v>
      </c>
      <c r="J773" s="29">
        <v>30</v>
      </c>
      <c r="K773" s="29">
        <v>14</v>
      </c>
      <c r="L773" s="6" t="s">
        <v>290</v>
      </c>
      <c r="M773" s="29">
        <v>10</v>
      </c>
      <c r="N773" s="6" t="s">
        <v>290</v>
      </c>
      <c r="O773" s="29">
        <v>11</v>
      </c>
      <c r="P773" s="6" t="s">
        <v>290</v>
      </c>
      <c r="Q773" s="6" t="s">
        <v>290</v>
      </c>
      <c r="R773" s="6" t="s">
        <v>290</v>
      </c>
      <c r="S773" s="29">
        <v>11</v>
      </c>
      <c r="T773" s="6" t="s">
        <v>290</v>
      </c>
      <c r="U773" s="6" t="s">
        <v>290</v>
      </c>
      <c r="V773" s="6" t="s">
        <v>290</v>
      </c>
      <c r="W773" s="6" t="s">
        <v>290</v>
      </c>
      <c r="X773" s="6" t="s">
        <v>290</v>
      </c>
      <c r="Y773" s="6" t="s">
        <v>290</v>
      </c>
      <c r="Z773" s="7">
        <v>68</v>
      </c>
      <c r="AA773" s="7">
        <v>74</v>
      </c>
      <c r="AB773" s="149" t="s">
        <v>13956</v>
      </c>
      <c r="AC773" s="149" t="s">
        <v>13956</v>
      </c>
      <c r="AD773" s="149" t="s">
        <v>13956</v>
      </c>
      <c r="AE773" s="149" t="s">
        <v>290</v>
      </c>
      <c r="AF773" s="149" t="s">
        <v>13956</v>
      </c>
      <c r="AG773" s="8">
        <v>134</v>
      </c>
      <c r="AH773" s="149" t="s">
        <v>290</v>
      </c>
      <c r="AI773" s="9">
        <v>110</v>
      </c>
      <c r="AJ773" s="9">
        <v>32</v>
      </c>
      <c r="AK773" s="9">
        <v>142</v>
      </c>
    </row>
    <row r="774" spans="1:37">
      <c r="A774" s="10" t="s">
        <v>4009</v>
      </c>
      <c r="B774" s="11" t="s">
        <v>4010</v>
      </c>
      <c r="C774" s="11" t="s">
        <v>11167</v>
      </c>
      <c r="D774" s="11" t="s">
        <v>4012</v>
      </c>
      <c r="E774" s="11" t="s">
        <v>1818</v>
      </c>
      <c r="F774" s="11" t="s">
        <v>13161</v>
      </c>
      <c r="G774" s="11" t="s">
        <v>7252</v>
      </c>
      <c r="H774" s="148">
        <v>1.5</v>
      </c>
      <c r="I774" s="148">
        <v>18</v>
      </c>
      <c r="J774" s="6" t="s">
        <v>13956</v>
      </c>
      <c r="K774" s="6" t="s">
        <v>13956</v>
      </c>
      <c r="L774" s="6" t="s">
        <v>13956</v>
      </c>
      <c r="M774" s="6" t="s">
        <v>13956</v>
      </c>
      <c r="N774" s="6" t="s">
        <v>13956</v>
      </c>
      <c r="O774" s="6" t="s">
        <v>13956</v>
      </c>
      <c r="P774" s="6" t="s">
        <v>13956</v>
      </c>
      <c r="Q774" s="6" t="s">
        <v>13956</v>
      </c>
      <c r="R774" s="6" t="s">
        <v>13956</v>
      </c>
      <c r="S774" s="6" t="s">
        <v>13956</v>
      </c>
      <c r="T774" s="29">
        <v>66</v>
      </c>
      <c r="U774" s="29">
        <v>70</v>
      </c>
      <c r="V774" s="29">
        <v>44</v>
      </c>
      <c r="W774" s="29">
        <v>67</v>
      </c>
      <c r="X774" s="6" t="s">
        <v>13956</v>
      </c>
      <c r="Y774" s="6" t="s">
        <v>13956</v>
      </c>
      <c r="Z774" s="7">
        <v>104</v>
      </c>
      <c r="AA774" s="7">
        <v>143</v>
      </c>
      <c r="AB774" s="8">
        <v>29</v>
      </c>
      <c r="AC774" s="149" t="s">
        <v>13956</v>
      </c>
      <c r="AD774" s="8">
        <v>13</v>
      </c>
      <c r="AE774" s="149" t="s">
        <v>290</v>
      </c>
      <c r="AF774" s="149" t="s">
        <v>13956</v>
      </c>
      <c r="AG774" s="8">
        <v>201</v>
      </c>
      <c r="AH774" s="149" t="s">
        <v>13956</v>
      </c>
      <c r="AI774" s="150" t="s">
        <v>13956</v>
      </c>
      <c r="AJ774" s="9">
        <v>247</v>
      </c>
      <c r="AK774" s="9">
        <v>247</v>
      </c>
    </row>
    <row r="775" spans="1:37">
      <c r="A775" s="10" t="s">
        <v>4014</v>
      </c>
      <c r="B775" s="11" t="s">
        <v>4015</v>
      </c>
      <c r="C775" s="11" t="s">
        <v>11170</v>
      </c>
      <c r="D775" s="11" t="s">
        <v>4017</v>
      </c>
      <c r="E775" s="11" t="s">
        <v>4018</v>
      </c>
      <c r="F775" s="11" t="s">
        <v>13163</v>
      </c>
      <c r="G775" s="11" t="s">
        <v>7255</v>
      </c>
      <c r="H775" s="148">
        <v>1</v>
      </c>
      <c r="I775" s="148">
        <v>12</v>
      </c>
      <c r="J775" s="29">
        <v>29</v>
      </c>
      <c r="K775" s="29">
        <v>13</v>
      </c>
      <c r="L775" s="29">
        <v>12</v>
      </c>
      <c r="M775" s="29">
        <v>12</v>
      </c>
      <c r="N775" s="29">
        <v>13</v>
      </c>
      <c r="O775" s="29">
        <v>14</v>
      </c>
      <c r="P775" s="29">
        <v>14</v>
      </c>
      <c r="Q775" s="29">
        <v>16</v>
      </c>
      <c r="R775" s="29">
        <v>10</v>
      </c>
      <c r="S775" s="29">
        <v>18</v>
      </c>
      <c r="T775" s="6" t="s">
        <v>13956</v>
      </c>
      <c r="U775" s="6" t="s">
        <v>13956</v>
      </c>
      <c r="V775" s="6" t="s">
        <v>13956</v>
      </c>
      <c r="W775" s="6" t="s">
        <v>13956</v>
      </c>
      <c r="X775" s="6" t="s">
        <v>13956</v>
      </c>
      <c r="Y775" s="6" t="s">
        <v>13956</v>
      </c>
      <c r="Z775" s="7">
        <v>73</v>
      </c>
      <c r="AA775" s="7">
        <v>78</v>
      </c>
      <c r="AB775" s="8">
        <v>22</v>
      </c>
      <c r="AC775" s="149" t="s">
        <v>13956</v>
      </c>
      <c r="AD775" s="149" t="s">
        <v>290</v>
      </c>
      <c r="AE775" s="149" t="s">
        <v>290</v>
      </c>
      <c r="AF775" s="149" t="s">
        <v>13956</v>
      </c>
      <c r="AG775" s="8">
        <v>108</v>
      </c>
      <c r="AH775" s="8">
        <v>19</v>
      </c>
      <c r="AI775" s="9">
        <v>151</v>
      </c>
      <c r="AJ775" s="150" t="s">
        <v>13956</v>
      </c>
      <c r="AK775" s="9">
        <v>151</v>
      </c>
    </row>
    <row r="776" spans="1:37">
      <c r="A776" s="10" t="s">
        <v>4020</v>
      </c>
      <c r="B776" s="11" t="s">
        <v>2699</v>
      </c>
      <c r="C776" s="11" t="s">
        <v>11173</v>
      </c>
      <c r="D776" s="11" t="s">
        <v>4023</v>
      </c>
      <c r="E776" s="11" t="s">
        <v>1818</v>
      </c>
      <c r="F776" s="11" t="s">
        <v>13165</v>
      </c>
      <c r="G776" s="11" t="s">
        <v>7258</v>
      </c>
      <c r="H776" s="148">
        <v>2</v>
      </c>
      <c r="I776" s="148">
        <v>13</v>
      </c>
      <c r="J776" s="29">
        <v>32</v>
      </c>
      <c r="K776" s="29">
        <v>18</v>
      </c>
      <c r="L776" s="29">
        <v>10</v>
      </c>
      <c r="M776" s="29">
        <v>14</v>
      </c>
      <c r="N776" s="29">
        <v>17</v>
      </c>
      <c r="O776" s="29">
        <v>19</v>
      </c>
      <c r="P776" s="29">
        <v>19</v>
      </c>
      <c r="Q776" s="29">
        <v>14</v>
      </c>
      <c r="R776" s="29">
        <v>10</v>
      </c>
      <c r="S776" s="29">
        <v>17</v>
      </c>
      <c r="T776" s="6" t="s">
        <v>13956</v>
      </c>
      <c r="U776" s="6" t="s">
        <v>13956</v>
      </c>
      <c r="V776" s="6" t="s">
        <v>13956</v>
      </c>
      <c r="W776" s="6" t="s">
        <v>13956</v>
      </c>
      <c r="X776" s="29">
        <v>10</v>
      </c>
      <c r="Y776" s="6" t="s">
        <v>13956</v>
      </c>
      <c r="Z776" s="7">
        <v>90</v>
      </c>
      <c r="AA776" s="7">
        <v>90</v>
      </c>
      <c r="AB776" s="149" t="s">
        <v>290</v>
      </c>
      <c r="AC776" s="149" t="s">
        <v>13956</v>
      </c>
      <c r="AD776" s="149" t="s">
        <v>290</v>
      </c>
      <c r="AE776" s="149" t="s">
        <v>290</v>
      </c>
      <c r="AF776" s="149" t="s">
        <v>13956</v>
      </c>
      <c r="AG776" s="8">
        <v>134</v>
      </c>
      <c r="AH776" s="8">
        <v>29</v>
      </c>
      <c r="AI776" s="9">
        <v>180</v>
      </c>
      <c r="AJ776" s="150" t="s">
        <v>13956</v>
      </c>
      <c r="AK776" s="9">
        <v>180</v>
      </c>
    </row>
    <row r="777" spans="1:37">
      <c r="A777" s="10" t="s">
        <v>4024</v>
      </c>
      <c r="B777" s="11" t="s">
        <v>4025</v>
      </c>
      <c r="C777" s="11" t="s">
        <v>11176</v>
      </c>
      <c r="D777" s="11" t="s">
        <v>4027</v>
      </c>
      <c r="E777" s="11" t="s">
        <v>1818</v>
      </c>
      <c r="F777" s="11" t="s">
        <v>13167</v>
      </c>
      <c r="G777" s="11" t="s">
        <v>7261</v>
      </c>
      <c r="H777" s="148">
        <v>1</v>
      </c>
      <c r="I777" s="148">
        <v>12</v>
      </c>
      <c r="J777" s="29">
        <v>21</v>
      </c>
      <c r="K777" s="6" t="s">
        <v>290</v>
      </c>
      <c r="L777" s="29">
        <v>11</v>
      </c>
      <c r="M777" s="29">
        <v>10</v>
      </c>
      <c r="N777" s="29">
        <v>10</v>
      </c>
      <c r="O777" s="6" t="s">
        <v>290</v>
      </c>
      <c r="P777" s="29">
        <v>13</v>
      </c>
      <c r="Q777" s="29">
        <v>14</v>
      </c>
      <c r="R777" s="6" t="s">
        <v>290</v>
      </c>
      <c r="S777" s="6" t="s">
        <v>290</v>
      </c>
      <c r="T777" s="6" t="s">
        <v>13956</v>
      </c>
      <c r="U777" s="6" t="s">
        <v>13956</v>
      </c>
      <c r="V777" s="6" t="s">
        <v>13956</v>
      </c>
      <c r="W777" s="6" t="s">
        <v>13956</v>
      </c>
      <c r="X777" s="6" t="s">
        <v>290</v>
      </c>
      <c r="Y777" s="6" t="s">
        <v>13956</v>
      </c>
      <c r="Z777" s="7">
        <v>60</v>
      </c>
      <c r="AA777" s="7">
        <v>62</v>
      </c>
      <c r="AB777" s="149" t="s">
        <v>290</v>
      </c>
      <c r="AC777" s="149" t="s">
        <v>13956</v>
      </c>
      <c r="AD777" s="149" t="s">
        <v>290</v>
      </c>
      <c r="AE777" s="149" t="s">
        <v>13956</v>
      </c>
      <c r="AF777" s="149" t="s">
        <v>13956</v>
      </c>
      <c r="AG777" s="8">
        <v>98</v>
      </c>
      <c r="AH777" s="8">
        <v>11</v>
      </c>
      <c r="AI777" s="9">
        <v>122</v>
      </c>
      <c r="AJ777" s="150" t="s">
        <v>13956</v>
      </c>
      <c r="AK777" s="9">
        <v>122</v>
      </c>
    </row>
    <row r="778" spans="1:37">
      <c r="A778" s="10" t="s">
        <v>4032</v>
      </c>
      <c r="B778" s="11" t="s">
        <v>4033</v>
      </c>
      <c r="C778" s="11" t="s">
        <v>10892</v>
      </c>
      <c r="D778" s="11" t="s">
        <v>4036</v>
      </c>
      <c r="E778" s="11" t="s">
        <v>197</v>
      </c>
      <c r="F778" s="11" t="s">
        <v>13021</v>
      </c>
      <c r="G778" s="11" t="s">
        <v>7267</v>
      </c>
      <c r="H778" s="148">
        <v>1</v>
      </c>
      <c r="I778" s="148">
        <v>12</v>
      </c>
      <c r="J778" s="29">
        <v>33</v>
      </c>
      <c r="K778" s="29">
        <v>14</v>
      </c>
      <c r="L778" s="29">
        <v>20</v>
      </c>
      <c r="M778" s="29">
        <v>12</v>
      </c>
      <c r="N778" s="29">
        <v>15</v>
      </c>
      <c r="O778" s="29">
        <v>18</v>
      </c>
      <c r="P778" s="29">
        <v>19</v>
      </c>
      <c r="Q778" s="29">
        <v>18</v>
      </c>
      <c r="R778" s="29">
        <v>21</v>
      </c>
      <c r="S778" s="29">
        <v>20</v>
      </c>
      <c r="T778" s="6" t="s">
        <v>13956</v>
      </c>
      <c r="U778" s="6" t="s">
        <v>13956</v>
      </c>
      <c r="V778" s="6" t="s">
        <v>13956</v>
      </c>
      <c r="W778" s="6" t="s">
        <v>13956</v>
      </c>
      <c r="X778" s="6" t="s">
        <v>290</v>
      </c>
      <c r="Y778" s="6" t="s">
        <v>13956</v>
      </c>
      <c r="Z778" s="7">
        <v>107</v>
      </c>
      <c r="AA778" s="7">
        <v>87</v>
      </c>
      <c r="AB778" s="8">
        <v>10</v>
      </c>
      <c r="AC778" s="149" t="s">
        <v>13956</v>
      </c>
      <c r="AD778" s="8">
        <v>13</v>
      </c>
      <c r="AE778" s="149" t="s">
        <v>290</v>
      </c>
      <c r="AF778" s="149" t="s">
        <v>13956</v>
      </c>
      <c r="AG778" s="8">
        <v>141</v>
      </c>
      <c r="AH778" s="8">
        <v>23</v>
      </c>
      <c r="AI778" s="9">
        <v>194</v>
      </c>
      <c r="AJ778" s="150" t="s">
        <v>13956</v>
      </c>
      <c r="AK778" s="9">
        <v>194</v>
      </c>
    </row>
    <row r="779" spans="1:37">
      <c r="A779" s="10" t="s">
        <v>4038</v>
      </c>
      <c r="B779" s="11" t="s">
        <v>4039</v>
      </c>
      <c r="C779" s="11" t="s">
        <v>10895</v>
      </c>
      <c r="D779" s="11" t="s">
        <v>4041</v>
      </c>
      <c r="E779" s="11" t="s">
        <v>197</v>
      </c>
      <c r="F779" s="11" t="s">
        <v>13022</v>
      </c>
      <c r="G779" s="11" t="s">
        <v>7270</v>
      </c>
      <c r="H779" s="148">
        <v>7</v>
      </c>
      <c r="I779" s="148">
        <v>40.5</v>
      </c>
      <c r="J779" s="29">
        <v>77</v>
      </c>
      <c r="K779" s="29">
        <v>41</v>
      </c>
      <c r="L779" s="29">
        <v>41</v>
      </c>
      <c r="M779" s="29">
        <v>44</v>
      </c>
      <c r="N779" s="29">
        <v>38</v>
      </c>
      <c r="O779" s="29">
        <v>48</v>
      </c>
      <c r="P779" s="6" t="s">
        <v>13956</v>
      </c>
      <c r="Q779" s="6" t="s">
        <v>13956</v>
      </c>
      <c r="R779" s="6" t="s">
        <v>13956</v>
      </c>
      <c r="S779" s="6" t="s">
        <v>13956</v>
      </c>
      <c r="T779" s="29">
        <v>67</v>
      </c>
      <c r="U779" s="29">
        <v>69</v>
      </c>
      <c r="V779" s="29">
        <v>70</v>
      </c>
      <c r="W779" s="29">
        <v>71</v>
      </c>
      <c r="X779" s="6" t="s">
        <v>13956</v>
      </c>
      <c r="Y779" s="6" t="s">
        <v>13956</v>
      </c>
      <c r="Z779" s="7">
        <v>268</v>
      </c>
      <c r="AA779" s="7">
        <v>298</v>
      </c>
      <c r="AB779" s="149" t="s">
        <v>290</v>
      </c>
      <c r="AC779" s="149" t="s">
        <v>290</v>
      </c>
      <c r="AD779" s="8">
        <v>25</v>
      </c>
      <c r="AE779" s="8">
        <v>36</v>
      </c>
      <c r="AF779" s="149" t="s">
        <v>13956</v>
      </c>
      <c r="AG779" s="8">
        <v>370</v>
      </c>
      <c r="AH779" s="8">
        <v>122</v>
      </c>
      <c r="AI779" s="9">
        <v>289</v>
      </c>
      <c r="AJ779" s="9">
        <v>277</v>
      </c>
      <c r="AK779" s="9">
        <v>566</v>
      </c>
    </row>
    <row r="780" spans="1:37">
      <c r="A780" s="10" t="s">
        <v>4051</v>
      </c>
      <c r="B780" s="11" t="s">
        <v>4052</v>
      </c>
      <c r="C780" s="11" t="s">
        <v>13023</v>
      </c>
      <c r="D780" s="11" t="s">
        <v>4054</v>
      </c>
      <c r="E780" s="11" t="s">
        <v>4055</v>
      </c>
      <c r="F780" s="11" t="s">
        <v>13024</v>
      </c>
      <c r="G780" s="11" t="s">
        <v>7280</v>
      </c>
      <c r="H780" s="148">
        <v>2</v>
      </c>
      <c r="I780" s="148">
        <v>8.5</v>
      </c>
      <c r="J780" s="29">
        <v>40</v>
      </c>
      <c r="K780" s="29">
        <v>17</v>
      </c>
      <c r="L780" s="6" t="s">
        <v>290</v>
      </c>
      <c r="M780" s="6" t="s">
        <v>290</v>
      </c>
      <c r="N780" s="6" t="s">
        <v>290</v>
      </c>
      <c r="O780" s="6" t="s">
        <v>290</v>
      </c>
      <c r="P780" s="29">
        <v>15</v>
      </c>
      <c r="Q780" s="6" t="s">
        <v>290</v>
      </c>
      <c r="R780" s="6" t="s">
        <v>290</v>
      </c>
      <c r="S780" s="29">
        <v>11</v>
      </c>
      <c r="T780" s="6" t="s">
        <v>13956</v>
      </c>
      <c r="U780" s="6" t="s">
        <v>13956</v>
      </c>
      <c r="V780" s="6" t="s">
        <v>13956</v>
      </c>
      <c r="W780" s="6" t="s">
        <v>13956</v>
      </c>
      <c r="X780" s="6" t="s">
        <v>13956</v>
      </c>
      <c r="Y780" s="6" t="s">
        <v>13956</v>
      </c>
      <c r="Z780" s="7">
        <v>58</v>
      </c>
      <c r="AA780" s="7">
        <v>65</v>
      </c>
      <c r="AB780" s="149" t="s">
        <v>13956</v>
      </c>
      <c r="AC780" s="149" t="s">
        <v>13956</v>
      </c>
      <c r="AD780" s="149" t="s">
        <v>13956</v>
      </c>
      <c r="AE780" s="149" t="s">
        <v>290</v>
      </c>
      <c r="AF780" s="149" t="s">
        <v>13956</v>
      </c>
      <c r="AG780" s="8">
        <v>121</v>
      </c>
      <c r="AH780" s="149" t="s">
        <v>13956</v>
      </c>
      <c r="AI780" s="9">
        <v>123</v>
      </c>
      <c r="AJ780" s="150" t="s">
        <v>13956</v>
      </c>
      <c r="AK780" s="9">
        <v>123</v>
      </c>
    </row>
    <row r="781" spans="1:37">
      <c r="A781" s="10" t="s">
        <v>4057</v>
      </c>
      <c r="B781" s="11" t="s">
        <v>4058</v>
      </c>
      <c r="C781" s="11" t="s">
        <v>13025</v>
      </c>
      <c r="D781" s="11" t="s">
        <v>4061</v>
      </c>
      <c r="E781" s="11" t="s">
        <v>197</v>
      </c>
      <c r="F781" s="11" t="s">
        <v>13026</v>
      </c>
      <c r="G781" s="11" t="s">
        <v>7283</v>
      </c>
      <c r="H781" s="148">
        <v>1.5</v>
      </c>
      <c r="I781" s="148">
        <v>14.5</v>
      </c>
      <c r="J781" s="29">
        <v>31</v>
      </c>
      <c r="K781" s="29">
        <v>14</v>
      </c>
      <c r="L781" s="29">
        <v>15</v>
      </c>
      <c r="M781" s="29">
        <v>19</v>
      </c>
      <c r="N781" s="29">
        <v>16</v>
      </c>
      <c r="O781" s="29">
        <v>18</v>
      </c>
      <c r="P781" s="29">
        <v>25</v>
      </c>
      <c r="Q781" s="29">
        <v>19</v>
      </c>
      <c r="R781" s="29">
        <v>23</v>
      </c>
      <c r="S781" s="29">
        <v>14</v>
      </c>
      <c r="T781" s="6" t="s">
        <v>13956</v>
      </c>
      <c r="U781" s="6" t="s">
        <v>13956</v>
      </c>
      <c r="V781" s="6" t="s">
        <v>13956</v>
      </c>
      <c r="W781" s="6" t="s">
        <v>13956</v>
      </c>
      <c r="X781" s="6" t="s">
        <v>13956</v>
      </c>
      <c r="Y781" s="6" t="s">
        <v>13956</v>
      </c>
      <c r="Z781" s="7">
        <v>97</v>
      </c>
      <c r="AA781" s="7">
        <v>97</v>
      </c>
      <c r="AB781" s="8">
        <v>39</v>
      </c>
      <c r="AC781" s="149" t="s">
        <v>13956</v>
      </c>
      <c r="AD781" s="149" t="s">
        <v>290</v>
      </c>
      <c r="AE781" s="8">
        <v>11</v>
      </c>
      <c r="AF781" s="8">
        <v>10</v>
      </c>
      <c r="AG781" s="8">
        <v>116</v>
      </c>
      <c r="AH781" s="8">
        <v>13</v>
      </c>
      <c r="AI781" s="9">
        <v>194</v>
      </c>
      <c r="AJ781" s="150" t="s">
        <v>13956</v>
      </c>
      <c r="AK781" s="9">
        <v>194</v>
      </c>
    </row>
    <row r="782" spans="1:37">
      <c r="A782" s="10" t="s">
        <v>4063</v>
      </c>
      <c r="B782" s="11" t="s">
        <v>4064</v>
      </c>
      <c r="C782" s="11" t="s">
        <v>13027</v>
      </c>
      <c r="D782" s="11" t="s">
        <v>4066</v>
      </c>
      <c r="E782" s="11" t="s">
        <v>4067</v>
      </c>
      <c r="F782" s="11" t="s">
        <v>13028</v>
      </c>
      <c r="G782" s="11" t="s">
        <v>7286</v>
      </c>
      <c r="H782" s="148">
        <v>1</v>
      </c>
      <c r="I782" s="148">
        <v>7</v>
      </c>
      <c r="J782" s="29">
        <v>19</v>
      </c>
      <c r="K782" s="6" t="s">
        <v>290</v>
      </c>
      <c r="L782" s="6" t="s">
        <v>290</v>
      </c>
      <c r="M782" s="6" t="s">
        <v>290</v>
      </c>
      <c r="N782" s="6" t="s">
        <v>290</v>
      </c>
      <c r="O782" s="6" t="s">
        <v>290</v>
      </c>
      <c r="P782" s="29">
        <v>10</v>
      </c>
      <c r="Q782" s="6" t="s">
        <v>290</v>
      </c>
      <c r="R782" s="29">
        <v>14</v>
      </c>
      <c r="S782" s="6" t="s">
        <v>290</v>
      </c>
      <c r="T782" s="6" t="s">
        <v>13956</v>
      </c>
      <c r="U782" s="6" t="s">
        <v>13956</v>
      </c>
      <c r="V782" s="6" t="s">
        <v>13956</v>
      </c>
      <c r="W782" s="6" t="s">
        <v>13956</v>
      </c>
      <c r="X782" s="6" t="s">
        <v>13956</v>
      </c>
      <c r="Y782" s="6" t="s">
        <v>13956</v>
      </c>
      <c r="Z782" s="7">
        <v>30</v>
      </c>
      <c r="AA782" s="7">
        <v>58</v>
      </c>
      <c r="AB782" s="149" t="s">
        <v>290</v>
      </c>
      <c r="AC782" s="149" t="s">
        <v>13956</v>
      </c>
      <c r="AD782" s="149" t="s">
        <v>290</v>
      </c>
      <c r="AE782" s="149" t="s">
        <v>13956</v>
      </c>
      <c r="AF782" s="149" t="s">
        <v>13956</v>
      </c>
      <c r="AG782" s="8">
        <v>85</v>
      </c>
      <c r="AH782" s="149" t="s">
        <v>13956</v>
      </c>
      <c r="AI782" s="9">
        <v>88</v>
      </c>
      <c r="AJ782" s="150" t="s">
        <v>13956</v>
      </c>
      <c r="AK782" s="9">
        <v>88</v>
      </c>
    </row>
    <row r="783" spans="1:37">
      <c r="A783" s="10" t="s">
        <v>4069</v>
      </c>
      <c r="B783" s="11" t="s">
        <v>4070</v>
      </c>
      <c r="C783" s="11" t="s">
        <v>10907</v>
      </c>
      <c r="D783" s="11" t="s">
        <v>4073</v>
      </c>
      <c r="E783" s="11" t="s">
        <v>197</v>
      </c>
      <c r="F783" s="11" t="s">
        <v>13029</v>
      </c>
      <c r="G783" s="11" t="s">
        <v>7289</v>
      </c>
      <c r="H783" s="148">
        <v>1</v>
      </c>
      <c r="I783" s="148">
        <v>25</v>
      </c>
      <c r="J783" s="29">
        <v>31</v>
      </c>
      <c r="K783" s="29">
        <v>52</v>
      </c>
      <c r="L783" s="29">
        <v>51</v>
      </c>
      <c r="M783" s="29">
        <v>45</v>
      </c>
      <c r="N783" s="29">
        <v>47</v>
      </c>
      <c r="O783" s="29">
        <v>55</v>
      </c>
      <c r="P783" s="29">
        <v>42</v>
      </c>
      <c r="Q783" s="29">
        <v>47</v>
      </c>
      <c r="R783" s="29">
        <v>45</v>
      </c>
      <c r="S783" s="29">
        <v>30</v>
      </c>
      <c r="T783" s="6" t="s">
        <v>13956</v>
      </c>
      <c r="U783" s="6" t="s">
        <v>13956</v>
      </c>
      <c r="V783" s="6" t="s">
        <v>13956</v>
      </c>
      <c r="W783" s="6" t="s">
        <v>13956</v>
      </c>
      <c r="X783" s="29">
        <v>11</v>
      </c>
      <c r="Y783" s="6" t="s">
        <v>13956</v>
      </c>
      <c r="Z783" s="7">
        <v>214</v>
      </c>
      <c r="AA783" s="7">
        <v>242</v>
      </c>
      <c r="AB783" s="8">
        <v>10</v>
      </c>
      <c r="AC783" s="149" t="s">
        <v>290</v>
      </c>
      <c r="AD783" s="149" t="s">
        <v>290</v>
      </c>
      <c r="AE783" s="149" t="s">
        <v>290</v>
      </c>
      <c r="AF783" s="149" t="s">
        <v>13956</v>
      </c>
      <c r="AG783" s="8">
        <v>420</v>
      </c>
      <c r="AH783" s="8">
        <v>15</v>
      </c>
      <c r="AI783" s="9">
        <v>456</v>
      </c>
      <c r="AJ783" s="150" t="s">
        <v>13956</v>
      </c>
      <c r="AK783" s="9">
        <v>456</v>
      </c>
    </row>
    <row r="784" spans="1:37">
      <c r="A784" s="10" t="s">
        <v>4075</v>
      </c>
      <c r="B784" s="11" t="s">
        <v>4076</v>
      </c>
      <c r="C784" s="11" t="s">
        <v>7290</v>
      </c>
      <c r="D784" s="11" t="s">
        <v>4079</v>
      </c>
      <c r="E784" s="11" t="s">
        <v>4080</v>
      </c>
      <c r="F784" s="11" t="s">
        <v>13030</v>
      </c>
      <c r="G784" s="11" t="s">
        <v>7292</v>
      </c>
      <c r="H784" s="148">
        <v>1.5</v>
      </c>
      <c r="I784" s="148">
        <v>21.5</v>
      </c>
      <c r="J784" s="29">
        <v>39</v>
      </c>
      <c r="K784" s="29">
        <v>40</v>
      </c>
      <c r="L784" s="29">
        <v>17</v>
      </c>
      <c r="M784" s="29">
        <v>26</v>
      </c>
      <c r="N784" s="29">
        <v>23</v>
      </c>
      <c r="O784" s="29">
        <v>40</v>
      </c>
      <c r="P784" s="29">
        <v>47</v>
      </c>
      <c r="Q784" s="29">
        <v>46</v>
      </c>
      <c r="R784" s="29">
        <v>44</v>
      </c>
      <c r="S784" s="29">
        <v>38</v>
      </c>
      <c r="T784" s="6" t="s">
        <v>13956</v>
      </c>
      <c r="U784" s="6" t="s">
        <v>13956</v>
      </c>
      <c r="V784" s="6" t="s">
        <v>13956</v>
      </c>
      <c r="W784" s="6" t="s">
        <v>13956</v>
      </c>
      <c r="X784" s="29">
        <v>35</v>
      </c>
      <c r="Y784" s="6" t="s">
        <v>13956</v>
      </c>
      <c r="Z784" s="7">
        <v>214</v>
      </c>
      <c r="AA784" s="7">
        <v>181</v>
      </c>
      <c r="AB784" s="8">
        <v>21</v>
      </c>
      <c r="AC784" s="149" t="s">
        <v>13956</v>
      </c>
      <c r="AD784" s="8">
        <v>23</v>
      </c>
      <c r="AE784" s="149" t="s">
        <v>290</v>
      </c>
      <c r="AF784" s="149" t="s">
        <v>13956</v>
      </c>
      <c r="AG784" s="8">
        <v>325</v>
      </c>
      <c r="AH784" s="8">
        <v>18</v>
      </c>
      <c r="AI784" s="9">
        <v>395</v>
      </c>
      <c r="AJ784" s="150" t="s">
        <v>13956</v>
      </c>
      <c r="AK784" s="9">
        <v>395</v>
      </c>
    </row>
    <row r="785" spans="1:37">
      <c r="A785" s="10" t="s">
        <v>4082</v>
      </c>
      <c r="B785" s="11" t="s">
        <v>4083</v>
      </c>
      <c r="C785" s="11" t="s">
        <v>13031</v>
      </c>
      <c r="D785" s="11" t="s">
        <v>4085</v>
      </c>
      <c r="E785" s="11" t="s">
        <v>197</v>
      </c>
      <c r="F785" s="11" t="s">
        <v>13032</v>
      </c>
      <c r="G785" s="11" t="s">
        <v>7295</v>
      </c>
      <c r="H785" s="148">
        <v>2</v>
      </c>
      <c r="I785" s="148">
        <v>27</v>
      </c>
      <c r="J785" s="29">
        <v>60</v>
      </c>
      <c r="K785" s="29">
        <v>28</v>
      </c>
      <c r="L785" s="29">
        <v>30</v>
      </c>
      <c r="M785" s="29">
        <v>31</v>
      </c>
      <c r="N785" s="29">
        <v>29</v>
      </c>
      <c r="O785" s="29">
        <v>32</v>
      </c>
      <c r="P785" s="29">
        <v>34</v>
      </c>
      <c r="Q785" s="29">
        <v>48</v>
      </c>
      <c r="R785" s="29">
        <v>50</v>
      </c>
      <c r="S785" s="29">
        <v>59</v>
      </c>
      <c r="T785" s="6" t="s">
        <v>13956</v>
      </c>
      <c r="U785" s="6" t="s">
        <v>13956</v>
      </c>
      <c r="V785" s="6" t="s">
        <v>13956</v>
      </c>
      <c r="W785" s="6" t="s">
        <v>13956</v>
      </c>
      <c r="X785" s="29">
        <v>10</v>
      </c>
      <c r="Y785" s="6" t="s">
        <v>13956</v>
      </c>
      <c r="Z785" s="7">
        <v>207</v>
      </c>
      <c r="AA785" s="7">
        <v>204</v>
      </c>
      <c r="AB785" s="8">
        <v>15</v>
      </c>
      <c r="AC785" s="149" t="s">
        <v>13956</v>
      </c>
      <c r="AD785" s="149" t="s">
        <v>290</v>
      </c>
      <c r="AE785" s="149" t="s">
        <v>290</v>
      </c>
      <c r="AF785" s="149" t="s">
        <v>290</v>
      </c>
      <c r="AG785" s="8">
        <v>362</v>
      </c>
      <c r="AH785" s="8">
        <v>21</v>
      </c>
      <c r="AI785" s="9">
        <v>411</v>
      </c>
      <c r="AJ785" s="150" t="s">
        <v>13956</v>
      </c>
      <c r="AK785" s="9">
        <v>411</v>
      </c>
    </row>
    <row r="786" spans="1:37">
      <c r="A786" s="10" t="s">
        <v>4086</v>
      </c>
      <c r="B786" s="11" t="s">
        <v>4087</v>
      </c>
      <c r="C786" s="11" t="s">
        <v>13033</v>
      </c>
      <c r="D786" s="11" t="s">
        <v>4090</v>
      </c>
      <c r="E786" s="11" t="s">
        <v>197</v>
      </c>
      <c r="F786" s="11" t="s">
        <v>13034</v>
      </c>
      <c r="G786" s="11" t="s">
        <v>7298</v>
      </c>
      <c r="H786" s="148">
        <v>6</v>
      </c>
      <c r="I786" s="148">
        <v>66</v>
      </c>
      <c r="J786" s="6" t="s">
        <v>13956</v>
      </c>
      <c r="K786" s="6" t="s">
        <v>13956</v>
      </c>
      <c r="L786" s="6" t="s">
        <v>13956</v>
      </c>
      <c r="M786" s="6" t="s">
        <v>13956</v>
      </c>
      <c r="N786" s="6" t="s">
        <v>13956</v>
      </c>
      <c r="O786" s="6" t="s">
        <v>13956</v>
      </c>
      <c r="P786" s="6" t="s">
        <v>13956</v>
      </c>
      <c r="Q786" s="6" t="s">
        <v>13956</v>
      </c>
      <c r="R786" s="6" t="s">
        <v>13956</v>
      </c>
      <c r="S786" s="6" t="s">
        <v>13956</v>
      </c>
      <c r="T786" s="29">
        <v>206</v>
      </c>
      <c r="U786" s="29">
        <v>206</v>
      </c>
      <c r="V786" s="29">
        <v>191</v>
      </c>
      <c r="W786" s="29">
        <v>182</v>
      </c>
      <c r="X786" s="6" t="s">
        <v>13956</v>
      </c>
      <c r="Y786" s="6" t="s">
        <v>13956</v>
      </c>
      <c r="Z786" s="7">
        <v>409</v>
      </c>
      <c r="AA786" s="7">
        <v>376</v>
      </c>
      <c r="AB786" s="8">
        <v>43</v>
      </c>
      <c r="AC786" s="149" t="s">
        <v>290</v>
      </c>
      <c r="AD786" s="8">
        <v>21</v>
      </c>
      <c r="AE786" s="8">
        <v>14</v>
      </c>
      <c r="AF786" s="149" t="s">
        <v>13956</v>
      </c>
      <c r="AG786" s="8">
        <v>677</v>
      </c>
      <c r="AH786" s="8">
        <v>28</v>
      </c>
      <c r="AI786" s="150" t="s">
        <v>13956</v>
      </c>
      <c r="AJ786" s="9">
        <v>785</v>
      </c>
      <c r="AK786" s="9">
        <v>785</v>
      </c>
    </row>
    <row r="787" spans="1:37">
      <c r="A787" s="10" t="s">
        <v>4091</v>
      </c>
      <c r="B787" s="11" t="s">
        <v>465</v>
      </c>
      <c r="C787" s="11" t="s">
        <v>10918</v>
      </c>
      <c r="D787" s="11" t="s">
        <v>4093</v>
      </c>
      <c r="E787" s="11" t="s">
        <v>197</v>
      </c>
      <c r="F787" s="11" t="s">
        <v>13035</v>
      </c>
      <c r="G787" s="11" t="s">
        <v>7301</v>
      </c>
      <c r="H787" s="148">
        <v>3</v>
      </c>
      <c r="I787" s="148">
        <v>15</v>
      </c>
      <c r="J787" s="6" t="s">
        <v>13956</v>
      </c>
      <c r="K787" s="29">
        <v>29</v>
      </c>
      <c r="L787" s="29">
        <v>19</v>
      </c>
      <c r="M787" s="29">
        <v>20</v>
      </c>
      <c r="N787" s="29">
        <v>26</v>
      </c>
      <c r="O787" s="29">
        <v>19</v>
      </c>
      <c r="P787" s="29">
        <v>19</v>
      </c>
      <c r="Q787" s="29">
        <v>26</v>
      </c>
      <c r="R787" s="29">
        <v>12</v>
      </c>
      <c r="S787" s="29">
        <v>16</v>
      </c>
      <c r="T787" s="6" t="s">
        <v>13956</v>
      </c>
      <c r="U787" s="6" t="s">
        <v>13956</v>
      </c>
      <c r="V787" s="6" t="s">
        <v>13956</v>
      </c>
      <c r="W787" s="6" t="s">
        <v>13956</v>
      </c>
      <c r="X787" s="6" t="s">
        <v>13956</v>
      </c>
      <c r="Y787" s="6" t="s">
        <v>13956</v>
      </c>
      <c r="Z787" s="7">
        <v>111</v>
      </c>
      <c r="AA787" s="7">
        <v>75</v>
      </c>
      <c r="AB787" s="149" t="s">
        <v>290</v>
      </c>
      <c r="AC787" s="149" t="s">
        <v>13956</v>
      </c>
      <c r="AD787" s="149" t="s">
        <v>290</v>
      </c>
      <c r="AE787" s="149" t="s">
        <v>290</v>
      </c>
      <c r="AF787" s="149" t="s">
        <v>13956</v>
      </c>
      <c r="AG787" s="8">
        <v>168</v>
      </c>
      <c r="AH787" s="149" t="s">
        <v>290</v>
      </c>
      <c r="AI787" s="9">
        <v>186</v>
      </c>
      <c r="AJ787" s="150" t="s">
        <v>13956</v>
      </c>
      <c r="AK787" s="9">
        <v>186</v>
      </c>
    </row>
    <row r="788" spans="1:37">
      <c r="A788" s="10" t="s">
        <v>4809</v>
      </c>
      <c r="B788" s="11" t="s">
        <v>4810</v>
      </c>
      <c r="C788" s="11" t="s">
        <v>7302</v>
      </c>
      <c r="D788" s="11" t="s">
        <v>10921</v>
      </c>
      <c r="E788" s="11" t="s">
        <v>197</v>
      </c>
      <c r="F788" s="11" t="s">
        <v>13036</v>
      </c>
      <c r="G788" s="11" t="s">
        <v>7304</v>
      </c>
      <c r="H788" s="148">
        <v>1</v>
      </c>
      <c r="I788" s="148">
        <v>5.8000000000000007</v>
      </c>
      <c r="J788" s="29">
        <v>26</v>
      </c>
      <c r="K788" s="29">
        <v>13</v>
      </c>
      <c r="L788" s="6" t="s">
        <v>290</v>
      </c>
      <c r="M788" s="6" t="s">
        <v>290</v>
      </c>
      <c r="N788" s="6" t="s">
        <v>290</v>
      </c>
      <c r="O788" s="6" t="s">
        <v>290</v>
      </c>
      <c r="P788" s="6" t="s">
        <v>290</v>
      </c>
      <c r="Q788" s="6" t="s">
        <v>290</v>
      </c>
      <c r="R788" s="6" t="s">
        <v>13956</v>
      </c>
      <c r="S788" s="6" t="s">
        <v>13956</v>
      </c>
      <c r="T788" s="6" t="s">
        <v>13956</v>
      </c>
      <c r="U788" s="6" t="s">
        <v>13956</v>
      </c>
      <c r="V788" s="6" t="s">
        <v>13956</v>
      </c>
      <c r="W788" s="6" t="s">
        <v>13956</v>
      </c>
      <c r="X788" s="6" t="s">
        <v>13956</v>
      </c>
      <c r="Y788" s="6" t="s">
        <v>13956</v>
      </c>
      <c r="Z788" s="7">
        <v>24</v>
      </c>
      <c r="AA788" s="7">
        <v>38</v>
      </c>
      <c r="AB788" s="149" t="s">
        <v>13956</v>
      </c>
      <c r="AC788" s="149" t="s">
        <v>13956</v>
      </c>
      <c r="AD788" s="149" t="s">
        <v>290</v>
      </c>
      <c r="AE788" s="149" t="s">
        <v>290</v>
      </c>
      <c r="AF788" s="149" t="s">
        <v>13956</v>
      </c>
      <c r="AG788" s="8">
        <v>52</v>
      </c>
      <c r="AH788" s="149" t="s">
        <v>290</v>
      </c>
      <c r="AI788" s="9">
        <v>62</v>
      </c>
      <c r="AJ788" s="150" t="s">
        <v>13956</v>
      </c>
      <c r="AK788" s="9">
        <v>62</v>
      </c>
    </row>
    <row r="789" spans="1:37">
      <c r="A789" s="10" t="s">
        <v>4102</v>
      </c>
      <c r="B789" s="11" t="s">
        <v>4103</v>
      </c>
      <c r="C789" s="11" t="s">
        <v>10928</v>
      </c>
      <c r="D789" s="11" t="s">
        <v>4106</v>
      </c>
      <c r="E789" s="11" t="s">
        <v>4080</v>
      </c>
      <c r="F789" s="11" t="s">
        <v>13050</v>
      </c>
      <c r="G789" s="11" t="s">
        <v>7313</v>
      </c>
      <c r="H789" s="148">
        <v>1</v>
      </c>
      <c r="I789" s="148">
        <v>14.5</v>
      </c>
      <c r="J789" s="6" t="s">
        <v>13956</v>
      </c>
      <c r="K789" s="6" t="s">
        <v>13956</v>
      </c>
      <c r="L789" s="6" t="s">
        <v>13956</v>
      </c>
      <c r="M789" s="6" t="s">
        <v>13956</v>
      </c>
      <c r="N789" s="6" t="s">
        <v>13956</v>
      </c>
      <c r="O789" s="6" t="s">
        <v>13956</v>
      </c>
      <c r="P789" s="29">
        <v>47</v>
      </c>
      <c r="Q789" s="29">
        <v>46</v>
      </c>
      <c r="R789" s="29">
        <v>60</v>
      </c>
      <c r="S789" s="29">
        <v>51</v>
      </c>
      <c r="T789" s="6" t="s">
        <v>13956</v>
      </c>
      <c r="U789" s="6" t="s">
        <v>13956</v>
      </c>
      <c r="V789" s="6" t="s">
        <v>13956</v>
      </c>
      <c r="W789" s="6" t="s">
        <v>13956</v>
      </c>
      <c r="X789" s="6" t="s">
        <v>13956</v>
      </c>
      <c r="Y789" s="6" t="s">
        <v>13956</v>
      </c>
      <c r="Z789" s="7">
        <v>94</v>
      </c>
      <c r="AA789" s="7">
        <v>110</v>
      </c>
      <c r="AB789" s="149" t="s">
        <v>13956</v>
      </c>
      <c r="AC789" s="149" t="s">
        <v>290</v>
      </c>
      <c r="AD789" s="8">
        <v>21</v>
      </c>
      <c r="AE789" s="8">
        <v>14</v>
      </c>
      <c r="AF789" s="149" t="s">
        <v>13956</v>
      </c>
      <c r="AG789" s="8">
        <v>155</v>
      </c>
      <c r="AH789" s="8">
        <v>13</v>
      </c>
      <c r="AI789" s="9">
        <v>204</v>
      </c>
      <c r="AJ789" s="150" t="s">
        <v>13956</v>
      </c>
      <c r="AK789" s="9">
        <v>204</v>
      </c>
    </row>
    <row r="790" spans="1:37">
      <c r="A790" s="10" t="s">
        <v>4107</v>
      </c>
      <c r="B790" s="11" t="s">
        <v>4108</v>
      </c>
      <c r="C790" s="11" t="s">
        <v>10931</v>
      </c>
      <c r="D790" s="11" t="s">
        <v>4111</v>
      </c>
      <c r="E790" s="11" t="s">
        <v>197</v>
      </c>
      <c r="F790" s="11" t="s">
        <v>13051</v>
      </c>
      <c r="G790" s="11" t="s">
        <v>7316</v>
      </c>
      <c r="H790" s="148">
        <v>2</v>
      </c>
      <c r="I790" s="148">
        <v>18.7</v>
      </c>
      <c r="J790" s="29">
        <v>41</v>
      </c>
      <c r="K790" s="29">
        <v>22</v>
      </c>
      <c r="L790" s="29">
        <v>19</v>
      </c>
      <c r="M790" s="29">
        <v>13</v>
      </c>
      <c r="N790" s="29">
        <v>14</v>
      </c>
      <c r="O790" s="29">
        <v>14</v>
      </c>
      <c r="P790" s="29">
        <v>12</v>
      </c>
      <c r="Q790" s="6" t="s">
        <v>290</v>
      </c>
      <c r="R790" s="6" t="s">
        <v>290</v>
      </c>
      <c r="S790" s="6" t="s">
        <v>290</v>
      </c>
      <c r="T790" s="6" t="s">
        <v>13956</v>
      </c>
      <c r="U790" s="6" t="s">
        <v>290</v>
      </c>
      <c r="V790" s="6" t="s">
        <v>290</v>
      </c>
      <c r="W790" s="6" t="s">
        <v>290</v>
      </c>
      <c r="X790" s="6" t="s">
        <v>13956</v>
      </c>
      <c r="Y790" s="6" t="s">
        <v>13956</v>
      </c>
      <c r="Z790" s="7">
        <v>84</v>
      </c>
      <c r="AA790" s="7">
        <v>73</v>
      </c>
      <c r="AB790" s="149" t="s">
        <v>13956</v>
      </c>
      <c r="AC790" s="149" t="s">
        <v>13956</v>
      </c>
      <c r="AD790" s="8">
        <v>84</v>
      </c>
      <c r="AE790" s="8">
        <v>13</v>
      </c>
      <c r="AF790" s="149" t="s">
        <v>13956</v>
      </c>
      <c r="AG790" s="8">
        <v>52</v>
      </c>
      <c r="AH790" s="149" t="s">
        <v>290</v>
      </c>
      <c r="AI790" s="9">
        <v>153</v>
      </c>
      <c r="AJ790" s="150" t="s">
        <v>290</v>
      </c>
      <c r="AK790" s="9">
        <v>157</v>
      </c>
    </row>
    <row r="791" spans="1:37">
      <c r="A791" s="10" t="s">
        <v>4112</v>
      </c>
      <c r="B791" s="11" t="s">
        <v>4113</v>
      </c>
      <c r="C791" s="11" t="s">
        <v>10934</v>
      </c>
      <c r="D791" s="11" t="s">
        <v>10935</v>
      </c>
      <c r="E791" s="11" t="s">
        <v>197</v>
      </c>
      <c r="F791" s="11" t="s">
        <v>13052</v>
      </c>
      <c r="G791" s="11" t="s">
        <v>13053</v>
      </c>
      <c r="H791" s="148">
        <v>1.5</v>
      </c>
      <c r="I791" s="148">
        <v>15</v>
      </c>
      <c r="J791" s="29">
        <v>54</v>
      </c>
      <c r="K791" s="29">
        <v>29</v>
      </c>
      <c r="L791" s="29">
        <v>24</v>
      </c>
      <c r="M791" s="29">
        <v>21</v>
      </c>
      <c r="N791" s="29">
        <v>19</v>
      </c>
      <c r="O791" s="29">
        <v>24</v>
      </c>
      <c r="P791" s="29">
        <v>17</v>
      </c>
      <c r="Q791" s="29">
        <v>16</v>
      </c>
      <c r="R791" s="29">
        <v>10</v>
      </c>
      <c r="S791" s="6" t="s">
        <v>13956</v>
      </c>
      <c r="T791" s="6" t="s">
        <v>13956</v>
      </c>
      <c r="U791" s="6" t="s">
        <v>13956</v>
      </c>
      <c r="V791" s="6" t="s">
        <v>13956</v>
      </c>
      <c r="W791" s="6" t="s">
        <v>13956</v>
      </c>
      <c r="X791" s="6" t="s">
        <v>13956</v>
      </c>
      <c r="Y791" s="6" t="s">
        <v>13956</v>
      </c>
      <c r="Z791" s="7">
        <v>108</v>
      </c>
      <c r="AA791" s="7">
        <v>106</v>
      </c>
      <c r="AB791" s="149" t="s">
        <v>13956</v>
      </c>
      <c r="AC791" s="149" t="s">
        <v>13956</v>
      </c>
      <c r="AD791" s="149" t="s">
        <v>290</v>
      </c>
      <c r="AE791" s="149" t="s">
        <v>290</v>
      </c>
      <c r="AF791" s="149" t="s">
        <v>13956</v>
      </c>
      <c r="AG791" s="8">
        <v>195</v>
      </c>
      <c r="AH791" s="8">
        <v>10</v>
      </c>
      <c r="AI791" s="9">
        <v>214</v>
      </c>
      <c r="AJ791" s="150" t="s">
        <v>13956</v>
      </c>
      <c r="AK791" s="9">
        <v>214</v>
      </c>
    </row>
    <row r="792" spans="1:37">
      <c r="A792" s="10" t="s">
        <v>4117</v>
      </c>
      <c r="B792" s="11" t="s">
        <v>4118</v>
      </c>
      <c r="C792" s="11" t="s">
        <v>10939</v>
      </c>
      <c r="D792" s="11" t="s">
        <v>4120</v>
      </c>
      <c r="E792" s="11" t="s">
        <v>198</v>
      </c>
      <c r="F792" s="11" t="s">
        <v>13054</v>
      </c>
      <c r="G792" s="11" t="s">
        <v>7322</v>
      </c>
      <c r="H792" s="148">
        <v>4</v>
      </c>
      <c r="I792" s="148">
        <v>24.5</v>
      </c>
      <c r="J792" s="6" t="s">
        <v>13956</v>
      </c>
      <c r="K792" s="6" t="s">
        <v>13956</v>
      </c>
      <c r="L792" s="6" t="s">
        <v>13956</v>
      </c>
      <c r="M792" s="6" t="s">
        <v>13956</v>
      </c>
      <c r="N792" s="6" t="s">
        <v>13956</v>
      </c>
      <c r="O792" s="6" t="s">
        <v>13956</v>
      </c>
      <c r="P792" s="6" t="s">
        <v>13956</v>
      </c>
      <c r="Q792" s="6" t="s">
        <v>13956</v>
      </c>
      <c r="R792" s="6" t="s">
        <v>13956</v>
      </c>
      <c r="S792" s="6" t="s">
        <v>13956</v>
      </c>
      <c r="T792" s="29">
        <v>122</v>
      </c>
      <c r="U792" s="29">
        <v>101</v>
      </c>
      <c r="V792" s="29">
        <v>118</v>
      </c>
      <c r="W792" s="29">
        <v>114</v>
      </c>
      <c r="X792" s="6" t="s">
        <v>13956</v>
      </c>
      <c r="Y792" s="6" t="s">
        <v>13956</v>
      </c>
      <c r="Z792" s="7">
        <v>230</v>
      </c>
      <c r="AA792" s="7">
        <v>225</v>
      </c>
      <c r="AB792" s="8">
        <v>89</v>
      </c>
      <c r="AC792" s="149" t="s">
        <v>13956</v>
      </c>
      <c r="AD792" s="8">
        <v>12</v>
      </c>
      <c r="AE792" s="149" t="s">
        <v>290</v>
      </c>
      <c r="AF792" s="149" t="s">
        <v>13956</v>
      </c>
      <c r="AG792" s="8">
        <v>322</v>
      </c>
      <c r="AH792" s="8">
        <v>27</v>
      </c>
      <c r="AI792" s="150" t="s">
        <v>13956</v>
      </c>
      <c r="AJ792" s="9">
        <v>455</v>
      </c>
      <c r="AK792" s="9">
        <v>455</v>
      </c>
    </row>
    <row r="793" spans="1:37">
      <c r="A793" s="10" t="s">
        <v>4122</v>
      </c>
      <c r="B793" s="11" t="s">
        <v>4123</v>
      </c>
      <c r="C793" s="11" t="s">
        <v>7323</v>
      </c>
      <c r="D793" s="11" t="s">
        <v>4124</v>
      </c>
      <c r="E793" s="11" t="s">
        <v>4125</v>
      </c>
      <c r="F793" s="11" t="s">
        <v>13055</v>
      </c>
      <c r="G793" s="11" t="s">
        <v>7325</v>
      </c>
      <c r="H793" s="148">
        <v>3</v>
      </c>
      <c r="I793" s="148">
        <v>33</v>
      </c>
      <c r="J793" s="29">
        <v>72</v>
      </c>
      <c r="K793" s="29">
        <v>53</v>
      </c>
      <c r="L793" s="29">
        <v>46</v>
      </c>
      <c r="M793" s="29">
        <v>42</v>
      </c>
      <c r="N793" s="29">
        <v>46</v>
      </c>
      <c r="O793" s="29">
        <v>46</v>
      </c>
      <c r="P793" s="29">
        <v>56</v>
      </c>
      <c r="Q793" s="29">
        <v>68</v>
      </c>
      <c r="R793" s="29">
        <v>58</v>
      </c>
      <c r="S793" s="29">
        <v>60</v>
      </c>
      <c r="T793" s="6" t="s">
        <v>13956</v>
      </c>
      <c r="U793" s="6" t="s">
        <v>13956</v>
      </c>
      <c r="V793" s="6" t="s">
        <v>13956</v>
      </c>
      <c r="W793" s="6" t="s">
        <v>13956</v>
      </c>
      <c r="X793" s="29">
        <v>13</v>
      </c>
      <c r="Y793" s="6" t="s">
        <v>13956</v>
      </c>
      <c r="Z793" s="7">
        <v>276</v>
      </c>
      <c r="AA793" s="7">
        <v>284</v>
      </c>
      <c r="AB793" s="8">
        <v>176</v>
      </c>
      <c r="AC793" s="149" t="s">
        <v>13956</v>
      </c>
      <c r="AD793" s="8">
        <v>11</v>
      </c>
      <c r="AE793" s="149" t="s">
        <v>290</v>
      </c>
      <c r="AF793" s="149" t="s">
        <v>13956</v>
      </c>
      <c r="AG793" s="8">
        <v>346</v>
      </c>
      <c r="AH793" s="8">
        <v>21</v>
      </c>
      <c r="AI793" s="9">
        <v>560</v>
      </c>
      <c r="AJ793" s="150" t="s">
        <v>13956</v>
      </c>
      <c r="AK793" s="9">
        <v>560</v>
      </c>
    </row>
    <row r="794" spans="1:37">
      <c r="A794" s="10" t="s">
        <v>4127</v>
      </c>
      <c r="B794" s="11" t="s">
        <v>3413</v>
      </c>
      <c r="C794" s="11" t="s">
        <v>10944</v>
      </c>
      <c r="D794" s="11" t="s">
        <v>4130</v>
      </c>
      <c r="E794" s="11" t="s">
        <v>4125</v>
      </c>
      <c r="F794" s="11" t="s">
        <v>13056</v>
      </c>
      <c r="G794" s="11" t="s">
        <v>13057</v>
      </c>
      <c r="H794" s="148">
        <v>0.2</v>
      </c>
      <c r="I794" s="148">
        <v>2.8</v>
      </c>
      <c r="J794" s="29">
        <v>24</v>
      </c>
      <c r="K794" s="6" t="s">
        <v>290</v>
      </c>
      <c r="L794" s="6" t="s">
        <v>290</v>
      </c>
      <c r="M794" s="6" t="s">
        <v>290</v>
      </c>
      <c r="N794" s="6" t="s">
        <v>290</v>
      </c>
      <c r="O794" s="6" t="s">
        <v>13956</v>
      </c>
      <c r="P794" s="6" t="s">
        <v>290</v>
      </c>
      <c r="Q794" s="6" t="s">
        <v>290</v>
      </c>
      <c r="R794" s="6" t="s">
        <v>290</v>
      </c>
      <c r="S794" s="6" t="s">
        <v>13956</v>
      </c>
      <c r="T794" s="6" t="s">
        <v>13956</v>
      </c>
      <c r="U794" s="6" t="s">
        <v>13956</v>
      </c>
      <c r="V794" s="6" t="s">
        <v>13956</v>
      </c>
      <c r="W794" s="6" t="s">
        <v>13956</v>
      </c>
      <c r="X794" s="6" t="s">
        <v>13956</v>
      </c>
      <c r="Y794" s="6" t="s">
        <v>13956</v>
      </c>
      <c r="Z794" s="7">
        <v>33</v>
      </c>
      <c r="AA794" s="7">
        <v>18</v>
      </c>
      <c r="AB794" s="149" t="s">
        <v>290</v>
      </c>
      <c r="AC794" s="149" t="s">
        <v>13956</v>
      </c>
      <c r="AD794" s="149" t="s">
        <v>13956</v>
      </c>
      <c r="AE794" s="149" t="s">
        <v>13956</v>
      </c>
      <c r="AF794" s="149" t="s">
        <v>13956</v>
      </c>
      <c r="AG794" s="8">
        <v>47</v>
      </c>
      <c r="AH794" s="149" t="s">
        <v>13956</v>
      </c>
      <c r="AI794" s="9">
        <v>51</v>
      </c>
      <c r="AJ794" s="150" t="s">
        <v>13956</v>
      </c>
      <c r="AK794" s="9">
        <v>51</v>
      </c>
    </row>
    <row r="795" spans="1:37">
      <c r="A795" s="10" t="s">
        <v>4131</v>
      </c>
      <c r="B795" s="11" t="s">
        <v>4132</v>
      </c>
      <c r="C795" s="11" t="s">
        <v>10952</v>
      </c>
      <c r="D795" s="11" t="s">
        <v>4134</v>
      </c>
      <c r="E795" s="11" t="s">
        <v>4125</v>
      </c>
      <c r="F795" s="11" t="s">
        <v>13058</v>
      </c>
      <c r="G795" s="11" t="s">
        <v>7333</v>
      </c>
      <c r="H795" s="148">
        <v>1</v>
      </c>
      <c r="I795" s="148">
        <v>9.8000000000000007</v>
      </c>
      <c r="J795" s="6" t="s">
        <v>13956</v>
      </c>
      <c r="K795" s="6" t="s">
        <v>13956</v>
      </c>
      <c r="L795" s="6" t="s">
        <v>13956</v>
      </c>
      <c r="M795" s="6" t="s">
        <v>13956</v>
      </c>
      <c r="N795" s="6" t="s">
        <v>13956</v>
      </c>
      <c r="O795" s="6" t="s">
        <v>13956</v>
      </c>
      <c r="P795" s="6" t="s">
        <v>13956</v>
      </c>
      <c r="Q795" s="6" t="s">
        <v>290</v>
      </c>
      <c r="R795" s="29">
        <v>12</v>
      </c>
      <c r="S795" s="29">
        <v>18</v>
      </c>
      <c r="T795" s="29">
        <v>21</v>
      </c>
      <c r="U795" s="29">
        <v>15</v>
      </c>
      <c r="V795" s="29">
        <v>15</v>
      </c>
      <c r="W795" s="29">
        <v>18</v>
      </c>
      <c r="X795" s="6" t="s">
        <v>13956</v>
      </c>
      <c r="Y795" s="6" t="s">
        <v>13956</v>
      </c>
      <c r="Z795" s="7">
        <v>58</v>
      </c>
      <c r="AA795" s="7">
        <v>48</v>
      </c>
      <c r="AB795" s="149" t="s">
        <v>290</v>
      </c>
      <c r="AC795" s="149" t="s">
        <v>13956</v>
      </c>
      <c r="AD795" s="149" t="s">
        <v>290</v>
      </c>
      <c r="AE795" s="149" t="s">
        <v>290</v>
      </c>
      <c r="AF795" s="149" t="s">
        <v>290</v>
      </c>
      <c r="AG795" s="8">
        <v>82</v>
      </c>
      <c r="AH795" s="149" t="s">
        <v>290</v>
      </c>
      <c r="AI795" s="9">
        <v>37</v>
      </c>
      <c r="AJ795" s="9">
        <v>69</v>
      </c>
      <c r="AK795" s="9">
        <v>106</v>
      </c>
    </row>
    <row r="796" spans="1:37">
      <c r="A796" s="10" t="s">
        <v>4135</v>
      </c>
      <c r="B796" s="11" t="s">
        <v>4136</v>
      </c>
      <c r="C796" s="11" t="s">
        <v>10955</v>
      </c>
      <c r="D796" s="11" t="s">
        <v>4139</v>
      </c>
      <c r="E796" s="11" t="s">
        <v>4140</v>
      </c>
      <c r="F796" s="11" t="s">
        <v>13059</v>
      </c>
      <c r="G796" s="11" t="s">
        <v>7328</v>
      </c>
      <c r="H796" s="148">
        <v>3</v>
      </c>
      <c r="I796" s="148">
        <v>11</v>
      </c>
      <c r="J796" s="29">
        <v>35</v>
      </c>
      <c r="K796" s="29">
        <v>13</v>
      </c>
      <c r="L796" s="29">
        <v>13</v>
      </c>
      <c r="M796" s="29">
        <v>22</v>
      </c>
      <c r="N796" s="29">
        <v>16</v>
      </c>
      <c r="O796" s="29">
        <v>19</v>
      </c>
      <c r="P796" s="29">
        <v>20</v>
      </c>
      <c r="Q796" s="29">
        <v>10</v>
      </c>
      <c r="R796" s="29">
        <v>20</v>
      </c>
      <c r="S796" s="29">
        <v>14</v>
      </c>
      <c r="T796" s="6" t="s">
        <v>13956</v>
      </c>
      <c r="U796" s="6" t="s">
        <v>13956</v>
      </c>
      <c r="V796" s="6" t="s">
        <v>13956</v>
      </c>
      <c r="W796" s="6" t="s">
        <v>13956</v>
      </c>
      <c r="X796" s="6" t="s">
        <v>13956</v>
      </c>
      <c r="Y796" s="6" t="s">
        <v>13956</v>
      </c>
      <c r="Z796" s="7">
        <v>84</v>
      </c>
      <c r="AA796" s="7">
        <v>98</v>
      </c>
      <c r="AB796" s="8">
        <v>89</v>
      </c>
      <c r="AC796" s="149" t="s">
        <v>13956</v>
      </c>
      <c r="AD796" s="149" t="s">
        <v>13956</v>
      </c>
      <c r="AE796" s="149" t="s">
        <v>290</v>
      </c>
      <c r="AF796" s="149" t="s">
        <v>290</v>
      </c>
      <c r="AG796" s="8">
        <v>77</v>
      </c>
      <c r="AH796" s="8">
        <v>13</v>
      </c>
      <c r="AI796" s="9">
        <v>182</v>
      </c>
      <c r="AJ796" s="150" t="s">
        <v>13956</v>
      </c>
      <c r="AK796" s="9">
        <v>182</v>
      </c>
    </row>
    <row r="797" spans="1:37">
      <c r="A797" s="10" t="s">
        <v>4142</v>
      </c>
      <c r="B797" s="11" t="s">
        <v>4143</v>
      </c>
      <c r="C797" s="11" t="s">
        <v>13060</v>
      </c>
      <c r="D797" s="11" t="s">
        <v>10959</v>
      </c>
      <c r="E797" s="11" t="s">
        <v>198</v>
      </c>
      <c r="F797" s="11" t="s">
        <v>13061</v>
      </c>
      <c r="G797" s="11" t="s">
        <v>13062</v>
      </c>
      <c r="H797" s="148">
        <v>1</v>
      </c>
      <c r="I797" s="148">
        <v>23.5</v>
      </c>
      <c r="J797" s="29">
        <v>54</v>
      </c>
      <c r="K797" s="29">
        <v>28</v>
      </c>
      <c r="L797" s="29">
        <v>45</v>
      </c>
      <c r="M797" s="29">
        <v>39</v>
      </c>
      <c r="N797" s="29">
        <v>37</v>
      </c>
      <c r="O797" s="29">
        <v>39</v>
      </c>
      <c r="P797" s="29">
        <v>37</v>
      </c>
      <c r="Q797" s="29">
        <v>39</v>
      </c>
      <c r="R797" s="29">
        <v>31</v>
      </c>
      <c r="S797" s="29">
        <v>38</v>
      </c>
      <c r="T797" s="6" t="s">
        <v>13956</v>
      </c>
      <c r="U797" s="6" t="s">
        <v>13956</v>
      </c>
      <c r="V797" s="6" t="s">
        <v>13956</v>
      </c>
      <c r="W797" s="6" t="s">
        <v>13956</v>
      </c>
      <c r="X797" s="6" t="s">
        <v>13956</v>
      </c>
      <c r="Y797" s="6" t="s">
        <v>13956</v>
      </c>
      <c r="Z797" s="7">
        <v>198</v>
      </c>
      <c r="AA797" s="7">
        <v>189</v>
      </c>
      <c r="AB797" s="8">
        <v>12</v>
      </c>
      <c r="AC797" s="149" t="s">
        <v>290</v>
      </c>
      <c r="AD797" s="149" t="s">
        <v>290</v>
      </c>
      <c r="AE797" s="149" t="s">
        <v>290</v>
      </c>
      <c r="AF797" s="149" t="s">
        <v>290</v>
      </c>
      <c r="AG797" s="8">
        <v>333</v>
      </c>
      <c r="AH797" s="8">
        <v>27</v>
      </c>
      <c r="AI797" s="9">
        <v>387</v>
      </c>
      <c r="AJ797" s="150" t="s">
        <v>13956</v>
      </c>
      <c r="AK797" s="9">
        <v>387</v>
      </c>
    </row>
    <row r="798" spans="1:37">
      <c r="A798" s="10" t="s">
        <v>4146</v>
      </c>
      <c r="B798" s="11" t="s">
        <v>4147</v>
      </c>
      <c r="C798" s="11" t="s">
        <v>7340</v>
      </c>
      <c r="D798" s="11" t="s">
        <v>4149</v>
      </c>
      <c r="E798" s="11" t="s">
        <v>4140</v>
      </c>
      <c r="F798" s="11" t="s">
        <v>13063</v>
      </c>
      <c r="G798" s="11" t="s">
        <v>7342</v>
      </c>
      <c r="H798" s="148">
        <v>3</v>
      </c>
      <c r="I798" s="148">
        <v>19</v>
      </c>
      <c r="J798" s="29">
        <v>98</v>
      </c>
      <c r="K798" s="29">
        <v>39</v>
      </c>
      <c r="L798" s="29">
        <v>30</v>
      </c>
      <c r="M798" s="29">
        <v>21</v>
      </c>
      <c r="N798" s="29">
        <v>19</v>
      </c>
      <c r="O798" s="29">
        <v>19</v>
      </c>
      <c r="P798" s="29">
        <v>19</v>
      </c>
      <c r="Q798" s="29">
        <v>14</v>
      </c>
      <c r="R798" s="29">
        <v>21</v>
      </c>
      <c r="S798" s="29">
        <v>14</v>
      </c>
      <c r="T798" s="6" t="s">
        <v>290</v>
      </c>
      <c r="U798" s="29">
        <v>17</v>
      </c>
      <c r="V798" s="29">
        <v>15</v>
      </c>
      <c r="W798" s="6" t="s">
        <v>290</v>
      </c>
      <c r="X798" s="6" t="s">
        <v>13956</v>
      </c>
      <c r="Y798" s="6" t="s">
        <v>13956</v>
      </c>
      <c r="Z798" s="7">
        <v>163</v>
      </c>
      <c r="AA798" s="7">
        <v>177</v>
      </c>
      <c r="AB798" s="8">
        <v>25</v>
      </c>
      <c r="AC798" s="149" t="s">
        <v>13956</v>
      </c>
      <c r="AD798" s="8">
        <v>62</v>
      </c>
      <c r="AE798" s="8">
        <v>43</v>
      </c>
      <c r="AF798" s="149" t="s">
        <v>290</v>
      </c>
      <c r="AG798" s="8">
        <v>186</v>
      </c>
      <c r="AH798" s="8">
        <v>23</v>
      </c>
      <c r="AI798" s="9">
        <v>294</v>
      </c>
      <c r="AJ798" s="9">
        <v>46</v>
      </c>
      <c r="AK798" s="9">
        <v>340</v>
      </c>
    </row>
    <row r="799" spans="1:37">
      <c r="A799" s="10" t="s">
        <v>4150</v>
      </c>
      <c r="B799" s="11" t="s">
        <v>4151</v>
      </c>
      <c r="C799" s="11" t="s">
        <v>10963</v>
      </c>
      <c r="D799" s="11" t="s">
        <v>4153</v>
      </c>
      <c r="E799" s="11" t="s">
        <v>4125</v>
      </c>
      <c r="F799" s="11" t="s">
        <v>13064</v>
      </c>
      <c r="G799" s="11" t="s">
        <v>13065</v>
      </c>
      <c r="H799" s="148">
        <v>1</v>
      </c>
      <c r="I799" s="148">
        <v>14.5</v>
      </c>
      <c r="J799" s="29">
        <v>47</v>
      </c>
      <c r="K799" s="29">
        <v>11</v>
      </c>
      <c r="L799" s="29">
        <v>15</v>
      </c>
      <c r="M799" s="29">
        <v>16</v>
      </c>
      <c r="N799" s="6" t="s">
        <v>290</v>
      </c>
      <c r="O799" s="29">
        <v>11</v>
      </c>
      <c r="P799" s="6" t="s">
        <v>290</v>
      </c>
      <c r="Q799" s="6" t="s">
        <v>290</v>
      </c>
      <c r="R799" s="29">
        <v>10</v>
      </c>
      <c r="S799" s="6" t="s">
        <v>290</v>
      </c>
      <c r="T799" s="6" t="s">
        <v>13956</v>
      </c>
      <c r="U799" s="6" t="s">
        <v>13956</v>
      </c>
      <c r="V799" s="6" t="s">
        <v>13956</v>
      </c>
      <c r="W799" s="6" t="s">
        <v>13956</v>
      </c>
      <c r="X799" s="6" t="s">
        <v>13956</v>
      </c>
      <c r="Y799" s="6" t="s">
        <v>13956</v>
      </c>
      <c r="Z799" s="7">
        <v>62</v>
      </c>
      <c r="AA799" s="7">
        <v>73</v>
      </c>
      <c r="AB799" s="149" t="s">
        <v>290</v>
      </c>
      <c r="AC799" s="149" t="s">
        <v>13956</v>
      </c>
      <c r="AD799" s="149" t="s">
        <v>13956</v>
      </c>
      <c r="AE799" s="149" t="s">
        <v>290</v>
      </c>
      <c r="AF799" s="149" t="s">
        <v>13956</v>
      </c>
      <c r="AG799" s="8">
        <v>115</v>
      </c>
      <c r="AH799" s="8">
        <v>12</v>
      </c>
      <c r="AI799" s="9">
        <v>135</v>
      </c>
      <c r="AJ799" s="150" t="s">
        <v>13956</v>
      </c>
      <c r="AK799" s="9">
        <v>135</v>
      </c>
    </row>
    <row r="800" spans="1:37">
      <c r="A800" s="10" t="s">
        <v>4154</v>
      </c>
      <c r="B800" s="11" t="s">
        <v>4155</v>
      </c>
      <c r="C800" s="11" t="s">
        <v>7343</v>
      </c>
      <c r="D800" s="11" t="s">
        <v>10966</v>
      </c>
      <c r="E800" s="11" t="s">
        <v>4159</v>
      </c>
      <c r="F800" s="11" t="s">
        <v>13066</v>
      </c>
      <c r="G800" s="11" t="s">
        <v>7345</v>
      </c>
      <c r="H800" s="148">
        <v>1</v>
      </c>
      <c r="I800" s="148">
        <v>21</v>
      </c>
      <c r="J800" s="6" t="s">
        <v>13956</v>
      </c>
      <c r="K800" s="29">
        <v>18</v>
      </c>
      <c r="L800" s="29">
        <v>24</v>
      </c>
      <c r="M800" s="29">
        <v>17</v>
      </c>
      <c r="N800" s="29">
        <v>16</v>
      </c>
      <c r="O800" s="29">
        <v>14</v>
      </c>
      <c r="P800" s="29">
        <v>25</v>
      </c>
      <c r="Q800" s="29">
        <v>15</v>
      </c>
      <c r="R800" s="29">
        <v>23</v>
      </c>
      <c r="S800" s="29">
        <v>24</v>
      </c>
      <c r="T800" s="6" t="s">
        <v>290</v>
      </c>
      <c r="U800" s="29">
        <v>15</v>
      </c>
      <c r="V800" s="29">
        <v>13</v>
      </c>
      <c r="W800" s="29">
        <v>12</v>
      </c>
      <c r="X800" s="6" t="s">
        <v>13956</v>
      </c>
      <c r="Y800" s="6" t="s">
        <v>13956</v>
      </c>
      <c r="Z800" s="7">
        <v>122</v>
      </c>
      <c r="AA800" s="7">
        <v>102</v>
      </c>
      <c r="AB800" s="149" t="s">
        <v>290</v>
      </c>
      <c r="AC800" s="149" t="s">
        <v>290</v>
      </c>
      <c r="AD800" s="149" t="s">
        <v>290</v>
      </c>
      <c r="AE800" s="8">
        <v>10</v>
      </c>
      <c r="AF800" s="149" t="s">
        <v>13956</v>
      </c>
      <c r="AG800" s="8">
        <v>195</v>
      </c>
      <c r="AH800" s="149" t="s">
        <v>13956</v>
      </c>
      <c r="AI800" s="9">
        <v>176</v>
      </c>
      <c r="AJ800" s="9">
        <v>48</v>
      </c>
      <c r="AK800" s="9">
        <v>224</v>
      </c>
    </row>
    <row r="801" spans="1:37">
      <c r="A801" s="10" t="s">
        <v>4161</v>
      </c>
      <c r="B801" s="11" t="s">
        <v>4162</v>
      </c>
      <c r="C801" s="11" t="s">
        <v>10969</v>
      </c>
      <c r="D801" s="11" t="s">
        <v>4165</v>
      </c>
      <c r="E801" s="11" t="s">
        <v>4166</v>
      </c>
      <c r="F801" s="11" t="s">
        <v>13067</v>
      </c>
      <c r="G801" s="11" t="s">
        <v>13068</v>
      </c>
      <c r="H801" s="148">
        <v>1</v>
      </c>
      <c r="I801" s="148">
        <v>14.5</v>
      </c>
      <c r="J801" s="29">
        <v>18</v>
      </c>
      <c r="K801" s="29">
        <v>15</v>
      </c>
      <c r="L801" s="29">
        <v>19</v>
      </c>
      <c r="M801" s="29">
        <v>23</v>
      </c>
      <c r="N801" s="29">
        <v>23</v>
      </c>
      <c r="O801" s="29">
        <v>23</v>
      </c>
      <c r="P801" s="29">
        <v>25</v>
      </c>
      <c r="Q801" s="29">
        <v>15</v>
      </c>
      <c r="R801" s="29">
        <v>23</v>
      </c>
      <c r="S801" s="29">
        <v>15</v>
      </c>
      <c r="T801" s="6" t="s">
        <v>13956</v>
      </c>
      <c r="U801" s="6" t="s">
        <v>13956</v>
      </c>
      <c r="V801" s="6" t="s">
        <v>13956</v>
      </c>
      <c r="W801" s="6" t="s">
        <v>13956</v>
      </c>
      <c r="X801" s="6" t="s">
        <v>13956</v>
      </c>
      <c r="Y801" s="6" t="s">
        <v>13956</v>
      </c>
      <c r="Z801" s="7">
        <v>104</v>
      </c>
      <c r="AA801" s="7">
        <v>95</v>
      </c>
      <c r="AB801" s="149" t="s">
        <v>290</v>
      </c>
      <c r="AC801" s="149" t="s">
        <v>13956</v>
      </c>
      <c r="AD801" s="149" t="s">
        <v>290</v>
      </c>
      <c r="AE801" s="8">
        <v>24</v>
      </c>
      <c r="AF801" s="149" t="s">
        <v>290</v>
      </c>
      <c r="AG801" s="8">
        <v>163</v>
      </c>
      <c r="AH801" s="149" t="s">
        <v>290</v>
      </c>
      <c r="AI801" s="9">
        <v>199</v>
      </c>
      <c r="AJ801" s="150" t="s">
        <v>13956</v>
      </c>
      <c r="AK801" s="9">
        <v>199</v>
      </c>
    </row>
    <row r="802" spans="1:37">
      <c r="A802" s="10" t="s">
        <v>4168</v>
      </c>
      <c r="B802" s="11" t="s">
        <v>4169</v>
      </c>
      <c r="C802" s="11" t="s">
        <v>7346</v>
      </c>
      <c r="D802" s="11" t="s">
        <v>4171</v>
      </c>
      <c r="E802" s="11" t="s">
        <v>4172</v>
      </c>
      <c r="F802" s="11" t="s">
        <v>13069</v>
      </c>
      <c r="G802" s="11" t="s">
        <v>7348</v>
      </c>
      <c r="H802" s="148">
        <v>3</v>
      </c>
      <c r="I802" s="148">
        <v>11</v>
      </c>
      <c r="J802" s="29">
        <v>33</v>
      </c>
      <c r="K802" s="29">
        <v>20</v>
      </c>
      <c r="L802" s="29">
        <v>21</v>
      </c>
      <c r="M802" s="29">
        <v>15</v>
      </c>
      <c r="N802" s="29">
        <v>14</v>
      </c>
      <c r="O802" s="29">
        <v>20</v>
      </c>
      <c r="P802" s="29">
        <v>19</v>
      </c>
      <c r="Q802" s="29">
        <v>22</v>
      </c>
      <c r="R802" s="29">
        <v>19</v>
      </c>
      <c r="S802" s="29">
        <v>15</v>
      </c>
      <c r="T802" s="6" t="s">
        <v>13956</v>
      </c>
      <c r="U802" s="6" t="s">
        <v>13956</v>
      </c>
      <c r="V802" s="6" t="s">
        <v>13956</v>
      </c>
      <c r="W802" s="6" t="s">
        <v>13956</v>
      </c>
      <c r="X802" s="6" t="s">
        <v>13956</v>
      </c>
      <c r="Y802" s="6" t="s">
        <v>13956</v>
      </c>
      <c r="Z802" s="7">
        <v>109</v>
      </c>
      <c r="AA802" s="7">
        <v>89</v>
      </c>
      <c r="AB802" s="149" t="s">
        <v>13956</v>
      </c>
      <c r="AC802" s="149" t="s">
        <v>13956</v>
      </c>
      <c r="AD802" s="149" t="s">
        <v>13956</v>
      </c>
      <c r="AE802" s="8">
        <v>194</v>
      </c>
      <c r="AF802" s="149" t="s">
        <v>13956</v>
      </c>
      <c r="AG802" s="149" t="s">
        <v>13956</v>
      </c>
      <c r="AH802" s="149" t="s">
        <v>290</v>
      </c>
      <c r="AI802" s="9">
        <v>198</v>
      </c>
      <c r="AJ802" s="150" t="s">
        <v>13956</v>
      </c>
      <c r="AK802" s="9">
        <v>198</v>
      </c>
    </row>
    <row r="803" spans="1:37">
      <c r="A803" s="10" t="s">
        <v>4174</v>
      </c>
      <c r="B803" s="11" t="s">
        <v>14111</v>
      </c>
      <c r="C803" s="11" t="s">
        <v>10976</v>
      </c>
      <c r="D803" s="11" t="s">
        <v>10977</v>
      </c>
      <c r="E803" s="11" t="s">
        <v>4166</v>
      </c>
      <c r="F803" s="11" t="s">
        <v>13070</v>
      </c>
      <c r="G803" s="11" t="s">
        <v>13071</v>
      </c>
      <c r="H803" s="148">
        <v>1</v>
      </c>
      <c r="I803" s="148">
        <v>12.3</v>
      </c>
      <c r="J803" s="29">
        <v>16</v>
      </c>
      <c r="K803" s="6" t="s">
        <v>290</v>
      </c>
      <c r="L803" s="29">
        <v>14</v>
      </c>
      <c r="M803" s="29">
        <v>11</v>
      </c>
      <c r="N803" s="6" t="s">
        <v>290</v>
      </c>
      <c r="O803" s="29">
        <v>13</v>
      </c>
      <c r="P803" s="29">
        <v>14</v>
      </c>
      <c r="Q803" s="6" t="s">
        <v>290</v>
      </c>
      <c r="R803" s="29">
        <v>13</v>
      </c>
      <c r="S803" s="6" t="s">
        <v>290</v>
      </c>
      <c r="T803" s="6" t="s">
        <v>13956</v>
      </c>
      <c r="U803" s="6" t="s">
        <v>13956</v>
      </c>
      <c r="V803" s="6" t="s">
        <v>13956</v>
      </c>
      <c r="W803" s="6" t="s">
        <v>13956</v>
      </c>
      <c r="X803" s="6" t="s">
        <v>13956</v>
      </c>
      <c r="Y803" s="6" t="s">
        <v>13956</v>
      </c>
      <c r="Z803" s="7">
        <v>58</v>
      </c>
      <c r="AA803" s="7">
        <v>49</v>
      </c>
      <c r="AB803" s="149" t="s">
        <v>290</v>
      </c>
      <c r="AC803" s="149" t="s">
        <v>13956</v>
      </c>
      <c r="AD803" s="149" t="s">
        <v>13956</v>
      </c>
      <c r="AE803" s="8">
        <v>12</v>
      </c>
      <c r="AF803" s="149" t="s">
        <v>13956</v>
      </c>
      <c r="AG803" s="8">
        <v>92</v>
      </c>
      <c r="AH803" s="149" t="s">
        <v>290</v>
      </c>
      <c r="AI803" s="9">
        <v>107</v>
      </c>
      <c r="AJ803" s="150" t="s">
        <v>13956</v>
      </c>
      <c r="AK803" s="9">
        <v>107</v>
      </c>
    </row>
    <row r="804" spans="1:37">
      <c r="A804" s="10" t="s">
        <v>13072</v>
      </c>
      <c r="B804" s="11" t="s">
        <v>10980</v>
      </c>
      <c r="C804" s="11" t="s">
        <v>7349</v>
      </c>
      <c r="D804" s="11" t="s">
        <v>10982</v>
      </c>
      <c r="E804" s="11" t="s">
        <v>4166</v>
      </c>
      <c r="F804" s="11" t="s">
        <v>13073</v>
      </c>
      <c r="G804" s="11" t="s">
        <v>7350</v>
      </c>
      <c r="H804" s="148">
        <v>1</v>
      </c>
      <c r="I804" s="148">
        <v>10</v>
      </c>
      <c r="J804" s="29">
        <v>19</v>
      </c>
      <c r="K804" s="29">
        <v>12</v>
      </c>
      <c r="L804" s="29">
        <v>20</v>
      </c>
      <c r="M804" s="29">
        <v>13</v>
      </c>
      <c r="N804" s="29">
        <v>13</v>
      </c>
      <c r="O804" s="6" t="s">
        <v>290</v>
      </c>
      <c r="P804" s="29">
        <v>10</v>
      </c>
      <c r="Q804" s="6" t="s">
        <v>290</v>
      </c>
      <c r="R804" s="29">
        <v>12</v>
      </c>
      <c r="S804" s="6" t="s">
        <v>290</v>
      </c>
      <c r="T804" s="6" t="s">
        <v>13956</v>
      </c>
      <c r="U804" s="6" t="s">
        <v>13956</v>
      </c>
      <c r="V804" s="6" t="s">
        <v>13956</v>
      </c>
      <c r="W804" s="6" t="s">
        <v>13956</v>
      </c>
      <c r="X804" s="29">
        <v>14</v>
      </c>
      <c r="Y804" s="6" t="s">
        <v>13956</v>
      </c>
      <c r="Z804" s="7">
        <v>77</v>
      </c>
      <c r="AA804" s="7">
        <v>55</v>
      </c>
      <c r="AB804" s="149" t="s">
        <v>290</v>
      </c>
      <c r="AC804" s="149" t="s">
        <v>290</v>
      </c>
      <c r="AD804" s="149" t="s">
        <v>290</v>
      </c>
      <c r="AE804" s="8">
        <v>11</v>
      </c>
      <c r="AF804" s="149" t="s">
        <v>290</v>
      </c>
      <c r="AG804" s="8">
        <v>109</v>
      </c>
      <c r="AH804" s="149" t="s">
        <v>290</v>
      </c>
      <c r="AI804" s="9">
        <v>132</v>
      </c>
      <c r="AJ804" s="150" t="s">
        <v>13956</v>
      </c>
      <c r="AK804" s="9">
        <v>132</v>
      </c>
    </row>
    <row r="805" spans="1:37">
      <c r="A805" s="10" t="s">
        <v>4179</v>
      </c>
      <c r="B805" s="11" t="s">
        <v>3785</v>
      </c>
      <c r="C805" s="11" t="s">
        <v>10986</v>
      </c>
      <c r="D805" s="11" t="s">
        <v>4181</v>
      </c>
      <c r="E805" s="11" t="s">
        <v>4166</v>
      </c>
      <c r="F805" s="11" t="s">
        <v>13074</v>
      </c>
      <c r="G805" s="11" t="s">
        <v>7353</v>
      </c>
      <c r="H805" s="148">
        <v>1</v>
      </c>
      <c r="I805" s="148">
        <v>12.8</v>
      </c>
      <c r="J805" s="29">
        <v>16</v>
      </c>
      <c r="K805" s="29">
        <v>24</v>
      </c>
      <c r="L805" s="29">
        <v>16</v>
      </c>
      <c r="M805" s="29">
        <v>21</v>
      </c>
      <c r="N805" s="29">
        <v>23</v>
      </c>
      <c r="O805" s="29">
        <v>17</v>
      </c>
      <c r="P805" s="29">
        <v>16</v>
      </c>
      <c r="Q805" s="29">
        <v>24</v>
      </c>
      <c r="R805" s="29">
        <v>24</v>
      </c>
      <c r="S805" s="29">
        <v>16</v>
      </c>
      <c r="T805" s="6" t="s">
        <v>13956</v>
      </c>
      <c r="U805" s="6" t="s">
        <v>13956</v>
      </c>
      <c r="V805" s="6" t="s">
        <v>13956</v>
      </c>
      <c r="W805" s="6" t="s">
        <v>13956</v>
      </c>
      <c r="X805" s="6" t="s">
        <v>13956</v>
      </c>
      <c r="Y805" s="6" t="s">
        <v>13956</v>
      </c>
      <c r="Z805" s="7">
        <v>91</v>
      </c>
      <c r="AA805" s="7">
        <v>106</v>
      </c>
      <c r="AB805" s="149" t="s">
        <v>290</v>
      </c>
      <c r="AC805" s="149" t="s">
        <v>290</v>
      </c>
      <c r="AD805" s="149" t="s">
        <v>290</v>
      </c>
      <c r="AE805" s="8">
        <v>15</v>
      </c>
      <c r="AF805" s="149" t="s">
        <v>290</v>
      </c>
      <c r="AG805" s="8">
        <v>165</v>
      </c>
      <c r="AH805" s="149" t="s">
        <v>290</v>
      </c>
      <c r="AI805" s="9">
        <v>197</v>
      </c>
      <c r="AJ805" s="150" t="s">
        <v>13956</v>
      </c>
      <c r="AK805" s="9">
        <v>197</v>
      </c>
    </row>
    <row r="806" spans="1:37">
      <c r="A806" s="10" t="s">
        <v>4182</v>
      </c>
      <c r="B806" s="11" t="s">
        <v>4183</v>
      </c>
      <c r="C806" s="11" t="s">
        <v>13075</v>
      </c>
      <c r="D806" s="11" t="s">
        <v>4186</v>
      </c>
      <c r="E806" s="11" t="s">
        <v>4166</v>
      </c>
      <c r="F806" s="11" t="s">
        <v>13076</v>
      </c>
      <c r="G806" s="11" t="s">
        <v>7356</v>
      </c>
      <c r="H806" s="148">
        <v>1</v>
      </c>
      <c r="I806" s="148">
        <v>20</v>
      </c>
      <c r="J806" s="29">
        <v>47</v>
      </c>
      <c r="K806" s="29">
        <v>26</v>
      </c>
      <c r="L806" s="29">
        <v>32</v>
      </c>
      <c r="M806" s="29">
        <v>26</v>
      </c>
      <c r="N806" s="29">
        <v>27</v>
      </c>
      <c r="O806" s="29">
        <v>32</v>
      </c>
      <c r="P806" s="29">
        <v>24</v>
      </c>
      <c r="Q806" s="29">
        <v>36</v>
      </c>
      <c r="R806" s="29">
        <v>29</v>
      </c>
      <c r="S806" s="29">
        <v>33</v>
      </c>
      <c r="T806" s="6" t="s">
        <v>13956</v>
      </c>
      <c r="U806" s="6" t="s">
        <v>13956</v>
      </c>
      <c r="V806" s="6" t="s">
        <v>13956</v>
      </c>
      <c r="W806" s="6" t="s">
        <v>13956</v>
      </c>
      <c r="X806" s="6" t="s">
        <v>13956</v>
      </c>
      <c r="Y806" s="6" t="s">
        <v>13956</v>
      </c>
      <c r="Z806" s="7">
        <v>155</v>
      </c>
      <c r="AA806" s="7">
        <v>157</v>
      </c>
      <c r="AB806" s="149" t="s">
        <v>290</v>
      </c>
      <c r="AC806" s="149" t="s">
        <v>13956</v>
      </c>
      <c r="AD806" s="149" t="s">
        <v>290</v>
      </c>
      <c r="AE806" s="149" t="s">
        <v>290</v>
      </c>
      <c r="AF806" s="149" t="s">
        <v>13956</v>
      </c>
      <c r="AG806" s="8">
        <v>291</v>
      </c>
      <c r="AH806" s="149" t="s">
        <v>290</v>
      </c>
      <c r="AI806" s="9">
        <v>312</v>
      </c>
      <c r="AJ806" s="150" t="s">
        <v>13956</v>
      </c>
      <c r="AK806" s="9">
        <v>312</v>
      </c>
    </row>
    <row r="807" spans="1:37">
      <c r="A807" s="10" t="s">
        <v>13077</v>
      </c>
      <c r="B807" s="11" t="s">
        <v>10991</v>
      </c>
      <c r="C807" s="11" t="s">
        <v>10993</v>
      </c>
      <c r="D807" s="11" t="s">
        <v>10994</v>
      </c>
      <c r="E807" s="11" t="s">
        <v>4166</v>
      </c>
      <c r="F807" s="11" t="s">
        <v>13078</v>
      </c>
      <c r="G807" s="11" t="s">
        <v>13079</v>
      </c>
      <c r="H807" s="148">
        <v>2</v>
      </c>
      <c r="I807" s="148">
        <v>5</v>
      </c>
      <c r="J807" s="29">
        <v>21</v>
      </c>
      <c r="K807" s="29">
        <v>11</v>
      </c>
      <c r="L807" s="6" t="s">
        <v>290</v>
      </c>
      <c r="M807" s="6" t="s">
        <v>290</v>
      </c>
      <c r="N807" s="6" t="s">
        <v>290</v>
      </c>
      <c r="O807" s="6" t="s">
        <v>290</v>
      </c>
      <c r="P807" s="6" t="s">
        <v>290</v>
      </c>
      <c r="Q807" s="6" t="s">
        <v>290</v>
      </c>
      <c r="R807" s="6" t="s">
        <v>13956</v>
      </c>
      <c r="S807" s="6" t="s">
        <v>13956</v>
      </c>
      <c r="T807" s="6" t="s">
        <v>13956</v>
      </c>
      <c r="U807" s="6" t="s">
        <v>13956</v>
      </c>
      <c r="V807" s="6" t="s">
        <v>13956</v>
      </c>
      <c r="W807" s="6" t="s">
        <v>13956</v>
      </c>
      <c r="X807" s="29">
        <v>12</v>
      </c>
      <c r="Y807" s="6" t="s">
        <v>13956</v>
      </c>
      <c r="Z807" s="7">
        <v>32</v>
      </c>
      <c r="AA807" s="7">
        <v>28</v>
      </c>
      <c r="AB807" s="149" t="s">
        <v>290</v>
      </c>
      <c r="AC807" s="149" t="s">
        <v>13956</v>
      </c>
      <c r="AD807" s="149" t="s">
        <v>13956</v>
      </c>
      <c r="AE807" s="8">
        <v>52</v>
      </c>
      <c r="AF807" s="149" t="s">
        <v>290</v>
      </c>
      <c r="AG807" s="149" t="s">
        <v>290</v>
      </c>
      <c r="AH807" s="149" t="s">
        <v>13956</v>
      </c>
      <c r="AI807" s="9">
        <v>60</v>
      </c>
      <c r="AJ807" s="150" t="s">
        <v>13956</v>
      </c>
      <c r="AK807" s="9">
        <v>60</v>
      </c>
    </row>
    <row r="808" spans="1:37">
      <c r="A808" s="10" t="s">
        <v>13080</v>
      </c>
      <c r="B808" s="11" t="s">
        <v>10997</v>
      </c>
      <c r="C808" s="11" t="s">
        <v>10999</v>
      </c>
      <c r="D808" s="11" t="s">
        <v>11000</v>
      </c>
      <c r="E808" s="11" t="s">
        <v>4166</v>
      </c>
      <c r="F808" s="11" t="s">
        <v>13081</v>
      </c>
      <c r="G808" s="11" t="s">
        <v>13082</v>
      </c>
      <c r="H808" s="148">
        <v>1</v>
      </c>
      <c r="I808" s="148">
        <v>4</v>
      </c>
      <c r="J808" s="6" t="s">
        <v>290</v>
      </c>
      <c r="K808" s="6" t="s">
        <v>290</v>
      </c>
      <c r="L808" s="6" t="s">
        <v>290</v>
      </c>
      <c r="M808" s="6" t="s">
        <v>290</v>
      </c>
      <c r="N808" s="6" t="s">
        <v>290</v>
      </c>
      <c r="O808" s="6" t="s">
        <v>290</v>
      </c>
      <c r="P808" s="6" t="s">
        <v>290</v>
      </c>
      <c r="Q808" s="6" t="s">
        <v>290</v>
      </c>
      <c r="R808" s="6" t="s">
        <v>290</v>
      </c>
      <c r="S808" s="6" t="s">
        <v>290</v>
      </c>
      <c r="T808" s="6" t="s">
        <v>290</v>
      </c>
      <c r="U808" s="6" t="s">
        <v>290</v>
      </c>
      <c r="V808" s="6" t="s">
        <v>290</v>
      </c>
      <c r="W808" s="6" t="s">
        <v>290</v>
      </c>
      <c r="X808" s="6" t="s">
        <v>13956</v>
      </c>
      <c r="Y808" s="6" t="s">
        <v>13956</v>
      </c>
      <c r="Z808" s="7">
        <v>14</v>
      </c>
      <c r="AA808" s="7">
        <v>23</v>
      </c>
      <c r="AB808" s="149" t="s">
        <v>290</v>
      </c>
      <c r="AC808" s="149" t="s">
        <v>13956</v>
      </c>
      <c r="AD808" s="149" t="s">
        <v>13956</v>
      </c>
      <c r="AE808" s="149" t="s">
        <v>290</v>
      </c>
      <c r="AF808" s="149" t="s">
        <v>13956</v>
      </c>
      <c r="AG808" s="8">
        <v>27</v>
      </c>
      <c r="AH808" s="149" t="s">
        <v>290</v>
      </c>
      <c r="AI808" s="9">
        <v>28</v>
      </c>
      <c r="AJ808" s="150" t="s">
        <v>290</v>
      </c>
      <c r="AK808" s="9">
        <v>37</v>
      </c>
    </row>
    <row r="809" spans="1:37">
      <c r="A809" s="10" t="s">
        <v>4188</v>
      </c>
      <c r="B809" s="11" t="s">
        <v>4189</v>
      </c>
      <c r="C809" s="11" t="s">
        <v>14112</v>
      </c>
      <c r="D809" s="11" t="s">
        <v>14113</v>
      </c>
      <c r="E809" s="11" t="s">
        <v>4207</v>
      </c>
      <c r="F809" s="11" t="s">
        <v>14114</v>
      </c>
      <c r="G809" s="11" t="s">
        <v>14115</v>
      </c>
      <c r="H809" s="148">
        <v>1</v>
      </c>
      <c r="I809" s="148">
        <v>2</v>
      </c>
      <c r="J809" s="6" t="s">
        <v>290</v>
      </c>
      <c r="K809" s="6" t="s">
        <v>290</v>
      </c>
      <c r="L809" s="6" t="s">
        <v>290</v>
      </c>
      <c r="M809" s="6" t="s">
        <v>290</v>
      </c>
      <c r="N809" s="6" t="s">
        <v>13956</v>
      </c>
      <c r="O809" s="6" t="s">
        <v>290</v>
      </c>
      <c r="P809" s="6" t="s">
        <v>13956</v>
      </c>
      <c r="Q809" s="6" t="s">
        <v>13956</v>
      </c>
      <c r="R809" s="6" t="s">
        <v>13956</v>
      </c>
      <c r="S809" s="6" t="s">
        <v>13956</v>
      </c>
      <c r="T809" s="6" t="s">
        <v>13956</v>
      </c>
      <c r="U809" s="6" t="s">
        <v>13956</v>
      </c>
      <c r="V809" s="6" t="s">
        <v>13956</v>
      </c>
      <c r="W809" s="6" t="s">
        <v>13956</v>
      </c>
      <c r="X809" s="6" t="s">
        <v>13956</v>
      </c>
      <c r="Y809" s="6" t="s">
        <v>13956</v>
      </c>
      <c r="Z809" s="151" t="s">
        <v>290</v>
      </c>
      <c r="AA809" s="151" t="s">
        <v>290</v>
      </c>
      <c r="AB809" s="149" t="s">
        <v>13956</v>
      </c>
      <c r="AC809" s="149" t="s">
        <v>13956</v>
      </c>
      <c r="AD809" s="149" t="s">
        <v>13956</v>
      </c>
      <c r="AE809" s="8">
        <v>12</v>
      </c>
      <c r="AF809" s="149" t="s">
        <v>13956</v>
      </c>
      <c r="AG809" s="149" t="s">
        <v>290</v>
      </c>
      <c r="AH809" s="149" t="s">
        <v>290</v>
      </c>
      <c r="AI809" s="9">
        <v>14</v>
      </c>
      <c r="AJ809" s="150" t="s">
        <v>13956</v>
      </c>
      <c r="AK809" s="9">
        <v>14</v>
      </c>
    </row>
    <row r="810" spans="1:37">
      <c r="A810" s="10" t="s">
        <v>4195</v>
      </c>
      <c r="B810" s="11" t="s">
        <v>4196</v>
      </c>
      <c r="C810" s="11" t="s">
        <v>11004</v>
      </c>
      <c r="D810" s="11" t="s">
        <v>4198</v>
      </c>
      <c r="E810" s="11" t="s">
        <v>4172</v>
      </c>
      <c r="F810" s="11" t="s">
        <v>13083</v>
      </c>
      <c r="G810" s="11" t="s">
        <v>7359</v>
      </c>
      <c r="H810" s="148">
        <v>1</v>
      </c>
      <c r="I810" s="148">
        <v>10</v>
      </c>
      <c r="J810" s="6" t="s">
        <v>13956</v>
      </c>
      <c r="K810" s="29">
        <v>13</v>
      </c>
      <c r="L810" s="29">
        <v>18</v>
      </c>
      <c r="M810" s="29">
        <v>12</v>
      </c>
      <c r="N810" s="29">
        <v>12</v>
      </c>
      <c r="O810" s="29">
        <v>17</v>
      </c>
      <c r="P810" s="29">
        <v>16</v>
      </c>
      <c r="Q810" s="29">
        <v>18</v>
      </c>
      <c r="R810" s="29">
        <v>18</v>
      </c>
      <c r="S810" s="29">
        <v>11</v>
      </c>
      <c r="T810" s="6" t="s">
        <v>13956</v>
      </c>
      <c r="U810" s="6" t="s">
        <v>13956</v>
      </c>
      <c r="V810" s="6" t="s">
        <v>13956</v>
      </c>
      <c r="W810" s="6" t="s">
        <v>13956</v>
      </c>
      <c r="X810" s="6" t="s">
        <v>13956</v>
      </c>
      <c r="Y810" s="6" t="s">
        <v>13956</v>
      </c>
      <c r="Z810" s="7">
        <v>75</v>
      </c>
      <c r="AA810" s="7">
        <v>60</v>
      </c>
      <c r="AB810" s="149" t="s">
        <v>13956</v>
      </c>
      <c r="AC810" s="149" t="s">
        <v>13956</v>
      </c>
      <c r="AD810" s="149" t="s">
        <v>13956</v>
      </c>
      <c r="AE810" s="8">
        <v>133</v>
      </c>
      <c r="AF810" s="149" t="s">
        <v>13956</v>
      </c>
      <c r="AG810" s="149" t="s">
        <v>13956</v>
      </c>
      <c r="AH810" s="149" t="s">
        <v>290</v>
      </c>
      <c r="AI810" s="9">
        <v>135</v>
      </c>
      <c r="AJ810" s="150" t="s">
        <v>13956</v>
      </c>
      <c r="AK810" s="9">
        <v>135</v>
      </c>
    </row>
    <row r="811" spans="1:37">
      <c r="A811" s="10" t="s">
        <v>4203</v>
      </c>
      <c r="B811" s="11" t="s">
        <v>4204</v>
      </c>
      <c r="C811" s="11" t="s">
        <v>11007</v>
      </c>
      <c r="D811" s="11" t="s">
        <v>4206</v>
      </c>
      <c r="E811" s="11" t="s">
        <v>4207</v>
      </c>
      <c r="F811" s="11" t="s">
        <v>13084</v>
      </c>
      <c r="G811" s="11" t="s">
        <v>7366</v>
      </c>
      <c r="H811" s="148">
        <v>4</v>
      </c>
      <c r="I811" s="148">
        <v>17</v>
      </c>
      <c r="J811" s="29">
        <v>11</v>
      </c>
      <c r="K811" s="29">
        <v>39</v>
      </c>
      <c r="L811" s="29">
        <v>37</v>
      </c>
      <c r="M811" s="29">
        <v>30</v>
      </c>
      <c r="N811" s="29">
        <v>29</v>
      </c>
      <c r="O811" s="29">
        <v>18</v>
      </c>
      <c r="P811" s="29">
        <v>21</v>
      </c>
      <c r="Q811" s="29">
        <v>24</v>
      </c>
      <c r="R811" s="29">
        <v>25</v>
      </c>
      <c r="S811" s="29">
        <v>24</v>
      </c>
      <c r="T811" s="6" t="s">
        <v>13956</v>
      </c>
      <c r="U811" s="6" t="s">
        <v>13956</v>
      </c>
      <c r="V811" s="6" t="s">
        <v>13956</v>
      </c>
      <c r="W811" s="6" t="s">
        <v>13956</v>
      </c>
      <c r="X811" s="6" t="s">
        <v>13956</v>
      </c>
      <c r="Y811" s="6" t="s">
        <v>13956</v>
      </c>
      <c r="Z811" s="7">
        <v>138</v>
      </c>
      <c r="AA811" s="7">
        <v>120</v>
      </c>
      <c r="AB811" s="8">
        <v>13</v>
      </c>
      <c r="AC811" s="149" t="s">
        <v>13956</v>
      </c>
      <c r="AD811" s="149" t="s">
        <v>290</v>
      </c>
      <c r="AE811" s="8">
        <v>18</v>
      </c>
      <c r="AF811" s="149" t="s">
        <v>290</v>
      </c>
      <c r="AG811" s="8">
        <v>204</v>
      </c>
      <c r="AH811" s="8">
        <v>15</v>
      </c>
      <c r="AI811" s="9">
        <v>258</v>
      </c>
      <c r="AJ811" s="150" t="s">
        <v>13956</v>
      </c>
      <c r="AK811" s="9">
        <v>258</v>
      </c>
    </row>
    <row r="812" spans="1:37">
      <c r="A812" s="10" t="s">
        <v>4209</v>
      </c>
      <c r="B812" s="11" t="s">
        <v>786</v>
      </c>
      <c r="C812" s="11" t="s">
        <v>11010</v>
      </c>
      <c r="D812" s="11" t="s">
        <v>11011</v>
      </c>
      <c r="E812" s="11" t="s">
        <v>4212</v>
      </c>
      <c r="F812" s="11" t="s">
        <v>13085</v>
      </c>
      <c r="G812" s="11" t="s">
        <v>7369</v>
      </c>
      <c r="H812" s="148">
        <v>1</v>
      </c>
      <c r="I812" s="148">
        <v>9</v>
      </c>
      <c r="J812" s="29">
        <v>33</v>
      </c>
      <c r="K812" s="6" t="s">
        <v>290</v>
      </c>
      <c r="L812" s="29">
        <v>14</v>
      </c>
      <c r="M812" s="6" t="s">
        <v>290</v>
      </c>
      <c r="N812" s="29">
        <v>11</v>
      </c>
      <c r="O812" s="6" t="s">
        <v>290</v>
      </c>
      <c r="P812" s="6" t="s">
        <v>290</v>
      </c>
      <c r="Q812" s="6" t="s">
        <v>290</v>
      </c>
      <c r="R812" s="6" t="s">
        <v>290</v>
      </c>
      <c r="S812" s="6" t="s">
        <v>290</v>
      </c>
      <c r="T812" s="6" t="s">
        <v>13956</v>
      </c>
      <c r="U812" s="6" t="s">
        <v>13956</v>
      </c>
      <c r="V812" s="6" t="s">
        <v>13956</v>
      </c>
      <c r="W812" s="6" t="s">
        <v>13956</v>
      </c>
      <c r="X812" s="6" t="s">
        <v>13956</v>
      </c>
      <c r="Y812" s="6" t="s">
        <v>13956</v>
      </c>
      <c r="Z812" s="7">
        <v>51</v>
      </c>
      <c r="AA812" s="7">
        <v>49</v>
      </c>
      <c r="AB812" s="149" t="s">
        <v>290</v>
      </c>
      <c r="AC812" s="149" t="s">
        <v>13956</v>
      </c>
      <c r="AD812" s="149" t="s">
        <v>290</v>
      </c>
      <c r="AE812" s="149" t="s">
        <v>13956</v>
      </c>
      <c r="AF812" s="149" t="s">
        <v>13956</v>
      </c>
      <c r="AG812" s="8">
        <v>96</v>
      </c>
      <c r="AH812" s="149" t="s">
        <v>13956</v>
      </c>
      <c r="AI812" s="9">
        <v>100</v>
      </c>
      <c r="AJ812" s="150" t="s">
        <v>13956</v>
      </c>
      <c r="AK812" s="9">
        <v>100</v>
      </c>
    </row>
    <row r="813" spans="1:37">
      <c r="A813" s="10" t="s">
        <v>4219</v>
      </c>
      <c r="B813" s="11" t="s">
        <v>4220</v>
      </c>
      <c r="C813" s="11" t="s">
        <v>13086</v>
      </c>
      <c r="D813" s="11" t="s">
        <v>4222</v>
      </c>
      <c r="E813" s="11" t="s">
        <v>4223</v>
      </c>
      <c r="F813" s="11" t="s">
        <v>13087</v>
      </c>
      <c r="G813" s="11" t="s">
        <v>7376</v>
      </c>
      <c r="H813" s="148">
        <v>1</v>
      </c>
      <c r="I813" s="148">
        <v>11.8</v>
      </c>
      <c r="J813" s="29">
        <v>32</v>
      </c>
      <c r="K813" s="29">
        <v>28</v>
      </c>
      <c r="L813" s="29">
        <v>17</v>
      </c>
      <c r="M813" s="29">
        <v>20</v>
      </c>
      <c r="N813" s="29">
        <v>21</v>
      </c>
      <c r="O813" s="29">
        <v>15</v>
      </c>
      <c r="P813" s="29">
        <v>20</v>
      </c>
      <c r="Q813" s="29">
        <v>20</v>
      </c>
      <c r="R813" s="29">
        <v>10</v>
      </c>
      <c r="S813" s="29">
        <v>19</v>
      </c>
      <c r="T813" s="6" t="s">
        <v>13956</v>
      </c>
      <c r="U813" s="6" t="s">
        <v>13956</v>
      </c>
      <c r="V813" s="6" t="s">
        <v>13956</v>
      </c>
      <c r="W813" s="6" t="s">
        <v>13956</v>
      </c>
      <c r="X813" s="6" t="s">
        <v>13956</v>
      </c>
      <c r="Y813" s="6" t="s">
        <v>13956</v>
      </c>
      <c r="Z813" s="7">
        <v>110</v>
      </c>
      <c r="AA813" s="7">
        <v>92</v>
      </c>
      <c r="AB813" s="149" t="s">
        <v>290</v>
      </c>
      <c r="AC813" s="149" t="s">
        <v>13956</v>
      </c>
      <c r="AD813" s="149" t="s">
        <v>290</v>
      </c>
      <c r="AE813" s="149" t="s">
        <v>290</v>
      </c>
      <c r="AF813" s="149" t="s">
        <v>13956</v>
      </c>
      <c r="AG813" s="8">
        <v>186</v>
      </c>
      <c r="AH813" s="149" t="s">
        <v>290</v>
      </c>
      <c r="AI813" s="9">
        <v>202</v>
      </c>
      <c r="AJ813" s="150" t="s">
        <v>13956</v>
      </c>
      <c r="AK813" s="9">
        <v>202</v>
      </c>
    </row>
    <row r="814" spans="1:37">
      <c r="A814" s="10" t="s">
        <v>4225</v>
      </c>
      <c r="B814" s="11" t="s">
        <v>4226</v>
      </c>
      <c r="C814" s="11" t="s">
        <v>13088</v>
      </c>
      <c r="D814" s="11" t="s">
        <v>4228</v>
      </c>
      <c r="E814" s="11" t="s">
        <v>4229</v>
      </c>
      <c r="F814" s="11" t="s">
        <v>13089</v>
      </c>
      <c r="G814" s="11" t="s">
        <v>7379</v>
      </c>
      <c r="H814" s="148">
        <v>1</v>
      </c>
      <c r="I814" s="148">
        <v>12</v>
      </c>
      <c r="J814" s="29">
        <v>52</v>
      </c>
      <c r="K814" s="29">
        <v>15</v>
      </c>
      <c r="L814" s="6" t="s">
        <v>290</v>
      </c>
      <c r="M814" s="29">
        <v>13</v>
      </c>
      <c r="N814" s="6" t="s">
        <v>290</v>
      </c>
      <c r="O814" s="6" t="s">
        <v>290</v>
      </c>
      <c r="P814" s="6" t="s">
        <v>290</v>
      </c>
      <c r="Q814" s="29">
        <v>18</v>
      </c>
      <c r="R814" s="29">
        <v>12</v>
      </c>
      <c r="S814" s="29">
        <v>11</v>
      </c>
      <c r="T814" s="6" t="s">
        <v>13956</v>
      </c>
      <c r="U814" s="6" t="s">
        <v>13956</v>
      </c>
      <c r="V814" s="6" t="s">
        <v>13956</v>
      </c>
      <c r="W814" s="6" t="s">
        <v>13956</v>
      </c>
      <c r="X814" s="6" t="s">
        <v>13956</v>
      </c>
      <c r="Y814" s="6" t="s">
        <v>13956</v>
      </c>
      <c r="Z814" s="7">
        <v>81</v>
      </c>
      <c r="AA814" s="7">
        <v>69</v>
      </c>
      <c r="AB814" s="149" t="s">
        <v>290</v>
      </c>
      <c r="AC814" s="149" t="s">
        <v>13956</v>
      </c>
      <c r="AD814" s="149" t="s">
        <v>13956</v>
      </c>
      <c r="AE814" s="149" t="s">
        <v>290</v>
      </c>
      <c r="AF814" s="149" t="s">
        <v>290</v>
      </c>
      <c r="AG814" s="8">
        <v>141</v>
      </c>
      <c r="AH814" s="149" t="s">
        <v>13956</v>
      </c>
      <c r="AI814" s="9">
        <v>150</v>
      </c>
      <c r="AJ814" s="150" t="s">
        <v>13956</v>
      </c>
      <c r="AK814" s="9">
        <v>150</v>
      </c>
    </row>
    <row r="815" spans="1:37">
      <c r="A815" s="10" t="s">
        <v>13090</v>
      </c>
      <c r="B815" s="11" t="s">
        <v>11019</v>
      </c>
      <c r="C815" s="11" t="s">
        <v>7211</v>
      </c>
      <c r="D815" s="11" t="s">
        <v>11021</v>
      </c>
      <c r="E815" s="11" t="s">
        <v>11022</v>
      </c>
      <c r="F815" s="11" t="s">
        <v>13091</v>
      </c>
      <c r="G815" s="11" t="s">
        <v>13092</v>
      </c>
      <c r="H815" s="148">
        <v>1</v>
      </c>
      <c r="I815" s="148">
        <v>6</v>
      </c>
      <c r="J815" s="29">
        <v>17</v>
      </c>
      <c r="K815" s="29">
        <v>11</v>
      </c>
      <c r="L815" s="29">
        <v>10</v>
      </c>
      <c r="M815" s="6" t="s">
        <v>290</v>
      </c>
      <c r="N815" s="6" t="s">
        <v>290</v>
      </c>
      <c r="O815" s="6" t="s">
        <v>290</v>
      </c>
      <c r="P815" s="6" t="s">
        <v>290</v>
      </c>
      <c r="Q815" s="6" t="s">
        <v>290</v>
      </c>
      <c r="R815" s="6" t="s">
        <v>290</v>
      </c>
      <c r="S815" s="6" t="s">
        <v>290</v>
      </c>
      <c r="T815" s="6" t="s">
        <v>13956</v>
      </c>
      <c r="U815" s="6" t="s">
        <v>13956</v>
      </c>
      <c r="V815" s="6" t="s">
        <v>13956</v>
      </c>
      <c r="W815" s="6" t="s">
        <v>13956</v>
      </c>
      <c r="X815" s="6" t="s">
        <v>13956</v>
      </c>
      <c r="Y815" s="6" t="s">
        <v>13956</v>
      </c>
      <c r="Z815" s="7">
        <v>28</v>
      </c>
      <c r="AA815" s="7">
        <v>45</v>
      </c>
      <c r="AB815" s="149" t="s">
        <v>13956</v>
      </c>
      <c r="AC815" s="149" t="s">
        <v>13956</v>
      </c>
      <c r="AD815" s="149" t="s">
        <v>13956</v>
      </c>
      <c r="AE815" s="149" t="s">
        <v>13956</v>
      </c>
      <c r="AF815" s="149" t="s">
        <v>13956</v>
      </c>
      <c r="AG815" s="8">
        <v>72</v>
      </c>
      <c r="AH815" s="149" t="s">
        <v>290</v>
      </c>
      <c r="AI815" s="9">
        <v>73</v>
      </c>
      <c r="AJ815" s="150" t="s">
        <v>13956</v>
      </c>
      <c r="AK815" s="9">
        <v>73</v>
      </c>
    </row>
    <row r="816" spans="1:37">
      <c r="A816" s="10" t="s">
        <v>4235</v>
      </c>
      <c r="B816" s="11" t="s">
        <v>4236</v>
      </c>
      <c r="C816" s="11" t="s">
        <v>11026</v>
      </c>
      <c r="D816" s="11" t="s">
        <v>4238</v>
      </c>
      <c r="E816" s="11" t="s">
        <v>4239</v>
      </c>
      <c r="F816" s="11" t="s">
        <v>13093</v>
      </c>
      <c r="G816" s="11" t="s">
        <v>13094</v>
      </c>
      <c r="H816" s="148">
        <v>1</v>
      </c>
      <c r="I816" s="148">
        <v>9</v>
      </c>
      <c r="J816" s="29">
        <v>33</v>
      </c>
      <c r="K816" s="29">
        <v>21</v>
      </c>
      <c r="L816" s="6" t="s">
        <v>290</v>
      </c>
      <c r="M816" s="6" t="s">
        <v>290</v>
      </c>
      <c r="N816" s="6" t="s">
        <v>290</v>
      </c>
      <c r="O816" s="29">
        <v>10</v>
      </c>
      <c r="P816" s="6" t="s">
        <v>290</v>
      </c>
      <c r="Q816" s="6" t="s">
        <v>290</v>
      </c>
      <c r="R816" s="29">
        <v>10</v>
      </c>
      <c r="S816" s="6" t="s">
        <v>290</v>
      </c>
      <c r="T816" s="6" t="s">
        <v>13956</v>
      </c>
      <c r="U816" s="6" t="s">
        <v>13956</v>
      </c>
      <c r="V816" s="6" t="s">
        <v>13956</v>
      </c>
      <c r="W816" s="6" t="s">
        <v>13956</v>
      </c>
      <c r="X816" s="6" t="s">
        <v>13956</v>
      </c>
      <c r="Y816" s="6" t="s">
        <v>13956</v>
      </c>
      <c r="Z816" s="7">
        <v>49</v>
      </c>
      <c r="AA816" s="7">
        <v>62</v>
      </c>
      <c r="AB816" s="149" t="s">
        <v>290</v>
      </c>
      <c r="AC816" s="149" t="s">
        <v>13956</v>
      </c>
      <c r="AD816" s="149" t="s">
        <v>13956</v>
      </c>
      <c r="AE816" s="149" t="s">
        <v>13956</v>
      </c>
      <c r="AF816" s="149" t="s">
        <v>13956</v>
      </c>
      <c r="AG816" s="8">
        <v>109</v>
      </c>
      <c r="AH816" s="149" t="s">
        <v>290</v>
      </c>
      <c r="AI816" s="9">
        <v>111</v>
      </c>
      <c r="AJ816" s="150" t="s">
        <v>13956</v>
      </c>
      <c r="AK816" s="9">
        <v>111</v>
      </c>
    </row>
    <row r="817" spans="1:37">
      <c r="A817" s="10" t="s">
        <v>4241</v>
      </c>
      <c r="B817" s="11" t="s">
        <v>4242</v>
      </c>
      <c r="C817" s="11" t="s">
        <v>13095</v>
      </c>
      <c r="D817" s="11" t="s">
        <v>4244</v>
      </c>
      <c r="E817" s="11" t="s">
        <v>4166</v>
      </c>
      <c r="F817" s="11" t="s">
        <v>13096</v>
      </c>
      <c r="G817" s="11" t="s">
        <v>7382</v>
      </c>
      <c r="H817" s="148">
        <v>4</v>
      </c>
      <c r="I817" s="148">
        <v>27.5</v>
      </c>
      <c r="J817" s="6" t="s">
        <v>13956</v>
      </c>
      <c r="K817" s="6" t="s">
        <v>13956</v>
      </c>
      <c r="L817" s="6" t="s">
        <v>13956</v>
      </c>
      <c r="M817" s="6" t="s">
        <v>13956</v>
      </c>
      <c r="N817" s="6" t="s">
        <v>13956</v>
      </c>
      <c r="O817" s="6" t="s">
        <v>13956</v>
      </c>
      <c r="P817" s="6" t="s">
        <v>13956</v>
      </c>
      <c r="Q817" s="6" t="s">
        <v>13956</v>
      </c>
      <c r="R817" s="6" t="s">
        <v>13956</v>
      </c>
      <c r="S817" s="6" t="s">
        <v>13956</v>
      </c>
      <c r="T817" s="29">
        <v>113</v>
      </c>
      <c r="U817" s="29">
        <v>92</v>
      </c>
      <c r="V817" s="29">
        <v>96</v>
      </c>
      <c r="W817" s="29">
        <v>82</v>
      </c>
      <c r="X817" s="6" t="s">
        <v>13956</v>
      </c>
      <c r="Y817" s="6" t="s">
        <v>13956</v>
      </c>
      <c r="Z817" s="7">
        <v>189</v>
      </c>
      <c r="AA817" s="7">
        <v>194</v>
      </c>
      <c r="AB817" s="149" t="s">
        <v>290</v>
      </c>
      <c r="AC817" s="149" t="s">
        <v>290</v>
      </c>
      <c r="AD817" s="8">
        <v>14</v>
      </c>
      <c r="AE817" s="8">
        <v>89</v>
      </c>
      <c r="AF817" s="149" t="s">
        <v>13956</v>
      </c>
      <c r="AG817" s="8">
        <v>270</v>
      </c>
      <c r="AH817" s="149" t="s">
        <v>290</v>
      </c>
      <c r="AI817" s="150" t="s">
        <v>13956</v>
      </c>
      <c r="AJ817" s="9">
        <v>383</v>
      </c>
      <c r="AK817" s="9">
        <v>383</v>
      </c>
    </row>
    <row r="818" spans="1:37">
      <c r="A818" s="10" t="s">
        <v>4245</v>
      </c>
      <c r="B818" s="11" t="s">
        <v>4246</v>
      </c>
      <c r="C818" s="11" t="s">
        <v>11033</v>
      </c>
      <c r="D818" s="11" t="s">
        <v>4249</v>
      </c>
      <c r="E818" s="11" t="s">
        <v>4159</v>
      </c>
      <c r="F818" s="11" t="s">
        <v>13097</v>
      </c>
      <c r="G818" s="11" t="s">
        <v>7388</v>
      </c>
      <c r="H818" s="148">
        <v>2</v>
      </c>
      <c r="I818" s="148">
        <v>30</v>
      </c>
      <c r="J818" s="29">
        <v>81</v>
      </c>
      <c r="K818" s="29">
        <v>49</v>
      </c>
      <c r="L818" s="29">
        <v>46</v>
      </c>
      <c r="M818" s="29">
        <v>51</v>
      </c>
      <c r="N818" s="29">
        <v>31</v>
      </c>
      <c r="O818" s="29">
        <v>57</v>
      </c>
      <c r="P818" s="29">
        <v>45</v>
      </c>
      <c r="Q818" s="29">
        <v>38</v>
      </c>
      <c r="R818" s="29">
        <v>58</v>
      </c>
      <c r="S818" s="29">
        <v>38</v>
      </c>
      <c r="T818" s="6" t="s">
        <v>13956</v>
      </c>
      <c r="U818" s="6" t="s">
        <v>13956</v>
      </c>
      <c r="V818" s="6" t="s">
        <v>13956</v>
      </c>
      <c r="W818" s="6" t="s">
        <v>13956</v>
      </c>
      <c r="X818" s="6" t="s">
        <v>13956</v>
      </c>
      <c r="Y818" s="6" t="s">
        <v>13956</v>
      </c>
      <c r="Z818" s="7">
        <v>252</v>
      </c>
      <c r="AA818" s="7">
        <v>242</v>
      </c>
      <c r="AB818" s="149" t="s">
        <v>13956</v>
      </c>
      <c r="AC818" s="149" t="s">
        <v>13956</v>
      </c>
      <c r="AD818" s="149" t="s">
        <v>290</v>
      </c>
      <c r="AE818" s="149" t="s">
        <v>290</v>
      </c>
      <c r="AF818" s="149" t="s">
        <v>290</v>
      </c>
      <c r="AG818" s="8">
        <v>460</v>
      </c>
      <c r="AH818" s="8">
        <v>16</v>
      </c>
      <c r="AI818" s="9">
        <v>494</v>
      </c>
      <c r="AJ818" s="150" t="s">
        <v>13956</v>
      </c>
      <c r="AK818" s="9">
        <v>494</v>
      </c>
    </row>
    <row r="819" spans="1:37">
      <c r="A819" s="10" t="s">
        <v>4250</v>
      </c>
      <c r="B819" s="11" t="s">
        <v>4251</v>
      </c>
      <c r="C819" s="11" t="s">
        <v>11043</v>
      </c>
      <c r="D819" s="11" t="s">
        <v>4254</v>
      </c>
      <c r="E819" s="11" t="s">
        <v>4166</v>
      </c>
      <c r="F819" s="11" t="s">
        <v>13098</v>
      </c>
      <c r="G819" s="11" t="s">
        <v>7391</v>
      </c>
      <c r="H819" s="148">
        <v>1</v>
      </c>
      <c r="I819" s="148">
        <v>17.3</v>
      </c>
      <c r="J819" s="29">
        <v>51</v>
      </c>
      <c r="K819" s="29">
        <v>28</v>
      </c>
      <c r="L819" s="29">
        <v>30</v>
      </c>
      <c r="M819" s="29">
        <v>26</v>
      </c>
      <c r="N819" s="29">
        <v>27</v>
      </c>
      <c r="O819" s="29">
        <v>24</v>
      </c>
      <c r="P819" s="29">
        <v>16</v>
      </c>
      <c r="Q819" s="29">
        <v>19</v>
      </c>
      <c r="R819" s="29">
        <v>18</v>
      </c>
      <c r="S819" s="29">
        <v>25</v>
      </c>
      <c r="T819" s="6" t="s">
        <v>13956</v>
      </c>
      <c r="U819" s="6" t="s">
        <v>13956</v>
      </c>
      <c r="V819" s="6" t="s">
        <v>13956</v>
      </c>
      <c r="W819" s="6" t="s">
        <v>13956</v>
      </c>
      <c r="X819" s="6" t="s">
        <v>13956</v>
      </c>
      <c r="Y819" s="6" t="s">
        <v>13956</v>
      </c>
      <c r="Z819" s="7">
        <v>141</v>
      </c>
      <c r="AA819" s="7">
        <v>123</v>
      </c>
      <c r="AB819" s="149" t="s">
        <v>290</v>
      </c>
      <c r="AC819" s="149" t="s">
        <v>290</v>
      </c>
      <c r="AD819" s="149" t="s">
        <v>290</v>
      </c>
      <c r="AE819" s="8">
        <v>12</v>
      </c>
      <c r="AF819" s="149" t="s">
        <v>13956</v>
      </c>
      <c r="AG819" s="8">
        <v>229</v>
      </c>
      <c r="AH819" s="8">
        <v>17</v>
      </c>
      <c r="AI819" s="9">
        <v>264</v>
      </c>
      <c r="AJ819" s="150" t="s">
        <v>13956</v>
      </c>
      <c r="AK819" s="9">
        <v>264</v>
      </c>
    </row>
    <row r="820" spans="1:37">
      <c r="A820" s="10" t="s">
        <v>13099</v>
      </c>
      <c r="B820" s="11" t="s">
        <v>13100</v>
      </c>
      <c r="C820" s="11" t="s">
        <v>13101</v>
      </c>
      <c r="D820" s="11" t="s">
        <v>13102</v>
      </c>
      <c r="E820" s="11" t="s">
        <v>4172</v>
      </c>
      <c r="F820" s="11" t="s">
        <v>13103</v>
      </c>
      <c r="G820" s="11" t="s">
        <v>13104</v>
      </c>
      <c r="H820" s="148">
        <v>1</v>
      </c>
      <c r="I820" s="148">
        <v>6</v>
      </c>
      <c r="J820" s="6" t="s">
        <v>13956</v>
      </c>
      <c r="K820" s="6" t="s">
        <v>13956</v>
      </c>
      <c r="L820" s="6" t="s">
        <v>13956</v>
      </c>
      <c r="M820" s="6" t="s">
        <v>13956</v>
      </c>
      <c r="N820" s="6" t="s">
        <v>13956</v>
      </c>
      <c r="O820" s="6" t="s">
        <v>13956</v>
      </c>
      <c r="P820" s="6" t="s">
        <v>13956</v>
      </c>
      <c r="Q820" s="6" t="s">
        <v>13956</v>
      </c>
      <c r="R820" s="6" t="s">
        <v>13956</v>
      </c>
      <c r="S820" s="6" t="s">
        <v>13956</v>
      </c>
      <c r="T820" s="6" t="s">
        <v>13956</v>
      </c>
      <c r="U820" s="6" t="s">
        <v>290</v>
      </c>
      <c r="V820" s="29">
        <v>13</v>
      </c>
      <c r="W820" s="29">
        <v>12</v>
      </c>
      <c r="X820" s="6" t="s">
        <v>13956</v>
      </c>
      <c r="Y820" s="6" t="s">
        <v>13956</v>
      </c>
      <c r="Z820" s="7">
        <v>18</v>
      </c>
      <c r="AA820" s="7">
        <v>14</v>
      </c>
      <c r="AB820" s="149" t="s">
        <v>13956</v>
      </c>
      <c r="AC820" s="149" t="s">
        <v>13956</v>
      </c>
      <c r="AD820" s="149" t="s">
        <v>13956</v>
      </c>
      <c r="AE820" s="8">
        <v>28</v>
      </c>
      <c r="AF820" s="149" t="s">
        <v>290</v>
      </c>
      <c r="AG820" s="149" t="s">
        <v>13956</v>
      </c>
      <c r="AH820" s="149" t="s">
        <v>13956</v>
      </c>
      <c r="AI820" s="150" t="s">
        <v>13956</v>
      </c>
      <c r="AJ820" s="9">
        <v>32</v>
      </c>
      <c r="AK820" s="9">
        <v>32</v>
      </c>
    </row>
    <row r="821" spans="1:37">
      <c r="A821" s="10" t="s">
        <v>4255</v>
      </c>
      <c r="B821" s="11" t="s">
        <v>4256</v>
      </c>
      <c r="C821" s="11" t="s">
        <v>11046</v>
      </c>
      <c r="D821" s="11" t="s">
        <v>4258</v>
      </c>
      <c r="E821" s="11" t="s">
        <v>4166</v>
      </c>
      <c r="F821" s="11" t="s">
        <v>13105</v>
      </c>
      <c r="G821" s="11" t="s">
        <v>7394</v>
      </c>
      <c r="H821" s="148">
        <v>3.5</v>
      </c>
      <c r="I821" s="148">
        <v>10.5</v>
      </c>
      <c r="J821" s="6" t="s">
        <v>13956</v>
      </c>
      <c r="K821" s="6" t="s">
        <v>13956</v>
      </c>
      <c r="L821" s="6" t="s">
        <v>13956</v>
      </c>
      <c r="M821" s="6" t="s">
        <v>13956</v>
      </c>
      <c r="N821" s="6" t="s">
        <v>13956</v>
      </c>
      <c r="O821" s="6" t="s">
        <v>13956</v>
      </c>
      <c r="P821" s="6" t="s">
        <v>13956</v>
      </c>
      <c r="Q821" s="6" t="s">
        <v>13956</v>
      </c>
      <c r="R821" s="6" t="s">
        <v>13956</v>
      </c>
      <c r="S821" s="6" t="s">
        <v>13956</v>
      </c>
      <c r="T821" s="6" t="s">
        <v>13956</v>
      </c>
      <c r="U821" s="6" t="s">
        <v>13956</v>
      </c>
      <c r="V821" s="6" t="s">
        <v>13956</v>
      </c>
      <c r="W821" s="6" t="s">
        <v>13956</v>
      </c>
      <c r="X821" s="29">
        <v>100</v>
      </c>
      <c r="Y821" s="29">
        <v>44</v>
      </c>
      <c r="Z821" s="7">
        <v>68</v>
      </c>
      <c r="AA821" s="7">
        <v>76</v>
      </c>
      <c r="AB821" s="149" t="s">
        <v>290</v>
      </c>
      <c r="AC821" s="149" t="s">
        <v>13956</v>
      </c>
      <c r="AD821" s="8">
        <v>16</v>
      </c>
      <c r="AE821" s="8">
        <v>48</v>
      </c>
      <c r="AF821" s="149" t="s">
        <v>13956</v>
      </c>
      <c r="AG821" s="8">
        <v>73</v>
      </c>
      <c r="AH821" s="149" t="s">
        <v>290</v>
      </c>
      <c r="AI821" s="9">
        <v>100</v>
      </c>
      <c r="AJ821" s="9">
        <v>44</v>
      </c>
      <c r="AK821" s="9">
        <v>144</v>
      </c>
    </row>
    <row r="822" spans="1:37">
      <c r="A822" s="10" t="s">
        <v>4259</v>
      </c>
      <c r="B822" s="11" t="s">
        <v>4162</v>
      </c>
      <c r="C822" s="11" t="s">
        <v>11062</v>
      </c>
      <c r="D822" s="11" t="s">
        <v>4261</v>
      </c>
      <c r="E822" s="11" t="s">
        <v>4262</v>
      </c>
      <c r="F822" s="11" t="s">
        <v>13112</v>
      </c>
      <c r="G822" s="11" t="s">
        <v>7397</v>
      </c>
      <c r="H822" s="148">
        <v>3.5</v>
      </c>
      <c r="I822" s="148">
        <v>28</v>
      </c>
      <c r="J822" s="29">
        <v>55</v>
      </c>
      <c r="K822" s="29">
        <v>56</v>
      </c>
      <c r="L822" s="29">
        <v>43</v>
      </c>
      <c r="M822" s="29">
        <v>40</v>
      </c>
      <c r="N822" s="29">
        <v>50</v>
      </c>
      <c r="O822" s="29">
        <v>51</v>
      </c>
      <c r="P822" s="29">
        <v>47</v>
      </c>
      <c r="Q822" s="29">
        <v>45</v>
      </c>
      <c r="R822" s="29">
        <v>38</v>
      </c>
      <c r="S822" s="29">
        <v>57</v>
      </c>
      <c r="T822" s="6" t="s">
        <v>13956</v>
      </c>
      <c r="U822" s="6" t="s">
        <v>13956</v>
      </c>
      <c r="V822" s="6" t="s">
        <v>13956</v>
      </c>
      <c r="W822" s="6" t="s">
        <v>13956</v>
      </c>
      <c r="X822" s="29">
        <v>19</v>
      </c>
      <c r="Y822" s="6" t="s">
        <v>13956</v>
      </c>
      <c r="Z822" s="7">
        <v>264</v>
      </c>
      <c r="AA822" s="7">
        <v>237</v>
      </c>
      <c r="AB822" s="149" t="s">
        <v>290</v>
      </c>
      <c r="AC822" s="149" t="s">
        <v>13956</v>
      </c>
      <c r="AD822" s="149" t="s">
        <v>290</v>
      </c>
      <c r="AE822" s="149" t="s">
        <v>290</v>
      </c>
      <c r="AF822" s="149" t="s">
        <v>13956</v>
      </c>
      <c r="AG822" s="8">
        <v>463</v>
      </c>
      <c r="AH822" s="8">
        <v>24</v>
      </c>
      <c r="AI822" s="9">
        <v>501</v>
      </c>
      <c r="AJ822" s="150" t="s">
        <v>13956</v>
      </c>
      <c r="AK822" s="9">
        <v>501</v>
      </c>
    </row>
    <row r="823" spans="1:37">
      <c r="A823" s="10" t="s">
        <v>13113</v>
      </c>
      <c r="B823" s="11" t="s">
        <v>11064</v>
      </c>
      <c r="C823" s="11" t="s">
        <v>11066</v>
      </c>
      <c r="D823" s="11" t="s">
        <v>11067</v>
      </c>
      <c r="E823" s="11" t="s">
        <v>4262</v>
      </c>
      <c r="F823" s="11" t="s">
        <v>13114</v>
      </c>
      <c r="G823" s="11" t="s">
        <v>13115</v>
      </c>
      <c r="H823" s="148">
        <v>1</v>
      </c>
      <c r="I823" s="148">
        <v>16.5</v>
      </c>
      <c r="J823" s="29">
        <v>30</v>
      </c>
      <c r="K823" s="29">
        <v>15</v>
      </c>
      <c r="L823" s="29">
        <v>13</v>
      </c>
      <c r="M823" s="29">
        <v>11</v>
      </c>
      <c r="N823" s="6" t="s">
        <v>290</v>
      </c>
      <c r="O823" s="6" t="s">
        <v>290</v>
      </c>
      <c r="P823" s="29">
        <v>10</v>
      </c>
      <c r="Q823" s="29">
        <v>17</v>
      </c>
      <c r="R823" s="29">
        <v>13</v>
      </c>
      <c r="S823" s="29">
        <v>17</v>
      </c>
      <c r="T823" s="6" t="s">
        <v>13956</v>
      </c>
      <c r="U823" s="6" t="s">
        <v>13956</v>
      </c>
      <c r="V823" s="6" t="s">
        <v>13956</v>
      </c>
      <c r="W823" s="6" t="s">
        <v>13956</v>
      </c>
      <c r="X823" s="29">
        <v>23</v>
      </c>
      <c r="Y823" s="6" t="s">
        <v>13956</v>
      </c>
      <c r="Z823" s="7">
        <v>86</v>
      </c>
      <c r="AA823" s="7">
        <v>76</v>
      </c>
      <c r="AB823" s="149" t="s">
        <v>13956</v>
      </c>
      <c r="AC823" s="149" t="s">
        <v>290</v>
      </c>
      <c r="AD823" s="149" t="s">
        <v>13956</v>
      </c>
      <c r="AE823" s="8">
        <v>15</v>
      </c>
      <c r="AF823" s="149" t="s">
        <v>13956</v>
      </c>
      <c r="AG823" s="8">
        <v>124</v>
      </c>
      <c r="AH823" s="8">
        <v>22</v>
      </c>
      <c r="AI823" s="9">
        <v>162</v>
      </c>
      <c r="AJ823" s="150" t="s">
        <v>13956</v>
      </c>
      <c r="AK823" s="9">
        <v>162</v>
      </c>
    </row>
    <row r="824" spans="1:37">
      <c r="A824" s="10" t="s">
        <v>4264</v>
      </c>
      <c r="B824" s="11" t="s">
        <v>2217</v>
      </c>
      <c r="C824" s="11" t="s">
        <v>13116</v>
      </c>
      <c r="D824" s="11" t="s">
        <v>4266</v>
      </c>
      <c r="E824" s="11" t="s">
        <v>4262</v>
      </c>
      <c r="F824" s="11" t="s">
        <v>13117</v>
      </c>
      <c r="G824" s="11" t="s">
        <v>7400</v>
      </c>
      <c r="H824" s="148">
        <v>1</v>
      </c>
      <c r="I824" s="148">
        <v>28</v>
      </c>
      <c r="J824" s="29">
        <v>75</v>
      </c>
      <c r="K824" s="29">
        <v>36</v>
      </c>
      <c r="L824" s="29">
        <v>23</v>
      </c>
      <c r="M824" s="29">
        <v>31</v>
      </c>
      <c r="N824" s="29">
        <v>27</v>
      </c>
      <c r="O824" s="29">
        <v>30</v>
      </c>
      <c r="P824" s="29">
        <v>45</v>
      </c>
      <c r="Q824" s="29">
        <v>36</v>
      </c>
      <c r="R824" s="29">
        <v>40</v>
      </c>
      <c r="S824" s="29">
        <v>53</v>
      </c>
      <c r="T824" s="6" t="s">
        <v>13956</v>
      </c>
      <c r="U824" s="6" t="s">
        <v>13956</v>
      </c>
      <c r="V824" s="6" t="s">
        <v>13956</v>
      </c>
      <c r="W824" s="6" t="s">
        <v>13956</v>
      </c>
      <c r="X824" s="6" t="s">
        <v>13956</v>
      </c>
      <c r="Y824" s="6" t="s">
        <v>13956</v>
      </c>
      <c r="Z824" s="7">
        <v>186</v>
      </c>
      <c r="AA824" s="7">
        <v>210</v>
      </c>
      <c r="AB824" s="149" t="s">
        <v>290</v>
      </c>
      <c r="AC824" s="149" t="s">
        <v>290</v>
      </c>
      <c r="AD824" s="149" t="s">
        <v>290</v>
      </c>
      <c r="AE824" s="149" t="s">
        <v>290</v>
      </c>
      <c r="AF824" s="149" t="s">
        <v>290</v>
      </c>
      <c r="AG824" s="8">
        <v>365</v>
      </c>
      <c r="AH824" s="149" t="s">
        <v>290</v>
      </c>
      <c r="AI824" s="9">
        <v>396</v>
      </c>
      <c r="AJ824" s="150" t="s">
        <v>13956</v>
      </c>
      <c r="AK824" s="9">
        <v>396</v>
      </c>
    </row>
    <row r="825" spans="1:37">
      <c r="A825" s="10" t="s">
        <v>4267</v>
      </c>
      <c r="B825" s="11" t="s">
        <v>4268</v>
      </c>
      <c r="C825" s="11" t="s">
        <v>7401</v>
      </c>
      <c r="D825" s="11" t="s">
        <v>4271</v>
      </c>
      <c r="E825" s="11" t="s">
        <v>4262</v>
      </c>
      <c r="F825" s="11" t="s">
        <v>13118</v>
      </c>
      <c r="G825" s="11" t="s">
        <v>7403</v>
      </c>
      <c r="H825" s="148">
        <v>1</v>
      </c>
      <c r="I825" s="148">
        <v>21.9</v>
      </c>
      <c r="J825" s="6" t="s">
        <v>13956</v>
      </c>
      <c r="K825" s="29">
        <v>46</v>
      </c>
      <c r="L825" s="29">
        <v>39</v>
      </c>
      <c r="M825" s="29">
        <v>39</v>
      </c>
      <c r="N825" s="29">
        <v>36</v>
      </c>
      <c r="O825" s="29">
        <v>32</v>
      </c>
      <c r="P825" s="29">
        <v>30</v>
      </c>
      <c r="Q825" s="29">
        <v>27</v>
      </c>
      <c r="R825" s="29">
        <v>33</v>
      </c>
      <c r="S825" s="29">
        <v>43</v>
      </c>
      <c r="T825" s="6" t="s">
        <v>13956</v>
      </c>
      <c r="U825" s="6" t="s">
        <v>13956</v>
      </c>
      <c r="V825" s="6" t="s">
        <v>13956</v>
      </c>
      <c r="W825" s="6" t="s">
        <v>13956</v>
      </c>
      <c r="X825" s="29">
        <v>18</v>
      </c>
      <c r="Y825" s="6" t="s">
        <v>13956</v>
      </c>
      <c r="Z825" s="7">
        <v>182</v>
      </c>
      <c r="AA825" s="7">
        <v>161</v>
      </c>
      <c r="AB825" s="8">
        <v>12</v>
      </c>
      <c r="AC825" s="149" t="s">
        <v>13956</v>
      </c>
      <c r="AD825" s="8">
        <v>12</v>
      </c>
      <c r="AE825" s="8">
        <v>18</v>
      </c>
      <c r="AF825" s="149" t="s">
        <v>290</v>
      </c>
      <c r="AG825" s="8">
        <v>277</v>
      </c>
      <c r="AH825" s="8">
        <v>21</v>
      </c>
      <c r="AI825" s="9">
        <v>343</v>
      </c>
      <c r="AJ825" s="150" t="s">
        <v>13956</v>
      </c>
      <c r="AK825" s="9">
        <v>343</v>
      </c>
    </row>
    <row r="826" spans="1:37">
      <c r="A826" s="10" t="s">
        <v>4279</v>
      </c>
      <c r="B826" s="11" t="s">
        <v>4280</v>
      </c>
      <c r="C826" s="11" t="s">
        <v>11080</v>
      </c>
      <c r="D826" s="11" t="s">
        <v>4283</v>
      </c>
      <c r="E826" s="11" t="s">
        <v>4262</v>
      </c>
      <c r="F826" s="11" t="s">
        <v>13119</v>
      </c>
      <c r="G826" s="11" t="s">
        <v>7411</v>
      </c>
      <c r="H826" s="148">
        <v>2.5</v>
      </c>
      <c r="I826" s="148">
        <v>10</v>
      </c>
      <c r="J826" s="6" t="s">
        <v>13956</v>
      </c>
      <c r="K826" s="6" t="s">
        <v>13956</v>
      </c>
      <c r="L826" s="6" t="s">
        <v>13956</v>
      </c>
      <c r="M826" s="6" t="s">
        <v>13956</v>
      </c>
      <c r="N826" s="6" t="s">
        <v>13956</v>
      </c>
      <c r="O826" s="6" t="s">
        <v>13956</v>
      </c>
      <c r="P826" s="6" t="s">
        <v>13956</v>
      </c>
      <c r="Q826" s="6" t="s">
        <v>13956</v>
      </c>
      <c r="R826" s="6" t="s">
        <v>13956</v>
      </c>
      <c r="S826" s="6" t="s">
        <v>13956</v>
      </c>
      <c r="T826" s="29">
        <v>30</v>
      </c>
      <c r="U826" s="29">
        <v>47</v>
      </c>
      <c r="V826" s="29">
        <v>43</v>
      </c>
      <c r="W826" s="29">
        <v>34</v>
      </c>
      <c r="X826" s="6" t="s">
        <v>13956</v>
      </c>
      <c r="Y826" s="6" t="s">
        <v>13956</v>
      </c>
      <c r="Z826" s="7">
        <v>80</v>
      </c>
      <c r="AA826" s="7">
        <v>74</v>
      </c>
      <c r="AB826" s="149" t="s">
        <v>290</v>
      </c>
      <c r="AC826" s="149" t="s">
        <v>13956</v>
      </c>
      <c r="AD826" s="149" t="s">
        <v>290</v>
      </c>
      <c r="AE826" s="149" t="s">
        <v>290</v>
      </c>
      <c r="AF826" s="149" t="s">
        <v>13956</v>
      </c>
      <c r="AG826" s="8">
        <v>139</v>
      </c>
      <c r="AH826" s="149" t="s">
        <v>290</v>
      </c>
      <c r="AI826" s="150" t="s">
        <v>13956</v>
      </c>
      <c r="AJ826" s="9">
        <v>154</v>
      </c>
      <c r="AK826" s="9">
        <v>154</v>
      </c>
    </row>
    <row r="827" spans="1:37">
      <c r="A827" s="10" t="s">
        <v>4287</v>
      </c>
      <c r="B827" s="11" t="s">
        <v>4288</v>
      </c>
      <c r="C827" s="11" t="s">
        <v>11086</v>
      </c>
      <c r="D827" s="11" t="s">
        <v>4290</v>
      </c>
      <c r="E827" s="11" t="s">
        <v>4262</v>
      </c>
      <c r="F827" s="11" t="s">
        <v>13121</v>
      </c>
      <c r="G827" s="11" t="s">
        <v>7417</v>
      </c>
      <c r="H827" s="148">
        <v>2</v>
      </c>
      <c r="I827" s="148">
        <v>17.5</v>
      </c>
      <c r="J827" s="29">
        <v>32</v>
      </c>
      <c r="K827" s="29">
        <v>18</v>
      </c>
      <c r="L827" s="29">
        <v>24</v>
      </c>
      <c r="M827" s="29">
        <v>23</v>
      </c>
      <c r="N827" s="29">
        <v>19</v>
      </c>
      <c r="O827" s="29">
        <v>21</v>
      </c>
      <c r="P827" s="29">
        <v>22</v>
      </c>
      <c r="Q827" s="29">
        <v>24</v>
      </c>
      <c r="R827" s="29">
        <v>18</v>
      </c>
      <c r="S827" s="29">
        <v>11</v>
      </c>
      <c r="T827" s="6" t="s">
        <v>13956</v>
      </c>
      <c r="U827" s="6" t="s">
        <v>13956</v>
      </c>
      <c r="V827" s="6" t="s">
        <v>13956</v>
      </c>
      <c r="W827" s="6" t="s">
        <v>13956</v>
      </c>
      <c r="X827" s="6" t="s">
        <v>290</v>
      </c>
      <c r="Y827" s="6" t="s">
        <v>13956</v>
      </c>
      <c r="Z827" s="7">
        <v>110</v>
      </c>
      <c r="AA827" s="7">
        <v>107</v>
      </c>
      <c r="AB827" s="149" t="s">
        <v>290</v>
      </c>
      <c r="AC827" s="149" t="s">
        <v>13956</v>
      </c>
      <c r="AD827" s="149" t="s">
        <v>13956</v>
      </c>
      <c r="AE827" s="149" t="s">
        <v>290</v>
      </c>
      <c r="AF827" s="149" t="s">
        <v>290</v>
      </c>
      <c r="AG827" s="8">
        <v>204</v>
      </c>
      <c r="AH827" s="149" t="s">
        <v>290</v>
      </c>
      <c r="AI827" s="9">
        <v>217</v>
      </c>
      <c r="AJ827" s="150" t="s">
        <v>13956</v>
      </c>
      <c r="AK827" s="9">
        <v>217</v>
      </c>
    </row>
    <row r="828" spans="1:37">
      <c r="A828" s="10" t="s">
        <v>4291</v>
      </c>
      <c r="B828" s="11" t="s">
        <v>4292</v>
      </c>
      <c r="C828" s="11" t="s">
        <v>11089</v>
      </c>
      <c r="D828" s="11" t="s">
        <v>4295</v>
      </c>
      <c r="E828" s="11" t="s">
        <v>4262</v>
      </c>
      <c r="F828" s="11" t="s">
        <v>13122</v>
      </c>
      <c r="G828" s="11" t="s">
        <v>7420</v>
      </c>
      <c r="H828" s="148">
        <v>1</v>
      </c>
      <c r="I828" s="148">
        <v>18</v>
      </c>
      <c r="J828" s="29">
        <v>48</v>
      </c>
      <c r="K828" s="29">
        <v>22</v>
      </c>
      <c r="L828" s="29">
        <v>24</v>
      </c>
      <c r="M828" s="29">
        <v>20</v>
      </c>
      <c r="N828" s="29">
        <v>21</v>
      </c>
      <c r="O828" s="6" t="s">
        <v>290</v>
      </c>
      <c r="P828" s="29">
        <v>26</v>
      </c>
      <c r="Q828" s="29">
        <v>14</v>
      </c>
      <c r="R828" s="29">
        <v>21</v>
      </c>
      <c r="S828" s="29">
        <v>24</v>
      </c>
      <c r="T828" s="6" t="s">
        <v>13956</v>
      </c>
      <c r="U828" s="6" t="s">
        <v>13956</v>
      </c>
      <c r="V828" s="6" t="s">
        <v>13956</v>
      </c>
      <c r="W828" s="6" t="s">
        <v>13956</v>
      </c>
      <c r="X828" s="6" t="s">
        <v>290</v>
      </c>
      <c r="Y828" s="6" t="s">
        <v>13956</v>
      </c>
      <c r="Z828" s="7">
        <v>113</v>
      </c>
      <c r="AA828" s="7">
        <v>125</v>
      </c>
      <c r="AB828" s="149" t="s">
        <v>13956</v>
      </c>
      <c r="AC828" s="149" t="s">
        <v>13956</v>
      </c>
      <c r="AD828" s="149" t="s">
        <v>290</v>
      </c>
      <c r="AE828" s="149" t="s">
        <v>290</v>
      </c>
      <c r="AF828" s="149" t="s">
        <v>13956</v>
      </c>
      <c r="AG828" s="8">
        <v>215</v>
      </c>
      <c r="AH828" s="8">
        <v>13</v>
      </c>
      <c r="AI828" s="9">
        <v>238</v>
      </c>
      <c r="AJ828" s="150" t="s">
        <v>13956</v>
      </c>
      <c r="AK828" s="9">
        <v>238</v>
      </c>
    </row>
    <row r="829" spans="1:37">
      <c r="A829" s="10" t="s">
        <v>4296</v>
      </c>
      <c r="B829" s="11" t="s">
        <v>4297</v>
      </c>
      <c r="C829" s="11" t="s">
        <v>11092</v>
      </c>
      <c r="D829" s="11" t="s">
        <v>4300</v>
      </c>
      <c r="E829" s="11" t="s">
        <v>4262</v>
      </c>
      <c r="F829" s="11" t="s">
        <v>13123</v>
      </c>
      <c r="G829" s="11" t="s">
        <v>7423</v>
      </c>
      <c r="H829" s="148">
        <v>5</v>
      </c>
      <c r="I829" s="148">
        <v>46</v>
      </c>
      <c r="J829" s="6" t="s">
        <v>13956</v>
      </c>
      <c r="K829" s="6" t="s">
        <v>13956</v>
      </c>
      <c r="L829" s="6" t="s">
        <v>13956</v>
      </c>
      <c r="M829" s="6" t="s">
        <v>13956</v>
      </c>
      <c r="N829" s="6" t="s">
        <v>13956</v>
      </c>
      <c r="O829" s="6" t="s">
        <v>13956</v>
      </c>
      <c r="P829" s="6" t="s">
        <v>13956</v>
      </c>
      <c r="Q829" s="6" t="s">
        <v>13956</v>
      </c>
      <c r="R829" s="6" t="s">
        <v>13956</v>
      </c>
      <c r="S829" s="6" t="s">
        <v>13956</v>
      </c>
      <c r="T829" s="29">
        <v>175</v>
      </c>
      <c r="U829" s="29">
        <v>169</v>
      </c>
      <c r="V829" s="29">
        <v>195</v>
      </c>
      <c r="W829" s="29">
        <v>186</v>
      </c>
      <c r="X829" s="6" t="s">
        <v>13956</v>
      </c>
      <c r="Y829" s="6" t="s">
        <v>13956</v>
      </c>
      <c r="Z829" s="7">
        <v>363</v>
      </c>
      <c r="AA829" s="7">
        <v>362</v>
      </c>
      <c r="AB829" s="8">
        <v>19</v>
      </c>
      <c r="AC829" s="149" t="s">
        <v>290</v>
      </c>
      <c r="AD829" s="8">
        <v>33</v>
      </c>
      <c r="AE829" s="8">
        <v>22</v>
      </c>
      <c r="AF829" s="149" t="s">
        <v>290</v>
      </c>
      <c r="AG829" s="8">
        <v>629</v>
      </c>
      <c r="AH829" s="8">
        <v>15</v>
      </c>
      <c r="AI829" s="150" t="s">
        <v>13956</v>
      </c>
      <c r="AJ829" s="9">
        <v>725</v>
      </c>
      <c r="AK829" s="9">
        <v>725</v>
      </c>
    </row>
    <row r="830" spans="1:37">
      <c r="A830" s="10" t="s">
        <v>4301</v>
      </c>
      <c r="B830" s="11" t="s">
        <v>1436</v>
      </c>
      <c r="C830" s="11" t="s">
        <v>11095</v>
      </c>
      <c r="D830" s="11" t="s">
        <v>4303</v>
      </c>
      <c r="E830" s="11" t="s">
        <v>4262</v>
      </c>
      <c r="F830" s="11" t="s">
        <v>13124</v>
      </c>
      <c r="G830" s="11" t="s">
        <v>7426</v>
      </c>
      <c r="H830" s="148">
        <v>1.5</v>
      </c>
      <c r="I830" s="148">
        <v>26</v>
      </c>
      <c r="J830" s="29">
        <v>34</v>
      </c>
      <c r="K830" s="29">
        <v>33</v>
      </c>
      <c r="L830" s="29">
        <v>44</v>
      </c>
      <c r="M830" s="29">
        <v>28</v>
      </c>
      <c r="N830" s="29">
        <v>31</v>
      </c>
      <c r="O830" s="29">
        <v>42</v>
      </c>
      <c r="P830" s="29">
        <v>36</v>
      </c>
      <c r="Q830" s="29">
        <v>46</v>
      </c>
      <c r="R830" s="29">
        <v>40</v>
      </c>
      <c r="S830" s="29">
        <v>51</v>
      </c>
      <c r="T830" s="6" t="s">
        <v>13956</v>
      </c>
      <c r="U830" s="6" t="s">
        <v>13956</v>
      </c>
      <c r="V830" s="6" t="s">
        <v>13956</v>
      </c>
      <c r="W830" s="6" t="s">
        <v>13956</v>
      </c>
      <c r="X830" s="6" t="s">
        <v>13956</v>
      </c>
      <c r="Y830" s="6" t="s">
        <v>13956</v>
      </c>
      <c r="Z830" s="7">
        <v>195</v>
      </c>
      <c r="AA830" s="7">
        <v>190</v>
      </c>
      <c r="AB830" s="8">
        <v>17</v>
      </c>
      <c r="AC830" s="149" t="s">
        <v>13956</v>
      </c>
      <c r="AD830" s="8">
        <v>12</v>
      </c>
      <c r="AE830" s="149" t="s">
        <v>290</v>
      </c>
      <c r="AF830" s="149" t="s">
        <v>290</v>
      </c>
      <c r="AG830" s="8">
        <v>339</v>
      </c>
      <c r="AH830" s="8">
        <v>11</v>
      </c>
      <c r="AI830" s="9">
        <v>385</v>
      </c>
      <c r="AJ830" s="150" t="s">
        <v>13956</v>
      </c>
      <c r="AK830" s="9">
        <v>385</v>
      </c>
    </row>
    <row r="831" spans="1:37">
      <c r="A831" s="10" t="s">
        <v>4304</v>
      </c>
      <c r="B831" s="11" t="s">
        <v>4305</v>
      </c>
      <c r="C831" s="11" t="s">
        <v>11098</v>
      </c>
      <c r="D831" s="11" t="s">
        <v>4307</v>
      </c>
      <c r="E831" s="11" t="s">
        <v>4262</v>
      </c>
      <c r="F831" s="11" t="s">
        <v>13125</v>
      </c>
      <c r="G831" s="11" t="s">
        <v>7429</v>
      </c>
      <c r="H831" s="148">
        <v>1</v>
      </c>
      <c r="I831" s="148">
        <v>15</v>
      </c>
      <c r="J831" s="29">
        <v>50</v>
      </c>
      <c r="K831" s="6" t="s">
        <v>290</v>
      </c>
      <c r="L831" s="6" t="s">
        <v>290</v>
      </c>
      <c r="M831" s="29">
        <v>20</v>
      </c>
      <c r="N831" s="29">
        <v>13</v>
      </c>
      <c r="O831" s="29">
        <v>13</v>
      </c>
      <c r="P831" s="29">
        <v>17</v>
      </c>
      <c r="Q831" s="29">
        <v>14</v>
      </c>
      <c r="R831" s="29">
        <v>23</v>
      </c>
      <c r="S831" s="6" t="s">
        <v>290</v>
      </c>
      <c r="T831" s="6" t="s">
        <v>13956</v>
      </c>
      <c r="U831" s="6" t="s">
        <v>13956</v>
      </c>
      <c r="V831" s="6" t="s">
        <v>13956</v>
      </c>
      <c r="W831" s="6" t="s">
        <v>13956</v>
      </c>
      <c r="X831" s="6" t="s">
        <v>13956</v>
      </c>
      <c r="Y831" s="6" t="s">
        <v>13956</v>
      </c>
      <c r="Z831" s="7">
        <v>86</v>
      </c>
      <c r="AA831" s="7">
        <v>85</v>
      </c>
      <c r="AB831" s="149" t="s">
        <v>13956</v>
      </c>
      <c r="AC831" s="149" t="s">
        <v>13956</v>
      </c>
      <c r="AD831" s="149" t="s">
        <v>290</v>
      </c>
      <c r="AE831" s="149" t="s">
        <v>290</v>
      </c>
      <c r="AF831" s="149" t="s">
        <v>13956</v>
      </c>
      <c r="AG831" s="8">
        <v>162</v>
      </c>
      <c r="AH831" s="149" t="s">
        <v>290</v>
      </c>
      <c r="AI831" s="9">
        <v>171</v>
      </c>
      <c r="AJ831" s="150" t="s">
        <v>13956</v>
      </c>
      <c r="AK831" s="9">
        <v>171</v>
      </c>
    </row>
    <row r="832" spans="1:37">
      <c r="A832" s="10" t="s">
        <v>4308</v>
      </c>
      <c r="B832" s="11" t="s">
        <v>4309</v>
      </c>
      <c r="C832" s="11" t="s">
        <v>11101</v>
      </c>
      <c r="D832" s="11" t="s">
        <v>4310</v>
      </c>
      <c r="E832" s="11" t="s">
        <v>4262</v>
      </c>
      <c r="F832" s="11" t="s">
        <v>13126</v>
      </c>
      <c r="G832" s="11" t="s">
        <v>7432</v>
      </c>
      <c r="H832" s="148">
        <v>2.5</v>
      </c>
      <c r="I832" s="148">
        <v>7</v>
      </c>
      <c r="J832" s="29">
        <v>16</v>
      </c>
      <c r="K832" s="6" t="s">
        <v>290</v>
      </c>
      <c r="L832" s="6" t="s">
        <v>290</v>
      </c>
      <c r="M832" s="6" t="s">
        <v>290</v>
      </c>
      <c r="N832" s="6" t="s">
        <v>290</v>
      </c>
      <c r="O832" s="6" t="s">
        <v>290</v>
      </c>
      <c r="P832" s="6" t="s">
        <v>290</v>
      </c>
      <c r="Q832" s="6" t="s">
        <v>13956</v>
      </c>
      <c r="R832" s="6" t="s">
        <v>13956</v>
      </c>
      <c r="S832" s="6" t="s">
        <v>13956</v>
      </c>
      <c r="T832" s="6" t="s">
        <v>13956</v>
      </c>
      <c r="U832" s="6" t="s">
        <v>13956</v>
      </c>
      <c r="V832" s="6" t="s">
        <v>13956</v>
      </c>
      <c r="W832" s="6" t="s">
        <v>13956</v>
      </c>
      <c r="X832" s="6" t="s">
        <v>290</v>
      </c>
      <c r="Y832" s="6" t="s">
        <v>13956</v>
      </c>
      <c r="Z832" s="7">
        <v>26</v>
      </c>
      <c r="AA832" s="7">
        <v>26</v>
      </c>
      <c r="AB832" s="149" t="s">
        <v>13956</v>
      </c>
      <c r="AC832" s="149" t="s">
        <v>13956</v>
      </c>
      <c r="AD832" s="149" t="s">
        <v>13956</v>
      </c>
      <c r="AE832" s="8">
        <v>41</v>
      </c>
      <c r="AF832" s="149" t="s">
        <v>13956</v>
      </c>
      <c r="AG832" s="149" t="s">
        <v>290</v>
      </c>
      <c r="AH832" s="149" t="s">
        <v>290</v>
      </c>
      <c r="AI832" s="9">
        <v>52</v>
      </c>
      <c r="AJ832" s="150" t="s">
        <v>13956</v>
      </c>
      <c r="AK832" s="9">
        <v>52</v>
      </c>
    </row>
    <row r="833" spans="1:37">
      <c r="A833" s="10" t="s">
        <v>4315</v>
      </c>
      <c r="B833" s="11" t="s">
        <v>1310</v>
      </c>
      <c r="C833" s="11" t="s">
        <v>11110</v>
      </c>
      <c r="D833" s="11" t="s">
        <v>4317</v>
      </c>
      <c r="E833" s="11" t="s">
        <v>4262</v>
      </c>
      <c r="F833" s="11" t="s">
        <v>13130</v>
      </c>
      <c r="G833" s="11" t="s">
        <v>13131</v>
      </c>
      <c r="H833" s="148">
        <v>3</v>
      </c>
      <c r="I833" s="148">
        <v>20</v>
      </c>
      <c r="J833" s="29">
        <v>23</v>
      </c>
      <c r="K833" s="29">
        <v>19</v>
      </c>
      <c r="L833" s="29">
        <v>23</v>
      </c>
      <c r="M833" s="29">
        <v>18</v>
      </c>
      <c r="N833" s="29">
        <v>18</v>
      </c>
      <c r="O833" s="29">
        <v>15</v>
      </c>
      <c r="P833" s="29">
        <v>18</v>
      </c>
      <c r="Q833" s="29">
        <v>20</v>
      </c>
      <c r="R833" s="29">
        <v>20</v>
      </c>
      <c r="S833" s="29">
        <v>28</v>
      </c>
      <c r="T833" s="29">
        <v>17</v>
      </c>
      <c r="U833" s="29">
        <v>12</v>
      </c>
      <c r="V833" s="29">
        <v>29</v>
      </c>
      <c r="W833" s="29">
        <v>19</v>
      </c>
      <c r="X833" s="6" t="s">
        <v>13956</v>
      </c>
      <c r="Y833" s="6" t="s">
        <v>13956</v>
      </c>
      <c r="Z833" s="7">
        <v>142</v>
      </c>
      <c r="AA833" s="7">
        <v>137</v>
      </c>
      <c r="AB833" s="149" t="s">
        <v>290</v>
      </c>
      <c r="AC833" s="149" t="s">
        <v>13956</v>
      </c>
      <c r="AD833" s="8">
        <v>11</v>
      </c>
      <c r="AE833" s="8">
        <v>62</v>
      </c>
      <c r="AF833" s="149" t="s">
        <v>290</v>
      </c>
      <c r="AG833" s="8">
        <v>185</v>
      </c>
      <c r="AH833" s="8">
        <v>17</v>
      </c>
      <c r="AI833" s="9">
        <v>202</v>
      </c>
      <c r="AJ833" s="9">
        <v>77</v>
      </c>
      <c r="AK833" s="9">
        <v>279</v>
      </c>
    </row>
    <row r="834" spans="1:37">
      <c r="A834" s="10" t="s">
        <v>4318</v>
      </c>
      <c r="B834" s="11" t="s">
        <v>4162</v>
      </c>
      <c r="C834" s="11" t="s">
        <v>11119</v>
      </c>
      <c r="D834" s="11" t="s">
        <v>11120</v>
      </c>
      <c r="E834" s="11" t="s">
        <v>4321</v>
      </c>
      <c r="F834" s="11" t="s">
        <v>13132</v>
      </c>
      <c r="G834" s="11" t="s">
        <v>7441</v>
      </c>
      <c r="H834" s="148">
        <v>1</v>
      </c>
      <c r="I834" s="148">
        <v>12.5</v>
      </c>
      <c r="J834" s="29">
        <v>47</v>
      </c>
      <c r="K834" s="29">
        <v>29</v>
      </c>
      <c r="L834" s="29">
        <v>24</v>
      </c>
      <c r="M834" s="29">
        <v>26</v>
      </c>
      <c r="N834" s="29">
        <v>25</v>
      </c>
      <c r="O834" s="29">
        <v>27</v>
      </c>
      <c r="P834" s="29">
        <v>21</v>
      </c>
      <c r="Q834" s="29">
        <v>23</v>
      </c>
      <c r="R834" s="29">
        <v>21</v>
      </c>
      <c r="S834" s="29">
        <v>26</v>
      </c>
      <c r="T834" s="6" t="s">
        <v>13956</v>
      </c>
      <c r="U834" s="6" t="s">
        <v>13956</v>
      </c>
      <c r="V834" s="6" t="s">
        <v>13956</v>
      </c>
      <c r="W834" s="6" t="s">
        <v>13956</v>
      </c>
      <c r="X834" s="6" t="s">
        <v>13956</v>
      </c>
      <c r="Y834" s="6" t="s">
        <v>13956</v>
      </c>
      <c r="Z834" s="7">
        <v>144</v>
      </c>
      <c r="AA834" s="7">
        <v>125</v>
      </c>
      <c r="AB834" s="149" t="s">
        <v>290</v>
      </c>
      <c r="AC834" s="149" t="s">
        <v>13956</v>
      </c>
      <c r="AD834" s="8">
        <v>11</v>
      </c>
      <c r="AE834" s="149" t="s">
        <v>290</v>
      </c>
      <c r="AF834" s="149" t="s">
        <v>13956</v>
      </c>
      <c r="AG834" s="8">
        <v>248</v>
      </c>
      <c r="AH834" s="149" t="s">
        <v>290</v>
      </c>
      <c r="AI834" s="9">
        <v>269</v>
      </c>
      <c r="AJ834" s="150" t="s">
        <v>13956</v>
      </c>
      <c r="AK834" s="9">
        <v>269</v>
      </c>
    </row>
    <row r="835" spans="1:37">
      <c r="A835" s="10" t="s">
        <v>4323</v>
      </c>
      <c r="B835" s="11" t="s">
        <v>3536</v>
      </c>
      <c r="C835" s="11" t="s">
        <v>11124</v>
      </c>
      <c r="D835" s="11" t="s">
        <v>4326</v>
      </c>
      <c r="E835" s="11" t="s">
        <v>158</v>
      </c>
      <c r="F835" s="11" t="s">
        <v>13133</v>
      </c>
      <c r="G835" s="11" t="s">
        <v>7444</v>
      </c>
      <c r="H835" s="148">
        <v>1</v>
      </c>
      <c r="I835" s="148">
        <v>20</v>
      </c>
      <c r="J835" s="29">
        <v>44</v>
      </c>
      <c r="K835" s="29">
        <v>30</v>
      </c>
      <c r="L835" s="29">
        <v>32</v>
      </c>
      <c r="M835" s="29">
        <v>29</v>
      </c>
      <c r="N835" s="29">
        <v>22</v>
      </c>
      <c r="O835" s="29">
        <v>25</v>
      </c>
      <c r="P835" s="29">
        <v>36</v>
      </c>
      <c r="Q835" s="29">
        <v>23</v>
      </c>
      <c r="R835" s="29">
        <v>37</v>
      </c>
      <c r="S835" s="29">
        <v>25</v>
      </c>
      <c r="T835" s="6" t="s">
        <v>13956</v>
      </c>
      <c r="U835" s="6" t="s">
        <v>13956</v>
      </c>
      <c r="V835" s="6" t="s">
        <v>13956</v>
      </c>
      <c r="W835" s="6" t="s">
        <v>13956</v>
      </c>
      <c r="X835" s="6" t="s">
        <v>13956</v>
      </c>
      <c r="Y835" s="6" t="s">
        <v>13956</v>
      </c>
      <c r="Z835" s="7">
        <v>159</v>
      </c>
      <c r="AA835" s="7">
        <v>144</v>
      </c>
      <c r="AB835" s="149" t="s">
        <v>290</v>
      </c>
      <c r="AC835" s="149" t="s">
        <v>13956</v>
      </c>
      <c r="AD835" s="149" t="s">
        <v>290</v>
      </c>
      <c r="AE835" s="149" t="s">
        <v>13956</v>
      </c>
      <c r="AF835" s="149" t="s">
        <v>13956</v>
      </c>
      <c r="AG835" s="8">
        <v>295</v>
      </c>
      <c r="AH835" s="149" t="s">
        <v>290</v>
      </c>
      <c r="AI835" s="9">
        <v>303</v>
      </c>
      <c r="AJ835" s="150" t="s">
        <v>13956</v>
      </c>
      <c r="AK835" s="9">
        <v>303</v>
      </c>
    </row>
    <row r="836" spans="1:37">
      <c r="A836" s="10" t="s">
        <v>4328</v>
      </c>
      <c r="B836" s="11" t="s">
        <v>786</v>
      </c>
      <c r="C836" s="11" t="s">
        <v>11127</v>
      </c>
      <c r="D836" s="11" t="s">
        <v>4331</v>
      </c>
      <c r="E836" s="11" t="s">
        <v>4332</v>
      </c>
      <c r="F836" s="11" t="s">
        <v>13134</v>
      </c>
      <c r="G836" s="11" t="s">
        <v>7447</v>
      </c>
      <c r="H836" s="148">
        <v>1</v>
      </c>
      <c r="I836" s="148">
        <v>12</v>
      </c>
      <c r="J836" s="29">
        <v>46</v>
      </c>
      <c r="K836" s="29">
        <v>13</v>
      </c>
      <c r="L836" s="29">
        <v>12</v>
      </c>
      <c r="M836" s="29">
        <v>18</v>
      </c>
      <c r="N836" s="29">
        <v>15</v>
      </c>
      <c r="O836" s="29">
        <v>23</v>
      </c>
      <c r="P836" s="29">
        <v>22</v>
      </c>
      <c r="Q836" s="29">
        <v>16</v>
      </c>
      <c r="R836" s="29">
        <v>21</v>
      </c>
      <c r="S836" s="29">
        <v>12</v>
      </c>
      <c r="T836" s="6" t="s">
        <v>13956</v>
      </c>
      <c r="U836" s="6" t="s">
        <v>13956</v>
      </c>
      <c r="V836" s="6" t="s">
        <v>13956</v>
      </c>
      <c r="W836" s="6" t="s">
        <v>13956</v>
      </c>
      <c r="X836" s="6" t="s">
        <v>13956</v>
      </c>
      <c r="Y836" s="6" t="s">
        <v>13956</v>
      </c>
      <c r="Z836" s="7">
        <v>97</v>
      </c>
      <c r="AA836" s="7">
        <v>101</v>
      </c>
      <c r="AB836" s="149" t="s">
        <v>290</v>
      </c>
      <c r="AC836" s="149" t="s">
        <v>290</v>
      </c>
      <c r="AD836" s="149" t="s">
        <v>290</v>
      </c>
      <c r="AE836" s="149" t="s">
        <v>290</v>
      </c>
      <c r="AF836" s="149" t="s">
        <v>13956</v>
      </c>
      <c r="AG836" s="8">
        <v>181</v>
      </c>
      <c r="AH836" s="149" t="s">
        <v>290</v>
      </c>
      <c r="AI836" s="9">
        <v>198</v>
      </c>
      <c r="AJ836" s="150" t="s">
        <v>13956</v>
      </c>
      <c r="AK836" s="9">
        <v>198</v>
      </c>
    </row>
    <row r="837" spans="1:37">
      <c r="A837" s="10" t="s">
        <v>4338</v>
      </c>
      <c r="B837" s="11" t="s">
        <v>3869</v>
      </c>
      <c r="C837" s="11" t="s">
        <v>7451</v>
      </c>
      <c r="D837" s="11" t="s">
        <v>4340</v>
      </c>
      <c r="E837" s="11" t="s">
        <v>4332</v>
      </c>
      <c r="F837" s="11" t="s">
        <v>14116</v>
      </c>
      <c r="G837" s="11" t="s">
        <v>7453</v>
      </c>
      <c r="H837" s="148">
        <v>2</v>
      </c>
      <c r="I837" s="148">
        <v>20</v>
      </c>
      <c r="J837" s="29">
        <v>89</v>
      </c>
      <c r="K837" s="29">
        <v>24</v>
      </c>
      <c r="L837" s="29">
        <v>12</v>
      </c>
      <c r="M837" s="29">
        <v>13</v>
      </c>
      <c r="N837" s="29">
        <v>23</v>
      </c>
      <c r="O837" s="6" t="s">
        <v>290</v>
      </c>
      <c r="P837" s="29">
        <v>14</v>
      </c>
      <c r="Q837" s="29">
        <v>13</v>
      </c>
      <c r="R837" s="6" t="s">
        <v>290</v>
      </c>
      <c r="S837" s="29">
        <v>11</v>
      </c>
      <c r="T837" s="6" t="s">
        <v>13956</v>
      </c>
      <c r="U837" s="6" t="s">
        <v>13956</v>
      </c>
      <c r="V837" s="6" t="s">
        <v>13956</v>
      </c>
      <c r="W837" s="6" t="s">
        <v>13956</v>
      </c>
      <c r="X837" s="6" t="s">
        <v>13956</v>
      </c>
      <c r="Y837" s="6" t="s">
        <v>13956</v>
      </c>
      <c r="Z837" s="7">
        <v>99</v>
      </c>
      <c r="AA837" s="7">
        <v>116</v>
      </c>
      <c r="AB837" s="149" t="s">
        <v>290</v>
      </c>
      <c r="AC837" s="149" t="s">
        <v>290</v>
      </c>
      <c r="AD837" s="149" t="s">
        <v>290</v>
      </c>
      <c r="AE837" s="149" t="s">
        <v>290</v>
      </c>
      <c r="AF837" s="149" t="s">
        <v>13956</v>
      </c>
      <c r="AG837" s="8">
        <v>206</v>
      </c>
      <c r="AH837" s="149" t="s">
        <v>13956</v>
      </c>
      <c r="AI837" s="9">
        <v>215</v>
      </c>
      <c r="AJ837" s="150" t="s">
        <v>13956</v>
      </c>
      <c r="AK837" s="9">
        <v>215</v>
      </c>
    </row>
    <row r="838" spans="1:37">
      <c r="A838" s="10" t="s">
        <v>4341</v>
      </c>
      <c r="B838" s="11" t="s">
        <v>4342</v>
      </c>
      <c r="C838" s="11" t="s">
        <v>7455</v>
      </c>
      <c r="D838" s="11" t="s">
        <v>4344</v>
      </c>
      <c r="E838" s="11" t="s">
        <v>4321</v>
      </c>
      <c r="F838" s="11" t="s">
        <v>13139</v>
      </c>
      <c r="G838" s="11" t="s">
        <v>7457</v>
      </c>
      <c r="H838" s="148">
        <v>3</v>
      </c>
      <c r="I838" s="148">
        <v>19</v>
      </c>
      <c r="J838" s="29">
        <v>140</v>
      </c>
      <c r="K838" s="29">
        <v>30</v>
      </c>
      <c r="L838" s="29">
        <v>20</v>
      </c>
      <c r="M838" s="29">
        <v>19</v>
      </c>
      <c r="N838" s="29">
        <v>22</v>
      </c>
      <c r="O838" s="29">
        <v>23</v>
      </c>
      <c r="P838" s="29">
        <v>27</v>
      </c>
      <c r="Q838" s="29">
        <v>19</v>
      </c>
      <c r="R838" s="29">
        <v>16</v>
      </c>
      <c r="S838" s="29">
        <v>15</v>
      </c>
      <c r="T838" s="6" t="s">
        <v>13956</v>
      </c>
      <c r="U838" s="6" t="s">
        <v>13956</v>
      </c>
      <c r="V838" s="6" t="s">
        <v>13956</v>
      </c>
      <c r="W838" s="6" t="s">
        <v>13956</v>
      </c>
      <c r="X838" s="6" t="s">
        <v>13956</v>
      </c>
      <c r="Y838" s="6" t="s">
        <v>13956</v>
      </c>
      <c r="Z838" s="7">
        <v>165</v>
      </c>
      <c r="AA838" s="7">
        <v>166</v>
      </c>
      <c r="AB838" s="149" t="s">
        <v>290</v>
      </c>
      <c r="AC838" s="149" t="s">
        <v>13956</v>
      </c>
      <c r="AD838" s="149" t="s">
        <v>290</v>
      </c>
      <c r="AE838" s="149" t="s">
        <v>290</v>
      </c>
      <c r="AF838" s="149" t="s">
        <v>13956</v>
      </c>
      <c r="AG838" s="8">
        <v>322</v>
      </c>
      <c r="AH838" s="149" t="s">
        <v>13956</v>
      </c>
      <c r="AI838" s="9">
        <v>331</v>
      </c>
      <c r="AJ838" s="150" t="s">
        <v>13956</v>
      </c>
      <c r="AK838" s="9">
        <v>331</v>
      </c>
    </row>
    <row r="839" spans="1:37">
      <c r="A839" s="10" t="s">
        <v>4361</v>
      </c>
      <c r="B839" s="11" t="s">
        <v>3841</v>
      </c>
      <c r="C839" s="11" t="s">
        <v>10750</v>
      </c>
      <c r="D839" s="11" t="s">
        <v>4363</v>
      </c>
      <c r="E839" s="11" t="s">
        <v>4364</v>
      </c>
      <c r="F839" s="11" t="s">
        <v>12945</v>
      </c>
      <c r="G839" s="11" t="s">
        <v>7464</v>
      </c>
      <c r="H839" s="148">
        <v>1</v>
      </c>
      <c r="I839" s="148">
        <v>11</v>
      </c>
      <c r="J839" s="6" t="s">
        <v>13956</v>
      </c>
      <c r="K839" s="6" t="s">
        <v>290</v>
      </c>
      <c r="L839" s="29">
        <v>11</v>
      </c>
      <c r="M839" s="29">
        <v>10</v>
      </c>
      <c r="N839" s="29">
        <v>10</v>
      </c>
      <c r="O839" s="29">
        <v>15</v>
      </c>
      <c r="P839" s="6" t="s">
        <v>290</v>
      </c>
      <c r="Q839" s="29">
        <v>11</v>
      </c>
      <c r="R839" s="29">
        <v>10</v>
      </c>
      <c r="S839" s="29">
        <v>10</v>
      </c>
      <c r="T839" s="6" t="s">
        <v>13956</v>
      </c>
      <c r="U839" s="6" t="s">
        <v>13956</v>
      </c>
      <c r="V839" s="6" t="s">
        <v>13956</v>
      </c>
      <c r="W839" s="6" t="s">
        <v>13956</v>
      </c>
      <c r="X839" s="6" t="s">
        <v>13956</v>
      </c>
      <c r="Y839" s="6" t="s">
        <v>13956</v>
      </c>
      <c r="Z839" s="7">
        <v>48</v>
      </c>
      <c r="AA839" s="7">
        <v>45</v>
      </c>
      <c r="AB839" s="149" t="s">
        <v>13956</v>
      </c>
      <c r="AC839" s="149" t="s">
        <v>13956</v>
      </c>
      <c r="AD839" s="149" t="s">
        <v>13956</v>
      </c>
      <c r="AE839" s="149" t="s">
        <v>13956</v>
      </c>
      <c r="AF839" s="149" t="s">
        <v>13956</v>
      </c>
      <c r="AG839" s="8">
        <v>92</v>
      </c>
      <c r="AH839" s="149" t="s">
        <v>290</v>
      </c>
      <c r="AI839" s="9">
        <v>93</v>
      </c>
      <c r="AJ839" s="150" t="s">
        <v>13956</v>
      </c>
      <c r="AK839" s="9">
        <v>93</v>
      </c>
    </row>
    <row r="840" spans="1:37">
      <c r="A840" s="10" t="s">
        <v>4829</v>
      </c>
      <c r="B840" s="11" t="s">
        <v>4830</v>
      </c>
      <c r="C840" s="11" t="s">
        <v>13143</v>
      </c>
      <c r="D840" s="11" t="s">
        <v>4833</v>
      </c>
      <c r="E840" s="11" t="s">
        <v>4368</v>
      </c>
      <c r="F840" s="11" t="s">
        <v>13144</v>
      </c>
      <c r="G840" s="11" t="s">
        <v>7467</v>
      </c>
      <c r="H840" s="148">
        <v>2</v>
      </c>
      <c r="I840" s="148">
        <v>15</v>
      </c>
      <c r="J840" s="29">
        <v>29</v>
      </c>
      <c r="K840" s="29">
        <v>13</v>
      </c>
      <c r="L840" s="6" t="s">
        <v>290</v>
      </c>
      <c r="M840" s="29">
        <v>12</v>
      </c>
      <c r="N840" s="29">
        <v>10</v>
      </c>
      <c r="O840" s="6" t="s">
        <v>290</v>
      </c>
      <c r="P840" s="29">
        <v>11</v>
      </c>
      <c r="Q840" s="6" t="s">
        <v>290</v>
      </c>
      <c r="R840" s="29">
        <v>14</v>
      </c>
      <c r="S840" s="29">
        <v>10</v>
      </c>
      <c r="T840" s="29">
        <v>10</v>
      </c>
      <c r="U840" s="6" t="s">
        <v>290</v>
      </c>
      <c r="V840" s="6" t="s">
        <v>290</v>
      </c>
      <c r="W840" s="29">
        <v>13</v>
      </c>
      <c r="X840" s="6" t="s">
        <v>13956</v>
      </c>
      <c r="Y840" s="6" t="s">
        <v>13956</v>
      </c>
      <c r="Z840" s="7">
        <v>80</v>
      </c>
      <c r="AA840" s="7">
        <v>77</v>
      </c>
      <c r="AB840" s="8">
        <v>157</v>
      </c>
      <c r="AC840" s="149" t="s">
        <v>13956</v>
      </c>
      <c r="AD840" s="149" t="s">
        <v>13956</v>
      </c>
      <c r="AE840" s="149" t="s">
        <v>13956</v>
      </c>
      <c r="AF840" s="149" t="s">
        <v>13956</v>
      </c>
      <c r="AG840" s="149" t="s">
        <v>13956</v>
      </c>
      <c r="AH840" s="149" t="s">
        <v>13956</v>
      </c>
      <c r="AI840" s="9">
        <v>122</v>
      </c>
      <c r="AJ840" s="9">
        <v>35</v>
      </c>
      <c r="AK840" s="9">
        <v>157</v>
      </c>
    </row>
    <row r="841" spans="1:37">
      <c r="A841" s="10" t="s">
        <v>4366</v>
      </c>
      <c r="B841" s="11" t="s">
        <v>13145</v>
      </c>
      <c r="C841" s="11" t="s">
        <v>13146</v>
      </c>
      <c r="D841" s="11" t="s">
        <v>13147</v>
      </c>
      <c r="E841" s="11" t="s">
        <v>4368</v>
      </c>
      <c r="F841" s="11" t="s">
        <v>13148</v>
      </c>
      <c r="G841" s="11" t="s">
        <v>13149</v>
      </c>
      <c r="H841" s="148">
        <v>2</v>
      </c>
      <c r="I841" s="148">
        <v>10.3</v>
      </c>
      <c r="J841" s="29">
        <v>56</v>
      </c>
      <c r="K841" s="29">
        <v>17</v>
      </c>
      <c r="L841" s="29">
        <v>12</v>
      </c>
      <c r="M841" s="29">
        <v>10</v>
      </c>
      <c r="N841" s="29">
        <v>10</v>
      </c>
      <c r="O841" s="29">
        <v>11</v>
      </c>
      <c r="P841" s="6" t="s">
        <v>290</v>
      </c>
      <c r="Q841" s="6" t="s">
        <v>290</v>
      </c>
      <c r="R841" s="6" t="s">
        <v>290</v>
      </c>
      <c r="S841" s="6" t="s">
        <v>290</v>
      </c>
      <c r="T841" s="6" t="s">
        <v>13956</v>
      </c>
      <c r="U841" s="6" t="s">
        <v>13956</v>
      </c>
      <c r="V841" s="6" t="s">
        <v>13956</v>
      </c>
      <c r="W841" s="6" t="s">
        <v>13956</v>
      </c>
      <c r="X841" s="6" t="s">
        <v>13956</v>
      </c>
      <c r="Y841" s="6" t="s">
        <v>13956</v>
      </c>
      <c r="Z841" s="7">
        <v>65</v>
      </c>
      <c r="AA841" s="7">
        <v>78</v>
      </c>
      <c r="AB841" s="149" t="s">
        <v>290</v>
      </c>
      <c r="AC841" s="149" t="s">
        <v>13956</v>
      </c>
      <c r="AD841" s="149" t="s">
        <v>13956</v>
      </c>
      <c r="AE841" s="149" t="s">
        <v>290</v>
      </c>
      <c r="AF841" s="149" t="s">
        <v>13956</v>
      </c>
      <c r="AG841" s="8">
        <v>124</v>
      </c>
      <c r="AH841" s="8">
        <v>12</v>
      </c>
      <c r="AI841" s="9">
        <v>143</v>
      </c>
      <c r="AJ841" s="150" t="s">
        <v>13956</v>
      </c>
      <c r="AK841" s="9">
        <v>143</v>
      </c>
    </row>
    <row r="842" spans="1:37">
      <c r="A842" s="10" t="s">
        <v>4381</v>
      </c>
      <c r="B842" s="11" t="s">
        <v>4377</v>
      </c>
      <c r="C842" s="11" t="s">
        <v>11151</v>
      </c>
      <c r="D842" s="11" t="s">
        <v>4382</v>
      </c>
      <c r="E842" s="11" t="s">
        <v>4368</v>
      </c>
      <c r="F842" s="11" t="s">
        <v>13151</v>
      </c>
      <c r="G842" s="11" t="s">
        <v>7476</v>
      </c>
      <c r="H842" s="148">
        <v>7</v>
      </c>
      <c r="I842" s="148">
        <v>26.5</v>
      </c>
      <c r="J842" s="29">
        <v>66</v>
      </c>
      <c r="K842" s="29">
        <v>19</v>
      </c>
      <c r="L842" s="29">
        <v>27</v>
      </c>
      <c r="M842" s="29">
        <v>23</v>
      </c>
      <c r="N842" s="29">
        <v>24</v>
      </c>
      <c r="O842" s="29">
        <v>16</v>
      </c>
      <c r="P842" s="29">
        <v>24</v>
      </c>
      <c r="Q842" s="29">
        <v>20</v>
      </c>
      <c r="R842" s="29">
        <v>34</v>
      </c>
      <c r="S842" s="29">
        <v>27</v>
      </c>
      <c r="T842" s="29">
        <v>33</v>
      </c>
      <c r="U842" s="29">
        <v>27</v>
      </c>
      <c r="V842" s="29">
        <v>24</v>
      </c>
      <c r="W842" s="29">
        <v>20</v>
      </c>
      <c r="X842" s="6" t="s">
        <v>290</v>
      </c>
      <c r="Y842" s="6" t="s">
        <v>290</v>
      </c>
      <c r="Z842" s="7">
        <v>207</v>
      </c>
      <c r="AA842" s="7">
        <v>183</v>
      </c>
      <c r="AB842" s="8">
        <v>39</v>
      </c>
      <c r="AC842" s="149" t="s">
        <v>13956</v>
      </c>
      <c r="AD842" s="8">
        <v>14</v>
      </c>
      <c r="AE842" s="8">
        <v>23</v>
      </c>
      <c r="AF842" s="149" t="s">
        <v>13956</v>
      </c>
      <c r="AG842" s="8">
        <v>314</v>
      </c>
      <c r="AH842" s="149" t="s">
        <v>13956</v>
      </c>
      <c r="AI842" s="9">
        <v>284</v>
      </c>
      <c r="AJ842" s="9">
        <v>106</v>
      </c>
      <c r="AK842" s="9">
        <v>390</v>
      </c>
    </row>
    <row r="843" spans="1:37">
      <c r="A843" s="10" t="s">
        <v>4383</v>
      </c>
      <c r="B843" s="11" t="s">
        <v>4384</v>
      </c>
      <c r="C843" s="11" t="s">
        <v>13152</v>
      </c>
      <c r="D843" s="11" t="s">
        <v>4386</v>
      </c>
      <c r="E843" s="11" t="s">
        <v>4368</v>
      </c>
      <c r="F843" s="11" t="s">
        <v>13153</v>
      </c>
      <c r="G843" s="11" t="s">
        <v>7479</v>
      </c>
      <c r="H843" s="148">
        <v>1</v>
      </c>
      <c r="I843" s="148">
        <v>4</v>
      </c>
      <c r="J843" s="6" t="s">
        <v>13956</v>
      </c>
      <c r="K843" s="6" t="s">
        <v>290</v>
      </c>
      <c r="L843" s="6" t="s">
        <v>290</v>
      </c>
      <c r="M843" s="6" t="s">
        <v>290</v>
      </c>
      <c r="N843" s="6" t="s">
        <v>290</v>
      </c>
      <c r="O843" s="6" t="s">
        <v>13956</v>
      </c>
      <c r="P843" s="6" t="s">
        <v>290</v>
      </c>
      <c r="Q843" s="6" t="s">
        <v>290</v>
      </c>
      <c r="R843" s="6" t="s">
        <v>290</v>
      </c>
      <c r="S843" s="6" t="s">
        <v>290</v>
      </c>
      <c r="T843" s="6" t="s">
        <v>290</v>
      </c>
      <c r="U843" s="6" t="s">
        <v>290</v>
      </c>
      <c r="V843" s="6" t="s">
        <v>290</v>
      </c>
      <c r="W843" s="6" t="s">
        <v>290</v>
      </c>
      <c r="X843" s="6" t="s">
        <v>13956</v>
      </c>
      <c r="Y843" s="6" t="s">
        <v>13956</v>
      </c>
      <c r="Z843" s="7">
        <v>24</v>
      </c>
      <c r="AA843" s="7">
        <v>16</v>
      </c>
      <c r="AB843" s="149" t="s">
        <v>13956</v>
      </c>
      <c r="AC843" s="149" t="s">
        <v>13956</v>
      </c>
      <c r="AD843" s="149" t="s">
        <v>13956</v>
      </c>
      <c r="AE843" s="149" t="s">
        <v>290</v>
      </c>
      <c r="AF843" s="149" t="s">
        <v>13956</v>
      </c>
      <c r="AG843" s="8">
        <v>33</v>
      </c>
      <c r="AH843" s="149" t="s">
        <v>13956</v>
      </c>
      <c r="AI843" s="9">
        <v>32</v>
      </c>
      <c r="AJ843" s="150" t="s">
        <v>290</v>
      </c>
      <c r="AK843" s="9">
        <v>40</v>
      </c>
    </row>
    <row r="844" spans="1:37">
      <c r="A844" s="10" t="s">
        <v>13154</v>
      </c>
      <c r="B844" s="11" t="s">
        <v>11157</v>
      </c>
      <c r="C844" s="11" t="s">
        <v>11159</v>
      </c>
      <c r="D844" s="11" t="s">
        <v>11160</v>
      </c>
      <c r="E844" s="11" t="s">
        <v>4368</v>
      </c>
      <c r="F844" s="11" t="s">
        <v>13155</v>
      </c>
      <c r="G844" s="11" t="s">
        <v>13156</v>
      </c>
      <c r="H844" s="148">
        <v>0.5</v>
      </c>
      <c r="I844" s="148">
        <v>3.5</v>
      </c>
      <c r="J844" s="29">
        <v>25</v>
      </c>
      <c r="K844" s="6" t="s">
        <v>13956</v>
      </c>
      <c r="L844" s="6" t="s">
        <v>290</v>
      </c>
      <c r="M844" s="6" t="s">
        <v>13956</v>
      </c>
      <c r="N844" s="6" t="s">
        <v>290</v>
      </c>
      <c r="O844" s="6" t="s">
        <v>13956</v>
      </c>
      <c r="P844" s="6" t="s">
        <v>13956</v>
      </c>
      <c r="Q844" s="6" t="s">
        <v>13956</v>
      </c>
      <c r="R844" s="6" t="s">
        <v>13956</v>
      </c>
      <c r="S844" s="6" t="s">
        <v>13956</v>
      </c>
      <c r="T844" s="6" t="s">
        <v>13956</v>
      </c>
      <c r="U844" s="6" t="s">
        <v>13956</v>
      </c>
      <c r="V844" s="6" t="s">
        <v>13956</v>
      </c>
      <c r="W844" s="6" t="s">
        <v>13956</v>
      </c>
      <c r="X844" s="6" t="s">
        <v>13956</v>
      </c>
      <c r="Y844" s="6" t="s">
        <v>13956</v>
      </c>
      <c r="Z844" s="151" t="s">
        <v>290</v>
      </c>
      <c r="AA844" s="7">
        <v>20</v>
      </c>
      <c r="AB844" s="149" t="s">
        <v>13956</v>
      </c>
      <c r="AC844" s="149" t="s">
        <v>290</v>
      </c>
      <c r="AD844" s="149" t="s">
        <v>13956</v>
      </c>
      <c r="AE844" s="149" t="s">
        <v>290</v>
      </c>
      <c r="AF844" s="149" t="s">
        <v>13956</v>
      </c>
      <c r="AG844" s="8">
        <v>24</v>
      </c>
      <c r="AH844" s="149" t="s">
        <v>290</v>
      </c>
      <c r="AI844" s="9">
        <v>28</v>
      </c>
      <c r="AJ844" s="150" t="s">
        <v>13956</v>
      </c>
      <c r="AK844" s="9">
        <v>28</v>
      </c>
    </row>
    <row r="845" spans="1:37">
      <c r="A845" s="10" t="s">
        <v>4387</v>
      </c>
      <c r="B845" s="11" t="s">
        <v>4388</v>
      </c>
      <c r="C845" s="11" t="s">
        <v>11179</v>
      </c>
      <c r="D845" s="11" t="s">
        <v>4391</v>
      </c>
      <c r="E845" s="11" t="s">
        <v>4392</v>
      </c>
      <c r="F845" s="11" t="s">
        <v>13168</v>
      </c>
      <c r="G845" s="11" t="s">
        <v>7482</v>
      </c>
      <c r="H845" s="148">
        <v>2</v>
      </c>
      <c r="I845" s="148">
        <v>26.5</v>
      </c>
      <c r="J845" s="29">
        <v>57</v>
      </c>
      <c r="K845" s="29">
        <v>57</v>
      </c>
      <c r="L845" s="29">
        <v>35</v>
      </c>
      <c r="M845" s="29">
        <v>46</v>
      </c>
      <c r="N845" s="29">
        <v>42</v>
      </c>
      <c r="O845" s="29">
        <v>42</v>
      </c>
      <c r="P845" s="29">
        <v>57</v>
      </c>
      <c r="Q845" s="29">
        <v>47</v>
      </c>
      <c r="R845" s="29">
        <v>58</v>
      </c>
      <c r="S845" s="29">
        <v>56</v>
      </c>
      <c r="T845" s="6" t="s">
        <v>13956</v>
      </c>
      <c r="U845" s="6" t="s">
        <v>13956</v>
      </c>
      <c r="V845" s="6" t="s">
        <v>13956</v>
      </c>
      <c r="W845" s="6" t="s">
        <v>13956</v>
      </c>
      <c r="X845" s="6" t="s">
        <v>13956</v>
      </c>
      <c r="Y845" s="6" t="s">
        <v>13956</v>
      </c>
      <c r="Z845" s="7">
        <v>244</v>
      </c>
      <c r="AA845" s="7">
        <v>253</v>
      </c>
      <c r="AB845" s="8">
        <v>28</v>
      </c>
      <c r="AC845" s="149" t="s">
        <v>13956</v>
      </c>
      <c r="AD845" s="149" t="s">
        <v>290</v>
      </c>
      <c r="AE845" s="149" t="s">
        <v>290</v>
      </c>
      <c r="AF845" s="149" t="s">
        <v>13956</v>
      </c>
      <c r="AG845" s="8">
        <v>401</v>
      </c>
      <c r="AH845" s="8">
        <v>55</v>
      </c>
      <c r="AI845" s="9">
        <v>497</v>
      </c>
      <c r="AJ845" s="150" t="s">
        <v>13956</v>
      </c>
      <c r="AK845" s="9">
        <v>497</v>
      </c>
    </row>
    <row r="846" spans="1:37">
      <c r="A846" s="10" t="s">
        <v>4394</v>
      </c>
      <c r="B846" s="11" t="s">
        <v>3671</v>
      </c>
      <c r="C846" s="11" t="s">
        <v>13169</v>
      </c>
      <c r="D846" s="11" t="s">
        <v>4396</v>
      </c>
      <c r="E846" s="11" t="s">
        <v>4397</v>
      </c>
      <c r="F846" s="11" t="s">
        <v>13170</v>
      </c>
      <c r="G846" s="11" t="s">
        <v>7485</v>
      </c>
      <c r="H846" s="148">
        <v>2</v>
      </c>
      <c r="I846" s="148">
        <v>15.200000000000001</v>
      </c>
      <c r="J846" s="29">
        <v>47</v>
      </c>
      <c r="K846" s="29">
        <v>33</v>
      </c>
      <c r="L846" s="29">
        <v>31</v>
      </c>
      <c r="M846" s="29">
        <v>33</v>
      </c>
      <c r="N846" s="29">
        <v>32</v>
      </c>
      <c r="O846" s="29">
        <v>27</v>
      </c>
      <c r="P846" s="29">
        <v>32</v>
      </c>
      <c r="Q846" s="29">
        <v>32</v>
      </c>
      <c r="R846" s="29">
        <v>24</v>
      </c>
      <c r="S846" s="29">
        <v>30</v>
      </c>
      <c r="T846" s="6" t="s">
        <v>13956</v>
      </c>
      <c r="U846" s="6" t="s">
        <v>13956</v>
      </c>
      <c r="V846" s="6" t="s">
        <v>13956</v>
      </c>
      <c r="W846" s="6" t="s">
        <v>13956</v>
      </c>
      <c r="X846" s="6" t="s">
        <v>290</v>
      </c>
      <c r="Y846" s="6" t="s">
        <v>13956</v>
      </c>
      <c r="Z846" s="7">
        <v>182</v>
      </c>
      <c r="AA846" s="7">
        <v>145</v>
      </c>
      <c r="AB846" s="149" t="s">
        <v>290</v>
      </c>
      <c r="AC846" s="149" t="s">
        <v>13956</v>
      </c>
      <c r="AD846" s="8">
        <v>11</v>
      </c>
      <c r="AE846" s="149" t="s">
        <v>290</v>
      </c>
      <c r="AF846" s="149" t="s">
        <v>290</v>
      </c>
      <c r="AG846" s="8">
        <v>267</v>
      </c>
      <c r="AH846" s="8">
        <v>45</v>
      </c>
      <c r="AI846" s="9">
        <v>327</v>
      </c>
      <c r="AJ846" s="150" t="s">
        <v>13956</v>
      </c>
      <c r="AK846" s="9">
        <v>327</v>
      </c>
    </row>
    <row r="847" spans="1:37">
      <c r="A847" s="10" t="s">
        <v>4405</v>
      </c>
      <c r="B847" s="11" t="s">
        <v>4406</v>
      </c>
      <c r="C847" s="11" t="s">
        <v>7487</v>
      </c>
      <c r="D847" s="11" t="s">
        <v>4408</v>
      </c>
      <c r="E847" s="11" t="s">
        <v>4409</v>
      </c>
      <c r="F847" s="11" t="s">
        <v>13174</v>
      </c>
      <c r="G847" s="11" t="s">
        <v>7489</v>
      </c>
      <c r="H847" s="148">
        <v>1</v>
      </c>
      <c r="I847" s="148">
        <v>6</v>
      </c>
      <c r="J847" s="29">
        <v>88</v>
      </c>
      <c r="K847" s="29">
        <v>22</v>
      </c>
      <c r="L847" s="6" t="s">
        <v>13956</v>
      </c>
      <c r="M847" s="6" t="s">
        <v>13956</v>
      </c>
      <c r="N847" s="6" t="s">
        <v>13956</v>
      </c>
      <c r="O847" s="6" t="s">
        <v>13956</v>
      </c>
      <c r="P847" s="6" t="s">
        <v>13956</v>
      </c>
      <c r="Q847" s="6" t="s">
        <v>13956</v>
      </c>
      <c r="R847" s="6" t="s">
        <v>13956</v>
      </c>
      <c r="S847" s="6" t="s">
        <v>13956</v>
      </c>
      <c r="T847" s="6" t="s">
        <v>13956</v>
      </c>
      <c r="U847" s="6" t="s">
        <v>13956</v>
      </c>
      <c r="V847" s="6" t="s">
        <v>13956</v>
      </c>
      <c r="W847" s="6" t="s">
        <v>13956</v>
      </c>
      <c r="X847" s="6" t="s">
        <v>13956</v>
      </c>
      <c r="Y847" s="6" t="s">
        <v>13956</v>
      </c>
      <c r="Z847" s="7">
        <v>59</v>
      </c>
      <c r="AA847" s="7">
        <v>51</v>
      </c>
      <c r="AB847" s="149" t="s">
        <v>290</v>
      </c>
      <c r="AC847" s="149" t="s">
        <v>13956</v>
      </c>
      <c r="AD847" s="149" t="s">
        <v>13956</v>
      </c>
      <c r="AE847" s="149" t="s">
        <v>13956</v>
      </c>
      <c r="AF847" s="149" t="s">
        <v>13956</v>
      </c>
      <c r="AG847" s="8">
        <v>105</v>
      </c>
      <c r="AH847" s="149" t="s">
        <v>290</v>
      </c>
      <c r="AI847" s="9">
        <v>110</v>
      </c>
      <c r="AJ847" s="150" t="s">
        <v>13956</v>
      </c>
      <c r="AK847" s="9">
        <v>110</v>
      </c>
    </row>
    <row r="848" spans="1:37">
      <c r="A848" s="10" t="s">
        <v>4411</v>
      </c>
      <c r="B848" s="11" t="s">
        <v>4412</v>
      </c>
      <c r="C848" s="11" t="s">
        <v>11197</v>
      </c>
      <c r="D848" s="11" t="s">
        <v>4414</v>
      </c>
      <c r="E848" s="11" t="s">
        <v>4392</v>
      </c>
      <c r="F848" s="11" t="s">
        <v>13175</v>
      </c>
      <c r="G848" s="11" t="s">
        <v>7492</v>
      </c>
      <c r="H848" s="148">
        <v>0</v>
      </c>
      <c r="I848" s="148">
        <v>12.5</v>
      </c>
      <c r="J848" s="29">
        <v>16</v>
      </c>
      <c r="K848" s="29">
        <v>23</v>
      </c>
      <c r="L848" s="6" t="s">
        <v>290</v>
      </c>
      <c r="M848" s="29">
        <v>16</v>
      </c>
      <c r="N848" s="29">
        <v>17</v>
      </c>
      <c r="O848" s="29">
        <v>16</v>
      </c>
      <c r="P848" s="29">
        <v>18</v>
      </c>
      <c r="Q848" s="29">
        <v>21</v>
      </c>
      <c r="R848" s="6" t="s">
        <v>290</v>
      </c>
      <c r="S848" s="29">
        <v>12</v>
      </c>
      <c r="T848" s="6" t="s">
        <v>13956</v>
      </c>
      <c r="U848" s="6" t="s">
        <v>13956</v>
      </c>
      <c r="V848" s="6" t="s">
        <v>13956</v>
      </c>
      <c r="W848" s="6" t="s">
        <v>13956</v>
      </c>
      <c r="X848" s="6" t="s">
        <v>13956</v>
      </c>
      <c r="Y848" s="6" t="s">
        <v>13956</v>
      </c>
      <c r="Z848" s="7">
        <v>70</v>
      </c>
      <c r="AA848" s="7">
        <v>84</v>
      </c>
      <c r="AB848" s="8">
        <v>78</v>
      </c>
      <c r="AC848" s="149" t="s">
        <v>13956</v>
      </c>
      <c r="AD848" s="149" t="s">
        <v>13956</v>
      </c>
      <c r="AE848" s="149" t="s">
        <v>290</v>
      </c>
      <c r="AF848" s="149" t="s">
        <v>13956</v>
      </c>
      <c r="AG848" s="8">
        <v>56</v>
      </c>
      <c r="AH848" s="8">
        <v>12</v>
      </c>
      <c r="AI848" s="9">
        <v>154</v>
      </c>
      <c r="AJ848" s="150" t="s">
        <v>13956</v>
      </c>
      <c r="AK848" s="9">
        <v>154</v>
      </c>
    </row>
    <row r="849" spans="1:37">
      <c r="A849" s="10" t="s">
        <v>13181</v>
      </c>
      <c r="B849" s="11" t="s">
        <v>11199</v>
      </c>
      <c r="C849" s="11" t="s">
        <v>6556</v>
      </c>
      <c r="D849" s="11" t="s">
        <v>4418</v>
      </c>
      <c r="E849" s="11" t="s">
        <v>4392</v>
      </c>
      <c r="F849" s="11" t="s">
        <v>13182</v>
      </c>
      <c r="G849" s="11" t="s">
        <v>7496</v>
      </c>
      <c r="H849" s="148">
        <v>1.5</v>
      </c>
      <c r="I849" s="148">
        <v>21.5</v>
      </c>
      <c r="J849" s="29">
        <v>22</v>
      </c>
      <c r="K849" s="29">
        <v>25</v>
      </c>
      <c r="L849" s="29">
        <v>24</v>
      </c>
      <c r="M849" s="29">
        <v>34</v>
      </c>
      <c r="N849" s="29">
        <v>35</v>
      </c>
      <c r="O849" s="29">
        <v>37</v>
      </c>
      <c r="P849" s="29">
        <v>37</v>
      </c>
      <c r="Q849" s="29">
        <v>31</v>
      </c>
      <c r="R849" s="29">
        <v>40</v>
      </c>
      <c r="S849" s="29">
        <v>41</v>
      </c>
      <c r="T849" s="6" t="s">
        <v>13956</v>
      </c>
      <c r="U849" s="6" t="s">
        <v>13956</v>
      </c>
      <c r="V849" s="6" t="s">
        <v>13956</v>
      </c>
      <c r="W849" s="6" t="s">
        <v>13956</v>
      </c>
      <c r="X849" s="6" t="s">
        <v>290</v>
      </c>
      <c r="Y849" s="6" t="s">
        <v>13956</v>
      </c>
      <c r="Z849" s="7">
        <v>174</v>
      </c>
      <c r="AA849" s="7">
        <v>153</v>
      </c>
      <c r="AB849" s="8">
        <v>32</v>
      </c>
      <c r="AC849" s="149" t="s">
        <v>290</v>
      </c>
      <c r="AD849" s="149" t="s">
        <v>290</v>
      </c>
      <c r="AE849" s="149" t="s">
        <v>290</v>
      </c>
      <c r="AF849" s="149" t="s">
        <v>13956</v>
      </c>
      <c r="AG849" s="8">
        <v>277</v>
      </c>
      <c r="AH849" s="149" t="s">
        <v>290</v>
      </c>
      <c r="AI849" s="9">
        <v>327</v>
      </c>
      <c r="AJ849" s="150" t="s">
        <v>13956</v>
      </c>
      <c r="AK849" s="9">
        <v>327</v>
      </c>
    </row>
    <row r="850" spans="1:37">
      <c r="A850" s="10" t="s">
        <v>4419</v>
      </c>
      <c r="B850" s="11" t="s">
        <v>4420</v>
      </c>
      <c r="C850" s="11" t="s">
        <v>11204</v>
      </c>
      <c r="D850" s="11" t="s">
        <v>4422</v>
      </c>
      <c r="E850" s="11" t="s">
        <v>4423</v>
      </c>
      <c r="F850" s="11" t="s">
        <v>13189</v>
      </c>
      <c r="G850" s="11" t="s">
        <v>7499</v>
      </c>
      <c r="H850" s="148">
        <v>1.5</v>
      </c>
      <c r="I850" s="148">
        <v>12</v>
      </c>
      <c r="J850" s="29">
        <v>40</v>
      </c>
      <c r="K850" s="29">
        <v>21</v>
      </c>
      <c r="L850" s="6" t="s">
        <v>290</v>
      </c>
      <c r="M850" s="29">
        <v>12</v>
      </c>
      <c r="N850" s="29">
        <v>14</v>
      </c>
      <c r="O850" s="29">
        <v>13</v>
      </c>
      <c r="P850" s="29">
        <v>13</v>
      </c>
      <c r="Q850" s="29">
        <v>16</v>
      </c>
      <c r="R850" s="29">
        <v>11</v>
      </c>
      <c r="S850" s="29">
        <v>10</v>
      </c>
      <c r="T850" s="6" t="s">
        <v>13956</v>
      </c>
      <c r="U850" s="6" t="s">
        <v>13956</v>
      </c>
      <c r="V850" s="6" t="s">
        <v>13956</v>
      </c>
      <c r="W850" s="6" t="s">
        <v>13956</v>
      </c>
      <c r="X850" s="6" t="s">
        <v>13956</v>
      </c>
      <c r="Y850" s="6" t="s">
        <v>13956</v>
      </c>
      <c r="Z850" s="7">
        <v>78</v>
      </c>
      <c r="AA850" s="7">
        <v>79</v>
      </c>
      <c r="AB850" s="8">
        <v>41</v>
      </c>
      <c r="AC850" s="149" t="s">
        <v>290</v>
      </c>
      <c r="AD850" s="8">
        <v>36</v>
      </c>
      <c r="AE850" s="8">
        <v>17</v>
      </c>
      <c r="AF850" s="149" t="s">
        <v>13956</v>
      </c>
      <c r="AG850" s="8">
        <v>48</v>
      </c>
      <c r="AH850" s="8">
        <v>10</v>
      </c>
      <c r="AI850" s="9">
        <v>157</v>
      </c>
      <c r="AJ850" s="150" t="s">
        <v>13956</v>
      </c>
      <c r="AK850" s="9">
        <v>157</v>
      </c>
    </row>
    <row r="851" spans="1:37">
      <c r="A851" s="10" t="s">
        <v>4425</v>
      </c>
      <c r="B851" s="11" t="s">
        <v>4426</v>
      </c>
      <c r="C851" s="11" t="s">
        <v>11207</v>
      </c>
      <c r="D851" s="11" t="s">
        <v>4427</v>
      </c>
      <c r="E851" s="11" t="s">
        <v>4428</v>
      </c>
      <c r="F851" s="11" t="s">
        <v>13190</v>
      </c>
      <c r="G851" s="11" t="s">
        <v>13191</v>
      </c>
      <c r="H851" s="148">
        <v>3</v>
      </c>
      <c r="I851" s="148">
        <v>12.5</v>
      </c>
      <c r="J851" s="29">
        <v>41</v>
      </c>
      <c r="K851" s="29">
        <v>20</v>
      </c>
      <c r="L851" s="29">
        <v>24</v>
      </c>
      <c r="M851" s="29">
        <v>21</v>
      </c>
      <c r="N851" s="29">
        <v>20</v>
      </c>
      <c r="O851" s="29">
        <v>22</v>
      </c>
      <c r="P851" s="29">
        <v>24</v>
      </c>
      <c r="Q851" s="29">
        <v>19</v>
      </c>
      <c r="R851" s="29">
        <v>23</v>
      </c>
      <c r="S851" s="29">
        <v>18</v>
      </c>
      <c r="T851" s="6" t="s">
        <v>13956</v>
      </c>
      <c r="U851" s="6" t="s">
        <v>13956</v>
      </c>
      <c r="V851" s="6" t="s">
        <v>13956</v>
      </c>
      <c r="W851" s="6" t="s">
        <v>13956</v>
      </c>
      <c r="X851" s="29">
        <v>15</v>
      </c>
      <c r="Y851" s="6" t="s">
        <v>13956</v>
      </c>
      <c r="Z851" s="7">
        <v>129</v>
      </c>
      <c r="AA851" s="7">
        <v>118</v>
      </c>
      <c r="AB851" s="8">
        <v>30</v>
      </c>
      <c r="AC851" s="149" t="s">
        <v>13956</v>
      </c>
      <c r="AD851" s="8">
        <v>13</v>
      </c>
      <c r="AE851" s="149" t="s">
        <v>290</v>
      </c>
      <c r="AF851" s="149" t="s">
        <v>13956</v>
      </c>
      <c r="AG851" s="8">
        <v>191</v>
      </c>
      <c r="AH851" s="149" t="s">
        <v>290</v>
      </c>
      <c r="AI851" s="9">
        <v>247</v>
      </c>
      <c r="AJ851" s="150" t="s">
        <v>13956</v>
      </c>
      <c r="AK851" s="9">
        <v>247</v>
      </c>
    </row>
    <row r="852" spans="1:37">
      <c r="A852" s="10" t="s">
        <v>4430</v>
      </c>
      <c r="B852" s="11" t="s">
        <v>786</v>
      </c>
      <c r="C852" s="11" t="s">
        <v>11210</v>
      </c>
      <c r="D852" s="11" t="s">
        <v>4433</v>
      </c>
      <c r="E852" s="11" t="s">
        <v>4428</v>
      </c>
      <c r="F852" s="11" t="s">
        <v>13192</v>
      </c>
      <c r="G852" s="11" t="s">
        <v>7503</v>
      </c>
      <c r="H852" s="148">
        <v>1</v>
      </c>
      <c r="I852" s="148">
        <v>12.3</v>
      </c>
      <c r="J852" s="29">
        <v>17</v>
      </c>
      <c r="K852" s="29">
        <v>19</v>
      </c>
      <c r="L852" s="29">
        <v>27</v>
      </c>
      <c r="M852" s="29">
        <v>26</v>
      </c>
      <c r="N852" s="29">
        <v>31</v>
      </c>
      <c r="O852" s="29">
        <v>26</v>
      </c>
      <c r="P852" s="29">
        <v>23</v>
      </c>
      <c r="Q852" s="29">
        <v>27</v>
      </c>
      <c r="R852" s="29">
        <v>19</v>
      </c>
      <c r="S852" s="29">
        <v>19</v>
      </c>
      <c r="T852" s="6" t="s">
        <v>13956</v>
      </c>
      <c r="U852" s="6" t="s">
        <v>13956</v>
      </c>
      <c r="V852" s="6" t="s">
        <v>13956</v>
      </c>
      <c r="W852" s="6" t="s">
        <v>13956</v>
      </c>
      <c r="X852" s="6" t="s">
        <v>290</v>
      </c>
      <c r="Y852" s="6" t="s">
        <v>13956</v>
      </c>
      <c r="Z852" s="7">
        <v>124</v>
      </c>
      <c r="AA852" s="7">
        <v>119</v>
      </c>
      <c r="AB852" s="8">
        <v>11</v>
      </c>
      <c r="AC852" s="149" t="s">
        <v>13956</v>
      </c>
      <c r="AD852" s="8">
        <v>10</v>
      </c>
      <c r="AE852" s="149" t="s">
        <v>13956</v>
      </c>
      <c r="AF852" s="149" t="s">
        <v>13956</v>
      </c>
      <c r="AG852" s="8">
        <v>202</v>
      </c>
      <c r="AH852" s="8">
        <v>20</v>
      </c>
      <c r="AI852" s="9">
        <v>243</v>
      </c>
      <c r="AJ852" s="150" t="s">
        <v>13956</v>
      </c>
      <c r="AK852" s="9">
        <v>243</v>
      </c>
    </row>
    <row r="853" spans="1:37">
      <c r="A853" s="10" t="s">
        <v>4434</v>
      </c>
      <c r="B853" s="11" t="s">
        <v>4435</v>
      </c>
      <c r="C853" s="11" t="s">
        <v>7504</v>
      </c>
      <c r="D853" s="11" t="s">
        <v>4437</v>
      </c>
      <c r="E853" s="11" t="s">
        <v>4438</v>
      </c>
      <c r="F853" s="11" t="s">
        <v>13193</v>
      </c>
      <c r="G853" s="11" t="s">
        <v>7506</v>
      </c>
      <c r="H853" s="148">
        <v>1</v>
      </c>
      <c r="I853" s="148">
        <v>11</v>
      </c>
      <c r="J853" s="29">
        <v>35</v>
      </c>
      <c r="K853" s="6" t="s">
        <v>290</v>
      </c>
      <c r="L853" s="6" t="s">
        <v>290</v>
      </c>
      <c r="M853" s="29">
        <v>10</v>
      </c>
      <c r="N853" s="29">
        <v>12</v>
      </c>
      <c r="O853" s="29">
        <v>11</v>
      </c>
      <c r="P853" s="29">
        <v>14</v>
      </c>
      <c r="Q853" s="29">
        <v>12</v>
      </c>
      <c r="R853" s="29">
        <v>12</v>
      </c>
      <c r="S853" s="29">
        <v>18</v>
      </c>
      <c r="T853" s="6" t="s">
        <v>13956</v>
      </c>
      <c r="U853" s="6" t="s">
        <v>13956</v>
      </c>
      <c r="V853" s="6" t="s">
        <v>13956</v>
      </c>
      <c r="W853" s="6" t="s">
        <v>13956</v>
      </c>
      <c r="X853" s="6" t="s">
        <v>13956</v>
      </c>
      <c r="Y853" s="6" t="s">
        <v>13956</v>
      </c>
      <c r="Z853" s="7">
        <v>73</v>
      </c>
      <c r="AA853" s="7">
        <v>66</v>
      </c>
      <c r="AB853" s="149" t="s">
        <v>13956</v>
      </c>
      <c r="AC853" s="149" t="s">
        <v>13956</v>
      </c>
      <c r="AD853" s="149" t="s">
        <v>13956</v>
      </c>
      <c r="AE853" s="149" t="s">
        <v>13956</v>
      </c>
      <c r="AF853" s="149" t="s">
        <v>13956</v>
      </c>
      <c r="AG853" s="8">
        <v>133</v>
      </c>
      <c r="AH853" s="149" t="s">
        <v>290</v>
      </c>
      <c r="AI853" s="9">
        <v>139</v>
      </c>
      <c r="AJ853" s="150" t="s">
        <v>13956</v>
      </c>
      <c r="AK853" s="9">
        <v>139</v>
      </c>
    </row>
    <row r="854" spans="1:37">
      <c r="A854" s="10" t="s">
        <v>4440</v>
      </c>
      <c r="B854" s="11" t="s">
        <v>2699</v>
      </c>
      <c r="C854" s="11" t="s">
        <v>11218</v>
      </c>
      <c r="D854" s="11" t="s">
        <v>4443</v>
      </c>
      <c r="E854" s="11" t="s">
        <v>4444</v>
      </c>
      <c r="F854" s="11" t="s">
        <v>13194</v>
      </c>
      <c r="G854" s="11" t="s">
        <v>7509</v>
      </c>
      <c r="H854" s="148">
        <v>2</v>
      </c>
      <c r="I854" s="148">
        <v>22.2</v>
      </c>
      <c r="J854" s="6" t="s">
        <v>13956</v>
      </c>
      <c r="K854" s="29">
        <v>30</v>
      </c>
      <c r="L854" s="29">
        <v>35</v>
      </c>
      <c r="M854" s="29">
        <v>45</v>
      </c>
      <c r="N854" s="29">
        <v>49</v>
      </c>
      <c r="O854" s="29">
        <v>46</v>
      </c>
      <c r="P854" s="29">
        <v>54</v>
      </c>
      <c r="Q854" s="29">
        <v>59</v>
      </c>
      <c r="R854" s="29">
        <v>59</v>
      </c>
      <c r="S854" s="29">
        <v>60</v>
      </c>
      <c r="T854" s="6" t="s">
        <v>13956</v>
      </c>
      <c r="U854" s="6" t="s">
        <v>13956</v>
      </c>
      <c r="V854" s="6" t="s">
        <v>13956</v>
      </c>
      <c r="W854" s="6" t="s">
        <v>13956</v>
      </c>
      <c r="X854" s="29">
        <v>11</v>
      </c>
      <c r="Y854" s="6" t="s">
        <v>13956</v>
      </c>
      <c r="Z854" s="7">
        <v>229</v>
      </c>
      <c r="AA854" s="7">
        <v>219</v>
      </c>
      <c r="AB854" s="8">
        <v>14</v>
      </c>
      <c r="AC854" s="149" t="s">
        <v>13956</v>
      </c>
      <c r="AD854" s="8">
        <v>10</v>
      </c>
      <c r="AE854" s="149" t="s">
        <v>290</v>
      </c>
      <c r="AF854" s="149" t="s">
        <v>13956</v>
      </c>
      <c r="AG854" s="8">
        <v>416</v>
      </c>
      <c r="AH854" s="149" t="s">
        <v>290</v>
      </c>
      <c r="AI854" s="9">
        <v>448</v>
      </c>
      <c r="AJ854" s="150" t="s">
        <v>13956</v>
      </c>
      <c r="AK854" s="9">
        <v>448</v>
      </c>
    </row>
    <row r="855" spans="1:37">
      <c r="A855" s="10" t="s">
        <v>4446</v>
      </c>
      <c r="B855" s="11" t="s">
        <v>4447</v>
      </c>
      <c r="C855" s="11" t="s">
        <v>13195</v>
      </c>
      <c r="D855" s="11" t="s">
        <v>4449</v>
      </c>
      <c r="E855" s="11" t="s">
        <v>4450</v>
      </c>
      <c r="F855" s="11" t="s">
        <v>13196</v>
      </c>
      <c r="G855" s="11" t="s">
        <v>7512</v>
      </c>
      <c r="H855" s="148">
        <v>3</v>
      </c>
      <c r="I855" s="148">
        <v>23.4</v>
      </c>
      <c r="J855" s="29">
        <v>30</v>
      </c>
      <c r="K855" s="29">
        <v>39</v>
      </c>
      <c r="L855" s="29">
        <v>48</v>
      </c>
      <c r="M855" s="29">
        <v>57</v>
      </c>
      <c r="N855" s="29">
        <v>51</v>
      </c>
      <c r="O855" s="29">
        <v>58</v>
      </c>
      <c r="P855" s="29">
        <v>59</v>
      </c>
      <c r="Q855" s="29">
        <v>44</v>
      </c>
      <c r="R855" s="29">
        <v>48</v>
      </c>
      <c r="S855" s="29">
        <v>51</v>
      </c>
      <c r="T855" s="6" t="s">
        <v>13956</v>
      </c>
      <c r="U855" s="6" t="s">
        <v>13956</v>
      </c>
      <c r="V855" s="6" t="s">
        <v>13956</v>
      </c>
      <c r="W855" s="6" t="s">
        <v>13956</v>
      </c>
      <c r="X855" s="29">
        <v>27</v>
      </c>
      <c r="Y855" s="6" t="s">
        <v>13956</v>
      </c>
      <c r="Z855" s="7">
        <v>268</v>
      </c>
      <c r="AA855" s="7">
        <v>244</v>
      </c>
      <c r="AB855" s="8">
        <v>43</v>
      </c>
      <c r="AC855" s="149" t="s">
        <v>13956</v>
      </c>
      <c r="AD855" s="8">
        <v>27</v>
      </c>
      <c r="AE855" s="149" t="s">
        <v>290</v>
      </c>
      <c r="AF855" s="149" t="s">
        <v>13956</v>
      </c>
      <c r="AG855" s="8">
        <v>413</v>
      </c>
      <c r="AH855" s="8">
        <v>20</v>
      </c>
      <c r="AI855" s="9">
        <v>512</v>
      </c>
      <c r="AJ855" s="150" t="s">
        <v>13956</v>
      </c>
      <c r="AK855" s="9">
        <v>512</v>
      </c>
    </row>
    <row r="856" spans="1:37">
      <c r="A856" s="10" t="s">
        <v>14117</v>
      </c>
      <c r="B856" s="11" t="s">
        <v>14118</v>
      </c>
      <c r="C856" s="11" t="s">
        <v>14119</v>
      </c>
      <c r="D856" s="11" t="s">
        <v>14120</v>
      </c>
      <c r="E856" s="11" t="s">
        <v>4403</v>
      </c>
      <c r="F856" s="11" t="s">
        <v>14121</v>
      </c>
      <c r="G856" s="11" t="s">
        <v>14122</v>
      </c>
      <c r="H856" s="148">
        <v>2</v>
      </c>
      <c r="I856" s="148">
        <v>4</v>
      </c>
      <c r="J856" s="6" t="s">
        <v>290</v>
      </c>
      <c r="K856" s="6" t="s">
        <v>290</v>
      </c>
      <c r="L856" s="6" t="s">
        <v>290</v>
      </c>
      <c r="M856" s="6" t="s">
        <v>290</v>
      </c>
      <c r="N856" s="6" t="s">
        <v>290</v>
      </c>
      <c r="O856" s="6" t="s">
        <v>290</v>
      </c>
      <c r="P856" s="6" t="s">
        <v>290</v>
      </c>
      <c r="Q856" s="6" t="s">
        <v>13956</v>
      </c>
      <c r="R856" s="6" t="s">
        <v>13956</v>
      </c>
      <c r="S856" s="6" t="s">
        <v>13956</v>
      </c>
      <c r="T856" s="6" t="s">
        <v>13956</v>
      </c>
      <c r="U856" s="6" t="s">
        <v>13956</v>
      </c>
      <c r="V856" s="6" t="s">
        <v>13956</v>
      </c>
      <c r="W856" s="6" t="s">
        <v>13956</v>
      </c>
      <c r="X856" s="6" t="s">
        <v>13956</v>
      </c>
      <c r="Y856" s="6" t="s">
        <v>13956</v>
      </c>
      <c r="Z856" s="7">
        <v>15</v>
      </c>
      <c r="AA856" s="7">
        <v>15</v>
      </c>
      <c r="AB856" s="149" t="s">
        <v>13956</v>
      </c>
      <c r="AC856" s="149" t="s">
        <v>13956</v>
      </c>
      <c r="AD856" s="149" t="s">
        <v>13956</v>
      </c>
      <c r="AE856" s="8">
        <v>30</v>
      </c>
      <c r="AF856" s="149" t="s">
        <v>13956</v>
      </c>
      <c r="AG856" s="149" t="s">
        <v>13956</v>
      </c>
      <c r="AH856" s="149" t="s">
        <v>13956</v>
      </c>
      <c r="AI856" s="9">
        <v>30</v>
      </c>
      <c r="AJ856" s="150" t="s">
        <v>13956</v>
      </c>
      <c r="AK856" s="9">
        <v>30</v>
      </c>
    </row>
    <row r="857" spans="1:37">
      <c r="A857" s="10" t="s">
        <v>13197</v>
      </c>
      <c r="B857" s="11" t="s">
        <v>11223</v>
      </c>
      <c r="C857" s="11" t="s">
        <v>11225</v>
      </c>
      <c r="D857" s="11" t="s">
        <v>11226</v>
      </c>
      <c r="E857" s="11" t="s">
        <v>11227</v>
      </c>
      <c r="F857" s="11" t="s">
        <v>13198</v>
      </c>
      <c r="G857" s="11" t="s">
        <v>13199</v>
      </c>
      <c r="H857" s="148">
        <v>1</v>
      </c>
      <c r="I857" s="148">
        <v>10</v>
      </c>
      <c r="J857" s="29">
        <v>25</v>
      </c>
      <c r="K857" s="6" t="s">
        <v>290</v>
      </c>
      <c r="L857" s="29">
        <v>13</v>
      </c>
      <c r="M857" s="29">
        <v>10</v>
      </c>
      <c r="N857" s="6" t="s">
        <v>290</v>
      </c>
      <c r="O857" s="6" t="s">
        <v>290</v>
      </c>
      <c r="P857" s="29">
        <v>13</v>
      </c>
      <c r="Q857" s="6" t="s">
        <v>290</v>
      </c>
      <c r="R857" s="6" t="s">
        <v>290</v>
      </c>
      <c r="S857" s="6" t="s">
        <v>290</v>
      </c>
      <c r="T857" s="6" t="s">
        <v>13956</v>
      </c>
      <c r="U857" s="6" t="s">
        <v>13956</v>
      </c>
      <c r="V857" s="6" t="s">
        <v>13956</v>
      </c>
      <c r="W857" s="6" t="s">
        <v>13956</v>
      </c>
      <c r="X857" s="6" t="s">
        <v>290</v>
      </c>
      <c r="Y857" s="6" t="s">
        <v>13956</v>
      </c>
      <c r="Z857" s="7">
        <v>51</v>
      </c>
      <c r="AA857" s="7">
        <v>59</v>
      </c>
      <c r="AB857" s="149" t="s">
        <v>290</v>
      </c>
      <c r="AC857" s="149" t="s">
        <v>13956</v>
      </c>
      <c r="AD857" s="149" t="s">
        <v>290</v>
      </c>
      <c r="AE857" s="149" t="s">
        <v>13956</v>
      </c>
      <c r="AF857" s="149" t="s">
        <v>13956</v>
      </c>
      <c r="AG857" s="8">
        <v>106</v>
      </c>
      <c r="AH857" s="149" t="s">
        <v>13956</v>
      </c>
      <c r="AI857" s="9">
        <v>110</v>
      </c>
      <c r="AJ857" s="150" t="s">
        <v>13956</v>
      </c>
      <c r="AK857" s="9">
        <v>110</v>
      </c>
    </row>
    <row r="858" spans="1:37">
      <c r="A858" s="10" t="s">
        <v>4452</v>
      </c>
      <c r="B858" s="11" t="s">
        <v>439</v>
      </c>
      <c r="C858" s="11" t="s">
        <v>11231</v>
      </c>
      <c r="D858" s="11" t="s">
        <v>4454</v>
      </c>
      <c r="E858" s="11" t="s">
        <v>4455</v>
      </c>
      <c r="F858" s="11" t="s">
        <v>13200</v>
      </c>
      <c r="G858" s="11" t="s">
        <v>13201</v>
      </c>
      <c r="H858" s="148">
        <v>1</v>
      </c>
      <c r="I858" s="148">
        <v>8</v>
      </c>
      <c r="J858" s="29">
        <v>53</v>
      </c>
      <c r="K858" s="29">
        <v>12</v>
      </c>
      <c r="L858" s="29">
        <v>14</v>
      </c>
      <c r="M858" s="6" t="s">
        <v>290</v>
      </c>
      <c r="N858" s="6" t="s">
        <v>290</v>
      </c>
      <c r="O858" s="6" t="s">
        <v>290</v>
      </c>
      <c r="P858" s="6" t="s">
        <v>290</v>
      </c>
      <c r="Q858" s="6" t="s">
        <v>290</v>
      </c>
      <c r="R858" s="6" t="s">
        <v>290</v>
      </c>
      <c r="S858" s="6" t="s">
        <v>290</v>
      </c>
      <c r="T858" s="6" t="s">
        <v>13956</v>
      </c>
      <c r="U858" s="6" t="s">
        <v>13956</v>
      </c>
      <c r="V858" s="6" t="s">
        <v>13956</v>
      </c>
      <c r="W858" s="6" t="s">
        <v>13956</v>
      </c>
      <c r="X858" s="6" t="s">
        <v>13956</v>
      </c>
      <c r="Y858" s="6" t="s">
        <v>13956</v>
      </c>
      <c r="Z858" s="7">
        <v>68</v>
      </c>
      <c r="AA858" s="7">
        <v>61</v>
      </c>
      <c r="AB858" s="149" t="s">
        <v>290</v>
      </c>
      <c r="AC858" s="149" t="s">
        <v>13956</v>
      </c>
      <c r="AD858" s="149" t="s">
        <v>13956</v>
      </c>
      <c r="AE858" s="149" t="s">
        <v>13956</v>
      </c>
      <c r="AF858" s="149" t="s">
        <v>13956</v>
      </c>
      <c r="AG858" s="8">
        <v>126</v>
      </c>
      <c r="AH858" s="149" t="s">
        <v>13956</v>
      </c>
      <c r="AI858" s="9">
        <v>129</v>
      </c>
      <c r="AJ858" s="150" t="s">
        <v>13956</v>
      </c>
      <c r="AK858" s="9">
        <v>129</v>
      </c>
    </row>
    <row r="859" spans="1:37">
      <c r="A859" s="10" t="s">
        <v>4457</v>
      </c>
      <c r="B859" s="11" t="s">
        <v>4458</v>
      </c>
      <c r="C859" s="11" t="s">
        <v>11235</v>
      </c>
      <c r="D859" s="11" t="s">
        <v>4461</v>
      </c>
      <c r="E859" s="11" t="s">
        <v>4462</v>
      </c>
      <c r="F859" s="11" t="s">
        <v>13202</v>
      </c>
      <c r="G859" s="11" t="s">
        <v>7515</v>
      </c>
      <c r="H859" s="148">
        <v>1.2</v>
      </c>
      <c r="I859" s="148">
        <v>10.3</v>
      </c>
      <c r="J859" s="29">
        <v>31</v>
      </c>
      <c r="K859" s="29">
        <v>18</v>
      </c>
      <c r="L859" s="29">
        <v>18</v>
      </c>
      <c r="M859" s="29">
        <v>22</v>
      </c>
      <c r="N859" s="29">
        <v>15</v>
      </c>
      <c r="O859" s="29">
        <v>26</v>
      </c>
      <c r="P859" s="29">
        <v>26</v>
      </c>
      <c r="Q859" s="29">
        <v>28</v>
      </c>
      <c r="R859" s="29">
        <v>23</v>
      </c>
      <c r="S859" s="29">
        <v>23</v>
      </c>
      <c r="T859" s="6" t="s">
        <v>13956</v>
      </c>
      <c r="U859" s="6" t="s">
        <v>13956</v>
      </c>
      <c r="V859" s="6" t="s">
        <v>13956</v>
      </c>
      <c r="W859" s="6" t="s">
        <v>13956</v>
      </c>
      <c r="X859" s="6" t="s">
        <v>13956</v>
      </c>
      <c r="Y859" s="6" t="s">
        <v>13956</v>
      </c>
      <c r="Z859" s="7">
        <v>112</v>
      </c>
      <c r="AA859" s="7">
        <v>118</v>
      </c>
      <c r="AB859" s="149" t="s">
        <v>290</v>
      </c>
      <c r="AC859" s="149" t="s">
        <v>13956</v>
      </c>
      <c r="AD859" s="149" t="s">
        <v>290</v>
      </c>
      <c r="AE859" s="8">
        <v>21</v>
      </c>
      <c r="AF859" s="149" t="s">
        <v>13956</v>
      </c>
      <c r="AG859" s="8">
        <v>190</v>
      </c>
      <c r="AH859" s="149" t="s">
        <v>290</v>
      </c>
      <c r="AI859" s="9">
        <v>230</v>
      </c>
      <c r="AJ859" s="150" t="s">
        <v>13956</v>
      </c>
      <c r="AK859" s="9">
        <v>230</v>
      </c>
    </row>
    <row r="860" spans="1:37">
      <c r="A860" s="10" t="s">
        <v>4464</v>
      </c>
      <c r="B860" s="11" t="s">
        <v>4465</v>
      </c>
      <c r="C860" s="11" t="s">
        <v>11238</v>
      </c>
      <c r="D860" s="11" t="s">
        <v>11239</v>
      </c>
      <c r="E860" s="11" t="s">
        <v>4467</v>
      </c>
      <c r="F860" s="11" t="s">
        <v>13203</v>
      </c>
      <c r="G860" s="11" t="s">
        <v>7519</v>
      </c>
      <c r="H860" s="148">
        <v>0.5</v>
      </c>
      <c r="I860" s="148">
        <v>4</v>
      </c>
      <c r="J860" s="29">
        <v>24</v>
      </c>
      <c r="K860" s="6" t="s">
        <v>290</v>
      </c>
      <c r="L860" s="6" t="s">
        <v>290</v>
      </c>
      <c r="M860" s="6" t="s">
        <v>290</v>
      </c>
      <c r="N860" s="6" t="s">
        <v>290</v>
      </c>
      <c r="O860" s="6" t="s">
        <v>290</v>
      </c>
      <c r="P860" s="6" t="s">
        <v>13956</v>
      </c>
      <c r="Q860" s="6" t="s">
        <v>13956</v>
      </c>
      <c r="R860" s="6" t="s">
        <v>13956</v>
      </c>
      <c r="S860" s="6" t="s">
        <v>13956</v>
      </c>
      <c r="T860" s="6" t="s">
        <v>13956</v>
      </c>
      <c r="U860" s="6" t="s">
        <v>13956</v>
      </c>
      <c r="V860" s="6" t="s">
        <v>13956</v>
      </c>
      <c r="W860" s="6" t="s">
        <v>13956</v>
      </c>
      <c r="X860" s="6" t="s">
        <v>13956</v>
      </c>
      <c r="Y860" s="6" t="s">
        <v>13956</v>
      </c>
      <c r="Z860" s="7">
        <v>25</v>
      </c>
      <c r="AA860" s="7">
        <v>22</v>
      </c>
      <c r="AB860" s="149" t="s">
        <v>290</v>
      </c>
      <c r="AC860" s="149" t="s">
        <v>13956</v>
      </c>
      <c r="AD860" s="149" t="s">
        <v>290</v>
      </c>
      <c r="AE860" s="8">
        <v>14</v>
      </c>
      <c r="AF860" s="149" t="s">
        <v>13956</v>
      </c>
      <c r="AG860" s="8">
        <v>13</v>
      </c>
      <c r="AH860" s="149" t="s">
        <v>290</v>
      </c>
      <c r="AI860" s="9">
        <v>47</v>
      </c>
      <c r="AJ860" s="150" t="s">
        <v>13956</v>
      </c>
      <c r="AK860" s="9">
        <v>47</v>
      </c>
    </row>
    <row r="861" spans="1:37">
      <c r="A861" s="10" t="s">
        <v>4469</v>
      </c>
      <c r="B861" s="11" t="s">
        <v>4470</v>
      </c>
      <c r="C861" s="11" t="s">
        <v>11243</v>
      </c>
      <c r="D861" s="11" t="s">
        <v>4472</v>
      </c>
      <c r="E861" s="11" t="s">
        <v>4409</v>
      </c>
      <c r="F861" s="11" t="s">
        <v>13204</v>
      </c>
      <c r="G861" s="11" t="s">
        <v>7522</v>
      </c>
      <c r="H861" s="148">
        <v>1</v>
      </c>
      <c r="I861" s="148">
        <v>10.5</v>
      </c>
      <c r="J861" s="29">
        <v>35</v>
      </c>
      <c r="K861" s="29">
        <v>29</v>
      </c>
      <c r="L861" s="29">
        <v>21</v>
      </c>
      <c r="M861" s="29">
        <v>18</v>
      </c>
      <c r="N861" s="29">
        <v>18</v>
      </c>
      <c r="O861" s="29">
        <v>23</v>
      </c>
      <c r="P861" s="29">
        <v>16</v>
      </c>
      <c r="Q861" s="29">
        <v>17</v>
      </c>
      <c r="R861" s="6" t="s">
        <v>290</v>
      </c>
      <c r="S861" s="6" t="s">
        <v>290</v>
      </c>
      <c r="T861" s="6" t="s">
        <v>13956</v>
      </c>
      <c r="U861" s="6" t="s">
        <v>13956</v>
      </c>
      <c r="V861" s="6" t="s">
        <v>13956</v>
      </c>
      <c r="W861" s="6" t="s">
        <v>13956</v>
      </c>
      <c r="X861" s="6" t="s">
        <v>290</v>
      </c>
      <c r="Y861" s="6" t="s">
        <v>13956</v>
      </c>
      <c r="Z861" s="7">
        <v>89</v>
      </c>
      <c r="AA861" s="7">
        <v>104</v>
      </c>
      <c r="AB861" s="8">
        <v>12</v>
      </c>
      <c r="AC861" s="149" t="s">
        <v>13956</v>
      </c>
      <c r="AD861" s="149" t="s">
        <v>290</v>
      </c>
      <c r="AE861" s="149" t="s">
        <v>13956</v>
      </c>
      <c r="AF861" s="149" t="s">
        <v>13956</v>
      </c>
      <c r="AG861" s="8">
        <v>176</v>
      </c>
      <c r="AH861" s="149" t="s">
        <v>13956</v>
      </c>
      <c r="AI861" s="9">
        <v>193</v>
      </c>
      <c r="AJ861" s="150" t="s">
        <v>13956</v>
      </c>
      <c r="AK861" s="9">
        <v>193</v>
      </c>
    </row>
    <row r="862" spans="1:37">
      <c r="A862" s="10" t="s">
        <v>4473</v>
      </c>
      <c r="B862" s="11" t="s">
        <v>4474</v>
      </c>
      <c r="C862" s="11" t="s">
        <v>11246</v>
      </c>
      <c r="D862" s="11" t="s">
        <v>4408</v>
      </c>
      <c r="E862" s="11" t="s">
        <v>4409</v>
      </c>
      <c r="F862" s="11" t="s">
        <v>13174</v>
      </c>
      <c r="G862" s="11" t="s">
        <v>7524</v>
      </c>
      <c r="H862" s="148">
        <v>3.5</v>
      </c>
      <c r="I862" s="148">
        <v>59</v>
      </c>
      <c r="J862" s="6" t="s">
        <v>13956</v>
      </c>
      <c r="K862" s="6" t="s">
        <v>13956</v>
      </c>
      <c r="L862" s="6" t="s">
        <v>13956</v>
      </c>
      <c r="M862" s="6" t="s">
        <v>13956</v>
      </c>
      <c r="N862" s="6" t="s">
        <v>13956</v>
      </c>
      <c r="O862" s="6" t="s">
        <v>13956</v>
      </c>
      <c r="P862" s="6" t="s">
        <v>13956</v>
      </c>
      <c r="Q862" s="6" t="s">
        <v>13956</v>
      </c>
      <c r="R862" s="6" t="s">
        <v>13956</v>
      </c>
      <c r="S862" s="6" t="s">
        <v>13956</v>
      </c>
      <c r="T862" s="29">
        <v>269</v>
      </c>
      <c r="U862" s="29">
        <v>286</v>
      </c>
      <c r="V862" s="29">
        <v>232</v>
      </c>
      <c r="W862" s="29">
        <v>257</v>
      </c>
      <c r="X862" s="6" t="s">
        <v>13956</v>
      </c>
      <c r="Y862" s="29">
        <v>29</v>
      </c>
      <c r="Z862" s="7">
        <v>466</v>
      </c>
      <c r="AA862" s="7">
        <v>607</v>
      </c>
      <c r="AB862" s="8">
        <v>107</v>
      </c>
      <c r="AC862" s="149" t="s">
        <v>290</v>
      </c>
      <c r="AD862" s="8">
        <v>15</v>
      </c>
      <c r="AE862" s="8">
        <v>19</v>
      </c>
      <c r="AF862" s="149" t="s">
        <v>290</v>
      </c>
      <c r="AG862" s="8">
        <v>925</v>
      </c>
      <c r="AH862" s="149" t="s">
        <v>290</v>
      </c>
      <c r="AI862" s="150" t="s">
        <v>13956</v>
      </c>
      <c r="AJ862" s="9">
        <v>1073</v>
      </c>
      <c r="AK862" s="9">
        <v>1073</v>
      </c>
    </row>
    <row r="863" spans="1:37">
      <c r="A863" s="10" t="s">
        <v>4476</v>
      </c>
      <c r="B863" s="11" t="s">
        <v>4477</v>
      </c>
      <c r="C863" s="11" t="s">
        <v>11249</v>
      </c>
      <c r="D863" s="11" t="s">
        <v>4479</v>
      </c>
      <c r="E863" s="11" t="s">
        <v>4392</v>
      </c>
      <c r="F863" s="11" t="s">
        <v>13205</v>
      </c>
      <c r="G863" s="11" t="s">
        <v>7527</v>
      </c>
      <c r="H863" s="148">
        <v>6</v>
      </c>
      <c r="I863" s="148">
        <v>53</v>
      </c>
      <c r="J863" s="6" t="s">
        <v>13956</v>
      </c>
      <c r="K863" s="6" t="s">
        <v>13956</v>
      </c>
      <c r="L863" s="6" t="s">
        <v>13956</v>
      </c>
      <c r="M863" s="6" t="s">
        <v>13956</v>
      </c>
      <c r="N863" s="6" t="s">
        <v>13956</v>
      </c>
      <c r="O863" s="6" t="s">
        <v>13956</v>
      </c>
      <c r="P863" s="6" t="s">
        <v>13956</v>
      </c>
      <c r="Q863" s="6" t="s">
        <v>13956</v>
      </c>
      <c r="R863" s="6" t="s">
        <v>13956</v>
      </c>
      <c r="S863" s="6" t="s">
        <v>13956</v>
      </c>
      <c r="T863" s="29">
        <v>175</v>
      </c>
      <c r="U863" s="29">
        <v>168</v>
      </c>
      <c r="V863" s="29">
        <v>157</v>
      </c>
      <c r="W863" s="29">
        <v>167</v>
      </c>
      <c r="X863" s="6" t="s">
        <v>13956</v>
      </c>
      <c r="Y863" s="29">
        <v>28</v>
      </c>
      <c r="Z863" s="7">
        <v>317</v>
      </c>
      <c r="AA863" s="7">
        <v>378</v>
      </c>
      <c r="AB863" s="8">
        <v>57</v>
      </c>
      <c r="AC863" s="149" t="s">
        <v>290</v>
      </c>
      <c r="AD863" s="8">
        <v>15</v>
      </c>
      <c r="AE863" s="8">
        <v>51</v>
      </c>
      <c r="AF863" s="149" t="s">
        <v>13956</v>
      </c>
      <c r="AG863" s="8">
        <v>557</v>
      </c>
      <c r="AH863" s="8">
        <v>13</v>
      </c>
      <c r="AI863" s="150" t="s">
        <v>13956</v>
      </c>
      <c r="AJ863" s="9">
        <v>695</v>
      </c>
      <c r="AK863" s="9">
        <v>695</v>
      </c>
    </row>
    <row r="864" spans="1:37">
      <c r="A864" s="10" t="s">
        <v>4480</v>
      </c>
      <c r="B864" s="11" t="s">
        <v>4481</v>
      </c>
      <c r="C864" s="11" t="s">
        <v>11252</v>
      </c>
      <c r="D864" s="11" t="s">
        <v>4483</v>
      </c>
      <c r="E864" s="11" t="s">
        <v>4462</v>
      </c>
      <c r="F864" s="11" t="s">
        <v>13206</v>
      </c>
      <c r="G864" s="11" t="s">
        <v>7530</v>
      </c>
      <c r="H864" s="148">
        <v>1.5</v>
      </c>
      <c r="I864" s="148">
        <v>12.5</v>
      </c>
      <c r="J864" s="6" t="s">
        <v>13956</v>
      </c>
      <c r="K864" s="6" t="s">
        <v>13956</v>
      </c>
      <c r="L864" s="6" t="s">
        <v>13956</v>
      </c>
      <c r="M864" s="6" t="s">
        <v>13956</v>
      </c>
      <c r="N864" s="6" t="s">
        <v>13956</v>
      </c>
      <c r="O864" s="6" t="s">
        <v>13956</v>
      </c>
      <c r="P864" s="6" t="s">
        <v>13956</v>
      </c>
      <c r="Q864" s="6" t="s">
        <v>13956</v>
      </c>
      <c r="R864" s="6" t="s">
        <v>13956</v>
      </c>
      <c r="S864" s="6" t="s">
        <v>13956</v>
      </c>
      <c r="T864" s="29">
        <v>40</v>
      </c>
      <c r="U864" s="29">
        <v>28</v>
      </c>
      <c r="V864" s="29">
        <v>24</v>
      </c>
      <c r="W864" s="29">
        <v>22</v>
      </c>
      <c r="X864" s="6" t="s">
        <v>13956</v>
      </c>
      <c r="Y864" s="6" t="s">
        <v>13956</v>
      </c>
      <c r="Z864" s="7">
        <v>59</v>
      </c>
      <c r="AA864" s="7">
        <v>55</v>
      </c>
      <c r="AB864" s="149" t="s">
        <v>290</v>
      </c>
      <c r="AC864" s="149" t="s">
        <v>13956</v>
      </c>
      <c r="AD864" s="149" t="s">
        <v>290</v>
      </c>
      <c r="AE864" s="149" t="s">
        <v>290</v>
      </c>
      <c r="AF864" s="149" t="s">
        <v>13956</v>
      </c>
      <c r="AG864" s="8">
        <v>96</v>
      </c>
      <c r="AH864" s="149" t="s">
        <v>290</v>
      </c>
      <c r="AI864" s="150" t="s">
        <v>13956</v>
      </c>
      <c r="AJ864" s="9">
        <v>114</v>
      </c>
      <c r="AK864" s="9">
        <v>114</v>
      </c>
    </row>
    <row r="865" spans="1:37">
      <c r="A865" s="10" t="s">
        <v>4484</v>
      </c>
      <c r="B865" s="11" t="s">
        <v>4485</v>
      </c>
      <c r="C865" s="11" t="s">
        <v>11255</v>
      </c>
      <c r="D865" s="11" t="s">
        <v>4488</v>
      </c>
      <c r="E865" s="11" t="s">
        <v>4392</v>
      </c>
      <c r="F865" s="11" t="s">
        <v>13207</v>
      </c>
      <c r="G865" s="11" t="s">
        <v>7533</v>
      </c>
      <c r="H865" s="148">
        <v>2</v>
      </c>
      <c r="I865" s="148">
        <v>15</v>
      </c>
      <c r="J865" s="29">
        <v>17</v>
      </c>
      <c r="K865" s="29">
        <v>19</v>
      </c>
      <c r="L865" s="29">
        <v>18</v>
      </c>
      <c r="M865" s="29">
        <v>21</v>
      </c>
      <c r="N865" s="29">
        <v>15</v>
      </c>
      <c r="O865" s="29">
        <v>29</v>
      </c>
      <c r="P865" s="29">
        <v>24</v>
      </c>
      <c r="Q865" s="29">
        <v>14</v>
      </c>
      <c r="R865" s="29">
        <v>20</v>
      </c>
      <c r="S865" s="29">
        <v>22</v>
      </c>
      <c r="T865" s="6" t="s">
        <v>13956</v>
      </c>
      <c r="U865" s="6" t="s">
        <v>13956</v>
      </c>
      <c r="V865" s="6" t="s">
        <v>13956</v>
      </c>
      <c r="W865" s="6" t="s">
        <v>13956</v>
      </c>
      <c r="X865" s="6" t="s">
        <v>13956</v>
      </c>
      <c r="Y865" s="6" t="s">
        <v>13956</v>
      </c>
      <c r="Z865" s="7">
        <v>89</v>
      </c>
      <c r="AA865" s="7">
        <v>110</v>
      </c>
      <c r="AB865" s="8">
        <v>61</v>
      </c>
      <c r="AC865" s="149" t="s">
        <v>13956</v>
      </c>
      <c r="AD865" s="149" t="s">
        <v>290</v>
      </c>
      <c r="AE865" s="8">
        <v>19</v>
      </c>
      <c r="AF865" s="149" t="s">
        <v>13956</v>
      </c>
      <c r="AG865" s="8">
        <v>112</v>
      </c>
      <c r="AH865" s="149" t="s">
        <v>290</v>
      </c>
      <c r="AI865" s="9">
        <v>199</v>
      </c>
      <c r="AJ865" s="150" t="s">
        <v>13956</v>
      </c>
      <c r="AK865" s="9">
        <v>199</v>
      </c>
    </row>
    <row r="866" spans="1:37">
      <c r="A866" s="10" t="s">
        <v>4506</v>
      </c>
      <c r="B866" s="11" t="s">
        <v>4507</v>
      </c>
      <c r="C866" s="11" t="s">
        <v>13208</v>
      </c>
      <c r="D866" s="11" t="s">
        <v>4510</v>
      </c>
      <c r="E866" s="11" t="s">
        <v>4467</v>
      </c>
      <c r="F866" s="11" t="s">
        <v>13209</v>
      </c>
      <c r="G866" s="11" t="s">
        <v>13210</v>
      </c>
      <c r="H866" s="148">
        <v>1</v>
      </c>
      <c r="I866" s="148">
        <v>16</v>
      </c>
      <c r="J866" s="29">
        <v>20</v>
      </c>
      <c r="K866" s="29">
        <v>25</v>
      </c>
      <c r="L866" s="29">
        <v>32</v>
      </c>
      <c r="M866" s="29">
        <v>21</v>
      </c>
      <c r="N866" s="29">
        <v>24</v>
      </c>
      <c r="O866" s="29">
        <v>28</v>
      </c>
      <c r="P866" s="29">
        <v>24</v>
      </c>
      <c r="Q866" s="29">
        <v>26</v>
      </c>
      <c r="R866" s="29">
        <v>18</v>
      </c>
      <c r="S866" s="29">
        <v>28</v>
      </c>
      <c r="T866" s="6" t="s">
        <v>13956</v>
      </c>
      <c r="U866" s="6" t="s">
        <v>13956</v>
      </c>
      <c r="V866" s="6" t="s">
        <v>13956</v>
      </c>
      <c r="W866" s="6" t="s">
        <v>13956</v>
      </c>
      <c r="X866" s="6" t="s">
        <v>13956</v>
      </c>
      <c r="Y866" s="6" t="s">
        <v>13956</v>
      </c>
      <c r="Z866" s="7">
        <v>128</v>
      </c>
      <c r="AA866" s="7">
        <v>118</v>
      </c>
      <c r="AB866" s="8">
        <v>47</v>
      </c>
      <c r="AC866" s="149" t="s">
        <v>13956</v>
      </c>
      <c r="AD866" s="8">
        <v>75</v>
      </c>
      <c r="AE866" s="8">
        <v>15</v>
      </c>
      <c r="AF866" s="149" t="s">
        <v>13956</v>
      </c>
      <c r="AG866" s="8">
        <v>100</v>
      </c>
      <c r="AH866" s="149" t="s">
        <v>290</v>
      </c>
      <c r="AI866" s="9">
        <v>246</v>
      </c>
      <c r="AJ866" s="150" t="s">
        <v>13956</v>
      </c>
      <c r="AK866" s="9">
        <v>246</v>
      </c>
    </row>
    <row r="867" spans="1:37">
      <c r="A867" s="10" t="s">
        <v>13211</v>
      </c>
      <c r="B867" s="11" t="s">
        <v>665</v>
      </c>
      <c r="C867" s="11" t="s">
        <v>11263</v>
      </c>
      <c r="D867" s="11" t="s">
        <v>11264</v>
      </c>
      <c r="E867" s="11" t="s">
        <v>4392</v>
      </c>
      <c r="F867" s="11" t="s">
        <v>13212</v>
      </c>
      <c r="G867" s="11" t="s">
        <v>13213</v>
      </c>
      <c r="H867" s="148">
        <v>0</v>
      </c>
      <c r="I867" s="148">
        <v>2.5</v>
      </c>
      <c r="J867" s="6" t="s">
        <v>13956</v>
      </c>
      <c r="K867" s="6" t="s">
        <v>290</v>
      </c>
      <c r="L867" s="6" t="s">
        <v>290</v>
      </c>
      <c r="M867" s="6" t="s">
        <v>290</v>
      </c>
      <c r="N867" s="6" t="s">
        <v>290</v>
      </c>
      <c r="O867" s="6" t="s">
        <v>290</v>
      </c>
      <c r="P867" s="6" t="s">
        <v>290</v>
      </c>
      <c r="Q867" s="6" t="s">
        <v>290</v>
      </c>
      <c r="R867" s="6" t="s">
        <v>290</v>
      </c>
      <c r="S867" s="6" t="s">
        <v>290</v>
      </c>
      <c r="T867" s="6" t="s">
        <v>13956</v>
      </c>
      <c r="U867" s="6" t="s">
        <v>13956</v>
      </c>
      <c r="V867" s="6" t="s">
        <v>13956</v>
      </c>
      <c r="W867" s="6" t="s">
        <v>13956</v>
      </c>
      <c r="X867" s="6" t="s">
        <v>13956</v>
      </c>
      <c r="Y867" s="6" t="s">
        <v>13956</v>
      </c>
      <c r="Z867" s="7">
        <v>11</v>
      </c>
      <c r="AA867" s="151" t="s">
        <v>290</v>
      </c>
      <c r="AB867" s="149" t="s">
        <v>290</v>
      </c>
      <c r="AC867" s="149" t="s">
        <v>13956</v>
      </c>
      <c r="AD867" s="149" t="s">
        <v>13956</v>
      </c>
      <c r="AE867" s="149" t="s">
        <v>290</v>
      </c>
      <c r="AF867" s="149" t="s">
        <v>13956</v>
      </c>
      <c r="AG867" s="8">
        <v>13</v>
      </c>
      <c r="AH867" s="149" t="s">
        <v>290</v>
      </c>
      <c r="AI867" s="9">
        <v>20</v>
      </c>
      <c r="AJ867" s="150" t="s">
        <v>13956</v>
      </c>
      <c r="AK867" s="9">
        <v>20</v>
      </c>
    </row>
    <row r="868" spans="1:37">
      <c r="A868" s="10" t="s">
        <v>13214</v>
      </c>
      <c r="B868" s="11" t="s">
        <v>11270</v>
      </c>
      <c r="C868" s="11" t="s">
        <v>11272</v>
      </c>
      <c r="D868" s="11" t="s">
        <v>11273</v>
      </c>
      <c r="E868" s="11" t="s">
        <v>4438</v>
      </c>
      <c r="F868" s="11" t="s">
        <v>13215</v>
      </c>
      <c r="G868" s="11" t="s">
        <v>13216</v>
      </c>
      <c r="H868" s="148">
        <v>1</v>
      </c>
      <c r="I868" s="148">
        <v>14</v>
      </c>
      <c r="J868" s="6" t="s">
        <v>290</v>
      </c>
      <c r="K868" s="6" t="s">
        <v>290</v>
      </c>
      <c r="L868" s="6" t="s">
        <v>290</v>
      </c>
      <c r="M868" s="6" t="s">
        <v>290</v>
      </c>
      <c r="N868" s="6" t="s">
        <v>290</v>
      </c>
      <c r="O868" s="6" t="s">
        <v>290</v>
      </c>
      <c r="P868" s="6" t="s">
        <v>290</v>
      </c>
      <c r="Q868" s="6" t="s">
        <v>290</v>
      </c>
      <c r="R868" s="6" t="s">
        <v>290</v>
      </c>
      <c r="S868" s="6" t="s">
        <v>290</v>
      </c>
      <c r="T868" s="6" t="s">
        <v>290</v>
      </c>
      <c r="U868" s="6" t="s">
        <v>290</v>
      </c>
      <c r="V868" s="6" t="s">
        <v>290</v>
      </c>
      <c r="W868" s="6" t="s">
        <v>290</v>
      </c>
      <c r="X868" s="6" t="s">
        <v>13956</v>
      </c>
      <c r="Y868" s="6" t="s">
        <v>13956</v>
      </c>
      <c r="Z868" s="7">
        <v>48</v>
      </c>
      <c r="AA868" s="7">
        <v>37</v>
      </c>
      <c r="AB868" s="8">
        <v>16</v>
      </c>
      <c r="AC868" s="149" t="s">
        <v>290</v>
      </c>
      <c r="AD868" s="149" t="s">
        <v>290</v>
      </c>
      <c r="AE868" s="8">
        <v>13</v>
      </c>
      <c r="AF868" s="149" t="s">
        <v>13956</v>
      </c>
      <c r="AG868" s="8">
        <v>37</v>
      </c>
      <c r="AH868" s="8">
        <v>11</v>
      </c>
      <c r="AI868" s="9">
        <v>53</v>
      </c>
      <c r="AJ868" s="9">
        <v>32</v>
      </c>
      <c r="AK868" s="9">
        <v>85</v>
      </c>
    </row>
    <row r="869" spans="1:37">
      <c r="A869" s="10" t="s">
        <v>13217</v>
      </c>
      <c r="B869" s="11" t="s">
        <v>11282</v>
      </c>
      <c r="C869" s="11" t="s">
        <v>11284</v>
      </c>
      <c r="D869" s="11" t="s">
        <v>4497</v>
      </c>
      <c r="E869" s="11" t="s">
        <v>4403</v>
      </c>
      <c r="F869" s="11" t="s">
        <v>13218</v>
      </c>
      <c r="G869" s="11" t="s">
        <v>13219</v>
      </c>
      <c r="H869" s="148">
        <v>4</v>
      </c>
      <c r="I869" s="148">
        <v>10</v>
      </c>
      <c r="J869" s="29">
        <v>28</v>
      </c>
      <c r="K869" s="6" t="s">
        <v>290</v>
      </c>
      <c r="L869" s="29">
        <v>12</v>
      </c>
      <c r="M869" s="29">
        <v>10</v>
      </c>
      <c r="N869" s="6" t="s">
        <v>290</v>
      </c>
      <c r="O869" s="29">
        <v>16</v>
      </c>
      <c r="P869" s="6" t="s">
        <v>290</v>
      </c>
      <c r="Q869" s="6" t="s">
        <v>290</v>
      </c>
      <c r="R869" s="6" t="s">
        <v>290</v>
      </c>
      <c r="S869" s="6" t="s">
        <v>290</v>
      </c>
      <c r="T869" s="6" t="s">
        <v>13956</v>
      </c>
      <c r="U869" s="6" t="s">
        <v>13956</v>
      </c>
      <c r="V869" s="6" t="s">
        <v>13956</v>
      </c>
      <c r="W869" s="6" t="s">
        <v>13956</v>
      </c>
      <c r="X869" s="6" t="s">
        <v>13956</v>
      </c>
      <c r="Y869" s="6" t="s">
        <v>13956</v>
      </c>
      <c r="Z869" s="7">
        <v>44</v>
      </c>
      <c r="AA869" s="7">
        <v>56</v>
      </c>
      <c r="AB869" s="149" t="s">
        <v>290</v>
      </c>
      <c r="AC869" s="149" t="s">
        <v>13956</v>
      </c>
      <c r="AD869" s="149" t="s">
        <v>290</v>
      </c>
      <c r="AE869" s="8">
        <v>66</v>
      </c>
      <c r="AF869" s="149" t="s">
        <v>13956</v>
      </c>
      <c r="AG869" s="8">
        <v>16</v>
      </c>
      <c r="AH869" s="8">
        <v>15</v>
      </c>
      <c r="AI869" s="9">
        <v>100</v>
      </c>
      <c r="AJ869" s="150" t="s">
        <v>13956</v>
      </c>
      <c r="AK869" s="9">
        <v>100</v>
      </c>
    </row>
    <row r="870" spans="1:37">
      <c r="A870" s="10" t="s">
        <v>4517</v>
      </c>
      <c r="B870" s="11" t="s">
        <v>4518</v>
      </c>
      <c r="C870" s="11" t="s">
        <v>11288</v>
      </c>
      <c r="D870" s="11" t="s">
        <v>4519</v>
      </c>
      <c r="E870" s="11" t="s">
        <v>4444</v>
      </c>
      <c r="F870" s="11" t="s">
        <v>13220</v>
      </c>
      <c r="G870" s="11" t="s">
        <v>7544</v>
      </c>
      <c r="H870" s="148">
        <v>3.6</v>
      </c>
      <c r="I870" s="148">
        <v>28.9</v>
      </c>
      <c r="J870" s="29">
        <v>53</v>
      </c>
      <c r="K870" s="29">
        <v>33</v>
      </c>
      <c r="L870" s="29">
        <v>35</v>
      </c>
      <c r="M870" s="29">
        <v>46</v>
      </c>
      <c r="N870" s="29">
        <v>35</v>
      </c>
      <c r="O870" s="29">
        <v>37</v>
      </c>
      <c r="P870" s="29">
        <v>42</v>
      </c>
      <c r="Q870" s="29">
        <v>39</v>
      </c>
      <c r="R870" s="29">
        <v>15</v>
      </c>
      <c r="S870" s="29">
        <v>32</v>
      </c>
      <c r="T870" s="6" t="s">
        <v>13956</v>
      </c>
      <c r="U870" s="6" t="s">
        <v>13956</v>
      </c>
      <c r="V870" s="6" t="s">
        <v>13956</v>
      </c>
      <c r="W870" s="6" t="s">
        <v>13956</v>
      </c>
      <c r="X870" s="6" t="s">
        <v>13956</v>
      </c>
      <c r="Y870" s="6" t="s">
        <v>13956</v>
      </c>
      <c r="Z870" s="7">
        <v>201</v>
      </c>
      <c r="AA870" s="7">
        <v>166</v>
      </c>
      <c r="AB870" s="8">
        <v>21</v>
      </c>
      <c r="AC870" s="149" t="s">
        <v>13956</v>
      </c>
      <c r="AD870" s="8">
        <v>26</v>
      </c>
      <c r="AE870" s="8">
        <v>37</v>
      </c>
      <c r="AF870" s="149" t="s">
        <v>13956</v>
      </c>
      <c r="AG870" s="8">
        <v>267</v>
      </c>
      <c r="AH870" s="8">
        <v>16</v>
      </c>
      <c r="AI870" s="9">
        <v>367</v>
      </c>
      <c r="AJ870" s="150" t="s">
        <v>13956</v>
      </c>
      <c r="AK870" s="9">
        <v>367</v>
      </c>
    </row>
    <row r="871" spans="1:37">
      <c r="A871" s="10" t="s">
        <v>13227</v>
      </c>
      <c r="B871" s="11" t="s">
        <v>11292</v>
      </c>
      <c r="C871" s="11" t="s">
        <v>6568</v>
      </c>
      <c r="D871" s="11" t="s">
        <v>13228</v>
      </c>
      <c r="E871" s="11" t="s">
        <v>4544</v>
      </c>
      <c r="F871" s="11" t="s">
        <v>13229</v>
      </c>
      <c r="G871" s="11" t="s">
        <v>13230</v>
      </c>
      <c r="H871" s="148">
        <v>0.5</v>
      </c>
      <c r="I871" s="148">
        <v>7.5</v>
      </c>
      <c r="J871" s="6" t="s">
        <v>290</v>
      </c>
      <c r="K871" s="6" t="s">
        <v>290</v>
      </c>
      <c r="L871" s="6" t="s">
        <v>290</v>
      </c>
      <c r="M871" s="6" t="s">
        <v>290</v>
      </c>
      <c r="N871" s="6" t="s">
        <v>290</v>
      </c>
      <c r="O871" s="6" t="s">
        <v>290</v>
      </c>
      <c r="P871" s="6" t="s">
        <v>290</v>
      </c>
      <c r="Q871" s="6" t="s">
        <v>290</v>
      </c>
      <c r="R871" s="6" t="s">
        <v>290</v>
      </c>
      <c r="S871" s="6" t="s">
        <v>290</v>
      </c>
      <c r="T871" s="6" t="s">
        <v>290</v>
      </c>
      <c r="U871" s="29">
        <v>14</v>
      </c>
      <c r="V871" s="6" t="s">
        <v>290</v>
      </c>
      <c r="W871" s="6" t="s">
        <v>290</v>
      </c>
      <c r="X871" s="6" t="s">
        <v>13956</v>
      </c>
      <c r="Y871" s="6" t="s">
        <v>13956</v>
      </c>
      <c r="Z871" s="7">
        <v>35</v>
      </c>
      <c r="AA871" s="7">
        <v>36</v>
      </c>
      <c r="AB871" s="149" t="s">
        <v>13956</v>
      </c>
      <c r="AC871" s="149" t="s">
        <v>13956</v>
      </c>
      <c r="AD871" s="8">
        <v>10</v>
      </c>
      <c r="AE871" s="149" t="s">
        <v>290</v>
      </c>
      <c r="AF871" s="149" t="s">
        <v>290</v>
      </c>
      <c r="AG871" s="8">
        <v>52</v>
      </c>
      <c r="AH871" s="149" t="s">
        <v>290</v>
      </c>
      <c r="AI871" s="9">
        <v>42</v>
      </c>
      <c r="AJ871" s="9">
        <v>29</v>
      </c>
      <c r="AK871" s="9">
        <v>71</v>
      </c>
    </row>
    <row r="872" spans="1:37">
      <c r="A872" s="10" t="s">
        <v>4523</v>
      </c>
      <c r="B872" s="11" t="s">
        <v>4524</v>
      </c>
      <c r="C872" s="11" t="s">
        <v>13951</v>
      </c>
      <c r="D872" s="11" t="s">
        <v>14123</v>
      </c>
      <c r="E872" s="11" t="s">
        <v>4423</v>
      </c>
      <c r="F872" s="11" t="s">
        <v>14124</v>
      </c>
      <c r="G872" s="11" t="s">
        <v>7550</v>
      </c>
      <c r="H872" s="148">
        <v>1</v>
      </c>
      <c r="I872" s="148">
        <v>4</v>
      </c>
      <c r="J872" s="29">
        <v>40</v>
      </c>
      <c r="K872" s="6" t="s">
        <v>290</v>
      </c>
      <c r="L872" s="6" t="s">
        <v>13956</v>
      </c>
      <c r="M872" s="6" t="s">
        <v>13956</v>
      </c>
      <c r="N872" s="6" t="s">
        <v>13956</v>
      </c>
      <c r="O872" s="6" t="s">
        <v>13956</v>
      </c>
      <c r="P872" s="6" t="s">
        <v>13956</v>
      </c>
      <c r="Q872" s="6" t="s">
        <v>13956</v>
      </c>
      <c r="R872" s="6" t="s">
        <v>13956</v>
      </c>
      <c r="S872" s="6" t="s">
        <v>13956</v>
      </c>
      <c r="T872" s="6" t="s">
        <v>13956</v>
      </c>
      <c r="U872" s="6" t="s">
        <v>13956</v>
      </c>
      <c r="V872" s="6" t="s">
        <v>13956</v>
      </c>
      <c r="W872" s="6" t="s">
        <v>13956</v>
      </c>
      <c r="X872" s="6" t="s">
        <v>13956</v>
      </c>
      <c r="Y872" s="6" t="s">
        <v>13956</v>
      </c>
      <c r="Z872" s="7">
        <v>21</v>
      </c>
      <c r="AA872" s="7">
        <v>25</v>
      </c>
      <c r="AB872" s="149" t="s">
        <v>290</v>
      </c>
      <c r="AC872" s="149" t="s">
        <v>13956</v>
      </c>
      <c r="AD872" s="149" t="s">
        <v>290</v>
      </c>
      <c r="AE872" s="149" t="s">
        <v>290</v>
      </c>
      <c r="AF872" s="149" t="s">
        <v>13956</v>
      </c>
      <c r="AG872" s="8">
        <v>24</v>
      </c>
      <c r="AH872" s="149" t="s">
        <v>290</v>
      </c>
      <c r="AI872" s="9">
        <v>46</v>
      </c>
      <c r="AJ872" s="150" t="s">
        <v>13956</v>
      </c>
      <c r="AK872" s="9">
        <v>46</v>
      </c>
    </row>
    <row r="873" spans="1:37">
      <c r="A873" s="10" t="s">
        <v>4527</v>
      </c>
      <c r="B873" s="11" t="s">
        <v>4528</v>
      </c>
      <c r="C873" s="11" t="s">
        <v>11325</v>
      </c>
      <c r="D873" s="11" t="s">
        <v>4531</v>
      </c>
      <c r="E873" s="11" t="s">
        <v>4467</v>
      </c>
      <c r="F873" s="11" t="s">
        <v>13250</v>
      </c>
      <c r="G873" s="11" t="s">
        <v>7553</v>
      </c>
      <c r="H873" s="148">
        <v>3</v>
      </c>
      <c r="I873" s="148">
        <v>17</v>
      </c>
      <c r="J873" s="29">
        <v>14</v>
      </c>
      <c r="K873" s="29">
        <v>12</v>
      </c>
      <c r="L873" s="6" t="s">
        <v>290</v>
      </c>
      <c r="M873" s="29">
        <v>10</v>
      </c>
      <c r="N873" s="6" t="s">
        <v>290</v>
      </c>
      <c r="O873" s="6" t="s">
        <v>290</v>
      </c>
      <c r="P873" s="6" t="s">
        <v>290</v>
      </c>
      <c r="Q873" s="6" t="s">
        <v>290</v>
      </c>
      <c r="R873" s="6" t="s">
        <v>290</v>
      </c>
      <c r="S873" s="6" t="s">
        <v>290</v>
      </c>
      <c r="T873" s="6" t="s">
        <v>290</v>
      </c>
      <c r="U873" s="6" t="s">
        <v>290</v>
      </c>
      <c r="V873" s="6" t="s">
        <v>290</v>
      </c>
      <c r="W873" s="6" t="s">
        <v>290</v>
      </c>
      <c r="X873" s="6" t="s">
        <v>13956</v>
      </c>
      <c r="Y873" s="6" t="s">
        <v>13956</v>
      </c>
      <c r="Z873" s="7">
        <v>44</v>
      </c>
      <c r="AA873" s="7">
        <v>42</v>
      </c>
      <c r="AB873" s="149" t="s">
        <v>290</v>
      </c>
      <c r="AC873" s="149" t="s">
        <v>13956</v>
      </c>
      <c r="AD873" s="8">
        <v>59</v>
      </c>
      <c r="AE873" s="149" t="s">
        <v>13956</v>
      </c>
      <c r="AF873" s="149" t="s">
        <v>13956</v>
      </c>
      <c r="AG873" s="8">
        <v>17</v>
      </c>
      <c r="AH873" s="149" t="s">
        <v>290</v>
      </c>
      <c r="AI873" s="9">
        <v>70</v>
      </c>
      <c r="AJ873" s="9">
        <v>16</v>
      </c>
      <c r="AK873" s="9">
        <v>86</v>
      </c>
    </row>
    <row r="874" spans="1:37" ht="16" thickBot="1">
      <c r="A874" s="12" t="s">
        <v>4532</v>
      </c>
      <c r="B874" s="13" t="s">
        <v>4533</v>
      </c>
      <c r="C874" s="13" t="s">
        <v>7554</v>
      </c>
      <c r="D874" s="13" t="s">
        <v>4535</v>
      </c>
      <c r="E874" s="13" t="s">
        <v>4462</v>
      </c>
      <c r="F874" s="13" t="s">
        <v>13255</v>
      </c>
      <c r="G874" s="13" t="s">
        <v>7556</v>
      </c>
      <c r="H874" s="152">
        <v>3</v>
      </c>
      <c r="I874" s="152">
        <v>18</v>
      </c>
      <c r="J874" s="30">
        <v>32</v>
      </c>
      <c r="K874" s="30">
        <v>19</v>
      </c>
      <c r="L874" s="30">
        <v>28</v>
      </c>
      <c r="M874" s="30">
        <v>27</v>
      </c>
      <c r="N874" s="30">
        <v>30</v>
      </c>
      <c r="O874" s="30">
        <v>25</v>
      </c>
      <c r="P874" s="30">
        <v>18</v>
      </c>
      <c r="Q874" s="30">
        <v>32</v>
      </c>
      <c r="R874" s="30">
        <v>33</v>
      </c>
      <c r="S874" s="30">
        <v>12</v>
      </c>
      <c r="T874" s="153" t="s">
        <v>13956</v>
      </c>
      <c r="U874" s="153" t="s">
        <v>13956</v>
      </c>
      <c r="V874" s="153" t="s">
        <v>13956</v>
      </c>
      <c r="W874" s="153" t="s">
        <v>13956</v>
      </c>
      <c r="X874" s="153" t="s">
        <v>13956</v>
      </c>
      <c r="Y874" s="153" t="s">
        <v>13956</v>
      </c>
      <c r="Z874" s="14">
        <v>122</v>
      </c>
      <c r="AA874" s="14">
        <v>134</v>
      </c>
      <c r="AB874" s="154" t="s">
        <v>290</v>
      </c>
      <c r="AC874" s="154" t="s">
        <v>13956</v>
      </c>
      <c r="AD874" s="154" t="s">
        <v>290</v>
      </c>
      <c r="AE874" s="15">
        <v>17</v>
      </c>
      <c r="AF874" s="154" t="s">
        <v>13956</v>
      </c>
      <c r="AG874" s="15">
        <v>197</v>
      </c>
      <c r="AH874" s="15">
        <v>33</v>
      </c>
      <c r="AI874" s="16">
        <v>256</v>
      </c>
      <c r="AJ874" s="155" t="s">
        <v>13956</v>
      </c>
      <c r="AK874" s="16">
        <v>256</v>
      </c>
    </row>
    <row r="875" spans="1:37" ht="16" thickBot="1">
      <c r="A875" s="31"/>
      <c r="B875" s="32"/>
      <c r="C875" s="32"/>
      <c r="D875" s="32"/>
      <c r="E875" s="32"/>
      <c r="F875" s="32"/>
      <c r="G875" s="32"/>
      <c r="H875" s="156">
        <v>2212.1999999999994</v>
      </c>
      <c r="I875" s="156">
        <v>15550.399999999996</v>
      </c>
      <c r="J875" s="157">
        <v>25869</v>
      </c>
      <c r="K875" s="157">
        <v>16179</v>
      </c>
      <c r="L875" s="157">
        <v>14786</v>
      </c>
      <c r="M875" s="157">
        <v>14560</v>
      </c>
      <c r="N875" s="157">
        <v>13939</v>
      </c>
      <c r="O875" s="157">
        <v>14051</v>
      </c>
      <c r="P875" s="157">
        <v>13993</v>
      </c>
      <c r="Q875" s="157">
        <v>13858</v>
      </c>
      <c r="R875" s="157">
        <v>13552</v>
      </c>
      <c r="S875" s="157">
        <v>13610</v>
      </c>
      <c r="T875" s="157">
        <v>12534</v>
      </c>
      <c r="U875" s="157">
        <v>12470</v>
      </c>
      <c r="V875" s="157">
        <v>12367</v>
      </c>
      <c r="W875" s="157">
        <v>11893</v>
      </c>
      <c r="X875" s="157">
        <v>2775</v>
      </c>
      <c r="Y875" s="157">
        <v>1567</v>
      </c>
      <c r="Z875" s="158">
        <v>104209</v>
      </c>
      <c r="AA875" s="158">
        <v>103794</v>
      </c>
      <c r="AB875" s="159">
        <v>25547</v>
      </c>
      <c r="AC875" s="159">
        <v>459</v>
      </c>
      <c r="AD875" s="159">
        <v>11415</v>
      </c>
      <c r="AE875" s="159">
        <v>19379</v>
      </c>
      <c r="AF875" s="159">
        <v>569</v>
      </c>
      <c r="AG875" s="159">
        <v>139988</v>
      </c>
      <c r="AH875" s="159">
        <v>10646</v>
      </c>
      <c r="AI875" s="160">
        <v>157172</v>
      </c>
      <c r="AJ875" s="160">
        <v>50831</v>
      </c>
      <c r="AK875" s="160">
        <v>208003</v>
      </c>
    </row>
  </sheetData>
  <conditionalFormatting sqref="A1:A875">
    <cfRule type="duplicateValues" dxfId="0" priority="1" stopIfTrue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M894"/>
  <sheetViews>
    <sheetView topLeftCell="F1" workbookViewId="0">
      <pane ySplit="1" topLeftCell="A875" activePane="bottomLeft" state="frozen"/>
      <selection activeCell="U1" sqref="U1"/>
      <selection pane="bottomLeft" activeCell="K894" sqref="K894:X894"/>
    </sheetView>
  </sheetViews>
  <sheetFormatPr baseColWidth="10" defaultColWidth="8.83203125" defaultRowHeight="15"/>
  <sheetData>
    <row r="1" spans="1:39">
      <c r="A1" t="s">
        <v>14125</v>
      </c>
      <c r="B1" t="s">
        <v>14126</v>
      </c>
      <c r="C1" t="s">
        <v>14127</v>
      </c>
      <c r="D1" t="s">
        <v>14128</v>
      </c>
      <c r="E1" t="s">
        <v>238</v>
      </c>
      <c r="F1" t="s">
        <v>14129</v>
      </c>
      <c r="G1" t="s">
        <v>14130</v>
      </c>
      <c r="H1" t="s">
        <v>14131</v>
      </c>
      <c r="I1" t="s">
        <v>243</v>
      </c>
      <c r="J1" t="s">
        <v>244</v>
      </c>
      <c r="K1" s="58" t="s">
        <v>247</v>
      </c>
      <c r="L1" s="58" t="s">
        <v>248</v>
      </c>
      <c r="M1" s="58" t="s">
        <v>249</v>
      </c>
      <c r="N1" s="58" t="s">
        <v>250</v>
      </c>
      <c r="O1" s="58" t="s">
        <v>251</v>
      </c>
      <c r="P1" s="58" t="s">
        <v>252</v>
      </c>
      <c r="Q1" s="58" t="s">
        <v>253</v>
      </c>
      <c r="R1" s="58" t="s">
        <v>254</v>
      </c>
      <c r="S1" s="58" t="s">
        <v>255</v>
      </c>
      <c r="T1" s="58" t="s">
        <v>256</v>
      </c>
      <c r="U1" s="58" t="s">
        <v>257</v>
      </c>
      <c r="V1" s="58" t="s">
        <v>258</v>
      </c>
      <c r="W1" s="58" t="s">
        <v>259</v>
      </c>
      <c r="X1" s="58" t="s">
        <v>260</v>
      </c>
      <c r="Y1" s="58" t="s">
        <v>14132</v>
      </c>
      <c r="Z1" s="58" t="s">
        <v>14133</v>
      </c>
      <c r="AA1" s="58" t="s">
        <v>274</v>
      </c>
      <c r="AB1" s="58" t="s">
        <v>275</v>
      </c>
      <c r="AC1" s="58" t="s">
        <v>14134</v>
      </c>
      <c r="AD1" s="58" t="s">
        <v>268</v>
      </c>
      <c r="AE1" s="58" t="s">
        <v>14135</v>
      </c>
      <c r="AF1" s="58" t="s">
        <v>270</v>
      </c>
      <c r="AG1" s="58" t="s">
        <v>14136</v>
      </c>
      <c r="AH1" s="58" t="s">
        <v>272</v>
      </c>
      <c r="AI1" s="58" t="s">
        <v>273</v>
      </c>
      <c r="AJ1" s="58" t="s">
        <v>14137</v>
      </c>
      <c r="AK1" s="58" t="s">
        <v>14138</v>
      </c>
      <c r="AL1" t="s">
        <v>14139</v>
      </c>
      <c r="AM1" s="58" t="s">
        <v>14140</v>
      </c>
    </row>
    <row r="2" spans="1:39">
      <c r="A2" s="57" t="s">
        <v>281</v>
      </c>
      <c r="B2" s="57" t="s">
        <v>282</v>
      </c>
      <c r="C2" s="57" t="s">
        <v>14141</v>
      </c>
      <c r="D2" s="57" t="s">
        <v>286</v>
      </c>
      <c r="E2" s="57" t="s">
        <v>287</v>
      </c>
      <c r="F2" s="57" t="s">
        <v>11370</v>
      </c>
      <c r="G2" s="57" t="s">
        <v>14142</v>
      </c>
      <c r="H2" s="57" t="s">
        <v>135</v>
      </c>
      <c r="I2">
        <v>0.1</v>
      </c>
      <c r="J2">
        <v>0.9</v>
      </c>
      <c r="K2" s="58">
        <v>35</v>
      </c>
      <c r="L2" s="58">
        <v>21</v>
      </c>
      <c r="M2" s="58">
        <v>18</v>
      </c>
      <c r="N2" s="58">
        <v>15</v>
      </c>
      <c r="O2" s="58">
        <v>12</v>
      </c>
      <c r="P2" s="58">
        <v>16</v>
      </c>
      <c r="Q2" s="58">
        <v>13</v>
      </c>
      <c r="R2" s="58" t="s">
        <v>290</v>
      </c>
      <c r="S2" s="58" t="s">
        <v>290</v>
      </c>
      <c r="T2" s="58" t="s">
        <v>290</v>
      </c>
      <c r="U2" s="58">
        <v>0</v>
      </c>
      <c r="V2" s="58">
        <v>0</v>
      </c>
      <c r="W2" s="58">
        <v>0</v>
      </c>
      <c r="X2" s="58">
        <v>0</v>
      </c>
      <c r="Y2" s="58" t="s">
        <v>290</v>
      </c>
      <c r="Z2" s="58">
        <v>0</v>
      </c>
      <c r="AA2" s="58">
        <v>80</v>
      </c>
      <c r="AB2" s="58">
        <v>73</v>
      </c>
      <c r="AC2" s="58">
        <v>0</v>
      </c>
      <c r="AD2" s="58" t="s">
        <v>290</v>
      </c>
      <c r="AE2" s="58">
        <v>11</v>
      </c>
      <c r="AF2" s="58" t="s">
        <v>290</v>
      </c>
      <c r="AG2" s="58">
        <v>0</v>
      </c>
      <c r="AH2" s="58">
        <v>128</v>
      </c>
      <c r="AI2" s="58">
        <v>12</v>
      </c>
      <c r="AJ2" s="58">
        <v>153</v>
      </c>
      <c r="AK2" s="58">
        <v>0</v>
      </c>
      <c r="AL2">
        <v>153</v>
      </c>
      <c r="AM2" t="b">
        <f>IFERROR(MATCH('2017'!A2, '2018'!A:A, 0) &gt;0, FALSE)</f>
        <v>1</v>
      </c>
    </row>
    <row r="3" spans="1:39">
      <c r="A3" s="57" t="s">
        <v>291</v>
      </c>
      <c r="B3" s="57" t="s">
        <v>292</v>
      </c>
      <c r="C3" s="57" t="s">
        <v>14143</v>
      </c>
      <c r="D3" s="57" t="s">
        <v>295</v>
      </c>
      <c r="E3" s="57" t="s">
        <v>287</v>
      </c>
      <c r="F3" s="57" t="s">
        <v>11372</v>
      </c>
      <c r="G3" s="57" t="s">
        <v>14144</v>
      </c>
      <c r="H3" s="57" t="s">
        <v>135</v>
      </c>
      <c r="I3">
        <v>0.1</v>
      </c>
      <c r="J3">
        <v>11.5</v>
      </c>
      <c r="K3" s="58">
        <v>30</v>
      </c>
      <c r="L3" s="58">
        <v>25</v>
      </c>
      <c r="M3" s="58">
        <v>19</v>
      </c>
      <c r="N3" s="58">
        <v>20</v>
      </c>
      <c r="O3" s="58">
        <v>19</v>
      </c>
      <c r="P3" s="58">
        <v>23</v>
      </c>
      <c r="Q3" s="58">
        <v>23</v>
      </c>
      <c r="R3" s="58">
        <v>16</v>
      </c>
      <c r="S3" s="58">
        <v>17</v>
      </c>
      <c r="T3" s="58">
        <v>11</v>
      </c>
      <c r="U3" s="58">
        <v>0</v>
      </c>
      <c r="V3" s="58">
        <v>0</v>
      </c>
      <c r="W3" s="58">
        <v>0</v>
      </c>
      <c r="X3" s="58">
        <v>0</v>
      </c>
      <c r="Y3" s="58">
        <v>0</v>
      </c>
      <c r="Z3" s="58">
        <v>0</v>
      </c>
      <c r="AA3" s="58">
        <v>99</v>
      </c>
      <c r="AB3" s="58">
        <v>104</v>
      </c>
      <c r="AC3" s="58">
        <v>0</v>
      </c>
      <c r="AD3" s="58" t="s">
        <v>290</v>
      </c>
      <c r="AE3" s="58" t="s">
        <v>290</v>
      </c>
      <c r="AF3" s="58">
        <v>0</v>
      </c>
      <c r="AG3" s="58">
        <v>0</v>
      </c>
      <c r="AH3" s="58">
        <v>195</v>
      </c>
      <c r="AI3" s="58" t="s">
        <v>290</v>
      </c>
      <c r="AJ3" s="58">
        <v>203</v>
      </c>
      <c r="AK3" s="58">
        <v>0</v>
      </c>
      <c r="AL3">
        <v>203</v>
      </c>
      <c r="AM3" t="b">
        <f>IFERROR(MATCH('2017'!A3, '2018'!A:A, 0) &gt;0, FALSE)</f>
        <v>1</v>
      </c>
    </row>
    <row r="4" spans="1:39">
      <c r="A4" s="57" t="s">
        <v>297</v>
      </c>
      <c r="B4" s="57" t="s">
        <v>298</v>
      </c>
      <c r="C4" s="57" t="s">
        <v>14145</v>
      </c>
      <c r="D4" s="57" t="s">
        <v>301</v>
      </c>
      <c r="E4" s="57" t="s">
        <v>287</v>
      </c>
      <c r="F4" s="57" t="s">
        <v>11374</v>
      </c>
      <c r="G4" s="57" t="s">
        <v>14146</v>
      </c>
      <c r="H4" s="57" t="s">
        <v>135</v>
      </c>
      <c r="I4">
        <v>0.3</v>
      </c>
      <c r="J4">
        <v>2.2999999999999998</v>
      </c>
      <c r="K4" s="58">
        <v>51</v>
      </c>
      <c r="L4" s="58">
        <v>36</v>
      </c>
      <c r="M4" s="58">
        <v>30</v>
      </c>
      <c r="N4" s="58">
        <v>33</v>
      </c>
      <c r="O4" s="58">
        <v>31</v>
      </c>
      <c r="P4" s="58">
        <v>43</v>
      </c>
      <c r="Q4" s="58">
        <v>35</v>
      </c>
      <c r="R4" s="58">
        <v>41</v>
      </c>
      <c r="S4" s="58">
        <v>32</v>
      </c>
      <c r="T4" s="58">
        <v>25</v>
      </c>
      <c r="U4" s="58">
        <v>0</v>
      </c>
      <c r="V4" s="58">
        <v>0</v>
      </c>
      <c r="W4" s="58">
        <v>0</v>
      </c>
      <c r="X4" s="58">
        <v>0</v>
      </c>
      <c r="Y4" s="58">
        <v>0</v>
      </c>
      <c r="Z4" s="58">
        <v>0</v>
      </c>
      <c r="AA4" s="58">
        <v>171</v>
      </c>
      <c r="AB4" s="58">
        <v>186</v>
      </c>
      <c r="AC4" s="58">
        <v>0</v>
      </c>
      <c r="AD4" s="58" t="s">
        <v>290</v>
      </c>
      <c r="AE4" s="58" t="s">
        <v>290</v>
      </c>
      <c r="AF4" s="58">
        <v>0</v>
      </c>
      <c r="AG4" s="58">
        <v>0</v>
      </c>
      <c r="AH4" s="58">
        <v>348</v>
      </c>
      <c r="AI4" s="58" t="s">
        <v>290</v>
      </c>
      <c r="AJ4" s="58">
        <v>357</v>
      </c>
      <c r="AK4" s="58">
        <v>0</v>
      </c>
      <c r="AL4">
        <v>357</v>
      </c>
      <c r="AM4" t="b">
        <f>IFERROR(MATCH('2017'!A4, '2018'!A:A, 0) &gt;0, FALSE)</f>
        <v>1</v>
      </c>
    </row>
    <row r="5" spans="1:39">
      <c r="A5" s="57" t="s">
        <v>302</v>
      </c>
      <c r="B5" s="57" t="s">
        <v>303</v>
      </c>
      <c r="C5" s="57" t="s">
        <v>13271</v>
      </c>
      <c r="D5" s="57" t="s">
        <v>306</v>
      </c>
      <c r="E5" s="57" t="s">
        <v>287</v>
      </c>
      <c r="F5" s="57" t="s">
        <v>11375</v>
      </c>
      <c r="G5" s="57" t="s">
        <v>14147</v>
      </c>
      <c r="H5" s="57" t="s">
        <v>135</v>
      </c>
      <c r="I5">
        <v>0.1</v>
      </c>
      <c r="J5">
        <v>1.1000000000000001</v>
      </c>
      <c r="K5" s="58">
        <v>38</v>
      </c>
      <c r="L5" s="58">
        <v>33</v>
      </c>
      <c r="M5" s="58">
        <v>19</v>
      </c>
      <c r="N5" s="58">
        <v>24</v>
      </c>
      <c r="O5" s="58">
        <v>24</v>
      </c>
      <c r="P5" s="58">
        <v>25</v>
      </c>
      <c r="Q5" s="58">
        <v>20</v>
      </c>
      <c r="R5" s="58">
        <v>17</v>
      </c>
      <c r="S5" s="58">
        <v>20</v>
      </c>
      <c r="T5" s="58">
        <v>15</v>
      </c>
      <c r="U5" s="58">
        <v>0</v>
      </c>
      <c r="V5" s="58">
        <v>0</v>
      </c>
      <c r="W5" s="58">
        <v>0</v>
      </c>
      <c r="X5" s="58">
        <v>0</v>
      </c>
      <c r="Y5" s="58">
        <v>0</v>
      </c>
      <c r="Z5" s="58">
        <v>0</v>
      </c>
      <c r="AA5" s="58">
        <v>130</v>
      </c>
      <c r="AB5" s="58">
        <v>105</v>
      </c>
      <c r="AC5" s="58">
        <v>0</v>
      </c>
      <c r="AD5" s="58">
        <v>0</v>
      </c>
      <c r="AE5" s="58">
        <v>0</v>
      </c>
      <c r="AF5" s="58">
        <v>0</v>
      </c>
      <c r="AG5" s="58" t="s">
        <v>290</v>
      </c>
      <c r="AH5" s="58">
        <v>218</v>
      </c>
      <c r="AI5" s="58">
        <v>11</v>
      </c>
      <c r="AJ5" s="58">
        <v>235</v>
      </c>
      <c r="AK5" s="58">
        <v>0</v>
      </c>
      <c r="AL5">
        <v>235</v>
      </c>
      <c r="AM5" t="b">
        <f>IFERROR(MATCH('2017'!A5, '2018'!A:A, 0) &gt;0, FALSE)</f>
        <v>1</v>
      </c>
    </row>
    <row r="6" spans="1:39">
      <c r="A6" s="57" t="s">
        <v>307</v>
      </c>
      <c r="B6" s="57" t="s">
        <v>308</v>
      </c>
      <c r="C6" s="57" t="s">
        <v>4894</v>
      </c>
      <c r="D6" s="57" t="s">
        <v>311</v>
      </c>
      <c r="E6" s="57" t="s">
        <v>287</v>
      </c>
      <c r="F6" s="57" t="s">
        <v>11376</v>
      </c>
      <c r="G6" s="57" t="s">
        <v>14148</v>
      </c>
      <c r="H6" s="57" t="s">
        <v>135</v>
      </c>
      <c r="I6">
        <v>0.3</v>
      </c>
      <c r="J6">
        <v>2.4</v>
      </c>
      <c r="K6" s="58">
        <v>69</v>
      </c>
      <c r="L6" s="58">
        <v>47</v>
      </c>
      <c r="M6" s="58">
        <v>43</v>
      </c>
      <c r="N6" s="58">
        <v>40</v>
      </c>
      <c r="O6" s="58">
        <v>31</v>
      </c>
      <c r="P6" s="58">
        <v>50</v>
      </c>
      <c r="Q6" s="58">
        <v>40</v>
      </c>
      <c r="R6" s="58">
        <v>50</v>
      </c>
      <c r="S6" s="58">
        <v>33</v>
      </c>
      <c r="T6" s="58">
        <v>48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232</v>
      </c>
      <c r="AB6" s="58">
        <v>219</v>
      </c>
      <c r="AC6" s="58">
        <v>0</v>
      </c>
      <c r="AD6" s="58" t="s">
        <v>290</v>
      </c>
      <c r="AE6" s="58" t="s">
        <v>290</v>
      </c>
      <c r="AF6" s="58" t="s">
        <v>290</v>
      </c>
      <c r="AG6" s="58">
        <v>0</v>
      </c>
      <c r="AH6" s="58">
        <v>418</v>
      </c>
      <c r="AI6" s="58">
        <v>18</v>
      </c>
      <c r="AJ6" s="58">
        <v>451</v>
      </c>
      <c r="AK6" s="58">
        <v>0</v>
      </c>
      <c r="AL6">
        <v>451</v>
      </c>
      <c r="AM6" t="b">
        <f>IFERROR(MATCH('2017'!A6, '2018'!A:A, 0) &gt;0, FALSE)</f>
        <v>1</v>
      </c>
    </row>
    <row r="7" spans="1:39">
      <c r="A7" s="57" t="s">
        <v>312</v>
      </c>
      <c r="B7" s="57" t="s">
        <v>313</v>
      </c>
      <c r="C7" s="57" t="s">
        <v>4897</v>
      </c>
      <c r="D7" s="57" t="s">
        <v>317</v>
      </c>
      <c r="E7" s="57" t="s">
        <v>287</v>
      </c>
      <c r="F7" s="57" t="s">
        <v>11377</v>
      </c>
      <c r="G7" s="57" t="s">
        <v>14149</v>
      </c>
      <c r="H7" s="57" t="s">
        <v>135</v>
      </c>
      <c r="I7">
        <v>0.5</v>
      </c>
      <c r="J7">
        <v>21.7</v>
      </c>
      <c r="K7" s="58">
        <v>0</v>
      </c>
      <c r="L7" s="58">
        <v>0</v>
      </c>
      <c r="M7" s="58">
        <v>0</v>
      </c>
      <c r="N7" s="58">
        <v>0</v>
      </c>
      <c r="O7" s="58">
        <v>0</v>
      </c>
      <c r="P7" s="58">
        <v>0</v>
      </c>
      <c r="Q7" s="58">
        <v>0</v>
      </c>
      <c r="R7" s="58">
        <v>0</v>
      </c>
      <c r="S7" s="58">
        <v>0</v>
      </c>
      <c r="T7" s="58">
        <v>0</v>
      </c>
      <c r="U7" s="58">
        <v>95</v>
      </c>
      <c r="V7" s="58">
        <v>120</v>
      </c>
      <c r="W7" s="58">
        <v>101</v>
      </c>
      <c r="X7" s="58">
        <v>100</v>
      </c>
      <c r="Y7" s="58">
        <v>0</v>
      </c>
      <c r="Z7" s="58">
        <v>0</v>
      </c>
      <c r="AA7" s="58">
        <v>217</v>
      </c>
      <c r="AB7" s="58">
        <v>199</v>
      </c>
      <c r="AC7" s="58" t="s">
        <v>290</v>
      </c>
      <c r="AD7" s="58" t="s">
        <v>290</v>
      </c>
      <c r="AE7" s="58" t="s">
        <v>290</v>
      </c>
      <c r="AF7" s="58" t="s">
        <v>290</v>
      </c>
      <c r="AG7" s="58">
        <v>0</v>
      </c>
      <c r="AH7" s="58">
        <v>397</v>
      </c>
      <c r="AI7" s="58" t="s">
        <v>290</v>
      </c>
      <c r="AJ7" s="58">
        <v>0</v>
      </c>
      <c r="AK7" s="58">
        <v>416</v>
      </c>
      <c r="AL7">
        <v>416</v>
      </c>
      <c r="AM7" t="b">
        <f>IFERROR(MATCH('2017'!A7, '2018'!A:A, 0) &gt;0, FALSE)</f>
        <v>1</v>
      </c>
    </row>
    <row r="8" spans="1:39">
      <c r="A8" s="57" t="s">
        <v>318</v>
      </c>
      <c r="B8" s="57" t="s">
        <v>319</v>
      </c>
      <c r="C8" s="57" t="s">
        <v>14150</v>
      </c>
      <c r="D8" s="57" t="s">
        <v>322</v>
      </c>
      <c r="E8" s="57" t="s">
        <v>323</v>
      </c>
      <c r="F8" s="57" t="s">
        <v>13002</v>
      </c>
      <c r="G8" s="57" t="s">
        <v>14151</v>
      </c>
      <c r="H8" s="57" t="s">
        <v>136</v>
      </c>
      <c r="I8">
        <v>0.1</v>
      </c>
      <c r="J8">
        <v>0.8</v>
      </c>
      <c r="K8" s="58">
        <v>15</v>
      </c>
      <c r="L8" s="58" t="s">
        <v>290</v>
      </c>
      <c r="M8" s="58">
        <v>11</v>
      </c>
      <c r="N8" s="58">
        <v>11</v>
      </c>
      <c r="O8" s="58" t="s">
        <v>290</v>
      </c>
      <c r="P8" s="58" t="s">
        <v>290</v>
      </c>
      <c r="Q8" s="58" t="s">
        <v>290</v>
      </c>
      <c r="R8" s="58" t="s">
        <v>290</v>
      </c>
      <c r="S8" s="58" t="s">
        <v>290</v>
      </c>
      <c r="T8" s="58" t="s">
        <v>290</v>
      </c>
      <c r="U8" s="58">
        <v>0</v>
      </c>
      <c r="V8" s="58">
        <v>0</v>
      </c>
      <c r="W8" s="58">
        <v>0</v>
      </c>
      <c r="X8" s="58">
        <v>0</v>
      </c>
      <c r="Y8" s="58" t="s">
        <v>290</v>
      </c>
      <c r="Z8" s="58">
        <v>0</v>
      </c>
      <c r="AA8" s="58">
        <v>46</v>
      </c>
      <c r="AB8" s="58">
        <v>40</v>
      </c>
      <c r="AC8" s="58">
        <v>0</v>
      </c>
      <c r="AD8" s="58" t="s">
        <v>290</v>
      </c>
      <c r="AE8" s="58">
        <v>0</v>
      </c>
      <c r="AF8" s="58" t="s">
        <v>290</v>
      </c>
      <c r="AG8" s="58">
        <v>0</v>
      </c>
      <c r="AH8" s="58">
        <v>84</v>
      </c>
      <c r="AI8" s="58">
        <v>0</v>
      </c>
      <c r="AJ8" s="58">
        <v>86</v>
      </c>
      <c r="AK8" s="58">
        <v>0</v>
      </c>
      <c r="AL8">
        <v>86</v>
      </c>
      <c r="AM8" t="b">
        <f>IFERROR(MATCH('2017'!A8, '2018'!A:A, 0) &gt;0, FALSE)</f>
        <v>1</v>
      </c>
    </row>
    <row r="9" spans="1:39">
      <c r="A9" s="57" t="s">
        <v>325</v>
      </c>
      <c r="B9" s="57" t="s">
        <v>326</v>
      </c>
      <c r="C9" s="57" t="s">
        <v>14152</v>
      </c>
      <c r="D9" s="57" t="s">
        <v>329</v>
      </c>
      <c r="E9" s="57" t="s">
        <v>330</v>
      </c>
      <c r="F9" s="57" t="s">
        <v>13004</v>
      </c>
      <c r="G9" s="57" t="s">
        <v>14153</v>
      </c>
      <c r="H9" s="57" t="s">
        <v>137</v>
      </c>
      <c r="I9">
        <v>0</v>
      </c>
      <c r="J9">
        <v>0.5</v>
      </c>
      <c r="K9" s="58">
        <v>17</v>
      </c>
      <c r="L9" s="58" t="s">
        <v>290</v>
      </c>
      <c r="M9" s="58" t="s">
        <v>290</v>
      </c>
      <c r="N9" s="58" t="s">
        <v>290</v>
      </c>
      <c r="O9" s="58" t="s">
        <v>290</v>
      </c>
      <c r="P9" s="58" t="s">
        <v>290</v>
      </c>
      <c r="Q9" s="58" t="s">
        <v>290</v>
      </c>
      <c r="R9" s="58" t="s">
        <v>290</v>
      </c>
      <c r="S9" s="58">
        <v>0</v>
      </c>
      <c r="T9" s="58">
        <v>0</v>
      </c>
      <c r="U9" s="58">
        <v>0</v>
      </c>
      <c r="V9" s="58">
        <v>0</v>
      </c>
      <c r="W9" s="58">
        <v>0</v>
      </c>
      <c r="X9" s="58">
        <v>0</v>
      </c>
      <c r="Y9" s="58">
        <v>0</v>
      </c>
      <c r="Z9" s="58">
        <v>0</v>
      </c>
      <c r="AA9" s="58">
        <v>30</v>
      </c>
      <c r="AB9" s="58">
        <v>12</v>
      </c>
      <c r="AC9" s="58">
        <v>0</v>
      </c>
      <c r="AD9" s="58">
        <v>0</v>
      </c>
      <c r="AE9" s="58">
        <v>0</v>
      </c>
      <c r="AF9" s="58">
        <v>0</v>
      </c>
      <c r="AG9" s="58">
        <v>0</v>
      </c>
      <c r="AH9" s="58">
        <v>42</v>
      </c>
      <c r="AI9" s="58">
        <v>0</v>
      </c>
      <c r="AJ9" s="58">
        <v>42</v>
      </c>
      <c r="AK9" s="58">
        <v>0</v>
      </c>
      <c r="AL9">
        <v>42</v>
      </c>
      <c r="AM9" t="b">
        <f>IFERROR(MATCH('2017'!A9, '2018'!A:A, 0) &gt;0, FALSE)</f>
        <v>1</v>
      </c>
    </row>
    <row r="10" spans="1:39">
      <c r="A10" s="57" t="s">
        <v>332</v>
      </c>
      <c r="B10" s="57" t="s">
        <v>333</v>
      </c>
      <c r="C10" s="57" t="s">
        <v>14154</v>
      </c>
      <c r="D10" s="57" t="s">
        <v>336</v>
      </c>
      <c r="E10" s="57" t="s">
        <v>337</v>
      </c>
      <c r="F10" s="57" t="s">
        <v>14155</v>
      </c>
      <c r="G10" s="57" t="s">
        <v>14156</v>
      </c>
      <c r="H10" s="57" t="s">
        <v>137</v>
      </c>
      <c r="I10">
        <v>0.1</v>
      </c>
      <c r="J10">
        <v>11.5</v>
      </c>
      <c r="K10" s="58">
        <v>14</v>
      </c>
      <c r="L10" s="58">
        <v>15</v>
      </c>
      <c r="M10" s="58">
        <v>14</v>
      </c>
      <c r="N10" s="58" t="s">
        <v>290</v>
      </c>
      <c r="O10" s="58" t="s">
        <v>290</v>
      </c>
      <c r="P10" s="58">
        <v>11</v>
      </c>
      <c r="Q10" s="58">
        <v>10</v>
      </c>
      <c r="R10" s="58" t="s">
        <v>290</v>
      </c>
      <c r="S10" s="58" t="s">
        <v>290</v>
      </c>
      <c r="T10" s="58">
        <v>11</v>
      </c>
      <c r="U10" s="58" t="s">
        <v>290</v>
      </c>
      <c r="V10" s="58">
        <v>0</v>
      </c>
      <c r="W10" s="58">
        <v>0</v>
      </c>
      <c r="X10" s="58">
        <v>0</v>
      </c>
      <c r="Y10" s="58">
        <v>15</v>
      </c>
      <c r="Z10" s="58" t="s">
        <v>290</v>
      </c>
      <c r="AA10" s="58">
        <v>64</v>
      </c>
      <c r="AB10" s="58">
        <v>68</v>
      </c>
      <c r="AC10" s="58">
        <v>0</v>
      </c>
      <c r="AD10" s="58" t="s">
        <v>290</v>
      </c>
      <c r="AE10" s="58">
        <v>0</v>
      </c>
      <c r="AF10" s="58" t="s">
        <v>290</v>
      </c>
      <c r="AG10" s="58">
        <v>0</v>
      </c>
      <c r="AH10" s="58">
        <v>113</v>
      </c>
      <c r="AI10" s="58">
        <v>12</v>
      </c>
      <c r="AJ10" s="58">
        <v>124</v>
      </c>
      <c r="AK10" s="58" t="s">
        <v>290</v>
      </c>
      <c r="AL10">
        <v>132</v>
      </c>
      <c r="AM10" t="b">
        <f>IFERROR(MATCH('2017'!A10, '2018'!A:A, 0) &gt;0, FALSE)</f>
        <v>0</v>
      </c>
    </row>
    <row r="11" spans="1:39">
      <c r="A11" s="57" t="s">
        <v>339</v>
      </c>
      <c r="B11" s="57" t="s">
        <v>340</v>
      </c>
      <c r="C11" s="57" t="s">
        <v>14157</v>
      </c>
      <c r="D11" s="57" t="s">
        <v>343</v>
      </c>
      <c r="E11" s="57" t="s">
        <v>344</v>
      </c>
      <c r="F11" s="57" t="s">
        <v>13007</v>
      </c>
      <c r="G11" s="57" t="s">
        <v>14158</v>
      </c>
      <c r="H11" s="57" t="s">
        <v>138</v>
      </c>
      <c r="I11">
        <v>0.1</v>
      </c>
      <c r="J11">
        <v>2.1</v>
      </c>
      <c r="K11" s="58">
        <v>0</v>
      </c>
      <c r="L11" s="58">
        <v>30</v>
      </c>
      <c r="M11" s="58">
        <v>29</v>
      </c>
      <c r="N11" s="58">
        <v>28</v>
      </c>
      <c r="O11" s="58">
        <v>30</v>
      </c>
      <c r="P11" s="58">
        <v>28</v>
      </c>
      <c r="Q11" s="58">
        <v>35</v>
      </c>
      <c r="R11" s="58">
        <v>30</v>
      </c>
      <c r="S11" s="58">
        <v>27</v>
      </c>
      <c r="T11" s="58">
        <v>24</v>
      </c>
      <c r="U11" s="58">
        <v>0</v>
      </c>
      <c r="V11" s="58">
        <v>0</v>
      </c>
      <c r="W11" s="58">
        <v>0</v>
      </c>
      <c r="X11" s="58">
        <v>0</v>
      </c>
      <c r="Y11" s="58">
        <v>18</v>
      </c>
      <c r="Z11" s="58">
        <v>0</v>
      </c>
      <c r="AA11" s="58">
        <v>145</v>
      </c>
      <c r="AB11" s="58">
        <v>134</v>
      </c>
      <c r="AC11" s="58" t="s">
        <v>290</v>
      </c>
      <c r="AD11" s="58" t="s">
        <v>290</v>
      </c>
      <c r="AE11" s="58">
        <v>0</v>
      </c>
      <c r="AF11" s="58" t="s">
        <v>290</v>
      </c>
      <c r="AG11" s="58">
        <v>0</v>
      </c>
      <c r="AH11" s="58">
        <v>262</v>
      </c>
      <c r="AI11" s="58">
        <v>12</v>
      </c>
      <c r="AJ11" s="58">
        <v>279</v>
      </c>
      <c r="AK11" s="58">
        <v>0</v>
      </c>
      <c r="AL11">
        <v>279</v>
      </c>
      <c r="AM11" t="b">
        <f>IFERROR(MATCH('2017'!A11, '2018'!A:A, 0) &gt;0, FALSE)</f>
        <v>1</v>
      </c>
    </row>
    <row r="12" spans="1:39">
      <c r="A12" s="57" t="s">
        <v>346</v>
      </c>
      <c r="B12" s="57" t="s">
        <v>347</v>
      </c>
      <c r="C12" s="57" t="s">
        <v>14159</v>
      </c>
      <c r="D12" s="57" t="s">
        <v>350</v>
      </c>
      <c r="E12" s="57" t="s">
        <v>344</v>
      </c>
      <c r="F12" s="57" t="s">
        <v>13010</v>
      </c>
      <c r="G12" s="57" t="s">
        <v>14160</v>
      </c>
      <c r="H12" s="57" t="s">
        <v>138</v>
      </c>
      <c r="I12">
        <v>0.1</v>
      </c>
      <c r="J12">
        <v>11.2</v>
      </c>
      <c r="K12" s="58">
        <v>0</v>
      </c>
      <c r="L12" s="58">
        <v>0</v>
      </c>
      <c r="M12" s="58">
        <v>0</v>
      </c>
      <c r="N12" s="58">
        <v>0</v>
      </c>
      <c r="O12" s="58">
        <v>0</v>
      </c>
      <c r="P12" s="58">
        <v>0</v>
      </c>
      <c r="Q12" s="58">
        <v>0</v>
      </c>
      <c r="R12" s="58">
        <v>0</v>
      </c>
      <c r="S12" s="58">
        <v>0</v>
      </c>
      <c r="T12" s="58">
        <v>0</v>
      </c>
      <c r="U12" s="58">
        <v>43</v>
      </c>
      <c r="V12" s="58">
        <v>31</v>
      </c>
      <c r="W12" s="58">
        <v>29</v>
      </c>
      <c r="X12" s="58">
        <v>26</v>
      </c>
      <c r="Y12" s="58">
        <v>0</v>
      </c>
      <c r="Z12" s="58" t="s">
        <v>290</v>
      </c>
      <c r="AA12" s="58">
        <v>72</v>
      </c>
      <c r="AB12" s="58">
        <v>60</v>
      </c>
      <c r="AC12" s="58">
        <v>0</v>
      </c>
      <c r="AD12" s="58">
        <v>0</v>
      </c>
      <c r="AE12" s="58">
        <v>0</v>
      </c>
      <c r="AF12" s="58" t="s">
        <v>290</v>
      </c>
      <c r="AG12" s="58">
        <v>0</v>
      </c>
      <c r="AH12" s="58">
        <v>124</v>
      </c>
      <c r="AI12" s="58" t="s">
        <v>290</v>
      </c>
      <c r="AJ12" s="58">
        <v>0</v>
      </c>
      <c r="AK12" s="58">
        <v>132</v>
      </c>
      <c r="AL12">
        <v>132</v>
      </c>
      <c r="AM12" t="b">
        <f>IFERROR(MATCH('2017'!A12, '2018'!A:A, 0) &gt;0, FALSE)</f>
        <v>1</v>
      </c>
    </row>
    <row r="13" spans="1:39">
      <c r="A13" s="57" t="s">
        <v>351</v>
      </c>
      <c r="B13" s="57" t="s">
        <v>352</v>
      </c>
      <c r="C13" s="57" t="s">
        <v>10872</v>
      </c>
      <c r="D13" s="57" t="s">
        <v>356</v>
      </c>
      <c r="E13" s="57" t="s">
        <v>344</v>
      </c>
      <c r="F13" s="57" t="s">
        <v>14161</v>
      </c>
      <c r="G13" s="57" t="s">
        <v>14162</v>
      </c>
      <c r="H13" s="57" t="s">
        <v>138</v>
      </c>
      <c r="I13">
        <v>0.5</v>
      </c>
      <c r="J13">
        <v>0.7</v>
      </c>
      <c r="K13" s="58">
        <v>44</v>
      </c>
      <c r="L13" s="58">
        <v>15</v>
      </c>
      <c r="M13" s="58">
        <v>10</v>
      </c>
      <c r="N13" s="58">
        <v>17</v>
      </c>
      <c r="O13" s="58" t="s">
        <v>290</v>
      </c>
      <c r="P13" s="58" t="s">
        <v>290</v>
      </c>
      <c r="Q13" s="58">
        <v>10</v>
      </c>
      <c r="R13" s="58" t="s">
        <v>290</v>
      </c>
      <c r="S13" s="58" t="s">
        <v>290</v>
      </c>
      <c r="T13" s="58" t="s">
        <v>290</v>
      </c>
      <c r="U13" s="58">
        <v>0</v>
      </c>
      <c r="V13" s="58">
        <v>0</v>
      </c>
      <c r="W13" s="58">
        <v>0</v>
      </c>
      <c r="X13" s="58">
        <v>0</v>
      </c>
      <c r="Y13" s="58">
        <v>0</v>
      </c>
      <c r="Z13" s="58">
        <v>0</v>
      </c>
      <c r="AA13" s="58">
        <v>58</v>
      </c>
      <c r="AB13" s="58">
        <v>71</v>
      </c>
      <c r="AC13" s="58">
        <v>0</v>
      </c>
      <c r="AD13" s="58" t="s">
        <v>290</v>
      </c>
      <c r="AE13" s="58">
        <v>0</v>
      </c>
      <c r="AF13" s="58">
        <v>0</v>
      </c>
      <c r="AG13" s="58">
        <v>0</v>
      </c>
      <c r="AH13" s="58">
        <v>119</v>
      </c>
      <c r="AI13" s="58" t="s">
        <v>290</v>
      </c>
      <c r="AJ13" s="58">
        <v>129</v>
      </c>
      <c r="AK13" s="58">
        <v>0</v>
      </c>
      <c r="AL13">
        <v>129</v>
      </c>
      <c r="AM13" t="b">
        <f>IFERROR(MATCH('2017'!A13, '2018'!A:A, 0) &gt;0, FALSE)</f>
        <v>1</v>
      </c>
    </row>
    <row r="14" spans="1:39">
      <c r="A14" s="57" t="s">
        <v>357</v>
      </c>
      <c r="B14" s="57" t="s">
        <v>358</v>
      </c>
      <c r="C14" s="57" t="s">
        <v>4912</v>
      </c>
      <c r="D14" s="57" t="s">
        <v>361</v>
      </c>
      <c r="E14" s="57" t="s">
        <v>344</v>
      </c>
      <c r="F14" s="57" t="s">
        <v>13014</v>
      </c>
      <c r="G14" s="57" t="s">
        <v>14163</v>
      </c>
      <c r="H14" s="57" t="s">
        <v>138</v>
      </c>
      <c r="I14">
        <v>0.4</v>
      </c>
      <c r="J14">
        <v>1.3</v>
      </c>
      <c r="K14" s="58">
        <v>22</v>
      </c>
      <c r="L14" s="58">
        <v>12</v>
      </c>
      <c r="M14" s="58">
        <v>14</v>
      </c>
      <c r="N14" s="58" t="s">
        <v>290</v>
      </c>
      <c r="O14" s="58" t="s">
        <v>290</v>
      </c>
      <c r="P14" s="58" t="s">
        <v>290</v>
      </c>
      <c r="Q14" s="58" t="s">
        <v>290</v>
      </c>
      <c r="R14" s="58" t="s">
        <v>290</v>
      </c>
      <c r="S14" s="58">
        <v>11</v>
      </c>
      <c r="T14" s="58" t="s">
        <v>290</v>
      </c>
      <c r="U14" s="58">
        <v>10</v>
      </c>
      <c r="V14" s="58" t="s">
        <v>290</v>
      </c>
      <c r="W14" s="58" t="s">
        <v>290</v>
      </c>
      <c r="X14" s="58" t="s">
        <v>290</v>
      </c>
      <c r="Y14" s="58">
        <v>0</v>
      </c>
      <c r="Z14" s="58">
        <v>0</v>
      </c>
      <c r="AA14" s="58">
        <v>60</v>
      </c>
      <c r="AB14" s="58">
        <v>65</v>
      </c>
      <c r="AC14" s="58">
        <v>0</v>
      </c>
      <c r="AD14" s="58" t="s">
        <v>290</v>
      </c>
      <c r="AE14" s="58" t="s">
        <v>290</v>
      </c>
      <c r="AF14" s="58">
        <v>0</v>
      </c>
      <c r="AG14" s="58">
        <v>0</v>
      </c>
      <c r="AH14" s="58">
        <v>121</v>
      </c>
      <c r="AI14" s="58" t="s">
        <v>290</v>
      </c>
      <c r="AJ14" s="58">
        <v>96</v>
      </c>
      <c r="AK14" s="58">
        <v>29</v>
      </c>
      <c r="AL14">
        <v>125</v>
      </c>
      <c r="AM14" t="b">
        <f>IFERROR(MATCH('2017'!A14, '2018'!A:A, 0) &gt;0, FALSE)</f>
        <v>1</v>
      </c>
    </row>
    <row r="15" spans="1:39">
      <c r="A15" s="57" t="s">
        <v>362</v>
      </c>
      <c r="B15" s="57" t="s">
        <v>363</v>
      </c>
      <c r="C15" s="57" t="s">
        <v>13274</v>
      </c>
      <c r="D15" s="57" t="s">
        <v>13275</v>
      </c>
      <c r="E15" s="57" t="s">
        <v>366</v>
      </c>
      <c r="F15" s="57" t="s">
        <v>13276</v>
      </c>
      <c r="G15" s="57" t="s">
        <v>14164</v>
      </c>
      <c r="H15" s="57" t="s">
        <v>139</v>
      </c>
      <c r="I15">
        <v>0.1</v>
      </c>
      <c r="J15">
        <v>0.4</v>
      </c>
      <c r="K15" s="58">
        <v>0</v>
      </c>
      <c r="L15" s="58" t="s">
        <v>290</v>
      </c>
      <c r="M15" s="58" t="s">
        <v>290</v>
      </c>
      <c r="N15" s="58" t="s">
        <v>290</v>
      </c>
      <c r="O15" s="58" t="s">
        <v>290</v>
      </c>
      <c r="P15" s="58" t="s">
        <v>290</v>
      </c>
      <c r="Q15" s="58" t="s">
        <v>290</v>
      </c>
      <c r="R15" s="58" t="s">
        <v>290</v>
      </c>
      <c r="S15" s="58">
        <v>0</v>
      </c>
      <c r="T15" s="58">
        <v>0</v>
      </c>
      <c r="U15" s="58" t="s">
        <v>290</v>
      </c>
      <c r="V15" s="58">
        <v>0</v>
      </c>
      <c r="W15" s="58">
        <v>0</v>
      </c>
      <c r="X15" s="58">
        <v>0</v>
      </c>
      <c r="Y15" s="58" t="s">
        <v>290</v>
      </c>
      <c r="Z15" s="58" t="s">
        <v>290</v>
      </c>
      <c r="AA15" s="58">
        <v>24</v>
      </c>
      <c r="AB15" s="58">
        <v>11</v>
      </c>
      <c r="AC15" s="58">
        <v>0</v>
      </c>
      <c r="AD15" s="58">
        <v>0</v>
      </c>
      <c r="AE15" s="58" t="s">
        <v>290</v>
      </c>
      <c r="AF15" s="58">
        <v>0</v>
      </c>
      <c r="AG15" s="58">
        <v>0</v>
      </c>
      <c r="AH15" s="58">
        <v>34</v>
      </c>
      <c r="AI15" s="58">
        <v>0</v>
      </c>
      <c r="AJ15" s="58">
        <v>32</v>
      </c>
      <c r="AK15" s="58" t="s">
        <v>290</v>
      </c>
      <c r="AL15">
        <v>35</v>
      </c>
      <c r="AM15" t="b">
        <f>IFERROR(MATCH('2017'!A15, '2018'!A:A, 0) &gt;0, FALSE)</f>
        <v>1</v>
      </c>
    </row>
    <row r="16" spans="1:39">
      <c r="A16" s="57" t="s">
        <v>368</v>
      </c>
      <c r="B16" s="57" t="s">
        <v>369</v>
      </c>
      <c r="C16" s="57" t="s">
        <v>13277</v>
      </c>
      <c r="D16" s="57" t="s">
        <v>372</v>
      </c>
      <c r="E16" s="57" t="s">
        <v>373</v>
      </c>
      <c r="F16" s="57" t="s">
        <v>11914</v>
      </c>
      <c r="G16" s="57" t="s">
        <v>14165</v>
      </c>
      <c r="H16" s="57" t="s">
        <v>140</v>
      </c>
      <c r="I16">
        <v>0.5</v>
      </c>
      <c r="J16">
        <v>10.8</v>
      </c>
      <c r="K16" s="58">
        <v>46</v>
      </c>
      <c r="L16" s="58">
        <v>19</v>
      </c>
      <c r="M16" s="58">
        <v>20</v>
      </c>
      <c r="N16" s="58">
        <v>16</v>
      </c>
      <c r="O16" s="58">
        <v>18</v>
      </c>
      <c r="P16" s="58">
        <v>16</v>
      </c>
      <c r="Q16" s="58" t="s">
        <v>290</v>
      </c>
      <c r="R16" s="58">
        <v>12</v>
      </c>
      <c r="S16" s="58">
        <v>18</v>
      </c>
      <c r="T16" s="58">
        <v>10</v>
      </c>
      <c r="U16" s="58">
        <v>0</v>
      </c>
      <c r="V16" s="58">
        <v>0</v>
      </c>
      <c r="W16" s="58">
        <v>0</v>
      </c>
      <c r="X16" s="58">
        <v>0</v>
      </c>
      <c r="Y16" s="58" t="s">
        <v>290</v>
      </c>
      <c r="Z16" s="58">
        <v>0</v>
      </c>
      <c r="AA16" s="58">
        <v>93</v>
      </c>
      <c r="AB16" s="58">
        <v>91</v>
      </c>
      <c r="AC16" s="58">
        <v>0</v>
      </c>
      <c r="AD16" s="58" t="s">
        <v>290</v>
      </c>
      <c r="AE16" s="58">
        <v>0</v>
      </c>
      <c r="AF16" s="58" t="s">
        <v>290</v>
      </c>
      <c r="AG16" s="58">
        <v>0</v>
      </c>
      <c r="AH16" s="58">
        <v>154</v>
      </c>
      <c r="AI16" s="58">
        <v>27</v>
      </c>
      <c r="AJ16" s="58">
        <v>184</v>
      </c>
      <c r="AK16" s="58">
        <v>0</v>
      </c>
      <c r="AL16">
        <v>184</v>
      </c>
      <c r="AM16" t="b">
        <f>IFERROR(MATCH('2017'!A16, '2018'!A:A, 0) &gt;0, FALSE)</f>
        <v>1</v>
      </c>
    </row>
    <row r="17" spans="1:39">
      <c r="A17" s="57" t="s">
        <v>375</v>
      </c>
      <c r="B17" s="57" t="s">
        <v>376</v>
      </c>
      <c r="C17" s="57" t="s">
        <v>14166</v>
      </c>
      <c r="D17" s="57" t="s">
        <v>379</v>
      </c>
      <c r="E17" s="57" t="s">
        <v>380</v>
      </c>
      <c r="F17" s="57" t="s">
        <v>14167</v>
      </c>
      <c r="G17" s="57" t="s">
        <v>14168</v>
      </c>
      <c r="H17" s="57" t="s">
        <v>140</v>
      </c>
      <c r="I17">
        <v>1.5</v>
      </c>
      <c r="J17">
        <v>6.5</v>
      </c>
      <c r="K17" s="58" t="s">
        <v>290</v>
      </c>
      <c r="L17" s="58" t="s">
        <v>290</v>
      </c>
      <c r="M17" s="58" t="s">
        <v>290</v>
      </c>
      <c r="N17" s="58" t="s">
        <v>290</v>
      </c>
      <c r="O17" s="58" t="s">
        <v>290</v>
      </c>
      <c r="P17" s="58" t="s">
        <v>290</v>
      </c>
      <c r="Q17" s="58" t="s">
        <v>290</v>
      </c>
      <c r="R17" s="58" t="s">
        <v>290</v>
      </c>
      <c r="S17" s="58" t="s">
        <v>290</v>
      </c>
      <c r="T17" s="58" t="s">
        <v>290</v>
      </c>
      <c r="U17" s="58" t="s">
        <v>290</v>
      </c>
      <c r="V17" s="58" t="s">
        <v>290</v>
      </c>
      <c r="W17" s="58" t="s">
        <v>290</v>
      </c>
      <c r="X17" s="58" t="s">
        <v>290</v>
      </c>
      <c r="Y17" s="58">
        <v>0</v>
      </c>
      <c r="Z17" s="58">
        <v>0</v>
      </c>
      <c r="AA17" s="58">
        <v>19</v>
      </c>
      <c r="AB17" s="58">
        <v>32</v>
      </c>
      <c r="AC17" s="58">
        <v>0</v>
      </c>
      <c r="AD17" s="58" t="s">
        <v>290</v>
      </c>
      <c r="AE17" s="58">
        <v>0</v>
      </c>
      <c r="AF17" s="58" t="s">
        <v>290</v>
      </c>
      <c r="AG17" s="58">
        <v>0</v>
      </c>
      <c r="AH17" s="58">
        <v>46</v>
      </c>
      <c r="AI17" s="58" t="s">
        <v>290</v>
      </c>
      <c r="AJ17" s="58">
        <v>38</v>
      </c>
      <c r="AK17" s="58">
        <v>13</v>
      </c>
      <c r="AL17">
        <v>51</v>
      </c>
      <c r="AM17" t="b">
        <f>IFERROR(MATCH('2017'!A17, '2018'!A:A, 0) &gt;0, FALSE)</f>
        <v>1</v>
      </c>
    </row>
    <row r="18" spans="1:39">
      <c r="A18" s="57" t="s">
        <v>382</v>
      </c>
      <c r="B18" s="57" t="s">
        <v>319</v>
      </c>
      <c r="C18" s="57" t="s">
        <v>8669</v>
      </c>
      <c r="D18" s="57" t="s">
        <v>385</v>
      </c>
      <c r="E18" s="57" t="s">
        <v>386</v>
      </c>
      <c r="F18" s="57" t="s">
        <v>11922</v>
      </c>
      <c r="G18" s="57" t="s">
        <v>14169</v>
      </c>
      <c r="H18" s="57" t="s">
        <v>140</v>
      </c>
      <c r="I18">
        <v>0.3</v>
      </c>
      <c r="J18">
        <v>7.4</v>
      </c>
      <c r="K18" s="58">
        <v>0</v>
      </c>
      <c r="L18" s="58">
        <v>22</v>
      </c>
      <c r="M18" s="58">
        <v>17</v>
      </c>
      <c r="N18" s="58">
        <v>25</v>
      </c>
      <c r="O18" s="58">
        <v>25</v>
      </c>
      <c r="P18" s="58">
        <v>21</v>
      </c>
      <c r="Q18" s="58">
        <v>15</v>
      </c>
      <c r="R18" s="58" t="s">
        <v>290</v>
      </c>
      <c r="S18" s="58">
        <v>0</v>
      </c>
      <c r="T18" s="58">
        <v>0</v>
      </c>
      <c r="U18" s="58">
        <v>0</v>
      </c>
      <c r="V18" s="58">
        <v>0</v>
      </c>
      <c r="W18" s="58">
        <v>0</v>
      </c>
      <c r="X18" s="58">
        <v>0</v>
      </c>
      <c r="Y18" s="58">
        <v>0</v>
      </c>
      <c r="Z18" s="58">
        <v>0</v>
      </c>
      <c r="AA18" s="58">
        <v>62</v>
      </c>
      <c r="AB18" s="58">
        <v>72</v>
      </c>
      <c r="AC18" s="58">
        <v>0</v>
      </c>
      <c r="AD18" s="58">
        <v>0</v>
      </c>
      <c r="AE18" s="58">
        <v>0</v>
      </c>
      <c r="AF18" s="58">
        <v>0</v>
      </c>
      <c r="AG18" s="58">
        <v>0</v>
      </c>
      <c r="AH18" s="58">
        <v>131</v>
      </c>
      <c r="AI18" s="58" t="s">
        <v>290</v>
      </c>
      <c r="AJ18" s="58">
        <v>134</v>
      </c>
      <c r="AK18" s="58">
        <v>0</v>
      </c>
      <c r="AL18">
        <v>134</v>
      </c>
      <c r="AM18" t="b">
        <f>IFERROR(MATCH('2017'!A18, '2018'!A:A, 0) &gt;0, FALSE)</f>
        <v>1</v>
      </c>
    </row>
    <row r="19" spans="1:39">
      <c r="A19" s="57" t="s">
        <v>388</v>
      </c>
      <c r="B19" s="57" t="s">
        <v>389</v>
      </c>
      <c r="C19" s="57" t="s">
        <v>14170</v>
      </c>
      <c r="D19" s="57" t="s">
        <v>392</v>
      </c>
      <c r="E19" s="57" t="s">
        <v>386</v>
      </c>
      <c r="F19" s="57" t="s">
        <v>11924</v>
      </c>
      <c r="G19" s="57" t="s">
        <v>14171</v>
      </c>
      <c r="H19" s="57" t="s">
        <v>140</v>
      </c>
      <c r="I19">
        <v>0.1</v>
      </c>
      <c r="J19">
        <v>1.4</v>
      </c>
      <c r="K19" s="58">
        <v>37</v>
      </c>
      <c r="L19" s="58">
        <v>24</v>
      </c>
      <c r="M19" s="58">
        <v>21</v>
      </c>
      <c r="N19" s="58">
        <v>24</v>
      </c>
      <c r="O19" s="58">
        <v>26</v>
      </c>
      <c r="P19" s="58">
        <v>20</v>
      </c>
      <c r="Q19" s="58">
        <v>15</v>
      </c>
      <c r="R19" s="58" t="s">
        <v>290</v>
      </c>
      <c r="S19" s="58" t="s">
        <v>290</v>
      </c>
      <c r="T19" s="58">
        <v>11</v>
      </c>
      <c r="U19" s="58">
        <v>0</v>
      </c>
      <c r="V19" s="58">
        <v>0</v>
      </c>
      <c r="W19" s="58">
        <v>0</v>
      </c>
      <c r="X19" s="58">
        <v>0</v>
      </c>
      <c r="Y19" s="58">
        <v>15</v>
      </c>
      <c r="Z19" s="58">
        <v>0</v>
      </c>
      <c r="AA19" s="58">
        <v>87</v>
      </c>
      <c r="AB19" s="58">
        <v>117</v>
      </c>
      <c r="AC19" s="58">
        <v>0</v>
      </c>
      <c r="AD19" s="58" t="s">
        <v>290</v>
      </c>
      <c r="AE19" s="58" t="s">
        <v>290</v>
      </c>
      <c r="AF19" s="58">
        <v>0</v>
      </c>
      <c r="AG19" s="58">
        <v>0</v>
      </c>
      <c r="AH19" s="58">
        <v>199</v>
      </c>
      <c r="AI19" s="58">
        <v>0</v>
      </c>
      <c r="AJ19" s="58">
        <v>204</v>
      </c>
      <c r="AK19" s="58">
        <v>0</v>
      </c>
      <c r="AL19">
        <v>204</v>
      </c>
      <c r="AM19" t="b">
        <f>IFERROR(MATCH('2017'!A19, '2018'!A:A, 0) &gt;0, FALSE)</f>
        <v>1</v>
      </c>
    </row>
    <row r="20" spans="1:39">
      <c r="A20" s="57" t="s">
        <v>393</v>
      </c>
      <c r="B20" s="57" t="s">
        <v>394</v>
      </c>
      <c r="C20" s="57" t="s">
        <v>4928</v>
      </c>
      <c r="D20" s="57" t="s">
        <v>397</v>
      </c>
      <c r="E20" s="57" t="s">
        <v>398</v>
      </c>
      <c r="F20" s="57" t="s">
        <v>11381</v>
      </c>
      <c r="G20" s="57" t="s">
        <v>14172</v>
      </c>
      <c r="H20" s="57" t="s">
        <v>141</v>
      </c>
      <c r="I20">
        <v>0.1</v>
      </c>
      <c r="J20">
        <v>9.5</v>
      </c>
      <c r="K20" s="58">
        <v>0</v>
      </c>
      <c r="L20" s="58">
        <v>13</v>
      </c>
      <c r="M20" s="58">
        <v>24</v>
      </c>
      <c r="N20" s="58">
        <v>20</v>
      </c>
      <c r="O20" s="58">
        <v>15</v>
      </c>
      <c r="P20" s="58">
        <v>22</v>
      </c>
      <c r="Q20" s="58">
        <v>20</v>
      </c>
      <c r="R20" s="58">
        <v>14</v>
      </c>
      <c r="S20" s="58">
        <v>19</v>
      </c>
      <c r="T20" s="58">
        <v>11</v>
      </c>
      <c r="U20" s="58">
        <v>0</v>
      </c>
      <c r="V20" s="58">
        <v>0</v>
      </c>
      <c r="W20" s="58">
        <v>0</v>
      </c>
      <c r="X20" s="58">
        <v>0</v>
      </c>
      <c r="Y20" s="58">
        <v>0</v>
      </c>
      <c r="Z20" s="58">
        <v>0</v>
      </c>
      <c r="AA20" s="58">
        <v>73</v>
      </c>
      <c r="AB20" s="58">
        <v>85</v>
      </c>
      <c r="AC20" s="58">
        <v>0</v>
      </c>
      <c r="AD20" s="58">
        <v>0</v>
      </c>
      <c r="AE20" s="58">
        <v>0</v>
      </c>
      <c r="AF20" s="58" t="s">
        <v>290</v>
      </c>
      <c r="AG20" s="58">
        <v>0</v>
      </c>
      <c r="AH20" s="58">
        <v>0</v>
      </c>
      <c r="AI20" s="58">
        <v>157</v>
      </c>
      <c r="AJ20" s="58">
        <v>158</v>
      </c>
      <c r="AK20" s="58">
        <v>0</v>
      </c>
      <c r="AL20">
        <v>158</v>
      </c>
      <c r="AM20" t="b">
        <f>IFERROR(MATCH('2017'!A20, '2018'!A:A, 0) &gt;0, FALSE)</f>
        <v>1</v>
      </c>
    </row>
    <row r="21" spans="1:39">
      <c r="A21" s="57" t="s">
        <v>400</v>
      </c>
      <c r="B21" s="57" t="s">
        <v>401</v>
      </c>
      <c r="C21" s="57" t="s">
        <v>8715</v>
      </c>
      <c r="D21" s="57" t="s">
        <v>404</v>
      </c>
      <c r="E21" s="57" t="s">
        <v>141</v>
      </c>
      <c r="F21" s="57" t="s">
        <v>11382</v>
      </c>
      <c r="G21" s="57" t="s">
        <v>14173</v>
      </c>
      <c r="H21" s="57" t="s">
        <v>141</v>
      </c>
      <c r="I21">
        <v>0.2</v>
      </c>
      <c r="J21">
        <v>13.5</v>
      </c>
      <c r="K21" s="58">
        <v>48</v>
      </c>
      <c r="L21" s="58">
        <v>25</v>
      </c>
      <c r="M21" s="58">
        <v>23</v>
      </c>
      <c r="N21" s="58">
        <v>19</v>
      </c>
      <c r="O21" s="58">
        <v>16</v>
      </c>
      <c r="P21" s="58">
        <v>20</v>
      </c>
      <c r="Q21" s="58">
        <v>13</v>
      </c>
      <c r="R21" s="58">
        <v>14</v>
      </c>
      <c r="S21" s="58">
        <v>17</v>
      </c>
      <c r="T21" s="58">
        <v>13</v>
      </c>
      <c r="U21" s="58">
        <v>0</v>
      </c>
      <c r="V21" s="58">
        <v>0</v>
      </c>
      <c r="W21" s="58">
        <v>0</v>
      </c>
      <c r="X21" s="58">
        <v>0</v>
      </c>
      <c r="Y21" s="58">
        <v>18</v>
      </c>
      <c r="Z21" s="58">
        <v>0</v>
      </c>
      <c r="AA21" s="58">
        <v>102</v>
      </c>
      <c r="AB21" s="58">
        <v>124</v>
      </c>
      <c r="AC21" s="58">
        <v>0</v>
      </c>
      <c r="AD21" s="58" t="s">
        <v>290</v>
      </c>
      <c r="AE21" s="58">
        <v>0</v>
      </c>
      <c r="AF21" s="58" t="s">
        <v>290</v>
      </c>
      <c r="AG21" s="58">
        <v>0</v>
      </c>
      <c r="AH21" s="58">
        <v>217</v>
      </c>
      <c r="AI21" s="58" t="s">
        <v>290</v>
      </c>
      <c r="AJ21" s="58">
        <v>226</v>
      </c>
      <c r="AK21" s="58">
        <v>0</v>
      </c>
      <c r="AL21">
        <v>226</v>
      </c>
      <c r="AM21" t="b">
        <f>IFERROR(MATCH('2017'!A21, '2018'!A:A, 0) &gt;0, FALSE)</f>
        <v>1</v>
      </c>
    </row>
    <row r="22" spans="1:39">
      <c r="A22" s="57" t="s">
        <v>406</v>
      </c>
      <c r="B22" s="57" t="s">
        <v>407</v>
      </c>
      <c r="C22" s="57" t="s">
        <v>4934</v>
      </c>
      <c r="D22" s="57" t="s">
        <v>410</v>
      </c>
      <c r="E22" s="57" t="s">
        <v>141</v>
      </c>
      <c r="F22" s="57" t="s">
        <v>11383</v>
      </c>
      <c r="G22" s="57" t="s">
        <v>14174</v>
      </c>
      <c r="H22" s="57" t="s">
        <v>141</v>
      </c>
      <c r="I22">
        <v>0.2</v>
      </c>
      <c r="J22">
        <v>1.4</v>
      </c>
      <c r="K22" s="58">
        <v>0</v>
      </c>
      <c r="L22" s="58">
        <v>0</v>
      </c>
      <c r="M22" s="58">
        <v>0</v>
      </c>
      <c r="N22" s="58">
        <v>0</v>
      </c>
      <c r="O22" s="58">
        <v>0</v>
      </c>
      <c r="P22" s="58">
        <v>0</v>
      </c>
      <c r="Q22" s="58">
        <v>0</v>
      </c>
      <c r="R22" s="58">
        <v>0</v>
      </c>
      <c r="S22" s="58">
        <v>0</v>
      </c>
      <c r="T22" s="58">
        <v>0</v>
      </c>
      <c r="U22" s="58">
        <v>52</v>
      </c>
      <c r="V22" s="58">
        <v>47</v>
      </c>
      <c r="W22" s="58">
        <v>52</v>
      </c>
      <c r="X22" s="58">
        <v>39</v>
      </c>
      <c r="Y22" s="58">
        <v>0</v>
      </c>
      <c r="Z22" s="58">
        <v>15</v>
      </c>
      <c r="AA22" s="58">
        <v>105</v>
      </c>
      <c r="AB22" s="58">
        <v>100</v>
      </c>
      <c r="AC22" s="58" t="s">
        <v>290</v>
      </c>
      <c r="AD22" s="58" t="s">
        <v>290</v>
      </c>
      <c r="AE22" s="58">
        <v>0</v>
      </c>
      <c r="AF22" s="58" t="s">
        <v>290</v>
      </c>
      <c r="AG22" s="58" t="s">
        <v>290</v>
      </c>
      <c r="AH22" s="58">
        <v>195</v>
      </c>
      <c r="AI22" s="58" t="s">
        <v>290</v>
      </c>
      <c r="AJ22" s="58">
        <v>0</v>
      </c>
      <c r="AK22" s="58">
        <v>205</v>
      </c>
      <c r="AL22">
        <v>205</v>
      </c>
      <c r="AM22" t="b">
        <f>IFERROR(MATCH('2017'!A22, '2018'!A:A, 0) &gt;0, FALSE)</f>
        <v>1</v>
      </c>
    </row>
    <row r="23" spans="1:39">
      <c r="A23" s="57" t="s">
        <v>411</v>
      </c>
      <c r="B23" s="57" t="s">
        <v>412</v>
      </c>
      <c r="C23" s="57" t="s">
        <v>13279</v>
      </c>
      <c r="D23" s="57" t="s">
        <v>415</v>
      </c>
      <c r="E23" s="57" t="s">
        <v>141</v>
      </c>
      <c r="F23" s="57" t="s">
        <v>11384</v>
      </c>
      <c r="G23" s="57" t="s">
        <v>14175</v>
      </c>
      <c r="H23" s="57" t="s">
        <v>141</v>
      </c>
      <c r="I23">
        <v>0.1</v>
      </c>
      <c r="J23">
        <v>2.2000000000000002</v>
      </c>
      <c r="K23" s="58">
        <v>78</v>
      </c>
      <c r="L23" s="58">
        <v>38</v>
      </c>
      <c r="M23" s="58">
        <v>45</v>
      </c>
      <c r="N23" s="58">
        <v>41</v>
      </c>
      <c r="O23" s="58">
        <v>34</v>
      </c>
      <c r="P23" s="58">
        <v>38</v>
      </c>
      <c r="Q23" s="58">
        <v>38</v>
      </c>
      <c r="R23" s="58">
        <v>34</v>
      </c>
      <c r="S23" s="58">
        <v>35</v>
      </c>
      <c r="T23" s="58">
        <v>42</v>
      </c>
      <c r="U23" s="58">
        <v>0</v>
      </c>
      <c r="V23" s="58">
        <v>0</v>
      </c>
      <c r="W23" s="58">
        <v>0</v>
      </c>
      <c r="X23" s="58">
        <v>0</v>
      </c>
      <c r="Y23" s="58">
        <v>26</v>
      </c>
      <c r="Z23" s="58">
        <v>0</v>
      </c>
      <c r="AA23" s="58">
        <v>234</v>
      </c>
      <c r="AB23" s="58">
        <v>215</v>
      </c>
      <c r="AC23" s="58">
        <v>0</v>
      </c>
      <c r="AD23" s="58" t="s">
        <v>290</v>
      </c>
      <c r="AE23" s="58">
        <v>0</v>
      </c>
      <c r="AF23" s="58">
        <v>10</v>
      </c>
      <c r="AG23" s="58">
        <v>0</v>
      </c>
      <c r="AH23" s="58">
        <v>421</v>
      </c>
      <c r="AI23" s="58">
        <v>11</v>
      </c>
      <c r="AJ23" s="58">
        <v>449</v>
      </c>
      <c r="AK23" s="58">
        <v>0</v>
      </c>
      <c r="AL23">
        <v>449</v>
      </c>
      <c r="AM23" t="b">
        <f>IFERROR(MATCH('2017'!A23, '2018'!A:A, 0) &gt;0, FALSE)</f>
        <v>1</v>
      </c>
    </row>
    <row r="24" spans="1:39">
      <c r="A24" s="57" t="s">
        <v>416</v>
      </c>
      <c r="B24" s="57" t="s">
        <v>417</v>
      </c>
      <c r="C24" s="57" t="s">
        <v>14176</v>
      </c>
      <c r="D24" s="57" t="s">
        <v>421</v>
      </c>
      <c r="E24" s="57" t="s">
        <v>422</v>
      </c>
      <c r="F24" s="57" t="s">
        <v>11387</v>
      </c>
      <c r="G24" s="57" t="s">
        <v>14177</v>
      </c>
      <c r="H24" s="57" t="s">
        <v>142</v>
      </c>
      <c r="I24">
        <v>0.1</v>
      </c>
      <c r="J24">
        <v>0.6</v>
      </c>
      <c r="K24" s="58">
        <v>22</v>
      </c>
      <c r="L24" s="58">
        <v>14</v>
      </c>
      <c r="M24" s="58" t="s">
        <v>290</v>
      </c>
      <c r="N24" s="58" t="s">
        <v>290</v>
      </c>
      <c r="O24" s="58" t="s">
        <v>290</v>
      </c>
      <c r="P24" s="58">
        <v>11</v>
      </c>
      <c r="Q24" s="58" t="s">
        <v>290</v>
      </c>
      <c r="R24" s="58" t="s">
        <v>290</v>
      </c>
      <c r="S24" s="58">
        <v>12</v>
      </c>
      <c r="T24" s="58" t="s">
        <v>290</v>
      </c>
      <c r="U24" s="58">
        <v>0</v>
      </c>
      <c r="V24" s="58">
        <v>0</v>
      </c>
      <c r="W24" s="58">
        <v>0</v>
      </c>
      <c r="X24" s="58">
        <v>0</v>
      </c>
      <c r="Y24" s="58">
        <v>0</v>
      </c>
      <c r="Z24" s="58">
        <v>0</v>
      </c>
      <c r="AA24" s="58">
        <v>46</v>
      </c>
      <c r="AB24" s="58">
        <v>47</v>
      </c>
      <c r="AC24" s="58" t="s">
        <v>290</v>
      </c>
      <c r="AD24" s="58">
        <v>0</v>
      </c>
      <c r="AE24" s="58">
        <v>0</v>
      </c>
      <c r="AF24" s="58">
        <v>0</v>
      </c>
      <c r="AG24" s="58">
        <v>0</v>
      </c>
      <c r="AH24" s="58">
        <v>0</v>
      </c>
      <c r="AI24" s="58">
        <v>91</v>
      </c>
      <c r="AJ24" s="58">
        <v>93</v>
      </c>
      <c r="AK24" s="58">
        <v>0</v>
      </c>
      <c r="AL24">
        <v>93</v>
      </c>
      <c r="AM24" t="b">
        <f>IFERROR(MATCH('2017'!A24, '2018'!A:A, 0) &gt;0, FALSE)</f>
        <v>0</v>
      </c>
    </row>
    <row r="25" spans="1:39">
      <c r="A25" s="57" t="s">
        <v>424</v>
      </c>
      <c r="B25" s="57" t="s">
        <v>425</v>
      </c>
      <c r="C25" s="57" t="s">
        <v>14178</v>
      </c>
      <c r="D25" s="57" t="s">
        <v>428</v>
      </c>
      <c r="E25" s="57" t="s">
        <v>429</v>
      </c>
      <c r="F25" s="57" t="s">
        <v>11388</v>
      </c>
      <c r="G25" s="57" t="s">
        <v>14179</v>
      </c>
      <c r="H25" s="57" t="s">
        <v>142</v>
      </c>
      <c r="I25">
        <v>0.1</v>
      </c>
      <c r="J25">
        <v>0.5</v>
      </c>
      <c r="K25" s="58">
        <v>19</v>
      </c>
      <c r="L25" s="58" t="s">
        <v>290</v>
      </c>
      <c r="M25" s="58" t="s">
        <v>290</v>
      </c>
      <c r="N25" s="58" t="s">
        <v>290</v>
      </c>
      <c r="O25" s="58" t="s">
        <v>290</v>
      </c>
      <c r="P25" s="58" t="s">
        <v>290</v>
      </c>
      <c r="Q25" s="58" t="s">
        <v>290</v>
      </c>
      <c r="R25" s="58" t="s">
        <v>290</v>
      </c>
      <c r="S25" s="58" t="s">
        <v>290</v>
      </c>
      <c r="T25" s="58" t="s">
        <v>290</v>
      </c>
      <c r="U25" s="58">
        <v>0</v>
      </c>
      <c r="V25" s="58">
        <v>0</v>
      </c>
      <c r="W25" s="58">
        <v>0</v>
      </c>
      <c r="X25" s="58">
        <v>0</v>
      </c>
      <c r="Y25" s="58">
        <v>0</v>
      </c>
      <c r="Z25" s="58">
        <v>0</v>
      </c>
      <c r="AA25" s="58">
        <v>34</v>
      </c>
      <c r="AB25" s="58">
        <v>28</v>
      </c>
      <c r="AC25" s="58">
        <v>0</v>
      </c>
      <c r="AD25" s="58" t="s">
        <v>290</v>
      </c>
      <c r="AE25" s="58">
        <v>0</v>
      </c>
      <c r="AF25" s="58">
        <v>0</v>
      </c>
      <c r="AG25" s="58">
        <v>0</v>
      </c>
      <c r="AH25" s="58">
        <v>60</v>
      </c>
      <c r="AI25" s="58">
        <v>0</v>
      </c>
      <c r="AJ25" s="58">
        <v>62</v>
      </c>
      <c r="AK25" s="58">
        <v>0</v>
      </c>
      <c r="AL25">
        <v>62</v>
      </c>
      <c r="AM25" t="b">
        <f>IFERROR(MATCH('2017'!A25, '2018'!A:A, 0) &gt;0, FALSE)</f>
        <v>1</v>
      </c>
    </row>
    <row r="26" spans="1:39">
      <c r="A26" s="57" t="s">
        <v>431</v>
      </c>
      <c r="B26" s="57" t="s">
        <v>432</v>
      </c>
      <c r="C26" s="57" t="s">
        <v>8675</v>
      </c>
      <c r="D26" s="57" t="s">
        <v>435</v>
      </c>
      <c r="E26" s="57" t="s">
        <v>436</v>
      </c>
      <c r="F26" s="57" t="s">
        <v>11926</v>
      </c>
      <c r="G26" s="57" t="s">
        <v>14180</v>
      </c>
      <c r="H26" s="57" t="s">
        <v>143</v>
      </c>
      <c r="I26">
        <v>0.1</v>
      </c>
      <c r="J26">
        <v>0.7</v>
      </c>
      <c r="K26" s="58">
        <v>11</v>
      </c>
      <c r="L26" s="58" t="s">
        <v>290</v>
      </c>
      <c r="M26" s="58" t="s">
        <v>290</v>
      </c>
      <c r="N26" s="58">
        <v>10</v>
      </c>
      <c r="O26" s="58">
        <v>12</v>
      </c>
      <c r="P26" s="58">
        <v>10</v>
      </c>
      <c r="Q26" s="58" t="s">
        <v>290</v>
      </c>
      <c r="R26" s="58" t="s">
        <v>290</v>
      </c>
      <c r="S26" s="58" t="s">
        <v>290</v>
      </c>
      <c r="T26" s="58" t="s">
        <v>290</v>
      </c>
      <c r="U26" s="58">
        <v>0</v>
      </c>
      <c r="V26" s="58">
        <v>0</v>
      </c>
      <c r="W26" s="58">
        <v>0</v>
      </c>
      <c r="X26" s="58">
        <v>0</v>
      </c>
      <c r="Y26" s="58" t="s">
        <v>290</v>
      </c>
      <c r="Z26" s="58">
        <v>0</v>
      </c>
      <c r="AA26" s="58">
        <v>41</v>
      </c>
      <c r="AB26" s="58">
        <v>50</v>
      </c>
      <c r="AC26" s="58">
        <v>0</v>
      </c>
      <c r="AD26" s="58" t="s">
        <v>290</v>
      </c>
      <c r="AE26" s="58">
        <v>0</v>
      </c>
      <c r="AF26" s="58">
        <v>0</v>
      </c>
      <c r="AG26" s="58">
        <v>0</v>
      </c>
      <c r="AH26" s="58">
        <v>87</v>
      </c>
      <c r="AI26" s="58">
        <v>0</v>
      </c>
      <c r="AJ26" s="58">
        <v>91</v>
      </c>
      <c r="AK26" s="58">
        <v>0</v>
      </c>
      <c r="AL26">
        <v>91</v>
      </c>
      <c r="AM26" t="b">
        <f>IFERROR(MATCH('2017'!A26, '2018'!A:A, 0) &gt;0, FALSE)</f>
        <v>1</v>
      </c>
    </row>
    <row r="27" spans="1:39">
      <c r="A27" s="57" t="s">
        <v>438</v>
      </c>
      <c r="B27" s="57" t="s">
        <v>439</v>
      </c>
      <c r="C27" s="57" t="s">
        <v>5704</v>
      </c>
      <c r="D27" s="57" t="s">
        <v>442</v>
      </c>
      <c r="E27" s="57" t="s">
        <v>443</v>
      </c>
      <c r="F27" s="57" t="s">
        <v>11928</v>
      </c>
      <c r="G27" s="57" t="s">
        <v>14181</v>
      </c>
      <c r="H27" s="57" t="s">
        <v>143</v>
      </c>
      <c r="I27">
        <v>0.5</v>
      </c>
      <c r="J27">
        <v>1</v>
      </c>
      <c r="K27" s="58">
        <v>30</v>
      </c>
      <c r="L27" s="58">
        <v>18</v>
      </c>
      <c r="M27" s="58">
        <v>15</v>
      </c>
      <c r="N27" s="58">
        <v>21</v>
      </c>
      <c r="O27" s="58">
        <v>14</v>
      </c>
      <c r="P27" s="58">
        <v>13</v>
      </c>
      <c r="Q27" s="58">
        <v>20</v>
      </c>
      <c r="R27" s="58" t="s">
        <v>290</v>
      </c>
      <c r="S27" s="58" t="s">
        <v>290</v>
      </c>
      <c r="T27" s="58">
        <v>11</v>
      </c>
      <c r="U27" s="58">
        <v>0</v>
      </c>
      <c r="V27" s="58">
        <v>0</v>
      </c>
      <c r="W27" s="58">
        <v>0</v>
      </c>
      <c r="X27" s="58">
        <v>0</v>
      </c>
      <c r="Y27" s="58">
        <v>0</v>
      </c>
      <c r="Z27" s="58">
        <v>0</v>
      </c>
      <c r="AA27" s="58">
        <v>80</v>
      </c>
      <c r="AB27" s="58">
        <v>79</v>
      </c>
      <c r="AC27" s="58">
        <v>0</v>
      </c>
      <c r="AD27" s="58">
        <v>0</v>
      </c>
      <c r="AE27" s="58" t="s">
        <v>290</v>
      </c>
      <c r="AF27" s="58" t="s">
        <v>290</v>
      </c>
      <c r="AG27" s="58">
        <v>0</v>
      </c>
      <c r="AH27" s="58">
        <v>151</v>
      </c>
      <c r="AI27" s="58" t="s">
        <v>290</v>
      </c>
      <c r="AJ27" s="58">
        <v>159</v>
      </c>
      <c r="AK27" s="58">
        <v>0</v>
      </c>
      <c r="AL27">
        <v>159</v>
      </c>
      <c r="AM27" t="b">
        <f>IFERROR(MATCH('2017'!A27, '2018'!A:A, 0) &gt;0, FALSE)</f>
        <v>1</v>
      </c>
    </row>
    <row r="28" spans="1:39">
      <c r="A28" s="57" t="s">
        <v>445</v>
      </c>
      <c r="B28" s="57" t="s">
        <v>446</v>
      </c>
      <c r="C28" s="57" t="s">
        <v>7653</v>
      </c>
      <c r="D28" s="57" t="s">
        <v>7654</v>
      </c>
      <c r="E28" s="57" t="s">
        <v>450</v>
      </c>
      <c r="F28" s="57" t="s">
        <v>11389</v>
      </c>
      <c r="G28" s="57" t="s">
        <v>14182</v>
      </c>
      <c r="H28" s="57" t="s">
        <v>144</v>
      </c>
      <c r="I28">
        <v>0.1</v>
      </c>
      <c r="J28">
        <v>12.5</v>
      </c>
      <c r="K28" s="58">
        <v>51</v>
      </c>
      <c r="L28" s="58">
        <v>25</v>
      </c>
      <c r="M28" s="58">
        <v>21</v>
      </c>
      <c r="N28" s="58">
        <v>23</v>
      </c>
      <c r="O28" s="58">
        <v>27</v>
      </c>
      <c r="P28" s="58">
        <v>26</v>
      </c>
      <c r="Q28" s="58">
        <v>20</v>
      </c>
      <c r="R28" s="58">
        <v>17</v>
      </c>
      <c r="S28" s="58">
        <v>23</v>
      </c>
      <c r="T28" s="58">
        <v>13</v>
      </c>
      <c r="U28" s="58">
        <v>0</v>
      </c>
      <c r="V28" s="58">
        <v>0</v>
      </c>
      <c r="W28" s="58">
        <v>0</v>
      </c>
      <c r="X28" s="58">
        <v>0</v>
      </c>
      <c r="Y28" s="58">
        <v>11</v>
      </c>
      <c r="Z28" s="58">
        <v>0</v>
      </c>
      <c r="AA28" s="58">
        <v>127</v>
      </c>
      <c r="AB28" s="58">
        <v>130</v>
      </c>
      <c r="AC28" s="58" t="s">
        <v>290</v>
      </c>
      <c r="AD28" s="58">
        <v>0</v>
      </c>
      <c r="AE28" s="58" t="s">
        <v>290</v>
      </c>
      <c r="AF28" s="58" t="s">
        <v>290</v>
      </c>
      <c r="AG28" s="58">
        <v>0</v>
      </c>
      <c r="AH28" s="58">
        <v>216</v>
      </c>
      <c r="AI28" s="58">
        <v>32</v>
      </c>
      <c r="AJ28" s="58">
        <v>257</v>
      </c>
      <c r="AK28" s="58">
        <v>0</v>
      </c>
      <c r="AL28">
        <v>257</v>
      </c>
      <c r="AM28" t="b">
        <f>IFERROR(MATCH('2017'!A28, '2018'!A:A, 0) &gt;0, FALSE)</f>
        <v>1</v>
      </c>
    </row>
    <row r="29" spans="1:39">
      <c r="A29" s="57" t="s">
        <v>11390</v>
      </c>
      <c r="B29" s="57" t="s">
        <v>915</v>
      </c>
      <c r="C29" s="57" t="s">
        <v>14183</v>
      </c>
      <c r="D29" s="57" t="s">
        <v>7658</v>
      </c>
      <c r="E29" s="57" t="s">
        <v>450</v>
      </c>
      <c r="F29" s="57" t="s">
        <v>11391</v>
      </c>
      <c r="G29" s="57" t="s">
        <v>14184</v>
      </c>
      <c r="H29" s="57" t="s">
        <v>144</v>
      </c>
      <c r="I29">
        <v>0.1</v>
      </c>
      <c r="J29">
        <v>9.1</v>
      </c>
      <c r="K29" s="58" t="s">
        <v>290</v>
      </c>
      <c r="L29" s="58">
        <v>13</v>
      </c>
      <c r="M29" s="58" t="s">
        <v>290</v>
      </c>
      <c r="N29" s="58">
        <v>12</v>
      </c>
      <c r="O29" s="58">
        <v>11</v>
      </c>
      <c r="P29" s="58">
        <v>13</v>
      </c>
      <c r="Q29" s="58" t="s">
        <v>290</v>
      </c>
      <c r="R29" s="58">
        <v>14</v>
      </c>
      <c r="S29" s="58" t="s">
        <v>290</v>
      </c>
      <c r="T29" s="58">
        <v>15</v>
      </c>
      <c r="U29" s="58">
        <v>0</v>
      </c>
      <c r="V29" s="58">
        <v>0</v>
      </c>
      <c r="W29" s="58">
        <v>0</v>
      </c>
      <c r="X29" s="58">
        <v>0</v>
      </c>
      <c r="Y29" s="58" t="s">
        <v>290</v>
      </c>
      <c r="Z29" s="58">
        <v>0</v>
      </c>
      <c r="AA29" s="58">
        <v>50</v>
      </c>
      <c r="AB29" s="58">
        <v>64</v>
      </c>
      <c r="AC29" s="58">
        <v>0</v>
      </c>
      <c r="AD29" s="58" t="s">
        <v>290</v>
      </c>
      <c r="AE29" s="58">
        <v>0</v>
      </c>
      <c r="AF29" s="58">
        <v>38</v>
      </c>
      <c r="AG29" s="58">
        <v>0</v>
      </c>
      <c r="AH29" s="58">
        <v>62</v>
      </c>
      <c r="AI29" s="58" t="s">
        <v>290</v>
      </c>
      <c r="AJ29" s="58">
        <v>114</v>
      </c>
      <c r="AK29" s="58">
        <v>0</v>
      </c>
      <c r="AL29">
        <v>114</v>
      </c>
      <c r="AM29" t="b">
        <f>IFERROR(MATCH('2017'!A29, '2018'!A:A, 0) &gt;0, FALSE)</f>
        <v>1</v>
      </c>
    </row>
    <row r="30" spans="1:39">
      <c r="A30" s="57" t="s">
        <v>11393</v>
      </c>
      <c r="B30" s="57" t="s">
        <v>11394</v>
      </c>
      <c r="C30" s="57" t="s">
        <v>14185</v>
      </c>
      <c r="D30" s="57" t="s">
        <v>11396</v>
      </c>
      <c r="E30" s="57" t="s">
        <v>456</v>
      </c>
      <c r="F30" s="57" t="s">
        <v>11397</v>
      </c>
      <c r="G30" s="57" t="s">
        <v>14186</v>
      </c>
      <c r="H30" s="57" t="s">
        <v>145</v>
      </c>
      <c r="I30">
        <v>0.3</v>
      </c>
      <c r="J30">
        <v>2.8</v>
      </c>
      <c r="K30" s="58">
        <v>41</v>
      </c>
      <c r="L30" s="58">
        <v>11</v>
      </c>
      <c r="M30" s="58">
        <v>12</v>
      </c>
      <c r="N30" s="58">
        <v>16</v>
      </c>
      <c r="O30" s="58">
        <v>18</v>
      </c>
      <c r="P30" s="58">
        <v>15</v>
      </c>
      <c r="Q30" s="58">
        <v>12</v>
      </c>
      <c r="R30" s="58">
        <v>20</v>
      </c>
      <c r="S30" s="58">
        <v>10</v>
      </c>
      <c r="T30" s="58">
        <v>17</v>
      </c>
      <c r="U30" s="58">
        <v>15</v>
      </c>
      <c r="V30" s="58" t="s">
        <v>290</v>
      </c>
      <c r="W30" s="58" t="s">
        <v>290</v>
      </c>
      <c r="X30" s="58" t="s">
        <v>290</v>
      </c>
      <c r="Y30" s="58">
        <v>0</v>
      </c>
      <c r="Z30" s="58">
        <v>0</v>
      </c>
      <c r="AA30" s="58">
        <v>103</v>
      </c>
      <c r="AB30" s="58">
        <v>108</v>
      </c>
      <c r="AC30" s="58">
        <v>0</v>
      </c>
      <c r="AD30" s="58" t="s">
        <v>290</v>
      </c>
      <c r="AE30" s="58">
        <v>45</v>
      </c>
      <c r="AF30" s="58">
        <v>15</v>
      </c>
      <c r="AG30" s="58">
        <v>0</v>
      </c>
      <c r="AH30" s="58">
        <v>131</v>
      </c>
      <c r="AI30" s="58">
        <v>19</v>
      </c>
      <c r="AJ30" s="58">
        <v>172</v>
      </c>
      <c r="AK30" s="58">
        <v>39</v>
      </c>
      <c r="AL30">
        <v>211</v>
      </c>
      <c r="AM30" t="b">
        <f>IFERROR(MATCH('2017'!A30, '2018'!A:A, 0) &gt;0, FALSE)</f>
        <v>1</v>
      </c>
    </row>
    <row r="31" spans="1:39">
      <c r="A31" s="57" t="s">
        <v>452</v>
      </c>
      <c r="B31" s="57" t="s">
        <v>453</v>
      </c>
      <c r="C31" s="57" t="s">
        <v>4959</v>
      </c>
      <c r="D31" s="57" t="s">
        <v>455</v>
      </c>
      <c r="E31" s="57" t="s">
        <v>456</v>
      </c>
      <c r="F31" s="57" t="s">
        <v>11399</v>
      </c>
      <c r="G31" s="57" t="s">
        <v>14187</v>
      </c>
      <c r="H31" s="57" t="s">
        <v>145</v>
      </c>
      <c r="I31">
        <v>1.6</v>
      </c>
      <c r="J31">
        <v>64.5</v>
      </c>
      <c r="K31" s="58">
        <v>0</v>
      </c>
      <c r="L31" s="58">
        <v>0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0</v>
      </c>
      <c r="S31" s="58">
        <v>0</v>
      </c>
      <c r="T31" s="58">
        <v>0</v>
      </c>
      <c r="U31" s="58">
        <v>214</v>
      </c>
      <c r="V31" s="58">
        <v>219</v>
      </c>
      <c r="W31" s="58">
        <v>238</v>
      </c>
      <c r="X31" s="58">
        <v>224</v>
      </c>
      <c r="Y31" s="58">
        <v>0</v>
      </c>
      <c r="Z31" s="58">
        <v>0</v>
      </c>
      <c r="AA31" s="58">
        <v>439</v>
      </c>
      <c r="AB31" s="58">
        <v>456</v>
      </c>
      <c r="AC31" s="58">
        <v>0</v>
      </c>
      <c r="AD31" s="58">
        <v>28</v>
      </c>
      <c r="AE31" s="58">
        <v>23</v>
      </c>
      <c r="AF31" s="58">
        <v>134</v>
      </c>
      <c r="AG31" s="58">
        <v>0</v>
      </c>
      <c r="AH31" s="58">
        <v>708</v>
      </c>
      <c r="AI31" s="58" t="s">
        <v>290</v>
      </c>
      <c r="AJ31" s="58">
        <v>0</v>
      </c>
      <c r="AK31" s="58">
        <v>895</v>
      </c>
      <c r="AL31">
        <v>895</v>
      </c>
      <c r="AM31" t="b">
        <f>IFERROR(MATCH('2017'!A31, '2018'!A:A, 0) &gt;0, FALSE)</f>
        <v>1</v>
      </c>
    </row>
    <row r="32" spans="1:39">
      <c r="A32" s="57" t="s">
        <v>458</v>
      </c>
      <c r="B32" s="57" t="s">
        <v>459</v>
      </c>
      <c r="C32" s="57" t="s">
        <v>14188</v>
      </c>
      <c r="D32" s="57" t="s">
        <v>462</v>
      </c>
      <c r="E32" s="57" t="s">
        <v>456</v>
      </c>
      <c r="F32" s="57" t="s">
        <v>11400</v>
      </c>
      <c r="G32" s="57" t="s">
        <v>14189</v>
      </c>
      <c r="H32" s="57" t="s">
        <v>145</v>
      </c>
      <c r="I32">
        <v>2.8</v>
      </c>
      <c r="J32">
        <v>28.8</v>
      </c>
      <c r="K32" s="58">
        <v>31</v>
      </c>
      <c r="L32" s="58">
        <v>22</v>
      </c>
      <c r="M32" s="58">
        <v>28</v>
      </c>
      <c r="N32" s="58">
        <v>36</v>
      </c>
      <c r="O32" s="58">
        <v>33</v>
      </c>
      <c r="P32" s="58">
        <v>43</v>
      </c>
      <c r="Q32" s="58">
        <v>44</v>
      </c>
      <c r="R32" s="58">
        <v>42</v>
      </c>
      <c r="S32" s="58">
        <v>46</v>
      </c>
      <c r="T32" s="58">
        <v>41</v>
      </c>
      <c r="U32" s="58">
        <v>0</v>
      </c>
      <c r="V32" s="58">
        <v>0</v>
      </c>
      <c r="W32" s="58">
        <v>0</v>
      </c>
      <c r="X32" s="58">
        <v>0</v>
      </c>
      <c r="Y32" s="58">
        <v>11</v>
      </c>
      <c r="Z32" s="58">
        <v>0</v>
      </c>
      <c r="AA32" s="58">
        <v>193</v>
      </c>
      <c r="AB32" s="58">
        <v>184</v>
      </c>
      <c r="AC32" s="58">
        <v>0</v>
      </c>
      <c r="AD32" s="58">
        <v>13</v>
      </c>
      <c r="AE32" s="58">
        <v>0</v>
      </c>
      <c r="AF32" s="58">
        <v>50</v>
      </c>
      <c r="AG32" s="58">
        <v>0</v>
      </c>
      <c r="AH32" s="58">
        <v>294</v>
      </c>
      <c r="AI32" s="58">
        <v>20</v>
      </c>
      <c r="AJ32" s="58">
        <v>377</v>
      </c>
      <c r="AK32" s="58">
        <v>0</v>
      </c>
      <c r="AL32">
        <v>377</v>
      </c>
      <c r="AM32" t="b">
        <f>IFERROR(MATCH('2017'!A32, '2018'!A:A, 0) &gt;0, FALSE)</f>
        <v>1</v>
      </c>
    </row>
    <row r="33" spans="1:39">
      <c r="A33" s="57" t="s">
        <v>464</v>
      </c>
      <c r="B33" s="57" t="s">
        <v>465</v>
      </c>
      <c r="C33" s="57" t="s">
        <v>14190</v>
      </c>
      <c r="D33" s="57" t="s">
        <v>468</v>
      </c>
      <c r="E33" s="57" t="s">
        <v>469</v>
      </c>
      <c r="F33" s="57" t="s">
        <v>11402</v>
      </c>
      <c r="G33" s="57" t="s">
        <v>14191</v>
      </c>
      <c r="H33" s="57" t="s">
        <v>145</v>
      </c>
      <c r="I33">
        <v>0.2</v>
      </c>
      <c r="J33">
        <v>10.5</v>
      </c>
      <c r="K33" s="58">
        <v>56</v>
      </c>
      <c r="L33" s="58">
        <v>11</v>
      </c>
      <c r="M33" s="58" t="s">
        <v>290</v>
      </c>
      <c r="N33" s="58">
        <v>11</v>
      </c>
      <c r="O33" s="58" t="s">
        <v>290</v>
      </c>
      <c r="P33" s="58" t="s">
        <v>290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  <c r="X33" s="58">
        <v>0</v>
      </c>
      <c r="Y33" s="58">
        <v>0</v>
      </c>
      <c r="Z33" s="58">
        <v>0</v>
      </c>
      <c r="AA33" s="58">
        <v>58</v>
      </c>
      <c r="AB33" s="58">
        <v>41</v>
      </c>
      <c r="AC33" s="58">
        <v>0</v>
      </c>
      <c r="AD33" s="58" t="s">
        <v>290</v>
      </c>
      <c r="AE33" s="58" t="s">
        <v>290</v>
      </c>
      <c r="AF33" s="58" t="s">
        <v>290</v>
      </c>
      <c r="AG33" s="58">
        <v>0</v>
      </c>
      <c r="AH33" s="58">
        <v>82</v>
      </c>
      <c r="AI33" s="58" t="s">
        <v>290</v>
      </c>
      <c r="AJ33" s="58">
        <v>99</v>
      </c>
      <c r="AK33" s="58">
        <v>0</v>
      </c>
      <c r="AL33">
        <v>99</v>
      </c>
      <c r="AM33" t="b">
        <f>IFERROR(MATCH('2017'!A33, '2018'!A:A, 0) &gt;0, FALSE)</f>
        <v>1</v>
      </c>
    </row>
    <row r="34" spans="1:39">
      <c r="A34" s="57" t="s">
        <v>471</v>
      </c>
      <c r="B34" s="57" t="s">
        <v>472</v>
      </c>
      <c r="C34" s="57" t="s">
        <v>14192</v>
      </c>
      <c r="D34" s="57" t="s">
        <v>475</v>
      </c>
      <c r="E34" s="57" t="s">
        <v>456</v>
      </c>
      <c r="F34" s="57" t="s">
        <v>11404</v>
      </c>
      <c r="G34" s="57" t="s">
        <v>14193</v>
      </c>
      <c r="H34" s="57" t="s">
        <v>145</v>
      </c>
      <c r="I34">
        <v>0.5</v>
      </c>
      <c r="J34">
        <v>3.1</v>
      </c>
      <c r="K34" s="58">
        <v>42</v>
      </c>
      <c r="L34" s="58">
        <v>31</v>
      </c>
      <c r="M34" s="58">
        <v>11</v>
      </c>
      <c r="N34" s="58">
        <v>13</v>
      </c>
      <c r="O34" s="58">
        <v>15</v>
      </c>
      <c r="P34" s="58" t="s">
        <v>290</v>
      </c>
      <c r="Q34" s="58">
        <v>13</v>
      </c>
      <c r="R34" s="58">
        <v>12</v>
      </c>
      <c r="S34" s="58">
        <v>17</v>
      </c>
      <c r="T34" s="58">
        <v>21</v>
      </c>
      <c r="U34" s="58">
        <v>22</v>
      </c>
      <c r="V34" s="58">
        <v>21</v>
      </c>
      <c r="W34" s="58">
        <v>38</v>
      </c>
      <c r="X34" s="58">
        <v>30</v>
      </c>
      <c r="Y34" s="58">
        <v>0</v>
      </c>
      <c r="Z34" s="58">
        <v>0</v>
      </c>
      <c r="AA34" s="58">
        <v>133</v>
      </c>
      <c r="AB34" s="58">
        <v>160</v>
      </c>
      <c r="AC34" s="58">
        <v>0</v>
      </c>
      <c r="AD34" s="58">
        <v>36</v>
      </c>
      <c r="AE34" s="58">
        <v>19</v>
      </c>
      <c r="AF34" s="58">
        <v>25</v>
      </c>
      <c r="AG34" s="58">
        <v>0</v>
      </c>
      <c r="AH34" s="58">
        <v>194</v>
      </c>
      <c r="AI34" s="58">
        <v>19</v>
      </c>
      <c r="AJ34" s="58">
        <v>182</v>
      </c>
      <c r="AK34" s="58">
        <v>111</v>
      </c>
      <c r="AL34">
        <v>293</v>
      </c>
      <c r="AM34" t="b">
        <f>IFERROR(MATCH('2017'!A34, '2018'!A:A, 0) &gt;0, FALSE)</f>
        <v>1</v>
      </c>
    </row>
    <row r="35" spans="1:39">
      <c r="A35" s="57" t="s">
        <v>11405</v>
      </c>
      <c r="B35" s="57" t="s">
        <v>7667</v>
      </c>
      <c r="C35" s="57" t="s">
        <v>14194</v>
      </c>
      <c r="D35" s="57" t="s">
        <v>7669</v>
      </c>
      <c r="E35" s="57" t="s">
        <v>456</v>
      </c>
      <c r="F35" s="57" t="s">
        <v>11406</v>
      </c>
      <c r="G35" s="57" t="s">
        <v>14195</v>
      </c>
      <c r="H35" s="57" t="s">
        <v>145</v>
      </c>
      <c r="I35">
        <v>0.1</v>
      </c>
      <c r="J35">
        <v>10.5</v>
      </c>
      <c r="K35" s="58">
        <v>16</v>
      </c>
      <c r="L35" s="58">
        <v>13</v>
      </c>
      <c r="M35" s="58">
        <v>15</v>
      </c>
      <c r="N35" s="58">
        <v>15</v>
      </c>
      <c r="O35" s="58">
        <v>14</v>
      </c>
      <c r="P35" s="58">
        <v>18</v>
      </c>
      <c r="Q35" s="58" t="s">
        <v>290</v>
      </c>
      <c r="R35" s="58">
        <v>17</v>
      </c>
      <c r="S35" s="58">
        <v>34</v>
      </c>
      <c r="T35" s="58">
        <v>18</v>
      </c>
      <c r="U35" s="58">
        <v>0</v>
      </c>
      <c r="V35" s="58">
        <v>0</v>
      </c>
      <c r="W35" s="58">
        <v>0</v>
      </c>
      <c r="X35" s="58">
        <v>0</v>
      </c>
      <c r="Y35" s="58">
        <v>0</v>
      </c>
      <c r="Z35" s="58">
        <v>0</v>
      </c>
      <c r="AA35" s="58">
        <v>87</v>
      </c>
      <c r="AB35" s="58">
        <v>82</v>
      </c>
      <c r="AC35" s="58">
        <v>0</v>
      </c>
      <c r="AD35" s="58" t="s">
        <v>290</v>
      </c>
      <c r="AE35" s="58" t="s">
        <v>290</v>
      </c>
      <c r="AF35" s="58">
        <v>22</v>
      </c>
      <c r="AG35" s="58">
        <v>0</v>
      </c>
      <c r="AH35" s="58">
        <v>123</v>
      </c>
      <c r="AI35" s="58">
        <v>15</v>
      </c>
      <c r="AJ35" s="58">
        <v>169</v>
      </c>
      <c r="AK35" s="58">
        <v>0</v>
      </c>
      <c r="AL35">
        <v>169</v>
      </c>
      <c r="AM35" t="b">
        <f>IFERROR(MATCH('2017'!A35, '2018'!A:A, 0) &gt;0, FALSE)</f>
        <v>1</v>
      </c>
    </row>
    <row r="36" spans="1:39">
      <c r="A36" s="57" t="s">
        <v>476</v>
      </c>
      <c r="B36" s="57" t="s">
        <v>477</v>
      </c>
      <c r="C36" s="57" t="s">
        <v>14196</v>
      </c>
      <c r="D36" s="57" t="s">
        <v>480</v>
      </c>
      <c r="E36" s="57" t="s">
        <v>481</v>
      </c>
      <c r="F36" s="57" t="s">
        <v>11408</v>
      </c>
      <c r="G36" s="57" t="s">
        <v>14197</v>
      </c>
      <c r="H36" s="57" t="s">
        <v>145</v>
      </c>
      <c r="I36">
        <v>0.1</v>
      </c>
      <c r="J36">
        <v>2.6</v>
      </c>
      <c r="K36" s="58">
        <v>39</v>
      </c>
      <c r="L36" s="58">
        <v>27</v>
      </c>
      <c r="M36" s="58">
        <v>32</v>
      </c>
      <c r="N36" s="58">
        <v>28</v>
      </c>
      <c r="O36" s="58">
        <v>33</v>
      </c>
      <c r="P36" s="58">
        <v>33</v>
      </c>
      <c r="Q36" s="58">
        <v>36</v>
      </c>
      <c r="R36" s="58">
        <v>54</v>
      </c>
      <c r="S36" s="58">
        <v>41</v>
      </c>
      <c r="T36" s="58">
        <v>45</v>
      </c>
      <c r="U36" s="58">
        <v>0</v>
      </c>
      <c r="V36" s="58">
        <v>0</v>
      </c>
      <c r="W36" s="58">
        <v>0</v>
      </c>
      <c r="X36" s="58">
        <v>0</v>
      </c>
      <c r="Y36" s="58">
        <v>17</v>
      </c>
      <c r="Z36" s="58">
        <v>0</v>
      </c>
      <c r="AA36" s="58">
        <v>190</v>
      </c>
      <c r="AB36" s="58">
        <v>195</v>
      </c>
      <c r="AC36" s="58">
        <v>0</v>
      </c>
      <c r="AD36" s="58">
        <v>16</v>
      </c>
      <c r="AE36" s="58" t="s">
        <v>290</v>
      </c>
      <c r="AF36" s="58">
        <v>25</v>
      </c>
      <c r="AG36" s="58" t="s">
        <v>290</v>
      </c>
      <c r="AH36" s="58">
        <v>310</v>
      </c>
      <c r="AI36" s="58">
        <v>26</v>
      </c>
      <c r="AJ36" s="58">
        <v>385</v>
      </c>
      <c r="AK36" s="58">
        <v>0</v>
      </c>
      <c r="AL36">
        <v>385</v>
      </c>
      <c r="AM36" t="b">
        <f>IFERROR(MATCH('2017'!A36, '2018'!A:A, 0) &gt;0, FALSE)</f>
        <v>1</v>
      </c>
    </row>
    <row r="37" spans="1:39">
      <c r="A37" s="57" t="s">
        <v>483</v>
      </c>
      <c r="B37" s="57" t="s">
        <v>915</v>
      </c>
      <c r="C37" s="57" t="s">
        <v>8429</v>
      </c>
      <c r="D37" s="57" t="s">
        <v>487</v>
      </c>
      <c r="E37" s="57" t="s">
        <v>456</v>
      </c>
      <c r="F37" s="57" t="s">
        <v>11413</v>
      </c>
      <c r="G37" s="57" t="s">
        <v>14198</v>
      </c>
      <c r="H37" s="57" t="s">
        <v>145</v>
      </c>
      <c r="I37">
        <v>0.1</v>
      </c>
      <c r="J37">
        <v>9.5</v>
      </c>
      <c r="K37" s="58">
        <v>22</v>
      </c>
      <c r="L37" s="58">
        <v>12</v>
      </c>
      <c r="M37" s="58">
        <v>15</v>
      </c>
      <c r="N37" s="58">
        <v>10</v>
      </c>
      <c r="O37" s="58" t="s">
        <v>290</v>
      </c>
      <c r="P37" s="58">
        <v>15</v>
      </c>
      <c r="Q37" s="58">
        <v>15</v>
      </c>
      <c r="R37" s="58" t="s">
        <v>290</v>
      </c>
      <c r="S37" s="58">
        <v>20</v>
      </c>
      <c r="T37" s="58">
        <v>17</v>
      </c>
      <c r="U37" s="58">
        <v>0</v>
      </c>
      <c r="V37" s="58">
        <v>0</v>
      </c>
      <c r="W37" s="58">
        <v>0</v>
      </c>
      <c r="X37" s="58">
        <v>0</v>
      </c>
      <c r="Y37" s="58">
        <v>0</v>
      </c>
      <c r="Z37" s="58">
        <v>0</v>
      </c>
      <c r="AA37" s="58">
        <v>69</v>
      </c>
      <c r="AB37" s="58">
        <v>73</v>
      </c>
      <c r="AC37" s="58">
        <v>0</v>
      </c>
      <c r="AD37" s="58" t="s">
        <v>290</v>
      </c>
      <c r="AE37" s="58" t="s">
        <v>290</v>
      </c>
      <c r="AF37" s="58">
        <v>45</v>
      </c>
      <c r="AG37" s="58">
        <v>0</v>
      </c>
      <c r="AH37" s="58">
        <v>79</v>
      </c>
      <c r="AI37" s="58">
        <v>13</v>
      </c>
      <c r="AJ37" s="58">
        <v>142</v>
      </c>
      <c r="AK37" s="58">
        <v>0</v>
      </c>
      <c r="AL37">
        <v>142</v>
      </c>
      <c r="AM37" t="b">
        <f>IFERROR(MATCH('2017'!A37, '2018'!A:A, 0) &gt;0, FALSE)</f>
        <v>1</v>
      </c>
    </row>
    <row r="38" spans="1:39">
      <c r="A38" s="57" t="s">
        <v>11416</v>
      </c>
      <c r="B38" s="57" t="s">
        <v>7686</v>
      </c>
      <c r="C38" s="57" t="s">
        <v>7688</v>
      </c>
      <c r="D38" s="57" t="s">
        <v>7689</v>
      </c>
      <c r="E38" s="57" t="s">
        <v>456</v>
      </c>
      <c r="F38" s="57" t="s">
        <v>11417</v>
      </c>
      <c r="G38" s="57" t="s">
        <v>14199</v>
      </c>
      <c r="H38" s="57" t="s">
        <v>145</v>
      </c>
      <c r="I38">
        <v>0.1</v>
      </c>
      <c r="J38">
        <v>1.4</v>
      </c>
      <c r="K38" s="58">
        <v>0</v>
      </c>
      <c r="L38" s="58">
        <v>13</v>
      </c>
      <c r="M38" s="58">
        <v>13</v>
      </c>
      <c r="N38" s="58">
        <v>14</v>
      </c>
      <c r="O38" s="58">
        <v>15</v>
      </c>
      <c r="P38" s="58">
        <v>20</v>
      </c>
      <c r="Q38" s="58">
        <v>16</v>
      </c>
      <c r="R38" s="58">
        <v>16</v>
      </c>
      <c r="S38" s="58" t="s">
        <v>290</v>
      </c>
      <c r="T38" s="58">
        <v>29</v>
      </c>
      <c r="U38" s="58">
        <v>0</v>
      </c>
      <c r="V38" s="58">
        <v>0</v>
      </c>
      <c r="W38" s="58">
        <v>0</v>
      </c>
      <c r="X38" s="58">
        <v>0</v>
      </c>
      <c r="Y38" s="58">
        <v>0</v>
      </c>
      <c r="Z38" s="58">
        <v>0</v>
      </c>
      <c r="AA38" s="58">
        <v>77</v>
      </c>
      <c r="AB38" s="58">
        <v>68</v>
      </c>
      <c r="AC38" s="58">
        <v>0</v>
      </c>
      <c r="AD38" s="58">
        <v>0</v>
      </c>
      <c r="AE38" s="58" t="s">
        <v>290</v>
      </c>
      <c r="AF38" s="58">
        <v>21</v>
      </c>
      <c r="AG38" s="58">
        <v>0</v>
      </c>
      <c r="AH38" s="58">
        <v>110</v>
      </c>
      <c r="AI38" s="58">
        <v>13</v>
      </c>
      <c r="AJ38" s="58">
        <v>145</v>
      </c>
      <c r="AK38" s="58">
        <v>0</v>
      </c>
      <c r="AL38">
        <v>145</v>
      </c>
      <c r="AM38" t="b">
        <f>IFERROR(MATCH('2017'!A38, '2018'!A:A, 0) &gt;0, FALSE)</f>
        <v>1</v>
      </c>
    </row>
    <row r="39" spans="1:39">
      <c r="A39" s="57" t="s">
        <v>499</v>
      </c>
      <c r="B39" s="57" t="s">
        <v>500</v>
      </c>
      <c r="C39" s="57" t="s">
        <v>7693</v>
      </c>
      <c r="D39" s="57" t="s">
        <v>503</v>
      </c>
      <c r="E39" s="57" t="s">
        <v>456</v>
      </c>
      <c r="F39" s="57" t="s">
        <v>11419</v>
      </c>
      <c r="G39" s="57" t="s">
        <v>14200</v>
      </c>
      <c r="H39" s="57" t="s">
        <v>145</v>
      </c>
      <c r="I39">
        <v>0.1</v>
      </c>
      <c r="J39">
        <v>1.4</v>
      </c>
      <c r="K39" s="58">
        <v>31</v>
      </c>
      <c r="L39" s="58">
        <v>19</v>
      </c>
      <c r="M39" s="58">
        <v>22</v>
      </c>
      <c r="N39" s="58">
        <v>30</v>
      </c>
      <c r="O39" s="58">
        <v>24</v>
      </c>
      <c r="P39" s="58">
        <v>29</v>
      </c>
      <c r="Q39" s="58">
        <v>25</v>
      </c>
      <c r="R39" s="58">
        <v>26</v>
      </c>
      <c r="S39" s="58">
        <v>30</v>
      </c>
      <c r="T39" s="58">
        <v>24</v>
      </c>
      <c r="U39" s="58">
        <v>0</v>
      </c>
      <c r="V39" s="58">
        <v>0</v>
      </c>
      <c r="W39" s="58">
        <v>0</v>
      </c>
      <c r="X39" s="58">
        <v>0</v>
      </c>
      <c r="Y39" s="58">
        <v>0</v>
      </c>
      <c r="Z39" s="58">
        <v>0</v>
      </c>
      <c r="AA39" s="58">
        <v>147</v>
      </c>
      <c r="AB39" s="58">
        <v>113</v>
      </c>
      <c r="AC39" s="58">
        <v>0</v>
      </c>
      <c r="AD39" s="58" t="s">
        <v>290</v>
      </c>
      <c r="AE39" s="58" t="s">
        <v>290</v>
      </c>
      <c r="AF39" s="58">
        <v>15</v>
      </c>
      <c r="AG39" s="58">
        <v>0</v>
      </c>
      <c r="AH39" s="58">
        <v>237</v>
      </c>
      <c r="AI39" s="58" t="s">
        <v>290</v>
      </c>
      <c r="AJ39" s="58">
        <v>260</v>
      </c>
      <c r="AK39" s="58">
        <v>0</v>
      </c>
      <c r="AL39">
        <v>260</v>
      </c>
      <c r="AM39" t="b">
        <f>IFERROR(MATCH('2017'!A39, '2018'!A:A, 0) &gt;0, FALSE)</f>
        <v>1</v>
      </c>
    </row>
    <row r="40" spans="1:39">
      <c r="A40" s="57" t="s">
        <v>11420</v>
      </c>
      <c r="B40" s="57" t="s">
        <v>7695</v>
      </c>
      <c r="C40" s="57" t="s">
        <v>13287</v>
      </c>
      <c r="D40" s="57" t="s">
        <v>7698</v>
      </c>
      <c r="E40" s="57" t="s">
        <v>7699</v>
      </c>
      <c r="F40" s="57" t="s">
        <v>11421</v>
      </c>
      <c r="G40" s="57" t="s">
        <v>14201</v>
      </c>
      <c r="H40" s="57" t="s">
        <v>145</v>
      </c>
      <c r="I40">
        <v>0.6</v>
      </c>
      <c r="J40">
        <v>6.7</v>
      </c>
      <c r="K40" s="58">
        <v>14</v>
      </c>
      <c r="L40" s="58">
        <v>10</v>
      </c>
      <c r="M40" s="58" t="s">
        <v>290</v>
      </c>
      <c r="N40" s="58">
        <v>11</v>
      </c>
      <c r="O40" s="58">
        <v>11</v>
      </c>
      <c r="P40" s="58">
        <v>10</v>
      </c>
      <c r="Q40" s="58">
        <v>11</v>
      </c>
      <c r="R40" s="58" t="s">
        <v>290</v>
      </c>
      <c r="S40" s="58" t="s">
        <v>290</v>
      </c>
      <c r="T40" s="58" t="s">
        <v>290</v>
      </c>
      <c r="U40" s="58">
        <v>0</v>
      </c>
      <c r="V40" s="58">
        <v>0</v>
      </c>
      <c r="W40" s="58">
        <v>0</v>
      </c>
      <c r="X40" s="58">
        <v>0</v>
      </c>
      <c r="Y40" s="58" t="s">
        <v>290</v>
      </c>
      <c r="Z40" s="58">
        <v>0</v>
      </c>
      <c r="AA40" s="58">
        <v>52</v>
      </c>
      <c r="AB40" s="58">
        <v>49</v>
      </c>
      <c r="AC40" s="58">
        <v>0</v>
      </c>
      <c r="AD40" s="58">
        <v>0</v>
      </c>
      <c r="AE40" s="58">
        <v>0</v>
      </c>
      <c r="AF40" s="58">
        <v>38</v>
      </c>
      <c r="AG40" s="58">
        <v>0</v>
      </c>
      <c r="AH40" s="58">
        <v>57</v>
      </c>
      <c r="AI40" s="58" t="s">
        <v>290</v>
      </c>
      <c r="AJ40" s="58">
        <v>101</v>
      </c>
      <c r="AK40" s="58">
        <v>0</v>
      </c>
      <c r="AL40">
        <v>101</v>
      </c>
      <c r="AM40" t="b">
        <f>IFERROR(MATCH('2017'!A40, '2018'!A:A, 0) &gt;0, FALSE)</f>
        <v>1</v>
      </c>
    </row>
    <row r="41" spans="1:39">
      <c r="A41" s="57" t="s">
        <v>505</v>
      </c>
      <c r="B41" s="57" t="s">
        <v>506</v>
      </c>
      <c r="C41" s="57" t="s">
        <v>14202</v>
      </c>
      <c r="D41" s="57" t="s">
        <v>509</v>
      </c>
      <c r="E41" s="57" t="s">
        <v>456</v>
      </c>
      <c r="F41" s="57" t="s">
        <v>11423</v>
      </c>
      <c r="G41" s="57" t="s">
        <v>14203</v>
      </c>
      <c r="H41" s="57" t="s">
        <v>145</v>
      </c>
      <c r="I41">
        <v>6.5</v>
      </c>
      <c r="J41">
        <v>53.5</v>
      </c>
      <c r="K41" s="58">
        <v>51</v>
      </c>
      <c r="L41" s="58">
        <v>37</v>
      </c>
      <c r="M41" s="58">
        <v>29</v>
      </c>
      <c r="N41" s="58">
        <v>35</v>
      </c>
      <c r="O41" s="58">
        <v>34</v>
      </c>
      <c r="P41" s="58">
        <v>35</v>
      </c>
      <c r="Q41" s="58">
        <v>34</v>
      </c>
      <c r="R41" s="58">
        <v>40</v>
      </c>
      <c r="S41" s="58">
        <v>58</v>
      </c>
      <c r="T41" s="58">
        <v>80</v>
      </c>
      <c r="U41" s="58">
        <v>75</v>
      </c>
      <c r="V41" s="58">
        <v>85</v>
      </c>
      <c r="W41" s="58">
        <v>106</v>
      </c>
      <c r="X41" s="58">
        <v>93</v>
      </c>
      <c r="Y41" s="58" t="s">
        <v>290</v>
      </c>
      <c r="Z41" s="58">
        <v>16</v>
      </c>
      <c r="AA41" s="58">
        <v>417</v>
      </c>
      <c r="AB41" s="58">
        <v>400</v>
      </c>
      <c r="AC41" s="58" t="s">
        <v>290</v>
      </c>
      <c r="AD41" s="58">
        <v>43</v>
      </c>
      <c r="AE41" s="58">
        <v>78</v>
      </c>
      <c r="AF41" s="58">
        <v>42</v>
      </c>
      <c r="AG41" s="58" t="s">
        <v>290</v>
      </c>
      <c r="AH41" s="58">
        <v>582</v>
      </c>
      <c r="AI41" s="58">
        <v>67</v>
      </c>
      <c r="AJ41" s="58">
        <v>442</v>
      </c>
      <c r="AK41" s="58">
        <v>375</v>
      </c>
      <c r="AL41">
        <v>817</v>
      </c>
      <c r="AM41" t="b">
        <f>IFERROR(MATCH('2017'!A41, '2018'!A:A, 0) &gt;0, FALSE)</f>
        <v>1</v>
      </c>
    </row>
    <row r="42" spans="1:39">
      <c r="A42" s="57" t="s">
        <v>511</v>
      </c>
      <c r="B42" s="57" t="s">
        <v>512</v>
      </c>
      <c r="C42" s="57" t="s">
        <v>7706</v>
      </c>
      <c r="D42" s="57" t="s">
        <v>515</v>
      </c>
      <c r="E42" s="57" t="s">
        <v>456</v>
      </c>
      <c r="F42" s="57" t="s">
        <v>11424</v>
      </c>
      <c r="G42" s="57" t="s">
        <v>14204</v>
      </c>
      <c r="H42" s="57" t="s">
        <v>145</v>
      </c>
      <c r="I42">
        <v>1.3</v>
      </c>
      <c r="J42">
        <v>10.8</v>
      </c>
      <c r="K42" s="58">
        <v>111</v>
      </c>
      <c r="L42" s="58">
        <v>66</v>
      </c>
      <c r="M42" s="58">
        <v>41</v>
      </c>
      <c r="N42" s="58">
        <v>41</v>
      </c>
      <c r="O42" s="58">
        <v>55</v>
      </c>
      <c r="P42" s="58">
        <v>58</v>
      </c>
      <c r="Q42" s="58">
        <v>62</v>
      </c>
      <c r="R42" s="58">
        <v>71</v>
      </c>
      <c r="S42" s="58">
        <v>84</v>
      </c>
      <c r="T42" s="58">
        <v>87</v>
      </c>
      <c r="U42" s="58">
        <v>88</v>
      </c>
      <c r="V42" s="58">
        <v>101</v>
      </c>
      <c r="W42" s="58">
        <v>140</v>
      </c>
      <c r="X42" s="58">
        <v>103</v>
      </c>
      <c r="Y42" s="58">
        <v>0</v>
      </c>
      <c r="Z42" s="58">
        <v>0</v>
      </c>
      <c r="AA42" s="58">
        <v>531</v>
      </c>
      <c r="AB42" s="58">
        <v>577</v>
      </c>
      <c r="AC42" s="58">
        <v>0</v>
      </c>
      <c r="AD42" s="58">
        <v>114</v>
      </c>
      <c r="AE42" s="58">
        <v>53</v>
      </c>
      <c r="AF42" s="58">
        <v>31</v>
      </c>
      <c r="AG42" s="58">
        <v>0</v>
      </c>
      <c r="AH42" s="58">
        <v>910</v>
      </c>
      <c r="AI42" s="58">
        <v>0</v>
      </c>
      <c r="AJ42" s="58">
        <v>676</v>
      </c>
      <c r="AK42" s="58">
        <v>432</v>
      </c>
      <c r="AL42">
        <v>1108</v>
      </c>
      <c r="AM42" t="b">
        <f>IFERROR(MATCH('2017'!A42, '2018'!A:A, 0) &gt;0, FALSE)</f>
        <v>1</v>
      </c>
    </row>
    <row r="43" spans="1:39">
      <c r="A43" s="57" t="s">
        <v>522</v>
      </c>
      <c r="B43" s="57" t="s">
        <v>4993</v>
      </c>
      <c r="C43" s="57" t="s">
        <v>4994</v>
      </c>
      <c r="D43" s="57" t="s">
        <v>525</v>
      </c>
      <c r="E43" s="57" t="s">
        <v>456</v>
      </c>
      <c r="F43" s="57" t="s">
        <v>13289</v>
      </c>
      <c r="G43" s="57" t="s">
        <v>14205</v>
      </c>
      <c r="H43" s="57" t="s">
        <v>145</v>
      </c>
      <c r="I43">
        <v>0</v>
      </c>
      <c r="J43">
        <v>0.9</v>
      </c>
      <c r="K43" s="58" t="s">
        <v>290</v>
      </c>
      <c r="L43" s="58" t="s">
        <v>290</v>
      </c>
      <c r="M43" s="58">
        <v>0</v>
      </c>
      <c r="N43" s="58">
        <v>0</v>
      </c>
      <c r="O43" s="58">
        <v>0</v>
      </c>
      <c r="P43" s="58">
        <v>0</v>
      </c>
      <c r="Q43" s="58">
        <v>0</v>
      </c>
      <c r="R43" s="58">
        <v>0</v>
      </c>
      <c r="S43" s="58">
        <v>0</v>
      </c>
      <c r="T43" s="58">
        <v>0</v>
      </c>
      <c r="U43" s="58">
        <v>0</v>
      </c>
      <c r="V43" s="58">
        <v>0</v>
      </c>
      <c r="W43" s="58">
        <v>0</v>
      </c>
      <c r="X43" s="58">
        <v>0</v>
      </c>
      <c r="Y43" s="58">
        <v>0</v>
      </c>
      <c r="Z43" s="58">
        <v>0</v>
      </c>
      <c r="AA43" s="58" t="s">
        <v>290</v>
      </c>
      <c r="AB43" s="58" t="s">
        <v>290</v>
      </c>
      <c r="AC43" s="58">
        <v>0</v>
      </c>
      <c r="AD43" s="58">
        <v>0</v>
      </c>
      <c r="AE43" s="58" t="s">
        <v>290</v>
      </c>
      <c r="AF43" s="58">
        <v>0</v>
      </c>
      <c r="AG43" s="58">
        <v>0</v>
      </c>
      <c r="AH43" s="58">
        <v>0</v>
      </c>
      <c r="AI43" s="58">
        <v>0</v>
      </c>
      <c r="AJ43" s="58" t="s">
        <v>290</v>
      </c>
      <c r="AK43" s="58">
        <v>0</v>
      </c>
      <c r="AL43">
        <v>9</v>
      </c>
      <c r="AM43" t="b">
        <f>IFERROR(MATCH('2017'!A43, '2018'!A:A, 0) &gt;0, FALSE)</f>
        <v>1</v>
      </c>
    </row>
    <row r="44" spans="1:39">
      <c r="A44" s="57" t="s">
        <v>526</v>
      </c>
      <c r="B44" s="57" t="s">
        <v>527</v>
      </c>
      <c r="C44" s="57" t="s">
        <v>14206</v>
      </c>
      <c r="D44" s="57" t="s">
        <v>530</v>
      </c>
      <c r="E44" s="57" t="s">
        <v>456</v>
      </c>
      <c r="F44" s="57" t="s">
        <v>14207</v>
      </c>
      <c r="G44" s="57" t="s">
        <v>14208</v>
      </c>
      <c r="H44" s="57" t="s">
        <v>145</v>
      </c>
      <c r="I44">
        <v>0</v>
      </c>
      <c r="J44">
        <v>16.5</v>
      </c>
      <c r="K44" s="58">
        <v>21</v>
      </c>
      <c r="L44" s="58">
        <v>15</v>
      </c>
      <c r="M44" s="58">
        <v>13</v>
      </c>
      <c r="N44" s="58" t="s">
        <v>290</v>
      </c>
      <c r="O44" s="58" t="s">
        <v>290</v>
      </c>
      <c r="P44" s="58">
        <v>10</v>
      </c>
      <c r="Q44" s="58" t="s">
        <v>290</v>
      </c>
      <c r="R44" s="58">
        <v>16</v>
      </c>
      <c r="S44" s="58">
        <v>11</v>
      </c>
      <c r="T44" s="58">
        <v>16</v>
      </c>
      <c r="U44" s="58">
        <v>0</v>
      </c>
      <c r="V44" s="58">
        <v>0</v>
      </c>
      <c r="W44" s="58">
        <v>0</v>
      </c>
      <c r="X44" s="58">
        <v>0</v>
      </c>
      <c r="Y44" s="58">
        <v>0</v>
      </c>
      <c r="Z44" s="58">
        <v>0</v>
      </c>
      <c r="AA44" s="58">
        <v>58</v>
      </c>
      <c r="AB44" s="58">
        <v>64</v>
      </c>
      <c r="AC44" s="58" t="s">
        <v>290</v>
      </c>
      <c r="AD44" s="58" t="s">
        <v>290</v>
      </c>
      <c r="AE44" s="58" t="s">
        <v>290</v>
      </c>
      <c r="AF44" s="58" t="s">
        <v>290</v>
      </c>
      <c r="AG44" s="58">
        <v>0</v>
      </c>
      <c r="AH44" s="58">
        <v>98</v>
      </c>
      <c r="AI44" s="58">
        <v>13</v>
      </c>
      <c r="AJ44" s="58">
        <v>122</v>
      </c>
      <c r="AK44" s="58">
        <v>0</v>
      </c>
      <c r="AL44">
        <v>122</v>
      </c>
      <c r="AM44" t="b">
        <f>IFERROR(MATCH('2017'!A44, '2018'!A:A, 0) &gt;0, FALSE)</f>
        <v>1</v>
      </c>
    </row>
    <row r="45" spans="1:39">
      <c r="A45" s="57" t="s">
        <v>536</v>
      </c>
      <c r="B45" s="57" t="s">
        <v>537</v>
      </c>
      <c r="C45" s="57" t="s">
        <v>11426</v>
      </c>
      <c r="D45" s="57" t="s">
        <v>540</v>
      </c>
      <c r="E45" s="57" t="s">
        <v>456</v>
      </c>
      <c r="F45" s="57" t="s">
        <v>11427</v>
      </c>
      <c r="G45" s="57" t="s">
        <v>14209</v>
      </c>
      <c r="H45" s="57" t="s">
        <v>145</v>
      </c>
      <c r="I45">
        <v>0.1</v>
      </c>
      <c r="J45">
        <v>16.5</v>
      </c>
      <c r="K45" s="58" t="s">
        <v>290</v>
      </c>
      <c r="L45" s="58" t="s">
        <v>290</v>
      </c>
      <c r="M45" s="58" t="s">
        <v>290</v>
      </c>
      <c r="N45" s="58" t="s">
        <v>290</v>
      </c>
      <c r="O45" s="58" t="s">
        <v>290</v>
      </c>
      <c r="P45" s="58">
        <v>11</v>
      </c>
      <c r="Q45" s="58" t="s">
        <v>290</v>
      </c>
      <c r="R45" s="58" t="s">
        <v>290</v>
      </c>
      <c r="S45" s="58">
        <v>10</v>
      </c>
      <c r="T45" s="58" t="s">
        <v>290</v>
      </c>
      <c r="U45" s="58" t="s">
        <v>290</v>
      </c>
      <c r="V45" s="58" t="s">
        <v>290</v>
      </c>
      <c r="W45" s="58">
        <v>11</v>
      </c>
      <c r="X45" s="58" t="s">
        <v>290</v>
      </c>
      <c r="Y45" s="58" t="s">
        <v>290</v>
      </c>
      <c r="Z45" s="58" t="s">
        <v>290</v>
      </c>
      <c r="AA45" s="58">
        <v>55</v>
      </c>
      <c r="AB45" s="58">
        <v>58</v>
      </c>
      <c r="AC45" s="58" t="s">
        <v>290</v>
      </c>
      <c r="AD45" s="58" t="s">
        <v>290</v>
      </c>
      <c r="AE45" s="58">
        <v>0</v>
      </c>
      <c r="AF45" s="58" t="s">
        <v>290</v>
      </c>
      <c r="AG45" s="58">
        <v>0</v>
      </c>
      <c r="AH45" s="58">
        <v>103</v>
      </c>
      <c r="AI45" s="58" t="s">
        <v>290</v>
      </c>
      <c r="AJ45" s="58">
        <v>77</v>
      </c>
      <c r="AK45" s="58">
        <v>36</v>
      </c>
      <c r="AL45">
        <v>113</v>
      </c>
      <c r="AM45" t="b">
        <f>IFERROR(MATCH('2017'!A45, '2018'!A:A, 0) &gt;0, FALSE)</f>
        <v>1</v>
      </c>
    </row>
    <row r="46" spans="1:39">
      <c r="A46" s="57" t="s">
        <v>545</v>
      </c>
      <c r="B46" s="57" t="s">
        <v>546</v>
      </c>
      <c r="C46" s="57" t="s">
        <v>14210</v>
      </c>
      <c r="D46" s="57" t="s">
        <v>548</v>
      </c>
      <c r="E46" s="57" t="s">
        <v>456</v>
      </c>
      <c r="F46" s="57" t="s">
        <v>11429</v>
      </c>
      <c r="G46" s="57" t="s">
        <v>14211</v>
      </c>
      <c r="H46" s="57" t="s">
        <v>145</v>
      </c>
      <c r="I46">
        <v>1.8</v>
      </c>
      <c r="J46">
        <v>30.7</v>
      </c>
      <c r="K46" s="58">
        <v>64</v>
      </c>
      <c r="L46" s="58">
        <v>37</v>
      </c>
      <c r="M46" s="58">
        <v>44</v>
      </c>
      <c r="N46" s="58">
        <v>29</v>
      </c>
      <c r="O46" s="58">
        <v>34</v>
      </c>
      <c r="P46" s="58">
        <v>16</v>
      </c>
      <c r="Q46" s="58">
        <v>28</v>
      </c>
      <c r="R46" s="58">
        <v>18</v>
      </c>
      <c r="S46" s="58">
        <v>30</v>
      </c>
      <c r="T46" s="58">
        <v>26</v>
      </c>
      <c r="U46" s="58">
        <v>42</v>
      </c>
      <c r="V46" s="58">
        <v>46</v>
      </c>
      <c r="W46" s="58">
        <v>28</v>
      </c>
      <c r="X46" s="58">
        <v>50</v>
      </c>
      <c r="Y46" s="58" t="s">
        <v>290</v>
      </c>
      <c r="Z46" s="58" t="s">
        <v>290</v>
      </c>
      <c r="AA46" s="58">
        <v>247</v>
      </c>
      <c r="AB46" s="58">
        <v>256</v>
      </c>
      <c r="AC46" s="58" t="s">
        <v>290</v>
      </c>
      <c r="AD46" s="58">
        <v>29</v>
      </c>
      <c r="AE46" s="58">
        <v>26</v>
      </c>
      <c r="AF46" s="58">
        <v>51</v>
      </c>
      <c r="AG46" s="58">
        <v>0</v>
      </c>
      <c r="AH46" s="58">
        <v>355</v>
      </c>
      <c r="AI46" s="58">
        <v>40</v>
      </c>
      <c r="AJ46" s="58">
        <v>333</v>
      </c>
      <c r="AK46" s="58">
        <v>170</v>
      </c>
      <c r="AL46">
        <v>503</v>
      </c>
      <c r="AM46" t="b">
        <f>IFERROR(MATCH('2017'!A46, '2018'!A:A, 0) &gt;0, FALSE)</f>
        <v>1</v>
      </c>
    </row>
    <row r="47" spans="1:39">
      <c r="A47" s="57" t="s">
        <v>549</v>
      </c>
      <c r="B47" s="57" t="s">
        <v>550</v>
      </c>
      <c r="C47" s="57" t="s">
        <v>11430</v>
      </c>
      <c r="D47" s="57" t="s">
        <v>553</v>
      </c>
      <c r="E47" s="57" t="s">
        <v>456</v>
      </c>
      <c r="F47" s="57" t="s">
        <v>11431</v>
      </c>
      <c r="G47" s="57" t="s">
        <v>14212</v>
      </c>
      <c r="H47" s="57" t="s">
        <v>145</v>
      </c>
      <c r="I47">
        <v>0.5</v>
      </c>
      <c r="J47">
        <v>1.4</v>
      </c>
      <c r="K47" s="58">
        <v>96</v>
      </c>
      <c r="L47" s="58">
        <v>22</v>
      </c>
      <c r="M47" s="58">
        <v>14</v>
      </c>
      <c r="N47" s="58">
        <v>11</v>
      </c>
      <c r="O47" s="58">
        <v>11</v>
      </c>
      <c r="P47" s="58" t="s">
        <v>290</v>
      </c>
      <c r="Q47" s="58">
        <v>11</v>
      </c>
      <c r="R47" s="58" t="s">
        <v>290</v>
      </c>
      <c r="S47" s="58" t="s">
        <v>290</v>
      </c>
      <c r="T47" s="58" t="s">
        <v>290</v>
      </c>
      <c r="U47" s="58" t="s">
        <v>290</v>
      </c>
      <c r="V47" s="58">
        <v>0</v>
      </c>
      <c r="W47" s="58">
        <v>0</v>
      </c>
      <c r="X47" s="58">
        <v>0</v>
      </c>
      <c r="Y47" s="58">
        <v>0</v>
      </c>
      <c r="Z47" s="58">
        <v>0</v>
      </c>
      <c r="AA47" s="58">
        <v>95</v>
      </c>
      <c r="AB47" s="58">
        <v>92</v>
      </c>
      <c r="AC47" s="58" t="s">
        <v>290</v>
      </c>
      <c r="AD47" s="58">
        <v>28</v>
      </c>
      <c r="AE47" s="58" t="s">
        <v>290</v>
      </c>
      <c r="AF47" s="58" t="s">
        <v>290</v>
      </c>
      <c r="AG47" s="58">
        <v>0</v>
      </c>
      <c r="AH47" s="58">
        <v>139</v>
      </c>
      <c r="AI47" s="58">
        <v>14</v>
      </c>
      <c r="AJ47" s="58">
        <v>185</v>
      </c>
      <c r="AK47" s="58" t="s">
        <v>290</v>
      </c>
      <c r="AL47">
        <v>187</v>
      </c>
      <c r="AM47" t="b">
        <f>IFERROR(MATCH('2017'!A47, '2018'!A:A, 0) &gt;0, FALSE)</f>
        <v>1</v>
      </c>
    </row>
    <row r="48" spans="1:39">
      <c r="A48" s="57" t="s">
        <v>555</v>
      </c>
      <c r="B48" s="57" t="s">
        <v>556</v>
      </c>
      <c r="C48" s="57" t="s">
        <v>14213</v>
      </c>
      <c r="D48" s="57" t="s">
        <v>559</v>
      </c>
      <c r="E48" s="57" t="s">
        <v>456</v>
      </c>
      <c r="F48" s="57" t="s">
        <v>11434</v>
      </c>
      <c r="G48" s="57" t="s">
        <v>14214</v>
      </c>
      <c r="H48" s="57" t="s">
        <v>145</v>
      </c>
      <c r="I48">
        <v>0.2</v>
      </c>
      <c r="J48">
        <v>2.2999999999999998</v>
      </c>
      <c r="K48" s="58">
        <v>13</v>
      </c>
      <c r="L48" s="58">
        <v>15</v>
      </c>
      <c r="M48" s="58">
        <v>18</v>
      </c>
      <c r="N48" s="58">
        <v>16</v>
      </c>
      <c r="O48" s="58">
        <v>11</v>
      </c>
      <c r="P48" s="58">
        <v>17</v>
      </c>
      <c r="Q48" s="58">
        <v>18</v>
      </c>
      <c r="R48" s="58">
        <v>10</v>
      </c>
      <c r="S48" s="58">
        <v>13</v>
      </c>
      <c r="T48" s="58">
        <v>11</v>
      </c>
      <c r="U48" s="58">
        <v>16</v>
      </c>
      <c r="V48" s="58" t="s">
        <v>290</v>
      </c>
      <c r="W48" s="58" t="s">
        <v>290</v>
      </c>
      <c r="X48" s="58">
        <v>10</v>
      </c>
      <c r="Y48" s="58">
        <v>0</v>
      </c>
      <c r="Z48" s="58">
        <v>0</v>
      </c>
      <c r="AA48" s="58">
        <v>88</v>
      </c>
      <c r="AB48" s="58">
        <v>90</v>
      </c>
      <c r="AC48" s="58">
        <v>0</v>
      </c>
      <c r="AD48" s="58">
        <v>54</v>
      </c>
      <c r="AE48" s="58">
        <v>14</v>
      </c>
      <c r="AF48" s="58">
        <v>0</v>
      </c>
      <c r="AG48" s="58">
        <v>0</v>
      </c>
      <c r="AH48" s="58">
        <v>98</v>
      </c>
      <c r="AI48" s="58">
        <v>12</v>
      </c>
      <c r="AJ48" s="58">
        <v>142</v>
      </c>
      <c r="AK48" s="58">
        <v>36</v>
      </c>
      <c r="AL48">
        <v>178</v>
      </c>
      <c r="AM48" t="b">
        <f>IFERROR(MATCH('2017'!A48, '2018'!A:A, 0) &gt;0, FALSE)</f>
        <v>1</v>
      </c>
    </row>
    <row r="49" spans="1:39">
      <c r="A49" s="57" t="s">
        <v>13292</v>
      </c>
      <c r="B49" s="57" t="s">
        <v>561</v>
      </c>
      <c r="C49" s="57" t="s">
        <v>5018</v>
      </c>
      <c r="D49" s="57" t="s">
        <v>7730</v>
      </c>
      <c r="E49" s="57" t="s">
        <v>456</v>
      </c>
      <c r="F49" s="57" t="s">
        <v>13293</v>
      </c>
      <c r="G49" s="57" t="s">
        <v>14215</v>
      </c>
      <c r="H49" s="57" t="s">
        <v>145</v>
      </c>
      <c r="I49">
        <v>0.2</v>
      </c>
      <c r="J49">
        <v>3.5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 t="s">
        <v>290</v>
      </c>
      <c r="R49" s="58" t="s">
        <v>290</v>
      </c>
      <c r="S49" s="58" t="s">
        <v>290</v>
      </c>
      <c r="T49" s="58" t="s">
        <v>290</v>
      </c>
      <c r="U49" s="58" t="s">
        <v>290</v>
      </c>
      <c r="V49" s="58" t="s">
        <v>290</v>
      </c>
      <c r="W49" s="58" t="s">
        <v>290</v>
      </c>
      <c r="X49" s="58" t="s">
        <v>290</v>
      </c>
      <c r="Y49" s="58">
        <v>0</v>
      </c>
      <c r="Z49" s="58">
        <v>0</v>
      </c>
      <c r="AA49" s="58" t="s">
        <v>290</v>
      </c>
      <c r="AB49" s="58">
        <v>22</v>
      </c>
      <c r="AC49" s="58">
        <v>0</v>
      </c>
      <c r="AD49" s="58">
        <v>0</v>
      </c>
      <c r="AE49" s="58" t="s">
        <v>290</v>
      </c>
      <c r="AF49" s="58" t="s">
        <v>290</v>
      </c>
      <c r="AG49" s="58">
        <v>0</v>
      </c>
      <c r="AH49" s="58">
        <v>22</v>
      </c>
      <c r="AI49" s="58" t="s">
        <v>290</v>
      </c>
      <c r="AJ49" s="58">
        <v>13</v>
      </c>
      <c r="AK49" s="58">
        <v>18</v>
      </c>
      <c r="AL49">
        <v>31</v>
      </c>
      <c r="AM49" t="b">
        <f>IFERROR(MATCH('2017'!A49, '2018'!A:A, 0) &gt;0, FALSE)</f>
        <v>0</v>
      </c>
    </row>
    <row r="50" spans="1:39">
      <c r="A50" s="57" t="s">
        <v>13294</v>
      </c>
      <c r="B50" s="57" t="s">
        <v>13295</v>
      </c>
      <c r="C50" s="57" t="s">
        <v>13296</v>
      </c>
      <c r="D50" s="57" t="s">
        <v>13297</v>
      </c>
      <c r="E50" s="57" t="s">
        <v>456</v>
      </c>
      <c r="F50" s="57" t="s">
        <v>13298</v>
      </c>
      <c r="G50" s="57" t="s">
        <v>14216</v>
      </c>
      <c r="H50" s="57" t="s">
        <v>145</v>
      </c>
      <c r="I50">
        <v>0.5</v>
      </c>
      <c r="J50">
        <v>0.3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 t="s">
        <v>290</v>
      </c>
      <c r="V50" s="58" t="s">
        <v>290</v>
      </c>
      <c r="W50" s="58" t="s">
        <v>290</v>
      </c>
      <c r="X50" s="58">
        <v>0</v>
      </c>
      <c r="Y50" s="58">
        <v>0</v>
      </c>
      <c r="Z50" s="58" t="s">
        <v>290</v>
      </c>
      <c r="AA50" s="58">
        <v>10</v>
      </c>
      <c r="AB50" s="58">
        <v>10</v>
      </c>
      <c r="AC50" s="58">
        <v>0</v>
      </c>
      <c r="AD50" s="58">
        <v>0</v>
      </c>
      <c r="AE50" s="58" t="s">
        <v>290</v>
      </c>
      <c r="AF50" s="58" t="s">
        <v>290</v>
      </c>
      <c r="AG50" s="58">
        <v>0</v>
      </c>
      <c r="AH50" s="58" t="s">
        <v>290</v>
      </c>
      <c r="AI50" s="58" t="s">
        <v>290</v>
      </c>
      <c r="AJ50" s="58">
        <v>0</v>
      </c>
      <c r="AK50" s="58">
        <v>20</v>
      </c>
      <c r="AL50">
        <v>20</v>
      </c>
      <c r="AM50" t="b">
        <f>IFERROR(MATCH('2017'!A50, '2018'!A:A, 0) &gt;0, FALSE)</f>
        <v>0</v>
      </c>
    </row>
    <row r="51" spans="1:39">
      <c r="A51" s="57" t="s">
        <v>569</v>
      </c>
      <c r="B51" s="57" t="s">
        <v>570</v>
      </c>
      <c r="C51" s="57" t="s">
        <v>14217</v>
      </c>
      <c r="D51" s="57" t="s">
        <v>573</v>
      </c>
      <c r="E51" s="57" t="s">
        <v>574</v>
      </c>
      <c r="F51" s="57" t="s">
        <v>575</v>
      </c>
      <c r="G51" s="57" t="s">
        <v>14218</v>
      </c>
      <c r="H51" s="57" t="s">
        <v>146</v>
      </c>
      <c r="I51">
        <v>1.2</v>
      </c>
      <c r="J51">
        <v>1.4</v>
      </c>
      <c r="K51" s="58">
        <v>0</v>
      </c>
      <c r="L51" s="58">
        <v>0</v>
      </c>
      <c r="M51" s="58">
        <v>0</v>
      </c>
      <c r="N51" s="58">
        <v>0</v>
      </c>
      <c r="O51" s="58">
        <v>0</v>
      </c>
      <c r="P51" s="58">
        <v>0</v>
      </c>
      <c r="Q51" s="58">
        <v>0</v>
      </c>
      <c r="R51" s="58">
        <v>0</v>
      </c>
      <c r="S51" s="58">
        <v>0</v>
      </c>
      <c r="T51" s="58">
        <v>0</v>
      </c>
      <c r="U51" s="58">
        <v>44</v>
      </c>
      <c r="V51" s="58">
        <v>31</v>
      </c>
      <c r="W51" s="58">
        <v>44</v>
      </c>
      <c r="X51" s="58">
        <v>10</v>
      </c>
      <c r="Y51" s="58">
        <v>0</v>
      </c>
      <c r="Z51" s="58">
        <v>0</v>
      </c>
      <c r="AA51" s="58">
        <v>71</v>
      </c>
      <c r="AB51" s="58">
        <v>58</v>
      </c>
      <c r="AC51" s="58" t="s">
        <v>290</v>
      </c>
      <c r="AD51" s="58" t="s">
        <v>290</v>
      </c>
      <c r="AE51" s="58">
        <v>11</v>
      </c>
      <c r="AF51" s="58" t="s">
        <v>290</v>
      </c>
      <c r="AG51" s="58" t="s">
        <v>290</v>
      </c>
      <c r="AH51" s="58">
        <v>103</v>
      </c>
      <c r="AI51" s="58">
        <v>0</v>
      </c>
      <c r="AJ51" s="58">
        <v>0</v>
      </c>
      <c r="AK51" s="58">
        <v>129</v>
      </c>
      <c r="AL51">
        <v>129</v>
      </c>
      <c r="AM51" t="b">
        <f>IFERROR(MATCH('2017'!A51, '2018'!A:A, 0) &gt;0, FALSE)</f>
        <v>1</v>
      </c>
    </row>
    <row r="52" spans="1:39">
      <c r="A52" s="57" t="s">
        <v>11436</v>
      </c>
      <c r="B52" s="57" t="s">
        <v>14219</v>
      </c>
      <c r="C52" s="57" t="s">
        <v>7742</v>
      </c>
      <c r="D52" s="57" t="s">
        <v>11437</v>
      </c>
      <c r="E52" s="57" t="s">
        <v>1122</v>
      </c>
      <c r="F52" s="57" t="s">
        <v>11438</v>
      </c>
      <c r="G52" s="57" t="s">
        <v>14220</v>
      </c>
      <c r="H52" s="57" t="s">
        <v>146</v>
      </c>
      <c r="I52">
        <v>0.2</v>
      </c>
      <c r="J52">
        <v>0.2</v>
      </c>
      <c r="K52" s="58">
        <v>0</v>
      </c>
      <c r="L52" s="58">
        <v>0</v>
      </c>
      <c r="M52" s="58">
        <v>0</v>
      </c>
      <c r="N52" s="58">
        <v>0</v>
      </c>
      <c r="O52" s="58">
        <v>0</v>
      </c>
      <c r="P52" s="58">
        <v>0</v>
      </c>
      <c r="Q52" s="58">
        <v>0</v>
      </c>
      <c r="R52" s="58">
        <v>0</v>
      </c>
      <c r="S52" s="58">
        <v>0</v>
      </c>
      <c r="T52" s="58">
        <v>0</v>
      </c>
      <c r="U52" s="58" t="s">
        <v>290</v>
      </c>
      <c r="V52" s="58" t="s">
        <v>290</v>
      </c>
      <c r="W52" s="58" t="s">
        <v>290</v>
      </c>
      <c r="X52" s="58" t="s">
        <v>290</v>
      </c>
      <c r="Y52" s="58">
        <v>0</v>
      </c>
      <c r="Z52" s="58">
        <v>0</v>
      </c>
      <c r="AA52" s="58">
        <v>0</v>
      </c>
      <c r="AB52" s="58" t="s">
        <v>290</v>
      </c>
      <c r="AC52" s="58">
        <v>0</v>
      </c>
      <c r="AD52" s="58">
        <v>0</v>
      </c>
      <c r="AE52" s="58">
        <v>0</v>
      </c>
      <c r="AF52" s="58">
        <v>0</v>
      </c>
      <c r="AG52" s="58">
        <v>0</v>
      </c>
      <c r="AH52" s="58" t="s">
        <v>290</v>
      </c>
      <c r="AI52" s="58">
        <v>0</v>
      </c>
      <c r="AJ52" s="58">
        <v>0</v>
      </c>
      <c r="AK52" s="58" t="s">
        <v>290</v>
      </c>
      <c r="AL52">
        <v>9</v>
      </c>
      <c r="AM52" t="b">
        <f>IFERROR(MATCH('2017'!A52, '2018'!A:A, 0) &gt;0, FALSE)</f>
        <v>0</v>
      </c>
    </row>
    <row r="53" spans="1:39">
      <c r="A53" s="57" t="s">
        <v>597</v>
      </c>
      <c r="B53" s="57" t="s">
        <v>598</v>
      </c>
      <c r="C53" s="57" t="s">
        <v>5053</v>
      </c>
      <c r="D53" s="57" t="s">
        <v>600</v>
      </c>
      <c r="E53" s="57" t="s">
        <v>601</v>
      </c>
      <c r="F53" s="57" t="s">
        <v>11440</v>
      </c>
      <c r="G53" s="57" t="s">
        <v>14221</v>
      </c>
      <c r="H53" s="57" t="s">
        <v>146</v>
      </c>
      <c r="I53">
        <v>12.3</v>
      </c>
      <c r="J53">
        <v>78.7</v>
      </c>
      <c r="K53" s="58">
        <v>19</v>
      </c>
      <c r="L53" s="58">
        <v>24</v>
      </c>
      <c r="M53" s="58">
        <v>23</v>
      </c>
      <c r="N53" s="58">
        <v>23</v>
      </c>
      <c r="O53" s="58">
        <v>30</v>
      </c>
      <c r="P53" s="58">
        <v>30</v>
      </c>
      <c r="Q53" s="58">
        <v>36</v>
      </c>
      <c r="R53" s="58">
        <v>40</v>
      </c>
      <c r="S53" s="58">
        <v>43</v>
      </c>
      <c r="T53" s="58">
        <v>42</v>
      </c>
      <c r="U53" s="58">
        <v>62</v>
      </c>
      <c r="V53" s="58">
        <v>54</v>
      </c>
      <c r="W53" s="58">
        <v>60</v>
      </c>
      <c r="X53" s="58">
        <v>52</v>
      </c>
      <c r="Y53" s="58">
        <v>0</v>
      </c>
      <c r="Z53" s="58">
        <v>0</v>
      </c>
      <c r="AA53" s="58">
        <v>273</v>
      </c>
      <c r="AB53" s="58">
        <v>265</v>
      </c>
      <c r="AC53" s="58">
        <v>0</v>
      </c>
      <c r="AD53" s="58">
        <v>36</v>
      </c>
      <c r="AE53" s="58">
        <v>32</v>
      </c>
      <c r="AF53" s="58">
        <v>16</v>
      </c>
      <c r="AG53" s="58" t="s">
        <v>290</v>
      </c>
      <c r="AH53" s="58">
        <v>407</v>
      </c>
      <c r="AI53" s="58">
        <v>44</v>
      </c>
      <c r="AJ53" s="58">
        <v>310</v>
      </c>
      <c r="AK53" s="58">
        <v>228</v>
      </c>
      <c r="AL53">
        <v>538</v>
      </c>
      <c r="AM53" t="b">
        <f>IFERROR(MATCH('2017'!A53, '2018'!A:A, 0) &gt;0, FALSE)</f>
        <v>1</v>
      </c>
    </row>
    <row r="54" spans="1:39">
      <c r="A54" s="57" t="s">
        <v>629</v>
      </c>
      <c r="B54" s="57" t="s">
        <v>630</v>
      </c>
      <c r="C54" s="57" t="s">
        <v>5755</v>
      </c>
      <c r="D54" s="57" t="s">
        <v>633</v>
      </c>
      <c r="E54" s="57" t="s">
        <v>634</v>
      </c>
      <c r="F54" s="57" t="s">
        <v>11441</v>
      </c>
      <c r="G54" s="57" t="s">
        <v>14222</v>
      </c>
      <c r="H54" s="57" t="s">
        <v>146</v>
      </c>
      <c r="I54">
        <v>2.8</v>
      </c>
      <c r="J54">
        <v>19.5</v>
      </c>
      <c r="K54" s="58">
        <v>0</v>
      </c>
      <c r="L54" s="58">
        <v>0</v>
      </c>
      <c r="M54" s="58">
        <v>0</v>
      </c>
      <c r="N54" s="58">
        <v>0</v>
      </c>
      <c r="O54" s="58">
        <v>0</v>
      </c>
      <c r="P54" s="58">
        <v>0</v>
      </c>
      <c r="Q54" s="58">
        <v>0</v>
      </c>
      <c r="R54" s="58">
        <v>0</v>
      </c>
      <c r="S54" s="58">
        <v>0</v>
      </c>
      <c r="T54" s="58">
        <v>0</v>
      </c>
      <c r="U54" s="58">
        <v>510</v>
      </c>
      <c r="V54" s="58">
        <v>512</v>
      </c>
      <c r="W54" s="58">
        <v>514</v>
      </c>
      <c r="X54" s="58">
        <v>511</v>
      </c>
      <c r="Y54" s="58">
        <v>0</v>
      </c>
      <c r="Z54" s="58">
        <v>0</v>
      </c>
      <c r="AA54" s="58">
        <v>992</v>
      </c>
      <c r="AB54" s="58">
        <v>1055</v>
      </c>
      <c r="AC54" s="58" t="s">
        <v>290</v>
      </c>
      <c r="AD54" s="58">
        <v>113</v>
      </c>
      <c r="AE54" s="58">
        <v>90</v>
      </c>
      <c r="AF54" s="58">
        <v>152</v>
      </c>
      <c r="AG54" s="58">
        <v>12</v>
      </c>
      <c r="AH54" s="58">
        <v>1634</v>
      </c>
      <c r="AI54" s="58">
        <v>40</v>
      </c>
      <c r="AJ54" s="58">
        <v>0</v>
      </c>
      <c r="AK54" s="58">
        <v>2047</v>
      </c>
      <c r="AL54">
        <v>2047</v>
      </c>
      <c r="AM54" t="b">
        <f>IFERROR(MATCH('2017'!A54, '2018'!A:A, 0) &gt;0, FALSE)</f>
        <v>1</v>
      </c>
    </row>
    <row r="55" spans="1:39">
      <c r="A55" s="57" t="s">
        <v>636</v>
      </c>
      <c r="B55" s="57" t="s">
        <v>637</v>
      </c>
      <c r="C55" s="57" t="s">
        <v>5079</v>
      </c>
      <c r="D55" s="57" t="s">
        <v>640</v>
      </c>
      <c r="E55" s="57" t="s">
        <v>641</v>
      </c>
      <c r="F55" s="57" t="s">
        <v>11443</v>
      </c>
      <c r="G55" s="57" t="s">
        <v>14223</v>
      </c>
      <c r="H55" s="57" t="s">
        <v>146</v>
      </c>
      <c r="I55">
        <v>0.5</v>
      </c>
      <c r="J55">
        <v>6.1</v>
      </c>
      <c r="K55" s="58">
        <v>0</v>
      </c>
      <c r="L55" s="58">
        <v>0</v>
      </c>
      <c r="M55" s="58">
        <v>0</v>
      </c>
      <c r="N55" s="58">
        <v>0</v>
      </c>
      <c r="O55" s="58">
        <v>0</v>
      </c>
      <c r="P55" s="58">
        <v>0</v>
      </c>
      <c r="Q55" s="58">
        <v>0</v>
      </c>
      <c r="R55" s="58">
        <v>0</v>
      </c>
      <c r="S55" s="58">
        <v>0</v>
      </c>
      <c r="T55" s="58">
        <v>0</v>
      </c>
      <c r="U55" s="58">
        <v>144</v>
      </c>
      <c r="V55" s="58">
        <v>144</v>
      </c>
      <c r="W55" s="58">
        <v>141</v>
      </c>
      <c r="X55" s="58">
        <v>153</v>
      </c>
      <c r="Y55" s="58">
        <v>0</v>
      </c>
      <c r="Z55" s="58">
        <v>209</v>
      </c>
      <c r="AA55" s="58">
        <v>0</v>
      </c>
      <c r="AB55" s="58">
        <v>791</v>
      </c>
      <c r="AC55" s="58" t="s">
        <v>290</v>
      </c>
      <c r="AD55" s="58">
        <v>36</v>
      </c>
      <c r="AE55" s="58">
        <v>21</v>
      </c>
      <c r="AF55" s="58">
        <v>99</v>
      </c>
      <c r="AG55" s="58" t="s">
        <v>290</v>
      </c>
      <c r="AH55" s="58">
        <v>561</v>
      </c>
      <c r="AI55" s="58">
        <v>67</v>
      </c>
      <c r="AJ55" s="58">
        <v>0</v>
      </c>
      <c r="AK55" s="58">
        <v>791</v>
      </c>
      <c r="AL55">
        <v>791</v>
      </c>
      <c r="AM55" t="b">
        <f>IFERROR(MATCH('2017'!A55, '2018'!A:A, 0) &gt;0, FALSE)</f>
        <v>1</v>
      </c>
    </row>
    <row r="56" spans="1:39">
      <c r="A56" s="57" t="s">
        <v>643</v>
      </c>
      <c r="B56" s="57" t="s">
        <v>644</v>
      </c>
      <c r="C56" s="57" t="s">
        <v>5082</v>
      </c>
      <c r="D56" s="57" t="s">
        <v>7758</v>
      </c>
      <c r="E56" s="57" t="s">
        <v>937</v>
      </c>
      <c r="F56" s="57" t="s">
        <v>11444</v>
      </c>
      <c r="G56" s="57" t="s">
        <v>14224</v>
      </c>
      <c r="H56" s="57" t="s">
        <v>146</v>
      </c>
      <c r="I56">
        <v>0.5</v>
      </c>
      <c r="J56">
        <v>6.5</v>
      </c>
      <c r="K56" s="58">
        <v>41</v>
      </c>
      <c r="L56" s="58" t="s">
        <v>290</v>
      </c>
      <c r="M56" s="58">
        <v>0</v>
      </c>
      <c r="N56" s="58">
        <v>0</v>
      </c>
      <c r="O56" s="58">
        <v>0</v>
      </c>
      <c r="P56" s="58">
        <v>0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0</v>
      </c>
      <c r="W56" s="58">
        <v>0</v>
      </c>
      <c r="X56" s="58">
        <v>0</v>
      </c>
      <c r="Y56" s="58">
        <v>0</v>
      </c>
      <c r="Z56" s="58">
        <v>0</v>
      </c>
      <c r="AA56" s="58">
        <v>22</v>
      </c>
      <c r="AB56" s="58">
        <v>24</v>
      </c>
      <c r="AC56" s="58">
        <v>0</v>
      </c>
      <c r="AD56" s="58">
        <v>12</v>
      </c>
      <c r="AE56" s="58">
        <v>0</v>
      </c>
      <c r="AF56" s="58">
        <v>0</v>
      </c>
      <c r="AG56" s="58">
        <v>0</v>
      </c>
      <c r="AH56" s="58">
        <v>31</v>
      </c>
      <c r="AI56" s="58" t="s">
        <v>290</v>
      </c>
      <c r="AJ56" s="58">
        <v>46</v>
      </c>
      <c r="AK56" s="58">
        <v>0</v>
      </c>
      <c r="AL56">
        <v>46</v>
      </c>
      <c r="AM56" t="b">
        <f>IFERROR(MATCH('2017'!A56, '2018'!A:A, 0) &gt;0, FALSE)</f>
        <v>1</v>
      </c>
    </row>
    <row r="57" spans="1:39">
      <c r="A57" s="57" t="s">
        <v>649</v>
      </c>
      <c r="B57" s="57" t="s">
        <v>650</v>
      </c>
      <c r="C57" s="57" t="s">
        <v>7761</v>
      </c>
      <c r="D57" s="57" t="s">
        <v>653</v>
      </c>
      <c r="E57" s="57" t="s">
        <v>634</v>
      </c>
      <c r="F57" s="57" t="s">
        <v>11445</v>
      </c>
      <c r="G57" s="57" t="s">
        <v>14225</v>
      </c>
      <c r="H57" s="57" t="s">
        <v>146</v>
      </c>
      <c r="I57">
        <v>0.4</v>
      </c>
      <c r="J57">
        <v>27.5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73</v>
      </c>
      <c r="V57" s="58">
        <v>61</v>
      </c>
      <c r="W57" s="58">
        <v>70</v>
      </c>
      <c r="X57" s="58">
        <v>69</v>
      </c>
      <c r="Y57" s="58">
        <v>0</v>
      </c>
      <c r="Z57" s="58">
        <v>0</v>
      </c>
      <c r="AA57" s="58">
        <v>273</v>
      </c>
      <c r="AB57" s="58">
        <v>0</v>
      </c>
      <c r="AC57" s="58" t="s">
        <v>290</v>
      </c>
      <c r="AD57" s="58">
        <v>32</v>
      </c>
      <c r="AE57" s="58">
        <v>13</v>
      </c>
      <c r="AF57" s="58">
        <v>29</v>
      </c>
      <c r="AG57" s="58">
        <v>0</v>
      </c>
      <c r="AH57" s="58">
        <v>183</v>
      </c>
      <c r="AI57" s="58">
        <v>11</v>
      </c>
      <c r="AJ57" s="58">
        <v>0</v>
      </c>
      <c r="AK57" s="58">
        <v>273</v>
      </c>
      <c r="AL57">
        <v>273</v>
      </c>
      <c r="AM57" t="b">
        <f>IFERROR(MATCH('2017'!A57, '2018'!A:A, 0) &gt;0, FALSE)</f>
        <v>1</v>
      </c>
    </row>
    <row r="58" spans="1:39">
      <c r="A58" s="57" t="s">
        <v>654</v>
      </c>
      <c r="B58" s="57" t="s">
        <v>655</v>
      </c>
      <c r="C58" s="57" t="s">
        <v>7764</v>
      </c>
      <c r="D58" s="57" t="s">
        <v>658</v>
      </c>
      <c r="E58" s="57" t="s">
        <v>582</v>
      </c>
      <c r="F58" s="57" t="s">
        <v>11446</v>
      </c>
      <c r="G58" s="57" t="s">
        <v>14226</v>
      </c>
      <c r="H58" s="57" t="s">
        <v>146</v>
      </c>
      <c r="I58">
        <v>0.5</v>
      </c>
      <c r="J58">
        <v>22.5</v>
      </c>
      <c r="K58" s="58">
        <v>74</v>
      </c>
      <c r="L58" s="58">
        <v>17</v>
      </c>
      <c r="M58" s="58">
        <v>16</v>
      </c>
      <c r="N58" s="58">
        <v>17</v>
      </c>
      <c r="O58" s="58">
        <v>19</v>
      </c>
      <c r="P58" s="58">
        <v>16</v>
      </c>
      <c r="Q58" s="58">
        <v>16</v>
      </c>
      <c r="R58" s="58">
        <v>15</v>
      </c>
      <c r="S58" s="58">
        <v>10</v>
      </c>
      <c r="T58" s="58" t="s">
        <v>290</v>
      </c>
      <c r="U58" s="58">
        <v>0</v>
      </c>
      <c r="V58" s="58">
        <v>0</v>
      </c>
      <c r="W58" s="58">
        <v>0</v>
      </c>
      <c r="X58" s="58">
        <v>0</v>
      </c>
      <c r="Y58" s="58">
        <v>0</v>
      </c>
      <c r="Z58" s="58">
        <v>0</v>
      </c>
      <c r="AA58" s="58">
        <v>40</v>
      </c>
      <c r="AB58" s="58">
        <v>168</v>
      </c>
      <c r="AC58" s="58">
        <v>0</v>
      </c>
      <c r="AD58" s="58">
        <v>0</v>
      </c>
      <c r="AE58" s="58">
        <v>0</v>
      </c>
      <c r="AF58" s="58">
        <v>0</v>
      </c>
      <c r="AG58" s="58">
        <v>0</v>
      </c>
      <c r="AH58" s="58">
        <v>208</v>
      </c>
      <c r="AI58" s="58">
        <v>0</v>
      </c>
      <c r="AJ58" s="58">
        <v>208</v>
      </c>
      <c r="AK58" s="58">
        <v>0</v>
      </c>
      <c r="AL58">
        <v>208</v>
      </c>
      <c r="AM58" t="b">
        <f>IFERROR(MATCH('2017'!A58, '2018'!A:A, 0) &gt;0, FALSE)</f>
        <v>1</v>
      </c>
    </row>
    <row r="59" spans="1:39">
      <c r="A59" s="57" t="s">
        <v>659</v>
      </c>
      <c r="B59" s="57" t="s">
        <v>660</v>
      </c>
      <c r="C59" s="57" t="s">
        <v>5091</v>
      </c>
      <c r="D59" s="57" t="s">
        <v>663</v>
      </c>
      <c r="E59" s="57" t="s">
        <v>574</v>
      </c>
      <c r="F59" s="57" t="s">
        <v>11447</v>
      </c>
      <c r="G59" s="57" t="s">
        <v>14227</v>
      </c>
      <c r="H59" s="57" t="s">
        <v>146</v>
      </c>
      <c r="I59">
        <v>11.5</v>
      </c>
      <c r="J59">
        <v>4.7</v>
      </c>
      <c r="K59" s="58">
        <v>77</v>
      </c>
      <c r="L59" s="58">
        <v>29</v>
      </c>
      <c r="M59" s="58">
        <v>18</v>
      </c>
      <c r="N59" s="58">
        <v>20</v>
      </c>
      <c r="O59" s="58">
        <v>25</v>
      </c>
      <c r="P59" s="58">
        <v>21</v>
      </c>
      <c r="Q59" s="58">
        <v>23</v>
      </c>
      <c r="R59" s="58">
        <v>21</v>
      </c>
      <c r="S59" s="58">
        <v>19</v>
      </c>
      <c r="T59" s="58">
        <v>13</v>
      </c>
      <c r="U59" s="58">
        <v>0</v>
      </c>
      <c r="V59" s="58">
        <v>0</v>
      </c>
      <c r="W59" s="58">
        <v>0</v>
      </c>
      <c r="X59" s="58">
        <v>0</v>
      </c>
      <c r="Y59" s="58">
        <v>0</v>
      </c>
      <c r="Z59" s="58">
        <v>0</v>
      </c>
      <c r="AA59" s="58">
        <v>129</v>
      </c>
      <c r="AB59" s="58">
        <v>137</v>
      </c>
      <c r="AC59" s="58">
        <v>0</v>
      </c>
      <c r="AD59" s="58">
        <v>19</v>
      </c>
      <c r="AE59" s="58">
        <v>17</v>
      </c>
      <c r="AF59" s="58" t="s">
        <v>290</v>
      </c>
      <c r="AG59" s="58" t="s">
        <v>290</v>
      </c>
      <c r="AH59" s="58">
        <v>189</v>
      </c>
      <c r="AI59" s="58">
        <v>32</v>
      </c>
      <c r="AJ59" s="58">
        <v>266</v>
      </c>
      <c r="AK59" s="58">
        <v>0</v>
      </c>
      <c r="AL59">
        <v>266</v>
      </c>
      <c r="AM59" t="b">
        <f>IFERROR(MATCH('2017'!A59, '2018'!A:A, 0) &gt;0, FALSE)</f>
        <v>1</v>
      </c>
    </row>
    <row r="60" spans="1:39">
      <c r="A60" s="57" t="s">
        <v>664</v>
      </c>
      <c r="B60" s="57" t="s">
        <v>665</v>
      </c>
      <c r="C60" s="57" t="s">
        <v>7767</v>
      </c>
      <c r="D60" s="57" t="s">
        <v>668</v>
      </c>
      <c r="E60" s="57" t="s">
        <v>669</v>
      </c>
      <c r="F60" s="57" t="s">
        <v>11448</v>
      </c>
      <c r="G60" s="57" t="s">
        <v>14228</v>
      </c>
      <c r="H60" s="57" t="s">
        <v>146</v>
      </c>
      <c r="I60">
        <v>0.3</v>
      </c>
      <c r="J60">
        <v>3.5</v>
      </c>
      <c r="K60" s="58">
        <v>257</v>
      </c>
      <c r="L60" s="58">
        <v>75</v>
      </c>
      <c r="M60" s="58">
        <v>35</v>
      </c>
      <c r="N60" s="58">
        <v>30</v>
      </c>
      <c r="O60" s="58">
        <v>29</v>
      </c>
      <c r="P60" s="58">
        <v>31</v>
      </c>
      <c r="Q60" s="58">
        <v>26</v>
      </c>
      <c r="R60" s="58">
        <v>26</v>
      </c>
      <c r="S60" s="58">
        <v>22</v>
      </c>
      <c r="T60" s="58">
        <v>19</v>
      </c>
      <c r="U60" s="58">
        <v>0</v>
      </c>
      <c r="V60" s="58">
        <v>0</v>
      </c>
      <c r="W60" s="58">
        <v>0</v>
      </c>
      <c r="X60" s="58">
        <v>0</v>
      </c>
      <c r="Y60" s="58">
        <v>17</v>
      </c>
      <c r="Z60" s="58">
        <v>0</v>
      </c>
      <c r="AA60" s="58">
        <v>273</v>
      </c>
      <c r="AB60" s="58">
        <v>294</v>
      </c>
      <c r="AC60" s="58" t="s">
        <v>290</v>
      </c>
      <c r="AD60" s="58">
        <v>44</v>
      </c>
      <c r="AE60" s="58" t="s">
        <v>290</v>
      </c>
      <c r="AF60" s="58">
        <v>20</v>
      </c>
      <c r="AG60" s="58">
        <v>0</v>
      </c>
      <c r="AH60" s="58">
        <v>454</v>
      </c>
      <c r="AI60" s="58">
        <v>46</v>
      </c>
      <c r="AJ60" s="58">
        <v>567</v>
      </c>
      <c r="AK60" s="58">
        <v>0</v>
      </c>
      <c r="AL60">
        <v>567</v>
      </c>
      <c r="AM60" t="b">
        <f>IFERROR(MATCH('2017'!A60, '2018'!A:A, 0) &gt;0, FALSE)</f>
        <v>1</v>
      </c>
    </row>
    <row r="61" spans="1:39">
      <c r="A61" s="57" t="s">
        <v>671</v>
      </c>
      <c r="B61" s="57" t="s">
        <v>672</v>
      </c>
      <c r="C61" s="57" t="s">
        <v>5097</v>
      </c>
      <c r="D61" s="57" t="s">
        <v>674</v>
      </c>
      <c r="E61" s="57" t="s">
        <v>641</v>
      </c>
      <c r="F61" s="57" t="s">
        <v>13305</v>
      </c>
      <c r="G61" s="57" t="s">
        <v>14229</v>
      </c>
      <c r="H61" s="57" t="s">
        <v>146</v>
      </c>
      <c r="I61">
        <v>1.5</v>
      </c>
      <c r="J61">
        <v>2.2999999999999998</v>
      </c>
      <c r="K61" s="58">
        <v>72</v>
      </c>
      <c r="L61" s="58">
        <v>27</v>
      </c>
      <c r="M61" s="58">
        <v>19</v>
      </c>
      <c r="N61" s="58">
        <v>19</v>
      </c>
      <c r="O61" s="58">
        <v>15</v>
      </c>
      <c r="P61" s="58">
        <v>16</v>
      </c>
      <c r="Q61" s="58" t="s">
        <v>290</v>
      </c>
      <c r="R61" s="58">
        <v>15</v>
      </c>
      <c r="S61" s="58">
        <v>14</v>
      </c>
      <c r="T61" s="58">
        <v>14</v>
      </c>
      <c r="U61" s="58" t="s">
        <v>290</v>
      </c>
      <c r="V61" s="58">
        <v>11</v>
      </c>
      <c r="W61" s="58">
        <v>16</v>
      </c>
      <c r="X61" s="58">
        <v>11</v>
      </c>
      <c r="Y61" s="58">
        <v>0</v>
      </c>
      <c r="Z61" s="58">
        <v>0</v>
      </c>
      <c r="AA61" s="58">
        <v>128</v>
      </c>
      <c r="AB61" s="58">
        <v>133</v>
      </c>
      <c r="AC61" s="58">
        <v>0</v>
      </c>
      <c r="AD61" s="58">
        <v>10</v>
      </c>
      <c r="AE61" s="58">
        <v>0</v>
      </c>
      <c r="AF61" s="58">
        <v>11</v>
      </c>
      <c r="AG61" s="58">
        <v>0</v>
      </c>
      <c r="AH61" s="58">
        <v>240</v>
      </c>
      <c r="AI61" s="58">
        <v>0</v>
      </c>
      <c r="AJ61" s="58">
        <v>220</v>
      </c>
      <c r="AK61" s="58">
        <v>41</v>
      </c>
      <c r="AL61">
        <v>261</v>
      </c>
      <c r="AM61" t="b">
        <f>IFERROR(MATCH('2017'!A61, '2018'!A:A, 0) &gt;0, FALSE)</f>
        <v>1</v>
      </c>
    </row>
    <row r="62" spans="1:39">
      <c r="A62" s="57" t="s">
        <v>675</v>
      </c>
      <c r="B62" s="57" t="s">
        <v>676</v>
      </c>
      <c r="C62" s="57" t="s">
        <v>14230</v>
      </c>
      <c r="D62" s="57" t="s">
        <v>679</v>
      </c>
      <c r="E62" s="57" t="s">
        <v>669</v>
      </c>
      <c r="F62" s="57" t="s">
        <v>11449</v>
      </c>
      <c r="G62" s="57" t="s">
        <v>14231</v>
      </c>
      <c r="H62" s="57" t="s">
        <v>146</v>
      </c>
      <c r="I62">
        <v>0.9</v>
      </c>
      <c r="J62">
        <v>5.7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178</v>
      </c>
      <c r="V62" s="58">
        <v>205</v>
      </c>
      <c r="W62" s="58">
        <v>220</v>
      </c>
      <c r="X62" s="58">
        <v>206</v>
      </c>
      <c r="Y62" s="58">
        <v>0</v>
      </c>
      <c r="Z62" s="58">
        <v>81</v>
      </c>
      <c r="AA62" s="58">
        <v>413</v>
      </c>
      <c r="AB62" s="58">
        <v>477</v>
      </c>
      <c r="AC62" s="58" t="s">
        <v>290</v>
      </c>
      <c r="AD62" s="58">
        <v>84</v>
      </c>
      <c r="AE62" s="58" t="s">
        <v>290</v>
      </c>
      <c r="AF62" s="58">
        <v>45</v>
      </c>
      <c r="AG62" s="58">
        <v>0</v>
      </c>
      <c r="AH62" s="58">
        <v>745</v>
      </c>
      <c r="AI62" s="58" t="s">
        <v>290</v>
      </c>
      <c r="AJ62" s="58">
        <v>0</v>
      </c>
      <c r="AK62" s="58">
        <v>890</v>
      </c>
      <c r="AL62">
        <v>890</v>
      </c>
      <c r="AM62" t="b">
        <f>IFERROR(MATCH('2017'!A62, '2018'!A:A, 0) &gt;0, FALSE)</f>
        <v>1</v>
      </c>
    </row>
    <row r="63" spans="1:39">
      <c r="A63" s="57" t="s">
        <v>680</v>
      </c>
      <c r="B63" s="57" t="s">
        <v>681</v>
      </c>
      <c r="C63" s="57" t="s">
        <v>14232</v>
      </c>
      <c r="D63" s="57" t="s">
        <v>684</v>
      </c>
      <c r="E63" s="57" t="s">
        <v>582</v>
      </c>
      <c r="F63" s="57" t="s">
        <v>13306</v>
      </c>
      <c r="G63" s="57" t="s">
        <v>14233</v>
      </c>
      <c r="H63" s="57" t="s">
        <v>146</v>
      </c>
      <c r="I63">
        <v>0.4</v>
      </c>
      <c r="J63">
        <v>0.6</v>
      </c>
      <c r="K63" s="58">
        <v>27</v>
      </c>
      <c r="L63" s="58" t="s">
        <v>290</v>
      </c>
      <c r="M63" s="58" t="s">
        <v>290</v>
      </c>
      <c r="N63" s="58" t="s">
        <v>290</v>
      </c>
      <c r="O63" s="58" t="s">
        <v>290</v>
      </c>
      <c r="P63" s="58" t="s">
        <v>290</v>
      </c>
      <c r="Q63" s="58">
        <v>0</v>
      </c>
      <c r="R63" s="58" t="s">
        <v>290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  <c r="X63" s="58">
        <v>0</v>
      </c>
      <c r="Y63" s="58">
        <v>0</v>
      </c>
      <c r="Z63" s="58">
        <v>0</v>
      </c>
      <c r="AA63" s="58">
        <v>21</v>
      </c>
      <c r="AB63" s="58">
        <v>23</v>
      </c>
      <c r="AC63" s="58">
        <v>0</v>
      </c>
      <c r="AD63" s="58">
        <v>15</v>
      </c>
      <c r="AE63" s="58">
        <v>0</v>
      </c>
      <c r="AF63" s="58" t="s">
        <v>290</v>
      </c>
      <c r="AG63" s="58">
        <v>0</v>
      </c>
      <c r="AH63" s="58">
        <v>19</v>
      </c>
      <c r="AI63" s="58" t="s">
        <v>290</v>
      </c>
      <c r="AJ63" s="58">
        <v>44</v>
      </c>
      <c r="AK63" s="58">
        <v>0</v>
      </c>
      <c r="AL63">
        <v>44</v>
      </c>
      <c r="AM63" t="b">
        <f>IFERROR(MATCH('2017'!A63, '2018'!A:A, 0) &gt;0, FALSE)</f>
        <v>1</v>
      </c>
    </row>
    <row r="64" spans="1:39">
      <c r="A64" s="57" t="s">
        <v>690</v>
      </c>
      <c r="B64" s="57" t="s">
        <v>691</v>
      </c>
      <c r="C64" s="57" t="s">
        <v>5109</v>
      </c>
      <c r="D64" s="57" t="s">
        <v>694</v>
      </c>
      <c r="E64" s="57" t="s">
        <v>574</v>
      </c>
      <c r="F64" s="57" t="s">
        <v>11454</v>
      </c>
      <c r="G64" s="57" t="s">
        <v>14234</v>
      </c>
      <c r="H64" s="57" t="s">
        <v>146</v>
      </c>
      <c r="I64">
        <v>2.5</v>
      </c>
      <c r="J64">
        <v>0.7</v>
      </c>
      <c r="K64" s="58">
        <v>50</v>
      </c>
      <c r="L64" s="58" t="s">
        <v>290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26</v>
      </c>
      <c r="AB64" s="58">
        <v>33</v>
      </c>
      <c r="AC64" s="58">
        <v>0</v>
      </c>
      <c r="AD64" s="58" t="s">
        <v>290</v>
      </c>
      <c r="AE64" s="58" t="s">
        <v>290</v>
      </c>
      <c r="AF64" s="58">
        <v>0</v>
      </c>
      <c r="AG64" s="58">
        <v>0</v>
      </c>
      <c r="AH64" s="58">
        <v>48</v>
      </c>
      <c r="AI64" s="58" t="s">
        <v>290</v>
      </c>
      <c r="AJ64" s="58">
        <v>59</v>
      </c>
      <c r="AK64" s="58">
        <v>0</v>
      </c>
      <c r="AL64">
        <v>59</v>
      </c>
      <c r="AM64" t="b">
        <f>IFERROR(MATCH('2017'!A64, '2018'!A:A, 0) &gt;0, FALSE)</f>
        <v>1</v>
      </c>
    </row>
    <row r="65" spans="1:39">
      <c r="A65" s="57" t="s">
        <v>695</v>
      </c>
      <c r="B65" s="57" t="s">
        <v>696</v>
      </c>
      <c r="C65" s="57" t="s">
        <v>5112</v>
      </c>
      <c r="D65" s="57" t="s">
        <v>699</v>
      </c>
      <c r="E65" s="57" t="s">
        <v>574</v>
      </c>
      <c r="F65" s="57" t="s">
        <v>13308</v>
      </c>
      <c r="G65" s="57" t="s">
        <v>14235</v>
      </c>
      <c r="H65" s="57" t="s">
        <v>146</v>
      </c>
      <c r="I65">
        <v>0.1</v>
      </c>
      <c r="J65">
        <v>0.3</v>
      </c>
      <c r="K65" s="58" t="s">
        <v>290</v>
      </c>
      <c r="L65" s="58" t="s">
        <v>290</v>
      </c>
      <c r="M65" s="58" t="s">
        <v>290</v>
      </c>
      <c r="N65" s="58">
        <v>0</v>
      </c>
      <c r="O65" s="58" t="s">
        <v>290</v>
      </c>
      <c r="P65" s="58" t="s">
        <v>290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11</v>
      </c>
      <c r="AB65" s="58" t="s">
        <v>290</v>
      </c>
      <c r="AC65" s="58">
        <v>0</v>
      </c>
      <c r="AD65" s="58">
        <v>0</v>
      </c>
      <c r="AE65" s="58">
        <v>17</v>
      </c>
      <c r="AF65" s="58">
        <v>0</v>
      </c>
      <c r="AG65" s="58">
        <v>0</v>
      </c>
      <c r="AH65" s="58">
        <v>0</v>
      </c>
      <c r="AI65" s="58">
        <v>0</v>
      </c>
      <c r="AJ65" s="58">
        <v>17</v>
      </c>
      <c r="AK65" s="58">
        <v>0</v>
      </c>
      <c r="AL65">
        <v>17</v>
      </c>
      <c r="AM65" t="b">
        <f>IFERROR(MATCH('2017'!A65, '2018'!A:A, 0) &gt;0, FALSE)</f>
        <v>1</v>
      </c>
    </row>
    <row r="66" spans="1:39">
      <c r="A66" s="57" t="s">
        <v>700</v>
      </c>
      <c r="B66" s="57" t="s">
        <v>701</v>
      </c>
      <c r="C66" s="57" t="s">
        <v>14236</v>
      </c>
      <c r="D66" s="57" t="s">
        <v>703</v>
      </c>
      <c r="E66" s="57" t="s">
        <v>582</v>
      </c>
      <c r="F66" s="57" t="s">
        <v>14237</v>
      </c>
      <c r="G66" s="57" t="s">
        <v>14238</v>
      </c>
      <c r="H66" s="57" t="s">
        <v>146</v>
      </c>
      <c r="I66">
        <v>7.5</v>
      </c>
      <c r="J66">
        <v>41.9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37</v>
      </c>
      <c r="V66" s="58">
        <v>33</v>
      </c>
      <c r="W66" s="58">
        <v>46</v>
      </c>
      <c r="X66" s="58">
        <v>36</v>
      </c>
      <c r="Y66" s="58">
        <v>0</v>
      </c>
      <c r="Z66" s="58">
        <v>91</v>
      </c>
      <c r="AA66" s="58">
        <v>113</v>
      </c>
      <c r="AB66" s="58">
        <v>130</v>
      </c>
      <c r="AC66" s="58">
        <v>0</v>
      </c>
      <c r="AD66" s="58" t="s">
        <v>290</v>
      </c>
      <c r="AE66" s="58" t="s">
        <v>290</v>
      </c>
      <c r="AF66" s="58">
        <v>0</v>
      </c>
      <c r="AG66" s="58">
        <v>0</v>
      </c>
      <c r="AH66" s="58">
        <v>237</v>
      </c>
      <c r="AI66" s="58" t="s">
        <v>290</v>
      </c>
      <c r="AJ66" s="58">
        <v>0</v>
      </c>
      <c r="AK66" s="58">
        <v>243</v>
      </c>
      <c r="AL66">
        <v>243</v>
      </c>
      <c r="AM66" t="b">
        <f>IFERROR(MATCH('2017'!A66, '2018'!A:A, 0) &gt;0, FALSE)</f>
        <v>1</v>
      </c>
    </row>
    <row r="67" spans="1:39">
      <c r="A67" s="57" t="s">
        <v>704</v>
      </c>
      <c r="B67" s="57" t="s">
        <v>705</v>
      </c>
      <c r="C67" s="57" t="s">
        <v>7781</v>
      </c>
      <c r="D67" s="57" t="s">
        <v>708</v>
      </c>
      <c r="E67" s="57" t="s">
        <v>709</v>
      </c>
      <c r="F67" s="57" t="s">
        <v>11455</v>
      </c>
      <c r="G67" s="57" t="s">
        <v>14239</v>
      </c>
      <c r="H67" s="57" t="s">
        <v>146</v>
      </c>
      <c r="I67">
        <v>4.5</v>
      </c>
      <c r="J67">
        <v>1.7</v>
      </c>
      <c r="K67" s="58">
        <v>56</v>
      </c>
      <c r="L67" s="58">
        <v>30</v>
      </c>
      <c r="M67" s="58">
        <v>16</v>
      </c>
      <c r="N67" s="58">
        <v>11</v>
      </c>
      <c r="O67" s="58">
        <v>18</v>
      </c>
      <c r="P67" s="58">
        <v>23</v>
      </c>
      <c r="Q67" s="58">
        <v>21</v>
      </c>
      <c r="R67" s="58">
        <v>16</v>
      </c>
      <c r="S67" s="58">
        <v>20</v>
      </c>
      <c r="T67" s="58">
        <v>24</v>
      </c>
      <c r="U67" s="58">
        <v>0</v>
      </c>
      <c r="V67" s="58">
        <v>0</v>
      </c>
      <c r="W67" s="58">
        <v>0</v>
      </c>
      <c r="X67" s="58">
        <v>0</v>
      </c>
      <c r="Y67" s="58">
        <v>18</v>
      </c>
      <c r="Z67" s="58">
        <v>0</v>
      </c>
      <c r="AA67" s="58">
        <v>126</v>
      </c>
      <c r="AB67" s="58">
        <v>127</v>
      </c>
      <c r="AC67" s="58" t="s">
        <v>290</v>
      </c>
      <c r="AD67" s="58">
        <v>10</v>
      </c>
      <c r="AE67" s="58" t="s">
        <v>290</v>
      </c>
      <c r="AF67" s="58">
        <v>11</v>
      </c>
      <c r="AG67" s="58">
        <v>0</v>
      </c>
      <c r="AH67" s="58">
        <v>222</v>
      </c>
      <c r="AI67" s="58" t="s">
        <v>290</v>
      </c>
      <c r="AJ67" s="58">
        <v>253</v>
      </c>
      <c r="AK67" s="58">
        <v>0</v>
      </c>
      <c r="AL67">
        <v>253</v>
      </c>
      <c r="AM67" t="b">
        <f>IFERROR(MATCH('2017'!A67, '2018'!A:A, 0) &gt;0, FALSE)</f>
        <v>1</v>
      </c>
    </row>
    <row r="68" spans="1:39">
      <c r="A68" s="57" t="s">
        <v>711</v>
      </c>
      <c r="B68" s="57" t="s">
        <v>712</v>
      </c>
      <c r="C68" s="57" t="s">
        <v>5121</v>
      </c>
      <c r="D68" s="57" t="s">
        <v>715</v>
      </c>
      <c r="E68" s="57" t="s">
        <v>716</v>
      </c>
      <c r="F68" s="57" t="s">
        <v>11456</v>
      </c>
      <c r="G68" s="57" t="s">
        <v>14240</v>
      </c>
      <c r="H68" s="57" t="s">
        <v>146</v>
      </c>
      <c r="I68">
        <v>0.2</v>
      </c>
      <c r="J68">
        <v>0.7</v>
      </c>
      <c r="K68" s="58">
        <v>54</v>
      </c>
      <c r="L68" s="58">
        <v>17</v>
      </c>
      <c r="M68" s="58">
        <v>0</v>
      </c>
      <c r="N68" s="58">
        <v>0</v>
      </c>
      <c r="O68" s="58">
        <v>0</v>
      </c>
      <c r="P68" s="58">
        <v>0</v>
      </c>
      <c r="Q68" s="58">
        <v>0</v>
      </c>
      <c r="R68" s="58">
        <v>0</v>
      </c>
      <c r="S68" s="58">
        <v>0</v>
      </c>
      <c r="T68" s="58">
        <v>0</v>
      </c>
      <c r="U68" s="58">
        <v>0</v>
      </c>
      <c r="V68" s="58">
        <v>0</v>
      </c>
      <c r="W68" s="58">
        <v>0</v>
      </c>
      <c r="X68" s="58">
        <v>0</v>
      </c>
      <c r="Y68" s="58">
        <v>0</v>
      </c>
      <c r="Z68" s="58">
        <v>0</v>
      </c>
      <c r="AA68" s="58">
        <v>34</v>
      </c>
      <c r="AB68" s="58">
        <v>37</v>
      </c>
      <c r="AC68" s="58">
        <v>0</v>
      </c>
      <c r="AD68" s="58">
        <v>32</v>
      </c>
      <c r="AE68" s="58">
        <v>0</v>
      </c>
      <c r="AF68" s="58" t="s">
        <v>290</v>
      </c>
      <c r="AG68" s="58">
        <v>0</v>
      </c>
      <c r="AH68" s="58">
        <v>32</v>
      </c>
      <c r="AI68" s="58" t="s">
        <v>290</v>
      </c>
      <c r="AJ68" s="58">
        <v>71</v>
      </c>
      <c r="AK68" s="58">
        <v>0</v>
      </c>
      <c r="AL68">
        <v>71</v>
      </c>
      <c r="AM68" t="b">
        <f>IFERROR(MATCH('2017'!A68, '2018'!A:A, 0) &gt;0, FALSE)</f>
        <v>1</v>
      </c>
    </row>
    <row r="69" spans="1:39">
      <c r="A69" s="57" t="s">
        <v>718</v>
      </c>
      <c r="B69" s="57" t="s">
        <v>446</v>
      </c>
      <c r="C69" s="57" t="s">
        <v>13309</v>
      </c>
      <c r="D69" s="57" t="s">
        <v>720</v>
      </c>
      <c r="E69" s="57" t="s">
        <v>721</v>
      </c>
      <c r="F69" s="57" t="s">
        <v>11458</v>
      </c>
      <c r="G69" s="57" t="s">
        <v>14241</v>
      </c>
      <c r="H69" s="57" t="s">
        <v>146</v>
      </c>
      <c r="I69">
        <v>0.1</v>
      </c>
      <c r="J69">
        <v>1.7</v>
      </c>
      <c r="K69" s="58">
        <v>91</v>
      </c>
      <c r="L69" s="58">
        <v>41</v>
      </c>
      <c r="M69" s="58">
        <v>13</v>
      </c>
      <c r="N69" s="58">
        <v>22</v>
      </c>
      <c r="O69" s="58">
        <v>13</v>
      </c>
      <c r="P69" s="58">
        <v>26</v>
      </c>
      <c r="Q69" s="58">
        <v>19</v>
      </c>
      <c r="R69" s="58">
        <v>21</v>
      </c>
      <c r="S69" s="58">
        <v>21</v>
      </c>
      <c r="T69" s="58">
        <v>20</v>
      </c>
      <c r="U69" s="58">
        <v>0</v>
      </c>
      <c r="V69" s="58">
        <v>0</v>
      </c>
      <c r="W69" s="58">
        <v>0</v>
      </c>
      <c r="X69" s="58">
        <v>0</v>
      </c>
      <c r="Y69" s="58">
        <v>0</v>
      </c>
      <c r="Z69" s="58">
        <v>0</v>
      </c>
      <c r="AA69" s="58">
        <v>142</v>
      </c>
      <c r="AB69" s="58">
        <v>145</v>
      </c>
      <c r="AC69" s="58">
        <v>0</v>
      </c>
      <c r="AD69" s="58">
        <v>26</v>
      </c>
      <c r="AE69" s="58" t="s">
        <v>290</v>
      </c>
      <c r="AF69" s="58">
        <v>20</v>
      </c>
      <c r="AG69" s="58">
        <v>0</v>
      </c>
      <c r="AH69" s="58">
        <v>217</v>
      </c>
      <c r="AI69" s="58">
        <v>17</v>
      </c>
      <c r="AJ69" s="58">
        <v>287</v>
      </c>
      <c r="AK69" s="58">
        <v>0</v>
      </c>
      <c r="AL69">
        <v>287</v>
      </c>
      <c r="AM69" t="b">
        <f>IFERROR(MATCH('2017'!A69, '2018'!A:A, 0) &gt;0, FALSE)</f>
        <v>1</v>
      </c>
    </row>
    <row r="70" spans="1:39">
      <c r="A70" s="57" t="s">
        <v>723</v>
      </c>
      <c r="B70" s="57" t="s">
        <v>724</v>
      </c>
      <c r="C70" s="57" t="s">
        <v>7789</v>
      </c>
      <c r="D70" s="57" t="s">
        <v>727</v>
      </c>
      <c r="E70" s="57" t="s">
        <v>728</v>
      </c>
      <c r="F70" s="57" t="s">
        <v>11459</v>
      </c>
      <c r="G70" s="57" t="s">
        <v>14242</v>
      </c>
      <c r="H70" s="57" t="s">
        <v>146</v>
      </c>
      <c r="I70">
        <v>1.5</v>
      </c>
      <c r="J70">
        <v>13.1</v>
      </c>
      <c r="K70" s="58">
        <v>62</v>
      </c>
      <c r="L70" s="58">
        <v>25</v>
      </c>
      <c r="M70" s="58">
        <v>14</v>
      </c>
      <c r="N70" s="58">
        <v>12</v>
      </c>
      <c r="O70" s="58">
        <v>16</v>
      </c>
      <c r="P70" s="58">
        <v>14</v>
      </c>
      <c r="Q70" s="58" t="s">
        <v>290</v>
      </c>
      <c r="R70" s="58">
        <v>12</v>
      </c>
      <c r="S70" s="58">
        <v>16</v>
      </c>
      <c r="T70" s="58">
        <v>12</v>
      </c>
      <c r="U70" s="58">
        <v>0</v>
      </c>
      <c r="V70" s="58">
        <v>0</v>
      </c>
      <c r="W70" s="58">
        <v>0</v>
      </c>
      <c r="X70" s="58">
        <v>0</v>
      </c>
      <c r="Y70" s="58">
        <v>0</v>
      </c>
      <c r="Z70" s="58">
        <v>0</v>
      </c>
      <c r="AA70" s="58">
        <v>111</v>
      </c>
      <c r="AB70" s="58">
        <v>79</v>
      </c>
      <c r="AC70" s="58">
        <v>0</v>
      </c>
      <c r="AD70" s="58" t="s">
        <v>290</v>
      </c>
      <c r="AE70" s="58" t="s">
        <v>290</v>
      </c>
      <c r="AF70" s="58">
        <v>10</v>
      </c>
      <c r="AG70" s="58">
        <v>0</v>
      </c>
      <c r="AH70" s="58">
        <v>153</v>
      </c>
      <c r="AI70" s="58">
        <v>14</v>
      </c>
      <c r="AJ70" s="58">
        <v>190</v>
      </c>
      <c r="AK70" s="58">
        <v>0</v>
      </c>
      <c r="AL70">
        <v>190</v>
      </c>
      <c r="AM70" t="b">
        <f>IFERROR(MATCH('2017'!A70, '2018'!A:A, 0) &gt;0, FALSE)</f>
        <v>1</v>
      </c>
    </row>
    <row r="71" spans="1:39">
      <c r="A71" s="57" t="s">
        <v>730</v>
      </c>
      <c r="B71" s="57" t="s">
        <v>665</v>
      </c>
      <c r="C71" s="57" t="s">
        <v>13310</v>
      </c>
      <c r="D71" s="57" t="s">
        <v>733</v>
      </c>
      <c r="E71" s="57" t="s">
        <v>734</v>
      </c>
      <c r="F71" s="57" t="s">
        <v>11460</v>
      </c>
      <c r="G71" s="57" t="s">
        <v>14243</v>
      </c>
      <c r="H71" s="57" t="s">
        <v>146</v>
      </c>
      <c r="I71">
        <v>0.2</v>
      </c>
      <c r="J71">
        <v>18.5</v>
      </c>
      <c r="K71" s="58">
        <v>103</v>
      </c>
      <c r="L71" s="58">
        <v>25</v>
      </c>
      <c r="M71" s="58">
        <v>12</v>
      </c>
      <c r="N71" s="58" t="s">
        <v>290</v>
      </c>
      <c r="O71" s="58" t="s">
        <v>290</v>
      </c>
      <c r="P71" s="58">
        <v>22</v>
      </c>
      <c r="Q71" s="58">
        <v>15</v>
      </c>
      <c r="R71" s="58">
        <v>14</v>
      </c>
      <c r="S71" s="58">
        <v>15</v>
      </c>
      <c r="T71" s="58">
        <v>18</v>
      </c>
      <c r="U71" s="58">
        <v>0</v>
      </c>
      <c r="V71" s="58">
        <v>0</v>
      </c>
      <c r="W71" s="58">
        <v>0</v>
      </c>
      <c r="X71" s="58">
        <v>0</v>
      </c>
      <c r="Y71" s="58">
        <v>33</v>
      </c>
      <c r="Z71" s="58">
        <v>0</v>
      </c>
      <c r="AA71" s="58">
        <v>143</v>
      </c>
      <c r="AB71" s="58">
        <v>131</v>
      </c>
      <c r="AC71" s="58">
        <v>0</v>
      </c>
      <c r="AD71" s="58">
        <v>32</v>
      </c>
      <c r="AE71" s="58" t="s">
        <v>290</v>
      </c>
      <c r="AF71" s="58" t="s">
        <v>290</v>
      </c>
      <c r="AG71" s="58">
        <v>0</v>
      </c>
      <c r="AH71" s="58">
        <v>207</v>
      </c>
      <c r="AI71" s="58">
        <v>21</v>
      </c>
      <c r="AJ71" s="58">
        <v>274</v>
      </c>
      <c r="AK71" s="58">
        <v>0</v>
      </c>
      <c r="AL71">
        <v>274</v>
      </c>
      <c r="AM71" t="b">
        <f>IFERROR(MATCH('2017'!A71, '2018'!A:A, 0) &gt;0, FALSE)</f>
        <v>1</v>
      </c>
    </row>
    <row r="72" spans="1:39">
      <c r="A72" s="57" t="s">
        <v>742</v>
      </c>
      <c r="B72" s="57" t="s">
        <v>743</v>
      </c>
      <c r="C72" s="57" t="s">
        <v>7797</v>
      </c>
      <c r="D72" s="57" t="s">
        <v>746</v>
      </c>
      <c r="E72" s="57" t="s">
        <v>669</v>
      </c>
      <c r="F72" s="57" t="s">
        <v>11463</v>
      </c>
      <c r="G72" s="57" t="s">
        <v>14244</v>
      </c>
      <c r="H72" s="57" t="s">
        <v>146</v>
      </c>
      <c r="I72">
        <v>0.4</v>
      </c>
      <c r="J72">
        <v>6.1</v>
      </c>
      <c r="K72" s="58">
        <v>142</v>
      </c>
      <c r="L72" s="58">
        <v>62</v>
      </c>
      <c r="M72" s="58">
        <v>42</v>
      </c>
      <c r="N72" s="58">
        <v>27</v>
      </c>
      <c r="O72" s="58">
        <v>31</v>
      </c>
      <c r="P72" s="58">
        <v>29</v>
      </c>
      <c r="Q72" s="58">
        <v>24</v>
      </c>
      <c r="R72" s="58">
        <v>23</v>
      </c>
      <c r="S72" s="58">
        <v>31</v>
      </c>
      <c r="T72" s="58">
        <v>25</v>
      </c>
      <c r="U72" s="58">
        <v>16</v>
      </c>
      <c r="V72" s="58">
        <v>32</v>
      </c>
      <c r="W72" s="58">
        <v>29</v>
      </c>
      <c r="X72" s="58">
        <v>37</v>
      </c>
      <c r="Y72" s="58">
        <v>0</v>
      </c>
      <c r="Z72" s="58">
        <v>0</v>
      </c>
      <c r="AA72" s="58">
        <v>263</v>
      </c>
      <c r="AB72" s="58">
        <v>287</v>
      </c>
      <c r="AC72" s="58">
        <v>0</v>
      </c>
      <c r="AD72" s="58">
        <v>247</v>
      </c>
      <c r="AE72" s="58">
        <v>13</v>
      </c>
      <c r="AF72" s="58">
        <v>34</v>
      </c>
      <c r="AG72" s="58">
        <v>0</v>
      </c>
      <c r="AH72" s="58">
        <v>237</v>
      </c>
      <c r="AI72" s="58">
        <v>19</v>
      </c>
      <c r="AJ72" s="58">
        <v>436</v>
      </c>
      <c r="AK72" s="58">
        <v>114</v>
      </c>
      <c r="AL72">
        <v>550</v>
      </c>
      <c r="AM72" t="b">
        <f>IFERROR(MATCH('2017'!A72, '2018'!A:A, 0) &gt;0, FALSE)</f>
        <v>1</v>
      </c>
    </row>
    <row r="73" spans="1:39">
      <c r="A73" s="57" t="s">
        <v>747</v>
      </c>
      <c r="B73" s="57" t="s">
        <v>748</v>
      </c>
      <c r="C73" s="57" t="s">
        <v>5142</v>
      </c>
      <c r="D73" s="57" t="s">
        <v>751</v>
      </c>
      <c r="E73" s="57" t="s">
        <v>582</v>
      </c>
      <c r="F73" s="57" t="s">
        <v>11464</v>
      </c>
      <c r="G73" s="57" t="s">
        <v>14245</v>
      </c>
      <c r="H73" s="57" t="s">
        <v>146</v>
      </c>
      <c r="I73">
        <v>0.5</v>
      </c>
      <c r="J73">
        <v>5.8</v>
      </c>
      <c r="K73" s="58">
        <v>72</v>
      </c>
      <c r="L73" s="58">
        <v>57</v>
      </c>
      <c r="M73" s="58">
        <v>62</v>
      </c>
      <c r="N73" s="58">
        <v>53</v>
      </c>
      <c r="O73" s="58">
        <v>65</v>
      </c>
      <c r="P73" s="58">
        <v>52</v>
      </c>
      <c r="Q73" s="58">
        <v>83</v>
      </c>
      <c r="R73" s="58">
        <v>68</v>
      </c>
      <c r="S73" s="58">
        <v>57</v>
      </c>
      <c r="T73" s="58">
        <v>46</v>
      </c>
      <c r="U73" s="58">
        <v>0</v>
      </c>
      <c r="V73" s="58">
        <v>0</v>
      </c>
      <c r="W73" s="58">
        <v>0</v>
      </c>
      <c r="X73" s="58">
        <v>0</v>
      </c>
      <c r="Y73" s="58">
        <v>99</v>
      </c>
      <c r="Z73" s="58">
        <v>0</v>
      </c>
      <c r="AA73" s="58">
        <v>354</v>
      </c>
      <c r="AB73" s="58">
        <v>360</v>
      </c>
      <c r="AC73" s="58">
        <v>0</v>
      </c>
      <c r="AD73" s="58" t="s">
        <v>290</v>
      </c>
      <c r="AE73" s="58">
        <v>0</v>
      </c>
      <c r="AF73" s="58" t="s">
        <v>290</v>
      </c>
      <c r="AG73" s="58">
        <v>0</v>
      </c>
      <c r="AH73" s="58">
        <v>707</v>
      </c>
      <c r="AI73" s="58">
        <v>0</v>
      </c>
      <c r="AJ73" s="58">
        <v>714</v>
      </c>
      <c r="AK73" s="58">
        <v>0</v>
      </c>
      <c r="AL73">
        <v>714</v>
      </c>
      <c r="AM73" t="b">
        <f>IFERROR(MATCH('2017'!A73, '2018'!A:A, 0) &gt;0, FALSE)</f>
        <v>1</v>
      </c>
    </row>
    <row r="74" spans="1:39">
      <c r="A74" s="57" t="s">
        <v>11465</v>
      </c>
      <c r="B74" s="57" t="s">
        <v>7801</v>
      </c>
      <c r="C74" s="57" t="s">
        <v>7803</v>
      </c>
      <c r="D74" s="57" t="s">
        <v>7804</v>
      </c>
      <c r="E74" s="57" t="s">
        <v>767</v>
      </c>
      <c r="F74" s="57" t="s">
        <v>11466</v>
      </c>
      <c r="G74" s="57" t="s">
        <v>14246</v>
      </c>
      <c r="H74" s="57" t="s">
        <v>146</v>
      </c>
      <c r="I74">
        <v>0.1</v>
      </c>
      <c r="J74">
        <v>0.3</v>
      </c>
      <c r="K74" s="58">
        <v>25</v>
      </c>
      <c r="L74" s="58" t="s">
        <v>290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  <c r="X74" s="58">
        <v>0</v>
      </c>
      <c r="Y74" s="58">
        <v>0</v>
      </c>
      <c r="Z74" s="58">
        <v>0</v>
      </c>
      <c r="AA74" s="58">
        <v>13</v>
      </c>
      <c r="AB74" s="58">
        <v>13</v>
      </c>
      <c r="AC74" s="58">
        <v>0</v>
      </c>
      <c r="AD74" s="58">
        <v>15</v>
      </c>
      <c r="AE74" s="58">
        <v>0</v>
      </c>
      <c r="AF74" s="58">
        <v>0</v>
      </c>
      <c r="AG74" s="58">
        <v>0</v>
      </c>
      <c r="AH74" s="58" t="s">
        <v>290</v>
      </c>
      <c r="AI74" s="58" t="s">
        <v>290</v>
      </c>
      <c r="AJ74" s="58">
        <v>26</v>
      </c>
      <c r="AK74" s="58">
        <v>0</v>
      </c>
      <c r="AL74">
        <v>26</v>
      </c>
      <c r="AM74" t="b">
        <f>IFERROR(MATCH('2017'!A74, '2018'!A:A, 0) &gt;0, FALSE)</f>
        <v>1</v>
      </c>
    </row>
    <row r="75" spans="1:39">
      <c r="A75" s="57" t="s">
        <v>752</v>
      </c>
      <c r="B75" s="57" t="s">
        <v>5145</v>
      </c>
      <c r="C75" s="57" t="s">
        <v>5146</v>
      </c>
      <c r="D75" s="57" t="s">
        <v>756</v>
      </c>
      <c r="E75" s="57" t="s">
        <v>582</v>
      </c>
      <c r="F75" s="57" t="s">
        <v>11468</v>
      </c>
      <c r="G75" s="57" t="s">
        <v>14247</v>
      </c>
      <c r="H75" s="57" t="s">
        <v>146</v>
      </c>
      <c r="I75">
        <v>0.9</v>
      </c>
      <c r="J75">
        <v>36.299999999999997</v>
      </c>
      <c r="K75" s="58">
        <v>34</v>
      </c>
      <c r="L75" s="58">
        <v>40</v>
      </c>
      <c r="M75" s="58">
        <v>40</v>
      </c>
      <c r="N75" s="58">
        <v>35</v>
      </c>
      <c r="O75" s="58">
        <v>30</v>
      </c>
      <c r="P75" s="58">
        <v>27</v>
      </c>
      <c r="Q75" s="58">
        <v>27</v>
      </c>
      <c r="R75" s="58">
        <v>22</v>
      </c>
      <c r="S75" s="58">
        <v>34</v>
      </c>
      <c r="T75" s="58">
        <v>27</v>
      </c>
      <c r="U75" s="58">
        <v>0</v>
      </c>
      <c r="V75" s="58">
        <v>0</v>
      </c>
      <c r="W75" s="58">
        <v>0</v>
      </c>
      <c r="X75" s="58">
        <v>0</v>
      </c>
      <c r="Y75" s="58">
        <v>96</v>
      </c>
      <c r="Z75" s="58">
        <v>0</v>
      </c>
      <c r="AA75" s="58">
        <v>191</v>
      </c>
      <c r="AB75" s="58">
        <v>221</v>
      </c>
      <c r="AC75" s="58">
        <v>0</v>
      </c>
      <c r="AD75" s="58">
        <v>0</v>
      </c>
      <c r="AE75" s="58">
        <v>0</v>
      </c>
      <c r="AF75" s="58">
        <v>0</v>
      </c>
      <c r="AG75" s="58">
        <v>0</v>
      </c>
      <c r="AH75" s="58">
        <v>412</v>
      </c>
      <c r="AI75" s="58">
        <v>0</v>
      </c>
      <c r="AJ75" s="58">
        <v>412</v>
      </c>
      <c r="AK75" s="58">
        <v>0</v>
      </c>
      <c r="AL75">
        <v>412</v>
      </c>
      <c r="AM75" t="b">
        <f>IFERROR(MATCH('2017'!A75, '2018'!A:A, 0) &gt;0, FALSE)</f>
        <v>1</v>
      </c>
    </row>
    <row r="76" spans="1:39">
      <c r="A76" s="57" t="s">
        <v>757</v>
      </c>
      <c r="B76" s="57" t="s">
        <v>758</v>
      </c>
      <c r="C76" s="57" t="s">
        <v>5149</v>
      </c>
      <c r="D76" s="57" t="s">
        <v>7811</v>
      </c>
      <c r="E76" s="57" t="s">
        <v>613</v>
      </c>
      <c r="F76" s="57" t="s">
        <v>11469</v>
      </c>
      <c r="G76" s="57" t="s">
        <v>14248</v>
      </c>
      <c r="H76" s="57" t="s">
        <v>146</v>
      </c>
      <c r="I76">
        <v>0.3</v>
      </c>
      <c r="J76">
        <v>1</v>
      </c>
      <c r="K76" s="58">
        <v>26</v>
      </c>
      <c r="L76" s="58">
        <v>17</v>
      </c>
      <c r="M76" s="58">
        <v>16</v>
      </c>
      <c r="N76" s="58" t="s">
        <v>290</v>
      </c>
      <c r="O76" s="58" t="s">
        <v>290</v>
      </c>
      <c r="P76" s="58" t="s">
        <v>290</v>
      </c>
      <c r="Q76" s="58" t="s">
        <v>290</v>
      </c>
      <c r="R76" s="58" t="s">
        <v>290</v>
      </c>
      <c r="S76" s="58" t="s">
        <v>290</v>
      </c>
      <c r="T76" s="58" t="s">
        <v>290</v>
      </c>
      <c r="U76" s="58">
        <v>0</v>
      </c>
      <c r="V76" s="58">
        <v>0</v>
      </c>
      <c r="W76" s="58">
        <v>0</v>
      </c>
      <c r="X76" s="58">
        <v>0</v>
      </c>
      <c r="Y76" s="58">
        <v>0</v>
      </c>
      <c r="Z76" s="58">
        <v>0</v>
      </c>
      <c r="AA76" s="58">
        <v>45</v>
      </c>
      <c r="AB76" s="58">
        <v>46</v>
      </c>
      <c r="AC76" s="58">
        <v>0</v>
      </c>
      <c r="AD76" s="58" t="s">
        <v>290</v>
      </c>
      <c r="AE76" s="58" t="s">
        <v>290</v>
      </c>
      <c r="AF76" s="58" t="s">
        <v>290</v>
      </c>
      <c r="AG76" s="58">
        <v>0</v>
      </c>
      <c r="AH76" s="58">
        <v>70</v>
      </c>
      <c r="AI76" s="58" t="s">
        <v>290</v>
      </c>
      <c r="AJ76" s="58">
        <v>91</v>
      </c>
      <c r="AK76" s="58">
        <v>0</v>
      </c>
      <c r="AL76">
        <v>91</v>
      </c>
      <c r="AM76" t="b">
        <f>IFERROR(MATCH('2017'!A76, '2018'!A:A, 0) &gt;0, FALSE)</f>
        <v>1</v>
      </c>
    </row>
    <row r="77" spans="1:39">
      <c r="A77" s="57" t="s">
        <v>762</v>
      </c>
      <c r="B77" s="57" t="s">
        <v>763</v>
      </c>
      <c r="C77" s="57" t="s">
        <v>5152</v>
      </c>
      <c r="D77" s="57" t="s">
        <v>766</v>
      </c>
      <c r="E77" s="57" t="s">
        <v>767</v>
      </c>
      <c r="F77" s="57" t="s">
        <v>11470</v>
      </c>
      <c r="G77" s="57" t="s">
        <v>14249</v>
      </c>
      <c r="H77" s="57" t="s">
        <v>146</v>
      </c>
      <c r="I77">
        <v>0</v>
      </c>
      <c r="J77">
        <v>6.3</v>
      </c>
      <c r="K77" s="58">
        <v>0</v>
      </c>
      <c r="L77" s="58">
        <v>46</v>
      </c>
      <c r="M77" s="58">
        <v>42</v>
      </c>
      <c r="N77" s="58">
        <v>61</v>
      </c>
      <c r="O77" s="58">
        <v>41</v>
      </c>
      <c r="P77" s="58">
        <v>50</v>
      </c>
      <c r="Q77" s="58">
        <v>46</v>
      </c>
      <c r="R77" s="58">
        <v>51</v>
      </c>
      <c r="S77" s="58">
        <v>55</v>
      </c>
      <c r="T77" s="58">
        <v>54</v>
      </c>
      <c r="U77" s="58">
        <v>0</v>
      </c>
      <c r="V77" s="58">
        <v>0</v>
      </c>
      <c r="W77" s="58">
        <v>0</v>
      </c>
      <c r="X77" s="58">
        <v>0</v>
      </c>
      <c r="Y77" s="58">
        <v>0</v>
      </c>
      <c r="Z77" s="58">
        <v>0</v>
      </c>
      <c r="AA77" s="58">
        <v>208</v>
      </c>
      <c r="AB77" s="58">
        <v>238</v>
      </c>
      <c r="AC77" s="58">
        <v>0</v>
      </c>
      <c r="AD77" s="58">
        <v>0</v>
      </c>
      <c r="AE77" s="58">
        <v>0</v>
      </c>
      <c r="AF77" s="58">
        <v>0</v>
      </c>
      <c r="AG77" s="58">
        <v>0</v>
      </c>
      <c r="AH77" s="58">
        <v>446</v>
      </c>
      <c r="AI77" s="58">
        <v>0</v>
      </c>
      <c r="AJ77" s="58">
        <v>446</v>
      </c>
      <c r="AK77" s="58">
        <v>0</v>
      </c>
      <c r="AL77">
        <v>446</v>
      </c>
      <c r="AM77" t="b">
        <f>IFERROR(MATCH('2017'!A77, '2018'!A:A, 0) &gt;0, FALSE)</f>
        <v>1</v>
      </c>
    </row>
    <row r="78" spans="1:39">
      <c r="A78" s="57" t="s">
        <v>769</v>
      </c>
      <c r="B78" s="57" t="s">
        <v>770</v>
      </c>
      <c r="C78" s="57" t="s">
        <v>14250</v>
      </c>
      <c r="D78" s="57" t="s">
        <v>773</v>
      </c>
      <c r="E78" s="57" t="s">
        <v>641</v>
      </c>
      <c r="F78" s="57" t="s">
        <v>11471</v>
      </c>
      <c r="G78" s="57" t="s">
        <v>14251</v>
      </c>
      <c r="H78" s="57" t="s">
        <v>146</v>
      </c>
      <c r="I78">
        <v>0.2</v>
      </c>
      <c r="J78">
        <v>0.4</v>
      </c>
      <c r="K78" s="58">
        <v>32</v>
      </c>
      <c r="L78" s="58">
        <v>10</v>
      </c>
      <c r="M78" s="58" t="s">
        <v>290</v>
      </c>
      <c r="N78" s="58">
        <v>0</v>
      </c>
      <c r="O78" s="58" t="s">
        <v>290</v>
      </c>
      <c r="P78" s="58" t="s">
        <v>290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  <c r="X78" s="58">
        <v>0</v>
      </c>
      <c r="Y78" s="58">
        <v>0</v>
      </c>
      <c r="Z78" s="58">
        <v>0</v>
      </c>
      <c r="AA78" s="58">
        <v>24</v>
      </c>
      <c r="AB78" s="58">
        <v>25</v>
      </c>
      <c r="AC78" s="58">
        <v>0</v>
      </c>
      <c r="AD78" s="58">
        <v>21</v>
      </c>
      <c r="AE78" s="58">
        <v>0</v>
      </c>
      <c r="AF78" s="58" t="s">
        <v>290</v>
      </c>
      <c r="AG78" s="58">
        <v>0</v>
      </c>
      <c r="AH78" s="58">
        <v>19</v>
      </c>
      <c r="AI78" s="58" t="s">
        <v>290</v>
      </c>
      <c r="AJ78" s="58">
        <v>49</v>
      </c>
      <c r="AK78" s="58">
        <v>0</v>
      </c>
      <c r="AL78">
        <v>49</v>
      </c>
      <c r="AM78" t="b">
        <f>IFERROR(MATCH('2017'!A78, '2018'!A:A, 0) &gt;0, FALSE)</f>
        <v>1</v>
      </c>
    </row>
    <row r="79" spans="1:39">
      <c r="A79" s="57" t="s">
        <v>774</v>
      </c>
      <c r="B79" s="57" t="s">
        <v>775</v>
      </c>
      <c r="C79" s="57" t="s">
        <v>5158</v>
      </c>
      <c r="D79" s="57" t="s">
        <v>778</v>
      </c>
      <c r="E79" s="57" t="s">
        <v>779</v>
      </c>
      <c r="F79" s="57" t="s">
        <v>11479</v>
      </c>
      <c r="G79" s="57" t="s">
        <v>14252</v>
      </c>
      <c r="H79" s="57" t="s">
        <v>146</v>
      </c>
      <c r="I79">
        <v>3.5</v>
      </c>
      <c r="J79">
        <v>22.5</v>
      </c>
      <c r="K79" s="58">
        <v>49</v>
      </c>
      <c r="L79" s="58">
        <v>17</v>
      </c>
      <c r="M79" s="58">
        <v>20</v>
      </c>
      <c r="N79" s="58">
        <v>14</v>
      </c>
      <c r="O79" s="58">
        <v>17</v>
      </c>
      <c r="P79" s="58">
        <v>14</v>
      </c>
      <c r="Q79" s="58">
        <v>14</v>
      </c>
      <c r="R79" s="58">
        <v>14</v>
      </c>
      <c r="S79" s="58" t="s">
        <v>290</v>
      </c>
      <c r="T79" s="58">
        <v>32</v>
      </c>
      <c r="U79" s="58">
        <v>0</v>
      </c>
      <c r="V79" s="58">
        <v>0</v>
      </c>
      <c r="W79" s="58">
        <v>0</v>
      </c>
      <c r="X79" s="58">
        <v>0</v>
      </c>
      <c r="Y79" s="58">
        <v>0</v>
      </c>
      <c r="Z79" s="58">
        <v>0</v>
      </c>
      <c r="AA79" s="58">
        <v>97</v>
      </c>
      <c r="AB79" s="58">
        <v>101</v>
      </c>
      <c r="AC79" s="58">
        <v>0</v>
      </c>
      <c r="AD79" s="58">
        <v>57</v>
      </c>
      <c r="AE79" s="58" t="s">
        <v>290</v>
      </c>
      <c r="AF79" s="58" t="s">
        <v>290</v>
      </c>
      <c r="AG79" s="58">
        <v>0</v>
      </c>
      <c r="AH79" s="58">
        <v>131</v>
      </c>
      <c r="AI79" s="58" t="s">
        <v>290</v>
      </c>
      <c r="AJ79" s="58">
        <v>198</v>
      </c>
      <c r="AK79" s="58">
        <v>0</v>
      </c>
      <c r="AL79">
        <v>198</v>
      </c>
      <c r="AM79" t="b">
        <f>IFERROR(MATCH('2017'!A79, '2018'!A:A, 0) &gt;0, FALSE)</f>
        <v>1</v>
      </c>
    </row>
    <row r="80" spans="1:39">
      <c r="A80" s="57" t="s">
        <v>780</v>
      </c>
      <c r="B80" s="57" t="s">
        <v>781</v>
      </c>
      <c r="C80" s="57" t="s">
        <v>7823</v>
      </c>
      <c r="D80" s="57" t="s">
        <v>784</v>
      </c>
      <c r="E80" s="57" t="s">
        <v>601</v>
      </c>
      <c r="F80" s="57" t="s">
        <v>11480</v>
      </c>
      <c r="G80" s="57" t="s">
        <v>14253</v>
      </c>
      <c r="H80" s="57" t="s">
        <v>146</v>
      </c>
      <c r="I80">
        <v>0.3</v>
      </c>
      <c r="J80">
        <v>31.5</v>
      </c>
      <c r="K80" s="58">
        <v>68</v>
      </c>
      <c r="L80" s="58">
        <v>46</v>
      </c>
      <c r="M80" s="58">
        <v>34</v>
      </c>
      <c r="N80" s="58">
        <v>34</v>
      </c>
      <c r="O80" s="58">
        <v>20</v>
      </c>
      <c r="P80" s="58">
        <v>33</v>
      </c>
      <c r="Q80" s="58">
        <v>23</v>
      </c>
      <c r="R80" s="58">
        <v>24</v>
      </c>
      <c r="S80" s="58">
        <v>19</v>
      </c>
      <c r="T80" s="58">
        <v>26</v>
      </c>
      <c r="U80" s="58">
        <v>0</v>
      </c>
      <c r="V80" s="58">
        <v>0</v>
      </c>
      <c r="W80" s="58">
        <v>0</v>
      </c>
      <c r="X80" s="58">
        <v>0</v>
      </c>
      <c r="Y80" s="58">
        <v>22</v>
      </c>
      <c r="Z80" s="58">
        <v>0</v>
      </c>
      <c r="AA80" s="58">
        <v>169</v>
      </c>
      <c r="AB80" s="58">
        <v>180</v>
      </c>
      <c r="AC80" s="58" t="s">
        <v>290</v>
      </c>
      <c r="AD80" s="58" t="s">
        <v>290</v>
      </c>
      <c r="AE80" s="58">
        <v>0</v>
      </c>
      <c r="AF80" s="58" t="s">
        <v>290</v>
      </c>
      <c r="AG80" s="58">
        <v>0</v>
      </c>
      <c r="AH80" s="58">
        <v>331</v>
      </c>
      <c r="AI80" s="58" t="s">
        <v>290</v>
      </c>
      <c r="AJ80" s="58">
        <v>349</v>
      </c>
      <c r="AK80" s="58">
        <v>0</v>
      </c>
      <c r="AL80">
        <v>349</v>
      </c>
      <c r="AM80" t="b">
        <f>IFERROR(MATCH('2017'!A80, '2018'!A:A, 0) &gt;0, FALSE)</f>
        <v>1</v>
      </c>
    </row>
    <row r="81" spans="1:39">
      <c r="A81" s="57" t="s">
        <v>785</v>
      </c>
      <c r="B81" s="57" t="s">
        <v>4435</v>
      </c>
      <c r="C81" s="57" t="s">
        <v>11481</v>
      </c>
      <c r="D81" s="57" t="s">
        <v>789</v>
      </c>
      <c r="E81" s="57" t="s">
        <v>634</v>
      </c>
      <c r="F81" s="57" t="s">
        <v>11482</v>
      </c>
      <c r="G81" s="57" t="s">
        <v>14254</v>
      </c>
      <c r="H81" s="57" t="s">
        <v>146</v>
      </c>
      <c r="I81">
        <v>0.1</v>
      </c>
      <c r="J81">
        <v>20.399999999999999</v>
      </c>
      <c r="K81" s="58">
        <v>54</v>
      </c>
      <c r="L81" s="58">
        <v>30</v>
      </c>
      <c r="M81" s="58">
        <v>14</v>
      </c>
      <c r="N81" s="58">
        <v>10</v>
      </c>
      <c r="O81" s="58">
        <v>16</v>
      </c>
      <c r="P81" s="58" t="s">
        <v>290</v>
      </c>
      <c r="Q81" s="58">
        <v>17</v>
      </c>
      <c r="R81" s="58">
        <v>26</v>
      </c>
      <c r="S81" s="58">
        <v>15</v>
      </c>
      <c r="T81" s="58">
        <v>29</v>
      </c>
      <c r="U81" s="58">
        <v>0</v>
      </c>
      <c r="V81" s="58">
        <v>0</v>
      </c>
      <c r="W81" s="58">
        <v>0</v>
      </c>
      <c r="X81" s="58">
        <v>0</v>
      </c>
      <c r="Y81" s="58" t="s">
        <v>290</v>
      </c>
      <c r="Z81" s="58">
        <v>0</v>
      </c>
      <c r="AA81" s="58">
        <v>123</v>
      </c>
      <c r="AB81" s="58">
        <v>103</v>
      </c>
      <c r="AC81" s="58">
        <v>0</v>
      </c>
      <c r="AD81" s="58">
        <v>21</v>
      </c>
      <c r="AE81" s="58">
        <v>0</v>
      </c>
      <c r="AF81" s="58" t="s">
        <v>290</v>
      </c>
      <c r="AG81" s="58">
        <v>0</v>
      </c>
      <c r="AH81" s="58">
        <v>184</v>
      </c>
      <c r="AI81" s="58">
        <v>19</v>
      </c>
      <c r="AJ81" s="58">
        <v>226</v>
      </c>
      <c r="AK81" s="58">
        <v>0</v>
      </c>
      <c r="AL81">
        <v>226</v>
      </c>
      <c r="AM81" t="b">
        <f>IFERROR(MATCH('2017'!A81, '2018'!A:A, 0) &gt;0, FALSE)</f>
        <v>1</v>
      </c>
    </row>
    <row r="82" spans="1:39">
      <c r="A82" s="57" t="s">
        <v>790</v>
      </c>
      <c r="B82" s="57" t="s">
        <v>791</v>
      </c>
      <c r="C82" s="57" t="s">
        <v>11483</v>
      </c>
      <c r="D82" s="57" t="s">
        <v>792</v>
      </c>
      <c r="E82" s="57" t="s">
        <v>634</v>
      </c>
      <c r="F82" s="57" t="s">
        <v>11484</v>
      </c>
      <c r="G82" s="57" t="s">
        <v>14255</v>
      </c>
      <c r="H82" s="57" t="s">
        <v>146</v>
      </c>
      <c r="I82">
        <v>0.2</v>
      </c>
      <c r="J82">
        <v>4.0999999999999996</v>
      </c>
      <c r="K82" s="58">
        <v>89</v>
      </c>
      <c r="L82" s="58">
        <v>41</v>
      </c>
      <c r="M82" s="58">
        <v>31</v>
      </c>
      <c r="N82" s="58">
        <v>39</v>
      </c>
      <c r="O82" s="58">
        <v>51</v>
      </c>
      <c r="P82" s="58">
        <v>34</v>
      </c>
      <c r="Q82" s="58">
        <v>41</v>
      </c>
      <c r="R82" s="58">
        <v>41</v>
      </c>
      <c r="S82" s="58">
        <v>40</v>
      </c>
      <c r="T82" s="58">
        <v>39</v>
      </c>
      <c r="U82" s="58">
        <v>0</v>
      </c>
      <c r="V82" s="58">
        <v>0</v>
      </c>
      <c r="W82" s="58">
        <v>0</v>
      </c>
      <c r="X82" s="58">
        <v>0</v>
      </c>
      <c r="Y82" s="58">
        <v>16</v>
      </c>
      <c r="Z82" s="58">
        <v>0</v>
      </c>
      <c r="AA82" s="58">
        <v>229</v>
      </c>
      <c r="AB82" s="58">
        <v>233</v>
      </c>
      <c r="AC82" s="58">
        <v>0</v>
      </c>
      <c r="AD82" s="58">
        <v>13</v>
      </c>
      <c r="AE82" s="58" t="s">
        <v>290</v>
      </c>
      <c r="AF82" s="58" t="s">
        <v>290</v>
      </c>
      <c r="AG82" s="58">
        <v>0</v>
      </c>
      <c r="AH82" s="58">
        <v>444</v>
      </c>
      <c r="AI82" s="58">
        <v>0</v>
      </c>
      <c r="AJ82" s="58">
        <v>462</v>
      </c>
      <c r="AK82" s="58">
        <v>0</v>
      </c>
      <c r="AL82">
        <v>462</v>
      </c>
      <c r="AM82" t="b">
        <f>IFERROR(MATCH('2017'!A82, '2018'!A:A, 0) &gt;0, FALSE)</f>
        <v>1</v>
      </c>
    </row>
    <row r="83" spans="1:39">
      <c r="A83" s="57" t="s">
        <v>793</v>
      </c>
      <c r="B83" s="57" t="s">
        <v>794</v>
      </c>
      <c r="C83" s="57" t="s">
        <v>14256</v>
      </c>
      <c r="D83" s="57" t="s">
        <v>797</v>
      </c>
      <c r="E83" s="57" t="s">
        <v>634</v>
      </c>
      <c r="F83" s="57" t="s">
        <v>11485</v>
      </c>
      <c r="G83" s="57" t="s">
        <v>14257</v>
      </c>
      <c r="H83" s="57" t="s">
        <v>146</v>
      </c>
      <c r="I83">
        <v>0.5</v>
      </c>
      <c r="J83">
        <v>3.3</v>
      </c>
      <c r="K83" s="58">
        <v>59</v>
      </c>
      <c r="L83" s="58">
        <v>22</v>
      </c>
      <c r="M83" s="58">
        <v>16</v>
      </c>
      <c r="N83" s="58">
        <v>21</v>
      </c>
      <c r="O83" s="58">
        <v>22</v>
      </c>
      <c r="P83" s="58">
        <v>30</v>
      </c>
      <c r="Q83" s="58">
        <v>25</v>
      </c>
      <c r="R83" s="58">
        <v>18</v>
      </c>
      <c r="S83" s="58">
        <v>20</v>
      </c>
      <c r="T83" s="58">
        <v>27</v>
      </c>
      <c r="U83" s="58">
        <v>0</v>
      </c>
      <c r="V83" s="58">
        <v>0</v>
      </c>
      <c r="W83" s="58">
        <v>0</v>
      </c>
      <c r="X83" s="58">
        <v>0</v>
      </c>
      <c r="Y83" s="58">
        <v>57</v>
      </c>
      <c r="Z83" s="58">
        <v>0</v>
      </c>
      <c r="AA83" s="58">
        <v>146</v>
      </c>
      <c r="AB83" s="58">
        <v>171</v>
      </c>
      <c r="AC83" s="58">
        <v>0</v>
      </c>
      <c r="AD83" s="58">
        <v>11</v>
      </c>
      <c r="AE83" s="58">
        <v>15</v>
      </c>
      <c r="AF83" s="58">
        <v>11</v>
      </c>
      <c r="AG83" s="58">
        <v>0</v>
      </c>
      <c r="AH83" s="58">
        <v>221</v>
      </c>
      <c r="AI83" s="58">
        <v>59</v>
      </c>
      <c r="AJ83" s="58">
        <v>317</v>
      </c>
      <c r="AK83" s="58">
        <v>0</v>
      </c>
      <c r="AL83">
        <v>317</v>
      </c>
      <c r="AM83" t="b">
        <f>IFERROR(MATCH('2017'!A83, '2018'!A:A, 0) &gt;0, FALSE)</f>
        <v>1</v>
      </c>
    </row>
    <row r="84" spans="1:39">
      <c r="A84" s="57" t="s">
        <v>798</v>
      </c>
      <c r="B84" s="57" t="s">
        <v>7839</v>
      </c>
      <c r="C84" s="57" t="s">
        <v>14258</v>
      </c>
      <c r="D84" s="57" t="s">
        <v>802</v>
      </c>
      <c r="E84" s="57" t="s">
        <v>574</v>
      </c>
      <c r="F84" s="57" t="s">
        <v>11490</v>
      </c>
      <c r="G84" s="57" t="s">
        <v>14259</v>
      </c>
      <c r="H84" s="57" t="s">
        <v>146</v>
      </c>
      <c r="I84">
        <v>0.2</v>
      </c>
      <c r="J84">
        <v>1.8</v>
      </c>
      <c r="K84" s="58">
        <v>27</v>
      </c>
      <c r="L84" s="58">
        <v>22</v>
      </c>
      <c r="M84" s="58">
        <v>13</v>
      </c>
      <c r="N84" s="58">
        <v>18</v>
      </c>
      <c r="O84" s="58">
        <v>17</v>
      </c>
      <c r="P84" s="58">
        <v>34</v>
      </c>
      <c r="Q84" s="58">
        <v>20</v>
      </c>
      <c r="R84" s="58">
        <v>15</v>
      </c>
      <c r="S84" s="58">
        <v>26</v>
      </c>
      <c r="T84" s="58">
        <v>19</v>
      </c>
      <c r="U84" s="58">
        <v>0</v>
      </c>
      <c r="V84" s="58">
        <v>0</v>
      </c>
      <c r="W84" s="58">
        <v>0</v>
      </c>
      <c r="X84" s="58">
        <v>0</v>
      </c>
      <c r="Y84" s="58">
        <v>0</v>
      </c>
      <c r="Z84" s="58">
        <v>0</v>
      </c>
      <c r="AA84" s="58">
        <v>99</v>
      </c>
      <c r="AB84" s="58">
        <v>112</v>
      </c>
      <c r="AC84" s="58">
        <v>0</v>
      </c>
      <c r="AD84" s="58">
        <v>14</v>
      </c>
      <c r="AE84" s="58">
        <v>12</v>
      </c>
      <c r="AF84" s="58" t="s">
        <v>290</v>
      </c>
      <c r="AG84" s="58">
        <v>0</v>
      </c>
      <c r="AH84" s="58">
        <v>166</v>
      </c>
      <c r="AI84" s="58">
        <v>14</v>
      </c>
      <c r="AJ84" s="58">
        <v>211</v>
      </c>
      <c r="AK84" s="58">
        <v>0</v>
      </c>
      <c r="AL84">
        <v>211</v>
      </c>
      <c r="AM84" t="b">
        <f>IFERROR(MATCH('2017'!A84, '2018'!A:A, 0) &gt;0, FALSE)</f>
        <v>1</v>
      </c>
    </row>
    <row r="85" spans="1:39">
      <c r="A85" s="57" t="s">
        <v>11492</v>
      </c>
      <c r="B85" s="57" t="s">
        <v>7843</v>
      </c>
      <c r="C85" s="57" t="s">
        <v>7845</v>
      </c>
      <c r="D85" s="57" t="s">
        <v>14260</v>
      </c>
      <c r="E85" s="57" t="s">
        <v>3501</v>
      </c>
      <c r="F85" s="57" t="s">
        <v>14261</v>
      </c>
      <c r="G85" s="57" t="s">
        <v>14262</v>
      </c>
      <c r="H85" s="57" t="s">
        <v>146</v>
      </c>
      <c r="I85">
        <v>0.1</v>
      </c>
      <c r="J85">
        <v>11.5</v>
      </c>
      <c r="K85" s="58">
        <v>55</v>
      </c>
      <c r="L85" s="58">
        <v>21</v>
      </c>
      <c r="M85" s="58">
        <v>19</v>
      </c>
      <c r="N85" s="58">
        <v>24</v>
      </c>
      <c r="O85" s="58">
        <v>25</v>
      </c>
      <c r="P85" s="58">
        <v>20</v>
      </c>
      <c r="Q85" s="58">
        <v>23</v>
      </c>
      <c r="R85" s="58">
        <v>13</v>
      </c>
      <c r="S85" s="58">
        <v>18</v>
      </c>
      <c r="T85" s="58">
        <v>10</v>
      </c>
      <c r="U85" s="58">
        <v>0</v>
      </c>
      <c r="V85" s="58">
        <v>0</v>
      </c>
      <c r="W85" s="58">
        <v>0</v>
      </c>
      <c r="X85" s="58">
        <v>0</v>
      </c>
      <c r="Y85" s="58">
        <v>0</v>
      </c>
      <c r="Z85" s="58">
        <v>0</v>
      </c>
      <c r="AA85" s="58">
        <v>125</v>
      </c>
      <c r="AB85" s="58">
        <v>103</v>
      </c>
      <c r="AC85" s="58">
        <v>0</v>
      </c>
      <c r="AD85" s="58">
        <v>53</v>
      </c>
      <c r="AE85" s="58" t="s">
        <v>290</v>
      </c>
      <c r="AF85" s="58">
        <v>124</v>
      </c>
      <c r="AG85" s="58">
        <v>0</v>
      </c>
      <c r="AH85" s="58">
        <v>38</v>
      </c>
      <c r="AI85" s="58">
        <v>12</v>
      </c>
      <c r="AJ85" s="58">
        <v>228</v>
      </c>
      <c r="AK85" s="58">
        <v>0</v>
      </c>
      <c r="AL85">
        <v>228</v>
      </c>
      <c r="AM85" t="b">
        <f>IFERROR(MATCH('2017'!A85, '2018'!A:A, 0) &gt;0, FALSE)</f>
        <v>1</v>
      </c>
    </row>
    <row r="86" spans="1:39">
      <c r="A86" s="57" t="s">
        <v>804</v>
      </c>
      <c r="B86" s="57" t="s">
        <v>805</v>
      </c>
      <c r="C86" s="57" t="s">
        <v>13312</v>
      </c>
      <c r="D86" s="57" t="s">
        <v>808</v>
      </c>
      <c r="E86" s="57" t="s">
        <v>809</v>
      </c>
      <c r="F86" s="57" t="s">
        <v>11495</v>
      </c>
      <c r="G86" s="57" t="s">
        <v>14263</v>
      </c>
      <c r="H86" s="57" t="s">
        <v>146</v>
      </c>
      <c r="I86">
        <v>0.3</v>
      </c>
      <c r="J86">
        <v>1</v>
      </c>
      <c r="K86" s="58">
        <v>31</v>
      </c>
      <c r="L86" s="58">
        <v>29</v>
      </c>
      <c r="M86" s="58">
        <v>13</v>
      </c>
      <c r="N86" s="58">
        <v>12</v>
      </c>
      <c r="O86" s="58" t="s">
        <v>290</v>
      </c>
      <c r="P86" s="58" t="s">
        <v>290</v>
      </c>
      <c r="Q86" s="58">
        <v>15</v>
      </c>
      <c r="R86" s="58">
        <v>12</v>
      </c>
      <c r="S86" s="58">
        <v>15</v>
      </c>
      <c r="T86" s="58">
        <v>12</v>
      </c>
      <c r="U86" s="58">
        <v>0</v>
      </c>
      <c r="V86" s="58">
        <v>0</v>
      </c>
      <c r="W86" s="58">
        <v>0</v>
      </c>
      <c r="X86" s="58">
        <v>0</v>
      </c>
      <c r="Y86" s="58">
        <v>0</v>
      </c>
      <c r="Z86" s="58">
        <v>0</v>
      </c>
      <c r="AA86" s="58">
        <v>85</v>
      </c>
      <c r="AB86" s="58">
        <v>70</v>
      </c>
      <c r="AC86" s="58">
        <v>0</v>
      </c>
      <c r="AD86" s="58">
        <v>28</v>
      </c>
      <c r="AE86" s="58" t="s">
        <v>290</v>
      </c>
      <c r="AF86" s="58">
        <v>14</v>
      </c>
      <c r="AG86" s="58" t="s">
        <v>290</v>
      </c>
      <c r="AH86" s="58">
        <v>104</v>
      </c>
      <c r="AI86" s="58" t="s">
        <v>290</v>
      </c>
      <c r="AJ86" s="58">
        <v>155</v>
      </c>
      <c r="AK86" s="58">
        <v>0</v>
      </c>
      <c r="AL86">
        <v>155</v>
      </c>
      <c r="AM86" t="b">
        <f>IFERROR(MATCH('2017'!A86, '2018'!A:A, 0) &gt;0, FALSE)</f>
        <v>1</v>
      </c>
    </row>
    <row r="87" spans="1:39">
      <c r="A87" s="57" t="s">
        <v>811</v>
      </c>
      <c r="B87" s="57" t="s">
        <v>812</v>
      </c>
      <c r="C87" s="57" t="s">
        <v>13313</v>
      </c>
      <c r="D87" s="57" t="s">
        <v>814</v>
      </c>
      <c r="E87" s="57" t="s">
        <v>728</v>
      </c>
      <c r="F87" s="57" t="s">
        <v>11496</v>
      </c>
      <c r="G87" s="57" t="s">
        <v>14264</v>
      </c>
      <c r="H87" s="57" t="s">
        <v>146</v>
      </c>
      <c r="I87">
        <v>0.4</v>
      </c>
      <c r="J87">
        <v>3.9</v>
      </c>
      <c r="K87" s="58">
        <v>93</v>
      </c>
      <c r="L87" s="58">
        <v>52</v>
      </c>
      <c r="M87" s="58">
        <v>43</v>
      </c>
      <c r="N87" s="58">
        <v>59</v>
      </c>
      <c r="O87" s="58">
        <v>39</v>
      </c>
      <c r="P87" s="58">
        <v>54</v>
      </c>
      <c r="Q87" s="58">
        <v>45</v>
      </c>
      <c r="R87" s="58">
        <v>54</v>
      </c>
      <c r="S87" s="58">
        <v>72</v>
      </c>
      <c r="T87" s="58">
        <v>58</v>
      </c>
      <c r="U87" s="58">
        <v>0</v>
      </c>
      <c r="V87" s="58">
        <v>0</v>
      </c>
      <c r="W87" s="58">
        <v>0</v>
      </c>
      <c r="X87" s="58">
        <v>0</v>
      </c>
      <c r="Y87" s="58">
        <v>43</v>
      </c>
      <c r="Z87" s="58">
        <v>0</v>
      </c>
      <c r="AA87" s="58">
        <v>289</v>
      </c>
      <c r="AB87" s="58">
        <v>323</v>
      </c>
      <c r="AC87" s="58">
        <v>0</v>
      </c>
      <c r="AD87" s="58">
        <v>14</v>
      </c>
      <c r="AE87" s="58">
        <v>0</v>
      </c>
      <c r="AF87" s="58">
        <v>54</v>
      </c>
      <c r="AG87" s="58" t="s">
        <v>290</v>
      </c>
      <c r="AH87" s="58">
        <v>521</v>
      </c>
      <c r="AI87" s="58">
        <v>19</v>
      </c>
      <c r="AJ87" s="58">
        <v>612</v>
      </c>
      <c r="AK87" s="58">
        <v>0</v>
      </c>
      <c r="AL87">
        <v>612</v>
      </c>
      <c r="AM87" t="b">
        <f>IFERROR(MATCH('2017'!A87, '2018'!A:A, 0) &gt;0, FALSE)</f>
        <v>1</v>
      </c>
    </row>
    <row r="88" spans="1:39">
      <c r="A88" s="57" t="s">
        <v>815</v>
      </c>
      <c r="B88" s="57" t="s">
        <v>816</v>
      </c>
      <c r="C88" s="57" t="s">
        <v>5181</v>
      </c>
      <c r="D88" s="57" t="s">
        <v>819</v>
      </c>
      <c r="E88" s="57" t="s">
        <v>728</v>
      </c>
      <c r="F88" s="57" t="s">
        <v>11497</v>
      </c>
      <c r="G88" s="57" t="s">
        <v>14265</v>
      </c>
      <c r="H88" s="57" t="s">
        <v>146</v>
      </c>
      <c r="I88">
        <v>0.2</v>
      </c>
      <c r="J88">
        <v>35.5</v>
      </c>
      <c r="K88" s="58">
        <v>105</v>
      </c>
      <c r="L88" s="58">
        <v>52</v>
      </c>
      <c r="M88" s="58">
        <v>49</v>
      </c>
      <c r="N88" s="58">
        <v>40</v>
      </c>
      <c r="O88" s="58">
        <v>48</v>
      </c>
      <c r="P88" s="58">
        <v>48</v>
      </c>
      <c r="Q88" s="58">
        <v>44</v>
      </c>
      <c r="R88" s="58">
        <v>50</v>
      </c>
      <c r="S88" s="58">
        <v>45</v>
      </c>
      <c r="T88" s="58">
        <v>52</v>
      </c>
      <c r="U88" s="58">
        <v>0</v>
      </c>
      <c r="V88" s="58">
        <v>0</v>
      </c>
      <c r="W88" s="58">
        <v>0</v>
      </c>
      <c r="X88" s="58">
        <v>0</v>
      </c>
      <c r="Y88" s="58">
        <v>23</v>
      </c>
      <c r="Z88" s="58">
        <v>0</v>
      </c>
      <c r="AA88" s="58">
        <v>260</v>
      </c>
      <c r="AB88" s="58">
        <v>296</v>
      </c>
      <c r="AC88" s="58">
        <v>10</v>
      </c>
      <c r="AD88" s="58">
        <v>21</v>
      </c>
      <c r="AE88" s="58" t="s">
        <v>290</v>
      </c>
      <c r="AF88" s="58" t="s">
        <v>290</v>
      </c>
      <c r="AG88" s="58" t="s">
        <v>290</v>
      </c>
      <c r="AH88" s="58">
        <v>511</v>
      </c>
      <c r="AI88" s="58" t="s">
        <v>290</v>
      </c>
      <c r="AJ88" s="58">
        <v>556</v>
      </c>
      <c r="AK88" s="58">
        <v>0</v>
      </c>
      <c r="AL88">
        <v>556</v>
      </c>
      <c r="AM88" t="b">
        <f>IFERROR(MATCH('2017'!A88, '2018'!A:A, 0) &gt;0, FALSE)</f>
        <v>1</v>
      </c>
    </row>
    <row r="89" spans="1:39">
      <c r="A89" s="57" t="s">
        <v>820</v>
      </c>
      <c r="B89" s="57" t="s">
        <v>821</v>
      </c>
      <c r="C89" s="57" t="s">
        <v>7861</v>
      </c>
      <c r="D89" s="57" t="s">
        <v>824</v>
      </c>
      <c r="E89" s="57" t="s">
        <v>825</v>
      </c>
      <c r="F89" s="57" t="s">
        <v>11498</v>
      </c>
      <c r="G89" s="57" t="s">
        <v>14266</v>
      </c>
      <c r="H89" s="57" t="s">
        <v>146</v>
      </c>
      <c r="I89">
        <v>7.5</v>
      </c>
      <c r="J89">
        <v>25.5</v>
      </c>
      <c r="K89" s="58">
        <v>0</v>
      </c>
      <c r="L89" s="58">
        <v>0</v>
      </c>
      <c r="M89" s="58">
        <v>0</v>
      </c>
      <c r="N89" s="58">
        <v>0</v>
      </c>
      <c r="O89" s="58">
        <v>0</v>
      </c>
      <c r="P89" s="58">
        <v>0</v>
      </c>
      <c r="Q89" s="58">
        <v>0</v>
      </c>
      <c r="R89" s="58">
        <v>0</v>
      </c>
      <c r="S89" s="58">
        <v>0</v>
      </c>
      <c r="T89" s="58">
        <v>0</v>
      </c>
      <c r="U89" s="58">
        <v>45</v>
      </c>
      <c r="V89" s="58">
        <v>44</v>
      </c>
      <c r="W89" s="58">
        <v>37</v>
      </c>
      <c r="X89" s="58">
        <v>39</v>
      </c>
      <c r="Y89" s="58">
        <v>0</v>
      </c>
      <c r="Z89" s="58">
        <v>0</v>
      </c>
      <c r="AA89" s="58">
        <v>79</v>
      </c>
      <c r="AB89" s="58">
        <v>86</v>
      </c>
      <c r="AC89" s="58">
        <v>0</v>
      </c>
      <c r="AD89" s="58" t="s">
        <v>290</v>
      </c>
      <c r="AE89" s="58">
        <v>0</v>
      </c>
      <c r="AF89" s="58">
        <v>0</v>
      </c>
      <c r="AG89" s="58">
        <v>0</v>
      </c>
      <c r="AH89" s="58">
        <v>163</v>
      </c>
      <c r="AI89" s="58">
        <v>0</v>
      </c>
      <c r="AJ89" s="58">
        <v>0</v>
      </c>
      <c r="AK89" s="58">
        <v>165</v>
      </c>
      <c r="AL89">
        <v>165</v>
      </c>
      <c r="AM89" t="b">
        <f>IFERROR(MATCH('2017'!A89, '2018'!A:A, 0) &gt;0, FALSE)</f>
        <v>1</v>
      </c>
    </row>
    <row r="90" spans="1:39">
      <c r="A90" s="57" t="s">
        <v>11502</v>
      </c>
      <c r="B90" s="57" t="s">
        <v>3652</v>
      </c>
      <c r="C90" s="57" t="s">
        <v>7864</v>
      </c>
      <c r="D90" s="57" t="s">
        <v>3653</v>
      </c>
      <c r="E90" s="57" t="s">
        <v>825</v>
      </c>
      <c r="F90" s="57" t="s">
        <v>14267</v>
      </c>
      <c r="G90" s="57" t="s">
        <v>14268</v>
      </c>
      <c r="H90" s="57" t="s">
        <v>146</v>
      </c>
      <c r="I90">
        <v>0.2</v>
      </c>
      <c r="J90">
        <v>1.5</v>
      </c>
      <c r="K90" s="58">
        <v>41</v>
      </c>
      <c r="L90" s="58">
        <v>13</v>
      </c>
      <c r="M90" s="58">
        <v>13</v>
      </c>
      <c r="N90" s="58">
        <v>11</v>
      </c>
      <c r="O90" s="58" t="s">
        <v>290</v>
      </c>
      <c r="P90" s="58">
        <v>12</v>
      </c>
      <c r="Q90" s="58" t="s">
        <v>290</v>
      </c>
      <c r="R90" s="58" t="s">
        <v>290</v>
      </c>
      <c r="S90" s="58" t="s">
        <v>290</v>
      </c>
      <c r="T90" s="58" t="s">
        <v>290</v>
      </c>
      <c r="U90" s="58">
        <v>0</v>
      </c>
      <c r="V90" s="58">
        <v>0</v>
      </c>
      <c r="W90" s="58">
        <v>0</v>
      </c>
      <c r="X90" s="58">
        <v>0</v>
      </c>
      <c r="Y90" s="58">
        <v>0</v>
      </c>
      <c r="Z90" s="58">
        <v>0</v>
      </c>
      <c r="AA90" s="58">
        <v>55</v>
      </c>
      <c r="AB90" s="58">
        <v>57</v>
      </c>
      <c r="AC90" s="58">
        <v>0</v>
      </c>
      <c r="AD90" s="58">
        <v>0</v>
      </c>
      <c r="AE90" s="58">
        <v>0</v>
      </c>
      <c r="AF90" s="58">
        <v>0</v>
      </c>
      <c r="AG90" s="58">
        <v>0</v>
      </c>
      <c r="AH90" s="58">
        <v>93</v>
      </c>
      <c r="AI90" s="58">
        <v>19</v>
      </c>
      <c r="AJ90" s="58">
        <v>112</v>
      </c>
      <c r="AK90" s="58">
        <v>0</v>
      </c>
      <c r="AL90">
        <v>112</v>
      </c>
      <c r="AM90" t="b">
        <f>IFERROR(MATCH('2017'!A90, '2018'!A:A, 0) &gt;0, FALSE)</f>
        <v>1</v>
      </c>
    </row>
    <row r="91" spans="1:39">
      <c r="A91" s="57" t="s">
        <v>11503</v>
      </c>
      <c r="B91" s="57" t="s">
        <v>11504</v>
      </c>
      <c r="C91" s="57" t="s">
        <v>13315</v>
      </c>
      <c r="D91" s="57" t="s">
        <v>11506</v>
      </c>
      <c r="E91" s="57" t="s">
        <v>613</v>
      </c>
      <c r="F91" s="57" t="s">
        <v>11507</v>
      </c>
      <c r="G91" s="57" t="s">
        <v>14269</v>
      </c>
      <c r="H91" s="57" t="s">
        <v>146</v>
      </c>
      <c r="I91">
        <v>0.2</v>
      </c>
      <c r="J91">
        <v>2.4</v>
      </c>
      <c r="K91" s="58">
        <v>59</v>
      </c>
      <c r="L91" s="58">
        <v>23</v>
      </c>
      <c r="M91" s="58">
        <v>16</v>
      </c>
      <c r="N91" s="58">
        <v>18</v>
      </c>
      <c r="O91" s="58">
        <v>12</v>
      </c>
      <c r="P91" s="58">
        <v>14</v>
      </c>
      <c r="Q91" s="58">
        <v>11</v>
      </c>
      <c r="R91" s="58">
        <v>14</v>
      </c>
      <c r="S91" s="58">
        <v>0</v>
      </c>
      <c r="T91" s="58">
        <v>0</v>
      </c>
      <c r="U91" s="58">
        <v>0</v>
      </c>
      <c r="V91" s="58">
        <v>0</v>
      </c>
      <c r="W91" s="58">
        <v>0</v>
      </c>
      <c r="X91" s="58">
        <v>0</v>
      </c>
      <c r="Y91" s="58" t="s">
        <v>290</v>
      </c>
      <c r="Z91" s="58">
        <v>0</v>
      </c>
      <c r="AA91" s="58">
        <v>86</v>
      </c>
      <c r="AB91" s="58">
        <v>85</v>
      </c>
      <c r="AC91" s="58">
        <v>0</v>
      </c>
      <c r="AD91" s="58">
        <v>0</v>
      </c>
      <c r="AE91" s="58">
        <v>0</v>
      </c>
      <c r="AF91" s="58" t="s">
        <v>290</v>
      </c>
      <c r="AG91" s="58">
        <v>0</v>
      </c>
      <c r="AH91" s="58">
        <v>157</v>
      </c>
      <c r="AI91" s="58">
        <v>11</v>
      </c>
      <c r="AJ91" s="58">
        <v>171</v>
      </c>
      <c r="AK91" s="58">
        <v>0</v>
      </c>
      <c r="AL91">
        <v>171</v>
      </c>
      <c r="AM91" t="b">
        <f>IFERROR(MATCH('2017'!A91, '2018'!A:A, 0) &gt;0, FALSE)</f>
        <v>0</v>
      </c>
    </row>
    <row r="92" spans="1:39">
      <c r="A92" s="57" t="s">
        <v>833</v>
      </c>
      <c r="B92" s="57" t="s">
        <v>834</v>
      </c>
      <c r="C92" s="57" t="s">
        <v>14270</v>
      </c>
      <c r="D92" s="57" t="s">
        <v>836</v>
      </c>
      <c r="E92" s="57" t="s">
        <v>721</v>
      </c>
      <c r="F92" s="57" t="s">
        <v>11509</v>
      </c>
      <c r="G92" s="57" t="s">
        <v>14271</v>
      </c>
      <c r="H92" s="57" t="s">
        <v>146</v>
      </c>
      <c r="I92">
        <v>0.2</v>
      </c>
      <c r="J92">
        <v>21.4</v>
      </c>
      <c r="K92" s="58">
        <v>53</v>
      </c>
      <c r="L92" s="58">
        <v>44</v>
      </c>
      <c r="M92" s="58">
        <v>32</v>
      </c>
      <c r="N92" s="58">
        <v>32</v>
      </c>
      <c r="O92" s="58">
        <v>26</v>
      </c>
      <c r="P92" s="58">
        <v>25</v>
      </c>
      <c r="Q92" s="58">
        <v>18</v>
      </c>
      <c r="R92" s="58">
        <v>30</v>
      </c>
      <c r="S92" s="58">
        <v>38</v>
      </c>
      <c r="T92" s="58">
        <v>29</v>
      </c>
      <c r="U92" s="58">
        <v>0</v>
      </c>
      <c r="V92" s="58">
        <v>0</v>
      </c>
      <c r="W92" s="58">
        <v>0</v>
      </c>
      <c r="X92" s="58">
        <v>0</v>
      </c>
      <c r="Y92" s="58">
        <v>17</v>
      </c>
      <c r="Z92" s="58">
        <v>0</v>
      </c>
      <c r="AA92" s="58">
        <v>170</v>
      </c>
      <c r="AB92" s="58">
        <v>174</v>
      </c>
      <c r="AC92" s="58" t="s">
        <v>290</v>
      </c>
      <c r="AD92" s="58">
        <v>34</v>
      </c>
      <c r="AE92" s="58" t="s">
        <v>290</v>
      </c>
      <c r="AF92" s="58">
        <v>11</v>
      </c>
      <c r="AG92" s="58">
        <v>0</v>
      </c>
      <c r="AH92" s="58">
        <v>279</v>
      </c>
      <c r="AI92" s="58">
        <v>18</v>
      </c>
      <c r="AJ92" s="58">
        <v>344</v>
      </c>
      <c r="AK92" s="58">
        <v>0</v>
      </c>
      <c r="AL92">
        <v>344</v>
      </c>
      <c r="AM92" t="b">
        <f>IFERROR(MATCH('2017'!A92, '2018'!A:A, 0) &gt;0, FALSE)</f>
        <v>1</v>
      </c>
    </row>
    <row r="93" spans="1:39">
      <c r="A93" s="57" t="s">
        <v>837</v>
      </c>
      <c r="B93" s="57" t="s">
        <v>838</v>
      </c>
      <c r="C93" s="57" t="s">
        <v>13317</v>
      </c>
      <c r="D93" s="57" t="s">
        <v>841</v>
      </c>
      <c r="E93" s="57" t="s">
        <v>721</v>
      </c>
      <c r="F93" s="57" t="s">
        <v>11511</v>
      </c>
      <c r="G93" s="57" t="s">
        <v>14272</v>
      </c>
      <c r="H93" s="57" t="s">
        <v>146</v>
      </c>
      <c r="I93">
        <v>0.1</v>
      </c>
      <c r="J93">
        <v>2.2999999999999998</v>
      </c>
      <c r="K93" s="58">
        <v>40</v>
      </c>
      <c r="L93" s="58">
        <v>17</v>
      </c>
      <c r="M93" s="58">
        <v>11</v>
      </c>
      <c r="N93" s="58">
        <v>21</v>
      </c>
      <c r="O93" s="58">
        <v>13</v>
      </c>
      <c r="P93" s="58">
        <v>20</v>
      </c>
      <c r="Q93" s="58">
        <v>13</v>
      </c>
      <c r="R93" s="58">
        <v>26</v>
      </c>
      <c r="S93" s="58">
        <v>16</v>
      </c>
      <c r="T93" s="58">
        <v>18</v>
      </c>
      <c r="U93" s="58">
        <v>0</v>
      </c>
      <c r="V93" s="58">
        <v>0</v>
      </c>
      <c r="W93" s="58">
        <v>0</v>
      </c>
      <c r="X93" s="58">
        <v>0</v>
      </c>
      <c r="Y93" s="58">
        <v>0</v>
      </c>
      <c r="Z93" s="58">
        <v>0</v>
      </c>
      <c r="AA93" s="58">
        <v>105</v>
      </c>
      <c r="AB93" s="58">
        <v>90</v>
      </c>
      <c r="AC93" s="58" t="s">
        <v>290</v>
      </c>
      <c r="AD93" s="58">
        <v>13</v>
      </c>
      <c r="AE93" s="58" t="s">
        <v>290</v>
      </c>
      <c r="AF93" s="58">
        <v>20</v>
      </c>
      <c r="AG93" s="58">
        <v>0</v>
      </c>
      <c r="AH93" s="58">
        <v>156</v>
      </c>
      <c r="AI93" s="58" t="s">
        <v>290</v>
      </c>
      <c r="AJ93" s="58">
        <v>195</v>
      </c>
      <c r="AK93" s="58">
        <v>0</v>
      </c>
      <c r="AL93">
        <v>195</v>
      </c>
      <c r="AM93" t="b">
        <f>IFERROR(MATCH('2017'!A93, '2018'!A:A, 0) &gt;0, FALSE)</f>
        <v>1</v>
      </c>
    </row>
    <row r="94" spans="1:39">
      <c r="A94" s="57" t="s">
        <v>843</v>
      </c>
      <c r="B94" s="57" t="s">
        <v>844</v>
      </c>
      <c r="C94" s="57" t="s">
        <v>9278</v>
      </c>
      <c r="D94" s="57" t="s">
        <v>847</v>
      </c>
      <c r="E94" s="57" t="s">
        <v>767</v>
      </c>
      <c r="F94" s="57" t="s">
        <v>11513</v>
      </c>
      <c r="G94" s="57" t="s">
        <v>14273</v>
      </c>
      <c r="H94" s="57" t="s">
        <v>146</v>
      </c>
      <c r="I94">
        <v>2.5</v>
      </c>
      <c r="J94">
        <v>23.5</v>
      </c>
      <c r="K94" s="58">
        <v>55</v>
      </c>
      <c r="L94" s="58">
        <v>15</v>
      </c>
      <c r="M94" s="58" t="s">
        <v>290</v>
      </c>
      <c r="N94" s="58" t="s">
        <v>290</v>
      </c>
      <c r="O94" s="58">
        <v>13</v>
      </c>
      <c r="P94" s="58">
        <v>17</v>
      </c>
      <c r="Q94" s="58">
        <v>12</v>
      </c>
      <c r="R94" s="58" t="s">
        <v>290</v>
      </c>
      <c r="S94" s="58">
        <v>14</v>
      </c>
      <c r="T94" s="58">
        <v>21</v>
      </c>
      <c r="U94" s="58">
        <v>0</v>
      </c>
      <c r="V94" s="58">
        <v>0</v>
      </c>
      <c r="W94" s="58">
        <v>0</v>
      </c>
      <c r="X94" s="58">
        <v>0</v>
      </c>
      <c r="Y94" s="58" t="s">
        <v>290</v>
      </c>
      <c r="Z94" s="58">
        <v>0</v>
      </c>
      <c r="AA94" s="58">
        <v>84</v>
      </c>
      <c r="AB94" s="58">
        <v>88</v>
      </c>
      <c r="AC94" s="58">
        <v>0</v>
      </c>
      <c r="AD94" s="58">
        <v>16</v>
      </c>
      <c r="AE94" s="58" t="s">
        <v>290</v>
      </c>
      <c r="AF94" s="58">
        <v>12</v>
      </c>
      <c r="AG94" s="58">
        <v>20</v>
      </c>
      <c r="AH94" s="58">
        <v>111</v>
      </c>
      <c r="AI94" s="58" t="s">
        <v>290</v>
      </c>
      <c r="AJ94" s="58">
        <v>172</v>
      </c>
      <c r="AK94" s="58">
        <v>0</v>
      </c>
      <c r="AL94">
        <v>172</v>
      </c>
      <c r="AM94" t="b">
        <f>IFERROR(MATCH('2017'!A94, '2018'!A:A, 0) &gt;0, FALSE)</f>
        <v>1</v>
      </c>
    </row>
    <row r="95" spans="1:39">
      <c r="A95" s="57" t="s">
        <v>848</v>
      </c>
      <c r="B95" s="57" t="s">
        <v>849</v>
      </c>
      <c r="C95" s="57" t="s">
        <v>7876</v>
      </c>
      <c r="D95" s="57" t="s">
        <v>852</v>
      </c>
      <c r="E95" s="57" t="s">
        <v>734</v>
      </c>
      <c r="F95" s="57" t="s">
        <v>11514</v>
      </c>
      <c r="G95" s="57" t="s">
        <v>14274</v>
      </c>
      <c r="H95" s="57" t="s">
        <v>146</v>
      </c>
      <c r="I95">
        <v>0.6</v>
      </c>
      <c r="J95">
        <v>5.5</v>
      </c>
      <c r="K95" s="58">
        <v>185</v>
      </c>
      <c r="L95" s="58">
        <v>100</v>
      </c>
      <c r="M95" s="58">
        <v>69</v>
      </c>
      <c r="N95" s="58">
        <v>74</v>
      </c>
      <c r="O95" s="58">
        <v>76</v>
      </c>
      <c r="P95" s="58">
        <v>49</v>
      </c>
      <c r="Q95" s="58">
        <v>57</v>
      </c>
      <c r="R95" s="58">
        <v>66</v>
      </c>
      <c r="S95" s="58">
        <v>58</v>
      </c>
      <c r="T95" s="58">
        <v>50</v>
      </c>
      <c r="U95" s="58">
        <v>48</v>
      </c>
      <c r="V95" s="58">
        <v>53</v>
      </c>
      <c r="W95" s="58">
        <v>40</v>
      </c>
      <c r="X95" s="58">
        <v>38</v>
      </c>
      <c r="Y95" s="58">
        <v>0</v>
      </c>
      <c r="Z95" s="58">
        <v>0</v>
      </c>
      <c r="AA95" s="58">
        <v>484</v>
      </c>
      <c r="AB95" s="58">
        <v>479</v>
      </c>
      <c r="AC95" s="58">
        <v>12</v>
      </c>
      <c r="AD95" s="58">
        <v>473</v>
      </c>
      <c r="AE95" s="58">
        <v>100</v>
      </c>
      <c r="AF95" s="58">
        <v>51</v>
      </c>
      <c r="AG95" s="58">
        <v>15</v>
      </c>
      <c r="AH95" s="58">
        <v>262</v>
      </c>
      <c r="AI95" s="58">
        <v>50</v>
      </c>
      <c r="AJ95" s="58">
        <v>784</v>
      </c>
      <c r="AK95" s="58">
        <v>179</v>
      </c>
      <c r="AL95">
        <v>963</v>
      </c>
      <c r="AM95" t="b">
        <f>IFERROR(MATCH('2017'!A95, '2018'!A:A, 0) &gt;0, FALSE)</f>
        <v>1</v>
      </c>
    </row>
    <row r="96" spans="1:39">
      <c r="A96" s="57" t="s">
        <v>853</v>
      </c>
      <c r="B96" s="57" t="s">
        <v>854</v>
      </c>
      <c r="C96" s="57" t="s">
        <v>5202</v>
      </c>
      <c r="D96" s="57" t="s">
        <v>857</v>
      </c>
      <c r="E96" s="57" t="s">
        <v>858</v>
      </c>
      <c r="F96" s="57" t="s">
        <v>11515</v>
      </c>
      <c r="G96" s="57" t="s">
        <v>14275</v>
      </c>
      <c r="H96" s="57" t="s">
        <v>146</v>
      </c>
      <c r="I96">
        <v>0.2</v>
      </c>
      <c r="J96">
        <v>44.5</v>
      </c>
      <c r="K96" s="58">
        <v>106</v>
      </c>
      <c r="L96" s="58">
        <v>45</v>
      </c>
      <c r="M96" s="58">
        <v>45</v>
      </c>
      <c r="N96" s="58">
        <v>30</v>
      </c>
      <c r="O96" s="58">
        <v>40</v>
      </c>
      <c r="P96" s="58">
        <v>29</v>
      </c>
      <c r="Q96" s="58">
        <v>29</v>
      </c>
      <c r="R96" s="58">
        <v>38</v>
      </c>
      <c r="S96" s="58">
        <v>26</v>
      </c>
      <c r="T96" s="58">
        <v>32</v>
      </c>
      <c r="U96" s="58">
        <v>0</v>
      </c>
      <c r="V96" s="58">
        <v>0</v>
      </c>
      <c r="W96" s="58">
        <v>0</v>
      </c>
      <c r="X96" s="58">
        <v>0</v>
      </c>
      <c r="Y96" s="58">
        <v>35</v>
      </c>
      <c r="Z96" s="58">
        <v>0</v>
      </c>
      <c r="AA96" s="58">
        <v>238</v>
      </c>
      <c r="AB96" s="58">
        <v>217</v>
      </c>
      <c r="AC96" s="58" t="s">
        <v>290</v>
      </c>
      <c r="AD96" s="58">
        <v>21</v>
      </c>
      <c r="AE96" s="58" t="s">
        <v>290</v>
      </c>
      <c r="AF96" s="58">
        <v>0</v>
      </c>
      <c r="AG96" s="58" t="s">
        <v>290</v>
      </c>
      <c r="AH96" s="58">
        <v>388</v>
      </c>
      <c r="AI96" s="58">
        <v>34</v>
      </c>
      <c r="AJ96" s="58">
        <v>455</v>
      </c>
      <c r="AK96" s="58">
        <v>0</v>
      </c>
      <c r="AL96">
        <v>455</v>
      </c>
      <c r="AM96" t="b">
        <f>IFERROR(MATCH('2017'!A96, '2018'!A:A, 0) &gt;0, FALSE)</f>
        <v>1</v>
      </c>
    </row>
    <row r="97" spans="1:39">
      <c r="A97" s="57" t="s">
        <v>859</v>
      </c>
      <c r="B97" s="57" t="s">
        <v>860</v>
      </c>
      <c r="C97" s="57" t="s">
        <v>7882</v>
      </c>
      <c r="D97" s="57" t="s">
        <v>863</v>
      </c>
      <c r="E97" s="57" t="s">
        <v>709</v>
      </c>
      <c r="F97" s="57" t="s">
        <v>11516</v>
      </c>
      <c r="G97" s="57" t="s">
        <v>14276</v>
      </c>
      <c r="H97" s="57" t="s">
        <v>146</v>
      </c>
      <c r="I97">
        <v>1.5</v>
      </c>
      <c r="J97">
        <v>24.5</v>
      </c>
      <c r="K97" s="58">
        <v>64</v>
      </c>
      <c r="L97" s="58">
        <v>27</v>
      </c>
      <c r="M97" s="58">
        <v>40</v>
      </c>
      <c r="N97" s="58">
        <v>31</v>
      </c>
      <c r="O97" s="58">
        <v>34</v>
      </c>
      <c r="P97" s="58">
        <v>23</v>
      </c>
      <c r="Q97" s="58">
        <v>33</v>
      </c>
      <c r="R97" s="58">
        <v>28</v>
      </c>
      <c r="S97" s="58">
        <v>25</v>
      </c>
      <c r="T97" s="58">
        <v>20</v>
      </c>
      <c r="U97" s="58">
        <v>0</v>
      </c>
      <c r="V97" s="58">
        <v>0</v>
      </c>
      <c r="W97" s="58">
        <v>0</v>
      </c>
      <c r="X97" s="58">
        <v>0</v>
      </c>
      <c r="Y97" s="58">
        <v>0</v>
      </c>
      <c r="Z97" s="58">
        <v>0</v>
      </c>
      <c r="AA97" s="58">
        <v>175</v>
      </c>
      <c r="AB97" s="58">
        <v>150</v>
      </c>
      <c r="AC97" s="58">
        <v>0</v>
      </c>
      <c r="AD97" s="58">
        <v>43</v>
      </c>
      <c r="AE97" s="58" t="s">
        <v>290</v>
      </c>
      <c r="AF97" s="58">
        <v>20</v>
      </c>
      <c r="AG97" s="58" t="s">
        <v>290</v>
      </c>
      <c r="AH97" s="58">
        <v>249</v>
      </c>
      <c r="AI97" s="58" t="s">
        <v>290</v>
      </c>
      <c r="AJ97" s="58">
        <v>325</v>
      </c>
      <c r="AK97" s="58">
        <v>0</v>
      </c>
      <c r="AL97">
        <v>325</v>
      </c>
      <c r="AM97" t="b">
        <f>IFERROR(MATCH('2017'!A97, '2018'!A:A, 0) &gt;0, FALSE)</f>
        <v>1</v>
      </c>
    </row>
    <row r="98" spans="1:39">
      <c r="A98" s="57" t="s">
        <v>864</v>
      </c>
      <c r="B98" s="57" t="s">
        <v>865</v>
      </c>
      <c r="C98" s="57" t="s">
        <v>14277</v>
      </c>
      <c r="D98" s="57" t="s">
        <v>867</v>
      </c>
      <c r="E98" s="57" t="s">
        <v>709</v>
      </c>
      <c r="F98" s="57" t="s">
        <v>11517</v>
      </c>
      <c r="G98" s="57" t="s">
        <v>14278</v>
      </c>
      <c r="H98" s="57" t="s">
        <v>146</v>
      </c>
      <c r="I98">
        <v>4.5</v>
      </c>
      <c r="J98">
        <v>31.9</v>
      </c>
      <c r="K98" s="58">
        <v>105</v>
      </c>
      <c r="L98" s="58">
        <v>47</v>
      </c>
      <c r="M98" s="58">
        <v>44</v>
      </c>
      <c r="N98" s="58">
        <v>34</v>
      </c>
      <c r="O98" s="58">
        <v>27</v>
      </c>
      <c r="P98" s="58">
        <v>53</v>
      </c>
      <c r="Q98" s="58">
        <v>42</v>
      </c>
      <c r="R98" s="58">
        <v>46</v>
      </c>
      <c r="S98" s="58">
        <v>42</v>
      </c>
      <c r="T98" s="58">
        <v>27</v>
      </c>
      <c r="U98" s="58">
        <v>0</v>
      </c>
      <c r="V98" s="58">
        <v>0</v>
      </c>
      <c r="W98" s="58">
        <v>0</v>
      </c>
      <c r="X98" s="58">
        <v>0</v>
      </c>
      <c r="Y98" s="58">
        <v>18</v>
      </c>
      <c r="Z98" s="58">
        <v>0</v>
      </c>
      <c r="AA98" s="58">
        <v>265</v>
      </c>
      <c r="AB98" s="58">
        <v>220</v>
      </c>
      <c r="AC98" s="58" t="s">
        <v>290</v>
      </c>
      <c r="AD98" s="58">
        <v>26</v>
      </c>
      <c r="AE98" s="58" t="s">
        <v>290</v>
      </c>
      <c r="AF98" s="58">
        <v>41</v>
      </c>
      <c r="AG98" s="58">
        <v>0</v>
      </c>
      <c r="AH98" s="58">
        <v>408</v>
      </c>
      <c r="AI98" s="58" t="s">
        <v>290</v>
      </c>
      <c r="AJ98" s="58">
        <v>485</v>
      </c>
      <c r="AK98" s="58">
        <v>0</v>
      </c>
      <c r="AL98">
        <v>485</v>
      </c>
      <c r="AM98" t="b">
        <f>IFERROR(MATCH('2017'!A98, '2018'!A:A, 0) &gt;0, FALSE)</f>
        <v>1</v>
      </c>
    </row>
    <row r="99" spans="1:39">
      <c r="A99" s="57" t="s">
        <v>868</v>
      </c>
      <c r="B99" s="57" t="s">
        <v>869</v>
      </c>
      <c r="C99" s="57" t="s">
        <v>11518</v>
      </c>
      <c r="D99" s="57" t="s">
        <v>871</v>
      </c>
      <c r="E99" s="57" t="s">
        <v>641</v>
      </c>
      <c r="F99" s="57" t="s">
        <v>11519</v>
      </c>
      <c r="G99" s="57" t="s">
        <v>14279</v>
      </c>
      <c r="H99" s="57" t="s">
        <v>146</v>
      </c>
      <c r="I99">
        <v>0.2</v>
      </c>
      <c r="J99">
        <v>16.5</v>
      </c>
      <c r="K99" s="58">
        <v>41</v>
      </c>
      <c r="L99" s="58">
        <v>23</v>
      </c>
      <c r="M99" s="58">
        <v>34</v>
      </c>
      <c r="N99" s="58">
        <v>25</v>
      </c>
      <c r="O99" s="58">
        <v>22</v>
      </c>
      <c r="P99" s="58">
        <v>28</v>
      </c>
      <c r="Q99" s="58">
        <v>18</v>
      </c>
      <c r="R99" s="58">
        <v>18</v>
      </c>
      <c r="S99" s="58">
        <v>22</v>
      </c>
      <c r="T99" s="58">
        <v>16</v>
      </c>
      <c r="U99" s="58">
        <v>0</v>
      </c>
      <c r="V99" s="58">
        <v>0</v>
      </c>
      <c r="W99" s="58">
        <v>0</v>
      </c>
      <c r="X99" s="58">
        <v>0</v>
      </c>
      <c r="Y99" s="58">
        <v>14</v>
      </c>
      <c r="Z99" s="58">
        <v>0</v>
      </c>
      <c r="AA99" s="58">
        <v>157</v>
      </c>
      <c r="AB99" s="58">
        <v>104</v>
      </c>
      <c r="AC99" s="58" t="s">
        <v>290</v>
      </c>
      <c r="AD99" s="58">
        <v>81</v>
      </c>
      <c r="AE99" s="58" t="s">
        <v>290</v>
      </c>
      <c r="AF99" s="58">
        <v>32</v>
      </c>
      <c r="AG99" s="58" t="s">
        <v>290</v>
      </c>
      <c r="AH99" s="58">
        <v>139</v>
      </c>
      <c r="AI99" s="58">
        <v>0</v>
      </c>
      <c r="AJ99" s="58">
        <v>261</v>
      </c>
      <c r="AK99" s="58">
        <v>0</v>
      </c>
      <c r="AL99">
        <v>261</v>
      </c>
      <c r="AM99" t="b">
        <f>IFERROR(MATCH('2017'!A99, '2018'!A:A, 0) &gt;0, FALSE)</f>
        <v>1</v>
      </c>
    </row>
    <row r="100" spans="1:39">
      <c r="A100" s="57" t="s">
        <v>879</v>
      </c>
      <c r="B100" s="57" t="s">
        <v>880</v>
      </c>
      <c r="C100" s="57" t="s">
        <v>6273</v>
      </c>
      <c r="D100" s="57" t="s">
        <v>882</v>
      </c>
      <c r="E100" s="57" t="s">
        <v>883</v>
      </c>
      <c r="F100" s="57" t="s">
        <v>11521</v>
      </c>
      <c r="G100" s="57" t="s">
        <v>14280</v>
      </c>
      <c r="H100" s="57" t="s">
        <v>146</v>
      </c>
      <c r="I100">
        <v>0.2</v>
      </c>
      <c r="J100">
        <v>2.5</v>
      </c>
      <c r="K100" s="58">
        <v>64</v>
      </c>
      <c r="L100" s="58">
        <v>29</v>
      </c>
      <c r="M100" s="58">
        <v>15</v>
      </c>
      <c r="N100" s="58">
        <v>34</v>
      </c>
      <c r="O100" s="58">
        <v>36</v>
      </c>
      <c r="P100" s="58">
        <v>39</v>
      </c>
      <c r="Q100" s="58">
        <v>40</v>
      </c>
      <c r="R100" s="58">
        <v>44</v>
      </c>
      <c r="S100" s="58">
        <v>49</v>
      </c>
      <c r="T100" s="58">
        <v>50</v>
      </c>
      <c r="U100" s="58">
        <v>0</v>
      </c>
      <c r="V100" s="58">
        <v>0</v>
      </c>
      <c r="W100" s="58">
        <v>0</v>
      </c>
      <c r="X100" s="58">
        <v>0</v>
      </c>
      <c r="Y100" s="58" t="s">
        <v>290</v>
      </c>
      <c r="Z100" s="58">
        <v>0</v>
      </c>
      <c r="AA100" s="58">
        <v>173</v>
      </c>
      <c r="AB100" s="58">
        <v>231</v>
      </c>
      <c r="AC100" s="58">
        <v>0</v>
      </c>
      <c r="AD100" s="58">
        <v>60</v>
      </c>
      <c r="AE100" s="58" t="s">
        <v>290</v>
      </c>
      <c r="AF100" s="58">
        <v>21</v>
      </c>
      <c r="AG100" s="58" t="s">
        <v>290</v>
      </c>
      <c r="AH100" s="58">
        <v>278</v>
      </c>
      <c r="AI100" s="58">
        <v>37</v>
      </c>
      <c r="AJ100" s="58">
        <v>404</v>
      </c>
      <c r="AK100" s="58">
        <v>0</v>
      </c>
      <c r="AL100">
        <v>404</v>
      </c>
      <c r="AM100" t="b">
        <f>IFERROR(MATCH('2017'!A100, '2018'!A:A, 0) &gt;0, FALSE)</f>
        <v>1</v>
      </c>
    </row>
    <row r="101" spans="1:39">
      <c r="A101" s="57" t="s">
        <v>885</v>
      </c>
      <c r="B101" s="57" t="s">
        <v>401</v>
      </c>
      <c r="C101" s="57" t="s">
        <v>6064</v>
      </c>
      <c r="D101" s="57" t="s">
        <v>888</v>
      </c>
      <c r="E101" s="57" t="s">
        <v>601</v>
      </c>
      <c r="F101" s="57" t="s">
        <v>11522</v>
      </c>
      <c r="G101" s="57" t="s">
        <v>14281</v>
      </c>
      <c r="H101" s="57" t="s">
        <v>146</v>
      </c>
      <c r="I101">
        <v>0.4</v>
      </c>
      <c r="J101">
        <v>2.2999999999999998</v>
      </c>
      <c r="K101" s="58">
        <v>36</v>
      </c>
      <c r="L101" s="58">
        <v>16</v>
      </c>
      <c r="M101" s="58">
        <v>12</v>
      </c>
      <c r="N101" s="58">
        <v>12</v>
      </c>
      <c r="O101" s="58">
        <v>10</v>
      </c>
      <c r="P101" s="58">
        <v>15</v>
      </c>
      <c r="Q101" s="58" t="s">
        <v>290</v>
      </c>
      <c r="R101" s="58">
        <v>21</v>
      </c>
      <c r="S101" s="58">
        <v>13</v>
      </c>
      <c r="T101" s="58">
        <v>17</v>
      </c>
      <c r="U101" s="58">
        <v>0</v>
      </c>
      <c r="V101" s="58">
        <v>0</v>
      </c>
      <c r="W101" s="58">
        <v>0</v>
      </c>
      <c r="X101" s="58">
        <v>0</v>
      </c>
      <c r="Y101" s="58">
        <v>31</v>
      </c>
      <c r="Z101" s="58">
        <v>0</v>
      </c>
      <c r="AA101" s="58">
        <v>81</v>
      </c>
      <c r="AB101" s="58">
        <v>111</v>
      </c>
      <c r="AC101" s="58">
        <v>0</v>
      </c>
      <c r="AD101" s="58" t="s">
        <v>290</v>
      </c>
      <c r="AE101" s="58">
        <v>0</v>
      </c>
      <c r="AF101" s="58" t="s">
        <v>290</v>
      </c>
      <c r="AG101" s="58" t="s">
        <v>290</v>
      </c>
      <c r="AH101" s="58">
        <v>186</v>
      </c>
      <c r="AI101" s="58">
        <v>0</v>
      </c>
      <c r="AJ101" s="58">
        <v>192</v>
      </c>
      <c r="AK101" s="58">
        <v>0</v>
      </c>
      <c r="AL101">
        <v>192</v>
      </c>
      <c r="AM101" t="b">
        <f>IFERROR(MATCH('2017'!A101, '2018'!A:A, 0) &gt;0, FALSE)</f>
        <v>1</v>
      </c>
    </row>
    <row r="102" spans="1:39">
      <c r="A102" s="57" t="s">
        <v>889</v>
      </c>
      <c r="B102" s="57" t="s">
        <v>890</v>
      </c>
      <c r="C102" s="57" t="s">
        <v>5223</v>
      </c>
      <c r="D102" s="57" t="s">
        <v>892</v>
      </c>
      <c r="E102" s="57" t="s">
        <v>595</v>
      </c>
      <c r="F102" s="57" t="s">
        <v>11523</v>
      </c>
      <c r="G102" s="57" t="s">
        <v>14282</v>
      </c>
      <c r="H102" s="57" t="s">
        <v>146</v>
      </c>
      <c r="I102">
        <v>0.2</v>
      </c>
      <c r="J102">
        <v>1.6</v>
      </c>
      <c r="K102" s="58">
        <v>55</v>
      </c>
      <c r="L102" s="58">
        <v>23</v>
      </c>
      <c r="M102" s="58">
        <v>36</v>
      </c>
      <c r="N102" s="58">
        <v>30</v>
      </c>
      <c r="O102" s="58">
        <v>27</v>
      </c>
      <c r="P102" s="58">
        <v>33</v>
      </c>
      <c r="Q102" s="58">
        <v>18</v>
      </c>
      <c r="R102" s="58">
        <v>16</v>
      </c>
      <c r="S102" s="58">
        <v>18</v>
      </c>
      <c r="T102" s="58" t="s">
        <v>290</v>
      </c>
      <c r="U102" s="58">
        <v>0</v>
      </c>
      <c r="V102" s="58">
        <v>0</v>
      </c>
      <c r="W102" s="58">
        <v>0</v>
      </c>
      <c r="X102" s="58">
        <v>0</v>
      </c>
      <c r="Y102" s="58">
        <v>0</v>
      </c>
      <c r="Z102" s="58">
        <v>0</v>
      </c>
      <c r="AA102" s="58">
        <v>130</v>
      </c>
      <c r="AB102" s="58">
        <v>129</v>
      </c>
      <c r="AC102" s="58">
        <v>0</v>
      </c>
      <c r="AD102" s="58">
        <v>19</v>
      </c>
      <c r="AE102" s="58" t="s">
        <v>290</v>
      </c>
      <c r="AF102" s="58">
        <v>16</v>
      </c>
      <c r="AG102" s="58">
        <v>0</v>
      </c>
      <c r="AH102" s="58">
        <v>194</v>
      </c>
      <c r="AI102" s="58">
        <v>26</v>
      </c>
      <c r="AJ102" s="58">
        <v>259</v>
      </c>
      <c r="AK102" s="58">
        <v>0</v>
      </c>
      <c r="AL102">
        <v>259</v>
      </c>
      <c r="AM102" t="b">
        <f>IFERROR(MATCH('2017'!A102, '2018'!A:A, 0) &gt;0, FALSE)</f>
        <v>1</v>
      </c>
    </row>
    <row r="103" spans="1:39">
      <c r="A103" s="57" t="s">
        <v>893</v>
      </c>
      <c r="B103" s="57" t="s">
        <v>894</v>
      </c>
      <c r="C103" s="57" t="s">
        <v>13318</v>
      </c>
      <c r="D103" s="57" t="s">
        <v>897</v>
      </c>
      <c r="E103" s="57" t="s">
        <v>574</v>
      </c>
      <c r="F103" s="57" t="s">
        <v>11524</v>
      </c>
      <c r="G103" s="57" t="s">
        <v>14283</v>
      </c>
      <c r="H103" s="57" t="s">
        <v>146</v>
      </c>
      <c r="I103">
        <v>1.5</v>
      </c>
      <c r="J103">
        <v>2.4</v>
      </c>
      <c r="K103" s="58">
        <v>14</v>
      </c>
      <c r="L103" s="58" t="s">
        <v>290</v>
      </c>
      <c r="M103" s="58">
        <v>18</v>
      </c>
      <c r="N103" s="58">
        <v>25</v>
      </c>
      <c r="O103" s="58">
        <v>20</v>
      </c>
      <c r="P103" s="58">
        <v>36</v>
      </c>
      <c r="Q103" s="58">
        <v>21</v>
      </c>
      <c r="R103" s="58">
        <v>38</v>
      </c>
      <c r="S103" s="58">
        <v>32</v>
      </c>
      <c r="T103" s="58">
        <v>40</v>
      </c>
      <c r="U103" s="58">
        <v>0</v>
      </c>
      <c r="V103" s="58">
        <v>0</v>
      </c>
      <c r="W103" s="58">
        <v>0</v>
      </c>
      <c r="X103" s="58">
        <v>0</v>
      </c>
      <c r="Y103" s="58">
        <v>0</v>
      </c>
      <c r="Z103" s="58">
        <v>0</v>
      </c>
      <c r="AA103" s="58">
        <v>129</v>
      </c>
      <c r="AB103" s="58">
        <v>124</v>
      </c>
      <c r="AC103" s="58">
        <v>0</v>
      </c>
      <c r="AD103" s="58" t="s">
        <v>290</v>
      </c>
      <c r="AE103" s="58" t="s">
        <v>290</v>
      </c>
      <c r="AF103" s="58" t="s">
        <v>290</v>
      </c>
      <c r="AG103" s="58">
        <v>0</v>
      </c>
      <c r="AH103" s="58">
        <v>224</v>
      </c>
      <c r="AI103" s="58">
        <v>18</v>
      </c>
      <c r="AJ103" s="58">
        <v>253</v>
      </c>
      <c r="AK103" s="58">
        <v>0</v>
      </c>
      <c r="AL103">
        <v>253</v>
      </c>
      <c r="AM103" t="b">
        <f>IFERROR(MATCH('2017'!A103, '2018'!A:A, 0) &gt;0, FALSE)</f>
        <v>1</v>
      </c>
    </row>
    <row r="104" spans="1:39">
      <c r="A104" s="57" t="s">
        <v>904</v>
      </c>
      <c r="B104" s="57" t="s">
        <v>11529</v>
      </c>
      <c r="C104" s="57" t="s">
        <v>13319</v>
      </c>
      <c r="D104" s="57" t="s">
        <v>908</v>
      </c>
      <c r="E104" s="57" t="s">
        <v>721</v>
      </c>
      <c r="F104" s="57" t="s">
        <v>11530</v>
      </c>
      <c r="G104" s="57" t="s">
        <v>14284</v>
      </c>
      <c r="H104" s="57" t="s">
        <v>146</v>
      </c>
      <c r="I104">
        <v>1.2</v>
      </c>
      <c r="J104">
        <v>3.2</v>
      </c>
      <c r="K104" s="58">
        <v>20</v>
      </c>
      <c r="L104" s="58">
        <v>20</v>
      </c>
      <c r="M104" s="58">
        <v>15</v>
      </c>
      <c r="N104" s="58">
        <v>23</v>
      </c>
      <c r="O104" s="58">
        <v>28</v>
      </c>
      <c r="P104" s="58">
        <v>20</v>
      </c>
      <c r="Q104" s="58">
        <v>14</v>
      </c>
      <c r="R104" s="58">
        <v>24</v>
      </c>
      <c r="S104" s="58">
        <v>29</v>
      </c>
      <c r="T104" s="58">
        <v>34</v>
      </c>
      <c r="U104" s="58">
        <v>0</v>
      </c>
      <c r="V104" s="58">
        <v>0</v>
      </c>
      <c r="W104" s="58">
        <v>0</v>
      </c>
      <c r="X104" s="58">
        <v>0</v>
      </c>
      <c r="Y104" s="58">
        <v>0</v>
      </c>
      <c r="Z104" s="58">
        <v>0</v>
      </c>
      <c r="AA104" s="58">
        <v>100</v>
      </c>
      <c r="AB104" s="58">
        <v>127</v>
      </c>
      <c r="AC104" s="58">
        <v>0</v>
      </c>
      <c r="AD104" s="58">
        <v>90</v>
      </c>
      <c r="AE104" s="58" t="s">
        <v>290</v>
      </c>
      <c r="AF104" s="58" t="s">
        <v>290</v>
      </c>
      <c r="AG104" s="58">
        <v>0</v>
      </c>
      <c r="AH104" s="58">
        <v>110</v>
      </c>
      <c r="AI104" s="58">
        <v>13</v>
      </c>
      <c r="AJ104" s="58">
        <v>227</v>
      </c>
      <c r="AK104" s="58">
        <v>0</v>
      </c>
      <c r="AL104">
        <v>227</v>
      </c>
      <c r="AM104" t="b">
        <f>IFERROR(MATCH('2017'!A104, '2018'!A:A, 0) &gt;0, FALSE)</f>
        <v>1</v>
      </c>
    </row>
    <row r="105" spans="1:39">
      <c r="A105" s="57" t="s">
        <v>909</v>
      </c>
      <c r="B105" s="57" t="s">
        <v>910</v>
      </c>
      <c r="C105" s="57" t="s">
        <v>13320</v>
      </c>
      <c r="D105" s="57" t="s">
        <v>913</v>
      </c>
      <c r="E105" s="57" t="s">
        <v>613</v>
      </c>
      <c r="F105" s="57" t="s">
        <v>11534</v>
      </c>
      <c r="G105" s="57" t="s">
        <v>14285</v>
      </c>
      <c r="H105" s="57" t="s">
        <v>146</v>
      </c>
      <c r="I105">
        <v>0.1</v>
      </c>
      <c r="J105">
        <v>19.899999999999999</v>
      </c>
      <c r="K105" s="58">
        <v>31</v>
      </c>
      <c r="L105" s="58">
        <v>26</v>
      </c>
      <c r="M105" s="58">
        <v>17</v>
      </c>
      <c r="N105" s="58">
        <v>12</v>
      </c>
      <c r="O105" s="58">
        <v>17</v>
      </c>
      <c r="P105" s="58">
        <v>12</v>
      </c>
      <c r="Q105" s="58">
        <v>11</v>
      </c>
      <c r="R105" s="58">
        <v>17</v>
      </c>
      <c r="S105" s="58" t="s">
        <v>290</v>
      </c>
      <c r="T105" s="58">
        <v>12</v>
      </c>
      <c r="U105" s="58">
        <v>0</v>
      </c>
      <c r="V105" s="58">
        <v>0</v>
      </c>
      <c r="W105" s="58">
        <v>0</v>
      </c>
      <c r="X105" s="58">
        <v>0</v>
      </c>
      <c r="Y105" s="58">
        <v>0</v>
      </c>
      <c r="Z105" s="58">
        <v>0</v>
      </c>
      <c r="AA105" s="58">
        <v>75</v>
      </c>
      <c r="AB105" s="58">
        <v>89</v>
      </c>
      <c r="AC105" s="58">
        <v>0</v>
      </c>
      <c r="AD105" s="58">
        <v>45</v>
      </c>
      <c r="AE105" s="58">
        <v>0</v>
      </c>
      <c r="AF105" s="58">
        <v>26</v>
      </c>
      <c r="AG105" s="58" t="s">
        <v>290</v>
      </c>
      <c r="AH105" s="58">
        <v>88</v>
      </c>
      <c r="AI105" s="58" t="s">
        <v>290</v>
      </c>
      <c r="AJ105" s="58">
        <v>164</v>
      </c>
      <c r="AK105" s="58">
        <v>0</v>
      </c>
      <c r="AL105">
        <v>164</v>
      </c>
      <c r="AM105" t="b">
        <f>IFERROR(MATCH('2017'!A105, '2018'!A:A, 0) &gt;0, FALSE)</f>
        <v>1</v>
      </c>
    </row>
    <row r="106" spans="1:39">
      <c r="A106" s="57" t="s">
        <v>914</v>
      </c>
      <c r="B106" s="57" t="s">
        <v>915</v>
      </c>
      <c r="C106" s="57" t="s">
        <v>14286</v>
      </c>
      <c r="D106" s="57" t="s">
        <v>7931</v>
      </c>
      <c r="E106" s="57" t="s">
        <v>669</v>
      </c>
      <c r="F106" s="57" t="s">
        <v>11536</v>
      </c>
      <c r="G106" s="57" t="s">
        <v>14287</v>
      </c>
      <c r="H106" s="57" t="s">
        <v>146</v>
      </c>
      <c r="I106">
        <v>1.5</v>
      </c>
      <c r="J106">
        <v>3.1</v>
      </c>
      <c r="K106" s="58">
        <v>72</v>
      </c>
      <c r="L106" s="58">
        <v>40</v>
      </c>
      <c r="M106" s="58">
        <v>48</v>
      </c>
      <c r="N106" s="58">
        <v>50</v>
      </c>
      <c r="O106" s="58">
        <v>48</v>
      </c>
      <c r="P106" s="58">
        <v>44</v>
      </c>
      <c r="Q106" s="58">
        <v>44</v>
      </c>
      <c r="R106" s="58">
        <v>52</v>
      </c>
      <c r="S106" s="58">
        <v>38</v>
      </c>
      <c r="T106" s="58">
        <v>46</v>
      </c>
      <c r="U106" s="58">
        <v>0</v>
      </c>
      <c r="V106" s="58">
        <v>0</v>
      </c>
      <c r="W106" s="58">
        <v>0</v>
      </c>
      <c r="X106" s="58">
        <v>0</v>
      </c>
      <c r="Y106" s="58">
        <v>26</v>
      </c>
      <c r="Z106" s="58">
        <v>0</v>
      </c>
      <c r="AA106" s="58">
        <v>264</v>
      </c>
      <c r="AB106" s="58">
        <v>244</v>
      </c>
      <c r="AC106" s="58">
        <v>0</v>
      </c>
      <c r="AD106" s="58">
        <v>14</v>
      </c>
      <c r="AE106" s="58" t="s">
        <v>290</v>
      </c>
      <c r="AF106" s="58">
        <v>16</v>
      </c>
      <c r="AG106" s="58">
        <v>0</v>
      </c>
      <c r="AH106" s="58">
        <v>447</v>
      </c>
      <c r="AI106" s="58">
        <v>26</v>
      </c>
      <c r="AJ106" s="58">
        <v>508</v>
      </c>
      <c r="AK106" s="58">
        <v>0</v>
      </c>
      <c r="AL106">
        <v>508</v>
      </c>
      <c r="AM106" t="b">
        <f>IFERROR(MATCH('2017'!A106, '2018'!A:A, 0) &gt;0, FALSE)</f>
        <v>1</v>
      </c>
    </row>
    <row r="107" spans="1:39">
      <c r="A107" s="57" t="s">
        <v>920</v>
      </c>
      <c r="B107" s="57" t="s">
        <v>921</v>
      </c>
      <c r="C107" s="57" t="s">
        <v>7935</v>
      </c>
      <c r="D107" s="57" t="s">
        <v>924</v>
      </c>
      <c r="E107" s="57" t="s">
        <v>669</v>
      </c>
      <c r="F107" s="57" t="s">
        <v>11537</v>
      </c>
      <c r="G107" s="57" t="s">
        <v>14288</v>
      </c>
      <c r="H107" s="57" t="s">
        <v>146</v>
      </c>
      <c r="I107">
        <v>0.3</v>
      </c>
      <c r="J107">
        <v>28.9</v>
      </c>
      <c r="K107" s="58">
        <v>89</v>
      </c>
      <c r="L107" s="58">
        <v>39</v>
      </c>
      <c r="M107" s="58">
        <v>28</v>
      </c>
      <c r="N107" s="58">
        <v>30</v>
      </c>
      <c r="O107" s="58">
        <v>47</v>
      </c>
      <c r="P107" s="58">
        <v>36</v>
      </c>
      <c r="Q107" s="58">
        <v>43</v>
      </c>
      <c r="R107" s="58">
        <v>41</v>
      </c>
      <c r="S107" s="58">
        <v>47</v>
      </c>
      <c r="T107" s="58">
        <v>57</v>
      </c>
      <c r="U107" s="58">
        <v>0</v>
      </c>
      <c r="V107" s="58">
        <v>0</v>
      </c>
      <c r="W107" s="58">
        <v>0</v>
      </c>
      <c r="X107" s="58">
        <v>0</v>
      </c>
      <c r="Y107" s="58">
        <v>0</v>
      </c>
      <c r="Z107" s="58">
        <v>0</v>
      </c>
      <c r="AA107" s="58">
        <v>225</v>
      </c>
      <c r="AB107" s="58">
        <v>232</v>
      </c>
      <c r="AC107" s="58">
        <v>0</v>
      </c>
      <c r="AD107" s="58" t="s">
        <v>290</v>
      </c>
      <c r="AE107" s="58" t="s">
        <v>290</v>
      </c>
      <c r="AF107" s="58">
        <v>10</v>
      </c>
      <c r="AG107" s="58">
        <v>0</v>
      </c>
      <c r="AH107" s="58">
        <v>405</v>
      </c>
      <c r="AI107" s="58">
        <v>28</v>
      </c>
      <c r="AJ107" s="58">
        <v>457</v>
      </c>
      <c r="AK107" s="58">
        <v>0</v>
      </c>
      <c r="AL107">
        <v>457</v>
      </c>
      <c r="AM107" t="b">
        <f>IFERROR(MATCH('2017'!A107, '2018'!A:A, 0) &gt;0, FALSE)</f>
        <v>1</v>
      </c>
    </row>
    <row r="108" spans="1:39">
      <c r="A108" s="57" t="s">
        <v>926</v>
      </c>
      <c r="B108" s="57" t="s">
        <v>927</v>
      </c>
      <c r="C108" s="57" t="s">
        <v>13322</v>
      </c>
      <c r="D108" s="57" t="s">
        <v>930</v>
      </c>
      <c r="E108" s="57" t="s">
        <v>634</v>
      </c>
      <c r="F108" s="57" t="s">
        <v>13323</v>
      </c>
      <c r="G108" s="57" t="s">
        <v>14289</v>
      </c>
      <c r="H108" s="57" t="s">
        <v>146</v>
      </c>
      <c r="I108">
        <v>0.4</v>
      </c>
      <c r="J108">
        <v>1.6</v>
      </c>
      <c r="K108" s="58">
        <v>104</v>
      </c>
      <c r="L108" s="58">
        <v>30</v>
      </c>
      <c r="M108" s="58">
        <v>0</v>
      </c>
      <c r="N108" s="58">
        <v>0</v>
      </c>
      <c r="O108" s="58">
        <v>0</v>
      </c>
      <c r="P108" s="58">
        <v>0</v>
      </c>
      <c r="Q108" s="58">
        <v>0</v>
      </c>
      <c r="R108" s="58">
        <v>0</v>
      </c>
      <c r="S108" s="58">
        <v>0</v>
      </c>
      <c r="T108" s="58">
        <v>0</v>
      </c>
      <c r="U108" s="58">
        <v>0</v>
      </c>
      <c r="V108" s="58">
        <v>0</v>
      </c>
      <c r="W108" s="58">
        <v>0</v>
      </c>
      <c r="X108" s="58">
        <v>0</v>
      </c>
      <c r="Y108" s="58">
        <v>0</v>
      </c>
      <c r="Z108" s="58">
        <v>0</v>
      </c>
      <c r="AA108" s="58">
        <v>55</v>
      </c>
      <c r="AB108" s="58">
        <v>79</v>
      </c>
      <c r="AC108" s="58" t="s">
        <v>290</v>
      </c>
      <c r="AD108" s="58">
        <v>0</v>
      </c>
      <c r="AE108" s="58">
        <v>0</v>
      </c>
      <c r="AF108" s="58" t="s">
        <v>290</v>
      </c>
      <c r="AG108" s="58">
        <v>0</v>
      </c>
      <c r="AH108" s="58">
        <v>107</v>
      </c>
      <c r="AI108" s="58">
        <v>15</v>
      </c>
      <c r="AJ108" s="58">
        <v>134</v>
      </c>
      <c r="AK108" s="58">
        <v>0</v>
      </c>
      <c r="AL108">
        <v>134</v>
      </c>
      <c r="AM108" t="b">
        <f>IFERROR(MATCH('2017'!A108, '2018'!A:A, 0) &gt;0, FALSE)</f>
        <v>1</v>
      </c>
    </row>
    <row r="109" spans="1:39">
      <c r="A109" s="57" t="s">
        <v>932</v>
      </c>
      <c r="B109" s="57" t="s">
        <v>933</v>
      </c>
      <c r="C109" s="57" t="s">
        <v>14290</v>
      </c>
      <c r="D109" s="57" t="s">
        <v>936</v>
      </c>
      <c r="E109" s="57" t="s">
        <v>937</v>
      </c>
      <c r="F109" s="57" t="s">
        <v>11444</v>
      </c>
      <c r="G109" s="57" t="s">
        <v>14291</v>
      </c>
      <c r="H109" s="57" t="s">
        <v>146</v>
      </c>
      <c r="I109">
        <v>0.3</v>
      </c>
      <c r="J109">
        <v>32.5</v>
      </c>
      <c r="K109" s="58">
        <v>55</v>
      </c>
      <c r="L109" s="58">
        <v>27</v>
      </c>
      <c r="M109" s="58">
        <v>19</v>
      </c>
      <c r="N109" s="58">
        <v>22</v>
      </c>
      <c r="O109" s="58">
        <v>29</v>
      </c>
      <c r="P109" s="58">
        <v>21</v>
      </c>
      <c r="Q109" s="58">
        <v>18</v>
      </c>
      <c r="R109" s="58">
        <v>31</v>
      </c>
      <c r="S109" s="58">
        <v>24</v>
      </c>
      <c r="T109" s="58">
        <v>31</v>
      </c>
      <c r="U109" s="58">
        <v>16</v>
      </c>
      <c r="V109" s="58">
        <v>23</v>
      </c>
      <c r="W109" s="58" t="s">
        <v>290</v>
      </c>
      <c r="X109" s="58">
        <v>11</v>
      </c>
      <c r="Y109" s="58">
        <v>18</v>
      </c>
      <c r="Z109" s="58">
        <v>12</v>
      </c>
      <c r="AA109" s="58">
        <v>179</v>
      </c>
      <c r="AB109" s="58">
        <v>187</v>
      </c>
      <c r="AC109" s="58">
        <v>0</v>
      </c>
      <c r="AD109" s="58">
        <v>124</v>
      </c>
      <c r="AE109" s="58">
        <v>12</v>
      </c>
      <c r="AF109" s="58">
        <v>17</v>
      </c>
      <c r="AG109" s="58">
        <v>0</v>
      </c>
      <c r="AH109" s="58">
        <v>200</v>
      </c>
      <c r="AI109" s="58">
        <v>13</v>
      </c>
      <c r="AJ109" s="58">
        <v>295</v>
      </c>
      <c r="AK109" s="58">
        <v>71</v>
      </c>
      <c r="AL109">
        <v>366</v>
      </c>
      <c r="AM109" t="b">
        <f>IFERROR(MATCH('2017'!A109, '2018'!A:A, 0) &gt;0, FALSE)</f>
        <v>1</v>
      </c>
    </row>
    <row r="110" spans="1:39">
      <c r="A110" s="57" t="s">
        <v>938</v>
      </c>
      <c r="B110" s="57" t="s">
        <v>939</v>
      </c>
      <c r="C110" s="57" t="s">
        <v>14292</v>
      </c>
      <c r="D110" s="57" t="s">
        <v>942</v>
      </c>
      <c r="E110" s="57" t="s">
        <v>877</v>
      </c>
      <c r="F110" s="57" t="s">
        <v>13964</v>
      </c>
      <c r="G110" s="57" t="s">
        <v>14293</v>
      </c>
      <c r="H110" s="57" t="s">
        <v>146</v>
      </c>
      <c r="I110">
        <v>0.6</v>
      </c>
      <c r="J110">
        <v>4.3</v>
      </c>
      <c r="K110" s="58">
        <v>16</v>
      </c>
      <c r="L110" s="58" t="s">
        <v>290</v>
      </c>
      <c r="M110" s="58" t="s">
        <v>290</v>
      </c>
      <c r="N110" s="58" t="s">
        <v>290</v>
      </c>
      <c r="O110" s="58" t="s">
        <v>290</v>
      </c>
      <c r="P110" s="58">
        <v>0</v>
      </c>
      <c r="Q110" s="58" t="s">
        <v>290</v>
      </c>
      <c r="R110" s="58">
        <v>0</v>
      </c>
      <c r="S110" s="58">
        <v>0</v>
      </c>
      <c r="T110" s="58">
        <v>0</v>
      </c>
      <c r="U110" s="58">
        <v>0</v>
      </c>
      <c r="V110" s="58">
        <v>0</v>
      </c>
      <c r="W110" s="58">
        <v>0</v>
      </c>
      <c r="X110" s="58">
        <v>0</v>
      </c>
      <c r="Y110" s="58">
        <v>0</v>
      </c>
      <c r="Z110" s="58">
        <v>0</v>
      </c>
      <c r="AA110" s="58">
        <v>15</v>
      </c>
      <c r="AB110" s="58">
        <v>16</v>
      </c>
      <c r="AC110" s="58">
        <v>0</v>
      </c>
      <c r="AD110" s="58">
        <v>11</v>
      </c>
      <c r="AE110" s="58" t="s">
        <v>290</v>
      </c>
      <c r="AF110" s="58">
        <v>0</v>
      </c>
      <c r="AG110" s="58">
        <v>0</v>
      </c>
      <c r="AH110" s="58">
        <v>16</v>
      </c>
      <c r="AI110" s="58" t="s">
        <v>290</v>
      </c>
      <c r="AJ110" s="58">
        <v>31</v>
      </c>
      <c r="AK110" s="58">
        <v>0</v>
      </c>
      <c r="AL110">
        <v>31</v>
      </c>
      <c r="AM110" t="b">
        <f>IFERROR(MATCH('2017'!A110, '2018'!A:A, 0) &gt;0, FALSE)</f>
        <v>0</v>
      </c>
    </row>
    <row r="111" spans="1:39">
      <c r="A111" s="57" t="s">
        <v>13324</v>
      </c>
      <c r="B111" s="57" t="s">
        <v>13325</v>
      </c>
      <c r="C111" s="57" t="s">
        <v>13326</v>
      </c>
      <c r="D111" s="57" t="s">
        <v>13327</v>
      </c>
      <c r="E111" s="57" t="s">
        <v>574</v>
      </c>
      <c r="F111" s="57" t="s">
        <v>13328</v>
      </c>
      <c r="G111" s="57" t="s">
        <v>14294</v>
      </c>
      <c r="H111" s="57" t="s">
        <v>146</v>
      </c>
      <c r="I111">
        <v>0.1</v>
      </c>
      <c r="J111">
        <v>0.5</v>
      </c>
      <c r="K111" s="58">
        <v>23</v>
      </c>
      <c r="L111" s="58" t="s">
        <v>290</v>
      </c>
      <c r="M111" s="58">
        <v>0</v>
      </c>
      <c r="N111" s="58">
        <v>0</v>
      </c>
      <c r="O111" s="58">
        <v>0</v>
      </c>
      <c r="P111" s="58">
        <v>0</v>
      </c>
      <c r="Q111" s="58">
        <v>0</v>
      </c>
      <c r="R111" s="58">
        <v>0</v>
      </c>
      <c r="S111" s="58">
        <v>0</v>
      </c>
      <c r="T111" s="58">
        <v>0</v>
      </c>
      <c r="U111" s="58">
        <v>0</v>
      </c>
      <c r="V111" s="58">
        <v>0</v>
      </c>
      <c r="W111" s="58">
        <v>0</v>
      </c>
      <c r="X111" s="58">
        <v>0</v>
      </c>
      <c r="Y111" s="58">
        <v>0</v>
      </c>
      <c r="Z111" s="58">
        <v>0</v>
      </c>
      <c r="AA111" s="58">
        <v>14</v>
      </c>
      <c r="AB111" s="58">
        <v>12</v>
      </c>
      <c r="AC111" s="58">
        <v>0</v>
      </c>
      <c r="AD111" s="58" t="s">
        <v>290</v>
      </c>
      <c r="AE111" s="58">
        <v>0</v>
      </c>
      <c r="AF111" s="58" t="s">
        <v>290</v>
      </c>
      <c r="AG111" s="58">
        <v>0</v>
      </c>
      <c r="AH111" s="58">
        <v>21</v>
      </c>
      <c r="AI111" s="58" t="s">
        <v>290</v>
      </c>
      <c r="AJ111" s="58">
        <v>26</v>
      </c>
      <c r="AK111" s="58">
        <v>0</v>
      </c>
      <c r="AL111">
        <v>26</v>
      </c>
      <c r="AM111" t="b">
        <f>IFERROR(MATCH('2017'!A111, '2018'!A:A, 0) &gt;0, FALSE)</f>
        <v>1</v>
      </c>
    </row>
    <row r="112" spans="1:39">
      <c r="A112" s="57" t="s">
        <v>944</v>
      </c>
      <c r="B112" s="57" t="s">
        <v>945</v>
      </c>
      <c r="C112" s="57" t="s">
        <v>5250</v>
      </c>
      <c r="D112" s="57" t="s">
        <v>948</v>
      </c>
      <c r="E112" s="57" t="s">
        <v>883</v>
      </c>
      <c r="F112" s="57" t="s">
        <v>11539</v>
      </c>
      <c r="G112" s="57" t="s">
        <v>14295</v>
      </c>
      <c r="H112" s="57" t="s">
        <v>146</v>
      </c>
      <c r="I112">
        <v>3.5</v>
      </c>
      <c r="J112">
        <v>9.5</v>
      </c>
      <c r="K112" s="58">
        <v>0</v>
      </c>
      <c r="L112" s="58" t="s">
        <v>290</v>
      </c>
      <c r="M112" s="58">
        <v>11</v>
      </c>
      <c r="N112" s="58">
        <v>10</v>
      </c>
      <c r="O112" s="58">
        <v>12</v>
      </c>
      <c r="P112" s="58" t="s">
        <v>290</v>
      </c>
      <c r="Q112" s="58" t="s">
        <v>290</v>
      </c>
      <c r="R112" s="58" t="s">
        <v>290</v>
      </c>
      <c r="S112" s="58">
        <v>10</v>
      </c>
      <c r="T112" s="58" t="s">
        <v>290</v>
      </c>
      <c r="U112" s="58" t="s">
        <v>290</v>
      </c>
      <c r="V112" s="58">
        <v>14</v>
      </c>
      <c r="W112" s="58" t="s">
        <v>290</v>
      </c>
      <c r="X112" s="58" t="s">
        <v>290</v>
      </c>
      <c r="Y112" s="58">
        <v>0</v>
      </c>
      <c r="Z112" s="58">
        <v>0</v>
      </c>
      <c r="AA112" s="58">
        <v>66</v>
      </c>
      <c r="AB112" s="58">
        <v>47</v>
      </c>
      <c r="AC112" s="58" t="s">
        <v>290</v>
      </c>
      <c r="AD112" s="58">
        <v>12</v>
      </c>
      <c r="AE112" s="58">
        <v>13</v>
      </c>
      <c r="AF112" s="58">
        <v>33</v>
      </c>
      <c r="AG112" s="58">
        <v>0</v>
      </c>
      <c r="AH112" s="58">
        <v>42</v>
      </c>
      <c r="AI112" s="58">
        <v>12</v>
      </c>
      <c r="AJ112" s="58">
        <v>78</v>
      </c>
      <c r="AK112" s="58">
        <v>35</v>
      </c>
      <c r="AL112">
        <v>113</v>
      </c>
      <c r="AM112" t="b">
        <f>IFERROR(MATCH('2017'!A112, '2018'!A:A, 0) &gt;0, FALSE)</f>
        <v>1</v>
      </c>
    </row>
    <row r="113" spans="1:39">
      <c r="A113" s="57" t="s">
        <v>957</v>
      </c>
      <c r="B113" s="57" t="s">
        <v>958</v>
      </c>
      <c r="C113" s="57" t="s">
        <v>13330</v>
      </c>
      <c r="D113" s="57" t="s">
        <v>961</v>
      </c>
      <c r="E113" s="57" t="s">
        <v>620</v>
      </c>
      <c r="F113" s="57" t="s">
        <v>13331</v>
      </c>
      <c r="G113" s="57" t="s">
        <v>14296</v>
      </c>
      <c r="H113" s="57" t="s">
        <v>146</v>
      </c>
      <c r="I113">
        <v>0.5</v>
      </c>
      <c r="J113">
        <v>0.1</v>
      </c>
      <c r="K113" s="58">
        <v>0</v>
      </c>
      <c r="L113" s="58">
        <v>0</v>
      </c>
      <c r="M113" s="58">
        <v>0</v>
      </c>
      <c r="N113" s="58">
        <v>0</v>
      </c>
      <c r="O113" s="58">
        <v>0</v>
      </c>
      <c r="P113" s="58">
        <v>0</v>
      </c>
      <c r="Q113" s="58">
        <v>0</v>
      </c>
      <c r="R113" s="58">
        <v>0</v>
      </c>
      <c r="S113" s="58">
        <v>0</v>
      </c>
      <c r="T113" s="58">
        <v>0</v>
      </c>
      <c r="U113" s="58">
        <v>0</v>
      </c>
      <c r="V113" s="58">
        <v>0</v>
      </c>
      <c r="W113" s="58">
        <v>0</v>
      </c>
      <c r="X113" s="58">
        <v>0</v>
      </c>
      <c r="Y113" s="58" t="s">
        <v>290</v>
      </c>
      <c r="Z113" s="58">
        <v>0</v>
      </c>
      <c r="AA113" s="58" t="s">
        <v>290</v>
      </c>
      <c r="AB113" s="58">
        <v>0</v>
      </c>
      <c r="AC113" s="58">
        <v>0</v>
      </c>
      <c r="AD113" s="58" t="s">
        <v>290</v>
      </c>
      <c r="AE113" s="58">
        <v>0</v>
      </c>
      <c r="AF113" s="58">
        <v>0</v>
      </c>
      <c r="AG113" s="58">
        <v>0</v>
      </c>
      <c r="AH113" s="58" t="s">
        <v>290</v>
      </c>
      <c r="AI113" s="58">
        <v>0</v>
      </c>
      <c r="AJ113" s="58" t="s">
        <v>290</v>
      </c>
      <c r="AK113" s="58">
        <v>0</v>
      </c>
      <c r="AL113">
        <v>4</v>
      </c>
      <c r="AM113" t="b">
        <f>IFERROR(MATCH('2017'!A113, '2018'!A:A, 0) &gt;0, FALSE)</f>
        <v>1</v>
      </c>
    </row>
    <row r="114" spans="1:39">
      <c r="A114" s="57" t="s">
        <v>962</v>
      </c>
      <c r="B114" s="57" t="s">
        <v>963</v>
      </c>
      <c r="C114" s="57" t="s">
        <v>11540</v>
      </c>
      <c r="D114" s="57" t="s">
        <v>966</v>
      </c>
      <c r="E114" s="57" t="s">
        <v>767</v>
      </c>
      <c r="F114" s="57" t="s">
        <v>11541</v>
      </c>
      <c r="G114" s="57" t="s">
        <v>14297</v>
      </c>
      <c r="H114" s="57" t="s">
        <v>146</v>
      </c>
      <c r="I114">
        <v>4.5</v>
      </c>
      <c r="J114">
        <v>13.5</v>
      </c>
      <c r="K114" s="58">
        <v>40</v>
      </c>
      <c r="L114" s="58">
        <v>16</v>
      </c>
      <c r="M114" s="58">
        <v>13</v>
      </c>
      <c r="N114" s="58">
        <v>12</v>
      </c>
      <c r="O114" s="58" t="s">
        <v>290</v>
      </c>
      <c r="P114" s="58">
        <v>10</v>
      </c>
      <c r="Q114" s="58" t="s">
        <v>290</v>
      </c>
      <c r="R114" s="58">
        <v>12</v>
      </c>
      <c r="S114" s="58" t="s">
        <v>290</v>
      </c>
      <c r="T114" s="58" t="s">
        <v>290</v>
      </c>
      <c r="U114" s="58">
        <v>0</v>
      </c>
      <c r="V114" s="58">
        <v>0</v>
      </c>
      <c r="W114" s="58">
        <v>0</v>
      </c>
      <c r="X114" s="58">
        <v>0</v>
      </c>
      <c r="Y114" s="58">
        <v>0</v>
      </c>
      <c r="Z114" s="58">
        <v>0</v>
      </c>
      <c r="AA114" s="58">
        <v>54</v>
      </c>
      <c r="AB114" s="58">
        <v>77</v>
      </c>
      <c r="AC114" s="58">
        <v>0</v>
      </c>
      <c r="AD114" s="58">
        <v>27</v>
      </c>
      <c r="AE114" s="58" t="s">
        <v>290</v>
      </c>
      <c r="AF114" s="58" t="s">
        <v>290</v>
      </c>
      <c r="AG114" s="58">
        <v>0</v>
      </c>
      <c r="AH114" s="58">
        <v>92</v>
      </c>
      <c r="AI114" s="58" t="s">
        <v>290</v>
      </c>
      <c r="AJ114" s="58">
        <v>131</v>
      </c>
      <c r="AK114" s="58">
        <v>0</v>
      </c>
      <c r="AL114">
        <v>131</v>
      </c>
      <c r="AM114" t="b">
        <f>IFERROR(MATCH('2017'!A114, '2018'!A:A, 0) &gt;0, FALSE)</f>
        <v>1</v>
      </c>
    </row>
    <row r="115" spans="1:39">
      <c r="A115" s="57" t="s">
        <v>971</v>
      </c>
      <c r="B115" s="57" t="s">
        <v>972</v>
      </c>
      <c r="C115" s="57" t="s">
        <v>5265</v>
      </c>
      <c r="D115" s="57" t="s">
        <v>973</v>
      </c>
      <c r="E115" s="57" t="s">
        <v>955</v>
      </c>
      <c r="F115" s="57" t="s">
        <v>11542</v>
      </c>
      <c r="G115" s="57" t="s">
        <v>14298</v>
      </c>
      <c r="H115" s="57" t="s">
        <v>146</v>
      </c>
      <c r="I115">
        <v>0.3</v>
      </c>
      <c r="J115">
        <v>4.7</v>
      </c>
      <c r="K115" s="58">
        <v>100</v>
      </c>
      <c r="L115" s="58">
        <v>69</v>
      </c>
      <c r="M115" s="58">
        <v>84</v>
      </c>
      <c r="N115" s="58">
        <v>68</v>
      </c>
      <c r="O115" s="58">
        <v>62</v>
      </c>
      <c r="P115" s="58">
        <v>55</v>
      </c>
      <c r="Q115" s="58">
        <v>55</v>
      </c>
      <c r="R115" s="58">
        <v>51</v>
      </c>
      <c r="S115" s="58">
        <v>44</v>
      </c>
      <c r="T115" s="58">
        <v>55</v>
      </c>
      <c r="U115" s="58">
        <v>0</v>
      </c>
      <c r="V115" s="58">
        <v>0</v>
      </c>
      <c r="W115" s="58">
        <v>0</v>
      </c>
      <c r="X115" s="58">
        <v>0</v>
      </c>
      <c r="Y115" s="58" t="s">
        <v>290</v>
      </c>
      <c r="Z115" s="58">
        <v>0</v>
      </c>
      <c r="AA115" s="58">
        <v>314</v>
      </c>
      <c r="AB115" s="58">
        <v>338</v>
      </c>
      <c r="AC115" s="58" t="s">
        <v>290</v>
      </c>
      <c r="AD115" s="58">
        <v>488</v>
      </c>
      <c r="AE115" s="58">
        <v>20</v>
      </c>
      <c r="AF115" s="58" t="s">
        <v>290</v>
      </c>
      <c r="AG115" s="58">
        <v>0</v>
      </c>
      <c r="AH115" s="58">
        <v>133</v>
      </c>
      <c r="AI115" s="58" t="s">
        <v>290</v>
      </c>
      <c r="AJ115" s="58">
        <v>652</v>
      </c>
      <c r="AK115" s="58">
        <v>0</v>
      </c>
      <c r="AL115">
        <v>652</v>
      </c>
      <c r="AM115" t="b">
        <f>IFERROR(MATCH('2017'!A115, '2018'!A:A, 0) &gt;0, FALSE)</f>
        <v>1</v>
      </c>
    </row>
    <row r="116" spans="1:39">
      <c r="A116" s="57" t="s">
        <v>974</v>
      </c>
      <c r="B116" s="57" t="s">
        <v>14299</v>
      </c>
      <c r="C116" s="57" t="s">
        <v>14300</v>
      </c>
      <c r="D116" s="57" t="s">
        <v>978</v>
      </c>
      <c r="E116" s="57" t="s">
        <v>883</v>
      </c>
      <c r="F116" s="57" t="s">
        <v>13333</v>
      </c>
      <c r="G116" s="57" t="s">
        <v>14301</v>
      </c>
      <c r="H116" s="57" t="s">
        <v>146</v>
      </c>
      <c r="I116">
        <v>0.4</v>
      </c>
      <c r="J116">
        <v>14.5</v>
      </c>
      <c r="K116" s="58">
        <v>72</v>
      </c>
      <c r="L116" s="58" t="s">
        <v>290</v>
      </c>
      <c r="M116" s="58" t="s">
        <v>290</v>
      </c>
      <c r="N116" s="58">
        <v>10</v>
      </c>
      <c r="O116" s="58" t="s">
        <v>290</v>
      </c>
      <c r="P116" s="58" t="s">
        <v>290</v>
      </c>
      <c r="Q116" s="58" t="s">
        <v>290</v>
      </c>
      <c r="R116" s="58" t="s">
        <v>290</v>
      </c>
      <c r="S116" s="58" t="s">
        <v>290</v>
      </c>
      <c r="T116" s="58" t="s">
        <v>290</v>
      </c>
      <c r="U116" s="58" t="s">
        <v>290</v>
      </c>
      <c r="V116" s="58" t="s">
        <v>290</v>
      </c>
      <c r="W116" s="58" t="s">
        <v>290</v>
      </c>
      <c r="X116" s="58">
        <v>0</v>
      </c>
      <c r="Y116" s="58" t="s">
        <v>290</v>
      </c>
      <c r="Z116" s="58">
        <v>0</v>
      </c>
      <c r="AA116" s="58">
        <v>78</v>
      </c>
      <c r="AB116" s="58">
        <v>72</v>
      </c>
      <c r="AC116" s="58">
        <v>0</v>
      </c>
      <c r="AD116" s="58">
        <v>67</v>
      </c>
      <c r="AE116" s="58" t="s">
        <v>290</v>
      </c>
      <c r="AF116" s="58" t="s">
        <v>290</v>
      </c>
      <c r="AG116" s="58">
        <v>0</v>
      </c>
      <c r="AH116" s="58">
        <v>67</v>
      </c>
      <c r="AI116" s="58">
        <v>11</v>
      </c>
      <c r="AJ116" s="58">
        <v>145</v>
      </c>
      <c r="AK116" s="58" t="s">
        <v>290</v>
      </c>
      <c r="AL116">
        <v>150</v>
      </c>
      <c r="AM116" t="b">
        <f>IFERROR(MATCH('2017'!A116, '2018'!A:A, 0) &gt;0, FALSE)</f>
        <v>1</v>
      </c>
    </row>
    <row r="117" spans="1:39">
      <c r="A117" s="57" t="s">
        <v>14302</v>
      </c>
      <c r="B117" s="57" t="s">
        <v>14303</v>
      </c>
      <c r="C117" s="57" t="s">
        <v>14304</v>
      </c>
      <c r="D117" s="57" t="s">
        <v>14305</v>
      </c>
      <c r="E117" s="57" t="s">
        <v>767</v>
      </c>
      <c r="F117" s="57" t="s">
        <v>14306</v>
      </c>
      <c r="G117" s="57" t="s">
        <v>14307</v>
      </c>
      <c r="H117" s="57" t="s">
        <v>146</v>
      </c>
      <c r="I117">
        <v>0.9</v>
      </c>
      <c r="J117">
        <v>3.6</v>
      </c>
      <c r="K117" s="58">
        <v>0</v>
      </c>
      <c r="L117" s="58">
        <v>0</v>
      </c>
      <c r="M117" s="58">
        <v>0</v>
      </c>
      <c r="N117" s="58">
        <v>0</v>
      </c>
      <c r="O117" s="58">
        <v>0</v>
      </c>
      <c r="P117" s="58">
        <v>0</v>
      </c>
      <c r="Q117" s="58">
        <v>0</v>
      </c>
      <c r="R117" s="58">
        <v>0</v>
      </c>
      <c r="S117" s="58">
        <v>0</v>
      </c>
      <c r="T117" s="58">
        <v>0</v>
      </c>
      <c r="U117" s="58">
        <v>0</v>
      </c>
      <c r="V117" s="58">
        <v>0</v>
      </c>
      <c r="W117" s="58">
        <v>0</v>
      </c>
      <c r="X117" s="58">
        <v>0</v>
      </c>
      <c r="Y117" s="58" t="s">
        <v>290</v>
      </c>
      <c r="Z117" s="58" t="s">
        <v>290</v>
      </c>
      <c r="AA117" s="58" t="s">
        <v>290</v>
      </c>
      <c r="AB117" s="58" t="s">
        <v>290</v>
      </c>
      <c r="AC117" s="58">
        <v>0</v>
      </c>
      <c r="AD117" s="58">
        <v>0</v>
      </c>
      <c r="AE117" s="58" t="s">
        <v>290</v>
      </c>
      <c r="AF117" s="58" t="s">
        <v>290</v>
      </c>
      <c r="AG117" s="58">
        <v>0</v>
      </c>
      <c r="AH117" s="58">
        <v>11</v>
      </c>
      <c r="AI117" s="58">
        <v>0</v>
      </c>
      <c r="AJ117" s="58" t="s">
        <v>290</v>
      </c>
      <c r="AK117" s="58" t="s">
        <v>290</v>
      </c>
      <c r="AL117">
        <v>14</v>
      </c>
      <c r="AM117" t="b">
        <f>IFERROR(MATCH('2017'!A117, '2018'!A:A, 0) &gt;0, FALSE)</f>
        <v>1</v>
      </c>
    </row>
    <row r="118" spans="1:39">
      <c r="A118" s="57" t="s">
        <v>11543</v>
      </c>
      <c r="B118" s="57" t="s">
        <v>7967</v>
      </c>
      <c r="C118" s="57" t="s">
        <v>7969</v>
      </c>
      <c r="D118" s="57" t="s">
        <v>7970</v>
      </c>
      <c r="E118" s="57" t="s">
        <v>767</v>
      </c>
      <c r="F118" s="57" t="s">
        <v>11544</v>
      </c>
      <c r="G118" s="57" t="s">
        <v>14308</v>
      </c>
      <c r="H118" s="57" t="s">
        <v>146</v>
      </c>
      <c r="I118">
        <v>0</v>
      </c>
      <c r="J118">
        <v>0.4</v>
      </c>
      <c r="K118" s="58">
        <v>15</v>
      </c>
      <c r="L118" s="58" t="s">
        <v>290</v>
      </c>
      <c r="M118" s="58">
        <v>0</v>
      </c>
      <c r="N118" s="58">
        <v>0</v>
      </c>
      <c r="O118" s="58">
        <v>0</v>
      </c>
      <c r="P118" s="58">
        <v>0</v>
      </c>
      <c r="Q118" s="58">
        <v>0</v>
      </c>
      <c r="R118" s="58">
        <v>0</v>
      </c>
      <c r="S118" s="58">
        <v>0</v>
      </c>
      <c r="T118" s="58">
        <v>0</v>
      </c>
      <c r="U118" s="58">
        <v>0</v>
      </c>
      <c r="V118" s="58">
        <v>0</v>
      </c>
      <c r="W118" s="58">
        <v>0</v>
      </c>
      <c r="X118" s="58">
        <v>0</v>
      </c>
      <c r="Y118" s="58">
        <v>0</v>
      </c>
      <c r="Z118" s="58">
        <v>0</v>
      </c>
      <c r="AA118" s="58">
        <v>10</v>
      </c>
      <c r="AB118" s="58" t="s">
        <v>290</v>
      </c>
      <c r="AC118" s="58">
        <v>0</v>
      </c>
      <c r="AD118" s="58">
        <v>10</v>
      </c>
      <c r="AE118" s="58">
        <v>0</v>
      </c>
      <c r="AF118" s="58">
        <v>0</v>
      </c>
      <c r="AG118" s="58">
        <v>0</v>
      </c>
      <c r="AH118" s="58" t="s">
        <v>290</v>
      </c>
      <c r="AI118" s="58">
        <v>0</v>
      </c>
      <c r="AJ118" s="58">
        <v>19</v>
      </c>
      <c r="AK118" s="58">
        <v>0</v>
      </c>
      <c r="AL118">
        <v>19</v>
      </c>
      <c r="AM118" t="b">
        <f>IFERROR(MATCH('2017'!A118, '2018'!A:A, 0) &gt;0, FALSE)</f>
        <v>1</v>
      </c>
    </row>
    <row r="119" spans="1:39">
      <c r="A119" s="57" t="s">
        <v>979</v>
      </c>
      <c r="B119" s="57" t="s">
        <v>980</v>
      </c>
      <c r="C119" s="57" t="s">
        <v>14309</v>
      </c>
      <c r="D119" s="57" t="s">
        <v>983</v>
      </c>
      <c r="E119" s="57" t="s">
        <v>613</v>
      </c>
      <c r="F119" s="57" t="s">
        <v>14310</v>
      </c>
      <c r="G119" s="57" t="s">
        <v>14311</v>
      </c>
      <c r="H119" s="57" t="s">
        <v>146</v>
      </c>
      <c r="I119">
        <v>0.3</v>
      </c>
      <c r="J119">
        <v>37.6</v>
      </c>
      <c r="K119" s="58">
        <v>15</v>
      </c>
      <c r="L119" s="58">
        <v>10</v>
      </c>
      <c r="M119" s="58">
        <v>24</v>
      </c>
      <c r="N119" s="58">
        <v>27</v>
      </c>
      <c r="O119" s="58">
        <v>29</v>
      </c>
      <c r="P119" s="58">
        <v>34</v>
      </c>
      <c r="Q119" s="58">
        <v>22</v>
      </c>
      <c r="R119" s="58">
        <v>31</v>
      </c>
      <c r="S119" s="58">
        <v>24</v>
      </c>
      <c r="T119" s="58">
        <v>30</v>
      </c>
      <c r="U119" s="58">
        <v>0</v>
      </c>
      <c r="V119" s="58">
        <v>0</v>
      </c>
      <c r="W119" s="58">
        <v>0</v>
      </c>
      <c r="X119" s="58">
        <v>0</v>
      </c>
      <c r="Y119" s="58">
        <v>0</v>
      </c>
      <c r="Z119" s="58">
        <v>0</v>
      </c>
      <c r="AA119" s="58">
        <v>112</v>
      </c>
      <c r="AB119" s="58">
        <v>134</v>
      </c>
      <c r="AC119" s="58" t="s">
        <v>290</v>
      </c>
      <c r="AD119" s="58">
        <v>59</v>
      </c>
      <c r="AE119" s="58" t="s">
        <v>290</v>
      </c>
      <c r="AF119" s="58" t="s">
        <v>290</v>
      </c>
      <c r="AG119" s="58">
        <v>0</v>
      </c>
      <c r="AH119" s="58">
        <v>153</v>
      </c>
      <c r="AI119" s="58">
        <v>27</v>
      </c>
      <c r="AJ119" s="58">
        <v>246</v>
      </c>
      <c r="AK119" s="58">
        <v>0</v>
      </c>
      <c r="AL119">
        <v>246</v>
      </c>
      <c r="AM119" t="b">
        <f>IFERROR(MATCH('2017'!A119, '2018'!A:A, 0) &gt;0, FALSE)</f>
        <v>1</v>
      </c>
    </row>
    <row r="120" spans="1:39">
      <c r="A120" s="57" t="s">
        <v>989</v>
      </c>
      <c r="B120" s="57" t="s">
        <v>990</v>
      </c>
      <c r="C120" s="57" t="s">
        <v>7983</v>
      </c>
      <c r="D120" s="57" t="s">
        <v>993</v>
      </c>
      <c r="E120" s="57" t="s">
        <v>877</v>
      </c>
      <c r="F120" s="57" t="s">
        <v>11558</v>
      </c>
      <c r="G120" s="57" t="s">
        <v>14312</v>
      </c>
      <c r="H120" s="57" t="s">
        <v>146</v>
      </c>
      <c r="I120">
        <v>1.3</v>
      </c>
      <c r="J120">
        <v>5.7</v>
      </c>
      <c r="K120" s="58">
        <v>107</v>
      </c>
      <c r="L120" s="58">
        <v>79</v>
      </c>
      <c r="M120" s="58">
        <v>59</v>
      </c>
      <c r="N120" s="58">
        <v>82</v>
      </c>
      <c r="O120" s="58">
        <v>80</v>
      </c>
      <c r="P120" s="58">
        <v>65</v>
      </c>
      <c r="Q120" s="58">
        <v>93</v>
      </c>
      <c r="R120" s="58">
        <v>85</v>
      </c>
      <c r="S120" s="58">
        <v>89</v>
      </c>
      <c r="T120" s="58">
        <v>111</v>
      </c>
      <c r="U120" s="58">
        <v>0</v>
      </c>
      <c r="V120" s="58">
        <v>0</v>
      </c>
      <c r="W120" s="58">
        <v>0</v>
      </c>
      <c r="X120" s="58">
        <v>0</v>
      </c>
      <c r="Y120" s="58">
        <v>0</v>
      </c>
      <c r="Z120" s="58">
        <v>0</v>
      </c>
      <c r="AA120" s="58">
        <v>424</v>
      </c>
      <c r="AB120" s="58">
        <v>426</v>
      </c>
      <c r="AC120" s="58">
        <v>0</v>
      </c>
      <c r="AD120" s="58">
        <v>31</v>
      </c>
      <c r="AE120" s="58" t="s">
        <v>290</v>
      </c>
      <c r="AF120" s="58">
        <v>14</v>
      </c>
      <c r="AG120" s="58">
        <v>0</v>
      </c>
      <c r="AH120" s="58">
        <v>757</v>
      </c>
      <c r="AI120" s="58">
        <v>46</v>
      </c>
      <c r="AJ120" s="58">
        <v>850</v>
      </c>
      <c r="AK120" s="58">
        <v>0</v>
      </c>
      <c r="AL120">
        <v>850</v>
      </c>
      <c r="AM120" t="b">
        <f>IFERROR(MATCH('2017'!A120, '2018'!A:A, 0) &gt;0, FALSE)</f>
        <v>1</v>
      </c>
    </row>
    <row r="121" spans="1:39">
      <c r="A121" s="57" t="s">
        <v>994</v>
      </c>
      <c r="B121" s="57" t="s">
        <v>995</v>
      </c>
      <c r="C121" s="57" t="s">
        <v>11559</v>
      </c>
      <c r="D121" s="57" t="s">
        <v>998</v>
      </c>
      <c r="E121" s="57" t="s">
        <v>613</v>
      </c>
      <c r="F121" s="57" t="s">
        <v>11560</v>
      </c>
      <c r="G121" s="57" t="s">
        <v>14313</v>
      </c>
      <c r="H121" s="57" t="s">
        <v>146</v>
      </c>
      <c r="I121">
        <v>0.7</v>
      </c>
      <c r="J121">
        <v>2.4</v>
      </c>
      <c r="K121" s="58">
        <v>0</v>
      </c>
      <c r="L121" s="58">
        <v>0</v>
      </c>
      <c r="M121" s="58">
        <v>0</v>
      </c>
      <c r="N121" s="58">
        <v>0</v>
      </c>
      <c r="O121" s="58">
        <v>0</v>
      </c>
      <c r="P121" s="58">
        <v>0</v>
      </c>
      <c r="Q121" s="58">
        <v>0</v>
      </c>
      <c r="R121" s="58">
        <v>17</v>
      </c>
      <c r="S121" s="58">
        <v>22</v>
      </c>
      <c r="T121" s="58">
        <v>36</v>
      </c>
      <c r="U121" s="58">
        <v>40</v>
      </c>
      <c r="V121" s="58">
        <v>36</v>
      </c>
      <c r="W121" s="58">
        <v>31</v>
      </c>
      <c r="X121" s="58">
        <v>29</v>
      </c>
      <c r="Y121" s="58" t="s">
        <v>290</v>
      </c>
      <c r="Z121" s="58" t="s">
        <v>290</v>
      </c>
      <c r="AA121" s="58">
        <v>218</v>
      </c>
      <c r="AB121" s="58">
        <v>0</v>
      </c>
      <c r="AC121" s="58">
        <v>0</v>
      </c>
      <c r="AD121" s="58">
        <v>14</v>
      </c>
      <c r="AE121" s="58" t="s">
        <v>290</v>
      </c>
      <c r="AF121" s="58">
        <v>56</v>
      </c>
      <c r="AG121" s="58">
        <v>0</v>
      </c>
      <c r="AH121" s="58">
        <v>129</v>
      </c>
      <c r="AI121" s="58">
        <v>17</v>
      </c>
      <c r="AJ121" s="58">
        <v>80</v>
      </c>
      <c r="AK121" s="58">
        <v>138</v>
      </c>
      <c r="AL121">
        <v>218</v>
      </c>
      <c r="AM121" t="b">
        <f>IFERROR(MATCH('2017'!A121, '2018'!A:A, 0) &gt;0, FALSE)</f>
        <v>1</v>
      </c>
    </row>
    <row r="122" spans="1:39">
      <c r="A122" s="57" t="s">
        <v>999</v>
      </c>
      <c r="B122" s="57" t="s">
        <v>1000</v>
      </c>
      <c r="C122" s="57" t="s">
        <v>13341</v>
      </c>
      <c r="D122" s="57" t="s">
        <v>1003</v>
      </c>
      <c r="E122" s="57" t="s">
        <v>669</v>
      </c>
      <c r="F122" s="57" t="s">
        <v>13343</v>
      </c>
      <c r="G122" s="57" t="s">
        <v>14314</v>
      </c>
      <c r="H122" s="57" t="s">
        <v>146</v>
      </c>
      <c r="I122">
        <v>0.8</v>
      </c>
      <c r="J122">
        <v>2.7</v>
      </c>
      <c r="K122" s="58">
        <v>39</v>
      </c>
      <c r="L122" s="58">
        <v>21</v>
      </c>
      <c r="M122" s="58">
        <v>23</v>
      </c>
      <c r="N122" s="58">
        <v>19</v>
      </c>
      <c r="O122" s="58">
        <v>17</v>
      </c>
      <c r="P122" s="58">
        <v>20</v>
      </c>
      <c r="Q122" s="58">
        <v>15</v>
      </c>
      <c r="R122" s="58">
        <v>11</v>
      </c>
      <c r="S122" s="58">
        <v>16</v>
      </c>
      <c r="T122" s="58">
        <v>19</v>
      </c>
      <c r="U122" s="58">
        <v>13</v>
      </c>
      <c r="V122" s="58">
        <v>0</v>
      </c>
      <c r="W122" s="58">
        <v>0</v>
      </c>
      <c r="X122" s="58">
        <v>0</v>
      </c>
      <c r="Y122" s="58">
        <v>0</v>
      </c>
      <c r="Z122" s="58">
        <v>0</v>
      </c>
      <c r="AA122" s="58">
        <v>108</v>
      </c>
      <c r="AB122" s="58">
        <v>105</v>
      </c>
      <c r="AC122" s="58">
        <v>0</v>
      </c>
      <c r="AD122" s="58">
        <v>205</v>
      </c>
      <c r="AE122" s="58">
        <v>0</v>
      </c>
      <c r="AF122" s="58">
        <v>0</v>
      </c>
      <c r="AG122" s="58">
        <v>0</v>
      </c>
      <c r="AH122" s="58">
        <v>0</v>
      </c>
      <c r="AI122" s="58" t="s">
        <v>290</v>
      </c>
      <c r="AJ122" s="58">
        <v>200</v>
      </c>
      <c r="AK122" s="58">
        <v>13</v>
      </c>
      <c r="AL122">
        <v>213</v>
      </c>
      <c r="AM122" t="b">
        <f>IFERROR(MATCH('2017'!A122, '2018'!A:A, 0) &gt;0, FALSE)</f>
        <v>1</v>
      </c>
    </row>
    <row r="123" spans="1:39">
      <c r="A123" s="57" t="s">
        <v>1004</v>
      </c>
      <c r="B123" s="57" t="s">
        <v>1005</v>
      </c>
      <c r="C123" s="57" t="s">
        <v>5283</v>
      </c>
      <c r="D123" s="57" t="s">
        <v>1008</v>
      </c>
      <c r="E123" s="57" t="s">
        <v>641</v>
      </c>
      <c r="F123" s="57" t="s">
        <v>11561</v>
      </c>
      <c r="G123" s="57" t="s">
        <v>14315</v>
      </c>
      <c r="H123" s="57" t="s">
        <v>146</v>
      </c>
      <c r="I123">
        <v>0.2</v>
      </c>
      <c r="J123">
        <v>2</v>
      </c>
      <c r="K123" s="58">
        <v>0</v>
      </c>
      <c r="L123" s="58">
        <v>0</v>
      </c>
      <c r="M123" s="58">
        <v>0</v>
      </c>
      <c r="N123" s="58">
        <v>0</v>
      </c>
      <c r="O123" s="58">
        <v>0</v>
      </c>
      <c r="P123" s="58">
        <v>0</v>
      </c>
      <c r="Q123" s="58">
        <v>0</v>
      </c>
      <c r="R123" s="58">
        <v>13</v>
      </c>
      <c r="S123" s="58">
        <v>37</v>
      </c>
      <c r="T123" s="58">
        <v>26</v>
      </c>
      <c r="U123" s="58">
        <v>41</v>
      </c>
      <c r="V123" s="58">
        <v>40</v>
      </c>
      <c r="W123" s="58">
        <v>40</v>
      </c>
      <c r="X123" s="58">
        <v>43</v>
      </c>
      <c r="Y123" s="58">
        <v>0</v>
      </c>
      <c r="Z123" s="58">
        <v>0</v>
      </c>
      <c r="AA123" s="58">
        <v>0</v>
      </c>
      <c r="AB123" s="58">
        <v>240</v>
      </c>
      <c r="AC123" s="58">
        <v>0</v>
      </c>
      <c r="AD123" s="58">
        <v>32</v>
      </c>
      <c r="AE123" s="58" t="s">
        <v>290</v>
      </c>
      <c r="AF123" s="58">
        <v>33</v>
      </c>
      <c r="AG123" s="58">
        <v>0</v>
      </c>
      <c r="AH123" s="58">
        <v>155</v>
      </c>
      <c r="AI123" s="58">
        <v>16</v>
      </c>
      <c r="AJ123" s="58">
        <v>76</v>
      </c>
      <c r="AK123" s="58">
        <v>164</v>
      </c>
      <c r="AL123">
        <v>240</v>
      </c>
      <c r="AM123" t="b">
        <f>IFERROR(MATCH('2017'!A123, '2018'!A:A, 0) &gt;0, FALSE)</f>
        <v>1</v>
      </c>
    </row>
    <row r="124" spans="1:39">
      <c r="A124" s="57" t="s">
        <v>1009</v>
      </c>
      <c r="B124" s="57" t="s">
        <v>1010</v>
      </c>
      <c r="C124" s="57" t="s">
        <v>7998</v>
      </c>
      <c r="D124" s="57" t="s">
        <v>1012</v>
      </c>
      <c r="E124" s="57" t="s">
        <v>1013</v>
      </c>
      <c r="F124" s="57" t="s">
        <v>11565</v>
      </c>
      <c r="G124" s="57" t="s">
        <v>14316</v>
      </c>
      <c r="H124" s="57" t="s">
        <v>146</v>
      </c>
      <c r="I124">
        <v>0.1</v>
      </c>
      <c r="J124">
        <v>0.1</v>
      </c>
      <c r="K124" s="58" t="s">
        <v>290</v>
      </c>
      <c r="L124" s="58" t="s">
        <v>290</v>
      </c>
      <c r="M124" s="58">
        <v>0</v>
      </c>
      <c r="N124" s="58" t="s">
        <v>290</v>
      </c>
      <c r="O124" s="58" t="s">
        <v>290</v>
      </c>
      <c r="P124" s="58" t="s">
        <v>290</v>
      </c>
      <c r="Q124" s="58">
        <v>0</v>
      </c>
      <c r="R124" s="58" t="s">
        <v>290</v>
      </c>
      <c r="S124" s="58" t="s">
        <v>290</v>
      </c>
      <c r="T124" s="58" t="s">
        <v>290</v>
      </c>
      <c r="U124" s="58" t="s">
        <v>290</v>
      </c>
      <c r="V124" s="58" t="s">
        <v>290</v>
      </c>
      <c r="W124" s="58">
        <v>0</v>
      </c>
      <c r="X124" s="58">
        <v>0</v>
      </c>
      <c r="Y124" s="58">
        <v>0</v>
      </c>
      <c r="Z124" s="58">
        <v>0</v>
      </c>
      <c r="AA124" s="58" t="s">
        <v>290</v>
      </c>
      <c r="AB124" s="58">
        <v>12</v>
      </c>
      <c r="AC124" s="58">
        <v>0</v>
      </c>
      <c r="AD124" s="58" t="s">
        <v>290</v>
      </c>
      <c r="AE124" s="58">
        <v>0</v>
      </c>
      <c r="AF124" s="58" t="s">
        <v>290</v>
      </c>
      <c r="AG124" s="58" t="s">
        <v>290</v>
      </c>
      <c r="AH124" s="58" t="s">
        <v>290</v>
      </c>
      <c r="AI124" s="58" t="s">
        <v>290</v>
      </c>
      <c r="AJ124" s="58">
        <v>13</v>
      </c>
      <c r="AK124" s="58" t="s">
        <v>290</v>
      </c>
      <c r="AL124">
        <v>19</v>
      </c>
      <c r="AM124" t="b">
        <f>IFERROR(MATCH('2017'!A124, '2018'!A:A, 0) &gt;0, FALSE)</f>
        <v>1</v>
      </c>
    </row>
    <row r="125" spans="1:39">
      <c r="A125" s="57" t="s">
        <v>1027</v>
      </c>
      <c r="B125" s="57" t="s">
        <v>1028</v>
      </c>
      <c r="C125" s="57" t="s">
        <v>11574</v>
      </c>
      <c r="D125" s="57" t="s">
        <v>11575</v>
      </c>
      <c r="E125" s="57" t="s">
        <v>1098</v>
      </c>
      <c r="F125" s="57" t="s">
        <v>11576</v>
      </c>
      <c r="G125" s="57" t="s">
        <v>14317</v>
      </c>
      <c r="H125" s="57" t="s">
        <v>146</v>
      </c>
      <c r="I125">
        <v>2.5</v>
      </c>
      <c r="J125">
        <v>1.4</v>
      </c>
      <c r="K125" s="58">
        <v>0</v>
      </c>
      <c r="L125" s="58">
        <v>12</v>
      </c>
      <c r="M125" s="58">
        <v>11</v>
      </c>
      <c r="N125" s="58">
        <v>11</v>
      </c>
      <c r="O125" s="58">
        <v>12</v>
      </c>
      <c r="P125" s="58">
        <v>13</v>
      </c>
      <c r="Q125" s="58">
        <v>14</v>
      </c>
      <c r="R125" s="58" t="s">
        <v>290</v>
      </c>
      <c r="S125" s="58">
        <v>10</v>
      </c>
      <c r="T125" s="58" t="s">
        <v>290</v>
      </c>
      <c r="U125" s="58">
        <v>0</v>
      </c>
      <c r="V125" s="58">
        <v>0</v>
      </c>
      <c r="W125" s="58">
        <v>0</v>
      </c>
      <c r="X125" s="58">
        <v>0</v>
      </c>
      <c r="Y125" s="58">
        <v>17</v>
      </c>
      <c r="Z125" s="58">
        <v>0</v>
      </c>
      <c r="AA125" s="58">
        <v>49</v>
      </c>
      <c r="AB125" s="58">
        <v>59</v>
      </c>
      <c r="AC125" s="58">
        <v>0</v>
      </c>
      <c r="AD125" s="58" t="s">
        <v>290</v>
      </c>
      <c r="AE125" s="58" t="s">
        <v>290</v>
      </c>
      <c r="AF125" s="58" t="s">
        <v>290</v>
      </c>
      <c r="AG125" s="58">
        <v>0</v>
      </c>
      <c r="AH125" s="58">
        <v>74</v>
      </c>
      <c r="AI125" s="58">
        <v>23</v>
      </c>
      <c r="AJ125" s="58">
        <v>108</v>
      </c>
      <c r="AK125" s="58">
        <v>0</v>
      </c>
      <c r="AL125">
        <v>108</v>
      </c>
      <c r="AM125" t="b">
        <f>IFERROR(MATCH('2017'!A125, '2018'!A:A, 0) &gt;0, FALSE)</f>
        <v>1</v>
      </c>
    </row>
    <row r="126" spans="1:39">
      <c r="A126" s="57" t="s">
        <v>1032</v>
      </c>
      <c r="B126" s="57" t="s">
        <v>1033</v>
      </c>
      <c r="C126" s="57" t="s">
        <v>8007</v>
      </c>
      <c r="D126" s="57" t="s">
        <v>1035</v>
      </c>
      <c r="E126" s="57" t="s">
        <v>1020</v>
      </c>
      <c r="F126" s="57" t="s">
        <v>11577</v>
      </c>
      <c r="G126" s="57" t="s">
        <v>14318</v>
      </c>
      <c r="H126" s="57" t="s">
        <v>146</v>
      </c>
      <c r="I126">
        <v>2.4</v>
      </c>
      <c r="J126">
        <v>73.900000000000006</v>
      </c>
      <c r="K126" s="58">
        <v>0</v>
      </c>
      <c r="L126" s="58">
        <v>0</v>
      </c>
      <c r="M126" s="58">
        <v>0</v>
      </c>
      <c r="N126" s="58">
        <v>0</v>
      </c>
      <c r="O126" s="58">
        <v>0</v>
      </c>
      <c r="P126" s="58">
        <v>0</v>
      </c>
      <c r="Q126" s="58">
        <v>0</v>
      </c>
      <c r="R126" s="58">
        <v>0</v>
      </c>
      <c r="S126" s="58">
        <v>0</v>
      </c>
      <c r="T126" s="58">
        <v>0</v>
      </c>
      <c r="U126" s="58">
        <v>302</v>
      </c>
      <c r="V126" s="58">
        <v>294</v>
      </c>
      <c r="W126" s="58">
        <v>312</v>
      </c>
      <c r="X126" s="58">
        <v>280</v>
      </c>
      <c r="Y126" s="58">
        <v>0</v>
      </c>
      <c r="Z126" s="58">
        <v>0</v>
      </c>
      <c r="AA126" s="58">
        <v>565</v>
      </c>
      <c r="AB126" s="58">
        <v>623</v>
      </c>
      <c r="AC126" s="58" t="s">
        <v>290</v>
      </c>
      <c r="AD126" s="58">
        <v>22</v>
      </c>
      <c r="AE126" s="58">
        <v>77</v>
      </c>
      <c r="AF126" s="58">
        <v>195</v>
      </c>
      <c r="AG126" s="58" t="s">
        <v>290</v>
      </c>
      <c r="AH126" s="58">
        <v>839</v>
      </c>
      <c r="AI126" s="58">
        <v>51</v>
      </c>
      <c r="AJ126" s="58">
        <v>0</v>
      </c>
      <c r="AK126" s="58">
        <v>1188</v>
      </c>
      <c r="AL126">
        <v>1188</v>
      </c>
      <c r="AM126" t="b">
        <f>IFERROR(MATCH('2017'!A126, '2018'!A:A, 0) &gt;0, FALSE)</f>
        <v>1</v>
      </c>
    </row>
    <row r="127" spans="1:39">
      <c r="A127" s="57" t="s">
        <v>11578</v>
      </c>
      <c r="B127" s="57" t="s">
        <v>8009</v>
      </c>
      <c r="C127" s="57" t="s">
        <v>8011</v>
      </c>
      <c r="D127" s="57" t="s">
        <v>8012</v>
      </c>
      <c r="E127" s="57" t="s">
        <v>8013</v>
      </c>
      <c r="F127" s="57" t="s">
        <v>11579</v>
      </c>
      <c r="G127" s="57" t="s">
        <v>14319</v>
      </c>
      <c r="H127" s="57" t="s">
        <v>146</v>
      </c>
      <c r="I127">
        <v>0.2</v>
      </c>
      <c r="J127">
        <v>2.8</v>
      </c>
      <c r="K127" s="58">
        <v>0</v>
      </c>
      <c r="L127" s="58">
        <v>0</v>
      </c>
      <c r="M127" s="58">
        <v>0</v>
      </c>
      <c r="N127" s="58">
        <v>0</v>
      </c>
      <c r="O127" s="58">
        <v>0</v>
      </c>
      <c r="P127" s="58">
        <v>0</v>
      </c>
      <c r="Q127" s="58">
        <v>0</v>
      </c>
      <c r="R127" s="58">
        <v>0</v>
      </c>
      <c r="S127" s="58">
        <v>0</v>
      </c>
      <c r="T127" s="58">
        <v>0</v>
      </c>
      <c r="U127" s="58">
        <v>70</v>
      </c>
      <c r="V127" s="58">
        <v>73</v>
      </c>
      <c r="W127" s="58">
        <v>104</v>
      </c>
      <c r="X127" s="58">
        <v>78</v>
      </c>
      <c r="Y127" s="58">
        <v>0</v>
      </c>
      <c r="Z127" s="58">
        <v>0</v>
      </c>
      <c r="AA127" s="58">
        <v>189</v>
      </c>
      <c r="AB127" s="58">
        <v>136</v>
      </c>
      <c r="AC127" s="58">
        <v>0</v>
      </c>
      <c r="AD127" s="58">
        <v>31</v>
      </c>
      <c r="AE127" s="58">
        <v>22</v>
      </c>
      <c r="AF127" s="58">
        <v>121</v>
      </c>
      <c r="AG127" s="58">
        <v>0</v>
      </c>
      <c r="AH127" s="58">
        <v>144</v>
      </c>
      <c r="AI127" s="58" t="s">
        <v>290</v>
      </c>
      <c r="AJ127" s="58">
        <v>0</v>
      </c>
      <c r="AK127" s="58">
        <v>325</v>
      </c>
      <c r="AL127">
        <v>325</v>
      </c>
      <c r="AM127" t="b">
        <f>IFERROR(MATCH('2017'!A127, '2018'!A:A, 0) &gt;0, FALSE)</f>
        <v>1</v>
      </c>
    </row>
    <row r="128" spans="1:39">
      <c r="A128" s="57" t="s">
        <v>11581</v>
      </c>
      <c r="B128" s="57" t="s">
        <v>8016</v>
      </c>
      <c r="C128" s="57" t="s">
        <v>13348</v>
      </c>
      <c r="D128" s="57" t="s">
        <v>8019</v>
      </c>
      <c r="E128" s="57" t="s">
        <v>1092</v>
      </c>
      <c r="F128" s="57" t="s">
        <v>11582</v>
      </c>
      <c r="G128" s="57" t="s">
        <v>14320</v>
      </c>
      <c r="H128" s="57" t="s">
        <v>146</v>
      </c>
      <c r="I128">
        <v>4.9000000000000004</v>
      </c>
      <c r="J128">
        <v>19.399999999999999</v>
      </c>
      <c r="K128" s="58">
        <v>0</v>
      </c>
      <c r="L128" s="58">
        <v>0</v>
      </c>
      <c r="M128" s="58">
        <v>0</v>
      </c>
      <c r="N128" s="58">
        <v>0</v>
      </c>
      <c r="O128" s="58">
        <v>0</v>
      </c>
      <c r="P128" s="58">
        <v>0</v>
      </c>
      <c r="Q128" s="58">
        <v>0</v>
      </c>
      <c r="R128" s="58">
        <v>0</v>
      </c>
      <c r="S128" s="58">
        <v>0</v>
      </c>
      <c r="T128" s="58">
        <v>0</v>
      </c>
      <c r="U128" s="58">
        <v>80</v>
      </c>
      <c r="V128" s="58">
        <v>91</v>
      </c>
      <c r="W128" s="58">
        <v>117</v>
      </c>
      <c r="X128" s="58">
        <v>88</v>
      </c>
      <c r="Y128" s="58">
        <v>0</v>
      </c>
      <c r="Z128" s="58">
        <v>0</v>
      </c>
      <c r="AA128" s="58">
        <v>162</v>
      </c>
      <c r="AB128" s="58">
        <v>214</v>
      </c>
      <c r="AC128" s="58">
        <v>0</v>
      </c>
      <c r="AD128" s="58" t="s">
        <v>290</v>
      </c>
      <c r="AE128" s="58">
        <v>166</v>
      </c>
      <c r="AF128" s="58">
        <v>112</v>
      </c>
      <c r="AG128" s="58">
        <v>0</v>
      </c>
      <c r="AH128" s="58">
        <v>68</v>
      </c>
      <c r="AI128" s="58">
        <v>27</v>
      </c>
      <c r="AJ128" s="58">
        <v>0</v>
      </c>
      <c r="AK128" s="58">
        <v>376</v>
      </c>
      <c r="AL128">
        <v>376</v>
      </c>
      <c r="AM128" t="b">
        <f>IFERROR(MATCH('2017'!A128, '2018'!A:A, 0) &gt;0, FALSE)</f>
        <v>1</v>
      </c>
    </row>
    <row r="129" spans="1:39">
      <c r="A129" s="57" t="s">
        <v>1036</v>
      </c>
      <c r="B129" s="57" t="s">
        <v>1037</v>
      </c>
      <c r="C129" s="57" t="s">
        <v>14321</v>
      </c>
      <c r="D129" s="57" t="s">
        <v>1040</v>
      </c>
      <c r="E129" s="57" t="s">
        <v>1041</v>
      </c>
      <c r="F129" s="57" t="s">
        <v>11584</v>
      </c>
      <c r="G129" s="57" t="s">
        <v>14322</v>
      </c>
      <c r="H129" s="57" t="s">
        <v>146</v>
      </c>
      <c r="I129">
        <v>0.2</v>
      </c>
      <c r="J129">
        <v>1.1000000000000001</v>
      </c>
      <c r="K129" s="58">
        <v>134</v>
      </c>
      <c r="L129" s="58">
        <v>15</v>
      </c>
      <c r="M129" s="58">
        <v>0</v>
      </c>
      <c r="N129" s="58">
        <v>0</v>
      </c>
      <c r="O129" s="58">
        <v>0</v>
      </c>
      <c r="P129" s="58">
        <v>0</v>
      </c>
      <c r="Q129" s="58">
        <v>0</v>
      </c>
      <c r="R129" s="58">
        <v>0</v>
      </c>
      <c r="S129" s="58">
        <v>0</v>
      </c>
      <c r="T129" s="58">
        <v>0</v>
      </c>
      <c r="U129" s="58">
        <v>0</v>
      </c>
      <c r="V129" s="58">
        <v>0</v>
      </c>
      <c r="W129" s="58">
        <v>0</v>
      </c>
      <c r="X129" s="58">
        <v>0</v>
      </c>
      <c r="Y129" s="58" t="s">
        <v>290</v>
      </c>
      <c r="Z129" s="58">
        <v>0</v>
      </c>
      <c r="AA129" s="58">
        <v>73</v>
      </c>
      <c r="AB129" s="58">
        <v>77</v>
      </c>
      <c r="AC129" s="58">
        <v>0</v>
      </c>
      <c r="AD129" s="58" t="s">
        <v>290</v>
      </c>
      <c r="AE129" s="58" t="s">
        <v>290</v>
      </c>
      <c r="AF129" s="58" t="s">
        <v>290</v>
      </c>
      <c r="AG129" s="58">
        <v>0</v>
      </c>
      <c r="AH129" s="58">
        <v>112</v>
      </c>
      <c r="AI129" s="58">
        <v>17</v>
      </c>
      <c r="AJ129" s="58">
        <v>150</v>
      </c>
      <c r="AK129" s="58">
        <v>0</v>
      </c>
      <c r="AL129">
        <v>150</v>
      </c>
      <c r="AM129" t="b">
        <f>IFERROR(MATCH('2017'!A129, '2018'!A:A, 0) &gt;0, FALSE)</f>
        <v>0</v>
      </c>
    </row>
    <row r="130" spans="1:39">
      <c r="A130" s="57" t="s">
        <v>1043</v>
      </c>
      <c r="B130" s="57" t="s">
        <v>1044</v>
      </c>
      <c r="C130" s="57" t="s">
        <v>14323</v>
      </c>
      <c r="D130" s="57" t="s">
        <v>1046</v>
      </c>
      <c r="E130" s="57" t="s">
        <v>1041</v>
      </c>
      <c r="F130" s="57" t="s">
        <v>11586</v>
      </c>
      <c r="G130" s="57" t="s">
        <v>14324</v>
      </c>
      <c r="H130" s="57" t="s">
        <v>146</v>
      </c>
      <c r="I130">
        <v>0.5</v>
      </c>
      <c r="J130">
        <v>4</v>
      </c>
      <c r="K130" s="58">
        <v>0</v>
      </c>
      <c r="L130" s="58">
        <v>0</v>
      </c>
      <c r="M130" s="58">
        <v>0</v>
      </c>
      <c r="N130" s="58">
        <v>0</v>
      </c>
      <c r="O130" s="58">
        <v>0</v>
      </c>
      <c r="P130" s="58">
        <v>0</v>
      </c>
      <c r="Q130" s="58">
        <v>0</v>
      </c>
      <c r="R130" s="58">
        <v>0</v>
      </c>
      <c r="S130" s="58">
        <v>0</v>
      </c>
      <c r="T130" s="58">
        <v>0</v>
      </c>
      <c r="U130" s="58">
        <v>126</v>
      </c>
      <c r="V130" s="58">
        <v>102</v>
      </c>
      <c r="W130" s="58">
        <v>103</v>
      </c>
      <c r="X130" s="58">
        <v>124</v>
      </c>
      <c r="Y130" s="58">
        <v>0</v>
      </c>
      <c r="Z130" s="58">
        <v>0</v>
      </c>
      <c r="AA130" s="58">
        <v>455</v>
      </c>
      <c r="AB130" s="58">
        <v>0</v>
      </c>
      <c r="AC130" s="58">
        <v>13</v>
      </c>
      <c r="AD130" s="58">
        <v>23</v>
      </c>
      <c r="AE130" s="58">
        <v>65</v>
      </c>
      <c r="AF130" s="58">
        <v>116</v>
      </c>
      <c r="AG130" s="58" t="s">
        <v>290</v>
      </c>
      <c r="AH130" s="58">
        <v>191</v>
      </c>
      <c r="AI130" s="58">
        <v>45</v>
      </c>
      <c r="AJ130" s="58">
        <v>0</v>
      </c>
      <c r="AK130" s="58">
        <v>455</v>
      </c>
      <c r="AL130">
        <v>455</v>
      </c>
      <c r="AM130" t="b">
        <f>IFERROR(MATCH('2017'!A130, '2018'!A:A, 0) &gt;0, FALSE)</f>
        <v>1</v>
      </c>
    </row>
    <row r="131" spans="1:39">
      <c r="A131" s="57" t="s">
        <v>1047</v>
      </c>
      <c r="B131" s="57" t="s">
        <v>8029</v>
      </c>
      <c r="C131" s="57" t="s">
        <v>5094</v>
      </c>
      <c r="D131" s="57" t="s">
        <v>1051</v>
      </c>
      <c r="E131" s="57" t="s">
        <v>1052</v>
      </c>
      <c r="F131" s="57" t="s">
        <v>11587</v>
      </c>
      <c r="G131" s="57" t="s">
        <v>14325</v>
      </c>
      <c r="H131" s="57" t="s">
        <v>146</v>
      </c>
      <c r="I131">
        <v>0.3</v>
      </c>
      <c r="J131">
        <v>18.100000000000001</v>
      </c>
      <c r="K131" s="58">
        <v>0</v>
      </c>
      <c r="L131" s="58">
        <v>0</v>
      </c>
      <c r="M131" s="58">
        <v>0</v>
      </c>
      <c r="N131" s="58">
        <v>0</v>
      </c>
      <c r="O131" s="58">
        <v>0</v>
      </c>
      <c r="P131" s="58">
        <v>0</v>
      </c>
      <c r="Q131" s="58">
        <v>0</v>
      </c>
      <c r="R131" s="58">
        <v>0</v>
      </c>
      <c r="S131" s="58">
        <v>0</v>
      </c>
      <c r="T131" s="58">
        <v>0</v>
      </c>
      <c r="U131" s="58">
        <v>79</v>
      </c>
      <c r="V131" s="58">
        <v>58</v>
      </c>
      <c r="W131" s="58">
        <v>44</v>
      </c>
      <c r="X131" s="58">
        <v>40</v>
      </c>
      <c r="Y131" s="58">
        <v>0</v>
      </c>
      <c r="Z131" s="58">
        <v>38</v>
      </c>
      <c r="AA131" s="58">
        <v>108</v>
      </c>
      <c r="AB131" s="58">
        <v>151</v>
      </c>
      <c r="AC131" s="58">
        <v>0</v>
      </c>
      <c r="AD131" s="58" t="s">
        <v>290</v>
      </c>
      <c r="AE131" s="58">
        <v>119</v>
      </c>
      <c r="AF131" s="58">
        <v>58</v>
      </c>
      <c r="AG131" s="58">
        <v>0</v>
      </c>
      <c r="AH131" s="58">
        <v>53</v>
      </c>
      <c r="AI131" s="58">
        <v>20</v>
      </c>
      <c r="AJ131" s="58">
        <v>0</v>
      </c>
      <c r="AK131" s="58">
        <v>259</v>
      </c>
      <c r="AL131">
        <v>259</v>
      </c>
      <c r="AM131" t="b">
        <f>IFERROR(MATCH('2017'!A131, '2018'!A:A, 0) &gt;0, FALSE)</f>
        <v>1</v>
      </c>
    </row>
    <row r="132" spans="1:39">
      <c r="A132" s="57" t="s">
        <v>11588</v>
      </c>
      <c r="B132" s="57" t="s">
        <v>3329</v>
      </c>
      <c r="C132" s="57" t="s">
        <v>14326</v>
      </c>
      <c r="D132" s="57" t="s">
        <v>11590</v>
      </c>
      <c r="E132" s="57" t="s">
        <v>11591</v>
      </c>
      <c r="F132" s="57" t="s">
        <v>11592</v>
      </c>
      <c r="G132" s="57" t="s">
        <v>14327</v>
      </c>
      <c r="H132" s="57" t="s">
        <v>146</v>
      </c>
      <c r="I132">
        <v>0.5</v>
      </c>
      <c r="J132">
        <v>4.5</v>
      </c>
      <c r="K132" s="58" t="s">
        <v>290</v>
      </c>
      <c r="L132" s="58" t="s">
        <v>290</v>
      </c>
      <c r="M132" s="58" t="s">
        <v>290</v>
      </c>
      <c r="N132" s="58" t="s">
        <v>290</v>
      </c>
      <c r="O132" s="58" t="s">
        <v>290</v>
      </c>
      <c r="P132" s="58" t="s">
        <v>290</v>
      </c>
      <c r="Q132" s="58" t="s">
        <v>290</v>
      </c>
      <c r="R132" s="58">
        <v>0</v>
      </c>
      <c r="S132" s="58" t="s">
        <v>290</v>
      </c>
      <c r="T132" s="58" t="s">
        <v>290</v>
      </c>
      <c r="U132" s="58">
        <v>0</v>
      </c>
      <c r="V132" s="58">
        <v>0</v>
      </c>
      <c r="W132" s="58">
        <v>0</v>
      </c>
      <c r="X132" s="58">
        <v>0</v>
      </c>
      <c r="Y132" s="58">
        <v>0</v>
      </c>
      <c r="Z132" s="58">
        <v>0</v>
      </c>
      <c r="AA132" s="58">
        <v>27</v>
      </c>
      <c r="AB132" s="58">
        <v>19</v>
      </c>
      <c r="AC132" s="58">
        <v>0</v>
      </c>
      <c r="AD132" s="58">
        <v>0</v>
      </c>
      <c r="AE132" s="58">
        <v>0</v>
      </c>
      <c r="AF132" s="58" t="s">
        <v>290</v>
      </c>
      <c r="AG132" s="58">
        <v>0</v>
      </c>
      <c r="AH132" s="58">
        <v>30</v>
      </c>
      <c r="AI132" s="58" t="s">
        <v>290</v>
      </c>
      <c r="AJ132" s="58">
        <v>46</v>
      </c>
      <c r="AK132" s="58">
        <v>0</v>
      </c>
      <c r="AL132">
        <v>46</v>
      </c>
      <c r="AM132" t="b">
        <f>IFERROR(MATCH('2017'!A132, '2018'!A:A, 0) &gt;0, FALSE)</f>
        <v>0</v>
      </c>
    </row>
    <row r="133" spans="1:39">
      <c r="A133" s="57" t="s">
        <v>4571</v>
      </c>
      <c r="B133" s="57" t="s">
        <v>446</v>
      </c>
      <c r="C133" s="57" t="s">
        <v>13351</v>
      </c>
      <c r="D133" s="57" t="s">
        <v>4573</v>
      </c>
      <c r="E133" s="57" t="s">
        <v>4574</v>
      </c>
      <c r="F133" s="57" t="s">
        <v>11594</v>
      </c>
      <c r="G133" s="57" t="s">
        <v>14328</v>
      </c>
      <c r="H133" s="57" t="s">
        <v>146</v>
      </c>
      <c r="I133">
        <v>0.2</v>
      </c>
      <c r="J133">
        <v>0.7</v>
      </c>
      <c r="K133" s="58" t="s">
        <v>290</v>
      </c>
      <c r="L133" s="58" t="s">
        <v>290</v>
      </c>
      <c r="M133" s="58" t="s">
        <v>290</v>
      </c>
      <c r="N133" s="58" t="s">
        <v>290</v>
      </c>
      <c r="O133" s="58" t="s">
        <v>290</v>
      </c>
      <c r="P133" s="58" t="s">
        <v>290</v>
      </c>
      <c r="Q133" s="58" t="s">
        <v>290</v>
      </c>
      <c r="R133" s="58" t="s">
        <v>290</v>
      </c>
      <c r="S133" s="58" t="s">
        <v>290</v>
      </c>
      <c r="T133" s="58" t="s">
        <v>290</v>
      </c>
      <c r="U133" s="58">
        <v>0</v>
      </c>
      <c r="V133" s="58">
        <v>0</v>
      </c>
      <c r="W133" s="58">
        <v>0</v>
      </c>
      <c r="X133" s="58">
        <v>0</v>
      </c>
      <c r="Y133" s="58">
        <v>0</v>
      </c>
      <c r="Z133" s="58">
        <v>0</v>
      </c>
      <c r="AA133" s="58">
        <v>33</v>
      </c>
      <c r="AB133" s="58">
        <v>29</v>
      </c>
      <c r="AC133" s="58">
        <v>0</v>
      </c>
      <c r="AD133" s="58">
        <v>0</v>
      </c>
      <c r="AE133" s="58">
        <v>56</v>
      </c>
      <c r="AF133" s="58">
        <v>0</v>
      </c>
      <c r="AG133" s="58">
        <v>0</v>
      </c>
      <c r="AH133" s="58" t="s">
        <v>290</v>
      </c>
      <c r="AI133" s="58" t="s">
        <v>290</v>
      </c>
      <c r="AJ133" s="58">
        <v>62</v>
      </c>
      <c r="AK133" s="58">
        <v>0</v>
      </c>
      <c r="AL133">
        <v>62</v>
      </c>
      <c r="AM133" t="b">
        <f>IFERROR(MATCH('2017'!A133, '2018'!A:A, 0) &gt;0, FALSE)</f>
        <v>1</v>
      </c>
    </row>
    <row r="134" spans="1:39">
      <c r="A134" s="57" t="s">
        <v>1054</v>
      </c>
      <c r="B134" s="57" t="s">
        <v>326</v>
      </c>
      <c r="C134" s="57" t="s">
        <v>14329</v>
      </c>
      <c r="D134" s="57" t="s">
        <v>1057</v>
      </c>
      <c r="E134" s="57" t="s">
        <v>1058</v>
      </c>
      <c r="F134" s="57" t="s">
        <v>11595</v>
      </c>
      <c r="G134" s="57" t="s">
        <v>14330</v>
      </c>
      <c r="H134" s="57" t="s">
        <v>146</v>
      </c>
      <c r="I134">
        <v>0.1</v>
      </c>
      <c r="J134">
        <v>7.5</v>
      </c>
      <c r="K134" s="58">
        <v>38</v>
      </c>
      <c r="L134" s="58">
        <v>16</v>
      </c>
      <c r="M134" s="58" t="s">
        <v>290</v>
      </c>
      <c r="N134" s="58">
        <v>11</v>
      </c>
      <c r="O134" s="58" t="s">
        <v>290</v>
      </c>
      <c r="P134" s="58" t="s">
        <v>290</v>
      </c>
      <c r="Q134" s="58">
        <v>0</v>
      </c>
      <c r="R134" s="58" t="s">
        <v>290</v>
      </c>
      <c r="S134" s="58" t="s">
        <v>290</v>
      </c>
      <c r="T134" s="58">
        <v>11</v>
      </c>
      <c r="U134" s="58">
        <v>0</v>
      </c>
      <c r="V134" s="58">
        <v>0</v>
      </c>
      <c r="W134" s="58">
        <v>0</v>
      </c>
      <c r="X134" s="58">
        <v>0</v>
      </c>
      <c r="Y134" s="58">
        <v>0</v>
      </c>
      <c r="Z134" s="58">
        <v>0</v>
      </c>
      <c r="AA134" s="58">
        <v>51</v>
      </c>
      <c r="AB134" s="58">
        <v>67</v>
      </c>
      <c r="AC134" s="58">
        <v>0</v>
      </c>
      <c r="AD134" s="58" t="s">
        <v>290</v>
      </c>
      <c r="AE134" s="58" t="s">
        <v>290</v>
      </c>
      <c r="AF134" s="58">
        <v>10</v>
      </c>
      <c r="AG134" s="58">
        <v>0</v>
      </c>
      <c r="AH134" s="58">
        <v>93</v>
      </c>
      <c r="AI134" s="58" t="s">
        <v>290</v>
      </c>
      <c r="AJ134" s="58">
        <v>118</v>
      </c>
      <c r="AK134" s="58">
        <v>0</v>
      </c>
      <c r="AL134">
        <v>118</v>
      </c>
      <c r="AM134" t="b">
        <f>IFERROR(MATCH('2017'!A134, '2018'!A:A, 0) &gt;0, FALSE)</f>
        <v>1</v>
      </c>
    </row>
    <row r="135" spans="1:39">
      <c r="A135" s="57" t="s">
        <v>1060</v>
      </c>
      <c r="B135" s="57" t="s">
        <v>1061</v>
      </c>
      <c r="C135" s="57" t="s">
        <v>5315</v>
      </c>
      <c r="D135" s="57" t="s">
        <v>1064</v>
      </c>
      <c r="E135" s="57" t="s">
        <v>1065</v>
      </c>
      <c r="F135" s="57" t="s">
        <v>11596</v>
      </c>
      <c r="G135" s="57" t="s">
        <v>14331</v>
      </c>
      <c r="H135" s="57" t="s">
        <v>146</v>
      </c>
      <c r="I135">
        <v>0.2</v>
      </c>
      <c r="J135">
        <v>11.5</v>
      </c>
      <c r="K135" s="58">
        <v>18</v>
      </c>
      <c r="L135" s="58" t="s">
        <v>290</v>
      </c>
      <c r="M135" s="58">
        <v>11</v>
      </c>
      <c r="N135" s="58">
        <v>11</v>
      </c>
      <c r="O135" s="58" t="s">
        <v>290</v>
      </c>
      <c r="P135" s="58">
        <v>17</v>
      </c>
      <c r="Q135" s="58">
        <v>15</v>
      </c>
      <c r="R135" s="58">
        <v>19</v>
      </c>
      <c r="S135" s="58">
        <v>12</v>
      </c>
      <c r="T135" s="58">
        <v>14</v>
      </c>
      <c r="U135" s="58">
        <v>0</v>
      </c>
      <c r="V135" s="58">
        <v>0</v>
      </c>
      <c r="W135" s="58">
        <v>0</v>
      </c>
      <c r="X135" s="58">
        <v>0</v>
      </c>
      <c r="Y135" s="58">
        <v>0</v>
      </c>
      <c r="Z135" s="58">
        <v>0</v>
      </c>
      <c r="AA135" s="58">
        <v>63</v>
      </c>
      <c r="AB135" s="58">
        <v>69</v>
      </c>
      <c r="AC135" s="58">
        <v>0</v>
      </c>
      <c r="AD135" s="58" t="s">
        <v>290</v>
      </c>
      <c r="AE135" s="58" t="s">
        <v>290</v>
      </c>
      <c r="AF135" s="58">
        <v>28</v>
      </c>
      <c r="AG135" s="58">
        <v>0</v>
      </c>
      <c r="AH135" s="58">
        <v>93</v>
      </c>
      <c r="AI135" s="58" t="s">
        <v>290</v>
      </c>
      <c r="AJ135" s="58">
        <v>132</v>
      </c>
      <c r="AK135" s="58">
        <v>0</v>
      </c>
      <c r="AL135">
        <v>132</v>
      </c>
      <c r="AM135" t="b">
        <f>IFERROR(MATCH('2017'!A135, '2018'!A:A, 0) &gt;0, FALSE)</f>
        <v>1</v>
      </c>
    </row>
    <row r="136" spans="1:39">
      <c r="A136" s="57" t="s">
        <v>1067</v>
      </c>
      <c r="B136" s="57" t="s">
        <v>1068</v>
      </c>
      <c r="C136" s="57" t="s">
        <v>14332</v>
      </c>
      <c r="D136" s="57" t="s">
        <v>1071</v>
      </c>
      <c r="E136" s="57" t="s">
        <v>1041</v>
      </c>
      <c r="F136" s="57" t="s">
        <v>11597</v>
      </c>
      <c r="G136" s="57" t="s">
        <v>14333</v>
      </c>
      <c r="H136" s="57" t="s">
        <v>146</v>
      </c>
      <c r="I136">
        <v>3.5</v>
      </c>
      <c r="J136">
        <v>15.5</v>
      </c>
      <c r="K136" s="58">
        <v>27</v>
      </c>
      <c r="L136" s="58">
        <v>17</v>
      </c>
      <c r="M136" s="58">
        <v>17</v>
      </c>
      <c r="N136" s="58">
        <v>24</v>
      </c>
      <c r="O136" s="58">
        <v>15</v>
      </c>
      <c r="P136" s="58">
        <v>21</v>
      </c>
      <c r="Q136" s="58">
        <v>20</v>
      </c>
      <c r="R136" s="58">
        <v>19</v>
      </c>
      <c r="S136" s="58">
        <v>22</v>
      </c>
      <c r="T136" s="58">
        <v>23</v>
      </c>
      <c r="U136" s="58">
        <v>0</v>
      </c>
      <c r="V136" s="58">
        <v>0</v>
      </c>
      <c r="W136" s="58">
        <v>0</v>
      </c>
      <c r="X136" s="58">
        <v>0</v>
      </c>
      <c r="Y136" s="58">
        <v>18</v>
      </c>
      <c r="Z136" s="58">
        <v>0</v>
      </c>
      <c r="AA136" s="58">
        <v>117</v>
      </c>
      <c r="AB136" s="58">
        <v>106</v>
      </c>
      <c r="AC136" s="58">
        <v>0</v>
      </c>
      <c r="AD136" s="58" t="s">
        <v>290</v>
      </c>
      <c r="AE136" s="58">
        <v>25</v>
      </c>
      <c r="AF136" s="58">
        <v>11</v>
      </c>
      <c r="AG136" s="58">
        <v>0</v>
      </c>
      <c r="AH136" s="58">
        <v>152</v>
      </c>
      <c r="AI136" s="58">
        <v>30</v>
      </c>
      <c r="AJ136" s="58">
        <v>223</v>
      </c>
      <c r="AK136" s="58">
        <v>0</v>
      </c>
      <c r="AL136">
        <v>223</v>
      </c>
      <c r="AM136" t="b">
        <f>IFERROR(MATCH('2017'!A136, '2018'!A:A, 0) &gt;0, FALSE)</f>
        <v>1</v>
      </c>
    </row>
    <row r="137" spans="1:39">
      <c r="A137" s="57" t="s">
        <v>11598</v>
      </c>
      <c r="B137" s="57" t="s">
        <v>11599</v>
      </c>
      <c r="C137" s="57" t="s">
        <v>11600</v>
      </c>
      <c r="D137" s="57" t="s">
        <v>11601</v>
      </c>
      <c r="E137" s="57" t="s">
        <v>1052</v>
      </c>
      <c r="F137" s="57" t="s">
        <v>11602</v>
      </c>
      <c r="G137" s="57" t="s">
        <v>14334</v>
      </c>
      <c r="H137" s="57" t="s">
        <v>146</v>
      </c>
      <c r="I137">
        <v>0.5</v>
      </c>
      <c r="J137">
        <v>2.5</v>
      </c>
      <c r="K137" s="58">
        <v>0</v>
      </c>
      <c r="L137" s="58" t="s">
        <v>290</v>
      </c>
      <c r="M137" s="58">
        <v>0</v>
      </c>
      <c r="N137" s="58" t="s">
        <v>290</v>
      </c>
      <c r="O137" s="58">
        <v>0</v>
      </c>
      <c r="P137" s="58" t="s">
        <v>290</v>
      </c>
      <c r="Q137" s="58" t="s">
        <v>290</v>
      </c>
      <c r="R137" s="58">
        <v>0</v>
      </c>
      <c r="S137" s="58" t="s">
        <v>290</v>
      </c>
      <c r="T137" s="58" t="s">
        <v>290</v>
      </c>
      <c r="U137" s="58" t="s">
        <v>290</v>
      </c>
      <c r="V137" s="58">
        <v>0</v>
      </c>
      <c r="W137" s="58" t="s">
        <v>290</v>
      </c>
      <c r="X137" s="58">
        <v>0</v>
      </c>
      <c r="Y137" s="58">
        <v>0</v>
      </c>
      <c r="Z137" s="58">
        <v>0</v>
      </c>
      <c r="AA137" s="58">
        <v>13</v>
      </c>
      <c r="AB137" s="58" t="s">
        <v>290</v>
      </c>
      <c r="AC137" s="58">
        <v>0</v>
      </c>
      <c r="AD137" s="58">
        <v>0</v>
      </c>
      <c r="AE137" s="58">
        <v>0</v>
      </c>
      <c r="AF137" s="58">
        <v>22</v>
      </c>
      <c r="AG137" s="58">
        <v>0</v>
      </c>
      <c r="AH137" s="58">
        <v>0</v>
      </c>
      <c r="AI137" s="58">
        <v>0</v>
      </c>
      <c r="AJ137" s="58">
        <v>16</v>
      </c>
      <c r="AK137" s="58" t="s">
        <v>290</v>
      </c>
      <c r="AL137">
        <v>22</v>
      </c>
      <c r="AM137" t="b">
        <f>IFERROR(MATCH('2017'!A137, '2018'!A:A, 0) &gt;0, FALSE)</f>
        <v>1</v>
      </c>
    </row>
    <row r="138" spans="1:39">
      <c r="A138" s="57" t="s">
        <v>1072</v>
      </c>
      <c r="B138" s="57" t="s">
        <v>1073</v>
      </c>
      <c r="C138" s="57" t="s">
        <v>13353</v>
      </c>
      <c r="D138" s="57" t="s">
        <v>1075</v>
      </c>
      <c r="E138" s="57" t="s">
        <v>1076</v>
      </c>
      <c r="F138" s="57" t="s">
        <v>11604</v>
      </c>
      <c r="G138" s="57" t="s">
        <v>14335</v>
      </c>
      <c r="H138" s="57" t="s">
        <v>146</v>
      </c>
      <c r="I138">
        <v>0.1</v>
      </c>
      <c r="J138">
        <v>1.6</v>
      </c>
      <c r="K138" s="58">
        <v>28</v>
      </c>
      <c r="L138" s="58">
        <v>23</v>
      </c>
      <c r="M138" s="58">
        <v>30</v>
      </c>
      <c r="N138" s="58">
        <v>31</v>
      </c>
      <c r="O138" s="58">
        <v>31</v>
      </c>
      <c r="P138" s="58">
        <v>29</v>
      </c>
      <c r="Q138" s="58">
        <v>22</v>
      </c>
      <c r="R138" s="58">
        <v>18</v>
      </c>
      <c r="S138" s="58">
        <v>18</v>
      </c>
      <c r="T138" s="58">
        <v>22</v>
      </c>
      <c r="U138" s="58">
        <v>0</v>
      </c>
      <c r="V138" s="58">
        <v>0</v>
      </c>
      <c r="W138" s="58">
        <v>0</v>
      </c>
      <c r="X138" s="58">
        <v>0</v>
      </c>
      <c r="Y138" s="58">
        <v>0</v>
      </c>
      <c r="Z138" s="58">
        <v>0</v>
      </c>
      <c r="AA138" s="58">
        <v>132</v>
      </c>
      <c r="AB138" s="58">
        <v>120</v>
      </c>
      <c r="AC138" s="58">
        <v>0</v>
      </c>
      <c r="AD138" s="58">
        <v>0</v>
      </c>
      <c r="AE138" s="58">
        <v>0</v>
      </c>
      <c r="AF138" s="58">
        <v>226</v>
      </c>
      <c r="AG138" s="58">
        <v>0</v>
      </c>
      <c r="AH138" s="58">
        <v>11</v>
      </c>
      <c r="AI138" s="58">
        <v>15</v>
      </c>
      <c r="AJ138" s="58">
        <v>252</v>
      </c>
      <c r="AK138" s="58">
        <v>0</v>
      </c>
      <c r="AL138">
        <v>252</v>
      </c>
      <c r="AM138" t="b">
        <f>IFERROR(MATCH('2017'!A138, '2018'!A:A, 0) &gt;0, FALSE)</f>
        <v>1</v>
      </c>
    </row>
    <row r="139" spans="1:39">
      <c r="A139" s="57" t="s">
        <v>1082</v>
      </c>
      <c r="B139" s="57" t="s">
        <v>1083</v>
      </c>
      <c r="C139" s="57" t="s">
        <v>8057</v>
      </c>
      <c r="D139" s="57" t="s">
        <v>1085</v>
      </c>
      <c r="E139" s="57" t="s">
        <v>1086</v>
      </c>
      <c r="F139" s="57" t="s">
        <v>11606</v>
      </c>
      <c r="G139" s="57" t="s">
        <v>14336</v>
      </c>
      <c r="H139" s="57" t="s">
        <v>146</v>
      </c>
      <c r="I139">
        <v>0.2</v>
      </c>
      <c r="J139">
        <v>3.9</v>
      </c>
      <c r="K139" s="58">
        <v>81</v>
      </c>
      <c r="L139" s="58">
        <v>57</v>
      </c>
      <c r="M139" s="58">
        <v>65</v>
      </c>
      <c r="N139" s="58">
        <v>58</v>
      </c>
      <c r="O139" s="58">
        <v>67</v>
      </c>
      <c r="P139" s="58">
        <v>55</v>
      </c>
      <c r="Q139" s="58">
        <v>60</v>
      </c>
      <c r="R139" s="58">
        <v>64</v>
      </c>
      <c r="S139" s="58">
        <v>63</v>
      </c>
      <c r="T139" s="58">
        <v>72</v>
      </c>
      <c r="U139" s="58">
        <v>0</v>
      </c>
      <c r="V139" s="58">
        <v>0</v>
      </c>
      <c r="W139" s="58">
        <v>0</v>
      </c>
      <c r="X139" s="58">
        <v>0</v>
      </c>
      <c r="Y139" s="58">
        <v>0</v>
      </c>
      <c r="Z139" s="58">
        <v>0</v>
      </c>
      <c r="AA139" s="58">
        <v>311</v>
      </c>
      <c r="AB139" s="58">
        <v>331</v>
      </c>
      <c r="AC139" s="58">
        <v>0</v>
      </c>
      <c r="AD139" s="58">
        <v>0</v>
      </c>
      <c r="AE139" s="58" t="s">
        <v>290</v>
      </c>
      <c r="AF139" s="58">
        <v>37</v>
      </c>
      <c r="AG139" s="58">
        <v>0</v>
      </c>
      <c r="AH139" s="58">
        <v>582</v>
      </c>
      <c r="AI139" s="58">
        <v>20</v>
      </c>
      <c r="AJ139" s="58">
        <v>642</v>
      </c>
      <c r="AK139" s="58">
        <v>0</v>
      </c>
      <c r="AL139">
        <v>642</v>
      </c>
      <c r="AM139" t="b">
        <f>IFERROR(MATCH('2017'!A139, '2018'!A:A, 0) &gt;0, FALSE)</f>
        <v>1</v>
      </c>
    </row>
    <row r="140" spans="1:39">
      <c r="A140" s="57" t="s">
        <v>1088</v>
      </c>
      <c r="B140" s="57" t="s">
        <v>1089</v>
      </c>
      <c r="C140" s="57" t="s">
        <v>14337</v>
      </c>
      <c r="D140" s="57" t="s">
        <v>1091</v>
      </c>
      <c r="E140" s="57" t="s">
        <v>1092</v>
      </c>
      <c r="F140" s="57" t="s">
        <v>11607</v>
      </c>
      <c r="G140" s="57" t="s">
        <v>14338</v>
      </c>
      <c r="H140" s="57" t="s">
        <v>146</v>
      </c>
      <c r="I140">
        <v>0.1</v>
      </c>
      <c r="J140">
        <v>1.4</v>
      </c>
      <c r="K140" s="58">
        <v>50</v>
      </c>
      <c r="L140" s="58">
        <v>28</v>
      </c>
      <c r="M140" s="58">
        <v>24</v>
      </c>
      <c r="N140" s="58">
        <v>20</v>
      </c>
      <c r="O140" s="58">
        <v>27</v>
      </c>
      <c r="P140" s="58">
        <v>28</v>
      </c>
      <c r="Q140" s="58">
        <v>17</v>
      </c>
      <c r="R140" s="58">
        <v>22</v>
      </c>
      <c r="S140" s="58">
        <v>21</v>
      </c>
      <c r="T140" s="58">
        <v>23</v>
      </c>
      <c r="U140" s="58">
        <v>0</v>
      </c>
      <c r="V140" s="58">
        <v>0</v>
      </c>
      <c r="W140" s="58">
        <v>0</v>
      </c>
      <c r="X140" s="58">
        <v>0</v>
      </c>
      <c r="Y140" s="58">
        <v>0</v>
      </c>
      <c r="Z140" s="58">
        <v>0</v>
      </c>
      <c r="AA140" s="58">
        <v>142</v>
      </c>
      <c r="AB140" s="58">
        <v>118</v>
      </c>
      <c r="AC140" s="58">
        <v>0</v>
      </c>
      <c r="AD140" s="58" t="s">
        <v>290</v>
      </c>
      <c r="AE140" s="58">
        <v>29</v>
      </c>
      <c r="AF140" s="58">
        <v>39</v>
      </c>
      <c r="AG140" s="58">
        <v>0</v>
      </c>
      <c r="AH140" s="58">
        <v>158</v>
      </c>
      <c r="AI140" s="58">
        <v>27</v>
      </c>
      <c r="AJ140" s="58">
        <v>260</v>
      </c>
      <c r="AK140" s="58">
        <v>0</v>
      </c>
      <c r="AL140">
        <v>260</v>
      </c>
      <c r="AM140" t="b">
        <f>IFERROR(MATCH('2017'!A140, '2018'!A:A, 0) &gt;0, FALSE)</f>
        <v>1</v>
      </c>
    </row>
    <row r="141" spans="1:39">
      <c r="A141" s="57" t="s">
        <v>11608</v>
      </c>
      <c r="B141" s="57" t="s">
        <v>8062</v>
      </c>
      <c r="C141" s="57" t="s">
        <v>8064</v>
      </c>
      <c r="D141" s="57" t="s">
        <v>8065</v>
      </c>
      <c r="E141" s="57" t="s">
        <v>1092</v>
      </c>
      <c r="F141" s="57" t="s">
        <v>11609</v>
      </c>
      <c r="G141" s="57" t="s">
        <v>14339</v>
      </c>
      <c r="H141" s="57" t="s">
        <v>146</v>
      </c>
      <c r="I141">
        <v>0.1</v>
      </c>
      <c r="J141">
        <v>1</v>
      </c>
      <c r="K141" s="58">
        <v>33</v>
      </c>
      <c r="L141" s="58">
        <v>14</v>
      </c>
      <c r="M141" s="58" t="s">
        <v>290</v>
      </c>
      <c r="N141" s="58">
        <v>21</v>
      </c>
      <c r="O141" s="58">
        <v>12</v>
      </c>
      <c r="P141" s="58">
        <v>13</v>
      </c>
      <c r="Q141" s="58">
        <v>23</v>
      </c>
      <c r="R141" s="58">
        <v>18</v>
      </c>
      <c r="S141" s="58">
        <v>24</v>
      </c>
      <c r="T141" s="58">
        <v>16</v>
      </c>
      <c r="U141" s="58">
        <v>0</v>
      </c>
      <c r="V141" s="58">
        <v>0</v>
      </c>
      <c r="W141" s="58">
        <v>0</v>
      </c>
      <c r="X141" s="58">
        <v>0</v>
      </c>
      <c r="Y141" s="58">
        <v>0</v>
      </c>
      <c r="Z141" s="58">
        <v>0</v>
      </c>
      <c r="AA141" s="58">
        <v>96</v>
      </c>
      <c r="AB141" s="58">
        <v>86</v>
      </c>
      <c r="AC141" s="58">
        <v>0</v>
      </c>
      <c r="AD141" s="58">
        <v>10</v>
      </c>
      <c r="AE141" s="58">
        <v>57</v>
      </c>
      <c r="AF141" s="58">
        <v>35</v>
      </c>
      <c r="AG141" s="58">
        <v>0</v>
      </c>
      <c r="AH141" s="58">
        <v>73</v>
      </c>
      <c r="AI141" s="58" t="s">
        <v>290</v>
      </c>
      <c r="AJ141" s="58">
        <v>182</v>
      </c>
      <c r="AK141" s="58">
        <v>0</v>
      </c>
      <c r="AL141">
        <v>182</v>
      </c>
      <c r="AM141" t="b">
        <f>IFERROR(MATCH('2017'!A141, '2018'!A:A, 0) &gt;0, FALSE)</f>
        <v>1</v>
      </c>
    </row>
    <row r="142" spans="1:39">
      <c r="A142" s="57" t="s">
        <v>1094</v>
      </c>
      <c r="B142" s="57" t="s">
        <v>1095</v>
      </c>
      <c r="C142" s="57" t="s">
        <v>14340</v>
      </c>
      <c r="D142" s="57" t="s">
        <v>1097</v>
      </c>
      <c r="E142" s="57" t="s">
        <v>1098</v>
      </c>
      <c r="F142" s="57" t="s">
        <v>11611</v>
      </c>
      <c r="G142" s="57" t="s">
        <v>14341</v>
      </c>
      <c r="H142" s="57" t="s">
        <v>146</v>
      </c>
      <c r="I142">
        <v>0.2</v>
      </c>
      <c r="J142">
        <v>1.1000000000000001</v>
      </c>
      <c r="K142" s="58">
        <v>28</v>
      </c>
      <c r="L142" s="58">
        <v>24</v>
      </c>
      <c r="M142" s="58">
        <v>15</v>
      </c>
      <c r="N142" s="58">
        <v>20</v>
      </c>
      <c r="O142" s="58">
        <v>25</v>
      </c>
      <c r="P142" s="58">
        <v>22</v>
      </c>
      <c r="Q142" s="58">
        <v>24</v>
      </c>
      <c r="R142" s="58">
        <v>16</v>
      </c>
      <c r="S142" s="58">
        <v>29</v>
      </c>
      <c r="T142" s="58">
        <v>14</v>
      </c>
      <c r="U142" s="58">
        <v>0</v>
      </c>
      <c r="V142" s="58">
        <v>0</v>
      </c>
      <c r="W142" s="58">
        <v>0</v>
      </c>
      <c r="X142" s="58">
        <v>0</v>
      </c>
      <c r="Y142" s="58">
        <v>0</v>
      </c>
      <c r="Z142" s="58">
        <v>0</v>
      </c>
      <c r="AA142" s="58">
        <v>107</v>
      </c>
      <c r="AB142" s="58">
        <v>110</v>
      </c>
      <c r="AC142" s="58">
        <v>0</v>
      </c>
      <c r="AD142" s="58" t="s">
        <v>290</v>
      </c>
      <c r="AE142" s="58" t="s">
        <v>290</v>
      </c>
      <c r="AF142" s="58">
        <v>160</v>
      </c>
      <c r="AG142" s="58">
        <v>0</v>
      </c>
      <c r="AH142" s="58">
        <v>51</v>
      </c>
      <c r="AI142" s="58">
        <v>0</v>
      </c>
      <c r="AJ142" s="58">
        <v>217</v>
      </c>
      <c r="AK142" s="58">
        <v>0</v>
      </c>
      <c r="AL142">
        <v>217</v>
      </c>
      <c r="AM142" t="b">
        <f>IFERROR(MATCH('2017'!A142, '2018'!A:A, 0) &gt;0, FALSE)</f>
        <v>1</v>
      </c>
    </row>
    <row r="143" spans="1:39">
      <c r="A143" s="57" t="s">
        <v>1100</v>
      </c>
      <c r="B143" s="57" t="s">
        <v>1101</v>
      </c>
      <c r="C143" s="57" t="s">
        <v>8072</v>
      </c>
      <c r="D143" s="57" t="s">
        <v>1103</v>
      </c>
      <c r="E143" s="57" t="s">
        <v>1098</v>
      </c>
      <c r="F143" s="57" t="s">
        <v>11612</v>
      </c>
      <c r="G143" s="57" t="s">
        <v>14342</v>
      </c>
      <c r="H143" s="57" t="s">
        <v>146</v>
      </c>
      <c r="I143">
        <v>0.2</v>
      </c>
      <c r="J143">
        <v>1</v>
      </c>
      <c r="K143" s="58">
        <v>11</v>
      </c>
      <c r="L143" s="58">
        <v>23</v>
      </c>
      <c r="M143" s="58">
        <v>24</v>
      </c>
      <c r="N143" s="58">
        <v>23</v>
      </c>
      <c r="O143" s="58">
        <v>27</v>
      </c>
      <c r="P143" s="58">
        <v>24</v>
      </c>
      <c r="Q143" s="58">
        <v>18</v>
      </c>
      <c r="R143" s="58">
        <v>19</v>
      </c>
      <c r="S143" s="58">
        <v>18</v>
      </c>
      <c r="T143" s="58">
        <v>16</v>
      </c>
      <c r="U143" s="58">
        <v>0</v>
      </c>
      <c r="V143" s="58">
        <v>0</v>
      </c>
      <c r="W143" s="58">
        <v>0</v>
      </c>
      <c r="X143" s="58">
        <v>0</v>
      </c>
      <c r="Y143" s="58">
        <v>0</v>
      </c>
      <c r="Z143" s="58">
        <v>0</v>
      </c>
      <c r="AA143" s="58">
        <v>100</v>
      </c>
      <c r="AB143" s="58">
        <v>103</v>
      </c>
      <c r="AC143" s="58" t="s">
        <v>290</v>
      </c>
      <c r="AD143" s="58" t="s">
        <v>290</v>
      </c>
      <c r="AE143" s="58" t="s">
        <v>290</v>
      </c>
      <c r="AF143" s="58">
        <v>154</v>
      </c>
      <c r="AG143" s="58">
        <v>0</v>
      </c>
      <c r="AH143" s="58">
        <v>17</v>
      </c>
      <c r="AI143" s="58">
        <v>18</v>
      </c>
      <c r="AJ143" s="58">
        <v>203</v>
      </c>
      <c r="AK143" s="58">
        <v>0</v>
      </c>
      <c r="AL143">
        <v>203</v>
      </c>
      <c r="AM143" t="b">
        <f>IFERROR(MATCH('2017'!A143, '2018'!A:A, 0) &gt;0, FALSE)</f>
        <v>1</v>
      </c>
    </row>
    <row r="144" spans="1:39">
      <c r="A144" s="57" t="s">
        <v>11613</v>
      </c>
      <c r="B144" s="57" t="s">
        <v>8074</v>
      </c>
      <c r="C144" s="57" t="s">
        <v>13356</v>
      </c>
      <c r="D144" s="57" t="s">
        <v>8077</v>
      </c>
      <c r="E144" s="57" t="s">
        <v>8078</v>
      </c>
      <c r="F144" s="57" t="s">
        <v>11614</v>
      </c>
      <c r="G144" s="57" t="s">
        <v>14343</v>
      </c>
      <c r="H144" s="57" t="s">
        <v>146</v>
      </c>
      <c r="I144">
        <v>0.2</v>
      </c>
      <c r="J144">
        <v>1</v>
      </c>
      <c r="K144" s="58">
        <v>19</v>
      </c>
      <c r="L144" s="58">
        <v>13</v>
      </c>
      <c r="M144" s="58">
        <v>25</v>
      </c>
      <c r="N144" s="58">
        <v>17</v>
      </c>
      <c r="O144" s="58">
        <v>26</v>
      </c>
      <c r="P144" s="58">
        <v>19</v>
      </c>
      <c r="Q144" s="58">
        <v>20</v>
      </c>
      <c r="R144" s="58">
        <v>14</v>
      </c>
      <c r="S144" s="58">
        <v>18</v>
      </c>
      <c r="T144" s="58">
        <v>18</v>
      </c>
      <c r="U144" s="58">
        <v>0</v>
      </c>
      <c r="V144" s="58">
        <v>0</v>
      </c>
      <c r="W144" s="58">
        <v>0</v>
      </c>
      <c r="X144" s="58">
        <v>0</v>
      </c>
      <c r="Y144" s="58" t="s">
        <v>290</v>
      </c>
      <c r="Z144" s="58" t="s">
        <v>290</v>
      </c>
      <c r="AA144" s="58">
        <v>93</v>
      </c>
      <c r="AB144" s="58">
        <v>103</v>
      </c>
      <c r="AC144" s="58">
        <v>0</v>
      </c>
      <c r="AD144" s="58" t="s">
        <v>290</v>
      </c>
      <c r="AE144" s="58">
        <v>0</v>
      </c>
      <c r="AF144" s="58">
        <v>39</v>
      </c>
      <c r="AG144" s="58">
        <v>0</v>
      </c>
      <c r="AH144" s="58">
        <v>132</v>
      </c>
      <c r="AI144" s="58">
        <v>16</v>
      </c>
      <c r="AJ144" s="58">
        <v>195</v>
      </c>
      <c r="AK144" s="58" t="s">
        <v>290</v>
      </c>
      <c r="AL144">
        <v>196</v>
      </c>
      <c r="AM144" t="b">
        <f>IFERROR(MATCH('2017'!A144, '2018'!A:A, 0) &gt;0, FALSE)</f>
        <v>1</v>
      </c>
    </row>
    <row r="145" spans="1:39">
      <c r="A145" s="57" t="s">
        <v>1104</v>
      </c>
      <c r="B145" s="57" t="s">
        <v>319</v>
      </c>
      <c r="C145" s="57" t="s">
        <v>11616</v>
      </c>
      <c r="D145" s="57" t="s">
        <v>1107</v>
      </c>
      <c r="E145" s="57" t="s">
        <v>1013</v>
      </c>
      <c r="F145" s="57" t="s">
        <v>11617</v>
      </c>
      <c r="G145" s="57" t="s">
        <v>14344</v>
      </c>
      <c r="H145" s="57" t="s">
        <v>146</v>
      </c>
      <c r="I145">
        <v>0.4</v>
      </c>
      <c r="J145">
        <v>25.5</v>
      </c>
      <c r="K145" s="58">
        <v>56</v>
      </c>
      <c r="L145" s="58">
        <v>31</v>
      </c>
      <c r="M145" s="58">
        <v>31</v>
      </c>
      <c r="N145" s="58">
        <v>43</v>
      </c>
      <c r="O145" s="58">
        <v>41</v>
      </c>
      <c r="P145" s="58">
        <v>35</v>
      </c>
      <c r="Q145" s="58">
        <v>39</v>
      </c>
      <c r="R145" s="58">
        <v>36</v>
      </c>
      <c r="S145" s="58">
        <v>43</v>
      </c>
      <c r="T145" s="58">
        <v>39</v>
      </c>
      <c r="U145" s="58">
        <v>0</v>
      </c>
      <c r="V145" s="58">
        <v>0</v>
      </c>
      <c r="W145" s="58">
        <v>0</v>
      </c>
      <c r="X145" s="58">
        <v>0</v>
      </c>
      <c r="Y145" s="58">
        <v>0</v>
      </c>
      <c r="Z145" s="58">
        <v>0</v>
      </c>
      <c r="AA145" s="58">
        <v>199</v>
      </c>
      <c r="AB145" s="58">
        <v>195</v>
      </c>
      <c r="AC145" s="58">
        <v>0</v>
      </c>
      <c r="AD145" s="58" t="s">
        <v>290</v>
      </c>
      <c r="AE145" s="58" t="s">
        <v>290</v>
      </c>
      <c r="AF145" s="58">
        <v>115</v>
      </c>
      <c r="AG145" s="58">
        <v>0</v>
      </c>
      <c r="AH145" s="58">
        <v>225</v>
      </c>
      <c r="AI145" s="58">
        <v>46</v>
      </c>
      <c r="AJ145" s="58">
        <v>394</v>
      </c>
      <c r="AK145" s="58">
        <v>0</v>
      </c>
      <c r="AL145">
        <v>394</v>
      </c>
      <c r="AM145" t="b">
        <f>IFERROR(MATCH('2017'!A145, '2018'!A:A, 0) &gt;0, FALSE)</f>
        <v>1</v>
      </c>
    </row>
    <row r="146" spans="1:39">
      <c r="A146" s="57" t="s">
        <v>11619</v>
      </c>
      <c r="B146" s="57" t="s">
        <v>8084</v>
      </c>
      <c r="C146" s="57" t="s">
        <v>14345</v>
      </c>
      <c r="D146" s="57" t="s">
        <v>8087</v>
      </c>
      <c r="E146" s="57" t="s">
        <v>8013</v>
      </c>
      <c r="F146" s="57" t="s">
        <v>11621</v>
      </c>
      <c r="G146" s="57" t="s">
        <v>14346</v>
      </c>
      <c r="H146" s="57" t="s">
        <v>146</v>
      </c>
      <c r="I146">
        <v>0.1</v>
      </c>
      <c r="J146">
        <v>1.1000000000000001</v>
      </c>
      <c r="K146" s="58">
        <v>22</v>
      </c>
      <c r="L146" s="58">
        <v>13</v>
      </c>
      <c r="M146" s="58">
        <v>14</v>
      </c>
      <c r="N146" s="58">
        <v>20</v>
      </c>
      <c r="O146" s="58">
        <v>12</v>
      </c>
      <c r="P146" s="58">
        <v>15</v>
      </c>
      <c r="Q146" s="58">
        <v>11</v>
      </c>
      <c r="R146" s="58" t="s">
        <v>290</v>
      </c>
      <c r="S146" s="58">
        <v>14</v>
      </c>
      <c r="T146" s="58" t="s">
        <v>290</v>
      </c>
      <c r="U146" s="58">
        <v>0</v>
      </c>
      <c r="V146" s="58">
        <v>0</v>
      </c>
      <c r="W146" s="58">
        <v>0</v>
      </c>
      <c r="X146" s="58">
        <v>0</v>
      </c>
      <c r="Y146" s="58">
        <v>0</v>
      </c>
      <c r="Z146" s="58">
        <v>0</v>
      </c>
      <c r="AA146" s="58">
        <v>65</v>
      </c>
      <c r="AB146" s="58">
        <v>72</v>
      </c>
      <c r="AC146" s="58">
        <v>0</v>
      </c>
      <c r="AD146" s="58" t="s">
        <v>290</v>
      </c>
      <c r="AE146" s="58" t="s">
        <v>290</v>
      </c>
      <c r="AF146" s="58">
        <v>44</v>
      </c>
      <c r="AG146" s="58">
        <v>0</v>
      </c>
      <c r="AH146" s="58">
        <v>76</v>
      </c>
      <c r="AI146" s="58">
        <v>11</v>
      </c>
      <c r="AJ146" s="58">
        <v>137</v>
      </c>
      <c r="AK146" s="58">
        <v>0</v>
      </c>
      <c r="AL146">
        <v>137</v>
      </c>
      <c r="AM146" t="b">
        <f>IFERROR(MATCH('2017'!A146, '2018'!A:A, 0) &gt;0, FALSE)</f>
        <v>1</v>
      </c>
    </row>
    <row r="147" spans="1:39">
      <c r="A147" s="57" t="s">
        <v>1108</v>
      </c>
      <c r="B147" s="57" t="s">
        <v>1109</v>
      </c>
      <c r="C147" s="57" t="s">
        <v>14347</v>
      </c>
      <c r="D147" s="57" t="s">
        <v>1112</v>
      </c>
      <c r="E147" s="57" t="s">
        <v>1041</v>
      </c>
      <c r="F147" s="57" t="s">
        <v>11623</v>
      </c>
      <c r="G147" s="57" t="s">
        <v>14348</v>
      </c>
      <c r="H147" s="57" t="s">
        <v>146</v>
      </c>
      <c r="I147">
        <v>0.1</v>
      </c>
      <c r="J147">
        <v>1.8</v>
      </c>
      <c r="K147" s="58">
        <v>70</v>
      </c>
      <c r="L147" s="58">
        <v>38</v>
      </c>
      <c r="M147" s="58">
        <v>24</v>
      </c>
      <c r="N147" s="58">
        <v>29</v>
      </c>
      <c r="O147" s="58">
        <v>23</v>
      </c>
      <c r="P147" s="58">
        <v>20</v>
      </c>
      <c r="Q147" s="58">
        <v>20</v>
      </c>
      <c r="R147" s="58">
        <v>17</v>
      </c>
      <c r="S147" s="58">
        <v>20</v>
      </c>
      <c r="T147" s="58" t="s">
        <v>290</v>
      </c>
      <c r="U147" s="58">
        <v>0</v>
      </c>
      <c r="V147" s="58">
        <v>0</v>
      </c>
      <c r="W147" s="58">
        <v>0</v>
      </c>
      <c r="X147" s="58">
        <v>0</v>
      </c>
      <c r="Y147" s="58">
        <v>14</v>
      </c>
      <c r="Z147" s="58">
        <v>0</v>
      </c>
      <c r="AA147" s="58">
        <v>161</v>
      </c>
      <c r="AB147" s="58">
        <v>121</v>
      </c>
      <c r="AC147" s="58">
        <v>0</v>
      </c>
      <c r="AD147" s="58" t="s">
        <v>290</v>
      </c>
      <c r="AE147" s="58">
        <v>12</v>
      </c>
      <c r="AF147" s="58">
        <v>26</v>
      </c>
      <c r="AG147" s="58">
        <v>0</v>
      </c>
      <c r="AH147" s="58">
        <v>203</v>
      </c>
      <c r="AI147" s="58">
        <v>32</v>
      </c>
      <c r="AJ147" s="58">
        <v>282</v>
      </c>
      <c r="AK147" s="58">
        <v>0</v>
      </c>
      <c r="AL147">
        <v>282</v>
      </c>
      <c r="AM147" t="b">
        <f>IFERROR(MATCH('2017'!A147, '2018'!A:A, 0) &gt;0, FALSE)</f>
        <v>1</v>
      </c>
    </row>
    <row r="148" spans="1:39">
      <c r="A148" s="57" t="s">
        <v>1113</v>
      </c>
      <c r="B148" s="57" t="s">
        <v>1114</v>
      </c>
      <c r="C148" s="57" t="s">
        <v>13358</v>
      </c>
      <c r="D148" s="57" t="s">
        <v>1116</v>
      </c>
      <c r="E148" s="57" t="s">
        <v>1041</v>
      </c>
      <c r="F148" s="57" t="s">
        <v>11624</v>
      </c>
      <c r="G148" s="57" t="s">
        <v>14349</v>
      </c>
      <c r="H148" s="57" t="s">
        <v>146</v>
      </c>
      <c r="I148">
        <v>0.4</v>
      </c>
      <c r="J148">
        <v>2.2000000000000002</v>
      </c>
      <c r="K148" s="58">
        <v>40</v>
      </c>
      <c r="L148" s="58">
        <v>25</v>
      </c>
      <c r="M148" s="58">
        <v>29</v>
      </c>
      <c r="N148" s="58">
        <v>29</v>
      </c>
      <c r="O148" s="58">
        <v>45</v>
      </c>
      <c r="P148" s="58">
        <v>32</v>
      </c>
      <c r="Q148" s="58">
        <v>29</v>
      </c>
      <c r="R148" s="58">
        <v>47</v>
      </c>
      <c r="S148" s="58">
        <v>43</v>
      </c>
      <c r="T148" s="58">
        <v>35</v>
      </c>
      <c r="U148" s="58">
        <v>0</v>
      </c>
      <c r="V148" s="58">
        <v>0</v>
      </c>
      <c r="W148" s="58">
        <v>0</v>
      </c>
      <c r="X148" s="58">
        <v>0</v>
      </c>
      <c r="Y148" s="58">
        <v>0</v>
      </c>
      <c r="Z148" s="58">
        <v>0</v>
      </c>
      <c r="AA148" s="58">
        <v>189</v>
      </c>
      <c r="AB148" s="58">
        <v>165</v>
      </c>
      <c r="AC148" s="58">
        <v>0</v>
      </c>
      <c r="AD148" s="58">
        <v>11</v>
      </c>
      <c r="AE148" s="58">
        <v>31</v>
      </c>
      <c r="AF148" s="58">
        <v>56</v>
      </c>
      <c r="AG148" s="58" t="s">
        <v>290</v>
      </c>
      <c r="AH148" s="58">
        <v>238</v>
      </c>
      <c r="AI148" s="58">
        <v>15</v>
      </c>
      <c r="AJ148" s="58">
        <v>354</v>
      </c>
      <c r="AK148" s="58">
        <v>0</v>
      </c>
      <c r="AL148">
        <v>354</v>
      </c>
      <c r="AM148" t="b">
        <f>IFERROR(MATCH('2017'!A148, '2018'!A:A, 0) &gt;0, FALSE)</f>
        <v>1</v>
      </c>
    </row>
    <row r="149" spans="1:39">
      <c r="A149" s="57" t="s">
        <v>1117</v>
      </c>
      <c r="B149" s="57" t="s">
        <v>1118</v>
      </c>
      <c r="C149" s="57" t="s">
        <v>11625</v>
      </c>
      <c r="D149" s="57" t="s">
        <v>1121</v>
      </c>
      <c r="E149" s="57" t="s">
        <v>1122</v>
      </c>
      <c r="F149" s="57" t="s">
        <v>11626</v>
      </c>
      <c r="G149" s="57" t="s">
        <v>14350</v>
      </c>
      <c r="H149" s="57" t="s">
        <v>146</v>
      </c>
      <c r="I149">
        <v>0.2</v>
      </c>
      <c r="J149">
        <v>1.3</v>
      </c>
      <c r="K149" s="58">
        <v>18</v>
      </c>
      <c r="L149" s="58">
        <v>12</v>
      </c>
      <c r="M149" s="58">
        <v>13</v>
      </c>
      <c r="N149" s="58">
        <v>19</v>
      </c>
      <c r="O149" s="58">
        <v>22</v>
      </c>
      <c r="P149" s="58">
        <v>23</v>
      </c>
      <c r="Q149" s="58">
        <v>19</v>
      </c>
      <c r="R149" s="58">
        <v>11</v>
      </c>
      <c r="S149" s="58">
        <v>15</v>
      </c>
      <c r="T149" s="58">
        <v>13</v>
      </c>
      <c r="U149" s="58">
        <v>0</v>
      </c>
      <c r="V149" s="58">
        <v>0</v>
      </c>
      <c r="W149" s="58">
        <v>0</v>
      </c>
      <c r="X149" s="58">
        <v>0</v>
      </c>
      <c r="Y149" s="58">
        <v>0</v>
      </c>
      <c r="Z149" s="58">
        <v>0</v>
      </c>
      <c r="AA149" s="58">
        <v>82</v>
      </c>
      <c r="AB149" s="58">
        <v>83</v>
      </c>
      <c r="AC149" s="58">
        <v>0</v>
      </c>
      <c r="AD149" s="58">
        <v>15</v>
      </c>
      <c r="AE149" s="58" t="s">
        <v>290</v>
      </c>
      <c r="AF149" s="58">
        <v>104</v>
      </c>
      <c r="AG149" s="58">
        <v>0</v>
      </c>
      <c r="AH149" s="58">
        <v>28</v>
      </c>
      <c r="AI149" s="58">
        <v>16</v>
      </c>
      <c r="AJ149" s="58">
        <v>165</v>
      </c>
      <c r="AK149" s="58">
        <v>0</v>
      </c>
      <c r="AL149">
        <v>165</v>
      </c>
      <c r="AM149" t="b">
        <f>IFERROR(MATCH('2017'!A149, '2018'!A:A, 0) &gt;0, FALSE)</f>
        <v>1</v>
      </c>
    </row>
    <row r="150" spans="1:39">
      <c r="A150" s="57" t="s">
        <v>1124</v>
      </c>
      <c r="B150" s="57" t="s">
        <v>1125</v>
      </c>
      <c r="C150" s="57" t="s">
        <v>6550</v>
      </c>
      <c r="D150" s="57" t="s">
        <v>1128</v>
      </c>
      <c r="E150" s="57" t="s">
        <v>1129</v>
      </c>
      <c r="F150" s="57" t="s">
        <v>11627</v>
      </c>
      <c r="G150" s="57" t="s">
        <v>14351</v>
      </c>
      <c r="H150" s="57" t="s">
        <v>146</v>
      </c>
      <c r="I150">
        <v>0.1</v>
      </c>
      <c r="J150">
        <v>1</v>
      </c>
      <c r="K150" s="58">
        <v>13</v>
      </c>
      <c r="L150" s="58">
        <v>15</v>
      </c>
      <c r="M150" s="58">
        <v>16</v>
      </c>
      <c r="N150" s="58">
        <v>21</v>
      </c>
      <c r="O150" s="58">
        <v>15</v>
      </c>
      <c r="P150" s="58">
        <v>15</v>
      </c>
      <c r="Q150" s="58">
        <v>20</v>
      </c>
      <c r="R150" s="58">
        <v>17</v>
      </c>
      <c r="S150" s="58">
        <v>17</v>
      </c>
      <c r="T150" s="58">
        <v>17</v>
      </c>
      <c r="U150" s="58">
        <v>0</v>
      </c>
      <c r="V150" s="58">
        <v>0</v>
      </c>
      <c r="W150" s="58">
        <v>0</v>
      </c>
      <c r="X150" s="58">
        <v>0</v>
      </c>
      <c r="Y150" s="58" t="s">
        <v>290</v>
      </c>
      <c r="Z150" s="58">
        <v>0</v>
      </c>
      <c r="AA150" s="58">
        <v>89</v>
      </c>
      <c r="AB150" s="58">
        <v>85</v>
      </c>
      <c r="AC150" s="58">
        <v>0</v>
      </c>
      <c r="AD150" s="58">
        <v>12</v>
      </c>
      <c r="AE150" s="58" t="s">
        <v>290</v>
      </c>
      <c r="AF150" s="58">
        <v>137</v>
      </c>
      <c r="AG150" s="58" t="s">
        <v>290</v>
      </c>
      <c r="AH150" s="58">
        <v>16</v>
      </c>
      <c r="AI150" s="58" t="s">
        <v>290</v>
      </c>
      <c r="AJ150" s="58">
        <v>174</v>
      </c>
      <c r="AK150" s="58">
        <v>0</v>
      </c>
      <c r="AL150">
        <v>174</v>
      </c>
      <c r="AM150" t="b">
        <f>IFERROR(MATCH('2017'!A150, '2018'!A:A, 0) &gt;0, FALSE)</f>
        <v>1</v>
      </c>
    </row>
    <row r="151" spans="1:39">
      <c r="A151" s="57" t="s">
        <v>1131</v>
      </c>
      <c r="B151" s="57" t="s">
        <v>1132</v>
      </c>
      <c r="C151" s="57" t="s">
        <v>14352</v>
      </c>
      <c r="D151" s="57" t="s">
        <v>1135</v>
      </c>
      <c r="E151" s="57" t="s">
        <v>1020</v>
      </c>
      <c r="F151" s="57" t="s">
        <v>11628</v>
      </c>
      <c r="G151" s="57" t="s">
        <v>14353</v>
      </c>
      <c r="H151" s="57" t="s">
        <v>146</v>
      </c>
      <c r="I151">
        <v>0.2</v>
      </c>
      <c r="J151">
        <v>25.2</v>
      </c>
      <c r="K151" s="58">
        <v>69</v>
      </c>
      <c r="L151" s="58">
        <v>29</v>
      </c>
      <c r="M151" s="58">
        <v>26</v>
      </c>
      <c r="N151" s="58">
        <v>40</v>
      </c>
      <c r="O151" s="58">
        <v>48</v>
      </c>
      <c r="P151" s="58">
        <v>46</v>
      </c>
      <c r="Q151" s="58">
        <v>52</v>
      </c>
      <c r="R151" s="58">
        <v>47</v>
      </c>
      <c r="S151" s="58">
        <v>48</v>
      </c>
      <c r="T151" s="58">
        <v>46</v>
      </c>
      <c r="U151" s="58">
        <v>0</v>
      </c>
      <c r="V151" s="58">
        <v>0</v>
      </c>
      <c r="W151" s="58">
        <v>0</v>
      </c>
      <c r="X151" s="58">
        <v>0</v>
      </c>
      <c r="Y151" s="58">
        <v>0</v>
      </c>
      <c r="Z151" s="58">
        <v>0</v>
      </c>
      <c r="AA151" s="58">
        <v>230</v>
      </c>
      <c r="AB151" s="58">
        <v>221</v>
      </c>
      <c r="AC151" s="58" t="s">
        <v>290</v>
      </c>
      <c r="AD151" s="58">
        <v>14</v>
      </c>
      <c r="AE151" s="58">
        <v>36</v>
      </c>
      <c r="AF151" s="58">
        <v>50</v>
      </c>
      <c r="AG151" s="58" t="s">
        <v>290</v>
      </c>
      <c r="AH151" s="58">
        <v>323</v>
      </c>
      <c r="AI151" s="58">
        <v>26</v>
      </c>
      <c r="AJ151" s="58">
        <v>451</v>
      </c>
      <c r="AK151" s="58">
        <v>0</v>
      </c>
      <c r="AL151">
        <v>451</v>
      </c>
      <c r="AM151" t="b">
        <f>IFERROR(MATCH('2017'!A151, '2018'!A:A, 0) &gt;0, FALSE)</f>
        <v>1</v>
      </c>
    </row>
    <row r="152" spans="1:39">
      <c r="A152" s="57" t="s">
        <v>1137</v>
      </c>
      <c r="B152" s="57" t="s">
        <v>1138</v>
      </c>
      <c r="C152" s="57" t="s">
        <v>8105</v>
      </c>
      <c r="D152" s="57" t="s">
        <v>1141</v>
      </c>
      <c r="E152" s="57" t="s">
        <v>1020</v>
      </c>
      <c r="F152" s="57" t="s">
        <v>11629</v>
      </c>
      <c r="G152" s="57" t="s">
        <v>14354</v>
      </c>
      <c r="H152" s="57" t="s">
        <v>146</v>
      </c>
      <c r="I152">
        <v>0.2</v>
      </c>
      <c r="J152">
        <v>12.5</v>
      </c>
      <c r="K152" s="58">
        <v>38</v>
      </c>
      <c r="L152" s="58">
        <v>19</v>
      </c>
      <c r="M152" s="58">
        <v>18</v>
      </c>
      <c r="N152" s="58">
        <v>13</v>
      </c>
      <c r="O152" s="58">
        <v>22</v>
      </c>
      <c r="P152" s="58">
        <v>19</v>
      </c>
      <c r="Q152" s="58">
        <v>17</v>
      </c>
      <c r="R152" s="58">
        <v>16</v>
      </c>
      <c r="S152" s="58">
        <v>15</v>
      </c>
      <c r="T152" s="58">
        <v>19</v>
      </c>
      <c r="U152" s="58">
        <v>0</v>
      </c>
      <c r="V152" s="58">
        <v>0</v>
      </c>
      <c r="W152" s="58">
        <v>0</v>
      </c>
      <c r="X152" s="58">
        <v>0</v>
      </c>
      <c r="Y152" s="58">
        <v>0</v>
      </c>
      <c r="Z152" s="58">
        <v>0</v>
      </c>
      <c r="AA152" s="58">
        <v>96</v>
      </c>
      <c r="AB152" s="58">
        <v>100</v>
      </c>
      <c r="AC152" s="58">
        <v>0</v>
      </c>
      <c r="AD152" s="58">
        <v>0</v>
      </c>
      <c r="AE152" s="58">
        <v>140</v>
      </c>
      <c r="AF152" s="58">
        <v>0</v>
      </c>
      <c r="AG152" s="58">
        <v>56</v>
      </c>
      <c r="AH152" s="58">
        <v>0</v>
      </c>
      <c r="AI152" s="58">
        <v>0</v>
      </c>
      <c r="AJ152" s="58">
        <v>196</v>
      </c>
      <c r="AK152" s="58">
        <v>0</v>
      </c>
      <c r="AL152">
        <v>196</v>
      </c>
      <c r="AM152" t="b">
        <f>IFERROR(MATCH('2017'!A152, '2018'!A:A, 0) &gt;0, FALSE)</f>
        <v>1</v>
      </c>
    </row>
    <row r="153" spans="1:39">
      <c r="A153" s="57" t="s">
        <v>1142</v>
      </c>
      <c r="B153" s="57" t="s">
        <v>1143</v>
      </c>
      <c r="C153" s="57" t="s">
        <v>14355</v>
      </c>
      <c r="D153" s="57" t="s">
        <v>1146</v>
      </c>
      <c r="E153" s="57" t="s">
        <v>1020</v>
      </c>
      <c r="F153" s="57" t="s">
        <v>11635</v>
      </c>
      <c r="G153" s="57" t="s">
        <v>14356</v>
      </c>
      <c r="H153" s="57" t="s">
        <v>146</v>
      </c>
      <c r="I153">
        <v>0.4</v>
      </c>
      <c r="J153">
        <v>2.9</v>
      </c>
      <c r="K153" s="58">
        <v>65</v>
      </c>
      <c r="L153" s="58">
        <v>47</v>
      </c>
      <c r="M153" s="58">
        <v>34</v>
      </c>
      <c r="N153" s="58">
        <v>37</v>
      </c>
      <c r="O153" s="58">
        <v>48</v>
      </c>
      <c r="P153" s="58">
        <v>41</v>
      </c>
      <c r="Q153" s="58">
        <v>49</v>
      </c>
      <c r="R153" s="58">
        <v>51</v>
      </c>
      <c r="S153" s="58">
        <v>52</v>
      </c>
      <c r="T153" s="58">
        <v>47</v>
      </c>
      <c r="U153" s="58">
        <v>0</v>
      </c>
      <c r="V153" s="58">
        <v>0</v>
      </c>
      <c r="W153" s="58">
        <v>0</v>
      </c>
      <c r="X153" s="58">
        <v>0</v>
      </c>
      <c r="Y153" s="58">
        <v>0</v>
      </c>
      <c r="Z153" s="58">
        <v>0</v>
      </c>
      <c r="AA153" s="58">
        <v>218</v>
      </c>
      <c r="AB153" s="58">
        <v>253</v>
      </c>
      <c r="AC153" s="58">
        <v>0</v>
      </c>
      <c r="AD153" s="58" t="s">
        <v>290</v>
      </c>
      <c r="AE153" s="58">
        <v>43</v>
      </c>
      <c r="AF153" s="58">
        <v>54</v>
      </c>
      <c r="AG153" s="58">
        <v>0</v>
      </c>
      <c r="AH153" s="58">
        <v>316</v>
      </c>
      <c r="AI153" s="58">
        <v>49</v>
      </c>
      <c r="AJ153" s="58">
        <v>471</v>
      </c>
      <c r="AK153" s="58">
        <v>0</v>
      </c>
      <c r="AL153">
        <v>471</v>
      </c>
      <c r="AM153" t="b">
        <f>IFERROR(MATCH('2017'!A153, '2018'!A:A, 0) &gt;0, FALSE)</f>
        <v>1</v>
      </c>
    </row>
    <row r="154" spans="1:39">
      <c r="A154" s="57" t="s">
        <v>11636</v>
      </c>
      <c r="B154" s="57" t="s">
        <v>401</v>
      </c>
      <c r="C154" s="57" t="s">
        <v>14357</v>
      </c>
      <c r="D154" s="57" t="s">
        <v>8112</v>
      </c>
      <c r="E154" s="57" t="s">
        <v>1052</v>
      </c>
      <c r="F154" s="57" t="s">
        <v>11637</v>
      </c>
      <c r="G154" s="57" t="s">
        <v>14358</v>
      </c>
      <c r="H154" s="57" t="s">
        <v>146</v>
      </c>
      <c r="I154">
        <v>0.1</v>
      </c>
      <c r="J154">
        <v>1</v>
      </c>
      <c r="K154" s="58">
        <v>23</v>
      </c>
      <c r="L154" s="58">
        <v>17</v>
      </c>
      <c r="M154" s="58">
        <v>14</v>
      </c>
      <c r="N154" s="58">
        <v>28</v>
      </c>
      <c r="O154" s="58">
        <v>21</v>
      </c>
      <c r="P154" s="58">
        <v>26</v>
      </c>
      <c r="Q154" s="58">
        <v>20</v>
      </c>
      <c r="R154" s="58">
        <v>17</v>
      </c>
      <c r="S154" s="58">
        <v>19</v>
      </c>
      <c r="T154" s="58">
        <v>10</v>
      </c>
      <c r="U154" s="58">
        <v>0</v>
      </c>
      <c r="V154" s="58">
        <v>0</v>
      </c>
      <c r="W154" s="58">
        <v>0</v>
      </c>
      <c r="X154" s="58">
        <v>0</v>
      </c>
      <c r="Y154" s="58">
        <v>0</v>
      </c>
      <c r="Z154" s="58">
        <v>0</v>
      </c>
      <c r="AA154" s="58">
        <v>106</v>
      </c>
      <c r="AB154" s="58">
        <v>89</v>
      </c>
      <c r="AC154" s="58">
        <v>0</v>
      </c>
      <c r="AD154" s="58" t="s">
        <v>290</v>
      </c>
      <c r="AE154" s="58">
        <v>14</v>
      </c>
      <c r="AF154" s="58">
        <v>121</v>
      </c>
      <c r="AG154" s="58">
        <v>0</v>
      </c>
      <c r="AH154" s="58">
        <v>37</v>
      </c>
      <c r="AI154" s="58">
        <v>22</v>
      </c>
      <c r="AJ154" s="58">
        <v>195</v>
      </c>
      <c r="AK154" s="58">
        <v>0</v>
      </c>
      <c r="AL154">
        <v>195</v>
      </c>
      <c r="AM154" t="b">
        <f>IFERROR(MATCH('2017'!A154, '2018'!A:A, 0) &gt;0, FALSE)</f>
        <v>1</v>
      </c>
    </row>
    <row r="155" spans="1:39">
      <c r="A155" s="57" t="s">
        <v>1147</v>
      </c>
      <c r="B155" s="57" t="s">
        <v>1148</v>
      </c>
      <c r="C155" s="57" t="s">
        <v>13361</v>
      </c>
      <c r="D155" s="57" t="s">
        <v>1151</v>
      </c>
      <c r="E155" s="57" t="s">
        <v>1065</v>
      </c>
      <c r="F155" s="57" t="s">
        <v>11639</v>
      </c>
      <c r="G155" s="57" t="s">
        <v>14359</v>
      </c>
      <c r="H155" s="57" t="s">
        <v>146</v>
      </c>
      <c r="I155">
        <v>0.2</v>
      </c>
      <c r="J155">
        <v>2.8</v>
      </c>
      <c r="K155" s="58">
        <v>44</v>
      </c>
      <c r="L155" s="58">
        <v>46</v>
      </c>
      <c r="M155" s="58">
        <v>35</v>
      </c>
      <c r="N155" s="58">
        <v>35</v>
      </c>
      <c r="O155" s="58">
        <v>32</v>
      </c>
      <c r="P155" s="58">
        <v>42</v>
      </c>
      <c r="Q155" s="58">
        <v>44</v>
      </c>
      <c r="R155" s="58">
        <v>51</v>
      </c>
      <c r="S155" s="58">
        <v>39</v>
      </c>
      <c r="T155" s="58">
        <v>43</v>
      </c>
      <c r="U155" s="58">
        <v>0</v>
      </c>
      <c r="V155" s="58">
        <v>0</v>
      </c>
      <c r="W155" s="58">
        <v>0</v>
      </c>
      <c r="X155" s="58">
        <v>0</v>
      </c>
      <c r="Y155" s="58">
        <v>0</v>
      </c>
      <c r="Z155" s="58">
        <v>0</v>
      </c>
      <c r="AA155" s="58">
        <v>228</v>
      </c>
      <c r="AB155" s="58">
        <v>183</v>
      </c>
      <c r="AC155" s="58" t="s">
        <v>290</v>
      </c>
      <c r="AD155" s="58">
        <v>15</v>
      </c>
      <c r="AE155" s="58" t="s">
        <v>290</v>
      </c>
      <c r="AF155" s="58">
        <v>62</v>
      </c>
      <c r="AG155" s="58">
        <v>0</v>
      </c>
      <c r="AH155" s="58">
        <v>319</v>
      </c>
      <c r="AI155" s="58">
        <v>13</v>
      </c>
      <c r="AJ155" s="58">
        <v>411</v>
      </c>
      <c r="AK155" s="58">
        <v>0</v>
      </c>
      <c r="AL155">
        <v>411</v>
      </c>
      <c r="AM155" t="b">
        <f>IFERROR(MATCH('2017'!A155, '2018'!A:A, 0) &gt;0, FALSE)</f>
        <v>1</v>
      </c>
    </row>
    <row r="156" spans="1:39">
      <c r="A156" s="57" t="s">
        <v>1152</v>
      </c>
      <c r="B156" s="57" t="s">
        <v>791</v>
      </c>
      <c r="C156" s="57" t="s">
        <v>13362</v>
      </c>
      <c r="D156" s="57" t="s">
        <v>1154</v>
      </c>
      <c r="E156" s="57" t="s">
        <v>1065</v>
      </c>
      <c r="F156" s="57" t="s">
        <v>11640</v>
      </c>
      <c r="G156" s="57" t="s">
        <v>14360</v>
      </c>
      <c r="H156" s="57" t="s">
        <v>146</v>
      </c>
      <c r="I156">
        <v>0.4</v>
      </c>
      <c r="J156">
        <v>3.4</v>
      </c>
      <c r="K156" s="58">
        <v>48</v>
      </c>
      <c r="L156" s="58">
        <v>60</v>
      </c>
      <c r="M156" s="58">
        <v>51</v>
      </c>
      <c r="N156" s="58">
        <v>51</v>
      </c>
      <c r="O156" s="58">
        <v>61</v>
      </c>
      <c r="P156" s="58">
        <v>49</v>
      </c>
      <c r="Q156" s="58">
        <v>57</v>
      </c>
      <c r="R156" s="58">
        <v>59</v>
      </c>
      <c r="S156" s="58">
        <v>59</v>
      </c>
      <c r="T156" s="58">
        <v>66</v>
      </c>
      <c r="U156" s="58">
        <v>0</v>
      </c>
      <c r="V156" s="58">
        <v>0</v>
      </c>
      <c r="W156" s="58">
        <v>0</v>
      </c>
      <c r="X156" s="58">
        <v>0</v>
      </c>
      <c r="Y156" s="58">
        <v>0</v>
      </c>
      <c r="Z156" s="58">
        <v>0</v>
      </c>
      <c r="AA156" s="58">
        <v>287</v>
      </c>
      <c r="AB156" s="58">
        <v>274</v>
      </c>
      <c r="AC156" s="58" t="s">
        <v>290</v>
      </c>
      <c r="AD156" s="58" t="s">
        <v>290</v>
      </c>
      <c r="AE156" s="58" t="s">
        <v>290</v>
      </c>
      <c r="AF156" s="58">
        <v>36</v>
      </c>
      <c r="AG156" s="58">
        <v>0</v>
      </c>
      <c r="AH156" s="58">
        <v>502</v>
      </c>
      <c r="AI156" s="58" t="s">
        <v>290</v>
      </c>
      <c r="AJ156" s="58">
        <v>561</v>
      </c>
      <c r="AK156" s="58">
        <v>0</v>
      </c>
      <c r="AL156">
        <v>561</v>
      </c>
      <c r="AM156" t="b">
        <f>IFERROR(MATCH('2017'!A156, '2018'!A:A, 0) &gt;0, FALSE)</f>
        <v>1</v>
      </c>
    </row>
    <row r="157" spans="1:39">
      <c r="A157" s="57" t="s">
        <v>11641</v>
      </c>
      <c r="B157" s="57" t="s">
        <v>8128</v>
      </c>
      <c r="C157" s="57" t="s">
        <v>6503</v>
      </c>
      <c r="D157" s="57" t="s">
        <v>8131</v>
      </c>
      <c r="E157" s="57" t="s">
        <v>1171</v>
      </c>
      <c r="F157" s="57" t="s">
        <v>11642</v>
      </c>
      <c r="G157" s="57" t="s">
        <v>14361</v>
      </c>
      <c r="H157" s="57" t="s">
        <v>146</v>
      </c>
      <c r="I157">
        <v>0.1</v>
      </c>
      <c r="J157">
        <v>11.5</v>
      </c>
      <c r="K157" s="58">
        <v>57</v>
      </c>
      <c r="L157" s="58">
        <v>17</v>
      </c>
      <c r="M157" s="58">
        <v>12</v>
      </c>
      <c r="N157" s="58" t="s">
        <v>290</v>
      </c>
      <c r="O157" s="58">
        <v>10</v>
      </c>
      <c r="P157" s="58" t="s">
        <v>290</v>
      </c>
      <c r="Q157" s="58" t="s">
        <v>290</v>
      </c>
      <c r="R157" s="58">
        <v>16</v>
      </c>
      <c r="S157" s="58" t="s">
        <v>290</v>
      </c>
      <c r="T157" s="58" t="s">
        <v>290</v>
      </c>
      <c r="U157" s="58">
        <v>0</v>
      </c>
      <c r="V157" s="58">
        <v>0</v>
      </c>
      <c r="W157" s="58">
        <v>0</v>
      </c>
      <c r="X157" s="58">
        <v>0</v>
      </c>
      <c r="Y157" s="58">
        <v>0</v>
      </c>
      <c r="Z157" s="58">
        <v>0</v>
      </c>
      <c r="AA157" s="58">
        <v>73</v>
      </c>
      <c r="AB157" s="58">
        <v>62</v>
      </c>
      <c r="AC157" s="58">
        <v>0</v>
      </c>
      <c r="AD157" s="58" t="s">
        <v>290</v>
      </c>
      <c r="AE157" s="58" t="s">
        <v>290</v>
      </c>
      <c r="AF157" s="58">
        <v>28</v>
      </c>
      <c r="AG157" s="58">
        <v>0</v>
      </c>
      <c r="AH157" s="58">
        <v>90</v>
      </c>
      <c r="AI157" s="58" t="s">
        <v>290</v>
      </c>
      <c r="AJ157" s="58">
        <v>135</v>
      </c>
      <c r="AK157" s="58">
        <v>0</v>
      </c>
      <c r="AL157">
        <v>135</v>
      </c>
      <c r="AM157" t="b">
        <f>IFERROR(MATCH('2017'!A157, '2018'!A:A, 0) &gt;0, FALSE)</f>
        <v>1</v>
      </c>
    </row>
    <row r="158" spans="1:39">
      <c r="A158" s="57" t="s">
        <v>1155</v>
      </c>
      <c r="B158" s="57" t="s">
        <v>1156</v>
      </c>
      <c r="C158" s="57" t="s">
        <v>8135</v>
      </c>
      <c r="D158" s="57" t="s">
        <v>1159</v>
      </c>
      <c r="E158" s="57" t="s">
        <v>1160</v>
      </c>
      <c r="F158" s="57" t="s">
        <v>11644</v>
      </c>
      <c r="G158" s="57" t="s">
        <v>14362</v>
      </c>
      <c r="H158" s="57" t="s">
        <v>146</v>
      </c>
      <c r="I158">
        <v>0.1</v>
      </c>
      <c r="J158">
        <v>2.5</v>
      </c>
      <c r="K158" s="58">
        <v>56</v>
      </c>
      <c r="L158" s="58">
        <v>57</v>
      </c>
      <c r="M158" s="58">
        <v>42</v>
      </c>
      <c r="N158" s="58">
        <v>34</v>
      </c>
      <c r="O158" s="58">
        <v>48</v>
      </c>
      <c r="P158" s="58">
        <v>40</v>
      </c>
      <c r="Q158" s="58">
        <v>32</v>
      </c>
      <c r="R158" s="58">
        <v>48</v>
      </c>
      <c r="S158" s="58">
        <v>43</v>
      </c>
      <c r="T158" s="58">
        <v>45</v>
      </c>
      <c r="U158" s="58">
        <v>0</v>
      </c>
      <c r="V158" s="58">
        <v>0</v>
      </c>
      <c r="W158" s="58">
        <v>0</v>
      </c>
      <c r="X158" s="58">
        <v>0</v>
      </c>
      <c r="Y158" s="58">
        <v>27</v>
      </c>
      <c r="Z158" s="58">
        <v>0</v>
      </c>
      <c r="AA158" s="58">
        <v>250</v>
      </c>
      <c r="AB158" s="58">
        <v>222</v>
      </c>
      <c r="AC158" s="58">
        <v>0</v>
      </c>
      <c r="AD158" s="58">
        <v>30</v>
      </c>
      <c r="AE158" s="58" t="s">
        <v>290</v>
      </c>
      <c r="AF158" s="58">
        <v>150</v>
      </c>
      <c r="AG158" s="58">
        <v>0</v>
      </c>
      <c r="AH158" s="58">
        <v>285</v>
      </c>
      <c r="AI158" s="58" t="s">
        <v>290</v>
      </c>
      <c r="AJ158" s="58">
        <v>472</v>
      </c>
      <c r="AK158" s="58">
        <v>0</v>
      </c>
      <c r="AL158">
        <v>472</v>
      </c>
      <c r="AM158" t="b">
        <f>IFERROR(MATCH('2017'!A158, '2018'!A:A, 0) &gt;0, FALSE)</f>
        <v>1</v>
      </c>
    </row>
    <row r="159" spans="1:39">
      <c r="A159" s="57" t="s">
        <v>11645</v>
      </c>
      <c r="B159" s="57" t="s">
        <v>11646</v>
      </c>
      <c r="C159" s="57" t="s">
        <v>11647</v>
      </c>
      <c r="D159" s="57" t="s">
        <v>11648</v>
      </c>
      <c r="E159" s="57" t="s">
        <v>8119</v>
      </c>
      <c r="F159" s="57" t="s">
        <v>11649</v>
      </c>
      <c r="G159" s="57" t="s">
        <v>14363</v>
      </c>
      <c r="H159" s="57" t="s">
        <v>146</v>
      </c>
      <c r="I159">
        <v>0.1</v>
      </c>
      <c r="J159">
        <v>0.9</v>
      </c>
      <c r="K159" s="58">
        <v>16</v>
      </c>
      <c r="L159" s="58">
        <v>11</v>
      </c>
      <c r="M159" s="58">
        <v>0</v>
      </c>
      <c r="N159" s="58">
        <v>0</v>
      </c>
      <c r="O159" s="58">
        <v>0</v>
      </c>
      <c r="P159" s="58">
        <v>0</v>
      </c>
      <c r="Q159" s="58">
        <v>0</v>
      </c>
      <c r="R159" s="58">
        <v>0</v>
      </c>
      <c r="S159" s="58">
        <v>0</v>
      </c>
      <c r="T159" s="58">
        <v>0</v>
      </c>
      <c r="U159" s="58">
        <v>0</v>
      </c>
      <c r="V159" s="58">
        <v>0</v>
      </c>
      <c r="W159" s="58">
        <v>0</v>
      </c>
      <c r="X159" s="58">
        <v>0</v>
      </c>
      <c r="Y159" s="58">
        <v>0</v>
      </c>
      <c r="Z159" s="58">
        <v>0</v>
      </c>
      <c r="AA159" s="58">
        <v>17</v>
      </c>
      <c r="AB159" s="58">
        <v>10</v>
      </c>
      <c r="AC159" s="58">
        <v>0</v>
      </c>
      <c r="AD159" s="58">
        <v>11</v>
      </c>
      <c r="AE159" s="58">
        <v>0</v>
      </c>
      <c r="AF159" s="58" t="s">
        <v>290</v>
      </c>
      <c r="AG159" s="58">
        <v>0</v>
      </c>
      <c r="AH159" s="58" t="s">
        <v>290</v>
      </c>
      <c r="AI159" s="58">
        <v>12</v>
      </c>
      <c r="AJ159" s="58">
        <v>27</v>
      </c>
      <c r="AK159" s="58">
        <v>0</v>
      </c>
      <c r="AL159">
        <v>27</v>
      </c>
      <c r="AM159" t="b">
        <f>IFERROR(MATCH('2017'!A159, '2018'!A:A, 0) &gt;0, FALSE)</f>
        <v>1</v>
      </c>
    </row>
    <row r="160" spans="1:39">
      <c r="A160" s="57" t="s">
        <v>11651</v>
      </c>
      <c r="B160" s="57" t="s">
        <v>1048</v>
      </c>
      <c r="C160" s="57" t="s">
        <v>14364</v>
      </c>
      <c r="D160" s="57" t="s">
        <v>8044</v>
      </c>
      <c r="E160" s="57" t="s">
        <v>1052</v>
      </c>
      <c r="F160" s="57" t="s">
        <v>11652</v>
      </c>
      <c r="G160" s="57" t="s">
        <v>14365</v>
      </c>
      <c r="H160" s="57" t="s">
        <v>146</v>
      </c>
      <c r="I160">
        <v>0.5</v>
      </c>
      <c r="J160">
        <v>7.5</v>
      </c>
      <c r="K160" s="58">
        <v>12</v>
      </c>
      <c r="L160" s="58" t="s">
        <v>290</v>
      </c>
      <c r="M160" s="58" t="s">
        <v>290</v>
      </c>
      <c r="N160" s="58">
        <v>11</v>
      </c>
      <c r="O160" s="58">
        <v>10</v>
      </c>
      <c r="P160" s="58">
        <v>11</v>
      </c>
      <c r="Q160" s="58" t="s">
        <v>290</v>
      </c>
      <c r="R160" s="58">
        <v>11</v>
      </c>
      <c r="S160" s="58">
        <v>10</v>
      </c>
      <c r="T160" s="58">
        <v>23</v>
      </c>
      <c r="U160" s="58">
        <v>0</v>
      </c>
      <c r="V160" s="58">
        <v>0</v>
      </c>
      <c r="W160" s="58">
        <v>0</v>
      </c>
      <c r="X160" s="58">
        <v>0</v>
      </c>
      <c r="Y160" s="58">
        <v>0</v>
      </c>
      <c r="Z160" s="58">
        <v>0</v>
      </c>
      <c r="AA160" s="58">
        <v>46</v>
      </c>
      <c r="AB160" s="58">
        <v>59</v>
      </c>
      <c r="AC160" s="58">
        <v>0</v>
      </c>
      <c r="AD160" s="58" t="s">
        <v>290</v>
      </c>
      <c r="AE160" s="58">
        <v>94</v>
      </c>
      <c r="AF160" s="58" t="s">
        <v>290</v>
      </c>
      <c r="AG160" s="58">
        <v>0</v>
      </c>
      <c r="AH160" s="58" t="s">
        <v>290</v>
      </c>
      <c r="AI160" s="58" t="s">
        <v>290</v>
      </c>
      <c r="AJ160" s="58">
        <v>105</v>
      </c>
      <c r="AK160" s="58">
        <v>0</v>
      </c>
      <c r="AL160">
        <v>105</v>
      </c>
      <c r="AM160" t="b">
        <f>IFERROR(MATCH('2017'!A160, '2018'!A:A, 0) &gt;0, FALSE)</f>
        <v>0</v>
      </c>
    </row>
    <row r="161" spans="1:39">
      <c r="A161" s="57" t="s">
        <v>1161</v>
      </c>
      <c r="B161" s="57" t="s">
        <v>1162</v>
      </c>
      <c r="C161" s="57" t="s">
        <v>8144</v>
      </c>
      <c r="D161" s="57" t="s">
        <v>1165</v>
      </c>
      <c r="E161" s="57" t="s">
        <v>1020</v>
      </c>
      <c r="F161" s="57" t="s">
        <v>11654</v>
      </c>
      <c r="G161" s="57" t="s">
        <v>14366</v>
      </c>
      <c r="H161" s="57" t="s">
        <v>146</v>
      </c>
      <c r="I161">
        <v>0.4</v>
      </c>
      <c r="J161">
        <v>1</v>
      </c>
      <c r="K161" s="58">
        <v>35</v>
      </c>
      <c r="L161" s="58">
        <v>14</v>
      </c>
      <c r="M161" s="58">
        <v>12</v>
      </c>
      <c r="N161" s="58" t="s">
        <v>290</v>
      </c>
      <c r="O161" s="58" t="s">
        <v>290</v>
      </c>
      <c r="P161" s="58">
        <v>13</v>
      </c>
      <c r="Q161" s="58" t="s">
        <v>290</v>
      </c>
      <c r="R161" s="58" t="s">
        <v>290</v>
      </c>
      <c r="S161" s="58" t="s">
        <v>290</v>
      </c>
      <c r="T161" s="58" t="s">
        <v>290</v>
      </c>
      <c r="U161" s="58">
        <v>0</v>
      </c>
      <c r="V161" s="58">
        <v>0</v>
      </c>
      <c r="W161" s="58">
        <v>0</v>
      </c>
      <c r="X161" s="58">
        <v>0</v>
      </c>
      <c r="Y161" s="58">
        <v>0</v>
      </c>
      <c r="Z161" s="58">
        <v>0</v>
      </c>
      <c r="AA161" s="58">
        <v>58</v>
      </c>
      <c r="AB161" s="58">
        <v>60</v>
      </c>
      <c r="AC161" s="58">
        <v>0</v>
      </c>
      <c r="AD161" s="58">
        <v>14</v>
      </c>
      <c r="AE161" s="58" t="s">
        <v>290</v>
      </c>
      <c r="AF161" s="58" t="s">
        <v>290</v>
      </c>
      <c r="AG161" s="58">
        <v>0</v>
      </c>
      <c r="AH161" s="58">
        <v>18</v>
      </c>
      <c r="AI161" s="58">
        <v>73</v>
      </c>
      <c r="AJ161" s="58">
        <v>118</v>
      </c>
      <c r="AK161" s="58">
        <v>0</v>
      </c>
      <c r="AL161">
        <v>118</v>
      </c>
      <c r="AM161" t="b">
        <f>IFERROR(MATCH('2017'!A161, '2018'!A:A, 0) &gt;0, FALSE)</f>
        <v>1</v>
      </c>
    </row>
    <row r="162" spans="1:39">
      <c r="A162" s="57" t="s">
        <v>1166</v>
      </c>
      <c r="B162" s="57" t="s">
        <v>1167</v>
      </c>
      <c r="C162" s="57" t="s">
        <v>8154</v>
      </c>
      <c r="D162" s="57" t="s">
        <v>1170</v>
      </c>
      <c r="E162" s="57" t="s">
        <v>1171</v>
      </c>
      <c r="F162" s="57" t="s">
        <v>11658</v>
      </c>
      <c r="G162" s="57" t="s">
        <v>14367</v>
      </c>
      <c r="H162" s="57" t="s">
        <v>146</v>
      </c>
      <c r="I162">
        <v>0.5</v>
      </c>
      <c r="J162">
        <v>45.5</v>
      </c>
      <c r="K162" s="58">
        <v>0</v>
      </c>
      <c r="L162" s="58">
        <v>0</v>
      </c>
      <c r="M162" s="58">
        <v>0</v>
      </c>
      <c r="N162" s="58">
        <v>0</v>
      </c>
      <c r="O162" s="58">
        <v>0</v>
      </c>
      <c r="P162" s="58">
        <v>0</v>
      </c>
      <c r="Q162" s="58">
        <v>0</v>
      </c>
      <c r="R162" s="58">
        <v>0</v>
      </c>
      <c r="S162" s="58">
        <v>0</v>
      </c>
      <c r="T162" s="58">
        <v>0</v>
      </c>
      <c r="U162" s="58">
        <v>206</v>
      </c>
      <c r="V162" s="58">
        <v>216</v>
      </c>
      <c r="W162" s="58">
        <v>172</v>
      </c>
      <c r="X162" s="58">
        <v>190</v>
      </c>
      <c r="Y162" s="58">
        <v>0</v>
      </c>
      <c r="Z162" s="58">
        <v>0</v>
      </c>
      <c r="AA162" s="58">
        <v>400</v>
      </c>
      <c r="AB162" s="58">
        <v>384</v>
      </c>
      <c r="AC162" s="58" t="s">
        <v>290</v>
      </c>
      <c r="AD162" s="58">
        <v>34</v>
      </c>
      <c r="AE162" s="58">
        <v>38</v>
      </c>
      <c r="AF162" s="58">
        <v>169</v>
      </c>
      <c r="AG162" s="58" t="s">
        <v>290</v>
      </c>
      <c r="AH162" s="58">
        <v>498</v>
      </c>
      <c r="AI162" s="58">
        <v>43</v>
      </c>
      <c r="AJ162" s="58">
        <v>0</v>
      </c>
      <c r="AK162" s="58">
        <v>784</v>
      </c>
      <c r="AL162">
        <v>784</v>
      </c>
      <c r="AM162" t="b">
        <f>IFERROR(MATCH('2017'!A162, '2018'!A:A, 0) &gt;0, FALSE)</f>
        <v>1</v>
      </c>
    </row>
    <row r="163" spans="1:39">
      <c r="A163" s="57" t="s">
        <v>14368</v>
      </c>
      <c r="B163" s="57" t="s">
        <v>8156</v>
      </c>
      <c r="C163" s="57" t="s">
        <v>8158</v>
      </c>
      <c r="D163" s="57" t="s">
        <v>8159</v>
      </c>
      <c r="E163" s="57" t="s">
        <v>1052</v>
      </c>
      <c r="F163" s="57" t="s">
        <v>14369</v>
      </c>
      <c r="G163" s="57" t="s">
        <v>14370</v>
      </c>
      <c r="H163" s="57" t="s">
        <v>146</v>
      </c>
      <c r="I163">
        <v>0.1</v>
      </c>
      <c r="J163">
        <v>0.2</v>
      </c>
      <c r="K163" s="58">
        <v>13</v>
      </c>
      <c r="L163" s="58" t="s">
        <v>290</v>
      </c>
      <c r="M163" s="58" t="s">
        <v>290</v>
      </c>
      <c r="N163" s="58">
        <v>0</v>
      </c>
      <c r="O163" s="58" t="s">
        <v>290</v>
      </c>
      <c r="P163" s="58">
        <v>0</v>
      </c>
      <c r="Q163" s="58" t="s">
        <v>290</v>
      </c>
      <c r="R163" s="58">
        <v>0</v>
      </c>
      <c r="S163" s="58">
        <v>0</v>
      </c>
      <c r="T163" s="58">
        <v>0</v>
      </c>
      <c r="U163" s="58">
        <v>0</v>
      </c>
      <c r="V163" s="58">
        <v>0</v>
      </c>
      <c r="W163" s="58">
        <v>0</v>
      </c>
      <c r="X163" s="58">
        <v>0</v>
      </c>
      <c r="Y163" s="58">
        <v>0</v>
      </c>
      <c r="Z163" s="58">
        <v>0</v>
      </c>
      <c r="AA163" s="58">
        <v>13</v>
      </c>
      <c r="AB163" s="58">
        <v>17</v>
      </c>
      <c r="AC163" s="58">
        <v>0</v>
      </c>
      <c r="AD163" s="58" t="s">
        <v>290</v>
      </c>
      <c r="AE163" s="58">
        <v>10</v>
      </c>
      <c r="AF163" s="58">
        <v>14</v>
      </c>
      <c r="AG163" s="58">
        <v>0</v>
      </c>
      <c r="AH163" s="58" t="s">
        <v>290</v>
      </c>
      <c r="AI163" s="58" t="s">
        <v>290</v>
      </c>
      <c r="AJ163" s="58">
        <v>30</v>
      </c>
      <c r="AK163" s="58">
        <v>0</v>
      </c>
      <c r="AL163">
        <v>30</v>
      </c>
      <c r="AM163" t="b">
        <f>IFERROR(MATCH('2017'!A163, '2018'!A:A, 0) &gt;0, FALSE)</f>
        <v>0</v>
      </c>
    </row>
    <row r="164" spans="1:39">
      <c r="A164" s="57" t="s">
        <v>1178</v>
      </c>
      <c r="B164" s="57" t="s">
        <v>1179</v>
      </c>
      <c r="C164" s="57" t="s">
        <v>5381</v>
      </c>
      <c r="D164" s="57" t="s">
        <v>1182</v>
      </c>
      <c r="E164" s="57" t="s">
        <v>1041</v>
      </c>
      <c r="F164" s="57" t="s">
        <v>14371</v>
      </c>
      <c r="G164" s="57" t="s">
        <v>14372</v>
      </c>
      <c r="H164" s="57" t="s">
        <v>146</v>
      </c>
      <c r="I164">
        <v>0.2</v>
      </c>
      <c r="J164">
        <v>0.2</v>
      </c>
      <c r="K164" s="58">
        <v>29</v>
      </c>
      <c r="L164" s="58" t="s">
        <v>290</v>
      </c>
      <c r="M164" s="58">
        <v>0</v>
      </c>
      <c r="N164" s="58">
        <v>0</v>
      </c>
      <c r="O164" s="58">
        <v>0</v>
      </c>
      <c r="P164" s="58">
        <v>0</v>
      </c>
      <c r="Q164" s="58">
        <v>0</v>
      </c>
      <c r="R164" s="58">
        <v>0</v>
      </c>
      <c r="S164" s="58">
        <v>0</v>
      </c>
      <c r="T164" s="58">
        <v>0</v>
      </c>
      <c r="U164" s="58">
        <v>0</v>
      </c>
      <c r="V164" s="58">
        <v>0</v>
      </c>
      <c r="W164" s="58">
        <v>0</v>
      </c>
      <c r="X164" s="58">
        <v>0</v>
      </c>
      <c r="Y164" s="58">
        <v>0</v>
      </c>
      <c r="Z164" s="58">
        <v>0</v>
      </c>
      <c r="AA164" s="58">
        <v>12</v>
      </c>
      <c r="AB164" s="58">
        <v>20</v>
      </c>
      <c r="AC164" s="58">
        <v>0</v>
      </c>
      <c r="AD164" s="58" t="s">
        <v>290</v>
      </c>
      <c r="AE164" s="58" t="s">
        <v>290</v>
      </c>
      <c r="AF164" s="58">
        <v>0</v>
      </c>
      <c r="AG164" s="58">
        <v>0</v>
      </c>
      <c r="AH164" s="58">
        <v>18</v>
      </c>
      <c r="AI164" s="58">
        <v>10</v>
      </c>
      <c r="AJ164" s="58">
        <v>32</v>
      </c>
      <c r="AK164" s="58">
        <v>0</v>
      </c>
      <c r="AL164">
        <v>32</v>
      </c>
      <c r="AM164" t="b">
        <f>IFERROR(MATCH('2017'!A164, '2018'!A:A, 0) &gt;0, FALSE)</f>
        <v>1</v>
      </c>
    </row>
    <row r="165" spans="1:39">
      <c r="A165" s="57" t="s">
        <v>11661</v>
      </c>
      <c r="B165" s="57" t="s">
        <v>8177</v>
      </c>
      <c r="C165" s="57" t="s">
        <v>14373</v>
      </c>
      <c r="D165" s="57" t="s">
        <v>8180</v>
      </c>
      <c r="E165" s="57" t="s">
        <v>1041</v>
      </c>
      <c r="F165" s="57" t="s">
        <v>11662</v>
      </c>
      <c r="G165" s="57" t="s">
        <v>14374</v>
      </c>
      <c r="H165" s="57" t="s">
        <v>146</v>
      </c>
      <c r="I165">
        <v>1.5</v>
      </c>
      <c r="J165">
        <v>9.5</v>
      </c>
      <c r="K165" s="58">
        <v>60</v>
      </c>
      <c r="L165" s="58">
        <v>24</v>
      </c>
      <c r="M165" s="58">
        <v>21</v>
      </c>
      <c r="N165" s="58">
        <v>0</v>
      </c>
      <c r="O165" s="58">
        <v>0</v>
      </c>
      <c r="P165" s="58" t="s">
        <v>290</v>
      </c>
      <c r="Q165" s="58">
        <v>12</v>
      </c>
      <c r="R165" s="58" t="s">
        <v>290</v>
      </c>
      <c r="S165" s="58" t="s">
        <v>290</v>
      </c>
      <c r="T165" s="58">
        <v>10</v>
      </c>
      <c r="U165" s="58">
        <v>0</v>
      </c>
      <c r="V165" s="58">
        <v>0</v>
      </c>
      <c r="W165" s="58">
        <v>0</v>
      </c>
      <c r="X165" s="58">
        <v>0</v>
      </c>
      <c r="Y165" s="58">
        <v>0</v>
      </c>
      <c r="Z165" s="58">
        <v>0</v>
      </c>
      <c r="AA165" s="58">
        <v>74</v>
      </c>
      <c r="AB165" s="58">
        <v>75</v>
      </c>
      <c r="AC165" s="58" t="s">
        <v>290</v>
      </c>
      <c r="AD165" s="58" t="s">
        <v>290</v>
      </c>
      <c r="AE165" s="58">
        <v>19</v>
      </c>
      <c r="AF165" s="58">
        <v>27</v>
      </c>
      <c r="AG165" s="58">
        <v>0</v>
      </c>
      <c r="AH165" s="58">
        <v>90</v>
      </c>
      <c r="AI165" s="58" t="s">
        <v>290</v>
      </c>
      <c r="AJ165" s="58">
        <v>149</v>
      </c>
      <c r="AK165" s="58">
        <v>0</v>
      </c>
      <c r="AL165">
        <v>149</v>
      </c>
      <c r="AM165" t="b">
        <f>IFERROR(MATCH('2017'!A165, '2018'!A:A, 0) &gt;0, FALSE)</f>
        <v>1</v>
      </c>
    </row>
    <row r="166" spans="1:39">
      <c r="A166" s="57" t="s">
        <v>11664</v>
      </c>
      <c r="B166" s="57" t="s">
        <v>8183</v>
      </c>
      <c r="C166" s="57" t="s">
        <v>8185</v>
      </c>
      <c r="D166" s="57" t="s">
        <v>8186</v>
      </c>
      <c r="E166" s="57" t="s">
        <v>1065</v>
      </c>
      <c r="F166" s="57" t="s">
        <v>11665</v>
      </c>
      <c r="G166" s="57" t="s">
        <v>14375</v>
      </c>
      <c r="H166" s="57" t="s">
        <v>146</v>
      </c>
      <c r="I166">
        <v>0.2</v>
      </c>
      <c r="J166">
        <v>10.5</v>
      </c>
      <c r="K166" s="58">
        <v>78</v>
      </c>
      <c r="L166" s="58" t="s">
        <v>290</v>
      </c>
      <c r="M166" s="58">
        <v>0</v>
      </c>
      <c r="N166" s="58">
        <v>0</v>
      </c>
      <c r="O166" s="58">
        <v>0</v>
      </c>
      <c r="P166" s="58">
        <v>0</v>
      </c>
      <c r="Q166" s="58">
        <v>0</v>
      </c>
      <c r="R166" s="58">
        <v>0</v>
      </c>
      <c r="S166" s="58">
        <v>0</v>
      </c>
      <c r="T166" s="58">
        <v>0</v>
      </c>
      <c r="U166" s="58">
        <v>0</v>
      </c>
      <c r="V166" s="58">
        <v>0</v>
      </c>
      <c r="W166" s="58">
        <v>0</v>
      </c>
      <c r="X166" s="58">
        <v>0</v>
      </c>
      <c r="Y166" s="58">
        <v>0</v>
      </c>
      <c r="Z166" s="58">
        <v>0</v>
      </c>
      <c r="AA166" s="58">
        <v>43</v>
      </c>
      <c r="AB166" s="58">
        <v>44</v>
      </c>
      <c r="AC166" s="58">
        <v>0</v>
      </c>
      <c r="AD166" s="58">
        <v>0</v>
      </c>
      <c r="AE166" s="58" t="s">
        <v>290</v>
      </c>
      <c r="AF166" s="58" t="s">
        <v>290</v>
      </c>
      <c r="AG166" s="58">
        <v>0</v>
      </c>
      <c r="AH166" s="58">
        <v>83</v>
      </c>
      <c r="AI166" s="58">
        <v>0</v>
      </c>
      <c r="AJ166" s="58">
        <v>87</v>
      </c>
      <c r="AK166" s="58">
        <v>0</v>
      </c>
      <c r="AL166">
        <v>87</v>
      </c>
      <c r="AM166" t="b">
        <f>IFERROR(MATCH('2017'!A166, '2018'!A:A, 0) &gt;0, FALSE)</f>
        <v>1</v>
      </c>
    </row>
    <row r="167" spans="1:39">
      <c r="A167" s="57" t="s">
        <v>1183</v>
      </c>
      <c r="B167" s="57" t="s">
        <v>1184</v>
      </c>
      <c r="C167" s="57" t="s">
        <v>14376</v>
      </c>
      <c r="D167" s="57" t="s">
        <v>1187</v>
      </c>
      <c r="E167" s="57" t="s">
        <v>1086</v>
      </c>
      <c r="F167" s="57" t="s">
        <v>11667</v>
      </c>
      <c r="G167" s="57" t="s">
        <v>14377</v>
      </c>
      <c r="H167" s="57" t="s">
        <v>146</v>
      </c>
      <c r="I167">
        <v>0.7</v>
      </c>
      <c r="J167">
        <v>0.8</v>
      </c>
      <c r="K167" s="58">
        <v>37</v>
      </c>
      <c r="L167" s="58" t="s">
        <v>290</v>
      </c>
      <c r="M167" s="58">
        <v>0</v>
      </c>
      <c r="N167" s="58">
        <v>0</v>
      </c>
      <c r="O167" s="58">
        <v>0</v>
      </c>
      <c r="P167" s="58">
        <v>0</v>
      </c>
      <c r="Q167" s="58">
        <v>0</v>
      </c>
      <c r="R167" s="58">
        <v>0</v>
      </c>
      <c r="S167" s="58">
        <v>0</v>
      </c>
      <c r="T167" s="58">
        <v>0</v>
      </c>
      <c r="U167" s="58">
        <v>0</v>
      </c>
      <c r="V167" s="58">
        <v>0</v>
      </c>
      <c r="W167" s="58">
        <v>0</v>
      </c>
      <c r="X167" s="58">
        <v>0</v>
      </c>
      <c r="Y167" s="58">
        <v>0</v>
      </c>
      <c r="Z167" s="58">
        <v>0</v>
      </c>
      <c r="AA167" s="58">
        <v>18</v>
      </c>
      <c r="AB167" s="58">
        <v>26</v>
      </c>
      <c r="AC167" s="58">
        <v>0</v>
      </c>
      <c r="AD167" s="58" t="s">
        <v>290</v>
      </c>
      <c r="AE167" s="58">
        <v>0</v>
      </c>
      <c r="AF167" s="58" t="s">
        <v>290</v>
      </c>
      <c r="AG167" s="58">
        <v>0</v>
      </c>
      <c r="AH167" s="58">
        <v>39</v>
      </c>
      <c r="AI167" s="58" t="s">
        <v>290</v>
      </c>
      <c r="AJ167" s="58">
        <v>44</v>
      </c>
      <c r="AK167" s="58">
        <v>0</v>
      </c>
      <c r="AL167">
        <v>44</v>
      </c>
      <c r="AM167" t="b">
        <f>IFERROR(MATCH('2017'!A167, '2018'!A:A, 0) &gt;0, FALSE)</f>
        <v>1</v>
      </c>
    </row>
    <row r="168" spans="1:39">
      <c r="A168" s="57" t="s">
        <v>1193</v>
      </c>
      <c r="B168" s="57" t="s">
        <v>1194</v>
      </c>
      <c r="C168" s="57" t="s">
        <v>13363</v>
      </c>
      <c r="D168" s="57" t="s">
        <v>1197</v>
      </c>
      <c r="E168" s="57" t="s">
        <v>1198</v>
      </c>
      <c r="F168" s="57" t="s">
        <v>13364</v>
      </c>
      <c r="G168" s="57" t="s">
        <v>14378</v>
      </c>
      <c r="H168" s="57" t="s">
        <v>146</v>
      </c>
      <c r="I168">
        <v>0.1</v>
      </c>
      <c r="J168">
        <v>2.5</v>
      </c>
      <c r="K168" s="58" t="s">
        <v>290</v>
      </c>
      <c r="L168" s="58" t="s">
        <v>290</v>
      </c>
      <c r="M168" s="58" t="s">
        <v>290</v>
      </c>
      <c r="N168" s="58" t="s">
        <v>290</v>
      </c>
      <c r="O168" s="58" t="s">
        <v>290</v>
      </c>
      <c r="P168" s="58" t="s">
        <v>290</v>
      </c>
      <c r="Q168" s="58" t="s">
        <v>290</v>
      </c>
      <c r="R168" s="58" t="s">
        <v>290</v>
      </c>
      <c r="S168" s="58">
        <v>0</v>
      </c>
      <c r="T168" s="58">
        <v>0</v>
      </c>
      <c r="U168" s="58">
        <v>0</v>
      </c>
      <c r="V168" s="58">
        <v>0</v>
      </c>
      <c r="W168" s="58">
        <v>0</v>
      </c>
      <c r="X168" s="58">
        <v>0</v>
      </c>
      <c r="Y168" s="58">
        <v>0</v>
      </c>
      <c r="Z168" s="58">
        <v>0</v>
      </c>
      <c r="AA168" s="58" t="s">
        <v>290</v>
      </c>
      <c r="AB168" s="58" t="s">
        <v>290</v>
      </c>
      <c r="AC168" s="58">
        <v>0</v>
      </c>
      <c r="AD168" s="58">
        <v>0</v>
      </c>
      <c r="AE168" s="58">
        <v>13</v>
      </c>
      <c r="AF168" s="58">
        <v>0</v>
      </c>
      <c r="AG168" s="58">
        <v>0</v>
      </c>
      <c r="AH168" s="58">
        <v>0</v>
      </c>
      <c r="AI168" s="58">
        <v>0</v>
      </c>
      <c r="AJ168" s="58">
        <v>13</v>
      </c>
      <c r="AK168" s="58">
        <v>0</v>
      </c>
      <c r="AL168">
        <v>13</v>
      </c>
      <c r="AM168" t="b">
        <f>IFERROR(MATCH('2017'!A168, '2018'!A:A, 0) &gt;0, FALSE)</f>
        <v>1</v>
      </c>
    </row>
    <row r="169" spans="1:39">
      <c r="A169" s="57" t="s">
        <v>1200</v>
      </c>
      <c r="B169" s="57" t="s">
        <v>1201</v>
      </c>
      <c r="C169" s="57" t="s">
        <v>13366</v>
      </c>
      <c r="D169" s="57" t="s">
        <v>1203</v>
      </c>
      <c r="E169" s="57" t="s">
        <v>1204</v>
      </c>
      <c r="F169" s="57" t="s">
        <v>11673</v>
      </c>
      <c r="G169" s="57" t="s">
        <v>14379</v>
      </c>
      <c r="H169" s="57" t="s">
        <v>146</v>
      </c>
      <c r="I169">
        <v>0.2</v>
      </c>
      <c r="J169">
        <v>22.4</v>
      </c>
      <c r="K169" s="58">
        <v>0</v>
      </c>
      <c r="L169" s="58">
        <v>0</v>
      </c>
      <c r="M169" s="58">
        <v>0</v>
      </c>
      <c r="N169" s="58">
        <v>0</v>
      </c>
      <c r="O169" s="58">
        <v>0</v>
      </c>
      <c r="P169" s="58">
        <v>0</v>
      </c>
      <c r="Q169" s="58">
        <v>0</v>
      </c>
      <c r="R169" s="58">
        <v>0</v>
      </c>
      <c r="S169" s="58">
        <v>0</v>
      </c>
      <c r="T169" s="58">
        <v>0</v>
      </c>
      <c r="U169" s="58">
        <v>73</v>
      </c>
      <c r="V169" s="58">
        <v>88</v>
      </c>
      <c r="W169" s="58">
        <v>83</v>
      </c>
      <c r="X169" s="58">
        <v>73</v>
      </c>
      <c r="Y169" s="58">
        <v>0</v>
      </c>
      <c r="Z169" s="58">
        <v>27</v>
      </c>
      <c r="AA169" s="58">
        <v>184</v>
      </c>
      <c r="AB169" s="58">
        <v>160</v>
      </c>
      <c r="AC169" s="58" t="s">
        <v>290</v>
      </c>
      <c r="AD169" s="58" t="s">
        <v>290</v>
      </c>
      <c r="AE169" s="58">
        <v>71</v>
      </c>
      <c r="AF169" s="58">
        <v>16</v>
      </c>
      <c r="AG169" s="58">
        <v>0</v>
      </c>
      <c r="AH169" s="58">
        <v>240</v>
      </c>
      <c r="AI169" s="58" t="s">
        <v>290</v>
      </c>
      <c r="AJ169" s="58">
        <v>0</v>
      </c>
      <c r="AK169" s="58">
        <v>344</v>
      </c>
      <c r="AL169">
        <v>344</v>
      </c>
      <c r="AM169" t="b">
        <f>IFERROR(MATCH('2017'!A169, '2018'!A:A, 0) &gt;0, FALSE)</f>
        <v>1</v>
      </c>
    </row>
    <row r="170" spans="1:39">
      <c r="A170" s="57" t="s">
        <v>1206</v>
      </c>
      <c r="B170" s="57" t="s">
        <v>1207</v>
      </c>
      <c r="C170" s="57" t="s">
        <v>8215</v>
      </c>
      <c r="D170" s="57" t="s">
        <v>8216</v>
      </c>
      <c r="E170" s="57" t="s">
        <v>5452</v>
      </c>
      <c r="F170" s="57" t="s">
        <v>13368</v>
      </c>
      <c r="G170" s="57" t="s">
        <v>14380</v>
      </c>
      <c r="H170" s="57" t="s">
        <v>146</v>
      </c>
      <c r="I170">
        <v>0.2</v>
      </c>
      <c r="J170">
        <v>0.4</v>
      </c>
      <c r="K170" s="58" t="s">
        <v>290</v>
      </c>
      <c r="L170" s="58" t="s">
        <v>290</v>
      </c>
      <c r="M170" s="58">
        <v>0</v>
      </c>
      <c r="N170" s="58">
        <v>0</v>
      </c>
      <c r="O170" s="58">
        <v>0</v>
      </c>
      <c r="P170" s="58">
        <v>0</v>
      </c>
      <c r="Q170" s="58">
        <v>0</v>
      </c>
      <c r="R170" s="58">
        <v>0</v>
      </c>
      <c r="S170" s="58">
        <v>0</v>
      </c>
      <c r="T170" s="58">
        <v>0</v>
      </c>
      <c r="U170" s="58" t="s">
        <v>290</v>
      </c>
      <c r="V170" s="58" t="s">
        <v>290</v>
      </c>
      <c r="W170" s="58" t="s">
        <v>290</v>
      </c>
      <c r="X170" s="58">
        <v>15</v>
      </c>
      <c r="Y170" s="58">
        <v>0</v>
      </c>
      <c r="Z170" s="58">
        <v>0</v>
      </c>
      <c r="AA170" s="58">
        <v>21</v>
      </c>
      <c r="AB170" s="58">
        <v>17</v>
      </c>
      <c r="AC170" s="58">
        <v>0</v>
      </c>
      <c r="AD170" s="58">
        <v>0</v>
      </c>
      <c r="AE170" s="58">
        <v>22</v>
      </c>
      <c r="AF170" s="58">
        <v>12</v>
      </c>
      <c r="AG170" s="58">
        <v>0</v>
      </c>
      <c r="AH170" s="58" t="s">
        <v>290</v>
      </c>
      <c r="AI170" s="58">
        <v>0</v>
      </c>
      <c r="AJ170" s="58" t="s">
        <v>290</v>
      </c>
      <c r="AK170" s="58">
        <v>30</v>
      </c>
      <c r="AL170">
        <v>38</v>
      </c>
      <c r="AM170" t="b">
        <f>IFERROR(MATCH('2017'!A170, '2018'!A:A, 0) &gt;0, FALSE)</f>
        <v>1</v>
      </c>
    </row>
    <row r="171" spans="1:39">
      <c r="A171" s="57" t="s">
        <v>13973</v>
      </c>
      <c r="B171" s="57" t="s">
        <v>13974</v>
      </c>
      <c r="C171" s="57" t="s">
        <v>13975</v>
      </c>
      <c r="D171" s="57" t="s">
        <v>13976</v>
      </c>
      <c r="E171" s="57" t="s">
        <v>1458</v>
      </c>
      <c r="F171" s="57" t="s">
        <v>13977</v>
      </c>
      <c r="G171" s="57" t="s">
        <v>14381</v>
      </c>
      <c r="H171" s="57" t="s">
        <v>146</v>
      </c>
      <c r="I171">
        <v>0.2</v>
      </c>
      <c r="J171">
        <v>0.5</v>
      </c>
      <c r="K171" s="58">
        <v>0</v>
      </c>
      <c r="L171" s="58">
        <v>0</v>
      </c>
      <c r="M171" s="58" t="s">
        <v>290</v>
      </c>
      <c r="N171" s="58">
        <v>0</v>
      </c>
      <c r="O171" s="58">
        <v>0</v>
      </c>
      <c r="P171" s="58">
        <v>0</v>
      </c>
      <c r="Q171" s="58">
        <v>0</v>
      </c>
      <c r="R171" s="58">
        <v>0</v>
      </c>
      <c r="S171" s="58">
        <v>0</v>
      </c>
      <c r="T171" s="58">
        <v>0</v>
      </c>
      <c r="U171" s="58">
        <v>0</v>
      </c>
      <c r="V171" s="58">
        <v>0</v>
      </c>
      <c r="W171" s="58">
        <v>0</v>
      </c>
      <c r="X171" s="58">
        <v>0</v>
      </c>
      <c r="Y171" s="58">
        <v>0</v>
      </c>
      <c r="Z171" s="58">
        <v>0</v>
      </c>
      <c r="AA171" s="58">
        <v>0</v>
      </c>
      <c r="AB171" s="58" t="s">
        <v>290</v>
      </c>
      <c r="AC171" s="58">
        <v>0</v>
      </c>
      <c r="AD171" s="58">
        <v>0</v>
      </c>
      <c r="AE171" s="58" t="s">
        <v>290</v>
      </c>
      <c r="AF171" s="58">
        <v>0</v>
      </c>
      <c r="AG171" s="58">
        <v>0</v>
      </c>
      <c r="AH171" s="58">
        <v>0</v>
      </c>
      <c r="AI171" s="58">
        <v>0</v>
      </c>
      <c r="AJ171" s="58" t="s">
        <v>290</v>
      </c>
      <c r="AK171" s="58">
        <v>0</v>
      </c>
      <c r="AL171">
        <v>1</v>
      </c>
      <c r="AM171" t="b">
        <f>IFERROR(MATCH('2017'!A171, '2018'!A:A, 0) &gt;0, FALSE)</f>
        <v>0</v>
      </c>
    </row>
    <row r="172" spans="1:39">
      <c r="A172" s="57" t="s">
        <v>1212</v>
      </c>
      <c r="B172" s="57" t="s">
        <v>1213</v>
      </c>
      <c r="C172" s="57" t="s">
        <v>5400</v>
      </c>
      <c r="D172" s="57" t="s">
        <v>8296</v>
      </c>
      <c r="E172" s="57" t="s">
        <v>1307</v>
      </c>
      <c r="F172" s="57" t="s">
        <v>13370</v>
      </c>
      <c r="G172" s="57" t="s">
        <v>14382</v>
      </c>
      <c r="H172" s="57" t="s">
        <v>146</v>
      </c>
      <c r="I172">
        <v>0.1</v>
      </c>
      <c r="J172">
        <v>0.6</v>
      </c>
      <c r="K172" s="58">
        <v>18</v>
      </c>
      <c r="L172" s="58">
        <v>13</v>
      </c>
      <c r="M172" s="58">
        <v>11</v>
      </c>
      <c r="N172" s="58" t="s">
        <v>290</v>
      </c>
      <c r="O172" s="58" t="s">
        <v>290</v>
      </c>
      <c r="P172" s="58" t="s">
        <v>290</v>
      </c>
      <c r="Q172" s="58" t="s">
        <v>290</v>
      </c>
      <c r="R172" s="58">
        <v>0</v>
      </c>
      <c r="S172" s="58">
        <v>0</v>
      </c>
      <c r="T172" s="58">
        <v>0</v>
      </c>
      <c r="U172" s="58">
        <v>0</v>
      </c>
      <c r="V172" s="58">
        <v>0</v>
      </c>
      <c r="W172" s="58">
        <v>0</v>
      </c>
      <c r="X172" s="58">
        <v>0</v>
      </c>
      <c r="Y172" s="58">
        <v>0</v>
      </c>
      <c r="Z172" s="58">
        <v>0</v>
      </c>
      <c r="AA172" s="58">
        <v>35</v>
      </c>
      <c r="AB172" s="58">
        <v>25</v>
      </c>
      <c r="AC172" s="58">
        <v>0</v>
      </c>
      <c r="AD172" s="58">
        <v>0</v>
      </c>
      <c r="AE172" s="58">
        <v>43</v>
      </c>
      <c r="AF172" s="58">
        <v>0</v>
      </c>
      <c r="AG172" s="58" t="s">
        <v>290</v>
      </c>
      <c r="AH172" s="58">
        <v>0</v>
      </c>
      <c r="AI172" s="58">
        <v>11</v>
      </c>
      <c r="AJ172" s="58">
        <v>60</v>
      </c>
      <c r="AK172" s="58">
        <v>0</v>
      </c>
      <c r="AL172">
        <v>60</v>
      </c>
      <c r="AM172" t="b">
        <f>IFERROR(MATCH('2017'!A172, '2018'!A:A, 0) &gt;0, FALSE)</f>
        <v>1</v>
      </c>
    </row>
    <row r="173" spans="1:39">
      <c r="A173" s="57" t="s">
        <v>1219</v>
      </c>
      <c r="B173" s="57" t="s">
        <v>5403</v>
      </c>
      <c r="C173" s="57" t="s">
        <v>5404</v>
      </c>
      <c r="D173" s="57" t="s">
        <v>1223</v>
      </c>
      <c r="E173" s="57" t="s">
        <v>1224</v>
      </c>
      <c r="F173" s="57" t="s">
        <v>13371</v>
      </c>
      <c r="G173" s="57" t="s">
        <v>14383</v>
      </c>
      <c r="H173" s="57" t="s">
        <v>146</v>
      </c>
      <c r="I173">
        <v>0.6</v>
      </c>
      <c r="J173">
        <v>0.6</v>
      </c>
      <c r="K173" s="58" t="s">
        <v>290</v>
      </c>
      <c r="L173" s="58" t="s">
        <v>290</v>
      </c>
      <c r="M173" s="58" t="s">
        <v>290</v>
      </c>
      <c r="N173" s="58" t="s">
        <v>290</v>
      </c>
      <c r="O173" s="58" t="s">
        <v>290</v>
      </c>
      <c r="P173" s="58" t="s">
        <v>290</v>
      </c>
      <c r="Q173" s="58" t="s">
        <v>290</v>
      </c>
      <c r="R173" s="58" t="s">
        <v>290</v>
      </c>
      <c r="S173" s="58" t="s">
        <v>290</v>
      </c>
      <c r="T173" s="58" t="s">
        <v>290</v>
      </c>
      <c r="U173" s="58">
        <v>0</v>
      </c>
      <c r="V173" s="58" t="s">
        <v>290</v>
      </c>
      <c r="W173" s="58" t="s">
        <v>290</v>
      </c>
      <c r="X173" s="58">
        <v>0</v>
      </c>
      <c r="Y173" s="58">
        <v>0</v>
      </c>
      <c r="Z173" s="58">
        <v>0</v>
      </c>
      <c r="AA173" s="58">
        <v>23</v>
      </c>
      <c r="AB173" s="58">
        <v>22</v>
      </c>
      <c r="AC173" s="58">
        <v>0</v>
      </c>
      <c r="AD173" s="58">
        <v>0</v>
      </c>
      <c r="AE173" s="58">
        <v>45</v>
      </c>
      <c r="AF173" s="58">
        <v>0</v>
      </c>
      <c r="AG173" s="58">
        <v>0</v>
      </c>
      <c r="AH173" s="58">
        <v>0</v>
      </c>
      <c r="AI173" s="58">
        <v>0</v>
      </c>
      <c r="AJ173" s="58">
        <v>42</v>
      </c>
      <c r="AK173" s="58" t="s">
        <v>290</v>
      </c>
      <c r="AL173">
        <v>45</v>
      </c>
      <c r="AM173" t="b">
        <f>IFERROR(MATCH('2017'!A173, '2018'!A:A, 0) &gt;0, FALSE)</f>
        <v>0</v>
      </c>
    </row>
    <row r="174" spans="1:39">
      <c r="A174" s="57" t="s">
        <v>11684</v>
      </c>
      <c r="B174" s="57" t="s">
        <v>1264</v>
      </c>
      <c r="C174" s="57" t="s">
        <v>14384</v>
      </c>
      <c r="D174" s="57" t="s">
        <v>11685</v>
      </c>
      <c r="E174" s="57" t="s">
        <v>1224</v>
      </c>
      <c r="F174" s="57" t="s">
        <v>11686</v>
      </c>
      <c r="G174" s="57" t="s">
        <v>14385</v>
      </c>
      <c r="H174" s="57" t="s">
        <v>146</v>
      </c>
      <c r="I174">
        <v>0.1</v>
      </c>
      <c r="J174">
        <v>0.3</v>
      </c>
      <c r="K174" s="58">
        <v>0</v>
      </c>
      <c r="L174" s="58">
        <v>0</v>
      </c>
      <c r="M174" s="58" t="s">
        <v>290</v>
      </c>
      <c r="N174" s="58" t="s">
        <v>290</v>
      </c>
      <c r="O174" s="58" t="s">
        <v>290</v>
      </c>
      <c r="P174" s="58" t="s">
        <v>290</v>
      </c>
      <c r="Q174" s="58">
        <v>0</v>
      </c>
      <c r="R174" s="58" t="s">
        <v>290</v>
      </c>
      <c r="S174" s="58">
        <v>0</v>
      </c>
      <c r="T174" s="58" t="s">
        <v>290</v>
      </c>
      <c r="U174" s="58">
        <v>0</v>
      </c>
      <c r="V174" s="58">
        <v>0</v>
      </c>
      <c r="W174" s="58">
        <v>0</v>
      </c>
      <c r="X174" s="58">
        <v>0</v>
      </c>
      <c r="Y174" s="58">
        <v>0</v>
      </c>
      <c r="Z174" s="58">
        <v>0</v>
      </c>
      <c r="AA174" s="58" t="s">
        <v>290</v>
      </c>
      <c r="AB174" s="58" t="s">
        <v>290</v>
      </c>
      <c r="AC174" s="58">
        <v>0</v>
      </c>
      <c r="AD174" s="58">
        <v>0</v>
      </c>
      <c r="AE174" s="58" t="s">
        <v>290</v>
      </c>
      <c r="AF174" s="58">
        <v>0</v>
      </c>
      <c r="AG174" s="58">
        <v>0</v>
      </c>
      <c r="AH174" s="58">
        <v>0</v>
      </c>
      <c r="AI174" s="58">
        <v>0</v>
      </c>
      <c r="AJ174" s="58" t="s">
        <v>290</v>
      </c>
      <c r="AK174" s="58">
        <v>0</v>
      </c>
      <c r="AL174">
        <v>8</v>
      </c>
      <c r="AM174" t="b">
        <f>IFERROR(MATCH('2017'!A174, '2018'!A:A, 0) &gt;0, FALSE)</f>
        <v>0</v>
      </c>
    </row>
    <row r="175" spans="1:39">
      <c r="A175" s="57" t="s">
        <v>1226</v>
      </c>
      <c r="B175" s="57" t="s">
        <v>1227</v>
      </c>
      <c r="C175" s="57" t="s">
        <v>14386</v>
      </c>
      <c r="D175" s="57" t="s">
        <v>1260</v>
      </c>
      <c r="E175" s="57" t="s">
        <v>1261</v>
      </c>
      <c r="F175" s="57" t="s">
        <v>13375</v>
      </c>
      <c r="G175" s="57" t="s">
        <v>14387</v>
      </c>
      <c r="H175" s="57" t="s">
        <v>146</v>
      </c>
      <c r="I175">
        <v>0.1</v>
      </c>
      <c r="J175">
        <v>1.5</v>
      </c>
      <c r="K175" s="58">
        <v>0</v>
      </c>
      <c r="L175" s="58">
        <v>0</v>
      </c>
      <c r="M175" s="58">
        <v>0</v>
      </c>
      <c r="N175" s="58" t="s">
        <v>290</v>
      </c>
      <c r="O175" s="58">
        <v>0</v>
      </c>
      <c r="P175" s="58" t="s">
        <v>290</v>
      </c>
      <c r="Q175" s="58">
        <v>0</v>
      </c>
      <c r="R175" s="58">
        <v>0</v>
      </c>
      <c r="S175" s="58">
        <v>0</v>
      </c>
      <c r="T175" s="58">
        <v>0</v>
      </c>
      <c r="U175" s="58">
        <v>0</v>
      </c>
      <c r="V175" s="58">
        <v>0</v>
      </c>
      <c r="W175" s="58">
        <v>0</v>
      </c>
      <c r="X175" s="58">
        <v>0</v>
      </c>
      <c r="Y175" s="58">
        <v>0</v>
      </c>
      <c r="Z175" s="58">
        <v>0</v>
      </c>
      <c r="AA175" s="58">
        <v>0</v>
      </c>
      <c r="AB175" s="58" t="s">
        <v>290</v>
      </c>
      <c r="AC175" s="58">
        <v>0</v>
      </c>
      <c r="AD175" s="58">
        <v>0</v>
      </c>
      <c r="AE175" s="58">
        <v>0</v>
      </c>
      <c r="AF175" s="58" t="s">
        <v>290</v>
      </c>
      <c r="AG175" s="58">
        <v>0</v>
      </c>
      <c r="AH175" s="58">
        <v>0</v>
      </c>
      <c r="AI175" s="58">
        <v>0</v>
      </c>
      <c r="AJ175" s="58" t="s">
        <v>290</v>
      </c>
      <c r="AK175" s="58">
        <v>0</v>
      </c>
      <c r="AL175">
        <v>2</v>
      </c>
      <c r="AM175" t="b">
        <f>IFERROR(MATCH('2017'!A175, '2018'!A:A, 0) &gt;0, FALSE)</f>
        <v>1</v>
      </c>
    </row>
    <row r="176" spans="1:39">
      <c r="A176" s="57" t="s">
        <v>1236</v>
      </c>
      <c r="B176" s="57" t="s">
        <v>1237</v>
      </c>
      <c r="C176" s="57" t="s">
        <v>5409</v>
      </c>
      <c r="D176" s="57" t="s">
        <v>1239</v>
      </c>
      <c r="E176" s="57" t="s">
        <v>1240</v>
      </c>
      <c r="F176" s="57" t="s">
        <v>11696</v>
      </c>
      <c r="G176" s="57" t="s">
        <v>14388</v>
      </c>
      <c r="H176" s="57" t="s">
        <v>146</v>
      </c>
      <c r="I176">
        <v>0.4</v>
      </c>
      <c r="J176">
        <v>1.3</v>
      </c>
      <c r="K176" s="58">
        <v>0</v>
      </c>
      <c r="L176" s="58">
        <v>0</v>
      </c>
      <c r="M176" s="58">
        <v>0</v>
      </c>
      <c r="N176" s="58" t="s">
        <v>290</v>
      </c>
      <c r="O176" s="58">
        <v>13</v>
      </c>
      <c r="P176" s="58">
        <v>14</v>
      </c>
      <c r="Q176" s="58">
        <v>19</v>
      </c>
      <c r="R176" s="58">
        <v>29</v>
      </c>
      <c r="S176" s="58">
        <v>25</v>
      </c>
      <c r="T176" s="58">
        <v>25</v>
      </c>
      <c r="U176" s="58">
        <v>0</v>
      </c>
      <c r="V176" s="58">
        <v>0</v>
      </c>
      <c r="W176" s="58">
        <v>0</v>
      </c>
      <c r="X176" s="58">
        <v>0</v>
      </c>
      <c r="Y176" s="58">
        <v>0</v>
      </c>
      <c r="Z176" s="58">
        <v>0</v>
      </c>
      <c r="AA176" s="58">
        <v>52</v>
      </c>
      <c r="AB176" s="58">
        <v>74</v>
      </c>
      <c r="AC176" s="58">
        <v>0</v>
      </c>
      <c r="AD176" s="58">
        <v>0</v>
      </c>
      <c r="AE176" s="58">
        <v>86</v>
      </c>
      <c r="AF176" s="58">
        <v>20</v>
      </c>
      <c r="AG176" s="58">
        <v>0</v>
      </c>
      <c r="AH176" s="58" t="s">
        <v>290</v>
      </c>
      <c r="AI176" s="58">
        <v>14</v>
      </c>
      <c r="AJ176" s="58">
        <v>126</v>
      </c>
      <c r="AK176" s="58">
        <v>0</v>
      </c>
      <c r="AL176">
        <v>126</v>
      </c>
      <c r="AM176" t="b">
        <f>IFERROR(MATCH('2017'!A176, '2018'!A:A, 0) &gt;0, FALSE)</f>
        <v>1</v>
      </c>
    </row>
    <row r="177" spans="1:39">
      <c r="A177" s="57" t="s">
        <v>14389</v>
      </c>
      <c r="B177" s="57" t="s">
        <v>14390</v>
      </c>
      <c r="C177" s="57" t="s">
        <v>14391</v>
      </c>
      <c r="D177" s="57" t="s">
        <v>8290</v>
      </c>
      <c r="E177" s="57" t="s">
        <v>1307</v>
      </c>
      <c r="F177" s="57" t="s">
        <v>11721</v>
      </c>
      <c r="G177" s="57" t="s">
        <v>14392</v>
      </c>
      <c r="H177" s="57" t="s">
        <v>146</v>
      </c>
      <c r="I177">
        <v>0.1</v>
      </c>
      <c r="J177">
        <v>0.4</v>
      </c>
      <c r="K177" s="58">
        <v>16</v>
      </c>
      <c r="L177" s="58" t="s">
        <v>290</v>
      </c>
      <c r="M177" s="58" t="s">
        <v>290</v>
      </c>
      <c r="N177" s="58" t="s">
        <v>290</v>
      </c>
      <c r="O177" s="58" t="s">
        <v>290</v>
      </c>
      <c r="P177" s="58" t="s">
        <v>290</v>
      </c>
      <c r="Q177" s="58" t="s">
        <v>290</v>
      </c>
      <c r="R177" s="58" t="s">
        <v>290</v>
      </c>
      <c r="S177" s="58" t="s">
        <v>290</v>
      </c>
      <c r="T177" s="58" t="s">
        <v>290</v>
      </c>
      <c r="U177" s="58">
        <v>0</v>
      </c>
      <c r="V177" s="58">
        <v>0</v>
      </c>
      <c r="W177" s="58">
        <v>0</v>
      </c>
      <c r="X177" s="58">
        <v>0</v>
      </c>
      <c r="Y177" s="58">
        <v>0</v>
      </c>
      <c r="Z177" s="58">
        <v>0</v>
      </c>
      <c r="AA177" s="58">
        <v>20</v>
      </c>
      <c r="AB177" s="58">
        <v>34</v>
      </c>
      <c r="AC177" s="58">
        <v>0</v>
      </c>
      <c r="AD177" s="58">
        <v>0</v>
      </c>
      <c r="AE177" s="58">
        <v>54</v>
      </c>
      <c r="AF177" s="58">
        <v>0</v>
      </c>
      <c r="AG177" s="58">
        <v>0</v>
      </c>
      <c r="AH177" s="58">
        <v>0</v>
      </c>
      <c r="AI177" s="58">
        <v>0</v>
      </c>
      <c r="AJ177" s="58">
        <v>54</v>
      </c>
      <c r="AK177" s="58">
        <v>0</v>
      </c>
      <c r="AL177">
        <v>54</v>
      </c>
      <c r="AM177" t="b">
        <f>IFERROR(MATCH('2017'!A177, '2018'!A:A, 0) &gt;0, FALSE)</f>
        <v>0</v>
      </c>
    </row>
    <row r="178" spans="1:39">
      <c r="A178" s="57" t="s">
        <v>1242</v>
      </c>
      <c r="B178" s="57" t="s">
        <v>14393</v>
      </c>
      <c r="C178" s="57" t="s">
        <v>14394</v>
      </c>
      <c r="D178" s="57" t="s">
        <v>1246</v>
      </c>
      <c r="E178" s="57" t="s">
        <v>1247</v>
      </c>
      <c r="F178" s="57" t="s">
        <v>14395</v>
      </c>
      <c r="G178" s="57" t="s">
        <v>14396</v>
      </c>
      <c r="H178" s="57" t="s">
        <v>146</v>
      </c>
      <c r="I178">
        <v>0.1</v>
      </c>
      <c r="J178">
        <v>0.1</v>
      </c>
      <c r="K178" s="58">
        <v>0</v>
      </c>
      <c r="L178" s="58">
        <v>0</v>
      </c>
      <c r="M178" s="58" t="s">
        <v>290</v>
      </c>
      <c r="N178" s="58">
        <v>0</v>
      </c>
      <c r="O178" s="58">
        <v>0</v>
      </c>
      <c r="P178" s="58">
        <v>0</v>
      </c>
      <c r="Q178" s="58">
        <v>0</v>
      </c>
      <c r="R178" s="58">
        <v>0</v>
      </c>
      <c r="S178" s="58">
        <v>0</v>
      </c>
      <c r="T178" s="58">
        <v>0</v>
      </c>
      <c r="U178" s="58">
        <v>0</v>
      </c>
      <c r="V178" s="58">
        <v>0</v>
      </c>
      <c r="W178" s="58">
        <v>0</v>
      </c>
      <c r="X178" s="58">
        <v>0</v>
      </c>
      <c r="Y178" s="58">
        <v>0</v>
      </c>
      <c r="Z178" s="58">
        <v>0</v>
      </c>
      <c r="AA178" s="58" t="s">
        <v>290</v>
      </c>
      <c r="AB178" s="58" t="s">
        <v>290</v>
      </c>
      <c r="AC178" s="58">
        <v>0</v>
      </c>
      <c r="AD178" s="58">
        <v>0</v>
      </c>
      <c r="AE178" s="58">
        <v>0</v>
      </c>
      <c r="AF178" s="58" t="s">
        <v>290</v>
      </c>
      <c r="AG178" s="58">
        <v>0</v>
      </c>
      <c r="AH178" s="58" t="s">
        <v>290</v>
      </c>
      <c r="AI178" s="58">
        <v>0</v>
      </c>
      <c r="AJ178" s="58" t="s">
        <v>290</v>
      </c>
      <c r="AK178" s="58">
        <v>0</v>
      </c>
      <c r="AL178">
        <v>7</v>
      </c>
      <c r="AM178" t="b">
        <f>IFERROR(MATCH('2017'!A178, '2018'!A:A, 0) &gt;0, FALSE)</f>
        <v>1</v>
      </c>
    </row>
    <row r="179" spans="1:39">
      <c r="A179" s="57" t="s">
        <v>11697</v>
      </c>
      <c r="B179" s="57" t="s">
        <v>8249</v>
      </c>
      <c r="C179" s="57" t="s">
        <v>8251</v>
      </c>
      <c r="D179" s="57" t="s">
        <v>8252</v>
      </c>
      <c r="E179" s="57" t="s">
        <v>1307</v>
      </c>
      <c r="F179" s="57" t="s">
        <v>11698</v>
      </c>
      <c r="G179" s="57" t="s">
        <v>14397</v>
      </c>
      <c r="H179" s="57" t="s">
        <v>146</v>
      </c>
      <c r="I179">
        <v>4.5</v>
      </c>
      <c r="J179">
        <v>3.4</v>
      </c>
      <c r="K179" s="58">
        <v>0</v>
      </c>
      <c r="L179" s="58">
        <v>0</v>
      </c>
      <c r="M179" s="58">
        <v>0</v>
      </c>
      <c r="N179" s="58">
        <v>0</v>
      </c>
      <c r="O179" s="58">
        <v>0</v>
      </c>
      <c r="P179" s="58">
        <v>0</v>
      </c>
      <c r="Q179" s="58">
        <v>0</v>
      </c>
      <c r="R179" s="58">
        <v>0</v>
      </c>
      <c r="S179" s="58">
        <v>0</v>
      </c>
      <c r="T179" s="58">
        <v>0</v>
      </c>
      <c r="U179" s="58">
        <v>118</v>
      </c>
      <c r="V179" s="58">
        <v>135</v>
      </c>
      <c r="W179" s="58">
        <v>127</v>
      </c>
      <c r="X179" s="58">
        <v>136</v>
      </c>
      <c r="Y179" s="58">
        <v>0</v>
      </c>
      <c r="Z179" s="58">
        <v>0</v>
      </c>
      <c r="AA179" s="58">
        <v>254</v>
      </c>
      <c r="AB179" s="58">
        <v>262</v>
      </c>
      <c r="AC179" s="58">
        <v>0</v>
      </c>
      <c r="AD179" s="58">
        <v>14</v>
      </c>
      <c r="AE179" s="58">
        <v>97</v>
      </c>
      <c r="AF179" s="58">
        <v>22</v>
      </c>
      <c r="AG179" s="58">
        <v>0</v>
      </c>
      <c r="AH179" s="58">
        <v>379</v>
      </c>
      <c r="AI179" s="58" t="s">
        <v>290</v>
      </c>
      <c r="AJ179" s="58">
        <v>0</v>
      </c>
      <c r="AK179" s="58">
        <v>516</v>
      </c>
      <c r="AL179">
        <v>516</v>
      </c>
      <c r="AM179" t="b">
        <f>IFERROR(MATCH('2017'!A179, '2018'!A:A, 0) &gt;0, FALSE)</f>
        <v>1</v>
      </c>
    </row>
    <row r="180" spans="1:39">
      <c r="A180" s="57" t="s">
        <v>13985</v>
      </c>
      <c r="B180" s="57" t="s">
        <v>13986</v>
      </c>
      <c r="C180" s="57" t="s">
        <v>14398</v>
      </c>
      <c r="D180" s="57" t="s">
        <v>13988</v>
      </c>
      <c r="E180" s="57" t="s">
        <v>1210</v>
      </c>
      <c r="F180" s="57" t="s">
        <v>13989</v>
      </c>
      <c r="G180" s="57" t="s">
        <v>14399</v>
      </c>
      <c r="H180" s="57" t="s">
        <v>146</v>
      </c>
      <c r="I180">
        <v>0.2</v>
      </c>
      <c r="J180">
        <v>0.3</v>
      </c>
      <c r="K180" s="58" t="s">
        <v>290</v>
      </c>
      <c r="L180" s="58" t="s">
        <v>290</v>
      </c>
      <c r="M180" s="58" t="s">
        <v>290</v>
      </c>
      <c r="N180" s="58" t="s">
        <v>290</v>
      </c>
      <c r="O180" s="58">
        <v>0</v>
      </c>
      <c r="P180" s="58">
        <v>0</v>
      </c>
      <c r="Q180" s="58">
        <v>0</v>
      </c>
      <c r="R180" s="58">
        <v>0</v>
      </c>
      <c r="S180" s="58">
        <v>0</v>
      </c>
      <c r="T180" s="58">
        <v>0</v>
      </c>
      <c r="U180" s="58">
        <v>0</v>
      </c>
      <c r="V180" s="58">
        <v>0</v>
      </c>
      <c r="W180" s="58">
        <v>0</v>
      </c>
      <c r="X180" s="58">
        <v>0</v>
      </c>
      <c r="Y180" s="58" t="s">
        <v>290</v>
      </c>
      <c r="Z180" s="58">
        <v>0</v>
      </c>
      <c r="AA180" s="58" t="s">
        <v>290</v>
      </c>
      <c r="AB180" s="58" t="s">
        <v>290</v>
      </c>
      <c r="AC180" s="58">
        <v>0</v>
      </c>
      <c r="AD180" s="58">
        <v>0</v>
      </c>
      <c r="AE180" s="58">
        <v>11</v>
      </c>
      <c r="AF180" s="58">
        <v>0</v>
      </c>
      <c r="AG180" s="58">
        <v>0</v>
      </c>
      <c r="AH180" s="58">
        <v>0</v>
      </c>
      <c r="AI180" s="58">
        <v>0</v>
      </c>
      <c r="AJ180" s="58">
        <v>11</v>
      </c>
      <c r="AK180" s="58">
        <v>0</v>
      </c>
      <c r="AL180">
        <v>11</v>
      </c>
      <c r="AM180" t="b">
        <f>IFERROR(MATCH('2017'!A180, '2018'!A:A, 0) &gt;0, FALSE)</f>
        <v>0</v>
      </c>
    </row>
    <row r="181" spans="1:39">
      <c r="A181" s="57" t="s">
        <v>1268</v>
      </c>
      <c r="B181" s="57" t="s">
        <v>1269</v>
      </c>
      <c r="C181" s="57" t="s">
        <v>11700</v>
      </c>
      <c r="D181" s="57" t="s">
        <v>1271</v>
      </c>
      <c r="E181" s="57" t="s">
        <v>1272</v>
      </c>
      <c r="F181" s="57" t="s">
        <v>11701</v>
      </c>
      <c r="G181" s="57" t="s">
        <v>14400</v>
      </c>
      <c r="H181" s="57" t="s">
        <v>146</v>
      </c>
      <c r="I181">
        <v>0.9</v>
      </c>
      <c r="J181">
        <v>10</v>
      </c>
      <c r="K181" s="58">
        <v>0</v>
      </c>
      <c r="L181" s="58">
        <v>0</v>
      </c>
      <c r="M181" s="58">
        <v>0</v>
      </c>
      <c r="N181" s="58">
        <v>0</v>
      </c>
      <c r="O181" s="58">
        <v>0</v>
      </c>
      <c r="P181" s="58">
        <v>0</v>
      </c>
      <c r="Q181" s="58">
        <v>0</v>
      </c>
      <c r="R181" s="58">
        <v>0</v>
      </c>
      <c r="S181" s="58">
        <v>0</v>
      </c>
      <c r="T181" s="58">
        <v>0</v>
      </c>
      <c r="U181" s="58">
        <v>262</v>
      </c>
      <c r="V181" s="58">
        <v>281</v>
      </c>
      <c r="W181" s="58">
        <v>250</v>
      </c>
      <c r="X181" s="58">
        <v>208</v>
      </c>
      <c r="Y181" s="58">
        <v>0</v>
      </c>
      <c r="Z181" s="58">
        <v>0</v>
      </c>
      <c r="AA181" s="58">
        <v>548</v>
      </c>
      <c r="AB181" s="58">
        <v>453</v>
      </c>
      <c r="AC181" s="58" t="s">
        <v>290</v>
      </c>
      <c r="AD181" s="58">
        <v>42</v>
      </c>
      <c r="AE181" s="58">
        <v>454</v>
      </c>
      <c r="AF181" s="58">
        <v>57</v>
      </c>
      <c r="AG181" s="58" t="s">
        <v>290</v>
      </c>
      <c r="AH181" s="58">
        <v>364</v>
      </c>
      <c r="AI181" s="58">
        <v>79</v>
      </c>
      <c r="AJ181" s="58">
        <v>0</v>
      </c>
      <c r="AK181" s="58">
        <v>1001</v>
      </c>
      <c r="AL181">
        <v>1001</v>
      </c>
      <c r="AM181" t="b">
        <f>IFERROR(MATCH('2017'!A181, '2018'!A:A, 0) &gt;0, FALSE)</f>
        <v>1</v>
      </c>
    </row>
    <row r="182" spans="1:39">
      <c r="A182" s="57" t="s">
        <v>11705</v>
      </c>
      <c r="B182" s="57" t="s">
        <v>8264</v>
      </c>
      <c r="C182" s="57" t="s">
        <v>14401</v>
      </c>
      <c r="D182" s="57" t="s">
        <v>8267</v>
      </c>
      <c r="E182" s="57" t="s">
        <v>1277</v>
      </c>
      <c r="F182" s="57" t="s">
        <v>11706</v>
      </c>
      <c r="G182" s="57" t="s">
        <v>14402</v>
      </c>
      <c r="H182" s="57" t="s">
        <v>146</v>
      </c>
      <c r="I182">
        <v>0.5</v>
      </c>
      <c r="J182">
        <v>2.5</v>
      </c>
      <c r="K182" s="58">
        <v>0</v>
      </c>
      <c r="L182" s="58">
        <v>0</v>
      </c>
      <c r="M182" s="58">
        <v>0</v>
      </c>
      <c r="N182" s="58">
        <v>0</v>
      </c>
      <c r="O182" s="58">
        <v>0</v>
      </c>
      <c r="P182" s="58">
        <v>0</v>
      </c>
      <c r="Q182" s="58">
        <v>0</v>
      </c>
      <c r="R182" s="58">
        <v>0</v>
      </c>
      <c r="S182" s="58">
        <v>0</v>
      </c>
      <c r="T182" s="58">
        <v>0</v>
      </c>
      <c r="U182" s="58">
        <v>79</v>
      </c>
      <c r="V182" s="58">
        <v>55</v>
      </c>
      <c r="W182" s="58">
        <v>76</v>
      </c>
      <c r="X182" s="58">
        <v>78</v>
      </c>
      <c r="Y182" s="58">
        <v>0</v>
      </c>
      <c r="Z182" s="58">
        <v>0</v>
      </c>
      <c r="AA182" s="58">
        <v>288</v>
      </c>
      <c r="AB182" s="58">
        <v>0</v>
      </c>
      <c r="AC182" s="58" t="s">
        <v>290</v>
      </c>
      <c r="AD182" s="58" t="s">
        <v>290</v>
      </c>
      <c r="AE182" s="58">
        <v>36</v>
      </c>
      <c r="AF182" s="58">
        <v>104</v>
      </c>
      <c r="AG182" s="58">
        <v>0</v>
      </c>
      <c r="AH182" s="58">
        <v>136</v>
      </c>
      <c r="AI182" s="58" t="s">
        <v>290</v>
      </c>
      <c r="AJ182" s="58">
        <v>0</v>
      </c>
      <c r="AK182" s="58">
        <v>288</v>
      </c>
      <c r="AL182">
        <v>288</v>
      </c>
      <c r="AM182" t="b">
        <f>IFERROR(MATCH('2017'!A182, '2018'!A:A, 0) &gt;0, FALSE)</f>
        <v>0</v>
      </c>
    </row>
    <row r="183" spans="1:39">
      <c r="A183" s="57" t="s">
        <v>1273</v>
      </c>
      <c r="B183" s="57" t="s">
        <v>1274</v>
      </c>
      <c r="C183" s="57" t="s">
        <v>8277</v>
      </c>
      <c r="D183" s="57" t="s">
        <v>1276</v>
      </c>
      <c r="E183" s="57" t="s">
        <v>1277</v>
      </c>
      <c r="F183" s="57" t="s">
        <v>11711</v>
      </c>
      <c r="G183" s="57" t="s">
        <v>14403</v>
      </c>
      <c r="H183" s="57" t="s">
        <v>146</v>
      </c>
      <c r="I183">
        <v>0.6</v>
      </c>
      <c r="J183">
        <v>3.6</v>
      </c>
      <c r="K183" s="58">
        <v>0</v>
      </c>
      <c r="L183" s="58">
        <v>0</v>
      </c>
      <c r="M183" s="58">
        <v>0</v>
      </c>
      <c r="N183" s="58">
        <v>0</v>
      </c>
      <c r="O183" s="58">
        <v>0</v>
      </c>
      <c r="P183" s="58">
        <v>0</v>
      </c>
      <c r="Q183" s="58">
        <v>0</v>
      </c>
      <c r="R183" s="58">
        <v>0</v>
      </c>
      <c r="S183" s="58">
        <v>0</v>
      </c>
      <c r="T183" s="58">
        <v>0</v>
      </c>
      <c r="U183" s="58">
        <v>155</v>
      </c>
      <c r="V183" s="58">
        <v>103</v>
      </c>
      <c r="W183" s="58">
        <v>124</v>
      </c>
      <c r="X183" s="58">
        <v>129</v>
      </c>
      <c r="Y183" s="58">
        <v>0</v>
      </c>
      <c r="Z183" s="58">
        <v>0</v>
      </c>
      <c r="AA183" s="58">
        <v>0</v>
      </c>
      <c r="AB183" s="58">
        <v>511</v>
      </c>
      <c r="AC183" s="58" t="s">
        <v>290</v>
      </c>
      <c r="AD183" s="58" t="s">
        <v>290</v>
      </c>
      <c r="AE183" s="58">
        <v>73</v>
      </c>
      <c r="AF183" s="58">
        <v>168</v>
      </c>
      <c r="AG183" s="58">
        <v>0</v>
      </c>
      <c r="AH183" s="58">
        <v>233</v>
      </c>
      <c r="AI183" s="58">
        <v>30</v>
      </c>
      <c r="AJ183" s="58">
        <v>0</v>
      </c>
      <c r="AK183" s="58">
        <v>511</v>
      </c>
      <c r="AL183">
        <v>511</v>
      </c>
      <c r="AM183" t="b">
        <f>IFERROR(MATCH('2017'!A183, '2018'!A:A, 0) &gt;0, FALSE)</f>
        <v>1</v>
      </c>
    </row>
    <row r="184" spans="1:39">
      <c r="A184" s="57" t="s">
        <v>11716</v>
      </c>
      <c r="B184" s="57" t="s">
        <v>1544</v>
      </c>
      <c r="C184" s="57" t="s">
        <v>14404</v>
      </c>
      <c r="D184" s="57" t="s">
        <v>8285</v>
      </c>
      <c r="E184" s="57" t="s">
        <v>1307</v>
      </c>
      <c r="F184" s="57" t="s">
        <v>11717</v>
      </c>
      <c r="G184" s="57" t="s">
        <v>14405</v>
      </c>
      <c r="H184" s="57" t="s">
        <v>146</v>
      </c>
      <c r="I184">
        <v>0</v>
      </c>
      <c r="J184">
        <v>0.7</v>
      </c>
      <c r="K184" s="58">
        <v>14</v>
      </c>
      <c r="L184" s="58" t="s">
        <v>290</v>
      </c>
      <c r="M184" s="58">
        <v>10</v>
      </c>
      <c r="N184" s="58">
        <v>13</v>
      </c>
      <c r="O184" s="58" t="s">
        <v>290</v>
      </c>
      <c r="P184" s="58" t="s">
        <v>290</v>
      </c>
      <c r="Q184" s="58" t="s">
        <v>290</v>
      </c>
      <c r="R184" s="58" t="s">
        <v>290</v>
      </c>
      <c r="S184" s="58">
        <v>14</v>
      </c>
      <c r="T184" s="58" t="s">
        <v>290</v>
      </c>
      <c r="U184" s="58">
        <v>0</v>
      </c>
      <c r="V184" s="58">
        <v>0</v>
      </c>
      <c r="W184" s="58">
        <v>0</v>
      </c>
      <c r="X184" s="58">
        <v>0</v>
      </c>
      <c r="Y184" s="58">
        <v>0</v>
      </c>
      <c r="Z184" s="58">
        <v>0</v>
      </c>
      <c r="AA184" s="58">
        <v>46</v>
      </c>
      <c r="AB184" s="58">
        <v>45</v>
      </c>
      <c r="AC184" s="58">
        <v>0</v>
      </c>
      <c r="AD184" s="58">
        <v>0</v>
      </c>
      <c r="AE184" s="58">
        <v>50</v>
      </c>
      <c r="AF184" s="58" t="s">
        <v>290</v>
      </c>
      <c r="AG184" s="58">
        <v>0</v>
      </c>
      <c r="AH184" s="58">
        <v>38</v>
      </c>
      <c r="AI184" s="58" t="s">
        <v>290</v>
      </c>
      <c r="AJ184" s="58">
        <v>91</v>
      </c>
      <c r="AK184" s="58">
        <v>0</v>
      </c>
      <c r="AL184">
        <v>91</v>
      </c>
      <c r="AM184" t="b">
        <f>IFERROR(MATCH('2017'!A184, '2018'!A:A, 0) &gt;0, FALSE)</f>
        <v>0</v>
      </c>
    </row>
    <row r="185" spans="1:39">
      <c r="A185" s="57" t="s">
        <v>11726</v>
      </c>
      <c r="B185" s="57" t="s">
        <v>705</v>
      </c>
      <c r="C185" s="57" t="s">
        <v>14406</v>
      </c>
      <c r="D185" s="57" t="s">
        <v>8305</v>
      </c>
      <c r="E185" s="57" t="s">
        <v>1296</v>
      </c>
      <c r="F185" s="57" t="s">
        <v>11727</v>
      </c>
      <c r="G185" s="57" t="s">
        <v>14407</v>
      </c>
      <c r="H185" s="57" t="s">
        <v>146</v>
      </c>
      <c r="I185">
        <v>0.1</v>
      </c>
      <c r="J185">
        <v>8.5</v>
      </c>
      <c r="K185" s="58">
        <v>15</v>
      </c>
      <c r="L185" s="58" t="s">
        <v>290</v>
      </c>
      <c r="M185" s="58" t="s">
        <v>290</v>
      </c>
      <c r="N185" s="58">
        <v>10</v>
      </c>
      <c r="O185" s="58" t="s">
        <v>290</v>
      </c>
      <c r="P185" s="58" t="s">
        <v>290</v>
      </c>
      <c r="Q185" s="58">
        <v>10</v>
      </c>
      <c r="R185" s="58">
        <v>11</v>
      </c>
      <c r="S185" s="58" t="s">
        <v>290</v>
      </c>
      <c r="T185" s="58" t="s">
        <v>290</v>
      </c>
      <c r="U185" s="58">
        <v>0</v>
      </c>
      <c r="V185" s="58">
        <v>0</v>
      </c>
      <c r="W185" s="58">
        <v>0</v>
      </c>
      <c r="X185" s="58">
        <v>0</v>
      </c>
      <c r="Y185" s="58">
        <v>0</v>
      </c>
      <c r="Z185" s="58">
        <v>0</v>
      </c>
      <c r="AA185" s="58">
        <v>37</v>
      </c>
      <c r="AB185" s="58">
        <v>50</v>
      </c>
      <c r="AC185" s="58">
        <v>0</v>
      </c>
      <c r="AD185" s="58">
        <v>0</v>
      </c>
      <c r="AE185" s="58">
        <v>55</v>
      </c>
      <c r="AF185" s="58" t="s">
        <v>290</v>
      </c>
      <c r="AG185" s="58">
        <v>0</v>
      </c>
      <c r="AH185" s="58">
        <v>14</v>
      </c>
      <c r="AI185" s="58">
        <v>11</v>
      </c>
      <c r="AJ185" s="58">
        <v>87</v>
      </c>
      <c r="AK185" s="58">
        <v>0</v>
      </c>
      <c r="AL185">
        <v>87</v>
      </c>
      <c r="AM185" t="b">
        <f>IFERROR(MATCH('2017'!A185, '2018'!A:A, 0) &gt;0, FALSE)</f>
        <v>1</v>
      </c>
    </row>
    <row r="186" spans="1:39">
      <c r="A186" s="57" t="s">
        <v>1279</v>
      </c>
      <c r="B186" s="57" t="s">
        <v>1280</v>
      </c>
      <c r="C186" s="57" t="s">
        <v>14408</v>
      </c>
      <c r="D186" s="57" t="s">
        <v>1282</v>
      </c>
      <c r="E186" s="57" t="s">
        <v>1283</v>
      </c>
      <c r="F186" s="57" t="s">
        <v>14409</v>
      </c>
      <c r="G186" s="57" t="s">
        <v>14410</v>
      </c>
      <c r="H186" s="57" t="s">
        <v>146</v>
      </c>
      <c r="I186">
        <v>0.3</v>
      </c>
      <c r="J186">
        <v>1</v>
      </c>
      <c r="K186" s="58" t="s">
        <v>290</v>
      </c>
      <c r="L186" s="58">
        <v>15</v>
      </c>
      <c r="M186" s="58">
        <v>22</v>
      </c>
      <c r="N186" s="58">
        <v>11</v>
      </c>
      <c r="O186" s="58">
        <v>13</v>
      </c>
      <c r="P186" s="58">
        <v>14</v>
      </c>
      <c r="Q186" s="58">
        <v>13</v>
      </c>
      <c r="R186" s="58">
        <v>12</v>
      </c>
      <c r="S186" s="58">
        <v>24</v>
      </c>
      <c r="T186" s="58">
        <v>15</v>
      </c>
      <c r="U186" s="58">
        <v>0</v>
      </c>
      <c r="V186" s="58">
        <v>0</v>
      </c>
      <c r="W186" s="58">
        <v>0</v>
      </c>
      <c r="X186" s="58">
        <v>0</v>
      </c>
      <c r="Y186" s="58">
        <v>0</v>
      </c>
      <c r="Z186" s="58">
        <v>0</v>
      </c>
      <c r="AA186" s="58">
        <v>62</v>
      </c>
      <c r="AB186" s="58">
        <v>83</v>
      </c>
      <c r="AC186" s="58">
        <v>0</v>
      </c>
      <c r="AD186" s="58" t="s">
        <v>290</v>
      </c>
      <c r="AE186" s="58">
        <v>120</v>
      </c>
      <c r="AF186" s="58">
        <v>0</v>
      </c>
      <c r="AG186" s="58" t="s">
        <v>290</v>
      </c>
      <c r="AH186" s="58" t="s">
        <v>290</v>
      </c>
      <c r="AI186" s="58">
        <v>17</v>
      </c>
      <c r="AJ186" s="58">
        <v>145</v>
      </c>
      <c r="AK186" s="58">
        <v>0</v>
      </c>
      <c r="AL186">
        <v>145</v>
      </c>
      <c r="AM186" t="b">
        <f>IFERROR(MATCH('2017'!A186, '2018'!A:A, 0) &gt;0, FALSE)</f>
        <v>1</v>
      </c>
    </row>
    <row r="187" spans="1:39">
      <c r="A187" s="57" t="s">
        <v>1285</v>
      </c>
      <c r="B187" s="57" t="s">
        <v>1286</v>
      </c>
      <c r="C187" s="57" t="s">
        <v>14411</v>
      </c>
      <c r="D187" s="57" t="s">
        <v>1288</v>
      </c>
      <c r="E187" s="57" t="s">
        <v>1289</v>
      </c>
      <c r="F187" s="57" t="s">
        <v>11730</v>
      </c>
      <c r="G187" s="57" t="s">
        <v>14412</v>
      </c>
      <c r="H187" s="57" t="s">
        <v>146</v>
      </c>
      <c r="I187">
        <v>0.1</v>
      </c>
      <c r="J187">
        <v>1.8</v>
      </c>
      <c r="K187" s="58">
        <v>37</v>
      </c>
      <c r="L187" s="58">
        <v>26</v>
      </c>
      <c r="M187" s="58">
        <v>25</v>
      </c>
      <c r="N187" s="58">
        <v>25</v>
      </c>
      <c r="O187" s="58">
        <v>20</v>
      </c>
      <c r="P187" s="58">
        <v>34</v>
      </c>
      <c r="Q187" s="58">
        <v>23</v>
      </c>
      <c r="R187" s="58">
        <v>25</v>
      </c>
      <c r="S187" s="58">
        <v>26</v>
      </c>
      <c r="T187" s="58">
        <v>21</v>
      </c>
      <c r="U187" s="58">
        <v>0</v>
      </c>
      <c r="V187" s="58">
        <v>0</v>
      </c>
      <c r="W187" s="58">
        <v>0</v>
      </c>
      <c r="X187" s="58">
        <v>0</v>
      </c>
      <c r="Y187" s="58">
        <v>15</v>
      </c>
      <c r="Z187" s="58">
        <v>0</v>
      </c>
      <c r="AA187" s="58">
        <v>154</v>
      </c>
      <c r="AB187" s="58">
        <v>123</v>
      </c>
      <c r="AC187" s="58">
        <v>0</v>
      </c>
      <c r="AD187" s="58" t="s">
        <v>290</v>
      </c>
      <c r="AE187" s="58">
        <v>87</v>
      </c>
      <c r="AF187" s="58" t="s">
        <v>290</v>
      </c>
      <c r="AG187" s="58">
        <v>0</v>
      </c>
      <c r="AH187" s="58">
        <v>160</v>
      </c>
      <c r="AI187" s="58">
        <v>24</v>
      </c>
      <c r="AJ187" s="58">
        <v>277</v>
      </c>
      <c r="AK187" s="58">
        <v>0</v>
      </c>
      <c r="AL187">
        <v>277</v>
      </c>
      <c r="AM187" t="b">
        <f>IFERROR(MATCH('2017'!A187, '2018'!A:A, 0) &gt;0, FALSE)</f>
        <v>1</v>
      </c>
    </row>
    <row r="188" spans="1:39">
      <c r="A188" s="57" t="s">
        <v>11731</v>
      </c>
      <c r="B188" s="57" t="s">
        <v>8311</v>
      </c>
      <c r="C188" s="57" t="s">
        <v>13394</v>
      </c>
      <c r="D188" s="57" t="s">
        <v>8314</v>
      </c>
      <c r="E188" s="57" t="s">
        <v>1122</v>
      </c>
      <c r="F188" s="57" t="s">
        <v>11732</v>
      </c>
      <c r="G188" s="57" t="s">
        <v>14413</v>
      </c>
      <c r="H188" s="57" t="s">
        <v>146</v>
      </c>
      <c r="I188">
        <v>0.5</v>
      </c>
      <c r="J188">
        <v>4.5</v>
      </c>
      <c r="K188" s="58" t="s">
        <v>290</v>
      </c>
      <c r="L188" s="58" t="s">
        <v>290</v>
      </c>
      <c r="M188" s="58" t="s">
        <v>290</v>
      </c>
      <c r="N188" s="58" t="s">
        <v>290</v>
      </c>
      <c r="O188" s="58" t="s">
        <v>290</v>
      </c>
      <c r="P188" s="58" t="s">
        <v>290</v>
      </c>
      <c r="Q188" s="58" t="s">
        <v>290</v>
      </c>
      <c r="R188" s="58" t="s">
        <v>290</v>
      </c>
      <c r="S188" s="58" t="s">
        <v>290</v>
      </c>
      <c r="T188" s="58" t="s">
        <v>290</v>
      </c>
      <c r="U188" s="58">
        <v>0</v>
      </c>
      <c r="V188" s="58">
        <v>0</v>
      </c>
      <c r="W188" s="58">
        <v>0</v>
      </c>
      <c r="X188" s="58">
        <v>0</v>
      </c>
      <c r="Y188" s="58">
        <v>0</v>
      </c>
      <c r="Z188" s="58">
        <v>0</v>
      </c>
      <c r="AA188" s="58">
        <v>25</v>
      </c>
      <c r="AB188" s="58">
        <v>22</v>
      </c>
      <c r="AC188" s="58">
        <v>0</v>
      </c>
      <c r="AD188" s="58">
        <v>0</v>
      </c>
      <c r="AE188" s="58">
        <v>0</v>
      </c>
      <c r="AF188" s="58">
        <v>23</v>
      </c>
      <c r="AG188" s="58">
        <v>0</v>
      </c>
      <c r="AH188" s="58">
        <v>23</v>
      </c>
      <c r="AI188" s="58" t="s">
        <v>290</v>
      </c>
      <c r="AJ188" s="58">
        <v>47</v>
      </c>
      <c r="AK188" s="58">
        <v>0</v>
      </c>
      <c r="AL188">
        <v>47</v>
      </c>
      <c r="AM188" t="b">
        <f>IFERROR(MATCH('2017'!A188, '2018'!A:A, 0) &gt;0, FALSE)</f>
        <v>1</v>
      </c>
    </row>
    <row r="189" spans="1:39">
      <c r="A189" s="57" t="s">
        <v>1291</v>
      </c>
      <c r="B189" s="57" t="s">
        <v>1292</v>
      </c>
      <c r="C189" s="57" t="s">
        <v>5463</v>
      </c>
      <c r="D189" s="57" t="s">
        <v>1295</v>
      </c>
      <c r="E189" s="57" t="s">
        <v>1296</v>
      </c>
      <c r="F189" s="57" t="s">
        <v>11742</v>
      </c>
      <c r="G189" s="57" t="s">
        <v>14414</v>
      </c>
      <c r="H189" s="57" t="s">
        <v>146</v>
      </c>
      <c r="I189">
        <v>0.1</v>
      </c>
      <c r="J189">
        <v>12.3</v>
      </c>
      <c r="K189" s="58">
        <v>20</v>
      </c>
      <c r="L189" s="58">
        <v>25</v>
      </c>
      <c r="M189" s="58">
        <v>13</v>
      </c>
      <c r="N189" s="58">
        <v>19</v>
      </c>
      <c r="O189" s="58">
        <v>23</v>
      </c>
      <c r="P189" s="58">
        <v>25</v>
      </c>
      <c r="Q189" s="58">
        <v>26</v>
      </c>
      <c r="R189" s="58">
        <v>22</v>
      </c>
      <c r="S189" s="58">
        <v>29</v>
      </c>
      <c r="T189" s="58">
        <v>20</v>
      </c>
      <c r="U189" s="58">
        <v>0</v>
      </c>
      <c r="V189" s="58">
        <v>0</v>
      </c>
      <c r="W189" s="58">
        <v>0</v>
      </c>
      <c r="X189" s="58">
        <v>0</v>
      </c>
      <c r="Y189" s="58">
        <v>0</v>
      </c>
      <c r="Z189" s="58">
        <v>0</v>
      </c>
      <c r="AA189" s="58">
        <v>113</v>
      </c>
      <c r="AB189" s="58">
        <v>109</v>
      </c>
      <c r="AC189" s="58">
        <v>0</v>
      </c>
      <c r="AD189" s="58" t="s">
        <v>290</v>
      </c>
      <c r="AE189" s="58">
        <v>34</v>
      </c>
      <c r="AF189" s="58">
        <v>0</v>
      </c>
      <c r="AG189" s="58">
        <v>20</v>
      </c>
      <c r="AH189" s="58">
        <v>149</v>
      </c>
      <c r="AI189" s="58">
        <v>16</v>
      </c>
      <c r="AJ189" s="58">
        <v>222</v>
      </c>
      <c r="AK189" s="58">
        <v>0</v>
      </c>
      <c r="AL189">
        <v>222</v>
      </c>
      <c r="AM189" t="b">
        <f>IFERROR(MATCH('2017'!A189, '2018'!A:A, 0) &gt;0, FALSE)</f>
        <v>1</v>
      </c>
    </row>
    <row r="190" spans="1:39">
      <c r="A190" s="57" t="s">
        <v>1298</v>
      </c>
      <c r="B190" s="57" t="s">
        <v>1299</v>
      </c>
      <c r="C190" s="57" t="s">
        <v>5466</v>
      </c>
      <c r="D190" s="57" t="s">
        <v>1301</v>
      </c>
      <c r="E190" s="57" t="s">
        <v>1261</v>
      </c>
      <c r="F190" s="57" t="s">
        <v>11744</v>
      </c>
      <c r="G190" s="57" t="s">
        <v>14415</v>
      </c>
      <c r="H190" s="57" t="s">
        <v>146</v>
      </c>
      <c r="I190">
        <v>0.2</v>
      </c>
      <c r="J190">
        <v>1.6</v>
      </c>
      <c r="K190" s="58">
        <v>38</v>
      </c>
      <c r="L190" s="58">
        <v>24</v>
      </c>
      <c r="M190" s="58">
        <v>22</v>
      </c>
      <c r="N190" s="58">
        <v>24</v>
      </c>
      <c r="O190" s="58">
        <v>23</v>
      </c>
      <c r="P190" s="58">
        <v>23</v>
      </c>
      <c r="Q190" s="58">
        <v>25</v>
      </c>
      <c r="R190" s="58">
        <v>23</v>
      </c>
      <c r="S190" s="58">
        <v>17</v>
      </c>
      <c r="T190" s="58">
        <v>16</v>
      </c>
      <c r="U190" s="58">
        <v>0</v>
      </c>
      <c r="V190" s="58">
        <v>0</v>
      </c>
      <c r="W190" s="58">
        <v>0</v>
      </c>
      <c r="X190" s="58">
        <v>0</v>
      </c>
      <c r="Y190" s="58">
        <v>12</v>
      </c>
      <c r="Z190" s="58">
        <v>0</v>
      </c>
      <c r="AA190" s="58">
        <v>118</v>
      </c>
      <c r="AB190" s="58">
        <v>129</v>
      </c>
      <c r="AC190" s="58">
        <v>0</v>
      </c>
      <c r="AD190" s="58" t="s">
        <v>290</v>
      </c>
      <c r="AE190" s="58">
        <v>177</v>
      </c>
      <c r="AF190" s="58" t="s">
        <v>290</v>
      </c>
      <c r="AG190" s="58">
        <v>0</v>
      </c>
      <c r="AH190" s="58">
        <v>45</v>
      </c>
      <c r="AI190" s="58">
        <v>20</v>
      </c>
      <c r="AJ190" s="58">
        <v>247</v>
      </c>
      <c r="AK190" s="58">
        <v>0</v>
      </c>
      <c r="AL190">
        <v>247</v>
      </c>
      <c r="AM190" t="b">
        <f>IFERROR(MATCH('2017'!A190, '2018'!A:A, 0) &gt;0, FALSE)</f>
        <v>1</v>
      </c>
    </row>
    <row r="191" spans="1:39">
      <c r="A191" s="57" t="s">
        <v>1302</v>
      </c>
      <c r="B191" s="57" t="s">
        <v>1303</v>
      </c>
      <c r="C191" s="57" t="s">
        <v>8322</v>
      </c>
      <c r="D191" s="57" t="s">
        <v>1306</v>
      </c>
      <c r="E191" s="57" t="s">
        <v>1307</v>
      </c>
      <c r="F191" s="57" t="s">
        <v>11745</v>
      </c>
      <c r="G191" s="57" t="s">
        <v>14416</v>
      </c>
      <c r="H191" s="57" t="s">
        <v>146</v>
      </c>
      <c r="I191">
        <v>2.6</v>
      </c>
      <c r="J191">
        <v>17.5</v>
      </c>
      <c r="K191" s="58">
        <v>22</v>
      </c>
      <c r="L191" s="58">
        <v>29</v>
      </c>
      <c r="M191" s="58">
        <v>17</v>
      </c>
      <c r="N191" s="58">
        <v>20</v>
      </c>
      <c r="O191" s="58">
        <v>15</v>
      </c>
      <c r="P191" s="58">
        <v>20</v>
      </c>
      <c r="Q191" s="58">
        <v>19</v>
      </c>
      <c r="R191" s="58">
        <v>35</v>
      </c>
      <c r="S191" s="58">
        <v>29</v>
      </c>
      <c r="T191" s="58">
        <v>22</v>
      </c>
      <c r="U191" s="58">
        <v>0</v>
      </c>
      <c r="V191" s="58">
        <v>0</v>
      </c>
      <c r="W191" s="58">
        <v>0</v>
      </c>
      <c r="X191" s="58">
        <v>0</v>
      </c>
      <c r="Y191" s="58">
        <v>13</v>
      </c>
      <c r="Z191" s="58">
        <v>0</v>
      </c>
      <c r="AA191" s="58">
        <v>116</v>
      </c>
      <c r="AB191" s="58">
        <v>125</v>
      </c>
      <c r="AC191" s="58">
        <v>0</v>
      </c>
      <c r="AD191" s="58" t="s">
        <v>290</v>
      </c>
      <c r="AE191" s="58">
        <v>85</v>
      </c>
      <c r="AF191" s="58">
        <v>10</v>
      </c>
      <c r="AG191" s="58">
        <v>0</v>
      </c>
      <c r="AH191" s="58">
        <v>140</v>
      </c>
      <c r="AI191" s="58" t="s">
        <v>290</v>
      </c>
      <c r="AJ191" s="58">
        <v>241</v>
      </c>
      <c r="AK191" s="58">
        <v>0</v>
      </c>
      <c r="AL191">
        <v>241</v>
      </c>
      <c r="AM191" t="b">
        <f>IFERROR(MATCH('2017'!A191, '2018'!A:A, 0) &gt;0, FALSE)</f>
        <v>1</v>
      </c>
    </row>
    <row r="192" spans="1:39">
      <c r="A192" s="57" t="s">
        <v>1309</v>
      </c>
      <c r="B192" s="57" t="s">
        <v>1310</v>
      </c>
      <c r="C192" s="57" t="s">
        <v>14417</v>
      </c>
      <c r="D192" s="57" t="s">
        <v>1312</v>
      </c>
      <c r="E192" s="57" t="s">
        <v>1261</v>
      </c>
      <c r="F192" s="57" t="s">
        <v>13395</v>
      </c>
      <c r="G192" s="57" t="s">
        <v>14418</v>
      </c>
      <c r="H192" s="57" t="s">
        <v>146</v>
      </c>
      <c r="I192">
        <v>0.2</v>
      </c>
      <c r="J192">
        <v>2.4</v>
      </c>
      <c r="K192" s="58">
        <v>0</v>
      </c>
      <c r="L192" s="58">
        <v>23</v>
      </c>
      <c r="M192" s="58">
        <v>32</v>
      </c>
      <c r="N192" s="58">
        <v>24</v>
      </c>
      <c r="O192" s="58">
        <v>34</v>
      </c>
      <c r="P192" s="58">
        <v>46</v>
      </c>
      <c r="Q192" s="58">
        <v>30</v>
      </c>
      <c r="R192" s="58">
        <v>31</v>
      </c>
      <c r="S192" s="58">
        <v>32</v>
      </c>
      <c r="T192" s="58">
        <v>34</v>
      </c>
      <c r="U192" s="58">
        <v>0</v>
      </c>
      <c r="V192" s="58">
        <v>0</v>
      </c>
      <c r="W192" s="58">
        <v>0</v>
      </c>
      <c r="X192" s="58">
        <v>0</v>
      </c>
      <c r="Y192" s="58">
        <v>0</v>
      </c>
      <c r="Z192" s="58">
        <v>0</v>
      </c>
      <c r="AA192" s="58">
        <v>157</v>
      </c>
      <c r="AB192" s="58">
        <v>129</v>
      </c>
      <c r="AC192" s="58">
        <v>0</v>
      </c>
      <c r="AD192" s="58">
        <v>0</v>
      </c>
      <c r="AE192" s="58">
        <v>274</v>
      </c>
      <c r="AF192" s="58" t="s">
        <v>290</v>
      </c>
      <c r="AG192" s="58">
        <v>0</v>
      </c>
      <c r="AH192" s="58" t="s">
        <v>290</v>
      </c>
      <c r="AI192" s="58">
        <v>0</v>
      </c>
      <c r="AJ192" s="58">
        <v>286</v>
      </c>
      <c r="AK192" s="58">
        <v>0</v>
      </c>
      <c r="AL192">
        <v>286</v>
      </c>
      <c r="AM192" t="b">
        <f>IFERROR(MATCH('2017'!A192, '2018'!A:A, 0) &gt;0, FALSE)</f>
        <v>1</v>
      </c>
    </row>
    <row r="193" spans="1:39">
      <c r="A193" s="57" t="s">
        <v>11750</v>
      </c>
      <c r="B193" s="57" t="s">
        <v>8332</v>
      </c>
      <c r="C193" s="57" t="s">
        <v>8334</v>
      </c>
      <c r="D193" s="57" t="s">
        <v>13396</v>
      </c>
      <c r="E193" s="57" t="s">
        <v>1261</v>
      </c>
      <c r="F193" s="57" t="s">
        <v>13397</v>
      </c>
      <c r="G193" s="57" t="s">
        <v>14419</v>
      </c>
      <c r="H193" s="57" t="s">
        <v>146</v>
      </c>
      <c r="I193">
        <v>0.2</v>
      </c>
      <c r="J193">
        <v>0.5</v>
      </c>
      <c r="K193" s="58">
        <v>17</v>
      </c>
      <c r="L193" s="58" t="s">
        <v>290</v>
      </c>
      <c r="M193" s="58" t="s">
        <v>290</v>
      </c>
      <c r="N193" s="58" t="s">
        <v>290</v>
      </c>
      <c r="O193" s="58" t="s">
        <v>290</v>
      </c>
      <c r="P193" s="58" t="s">
        <v>290</v>
      </c>
      <c r="Q193" s="58" t="s">
        <v>290</v>
      </c>
      <c r="R193" s="58" t="s">
        <v>290</v>
      </c>
      <c r="S193" s="58" t="s">
        <v>290</v>
      </c>
      <c r="T193" s="58" t="s">
        <v>290</v>
      </c>
      <c r="U193" s="58">
        <v>0</v>
      </c>
      <c r="V193" s="58">
        <v>0</v>
      </c>
      <c r="W193" s="58">
        <v>0</v>
      </c>
      <c r="X193" s="58">
        <v>0</v>
      </c>
      <c r="Y193" s="58">
        <v>0</v>
      </c>
      <c r="Z193" s="58">
        <v>0</v>
      </c>
      <c r="AA193" s="58">
        <v>30</v>
      </c>
      <c r="AB193" s="58">
        <v>34</v>
      </c>
      <c r="AC193" s="58">
        <v>0</v>
      </c>
      <c r="AD193" s="58" t="s">
        <v>290</v>
      </c>
      <c r="AE193" s="58">
        <v>61</v>
      </c>
      <c r="AF193" s="58">
        <v>0</v>
      </c>
      <c r="AG193" s="58">
        <v>0</v>
      </c>
      <c r="AH193" s="58">
        <v>0</v>
      </c>
      <c r="AI193" s="58" t="s">
        <v>290</v>
      </c>
      <c r="AJ193" s="58">
        <v>64</v>
      </c>
      <c r="AK193" s="58">
        <v>0</v>
      </c>
      <c r="AL193">
        <v>64</v>
      </c>
      <c r="AM193" t="b">
        <f>IFERROR(MATCH('2017'!A193, '2018'!A:A, 0) &gt;0, FALSE)</f>
        <v>0</v>
      </c>
    </row>
    <row r="194" spans="1:39">
      <c r="A194" s="57" t="s">
        <v>11753</v>
      </c>
      <c r="B194" s="57" t="s">
        <v>8338</v>
      </c>
      <c r="C194" s="57" t="s">
        <v>8340</v>
      </c>
      <c r="D194" s="57" t="s">
        <v>8341</v>
      </c>
      <c r="E194" s="57" t="s">
        <v>8342</v>
      </c>
      <c r="F194" s="57" t="s">
        <v>11754</v>
      </c>
      <c r="G194" s="57" t="s">
        <v>14420</v>
      </c>
      <c r="H194" s="57" t="s">
        <v>146</v>
      </c>
      <c r="I194">
        <v>1.5</v>
      </c>
      <c r="J194">
        <v>1.2</v>
      </c>
      <c r="K194" s="58" t="s">
        <v>290</v>
      </c>
      <c r="L194" s="58">
        <v>11</v>
      </c>
      <c r="M194" s="58" t="s">
        <v>290</v>
      </c>
      <c r="N194" s="58">
        <v>15</v>
      </c>
      <c r="O194" s="58">
        <v>12</v>
      </c>
      <c r="P194" s="58">
        <v>14</v>
      </c>
      <c r="Q194" s="58">
        <v>20</v>
      </c>
      <c r="R194" s="58">
        <v>16</v>
      </c>
      <c r="S194" s="58">
        <v>14</v>
      </c>
      <c r="T194" s="58">
        <v>15</v>
      </c>
      <c r="U194" s="58">
        <v>0</v>
      </c>
      <c r="V194" s="58">
        <v>0</v>
      </c>
      <c r="W194" s="58">
        <v>0</v>
      </c>
      <c r="X194" s="58">
        <v>0</v>
      </c>
      <c r="Y194" s="58">
        <v>0</v>
      </c>
      <c r="Z194" s="58">
        <v>0</v>
      </c>
      <c r="AA194" s="58">
        <v>66</v>
      </c>
      <c r="AB194" s="58">
        <v>67</v>
      </c>
      <c r="AC194" s="58">
        <v>0</v>
      </c>
      <c r="AD194" s="58" t="s">
        <v>290</v>
      </c>
      <c r="AE194" s="58" t="s">
        <v>290</v>
      </c>
      <c r="AF194" s="58">
        <v>20</v>
      </c>
      <c r="AG194" s="58">
        <v>0</v>
      </c>
      <c r="AH194" s="58">
        <v>100</v>
      </c>
      <c r="AI194" s="58" t="s">
        <v>290</v>
      </c>
      <c r="AJ194" s="58">
        <v>133</v>
      </c>
      <c r="AK194" s="58">
        <v>0</v>
      </c>
      <c r="AL194">
        <v>133</v>
      </c>
      <c r="AM194" t="b">
        <f>IFERROR(MATCH('2017'!A194, '2018'!A:A, 0) &gt;0, FALSE)</f>
        <v>1</v>
      </c>
    </row>
    <row r="195" spans="1:39">
      <c r="A195" s="57" t="s">
        <v>1313</v>
      </c>
      <c r="B195" s="57" t="s">
        <v>13399</v>
      </c>
      <c r="C195" s="57" t="s">
        <v>14421</v>
      </c>
      <c r="D195" s="57" t="s">
        <v>1317</v>
      </c>
      <c r="E195" s="57" t="s">
        <v>1307</v>
      </c>
      <c r="F195" s="57" t="s">
        <v>13401</v>
      </c>
      <c r="G195" s="57" t="s">
        <v>14422</v>
      </c>
      <c r="H195" s="57" t="s">
        <v>146</v>
      </c>
      <c r="I195">
        <v>0.4</v>
      </c>
      <c r="J195">
        <v>53.5</v>
      </c>
      <c r="K195" s="58">
        <v>0</v>
      </c>
      <c r="L195" s="58">
        <v>0</v>
      </c>
      <c r="M195" s="58">
        <v>0</v>
      </c>
      <c r="N195" s="58">
        <v>0</v>
      </c>
      <c r="O195" s="58">
        <v>0</v>
      </c>
      <c r="P195" s="58">
        <v>0</v>
      </c>
      <c r="Q195" s="58">
        <v>0</v>
      </c>
      <c r="R195" s="58" t="s">
        <v>290</v>
      </c>
      <c r="S195" s="58">
        <v>16</v>
      </c>
      <c r="T195" s="58">
        <v>14</v>
      </c>
      <c r="U195" s="58">
        <v>940</v>
      </c>
      <c r="V195" s="58">
        <v>520</v>
      </c>
      <c r="W195" s="58">
        <v>552</v>
      </c>
      <c r="X195" s="58">
        <v>610</v>
      </c>
      <c r="Y195" s="58">
        <v>0</v>
      </c>
      <c r="Z195" s="58">
        <v>0</v>
      </c>
      <c r="AA195" s="58">
        <v>1493</v>
      </c>
      <c r="AB195" s="58">
        <v>1162</v>
      </c>
      <c r="AC195" s="58">
        <v>24</v>
      </c>
      <c r="AD195" s="58">
        <v>331</v>
      </c>
      <c r="AE195" s="58">
        <v>466</v>
      </c>
      <c r="AF195" s="58">
        <v>457</v>
      </c>
      <c r="AG195" s="58">
        <v>34</v>
      </c>
      <c r="AH195" s="58">
        <v>1241</v>
      </c>
      <c r="AI195" s="58">
        <v>102</v>
      </c>
      <c r="AJ195" s="58">
        <v>33</v>
      </c>
      <c r="AK195" s="58">
        <v>2622</v>
      </c>
      <c r="AL195">
        <v>2655</v>
      </c>
      <c r="AM195" t="b">
        <f>IFERROR(MATCH('2017'!A195, '2018'!A:A, 0) &gt;0, FALSE)</f>
        <v>1</v>
      </c>
    </row>
    <row r="196" spans="1:39">
      <c r="A196" s="57" t="s">
        <v>13402</v>
      </c>
      <c r="B196" s="57" t="s">
        <v>13403</v>
      </c>
      <c r="C196" s="57" t="s">
        <v>14423</v>
      </c>
      <c r="D196" s="57" t="s">
        <v>13405</v>
      </c>
      <c r="E196" s="57" t="s">
        <v>1254</v>
      </c>
      <c r="F196" s="57" t="s">
        <v>13406</v>
      </c>
      <c r="G196" s="57" t="s">
        <v>14424</v>
      </c>
      <c r="H196" s="57" t="s">
        <v>146</v>
      </c>
      <c r="I196">
        <v>0.8</v>
      </c>
      <c r="J196">
        <v>0.8</v>
      </c>
      <c r="K196" s="58">
        <v>0</v>
      </c>
      <c r="L196" s="58" t="s">
        <v>290</v>
      </c>
      <c r="M196" s="58">
        <v>0</v>
      </c>
      <c r="N196" s="58" t="s">
        <v>290</v>
      </c>
      <c r="O196" s="58">
        <v>0</v>
      </c>
      <c r="P196" s="58" t="s">
        <v>290</v>
      </c>
      <c r="Q196" s="58">
        <v>0</v>
      </c>
      <c r="R196" s="58" t="s">
        <v>290</v>
      </c>
      <c r="S196" s="58" t="s">
        <v>290</v>
      </c>
      <c r="T196" s="58" t="s">
        <v>290</v>
      </c>
      <c r="U196" s="58">
        <v>0</v>
      </c>
      <c r="V196" s="58">
        <v>0</v>
      </c>
      <c r="W196" s="58">
        <v>0</v>
      </c>
      <c r="X196" s="58">
        <v>0</v>
      </c>
      <c r="Y196" s="58">
        <v>41</v>
      </c>
      <c r="Z196" s="58">
        <v>0</v>
      </c>
      <c r="AA196" s="58">
        <v>12</v>
      </c>
      <c r="AB196" s="58">
        <v>39</v>
      </c>
      <c r="AC196" s="58">
        <v>0</v>
      </c>
      <c r="AD196" s="58">
        <v>0</v>
      </c>
      <c r="AE196" s="58">
        <v>48</v>
      </c>
      <c r="AF196" s="58" t="s">
        <v>290</v>
      </c>
      <c r="AG196" s="58">
        <v>0</v>
      </c>
      <c r="AH196" s="58" t="s">
        <v>290</v>
      </c>
      <c r="AI196" s="58">
        <v>0</v>
      </c>
      <c r="AJ196" s="58">
        <v>51</v>
      </c>
      <c r="AK196" s="58">
        <v>0</v>
      </c>
      <c r="AL196">
        <v>51</v>
      </c>
      <c r="AM196" t="b">
        <f>IFERROR(MATCH('2017'!A196, '2018'!A:A, 0) &gt;0, FALSE)</f>
        <v>1</v>
      </c>
    </row>
    <row r="197" spans="1:39">
      <c r="A197" s="57" t="s">
        <v>1318</v>
      </c>
      <c r="B197" s="57" t="s">
        <v>8345</v>
      </c>
      <c r="C197" s="57" t="s">
        <v>14425</v>
      </c>
      <c r="D197" s="57" t="s">
        <v>1322</v>
      </c>
      <c r="E197" s="57" t="s">
        <v>1254</v>
      </c>
      <c r="F197" s="57" t="s">
        <v>11756</v>
      </c>
      <c r="G197" s="57" t="s">
        <v>14426</v>
      </c>
      <c r="H197" s="57" t="s">
        <v>146</v>
      </c>
      <c r="I197">
        <v>0.1</v>
      </c>
      <c r="J197">
        <v>1.5</v>
      </c>
      <c r="K197" s="58">
        <v>13</v>
      </c>
      <c r="L197" s="58">
        <v>19</v>
      </c>
      <c r="M197" s="58">
        <v>15</v>
      </c>
      <c r="N197" s="58">
        <v>18</v>
      </c>
      <c r="O197" s="58">
        <v>19</v>
      </c>
      <c r="P197" s="58">
        <v>17</v>
      </c>
      <c r="Q197" s="58">
        <v>18</v>
      </c>
      <c r="R197" s="58">
        <v>17</v>
      </c>
      <c r="S197" s="58">
        <v>17</v>
      </c>
      <c r="T197" s="58">
        <v>20</v>
      </c>
      <c r="U197" s="58">
        <v>0</v>
      </c>
      <c r="V197" s="58">
        <v>0</v>
      </c>
      <c r="W197" s="58">
        <v>0</v>
      </c>
      <c r="X197" s="58">
        <v>0</v>
      </c>
      <c r="Y197" s="58">
        <v>0</v>
      </c>
      <c r="Z197" s="58">
        <v>0</v>
      </c>
      <c r="AA197" s="58">
        <v>93</v>
      </c>
      <c r="AB197" s="58">
        <v>80</v>
      </c>
      <c r="AC197" s="58">
        <v>0</v>
      </c>
      <c r="AD197" s="58" t="s">
        <v>290</v>
      </c>
      <c r="AE197" s="58">
        <v>51</v>
      </c>
      <c r="AF197" s="58">
        <v>103</v>
      </c>
      <c r="AG197" s="58">
        <v>0</v>
      </c>
      <c r="AH197" s="58" t="s">
        <v>290</v>
      </c>
      <c r="AI197" s="58" t="s">
        <v>290</v>
      </c>
      <c r="AJ197" s="58">
        <v>173</v>
      </c>
      <c r="AK197" s="58">
        <v>0</v>
      </c>
      <c r="AL197">
        <v>173</v>
      </c>
      <c r="AM197" t="b">
        <f>IFERROR(MATCH('2017'!A197, '2018'!A:A, 0) &gt;0, FALSE)</f>
        <v>1</v>
      </c>
    </row>
    <row r="198" spans="1:39">
      <c r="A198" s="57" t="s">
        <v>1323</v>
      </c>
      <c r="B198" s="57" t="s">
        <v>1324</v>
      </c>
      <c r="C198" s="57" t="s">
        <v>14427</v>
      </c>
      <c r="D198" s="57" t="s">
        <v>1327</v>
      </c>
      <c r="E198" s="57" t="s">
        <v>1289</v>
      </c>
      <c r="F198" s="57" t="s">
        <v>11757</v>
      </c>
      <c r="G198" s="57" t="s">
        <v>14428</v>
      </c>
      <c r="H198" s="57" t="s">
        <v>146</v>
      </c>
      <c r="I198">
        <v>0.1</v>
      </c>
      <c r="J198">
        <v>1.4</v>
      </c>
      <c r="K198" s="58">
        <v>21</v>
      </c>
      <c r="L198" s="58">
        <v>15</v>
      </c>
      <c r="M198" s="58">
        <v>14</v>
      </c>
      <c r="N198" s="58">
        <v>17</v>
      </c>
      <c r="O198" s="58">
        <v>16</v>
      </c>
      <c r="P198" s="58">
        <v>21</v>
      </c>
      <c r="Q198" s="58">
        <v>10</v>
      </c>
      <c r="R198" s="58">
        <v>24</v>
      </c>
      <c r="S198" s="58">
        <v>15</v>
      </c>
      <c r="T198" s="58">
        <v>31</v>
      </c>
      <c r="U198" s="58">
        <v>0</v>
      </c>
      <c r="V198" s="58">
        <v>0</v>
      </c>
      <c r="W198" s="58">
        <v>0</v>
      </c>
      <c r="X198" s="58">
        <v>0</v>
      </c>
      <c r="Y198" s="58" t="s">
        <v>290</v>
      </c>
      <c r="Z198" s="58">
        <v>0</v>
      </c>
      <c r="AA198" s="58">
        <v>100</v>
      </c>
      <c r="AB198" s="58">
        <v>91</v>
      </c>
      <c r="AC198" s="58" t="s">
        <v>290</v>
      </c>
      <c r="AD198" s="58" t="s">
        <v>290</v>
      </c>
      <c r="AE198" s="58">
        <v>46</v>
      </c>
      <c r="AF198" s="58">
        <v>25</v>
      </c>
      <c r="AG198" s="58">
        <v>0</v>
      </c>
      <c r="AH198" s="58">
        <v>94</v>
      </c>
      <c r="AI198" s="58" t="s">
        <v>290</v>
      </c>
      <c r="AJ198" s="58">
        <v>191</v>
      </c>
      <c r="AK198" s="58">
        <v>0</v>
      </c>
      <c r="AL198">
        <v>191</v>
      </c>
      <c r="AM198" t="b">
        <f>IFERROR(MATCH('2017'!A198, '2018'!A:A, 0) &gt;0, FALSE)</f>
        <v>1</v>
      </c>
    </row>
    <row r="199" spans="1:39">
      <c r="A199" s="57" t="s">
        <v>11758</v>
      </c>
      <c r="B199" s="57" t="s">
        <v>4435</v>
      </c>
      <c r="C199" s="57" t="s">
        <v>8353</v>
      </c>
      <c r="D199" s="57" t="s">
        <v>8354</v>
      </c>
      <c r="E199" s="57" t="s">
        <v>8355</v>
      </c>
      <c r="F199" s="57" t="s">
        <v>11759</v>
      </c>
      <c r="G199" s="57" t="s">
        <v>14429</v>
      </c>
      <c r="H199" s="57" t="s">
        <v>146</v>
      </c>
      <c r="I199">
        <v>0.1</v>
      </c>
      <c r="J199">
        <v>12.2</v>
      </c>
      <c r="K199" s="58">
        <v>27</v>
      </c>
      <c r="L199" s="58">
        <v>16</v>
      </c>
      <c r="M199" s="58">
        <v>25</v>
      </c>
      <c r="N199" s="58">
        <v>20</v>
      </c>
      <c r="O199" s="58">
        <v>12</v>
      </c>
      <c r="P199" s="58">
        <v>15</v>
      </c>
      <c r="Q199" s="58">
        <v>14</v>
      </c>
      <c r="R199" s="58">
        <v>18</v>
      </c>
      <c r="S199" s="58">
        <v>17</v>
      </c>
      <c r="T199" s="58">
        <v>16</v>
      </c>
      <c r="U199" s="58">
        <v>0</v>
      </c>
      <c r="V199" s="58">
        <v>0</v>
      </c>
      <c r="W199" s="58">
        <v>0</v>
      </c>
      <c r="X199" s="58">
        <v>0</v>
      </c>
      <c r="Y199" s="58">
        <v>0</v>
      </c>
      <c r="Z199" s="58">
        <v>0</v>
      </c>
      <c r="AA199" s="58">
        <v>88</v>
      </c>
      <c r="AB199" s="58">
        <v>92</v>
      </c>
      <c r="AC199" s="58">
        <v>0</v>
      </c>
      <c r="AD199" s="58" t="s">
        <v>290</v>
      </c>
      <c r="AE199" s="58">
        <v>20</v>
      </c>
      <c r="AF199" s="58">
        <v>127</v>
      </c>
      <c r="AG199" s="58">
        <v>0</v>
      </c>
      <c r="AH199" s="58">
        <v>28</v>
      </c>
      <c r="AI199" s="58" t="s">
        <v>290</v>
      </c>
      <c r="AJ199" s="58">
        <v>180</v>
      </c>
      <c r="AK199" s="58">
        <v>0</v>
      </c>
      <c r="AL199">
        <v>180</v>
      </c>
      <c r="AM199" t="b">
        <f>IFERROR(MATCH('2017'!A199, '2018'!A:A, 0) &gt;0, FALSE)</f>
        <v>1</v>
      </c>
    </row>
    <row r="200" spans="1:39">
      <c r="A200" s="57" t="s">
        <v>1335</v>
      </c>
      <c r="B200" s="57" t="s">
        <v>1336</v>
      </c>
      <c r="C200" s="57" t="s">
        <v>11777</v>
      </c>
      <c r="D200" s="57" t="s">
        <v>1339</v>
      </c>
      <c r="E200" s="57" t="s">
        <v>1340</v>
      </c>
      <c r="F200" s="57" t="s">
        <v>11778</v>
      </c>
      <c r="G200" s="57" t="s">
        <v>14430</v>
      </c>
      <c r="H200" s="57" t="s">
        <v>146</v>
      </c>
      <c r="I200">
        <v>0.1</v>
      </c>
      <c r="J200">
        <v>0.1</v>
      </c>
      <c r="K200" s="58" t="s">
        <v>290</v>
      </c>
      <c r="L200" s="58" t="s">
        <v>290</v>
      </c>
      <c r="M200" s="58">
        <v>0</v>
      </c>
      <c r="N200" s="58">
        <v>0</v>
      </c>
      <c r="O200" s="58">
        <v>0</v>
      </c>
      <c r="P200" s="58">
        <v>0</v>
      </c>
      <c r="Q200" s="58">
        <v>0</v>
      </c>
      <c r="R200" s="58">
        <v>0</v>
      </c>
      <c r="S200" s="58">
        <v>0</v>
      </c>
      <c r="T200" s="58">
        <v>0</v>
      </c>
      <c r="U200" s="58">
        <v>0</v>
      </c>
      <c r="V200" s="58">
        <v>0</v>
      </c>
      <c r="W200" s="58">
        <v>0</v>
      </c>
      <c r="X200" s="58">
        <v>0</v>
      </c>
      <c r="Y200" s="58" t="s">
        <v>290</v>
      </c>
      <c r="Z200" s="58">
        <v>0</v>
      </c>
      <c r="AA200" s="58" t="s">
        <v>290</v>
      </c>
      <c r="AB200" s="58" t="s">
        <v>290</v>
      </c>
      <c r="AC200" s="58">
        <v>0</v>
      </c>
      <c r="AD200" s="58" t="s">
        <v>290</v>
      </c>
      <c r="AE200" s="58" t="s">
        <v>290</v>
      </c>
      <c r="AF200" s="58">
        <v>0</v>
      </c>
      <c r="AG200" s="58">
        <v>0</v>
      </c>
      <c r="AH200" s="58" t="s">
        <v>290</v>
      </c>
      <c r="AI200" s="58" t="s">
        <v>290</v>
      </c>
      <c r="AJ200" s="58">
        <v>15</v>
      </c>
      <c r="AK200" s="58">
        <v>0</v>
      </c>
      <c r="AL200">
        <v>15</v>
      </c>
      <c r="AM200" t="b">
        <f>IFERROR(MATCH('2017'!A200, '2018'!A:A, 0) &gt;0, FALSE)</f>
        <v>1</v>
      </c>
    </row>
    <row r="201" spans="1:39">
      <c r="A201" s="57" t="s">
        <v>11788</v>
      </c>
      <c r="B201" s="57" t="s">
        <v>8384</v>
      </c>
      <c r="C201" s="57" t="s">
        <v>11789</v>
      </c>
      <c r="D201" s="57" t="s">
        <v>8387</v>
      </c>
      <c r="E201" s="57" t="s">
        <v>1261</v>
      </c>
      <c r="F201" s="57" t="s">
        <v>11790</v>
      </c>
      <c r="G201" s="57" t="s">
        <v>14431</v>
      </c>
      <c r="H201" s="57" t="s">
        <v>146</v>
      </c>
      <c r="I201">
        <v>0.3</v>
      </c>
      <c r="J201">
        <v>1</v>
      </c>
      <c r="K201" s="58">
        <v>17</v>
      </c>
      <c r="L201" s="58">
        <v>12</v>
      </c>
      <c r="M201" s="58">
        <v>15</v>
      </c>
      <c r="N201" s="58">
        <v>14</v>
      </c>
      <c r="O201" s="58">
        <v>17</v>
      </c>
      <c r="P201" s="58">
        <v>30</v>
      </c>
      <c r="Q201" s="58">
        <v>14</v>
      </c>
      <c r="R201" s="58">
        <v>16</v>
      </c>
      <c r="S201" s="58">
        <v>15</v>
      </c>
      <c r="T201" s="58">
        <v>20</v>
      </c>
      <c r="U201" s="58">
        <v>0</v>
      </c>
      <c r="V201" s="58">
        <v>0</v>
      </c>
      <c r="W201" s="58">
        <v>0</v>
      </c>
      <c r="X201" s="58">
        <v>0</v>
      </c>
      <c r="Y201" s="58">
        <v>0</v>
      </c>
      <c r="Z201" s="58">
        <v>0</v>
      </c>
      <c r="AA201" s="58">
        <v>82</v>
      </c>
      <c r="AB201" s="58">
        <v>88</v>
      </c>
      <c r="AC201" s="58">
        <v>0</v>
      </c>
      <c r="AD201" s="58">
        <v>0</v>
      </c>
      <c r="AE201" s="58">
        <v>158</v>
      </c>
      <c r="AF201" s="58" t="s">
        <v>290</v>
      </c>
      <c r="AG201" s="58">
        <v>0</v>
      </c>
      <c r="AH201" s="58">
        <v>0</v>
      </c>
      <c r="AI201" s="58" t="s">
        <v>290</v>
      </c>
      <c r="AJ201" s="58">
        <v>170</v>
      </c>
      <c r="AK201" s="58">
        <v>0</v>
      </c>
      <c r="AL201">
        <v>170</v>
      </c>
      <c r="AM201" t="b">
        <f>IFERROR(MATCH('2017'!A201, '2018'!A:A, 0) &gt;0, FALSE)</f>
        <v>1</v>
      </c>
    </row>
    <row r="202" spans="1:39">
      <c r="A202" s="57" t="s">
        <v>11792</v>
      </c>
      <c r="B202" s="57" t="s">
        <v>8390</v>
      </c>
      <c r="C202" s="57" t="s">
        <v>14432</v>
      </c>
      <c r="D202" s="57" t="s">
        <v>8393</v>
      </c>
      <c r="E202" s="57" t="s">
        <v>1122</v>
      </c>
      <c r="F202" s="57" t="s">
        <v>11793</v>
      </c>
      <c r="G202" s="57" t="s">
        <v>14433</v>
      </c>
      <c r="H202" s="57" t="s">
        <v>146</v>
      </c>
      <c r="I202">
        <v>0.1</v>
      </c>
      <c r="J202">
        <v>1.1000000000000001</v>
      </c>
      <c r="K202" s="58">
        <v>33</v>
      </c>
      <c r="L202" s="58">
        <v>27</v>
      </c>
      <c r="M202" s="58">
        <v>23</v>
      </c>
      <c r="N202" s="58">
        <v>24</v>
      </c>
      <c r="O202" s="58">
        <v>25</v>
      </c>
      <c r="P202" s="58">
        <v>25</v>
      </c>
      <c r="Q202" s="58">
        <v>23</v>
      </c>
      <c r="R202" s="58">
        <v>26</v>
      </c>
      <c r="S202" s="58">
        <v>28</v>
      </c>
      <c r="T202" s="58">
        <v>38</v>
      </c>
      <c r="U202" s="58">
        <v>0</v>
      </c>
      <c r="V202" s="58">
        <v>0</v>
      </c>
      <c r="W202" s="58">
        <v>0</v>
      </c>
      <c r="X202" s="58">
        <v>0</v>
      </c>
      <c r="Y202" s="58">
        <v>0</v>
      </c>
      <c r="Z202" s="58">
        <v>0</v>
      </c>
      <c r="AA202" s="58">
        <v>139</v>
      </c>
      <c r="AB202" s="58">
        <v>133</v>
      </c>
      <c r="AC202" s="58">
        <v>0</v>
      </c>
      <c r="AD202" s="58">
        <v>0</v>
      </c>
      <c r="AE202" s="58">
        <v>0</v>
      </c>
      <c r="AF202" s="58">
        <v>127</v>
      </c>
      <c r="AG202" s="58">
        <v>0</v>
      </c>
      <c r="AH202" s="58">
        <v>137</v>
      </c>
      <c r="AI202" s="58" t="s">
        <v>290</v>
      </c>
      <c r="AJ202" s="58">
        <v>272</v>
      </c>
      <c r="AK202" s="58">
        <v>0</v>
      </c>
      <c r="AL202">
        <v>272</v>
      </c>
      <c r="AM202" t="b">
        <f>IFERROR(MATCH('2017'!A202, '2018'!A:A, 0) &gt;0, FALSE)</f>
        <v>1</v>
      </c>
    </row>
    <row r="203" spans="1:39">
      <c r="A203" s="57" t="s">
        <v>1342</v>
      </c>
      <c r="B203" s="57" t="s">
        <v>1343</v>
      </c>
      <c r="C203" s="57" t="s">
        <v>14434</v>
      </c>
      <c r="D203" s="57" t="s">
        <v>1345</v>
      </c>
      <c r="E203" s="57" t="s">
        <v>1346</v>
      </c>
      <c r="F203" s="57" t="s">
        <v>11796</v>
      </c>
      <c r="G203" s="57" t="s">
        <v>14435</v>
      </c>
      <c r="H203" s="57" t="s">
        <v>146</v>
      </c>
      <c r="I203">
        <v>0.1</v>
      </c>
      <c r="J203">
        <v>1.9</v>
      </c>
      <c r="K203" s="58">
        <v>85</v>
      </c>
      <c r="L203" s="58">
        <v>33</v>
      </c>
      <c r="M203" s="58">
        <v>22</v>
      </c>
      <c r="N203" s="58">
        <v>23</v>
      </c>
      <c r="O203" s="58">
        <v>42</v>
      </c>
      <c r="P203" s="58">
        <v>30</v>
      </c>
      <c r="Q203" s="58">
        <v>37</v>
      </c>
      <c r="R203" s="58">
        <v>38</v>
      </c>
      <c r="S203" s="58">
        <v>30</v>
      </c>
      <c r="T203" s="58">
        <v>38</v>
      </c>
      <c r="U203" s="58">
        <v>0</v>
      </c>
      <c r="V203" s="58">
        <v>0</v>
      </c>
      <c r="W203" s="58">
        <v>0</v>
      </c>
      <c r="X203" s="58">
        <v>0</v>
      </c>
      <c r="Y203" s="58">
        <v>18</v>
      </c>
      <c r="Z203" s="58">
        <v>0</v>
      </c>
      <c r="AA203" s="58">
        <v>193</v>
      </c>
      <c r="AB203" s="58">
        <v>203</v>
      </c>
      <c r="AC203" s="58" t="s">
        <v>290</v>
      </c>
      <c r="AD203" s="58">
        <v>14</v>
      </c>
      <c r="AE203" s="58">
        <v>51</v>
      </c>
      <c r="AF203" s="58">
        <v>54</v>
      </c>
      <c r="AG203" s="58" t="s">
        <v>290</v>
      </c>
      <c r="AH203" s="58">
        <v>247</v>
      </c>
      <c r="AI203" s="58">
        <v>21</v>
      </c>
      <c r="AJ203" s="58">
        <v>396</v>
      </c>
      <c r="AK203" s="58">
        <v>0</v>
      </c>
      <c r="AL203">
        <v>396</v>
      </c>
      <c r="AM203" t="b">
        <f>IFERROR(MATCH('2017'!A203, '2018'!A:A, 0) &gt;0, FALSE)</f>
        <v>1</v>
      </c>
    </row>
    <row r="204" spans="1:39">
      <c r="A204" s="57" t="s">
        <v>1348</v>
      </c>
      <c r="B204" s="57" t="s">
        <v>1349</v>
      </c>
      <c r="C204" s="57" t="s">
        <v>14436</v>
      </c>
      <c r="D204" s="57" t="s">
        <v>1351</v>
      </c>
      <c r="E204" s="57" t="s">
        <v>1277</v>
      </c>
      <c r="F204" s="57" t="s">
        <v>11798</v>
      </c>
      <c r="G204" s="57" t="s">
        <v>14437</v>
      </c>
      <c r="H204" s="57" t="s">
        <v>146</v>
      </c>
      <c r="I204">
        <v>0.2</v>
      </c>
      <c r="J204">
        <v>1.2</v>
      </c>
      <c r="K204" s="58">
        <v>33</v>
      </c>
      <c r="L204" s="58">
        <v>19</v>
      </c>
      <c r="M204" s="58">
        <v>16</v>
      </c>
      <c r="N204" s="58">
        <v>18</v>
      </c>
      <c r="O204" s="58">
        <v>16</v>
      </c>
      <c r="P204" s="58">
        <v>18</v>
      </c>
      <c r="Q204" s="58">
        <v>19</v>
      </c>
      <c r="R204" s="58">
        <v>13</v>
      </c>
      <c r="S204" s="58">
        <v>14</v>
      </c>
      <c r="T204" s="58">
        <v>12</v>
      </c>
      <c r="U204" s="58">
        <v>0</v>
      </c>
      <c r="V204" s="58">
        <v>0</v>
      </c>
      <c r="W204" s="58">
        <v>0</v>
      </c>
      <c r="X204" s="58">
        <v>0</v>
      </c>
      <c r="Y204" s="58">
        <v>0</v>
      </c>
      <c r="Z204" s="58">
        <v>0</v>
      </c>
      <c r="AA204" s="58">
        <v>84</v>
      </c>
      <c r="AB204" s="58">
        <v>94</v>
      </c>
      <c r="AC204" s="58" t="s">
        <v>290</v>
      </c>
      <c r="AD204" s="58">
        <v>15</v>
      </c>
      <c r="AE204" s="58" t="s">
        <v>290</v>
      </c>
      <c r="AF204" s="58">
        <v>81</v>
      </c>
      <c r="AG204" s="58">
        <v>0</v>
      </c>
      <c r="AH204" s="58">
        <v>73</v>
      </c>
      <c r="AI204" s="58" t="s">
        <v>290</v>
      </c>
      <c r="AJ204" s="58">
        <v>178</v>
      </c>
      <c r="AK204" s="58">
        <v>0</v>
      </c>
      <c r="AL204">
        <v>178</v>
      </c>
      <c r="AM204" t="b">
        <f>IFERROR(MATCH('2017'!A204, '2018'!A:A, 0) &gt;0, FALSE)</f>
        <v>1</v>
      </c>
    </row>
    <row r="205" spans="1:39">
      <c r="A205" s="57" t="s">
        <v>1352</v>
      </c>
      <c r="B205" s="57" t="s">
        <v>1353</v>
      </c>
      <c r="C205" s="57" t="s">
        <v>14438</v>
      </c>
      <c r="D205" s="57" t="s">
        <v>1355</v>
      </c>
      <c r="E205" s="57" t="s">
        <v>1296</v>
      </c>
      <c r="F205" s="57" t="s">
        <v>11800</v>
      </c>
      <c r="G205" s="57" t="s">
        <v>14439</v>
      </c>
      <c r="H205" s="57" t="s">
        <v>146</v>
      </c>
      <c r="I205">
        <v>0.2</v>
      </c>
      <c r="J205">
        <v>3</v>
      </c>
      <c r="K205" s="58">
        <v>62</v>
      </c>
      <c r="L205" s="58">
        <v>48</v>
      </c>
      <c r="M205" s="58">
        <v>41</v>
      </c>
      <c r="N205" s="58">
        <v>41</v>
      </c>
      <c r="O205" s="58">
        <v>36</v>
      </c>
      <c r="P205" s="58">
        <v>44</v>
      </c>
      <c r="Q205" s="58">
        <v>37</v>
      </c>
      <c r="R205" s="58">
        <v>44</v>
      </c>
      <c r="S205" s="58">
        <v>46</v>
      </c>
      <c r="T205" s="58">
        <v>46</v>
      </c>
      <c r="U205" s="58">
        <v>0</v>
      </c>
      <c r="V205" s="58">
        <v>0</v>
      </c>
      <c r="W205" s="58">
        <v>0</v>
      </c>
      <c r="X205" s="58">
        <v>0</v>
      </c>
      <c r="Y205" s="58">
        <v>0</v>
      </c>
      <c r="Z205" s="58">
        <v>0</v>
      </c>
      <c r="AA205" s="58">
        <v>227</v>
      </c>
      <c r="AB205" s="58">
        <v>218</v>
      </c>
      <c r="AC205" s="58">
        <v>0</v>
      </c>
      <c r="AD205" s="58">
        <v>0</v>
      </c>
      <c r="AE205" s="58" t="s">
        <v>290</v>
      </c>
      <c r="AF205" s="58">
        <v>16</v>
      </c>
      <c r="AG205" s="58">
        <v>0</v>
      </c>
      <c r="AH205" s="58">
        <v>428</v>
      </c>
      <c r="AI205" s="58">
        <v>0</v>
      </c>
      <c r="AJ205" s="58">
        <v>445</v>
      </c>
      <c r="AK205" s="58">
        <v>0</v>
      </c>
      <c r="AL205">
        <v>445</v>
      </c>
      <c r="AM205" t="b">
        <f>IFERROR(MATCH('2017'!A205, '2018'!A:A, 0) &gt;0, FALSE)</f>
        <v>1</v>
      </c>
    </row>
    <row r="206" spans="1:39">
      <c r="A206" s="57" t="s">
        <v>1356</v>
      </c>
      <c r="B206" s="57" t="s">
        <v>1357</v>
      </c>
      <c r="C206" s="57" t="s">
        <v>8405</v>
      </c>
      <c r="D206" s="57" t="s">
        <v>1360</v>
      </c>
      <c r="E206" s="57" t="s">
        <v>1296</v>
      </c>
      <c r="F206" s="57" t="s">
        <v>11801</v>
      </c>
      <c r="G206" s="57" t="s">
        <v>14440</v>
      </c>
      <c r="H206" s="57" t="s">
        <v>146</v>
      </c>
      <c r="I206">
        <v>1.5</v>
      </c>
      <c r="J206">
        <v>18.600000000000001</v>
      </c>
      <c r="K206" s="58">
        <v>25</v>
      </c>
      <c r="L206" s="58">
        <v>14</v>
      </c>
      <c r="M206" s="58">
        <v>23</v>
      </c>
      <c r="N206" s="58">
        <v>27</v>
      </c>
      <c r="O206" s="58">
        <v>21</v>
      </c>
      <c r="P206" s="58">
        <v>22</v>
      </c>
      <c r="Q206" s="58">
        <v>33</v>
      </c>
      <c r="R206" s="58">
        <v>27</v>
      </c>
      <c r="S206" s="58">
        <v>31</v>
      </c>
      <c r="T206" s="58">
        <v>35</v>
      </c>
      <c r="U206" s="58">
        <v>0</v>
      </c>
      <c r="V206" s="58">
        <v>0</v>
      </c>
      <c r="W206" s="58">
        <v>0</v>
      </c>
      <c r="X206" s="58">
        <v>0</v>
      </c>
      <c r="Y206" s="58">
        <v>0</v>
      </c>
      <c r="Z206" s="58">
        <v>0</v>
      </c>
      <c r="AA206" s="58">
        <v>134</v>
      </c>
      <c r="AB206" s="58">
        <v>124</v>
      </c>
      <c r="AC206" s="58" t="s">
        <v>290</v>
      </c>
      <c r="AD206" s="58" t="s">
        <v>290</v>
      </c>
      <c r="AE206" s="58">
        <v>11</v>
      </c>
      <c r="AF206" s="58">
        <v>77</v>
      </c>
      <c r="AG206" s="58">
        <v>0</v>
      </c>
      <c r="AH206" s="58">
        <v>146</v>
      </c>
      <c r="AI206" s="58">
        <v>15</v>
      </c>
      <c r="AJ206" s="58">
        <v>258</v>
      </c>
      <c r="AK206" s="58">
        <v>0</v>
      </c>
      <c r="AL206">
        <v>258</v>
      </c>
      <c r="AM206" t="b">
        <f>IFERROR(MATCH('2017'!A206, '2018'!A:A, 0) &gt;0, FALSE)</f>
        <v>1</v>
      </c>
    </row>
    <row r="207" spans="1:39">
      <c r="A207" s="57" t="s">
        <v>1361</v>
      </c>
      <c r="B207" s="57" t="s">
        <v>1362</v>
      </c>
      <c r="C207" s="57" t="s">
        <v>14441</v>
      </c>
      <c r="D207" s="57" t="s">
        <v>1364</v>
      </c>
      <c r="E207" s="57" t="s">
        <v>1296</v>
      </c>
      <c r="F207" s="57" t="s">
        <v>11802</v>
      </c>
      <c r="G207" s="57" t="s">
        <v>14442</v>
      </c>
      <c r="H207" s="57" t="s">
        <v>146</v>
      </c>
      <c r="I207">
        <v>0.1</v>
      </c>
      <c r="J207">
        <v>2.5</v>
      </c>
      <c r="K207" s="58">
        <v>89</v>
      </c>
      <c r="L207" s="58">
        <v>37</v>
      </c>
      <c r="M207" s="58">
        <v>28</v>
      </c>
      <c r="N207" s="58">
        <v>31</v>
      </c>
      <c r="O207" s="58">
        <v>27</v>
      </c>
      <c r="P207" s="58">
        <v>24</v>
      </c>
      <c r="Q207" s="58">
        <v>22</v>
      </c>
      <c r="R207" s="58">
        <v>29</v>
      </c>
      <c r="S207" s="58">
        <v>36</v>
      </c>
      <c r="T207" s="58">
        <v>41</v>
      </c>
      <c r="U207" s="58">
        <v>0</v>
      </c>
      <c r="V207" s="58">
        <v>0</v>
      </c>
      <c r="W207" s="58">
        <v>0</v>
      </c>
      <c r="X207" s="58">
        <v>0</v>
      </c>
      <c r="Y207" s="58">
        <v>0</v>
      </c>
      <c r="Z207" s="58">
        <v>0</v>
      </c>
      <c r="AA207" s="58">
        <v>181</v>
      </c>
      <c r="AB207" s="58">
        <v>183</v>
      </c>
      <c r="AC207" s="58">
        <v>0</v>
      </c>
      <c r="AD207" s="58">
        <v>19</v>
      </c>
      <c r="AE207" s="58" t="s">
        <v>290</v>
      </c>
      <c r="AF207" s="58">
        <v>62</v>
      </c>
      <c r="AG207" s="58">
        <v>14</v>
      </c>
      <c r="AH207" s="58">
        <v>247</v>
      </c>
      <c r="AI207" s="58">
        <v>20</v>
      </c>
      <c r="AJ207" s="58">
        <v>364</v>
      </c>
      <c r="AK207" s="58">
        <v>0</v>
      </c>
      <c r="AL207">
        <v>364</v>
      </c>
      <c r="AM207" t="b">
        <f>IFERROR(MATCH('2017'!A207, '2018'!A:A, 0) &gt;0, FALSE)</f>
        <v>1</v>
      </c>
    </row>
    <row r="208" spans="1:39">
      <c r="A208" s="57" t="s">
        <v>11803</v>
      </c>
      <c r="B208" s="57" t="s">
        <v>8410</v>
      </c>
      <c r="C208" s="57" t="s">
        <v>14443</v>
      </c>
      <c r="D208" s="57" t="s">
        <v>8413</v>
      </c>
      <c r="E208" s="57" t="s">
        <v>1296</v>
      </c>
      <c r="F208" s="57" t="s">
        <v>11804</v>
      </c>
      <c r="G208" s="57" t="s">
        <v>14444</v>
      </c>
      <c r="H208" s="57" t="s">
        <v>146</v>
      </c>
      <c r="I208">
        <v>0.1</v>
      </c>
      <c r="J208">
        <v>1</v>
      </c>
      <c r="K208" s="58">
        <v>17</v>
      </c>
      <c r="L208" s="58">
        <v>17</v>
      </c>
      <c r="M208" s="58">
        <v>12</v>
      </c>
      <c r="N208" s="58">
        <v>17</v>
      </c>
      <c r="O208" s="58">
        <v>11</v>
      </c>
      <c r="P208" s="58">
        <v>13</v>
      </c>
      <c r="Q208" s="58">
        <v>12</v>
      </c>
      <c r="R208" s="58">
        <v>14</v>
      </c>
      <c r="S208" s="58">
        <v>15</v>
      </c>
      <c r="T208" s="58" t="s">
        <v>290</v>
      </c>
      <c r="U208" s="58">
        <v>0</v>
      </c>
      <c r="V208" s="58">
        <v>0</v>
      </c>
      <c r="W208" s="58">
        <v>0</v>
      </c>
      <c r="X208" s="58">
        <v>0</v>
      </c>
      <c r="Y208" s="58">
        <v>0</v>
      </c>
      <c r="Z208" s="58">
        <v>0</v>
      </c>
      <c r="AA208" s="58">
        <v>65</v>
      </c>
      <c r="AB208" s="58">
        <v>69</v>
      </c>
      <c r="AC208" s="58">
        <v>0</v>
      </c>
      <c r="AD208" s="58">
        <v>0</v>
      </c>
      <c r="AE208" s="58" t="s">
        <v>290</v>
      </c>
      <c r="AF208" s="58">
        <v>53</v>
      </c>
      <c r="AG208" s="58">
        <v>0</v>
      </c>
      <c r="AH208" s="58">
        <v>74</v>
      </c>
      <c r="AI208" s="58" t="s">
        <v>290</v>
      </c>
      <c r="AJ208" s="58">
        <v>134</v>
      </c>
      <c r="AK208" s="58">
        <v>0</v>
      </c>
      <c r="AL208">
        <v>134</v>
      </c>
      <c r="AM208" t="b">
        <f>IFERROR(MATCH('2017'!A208, '2018'!A:A, 0) &gt;0, FALSE)</f>
        <v>0</v>
      </c>
    </row>
    <row r="209" spans="1:39">
      <c r="A209" s="57" t="s">
        <v>1365</v>
      </c>
      <c r="B209" s="57" t="s">
        <v>1366</v>
      </c>
      <c r="C209" s="57" t="s">
        <v>5507</v>
      </c>
      <c r="D209" s="57" t="s">
        <v>1369</v>
      </c>
      <c r="E209" s="57" t="s">
        <v>1370</v>
      </c>
      <c r="F209" s="57" t="s">
        <v>11806</v>
      </c>
      <c r="G209" s="57" t="s">
        <v>14445</v>
      </c>
      <c r="H209" s="57" t="s">
        <v>146</v>
      </c>
      <c r="I209">
        <v>0.2</v>
      </c>
      <c r="J209">
        <v>37.1</v>
      </c>
      <c r="K209" s="58">
        <v>98</v>
      </c>
      <c r="L209" s="58">
        <v>53</v>
      </c>
      <c r="M209" s="58">
        <v>60</v>
      </c>
      <c r="N209" s="58">
        <v>50</v>
      </c>
      <c r="O209" s="58">
        <v>47</v>
      </c>
      <c r="P209" s="58">
        <v>45</v>
      </c>
      <c r="Q209" s="58">
        <v>55</v>
      </c>
      <c r="R209" s="58">
        <v>60</v>
      </c>
      <c r="S209" s="58">
        <v>56</v>
      </c>
      <c r="T209" s="58">
        <v>48</v>
      </c>
      <c r="U209" s="58">
        <v>0</v>
      </c>
      <c r="V209" s="58">
        <v>0</v>
      </c>
      <c r="W209" s="58">
        <v>0</v>
      </c>
      <c r="X209" s="58">
        <v>0</v>
      </c>
      <c r="Y209" s="58">
        <v>42</v>
      </c>
      <c r="Z209" s="58">
        <v>0</v>
      </c>
      <c r="AA209" s="58">
        <v>307</v>
      </c>
      <c r="AB209" s="58">
        <v>307</v>
      </c>
      <c r="AC209" s="58">
        <v>0</v>
      </c>
      <c r="AD209" s="58">
        <v>20</v>
      </c>
      <c r="AE209" s="58" t="s">
        <v>290</v>
      </c>
      <c r="AF209" s="58">
        <v>38</v>
      </c>
      <c r="AG209" s="58">
        <v>0</v>
      </c>
      <c r="AH209" s="58">
        <v>554</v>
      </c>
      <c r="AI209" s="58">
        <v>0</v>
      </c>
      <c r="AJ209" s="58">
        <v>614</v>
      </c>
      <c r="AK209" s="58">
        <v>0</v>
      </c>
      <c r="AL209">
        <v>614</v>
      </c>
      <c r="AM209" t="b">
        <f>IFERROR(MATCH('2017'!A209, '2018'!A:A, 0) &gt;0, FALSE)</f>
        <v>1</v>
      </c>
    </row>
    <row r="210" spans="1:39">
      <c r="A210" s="57" t="s">
        <v>11807</v>
      </c>
      <c r="B210" s="57" t="s">
        <v>8419</v>
      </c>
      <c r="C210" s="57" t="s">
        <v>6212</v>
      </c>
      <c r="D210" s="57" t="s">
        <v>8422</v>
      </c>
      <c r="E210" s="57" t="s">
        <v>1307</v>
      </c>
      <c r="F210" s="57" t="s">
        <v>11808</v>
      </c>
      <c r="G210" s="57" t="s">
        <v>14446</v>
      </c>
      <c r="H210" s="57" t="s">
        <v>146</v>
      </c>
      <c r="I210">
        <v>0.2</v>
      </c>
      <c r="J210">
        <v>1.3</v>
      </c>
      <c r="K210" s="58">
        <v>21</v>
      </c>
      <c r="L210" s="58">
        <v>27</v>
      </c>
      <c r="M210" s="58">
        <v>16</v>
      </c>
      <c r="N210" s="58">
        <v>19</v>
      </c>
      <c r="O210" s="58">
        <v>13</v>
      </c>
      <c r="P210" s="58">
        <v>15</v>
      </c>
      <c r="Q210" s="58">
        <v>15</v>
      </c>
      <c r="R210" s="58">
        <v>13</v>
      </c>
      <c r="S210" s="58">
        <v>21</v>
      </c>
      <c r="T210" s="58">
        <v>27</v>
      </c>
      <c r="U210" s="58">
        <v>0</v>
      </c>
      <c r="V210" s="58">
        <v>0</v>
      </c>
      <c r="W210" s="58">
        <v>0</v>
      </c>
      <c r="X210" s="58">
        <v>0</v>
      </c>
      <c r="Y210" s="58">
        <v>0</v>
      </c>
      <c r="Z210" s="58">
        <v>0</v>
      </c>
      <c r="AA210" s="58">
        <v>89</v>
      </c>
      <c r="AB210" s="58">
        <v>98</v>
      </c>
      <c r="AC210" s="58">
        <v>0</v>
      </c>
      <c r="AD210" s="58" t="s">
        <v>290</v>
      </c>
      <c r="AE210" s="58">
        <v>57</v>
      </c>
      <c r="AF210" s="58">
        <v>50</v>
      </c>
      <c r="AG210" s="58" t="s">
        <v>290</v>
      </c>
      <c r="AH210" s="58">
        <v>65</v>
      </c>
      <c r="AI210" s="58" t="s">
        <v>290</v>
      </c>
      <c r="AJ210" s="58">
        <v>187</v>
      </c>
      <c r="AK210" s="58">
        <v>0</v>
      </c>
      <c r="AL210">
        <v>187</v>
      </c>
      <c r="AM210" t="b">
        <f>IFERROR(MATCH('2017'!A210, '2018'!A:A, 0) &gt;0, FALSE)</f>
        <v>1</v>
      </c>
    </row>
    <row r="211" spans="1:39">
      <c r="A211" s="57" t="s">
        <v>1372</v>
      </c>
      <c r="B211" s="57" t="s">
        <v>8425</v>
      </c>
      <c r="C211" s="57" t="s">
        <v>14447</v>
      </c>
      <c r="D211" s="57" t="s">
        <v>1376</v>
      </c>
      <c r="E211" s="57" t="s">
        <v>1377</v>
      </c>
      <c r="F211" s="57" t="s">
        <v>11810</v>
      </c>
      <c r="G211" s="57" t="s">
        <v>14448</v>
      </c>
      <c r="H211" s="57" t="s">
        <v>146</v>
      </c>
      <c r="I211">
        <v>0.1</v>
      </c>
      <c r="J211">
        <v>2.2000000000000002</v>
      </c>
      <c r="K211" s="58">
        <v>23</v>
      </c>
      <c r="L211" s="58">
        <v>28</v>
      </c>
      <c r="M211" s="58">
        <v>30</v>
      </c>
      <c r="N211" s="58">
        <v>32</v>
      </c>
      <c r="O211" s="58">
        <v>26</v>
      </c>
      <c r="P211" s="58">
        <v>39</v>
      </c>
      <c r="Q211" s="58">
        <v>32</v>
      </c>
      <c r="R211" s="58">
        <v>34</v>
      </c>
      <c r="S211" s="58">
        <v>40</v>
      </c>
      <c r="T211" s="58">
        <v>48</v>
      </c>
      <c r="U211" s="58">
        <v>0</v>
      </c>
      <c r="V211" s="58">
        <v>0</v>
      </c>
      <c r="W211" s="58">
        <v>0</v>
      </c>
      <c r="X211" s="58">
        <v>0</v>
      </c>
      <c r="Y211" s="58">
        <v>0</v>
      </c>
      <c r="Z211" s="58">
        <v>0</v>
      </c>
      <c r="AA211" s="58">
        <v>160</v>
      </c>
      <c r="AB211" s="58">
        <v>172</v>
      </c>
      <c r="AC211" s="58">
        <v>0</v>
      </c>
      <c r="AD211" s="58" t="s">
        <v>290</v>
      </c>
      <c r="AE211" s="58" t="s">
        <v>290</v>
      </c>
      <c r="AF211" s="58" t="s">
        <v>290</v>
      </c>
      <c r="AG211" s="58">
        <v>0</v>
      </c>
      <c r="AH211" s="58">
        <v>319</v>
      </c>
      <c r="AI211" s="58">
        <v>0</v>
      </c>
      <c r="AJ211" s="58">
        <v>332</v>
      </c>
      <c r="AK211" s="58">
        <v>0</v>
      </c>
      <c r="AL211">
        <v>332</v>
      </c>
      <c r="AM211" t="b">
        <f>IFERROR(MATCH('2017'!A211, '2018'!A:A, 0) &gt;0, FALSE)</f>
        <v>1</v>
      </c>
    </row>
    <row r="212" spans="1:39">
      <c r="A212" s="57" t="s">
        <v>1379</v>
      </c>
      <c r="B212" s="57" t="s">
        <v>1380</v>
      </c>
      <c r="C212" s="57" t="s">
        <v>14449</v>
      </c>
      <c r="D212" s="57" t="s">
        <v>1383</v>
      </c>
      <c r="E212" s="57" t="s">
        <v>1377</v>
      </c>
      <c r="F212" s="57" t="s">
        <v>11811</v>
      </c>
      <c r="G212" s="57" t="s">
        <v>14450</v>
      </c>
      <c r="H212" s="57" t="s">
        <v>146</v>
      </c>
      <c r="I212">
        <v>0.1</v>
      </c>
      <c r="J212">
        <v>1.3</v>
      </c>
      <c r="K212" s="58" t="s">
        <v>290</v>
      </c>
      <c r="L212" s="58">
        <v>16</v>
      </c>
      <c r="M212" s="58">
        <v>16</v>
      </c>
      <c r="N212" s="58">
        <v>20</v>
      </c>
      <c r="O212" s="58">
        <v>15</v>
      </c>
      <c r="P212" s="58">
        <v>20</v>
      </c>
      <c r="Q212" s="58">
        <v>21</v>
      </c>
      <c r="R212" s="58">
        <v>12</v>
      </c>
      <c r="S212" s="58">
        <v>19</v>
      </c>
      <c r="T212" s="58">
        <v>16</v>
      </c>
      <c r="U212" s="58">
        <v>0</v>
      </c>
      <c r="V212" s="58">
        <v>0</v>
      </c>
      <c r="W212" s="58">
        <v>0</v>
      </c>
      <c r="X212" s="58">
        <v>0</v>
      </c>
      <c r="Y212" s="58" t="s">
        <v>290</v>
      </c>
      <c r="Z212" s="58">
        <v>0</v>
      </c>
      <c r="AA212" s="58">
        <v>81</v>
      </c>
      <c r="AB212" s="58">
        <v>89</v>
      </c>
      <c r="AC212" s="58">
        <v>0</v>
      </c>
      <c r="AD212" s="58" t="s">
        <v>290</v>
      </c>
      <c r="AE212" s="58" t="s">
        <v>290</v>
      </c>
      <c r="AF212" s="58" t="s">
        <v>290</v>
      </c>
      <c r="AG212" s="58">
        <v>0</v>
      </c>
      <c r="AH212" s="58">
        <v>146</v>
      </c>
      <c r="AI212" s="58">
        <v>14</v>
      </c>
      <c r="AJ212" s="58">
        <v>170</v>
      </c>
      <c r="AK212" s="58">
        <v>0</v>
      </c>
      <c r="AL212">
        <v>170</v>
      </c>
      <c r="AM212" t="b">
        <f>IFERROR(MATCH('2017'!A212, '2018'!A:A, 0) &gt;0, FALSE)</f>
        <v>1</v>
      </c>
    </row>
    <row r="213" spans="1:39">
      <c r="A213" s="57" t="s">
        <v>1384</v>
      </c>
      <c r="B213" s="57" t="s">
        <v>1385</v>
      </c>
      <c r="C213" s="57" t="s">
        <v>11815</v>
      </c>
      <c r="D213" s="57" t="s">
        <v>1386</v>
      </c>
      <c r="E213" s="57" t="s">
        <v>1387</v>
      </c>
      <c r="F213" s="57" t="s">
        <v>11816</v>
      </c>
      <c r="G213" s="57" t="s">
        <v>14451</v>
      </c>
      <c r="H213" s="57" t="s">
        <v>146</v>
      </c>
      <c r="I213">
        <v>0.2</v>
      </c>
      <c r="J213">
        <v>23.6</v>
      </c>
      <c r="K213" s="58">
        <v>32</v>
      </c>
      <c r="L213" s="58">
        <v>28</v>
      </c>
      <c r="M213" s="58">
        <v>25</v>
      </c>
      <c r="N213" s="58">
        <v>18</v>
      </c>
      <c r="O213" s="58">
        <v>28</v>
      </c>
      <c r="P213" s="58">
        <v>29</v>
      </c>
      <c r="Q213" s="58">
        <v>38</v>
      </c>
      <c r="R213" s="58">
        <v>46</v>
      </c>
      <c r="S213" s="58">
        <v>43</v>
      </c>
      <c r="T213" s="58">
        <v>48</v>
      </c>
      <c r="U213" s="58">
        <v>0</v>
      </c>
      <c r="V213" s="58">
        <v>0</v>
      </c>
      <c r="W213" s="58">
        <v>0</v>
      </c>
      <c r="X213" s="58">
        <v>0</v>
      </c>
      <c r="Y213" s="58">
        <v>17</v>
      </c>
      <c r="Z213" s="58">
        <v>0</v>
      </c>
      <c r="AA213" s="58">
        <v>189</v>
      </c>
      <c r="AB213" s="58">
        <v>163</v>
      </c>
      <c r="AC213" s="58">
        <v>0</v>
      </c>
      <c r="AD213" s="58" t="s">
        <v>290</v>
      </c>
      <c r="AE213" s="58">
        <v>202</v>
      </c>
      <c r="AF213" s="58">
        <v>32</v>
      </c>
      <c r="AG213" s="58">
        <v>0</v>
      </c>
      <c r="AH213" s="58">
        <v>80</v>
      </c>
      <c r="AI213" s="58">
        <v>29</v>
      </c>
      <c r="AJ213" s="58">
        <v>352</v>
      </c>
      <c r="AK213" s="58">
        <v>0</v>
      </c>
      <c r="AL213">
        <v>352</v>
      </c>
      <c r="AM213" t="b">
        <f>IFERROR(MATCH('2017'!A213, '2018'!A:A, 0) &gt;0, FALSE)</f>
        <v>1</v>
      </c>
    </row>
    <row r="214" spans="1:39">
      <c r="A214" s="57" t="s">
        <v>1389</v>
      </c>
      <c r="B214" s="57" t="s">
        <v>1390</v>
      </c>
      <c r="C214" s="57" t="s">
        <v>14452</v>
      </c>
      <c r="D214" s="57" t="s">
        <v>1393</v>
      </c>
      <c r="E214" s="57" t="s">
        <v>1394</v>
      </c>
      <c r="F214" s="57" t="s">
        <v>11818</v>
      </c>
      <c r="G214" s="57" t="s">
        <v>14453</v>
      </c>
      <c r="H214" s="57" t="s">
        <v>146</v>
      </c>
      <c r="I214">
        <v>0.4</v>
      </c>
      <c r="J214">
        <v>1.3</v>
      </c>
      <c r="K214" s="58">
        <v>18</v>
      </c>
      <c r="L214" s="58">
        <v>18</v>
      </c>
      <c r="M214" s="58">
        <v>21</v>
      </c>
      <c r="N214" s="58">
        <v>20</v>
      </c>
      <c r="O214" s="58">
        <v>18</v>
      </c>
      <c r="P214" s="58">
        <v>12</v>
      </c>
      <c r="Q214" s="58">
        <v>15</v>
      </c>
      <c r="R214" s="58">
        <v>10</v>
      </c>
      <c r="S214" s="58">
        <v>20</v>
      </c>
      <c r="T214" s="58">
        <v>13</v>
      </c>
      <c r="U214" s="58">
        <v>0</v>
      </c>
      <c r="V214" s="58">
        <v>0</v>
      </c>
      <c r="W214" s="58">
        <v>0</v>
      </c>
      <c r="X214" s="58">
        <v>0</v>
      </c>
      <c r="Y214" s="58" t="s">
        <v>290</v>
      </c>
      <c r="Z214" s="58">
        <v>0</v>
      </c>
      <c r="AA214" s="58">
        <v>95</v>
      </c>
      <c r="AB214" s="58">
        <v>76</v>
      </c>
      <c r="AC214" s="58">
        <v>0</v>
      </c>
      <c r="AD214" s="58">
        <v>11</v>
      </c>
      <c r="AE214" s="58" t="s">
        <v>290</v>
      </c>
      <c r="AF214" s="58">
        <v>27</v>
      </c>
      <c r="AG214" s="58">
        <v>0</v>
      </c>
      <c r="AH214" s="58">
        <v>131</v>
      </c>
      <c r="AI214" s="58">
        <v>0</v>
      </c>
      <c r="AJ214" s="58">
        <v>171</v>
      </c>
      <c r="AK214" s="58">
        <v>0</v>
      </c>
      <c r="AL214">
        <v>171</v>
      </c>
      <c r="AM214" t="b">
        <f>IFERROR(MATCH('2017'!A214, '2018'!A:A, 0) &gt;0, FALSE)</f>
        <v>1</v>
      </c>
    </row>
    <row r="215" spans="1:39">
      <c r="A215" s="57" t="s">
        <v>1396</v>
      </c>
      <c r="B215" s="57" t="s">
        <v>1397</v>
      </c>
      <c r="C215" s="57" t="s">
        <v>8444</v>
      </c>
      <c r="D215" s="57" t="s">
        <v>1398</v>
      </c>
      <c r="E215" s="57" t="s">
        <v>1272</v>
      </c>
      <c r="F215" s="57" t="s">
        <v>11819</v>
      </c>
      <c r="G215" s="57" t="s">
        <v>14454</v>
      </c>
      <c r="H215" s="57" t="s">
        <v>146</v>
      </c>
      <c r="I215">
        <v>0.4</v>
      </c>
      <c r="J215">
        <v>15.5</v>
      </c>
      <c r="K215" s="58">
        <v>49</v>
      </c>
      <c r="L215" s="58">
        <v>19</v>
      </c>
      <c r="M215" s="58">
        <v>18</v>
      </c>
      <c r="N215" s="58">
        <v>25</v>
      </c>
      <c r="O215" s="58" t="s">
        <v>290</v>
      </c>
      <c r="P215" s="58">
        <v>15</v>
      </c>
      <c r="Q215" s="58">
        <v>11</v>
      </c>
      <c r="R215" s="58" t="s">
        <v>290</v>
      </c>
      <c r="S215" s="58" t="s">
        <v>290</v>
      </c>
      <c r="T215" s="58">
        <v>13</v>
      </c>
      <c r="U215" s="58">
        <v>0</v>
      </c>
      <c r="V215" s="58">
        <v>0</v>
      </c>
      <c r="W215" s="58">
        <v>0</v>
      </c>
      <c r="X215" s="58">
        <v>0</v>
      </c>
      <c r="Y215" s="58">
        <v>0</v>
      </c>
      <c r="Z215" s="58">
        <v>0</v>
      </c>
      <c r="AA215" s="58">
        <v>92</v>
      </c>
      <c r="AB215" s="58">
        <v>82</v>
      </c>
      <c r="AC215" s="58">
        <v>0</v>
      </c>
      <c r="AD215" s="58">
        <v>0</v>
      </c>
      <c r="AE215" s="58">
        <v>162</v>
      </c>
      <c r="AF215" s="58" t="s">
        <v>290</v>
      </c>
      <c r="AG215" s="58">
        <v>0</v>
      </c>
      <c r="AH215" s="58" t="s">
        <v>290</v>
      </c>
      <c r="AI215" s="58" t="s">
        <v>290</v>
      </c>
      <c r="AJ215" s="58">
        <v>174</v>
      </c>
      <c r="AK215" s="58">
        <v>0</v>
      </c>
      <c r="AL215">
        <v>174</v>
      </c>
      <c r="AM215" t="b">
        <f>IFERROR(MATCH('2017'!A215, '2018'!A:A, 0) &gt;0, FALSE)</f>
        <v>1</v>
      </c>
    </row>
    <row r="216" spans="1:39">
      <c r="A216" s="57" t="s">
        <v>11820</v>
      </c>
      <c r="B216" s="57" t="s">
        <v>786</v>
      </c>
      <c r="C216" s="57" t="s">
        <v>8447</v>
      </c>
      <c r="D216" s="57" t="s">
        <v>8448</v>
      </c>
      <c r="E216" s="57" t="s">
        <v>1340</v>
      </c>
      <c r="F216" s="57" t="s">
        <v>11821</v>
      </c>
      <c r="G216" s="57" t="s">
        <v>14455</v>
      </c>
      <c r="H216" s="57" t="s">
        <v>146</v>
      </c>
      <c r="I216">
        <v>0.1</v>
      </c>
      <c r="J216">
        <v>0.8</v>
      </c>
      <c r="K216" s="58" t="s">
        <v>290</v>
      </c>
      <c r="L216" s="58" t="s">
        <v>290</v>
      </c>
      <c r="M216" s="58" t="s">
        <v>290</v>
      </c>
      <c r="N216" s="58" t="s">
        <v>290</v>
      </c>
      <c r="O216" s="58" t="s">
        <v>290</v>
      </c>
      <c r="P216" s="58" t="s">
        <v>290</v>
      </c>
      <c r="Q216" s="58" t="s">
        <v>290</v>
      </c>
      <c r="R216" s="58" t="s">
        <v>290</v>
      </c>
      <c r="S216" s="58" t="s">
        <v>290</v>
      </c>
      <c r="T216" s="58">
        <v>13</v>
      </c>
      <c r="U216" s="58">
        <v>0</v>
      </c>
      <c r="V216" s="58">
        <v>0</v>
      </c>
      <c r="W216" s="58">
        <v>0</v>
      </c>
      <c r="X216" s="58">
        <v>0</v>
      </c>
      <c r="Y216" s="58">
        <v>0</v>
      </c>
      <c r="Z216" s="58">
        <v>0</v>
      </c>
      <c r="AA216" s="58">
        <v>35</v>
      </c>
      <c r="AB216" s="58">
        <v>30</v>
      </c>
      <c r="AC216" s="58">
        <v>0</v>
      </c>
      <c r="AD216" s="58">
        <v>0</v>
      </c>
      <c r="AE216" s="58">
        <v>54</v>
      </c>
      <c r="AF216" s="58" t="s">
        <v>290</v>
      </c>
      <c r="AG216" s="58">
        <v>0</v>
      </c>
      <c r="AH216" s="58" t="s">
        <v>290</v>
      </c>
      <c r="AI216" s="58">
        <v>0</v>
      </c>
      <c r="AJ216" s="58">
        <v>65</v>
      </c>
      <c r="AK216" s="58">
        <v>0</v>
      </c>
      <c r="AL216">
        <v>65</v>
      </c>
      <c r="AM216" t="b">
        <f>IFERROR(MATCH('2017'!A216, '2018'!A:A, 0) &gt;0, FALSE)</f>
        <v>0</v>
      </c>
    </row>
    <row r="217" spans="1:39">
      <c r="A217" s="57" t="s">
        <v>1400</v>
      </c>
      <c r="B217" s="57" t="s">
        <v>1401</v>
      </c>
      <c r="C217" s="57" t="s">
        <v>13416</v>
      </c>
      <c r="D217" s="57" t="s">
        <v>1404</v>
      </c>
      <c r="E217" s="57" t="s">
        <v>1387</v>
      </c>
      <c r="F217" s="57" t="s">
        <v>13417</v>
      </c>
      <c r="G217" s="57" t="s">
        <v>14456</v>
      </c>
      <c r="H217" s="57" t="s">
        <v>146</v>
      </c>
      <c r="I217">
        <v>0.2</v>
      </c>
      <c r="J217">
        <v>1.1000000000000001</v>
      </c>
      <c r="K217" s="58">
        <v>30</v>
      </c>
      <c r="L217" s="58" t="s">
        <v>290</v>
      </c>
      <c r="M217" s="58" t="s">
        <v>290</v>
      </c>
      <c r="N217" s="58" t="s">
        <v>290</v>
      </c>
      <c r="O217" s="58" t="s">
        <v>290</v>
      </c>
      <c r="P217" s="58" t="s">
        <v>290</v>
      </c>
      <c r="Q217" s="58" t="s">
        <v>290</v>
      </c>
      <c r="R217" s="58">
        <v>0</v>
      </c>
      <c r="S217" s="58">
        <v>0</v>
      </c>
      <c r="T217" s="58">
        <v>0</v>
      </c>
      <c r="U217" s="58">
        <v>0</v>
      </c>
      <c r="V217" s="58">
        <v>0</v>
      </c>
      <c r="W217" s="58">
        <v>0</v>
      </c>
      <c r="X217" s="58">
        <v>0</v>
      </c>
      <c r="Y217" s="58">
        <v>0</v>
      </c>
      <c r="Z217" s="58">
        <v>0</v>
      </c>
      <c r="AA217" s="58">
        <v>27</v>
      </c>
      <c r="AB217" s="58">
        <v>26</v>
      </c>
      <c r="AC217" s="58">
        <v>0</v>
      </c>
      <c r="AD217" s="58" t="s">
        <v>290</v>
      </c>
      <c r="AE217" s="58">
        <v>36</v>
      </c>
      <c r="AF217" s="58">
        <v>0</v>
      </c>
      <c r="AG217" s="58">
        <v>0</v>
      </c>
      <c r="AH217" s="58" t="s">
        <v>290</v>
      </c>
      <c r="AI217" s="58">
        <v>10</v>
      </c>
      <c r="AJ217" s="58">
        <v>53</v>
      </c>
      <c r="AK217" s="58">
        <v>0</v>
      </c>
      <c r="AL217">
        <v>53</v>
      </c>
      <c r="AM217" t="b">
        <f>IFERROR(MATCH('2017'!A217, '2018'!A:A, 0) &gt;0, FALSE)</f>
        <v>0</v>
      </c>
    </row>
    <row r="218" spans="1:39">
      <c r="A218" s="57" t="s">
        <v>1405</v>
      </c>
      <c r="B218" s="57" t="s">
        <v>1406</v>
      </c>
      <c r="C218" s="57" t="s">
        <v>13419</v>
      </c>
      <c r="D218" s="57" t="s">
        <v>1409</v>
      </c>
      <c r="E218" s="57" t="s">
        <v>1122</v>
      </c>
      <c r="F218" s="57" t="s">
        <v>11824</v>
      </c>
      <c r="G218" s="57" t="s">
        <v>14457</v>
      </c>
      <c r="H218" s="57" t="s">
        <v>146</v>
      </c>
      <c r="I218">
        <v>0.3</v>
      </c>
      <c r="J218">
        <v>14.4</v>
      </c>
      <c r="K218" s="58">
        <v>40</v>
      </c>
      <c r="L218" s="58">
        <v>22</v>
      </c>
      <c r="M218" s="58">
        <v>17</v>
      </c>
      <c r="N218" s="58">
        <v>14</v>
      </c>
      <c r="O218" s="58">
        <v>26</v>
      </c>
      <c r="P218" s="58">
        <v>11</v>
      </c>
      <c r="Q218" s="58">
        <v>25</v>
      </c>
      <c r="R218" s="58">
        <v>18</v>
      </c>
      <c r="S218" s="58">
        <v>20</v>
      </c>
      <c r="T218" s="58">
        <v>15</v>
      </c>
      <c r="U218" s="58">
        <v>0</v>
      </c>
      <c r="V218" s="58">
        <v>0</v>
      </c>
      <c r="W218" s="58">
        <v>0</v>
      </c>
      <c r="X218" s="58">
        <v>0</v>
      </c>
      <c r="Y218" s="58" t="s">
        <v>290</v>
      </c>
      <c r="Z218" s="58">
        <v>0</v>
      </c>
      <c r="AA218" s="58">
        <v>106</v>
      </c>
      <c r="AB218" s="58">
        <v>108</v>
      </c>
      <c r="AC218" s="58">
        <v>0</v>
      </c>
      <c r="AD218" s="58" t="s">
        <v>290</v>
      </c>
      <c r="AE218" s="58" t="s">
        <v>290</v>
      </c>
      <c r="AF218" s="58">
        <v>134</v>
      </c>
      <c r="AG218" s="58">
        <v>0</v>
      </c>
      <c r="AH218" s="58">
        <v>76</v>
      </c>
      <c r="AI218" s="58" t="s">
        <v>290</v>
      </c>
      <c r="AJ218" s="58">
        <v>214</v>
      </c>
      <c r="AK218" s="58">
        <v>0</v>
      </c>
      <c r="AL218">
        <v>214</v>
      </c>
      <c r="AM218" t="b">
        <f>IFERROR(MATCH('2017'!A218, '2018'!A:A, 0) &gt;0, FALSE)</f>
        <v>1</v>
      </c>
    </row>
    <row r="219" spans="1:39">
      <c r="A219" s="57" t="s">
        <v>1411</v>
      </c>
      <c r="B219" s="57" t="s">
        <v>1412</v>
      </c>
      <c r="C219" s="57" t="s">
        <v>8455</v>
      </c>
      <c r="D219" s="57" t="s">
        <v>8456</v>
      </c>
      <c r="E219" s="57" t="s">
        <v>1204</v>
      </c>
      <c r="F219" s="57" t="s">
        <v>11825</v>
      </c>
      <c r="G219" s="57" t="s">
        <v>14458</v>
      </c>
      <c r="H219" s="57" t="s">
        <v>146</v>
      </c>
      <c r="I219">
        <v>0.1</v>
      </c>
      <c r="J219">
        <v>14.5</v>
      </c>
      <c r="K219" s="58">
        <v>31</v>
      </c>
      <c r="L219" s="58">
        <v>15</v>
      </c>
      <c r="M219" s="58">
        <v>25</v>
      </c>
      <c r="N219" s="58">
        <v>24</v>
      </c>
      <c r="O219" s="58">
        <v>20</v>
      </c>
      <c r="P219" s="58">
        <v>24</v>
      </c>
      <c r="Q219" s="58">
        <v>25</v>
      </c>
      <c r="R219" s="58">
        <v>18</v>
      </c>
      <c r="S219" s="58">
        <v>23</v>
      </c>
      <c r="T219" s="58">
        <v>21</v>
      </c>
      <c r="U219" s="58">
        <v>0</v>
      </c>
      <c r="V219" s="58">
        <v>0</v>
      </c>
      <c r="W219" s="58">
        <v>0</v>
      </c>
      <c r="X219" s="58">
        <v>0</v>
      </c>
      <c r="Y219" s="58">
        <v>16</v>
      </c>
      <c r="Z219" s="58">
        <v>0</v>
      </c>
      <c r="AA219" s="58">
        <v>117</v>
      </c>
      <c r="AB219" s="58">
        <v>125</v>
      </c>
      <c r="AC219" s="58" t="s">
        <v>290</v>
      </c>
      <c r="AD219" s="58" t="s">
        <v>290</v>
      </c>
      <c r="AE219" s="58">
        <v>0</v>
      </c>
      <c r="AF219" s="58" t="s">
        <v>290</v>
      </c>
      <c r="AG219" s="58">
        <v>0</v>
      </c>
      <c r="AH219" s="58">
        <v>231</v>
      </c>
      <c r="AI219" s="58" t="s">
        <v>290</v>
      </c>
      <c r="AJ219" s="58">
        <v>242</v>
      </c>
      <c r="AK219" s="58">
        <v>0</v>
      </c>
      <c r="AL219">
        <v>242</v>
      </c>
      <c r="AM219" t="b">
        <f>IFERROR(MATCH('2017'!A219, '2018'!A:A, 0) &gt;0, FALSE)</f>
        <v>1</v>
      </c>
    </row>
    <row r="220" spans="1:39">
      <c r="A220" s="57" t="s">
        <v>1415</v>
      </c>
      <c r="B220" s="57" t="s">
        <v>1416</v>
      </c>
      <c r="C220" s="57" t="s">
        <v>14459</v>
      </c>
      <c r="D220" s="57" t="s">
        <v>1419</v>
      </c>
      <c r="E220" s="57" t="s">
        <v>1420</v>
      </c>
      <c r="F220" s="57" t="s">
        <v>11833</v>
      </c>
      <c r="G220" s="57" t="s">
        <v>14460</v>
      </c>
      <c r="H220" s="57" t="s">
        <v>146</v>
      </c>
      <c r="I220">
        <v>0.1</v>
      </c>
      <c r="J220">
        <v>2.1</v>
      </c>
      <c r="K220" s="58">
        <v>51</v>
      </c>
      <c r="L220" s="58">
        <v>24</v>
      </c>
      <c r="M220" s="58">
        <v>32</v>
      </c>
      <c r="N220" s="58">
        <v>33</v>
      </c>
      <c r="O220" s="58">
        <v>42</v>
      </c>
      <c r="P220" s="58">
        <v>33</v>
      </c>
      <c r="Q220" s="58">
        <v>42</v>
      </c>
      <c r="R220" s="58">
        <v>39</v>
      </c>
      <c r="S220" s="58">
        <v>44</v>
      </c>
      <c r="T220" s="58">
        <v>35</v>
      </c>
      <c r="U220" s="58">
        <v>0</v>
      </c>
      <c r="V220" s="58">
        <v>0</v>
      </c>
      <c r="W220" s="58">
        <v>0</v>
      </c>
      <c r="X220" s="58">
        <v>0</v>
      </c>
      <c r="Y220" s="58">
        <v>0</v>
      </c>
      <c r="Z220" s="58">
        <v>0</v>
      </c>
      <c r="AA220" s="58">
        <v>182</v>
      </c>
      <c r="AB220" s="58">
        <v>193</v>
      </c>
      <c r="AC220" s="58" t="s">
        <v>290</v>
      </c>
      <c r="AD220" s="58">
        <v>0</v>
      </c>
      <c r="AE220" s="58" t="s">
        <v>290</v>
      </c>
      <c r="AF220" s="58">
        <v>12</v>
      </c>
      <c r="AG220" s="58">
        <v>0</v>
      </c>
      <c r="AH220" s="58">
        <v>353</v>
      </c>
      <c r="AI220" s="58" t="s">
        <v>290</v>
      </c>
      <c r="AJ220" s="58">
        <v>375</v>
      </c>
      <c r="AK220" s="58">
        <v>0</v>
      </c>
      <c r="AL220">
        <v>375</v>
      </c>
      <c r="AM220" t="b">
        <f>IFERROR(MATCH('2017'!A220, '2018'!A:A, 0) &gt;0, FALSE)</f>
        <v>1</v>
      </c>
    </row>
    <row r="221" spans="1:39">
      <c r="A221" s="57" t="s">
        <v>1422</v>
      </c>
      <c r="B221" s="57" t="s">
        <v>1423</v>
      </c>
      <c r="C221" s="57" t="s">
        <v>8475</v>
      </c>
      <c r="D221" s="57" t="s">
        <v>1425</v>
      </c>
      <c r="E221" s="57" t="s">
        <v>1333</v>
      </c>
      <c r="F221" s="57" t="s">
        <v>11834</v>
      </c>
      <c r="G221" s="57" t="s">
        <v>14461</v>
      </c>
      <c r="H221" s="57" t="s">
        <v>146</v>
      </c>
      <c r="I221">
        <v>0.4</v>
      </c>
      <c r="J221">
        <v>3.4</v>
      </c>
      <c r="K221" s="58">
        <v>86</v>
      </c>
      <c r="L221" s="58">
        <v>46</v>
      </c>
      <c r="M221" s="58">
        <v>48</v>
      </c>
      <c r="N221" s="58">
        <v>71</v>
      </c>
      <c r="O221" s="58">
        <v>63</v>
      </c>
      <c r="P221" s="58">
        <v>66</v>
      </c>
      <c r="Q221" s="58">
        <v>38</v>
      </c>
      <c r="R221" s="58">
        <v>73</v>
      </c>
      <c r="S221" s="58">
        <v>49</v>
      </c>
      <c r="T221" s="58">
        <v>62</v>
      </c>
      <c r="U221" s="58">
        <v>0</v>
      </c>
      <c r="V221" s="58">
        <v>0</v>
      </c>
      <c r="W221" s="58">
        <v>0</v>
      </c>
      <c r="X221" s="58">
        <v>0</v>
      </c>
      <c r="Y221" s="58">
        <v>24</v>
      </c>
      <c r="Z221" s="58">
        <v>0</v>
      </c>
      <c r="AA221" s="58">
        <v>317</v>
      </c>
      <c r="AB221" s="58">
        <v>309</v>
      </c>
      <c r="AC221" s="58">
        <v>0</v>
      </c>
      <c r="AD221" s="58">
        <v>39</v>
      </c>
      <c r="AE221" s="58">
        <v>21</v>
      </c>
      <c r="AF221" s="58">
        <v>96</v>
      </c>
      <c r="AG221" s="58" t="s">
        <v>290</v>
      </c>
      <c r="AH221" s="58">
        <v>469</v>
      </c>
      <c r="AI221" s="58">
        <v>0</v>
      </c>
      <c r="AJ221" s="58">
        <v>626</v>
      </c>
      <c r="AK221" s="58">
        <v>0</v>
      </c>
      <c r="AL221">
        <v>626</v>
      </c>
      <c r="AM221" t="b">
        <f>IFERROR(MATCH('2017'!A221, '2018'!A:A, 0) &gt;0, FALSE)</f>
        <v>1</v>
      </c>
    </row>
    <row r="222" spans="1:39">
      <c r="A222" s="57" t="s">
        <v>1426</v>
      </c>
      <c r="B222" s="57" t="s">
        <v>1427</v>
      </c>
      <c r="C222" s="57" t="s">
        <v>8478</v>
      </c>
      <c r="D222" s="57" t="s">
        <v>1429</v>
      </c>
      <c r="E222" s="57" t="s">
        <v>1122</v>
      </c>
      <c r="F222" s="57" t="s">
        <v>11835</v>
      </c>
      <c r="G222" s="57" t="s">
        <v>14462</v>
      </c>
      <c r="H222" s="57" t="s">
        <v>146</v>
      </c>
      <c r="I222">
        <v>0.2</v>
      </c>
      <c r="J222">
        <v>0.9</v>
      </c>
      <c r="K222" s="58">
        <v>20</v>
      </c>
      <c r="L222" s="58">
        <v>17</v>
      </c>
      <c r="M222" s="58">
        <v>29</v>
      </c>
      <c r="N222" s="58">
        <v>19</v>
      </c>
      <c r="O222" s="58">
        <v>30</v>
      </c>
      <c r="P222" s="58">
        <v>23</v>
      </c>
      <c r="Q222" s="58">
        <v>15</v>
      </c>
      <c r="R222" s="58">
        <v>17</v>
      </c>
      <c r="S222" s="58">
        <v>12</v>
      </c>
      <c r="T222" s="58">
        <v>10</v>
      </c>
      <c r="U222" s="58">
        <v>0</v>
      </c>
      <c r="V222" s="58">
        <v>0</v>
      </c>
      <c r="W222" s="58">
        <v>0</v>
      </c>
      <c r="X222" s="58">
        <v>0</v>
      </c>
      <c r="Y222" s="58">
        <v>0</v>
      </c>
      <c r="Z222" s="58">
        <v>0</v>
      </c>
      <c r="AA222" s="58">
        <v>82</v>
      </c>
      <c r="AB222" s="58">
        <v>110</v>
      </c>
      <c r="AC222" s="58">
        <v>0</v>
      </c>
      <c r="AD222" s="58" t="s">
        <v>290</v>
      </c>
      <c r="AE222" s="58">
        <v>58</v>
      </c>
      <c r="AF222" s="58">
        <v>81</v>
      </c>
      <c r="AG222" s="58">
        <v>0</v>
      </c>
      <c r="AH222" s="58">
        <v>43</v>
      </c>
      <c r="AI222" s="58" t="s">
        <v>290</v>
      </c>
      <c r="AJ222" s="58">
        <v>192</v>
      </c>
      <c r="AK222" s="58">
        <v>0</v>
      </c>
      <c r="AL222">
        <v>192</v>
      </c>
      <c r="AM222" t="b">
        <f>IFERROR(MATCH('2017'!A222, '2018'!A:A, 0) &gt;0, FALSE)</f>
        <v>1</v>
      </c>
    </row>
    <row r="223" spans="1:39">
      <c r="A223" s="57" t="s">
        <v>11836</v>
      </c>
      <c r="B223" s="57" t="s">
        <v>8480</v>
      </c>
      <c r="C223" s="57" t="s">
        <v>14463</v>
      </c>
      <c r="D223" s="57" t="s">
        <v>8483</v>
      </c>
      <c r="E223" s="57" t="s">
        <v>8484</v>
      </c>
      <c r="F223" s="57" t="s">
        <v>11837</v>
      </c>
      <c r="G223" s="57" t="s">
        <v>14464</v>
      </c>
      <c r="H223" s="57" t="s">
        <v>146</v>
      </c>
      <c r="I223">
        <v>0.4</v>
      </c>
      <c r="J223">
        <v>0.6</v>
      </c>
      <c r="K223" s="58">
        <v>14</v>
      </c>
      <c r="L223" s="58" t="s">
        <v>290</v>
      </c>
      <c r="M223" s="58" t="s">
        <v>290</v>
      </c>
      <c r="N223" s="58" t="s">
        <v>290</v>
      </c>
      <c r="O223" s="58" t="s">
        <v>290</v>
      </c>
      <c r="P223" s="58" t="s">
        <v>290</v>
      </c>
      <c r="Q223" s="58" t="s">
        <v>290</v>
      </c>
      <c r="R223" s="58" t="s">
        <v>290</v>
      </c>
      <c r="S223" s="58">
        <v>0</v>
      </c>
      <c r="T223" s="58" t="s">
        <v>290</v>
      </c>
      <c r="U223" s="58">
        <v>0</v>
      </c>
      <c r="V223" s="58">
        <v>0</v>
      </c>
      <c r="W223" s="58">
        <v>0</v>
      </c>
      <c r="X223" s="58">
        <v>0</v>
      </c>
      <c r="Y223" s="58">
        <v>0</v>
      </c>
      <c r="Z223" s="58">
        <v>0</v>
      </c>
      <c r="AA223" s="58">
        <v>29</v>
      </c>
      <c r="AB223" s="58">
        <v>28</v>
      </c>
      <c r="AC223" s="58">
        <v>0</v>
      </c>
      <c r="AD223" s="58">
        <v>0</v>
      </c>
      <c r="AE223" s="58">
        <v>57</v>
      </c>
      <c r="AF223" s="58">
        <v>0</v>
      </c>
      <c r="AG223" s="58">
        <v>0</v>
      </c>
      <c r="AH223" s="58">
        <v>0</v>
      </c>
      <c r="AI223" s="58">
        <v>0</v>
      </c>
      <c r="AJ223" s="58">
        <v>57</v>
      </c>
      <c r="AK223" s="58">
        <v>0</v>
      </c>
      <c r="AL223">
        <v>57</v>
      </c>
      <c r="AM223" t="b">
        <f>IFERROR(MATCH('2017'!A223, '2018'!A:A, 0) &gt;0, FALSE)</f>
        <v>1</v>
      </c>
    </row>
    <row r="224" spans="1:39">
      <c r="A224" s="57" t="s">
        <v>11843</v>
      </c>
      <c r="B224" s="57" t="s">
        <v>8493</v>
      </c>
      <c r="C224" s="57" t="s">
        <v>14465</v>
      </c>
      <c r="D224" s="57" t="s">
        <v>8496</v>
      </c>
      <c r="E224" s="57" t="s">
        <v>1296</v>
      </c>
      <c r="F224" s="57" t="s">
        <v>11844</v>
      </c>
      <c r="G224" s="57" t="s">
        <v>14466</v>
      </c>
      <c r="H224" s="57" t="s">
        <v>146</v>
      </c>
      <c r="I224">
        <v>0.2</v>
      </c>
      <c r="J224">
        <v>7.5</v>
      </c>
      <c r="K224" s="58" t="s">
        <v>290</v>
      </c>
      <c r="L224" s="58" t="s">
        <v>290</v>
      </c>
      <c r="M224" s="58" t="s">
        <v>290</v>
      </c>
      <c r="N224" s="58" t="s">
        <v>290</v>
      </c>
      <c r="O224" s="58" t="s">
        <v>290</v>
      </c>
      <c r="P224" s="58" t="s">
        <v>290</v>
      </c>
      <c r="Q224" s="58" t="s">
        <v>290</v>
      </c>
      <c r="R224" s="58" t="s">
        <v>290</v>
      </c>
      <c r="S224" s="58" t="s">
        <v>290</v>
      </c>
      <c r="T224" s="58" t="s">
        <v>290</v>
      </c>
      <c r="U224" s="58" t="s">
        <v>290</v>
      </c>
      <c r="V224" s="58" t="s">
        <v>290</v>
      </c>
      <c r="W224" s="58" t="s">
        <v>290</v>
      </c>
      <c r="X224" s="58" t="s">
        <v>290</v>
      </c>
      <c r="Y224" s="58">
        <v>0</v>
      </c>
      <c r="Z224" s="58">
        <v>0</v>
      </c>
      <c r="AA224" s="58">
        <v>38</v>
      </c>
      <c r="AB224" s="58">
        <v>46</v>
      </c>
      <c r="AC224" s="58">
        <v>0</v>
      </c>
      <c r="AD224" s="58" t="s">
        <v>290</v>
      </c>
      <c r="AE224" s="58">
        <v>19</v>
      </c>
      <c r="AF224" s="58">
        <v>12</v>
      </c>
      <c r="AG224" s="58">
        <v>0</v>
      </c>
      <c r="AH224" s="58">
        <v>44</v>
      </c>
      <c r="AI224" s="58" t="s">
        <v>290</v>
      </c>
      <c r="AJ224" s="58">
        <v>59</v>
      </c>
      <c r="AK224" s="58">
        <v>25</v>
      </c>
      <c r="AL224">
        <v>84</v>
      </c>
      <c r="AM224" t="b">
        <f>IFERROR(MATCH('2017'!A224, '2018'!A:A, 0) &gt;0, FALSE)</f>
        <v>1</v>
      </c>
    </row>
    <row r="225" spans="1:39">
      <c r="A225" s="57" t="s">
        <v>1435</v>
      </c>
      <c r="B225" s="57" t="s">
        <v>1436</v>
      </c>
      <c r="C225" s="57" t="s">
        <v>5547</v>
      </c>
      <c r="D225" s="57" t="s">
        <v>1438</v>
      </c>
      <c r="E225" s="57" t="s">
        <v>1272</v>
      </c>
      <c r="F225" s="57" t="s">
        <v>11846</v>
      </c>
      <c r="G225" s="57" t="s">
        <v>14467</v>
      </c>
      <c r="H225" s="57" t="s">
        <v>146</v>
      </c>
      <c r="I225">
        <v>0.2</v>
      </c>
      <c r="J225">
        <v>1.7</v>
      </c>
      <c r="K225" s="58">
        <v>31</v>
      </c>
      <c r="L225" s="58">
        <v>16</v>
      </c>
      <c r="M225" s="58">
        <v>21</v>
      </c>
      <c r="N225" s="58">
        <v>21</v>
      </c>
      <c r="O225" s="58">
        <v>24</v>
      </c>
      <c r="P225" s="58">
        <v>16</v>
      </c>
      <c r="Q225" s="58">
        <v>19</v>
      </c>
      <c r="R225" s="58">
        <v>18</v>
      </c>
      <c r="S225" s="58">
        <v>28</v>
      </c>
      <c r="T225" s="58">
        <v>22</v>
      </c>
      <c r="U225" s="58">
        <v>0</v>
      </c>
      <c r="V225" s="58">
        <v>0</v>
      </c>
      <c r="W225" s="58">
        <v>0</v>
      </c>
      <c r="X225" s="58">
        <v>0</v>
      </c>
      <c r="Y225" s="58">
        <v>0</v>
      </c>
      <c r="Z225" s="58">
        <v>0</v>
      </c>
      <c r="AA225" s="58">
        <v>111</v>
      </c>
      <c r="AB225" s="58">
        <v>105</v>
      </c>
      <c r="AC225" s="58">
        <v>0</v>
      </c>
      <c r="AD225" s="58" t="s">
        <v>290</v>
      </c>
      <c r="AE225" s="58">
        <v>38</v>
      </c>
      <c r="AF225" s="58">
        <v>126</v>
      </c>
      <c r="AG225" s="58" t="s">
        <v>290</v>
      </c>
      <c r="AH225" s="58">
        <v>43</v>
      </c>
      <c r="AI225" s="58" t="s">
        <v>290</v>
      </c>
      <c r="AJ225" s="58">
        <v>216</v>
      </c>
      <c r="AK225" s="58">
        <v>0</v>
      </c>
      <c r="AL225">
        <v>216</v>
      </c>
      <c r="AM225" t="b">
        <f>IFERROR(MATCH('2017'!A225, '2018'!A:A, 0) &gt;0, FALSE)</f>
        <v>1</v>
      </c>
    </row>
    <row r="226" spans="1:39">
      <c r="A226" s="57" t="s">
        <v>1439</v>
      </c>
      <c r="B226" s="57" t="s">
        <v>1440</v>
      </c>
      <c r="C226" s="57" t="s">
        <v>11847</v>
      </c>
      <c r="D226" s="57" t="s">
        <v>1443</v>
      </c>
      <c r="E226" s="57" t="s">
        <v>1296</v>
      </c>
      <c r="F226" s="57" t="s">
        <v>11848</v>
      </c>
      <c r="G226" s="57" t="s">
        <v>14468</v>
      </c>
      <c r="H226" s="57" t="s">
        <v>146</v>
      </c>
      <c r="I226">
        <v>0.1</v>
      </c>
      <c r="J226">
        <v>2.2999999999999998</v>
      </c>
      <c r="K226" s="58">
        <v>58</v>
      </c>
      <c r="L226" s="58">
        <v>37</v>
      </c>
      <c r="M226" s="58">
        <v>37</v>
      </c>
      <c r="N226" s="58">
        <v>48</v>
      </c>
      <c r="O226" s="58">
        <v>32</v>
      </c>
      <c r="P226" s="58">
        <v>35</v>
      </c>
      <c r="Q226" s="58">
        <v>32</v>
      </c>
      <c r="R226" s="58">
        <v>27</v>
      </c>
      <c r="S226" s="58">
        <v>24</v>
      </c>
      <c r="T226" s="58">
        <v>31</v>
      </c>
      <c r="U226" s="58">
        <v>0</v>
      </c>
      <c r="V226" s="58">
        <v>0</v>
      </c>
      <c r="W226" s="58">
        <v>0</v>
      </c>
      <c r="X226" s="58">
        <v>0</v>
      </c>
      <c r="Y226" s="58">
        <v>0</v>
      </c>
      <c r="Z226" s="58">
        <v>0</v>
      </c>
      <c r="AA226" s="58">
        <v>195</v>
      </c>
      <c r="AB226" s="58">
        <v>166</v>
      </c>
      <c r="AC226" s="58">
        <v>0</v>
      </c>
      <c r="AD226" s="58" t="s">
        <v>290</v>
      </c>
      <c r="AE226" s="58">
        <v>16</v>
      </c>
      <c r="AF226" s="58">
        <v>73</v>
      </c>
      <c r="AG226" s="58">
        <v>0</v>
      </c>
      <c r="AH226" s="58">
        <v>270</v>
      </c>
      <c r="AI226" s="58">
        <v>0</v>
      </c>
      <c r="AJ226" s="58">
        <v>361</v>
      </c>
      <c r="AK226" s="58">
        <v>0</v>
      </c>
      <c r="AL226">
        <v>361</v>
      </c>
      <c r="AM226" t="b">
        <f>IFERROR(MATCH('2017'!A226, '2018'!A:A, 0) &gt;0, FALSE)</f>
        <v>1</v>
      </c>
    </row>
    <row r="227" spans="1:39">
      <c r="A227" s="57" t="s">
        <v>11849</v>
      </c>
      <c r="B227" s="57" t="s">
        <v>8510</v>
      </c>
      <c r="C227" s="57" t="s">
        <v>14469</v>
      </c>
      <c r="D227" s="57" t="s">
        <v>8513</v>
      </c>
      <c r="E227" s="57" t="s">
        <v>1261</v>
      </c>
      <c r="F227" s="57" t="s">
        <v>11850</v>
      </c>
      <c r="G227" s="57" t="s">
        <v>14470</v>
      </c>
      <c r="H227" s="57" t="s">
        <v>146</v>
      </c>
      <c r="I227">
        <v>0.1</v>
      </c>
      <c r="J227">
        <v>0.2</v>
      </c>
      <c r="K227" s="58">
        <v>15</v>
      </c>
      <c r="L227" s="58" t="s">
        <v>290</v>
      </c>
      <c r="M227" s="58">
        <v>0</v>
      </c>
      <c r="N227" s="58">
        <v>0</v>
      </c>
      <c r="O227" s="58">
        <v>0</v>
      </c>
      <c r="P227" s="58">
        <v>0</v>
      </c>
      <c r="Q227" s="58">
        <v>0</v>
      </c>
      <c r="R227" s="58">
        <v>0</v>
      </c>
      <c r="S227" s="58">
        <v>0</v>
      </c>
      <c r="T227" s="58">
        <v>0</v>
      </c>
      <c r="U227" s="58">
        <v>0</v>
      </c>
      <c r="V227" s="58">
        <v>0</v>
      </c>
      <c r="W227" s="58">
        <v>0</v>
      </c>
      <c r="X227" s="58">
        <v>0</v>
      </c>
      <c r="Y227" s="58">
        <v>0</v>
      </c>
      <c r="Z227" s="58">
        <v>0</v>
      </c>
      <c r="AA227" s="58" t="s">
        <v>290</v>
      </c>
      <c r="AB227" s="58">
        <v>15</v>
      </c>
      <c r="AC227" s="58">
        <v>0</v>
      </c>
      <c r="AD227" s="58" t="s">
        <v>290</v>
      </c>
      <c r="AE227" s="58">
        <v>12</v>
      </c>
      <c r="AF227" s="58" t="s">
        <v>290</v>
      </c>
      <c r="AG227" s="58">
        <v>0</v>
      </c>
      <c r="AH227" s="58">
        <v>0</v>
      </c>
      <c r="AI227" s="58" t="s">
        <v>290</v>
      </c>
      <c r="AJ227" s="58">
        <v>18</v>
      </c>
      <c r="AK227" s="58">
        <v>0</v>
      </c>
      <c r="AL227">
        <v>18</v>
      </c>
      <c r="AM227" t="b">
        <f>IFERROR(MATCH('2017'!A227, '2018'!A:A, 0) &gt;0, FALSE)</f>
        <v>0</v>
      </c>
    </row>
    <row r="228" spans="1:39">
      <c r="A228" s="57" t="s">
        <v>1444</v>
      </c>
      <c r="B228" s="57" t="s">
        <v>1445</v>
      </c>
      <c r="C228" s="57" t="s">
        <v>5553</v>
      </c>
      <c r="D228" s="57" t="s">
        <v>1448</v>
      </c>
      <c r="E228" s="57" t="s">
        <v>1449</v>
      </c>
      <c r="F228" s="57" t="s">
        <v>11852</v>
      </c>
      <c r="G228" s="57" t="s">
        <v>14471</v>
      </c>
      <c r="H228" s="57" t="s">
        <v>146</v>
      </c>
      <c r="I228">
        <v>0.2</v>
      </c>
      <c r="J228">
        <v>1.5</v>
      </c>
      <c r="K228" s="58">
        <v>29</v>
      </c>
      <c r="L228" s="58">
        <v>17</v>
      </c>
      <c r="M228" s="58">
        <v>24</v>
      </c>
      <c r="N228" s="58" t="s">
        <v>290</v>
      </c>
      <c r="O228" s="58" t="s">
        <v>290</v>
      </c>
      <c r="P228" s="58">
        <v>21</v>
      </c>
      <c r="Q228" s="58" t="s">
        <v>290</v>
      </c>
      <c r="R228" s="58">
        <v>13</v>
      </c>
      <c r="S228" s="58" t="s">
        <v>290</v>
      </c>
      <c r="T228" s="58" t="s">
        <v>290</v>
      </c>
      <c r="U228" s="58">
        <v>0</v>
      </c>
      <c r="V228" s="58">
        <v>0</v>
      </c>
      <c r="W228" s="58">
        <v>0</v>
      </c>
      <c r="X228" s="58">
        <v>0</v>
      </c>
      <c r="Y228" s="58">
        <v>0</v>
      </c>
      <c r="Z228" s="58">
        <v>0</v>
      </c>
      <c r="AA228" s="58">
        <v>64</v>
      </c>
      <c r="AB228" s="58">
        <v>77</v>
      </c>
      <c r="AC228" s="58">
        <v>0</v>
      </c>
      <c r="AD228" s="58">
        <v>0</v>
      </c>
      <c r="AE228" s="58">
        <v>0</v>
      </c>
      <c r="AF228" s="58">
        <v>0</v>
      </c>
      <c r="AG228" s="58">
        <v>0</v>
      </c>
      <c r="AH228" s="58">
        <v>133</v>
      </c>
      <c r="AI228" s="58" t="s">
        <v>290</v>
      </c>
      <c r="AJ228" s="58">
        <v>141</v>
      </c>
      <c r="AK228" s="58">
        <v>0</v>
      </c>
      <c r="AL228">
        <v>141</v>
      </c>
      <c r="AM228" t="b">
        <f>IFERROR(MATCH('2017'!A228, '2018'!A:A, 0) &gt;0, FALSE)</f>
        <v>1</v>
      </c>
    </row>
    <row r="229" spans="1:39">
      <c r="A229" s="57" t="s">
        <v>4593</v>
      </c>
      <c r="B229" s="57" t="s">
        <v>4594</v>
      </c>
      <c r="C229" s="57" t="s">
        <v>8520</v>
      </c>
      <c r="D229" s="57" t="s">
        <v>4597</v>
      </c>
      <c r="E229" s="57" t="s">
        <v>1475</v>
      </c>
      <c r="F229" s="57" t="s">
        <v>11853</v>
      </c>
      <c r="G229" s="57" t="s">
        <v>14472</v>
      </c>
      <c r="H229" s="57" t="s">
        <v>146</v>
      </c>
      <c r="I229">
        <v>0.3</v>
      </c>
      <c r="J229">
        <v>2.6</v>
      </c>
      <c r="K229" s="58">
        <v>18</v>
      </c>
      <c r="L229" s="58">
        <v>18</v>
      </c>
      <c r="M229" s="58">
        <v>15</v>
      </c>
      <c r="N229" s="58">
        <v>17</v>
      </c>
      <c r="O229" s="58">
        <v>15</v>
      </c>
      <c r="P229" s="58">
        <v>22</v>
      </c>
      <c r="Q229" s="58">
        <v>15</v>
      </c>
      <c r="R229" s="58" t="s">
        <v>290</v>
      </c>
      <c r="S229" s="58">
        <v>10</v>
      </c>
      <c r="T229" s="58" t="s">
        <v>290</v>
      </c>
      <c r="U229" s="58">
        <v>23</v>
      </c>
      <c r="V229" s="58">
        <v>29</v>
      </c>
      <c r="W229" s="58">
        <v>17</v>
      </c>
      <c r="X229" s="58">
        <v>26</v>
      </c>
      <c r="Y229" s="58">
        <v>0</v>
      </c>
      <c r="Z229" s="58">
        <v>0</v>
      </c>
      <c r="AA229" s="58">
        <v>189</v>
      </c>
      <c r="AB229" s="58">
        <v>51</v>
      </c>
      <c r="AC229" s="58" t="s">
        <v>290</v>
      </c>
      <c r="AD229" s="58">
        <v>22</v>
      </c>
      <c r="AE229" s="58">
        <v>10</v>
      </c>
      <c r="AF229" s="58">
        <v>20</v>
      </c>
      <c r="AG229" s="58">
        <v>0</v>
      </c>
      <c r="AH229" s="58">
        <v>186</v>
      </c>
      <c r="AI229" s="58">
        <v>0</v>
      </c>
      <c r="AJ229" s="58">
        <v>145</v>
      </c>
      <c r="AK229" s="58">
        <v>95</v>
      </c>
      <c r="AL229">
        <v>240</v>
      </c>
      <c r="AM229" t="b">
        <f>IFERROR(MATCH('2017'!A229, '2018'!A:A, 0) &gt;0, FALSE)</f>
        <v>1</v>
      </c>
    </row>
    <row r="230" spans="1:39">
      <c r="A230" s="57" t="s">
        <v>1451</v>
      </c>
      <c r="B230" s="57" t="s">
        <v>8522</v>
      </c>
      <c r="C230" s="57" t="s">
        <v>8524</v>
      </c>
      <c r="D230" s="57" t="s">
        <v>1453</v>
      </c>
      <c r="E230" s="57" t="s">
        <v>1289</v>
      </c>
      <c r="F230" s="57" t="s">
        <v>11854</v>
      </c>
      <c r="G230" s="57" t="s">
        <v>14473</v>
      </c>
      <c r="H230" s="57" t="s">
        <v>146</v>
      </c>
      <c r="I230">
        <v>0.1</v>
      </c>
      <c r="J230">
        <v>19.899999999999999</v>
      </c>
      <c r="K230" s="58">
        <v>0</v>
      </c>
      <c r="L230" s="58">
        <v>32</v>
      </c>
      <c r="M230" s="58">
        <v>25</v>
      </c>
      <c r="N230" s="58">
        <v>37</v>
      </c>
      <c r="O230" s="58">
        <v>31</v>
      </c>
      <c r="P230" s="58">
        <v>25</v>
      </c>
      <c r="Q230" s="58">
        <v>24</v>
      </c>
      <c r="R230" s="58">
        <v>30</v>
      </c>
      <c r="S230" s="58">
        <v>43</v>
      </c>
      <c r="T230" s="58">
        <v>31</v>
      </c>
      <c r="U230" s="58">
        <v>0</v>
      </c>
      <c r="V230" s="58">
        <v>0</v>
      </c>
      <c r="W230" s="58">
        <v>0</v>
      </c>
      <c r="X230" s="58">
        <v>0</v>
      </c>
      <c r="Y230" s="58">
        <v>14</v>
      </c>
      <c r="Z230" s="58">
        <v>0</v>
      </c>
      <c r="AA230" s="58">
        <v>140</v>
      </c>
      <c r="AB230" s="58">
        <v>152</v>
      </c>
      <c r="AC230" s="58">
        <v>0</v>
      </c>
      <c r="AD230" s="58" t="s">
        <v>290</v>
      </c>
      <c r="AE230" s="58">
        <v>25</v>
      </c>
      <c r="AF230" s="58">
        <v>0</v>
      </c>
      <c r="AG230" s="58">
        <v>0</v>
      </c>
      <c r="AH230" s="58">
        <v>250</v>
      </c>
      <c r="AI230" s="58">
        <v>12</v>
      </c>
      <c r="AJ230" s="58">
        <v>292</v>
      </c>
      <c r="AK230" s="58">
        <v>0</v>
      </c>
      <c r="AL230">
        <v>292</v>
      </c>
      <c r="AM230" t="b">
        <f>IFERROR(MATCH('2017'!A230, '2018'!A:A, 0) &gt;0, FALSE)</f>
        <v>1</v>
      </c>
    </row>
    <row r="231" spans="1:39">
      <c r="A231" s="57" t="s">
        <v>1454</v>
      </c>
      <c r="B231" s="57" t="s">
        <v>1455</v>
      </c>
      <c r="C231" s="57" t="s">
        <v>13429</v>
      </c>
      <c r="D231" s="57" t="s">
        <v>1457</v>
      </c>
      <c r="E231" s="57" t="s">
        <v>1458</v>
      </c>
      <c r="F231" s="57" t="s">
        <v>11856</v>
      </c>
      <c r="G231" s="57" t="s">
        <v>14474</v>
      </c>
      <c r="H231" s="57" t="s">
        <v>146</v>
      </c>
      <c r="I231">
        <v>1.5</v>
      </c>
      <c r="J231">
        <v>1.2</v>
      </c>
      <c r="K231" s="58">
        <v>17</v>
      </c>
      <c r="L231" s="58">
        <v>19</v>
      </c>
      <c r="M231" s="58">
        <v>21</v>
      </c>
      <c r="N231" s="58">
        <v>19</v>
      </c>
      <c r="O231" s="58">
        <v>21</v>
      </c>
      <c r="P231" s="58">
        <v>13</v>
      </c>
      <c r="Q231" s="58">
        <v>18</v>
      </c>
      <c r="R231" s="58">
        <v>23</v>
      </c>
      <c r="S231" s="58">
        <v>24</v>
      </c>
      <c r="T231" s="58">
        <v>22</v>
      </c>
      <c r="U231" s="58">
        <v>0</v>
      </c>
      <c r="V231" s="58">
        <v>0</v>
      </c>
      <c r="W231" s="58">
        <v>0</v>
      </c>
      <c r="X231" s="58">
        <v>0</v>
      </c>
      <c r="Y231" s="58">
        <v>0</v>
      </c>
      <c r="Z231" s="58">
        <v>0</v>
      </c>
      <c r="AA231" s="58">
        <v>95</v>
      </c>
      <c r="AB231" s="58">
        <v>102</v>
      </c>
      <c r="AC231" s="58">
        <v>0</v>
      </c>
      <c r="AD231" s="58">
        <v>0</v>
      </c>
      <c r="AE231" s="58">
        <v>52</v>
      </c>
      <c r="AF231" s="58">
        <v>63</v>
      </c>
      <c r="AG231" s="58">
        <v>0</v>
      </c>
      <c r="AH231" s="58">
        <v>69</v>
      </c>
      <c r="AI231" s="58">
        <v>13</v>
      </c>
      <c r="AJ231" s="58">
        <v>197</v>
      </c>
      <c r="AK231" s="58">
        <v>0</v>
      </c>
      <c r="AL231">
        <v>197</v>
      </c>
      <c r="AM231" t="b">
        <f>IFERROR(MATCH('2017'!A231, '2018'!A:A, 0) &gt;0, FALSE)</f>
        <v>1</v>
      </c>
    </row>
    <row r="232" spans="1:39">
      <c r="A232" s="57" t="s">
        <v>11857</v>
      </c>
      <c r="B232" s="57" t="s">
        <v>11858</v>
      </c>
      <c r="C232" s="57" t="s">
        <v>14475</v>
      </c>
      <c r="D232" s="57" t="s">
        <v>11860</v>
      </c>
      <c r="E232" s="57" t="s">
        <v>11861</v>
      </c>
      <c r="F232" s="57" t="s">
        <v>11862</v>
      </c>
      <c r="G232" s="57" t="s">
        <v>14476</v>
      </c>
      <c r="H232" s="57" t="s">
        <v>146</v>
      </c>
      <c r="I232">
        <v>0.2</v>
      </c>
      <c r="J232">
        <v>0.7</v>
      </c>
      <c r="K232" s="58" t="s">
        <v>290</v>
      </c>
      <c r="L232" s="58" t="s">
        <v>290</v>
      </c>
      <c r="M232" s="58" t="s">
        <v>290</v>
      </c>
      <c r="N232" s="58" t="s">
        <v>290</v>
      </c>
      <c r="O232" s="58" t="s">
        <v>290</v>
      </c>
      <c r="P232" s="58" t="s">
        <v>290</v>
      </c>
      <c r="Q232" s="58" t="s">
        <v>290</v>
      </c>
      <c r="R232" s="58">
        <v>0</v>
      </c>
      <c r="S232" s="58" t="s">
        <v>290</v>
      </c>
      <c r="T232" s="58" t="s">
        <v>290</v>
      </c>
      <c r="U232" s="58">
        <v>0</v>
      </c>
      <c r="V232" s="58">
        <v>0</v>
      </c>
      <c r="W232" s="58">
        <v>0</v>
      </c>
      <c r="X232" s="58">
        <v>0</v>
      </c>
      <c r="Y232" s="58">
        <v>0</v>
      </c>
      <c r="Z232" s="58">
        <v>0</v>
      </c>
      <c r="AA232" s="58">
        <v>11</v>
      </c>
      <c r="AB232" s="58">
        <v>10</v>
      </c>
      <c r="AC232" s="58">
        <v>0</v>
      </c>
      <c r="AD232" s="58">
        <v>0</v>
      </c>
      <c r="AE232" s="58">
        <v>21</v>
      </c>
      <c r="AF232" s="58">
        <v>0</v>
      </c>
      <c r="AG232" s="58">
        <v>0</v>
      </c>
      <c r="AH232" s="58">
        <v>0</v>
      </c>
      <c r="AI232" s="58">
        <v>0</v>
      </c>
      <c r="AJ232" s="58">
        <v>21</v>
      </c>
      <c r="AK232" s="58">
        <v>0</v>
      </c>
      <c r="AL232">
        <v>21</v>
      </c>
      <c r="AM232" t="b">
        <f>IFERROR(MATCH('2017'!A232, '2018'!A:A, 0) &gt;0, FALSE)</f>
        <v>0</v>
      </c>
    </row>
    <row r="233" spans="1:39">
      <c r="A233" s="57" t="s">
        <v>1460</v>
      </c>
      <c r="B233" s="57" t="s">
        <v>1461</v>
      </c>
      <c r="C233" s="57" t="s">
        <v>5570</v>
      </c>
      <c r="D233" s="57" t="s">
        <v>1463</v>
      </c>
      <c r="E233" s="57" t="s">
        <v>1377</v>
      </c>
      <c r="F233" s="57" t="s">
        <v>11864</v>
      </c>
      <c r="G233" s="57" t="s">
        <v>14477</v>
      </c>
      <c r="H233" s="57" t="s">
        <v>146</v>
      </c>
      <c r="I233">
        <v>2.5</v>
      </c>
      <c r="J233">
        <v>1.3</v>
      </c>
      <c r="K233" s="58">
        <v>51</v>
      </c>
      <c r="L233" s="58">
        <v>13</v>
      </c>
      <c r="M233" s="58">
        <v>16</v>
      </c>
      <c r="N233" s="58">
        <v>13</v>
      </c>
      <c r="O233" s="58">
        <v>13</v>
      </c>
      <c r="P233" s="58" t="s">
        <v>290</v>
      </c>
      <c r="Q233" s="58" t="s">
        <v>290</v>
      </c>
      <c r="R233" s="58" t="s">
        <v>290</v>
      </c>
      <c r="S233" s="58">
        <v>12</v>
      </c>
      <c r="T233" s="58" t="s">
        <v>290</v>
      </c>
      <c r="U233" s="58">
        <v>0</v>
      </c>
      <c r="V233" s="58">
        <v>0</v>
      </c>
      <c r="W233" s="58">
        <v>0</v>
      </c>
      <c r="X233" s="58">
        <v>0</v>
      </c>
      <c r="Y233" s="58">
        <v>0</v>
      </c>
      <c r="Z233" s="58">
        <v>0</v>
      </c>
      <c r="AA233" s="58">
        <v>74</v>
      </c>
      <c r="AB233" s="58">
        <v>72</v>
      </c>
      <c r="AC233" s="58" t="s">
        <v>290</v>
      </c>
      <c r="AD233" s="58">
        <v>10</v>
      </c>
      <c r="AE233" s="58" t="s">
        <v>290</v>
      </c>
      <c r="AF233" s="58">
        <v>11</v>
      </c>
      <c r="AG233" s="58">
        <v>0</v>
      </c>
      <c r="AH233" s="58">
        <v>101</v>
      </c>
      <c r="AI233" s="58">
        <v>16</v>
      </c>
      <c r="AJ233" s="58">
        <v>146</v>
      </c>
      <c r="AK233" s="58">
        <v>0</v>
      </c>
      <c r="AL233">
        <v>146</v>
      </c>
      <c r="AM233" t="b">
        <f>IFERROR(MATCH('2017'!A233, '2018'!A:A, 0) &gt;0, FALSE)</f>
        <v>1</v>
      </c>
    </row>
    <row r="234" spans="1:39">
      <c r="A234" s="57" t="s">
        <v>1464</v>
      </c>
      <c r="B234" s="57" t="s">
        <v>1465</v>
      </c>
      <c r="C234" s="57" t="s">
        <v>14478</v>
      </c>
      <c r="D234" s="57" t="s">
        <v>1467</v>
      </c>
      <c r="E234" s="57" t="s">
        <v>1468</v>
      </c>
      <c r="F234" s="57" t="s">
        <v>11865</v>
      </c>
      <c r="G234" s="57" t="s">
        <v>14479</v>
      </c>
      <c r="H234" s="57" t="s">
        <v>146</v>
      </c>
      <c r="I234">
        <v>0.3</v>
      </c>
      <c r="J234">
        <v>0.7</v>
      </c>
      <c r="K234" s="58">
        <v>10</v>
      </c>
      <c r="L234" s="58" t="s">
        <v>290</v>
      </c>
      <c r="M234" s="58" t="s">
        <v>290</v>
      </c>
      <c r="N234" s="58" t="s">
        <v>290</v>
      </c>
      <c r="O234" s="58" t="s">
        <v>290</v>
      </c>
      <c r="P234" s="58" t="s">
        <v>290</v>
      </c>
      <c r="Q234" s="58" t="s">
        <v>290</v>
      </c>
      <c r="R234" s="58" t="s">
        <v>290</v>
      </c>
      <c r="S234" s="58" t="s">
        <v>290</v>
      </c>
      <c r="T234" s="58" t="s">
        <v>290</v>
      </c>
      <c r="U234" s="58">
        <v>0</v>
      </c>
      <c r="V234" s="58">
        <v>0</v>
      </c>
      <c r="W234" s="58">
        <v>0</v>
      </c>
      <c r="X234" s="58">
        <v>0</v>
      </c>
      <c r="Y234" s="58">
        <v>0</v>
      </c>
      <c r="Z234" s="58">
        <v>0</v>
      </c>
      <c r="AA234" s="58">
        <v>26</v>
      </c>
      <c r="AB234" s="58">
        <v>29</v>
      </c>
      <c r="AC234" s="58">
        <v>0</v>
      </c>
      <c r="AD234" s="58">
        <v>55</v>
      </c>
      <c r="AE234" s="58">
        <v>0</v>
      </c>
      <c r="AF234" s="58">
        <v>0</v>
      </c>
      <c r="AG234" s="58">
        <v>0</v>
      </c>
      <c r="AH234" s="58">
        <v>0</v>
      </c>
      <c r="AI234" s="58">
        <v>0</v>
      </c>
      <c r="AJ234" s="58">
        <v>55</v>
      </c>
      <c r="AK234" s="58">
        <v>0</v>
      </c>
      <c r="AL234">
        <v>55</v>
      </c>
      <c r="AM234" t="b">
        <f>IFERROR(MATCH('2017'!A234, '2018'!A:A, 0) &gt;0, FALSE)</f>
        <v>1</v>
      </c>
    </row>
    <row r="235" spans="1:39">
      <c r="A235" s="57" t="s">
        <v>11866</v>
      </c>
      <c r="B235" s="57" t="s">
        <v>8537</v>
      </c>
      <c r="C235" s="57" t="s">
        <v>8539</v>
      </c>
      <c r="D235" s="57" t="s">
        <v>13430</v>
      </c>
      <c r="E235" s="57" t="s">
        <v>1204</v>
      </c>
      <c r="F235" s="57" t="s">
        <v>13431</v>
      </c>
      <c r="G235" s="57" t="s">
        <v>14480</v>
      </c>
      <c r="H235" s="57" t="s">
        <v>146</v>
      </c>
      <c r="I235">
        <v>0.5</v>
      </c>
      <c r="J235">
        <v>4.5</v>
      </c>
      <c r="K235" s="58">
        <v>0</v>
      </c>
      <c r="L235" s="58" t="s">
        <v>290</v>
      </c>
      <c r="M235" s="58">
        <v>12</v>
      </c>
      <c r="N235" s="58" t="s">
        <v>290</v>
      </c>
      <c r="O235" s="58" t="s">
        <v>290</v>
      </c>
      <c r="P235" s="58" t="s">
        <v>290</v>
      </c>
      <c r="Q235" s="58" t="s">
        <v>290</v>
      </c>
      <c r="R235" s="58" t="s">
        <v>290</v>
      </c>
      <c r="S235" s="58" t="s">
        <v>290</v>
      </c>
      <c r="T235" s="58" t="s">
        <v>290</v>
      </c>
      <c r="U235" s="58">
        <v>0</v>
      </c>
      <c r="V235" s="58">
        <v>0</v>
      </c>
      <c r="W235" s="58">
        <v>0</v>
      </c>
      <c r="X235" s="58">
        <v>0</v>
      </c>
      <c r="Y235" s="58">
        <v>0</v>
      </c>
      <c r="Z235" s="58">
        <v>0</v>
      </c>
      <c r="AA235" s="58">
        <v>18</v>
      </c>
      <c r="AB235" s="58">
        <v>28</v>
      </c>
      <c r="AC235" s="58">
        <v>0</v>
      </c>
      <c r="AD235" s="58" t="s">
        <v>290</v>
      </c>
      <c r="AE235" s="58">
        <v>18</v>
      </c>
      <c r="AF235" s="58" t="s">
        <v>290</v>
      </c>
      <c r="AG235" s="58">
        <v>0</v>
      </c>
      <c r="AH235" s="58">
        <v>13</v>
      </c>
      <c r="AI235" s="58" t="s">
        <v>290</v>
      </c>
      <c r="AJ235" s="58">
        <v>46</v>
      </c>
      <c r="AK235" s="58">
        <v>0</v>
      </c>
      <c r="AL235">
        <v>46</v>
      </c>
      <c r="AM235" t="b">
        <f>IFERROR(MATCH('2017'!A235, '2018'!A:A, 0) &gt;0, FALSE)</f>
        <v>1</v>
      </c>
    </row>
    <row r="236" spans="1:39">
      <c r="A236" s="57" t="s">
        <v>1470</v>
      </c>
      <c r="B236" s="57" t="s">
        <v>1471</v>
      </c>
      <c r="C236" s="57" t="s">
        <v>11869</v>
      </c>
      <c r="D236" s="57" t="s">
        <v>1474</v>
      </c>
      <c r="E236" s="57" t="s">
        <v>1475</v>
      </c>
      <c r="F236" s="57" t="s">
        <v>11870</v>
      </c>
      <c r="G236" s="57" t="s">
        <v>14481</v>
      </c>
      <c r="H236" s="57" t="s">
        <v>146</v>
      </c>
      <c r="I236">
        <v>3.5</v>
      </c>
      <c r="J236">
        <v>48.2</v>
      </c>
      <c r="K236" s="58">
        <v>31</v>
      </c>
      <c r="L236" s="58">
        <v>40</v>
      </c>
      <c r="M236" s="58">
        <v>53</v>
      </c>
      <c r="N236" s="58">
        <v>40</v>
      </c>
      <c r="O236" s="58">
        <v>54</v>
      </c>
      <c r="P236" s="58">
        <v>48</v>
      </c>
      <c r="Q236" s="58">
        <v>57</v>
      </c>
      <c r="R236" s="58">
        <v>50</v>
      </c>
      <c r="S236" s="58">
        <v>57</v>
      </c>
      <c r="T236" s="58">
        <v>63</v>
      </c>
      <c r="U236" s="58">
        <v>61</v>
      </c>
      <c r="V236" s="58">
        <v>65</v>
      </c>
      <c r="W236" s="58">
        <v>45</v>
      </c>
      <c r="X236" s="58">
        <v>43</v>
      </c>
      <c r="Y236" s="58">
        <v>0</v>
      </c>
      <c r="Z236" s="58">
        <v>0</v>
      </c>
      <c r="AA236" s="58">
        <v>377</v>
      </c>
      <c r="AB236" s="58">
        <v>330</v>
      </c>
      <c r="AC236" s="58">
        <v>0</v>
      </c>
      <c r="AD236" s="58">
        <v>61</v>
      </c>
      <c r="AE236" s="58">
        <v>12</v>
      </c>
      <c r="AF236" s="58">
        <v>0</v>
      </c>
      <c r="AG236" s="58">
        <v>0</v>
      </c>
      <c r="AH236" s="58">
        <v>593</v>
      </c>
      <c r="AI236" s="58">
        <v>41</v>
      </c>
      <c r="AJ236" s="58">
        <v>493</v>
      </c>
      <c r="AK236" s="58">
        <v>214</v>
      </c>
      <c r="AL236">
        <v>707</v>
      </c>
      <c r="AM236" t="b">
        <f>IFERROR(MATCH('2017'!A236, '2018'!A:A, 0) &gt;0, FALSE)</f>
        <v>1</v>
      </c>
    </row>
    <row r="237" spans="1:39">
      <c r="A237" s="57" t="s">
        <v>11877</v>
      </c>
      <c r="B237" s="57" t="s">
        <v>8571</v>
      </c>
      <c r="C237" s="57" t="s">
        <v>14482</v>
      </c>
      <c r="D237" s="57" t="s">
        <v>8574</v>
      </c>
      <c r="E237" s="57" t="s">
        <v>1247</v>
      </c>
      <c r="F237" s="57" t="s">
        <v>11878</v>
      </c>
      <c r="G237" s="57" t="s">
        <v>14483</v>
      </c>
      <c r="H237" s="57" t="s">
        <v>146</v>
      </c>
      <c r="I237">
        <v>0.1</v>
      </c>
      <c r="J237">
        <v>0.4</v>
      </c>
      <c r="K237" s="58">
        <v>73</v>
      </c>
      <c r="L237" s="58">
        <v>18</v>
      </c>
      <c r="M237" s="58">
        <v>0</v>
      </c>
      <c r="N237" s="58">
        <v>0</v>
      </c>
      <c r="O237" s="58">
        <v>0</v>
      </c>
      <c r="P237" s="58">
        <v>0</v>
      </c>
      <c r="Q237" s="58">
        <v>0</v>
      </c>
      <c r="R237" s="58">
        <v>0</v>
      </c>
      <c r="S237" s="58">
        <v>0</v>
      </c>
      <c r="T237" s="58">
        <v>0</v>
      </c>
      <c r="U237" s="58">
        <v>0</v>
      </c>
      <c r="V237" s="58">
        <v>0</v>
      </c>
      <c r="W237" s="58">
        <v>0</v>
      </c>
      <c r="X237" s="58">
        <v>0</v>
      </c>
      <c r="Y237" s="58">
        <v>0</v>
      </c>
      <c r="Z237" s="58">
        <v>0</v>
      </c>
      <c r="AA237" s="58">
        <v>43</v>
      </c>
      <c r="AB237" s="58">
        <v>48</v>
      </c>
      <c r="AC237" s="58">
        <v>0</v>
      </c>
      <c r="AD237" s="58" t="s">
        <v>290</v>
      </c>
      <c r="AE237" s="58">
        <v>0</v>
      </c>
      <c r="AF237" s="58" t="s">
        <v>290</v>
      </c>
      <c r="AG237" s="58">
        <v>0</v>
      </c>
      <c r="AH237" s="58">
        <v>72</v>
      </c>
      <c r="AI237" s="58">
        <v>17</v>
      </c>
      <c r="AJ237" s="58">
        <v>91</v>
      </c>
      <c r="AK237" s="58">
        <v>0</v>
      </c>
      <c r="AL237">
        <v>91</v>
      </c>
      <c r="AM237" t="b">
        <f>IFERROR(MATCH('2017'!A237, '2018'!A:A, 0) &gt;0, FALSE)</f>
        <v>1</v>
      </c>
    </row>
    <row r="238" spans="1:39">
      <c r="A238" s="57" t="s">
        <v>1483</v>
      </c>
      <c r="B238" s="57" t="s">
        <v>5589</v>
      </c>
      <c r="C238" s="57" t="s">
        <v>13432</v>
      </c>
      <c r="D238" s="57" t="s">
        <v>1487</v>
      </c>
      <c r="E238" s="57" t="s">
        <v>1377</v>
      </c>
      <c r="F238" s="57" t="s">
        <v>13433</v>
      </c>
      <c r="G238" s="57" t="s">
        <v>14484</v>
      </c>
      <c r="H238" s="57" t="s">
        <v>146</v>
      </c>
      <c r="I238">
        <v>0.3</v>
      </c>
      <c r="J238">
        <v>23.5</v>
      </c>
      <c r="K238" s="58">
        <v>45</v>
      </c>
      <c r="L238" s="58">
        <v>21</v>
      </c>
      <c r="M238" s="58">
        <v>27</v>
      </c>
      <c r="N238" s="58">
        <v>27</v>
      </c>
      <c r="O238" s="58">
        <v>28</v>
      </c>
      <c r="P238" s="58">
        <v>28</v>
      </c>
      <c r="Q238" s="58">
        <v>24</v>
      </c>
      <c r="R238" s="58">
        <v>25</v>
      </c>
      <c r="S238" s="58">
        <v>20</v>
      </c>
      <c r="T238" s="58">
        <v>12</v>
      </c>
      <c r="U238" s="58">
        <v>0</v>
      </c>
      <c r="V238" s="58">
        <v>0</v>
      </c>
      <c r="W238" s="58">
        <v>0</v>
      </c>
      <c r="X238" s="58">
        <v>0</v>
      </c>
      <c r="Y238" s="58">
        <v>0</v>
      </c>
      <c r="Z238" s="58">
        <v>0</v>
      </c>
      <c r="AA238" s="58">
        <v>112</v>
      </c>
      <c r="AB238" s="58">
        <v>145</v>
      </c>
      <c r="AC238" s="58">
        <v>0</v>
      </c>
      <c r="AD238" s="58" t="s">
        <v>290</v>
      </c>
      <c r="AE238" s="58" t="s">
        <v>290</v>
      </c>
      <c r="AF238" s="58">
        <v>31</v>
      </c>
      <c r="AG238" s="58" t="s">
        <v>290</v>
      </c>
      <c r="AH238" s="58">
        <v>185</v>
      </c>
      <c r="AI238" s="58">
        <v>27</v>
      </c>
      <c r="AJ238" s="58">
        <v>257</v>
      </c>
      <c r="AK238" s="58">
        <v>0</v>
      </c>
      <c r="AL238">
        <v>257</v>
      </c>
      <c r="AM238" t="b">
        <f>IFERROR(MATCH('2017'!A238, '2018'!A:A, 0) &gt;0, FALSE)</f>
        <v>1</v>
      </c>
    </row>
    <row r="239" spans="1:39">
      <c r="A239" s="57" t="s">
        <v>13992</v>
      </c>
      <c r="B239" s="57" t="s">
        <v>14485</v>
      </c>
      <c r="C239" s="57" t="s">
        <v>13993</v>
      </c>
      <c r="D239" s="57" t="s">
        <v>13994</v>
      </c>
      <c r="E239" s="57" t="s">
        <v>1370</v>
      </c>
      <c r="F239" s="57" t="s">
        <v>13995</v>
      </c>
      <c r="G239" s="57" t="s">
        <v>14486</v>
      </c>
      <c r="H239" s="57" t="s">
        <v>146</v>
      </c>
      <c r="I239">
        <v>0.5</v>
      </c>
      <c r="J239">
        <v>1.5</v>
      </c>
      <c r="K239" s="58">
        <v>15</v>
      </c>
      <c r="L239" s="58" t="s">
        <v>290</v>
      </c>
      <c r="M239" s="58" t="s">
        <v>290</v>
      </c>
      <c r="N239" s="58" t="s">
        <v>290</v>
      </c>
      <c r="O239" s="58" t="s">
        <v>290</v>
      </c>
      <c r="P239" s="58">
        <v>0</v>
      </c>
      <c r="Q239" s="58" t="s">
        <v>290</v>
      </c>
      <c r="R239" s="58">
        <v>0</v>
      </c>
      <c r="S239" s="58">
        <v>0</v>
      </c>
      <c r="T239" s="58">
        <v>0</v>
      </c>
      <c r="U239" s="58">
        <v>0</v>
      </c>
      <c r="V239" s="58">
        <v>0</v>
      </c>
      <c r="W239" s="58">
        <v>0</v>
      </c>
      <c r="X239" s="58">
        <v>0</v>
      </c>
      <c r="Y239" s="58">
        <v>0</v>
      </c>
      <c r="Z239" s="58">
        <v>0</v>
      </c>
      <c r="AA239" s="58">
        <v>13</v>
      </c>
      <c r="AB239" s="58">
        <v>15</v>
      </c>
      <c r="AC239" s="58">
        <v>0</v>
      </c>
      <c r="AD239" s="58" t="s">
        <v>290</v>
      </c>
      <c r="AE239" s="58" t="s">
        <v>290</v>
      </c>
      <c r="AF239" s="58" t="s">
        <v>290</v>
      </c>
      <c r="AG239" s="58">
        <v>0</v>
      </c>
      <c r="AH239" s="58">
        <v>13</v>
      </c>
      <c r="AI239" s="58" t="s">
        <v>290</v>
      </c>
      <c r="AJ239" s="58">
        <v>28</v>
      </c>
      <c r="AK239" s="58">
        <v>0</v>
      </c>
      <c r="AL239">
        <v>28</v>
      </c>
      <c r="AM239" t="b">
        <f>IFERROR(MATCH('2017'!A239, '2018'!A:A, 0) &gt;0, FALSE)</f>
        <v>0</v>
      </c>
    </row>
    <row r="240" spans="1:39">
      <c r="A240" s="57" t="s">
        <v>11880</v>
      </c>
      <c r="B240" s="57" t="s">
        <v>3841</v>
      </c>
      <c r="C240" s="57" t="s">
        <v>13434</v>
      </c>
      <c r="D240" s="57" t="s">
        <v>8594</v>
      </c>
      <c r="E240" s="57" t="s">
        <v>8595</v>
      </c>
      <c r="F240" s="57" t="s">
        <v>11881</v>
      </c>
      <c r="G240" s="57" t="s">
        <v>14487</v>
      </c>
      <c r="H240" s="57" t="s">
        <v>147</v>
      </c>
      <c r="I240">
        <v>0.1</v>
      </c>
      <c r="J240">
        <v>5.5</v>
      </c>
      <c r="K240" s="58" t="s">
        <v>290</v>
      </c>
      <c r="L240" s="58" t="s">
        <v>290</v>
      </c>
      <c r="M240" s="58" t="s">
        <v>290</v>
      </c>
      <c r="N240" s="58" t="s">
        <v>290</v>
      </c>
      <c r="O240" s="58" t="s">
        <v>290</v>
      </c>
      <c r="P240" s="58" t="s">
        <v>290</v>
      </c>
      <c r="Q240" s="58" t="s">
        <v>290</v>
      </c>
      <c r="R240" s="58" t="s">
        <v>290</v>
      </c>
      <c r="S240" s="58" t="s">
        <v>290</v>
      </c>
      <c r="T240" s="58" t="s">
        <v>290</v>
      </c>
      <c r="U240" s="58">
        <v>0</v>
      </c>
      <c r="V240" s="58">
        <v>0</v>
      </c>
      <c r="W240" s="58">
        <v>0</v>
      </c>
      <c r="X240" s="58">
        <v>0</v>
      </c>
      <c r="Y240" s="58">
        <v>0</v>
      </c>
      <c r="Z240" s="58">
        <v>0</v>
      </c>
      <c r="AA240" s="58">
        <v>30</v>
      </c>
      <c r="AB240" s="58">
        <v>29</v>
      </c>
      <c r="AC240" s="58">
        <v>0</v>
      </c>
      <c r="AD240" s="58" t="s">
        <v>290</v>
      </c>
      <c r="AE240" s="58" t="s">
        <v>290</v>
      </c>
      <c r="AF240" s="58">
        <v>0</v>
      </c>
      <c r="AG240" s="58">
        <v>0</v>
      </c>
      <c r="AH240" s="58">
        <v>51</v>
      </c>
      <c r="AI240" s="58" t="s">
        <v>290</v>
      </c>
      <c r="AJ240" s="58">
        <v>59</v>
      </c>
      <c r="AK240" s="58">
        <v>0</v>
      </c>
      <c r="AL240">
        <v>59</v>
      </c>
      <c r="AM240" t="b">
        <f>IFERROR(MATCH('2017'!A240, '2018'!A:A, 0) &gt;0, FALSE)</f>
        <v>1</v>
      </c>
    </row>
    <row r="241" spans="1:39">
      <c r="A241" s="57" t="s">
        <v>11883</v>
      </c>
      <c r="B241" s="57" t="s">
        <v>8598</v>
      </c>
      <c r="C241" s="57" t="s">
        <v>8600</v>
      </c>
      <c r="D241" s="57" t="s">
        <v>8601</v>
      </c>
      <c r="E241" s="57" t="s">
        <v>8602</v>
      </c>
      <c r="F241" s="57" t="s">
        <v>11884</v>
      </c>
      <c r="G241" s="57" t="s">
        <v>14488</v>
      </c>
      <c r="H241" s="57" t="s">
        <v>147</v>
      </c>
      <c r="I241">
        <v>1.7</v>
      </c>
      <c r="J241">
        <v>14.1</v>
      </c>
      <c r="K241" s="58" t="s">
        <v>290</v>
      </c>
      <c r="L241" s="58" t="s">
        <v>290</v>
      </c>
      <c r="M241" s="58" t="s">
        <v>290</v>
      </c>
      <c r="N241" s="58" t="s">
        <v>290</v>
      </c>
      <c r="O241" s="58">
        <v>11</v>
      </c>
      <c r="P241" s="58" t="s">
        <v>290</v>
      </c>
      <c r="Q241" s="58">
        <v>10</v>
      </c>
      <c r="R241" s="58" t="s">
        <v>290</v>
      </c>
      <c r="S241" s="58">
        <v>11</v>
      </c>
      <c r="T241" s="58" t="s">
        <v>290</v>
      </c>
      <c r="U241" s="58" t="s">
        <v>290</v>
      </c>
      <c r="V241" s="58" t="s">
        <v>290</v>
      </c>
      <c r="W241" s="58">
        <v>14</v>
      </c>
      <c r="X241" s="58" t="s">
        <v>290</v>
      </c>
      <c r="Y241" s="58">
        <v>0</v>
      </c>
      <c r="Z241" s="58">
        <v>0</v>
      </c>
      <c r="AA241" s="58">
        <v>51</v>
      </c>
      <c r="AB241" s="58">
        <v>50</v>
      </c>
      <c r="AC241" s="58">
        <v>0</v>
      </c>
      <c r="AD241" s="58">
        <v>10</v>
      </c>
      <c r="AE241" s="58" t="s">
        <v>290</v>
      </c>
      <c r="AF241" s="58" t="s">
        <v>290</v>
      </c>
      <c r="AG241" s="58">
        <v>0</v>
      </c>
      <c r="AH241" s="58">
        <v>77</v>
      </c>
      <c r="AI241" s="58" t="s">
        <v>290</v>
      </c>
      <c r="AJ241" s="58">
        <v>67</v>
      </c>
      <c r="AK241" s="58">
        <v>34</v>
      </c>
      <c r="AL241">
        <v>101</v>
      </c>
      <c r="AM241" t="b">
        <f>IFERROR(MATCH('2017'!A241, '2018'!A:A, 0) &gt;0, FALSE)</f>
        <v>1</v>
      </c>
    </row>
    <row r="242" spans="1:39">
      <c r="A242" s="57" t="s">
        <v>1488</v>
      </c>
      <c r="B242" s="57" t="s">
        <v>8605</v>
      </c>
      <c r="C242" s="57" t="s">
        <v>14489</v>
      </c>
      <c r="D242" s="57" t="s">
        <v>1491</v>
      </c>
      <c r="E242" s="57" t="s">
        <v>1492</v>
      </c>
      <c r="F242" s="57" t="s">
        <v>11886</v>
      </c>
      <c r="G242" s="57" t="s">
        <v>14490</v>
      </c>
      <c r="H242" s="57" t="s">
        <v>148</v>
      </c>
      <c r="I242">
        <v>1.5</v>
      </c>
      <c r="J242">
        <v>1.4</v>
      </c>
      <c r="K242" s="58">
        <v>0</v>
      </c>
      <c r="L242" s="58">
        <v>0</v>
      </c>
      <c r="M242" s="58">
        <v>0</v>
      </c>
      <c r="N242" s="58">
        <v>0</v>
      </c>
      <c r="O242" s="58">
        <v>0</v>
      </c>
      <c r="P242" s="58">
        <v>0</v>
      </c>
      <c r="Q242" s="58">
        <v>0</v>
      </c>
      <c r="R242" s="58">
        <v>0</v>
      </c>
      <c r="S242" s="58">
        <v>20</v>
      </c>
      <c r="T242" s="58">
        <v>22</v>
      </c>
      <c r="U242" s="58">
        <v>26</v>
      </c>
      <c r="V242" s="58">
        <v>21</v>
      </c>
      <c r="W242" s="58">
        <v>31</v>
      </c>
      <c r="X242" s="58">
        <v>22</v>
      </c>
      <c r="Y242" s="58">
        <v>0</v>
      </c>
      <c r="Z242" s="58">
        <v>0</v>
      </c>
      <c r="AA242" s="58">
        <v>56</v>
      </c>
      <c r="AB242" s="58">
        <v>86</v>
      </c>
      <c r="AC242" s="58">
        <v>0</v>
      </c>
      <c r="AD242" s="58" t="s">
        <v>290</v>
      </c>
      <c r="AE242" s="58" t="s">
        <v>290</v>
      </c>
      <c r="AF242" s="58" t="s">
        <v>290</v>
      </c>
      <c r="AG242" s="58">
        <v>0</v>
      </c>
      <c r="AH242" s="58">
        <v>121</v>
      </c>
      <c r="AI242" s="58" t="s">
        <v>290</v>
      </c>
      <c r="AJ242" s="58">
        <v>42</v>
      </c>
      <c r="AK242" s="58">
        <v>100</v>
      </c>
      <c r="AL242">
        <v>142</v>
      </c>
      <c r="AM242" t="b">
        <f>IFERROR(MATCH('2017'!A242, '2018'!A:A, 0) &gt;0, FALSE)</f>
        <v>1</v>
      </c>
    </row>
    <row r="243" spans="1:39">
      <c r="A243" s="57" t="s">
        <v>1494</v>
      </c>
      <c r="B243" s="57" t="s">
        <v>446</v>
      </c>
      <c r="C243" s="57" t="s">
        <v>11887</v>
      </c>
      <c r="D243" s="57" t="s">
        <v>1497</v>
      </c>
      <c r="E243" s="57" t="s">
        <v>1492</v>
      </c>
      <c r="F243" s="57" t="s">
        <v>11888</v>
      </c>
      <c r="G243" s="57" t="s">
        <v>14491</v>
      </c>
      <c r="H243" s="57" t="s">
        <v>148</v>
      </c>
      <c r="I243">
        <v>1.5</v>
      </c>
      <c r="J243">
        <v>10.5</v>
      </c>
      <c r="K243" s="58">
        <v>32</v>
      </c>
      <c r="L243" s="58">
        <v>18</v>
      </c>
      <c r="M243" s="58">
        <v>10</v>
      </c>
      <c r="N243" s="58">
        <v>12</v>
      </c>
      <c r="O243" s="58">
        <v>12</v>
      </c>
      <c r="P243" s="58" t="s">
        <v>290</v>
      </c>
      <c r="Q243" s="58">
        <v>16</v>
      </c>
      <c r="R243" s="58" t="s">
        <v>290</v>
      </c>
      <c r="S243" s="58">
        <v>12</v>
      </c>
      <c r="T243" s="58">
        <v>13</v>
      </c>
      <c r="U243" s="58">
        <v>0</v>
      </c>
      <c r="V243" s="58">
        <v>0</v>
      </c>
      <c r="W243" s="58">
        <v>0</v>
      </c>
      <c r="X243" s="58">
        <v>0</v>
      </c>
      <c r="Y243" s="58">
        <v>0</v>
      </c>
      <c r="Z243" s="58">
        <v>0</v>
      </c>
      <c r="AA243" s="58">
        <v>75</v>
      </c>
      <c r="AB243" s="58">
        <v>64</v>
      </c>
      <c r="AC243" s="58">
        <v>0</v>
      </c>
      <c r="AD243" s="58" t="s">
        <v>290</v>
      </c>
      <c r="AE243" s="58" t="s">
        <v>290</v>
      </c>
      <c r="AF243" s="58">
        <v>0</v>
      </c>
      <c r="AG243" s="58" t="s">
        <v>290</v>
      </c>
      <c r="AH243" s="58">
        <v>118</v>
      </c>
      <c r="AI243" s="58">
        <v>13</v>
      </c>
      <c r="AJ243" s="58">
        <v>139</v>
      </c>
      <c r="AK243" s="58">
        <v>0</v>
      </c>
      <c r="AL243">
        <v>139</v>
      </c>
      <c r="AM243" t="b">
        <f>IFERROR(MATCH('2017'!A243, '2018'!A:A, 0) &gt;0, FALSE)</f>
        <v>1</v>
      </c>
    </row>
    <row r="244" spans="1:39">
      <c r="A244" s="57" t="s">
        <v>1498</v>
      </c>
      <c r="B244" s="57" t="s">
        <v>1499</v>
      </c>
      <c r="C244" s="57" t="s">
        <v>4975</v>
      </c>
      <c r="D244" s="57" t="s">
        <v>8614</v>
      </c>
      <c r="E244" s="57" t="s">
        <v>1492</v>
      </c>
      <c r="F244" s="57" t="s">
        <v>11890</v>
      </c>
      <c r="G244" s="57" t="s">
        <v>14492</v>
      </c>
      <c r="H244" s="57" t="s">
        <v>148</v>
      </c>
      <c r="I244">
        <v>3.5</v>
      </c>
      <c r="J244">
        <v>12.1</v>
      </c>
      <c r="K244" s="58">
        <v>13</v>
      </c>
      <c r="L244" s="58">
        <v>15</v>
      </c>
      <c r="M244" s="58" t="s">
        <v>290</v>
      </c>
      <c r="N244" s="58" t="s">
        <v>290</v>
      </c>
      <c r="O244" s="58">
        <v>11</v>
      </c>
      <c r="P244" s="58">
        <v>10</v>
      </c>
      <c r="Q244" s="58">
        <v>15</v>
      </c>
      <c r="R244" s="58">
        <v>20</v>
      </c>
      <c r="S244" s="58">
        <v>0</v>
      </c>
      <c r="T244" s="58">
        <v>0</v>
      </c>
      <c r="U244" s="58">
        <v>0</v>
      </c>
      <c r="V244" s="58">
        <v>0</v>
      </c>
      <c r="W244" s="58">
        <v>0</v>
      </c>
      <c r="X244" s="58">
        <v>0</v>
      </c>
      <c r="Y244" s="58">
        <v>0</v>
      </c>
      <c r="Z244" s="58">
        <v>0</v>
      </c>
      <c r="AA244" s="58">
        <v>48</v>
      </c>
      <c r="AB244" s="58">
        <v>50</v>
      </c>
      <c r="AC244" s="58">
        <v>0</v>
      </c>
      <c r="AD244" s="58" t="s">
        <v>290</v>
      </c>
      <c r="AE244" s="58">
        <v>0</v>
      </c>
      <c r="AF244" s="58" t="s">
        <v>290</v>
      </c>
      <c r="AG244" s="58">
        <v>0</v>
      </c>
      <c r="AH244" s="58">
        <v>77</v>
      </c>
      <c r="AI244" s="58">
        <v>11</v>
      </c>
      <c r="AJ244" s="58">
        <v>98</v>
      </c>
      <c r="AK244" s="58">
        <v>0</v>
      </c>
      <c r="AL244">
        <v>98</v>
      </c>
      <c r="AM244" t="b">
        <f>IFERROR(MATCH('2017'!A244, '2018'!A:A, 0) &gt;0, FALSE)</f>
        <v>1</v>
      </c>
    </row>
    <row r="245" spans="1:39">
      <c r="A245" s="57" t="s">
        <v>1504</v>
      </c>
      <c r="B245" s="57" t="s">
        <v>1505</v>
      </c>
      <c r="C245" s="57" t="s">
        <v>8618</v>
      </c>
      <c r="D245" s="57" t="s">
        <v>1507</v>
      </c>
      <c r="E245" s="57" t="s">
        <v>149</v>
      </c>
      <c r="F245" s="57" t="s">
        <v>11893</v>
      </c>
      <c r="G245" s="57" t="s">
        <v>14493</v>
      </c>
      <c r="H245" s="57" t="s">
        <v>149</v>
      </c>
      <c r="I245">
        <v>0.1</v>
      </c>
      <c r="J245">
        <v>26.5</v>
      </c>
      <c r="K245" s="58">
        <v>63</v>
      </c>
      <c r="L245" s="58">
        <v>23</v>
      </c>
      <c r="M245" s="58">
        <v>15</v>
      </c>
      <c r="N245" s="58">
        <v>19</v>
      </c>
      <c r="O245" s="58">
        <v>22</v>
      </c>
      <c r="P245" s="58">
        <v>25</v>
      </c>
      <c r="Q245" s="58">
        <v>23</v>
      </c>
      <c r="R245" s="58">
        <v>40</v>
      </c>
      <c r="S245" s="58">
        <v>29</v>
      </c>
      <c r="T245" s="58">
        <v>27</v>
      </c>
      <c r="U245" s="58">
        <v>0</v>
      </c>
      <c r="V245" s="58">
        <v>0</v>
      </c>
      <c r="W245" s="58">
        <v>0</v>
      </c>
      <c r="X245" s="58">
        <v>0</v>
      </c>
      <c r="Y245" s="58">
        <v>21</v>
      </c>
      <c r="Z245" s="58">
        <v>0</v>
      </c>
      <c r="AA245" s="58">
        <v>151</v>
      </c>
      <c r="AB245" s="58">
        <v>156</v>
      </c>
      <c r="AC245" s="58">
        <v>0</v>
      </c>
      <c r="AD245" s="58" t="s">
        <v>290</v>
      </c>
      <c r="AE245" s="58">
        <v>14</v>
      </c>
      <c r="AF245" s="58">
        <v>35</v>
      </c>
      <c r="AG245" s="58">
        <v>0</v>
      </c>
      <c r="AH245" s="58">
        <v>231</v>
      </c>
      <c r="AI245" s="58">
        <v>20</v>
      </c>
      <c r="AJ245" s="58">
        <v>307</v>
      </c>
      <c r="AK245" s="58">
        <v>0</v>
      </c>
      <c r="AL245">
        <v>307</v>
      </c>
      <c r="AM245" t="b">
        <f>IFERROR(MATCH('2017'!A245, '2018'!A:A, 0) &gt;0, FALSE)</f>
        <v>1</v>
      </c>
    </row>
    <row r="246" spans="1:39">
      <c r="A246" s="57" t="s">
        <v>1509</v>
      </c>
      <c r="B246" s="57" t="s">
        <v>1510</v>
      </c>
      <c r="C246" s="57" t="s">
        <v>14494</v>
      </c>
      <c r="D246" s="57" t="s">
        <v>1512</v>
      </c>
      <c r="E246" s="57" t="s">
        <v>1513</v>
      </c>
      <c r="F246" s="57" t="s">
        <v>11894</v>
      </c>
      <c r="G246" s="57" t="s">
        <v>14495</v>
      </c>
      <c r="H246" s="57" t="s">
        <v>149</v>
      </c>
      <c r="I246">
        <v>0.1</v>
      </c>
      <c r="J246">
        <v>10.5</v>
      </c>
      <c r="K246" s="58">
        <v>22</v>
      </c>
      <c r="L246" s="58">
        <v>12</v>
      </c>
      <c r="M246" s="58">
        <v>10</v>
      </c>
      <c r="N246" s="58" t="s">
        <v>290</v>
      </c>
      <c r="O246" s="58" t="s">
        <v>290</v>
      </c>
      <c r="P246" s="58" t="s">
        <v>290</v>
      </c>
      <c r="Q246" s="58" t="s">
        <v>290</v>
      </c>
      <c r="R246" s="58">
        <v>11</v>
      </c>
      <c r="S246" s="58">
        <v>10</v>
      </c>
      <c r="T246" s="58">
        <v>11</v>
      </c>
      <c r="U246" s="58">
        <v>0</v>
      </c>
      <c r="V246" s="58">
        <v>0</v>
      </c>
      <c r="W246" s="58">
        <v>0</v>
      </c>
      <c r="X246" s="58">
        <v>0</v>
      </c>
      <c r="Y246" s="58" t="s">
        <v>290</v>
      </c>
      <c r="Z246" s="58">
        <v>0</v>
      </c>
      <c r="AA246" s="58">
        <v>60</v>
      </c>
      <c r="AB246" s="58">
        <v>54</v>
      </c>
      <c r="AC246" s="58">
        <v>0</v>
      </c>
      <c r="AD246" s="58">
        <v>0</v>
      </c>
      <c r="AE246" s="58" t="s">
        <v>290</v>
      </c>
      <c r="AF246" s="58">
        <v>26</v>
      </c>
      <c r="AG246" s="58">
        <v>0</v>
      </c>
      <c r="AH246" s="58">
        <v>75</v>
      </c>
      <c r="AI246" s="58">
        <v>11</v>
      </c>
      <c r="AJ246" s="58">
        <v>114</v>
      </c>
      <c r="AK246" s="58">
        <v>0</v>
      </c>
      <c r="AL246">
        <v>114</v>
      </c>
      <c r="AM246" t="b">
        <f>IFERROR(MATCH('2017'!A246, '2018'!A:A, 0) &gt;0, FALSE)</f>
        <v>1</v>
      </c>
    </row>
    <row r="247" spans="1:39">
      <c r="A247" s="57" t="s">
        <v>1515</v>
      </c>
      <c r="B247" s="57" t="s">
        <v>1516</v>
      </c>
      <c r="C247" s="57" t="s">
        <v>13438</v>
      </c>
      <c r="D247" s="57" t="s">
        <v>1519</v>
      </c>
      <c r="E247" s="57" t="s">
        <v>1520</v>
      </c>
      <c r="F247" s="57" t="s">
        <v>11895</v>
      </c>
      <c r="G247" s="57" t="s">
        <v>14496</v>
      </c>
      <c r="H247" s="57" t="s">
        <v>149</v>
      </c>
      <c r="I247">
        <v>0.4</v>
      </c>
      <c r="J247">
        <v>12.5</v>
      </c>
      <c r="K247" s="58">
        <v>37</v>
      </c>
      <c r="L247" s="58">
        <v>17</v>
      </c>
      <c r="M247" s="58">
        <v>10</v>
      </c>
      <c r="N247" s="58">
        <v>11</v>
      </c>
      <c r="O247" s="58">
        <v>14</v>
      </c>
      <c r="P247" s="58">
        <v>15</v>
      </c>
      <c r="Q247" s="58">
        <v>11</v>
      </c>
      <c r="R247" s="58">
        <v>15</v>
      </c>
      <c r="S247" s="58">
        <v>12</v>
      </c>
      <c r="T247" s="58" t="s">
        <v>290</v>
      </c>
      <c r="U247" s="58">
        <v>0</v>
      </c>
      <c r="V247" s="58">
        <v>0</v>
      </c>
      <c r="W247" s="58">
        <v>0</v>
      </c>
      <c r="X247" s="58">
        <v>0</v>
      </c>
      <c r="Y247" s="58" t="s">
        <v>290</v>
      </c>
      <c r="Z247" s="58">
        <v>0</v>
      </c>
      <c r="AA247" s="58">
        <v>87</v>
      </c>
      <c r="AB247" s="58">
        <v>63</v>
      </c>
      <c r="AC247" s="58">
        <v>0</v>
      </c>
      <c r="AD247" s="58" t="s">
        <v>290</v>
      </c>
      <c r="AE247" s="58" t="s">
        <v>290</v>
      </c>
      <c r="AF247" s="58" t="s">
        <v>290</v>
      </c>
      <c r="AG247" s="58">
        <v>0</v>
      </c>
      <c r="AH247" s="58">
        <v>133</v>
      </c>
      <c r="AI247" s="58" t="s">
        <v>290</v>
      </c>
      <c r="AJ247" s="58">
        <v>150</v>
      </c>
      <c r="AK247" s="58">
        <v>0</v>
      </c>
      <c r="AL247">
        <v>150</v>
      </c>
      <c r="AM247" t="b">
        <f>IFERROR(MATCH('2017'!A247, '2018'!A:A, 0) &gt;0, FALSE)</f>
        <v>1</v>
      </c>
    </row>
    <row r="248" spans="1:39">
      <c r="A248" s="57" t="s">
        <v>1522</v>
      </c>
      <c r="B248" s="57" t="s">
        <v>1523</v>
      </c>
      <c r="C248" s="57" t="s">
        <v>5611</v>
      </c>
      <c r="D248" s="57" t="s">
        <v>1525</v>
      </c>
      <c r="E248" s="57" t="s">
        <v>149</v>
      </c>
      <c r="F248" s="57" t="s">
        <v>11896</v>
      </c>
      <c r="G248" s="57" t="s">
        <v>14497</v>
      </c>
      <c r="H248" s="57" t="s">
        <v>149</v>
      </c>
      <c r="I248">
        <v>0.1</v>
      </c>
      <c r="J248">
        <v>2.7</v>
      </c>
      <c r="K248" s="58">
        <v>0</v>
      </c>
      <c r="L248" s="58">
        <v>41</v>
      </c>
      <c r="M248" s="58">
        <v>30</v>
      </c>
      <c r="N248" s="58">
        <v>44</v>
      </c>
      <c r="O248" s="58">
        <v>37</v>
      </c>
      <c r="P248" s="58">
        <v>49</v>
      </c>
      <c r="Q248" s="58">
        <v>43</v>
      </c>
      <c r="R248" s="58">
        <v>38</v>
      </c>
      <c r="S248" s="58">
        <v>51</v>
      </c>
      <c r="T248" s="58">
        <v>52</v>
      </c>
      <c r="U248" s="58">
        <v>0</v>
      </c>
      <c r="V248" s="58">
        <v>0</v>
      </c>
      <c r="W248" s="58">
        <v>0</v>
      </c>
      <c r="X248" s="58">
        <v>0</v>
      </c>
      <c r="Y248" s="58">
        <v>13</v>
      </c>
      <c r="Z248" s="58">
        <v>0</v>
      </c>
      <c r="AA248" s="58">
        <v>211</v>
      </c>
      <c r="AB248" s="58">
        <v>187</v>
      </c>
      <c r="AC248" s="58">
        <v>0</v>
      </c>
      <c r="AD248" s="58">
        <v>13</v>
      </c>
      <c r="AE248" s="58">
        <v>13</v>
      </c>
      <c r="AF248" s="58">
        <v>16</v>
      </c>
      <c r="AG248" s="58">
        <v>0</v>
      </c>
      <c r="AH248" s="58">
        <v>337</v>
      </c>
      <c r="AI248" s="58">
        <v>19</v>
      </c>
      <c r="AJ248" s="58">
        <v>398</v>
      </c>
      <c r="AK248" s="58">
        <v>0</v>
      </c>
      <c r="AL248">
        <v>398</v>
      </c>
      <c r="AM248" t="b">
        <f>IFERROR(MATCH('2017'!A248, '2018'!A:A, 0) &gt;0, FALSE)</f>
        <v>1</v>
      </c>
    </row>
    <row r="249" spans="1:39">
      <c r="A249" s="57" t="s">
        <v>1527</v>
      </c>
      <c r="B249" s="57" t="s">
        <v>1528</v>
      </c>
      <c r="C249" s="57" t="s">
        <v>5614</v>
      </c>
      <c r="D249" s="57" t="s">
        <v>1530</v>
      </c>
      <c r="E249" s="57" t="s">
        <v>1531</v>
      </c>
      <c r="F249" s="57" t="s">
        <v>14498</v>
      </c>
      <c r="G249" s="57" t="s">
        <v>14499</v>
      </c>
      <c r="H249" s="57" t="s">
        <v>149</v>
      </c>
      <c r="I249">
        <v>1.6</v>
      </c>
      <c r="J249">
        <v>3.3</v>
      </c>
      <c r="K249" s="58">
        <v>0</v>
      </c>
      <c r="L249" s="58">
        <v>0</v>
      </c>
      <c r="M249" s="58">
        <v>0</v>
      </c>
      <c r="N249" s="58">
        <v>0</v>
      </c>
      <c r="O249" s="58">
        <v>0</v>
      </c>
      <c r="P249" s="58">
        <v>0</v>
      </c>
      <c r="Q249" s="58">
        <v>0</v>
      </c>
      <c r="R249" s="58">
        <v>13</v>
      </c>
      <c r="S249" s="58">
        <v>14</v>
      </c>
      <c r="T249" s="58" t="s">
        <v>290</v>
      </c>
      <c r="U249" s="58">
        <v>0</v>
      </c>
      <c r="V249" s="58">
        <v>0</v>
      </c>
      <c r="W249" s="58">
        <v>0</v>
      </c>
      <c r="X249" s="58">
        <v>0</v>
      </c>
      <c r="Y249" s="58">
        <v>0</v>
      </c>
      <c r="Z249" s="58">
        <v>0</v>
      </c>
      <c r="AA249" s="58">
        <v>33</v>
      </c>
      <c r="AB249" s="58">
        <v>0</v>
      </c>
      <c r="AC249" s="58">
        <v>0</v>
      </c>
      <c r="AD249" s="58" t="s">
        <v>290</v>
      </c>
      <c r="AE249" s="58" t="s">
        <v>290</v>
      </c>
      <c r="AF249" s="58">
        <v>0</v>
      </c>
      <c r="AG249" s="58">
        <v>0</v>
      </c>
      <c r="AH249" s="58">
        <v>23</v>
      </c>
      <c r="AI249" s="58">
        <v>0</v>
      </c>
      <c r="AJ249" s="58">
        <v>33</v>
      </c>
      <c r="AK249" s="58">
        <v>0</v>
      </c>
      <c r="AL249">
        <v>33</v>
      </c>
      <c r="AM249" t="b">
        <f>IFERROR(MATCH('2017'!A249, '2018'!A:A, 0) &gt;0, FALSE)</f>
        <v>1</v>
      </c>
    </row>
    <row r="250" spans="1:39">
      <c r="A250" s="57" t="s">
        <v>1538</v>
      </c>
      <c r="B250" s="57" t="s">
        <v>1539</v>
      </c>
      <c r="C250" s="57" t="s">
        <v>8634</v>
      </c>
      <c r="D250" s="57" t="s">
        <v>1542</v>
      </c>
      <c r="E250" s="57" t="s">
        <v>149</v>
      </c>
      <c r="F250" s="57" t="s">
        <v>11899</v>
      </c>
      <c r="G250" s="57" t="s">
        <v>14500</v>
      </c>
      <c r="H250" s="57" t="s">
        <v>149</v>
      </c>
      <c r="I250">
        <v>6.5</v>
      </c>
      <c r="J250">
        <v>3.8</v>
      </c>
      <c r="K250" s="58">
        <v>63</v>
      </c>
      <c r="L250" s="58">
        <v>34</v>
      </c>
      <c r="M250" s="58">
        <v>21</v>
      </c>
      <c r="N250" s="58">
        <v>38</v>
      </c>
      <c r="O250" s="58">
        <v>30</v>
      </c>
      <c r="P250" s="58">
        <v>29</v>
      </c>
      <c r="Q250" s="58">
        <v>38</v>
      </c>
      <c r="R250" s="58">
        <v>45</v>
      </c>
      <c r="S250" s="58">
        <v>49</v>
      </c>
      <c r="T250" s="58">
        <v>42</v>
      </c>
      <c r="U250" s="58">
        <v>37</v>
      </c>
      <c r="V250" s="58">
        <v>44</v>
      </c>
      <c r="W250" s="58">
        <v>18</v>
      </c>
      <c r="X250" s="58">
        <v>30</v>
      </c>
      <c r="Y250" s="58">
        <v>0</v>
      </c>
      <c r="Z250" s="58">
        <v>0</v>
      </c>
      <c r="AA250" s="58">
        <v>269</v>
      </c>
      <c r="AB250" s="58">
        <v>249</v>
      </c>
      <c r="AC250" s="58">
        <v>0</v>
      </c>
      <c r="AD250" s="58">
        <v>33</v>
      </c>
      <c r="AE250" s="58">
        <v>48</v>
      </c>
      <c r="AF250" s="58">
        <v>26</v>
      </c>
      <c r="AG250" s="58" t="s">
        <v>290</v>
      </c>
      <c r="AH250" s="58">
        <v>356</v>
      </c>
      <c r="AI250" s="58">
        <v>52</v>
      </c>
      <c r="AJ250" s="58">
        <v>389</v>
      </c>
      <c r="AK250" s="58">
        <v>129</v>
      </c>
      <c r="AL250">
        <v>518</v>
      </c>
      <c r="AM250" t="b">
        <f>IFERROR(MATCH('2017'!A250, '2018'!A:A, 0) &gt;0, FALSE)</f>
        <v>1</v>
      </c>
    </row>
    <row r="251" spans="1:39">
      <c r="A251" s="57" t="s">
        <v>1543</v>
      </c>
      <c r="B251" s="57" t="s">
        <v>1544</v>
      </c>
      <c r="C251" s="57" t="s">
        <v>13445</v>
      </c>
      <c r="D251" s="57" t="s">
        <v>1546</v>
      </c>
      <c r="E251" s="57" t="s">
        <v>149</v>
      </c>
      <c r="F251" s="57" t="s">
        <v>11900</v>
      </c>
      <c r="G251" s="57" t="s">
        <v>14501</v>
      </c>
      <c r="H251" s="57" t="s">
        <v>149</v>
      </c>
      <c r="I251">
        <v>0.3</v>
      </c>
      <c r="J251">
        <v>7.3</v>
      </c>
      <c r="K251" s="58">
        <v>25</v>
      </c>
      <c r="L251" s="58" t="s">
        <v>290</v>
      </c>
      <c r="M251" s="58" t="s">
        <v>290</v>
      </c>
      <c r="N251" s="58" t="s">
        <v>290</v>
      </c>
      <c r="O251" s="58" t="s">
        <v>290</v>
      </c>
      <c r="P251" s="58" t="s">
        <v>290</v>
      </c>
      <c r="Q251" s="58" t="s">
        <v>290</v>
      </c>
      <c r="R251" s="58" t="s">
        <v>290</v>
      </c>
      <c r="S251" s="58" t="s">
        <v>290</v>
      </c>
      <c r="T251" s="58" t="s">
        <v>290</v>
      </c>
      <c r="U251" s="58">
        <v>0</v>
      </c>
      <c r="V251" s="58">
        <v>0</v>
      </c>
      <c r="W251" s="58">
        <v>0</v>
      </c>
      <c r="X251" s="58">
        <v>0</v>
      </c>
      <c r="Y251" s="58">
        <v>0</v>
      </c>
      <c r="Z251" s="58">
        <v>0</v>
      </c>
      <c r="AA251" s="58">
        <v>43</v>
      </c>
      <c r="AB251" s="58">
        <v>42</v>
      </c>
      <c r="AC251" s="58" t="s">
        <v>290</v>
      </c>
      <c r="AD251" s="58" t="s">
        <v>290</v>
      </c>
      <c r="AE251" s="58" t="s">
        <v>290</v>
      </c>
      <c r="AF251" s="58">
        <v>0</v>
      </c>
      <c r="AG251" s="58">
        <v>0</v>
      </c>
      <c r="AH251" s="58">
        <v>72</v>
      </c>
      <c r="AI251" s="58" t="s">
        <v>290</v>
      </c>
      <c r="AJ251" s="58">
        <v>85</v>
      </c>
      <c r="AK251" s="58">
        <v>0</v>
      </c>
      <c r="AL251">
        <v>85</v>
      </c>
      <c r="AM251" t="b">
        <f>IFERROR(MATCH('2017'!A251, '2018'!A:A, 0) &gt;0, FALSE)</f>
        <v>1</v>
      </c>
    </row>
    <row r="252" spans="1:39">
      <c r="A252" s="57" t="s">
        <v>1547</v>
      </c>
      <c r="B252" s="57" t="s">
        <v>1548</v>
      </c>
      <c r="C252" s="57" t="s">
        <v>14502</v>
      </c>
      <c r="D252" s="57" t="s">
        <v>8640</v>
      </c>
      <c r="E252" s="57" t="s">
        <v>149</v>
      </c>
      <c r="F252" s="57" t="s">
        <v>11901</v>
      </c>
      <c r="G252" s="57" t="s">
        <v>14503</v>
      </c>
      <c r="H252" s="57" t="s">
        <v>149</v>
      </c>
      <c r="I252">
        <v>0.6</v>
      </c>
      <c r="J252">
        <v>0.4</v>
      </c>
      <c r="K252" s="58">
        <v>0</v>
      </c>
      <c r="L252" s="58">
        <v>0</v>
      </c>
      <c r="M252" s="58">
        <v>0</v>
      </c>
      <c r="N252" s="58">
        <v>0</v>
      </c>
      <c r="O252" s="58">
        <v>0</v>
      </c>
      <c r="P252" s="58">
        <v>0</v>
      </c>
      <c r="Q252" s="58">
        <v>0</v>
      </c>
      <c r="R252" s="58">
        <v>0</v>
      </c>
      <c r="S252" s="58">
        <v>0</v>
      </c>
      <c r="T252" s="58">
        <v>0</v>
      </c>
      <c r="U252" s="58">
        <v>0</v>
      </c>
      <c r="V252" s="58">
        <v>0</v>
      </c>
      <c r="W252" s="58">
        <v>0</v>
      </c>
      <c r="X252" s="58">
        <v>0</v>
      </c>
      <c r="Y252" s="58" t="s">
        <v>290</v>
      </c>
      <c r="Z252" s="58">
        <v>12</v>
      </c>
      <c r="AA252" s="58" t="s">
        <v>290</v>
      </c>
      <c r="AB252" s="58">
        <v>10</v>
      </c>
      <c r="AC252" s="58">
        <v>0</v>
      </c>
      <c r="AD252" s="58" t="s">
        <v>290</v>
      </c>
      <c r="AE252" s="58" t="s">
        <v>290</v>
      </c>
      <c r="AF252" s="58" t="s">
        <v>290</v>
      </c>
      <c r="AG252" s="58">
        <v>0</v>
      </c>
      <c r="AH252" s="58">
        <v>11</v>
      </c>
      <c r="AI252" s="58">
        <v>0</v>
      </c>
      <c r="AJ252" s="58" t="s">
        <v>290</v>
      </c>
      <c r="AK252" s="58">
        <v>12</v>
      </c>
      <c r="AL252">
        <v>19</v>
      </c>
      <c r="AM252" t="b">
        <f>IFERROR(MATCH('2017'!A252, '2018'!A:A, 0) &gt;0, FALSE)</f>
        <v>1</v>
      </c>
    </row>
    <row r="253" spans="1:39">
      <c r="A253" s="57" t="s">
        <v>1550</v>
      </c>
      <c r="B253" s="57" t="s">
        <v>1551</v>
      </c>
      <c r="C253" s="57" t="s">
        <v>8644</v>
      </c>
      <c r="D253" s="57" t="s">
        <v>1554</v>
      </c>
      <c r="E253" s="57" t="s">
        <v>149</v>
      </c>
      <c r="F253" s="57" t="s">
        <v>11903</v>
      </c>
      <c r="G253" s="57" t="s">
        <v>14504</v>
      </c>
      <c r="H253" s="57" t="s">
        <v>149</v>
      </c>
      <c r="I253">
        <v>0.8</v>
      </c>
      <c r="J253">
        <v>8.3000000000000007</v>
      </c>
      <c r="K253" s="58">
        <v>21</v>
      </c>
      <c r="L253" s="58">
        <v>12</v>
      </c>
      <c r="M253" s="58">
        <v>12</v>
      </c>
      <c r="N253" s="58">
        <v>10</v>
      </c>
      <c r="O253" s="58">
        <v>15</v>
      </c>
      <c r="P253" s="58" t="s">
        <v>290</v>
      </c>
      <c r="Q253" s="58">
        <v>11</v>
      </c>
      <c r="R253" s="58">
        <v>0</v>
      </c>
      <c r="S253" s="58">
        <v>0</v>
      </c>
      <c r="T253" s="58">
        <v>0</v>
      </c>
      <c r="U253" s="58">
        <v>0</v>
      </c>
      <c r="V253" s="58">
        <v>0</v>
      </c>
      <c r="W253" s="58">
        <v>0</v>
      </c>
      <c r="X253" s="58">
        <v>0</v>
      </c>
      <c r="Y253" s="58" t="s">
        <v>290</v>
      </c>
      <c r="Z253" s="58">
        <v>0</v>
      </c>
      <c r="AA253" s="58">
        <v>44</v>
      </c>
      <c r="AB253" s="58">
        <v>44</v>
      </c>
      <c r="AC253" s="58">
        <v>0</v>
      </c>
      <c r="AD253" s="58">
        <v>10</v>
      </c>
      <c r="AE253" s="58" t="s">
        <v>290</v>
      </c>
      <c r="AF253" s="58" t="s">
        <v>290</v>
      </c>
      <c r="AG253" s="58">
        <v>0</v>
      </c>
      <c r="AH253" s="58">
        <v>57</v>
      </c>
      <c r="AI253" s="58">
        <v>14</v>
      </c>
      <c r="AJ253" s="58">
        <v>88</v>
      </c>
      <c r="AK253" s="58">
        <v>0</v>
      </c>
      <c r="AL253">
        <v>88</v>
      </c>
      <c r="AM253" t="b">
        <f>IFERROR(MATCH('2017'!A253, '2018'!A:A, 0) &gt;0, FALSE)</f>
        <v>1</v>
      </c>
    </row>
    <row r="254" spans="1:39">
      <c r="A254" s="57" t="s">
        <v>1555</v>
      </c>
      <c r="B254" s="57" t="s">
        <v>1556</v>
      </c>
      <c r="C254" s="57" t="s">
        <v>14505</v>
      </c>
      <c r="D254" s="57" t="s">
        <v>1559</v>
      </c>
      <c r="E254" s="57" t="s">
        <v>1560</v>
      </c>
      <c r="F254" s="57" t="s">
        <v>14506</v>
      </c>
      <c r="G254" s="57" t="s">
        <v>14507</v>
      </c>
      <c r="H254" s="57" t="s">
        <v>149</v>
      </c>
      <c r="I254">
        <v>0.3</v>
      </c>
      <c r="J254">
        <v>8.5</v>
      </c>
      <c r="K254" s="58">
        <v>104</v>
      </c>
      <c r="L254" s="58">
        <v>20</v>
      </c>
      <c r="M254" s="58" t="s">
        <v>290</v>
      </c>
      <c r="N254" s="58" t="s">
        <v>290</v>
      </c>
      <c r="O254" s="58" t="s">
        <v>290</v>
      </c>
      <c r="P254" s="58" t="s">
        <v>290</v>
      </c>
      <c r="Q254" s="58" t="s">
        <v>290</v>
      </c>
      <c r="R254" s="58">
        <v>0</v>
      </c>
      <c r="S254" s="58">
        <v>0</v>
      </c>
      <c r="T254" s="58">
        <v>0</v>
      </c>
      <c r="U254" s="58">
        <v>0</v>
      </c>
      <c r="V254" s="58">
        <v>0</v>
      </c>
      <c r="W254" s="58">
        <v>0</v>
      </c>
      <c r="X254" s="58">
        <v>0</v>
      </c>
      <c r="Y254" s="58">
        <v>0</v>
      </c>
      <c r="Z254" s="58">
        <v>0</v>
      </c>
      <c r="AA254" s="58">
        <v>77</v>
      </c>
      <c r="AB254" s="58">
        <v>72</v>
      </c>
      <c r="AC254" s="58">
        <v>0</v>
      </c>
      <c r="AD254" s="58">
        <v>59</v>
      </c>
      <c r="AE254" s="58" t="s">
        <v>290</v>
      </c>
      <c r="AF254" s="58" t="s">
        <v>290</v>
      </c>
      <c r="AG254" s="58">
        <v>0</v>
      </c>
      <c r="AH254" s="58">
        <v>71</v>
      </c>
      <c r="AI254" s="58" t="s">
        <v>290</v>
      </c>
      <c r="AJ254" s="58">
        <v>149</v>
      </c>
      <c r="AK254" s="58">
        <v>0</v>
      </c>
      <c r="AL254">
        <v>149</v>
      </c>
      <c r="AM254" t="b">
        <f>IFERROR(MATCH('2017'!A254, '2018'!A:A, 0) &gt;0, FALSE)</f>
        <v>1</v>
      </c>
    </row>
    <row r="255" spans="1:39">
      <c r="A255" s="57" t="s">
        <v>1562</v>
      </c>
      <c r="B255" s="57" t="s">
        <v>1563</v>
      </c>
      <c r="C255" s="57" t="s">
        <v>8647</v>
      </c>
      <c r="D255" s="57" t="s">
        <v>1566</v>
      </c>
      <c r="E255" s="57" t="s">
        <v>149</v>
      </c>
      <c r="F255" s="57" t="s">
        <v>11904</v>
      </c>
      <c r="G255" s="57" t="s">
        <v>14508</v>
      </c>
      <c r="H255" s="57" t="s">
        <v>149</v>
      </c>
      <c r="I255">
        <v>6.5</v>
      </c>
      <c r="J255">
        <v>14.6</v>
      </c>
      <c r="K255" s="58">
        <v>0</v>
      </c>
      <c r="L255" s="58">
        <v>12</v>
      </c>
      <c r="M255" s="58">
        <v>16</v>
      </c>
      <c r="N255" s="58">
        <v>13</v>
      </c>
      <c r="O255" s="58">
        <v>14</v>
      </c>
      <c r="P255" s="58">
        <v>16</v>
      </c>
      <c r="Q255" s="58">
        <v>15</v>
      </c>
      <c r="R255" s="58">
        <v>27</v>
      </c>
      <c r="S255" s="58">
        <v>21</v>
      </c>
      <c r="T255" s="58" t="s">
        <v>290</v>
      </c>
      <c r="U255" s="58">
        <v>0</v>
      </c>
      <c r="V255" s="58">
        <v>0</v>
      </c>
      <c r="W255" s="58">
        <v>0</v>
      </c>
      <c r="X255" s="58">
        <v>0</v>
      </c>
      <c r="Y255" s="58">
        <v>0</v>
      </c>
      <c r="Z255" s="58">
        <v>0</v>
      </c>
      <c r="AA255" s="58">
        <v>73</v>
      </c>
      <c r="AB255" s="58">
        <v>70</v>
      </c>
      <c r="AC255" s="58">
        <v>0</v>
      </c>
      <c r="AD255" s="58">
        <v>43</v>
      </c>
      <c r="AE255" s="58" t="s">
        <v>290</v>
      </c>
      <c r="AF255" s="58">
        <v>10</v>
      </c>
      <c r="AG255" s="58">
        <v>0</v>
      </c>
      <c r="AH255" s="58">
        <v>70</v>
      </c>
      <c r="AI255" s="58">
        <v>14</v>
      </c>
      <c r="AJ255" s="58">
        <v>143</v>
      </c>
      <c r="AK255" s="58">
        <v>0</v>
      </c>
      <c r="AL255">
        <v>143</v>
      </c>
      <c r="AM255" t="b">
        <f>IFERROR(MATCH('2017'!A255, '2018'!A:A, 0) &gt;0, FALSE)</f>
        <v>1</v>
      </c>
    </row>
    <row r="256" spans="1:39">
      <c r="A256" s="57" t="s">
        <v>11905</v>
      </c>
      <c r="B256" s="57" t="s">
        <v>8649</v>
      </c>
      <c r="C256" s="57" t="s">
        <v>8651</v>
      </c>
      <c r="D256" s="57" t="s">
        <v>8652</v>
      </c>
      <c r="E256" s="57" t="s">
        <v>1531</v>
      </c>
      <c r="F256" s="57" t="s">
        <v>11906</v>
      </c>
      <c r="G256" s="57" t="s">
        <v>14509</v>
      </c>
      <c r="H256" s="57" t="s">
        <v>149</v>
      </c>
      <c r="I256">
        <v>0.2</v>
      </c>
      <c r="J256">
        <v>0.8</v>
      </c>
      <c r="K256" s="58">
        <v>15</v>
      </c>
      <c r="L256" s="58" t="s">
        <v>290</v>
      </c>
      <c r="M256" s="58" t="s">
        <v>290</v>
      </c>
      <c r="N256" s="58" t="s">
        <v>290</v>
      </c>
      <c r="O256" s="58" t="s">
        <v>290</v>
      </c>
      <c r="P256" s="58" t="s">
        <v>290</v>
      </c>
      <c r="Q256" s="58" t="s">
        <v>290</v>
      </c>
      <c r="R256" s="58">
        <v>0</v>
      </c>
      <c r="S256" s="58">
        <v>0</v>
      </c>
      <c r="T256" s="58">
        <v>0</v>
      </c>
      <c r="U256" s="58">
        <v>0</v>
      </c>
      <c r="V256" s="58">
        <v>0</v>
      </c>
      <c r="W256" s="58">
        <v>0</v>
      </c>
      <c r="X256" s="58">
        <v>0</v>
      </c>
      <c r="Y256" s="58">
        <v>0</v>
      </c>
      <c r="Z256" s="58">
        <v>0</v>
      </c>
      <c r="AA256" s="58">
        <v>19</v>
      </c>
      <c r="AB256" s="58">
        <v>29</v>
      </c>
      <c r="AC256" s="58">
        <v>0</v>
      </c>
      <c r="AD256" s="58">
        <v>0</v>
      </c>
      <c r="AE256" s="58">
        <v>44</v>
      </c>
      <c r="AF256" s="58">
        <v>0</v>
      </c>
      <c r="AG256" s="58">
        <v>0</v>
      </c>
      <c r="AH256" s="58">
        <v>0</v>
      </c>
      <c r="AI256" s="58" t="s">
        <v>290</v>
      </c>
      <c r="AJ256" s="58">
        <v>48</v>
      </c>
      <c r="AK256" s="58">
        <v>0</v>
      </c>
      <c r="AL256">
        <v>48</v>
      </c>
      <c r="AM256" t="b">
        <f>IFERROR(MATCH('2017'!A256, '2018'!A:A, 0) &gt;0, FALSE)</f>
        <v>1</v>
      </c>
    </row>
    <row r="257" spans="1:39">
      <c r="A257" s="57" t="s">
        <v>1568</v>
      </c>
      <c r="B257" s="57" t="s">
        <v>5647</v>
      </c>
      <c r="C257" s="57" t="s">
        <v>13452</v>
      </c>
      <c r="D257" s="57" t="s">
        <v>1571</v>
      </c>
      <c r="E257" s="57" t="s">
        <v>149</v>
      </c>
      <c r="F257" s="57" t="s">
        <v>11911</v>
      </c>
      <c r="G257" s="57" t="s">
        <v>14510</v>
      </c>
      <c r="H257" s="57" t="s">
        <v>149</v>
      </c>
      <c r="I257">
        <v>0.3</v>
      </c>
      <c r="J257">
        <v>25.5</v>
      </c>
      <c r="K257" s="58">
        <v>0</v>
      </c>
      <c r="L257" s="58">
        <v>0</v>
      </c>
      <c r="M257" s="58">
        <v>0</v>
      </c>
      <c r="N257" s="58">
        <v>0</v>
      </c>
      <c r="O257" s="58">
        <v>0</v>
      </c>
      <c r="P257" s="58">
        <v>0</v>
      </c>
      <c r="Q257" s="58">
        <v>0</v>
      </c>
      <c r="R257" s="58">
        <v>0</v>
      </c>
      <c r="S257" s="58">
        <v>0</v>
      </c>
      <c r="T257" s="58">
        <v>0</v>
      </c>
      <c r="U257" s="58">
        <v>69</v>
      </c>
      <c r="V257" s="58">
        <v>81</v>
      </c>
      <c r="W257" s="58">
        <v>82</v>
      </c>
      <c r="X257" s="58">
        <v>63</v>
      </c>
      <c r="Y257" s="58">
        <v>0</v>
      </c>
      <c r="Z257" s="58">
        <v>0</v>
      </c>
      <c r="AA257" s="58">
        <v>142</v>
      </c>
      <c r="AB257" s="58">
        <v>153</v>
      </c>
      <c r="AC257" s="58">
        <v>0</v>
      </c>
      <c r="AD257" s="58">
        <v>36</v>
      </c>
      <c r="AE257" s="58">
        <v>16</v>
      </c>
      <c r="AF257" s="58" t="s">
        <v>290</v>
      </c>
      <c r="AG257" s="58">
        <v>0</v>
      </c>
      <c r="AH257" s="58">
        <v>223</v>
      </c>
      <c r="AI257" s="58">
        <v>11</v>
      </c>
      <c r="AJ257" s="58">
        <v>0</v>
      </c>
      <c r="AK257" s="58">
        <v>295</v>
      </c>
      <c r="AL257">
        <v>295</v>
      </c>
      <c r="AM257" t="b">
        <f>IFERROR(MATCH('2017'!A257, '2018'!A:A, 0) &gt;0, FALSE)</f>
        <v>1</v>
      </c>
    </row>
    <row r="258" spans="1:39">
      <c r="A258" s="57" t="s">
        <v>11929</v>
      </c>
      <c r="B258" s="57" t="s">
        <v>319</v>
      </c>
      <c r="C258" s="57" t="s">
        <v>8681</v>
      </c>
      <c r="D258" s="57" t="s">
        <v>8682</v>
      </c>
      <c r="E258" s="57" t="s">
        <v>1577</v>
      </c>
      <c r="F258" s="57" t="s">
        <v>11930</v>
      </c>
      <c r="G258" s="57" t="s">
        <v>14511</v>
      </c>
      <c r="H258" s="57" t="s">
        <v>150</v>
      </c>
      <c r="I258">
        <v>0.1</v>
      </c>
      <c r="J258">
        <v>7.5</v>
      </c>
      <c r="K258" s="58">
        <v>13</v>
      </c>
      <c r="L258" s="58">
        <v>12</v>
      </c>
      <c r="M258" s="58">
        <v>11</v>
      </c>
      <c r="N258" s="58">
        <v>10</v>
      </c>
      <c r="O258" s="58" t="s">
        <v>290</v>
      </c>
      <c r="P258" s="58">
        <v>11</v>
      </c>
      <c r="Q258" s="58">
        <v>10</v>
      </c>
      <c r="R258" s="58">
        <v>0</v>
      </c>
      <c r="S258" s="58">
        <v>0</v>
      </c>
      <c r="T258" s="58">
        <v>0</v>
      </c>
      <c r="U258" s="58">
        <v>0</v>
      </c>
      <c r="V258" s="58">
        <v>0</v>
      </c>
      <c r="W258" s="58">
        <v>0</v>
      </c>
      <c r="X258" s="58">
        <v>0</v>
      </c>
      <c r="Y258" s="58">
        <v>0</v>
      </c>
      <c r="Z258" s="58">
        <v>0</v>
      </c>
      <c r="AA258" s="58">
        <v>35</v>
      </c>
      <c r="AB258" s="58">
        <v>38</v>
      </c>
      <c r="AC258" s="58">
        <v>0</v>
      </c>
      <c r="AD258" s="58" t="s">
        <v>290</v>
      </c>
      <c r="AE258" s="58">
        <v>0</v>
      </c>
      <c r="AF258" s="58" t="s">
        <v>290</v>
      </c>
      <c r="AG258" s="58">
        <v>0</v>
      </c>
      <c r="AH258" s="58">
        <v>64</v>
      </c>
      <c r="AI258" s="58" t="s">
        <v>290</v>
      </c>
      <c r="AJ258" s="58">
        <v>73</v>
      </c>
      <c r="AK258" s="58">
        <v>0</v>
      </c>
      <c r="AL258">
        <v>73</v>
      </c>
      <c r="AM258" t="b">
        <f>IFERROR(MATCH('2017'!A258, '2018'!A:A, 0) &gt;0, FALSE)</f>
        <v>1</v>
      </c>
    </row>
    <row r="259" spans="1:39">
      <c r="A259" s="57" t="s">
        <v>1572</v>
      </c>
      <c r="B259" s="57" t="s">
        <v>1573</v>
      </c>
      <c r="C259" s="57" t="s">
        <v>13453</v>
      </c>
      <c r="D259" s="57" t="s">
        <v>1576</v>
      </c>
      <c r="E259" s="57" t="s">
        <v>1577</v>
      </c>
      <c r="F259" s="57" t="s">
        <v>11933</v>
      </c>
      <c r="G259" s="57" t="s">
        <v>14512</v>
      </c>
      <c r="H259" s="57" t="s">
        <v>150</v>
      </c>
      <c r="I259">
        <v>0.1</v>
      </c>
      <c r="J259">
        <v>14.5</v>
      </c>
      <c r="K259" s="58">
        <v>64</v>
      </c>
      <c r="L259" s="58">
        <v>24</v>
      </c>
      <c r="M259" s="58">
        <v>19</v>
      </c>
      <c r="N259" s="58">
        <v>24</v>
      </c>
      <c r="O259" s="58">
        <v>13</v>
      </c>
      <c r="P259" s="58">
        <v>24</v>
      </c>
      <c r="Q259" s="58">
        <v>23</v>
      </c>
      <c r="R259" s="58">
        <v>15</v>
      </c>
      <c r="S259" s="58">
        <v>13</v>
      </c>
      <c r="T259" s="58">
        <v>19</v>
      </c>
      <c r="U259" s="58">
        <v>0</v>
      </c>
      <c r="V259" s="58">
        <v>0</v>
      </c>
      <c r="W259" s="58">
        <v>0</v>
      </c>
      <c r="X259" s="58">
        <v>0</v>
      </c>
      <c r="Y259" s="58" t="s">
        <v>290</v>
      </c>
      <c r="Z259" s="58">
        <v>0</v>
      </c>
      <c r="AA259" s="58">
        <v>105</v>
      </c>
      <c r="AB259" s="58">
        <v>135</v>
      </c>
      <c r="AC259" s="58">
        <v>0</v>
      </c>
      <c r="AD259" s="58" t="s">
        <v>290</v>
      </c>
      <c r="AE259" s="58" t="s">
        <v>290</v>
      </c>
      <c r="AF259" s="58" t="s">
        <v>290</v>
      </c>
      <c r="AG259" s="58">
        <v>0</v>
      </c>
      <c r="AH259" s="58">
        <v>222</v>
      </c>
      <c r="AI259" s="58" t="s">
        <v>290</v>
      </c>
      <c r="AJ259" s="58">
        <v>240</v>
      </c>
      <c r="AK259" s="58">
        <v>0</v>
      </c>
      <c r="AL259">
        <v>240</v>
      </c>
      <c r="AM259" t="b">
        <f>IFERROR(MATCH('2017'!A259, '2018'!A:A, 0) &gt;0, FALSE)</f>
        <v>1</v>
      </c>
    </row>
    <row r="260" spans="1:39">
      <c r="A260" s="57" t="s">
        <v>14513</v>
      </c>
      <c r="B260" s="57" t="s">
        <v>14514</v>
      </c>
      <c r="C260" s="57" t="s">
        <v>14515</v>
      </c>
      <c r="D260" s="57" t="s">
        <v>14516</v>
      </c>
      <c r="E260" s="57" t="s">
        <v>8692</v>
      </c>
      <c r="F260" s="57" t="s">
        <v>14517</v>
      </c>
      <c r="G260" s="57" t="s">
        <v>14518</v>
      </c>
      <c r="H260" s="57" t="s">
        <v>150</v>
      </c>
      <c r="I260">
        <v>0.5</v>
      </c>
      <c r="J260">
        <v>0.1</v>
      </c>
      <c r="K260" s="58" t="s">
        <v>290</v>
      </c>
      <c r="L260" s="58" t="s">
        <v>290</v>
      </c>
      <c r="M260" s="58">
        <v>0</v>
      </c>
      <c r="N260" s="58">
        <v>0</v>
      </c>
      <c r="O260" s="58">
        <v>0</v>
      </c>
      <c r="P260" s="58">
        <v>0</v>
      </c>
      <c r="Q260" s="58">
        <v>0</v>
      </c>
      <c r="R260" s="58">
        <v>0</v>
      </c>
      <c r="S260" s="58">
        <v>0</v>
      </c>
      <c r="T260" s="58">
        <v>0</v>
      </c>
      <c r="U260" s="58">
        <v>0</v>
      </c>
      <c r="V260" s="58">
        <v>0</v>
      </c>
      <c r="W260" s="58">
        <v>0</v>
      </c>
      <c r="X260" s="58">
        <v>0</v>
      </c>
      <c r="Y260" s="58">
        <v>0</v>
      </c>
      <c r="Z260" s="58">
        <v>0</v>
      </c>
      <c r="AA260" s="58" t="s">
        <v>290</v>
      </c>
      <c r="AB260" s="58" t="s">
        <v>290</v>
      </c>
      <c r="AC260" s="58">
        <v>0</v>
      </c>
      <c r="AD260" s="58">
        <v>0</v>
      </c>
      <c r="AE260" s="58">
        <v>0</v>
      </c>
      <c r="AF260" s="58">
        <v>0</v>
      </c>
      <c r="AG260" s="58">
        <v>0</v>
      </c>
      <c r="AH260" s="58" t="s">
        <v>290</v>
      </c>
      <c r="AI260" s="58">
        <v>0</v>
      </c>
      <c r="AJ260" s="58" t="s">
        <v>290</v>
      </c>
      <c r="AK260" s="58">
        <v>0</v>
      </c>
      <c r="AL260">
        <v>4</v>
      </c>
      <c r="AM260" t="b">
        <f>IFERROR(MATCH('2017'!A260, '2018'!A:A, 0) &gt;0, FALSE)</f>
        <v>1</v>
      </c>
    </row>
    <row r="261" spans="1:39">
      <c r="A261" s="57" t="s">
        <v>11937</v>
      </c>
      <c r="B261" s="57" t="s">
        <v>319</v>
      </c>
      <c r="C261" s="57" t="s">
        <v>14519</v>
      </c>
      <c r="D261" s="57" t="s">
        <v>8700</v>
      </c>
      <c r="E261" s="57" t="s">
        <v>8701</v>
      </c>
      <c r="F261" s="57" t="s">
        <v>11938</v>
      </c>
      <c r="G261" s="57" t="s">
        <v>14520</v>
      </c>
      <c r="H261" s="57" t="s">
        <v>14521</v>
      </c>
      <c r="I261">
        <v>1.5</v>
      </c>
      <c r="J261">
        <v>6.5</v>
      </c>
      <c r="K261" s="58">
        <v>31</v>
      </c>
      <c r="L261" s="58" t="s">
        <v>290</v>
      </c>
      <c r="M261" s="58" t="s">
        <v>290</v>
      </c>
      <c r="N261" s="58" t="s">
        <v>290</v>
      </c>
      <c r="O261" s="58" t="s">
        <v>290</v>
      </c>
      <c r="P261" s="58">
        <v>0</v>
      </c>
      <c r="Q261" s="58" t="s">
        <v>290</v>
      </c>
      <c r="R261" s="58">
        <v>0</v>
      </c>
      <c r="S261" s="58">
        <v>0</v>
      </c>
      <c r="T261" s="58">
        <v>0</v>
      </c>
      <c r="U261" s="58">
        <v>0</v>
      </c>
      <c r="V261" s="58">
        <v>0</v>
      </c>
      <c r="W261" s="58">
        <v>0</v>
      </c>
      <c r="X261" s="58">
        <v>0</v>
      </c>
      <c r="Y261" s="58">
        <v>0</v>
      </c>
      <c r="Z261" s="58">
        <v>0</v>
      </c>
      <c r="AA261" s="58">
        <v>31</v>
      </c>
      <c r="AB261" s="58">
        <v>26</v>
      </c>
      <c r="AC261" s="58">
        <v>0</v>
      </c>
      <c r="AD261" s="58" t="s">
        <v>290</v>
      </c>
      <c r="AE261" s="58">
        <v>0</v>
      </c>
      <c r="AF261" s="58">
        <v>0</v>
      </c>
      <c r="AG261" s="58">
        <v>0</v>
      </c>
      <c r="AH261" s="58">
        <v>53</v>
      </c>
      <c r="AI261" s="58" t="s">
        <v>290</v>
      </c>
      <c r="AJ261" s="58">
        <v>57</v>
      </c>
      <c r="AK261" s="58">
        <v>0</v>
      </c>
      <c r="AL261">
        <v>57</v>
      </c>
      <c r="AM261" t="b">
        <f>IFERROR(MATCH('2017'!A261, '2018'!A:A, 0) &gt;0, FALSE)</f>
        <v>1</v>
      </c>
    </row>
    <row r="262" spans="1:39">
      <c r="A262" s="57" t="s">
        <v>4610</v>
      </c>
      <c r="B262" s="57" t="s">
        <v>4611</v>
      </c>
      <c r="C262" s="57" t="s">
        <v>5656</v>
      </c>
      <c r="D262" s="57" t="s">
        <v>4613</v>
      </c>
      <c r="E262" s="57" t="s">
        <v>4614</v>
      </c>
      <c r="F262" s="57" t="s">
        <v>13455</v>
      </c>
      <c r="G262" s="57" t="s">
        <v>14522</v>
      </c>
      <c r="H262" s="57" t="s">
        <v>151</v>
      </c>
      <c r="I262">
        <v>1.5</v>
      </c>
      <c r="J262">
        <v>6.5</v>
      </c>
      <c r="K262" s="58">
        <v>0</v>
      </c>
      <c r="L262" s="58" t="s">
        <v>290</v>
      </c>
      <c r="M262" s="58" t="s">
        <v>290</v>
      </c>
      <c r="N262" s="58" t="s">
        <v>290</v>
      </c>
      <c r="O262" s="58" t="s">
        <v>290</v>
      </c>
      <c r="P262" s="58" t="s">
        <v>290</v>
      </c>
      <c r="Q262" s="58" t="s">
        <v>290</v>
      </c>
      <c r="R262" s="58" t="s">
        <v>290</v>
      </c>
      <c r="S262" s="58" t="s">
        <v>290</v>
      </c>
      <c r="T262" s="58" t="s">
        <v>290</v>
      </c>
      <c r="U262" s="58" t="s">
        <v>290</v>
      </c>
      <c r="V262" s="58" t="s">
        <v>290</v>
      </c>
      <c r="W262" s="58" t="s">
        <v>290</v>
      </c>
      <c r="X262" s="58" t="s">
        <v>290</v>
      </c>
      <c r="Y262" s="58">
        <v>0</v>
      </c>
      <c r="Z262" s="58">
        <v>0</v>
      </c>
      <c r="AA262" s="58">
        <v>28</v>
      </c>
      <c r="AB262" s="58">
        <v>31</v>
      </c>
      <c r="AC262" s="58">
        <v>0</v>
      </c>
      <c r="AD262" s="58">
        <v>0</v>
      </c>
      <c r="AE262" s="58">
        <v>0</v>
      </c>
      <c r="AF262" s="58" t="s">
        <v>290</v>
      </c>
      <c r="AG262" s="58">
        <v>0</v>
      </c>
      <c r="AH262" s="58">
        <v>58</v>
      </c>
      <c r="AI262" s="58">
        <v>0</v>
      </c>
      <c r="AJ262" s="58">
        <v>43</v>
      </c>
      <c r="AK262" s="58">
        <v>16</v>
      </c>
      <c r="AL262">
        <v>59</v>
      </c>
      <c r="AM262" t="b">
        <f>IFERROR(MATCH('2017'!A262, '2018'!A:A, 0) &gt;0, FALSE)</f>
        <v>0</v>
      </c>
    </row>
    <row r="263" spans="1:39">
      <c r="A263" s="57" t="s">
        <v>1579</v>
      </c>
      <c r="B263" s="57" t="s">
        <v>1366</v>
      </c>
      <c r="C263" s="57" t="s">
        <v>14523</v>
      </c>
      <c r="D263" s="57" t="s">
        <v>1581</v>
      </c>
      <c r="E263" s="57" t="s">
        <v>1582</v>
      </c>
      <c r="F263" s="57" t="s">
        <v>11940</v>
      </c>
      <c r="G263" s="57" t="s">
        <v>14524</v>
      </c>
      <c r="H263" s="57" t="s">
        <v>152</v>
      </c>
      <c r="I263">
        <v>0.1</v>
      </c>
      <c r="J263">
        <v>9.5</v>
      </c>
      <c r="K263" s="58">
        <v>0</v>
      </c>
      <c r="L263" s="58">
        <v>21</v>
      </c>
      <c r="M263" s="58">
        <v>18</v>
      </c>
      <c r="N263" s="58">
        <v>19</v>
      </c>
      <c r="O263" s="58">
        <v>16</v>
      </c>
      <c r="P263" s="58">
        <v>17</v>
      </c>
      <c r="Q263" s="58">
        <v>16</v>
      </c>
      <c r="R263" s="58">
        <v>12</v>
      </c>
      <c r="S263" s="58">
        <v>13</v>
      </c>
      <c r="T263" s="58">
        <v>17</v>
      </c>
      <c r="U263" s="58">
        <v>0</v>
      </c>
      <c r="V263" s="58">
        <v>0</v>
      </c>
      <c r="W263" s="58">
        <v>0</v>
      </c>
      <c r="X263" s="58">
        <v>0</v>
      </c>
      <c r="Y263" s="58">
        <v>0</v>
      </c>
      <c r="Z263" s="58">
        <v>0</v>
      </c>
      <c r="AA263" s="58">
        <v>65</v>
      </c>
      <c r="AB263" s="58">
        <v>84</v>
      </c>
      <c r="AC263" s="58">
        <v>0</v>
      </c>
      <c r="AD263" s="58">
        <v>0</v>
      </c>
      <c r="AE263" s="58">
        <v>0</v>
      </c>
      <c r="AF263" s="58">
        <v>0</v>
      </c>
      <c r="AG263" s="58">
        <v>0</v>
      </c>
      <c r="AH263" s="58">
        <v>149</v>
      </c>
      <c r="AI263" s="58">
        <v>0</v>
      </c>
      <c r="AJ263" s="58">
        <v>149</v>
      </c>
      <c r="AK263" s="58">
        <v>0</v>
      </c>
      <c r="AL263">
        <v>149</v>
      </c>
      <c r="AM263" t="b">
        <f>IFERROR(MATCH('2017'!A263, '2018'!A:A, 0) &gt;0, FALSE)</f>
        <v>1</v>
      </c>
    </row>
    <row r="264" spans="1:39">
      <c r="A264" s="57" t="s">
        <v>1584</v>
      </c>
      <c r="B264" s="57" t="s">
        <v>1585</v>
      </c>
      <c r="C264" s="57" t="s">
        <v>14525</v>
      </c>
      <c r="D264" s="57" t="s">
        <v>1587</v>
      </c>
      <c r="E264" s="57" t="s">
        <v>1588</v>
      </c>
      <c r="F264" s="57" t="s">
        <v>11941</v>
      </c>
      <c r="G264" s="57" t="s">
        <v>14526</v>
      </c>
      <c r="H264" s="57" t="s">
        <v>152</v>
      </c>
      <c r="I264">
        <v>0.1</v>
      </c>
      <c r="J264">
        <v>0.6</v>
      </c>
      <c r="K264" s="58">
        <v>35</v>
      </c>
      <c r="L264" s="58">
        <v>10</v>
      </c>
      <c r="M264" s="58">
        <v>14</v>
      </c>
      <c r="N264" s="58">
        <v>12</v>
      </c>
      <c r="O264" s="58" t="s">
        <v>290</v>
      </c>
      <c r="P264" s="58" t="s">
        <v>290</v>
      </c>
      <c r="Q264" s="58">
        <v>13</v>
      </c>
      <c r="R264" s="58" t="s">
        <v>290</v>
      </c>
      <c r="S264" s="58" t="s">
        <v>290</v>
      </c>
      <c r="T264" s="58" t="s">
        <v>290</v>
      </c>
      <c r="U264" s="58">
        <v>0</v>
      </c>
      <c r="V264" s="58">
        <v>0</v>
      </c>
      <c r="W264" s="58">
        <v>0</v>
      </c>
      <c r="X264" s="58">
        <v>0</v>
      </c>
      <c r="Y264" s="58">
        <v>0</v>
      </c>
      <c r="Z264" s="58">
        <v>0</v>
      </c>
      <c r="AA264" s="58">
        <v>53</v>
      </c>
      <c r="AB264" s="58">
        <v>62</v>
      </c>
      <c r="AC264" s="58">
        <v>0</v>
      </c>
      <c r="AD264" s="58">
        <v>0</v>
      </c>
      <c r="AE264" s="58" t="s">
        <v>290</v>
      </c>
      <c r="AF264" s="58">
        <v>0</v>
      </c>
      <c r="AG264" s="58">
        <v>0</v>
      </c>
      <c r="AH264" s="58">
        <v>114</v>
      </c>
      <c r="AI264" s="58">
        <v>0</v>
      </c>
      <c r="AJ264" s="58">
        <v>115</v>
      </c>
      <c r="AK264" s="58">
        <v>0</v>
      </c>
      <c r="AL264">
        <v>115</v>
      </c>
      <c r="AM264" t="b">
        <f>IFERROR(MATCH('2017'!A264, '2018'!A:A, 0) &gt;0, FALSE)</f>
        <v>1</v>
      </c>
    </row>
    <row r="265" spans="1:39">
      <c r="A265" s="57" t="s">
        <v>1590</v>
      </c>
      <c r="B265" s="57" t="s">
        <v>1591</v>
      </c>
      <c r="C265" s="57" t="s">
        <v>8712</v>
      </c>
      <c r="D265" s="57" t="s">
        <v>1594</v>
      </c>
      <c r="E265" s="57" t="s">
        <v>1595</v>
      </c>
      <c r="F265" s="57" t="s">
        <v>13456</v>
      </c>
      <c r="G265" s="57" t="s">
        <v>14527</v>
      </c>
      <c r="H265" s="57" t="s">
        <v>152</v>
      </c>
      <c r="I265">
        <v>0.1</v>
      </c>
      <c r="J265">
        <v>0.8</v>
      </c>
      <c r="K265" s="58">
        <v>0</v>
      </c>
      <c r="L265" s="58" t="s">
        <v>290</v>
      </c>
      <c r="M265" s="58" t="s">
        <v>290</v>
      </c>
      <c r="N265" s="58" t="s">
        <v>290</v>
      </c>
      <c r="O265" s="58" t="s">
        <v>290</v>
      </c>
      <c r="P265" s="58" t="s">
        <v>290</v>
      </c>
      <c r="Q265" s="58" t="s">
        <v>290</v>
      </c>
      <c r="R265" s="58" t="s">
        <v>290</v>
      </c>
      <c r="S265" s="58" t="s">
        <v>290</v>
      </c>
      <c r="T265" s="58" t="s">
        <v>290</v>
      </c>
      <c r="U265" s="58" t="s">
        <v>290</v>
      </c>
      <c r="V265" s="58" t="s">
        <v>290</v>
      </c>
      <c r="W265" s="58" t="s">
        <v>290</v>
      </c>
      <c r="X265" s="58" t="s">
        <v>290</v>
      </c>
      <c r="Y265" s="58">
        <v>0</v>
      </c>
      <c r="Z265" s="58">
        <v>0</v>
      </c>
      <c r="AA265" s="58">
        <v>33</v>
      </c>
      <c r="AB265" s="58">
        <v>35</v>
      </c>
      <c r="AC265" s="58">
        <v>0</v>
      </c>
      <c r="AD265" s="58" t="s">
        <v>290</v>
      </c>
      <c r="AE265" s="58">
        <v>0</v>
      </c>
      <c r="AF265" s="58" t="s">
        <v>290</v>
      </c>
      <c r="AG265" s="58">
        <v>0</v>
      </c>
      <c r="AH265" s="58">
        <v>58</v>
      </c>
      <c r="AI265" s="58">
        <v>0</v>
      </c>
      <c r="AJ265" s="58">
        <v>53</v>
      </c>
      <c r="AK265" s="58">
        <v>15</v>
      </c>
      <c r="AL265">
        <v>68</v>
      </c>
      <c r="AM265" t="b">
        <f>IFERROR(MATCH('2017'!A265, '2018'!A:A, 0) &gt;0, FALSE)</f>
        <v>1</v>
      </c>
    </row>
    <row r="266" spans="1:39">
      <c r="A266" s="57" t="s">
        <v>1604</v>
      </c>
      <c r="B266" s="57" t="s">
        <v>1605</v>
      </c>
      <c r="C266" s="57" t="s">
        <v>5671</v>
      </c>
      <c r="D266" s="57" t="s">
        <v>1608</v>
      </c>
      <c r="E266" s="57" t="s">
        <v>1609</v>
      </c>
      <c r="F266" s="57" t="s">
        <v>11942</v>
      </c>
      <c r="G266" s="57" t="s">
        <v>14528</v>
      </c>
      <c r="H266" s="57" t="s">
        <v>153</v>
      </c>
      <c r="I266">
        <v>0.1</v>
      </c>
      <c r="J266">
        <v>0.9</v>
      </c>
      <c r="K266" s="58">
        <v>0</v>
      </c>
      <c r="L266" s="58">
        <v>19</v>
      </c>
      <c r="M266" s="58">
        <v>23</v>
      </c>
      <c r="N266" s="58">
        <v>15</v>
      </c>
      <c r="O266" s="58">
        <v>17</v>
      </c>
      <c r="P266" s="58">
        <v>19</v>
      </c>
      <c r="Q266" s="58">
        <v>24</v>
      </c>
      <c r="R266" s="58">
        <v>11</v>
      </c>
      <c r="S266" s="58">
        <v>10</v>
      </c>
      <c r="T266" s="58">
        <v>11</v>
      </c>
      <c r="U266" s="58">
        <v>0</v>
      </c>
      <c r="V266" s="58">
        <v>0</v>
      </c>
      <c r="W266" s="58">
        <v>0</v>
      </c>
      <c r="X266" s="58">
        <v>0</v>
      </c>
      <c r="Y266" s="58">
        <v>0</v>
      </c>
      <c r="Z266" s="58">
        <v>0</v>
      </c>
      <c r="AA266" s="58">
        <v>79</v>
      </c>
      <c r="AB266" s="58">
        <v>70</v>
      </c>
      <c r="AC266" s="58">
        <v>0</v>
      </c>
      <c r="AD266" s="58">
        <v>0</v>
      </c>
      <c r="AE266" s="58">
        <v>0</v>
      </c>
      <c r="AF266" s="58">
        <v>0</v>
      </c>
      <c r="AG266" s="58">
        <v>0</v>
      </c>
      <c r="AH266" s="58">
        <v>149</v>
      </c>
      <c r="AI266" s="58">
        <v>0</v>
      </c>
      <c r="AJ266" s="58">
        <v>149</v>
      </c>
      <c r="AK266" s="58">
        <v>0</v>
      </c>
      <c r="AL266">
        <v>149</v>
      </c>
      <c r="AM266" t="b">
        <f>IFERROR(MATCH('2017'!A266, '2018'!A:A, 0) &gt;0, FALSE)</f>
        <v>1</v>
      </c>
    </row>
    <row r="267" spans="1:39">
      <c r="A267" s="57" t="s">
        <v>1611</v>
      </c>
      <c r="B267" s="57" t="s">
        <v>1612</v>
      </c>
      <c r="C267" s="57" t="s">
        <v>14529</v>
      </c>
      <c r="D267" s="57" t="s">
        <v>1614</v>
      </c>
      <c r="E267" s="57" t="s">
        <v>1615</v>
      </c>
      <c r="F267" s="57" t="s">
        <v>11943</v>
      </c>
      <c r="G267" s="57" t="s">
        <v>14530</v>
      </c>
      <c r="H267" s="57" t="s">
        <v>154</v>
      </c>
      <c r="I267">
        <v>0.2</v>
      </c>
      <c r="J267">
        <v>1.6</v>
      </c>
      <c r="K267" s="58">
        <v>36</v>
      </c>
      <c r="L267" s="58">
        <v>22</v>
      </c>
      <c r="M267" s="58">
        <v>25</v>
      </c>
      <c r="N267" s="58">
        <v>24</v>
      </c>
      <c r="O267" s="58">
        <v>25</v>
      </c>
      <c r="P267" s="58">
        <v>17</v>
      </c>
      <c r="Q267" s="58">
        <v>19</v>
      </c>
      <c r="R267" s="58">
        <v>33</v>
      </c>
      <c r="S267" s="58">
        <v>22</v>
      </c>
      <c r="T267" s="58">
        <v>13</v>
      </c>
      <c r="U267" s="58">
        <v>0</v>
      </c>
      <c r="V267" s="58">
        <v>0</v>
      </c>
      <c r="W267" s="58">
        <v>0</v>
      </c>
      <c r="X267" s="58">
        <v>0</v>
      </c>
      <c r="Y267" s="58">
        <v>14</v>
      </c>
      <c r="Z267" s="58">
        <v>0</v>
      </c>
      <c r="AA267" s="58">
        <v>116</v>
      </c>
      <c r="AB267" s="58">
        <v>134</v>
      </c>
      <c r="AC267" s="58">
        <v>0</v>
      </c>
      <c r="AD267" s="58" t="s">
        <v>290</v>
      </c>
      <c r="AE267" s="58">
        <v>0</v>
      </c>
      <c r="AF267" s="58" t="s">
        <v>290</v>
      </c>
      <c r="AG267" s="58">
        <v>0</v>
      </c>
      <c r="AH267" s="58">
        <v>230</v>
      </c>
      <c r="AI267" s="58">
        <v>11</v>
      </c>
      <c r="AJ267" s="58">
        <v>250</v>
      </c>
      <c r="AK267" s="58">
        <v>0</v>
      </c>
      <c r="AL267">
        <v>250</v>
      </c>
      <c r="AM267" t="b">
        <f>IFERROR(MATCH('2017'!A267, '2018'!A:A, 0) &gt;0, FALSE)</f>
        <v>1</v>
      </c>
    </row>
    <row r="268" spans="1:39">
      <c r="A268" s="57" t="s">
        <v>1617</v>
      </c>
      <c r="B268" s="57" t="s">
        <v>1618</v>
      </c>
      <c r="C268" s="57" t="s">
        <v>14531</v>
      </c>
      <c r="D268" s="57" t="s">
        <v>1621</v>
      </c>
      <c r="E268" s="57" t="s">
        <v>1622</v>
      </c>
      <c r="F268" s="57" t="s">
        <v>11944</v>
      </c>
      <c r="G268" s="57" t="s">
        <v>14532</v>
      </c>
      <c r="H268" s="57" t="s">
        <v>155</v>
      </c>
      <c r="I268">
        <v>2.8</v>
      </c>
      <c r="J268">
        <v>28.1</v>
      </c>
      <c r="K268" s="58">
        <v>0</v>
      </c>
      <c r="L268" s="58">
        <v>0</v>
      </c>
      <c r="M268" s="58">
        <v>0</v>
      </c>
      <c r="N268" s="58">
        <v>0</v>
      </c>
      <c r="O268" s="58">
        <v>0</v>
      </c>
      <c r="P268" s="58">
        <v>0</v>
      </c>
      <c r="Q268" s="58">
        <v>0</v>
      </c>
      <c r="R268" s="58">
        <v>0</v>
      </c>
      <c r="S268" s="58">
        <v>0</v>
      </c>
      <c r="T268" s="58">
        <v>0</v>
      </c>
      <c r="U268" s="58">
        <v>111</v>
      </c>
      <c r="V268" s="58">
        <v>94</v>
      </c>
      <c r="W268" s="58">
        <v>94</v>
      </c>
      <c r="X268" s="58">
        <v>119</v>
      </c>
      <c r="Y268" s="58">
        <v>0</v>
      </c>
      <c r="Z268" s="58">
        <v>0</v>
      </c>
      <c r="AA268" s="58">
        <v>214</v>
      </c>
      <c r="AB268" s="58">
        <v>204</v>
      </c>
      <c r="AC268" s="58" t="s">
        <v>290</v>
      </c>
      <c r="AD268" s="58">
        <v>14</v>
      </c>
      <c r="AE268" s="58" t="s">
        <v>290</v>
      </c>
      <c r="AF268" s="58" t="s">
        <v>290</v>
      </c>
      <c r="AG268" s="58">
        <v>0</v>
      </c>
      <c r="AH268" s="58">
        <v>387</v>
      </c>
      <c r="AI268" s="58" t="s">
        <v>290</v>
      </c>
      <c r="AJ268" s="58">
        <v>0</v>
      </c>
      <c r="AK268" s="58">
        <v>418</v>
      </c>
      <c r="AL268">
        <v>418</v>
      </c>
      <c r="AM268" t="b">
        <f>IFERROR(MATCH('2017'!A268, '2018'!A:A, 0) &gt;0, FALSE)</f>
        <v>1</v>
      </c>
    </row>
    <row r="269" spans="1:39">
      <c r="A269" s="57" t="s">
        <v>1624</v>
      </c>
      <c r="B269" s="57" t="s">
        <v>1625</v>
      </c>
      <c r="C269" s="57" t="s">
        <v>8730</v>
      </c>
      <c r="D269" s="57" t="s">
        <v>1628</v>
      </c>
      <c r="E269" s="57" t="s">
        <v>1622</v>
      </c>
      <c r="F269" s="57" t="s">
        <v>11945</v>
      </c>
      <c r="G269" s="57" t="s">
        <v>14533</v>
      </c>
      <c r="H269" s="57" t="s">
        <v>155</v>
      </c>
      <c r="I269">
        <v>0.1</v>
      </c>
      <c r="J269">
        <v>2.2999999999999998</v>
      </c>
      <c r="K269" s="58">
        <v>42</v>
      </c>
      <c r="L269" s="58">
        <v>28</v>
      </c>
      <c r="M269" s="58">
        <v>15</v>
      </c>
      <c r="N269" s="58">
        <v>19</v>
      </c>
      <c r="O269" s="58">
        <v>13</v>
      </c>
      <c r="P269" s="58">
        <v>27</v>
      </c>
      <c r="Q269" s="58">
        <v>27</v>
      </c>
      <c r="R269" s="58">
        <v>34</v>
      </c>
      <c r="S269" s="58">
        <v>25</v>
      </c>
      <c r="T269" s="58">
        <v>30</v>
      </c>
      <c r="U269" s="58">
        <v>0</v>
      </c>
      <c r="V269" s="58">
        <v>0</v>
      </c>
      <c r="W269" s="58">
        <v>0</v>
      </c>
      <c r="X269" s="58">
        <v>0</v>
      </c>
      <c r="Y269" s="58">
        <v>31</v>
      </c>
      <c r="Z269" s="58">
        <v>0</v>
      </c>
      <c r="AA269" s="58">
        <v>137</v>
      </c>
      <c r="AB269" s="58">
        <v>154</v>
      </c>
      <c r="AC269" s="58">
        <v>0</v>
      </c>
      <c r="AD269" s="58">
        <v>0</v>
      </c>
      <c r="AE269" s="58">
        <v>0</v>
      </c>
      <c r="AF269" s="58">
        <v>0</v>
      </c>
      <c r="AG269" s="58">
        <v>0</v>
      </c>
      <c r="AH269" s="58">
        <v>286</v>
      </c>
      <c r="AI269" s="58" t="s">
        <v>290</v>
      </c>
      <c r="AJ269" s="58">
        <v>291</v>
      </c>
      <c r="AK269" s="58">
        <v>0</v>
      </c>
      <c r="AL269">
        <v>291</v>
      </c>
      <c r="AM269" t="b">
        <f>IFERROR(MATCH('2017'!A269, '2018'!A:A, 0) &gt;0, FALSE)</f>
        <v>1</v>
      </c>
    </row>
    <row r="270" spans="1:39">
      <c r="A270" s="57" t="s">
        <v>1629</v>
      </c>
      <c r="B270" s="57" t="s">
        <v>1585</v>
      </c>
      <c r="C270" s="57" t="s">
        <v>5683</v>
      </c>
      <c r="D270" s="57" t="s">
        <v>1631</v>
      </c>
      <c r="E270" s="57" t="s">
        <v>1632</v>
      </c>
      <c r="F270" s="57" t="s">
        <v>11946</v>
      </c>
      <c r="G270" s="57" t="s">
        <v>14534</v>
      </c>
      <c r="H270" s="57" t="s">
        <v>155</v>
      </c>
      <c r="I270">
        <v>0.1</v>
      </c>
      <c r="J270">
        <v>5.5</v>
      </c>
      <c r="K270" s="58">
        <v>11</v>
      </c>
      <c r="L270" s="58">
        <v>11</v>
      </c>
      <c r="M270" s="58" t="s">
        <v>290</v>
      </c>
      <c r="N270" s="58" t="s">
        <v>290</v>
      </c>
      <c r="O270" s="58">
        <v>10</v>
      </c>
      <c r="P270" s="58" t="s">
        <v>290</v>
      </c>
      <c r="Q270" s="58">
        <v>10</v>
      </c>
      <c r="R270" s="58" t="s">
        <v>290</v>
      </c>
      <c r="S270" s="58" t="s">
        <v>290</v>
      </c>
      <c r="T270" s="58">
        <v>12</v>
      </c>
      <c r="U270" s="58">
        <v>0</v>
      </c>
      <c r="V270" s="58">
        <v>0</v>
      </c>
      <c r="W270" s="58">
        <v>0</v>
      </c>
      <c r="X270" s="58">
        <v>0</v>
      </c>
      <c r="Y270" s="58">
        <v>0</v>
      </c>
      <c r="Z270" s="58">
        <v>0</v>
      </c>
      <c r="AA270" s="58">
        <v>41</v>
      </c>
      <c r="AB270" s="58">
        <v>46</v>
      </c>
      <c r="AC270" s="58">
        <v>0</v>
      </c>
      <c r="AD270" s="58" t="s">
        <v>290</v>
      </c>
      <c r="AE270" s="58" t="s">
        <v>290</v>
      </c>
      <c r="AF270" s="58">
        <v>0</v>
      </c>
      <c r="AG270" s="58">
        <v>0</v>
      </c>
      <c r="AH270" s="58">
        <v>82</v>
      </c>
      <c r="AI270" s="58" t="s">
        <v>290</v>
      </c>
      <c r="AJ270" s="58">
        <v>87</v>
      </c>
      <c r="AK270" s="58">
        <v>0</v>
      </c>
      <c r="AL270">
        <v>87</v>
      </c>
      <c r="AM270" t="b">
        <f>IFERROR(MATCH('2017'!A270, '2018'!A:A, 0) &gt;0, FALSE)</f>
        <v>1</v>
      </c>
    </row>
    <row r="271" spans="1:39">
      <c r="A271" s="57" t="s">
        <v>1634</v>
      </c>
      <c r="B271" s="57" t="s">
        <v>1635</v>
      </c>
      <c r="C271" s="57" t="s">
        <v>14535</v>
      </c>
      <c r="D271" s="57" t="s">
        <v>1638</v>
      </c>
      <c r="E271" s="57" t="s">
        <v>1639</v>
      </c>
      <c r="F271" s="57" t="s">
        <v>11947</v>
      </c>
      <c r="G271" s="57" t="s">
        <v>14536</v>
      </c>
      <c r="H271" s="57" t="s">
        <v>155</v>
      </c>
      <c r="I271">
        <v>1.3</v>
      </c>
      <c r="J271">
        <v>8.6999999999999993</v>
      </c>
      <c r="K271" s="58">
        <v>0</v>
      </c>
      <c r="L271" s="58">
        <v>0</v>
      </c>
      <c r="M271" s="58">
        <v>0</v>
      </c>
      <c r="N271" s="58">
        <v>0</v>
      </c>
      <c r="O271" s="58">
        <v>0</v>
      </c>
      <c r="P271" s="58">
        <v>0</v>
      </c>
      <c r="Q271" s="58">
        <v>0</v>
      </c>
      <c r="R271" s="58">
        <v>0</v>
      </c>
      <c r="S271" s="58">
        <v>0</v>
      </c>
      <c r="T271" s="58">
        <v>0</v>
      </c>
      <c r="U271" s="58">
        <v>34</v>
      </c>
      <c r="V271" s="58">
        <v>25</v>
      </c>
      <c r="W271" s="58">
        <v>32</v>
      </c>
      <c r="X271" s="58">
        <v>24</v>
      </c>
      <c r="Y271" s="58">
        <v>0</v>
      </c>
      <c r="Z271" s="58">
        <v>0</v>
      </c>
      <c r="AA271" s="58">
        <v>59</v>
      </c>
      <c r="AB271" s="58">
        <v>56</v>
      </c>
      <c r="AC271" s="58">
        <v>0</v>
      </c>
      <c r="AD271" s="58" t="s">
        <v>290</v>
      </c>
      <c r="AE271" s="58">
        <v>0</v>
      </c>
      <c r="AF271" s="58" t="s">
        <v>290</v>
      </c>
      <c r="AG271" s="58">
        <v>0</v>
      </c>
      <c r="AH271" s="58">
        <v>111</v>
      </c>
      <c r="AI271" s="58" t="s">
        <v>290</v>
      </c>
      <c r="AJ271" s="58">
        <v>0</v>
      </c>
      <c r="AK271" s="58">
        <v>115</v>
      </c>
      <c r="AL271">
        <v>115</v>
      </c>
      <c r="AM271" t="b">
        <f>IFERROR(MATCH('2017'!A271, '2018'!A:A, 0) &gt;0, FALSE)</f>
        <v>1</v>
      </c>
    </row>
    <row r="272" spans="1:39">
      <c r="A272" s="57" t="s">
        <v>1641</v>
      </c>
      <c r="B272" s="57" t="s">
        <v>1642</v>
      </c>
      <c r="C272" s="57" t="s">
        <v>10046</v>
      </c>
      <c r="D272" s="57" t="s">
        <v>1645</v>
      </c>
      <c r="E272" s="57" t="s">
        <v>1646</v>
      </c>
      <c r="F272" s="57" t="s">
        <v>12580</v>
      </c>
      <c r="G272" s="57" t="s">
        <v>14537</v>
      </c>
      <c r="H272" s="57" t="s">
        <v>156</v>
      </c>
      <c r="I272">
        <v>0.1</v>
      </c>
      <c r="J272">
        <v>1</v>
      </c>
      <c r="K272" s="58">
        <v>17</v>
      </c>
      <c r="L272" s="58">
        <v>10</v>
      </c>
      <c r="M272" s="58">
        <v>10</v>
      </c>
      <c r="N272" s="58">
        <v>14</v>
      </c>
      <c r="O272" s="58">
        <v>12</v>
      </c>
      <c r="P272" s="58">
        <v>12</v>
      </c>
      <c r="Q272" s="58" t="s">
        <v>290</v>
      </c>
      <c r="R272" s="58">
        <v>19</v>
      </c>
      <c r="S272" s="58">
        <v>14</v>
      </c>
      <c r="T272" s="58" t="s">
        <v>290</v>
      </c>
      <c r="U272" s="58">
        <v>0</v>
      </c>
      <c r="V272" s="58">
        <v>0</v>
      </c>
      <c r="W272" s="58">
        <v>0</v>
      </c>
      <c r="X272" s="58">
        <v>0</v>
      </c>
      <c r="Y272" s="58">
        <v>0</v>
      </c>
      <c r="Z272" s="58">
        <v>0</v>
      </c>
      <c r="AA272" s="58">
        <v>63</v>
      </c>
      <c r="AB272" s="58">
        <v>63</v>
      </c>
      <c r="AC272" s="58">
        <v>0</v>
      </c>
      <c r="AD272" s="58">
        <v>10</v>
      </c>
      <c r="AE272" s="58" t="s">
        <v>290</v>
      </c>
      <c r="AF272" s="58" t="s">
        <v>290</v>
      </c>
      <c r="AG272" s="58">
        <v>0</v>
      </c>
      <c r="AH272" s="58">
        <v>102</v>
      </c>
      <c r="AI272" s="58" t="s">
        <v>290</v>
      </c>
      <c r="AJ272" s="58">
        <v>126</v>
      </c>
      <c r="AK272" s="58">
        <v>0</v>
      </c>
      <c r="AL272">
        <v>126</v>
      </c>
      <c r="AM272" t="b">
        <f>IFERROR(MATCH('2017'!A272, '2018'!A:A, 0) &gt;0, FALSE)</f>
        <v>1</v>
      </c>
    </row>
    <row r="273" spans="1:39">
      <c r="A273" s="57" t="s">
        <v>1648</v>
      </c>
      <c r="B273" s="57" t="s">
        <v>1649</v>
      </c>
      <c r="C273" s="57" t="s">
        <v>13457</v>
      </c>
      <c r="D273" s="57" t="s">
        <v>1652</v>
      </c>
      <c r="E273" s="57" t="s">
        <v>1646</v>
      </c>
      <c r="F273" s="57" t="s">
        <v>12582</v>
      </c>
      <c r="G273" s="57" t="s">
        <v>14538</v>
      </c>
      <c r="H273" s="57" t="s">
        <v>156</v>
      </c>
      <c r="I273">
        <v>0.1</v>
      </c>
      <c r="J273">
        <v>0.1</v>
      </c>
      <c r="K273" s="58" t="s">
        <v>290</v>
      </c>
      <c r="L273" s="58">
        <v>0</v>
      </c>
      <c r="M273" s="58">
        <v>0</v>
      </c>
      <c r="N273" s="58">
        <v>0</v>
      </c>
      <c r="O273" s="58" t="s">
        <v>290</v>
      </c>
      <c r="P273" s="58" t="s">
        <v>290</v>
      </c>
      <c r="Q273" s="58" t="s">
        <v>290</v>
      </c>
      <c r="R273" s="58" t="s">
        <v>290</v>
      </c>
      <c r="S273" s="58">
        <v>0</v>
      </c>
      <c r="T273" s="58" t="s">
        <v>290</v>
      </c>
      <c r="U273" s="58" t="s">
        <v>290</v>
      </c>
      <c r="V273" s="58" t="s">
        <v>290</v>
      </c>
      <c r="W273" s="58" t="s">
        <v>290</v>
      </c>
      <c r="X273" s="58">
        <v>0</v>
      </c>
      <c r="Y273" s="58">
        <v>0</v>
      </c>
      <c r="Z273" s="58">
        <v>0</v>
      </c>
      <c r="AA273" s="58" t="s">
        <v>290</v>
      </c>
      <c r="AB273" s="58">
        <v>14</v>
      </c>
      <c r="AC273" s="58">
        <v>0</v>
      </c>
      <c r="AD273" s="58">
        <v>0</v>
      </c>
      <c r="AE273" s="58">
        <v>0</v>
      </c>
      <c r="AF273" s="58">
        <v>0</v>
      </c>
      <c r="AG273" s="58">
        <v>0</v>
      </c>
      <c r="AH273" s="58">
        <v>16</v>
      </c>
      <c r="AI273" s="58" t="s">
        <v>290</v>
      </c>
      <c r="AJ273" s="58">
        <v>14</v>
      </c>
      <c r="AK273" s="58" t="s">
        <v>290</v>
      </c>
      <c r="AL273">
        <v>17</v>
      </c>
      <c r="AM273" t="b">
        <f>IFERROR(MATCH('2017'!A273, '2018'!A:A, 0) &gt;0, FALSE)</f>
        <v>0</v>
      </c>
    </row>
    <row r="274" spans="1:39">
      <c r="A274" s="57" t="s">
        <v>1653</v>
      </c>
      <c r="B274" s="57" t="s">
        <v>319</v>
      </c>
      <c r="C274" s="57" t="s">
        <v>6677</v>
      </c>
      <c r="D274" s="57" t="s">
        <v>1654</v>
      </c>
      <c r="E274" s="57" t="s">
        <v>1639</v>
      </c>
      <c r="F274" s="57" t="s">
        <v>11948</v>
      </c>
      <c r="G274" s="57" t="s">
        <v>14539</v>
      </c>
      <c r="H274" s="57" t="s">
        <v>157</v>
      </c>
      <c r="I274">
        <v>0.1</v>
      </c>
      <c r="J274">
        <v>0.5</v>
      </c>
      <c r="K274" s="58">
        <v>11</v>
      </c>
      <c r="L274" s="58" t="s">
        <v>290</v>
      </c>
      <c r="M274" s="58" t="s">
        <v>290</v>
      </c>
      <c r="N274" s="58">
        <v>10</v>
      </c>
      <c r="O274" s="58" t="s">
        <v>290</v>
      </c>
      <c r="P274" s="58" t="s">
        <v>290</v>
      </c>
      <c r="Q274" s="58">
        <v>11</v>
      </c>
      <c r="R274" s="58" t="s">
        <v>290</v>
      </c>
      <c r="S274" s="58" t="s">
        <v>290</v>
      </c>
      <c r="T274" s="58">
        <v>13</v>
      </c>
      <c r="U274" s="58">
        <v>0</v>
      </c>
      <c r="V274" s="58">
        <v>0</v>
      </c>
      <c r="W274" s="58">
        <v>0</v>
      </c>
      <c r="X274" s="58">
        <v>0</v>
      </c>
      <c r="Y274" s="58">
        <v>0</v>
      </c>
      <c r="Z274" s="58">
        <v>0</v>
      </c>
      <c r="AA274" s="58">
        <v>43</v>
      </c>
      <c r="AB274" s="58">
        <v>40</v>
      </c>
      <c r="AC274" s="58">
        <v>0</v>
      </c>
      <c r="AD274" s="58" t="s">
        <v>290</v>
      </c>
      <c r="AE274" s="58" t="s">
        <v>290</v>
      </c>
      <c r="AF274" s="58" t="s">
        <v>290</v>
      </c>
      <c r="AG274" s="58">
        <v>0</v>
      </c>
      <c r="AH274" s="58">
        <v>72</v>
      </c>
      <c r="AI274" s="58" t="s">
        <v>290</v>
      </c>
      <c r="AJ274" s="58">
        <v>83</v>
      </c>
      <c r="AK274" s="58">
        <v>0</v>
      </c>
      <c r="AL274">
        <v>83</v>
      </c>
      <c r="AM274" t="b">
        <f>IFERROR(MATCH('2017'!A274, '2018'!A:A, 0) &gt;0, FALSE)</f>
        <v>1</v>
      </c>
    </row>
    <row r="275" spans="1:39">
      <c r="A275" s="57" t="s">
        <v>1655</v>
      </c>
      <c r="B275" s="57" t="s">
        <v>1585</v>
      </c>
      <c r="C275" s="57" t="s">
        <v>13459</v>
      </c>
      <c r="D275" s="57" t="s">
        <v>1657</v>
      </c>
      <c r="E275" s="57" t="s">
        <v>1639</v>
      </c>
      <c r="F275" s="57" t="s">
        <v>11949</v>
      </c>
      <c r="G275" s="57" t="s">
        <v>14540</v>
      </c>
      <c r="H275" s="57" t="s">
        <v>157</v>
      </c>
      <c r="I275">
        <v>0.1</v>
      </c>
      <c r="J275">
        <v>0.9</v>
      </c>
      <c r="K275" s="58">
        <v>0</v>
      </c>
      <c r="L275" s="58" t="s">
        <v>290</v>
      </c>
      <c r="M275" s="58">
        <v>14</v>
      </c>
      <c r="N275" s="58">
        <v>12</v>
      </c>
      <c r="O275" s="58">
        <v>12</v>
      </c>
      <c r="P275" s="58">
        <v>16</v>
      </c>
      <c r="Q275" s="58">
        <v>14</v>
      </c>
      <c r="R275" s="58">
        <v>10</v>
      </c>
      <c r="S275" s="58">
        <v>11</v>
      </c>
      <c r="T275" s="58">
        <v>17</v>
      </c>
      <c r="U275" s="58">
        <v>0</v>
      </c>
      <c r="V275" s="58">
        <v>0</v>
      </c>
      <c r="W275" s="58">
        <v>0</v>
      </c>
      <c r="X275" s="58">
        <v>0</v>
      </c>
      <c r="Y275" s="58">
        <v>0</v>
      </c>
      <c r="Z275" s="58">
        <v>0</v>
      </c>
      <c r="AA275" s="58">
        <v>58</v>
      </c>
      <c r="AB275" s="58">
        <v>57</v>
      </c>
      <c r="AC275" s="58">
        <v>0</v>
      </c>
      <c r="AD275" s="58" t="s">
        <v>290</v>
      </c>
      <c r="AE275" s="58">
        <v>0</v>
      </c>
      <c r="AF275" s="58" t="s">
        <v>290</v>
      </c>
      <c r="AG275" s="58">
        <v>0</v>
      </c>
      <c r="AH275" s="58">
        <v>109</v>
      </c>
      <c r="AI275" s="58" t="s">
        <v>290</v>
      </c>
      <c r="AJ275" s="58">
        <v>115</v>
      </c>
      <c r="AK275" s="58">
        <v>0</v>
      </c>
      <c r="AL275">
        <v>115</v>
      </c>
      <c r="AM275" t="b">
        <f>IFERROR(MATCH('2017'!A275, '2018'!A:A, 0) &gt;0, FALSE)</f>
        <v>0</v>
      </c>
    </row>
    <row r="276" spans="1:39">
      <c r="A276" s="57" t="s">
        <v>11950</v>
      </c>
      <c r="B276" s="57" t="s">
        <v>8744</v>
      </c>
      <c r="C276" s="57" t="s">
        <v>13460</v>
      </c>
      <c r="D276" s="57" t="s">
        <v>8747</v>
      </c>
      <c r="E276" s="57" t="s">
        <v>8748</v>
      </c>
      <c r="F276" s="57" t="s">
        <v>11951</v>
      </c>
      <c r="G276" s="57" t="s">
        <v>14541</v>
      </c>
      <c r="H276" s="57" t="s">
        <v>157</v>
      </c>
      <c r="I276">
        <v>0.2</v>
      </c>
      <c r="J276">
        <v>0.6</v>
      </c>
      <c r="K276" s="58" t="s">
        <v>290</v>
      </c>
      <c r="L276" s="58" t="s">
        <v>290</v>
      </c>
      <c r="M276" s="58" t="s">
        <v>290</v>
      </c>
      <c r="N276" s="58" t="s">
        <v>290</v>
      </c>
      <c r="O276" s="58" t="s">
        <v>290</v>
      </c>
      <c r="P276" s="58" t="s">
        <v>290</v>
      </c>
      <c r="Q276" s="58" t="s">
        <v>290</v>
      </c>
      <c r="R276" s="58" t="s">
        <v>290</v>
      </c>
      <c r="S276" s="58" t="s">
        <v>290</v>
      </c>
      <c r="T276" s="58" t="s">
        <v>290</v>
      </c>
      <c r="U276" s="58">
        <v>0</v>
      </c>
      <c r="V276" s="58">
        <v>0</v>
      </c>
      <c r="W276" s="58">
        <v>0</v>
      </c>
      <c r="X276" s="58">
        <v>0</v>
      </c>
      <c r="Y276" s="58">
        <v>0</v>
      </c>
      <c r="Z276" s="58">
        <v>0</v>
      </c>
      <c r="AA276" s="58">
        <v>26</v>
      </c>
      <c r="AB276" s="58">
        <v>15</v>
      </c>
      <c r="AC276" s="58">
        <v>0</v>
      </c>
      <c r="AD276" s="58">
        <v>0</v>
      </c>
      <c r="AE276" s="58">
        <v>0</v>
      </c>
      <c r="AF276" s="58">
        <v>0</v>
      </c>
      <c r="AG276" s="58">
        <v>0</v>
      </c>
      <c r="AH276" s="58">
        <v>36</v>
      </c>
      <c r="AI276" s="58" t="s">
        <v>290</v>
      </c>
      <c r="AJ276" s="58">
        <v>41</v>
      </c>
      <c r="AK276" s="58">
        <v>0</v>
      </c>
      <c r="AL276">
        <v>41</v>
      </c>
      <c r="AM276" t="b">
        <f>IFERROR(MATCH('2017'!A276, '2018'!A:A, 0) &gt;0, FALSE)</f>
        <v>1</v>
      </c>
    </row>
    <row r="277" spans="1:39">
      <c r="A277" s="57" t="s">
        <v>1662</v>
      </c>
      <c r="B277" s="57" t="s">
        <v>1663</v>
      </c>
      <c r="C277" s="57" t="s">
        <v>14542</v>
      </c>
      <c r="D277" s="57" t="s">
        <v>1666</v>
      </c>
      <c r="E277" s="57" t="s">
        <v>1667</v>
      </c>
      <c r="F277" s="57" t="s">
        <v>11953</v>
      </c>
      <c r="G277" s="57" t="s">
        <v>14543</v>
      </c>
      <c r="H277" s="57" t="s">
        <v>158</v>
      </c>
      <c r="I277">
        <v>0.5</v>
      </c>
      <c r="J277">
        <v>0.6</v>
      </c>
      <c r="K277" s="58">
        <v>28</v>
      </c>
      <c r="L277" s="58" t="s">
        <v>290</v>
      </c>
      <c r="M277" s="58" t="s">
        <v>290</v>
      </c>
      <c r="N277" s="58" t="s">
        <v>290</v>
      </c>
      <c r="O277" s="58" t="s">
        <v>290</v>
      </c>
      <c r="P277" s="58" t="s">
        <v>290</v>
      </c>
      <c r="Q277" s="58" t="s">
        <v>290</v>
      </c>
      <c r="R277" s="58" t="s">
        <v>290</v>
      </c>
      <c r="S277" s="58" t="s">
        <v>290</v>
      </c>
      <c r="T277" s="58" t="s">
        <v>290</v>
      </c>
      <c r="U277" s="58">
        <v>0</v>
      </c>
      <c r="V277" s="58">
        <v>0</v>
      </c>
      <c r="W277" s="58">
        <v>0</v>
      </c>
      <c r="X277" s="58">
        <v>0</v>
      </c>
      <c r="Y277" s="58" t="s">
        <v>290</v>
      </c>
      <c r="Z277" s="58">
        <v>0</v>
      </c>
      <c r="AA277" s="58">
        <v>45</v>
      </c>
      <c r="AB277" s="58">
        <v>31</v>
      </c>
      <c r="AC277" s="58">
        <v>0</v>
      </c>
      <c r="AD277" s="58">
        <v>0</v>
      </c>
      <c r="AE277" s="58">
        <v>0</v>
      </c>
      <c r="AF277" s="58">
        <v>0</v>
      </c>
      <c r="AG277" s="58">
        <v>0</v>
      </c>
      <c r="AH277" s="58">
        <v>76</v>
      </c>
      <c r="AI277" s="58">
        <v>0</v>
      </c>
      <c r="AJ277" s="58">
        <v>76</v>
      </c>
      <c r="AK277" s="58">
        <v>0</v>
      </c>
      <c r="AL277">
        <v>76</v>
      </c>
      <c r="AM277" t="b">
        <f>IFERROR(MATCH('2017'!A277, '2018'!A:A, 0) &gt;0, FALSE)</f>
        <v>1</v>
      </c>
    </row>
    <row r="278" spans="1:39">
      <c r="A278" s="57" t="s">
        <v>1669</v>
      </c>
      <c r="B278" s="57" t="s">
        <v>326</v>
      </c>
      <c r="C278" s="57" t="s">
        <v>13461</v>
      </c>
      <c r="D278" s="57" t="s">
        <v>1671</v>
      </c>
      <c r="E278" s="57" t="s">
        <v>1672</v>
      </c>
      <c r="F278" s="57" t="s">
        <v>11954</v>
      </c>
      <c r="G278" s="57" t="s">
        <v>14544</v>
      </c>
      <c r="H278" s="57" t="s">
        <v>158</v>
      </c>
      <c r="I278">
        <v>0.1</v>
      </c>
      <c r="J278">
        <v>6.5</v>
      </c>
      <c r="K278" s="58">
        <v>15</v>
      </c>
      <c r="L278" s="58">
        <v>14</v>
      </c>
      <c r="M278" s="58">
        <v>11</v>
      </c>
      <c r="N278" s="58" t="s">
        <v>290</v>
      </c>
      <c r="O278" s="58" t="s">
        <v>290</v>
      </c>
      <c r="P278" s="58">
        <v>10</v>
      </c>
      <c r="Q278" s="58" t="s">
        <v>290</v>
      </c>
      <c r="R278" s="58" t="s">
        <v>290</v>
      </c>
      <c r="S278" s="58">
        <v>10</v>
      </c>
      <c r="T278" s="58" t="s">
        <v>290</v>
      </c>
      <c r="U278" s="58">
        <v>0</v>
      </c>
      <c r="V278" s="58">
        <v>0</v>
      </c>
      <c r="W278" s="58">
        <v>0</v>
      </c>
      <c r="X278" s="58">
        <v>0</v>
      </c>
      <c r="Y278" s="58">
        <v>0</v>
      </c>
      <c r="Z278" s="58">
        <v>0</v>
      </c>
      <c r="AA278" s="58">
        <v>43</v>
      </c>
      <c r="AB278" s="58">
        <v>48</v>
      </c>
      <c r="AC278" s="58">
        <v>0</v>
      </c>
      <c r="AD278" s="58">
        <v>0</v>
      </c>
      <c r="AE278" s="58">
        <v>0</v>
      </c>
      <c r="AF278" s="58">
        <v>0</v>
      </c>
      <c r="AG278" s="58">
        <v>0</v>
      </c>
      <c r="AH278" s="58">
        <v>82</v>
      </c>
      <c r="AI278" s="58" t="s">
        <v>290</v>
      </c>
      <c r="AJ278" s="58">
        <v>91</v>
      </c>
      <c r="AK278" s="58">
        <v>0</v>
      </c>
      <c r="AL278">
        <v>91</v>
      </c>
      <c r="AM278" t="b">
        <f>IFERROR(MATCH('2017'!A278, '2018'!A:A, 0) &gt;0, FALSE)</f>
        <v>1</v>
      </c>
    </row>
    <row r="279" spans="1:39">
      <c r="A279" s="57" t="s">
        <v>1674</v>
      </c>
      <c r="B279" s="57" t="s">
        <v>8758</v>
      </c>
      <c r="C279" s="57" t="s">
        <v>14545</v>
      </c>
      <c r="D279" s="57" t="s">
        <v>1678</v>
      </c>
      <c r="E279" s="57" t="s">
        <v>1679</v>
      </c>
      <c r="F279" s="57" t="s">
        <v>11955</v>
      </c>
      <c r="G279" s="57" t="s">
        <v>14546</v>
      </c>
      <c r="H279" s="57" t="s">
        <v>158</v>
      </c>
      <c r="I279">
        <v>0.2</v>
      </c>
      <c r="J279">
        <v>0.8</v>
      </c>
      <c r="K279" s="58">
        <v>10</v>
      </c>
      <c r="L279" s="58" t="s">
        <v>290</v>
      </c>
      <c r="M279" s="58" t="s">
        <v>290</v>
      </c>
      <c r="N279" s="58" t="s">
        <v>290</v>
      </c>
      <c r="O279" s="58" t="s">
        <v>290</v>
      </c>
      <c r="P279" s="58" t="s">
        <v>290</v>
      </c>
      <c r="Q279" s="58" t="s">
        <v>290</v>
      </c>
      <c r="R279" s="58">
        <v>12</v>
      </c>
      <c r="S279" s="58" t="s">
        <v>290</v>
      </c>
      <c r="T279" s="58" t="s">
        <v>290</v>
      </c>
      <c r="U279" s="58">
        <v>0</v>
      </c>
      <c r="V279" s="58">
        <v>0</v>
      </c>
      <c r="W279" s="58">
        <v>0</v>
      </c>
      <c r="X279" s="58">
        <v>0</v>
      </c>
      <c r="Y279" s="58" t="s">
        <v>290</v>
      </c>
      <c r="Z279" s="58">
        <v>0</v>
      </c>
      <c r="AA279" s="58">
        <v>41</v>
      </c>
      <c r="AB279" s="58">
        <v>37</v>
      </c>
      <c r="AC279" s="58">
        <v>0</v>
      </c>
      <c r="AD279" s="58" t="s">
        <v>290</v>
      </c>
      <c r="AE279" s="58">
        <v>0</v>
      </c>
      <c r="AF279" s="58">
        <v>0</v>
      </c>
      <c r="AG279" s="58">
        <v>0</v>
      </c>
      <c r="AH279" s="58">
        <v>77</v>
      </c>
      <c r="AI279" s="58">
        <v>0</v>
      </c>
      <c r="AJ279" s="58">
        <v>78</v>
      </c>
      <c r="AK279" s="58">
        <v>0</v>
      </c>
      <c r="AL279">
        <v>78</v>
      </c>
      <c r="AM279" t="b">
        <f>IFERROR(MATCH('2017'!A279, '2018'!A:A, 0) &gt;0, FALSE)</f>
        <v>1</v>
      </c>
    </row>
    <row r="280" spans="1:39">
      <c r="A280" s="57" t="s">
        <v>1681</v>
      </c>
      <c r="B280" s="57" t="s">
        <v>1682</v>
      </c>
      <c r="C280" s="57" t="s">
        <v>13464</v>
      </c>
      <c r="D280" s="57" t="s">
        <v>1683</v>
      </c>
      <c r="E280" s="57" t="s">
        <v>1679</v>
      </c>
      <c r="F280" s="57" t="s">
        <v>11957</v>
      </c>
      <c r="G280" s="57" t="s">
        <v>14547</v>
      </c>
      <c r="H280" s="57" t="s">
        <v>158</v>
      </c>
      <c r="I280">
        <v>0.1</v>
      </c>
      <c r="J280">
        <v>7.8</v>
      </c>
      <c r="K280" s="58">
        <v>17</v>
      </c>
      <c r="L280" s="58">
        <v>10</v>
      </c>
      <c r="M280" s="58" t="s">
        <v>290</v>
      </c>
      <c r="N280" s="58">
        <v>15</v>
      </c>
      <c r="O280" s="58" t="s">
        <v>290</v>
      </c>
      <c r="P280" s="58" t="s">
        <v>290</v>
      </c>
      <c r="Q280" s="58" t="s">
        <v>290</v>
      </c>
      <c r="R280" s="58">
        <v>18</v>
      </c>
      <c r="S280" s="58" t="s">
        <v>290</v>
      </c>
      <c r="T280" s="58" t="s">
        <v>290</v>
      </c>
      <c r="U280" s="58">
        <v>0</v>
      </c>
      <c r="V280" s="58">
        <v>0</v>
      </c>
      <c r="W280" s="58">
        <v>0</v>
      </c>
      <c r="X280" s="58">
        <v>0</v>
      </c>
      <c r="Y280" s="58" t="s">
        <v>290</v>
      </c>
      <c r="Z280" s="58">
        <v>0</v>
      </c>
      <c r="AA280" s="58">
        <v>44</v>
      </c>
      <c r="AB280" s="58">
        <v>67</v>
      </c>
      <c r="AC280" s="58">
        <v>0</v>
      </c>
      <c r="AD280" s="58" t="s">
        <v>290</v>
      </c>
      <c r="AE280" s="58">
        <v>0</v>
      </c>
      <c r="AF280" s="58">
        <v>0</v>
      </c>
      <c r="AG280" s="58">
        <v>0</v>
      </c>
      <c r="AH280" s="58">
        <v>109</v>
      </c>
      <c r="AI280" s="58">
        <v>0</v>
      </c>
      <c r="AJ280" s="58">
        <v>111</v>
      </c>
      <c r="AK280" s="58">
        <v>0</v>
      </c>
      <c r="AL280">
        <v>111</v>
      </c>
      <c r="AM280" t="b">
        <f>IFERROR(MATCH('2017'!A280, '2018'!A:A, 0) &gt;0, FALSE)</f>
        <v>1</v>
      </c>
    </row>
    <row r="281" spans="1:39">
      <c r="A281" s="57" t="s">
        <v>1684</v>
      </c>
      <c r="B281" s="57" t="s">
        <v>1685</v>
      </c>
      <c r="C281" s="57" t="s">
        <v>14548</v>
      </c>
      <c r="D281" s="57" t="s">
        <v>1688</v>
      </c>
      <c r="E281" s="57" t="s">
        <v>1122</v>
      </c>
      <c r="F281" s="57" t="s">
        <v>11958</v>
      </c>
      <c r="G281" s="57" t="s">
        <v>14549</v>
      </c>
      <c r="H281" s="57" t="s">
        <v>146</v>
      </c>
      <c r="I281">
        <v>0.4</v>
      </c>
      <c r="J281">
        <v>8.5</v>
      </c>
      <c r="K281" s="58">
        <v>0</v>
      </c>
      <c r="L281" s="58">
        <v>0</v>
      </c>
      <c r="M281" s="58">
        <v>0</v>
      </c>
      <c r="N281" s="58">
        <v>0</v>
      </c>
      <c r="O281" s="58">
        <v>0</v>
      </c>
      <c r="P281" s="58">
        <v>0</v>
      </c>
      <c r="Q281" s="58">
        <v>0</v>
      </c>
      <c r="R281" s="58">
        <v>0</v>
      </c>
      <c r="S281" s="58">
        <v>0</v>
      </c>
      <c r="T281" s="58">
        <v>0</v>
      </c>
      <c r="U281" s="58">
        <v>32</v>
      </c>
      <c r="V281" s="58">
        <v>32</v>
      </c>
      <c r="W281" s="58">
        <v>26</v>
      </c>
      <c r="X281" s="58">
        <v>32</v>
      </c>
      <c r="Y281" s="58">
        <v>0</v>
      </c>
      <c r="Z281" s="58" t="s">
        <v>290</v>
      </c>
      <c r="AA281" s="58">
        <v>0</v>
      </c>
      <c r="AB281" s="58">
        <v>130</v>
      </c>
      <c r="AC281" s="58">
        <v>0</v>
      </c>
      <c r="AD281" s="58">
        <v>0</v>
      </c>
      <c r="AE281" s="58">
        <v>129</v>
      </c>
      <c r="AF281" s="58">
        <v>0</v>
      </c>
      <c r="AG281" s="58">
        <v>0</v>
      </c>
      <c r="AH281" s="58" t="s">
        <v>290</v>
      </c>
      <c r="AI281" s="58">
        <v>0</v>
      </c>
      <c r="AJ281" s="58">
        <v>0</v>
      </c>
      <c r="AK281" s="58">
        <v>130</v>
      </c>
      <c r="AL281">
        <v>130</v>
      </c>
      <c r="AM281" t="b">
        <f>IFERROR(MATCH('2017'!A281, '2018'!A:A, 0) &gt;0, FALSE)</f>
        <v>1</v>
      </c>
    </row>
    <row r="282" spans="1:39">
      <c r="A282" s="57" t="s">
        <v>1690</v>
      </c>
      <c r="B282" s="57" t="s">
        <v>1691</v>
      </c>
      <c r="C282" s="57" t="s">
        <v>13465</v>
      </c>
      <c r="D282" s="57" t="s">
        <v>1694</v>
      </c>
      <c r="E282" s="57" t="s">
        <v>1122</v>
      </c>
      <c r="F282" s="57" t="s">
        <v>13466</v>
      </c>
      <c r="G282" s="57" t="s">
        <v>14550</v>
      </c>
      <c r="H282" s="57" t="s">
        <v>146</v>
      </c>
      <c r="I282">
        <v>1.5</v>
      </c>
      <c r="J282">
        <v>4.5</v>
      </c>
      <c r="K282" s="58">
        <v>109</v>
      </c>
      <c r="L282" s="58">
        <v>59</v>
      </c>
      <c r="M282" s="58">
        <v>52</v>
      </c>
      <c r="N282" s="58">
        <v>60</v>
      </c>
      <c r="O282" s="58">
        <v>63</v>
      </c>
      <c r="P282" s="58">
        <v>59</v>
      </c>
      <c r="Q282" s="58">
        <v>54</v>
      </c>
      <c r="R282" s="58">
        <v>38</v>
      </c>
      <c r="S282" s="58">
        <v>38</v>
      </c>
      <c r="T282" s="58">
        <v>41</v>
      </c>
      <c r="U282" s="58">
        <v>0</v>
      </c>
      <c r="V282" s="58">
        <v>0</v>
      </c>
      <c r="W282" s="58">
        <v>0</v>
      </c>
      <c r="X282" s="58">
        <v>0</v>
      </c>
      <c r="Y282" s="58">
        <v>0</v>
      </c>
      <c r="Z282" s="58">
        <v>0</v>
      </c>
      <c r="AA282" s="58">
        <v>267</v>
      </c>
      <c r="AB282" s="58">
        <v>306</v>
      </c>
      <c r="AC282" s="58" t="s">
        <v>290</v>
      </c>
      <c r="AD282" s="58">
        <v>29</v>
      </c>
      <c r="AE282" s="58">
        <v>11</v>
      </c>
      <c r="AF282" s="58">
        <v>10</v>
      </c>
      <c r="AG282" s="58">
        <v>0</v>
      </c>
      <c r="AH282" s="58">
        <v>388</v>
      </c>
      <c r="AI282" s="58">
        <v>134</v>
      </c>
      <c r="AJ282" s="58">
        <v>573</v>
      </c>
      <c r="AK282" s="58">
        <v>0</v>
      </c>
      <c r="AL282">
        <v>573</v>
      </c>
      <c r="AM282" t="b">
        <f>IFERROR(MATCH('2017'!A282, '2018'!A:A, 0) &gt;0, FALSE)</f>
        <v>1</v>
      </c>
    </row>
    <row r="283" spans="1:39">
      <c r="A283" s="57" t="s">
        <v>1696</v>
      </c>
      <c r="B283" s="57" t="s">
        <v>1697</v>
      </c>
      <c r="C283" s="57" t="s">
        <v>14551</v>
      </c>
      <c r="D283" s="57" t="s">
        <v>1698</v>
      </c>
      <c r="E283" s="57" t="s">
        <v>1122</v>
      </c>
      <c r="F283" s="57" t="s">
        <v>11959</v>
      </c>
      <c r="G283" s="57" t="s">
        <v>14552</v>
      </c>
      <c r="H283" s="57" t="s">
        <v>146</v>
      </c>
      <c r="I283">
        <v>7.7</v>
      </c>
      <c r="J283">
        <v>4.9000000000000004</v>
      </c>
      <c r="K283" s="58">
        <v>0</v>
      </c>
      <c r="L283" s="58">
        <v>0</v>
      </c>
      <c r="M283" s="58">
        <v>0</v>
      </c>
      <c r="N283" s="58">
        <v>0</v>
      </c>
      <c r="O283" s="58">
        <v>0</v>
      </c>
      <c r="P283" s="58">
        <v>0</v>
      </c>
      <c r="Q283" s="58">
        <v>0</v>
      </c>
      <c r="R283" s="58">
        <v>0</v>
      </c>
      <c r="S283" s="58">
        <v>0</v>
      </c>
      <c r="T283" s="58">
        <v>0</v>
      </c>
      <c r="U283" s="58">
        <v>173</v>
      </c>
      <c r="V283" s="58">
        <v>150</v>
      </c>
      <c r="W283" s="58">
        <v>180</v>
      </c>
      <c r="X283" s="58">
        <v>148</v>
      </c>
      <c r="Y283" s="58">
        <v>0</v>
      </c>
      <c r="Z283" s="58">
        <v>0</v>
      </c>
      <c r="AA283" s="58">
        <v>0</v>
      </c>
      <c r="AB283" s="58">
        <v>651</v>
      </c>
      <c r="AC283" s="58" t="s">
        <v>290</v>
      </c>
      <c r="AD283" s="58">
        <v>43</v>
      </c>
      <c r="AE283" s="58">
        <v>28</v>
      </c>
      <c r="AF283" s="58">
        <v>160</v>
      </c>
      <c r="AG283" s="58" t="s">
        <v>290</v>
      </c>
      <c r="AH283" s="58">
        <v>370</v>
      </c>
      <c r="AI283" s="58">
        <v>45</v>
      </c>
      <c r="AJ283" s="58">
        <v>0</v>
      </c>
      <c r="AK283" s="58">
        <v>651</v>
      </c>
      <c r="AL283">
        <v>651</v>
      </c>
      <c r="AM283" t="b">
        <f>IFERROR(MATCH('2017'!A283, '2018'!A:A, 0) &gt;0, FALSE)</f>
        <v>1</v>
      </c>
    </row>
    <row r="284" spans="1:39">
      <c r="A284" s="57" t="s">
        <v>14553</v>
      </c>
      <c r="B284" s="57" t="s">
        <v>14554</v>
      </c>
      <c r="C284" s="57" t="s">
        <v>14555</v>
      </c>
      <c r="D284" s="57" t="s">
        <v>14556</v>
      </c>
      <c r="E284" s="57" t="s">
        <v>1122</v>
      </c>
      <c r="F284" s="57" t="s">
        <v>14557</v>
      </c>
      <c r="G284" s="57" t="s">
        <v>14558</v>
      </c>
      <c r="H284" s="57" t="s">
        <v>146</v>
      </c>
      <c r="I284">
        <v>0.1</v>
      </c>
      <c r="J284">
        <v>1.4</v>
      </c>
      <c r="K284" s="58" t="s">
        <v>290</v>
      </c>
      <c r="L284" s="58">
        <v>0</v>
      </c>
      <c r="M284" s="58" t="s">
        <v>290</v>
      </c>
      <c r="N284" s="58" t="s">
        <v>290</v>
      </c>
      <c r="O284" s="58">
        <v>0</v>
      </c>
      <c r="P284" s="58">
        <v>0</v>
      </c>
      <c r="Q284" s="58" t="s">
        <v>290</v>
      </c>
      <c r="R284" s="58" t="s">
        <v>290</v>
      </c>
      <c r="S284" s="58">
        <v>0</v>
      </c>
      <c r="T284" s="58">
        <v>0</v>
      </c>
      <c r="U284" s="58">
        <v>0</v>
      </c>
      <c r="V284" s="58">
        <v>0</v>
      </c>
      <c r="W284" s="58" t="s">
        <v>290</v>
      </c>
      <c r="X284" s="58">
        <v>0</v>
      </c>
      <c r="Y284" s="58">
        <v>0</v>
      </c>
      <c r="Z284" s="58">
        <v>0</v>
      </c>
      <c r="AA284" s="58" t="s">
        <v>290</v>
      </c>
      <c r="AB284" s="58" t="s">
        <v>290</v>
      </c>
      <c r="AC284" s="58">
        <v>0</v>
      </c>
      <c r="AD284" s="58">
        <v>0</v>
      </c>
      <c r="AE284" s="58">
        <v>10</v>
      </c>
      <c r="AF284" s="58">
        <v>0</v>
      </c>
      <c r="AG284" s="58">
        <v>0</v>
      </c>
      <c r="AH284" s="58">
        <v>0</v>
      </c>
      <c r="AI284" s="58">
        <v>0</v>
      </c>
      <c r="AJ284" s="58" t="s">
        <v>290</v>
      </c>
      <c r="AK284" s="58" t="s">
        <v>290</v>
      </c>
      <c r="AL284">
        <v>10</v>
      </c>
      <c r="AM284" t="b">
        <f>IFERROR(MATCH('2017'!A284, '2018'!A:A, 0) &gt;0, FALSE)</f>
        <v>0</v>
      </c>
    </row>
    <row r="285" spans="1:39">
      <c r="A285" s="57" t="s">
        <v>1700</v>
      </c>
      <c r="B285" s="57" t="s">
        <v>1701</v>
      </c>
      <c r="C285" s="57" t="s">
        <v>5719</v>
      </c>
      <c r="D285" s="57" t="s">
        <v>8776</v>
      </c>
      <c r="E285" s="57" t="s">
        <v>1122</v>
      </c>
      <c r="F285" s="57" t="s">
        <v>13467</v>
      </c>
      <c r="G285" s="57" t="s">
        <v>14559</v>
      </c>
      <c r="H285" s="57" t="s">
        <v>146</v>
      </c>
      <c r="I285">
        <v>0.2</v>
      </c>
      <c r="J285">
        <v>0.6</v>
      </c>
      <c r="K285" s="58">
        <v>28</v>
      </c>
      <c r="L285" s="58">
        <v>20</v>
      </c>
      <c r="M285" s="58" t="s">
        <v>290</v>
      </c>
      <c r="N285" s="58">
        <v>0</v>
      </c>
      <c r="O285" s="58">
        <v>0</v>
      </c>
      <c r="P285" s="58">
        <v>0</v>
      </c>
      <c r="Q285" s="58">
        <v>0</v>
      </c>
      <c r="R285" s="58">
        <v>0</v>
      </c>
      <c r="S285" s="58">
        <v>0</v>
      </c>
      <c r="T285" s="58">
        <v>0</v>
      </c>
      <c r="U285" s="58">
        <v>0</v>
      </c>
      <c r="V285" s="58">
        <v>0</v>
      </c>
      <c r="W285" s="58">
        <v>0</v>
      </c>
      <c r="X285" s="58">
        <v>0</v>
      </c>
      <c r="Y285" s="58">
        <v>0</v>
      </c>
      <c r="Z285" s="58">
        <v>0</v>
      </c>
      <c r="AA285" s="58">
        <v>32</v>
      </c>
      <c r="AB285" s="58">
        <v>18</v>
      </c>
      <c r="AC285" s="58">
        <v>0</v>
      </c>
      <c r="AD285" s="58">
        <v>0</v>
      </c>
      <c r="AE285" s="58">
        <v>33</v>
      </c>
      <c r="AF285" s="58">
        <v>17</v>
      </c>
      <c r="AG285" s="58">
        <v>0</v>
      </c>
      <c r="AH285" s="58">
        <v>0</v>
      </c>
      <c r="AI285" s="58">
        <v>0</v>
      </c>
      <c r="AJ285" s="58">
        <v>50</v>
      </c>
      <c r="AK285" s="58">
        <v>0</v>
      </c>
      <c r="AL285">
        <v>50</v>
      </c>
      <c r="AM285" t="b">
        <f>IFERROR(MATCH('2017'!A285, '2018'!A:A, 0) &gt;0, FALSE)</f>
        <v>1</v>
      </c>
    </row>
    <row r="286" spans="1:39">
      <c r="A286" s="57" t="s">
        <v>1706</v>
      </c>
      <c r="B286" s="57" t="s">
        <v>1707</v>
      </c>
      <c r="C286" s="57" t="s">
        <v>14560</v>
      </c>
      <c r="D286" s="57" t="s">
        <v>1710</v>
      </c>
      <c r="E286" s="57" t="s">
        <v>1122</v>
      </c>
      <c r="F286" s="57" t="s">
        <v>13471</v>
      </c>
      <c r="G286" s="57" t="s">
        <v>14561</v>
      </c>
      <c r="H286" s="57" t="s">
        <v>146</v>
      </c>
      <c r="I286">
        <v>0.2</v>
      </c>
      <c r="J286">
        <v>1.5</v>
      </c>
      <c r="K286" s="58">
        <v>0</v>
      </c>
      <c r="L286" s="58">
        <v>0</v>
      </c>
      <c r="M286" s="58">
        <v>0</v>
      </c>
      <c r="N286" s="58">
        <v>0</v>
      </c>
      <c r="O286" s="58">
        <v>0</v>
      </c>
      <c r="P286" s="58">
        <v>0</v>
      </c>
      <c r="Q286" s="58">
        <v>0</v>
      </c>
      <c r="R286" s="58">
        <v>0</v>
      </c>
      <c r="S286" s="58">
        <v>0</v>
      </c>
      <c r="T286" s="58">
        <v>0</v>
      </c>
      <c r="U286" s="58">
        <v>0</v>
      </c>
      <c r="V286" s="58">
        <v>171</v>
      </c>
      <c r="W286" s="58">
        <v>10</v>
      </c>
      <c r="X286" s="58" t="s">
        <v>290</v>
      </c>
      <c r="Y286" s="58">
        <v>0</v>
      </c>
      <c r="Z286" s="58">
        <v>38</v>
      </c>
      <c r="AA286" s="58">
        <v>124</v>
      </c>
      <c r="AB286" s="58">
        <v>97</v>
      </c>
      <c r="AC286" s="58">
        <v>0</v>
      </c>
      <c r="AD286" s="58">
        <v>0</v>
      </c>
      <c r="AE286" s="58">
        <v>16</v>
      </c>
      <c r="AF286" s="58">
        <v>171</v>
      </c>
      <c r="AG286" s="58">
        <v>0</v>
      </c>
      <c r="AH286" s="58">
        <v>0</v>
      </c>
      <c r="AI286" s="58">
        <v>34</v>
      </c>
      <c r="AJ286" s="58">
        <v>0</v>
      </c>
      <c r="AK286" s="58">
        <v>221</v>
      </c>
      <c r="AL286">
        <v>221</v>
      </c>
      <c r="AM286" t="b">
        <f>IFERROR(MATCH('2017'!A286, '2018'!A:A, 0) &gt;0, FALSE)</f>
        <v>1</v>
      </c>
    </row>
    <row r="287" spans="1:39">
      <c r="A287" s="57" t="s">
        <v>1712</v>
      </c>
      <c r="B287" s="57" t="s">
        <v>1713</v>
      </c>
      <c r="C287" s="57" t="s">
        <v>14562</v>
      </c>
      <c r="D287" s="57" t="s">
        <v>1716</v>
      </c>
      <c r="E287" s="57" t="s">
        <v>1122</v>
      </c>
      <c r="F287" s="57" t="s">
        <v>11960</v>
      </c>
      <c r="G287" s="57" t="s">
        <v>14563</v>
      </c>
      <c r="H287" s="57" t="s">
        <v>146</v>
      </c>
      <c r="I287">
        <v>0.9</v>
      </c>
      <c r="J287">
        <v>4.4000000000000004</v>
      </c>
      <c r="K287" s="58">
        <v>0</v>
      </c>
      <c r="L287" s="58">
        <v>0</v>
      </c>
      <c r="M287" s="58">
        <v>0</v>
      </c>
      <c r="N287" s="58">
        <v>0</v>
      </c>
      <c r="O287" s="58">
        <v>0</v>
      </c>
      <c r="P287" s="58">
        <v>0</v>
      </c>
      <c r="Q287" s="58">
        <v>0</v>
      </c>
      <c r="R287" s="58">
        <v>0</v>
      </c>
      <c r="S287" s="58">
        <v>0</v>
      </c>
      <c r="T287" s="58">
        <v>0</v>
      </c>
      <c r="U287" s="58">
        <v>165</v>
      </c>
      <c r="V287" s="58">
        <v>200</v>
      </c>
      <c r="W287" s="58">
        <v>167</v>
      </c>
      <c r="X287" s="58">
        <v>200</v>
      </c>
      <c r="Y287" s="58">
        <v>0</v>
      </c>
      <c r="Z287" s="58">
        <v>0</v>
      </c>
      <c r="AA287" s="58">
        <v>0</v>
      </c>
      <c r="AB287" s="58">
        <v>732</v>
      </c>
      <c r="AC287" s="58" t="s">
        <v>290</v>
      </c>
      <c r="AD287" s="58" t="s">
        <v>290</v>
      </c>
      <c r="AE287" s="58">
        <v>80</v>
      </c>
      <c r="AF287" s="58">
        <v>86</v>
      </c>
      <c r="AG287" s="58">
        <v>0</v>
      </c>
      <c r="AH287" s="58">
        <v>547</v>
      </c>
      <c r="AI287" s="58" t="s">
        <v>290</v>
      </c>
      <c r="AJ287" s="58">
        <v>0</v>
      </c>
      <c r="AK287" s="58">
        <v>732</v>
      </c>
      <c r="AL287">
        <v>732</v>
      </c>
      <c r="AM287" t="b">
        <f>IFERROR(MATCH('2017'!A287, '2018'!A:A, 0) &gt;0, FALSE)</f>
        <v>1</v>
      </c>
    </row>
    <row r="288" spans="1:39">
      <c r="A288" s="57" t="s">
        <v>1723</v>
      </c>
      <c r="B288" s="57" t="s">
        <v>1724</v>
      </c>
      <c r="C288" s="57" t="s">
        <v>8795</v>
      </c>
      <c r="D288" s="57" t="s">
        <v>1726</v>
      </c>
      <c r="E288" s="57" t="s">
        <v>1727</v>
      </c>
      <c r="F288" s="57" t="s">
        <v>11966</v>
      </c>
      <c r="G288" s="57" t="s">
        <v>14564</v>
      </c>
      <c r="H288" s="57" t="s">
        <v>146</v>
      </c>
      <c r="I288">
        <v>0.4</v>
      </c>
      <c r="J288">
        <v>20.5</v>
      </c>
      <c r="K288" s="58">
        <v>13</v>
      </c>
      <c r="L288" s="58">
        <v>11</v>
      </c>
      <c r="M288" s="58">
        <v>13</v>
      </c>
      <c r="N288" s="58" t="s">
        <v>290</v>
      </c>
      <c r="O288" s="58">
        <v>11</v>
      </c>
      <c r="P288" s="58">
        <v>12</v>
      </c>
      <c r="Q288" s="58">
        <v>14</v>
      </c>
      <c r="R288" s="58">
        <v>13</v>
      </c>
      <c r="S288" s="58">
        <v>14</v>
      </c>
      <c r="T288" s="58">
        <v>17</v>
      </c>
      <c r="U288" s="58">
        <v>20</v>
      </c>
      <c r="V288" s="58" t="s">
        <v>290</v>
      </c>
      <c r="W288" s="58">
        <v>14</v>
      </c>
      <c r="X288" s="58">
        <v>30</v>
      </c>
      <c r="Y288" s="58" t="s">
        <v>290</v>
      </c>
      <c r="Z288" s="58" t="s">
        <v>290</v>
      </c>
      <c r="AA288" s="58">
        <v>99</v>
      </c>
      <c r="AB288" s="58">
        <v>104</v>
      </c>
      <c r="AC288" s="58">
        <v>0</v>
      </c>
      <c r="AD288" s="58">
        <v>35</v>
      </c>
      <c r="AE288" s="58">
        <v>27</v>
      </c>
      <c r="AF288" s="58">
        <v>49</v>
      </c>
      <c r="AG288" s="58">
        <v>0</v>
      </c>
      <c r="AH288" s="58">
        <v>62</v>
      </c>
      <c r="AI288" s="58">
        <v>30</v>
      </c>
      <c r="AJ288" s="58">
        <v>128</v>
      </c>
      <c r="AK288" s="58">
        <v>75</v>
      </c>
      <c r="AL288">
        <v>203</v>
      </c>
      <c r="AM288" t="b">
        <f>IFERROR(MATCH('2017'!A288, '2018'!A:A, 0) &gt;0, FALSE)</f>
        <v>1</v>
      </c>
    </row>
    <row r="289" spans="1:39">
      <c r="A289" s="57" t="s">
        <v>1729</v>
      </c>
      <c r="B289" s="57" t="s">
        <v>1730</v>
      </c>
      <c r="C289" s="57" t="s">
        <v>11320</v>
      </c>
      <c r="D289" s="57" t="s">
        <v>1732</v>
      </c>
      <c r="E289" s="57" t="s">
        <v>1122</v>
      </c>
      <c r="F289" s="57" t="s">
        <v>14565</v>
      </c>
      <c r="G289" s="57" t="s">
        <v>14566</v>
      </c>
      <c r="H289" s="57" t="s">
        <v>146</v>
      </c>
      <c r="I289">
        <v>0.9</v>
      </c>
      <c r="J289">
        <v>5.9</v>
      </c>
      <c r="K289" s="58">
        <v>0</v>
      </c>
      <c r="L289" s="58">
        <v>0</v>
      </c>
      <c r="M289" s="58">
        <v>0</v>
      </c>
      <c r="N289" s="58">
        <v>0</v>
      </c>
      <c r="O289" s="58">
        <v>0</v>
      </c>
      <c r="P289" s="58">
        <v>0</v>
      </c>
      <c r="Q289" s="58">
        <v>0</v>
      </c>
      <c r="R289" s="58">
        <v>0</v>
      </c>
      <c r="S289" s="58">
        <v>0</v>
      </c>
      <c r="T289" s="58">
        <v>0</v>
      </c>
      <c r="U289" s="58">
        <v>244</v>
      </c>
      <c r="V289" s="58">
        <v>228</v>
      </c>
      <c r="W289" s="58">
        <v>227</v>
      </c>
      <c r="X289" s="58">
        <v>212</v>
      </c>
      <c r="Y289" s="58">
        <v>0</v>
      </c>
      <c r="Z289" s="58">
        <v>0</v>
      </c>
      <c r="AA289" s="58">
        <v>365</v>
      </c>
      <c r="AB289" s="58">
        <v>546</v>
      </c>
      <c r="AC289" s="58">
        <v>0</v>
      </c>
      <c r="AD289" s="58">
        <v>50</v>
      </c>
      <c r="AE289" s="58">
        <v>306</v>
      </c>
      <c r="AF289" s="58">
        <v>340</v>
      </c>
      <c r="AG289" s="58">
        <v>0</v>
      </c>
      <c r="AH289" s="58">
        <v>215</v>
      </c>
      <c r="AI289" s="58">
        <v>0</v>
      </c>
      <c r="AJ289" s="58">
        <v>0</v>
      </c>
      <c r="AK289" s="58">
        <v>911</v>
      </c>
      <c r="AL289">
        <v>911</v>
      </c>
      <c r="AM289" t="b">
        <f>IFERROR(MATCH('2017'!A289, '2018'!A:A, 0) &gt;0, FALSE)</f>
        <v>1</v>
      </c>
    </row>
    <row r="290" spans="1:39">
      <c r="A290" s="57" t="s">
        <v>1733</v>
      </c>
      <c r="B290" s="57" t="s">
        <v>1734</v>
      </c>
      <c r="C290" s="57" t="s">
        <v>13474</v>
      </c>
      <c r="D290" s="57" t="s">
        <v>8804</v>
      </c>
      <c r="E290" s="57" t="s">
        <v>1122</v>
      </c>
      <c r="F290" s="57" t="s">
        <v>11968</v>
      </c>
      <c r="G290" s="57" t="s">
        <v>14567</v>
      </c>
      <c r="H290" s="57" t="s">
        <v>146</v>
      </c>
      <c r="I290">
        <v>10.5</v>
      </c>
      <c r="J290">
        <v>3.6</v>
      </c>
      <c r="K290" s="58">
        <v>0</v>
      </c>
      <c r="L290" s="58">
        <v>0</v>
      </c>
      <c r="M290" s="58">
        <v>0</v>
      </c>
      <c r="N290" s="58">
        <v>0</v>
      </c>
      <c r="O290" s="58">
        <v>0</v>
      </c>
      <c r="P290" s="58">
        <v>0</v>
      </c>
      <c r="Q290" s="58">
        <v>0</v>
      </c>
      <c r="R290" s="58">
        <v>0</v>
      </c>
      <c r="S290" s="58">
        <v>0</v>
      </c>
      <c r="T290" s="58">
        <v>0</v>
      </c>
      <c r="U290" s="58">
        <v>114</v>
      </c>
      <c r="V290" s="58">
        <v>115</v>
      </c>
      <c r="W290" s="58">
        <v>86</v>
      </c>
      <c r="X290" s="58">
        <v>135</v>
      </c>
      <c r="Y290" s="58">
        <v>0</v>
      </c>
      <c r="Z290" s="58">
        <v>0</v>
      </c>
      <c r="AA290" s="58">
        <v>205</v>
      </c>
      <c r="AB290" s="58">
        <v>245</v>
      </c>
      <c r="AC290" s="58" t="s">
        <v>290</v>
      </c>
      <c r="AD290" s="58">
        <v>40</v>
      </c>
      <c r="AE290" s="58">
        <v>59</v>
      </c>
      <c r="AF290" s="58">
        <v>154</v>
      </c>
      <c r="AG290" s="58">
        <v>0</v>
      </c>
      <c r="AH290" s="58">
        <v>167</v>
      </c>
      <c r="AI290" s="58">
        <v>28</v>
      </c>
      <c r="AJ290" s="58">
        <v>0</v>
      </c>
      <c r="AK290" s="58">
        <v>450</v>
      </c>
      <c r="AL290">
        <v>450</v>
      </c>
      <c r="AM290" t="b">
        <f>IFERROR(MATCH('2017'!A290, '2018'!A:A, 0) &gt;0, FALSE)</f>
        <v>1</v>
      </c>
    </row>
    <row r="291" spans="1:39">
      <c r="A291" s="57" t="s">
        <v>1744</v>
      </c>
      <c r="B291" s="57" t="s">
        <v>1745</v>
      </c>
      <c r="C291" s="57" t="s">
        <v>11974</v>
      </c>
      <c r="D291" s="57" t="s">
        <v>1748</v>
      </c>
      <c r="E291" s="57" t="s">
        <v>1122</v>
      </c>
      <c r="F291" s="57" t="s">
        <v>11975</v>
      </c>
      <c r="G291" s="57" t="s">
        <v>14568</v>
      </c>
      <c r="H291" s="57" t="s">
        <v>146</v>
      </c>
      <c r="I291">
        <v>5.9</v>
      </c>
      <c r="J291">
        <v>28.3</v>
      </c>
      <c r="K291" s="58">
        <v>0</v>
      </c>
      <c r="L291" s="58">
        <v>0</v>
      </c>
      <c r="M291" s="58">
        <v>0</v>
      </c>
      <c r="N291" s="58">
        <v>0</v>
      </c>
      <c r="O291" s="58">
        <v>0</v>
      </c>
      <c r="P291" s="58">
        <v>0</v>
      </c>
      <c r="Q291" s="58">
        <v>0</v>
      </c>
      <c r="R291" s="58">
        <v>0</v>
      </c>
      <c r="S291" s="58">
        <v>0</v>
      </c>
      <c r="T291" s="58">
        <v>0</v>
      </c>
      <c r="U291" s="58">
        <v>73</v>
      </c>
      <c r="V291" s="58">
        <v>100</v>
      </c>
      <c r="W291" s="58">
        <v>84</v>
      </c>
      <c r="X291" s="58">
        <v>61</v>
      </c>
      <c r="Y291" s="58">
        <v>0</v>
      </c>
      <c r="Z291" s="58">
        <v>0</v>
      </c>
      <c r="AA291" s="58">
        <v>164</v>
      </c>
      <c r="AB291" s="58">
        <v>154</v>
      </c>
      <c r="AC291" s="58">
        <v>0</v>
      </c>
      <c r="AD291" s="58">
        <v>32</v>
      </c>
      <c r="AE291" s="58">
        <v>101</v>
      </c>
      <c r="AF291" s="58">
        <v>166</v>
      </c>
      <c r="AG291" s="58">
        <v>0</v>
      </c>
      <c r="AH291" s="58" t="s">
        <v>290</v>
      </c>
      <c r="AI291" s="58">
        <v>10</v>
      </c>
      <c r="AJ291" s="58">
        <v>0</v>
      </c>
      <c r="AK291" s="58">
        <v>318</v>
      </c>
      <c r="AL291">
        <v>318</v>
      </c>
      <c r="AM291" t="b">
        <f>IFERROR(MATCH('2017'!A291, '2018'!A:A, 0) &gt;0, FALSE)</f>
        <v>1</v>
      </c>
    </row>
    <row r="292" spans="1:39">
      <c r="A292" s="57" t="s">
        <v>1755</v>
      </c>
      <c r="B292" s="57" t="s">
        <v>1756</v>
      </c>
      <c r="C292" s="57" t="s">
        <v>14569</v>
      </c>
      <c r="D292" s="57" t="s">
        <v>1759</v>
      </c>
      <c r="E292" s="57" t="s">
        <v>1122</v>
      </c>
      <c r="F292" s="57" t="s">
        <v>11978</v>
      </c>
      <c r="G292" s="57" t="s">
        <v>14570</v>
      </c>
      <c r="H292" s="57" t="s">
        <v>146</v>
      </c>
      <c r="I292">
        <v>1.8</v>
      </c>
      <c r="J292">
        <v>202.7</v>
      </c>
      <c r="K292" s="58">
        <v>267</v>
      </c>
      <c r="L292" s="58">
        <v>145</v>
      </c>
      <c r="M292" s="58">
        <v>140</v>
      </c>
      <c r="N292" s="58">
        <v>142</v>
      </c>
      <c r="O292" s="58">
        <v>142</v>
      </c>
      <c r="P292" s="58">
        <v>138</v>
      </c>
      <c r="Q292" s="58">
        <v>141</v>
      </c>
      <c r="R292" s="58">
        <v>153</v>
      </c>
      <c r="S292" s="58">
        <v>129</v>
      </c>
      <c r="T292" s="58">
        <v>123</v>
      </c>
      <c r="U292" s="58">
        <v>156</v>
      </c>
      <c r="V292" s="58">
        <v>125</v>
      </c>
      <c r="W292" s="58">
        <v>126</v>
      </c>
      <c r="X292" s="58">
        <v>124</v>
      </c>
      <c r="Y292" s="58">
        <v>0</v>
      </c>
      <c r="Z292" s="58">
        <v>0</v>
      </c>
      <c r="AA292" s="58">
        <v>1060</v>
      </c>
      <c r="AB292" s="58">
        <v>991</v>
      </c>
      <c r="AC292" s="58">
        <v>138</v>
      </c>
      <c r="AD292" s="58">
        <v>311</v>
      </c>
      <c r="AE292" s="58">
        <v>174</v>
      </c>
      <c r="AF292" s="58">
        <v>40</v>
      </c>
      <c r="AG292" s="58" t="s">
        <v>290</v>
      </c>
      <c r="AH292" s="58">
        <v>980</v>
      </c>
      <c r="AI292" s="58">
        <v>405</v>
      </c>
      <c r="AJ292" s="58">
        <v>1520</v>
      </c>
      <c r="AK292" s="58">
        <v>531</v>
      </c>
      <c r="AL292">
        <v>2051</v>
      </c>
      <c r="AM292" t="b">
        <f>IFERROR(MATCH('2017'!A292, '2018'!A:A, 0) &gt;0, FALSE)</f>
        <v>1</v>
      </c>
    </row>
    <row r="293" spans="1:39">
      <c r="A293" s="57" t="s">
        <v>11979</v>
      </c>
      <c r="B293" s="57" t="s">
        <v>8834</v>
      </c>
      <c r="C293" s="57" t="s">
        <v>6276</v>
      </c>
      <c r="D293" s="57" t="s">
        <v>8837</v>
      </c>
      <c r="E293" s="57" t="s">
        <v>1122</v>
      </c>
      <c r="F293" s="57" t="s">
        <v>11980</v>
      </c>
      <c r="G293" s="57" t="s">
        <v>14571</v>
      </c>
      <c r="H293" s="57" t="s">
        <v>146</v>
      </c>
      <c r="I293">
        <v>1.5</v>
      </c>
      <c r="J293">
        <v>12.5</v>
      </c>
      <c r="K293" s="58">
        <v>0</v>
      </c>
      <c r="L293" s="58">
        <v>0</v>
      </c>
      <c r="M293" s="58">
        <v>0</v>
      </c>
      <c r="N293" s="58">
        <v>0</v>
      </c>
      <c r="O293" s="58">
        <v>0</v>
      </c>
      <c r="P293" s="58">
        <v>0</v>
      </c>
      <c r="Q293" s="58">
        <v>0</v>
      </c>
      <c r="R293" s="58">
        <v>0</v>
      </c>
      <c r="S293" s="58">
        <v>0</v>
      </c>
      <c r="T293" s="58">
        <v>0</v>
      </c>
      <c r="U293" s="58">
        <v>30</v>
      </c>
      <c r="V293" s="58">
        <v>28</v>
      </c>
      <c r="W293" s="58">
        <v>44</v>
      </c>
      <c r="X293" s="58">
        <v>29</v>
      </c>
      <c r="Y293" s="58">
        <v>0</v>
      </c>
      <c r="Z293" s="58">
        <v>44</v>
      </c>
      <c r="AA293" s="58">
        <v>79</v>
      </c>
      <c r="AB293" s="58">
        <v>96</v>
      </c>
      <c r="AC293" s="58" t="s">
        <v>290</v>
      </c>
      <c r="AD293" s="58">
        <v>10</v>
      </c>
      <c r="AE293" s="58">
        <v>33</v>
      </c>
      <c r="AF293" s="58">
        <v>51</v>
      </c>
      <c r="AG293" s="58" t="s">
        <v>290</v>
      </c>
      <c r="AH293" s="58">
        <v>61</v>
      </c>
      <c r="AI293" s="58">
        <v>16</v>
      </c>
      <c r="AJ293" s="58">
        <v>0</v>
      </c>
      <c r="AK293" s="58">
        <v>175</v>
      </c>
      <c r="AL293">
        <v>175</v>
      </c>
      <c r="AM293" t="b">
        <f>IFERROR(MATCH('2017'!A293, '2018'!A:A, 0) &gt;0, FALSE)</f>
        <v>0</v>
      </c>
    </row>
    <row r="294" spans="1:39">
      <c r="A294" s="57" t="s">
        <v>1761</v>
      </c>
      <c r="B294" s="57" t="s">
        <v>1762</v>
      </c>
      <c r="C294" s="57" t="s">
        <v>6018</v>
      </c>
      <c r="D294" s="57" t="s">
        <v>1764</v>
      </c>
      <c r="E294" s="57" t="s">
        <v>1122</v>
      </c>
      <c r="F294" s="57" t="s">
        <v>11982</v>
      </c>
      <c r="G294" s="57" t="s">
        <v>14572</v>
      </c>
      <c r="H294" s="57" t="s">
        <v>146</v>
      </c>
      <c r="I294">
        <v>0.6</v>
      </c>
      <c r="J294">
        <v>52.5</v>
      </c>
      <c r="K294" s="58">
        <v>75</v>
      </c>
      <c r="L294" s="58">
        <v>49</v>
      </c>
      <c r="M294" s="58">
        <v>36</v>
      </c>
      <c r="N294" s="58">
        <v>47</v>
      </c>
      <c r="O294" s="58">
        <v>44</v>
      </c>
      <c r="P294" s="58">
        <v>44</v>
      </c>
      <c r="Q294" s="58">
        <v>41</v>
      </c>
      <c r="R294" s="58">
        <v>44</v>
      </c>
      <c r="S294" s="58">
        <v>32</v>
      </c>
      <c r="T294" s="58">
        <v>39</v>
      </c>
      <c r="U294" s="58">
        <v>0</v>
      </c>
      <c r="V294" s="58">
        <v>0</v>
      </c>
      <c r="W294" s="58">
        <v>0</v>
      </c>
      <c r="X294" s="58">
        <v>0</v>
      </c>
      <c r="Y294" s="58">
        <v>0</v>
      </c>
      <c r="Z294" s="58">
        <v>0</v>
      </c>
      <c r="AA294" s="58">
        <v>220</v>
      </c>
      <c r="AB294" s="58">
        <v>231</v>
      </c>
      <c r="AC294" s="58">
        <v>0</v>
      </c>
      <c r="AD294" s="58">
        <v>21</v>
      </c>
      <c r="AE294" s="58" t="s">
        <v>290</v>
      </c>
      <c r="AF294" s="58">
        <v>22</v>
      </c>
      <c r="AG294" s="58">
        <v>0</v>
      </c>
      <c r="AH294" s="58">
        <v>350</v>
      </c>
      <c r="AI294" s="58">
        <v>55</v>
      </c>
      <c r="AJ294" s="58">
        <v>451</v>
      </c>
      <c r="AK294" s="58">
        <v>0</v>
      </c>
      <c r="AL294">
        <v>451</v>
      </c>
      <c r="AM294" t="b">
        <f>IFERROR(MATCH('2017'!A294, '2018'!A:A, 0) &gt;0, FALSE)</f>
        <v>1</v>
      </c>
    </row>
    <row r="295" spans="1:39">
      <c r="A295" s="57" t="s">
        <v>1765</v>
      </c>
      <c r="B295" s="57" t="s">
        <v>1766</v>
      </c>
      <c r="C295" s="57" t="s">
        <v>5749</v>
      </c>
      <c r="D295" s="57" t="s">
        <v>1769</v>
      </c>
      <c r="E295" s="57" t="s">
        <v>1122</v>
      </c>
      <c r="F295" s="57" t="s">
        <v>14573</v>
      </c>
      <c r="G295" s="57" t="s">
        <v>14574</v>
      </c>
      <c r="H295" s="57" t="s">
        <v>146</v>
      </c>
      <c r="I295">
        <v>0.2</v>
      </c>
      <c r="J295">
        <v>0.6</v>
      </c>
      <c r="K295" s="58">
        <v>18</v>
      </c>
      <c r="L295" s="58" t="s">
        <v>290</v>
      </c>
      <c r="M295" s="58">
        <v>0</v>
      </c>
      <c r="N295" s="58">
        <v>0</v>
      </c>
      <c r="O295" s="58">
        <v>0</v>
      </c>
      <c r="P295" s="58">
        <v>0</v>
      </c>
      <c r="Q295" s="58">
        <v>0</v>
      </c>
      <c r="R295" s="58">
        <v>0</v>
      </c>
      <c r="S295" s="58">
        <v>0</v>
      </c>
      <c r="T295" s="58">
        <v>0</v>
      </c>
      <c r="U295" s="58">
        <v>0</v>
      </c>
      <c r="V295" s="58">
        <v>0</v>
      </c>
      <c r="W295" s="58">
        <v>0</v>
      </c>
      <c r="X295" s="58">
        <v>0</v>
      </c>
      <c r="Y295" s="58">
        <v>0</v>
      </c>
      <c r="Z295" s="58">
        <v>0</v>
      </c>
      <c r="AA295" s="58">
        <v>13</v>
      </c>
      <c r="AB295" s="58">
        <v>13</v>
      </c>
      <c r="AC295" s="58">
        <v>0</v>
      </c>
      <c r="AD295" s="58" t="s">
        <v>290</v>
      </c>
      <c r="AE295" s="58" t="s">
        <v>290</v>
      </c>
      <c r="AF295" s="58" t="s">
        <v>290</v>
      </c>
      <c r="AG295" s="58">
        <v>0</v>
      </c>
      <c r="AH295" s="58">
        <v>10</v>
      </c>
      <c r="AI295" s="58" t="s">
        <v>290</v>
      </c>
      <c r="AJ295" s="58">
        <v>26</v>
      </c>
      <c r="AK295" s="58">
        <v>0</v>
      </c>
      <c r="AL295">
        <v>26</v>
      </c>
      <c r="AM295" t="b">
        <f>IFERROR(MATCH('2017'!A295, '2018'!A:A, 0) &gt;0, FALSE)</f>
        <v>1</v>
      </c>
    </row>
    <row r="296" spans="1:39">
      <c r="A296" s="57" t="s">
        <v>1771</v>
      </c>
      <c r="B296" s="57" t="s">
        <v>1772</v>
      </c>
      <c r="C296" s="57" t="s">
        <v>8852</v>
      </c>
      <c r="D296" s="57" t="s">
        <v>1774</v>
      </c>
      <c r="E296" s="57" t="s">
        <v>1122</v>
      </c>
      <c r="F296" s="57" t="s">
        <v>11983</v>
      </c>
      <c r="G296" s="57" t="s">
        <v>14575</v>
      </c>
      <c r="H296" s="57" t="s">
        <v>146</v>
      </c>
      <c r="I296">
        <v>1.1000000000000001</v>
      </c>
      <c r="J296">
        <v>10.5</v>
      </c>
      <c r="K296" s="58">
        <v>0</v>
      </c>
      <c r="L296" s="58">
        <v>0</v>
      </c>
      <c r="M296" s="58">
        <v>0</v>
      </c>
      <c r="N296" s="58">
        <v>0</v>
      </c>
      <c r="O296" s="58">
        <v>0</v>
      </c>
      <c r="P296" s="58">
        <v>0</v>
      </c>
      <c r="Q296" s="58">
        <v>0</v>
      </c>
      <c r="R296" s="58">
        <v>0</v>
      </c>
      <c r="S296" s="58">
        <v>0</v>
      </c>
      <c r="T296" s="58">
        <v>0</v>
      </c>
      <c r="U296" s="58">
        <v>446</v>
      </c>
      <c r="V296" s="58">
        <v>409</v>
      </c>
      <c r="W296" s="58">
        <v>391</v>
      </c>
      <c r="X296" s="58">
        <v>401</v>
      </c>
      <c r="Y296" s="58">
        <v>0</v>
      </c>
      <c r="Z296" s="58">
        <v>0</v>
      </c>
      <c r="AA296" s="58">
        <v>920</v>
      </c>
      <c r="AB296" s="58">
        <v>727</v>
      </c>
      <c r="AC296" s="58" t="s">
        <v>290</v>
      </c>
      <c r="AD296" s="58">
        <v>31</v>
      </c>
      <c r="AE296" s="58">
        <v>213</v>
      </c>
      <c r="AF296" s="58">
        <v>187</v>
      </c>
      <c r="AG296" s="58" t="s">
        <v>290</v>
      </c>
      <c r="AH296" s="58">
        <v>1164</v>
      </c>
      <c r="AI296" s="58">
        <v>46</v>
      </c>
      <c r="AJ296" s="58">
        <v>0</v>
      </c>
      <c r="AK296" s="58">
        <v>1647</v>
      </c>
      <c r="AL296">
        <v>1647</v>
      </c>
      <c r="AM296" t="b">
        <f>IFERROR(MATCH('2017'!A296, '2018'!A:A, 0) &gt;0, FALSE)</f>
        <v>1</v>
      </c>
    </row>
    <row r="297" spans="1:39">
      <c r="A297" s="57" t="s">
        <v>1775</v>
      </c>
      <c r="B297" s="57" t="s">
        <v>8866</v>
      </c>
      <c r="C297" s="57" t="s">
        <v>11987</v>
      </c>
      <c r="D297" s="57" t="s">
        <v>1779</v>
      </c>
      <c r="E297" s="57" t="s">
        <v>1122</v>
      </c>
      <c r="F297" s="57" t="s">
        <v>11988</v>
      </c>
      <c r="G297" s="57" t="s">
        <v>14576</v>
      </c>
      <c r="H297" s="57" t="s">
        <v>146</v>
      </c>
      <c r="I297">
        <v>0.5</v>
      </c>
      <c r="J297">
        <v>7.2</v>
      </c>
      <c r="K297" s="58">
        <v>0</v>
      </c>
      <c r="L297" s="58">
        <v>0</v>
      </c>
      <c r="M297" s="58">
        <v>0</v>
      </c>
      <c r="N297" s="58">
        <v>0</v>
      </c>
      <c r="O297" s="58">
        <v>0</v>
      </c>
      <c r="P297" s="58">
        <v>0</v>
      </c>
      <c r="Q297" s="58">
        <v>0</v>
      </c>
      <c r="R297" s="58">
        <v>0</v>
      </c>
      <c r="S297" s="58">
        <v>0</v>
      </c>
      <c r="T297" s="58">
        <v>0</v>
      </c>
      <c r="U297" s="58">
        <v>231</v>
      </c>
      <c r="V297" s="58">
        <v>241</v>
      </c>
      <c r="W297" s="58">
        <v>232</v>
      </c>
      <c r="X297" s="58">
        <v>271</v>
      </c>
      <c r="Y297" s="58">
        <v>0</v>
      </c>
      <c r="Z297" s="58">
        <v>0</v>
      </c>
      <c r="AA297" s="58">
        <v>975</v>
      </c>
      <c r="AB297" s="58">
        <v>0</v>
      </c>
      <c r="AC297" s="58" t="s">
        <v>290</v>
      </c>
      <c r="AD297" s="58">
        <v>20</v>
      </c>
      <c r="AE297" s="58">
        <v>138</v>
      </c>
      <c r="AF297" s="58">
        <v>152</v>
      </c>
      <c r="AG297" s="58" t="s">
        <v>290</v>
      </c>
      <c r="AH297" s="58">
        <v>626</v>
      </c>
      <c r="AI297" s="58">
        <v>32</v>
      </c>
      <c r="AJ297" s="58">
        <v>0</v>
      </c>
      <c r="AK297" s="58">
        <v>975</v>
      </c>
      <c r="AL297">
        <v>975</v>
      </c>
      <c r="AM297" t="b">
        <f>IFERROR(MATCH('2017'!A297, '2018'!A:A, 0) &gt;0, FALSE)</f>
        <v>1</v>
      </c>
    </row>
    <row r="298" spans="1:39">
      <c r="A298" s="57" t="s">
        <v>1780</v>
      </c>
      <c r="B298" s="57" t="s">
        <v>1781</v>
      </c>
      <c r="C298" s="57" t="s">
        <v>14577</v>
      </c>
      <c r="D298" s="57" t="s">
        <v>1784</v>
      </c>
      <c r="E298" s="57" t="s">
        <v>1122</v>
      </c>
      <c r="F298" s="57" t="s">
        <v>11989</v>
      </c>
      <c r="G298" s="57" t="s">
        <v>14578</v>
      </c>
      <c r="H298" s="57" t="s">
        <v>146</v>
      </c>
      <c r="I298">
        <v>1.1000000000000001</v>
      </c>
      <c r="J298">
        <v>4.5999999999999996</v>
      </c>
      <c r="K298" s="58">
        <v>33</v>
      </c>
      <c r="L298" s="58">
        <v>32</v>
      </c>
      <c r="M298" s="58">
        <v>34</v>
      </c>
      <c r="N298" s="58">
        <v>26</v>
      </c>
      <c r="O298" s="58">
        <v>31</v>
      </c>
      <c r="P298" s="58">
        <v>19</v>
      </c>
      <c r="Q298" s="58">
        <v>37</v>
      </c>
      <c r="R298" s="58">
        <v>38</v>
      </c>
      <c r="S298" s="58">
        <v>31</v>
      </c>
      <c r="T298" s="58">
        <v>37</v>
      </c>
      <c r="U298" s="58">
        <v>43</v>
      </c>
      <c r="V298" s="58">
        <v>29</v>
      </c>
      <c r="W298" s="58">
        <v>41</v>
      </c>
      <c r="X298" s="58">
        <v>32</v>
      </c>
      <c r="Y298" s="58">
        <v>0</v>
      </c>
      <c r="Z298" s="58">
        <v>0</v>
      </c>
      <c r="AA298" s="58">
        <v>257</v>
      </c>
      <c r="AB298" s="58">
        <v>206</v>
      </c>
      <c r="AC298" s="58">
        <v>0</v>
      </c>
      <c r="AD298" s="58">
        <v>64</v>
      </c>
      <c r="AE298" s="58">
        <v>248</v>
      </c>
      <c r="AF298" s="58">
        <v>15</v>
      </c>
      <c r="AG298" s="58">
        <v>0</v>
      </c>
      <c r="AH298" s="58">
        <v>100</v>
      </c>
      <c r="AI298" s="58">
        <v>36</v>
      </c>
      <c r="AJ298" s="58">
        <v>318</v>
      </c>
      <c r="AK298" s="58">
        <v>145</v>
      </c>
      <c r="AL298">
        <v>463</v>
      </c>
      <c r="AM298" t="b">
        <f>IFERROR(MATCH('2017'!A298, '2018'!A:A, 0) &gt;0, FALSE)</f>
        <v>1</v>
      </c>
    </row>
    <row r="299" spans="1:39">
      <c r="A299" s="57" t="s">
        <v>1786</v>
      </c>
      <c r="B299" s="57" t="s">
        <v>1762</v>
      </c>
      <c r="C299" s="57" t="s">
        <v>11990</v>
      </c>
      <c r="D299" s="57" t="s">
        <v>1789</v>
      </c>
      <c r="E299" s="57" t="s">
        <v>1122</v>
      </c>
      <c r="F299" s="57" t="s">
        <v>11991</v>
      </c>
      <c r="G299" s="57" t="s">
        <v>14579</v>
      </c>
      <c r="H299" s="57" t="s">
        <v>146</v>
      </c>
      <c r="I299">
        <v>0.2</v>
      </c>
      <c r="J299">
        <v>1.1000000000000001</v>
      </c>
      <c r="K299" s="58">
        <v>17</v>
      </c>
      <c r="L299" s="58">
        <v>18</v>
      </c>
      <c r="M299" s="58">
        <v>20</v>
      </c>
      <c r="N299" s="58">
        <v>20</v>
      </c>
      <c r="O299" s="58">
        <v>22</v>
      </c>
      <c r="P299" s="58">
        <v>20</v>
      </c>
      <c r="Q299" s="58">
        <v>23</v>
      </c>
      <c r="R299" s="58">
        <v>22</v>
      </c>
      <c r="S299" s="58">
        <v>26</v>
      </c>
      <c r="T299" s="58">
        <v>24</v>
      </c>
      <c r="U299" s="58">
        <v>0</v>
      </c>
      <c r="V299" s="58">
        <v>0</v>
      </c>
      <c r="W299" s="58">
        <v>0</v>
      </c>
      <c r="X299" s="58">
        <v>0</v>
      </c>
      <c r="Y299" s="58">
        <v>0</v>
      </c>
      <c r="Z299" s="58">
        <v>0</v>
      </c>
      <c r="AA299" s="58">
        <v>112</v>
      </c>
      <c r="AB299" s="58">
        <v>100</v>
      </c>
      <c r="AC299" s="58">
        <v>0</v>
      </c>
      <c r="AD299" s="58">
        <v>0</v>
      </c>
      <c r="AE299" s="58" t="s">
        <v>290</v>
      </c>
      <c r="AF299" s="58">
        <v>192</v>
      </c>
      <c r="AG299" s="58">
        <v>0</v>
      </c>
      <c r="AH299" s="58" t="s">
        <v>290</v>
      </c>
      <c r="AI299" s="58" t="s">
        <v>290</v>
      </c>
      <c r="AJ299" s="58">
        <v>212</v>
      </c>
      <c r="AK299" s="58">
        <v>0</v>
      </c>
      <c r="AL299">
        <v>212</v>
      </c>
      <c r="AM299" t="b">
        <f>IFERROR(MATCH('2017'!A299, '2018'!A:A, 0) &gt;0, FALSE)</f>
        <v>1</v>
      </c>
    </row>
    <row r="300" spans="1:39">
      <c r="A300" s="57" t="s">
        <v>1791</v>
      </c>
      <c r="B300" s="57" t="s">
        <v>1792</v>
      </c>
      <c r="C300" s="57" t="s">
        <v>8876</v>
      </c>
      <c r="D300" s="57" t="s">
        <v>1795</v>
      </c>
      <c r="E300" s="57" t="s">
        <v>1122</v>
      </c>
      <c r="F300" s="57" t="s">
        <v>11992</v>
      </c>
      <c r="G300" s="57" t="s">
        <v>14580</v>
      </c>
      <c r="H300" s="57" t="s">
        <v>146</v>
      </c>
      <c r="I300">
        <v>0.7</v>
      </c>
      <c r="J300">
        <v>38.799999999999997</v>
      </c>
      <c r="K300" s="58">
        <v>0</v>
      </c>
      <c r="L300" s="58">
        <v>0</v>
      </c>
      <c r="M300" s="58">
        <v>0</v>
      </c>
      <c r="N300" s="58">
        <v>0</v>
      </c>
      <c r="O300" s="58">
        <v>0</v>
      </c>
      <c r="P300" s="58">
        <v>0</v>
      </c>
      <c r="Q300" s="58">
        <v>0</v>
      </c>
      <c r="R300" s="58">
        <v>0</v>
      </c>
      <c r="S300" s="58">
        <v>0</v>
      </c>
      <c r="T300" s="58">
        <v>0</v>
      </c>
      <c r="U300" s="58">
        <v>167</v>
      </c>
      <c r="V300" s="58">
        <v>137</v>
      </c>
      <c r="W300" s="58">
        <v>168</v>
      </c>
      <c r="X300" s="58">
        <v>147</v>
      </c>
      <c r="Y300" s="58">
        <v>0</v>
      </c>
      <c r="Z300" s="58">
        <v>0</v>
      </c>
      <c r="AA300" s="58">
        <v>0</v>
      </c>
      <c r="AB300" s="58">
        <v>619</v>
      </c>
      <c r="AC300" s="58" t="s">
        <v>290</v>
      </c>
      <c r="AD300" s="58" t="s">
        <v>290</v>
      </c>
      <c r="AE300" s="58">
        <v>167</v>
      </c>
      <c r="AF300" s="58">
        <v>93</v>
      </c>
      <c r="AG300" s="58">
        <v>0</v>
      </c>
      <c r="AH300" s="58">
        <v>312</v>
      </c>
      <c r="AI300" s="58">
        <v>44</v>
      </c>
      <c r="AJ300" s="58">
        <v>0</v>
      </c>
      <c r="AK300" s="58">
        <v>619</v>
      </c>
      <c r="AL300">
        <v>619</v>
      </c>
      <c r="AM300" t="b">
        <f>IFERROR(MATCH('2017'!A300, '2018'!A:A, 0) &gt;0, FALSE)</f>
        <v>1</v>
      </c>
    </row>
    <row r="301" spans="1:39">
      <c r="A301" s="57" t="s">
        <v>4619</v>
      </c>
      <c r="B301" s="57" t="s">
        <v>4620</v>
      </c>
      <c r="C301" s="57" t="s">
        <v>5767</v>
      </c>
      <c r="D301" s="57" t="s">
        <v>4622</v>
      </c>
      <c r="E301" s="57" t="s">
        <v>1122</v>
      </c>
      <c r="F301" s="57" t="s">
        <v>13483</v>
      </c>
      <c r="G301" s="57" t="s">
        <v>14581</v>
      </c>
      <c r="H301" s="57" t="s">
        <v>146</v>
      </c>
      <c r="I301">
        <v>0.1</v>
      </c>
      <c r="J301">
        <v>0.3</v>
      </c>
      <c r="K301" s="58">
        <v>0</v>
      </c>
      <c r="L301" s="58" t="s">
        <v>290</v>
      </c>
      <c r="M301" s="58" t="s">
        <v>290</v>
      </c>
      <c r="N301" s="58" t="s">
        <v>290</v>
      </c>
      <c r="O301" s="58" t="s">
        <v>290</v>
      </c>
      <c r="P301" s="58" t="s">
        <v>290</v>
      </c>
      <c r="Q301" s="58" t="s">
        <v>290</v>
      </c>
      <c r="R301" s="58">
        <v>0</v>
      </c>
      <c r="S301" s="58">
        <v>0</v>
      </c>
      <c r="T301" s="58">
        <v>0</v>
      </c>
      <c r="U301" s="58">
        <v>0</v>
      </c>
      <c r="V301" s="58">
        <v>0</v>
      </c>
      <c r="W301" s="58">
        <v>0</v>
      </c>
      <c r="X301" s="58">
        <v>0</v>
      </c>
      <c r="Y301" s="58">
        <v>0</v>
      </c>
      <c r="Z301" s="58">
        <v>0</v>
      </c>
      <c r="AA301" s="58">
        <v>10</v>
      </c>
      <c r="AB301" s="58">
        <v>18</v>
      </c>
      <c r="AC301" s="58">
        <v>0</v>
      </c>
      <c r="AD301" s="58">
        <v>0</v>
      </c>
      <c r="AE301" s="58" t="s">
        <v>290</v>
      </c>
      <c r="AF301" s="58">
        <v>0</v>
      </c>
      <c r="AG301" s="58">
        <v>0</v>
      </c>
      <c r="AH301" s="58">
        <v>25</v>
      </c>
      <c r="AI301" s="58" t="s">
        <v>290</v>
      </c>
      <c r="AJ301" s="58">
        <v>28</v>
      </c>
      <c r="AK301" s="58">
        <v>0</v>
      </c>
      <c r="AL301">
        <v>28</v>
      </c>
      <c r="AM301" t="b">
        <f>IFERROR(MATCH('2017'!A301, '2018'!A:A, 0) &gt;0, FALSE)</f>
        <v>1</v>
      </c>
    </row>
    <row r="302" spans="1:39">
      <c r="A302" s="57" t="s">
        <v>1796</v>
      </c>
      <c r="B302" s="57" t="s">
        <v>1797</v>
      </c>
      <c r="C302" s="57" t="s">
        <v>14582</v>
      </c>
      <c r="D302" s="57" t="s">
        <v>1799</v>
      </c>
      <c r="E302" s="57" t="s">
        <v>1122</v>
      </c>
      <c r="F302" s="57" t="s">
        <v>11996</v>
      </c>
      <c r="G302" s="57" t="s">
        <v>14583</v>
      </c>
      <c r="H302" s="57" t="s">
        <v>146</v>
      </c>
      <c r="I302">
        <v>0.3</v>
      </c>
      <c r="J302">
        <v>26.4</v>
      </c>
      <c r="K302" s="58">
        <v>14</v>
      </c>
      <c r="L302" s="58">
        <v>24</v>
      </c>
      <c r="M302" s="58">
        <v>25</v>
      </c>
      <c r="N302" s="58">
        <v>22</v>
      </c>
      <c r="O302" s="58">
        <v>26</v>
      </c>
      <c r="P302" s="58">
        <v>19</v>
      </c>
      <c r="Q302" s="58">
        <v>19</v>
      </c>
      <c r="R302" s="58">
        <v>31</v>
      </c>
      <c r="S302" s="58">
        <v>14</v>
      </c>
      <c r="T302" s="58">
        <v>31</v>
      </c>
      <c r="U302" s="58">
        <v>51</v>
      </c>
      <c r="V302" s="58">
        <v>41</v>
      </c>
      <c r="W302" s="58">
        <v>40</v>
      </c>
      <c r="X302" s="58">
        <v>28</v>
      </c>
      <c r="Y302" s="58">
        <v>0</v>
      </c>
      <c r="Z302" s="58">
        <v>0</v>
      </c>
      <c r="AA302" s="58">
        <v>204</v>
      </c>
      <c r="AB302" s="58">
        <v>181</v>
      </c>
      <c r="AC302" s="58">
        <v>0</v>
      </c>
      <c r="AD302" s="58">
        <v>0</v>
      </c>
      <c r="AE302" s="58">
        <v>385</v>
      </c>
      <c r="AF302" s="58">
        <v>0</v>
      </c>
      <c r="AG302" s="58">
        <v>0</v>
      </c>
      <c r="AH302" s="58">
        <v>0</v>
      </c>
      <c r="AI302" s="58">
        <v>0</v>
      </c>
      <c r="AJ302" s="58">
        <v>225</v>
      </c>
      <c r="AK302" s="58">
        <v>160</v>
      </c>
      <c r="AL302">
        <v>385</v>
      </c>
      <c r="AM302" t="b">
        <f>IFERROR(MATCH('2017'!A302, '2018'!A:A, 0) &gt;0, FALSE)</f>
        <v>1</v>
      </c>
    </row>
    <row r="303" spans="1:39">
      <c r="A303" s="57" t="s">
        <v>14584</v>
      </c>
      <c r="B303" s="57" t="s">
        <v>8889</v>
      </c>
      <c r="C303" s="57" t="s">
        <v>14585</v>
      </c>
      <c r="D303" s="57" t="s">
        <v>8892</v>
      </c>
      <c r="E303" s="57" t="s">
        <v>1122</v>
      </c>
      <c r="F303" s="57" t="s">
        <v>14586</v>
      </c>
      <c r="G303" s="57" t="s">
        <v>14587</v>
      </c>
      <c r="H303" s="57" t="s">
        <v>146</v>
      </c>
      <c r="I303">
        <v>0.1</v>
      </c>
      <c r="J303">
        <v>0.2</v>
      </c>
      <c r="K303" s="58">
        <v>0</v>
      </c>
      <c r="L303" s="58">
        <v>0</v>
      </c>
      <c r="M303" s="58">
        <v>0</v>
      </c>
      <c r="N303" s="58">
        <v>0</v>
      </c>
      <c r="O303" s="58">
        <v>0</v>
      </c>
      <c r="P303" s="58">
        <v>0</v>
      </c>
      <c r="Q303" s="58">
        <v>0</v>
      </c>
      <c r="R303" s="58">
        <v>0</v>
      </c>
      <c r="S303" s="58">
        <v>0</v>
      </c>
      <c r="T303" s="58">
        <v>0</v>
      </c>
      <c r="U303" s="58">
        <v>0</v>
      </c>
      <c r="V303" s="58">
        <v>0</v>
      </c>
      <c r="W303" s="58">
        <v>0</v>
      </c>
      <c r="X303" s="58">
        <v>0</v>
      </c>
      <c r="Y303" s="58">
        <v>14</v>
      </c>
      <c r="Z303" s="58">
        <v>0</v>
      </c>
      <c r="AA303" s="58" t="s">
        <v>290</v>
      </c>
      <c r="AB303" s="58">
        <v>12</v>
      </c>
      <c r="AC303" s="58">
        <v>0</v>
      </c>
      <c r="AD303" s="58">
        <v>0</v>
      </c>
      <c r="AE303" s="58">
        <v>0</v>
      </c>
      <c r="AF303" s="58">
        <v>14</v>
      </c>
      <c r="AG303" s="58">
        <v>0</v>
      </c>
      <c r="AH303" s="58">
        <v>0</v>
      </c>
      <c r="AI303" s="58">
        <v>0</v>
      </c>
      <c r="AJ303" s="58">
        <v>14</v>
      </c>
      <c r="AK303" s="58">
        <v>0</v>
      </c>
      <c r="AL303">
        <v>14</v>
      </c>
      <c r="AM303" t="b">
        <f>IFERROR(MATCH('2017'!A303, '2018'!A:A, 0) &gt;0, FALSE)</f>
        <v>1</v>
      </c>
    </row>
    <row r="304" spans="1:39">
      <c r="A304" s="57" t="s">
        <v>1801</v>
      </c>
      <c r="B304" s="57" t="s">
        <v>1802</v>
      </c>
      <c r="C304" s="57" t="s">
        <v>12000</v>
      </c>
      <c r="D304" s="57" t="s">
        <v>1804</v>
      </c>
      <c r="E304" s="57" t="s">
        <v>1122</v>
      </c>
      <c r="F304" s="57" t="s">
        <v>12001</v>
      </c>
      <c r="G304" s="57" t="s">
        <v>14588</v>
      </c>
      <c r="H304" s="57" t="s">
        <v>146</v>
      </c>
      <c r="I304">
        <v>0.7</v>
      </c>
      <c r="J304">
        <v>4.4000000000000004</v>
      </c>
      <c r="K304" s="58">
        <v>0</v>
      </c>
      <c r="L304" s="58">
        <v>0</v>
      </c>
      <c r="M304" s="58">
        <v>0</v>
      </c>
      <c r="N304" s="58">
        <v>0</v>
      </c>
      <c r="O304" s="58">
        <v>0</v>
      </c>
      <c r="P304" s="58">
        <v>0</v>
      </c>
      <c r="Q304" s="58">
        <v>0</v>
      </c>
      <c r="R304" s="58">
        <v>0</v>
      </c>
      <c r="S304" s="58">
        <v>0</v>
      </c>
      <c r="T304" s="58">
        <v>0</v>
      </c>
      <c r="U304" s="58">
        <v>128</v>
      </c>
      <c r="V304" s="58">
        <v>111</v>
      </c>
      <c r="W304" s="58">
        <v>124</v>
      </c>
      <c r="X304" s="58">
        <v>146</v>
      </c>
      <c r="Y304" s="58">
        <v>0</v>
      </c>
      <c r="Z304" s="58">
        <v>0</v>
      </c>
      <c r="AA304" s="58">
        <v>509</v>
      </c>
      <c r="AB304" s="58">
        <v>0</v>
      </c>
      <c r="AC304" s="58" t="s">
        <v>290</v>
      </c>
      <c r="AD304" s="58">
        <v>21</v>
      </c>
      <c r="AE304" s="58" t="s">
        <v>290</v>
      </c>
      <c r="AF304" s="58">
        <v>59</v>
      </c>
      <c r="AG304" s="58">
        <v>0</v>
      </c>
      <c r="AH304" s="58">
        <v>399</v>
      </c>
      <c r="AI304" s="58">
        <v>26</v>
      </c>
      <c r="AJ304" s="58">
        <v>0</v>
      </c>
      <c r="AK304" s="58">
        <v>509</v>
      </c>
      <c r="AL304">
        <v>509</v>
      </c>
      <c r="AM304" t="b">
        <f>IFERROR(MATCH('2017'!A304, '2018'!A:A, 0) &gt;0, FALSE)</f>
        <v>1</v>
      </c>
    </row>
    <row r="305" spans="1:39">
      <c r="A305" s="57" t="s">
        <v>12005</v>
      </c>
      <c r="B305" s="57" t="s">
        <v>8910</v>
      </c>
      <c r="C305" s="57" t="s">
        <v>13488</v>
      </c>
      <c r="D305" s="57" t="s">
        <v>8913</v>
      </c>
      <c r="E305" s="57" t="s">
        <v>1122</v>
      </c>
      <c r="F305" s="57" t="s">
        <v>12006</v>
      </c>
      <c r="G305" s="57" t="s">
        <v>14589</v>
      </c>
      <c r="H305" s="57" t="s">
        <v>146</v>
      </c>
      <c r="I305">
        <v>0.6</v>
      </c>
      <c r="J305">
        <v>9.5</v>
      </c>
      <c r="K305" s="58">
        <v>0</v>
      </c>
      <c r="L305" s="58">
        <v>0</v>
      </c>
      <c r="M305" s="58">
        <v>0</v>
      </c>
      <c r="N305" s="58">
        <v>0</v>
      </c>
      <c r="O305" s="58">
        <v>0</v>
      </c>
      <c r="P305" s="58">
        <v>0</v>
      </c>
      <c r="Q305" s="58">
        <v>0</v>
      </c>
      <c r="R305" s="58">
        <v>0</v>
      </c>
      <c r="S305" s="58">
        <v>0</v>
      </c>
      <c r="T305" s="58">
        <v>0</v>
      </c>
      <c r="U305" s="58">
        <v>0</v>
      </c>
      <c r="V305" s="58">
        <v>0</v>
      </c>
      <c r="W305" s="58">
        <v>0</v>
      </c>
      <c r="X305" s="58">
        <v>0</v>
      </c>
      <c r="Y305" s="58">
        <v>0</v>
      </c>
      <c r="Z305" s="58">
        <v>220</v>
      </c>
      <c r="AA305" s="58">
        <v>116</v>
      </c>
      <c r="AB305" s="58">
        <v>104</v>
      </c>
      <c r="AC305" s="58">
        <v>0</v>
      </c>
      <c r="AD305" s="58">
        <v>0</v>
      </c>
      <c r="AE305" s="58">
        <v>219</v>
      </c>
      <c r="AF305" s="58" t="s">
        <v>290</v>
      </c>
      <c r="AG305" s="58">
        <v>0</v>
      </c>
      <c r="AH305" s="58">
        <v>0</v>
      </c>
      <c r="AI305" s="58">
        <v>0</v>
      </c>
      <c r="AJ305" s="58">
        <v>0</v>
      </c>
      <c r="AK305" s="58">
        <v>220</v>
      </c>
      <c r="AL305">
        <v>220</v>
      </c>
      <c r="AM305" t="b">
        <f>IFERROR(MATCH('2017'!A305, '2018'!A:A, 0) &gt;0, FALSE)</f>
        <v>1</v>
      </c>
    </row>
    <row r="306" spans="1:39">
      <c r="A306" s="57" t="s">
        <v>12008</v>
      </c>
      <c r="B306" s="57" t="s">
        <v>8916</v>
      </c>
      <c r="C306" s="57" t="s">
        <v>8918</v>
      </c>
      <c r="D306" s="57" t="s">
        <v>8919</v>
      </c>
      <c r="E306" s="57" t="s">
        <v>1122</v>
      </c>
      <c r="F306" s="57" t="s">
        <v>12009</v>
      </c>
      <c r="G306" s="57" t="s">
        <v>14590</v>
      </c>
      <c r="H306" s="57" t="s">
        <v>146</v>
      </c>
      <c r="I306">
        <v>0.2</v>
      </c>
      <c r="J306">
        <v>1.5</v>
      </c>
      <c r="K306" s="58">
        <v>0</v>
      </c>
      <c r="L306" s="58">
        <v>0</v>
      </c>
      <c r="M306" s="58">
        <v>0</v>
      </c>
      <c r="N306" s="58">
        <v>0</v>
      </c>
      <c r="O306" s="58">
        <v>0</v>
      </c>
      <c r="P306" s="58">
        <v>0</v>
      </c>
      <c r="Q306" s="58">
        <v>0</v>
      </c>
      <c r="R306" s="58">
        <v>0</v>
      </c>
      <c r="S306" s="58">
        <v>0</v>
      </c>
      <c r="T306" s="58">
        <v>0</v>
      </c>
      <c r="U306" s="58">
        <v>0</v>
      </c>
      <c r="V306" s="58">
        <v>0</v>
      </c>
      <c r="W306" s="58">
        <v>0</v>
      </c>
      <c r="X306" s="58">
        <v>0</v>
      </c>
      <c r="Y306" s="58">
        <v>0</v>
      </c>
      <c r="Z306" s="58">
        <v>103</v>
      </c>
      <c r="AA306" s="58">
        <v>54</v>
      </c>
      <c r="AB306" s="58">
        <v>49</v>
      </c>
      <c r="AC306" s="58">
        <v>0</v>
      </c>
      <c r="AD306" s="58">
        <v>13</v>
      </c>
      <c r="AE306" s="58">
        <v>15</v>
      </c>
      <c r="AF306" s="58">
        <v>41</v>
      </c>
      <c r="AG306" s="58">
        <v>0</v>
      </c>
      <c r="AH306" s="58">
        <v>24</v>
      </c>
      <c r="AI306" s="58">
        <v>10</v>
      </c>
      <c r="AJ306" s="58">
        <v>0</v>
      </c>
      <c r="AK306" s="58">
        <v>103</v>
      </c>
      <c r="AL306">
        <v>103</v>
      </c>
      <c r="AM306" t="b">
        <f>IFERROR(MATCH('2017'!A306, '2018'!A:A, 0) &gt;0, FALSE)</f>
        <v>1</v>
      </c>
    </row>
    <row r="307" spans="1:39">
      <c r="A307" s="57" t="s">
        <v>1806</v>
      </c>
      <c r="B307" s="57" t="s">
        <v>1807</v>
      </c>
      <c r="C307" s="57" t="s">
        <v>14591</v>
      </c>
      <c r="D307" s="57" t="s">
        <v>1809</v>
      </c>
      <c r="E307" s="57" t="s">
        <v>1122</v>
      </c>
      <c r="F307" s="57" t="s">
        <v>12011</v>
      </c>
      <c r="G307" s="57" t="s">
        <v>14592</v>
      </c>
      <c r="H307" s="57" t="s">
        <v>146</v>
      </c>
      <c r="I307">
        <v>0.4</v>
      </c>
      <c r="J307">
        <v>0.8</v>
      </c>
      <c r="K307" s="58">
        <v>0</v>
      </c>
      <c r="L307" s="58">
        <v>0</v>
      </c>
      <c r="M307" s="58">
        <v>0</v>
      </c>
      <c r="N307" s="58">
        <v>0</v>
      </c>
      <c r="O307" s="58">
        <v>0</v>
      </c>
      <c r="P307" s="58">
        <v>0</v>
      </c>
      <c r="Q307" s="58">
        <v>0</v>
      </c>
      <c r="R307" s="58">
        <v>0</v>
      </c>
      <c r="S307" s="58">
        <v>0</v>
      </c>
      <c r="T307" s="58">
        <v>0</v>
      </c>
      <c r="U307" s="58">
        <v>45</v>
      </c>
      <c r="V307" s="58">
        <v>38</v>
      </c>
      <c r="W307" s="58">
        <v>29</v>
      </c>
      <c r="X307" s="58">
        <v>36</v>
      </c>
      <c r="Y307" s="58">
        <v>0</v>
      </c>
      <c r="Z307" s="58">
        <v>0</v>
      </c>
      <c r="AA307" s="58">
        <v>148</v>
      </c>
      <c r="AB307" s="58">
        <v>0</v>
      </c>
      <c r="AC307" s="58" t="s">
        <v>290</v>
      </c>
      <c r="AD307" s="58">
        <v>0</v>
      </c>
      <c r="AE307" s="58">
        <v>17</v>
      </c>
      <c r="AF307" s="58">
        <v>115</v>
      </c>
      <c r="AG307" s="58">
        <v>0</v>
      </c>
      <c r="AH307" s="58">
        <v>0</v>
      </c>
      <c r="AI307" s="58">
        <v>14</v>
      </c>
      <c r="AJ307" s="58">
        <v>0</v>
      </c>
      <c r="AK307" s="58">
        <v>148</v>
      </c>
      <c r="AL307">
        <v>148</v>
      </c>
      <c r="AM307" t="b">
        <f>IFERROR(MATCH('2017'!A307, '2018'!A:A, 0) &gt;0, FALSE)</f>
        <v>1</v>
      </c>
    </row>
    <row r="308" spans="1:39">
      <c r="A308" s="57" t="s">
        <v>1811</v>
      </c>
      <c r="B308" s="57" t="s">
        <v>1812</v>
      </c>
      <c r="C308" s="57" t="s">
        <v>13489</v>
      </c>
      <c r="D308" s="57" t="s">
        <v>1815</v>
      </c>
      <c r="E308" s="57" t="s">
        <v>1122</v>
      </c>
      <c r="F308" s="57" t="s">
        <v>12013</v>
      </c>
      <c r="G308" s="57" t="s">
        <v>14593</v>
      </c>
      <c r="H308" s="57" t="s">
        <v>146</v>
      </c>
      <c r="I308">
        <v>3.4</v>
      </c>
      <c r="J308">
        <v>9.8000000000000007</v>
      </c>
      <c r="K308" s="58">
        <v>0</v>
      </c>
      <c r="L308" s="58">
        <v>0</v>
      </c>
      <c r="M308" s="58">
        <v>0</v>
      </c>
      <c r="N308" s="58">
        <v>0</v>
      </c>
      <c r="O308" s="58">
        <v>0</v>
      </c>
      <c r="P308" s="58">
        <v>0</v>
      </c>
      <c r="Q308" s="58">
        <v>0</v>
      </c>
      <c r="R308" s="58">
        <v>0</v>
      </c>
      <c r="S308" s="58">
        <v>0</v>
      </c>
      <c r="T308" s="58">
        <v>0</v>
      </c>
      <c r="U308" s="58">
        <v>32</v>
      </c>
      <c r="V308" s="58">
        <v>33</v>
      </c>
      <c r="W308" s="58">
        <v>27</v>
      </c>
      <c r="X308" s="58">
        <v>32</v>
      </c>
      <c r="Y308" s="58">
        <v>0</v>
      </c>
      <c r="Z308" s="58">
        <v>0</v>
      </c>
      <c r="AA308" s="58">
        <v>73</v>
      </c>
      <c r="AB308" s="58">
        <v>51</v>
      </c>
      <c r="AC308" s="58">
        <v>0</v>
      </c>
      <c r="AD308" s="58">
        <v>0</v>
      </c>
      <c r="AE308" s="58">
        <v>67</v>
      </c>
      <c r="AF308" s="58">
        <v>51</v>
      </c>
      <c r="AG308" s="58">
        <v>0</v>
      </c>
      <c r="AH308" s="58" t="s">
        <v>290</v>
      </c>
      <c r="AI308" s="58" t="s">
        <v>290</v>
      </c>
      <c r="AJ308" s="58">
        <v>0</v>
      </c>
      <c r="AK308" s="58">
        <v>124</v>
      </c>
      <c r="AL308">
        <v>124</v>
      </c>
      <c r="AM308" t="b">
        <f>IFERROR(MATCH('2017'!A308, '2018'!A:A, 0) &gt;0, FALSE)</f>
        <v>1</v>
      </c>
    </row>
    <row r="309" spans="1:39">
      <c r="A309" s="57" t="s">
        <v>5791</v>
      </c>
      <c r="B309" s="57" t="s">
        <v>5792</v>
      </c>
      <c r="C309" s="57" t="s">
        <v>12014</v>
      </c>
      <c r="D309" s="57" t="s">
        <v>8935</v>
      </c>
      <c r="E309" s="57" t="s">
        <v>1122</v>
      </c>
      <c r="F309" s="57" t="s">
        <v>12015</v>
      </c>
      <c r="G309" s="57" t="s">
        <v>14594</v>
      </c>
      <c r="H309" s="57" t="s">
        <v>146</v>
      </c>
      <c r="I309">
        <v>0.1</v>
      </c>
      <c r="J309">
        <v>1.4</v>
      </c>
      <c r="K309" s="58">
        <v>53</v>
      </c>
      <c r="L309" s="58">
        <v>22</v>
      </c>
      <c r="M309" s="58">
        <v>14</v>
      </c>
      <c r="N309" s="58">
        <v>12</v>
      </c>
      <c r="O309" s="58">
        <v>10</v>
      </c>
      <c r="P309" s="58" t="s">
        <v>290</v>
      </c>
      <c r="Q309" s="58" t="s">
        <v>290</v>
      </c>
      <c r="R309" s="58" t="s">
        <v>290</v>
      </c>
      <c r="S309" s="58" t="s">
        <v>290</v>
      </c>
      <c r="T309" s="58">
        <v>0</v>
      </c>
      <c r="U309" s="58">
        <v>0</v>
      </c>
      <c r="V309" s="58">
        <v>0</v>
      </c>
      <c r="W309" s="58">
        <v>0</v>
      </c>
      <c r="X309" s="58">
        <v>0</v>
      </c>
      <c r="Y309" s="58">
        <v>0</v>
      </c>
      <c r="Z309" s="58">
        <v>0</v>
      </c>
      <c r="AA309" s="58">
        <v>62</v>
      </c>
      <c r="AB309" s="58">
        <v>63</v>
      </c>
      <c r="AC309" s="58">
        <v>0</v>
      </c>
      <c r="AD309" s="58">
        <v>0</v>
      </c>
      <c r="AE309" s="58">
        <v>0</v>
      </c>
      <c r="AF309" s="58">
        <v>0</v>
      </c>
      <c r="AG309" s="58">
        <v>0</v>
      </c>
      <c r="AH309" s="58">
        <v>123</v>
      </c>
      <c r="AI309" s="58" t="s">
        <v>290</v>
      </c>
      <c r="AJ309" s="58">
        <v>125</v>
      </c>
      <c r="AK309" s="58">
        <v>0</v>
      </c>
      <c r="AL309">
        <v>125</v>
      </c>
      <c r="AM309" t="b">
        <f>IFERROR(MATCH('2017'!A309, '2018'!A:A, 0) &gt;0, FALSE)</f>
        <v>1</v>
      </c>
    </row>
    <row r="310" spans="1:39">
      <c r="A310" s="57" t="s">
        <v>1816</v>
      </c>
      <c r="B310" s="57" t="s">
        <v>1817</v>
      </c>
      <c r="C310" s="57" t="s">
        <v>14595</v>
      </c>
      <c r="D310" s="57" t="s">
        <v>1819</v>
      </c>
      <c r="E310" s="57" t="s">
        <v>1122</v>
      </c>
      <c r="F310" s="57" t="s">
        <v>12020</v>
      </c>
      <c r="G310" s="57" t="s">
        <v>14596</v>
      </c>
      <c r="H310" s="57" t="s">
        <v>146</v>
      </c>
      <c r="I310">
        <v>0.8</v>
      </c>
      <c r="J310">
        <v>93.2</v>
      </c>
      <c r="K310" s="58">
        <v>0</v>
      </c>
      <c r="L310" s="58">
        <v>0</v>
      </c>
      <c r="M310" s="58">
        <v>0</v>
      </c>
      <c r="N310" s="58">
        <v>0</v>
      </c>
      <c r="O310" s="58">
        <v>0</v>
      </c>
      <c r="P310" s="58">
        <v>0</v>
      </c>
      <c r="Q310" s="58">
        <v>0</v>
      </c>
      <c r="R310" s="58">
        <v>0</v>
      </c>
      <c r="S310" s="58">
        <v>0</v>
      </c>
      <c r="T310" s="58">
        <v>0</v>
      </c>
      <c r="U310" s="58">
        <v>0</v>
      </c>
      <c r="V310" s="58">
        <v>0</v>
      </c>
      <c r="W310" s="58">
        <v>0</v>
      </c>
      <c r="X310" s="58">
        <v>0</v>
      </c>
      <c r="Y310" s="58">
        <v>0</v>
      </c>
      <c r="Z310" s="58">
        <v>1403</v>
      </c>
      <c r="AA310" s="58">
        <v>704</v>
      </c>
      <c r="AB310" s="58">
        <v>699</v>
      </c>
      <c r="AC310" s="58" t="s">
        <v>290</v>
      </c>
      <c r="AD310" s="58">
        <v>58</v>
      </c>
      <c r="AE310" s="58">
        <v>127</v>
      </c>
      <c r="AF310" s="58">
        <v>207</v>
      </c>
      <c r="AG310" s="58">
        <v>0</v>
      </c>
      <c r="AH310" s="58">
        <v>917</v>
      </c>
      <c r="AI310" s="58">
        <v>89</v>
      </c>
      <c r="AJ310" s="58">
        <v>0</v>
      </c>
      <c r="AK310" s="58">
        <v>1403</v>
      </c>
      <c r="AL310">
        <v>1403</v>
      </c>
      <c r="AM310" t="b">
        <f>IFERROR(MATCH('2017'!A310, '2018'!A:A, 0) &gt;0, FALSE)</f>
        <v>1</v>
      </c>
    </row>
    <row r="311" spans="1:39">
      <c r="A311" s="57" t="s">
        <v>1820</v>
      </c>
      <c r="B311" s="57" t="s">
        <v>1821</v>
      </c>
      <c r="C311" s="57" t="s">
        <v>14597</v>
      </c>
      <c r="D311" s="57" t="s">
        <v>4655</v>
      </c>
      <c r="E311" s="57" t="s">
        <v>1122</v>
      </c>
      <c r="F311" s="57" t="s">
        <v>13491</v>
      </c>
      <c r="G311" s="57" t="s">
        <v>14598</v>
      </c>
      <c r="H311" s="57" t="s">
        <v>146</v>
      </c>
      <c r="I311">
        <v>1.1000000000000001</v>
      </c>
      <c r="J311">
        <v>35.700000000000003</v>
      </c>
      <c r="K311" s="58">
        <v>14</v>
      </c>
      <c r="L311" s="58">
        <v>27</v>
      </c>
      <c r="M311" s="58">
        <v>20</v>
      </c>
      <c r="N311" s="58">
        <v>29</v>
      </c>
      <c r="O311" s="58">
        <v>19</v>
      </c>
      <c r="P311" s="58">
        <v>28</v>
      </c>
      <c r="Q311" s="58">
        <v>15</v>
      </c>
      <c r="R311" s="58">
        <v>15</v>
      </c>
      <c r="S311" s="58">
        <v>21</v>
      </c>
      <c r="T311" s="58">
        <v>22</v>
      </c>
      <c r="U311" s="58">
        <v>0</v>
      </c>
      <c r="V311" s="58">
        <v>0</v>
      </c>
      <c r="W311" s="58">
        <v>0</v>
      </c>
      <c r="X311" s="58">
        <v>0</v>
      </c>
      <c r="Y311" s="58">
        <v>0</v>
      </c>
      <c r="Z311" s="58">
        <v>0</v>
      </c>
      <c r="AA311" s="58">
        <v>107</v>
      </c>
      <c r="AB311" s="58">
        <v>103</v>
      </c>
      <c r="AC311" s="58">
        <v>0</v>
      </c>
      <c r="AD311" s="58">
        <v>0</v>
      </c>
      <c r="AE311" s="58">
        <v>0</v>
      </c>
      <c r="AF311" s="58">
        <v>0</v>
      </c>
      <c r="AG311" s="58">
        <v>0</v>
      </c>
      <c r="AH311" s="58">
        <v>208</v>
      </c>
      <c r="AI311" s="58" t="s">
        <v>290</v>
      </c>
      <c r="AJ311" s="58">
        <v>210</v>
      </c>
      <c r="AK311" s="58">
        <v>0</v>
      </c>
      <c r="AL311">
        <v>210</v>
      </c>
      <c r="AM311" t="b">
        <f>IFERROR(MATCH('2017'!A311, '2018'!A:A, 0) &gt;0, FALSE)</f>
        <v>1</v>
      </c>
    </row>
    <row r="312" spans="1:39">
      <c r="A312" s="57" t="s">
        <v>1825</v>
      </c>
      <c r="B312" s="57" t="s">
        <v>5799</v>
      </c>
      <c r="C312" s="57" t="s">
        <v>8966</v>
      </c>
      <c r="D312" s="57" t="s">
        <v>1829</v>
      </c>
      <c r="E312" s="57" t="s">
        <v>1122</v>
      </c>
      <c r="F312" s="57" t="s">
        <v>13492</v>
      </c>
      <c r="G312" s="57" t="s">
        <v>14599</v>
      </c>
      <c r="H312" s="57" t="s">
        <v>146</v>
      </c>
      <c r="I312">
        <v>0.2</v>
      </c>
      <c r="J312">
        <v>0.3</v>
      </c>
      <c r="K312" s="58" t="s">
        <v>290</v>
      </c>
      <c r="L312" s="58" t="s">
        <v>290</v>
      </c>
      <c r="M312" s="58" t="s">
        <v>290</v>
      </c>
      <c r="N312" s="58">
        <v>0</v>
      </c>
      <c r="O312" s="58">
        <v>0</v>
      </c>
      <c r="P312" s="58">
        <v>0</v>
      </c>
      <c r="Q312" s="58">
        <v>0</v>
      </c>
      <c r="R312" s="58">
        <v>0</v>
      </c>
      <c r="S312" s="58">
        <v>0</v>
      </c>
      <c r="T312" s="58">
        <v>0</v>
      </c>
      <c r="U312" s="58">
        <v>0</v>
      </c>
      <c r="V312" s="58">
        <v>0</v>
      </c>
      <c r="W312" s="58">
        <v>0</v>
      </c>
      <c r="X312" s="58">
        <v>0</v>
      </c>
      <c r="Y312" s="58">
        <v>0</v>
      </c>
      <c r="Z312" s="58">
        <v>0</v>
      </c>
      <c r="AA312" s="58" t="s">
        <v>290</v>
      </c>
      <c r="AB312" s="58" t="s">
        <v>290</v>
      </c>
      <c r="AC312" s="58">
        <v>0</v>
      </c>
      <c r="AD312" s="58">
        <v>0</v>
      </c>
      <c r="AE312" s="58" t="s">
        <v>290</v>
      </c>
      <c r="AF312" s="58">
        <v>0</v>
      </c>
      <c r="AG312" s="58">
        <v>0</v>
      </c>
      <c r="AH312" s="58">
        <v>0</v>
      </c>
      <c r="AI312" s="58">
        <v>0</v>
      </c>
      <c r="AJ312" s="58" t="s">
        <v>290</v>
      </c>
      <c r="AK312" s="58">
        <v>0</v>
      </c>
      <c r="AL312">
        <v>9</v>
      </c>
      <c r="AM312" t="b">
        <f>IFERROR(MATCH('2017'!A312, '2018'!A:A, 0) &gt;0, FALSE)</f>
        <v>1</v>
      </c>
    </row>
    <row r="313" spans="1:39">
      <c r="A313" s="57" t="s">
        <v>1835</v>
      </c>
      <c r="B313" s="57" t="s">
        <v>1836</v>
      </c>
      <c r="C313" s="57" t="s">
        <v>5764</v>
      </c>
      <c r="D313" s="57" t="s">
        <v>1839</v>
      </c>
      <c r="E313" s="57" t="s">
        <v>1122</v>
      </c>
      <c r="F313" s="57" t="s">
        <v>12027</v>
      </c>
      <c r="G313" s="57" t="s">
        <v>14600</v>
      </c>
      <c r="H313" s="57" t="s">
        <v>146</v>
      </c>
      <c r="I313">
        <v>0.8</v>
      </c>
      <c r="J313">
        <v>3.5</v>
      </c>
      <c r="K313" s="58">
        <v>0</v>
      </c>
      <c r="L313" s="58">
        <v>0</v>
      </c>
      <c r="M313" s="58">
        <v>0</v>
      </c>
      <c r="N313" s="58">
        <v>0</v>
      </c>
      <c r="O313" s="58">
        <v>0</v>
      </c>
      <c r="P313" s="58">
        <v>0</v>
      </c>
      <c r="Q313" s="58">
        <v>0</v>
      </c>
      <c r="R313" s="58">
        <v>0</v>
      </c>
      <c r="S313" s="58">
        <v>0</v>
      </c>
      <c r="T313" s="58">
        <v>0</v>
      </c>
      <c r="U313" s="58">
        <v>153</v>
      </c>
      <c r="V313" s="58">
        <v>170</v>
      </c>
      <c r="W313" s="58">
        <v>126</v>
      </c>
      <c r="X313" s="58">
        <v>137</v>
      </c>
      <c r="Y313" s="58">
        <v>0</v>
      </c>
      <c r="Z313" s="58">
        <v>0</v>
      </c>
      <c r="AA313" s="58">
        <v>0</v>
      </c>
      <c r="AB313" s="58">
        <v>586</v>
      </c>
      <c r="AC313" s="58" t="s">
        <v>290</v>
      </c>
      <c r="AD313" s="58">
        <v>0</v>
      </c>
      <c r="AE313" s="58">
        <v>116</v>
      </c>
      <c r="AF313" s="58">
        <v>99</v>
      </c>
      <c r="AG313" s="58">
        <v>0</v>
      </c>
      <c r="AH313" s="58">
        <v>348</v>
      </c>
      <c r="AI313" s="58">
        <v>21</v>
      </c>
      <c r="AJ313" s="58">
        <v>0</v>
      </c>
      <c r="AK313" s="58">
        <v>586</v>
      </c>
      <c r="AL313">
        <v>586</v>
      </c>
      <c r="AM313" t="b">
        <f>IFERROR(MATCH('2017'!A313, '2018'!A:A, 0) &gt;0, FALSE)</f>
        <v>1</v>
      </c>
    </row>
    <row r="314" spans="1:39">
      <c r="A314" s="57" t="s">
        <v>14601</v>
      </c>
      <c r="B314" s="57" t="s">
        <v>8983</v>
      </c>
      <c r="C314" s="57" t="s">
        <v>8985</v>
      </c>
      <c r="D314" s="57" t="s">
        <v>8986</v>
      </c>
      <c r="E314" s="57" t="s">
        <v>1122</v>
      </c>
      <c r="F314" s="57" t="s">
        <v>14602</v>
      </c>
      <c r="G314" s="57" t="s">
        <v>14603</v>
      </c>
      <c r="H314" s="57" t="s">
        <v>146</v>
      </c>
      <c r="I314">
        <v>0.1</v>
      </c>
      <c r="J314">
        <v>0.5</v>
      </c>
      <c r="K314" s="58">
        <v>0</v>
      </c>
      <c r="L314" s="58">
        <v>0</v>
      </c>
      <c r="M314" s="58">
        <v>0</v>
      </c>
      <c r="N314" s="58">
        <v>0</v>
      </c>
      <c r="O314" s="58">
        <v>0</v>
      </c>
      <c r="P314" s="58">
        <v>0</v>
      </c>
      <c r="Q314" s="58">
        <v>0</v>
      </c>
      <c r="R314" s="58">
        <v>0</v>
      </c>
      <c r="S314" s="58">
        <v>0</v>
      </c>
      <c r="T314" s="58">
        <v>0</v>
      </c>
      <c r="U314" s="58">
        <v>0</v>
      </c>
      <c r="V314" s="58">
        <v>0</v>
      </c>
      <c r="W314" s="58">
        <v>0</v>
      </c>
      <c r="X314" s="58">
        <v>0</v>
      </c>
      <c r="Y314" s="58" t="s">
        <v>290</v>
      </c>
      <c r="Z314" s="58">
        <v>16</v>
      </c>
      <c r="AA314" s="58">
        <v>10</v>
      </c>
      <c r="AB314" s="58">
        <v>10</v>
      </c>
      <c r="AC314" s="58">
        <v>0</v>
      </c>
      <c r="AD314" s="58">
        <v>0</v>
      </c>
      <c r="AE314" s="58" t="s">
        <v>290</v>
      </c>
      <c r="AF314" s="58" t="s">
        <v>290</v>
      </c>
      <c r="AG314" s="58">
        <v>0</v>
      </c>
      <c r="AH314" s="58">
        <v>15</v>
      </c>
      <c r="AI314" s="58">
        <v>0</v>
      </c>
      <c r="AJ314" s="58" t="s">
        <v>290</v>
      </c>
      <c r="AK314" s="58">
        <v>16</v>
      </c>
      <c r="AL314">
        <v>20</v>
      </c>
      <c r="AM314" t="b">
        <f>IFERROR(MATCH('2017'!A314, '2018'!A:A, 0) &gt;0, FALSE)</f>
        <v>0</v>
      </c>
    </row>
    <row r="315" spans="1:39">
      <c r="A315" s="57" t="s">
        <v>1840</v>
      </c>
      <c r="B315" s="57" t="s">
        <v>1841</v>
      </c>
      <c r="C315" s="57" t="s">
        <v>13495</v>
      </c>
      <c r="D315" s="57" t="s">
        <v>8991</v>
      </c>
      <c r="E315" s="57" t="s">
        <v>1122</v>
      </c>
      <c r="F315" s="57" t="s">
        <v>12028</v>
      </c>
      <c r="G315" s="57" t="s">
        <v>14604</v>
      </c>
      <c r="H315" s="57" t="s">
        <v>146</v>
      </c>
      <c r="I315">
        <v>0.3</v>
      </c>
      <c r="J315">
        <v>13.4</v>
      </c>
      <c r="K315" s="58">
        <v>35</v>
      </c>
      <c r="L315" s="58">
        <v>14</v>
      </c>
      <c r="M315" s="58">
        <v>16</v>
      </c>
      <c r="N315" s="58">
        <v>17</v>
      </c>
      <c r="O315" s="58" t="s">
        <v>290</v>
      </c>
      <c r="P315" s="58" t="s">
        <v>290</v>
      </c>
      <c r="Q315" s="58" t="s">
        <v>290</v>
      </c>
      <c r="R315" s="58" t="s">
        <v>290</v>
      </c>
      <c r="S315" s="58">
        <v>0</v>
      </c>
      <c r="T315" s="58">
        <v>0</v>
      </c>
      <c r="U315" s="58">
        <v>0</v>
      </c>
      <c r="V315" s="58">
        <v>0</v>
      </c>
      <c r="W315" s="58">
        <v>0</v>
      </c>
      <c r="X315" s="58">
        <v>0</v>
      </c>
      <c r="Y315" s="58">
        <v>0</v>
      </c>
      <c r="Z315" s="58">
        <v>0</v>
      </c>
      <c r="AA315" s="58">
        <v>54</v>
      </c>
      <c r="AB315" s="58">
        <v>46</v>
      </c>
      <c r="AC315" s="58">
        <v>0</v>
      </c>
      <c r="AD315" s="58" t="s">
        <v>290</v>
      </c>
      <c r="AE315" s="58" t="s">
        <v>290</v>
      </c>
      <c r="AF315" s="58" t="s">
        <v>290</v>
      </c>
      <c r="AG315" s="58">
        <v>0</v>
      </c>
      <c r="AH315" s="58">
        <v>61</v>
      </c>
      <c r="AI315" s="58">
        <v>34</v>
      </c>
      <c r="AJ315" s="58">
        <v>100</v>
      </c>
      <c r="AK315" s="58">
        <v>0</v>
      </c>
      <c r="AL315">
        <v>100</v>
      </c>
      <c r="AM315" t="b">
        <f>IFERROR(MATCH('2017'!A315, '2018'!A:A, 0) &gt;0, FALSE)</f>
        <v>1</v>
      </c>
    </row>
    <row r="316" spans="1:39">
      <c r="A316" s="57" t="s">
        <v>1846</v>
      </c>
      <c r="B316" s="57" t="s">
        <v>1847</v>
      </c>
      <c r="C316" s="57" t="s">
        <v>5814</v>
      </c>
      <c r="D316" s="57" t="s">
        <v>8994</v>
      </c>
      <c r="E316" s="57" t="s">
        <v>1122</v>
      </c>
      <c r="F316" s="57" t="s">
        <v>13496</v>
      </c>
      <c r="G316" s="57" t="s">
        <v>14605</v>
      </c>
      <c r="H316" s="57" t="s">
        <v>146</v>
      </c>
      <c r="I316">
        <v>0.1</v>
      </c>
      <c r="J316">
        <v>0.1</v>
      </c>
      <c r="K316" s="58">
        <v>0</v>
      </c>
      <c r="L316" s="58">
        <v>0</v>
      </c>
      <c r="M316" s="58">
        <v>0</v>
      </c>
      <c r="N316" s="58">
        <v>0</v>
      </c>
      <c r="O316" s="58">
        <v>0</v>
      </c>
      <c r="P316" s="58">
        <v>0</v>
      </c>
      <c r="Q316" s="58">
        <v>0</v>
      </c>
      <c r="R316" s="58">
        <v>0</v>
      </c>
      <c r="S316" s="58">
        <v>0</v>
      </c>
      <c r="T316" s="58">
        <v>0</v>
      </c>
      <c r="U316" s="58" t="s">
        <v>290</v>
      </c>
      <c r="V316" s="58">
        <v>0</v>
      </c>
      <c r="W316" s="58">
        <v>0</v>
      </c>
      <c r="X316" s="58">
        <v>0</v>
      </c>
      <c r="Y316" s="58">
        <v>0</v>
      </c>
      <c r="Z316" s="58">
        <v>0</v>
      </c>
      <c r="AA316" s="58">
        <v>0</v>
      </c>
      <c r="AB316" s="58" t="s">
        <v>290</v>
      </c>
      <c r="AC316" s="58">
        <v>0</v>
      </c>
      <c r="AD316" s="58" t="s">
        <v>290</v>
      </c>
      <c r="AE316" s="58">
        <v>0</v>
      </c>
      <c r="AF316" s="58">
        <v>0</v>
      </c>
      <c r="AG316" s="58">
        <v>0</v>
      </c>
      <c r="AH316" s="58">
        <v>0</v>
      </c>
      <c r="AI316" s="58">
        <v>0</v>
      </c>
      <c r="AJ316" s="58">
        <v>0</v>
      </c>
      <c r="AK316" s="58" t="s">
        <v>290</v>
      </c>
      <c r="AL316">
        <v>1</v>
      </c>
      <c r="AM316" t="b">
        <f>IFERROR(MATCH('2017'!A316, '2018'!A:A, 0) &gt;0, FALSE)</f>
        <v>1</v>
      </c>
    </row>
    <row r="317" spans="1:39">
      <c r="A317" s="57" t="s">
        <v>1855</v>
      </c>
      <c r="B317" s="57" t="s">
        <v>1856</v>
      </c>
      <c r="C317" s="57" t="s">
        <v>12031</v>
      </c>
      <c r="D317" s="57" t="s">
        <v>12032</v>
      </c>
      <c r="E317" s="57" t="s">
        <v>1122</v>
      </c>
      <c r="F317" s="57" t="s">
        <v>12033</v>
      </c>
      <c r="G317" s="57" t="s">
        <v>14606</v>
      </c>
      <c r="H317" s="57" t="s">
        <v>146</v>
      </c>
      <c r="I317">
        <v>10.3</v>
      </c>
      <c r="J317">
        <v>42.7</v>
      </c>
      <c r="K317" s="58">
        <v>67</v>
      </c>
      <c r="L317" s="58">
        <v>28</v>
      </c>
      <c r="M317" s="58">
        <v>16</v>
      </c>
      <c r="N317" s="58">
        <v>22</v>
      </c>
      <c r="O317" s="58">
        <v>18</v>
      </c>
      <c r="P317" s="58">
        <v>23</v>
      </c>
      <c r="Q317" s="58">
        <v>16</v>
      </c>
      <c r="R317" s="58">
        <v>25</v>
      </c>
      <c r="S317" s="58">
        <v>26</v>
      </c>
      <c r="T317" s="58">
        <v>26</v>
      </c>
      <c r="U317" s="58">
        <v>20</v>
      </c>
      <c r="V317" s="58">
        <v>22</v>
      </c>
      <c r="W317" s="58">
        <v>27</v>
      </c>
      <c r="X317" s="58">
        <v>25</v>
      </c>
      <c r="Y317" s="58">
        <v>0</v>
      </c>
      <c r="Z317" s="58">
        <v>0</v>
      </c>
      <c r="AA317" s="58">
        <v>188</v>
      </c>
      <c r="AB317" s="58">
        <v>173</v>
      </c>
      <c r="AC317" s="58">
        <v>0</v>
      </c>
      <c r="AD317" s="58">
        <v>13</v>
      </c>
      <c r="AE317" s="58">
        <v>16</v>
      </c>
      <c r="AF317" s="58">
        <v>27</v>
      </c>
      <c r="AG317" s="58">
        <v>0</v>
      </c>
      <c r="AH317" s="58">
        <v>247</v>
      </c>
      <c r="AI317" s="58">
        <v>58</v>
      </c>
      <c r="AJ317" s="58">
        <v>267</v>
      </c>
      <c r="AK317" s="58">
        <v>94</v>
      </c>
      <c r="AL317">
        <v>361</v>
      </c>
      <c r="AM317" t="b">
        <f>IFERROR(MATCH('2017'!A317, '2018'!A:A, 0) &gt;0, FALSE)</f>
        <v>1</v>
      </c>
    </row>
    <row r="318" spans="1:39">
      <c r="A318" s="57" t="s">
        <v>1860</v>
      </c>
      <c r="B318" s="57" t="s">
        <v>1861</v>
      </c>
      <c r="C318" s="57" t="s">
        <v>8998</v>
      </c>
      <c r="D318" s="57" t="s">
        <v>1864</v>
      </c>
      <c r="E318" s="57" t="s">
        <v>1122</v>
      </c>
      <c r="F318" s="57" t="s">
        <v>12034</v>
      </c>
      <c r="G318" s="57" t="s">
        <v>14607</v>
      </c>
      <c r="H318" s="57" t="s">
        <v>146</v>
      </c>
      <c r="I318">
        <v>1</v>
      </c>
      <c r="J318">
        <v>1.4</v>
      </c>
      <c r="K318" s="58">
        <v>0</v>
      </c>
      <c r="L318" s="58">
        <v>0</v>
      </c>
      <c r="M318" s="58">
        <v>0</v>
      </c>
      <c r="N318" s="58">
        <v>0</v>
      </c>
      <c r="O318" s="58">
        <v>0</v>
      </c>
      <c r="P318" s="58">
        <v>0</v>
      </c>
      <c r="Q318" s="58">
        <v>0</v>
      </c>
      <c r="R318" s="58">
        <v>0</v>
      </c>
      <c r="S318" s="58">
        <v>0</v>
      </c>
      <c r="T318" s="58">
        <v>0</v>
      </c>
      <c r="U318" s="58">
        <v>29</v>
      </c>
      <c r="V318" s="58">
        <v>29</v>
      </c>
      <c r="W318" s="58">
        <v>26</v>
      </c>
      <c r="X318" s="58">
        <v>14</v>
      </c>
      <c r="Y318" s="58">
        <v>0</v>
      </c>
      <c r="Z318" s="58">
        <v>0</v>
      </c>
      <c r="AA318" s="58">
        <v>0</v>
      </c>
      <c r="AB318" s="58">
        <v>98</v>
      </c>
      <c r="AC318" s="58">
        <v>0</v>
      </c>
      <c r="AD318" s="58">
        <v>0</v>
      </c>
      <c r="AE318" s="58">
        <v>0</v>
      </c>
      <c r="AF318" s="58">
        <v>0</v>
      </c>
      <c r="AG318" s="58">
        <v>0</v>
      </c>
      <c r="AH318" s="58">
        <v>98</v>
      </c>
      <c r="AI318" s="58">
        <v>0</v>
      </c>
      <c r="AJ318" s="58">
        <v>0</v>
      </c>
      <c r="AK318" s="58">
        <v>98</v>
      </c>
      <c r="AL318">
        <v>98</v>
      </c>
      <c r="AM318" t="b">
        <f>IFERROR(MATCH('2017'!A318, '2018'!A:A, 0) &gt;0, FALSE)</f>
        <v>1</v>
      </c>
    </row>
    <row r="319" spans="1:39">
      <c r="A319" s="57" t="s">
        <v>1866</v>
      </c>
      <c r="B319" s="57" t="s">
        <v>1867</v>
      </c>
      <c r="C319" s="57" t="s">
        <v>5826</v>
      </c>
      <c r="D319" s="57" t="s">
        <v>1869</v>
      </c>
      <c r="E319" s="57" t="s">
        <v>1122</v>
      </c>
      <c r="F319" s="57" t="s">
        <v>12051</v>
      </c>
      <c r="G319" s="57" t="s">
        <v>14608</v>
      </c>
      <c r="H319" s="57" t="s">
        <v>146</v>
      </c>
      <c r="I319">
        <v>1</v>
      </c>
      <c r="J319">
        <v>3.2</v>
      </c>
      <c r="K319" s="58">
        <v>0</v>
      </c>
      <c r="L319" s="58">
        <v>0</v>
      </c>
      <c r="M319" s="58">
        <v>0</v>
      </c>
      <c r="N319" s="58">
        <v>0</v>
      </c>
      <c r="O319" s="58">
        <v>0</v>
      </c>
      <c r="P319" s="58">
        <v>0</v>
      </c>
      <c r="Q319" s="58">
        <v>0</v>
      </c>
      <c r="R319" s="58">
        <v>0</v>
      </c>
      <c r="S319" s="58">
        <v>0</v>
      </c>
      <c r="T319" s="58">
        <v>0</v>
      </c>
      <c r="U319" s="58">
        <v>35</v>
      </c>
      <c r="V319" s="58">
        <v>34</v>
      </c>
      <c r="W319" s="58">
        <v>18</v>
      </c>
      <c r="X319" s="58">
        <v>21</v>
      </c>
      <c r="Y319" s="58">
        <v>0</v>
      </c>
      <c r="Z319" s="58">
        <v>0</v>
      </c>
      <c r="AA319" s="58">
        <v>46</v>
      </c>
      <c r="AB319" s="58">
        <v>62</v>
      </c>
      <c r="AC319" s="58">
        <v>0</v>
      </c>
      <c r="AD319" s="58" t="s">
        <v>290</v>
      </c>
      <c r="AE319" s="58">
        <v>18</v>
      </c>
      <c r="AF319" s="58">
        <v>12</v>
      </c>
      <c r="AG319" s="58">
        <v>0</v>
      </c>
      <c r="AH319" s="58">
        <v>66</v>
      </c>
      <c r="AI319" s="58">
        <v>10</v>
      </c>
      <c r="AJ319" s="58">
        <v>0</v>
      </c>
      <c r="AK319" s="58">
        <v>108</v>
      </c>
      <c r="AL319">
        <v>108</v>
      </c>
      <c r="AM319" t="b">
        <f>IFERROR(MATCH('2017'!A319, '2018'!A:A, 0) &gt;0, FALSE)</f>
        <v>1</v>
      </c>
    </row>
    <row r="320" spans="1:39">
      <c r="A320" s="57" t="s">
        <v>1876</v>
      </c>
      <c r="B320" s="57" t="s">
        <v>5832</v>
      </c>
      <c r="C320" s="57" t="s">
        <v>5833</v>
      </c>
      <c r="D320" s="57" t="s">
        <v>1880</v>
      </c>
      <c r="E320" s="57" t="s">
        <v>1122</v>
      </c>
      <c r="F320" s="57" t="s">
        <v>13499</v>
      </c>
      <c r="G320" s="57" t="s">
        <v>14609</v>
      </c>
      <c r="H320" s="57" t="s">
        <v>146</v>
      </c>
      <c r="I320">
        <v>0.1</v>
      </c>
      <c r="J320">
        <v>0.1</v>
      </c>
      <c r="K320" s="58" t="s">
        <v>290</v>
      </c>
      <c r="L320" s="58" t="s">
        <v>290</v>
      </c>
      <c r="M320" s="58" t="s">
        <v>290</v>
      </c>
      <c r="N320" s="58">
        <v>0</v>
      </c>
      <c r="O320" s="58">
        <v>0</v>
      </c>
      <c r="P320" s="58">
        <v>0</v>
      </c>
      <c r="Q320" s="58">
        <v>0</v>
      </c>
      <c r="R320" s="58">
        <v>0</v>
      </c>
      <c r="S320" s="58">
        <v>0</v>
      </c>
      <c r="T320" s="58">
        <v>0</v>
      </c>
      <c r="U320" s="58">
        <v>0</v>
      </c>
      <c r="V320" s="58">
        <v>0</v>
      </c>
      <c r="W320" s="58">
        <v>0</v>
      </c>
      <c r="X320" s="58">
        <v>0</v>
      </c>
      <c r="Y320" s="58">
        <v>0</v>
      </c>
      <c r="Z320" s="58">
        <v>0</v>
      </c>
      <c r="AA320" s="58" t="s">
        <v>290</v>
      </c>
      <c r="AB320" s="58" t="s">
        <v>290</v>
      </c>
      <c r="AC320" s="58">
        <v>0</v>
      </c>
      <c r="AD320" s="58">
        <v>0</v>
      </c>
      <c r="AE320" s="58">
        <v>13</v>
      </c>
      <c r="AF320" s="58">
        <v>0</v>
      </c>
      <c r="AG320" s="58">
        <v>0</v>
      </c>
      <c r="AH320" s="58">
        <v>0</v>
      </c>
      <c r="AI320" s="58">
        <v>0</v>
      </c>
      <c r="AJ320" s="58">
        <v>13</v>
      </c>
      <c r="AK320" s="58">
        <v>0</v>
      </c>
      <c r="AL320">
        <v>13</v>
      </c>
      <c r="AM320" t="b">
        <f>IFERROR(MATCH('2017'!A320, '2018'!A:A, 0) &gt;0, FALSE)</f>
        <v>1</v>
      </c>
    </row>
    <row r="321" spans="1:39">
      <c r="A321" s="57" t="s">
        <v>13500</v>
      </c>
      <c r="B321" s="57" t="s">
        <v>13501</v>
      </c>
      <c r="C321" s="57" t="s">
        <v>13502</v>
      </c>
      <c r="D321" s="57" t="s">
        <v>13503</v>
      </c>
      <c r="E321" s="57" t="s">
        <v>1122</v>
      </c>
      <c r="F321" s="57" t="s">
        <v>13504</v>
      </c>
      <c r="G321" s="57" t="s">
        <v>14610</v>
      </c>
      <c r="H321" s="57" t="s">
        <v>146</v>
      </c>
      <c r="I321">
        <v>0</v>
      </c>
      <c r="J321">
        <v>0</v>
      </c>
      <c r="K321" s="58">
        <v>0</v>
      </c>
      <c r="L321" s="58">
        <v>0</v>
      </c>
      <c r="M321" s="58">
        <v>0</v>
      </c>
      <c r="N321" s="58">
        <v>0</v>
      </c>
      <c r="O321" s="58">
        <v>0</v>
      </c>
      <c r="P321" s="58">
        <v>0</v>
      </c>
      <c r="Q321" s="58">
        <v>0</v>
      </c>
      <c r="R321" s="58">
        <v>0</v>
      </c>
      <c r="S321" s="58">
        <v>0</v>
      </c>
      <c r="T321" s="58">
        <v>0</v>
      </c>
      <c r="U321" s="58">
        <v>0</v>
      </c>
      <c r="V321" s="58">
        <v>0</v>
      </c>
      <c r="W321" s="58">
        <v>0</v>
      </c>
      <c r="X321" s="58">
        <v>0</v>
      </c>
      <c r="Y321" s="58" t="s">
        <v>290</v>
      </c>
      <c r="Z321" s="58" t="s">
        <v>290</v>
      </c>
      <c r="AA321" s="58">
        <v>10</v>
      </c>
      <c r="AB321" s="58">
        <v>0</v>
      </c>
      <c r="AC321" s="58">
        <v>0</v>
      </c>
      <c r="AD321" s="58">
        <v>0</v>
      </c>
      <c r="AE321" s="58">
        <v>10</v>
      </c>
      <c r="AF321" s="58">
        <v>0</v>
      </c>
      <c r="AG321" s="58">
        <v>0</v>
      </c>
      <c r="AH321" s="58">
        <v>0</v>
      </c>
      <c r="AI321" s="58">
        <v>0</v>
      </c>
      <c r="AJ321" s="58" t="s">
        <v>290</v>
      </c>
      <c r="AK321" s="58" t="s">
        <v>290</v>
      </c>
      <c r="AL321">
        <v>10</v>
      </c>
      <c r="AM321" t="b">
        <f>IFERROR(MATCH('2017'!A321, '2018'!A:A, 0) &gt;0, FALSE)</f>
        <v>1</v>
      </c>
    </row>
    <row r="322" spans="1:39">
      <c r="A322" s="57" t="s">
        <v>1881</v>
      </c>
      <c r="B322" s="57" t="s">
        <v>1882</v>
      </c>
      <c r="C322" s="57" t="s">
        <v>14611</v>
      </c>
      <c r="D322" s="57" t="s">
        <v>1884</v>
      </c>
      <c r="E322" s="57" t="s">
        <v>1122</v>
      </c>
      <c r="F322" s="57" t="s">
        <v>13512</v>
      </c>
      <c r="G322" s="57" t="s">
        <v>14612</v>
      </c>
      <c r="H322" s="57" t="s">
        <v>146</v>
      </c>
      <c r="I322">
        <v>1.1000000000000001</v>
      </c>
      <c r="J322">
        <v>5.9</v>
      </c>
      <c r="K322" s="58">
        <v>0</v>
      </c>
      <c r="L322" s="58">
        <v>0</v>
      </c>
      <c r="M322" s="58">
        <v>0</v>
      </c>
      <c r="N322" s="58" t="s">
        <v>290</v>
      </c>
      <c r="O322" s="58" t="s">
        <v>290</v>
      </c>
      <c r="P322" s="58" t="s">
        <v>290</v>
      </c>
      <c r="Q322" s="58" t="s">
        <v>290</v>
      </c>
      <c r="R322" s="58" t="s">
        <v>290</v>
      </c>
      <c r="S322" s="58">
        <v>11</v>
      </c>
      <c r="T322" s="58" t="s">
        <v>290</v>
      </c>
      <c r="U322" s="58">
        <v>0</v>
      </c>
      <c r="V322" s="58">
        <v>0</v>
      </c>
      <c r="W322" s="58">
        <v>0</v>
      </c>
      <c r="X322" s="58">
        <v>0</v>
      </c>
      <c r="Y322" s="58">
        <v>0</v>
      </c>
      <c r="Z322" s="58">
        <v>0</v>
      </c>
      <c r="AA322" s="58">
        <v>25</v>
      </c>
      <c r="AB322" s="58">
        <v>26</v>
      </c>
      <c r="AC322" s="58">
        <v>0</v>
      </c>
      <c r="AD322" s="58">
        <v>0</v>
      </c>
      <c r="AE322" s="58">
        <v>10</v>
      </c>
      <c r="AF322" s="58">
        <v>41</v>
      </c>
      <c r="AG322" s="58">
        <v>0</v>
      </c>
      <c r="AH322" s="58">
        <v>0</v>
      </c>
      <c r="AI322" s="58">
        <v>0</v>
      </c>
      <c r="AJ322" s="58">
        <v>51</v>
      </c>
      <c r="AK322" s="58">
        <v>0</v>
      </c>
      <c r="AL322">
        <v>51</v>
      </c>
      <c r="AM322" t="b">
        <f>IFERROR(MATCH('2017'!A322, '2018'!A:A, 0) &gt;0, FALSE)</f>
        <v>1</v>
      </c>
    </row>
    <row r="323" spans="1:39">
      <c r="A323" s="57" t="s">
        <v>1892</v>
      </c>
      <c r="B323" s="57" t="s">
        <v>1893</v>
      </c>
      <c r="C323" s="57" t="s">
        <v>5847</v>
      </c>
      <c r="D323" s="57" t="s">
        <v>13522</v>
      </c>
      <c r="E323" s="57" t="s">
        <v>1122</v>
      </c>
      <c r="F323" s="57" t="s">
        <v>13523</v>
      </c>
      <c r="G323" s="57" t="s">
        <v>14613</v>
      </c>
      <c r="H323" s="57" t="s">
        <v>146</v>
      </c>
      <c r="I323">
        <v>0.1</v>
      </c>
      <c r="J323">
        <v>0.4</v>
      </c>
      <c r="K323" s="58" t="s">
        <v>290</v>
      </c>
      <c r="L323" s="58" t="s">
        <v>290</v>
      </c>
      <c r="M323" s="58" t="s">
        <v>290</v>
      </c>
      <c r="N323" s="58">
        <v>0</v>
      </c>
      <c r="O323" s="58" t="s">
        <v>290</v>
      </c>
      <c r="P323" s="58">
        <v>0</v>
      </c>
      <c r="Q323" s="58" t="s">
        <v>290</v>
      </c>
      <c r="R323" s="58" t="s">
        <v>290</v>
      </c>
      <c r="S323" s="58" t="s">
        <v>290</v>
      </c>
      <c r="T323" s="58" t="s">
        <v>290</v>
      </c>
      <c r="U323" s="58">
        <v>0</v>
      </c>
      <c r="V323" s="58">
        <v>0</v>
      </c>
      <c r="W323" s="58">
        <v>0</v>
      </c>
      <c r="X323" s="58">
        <v>0</v>
      </c>
      <c r="Y323" s="58">
        <v>0</v>
      </c>
      <c r="Z323" s="58">
        <v>0</v>
      </c>
      <c r="AA323" s="58">
        <v>14</v>
      </c>
      <c r="AB323" s="58" t="s">
        <v>290</v>
      </c>
      <c r="AC323" s="58">
        <v>0</v>
      </c>
      <c r="AD323" s="58">
        <v>0</v>
      </c>
      <c r="AE323" s="58">
        <v>22</v>
      </c>
      <c r="AF323" s="58">
        <v>0</v>
      </c>
      <c r="AG323" s="58">
        <v>0</v>
      </c>
      <c r="AH323" s="58">
        <v>0</v>
      </c>
      <c r="AI323" s="58">
        <v>0</v>
      </c>
      <c r="AJ323" s="58">
        <v>22</v>
      </c>
      <c r="AK323" s="58">
        <v>0</v>
      </c>
      <c r="AL323">
        <v>22</v>
      </c>
      <c r="AM323" t="b">
        <f>IFERROR(MATCH('2017'!A323, '2018'!A:A, 0) &gt;0, FALSE)</f>
        <v>1</v>
      </c>
    </row>
    <row r="324" spans="1:39">
      <c r="A324" s="57" t="s">
        <v>1902</v>
      </c>
      <c r="B324" s="57" t="s">
        <v>1903</v>
      </c>
      <c r="C324" s="57" t="s">
        <v>14030</v>
      </c>
      <c r="D324" s="57" t="s">
        <v>1906</v>
      </c>
      <c r="E324" s="57" t="s">
        <v>1122</v>
      </c>
      <c r="F324" s="57" t="s">
        <v>14055</v>
      </c>
      <c r="G324" s="57" t="s">
        <v>14614</v>
      </c>
      <c r="H324" s="57" t="s">
        <v>146</v>
      </c>
      <c r="I324">
        <v>0</v>
      </c>
      <c r="J324">
        <v>0.5</v>
      </c>
      <c r="K324" s="58">
        <v>18</v>
      </c>
      <c r="L324" s="58" t="s">
        <v>290</v>
      </c>
      <c r="M324" s="58" t="s">
        <v>290</v>
      </c>
      <c r="N324" s="58" t="s">
        <v>290</v>
      </c>
      <c r="O324" s="58" t="s">
        <v>290</v>
      </c>
      <c r="P324" s="58" t="s">
        <v>290</v>
      </c>
      <c r="Q324" s="58" t="s">
        <v>290</v>
      </c>
      <c r="R324" s="58">
        <v>0</v>
      </c>
      <c r="S324" s="58" t="s">
        <v>290</v>
      </c>
      <c r="T324" s="58" t="s">
        <v>290</v>
      </c>
      <c r="U324" s="58">
        <v>0</v>
      </c>
      <c r="V324" s="58">
        <v>0</v>
      </c>
      <c r="W324" s="58">
        <v>0</v>
      </c>
      <c r="X324" s="58">
        <v>0</v>
      </c>
      <c r="Y324" s="58">
        <v>0</v>
      </c>
      <c r="Z324" s="58">
        <v>0</v>
      </c>
      <c r="AA324" s="58">
        <v>31</v>
      </c>
      <c r="AB324" s="58">
        <v>30</v>
      </c>
      <c r="AC324" s="58" t="s">
        <v>290</v>
      </c>
      <c r="AD324" s="58" t="s">
        <v>290</v>
      </c>
      <c r="AE324" s="58">
        <v>13</v>
      </c>
      <c r="AF324" s="58" t="s">
        <v>290</v>
      </c>
      <c r="AG324" s="58">
        <v>0</v>
      </c>
      <c r="AH324" s="58">
        <v>21</v>
      </c>
      <c r="AI324" s="58">
        <v>19</v>
      </c>
      <c r="AJ324" s="58">
        <v>61</v>
      </c>
      <c r="AK324" s="58">
        <v>0</v>
      </c>
      <c r="AL324">
        <v>61</v>
      </c>
      <c r="AM324" t="b">
        <f>IFERROR(MATCH('2017'!A324, '2018'!A:A, 0) &gt;0, FALSE)</f>
        <v>1</v>
      </c>
    </row>
    <row r="325" spans="1:39">
      <c r="A325" s="57" t="s">
        <v>4637</v>
      </c>
      <c r="B325" s="57" t="s">
        <v>4638</v>
      </c>
      <c r="C325" s="57" t="s">
        <v>13532</v>
      </c>
      <c r="D325" s="57" t="s">
        <v>4641</v>
      </c>
      <c r="E325" s="57" t="s">
        <v>1122</v>
      </c>
      <c r="F325" s="57" t="s">
        <v>12133</v>
      </c>
      <c r="G325" s="57" t="s">
        <v>14615</v>
      </c>
      <c r="H325" s="57" t="s">
        <v>146</v>
      </c>
      <c r="I325">
        <v>0.2</v>
      </c>
      <c r="J325">
        <v>0.4</v>
      </c>
      <c r="K325" s="58">
        <v>0</v>
      </c>
      <c r="L325" s="58">
        <v>0</v>
      </c>
      <c r="M325" s="58">
        <v>0</v>
      </c>
      <c r="N325" s="58">
        <v>0</v>
      </c>
      <c r="O325" s="58">
        <v>0</v>
      </c>
      <c r="P325" s="58">
        <v>0</v>
      </c>
      <c r="Q325" s="58">
        <v>0</v>
      </c>
      <c r="R325" s="58">
        <v>0</v>
      </c>
      <c r="S325" s="58">
        <v>0</v>
      </c>
      <c r="T325" s="58">
        <v>0</v>
      </c>
      <c r="U325" s="58">
        <v>0</v>
      </c>
      <c r="V325" s="58">
        <v>0</v>
      </c>
      <c r="W325" s="58">
        <v>0</v>
      </c>
      <c r="X325" s="58">
        <v>0</v>
      </c>
      <c r="Y325" s="58">
        <v>0</v>
      </c>
      <c r="Z325" s="58">
        <v>10</v>
      </c>
      <c r="AA325" s="58" t="s">
        <v>290</v>
      </c>
      <c r="AB325" s="58" t="s">
        <v>290</v>
      </c>
      <c r="AC325" s="58">
        <v>0</v>
      </c>
      <c r="AD325" s="58">
        <v>0</v>
      </c>
      <c r="AE325" s="58" t="s">
        <v>290</v>
      </c>
      <c r="AF325" s="58" t="s">
        <v>290</v>
      </c>
      <c r="AG325" s="58">
        <v>0</v>
      </c>
      <c r="AH325" s="58">
        <v>0</v>
      </c>
      <c r="AI325" s="58">
        <v>0</v>
      </c>
      <c r="AJ325" s="58">
        <v>0</v>
      </c>
      <c r="AK325" s="58">
        <v>10</v>
      </c>
      <c r="AL325">
        <v>10</v>
      </c>
      <c r="AM325" t="b">
        <f>IFERROR(MATCH('2017'!A325, '2018'!A:A, 0) &gt;0, FALSE)</f>
        <v>1</v>
      </c>
    </row>
    <row r="326" spans="1:39">
      <c r="A326" s="57" t="s">
        <v>1908</v>
      </c>
      <c r="B326" s="57" t="s">
        <v>1909</v>
      </c>
      <c r="C326" s="57" t="s">
        <v>5860</v>
      </c>
      <c r="D326" s="57" t="s">
        <v>1912</v>
      </c>
      <c r="E326" s="57" t="s">
        <v>1122</v>
      </c>
      <c r="F326" s="57" t="s">
        <v>13535</v>
      </c>
      <c r="G326" s="57" t="s">
        <v>14616</v>
      </c>
      <c r="H326" s="57" t="s">
        <v>146</v>
      </c>
      <c r="I326">
        <v>0.2</v>
      </c>
      <c r="J326">
        <v>0.4</v>
      </c>
      <c r="K326" s="58" t="s">
        <v>290</v>
      </c>
      <c r="L326" s="58">
        <v>0</v>
      </c>
      <c r="M326" s="58">
        <v>0</v>
      </c>
      <c r="N326" s="58">
        <v>0</v>
      </c>
      <c r="O326" s="58">
        <v>0</v>
      </c>
      <c r="P326" s="58">
        <v>0</v>
      </c>
      <c r="Q326" s="58">
        <v>0</v>
      </c>
      <c r="R326" s="58">
        <v>0</v>
      </c>
      <c r="S326" s="58">
        <v>0</v>
      </c>
      <c r="T326" s="58">
        <v>0</v>
      </c>
      <c r="U326" s="58">
        <v>0</v>
      </c>
      <c r="V326" s="58">
        <v>0</v>
      </c>
      <c r="W326" s="58" t="s">
        <v>290</v>
      </c>
      <c r="X326" s="58" t="s">
        <v>290</v>
      </c>
      <c r="Y326" s="58">
        <v>0</v>
      </c>
      <c r="Z326" s="58">
        <v>0</v>
      </c>
      <c r="AA326" s="58">
        <v>14</v>
      </c>
      <c r="AB326" s="58" t="s">
        <v>290</v>
      </c>
      <c r="AC326" s="58">
        <v>0</v>
      </c>
      <c r="AD326" s="58">
        <v>0</v>
      </c>
      <c r="AE326" s="58">
        <v>21</v>
      </c>
      <c r="AF326" s="58">
        <v>0</v>
      </c>
      <c r="AG326" s="58">
        <v>0</v>
      </c>
      <c r="AH326" s="58">
        <v>0</v>
      </c>
      <c r="AI326" s="58">
        <v>0</v>
      </c>
      <c r="AJ326" s="58" t="s">
        <v>290</v>
      </c>
      <c r="AK326" s="58">
        <v>14</v>
      </c>
      <c r="AL326">
        <v>21</v>
      </c>
      <c r="AM326" t="b">
        <f>IFERROR(MATCH('2017'!A326, '2018'!A:A, 0) &gt;0, FALSE)</f>
        <v>1</v>
      </c>
    </row>
    <row r="327" spans="1:39">
      <c r="A327" s="57" t="s">
        <v>1914</v>
      </c>
      <c r="B327" s="57" t="s">
        <v>1915</v>
      </c>
      <c r="C327" s="57" t="s">
        <v>14617</v>
      </c>
      <c r="D327" s="57" t="s">
        <v>1906</v>
      </c>
      <c r="E327" s="57" t="s">
        <v>1122</v>
      </c>
      <c r="F327" s="57" t="s">
        <v>14055</v>
      </c>
      <c r="G327" s="57" t="s">
        <v>14618</v>
      </c>
      <c r="H327" s="57" t="s">
        <v>146</v>
      </c>
      <c r="I327">
        <v>0.1</v>
      </c>
      <c r="J327">
        <v>0.2</v>
      </c>
      <c r="K327" s="58">
        <v>0</v>
      </c>
      <c r="L327" s="58">
        <v>0</v>
      </c>
      <c r="M327" s="58">
        <v>0</v>
      </c>
      <c r="N327" s="58">
        <v>0</v>
      </c>
      <c r="O327" s="58">
        <v>0</v>
      </c>
      <c r="P327" s="58">
        <v>0</v>
      </c>
      <c r="Q327" s="58">
        <v>0</v>
      </c>
      <c r="R327" s="58">
        <v>0</v>
      </c>
      <c r="S327" s="58">
        <v>0</v>
      </c>
      <c r="T327" s="58">
        <v>0</v>
      </c>
      <c r="U327" s="58">
        <v>0</v>
      </c>
      <c r="V327" s="58">
        <v>0</v>
      </c>
      <c r="W327" s="58">
        <v>0</v>
      </c>
      <c r="X327" s="58">
        <v>0</v>
      </c>
      <c r="Y327" s="58" t="s">
        <v>290</v>
      </c>
      <c r="Z327" s="58">
        <v>0</v>
      </c>
      <c r="AA327" s="58" t="s">
        <v>290</v>
      </c>
      <c r="AB327" s="58" t="s">
        <v>290</v>
      </c>
      <c r="AC327" s="58">
        <v>0</v>
      </c>
      <c r="AD327" s="58">
        <v>0</v>
      </c>
      <c r="AE327" s="58" t="s">
        <v>290</v>
      </c>
      <c r="AF327" s="58" t="s">
        <v>290</v>
      </c>
      <c r="AG327" s="58">
        <v>0</v>
      </c>
      <c r="AH327" s="58" t="s">
        <v>290</v>
      </c>
      <c r="AI327" s="58" t="s">
        <v>290</v>
      </c>
      <c r="AJ327" s="58" t="s">
        <v>290</v>
      </c>
      <c r="AK327" s="58">
        <v>0</v>
      </c>
      <c r="AL327">
        <v>8</v>
      </c>
      <c r="AM327" t="b">
        <f>IFERROR(MATCH('2017'!A327, '2018'!A:A, 0) &gt;0, FALSE)</f>
        <v>1</v>
      </c>
    </row>
    <row r="328" spans="1:39">
      <c r="A328" s="57" t="s">
        <v>14057</v>
      </c>
      <c r="B328" s="57" t="s">
        <v>14058</v>
      </c>
      <c r="C328" s="57" t="s">
        <v>14059</v>
      </c>
      <c r="D328" s="57" t="s">
        <v>14619</v>
      </c>
      <c r="E328" s="57" t="s">
        <v>1122</v>
      </c>
      <c r="F328" s="57" t="s">
        <v>14061</v>
      </c>
      <c r="G328" s="57" t="s">
        <v>14620</v>
      </c>
      <c r="H328" s="57" t="s">
        <v>146</v>
      </c>
      <c r="I328">
        <v>0.1</v>
      </c>
      <c r="J328">
        <v>0.8</v>
      </c>
      <c r="K328" s="58">
        <v>80</v>
      </c>
      <c r="L328" s="58">
        <v>20</v>
      </c>
      <c r="M328" s="58">
        <v>0</v>
      </c>
      <c r="N328" s="58">
        <v>0</v>
      </c>
      <c r="O328" s="58">
        <v>0</v>
      </c>
      <c r="P328" s="58">
        <v>0</v>
      </c>
      <c r="Q328" s="58">
        <v>0</v>
      </c>
      <c r="R328" s="58">
        <v>0</v>
      </c>
      <c r="S328" s="58">
        <v>0</v>
      </c>
      <c r="T328" s="58">
        <v>0</v>
      </c>
      <c r="U328" s="58">
        <v>0</v>
      </c>
      <c r="V328" s="58">
        <v>0</v>
      </c>
      <c r="W328" s="58">
        <v>0</v>
      </c>
      <c r="X328" s="58">
        <v>0</v>
      </c>
      <c r="Y328" s="58">
        <v>0</v>
      </c>
      <c r="Z328" s="58">
        <v>0</v>
      </c>
      <c r="AA328" s="58">
        <v>47</v>
      </c>
      <c r="AB328" s="58">
        <v>53</v>
      </c>
      <c r="AC328" s="58">
        <v>0</v>
      </c>
      <c r="AD328" s="58" t="s">
        <v>290</v>
      </c>
      <c r="AE328" s="58" t="s">
        <v>290</v>
      </c>
      <c r="AF328" s="58">
        <v>11</v>
      </c>
      <c r="AG328" s="58">
        <v>0</v>
      </c>
      <c r="AH328" s="58">
        <v>78</v>
      </c>
      <c r="AI328" s="58">
        <v>0</v>
      </c>
      <c r="AJ328" s="58">
        <v>100</v>
      </c>
      <c r="AK328" s="58">
        <v>0</v>
      </c>
      <c r="AL328">
        <v>100</v>
      </c>
      <c r="AM328" t="b">
        <f>IFERROR(MATCH('2017'!A328, '2018'!A:A, 0) &gt;0, FALSE)</f>
        <v>1</v>
      </c>
    </row>
    <row r="329" spans="1:39">
      <c r="A329" s="57" t="s">
        <v>14621</v>
      </c>
      <c r="B329" s="57" t="s">
        <v>14622</v>
      </c>
      <c r="C329" s="57" t="s">
        <v>14623</v>
      </c>
      <c r="D329" s="57" t="s">
        <v>14624</v>
      </c>
      <c r="E329" s="57" t="s">
        <v>1122</v>
      </c>
      <c r="F329" s="57" t="s">
        <v>14625</v>
      </c>
      <c r="G329" s="57" t="s">
        <v>14626</v>
      </c>
      <c r="H329" s="57" t="s">
        <v>146</v>
      </c>
      <c r="I329">
        <v>0.2</v>
      </c>
      <c r="J329">
        <v>0.1</v>
      </c>
      <c r="K329" s="58">
        <v>0</v>
      </c>
      <c r="L329" s="58">
        <v>0</v>
      </c>
      <c r="M329" s="58">
        <v>0</v>
      </c>
      <c r="N329" s="58">
        <v>0</v>
      </c>
      <c r="O329" s="58">
        <v>0</v>
      </c>
      <c r="P329" s="58">
        <v>0</v>
      </c>
      <c r="Q329" s="58">
        <v>0</v>
      </c>
      <c r="R329" s="58">
        <v>0</v>
      </c>
      <c r="S329" s="58">
        <v>0</v>
      </c>
      <c r="T329" s="58">
        <v>0</v>
      </c>
      <c r="U329" s="58">
        <v>0</v>
      </c>
      <c r="V329" s="58">
        <v>0</v>
      </c>
      <c r="W329" s="58">
        <v>0</v>
      </c>
      <c r="X329" s="58" t="s">
        <v>290</v>
      </c>
      <c r="Y329" s="58">
        <v>0</v>
      </c>
      <c r="Z329" s="58">
        <v>0</v>
      </c>
      <c r="AA329" s="58">
        <v>0</v>
      </c>
      <c r="AB329" s="58" t="s">
        <v>290</v>
      </c>
      <c r="AC329" s="58">
        <v>0</v>
      </c>
      <c r="AD329" s="58">
        <v>0</v>
      </c>
      <c r="AE329" s="58" t="s">
        <v>290</v>
      </c>
      <c r="AF329" s="58">
        <v>0</v>
      </c>
      <c r="AG329" s="58">
        <v>0</v>
      </c>
      <c r="AH329" s="58">
        <v>0</v>
      </c>
      <c r="AI329" s="58">
        <v>0</v>
      </c>
      <c r="AJ329" s="58">
        <v>0</v>
      </c>
      <c r="AK329" s="58" t="s">
        <v>290</v>
      </c>
      <c r="AL329">
        <v>1</v>
      </c>
      <c r="AM329" t="b">
        <f>IFERROR(MATCH('2017'!A329, '2018'!A:A, 0) &gt;0, FALSE)</f>
        <v>1</v>
      </c>
    </row>
    <row r="330" spans="1:39">
      <c r="A330" s="57" t="s">
        <v>13536</v>
      </c>
      <c r="B330" s="57" t="s">
        <v>14627</v>
      </c>
      <c r="C330" s="57" t="s">
        <v>13538</v>
      </c>
      <c r="D330" s="57" t="s">
        <v>13539</v>
      </c>
      <c r="E330" s="57" t="s">
        <v>1122</v>
      </c>
      <c r="F330" s="57" t="s">
        <v>13540</v>
      </c>
      <c r="G330" s="57" t="s">
        <v>14628</v>
      </c>
      <c r="H330" s="57" t="s">
        <v>146</v>
      </c>
      <c r="I330">
        <v>0</v>
      </c>
      <c r="J330">
        <v>0.1</v>
      </c>
      <c r="K330" s="58">
        <v>0</v>
      </c>
      <c r="L330" s="58" t="s">
        <v>290</v>
      </c>
      <c r="M330" s="58">
        <v>0</v>
      </c>
      <c r="N330" s="58" t="s">
        <v>290</v>
      </c>
      <c r="O330" s="58">
        <v>0</v>
      </c>
      <c r="P330" s="58" t="s">
        <v>290</v>
      </c>
      <c r="Q330" s="58">
        <v>0</v>
      </c>
      <c r="R330" s="58">
        <v>0</v>
      </c>
      <c r="S330" s="58">
        <v>0</v>
      </c>
      <c r="T330" s="58">
        <v>0</v>
      </c>
      <c r="U330" s="58">
        <v>0</v>
      </c>
      <c r="V330" s="58">
        <v>0</v>
      </c>
      <c r="W330" s="58">
        <v>0</v>
      </c>
      <c r="X330" s="58">
        <v>0</v>
      </c>
      <c r="Y330" s="58">
        <v>0</v>
      </c>
      <c r="Z330" s="58">
        <v>0</v>
      </c>
      <c r="AA330" s="58" t="s">
        <v>290</v>
      </c>
      <c r="AB330" s="58" t="s">
        <v>290</v>
      </c>
      <c r="AC330" s="58">
        <v>0</v>
      </c>
      <c r="AD330" s="58">
        <v>0</v>
      </c>
      <c r="AE330" s="58" t="s">
        <v>290</v>
      </c>
      <c r="AF330" s="58">
        <v>0</v>
      </c>
      <c r="AG330" s="58">
        <v>0</v>
      </c>
      <c r="AH330" s="58">
        <v>0</v>
      </c>
      <c r="AI330" s="58">
        <v>0</v>
      </c>
      <c r="AJ330" s="58" t="s">
        <v>290</v>
      </c>
      <c r="AK330" s="58">
        <v>0</v>
      </c>
      <c r="AL330">
        <v>3</v>
      </c>
      <c r="AM330" t="b">
        <f>IFERROR(MATCH('2017'!A330, '2018'!A:A, 0) &gt;0, FALSE)</f>
        <v>1</v>
      </c>
    </row>
    <row r="331" spans="1:39">
      <c r="A331" s="57" t="s">
        <v>1918</v>
      </c>
      <c r="B331" s="57" t="s">
        <v>1919</v>
      </c>
      <c r="C331" s="57" t="s">
        <v>5866</v>
      </c>
      <c r="D331" s="57" t="s">
        <v>1922</v>
      </c>
      <c r="E331" s="57" t="s">
        <v>1122</v>
      </c>
      <c r="F331" s="57" t="s">
        <v>13548</v>
      </c>
      <c r="G331" s="57" t="s">
        <v>14629</v>
      </c>
      <c r="H331" s="57" t="s">
        <v>146</v>
      </c>
      <c r="I331">
        <v>0.2</v>
      </c>
      <c r="J331">
        <v>1.7</v>
      </c>
      <c r="K331" s="58">
        <v>42</v>
      </c>
      <c r="L331" s="58">
        <v>17</v>
      </c>
      <c r="M331" s="58">
        <v>15</v>
      </c>
      <c r="N331" s="58">
        <v>15</v>
      </c>
      <c r="O331" s="58" t="s">
        <v>290</v>
      </c>
      <c r="P331" s="58" t="s">
        <v>290</v>
      </c>
      <c r="Q331" s="58" t="s">
        <v>290</v>
      </c>
      <c r="R331" s="58" t="s">
        <v>290</v>
      </c>
      <c r="S331" s="58" t="s">
        <v>290</v>
      </c>
      <c r="T331" s="58" t="s">
        <v>290</v>
      </c>
      <c r="U331" s="58">
        <v>0</v>
      </c>
      <c r="V331" s="58">
        <v>0</v>
      </c>
      <c r="W331" s="58">
        <v>0</v>
      </c>
      <c r="X331" s="58">
        <v>0</v>
      </c>
      <c r="Y331" s="58">
        <v>0</v>
      </c>
      <c r="Z331" s="58">
        <v>0</v>
      </c>
      <c r="AA331" s="58">
        <v>88</v>
      </c>
      <c r="AB331" s="58">
        <v>46</v>
      </c>
      <c r="AC331" s="58">
        <v>0</v>
      </c>
      <c r="AD331" s="58">
        <v>107</v>
      </c>
      <c r="AE331" s="58">
        <v>22</v>
      </c>
      <c r="AF331" s="58" t="s">
        <v>290</v>
      </c>
      <c r="AG331" s="58">
        <v>0</v>
      </c>
      <c r="AH331" s="58" t="s">
        <v>290</v>
      </c>
      <c r="AI331" s="58" t="s">
        <v>290</v>
      </c>
      <c r="AJ331" s="58">
        <v>134</v>
      </c>
      <c r="AK331" s="58">
        <v>0</v>
      </c>
      <c r="AL331">
        <v>134</v>
      </c>
      <c r="AM331" t="b">
        <f>IFERROR(MATCH('2017'!A331, '2018'!A:A, 0) &gt;0, FALSE)</f>
        <v>0</v>
      </c>
    </row>
    <row r="332" spans="1:39">
      <c r="A332" s="57" t="s">
        <v>1929</v>
      </c>
      <c r="B332" s="57" t="s">
        <v>5873</v>
      </c>
      <c r="C332" s="57" t="s">
        <v>13551</v>
      </c>
      <c r="D332" s="57" t="s">
        <v>1933</v>
      </c>
      <c r="E332" s="57" t="s">
        <v>1122</v>
      </c>
      <c r="F332" s="57" t="s">
        <v>13553</v>
      </c>
      <c r="G332" s="57" t="s">
        <v>14630</v>
      </c>
      <c r="H332" s="57" t="s">
        <v>146</v>
      </c>
      <c r="I332">
        <v>0.1</v>
      </c>
      <c r="J332">
        <v>0.1</v>
      </c>
      <c r="K332" s="58">
        <v>0</v>
      </c>
      <c r="L332" s="58">
        <v>0</v>
      </c>
      <c r="M332" s="58">
        <v>0</v>
      </c>
      <c r="N332" s="58">
        <v>0</v>
      </c>
      <c r="O332" s="58">
        <v>0</v>
      </c>
      <c r="P332" s="58">
        <v>0</v>
      </c>
      <c r="Q332" s="58">
        <v>0</v>
      </c>
      <c r="R332" s="58">
        <v>0</v>
      </c>
      <c r="S332" s="58">
        <v>0</v>
      </c>
      <c r="T332" s="58">
        <v>0</v>
      </c>
      <c r="U332" s="58">
        <v>0</v>
      </c>
      <c r="V332" s="58" t="s">
        <v>290</v>
      </c>
      <c r="W332" s="58">
        <v>0</v>
      </c>
      <c r="X332" s="58">
        <v>0</v>
      </c>
      <c r="Y332" s="58">
        <v>0</v>
      </c>
      <c r="Z332" s="58">
        <v>0</v>
      </c>
      <c r="AA332" s="58" t="s">
        <v>290</v>
      </c>
      <c r="AB332" s="58">
        <v>0</v>
      </c>
      <c r="AC332" s="58">
        <v>0</v>
      </c>
      <c r="AD332" s="58">
        <v>0</v>
      </c>
      <c r="AE332" s="58">
        <v>0</v>
      </c>
      <c r="AF332" s="58">
        <v>0</v>
      </c>
      <c r="AG332" s="58">
        <v>0</v>
      </c>
      <c r="AH332" s="58">
        <v>0</v>
      </c>
      <c r="AI332" s="58" t="s">
        <v>290</v>
      </c>
      <c r="AJ332" s="58">
        <v>0</v>
      </c>
      <c r="AK332" s="58" t="s">
        <v>290</v>
      </c>
      <c r="AL332">
        <v>1</v>
      </c>
      <c r="AM332" t="b">
        <f>IFERROR(MATCH('2017'!A332, '2018'!A:A, 0) &gt;0, FALSE)</f>
        <v>1</v>
      </c>
    </row>
    <row r="333" spans="1:39">
      <c r="A333" s="57" t="s">
        <v>13554</v>
      </c>
      <c r="B333" s="57" t="s">
        <v>13555</v>
      </c>
      <c r="C333" s="57" t="s">
        <v>13556</v>
      </c>
      <c r="D333" s="57" t="s">
        <v>13557</v>
      </c>
      <c r="E333" s="57" t="s">
        <v>1122</v>
      </c>
      <c r="F333" s="57" t="s">
        <v>13558</v>
      </c>
      <c r="G333" s="57" t="s">
        <v>14631</v>
      </c>
      <c r="H333" s="57" t="s">
        <v>146</v>
      </c>
      <c r="I333">
        <v>0.2</v>
      </c>
      <c r="J333">
        <v>0.3</v>
      </c>
      <c r="K333" s="58">
        <v>11</v>
      </c>
      <c r="L333" s="58" t="s">
        <v>290</v>
      </c>
      <c r="M333" s="58" t="s">
        <v>290</v>
      </c>
      <c r="N333" s="58">
        <v>0</v>
      </c>
      <c r="O333" s="58">
        <v>0</v>
      </c>
      <c r="P333" s="58">
        <v>0</v>
      </c>
      <c r="Q333" s="58">
        <v>0</v>
      </c>
      <c r="R333" s="58">
        <v>0</v>
      </c>
      <c r="S333" s="58">
        <v>0</v>
      </c>
      <c r="T333" s="58">
        <v>0</v>
      </c>
      <c r="U333" s="58">
        <v>0</v>
      </c>
      <c r="V333" s="58">
        <v>0</v>
      </c>
      <c r="W333" s="58">
        <v>0</v>
      </c>
      <c r="X333" s="58">
        <v>0</v>
      </c>
      <c r="Y333" s="58">
        <v>0</v>
      </c>
      <c r="Z333" s="58">
        <v>0</v>
      </c>
      <c r="AA333" s="58">
        <v>10</v>
      </c>
      <c r="AB333" s="58">
        <v>10</v>
      </c>
      <c r="AC333" s="58">
        <v>0</v>
      </c>
      <c r="AD333" s="58">
        <v>0</v>
      </c>
      <c r="AE333" s="58">
        <v>20</v>
      </c>
      <c r="AF333" s="58">
        <v>0</v>
      </c>
      <c r="AG333" s="58">
        <v>0</v>
      </c>
      <c r="AH333" s="58">
        <v>0</v>
      </c>
      <c r="AI333" s="58">
        <v>0</v>
      </c>
      <c r="AJ333" s="58">
        <v>20</v>
      </c>
      <c r="AK333" s="58">
        <v>0</v>
      </c>
      <c r="AL333">
        <v>20</v>
      </c>
      <c r="AM333" t="b">
        <f>IFERROR(MATCH('2017'!A333, '2018'!A:A, 0) &gt;0, FALSE)</f>
        <v>0</v>
      </c>
    </row>
    <row r="334" spans="1:39">
      <c r="A334" s="57" t="s">
        <v>1934</v>
      </c>
      <c r="B334" s="57" t="s">
        <v>1935</v>
      </c>
      <c r="C334" s="57" t="s">
        <v>13560</v>
      </c>
      <c r="D334" s="57" t="s">
        <v>14632</v>
      </c>
      <c r="E334" s="57" t="s">
        <v>1122</v>
      </c>
      <c r="F334" s="57" t="s">
        <v>1939</v>
      </c>
      <c r="G334" s="57" t="s">
        <v>14633</v>
      </c>
      <c r="H334" s="57" t="s">
        <v>146</v>
      </c>
      <c r="I334">
        <v>0.2</v>
      </c>
      <c r="J334">
        <v>0.4</v>
      </c>
      <c r="K334" s="58">
        <v>0</v>
      </c>
      <c r="L334" s="58">
        <v>0</v>
      </c>
      <c r="M334" s="58">
        <v>0</v>
      </c>
      <c r="N334" s="58">
        <v>0</v>
      </c>
      <c r="O334" s="58">
        <v>0</v>
      </c>
      <c r="P334" s="58">
        <v>0</v>
      </c>
      <c r="Q334" s="58">
        <v>0</v>
      </c>
      <c r="R334" s="58">
        <v>0</v>
      </c>
      <c r="S334" s="58">
        <v>0</v>
      </c>
      <c r="T334" s="58">
        <v>0</v>
      </c>
      <c r="U334" s="58">
        <v>0</v>
      </c>
      <c r="V334" s="58">
        <v>0</v>
      </c>
      <c r="W334" s="58" t="s">
        <v>290</v>
      </c>
      <c r="X334" s="58" t="s">
        <v>290</v>
      </c>
      <c r="Y334" s="58">
        <v>0</v>
      </c>
      <c r="Z334" s="58">
        <v>0</v>
      </c>
      <c r="AA334" s="58">
        <v>0</v>
      </c>
      <c r="AB334" s="58">
        <v>10</v>
      </c>
      <c r="AC334" s="58">
        <v>0</v>
      </c>
      <c r="AD334" s="58">
        <v>0</v>
      </c>
      <c r="AE334" s="58">
        <v>0</v>
      </c>
      <c r="AF334" s="58">
        <v>0</v>
      </c>
      <c r="AG334" s="58">
        <v>0</v>
      </c>
      <c r="AH334" s="58">
        <v>10</v>
      </c>
      <c r="AI334" s="58">
        <v>0</v>
      </c>
      <c r="AJ334" s="58">
        <v>0</v>
      </c>
      <c r="AK334" s="58">
        <v>10</v>
      </c>
      <c r="AL334">
        <v>10</v>
      </c>
      <c r="AM334" t="b">
        <f>IFERROR(MATCH('2017'!A334, '2018'!A:A, 0) &gt;0, FALSE)</f>
        <v>0</v>
      </c>
    </row>
    <row r="335" spans="1:39">
      <c r="A335" s="57" t="s">
        <v>1940</v>
      </c>
      <c r="B335" s="57" t="s">
        <v>1941</v>
      </c>
      <c r="C335" s="57" t="s">
        <v>14634</v>
      </c>
      <c r="D335" s="57" t="s">
        <v>14635</v>
      </c>
      <c r="E335" s="57" t="s">
        <v>1122</v>
      </c>
      <c r="F335" s="57" t="s">
        <v>14636</v>
      </c>
      <c r="G335" s="57" t="s">
        <v>14637</v>
      </c>
      <c r="H335" s="57" t="s">
        <v>146</v>
      </c>
      <c r="I335">
        <v>3.3</v>
      </c>
      <c r="J335">
        <v>0.2</v>
      </c>
      <c r="K335" s="58">
        <v>0</v>
      </c>
      <c r="L335" s="58">
        <v>0</v>
      </c>
      <c r="M335" s="58">
        <v>0</v>
      </c>
      <c r="N335" s="58">
        <v>0</v>
      </c>
      <c r="O335" s="58">
        <v>0</v>
      </c>
      <c r="P335" s="58">
        <v>0</v>
      </c>
      <c r="Q335" s="58">
        <v>0</v>
      </c>
      <c r="R335" s="58">
        <v>0</v>
      </c>
      <c r="S335" s="58">
        <v>0</v>
      </c>
      <c r="T335" s="58">
        <v>0</v>
      </c>
      <c r="U335" s="58">
        <v>0</v>
      </c>
      <c r="V335" s="58">
        <v>0</v>
      </c>
      <c r="W335" s="58" t="s">
        <v>290</v>
      </c>
      <c r="X335" s="58" t="s">
        <v>290</v>
      </c>
      <c r="Y335" s="58">
        <v>0</v>
      </c>
      <c r="Z335" s="58">
        <v>0</v>
      </c>
      <c r="AA335" s="58" t="s">
        <v>290</v>
      </c>
      <c r="AB335" s="58" t="s">
        <v>290</v>
      </c>
      <c r="AC335" s="58">
        <v>0</v>
      </c>
      <c r="AD335" s="58">
        <v>0</v>
      </c>
      <c r="AE335" s="58">
        <v>10</v>
      </c>
      <c r="AF335" s="58">
        <v>0</v>
      </c>
      <c r="AG335" s="58">
        <v>0</v>
      </c>
      <c r="AH335" s="58">
        <v>0</v>
      </c>
      <c r="AI335" s="58">
        <v>0</v>
      </c>
      <c r="AJ335" s="58">
        <v>0</v>
      </c>
      <c r="AK335" s="58">
        <v>10</v>
      </c>
      <c r="AL335">
        <v>10</v>
      </c>
      <c r="AM335" t="b">
        <f>IFERROR(MATCH('2017'!A335, '2018'!A:A, 0) &gt;0, FALSE)</f>
        <v>1</v>
      </c>
    </row>
    <row r="336" spans="1:39">
      <c r="A336" s="57" t="s">
        <v>14638</v>
      </c>
      <c r="B336" s="57" t="s">
        <v>14639</v>
      </c>
      <c r="C336" s="57" t="s">
        <v>14640</v>
      </c>
      <c r="D336" s="57" t="s">
        <v>14641</v>
      </c>
      <c r="E336" s="57" t="s">
        <v>1122</v>
      </c>
      <c r="F336" s="57" t="s">
        <v>14642</v>
      </c>
      <c r="G336" s="57" t="s">
        <v>14643</v>
      </c>
      <c r="H336" s="57" t="s">
        <v>146</v>
      </c>
      <c r="I336">
        <v>0.1</v>
      </c>
      <c r="J336">
        <v>0.1</v>
      </c>
      <c r="K336" s="58">
        <v>0</v>
      </c>
      <c r="L336" s="58">
        <v>0</v>
      </c>
      <c r="M336" s="58">
        <v>0</v>
      </c>
      <c r="N336" s="58">
        <v>0</v>
      </c>
      <c r="O336" s="58">
        <v>0</v>
      </c>
      <c r="P336" s="58">
        <v>0</v>
      </c>
      <c r="Q336" s="58">
        <v>0</v>
      </c>
      <c r="R336" s="58">
        <v>0</v>
      </c>
      <c r="S336" s="58">
        <v>0</v>
      </c>
      <c r="T336" s="58">
        <v>0</v>
      </c>
      <c r="U336" s="58">
        <v>0</v>
      </c>
      <c r="V336" s="58">
        <v>0</v>
      </c>
      <c r="W336" s="58">
        <v>0</v>
      </c>
      <c r="X336" s="58">
        <v>0</v>
      </c>
      <c r="Y336" s="58">
        <v>0</v>
      </c>
      <c r="Z336" s="58" t="s">
        <v>290</v>
      </c>
      <c r="AA336" s="58" t="s">
        <v>290</v>
      </c>
      <c r="AB336" s="58" t="s">
        <v>290</v>
      </c>
      <c r="AC336" s="58">
        <v>0</v>
      </c>
      <c r="AD336" s="58">
        <v>0</v>
      </c>
      <c r="AE336" s="58" t="s">
        <v>290</v>
      </c>
      <c r="AF336" s="58">
        <v>0</v>
      </c>
      <c r="AG336" s="58">
        <v>0</v>
      </c>
      <c r="AH336" s="58" t="s">
        <v>290</v>
      </c>
      <c r="AI336" s="58" t="s">
        <v>290</v>
      </c>
      <c r="AJ336" s="58">
        <v>0</v>
      </c>
      <c r="AK336" s="58" t="s">
        <v>290</v>
      </c>
      <c r="AL336">
        <v>9</v>
      </c>
      <c r="AM336" t="b">
        <f>IFERROR(MATCH('2017'!A336, '2018'!A:A, 0) &gt;0, FALSE)</f>
        <v>0</v>
      </c>
    </row>
    <row r="337" spans="1:39">
      <c r="A337" s="57" t="s">
        <v>1945</v>
      </c>
      <c r="B337" s="57" t="s">
        <v>1946</v>
      </c>
      <c r="C337" s="57" t="s">
        <v>5881</v>
      </c>
      <c r="D337" s="57" t="s">
        <v>1949</v>
      </c>
      <c r="E337" s="57" t="s">
        <v>1122</v>
      </c>
      <c r="F337" s="57" t="s">
        <v>14644</v>
      </c>
      <c r="G337" s="57" t="s">
        <v>14645</v>
      </c>
      <c r="H337" s="57" t="s">
        <v>146</v>
      </c>
      <c r="I337">
        <v>0.1</v>
      </c>
      <c r="J337">
        <v>0.2</v>
      </c>
      <c r="K337" s="58">
        <v>10</v>
      </c>
      <c r="L337" s="58" t="s">
        <v>290</v>
      </c>
      <c r="M337" s="58" t="s">
        <v>290</v>
      </c>
      <c r="N337" s="58">
        <v>0</v>
      </c>
      <c r="O337" s="58">
        <v>0</v>
      </c>
      <c r="P337" s="58">
        <v>0</v>
      </c>
      <c r="Q337" s="58">
        <v>0</v>
      </c>
      <c r="R337" s="58">
        <v>0</v>
      </c>
      <c r="S337" s="58">
        <v>0</v>
      </c>
      <c r="T337" s="58">
        <v>0</v>
      </c>
      <c r="U337" s="58">
        <v>0</v>
      </c>
      <c r="V337" s="58">
        <v>0</v>
      </c>
      <c r="W337" s="58">
        <v>0</v>
      </c>
      <c r="X337" s="58">
        <v>0</v>
      </c>
      <c r="Y337" s="58">
        <v>0</v>
      </c>
      <c r="Z337" s="58">
        <v>0</v>
      </c>
      <c r="AA337" s="58" t="s">
        <v>290</v>
      </c>
      <c r="AB337" s="58" t="s">
        <v>290</v>
      </c>
      <c r="AC337" s="58">
        <v>0</v>
      </c>
      <c r="AD337" s="58">
        <v>0</v>
      </c>
      <c r="AE337" s="58">
        <v>0</v>
      </c>
      <c r="AF337" s="58" t="s">
        <v>290</v>
      </c>
      <c r="AG337" s="58">
        <v>0</v>
      </c>
      <c r="AH337" s="58">
        <v>0</v>
      </c>
      <c r="AI337" s="58">
        <v>14</v>
      </c>
      <c r="AJ337" s="58">
        <v>15</v>
      </c>
      <c r="AK337" s="58">
        <v>0</v>
      </c>
      <c r="AL337">
        <v>15</v>
      </c>
      <c r="AM337" t="b">
        <f>IFERROR(MATCH('2017'!A337, '2018'!A:A, 0) &gt;0, FALSE)</f>
        <v>0</v>
      </c>
    </row>
    <row r="338" spans="1:39">
      <c r="A338" s="57" t="s">
        <v>14646</v>
      </c>
      <c r="B338" s="57" t="s">
        <v>14647</v>
      </c>
      <c r="C338" s="57" t="s">
        <v>14648</v>
      </c>
      <c r="D338" s="57" t="s">
        <v>14649</v>
      </c>
      <c r="E338" s="57" t="s">
        <v>1122</v>
      </c>
      <c r="F338" s="57" t="s">
        <v>14650</v>
      </c>
      <c r="G338" s="57" t="s">
        <v>14651</v>
      </c>
      <c r="H338" s="57" t="s">
        <v>146</v>
      </c>
      <c r="I338">
        <v>0.3</v>
      </c>
      <c r="J338">
        <v>0.8</v>
      </c>
      <c r="K338" s="58" t="s">
        <v>290</v>
      </c>
      <c r="L338" s="58" t="s">
        <v>290</v>
      </c>
      <c r="M338" s="58" t="s">
        <v>290</v>
      </c>
      <c r="N338" s="58" t="s">
        <v>290</v>
      </c>
      <c r="O338" s="58" t="s">
        <v>290</v>
      </c>
      <c r="P338" s="58" t="s">
        <v>290</v>
      </c>
      <c r="Q338" s="58" t="s">
        <v>290</v>
      </c>
      <c r="R338" s="58" t="s">
        <v>290</v>
      </c>
      <c r="S338" s="58" t="s">
        <v>290</v>
      </c>
      <c r="T338" s="58" t="s">
        <v>290</v>
      </c>
      <c r="U338" s="58">
        <v>0</v>
      </c>
      <c r="V338" s="58">
        <v>0</v>
      </c>
      <c r="W338" s="58">
        <v>0</v>
      </c>
      <c r="X338" s="58">
        <v>0</v>
      </c>
      <c r="Y338" s="58">
        <v>0</v>
      </c>
      <c r="Z338" s="58">
        <v>0</v>
      </c>
      <c r="AA338" s="58">
        <v>11</v>
      </c>
      <c r="AB338" s="58" t="s">
        <v>290</v>
      </c>
      <c r="AC338" s="58">
        <v>0</v>
      </c>
      <c r="AD338" s="58">
        <v>0</v>
      </c>
      <c r="AE338" s="58">
        <v>17</v>
      </c>
      <c r="AF338" s="58" t="s">
        <v>290</v>
      </c>
      <c r="AG338" s="58">
        <v>0</v>
      </c>
      <c r="AH338" s="58">
        <v>0</v>
      </c>
      <c r="AI338" s="58" t="s">
        <v>290</v>
      </c>
      <c r="AJ338" s="58">
        <v>20</v>
      </c>
      <c r="AK338" s="58">
        <v>0</v>
      </c>
      <c r="AL338">
        <v>20</v>
      </c>
      <c r="AM338" t="b">
        <f>IFERROR(MATCH('2017'!A338, '2018'!A:A, 0) &gt;0, FALSE)</f>
        <v>0</v>
      </c>
    </row>
    <row r="339" spans="1:39">
      <c r="A339" s="57" t="s">
        <v>1950</v>
      </c>
      <c r="B339" s="57" t="s">
        <v>5884</v>
      </c>
      <c r="C339" s="57" t="s">
        <v>5885</v>
      </c>
      <c r="D339" s="57" t="s">
        <v>14652</v>
      </c>
      <c r="E339" s="57" t="s">
        <v>1122</v>
      </c>
      <c r="F339" s="57" t="s">
        <v>14653</v>
      </c>
      <c r="G339" s="57" t="s">
        <v>14654</v>
      </c>
      <c r="H339" s="57" t="s">
        <v>146</v>
      </c>
      <c r="I339">
        <v>0.4</v>
      </c>
      <c r="J339">
        <v>3.6</v>
      </c>
      <c r="K339" s="58">
        <v>15</v>
      </c>
      <c r="L339" s="58" t="s">
        <v>290</v>
      </c>
      <c r="M339" s="58">
        <v>0</v>
      </c>
      <c r="N339" s="58">
        <v>0</v>
      </c>
      <c r="O339" s="58">
        <v>0</v>
      </c>
      <c r="P339" s="58">
        <v>0</v>
      </c>
      <c r="Q339" s="58">
        <v>0</v>
      </c>
      <c r="R339" s="58">
        <v>0</v>
      </c>
      <c r="S339" s="58">
        <v>0</v>
      </c>
      <c r="T339" s="58">
        <v>0</v>
      </c>
      <c r="U339" s="58">
        <v>0</v>
      </c>
      <c r="V339" s="58">
        <v>0</v>
      </c>
      <c r="W339" s="58">
        <v>0</v>
      </c>
      <c r="X339" s="58">
        <v>0</v>
      </c>
      <c r="Y339" s="58">
        <v>0</v>
      </c>
      <c r="Z339" s="58">
        <v>0</v>
      </c>
      <c r="AA339" s="58" t="s">
        <v>290</v>
      </c>
      <c r="AB339" s="58">
        <v>11</v>
      </c>
      <c r="AC339" s="58">
        <v>0</v>
      </c>
      <c r="AD339" s="58">
        <v>0</v>
      </c>
      <c r="AE339" s="58">
        <v>0</v>
      </c>
      <c r="AF339" s="58">
        <v>0</v>
      </c>
      <c r="AG339" s="58">
        <v>0</v>
      </c>
      <c r="AH339" s="58">
        <v>20</v>
      </c>
      <c r="AI339" s="58">
        <v>0</v>
      </c>
      <c r="AJ339" s="58">
        <v>20</v>
      </c>
      <c r="AK339" s="58">
        <v>0</v>
      </c>
      <c r="AL339">
        <v>20</v>
      </c>
      <c r="AM339" t="b">
        <f>IFERROR(MATCH('2017'!A339, '2018'!A:A, 0) &gt;0, FALSE)</f>
        <v>0</v>
      </c>
    </row>
    <row r="340" spans="1:39">
      <c r="A340" s="57" t="s">
        <v>1964</v>
      </c>
      <c r="B340" s="57" t="s">
        <v>1965</v>
      </c>
      <c r="C340" s="57" t="s">
        <v>5892</v>
      </c>
      <c r="D340" s="57" t="s">
        <v>1968</v>
      </c>
      <c r="E340" s="57" t="s">
        <v>1122</v>
      </c>
      <c r="F340" s="57" t="s">
        <v>12078</v>
      </c>
      <c r="G340" s="57" t="s">
        <v>14655</v>
      </c>
      <c r="H340" s="57" t="s">
        <v>146</v>
      </c>
      <c r="I340">
        <v>0.2</v>
      </c>
      <c r="J340">
        <v>7.5</v>
      </c>
      <c r="K340" s="58">
        <v>31</v>
      </c>
      <c r="L340" s="58">
        <v>20</v>
      </c>
      <c r="M340" s="58">
        <v>14</v>
      </c>
      <c r="N340" s="58">
        <v>15</v>
      </c>
      <c r="O340" s="58">
        <v>15</v>
      </c>
      <c r="P340" s="58">
        <v>11</v>
      </c>
      <c r="Q340" s="58">
        <v>14</v>
      </c>
      <c r="R340" s="58" t="s">
        <v>290</v>
      </c>
      <c r="S340" s="58">
        <v>10</v>
      </c>
      <c r="T340" s="58" t="s">
        <v>290</v>
      </c>
      <c r="U340" s="58">
        <v>0</v>
      </c>
      <c r="V340" s="58">
        <v>0</v>
      </c>
      <c r="W340" s="58">
        <v>0</v>
      </c>
      <c r="X340" s="58">
        <v>0</v>
      </c>
      <c r="Y340" s="58">
        <v>0</v>
      </c>
      <c r="Z340" s="58">
        <v>0</v>
      </c>
      <c r="AA340" s="58">
        <v>76</v>
      </c>
      <c r="AB340" s="58">
        <v>71</v>
      </c>
      <c r="AC340" s="58">
        <v>0</v>
      </c>
      <c r="AD340" s="58">
        <v>0</v>
      </c>
      <c r="AE340" s="58">
        <v>0</v>
      </c>
      <c r="AF340" s="58">
        <v>133</v>
      </c>
      <c r="AG340" s="58">
        <v>0</v>
      </c>
      <c r="AH340" s="58" t="s">
        <v>290</v>
      </c>
      <c r="AI340" s="58" t="s">
        <v>290</v>
      </c>
      <c r="AJ340" s="58">
        <v>147</v>
      </c>
      <c r="AK340" s="58">
        <v>0</v>
      </c>
      <c r="AL340">
        <v>147</v>
      </c>
      <c r="AM340" t="b">
        <f>IFERROR(MATCH('2017'!A340, '2018'!A:A, 0) &gt;0, FALSE)</f>
        <v>1</v>
      </c>
    </row>
    <row r="341" spans="1:39">
      <c r="A341" s="57" t="s">
        <v>1975</v>
      </c>
      <c r="B341" s="57" t="s">
        <v>9009</v>
      </c>
      <c r="C341" s="57" t="s">
        <v>14656</v>
      </c>
      <c r="D341" s="57" t="s">
        <v>1979</v>
      </c>
      <c r="E341" s="57" t="s">
        <v>1122</v>
      </c>
      <c r="F341" s="57" t="s">
        <v>12079</v>
      </c>
      <c r="G341" s="57" t="s">
        <v>14657</v>
      </c>
      <c r="H341" s="57" t="s">
        <v>146</v>
      </c>
      <c r="I341">
        <v>0.5</v>
      </c>
      <c r="J341">
        <v>0.3</v>
      </c>
      <c r="K341" s="58" t="s">
        <v>290</v>
      </c>
      <c r="L341" s="58" t="s">
        <v>290</v>
      </c>
      <c r="M341" s="58" t="s">
        <v>290</v>
      </c>
      <c r="N341" s="58" t="s">
        <v>290</v>
      </c>
      <c r="O341" s="58">
        <v>0</v>
      </c>
      <c r="P341" s="58" t="s">
        <v>290</v>
      </c>
      <c r="Q341" s="58" t="s">
        <v>290</v>
      </c>
      <c r="R341" s="58" t="s">
        <v>290</v>
      </c>
      <c r="S341" s="58" t="s">
        <v>290</v>
      </c>
      <c r="T341" s="58" t="s">
        <v>290</v>
      </c>
      <c r="U341" s="58">
        <v>0</v>
      </c>
      <c r="V341" s="58">
        <v>0</v>
      </c>
      <c r="W341" s="58">
        <v>0</v>
      </c>
      <c r="X341" s="58">
        <v>0</v>
      </c>
      <c r="Y341" s="58">
        <v>0</v>
      </c>
      <c r="Z341" s="58">
        <v>0</v>
      </c>
      <c r="AA341" s="58">
        <v>16</v>
      </c>
      <c r="AB341" s="58">
        <v>11</v>
      </c>
      <c r="AC341" s="58" t="s">
        <v>290</v>
      </c>
      <c r="AD341" s="58">
        <v>0</v>
      </c>
      <c r="AE341" s="58">
        <v>0</v>
      </c>
      <c r="AF341" s="58">
        <v>22</v>
      </c>
      <c r="AG341" s="58">
        <v>0</v>
      </c>
      <c r="AH341" s="58">
        <v>0</v>
      </c>
      <c r="AI341" s="58" t="s">
        <v>290</v>
      </c>
      <c r="AJ341" s="58">
        <v>27</v>
      </c>
      <c r="AK341" s="58">
        <v>0</v>
      </c>
      <c r="AL341">
        <v>27</v>
      </c>
      <c r="AM341" t="b">
        <f>IFERROR(MATCH('2017'!A341, '2018'!A:A, 0) &gt;0, FALSE)</f>
        <v>1</v>
      </c>
    </row>
    <row r="342" spans="1:39">
      <c r="A342" s="57" t="s">
        <v>1981</v>
      </c>
      <c r="B342" s="57" t="s">
        <v>1982</v>
      </c>
      <c r="C342" s="57" t="s">
        <v>14658</v>
      </c>
      <c r="D342" s="57" t="s">
        <v>1985</v>
      </c>
      <c r="E342" s="57" t="s">
        <v>1122</v>
      </c>
      <c r="F342" s="57" t="s">
        <v>12080</v>
      </c>
      <c r="G342" s="57" t="s">
        <v>14659</v>
      </c>
      <c r="H342" s="57" t="s">
        <v>146</v>
      </c>
      <c r="I342">
        <v>0.2</v>
      </c>
      <c r="J342">
        <v>3.5</v>
      </c>
      <c r="K342" s="58">
        <v>31</v>
      </c>
      <c r="L342" s="58" t="s">
        <v>290</v>
      </c>
      <c r="M342" s="58">
        <v>0</v>
      </c>
      <c r="N342" s="58">
        <v>0</v>
      </c>
      <c r="O342" s="58">
        <v>0</v>
      </c>
      <c r="P342" s="58">
        <v>0</v>
      </c>
      <c r="Q342" s="58">
        <v>0</v>
      </c>
      <c r="R342" s="58">
        <v>0</v>
      </c>
      <c r="S342" s="58">
        <v>0</v>
      </c>
      <c r="T342" s="58">
        <v>0</v>
      </c>
      <c r="U342" s="58">
        <v>0</v>
      </c>
      <c r="V342" s="58">
        <v>0</v>
      </c>
      <c r="W342" s="58">
        <v>0</v>
      </c>
      <c r="X342" s="58">
        <v>0</v>
      </c>
      <c r="Y342" s="58">
        <v>0</v>
      </c>
      <c r="Z342" s="58">
        <v>0</v>
      </c>
      <c r="AA342" s="58">
        <v>17</v>
      </c>
      <c r="AB342" s="58">
        <v>22</v>
      </c>
      <c r="AC342" s="58">
        <v>0</v>
      </c>
      <c r="AD342" s="58" t="s">
        <v>290</v>
      </c>
      <c r="AE342" s="58" t="s">
        <v>290</v>
      </c>
      <c r="AF342" s="58" t="s">
        <v>290</v>
      </c>
      <c r="AG342" s="58" t="s">
        <v>290</v>
      </c>
      <c r="AH342" s="58">
        <v>22</v>
      </c>
      <c r="AI342" s="58" t="s">
        <v>290</v>
      </c>
      <c r="AJ342" s="58">
        <v>39</v>
      </c>
      <c r="AK342" s="58">
        <v>0</v>
      </c>
      <c r="AL342">
        <v>39</v>
      </c>
      <c r="AM342" t="b">
        <f>IFERROR(MATCH('2017'!A342, '2018'!A:A, 0) &gt;0, FALSE)</f>
        <v>1</v>
      </c>
    </row>
    <row r="343" spans="1:39">
      <c r="A343" s="57" t="s">
        <v>1986</v>
      </c>
      <c r="B343" s="57" t="s">
        <v>1987</v>
      </c>
      <c r="C343" s="57" t="s">
        <v>9016</v>
      </c>
      <c r="D343" s="57" t="s">
        <v>1990</v>
      </c>
      <c r="E343" s="57" t="s">
        <v>1122</v>
      </c>
      <c r="F343" s="57" t="s">
        <v>12081</v>
      </c>
      <c r="G343" s="57" t="s">
        <v>14660</v>
      </c>
      <c r="H343" s="57" t="s">
        <v>146</v>
      </c>
      <c r="I343">
        <v>1.1000000000000001</v>
      </c>
      <c r="J343">
        <v>1.4</v>
      </c>
      <c r="K343" s="58">
        <v>0</v>
      </c>
      <c r="L343" s="58">
        <v>34</v>
      </c>
      <c r="M343" s="58">
        <v>25</v>
      </c>
      <c r="N343" s="58">
        <v>18</v>
      </c>
      <c r="O343" s="58">
        <v>23</v>
      </c>
      <c r="P343" s="58">
        <v>23</v>
      </c>
      <c r="Q343" s="58">
        <v>11</v>
      </c>
      <c r="R343" s="58">
        <v>15</v>
      </c>
      <c r="S343" s="58">
        <v>10</v>
      </c>
      <c r="T343" s="58" t="s">
        <v>290</v>
      </c>
      <c r="U343" s="58">
        <v>0</v>
      </c>
      <c r="V343" s="58">
        <v>0</v>
      </c>
      <c r="W343" s="58">
        <v>0</v>
      </c>
      <c r="X343" s="58">
        <v>0</v>
      </c>
      <c r="Y343" s="58">
        <v>0</v>
      </c>
      <c r="Z343" s="58">
        <v>0</v>
      </c>
      <c r="AA343" s="58">
        <v>88</v>
      </c>
      <c r="AB343" s="58">
        <v>74</v>
      </c>
      <c r="AC343" s="58">
        <v>0</v>
      </c>
      <c r="AD343" s="58" t="s">
        <v>290</v>
      </c>
      <c r="AE343" s="58">
        <v>135</v>
      </c>
      <c r="AF343" s="58">
        <v>15</v>
      </c>
      <c r="AG343" s="58">
        <v>0</v>
      </c>
      <c r="AH343" s="58" t="s">
        <v>290</v>
      </c>
      <c r="AI343" s="58" t="s">
        <v>290</v>
      </c>
      <c r="AJ343" s="58">
        <v>162</v>
      </c>
      <c r="AK343" s="58">
        <v>0</v>
      </c>
      <c r="AL343">
        <v>162</v>
      </c>
      <c r="AM343" t="b">
        <f>IFERROR(MATCH('2017'!A343, '2018'!A:A, 0) &gt;0, FALSE)</f>
        <v>1</v>
      </c>
    </row>
    <row r="344" spans="1:39">
      <c r="A344" s="57" t="s">
        <v>1991</v>
      </c>
      <c r="B344" s="57" t="s">
        <v>282</v>
      </c>
      <c r="C344" s="57" t="s">
        <v>5904</v>
      </c>
      <c r="D344" s="57" t="s">
        <v>1994</v>
      </c>
      <c r="E344" s="57" t="s">
        <v>1122</v>
      </c>
      <c r="F344" s="57" t="s">
        <v>12086</v>
      </c>
      <c r="G344" s="57" t="s">
        <v>14661</v>
      </c>
      <c r="H344" s="57" t="s">
        <v>146</v>
      </c>
      <c r="I344">
        <v>0.1</v>
      </c>
      <c r="J344">
        <v>1.1000000000000001</v>
      </c>
      <c r="K344" s="58">
        <v>43</v>
      </c>
      <c r="L344" s="58">
        <v>16</v>
      </c>
      <c r="M344" s="58">
        <v>11</v>
      </c>
      <c r="N344" s="58" t="s">
        <v>290</v>
      </c>
      <c r="O344" s="58">
        <v>10</v>
      </c>
      <c r="P344" s="58">
        <v>12</v>
      </c>
      <c r="Q344" s="58">
        <v>12</v>
      </c>
      <c r="R344" s="58" t="s">
        <v>290</v>
      </c>
      <c r="S344" s="58" t="s">
        <v>290</v>
      </c>
      <c r="T344" s="58">
        <v>10</v>
      </c>
      <c r="U344" s="58">
        <v>0</v>
      </c>
      <c r="V344" s="58">
        <v>0</v>
      </c>
      <c r="W344" s="58">
        <v>0</v>
      </c>
      <c r="X344" s="58">
        <v>0</v>
      </c>
      <c r="Y344" s="58">
        <v>0</v>
      </c>
      <c r="Z344" s="58">
        <v>0</v>
      </c>
      <c r="AA344" s="58">
        <v>66</v>
      </c>
      <c r="AB344" s="58">
        <v>71</v>
      </c>
      <c r="AC344" s="58">
        <v>0</v>
      </c>
      <c r="AD344" s="58" t="s">
        <v>290</v>
      </c>
      <c r="AE344" s="58">
        <v>13</v>
      </c>
      <c r="AF344" s="58" t="s">
        <v>290</v>
      </c>
      <c r="AG344" s="58">
        <v>0</v>
      </c>
      <c r="AH344" s="58">
        <v>95</v>
      </c>
      <c r="AI344" s="58">
        <v>25</v>
      </c>
      <c r="AJ344" s="58">
        <v>137</v>
      </c>
      <c r="AK344" s="58">
        <v>0</v>
      </c>
      <c r="AL344">
        <v>137</v>
      </c>
      <c r="AM344" t="b">
        <f>IFERROR(MATCH('2017'!A344, '2018'!A:A, 0) &gt;0, FALSE)</f>
        <v>1</v>
      </c>
    </row>
    <row r="345" spans="1:39">
      <c r="A345" s="57" t="s">
        <v>1995</v>
      </c>
      <c r="B345" s="57" t="s">
        <v>1996</v>
      </c>
      <c r="C345" s="57" t="s">
        <v>14662</v>
      </c>
      <c r="D345" s="57" t="s">
        <v>1998</v>
      </c>
      <c r="E345" s="57" t="s">
        <v>1122</v>
      </c>
      <c r="F345" s="57" t="s">
        <v>12087</v>
      </c>
      <c r="G345" s="57" t="s">
        <v>14663</v>
      </c>
      <c r="H345" s="57" t="s">
        <v>146</v>
      </c>
      <c r="I345">
        <v>2.5</v>
      </c>
      <c r="J345">
        <v>12.5</v>
      </c>
      <c r="K345" s="58">
        <v>23</v>
      </c>
      <c r="L345" s="58">
        <v>18</v>
      </c>
      <c r="M345" s="58" t="s">
        <v>290</v>
      </c>
      <c r="N345" s="58" t="s">
        <v>290</v>
      </c>
      <c r="O345" s="58">
        <v>11</v>
      </c>
      <c r="P345" s="58">
        <v>12</v>
      </c>
      <c r="Q345" s="58" t="s">
        <v>290</v>
      </c>
      <c r="R345" s="58" t="s">
        <v>290</v>
      </c>
      <c r="S345" s="58" t="s">
        <v>290</v>
      </c>
      <c r="T345" s="58" t="s">
        <v>290</v>
      </c>
      <c r="U345" s="58">
        <v>0</v>
      </c>
      <c r="V345" s="58">
        <v>0</v>
      </c>
      <c r="W345" s="58">
        <v>0</v>
      </c>
      <c r="X345" s="58">
        <v>0</v>
      </c>
      <c r="Y345" s="58">
        <v>64</v>
      </c>
      <c r="Z345" s="58">
        <v>0</v>
      </c>
      <c r="AA345" s="58">
        <v>87</v>
      </c>
      <c r="AB345" s="58">
        <v>79</v>
      </c>
      <c r="AC345" s="58">
        <v>0</v>
      </c>
      <c r="AD345" s="58" t="s">
        <v>290</v>
      </c>
      <c r="AE345" s="58" t="s">
        <v>290</v>
      </c>
      <c r="AF345" s="58">
        <v>60</v>
      </c>
      <c r="AG345" s="58">
        <v>0</v>
      </c>
      <c r="AH345" s="58">
        <v>86</v>
      </c>
      <c r="AI345" s="58" t="s">
        <v>290</v>
      </c>
      <c r="AJ345" s="58">
        <v>166</v>
      </c>
      <c r="AK345" s="58">
        <v>0</v>
      </c>
      <c r="AL345">
        <v>166</v>
      </c>
      <c r="AM345" t="b">
        <f>IFERROR(MATCH('2017'!A345, '2018'!A:A, 0) &gt;0, FALSE)</f>
        <v>1</v>
      </c>
    </row>
    <row r="346" spans="1:39">
      <c r="A346" s="57" t="s">
        <v>2000</v>
      </c>
      <c r="B346" s="57" t="s">
        <v>2001</v>
      </c>
      <c r="C346" s="57" t="s">
        <v>9031</v>
      </c>
      <c r="D346" s="57" t="s">
        <v>2004</v>
      </c>
      <c r="E346" s="57" t="s">
        <v>1122</v>
      </c>
      <c r="F346" s="57" t="s">
        <v>12088</v>
      </c>
      <c r="G346" s="57" t="s">
        <v>14664</v>
      </c>
      <c r="H346" s="57" t="s">
        <v>146</v>
      </c>
      <c r="I346">
        <v>0.3</v>
      </c>
      <c r="J346">
        <v>0.8</v>
      </c>
      <c r="K346" s="58">
        <v>47</v>
      </c>
      <c r="L346" s="58" t="s">
        <v>290</v>
      </c>
      <c r="M346" s="58" t="s">
        <v>290</v>
      </c>
      <c r="N346" s="58" t="s">
        <v>290</v>
      </c>
      <c r="O346" s="58" t="s">
        <v>290</v>
      </c>
      <c r="P346" s="58" t="s">
        <v>290</v>
      </c>
      <c r="Q346" s="58" t="s">
        <v>290</v>
      </c>
      <c r="R346" s="58" t="s">
        <v>290</v>
      </c>
      <c r="S346" s="58" t="s">
        <v>290</v>
      </c>
      <c r="T346" s="58" t="s">
        <v>290</v>
      </c>
      <c r="U346" s="58">
        <v>0</v>
      </c>
      <c r="V346" s="58">
        <v>0</v>
      </c>
      <c r="W346" s="58">
        <v>0</v>
      </c>
      <c r="X346" s="58">
        <v>0</v>
      </c>
      <c r="Y346" s="58">
        <v>0</v>
      </c>
      <c r="Z346" s="58">
        <v>0</v>
      </c>
      <c r="AA346" s="58">
        <v>61</v>
      </c>
      <c r="AB346" s="58">
        <v>51</v>
      </c>
      <c r="AC346" s="58">
        <v>0</v>
      </c>
      <c r="AD346" s="58">
        <v>11</v>
      </c>
      <c r="AE346" s="58">
        <v>12</v>
      </c>
      <c r="AF346" s="58">
        <v>33</v>
      </c>
      <c r="AG346" s="58">
        <v>0</v>
      </c>
      <c r="AH346" s="58">
        <v>43</v>
      </c>
      <c r="AI346" s="58">
        <v>13</v>
      </c>
      <c r="AJ346" s="58">
        <v>112</v>
      </c>
      <c r="AK346" s="58">
        <v>0</v>
      </c>
      <c r="AL346">
        <v>112</v>
      </c>
      <c r="AM346" t="b">
        <f>IFERROR(MATCH('2017'!A346, '2018'!A:A, 0) &gt;0, FALSE)</f>
        <v>1</v>
      </c>
    </row>
    <row r="347" spans="1:39">
      <c r="A347" s="57" t="s">
        <v>2006</v>
      </c>
      <c r="B347" s="57" t="s">
        <v>705</v>
      </c>
      <c r="C347" s="57" t="s">
        <v>9034</v>
      </c>
      <c r="D347" s="57" t="s">
        <v>2008</v>
      </c>
      <c r="E347" s="57" t="s">
        <v>1122</v>
      </c>
      <c r="F347" s="57" t="s">
        <v>12089</v>
      </c>
      <c r="G347" s="57" t="s">
        <v>14665</v>
      </c>
      <c r="H347" s="57" t="s">
        <v>146</v>
      </c>
      <c r="I347">
        <v>0.8</v>
      </c>
      <c r="J347">
        <v>0.6</v>
      </c>
      <c r="K347" s="58">
        <v>11</v>
      </c>
      <c r="L347" s="58" t="s">
        <v>290</v>
      </c>
      <c r="M347" s="58" t="s">
        <v>290</v>
      </c>
      <c r="N347" s="58">
        <v>10</v>
      </c>
      <c r="O347" s="58">
        <v>11</v>
      </c>
      <c r="P347" s="58">
        <v>10</v>
      </c>
      <c r="Q347" s="58" t="s">
        <v>290</v>
      </c>
      <c r="R347" s="58">
        <v>13</v>
      </c>
      <c r="S347" s="58" t="s">
        <v>290</v>
      </c>
      <c r="T347" s="58">
        <v>12</v>
      </c>
      <c r="U347" s="58">
        <v>0</v>
      </c>
      <c r="V347" s="58">
        <v>0</v>
      </c>
      <c r="W347" s="58">
        <v>0</v>
      </c>
      <c r="X347" s="58">
        <v>0</v>
      </c>
      <c r="Y347" s="58">
        <v>0</v>
      </c>
      <c r="Z347" s="58">
        <v>0</v>
      </c>
      <c r="AA347" s="58">
        <v>56</v>
      </c>
      <c r="AB347" s="58">
        <v>42</v>
      </c>
      <c r="AC347" s="58">
        <v>0</v>
      </c>
      <c r="AD347" s="58">
        <v>0</v>
      </c>
      <c r="AE347" s="58">
        <v>97</v>
      </c>
      <c r="AF347" s="58" t="s">
        <v>290</v>
      </c>
      <c r="AG347" s="58">
        <v>0</v>
      </c>
      <c r="AH347" s="58">
        <v>0</v>
      </c>
      <c r="AI347" s="58">
        <v>0</v>
      </c>
      <c r="AJ347" s="58">
        <v>98</v>
      </c>
      <c r="AK347" s="58">
        <v>0</v>
      </c>
      <c r="AL347">
        <v>98</v>
      </c>
      <c r="AM347" t="b">
        <f>IFERROR(MATCH('2017'!A347, '2018'!A:A, 0) &gt;0, FALSE)</f>
        <v>1</v>
      </c>
    </row>
    <row r="348" spans="1:39">
      <c r="A348" s="57" t="s">
        <v>2009</v>
      </c>
      <c r="B348" s="57" t="s">
        <v>705</v>
      </c>
      <c r="C348" s="57" t="s">
        <v>12090</v>
      </c>
      <c r="D348" s="57" t="s">
        <v>2011</v>
      </c>
      <c r="E348" s="57" t="s">
        <v>1122</v>
      </c>
      <c r="F348" s="57" t="s">
        <v>12091</v>
      </c>
      <c r="G348" s="57" t="s">
        <v>14666</v>
      </c>
      <c r="H348" s="57" t="s">
        <v>146</v>
      </c>
      <c r="I348">
        <v>0.1</v>
      </c>
      <c r="J348">
        <v>0.5</v>
      </c>
      <c r="K348" s="58" t="s">
        <v>290</v>
      </c>
      <c r="L348" s="58" t="s">
        <v>290</v>
      </c>
      <c r="M348" s="58">
        <v>10</v>
      </c>
      <c r="N348" s="58" t="s">
        <v>290</v>
      </c>
      <c r="O348" s="58" t="s">
        <v>290</v>
      </c>
      <c r="P348" s="58" t="s">
        <v>290</v>
      </c>
      <c r="Q348" s="58" t="s">
        <v>290</v>
      </c>
      <c r="R348" s="58" t="s">
        <v>290</v>
      </c>
      <c r="S348" s="58" t="s">
        <v>290</v>
      </c>
      <c r="T348" s="58" t="s">
        <v>290</v>
      </c>
      <c r="U348" s="58">
        <v>0</v>
      </c>
      <c r="V348" s="58">
        <v>0</v>
      </c>
      <c r="W348" s="58">
        <v>0</v>
      </c>
      <c r="X348" s="58">
        <v>0</v>
      </c>
      <c r="Y348" s="58">
        <v>0</v>
      </c>
      <c r="Z348" s="58">
        <v>0</v>
      </c>
      <c r="AA348" s="58">
        <v>24</v>
      </c>
      <c r="AB348" s="58">
        <v>34</v>
      </c>
      <c r="AC348" s="58">
        <v>0</v>
      </c>
      <c r="AD348" s="58">
        <v>0</v>
      </c>
      <c r="AE348" s="58">
        <v>58</v>
      </c>
      <c r="AF348" s="58">
        <v>0</v>
      </c>
      <c r="AG348" s="58">
        <v>0</v>
      </c>
      <c r="AH348" s="58">
        <v>0</v>
      </c>
      <c r="AI348" s="58">
        <v>0</v>
      </c>
      <c r="AJ348" s="58">
        <v>58</v>
      </c>
      <c r="AK348" s="58">
        <v>0</v>
      </c>
      <c r="AL348">
        <v>58</v>
      </c>
      <c r="AM348" t="b">
        <f>IFERROR(MATCH('2017'!A348, '2018'!A:A, 0) &gt;0, FALSE)</f>
        <v>1</v>
      </c>
    </row>
    <row r="349" spans="1:39">
      <c r="A349" s="57" t="s">
        <v>2013</v>
      </c>
      <c r="B349" s="57" t="s">
        <v>9040</v>
      </c>
      <c r="C349" s="57" t="s">
        <v>13566</v>
      </c>
      <c r="D349" s="57" t="s">
        <v>2017</v>
      </c>
      <c r="E349" s="57" t="s">
        <v>1122</v>
      </c>
      <c r="F349" s="57" t="s">
        <v>12092</v>
      </c>
      <c r="G349" s="57" t="s">
        <v>14667</v>
      </c>
      <c r="H349" s="57" t="s">
        <v>146</v>
      </c>
      <c r="I349">
        <v>0.1</v>
      </c>
      <c r="J349">
        <v>8.5</v>
      </c>
      <c r="K349" s="58">
        <v>14</v>
      </c>
      <c r="L349" s="58" t="s">
        <v>290</v>
      </c>
      <c r="M349" s="58" t="s">
        <v>290</v>
      </c>
      <c r="N349" s="58">
        <v>10</v>
      </c>
      <c r="O349" s="58" t="s">
        <v>290</v>
      </c>
      <c r="P349" s="58" t="s">
        <v>290</v>
      </c>
      <c r="Q349" s="58" t="s">
        <v>290</v>
      </c>
      <c r="R349" s="58">
        <v>15</v>
      </c>
      <c r="S349" s="58">
        <v>13</v>
      </c>
      <c r="T349" s="58">
        <v>11</v>
      </c>
      <c r="U349" s="58">
        <v>0</v>
      </c>
      <c r="V349" s="58">
        <v>0</v>
      </c>
      <c r="W349" s="58">
        <v>0</v>
      </c>
      <c r="X349" s="58">
        <v>0</v>
      </c>
      <c r="Y349" s="58">
        <v>0</v>
      </c>
      <c r="Z349" s="58">
        <v>0</v>
      </c>
      <c r="AA349" s="58">
        <v>51</v>
      </c>
      <c r="AB349" s="58">
        <v>45</v>
      </c>
      <c r="AC349" s="58">
        <v>0</v>
      </c>
      <c r="AD349" s="58" t="s">
        <v>290</v>
      </c>
      <c r="AE349" s="58">
        <v>0</v>
      </c>
      <c r="AF349" s="58">
        <v>15</v>
      </c>
      <c r="AG349" s="58" t="s">
        <v>290</v>
      </c>
      <c r="AH349" s="58">
        <v>65</v>
      </c>
      <c r="AI349" s="58" t="s">
        <v>290</v>
      </c>
      <c r="AJ349" s="58">
        <v>96</v>
      </c>
      <c r="AK349" s="58">
        <v>0</v>
      </c>
      <c r="AL349">
        <v>96</v>
      </c>
      <c r="AM349" t="b">
        <f>IFERROR(MATCH('2017'!A349, '2018'!A:A, 0) &gt;0, FALSE)</f>
        <v>1</v>
      </c>
    </row>
    <row r="350" spans="1:39">
      <c r="A350" s="57" t="s">
        <v>2023</v>
      </c>
      <c r="B350" s="57" t="s">
        <v>2024</v>
      </c>
      <c r="C350" s="57" t="s">
        <v>9045</v>
      </c>
      <c r="D350" s="57" t="s">
        <v>2026</v>
      </c>
      <c r="E350" s="57" t="s">
        <v>1122</v>
      </c>
      <c r="F350" s="57" t="s">
        <v>12094</v>
      </c>
      <c r="G350" s="57" t="s">
        <v>14668</v>
      </c>
      <c r="H350" s="57" t="s">
        <v>146</v>
      </c>
      <c r="I350">
        <v>3.5</v>
      </c>
      <c r="J350">
        <v>8.5</v>
      </c>
      <c r="K350" s="58">
        <v>37</v>
      </c>
      <c r="L350" s="58" t="s">
        <v>290</v>
      </c>
      <c r="M350" s="58" t="s">
        <v>290</v>
      </c>
      <c r="N350" s="58" t="s">
        <v>290</v>
      </c>
      <c r="O350" s="58" t="s">
        <v>290</v>
      </c>
      <c r="P350" s="58" t="s">
        <v>290</v>
      </c>
      <c r="Q350" s="58" t="s">
        <v>290</v>
      </c>
      <c r="R350" s="58" t="s">
        <v>290</v>
      </c>
      <c r="S350" s="58" t="s">
        <v>290</v>
      </c>
      <c r="T350" s="58" t="s">
        <v>290</v>
      </c>
      <c r="U350" s="58">
        <v>0</v>
      </c>
      <c r="V350" s="58">
        <v>0</v>
      </c>
      <c r="W350" s="58">
        <v>0</v>
      </c>
      <c r="X350" s="58">
        <v>0</v>
      </c>
      <c r="Y350" s="58">
        <v>0</v>
      </c>
      <c r="Z350" s="58">
        <v>0</v>
      </c>
      <c r="AA350" s="58">
        <v>47</v>
      </c>
      <c r="AB350" s="58">
        <v>47</v>
      </c>
      <c r="AC350" s="58">
        <v>0</v>
      </c>
      <c r="AD350" s="58" t="s">
        <v>290</v>
      </c>
      <c r="AE350" s="58">
        <v>10</v>
      </c>
      <c r="AF350" s="58">
        <v>16</v>
      </c>
      <c r="AG350" s="58">
        <v>0</v>
      </c>
      <c r="AH350" s="58">
        <v>44</v>
      </c>
      <c r="AI350" s="58">
        <v>15</v>
      </c>
      <c r="AJ350" s="58">
        <v>94</v>
      </c>
      <c r="AK350" s="58">
        <v>0</v>
      </c>
      <c r="AL350">
        <v>94</v>
      </c>
      <c r="AM350" t="b">
        <f>IFERROR(MATCH('2017'!A350, '2018'!A:A, 0) &gt;0, FALSE)</f>
        <v>1</v>
      </c>
    </row>
    <row r="351" spans="1:39">
      <c r="A351" s="57" t="s">
        <v>2037</v>
      </c>
      <c r="B351" s="57" t="s">
        <v>2038</v>
      </c>
      <c r="C351" s="57" t="s">
        <v>9048</v>
      </c>
      <c r="D351" s="57" t="s">
        <v>2041</v>
      </c>
      <c r="E351" s="57" t="s">
        <v>1122</v>
      </c>
      <c r="F351" s="57" t="s">
        <v>12095</v>
      </c>
      <c r="G351" s="57" t="s">
        <v>14669</v>
      </c>
      <c r="H351" s="57" t="s">
        <v>146</v>
      </c>
      <c r="I351">
        <v>0.1</v>
      </c>
      <c r="J351">
        <v>0.8</v>
      </c>
      <c r="K351" s="58">
        <v>23</v>
      </c>
      <c r="L351" s="58">
        <v>10</v>
      </c>
      <c r="M351" s="58" t="s">
        <v>290</v>
      </c>
      <c r="N351" s="58" t="s">
        <v>290</v>
      </c>
      <c r="O351" s="58" t="s">
        <v>290</v>
      </c>
      <c r="P351" s="58" t="s">
        <v>290</v>
      </c>
      <c r="Q351" s="58" t="s">
        <v>290</v>
      </c>
      <c r="R351" s="58" t="s">
        <v>290</v>
      </c>
      <c r="S351" s="58" t="s">
        <v>290</v>
      </c>
      <c r="T351" s="58" t="s">
        <v>290</v>
      </c>
      <c r="U351" s="58">
        <v>0</v>
      </c>
      <c r="V351" s="58">
        <v>0</v>
      </c>
      <c r="W351" s="58">
        <v>0</v>
      </c>
      <c r="X351" s="58">
        <v>0</v>
      </c>
      <c r="Y351" s="58">
        <v>0</v>
      </c>
      <c r="Z351" s="58">
        <v>0</v>
      </c>
      <c r="AA351" s="58">
        <v>42</v>
      </c>
      <c r="AB351" s="58">
        <v>39</v>
      </c>
      <c r="AC351" s="58" t="s">
        <v>290</v>
      </c>
      <c r="AD351" s="58" t="s">
        <v>290</v>
      </c>
      <c r="AE351" s="58">
        <v>24</v>
      </c>
      <c r="AF351" s="58">
        <v>13</v>
      </c>
      <c r="AG351" s="58">
        <v>0</v>
      </c>
      <c r="AH351" s="58">
        <v>16</v>
      </c>
      <c r="AI351" s="58">
        <v>15</v>
      </c>
      <c r="AJ351" s="58">
        <v>81</v>
      </c>
      <c r="AK351" s="58">
        <v>0</v>
      </c>
      <c r="AL351">
        <v>81</v>
      </c>
      <c r="AM351" t="b">
        <f>IFERROR(MATCH('2017'!A351, '2018'!A:A, 0) &gt;0, FALSE)</f>
        <v>1</v>
      </c>
    </row>
    <row r="352" spans="1:39">
      <c r="A352" s="57" t="s">
        <v>2042</v>
      </c>
      <c r="B352" s="57" t="s">
        <v>2043</v>
      </c>
      <c r="C352" s="57" t="s">
        <v>14670</v>
      </c>
      <c r="D352" s="57" t="s">
        <v>2046</v>
      </c>
      <c r="E352" s="57" t="s">
        <v>1122</v>
      </c>
      <c r="F352" s="57" t="s">
        <v>13567</v>
      </c>
      <c r="G352" s="57" t="s">
        <v>14671</v>
      </c>
      <c r="H352" s="57" t="s">
        <v>146</v>
      </c>
      <c r="I352">
        <v>0.5</v>
      </c>
      <c r="J352">
        <v>5.5</v>
      </c>
      <c r="K352" s="58" t="s">
        <v>290</v>
      </c>
      <c r="L352" s="58" t="s">
        <v>290</v>
      </c>
      <c r="M352" s="58" t="s">
        <v>290</v>
      </c>
      <c r="N352" s="58" t="s">
        <v>290</v>
      </c>
      <c r="O352" s="58" t="s">
        <v>290</v>
      </c>
      <c r="P352" s="58" t="s">
        <v>290</v>
      </c>
      <c r="Q352" s="58" t="s">
        <v>290</v>
      </c>
      <c r="R352" s="58" t="s">
        <v>290</v>
      </c>
      <c r="S352" s="58" t="s">
        <v>290</v>
      </c>
      <c r="T352" s="58" t="s">
        <v>290</v>
      </c>
      <c r="U352" s="58">
        <v>0</v>
      </c>
      <c r="V352" s="58">
        <v>0</v>
      </c>
      <c r="W352" s="58">
        <v>0</v>
      </c>
      <c r="X352" s="58">
        <v>0</v>
      </c>
      <c r="Y352" s="58">
        <v>0</v>
      </c>
      <c r="Z352" s="58">
        <v>0</v>
      </c>
      <c r="AA352" s="58">
        <v>27</v>
      </c>
      <c r="AB352" s="58">
        <v>22</v>
      </c>
      <c r="AC352" s="58">
        <v>0</v>
      </c>
      <c r="AD352" s="58">
        <v>0</v>
      </c>
      <c r="AE352" s="58" t="s">
        <v>290</v>
      </c>
      <c r="AF352" s="58">
        <v>24</v>
      </c>
      <c r="AG352" s="58">
        <v>0</v>
      </c>
      <c r="AH352" s="58">
        <v>10</v>
      </c>
      <c r="AI352" s="58">
        <v>10</v>
      </c>
      <c r="AJ352" s="58">
        <v>49</v>
      </c>
      <c r="AK352" s="58">
        <v>0</v>
      </c>
      <c r="AL352">
        <v>49</v>
      </c>
      <c r="AM352" t="b">
        <f>IFERROR(MATCH('2017'!A352, '2018'!A:A, 0) &gt;0, FALSE)</f>
        <v>1</v>
      </c>
    </row>
    <row r="353" spans="1:39">
      <c r="A353" s="57" t="s">
        <v>2047</v>
      </c>
      <c r="B353" s="57" t="s">
        <v>2048</v>
      </c>
      <c r="C353" s="57" t="s">
        <v>14672</v>
      </c>
      <c r="D353" s="57" t="s">
        <v>2051</v>
      </c>
      <c r="E353" s="57" t="s">
        <v>1122</v>
      </c>
      <c r="F353" s="57" t="s">
        <v>12098</v>
      </c>
      <c r="G353" s="57" t="s">
        <v>14673</v>
      </c>
      <c r="H353" s="57" t="s">
        <v>146</v>
      </c>
      <c r="I353">
        <v>0.1</v>
      </c>
      <c r="J353">
        <v>1</v>
      </c>
      <c r="K353" s="58">
        <v>26</v>
      </c>
      <c r="L353" s="58">
        <v>18</v>
      </c>
      <c r="M353" s="58">
        <v>13</v>
      </c>
      <c r="N353" s="58">
        <v>12</v>
      </c>
      <c r="O353" s="58">
        <v>15</v>
      </c>
      <c r="P353" s="58">
        <v>14</v>
      </c>
      <c r="Q353" s="58">
        <v>14</v>
      </c>
      <c r="R353" s="58" t="s">
        <v>290</v>
      </c>
      <c r="S353" s="58">
        <v>17</v>
      </c>
      <c r="T353" s="58" t="s">
        <v>290</v>
      </c>
      <c r="U353" s="58">
        <v>0</v>
      </c>
      <c r="V353" s="58">
        <v>0</v>
      </c>
      <c r="W353" s="58">
        <v>0</v>
      </c>
      <c r="X353" s="58">
        <v>0</v>
      </c>
      <c r="Y353" s="58" t="s">
        <v>290</v>
      </c>
      <c r="Z353" s="58">
        <v>0</v>
      </c>
      <c r="AA353" s="58">
        <v>66</v>
      </c>
      <c r="AB353" s="58">
        <v>83</v>
      </c>
      <c r="AC353" s="58">
        <v>0</v>
      </c>
      <c r="AD353" s="58" t="s">
        <v>290</v>
      </c>
      <c r="AE353" s="58">
        <v>0</v>
      </c>
      <c r="AF353" s="58" t="s">
        <v>290</v>
      </c>
      <c r="AG353" s="58">
        <v>0</v>
      </c>
      <c r="AH353" s="58">
        <v>127</v>
      </c>
      <c r="AI353" s="58">
        <v>13</v>
      </c>
      <c r="AJ353" s="58">
        <v>149</v>
      </c>
      <c r="AK353" s="58">
        <v>0</v>
      </c>
      <c r="AL353">
        <v>149</v>
      </c>
      <c r="AM353" t="b">
        <f>IFERROR(MATCH('2017'!A353, '2018'!A:A, 0) &gt;0, FALSE)</f>
        <v>1</v>
      </c>
    </row>
    <row r="354" spans="1:39">
      <c r="A354" s="57" t="s">
        <v>2056</v>
      </c>
      <c r="B354" s="57" t="s">
        <v>2057</v>
      </c>
      <c r="C354" s="57" t="s">
        <v>14674</v>
      </c>
      <c r="D354" s="57" t="s">
        <v>2059</v>
      </c>
      <c r="E354" s="57" t="s">
        <v>1122</v>
      </c>
      <c r="F354" s="57" t="s">
        <v>12099</v>
      </c>
      <c r="G354" s="57" t="s">
        <v>14675</v>
      </c>
      <c r="H354" s="57" t="s">
        <v>146</v>
      </c>
      <c r="I354">
        <v>7.8</v>
      </c>
      <c r="J354">
        <v>31.8</v>
      </c>
      <c r="K354" s="58">
        <v>88</v>
      </c>
      <c r="L354" s="58">
        <v>15</v>
      </c>
      <c r="M354" s="58">
        <v>16</v>
      </c>
      <c r="N354" s="58">
        <v>21</v>
      </c>
      <c r="O354" s="58">
        <v>15</v>
      </c>
      <c r="P354" s="58">
        <v>20</v>
      </c>
      <c r="Q354" s="58">
        <v>14</v>
      </c>
      <c r="R354" s="58">
        <v>24</v>
      </c>
      <c r="S354" s="58">
        <v>16</v>
      </c>
      <c r="T354" s="58">
        <v>13</v>
      </c>
      <c r="U354" s="58">
        <v>0</v>
      </c>
      <c r="V354" s="58">
        <v>0</v>
      </c>
      <c r="W354" s="58">
        <v>0</v>
      </c>
      <c r="X354" s="58">
        <v>0</v>
      </c>
      <c r="Y354" s="58">
        <v>0</v>
      </c>
      <c r="Z354" s="58">
        <v>0</v>
      </c>
      <c r="AA354" s="58">
        <v>113</v>
      </c>
      <c r="AB354" s="58">
        <v>129</v>
      </c>
      <c r="AC354" s="58">
        <v>0</v>
      </c>
      <c r="AD354" s="58">
        <v>29</v>
      </c>
      <c r="AE354" s="58">
        <v>18</v>
      </c>
      <c r="AF354" s="58" t="s">
        <v>290</v>
      </c>
      <c r="AG354" s="58">
        <v>0</v>
      </c>
      <c r="AH354" s="58">
        <v>175</v>
      </c>
      <c r="AI354" s="58">
        <v>16</v>
      </c>
      <c r="AJ354" s="58">
        <v>242</v>
      </c>
      <c r="AK354" s="58">
        <v>0</v>
      </c>
      <c r="AL354">
        <v>242</v>
      </c>
      <c r="AM354" t="b">
        <f>IFERROR(MATCH('2017'!A354, '2018'!A:A, 0) &gt;0, FALSE)</f>
        <v>1</v>
      </c>
    </row>
    <row r="355" spans="1:39">
      <c r="A355" s="57" t="s">
        <v>4647</v>
      </c>
      <c r="B355" s="57" t="s">
        <v>4648</v>
      </c>
      <c r="C355" s="57" t="s">
        <v>14676</v>
      </c>
      <c r="D355" s="57" t="s">
        <v>4651</v>
      </c>
      <c r="E355" s="57" t="s">
        <v>1122</v>
      </c>
      <c r="F355" s="57" t="s">
        <v>12100</v>
      </c>
      <c r="G355" s="57" t="s">
        <v>14677</v>
      </c>
      <c r="H355" s="57" t="s">
        <v>146</v>
      </c>
      <c r="I355">
        <v>0.9</v>
      </c>
      <c r="J355">
        <v>8.9</v>
      </c>
      <c r="K355" s="58">
        <v>81</v>
      </c>
      <c r="L355" s="58">
        <v>51</v>
      </c>
      <c r="M355" s="58">
        <v>53</v>
      </c>
      <c r="N355" s="58">
        <v>54</v>
      </c>
      <c r="O355" s="58">
        <v>59</v>
      </c>
      <c r="P355" s="58">
        <v>55</v>
      </c>
      <c r="Q355" s="58">
        <v>47</v>
      </c>
      <c r="R355" s="58">
        <v>48</v>
      </c>
      <c r="S355" s="58">
        <v>46</v>
      </c>
      <c r="T355" s="58">
        <v>53</v>
      </c>
      <c r="U355" s="58">
        <v>0</v>
      </c>
      <c r="V355" s="58">
        <v>0</v>
      </c>
      <c r="W355" s="58">
        <v>0</v>
      </c>
      <c r="X355" s="58">
        <v>0</v>
      </c>
      <c r="Y355" s="58">
        <v>0</v>
      </c>
      <c r="Z355" s="58">
        <v>0</v>
      </c>
      <c r="AA355" s="58">
        <v>267</v>
      </c>
      <c r="AB355" s="58">
        <v>280</v>
      </c>
      <c r="AC355" s="58">
        <v>0</v>
      </c>
      <c r="AD355" s="58" t="s">
        <v>290</v>
      </c>
      <c r="AE355" s="58">
        <v>0</v>
      </c>
      <c r="AF355" s="58">
        <v>0</v>
      </c>
      <c r="AG355" s="58">
        <v>0</v>
      </c>
      <c r="AH355" s="58">
        <v>535</v>
      </c>
      <c r="AI355" s="58">
        <v>10</v>
      </c>
      <c r="AJ355" s="58">
        <v>547</v>
      </c>
      <c r="AK355" s="58">
        <v>0</v>
      </c>
      <c r="AL355">
        <v>547</v>
      </c>
      <c r="AM355" t="b">
        <f>IFERROR(MATCH('2017'!A355, '2018'!A:A, 0) &gt;0, FALSE)</f>
        <v>1</v>
      </c>
    </row>
    <row r="356" spans="1:39">
      <c r="A356" s="57" t="s">
        <v>2075</v>
      </c>
      <c r="B356" s="57" t="s">
        <v>2076</v>
      </c>
      <c r="C356" s="57" t="s">
        <v>14678</v>
      </c>
      <c r="D356" s="57" t="s">
        <v>2078</v>
      </c>
      <c r="E356" s="57" t="s">
        <v>1122</v>
      </c>
      <c r="F356" s="57" t="s">
        <v>12102</v>
      </c>
      <c r="G356" s="57" t="s">
        <v>14679</v>
      </c>
      <c r="H356" s="57" t="s">
        <v>146</v>
      </c>
      <c r="I356">
        <v>0.3</v>
      </c>
      <c r="J356">
        <v>16.5</v>
      </c>
      <c r="K356" s="58">
        <v>42</v>
      </c>
      <c r="L356" s="58">
        <v>29</v>
      </c>
      <c r="M356" s="58">
        <v>25</v>
      </c>
      <c r="N356" s="58">
        <v>17</v>
      </c>
      <c r="O356" s="58">
        <v>26</v>
      </c>
      <c r="P356" s="58">
        <v>22</v>
      </c>
      <c r="Q356" s="58">
        <v>20</v>
      </c>
      <c r="R356" s="58">
        <v>25</v>
      </c>
      <c r="S356" s="58">
        <v>25</v>
      </c>
      <c r="T356" s="58">
        <v>22</v>
      </c>
      <c r="U356" s="58">
        <v>0</v>
      </c>
      <c r="V356" s="58">
        <v>0</v>
      </c>
      <c r="W356" s="58">
        <v>0</v>
      </c>
      <c r="X356" s="58">
        <v>0</v>
      </c>
      <c r="Y356" s="58">
        <v>0</v>
      </c>
      <c r="Z356" s="58">
        <v>0</v>
      </c>
      <c r="AA356" s="58">
        <v>124</v>
      </c>
      <c r="AB356" s="58">
        <v>129</v>
      </c>
      <c r="AC356" s="58">
        <v>0</v>
      </c>
      <c r="AD356" s="58">
        <v>12</v>
      </c>
      <c r="AE356" s="58" t="s">
        <v>290</v>
      </c>
      <c r="AF356" s="58">
        <v>178</v>
      </c>
      <c r="AG356" s="58">
        <v>0</v>
      </c>
      <c r="AH356" s="58">
        <v>28</v>
      </c>
      <c r="AI356" s="58">
        <v>27</v>
      </c>
      <c r="AJ356" s="58">
        <v>253</v>
      </c>
      <c r="AK356" s="58">
        <v>0</v>
      </c>
      <c r="AL356">
        <v>253</v>
      </c>
      <c r="AM356" t="b">
        <f>IFERROR(MATCH('2017'!A356, '2018'!A:A, 0) &gt;0, FALSE)</f>
        <v>1</v>
      </c>
    </row>
    <row r="357" spans="1:39">
      <c r="A357" s="57" t="s">
        <v>2112</v>
      </c>
      <c r="B357" s="57" t="s">
        <v>2113</v>
      </c>
      <c r="C357" s="57" t="s">
        <v>13572</v>
      </c>
      <c r="D357" s="57" t="s">
        <v>2116</v>
      </c>
      <c r="E357" s="57" t="s">
        <v>1122</v>
      </c>
      <c r="F357" s="57" t="s">
        <v>13573</v>
      </c>
      <c r="G357" s="57" t="s">
        <v>14680</v>
      </c>
      <c r="H357" s="57" t="s">
        <v>146</v>
      </c>
      <c r="I357">
        <v>0.1</v>
      </c>
      <c r="J357">
        <v>1.1000000000000001</v>
      </c>
      <c r="K357" s="58">
        <v>30</v>
      </c>
      <c r="L357" s="58">
        <v>22</v>
      </c>
      <c r="M357" s="58">
        <v>30</v>
      </c>
      <c r="N357" s="58">
        <v>15</v>
      </c>
      <c r="O357" s="58">
        <v>11</v>
      </c>
      <c r="P357" s="58">
        <v>14</v>
      </c>
      <c r="Q357" s="58">
        <v>29</v>
      </c>
      <c r="R357" s="58">
        <v>17</v>
      </c>
      <c r="S357" s="58">
        <v>17</v>
      </c>
      <c r="T357" s="58">
        <v>13</v>
      </c>
      <c r="U357" s="58">
        <v>0</v>
      </c>
      <c r="V357" s="58">
        <v>0</v>
      </c>
      <c r="W357" s="58">
        <v>0</v>
      </c>
      <c r="X357" s="58">
        <v>0</v>
      </c>
      <c r="Y357" s="58" t="s">
        <v>290</v>
      </c>
      <c r="Z357" s="58">
        <v>0</v>
      </c>
      <c r="AA357" s="58">
        <v>95</v>
      </c>
      <c r="AB357" s="58">
        <v>106</v>
      </c>
      <c r="AC357" s="58">
        <v>0</v>
      </c>
      <c r="AD357" s="58">
        <v>0</v>
      </c>
      <c r="AE357" s="58">
        <v>201</v>
      </c>
      <c r="AF357" s="58">
        <v>0</v>
      </c>
      <c r="AG357" s="58">
        <v>0</v>
      </c>
      <c r="AH357" s="58">
        <v>0</v>
      </c>
      <c r="AI357" s="58">
        <v>0</v>
      </c>
      <c r="AJ357" s="58">
        <v>201</v>
      </c>
      <c r="AK357" s="58">
        <v>0</v>
      </c>
      <c r="AL357">
        <v>201</v>
      </c>
      <c r="AM357" t="b">
        <f>IFERROR(MATCH('2017'!A357, '2018'!A:A, 0) &gt;0, FALSE)</f>
        <v>1</v>
      </c>
    </row>
    <row r="358" spans="1:39">
      <c r="A358" s="57" t="s">
        <v>2128</v>
      </c>
      <c r="B358" s="57" t="s">
        <v>14681</v>
      </c>
      <c r="C358" s="57" t="s">
        <v>9088</v>
      </c>
      <c r="D358" s="57" t="s">
        <v>2132</v>
      </c>
      <c r="E358" s="57" t="s">
        <v>1122</v>
      </c>
      <c r="F358" s="57" t="s">
        <v>12326</v>
      </c>
      <c r="G358" s="57" t="s">
        <v>14682</v>
      </c>
      <c r="H358" s="57" t="s">
        <v>146</v>
      </c>
      <c r="I358">
        <v>1.6</v>
      </c>
      <c r="J358">
        <v>16.399999999999999</v>
      </c>
      <c r="K358" s="58">
        <v>116</v>
      </c>
      <c r="L358" s="58">
        <v>139</v>
      </c>
      <c r="M358" s="58">
        <v>126</v>
      </c>
      <c r="N358" s="58">
        <v>132</v>
      </c>
      <c r="O358" s="58">
        <v>85</v>
      </c>
      <c r="P358" s="58">
        <v>123</v>
      </c>
      <c r="Q358" s="58">
        <v>100</v>
      </c>
      <c r="R358" s="58">
        <v>94</v>
      </c>
      <c r="S358" s="58">
        <v>94</v>
      </c>
      <c r="T358" s="58">
        <v>86</v>
      </c>
      <c r="U358" s="58">
        <v>0</v>
      </c>
      <c r="V358" s="58">
        <v>0</v>
      </c>
      <c r="W358" s="58">
        <v>0</v>
      </c>
      <c r="X358" s="58">
        <v>0</v>
      </c>
      <c r="Y358" s="58">
        <v>0</v>
      </c>
      <c r="Z358" s="58">
        <v>0</v>
      </c>
      <c r="AA358" s="58">
        <v>623</v>
      </c>
      <c r="AB358" s="58">
        <v>472</v>
      </c>
      <c r="AC358" s="58">
        <v>0</v>
      </c>
      <c r="AD358" s="58">
        <v>0</v>
      </c>
      <c r="AE358" s="58">
        <v>0</v>
      </c>
      <c r="AF358" s="58">
        <v>0</v>
      </c>
      <c r="AG358" s="58">
        <v>0</v>
      </c>
      <c r="AH358" s="58">
        <v>1095</v>
      </c>
      <c r="AI358" s="58">
        <v>0</v>
      </c>
      <c r="AJ358" s="58">
        <v>1095</v>
      </c>
      <c r="AK358" s="58">
        <v>0</v>
      </c>
      <c r="AL358">
        <v>1095</v>
      </c>
      <c r="AM358" t="b">
        <f>IFERROR(MATCH('2017'!A358, '2018'!A:A, 0) &gt;0, FALSE)</f>
        <v>1</v>
      </c>
    </row>
    <row r="359" spans="1:39">
      <c r="A359" s="57" t="s">
        <v>2140</v>
      </c>
      <c r="B359" s="57" t="s">
        <v>5993</v>
      </c>
      <c r="C359" s="57" t="s">
        <v>9093</v>
      </c>
      <c r="D359" s="57" t="s">
        <v>2143</v>
      </c>
      <c r="E359" s="57" t="s">
        <v>1122</v>
      </c>
      <c r="F359" s="57" t="s">
        <v>12106</v>
      </c>
      <c r="G359" s="57" t="s">
        <v>14683</v>
      </c>
      <c r="H359" s="57" t="s">
        <v>146</v>
      </c>
      <c r="I359">
        <v>0.6</v>
      </c>
      <c r="J359">
        <v>2.2000000000000002</v>
      </c>
      <c r="K359" s="58">
        <v>0</v>
      </c>
      <c r="L359" s="58">
        <v>0</v>
      </c>
      <c r="M359" s="58">
        <v>0</v>
      </c>
      <c r="N359" s="58">
        <v>0</v>
      </c>
      <c r="O359" s="58">
        <v>0</v>
      </c>
      <c r="P359" s="58">
        <v>0</v>
      </c>
      <c r="Q359" s="58">
        <v>0</v>
      </c>
      <c r="R359" s="58">
        <v>0</v>
      </c>
      <c r="S359" s="58">
        <v>0</v>
      </c>
      <c r="T359" s="58">
        <v>0</v>
      </c>
      <c r="U359" s="58">
        <v>111</v>
      </c>
      <c r="V359" s="58">
        <v>94</v>
      </c>
      <c r="W359" s="58">
        <v>67</v>
      </c>
      <c r="X359" s="58">
        <v>73</v>
      </c>
      <c r="Y359" s="58">
        <v>0</v>
      </c>
      <c r="Z359" s="58">
        <v>0</v>
      </c>
      <c r="AA359" s="58">
        <v>216</v>
      </c>
      <c r="AB359" s="58">
        <v>129</v>
      </c>
      <c r="AC359" s="58">
        <v>0</v>
      </c>
      <c r="AD359" s="58">
        <v>0</v>
      </c>
      <c r="AE359" s="58">
        <v>332</v>
      </c>
      <c r="AF359" s="58">
        <v>13</v>
      </c>
      <c r="AG359" s="58">
        <v>0</v>
      </c>
      <c r="AH359" s="58">
        <v>0</v>
      </c>
      <c r="AI359" s="58">
        <v>0</v>
      </c>
      <c r="AJ359" s="58">
        <v>0</v>
      </c>
      <c r="AK359" s="58">
        <v>345</v>
      </c>
      <c r="AL359">
        <v>345</v>
      </c>
      <c r="AM359" t="b">
        <f>IFERROR(MATCH('2017'!A359, '2018'!A:A, 0) &gt;0, FALSE)</f>
        <v>1</v>
      </c>
    </row>
    <row r="360" spans="1:39">
      <c r="A360" s="57" t="s">
        <v>2148</v>
      </c>
      <c r="B360" s="57" t="s">
        <v>2149</v>
      </c>
      <c r="C360" s="57" t="s">
        <v>14684</v>
      </c>
      <c r="D360" s="57" t="s">
        <v>2151</v>
      </c>
      <c r="E360" s="57" t="s">
        <v>1122</v>
      </c>
      <c r="F360" s="57" t="s">
        <v>12107</v>
      </c>
      <c r="G360" s="57" t="s">
        <v>14685</v>
      </c>
      <c r="H360" s="57" t="s">
        <v>146</v>
      </c>
      <c r="I360">
        <v>6.5</v>
      </c>
      <c r="J360">
        <v>2.6</v>
      </c>
      <c r="K360" s="58">
        <v>44</v>
      </c>
      <c r="L360" s="58">
        <v>24</v>
      </c>
      <c r="M360" s="58">
        <v>23</v>
      </c>
      <c r="N360" s="58">
        <v>24</v>
      </c>
      <c r="O360" s="58">
        <v>24</v>
      </c>
      <c r="P360" s="58">
        <v>21</v>
      </c>
      <c r="Q360" s="58">
        <v>20</v>
      </c>
      <c r="R360" s="58">
        <v>24</v>
      </c>
      <c r="S360" s="58">
        <v>17</v>
      </c>
      <c r="T360" s="58">
        <v>12</v>
      </c>
      <c r="U360" s="58">
        <v>0</v>
      </c>
      <c r="V360" s="58">
        <v>0</v>
      </c>
      <c r="W360" s="58">
        <v>0</v>
      </c>
      <c r="X360" s="58">
        <v>0</v>
      </c>
      <c r="Y360" s="58">
        <v>0</v>
      </c>
      <c r="Z360" s="58">
        <v>0</v>
      </c>
      <c r="AA360" s="58">
        <v>117</v>
      </c>
      <c r="AB360" s="58">
        <v>116</v>
      </c>
      <c r="AC360" s="58">
        <v>0</v>
      </c>
      <c r="AD360" s="58">
        <v>10</v>
      </c>
      <c r="AE360" s="58">
        <v>0</v>
      </c>
      <c r="AF360" s="58" t="s">
        <v>290</v>
      </c>
      <c r="AG360" s="58">
        <v>0</v>
      </c>
      <c r="AH360" s="58">
        <v>184</v>
      </c>
      <c r="AI360" s="58">
        <v>31</v>
      </c>
      <c r="AJ360" s="58">
        <v>233</v>
      </c>
      <c r="AK360" s="58">
        <v>0</v>
      </c>
      <c r="AL360">
        <v>233</v>
      </c>
      <c r="AM360" t="b">
        <f>IFERROR(MATCH('2017'!A360, '2018'!A:A, 0) &gt;0, FALSE)</f>
        <v>1</v>
      </c>
    </row>
    <row r="361" spans="1:39">
      <c r="A361" s="57" t="s">
        <v>2152</v>
      </c>
      <c r="B361" s="57" t="s">
        <v>2153</v>
      </c>
      <c r="C361" s="57" t="s">
        <v>12108</v>
      </c>
      <c r="D361" s="57" t="s">
        <v>12109</v>
      </c>
      <c r="E361" s="57" t="s">
        <v>1122</v>
      </c>
      <c r="F361" s="57" t="s">
        <v>12110</v>
      </c>
      <c r="G361" s="57" t="s">
        <v>14686</v>
      </c>
      <c r="H361" s="57" t="s">
        <v>146</v>
      </c>
      <c r="I361">
        <v>1.5</v>
      </c>
      <c r="J361">
        <v>6.8</v>
      </c>
      <c r="K361" s="58">
        <v>0</v>
      </c>
      <c r="L361" s="58">
        <v>0</v>
      </c>
      <c r="M361" s="58">
        <v>0</v>
      </c>
      <c r="N361" s="58">
        <v>0</v>
      </c>
      <c r="O361" s="58">
        <v>0</v>
      </c>
      <c r="P361" s="58">
        <v>0</v>
      </c>
      <c r="Q361" s="58">
        <v>0</v>
      </c>
      <c r="R361" s="58">
        <v>0</v>
      </c>
      <c r="S361" s="58">
        <v>0</v>
      </c>
      <c r="T361" s="58">
        <v>0</v>
      </c>
      <c r="U361" s="58">
        <v>0</v>
      </c>
      <c r="V361" s="58">
        <v>0</v>
      </c>
      <c r="W361" s="58">
        <v>0</v>
      </c>
      <c r="X361" s="58" t="s">
        <v>290</v>
      </c>
      <c r="Y361" s="58">
        <v>0</v>
      </c>
      <c r="Z361" s="58">
        <v>0</v>
      </c>
      <c r="AA361" s="58" t="s">
        <v>290</v>
      </c>
      <c r="AB361" s="58">
        <v>0</v>
      </c>
      <c r="AC361" s="58">
        <v>0</v>
      </c>
      <c r="AD361" s="58">
        <v>0</v>
      </c>
      <c r="AE361" s="58">
        <v>0</v>
      </c>
      <c r="AF361" s="58">
        <v>0</v>
      </c>
      <c r="AG361" s="58">
        <v>0</v>
      </c>
      <c r="AH361" s="58" t="s">
        <v>290</v>
      </c>
      <c r="AI361" s="58">
        <v>0</v>
      </c>
      <c r="AJ361" s="58">
        <v>0</v>
      </c>
      <c r="AK361" s="58" t="s">
        <v>290</v>
      </c>
      <c r="AL361">
        <v>1</v>
      </c>
      <c r="AM361" t="b">
        <f>IFERROR(MATCH('2017'!A361, '2018'!A:A, 0) &gt;0, FALSE)</f>
        <v>1</v>
      </c>
    </row>
    <row r="362" spans="1:39">
      <c r="A362" s="57" t="s">
        <v>2157</v>
      </c>
      <c r="B362" s="57" t="s">
        <v>2158</v>
      </c>
      <c r="C362" s="57" t="s">
        <v>9109</v>
      </c>
      <c r="D362" s="57" t="s">
        <v>2160</v>
      </c>
      <c r="E362" s="57" t="s">
        <v>1122</v>
      </c>
      <c r="F362" s="57" t="s">
        <v>12118</v>
      </c>
      <c r="G362" s="57" t="s">
        <v>14687</v>
      </c>
      <c r="H362" s="57" t="s">
        <v>146</v>
      </c>
      <c r="I362">
        <v>0.8</v>
      </c>
      <c r="J362">
        <v>9.3000000000000007</v>
      </c>
      <c r="K362" s="58">
        <v>0</v>
      </c>
      <c r="L362" s="58">
        <v>82</v>
      </c>
      <c r="M362" s="58">
        <v>81</v>
      </c>
      <c r="N362" s="58">
        <v>80</v>
      </c>
      <c r="O362" s="58">
        <v>75</v>
      </c>
      <c r="P362" s="58">
        <v>78</v>
      </c>
      <c r="Q362" s="58">
        <v>79</v>
      </c>
      <c r="R362" s="58">
        <v>79</v>
      </c>
      <c r="S362" s="58">
        <v>77</v>
      </c>
      <c r="T362" s="58">
        <v>78</v>
      </c>
      <c r="U362" s="58">
        <v>0</v>
      </c>
      <c r="V362" s="58">
        <v>0</v>
      </c>
      <c r="W362" s="58">
        <v>0</v>
      </c>
      <c r="X362" s="58">
        <v>0</v>
      </c>
      <c r="Y362" s="58">
        <v>0</v>
      </c>
      <c r="Z362" s="58">
        <v>0</v>
      </c>
      <c r="AA362" s="58">
        <v>361</v>
      </c>
      <c r="AB362" s="58">
        <v>348</v>
      </c>
      <c r="AC362" s="58">
        <v>0</v>
      </c>
      <c r="AD362" s="58">
        <v>23</v>
      </c>
      <c r="AE362" s="58">
        <v>51</v>
      </c>
      <c r="AF362" s="58">
        <v>62</v>
      </c>
      <c r="AG362" s="58">
        <v>0</v>
      </c>
      <c r="AH362" s="58">
        <v>530</v>
      </c>
      <c r="AI362" s="58">
        <v>43</v>
      </c>
      <c r="AJ362" s="58">
        <v>709</v>
      </c>
      <c r="AK362" s="58">
        <v>0</v>
      </c>
      <c r="AL362">
        <v>709</v>
      </c>
      <c r="AM362" t="b">
        <f>IFERROR(MATCH('2017'!A362, '2018'!A:A, 0) &gt;0, FALSE)</f>
        <v>1</v>
      </c>
    </row>
    <row r="363" spans="1:39">
      <c r="A363" s="57" t="s">
        <v>2162</v>
      </c>
      <c r="B363" s="57" t="s">
        <v>2919</v>
      </c>
      <c r="C363" s="57" t="s">
        <v>13584</v>
      </c>
      <c r="D363" s="57" t="s">
        <v>2164</v>
      </c>
      <c r="E363" s="57" t="s">
        <v>1122</v>
      </c>
      <c r="F363" s="57" t="s">
        <v>12128</v>
      </c>
      <c r="G363" s="57" t="s">
        <v>14688</v>
      </c>
      <c r="H363" s="57" t="s">
        <v>146</v>
      </c>
      <c r="I363">
        <v>0.1</v>
      </c>
      <c r="J363">
        <v>1</v>
      </c>
      <c r="K363" s="58">
        <v>13</v>
      </c>
      <c r="L363" s="58">
        <v>10</v>
      </c>
      <c r="M363" s="58" t="s">
        <v>290</v>
      </c>
      <c r="N363" s="58" t="s">
        <v>290</v>
      </c>
      <c r="O363" s="58">
        <v>13</v>
      </c>
      <c r="P363" s="58">
        <v>15</v>
      </c>
      <c r="Q363" s="58">
        <v>18</v>
      </c>
      <c r="R363" s="58">
        <v>20</v>
      </c>
      <c r="S363" s="58">
        <v>15</v>
      </c>
      <c r="T363" s="58">
        <v>23</v>
      </c>
      <c r="U363" s="58">
        <v>0</v>
      </c>
      <c r="V363" s="58">
        <v>0</v>
      </c>
      <c r="W363" s="58">
        <v>0</v>
      </c>
      <c r="X363" s="58">
        <v>0</v>
      </c>
      <c r="Y363" s="58">
        <v>0</v>
      </c>
      <c r="Z363" s="58">
        <v>0</v>
      </c>
      <c r="AA363" s="58">
        <v>77</v>
      </c>
      <c r="AB363" s="58">
        <v>66</v>
      </c>
      <c r="AC363" s="58" t="s">
        <v>290</v>
      </c>
      <c r="AD363" s="58" t="s">
        <v>290</v>
      </c>
      <c r="AE363" s="58">
        <v>71</v>
      </c>
      <c r="AF363" s="58">
        <v>17</v>
      </c>
      <c r="AG363" s="58">
        <v>0</v>
      </c>
      <c r="AH363" s="58">
        <v>28</v>
      </c>
      <c r="AI363" s="58">
        <v>24</v>
      </c>
      <c r="AJ363" s="58">
        <v>143</v>
      </c>
      <c r="AK363" s="58">
        <v>0</v>
      </c>
      <c r="AL363">
        <v>143</v>
      </c>
      <c r="AM363" t="b">
        <f>IFERROR(MATCH('2017'!A363, '2018'!A:A, 0) &gt;0, FALSE)</f>
        <v>1</v>
      </c>
    </row>
    <row r="364" spans="1:39">
      <c r="A364" s="57" t="s">
        <v>2165</v>
      </c>
      <c r="B364" s="57" t="s">
        <v>2166</v>
      </c>
      <c r="C364" s="57" t="s">
        <v>9121</v>
      </c>
      <c r="D364" s="57" t="s">
        <v>2168</v>
      </c>
      <c r="E364" s="57" t="s">
        <v>1122</v>
      </c>
      <c r="F364" s="57" t="s">
        <v>12129</v>
      </c>
      <c r="G364" s="57" t="s">
        <v>14689</v>
      </c>
      <c r="H364" s="57" t="s">
        <v>146</v>
      </c>
      <c r="I364">
        <v>2.5</v>
      </c>
      <c r="J364">
        <v>1.3</v>
      </c>
      <c r="K364" s="58">
        <v>22</v>
      </c>
      <c r="L364" s="58">
        <v>12</v>
      </c>
      <c r="M364" s="58">
        <v>18</v>
      </c>
      <c r="N364" s="58">
        <v>15</v>
      </c>
      <c r="O364" s="58">
        <v>15</v>
      </c>
      <c r="P364" s="58">
        <v>14</v>
      </c>
      <c r="Q364" s="58">
        <v>11</v>
      </c>
      <c r="R364" s="58">
        <v>12</v>
      </c>
      <c r="S364" s="58">
        <v>17</v>
      </c>
      <c r="T364" s="58">
        <v>17</v>
      </c>
      <c r="U364" s="58">
        <v>0</v>
      </c>
      <c r="V364" s="58">
        <v>0</v>
      </c>
      <c r="W364" s="58">
        <v>0</v>
      </c>
      <c r="X364" s="58">
        <v>0</v>
      </c>
      <c r="Y364" s="58">
        <v>10</v>
      </c>
      <c r="Z364" s="58">
        <v>0</v>
      </c>
      <c r="AA364" s="58">
        <v>81</v>
      </c>
      <c r="AB364" s="58">
        <v>82</v>
      </c>
      <c r="AC364" s="58">
        <v>0</v>
      </c>
      <c r="AD364" s="58">
        <v>0</v>
      </c>
      <c r="AE364" s="58">
        <v>126</v>
      </c>
      <c r="AF364" s="58">
        <v>27</v>
      </c>
      <c r="AG364" s="58">
        <v>0</v>
      </c>
      <c r="AH364" s="58">
        <v>0</v>
      </c>
      <c r="AI364" s="58">
        <v>10</v>
      </c>
      <c r="AJ364" s="58">
        <v>163</v>
      </c>
      <c r="AK364" s="58">
        <v>0</v>
      </c>
      <c r="AL364">
        <v>163</v>
      </c>
      <c r="AM364" t="b">
        <f>IFERROR(MATCH('2017'!A364, '2018'!A:A, 0) &gt;0, FALSE)</f>
        <v>1</v>
      </c>
    </row>
    <row r="365" spans="1:39">
      <c r="A365" s="57" t="s">
        <v>2169</v>
      </c>
      <c r="B365" s="57" t="s">
        <v>2170</v>
      </c>
      <c r="C365" s="57" t="s">
        <v>13585</v>
      </c>
      <c r="D365" s="57" t="s">
        <v>2172</v>
      </c>
      <c r="E365" s="57" t="s">
        <v>1122</v>
      </c>
      <c r="F365" s="57" t="s">
        <v>12130</v>
      </c>
      <c r="G365" s="57" t="s">
        <v>14690</v>
      </c>
      <c r="H365" s="57" t="s">
        <v>146</v>
      </c>
      <c r="I365">
        <v>1.5</v>
      </c>
      <c r="J365">
        <v>20.5</v>
      </c>
      <c r="K365" s="58">
        <v>67</v>
      </c>
      <c r="L365" s="58">
        <v>31</v>
      </c>
      <c r="M365" s="58">
        <v>33</v>
      </c>
      <c r="N365" s="58">
        <v>33</v>
      </c>
      <c r="O365" s="58">
        <v>26</v>
      </c>
      <c r="P365" s="58">
        <v>28</v>
      </c>
      <c r="Q365" s="58">
        <v>20</v>
      </c>
      <c r="R365" s="58">
        <v>21</v>
      </c>
      <c r="S365" s="58">
        <v>16</v>
      </c>
      <c r="T365" s="58">
        <v>10</v>
      </c>
      <c r="U365" s="58">
        <v>0</v>
      </c>
      <c r="V365" s="58">
        <v>0</v>
      </c>
      <c r="W365" s="58">
        <v>0</v>
      </c>
      <c r="X365" s="58">
        <v>0</v>
      </c>
      <c r="Y365" s="58">
        <v>0</v>
      </c>
      <c r="Z365" s="58">
        <v>0</v>
      </c>
      <c r="AA365" s="58">
        <v>160</v>
      </c>
      <c r="AB365" s="58">
        <v>125</v>
      </c>
      <c r="AC365" s="58">
        <v>0</v>
      </c>
      <c r="AD365" s="58">
        <v>11</v>
      </c>
      <c r="AE365" s="58" t="s">
        <v>290</v>
      </c>
      <c r="AF365" s="58">
        <v>68</v>
      </c>
      <c r="AG365" s="58" t="s">
        <v>290</v>
      </c>
      <c r="AH365" s="58">
        <v>155</v>
      </c>
      <c r="AI365" s="58">
        <v>42</v>
      </c>
      <c r="AJ365" s="58">
        <v>285</v>
      </c>
      <c r="AK365" s="58">
        <v>0</v>
      </c>
      <c r="AL365">
        <v>285</v>
      </c>
      <c r="AM365" t="b">
        <f>IFERROR(MATCH('2017'!A365, '2018'!A:A, 0) &gt;0, FALSE)</f>
        <v>1</v>
      </c>
    </row>
    <row r="366" spans="1:39">
      <c r="A366" s="57" t="s">
        <v>4681</v>
      </c>
      <c r="B366" s="57" t="s">
        <v>4682</v>
      </c>
      <c r="C366" s="57" t="s">
        <v>14691</v>
      </c>
      <c r="D366" s="57" t="s">
        <v>12132</v>
      </c>
      <c r="E366" s="57" t="s">
        <v>1122</v>
      </c>
      <c r="F366" s="57" t="s">
        <v>12133</v>
      </c>
      <c r="G366" s="57" t="s">
        <v>14692</v>
      </c>
      <c r="H366" s="57" t="s">
        <v>146</v>
      </c>
      <c r="I366">
        <v>0.1</v>
      </c>
      <c r="J366">
        <v>0.3</v>
      </c>
      <c r="K366" s="58">
        <v>0</v>
      </c>
      <c r="L366" s="58">
        <v>0</v>
      </c>
      <c r="M366" s="58">
        <v>0</v>
      </c>
      <c r="N366" s="58">
        <v>0</v>
      </c>
      <c r="O366" s="58">
        <v>0</v>
      </c>
      <c r="P366" s="58">
        <v>0</v>
      </c>
      <c r="Q366" s="58">
        <v>0</v>
      </c>
      <c r="R366" s="58">
        <v>0</v>
      </c>
      <c r="S366" s="58">
        <v>0</v>
      </c>
      <c r="T366" s="58">
        <v>0</v>
      </c>
      <c r="U366" s="58">
        <v>0</v>
      </c>
      <c r="V366" s="58">
        <v>0</v>
      </c>
      <c r="W366" s="58">
        <v>0</v>
      </c>
      <c r="X366" s="58">
        <v>0</v>
      </c>
      <c r="Y366" s="58">
        <v>0</v>
      </c>
      <c r="Z366" s="58">
        <v>11</v>
      </c>
      <c r="AA366" s="58" t="s">
        <v>290</v>
      </c>
      <c r="AB366" s="58" t="s">
        <v>290</v>
      </c>
      <c r="AC366" s="58">
        <v>0</v>
      </c>
      <c r="AD366" s="58">
        <v>0</v>
      </c>
      <c r="AE366" s="58" t="s">
        <v>290</v>
      </c>
      <c r="AF366" s="58" t="s">
        <v>290</v>
      </c>
      <c r="AG366" s="58">
        <v>0</v>
      </c>
      <c r="AH366" s="58" t="s">
        <v>290</v>
      </c>
      <c r="AI366" s="58">
        <v>0</v>
      </c>
      <c r="AJ366" s="58">
        <v>0</v>
      </c>
      <c r="AK366" s="58">
        <v>11</v>
      </c>
      <c r="AL366">
        <v>11</v>
      </c>
      <c r="AM366" t="b">
        <f>IFERROR(MATCH('2017'!A366, '2018'!A:A, 0) &gt;0, FALSE)</f>
        <v>1</v>
      </c>
    </row>
    <row r="367" spans="1:39">
      <c r="A367" s="57" t="s">
        <v>2173</v>
      </c>
      <c r="B367" s="57" t="s">
        <v>9126</v>
      </c>
      <c r="C367" s="57" t="s">
        <v>5339</v>
      </c>
      <c r="D367" s="57" t="s">
        <v>2176</v>
      </c>
      <c r="E367" s="57" t="s">
        <v>1122</v>
      </c>
      <c r="F367" s="57" t="s">
        <v>12135</v>
      </c>
      <c r="G367" s="57" t="s">
        <v>14693</v>
      </c>
      <c r="H367" s="57" t="s">
        <v>146</v>
      </c>
      <c r="I367">
        <v>0.1</v>
      </c>
      <c r="J367">
        <v>1</v>
      </c>
      <c r="K367" s="58">
        <v>24</v>
      </c>
      <c r="L367" s="58">
        <v>17</v>
      </c>
      <c r="M367" s="58" t="s">
        <v>290</v>
      </c>
      <c r="N367" s="58">
        <v>12</v>
      </c>
      <c r="O367" s="58">
        <v>16</v>
      </c>
      <c r="P367" s="58">
        <v>15</v>
      </c>
      <c r="Q367" s="58">
        <v>16</v>
      </c>
      <c r="R367" s="58">
        <v>12</v>
      </c>
      <c r="S367" s="58">
        <v>15</v>
      </c>
      <c r="T367" s="58">
        <v>15</v>
      </c>
      <c r="U367" s="58">
        <v>0</v>
      </c>
      <c r="V367" s="58">
        <v>0</v>
      </c>
      <c r="W367" s="58">
        <v>0</v>
      </c>
      <c r="X367" s="58">
        <v>0</v>
      </c>
      <c r="Y367" s="58">
        <v>0</v>
      </c>
      <c r="Z367" s="58">
        <v>0</v>
      </c>
      <c r="AA367" s="58">
        <v>72</v>
      </c>
      <c r="AB367" s="58">
        <v>78</v>
      </c>
      <c r="AC367" s="58">
        <v>0</v>
      </c>
      <c r="AD367" s="58">
        <v>22</v>
      </c>
      <c r="AE367" s="58" t="s">
        <v>290</v>
      </c>
      <c r="AF367" s="58" t="s">
        <v>290</v>
      </c>
      <c r="AG367" s="58" t="s">
        <v>290</v>
      </c>
      <c r="AH367" s="58">
        <v>38</v>
      </c>
      <c r="AI367" s="58">
        <v>84</v>
      </c>
      <c r="AJ367" s="58">
        <v>150</v>
      </c>
      <c r="AK367" s="58">
        <v>0</v>
      </c>
      <c r="AL367">
        <v>150</v>
      </c>
      <c r="AM367" t="b">
        <f>IFERROR(MATCH('2017'!A367, '2018'!A:A, 0) &gt;0, FALSE)</f>
        <v>1</v>
      </c>
    </row>
    <row r="368" spans="1:39">
      <c r="A368" s="57" t="s">
        <v>2181</v>
      </c>
      <c r="B368" s="57" t="s">
        <v>2182</v>
      </c>
      <c r="C368" s="57" t="s">
        <v>14694</v>
      </c>
      <c r="D368" s="57" t="s">
        <v>2185</v>
      </c>
      <c r="E368" s="57" t="s">
        <v>1122</v>
      </c>
      <c r="F368" s="57" t="s">
        <v>12138</v>
      </c>
      <c r="G368" s="57" t="s">
        <v>14695</v>
      </c>
      <c r="H368" s="57" t="s">
        <v>146</v>
      </c>
      <c r="I368">
        <v>0.1</v>
      </c>
      <c r="J368">
        <v>1.3</v>
      </c>
      <c r="K368" s="58">
        <v>23</v>
      </c>
      <c r="L368" s="58">
        <v>26</v>
      </c>
      <c r="M368" s="58">
        <v>17</v>
      </c>
      <c r="N368" s="58">
        <v>23</v>
      </c>
      <c r="O368" s="58">
        <v>26</v>
      </c>
      <c r="P368" s="58">
        <v>26</v>
      </c>
      <c r="Q368" s="58">
        <v>15</v>
      </c>
      <c r="R368" s="58">
        <v>16</v>
      </c>
      <c r="S368" s="58">
        <v>23</v>
      </c>
      <c r="T368" s="58">
        <v>12</v>
      </c>
      <c r="U368" s="58">
        <v>0</v>
      </c>
      <c r="V368" s="58">
        <v>0</v>
      </c>
      <c r="W368" s="58">
        <v>0</v>
      </c>
      <c r="X368" s="58">
        <v>0</v>
      </c>
      <c r="Y368" s="58">
        <v>0</v>
      </c>
      <c r="Z368" s="58">
        <v>0</v>
      </c>
      <c r="AA368" s="58">
        <v>105</v>
      </c>
      <c r="AB368" s="58">
        <v>102</v>
      </c>
      <c r="AC368" s="58">
        <v>11</v>
      </c>
      <c r="AD368" s="58" t="s">
        <v>290</v>
      </c>
      <c r="AE368" s="58">
        <v>0</v>
      </c>
      <c r="AF368" s="58">
        <v>119</v>
      </c>
      <c r="AG368" s="58" t="s">
        <v>290</v>
      </c>
      <c r="AH368" s="58">
        <v>40</v>
      </c>
      <c r="AI368" s="58">
        <v>29</v>
      </c>
      <c r="AJ368" s="58">
        <v>207</v>
      </c>
      <c r="AK368" s="58">
        <v>0</v>
      </c>
      <c r="AL368">
        <v>207</v>
      </c>
      <c r="AM368" t="b">
        <f>IFERROR(MATCH('2017'!A368, '2018'!A:A, 0) &gt;0, FALSE)</f>
        <v>1</v>
      </c>
    </row>
    <row r="369" spans="1:39">
      <c r="A369" s="57" t="s">
        <v>2192</v>
      </c>
      <c r="B369" s="57" t="s">
        <v>2193</v>
      </c>
      <c r="C369" s="57" t="s">
        <v>6042</v>
      </c>
      <c r="D369" s="57" t="s">
        <v>2196</v>
      </c>
      <c r="E369" s="57" t="s">
        <v>1122</v>
      </c>
      <c r="F369" s="57" t="s">
        <v>12009</v>
      </c>
      <c r="G369" s="57" t="s">
        <v>14696</v>
      </c>
      <c r="H369" s="57" t="s">
        <v>146</v>
      </c>
      <c r="I369">
        <v>0.7</v>
      </c>
      <c r="J369">
        <v>5.0999999999999996</v>
      </c>
      <c r="K369" s="58">
        <v>183</v>
      </c>
      <c r="L369" s="58">
        <v>81</v>
      </c>
      <c r="M369" s="58">
        <v>89</v>
      </c>
      <c r="N369" s="58">
        <v>80</v>
      </c>
      <c r="O369" s="58">
        <v>80</v>
      </c>
      <c r="P369" s="58">
        <v>64</v>
      </c>
      <c r="Q369" s="58">
        <v>48</v>
      </c>
      <c r="R369" s="58">
        <v>66</v>
      </c>
      <c r="S369" s="58">
        <v>40</v>
      </c>
      <c r="T369" s="58">
        <v>32</v>
      </c>
      <c r="U369" s="58">
        <v>0</v>
      </c>
      <c r="V369" s="58">
        <v>0</v>
      </c>
      <c r="W369" s="58">
        <v>0</v>
      </c>
      <c r="X369" s="58">
        <v>0</v>
      </c>
      <c r="Y369" s="58">
        <v>0</v>
      </c>
      <c r="Z369" s="58">
        <v>0</v>
      </c>
      <c r="AA369" s="58">
        <v>365</v>
      </c>
      <c r="AB369" s="58">
        <v>398</v>
      </c>
      <c r="AC369" s="58">
        <v>0</v>
      </c>
      <c r="AD369" s="58">
        <v>19</v>
      </c>
      <c r="AE369" s="58" t="s">
        <v>290</v>
      </c>
      <c r="AF369" s="58">
        <v>50</v>
      </c>
      <c r="AG369" s="58">
        <v>11</v>
      </c>
      <c r="AH369" s="58">
        <v>601</v>
      </c>
      <c r="AI369" s="58">
        <v>76</v>
      </c>
      <c r="AJ369" s="58">
        <v>763</v>
      </c>
      <c r="AK369" s="58">
        <v>0</v>
      </c>
      <c r="AL369">
        <v>763</v>
      </c>
      <c r="AM369" t="b">
        <f>IFERROR(MATCH('2017'!A369, '2018'!A:A, 0) &gt;0, FALSE)</f>
        <v>1</v>
      </c>
    </row>
    <row r="370" spans="1:39">
      <c r="A370" s="57" t="s">
        <v>2197</v>
      </c>
      <c r="B370" s="57" t="s">
        <v>2198</v>
      </c>
      <c r="C370" s="57" t="s">
        <v>13587</v>
      </c>
      <c r="D370" s="57" t="s">
        <v>2201</v>
      </c>
      <c r="E370" s="57" t="s">
        <v>1122</v>
      </c>
      <c r="F370" s="57" t="s">
        <v>12142</v>
      </c>
      <c r="G370" s="57" t="s">
        <v>14697</v>
      </c>
      <c r="H370" s="57" t="s">
        <v>146</v>
      </c>
      <c r="I370">
        <v>0.5</v>
      </c>
      <c r="J370">
        <v>2.2000000000000002</v>
      </c>
      <c r="K370" s="58">
        <v>46</v>
      </c>
      <c r="L370" s="58">
        <v>28</v>
      </c>
      <c r="M370" s="58">
        <v>45</v>
      </c>
      <c r="N370" s="58">
        <v>42</v>
      </c>
      <c r="O370" s="58">
        <v>38</v>
      </c>
      <c r="P370" s="58">
        <v>49</v>
      </c>
      <c r="Q370" s="58">
        <v>38</v>
      </c>
      <c r="R370" s="58">
        <v>39</v>
      </c>
      <c r="S370" s="58">
        <v>43</v>
      </c>
      <c r="T370" s="58">
        <v>48</v>
      </c>
      <c r="U370" s="58">
        <v>0</v>
      </c>
      <c r="V370" s="58">
        <v>0</v>
      </c>
      <c r="W370" s="58">
        <v>0</v>
      </c>
      <c r="X370" s="58">
        <v>0</v>
      </c>
      <c r="Y370" s="58" t="s">
        <v>290</v>
      </c>
      <c r="Z370" s="58">
        <v>0</v>
      </c>
      <c r="AA370" s="58">
        <v>224</v>
      </c>
      <c r="AB370" s="58">
        <v>199</v>
      </c>
      <c r="AC370" s="58">
        <v>0</v>
      </c>
      <c r="AD370" s="58">
        <v>0</v>
      </c>
      <c r="AE370" s="58" t="s">
        <v>290</v>
      </c>
      <c r="AF370" s="58">
        <v>398</v>
      </c>
      <c r="AG370" s="58">
        <v>0</v>
      </c>
      <c r="AH370" s="58">
        <v>0</v>
      </c>
      <c r="AI370" s="58">
        <v>23</v>
      </c>
      <c r="AJ370" s="58">
        <v>423</v>
      </c>
      <c r="AK370" s="58">
        <v>0</v>
      </c>
      <c r="AL370">
        <v>423</v>
      </c>
      <c r="AM370" t="b">
        <f>IFERROR(MATCH('2017'!A370, '2018'!A:A, 0) &gt;0, FALSE)</f>
        <v>1</v>
      </c>
    </row>
    <row r="371" spans="1:39">
      <c r="A371" s="57" t="s">
        <v>13589</v>
      </c>
      <c r="B371" s="57" t="s">
        <v>13590</v>
      </c>
      <c r="C371" s="57" t="s">
        <v>6376</v>
      </c>
      <c r="D371" s="57" t="s">
        <v>2654</v>
      </c>
      <c r="E371" s="57" t="s">
        <v>1122</v>
      </c>
      <c r="F371" s="57" t="s">
        <v>13591</v>
      </c>
      <c r="G371" s="57" t="s">
        <v>14698</v>
      </c>
      <c r="H371" s="57" t="s">
        <v>146</v>
      </c>
      <c r="I371">
        <v>0.2</v>
      </c>
      <c r="J371">
        <v>0.3</v>
      </c>
      <c r="K371" s="58" t="s">
        <v>290</v>
      </c>
      <c r="L371" s="58">
        <v>12</v>
      </c>
      <c r="M371" s="58" t="s">
        <v>290</v>
      </c>
      <c r="N371" s="58" t="s">
        <v>290</v>
      </c>
      <c r="O371" s="58">
        <v>0</v>
      </c>
      <c r="P371" s="58">
        <v>0</v>
      </c>
      <c r="Q371" s="58">
        <v>0</v>
      </c>
      <c r="R371" s="58">
        <v>0</v>
      </c>
      <c r="S371" s="58">
        <v>0</v>
      </c>
      <c r="T371" s="58">
        <v>0</v>
      </c>
      <c r="U371" s="58">
        <v>0</v>
      </c>
      <c r="V371" s="58">
        <v>0</v>
      </c>
      <c r="W371" s="58">
        <v>0</v>
      </c>
      <c r="X371" s="58">
        <v>0</v>
      </c>
      <c r="Y371" s="58">
        <v>0</v>
      </c>
      <c r="Z371" s="58">
        <v>0</v>
      </c>
      <c r="AA371" s="58">
        <v>14</v>
      </c>
      <c r="AB371" s="58">
        <v>16</v>
      </c>
      <c r="AC371" s="58">
        <v>0</v>
      </c>
      <c r="AD371" s="58">
        <v>10</v>
      </c>
      <c r="AE371" s="58" t="s">
        <v>290</v>
      </c>
      <c r="AF371" s="58" t="s">
        <v>290</v>
      </c>
      <c r="AG371" s="58">
        <v>0</v>
      </c>
      <c r="AH371" s="58">
        <v>12</v>
      </c>
      <c r="AI371" s="58">
        <v>0</v>
      </c>
      <c r="AJ371" s="58">
        <v>30</v>
      </c>
      <c r="AK371" s="58">
        <v>0</v>
      </c>
      <c r="AL371">
        <v>30</v>
      </c>
      <c r="AM371" t="b">
        <f>IFERROR(MATCH('2017'!A371, '2018'!A:A, 0) &gt;0, FALSE)</f>
        <v>1</v>
      </c>
    </row>
    <row r="372" spans="1:39">
      <c r="A372" s="57" t="s">
        <v>2202</v>
      </c>
      <c r="B372" s="57" t="s">
        <v>2203</v>
      </c>
      <c r="C372" s="57" t="s">
        <v>9149</v>
      </c>
      <c r="D372" s="57" t="s">
        <v>2206</v>
      </c>
      <c r="E372" s="57" t="s">
        <v>1122</v>
      </c>
      <c r="F372" s="57" t="s">
        <v>12143</v>
      </c>
      <c r="G372" s="57" t="s">
        <v>14699</v>
      </c>
      <c r="H372" s="57" t="s">
        <v>146</v>
      </c>
      <c r="I372">
        <v>0.1</v>
      </c>
      <c r="J372">
        <v>1.6</v>
      </c>
      <c r="K372" s="58">
        <v>40</v>
      </c>
      <c r="L372" s="58">
        <v>24</v>
      </c>
      <c r="M372" s="58">
        <v>22</v>
      </c>
      <c r="N372" s="58">
        <v>21</v>
      </c>
      <c r="O372" s="58">
        <v>24</v>
      </c>
      <c r="P372" s="58">
        <v>23</v>
      </c>
      <c r="Q372" s="58">
        <v>21</v>
      </c>
      <c r="R372" s="58">
        <v>13</v>
      </c>
      <c r="S372" s="58">
        <v>26</v>
      </c>
      <c r="T372" s="58">
        <v>21</v>
      </c>
      <c r="U372" s="58">
        <v>0</v>
      </c>
      <c r="V372" s="58">
        <v>0</v>
      </c>
      <c r="W372" s="58">
        <v>0</v>
      </c>
      <c r="X372" s="58">
        <v>0</v>
      </c>
      <c r="Y372" s="58">
        <v>0</v>
      </c>
      <c r="Z372" s="58">
        <v>0</v>
      </c>
      <c r="AA372" s="58">
        <v>134</v>
      </c>
      <c r="AB372" s="58">
        <v>101</v>
      </c>
      <c r="AC372" s="58">
        <v>0</v>
      </c>
      <c r="AD372" s="58" t="s">
        <v>290</v>
      </c>
      <c r="AE372" s="58" t="s">
        <v>290</v>
      </c>
      <c r="AF372" s="58">
        <v>212</v>
      </c>
      <c r="AG372" s="58" t="s">
        <v>290</v>
      </c>
      <c r="AH372" s="58">
        <v>13</v>
      </c>
      <c r="AI372" s="58">
        <v>0</v>
      </c>
      <c r="AJ372" s="58">
        <v>235</v>
      </c>
      <c r="AK372" s="58">
        <v>0</v>
      </c>
      <c r="AL372">
        <v>235</v>
      </c>
      <c r="AM372" t="b">
        <f>IFERROR(MATCH('2017'!A372, '2018'!A:A, 0) &gt;0, FALSE)</f>
        <v>1</v>
      </c>
    </row>
    <row r="373" spans="1:39">
      <c r="A373" s="57" t="s">
        <v>2208</v>
      </c>
      <c r="B373" s="57" t="s">
        <v>2209</v>
      </c>
      <c r="C373" s="57" t="s">
        <v>6052</v>
      </c>
      <c r="D373" s="57" t="s">
        <v>2211</v>
      </c>
      <c r="E373" s="57" t="s">
        <v>1122</v>
      </c>
      <c r="F373" s="57" t="s">
        <v>12145</v>
      </c>
      <c r="G373" s="57" t="s">
        <v>14700</v>
      </c>
      <c r="H373" s="57" t="s">
        <v>146</v>
      </c>
      <c r="I373">
        <v>0.1</v>
      </c>
      <c r="J373">
        <v>2.4</v>
      </c>
      <c r="K373" s="58">
        <v>44</v>
      </c>
      <c r="L373" s="58">
        <v>31</v>
      </c>
      <c r="M373" s="58">
        <v>40</v>
      </c>
      <c r="N373" s="58">
        <v>47</v>
      </c>
      <c r="O373" s="58">
        <v>36</v>
      </c>
      <c r="P373" s="58">
        <v>33</v>
      </c>
      <c r="Q373" s="58">
        <v>50</v>
      </c>
      <c r="R373" s="58">
        <v>27</v>
      </c>
      <c r="S373" s="58">
        <v>40</v>
      </c>
      <c r="T373" s="58">
        <v>33</v>
      </c>
      <c r="U373" s="58">
        <v>0</v>
      </c>
      <c r="V373" s="58">
        <v>0</v>
      </c>
      <c r="W373" s="58">
        <v>0</v>
      </c>
      <c r="X373" s="58">
        <v>0</v>
      </c>
      <c r="Y373" s="58">
        <v>17</v>
      </c>
      <c r="Z373" s="58">
        <v>0</v>
      </c>
      <c r="AA373" s="58">
        <v>206</v>
      </c>
      <c r="AB373" s="58">
        <v>192</v>
      </c>
      <c r="AC373" s="58">
        <v>0</v>
      </c>
      <c r="AD373" s="58" t="s">
        <v>290</v>
      </c>
      <c r="AE373" s="58" t="s">
        <v>290</v>
      </c>
      <c r="AF373" s="58" t="s">
        <v>290</v>
      </c>
      <c r="AG373" s="58">
        <v>0</v>
      </c>
      <c r="AH373" s="58">
        <v>362</v>
      </c>
      <c r="AI373" s="58">
        <v>24</v>
      </c>
      <c r="AJ373" s="58">
        <v>398</v>
      </c>
      <c r="AK373" s="58">
        <v>0</v>
      </c>
      <c r="AL373">
        <v>398</v>
      </c>
      <c r="AM373" t="b">
        <f>IFERROR(MATCH('2017'!A373, '2018'!A:A, 0) &gt;0, FALSE)</f>
        <v>1</v>
      </c>
    </row>
    <row r="374" spans="1:39">
      <c r="A374" s="57" t="s">
        <v>2212</v>
      </c>
      <c r="B374" s="57" t="s">
        <v>2213</v>
      </c>
      <c r="C374" s="57" t="s">
        <v>6055</v>
      </c>
      <c r="D374" s="57" t="s">
        <v>2215</v>
      </c>
      <c r="E374" s="57" t="s">
        <v>1122</v>
      </c>
      <c r="F374" s="57" t="s">
        <v>12148</v>
      </c>
      <c r="G374" s="57" t="s">
        <v>14701</v>
      </c>
      <c r="H374" s="57" t="s">
        <v>146</v>
      </c>
      <c r="I374">
        <v>0.1</v>
      </c>
      <c r="J374">
        <v>1.1000000000000001</v>
      </c>
      <c r="K374" s="58">
        <v>17</v>
      </c>
      <c r="L374" s="58">
        <v>10</v>
      </c>
      <c r="M374" s="58">
        <v>27</v>
      </c>
      <c r="N374" s="58">
        <v>18</v>
      </c>
      <c r="O374" s="58">
        <v>20</v>
      </c>
      <c r="P374" s="58">
        <v>15</v>
      </c>
      <c r="Q374" s="58">
        <v>19</v>
      </c>
      <c r="R374" s="58">
        <v>19</v>
      </c>
      <c r="S374" s="58">
        <v>15</v>
      </c>
      <c r="T374" s="58">
        <v>18</v>
      </c>
      <c r="U374" s="58">
        <v>0</v>
      </c>
      <c r="V374" s="58">
        <v>0</v>
      </c>
      <c r="W374" s="58">
        <v>0</v>
      </c>
      <c r="X374" s="58">
        <v>0</v>
      </c>
      <c r="Y374" s="58">
        <v>0</v>
      </c>
      <c r="Z374" s="58">
        <v>0</v>
      </c>
      <c r="AA374" s="58">
        <v>76</v>
      </c>
      <c r="AB374" s="58">
        <v>102</v>
      </c>
      <c r="AC374" s="58">
        <v>0</v>
      </c>
      <c r="AD374" s="58">
        <v>0</v>
      </c>
      <c r="AE374" s="58" t="s">
        <v>290</v>
      </c>
      <c r="AF374" s="58">
        <v>171</v>
      </c>
      <c r="AG374" s="58">
        <v>0</v>
      </c>
      <c r="AH374" s="58">
        <v>0</v>
      </c>
      <c r="AI374" s="58" t="s">
        <v>290</v>
      </c>
      <c r="AJ374" s="58">
        <v>178</v>
      </c>
      <c r="AK374" s="58">
        <v>0</v>
      </c>
      <c r="AL374">
        <v>178</v>
      </c>
      <c r="AM374" t="b">
        <f>IFERROR(MATCH('2017'!A374, '2018'!A:A, 0) &gt;0, FALSE)</f>
        <v>1</v>
      </c>
    </row>
    <row r="375" spans="1:39">
      <c r="A375" s="57" t="s">
        <v>12149</v>
      </c>
      <c r="B375" s="57" t="s">
        <v>12150</v>
      </c>
      <c r="C375" s="57" t="s">
        <v>12151</v>
      </c>
      <c r="D375" s="57" t="s">
        <v>12152</v>
      </c>
      <c r="E375" s="57" t="s">
        <v>1122</v>
      </c>
      <c r="F375" s="57" t="s">
        <v>12153</v>
      </c>
      <c r="G375" s="57" t="s">
        <v>14702</v>
      </c>
      <c r="H375" s="57" t="s">
        <v>146</v>
      </c>
      <c r="I375">
        <v>0.1</v>
      </c>
      <c r="J375">
        <v>4.2</v>
      </c>
      <c r="K375" s="58">
        <v>0</v>
      </c>
      <c r="L375" s="58">
        <v>0</v>
      </c>
      <c r="M375" s="58" t="s">
        <v>290</v>
      </c>
      <c r="N375" s="58" t="s">
        <v>290</v>
      </c>
      <c r="O375" s="58" t="s">
        <v>290</v>
      </c>
      <c r="P375" s="58" t="s">
        <v>290</v>
      </c>
      <c r="Q375" s="58" t="s">
        <v>290</v>
      </c>
      <c r="R375" s="58" t="s">
        <v>290</v>
      </c>
      <c r="S375" s="58" t="s">
        <v>290</v>
      </c>
      <c r="T375" s="58" t="s">
        <v>290</v>
      </c>
      <c r="U375" s="58">
        <v>0</v>
      </c>
      <c r="V375" s="58">
        <v>0</v>
      </c>
      <c r="W375" s="58">
        <v>0</v>
      </c>
      <c r="X375" s="58">
        <v>0</v>
      </c>
      <c r="Y375" s="58">
        <v>0</v>
      </c>
      <c r="Z375" s="58">
        <v>0</v>
      </c>
      <c r="AA375" s="58">
        <v>19</v>
      </c>
      <c r="AB375" s="58">
        <v>18</v>
      </c>
      <c r="AC375" s="58">
        <v>0</v>
      </c>
      <c r="AD375" s="58">
        <v>0</v>
      </c>
      <c r="AE375" s="58">
        <v>20</v>
      </c>
      <c r="AF375" s="58" t="s">
        <v>290</v>
      </c>
      <c r="AG375" s="58">
        <v>0</v>
      </c>
      <c r="AH375" s="58" t="s">
        <v>290</v>
      </c>
      <c r="AI375" s="58" t="s">
        <v>290</v>
      </c>
      <c r="AJ375" s="58">
        <v>37</v>
      </c>
      <c r="AK375" s="58">
        <v>0</v>
      </c>
      <c r="AL375">
        <v>37</v>
      </c>
      <c r="AM375" t="b">
        <f>IFERROR(MATCH('2017'!A375, '2018'!A:A, 0) &gt;0, FALSE)</f>
        <v>1</v>
      </c>
    </row>
    <row r="376" spans="1:39">
      <c r="A376" s="57" t="s">
        <v>2216</v>
      </c>
      <c r="B376" s="57" t="s">
        <v>2217</v>
      </c>
      <c r="C376" s="57" t="s">
        <v>14703</v>
      </c>
      <c r="D376" s="57" t="s">
        <v>2220</v>
      </c>
      <c r="E376" s="57" t="s">
        <v>1122</v>
      </c>
      <c r="F376" s="57" t="s">
        <v>12158</v>
      </c>
      <c r="G376" s="57" t="s">
        <v>14704</v>
      </c>
      <c r="H376" s="57" t="s">
        <v>146</v>
      </c>
      <c r="I376">
        <v>0.2</v>
      </c>
      <c r="J376">
        <v>2.2999999999999998</v>
      </c>
      <c r="K376" s="58">
        <v>44</v>
      </c>
      <c r="L376" s="58">
        <v>34</v>
      </c>
      <c r="M376" s="58">
        <v>33</v>
      </c>
      <c r="N376" s="58">
        <v>37</v>
      </c>
      <c r="O376" s="58">
        <v>33</v>
      </c>
      <c r="P376" s="58">
        <v>32</v>
      </c>
      <c r="Q376" s="58">
        <v>34</v>
      </c>
      <c r="R376" s="58">
        <v>44</v>
      </c>
      <c r="S376" s="58">
        <v>37</v>
      </c>
      <c r="T376" s="58">
        <v>37</v>
      </c>
      <c r="U376" s="58">
        <v>0</v>
      </c>
      <c r="V376" s="58">
        <v>0</v>
      </c>
      <c r="W376" s="58">
        <v>0</v>
      </c>
      <c r="X376" s="58">
        <v>0</v>
      </c>
      <c r="Y376" s="58">
        <v>0</v>
      </c>
      <c r="Z376" s="58">
        <v>0</v>
      </c>
      <c r="AA376" s="58">
        <v>176</v>
      </c>
      <c r="AB376" s="58">
        <v>189</v>
      </c>
      <c r="AC376" s="58">
        <v>0</v>
      </c>
      <c r="AD376" s="58">
        <v>0</v>
      </c>
      <c r="AE376" s="58">
        <v>60</v>
      </c>
      <c r="AF376" s="58">
        <v>12</v>
      </c>
      <c r="AG376" s="58">
        <v>0</v>
      </c>
      <c r="AH376" s="58">
        <v>272</v>
      </c>
      <c r="AI376" s="58">
        <v>21</v>
      </c>
      <c r="AJ376" s="58">
        <v>365</v>
      </c>
      <c r="AK376" s="58">
        <v>0</v>
      </c>
      <c r="AL376">
        <v>365</v>
      </c>
      <c r="AM376" t="b">
        <f>IFERROR(MATCH('2017'!A376, '2018'!A:A, 0) &gt;0, FALSE)</f>
        <v>1</v>
      </c>
    </row>
    <row r="377" spans="1:39">
      <c r="A377" s="57" t="s">
        <v>2221</v>
      </c>
      <c r="B377" s="57" t="s">
        <v>2222</v>
      </c>
      <c r="C377" s="57" t="s">
        <v>9167</v>
      </c>
      <c r="D377" s="57" t="s">
        <v>2224</v>
      </c>
      <c r="E377" s="57" t="s">
        <v>1122</v>
      </c>
      <c r="F377" s="57" t="s">
        <v>12159</v>
      </c>
      <c r="G377" s="57" t="s">
        <v>14705</v>
      </c>
      <c r="H377" s="57" t="s">
        <v>146</v>
      </c>
      <c r="I377">
        <v>0.2</v>
      </c>
      <c r="J377">
        <v>1.9</v>
      </c>
      <c r="K377" s="58">
        <v>60</v>
      </c>
      <c r="L377" s="58">
        <v>40</v>
      </c>
      <c r="M377" s="58">
        <v>29</v>
      </c>
      <c r="N377" s="58">
        <v>43</v>
      </c>
      <c r="O377" s="58">
        <v>40</v>
      </c>
      <c r="P377" s="58">
        <v>32</v>
      </c>
      <c r="Q377" s="58">
        <v>22</v>
      </c>
      <c r="R377" s="58">
        <v>43</v>
      </c>
      <c r="S377" s="58">
        <v>59</v>
      </c>
      <c r="T377" s="58">
        <v>37</v>
      </c>
      <c r="U377" s="58">
        <v>0</v>
      </c>
      <c r="V377" s="58">
        <v>0</v>
      </c>
      <c r="W377" s="58">
        <v>0</v>
      </c>
      <c r="X377" s="58">
        <v>0</v>
      </c>
      <c r="Y377" s="58">
        <v>33</v>
      </c>
      <c r="Z377" s="58">
        <v>0</v>
      </c>
      <c r="AA377" s="58">
        <v>215</v>
      </c>
      <c r="AB377" s="58">
        <v>223</v>
      </c>
      <c r="AC377" s="58">
        <v>0</v>
      </c>
      <c r="AD377" s="58" t="s">
        <v>290</v>
      </c>
      <c r="AE377" s="58">
        <v>0</v>
      </c>
      <c r="AF377" s="58" t="s">
        <v>290</v>
      </c>
      <c r="AG377" s="58">
        <v>0</v>
      </c>
      <c r="AH377" s="58">
        <v>410</v>
      </c>
      <c r="AI377" s="58">
        <v>25</v>
      </c>
      <c r="AJ377" s="58">
        <v>438</v>
      </c>
      <c r="AK377" s="58">
        <v>0</v>
      </c>
      <c r="AL377">
        <v>438</v>
      </c>
      <c r="AM377" t="b">
        <f>IFERROR(MATCH('2017'!A377, '2018'!A:A, 0) &gt;0, FALSE)</f>
        <v>1</v>
      </c>
    </row>
    <row r="378" spans="1:39">
      <c r="A378" s="57" t="s">
        <v>12160</v>
      </c>
      <c r="B378" s="57" t="s">
        <v>9169</v>
      </c>
      <c r="C378" s="57" t="s">
        <v>9171</v>
      </c>
      <c r="D378" s="57" t="s">
        <v>9172</v>
      </c>
      <c r="E378" s="57" t="s">
        <v>1122</v>
      </c>
      <c r="F378" s="57" t="s">
        <v>12161</v>
      </c>
      <c r="G378" s="57" t="s">
        <v>14706</v>
      </c>
      <c r="H378" s="57" t="s">
        <v>146</v>
      </c>
      <c r="I378">
        <v>0.2</v>
      </c>
      <c r="J378">
        <v>0.5</v>
      </c>
      <c r="K378" s="58" t="s">
        <v>290</v>
      </c>
      <c r="L378" s="58" t="s">
        <v>290</v>
      </c>
      <c r="M378" s="58" t="s">
        <v>290</v>
      </c>
      <c r="N378" s="58">
        <v>11</v>
      </c>
      <c r="O378" s="58" t="s">
        <v>290</v>
      </c>
      <c r="P378" s="58" t="s">
        <v>290</v>
      </c>
      <c r="Q378" s="58" t="s">
        <v>290</v>
      </c>
      <c r="R378" s="58" t="s">
        <v>290</v>
      </c>
      <c r="S378" s="58" t="s">
        <v>290</v>
      </c>
      <c r="T378" s="58" t="s">
        <v>290</v>
      </c>
      <c r="U378" s="58">
        <v>0</v>
      </c>
      <c r="V378" s="58">
        <v>0</v>
      </c>
      <c r="W378" s="58">
        <v>0</v>
      </c>
      <c r="X378" s="58">
        <v>0</v>
      </c>
      <c r="Y378" s="58">
        <v>0</v>
      </c>
      <c r="Z378" s="58">
        <v>0</v>
      </c>
      <c r="AA378" s="58">
        <v>24</v>
      </c>
      <c r="AB378" s="58">
        <v>35</v>
      </c>
      <c r="AC378" s="58" t="s">
        <v>290</v>
      </c>
      <c r="AD378" s="58">
        <v>0</v>
      </c>
      <c r="AE378" s="58" t="s">
        <v>290</v>
      </c>
      <c r="AF378" s="58">
        <v>50</v>
      </c>
      <c r="AG378" s="58">
        <v>0</v>
      </c>
      <c r="AH378" s="58">
        <v>0</v>
      </c>
      <c r="AI378" s="58" t="s">
        <v>290</v>
      </c>
      <c r="AJ378" s="58">
        <v>59</v>
      </c>
      <c r="AK378" s="58">
        <v>0</v>
      </c>
      <c r="AL378">
        <v>59</v>
      </c>
      <c r="AM378" t="b">
        <f>IFERROR(MATCH('2017'!A378, '2018'!A:A, 0) &gt;0, FALSE)</f>
        <v>0</v>
      </c>
    </row>
    <row r="379" spans="1:39">
      <c r="A379" s="57" t="s">
        <v>2225</v>
      </c>
      <c r="B379" s="57" t="s">
        <v>2226</v>
      </c>
      <c r="C379" s="57" t="s">
        <v>14707</v>
      </c>
      <c r="D379" s="57" t="s">
        <v>2228</v>
      </c>
      <c r="E379" s="57" t="s">
        <v>1122</v>
      </c>
      <c r="F379" s="57" t="s">
        <v>12163</v>
      </c>
      <c r="G379" s="57" t="s">
        <v>14708</v>
      </c>
      <c r="H379" s="57" t="s">
        <v>146</v>
      </c>
      <c r="I379">
        <v>3.8</v>
      </c>
      <c r="J379">
        <v>39.6</v>
      </c>
      <c r="K379" s="58">
        <v>45</v>
      </c>
      <c r="L379" s="58">
        <v>43</v>
      </c>
      <c r="M379" s="58">
        <v>46</v>
      </c>
      <c r="N379" s="58">
        <v>47</v>
      </c>
      <c r="O379" s="58">
        <v>41</v>
      </c>
      <c r="P379" s="58">
        <v>48</v>
      </c>
      <c r="Q379" s="58">
        <v>43</v>
      </c>
      <c r="R379" s="58">
        <v>41</v>
      </c>
      <c r="S379" s="58">
        <v>50</v>
      </c>
      <c r="T379" s="58">
        <v>41</v>
      </c>
      <c r="U379" s="58">
        <v>0</v>
      </c>
      <c r="V379" s="58">
        <v>0</v>
      </c>
      <c r="W379" s="58">
        <v>0</v>
      </c>
      <c r="X379" s="58">
        <v>0</v>
      </c>
      <c r="Y379" s="58">
        <v>17</v>
      </c>
      <c r="Z379" s="58">
        <v>0</v>
      </c>
      <c r="AA379" s="58">
        <v>239</v>
      </c>
      <c r="AB379" s="58">
        <v>223</v>
      </c>
      <c r="AC379" s="58">
        <v>0</v>
      </c>
      <c r="AD379" s="58">
        <v>19</v>
      </c>
      <c r="AE379" s="58" t="s">
        <v>290</v>
      </c>
      <c r="AF379" s="58" t="s">
        <v>290</v>
      </c>
      <c r="AG379" s="58">
        <v>0</v>
      </c>
      <c r="AH379" s="58">
        <v>439</v>
      </c>
      <c r="AI379" s="58">
        <v>0</v>
      </c>
      <c r="AJ379" s="58">
        <v>462</v>
      </c>
      <c r="AK379" s="58">
        <v>0</v>
      </c>
      <c r="AL379">
        <v>462</v>
      </c>
      <c r="AM379" t="b">
        <f>IFERROR(MATCH('2017'!A379, '2018'!A:A, 0) &gt;0, FALSE)</f>
        <v>1</v>
      </c>
    </row>
    <row r="380" spans="1:39">
      <c r="A380" s="57" t="s">
        <v>2229</v>
      </c>
      <c r="B380" s="57" t="s">
        <v>2230</v>
      </c>
      <c r="C380" s="57" t="s">
        <v>14709</v>
      </c>
      <c r="D380" s="57" t="s">
        <v>2233</v>
      </c>
      <c r="E380" s="57" t="s">
        <v>1122</v>
      </c>
      <c r="F380" s="57" t="s">
        <v>12164</v>
      </c>
      <c r="G380" s="57" t="s">
        <v>14710</v>
      </c>
      <c r="H380" s="57" t="s">
        <v>146</v>
      </c>
      <c r="I380">
        <v>1.5</v>
      </c>
      <c r="J380">
        <v>1.3</v>
      </c>
      <c r="K380" s="58">
        <v>26</v>
      </c>
      <c r="L380" s="58">
        <v>13</v>
      </c>
      <c r="M380" s="58">
        <v>26</v>
      </c>
      <c r="N380" s="58">
        <v>15</v>
      </c>
      <c r="O380" s="58">
        <v>15</v>
      </c>
      <c r="P380" s="58">
        <v>17</v>
      </c>
      <c r="Q380" s="58">
        <v>25</v>
      </c>
      <c r="R380" s="58">
        <v>18</v>
      </c>
      <c r="S380" s="58">
        <v>10</v>
      </c>
      <c r="T380" s="58">
        <v>13</v>
      </c>
      <c r="U380" s="58">
        <v>0</v>
      </c>
      <c r="V380" s="58">
        <v>0</v>
      </c>
      <c r="W380" s="58">
        <v>0</v>
      </c>
      <c r="X380" s="58">
        <v>0</v>
      </c>
      <c r="Y380" s="58">
        <v>0</v>
      </c>
      <c r="Z380" s="58">
        <v>0</v>
      </c>
      <c r="AA380" s="58">
        <v>75</v>
      </c>
      <c r="AB380" s="58">
        <v>103</v>
      </c>
      <c r="AC380" s="58">
        <v>0</v>
      </c>
      <c r="AD380" s="58" t="s">
        <v>290</v>
      </c>
      <c r="AE380" s="58">
        <v>0</v>
      </c>
      <c r="AF380" s="58">
        <v>23</v>
      </c>
      <c r="AG380" s="58">
        <v>0</v>
      </c>
      <c r="AH380" s="58">
        <v>134</v>
      </c>
      <c r="AI380" s="58">
        <v>17</v>
      </c>
      <c r="AJ380" s="58">
        <v>178</v>
      </c>
      <c r="AK380" s="58">
        <v>0</v>
      </c>
      <c r="AL380">
        <v>178</v>
      </c>
      <c r="AM380" t="b">
        <f>IFERROR(MATCH('2017'!A380, '2018'!A:A, 0) &gt;0, FALSE)</f>
        <v>1</v>
      </c>
    </row>
    <row r="381" spans="1:39">
      <c r="A381" s="57" t="s">
        <v>2240</v>
      </c>
      <c r="B381" s="57" t="s">
        <v>2241</v>
      </c>
      <c r="C381" s="57" t="s">
        <v>14711</v>
      </c>
      <c r="D381" s="57" t="s">
        <v>2243</v>
      </c>
      <c r="E381" s="57" t="s">
        <v>1122</v>
      </c>
      <c r="F381" s="57" t="s">
        <v>12171</v>
      </c>
      <c r="G381" s="57" t="s">
        <v>14712</v>
      </c>
      <c r="H381" s="57" t="s">
        <v>146</v>
      </c>
      <c r="I381">
        <v>0.2</v>
      </c>
      <c r="J381">
        <v>24.5</v>
      </c>
      <c r="K381" s="58">
        <v>58</v>
      </c>
      <c r="L381" s="58">
        <v>42</v>
      </c>
      <c r="M381" s="58">
        <v>33</v>
      </c>
      <c r="N381" s="58">
        <v>43</v>
      </c>
      <c r="O381" s="58">
        <v>47</v>
      </c>
      <c r="P381" s="58">
        <v>42</v>
      </c>
      <c r="Q381" s="58">
        <v>27</v>
      </c>
      <c r="R381" s="58">
        <v>26</v>
      </c>
      <c r="S381" s="58">
        <v>25</v>
      </c>
      <c r="T381" s="58">
        <v>36</v>
      </c>
      <c r="U381" s="58">
        <v>0</v>
      </c>
      <c r="V381" s="58">
        <v>0</v>
      </c>
      <c r="W381" s="58">
        <v>0</v>
      </c>
      <c r="X381" s="58">
        <v>0</v>
      </c>
      <c r="Y381" s="58">
        <v>0</v>
      </c>
      <c r="Z381" s="58">
        <v>0</v>
      </c>
      <c r="AA381" s="58">
        <v>168</v>
      </c>
      <c r="AB381" s="58">
        <v>211</v>
      </c>
      <c r="AC381" s="58">
        <v>0</v>
      </c>
      <c r="AD381" s="58">
        <v>28</v>
      </c>
      <c r="AE381" s="58" t="s">
        <v>290</v>
      </c>
      <c r="AF381" s="58">
        <v>37</v>
      </c>
      <c r="AG381" s="58">
        <v>0</v>
      </c>
      <c r="AH381" s="58">
        <v>236</v>
      </c>
      <c r="AI381" s="58">
        <v>75</v>
      </c>
      <c r="AJ381" s="58">
        <v>379</v>
      </c>
      <c r="AK381" s="58">
        <v>0</v>
      </c>
      <c r="AL381">
        <v>379</v>
      </c>
      <c r="AM381" t="b">
        <f>IFERROR(MATCH('2017'!A381, '2018'!A:A, 0) &gt;0, FALSE)</f>
        <v>1</v>
      </c>
    </row>
    <row r="382" spans="1:39">
      <c r="A382" s="57" t="s">
        <v>2244</v>
      </c>
      <c r="B382" s="57" t="s">
        <v>2245</v>
      </c>
      <c r="C382" s="57" t="s">
        <v>6076</v>
      </c>
      <c r="D382" s="57" t="s">
        <v>2247</v>
      </c>
      <c r="E382" s="57" t="s">
        <v>1122</v>
      </c>
      <c r="F382" s="57" t="s">
        <v>12175</v>
      </c>
      <c r="G382" s="57" t="s">
        <v>14713</v>
      </c>
      <c r="H382" s="57" t="s">
        <v>146</v>
      </c>
      <c r="I382">
        <v>0.2</v>
      </c>
      <c r="J382">
        <v>1.1000000000000001</v>
      </c>
      <c r="K382" s="58">
        <v>33</v>
      </c>
      <c r="L382" s="58">
        <v>22</v>
      </c>
      <c r="M382" s="58">
        <v>13</v>
      </c>
      <c r="N382" s="58">
        <v>26</v>
      </c>
      <c r="O382" s="58">
        <v>26</v>
      </c>
      <c r="P382" s="58">
        <v>20</v>
      </c>
      <c r="Q382" s="58">
        <v>17</v>
      </c>
      <c r="R382" s="58">
        <v>24</v>
      </c>
      <c r="S382" s="58">
        <v>19</v>
      </c>
      <c r="T382" s="58">
        <v>23</v>
      </c>
      <c r="U382" s="58">
        <v>0</v>
      </c>
      <c r="V382" s="58">
        <v>0</v>
      </c>
      <c r="W382" s="58">
        <v>0</v>
      </c>
      <c r="X382" s="58">
        <v>0</v>
      </c>
      <c r="Y382" s="58">
        <v>0</v>
      </c>
      <c r="Z382" s="58">
        <v>0</v>
      </c>
      <c r="AA382" s="58">
        <v>111</v>
      </c>
      <c r="AB382" s="58">
        <v>112</v>
      </c>
      <c r="AC382" s="58">
        <v>0</v>
      </c>
      <c r="AD382" s="58">
        <v>0</v>
      </c>
      <c r="AE382" s="58" t="s">
        <v>290</v>
      </c>
      <c r="AF382" s="58">
        <v>216</v>
      </c>
      <c r="AG382" s="58">
        <v>0</v>
      </c>
      <c r="AH382" s="58" t="s">
        <v>290</v>
      </c>
      <c r="AI382" s="58" t="s">
        <v>290</v>
      </c>
      <c r="AJ382" s="58">
        <v>223</v>
      </c>
      <c r="AK382" s="58">
        <v>0</v>
      </c>
      <c r="AL382">
        <v>223</v>
      </c>
      <c r="AM382" t="b">
        <f>IFERROR(MATCH('2017'!A382, '2018'!A:A, 0) &gt;0, FALSE)</f>
        <v>1</v>
      </c>
    </row>
    <row r="383" spans="1:39">
      <c r="A383" s="57" t="s">
        <v>2248</v>
      </c>
      <c r="B383" s="57" t="s">
        <v>2249</v>
      </c>
      <c r="C383" s="57" t="s">
        <v>9204</v>
      </c>
      <c r="D383" s="57" t="s">
        <v>2252</v>
      </c>
      <c r="E383" s="57" t="s">
        <v>1122</v>
      </c>
      <c r="F383" s="57" t="s">
        <v>12176</v>
      </c>
      <c r="G383" s="57" t="s">
        <v>14714</v>
      </c>
      <c r="H383" s="57" t="s">
        <v>146</v>
      </c>
      <c r="I383">
        <v>0.2</v>
      </c>
      <c r="J383">
        <v>13.5</v>
      </c>
      <c r="K383" s="58">
        <v>59</v>
      </c>
      <c r="L383" s="58">
        <v>31</v>
      </c>
      <c r="M383" s="58">
        <v>26</v>
      </c>
      <c r="N383" s="58">
        <v>23</v>
      </c>
      <c r="O383" s="58">
        <v>31</v>
      </c>
      <c r="P383" s="58">
        <v>25</v>
      </c>
      <c r="Q383" s="58">
        <v>17</v>
      </c>
      <c r="R383" s="58">
        <v>17</v>
      </c>
      <c r="S383" s="58">
        <v>19</v>
      </c>
      <c r="T383" s="58">
        <v>16</v>
      </c>
      <c r="U383" s="58">
        <v>0</v>
      </c>
      <c r="V383" s="58">
        <v>0</v>
      </c>
      <c r="W383" s="58">
        <v>0</v>
      </c>
      <c r="X383" s="58">
        <v>0</v>
      </c>
      <c r="Y383" s="58">
        <v>0</v>
      </c>
      <c r="Z383" s="58">
        <v>0</v>
      </c>
      <c r="AA383" s="58">
        <v>143</v>
      </c>
      <c r="AB383" s="58">
        <v>121</v>
      </c>
      <c r="AC383" s="58">
        <v>0</v>
      </c>
      <c r="AD383" s="58">
        <v>0</v>
      </c>
      <c r="AE383" s="58">
        <v>264</v>
      </c>
      <c r="AF383" s="58">
        <v>0</v>
      </c>
      <c r="AG383" s="58">
        <v>0</v>
      </c>
      <c r="AH383" s="58">
        <v>0</v>
      </c>
      <c r="AI383" s="58">
        <v>0</v>
      </c>
      <c r="AJ383" s="58">
        <v>264</v>
      </c>
      <c r="AK383" s="58">
        <v>0</v>
      </c>
      <c r="AL383">
        <v>264</v>
      </c>
      <c r="AM383" t="b">
        <f>IFERROR(MATCH('2017'!A383, '2018'!A:A, 0) &gt;0, FALSE)</f>
        <v>1</v>
      </c>
    </row>
    <row r="384" spans="1:39">
      <c r="A384" s="57" t="s">
        <v>2253</v>
      </c>
      <c r="B384" s="57" t="s">
        <v>2254</v>
      </c>
      <c r="C384" s="57" t="s">
        <v>14715</v>
      </c>
      <c r="D384" s="57" t="s">
        <v>2256</v>
      </c>
      <c r="E384" s="57" t="s">
        <v>1122</v>
      </c>
      <c r="F384" s="57" t="s">
        <v>12177</v>
      </c>
      <c r="G384" s="57" t="s">
        <v>14716</v>
      </c>
      <c r="H384" s="57" t="s">
        <v>146</v>
      </c>
      <c r="I384">
        <v>0.1</v>
      </c>
      <c r="J384">
        <v>1.4</v>
      </c>
      <c r="K384" s="58">
        <v>38</v>
      </c>
      <c r="L384" s="58">
        <v>18</v>
      </c>
      <c r="M384" s="58">
        <v>19</v>
      </c>
      <c r="N384" s="58">
        <v>21</v>
      </c>
      <c r="O384" s="58">
        <v>20</v>
      </c>
      <c r="P384" s="58">
        <v>21</v>
      </c>
      <c r="Q384" s="58">
        <v>24</v>
      </c>
      <c r="R384" s="58">
        <v>20</v>
      </c>
      <c r="S384" s="58">
        <v>20</v>
      </c>
      <c r="T384" s="58">
        <v>25</v>
      </c>
      <c r="U384" s="58">
        <v>0</v>
      </c>
      <c r="V384" s="58">
        <v>0</v>
      </c>
      <c r="W384" s="58">
        <v>0</v>
      </c>
      <c r="X384" s="58">
        <v>0</v>
      </c>
      <c r="Y384" s="58">
        <v>0</v>
      </c>
      <c r="Z384" s="58">
        <v>0</v>
      </c>
      <c r="AA384" s="58">
        <v>120</v>
      </c>
      <c r="AB384" s="58">
        <v>106</v>
      </c>
      <c r="AC384" s="58">
        <v>0</v>
      </c>
      <c r="AD384" s="58">
        <v>10</v>
      </c>
      <c r="AE384" s="58">
        <v>0</v>
      </c>
      <c r="AF384" s="58">
        <v>24</v>
      </c>
      <c r="AG384" s="58">
        <v>0</v>
      </c>
      <c r="AH384" s="58">
        <v>173</v>
      </c>
      <c r="AI384" s="58">
        <v>19</v>
      </c>
      <c r="AJ384" s="58">
        <v>226</v>
      </c>
      <c r="AK384" s="58">
        <v>0</v>
      </c>
      <c r="AL384">
        <v>226</v>
      </c>
      <c r="AM384" t="b">
        <f>IFERROR(MATCH('2017'!A384, '2018'!A:A, 0) &gt;0, FALSE)</f>
        <v>1</v>
      </c>
    </row>
    <row r="385" spans="1:39">
      <c r="A385" s="57" t="s">
        <v>2258</v>
      </c>
      <c r="B385" s="57" t="s">
        <v>2259</v>
      </c>
      <c r="C385" s="57" t="s">
        <v>13596</v>
      </c>
      <c r="D385" s="57" t="s">
        <v>2262</v>
      </c>
      <c r="E385" s="57" t="s">
        <v>1122</v>
      </c>
      <c r="F385" s="57" t="s">
        <v>11994</v>
      </c>
      <c r="G385" s="57" t="s">
        <v>14717</v>
      </c>
      <c r="H385" s="57" t="s">
        <v>146</v>
      </c>
      <c r="I385">
        <v>0.2</v>
      </c>
      <c r="J385">
        <v>1.4</v>
      </c>
      <c r="K385" s="58">
        <v>40</v>
      </c>
      <c r="L385" s="58">
        <v>30</v>
      </c>
      <c r="M385" s="58">
        <v>25</v>
      </c>
      <c r="N385" s="58">
        <v>30</v>
      </c>
      <c r="O385" s="58">
        <v>26</v>
      </c>
      <c r="P385" s="58">
        <v>23</v>
      </c>
      <c r="Q385" s="58">
        <v>26</v>
      </c>
      <c r="R385" s="58">
        <v>26</v>
      </c>
      <c r="S385" s="58">
        <v>26</v>
      </c>
      <c r="T385" s="58">
        <v>27</v>
      </c>
      <c r="U385" s="58">
        <v>0</v>
      </c>
      <c r="V385" s="58">
        <v>0</v>
      </c>
      <c r="W385" s="58">
        <v>0</v>
      </c>
      <c r="X385" s="58">
        <v>0</v>
      </c>
      <c r="Y385" s="58">
        <v>0</v>
      </c>
      <c r="Z385" s="58">
        <v>0</v>
      </c>
      <c r="AA385" s="58">
        <v>144</v>
      </c>
      <c r="AB385" s="58">
        <v>135</v>
      </c>
      <c r="AC385" s="58">
        <v>0</v>
      </c>
      <c r="AD385" s="58">
        <v>20</v>
      </c>
      <c r="AE385" s="58" t="s">
        <v>290</v>
      </c>
      <c r="AF385" s="58">
        <v>144</v>
      </c>
      <c r="AG385" s="58">
        <v>0</v>
      </c>
      <c r="AH385" s="58">
        <v>104</v>
      </c>
      <c r="AI385" s="58" t="s">
        <v>290</v>
      </c>
      <c r="AJ385" s="58">
        <v>279</v>
      </c>
      <c r="AK385" s="58">
        <v>0</v>
      </c>
      <c r="AL385">
        <v>279</v>
      </c>
      <c r="AM385" t="b">
        <f>IFERROR(MATCH('2017'!A385, '2018'!A:A, 0) &gt;0, FALSE)</f>
        <v>1</v>
      </c>
    </row>
    <row r="386" spans="1:39">
      <c r="A386" s="57" t="s">
        <v>2263</v>
      </c>
      <c r="B386" s="57" t="s">
        <v>2264</v>
      </c>
      <c r="C386" s="57" t="s">
        <v>13597</v>
      </c>
      <c r="D386" s="57" t="s">
        <v>2265</v>
      </c>
      <c r="E386" s="57" t="s">
        <v>1122</v>
      </c>
      <c r="F386" s="57" t="s">
        <v>12178</v>
      </c>
      <c r="G386" s="57" t="s">
        <v>14718</v>
      </c>
      <c r="H386" s="57" t="s">
        <v>146</v>
      </c>
      <c r="I386">
        <v>0.1</v>
      </c>
      <c r="J386">
        <v>1.3</v>
      </c>
      <c r="K386" s="58">
        <v>39</v>
      </c>
      <c r="L386" s="58">
        <v>11</v>
      </c>
      <c r="M386" s="58">
        <v>13</v>
      </c>
      <c r="N386" s="58">
        <v>18</v>
      </c>
      <c r="O386" s="58">
        <v>28</v>
      </c>
      <c r="P386" s="58">
        <v>21</v>
      </c>
      <c r="Q386" s="58">
        <v>15</v>
      </c>
      <c r="R386" s="58">
        <v>17</v>
      </c>
      <c r="S386" s="58">
        <v>15</v>
      </c>
      <c r="T386" s="58">
        <v>21</v>
      </c>
      <c r="U386" s="58">
        <v>0</v>
      </c>
      <c r="V386" s="58">
        <v>0</v>
      </c>
      <c r="W386" s="58">
        <v>0</v>
      </c>
      <c r="X386" s="58">
        <v>0</v>
      </c>
      <c r="Y386" s="58">
        <v>0</v>
      </c>
      <c r="Z386" s="58">
        <v>0</v>
      </c>
      <c r="AA386" s="58">
        <v>89</v>
      </c>
      <c r="AB386" s="58">
        <v>109</v>
      </c>
      <c r="AC386" s="58">
        <v>0</v>
      </c>
      <c r="AD386" s="58">
        <v>0</v>
      </c>
      <c r="AE386" s="58">
        <v>0</v>
      </c>
      <c r="AF386" s="58">
        <v>186</v>
      </c>
      <c r="AG386" s="58">
        <v>0</v>
      </c>
      <c r="AH386" s="58" t="s">
        <v>290</v>
      </c>
      <c r="AI386" s="58">
        <v>11</v>
      </c>
      <c r="AJ386" s="58">
        <v>198</v>
      </c>
      <c r="AK386" s="58">
        <v>0</v>
      </c>
      <c r="AL386">
        <v>198</v>
      </c>
      <c r="AM386" t="b">
        <f>IFERROR(MATCH('2017'!A386, '2018'!A:A, 0) &gt;0, FALSE)</f>
        <v>1</v>
      </c>
    </row>
    <row r="387" spans="1:39">
      <c r="A387" s="57" t="s">
        <v>2266</v>
      </c>
      <c r="B387" s="57" t="s">
        <v>2267</v>
      </c>
      <c r="C387" s="57" t="s">
        <v>6091</v>
      </c>
      <c r="D387" s="57" t="s">
        <v>2269</v>
      </c>
      <c r="E387" s="57" t="s">
        <v>1122</v>
      </c>
      <c r="F387" s="57" t="s">
        <v>12179</v>
      </c>
      <c r="G387" s="57" t="s">
        <v>14719</v>
      </c>
      <c r="H387" s="57" t="s">
        <v>146</v>
      </c>
      <c r="I387">
        <v>0.3</v>
      </c>
      <c r="J387">
        <v>11.5</v>
      </c>
      <c r="K387" s="58">
        <v>54</v>
      </c>
      <c r="L387" s="58">
        <v>18</v>
      </c>
      <c r="M387" s="58">
        <v>21</v>
      </c>
      <c r="N387" s="58">
        <v>19</v>
      </c>
      <c r="O387" s="58" t="s">
        <v>290</v>
      </c>
      <c r="P387" s="58">
        <v>13</v>
      </c>
      <c r="Q387" s="58">
        <v>17</v>
      </c>
      <c r="R387" s="58">
        <v>20</v>
      </c>
      <c r="S387" s="58">
        <v>10</v>
      </c>
      <c r="T387" s="58">
        <v>17</v>
      </c>
      <c r="U387" s="58">
        <v>0</v>
      </c>
      <c r="V387" s="58">
        <v>0</v>
      </c>
      <c r="W387" s="58">
        <v>0</v>
      </c>
      <c r="X387" s="58">
        <v>0</v>
      </c>
      <c r="Y387" s="58" t="s">
        <v>290</v>
      </c>
      <c r="Z387" s="58">
        <v>0</v>
      </c>
      <c r="AA387" s="58">
        <v>107</v>
      </c>
      <c r="AB387" s="58">
        <v>99</v>
      </c>
      <c r="AC387" s="58">
        <v>0</v>
      </c>
      <c r="AD387" s="58" t="s">
        <v>290</v>
      </c>
      <c r="AE387" s="58">
        <v>0</v>
      </c>
      <c r="AF387" s="58">
        <v>49</v>
      </c>
      <c r="AG387" s="58">
        <v>0</v>
      </c>
      <c r="AH387" s="58">
        <v>147</v>
      </c>
      <c r="AI387" s="58" t="s">
        <v>290</v>
      </c>
      <c r="AJ387" s="58">
        <v>206</v>
      </c>
      <c r="AK387" s="58">
        <v>0</v>
      </c>
      <c r="AL387">
        <v>206</v>
      </c>
      <c r="AM387" t="b">
        <f>IFERROR(MATCH('2017'!A387, '2018'!A:A, 0) &gt;0, FALSE)</f>
        <v>1</v>
      </c>
    </row>
    <row r="388" spans="1:39">
      <c r="A388" s="57" t="s">
        <v>2270</v>
      </c>
      <c r="B388" s="57" t="s">
        <v>2271</v>
      </c>
      <c r="C388" s="57" t="s">
        <v>9328</v>
      </c>
      <c r="D388" s="57" t="s">
        <v>2273</v>
      </c>
      <c r="E388" s="57" t="s">
        <v>1122</v>
      </c>
      <c r="F388" s="57" t="s">
        <v>12182</v>
      </c>
      <c r="G388" s="57" t="s">
        <v>14720</v>
      </c>
      <c r="H388" s="57" t="s">
        <v>146</v>
      </c>
      <c r="I388">
        <v>0.4</v>
      </c>
      <c r="J388">
        <v>1.2</v>
      </c>
      <c r="K388" s="58">
        <v>23</v>
      </c>
      <c r="L388" s="58">
        <v>17</v>
      </c>
      <c r="M388" s="58">
        <v>21</v>
      </c>
      <c r="N388" s="58">
        <v>18</v>
      </c>
      <c r="O388" s="58">
        <v>22</v>
      </c>
      <c r="P388" s="58">
        <v>17</v>
      </c>
      <c r="Q388" s="58">
        <v>26</v>
      </c>
      <c r="R388" s="58">
        <v>16</v>
      </c>
      <c r="S388" s="58">
        <v>14</v>
      </c>
      <c r="T388" s="58">
        <v>18</v>
      </c>
      <c r="U388" s="58">
        <v>0</v>
      </c>
      <c r="V388" s="58">
        <v>0</v>
      </c>
      <c r="W388" s="58">
        <v>0</v>
      </c>
      <c r="X388" s="58">
        <v>0</v>
      </c>
      <c r="Y388" s="58">
        <v>0</v>
      </c>
      <c r="Z388" s="58">
        <v>0</v>
      </c>
      <c r="AA388" s="58">
        <v>92</v>
      </c>
      <c r="AB388" s="58">
        <v>100</v>
      </c>
      <c r="AC388" s="58" t="s">
        <v>290</v>
      </c>
      <c r="AD388" s="58" t="s">
        <v>290</v>
      </c>
      <c r="AE388" s="58" t="s">
        <v>290</v>
      </c>
      <c r="AF388" s="58">
        <v>14</v>
      </c>
      <c r="AG388" s="58">
        <v>0</v>
      </c>
      <c r="AH388" s="58">
        <v>150</v>
      </c>
      <c r="AI388" s="58">
        <v>18</v>
      </c>
      <c r="AJ388" s="58">
        <v>192</v>
      </c>
      <c r="AK388" s="58">
        <v>0</v>
      </c>
      <c r="AL388">
        <v>192</v>
      </c>
      <c r="AM388" t="b">
        <f>IFERROR(MATCH('2017'!A388, '2018'!A:A, 0) &gt;0, FALSE)</f>
        <v>1</v>
      </c>
    </row>
    <row r="389" spans="1:39">
      <c r="A389" s="57" t="s">
        <v>2274</v>
      </c>
      <c r="B389" s="57" t="s">
        <v>2275</v>
      </c>
      <c r="C389" s="57" t="s">
        <v>14721</v>
      </c>
      <c r="D389" s="57" t="s">
        <v>2277</v>
      </c>
      <c r="E389" s="57" t="s">
        <v>1122</v>
      </c>
      <c r="F389" s="57" t="s">
        <v>12183</v>
      </c>
      <c r="G389" s="57" t="s">
        <v>14722</v>
      </c>
      <c r="H389" s="57" t="s">
        <v>146</v>
      </c>
      <c r="I389">
        <v>0.3</v>
      </c>
      <c r="J389">
        <v>1.2</v>
      </c>
      <c r="K389" s="58">
        <v>24</v>
      </c>
      <c r="L389" s="58">
        <v>27</v>
      </c>
      <c r="M389" s="58">
        <v>23</v>
      </c>
      <c r="N389" s="58">
        <v>30</v>
      </c>
      <c r="O389" s="58">
        <v>25</v>
      </c>
      <c r="P389" s="58">
        <v>23</v>
      </c>
      <c r="Q389" s="58">
        <v>24</v>
      </c>
      <c r="R389" s="58">
        <v>26</v>
      </c>
      <c r="S389" s="58">
        <v>19</v>
      </c>
      <c r="T389" s="58">
        <v>23</v>
      </c>
      <c r="U389" s="58">
        <v>0</v>
      </c>
      <c r="V389" s="58">
        <v>0</v>
      </c>
      <c r="W389" s="58">
        <v>0</v>
      </c>
      <c r="X389" s="58">
        <v>0</v>
      </c>
      <c r="Y389" s="58" t="s">
        <v>290</v>
      </c>
      <c r="Z389" s="58">
        <v>0</v>
      </c>
      <c r="AA389" s="58">
        <v>130</v>
      </c>
      <c r="AB389" s="58">
        <v>117</v>
      </c>
      <c r="AC389" s="58">
        <v>0</v>
      </c>
      <c r="AD389" s="58">
        <v>0</v>
      </c>
      <c r="AE389" s="58" t="s">
        <v>290</v>
      </c>
      <c r="AF389" s="58">
        <v>237</v>
      </c>
      <c r="AG389" s="58">
        <v>0</v>
      </c>
      <c r="AH389" s="58">
        <v>0</v>
      </c>
      <c r="AI389" s="58" t="s">
        <v>290</v>
      </c>
      <c r="AJ389" s="58">
        <v>247</v>
      </c>
      <c r="AK389" s="58">
        <v>0</v>
      </c>
      <c r="AL389">
        <v>247</v>
      </c>
      <c r="AM389" t="b">
        <f>IFERROR(MATCH('2017'!A389, '2018'!A:A, 0) &gt;0, FALSE)</f>
        <v>0</v>
      </c>
    </row>
    <row r="390" spans="1:39">
      <c r="A390" s="57" t="s">
        <v>2278</v>
      </c>
      <c r="B390" s="57" t="s">
        <v>2279</v>
      </c>
      <c r="C390" s="57" t="s">
        <v>12184</v>
      </c>
      <c r="D390" s="57" t="s">
        <v>2280</v>
      </c>
      <c r="E390" s="57" t="s">
        <v>1122</v>
      </c>
      <c r="F390" s="57" t="s">
        <v>12185</v>
      </c>
      <c r="G390" s="57" t="s">
        <v>14723</v>
      </c>
      <c r="H390" s="57" t="s">
        <v>146</v>
      </c>
      <c r="I390">
        <v>0.1</v>
      </c>
      <c r="J390">
        <v>1.7</v>
      </c>
      <c r="K390" s="58">
        <v>34</v>
      </c>
      <c r="L390" s="58">
        <v>14</v>
      </c>
      <c r="M390" s="58">
        <v>21</v>
      </c>
      <c r="N390" s="58">
        <v>17</v>
      </c>
      <c r="O390" s="58">
        <v>22</v>
      </c>
      <c r="P390" s="58">
        <v>18</v>
      </c>
      <c r="Q390" s="58">
        <v>20</v>
      </c>
      <c r="R390" s="58">
        <v>18</v>
      </c>
      <c r="S390" s="58">
        <v>23</v>
      </c>
      <c r="T390" s="58" t="s">
        <v>290</v>
      </c>
      <c r="U390" s="58">
        <v>0</v>
      </c>
      <c r="V390" s="58">
        <v>0</v>
      </c>
      <c r="W390" s="58">
        <v>0</v>
      </c>
      <c r="X390" s="58">
        <v>0</v>
      </c>
      <c r="Y390" s="58">
        <v>10</v>
      </c>
      <c r="Z390" s="58">
        <v>0</v>
      </c>
      <c r="AA390" s="58">
        <v>101</v>
      </c>
      <c r="AB390" s="58">
        <v>105</v>
      </c>
      <c r="AC390" s="58">
        <v>0</v>
      </c>
      <c r="AD390" s="58" t="s">
        <v>290</v>
      </c>
      <c r="AE390" s="58" t="s">
        <v>290</v>
      </c>
      <c r="AF390" s="58">
        <v>179</v>
      </c>
      <c r="AG390" s="58">
        <v>0</v>
      </c>
      <c r="AH390" s="58">
        <v>10</v>
      </c>
      <c r="AI390" s="58">
        <v>12</v>
      </c>
      <c r="AJ390" s="58">
        <v>206</v>
      </c>
      <c r="AK390" s="58">
        <v>0</v>
      </c>
      <c r="AL390">
        <v>206</v>
      </c>
      <c r="AM390" t="b">
        <f>IFERROR(MATCH('2017'!A390, '2018'!A:A, 0) &gt;0, FALSE)</f>
        <v>1</v>
      </c>
    </row>
    <row r="391" spans="1:39">
      <c r="A391" s="57" t="s">
        <v>2281</v>
      </c>
      <c r="B391" s="57" t="s">
        <v>2282</v>
      </c>
      <c r="C391" s="57" t="s">
        <v>9232</v>
      </c>
      <c r="D391" s="57" t="s">
        <v>2285</v>
      </c>
      <c r="E391" s="57" t="s">
        <v>1122</v>
      </c>
      <c r="F391" s="57" t="s">
        <v>12188</v>
      </c>
      <c r="G391" s="57" t="s">
        <v>14724</v>
      </c>
      <c r="H391" s="57" t="s">
        <v>146</v>
      </c>
      <c r="I391">
        <v>0.1</v>
      </c>
      <c r="J391">
        <v>1.9</v>
      </c>
      <c r="K391" s="58">
        <v>106</v>
      </c>
      <c r="L391" s="58">
        <v>43</v>
      </c>
      <c r="M391" s="58">
        <v>27</v>
      </c>
      <c r="N391" s="58">
        <v>33</v>
      </c>
      <c r="O391" s="58">
        <v>25</v>
      </c>
      <c r="P391" s="58">
        <v>28</v>
      </c>
      <c r="Q391" s="58">
        <v>20</v>
      </c>
      <c r="R391" s="58">
        <v>25</v>
      </c>
      <c r="S391" s="58">
        <v>16</v>
      </c>
      <c r="T391" s="58">
        <v>18</v>
      </c>
      <c r="U391" s="58">
        <v>0</v>
      </c>
      <c r="V391" s="58">
        <v>0</v>
      </c>
      <c r="W391" s="58">
        <v>0</v>
      </c>
      <c r="X391" s="58">
        <v>0</v>
      </c>
      <c r="Y391" s="58">
        <v>0</v>
      </c>
      <c r="Z391" s="58">
        <v>0</v>
      </c>
      <c r="AA391" s="58">
        <v>186</v>
      </c>
      <c r="AB391" s="58">
        <v>155</v>
      </c>
      <c r="AC391" s="58">
        <v>0</v>
      </c>
      <c r="AD391" s="58">
        <v>21</v>
      </c>
      <c r="AE391" s="58">
        <v>25</v>
      </c>
      <c r="AF391" s="58">
        <v>63</v>
      </c>
      <c r="AG391" s="58">
        <v>0</v>
      </c>
      <c r="AH391" s="58">
        <v>176</v>
      </c>
      <c r="AI391" s="58">
        <v>56</v>
      </c>
      <c r="AJ391" s="58">
        <v>341</v>
      </c>
      <c r="AK391" s="58">
        <v>0</v>
      </c>
      <c r="AL391">
        <v>341</v>
      </c>
      <c r="AM391" t="b">
        <f>IFERROR(MATCH('2017'!A391, '2018'!A:A, 0) &gt;0, FALSE)</f>
        <v>1</v>
      </c>
    </row>
    <row r="392" spans="1:39">
      <c r="A392" s="57" t="s">
        <v>2286</v>
      </c>
      <c r="B392" s="57" t="s">
        <v>2287</v>
      </c>
      <c r="C392" s="57" t="s">
        <v>6109</v>
      </c>
      <c r="D392" s="57" t="s">
        <v>2289</v>
      </c>
      <c r="E392" s="57" t="s">
        <v>1122</v>
      </c>
      <c r="F392" s="57" t="s">
        <v>12189</v>
      </c>
      <c r="G392" s="57" t="s">
        <v>14725</v>
      </c>
      <c r="H392" s="57" t="s">
        <v>146</v>
      </c>
      <c r="I392">
        <v>0.2</v>
      </c>
      <c r="J392">
        <v>17.5</v>
      </c>
      <c r="K392" s="58">
        <v>18</v>
      </c>
      <c r="L392" s="58">
        <v>19</v>
      </c>
      <c r="M392" s="58">
        <v>18</v>
      </c>
      <c r="N392" s="58">
        <v>16</v>
      </c>
      <c r="O392" s="58">
        <v>25</v>
      </c>
      <c r="P392" s="58">
        <v>21</v>
      </c>
      <c r="Q392" s="58">
        <v>19</v>
      </c>
      <c r="R392" s="58">
        <v>13</v>
      </c>
      <c r="S392" s="58">
        <v>25</v>
      </c>
      <c r="T392" s="58">
        <v>20</v>
      </c>
      <c r="U392" s="58">
        <v>0</v>
      </c>
      <c r="V392" s="58">
        <v>0</v>
      </c>
      <c r="W392" s="58">
        <v>0</v>
      </c>
      <c r="X392" s="58">
        <v>0</v>
      </c>
      <c r="Y392" s="58">
        <v>0</v>
      </c>
      <c r="Z392" s="58">
        <v>0</v>
      </c>
      <c r="AA392" s="58">
        <v>98</v>
      </c>
      <c r="AB392" s="58">
        <v>96</v>
      </c>
      <c r="AC392" s="58">
        <v>0</v>
      </c>
      <c r="AD392" s="58">
        <v>80</v>
      </c>
      <c r="AE392" s="58" t="s">
        <v>290</v>
      </c>
      <c r="AF392" s="58">
        <v>24</v>
      </c>
      <c r="AG392" s="58" t="s">
        <v>290</v>
      </c>
      <c r="AH392" s="58">
        <v>40</v>
      </c>
      <c r="AI392" s="58">
        <v>45</v>
      </c>
      <c r="AJ392" s="58">
        <v>194</v>
      </c>
      <c r="AK392" s="58">
        <v>0</v>
      </c>
      <c r="AL392">
        <v>194</v>
      </c>
      <c r="AM392" t="b">
        <f>IFERROR(MATCH('2017'!A392, '2018'!A:A, 0) &gt;0, FALSE)</f>
        <v>1</v>
      </c>
    </row>
    <row r="393" spans="1:39">
      <c r="A393" s="57" t="s">
        <v>2294</v>
      </c>
      <c r="B393" s="57" t="s">
        <v>2295</v>
      </c>
      <c r="C393" s="57" t="s">
        <v>14726</v>
      </c>
      <c r="D393" s="57" t="s">
        <v>2297</v>
      </c>
      <c r="E393" s="57" t="s">
        <v>1122</v>
      </c>
      <c r="F393" s="57" t="s">
        <v>12106</v>
      </c>
      <c r="G393" s="57" t="s">
        <v>14727</v>
      </c>
      <c r="H393" s="57" t="s">
        <v>146</v>
      </c>
      <c r="I393">
        <v>0.2</v>
      </c>
      <c r="J393">
        <v>19.5</v>
      </c>
      <c r="K393" s="58">
        <v>0</v>
      </c>
      <c r="L393" s="58">
        <v>0</v>
      </c>
      <c r="M393" s="58">
        <v>0</v>
      </c>
      <c r="N393" s="58">
        <v>0</v>
      </c>
      <c r="O393" s="58">
        <v>12</v>
      </c>
      <c r="P393" s="58">
        <v>14</v>
      </c>
      <c r="Q393" s="58">
        <v>28</v>
      </c>
      <c r="R393" s="58">
        <v>37</v>
      </c>
      <c r="S393" s="58">
        <v>27</v>
      </c>
      <c r="T393" s="58">
        <v>35</v>
      </c>
      <c r="U393" s="58">
        <v>0</v>
      </c>
      <c r="V393" s="58">
        <v>0</v>
      </c>
      <c r="W393" s="58">
        <v>0</v>
      </c>
      <c r="X393" s="58">
        <v>0</v>
      </c>
      <c r="Y393" s="58">
        <v>0</v>
      </c>
      <c r="Z393" s="58">
        <v>0</v>
      </c>
      <c r="AA393" s="58">
        <v>0</v>
      </c>
      <c r="AB393" s="58">
        <v>153</v>
      </c>
      <c r="AC393" s="58">
        <v>0</v>
      </c>
      <c r="AD393" s="58">
        <v>0</v>
      </c>
      <c r="AE393" s="58">
        <v>138</v>
      </c>
      <c r="AF393" s="58">
        <v>13</v>
      </c>
      <c r="AG393" s="58">
        <v>0</v>
      </c>
      <c r="AH393" s="58">
        <v>0</v>
      </c>
      <c r="AI393" s="58" t="s">
        <v>290</v>
      </c>
      <c r="AJ393" s="58">
        <v>153</v>
      </c>
      <c r="AK393" s="58">
        <v>0</v>
      </c>
      <c r="AL393">
        <v>153</v>
      </c>
      <c r="AM393" t="b">
        <f>IFERROR(MATCH('2017'!A393, '2018'!A:A, 0) &gt;0, FALSE)</f>
        <v>1</v>
      </c>
    </row>
    <row r="394" spans="1:39">
      <c r="A394" s="57" t="s">
        <v>2298</v>
      </c>
      <c r="B394" s="57" t="s">
        <v>2299</v>
      </c>
      <c r="C394" s="57" t="s">
        <v>6117</v>
      </c>
      <c r="D394" s="57" t="s">
        <v>2301</v>
      </c>
      <c r="E394" s="57" t="s">
        <v>1122</v>
      </c>
      <c r="F394" s="57" t="s">
        <v>12191</v>
      </c>
      <c r="G394" s="57" t="s">
        <v>14728</v>
      </c>
      <c r="H394" s="57" t="s">
        <v>146</v>
      </c>
      <c r="I394">
        <v>0.6</v>
      </c>
      <c r="J394">
        <v>1.4</v>
      </c>
      <c r="K394" s="58">
        <v>85</v>
      </c>
      <c r="L394" s="58">
        <v>14</v>
      </c>
      <c r="M394" s="58">
        <v>10</v>
      </c>
      <c r="N394" s="58" t="s">
        <v>290</v>
      </c>
      <c r="O394" s="58">
        <v>10</v>
      </c>
      <c r="P394" s="58" t="s">
        <v>290</v>
      </c>
      <c r="Q394" s="58" t="s">
        <v>290</v>
      </c>
      <c r="R394" s="58" t="s">
        <v>290</v>
      </c>
      <c r="S394" s="58" t="s">
        <v>290</v>
      </c>
      <c r="T394" s="58" t="s">
        <v>290</v>
      </c>
      <c r="U394" s="58">
        <v>0</v>
      </c>
      <c r="V394" s="58">
        <v>0</v>
      </c>
      <c r="W394" s="58">
        <v>0</v>
      </c>
      <c r="X394" s="58">
        <v>0</v>
      </c>
      <c r="Y394" s="58">
        <v>0</v>
      </c>
      <c r="Z394" s="58">
        <v>0</v>
      </c>
      <c r="AA394" s="58">
        <v>79</v>
      </c>
      <c r="AB394" s="58">
        <v>68</v>
      </c>
      <c r="AC394" s="58">
        <v>0</v>
      </c>
      <c r="AD394" s="58">
        <v>116</v>
      </c>
      <c r="AE394" s="58">
        <v>10</v>
      </c>
      <c r="AF394" s="58" t="s">
        <v>290</v>
      </c>
      <c r="AG394" s="58">
        <v>0</v>
      </c>
      <c r="AH394" s="58">
        <v>13</v>
      </c>
      <c r="AI394" s="58">
        <v>0</v>
      </c>
      <c r="AJ394" s="58">
        <v>147</v>
      </c>
      <c r="AK394" s="58">
        <v>0</v>
      </c>
      <c r="AL394">
        <v>147</v>
      </c>
      <c r="AM394" t="b">
        <f>IFERROR(MATCH('2017'!A394, '2018'!A:A, 0) &gt;0, FALSE)</f>
        <v>1</v>
      </c>
    </row>
    <row r="395" spans="1:39">
      <c r="A395" s="57" t="s">
        <v>12195</v>
      </c>
      <c r="B395" s="57" t="s">
        <v>9256</v>
      </c>
      <c r="C395" s="57" t="s">
        <v>14729</v>
      </c>
      <c r="D395" s="57" t="s">
        <v>9259</v>
      </c>
      <c r="E395" s="57" t="s">
        <v>1122</v>
      </c>
      <c r="F395" s="57" t="s">
        <v>12196</v>
      </c>
      <c r="G395" s="57" t="s">
        <v>14730</v>
      </c>
      <c r="H395" s="57" t="s">
        <v>146</v>
      </c>
      <c r="I395">
        <v>0.2</v>
      </c>
      <c r="J395">
        <v>0.2</v>
      </c>
      <c r="K395" s="58">
        <v>0</v>
      </c>
      <c r="L395" s="58">
        <v>0</v>
      </c>
      <c r="M395" s="58">
        <v>0</v>
      </c>
      <c r="N395" s="58">
        <v>0</v>
      </c>
      <c r="O395" s="58">
        <v>0</v>
      </c>
      <c r="P395" s="58">
        <v>0</v>
      </c>
      <c r="Q395" s="58">
        <v>0</v>
      </c>
      <c r="R395" s="58">
        <v>0</v>
      </c>
      <c r="S395" s="58">
        <v>0</v>
      </c>
      <c r="T395" s="58">
        <v>0</v>
      </c>
      <c r="U395" s="58">
        <v>0</v>
      </c>
      <c r="V395" s="58">
        <v>0</v>
      </c>
      <c r="W395" s="58">
        <v>0</v>
      </c>
      <c r="X395" s="58">
        <v>0</v>
      </c>
      <c r="Y395" s="58" t="s">
        <v>290</v>
      </c>
      <c r="Z395" s="58" t="s">
        <v>290</v>
      </c>
      <c r="AA395" s="58" t="s">
        <v>290</v>
      </c>
      <c r="AB395" s="58" t="s">
        <v>290</v>
      </c>
      <c r="AC395" s="58">
        <v>0</v>
      </c>
      <c r="AD395" s="58">
        <v>0</v>
      </c>
      <c r="AE395" s="58" t="s">
        <v>290</v>
      </c>
      <c r="AF395" s="58">
        <v>0</v>
      </c>
      <c r="AG395" s="58">
        <v>0</v>
      </c>
      <c r="AH395" s="58" t="s">
        <v>290</v>
      </c>
      <c r="AI395" s="58" t="s">
        <v>290</v>
      </c>
      <c r="AJ395" s="58" t="s">
        <v>290</v>
      </c>
      <c r="AK395" s="58" t="s">
        <v>290</v>
      </c>
      <c r="AL395">
        <v>7</v>
      </c>
      <c r="AM395" t="b">
        <f>IFERROR(MATCH('2017'!A395, '2018'!A:A, 0) &gt;0, FALSE)</f>
        <v>1</v>
      </c>
    </row>
    <row r="396" spans="1:39">
      <c r="A396" s="57" t="s">
        <v>2302</v>
      </c>
      <c r="B396" s="57" t="s">
        <v>2303</v>
      </c>
      <c r="C396" s="57" t="s">
        <v>13600</v>
      </c>
      <c r="D396" s="57" t="s">
        <v>2315</v>
      </c>
      <c r="E396" s="57" t="s">
        <v>1122</v>
      </c>
      <c r="F396" s="57" t="s">
        <v>12198</v>
      </c>
      <c r="G396" s="57" t="s">
        <v>14731</v>
      </c>
      <c r="H396" s="57" t="s">
        <v>146</v>
      </c>
      <c r="I396">
        <v>0.5</v>
      </c>
      <c r="J396">
        <v>3.2</v>
      </c>
      <c r="K396" s="58">
        <v>86</v>
      </c>
      <c r="L396" s="58">
        <v>55</v>
      </c>
      <c r="M396" s="58">
        <v>48</v>
      </c>
      <c r="N396" s="58">
        <v>55</v>
      </c>
      <c r="O396" s="58">
        <v>55</v>
      </c>
      <c r="P396" s="58">
        <v>60</v>
      </c>
      <c r="Q396" s="58">
        <v>58</v>
      </c>
      <c r="R396" s="58">
        <v>57</v>
      </c>
      <c r="S396" s="58">
        <v>51</v>
      </c>
      <c r="T396" s="58">
        <v>47</v>
      </c>
      <c r="U396" s="58">
        <v>0</v>
      </c>
      <c r="V396" s="58">
        <v>0</v>
      </c>
      <c r="W396" s="58">
        <v>0</v>
      </c>
      <c r="X396" s="58">
        <v>0</v>
      </c>
      <c r="Y396" s="58">
        <v>0</v>
      </c>
      <c r="Z396" s="58">
        <v>0</v>
      </c>
      <c r="AA396" s="58">
        <v>276</v>
      </c>
      <c r="AB396" s="58">
        <v>296</v>
      </c>
      <c r="AC396" s="58" t="s">
        <v>290</v>
      </c>
      <c r="AD396" s="58">
        <v>34</v>
      </c>
      <c r="AE396" s="58">
        <v>41</v>
      </c>
      <c r="AF396" s="58">
        <v>47</v>
      </c>
      <c r="AG396" s="58">
        <v>10</v>
      </c>
      <c r="AH396" s="58">
        <v>368</v>
      </c>
      <c r="AI396" s="58">
        <v>70</v>
      </c>
      <c r="AJ396" s="58">
        <v>572</v>
      </c>
      <c r="AK396" s="58">
        <v>0</v>
      </c>
      <c r="AL396">
        <v>572</v>
      </c>
      <c r="AM396" t="b">
        <f>IFERROR(MATCH('2017'!A396, '2018'!A:A, 0) &gt;0, FALSE)</f>
        <v>1</v>
      </c>
    </row>
    <row r="397" spans="1:39">
      <c r="A397" s="57" t="s">
        <v>2307</v>
      </c>
      <c r="B397" s="57" t="s">
        <v>2308</v>
      </c>
      <c r="C397" s="57" t="s">
        <v>13601</v>
      </c>
      <c r="D397" s="57" t="s">
        <v>2311</v>
      </c>
      <c r="E397" s="57" t="s">
        <v>1122</v>
      </c>
      <c r="F397" s="57" t="s">
        <v>12200</v>
      </c>
      <c r="G397" s="57" t="s">
        <v>14732</v>
      </c>
      <c r="H397" s="57" t="s">
        <v>146</v>
      </c>
      <c r="I397">
        <v>0.2</v>
      </c>
      <c r="J397">
        <v>3</v>
      </c>
      <c r="K397" s="58">
        <v>85</v>
      </c>
      <c r="L397" s="58">
        <v>48</v>
      </c>
      <c r="M397" s="58">
        <v>42</v>
      </c>
      <c r="N397" s="58">
        <v>51</v>
      </c>
      <c r="O397" s="58">
        <v>46</v>
      </c>
      <c r="P397" s="58">
        <v>63</v>
      </c>
      <c r="Q397" s="58">
        <v>51</v>
      </c>
      <c r="R397" s="58">
        <v>61</v>
      </c>
      <c r="S397" s="58">
        <v>52</v>
      </c>
      <c r="T397" s="58">
        <v>42</v>
      </c>
      <c r="U397" s="58">
        <v>0</v>
      </c>
      <c r="V397" s="58">
        <v>0</v>
      </c>
      <c r="W397" s="58">
        <v>0</v>
      </c>
      <c r="X397" s="58">
        <v>0</v>
      </c>
      <c r="Y397" s="58">
        <v>0</v>
      </c>
      <c r="Z397" s="58">
        <v>0</v>
      </c>
      <c r="AA397" s="58">
        <v>267</v>
      </c>
      <c r="AB397" s="58">
        <v>274</v>
      </c>
      <c r="AC397" s="58">
        <v>0</v>
      </c>
      <c r="AD397" s="58" t="s">
        <v>290</v>
      </c>
      <c r="AE397" s="58">
        <v>0</v>
      </c>
      <c r="AF397" s="58">
        <v>31</v>
      </c>
      <c r="AG397" s="58">
        <v>0</v>
      </c>
      <c r="AH397" s="58">
        <v>438</v>
      </c>
      <c r="AI397" s="58">
        <v>68</v>
      </c>
      <c r="AJ397" s="58">
        <v>541</v>
      </c>
      <c r="AK397" s="58">
        <v>0</v>
      </c>
      <c r="AL397">
        <v>541</v>
      </c>
      <c r="AM397" t="b">
        <f>IFERROR(MATCH('2017'!A397, '2018'!A:A, 0) &gt;0, FALSE)</f>
        <v>1</v>
      </c>
    </row>
    <row r="398" spans="1:39">
      <c r="A398" s="57" t="s">
        <v>2312</v>
      </c>
      <c r="B398" s="57" t="s">
        <v>2313</v>
      </c>
      <c r="C398" s="57" t="s">
        <v>6132</v>
      </c>
      <c r="D398" s="57" t="s">
        <v>2315</v>
      </c>
      <c r="E398" s="57" t="s">
        <v>1122</v>
      </c>
      <c r="F398" s="57" t="s">
        <v>12198</v>
      </c>
      <c r="G398" s="57" t="s">
        <v>14733</v>
      </c>
      <c r="H398" s="57" t="s">
        <v>146</v>
      </c>
      <c r="I398">
        <v>0.2</v>
      </c>
      <c r="J398">
        <v>1.1000000000000001</v>
      </c>
      <c r="K398" s="58">
        <v>28</v>
      </c>
      <c r="L398" s="58">
        <v>21</v>
      </c>
      <c r="M398" s="58">
        <v>24</v>
      </c>
      <c r="N398" s="58">
        <v>27</v>
      </c>
      <c r="O398" s="58">
        <v>25</v>
      </c>
      <c r="P398" s="58">
        <v>22</v>
      </c>
      <c r="Q398" s="58">
        <v>26</v>
      </c>
      <c r="R398" s="58">
        <v>28</v>
      </c>
      <c r="S398" s="58">
        <v>23</v>
      </c>
      <c r="T398" s="58">
        <v>21</v>
      </c>
      <c r="U398" s="58">
        <v>0</v>
      </c>
      <c r="V398" s="58">
        <v>0</v>
      </c>
      <c r="W398" s="58">
        <v>0</v>
      </c>
      <c r="X398" s="58">
        <v>0</v>
      </c>
      <c r="Y398" s="58">
        <v>0</v>
      </c>
      <c r="Z398" s="58">
        <v>0</v>
      </c>
      <c r="AA398" s="58">
        <v>126</v>
      </c>
      <c r="AB398" s="58">
        <v>119</v>
      </c>
      <c r="AC398" s="58">
        <v>0</v>
      </c>
      <c r="AD398" s="58">
        <v>33</v>
      </c>
      <c r="AE398" s="58">
        <v>200</v>
      </c>
      <c r="AF398" s="58">
        <v>10</v>
      </c>
      <c r="AG398" s="58">
        <v>0</v>
      </c>
      <c r="AH398" s="58" t="s">
        <v>290</v>
      </c>
      <c r="AI398" s="58" t="s">
        <v>290</v>
      </c>
      <c r="AJ398" s="58">
        <v>245</v>
      </c>
      <c r="AK398" s="58">
        <v>0</v>
      </c>
      <c r="AL398">
        <v>245</v>
      </c>
      <c r="AM398" t="b">
        <f>IFERROR(MATCH('2017'!A398, '2018'!A:A, 0) &gt;0, FALSE)</f>
        <v>1</v>
      </c>
    </row>
    <row r="399" spans="1:39">
      <c r="A399" s="57" t="s">
        <v>2316</v>
      </c>
      <c r="B399" s="57" t="s">
        <v>2317</v>
      </c>
      <c r="C399" s="57" t="s">
        <v>13602</v>
      </c>
      <c r="D399" s="57" t="s">
        <v>2320</v>
      </c>
      <c r="E399" s="57" t="s">
        <v>1122</v>
      </c>
      <c r="F399" s="57" t="s">
        <v>12202</v>
      </c>
      <c r="G399" s="57" t="s">
        <v>14734</v>
      </c>
      <c r="H399" s="57" t="s">
        <v>146</v>
      </c>
      <c r="I399">
        <v>0.2</v>
      </c>
      <c r="J399">
        <v>1.2</v>
      </c>
      <c r="K399" s="58">
        <v>36</v>
      </c>
      <c r="L399" s="58">
        <v>15</v>
      </c>
      <c r="M399" s="58">
        <v>14</v>
      </c>
      <c r="N399" s="58">
        <v>13</v>
      </c>
      <c r="O399" s="58">
        <v>14</v>
      </c>
      <c r="P399" s="58">
        <v>17</v>
      </c>
      <c r="Q399" s="58">
        <v>15</v>
      </c>
      <c r="R399" s="58">
        <v>29</v>
      </c>
      <c r="S399" s="58">
        <v>14</v>
      </c>
      <c r="T399" s="58">
        <v>18</v>
      </c>
      <c r="U399" s="58">
        <v>0</v>
      </c>
      <c r="V399" s="58">
        <v>0</v>
      </c>
      <c r="W399" s="58">
        <v>0</v>
      </c>
      <c r="X399" s="58">
        <v>0</v>
      </c>
      <c r="Y399" s="58" t="s">
        <v>290</v>
      </c>
      <c r="Z399" s="58">
        <v>0</v>
      </c>
      <c r="AA399" s="58">
        <v>97</v>
      </c>
      <c r="AB399" s="58">
        <v>93</v>
      </c>
      <c r="AC399" s="58">
        <v>0</v>
      </c>
      <c r="AD399" s="58">
        <v>0</v>
      </c>
      <c r="AE399" s="58" t="s">
        <v>290</v>
      </c>
      <c r="AF399" s="58">
        <v>151</v>
      </c>
      <c r="AG399" s="58">
        <v>0</v>
      </c>
      <c r="AH399" s="58">
        <v>27</v>
      </c>
      <c r="AI399" s="58" t="s">
        <v>290</v>
      </c>
      <c r="AJ399" s="58">
        <v>190</v>
      </c>
      <c r="AK399" s="58">
        <v>0</v>
      </c>
      <c r="AL399">
        <v>190</v>
      </c>
      <c r="AM399" t="b">
        <f>IFERROR(MATCH('2017'!A399, '2018'!A:A, 0) &gt;0, FALSE)</f>
        <v>1</v>
      </c>
    </row>
    <row r="400" spans="1:39">
      <c r="A400" s="57" t="s">
        <v>2321</v>
      </c>
      <c r="B400" s="57" t="s">
        <v>2322</v>
      </c>
      <c r="C400" s="57" t="s">
        <v>9275</v>
      </c>
      <c r="D400" s="57" t="s">
        <v>2324</v>
      </c>
      <c r="E400" s="57" t="s">
        <v>1122</v>
      </c>
      <c r="F400" s="57" t="s">
        <v>12203</v>
      </c>
      <c r="G400" s="57" t="s">
        <v>14735</v>
      </c>
      <c r="H400" s="57" t="s">
        <v>146</v>
      </c>
      <c r="I400">
        <v>0.1</v>
      </c>
      <c r="J400">
        <v>1.1000000000000001</v>
      </c>
      <c r="K400" s="58">
        <v>27</v>
      </c>
      <c r="L400" s="58">
        <v>28</v>
      </c>
      <c r="M400" s="58">
        <v>22</v>
      </c>
      <c r="N400" s="58">
        <v>20</v>
      </c>
      <c r="O400" s="58">
        <v>23</v>
      </c>
      <c r="P400" s="58">
        <v>17</v>
      </c>
      <c r="Q400" s="58">
        <v>22</v>
      </c>
      <c r="R400" s="58">
        <v>27</v>
      </c>
      <c r="S400" s="58">
        <v>16</v>
      </c>
      <c r="T400" s="58">
        <v>22</v>
      </c>
      <c r="U400" s="58">
        <v>0</v>
      </c>
      <c r="V400" s="58">
        <v>0</v>
      </c>
      <c r="W400" s="58">
        <v>0</v>
      </c>
      <c r="X400" s="58">
        <v>0</v>
      </c>
      <c r="Y400" s="58">
        <v>0</v>
      </c>
      <c r="Z400" s="58">
        <v>0</v>
      </c>
      <c r="AA400" s="58">
        <v>120</v>
      </c>
      <c r="AB400" s="58">
        <v>104</v>
      </c>
      <c r="AC400" s="58">
        <v>0</v>
      </c>
      <c r="AD400" s="58">
        <v>0</v>
      </c>
      <c r="AE400" s="58" t="s">
        <v>290</v>
      </c>
      <c r="AF400" s="58">
        <v>192</v>
      </c>
      <c r="AG400" s="58">
        <v>0</v>
      </c>
      <c r="AH400" s="58" t="s">
        <v>290</v>
      </c>
      <c r="AI400" s="58">
        <v>25</v>
      </c>
      <c r="AJ400" s="58">
        <v>224</v>
      </c>
      <c r="AK400" s="58">
        <v>0</v>
      </c>
      <c r="AL400">
        <v>224</v>
      </c>
      <c r="AM400" t="b">
        <f>IFERROR(MATCH('2017'!A400, '2018'!A:A, 0) &gt;0, FALSE)</f>
        <v>1</v>
      </c>
    </row>
    <row r="401" spans="1:39">
      <c r="A401" s="57" t="s">
        <v>2325</v>
      </c>
      <c r="B401" s="57" t="s">
        <v>2326</v>
      </c>
      <c r="C401" s="57" t="s">
        <v>13603</v>
      </c>
      <c r="D401" s="57" t="s">
        <v>2329</v>
      </c>
      <c r="E401" s="57" t="s">
        <v>1122</v>
      </c>
      <c r="F401" s="57" t="s">
        <v>12204</v>
      </c>
      <c r="G401" s="57" t="s">
        <v>14736</v>
      </c>
      <c r="H401" s="57" t="s">
        <v>146</v>
      </c>
      <c r="I401">
        <v>0.5</v>
      </c>
      <c r="J401">
        <v>2.6</v>
      </c>
      <c r="K401" s="58">
        <v>52</v>
      </c>
      <c r="L401" s="58">
        <v>34</v>
      </c>
      <c r="M401" s="58">
        <v>36</v>
      </c>
      <c r="N401" s="58">
        <v>27</v>
      </c>
      <c r="O401" s="58">
        <v>40</v>
      </c>
      <c r="P401" s="58">
        <v>26</v>
      </c>
      <c r="Q401" s="58">
        <v>13</v>
      </c>
      <c r="R401" s="58">
        <v>21</v>
      </c>
      <c r="S401" s="58">
        <v>19</v>
      </c>
      <c r="T401" s="58">
        <v>21</v>
      </c>
      <c r="U401" s="58">
        <v>0</v>
      </c>
      <c r="V401" s="58">
        <v>0</v>
      </c>
      <c r="W401" s="58">
        <v>0</v>
      </c>
      <c r="X401" s="58">
        <v>0</v>
      </c>
      <c r="Y401" s="58">
        <v>0</v>
      </c>
      <c r="Z401" s="58">
        <v>0</v>
      </c>
      <c r="AA401" s="58">
        <v>156</v>
      </c>
      <c r="AB401" s="58">
        <v>133</v>
      </c>
      <c r="AC401" s="58">
        <v>0</v>
      </c>
      <c r="AD401" s="58">
        <v>0</v>
      </c>
      <c r="AE401" s="58">
        <v>270</v>
      </c>
      <c r="AF401" s="58" t="s">
        <v>290</v>
      </c>
      <c r="AG401" s="58">
        <v>0</v>
      </c>
      <c r="AH401" s="58" t="s">
        <v>290</v>
      </c>
      <c r="AI401" s="58">
        <v>14</v>
      </c>
      <c r="AJ401" s="58">
        <v>289</v>
      </c>
      <c r="AK401" s="58">
        <v>0</v>
      </c>
      <c r="AL401">
        <v>289</v>
      </c>
      <c r="AM401" t="b">
        <f>IFERROR(MATCH('2017'!A401, '2018'!A:A, 0) &gt;0, FALSE)</f>
        <v>1</v>
      </c>
    </row>
    <row r="402" spans="1:39">
      <c r="A402" s="57" t="s">
        <v>2330</v>
      </c>
      <c r="B402" s="57" t="s">
        <v>2331</v>
      </c>
      <c r="C402" s="57" t="s">
        <v>9287</v>
      </c>
      <c r="D402" s="57" t="s">
        <v>2333</v>
      </c>
      <c r="E402" s="57" t="s">
        <v>1122</v>
      </c>
      <c r="F402" s="57" t="s">
        <v>12208</v>
      </c>
      <c r="G402" s="57" t="s">
        <v>14737</v>
      </c>
      <c r="H402" s="57" t="s">
        <v>146</v>
      </c>
      <c r="I402">
        <v>0.4</v>
      </c>
      <c r="J402">
        <v>31.5</v>
      </c>
      <c r="K402" s="58">
        <v>97</v>
      </c>
      <c r="L402" s="58">
        <v>42</v>
      </c>
      <c r="M402" s="58">
        <v>41</v>
      </c>
      <c r="N402" s="58">
        <v>46</v>
      </c>
      <c r="O402" s="58">
        <v>38</v>
      </c>
      <c r="P402" s="58">
        <v>33</v>
      </c>
      <c r="Q402" s="58">
        <v>36</v>
      </c>
      <c r="R402" s="58">
        <v>38</v>
      </c>
      <c r="S402" s="58">
        <v>25</v>
      </c>
      <c r="T402" s="58">
        <v>30</v>
      </c>
      <c r="U402" s="58">
        <v>0</v>
      </c>
      <c r="V402" s="58">
        <v>0</v>
      </c>
      <c r="W402" s="58">
        <v>0</v>
      </c>
      <c r="X402" s="58">
        <v>0</v>
      </c>
      <c r="Y402" s="58">
        <v>41</v>
      </c>
      <c r="Z402" s="58">
        <v>0</v>
      </c>
      <c r="AA402" s="58">
        <v>267</v>
      </c>
      <c r="AB402" s="58">
        <v>200</v>
      </c>
      <c r="AC402" s="58" t="s">
        <v>290</v>
      </c>
      <c r="AD402" s="58">
        <v>20</v>
      </c>
      <c r="AE402" s="58" t="s">
        <v>290</v>
      </c>
      <c r="AF402" s="58">
        <v>33</v>
      </c>
      <c r="AG402" s="58">
        <v>0</v>
      </c>
      <c r="AH402" s="58">
        <v>397</v>
      </c>
      <c r="AI402" s="58">
        <v>14</v>
      </c>
      <c r="AJ402" s="58">
        <v>467</v>
      </c>
      <c r="AK402" s="58">
        <v>0</v>
      </c>
      <c r="AL402">
        <v>467</v>
      </c>
      <c r="AM402" t="b">
        <f>IFERROR(MATCH('2017'!A402, '2018'!A:A, 0) &gt;0, FALSE)</f>
        <v>1</v>
      </c>
    </row>
    <row r="403" spans="1:39">
      <c r="A403" s="57" t="s">
        <v>2334</v>
      </c>
      <c r="B403" s="57" t="s">
        <v>2335</v>
      </c>
      <c r="C403" s="57" t="s">
        <v>13604</v>
      </c>
      <c r="D403" s="57" t="s">
        <v>2338</v>
      </c>
      <c r="E403" s="57" t="s">
        <v>1122</v>
      </c>
      <c r="F403" s="57" t="s">
        <v>12209</v>
      </c>
      <c r="G403" s="57" t="s">
        <v>14738</v>
      </c>
      <c r="H403" s="57" t="s">
        <v>146</v>
      </c>
      <c r="I403">
        <v>0.2</v>
      </c>
      <c r="J403">
        <v>4.7</v>
      </c>
      <c r="K403" s="58">
        <v>106</v>
      </c>
      <c r="L403" s="58">
        <v>49</v>
      </c>
      <c r="M403" s="58">
        <v>53</v>
      </c>
      <c r="N403" s="58">
        <v>48</v>
      </c>
      <c r="O403" s="58">
        <v>46</v>
      </c>
      <c r="P403" s="58">
        <v>42</v>
      </c>
      <c r="Q403" s="58">
        <v>27</v>
      </c>
      <c r="R403" s="58">
        <v>45</v>
      </c>
      <c r="S403" s="58">
        <v>49</v>
      </c>
      <c r="T403" s="58">
        <v>38</v>
      </c>
      <c r="U403" s="58">
        <v>0</v>
      </c>
      <c r="V403" s="58">
        <v>0</v>
      </c>
      <c r="W403" s="58">
        <v>0</v>
      </c>
      <c r="X403" s="58">
        <v>0</v>
      </c>
      <c r="Y403" s="58">
        <v>0</v>
      </c>
      <c r="Z403" s="58">
        <v>0</v>
      </c>
      <c r="AA403" s="58">
        <v>246</v>
      </c>
      <c r="AB403" s="58">
        <v>257</v>
      </c>
      <c r="AC403" s="58" t="s">
        <v>290</v>
      </c>
      <c r="AD403" s="58" t="s">
        <v>290</v>
      </c>
      <c r="AE403" s="58" t="s">
        <v>290</v>
      </c>
      <c r="AF403" s="58">
        <v>11</v>
      </c>
      <c r="AG403" s="58" t="s">
        <v>290</v>
      </c>
      <c r="AH403" s="58">
        <v>457</v>
      </c>
      <c r="AI403" s="58">
        <v>23</v>
      </c>
      <c r="AJ403" s="58">
        <v>503</v>
      </c>
      <c r="AK403" s="58">
        <v>0</v>
      </c>
      <c r="AL403">
        <v>503</v>
      </c>
      <c r="AM403" t="b">
        <f>IFERROR(MATCH('2017'!A403, '2018'!A:A, 0) &gt;0, FALSE)</f>
        <v>1</v>
      </c>
    </row>
    <row r="404" spans="1:39">
      <c r="A404" s="57" t="s">
        <v>2339</v>
      </c>
      <c r="B404" s="57" t="s">
        <v>2340</v>
      </c>
      <c r="C404" s="57" t="s">
        <v>14739</v>
      </c>
      <c r="D404" s="57" t="s">
        <v>2342</v>
      </c>
      <c r="E404" s="57" t="s">
        <v>1122</v>
      </c>
      <c r="F404" s="57" t="s">
        <v>13606</v>
      </c>
      <c r="G404" s="57" t="s">
        <v>14740</v>
      </c>
      <c r="H404" s="57" t="s">
        <v>146</v>
      </c>
      <c r="I404">
        <v>1.5</v>
      </c>
      <c r="J404">
        <v>11.8</v>
      </c>
      <c r="K404" s="58">
        <v>20</v>
      </c>
      <c r="L404" s="58">
        <v>12</v>
      </c>
      <c r="M404" s="58">
        <v>15</v>
      </c>
      <c r="N404" s="58">
        <v>10</v>
      </c>
      <c r="O404" s="58">
        <v>13</v>
      </c>
      <c r="P404" s="58">
        <v>14</v>
      </c>
      <c r="Q404" s="58">
        <v>12</v>
      </c>
      <c r="R404" s="58">
        <v>14</v>
      </c>
      <c r="S404" s="58">
        <v>10</v>
      </c>
      <c r="T404" s="58" t="s">
        <v>290</v>
      </c>
      <c r="U404" s="58">
        <v>0</v>
      </c>
      <c r="V404" s="58">
        <v>0</v>
      </c>
      <c r="W404" s="58">
        <v>0</v>
      </c>
      <c r="X404" s="58">
        <v>0</v>
      </c>
      <c r="Y404" s="58">
        <v>0</v>
      </c>
      <c r="Z404" s="58">
        <v>0</v>
      </c>
      <c r="AA404" s="58">
        <v>56</v>
      </c>
      <c r="AB404" s="58">
        <v>72</v>
      </c>
      <c r="AC404" s="58">
        <v>0</v>
      </c>
      <c r="AD404" s="58">
        <v>0</v>
      </c>
      <c r="AE404" s="58">
        <v>125</v>
      </c>
      <c r="AF404" s="58">
        <v>0</v>
      </c>
      <c r="AG404" s="58">
        <v>0</v>
      </c>
      <c r="AH404" s="58">
        <v>0</v>
      </c>
      <c r="AI404" s="58" t="s">
        <v>290</v>
      </c>
      <c r="AJ404" s="58">
        <v>128</v>
      </c>
      <c r="AK404" s="58">
        <v>0</v>
      </c>
      <c r="AL404">
        <v>128</v>
      </c>
      <c r="AM404" t="b">
        <f>IFERROR(MATCH('2017'!A404, '2018'!A:A, 0) &gt;0, FALSE)</f>
        <v>1</v>
      </c>
    </row>
    <row r="405" spans="1:39">
      <c r="A405" s="57" t="s">
        <v>2343</v>
      </c>
      <c r="B405" s="57" t="s">
        <v>2344</v>
      </c>
      <c r="C405" s="57" t="s">
        <v>14741</v>
      </c>
      <c r="D405" s="57" t="s">
        <v>2347</v>
      </c>
      <c r="E405" s="57" t="s">
        <v>1122</v>
      </c>
      <c r="F405" s="57" t="s">
        <v>12210</v>
      </c>
      <c r="G405" s="57" t="s">
        <v>14742</v>
      </c>
      <c r="H405" s="57" t="s">
        <v>146</v>
      </c>
      <c r="I405">
        <v>0.2</v>
      </c>
      <c r="J405">
        <v>28.5</v>
      </c>
      <c r="K405" s="58">
        <v>67</v>
      </c>
      <c r="L405" s="58">
        <v>43</v>
      </c>
      <c r="M405" s="58">
        <v>34</v>
      </c>
      <c r="N405" s="58">
        <v>34</v>
      </c>
      <c r="O405" s="58">
        <v>39</v>
      </c>
      <c r="P405" s="58">
        <v>41</v>
      </c>
      <c r="Q405" s="58">
        <v>38</v>
      </c>
      <c r="R405" s="58">
        <v>36</v>
      </c>
      <c r="S405" s="58">
        <v>32</v>
      </c>
      <c r="T405" s="58">
        <v>29</v>
      </c>
      <c r="U405" s="58">
        <v>0</v>
      </c>
      <c r="V405" s="58">
        <v>0</v>
      </c>
      <c r="W405" s="58">
        <v>0</v>
      </c>
      <c r="X405" s="58">
        <v>0</v>
      </c>
      <c r="Y405" s="58">
        <v>0</v>
      </c>
      <c r="Z405" s="58">
        <v>0</v>
      </c>
      <c r="AA405" s="58">
        <v>187</v>
      </c>
      <c r="AB405" s="58">
        <v>206</v>
      </c>
      <c r="AC405" s="58">
        <v>0</v>
      </c>
      <c r="AD405" s="58" t="s">
        <v>290</v>
      </c>
      <c r="AE405" s="58" t="s">
        <v>290</v>
      </c>
      <c r="AF405" s="58" t="s">
        <v>290</v>
      </c>
      <c r="AG405" s="58">
        <v>0</v>
      </c>
      <c r="AH405" s="58">
        <v>371</v>
      </c>
      <c r="AI405" s="58">
        <v>16</v>
      </c>
      <c r="AJ405" s="58">
        <v>393</v>
      </c>
      <c r="AK405" s="58">
        <v>0</v>
      </c>
      <c r="AL405">
        <v>393</v>
      </c>
      <c r="AM405" t="b">
        <f>IFERROR(MATCH('2017'!A405, '2018'!A:A, 0) &gt;0, FALSE)</f>
        <v>1</v>
      </c>
    </row>
    <row r="406" spans="1:39">
      <c r="A406" s="57" t="s">
        <v>2348</v>
      </c>
      <c r="B406" s="57" t="s">
        <v>2349</v>
      </c>
      <c r="C406" s="57" t="s">
        <v>9299</v>
      </c>
      <c r="D406" s="57" t="s">
        <v>2352</v>
      </c>
      <c r="E406" s="57" t="s">
        <v>1122</v>
      </c>
      <c r="F406" s="57" t="s">
        <v>12211</v>
      </c>
      <c r="G406" s="57" t="s">
        <v>14743</v>
      </c>
      <c r="H406" s="57" t="s">
        <v>146</v>
      </c>
      <c r="I406">
        <v>0.2</v>
      </c>
      <c r="J406">
        <v>39.5</v>
      </c>
      <c r="K406" s="58">
        <v>95</v>
      </c>
      <c r="L406" s="58">
        <v>55</v>
      </c>
      <c r="M406" s="58">
        <v>51</v>
      </c>
      <c r="N406" s="58">
        <v>50</v>
      </c>
      <c r="O406" s="58">
        <v>58</v>
      </c>
      <c r="P406" s="58">
        <v>58</v>
      </c>
      <c r="Q406" s="58">
        <v>64</v>
      </c>
      <c r="R406" s="58">
        <v>63</v>
      </c>
      <c r="S406" s="58">
        <v>66</v>
      </c>
      <c r="T406" s="58">
        <v>63</v>
      </c>
      <c r="U406" s="58">
        <v>0</v>
      </c>
      <c r="V406" s="58">
        <v>0</v>
      </c>
      <c r="W406" s="58">
        <v>0</v>
      </c>
      <c r="X406" s="58">
        <v>0</v>
      </c>
      <c r="Y406" s="58">
        <v>85</v>
      </c>
      <c r="Z406" s="58">
        <v>0</v>
      </c>
      <c r="AA406" s="58">
        <v>357</v>
      </c>
      <c r="AB406" s="58">
        <v>351</v>
      </c>
      <c r="AC406" s="58">
        <v>0</v>
      </c>
      <c r="AD406" s="58" t="s">
        <v>290</v>
      </c>
      <c r="AE406" s="58">
        <v>33</v>
      </c>
      <c r="AF406" s="58">
        <v>33</v>
      </c>
      <c r="AG406" s="58">
        <v>0</v>
      </c>
      <c r="AH406" s="58">
        <v>638</v>
      </c>
      <c r="AI406" s="58" t="s">
        <v>290</v>
      </c>
      <c r="AJ406" s="58">
        <v>708</v>
      </c>
      <c r="AK406" s="58">
        <v>0</v>
      </c>
      <c r="AL406">
        <v>708</v>
      </c>
      <c r="AM406" t="b">
        <f>IFERROR(MATCH('2017'!A406, '2018'!A:A, 0) &gt;0, FALSE)</f>
        <v>1</v>
      </c>
    </row>
    <row r="407" spans="1:39">
      <c r="A407" s="57" t="s">
        <v>2353</v>
      </c>
      <c r="B407" s="57" t="s">
        <v>2354</v>
      </c>
      <c r="C407" s="57" t="s">
        <v>6159</v>
      </c>
      <c r="D407" s="57" t="s">
        <v>2356</v>
      </c>
      <c r="E407" s="57" t="s">
        <v>1122</v>
      </c>
      <c r="F407" s="57" t="s">
        <v>12212</v>
      </c>
      <c r="G407" s="57" t="s">
        <v>14744</v>
      </c>
      <c r="H407" s="57" t="s">
        <v>146</v>
      </c>
      <c r="I407">
        <v>0.4</v>
      </c>
      <c r="J407">
        <v>22.5</v>
      </c>
      <c r="K407" s="58">
        <v>65</v>
      </c>
      <c r="L407" s="58">
        <v>20</v>
      </c>
      <c r="M407" s="58">
        <v>25</v>
      </c>
      <c r="N407" s="58">
        <v>22</v>
      </c>
      <c r="O407" s="58">
        <v>20</v>
      </c>
      <c r="P407" s="58">
        <v>12</v>
      </c>
      <c r="Q407" s="58">
        <v>15</v>
      </c>
      <c r="R407" s="58">
        <v>13</v>
      </c>
      <c r="S407" s="58" t="s">
        <v>290</v>
      </c>
      <c r="T407" s="58">
        <v>11</v>
      </c>
      <c r="U407" s="58">
        <v>0</v>
      </c>
      <c r="V407" s="58">
        <v>0</v>
      </c>
      <c r="W407" s="58">
        <v>0</v>
      </c>
      <c r="X407" s="58">
        <v>0</v>
      </c>
      <c r="Y407" s="58">
        <v>0</v>
      </c>
      <c r="Z407" s="58">
        <v>0</v>
      </c>
      <c r="AA407" s="58">
        <v>92</v>
      </c>
      <c r="AB407" s="58">
        <v>118</v>
      </c>
      <c r="AC407" s="58">
        <v>0</v>
      </c>
      <c r="AD407" s="58" t="s">
        <v>290</v>
      </c>
      <c r="AE407" s="58" t="s">
        <v>290</v>
      </c>
      <c r="AF407" s="58">
        <v>65</v>
      </c>
      <c r="AG407" s="58">
        <v>0</v>
      </c>
      <c r="AH407" s="58">
        <v>108</v>
      </c>
      <c r="AI407" s="58">
        <v>27</v>
      </c>
      <c r="AJ407" s="58">
        <v>210</v>
      </c>
      <c r="AK407" s="58">
        <v>0</v>
      </c>
      <c r="AL407">
        <v>210</v>
      </c>
      <c r="AM407" t="b">
        <f>IFERROR(MATCH('2017'!A407, '2018'!A:A, 0) &gt;0, FALSE)</f>
        <v>1</v>
      </c>
    </row>
    <row r="408" spans="1:39">
      <c r="A408" s="57" t="s">
        <v>2357</v>
      </c>
      <c r="B408" s="57" t="s">
        <v>2358</v>
      </c>
      <c r="C408" s="57" t="s">
        <v>14745</v>
      </c>
      <c r="D408" s="57" t="s">
        <v>2361</v>
      </c>
      <c r="E408" s="57" t="s">
        <v>1122</v>
      </c>
      <c r="F408" s="57" t="s">
        <v>12214</v>
      </c>
      <c r="G408" s="57" t="s">
        <v>14746</v>
      </c>
      <c r="H408" s="57" t="s">
        <v>146</v>
      </c>
      <c r="I408">
        <v>0.1</v>
      </c>
      <c r="J408">
        <v>9.5</v>
      </c>
      <c r="K408" s="58">
        <v>19</v>
      </c>
      <c r="L408" s="58">
        <v>16</v>
      </c>
      <c r="M408" s="58">
        <v>13</v>
      </c>
      <c r="N408" s="58" t="s">
        <v>290</v>
      </c>
      <c r="O408" s="58">
        <v>20</v>
      </c>
      <c r="P408" s="58">
        <v>22</v>
      </c>
      <c r="Q408" s="58">
        <v>12</v>
      </c>
      <c r="R408" s="58">
        <v>17</v>
      </c>
      <c r="S408" s="58" t="s">
        <v>290</v>
      </c>
      <c r="T408" s="58" t="s">
        <v>290</v>
      </c>
      <c r="U408" s="58">
        <v>0</v>
      </c>
      <c r="V408" s="58">
        <v>0</v>
      </c>
      <c r="W408" s="58">
        <v>0</v>
      </c>
      <c r="X408" s="58">
        <v>0</v>
      </c>
      <c r="Y408" s="58">
        <v>0</v>
      </c>
      <c r="Z408" s="58">
        <v>0</v>
      </c>
      <c r="AA408" s="58">
        <v>74</v>
      </c>
      <c r="AB408" s="58">
        <v>69</v>
      </c>
      <c r="AC408" s="58">
        <v>0</v>
      </c>
      <c r="AD408" s="58">
        <v>0</v>
      </c>
      <c r="AE408" s="58">
        <v>143</v>
      </c>
      <c r="AF408" s="58">
        <v>0</v>
      </c>
      <c r="AG408" s="58">
        <v>0</v>
      </c>
      <c r="AH408" s="58">
        <v>0</v>
      </c>
      <c r="AI408" s="58">
        <v>0</v>
      </c>
      <c r="AJ408" s="58">
        <v>143</v>
      </c>
      <c r="AK408" s="58">
        <v>0</v>
      </c>
      <c r="AL408">
        <v>143</v>
      </c>
      <c r="AM408" t="b">
        <f>IFERROR(MATCH('2017'!A408, '2018'!A:A, 0) &gt;0, FALSE)</f>
        <v>1</v>
      </c>
    </row>
    <row r="409" spans="1:39">
      <c r="A409" s="57" t="s">
        <v>2363</v>
      </c>
      <c r="B409" s="57" t="s">
        <v>9306</v>
      </c>
      <c r="C409" s="57" t="s">
        <v>14747</v>
      </c>
      <c r="D409" s="57" t="s">
        <v>2365</v>
      </c>
      <c r="E409" s="57" t="s">
        <v>1122</v>
      </c>
      <c r="F409" s="57" t="s">
        <v>12216</v>
      </c>
      <c r="G409" s="57" t="s">
        <v>14748</v>
      </c>
      <c r="H409" s="57" t="s">
        <v>146</v>
      </c>
      <c r="I409">
        <v>0.4</v>
      </c>
      <c r="J409">
        <v>1.1000000000000001</v>
      </c>
      <c r="K409" s="58">
        <v>26</v>
      </c>
      <c r="L409" s="58">
        <v>17</v>
      </c>
      <c r="M409" s="58">
        <v>16</v>
      </c>
      <c r="N409" s="58">
        <v>19</v>
      </c>
      <c r="O409" s="58">
        <v>15</v>
      </c>
      <c r="P409" s="58">
        <v>13</v>
      </c>
      <c r="Q409" s="58">
        <v>22</v>
      </c>
      <c r="R409" s="58">
        <v>14</v>
      </c>
      <c r="S409" s="58">
        <v>13</v>
      </c>
      <c r="T409" s="58">
        <v>18</v>
      </c>
      <c r="U409" s="58">
        <v>0</v>
      </c>
      <c r="V409" s="58">
        <v>0</v>
      </c>
      <c r="W409" s="58">
        <v>0</v>
      </c>
      <c r="X409" s="58">
        <v>0</v>
      </c>
      <c r="Y409" s="58">
        <v>0</v>
      </c>
      <c r="Z409" s="58">
        <v>0</v>
      </c>
      <c r="AA409" s="58">
        <v>97</v>
      </c>
      <c r="AB409" s="58">
        <v>76</v>
      </c>
      <c r="AC409" s="58" t="s">
        <v>290</v>
      </c>
      <c r="AD409" s="58" t="s">
        <v>290</v>
      </c>
      <c r="AE409" s="58" t="s">
        <v>290</v>
      </c>
      <c r="AF409" s="58">
        <v>55</v>
      </c>
      <c r="AG409" s="58">
        <v>0</v>
      </c>
      <c r="AH409" s="58">
        <v>104</v>
      </c>
      <c r="AI409" s="58" t="s">
        <v>290</v>
      </c>
      <c r="AJ409" s="58">
        <v>173</v>
      </c>
      <c r="AK409" s="58">
        <v>0</v>
      </c>
      <c r="AL409">
        <v>173</v>
      </c>
      <c r="AM409" t="b">
        <f>IFERROR(MATCH('2017'!A409, '2018'!A:A, 0) &gt;0, FALSE)</f>
        <v>1</v>
      </c>
    </row>
    <row r="410" spans="1:39">
      <c r="A410" s="57" t="s">
        <v>2366</v>
      </c>
      <c r="B410" s="57" t="s">
        <v>2367</v>
      </c>
      <c r="C410" s="57" t="s">
        <v>12217</v>
      </c>
      <c r="D410" s="57" t="s">
        <v>2368</v>
      </c>
      <c r="E410" s="57" t="s">
        <v>1122</v>
      </c>
      <c r="F410" s="57" t="s">
        <v>12218</v>
      </c>
      <c r="G410" s="57" t="s">
        <v>14749</v>
      </c>
      <c r="H410" s="57" t="s">
        <v>146</v>
      </c>
      <c r="I410">
        <v>3.5</v>
      </c>
      <c r="J410">
        <v>1.2</v>
      </c>
      <c r="K410" s="58">
        <v>28</v>
      </c>
      <c r="L410" s="58">
        <v>22</v>
      </c>
      <c r="M410" s="58">
        <v>17</v>
      </c>
      <c r="N410" s="58">
        <v>14</v>
      </c>
      <c r="O410" s="58">
        <v>22</v>
      </c>
      <c r="P410" s="58">
        <v>27</v>
      </c>
      <c r="Q410" s="58">
        <v>24</v>
      </c>
      <c r="R410" s="58">
        <v>26</v>
      </c>
      <c r="S410" s="58">
        <v>17</v>
      </c>
      <c r="T410" s="58">
        <v>25</v>
      </c>
      <c r="U410" s="58">
        <v>0</v>
      </c>
      <c r="V410" s="58">
        <v>0</v>
      </c>
      <c r="W410" s="58">
        <v>0</v>
      </c>
      <c r="X410" s="58">
        <v>0</v>
      </c>
      <c r="Y410" s="58">
        <v>0</v>
      </c>
      <c r="Z410" s="58">
        <v>0</v>
      </c>
      <c r="AA410" s="58">
        <v>104</v>
      </c>
      <c r="AB410" s="58">
        <v>118</v>
      </c>
      <c r="AC410" s="58">
        <v>0</v>
      </c>
      <c r="AD410" s="58">
        <v>0</v>
      </c>
      <c r="AE410" s="58">
        <v>222</v>
      </c>
      <c r="AF410" s="58">
        <v>0</v>
      </c>
      <c r="AG410" s="58">
        <v>0</v>
      </c>
      <c r="AH410" s="58">
        <v>0</v>
      </c>
      <c r="AI410" s="58">
        <v>0</v>
      </c>
      <c r="AJ410" s="58">
        <v>222</v>
      </c>
      <c r="AK410" s="58">
        <v>0</v>
      </c>
      <c r="AL410">
        <v>222</v>
      </c>
      <c r="AM410" t="b">
        <f>IFERROR(MATCH('2017'!A410, '2018'!A:A, 0) &gt;0, FALSE)</f>
        <v>1</v>
      </c>
    </row>
    <row r="411" spans="1:39">
      <c r="A411" s="57" t="s">
        <v>2369</v>
      </c>
      <c r="B411" s="57" t="s">
        <v>2370</v>
      </c>
      <c r="C411" s="57" t="s">
        <v>9321</v>
      </c>
      <c r="D411" s="57" t="s">
        <v>2373</v>
      </c>
      <c r="E411" s="57" t="s">
        <v>1122</v>
      </c>
      <c r="F411" s="57" t="s">
        <v>12223</v>
      </c>
      <c r="G411" s="57" t="s">
        <v>14750</v>
      </c>
      <c r="H411" s="57" t="s">
        <v>146</v>
      </c>
      <c r="I411">
        <v>4.5</v>
      </c>
      <c r="J411">
        <v>14.5</v>
      </c>
      <c r="K411" s="58">
        <v>46</v>
      </c>
      <c r="L411" s="58">
        <v>27</v>
      </c>
      <c r="M411" s="58">
        <v>19</v>
      </c>
      <c r="N411" s="58">
        <v>12</v>
      </c>
      <c r="O411" s="58">
        <v>27</v>
      </c>
      <c r="P411" s="58">
        <v>20</v>
      </c>
      <c r="Q411" s="58">
        <v>22</v>
      </c>
      <c r="R411" s="58">
        <v>20</v>
      </c>
      <c r="S411" s="58">
        <v>27</v>
      </c>
      <c r="T411" s="58">
        <v>20</v>
      </c>
      <c r="U411" s="58">
        <v>0</v>
      </c>
      <c r="V411" s="58">
        <v>0</v>
      </c>
      <c r="W411" s="58">
        <v>0</v>
      </c>
      <c r="X411" s="58">
        <v>0</v>
      </c>
      <c r="Y411" s="58">
        <v>0</v>
      </c>
      <c r="Z411" s="58">
        <v>0</v>
      </c>
      <c r="AA411" s="58">
        <v>131</v>
      </c>
      <c r="AB411" s="58">
        <v>109</v>
      </c>
      <c r="AC411" s="58">
        <v>0</v>
      </c>
      <c r="AD411" s="58">
        <v>0</v>
      </c>
      <c r="AE411" s="58">
        <v>237</v>
      </c>
      <c r="AF411" s="58" t="s">
        <v>290</v>
      </c>
      <c r="AG411" s="58">
        <v>0</v>
      </c>
      <c r="AH411" s="58">
        <v>0</v>
      </c>
      <c r="AI411" s="58" t="s">
        <v>290</v>
      </c>
      <c r="AJ411" s="58">
        <v>240</v>
      </c>
      <c r="AK411" s="58">
        <v>0</v>
      </c>
      <c r="AL411">
        <v>240</v>
      </c>
      <c r="AM411" t="b">
        <f>IFERROR(MATCH('2017'!A411, '2018'!A:A, 0) &gt;0, FALSE)</f>
        <v>1</v>
      </c>
    </row>
    <row r="412" spans="1:39">
      <c r="A412" s="57" t="s">
        <v>12225</v>
      </c>
      <c r="B412" s="57" t="s">
        <v>9323</v>
      </c>
      <c r="C412" s="57" t="s">
        <v>14751</v>
      </c>
      <c r="D412" s="57" t="s">
        <v>1721</v>
      </c>
      <c r="E412" s="57" t="s">
        <v>1122</v>
      </c>
      <c r="F412" s="57" t="s">
        <v>12226</v>
      </c>
      <c r="G412" s="57" t="s">
        <v>14752</v>
      </c>
      <c r="H412" s="57" t="s">
        <v>146</v>
      </c>
      <c r="I412">
        <v>0.1</v>
      </c>
      <c r="J412">
        <v>1.3</v>
      </c>
      <c r="K412" s="58">
        <v>17</v>
      </c>
      <c r="L412" s="58">
        <v>10</v>
      </c>
      <c r="M412" s="58" t="s">
        <v>290</v>
      </c>
      <c r="N412" s="58" t="s">
        <v>290</v>
      </c>
      <c r="O412" s="58">
        <v>12</v>
      </c>
      <c r="P412" s="58" t="s">
        <v>290</v>
      </c>
      <c r="Q412" s="58">
        <v>11</v>
      </c>
      <c r="R412" s="58" t="s">
        <v>290</v>
      </c>
      <c r="S412" s="58" t="s">
        <v>290</v>
      </c>
      <c r="T412" s="58">
        <v>19</v>
      </c>
      <c r="U412" s="58">
        <v>0</v>
      </c>
      <c r="V412" s="58">
        <v>0</v>
      </c>
      <c r="W412" s="58">
        <v>0</v>
      </c>
      <c r="X412" s="58">
        <v>0</v>
      </c>
      <c r="Y412" s="58">
        <v>0</v>
      </c>
      <c r="Z412" s="58">
        <v>0</v>
      </c>
      <c r="AA412" s="58">
        <v>57</v>
      </c>
      <c r="AB412" s="58">
        <v>46</v>
      </c>
      <c r="AC412" s="58">
        <v>0</v>
      </c>
      <c r="AD412" s="58" t="s">
        <v>290</v>
      </c>
      <c r="AE412" s="58">
        <v>40</v>
      </c>
      <c r="AF412" s="58">
        <v>35</v>
      </c>
      <c r="AG412" s="58" t="s">
        <v>290</v>
      </c>
      <c r="AH412" s="58">
        <v>17</v>
      </c>
      <c r="AI412" s="58" t="s">
        <v>290</v>
      </c>
      <c r="AJ412" s="58">
        <v>103</v>
      </c>
      <c r="AK412" s="58">
        <v>0</v>
      </c>
      <c r="AL412">
        <v>103</v>
      </c>
      <c r="AM412" t="b">
        <f>IFERROR(MATCH('2017'!A412, '2018'!A:A, 0) &gt;0, FALSE)</f>
        <v>1</v>
      </c>
    </row>
    <row r="413" spans="1:39">
      <c r="A413" s="57" t="s">
        <v>2374</v>
      </c>
      <c r="B413" s="57" t="s">
        <v>401</v>
      </c>
      <c r="C413" s="57" t="s">
        <v>14753</v>
      </c>
      <c r="D413" s="57" t="s">
        <v>2376</v>
      </c>
      <c r="E413" s="57" t="s">
        <v>1122</v>
      </c>
      <c r="F413" s="57" t="s">
        <v>12228</v>
      </c>
      <c r="G413" s="57" t="s">
        <v>14754</v>
      </c>
      <c r="H413" s="57" t="s">
        <v>146</v>
      </c>
      <c r="I413">
        <v>0.1</v>
      </c>
      <c r="J413">
        <v>1</v>
      </c>
      <c r="K413" s="58">
        <v>20</v>
      </c>
      <c r="L413" s="58" t="s">
        <v>290</v>
      </c>
      <c r="M413" s="58">
        <v>19</v>
      </c>
      <c r="N413" s="58">
        <v>14</v>
      </c>
      <c r="O413" s="58">
        <v>19</v>
      </c>
      <c r="P413" s="58">
        <v>17</v>
      </c>
      <c r="Q413" s="58">
        <v>22</v>
      </c>
      <c r="R413" s="58">
        <v>16</v>
      </c>
      <c r="S413" s="58">
        <v>20</v>
      </c>
      <c r="T413" s="58">
        <v>14</v>
      </c>
      <c r="U413" s="58">
        <v>0</v>
      </c>
      <c r="V413" s="58">
        <v>0</v>
      </c>
      <c r="W413" s="58">
        <v>0</v>
      </c>
      <c r="X413" s="58">
        <v>0</v>
      </c>
      <c r="Y413" s="58" t="s">
        <v>290</v>
      </c>
      <c r="Z413" s="58">
        <v>0</v>
      </c>
      <c r="AA413" s="58">
        <v>103</v>
      </c>
      <c r="AB413" s="58">
        <v>68</v>
      </c>
      <c r="AC413" s="58">
        <v>0</v>
      </c>
      <c r="AD413" s="58">
        <v>0</v>
      </c>
      <c r="AE413" s="58">
        <v>17</v>
      </c>
      <c r="AF413" s="58">
        <v>144</v>
      </c>
      <c r="AG413" s="58">
        <v>0</v>
      </c>
      <c r="AH413" s="58">
        <v>10</v>
      </c>
      <c r="AI413" s="58">
        <v>0</v>
      </c>
      <c r="AJ413" s="58">
        <v>171</v>
      </c>
      <c r="AK413" s="58">
        <v>0</v>
      </c>
      <c r="AL413">
        <v>171</v>
      </c>
      <c r="AM413" t="b">
        <f>IFERROR(MATCH('2017'!A413, '2018'!A:A, 0) &gt;0, FALSE)</f>
        <v>1</v>
      </c>
    </row>
    <row r="414" spans="1:39">
      <c r="A414" s="57" t="s">
        <v>2377</v>
      </c>
      <c r="B414" s="57" t="s">
        <v>9330</v>
      </c>
      <c r="C414" s="57" t="s">
        <v>14755</v>
      </c>
      <c r="D414" s="57" t="s">
        <v>2380</v>
      </c>
      <c r="E414" s="57" t="s">
        <v>1122</v>
      </c>
      <c r="F414" s="57" t="s">
        <v>12229</v>
      </c>
      <c r="G414" s="57" t="s">
        <v>14756</v>
      </c>
      <c r="H414" s="57" t="s">
        <v>146</v>
      </c>
      <c r="I414">
        <v>0.2</v>
      </c>
      <c r="J414">
        <v>1.7</v>
      </c>
      <c r="K414" s="58">
        <v>51</v>
      </c>
      <c r="L414" s="58">
        <v>17</v>
      </c>
      <c r="M414" s="58">
        <v>17</v>
      </c>
      <c r="N414" s="58">
        <v>16</v>
      </c>
      <c r="O414" s="58">
        <v>17</v>
      </c>
      <c r="P414" s="58">
        <v>10</v>
      </c>
      <c r="Q414" s="58" t="s">
        <v>290</v>
      </c>
      <c r="R414" s="58" t="s">
        <v>290</v>
      </c>
      <c r="S414" s="58">
        <v>13</v>
      </c>
      <c r="T414" s="58">
        <v>15</v>
      </c>
      <c r="U414" s="58">
        <v>0</v>
      </c>
      <c r="V414" s="58">
        <v>0</v>
      </c>
      <c r="W414" s="58">
        <v>0</v>
      </c>
      <c r="X414" s="58">
        <v>0</v>
      </c>
      <c r="Y414" s="58">
        <v>0</v>
      </c>
      <c r="Z414" s="58">
        <v>0</v>
      </c>
      <c r="AA414" s="58">
        <v>67</v>
      </c>
      <c r="AB414" s="58">
        <v>100</v>
      </c>
      <c r="AC414" s="58">
        <v>0</v>
      </c>
      <c r="AD414" s="58" t="s">
        <v>290</v>
      </c>
      <c r="AE414" s="58">
        <v>21</v>
      </c>
      <c r="AF414" s="58">
        <v>76</v>
      </c>
      <c r="AG414" s="58">
        <v>0</v>
      </c>
      <c r="AH414" s="58">
        <v>41</v>
      </c>
      <c r="AI414" s="58">
        <v>27</v>
      </c>
      <c r="AJ414" s="58">
        <v>167</v>
      </c>
      <c r="AK414" s="58">
        <v>0</v>
      </c>
      <c r="AL414">
        <v>167</v>
      </c>
      <c r="AM414" t="b">
        <f>IFERROR(MATCH('2017'!A414, '2018'!A:A, 0) &gt;0, FALSE)</f>
        <v>1</v>
      </c>
    </row>
    <row r="415" spans="1:39">
      <c r="A415" s="57" t="s">
        <v>2386</v>
      </c>
      <c r="B415" s="57" t="s">
        <v>14757</v>
      </c>
      <c r="C415" s="57" t="s">
        <v>13617</v>
      </c>
      <c r="D415" s="57" t="s">
        <v>2389</v>
      </c>
      <c r="E415" s="57" t="s">
        <v>1122</v>
      </c>
      <c r="F415" s="57" t="s">
        <v>12231</v>
      </c>
      <c r="G415" s="57" t="s">
        <v>14758</v>
      </c>
      <c r="H415" s="57" t="s">
        <v>146</v>
      </c>
      <c r="I415">
        <v>0.4</v>
      </c>
      <c r="J415">
        <v>1.7</v>
      </c>
      <c r="K415" s="58">
        <v>32</v>
      </c>
      <c r="L415" s="58">
        <v>30</v>
      </c>
      <c r="M415" s="58">
        <v>10</v>
      </c>
      <c r="N415" s="58">
        <v>29</v>
      </c>
      <c r="O415" s="58">
        <v>21</v>
      </c>
      <c r="P415" s="58">
        <v>21</v>
      </c>
      <c r="Q415" s="58">
        <v>27</v>
      </c>
      <c r="R415" s="58">
        <v>36</v>
      </c>
      <c r="S415" s="58">
        <v>40</v>
      </c>
      <c r="T415" s="58">
        <v>36</v>
      </c>
      <c r="U415" s="58">
        <v>0</v>
      </c>
      <c r="V415" s="58">
        <v>0</v>
      </c>
      <c r="W415" s="58">
        <v>0</v>
      </c>
      <c r="X415" s="58">
        <v>0</v>
      </c>
      <c r="Y415" s="58">
        <v>0</v>
      </c>
      <c r="Z415" s="58">
        <v>0</v>
      </c>
      <c r="AA415" s="58">
        <v>144</v>
      </c>
      <c r="AB415" s="58">
        <v>138</v>
      </c>
      <c r="AC415" s="58">
        <v>0</v>
      </c>
      <c r="AD415" s="58">
        <v>11</v>
      </c>
      <c r="AE415" s="58" t="s">
        <v>290</v>
      </c>
      <c r="AF415" s="58">
        <v>33</v>
      </c>
      <c r="AG415" s="58">
        <v>0</v>
      </c>
      <c r="AH415" s="58">
        <v>211</v>
      </c>
      <c r="AI415" s="58">
        <v>26</v>
      </c>
      <c r="AJ415" s="58">
        <v>282</v>
      </c>
      <c r="AK415" s="58">
        <v>0</v>
      </c>
      <c r="AL415">
        <v>282</v>
      </c>
      <c r="AM415" t="b">
        <f>IFERROR(MATCH('2017'!A415, '2018'!A:A, 0) &gt;0, FALSE)</f>
        <v>1</v>
      </c>
    </row>
    <row r="416" spans="1:39">
      <c r="A416" s="57" t="s">
        <v>12232</v>
      </c>
      <c r="B416" s="57" t="s">
        <v>9343</v>
      </c>
      <c r="C416" s="57" t="s">
        <v>14759</v>
      </c>
      <c r="D416" s="57" t="s">
        <v>9346</v>
      </c>
      <c r="E416" s="57" t="s">
        <v>1122</v>
      </c>
      <c r="F416" s="57" t="s">
        <v>12233</v>
      </c>
      <c r="G416" s="57" t="s">
        <v>14760</v>
      </c>
      <c r="H416" s="57" t="s">
        <v>146</v>
      </c>
      <c r="I416">
        <v>0.1</v>
      </c>
      <c r="J416">
        <v>1.5</v>
      </c>
      <c r="K416" s="58">
        <v>57</v>
      </c>
      <c r="L416" s="58">
        <v>25</v>
      </c>
      <c r="M416" s="58">
        <v>12</v>
      </c>
      <c r="N416" s="58">
        <v>15</v>
      </c>
      <c r="O416" s="58">
        <v>16</v>
      </c>
      <c r="P416" s="58">
        <v>20</v>
      </c>
      <c r="Q416" s="58">
        <v>18</v>
      </c>
      <c r="R416" s="58">
        <v>22</v>
      </c>
      <c r="S416" s="58">
        <v>20</v>
      </c>
      <c r="T416" s="58">
        <v>26</v>
      </c>
      <c r="U416" s="58">
        <v>0</v>
      </c>
      <c r="V416" s="58">
        <v>0</v>
      </c>
      <c r="W416" s="58">
        <v>0</v>
      </c>
      <c r="X416" s="58">
        <v>0</v>
      </c>
      <c r="Y416" s="58">
        <v>0</v>
      </c>
      <c r="Z416" s="58">
        <v>0</v>
      </c>
      <c r="AA416" s="58">
        <v>101</v>
      </c>
      <c r="AB416" s="58">
        <v>130</v>
      </c>
      <c r="AC416" s="58">
        <v>0</v>
      </c>
      <c r="AD416" s="58" t="s">
        <v>290</v>
      </c>
      <c r="AE416" s="58">
        <v>0</v>
      </c>
      <c r="AF416" s="58" t="s">
        <v>290</v>
      </c>
      <c r="AG416" s="58">
        <v>0</v>
      </c>
      <c r="AH416" s="58">
        <v>220</v>
      </c>
      <c r="AI416" s="58">
        <v>0</v>
      </c>
      <c r="AJ416" s="58">
        <v>231</v>
      </c>
      <c r="AK416" s="58">
        <v>0</v>
      </c>
      <c r="AL416">
        <v>231</v>
      </c>
      <c r="AM416" t="b">
        <f>IFERROR(MATCH('2017'!A416, '2018'!A:A, 0) &gt;0, FALSE)</f>
        <v>1</v>
      </c>
    </row>
    <row r="417" spans="1:39">
      <c r="A417" s="57" t="s">
        <v>2390</v>
      </c>
      <c r="B417" s="57" t="s">
        <v>9349</v>
      </c>
      <c r="C417" s="57" t="s">
        <v>14761</v>
      </c>
      <c r="D417" s="57" t="s">
        <v>2392</v>
      </c>
      <c r="E417" s="57" t="s">
        <v>1122</v>
      </c>
      <c r="F417" s="57" t="s">
        <v>12235</v>
      </c>
      <c r="G417" s="57" t="s">
        <v>14762</v>
      </c>
      <c r="H417" s="57" t="s">
        <v>146</v>
      </c>
      <c r="I417">
        <v>0.2</v>
      </c>
      <c r="J417">
        <v>1.9</v>
      </c>
      <c r="K417" s="58">
        <v>49</v>
      </c>
      <c r="L417" s="58">
        <v>33</v>
      </c>
      <c r="M417" s="58">
        <v>31</v>
      </c>
      <c r="N417" s="58">
        <v>26</v>
      </c>
      <c r="O417" s="58">
        <v>34</v>
      </c>
      <c r="P417" s="58">
        <v>25</v>
      </c>
      <c r="Q417" s="58">
        <v>24</v>
      </c>
      <c r="R417" s="58">
        <v>27</v>
      </c>
      <c r="S417" s="58">
        <v>30</v>
      </c>
      <c r="T417" s="58">
        <v>27</v>
      </c>
      <c r="U417" s="58">
        <v>0</v>
      </c>
      <c r="V417" s="58">
        <v>0</v>
      </c>
      <c r="W417" s="58">
        <v>0</v>
      </c>
      <c r="X417" s="58">
        <v>0</v>
      </c>
      <c r="Y417" s="58">
        <v>0</v>
      </c>
      <c r="Z417" s="58">
        <v>0</v>
      </c>
      <c r="AA417" s="58">
        <v>153</v>
      </c>
      <c r="AB417" s="58">
        <v>153</v>
      </c>
      <c r="AC417" s="58">
        <v>0</v>
      </c>
      <c r="AD417" s="58">
        <v>226</v>
      </c>
      <c r="AE417" s="58">
        <v>21</v>
      </c>
      <c r="AF417" s="58">
        <v>11</v>
      </c>
      <c r="AG417" s="58" t="s">
        <v>290</v>
      </c>
      <c r="AH417" s="58" t="s">
        <v>290</v>
      </c>
      <c r="AI417" s="58">
        <v>39</v>
      </c>
      <c r="AJ417" s="58">
        <v>306</v>
      </c>
      <c r="AK417" s="58">
        <v>0</v>
      </c>
      <c r="AL417">
        <v>306</v>
      </c>
      <c r="AM417" t="b">
        <f>IFERROR(MATCH('2017'!A417, '2018'!A:A, 0) &gt;0, FALSE)</f>
        <v>1</v>
      </c>
    </row>
    <row r="418" spans="1:39">
      <c r="A418" s="57" t="s">
        <v>2393</v>
      </c>
      <c r="B418" s="57" t="s">
        <v>2394</v>
      </c>
      <c r="C418" s="57" t="s">
        <v>13614</v>
      </c>
      <c r="D418" s="57" t="s">
        <v>2396</v>
      </c>
      <c r="E418" s="57" t="s">
        <v>1122</v>
      </c>
      <c r="F418" s="57" t="s">
        <v>12236</v>
      </c>
      <c r="G418" s="57" t="s">
        <v>14763</v>
      </c>
      <c r="H418" s="57" t="s">
        <v>146</v>
      </c>
      <c r="I418">
        <v>3.5</v>
      </c>
      <c r="J418">
        <v>16.5</v>
      </c>
      <c r="K418" s="58">
        <v>42</v>
      </c>
      <c r="L418" s="58">
        <v>38</v>
      </c>
      <c r="M418" s="58">
        <v>25</v>
      </c>
      <c r="N418" s="58">
        <v>26</v>
      </c>
      <c r="O418" s="58">
        <v>23</v>
      </c>
      <c r="P418" s="58">
        <v>26</v>
      </c>
      <c r="Q418" s="58">
        <v>26</v>
      </c>
      <c r="R418" s="58">
        <v>20</v>
      </c>
      <c r="S418" s="58">
        <v>32</v>
      </c>
      <c r="T418" s="58">
        <v>16</v>
      </c>
      <c r="U418" s="58">
        <v>0</v>
      </c>
      <c r="V418" s="58">
        <v>0</v>
      </c>
      <c r="W418" s="58">
        <v>0</v>
      </c>
      <c r="X418" s="58">
        <v>0</v>
      </c>
      <c r="Y418" s="58">
        <v>0</v>
      </c>
      <c r="Z418" s="58">
        <v>0</v>
      </c>
      <c r="AA418" s="58">
        <v>143</v>
      </c>
      <c r="AB418" s="58">
        <v>131</v>
      </c>
      <c r="AC418" s="58">
        <v>0</v>
      </c>
      <c r="AD418" s="58" t="s">
        <v>290</v>
      </c>
      <c r="AE418" s="58">
        <v>213</v>
      </c>
      <c r="AF418" s="58">
        <v>18</v>
      </c>
      <c r="AG418" s="58">
        <v>0</v>
      </c>
      <c r="AH418" s="58">
        <v>16</v>
      </c>
      <c r="AI418" s="58">
        <v>26</v>
      </c>
      <c r="AJ418" s="58">
        <v>274</v>
      </c>
      <c r="AK418" s="58">
        <v>0</v>
      </c>
      <c r="AL418">
        <v>274</v>
      </c>
      <c r="AM418" t="b">
        <f>IFERROR(MATCH('2017'!A418, '2018'!A:A, 0) &gt;0, FALSE)</f>
        <v>1</v>
      </c>
    </row>
    <row r="419" spans="1:39">
      <c r="A419" s="57" t="s">
        <v>2397</v>
      </c>
      <c r="B419" s="57" t="s">
        <v>2398</v>
      </c>
      <c r="C419" s="57" t="s">
        <v>13357</v>
      </c>
      <c r="D419" s="57" t="s">
        <v>2400</v>
      </c>
      <c r="E419" s="57" t="s">
        <v>1122</v>
      </c>
      <c r="F419" s="57" t="s">
        <v>12238</v>
      </c>
      <c r="G419" s="57" t="s">
        <v>14764</v>
      </c>
      <c r="H419" s="57" t="s">
        <v>146</v>
      </c>
      <c r="I419">
        <v>0.5</v>
      </c>
      <c r="J419">
        <v>25.5</v>
      </c>
      <c r="K419" s="58">
        <v>66</v>
      </c>
      <c r="L419" s="58">
        <v>38</v>
      </c>
      <c r="M419" s="58">
        <v>33</v>
      </c>
      <c r="N419" s="58">
        <v>46</v>
      </c>
      <c r="O419" s="58">
        <v>47</v>
      </c>
      <c r="P419" s="58">
        <v>37</v>
      </c>
      <c r="Q419" s="58">
        <v>56</v>
      </c>
      <c r="R419" s="58">
        <v>49</v>
      </c>
      <c r="S419" s="58">
        <v>34</v>
      </c>
      <c r="T419" s="58">
        <v>48</v>
      </c>
      <c r="U419" s="58">
        <v>0</v>
      </c>
      <c r="V419" s="58">
        <v>0</v>
      </c>
      <c r="W419" s="58">
        <v>0</v>
      </c>
      <c r="X419" s="58">
        <v>0</v>
      </c>
      <c r="Y419" s="58">
        <v>0</v>
      </c>
      <c r="Z419" s="58">
        <v>0</v>
      </c>
      <c r="AA419" s="58">
        <v>230</v>
      </c>
      <c r="AB419" s="58">
        <v>224</v>
      </c>
      <c r="AC419" s="58" t="s">
        <v>290</v>
      </c>
      <c r="AD419" s="58" t="s">
        <v>290</v>
      </c>
      <c r="AE419" s="58">
        <v>0</v>
      </c>
      <c r="AF419" s="58">
        <v>12</v>
      </c>
      <c r="AG419" s="58">
        <v>0</v>
      </c>
      <c r="AH419" s="58">
        <v>427</v>
      </c>
      <c r="AI419" s="58" t="s">
        <v>290</v>
      </c>
      <c r="AJ419" s="58">
        <v>454</v>
      </c>
      <c r="AK419" s="58">
        <v>0</v>
      </c>
      <c r="AL419">
        <v>454</v>
      </c>
      <c r="AM419" t="b">
        <f>IFERROR(MATCH('2017'!A419, '2018'!A:A, 0) &gt;0, FALSE)</f>
        <v>1</v>
      </c>
    </row>
    <row r="420" spans="1:39">
      <c r="A420" s="57" t="s">
        <v>2401</v>
      </c>
      <c r="B420" s="57" t="s">
        <v>2402</v>
      </c>
      <c r="C420" s="57" t="s">
        <v>14765</v>
      </c>
      <c r="D420" s="57" t="s">
        <v>2404</v>
      </c>
      <c r="E420" s="57" t="s">
        <v>1122</v>
      </c>
      <c r="F420" s="57" t="s">
        <v>12240</v>
      </c>
      <c r="G420" s="57" t="s">
        <v>14766</v>
      </c>
      <c r="H420" s="57" t="s">
        <v>146</v>
      </c>
      <c r="I420">
        <v>0.2</v>
      </c>
      <c r="J420">
        <v>1.7</v>
      </c>
      <c r="K420" s="58">
        <v>30</v>
      </c>
      <c r="L420" s="58">
        <v>24</v>
      </c>
      <c r="M420" s="58">
        <v>22</v>
      </c>
      <c r="N420" s="58">
        <v>35</v>
      </c>
      <c r="O420" s="58">
        <v>18</v>
      </c>
      <c r="P420" s="58">
        <v>31</v>
      </c>
      <c r="Q420" s="58">
        <v>20</v>
      </c>
      <c r="R420" s="58">
        <v>34</v>
      </c>
      <c r="S420" s="58">
        <v>30</v>
      </c>
      <c r="T420" s="58">
        <v>30</v>
      </c>
      <c r="U420" s="58">
        <v>0</v>
      </c>
      <c r="V420" s="58">
        <v>0</v>
      </c>
      <c r="W420" s="58">
        <v>0</v>
      </c>
      <c r="X420" s="58">
        <v>0</v>
      </c>
      <c r="Y420" s="58">
        <v>0</v>
      </c>
      <c r="Z420" s="58">
        <v>0</v>
      </c>
      <c r="AA420" s="58">
        <v>138</v>
      </c>
      <c r="AB420" s="58">
        <v>136</v>
      </c>
      <c r="AC420" s="58">
        <v>0</v>
      </c>
      <c r="AD420" s="58">
        <v>0</v>
      </c>
      <c r="AE420" s="58" t="s">
        <v>290</v>
      </c>
      <c r="AF420" s="58">
        <v>218</v>
      </c>
      <c r="AG420" s="58">
        <v>0</v>
      </c>
      <c r="AH420" s="58">
        <v>24</v>
      </c>
      <c r="AI420" s="58">
        <v>31</v>
      </c>
      <c r="AJ420" s="58">
        <v>274</v>
      </c>
      <c r="AK420" s="58">
        <v>0</v>
      </c>
      <c r="AL420">
        <v>274</v>
      </c>
      <c r="AM420" t="b">
        <f>IFERROR(MATCH('2017'!A420, '2018'!A:A, 0) &gt;0, FALSE)</f>
        <v>1</v>
      </c>
    </row>
    <row r="421" spans="1:39">
      <c r="A421" s="57" t="s">
        <v>2405</v>
      </c>
      <c r="B421" s="57" t="s">
        <v>2406</v>
      </c>
      <c r="C421" s="57" t="s">
        <v>14767</v>
      </c>
      <c r="D421" s="57" t="s">
        <v>2408</v>
      </c>
      <c r="E421" s="57" t="s">
        <v>1122</v>
      </c>
      <c r="F421" s="57" t="s">
        <v>12242</v>
      </c>
      <c r="G421" s="57" t="s">
        <v>14768</v>
      </c>
      <c r="H421" s="57" t="s">
        <v>146</v>
      </c>
      <c r="I421">
        <v>0.1</v>
      </c>
      <c r="J421">
        <v>2.1</v>
      </c>
      <c r="K421" s="58">
        <v>62</v>
      </c>
      <c r="L421" s="58">
        <v>41</v>
      </c>
      <c r="M421" s="58">
        <v>44</v>
      </c>
      <c r="N421" s="58">
        <v>41</v>
      </c>
      <c r="O421" s="58">
        <v>43</v>
      </c>
      <c r="P421" s="58">
        <v>34</v>
      </c>
      <c r="Q421" s="58">
        <v>22</v>
      </c>
      <c r="R421" s="58">
        <v>38</v>
      </c>
      <c r="S421" s="58">
        <v>25</v>
      </c>
      <c r="T421" s="58">
        <v>21</v>
      </c>
      <c r="U421" s="58">
        <v>0</v>
      </c>
      <c r="V421" s="58">
        <v>0</v>
      </c>
      <c r="W421" s="58">
        <v>0</v>
      </c>
      <c r="X421" s="58">
        <v>0</v>
      </c>
      <c r="Y421" s="58">
        <v>0</v>
      </c>
      <c r="Z421" s="58">
        <v>0</v>
      </c>
      <c r="AA421" s="58">
        <v>164</v>
      </c>
      <c r="AB421" s="58">
        <v>207</v>
      </c>
      <c r="AC421" s="58">
        <v>0</v>
      </c>
      <c r="AD421" s="58">
        <v>21</v>
      </c>
      <c r="AE421" s="58" t="s">
        <v>290</v>
      </c>
      <c r="AF421" s="58">
        <v>51</v>
      </c>
      <c r="AG421" s="58">
        <v>0</v>
      </c>
      <c r="AH421" s="58">
        <v>270</v>
      </c>
      <c r="AI421" s="58">
        <v>27</v>
      </c>
      <c r="AJ421" s="58">
        <v>371</v>
      </c>
      <c r="AK421" s="58">
        <v>0</v>
      </c>
      <c r="AL421">
        <v>371</v>
      </c>
      <c r="AM421" t="b">
        <f>IFERROR(MATCH('2017'!A421, '2018'!A:A, 0) &gt;0, FALSE)</f>
        <v>1</v>
      </c>
    </row>
    <row r="422" spans="1:39">
      <c r="A422" s="57" t="s">
        <v>2409</v>
      </c>
      <c r="B422" s="57" t="s">
        <v>2410</v>
      </c>
      <c r="C422" s="57" t="s">
        <v>14769</v>
      </c>
      <c r="D422" s="57" t="s">
        <v>2412</v>
      </c>
      <c r="E422" s="57" t="s">
        <v>1122</v>
      </c>
      <c r="F422" s="57" t="s">
        <v>12243</v>
      </c>
      <c r="G422" s="57" t="s">
        <v>14770</v>
      </c>
      <c r="H422" s="57" t="s">
        <v>146</v>
      </c>
      <c r="I422">
        <v>0.3</v>
      </c>
      <c r="J422">
        <v>1.5</v>
      </c>
      <c r="K422" s="58">
        <v>20</v>
      </c>
      <c r="L422" s="58">
        <v>25</v>
      </c>
      <c r="M422" s="58">
        <v>23</v>
      </c>
      <c r="N422" s="58">
        <v>24</v>
      </c>
      <c r="O422" s="58">
        <v>25</v>
      </c>
      <c r="P422" s="58">
        <v>27</v>
      </c>
      <c r="Q422" s="58">
        <v>26</v>
      </c>
      <c r="R422" s="58">
        <v>22</v>
      </c>
      <c r="S422" s="58">
        <v>22</v>
      </c>
      <c r="T422" s="58">
        <v>28</v>
      </c>
      <c r="U422" s="58">
        <v>0</v>
      </c>
      <c r="V422" s="58">
        <v>0</v>
      </c>
      <c r="W422" s="58">
        <v>0</v>
      </c>
      <c r="X422" s="58">
        <v>0</v>
      </c>
      <c r="Y422" s="58" t="s">
        <v>290</v>
      </c>
      <c r="Z422" s="58">
        <v>0</v>
      </c>
      <c r="AA422" s="58">
        <v>124</v>
      </c>
      <c r="AB422" s="58">
        <v>119</v>
      </c>
      <c r="AC422" s="58">
        <v>0</v>
      </c>
      <c r="AD422" s="58">
        <v>0</v>
      </c>
      <c r="AE422" s="58">
        <v>236</v>
      </c>
      <c r="AF422" s="58">
        <v>0</v>
      </c>
      <c r="AG422" s="58">
        <v>0</v>
      </c>
      <c r="AH422" s="58">
        <v>0</v>
      </c>
      <c r="AI422" s="58" t="s">
        <v>290</v>
      </c>
      <c r="AJ422" s="58">
        <v>243</v>
      </c>
      <c r="AK422" s="58">
        <v>0</v>
      </c>
      <c r="AL422">
        <v>243</v>
      </c>
      <c r="AM422" t="b">
        <f>IFERROR(MATCH('2017'!A422, '2018'!A:A, 0) &gt;0, FALSE)</f>
        <v>1</v>
      </c>
    </row>
    <row r="423" spans="1:39">
      <c r="A423" s="57" t="s">
        <v>2413</v>
      </c>
      <c r="B423" s="57" t="s">
        <v>2414</v>
      </c>
      <c r="C423" s="57" t="s">
        <v>14771</v>
      </c>
      <c r="D423" s="57" t="s">
        <v>2417</v>
      </c>
      <c r="E423" s="57" t="s">
        <v>1122</v>
      </c>
      <c r="F423" s="57" t="s">
        <v>12245</v>
      </c>
      <c r="G423" s="57" t="s">
        <v>14772</v>
      </c>
      <c r="H423" s="57" t="s">
        <v>146</v>
      </c>
      <c r="I423">
        <v>0.1</v>
      </c>
      <c r="J423">
        <v>11.2</v>
      </c>
      <c r="K423" s="58">
        <v>27</v>
      </c>
      <c r="L423" s="58">
        <v>14</v>
      </c>
      <c r="M423" s="58">
        <v>14</v>
      </c>
      <c r="N423" s="58">
        <v>17</v>
      </c>
      <c r="O423" s="58">
        <v>24</v>
      </c>
      <c r="P423" s="58">
        <v>21</v>
      </c>
      <c r="Q423" s="58">
        <v>19</v>
      </c>
      <c r="R423" s="58">
        <v>18</v>
      </c>
      <c r="S423" s="58">
        <v>21</v>
      </c>
      <c r="T423" s="58">
        <v>24</v>
      </c>
      <c r="U423" s="58">
        <v>0</v>
      </c>
      <c r="V423" s="58">
        <v>0</v>
      </c>
      <c r="W423" s="58">
        <v>0</v>
      </c>
      <c r="X423" s="58">
        <v>0</v>
      </c>
      <c r="Y423" s="58">
        <v>0</v>
      </c>
      <c r="Z423" s="58">
        <v>0</v>
      </c>
      <c r="AA423" s="58">
        <v>101</v>
      </c>
      <c r="AB423" s="58">
        <v>98</v>
      </c>
      <c r="AC423" s="58">
        <v>0</v>
      </c>
      <c r="AD423" s="58" t="s">
        <v>290</v>
      </c>
      <c r="AE423" s="58" t="s">
        <v>290</v>
      </c>
      <c r="AF423" s="58">
        <v>168</v>
      </c>
      <c r="AG423" s="58">
        <v>0</v>
      </c>
      <c r="AH423" s="58" t="s">
        <v>290</v>
      </c>
      <c r="AI423" s="58">
        <v>18</v>
      </c>
      <c r="AJ423" s="58">
        <v>199</v>
      </c>
      <c r="AK423" s="58">
        <v>0</v>
      </c>
      <c r="AL423">
        <v>199</v>
      </c>
      <c r="AM423" t="b">
        <f>IFERROR(MATCH('2017'!A423, '2018'!A:A, 0) &gt;0, FALSE)</f>
        <v>1</v>
      </c>
    </row>
    <row r="424" spans="1:39">
      <c r="A424" s="57" t="s">
        <v>2418</v>
      </c>
      <c r="B424" s="57" t="s">
        <v>2419</v>
      </c>
      <c r="C424" s="57" t="s">
        <v>14773</v>
      </c>
      <c r="D424" s="57" t="s">
        <v>2421</v>
      </c>
      <c r="E424" s="57" t="s">
        <v>1122</v>
      </c>
      <c r="F424" s="57" t="s">
        <v>12246</v>
      </c>
      <c r="G424" s="57" t="s">
        <v>14774</v>
      </c>
      <c r="H424" s="57" t="s">
        <v>146</v>
      </c>
      <c r="I424">
        <v>0.1</v>
      </c>
      <c r="J424">
        <v>1</v>
      </c>
      <c r="K424" s="58">
        <v>20</v>
      </c>
      <c r="L424" s="58">
        <v>15</v>
      </c>
      <c r="M424" s="58">
        <v>16</v>
      </c>
      <c r="N424" s="58">
        <v>15</v>
      </c>
      <c r="O424" s="58">
        <v>11</v>
      </c>
      <c r="P424" s="58" t="s">
        <v>290</v>
      </c>
      <c r="Q424" s="58">
        <v>11</v>
      </c>
      <c r="R424" s="58">
        <v>18</v>
      </c>
      <c r="S424" s="58">
        <v>18</v>
      </c>
      <c r="T424" s="58">
        <v>22</v>
      </c>
      <c r="U424" s="58">
        <v>0</v>
      </c>
      <c r="V424" s="58">
        <v>0</v>
      </c>
      <c r="W424" s="58">
        <v>0</v>
      </c>
      <c r="X424" s="58">
        <v>0</v>
      </c>
      <c r="Y424" s="58" t="s">
        <v>290</v>
      </c>
      <c r="Z424" s="58">
        <v>0</v>
      </c>
      <c r="AA424" s="58">
        <v>74</v>
      </c>
      <c r="AB424" s="58">
        <v>81</v>
      </c>
      <c r="AC424" s="58" t="s">
        <v>290</v>
      </c>
      <c r="AD424" s="58">
        <v>0</v>
      </c>
      <c r="AE424" s="58" t="s">
        <v>290</v>
      </c>
      <c r="AF424" s="58">
        <v>147</v>
      </c>
      <c r="AG424" s="58">
        <v>0</v>
      </c>
      <c r="AH424" s="58">
        <v>0</v>
      </c>
      <c r="AI424" s="58" t="s">
        <v>290</v>
      </c>
      <c r="AJ424" s="58">
        <v>155</v>
      </c>
      <c r="AK424" s="58">
        <v>0</v>
      </c>
      <c r="AL424">
        <v>155</v>
      </c>
      <c r="AM424" t="b">
        <f>IFERROR(MATCH('2017'!A424, '2018'!A:A, 0) &gt;0, FALSE)</f>
        <v>1</v>
      </c>
    </row>
    <row r="425" spans="1:39">
      <c r="A425" s="57" t="s">
        <v>2422</v>
      </c>
      <c r="B425" s="57" t="s">
        <v>2423</v>
      </c>
      <c r="C425" s="57" t="s">
        <v>14775</v>
      </c>
      <c r="D425" s="57" t="s">
        <v>2426</v>
      </c>
      <c r="E425" s="57" t="s">
        <v>1122</v>
      </c>
      <c r="F425" s="57" t="s">
        <v>12247</v>
      </c>
      <c r="G425" s="57" t="s">
        <v>14776</v>
      </c>
      <c r="H425" s="57" t="s">
        <v>146</v>
      </c>
      <c r="I425">
        <v>0.2</v>
      </c>
      <c r="J425">
        <v>21.4</v>
      </c>
      <c r="K425" s="58">
        <v>59</v>
      </c>
      <c r="L425" s="58">
        <v>31</v>
      </c>
      <c r="M425" s="58">
        <v>21</v>
      </c>
      <c r="N425" s="58">
        <v>25</v>
      </c>
      <c r="O425" s="58">
        <v>22</v>
      </c>
      <c r="P425" s="58">
        <v>25</v>
      </c>
      <c r="Q425" s="58">
        <v>17</v>
      </c>
      <c r="R425" s="58">
        <v>23</v>
      </c>
      <c r="S425" s="58">
        <v>22</v>
      </c>
      <c r="T425" s="58">
        <v>17</v>
      </c>
      <c r="U425" s="58">
        <v>0</v>
      </c>
      <c r="V425" s="58">
        <v>0</v>
      </c>
      <c r="W425" s="58">
        <v>0</v>
      </c>
      <c r="X425" s="58">
        <v>0</v>
      </c>
      <c r="Y425" s="58">
        <v>23</v>
      </c>
      <c r="Z425" s="58">
        <v>0</v>
      </c>
      <c r="AA425" s="58">
        <v>135</v>
      </c>
      <c r="AB425" s="58">
        <v>150</v>
      </c>
      <c r="AC425" s="58">
        <v>0</v>
      </c>
      <c r="AD425" s="58">
        <v>14</v>
      </c>
      <c r="AE425" s="58" t="s">
        <v>290</v>
      </c>
      <c r="AF425" s="58">
        <v>24</v>
      </c>
      <c r="AG425" s="58">
        <v>0</v>
      </c>
      <c r="AH425" s="58">
        <v>187</v>
      </c>
      <c r="AI425" s="58">
        <v>56</v>
      </c>
      <c r="AJ425" s="58">
        <v>285</v>
      </c>
      <c r="AK425" s="58">
        <v>0</v>
      </c>
      <c r="AL425">
        <v>285</v>
      </c>
      <c r="AM425" t="b">
        <f>IFERROR(MATCH('2017'!A425, '2018'!A:A, 0) &gt;0, FALSE)</f>
        <v>1</v>
      </c>
    </row>
    <row r="426" spans="1:39">
      <c r="A426" s="57" t="s">
        <v>2427</v>
      </c>
      <c r="B426" s="57" t="s">
        <v>6218</v>
      </c>
      <c r="C426" s="57" t="s">
        <v>13617</v>
      </c>
      <c r="D426" s="57" t="s">
        <v>2430</v>
      </c>
      <c r="E426" s="57" t="s">
        <v>1122</v>
      </c>
      <c r="F426" s="57" t="s">
        <v>12251</v>
      </c>
      <c r="G426" s="57" t="s">
        <v>14777</v>
      </c>
      <c r="H426" s="57" t="s">
        <v>146</v>
      </c>
      <c r="I426">
        <v>0.4</v>
      </c>
      <c r="J426">
        <v>1.6</v>
      </c>
      <c r="K426" s="58">
        <v>30</v>
      </c>
      <c r="L426" s="58">
        <v>21</v>
      </c>
      <c r="M426" s="58">
        <v>27</v>
      </c>
      <c r="N426" s="58">
        <v>25</v>
      </c>
      <c r="O426" s="58">
        <v>28</v>
      </c>
      <c r="P426" s="58">
        <v>19</v>
      </c>
      <c r="Q426" s="58">
        <v>23</v>
      </c>
      <c r="R426" s="58">
        <v>25</v>
      </c>
      <c r="S426" s="58">
        <v>10</v>
      </c>
      <c r="T426" s="58">
        <v>23</v>
      </c>
      <c r="U426" s="58">
        <v>0</v>
      </c>
      <c r="V426" s="58">
        <v>0</v>
      </c>
      <c r="W426" s="58">
        <v>0</v>
      </c>
      <c r="X426" s="58">
        <v>0</v>
      </c>
      <c r="Y426" s="58">
        <v>0</v>
      </c>
      <c r="Z426" s="58">
        <v>0</v>
      </c>
      <c r="AA426" s="58">
        <v>118</v>
      </c>
      <c r="AB426" s="58">
        <v>113</v>
      </c>
      <c r="AC426" s="58" t="s">
        <v>290</v>
      </c>
      <c r="AD426" s="58">
        <v>28</v>
      </c>
      <c r="AE426" s="58" t="s">
        <v>290</v>
      </c>
      <c r="AF426" s="58">
        <v>83</v>
      </c>
      <c r="AG426" s="58">
        <v>0</v>
      </c>
      <c r="AH426" s="58">
        <v>89</v>
      </c>
      <c r="AI426" s="58">
        <v>24</v>
      </c>
      <c r="AJ426" s="58">
        <v>231</v>
      </c>
      <c r="AK426" s="58">
        <v>0</v>
      </c>
      <c r="AL426">
        <v>231</v>
      </c>
      <c r="AM426" t="b">
        <f>IFERROR(MATCH('2017'!A426, '2018'!A:A, 0) &gt;0, FALSE)</f>
        <v>1</v>
      </c>
    </row>
    <row r="427" spans="1:39">
      <c r="A427" s="57" t="s">
        <v>12252</v>
      </c>
      <c r="B427" s="57" t="s">
        <v>9386</v>
      </c>
      <c r="C427" s="57" t="s">
        <v>9388</v>
      </c>
      <c r="D427" s="57" t="s">
        <v>9389</v>
      </c>
      <c r="E427" s="57" t="s">
        <v>1122</v>
      </c>
      <c r="F427" s="57" t="s">
        <v>12253</v>
      </c>
      <c r="G427" s="57" t="s">
        <v>14778</v>
      </c>
      <c r="H427" s="57" t="s">
        <v>146</v>
      </c>
      <c r="I427">
        <v>0.2</v>
      </c>
      <c r="J427">
        <v>0.7</v>
      </c>
      <c r="K427" s="58">
        <v>28</v>
      </c>
      <c r="L427" s="58" t="s">
        <v>290</v>
      </c>
      <c r="M427" s="58">
        <v>0</v>
      </c>
      <c r="N427" s="58">
        <v>0</v>
      </c>
      <c r="O427" s="58">
        <v>0</v>
      </c>
      <c r="P427" s="58">
        <v>0</v>
      </c>
      <c r="Q427" s="58">
        <v>0</v>
      </c>
      <c r="R427" s="58">
        <v>0</v>
      </c>
      <c r="S427" s="58">
        <v>0</v>
      </c>
      <c r="T427" s="58">
        <v>0</v>
      </c>
      <c r="U427" s="58">
        <v>0</v>
      </c>
      <c r="V427" s="58">
        <v>0</v>
      </c>
      <c r="W427" s="58">
        <v>0</v>
      </c>
      <c r="X427" s="58">
        <v>0</v>
      </c>
      <c r="Y427" s="58">
        <v>0</v>
      </c>
      <c r="Z427" s="58">
        <v>0</v>
      </c>
      <c r="AA427" s="58">
        <v>19</v>
      </c>
      <c r="AB427" s="58">
        <v>17</v>
      </c>
      <c r="AC427" s="58">
        <v>0</v>
      </c>
      <c r="AD427" s="58">
        <v>0</v>
      </c>
      <c r="AE427" s="58">
        <v>36</v>
      </c>
      <c r="AF427" s="58">
        <v>0</v>
      </c>
      <c r="AG427" s="58">
        <v>0</v>
      </c>
      <c r="AH427" s="58">
        <v>0</v>
      </c>
      <c r="AI427" s="58">
        <v>0</v>
      </c>
      <c r="AJ427" s="58">
        <v>36</v>
      </c>
      <c r="AK427" s="58">
        <v>0</v>
      </c>
      <c r="AL427">
        <v>36</v>
      </c>
      <c r="AM427" t="b">
        <f>IFERROR(MATCH('2017'!A427, '2018'!A:A, 0) &gt;0, FALSE)</f>
        <v>1</v>
      </c>
    </row>
    <row r="428" spans="1:39">
      <c r="A428" s="57" t="s">
        <v>2431</v>
      </c>
      <c r="B428" s="57" t="s">
        <v>2432</v>
      </c>
      <c r="C428" s="57" t="s">
        <v>13619</v>
      </c>
      <c r="D428" s="57" t="s">
        <v>2434</v>
      </c>
      <c r="E428" s="57" t="s">
        <v>1122</v>
      </c>
      <c r="F428" s="57" t="s">
        <v>12255</v>
      </c>
      <c r="G428" s="57" t="s">
        <v>14779</v>
      </c>
      <c r="H428" s="57" t="s">
        <v>146</v>
      </c>
      <c r="I428">
        <v>0.4</v>
      </c>
      <c r="J428">
        <v>4.3</v>
      </c>
      <c r="K428" s="58">
        <v>99</v>
      </c>
      <c r="L428" s="58">
        <v>50</v>
      </c>
      <c r="M428" s="58">
        <v>54</v>
      </c>
      <c r="N428" s="58">
        <v>43</v>
      </c>
      <c r="O428" s="58">
        <v>52</v>
      </c>
      <c r="P428" s="58">
        <v>50</v>
      </c>
      <c r="Q428" s="58">
        <v>46</v>
      </c>
      <c r="R428" s="58">
        <v>27</v>
      </c>
      <c r="S428" s="58">
        <v>23</v>
      </c>
      <c r="T428" s="58">
        <v>21</v>
      </c>
      <c r="U428" s="58">
        <v>0</v>
      </c>
      <c r="V428" s="58">
        <v>0</v>
      </c>
      <c r="W428" s="58">
        <v>0</v>
      </c>
      <c r="X428" s="58">
        <v>0</v>
      </c>
      <c r="Y428" s="58">
        <v>0</v>
      </c>
      <c r="Z428" s="58">
        <v>0</v>
      </c>
      <c r="AA428" s="58">
        <v>246</v>
      </c>
      <c r="AB428" s="58">
        <v>219</v>
      </c>
      <c r="AC428" s="58" t="s">
        <v>290</v>
      </c>
      <c r="AD428" s="58">
        <v>35</v>
      </c>
      <c r="AE428" s="58">
        <v>42</v>
      </c>
      <c r="AF428" s="58">
        <v>66</v>
      </c>
      <c r="AG428" s="58" t="s">
        <v>290</v>
      </c>
      <c r="AH428" s="58">
        <v>275</v>
      </c>
      <c r="AI428" s="58">
        <v>45</v>
      </c>
      <c r="AJ428" s="58">
        <v>465</v>
      </c>
      <c r="AK428" s="58">
        <v>0</v>
      </c>
      <c r="AL428">
        <v>465</v>
      </c>
      <c r="AM428" t="b">
        <f>IFERROR(MATCH('2017'!A428, '2018'!A:A, 0) &gt;0, FALSE)</f>
        <v>1</v>
      </c>
    </row>
    <row r="429" spans="1:39">
      <c r="A429" s="57" t="s">
        <v>2435</v>
      </c>
      <c r="B429" s="57" t="s">
        <v>2436</v>
      </c>
      <c r="C429" s="57" t="s">
        <v>9402</v>
      </c>
      <c r="D429" s="57" t="s">
        <v>2439</v>
      </c>
      <c r="E429" s="57" t="s">
        <v>1122</v>
      </c>
      <c r="F429" s="57" t="s">
        <v>12256</v>
      </c>
      <c r="G429" s="57" t="s">
        <v>14780</v>
      </c>
      <c r="H429" s="57" t="s">
        <v>146</v>
      </c>
      <c r="I429">
        <v>0.1</v>
      </c>
      <c r="J429">
        <v>0.9</v>
      </c>
      <c r="K429" s="58">
        <v>33</v>
      </c>
      <c r="L429" s="58">
        <v>25</v>
      </c>
      <c r="M429" s="58">
        <v>16</v>
      </c>
      <c r="N429" s="58" t="s">
        <v>290</v>
      </c>
      <c r="O429" s="58">
        <v>17</v>
      </c>
      <c r="P429" s="58" t="s">
        <v>290</v>
      </c>
      <c r="Q429" s="58" t="s">
        <v>290</v>
      </c>
      <c r="R429" s="58" t="s">
        <v>290</v>
      </c>
      <c r="S429" s="58" t="s">
        <v>290</v>
      </c>
      <c r="T429" s="58" t="s">
        <v>290</v>
      </c>
      <c r="U429" s="58">
        <v>0</v>
      </c>
      <c r="V429" s="58">
        <v>0</v>
      </c>
      <c r="W429" s="58">
        <v>0</v>
      </c>
      <c r="X429" s="58">
        <v>0</v>
      </c>
      <c r="Y429" s="58">
        <v>0</v>
      </c>
      <c r="Z429" s="58">
        <v>0</v>
      </c>
      <c r="AA429" s="58">
        <v>72</v>
      </c>
      <c r="AB429" s="58">
        <v>68</v>
      </c>
      <c r="AC429" s="58">
        <v>0</v>
      </c>
      <c r="AD429" s="58">
        <v>0</v>
      </c>
      <c r="AE429" s="58">
        <v>139</v>
      </c>
      <c r="AF429" s="58">
        <v>0</v>
      </c>
      <c r="AG429" s="58">
        <v>0</v>
      </c>
      <c r="AH429" s="58">
        <v>0</v>
      </c>
      <c r="AI429" s="58" t="s">
        <v>290</v>
      </c>
      <c r="AJ429" s="58">
        <v>140</v>
      </c>
      <c r="AK429" s="58">
        <v>0</v>
      </c>
      <c r="AL429">
        <v>140</v>
      </c>
      <c r="AM429" t="b">
        <f>IFERROR(MATCH('2017'!A429, '2018'!A:A, 0) &gt;0, FALSE)</f>
        <v>1</v>
      </c>
    </row>
    <row r="430" spans="1:39">
      <c r="A430" s="57" t="s">
        <v>2441</v>
      </c>
      <c r="B430" s="57" t="s">
        <v>2442</v>
      </c>
      <c r="C430" s="57" t="s">
        <v>14781</v>
      </c>
      <c r="D430" s="57" t="s">
        <v>2444</v>
      </c>
      <c r="E430" s="57" t="s">
        <v>1122</v>
      </c>
      <c r="F430" s="57" t="s">
        <v>12257</v>
      </c>
      <c r="G430" s="57" t="s">
        <v>14782</v>
      </c>
      <c r="H430" s="57" t="s">
        <v>146</v>
      </c>
      <c r="I430">
        <v>0.5</v>
      </c>
      <c r="J430">
        <v>1.1000000000000001</v>
      </c>
      <c r="K430" s="58">
        <v>15</v>
      </c>
      <c r="L430" s="58">
        <v>14</v>
      </c>
      <c r="M430" s="58" t="s">
        <v>290</v>
      </c>
      <c r="N430" s="58">
        <v>13</v>
      </c>
      <c r="O430" s="58">
        <v>18</v>
      </c>
      <c r="P430" s="58">
        <v>26</v>
      </c>
      <c r="Q430" s="58">
        <v>19</v>
      </c>
      <c r="R430" s="58">
        <v>21</v>
      </c>
      <c r="S430" s="58">
        <v>28</v>
      </c>
      <c r="T430" s="58">
        <v>25</v>
      </c>
      <c r="U430" s="58">
        <v>0</v>
      </c>
      <c r="V430" s="58">
        <v>0</v>
      </c>
      <c r="W430" s="58">
        <v>0</v>
      </c>
      <c r="X430" s="58">
        <v>0</v>
      </c>
      <c r="Y430" s="58">
        <v>0</v>
      </c>
      <c r="Z430" s="58">
        <v>0</v>
      </c>
      <c r="AA430" s="58">
        <v>96</v>
      </c>
      <c r="AB430" s="58">
        <v>92</v>
      </c>
      <c r="AC430" s="58">
        <v>0</v>
      </c>
      <c r="AD430" s="58" t="s">
        <v>290</v>
      </c>
      <c r="AE430" s="58">
        <v>0</v>
      </c>
      <c r="AF430" s="58">
        <v>170</v>
      </c>
      <c r="AG430" s="58">
        <v>0</v>
      </c>
      <c r="AH430" s="58" t="s">
        <v>290</v>
      </c>
      <c r="AI430" s="58">
        <v>14</v>
      </c>
      <c r="AJ430" s="58">
        <v>188</v>
      </c>
      <c r="AK430" s="58">
        <v>0</v>
      </c>
      <c r="AL430">
        <v>188</v>
      </c>
      <c r="AM430" t="b">
        <f>IFERROR(MATCH('2017'!A430, '2018'!A:A, 0) &gt;0, FALSE)</f>
        <v>1</v>
      </c>
    </row>
    <row r="431" spans="1:39">
      <c r="A431" s="57" t="s">
        <v>2445</v>
      </c>
      <c r="B431" s="57" t="s">
        <v>2446</v>
      </c>
      <c r="C431" s="57" t="s">
        <v>9414</v>
      </c>
      <c r="D431" s="57" t="s">
        <v>2448</v>
      </c>
      <c r="E431" s="57" t="s">
        <v>1122</v>
      </c>
      <c r="F431" s="57" t="s">
        <v>12261</v>
      </c>
      <c r="G431" s="57" t="s">
        <v>14783</v>
      </c>
      <c r="H431" s="57" t="s">
        <v>146</v>
      </c>
      <c r="I431">
        <v>0.3</v>
      </c>
      <c r="J431">
        <v>1.7</v>
      </c>
      <c r="K431" s="58">
        <v>49</v>
      </c>
      <c r="L431" s="58">
        <v>28</v>
      </c>
      <c r="M431" s="58">
        <v>29</v>
      </c>
      <c r="N431" s="58">
        <v>24</v>
      </c>
      <c r="O431" s="58">
        <v>15</v>
      </c>
      <c r="P431" s="58">
        <v>24</v>
      </c>
      <c r="Q431" s="58">
        <v>19</v>
      </c>
      <c r="R431" s="58">
        <v>14</v>
      </c>
      <c r="S431" s="58">
        <v>16</v>
      </c>
      <c r="T431" s="58">
        <v>18</v>
      </c>
      <c r="U431" s="58">
        <v>0</v>
      </c>
      <c r="V431" s="58">
        <v>0</v>
      </c>
      <c r="W431" s="58">
        <v>0</v>
      </c>
      <c r="X431" s="58">
        <v>0</v>
      </c>
      <c r="Y431" s="58">
        <v>0</v>
      </c>
      <c r="Z431" s="58">
        <v>0</v>
      </c>
      <c r="AA431" s="58">
        <v>120</v>
      </c>
      <c r="AB431" s="58">
        <v>116</v>
      </c>
      <c r="AC431" s="58">
        <v>0</v>
      </c>
      <c r="AD431" s="58">
        <v>0</v>
      </c>
      <c r="AE431" s="58" t="s">
        <v>290</v>
      </c>
      <c r="AF431" s="58">
        <v>156</v>
      </c>
      <c r="AG431" s="58">
        <v>0</v>
      </c>
      <c r="AH431" s="58">
        <v>18</v>
      </c>
      <c r="AI431" s="58">
        <v>57</v>
      </c>
      <c r="AJ431" s="58">
        <v>236</v>
      </c>
      <c r="AK431" s="58">
        <v>0</v>
      </c>
      <c r="AL431">
        <v>236</v>
      </c>
      <c r="AM431" t="b">
        <f>IFERROR(MATCH('2017'!A431, '2018'!A:A, 0) &gt;0, FALSE)</f>
        <v>1</v>
      </c>
    </row>
    <row r="432" spans="1:39">
      <c r="A432" s="57" t="s">
        <v>2449</v>
      </c>
      <c r="B432" s="57" t="s">
        <v>2450</v>
      </c>
      <c r="C432" s="57" t="s">
        <v>13620</v>
      </c>
      <c r="D432" s="57" t="s">
        <v>2453</v>
      </c>
      <c r="E432" s="57" t="s">
        <v>1122</v>
      </c>
      <c r="F432" s="57" t="s">
        <v>12267</v>
      </c>
      <c r="G432" s="57" t="s">
        <v>14784</v>
      </c>
      <c r="H432" s="57" t="s">
        <v>146</v>
      </c>
      <c r="I432">
        <v>0.2</v>
      </c>
      <c r="J432">
        <v>3.8</v>
      </c>
      <c r="K432" s="58">
        <v>78</v>
      </c>
      <c r="L432" s="58">
        <v>68</v>
      </c>
      <c r="M432" s="58">
        <v>51</v>
      </c>
      <c r="N432" s="58">
        <v>64</v>
      </c>
      <c r="O432" s="58">
        <v>67</v>
      </c>
      <c r="P432" s="58">
        <v>58</v>
      </c>
      <c r="Q432" s="58">
        <v>69</v>
      </c>
      <c r="R432" s="58">
        <v>57</v>
      </c>
      <c r="S432" s="58">
        <v>52</v>
      </c>
      <c r="T432" s="58">
        <v>53</v>
      </c>
      <c r="U432" s="58">
        <v>0</v>
      </c>
      <c r="V432" s="58">
        <v>0</v>
      </c>
      <c r="W432" s="58">
        <v>0</v>
      </c>
      <c r="X432" s="58">
        <v>0</v>
      </c>
      <c r="Y432" s="58">
        <v>39</v>
      </c>
      <c r="Z432" s="58">
        <v>0</v>
      </c>
      <c r="AA432" s="58">
        <v>337</v>
      </c>
      <c r="AB432" s="58">
        <v>319</v>
      </c>
      <c r="AC432" s="58">
        <v>0</v>
      </c>
      <c r="AD432" s="58">
        <v>50</v>
      </c>
      <c r="AE432" s="58">
        <v>0</v>
      </c>
      <c r="AF432" s="58">
        <v>21</v>
      </c>
      <c r="AG432" s="58">
        <v>0</v>
      </c>
      <c r="AH432" s="58">
        <v>522</v>
      </c>
      <c r="AI432" s="58">
        <v>63</v>
      </c>
      <c r="AJ432" s="58">
        <v>656</v>
      </c>
      <c r="AK432" s="58">
        <v>0</v>
      </c>
      <c r="AL432">
        <v>656</v>
      </c>
      <c r="AM432" t="b">
        <f>IFERROR(MATCH('2017'!A432, '2018'!A:A, 0) &gt;0, FALSE)</f>
        <v>1</v>
      </c>
    </row>
    <row r="433" spans="1:39">
      <c r="A433" s="57" t="s">
        <v>2454</v>
      </c>
      <c r="B433" s="57" t="s">
        <v>2455</v>
      </c>
      <c r="C433" s="57" t="s">
        <v>14785</v>
      </c>
      <c r="D433" s="57" t="s">
        <v>2458</v>
      </c>
      <c r="E433" s="57" t="s">
        <v>1122</v>
      </c>
      <c r="F433" s="57" t="s">
        <v>12268</v>
      </c>
      <c r="G433" s="57" t="s">
        <v>14786</v>
      </c>
      <c r="H433" s="57" t="s">
        <v>146</v>
      </c>
      <c r="I433">
        <v>1.5</v>
      </c>
      <c r="J433">
        <v>31.5</v>
      </c>
      <c r="K433" s="58">
        <v>124</v>
      </c>
      <c r="L433" s="58">
        <v>45</v>
      </c>
      <c r="M433" s="58">
        <v>35</v>
      </c>
      <c r="N433" s="58">
        <v>48</v>
      </c>
      <c r="O433" s="58">
        <v>33</v>
      </c>
      <c r="P433" s="58">
        <v>46</v>
      </c>
      <c r="Q433" s="58">
        <v>33</v>
      </c>
      <c r="R433" s="58">
        <v>43</v>
      </c>
      <c r="S433" s="58">
        <v>22</v>
      </c>
      <c r="T433" s="58">
        <v>28</v>
      </c>
      <c r="U433" s="58">
        <v>0</v>
      </c>
      <c r="V433" s="58">
        <v>0</v>
      </c>
      <c r="W433" s="58">
        <v>0</v>
      </c>
      <c r="X433" s="58">
        <v>0</v>
      </c>
      <c r="Y433" s="58">
        <v>0</v>
      </c>
      <c r="Z433" s="58">
        <v>0</v>
      </c>
      <c r="AA433" s="58">
        <v>206</v>
      </c>
      <c r="AB433" s="58">
        <v>251</v>
      </c>
      <c r="AC433" s="58" t="s">
        <v>290</v>
      </c>
      <c r="AD433" s="58">
        <v>13</v>
      </c>
      <c r="AE433" s="58" t="s">
        <v>290</v>
      </c>
      <c r="AF433" s="58">
        <v>39</v>
      </c>
      <c r="AG433" s="58">
        <v>0</v>
      </c>
      <c r="AH433" s="58">
        <v>362</v>
      </c>
      <c r="AI433" s="58">
        <v>41</v>
      </c>
      <c r="AJ433" s="58">
        <v>457</v>
      </c>
      <c r="AK433" s="58">
        <v>0</v>
      </c>
      <c r="AL433">
        <v>457</v>
      </c>
      <c r="AM433" t="b">
        <f>IFERROR(MATCH('2017'!A433, '2018'!A:A, 0) &gt;0, FALSE)</f>
        <v>1</v>
      </c>
    </row>
    <row r="434" spans="1:39">
      <c r="A434" s="57" t="s">
        <v>2459</v>
      </c>
      <c r="B434" s="57" t="s">
        <v>2460</v>
      </c>
      <c r="C434" s="57" t="s">
        <v>13621</v>
      </c>
      <c r="D434" s="57" t="s">
        <v>2462</v>
      </c>
      <c r="E434" s="57" t="s">
        <v>1420</v>
      </c>
      <c r="F434" s="57" t="s">
        <v>12270</v>
      </c>
      <c r="G434" s="57" t="s">
        <v>14787</v>
      </c>
      <c r="H434" s="57" t="s">
        <v>146</v>
      </c>
      <c r="I434">
        <v>0.1</v>
      </c>
      <c r="J434">
        <v>1.8</v>
      </c>
      <c r="K434" s="58">
        <v>45</v>
      </c>
      <c r="L434" s="58">
        <v>28</v>
      </c>
      <c r="M434" s="58">
        <v>30</v>
      </c>
      <c r="N434" s="58">
        <v>25</v>
      </c>
      <c r="O434" s="58">
        <v>13</v>
      </c>
      <c r="P434" s="58">
        <v>16</v>
      </c>
      <c r="Q434" s="58">
        <v>26</v>
      </c>
      <c r="R434" s="58">
        <v>35</v>
      </c>
      <c r="S434" s="58">
        <v>40</v>
      </c>
      <c r="T434" s="58">
        <v>42</v>
      </c>
      <c r="U434" s="58">
        <v>0</v>
      </c>
      <c r="V434" s="58">
        <v>0</v>
      </c>
      <c r="W434" s="58">
        <v>0</v>
      </c>
      <c r="X434" s="58">
        <v>0</v>
      </c>
      <c r="Y434" s="58">
        <v>0</v>
      </c>
      <c r="Z434" s="58">
        <v>0</v>
      </c>
      <c r="AA434" s="58">
        <v>148</v>
      </c>
      <c r="AB434" s="58">
        <v>152</v>
      </c>
      <c r="AC434" s="58" t="s">
        <v>290</v>
      </c>
      <c r="AD434" s="58" t="s">
        <v>290</v>
      </c>
      <c r="AE434" s="58">
        <v>14</v>
      </c>
      <c r="AF434" s="58">
        <v>47</v>
      </c>
      <c r="AG434" s="58" t="s">
        <v>290</v>
      </c>
      <c r="AH434" s="58">
        <v>228</v>
      </c>
      <c r="AI434" s="58" t="s">
        <v>290</v>
      </c>
      <c r="AJ434" s="58">
        <v>300</v>
      </c>
      <c r="AK434" s="58">
        <v>0</v>
      </c>
      <c r="AL434">
        <v>300</v>
      </c>
      <c r="AM434" t="b">
        <f>IFERROR(MATCH('2017'!A434, '2018'!A:A, 0) &gt;0, FALSE)</f>
        <v>1</v>
      </c>
    </row>
    <row r="435" spans="1:39">
      <c r="A435" s="57" t="s">
        <v>2463</v>
      </c>
      <c r="B435" s="57" t="s">
        <v>2464</v>
      </c>
      <c r="C435" s="57" t="s">
        <v>14788</v>
      </c>
      <c r="D435" s="57" t="s">
        <v>2466</v>
      </c>
      <c r="E435" s="57" t="s">
        <v>1122</v>
      </c>
      <c r="F435" s="57" t="s">
        <v>12271</v>
      </c>
      <c r="G435" s="57" t="s">
        <v>14789</v>
      </c>
      <c r="H435" s="57" t="s">
        <v>146</v>
      </c>
      <c r="I435">
        <v>0.1</v>
      </c>
      <c r="J435">
        <v>1</v>
      </c>
      <c r="K435" s="58">
        <v>30</v>
      </c>
      <c r="L435" s="58">
        <v>16</v>
      </c>
      <c r="M435" s="58">
        <v>11</v>
      </c>
      <c r="N435" s="58">
        <v>15</v>
      </c>
      <c r="O435" s="58">
        <v>14</v>
      </c>
      <c r="P435" s="58">
        <v>15</v>
      </c>
      <c r="Q435" s="58">
        <v>18</v>
      </c>
      <c r="R435" s="58">
        <v>10</v>
      </c>
      <c r="S435" s="58">
        <v>19</v>
      </c>
      <c r="T435" s="58">
        <v>13</v>
      </c>
      <c r="U435" s="58">
        <v>0</v>
      </c>
      <c r="V435" s="58">
        <v>0</v>
      </c>
      <c r="W435" s="58">
        <v>0</v>
      </c>
      <c r="X435" s="58">
        <v>0</v>
      </c>
      <c r="Y435" s="58">
        <v>0</v>
      </c>
      <c r="Z435" s="58">
        <v>0</v>
      </c>
      <c r="AA435" s="58">
        <v>86</v>
      </c>
      <c r="AB435" s="58">
        <v>75</v>
      </c>
      <c r="AC435" s="58">
        <v>0</v>
      </c>
      <c r="AD435" s="58">
        <v>0</v>
      </c>
      <c r="AE435" s="58" t="s">
        <v>290</v>
      </c>
      <c r="AF435" s="58">
        <v>141</v>
      </c>
      <c r="AG435" s="58">
        <v>0</v>
      </c>
      <c r="AH435" s="58" t="s">
        <v>290</v>
      </c>
      <c r="AI435" s="58">
        <v>13</v>
      </c>
      <c r="AJ435" s="58">
        <v>161</v>
      </c>
      <c r="AK435" s="58">
        <v>0</v>
      </c>
      <c r="AL435">
        <v>161</v>
      </c>
      <c r="AM435" t="b">
        <f>IFERROR(MATCH('2017'!A435, '2018'!A:A, 0) &gt;0, FALSE)</f>
        <v>1</v>
      </c>
    </row>
    <row r="436" spans="1:39">
      <c r="A436" s="57" t="s">
        <v>2467</v>
      </c>
      <c r="B436" s="57" t="s">
        <v>2468</v>
      </c>
      <c r="C436" s="57" t="s">
        <v>14790</v>
      </c>
      <c r="D436" s="57" t="s">
        <v>2470</v>
      </c>
      <c r="E436" s="57" t="s">
        <v>1122</v>
      </c>
      <c r="F436" s="57" t="s">
        <v>12272</v>
      </c>
      <c r="G436" s="57" t="s">
        <v>14791</v>
      </c>
      <c r="H436" s="57" t="s">
        <v>146</v>
      </c>
      <c r="I436">
        <v>4.0999999999999996</v>
      </c>
      <c r="J436">
        <v>1.1000000000000001</v>
      </c>
      <c r="K436" s="58">
        <v>36</v>
      </c>
      <c r="L436" s="58">
        <v>20</v>
      </c>
      <c r="M436" s="58">
        <v>20</v>
      </c>
      <c r="N436" s="58">
        <v>24</v>
      </c>
      <c r="O436" s="58">
        <v>23</v>
      </c>
      <c r="P436" s="58">
        <v>20</v>
      </c>
      <c r="Q436" s="58">
        <v>21</v>
      </c>
      <c r="R436" s="58">
        <v>22</v>
      </c>
      <c r="S436" s="58">
        <v>16</v>
      </c>
      <c r="T436" s="58">
        <v>14</v>
      </c>
      <c r="U436" s="58">
        <v>0</v>
      </c>
      <c r="V436" s="58">
        <v>0</v>
      </c>
      <c r="W436" s="58">
        <v>0</v>
      </c>
      <c r="X436" s="58">
        <v>0</v>
      </c>
      <c r="Y436" s="58">
        <v>16</v>
      </c>
      <c r="Z436" s="58">
        <v>0</v>
      </c>
      <c r="AA436" s="58">
        <v>122</v>
      </c>
      <c r="AB436" s="58">
        <v>110</v>
      </c>
      <c r="AC436" s="58">
        <v>0</v>
      </c>
      <c r="AD436" s="58">
        <v>0</v>
      </c>
      <c r="AE436" s="58">
        <v>227</v>
      </c>
      <c r="AF436" s="58">
        <v>0</v>
      </c>
      <c r="AG436" s="58">
        <v>0</v>
      </c>
      <c r="AH436" s="58">
        <v>0</v>
      </c>
      <c r="AI436" s="58" t="s">
        <v>290</v>
      </c>
      <c r="AJ436" s="58">
        <v>232</v>
      </c>
      <c r="AK436" s="58">
        <v>0</v>
      </c>
      <c r="AL436">
        <v>232</v>
      </c>
      <c r="AM436" t="b">
        <f>IFERROR(MATCH('2017'!A436, '2018'!A:A, 0) &gt;0, FALSE)</f>
        <v>1</v>
      </c>
    </row>
    <row r="437" spans="1:39">
      <c r="A437" s="57" t="s">
        <v>2471</v>
      </c>
      <c r="B437" s="57" t="s">
        <v>2472</v>
      </c>
      <c r="C437" s="57" t="s">
        <v>6249</v>
      </c>
      <c r="D437" s="57" t="s">
        <v>2474</v>
      </c>
      <c r="E437" s="57" t="s">
        <v>1122</v>
      </c>
      <c r="F437" s="57" t="s">
        <v>12273</v>
      </c>
      <c r="G437" s="57" t="s">
        <v>14792</v>
      </c>
      <c r="H437" s="57" t="s">
        <v>146</v>
      </c>
      <c r="I437">
        <v>0.1</v>
      </c>
      <c r="J437">
        <v>1.5</v>
      </c>
      <c r="K437" s="58">
        <v>62</v>
      </c>
      <c r="L437" s="58">
        <v>28</v>
      </c>
      <c r="M437" s="58">
        <v>26</v>
      </c>
      <c r="N437" s="58">
        <v>23</v>
      </c>
      <c r="O437" s="58">
        <v>25</v>
      </c>
      <c r="P437" s="58">
        <v>22</v>
      </c>
      <c r="Q437" s="58">
        <v>15</v>
      </c>
      <c r="R437" s="58">
        <v>14</v>
      </c>
      <c r="S437" s="58" t="s">
        <v>290</v>
      </c>
      <c r="T437" s="58">
        <v>11</v>
      </c>
      <c r="U437" s="58">
        <v>0</v>
      </c>
      <c r="V437" s="58">
        <v>0</v>
      </c>
      <c r="W437" s="58">
        <v>0</v>
      </c>
      <c r="X437" s="58">
        <v>0</v>
      </c>
      <c r="Y437" s="58">
        <v>0</v>
      </c>
      <c r="Z437" s="58">
        <v>0</v>
      </c>
      <c r="AA437" s="58">
        <v>127</v>
      </c>
      <c r="AB437" s="58">
        <v>108</v>
      </c>
      <c r="AC437" s="58">
        <v>0</v>
      </c>
      <c r="AD437" s="58">
        <v>13</v>
      </c>
      <c r="AE437" s="58" t="s">
        <v>290</v>
      </c>
      <c r="AF437" s="58">
        <v>80</v>
      </c>
      <c r="AG437" s="58">
        <v>0</v>
      </c>
      <c r="AH437" s="58">
        <v>121</v>
      </c>
      <c r="AI437" s="58">
        <v>13</v>
      </c>
      <c r="AJ437" s="58">
        <v>235</v>
      </c>
      <c r="AK437" s="58">
        <v>0</v>
      </c>
      <c r="AL437">
        <v>235</v>
      </c>
      <c r="AM437" t="b">
        <f>IFERROR(MATCH('2017'!A437, '2018'!A:A, 0) &gt;0, FALSE)</f>
        <v>1</v>
      </c>
    </row>
    <row r="438" spans="1:39">
      <c r="A438" s="57" t="s">
        <v>2475</v>
      </c>
      <c r="B438" s="57" t="s">
        <v>2476</v>
      </c>
      <c r="C438" s="57" t="s">
        <v>6132</v>
      </c>
      <c r="D438" s="57" t="s">
        <v>2477</v>
      </c>
      <c r="E438" s="57" t="s">
        <v>1122</v>
      </c>
      <c r="F438" s="57" t="s">
        <v>12274</v>
      </c>
      <c r="G438" s="57" t="s">
        <v>14793</v>
      </c>
      <c r="H438" s="57" t="s">
        <v>146</v>
      </c>
      <c r="I438">
        <v>0.2</v>
      </c>
      <c r="J438">
        <v>1.5</v>
      </c>
      <c r="K438" s="58">
        <v>34</v>
      </c>
      <c r="L438" s="58">
        <v>27</v>
      </c>
      <c r="M438" s="58">
        <v>26</v>
      </c>
      <c r="N438" s="58">
        <v>26</v>
      </c>
      <c r="O438" s="58">
        <v>22</v>
      </c>
      <c r="P438" s="58">
        <v>27</v>
      </c>
      <c r="Q438" s="58">
        <v>27</v>
      </c>
      <c r="R438" s="58">
        <v>26</v>
      </c>
      <c r="S438" s="58">
        <v>27</v>
      </c>
      <c r="T438" s="58">
        <v>21</v>
      </c>
      <c r="U438" s="58">
        <v>0</v>
      </c>
      <c r="V438" s="58">
        <v>0</v>
      </c>
      <c r="W438" s="58">
        <v>0</v>
      </c>
      <c r="X438" s="58">
        <v>0</v>
      </c>
      <c r="Y438" s="58">
        <v>0</v>
      </c>
      <c r="Z438" s="58">
        <v>0</v>
      </c>
      <c r="AA438" s="58">
        <v>138</v>
      </c>
      <c r="AB438" s="58">
        <v>125</v>
      </c>
      <c r="AC438" s="58">
        <v>0</v>
      </c>
      <c r="AD438" s="58" t="s">
        <v>290</v>
      </c>
      <c r="AE438" s="58">
        <v>236</v>
      </c>
      <c r="AF438" s="58">
        <v>22</v>
      </c>
      <c r="AG438" s="58">
        <v>0</v>
      </c>
      <c r="AH438" s="58" t="s">
        <v>290</v>
      </c>
      <c r="AI438" s="58">
        <v>0</v>
      </c>
      <c r="AJ438" s="58">
        <v>263</v>
      </c>
      <c r="AK438" s="58">
        <v>0</v>
      </c>
      <c r="AL438">
        <v>263</v>
      </c>
      <c r="AM438" t="b">
        <f>IFERROR(MATCH('2017'!A438, '2018'!A:A, 0) &gt;0, FALSE)</f>
        <v>1</v>
      </c>
    </row>
    <row r="439" spans="1:39">
      <c r="A439" s="57" t="s">
        <v>2478</v>
      </c>
      <c r="B439" s="57" t="s">
        <v>2479</v>
      </c>
      <c r="C439" s="57" t="s">
        <v>14794</v>
      </c>
      <c r="D439" s="57" t="s">
        <v>2482</v>
      </c>
      <c r="E439" s="57" t="s">
        <v>1122</v>
      </c>
      <c r="F439" s="57" t="s">
        <v>12275</v>
      </c>
      <c r="G439" s="57" t="s">
        <v>14795</v>
      </c>
      <c r="H439" s="57" t="s">
        <v>146</v>
      </c>
      <c r="I439">
        <v>0.1</v>
      </c>
      <c r="J439">
        <v>1.1000000000000001</v>
      </c>
      <c r="K439" s="58">
        <v>32</v>
      </c>
      <c r="L439" s="58">
        <v>23</v>
      </c>
      <c r="M439" s="58">
        <v>23</v>
      </c>
      <c r="N439" s="58">
        <v>27</v>
      </c>
      <c r="O439" s="58">
        <v>19</v>
      </c>
      <c r="P439" s="58">
        <v>27</v>
      </c>
      <c r="Q439" s="58">
        <v>28</v>
      </c>
      <c r="R439" s="58">
        <v>29</v>
      </c>
      <c r="S439" s="58">
        <v>12</v>
      </c>
      <c r="T439" s="58">
        <v>17</v>
      </c>
      <c r="U439" s="58">
        <v>0</v>
      </c>
      <c r="V439" s="58">
        <v>0</v>
      </c>
      <c r="W439" s="58">
        <v>0</v>
      </c>
      <c r="X439" s="58">
        <v>0</v>
      </c>
      <c r="Y439" s="58">
        <v>0</v>
      </c>
      <c r="Z439" s="58">
        <v>0</v>
      </c>
      <c r="AA439" s="58">
        <v>125</v>
      </c>
      <c r="AB439" s="58">
        <v>112</v>
      </c>
      <c r="AC439" s="58" t="s">
        <v>290</v>
      </c>
      <c r="AD439" s="58">
        <v>0</v>
      </c>
      <c r="AE439" s="58" t="s">
        <v>290</v>
      </c>
      <c r="AF439" s="58">
        <v>216</v>
      </c>
      <c r="AG439" s="58" t="s">
        <v>290</v>
      </c>
      <c r="AH439" s="58" t="s">
        <v>290</v>
      </c>
      <c r="AI439" s="58" t="s">
        <v>290</v>
      </c>
      <c r="AJ439" s="58">
        <v>237</v>
      </c>
      <c r="AK439" s="58">
        <v>0</v>
      </c>
      <c r="AL439">
        <v>237</v>
      </c>
      <c r="AM439" t="b">
        <f>IFERROR(MATCH('2017'!A439, '2018'!A:A, 0) &gt;0, FALSE)</f>
        <v>1</v>
      </c>
    </row>
    <row r="440" spans="1:39">
      <c r="A440" s="57" t="s">
        <v>2483</v>
      </c>
      <c r="B440" s="57" t="s">
        <v>2484</v>
      </c>
      <c r="C440" s="57" t="s">
        <v>9440</v>
      </c>
      <c r="D440" s="57" t="s">
        <v>2486</v>
      </c>
      <c r="E440" s="57" t="s">
        <v>1122</v>
      </c>
      <c r="F440" s="57" t="s">
        <v>2074</v>
      </c>
      <c r="G440" s="57" t="s">
        <v>14796</v>
      </c>
      <c r="H440" s="57" t="s">
        <v>146</v>
      </c>
      <c r="I440">
        <v>2.6</v>
      </c>
      <c r="J440">
        <v>22.4</v>
      </c>
      <c r="K440" s="58">
        <v>56</v>
      </c>
      <c r="L440" s="58">
        <v>32</v>
      </c>
      <c r="M440" s="58">
        <v>24</v>
      </c>
      <c r="N440" s="58">
        <v>31</v>
      </c>
      <c r="O440" s="58">
        <v>27</v>
      </c>
      <c r="P440" s="58">
        <v>25</v>
      </c>
      <c r="Q440" s="58">
        <v>45</v>
      </c>
      <c r="R440" s="58">
        <v>36</v>
      </c>
      <c r="S440" s="58">
        <v>43</v>
      </c>
      <c r="T440" s="58">
        <v>46</v>
      </c>
      <c r="U440" s="58">
        <v>0</v>
      </c>
      <c r="V440" s="58">
        <v>0</v>
      </c>
      <c r="W440" s="58">
        <v>0</v>
      </c>
      <c r="X440" s="58">
        <v>0</v>
      </c>
      <c r="Y440" s="58">
        <v>0</v>
      </c>
      <c r="Z440" s="58">
        <v>0</v>
      </c>
      <c r="AA440" s="58">
        <v>197</v>
      </c>
      <c r="AB440" s="58">
        <v>168</v>
      </c>
      <c r="AC440" s="58">
        <v>0</v>
      </c>
      <c r="AD440" s="58">
        <v>0</v>
      </c>
      <c r="AE440" s="58">
        <v>0</v>
      </c>
      <c r="AF440" s="58">
        <v>39</v>
      </c>
      <c r="AG440" s="58">
        <v>0</v>
      </c>
      <c r="AH440" s="58">
        <v>326</v>
      </c>
      <c r="AI440" s="58">
        <v>0</v>
      </c>
      <c r="AJ440" s="58">
        <v>365</v>
      </c>
      <c r="AK440" s="58">
        <v>0</v>
      </c>
      <c r="AL440">
        <v>365</v>
      </c>
      <c r="AM440" t="b">
        <f>IFERROR(MATCH('2017'!A440, '2018'!A:A, 0) &gt;0, FALSE)</f>
        <v>1</v>
      </c>
    </row>
    <row r="441" spans="1:39">
      <c r="A441" s="57" t="s">
        <v>2487</v>
      </c>
      <c r="B441" s="57" t="s">
        <v>2488</v>
      </c>
      <c r="C441" s="57" t="s">
        <v>13624</v>
      </c>
      <c r="D441" s="57" t="s">
        <v>2490</v>
      </c>
      <c r="E441" s="57" t="s">
        <v>1122</v>
      </c>
      <c r="F441" s="57" t="s">
        <v>12277</v>
      </c>
      <c r="G441" s="57" t="s">
        <v>14797</v>
      </c>
      <c r="H441" s="57" t="s">
        <v>146</v>
      </c>
      <c r="I441">
        <v>0.2</v>
      </c>
      <c r="J441">
        <v>1.2</v>
      </c>
      <c r="K441" s="58">
        <v>26</v>
      </c>
      <c r="L441" s="58">
        <v>20</v>
      </c>
      <c r="M441" s="58">
        <v>27</v>
      </c>
      <c r="N441" s="58">
        <v>27</v>
      </c>
      <c r="O441" s="58">
        <v>14</v>
      </c>
      <c r="P441" s="58">
        <v>16</v>
      </c>
      <c r="Q441" s="58">
        <v>18</v>
      </c>
      <c r="R441" s="58">
        <v>20</v>
      </c>
      <c r="S441" s="58">
        <v>22</v>
      </c>
      <c r="T441" s="58">
        <v>22</v>
      </c>
      <c r="U441" s="58">
        <v>0</v>
      </c>
      <c r="V441" s="58">
        <v>0</v>
      </c>
      <c r="W441" s="58">
        <v>0</v>
      </c>
      <c r="X441" s="58">
        <v>0</v>
      </c>
      <c r="Y441" s="58">
        <v>0</v>
      </c>
      <c r="Z441" s="58">
        <v>0</v>
      </c>
      <c r="AA441" s="58">
        <v>99</v>
      </c>
      <c r="AB441" s="58">
        <v>113</v>
      </c>
      <c r="AC441" s="58">
        <v>0</v>
      </c>
      <c r="AD441" s="58">
        <v>0</v>
      </c>
      <c r="AE441" s="58" t="s">
        <v>290</v>
      </c>
      <c r="AF441" s="58">
        <v>207</v>
      </c>
      <c r="AG441" s="58">
        <v>0</v>
      </c>
      <c r="AH441" s="58">
        <v>0</v>
      </c>
      <c r="AI441" s="58">
        <v>0</v>
      </c>
      <c r="AJ441" s="58">
        <v>212</v>
      </c>
      <c r="AK441" s="58">
        <v>0</v>
      </c>
      <c r="AL441">
        <v>212</v>
      </c>
      <c r="AM441" t="b">
        <f>IFERROR(MATCH('2017'!A441, '2018'!A:A, 0) &gt;0, FALSE)</f>
        <v>1</v>
      </c>
    </row>
    <row r="442" spans="1:39">
      <c r="A442" s="57" t="s">
        <v>2491</v>
      </c>
      <c r="B442" s="57" t="s">
        <v>9447</v>
      </c>
      <c r="C442" s="57" t="s">
        <v>5369</v>
      </c>
      <c r="D442" s="57" t="s">
        <v>2494</v>
      </c>
      <c r="E442" s="57" t="s">
        <v>1122</v>
      </c>
      <c r="F442" s="57" t="s">
        <v>12278</v>
      </c>
      <c r="G442" s="57" t="s">
        <v>14798</v>
      </c>
      <c r="H442" s="57" t="s">
        <v>146</v>
      </c>
      <c r="I442">
        <v>0.1</v>
      </c>
      <c r="J442">
        <v>2.2999999999999998</v>
      </c>
      <c r="K442" s="58">
        <v>66</v>
      </c>
      <c r="L442" s="58">
        <v>34</v>
      </c>
      <c r="M442" s="58">
        <v>17</v>
      </c>
      <c r="N442" s="58">
        <v>23</v>
      </c>
      <c r="O442" s="58">
        <v>28</v>
      </c>
      <c r="P442" s="58">
        <v>35</v>
      </c>
      <c r="Q442" s="58">
        <v>25</v>
      </c>
      <c r="R442" s="58">
        <v>28</v>
      </c>
      <c r="S442" s="58">
        <v>13</v>
      </c>
      <c r="T442" s="58">
        <v>16</v>
      </c>
      <c r="U442" s="58">
        <v>0</v>
      </c>
      <c r="V442" s="58">
        <v>0</v>
      </c>
      <c r="W442" s="58">
        <v>0</v>
      </c>
      <c r="X442" s="58">
        <v>0</v>
      </c>
      <c r="Y442" s="58">
        <v>32</v>
      </c>
      <c r="Z442" s="58">
        <v>0</v>
      </c>
      <c r="AA442" s="58">
        <v>152</v>
      </c>
      <c r="AB442" s="58">
        <v>165</v>
      </c>
      <c r="AC442" s="58">
        <v>0</v>
      </c>
      <c r="AD442" s="58">
        <v>18</v>
      </c>
      <c r="AE442" s="58">
        <v>11</v>
      </c>
      <c r="AF442" s="58">
        <v>50</v>
      </c>
      <c r="AG442" s="58" t="s">
        <v>290</v>
      </c>
      <c r="AH442" s="58">
        <v>193</v>
      </c>
      <c r="AI442" s="58">
        <v>43</v>
      </c>
      <c r="AJ442" s="58">
        <v>317</v>
      </c>
      <c r="AK442" s="58">
        <v>0</v>
      </c>
      <c r="AL442">
        <v>317</v>
      </c>
      <c r="AM442" t="b">
        <f>IFERROR(MATCH('2017'!A442, '2018'!A:A, 0) &gt;0, FALSE)</f>
        <v>1</v>
      </c>
    </row>
    <row r="443" spans="1:39">
      <c r="A443" s="57" t="s">
        <v>2495</v>
      </c>
      <c r="B443" s="57" t="s">
        <v>2496</v>
      </c>
      <c r="C443" s="57" t="s">
        <v>9452</v>
      </c>
      <c r="D443" s="57" t="s">
        <v>2499</v>
      </c>
      <c r="E443" s="57" t="s">
        <v>1122</v>
      </c>
      <c r="F443" s="57" t="s">
        <v>12279</v>
      </c>
      <c r="G443" s="57" t="s">
        <v>14799</v>
      </c>
      <c r="H443" s="57" t="s">
        <v>146</v>
      </c>
      <c r="I443">
        <v>0.3</v>
      </c>
      <c r="J443">
        <v>1.8</v>
      </c>
      <c r="K443" s="58">
        <v>41</v>
      </c>
      <c r="L443" s="58">
        <v>39</v>
      </c>
      <c r="M443" s="58">
        <v>36</v>
      </c>
      <c r="N443" s="58">
        <v>40</v>
      </c>
      <c r="O443" s="58">
        <v>42</v>
      </c>
      <c r="P443" s="58">
        <v>41</v>
      </c>
      <c r="Q443" s="58">
        <v>40</v>
      </c>
      <c r="R443" s="58">
        <v>38</v>
      </c>
      <c r="S443" s="58">
        <v>30</v>
      </c>
      <c r="T443" s="58">
        <v>30</v>
      </c>
      <c r="U443" s="58">
        <v>0</v>
      </c>
      <c r="V443" s="58">
        <v>0</v>
      </c>
      <c r="W443" s="58">
        <v>0</v>
      </c>
      <c r="X443" s="58">
        <v>0</v>
      </c>
      <c r="Y443" s="58">
        <v>0</v>
      </c>
      <c r="Z443" s="58">
        <v>0</v>
      </c>
      <c r="AA443" s="58">
        <v>177</v>
      </c>
      <c r="AB443" s="58">
        <v>200</v>
      </c>
      <c r="AC443" s="58">
        <v>0</v>
      </c>
      <c r="AD443" s="58">
        <v>0</v>
      </c>
      <c r="AE443" s="58" t="s">
        <v>290</v>
      </c>
      <c r="AF443" s="58">
        <v>361</v>
      </c>
      <c r="AG443" s="58">
        <v>0</v>
      </c>
      <c r="AH443" s="58" t="s">
        <v>290</v>
      </c>
      <c r="AI443" s="58" t="s">
        <v>290</v>
      </c>
      <c r="AJ443" s="58">
        <v>377</v>
      </c>
      <c r="AK443" s="58">
        <v>0</v>
      </c>
      <c r="AL443">
        <v>377</v>
      </c>
      <c r="AM443" t="b">
        <f>IFERROR(MATCH('2017'!A443, '2018'!A:A, 0) &gt;0, FALSE)</f>
        <v>1</v>
      </c>
    </row>
    <row r="444" spans="1:39">
      <c r="A444" s="57" t="s">
        <v>2500</v>
      </c>
      <c r="B444" s="57" t="s">
        <v>2501</v>
      </c>
      <c r="C444" s="57" t="s">
        <v>6270</v>
      </c>
      <c r="D444" s="57" t="s">
        <v>2504</v>
      </c>
      <c r="E444" s="57" t="s">
        <v>1122</v>
      </c>
      <c r="F444" s="57" t="s">
        <v>12281</v>
      </c>
      <c r="G444" s="57" t="s">
        <v>14800</v>
      </c>
      <c r="H444" s="57" t="s">
        <v>146</v>
      </c>
      <c r="I444">
        <v>0.3</v>
      </c>
      <c r="J444">
        <v>1.8</v>
      </c>
      <c r="K444" s="58">
        <v>50</v>
      </c>
      <c r="L444" s="58">
        <v>20</v>
      </c>
      <c r="M444" s="58">
        <v>16</v>
      </c>
      <c r="N444" s="58">
        <v>12</v>
      </c>
      <c r="O444" s="58">
        <v>15</v>
      </c>
      <c r="P444" s="58">
        <v>10</v>
      </c>
      <c r="Q444" s="58">
        <v>12</v>
      </c>
      <c r="R444" s="58" t="s">
        <v>290</v>
      </c>
      <c r="S444" s="58">
        <v>12</v>
      </c>
      <c r="T444" s="58">
        <v>10</v>
      </c>
      <c r="U444" s="58">
        <v>0</v>
      </c>
      <c r="V444" s="58">
        <v>0</v>
      </c>
      <c r="W444" s="58">
        <v>0</v>
      </c>
      <c r="X444" s="58">
        <v>0</v>
      </c>
      <c r="Y444" s="58">
        <v>0</v>
      </c>
      <c r="Z444" s="58">
        <v>0</v>
      </c>
      <c r="AA444" s="58">
        <v>85</v>
      </c>
      <c r="AB444" s="58">
        <v>77</v>
      </c>
      <c r="AC444" s="58">
        <v>0</v>
      </c>
      <c r="AD444" s="58" t="s">
        <v>290</v>
      </c>
      <c r="AE444" s="58" t="s">
        <v>290</v>
      </c>
      <c r="AF444" s="58">
        <v>17</v>
      </c>
      <c r="AG444" s="58">
        <v>0</v>
      </c>
      <c r="AH444" s="58">
        <v>137</v>
      </c>
      <c r="AI444" s="58" t="s">
        <v>290</v>
      </c>
      <c r="AJ444" s="58">
        <v>162</v>
      </c>
      <c r="AK444" s="58">
        <v>0</v>
      </c>
      <c r="AL444">
        <v>162</v>
      </c>
      <c r="AM444" t="b">
        <f>IFERROR(MATCH('2017'!A444, '2018'!A:A, 0) &gt;0, FALSE)</f>
        <v>1</v>
      </c>
    </row>
    <row r="445" spans="1:39">
      <c r="A445" s="57" t="s">
        <v>2505</v>
      </c>
      <c r="B445" s="57" t="s">
        <v>2506</v>
      </c>
      <c r="C445" s="57" t="s">
        <v>14801</v>
      </c>
      <c r="D445" s="57" t="s">
        <v>2507</v>
      </c>
      <c r="E445" s="57" t="s">
        <v>1122</v>
      </c>
      <c r="F445" s="57" t="s">
        <v>12282</v>
      </c>
      <c r="G445" s="57" t="s">
        <v>14802</v>
      </c>
      <c r="H445" s="57" t="s">
        <v>146</v>
      </c>
      <c r="I445">
        <v>0.1</v>
      </c>
      <c r="J445">
        <v>1.1000000000000001</v>
      </c>
      <c r="K445" s="58">
        <v>56</v>
      </c>
      <c r="L445" s="58">
        <v>35</v>
      </c>
      <c r="M445" s="58">
        <v>20</v>
      </c>
      <c r="N445" s="58">
        <v>26</v>
      </c>
      <c r="O445" s="58">
        <v>24</v>
      </c>
      <c r="P445" s="58">
        <v>23</v>
      </c>
      <c r="Q445" s="58">
        <v>23</v>
      </c>
      <c r="R445" s="58">
        <v>24</v>
      </c>
      <c r="S445" s="58">
        <v>20</v>
      </c>
      <c r="T445" s="58">
        <v>20</v>
      </c>
      <c r="U445" s="58">
        <v>0</v>
      </c>
      <c r="V445" s="58">
        <v>0</v>
      </c>
      <c r="W445" s="58">
        <v>0</v>
      </c>
      <c r="X445" s="58">
        <v>0</v>
      </c>
      <c r="Y445" s="58">
        <v>0</v>
      </c>
      <c r="Z445" s="58">
        <v>0</v>
      </c>
      <c r="AA445" s="58">
        <v>122</v>
      </c>
      <c r="AB445" s="58">
        <v>149</v>
      </c>
      <c r="AC445" s="58">
        <v>0</v>
      </c>
      <c r="AD445" s="58">
        <v>11</v>
      </c>
      <c r="AE445" s="58">
        <v>0</v>
      </c>
      <c r="AF445" s="58">
        <v>53</v>
      </c>
      <c r="AG445" s="58">
        <v>0</v>
      </c>
      <c r="AH445" s="58">
        <v>151</v>
      </c>
      <c r="AI445" s="58">
        <v>56</v>
      </c>
      <c r="AJ445" s="58">
        <v>271</v>
      </c>
      <c r="AK445" s="58">
        <v>0</v>
      </c>
      <c r="AL445">
        <v>271</v>
      </c>
      <c r="AM445" t="b">
        <f>IFERROR(MATCH('2017'!A445, '2018'!A:A, 0) &gt;0, FALSE)</f>
        <v>1</v>
      </c>
    </row>
    <row r="446" spans="1:39">
      <c r="A446" s="57" t="s">
        <v>2508</v>
      </c>
      <c r="B446" s="57" t="s">
        <v>2509</v>
      </c>
      <c r="C446" s="57" t="s">
        <v>14803</v>
      </c>
      <c r="D446" s="57" t="s">
        <v>2512</v>
      </c>
      <c r="E446" s="57" t="s">
        <v>1122</v>
      </c>
      <c r="F446" s="57" t="s">
        <v>12283</v>
      </c>
      <c r="G446" s="57" t="s">
        <v>14804</v>
      </c>
      <c r="H446" s="57" t="s">
        <v>146</v>
      </c>
      <c r="I446">
        <v>0.1</v>
      </c>
      <c r="J446">
        <v>1.4</v>
      </c>
      <c r="K446" s="58">
        <v>43</v>
      </c>
      <c r="L446" s="58">
        <v>21</v>
      </c>
      <c r="M446" s="58">
        <v>28</v>
      </c>
      <c r="N446" s="58">
        <v>21</v>
      </c>
      <c r="O446" s="58">
        <v>26</v>
      </c>
      <c r="P446" s="58">
        <v>19</v>
      </c>
      <c r="Q446" s="58">
        <v>34</v>
      </c>
      <c r="R446" s="58">
        <v>23</v>
      </c>
      <c r="S446" s="58">
        <v>34</v>
      </c>
      <c r="T446" s="58">
        <v>34</v>
      </c>
      <c r="U446" s="58">
        <v>0</v>
      </c>
      <c r="V446" s="58">
        <v>0</v>
      </c>
      <c r="W446" s="58">
        <v>0</v>
      </c>
      <c r="X446" s="58">
        <v>0</v>
      </c>
      <c r="Y446" s="58">
        <v>0</v>
      </c>
      <c r="Z446" s="58">
        <v>0</v>
      </c>
      <c r="AA446" s="58">
        <v>157</v>
      </c>
      <c r="AB446" s="58">
        <v>126</v>
      </c>
      <c r="AC446" s="58" t="s">
        <v>290</v>
      </c>
      <c r="AD446" s="58">
        <v>24</v>
      </c>
      <c r="AE446" s="58" t="s">
        <v>290</v>
      </c>
      <c r="AF446" s="58">
        <v>61</v>
      </c>
      <c r="AG446" s="58" t="s">
        <v>290</v>
      </c>
      <c r="AH446" s="58">
        <v>184</v>
      </c>
      <c r="AI446" s="58">
        <v>10</v>
      </c>
      <c r="AJ446" s="58">
        <v>283</v>
      </c>
      <c r="AK446" s="58">
        <v>0</v>
      </c>
      <c r="AL446">
        <v>283</v>
      </c>
      <c r="AM446" t="b">
        <f>IFERROR(MATCH('2017'!A446, '2018'!A:A, 0) &gt;0, FALSE)</f>
        <v>1</v>
      </c>
    </row>
    <row r="447" spans="1:39">
      <c r="A447" s="57" t="s">
        <v>12284</v>
      </c>
      <c r="B447" s="57" t="s">
        <v>1366</v>
      </c>
      <c r="C447" s="57" t="s">
        <v>14805</v>
      </c>
      <c r="D447" s="57" t="s">
        <v>9465</v>
      </c>
      <c r="E447" s="57" t="s">
        <v>1122</v>
      </c>
      <c r="F447" s="57" t="s">
        <v>12285</v>
      </c>
      <c r="G447" s="57" t="s">
        <v>14806</v>
      </c>
      <c r="H447" s="57" t="s">
        <v>146</v>
      </c>
      <c r="I447">
        <v>0.1</v>
      </c>
      <c r="J447">
        <v>0.8</v>
      </c>
      <c r="K447" s="58">
        <v>11</v>
      </c>
      <c r="L447" s="58" t="s">
        <v>290</v>
      </c>
      <c r="M447" s="58">
        <v>14</v>
      </c>
      <c r="N447" s="58">
        <v>11</v>
      </c>
      <c r="O447" s="58">
        <v>11</v>
      </c>
      <c r="P447" s="58">
        <v>10</v>
      </c>
      <c r="Q447" s="58">
        <v>13</v>
      </c>
      <c r="R447" s="58">
        <v>17</v>
      </c>
      <c r="S447" s="58">
        <v>16</v>
      </c>
      <c r="T447" s="58">
        <v>13</v>
      </c>
      <c r="U447" s="58">
        <v>0</v>
      </c>
      <c r="V447" s="58">
        <v>0</v>
      </c>
      <c r="W447" s="58">
        <v>0</v>
      </c>
      <c r="X447" s="58">
        <v>0</v>
      </c>
      <c r="Y447" s="58">
        <v>0</v>
      </c>
      <c r="Z447" s="58">
        <v>0</v>
      </c>
      <c r="AA447" s="58">
        <v>69</v>
      </c>
      <c r="AB447" s="58">
        <v>56</v>
      </c>
      <c r="AC447" s="58">
        <v>0</v>
      </c>
      <c r="AD447" s="58" t="s">
        <v>290</v>
      </c>
      <c r="AE447" s="58">
        <v>81</v>
      </c>
      <c r="AF447" s="58">
        <v>27</v>
      </c>
      <c r="AG447" s="58">
        <v>0</v>
      </c>
      <c r="AH447" s="58">
        <v>0</v>
      </c>
      <c r="AI447" s="58">
        <v>15</v>
      </c>
      <c r="AJ447" s="58">
        <v>125</v>
      </c>
      <c r="AK447" s="58">
        <v>0</v>
      </c>
      <c r="AL447">
        <v>125</v>
      </c>
      <c r="AM447" t="b">
        <f>IFERROR(MATCH('2017'!A447, '2018'!A:A, 0) &gt;0, FALSE)</f>
        <v>1</v>
      </c>
    </row>
    <row r="448" spans="1:39">
      <c r="A448" s="57" t="s">
        <v>2513</v>
      </c>
      <c r="B448" s="57" t="s">
        <v>2514</v>
      </c>
      <c r="C448" s="57" t="s">
        <v>12296</v>
      </c>
      <c r="D448" s="57" t="s">
        <v>2516</v>
      </c>
      <c r="E448" s="57" t="s">
        <v>1122</v>
      </c>
      <c r="F448" s="57" t="s">
        <v>12297</v>
      </c>
      <c r="G448" s="57" t="s">
        <v>14807</v>
      </c>
      <c r="H448" s="57" t="s">
        <v>146</v>
      </c>
      <c r="I448">
        <v>0.2</v>
      </c>
      <c r="J448">
        <v>1.1000000000000001</v>
      </c>
      <c r="K448" s="58">
        <v>33</v>
      </c>
      <c r="L448" s="58">
        <v>15</v>
      </c>
      <c r="M448" s="58" t="s">
        <v>290</v>
      </c>
      <c r="N448" s="58" t="s">
        <v>290</v>
      </c>
      <c r="O448" s="58" t="s">
        <v>290</v>
      </c>
      <c r="P448" s="58" t="s">
        <v>290</v>
      </c>
      <c r="Q448" s="58" t="s">
        <v>290</v>
      </c>
      <c r="R448" s="58" t="s">
        <v>290</v>
      </c>
      <c r="S448" s="58" t="s">
        <v>290</v>
      </c>
      <c r="T448" s="58" t="s">
        <v>290</v>
      </c>
      <c r="U448" s="58">
        <v>0</v>
      </c>
      <c r="V448" s="58">
        <v>0</v>
      </c>
      <c r="W448" s="58">
        <v>0</v>
      </c>
      <c r="X448" s="58">
        <v>0</v>
      </c>
      <c r="Y448" s="58">
        <v>0</v>
      </c>
      <c r="Z448" s="58">
        <v>0</v>
      </c>
      <c r="AA448" s="58">
        <v>32</v>
      </c>
      <c r="AB448" s="58">
        <v>41</v>
      </c>
      <c r="AC448" s="58">
        <v>0</v>
      </c>
      <c r="AD448" s="58">
        <v>0</v>
      </c>
      <c r="AE448" s="58">
        <v>73</v>
      </c>
      <c r="AF448" s="58">
        <v>0</v>
      </c>
      <c r="AG448" s="58">
        <v>0</v>
      </c>
      <c r="AH448" s="58">
        <v>0</v>
      </c>
      <c r="AI448" s="58">
        <v>0</v>
      </c>
      <c r="AJ448" s="58">
        <v>73</v>
      </c>
      <c r="AK448" s="58">
        <v>0</v>
      </c>
      <c r="AL448">
        <v>73</v>
      </c>
      <c r="AM448" t="b">
        <f>IFERROR(MATCH('2017'!A448, '2018'!A:A, 0) &gt;0, FALSE)</f>
        <v>1</v>
      </c>
    </row>
    <row r="449" spans="1:39">
      <c r="A449" s="57" t="s">
        <v>6279</v>
      </c>
      <c r="B449" s="57" t="s">
        <v>6280</v>
      </c>
      <c r="C449" s="57" t="s">
        <v>13630</v>
      </c>
      <c r="D449" s="57" t="s">
        <v>6282</v>
      </c>
      <c r="E449" s="57" t="s">
        <v>1122</v>
      </c>
      <c r="F449" s="57" t="s">
        <v>12299</v>
      </c>
      <c r="G449" s="57" t="s">
        <v>14808</v>
      </c>
      <c r="H449" s="57" t="s">
        <v>146</v>
      </c>
      <c r="I449">
        <v>0.5</v>
      </c>
      <c r="J449">
        <v>3.5</v>
      </c>
      <c r="K449" s="58" t="s">
        <v>290</v>
      </c>
      <c r="L449" s="58" t="s">
        <v>290</v>
      </c>
      <c r="M449" s="58" t="s">
        <v>290</v>
      </c>
      <c r="N449" s="58" t="s">
        <v>290</v>
      </c>
      <c r="O449" s="58" t="s">
        <v>290</v>
      </c>
      <c r="P449" s="58" t="s">
        <v>290</v>
      </c>
      <c r="Q449" s="58" t="s">
        <v>290</v>
      </c>
      <c r="R449" s="58" t="s">
        <v>290</v>
      </c>
      <c r="S449" s="58" t="s">
        <v>290</v>
      </c>
      <c r="T449" s="58" t="s">
        <v>290</v>
      </c>
      <c r="U449" s="58">
        <v>0</v>
      </c>
      <c r="V449" s="58">
        <v>0</v>
      </c>
      <c r="W449" s="58">
        <v>0</v>
      </c>
      <c r="X449" s="58">
        <v>0</v>
      </c>
      <c r="Y449" s="58">
        <v>0</v>
      </c>
      <c r="Z449" s="58">
        <v>0</v>
      </c>
      <c r="AA449" s="58">
        <v>18</v>
      </c>
      <c r="AB449" s="58">
        <v>18</v>
      </c>
      <c r="AC449" s="58">
        <v>0</v>
      </c>
      <c r="AD449" s="58">
        <v>0</v>
      </c>
      <c r="AE449" s="58">
        <v>35</v>
      </c>
      <c r="AF449" s="58">
        <v>0</v>
      </c>
      <c r="AG449" s="58" t="s">
        <v>290</v>
      </c>
      <c r="AH449" s="58">
        <v>0</v>
      </c>
      <c r="AI449" s="58">
        <v>0</v>
      </c>
      <c r="AJ449" s="58">
        <v>36</v>
      </c>
      <c r="AK449" s="58">
        <v>0</v>
      </c>
      <c r="AL449">
        <v>36</v>
      </c>
      <c r="AM449" t="b">
        <f>IFERROR(MATCH('2017'!A449, '2018'!A:A, 0) &gt;0, FALSE)</f>
        <v>1</v>
      </c>
    </row>
    <row r="450" spans="1:39">
      <c r="A450" s="57" t="s">
        <v>2517</v>
      </c>
      <c r="B450" s="57" t="s">
        <v>9483</v>
      </c>
      <c r="C450" s="57" t="s">
        <v>12310</v>
      </c>
      <c r="D450" s="57" t="s">
        <v>2520</v>
      </c>
      <c r="E450" s="57" t="s">
        <v>1122</v>
      </c>
      <c r="F450" s="57" t="s">
        <v>12311</v>
      </c>
      <c r="G450" s="57" t="s">
        <v>14809</v>
      </c>
      <c r="H450" s="57" t="s">
        <v>146</v>
      </c>
      <c r="I450">
        <v>0.6</v>
      </c>
      <c r="J450">
        <v>2.5</v>
      </c>
      <c r="K450" s="58">
        <v>81</v>
      </c>
      <c r="L450" s="58">
        <v>33</v>
      </c>
      <c r="M450" s="58">
        <v>32</v>
      </c>
      <c r="N450" s="58">
        <v>34</v>
      </c>
      <c r="O450" s="58">
        <v>21</v>
      </c>
      <c r="P450" s="58">
        <v>21</v>
      </c>
      <c r="Q450" s="58">
        <v>18</v>
      </c>
      <c r="R450" s="58">
        <v>21</v>
      </c>
      <c r="S450" s="58">
        <v>18</v>
      </c>
      <c r="T450" s="58">
        <v>16</v>
      </c>
      <c r="U450" s="58">
        <v>0</v>
      </c>
      <c r="V450" s="58">
        <v>0</v>
      </c>
      <c r="W450" s="58">
        <v>0</v>
      </c>
      <c r="X450" s="58">
        <v>0</v>
      </c>
      <c r="Y450" s="58">
        <v>0</v>
      </c>
      <c r="Z450" s="58">
        <v>0</v>
      </c>
      <c r="AA450" s="58">
        <v>153</v>
      </c>
      <c r="AB450" s="58">
        <v>142</v>
      </c>
      <c r="AC450" s="58">
        <v>0</v>
      </c>
      <c r="AD450" s="58">
        <v>24</v>
      </c>
      <c r="AE450" s="58">
        <v>102</v>
      </c>
      <c r="AF450" s="58">
        <v>21</v>
      </c>
      <c r="AG450" s="58">
        <v>0</v>
      </c>
      <c r="AH450" s="58">
        <v>100</v>
      </c>
      <c r="AI450" s="58">
        <v>48</v>
      </c>
      <c r="AJ450" s="58">
        <v>295</v>
      </c>
      <c r="AK450" s="58">
        <v>0</v>
      </c>
      <c r="AL450">
        <v>295</v>
      </c>
      <c r="AM450" t="b">
        <f>IFERROR(MATCH('2017'!A450, '2018'!A:A, 0) &gt;0, FALSE)</f>
        <v>1</v>
      </c>
    </row>
    <row r="451" spans="1:39">
      <c r="A451" s="57" t="s">
        <v>2521</v>
      </c>
      <c r="B451" s="57" t="s">
        <v>459</v>
      </c>
      <c r="C451" s="57" t="s">
        <v>12312</v>
      </c>
      <c r="D451" s="57" t="s">
        <v>2524</v>
      </c>
      <c r="E451" s="57" t="s">
        <v>1122</v>
      </c>
      <c r="F451" s="57" t="s">
        <v>12313</v>
      </c>
      <c r="G451" s="57" t="s">
        <v>14810</v>
      </c>
      <c r="H451" s="57" t="s">
        <v>146</v>
      </c>
      <c r="I451">
        <v>1</v>
      </c>
      <c r="J451">
        <v>2.1</v>
      </c>
      <c r="K451" s="58">
        <v>66</v>
      </c>
      <c r="L451" s="58">
        <v>40</v>
      </c>
      <c r="M451" s="58">
        <v>25</v>
      </c>
      <c r="N451" s="58">
        <v>38</v>
      </c>
      <c r="O451" s="58">
        <v>30</v>
      </c>
      <c r="P451" s="58">
        <v>23</v>
      </c>
      <c r="Q451" s="58">
        <v>18</v>
      </c>
      <c r="R451" s="58">
        <v>20</v>
      </c>
      <c r="S451" s="58">
        <v>19</v>
      </c>
      <c r="T451" s="58">
        <v>19</v>
      </c>
      <c r="U451" s="58">
        <v>0</v>
      </c>
      <c r="V451" s="58">
        <v>0</v>
      </c>
      <c r="W451" s="58">
        <v>0</v>
      </c>
      <c r="X451" s="58">
        <v>0</v>
      </c>
      <c r="Y451" s="58">
        <v>0</v>
      </c>
      <c r="Z451" s="58">
        <v>0</v>
      </c>
      <c r="AA451" s="58">
        <v>158</v>
      </c>
      <c r="AB451" s="58">
        <v>140</v>
      </c>
      <c r="AC451" s="58">
        <v>0</v>
      </c>
      <c r="AD451" s="58">
        <v>0</v>
      </c>
      <c r="AE451" s="58">
        <v>278</v>
      </c>
      <c r="AF451" s="58" t="s">
        <v>290</v>
      </c>
      <c r="AG451" s="58">
        <v>0</v>
      </c>
      <c r="AH451" s="58">
        <v>0</v>
      </c>
      <c r="AI451" s="58">
        <v>12</v>
      </c>
      <c r="AJ451" s="58">
        <v>298</v>
      </c>
      <c r="AK451" s="58">
        <v>0</v>
      </c>
      <c r="AL451">
        <v>298</v>
      </c>
      <c r="AM451" t="b">
        <f>IFERROR(MATCH('2017'!A451, '2018'!A:A, 0) &gt;0, FALSE)</f>
        <v>1</v>
      </c>
    </row>
    <row r="452" spans="1:39">
      <c r="A452" s="57" t="s">
        <v>2525</v>
      </c>
      <c r="B452" s="57" t="s">
        <v>2526</v>
      </c>
      <c r="C452" s="57" t="s">
        <v>14811</v>
      </c>
      <c r="D452" s="57" t="s">
        <v>2529</v>
      </c>
      <c r="E452" s="57" t="s">
        <v>1122</v>
      </c>
      <c r="F452" s="57" t="s">
        <v>12314</v>
      </c>
      <c r="G452" s="57" t="s">
        <v>14812</v>
      </c>
      <c r="H452" s="57" t="s">
        <v>146</v>
      </c>
      <c r="I452">
        <v>2.5</v>
      </c>
      <c r="J452">
        <v>7.5</v>
      </c>
      <c r="K452" s="58">
        <v>46</v>
      </c>
      <c r="L452" s="58" t="s">
        <v>290</v>
      </c>
      <c r="M452" s="58">
        <v>13</v>
      </c>
      <c r="N452" s="58" t="s">
        <v>290</v>
      </c>
      <c r="O452" s="58">
        <v>12</v>
      </c>
      <c r="P452" s="58" t="s">
        <v>290</v>
      </c>
      <c r="Q452" s="58" t="s">
        <v>290</v>
      </c>
      <c r="R452" s="58" t="s">
        <v>290</v>
      </c>
      <c r="S452" s="58" t="s">
        <v>290</v>
      </c>
      <c r="T452" s="58" t="s">
        <v>290</v>
      </c>
      <c r="U452" s="58">
        <v>0</v>
      </c>
      <c r="V452" s="58">
        <v>0</v>
      </c>
      <c r="W452" s="58">
        <v>0</v>
      </c>
      <c r="X452" s="58">
        <v>0</v>
      </c>
      <c r="Y452" s="58">
        <v>0</v>
      </c>
      <c r="Z452" s="58">
        <v>0</v>
      </c>
      <c r="AA452" s="58">
        <v>54</v>
      </c>
      <c r="AB452" s="58">
        <v>61</v>
      </c>
      <c r="AC452" s="58">
        <v>0</v>
      </c>
      <c r="AD452" s="58">
        <v>24</v>
      </c>
      <c r="AE452" s="58">
        <v>0</v>
      </c>
      <c r="AF452" s="58">
        <v>17</v>
      </c>
      <c r="AG452" s="58">
        <v>0</v>
      </c>
      <c r="AH452" s="58">
        <v>68</v>
      </c>
      <c r="AI452" s="58" t="s">
        <v>290</v>
      </c>
      <c r="AJ452" s="58">
        <v>115</v>
      </c>
      <c r="AK452" s="58">
        <v>0</v>
      </c>
      <c r="AL452">
        <v>115</v>
      </c>
      <c r="AM452" t="b">
        <f>IFERROR(MATCH('2017'!A452, '2018'!A:A, 0) &gt;0, FALSE)</f>
        <v>1</v>
      </c>
    </row>
    <row r="453" spans="1:39">
      <c r="A453" s="57" t="s">
        <v>2530</v>
      </c>
      <c r="B453" s="57" t="s">
        <v>2531</v>
      </c>
      <c r="C453" s="57" t="s">
        <v>13631</v>
      </c>
      <c r="D453" s="57" t="s">
        <v>13632</v>
      </c>
      <c r="E453" s="57" t="s">
        <v>1122</v>
      </c>
      <c r="F453" s="57" t="s">
        <v>13633</v>
      </c>
      <c r="G453" s="57" t="s">
        <v>14813</v>
      </c>
      <c r="H453" s="57" t="s">
        <v>146</v>
      </c>
      <c r="I453">
        <v>0.3</v>
      </c>
      <c r="J453">
        <v>17.600000000000001</v>
      </c>
      <c r="K453" s="58">
        <v>0</v>
      </c>
      <c r="L453" s="58">
        <v>0</v>
      </c>
      <c r="M453" s="58">
        <v>32</v>
      </c>
      <c r="N453" s="58">
        <v>28</v>
      </c>
      <c r="O453" s="58">
        <v>20</v>
      </c>
      <c r="P453" s="58">
        <v>23</v>
      </c>
      <c r="Q453" s="58">
        <v>23</v>
      </c>
      <c r="R453" s="58">
        <v>17</v>
      </c>
      <c r="S453" s="58">
        <v>11</v>
      </c>
      <c r="T453" s="58" t="s">
        <v>290</v>
      </c>
      <c r="U453" s="58">
        <v>0</v>
      </c>
      <c r="V453" s="58">
        <v>0</v>
      </c>
      <c r="W453" s="58">
        <v>0</v>
      </c>
      <c r="X453" s="58">
        <v>0</v>
      </c>
      <c r="Y453" s="58">
        <v>0</v>
      </c>
      <c r="Z453" s="58">
        <v>0</v>
      </c>
      <c r="AA453" s="58">
        <v>76</v>
      </c>
      <c r="AB453" s="58">
        <v>85</v>
      </c>
      <c r="AC453" s="58">
        <v>0</v>
      </c>
      <c r="AD453" s="58" t="s">
        <v>290</v>
      </c>
      <c r="AE453" s="58">
        <v>11</v>
      </c>
      <c r="AF453" s="58">
        <v>15</v>
      </c>
      <c r="AG453" s="58">
        <v>0</v>
      </c>
      <c r="AH453" s="58">
        <v>104</v>
      </c>
      <c r="AI453" s="58">
        <v>22</v>
      </c>
      <c r="AJ453" s="58">
        <v>161</v>
      </c>
      <c r="AK453" s="58">
        <v>0</v>
      </c>
      <c r="AL453">
        <v>161</v>
      </c>
      <c r="AM453" t="b">
        <f>IFERROR(MATCH('2017'!A453, '2018'!A:A, 0) &gt;0, FALSE)</f>
        <v>1</v>
      </c>
    </row>
    <row r="454" spans="1:39">
      <c r="A454" s="57" t="s">
        <v>2534</v>
      </c>
      <c r="B454" s="57" t="s">
        <v>2535</v>
      </c>
      <c r="C454" s="57" t="s">
        <v>12315</v>
      </c>
      <c r="D454" s="57" t="s">
        <v>2538</v>
      </c>
      <c r="E454" s="57" t="s">
        <v>1122</v>
      </c>
      <c r="F454" s="57" t="s">
        <v>12316</v>
      </c>
      <c r="G454" s="57" t="s">
        <v>14814</v>
      </c>
      <c r="H454" s="57" t="s">
        <v>146</v>
      </c>
      <c r="I454">
        <v>2.5</v>
      </c>
      <c r="J454">
        <v>2.5</v>
      </c>
      <c r="K454" s="58">
        <v>56</v>
      </c>
      <c r="L454" s="58">
        <v>15</v>
      </c>
      <c r="M454" s="58">
        <v>0</v>
      </c>
      <c r="N454" s="58">
        <v>0</v>
      </c>
      <c r="O454" s="58">
        <v>0</v>
      </c>
      <c r="P454" s="58">
        <v>0</v>
      </c>
      <c r="Q454" s="58">
        <v>0</v>
      </c>
      <c r="R454" s="58">
        <v>0</v>
      </c>
      <c r="S454" s="58">
        <v>0</v>
      </c>
      <c r="T454" s="58">
        <v>0</v>
      </c>
      <c r="U454" s="58">
        <v>0</v>
      </c>
      <c r="V454" s="58">
        <v>0</v>
      </c>
      <c r="W454" s="58">
        <v>0</v>
      </c>
      <c r="X454" s="58">
        <v>0</v>
      </c>
      <c r="Y454" s="58">
        <v>0</v>
      </c>
      <c r="Z454" s="58">
        <v>0</v>
      </c>
      <c r="AA454" s="58">
        <v>26</v>
      </c>
      <c r="AB454" s="58">
        <v>45</v>
      </c>
      <c r="AC454" s="58">
        <v>0</v>
      </c>
      <c r="AD454" s="58">
        <v>0</v>
      </c>
      <c r="AE454" s="58">
        <v>13</v>
      </c>
      <c r="AF454" s="58" t="s">
        <v>290</v>
      </c>
      <c r="AG454" s="58">
        <v>0</v>
      </c>
      <c r="AH454" s="58">
        <v>49</v>
      </c>
      <c r="AI454" s="58" t="s">
        <v>290</v>
      </c>
      <c r="AJ454" s="58">
        <v>71</v>
      </c>
      <c r="AK454" s="58">
        <v>0</v>
      </c>
      <c r="AL454">
        <v>71</v>
      </c>
      <c r="AM454" t="b">
        <f>IFERROR(MATCH('2017'!A454, '2018'!A:A, 0) &gt;0, FALSE)</f>
        <v>1</v>
      </c>
    </row>
    <row r="455" spans="1:39">
      <c r="A455" s="57" t="s">
        <v>2539</v>
      </c>
      <c r="B455" s="57" t="s">
        <v>2540</v>
      </c>
      <c r="C455" s="57" t="s">
        <v>14815</v>
      </c>
      <c r="D455" s="57" t="s">
        <v>2542</v>
      </c>
      <c r="E455" s="57" t="s">
        <v>1122</v>
      </c>
      <c r="F455" s="57" t="s">
        <v>12317</v>
      </c>
      <c r="G455" s="57" t="s">
        <v>14816</v>
      </c>
      <c r="H455" s="57" t="s">
        <v>146</v>
      </c>
      <c r="I455">
        <v>1.2</v>
      </c>
      <c r="J455">
        <v>4.2</v>
      </c>
      <c r="K455" s="58">
        <v>92</v>
      </c>
      <c r="L455" s="58">
        <v>42</v>
      </c>
      <c r="M455" s="58">
        <v>36</v>
      </c>
      <c r="N455" s="58">
        <v>45</v>
      </c>
      <c r="O455" s="58">
        <v>32</v>
      </c>
      <c r="P455" s="58">
        <v>35</v>
      </c>
      <c r="Q455" s="58">
        <v>30</v>
      </c>
      <c r="R455" s="58">
        <v>29</v>
      </c>
      <c r="S455" s="58">
        <v>23</v>
      </c>
      <c r="T455" s="58">
        <v>22</v>
      </c>
      <c r="U455" s="58">
        <v>0</v>
      </c>
      <c r="V455" s="58">
        <v>0</v>
      </c>
      <c r="W455" s="58">
        <v>0</v>
      </c>
      <c r="X455" s="58">
        <v>0</v>
      </c>
      <c r="Y455" s="58">
        <v>0</v>
      </c>
      <c r="Z455" s="58">
        <v>0</v>
      </c>
      <c r="AA455" s="58">
        <v>197</v>
      </c>
      <c r="AB455" s="58">
        <v>189</v>
      </c>
      <c r="AC455" s="58">
        <v>0</v>
      </c>
      <c r="AD455" s="58">
        <v>57</v>
      </c>
      <c r="AE455" s="58">
        <v>15</v>
      </c>
      <c r="AF455" s="58">
        <v>30</v>
      </c>
      <c r="AG455" s="58">
        <v>0</v>
      </c>
      <c r="AH455" s="58">
        <v>284</v>
      </c>
      <c r="AI455" s="58">
        <v>0</v>
      </c>
      <c r="AJ455" s="58">
        <v>386</v>
      </c>
      <c r="AK455" s="58">
        <v>0</v>
      </c>
      <c r="AL455">
        <v>386</v>
      </c>
      <c r="AM455" t="b">
        <f>IFERROR(MATCH('2017'!A455, '2018'!A:A, 0) &gt;0, FALSE)</f>
        <v>1</v>
      </c>
    </row>
    <row r="456" spans="1:39">
      <c r="A456" s="57" t="s">
        <v>2543</v>
      </c>
      <c r="B456" s="57" t="s">
        <v>2544</v>
      </c>
      <c r="C456" s="57" t="s">
        <v>14817</v>
      </c>
      <c r="D456" s="57" t="s">
        <v>2545</v>
      </c>
      <c r="E456" s="57" t="s">
        <v>1122</v>
      </c>
      <c r="F456" s="57" t="s">
        <v>12318</v>
      </c>
      <c r="G456" s="57" t="s">
        <v>14818</v>
      </c>
      <c r="H456" s="57" t="s">
        <v>146</v>
      </c>
      <c r="I456">
        <v>1.9</v>
      </c>
      <c r="J456">
        <v>108.1</v>
      </c>
      <c r="K456" s="58">
        <v>54</v>
      </c>
      <c r="L456" s="58">
        <v>54</v>
      </c>
      <c r="M456" s="58">
        <v>58</v>
      </c>
      <c r="N456" s="58">
        <v>57</v>
      </c>
      <c r="O456" s="58">
        <v>51</v>
      </c>
      <c r="P456" s="58">
        <v>57</v>
      </c>
      <c r="Q456" s="58">
        <v>58</v>
      </c>
      <c r="R456" s="58">
        <v>70</v>
      </c>
      <c r="S456" s="58">
        <v>71</v>
      </c>
      <c r="T456" s="58">
        <v>75</v>
      </c>
      <c r="U456" s="58">
        <v>85</v>
      </c>
      <c r="V456" s="58">
        <v>83</v>
      </c>
      <c r="W456" s="58">
        <v>79</v>
      </c>
      <c r="X456" s="58">
        <v>82</v>
      </c>
      <c r="Y456" s="58">
        <v>0</v>
      </c>
      <c r="Z456" s="58">
        <v>0</v>
      </c>
      <c r="AA456" s="58">
        <v>466</v>
      </c>
      <c r="AB456" s="58">
        <v>468</v>
      </c>
      <c r="AC456" s="58" t="s">
        <v>290</v>
      </c>
      <c r="AD456" s="58">
        <v>50</v>
      </c>
      <c r="AE456" s="58">
        <v>47</v>
      </c>
      <c r="AF456" s="58">
        <v>64</v>
      </c>
      <c r="AG456" s="58">
        <v>0</v>
      </c>
      <c r="AH456" s="58">
        <v>633</v>
      </c>
      <c r="AI456" s="58">
        <v>139</v>
      </c>
      <c r="AJ456" s="58">
        <v>605</v>
      </c>
      <c r="AK456" s="58">
        <v>329</v>
      </c>
      <c r="AL456">
        <v>934</v>
      </c>
      <c r="AM456" t="b">
        <f>IFERROR(MATCH('2017'!A456, '2018'!A:A, 0) &gt;0, FALSE)</f>
        <v>1</v>
      </c>
    </row>
    <row r="457" spans="1:39">
      <c r="A457" s="57" t="s">
        <v>12327</v>
      </c>
      <c r="B457" s="57" t="s">
        <v>9517</v>
      </c>
      <c r="C457" s="57" t="s">
        <v>14819</v>
      </c>
      <c r="D457" s="57" t="s">
        <v>9520</v>
      </c>
      <c r="E457" s="57" t="s">
        <v>1122</v>
      </c>
      <c r="F457" s="57" t="s">
        <v>12328</v>
      </c>
      <c r="G457" s="57" t="s">
        <v>14820</v>
      </c>
      <c r="H457" s="57" t="s">
        <v>146</v>
      </c>
      <c r="I457">
        <v>0.4</v>
      </c>
      <c r="J457">
        <v>1.1000000000000001</v>
      </c>
      <c r="K457" s="58">
        <v>0</v>
      </c>
      <c r="L457" s="58">
        <v>0</v>
      </c>
      <c r="M457" s="58">
        <v>0</v>
      </c>
      <c r="N457" s="58">
        <v>0</v>
      </c>
      <c r="O457" s="58">
        <v>0</v>
      </c>
      <c r="P457" s="58">
        <v>0</v>
      </c>
      <c r="Q457" s="58">
        <v>0</v>
      </c>
      <c r="R457" s="58">
        <v>0</v>
      </c>
      <c r="S457" s="58">
        <v>0</v>
      </c>
      <c r="T457" s="58">
        <v>0</v>
      </c>
      <c r="U457" s="58">
        <v>0</v>
      </c>
      <c r="V457" s="58" t="s">
        <v>290</v>
      </c>
      <c r="W457" s="58" t="s">
        <v>290</v>
      </c>
      <c r="X457" s="58" t="s">
        <v>290</v>
      </c>
      <c r="Y457" s="58">
        <v>0</v>
      </c>
      <c r="Z457" s="58" t="s">
        <v>290</v>
      </c>
      <c r="AA457" s="58" t="s">
        <v>290</v>
      </c>
      <c r="AB457" s="58" t="s">
        <v>290</v>
      </c>
      <c r="AC457" s="58">
        <v>0</v>
      </c>
      <c r="AD457" s="58">
        <v>0</v>
      </c>
      <c r="AE457" s="58" t="s">
        <v>290</v>
      </c>
      <c r="AF457" s="58" t="s">
        <v>290</v>
      </c>
      <c r="AG457" s="58">
        <v>0</v>
      </c>
      <c r="AH457" s="58">
        <v>0</v>
      </c>
      <c r="AI457" s="58">
        <v>0</v>
      </c>
      <c r="AJ457" s="58">
        <v>0</v>
      </c>
      <c r="AK457" s="58" t="s">
        <v>290</v>
      </c>
      <c r="AL457">
        <v>9</v>
      </c>
      <c r="AM457" t="b">
        <f>IFERROR(MATCH('2017'!A457, '2018'!A:A, 0) &gt;0, FALSE)</f>
        <v>1</v>
      </c>
    </row>
    <row r="458" spans="1:39">
      <c r="A458" s="57" t="s">
        <v>2546</v>
      </c>
      <c r="B458" s="57" t="s">
        <v>2547</v>
      </c>
      <c r="C458" s="57" t="s">
        <v>14821</v>
      </c>
      <c r="D458" s="57" t="s">
        <v>2550</v>
      </c>
      <c r="E458" s="57" t="s">
        <v>1122</v>
      </c>
      <c r="F458" s="57" t="s">
        <v>12330</v>
      </c>
      <c r="G458" s="57" t="s">
        <v>14822</v>
      </c>
      <c r="H458" s="57" t="s">
        <v>146</v>
      </c>
      <c r="I458">
        <v>0.5</v>
      </c>
      <c r="J458">
        <v>4.5</v>
      </c>
      <c r="K458" s="58" t="s">
        <v>290</v>
      </c>
      <c r="L458" s="58" t="s">
        <v>290</v>
      </c>
      <c r="M458" s="58" t="s">
        <v>290</v>
      </c>
      <c r="N458" s="58" t="s">
        <v>290</v>
      </c>
      <c r="O458" s="58" t="s">
        <v>290</v>
      </c>
      <c r="P458" s="58" t="s">
        <v>290</v>
      </c>
      <c r="Q458" s="58" t="s">
        <v>290</v>
      </c>
      <c r="R458" s="58">
        <v>0</v>
      </c>
      <c r="S458" s="58" t="s">
        <v>290</v>
      </c>
      <c r="T458" s="58">
        <v>0</v>
      </c>
      <c r="U458" s="58">
        <v>0</v>
      </c>
      <c r="V458" s="58">
        <v>0</v>
      </c>
      <c r="W458" s="58">
        <v>0</v>
      </c>
      <c r="X458" s="58">
        <v>0</v>
      </c>
      <c r="Y458" s="58">
        <v>0</v>
      </c>
      <c r="Z458" s="58">
        <v>0</v>
      </c>
      <c r="AA458" s="58" t="s">
        <v>290</v>
      </c>
      <c r="AB458" s="58">
        <v>18</v>
      </c>
      <c r="AC458" s="58">
        <v>0</v>
      </c>
      <c r="AD458" s="58">
        <v>0</v>
      </c>
      <c r="AE458" s="58">
        <v>26</v>
      </c>
      <c r="AF458" s="58">
        <v>0</v>
      </c>
      <c r="AG458" s="58">
        <v>0</v>
      </c>
      <c r="AH458" s="58">
        <v>0</v>
      </c>
      <c r="AI458" s="58">
        <v>0</v>
      </c>
      <c r="AJ458" s="58">
        <v>26</v>
      </c>
      <c r="AK458" s="58">
        <v>0</v>
      </c>
      <c r="AL458">
        <v>26</v>
      </c>
      <c r="AM458" t="b">
        <f>IFERROR(MATCH('2017'!A458, '2018'!A:A, 0) &gt;0, FALSE)</f>
        <v>1</v>
      </c>
    </row>
    <row r="459" spans="1:39">
      <c r="A459" s="57" t="s">
        <v>14823</v>
      </c>
      <c r="B459" s="57" t="s">
        <v>9526</v>
      </c>
      <c r="C459" s="57" t="s">
        <v>14585</v>
      </c>
      <c r="D459" s="57" t="s">
        <v>9528</v>
      </c>
      <c r="E459" s="57" t="s">
        <v>1122</v>
      </c>
      <c r="F459" s="57" t="s">
        <v>14824</v>
      </c>
      <c r="G459" s="57" t="s">
        <v>14825</v>
      </c>
      <c r="H459" s="57" t="s">
        <v>146</v>
      </c>
      <c r="I459">
        <v>0.2</v>
      </c>
      <c r="J459">
        <v>0.4</v>
      </c>
      <c r="K459" s="58">
        <v>0</v>
      </c>
      <c r="L459" s="58">
        <v>0</v>
      </c>
      <c r="M459" s="58">
        <v>0</v>
      </c>
      <c r="N459" s="58">
        <v>0</v>
      </c>
      <c r="O459" s="58">
        <v>0</v>
      </c>
      <c r="P459" s="58">
        <v>0</v>
      </c>
      <c r="Q459" s="58">
        <v>0</v>
      </c>
      <c r="R459" s="58">
        <v>0</v>
      </c>
      <c r="S459" s="58">
        <v>0</v>
      </c>
      <c r="T459" s="58">
        <v>0</v>
      </c>
      <c r="U459" s="58">
        <v>0</v>
      </c>
      <c r="V459" s="58">
        <v>0</v>
      </c>
      <c r="W459" s="58">
        <v>0</v>
      </c>
      <c r="X459" s="58">
        <v>0</v>
      </c>
      <c r="Y459" s="58">
        <v>0</v>
      </c>
      <c r="Z459" s="58">
        <v>25</v>
      </c>
      <c r="AA459" s="58" t="s">
        <v>290</v>
      </c>
      <c r="AB459" s="58">
        <v>23</v>
      </c>
      <c r="AC459" s="58">
        <v>0</v>
      </c>
      <c r="AD459" s="58">
        <v>0</v>
      </c>
      <c r="AE459" s="58">
        <v>25</v>
      </c>
      <c r="AF459" s="58">
        <v>0</v>
      </c>
      <c r="AG459" s="58">
        <v>0</v>
      </c>
      <c r="AH459" s="58">
        <v>0</v>
      </c>
      <c r="AI459" s="58">
        <v>0</v>
      </c>
      <c r="AJ459" s="58">
        <v>0</v>
      </c>
      <c r="AK459" s="58">
        <v>25</v>
      </c>
      <c r="AL459">
        <v>25</v>
      </c>
      <c r="AM459" t="b">
        <f>IFERROR(MATCH('2017'!A459, '2018'!A:A, 0) &gt;0, FALSE)</f>
        <v>1</v>
      </c>
    </row>
    <row r="460" spans="1:39">
      <c r="A460" s="57" t="s">
        <v>2551</v>
      </c>
      <c r="B460" s="57" t="s">
        <v>2552</v>
      </c>
      <c r="C460" s="57" t="s">
        <v>14826</v>
      </c>
      <c r="D460" s="57" t="s">
        <v>2553</v>
      </c>
      <c r="E460" s="57" t="s">
        <v>1122</v>
      </c>
      <c r="F460" s="57" t="s">
        <v>12331</v>
      </c>
      <c r="G460" s="57" t="s">
        <v>14827</v>
      </c>
      <c r="H460" s="57" t="s">
        <v>146</v>
      </c>
      <c r="I460">
        <v>0.3</v>
      </c>
      <c r="J460">
        <v>0.7</v>
      </c>
      <c r="K460" s="58">
        <v>17</v>
      </c>
      <c r="L460" s="58">
        <v>11</v>
      </c>
      <c r="M460" s="58" t="s">
        <v>290</v>
      </c>
      <c r="N460" s="58" t="s">
        <v>290</v>
      </c>
      <c r="O460" s="58" t="s">
        <v>290</v>
      </c>
      <c r="P460" s="58" t="s">
        <v>290</v>
      </c>
      <c r="Q460" s="58" t="s">
        <v>290</v>
      </c>
      <c r="R460" s="58" t="s">
        <v>290</v>
      </c>
      <c r="S460" s="58" t="s">
        <v>290</v>
      </c>
      <c r="T460" s="58" t="s">
        <v>290</v>
      </c>
      <c r="U460" s="58">
        <v>0</v>
      </c>
      <c r="V460" s="58">
        <v>0</v>
      </c>
      <c r="W460" s="58">
        <v>0</v>
      </c>
      <c r="X460" s="58">
        <v>0</v>
      </c>
      <c r="Y460" s="58">
        <v>0</v>
      </c>
      <c r="Z460" s="58">
        <v>0</v>
      </c>
      <c r="AA460" s="58">
        <v>28</v>
      </c>
      <c r="AB460" s="58">
        <v>14</v>
      </c>
      <c r="AC460" s="58">
        <v>0</v>
      </c>
      <c r="AD460" s="58">
        <v>0</v>
      </c>
      <c r="AE460" s="58">
        <v>23</v>
      </c>
      <c r="AF460" s="58">
        <v>19</v>
      </c>
      <c r="AG460" s="58">
        <v>0</v>
      </c>
      <c r="AH460" s="58">
        <v>0</v>
      </c>
      <c r="AI460" s="58">
        <v>0</v>
      </c>
      <c r="AJ460" s="58">
        <v>42</v>
      </c>
      <c r="AK460" s="58">
        <v>0</v>
      </c>
      <c r="AL460">
        <v>42</v>
      </c>
      <c r="AM460" t="b">
        <f>IFERROR(MATCH('2017'!A460, '2018'!A:A, 0) &gt;0, FALSE)</f>
        <v>1</v>
      </c>
    </row>
    <row r="461" spans="1:39">
      <c r="A461" s="57" t="s">
        <v>2554</v>
      </c>
      <c r="B461" s="57" t="s">
        <v>2555</v>
      </c>
      <c r="C461" s="57" t="s">
        <v>9535</v>
      </c>
      <c r="D461" s="57" t="s">
        <v>2557</v>
      </c>
      <c r="E461" s="57" t="s">
        <v>1122</v>
      </c>
      <c r="F461" s="57" t="s">
        <v>12332</v>
      </c>
      <c r="G461" s="57" t="s">
        <v>14828</v>
      </c>
      <c r="H461" s="57" t="s">
        <v>146</v>
      </c>
      <c r="I461">
        <v>0.2</v>
      </c>
      <c r="J461">
        <v>6.1</v>
      </c>
      <c r="K461" s="58">
        <v>64</v>
      </c>
      <c r="L461" s="58">
        <v>66</v>
      </c>
      <c r="M461" s="58">
        <v>64</v>
      </c>
      <c r="N461" s="58">
        <v>63</v>
      </c>
      <c r="O461" s="58">
        <v>63</v>
      </c>
      <c r="P461" s="58">
        <v>64</v>
      </c>
      <c r="Q461" s="58">
        <v>0</v>
      </c>
      <c r="R461" s="58">
        <v>0</v>
      </c>
      <c r="S461" s="58">
        <v>0</v>
      </c>
      <c r="T461" s="58">
        <v>0</v>
      </c>
      <c r="U461" s="58">
        <v>0</v>
      </c>
      <c r="V461" s="58">
        <v>0</v>
      </c>
      <c r="W461" s="58">
        <v>0</v>
      </c>
      <c r="X461" s="58">
        <v>0</v>
      </c>
      <c r="Y461" s="58">
        <v>0</v>
      </c>
      <c r="Z461" s="58">
        <v>0</v>
      </c>
      <c r="AA461" s="58">
        <v>192</v>
      </c>
      <c r="AB461" s="58">
        <v>192</v>
      </c>
      <c r="AC461" s="58" t="s">
        <v>290</v>
      </c>
      <c r="AD461" s="58">
        <v>47</v>
      </c>
      <c r="AE461" s="58">
        <v>10</v>
      </c>
      <c r="AF461" s="58">
        <v>24</v>
      </c>
      <c r="AG461" s="58">
        <v>0</v>
      </c>
      <c r="AH461" s="58">
        <v>230</v>
      </c>
      <c r="AI461" s="58">
        <v>72</v>
      </c>
      <c r="AJ461" s="58">
        <v>384</v>
      </c>
      <c r="AK461" s="58">
        <v>0</v>
      </c>
      <c r="AL461">
        <v>384</v>
      </c>
      <c r="AM461" t="b">
        <f>IFERROR(MATCH('2017'!A461, '2018'!A:A, 0) &gt;0, FALSE)</f>
        <v>1</v>
      </c>
    </row>
    <row r="462" spans="1:39">
      <c r="A462" s="57" t="s">
        <v>2558</v>
      </c>
      <c r="B462" s="57" t="s">
        <v>2559</v>
      </c>
      <c r="C462" s="57" t="s">
        <v>6314</v>
      </c>
      <c r="D462" s="57" t="s">
        <v>9539</v>
      </c>
      <c r="E462" s="57" t="s">
        <v>1122</v>
      </c>
      <c r="F462" s="57" t="s">
        <v>12333</v>
      </c>
      <c r="G462" s="57" t="s">
        <v>14829</v>
      </c>
      <c r="H462" s="57" t="s">
        <v>146</v>
      </c>
      <c r="I462">
        <v>0.8</v>
      </c>
      <c r="J462">
        <v>3.3</v>
      </c>
      <c r="K462" s="58">
        <v>27</v>
      </c>
      <c r="L462" s="58">
        <v>39</v>
      </c>
      <c r="M462" s="58">
        <v>25</v>
      </c>
      <c r="N462" s="58">
        <v>29</v>
      </c>
      <c r="O462" s="58">
        <v>24</v>
      </c>
      <c r="P462" s="58">
        <v>21</v>
      </c>
      <c r="Q462" s="58">
        <v>23</v>
      </c>
      <c r="R462" s="58">
        <v>15</v>
      </c>
      <c r="S462" s="58">
        <v>15</v>
      </c>
      <c r="T462" s="58">
        <v>13</v>
      </c>
      <c r="U462" s="58">
        <v>0</v>
      </c>
      <c r="V462" s="58">
        <v>0</v>
      </c>
      <c r="W462" s="58">
        <v>0</v>
      </c>
      <c r="X462" s="58">
        <v>0</v>
      </c>
      <c r="Y462" s="58">
        <v>0</v>
      </c>
      <c r="Z462" s="58">
        <v>0</v>
      </c>
      <c r="AA462" s="58">
        <v>0</v>
      </c>
      <c r="AB462" s="58">
        <v>231</v>
      </c>
      <c r="AC462" s="58">
        <v>0</v>
      </c>
      <c r="AD462" s="58">
        <v>0</v>
      </c>
      <c r="AE462" s="58">
        <v>0</v>
      </c>
      <c r="AF462" s="58">
        <v>0</v>
      </c>
      <c r="AG462" s="58">
        <v>0</v>
      </c>
      <c r="AH462" s="58">
        <v>231</v>
      </c>
      <c r="AI462" s="58">
        <v>0</v>
      </c>
      <c r="AJ462" s="58">
        <v>231</v>
      </c>
      <c r="AK462" s="58">
        <v>0</v>
      </c>
      <c r="AL462">
        <v>231</v>
      </c>
      <c r="AM462" t="b">
        <f>IFERROR(MATCH('2017'!A462, '2018'!A:A, 0) &gt;0, FALSE)</f>
        <v>1</v>
      </c>
    </row>
    <row r="463" spans="1:39">
      <c r="A463" s="57" t="s">
        <v>2563</v>
      </c>
      <c r="B463" s="57" t="s">
        <v>2564</v>
      </c>
      <c r="C463" s="57" t="s">
        <v>9535</v>
      </c>
      <c r="D463" s="57" t="s">
        <v>2565</v>
      </c>
      <c r="E463" s="57" t="s">
        <v>1122</v>
      </c>
      <c r="F463" s="57" t="s">
        <v>12334</v>
      </c>
      <c r="G463" s="57" t="s">
        <v>14828</v>
      </c>
      <c r="H463" s="57" t="s">
        <v>146</v>
      </c>
      <c r="I463">
        <v>0.8</v>
      </c>
      <c r="J463">
        <v>9.6</v>
      </c>
      <c r="K463" s="58">
        <v>0</v>
      </c>
      <c r="L463" s="58">
        <v>0</v>
      </c>
      <c r="M463" s="58">
        <v>0</v>
      </c>
      <c r="N463" s="58">
        <v>0</v>
      </c>
      <c r="O463" s="58">
        <v>0</v>
      </c>
      <c r="P463" s="58">
        <v>0</v>
      </c>
      <c r="Q463" s="58">
        <v>75</v>
      </c>
      <c r="R463" s="58">
        <v>75</v>
      </c>
      <c r="S463" s="58">
        <v>78</v>
      </c>
      <c r="T463" s="58">
        <v>77</v>
      </c>
      <c r="U463" s="58">
        <v>127</v>
      </c>
      <c r="V463" s="58">
        <v>114</v>
      </c>
      <c r="W463" s="58">
        <v>118</v>
      </c>
      <c r="X463" s="58">
        <v>112</v>
      </c>
      <c r="Y463" s="58">
        <v>0</v>
      </c>
      <c r="Z463" s="58">
        <v>0</v>
      </c>
      <c r="AA463" s="58">
        <v>395</v>
      </c>
      <c r="AB463" s="58">
        <v>381</v>
      </c>
      <c r="AC463" s="58">
        <v>0</v>
      </c>
      <c r="AD463" s="58">
        <v>78</v>
      </c>
      <c r="AE463" s="58">
        <v>46</v>
      </c>
      <c r="AF463" s="58">
        <v>44</v>
      </c>
      <c r="AG463" s="58">
        <v>0</v>
      </c>
      <c r="AH463" s="58">
        <v>513</v>
      </c>
      <c r="AI463" s="58">
        <v>95</v>
      </c>
      <c r="AJ463" s="58">
        <v>305</v>
      </c>
      <c r="AK463" s="58">
        <v>471</v>
      </c>
      <c r="AL463">
        <v>776</v>
      </c>
      <c r="AM463" t="b">
        <f>IFERROR(MATCH('2017'!A463, '2018'!A:A, 0) &gt;0, FALSE)</f>
        <v>1</v>
      </c>
    </row>
    <row r="464" spans="1:39">
      <c r="A464" s="57" t="s">
        <v>2575</v>
      </c>
      <c r="B464" s="57" t="s">
        <v>2576</v>
      </c>
      <c r="C464" s="57" t="s">
        <v>6324</v>
      </c>
      <c r="D464" s="57" t="s">
        <v>2578</v>
      </c>
      <c r="E464" s="57" t="s">
        <v>1122</v>
      </c>
      <c r="F464" s="57" t="s">
        <v>12336</v>
      </c>
      <c r="G464" s="57" t="s">
        <v>14830</v>
      </c>
      <c r="H464" s="57" t="s">
        <v>146</v>
      </c>
      <c r="I464">
        <v>0.4</v>
      </c>
      <c r="J464">
        <v>41.5</v>
      </c>
      <c r="K464" s="58">
        <v>0</v>
      </c>
      <c r="L464" s="58">
        <v>0</v>
      </c>
      <c r="M464" s="58">
        <v>0</v>
      </c>
      <c r="N464" s="58">
        <v>0</v>
      </c>
      <c r="O464" s="58">
        <v>0</v>
      </c>
      <c r="P464" s="58">
        <v>0</v>
      </c>
      <c r="Q464" s="58">
        <v>0</v>
      </c>
      <c r="R464" s="58">
        <v>0</v>
      </c>
      <c r="S464" s="58">
        <v>0</v>
      </c>
      <c r="T464" s="58">
        <v>0</v>
      </c>
      <c r="U464" s="58">
        <v>25</v>
      </c>
      <c r="V464" s="58">
        <v>31</v>
      </c>
      <c r="W464" s="58">
        <v>43</v>
      </c>
      <c r="X464" s="58">
        <v>42</v>
      </c>
      <c r="Y464" s="58">
        <v>0</v>
      </c>
      <c r="Z464" s="58">
        <v>0</v>
      </c>
      <c r="AA464" s="58">
        <v>101</v>
      </c>
      <c r="AB464" s="58">
        <v>40</v>
      </c>
      <c r="AC464" s="58">
        <v>0</v>
      </c>
      <c r="AD464" s="58" t="s">
        <v>290</v>
      </c>
      <c r="AE464" s="58">
        <v>27</v>
      </c>
      <c r="AF464" s="58">
        <v>11</v>
      </c>
      <c r="AG464" s="58">
        <v>0</v>
      </c>
      <c r="AH464" s="58">
        <v>86</v>
      </c>
      <c r="AI464" s="58" t="s">
        <v>290</v>
      </c>
      <c r="AJ464" s="58">
        <v>0</v>
      </c>
      <c r="AK464" s="58">
        <v>141</v>
      </c>
      <c r="AL464">
        <v>141</v>
      </c>
      <c r="AM464" t="b">
        <f>IFERROR(MATCH('2017'!A464, '2018'!A:A, 0) &gt;0, FALSE)</f>
        <v>1</v>
      </c>
    </row>
    <row r="465" spans="1:39">
      <c r="A465" s="57" t="s">
        <v>2579</v>
      </c>
      <c r="B465" s="57" t="s">
        <v>2580</v>
      </c>
      <c r="C465" s="57" t="s">
        <v>5941</v>
      </c>
      <c r="D465" s="57" t="s">
        <v>2581</v>
      </c>
      <c r="E465" s="57" t="s">
        <v>1122</v>
      </c>
      <c r="F465" s="57" t="s">
        <v>12337</v>
      </c>
      <c r="G465" s="57" t="s">
        <v>14831</v>
      </c>
      <c r="H465" s="57" t="s">
        <v>146</v>
      </c>
      <c r="I465">
        <v>1.5</v>
      </c>
      <c r="J465">
        <v>9.6</v>
      </c>
      <c r="K465" s="58">
        <v>172</v>
      </c>
      <c r="L465" s="58">
        <v>90</v>
      </c>
      <c r="M465" s="58">
        <v>73</v>
      </c>
      <c r="N465" s="58">
        <v>74</v>
      </c>
      <c r="O465" s="58">
        <v>75</v>
      </c>
      <c r="P465" s="58">
        <v>80</v>
      </c>
      <c r="Q465" s="58">
        <v>77</v>
      </c>
      <c r="R465" s="58">
        <v>79</v>
      </c>
      <c r="S465" s="58">
        <v>58</v>
      </c>
      <c r="T465" s="58">
        <v>72</v>
      </c>
      <c r="U465" s="58">
        <v>0</v>
      </c>
      <c r="V465" s="58">
        <v>0</v>
      </c>
      <c r="W465" s="58">
        <v>0</v>
      </c>
      <c r="X465" s="58">
        <v>0</v>
      </c>
      <c r="Y465" s="58">
        <v>127</v>
      </c>
      <c r="Z465" s="58">
        <v>0</v>
      </c>
      <c r="AA465" s="58">
        <v>498</v>
      </c>
      <c r="AB465" s="58">
        <v>479</v>
      </c>
      <c r="AC465" s="58" t="s">
        <v>290</v>
      </c>
      <c r="AD465" s="58">
        <v>104</v>
      </c>
      <c r="AE465" s="58">
        <v>134</v>
      </c>
      <c r="AF465" s="58">
        <v>117</v>
      </c>
      <c r="AG465" s="58">
        <v>0</v>
      </c>
      <c r="AH465" s="58">
        <v>510</v>
      </c>
      <c r="AI465" s="58">
        <v>110</v>
      </c>
      <c r="AJ465" s="58">
        <v>977</v>
      </c>
      <c r="AK465" s="58">
        <v>0</v>
      </c>
      <c r="AL465">
        <v>977</v>
      </c>
      <c r="AM465" t="b">
        <f>IFERROR(MATCH('2017'!A465, '2018'!A:A, 0) &gt;0, FALSE)</f>
        <v>1</v>
      </c>
    </row>
    <row r="466" spans="1:39">
      <c r="A466" s="57" t="s">
        <v>2582</v>
      </c>
      <c r="B466" s="57" t="s">
        <v>2583</v>
      </c>
      <c r="C466" s="57" t="s">
        <v>9555</v>
      </c>
      <c r="D466" s="57" t="s">
        <v>2586</v>
      </c>
      <c r="E466" s="57" t="s">
        <v>1122</v>
      </c>
      <c r="F466" s="57" t="s">
        <v>12338</v>
      </c>
      <c r="G466" s="57" t="s">
        <v>14832</v>
      </c>
      <c r="H466" s="57" t="s">
        <v>146</v>
      </c>
      <c r="I466">
        <v>0.2</v>
      </c>
      <c r="J466">
        <v>1</v>
      </c>
      <c r="K466" s="58">
        <v>18</v>
      </c>
      <c r="L466" s="58">
        <v>11</v>
      </c>
      <c r="M466" s="58">
        <v>15</v>
      </c>
      <c r="N466" s="58" t="s">
        <v>290</v>
      </c>
      <c r="O466" s="58" t="s">
        <v>290</v>
      </c>
      <c r="P466" s="58" t="s">
        <v>290</v>
      </c>
      <c r="Q466" s="58">
        <v>10</v>
      </c>
      <c r="R466" s="58" t="s">
        <v>290</v>
      </c>
      <c r="S466" s="58" t="s">
        <v>290</v>
      </c>
      <c r="T466" s="58">
        <v>0</v>
      </c>
      <c r="U466" s="58">
        <v>0</v>
      </c>
      <c r="V466" s="58">
        <v>0</v>
      </c>
      <c r="W466" s="58">
        <v>0</v>
      </c>
      <c r="X466" s="58">
        <v>0</v>
      </c>
      <c r="Y466" s="58">
        <v>0</v>
      </c>
      <c r="Z466" s="58">
        <v>0</v>
      </c>
      <c r="AA466" s="58">
        <v>36</v>
      </c>
      <c r="AB466" s="58">
        <v>45</v>
      </c>
      <c r="AC466" s="58">
        <v>0</v>
      </c>
      <c r="AD466" s="58">
        <v>0</v>
      </c>
      <c r="AE466" s="58">
        <v>15</v>
      </c>
      <c r="AF466" s="58">
        <v>0</v>
      </c>
      <c r="AG466" s="58">
        <v>0</v>
      </c>
      <c r="AH466" s="58">
        <v>66</v>
      </c>
      <c r="AI466" s="58">
        <v>0</v>
      </c>
      <c r="AJ466" s="58">
        <v>81</v>
      </c>
      <c r="AK466" s="58">
        <v>0</v>
      </c>
      <c r="AL466">
        <v>81</v>
      </c>
      <c r="AM466" t="b">
        <f>IFERROR(MATCH('2017'!A466, '2018'!A:A, 0) &gt;0, FALSE)</f>
        <v>1</v>
      </c>
    </row>
    <row r="467" spans="1:39">
      <c r="A467" s="57" t="s">
        <v>2587</v>
      </c>
      <c r="B467" s="57" t="s">
        <v>9557</v>
      </c>
      <c r="C467" s="57" t="s">
        <v>6331</v>
      </c>
      <c r="D467" s="57" t="s">
        <v>9559</v>
      </c>
      <c r="E467" s="57" t="s">
        <v>1122</v>
      </c>
      <c r="F467" s="57" t="s">
        <v>12339</v>
      </c>
      <c r="G467" s="57" t="s">
        <v>14833</v>
      </c>
      <c r="H467" s="57" t="s">
        <v>146</v>
      </c>
      <c r="I467">
        <v>0.4</v>
      </c>
      <c r="J467">
        <v>1.4</v>
      </c>
      <c r="K467" s="58">
        <v>13</v>
      </c>
      <c r="L467" s="58">
        <v>23</v>
      </c>
      <c r="M467" s="58">
        <v>27</v>
      </c>
      <c r="N467" s="58">
        <v>22</v>
      </c>
      <c r="O467" s="58" t="s">
        <v>290</v>
      </c>
      <c r="P467" s="58" t="s">
        <v>290</v>
      </c>
      <c r="Q467" s="58">
        <v>10</v>
      </c>
      <c r="R467" s="58" t="s">
        <v>290</v>
      </c>
      <c r="S467" s="58">
        <v>10</v>
      </c>
      <c r="T467" s="58">
        <v>0</v>
      </c>
      <c r="U467" s="58">
        <v>0</v>
      </c>
      <c r="V467" s="58">
        <v>0</v>
      </c>
      <c r="W467" s="58">
        <v>0</v>
      </c>
      <c r="X467" s="58">
        <v>0</v>
      </c>
      <c r="Y467" s="58">
        <v>0</v>
      </c>
      <c r="Z467" s="58">
        <v>0</v>
      </c>
      <c r="AA467" s="58">
        <v>62</v>
      </c>
      <c r="AB467" s="58">
        <v>66</v>
      </c>
      <c r="AC467" s="58">
        <v>0</v>
      </c>
      <c r="AD467" s="58">
        <v>62</v>
      </c>
      <c r="AE467" s="58">
        <v>48</v>
      </c>
      <c r="AF467" s="58" t="s">
        <v>290</v>
      </c>
      <c r="AG467" s="58">
        <v>0</v>
      </c>
      <c r="AH467" s="58">
        <v>16</v>
      </c>
      <c r="AI467" s="58">
        <v>0</v>
      </c>
      <c r="AJ467" s="58">
        <v>128</v>
      </c>
      <c r="AK467" s="58">
        <v>0</v>
      </c>
      <c r="AL467">
        <v>128</v>
      </c>
      <c r="AM467" t="b">
        <f>IFERROR(MATCH('2017'!A467, '2018'!A:A, 0) &gt;0, FALSE)</f>
        <v>1</v>
      </c>
    </row>
    <row r="468" spans="1:39">
      <c r="A468" s="57" t="s">
        <v>2592</v>
      </c>
      <c r="B468" s="57" t="s">
        <v>9562</v>
      </c>
      <c r="C468" s="57" t="s">
        <v>14834</v>
      </c>
      <c r="D468" s="57" t="s">
        <v>2595</v>
      </c>
      <c r="E468" s="57" t="s">
        <v>1122</v>
      </c>
      <c r="F468" s="57" t="s">
        <v>12341</v>
      </c>
      <c r="G468" s="57" t="s">
        <v>14835</v>
      </c>
      <c r="H468" s="57" t="s">
        <v>146</v>
      </c>
      <c r="I468">
        <v>5.5</v>
      </c>
      <c r="J468">
        <v>0.9</v>
      </c>
      <c r="K468" s="58">
        <v>0</v>
      </c>
      <c r="L468" s="58">
        <v>0</v>
      </c>
      <c r="M468" s="58">
        <v>0</v>
      </c>
      <c r="N468" s="58">
        <v>0</v>
      </c>
      <c r="O468" s="58">
        <v>0</v>
      </c>
      <c r="P468" s="58">
        <v>0</v>
      </c>
      <c r="Q468" s="58">
        <v>0</v>
      </c>
      <c r="R468" s="58">
        <v>0</v>
      </c>
      <c r="S468" s="58">
        <v>0</v>
      </c>
      <c r="T468" s="58">
        <v>0</v>
      </c>
      <c r="U468" s="58">
        <v>16</v>
      </c>
      <c r="V468" s="58">
        <v>12</v>
      </c>
      <c r="W468" s="58">
        <v>10</v>
      </c>
      <c r="X468" s="58" t="s">
        <v>290</v>
      </c>
      <c r="Y468" s="58">
        <v>0</v>
      </c>
      <c r="Z468" s="58">
        <v>0</v>
      </c>
      <c r="AA468" s="58">
        <v>0</v>
      </c>
      <c r="AB468" s="58">
        <v>46</v>
      </c>
      <c r="AC468" s="58">
        <v>0</v>
      </c>
      <c r="AD468" s="58">
        <v>0</v>
      </c>
      <c r="AE468" s="58">
        <v>0</v>
      </c>
      <c r="AF468" s="58">
        <v>0</v>
      </c>
      <c r="AG468" s="58">
        <v>0</v>
      </c>
      <c r="AH468" s="58">
        <v>46</v>
      </c>
      <c r="AI468" s="58">
        <v>0</v>
      </c>
      <c r="AJ468" s="58">
        <v>0</v>
      </c>
      <c r="AK468" s="58">
        <v>46</v>
      </c>
      <c r="AL468">
        <v>46</v>
      </c>
      <c r="AM468" t="b">
        <f>IFERROR(MATCH('2017'!A468, '2018'!A:A, 0) &gt;0, FALSE)</f>
        <v>1</v>
      </c>
    </row>
    <row r="469" spans="1:39">
      <c r="A469" s="57" t="s">
        <v>2596</v>
      </c>
      <c r="B469" s="57" t="s">
        <v>2597</v>
      </c>
      <c r="C469" s="57" t="s">
        <v>12342</v>
      </c>
      <c r="D469" s="57" t="s">
        <v>2599</v>
      </c>
      <c r="E469" s="57" t="s">
        <v>1122</v>
      </c>
      <c r="F469" s="57" t="s">
        <v>12343</v>
      </c>
      <c r="G469" s="57" t="s">
        <v>14836</v>
      </c>
      <c r="H469" s="57" t="s">
        <v>146</v>
      </c>
      <c r="I469">
        <v>0</v>
      </c>
      <c r="J469">
        <v>3.6</v>
      </c>
      <c r="K469" s="58">
        <v>0</v>
      </c>
      <c r="L469" s="58">
        <v>0</v>
      </c>
      <c r="M469" s="58">
        <v>0</v>
      </c>
      <c r="N469" s="58">
        <v>0</v>
      </c>
      <c r="O469" s="58">
        <v>0</v>
      </c>
      <c r="P469" s="58">
        <v>0</v>
      </c>
      <c r="Q469" s="58">
        <v>0</v>
      </c>
      <c r="R469" s="58">
        <v>0</v>
      </c>
      <c r="S469" s="58">
        <v>0</v>
      </c>
      <c r="T469" s="58">
        <v>0</v>
      </c>
      <c r="U469" s="58">
        <v>25</v>
      </c>
      <c r="V469" s="58">
        <v>18</v>
      </c>
      <c r="W469" s="58">
        <v>26</v>
      </c>
      <c r="X469" s="58">
        <v>18</v>
      </c>
      <c r="Y469" s="58">
        <v>0</v>
      </c>
      <c r="Z469" s="58">
        <v>10</v>
      </c>
      <c r="AA469" s="58">
        <v>97</v>
      </c>
      <c r="AB469" s="58">
        <v>0</v>
      </c>
      <c r="AC469" s="58">
        <v>0</v>
      </c>
      <c r="AD469" s="58">
        <v>0</v>
      </c>
      <c r="AE469" s="58">
        <v>0</v>
      </c>
      <c r="AF469" s="58">
        <v>0</v>
      </c>
      <c r="AG469" s="58">
        <v>0</v>
      </c>
      <c r="AH469" s="58">
        <v>97</v>
      </c>
      <c r="AI469" s="58">
        <v>0</v>
      </c>
      <c r="AJ469" s="58">
        <v>0</v>
      </c>
      <c r="AK469" s="58">
        <v>97</v>
      </c>
      <c r="AL469">
        <v>97</v>
      </c>
      <c r="AM469" t="b">
        <f>IFERROR(MATCH('2017'!A469, '2018'!A:A, 0) &gt;0, FALSE)</f>
        <v>1</v>
      </c>
    </row>
    <row r="470" spans="1:39">
      <c r="A470" s="57" t="s">
        <v>2600</v>
      </c>
      <c r="B470" s="57" t="s">
        <v>2601</v>
      </c>
      <c r="C470" s="57" t="s">
        <v>6340</v>
      </c>
      <c r="D470" s="57" t="s">
        <v>2603</v>
      </c>
      <c r="E470" s="57" t="s">
        <v>1122</v>
      </c>
      <c r="F470" s="57" t="s">
        <v>12344</v>
      </c>
      <c r="G470" s="57" t="s">
        <v>14837</v>
      </c>
      <c r="H470" s="57" t="s">
        <v>146</v>
      </c>
      <c r="I470">
        <v>0.2</v>
      </c>
      <c r="J470">
        <v>1.3</v>
      </c>
      <c r="K470" s="58">
        <v>0</v>
      </c>
      <c r="L470" s="58">
        <v>22</v>
      </c>
      <c r="M470" s="58">
        <v>12</v>
      </c>
      <c r="N470" s="58">
        <v>16</v>
      </c>
      <c r="O470" s="58">
        <v>13</v>
      </c>
      <c r="P470" s="58">
        <v>20</v>
      </c>
      <c r="Q470" s="58" t="s">
        <v>290</v>
      </c>
      <c r="R470" s="58">
        <v>11</v>
      </c>
      <c r="S470" s="58">
        <v>12</v>
      </c>
      <c r="T470" s="58">
        <v>18</v>
      </c>
      <c r="U470" s="58">
        <v>15</v>
      </c>
      <c r="V470" s="58">
        <v>10</v>
      </c>
      <c r="W470" s="58" t="s">
        <v>290</v>
      </c>
      <c r="X470" s="58" t="s">
        <v>290</v>
      </c>
      <c r="Y470" s="58">
        <v>0</v>
      </c>
      <c r="Z470" s="58">
        <v>0</v>
      </c>
      <c r="AA470" s="58">
        <v>87</v>
      </c>
      <c r="AB470" s="58">
        <v>83</v>
      </c>
      <c r="AC470" s="58" t="s">
        <v>290</v>
      </c>
      <c r="AD470" s="58">
        <v>0</v>
      </c>
      <c r="AE470" s="58">
        <v>158</v>
      </c>
      <c r="AF470" s="58">
        <v>0</v>
      </c>
      <c r="AG470" s="58">
        <v>0</v>
      </c>
      <c r="AH470" s="58">
        <v>0</v>
      </c>
      <c r="AI470" s="58" t="s">
        <v>290</v>
      </c>
      <c r="AJ470" s="58">
        <v>130</v>
      </c>
      <c r="AK470" s="58">
        <v>40</v>
      </c>
      <c r="AL470">
        <v>170</v>
      </c>
      <c r="AM470" t="b">
        <f>IFERROR(MATCH('2017'!A470, '2018'!A:A, 0) &gt;0, FALSE)</f>
        <v>0</v>
      </c>
    </row>
    <row r="471" spans="1:39">
      <c r="A471" s="57" t="s">
        <v>13641</v>
      </c>
      <c r="B471" s="57" t="s">
        <v>1250</v>
      </c>
      <c r="C471" s="57" t="s">
        <v>14838</v>
      </c>
      <c r="D471" s="57" t="s">
        <v>1253</v>
      </c>
      <c r="E471" s="57" t="s">
        <v>1254</v>
      </c>
      <c r="F471" s="57" t="s">
        <v>14839</v>
      </c>
      <c r="G471" s="57" t="s">
        <v>14840</v>
      </c>
      <c r="H471" s="57" t="s">
        <v>146</v>
      </c>
      <c r="I471">
        <v>0.2</v>
      </c>
      <c r="J471">
        <v>0.4</v>
      </c>
      <c r="K471" s="58">
        <v>11</v>
      </c>
      <c r="L471" s="58" t="s">
        <v>290</v>
      </c>
      <c r="M471" s="58" t="s">
        <v>290</v>
      </c>
      <c r="N471" s="58" t="s">
        <v>290</v>
      </c>
      <c r="O471" s="58" t="s">
        <v>290</v>
      </c>
      <c r="P471" s="58" t="s">
        <v>290</v>
      </c>
      <c r="Q471" s="58" t="s">
        <v>290</v>
      </c>
      <c r="R471" s="58" t="s">
        <v>290</v>
      </c>
      <c r="S471" s="58" t="s">
        <v>290</v>
      </c>
      <c r="T471" s="58" t="s">
        <v>290</v>
      </c>
      <c r="U471" s="58">
        <v>0</v>
      </c>
      <c r="V471" s="58">
        <v>0</v>
      </c>
      <c r="W471" s="58">
        <v>0</v>
      </c>
      <c r="X471" s="58">
        <v>0</v>
      </c>
      <c r="Y471" s="58">
        <v>0</v>
      </c>
      <c r="Z471" s="58">
        <v>0</v>
      </c>
      <c r="AA471" s="58">
        <v>26</v>
      </c>
      <c r="AB471" s="58">
        <v>13</v>
      </c>
      <c r="AC471" s="58">
        <v>0</v>
      </c>
      <c r="AD471" s="58" t="s">
        <v>290</v>
      </c>
      <c r="AE471" s="58">
        <v>16</v>
      </c>
      <c r="AF471" s="58" t="s">
        <v>290</v>
      </c>
      <c r="AG471" s="58">
        <v>0</v>
      </c>
      <c r="AH471" s="58">
        <v>13</v>
      </c>
      <c r="AI471" s="58" t="s">
        <v>290</v>
      </c>
      <c r="AJ471" s="58">
        <v>39</v>
      </c>
      <c r="AK471" s="58">
        <v>0</v>
      </c>
      <c r="AL471">
        <v>39</v>
      </c>
      <c r="AM471" t="b">
        <f>IFERROR(MATCH('2017'!A471, '2018'!A:A, 0) &gt;0, FALSE)</f>
        <v>0</v>
      </c>
    </row>
    <row r="472" spans="1:39">
      <c r="A472" s="57" t="s">
        <v>2604</v>
      </c>
      <c r="B472" s="57" t="s">
        <v>2605</v>
      </c>
      <c r="C472" s="57" t="s">
        <v>9572</v>
      </c>
      <c r="D472" s="57" t="s">
        <v>2607</v>
      </c>
      <c r="E472" s="57" t="s">
        <v>1122</v>
      </c>
      <c r="F472" s="57" t="s">
        <v>13646</v>
      </c>
      <c r="G472" s="57" t="s">
        <v>14841</v>
      </c>
      <c r="H472" s="57" t="s">
        <v>146</v>
      </c>
      <c r="I472">
        <v>0.3</v>
      </c>
      <c r="J472">
        <v>15.4</v>
      </c>
      <c r="K472" s="58">
        <v>0</v>
      </c>
      <c r="L472" s="58">
        <v>0</v>
      </c>
      <c r="M472" s="58">
        <v>0</v>
      </c>
      <c r="N472" s="58">
        <v>0</v>
      </c>
      <c r="O472" s="58">
        <v>0</v>
      </c>
      <c r="P472" s="58">
        <v>0</v>
      </c>
      <c r="Q472" s="58">
        <v>0</v>
      </c>
      <c r="R472" s="58">
        <v>0</v>
      </c>
      <c r="S472" s="58">
        <v>0</v>
      </c>
      <c r="T472" s="58">
        <v>0</v>
      </c>
      <c r="U472" s="58">
        <v>38</v>
      </c>
      <c r="V472" s="58">
        <v>51</v>
      </c>
      <c r="W472" s="58">
        <v>47</v>
      </c>
      <c r="X472" s="58">
        <v>51</v>
      </c>
      <c r="Y472" s="58">
        <v>0</v>
      </c>
      <c r="Z472" s="58">
        <v>10</v>
      </c>
      <c r="AA472" s="58">
        <v>197</v>
      </c>
      <c r="AB472" s="58">
        <v>0</v>
      </c>
      <c r="AC472" s="58">
        <v>0</v>
      </c>
      <c r="AD472" s="58">
        <v>0</v>
      </c>
      <c r="AE472" s="58">
        <v>0</v>
      </c>
      <c r="AF472" s="58">
        <v>0</v>
      </c>
      <c r="AG472" s="58">
        <v>0</v>
      </c>
      <c r="AH472" s="58">
        <v>197</v>
      </c>
      <c r="AI472" s="58">
        <v>0</v>
      </c>
      <c r="AJ472" s="58">
        <v>0</v>
      </c>
      <c r="AK472" s="58">
        <v>197</v>
      </c>
      <c r="AL472">
        <v>197</v>
      </c>
      <c r="AM472" t="b">
        <f>IFERROR(MATCH('2017'!A472, '2018'!A:A, 0) &gt;0, FALSE)</f>
        <v>1</v>
      </c>
    </row>
    <row r="473" spans="1:39">
      <c r="A473" s="57" t="s">
        <v>2613</v>
      </c>
      <c r="B473" s="57" t="s">
        <v>2614</v>
      </c>
      <c r="C473" s="57" t="s">
        <v>14842</v>
      </c>
      <c r="D473" s="57" t="s">
        <v>2616</v>
      </c>
      <c r="E473" s="57" t="s">
        <v>1122</v>
      </c>
      <c r="F473" s="57" t="s">
        <v>13650</v>
      </c>
      <c r="G473" s="57" t="s">
        <v>14843</v>
      </c>
      <c r="H473" s="57" t="s">
        <v>146</v>
      </c>
      <c r="I473">
        <v>0.2</v>
      </c>
      <c r="J473">
        <v>0.6</v>
      </c>
      <c r="K473" s="58">
        <v>0</v>
      </c>
      <c r="L473" s="58">
        <v>0</v>
      </c>
      <c r="M473" s="58">
        <v>0</v>
      </c>
      <c r="N473" s="58">
        <v>0</v>
      </c>
      <c r="O473" s="58">
        <v>0</v>
      </c>
      <c r="P473" s="58">
        <v>0</v>
      </c>
      <c r="Q473" s="58">
        <v>0</v>
      </c>
      <c r="R473" s="58">
        <v>0</v>
      </c>
      <c r="S473" s="58">
        <v>0</v>
      </c>
      <c r="T473" s="58">
        <v>0</v>
      </c>
      <c r="U473" s="58">
        <v>0</v>
      </c>
      <c r="V473" s="58">
        <v>47</v>
      </c>
      <c r="W473" s="58">
        <v>80</v>
      </c>
      <c r="X473" s="58">
        <v>0</v>
      </c>
      <c r="Y473" s="58">
        <v>0</v>
      </c>
      <c r="Z473" s="58">
        <v>29</v>
      </c>
      <c r="AA473" s="58">
        <v>74</v>
      </c>
      <c r="AB473" s="58">
        <v>82</v>
      </c>
      <c r="AC473" s="58">
        <v>0</v>
      </c>
      <c r="AD473" s="58">
        <v>0</v>
      </c>
      <c r="AE473" s="58">
        <v>128</v>
      </c>
      <c r="AF473" s="58">
        <v>26</v>
      </c>
      <c r="AG473" s="58">
        <v>0</v>
      </c>
      <c r="AH473" s="58" t="s">
        <v>290</v>
      </c>
      <c r="AI473" s="58" t="s">
        <v>290</v>
      </c>
      <c r="AJ473" s="58">
        <v>0</v>
      </c>
      <c r="AK473" s="58">
        <v>156</v>
      </c>
      <c r="AL473">
        <v>156</v>
      </c>
      <c r="AM473" t="b">
        <f>IFERROR(MATCH('2017'!A473, '2018'!A:A, 0) &gt;0, FALSE)</f>
        <v>1</v>
      </c>
    </row>
    <row r="474" spans="1:39">
      <c r="A474" s="57" t="s">
        <v>2617</v>
      </c>
      <c r="B474" s="57" t="s">
        <v>2618</v>
      </c>
      <c r="C474" s="57" t="s">
        <v>9590</v>
      </c>
      <c r="D474" s="57" t="s">
        <v>2621</v>
      </c>
      <c r="E474" s="57" t="s">
        <v>1122</v>
      </c>
      <c r="F474" s="57" t="s">
        <v>12347</v>
      </c>
      <c r="G474" s="57" t="s">
        <v>14844</v>
      </c>
      <c r="H474" s="57" t="s">
        <v>146</v>
      </c>
      <c r="I474">
        <v>3.3</v>
      </c>
      <c r="J474">
        <v>17.3</v>
      </c>
      <c r="K474" s="58">
        <v>0</v>
      </c>
      <c r="L474" s="58">
        <v>0</v>
      </c>
      <c r="M474" s="58">
        <v>0</v>
      </c>
      <c r="N474" s="58">
        <v>0</v>
      </c>
      <c r="O474" s="58">
        <v>0</v>
      </c>
      <c r="P474" s="58">
        <v>0</v>
      </c>
      <c r="Q474" s="58">
        <v>0</v>
      </c>
      <c r="R474" s="58">
        <v>0</v>
      </c>
      <c r="S474" s="58">
        <v>0</v>
      </c>
      <c r="T474" s="58">
        <v>0</v>
      </c>
      <c r="U474" s="58">
        <v>29</v>
      </c>
      <c r="V474" s="58">
        <v>26</v>
      </c>
      <c r="W474" s="58">
        <v>26</v>
      </c>
      <c r="X474" s="58">
        <v>28</v>
      </c>
      <c r="Y474" s="58">
        <v>0</v>
      </c>
      <c r="Z474" s="58">
        <v>27</v>
      </c>
      <c r="AA474" s="58">
        <v>136</v>
      </c>
      <c r="AB474" s="58">
        <v>0</v>
      </c>
      <c r="AC474" s="58">
        <v>0</v>
      </c>
      <c r="AD474" s="58">
        <v>0</v>
      </c>
      <c r="AE474" s="58">
        <v>0</v>
      </c>
      <c r="AF474" s="58">
        <v>0</v>
      </c>
      <c r="AG474" s="58">
        <v>0</v>
      </c>
      <c r="AH474" s="58">
        <v>136</v>
      </c>
      <c r="AI474" s="58">
        <v>0</v>
      </c>
      <c r="AJ474" s="58">
        <v>0</v>
      </c>
      <c r="AK474" s="58">
        <v>136</v>
      </c>
      <c r="AL474">
        <v>136</v>
      </c>
      <c r="AM474" t="b">
        <f>IFERROR(MATCH('2017'!A474, '2018'!A:A, 0) &gt;0, FALSE)</f>
        <v>1</v>
      </c>
    </row>
    <row r="475" spans="1:39">
      <c r="A475" s="57" t="s">
        <v>14845</v>
      </c>
      <c r="B475" s="57" t="s">
        <v>14846</v>
      </c>
      <c r="C475" s="57" t="s">
        <v>14847</v>
      </c>
      <c r="D475" s="57" t="s">
        <v>14848</v>
      </c>
      <c r="E475" s="57" t="s">
        <v>1122</v>
      </c>
      <c r="F475" s="57" t="s">
        <v>14849</v>
      </c>
      <c r="G475" s="57" t="s">
        <v>14850</v>
      </c>
      <c r="H475" s="57" t="s">
        <v>146</v>
      </c>
      <c r="I475">
        <v>0.1</v>
      </c>
      <c r="J475">
        <v>0.4</v>
      </c>
      <c r="K475" s="58">
        <v>0</v>
      </c>
      <c r="L475" s="58">
        <v>0</v>
      </c>
      <c r="M475" s="58">
        <v>0</v>
      </c>
      <c r="N475" s="58">
        <v>0</v>
      </c>
      <c r="O475" s="58">
        <v>0</v>
      </c>
      <c r="P475" s="58">
        <v>0</v>
      </c>
      <c r="Q475" s="58">
        <v>0</v>
      </c>
      <c r="R475" s="58">
        <v>0</v>
      </c>
      <c r="S475" s="58">
        <v>0</v>
      </c>
      <c r="T475" s="58">
        <v>0</v>
      </c>
      <c r="U475" s="58">
        <v>0</v>
      </c>
      <c r="V475" s="58">
        <v>0</v>
      </c>
      <c r="W475" s="58">
        <v>0</v>
      </c>
      <c r="X475" s="58">
        <v>0</v>
      </c>
      <c r="Y475" s="58" t="s">
        <v>290</v>
      </c>
      <c r="Z475" s="58" t="s">
        <v>290</v>
      </c>
      <c r="AA475" s="58" t="s">
        <v>290</v>
      </c>
      <c r="AB475" s="58" t="s">
        <v>290</v>
      </c>
      <c r="AC475" s="58">
        <v>0</v>
      </c>
      <c r="AD475" s="58">
        <v>0</v>
      </c>
      <c r="AE475" s="58" t="s">
        <v>290</v>
      </c>
      <c r="AF475" s="58" t="s">
        <v>290</v>
      </c>
      <c r="AG475" s="58">
        <v>0</v>
      </c>
      <c r="AH475" s="58" t="s">
        <v>290</v>
      </c>
      <c r="AI475" s="58" t="s">
        <v>290</v>
      </c>
      <c r="AJ475" s="58" t="s">
        <v>290</v>
      </c>
      <c r="AK475" s="58" t="s">
        <v>290</v>
      </c>
      <c r="AL475">
        <v>10</v>
      </c>
      <c r="AM475" t="b">
        <f>IFERROR(MATCH('2017'!A475, '2018'!A:A, 0) &gt;0, FALSE)</f>
        <v>1</v>
      </c>
    </row>
    <row r="476" spans="1:39">
      <c r="A476" s="57" t="s">
        <v>14851</v>
      </c>
      <c r="B476" s="57" t="s">
        <v>14852</v>
      </c>
      <c r="C476" s="57" t="s">
        <v>14853</v>
      </c>
      <c r="D476" s="57" t="s">
        <v>14854</v>
      </c>
      <c r="E476" s="57" t="s">
        <v>1122</v>
      </c>
      <c r="F476" s="57" t="s">
        <v>14855</v>
      </c>
      <c r="G476" s="57" t="s">
        <v>14856</v>
      </c>
      <c r="H476" s="57" t="s">
        <v>146</v>
      </c>
      <c r="I476">
        <v>0.1</v>
      </c>
      <c r="J476">
        <v>0.7</v>
      </c>
      <c r="K476" s="58">
        <v>0</v>
      </c>
      <c r="L476" s="58">
        <v>0</v>
      </c>
      <c r="M476" s="58" t="s">
        <v>290</v>
      </c>
      <c r="N476" s="58" t="s">
        <v>290</v>
      </c>
      <c r="O476" s="58">
        <v>0</v>
      </c>
      <c r="P476" s="58" t="s">
        <v>290</v>
      </c>
      <c r="Q476" s="58" t="s">
        <v>290</v>
      </c>
      <c r="R476" s="58" t="s">
        <v>290</v>
      </c>
      <c r="S476" s="58" t="s">
        <v>290</v>
      </c>
      <c r="T476" s="58" t="s">
        <v>290</v>
      </c>
      <c r="U476" s="58" t="s">
        <v>290</v>
      </c>
      <c r="V476" s="58" t="s">
        <v>290</v>
      </c>
      <c r="W476" s="58" t="s">
        <v>290</v>
      </c>
      <c r="X476" s="58">
        <v>15</v>
      </c>
      <c r="Y476" s="58">
        <v>0</v>
      </c>
      <c r="Z476" s="58">
        <v>0</v>
      </c>
      <c r="AA476" s="58" t="s">
        <v>290</v>
      </c>
      <c r="AB476" s="58">
        <v>44</v>
      </c>
      <c r="AC476" s="58">
        <v>0</v>
      </c>
      <c r="AD476" s="58">
        <v>0</v>
      </c>
      <c r="AE476" s="58">
        <v>24</v>
      </c>
      <c r="AF476" s="58">
        <v>22</v>
      </c>
      <c r="AG476" s="58">
        <v>0</v>
      </c>
      <c r="AH476" s="58" t="s">
        <v>290</v>
      </c>
      <c r="AI476" s="58" t="s">
        <v>290</v>
      </c>
      <c r="AJ476" s="58">
        <v>30</v>
      </c>
      <c r="AK476" s="58">
        <v>23</v>
      </c>
      <c r="AL476">
        <v>53</v>
      </c>
      <c r="AM476" t="b">
        <f>IFERROR(MATCH('2017'!A476, '2018'!A:A, 0) &gt;0, FALSE)</f>
        <v>0</v>
      </c>
    </row>
    <row r="477" spans="1:39">
      <c r="A477" s="57" t="s">
        <v>12357</v>
      </c>
      <c r="B477" s="57" t="s">
        <v>9604</v>
      </c>
      <c r="C477" s="57" t="s">
        <v>6185</v>
      </c>
      <c r="D477" s="57" t="s">
        <v>14857</v>
      </c>
      <c r="E477" s="57" t="s">
        <v>4467</v>
      </c>
      <c r="F477" s="57" t="s">
        <v>14858</v>
      </c>
      <c r="G477" s="57" t="s">
        <v>14859</v>
      </c>
      <c r="H477" s="57" t="s">
        <v>146</v>
      </c>
      <c r="I477">
        <v>0.3</v>
      </c>
      <c r="J477">
        <v>1.3</v>
      </c>
      <c r="K477" s="58">
        <v>0</v>
      </c>
      <c r="L477" s="58">
        <v>0</v>
      </c>
      <c r="M477" s="58">
        <v>0</v>
      </c>
      <c r="N477" s="58">
        <v>0</v>
      </c>
      <c r="O477" s="58">
        <v>0</v>
      </c>
      <c r="P477" s="58">
        <v>0</v>
      </c>
      <c r="Q477" s="58">
        <v>0</v>
      </c>
      <c r="R477" s="58">
        <v>0</v>
      </c>
      <c r="S477" s="58">
        <v>0</v>
      </c>
      <c r="T477" s="58">
        <v>0</v>
      </c>
      <c r="U477" s="58">
        <v>0</v>
      </c>
      <c r="V477" s="58">
        <v>0</v>
      </c>
      <c r="W477" s="58">
        <v>0</v>
      </c>
      <c r="X477" s="58">
        <v>0</v>
      </c>
      <c r="Y477" s="58">
        <v>152</v>
      </c>
      <c r="Z477" s="58">
        <v>0</v>
      </c>
      <c r="AA477" s="58">
        <v>70</v>
      </c>
      <c r="AB477" s="58">
        <v>82</v>
      </c>
      <c r="AC477" s="58">
        <v>0</v>
      </c>
      <c r="AD477" s="58">
        <v>10</v>
      </c>
      <c r="AE477" s="58" t="s">
        <v>290</v>
      </c>
      <c r="AF477" s="58">
        <v>18</v>
      </c>
      <c r="AG477" s="58">
        <v>0</v>
      </c>
      <c r="AH477" s="58">
        <v>112</v>
      </c>
      <c r="AI477" s="58" t="s">
        <v>290</v>
      </c>
      <c r="AJ477" s="58">
        <v>152</v>
      </c>
      <c r="AK477" s="58">
        <v>0</v>
      </c>
      <c r="AL477">
        <v>152</v>
      </c>
      <c r="AM477" t="b">
        <f>IFERROR(MATCH('2017'!A477, '2018'!A:A, 0) &gt;0, FALSE)</f>
        <v>1</v>
      </c>
    </row>
    <row r="478" spans="1:39">
      <c r="A478" s="57" t="s">
        <v>2622</v>
      </c>
      <c r="B478" s="57" t="s">
        <v>2623</v>
      </c>
      <c r="C478" s="57" t="s">
        <v>14860</v>
      </c>
      <c r="D478" s="57" t="s">
        <v>2626</v>
      </c>
      <c r="E478" s="57" t="s">
        <v>1122</v>
      </c>
      <c r="F478" s="57" t="s">
        <v>12361</v>
      </c>
      <c r="G478" s="57" t="s">
        <v>14861</v>
      </c>
      <c r="H478" s="57" t="s">
        <v>146</v>
      </c>
      <c r="I478">
        <v>0</v>
      </c>
      <c r="J478">
        <v>1.5</v>
      </c>
      <c r="K478" s="58">
        <v>18</v>
      </c>
      <c r="L478" s="58" t="s">
        <v>290</v>
      </c>
      <c r="M478" s="58">
        <v>14</v>
      </c>
      <c r="N478" s="58">
        <v>17</v>
      </c>
      <c r="O478" s="58">
        <v>18</v>
      </c>
      <c r="P478" s="58">
        <v>18</v>
      </c>
      <c r="Q478" s="58">
        <v>19</v>
      </c>
      <c r="R478" s="58">
        <v>12</v>
      </c>
      <c r="S478" s="58">
        <v>18</v>
      </c>
      <c r="T478" s="58">
        <v>16</v>
      </c>
      <c r="U478" s="58">
        <v>0</v>
      </c>
      <c r="V478" s="58">
        <v>0</v>
      </c>
      <c r="W478" s="58">
        <v>0</v>
      </c>
      <c r="X478" s="58">
        <v>0</v>
      </c>
      <c r="Y478" s="58">
        <v>0</v>
      </c>
      <c r="Z478" s="58">
        <v>0</v>
      </c>
      <c r="AA478" s="58">
        <v>67</v>
      </c>
      <c r="AB478" s="58">
        <v>90</v>
      </c>
      <c r="AC478" s="58">
        <v>0</v>
      </c>
      <c r="AD478" s="58">
        <v>0</v>
      </c>
      <c r="AE478" s="58">
        <v>157</v>
      </c>
      <c r="AF478" s="58">
        <v>0</v>
      </c>
      <c r="AG478" s="58">
        <v>0</v>
      </c>
      <c r="AH478" s="58">
        <v>0</v>
      </c>
      <c r="AI478" s="58">
        <v>0</v>
      </c>
      <c r="AJ478" s="58">
        <v>157</v>
      </c>
      <c r="AK478" s="58">
        <v>0</v>
      </c>
      <c r="AL478">
        <v>157</v>
      </c>
      <c r="AM478" t="b">
        <f>IFERROR(MATCH('2017'!A478, '2018'!A:A, 0) &gt;0, FALSE)</f>
        <v>1</v>
      </c>
    </row>
    <row r="479" spans="1:39">
      <c r="A479" s="57" t="s">
        <v>2627</v>
      </c>
      <c r="B479" s="57" t="s">
        <v>2628</v>
      </c>
      <c r="C479" s="57" t="s">
        <v>14862</v>
      </c>
      <c r="D479" s="57" t="s">
        <v>2631</v>
      </c>
      <c r="E479" s="57" t="s">
        <v>1122</v>
      </c>
      <c r="F479" s="57" t="s">
        <v>12363</v>
      </c>
      <c r="G479" s="57" t="s">
        <v>14863</v>
      </c>
      <c r="H479" s="57" t="s">
        <v>146</v>
      </c>
      <c r="I479">
        <v>0.4</v>
      </c>
      <c r="J479">
        <v>2.2000000000000002</v>
      </c>
      <c r="K479" s="58">
        <v>0</v>
      </c>
      <c r="L479" s="58">
        <v>0</v>
      </c>
      <c r="M479" s="58">
        <v>0</v>
      </c>
      <c r="N479" s="58">
        <v>0</v>
      </c>
      <c r="O479" s="58">
        <v>0</v>
      </c>
      <c r="P479" s="58">
        <v>0</v>
      </c>
      <c r="Q479" s="58">
        <v>0</v>
      </c>
      <c r="R479" s="58">
        <v>0</v>
      </c>
      <c r="S479" s="58">
        <v>0</v>
      </c>
      <c r="T479" s="58">
        <v>0</v>
      </c>
      <c r="U479" s="58">
        <v>72</v>
      </c>
      <c r="V479" s="58">
        <v>50</v>
      </c>
      <c r="W479" s="58">
        <v>47</v>
      </c>
      <c r="X479" s="58">
        <v>43</v>
      </c>
      <c r="Y479" s="58">
        <v>0</v>
      </c>
      <c r="Z479" s="58">
        <v>0</v>
      </c>
      <c r="AA479" s="58">
        <v>89</v>
      </c>
      <c r="AB479" s="58">
        <v>123</v>
      </c>
      <c r="AC479" s="58" t="s">
        <v>290</v>
      </c>
      <c r="AD479" s="58">
        <v>10</v>
      </c>
      <c r="AE479" s="58">
        <v>93</v>
      </c>
      <c r="AF479" s="58">
        <v>96</v>
      </c>
      <c r="AG479" s="58">
        <v>0</v>
      </c>
      <c r="AH479" s="58" t="s">
        <v>290</v>
      </c>
      <c r="AI479" s="58" t="s">
        <v>290</v>
      </c>
      <c r="AJ479" s="58">
        <v>0</v>
      </c>
      <c r="AK479" s="58">
        <v>212</v>
      </c>
      <c r="AL479">
        <v>212</v>
      </c>
      <c r="AM479" t="b">
        <f>IFERROR(MATCH('2017'!A479, '2018'!A:A, 0) &gt;0, FALSE)</f>
        <v>1</v>
      </c>
    </row>
    <row r="480" spans="1:39">
      <c r="A480" s="57" t="s">
        <v>2632</v>
      </c>
      <c r="B480" s="57" t="s">
        <v>2633</v>
      </c>
      <c r="C480" s="57" t="s">
        <v>14864</v>
      </c>
      <c r="D480" s="57" t="s">
        <v>2635</v>
      </c>
      <c r="E480" s="57" t="s">
        <v>1122</v>
      </c>
      <c r="F480" s="57" t="s">
        <v>12364</v>
      </c>
      <c r="G480" s="57" t="s">
        <v>14865</v>
      </c>
      <c r="H480" s="57" t="s">
        <v>146</v>
      </c>
      <c r="I480">
        <v>4.5</v>
      </c>
      <c r="J480">
        <v>12.5</v>
      </c>
      <c r="K480" s="58">
        <v>19</v>
      </c>
      <c r="L480" s="58">
        <v>18</v>
      </c>
      <c r="M480" s="58">
        <v>21</v>
      </c>
      <c r="N480" s="58">
        <v>24</v>
      </c>
      <c r="O480" s="58">
        <v>23</v>
      </c>
      <c r="P480" s="58">
        <v>25</v>
      </c>
      <c r="Q480" s="58">
        <v>21</v>
      </c>
      <c r="R480" s="58">
        <v>17</v>
      </c>
      <c r="S480" s="58" t="s">
        <v>290</v>
      </c>
      <c r="T480" s="58">
        <v>13</v>
      </c>
      <c r="U480" s="58">
        <v>0</v>
      </c>
      <c r="V480" s="58">
        <v>0</v>
      </c>
      <c r="W480" s="58">
        <v>0</v>
      </c>
      <c r="X480" s="58">
        <v>0</v>
      </c>
      <c r="Y480" s="58">
        <v>0</v>
      </c>
      <c r="Z480" s="58">
        <v>0</v>
      </c>
      <c r="AA480" s="58">
        <v>97</v>
      </c>
      <c r="AB480" s="58">
        <v>92</v>
      </c>
      <c r="AC480" s="58">
        <v>0</v>
      </c>
      <c r="AD480" s="58" t="s">
        <v>290</v>
      </c>
      <c r="AE480" s="58">
        <v>158</v>
      </c>
      <c r="AF480" s="58" t="s">
        <v>290</v>
      </c>
      <c r="AG480" s="58">
        <v>0</v>
      </c>
      <c r="AH480" s="58">
        <v>14</v>
      </c>
      <c r="AI480" s="58">
        <v>15</v>
      </c>
      <c r="AJ480" s="58">
        <v>189</v>
      </c>
      <c r="AK480" s="58">
        <v>0</v>
      </c>
      <c r="AL480">
        <v>189</v>
      </c>
      <c r="AM480" t="b">
        <f>IFERROR(MATCH('2017'!A480, '2018'!A:A, 0) &gt;0, FALSE)</f>
        <v>1</v>
      </c>
    </row>
    <row r="481" spans="1:39">
      <c r="A481" s="57" t="s">
        <v>2642</v>
      </c>
      <c r="B481" s="57" t="s">
        <v>2643</v>
      </c>
      <c r="C481" s="57" t="s">
        <v>9625</v>
      </c>
      <c r="D481" s="57" t="s">
        <v>2645</v>
      </c>
      <c r="E481" s="57" t="s">
        <v>1122</v>
      </c>
      <c r="F481" s="57" t="s">
        <v>12365</v>
      </c>
      <c r="G481" s="57" t="s">
        <v>14866</v>
      </c>
      <c r="H481" s="57" t="s">
        <v>146</v>
      </c>
      <c r="I481">
        <v>12.8</v>
      </c>
      <c r="J481">
        <v>34.299999999999997</v>
      </c>
      <c r="K481" s="58">
        <v>112</v>
      </c>
      <c r="L481" s="58">
        <v>57</v>
      </c>
      <c r="M481" s="58">
        <v>48</v>
      </c>
      <c r="N481" s="58">
        <v>42</v>
      </c>
      <c r="O481" s="58">
        <v>41</v>
      </c>
      <c r="P481" s="58">
        <v>34</v>
      </c>
      <c r="Q481" s="58">
        <v>34</v>
      </c>
      <c r="R481" s="58">
        <v>37</v>
      </c>
      <c r="S481" s="58">
        <v>33</v>
      </c>
      <c r="T481" s="58">
        <v>31</v>
      </c>
      <c r="U481" s="58">
        <v>0</v>
      </c>
      <c r="V481" s="58">
        <v>0</v>
      </c>
      <c r="W481" s="58">
        <v>0</v>
      </c>
      <c r="X481" s="58">
        <v>0</v>
      </c>
      <c r="Y481" s="58">
        <v>57</v>
      </c>
      <c r="Z481" s="58">
        <v>0</v>
      </c>
      <c r="AA481" s="58">
        <v>274</v>
      </c>
      <c r="AB481" s="58">
        <v>252</v>
      </c>
      <c r="AC481" s="58" t="s">
        <v>290</v>
      </c>
      <c r="AD481" s="58">
        <v>57</v>
      </c>
      <c r="AE481" s="58">
        <v>33</v>
      </c>
      <c r="AF481" s="58">
        <v>30</v>
      </c>
      <c r="AG481" s="58">
        <v>0</v>
      </c>
      <c r="AH481" s="58">
        <v>245</v>
      </c>
      <c r="AI481" s="58">
        <v>159</v>
      </c>
      <c r="AJ481" s="58">
        <v>526</v>
      </c>
      <c r="AK481" s="58">
        <v>0</v>
      </c>
      <c r="AL481">
        <v>526</v>
      </c>
      <c r="AM481" t="b">
        <f>IFERROR(MATCH('2017'!A481, '2018'!A:A, 0) &gt;0, FALSE)</f>
        <v>1</v>
      </c>
    </row>
    <row r="482" spans="1:39">
      <c r="A482" s="57" t="s">
        <v>2650</v>
      </c>
      <c r="B482" s="57" t="s">
        <v>2651</v>
      </c>
      <c r="C482" s="57" t="s">
        <v>6376</v>
      </c>
      <c r="D482" s="57" t="s">
        <v>2654</v>
      </c>
      <c r="E482" s="57" t="s">
        <v>1122</v>
      </c>
      <c r="F482" s="57" t="s">
        <v>13591</v>
      </c>
      <c r="G482" s="57" t="s">
        <v>14698</v>
      </c>
      <c r="H482" s="57" t="s">
        <v>146</v>
      </c>
      <c r="I482">
        <v>0.2</v>
      </c>
      <c r="J482">
        <v>0.5</v>
      </c>
      <c r="K482" s="58">
        <v>44</v>
      </c>
      <c r="L482" s="58">
        <v>25</v>
      </c>
      <c r="M482" s="58" t="s">
        <v>290</v>
      </c>
      <c r="N482" s="58" t="s">
        <v>290</v>
      </c>
      <c r="O482" s="58">
        <v>0</v>
      </c>
      <c r="P482" s="58">
        <v>0</v>
      </c>
      <c r="Q482" s="58">
        <v>0</v>
      </c>
      <c r="R482" s="58">
        <v>0</v>
      </c>
      <c r="S482" s="58">
        <v>0</v>
      </c>
      <c r="T482" s="58">
        <v>0</v>
      </c>
      <c r="U482" s="58">
        <v>0</v>
      </c>
      <c r="V482" s="58">
        <v>0</v>
      </c>
      <c r="W482" s="58">
        <v>0</v>
      </c>
      <c r="X482" s="58">
        <v>0</v>
      </c>
      <c r="Y482" s="58">
        <v>0</v>
      </c>
      <c r="Z482" s="58">
        <v>0</v>
      </c>
      <c r="AA482" s="58">
        <v>41</v>
      </c>
      <c r="AB482" s="58">
        <v>37</v>
      </c>
      <c r="AC482" s="58">
        <v>0</v>
      </c>
      <c r="AD482" s="58">
        <v>25</v>
      </c>
      <c r="AE482" s="58" t="s">
        <v>290</v>
      </c>
      <c r="AF482" s="58" t="s">
        <v>290</v>
      </c>
      <c r="AG482" s="58">
        <v>0</v>
      </c>
      <c r="AH482" s="58">
        <v>45</v>
      </c>
      <c r="AI482" s="58">
        <v>0</v>
      </c>
      <c r="AJ482" s="58">
        <v>78</v>
      </c>
      <c r="AK482" s="58">
        <v>0</v>
      </c>
      <c r="AL482">
        <v>78</v>
      </c>
      <c r="AM482" t="b">
        <f>IFERROR(MATCH('2017'!A482, '2018'!A:A, 0) &gt;0, FALSE)</f>
        <v>1</v>
      </c>
    </row>
    <row r="483" spans="1:39">
      <c r="A483" s="57" t="s">
        <v>2655</v>
      </c>
      <c r="B483" s="57" t="s">
        <v>2656</v>
      </c>
      <c r="C483" s="57" t="s">
        <v>14867</v>
      </c>
      <c r="D483" s="57" t="s">
        <v>12367</v>
      </c>
      <c r="E483" s="57" t="s">
        <v>1122</v>
      </c>
      <c r="F483" s="57" t="s">
        <v>12368</v>
      </c>
      <c r="G483" s="57" t="s">
        <v>14868</v>
      </c>
      <c r="H483" s="57" t="s">
        <v>146</v>
      </c>
      <c r="I483">
        <v>1.5</v>
      </c>
      <c r="J483">
        <v>3.5</v>
      </c>
      <c r="K483" s="58">
        <v>0</v>
      </c>
      <c r="L483" s="58">
        <v>0</v>
      </c>
      <c r="M483" s="58">
        <v>0</v>
      </c>
      <c r="N483" s="58">
        <v>0</v>
      </c>
      <c r="O483" s="58">
        <v>0</v>
      </c>
      <c r="P483" s="58">
        <v>0</v>
      </c>
      <c r="Q483" s="58">
        <v>0</v>
      </c>
      <c r="R483" s="58">
        <v>0</v>
      </c>
      <c r="S483" s="58">
        <v>0</v>
      </c>
      <c r="T483" s="58">
        <v>0</v>
      </c>
      <c r="U483" s="58">
        <v>0</v>
      </c>
      <c r="V483" s="58" t="s">
        <v>290</v>
      </c>
      <c r="W483" s="58" t="s">
        <v>290</v>
      </c>
      <c r="X483" s="58">
        <v>16</v>
      </c>
      <c r="Y483" s="58">
        <v>0</v>
      </c>
      <c r="Z483" s="58">
        <v>0</v>
      </c>
      <c r="AA483" s="58">
        <v>11</v>
      </c>
      <c r="AB483" s="58">
        <v>12</v>
      </c>
      <c r="AC483" s="58">
        <v>0</v>
      </c>
      <c r="AD483" s="58">
        <v>0</v>
      </c>
      <c r="AE483" s="58">
        <v>14</v>
      </c>
      <c r="AF483" s="58" t="s">
        <v>290</v>
      </c>
      <c r="AG483" s="58">
        <v>0</v>
      </c>
      <c r="AH483" s="58" t="s">
        <v>290</v>
      </c>
      <c r="AI483" s="58" t="s">
        <v>290</v>
      </c>
      <c r="AJ483" s="58">
        <v>0</v>
      </c>
      <c r="AK483" s="58">
        <v>23</v>
      </c>
      <c r="AL483">
        <v>23</v>
      </c>
      <c r="AM483" t="b">
        <f>IFERROR(MATCH('2017'!A483, '2018'!A:A, 0) &gt;0, FALSE)</f>
        <v>1</v>
      </c>
    </row>
    <row r="484" spans="1:39">
      <c r="A484" s="57" t="s">
        <v>12370</v>
      </c>
      <c r="B484" s="57" t="s">
        <v>9627</v>
      </c>
      <c r="C484" s="57" t="s">
        <v>14869</v>
      </c>
      <c r="D484" s="57" t="s">
        <v>14870</v>
      </c>
      <c r="E484" s="57" t="s">
        <v>1122</v>
      </c>
      <c r="F484" s="57" t="s">
        <v>14871</v>
      </c>
      <c r="G484" s="57" t="s">
        <v>14872</v>
      </c>
      <c r="H484" s="57" t="s">
        <v>146</v>
      </c>
      <c r="I484">
        <v>0.1</v>
      </c>
      <c r="J484">
        <v>0.3</v>
      </c>
      <c r="K484" s="58">
        <v>0</v>
      </c>
      <c r="L484" s="58">
        <v>0</v>
      </c>
      <c r="M484" s="58" t="s">
        <v>290</v>
      </c>
      <c r="N484" s="58" t="s">
        <v>290</v>
      </c>
      <c r="O484" s="58" t="s">
        <v>290</v>
      </c>
      <c r="P484" s="58" t="s">
        <v>290</v>
      </c>
      <c r="Q484" s="58" t="s">
        <v>290</v>
      </c>
      <c r="R484" s="58">
        <v>0</v>
      </c>
      <c r="S484" s="58">
        <v>0</v>
      </c>
      <c r="T484" s="58" t="s">
        <v>290</v>
      </c>
      <c r="U484" s="58">
        <v>0</v>
      </c>
      <c r="V484" s="58">
        <v>0</v>
      </c>
      <c r="W484" s="58">
        <v>0</v>
      </c>
      <c r="X484" s="58">
        <v>0</v>
      </c>
      <c r="Y484" s="58" t="s">
        <v>290</v>
      </c>
      <c r="Z484" s="58">
        <v>0</v>
      </c>
      <c r="AA484" s="58" t="s">
        <v>290</v>
      </c>
      <c r="AB484" s="58">
        <v>18</v>
      </c>
      <c r="AC484" s="58">
        <v>0</v>
      </c>
      <c r="AD484" s="58">
        <v>0</v>
      </c>
      <c r="AE484" s="58">
        <v>17</v>
      </c>
      <c r="AF484" s="58" t="s">
        <v>290</v>
      </c>
      <c r="AG484" s="58">
        <v>0</v>
      </c>
      <c r="AH484" s="58" t="s">
        <v>290</v>
      </c>
      <c r="AI484" s="58" t="s">
        <v>290</v>
      </c>
      <c r="AJ484" s="58">
        <v>24</v>
      </c>
      <c r="AK484" s="58">
        <v>0</v>
      </c>
      <c r="AL484">
        <v>24</v>
      </c>
      <c r="AM484" t="b">
        <f>IFERROR(MATCH('2017'!A484, '2018'!A:A, 0) &gt;0, FALSE)</f>
        <v>1</v>
      </c>
    </row>
    <row r="485" spans="1:39">
      <c r="A485" s="57" t="s">
        <v>12373</v>
      </c>
      <c r="B485" s="57" t="s">
        <v>9633</v>
      </c>
      <c r="C485" s="57" t="s">
        <v>9635</v>
      </c>
      <c r="D485" s="57" t="s">
        <v>9636</v>
      </c>
      <c r="E485" s="57" t="s">
        <v>1122</v>
      </c>
      <c r="F485" s="57" t="s">
        <v>12374</v>
      </c>
      <c r="G485" s="57" t="s">
        <v>14873</v>
      </c>
      <c r="H485" s="57" t="s">
        <v>146</v>
      </c>
      <c r="I485">
        <v>0.4</v>
      </c>
      <c r="J485">
        <v>0.7</v>
      </c>
      <c r="K485" s="58">
        <v>0</v>
      </c>
      <c r="L485" s="58">
        <v>0</v>
      </c>
      <c r="M485" s="58">
        <v>0</v>
      </c>
      <c r="N485" s="58">
        <v>0</v>
      </c>
      <c r="O485" s="58">
        <v>0</v>
      </c>
      <c r="P485" s="58">
        <v>0</v>
      </c>
      <c r="Q485" s="58">
        <v>0</v>
      </c>
      <c r="R485" s="58">
        <v>0</v>
      </c>
      <c r="S485" s="58">
        <v>0</v>
      </c>
      <c r="T485" s="58">
        <v>0</v>
      </c>
      <c r="U485" s="58">
        <v>0</v>
      </c>
      <c r="V485" s="58">
        <v>67</v>
      </c>
      <c r="W485" s="58">
        <v>58</v>
      </c>
      <c r="X485" s="58">
        <v>37</v>
      </c>
      <c r="Y485" s="58">
        <v>0</v>
      </c>
      <c r="Z485" s="58">
        <v>31</v>
      </c>
      <c r="AA485" s="58">
        <v>104</v>
      </c>
      <c r="AB485" s="58">
        <v>89</v>
      </c>
      <c r="AC485" s="58">
        <v>0</v>
      </c>
      <c r="AD485" s="58">
        <v>0</v>
      </c>
      <c r="AE485" s="58">
        <v>193</v>
      </c>
      <c r="AF485" s="58">
        <v>0</v>
      </c>
      <c r="AG485" s="58">
        <v>0</v>
      </c>
      <c r="AH485" s="58">
        <v>0</v>
      </c>
      <c r="AI485" s="58">
        <v>0</v>
      </c>
      <c r="AJ485" s="58">
        <v>0</v>
      </c>
      <c r="AK485" s="58">
        <v>193</v>
      </c>
      <c r="AL485">
        <v>193</v>
      </c>
      <c r="AM485" t="b">
        <f>IFERROR(MATCH('2017'!A485, '2018'!A:A, 0) &gt;0, FALSE)</f>
        <v>1</v>
      </c>
    </row>
    <row r="486" spans="1:39">
      <c r="A486" s="57" t="s">
        <v>2664</v>
      </c>
      <c r="B486" s="57" t="s">
        <v>2665</v>
      </c>
      <c r="C486" s="57" t="s">
        <v>9643</v>
      </c>
      <c r="D486" s="57" t="s">
        <v>9644</v>
      </c>
      <c r="E486" s="57" t="s">
        <v>1122</v>
      </c>
      <c r="F486" s="57" t="s">
        <v>12378</v>
      </c>
      <c r="G486" s="57" t="s">
        <v>14874</v>
      </c>
      <c r="H486" s="57" t="s">
        <v>146</v>
      </c>
      <c r="I486">
        <v>0.3</v>
      </c>
      <c r="J486">
        <v>0.6</v>
      </c>
      <c r="K486" s="58">
        <v>0</v>
      </c>
      <c r="L486" s="58">
        <v>0</v>
      </c>
      <c r="M486" s="58">
        <v>0</v>
      </c>
      <c r="N486" s="58">
        <v>0</v>
      </c>
      <c r="O486" s="58">
        <v>0</v>
      </c>
      <c r="P486" s="58">
        <v>0</v>
      </c>
      <c r="Q486" s="58">
        <v>0</v>
      </c>
      <c r="R486" s="58">
        <v>23</v>
      </c>
      <c r="S486" s="58">
        <v>30</v>
      </c>
      <c r="T486" s="58">
        <v>30</v>
      </c>
      <c r="U486" s="58">
        <v>0</v>
      </c>
      <c r="V486" s="58">
        <v>0</v>
      </c>
      <c r="W486" s="58">
        <v>0</v>
      </c>
      <c r="X486" s="58">
        <v>0</v>
      </c>
      <c r="Y486" s="58">
        <v>0</v>
      </c>
      <c r="Z486" s="58">
        <v>0</v>
      </c>
      <c r="AA486" s="58">
        <v>42</v>
      </c>
      <c r="AB486" s="58">
        <v>41</v>
      </c>
      <c r="AC486" s="58">
        <v>0</v>
      </c>
      <c r="AD486" s="58">
        <v>0</v>
      </c>
      <c r="AE486" s="58">
        <v>0</v>
      </c>
      <c r="AF486" s="58">
        <v>83</v>
      </c>
      <c r="AG486" s="58">
        <v>0</v>
      </c>
      <c r="AH486" s="58">
        <v>0</v>
      </c>
      <c r="AI486" s="58">
        <v>0</v>
      </c>
      <c r="AJ486" s="58">
        <v>83</v>
      </c>
      <c r="AK486" s="58">
        <v>0</v>
      </c>
      <c r="AL486">
        <v>83</v>
      </c>
      <c r="AM486" t="b">
        <f>IFERROR(MATCH('2017'!A486, '2018'!A:A, 0) &gt;0, FALSE)</f>
        <v>1</v>
      </c>
    </row>
    <row r="487" spans="1:39">
      <c r="A487" s="57" t="s">
        <v>2669</v>
      </c>
      <c r="B487" s="57" t="s">
        <v>2670</v>
      </c>
      <c r="C487" s="57" t="s">
        <v>13654</v>
      </c>
      <c r="D487" s="57" t="s">
        <v>2673</v>
      </c>
      <c r="E487" s="57" t="s">
        <v>1122</v>
      </c>
      <c r="F487" s="57" t="s">
        <v>1859</v>
      </c>
      <c r="G487" s="57" t="s">
        <v>14875</v>
      </c>
      <c r="H487" s="57" t="s">
        <v>146</v>
      </c>
      <c r="I487">
        <v>2</v>
      </c>
      <c r="J487">
        <v>9.5</v>
      </c>
      <c r="K487" s="58">
        <v>110</v>
      </c>
      <c r="L487" s="58">
        <v>60</v>
      </c>
      <c r="M487" s="58">
        <v>60</v>
      </c>
      <c r="N487" s="58">
        <v>59</v>
      </c>
      <c r="O487" s="58">
        <v>56</v>
      </c>
      <c r="P487" s="58">
        <v>65</v>
      </c>
      <c r="Q487" s="58">
        <v>55</v>
      </c>
      <c r="R487" s="58">
        <v>52</v>
      </c>
      <c r="S487" s="58">
        <v>45</v>
      </c>
      <c r="T487" s="58">
        <v>50</v>
      </c>
      <c r="U487" s="58">
        <v>45</v>
      </c>
      <c r="V487" s="58">
        <v>33</v>
      </c>
      <c r="W487" s="58">
        <v>36</v>
      </c>
      <c r="X487" s="58">
        <v>32</v>
      </c>
      <c r="Y487" s="58">
        <v>0</v>
      </c>
      <c r="Z487" s="58">
        <v>0</v>
      </c>
      <c r="AA487" s="58">
        <v>419</v>
      </c>
      <c r="AB487" s="58">
        <v>339</v>
      </c>
      <c r="AC487" s="58">
        <v>0</v>
      </c>
      <c r="AD487" s="58">
        <v>25</v>
      </c>
      <c r="AE487" s="58">
        <v>44</v>
      </c>
      <c r="AF487" s="58">
        <v>23</v>
      </c>
      <c r="AG487" s="58" t="s">
        <v>290</v>
      </c>
      <c r="AH487" s="58">
        <v>558</v>
      </c>
      <c r="AI487" s="58">
        <v>106</v>
      </c>
      <c r="AJ487" s="58">
        <v>612</v>
      </c>
      <c r="AK487" s="58">
        <v>146</v>
      </c>
      <c r="AL487">
        <v>758</v>
      </c>
      <c r="AM487" t="b">
        <f>IFERROR(MATCH('2017'!A487, '2018'!A:A, 0) &gt;0, FALSE)</f>
        <v>1</v>
      </c>
    </row>
    <row r="488" spans="1:39">
      <c r="A488" s="57" t="s">
        <v>12379</v>
      </c>
      <c r="B488" s="57" t="s">
        <v>9647</v>
      </c>
      <c r="C488" s="57" t="s">
        <v>9649</v>
      </c>
      <c r="D488" s="57" t="s">
        <v>9650</v>
      </c>
      <c r="E488" s="57" t="s">
        <v>1122</v>
      </c>
      <c r="F488" s="57" t="s">
        <v>12380</v>
      </c>
      <c r="G488" s="57" t="s">
        <v>14876</v>
      </c>
      <c r="H488" s="57" t="s">
        <v>146</v>
      </c>
      <c r="I488">
        <v>2.5</v>
      </c>
      <c r="J488">
        <v>8.5</v>
      </c>
      <c r="K488" s="58">
        <v>0</v>
      </c>
      <c r="L488" s="58">
        <v>0</v>
      </c>
      <c r="M488" s="58">
        <v>0</v>
      </c>
      <c r="N488" s="58">
        <v>0</v>
      </c>
      <c r="O488" s="58">
        <v>0</v>
      </c>
      <c r="P488" s="58">
        <v>0</v>
      </c>
      <c r="Q488" s="58">
        <v>0</v>
      </c>
      <c r="R488" s="58">
        <v>0</v>
      </c>
      <c r="S488" s="58">
        <v>0</v>
      </c>
      <c r="T488" s="58">
        <v>0</v>
      </c>
      <c r="U488" s="58">
        <v>0</v>
      </c>
      <c r="V488" s="58">
        <v>23</v>
      </c>
      <c r="W488" s="58">
        <v>38</v>
      </c>
      <c r="X488" s="58">
        <v>56</v>
      </c>
      <c r="Y488" s="58">
        <v>0</v>
      </c>
      <c r="Z488" s="58">
        <v>31</v>
      </c>
      <c r="AA488" s="58">
        <v>90</v>
      </c>
      <c r="AB488" s="58">
        <v>58</v>
      </c>
      <c r="AC488" s="58">
        <v>0</v>
      </c>
      <c r="AD488" s="58">
        <v>0</v>
      </c>
      <c r="AE488" s="58">
        <v>138</v>
      </c>
      <c r="AF488" s="58">
        <v>10</v>
      </c>
      <c r="AG488" s="58">
        <v>0</v>
      </c>
      <c r="AH488" s="58">
        <v>0</v>
      </c>
      <c r="AI488" s="58">
        <v>0</v>
      </c>
      <c r="AJ488" s="58">
        <v>0</v>
      </c>
      <c r="AK488" s="58">
        <v>148</v>
      </c>
      <c r="AL488">
        <v>148</v>
      </c>
      <c r="AM488" t="b">
        <f>IFERROR(MATCH('2017'!A488, '2018'!A:A, 0) &gt;0, FALSE)</f>
        <v>1</v>
      </c>
    </row>
    <row r="489" spans="1:39">
      <c r="A489" s="57" t="s">
        <v>2674</v>
      </c>
      <c r="B489" s="57" t="s">
        <v>12382</v>
      </c>
      <c r="C489" s="57" t="s">
        <v>12383</v>
      </c>
      <c r="D489" s="57" t="s">
        <v>2678</v>
      </c>
      <c r="E489" s="57" t="s">
        <v>1122</v>
      </c>
      <c r="F489" s="57" t="s">
        <v>12384</v>
      </c>
      <c r="G489" s="57" t="s">
        <v>14877</v>
      </c>
      <c r="H489" s="57" t="s">
        <v>146</v>
      </c>
      <c r="I489">
        <v>0.3</v>
      </c>
      <c r="J489">
        <v>0.9</v>
      </c>
      <c r="K489" s="58">
        <v>30</v>
      </c>
      <c r="L489" s="58">
        <v>15</v>
      </c>
      <c r="M489" s="58" t="s">
        <v>290</v>
      </c>
      <c r="N489" s="58" t="s">
        <v>290</v>
      </c>
      <c r="O489" s="58" t="s">
        <v>290</v>
      </c>
      <c r="P489" s="58" t="s">
        <v>290</v>
      </c>
      <c r="Q489" s="58" t="s">
        <v>290</v>
      </c>
      <c r="R489" s="58" t="s">
        <v>290</v>
      </c>
      <c r="S489" s="58" t="s">
        <v>290</v>
      </c>
      <c r="T489" s="58">
        <v>0</v>
      </c>
      <c r="U489" s="58">
        <v>0</v>
      </c>
      <c r="V489" s="58">
        <v>0</v>
      </c>
      <c r="W489" s="58">
        <v>0</v>
      </c>
      <c r="X489" s="58">
        <v>0</v>
      </c>
      <c r="Y489" s="58" t="s">
        <v>290</v>
      </c>
      <c r="Z489" s="58">
        <v>0</v>
      </c>
      <c r="AA489" s="58">
        <v>50</v>
      </c>
      <c r="AB489" s="58">
        <v>43</v>
      </c>
      <c r="AC489" s="58">
        <v>0</v>
      </c>
      <c r="AD489" s="58">
        <v>0</v>
      </c>
      <c r="AE489" s="58" t="s">
        <v>290</v>
      </c>
      <c r="AF489" s="58">
        <v>73</v>
      </c>
      <c r="AG489" s="58">
        <v>0</v>
      </c>
      <c r="AH489" s="58" t="s">
        <v>290</v>
      </c>
      <c r="AI489" s="58">
        <v>11</v>
      </c>
      <c r="AJ489" s="58">
        <v>93</v>
      </c>
      <c r="AK489" s="58">
        <v>0</v>
      </c>
      <c r="AL489">
        <v>93</v>
      </c>
      <c r="AM489" t="b">
        <f>IFERROR(MATCH('2017'!A489, '2018'!A:A, 0) &gt;0, FALSE)</f>
        <v>1</v>
      </c>
    </row>
    <row r="490" spans="1:39">
      <c r="A490" s="57" t="s">
        <v>2679</v>
      </c>
      <c r="B490" s="57" t="s">
        <v>2680</v>
      </c>
      <c r="C490" s="57" t="s">
        <v>9660</v>
      </c>
      <c r="D490" s="57" t="s">
        <v>2683</v>
      </c>
      <c r="E490" s="57" t="s">
        <v>1122</v>
      </c>
      <c r="F490" s="57" t="s">
        <v>12386</v>
      </c>
      <c r="G490" s="57" t="s">
        <v>14878</v>
      </c>
      <c r="H490" s="57" t="s">
        <v>146</v>
      </c>
      <c r="I490">
        <v>0.5</v>
      </c>
      <c r="J490">
        <v>26.6</v>
      </c>
      <c r="K490" s="58">
        <v>0</v>
      </c>
      <c r="L490" s="58">
        <v>0</v>
      </c>
      <c r="M490" s="58">
        <v>0</v>
      </c>
      <c r="N490" s="58">
        <v>0</v>
      </c>
      <c r="O490" s="58">
        <v>0</v>
      </c>
      <c r="P490" s="58">
        <v>0</v>
      </c>
      <c r="Q490" s="58">
        <v>0</v>
      </c>
      <c r="R490" s="58">
        <v>0</v>
      </c>
      <c r="S490" s="58">
        <v>0</v>
      </c>
      <c r="T490" s="58">
        <v>0</v>
      </c>
      <c r="U490" s="58">
        <v>167</v>
      </c>
      <c r="V490" s="58">
        <v>152</v>
      </c>
      <c r="W490" s="58">
        <v>131</v>
      </c>
      <c r="X490" s="58">
        <v>116</v>
      </c>
      <c r="Y490" s="58">
        <v>0</v>
      </c>
      <c r="Z490" s="58">
        <v>0</v>
      </c>
      <c r="AA490" s="58">
        <v>344</v>
      </c>
      <c r="AB490" s="58">
        <v>222</v>
      </c>
      <c r="AC490" s="58">
        <v>0</v>
      </c>
      <c r="AD490" s="58">
        <v>0</v>
      </c>
      <c r="AE490" s="58">
        <v>0</v>
      </c>
      <c r="AF490" s="58">
        <v>566</v>
      </c>
      <c r="AG490" s="58">
        <v>0</v>
      </c>
      <c r="AH490" s="58">
        <v>0</v>
      </c>
      <c r="AI490" s="58">
        <v>0</v>
      </c>
      <c r="AJ490" s="58">
        <v>0</v>
      </c>
      <c r="AK490" s="58">
        <v>566</v>
      </c>
      <c r="AL490">
        <v>566</v>
      </c>
      <c r="AM490" t="b">
        <f>IFERROR(MATCH('2017'!A490, '2018'!A:A, 0) &gt;0, FALSE)</f>
        <v>1</v>
      </c>
    </row>
    <row r="491" spans="1:39">
      <c r="A491" s="57" t="s">
        <v>2684</v>
      </c>
      <c r="B491" s="57" t="s">
        <v>2685</v>
      </c>
      <c r="C491" s="57" t="s">
        <v>14879</v>
      </c>
      <c r="D491" s="57" t="s">
        <v>2687</v>
      </c>
      <c r="E491" s="57" t="s">
        <v>1122</v>
      </c>
      <c r="F491" s="57" t="s">
        <v>12387</v>
      </c>
      <c r="G491" s="57" t="s">
        <v>14880</v>
      </c>
      <c r="H491" s="57" t="s">
        <v>146</v>
      </c>
      <c r="I491">
        <v>0.8</v>
      </c>
      <c r="J491">
        <v>31.8</v>
      </c>
      <c r="K491" s="58">
        <v>0</v>
      </c>
      <c r="L491" s="58">
        <v>24</v>
      </c>
      <c r="M491" s="58">
        <v>13</v>
      </c>
      <c r="N491" s="58">
        <v>24</v>
      </c>
      <c r="O491" s="58">
        <v>21</v>
      </c>
      <c r="P491" s="58">
        <v>24</v>
      </c>
      <c r="Q491" s="58">
        <v>23</v>
      </c>
      <c r="R491" s="58">
        <v>18</v>
      </c>
      <c r="S491" s="58">
        <v>27</v>
      </c>
      <c r="T491" s="58">
        <v>29</v>
      </c>
      <c r="U491" s="58">
        <v>0</v>
      </c>
      <c r="V491" s="58">
        <v>0</v>
      </c>
      <c r="W491" s="58">
        <v>0</v>
      </c>
      <c r="X491" s="58">
        <v>0</v>
      </c>
      <c r="Y491" s="58">
        <v>0</v>
      </c>
      <c r="Z491" s="58">
        <v>0</v>
      </c>
      <c r="AA491" s="58">
        <v>106</v>
      </c>
      <c r="AB491" s="58">
        <v>97</v>
      </c>
      <c r="AC491" s="58" t="s">
        <v>290</v>
      </c>
      <c r="AD491" s="58" t="s">
        <v>290</v>
      </c>
      <c r="AE491" s="58">
        <v>0</v>
      </c>
      <c r="AF491" s="58" t="s">
        <v>290</v>
      </c>
      <c r="AG491" s="58">
        <v>0</v>
      </c>
      <c r="AH491" s="58">
        <v>187</v>
      </c>
      <c r="AI491" s="58" t="s">
        <v>290</v>
      </c>
      <c r="AJ491" s="58">
        <v>203</v>
      </c>
      <c r="AK491" s="58">
        <v>0</v>
      </c>
      <c r="AL491">
        <v>203</v>
      </c>
      <c r="AM491" t="b">
        <f>IFERROR(MATCH('2017'!A491, '2018'!A:A, 0) &gt;0, FALSE)</f>
        <v>1</v>
      </c>
    </row>
    <row r="492" spans="1:39">
      <c r="A492" s="57" t="s">
        <v>2688</v>
      </c>
      <c r="B492" s="57" t="s">
        <v>2689</v>
      </c>
      <c r="C492" s="57" t="s">
        <v>9666</v>
      </c>
      <c r="D492" s="57" t="s">
        <v>2692</v>
      </c>
      <c r="E492" s="57" t="s">
        <v>1122</v>
      </c>
      <c r="F492" s="57" t="s">
        <v>12169</v>
      </c>
      <c r="G492" s="57" t="s">
        <v>14881</v>
      </c>
      <c r="H492" s="57" t="s">
        <v>146</v>
      </c>
      <c r="I492">
        <v>0.5</v>
      </c>
      <c r="J492">
        <v>1.5</v>
      </c>
      <c r="K492" s="58">
        <v>0</v>
      </c>
      <c r="L492" s="58">
        <v>0</v>
      </c>
      <c r="M492" s="58" t="s">
        <v>290</v>
      </c>
      <c r="N492" s="58">
        <v>0</v>
      </c>
      <c r="O492" s="58">
        <v>0</v>
      </c>
      <c r="P492" s="58">
        <v>0</v>
      </c>
      <c r="Q492" s="58">
        <v>0</v>
      </c>
      <c r="R492" s="58">
        <v>0</v>
      </c>
      <c r="S492" s="58">
        <v>0</v>
      </c>
      <c r="T492" s="58" t="s">
        <v>290</v>
      </c>
      <c r="U492" s="58">
        <v>0</v>
      </c>
      <c r="V492" s="58">
        <v>0</v>
      </c>
      <c r="W492" s="58">
        <v>0</v>
      </c>
      <c r="X492" s="58">
        <v>0</v>
      </c>
      <c r="Y492" s="58" t="s">
        <v>290</v>
      </c>
      <c r="Z492" s="58">
        <v>0</v>
      </c>
      <c r="AA492" s="58" t="s">
        <v>290</v>
      </c>
      <c r="AB492" s="58" t="s">
        <v>290</v>
      </c>
      <c r="AC492" s="58">
        <v>0</v>
      </c>
      <c r="AD492" s="58">
        <v>0</v>
      </c>
      <c r="AE492" s="58" t="s">
        <v>290</v>
      </c>
      <c r="AF492" s="58">
        <v>0</v>
      </c>
      <c r="AG492" s="58">
        <v>0</v>
      </c>
      <c r="AH492" s="58">
        <v>0</v>
      </c>
      <c r="AI492" s="58">
        <v>0</v>
      </c>
      <c r="AJ492" s="58" t="s">
        <v>290</v>
      </c>
      <c r="AK492" s="58">
        <v>0</v>
      </c>
      <c r="AL492">
        <v>5</v>
      </c>
      <c r="AM492" t="b">
        <f>IFERROR(MATCH('2017'!A492, '2018'!A:A, 0) &gt;0, FALSE)</f>
        <v>1</v>
      </c>
    </row>
    <row r="493" spans="1:39">
      <c r="A493" s="57" t="s">
        <v>2693</v>
      </c>
      <c r="B493" s="57" t="s">
        <v>319</v>
      </c>
      <c r="C493" s="57" t="s">
        <v>13660</v>
      </c>
      <c r="D493" s="57" t="s">
        <v>2695</v>
      </c>
      <c r="E493" s="57" t="s">
        <v>2696</v>
      </c>
      <c r="F493" s="57" t="s">
        <v>12392</v>
      </c>
      <c r="G493" s="57" t="s">
        <v>14882</v>
      </c>
      <c r="H493" s="57" t="s">
        <v>159</v>
      </c>
      <c r="I493">
        <v>0.1</v>
      </c>
      <c r="J493">
        <v>0.9</v>
      </c>
      <c r="K493" s="58">
        <v>33</v>
      </c>
      <c r="L493" s="58">
        <v>20</v>
      </c>
      <c r="M493" s="58">
        <v>11</v>
      </c>
      <c r="N493" s="58" t="s">
        <v>290</v>
      </c>
      <c r="O493" s="58">
        <v>19</v>
      </c>
      <c r="P493" s="58">
        <v>13</v>
      </c>
      <c r="Q493" s="58">
        <v>17</v>
      </c>
      <c r="R493" s="58">
        <v>16</v>
      </c>
      <c r="S493" s="58">
        <v>22</v>
      </c>
      <c r="T493" s="58">
        <v>14</v>
      </c>
      <c r="U493" s="58">
        <v>0</v>
      </c>
      <c r="V493" s="58">
        <v>0</v>
      </c>
      <c r="W493" s="58">
        <v>0</v>
      </c>
      <c r="X493" s="58">
        <v>0</v>
      </c>
      <c r="Y493" s="58" t="s">
        <v>290</v>
      </c>
      <c r="Z493" s="58">
        <v>0</v>
      </c>
      <c r="AA493" s="58">
        <v>100</v>
      </c>
      <c r="AB493" s="58">
        <v>79</v>
      </c>
      <c r="AC493" s="58">
        <v>0</v>
      </c>
      <c r="AD493" s="58" t="s">
        <v>290</v>
      </c>
      <c r="AE493" s="58" t="s">
        <v>290</v>
      </c>
      <c r="AF493" s="58">
        <v>17</v>
      </c>
      <c r="AG493" s="58">
        <v>0</v>
      </c>
      <c r="AH493" s="58">
        <v>154</v>
      </c>
      <c r="AI493" s="58" t="s">
        <v>290</v>
      </c>
      <c r="AJ493" s="58">
        <v>179</v>
      </c>
      <c r="AK493" s="58">
        <v>0</v>
      </c>
      <c r="AL493">
        <v>179</v>
      </c>
      <c r="AM493" t="b">
        <f>IFERROR(MATCH('2017'!A493, '2018'!A:A, 0) &gt;0, FALSE)</f>
        <v>1</v>
      </c>
    </row>
    <row r="494" spans="1:39">
      <c r="A494" s="57" t="s">
        <v>12393</v>
      </c>
      <c r="B494" s="57" t="s">
        <v>14883</v>
      </c>
      <c r="C494" s="57" t="s">
        <v>14884</v>
      </c>
      <c r="D494" s="57" t="s">
        <v>12396</v>
      </c>
      <c r="E494" s="57" t="s">
        <v>2696</v>
      </c>
      <c r="F494" s="57" t="s">
        <v>12397</v>
      </c>
      <c r="G494" s="57" t="s">
        <v>14885</v>
      </c>
      <c r="H494" s="57" t="s">
        <v>159</v>
      </c>
      <c r="I494">
        <v>0.1</v>
      </c>
      <c r="J494">
        <v>0.3</v>
      </c>
      <c r="K494" s="58">
        <v>20</v>
      </c>
      <c r="L494" s="58" t="s">
        <v>290</v>
      </c>
      <c r="M494" s="58">
        <v>0</v>
      </c>
      <c r="N494" s="58">
        <v>0</v>
      </c>
      <c r="O494" s="58">
        <v>0</v>
      </c>
      <c r="P494" s="58">
        <v>0</v>
      </c>
      <c r="Q494" s="58">
        <v>0</v>
      </c>
      <c r="R494" s="58">
        <v>0</v>
      </c>
      <c r="S494" s="58">
        <v>0</v>
      </c>
      <c r="T494" s="58">
        <v>0</v>
      </c>
      <c r="U494" s="58">
        <v>0</v>
      </c>
      <c r="V494" s="58">
        <v>0</v>
      </c>
      <c r="W494" s="58">
        <v>0</v>
      </c>
      <c r="X494" s="58">
        <v>0</v>
      </c>
      <c r="Y494" s="58">
        <v>0</v>
      </c>
      <c r="Z494" s="58">
        <v>0</v>
      </c>
      <c r="AA494" s="58">
        <v>15</v>
      </c>
      <c r="AB494" s="58" t="s">
        <v>290</v>
      </c>
      <c r="AC494" s="58">
        <v>0</v>
      </c>
      <c r="AD494" s="58">
        <v>0</v>
      </c>
      <c r="AE494" s="58" t="s">
        <v>290</v>
      </c>
      <c r="AF494" s="58" t="s">
        <v>290</v>
      </c>
      <c r="AG494" s="58">
        <v>0</v>
      </c>
      <c r="AH494" s="58">
        <v>14</v>
      </c>
      <c r="AI494" s="58">
        <v>0</v>
      </c>
      <c r="AJ494" s="58">
        <v>22</v>
      </c>
      <c r="AK494" s="58">
        <v>0</v>
      </c>
      <c r="AL494">
        <v>22</v>
      </c>
      <c r="AM494" t="b">
        <f>IFERROR(MATCH('2017'!A494, '2018'!A:A, 0) &gt;0, FALSE)</f>
        <v>0</v>
      </c>
    </row>
    <row r="495" spans="1:39">
      <c r="A495" s="57" t="s">
        <v>2698</v>
      </c>
      <c r="B495" s="57" t="s">
        <v>2699</v>
      </c>
      <c r="C495" s="57" t="s">
        <v>13661</v>
      </c>
      <c r="D495" s="57" t="s">
        <v>2701</v>
      </c>
      <c r="E495" s="57" t="s">
        <v>2702</v>
      </c>
      <c r="F495" s="57" t="s">
        <v>12399</v>
      </c>
      <c r="G495" s="57" t="s">
        <v>14886</v>
      </c>
      <c r="H495" s="57" t="s">
        <v>159</v>
      </c>
      <c r="I495">
        <v>0.2</v>
      </c>
      <c r="J495">
        <v>14.2</v>
      </c>
      <c r="K495" s="58">
        <v>29</v>
      </c>
      <c r="L495" s="58">
        <v>16</v>
      </c>
      <c r="M495" s="58">
        <v>19</v>
      </c>
      <c r="N495" s="58">
        <v>18</v>
      </c>
      <c r="O495" s="58">
        <v>27</v>
      </c>
      <c r="P495" s="58">
        <v>21</v>
      </c>
      <c r="Q495" s="58">
        <v>20</v>
      </c>
      <c r="R495" s="58">
        <v>23</v>
      </c>
      <c r="S495" s="58">
        <v>18</v>
      </c>
      <c r="T495" s="58" t="s">
        <v>290</v>
      </c>
      <c r="U495" s="58">
        <v>0</v>
      </c>
      <c r="V495" s="58">
        <v>0</v>
      </c>
      <c r="W495" s="58">
        <v>0</v>
      </c>
      <c r="X495" s="58">
        <v>0</v>
      </c>
      <c r="Y495" s="58">
        <v>0</v>
      </c>
      <c r="Z495" s="58">
        <v>0</v>
      </c>
      <c r="AA495" s="58">
        <v>99</v>
      </c>
      <c r="AB495" s="58">
        <v>101</v>
      </c>
      <c r="AC495" s="58">
        <v>0</v>
      </c>
      <c r="AD495" s="58" t="s">
        <v>290</v>
      </c>
      <c r="AE495" s="58" t="s">
        <v>290</v>
      </c>
      <c r="AF495" s="58">
        <v>17</v>
      </c>
      <c r="AG495" s="58">
        <v>0</v>
      </c>
      <c r="AH495" s="58">
        <v>166</v>
      </c>
      <c r="AI495" s="58">
        <v>13</v>
      </c>
      <c r="AJ495" s="58">
        <v>200</v>
      </c>
      <c r="AK495" s="58">
        <v>0</v>
      </c>
      <c r="AL495">
        <v>200</v>
      </c>
      <c r="AM495" t="b">
        <f>IFERROR(MATCH('2017'!A495, '2018'!A:A, 0) &gt;0, FALSE)</f>
        <v>1</v>
      </c>
    </row>
    <row r="496" spans="1:39">
      <c r="A496" s="57" t="s">
        <v>2704</v>
      </c>
      <c r="B496" s="57" t="s">
        <v>2705</v>
      </c>
      <c r="C496" s="57" t="s">
        <v>6400</v>
      </c>
      <c r="D496" s="57" t="s">
        <v>2708</v>
      </c>
      <c r="E496" s="57" t="s">
        <v>2709</v>
      </c>
      <c r="F496" s="57" t="s">
        <v>14887</v>
      </c>
      <c r="G496" s="57" t="s">
        <v>14888</v>
      </c>
      <c r="H496" s="57" t="s">
        <v>159</v>
      </c>
      <c r="I496">
        <v>0.1</v>
      </c>
      <c r="J496">
        <v>1.2</v>
      </c>
      <c r="K496" s="58">
        <v>0</v>
      </c>
      <c r="L496" s="58">
        <v>0</v>
      </c>
      <c r="M496" s="58">
        <v>0</v>
      </c>
      <c r="N496" s="58">
        <v>0</v>
      </c>
      <c r="O496" s="58">
        <v>0</v>
      </c>
      <c r="P496" s="58">
        <v>0</v>
      </c>
      <c r="Q496" s="58">
        <v>0</v>
      </c>
      <c r="R496" s="58">
        <v>0</v>
      </c>
      <c r="S496" s="58">
        <v>0</v>
      </c>
      <c r="T496" s="58">
        <v>0</v>
      </c>
      <c r="U496" s="58">
        <v>11</v>
      </c>
      <c r="V496" s="58">
        <v>17</v>
      </c>
      <c r="W496" s="58">
        <v>15</v>
      </c>
      <c r="X496" s="58">
        <v>10</v>
      </c>
      <c r="Y496" s="58">
        <v>0</v>
      </c>
      <c r="Z496" s="58">
        <v>0</v>
      </c>
      <c r="AA496" s="58">
        <v>15</v>
      </c>
      <c r="AB496" s="58">
        <v>38</v>
      </c>
      <c r="AC496" s="58">
        <v>0</v>
      </c>
      <c r="AD496" s="58">
        <v>0</v>
      </c>
      <c r="AE496" s="58">
        <v>11</v>
      </c>
      <c r="AF496" s="58">
        <v>0</v>
      </c>
      <c r="AG496" s="58">
        <v>0</v>
      </c>
      <c r="AH496" s="58">
        <v>37</v>
      </c>
      <c r="AI496" s="58" t="s">
        <v>290</v>
      </c>
      <c r="AJ496" s="58">
        <v>0</v>
      </c>
      <c r="AK496" s="58">
        <v>53</v>
      </c>
      <c r="AL496">
        <v>53</v>
      </c>
      <c r="AM496" t="b">
        <f>IFERROR(MATCH('2017'!A496, '2018'!A:A, 0) &gt;0, FALSE)</f>
        <v>1</v>
      </c>
    </row>
    <row r="497" spans="1:39">
      <c r="A497" s="57" t="s">
        <v>12400</v>
      </c>
      <c r="B497" s="57" t="s">
        <v>14889</v>
      </c>
      <c r="C497" s="57" t="s">
        <v>12401</v>
      </c>
      <c r="D497" s="57" t="s">
        <v>12402</v>
      </c>
      <c r="E497" s="57" t="s">
        <v>2696</v>
      </c>
      <c r="F497" s="57" t="s">
        <v>12403</v>
      </c>
      <c r="G497" s="57" t="s">
        <v>14890</v>
      </c>
      <c r="H497" s="57" t="s">
        <v>159</v>
      </c>
      <c r="I497">
        <v>0.1</v>
      </c>
      <c r="J497">
        <v>0.2</v>
      </c>
      <c r="K497" s="58">
        <v>16</v>
      </c>
      <c r="L497" s="58" t="s">
        <v>290</v>
      </c>
      <c r="M497" s="58">
        <v>0</v>
      </c>
      <c r="N497" s="58">
        <v>0</v>
      </c>
      <c r="O497" s="58">
        <v>0</v>
      </c>
      <c r="P497" s="58">
        <v>0</v>
      </c>
      <c r="Q497" s="58">
        <v>0</v>
      </c>
      <c r="R497" s="58">
        <v>0</v>
      </c>
      <c r="S497" s="58">
        <v>0</v>
      </c>
      <c r="T497" s="58">
        <v>0</v>
      </c>
      <c r="U497" s="58">
        <v>0</v>
      </c>
      <c r="V497" s="58">
        <v>0</v>
      </c>
      <c r="W497" s="58">
        <v>0</v>
      </c>
      <c r="X497" s="58">
        <v>0</v>
      </c>
      <c r="Y497" s="58">
        <v>0</v>
      </c>
      <c r="Z497" s="58">
        <v>0</v>
      </c>
      <c r="AA497" s="58">
        <v>10</v>
      </c>
      <c r="AB497" s="58">
        <v>12</v>
      </c>
      <c r="AC497" s="58">
        <v>0</v>
      </c>
      <c r="AD497" s="58">
        <v>0</v>
      </c>
      <c r="AE497" s="58">
        <v>0</v>
      </c>
      <c r="AF497" s="58" t="s">
        <v>290</v>
      </c>
      <c r="AG497" s="58">
        <v>0</v>
      </c>
      <c r="AH497" s="58">
        <v>20</v>
      </c>
      <c r="AI497" s="58">
        <v>0</v>
      </c>
      <c r="AJ497" s="58">
        <v>22</v>
      </c>
      <c r="AK497" s="58">
        <v>0</v>
      </c>
      <c r="AL497">
        <v>22</v>
      </c>
      <c r="AM497" t="b">
        <f>IFERROR(MATCH('2017'!A497, '2018'!A:A, 0) &gt;0, FALSE)</f>
        <v>0</v>
      </c>
    </row>
    <row r="498" spans="1:39">
      <c r="A498" s="57" t="s">
        <v>2716</v>
      </c>
      <c r="B498" s="57" t="s">
        <v>319</v>
      </c>
      <c r="C498" s="57" t="s">
        <v>9686</v>
      </c>
      <c r="D498" s="57" t="s">
        <v>2717</v>
      </c>
      <c r="E498" s="57" t="s">
        <v>2718</v>
      </c>
      <c r="F498" s="57" t="s">
        <v>12405</v>
      </c>
      <c r="G498" s="57" t="s">
        <v>14891</v>
      </c>
      <c r="H498" s="57" t="s">
        <v>160</v>
      </c>
      <c r="I498">
        <v>0.1</v>
      </c>
      <c r="J498">
        <v>11.2</v>
      </c>
      <c r="K498" s="58">
        <v>0</v>
      </c>
      <c r="L498" s="58" t="s">
        <v>290</v>
      </c>
      <c r="M498" s="58">
        <v>13</v>
      </c>
      <c r="N498" s="58">
        <v>16</v>
      </c>
      <c r="O498" s="58">
        <v>16</v>
      </c>
      <c r="P498" s="58">
        <v>19</v>
      </c>
      <c r="Q498" s="58">
        <v>13</v>
      </c>
      <c r="R498" s="58">
        <v>19</v>
      </c>
      <c r="S498" s="58">
        <v>30</v>
      </c>
      <c r="T498" s="58">
        <v>17</v>
      </c>
      <c r="U498" s="58">
        <v>0</v>
      </c>
      <c r="V498" s="58">
        <v>0</v>
      </c>
      <c r="W498" s="58">
        <v>0</v>
      </c>
      <c r="X498" s="58">
        <v>0</v>
      </c>
      <c r="Y498" s="58">
        <v>0</v>
      </c>
      <c r="Z498" s="58">
        <v>0</v>
      </c>
      <c r="AA498" s="58">
        <v>79</v>
      </c>
      <c r="AB498" s="58">
        <v>72</v>
      </c>
      <c r="AC498" s="58">
        <v>0</v>
      </c>
      <c r="AD498" s="58" t="s">
        <v>290</v>
      </c>
      <c r="AE498" s="58">
        <v>0</v>
      </c>
      <c r="AF498" s="58">
        <v>12</v>
      </c>
      <c r="AG498" s="58">
        <v>0</v>
      </c>
      <c r="AH498" s="58">
        <v>132</v>
      </c>
      <c r="AI498" s="58" t="s">
        <v>290</v>
      </c>
      <c r="AJ498" s="58">
        <v>151</v>
      </c>
      <c r="AK498" s="58">
        <v>0</v>
      </c>
      <c r="AL498">
        <v>151</v>
      </c>
      <c r="AM498" t="b">
        <f>IFERROR(MATCH('2017'!A498, '2018'!A:A, 0) &gt;0, FALSE)</f>
        <v>1</v>
      </c>
    </row>
    <row r="499" spans="1:39">
      <c r="A499" s="57" t="s">
        <v>2720</v>
      </c>
      <c r="B499" s="57" t="s">
        <v>2721</v>
      </c>
      <c r="C499" s="57" t="s">
        <v>9689</v>
      </c>
      <c r="D499" s="57" t="s">
        <v>2724</v>
      </c>
      <c r="E499" s="57" t="s">
        <v>2725</v>
      </c>
      <c r="F499" s="57" t="s">
        <v>12406</v>
      </c>
      <c r="G499" s="57" t="s">
        <v>14892</v>
      </c>
      <c r="H499" s="57" t="s">
        <v>160</v>
      </c>
      <c r="I499">
        <v>0.2</v>
      </c>
      <c r="J499">
        <v>5.2</v>
      </c>
      <c r="K499" s="58" t="s">
        <v>290</v>
      </c>
      <c r="L499" s="58" t="s">
        <v>290</v>
      </c>
      <c r="M499" s="58" t="s">
        <v>290</v>
      </c>
      <c r="N499" s="58" t="s">
        <v>290</v>
      </c>
      <c r="O499" s="58" t="s">
        <v>290</v>
      </c>
      <c r="P499" s="58">
        <v>11</v>
      </c>
      <c r="Q499" s="58" t="s">
        <v>290</v>
      </c>
      <c r="R499" s="58" t="s">
        <v>290</v>
      </c>
      <c r="S499" s="58" t="s">
        <v>290</v>
      </c>
      <c r="T499" s="58" t="s">
        <v>290</v>
      </c>
      <c r="U499" s="58">
        <v>0</v>
      </c>
      <c r="V499" s="58">
        <v>0</v>
      </c>
      <c r="W499" s="58">
        <v>0</v>
      </c>
      <c r="X499" s="58">
        <v>0</v>
      </c>
      <c r="Y499" s="58">
        <v>0</v>
      </c>
      <c r="Z499" s="58">
        <v>0</v>
      </c>
      <c r="AA499" s="58">
        <v>29</v>
      </c>
      <c r="AB499" s="58">
        <v>25</v>
      </c>
      <c r="AC499" s="58">
        <v>0</v>
      </c>
      <c r="AD499" s="58">
        <v>0</v>
      </c>
      <c r="AE499" s="58">
        <v>0</v>
      </c>
      <c r="AF499" s="58" t="s">
        <v>290</v>
      </c>
      <c r="AG499" s="58">
        <v>0</v>
      </c>
      <c r="AH499" s="58">
        <v>52</v>
      </c>
      <c r="AI499" s="58" t="s">
        <v>290</v>
      </c>
      <c r="AJ499" s="58">
        <v>54</v>
      </c>
      <c r="AK499" s="58">
        <v>0</v>
      </c>
      <c r="AL499">
        <v>54</v>
      </c>
      <c r="AM499" t="b">
        <f>IFERROR(MATCH('2017'!A499, '2018'!A:A, 0) &gt;0, FALSE)</f>
        <v>1</v>
      </c>
    </row>
    <row r="500" spans="1:39">
      <c r="A500" s="57" t="s">
        <v>13662</v>
      </c>
      <c r="B500" s="57" t="s">
        <v>9691</v>
      </c>
      <c r="C500" s="57" t="s">
        <v>13663</v>
      </c>
      <c r="D500" s="57" t="s">
        <v>9694</v>
      </c>
      <c r="E500" s="57" t="s">
        <v>2718</v>
      </c>
      <c r="F500" s="57" t="s">
        <v>13664</v>
      </c>
      <c r="G500" s="57" t="s">
        <v>14893</v>
      </c>
      <c r="H500" s="57" t="s">
        <v>160</v>
      </c>
      <c r="I500">
        <v>0.4</v>
      </c>
      <c r="J500">
        <v>5.6</v>
      </c>
      <c r="K500" s="58" t="s">
        <v>290</v>
      </c>
      <c r="L500" s="58" t="s">
        <v>290</v>
      </c>
      <c r="M500" s="58" t="s">
        <v>290</v>
      </c>
      <c r="N500" s="58" t="s">
        <v>290</v>
      </c>
      <c r="O500" s="58" t="s">
        <v>290</v>
      </c>
      <c r="P500" s="58" t="s">
        <v>290</v>
      </c>
      <c r="Q500" s="58" t="s">
        <v>290</v>
      </c>
      <c r="R500" s="58" t="s">
        <v>290</v>
      </c>
      <c r="S500" s="58" t="s">
        <v>290</v>
      </c>
      <c r="T500" s="58" t="s">
        <v>290</v>
      </c>
      <c r="U500" s="58">
        <v>0</v>
      </c>
      <c r="V500" s="58">
        <v>0</v>
      </c>
      <c r="W500" s="58">
        <v>0</v>
      </c>
      <c r="X500" s="58">
        <v>0</v>
      </c>
      <c r="Y500" s="58">
        <v>0</v>
      </c>
      <c r="Z500" s="58">
        <v>0</v>
      </c>
      <c r="AA500" s="58">
        <v>16</v>
      </c>
      <c r="AB500" s="58">
        <v>10</v>
      </c>
      <c r="AC500" s="58">
        <v>0</v>
      </c>
      <c r="AD500" s="58">
        <v>0</v>
      </c>
      <c r="AE500" s="58">
        <v>0</v>
      </c>
      <c r="AF500" s="58" t="s">
        <v>290</v>
      </c>
      <c r="AG500" s="58">
        <v>0</v>
      </c>
      <c r="AH500" s="58">
        <v>21</v>
      </c>
      <c r="AI500" s="58" t="s">
        <v>290</v>
      </c>
      <c r="AJ500" s="58">
        <v>26</v>
      </c>
      <c r="AK500" s="58">
        <v>0</v>
      </c>
      <c r="AL500">
        <v>26</v>
      </c>
      <c r="AM500" t="b">
        <f>IFERROR(MATCH('2017'!A500, '2018'!A:A, 0) &gt;0, FALSE)</f>
        <v>1</v>
      </c>
    </row>
    <row r="501" spans="1:39">
      <c r="A501" s="57" t="s">
        <v>2727</v>
      </c>
      <c r="B501" s="57" t="s">
        <v>2728</v>
      </c>
      <c r="C501" s="57" t="s">
        <v>13666</v>
      </c>
      <c r="D501" s="57" t="s">
        <v>2731</v>
      </c>
      <c r="E501" s="57" t="s">
        <v>502</v>
      </c>
      <c r="F501" s="57" t="s">
        <v>13667</v>
      </c>
      <c r="G501" s="57" t="s">
        <v>14894</v>
      </c>
      <c r="H501" s="57" t="s">
        <v>160</v>
      </c>
      <c r="I501">
        <v>0.1</v>
      </c>
      <c r="J501">
        <v>0.6</v>
      </c>
      <c r="K501" s="58">
        <v>0</v>
      </c>
      <c r="L501" s="58">
        <v>0</v>
      </c>
      <c r="M501" s="58">
        <v>0</v>
      </c>
      <c r="N501" s="58">
        <v>0</v>
      </c>
      <c r="O501" s="58">
        <v>0</v>
      </c>
      <c r="P501" s="58">
        <v>0</v>
      </c>
      <c r="Q501" s="58">
        <v>0</v>
      </c>
      <c r="R501" s="58">
        <v>0</v>
      </c>
      <c r="S501" s="58">
        <v>0</v>
      </c>
      <c r="T501" s="58">
        <v>0</v>
      </c>
      <c r="U501" s="58" t="s">
        <v>290</v>
      </c>
      <c r="V501" s="58">
        <v>0</v>
      </c>
      <c r="W501" s="58" t="s">
        <v>290</v>
      </c>
      <c r="X501" s="58" t="s">
        <v>290</v>
      </c>
      <c r="Y501" s="58">
        <v>0</v>
      </c>
      <c r="Z501" s="58" t="s">
        <v>290</v>
      </c>
      <c r="AA501" s="58">
        <v>0</v>
      </c>
      <c r="AB501" s="58">
        <v>10</v>
      </c>
      <c r="AC501" s="58">
        <v>0</v>
      </c>
      <c r="AD501" s="58">
        <v>0</v>
      </c>
      <c r="AE501" s="58">
        <v>0</v>
      </c>
      <c r="AF501" s="58">
        <v>0</v>
      </c>
      <c r="AG501" s="58">
        <v>0</v>
      </c>
      <c r="AH501" s="58" t="s">
        <v>290</v>
      </c>
      <c r="AI501" s="58" t="s">
        <v>290</v>
      </c>
      <c r="AJ501" s="58">
        <v>0</v>
      </c>
      <c r="AK501" s="58">
        <v>10</v>
      </c>
      <c r="AL501">
        <v>10</v>
      </c>
      <c r="AM501" t="b">
        <f>IFERROR(MATCH('2017'!A501, '2018'!A:A, 0) &gt;0, FALSE)</f>
        <v>1</v>
      </c>
    </row>
    <row r="502" spans="1:39">
      <c r="A502" s="57" t="s">
        <v>2733</v>
      </c>
      <c r="B502" s="57" t="s">
        <v>2734</v>
      </c>
      <c r="C502" s="57" t="s">
        <v>9698</v>
      </c>
      <c r="D502" s="57" t="s">
        <v>2736</v>
      </c>
      <c r="E502" s="57" t="s">
        <v>2718</v>
      </c>
      <c r="F502" s="57" t="s">
        <v>12407</v>
      </c>
      <c r="G502" s="57" t="s">
        <v>14895</v>
      </c>
      <c r="H502" s="57" t="s">
        <v>160</v>
      </c>
      <c r="I502">
        <v>0</v>
      </c>
      <c r="J502">
        <v>0.3</v>
      </c>
      <c r="K502" s="58">
        <v>0</v>
      </c>
      <c r="L502" s="58" t="s">
        <v>290</v>
      </c>
      <c r="M502" s="58" t="s">
        <v>290</v>
      </c>
      <c r="N502" s="58">
        <v>0</v>
      </c>
      <c r="O502" s="58" t="s">
        <v>290</v>
      </c>
      <c r="P502" s="58" t="s">
        <v>290</v>
      </c>
      <c r="Q502" s="58">
        <v>0</v>
      </c>
      <c r="R502" s="58" t="s">
        <v>290</v>
      </c>
      <c r="S502" s="58" t="s">
        <v>290</v>
      </c>
      <c r="T502" s="58">
        <v>0</v>
      </c>
      <c r="U502" s="58">
        <v>0</v>
      </c>
      <c r="V502" s="58">
        <v>0</v>
      </c>
      <c r="W502" s="58">
        <v>0</v>
      </c>
      <c r="X502" s="58">
        <v>0</v>
      </c>
      <c r="Y502" s="58">
        <v>0</v>
      </c>
      <c r="Z502" s="58">
        <v>0</v>
      </c>
      <c r="AA502" s="58">
        <v>11</v>
      </c>
      <c r="AB502" s="58" t="s">
        <v>290</v>
      </c>
      <c r="AC502" s="58">
        <v>0</v>
      </c>
      <c r="AD502" s="58">
        <v>0</v>
      </c>
      <c r="AE502" s="58">
        <v>0</v>
      </c>
      <c r="AF502" s="58">
        <v>0</v>
      </c>
      <c r="AG502" s="58">
        <v>0</v>
      </c>
      <c r="AH502" s="58">
        <v>17</v>
      </c>
      <c r="AI502" s="58">
        <v>0</v>
      </c>
      <c r="AJ502" s="58">
        <v>17</v>
      </c>
      <c r="AK502" s="58">
        <v>0</v>
      </c>
      <c r="AL502">
        <v>17</v>
      </c>
      <c r="AM502" t="b">
        <f>IFERROR(MATCH('2017'!A502, '2018'!A:A, 0) &gt;0, FALSE)</f>
        <v>1</v>
      </c>
    </row>
    <row r="503" spans="1:39">
      <c r="A503" s="57" t="s">
        <v>2737</v>
      </c>
      <c r="B503" s="57" t="s">
        <v>2738</v>
      </c>
      <c r="C503" s="57" t="s">
        <v>6419</v>
      </c>
      <c r="D503" s="57" t="s">
        <v>2740</v>
      </c>
      <c r="E503" s="57" t="s">
        <v>2741</v>
      </c>
      <c r="F503" s="57" t="s">
        <v>12857</v>
      </c>
      <c r="G503" s="57" t="s">
        <v>14896</v>
      </c>
      <c r="H503" s="57" t="s">
        <v>161</v>
      </c>
      <c r="I503">
        <v>0.1</v>
      </c>
      <c r="J503">
        <v>9.5</v>
      </c>
      <c r="K503" s="58">
        <v>36</v>
      </c>
      <c r="L503" s="58">
        <v>19</v>
      </c>
      <c r="M503" s="58" t="s">
        <v>290</v>
      </c>
      <c r="N503" s="58">
        <v>12</v>
      </c>
      <c r="O503" s="58">
        <v>17</v>
      </c>
      <c r="P503" s="58">
        <v>14</v>
      </c>
      <c r="Q503" s="58" t="s">
        <v>290</v>
      </c>
      <c r="R503" s="58" t="s">
        <v>290</v>
      </c>
      <c r="S503" s="58">
        <v>11</v>
      </c>
      <c r="T503" s="58" t="s">
        <v>290</v>
      </c>
      <c r="U503" s="58">
        <v>0</v>
      </c>
      <c r="V503" s="58">
        <v>0</v>
      </c>
      <c r="W503" s="58">
        <v>0</v>
      </c>
      <c r="X503" s="58">
        <v>0</v>
      </c>
      <c r="Y503" s="58">
        <v>0</v>
      </c>
      <c r="Z503" s="58">
        <v>0</v>
      </c>
      <c r="AA503" s="58">
        <v>79</v>
      </c>
      <c r="AB503" s="58">
        <v>63</v>
      </c>
      <c r="AC503" s="58">
        <v>0</v>
      </c>
      <c r="AD503" s="58" t="s">
        <v>290</v>
      </c>
      <c r="AE503" s="58">
        <v>0</v>
      </c>
      <c r="AF503" s="58" t="s">
        <v>290</v>
      </c>
      <c r="AG503" s="58">
        <v>0</v>
      </c>
      <c r="AH503" s="58">
        <v>131</v>
      </c>
      <c r="AI503" s="58" t="s">
        <v>290</v>
      </c>
      <c r="AJ503" s="58">
        <v>142</v>
      </c>
      <c r="AK503" s="58">
        <v>0</v>
      </c>
      <c r="AL503">
        <v>142</v>
      </c>
      <c r="AM503" t="b">
        <f>IFERROR(MATCH('2017'!A503, '2018'!A:A, 0) &gt;0, FALSE)</f>
        <v>1</v>
      </c>
    </row>
    <row r="504" spans="1:39">
      <c r="A504" s="57" t="s">
        <v>2743</v>
      </c>
      <c r="B504" s="57" t="s">
        <v>439</v>
      </c>
      <c r="C504" s="57" t="s">
        <v>13668</v>
      </c>
      <c r="D504" s="57" t="s">
        <v>2745</v>
      </c>
      <c r="E504" s="57" t="s">
        <v>2746</v>
      </c>
      <c r="F504" s="57" t="s">
        <v>12861</v>
      </c>
      <c r="G504" s="57" t="s">
        <v>14897</v>
      </c>
      <c r="H504" s="57" t="s">
        <v>161</v>
      </c>
      <c r="I504">
        <v>0.2</v>
      </c>
      <c r="J504">
        <v>0.9</v>
      </c>
      <c r="K504" s="58">
        <v>32</v>
      </c>
      <c r="L504" s="58" t="s">
        <v>290</v>
      </c>
      <c r="M504" s="58">
        <v>10</v>
      </c>
      <c r="N504" s="58" t="s">
        <v>290</v>
      </c>
      <c r="O504" s="58" t="s">
        <v>290</v>
      </c>
      <c r="P504" s="58" t="s">
        <v>290</v>
      </c>
      <c r="Q504" s="58" t="s">
        <v>290</v>
      </c>
      <c r="R504" s="58" t="s">
        <v>290</v>
      </c>
      <c r="S504" s="58" t="s">
        <v>290</v>
      </c>
      <c r="T504" s="58" t="s">
        <v>290</v>
      </c>
      <c r="U504" s="58">
        <v>0</v>
      </c>
      <c r="V504" s="58">
        <v>0</v>
      </c>
      <c r="W504" s="58">
        <v>0</v>
      </c>
      <c r="X504" s="58">
        <v>0</v>
      </c>
      <c r="Y504" s="58" t="s">
        <v>290</v>
      </c>
      <c r="Z504" s="58">
        <v>0</v>
      </c>
      <c r="AA504" s="58">
        <v>38</v>
      </c>
      <c r="AB504" s="58">
        <v>42</v>
      </c>
      <c r="AC504" s="58">
        <v>0</v>
      </c>
      <c r="AD504" s="58">
        <v>0</v>
      </c>
      <c r="AE504" s="58">
        <v>0</v>
      </c>
      <c r="AF504" s="58" t="s">
        <v>290</v>
      </c>
      <c r="AG504" s="58">
        <v>0</v>
      </c>
      <c r="AH504" s="58">
        <v>77</v>
      </c>
      <c r="AI504" s="58" t="s">
        <v>290</v>
      </c>
      <c r="AJ504" s="58">
        <v>80</v>
      </c>
      <c r="AK504" s="58">
        <v>0</v>
      </c>
      <c r="AL504">
        <v>80</v>
      </c>
      <c r="AM504" t="b">
        <f>IFERROR(MATCH('2017'!A504, '2018'!A:A, 0) &gt;0, FALSE)</f>
        <v>0</v>
      </c>
    </row>
    <row r="505" spans="1:39">
      <c r="A505" s="57" t="s">
        <v>2748</v>
      </c>
      <c r="B505" s="57" t="s">
        <v>439</v>
      </c>
      <c r="C505" s="57" t="s">
        <v>14898</v>
      </c>
      <c r="D505" s="57" t="s">
        <v>14899</v>
      </c>
      <c r="E505" s="57" t="s">
        <v>2741</v>
      </c>
      <c r="F505" s="57" t="s">
        <v>14900</v>
      </c>
      <c r="G505" s="57" t="s">
        <v>14901</v>
      </c>
      <c r="H505" s="57" t="s">
        <v>161</v>
      </c>
      <c r="I505">
        <v>0.5</v>
      </c>
      <c r="J505">
        <v>0.8</v>
      </c>
      <c r="K505" s="58">
        <v>19</v>
      </c>
      <c r="L505" s="58">
        <v>15</v>
      </c>
      <c r="M505" s="58">
        <v>11</v>
      </c>
      <c r="N505" s="58" t="s">
        <v>290</v>
      </c>
      <c r="O505" s="58" t="s">
        <v>290</v>
      </c>
      <c r="P505" s="58">
        <v>11</v>
      </c>
      <c r="Q505" s="58" t="s">
        <v>290</v>
      </c>
      <c r="R505" s="58" t="s">
        <v>290</v>
      </c>
      <c r="S505" s="58" t="s">
        <v>290</v>
      </c>
      <c r="T505" s="58" t="s">
        <v>290</v>
      </c>
      <c r="U505" s="58">
        <v>0</v>
      </c>
      <c r="V505" s="58">
        <v>0</v>
      </c>
      <c r="W505" s="58">
        <v>0</v>
      </c>
      <c r="X505" s="58">
        <v>0</v>
      </c>
      <c r="Y505" s="58" t="s">
        <v>290</v>
      </c>
      <c r="Z505" s="58">
        <v>0</v>
      </c>
      <c r="AA505" s="58">
        <v>46</v>
      </c>
      <c r="AB505" s="58">
        <v>49</v>
      </c>
      <c r="AC505" s="58">
        <v>0</v>
      </c>
      <c r="AD505" s="58">
        <v>0</v>
      </c>
      <c r="AE505" s="58">
        <v>0</v>
      </c>
      <c r="AF505" s="58">
        <v>0</v>
      </c>
      <c r="AG505" s="58">
        <v>0</v>
      </c>
      <c r="AH505" s="58">
        <v>86</v>
      </c>
      <c r="AI505" s="58" t="s">
        <v>290</v>
      </c>
      <c r="AJ505" s="58">
        <v>95</v>
      </c>
      <c r="AK505" s="58">
        <v>0</v>
      </c>
      <c r="AL505">
        <v>95</v>
      </c>
      <c r="AM505" t="b">
        <f>IFERROR(MATCH('2017'!A505, '2018'!A:A, 0) &gt;0, FALSE)</f>
        <v>1</v>
      </c>
    </row>
    <row r="506" spans="1:39">
      <c r="A506" s="57" t="s">
        <v>2751</v>
      </c>
      <c r="B506" s="57" t="s">
        <v>2245</v>
      </c>
      <c r="C506" s="57" t="s">
        <v>9701</v>
      </c>
      <c r="D506" s="57" t="s">
        <v>2753</v>
      </c>
      <c r="E506" s="57" t="s">
        <v>2754</v>
      </c>
      <c r="F506" s="57" t="s">
        <v>12408</v>
      </c>
      <c r="G506" s="57" t="s">
        <v>14902</v>
      </c>
      <c r="H506" s="57" t="s">
        <v>162</v>
      </c>
      <c r="I506">
        <v>0.1</v>
      </c>
      <c r="J506">
        <v>2.2000000000000002</v>
      </c>
      <c r="K506" s="58">
        <v>88</v>
      </c>
      <c r="L506" s="58">
        <v>27</v>
      </c>
      <c r="M506" s="58">
        <v>26</v>
      </c>
      <c r="N506" s="58">
        <v>27</v>
      </c>
      <c r="O506" s="58">
        <v>24</v>
      </c>
      <c r="P506" s="58">
        <v>28</v>
      </c>
      <c r="Q506" s="58">
        <v>31</v>
      </c>
      <c r="R506" s="58">
        <v>31</v>
      </c>
      <c r="S506" s="58">
        <v>25</v>
      </c>
      <c r="T506" s="58">
        <v>51</v>
      </c>
      <c r="U506" s="58">
        <v>0</v>
      </c>
      <c r="V506" s="58">
        <v>0</v>
      </c>
      <c r="W506" s="58">
        <v>0</v>
      </c>
      <c r="X506" s="58">
        <v>0</v>
      </c>
      <c r="Y506" s="58">
        <v>15</v>
      </c>
      <c r="Z506" s="58">
        <v>0</v>
      </c>
      <c r="AA506" s="58">
        <v>198</v>
      </c>
      <c r="AB506" s="58">
        <v>175</v>
      </c>
      <c r="AC506" s="58">
        <v>0</v>
      </c>
      <c r="AD506" s="58" t="s">
        <v>290</v>
      </c>
      <c r="AE506" s="58">
        <v>10</v>
      </c>
      <c r="AF506" s="58">
        <v>15</v>
      </c>
      <c r="AG506" s="58">
        <v>0</v>
      </c>
      <c r="AH506" s="58">
        <v>310</v>
      </c>
      <c r="AI506" s="58">
        <v>29</v>
      </c>
      <c r="AJ506" s="58">
        <v>373</v>
      </c>
      <c r="AK506" s="58">
        <v>0</v>
      </c>
      <c r="AL506">
        <v>373</v>
      </c>
      <c r="AM506" t="b">
        <f>IFERROR(MATCH('2017'!A506, '2018'!A:A, 0) &gt;0, FALSE)</f>
        <v>1</v>
      </c>
    </row>
    <row r="507" spans="1:39">
      <c r="A507" s="57" t="s">
        <v>2756</v>
      </c>
      <c r="B507" s="57" t="s">
        <v>2757</v>
      </c>
      <c r="C507" s="57" t="s">
        <v>14903</v>
      </c>
      <c r="D507" s="57" t="s">
        <v>2760</v>
      </c>
      <c r="E507" s="57" t="s">
        <v>2761</v>
      </c>
      <c r="F507" s="57" t="s">
        <v>13671</v>
      </c>
      <c r="G507" s="57" t="s">
        <v>14904</v>
      </c>
      <c r="H507" s="57" t="s">
        <v>162</v>
      </c>
      <c r="I507">
        <v>2.5</v>
      </c>
      <c r="J507">
        <v>30.3</v>
      </c>
      <c r="K507" s="58">
        <v>125</v>
      </c>
      <c r="L507" s="58">
        <v>39</v>
      </c>
      <c r="M507" s="58">
        <v>48</v>
      </c>
      <c r="N507" s="58">
        <v>40</v>
      </c>
      <c r="O507" s="58">
        <v>33</v>
      </c>
      <c r="P507" s="58">
        <v>35</v>
      </c>
      <c r="Q507" s="58">
        <v>40</v>
      </c>
      <c r="R507" s="58">
        <v>37</v>
      </c>
      <c r="S507" s="58">
        <v>39</v>
      </c>
      <c r="T507" s="58">
        <v>43</v>
      </c>
      <c r="U507" s="58">
        <v>0</v>
      </c>
      <c r="V507" s="58">
        <v>0</v>
      </c>
      <c r="W507" s="58">
        <v>0</v>
      </c>
      <c r="X507" s="58">
        <v>0</v>
      </c>
      <c r="Y507" s="58">
        <v>0</v>
      </c>
      <c r="Z507" s="58">
        <v>0</v>
      </c>
      <c r="AA507" s="58">
        <v>251</v>
      </c>
      <c r="AB507" s="58">
        <v>228</v>
      </c>
      <c r="AC507" s="58" t="s">
        <v>290</v>
      </c>
      <c r="AD507" s="58">
        <v>38</v>
      </c>
      <c r="AE507" s="58">
        <v>10</v>
      </c>
      <c r="AF507" s="58">
        <v>14</v>
      </c>
      <c r="AG507" s="58">
        <v>0</v>
      </c>
      <c r="AH507" s="58">
        <v>413</v>
      </c>
      <c r="AI507" s="58" t="s">
        <v>290</v>
      </c>
      <c r="AJ507" s="58">
        <v>479</v>
      </c>
      <c r="AK507" s="58">
        <v>0</v>
      </c>
      <c r="AL507">
        <v>479</v>
      </c>
      <c r="AM507" t="b">
        <f>IFERROR(MATCH('2017'!A507, '2018'!A:A, 0) &gt;0, FALSE)</f>
        <v>1</v>
      </c>
    </row>
    <row r="508" spans="1:39">
      <c r="A508" s="57" t="s">
        <v>2763</v>
      </c>
      <c r="B508" s="57" t="s">
        <v>2764</v>
      </c>
      <c r="C508" s="57" t="s">
        <v>12412</v>
      </c>
      <c r="D508" s="57" t="s">
        <v>2767</v>
      </c>
      <c r="E508" s="57" t="s">
        <v>2761</v>
      </c>
      <c r="F508" s="57" t="s">
        <v>12413</v>
      </c>
      <c r="G508" s="57" t="s">
        <v>14905</v>
      </c>
      <c r="H508" s="57" t="s">
        <v>162</v>
      </c>
      <c r="I508">
        <v>0.6</v>
      </c>
      <c r="J508">
        <v>2.8</v>
      </c>
      <c r="K508" s="58">
        <v>0</v>
      </c>
      <c r="L508" s="58">
        <v>0</v>
      </c>
      <c r="M508" s="58">
        <v>0</v>
      </c>
      <c r="N508" s="58">
        <v>0</v>
      </c>
      <c r="O508" s="58">
        <v>0</v>
      </c>
      <c r="P508" s="58">
        <v>0</v>
      </c>
      <c r="Q508" s="58">
        <v>0</v>
      </c>
      <c r="R508" s="58">
        <v>0</v>
      </c>
      <c r="S508" s="58">
        <v>0</v>
      </c>
      <c r="T508" s="58">
        <v>0</v>
      </c>
      <c r="U508" s="58">
        <v>79</v>
      </c>
      <c r="V508" s="58">
        <v>85</v>
      </c>
      <c r="W508" s="58">
        <v>72</v>
      </c>
      <c r="X508" s="58">
        <v>80</v>
      </c>
      <c r="Y508" s="58">
        <v>0</v>
      </c>
      <c r="Z508" s="58" t="s">
        <v>290</v>
      </c>
      <c r="AA508" s="58">
        <v>160</v>
      </c>
      <c r="AB508" s="58">
        <v>159</v>
      </c>
      <c r="AC508" s="58">
        <v>0</v>
      </c>
      <c r="AD508" s="58" t="s">
        <v>290</v>
      </c>
      <c r="AE508" s="58" t="s">
        <v>290</v>
      </c>
      <c r="AF508" s="58">
        <v>23</v>
      </c>
      <c r="AG508" s="58" t="s">
        <v>290</v>
      </c>
      <c r="AH508" s="58">
        <v>278</v>
      </c>
      <c r="AI508" s="58" t="s">
        <v>290</v>
      </c>
      <c r="AJ508" s="58">
        <v>0</v>
      </c>
      <c r="AK508" s="58">
        <v>319</v>
      </c>
      <c r="AL508">
        <v>319</v>
      </c>
      <c r="AM508" t="b">
        <f>IFERROR(MATCH('2017'!A508, '2018'!A:A, 0) &gt;0, FALSE)</f>
        <v>1</v>
      </c>
    </row>
    <row r="509" spans="1:39">
      <c r="A509" s="57" t="s">
        <v>2769</v>
      </c>
      <c r="B509" s="57" t="s">
        <v>326</v>
      </c>
      <c r="C509" s="57" t="s">
        <v>6437</v>
      </c>
      <c r="D509" s="57" t="s">
        <v>2771</v>
      </c>
      <c r="E509" s="57" t="s">
        <v>2761</v>
      </c>
      <c r="F509" s="57" t="s">
        <v>12415</v>
      </c>
      <c r="G509" s="57" t="s">
        <v>14906</v>
      </c>
      <c r="H509" s="57" t="s">
        <v>162</v>
      </c>
      <c r="I509">
        <v>2.5</v>
      </c>
      <c r="J509">
        <v>2.1</v>
      </c>
      <c r="K509" s="58">
        <v>67</v>
      </c>
      <c r="L509" s="58">
        <v>42</v>
      </c>
      <c r="M509" s="58">
        <v>29</v>
      </c>
      <c r="N509" s="58">
        <v>35</v>
      </c>
      <c r="O509" s="58">
        <v>25</v>
      </c>
      <c r="P509" s="58">
        <v>27</v>
      </c>
      <c r="Q509" s="58">
        <v>21</v>
      </c>
      <c r="R509" s="58">
        <v>31</v>
      </c>
      <c r="S509" s="58">
        <v>27</v>
      </c>
      <c r="T509" s="58">
        <v>29</v>
      </c>
      <c r="U509" s="58">
        <v>0</v>
      </c>
      <c r="V509" s="58">
        <v>0</v>
      </c>
      <c r="W509" s="58">
        <v>0</v>
      </c>
      <c r="X509" s="58">
        <v>0</v>
      </c>
      <c r="Y509" s="58">
        <v>0</v>
      </c>
      <c r="Z509" s="58">
        <v>0</v>
      </c>
      <c r="AA509" s="58">
        <v>178</v>
      </c>
      <c r="AB509" s="58">
        <v>155</v>
      </c>
      <c r="AC509" s="58">
        <v>0</v>
      </c>
      <c r="AD509" s="58">
        <v>12</v>
      </c>
      <c r="AE509" s="58">
        <v>10</v>
      </c>
      <c r="AF509" s="58" t="s">
        <v>290</v>
      </c>
      <c r="AG509" s="58">
        <v>0</v>
      </c>
      <c r="AH509" s="58">
        <v>293</v>
      </c>
      <c r="AI509" s="58">
        <v>13</v>
      </c>
      <c r="AJ509" s="58">
        <v>333</v>
      </c>
      <c r="AK509" s="58">
        <v>0</v>
      </c>
      <c r="AL509">
        <v>333</v>
      </c>
      <c r="AM509" t="b">
        <f>IFERROR(MATCH('2017'!A509, '2018'!A:A, 0) &gt;0, FALSE)</f>
        <v>1</v>
      </c>
    </row>
    <row r="510" spans="1:39">
      <c r="A510" s="57" t="s">
        <v>2772</v>
      </c>
      <c r="B510" s="57" t="s">
        <v>319</v>
      </c>
      <c r="C510" s="57" t="s">
        <v>14907</v>
      </c>
      <c r="D510" s="57" t="s">
        <v>2775</v>
      </c>
      <c r="E510" s="57" t="s">
        <v>2761</v>
      </c>
      <c r="F510" s="57" t="s">
        <v>12416</v>
      </c>
      <c r="G510" s="57" t="s">
        <v>14908</v>
      </c>
      <c r="H510" s="57" t="s">
        <v>162</v>
      </c>
      <c r="I510">
        <v>1.5</v>
      </c>
      <c r="J510">
        <v>15.4</v>
      </c>
      <c r="K510" s="58">
        <v>17</v>
      </c>
      <c r="L510" s="58">
        <v>14</v>
      </c>
      <c r="M510" s="58">
        <v>11</v>
      </c>
      <c r="N510" s="58">
        <v>12</v>
      </c>
      <c r="O510" s="58">
        <v>15</v>
      </c>
      <c r="P510" s="58" t="s">
        <v>290</v>
      </c>
      <c r="Q510" s="58">
        <v>12</v>
      </c>
      <c r="R510" s="58">
        <v>15</v>
      </c>
      <c r="S510" s="58">
        <v>15</v>
      </c>
      <c r="T510" s="58">
        <v>14</v>
      </c>
      <c r="U510" s="58">
        <v>0</v>
      </c>
      <c r="V510" s="58">
        <v>0</v>
      </c>
      <c r="W510" s="58">
        <v>0</v>
      </c>
      <c r="X510" s="58">
        <v>0</v>
      </c>
      <c r="Y510" s="58" t="s">
        <v>290</v>
      </c>
      <c r="Z510" s="58">
        <v>0</v>
      </c>
      <c r="AA510" s="58">
        <v>72</v>
      </c>
      <c r="AB510" s="58">
        <v>63</v>
      </c>
      <c r="AC510" s="58">
        <v>0</v>
      </c>
      <c r="AD510" s="58" t="s">
        <v>290</v>
      </c>
      <c r="AE510" s="58" t="s">
        <v>290</v>
      </c>
      <c r="AF510" s="58">
        <v>24</v>
      </c>
      <c r="AG510" s="58">
        <v>0</v>
      </c>
      <c r="AH510" s="58">
        <v>82</v>
      </c>
      <c r="AI510" s="58">
        <v>25</v>
      </c>
      <c r="AJ510" s="58">
        <v>135</v>
      </c>
      <c r="AK510" s="58">
        <v>0</v>
      </c>
      <c r="AL510">
        <v>135</v>
      </c>
      <c r="AM510" t="b">
        <f>IFERROR(MATCH('2017'!A510, '2018'!A:A, 0) &gt;0, FALSE)</f>
        <v>1</v>
      </c>
    </row>
    <row r="511" spans="1:39">
      <c r="A511" s="57" t="s">
        <v>2776</v>
      </c>
      <c r="B511" s="57" t="s">
        <v>2777</v>
      </c>
      <c r="C511" s="57" t="s">
        <v>6443</v>
      </c>
      <c r="D511" s="57" t="s">
        <v>2780</v>
      </c>
      <c r="E511" s="57" t="s">
        <v>2754</v>
      </c>
      <c r="F511" s="57" t="s">
        <v>12417</v>
      </c>
      <c r="G511" s="57" t="s">
        <v>14909</v>
      </c>
      <c r="H511" s="57" t="s">
        <v>162</v>
      </c>
      <c r="I511">
        <v>0.4</v>
      </c>
      <c r="J511">
        <v>0.3</v>
      </c>
      <c r="K511" s="58">
        <v>0</v>
      </c>
      <c r="L511" s="58">
        <v>0</v>
      </c>
      <c r="M511" s="58">
        <v>0</v>
      </c>
      <c r="N511" s="58">
        <v>0</v>
      </c>
      <c r="O511" s="58">
        <v>0</v>
      </c>
      <c r="P511" s="58">
        <v>0</v>
      </c>
      <c r="Q511" s="58">
        <v>0</v>
      </c>
      <c r="R511" s="58">
        <v>0</v>
      </c>
      <c r="S511" s="58">
        <v>0</v>
      </c>
      <c r="T511" s="58">
        <v>0</v>
      </c>
      <c r="U511" s="58">
        <v>0</v>
      </c>
      <c r="V511" s="58">
        <v>0</v>
      </c>
      <c r="W511" s="58">
        <v>0</v>
      </c>
      <c r="X511" s="58" t="s">
        <v>290</v>
      </c>
      <c r="Y511" s="58">
        <v>0</v>
      </c>
      <c r="Z511" s="58">
        <v>0</v>
      </c>
      <c r="AA511" s="58" t="s">
        <v>290</v>
      </c>
      <c r="AB511" s="58" t="s">
        <v>290</v>
      </c>
      <c r="AC511" s="58">
        <v>0</v>
      </c>
      <c r="AD511" s="58">
        <v>0</v>
      </c>
      <c r="AE511" s="58" t="s">
        <v>290</v>
      </c>
      <c r="AF511" s="58">
        <v>0</v>
      </c>
      <c r="AG511" s="58">
        <v>0</v>
      </c>
      <c r="AH511" s="58" t="s">
        <v>290</v>
      </c>
      <c r="AI511" s="58">
        <v>0</v>
      </c>
      <c r="AJ511" s="58">
        <v>0</v>
      </c>
      <c r="AK511" s="58" t="s">
        <v>290</v>
      </c>
      <c r="AL511">
        <v>6</v>
      </c>
      <c r="AM511" t="b">
        <f>IFERROR(MATCH('2017'!A511, '2018'!A:A, 0) &gt;0, FALSE)</f>
        <v>1</v>
      </c>
    </row>
    <row r="512" spans="1:39">
      <c r="A512" s="57" t="s">
        <v>4691</v>
      </c>
      <c r="B512" s="57" t="s">
        <v>4692</v>
      </c>
      <c r="C512" s="57" t="s">
        <v>14910</v>
      </c>
      <c r="D512" s="57" t="s">
        <v>4694</v>
      </c>
      <c r="E512" s="57" t="s">
        <v>4695</v>
      </c>
      <c r="F512" s="57" t="s">
        <v>12418</v>
      </c>
      <c r="G512" s="57" t="s">
        <v>14911</v>
      </c>
      <c r="H512" s="57" t="s">
        <v>162</v>
      </c>
      <c r="I512">
        <v>1.7</v>
      </c>
      <c r="J512">
        <v>6.4</v>
      </c>
      <c r="K512" s="58">
        <v>0</v>
      </c>
      <c r="L512" s="58">
        <v>10</v>
      </c>
      <c r="M512" s="58" t="s">
        <v>290</v>
      </c>
      <c r="N512" s="58" t="s">
        <v>290</v>
      </c>
      <c r="O512" s="58" t="s">
        <v>290</v>
      </c>
      <c r="P512" s="58">
        <v>10</v>
      </c>
      <c r="Q512" s="58" t="s">
        <v>290</v>
      </c>
      <c r="R512" s="58">
        <v>14</v>
      </c>
      <c r="S512" s="58">
        <v>11</v>
      </c>
      <c r="T512" s="58" t="s">
        <v>290</v>
      </c>
      <c r="U512" s="58" t="s">
        <v>290</v>
      </c>
      <c r="V512" s="58">
        <v>0</v>
      </c>
      <c r="W512" s="58">
        <v>0</v>
      </c>
      <c r="X512" s="58">
        <v>0</v>
      </c>
      <c r="Y512" s="58">
        <v>0</v>
      </c>
      <c r="Z512" s="58">
        <v>0</v>
      </c>
      <c r="AA512" s="58">
        <v>31</v>
      </c>
      <c r="AB512" s="58">
        <v>44</v>
      </c>
      <c r="AC512" s="58">
        <v>0</v>
      </c>
      <c r="AD512" s="58" t="s">
        <v>290</v>
      </c>
      <c r="AE512" s="58" t="s">
        <v>290</v>
      </c>
      <c r="AF512" s="58" t="s">
        <v>290</v>
      </c>
      <c r="AG512" s="58">
        <v>0</v>
      </c>
      <c r="AH512" s="58">
        <v>70</v>
      </c>
      <c r="AI512" s="58" t="s">
        <v>290</v>
      </c>
      <c r="AJ512" s="58">
        <v>73</v>
      </c>
      <c r="AK512" s="58" t="s">
        <v>290</v>
      </c>
      <c r="AL512">
        <v>75</v>
      </c>
      <c r="AM512" t="b">
        <f>IFERROR(MATCH('2017'!A512, '2018'!A:A, 0) &gt;0, FALSE)</f>
        <v>1</v>
      </c>
    </row>
    <row r="513" spans="1:39">
      <c r="A513" s="57" t="s">
        <v>2781</v>
      </c>
      <c r="B513" s="57" t="s">
        <v>4095</v>
      </c>
      <c r="C513" s="57" t="s">
        <v>12419</v>
      </c>
      <c r="D513" s="57" t="s">
        <v>2785</v>
      </c>
      <c r="E513" s="57" t="s">
        <v>2754</v>
      </c>
      <c r="F513" s="57" t="s">
        <v>12420</v>
      </c>
      <c r="G513" s="57" t="s">
        <v>14912</v>
      </c>
      <c r="H513" s="57" t="s">
        <v>162</v>
      </c>
      <c r="I513">
        <v>0.3</v>
      </c>
      <c r="J513">
        <v>20.5</v>
      </c>
      <c r="K513" s="58">
        <v>0</v>
      </c>
      <c r="L513" s="58">
        <v>66</v>
      </c>
      <c r="M513" s="58">
        <v>12</v>
      </c>
      <c r="N513" s="58">
        <v>11</v>
      </c>
      <c r="O513" s="58">
        <v>17</v>
      </c>
      <c r="P513" s="58">
        <v>20</v>
      </c>
      <c r="Q513" s="58">
        <v>16</v>
      </c>
      <c r="R513" s="58">
        <v>29</v>
      </c>
      <c r="S513" s="58">
        <v>18</v>
      </c>
      <c r="T513" s="58">
        <v>12</v>
      </c>
      <c r="U513" s="58">
        <v>11</v>
      </c>
      <c r="V513" s="58" t="s">
        <v>290</v>
      </c>
      <c r="W513" s="58">
        <v>13</v>
      </c>
      <c r="X513" s="58" t="s">
        <v>290</v>
      </c>
      <c r="Y513" s="58" t="s">
        <v>290</v>
      </c>
      <c r="Z513" s="58" t="s">
        <v>290</v>
      </c>
      <c r="AA513" s="58">
        <v>116</v>
      </c>
      <c r="AB513" s="58">
        <v>130</v>
      </c>
      <c r="AC513" s="58">
        <v>0</v>
      </c>
      <c r="AD513" s="58" t="s">
        <v>290</v>
      </c>
      <c r="AE513" s="58">
        <v>14</v>
      </c>
      <c r="AF513" s="58" t="s">
        <v>290</v>
      </c>
      <c r="AG513" s="58">
        <v>0</v>
      </c>
      <c r="AH513" s="58">
        <v>210</v>
      </c>
      <c r="AI513" s="58">
        <v>17</v>
      </c>
      <c r="AJ513" s="58">
        <v>204</v>
      </c>
      <c r="AK513" s="58">
        <v>42</v>
      </c>
      <c r="AL513">
        <v>246</v>
      </c>
      <c r="AM513" t="b">
        <f>IFERROR(MATCH('2017'!A513, '2018'!A:A, 0) &gt;0, FALSE)</f>
        <v>1</v>
      </c>
    </row>
    <row r="514" spans="1:39">
      <c r="A514" s="57" t="s">
        <v>2786</v>
      </c>
      <c r="B514" s="57" t="s">
        <v>2787</v>
      </c>
      <c r="C514" s="57" t="s">
        <v>13672</v>
      </c>
      <c r="D514" s="57" t="s">
        <v>2790</v>
      </c>
      <c r="E514" s="57" t="s">
        <v>2754</v>
      </c>
      <c r="F514" s="57" t="s">
        <v>12422</v>
      </c>
      <c r="G514" s="57" t="s">
        <v>14913</v>
      </c>
      <c r="H514" s="57" t="s">
        <v>162</v>
      </c>
      <c r="I514">
        <v>1.3</v>
      </c>
      <c r="J514">
        <v>5.7</v>
      </c>
      <c r="K514" s="58">
        <v>53</v>
      </c>
      <c r="L514" s="58">
        <v>10</v>
      </c>
      <c r="M514" s="58" t="s">
        <v>290</v>
      </c>
      <c r="N514" s="58">
        <v>0</v>
      </c>
      <c r="O514" s="58">
        <v>0</v>
      </c>
      <c r="P514" s="58">
        <v>0</v>
      </c>
      <c r="Q514" s="58">
        <v>0</v>
      </c>
      <c r="R514" s="58">
        <v>0</v>
      </c>
      <c r="S514" s="58">
        <v>0</v>
      </c>
      <c r="T514" s="58">
        <v>0</v>
      </c>
      <c r="U514" s="58">
        <v>0</v>
      </c>
      <c r="V514" s="58">
        <v>0</v>
      </c>
      <c r="W514" s="58">
        <v>0</v>
      </c>
      <c r="X514" s="58">
        <v>0</v>
      </c>
      <c r="Y514" s="58">
        <v>0</v>
      </c>
      <c r="Z514" s="58">
        <v>0</v>
      </c>
      <c r="AA514" s="58">
        <v>31</v>
      </c>
      <c r="AB514" s="58">
        <v>38</v>
      </c>
      <c r="AC514" s="58">
        <v>0</v>
      </c>
      <c r="AD514" s="58">
        <v>13</v>
      </c>
      <c r="AE514" s="58">
        <v>0</v>
      </c>
      <c r="AF514" s="58" t="s">
        <v>290</v>
      </c>
      <c r="AG514" s="58">
        <v>0</v>
      </c>
      <c r="AH514" s="58">
        <v>53</v>
      </c>
      <c r="AI514" s="58">
        <v>0</v>
      </c>
      <c r="AJ514" s="58">
        <v>69</v>
      </c>
      <c r="AK514" s="58">
        <v>0</v>
      </c>
      <c r="AL514">
        <v>69</v>
      </c>
      <c r="AM514" t="b">
        <f>IFERROR(MATCH('2017'!A514, '2018'!A:A, 0) &gt;0, FALSE)</f>
        <v>1</v>
      </c>
    </row>
    <row r="515" spans="1:39">
      <c r="A515" s="57" t="s">
        <v>2791</v>
      </c>
      <c r="B515" s="57" t="s">
        <v>2792</v>
      </c>
      <c r="C515" s="57" t="s">
        <v>13673</v>
      </c>
      <c r="D515" s="57" t="s">
        <v>2795</v>
      </c>
      <c r="E515" s="57" t="s">
        <v>2761</v>
      </c>
      <c r="F515" s="57" t="s">
        <v>12423</v>
      </c>
      <c r="G515" s="57" t="s">
        <v>14914</v>
      </c>
      <c r="H515" s="57" t="s">
        <v>162</v>
      </c>
      <c r="I515">
        <v>9.8000000000000007</v>
      </c>
      <c r="J515">
        <v>38.5</v>
      </c>
      <c r="K515" s="58">
        <v>51</v>
      </c>
      <c r="L515" s="58">
        <v>31</v>
      </c>
      <c r="M515" s="58">
        <v>26</v>
      </c>
      <c r="N515" s="58">
        <v>23</v>
      </c>
      <c r="O515" s="58">
        <v>18</v>
      </c>
      <c r="P515" s="58">
        <v>37</v>
      </c>
      <c r="Q515" s="58">
        <v>33</v>
      </c>
      <c r="R515" s="58">
        <v>40</v>
      </c>
      <c r="S515" s="58">
        <v>20</v>
      </c>
      <c r="T515" s="58">
        <v>29</v>
      </c>
      <c r="U515" s="58">
        <v>24</v>
      </c>
      <c r="V515" s="58">
        <v>30</v>
      </c>
      <c r="W515" s="58">
        <v>27</v>
      </c>
      <c r="X515" s="58">
        <v>24</v>
      </c>
      <c r="Y515" s="58">
        <v>0</v>
      </c>
      <c r="Z515" s="58">
        <v>0</v>
      </c>
      <c r="AA515" s="58">
        <v>202</v>
      </c>
      <c r="AB515" s="58">
        <v>211</v>
      </c>
      <c r="AC515" s="58">
        <v>0</v>
      </c>
      <c r="AD515" s="58">
        <v>44</v>
      </c>
      <c r="AE515" s="58">
        <v>17</v>
      </c>
      <c r="AF515" s="58">
        <v>11</v>
      </c>
      <c r="AG515" s="58" t="s">
        <v>290</v>
      </c>
      <c r="AH515" s="58">
        <v>304</v>
      </c>
      <c r="AI515" s="58">
        <v>33</v>
      </c>
      <c r="AJ515" s="58">
        <v>308</v>
      </c>
      <c r="AK515" s="58">
        <v>105</v>
      </c>
      <c r="AL515">
        <v>413</v>
      </c>
      <c r="AM515" t="b">
        <f>IFERROR(MATCH('2017'!A515, '2018'!A:A, 0) &gt;0, FALSE)</f>
        <v>1</v>
      </c>
    </row>
    <row r="516" spans="1:39">
      <c r="A516" s="57" t="s">
        <v>2797</v>
      </c>
      <c r="B516" s="57" t="s">
        <v>2798</v>
      </c>
      <c r="C516" s="57" t="s">
        <v>14915</v>
      </c>
      <c r="D516" s="57" t="s">
        <v>2800</v>
      </c>
      <c r="E516" s="57" t="s">
        <v>2801</v>
      </c>
      <c r="F516" s="57" t="s">
        <v>12424</v>
      </c>
      <c r="G516" s="57" t="s">
        <v>14916</v>
      </c>
      <c r="H516" s="57" t="s">
        <v>163</v>
      </c>
      <c r="I516">
        <v>0.2</v>
      </c>
      <c r="J516">
        <v>2.1</v>
      </c>
      <c r="K516" s="58">
        <v>72</v>
      </c>
      <c r="L516" s="58">
        <v>16</v>
      </c>
      <c r="M516" s="58">
        <v>15</v>
      </c>
      <c r="N516" s="58">
        <v>12</v>
      </c>
      <c r="O516" s="58">
        <v>21</v>
      </c>
      <c r="P516" s="58">
        <v>17</v>
      </c>
      <c r="Q516" s="58">
        <v>19</v>
      </c>
      <c r="R516" s="58">
        <v>22</v>
      </c>
      <c r="S516" s="58">
        <v>14</v>
      </c>
      <c r="T516" s="58">
        <v>24</v>
      </c>
      <c r="U516" s="58">
        <v>0</v>
      </c>
      <c r="V516" s="58">
        <v>0</v>
      </c>
      <c r="W516" s="58">
        <v>0</v>
      </c>
      <c r="X516" s="58">
        <v>0</v>
      </c>
      <c r="Y516" s="58">
        <v>0</v>
      </c>
      <c r="Z516" s="58">
        <v>0</v>
      </c>
      <c r="AA516" s="58">
        <v>121</v>
      </c>
      <c r="AB516" s="58">
        <v>111</v>
      </c>
      <c r="AC516" s="58">
        <v>0</v>
      </c>
      <c r="AD516" s="58" t="s">
        <v>290</v>
      </c>
      <c r="AE516" s="58" t="s">
        <v>290</v>
      </c>
      <c r="AF516" s="58" t="s">
        <v>290</v>
      </c>
      <c r="AG516" s="58">
        <v>0</v>
      </c>
      <c r="AH516" s="58">
        <v>206</v>
      </c>
      <c r="AI516" s="58" t="s">
        <v>290</v>
      </c>
      <c r="AJ516" s="58">
        <v>232</v>
      </c>
      <c r="AK516" s="58">
        <v>0</v>
      </c>
      <c r="AL516">
        <v>232</v>
      </c>
      <c r="AM516" t="b">
        <f>IFERROR(MATCH('2017'!A516, '2018'!A:A, 0) &gt;0, FALSE)</f>
        <v>1</v>
      </c>
    </row>
    <row r="517" spans="1:39">
      <c r="A517" s="57" t="s">
        <v>2803</v>
      </c>
      <c r="B517" s="57" t="s">
        <v>2804</v>
      </c>
      <c r="C517" s="57" t="s">
        <v>6461</v>
      </c>
      <c r="D517" s="57" t="s">
        <v>2806</v>
      </c>
      <c r="E517" s="57" t="s">
        <v>2807</v>
      </c>
      <c r="F517" s="57" t="s">
        <v>12428</v>
      </c>
      <c r="G517" s="57" t="s">
        <v>14917</v>
      </c>
      <c r="H517" s="57" t="s">
        <v>163</v>
      </c>
      <c r="I517">
        <v>1.4</v>
      </c>
      <c r="J517">
        <v>13.6</v>
      </c>
      <c r="K517" s="58">
        <v>32</v>
      </c>
      <c r="L517" s="58">
        <v>12</v>
      </c>
      <c r="M517" s="58">
        <v>14</v>
      </c>
      <c r="N517" s="58">
        <v>27</v>
      </c>
      <c r="O517" s="58">
        <v>13</v>
      </c>
      <c r="P517" s="58">
        <v>16</v>
      </c>
      <c r="Q517" s="58">
        <v>15</v>
      </c>
      <c r="R517" s="58">
        <v>16</v>
      </c>
      <c r="S517" s="58">
        <v>19</v>
      </c>
      <c r="T517" s="58">
        <v>12</v>
      </c>
      <c r="U517" s="58">
        <v>0</v>
      </c>
      <c r="V517" s="58">
        <v>0</v>
      </c>
      <c r="W517" s="58">
        <v>0</v>
      </c>
      <c r="X517" s="58">
        <v>0</v>
      </c>
      <c r="Y517" s="58" t="s">
        <v>290</v>
      </c>
      <c r="Z517" s="58">
        <v>0</v>
      </c>
      <c r="AA517" s="58">
        <v>83</v>
      </c>
      <c r="AB517" s="58">
        <v>95</v>
      </c>
      <c r="AC517" s="58">
        <v>0</v>
      </c>
      <c r="AD517" s="58">
        <v>22</v>
      </c>
      <c r="AE517" s="58" t="s">
        <v>290</v>
      </c>
      <c r="AF517" s="58">
        <v>33</v>
      </c>
      <c r="AG517" s="58">
        <v>0</v>
      </c>
      <c r="AH517" s="58">
        <v>89</v>
      </c>
      <c r="AI517" s="58">
        <v>30</v>
      </c>
      <c r="AJ517" s="58">
        <v>178</v>
      </c>
      <c r="AK517" s="58">
        <v>0</v>
      </c>
      <c r="AL517">
        <v>178</v>
      </c>
      <c r="AM517" t="b">
        <f>IFERROR(MATCH('2017'!A517, '2018'!A:A, 0) &gt;0, FALSE)</f>
        <v>1</v>
      </c>
    </row>
    <row r="518" spans="1:39">
      <c r="A518" s="57" t="s">
        <v>4696</v>
      </c>
      <c r="B518" s="57" t="s">
        <v>446</v>
      </c>
      <c r="C518" s="57" t="s">
        <v>14918</v>
      </c>
      <c r="D518" s="57" t="s">
        <v>4698</v>
      </c>
      <c r="E518" s="57" t="s">
        <v>2839</v>
      </c>
      <c r="F518" s="57" t="s">
        <v>12429</v>
      </c>
      <c r="G518" s="57" t="s">
        <v>14919</v>
      </c>
      <c r="H518" s="57" t="s">
        <v>163</v>
      </c>
      <c r="I518">
        <v>1.5</v>
      </c>
      <c r="J518">
        <v>10.5</v>
      </c>
      <c r="K518" s="58">
        <v>14</v>
      </c>
      <c r="L518" s="58">
        <v>30</v>
      </c>
      <c r="M518" s="58">
        <v>12</v>
      </c>
      <c r="N518" s="58">
        <v>19</v>
      </c>
      <c r="O518" s="58">
        <v>12</v>
      </c>
      <c r="P518" s="58">
        <v>13</v>
      </c>
      <c r="Q518" s="58">
        <v>15</v>
      </c>
      <c r="R518" s="58" t="s">
        <v>290</v>
      </c>
      <c r="S518" s="58" t="s">
        <v>290</v>
      </c>
      <c r="T518" s="58">
        <v>11</v>
      </c>
      <c r="U518" s="58">
        <v>0</v>
      </c>
      <c r="V518" s="58">
        <v>0</v>
      </c>
      <c r="W518" s="58">
        <v>0</v>
      </c>
      <c r="X518" s="58">
        <v>0</v>
      </c>
      <c r="Y518" s="58">
        <v>0</v>
      </c>
      <c r="Z518" s="58">
        <v>0</v>
      </c>
      <c r="AA518" s="58">
        <v>73</v>
      </c>
      <c r="AB518" s="58">
        <v>64</v>
      </c>
      <c r="AC518" s="58">
        <v>0</v>
      </c>
      <c r="AD518" s="58" t="s">
        <v>290</v>
      </c>
      <c r="AE518" s="58">
        <v>18</v>
      </c>
      <c r="AF518" s="58" t="s">
        <v>290</v>
      </c>
      <c r="AG518" s="58">
        <v>0</v>
      </c>
      <c r="AH518" s="58">
        <v>95</v>
      </c>
      <c r="AI518" s="58" t="s">
        <v>290</v>
      </c>
      <c r="AJ518" s="58">
        <v>137</v>
      </c>
      <c r="AK518" s="58">
        <v>0</v>
      </c>
      <c r="AL518">
        <v>137</v>
      </c>
      <c r="AM518" t="b">
        <f>IFERROR(MATCH('2017'!A518, '2018'!A:A, 0) &gt;0, FALSE)</f>
        <v>1</v>
      </c>
    </row>
    <row r="519" spans="1:39">
      <c r="A519" s="57" t="s">
        <v>2809</v>
      </c>
      <c r="B519" s="57" t="s">
        <v>2810</v>
      </c>
      <c r="C519" s="57" t="s">
        <v>9750</v>
      </c>
      <c r="D519" s="57" t="s">
        <v>2813</v>
      </c>
      <c r="E519" s="57" t="s">
        <v>2814</v>
      </c>
      <c r="F519" s="57" t="s">
        <v>12430</v>
      </c>
      <c r="G519" s="57" t="s">
        <v>14920</v>
      </c>
      <c r="H519" s="57" t="s">
        <v>163</v>
      </c>
      <c r="I519">
        <v>0.2</v>
      </c>
      <c r="J519">
        <v>0.9</v>
      </c>
      <c r="K519" s="58">
        <v>49</v>
      </c>
      <c r="L519" s="58">
        <v>27</v>
      </c>
      <c r="M519" s="58" t="s">
        <v>290</v>
      </c>
      <c r="N519" s="58" t="s">
        <v>290</v>
      </c>
      <c r="O519" s="58" t="s">
        <v>290</v>
      </c>
      <c r="P519" s="58" t="s">
        <v>290</v>
      </c>
      <c r="Q519" s="58" t="s">
        <v>290</v>
      </c>
      <c r="R519" s="58" t="s">
        <v>290</v>
      </c>
      <c r="S519" s="58" t="s">
        <v>290</v>
      </c>
      <c r="T519" s="58" t="s">
        <v>290</v>
      </c>
      <c r="U519" s="58">
        <v>0</v>
      </c>
      <c r="V519" s="58">
        <v>0</v>
      </c>
      <c r="W519" s="58">
        <v>0</v>
      </c>
      <c r="X519" s="58">
        <v>0</v>
      </c>
      <c r="Y519" s="58">
        <v>0</v>
      </c>
      <c r="Z519" s="58">
        <v>0</v>
      </c>
      <c r="AA519" s="58">
        <v>72</v>
      </c>
      <c r="AB519" s="58">
        <v>45</v>
      </c>
      <c r="AC519" s="58">
        <v>0</v>
      </c>
      <c r="AD519" s="58" t="s">
        <v>290</v>
      </c>
      <c r="AE519" s="58">
        <v>0</v>
      </c>
      <c r="AF519" s="58" t="s">
        <v>290</v>
      </c>
      <c r="AG519" s="58" t="s">
        <v>290</v>
      </c>
      <c r="AH519" s="58">
        <v>109</v>
      </c>
      <c r="AI519" s="58" t="s">
        <v>290</v>
      </c>
      <c r="AJ519" s="58">
        <v>117</v>
      </c>
      <c r="AK519" s="58">
        <v>0</v>
      </c>
      <c r="AL519">
        <v>117</v>
      </c>
      <c r="AM519" t="b">
        <f>IFERROR(MATCH('2017'!A519, '2018'!A:A, 0) &gt;0, FALSE)</f>
        <v>1</v>
      </c>
    </row>
    <row r="520" spans="1:39">
      <c r="A520" s="57" t="s">
        <v>2816</v>
      </c>
      <c r="B520" s="57" t="s">
        <v>2817</v>
      </c>
      <c r="C520" s="57" t="s">
        <v>14921</v>
      </c>
      <c r="D520" s="57" t="s">
        <v>2818</v>
      </c>
      <c r="E520" s="57" t="s">
        <v>2819</v>
      </c>
      <c r="F520" s="57" t="s">
        <v>12432</v>
      </c>
      <c r="G520" s="57" t="s">
        <v>14922</v>
      </c>
      <c r="H520" s="57" t="s">
        <v>163</v>
      </c>
      <c r="I520">
        <v>0.1</v>
      </c>
      <c r="J520">
        <v>17.5</v>
      </c>
      <c r="K520" s="58">
        <v>13</v>
      </c>
      <c r="L520" s="58">
        <v>23</v>
      </c>
      <c r="M520" s="58">
        <v>16</v>
      </c>
      <c r="N520" s="58">
        <v>17</v>
      </c>
      <c r="O520" s="58">
        <v>26</v>
      </c>
      <c r="P520" s="58">
        <v>16</v>
      </c>
      <c r="Q520" s="58">
        <v>27</v>
      </c>
      <c r="R520" s="58">
        <v>20</v>
      </c>
      <c r="S520" s="58">
        <v>18</v>
      </c>
      <c r="T520" s="58">
        <v>24</v>
      </c>
      <c r="U520" s="58">
        <v>0</v>
      </c>
      <c r="V520" s="58">
        <v>0</v>
      </c>
      <c r="W520" s="58">
        <v>0</v>
      </c>
      <c r="X520" s="58">
        <v>0</v>
      </c>
      <c r="Y520" s="58">
        <v>0</v>
      </c>
      <c r="Z520" s="58">
        <v>0</v>
      </c>
      <c r="AA520" s="58">
        <v>115</v>
      </c>
      <c r="AB520" s="58">
        <v>85</v>
      </c>
      <c r="AC520" s="58">
        <v>0</v>
      </c>
      <c r="AD520" s="58" t="s">
        <v>290</v>
      </c>
      <c r="AE520" s="58" t="s">
        <v>290</v>
      </c>
      <c r="AF520" s="58" t="s">
        <v>290</v>
      </c>
      <c r="AG520" s="58">
        <v>0</v>
      </c>
      <c r="AH520" s="58">
        <v>179</v>
      </c>
      <c r="AI520" s="58">
        <v>10</v>
      </c>
      <c r="AJ520" s="58">
        <v>200</v>
      </c>
      <c r="AK520" s="58">
        <v>0</v>
      </c>
      <c r="AL520">
        <v>200</v>
      </c>
      <c r="AM520" t="b">
        <f>IFERROR(MATCH('2017'!A520, '2018'!A:A, 0) &gt;0, FALSE)</f>
        <v>1</v>
      </c>
    </row>
    <row r="521" spans="1:39">
      <c r="A521" s="57" t="s">
        <v>12436</v>
      </c>
      <c r="B521" s="57" t="s">
        <v>3806</v>
      </c>
      <c r="C521" s="57" t="s">
        <v>6243</v>
      </c>
      <c r="D521" s="57" t="s">
        <v>9762</v>
      </c>
      <c r="E521" s="57" t="s">
        <v>2987</v>
      </c>
      <c r="F521" s="57" t="s">
        <v>12438</v>
      </c>
      <c r="G521" s="57" t="s">
        <v>14923</v>
      </c>
      <c r="H521" s="57" t="s">
        <v>163</v>
      </c>
      <c r="I521">
        <v>0.3</v>
      </c>
      <c r="J521">
        <v>1.6</v>
      </c>
      <c r="K521" s="58">
        <v>21</v>
      </c>
      <c r="L521" s="58">
        <v>16</v>
      </c>
      <c r="M521" s="58">
        <v>22</v>
      </c>
      <c r="N521" s="58">
        <v>19</v>
      </c>
      <c r="O521" s="58" t="s">
        <v>290</v>
      </c>
      <c r="P521" s="58">
        <v>10</v>
      </c>
      <c r="Q521" s="58">
        <v>19</v>
      </c>
      <c r="R521" s="58">
        <v>12</v>
      </c>
      <c r="S521" s="58">
        <v>13</v>
      </c>
      <c r="T521" s="58">
        <v>14</v>
      </c>
      <c r="U521" s="58">
        <v>0</v>
      </c>
      <c r="V521" s="58">
        <v>0</v>
      </c>
      <c r="W521" s="58">
        <v>0</v>
      </c>
      <c r="X521" s="58">
        <v>0</v>
      </c>
      <c r="Y521" s="58">
        <v>0</v>
      </c>
      <c r="Z521" s="58">
        <v>0</v>
      </c>
      <c r="AA521" s="58">
        <v>79</v>
      </c>
      <c r="AB521" s="58">
        <v>76</v>
      </c>
      <c r="AC521" s="58">
        <v>0</v>
      </c>
      <c r="AD521" s="58">
        <v>11</v>
      </c>
      <c r="AE521" s="58">
        <v>0</v>
      </c>
      <c r="AF521" s="58">
        <v>109</v>
      </c>
      <c r="AG521" s="58">
        <v>0</v>
      </c>
      <c r="AH521" s="58">
        <v>27</v>
      </c>
      <c r="AI521" s="58" t="s">
        <v>290</v>
      </c>
      <c r="AJ521" s="58">
        <v>155</v>
      </c>
      <c r="AK521" s="58">
        <v>0</v>
      </c>
      <c r="AL521">
        <v>155</v>
      </c>
      <c r="AM521" t="b">
        <f>IFERROR(MATCH('2017'!A521, '2018'!A:A, 0) &gt;0, FALSE)</f>
        <v>1</v>
      </c>
    </row>
    <row r="522" spans="1:39">
      <c r="A522" s="57" t="s">
        <v>2821</v>
      </c>
      <c r="B522" s="57" t="s">
        <v>2822</v>
      </c>
      <c r="C522" s="57" t="s">
        <v>6473</v>
      </c>
      <c r="D522" s="57" t="s">
        <v>2825</v>
      </c>
      <c r="E522" s="57" t="s">
        <v>2826</v>
      </c>
      <c r="F522" s="57" t="s">
        <v>12440</v>
      </c>
      <c r="G522" s="57" t="s">
        <v>14924</v>
      </c>
      <c r="H522" s="57" t="s">
        <v>163</v>
      </c>
      <c r="I522">
        <v>0.4</v>
      </c>
      <c r="J522">
        <v>4.9000000000000004</v>
      </c>
      <c r="K522" s="58">
        <v>0</v>
      </c>
      <c r="L522" s="58">
        <v>0</v>
      </c>
      <c r="M522" s="58">
        <v>0</v>
      </c>
      <c r="N522" s="58">
        <v>0</v>
      </c>
      <c r="O522" s="58">
        <v>0</v>
      </c>
      <c r="P522" s="58">
        <v>0</v>
      </c>
      <c r="Q522" s="58">
        <v>0</v>
      </c>
      <c r="R522" s="58">
        <v>0</v>
      </c>
      <c r="S522" s="58">
        <v>0</v>
      </c>
      <c r="T522" s="58">
        <v>0</v>
      </c>
      <c r="U522" s="58">
        <v>168</v>
      </c>
      <c r="V522" s="58">
        <v>181</v>
      </c>
      <c r="W522" s="58">
        <v>196</v>
      </c>
      <c r="X522" s="58">
        <v>182</v>
      </c>
      <c r="Y522" s="58">
        <v>0</v>
      </c>
      <c r="Z522" s="58">
        <v>20</v>
      </c>
      <c r="AA522" s="58">
        <v>416</v>
      </c>
      <c r="AB522" s="58">
        <v>331</v>
      </c>
      <c r="AC522" s="58" t="s">
        <v>290</v>
      </c>
      <c r="AD522" s="58">
        <v>53</v>
      </c>
      <c r="AE522" s="58" t="s">
        <v>290</v>
      </c>
      <c r="AF522" s="58">
        <v>40</v>
      </c>
      <c r="AG522" s="58">
        <v>0</v>
      </c>
      <c r="AH522" s="58">
        <v>640</v>
      </c>
      <c r="AI522" s="58" t="s">
        <v>290</v>
      </c>
      <c r="AJ522" s="58">
        <v>0</v>
      </c>
      <c r="AK522" s="58">
        <v>747</v>
      </c>
      <c r="AL522">
        <v>747</v>
      </c>
      <c r="AM522" t="b">
        <f>IFERROR(MATCH('2017'!A522, '2018'!A:A, 0) &gt;0, FALSE)</f>
        <v>1</v>
      </c>
    </row>
    <row r="523" spans="1:39">
      <c r="A523" s="57" t="s">
        <v>2828</v>
      </c>
      <c r="B523" s="57" t="s">
        <v>1585</v>
      </c>
      <c r="C523" s="57" t="s">
        <v>14925</v>
      </c>
      <c r="D523" s="57" t="s">
        <v>2831</v>
      </c>
      <c r="E523" s="57" t="s">
        <v>2832</v>
      </c>
      <c r="F523" s="57" t="s">
        <v>12443</v>
      </c>
      <c r="G523" s="57" t="s">
        <v>14926</v>
      </c>
      <c r="H523" s="57" t="s">
        <v>163</v>
      </c>
      <c r="I523">
        <v>0.1</v>
      </c>
      <c r="J523">
        <v>1.7</v>
      </c>
      <c r="K523" s="58">
        <v>37</v>
      </c>
      <c r="L523" s="58">
        <v>22</v>
      </c>
      <c r="M523" s="58">
        <v>21</v>
      </c>
      <c r="N523" s="58">
        <v>15</v>
      </c>
      <c r="O523" s="58">
        <v>17</v>
      </c>
      <c r="P523" s="58">
        <v>11</v>
      </c>
      <c r="Q523" s="58">
        <v>19</v>
      </c>
      <c r="R523" s="58">
        <v>21</v>
      </c>
      <c r="S523" s="58">
        <v>19</v>
      </c>
      <c r="T523" s="58">
        <v>27</v>
      </c>
      <c r="U523" s="58">
        <v>0</v>
      </c>
      <c r="V523" s="58">
        <v>0</v>
      </c>
      <c r="W523" s="58">
        <v>0</v>
      </c>
      <c r="X523" s="58">
        <v>0</v>
      </c>
      <c r="Y523" s="58">
        <v>0</v>
      </c>
      <c r="Z523" s="58">
        <v>0</v>
      </c>
      <c r="AA523" s="58">
        <v>113</v>
      </c>
      <c r="AB523" s="58">
        <v>96</v>
      </c>
      <c r="AC523" s="58">
        <v>0</v>
      </c>
      <c r="AD523" s="58" t="s">
        <v>290</v>
      </c>
      <c r="AE523" s="58" t="s">
        <v>290</v>
      </c>
      <c r="AF523" s="58" t="s">
        <v>290</v>
      </c>
      <c r="AG523" s="58">
        <v>0</v>
      </c>
      <c r="AH523" s="58">
        <v>187</v>
      </c>
      <c r="AI523" s="58">
        <v>14</v>
      </c>
      <c r="AJ523" s="58">
        <v>209</v>
      </c>
      <c r="AK523" s="58">
        <v>0</v>
      </c>
      <c r="AL523">
        <v>209</v>
      </c>
      <c r="AM523" t="b">
        <f>IFERROR(MATCH('2017'!A523, '2018'!A:A, 0) &gt;0, FALSE)</f>
        <v>1</v>
      </c>
    </row>
    <row r="524" spans="1:39">
      <c r="A524" s="57" t="s">
        <v>2834</v>
      </c>
      <c r="B524" s="57" t="s">
        <v>2835</v>
      </c>
      <c r="C524" s="57" t="s">
        <v>14927</v>
      </c>
      <c r="D524" s="57" t="s">
        <v>2838</v>
      </c>
      <c r="E524" s="57" t="s">
        <v>2839</v>
      </c>
      <c r="F524" s="57" t="s">
        <v>12444</v>
      </c>
      <c r="G524" s="57" t="s">
        <v>14928</v>
      </c>
      <c r="H524" s="57" t="s">
        <v>163</v>
      </c>
      <c r="I524">
        <v>0.7</v>
      </c>
      <c r="J524">
        <v>25.2</v>
      </c>
      <c r="K524" s="58">
        <v>0</v>
      </c>
      <c r="L524" s="58">
        <v>0</v>
      </c>
      <c r="M524" s="58">
        <v>0</v>
      </c>
      <c r="N524" s="58">
        <v>0</v>
      </c>
      <c r="O524" s="58">
        <v>0</v>
      </c>
      <c r="P524" s="58">
        <v>0</v>
      </c>
      <c r="Q524" s="58">
        <v>0</v>
      </c>
      <c r="R524" s="58">
        <v>0</v>
      </c>
      <c r="S524" s="58">
        <v>0</v>
      </c>
      <c r="T524" s="58">
        <v>0</v>
      </c>
      <c r="U524" s="58">
        <v>95</v>
      </c>
      <c r="V524" s="58">
        <v>55</v>
      </c>
      <c r="W524" s="58">
        <v>82</v>
      </c>
      <c r="X524" s="58">
        <v>59</v>
      </c>
      <c r="Y524" s="58">
        <v>0</v>
      </c>
      <c r="Z524" s="58">
        <v>26</v>
      </c>
      <c r="AA524" s="58">
        <v>140</v>
      </c>
      <c r="AB524" s="58">
        <v>177</v>
      </c>
      <c r="AC524" s="58">
        <v>17</v>
      </c>
      <c r="AD524" s="58">
        <v>28</v>
      </c>
      <c r="AE524" s="58">
        <v>32</v>
      </c>
      <c r="AF524" s="58">
        <v>46</v>
      </c>
      <c r="AG524" s="58">
        <v>0</v>
      </c>
      <c r="AH524" s="58">
        <v>177</v>
      </c>
      <c r="AI524" s="58">
        <v>17</v>
      </c>
      <c r="AJ524" s="58">
        <v>0</v>
      </c>
      <c r="AK524" s="58">
        <v>317</v>
      </c>
      <c r="AL524">
        <v>317</v>
      </c>
      <c r="AM524" t="b">
        <f>IFERROR(MATCH('2017'!A524, '2018'!A:A, 0) &gt;0, FALSE)</f>
        <v>1</v>
      </c>
    </row>
    <row r="525" spans="1:39">
      <c r="A525" s="57" t="s">
        <v>12445</v>
      </c>
      <c r="B525" s="57" t="s">
        <v>9776</v>
      </c>
      <c r="C525" s="57" t="s">
        <v>12446</v>
      </c>
      <c r="D525" s="57" t="s">
        <v>9779</v>
      </c>
      <c r="E525" s="57" t="s">
        <v>3080</v>
      </c>
      <c r="F525" s="57" t="s">
        <v>12447</v>
      </c>
      <c r="G525" s="57" t="s">
        <v>14929</v>
      </c>
      <c r="H525" s="57" t="s">
        <v>163</v>
      </c>
      <c r="I525">
        <v>0.2</v>
      </c>
      <c r="J525">
        <v>11.4</v>
      </c>
      <c r="K525" s="58">
        <v>18</v>
      </c>
      <c r="L525" s="58">
        <v>14</v>
      </c>
      <c r="M525" s="58">
        <v>15</v>
      </c>
      <c r="N525" s="58">
        <v>13</v>
      </c>
      <c r="O525" s="58" t="s">
        <v>290</v>
      </c>
      <c r="P525" s="58">
        <v>19</v>
      </c>
      <c r="Q525" s="58">
        <v>11</v>
      </c>
      <c r="R525" s="58">
        <v>13</v>
      </c>
      <c r="S525" s="58">
        <v>17</v>
      </c>
      <c r="T525" s="58">
        <v>20</v>
      </c>
      <c r="U525" s="58">
        <v>0</v>
      </c>
      <c r="V525" s="58">
        <v>0</v>
      </c>
      <c r="W525" s="58">
        <v>0</v>
      </c>
      <c r="X525" s="58">
        <v>0</v>
      </c>
      <c r="Y525" s="58" t="s">
        <v>290</v>
      </c>
      <c r="Z525" s="58">
        <v>0</v>
      </c>
      <c r="AA525" s="58">
        <v>74</v>
      </c>
      <c r="AB525" s="58">
        <v>79</v>
      </c>
      <c r="AC525" s="58">
        <v>12</v>
      </c>
      <c r="AD525" s="58" t="s">
        <v>290</v>
      </c>
      <c r="AE525" s="58" t="s">
        <v>290</v>
      </c>
      <c r="AF525" s="58" t="s">
        <v>290</v>
      </c>
      <c r="AG525" s="58">
        <v>0</v>
      </c>
      <c r="AH525" s="58">
        <v>123</v>
      </c>
      <c r="AI525" s="58">
        <v>12</v>
      </c>
      <c r="AJ525" s="58">
        <v>153</v>
      </c>
      <c r="AK525" s="58">
        <v>0</v>
      </c>
      <c r="AL525">
        <v>153</v>
      </c>
      <c r="AM525" t="b">
        <f>IFERROR(MATCH('2017'!A525, '2018'!A:A, 0) &gt;0, FALSE)</f>
        <v>1</v>
      </c>
    </row>
    <row r="526" spans="1:39">
      <c r="A526" s="57" t="s">
        <v>2841</v>
      </c>
      <c r="B526" s="57" t="s">
        <v>2842</v>
      </c>
      <c r="C526" s="57" t="s">
        <v>14930</v>
      </c>
      <c r="D526" s="57" t="s">
        <v>2844</v>
      </c>
      <c r="E526" s="57" t="s">
        <v>2845</v>
      </c>
      <c r="F526" s="57" t="s">
        <v>12449</v>
      </c>
      <c r="G526" s="57" t="s">
        <v>14931</v>
      </c>
      <c r="H526" s="57" t="s">
        <v>163</v>
      </c>
      <c r="I526">
        <v>1.5</v>
      </c>
      <c r="J526">
        <v>12.6</v>
      </c>
      <c r="K526" s="58">
        <v>27</v>
      </c>
      <c r="L526" s="58">
        <v>10</v>
      </c>
      <c r="M526" s="58">
        <v>12</v>
      </c>
      <c r="N526" s="58">
        <v>11</v>
      </c>
      <c r="O526" s="58">
        <v>10</v>
      </c>
      <c r="P526" s="58">
        <v>13</v>
      </c>
      <c r="Q526" s="58">
        <v>12</v>
      </c>
      <c r="R526" s="58">
        <v>13</v>
      </c>
      <c r="S526" s="58">
        <v>12</v>
      </c>
      <c r="T526" s="58" t="s">
        <v>290</v>
      </c>
      <c r="U526" s="58">
        <v>0</v>
      </c>
      <c r="V526" s="58">
        <v>0</v>
      </c>
      <c r="W526" s="58">
        <v>0</v>
      </c>
      <c r="X526" s="58">
        <v>0</v>
      </c>
      <c r="Y526" s="58" t="s">
        <v>290</v>
      </c>
      <c r="Z526" s="58">
        <v>0</v>
      </c>
      <c r="AA526" s="58">
        <v>71</v>
      </c>
      <c r="AB526" s="58">
        <v>62</v>
      </c>
      <c r="AC526" s="58">
        <v>0</v>
      </c>
      <c r="AD526" s="58" t="s">
        <v>290</v>
      </c>
      <c r="AE526" s="58" t="s">
        <v>290</v>
      </c>
      <c r="AF526" s="58">
        <v>19</v>
      </c>
      <c r="AG526" s="58">
        <v>0</v>
      </c>
      <c r="AH526" s="58">
        <v>97</v>
      </c>
      <c r="AI526" s="58">
        <v>12</v>
      </c>
      <c r="AJ526" s="58">
        <v>133</v>
      </c>
      <c r="AK526" s="58">
        <v>0</v>
      </c>
      <c r="AL526">
        <v>133</v>
      </c>
      <c r="AM526" t="b">
        <f>IFERROR(MATCH('2017'!A526, '2018'!A:A, 0) &gt;0, FALSE)</f>
        <v>1</v>
      </c>
    </row>
    <row r="527" spans="1:39">
      <c r="A527" s="57" t="s">
        <v>2847</v>
      </c>
      <c r="B527" s="57" t="s">
        <v>2848</v>
      </c>
      <c r="C527" s="57" t="s">
        <v>14932</v>
      </c>
      <c r="D527" s="57" t="s">
        <v>2850</v>
      </c>
      <c r="E527" s="57" t="s">
        <v>2851</v>
      </c>
      <c r="F527" s="57" t="s">
        <v>12450</v>
      </c>
      <c r="G527" s="57" t="s">
        <v>14933</v>
      </c>
      <c r="H527" s="57" t="s">
        <v>163</v>
      </c>
      <c r="I527">
        <v>0.2</v>
      </c>
      <c r="J527">
        <v>1.3</v>
      </c>
      <c r="K527" s="58">
        <v>45</v>
      </c>
      <c r="L527" s="58">
        <v>20</v>
      </c>
      <c r="M527" s="58">
        <v>16</v>
      </c>
      <c r="N527" s="58">
        <v>28</v>
      </c>
      <c r="O527" s="58">
        <v>24</v>
      </c>
      <c r="P527" s="58">
        <v>21</v>
      </c>
      <c r="Q527" s="58">
        <v>25</v>
      </c>
      <c r="R527" s="58">
        <v>20</v>
      </c>
      <c r="S527" s="58">
        <v>22</v>
      </c>
      <c r="T527" s="58">
        <v>20</v>
      </c>
      <c r="U527" s="58">
        <v>0</v>
      </c>
      <c r="V527" s="58">
        <v>0</v>
      </c>
      <c r="W527" s="58">
        <v>0</v>
      </c>
      <c r="X527" s="58">
        <v>0</v>
      </c>
      <c r="Y527" s="58">
        <v>0</v>
      </c>
      <c r="Z527" s="58">
        <v>0</v>
      </c>
      <c r="AA527" s="58">
        <v>122</v>
      </c>
      <c r="AB527" s="58">
        <v>119</v>
      </c>
      <c r="AC527" s="58">
        <v>0</v>
      </c>
      <c r="AD527" s="58" t="s">
        <v>290</v>
      </c>
      <c r="AE527" s="58">
        <v>0</v>
      </c>
      <c r="AF527" s="58" t="s">
        <v>290</v>
      </c>
      <c r="AG527" s="58">
        <v>0</v>
      </c>
      <c r="AH527" s="58">
        <v>216</v>
      </c>
      <c r="AI527" s="58">
        <v>16</v>
      </c>
      <c r="AJ527" s="58">
        <v>241</v>
      </c>
      <c r="AK527" s="58">
        <v>0</v>
      </c>
      <c r="AL527">
        <v>241</v>
      </c>
      <c r="AM527" t="b">
        <f>IFERROR(MATCH('2017'!A527, '2018'!A:A, 0) &gt;0, FALSE)</f>
        <v>1</v>
      </c>
    </row>
    <row r="528" spans="1:39">
      <c r="A528" s="57" t="s">
        <v>2853</v>
      </c>
      <c r="B528" s="57" t="s">
        <v>786</v>
      </c>
      <c r="C528" s="57" t="s">
        <v>9790</v>
      </c>
      <c r="D528" s="57" t="s">
        <v>2855</v>
      </c>
      <c r="E528" s="57" t="s">
        <v>2856</v>
      </c>
      <c r="F528" s="57" t="s">
        <v>12451</v>
      </c>
      <c r="G528" s="57" t="s">
        <v>14934</v>
      </c>
      <c r="H528" s="57" t="s">
        <v>163</v>
      </c>
      <c r="I528">
        <v>0.2</v>
      </c>
      <c r="J528">
        <v>24.5</v>
      </c>
      <c r="K528" s="58">
        <v>58</v>
      </c>
      <c r="L528" s="58">
        <v>47</v>
      </c>
      <c r="M528" s="58">
        <v>46</v>
      </c>
      <c r="N528" s="58">
        <v>46</v>
      </c>
      <c r="O528" s="58">
        <v>40</v>
      </c>
      <c r="P528" s="58">
        <v>53</v>
      </c>
      <c r="Q528" s="58">
        <v>31</v>
      </c>
      <c r="R528" s="58">
        <v>56</v>
      </c>
      <c r="S528" s="58">
        <v>39</v>
      </c>
      <c r="T528" s="58">
        <v>40</v>
      </c>
      <c r="U528" s="58">
        <v>0</v>
      </c>
      <c r="V528" s="58">
        <v>0</v>
      </c>
      <c r="W528" s="58">
        <v>0</v>
      </c>
      <c r="X528" s="58">
        <v>0</v>
      </c>
      <c r="Y528" s="58">
        <v>11</v>
      </c>
      <c r="Z528" s="58">
        <v>0</v>
      </c>
      <c r="AA528" s="58">
        <v>225</v>
      </c>
      <c r="AB528" s="58">
        <v>242</v>
      </c>
      <c r="AC528" s="58">
        <v>0</v>
      </c>
      <c r="AD528" s="58" t="s">
        <v>290</v>
      </c>
      <c r="AE528" s="58" t="s">
        <v>290</v>
      </c>
      <c r="AF528" s="58">
        <v>22</v>
      </c>
      <c r="AG528" s="58">
        <v>0</v>
      </c>
      <c r="AH528" s="58">
        <v>419</v>
      </c>
      <c r="AI528" s="58">
        <v>19</v>
      </c>
      <c r="AJ528" s="58">
        <v>467</v>
      </c>
      <c r="AK528" s="58">
        <v>0</v>
      </c>
      <c r="AL528">
        <v>467</v>
      </c>
      <c r="AM528" t="b">
        <f>IFERROR(MATCH('2017'!A528, '2018'!A:A, 0) &gt;0, FALSE)</f>
        <v>1</v>
      </c>
    </row>
    <row r="529" spans="1:39">
      <c r="A529" s="57" t="s">
        <v>2858</v>
      </c>
      <c r="B529" s="57" t="s">
        <v>2859</v>
      </c>
      <c r="C529" s="57" t="s">
        <v>14935</v>
      </c>
      <c r="D529" s="57" t="s">
        <v>2861</v>
      </c>
      <c r="E529" s="57" t="s">
        <v>2862</v>
      </c>
      <c r="F529" s="57" t="s">
        <v>12452</v>
      </c>
      <c r="G529" s="57" t="s">
        <v>14936</v>
      </c>
      <c r="H529" s="57" t="s">
        <v>163</v>
      </c>
      <c r="I529">
        <v>0.2</v>
      </c>
      <c r="J529">
        <v>24.9</v>
      </c>
      <c r="K529" s="58">
        <v>42</v>
      </c>
      <c r="L529" s="58">
        <v>35</v>
      </c>
      <c r="M529" s="58">
        <v>37</v>
      </c>
      <c r="N529" s="58">
        <v>27</v>
      </c>
      <c r="O529" s="58">
        <v>31</v>
      </c>
      <c r="P529" s="58">
        <v>50</v>
      </c>
      <c r="Q529" s="58">
        <v>23</v>
      </c>
      <c r="R529" s="58">
        <v>44</v>
      </c>
      <c r="S529" s="58">
        <v>44</v>
      </c>
      <c r="T529" s="58">
        <v>59</v>
      </c>
      <c r="U529" s="58">
        <v>0</v>
      </c>
      <c r="V529" s="58">
        <v>0</v>
      </c>
      <c r="W529" s="58">
        <v>0</v>
      </c>
      <c r="X529" s="58">
        <v>0</v>
      </c>
      <c r="Y529" s="58">
        <v>20</v>
      </c>
      <c r="Z529" s="58">
        <v>0</v>
      </c>
      <c r="AA529" s="58">
        <v>212</v>
      </c>
      <c r="AB529" s="58">
        <v>200</v>
      </c>
      <c r="AC529" s="58">
        <v>0</v>
      </c>
      <c r="AD529" s="58">
        <v>24</v>
      </c>
      <c r="AE529" s="58" t="s">
        <v>290</v>
      </c>
      <c r="AF529" s="58">
        <v>25</v>
      </c>
      <c r="AG529" s="58">
        <v>0</v>
      </c>
      <c r="AH529" s="58">
        <v>333</v>
      </c>
      <c r="AI529" s="58">
        <v>25</v>
      </c>
      <c r="AJ529" s="58">
        <v>412</v>
      </c>
      <c r="AK529" s="58">
        <v>0</v>
      </c>
      <c r="AL529">
        <v>412</v>
      </c>
      <c r="AM529" t="b">
        <f>IFERROR(MATCH('2017'!A529, '2018'!A:A, 0) &gt;0, FALSE)</f>
        <v>1</v>
      </c>
    </row>
    <row r="530" spans="1:39">
      <c r="A530" s="57" t="s">
        <v>2864</v>
      </c>
      <c r="B530" s="57" t="s">
        <v>9796</v>
      </c>
      <c r="C530" s="57" t="s">
        <v>6497</v>
      </c>
      <c r="D530" s="57" t="s">
        <v>2866</v>
      </c>
      <c r="E530" s="57" t="s">
        <v>2819</v>
      </c>
      <c r="F530" s="57" t="s">
        <v>12453</v>
      </c>
      <c r="G530" s="57" t="s">
        <v>14937</v>
      </c>
      <c r="H530" s="57" t="s">
        <v>163</v>
      </c>
      <c r="I530">
        <v>0.2</v>
      </c>
      <c r="J530">
        <v>21.5</v>
      </c>
      <c r="K530" s="58">
        <v>98</v>
      </c>
      <c r="L530" s="58">
        <v>41</v>
      </c>
      <c r="M530" s="58">
        <v>18</v>
      </c>
      <c r="N530" s="58">
        <v>10</v>
      </c>
      <c r="O530" s="58">
        <v>14</v>
      </c>
      <c r="P530" s="58" t="s">
        <v>290</v>
      </c>
      <c r="Q530" s="58" t="s">
        <v>290</v>
      </c>
      <c r="R530" s="58" t="s">
        <v>290</v>
      </c>
      <c r="S530" s="58">
        <v>0</v>
      </c>
      <c r="T530" s="58">
        <v>0</v>
      </c>
      <c r="U530" s="58">
        <v>0</v>
      </c>
      <c r="V530" s="58">
        <v>0</v>
      </c>
      <c r="W530" s="58">
        <v>0</v>
      </c>
      <c r="X530" s="58">
        <v>0</v>
      </c>
      <c r="Y530" s="58" t="s">
        <v>290</v>
      </c>
      <c r="Z530" s="58">
        <v>0</v>
      </c>
      <c r="AA530" s="58">
        <v>84</v>
      </c>
      <c r="AB530" s="58">
        <v>110</v>
      </c>
      <c r="AC530" s="58">
        <v>0</v>
      </c>
      <c r="AD530" s="58">
        <v>62</v>
      </c>
      <c r="AE530" s="58">
        <v>0</v>
      </c>
      <c r="AF530" s="58">
        <v>16</v>
      </c>
      <c r="AG530" s="58">
        <v>0</v>
      </c>
      <c r="AH530" s="58">
        <v>86</v>
      </c>
      <c r="AI530" s="58">
        <v>30</v>
      </c>
      <c r="AJ530" s="58">
        <v>194</v>
      </c>
      <c r="AK530" s="58">
        <v>0</v>
      </c>
      <c r="AL530">
        <v>194</v>
      </c>
      <c r="AM530" t="b">
        <f>IFERROR(MATCH('2017'!A530, '2018'!A:A, 0) &gt;0, FALSE)</f>
        <v>1</v>
      </c>
    </row>
    <row r="531" spans="1:39">
      <c r="A531" s="57" t="s">
        <v>12454</v>
      </c>
      <c r="B531" s="57" t="s">
        <v>9799</v>
      </c>
      <c r="C531" s="57" t="s">
        <v>7483</v>
      </c>
      <c r="D531" s="57" t="s">
        <v>9802</v>
      </c>
      <c r="E531" s="57" t="s">
        <v>3030</v>
      </c>
      <c r="F531" s="57" t="s">
        <v>12456</v>
      </c>
      <c r="G531" s="57" t="s">
        <v>14938</v>
      </c>
      <c r="H531" s="57" t="s">
        <v>163</v>
      </c>
      <c r="I531">
        <v>0.1</v>
      </c>
      <c r="J531">
        <v>2.2999999999999998</v>
      </c>
      <c r="K531" s="58">
        <v>50</v>
      </c>
      <c r="L531" s="58">
        <v>22</v>
      </c>
      <c r="M531" s="58">
        <v>27</v>
      </c>
      <c r="N531" s="58">
        <v>35</v>
      </c>
      <c r="O531" s="58">
        <v>31</v>
      </c>
      <c r="P531" s="58">
        <v>27</v>
      </c>
      <c r="Q531" s="58">
        <v>21</v>
      </c>
      <c r="R531" s="58">
        <v>41</v>
      </c>
      <c r="S531" s="58">
        <v>28</v>
      </c>
      <c r="T531" s="58">
        <v>39</v>
      </c>
      <c r="U531" s="58">
        <v>0</v>
      </c>
      <c r="V531" s="58">
        <v>0</v>
      </c>
      <c r="W531" s="58">
        <v>0</v>
      </c>
      <c r="X531" s="58">
        <v>0</v>
      </c>
      <c r="Y531" s="58">
        <v>0</v>
      </c>
      <c r="Z531" s="58">
        <v>0</v>
      </c>
      <c r="AA531" s="58">
        <v>153</v>
      </c>
      <c r="AB531" s="58">
        <v>168</v>
      </c>
      <c r="AC531" s="58">
        <v>0</v>
      </c>
      <c r="AD531" s="58">
        <v>30</v>
      </c>
      <c r="AE531" s="58" t="s">
        <v>290</v>
      </c>
      <c r="AF531" s="58">
        <v>0</v>
      </c>
      <c r="AG531" s="58">
        <v>0</v>
      </c>
      <c r="AH531" s="58">
        <v>277</v>
      </c>
      <c r="AI531" s="58">
        <v>13</v>
      </c>
      <c r="AJ531" s="58">
        <v>321</v>
      </c>
      <c r="AK531" s="58">
        <v>0</v>
      </c>
      <c r="AL531">
        <v>321</v>
      </c>
      <c r="AM531" t="b">
        <f>IFERROR(MATCH('2017'!A531, '2018'!A:A, 0) &gt;0, FALSE)</f>
        <v>1</v>
      </c>
    </row>
    <row r="532" spans="1:39">
      <c r="A532" s="57" t="s">
        <v>2867</v>
      </c>
      <c r="B532" s="57" t="s">
        <v>2868</v>
      </c>
      <c r="C532" s="57" t="s">
        <v>14939</v>
      </c>
      <c r="D532" s="57" t="s">
        <v>2869</v>
      </c>
      <c r="E532" s="57" t="s">
        <v>2856</v>
      </c>
      <c r="F532" s="57" t="s">
        <v>12459</v>
      </c>
      <c r="G532" s="57" t="s">
        <v>14940</v>
      </c>
      <c r="H532" s="57" t="s">
        <v>163</v>
      </c>
      <c r="I532">
        <v>0.2</v>
      </c>
      <c r="J532">
        <v>2.8</v>
      </c>
      <c r="K532" s="58">
        <v>61</v>
      </c>
      <c r="L532" s="58">
        <v>42</v>
      </c>
      <c r="M532" s="58">
        <v>35</v>
      </c>
      <c r="N532" s="58">
        <v>35</v>
      </c>
      <c r="O532" s="58">
        <v>47</v>
      </c>
      <c r="P532" s="58">
        <v>39</v>
      </c>
      <c r="Q532" s="58">
        <v>34</v>
      </c>
      <c r="R532" s="58">
        <v>43</v>
      </c>
      <c r="S532" s="58">
        <v>40</v>
      </c>
      <c r="T532" s="58">
        <v>51</v>
      </c>
      <c r="U532" s="58">
        <v>0</v>
      </c>
      <c r="V532" s="58">
        <v>0</v>
      </c>
      <c r="W532" s="58">
        <v>0</v>
      </c>
      <c r="X532" s="58">
        <v>0</v>
      </c>
      <c r="Y532" s="58">
        <v>14</v>
      </c>
      <c r="Z532" s="58">
        <v>0</v>
      </c>
      <c r="AA532" s="58">
        <v>238</v>
      </c>
      <c r="AB532" s="58">
        <v>203</v>
      </c>
      <c r="AC532" s="58" t="s">
        <v>290</v>
      </c>
      <c r="AD532" s="58" t="s">
        <v>290</v>
      </c>
      <c r="AE532" s="58">
        <v>0</v>
      </c>
      <c r="AF532" s="58" t="s">
        <v>290</v>
      </c>
      <c r="AG532" s="58">
        <v>0</v>
      </c>
      <c r="AH532" s="58">
        <v>406</v>
      </c>
      <c r="AI532" s="58">
        <v>23</v>
      </c>
      <c r="AJ532" s="58">
        <v>441</v>
      </c>
      <c r="AK532" s="58">
        <v>0</v>
      </c>
      <c r="AL532">
        <v>441</v>
      </c>
      <c r="AM532" t="b">
        <f>IFERROR(MATCH('2017'!A532, '2018'!A:A, 0) &gt;0, FALSE)</f>
        <v>1</v>
      </c>
    </row>
    <row r="533" spans="1:39">
      <c r="A533" s="57" t="s">
        <v>2870</v>
      </c>
      <c r="B533" s="57" t="s">
        <v>2871</v>
      </c>
      <c r="C533" s="57" t="s">
        <v>9809</v>
      </c>
      <c r="D533" s="57" t="s">
        <v>2874</v>
      </c>
      <c r="E533" s="57" t="s">
        <v>2875</v>
      </c>
      <c r="F533" s="57" t="s">
        <v>12460</v>
      </c>
      <c r="G533" s="57" t="s">
        <v>14941</v>
      </c>
      <c r="H533" s="57" t="s">
        <v>163</v>
      </c>
      <c r="I533">
        <v>0.1</v>
      </c>
      <c r="J533">
        <v>1.6</v>
      </c>
      <c r="K533" s="58">
        <v>39</v>
      </c>
      <c r="L533" s="58">
        <v>35</v>
      </c>
      <c r="M533" s="58">
        <v>25</v>
      </c>
      <c r="N533" s="58">
        <v>26</v>
      </c>
      <c r="O533" s="58">
        <v>25</v>
      </c>
      <c r="P533" s="58">
        <v>30</v>
      </c>
      <c r="Q533" s="58">
        <v>29</v>
      </c>
      <c r="R533" s="58">
        <v>32</v>
      </c>
      <c r="S533" s="58">
        <v>34</v>
      </c>
      <c r="T533" s="58">
        <v>21</v>
      </c>
      <c r="U533" s="58">
        <v>0</v>
      </c>
      <c r="V533" s="58">
        <v>0</v>
      </c>
      <c r="W533" s="58">
        <v>0</v>
      </c>
      <c r="X533" s="58">
        <v>0</v>
      </c>
      <c r="Y533" s="58">
        <v>0</v>
      </c>
      <c r="Z533" s="58">
        <v>0</v>
      </c>
      <c r="AA533" s="58">
        <v>168</v>
      </c>
      <c r="AB533" s="58">
        <v>128</v>
      </c>
      <c r="AC533" s="58">
        <v>0</v>
      </c>
      <c r="AD533" s="58">
        <v>66</v>
      </c>
      <c r="AE533" s="58">
        <v>23</v>
      </c>
      <c r="AF533" s="58">
        <v>62</v>
      </c>
      <c r="AG533" s="58">
        <v>0</v>
      </c>
      <c r="AH533" s="58">
        <v>116</v>
      </c>
      <c r="AI533" s="58">
        <v>29</v>
      </c>
      <c r="AJ533" s="58">
        <v>296</v>
      </c>
      <c r="AK533" s="58">
        <v>0</v>
      </c>
      <c r="AL533">
        <v>296</v>
      </c>
      <c r="AM533" t="b">
        <f>IFERROR(MATCH('2017'!A533, '2018'!A:A, 0) &gt;0, FALSE)</f>
        <v>1</v>
      </c>
    </row>
    <row r="534" spans="1:39">
      <c r="A534" s="57" t="s">
        <v>2877</v>
      </c>
      <c r="B534" s="57" t="s">
        <v>2878</v>
      </c>
      <c r="C534" s="57" t="s">
        <v>6506</v>
      </c>
      <c r="D534" s="57" t="s">
        <v>2881</v>
      </c>
      <c r="E534" s="57" t="s">
        <v>2826</v>
      </c>
      <c r="F534" s="57" t="s">
        <v>12462</v>
      </c>
      <c r="G534" s="57" t="s">
        <v>14942</v>
      </c>
      <c r="H534" s="57" t="s">
        <v>163</v>
      </c>
      <c r="I534">
        <v>3.5</v>
      </c>
      <c r="J534">
        <v>27.5</v>
      </c>
      <c r="K534" s="58">
        <v>75</v>
      </c>
      <c r="L534" s="58">
        <v>51</v>
      </c>
      <c r="M534" s="58">
        <v>49</v>
      </c>
      <c r="N534" s="58">
        <v>55</v>
      </c>
      <c r="O534" s="58">
        <v>54</v>
      </c>
      <c r="P534" s="58">
        <v>39</v>
      </c>
      <c r="Q534" s="58">
        <v>59</v>
      </c>
      <c r="R534" s="58">
        <v>50</v>
      </c>
      <c r="S534" s="58">
        <v>61</v>
      </c>
      <c r="T534" s="58">
        <v>51</v>
      </c>
      <c r="U534" s="58">
        <v>0</v>
      </c>
      <c r="V534" s="58">
        <v>0</v>
      </c>
      <c r="W534" s="58">
        <v>0</v>
      </c>
      <c r="X534" s="58">
        <v>0</v>
      </c>
      <c r="Y534" s="58">
        <v>29</v>
      </c>
      <c r="Z534" s="58">
        <v>0</v>
      </c>
      <c r="AA534" s="58">
        <v>288</v>
      </c>
      <c r="AB534" s="58">
        <v>285</v>
      </c>
      <c r="AC534" s="58" t="s">
        <v>290</v>
      </c>
      <c r="AD534" s="58">
        <v>11</v>
      </c>
      <c r="AE534" s="58">
        <v>0</v>
      </c>
      <c r="AF534" s="58">
        <v>39</v>
      </c>
      <c r="AG534" s="58">
        <v>0</v>
      </c>
      <c r="AH534" s="58">
        <v>501</v>
      </c>
      <c r="AI534" s="58">
        <v>21</v>
      </c>
      <c r="AJ534" s="58">
        <v>573</v>
      </c>
      <c r="AK534" s="58">
        <v>0</v>
      </c>
      <c r="AL534">
        <v>573</v>
      </c>
      <c r="AM534" t="b">
        <f>IFERROR(MATCH('2017'!A534, '2018'!A:A, 0) &gt;0, FALSE)</f>
        <v>1</v>
      </c>
    </row>
    <row r="535" spans="1:39">
      <c r="A535" s="57" t="s">
        <v>2882</v>
      </c>
      <c r="B535" s="57" t="s">
        <v>2883</v>
      </c>
      <c r="C535" s="57" t="s">
        <v>12463</v>
      </c>
      <c r="D535" s="57" t="s">
        <v>2886</v>
      </c>
      <c r="E535" s="57" t="s">
        <v>2801</v>
      </c>
      <c r="F535" s="57" t="s">
        <v>12464</v>
      </c>
      <c r="G535" s="57" t="s">
        <v>14943</v>
      </c>
      <c r="H535" s="57" t="s">
        <v>163</v>
      </c>
      <c r="I535">
        <v>2.5</v>
      </c>
      <c r="J535">
        <v>3.1</v>
      </c>
      <c r="K535" s="58">
        <v>0</v>
      </c>
      <c r="L535" s="58">
        <v>39</v>
      </c>
      <c r="M535" s="58">
        <v>43</v>
      </c>
      <c r="N535" s="58">
        <v>41</v>
      </c>
      <c r="O535" s="58">
        <v>57</v>
      </c>
      <c r="P535" s="58">
        <v>61</v>
      </c>
      <c r="Q535" s="58">
        <v>60</v>
      </c>
      <c r="R535" s="58">
        <v>65</v>
      </c>
      <c r="S535" s="58">
        <v>60</v>
      </c>
      <c r="T535" s="58">
        <v>65</v>
      </c>
      <c r="U535" s="58">
        <v>0</v>
      </c>
      <c r="V535" s="58">
        <v>0</v>
      </c>
      <c r="W535" s="58">
        <v>0</v>
      </c>
      <c r="X535" s="58">
        <v>0</v>
      </c>
      <c r="Y535" s="58">
        <v>0</v>
      </c>
      <c r="Z535" s="58">
        <v>0</v>
      </c>
      <c r="AA535" s="58">
        <v>258</v>
      </c>
      <c r="AB535" s="58">
        <v>233</v>
      </c>
      <c r="AC535" s="58">
        <v>0</v>
      </c>
      <c r="AD535" s="58">
        <v>19</v>
      </c>
      <c r="AE535" s="58" t="s">
        <v>290</v>
      </c>
      <c r="AF535" s="58">
        <v>15</v>
      </c>
      <c r="AG535" s="58">
        <v>0</v>
      </c>
      <c r="AH535" s="58">
        <v>423</v>
      </c>
      <c r="AI535" s="58">
        <v>27</v>
      </c>
      <c r="AJ535" s="58">
        <v>491</v>
      </c>
      <c r="AK535" s="58">
        <v>0</v>
      </c>
      <c r="AL535">
        <v>491</v>
      </c>
      <c r="AM535" t="b">
        <f>IFERROR(MATCH('2017'!A535, '2018'!A:A, 0) &gt;0, FALSE)</f>
        <v>1</v>
      </c>
    </row>
    <row r="536" spans="1:39">
      <c r="A536" s="57" t="s">
        <v>2888</v>
      </c>
      <c r="B536" s="57" t="s">
        <v>2889</v>
      </c>
      <c r="C536" s="57" t="s">
        <v>12465</v>
      </c>
      <c r="D536" s="57" t="s">
        <v>2891</v>
      </c>
      <c r="E536" s="57" t="s">
        <v>2892</v>
      </c>
      <c r="F536" s="57" t="s">
        <v>12466</v>
      </c>
      <c r="G536" s="57" t="s">
        <v>14944</v>
      </c>
      <c r="H536" s="57" t="s">
        <v>163</v>
      </c>
      <c r="I536">
        <v>2.5</v>
      </c>
      <c r="J536">
        <v>27.5</v>
      </c>
      <c r="K536" s="58">
        <v>0</v>
      </c>
      <c r="L536" s="58">
        <v>37</v>
      </c>
      <c r="M536" s="58">
        <v>51</v>
      </c>
      <c r="N536" s="58">
        <v>47</v>
      </c>
      <c r="O536" s="58">
        <v>53</v>
      </c>
      <c r="P536" s="58">
        <v>55</v>
      </c>
      <c r="Q536" s="58">
        <v>56</v>
      </c>
      <c r="R536" s="58">
        <v>58</v>
      </c>
      <c r="S536" s="58">
        <v>62</v>
      </c>
      <c r="T536" s="58">
        <v>61</v>
      </c>
      <c r="U536" s="58">
        <v>0</v>
      </c>
      <c r="V536" s="58">
        <v>0</v>
      </c>
      <c r="W536" s="58">
        <v>0</v>
      </c>
      <c r="X536" s="58">
        <v>0</v>
      </c>
      <c r="Y536" s="58">
        <v>23</v>
      </c>
      <c r="Z536" s="58">
        <v>0</v>
      </c>
      <c r="AA536" s="58">
        <v>265</v>
      </c>
      <c r="AB536" s="58">
        <v>238</v>
      </c>
      <c r="AC536" s="58">
        <v>0</v>
      </c>
      <c r="AD536" s="58" t="s">
        <v>290</v>
      </c>
      <c r="AE536" s="58">
        <v>0</v>
      </c>
      <c r="AF536" s="58">
        <v>30</v>
      </c>
      <c r="AG536" s="58">
        <v>0</v>
      </c>
      <c r="AH536" s="58">
        <v>451</v>
      </c>
      <c r="AI536" s="58">
        <v>18</v>
      </c>
      <c r="AJ536" s="58">
        <v>503</v>
      </c>
      <c r="AK536" s="58">
        <v>0</v>
      </c>
      <c r="AL536">
        <v>503</v>
      </c>
      <c r="AM536" t="b">
        <f>IFERROR(MATCH('2017'!A536, '2018'!A:A, 0) &gt;0, FALSE)</f>
        <v>1</v>
      </c>
    </row>
    <row r="537" spans="1:39">
      <c r="A537" s="57" t="s">
        <v>2894</v>
      </c>
      <c r="B537" s="57" t="s">
        <v>2895</v>
      </c>
      <c r="C537" s="57" t="s">
        <v>6514</v>
      </c>
      <c r="D537" s="57" t="s">
        <v>2897</v>
      </c>
      <c r="E537" s="57" t="s">
        <v>2898</v>
      </c>
      <c r="F537" s="57" t="s">
        <v>12467</v>
      </c>
      <c r="G537" s="57" t="s">
        <v>14945</v>
      </c>
      <c r="H537" s="57" t="s">
        <v>163</v>
      </c>
      <c r="I537">
        <v>0.1</v>
      </c>
      <c r="J537">
        <v>13.7</v>
      </c>
      <c r="K537" s="58">
        <v>35</v>
      </c>
      <c r="L537" s="58">
        <v>23</v>
      </c>
      <c r="M537" s="58">
        <v>16</v>
      </c>
      <c r="N537" s="58">
        <v>20</v>
      </c>
      <c r="O537" s="58">
        <v>23</v>
      </c>
      <c r="P537" s="58">
        <v>20</v>
      </c>
      <c r="Q537" s="58">
        <v>25</v>
      </c>
      <c r="R537" s="58">
        <v>20</v>
      </c>
      <c r="S537" s="58">
        <v>29</v>
      </c>
      <c r="T537" s="58">
        <v>29</v>
      </c>
      <c r="U537" s="58">
        <v>0</v>
      </c>
      <c r="V537" s="58">
        <v>0</v>
      </c>
      <c r="W537" s="58">
        <v>0</v>
      </c>
      <c r="X537" s="58">
        <v>0</v>
      </c>
      <c r="Y537" s="58">
        <v>0</v>
      </c>
      <c r="Z537" s="58">
        <v>0</v>
      </c>
      <c r="AA537" s="58">
        <v>124</v>
      </c>
      <c r="AB537" s="58">
        <v>116</v>
      </c>
      <c r="AC537" s="58">
        <v>0</v>
      </c>
      <c r="AD537" s="58">
        <v>27</v>
      </c>
      <c r="AE537" s="58" t="s">
        <v>290</v>
      </c>
      <c r="AF537" s="58">
        <v>25</v>
      </c>
      <c r="AG537" s="58">
        <v>0</v>
      </c>
      <c r="AH537" s="58">
        <v>172</v>
      </c>
      <c r="AI537" s="58">
        <v>13</v>
      </c>
      <c r="AJ537" s="58">
        <v>240</v>
      </c>
      <c r="AK537" s="58">
        <v>0</v>
      </c>
      <c r="AL537">
        <v>240</v>
      </c>
      <c r="AM537" t="b">
        <f>IFERROR(MATCH('2017'!A537, '2018'!A:A, 0) &gt;0, FALSE)</f>
        <v>1</v>
      </c>
    </row>
    <row r="538" spans="1:39">
      <c r="A538" s="57" t="s">
        <v>2900</v>
      </c>
      <c r="B538" s="57" t="s">
        <v>2901</v>
      </c>
      <c r="C538" s="57" t="s">
        <v>14946</v>
      </c>
      <c r="D538" s="57" t="s">
        <v>2904</v>
      </c>
      <c r="E538" s="57" t="s">
        <v>2851</v>
      </c>
      <c r="F538" s="57" t="s">
        <v>12468</v>
      </c>
      <c r="G538" s="57" t="s">
        <v>14947</v>
      </c>
      <c r="H538" s="57" t="s">
        <v>163</v>
      </c>
      <c r="I538">
        <v>0.3</v>
      </c>
      <c r="J538">
        <v>2.2000000000000002</v>
      </c>
      <c r="K538" s="58">
        <v>81</v>
      </c>
      <c r="L538" s="58">
        <v>45</v>
      </c>
      <c r="M538" s="58">
        <v>45</v>
      </c>
      <c r="N538" s="58">
        <v>43</v>
      </c>
      <c r="O538" s="58">
        <v>47</v>
      </c>
      <c r="P538" s="58">
        <v>55</v>
      </c>
      <c r="Q538" s="58">
        <v>27</v>
      </c>
      <c r="R538" s="58">
        <v>44</v>
      </c>
      <c r="S538" s="58">
        <v>43</v>
      </c>
      <c r="T538" s="58">
        <v>50</v>
      </c>
      <c r="U538" s="58">
        <v>0</v>
      </c>
      <c r="V538" s="58">
        <v>0</v>
      </c>
      <c r="W538" s="58">
        <v>0</v>
      </c>
      <c r="X538" s="58">
        <v>0</v>
      </c>
      <c r="Y538" s="58">
        <v>0</v>
      </c>
      <c r="Z538" s="58">
        <v>0</v>
      </c>
      <c r="AA538" s="58">
        <v>266</v>
      </c>
      <c r="AB538" s="58">
        <v>214</v>
      </c>
      <c r="AC538" s="58">
        <v>0</v>
      </c>
      <c r="AD538" s="58">
        <v>17</v>
      </c>
      <c r="AE538" s="58" t="s">
        <v>290</v>
      </c>
      <c r="AF538" s="58">
        <v>36</v>
      </c>
      <c r="AG538" s="58" t="s">
        <v>290</v>
      </c>
      <c r="AH538" s="58">
        <v>394</v>
      </c>
      <c r="AI538" s="58">
        <v>19</v>
      </c>
      <c r="AJ538" s="58">
        <v>480</v>
      </c>
      <c r="AK538" s="58">
        <v>0</v>
      </c>
      <c r="AL538">
        <v>480</v>
      </c>
      <c r="AM538" t="b">
        <f>IFERROR(MATCH('2017'!A538, '2018'!A:A, 0) &gt;0, FALSE)</f>
        <v>1</v>
      </c>
    </row>
    <row r="539" spans="1:39">
      <c r="A539" s="57" t="s">
        <v>2905</v>
      </c>
      <c r="B539" s="57" t="s">
        <v>2906</v>
      </c>
      <c r="C539" s="57" t="s">
        <v>14948</v>
      </c>
      <c r="D539" s="57" t="s">
        <v>2908</v>
      </c>
      <c r="E539" s="57" t="s">
        <v>2862</v>
      </c>
      <c r="F539" s="57" t="s">
        <v>12469</v>
      </c>
      <c r="G539" s="57" t="s">
        <v>14949</v>
      </c>
      <c r="H539" s="57" t="s">
        <v>163</v>
      </c>
      <c r="I539">
        <v>4.9000000000000004</v>
      </c>
      <c r="J539">
        <v>68.099999999999994</v>
      </c>
      <c r="K539" s="58">
        <v>0</v>
      </c>
      <c r="L539" s="58">
        <v>0</v>
      </c>
      <c r="M539" s="58">
        <v>0</v>
      </c>
      <c r="N539" s="58">
        <v>0</v>
      </c>
      <c r="O539" s="58">
        <v>0</v>
      </c>
      <c r="P539" s="58">
        <v>0</v>
      </c>
      <c r="Q539" s="58">
        <v>0</v>
      </c>
      <c r="R539" s="58">
        <v>0</v>
      </c>
      <c r="S539" s="58">
        <v>0</v>
      </c>
      <c r="T539" s="58">
        <v>0</v>
      </c>
      <c r="U539" s="58">
        <v>343</v>
      </c>
      <c r="V539" s="58">
        <v>350</v>
      </c>
      <c r="W539" s="58">
        <v>308</v>
      </c>
      <c r="X539" s="58">
        <v>340</v>
      </c>
      <c r="Y539" s="58">
        <v>0</v>
      </c>
      <c r="Z539" s="58">
        <v>0</v>
      </c>
      <c r="AA539" s="58">
        <v>647</v>
      </c>
      <c r="AB539" s="58">
        <v>694</v>
      </c>
      <c r="AC539" s="58" t="s">
        <v>290</v>
      </c>
      <c r="AD539" s="58">
        <v>75</v>
      </c>
      <c r="AE539" s="58" t="s">
        <v>290</v>
      </c>
      <c r="AF539" s="58">
        <v>23</v>
      </c>
      <c r="AG539" s="58" t="s">
        <v>290</v>
      </c>
      <c r="AH539" s="58">
        <v>1170</v>
      </c>
      <c r="AI539" s="58">
        <v>62</v>
      </c>
      <c r="AJ539" s="58">
        <v>0</v>
      </c>
      <c r="AK539" s="58">
        <v>1341</v>
      </c>
      <c r="AL539">
        <v>1341</v>
      </c>
      <c r="AM539" t="b">
        <f>IFERROR(MATCH('2017'!A539, '2018'!A:A, 0) &gt;0, FALSE)</f>
        <v>1</v>
      </c>
    </row>
    <row r="540" spans="1:39">
      <c r="A540" s="57" t="s">
        <v>2909</v>
      </c>
      <c r="B540" s="57" t="s">
        <v>2910</v>
      </c>
      <c r="C540" s="57" t="s">
        <v>6754</v>
      </c>
      <c r="D540" s="57" t="s">
        <v>2911</v>
      </c>
      <c r="E540" s="57" t="s">
        <v>2801</v>
      </c>
      <c r="F540" s="57" t="s">
        <v>12470</v>
      </c>
      <c r="G540" s="57" t="s">
        <v>14950</v>
      </c>
      <c r="H540" s="57" t="s">
        <v>163</v>
      </c>
      <c r="I540">
        <v>0.4</v>
      </c>
      <c r="J540">
        <v>2.6</v>
      </c>
      <c r="K540" s="58">
        <v>0</v>
      </c>
      <c r="L540" s="58">
        <v>28</v>
      </c>
      <c r="M540" s="58">
        <v>32</v>
      </c>
      <c r="N540" s="58">
        <v>33</v>
      </c>
      <c r="O540" s="58">
        <v>34</v>
      </c>
      <c r="P540" s="58">
        <v>34</v>
      </c>
      <c r="Q540" s="58">
        <v>25</v>
      </c>
      <c r="R540" s="58">
        <v>29</v>
      </c>
      <c r="S540" s="58">
        <v>27</v>
      </c>
      <c r="T540" s="58">
        <v>31</v>
      </c>
      <c r="U540" s="58">
        <v>0</v>
      </c>
      <c r="V540" s="58">
        <v>0</v>
      </c>
      <c r="W540" s="58">
        <v>0</v>
      </c>
      <c r="X540" s="58">
        <v>0</v>
      </c>
      <c r="Y540" s="58" t="s">
        <v>290</v>
      </c>
      <c r="Z540" s="58">
        <v>0</v>
      </c>
      <c r="AA540" s="58">
        <v>141</v>
      </c>
      <c r="AB540" s="58">
        <v>136</v>
      </c>
      <c r="AC540" s="58" t="s">
        <v>290</v>
      </c>
      <c r="AD540" s="58" t="s">
        <v>290</v>
      </c>
      <c r="AE540" s="58" t="s">
        <v>290</v>
      </c>
      <c r="AF540" s="58">
        <v>15</v>
      </c>
      <c r="AG540" s="58" t="s">
        <v>290</v>
      </c>
      <c r="AH540" s="58">
        <v>216</v>
      </c>
      <c r="AI540" s="58">
        <v>30</v>
      </c>
      <c r="AJ540" s="58">
        <v>277</v>
      </c>
      <c r="AK540" s="58">
        <v>0</v>
      </c>
      <c r="AL540">
        <v>277</v>
      </c>
      <c r="AM540" t="b">
        <f>IFERROR(MATCH('2017'!A540, '2018'!A:A, 0) &gt;0, FALSE)</f>
        <v>1</v>
      </c>
    </row>
    <row r="541" spans="1:39">
      <c r="A541" s="57" t="s">
        <v>2912</v>
      </c>
      <c r="B541" s="57" t="s">
        <v>2913</v>
      </c>
      <c r="C541" s="57" t="s">
        <v>6526</v>
      </c>
      <c r="D541" s="57" t="s">
        <v>2915</v>
      </c>
      <c r="E541" s="57" t="s">
        <v>2916</v>
      </c>
      <c r="F541" s="57" t="s">
        <v>12472</v>
      </c>
      <c r="G541" s="57" t="s">
        <v>14951</v>
      </c>
      <c r="H541" s="57" t="s">
        <v>163</v>
      </c>
      <c r="I541">
        <v>0.1</v>
      </c>
      <c r="J541">
        <v>14.5</v>
      </c>
      <c r="K541" s="58">
        <v>0</v>
      </c>
      <c r="L541" s="58">
        <v>19</v>
      </c>
      <c r="M541" s="58">
        <v>31</v>
      </c>
      <c r="N541" s="58">
        <v>27</v>
      </c>
      <c r="O541" s="58">
        <v>28</v>
      </c>
      <c r="P541" s="58">
        <v>26</v>
      </c>
      <c r="Q541" s="58">
        <v>30</v>
      </c>
      <c r="R541" s="58">
        <v>15</v>
      </c>
      <c r="S541" s="58">
        <v>26</v>
      </c>
      <c r="T541" s="58">
        <v>27</v>
      </c>
      <c r="U541" s="58">
        <v>0</v>
      </c>
      <c r="V541" s="58">
        <v>0</v>
      </c>
      <c r="W541" s="58">
        <v>0</v>
      </c>
      <c r="X541" s="58">
        <v>0</v>
      </c>
      <c r="Y541" s="58">
        <v>14</v>
      </c>
      <c r="Z541" s="58">
        <v>0</v>
      </c>
      <c r="AA541" s="58">
        <v>110</v>
      </c>
      <c r="AB541" s="58">
        <v>133</v>
      </c>
      <c r="AC541" s="58">
        <v>0</v>
      </c>
      <c r="AD541" s="58">
        <v>45</v>
      </c>
      <c r="AE541" s="58" t="s">
        <v>290</v>
      </c>
      <c r="AF541" s="58">
        <v>16</v>
      </c>
      <c r="AG541" s="58">
        <v>13</v>
      </c>
      <c r="AH541" s="58">
        <v>141</v>
      </c>
      <c r="AI541" s="58">
        <v>20</v>
      </c>
      <c r="AJ541" s="58">
        <v>243</v>
      </c>
      <c r="AK541" s="58">
        <v>0</v>
      </c>
      <c r="AL541">
        <v>243</v>
      </c>
      <c r="AM541" t="b">
        <f>IFERROR(MATCH('2017'!A541, '2018'!A:A, 0) &gt;0, FALSE)</f>
        <v>1</v>
      </c>
    </row>
    <row r="542" spans="1:39">
      <c r="A542" s="57" t="s">
        <v>2918</v>
      </c>
      <c r="B542" s="57" t="s">
        <v>2919</v>
      </c>
      <c r="C542" s="57" t="s">
        <v>14952</v>
      </c>
      <c r="D542" s="57" t="s">
        <v>2921</v>
      </c>
      <c r="E542" s="57" t="s">
        <v>2832</v>
      </c>
      <c r="F542" s="57" t="s">
        <v>12473</v>
      </c>
      <c r="G542" s="57" t="s">
        <v>14953</v>
      </c>
      <c r="H542" s="57" t="s">
        <v>163</v>
      </c>
      <c r="I542">
        <v>0.2</v>
      </c>
      <c r="J542">
        <v>3.2</v>
      </c>
      <c r="K542" s="58">
        <v>54</v>
      </c>
      <c r="L542" s="58">
        <v>34</v>
      </c>
      <c r="M542" s="58">
        <v>36</v>
      </c>
      <c r="N542" s="58">
        <v>51</v>
      </c>
      <c r="O542" s="58">
        <v>45</v>
      </c>
      <c r="P542" s="58">
        <v>56</v>
      </c>
      <c r="Q542" s="58">
        <v>54</v>
      </c>
      <c r="R542" s="58">
        <v>62</v>
      </c>
      <c r="S542" s="58">
        <v>63</v>
      </c>
      <c r="T542" s="58">
        <v>72</v>
      </c>
      <c r="U542" s="58">
        <v>0</v>
      </c>
      <c r="V542" s="58">
        <v>0</v>
      </c>
      <c r="W542" s="58">
        <v>0</v>
      </c>
      <c r="X542" s="58">
        <v>0</v>
      </c>
      <c r="Y542" s="58">
        <v>31</v>
      </c>
      <c r="Z542" s="58">
        <v>0</v>
      </c>
      <c r="AA542" s="58">
        <v>302</v>
      </c>
      <c r="AB542" s="58">
        <v>256</v>
      </c>
      <c r="AC542" s="58">
        <v>0</v>
      </c>
      <c r="AD542" s="58">
        <v>25</v>
      </c>
      <c r="AE542" s="58" t="s">
        <v>290</v>
      </c>
      <c r="AF542" s="58" t="s">
        <v>290</v>
      </c>
      <c r="AG542" s="58">
        <v>0</v>
      </c>
      <c r="AH542" s="58">
        <v>509</v>
      </c>
      <c r="AI542" s="58">
        <v>15</v>
      </c>
      <c r="AJ542" s="58">
        <v>558</v>
      </c>
      <c r="AK542" s="58">
        <v>0</v>
      </c>
      <c r="AL542">
        <v>558</v>
      </c>
      <c r="AM542" t="b">
        <f>IFERROR(MATCH('2017'!A542, '2018'!A:A, 0) &gt;0, FALSE)</f>
        <v>1</v>
      </c>
    </row>
    <row r="543" spans="1:39">
      <c r="A543" s="57" t="s">
        <v>2922</v>
      </c>
      <c r="B543" s="57" t="s">
        <v>2923</v>
      </c>
      <c r="C543" s="57" t="s">
        <v>6532</v>
      </c>
      <c r="D543" s="57" t="s">
        <v>2926</v>
      </c>
      <c r="E543" s="57" t="s">
        <v>2839</v>
      </c>
      <c r="F543" s="57" t="s">
        <v>12474</v>
      </c>
      <c r="G543" s="57" t="s">
        <v>14954</v>
      </c>
      <c r="H543" s="57" t="s">
        <v>163</v>
      </c>
      <c r="I543">
        <v>0.8</v>
      </c>
      <c r="J543">
        <v>2.6</v>
      </c>
      <c r="K543" s="58">
        <v>0</v>
      </c>
      <c r="L543" s="58">
        <v>0</v>
      </c>
      <c r="M543" s="58">
        <v>0</v>
      </c>
      <c r="N543" s="58">
        <v>0</v>
      </c>
      <c r="O543" s="58">
        <v>0</v>
      </c>
      <c r="P543" s="58">
        <v>0</v>
      </c>
      <c r="Q543" s="58">
        <v>0</v>
      </c>
      <c r="R543" s="58">
        <v>0</v>
      </c>
      <c r="S543" s="58">
        <v>0</v>
      </c>
      <c r="T543" s="58">
        <v>0</v>
      </c>
      <c r="U543" s="58">
        <v>81</v>
      </c>
      <c r="V543" s="58">
        <v>92</v>
      </c>
      <c r="W543" s="58">
        <v>77</v>
      </c>
      <c r="X543" s="58">
        <v>80</v>
      </c>
      <c r="Y543" s="58">
        <v>0</v>
      </c>
      <c r="Z543" s="58">
        <v>14</v>
      </c>
      <c r="AA543" s="58">
        <v>156</v>
      </c>
      <c r="AB543" s="58">
        <v>188</v>
      </c>
      <c r="AC543" s="58">
        <v>0</v>
      </c>
      <c r="AD543" s="58">
        <v>23</v>
      </c>
      <c r="AE543" s="58">
        <v>46</v>
      </c>
      <c r="AF543" s="58">
        <v>25</v>
      </c>
      <c r="AG543" s="58">
        <v>0</v>
      </c>
      <c r="AH543" s="58">
        <v>249</v>
      </c>
      <c r="AI543" s="58" t="s">
        <v>290</v>
      </c>
      <c r="AJ543" s="58">
        <v>0</v>
      </c>
      <c r="AK543" s="58">
        <v>344</v>
      </c>
      <c r="AL543">
        <v>344</v>
      </c>
      <c r="AM543" t="b">
        <f>IFERROR(MATCH('2017'!A543, '2018'!A:A, 0) &gt;0, FALSE)</f>
        <v>1</v>
      </c>
    </row>
    <row r="544" spans="1:39">
      <c r="A544" s="57" t="s">
        <v>4706</v>
      </c>
      <c r="B544" s="57" t="s">
        <v>4707</v>
      </c>
      <c r="C544" s="57" t="s">
        <v>6535</v>
      </c>
      <c r="D544" s="57" t="s">
        <v>4709</v>
      </c>
      <c r="E544" s="57" t="s">
        <v>2801</v>
      </c>
      <c r="F544" s="57" t="s">
        <v>12475</v>
      </c>
      <c r="G544" s="57" t="s">
        <v>14955</v>
      </c>
      <c r="H544" s="57" t="s">
        <v>163</v>
      </c>
      <c r="I544">
        <v>0.3</v>
      </c>
      <c r="J544">
        <v>1.4</v>
      </c>
      <c r="K544" s="58">
        <v>12</v>
      </c>
      <c r="L544" s="58" t="s">
        <v>290</v>
      </c>
      <c r="M544" s="58">
        <v>10</v>
      </c>
      <c r="N544" s="58" t="s">
        <v>290</v>
      </c>
      <c r="O544" s="58" t="s">
        <v>290</v>
      </c>
      <c r="P544" s="58" t="s">
        <v>290</v>
      </c>
      <c r="Q544" s="58" t="s">
        <v>290</v>
      </c>
      <c r="R544" s="58" t="s">
        <v>290</v>
      </c>
      <c r="S544" s="58" t="s">
        <v>290</v>
      </c>
      <c r="T544" s="58" t="s">
        <v>290</v>
      </c>
      <c r="U544" s="58" t="s">
        <v>290</v>
      </c>
      <c r="V544" s="58" t="s">
        <v>290</v>
      </c>
      <c r="W544" s="58" t="s">
        <v>290</v>
      </c>
      <c r="X544" s="58" t="s">
        <v>290</v>
      </c>
      <c r="Y544" s="58">
        <v>0</v>
      </c>
      <c r="Z544" s="58">
        <v>0</v>
      </c>
      <c r="AA544" s="58">
        <v>47</v>
      </c>
      <c r="AB544" s="58">
        <v>40</v>
      </c>
      <c r="AC544" s="58" t="s">
        <v>290</v>
      </c>
      <c r="AD544" s="58" t="s">
        <v>290</v>
      </c>
      <c r="AE544" s="58">
        <v>11</v>
      </c>
      <c r="AF544" s="58" t="s">
        <v>290</v>
      </c>
      <c r="AG544" s="58" t="s">
        <v>290</v>
      </c>
      <c r="AH544" s="58">
        <v>55</v>
      </c>
      <c r="AI544" s="58" t="s">
        <v>290</v>
      </c>
      <c r="AJ544" s="58">
        <v>72</v>
      </c>
      <c r="AK544" s="58">
        <v>15</v>
      </c>
      <c r="AL544">
        <v>87</v>
      </c>
      <c r="AM544" t="b">
        <f>IFERROR(MATCH('2017'!A544, '2018'!A:A, 0) &gt;0, FALSE)</f>
        <v>1</v>
      </c>
    </row>
    <row r="545" spans="1:39">
      <c r="A545" s="57" t="s">
        <v>2927</v>
      </c>
      <c r="B545" s="57" t="s">
        <v>2928</v>
      </c>
      <c r="C545" s="57" t="s">
        <v>12476</v>
      </c>
      <c r="D545" s="57" t="s">
        <v>2930</v>
      </c>
      <c r="E545" s="57" t="s">
        <v>2839</v>
      </c>
      <c r="F545" s="57" t="s">
        <v>12477</v>
      </c>
      <c r="G545" s="57" t="s">
        <v>14956</v>
      </c>
      <c r="H545" s="57" t="s">
        <v>163</v>
      </c>
      <c r="I545">
        <v>0.2</v>
      </c>
      <c r="J545">
        <v>1.9</v>
      </c>
      <c r="K545" s="58">
        <v>46</v>
      </c>
      <c r="L545" s="58">
        <v>37</v>
      </c>
      <c r="M545" s="58">
        <v>35</v>
      </c>
      <c r="N545" s="58">
        <v>43</v>
      </c>
      <c r="O545" s="58">
        <v>25</v>
      </c>
      <c r="P545" s="58">
        <v>47</v>
      </c>
      <c r="Q545" s="58">
        <v>49</v>
      </c>
      <c r="R545" s="58">
        <v>41</v>
      </c>
      <c r="S545" s="58">
        <v>50</v>
      </c>
      <c r="T545" s="58">
        <v>51</v>
      </c>
      <c r="U545" s="58">
        <v>0</v>
      </c>
      <c r="V545" s="58">
        <v>0</v>
      </c>
      <c r="W545" s="58">
        <v>0</v>
      </c>
      <c r="X545" s="58">
        <v>0</v>
      </c>
      <c r="Y545" s="58">
        <v>0</v>
      </c>
      <c r="Z545" s="58">
        <v>0</v>
      </c>
      <c r="AA545" s="58">
        <v>222</v>
      </c>
      <c r="AB545" s="58">
        <v>202</v>
      </c>
      <c r="AC545" s="58">
        <v>0</v>
      </c>
      <c r="AD545" s="58" t="s">
        <v>290</v>
      </c>
      <c r="AE545" s="58" t="s">
        <v>290</v>
      </c>
      <c r="AF545" s="58">
        <v>31</v>
      </c>
      <c r="AG545" s="58">
        <v>0</v>
      </c>
      <c r="AH545" s="58">
        <v>374</v>
      </c>
      <c r="AI545" s="58">
        <v>14</v>
      </c>
      <c r="AJ545" s="58">
        <v>424</v>
      </c>
      <c r="AK545" s="58">
        <v>0</v>
      </c>
      <c r="AL545">
        <v>424</v>
      </c>
      <c r="AM545" t="b">
        <f>IFERROR(MATCH('2017'!A545, '2018'!A:A, 0) &gt;0, FALSE)</f>
        <v>1</v>
      </c>
    </row>
    <row r="546" spans="1:39">
      <c r="A546" s="57" t="s">
        <v>2931</v>
      </c>
      <c r="B546" s="57" t="s">
        <v>2932</v>
      </c>
      <c r="C546" s="57" t="s">
        <v>14957</v>
      </c>
      <c r="D546" s="57" t="s">
        <v>2935</v>
      </c>
      <c r="E546" s="57" t="s">
        <v>2936</v>
      </c>
      <c r="F546" s="57" t="s">
        <v>12478</v>
      </c>
      <c r="G546" s="57" t="s">
        <v>14958</v>
      </c>
      <c r="H546" s="57" t="s">
        <v>163</v>
      </c>
      <c r="I546">
        <v>9.5</v>
      </c>
      <c r="J546">
        <v>5</v>
      </c>
      <c r="K546" s="58">
        <v>0</v>
      </c>
      <c r="L546" s="58">
        <v>0</v>
      </c>
      <c r="M546" s="58">
        <v>0</v>
      </c>
      <c r="N546" s="58">
        <v>0</v>
      </c>
      <c r="O546" s="58">
        <v>0</v>
      </c>
      <c r="P546" s="58">
        <v>0</v>
      </c>
      <c r="Q546" s="58">
        <v>0</v>
      </c>
      <c r="R546" s="58">
        <v>0</v>
      </c>
      <c r="S546" s="58">
        <v>0</v>
      </c>
      <c r="T546" s="58">
        <v>0</v>
      </c>
      <c r="U546" s="58">
        <v>132</v>
      </c>
      <c r="V546" s="58">
        <v>137</v>
      </c>
      <c r="W546" s="58">
        <v>144</v>
      </c>
      <c r="X546" s="58">
        <v>152</v>
      </c>
      <c r="Y546" s="58">
        <v>0</v>
      </c>
      <c r="Z546" s="58">
        <v>82</v>
      </c>
      <c r="AA546" s="58">
        <v>330</v>
      </c>
      <c r="AB546" s="58">
        <v>317</v>
      </c>
      <c r="AC546" s="58">
        <v>0</v>
      </c>
      <c r="AD546" s="58">
        <v>76</v>
      </c>
      <c r="AE546" s="58">
        <v>30</v>
      </c>
      <c r="AF546" s="58">
        <v>52</v>
      </c>
      <c r="AG546" s="58" t="s">
        <v>290</v>
      </c>
      <c r="AH546" s="58">
        <v>467</v>
      </c>
      <c r="AI546" s="58">
        <v>21</v>
      </c>
      <c r="AJ546" s="58">
        <v>0</v>
      </c>
      <c r="AK546" s="58">
        <v>647</v>
      </c>
      <c r="AL546">
        <v>647</v>
      </c>
      <c r="AM546" t="b">
        <f>IFERROR(MATCH('2017'!A546, '2018'!A:A, 0) &gt;0, FALSE)</f>
        <v>1</v>
      </c>
    </row>
    <row r="547" spans="1:39">
      <c r="A547" s="57" t="s">
        <v>2938</v>
      </c>
      <c r="B547" s="57" t="s">
        <v>2939</v>
      </c>
      <c r="C547" s="57" t="s">
        <v>14959</v>
      </c>
      <c r="D547" s="57" t="s">
        <v>2942</v>
      </c>
      <c r="E547" s="57" t="s">
        <v>2845</v>
      </c>
      <c r="F547" s="57" t="s">
        <v>12479</v>
      </c>
      <c r="G547" s="57" t="s">
        <v>14960</v>
      </c>
      <c r="H547" s="57" t="s">
        <v>163</v>
      </c>
      <c r="I547">
        <v>5.6</v>
      </c>
      <c r="J547">
        <v>40.1</v>
      </c>
      <c r="K547" s="58">
        <v>0</v>
      </c>
      <c r="L547" s="58">
        <v>49</v>
      </c>
      <c r="M547" s="58">
        <v>42</v>
      </c>
      <c r="N547" s="58">
        <v>48</v>
      </c>
      <c r="O547" s="58">
        <v>52</v>
      </c>
      <c r="P547" s="58">
        <v>62</v>
      </c>
      <c r="Q547" s="58">
        <v>57</v>
      </c>
      <c r="R547" s="58">
        <v>76</v>
      </c>
      <c r="S547" s="58">
        <v>81</v>
      </c>
      <c r="T547" s="58">
        <v>74</v>
      </c>
      <c r="U547" s="58">
        <v>0</v>
      </c>
      <c r="V547" s="58">
        <v>0</v>
      </c>
      <c r="W547" s="58">
        <v>0</v>
      </c>
      <c r="X547" s="58">
        <v>0</v>
      </c>
      <c r="Y547" s="58">
        <v>0</v>
      </c>
      <c r="Z547" s="58">
        <v>0</v>
      </c>
      <c r="AA547" s="58">
        <v>269</v>
      </c>
      <c r="AB547" s="58">
        <v>272</v>
      </c>
      <c r="AC547" s="58">
        <v>0</v>
      </c>
      <c r="AD547" s="58">
        <v>31</v>
      </c>
      <c r="AE547" s="58">
        <v>25</v>
      </c>
      <c r="AF547" s="58">
        <v>13</v>
      </c>
      <c r="AG547" s="58">
        <v>0</v>
      </c>
      <c r="AH547" s="58">
        <v>441</v>
      </c>
      <c r="AI547" s="58">
        <v>31</v>
      </c>
      <c r="AJ547" s="58">
        <v>541</v>
      </c>
      <c r="AK547" s="58">
        <v>0</v>
      </c>
      <c r="AL547">
        <v>541</v>
      </c>
      <c r="AM547" t="b">
        <f>IFERROR(MATCH('2017'!A547, '2018'!A:A, 0) &gt;0, FALSE)</f>
        <v>1</v>
      </c>
    </row>
    <row r="548" spans="1:39">
      <c r="A548" s="57" t="s">
        <v>2943</v>
      </c>
      <c r="B548" s="57" t="s">
        <v>369</v>
      </c>
      <c r="C548" s="57" t="s">
        <v>9856</v>
      </c>
      <c r="D548" s="57" t="s">
        <v>2946</v>
      </c>
      <c r="E548" s="57" t="s">
        <v>2851</v>
      </c>
      <c r="F548" s="57" t="s">
        <v>12480</v>
      </c>
      <c r="G548" s="57" t="s">
        <v>14961</v>
      </c>
      <c r="H548" s="57" t="s">
        <v>163</v>
      </c>
      <c r="I548">
        <v>0.3</v>
      </c>
      <c r="J548">
        <v>1.1000000000000001</v>
      </c>
      <c r="K548" s="58">
        <v>44</v>
      </c>
      <c r="L548" s="58">
        <v>17</v>
      </c>
      <c r="M548" s="58">
        <v>16</v>
      </c>
      <c r="N548" s="58">
        <v>18</v>
      </c>
      <c r="O548" s="58">
        <v>26</v>
      </c>
      <c r="P548" s="58">
        <v>20</v>
      </c>
      <c r="Q548" s="58">
        <v>19</v>
      </c>
      <c r="R548" s="58">
        <v>18</v>
      </c>
      <c r="S548" s="58">
        <v>23</v>
      </c>
      <c r="T548" s="58">
        <v>13</v>
      </c>
      <c r="U548" s="58">
        <v>0</v>
      </c>
      <c r="V548" s="58">
        <v>0</v>
      </c>
      <c r="W548" s="58">
        <v>0</v>
      </c>
      <c r="X548" s="58">
        <v>0</v>
      </c>
      <c r="Y548" s="58">
        <v>0</v>
      </c>
      <c r="Z548" s="58">
        <v>0</v>
      </c>
      <c r="AA548" s="58">
        <v>106</v>
      </c>
      <c r="AB548" s="58">
        <v>108</v>
      </c>
      <c r="AC548" s="58">
        <v>0</v>
      </c>
      <c r="AD548" s="58">
        <v>16</v>
      </c>
      <c r="AE548" s="58" t="s">
        <v>290</v>
      </c>
      <c r="AF548" s="58">
        <v>15</v>
      </c>
      <c r="AG548" s="58" t="s">
        <v>290</v>
      </c>
      <c r="AH548" s="58">
        <v>154</v>
      </c>
      <c r="AI548" s="58">
        <v>23</v>
      </c>
      <c r="AJ548" s="58">
        <v>214</v>
      </c>
      <c r="AK548" s="58">
        <v>0</v>
      </c>
      <c r="AL548">
        <v>214</v>
      </c>
      <c r="AM548" t="b">
        <f>IFERROR(MATCH('2017'!A548, '2018'!A:A, 0) &gt;0, FALSE)</f>
        <v>1</v>
      </c>
    </row>
    <row r="549" spans="1:39">
      <c r="A549" s="57" t="s">
        <v>2947</v>
      </c>
      <c r="B549" s="57" t="s">
        <v>2948</v>
      </c>
      <c r="C549" s="57" t="s">
        <v>9860</v>
      </c>
      <c r="D549" s="57" t="s">
        <v>2950</v>
      </c>
      <c r="E549" s="57" t="s">
        <v>2839</v>
      </c>
      <c r="F549" s="57" t="s">
        <v>12482</v>
      </c>
      <c r="G549" s="57" t="s">
        <v>14962</v>
      </c>
      <c r="H549" s="57" t="s">
        <v>163</v>
      </c>
      <c r="I549">
        <v>2.5</v>
      </c>
      <c r="J549">
        <v>2.8</v>
      </c>
      <c r="K549" s="58">
        <v>39</v>
      </c>
      <c r="L549" s="58">
        <v>44</v>
      </c>
      <c r="M549" s="58">
        <v>42</v>
      </c>
      <c r="N549" s="58">
        <v>44</v>
      </c>
      <c r="O549" s="58">
        <v>48</v>
      </c>
      <c r="P549" s="58">
        <v>50</v>
      </c>
      <c r="Q549" s="58">
        <v>51</v>
      </c>
      <c r="R549" s="58">
        <v>49</v>
      </c>
      <c r="S549" s="58">
        <v>56</v>
      </c>
      <c r="T549" s="58">
        <v>52</v>
      </c>
      <c r="U549" s="58">
        <v>0</v>
      </c>
      <c r="V549" s="58">
        <v>0</v>
      </c>
      <c r="W549" s="58">
        <v>0</v>
      </c>
      <c r="X549" s="58">
        <v>0</v>
      </c>
      <c r="Y549" s="58">
        <v>22</v>
      </c>
      <c r="Z549" s="58">
        <v>0</v>
      </c>
      <c r="AA549" s="58">
        <v>263</v>
      </c>
      <c r="AB549" s="58">
        <v>234</v>
      </c>
      <c r="AC549" s="58">
        <v>0</v>
      </c>
      <c r="AD549" s="58" t="s">
        <v>290</v>
      </c>
      <c r="AE549" s="58" t="s">
        <v>290</v>
      </c>
      <c r="AF549" s="58">
        <v>57</v>
      </c>
      <c r="AG549" s="58">
        <v>0</v>
      </c>
      <c r="AH549" s="58">
        <v>405</v>
      </c>
      <c r="AI549" s="58">
        <v>21</v>
      </c>
      <c r="AJ549" s="58">
        <v>497</v>
      </c>
      <c r="AK549" s="58">
        <v>0</v>
      </c>
      <c r="AL549">
        <v>497</v>
      </c>
      <c r="AM549" t="b">
        <f>IFERROR(MATCH('2017'!A549, '2018'!A:A, 0) &gt;0, FALSE)</f>
        <v>1</v>
      </c>
    </row>
    <row r="550" spans="1:39">
      <c r="A550" s="57" t="s">
        <v>2951</v>
      </c>
      <c r="B550" s="57" t="s">
        <v>2952</v>
      </c>
      <c r="C550" s="57" t="s">
        <v>14963</v>
      </c>
      <c r="D550" s="57" t="s">
        <v>2954</v>
      </c>
      <c r="E550" s="57" t="s">
        <v>2892</v>
      </c>
      <c r="F550" s="57" t="s">
        <v>12484</v>
      </c>
      <c r="G550" s="57" t="s">
        <v>14964</v>
      </c>
      <c r="H550" s="57" t="s">
        <v>163</v>
      </c>
      <c r="I550">
        <v>0.1</v>
      </c>
      <c r="J550">
        <v>13.8</v>
      </c>
      <c r="K550" s="58">
        <v>32</v>
      </c>
      <c r="L550" s="58">
        <v>17</v>
      </c>
      <c r="M550" s="58">
        <v>13</v>
      </c>
      <c r="N550" s="58">
        <v>16</v>
      </c>
      <c r="O550" s="58">
        <v>26</v>
      </c>
      <c r="P550" s="58">
        <v>18</v>
      </c>
      <c r="Q550" s="58">
        <v>22</v>
      </c>
      <c r="R550" s="58">
        <v>16</v>
      </c>
      <c r="S550" s="58">
        <v>20</v>
      </c>
      <c r="T550" s="58">
        <v>21</v>
      </c>
      <c r="U550" s="58">
        <v>0</v>
      </c>
      <c r="V550" s="58">
        <v>0</v>
      </c>
      <c r="W550" s="58">
        <v>0</v>
      </c>
      <c r="X550" s="58">
        <v>0</v>
      </c>
      <c r="Y550" s="58">
        <v>0</v>
      </c>
      <c r="Z550" s="58">
        <v>0</v>
      </c>
      <c r="AA550" s="58">
        <v>98</v>
      </c>
      <c r="AB550" s="58">
        <v>103</v>
      </c>
      <c r="AC550" s="58">
        <v>0</v>
      </c>
      <c r="AD550" s="58">
        <v>0</v>
      </c>
      <c r="AE550" s="58" t="s">
        <v>290</v>
      </c>
      <c r="AF550" s="58">
        <v>10</v>
      </c>
      <c r="AG550" s="58" t="s">
        <v>290</v>
      </c>
      <c r="AH550" s="58">
        <v>167</v>
      </c>
      <c r="AI550" s="58">
        <v>13</v>
      </c>
      <c r="AJ550" s="58">
        <v>201</v>
      </c>
      <c r="AK550" s="58">
        <v>0</v>
      </c>
      <c r="AL550">
        <v>201</v>
      </c>
      <c r="AM550" t="b">
        <f>IFERROR(MATCH('2017'!A550, '2018'!A:A, 0) &gt;0, FALSE)</f>
        <v>1</v>
      </c>
    </row>
    <row r="551" spans="1:39">
      <c r="A551" s="57" t="s">
        <v>2955</v>
      </c>
      <c r="B551" s="57" t="s">
        <v>2956</v>
      </c>
      <c r="C551" s="57" t="s">
        <v>9866</v>
      </c>
      <c r="D551" s="57" t="s">
        <v>2958</v>
      </c>
      <c r="E551" s="57" t="s">
        <v>2851</v>
      </c>
      <c r="F551" s="57" t="s">
        <v>12485</v>
      </c>
      <c r="G551" s="57" t="s">
        <v>14965</v>
      </c>
      <c r="H551" s="57" t="s">
        <v>163</v>
      </c>
      <c r="I551">
        <v>0.7</v>
      </c>
      <c r="J551">
        <v>50.3</v>
      </c>
      <c r="K551" s="58">
        <v>0</v>
      </c>
      <c r="L551" s="58">
        <v>0</v>
      </c>
      <c r="M551" s="58">
        <v>0</v>
      </c>
      <c r="N551" s="58">
        <v>0</v>
      </c>
      <c r="O551" s="58">
        <v>0</v>
      </c>
      <c r="P551" s="58">
        <v>0</v>
      </c>
      <c r="Q551" s="58">
        <v>0</v>
      </c>
      <c r="R551" s="58">
        <v>0</v>
      </c>
      <c r="S551" s="58">
        <v>0</v>
      </c>
      <c r="T551" s="58">
        <v>0</v>
      </c>
      <c r="U551" s="58">
        <v>156</v>
      </c>
      <c r="V551" s="58">
        <v>140</v>
      </c>
      <c r="W551" s="58">
        <v>161</v>
      </c>
      <c r="X551" s="58">
        <v>137</v>
      </c>
      <c r="Y551" s="58">
        <v>0</v>
      </c>
      <c r="Z551" s="58">
        <v>71</v>
      </c>
      <c r="AA551" s="58">
        <v>279</v>
      </c>
      <c r="AB551" s="58">
        <v>386</v>
      </c>
      <c r="AC551" s="58" t="s">
        <v>290</v>
      </c>
      <c r="AD551" s="58">
        <v>57</v>
      </c>
      <c r="AE551" s="58">
        <v>59</v>
      </c>
      <c r="AF551" s="58">
        <v>32</v>
      </c>
      <c r="AG551" s="58" t="s">
        <v>290</v>
      </c>
      <c r="AH551" s="58">
        <v>470</v>
      </c>
      <c r="AI551" s="58">
        <v>43</v>
      </c>
      <c r="AJ551" s="58">
        <v>0</v>
      </c>
      <c r="AK551" s="58">
        <v>665</v>
      </c>
      <c r="AL551">
        <v>665</v>
      </c>
      <c r="AM551" t="b">
        <f>IFERROR(MATCH('2017'!A551, '2018'!A:A, 0) &gt;0, FALSE)</f>
        <v>1</v>
      </c>
    </row>
    <row r="552" spans="1:39">
      <c r="A552" s="57" t="s">
        <v>2959</v>
      </c>
      <c r="B552" s="57" t="s">
        <v>2960</v>
      </c>
      <c r="C552" s="57" t="s">
        <v>9869</v>
      </c>
      <c r="D552" s="57" t="s">
        <v>2963</v>
      </c>
      <c r="E552" s="57" t="s">
        <v>2964</v>
      </c>
      <c r="F552" s="57" t="s">
        <v>12486</v>
      </c>
      <c r="G552" s="57" t="s">
        <v>14966</v>
      </c>
      <c r="H552" s="57" t="s">
        <v>163</v>
      </c>
      <c r="I552">
        <v>0.1</v>
      </c>
      <c r="J552">
        <v>25.5</v>
      </c>
      <c r="K552" s="58">
        <v>32</v>
      </c>
      <c r="L552" s="58">
        <v>16</v>
      </c>
      <c r="M552" s="58">
        <v>18</v>
      </c>
      <c r="N552" s="58">
        <v>23</v>
      </c>
      <c r="O552" s="58">
        <v>24</v>
      </c>
      <c r="P552" s="58">
        <v>27</v>
      </c>
      <c r="Q552" s="58">
        <v>25</v>
      </c>
      <c r="R552" s="58">
        <v>31</v>
      </c>
      <c r="S552" s="58">
        <v>19</v>
      </c>
      <c r="T552" s="58">
        <v>26</v>
      </c>
      <c r="U552" s="58">
        <v>0</v>
      </c>
      <c r="V552" s="58">
        <v>0</v>
      </c>
      <c r="W552" s="58">
        <v>0</v>
      </c>
      <c r="X552" s="58">
        <v>0</v>
      </c>
      <c r="Y552" s="58">
        <v>15</v>
      </c>
      <c r="Z552" s="58">
        <v>0</v>
      </c>
      <c r="AA552" s="58">
        <v>139</v>
      </c>
      <c r="AB552" s="58">
        <v>117</v>
      </c>
      <c r="AC552" s="58">
        <v>0</v>
      </c>
      <c r="AD552" s="58">
        <v>34</v>
      </c>
      <c r="AE552" s="58" t="s">
        <v>290</v>
      </c>
      <c r="AF552" s="58">
        <v>35</v>
      </c>
      <c r="AG552" s="58">
        <v>0</v>
      </c>
      <c r="AH552" s="58">
        <v>162</v>
      </c>
      <c r="AI552" s="58">
        <v>21</v>
      </c>
      <c r="AJ552" s="58">
        <v>256</v>
      </c>
      <c r="AK552" s="58">
        <v>0</v>
      </c>
      <c r="AL552">
        <v>256</v>
      </c>
      <c r="AM552" t="b">
        <f>IFERROR(MATCH('2017'!A552, '2018'!A:A, 0) &gt;0, FALSE)</f>
        <v>1</v>
      </c>
    </row>
    <row r="553" spans="1:39">
      <c r="A553" s="57" t="s">
        <v>12487</v>
      </c>
      <c r="B553" s="57" t="s">
        <v>9871</v>
      </c>
      <c r="C553" s="57" t="s">
        <v>13683</v>
      </c>
      <c r="D553" s="57" t="s">
        <v>9874</v>
      </c>
      <c r="E553" s="57" t="s">
        <v>9875</v>
      </c>
      <c r="F553" s="57" t="s">
        <v>12489</v>
      </c>
      <c r="G553" s="57" t="s">
        <v>14967</v>
      </c>
      <c r="H553" s="57" t="s">
        <v>163</v>
      </c>
      <c r="I553">
        <v>0.1</v>
      </c>
      <c r="J553">
        <v>1</v>
      </c>
      <c r="K553" s="58">
        <v>17</v>
      </c>
      <c r="L553" s="58">
        <v>12</v>
      </c>
      <c r="M553" s="58">
        <v>11</v>
      </c>
      <c r="N553" s="58" t="s">
        <v>290</v>
      </c>
      <c r="O553" s="58">
        <v>12</v>
      </c>
      <c r="P553" s="58">
        <v>12</v>
      </c>
      <c r="Q553" s="58">
        <v>11</v>
      </c>
      <c r="R553" s="58">
        <v>13</v>
      </c>
      <c r="S553" s="58">
        <v>13</v>
      </c>
      <c r="T553" s="58">
        <v>10</v>
      </c>
      <c r="U553" s="58">
        <v>0</v>
      </c>
      <c r="V553" s="58">
        <v>0</v>
      </c>
      <c r="W553" s="58">
        <v>0</v>
      </c>
      <c r="X553" s="58">
        <v>0</v>
      </c>
      <c r="Y553" s="58">
        <v>0</v>
      </c>
      <c r="Z553" s="58">
        <v>0</v>
      </c>
      <c r="AA553" s="58">
        <v>66</v>
      </c>
      <c r="AB553" s="58">
        <v>51</v>
      </c>
      <c r="AC553" s="58">
        <v>0</v>
      </c>
      <c r="AD553" s="58" t="s">
        <v>290</v>
      </c>
      <c r="AE553" s="58" t="s">
        <v>290</v>
      </c>
      <c r="AF553" s="58" t="s">
        <v>290</v>
      </c>
      <c r="AG553" s="58">
        <v>0</v>
      </c>
      <c r="AH553" s="58">
        <v>107</v>
      </c>
      <c r="AI553" s="58" t="s">
        <v>290</v>
      </c>
      <c r="AJ553" s="58">
        <v>117</v>
      </c>
      <c r="AK553" s="58">
        <v>0</v>
      </c>
      <c r="AL553">
        <v>117</v>
      </c>
      <c r="AM553" t="b">
        <f>IFERROR(MATCH('2017'!A553, '2018'!A:A, 0) &gt;0, FALSE)</f>
        <v>1</v>
      </c>
    </row>
    <row r="554" spans="1:39">
      <c r="A554" s="57" t="s">
        <v>2966</v>
      </c>
      <c r="B554" s="57" t="s">
        <v>2967</v>
      </c>
      <c r="C554" s="57" t="s">
        <v>6559</v>
      </c>
      <c r="D554" s="57" t="s">
        <v>2969</v>
      </c>
      <c r="E554" s="57" t="s">
        <v>1727</v>
      </c>
      <c r="F554" s="57" t="s">
        <v>12491</v>
      </c>
      <c r="G554" s="57" t="s">
        <v>14968</v>
      </c>
      <c r="H554" s="57" t="s">
        <v>163</v>
      </c>
      <c r="I554">
        <v>0.2</v>
      </c>
      <c r="J554">
        <v>36.200000000000003</v>
      </c>
      <c r="K554" s="58">
        <v>48</v>
      </c>
      <c r="L554" s="58">
        <v>49</v>
      </c>
      <c r="M554" s="58">
        <v>46</v>
      </c>
      <c r="N554" s="58">
        <v>39</v>
      </c>
      <c r="O554" s="58">
        <v>55</v>
      </c>
      <c r="P554" s="58">
        <v>53</v>
      </c>
      <c r="Q554" s="58">
        <v>41</v>
      </c>
      <c r="R554" s="58">
        <v>64</v>
      </c>
      <c r="S554" s="58">
        <v>39</v>
      </c>
      <c r="T554" s="58">
        <v>58</v>
      </c>
      <c r="U554" s="58">
        <v>0</v>
      </c>
      <c r="V554" s="58">
        <v>0</v>
      </c>
      <c r="W554" s="58">
        <v>0</v>
      </c>
      <c r="X554" s="58">
        <v>0</v>
      </c>
      <c r="Y554" s="58" t="s">
        <v>290</v>
      </c>
      <c r="Z554" s="58">
        <v>0</v>
      </c>
      <c r="AA554" s="58">
        <v>266</v>
      </c>
      <c r="AB554" s="58">
        <v>230</v>
      </c>
      <c r="AC554" s="58">
        <v>0</v>
      </c>
      <c r="AD554" s="58" t="s">
        <v>290</v>
      </c>
      <c r="AE554" s="58" t="s">
        <v>290</v>
      </c>
      <c r="AF554" s="58">
        <v>29</v>
      </c>
      <c r="AG554" s="58">
        <v>0</v>
      </c>
      <c r="AH554" s="58">
        <v>436</v>
      </c>
      <c r="AI554" s="58">
        <v>17</v>
      </c>
      <c r="AJ554" s="58">
        <v>496</v>
      </c>
      <c r="AK554" s="58">
        <v>0</v>
      </c>
      <c r="AL554">
        <v>496</v>
      </c>
      <c r="AM554" t="b">
        <f>IFERROR(MATCH('2017'!A554, '2018'!A:A, 0) &gt;0, FALSE)</f>
        <v>1</v>
      </c>
    </row>
    <row r="555" spans="1:39">
      <c r="A555" s="57" t="s">
        <v>2973</v>
      </c>
      <c r="B555" s="57" t="s">
        <v>2974</v>
      </c>
      <c r="C555" s="57" t="s">
        <v>9886</v>
      </c>
      <c r="D555" s="57" t="s">
        <v>2977</v>
      </c>
      <c r="E555" s="57" t="s">
        <v>2839</v>
      </c>
      <c r="F555" s="57" t="s">
        <v>12493</v>
      </c>
      <c r="G555" s="57" t="s">
        <v>14969</v>
      </c>
      <c r="H555" s="57" t="s">
        <v>163</v>
      </c>
      <c r="I555">
        <v>1</v>
      </c>
      <c r="J555">
        <v>40.5</v>
      </c>
      <c r="K555" s="58">
        <v>65</v>
      </c>
      <c r="L555" s="58">
        <v>61</v>
      </c>
      <c r="M555" s="58">
        <v>60</v>
      </c>
      <c r="N555" s="58">
        <v>75</v>
      </c>
      <c r="O555" s="58">
        <v>78</v>
      </c>
      <c r="P555" s="58">
        <v>68</v>
      </c>
      <c r="Q555" s="58">
        <v>78</v>
      </c>
      <c r="R555" s="58">
        <v>73</v>
      </c>
      <c r="S555" s="58">
        <v>86</v>
      </c>
      <c r="T555" s="58">
        <v>76</v>
      </c>
      <c r="U555" s="58">
        <v>0</v>
      </c>
      <c r="V555" s="58">
        <v>0</v>
      </c>
      <c r="W555" s="58">
        <v>0</v>
      </c>
      <c r="X555" s="58">
        <v>0</v>
      </c>
      <c r="Y555" s="58">
        <v>0</v>
      </c>
      <c r="Z555" s="58">
        <v>0</v>
      </c>
      <c r="AA555" s="58">
        <v>345</v>
      </c>
      <c r="AB555" s="58">
        <v>375</v>
      </c>
      <c r="AC555" s="58">
        <v>0</v>
      </c>
      <c r="AD555" s="58">
        <v>44</v>
      </c>
      <c r="AE555" s="58">
        <v>85</v>
      </c>
      <c r="AF555" s="58">
        <v>46</v>
      </c>
      <c r="AG555" s="58" t="s">
        <v>290</v>
      </c>
      <c r="AH555" s="58">
        <v>477</v>
      </c>
      <c r="AI555" s="58">
        <v>66</v>
      </c>
      <c r="AJ555" s="58">
        <v>720</v>
      </c>
      <c r="AK555" s="58">
        <v>0</v>
      </c>
      <c r="AL555">
        <v>720</v>
      </c>
      <c r="AM555" t="b">
        <f>IFERROR(MATCH('2017'!A555, '2018'!A:A, 0) &gt;0, FALSE)</f>
        <v>1</v>
      </c>
    </row>
    <row r="556" spans="1:39">
      <c r="A556" s="57" t="s">
        <v>2978</v>
      </c>
      <c r="B556" s="57" t="s">
        <v>2979</v>
      </c>
      <c r="C556" s="57" t="s">
        <v>6568</v>
      </c>
      <c r="D556" s="57" t="s">
        <v>2981</v>
      </c>
      <c r="E556" s="57" t="s">
        <v>2856</v>
      </c>
      <c r="F556" s="57" t="s">
        <v>12494</v>
      </c>
      <c r="G556" s="57" t="s">
        <v>14970</v>
      </c>
      <c r="H556" s="57" t="s">
        <v>163</v>
      </c>
      <c r="I556">
        <v>0.1</v>
      </c>
      <c r="J556">
        <v>10.7</v>
      </c>
      <c r="K556" s="58">
        <v>20</v>
      </c>
      <c r="L556" s="58" t="s">
        <v>290</v>
      </c>
      <c r="M556" s="58" t="s">
        <v>290</v>
      </c>
      <c r="N556" s="58">
        <v>11</v>
      </c>
      <c r="O556" s="58">
        <v>15</v>
      </c>
      <c r="P556" s="58" t="s">
        <v>290</v>
      </c>
      <c r="Q556" s="58" t="s">
        <v>290</v>
      </c>
      <c r="R556" s="58" t="s">
        <v>290</v>
      </c>
      <c r="S556" s="58">
        <v>13</v>
      </c>
      <c r="T556" s="58" t="s">
        <v>290</v>
      </c>
      <c r="U556" s="58">
        <v>15</v>
      </c>
      <c r="V556" s="58" t="s">
        <v>290</v>
      </c>
      <c r="W556" s="58">
        <v>14</v>
      </c>
      <c r="X556" s="58" t="s">
        <v>290</v>
      </c>
      <c r="Y556" s="58">
        <v>0</v>
      </c>
      <c r="Z556" s="58">
        <v>0</v>
      </c>
      <c r="AA556" s="58">
        <v>74</v>
      </c>
      <c r="AB556" s="58">
        <v>64</v>
      </c>
      <c r="AC556" s="58" t="s">
        <v>290</v>
      </c>
      <c r="AD556" s="58">
        <v>25</v>
      </c>
      <c r="AE556" s="58">
        <v>19</v>
      </c>
      <c r="AF556" s="58">
        <v>0</v>
      </c>
      <c r="AG556" s="58">
        <v>11</v>
      </c>
      <c r="AH556" s="58">
        <v>77</v>
      </c>
      <c r="AI556" s="58" t="s">
        <v>290</v>
      </c>
      <c r="AJ556" s="58">
        <v>99</v>
      </c>
      <c r="AK556" s="58">
        <v>39</v>
      </c>
      <c r="AL556">
        <v>138</v>
      </c>
      <c r="AM556" t="b">
        <f>IFERROR(MATCH('2017'!A556, '2018'!A:A, 0) &gt;0, FALSE)</f>
        <v>1</v>
      </c>
    </row>
    <row r="557" spans="1:39">
      <c r="A557" s="57" t="s">
        <v>2983</v>
      </c>
      <c r="B557" s="57" t="s">
        <v>2984</v>
      </c>
      <c r="C557" s="57" t="s">
        <v>14971</v>
      </c>
      <c r="D557" s="57" t="s">
        <v>2986</v>
      </c>
      <c r="E557" s="57" t="s">
        <v>2987</v>
      </c>
      <c r="F557" s="57" t="s">
        <v>12502</v>
      </c>
      <c r="G557" s="57" t="s">
        <v>14972</v>
      </c>
      <c r="H557" s="57" t="s">
        <v>163</v>
      </c>
      <c r="I557">
        <v>0.7</v>
      </c>
      <c r="J557">
        <v>7.3</v>
      </c>
      <c r="K557" s="58">
        <v>29</v>
      </c>
      <c r="L557" s="58" t="s">
        <v>290</v>
      </c>
      <c r="M557" s="58" t="s">
        <v>290</v>
      </c>
      <c r="N557" s="58">
        <v>10</v>
      </c>
      <c r="O557" s="58" t="s">
        <v>290</v>
      </c>
      <c r="P557" s="58" t="s">
        <v>290</v>
      </c>
      <c r="Q557" s="58" t="s">
        <v>290</v>
      </c>
      <c r="R557" s="58" t="s">
        <v>290</v>
      </c>
      <c r="S557" s="58" t="s">
        <v>290</v>
      </c>
      <c r="T557" s="58" t="s">
        <v>290</v>
      </c>
      <c r="U557" s="58">
        <v>0</v>
      </c>
      <c r="V557" s="58">
        <v>0</v>
      </c>
      <c r="W557" s="58">
        <v>0</v>
      </c>
      <c r="X557" s="58">
        <v>0</v>
      </c>
      <c r="Y557" s="58">
        <v>0</v>
      </c>
      <c r="Z557" s="58">
        <v>0</v>
      </c>
      <c r="AA557" s="58">
        <v>34</v>
      </c>
      <c r="AB557" s="58">
        <v>48</v>
      </c>
      <c r="AC557" s="58">
        <v>0</v>
      </c>
      <c r="AD557" s="58" t="s">
        <v>290</v>
      </c>
      <c r="AE557" s="58" t="s">
        <v>290</v>
      </c>
      <c r="AF557" s="58">
        <v>16</v>
      </c>
      <c r="AG557" s="58" t="s">
        <v>290</v>
      </c>
      <c r="AH557" s="58">
        <v>49</v>
      </c>
      <c r="AI557" s="58">
        <v>0</v>
      </c>
      <c r="AJ557" s="58">
        <v>82</v>
      </c>
      <c r="AK557" s="58">
        <v>0</v>
      </c>
      <c r="AL557">
        <v>82</v>
      </c>
      <c r="AM557" t="b">
        <f>IFERROR(MATCH('2017'!A557, '2018'!A:A, 0) &gt;0, FALSE)</f>
        <v>1</v>
      </c>
    </row>
    <row r="558" spans="1:39">
      <c r="A558" s="57" t="s">
        <v>2989</v>
      </c>
      <c r="B558" s="57" t="s">
        <v>484</v>
      </c>
      <c r="C558" s="57" t="s">
        <v>13685</v>
      </c>
      <c r="D558" s="57" t="s">
        <v>2992</v>
      </c>
      <c r="E558" s="57" t="s">
        <v>2801</v>
      </c>
      <c r="F558" s="57" t="s">
        <v>12504</v>
      </c>
      <c r="G558" s="57" t="s">
        <v>14973</v>
      </c>
      <c r="H558" s="57" t="s">
        <v>163</v>
      </c>
      <c r="I558">
        <v>0.1</v>
      </c>
      <c r="J558">
        <v>4</v>
      </c>
      <c r="K558" s="58">
        <v>27</v>
      </c>
      <c r="L558" s="58">
        <v>20</v>
      </c>
      <c r="M558" s="58">
        <v>35</v>
      </c>
      <c r="N558" s="58">
        <v>37</v>
      </c>
      <c r="O558" s="58">
        <v>41</v>
      </c>
      <c r="P558" s="58">
        <v>53</v>
      </c>
      <c r="Q558" s="58">
        <v>66</v>
      </c>
      <c r="R558" s="58">
        <v>45</v>
      </c>
      <c r="S558" s="58">
        <v>68</v>
      </c>
      <c r="T558" s="58">
        <v>57</v>
      </c>
      <c r="U558" s="58">
        <v>0</v>
      </c>
      <c r="V558" s="58">
        <v>0</v>
      </c>
      <c r="W558" s="58">
        <v>0</v>
      </c>
      <c r="X558" s="58">
        <v>0</v>
      </c>
      <c r="Y558" s="58">
        <v>20</v>
      </c>
      <c r="Z558" s="58">
        <v>0</v>
      </c>
      <c r="AA558" s="58">
        <v>232</v>
      </c>
      <c r="AB558" s="58">
        <v>237</v>
      </c>
      <c r="AC558" s="58">
        <v>0</v>
      </c>
      <c r="AD558" s="58">
        <v>43</v>
      </c>
      <c r="AE558" s="58" t="s">
        <v>290</v>
      </c>
      <c r="AF558" s="58">
        <v>98</v>
      </c>
      <c r="AG558" s="58">
        <v>0</v>
      </c>
      <c r="AH558" s="58">
        <v>298</v>
      </c>
      <c r="AI558" s="58">
        <v>21</v>
      </c>
      <c r="AJ558" s="58">
        <v>469</v>
      </c>
      <c r="AK558" s="58">
        <v>0</v>
      </c>
      <c r="AL558">
        <v>469</v>
      </c>
      <c r="AM558" t="b">
        <f>IFERROR(MATCH('2017'!A558, '2018'!A:A, 0) &gt;0, FALSE)</f>
        <v>1</v>
      </c>
    </row>
    <row r="559" spans="1:39">
      <c r="A559" s="57" t="s">
        <v>14974</v>
      </c>
      <c r="B559" s="57" t="s">
        <v>9917</v>
      </c>
      <c r="C559" s="57" t="s">
        <v>9919</v>
      </c>
      <c r="D559" s="57" t="s">
        <v>9920</v>
      </c>
      <c r="E559" s="57" t="s">
        <v>2801</v>
      </c>
      <c r="F559" s="57" t="s">
        <v>14975</v>
      </c>
      <c r="G559" s="57" t="s">
        <v>14976</v>
      </c>
      <c r="H559" s="57" t="s">
        <v>163</v>
      </c>
      <c r="I559">
        <v>0</v>
      </c>
      <c r="J559">
        <v>2.5</v>
      </c>
      <c r="K559" s="58">
        <v>15</v>
      </c>
      <c r="L559" s="58" t="s">
        <v>290</v>
      </c>
      <c r="M559" s="58">
        <v>0</v>
      </c>
      <c r="N559" s="58">
        <v>0</v>
      </c>
      <c r="O559" s="58">
        <v>0</v>
      </c>
      <c r="P559" s="58">
        <v>0</v>
      </c>
      <c r="Q559" s="58">
        <v>0</v>
      </c>
      <c r="R559" s="58">
        <v>0</v>
      </c>
      <c r="S559" s="58">
        <v>0</v>
      </c>
      <c r="T559" s="58">
        <v>0</v>
      </c>
      <c r="U559" s="58">
        <v>0</v>
      </c>
      <c r="V559" s="58">
        <v>0</v>
      </c>
      <c r="W559" s="58">
        <v>0</v>
      </c>
      <c r="X559" s="58">
        <v>0</v>
      </c>
      <c r="Y559" s="58">
        <v>0</v>
      </c>
      <c r="Z559" s="58">
        <v>0</v>
      </c>
      <c r="AA559" s="58" t="s">
        <v>290</v>
      </c>
      <c r="AB559" s="58">
        <v>13</v>
      </c>
      <c r="AC559" s="58">
        <v>0</v>
      </c>
      <c r="AD559" s="58">
        <v>20</v>
      </c>
      <c r="AE559" s="58">
        <v>0</v>
      </c>
      <c r="AF559" s="58">
        <v>0</v>
      </c>
      <c r="AG559" s="58">
        <v>0</v>
      </c>
      <c r="AH559" s="58">
        <v>0</v>
      </c>
      <c r="AI559" s="58">
        <v>0</v>
      </c>
      <c r="AJ559" s="58">
        <v>20</v>
      </c>
      <c r="AK559" s="58">
        <v>0</v>
      </c>
      <c r="AL559">
        <v>20</v>
      </c>
      <c r="AM559" t="b">
        <f>IFERROR(MATCH('2017'!A559, '2018'!A:A, 0) &gt;0, FALSE)</f>
        <v>1</v>
      </c>
    </row>
    <row r="560" spans="1:39">
      <c r="A560" s="57" t="s">
        <v>2997</v>
      </c>
      <c r="B560" s="57" t="s">
        <v>2998</v>
      </c>
      <c r="C560" s="57" t="s">
        <v>13687</v>
      </c>
      <c r="D560" s="57" t="s">
        <v>3001</v>
      </c>
      <c r="E560" s="57" t="s">
        <v>2826</v>
      </c>
      <c r="F560" s="57" t="s">
        <v>13688</v>
      </c>
      <c r="G560" s="57" t="s">
        <v>14977</v>
      </c>
      <c r="H560" s="57" t="s">
        <v>163</v>
      </c>
      <c r="I560">
        <v>0.2</v>
      </c>
      <c r="J560">
        <v>0.6</v>
      </c>
      <c r="K560" s="58">
        <v>10</v>
      </c>
      <c r="L560" s="58" t="s">
        <v>290</v>
      </c>
      <c r="M560" s="58" t="s">
        <v>290</v>
      </c>
      <c r="N560" s="58">
        <v>10</v>
      </c>
      <c r="O560" s="58" t="s">
        <v>290</v>
      </c>
      <c r="P560" s="58">
        <v>0</v>
      </c>
      <c r="Q560" s="58" t="s">
        <v>290</v>
      </c>
      <c r="R560" s="58" t="s">
        <v>290</v>
      </c>
      <c r="S560" s="58">
        <v>0</v>
      </c>
      <c r="T560" s="58" t="s">
        <v>290</v>
      </c>
      <c r="U560" s="58">
        <v>0</v>
      </c>
      <c r="V560" s="58">
        <v>0</v>
      </c>
      <c r="W560" s="58">
        <v>0</v>
      </c>
      <c r="X560" s="58">
        <v>0</v>
      </c>
      <c r="Y560" s="58">
        <v>0</v>
      </c>
      <c r="Z560" s="58">
        <v>0</v>
      </c>
      <c r="AA560" s="58">
        <v>20</v>
      </c>
      <c r="AB560" s="58">
        <v>23</v>
      </c>
      <c r="AC560" s="58">
        <v>0</v>
      </c>
      <c r="AD560" s="58" t="s">
        <v>290</v>
      </c>
      <c r="AE560" s="58" t="s">
        <v>290</v>
      </c>
      <c r="AF560" s="58">
        <v>0</v>
      </c>
      <c r="AG560" s="58">
        <v>0</v>
      </c>
      <c r="AH560" s="58">
        <v>30</v>
      </c>
      <c r="AI560" s="58">
        <v>10</v>
      </c>
      <c r="AJ560" s="58">
        <v>43</v>
      </c>
      <c r="AK560" s="58">
        <v>0</v>
      </c>
      <c r="AL560">
        <v>43</v>
      </c>
      <c r="AM560" t="b">
        <f>IFERROR(MATCH('2017'!A560, '2018'!A:A, 0) &gt;0, FALSE)</f>
        <v>1</v>
      </c>
    </row>
    <row r="561" spans="1:39">
      <c r="A561" s="57" t="s">
        <v>3002</v>
      </c>
      <c r="B561" s="57" t="s">
        <v>13689</v>
      </c>
      <c r="C561" s="57" t="s">
        <v>14978</v>
      </c>
      <c r="D561" s="57" t="s">
        <v>3006</v>
      </c>
      <c r="E561" s="57" t="s">
        <v>2801</v>
      </c>
      <c r="F561" s="57" t="s">
        <v>13691</v>
      </c>
      <c r="G561" s="57" t="s">
        <v>14979</v>
      </c>
      <c r="H561" s="57" t="s">
        <v>163</v>
      </c>
      <c r="I561">
        <v>0.5</v>
      </c>
      <c r="J561">
        <v>5.9</v>
      </c>
      <c r="K561" s="58">
        <v>46</v>
      </c>
      <c r="L561" s="58">
        <v>0</v>
      </c>
      <c r="M561" s="58">
        <v>0</v>
      </c>
      <c r="N561" s="58">
        <v>0</v>
      </c>
      <c r="O561" s="58">
        <v>0</v>
      </c>
      <c r="P561" s="58">
        <v>0</v>
      </c>
      <c r="Q561" s="58">
        <v>0</v>
      </c>
      <c r="R561" s="58">
        <v>20</v>
      </c>
      <c r="S561" s="58">
        <v>0</v>
      </c>
      <c r="T561" s="58">
        <v>0</v>
      </c>
      <c r="U561" s="58">
        <v>0</v>
      </c>
      <c r="V561" s="58">
        <v>0</v>
      </c>
      <c r="W561" s="58">
        <v>0</v>
      </c>
      <c r="X561" s="58">
        <v>0</v>
      </c>
      <c r="Y561" s="58">
        <v>0</v>
      </c>
      <c r="Z561" s="58">
        <v>0</v>
      </c>
      <c r="AA561" s="58">
        <v>34</v>
      </c>
      <c r="AB561" s="58">
        <v>32</v>
      </c>
      <c r="AC561" s="58">
        <v>0</v>
      </c>
      <c r="AD561" s="58">
        <v>64</v>
      </c>
      <c r="AE561" s="58">
        <v>0</v>
      </c>
      <c r="AF561" s="58">
        <v>0</v>
      </c>
      <c r="AG561" s="58">
        <v>0</v>
      </c>
      <c r="AH561" s="58" t="s">
        <v>290</v>
      </c>
      <c r="AI561" s="58">
        <v>0</v>
      </c>
      <c r="AJ561" s="58">
        <v>66</v>
      </c>
      <c r="AK561" s="58">
        <v>0</v>
      </c>
      <c r="AL561">
        <v>66</v>
      </c>
      <c r="AM561" t="b">
        <f>IFERROR(MATCH('2017'!A561, '2018'!A:A, 0) &gt;0, FALSE)</f>
        <v>1</v>
      </c>
    </row>
    <row r="562" spans="1:39">
      <c r="A562" s="57" t="s">
        <v>3007</v>
      </c>
      <c r="B562" s="57" t="s">
        <v>3008</v>
      </c>
      <c r="C562" s="57" t="s">
        <v>14980</v>
      </c>
      <c r="D562" s="57" t="s">
        <v>3011</v>
      </c>
      <c r="E562" s="57" t="s">
        <v>2892</v>
      </c>
      <c r="F562" s="57" t="s">
        <v>13693</v>
      </c>
      <c r="G562" s="57" t="s">
        <v>14981</v>
      </c>
      <c r="H562" s="57" t="s">
        <v>163</v>
      </c>
      <c r="I562">
        <v>0.1</v>
      </c>
      <c r="J562">
        <v>0.6</v>
      </c>
      <c r="K562" s="58">
        <v>51</v>
      </c>
      <c r="L562" s="58">
        <v>14</v>
      </c>
      <c r="M562" s="58">
        <v>0</v>
      </c>
      <c r="N562" s="58">
        <v>0</v>
      </c>
      <c r="O562" s="58">
        <v>0</v>
      </c>
      <c r="P562" s="58">
        <v>0</v>
      </c>
      <c r="Q562" s="58">
        <v>0</v>
      </c>
      <c r="R562" s="58">
        <v>0</v>
      </c>
      <c r="S562" s="58">
        <v>0</v>
      </c>
      <c r="T562" s="58">
        <v>0</v>
      </c>
      <c r="U562" s="58">
        <v>0</v>
      </c>
      <c r="V562" s="58">
        <v>0</v>
      </c>
      <c r="W562" s="58">
        <v>0</v>
      </c>
      <c r="X562" s="58">
        <v>0</v>
      </c>
      <c r="Y562" s="58">
        <v>0</v>
      </c>
      <c r="Z562" s="58">
        <v>0</v>
      </c>
      <c r="AA562" s="58">
        <v>40</v>
      </c>
      <c r="AB562" s="58">
        <v>25</v>
      </c>
      <c r="AC562" s="58">
        <v>0</v>
      </c>
      <c r="AD562" s="58">
        <v>0</v>
      </c>
      <c r="AE562" s="58">
        <v>0</v>
      </c>
      <c r="AF562" s="58">
        <v>65</v>
      </c>
      <c r="AG562" s="58">
        <v>0</v>
      </c>
      <c r="AH562" s="58">
        <v>0</v>
      </c>
      <c r="AI562" s="58">
        <v>0</v>
      </c>
      <c r="AJ562" s="58">
        <v>65</v>
      </c>
      <c r="AK562" s="58">
        <v>0</v>
      </c>
      <c r="AL562">
        <v>65</v>
      </c>
      <c r="AM562" t="b">
        <f>IFERROR(MATCH('2017'!A562, '2018'!A:A, 0) &gt;0, FALSE)</f>
        <v>1</v>
      </c>
    </row>
    <row r="563" spans="1:39">
      <c r="A563" s="57" t="s">
        <v>3012</v>
      </c>
      <c r="B563" s="57" t="s">
        <v>6597</v>
      </c>
      <c r="C563" s="57" t="s">
        <v>13694</v>
      </c>
      <c r="D563" s="57" t="s">
        <v>13695</v>
      </c>
      <c r="E563" s="57" t="s">
        <v>2856</v>
      </c>
      <c r="F563" s="57" t="s">
        <v>13696</v>
      </c>
      <c r="G563" s="57" t="s">
        <v>14982</v>
      </c>
      <c r="H563" s="57" t="s">
        <v>163</v>
      </c>
      <c r="I563">
        <v>2.2999999999999998</v>
      </c>
      <c r="J563">
        <v>0.5</v>
      </c>
      <c r="K563" s="58">
        <v>0</v>
      </c>
      <c r="L563" s="58">
        <v>0</v>
      </c>
      <c r="M563" s="58">
        <v>0</v>
      </c>
      <c r="N563" s="58">
        <v>0</v>
      </c>
      <c r="O563" s="58">
        <v>0</v>
      </c>
      <c r="P563" s="58">
        <v>0</v>
      </c>
      <c r="Q563" s="58">
        <v>0</v>
      </c>
      <c r="R563" s="58">
        <v>0</v>
      </c>
      <c r="S563" s="58">
        <v>0</v>
      </c>
      <c r="T563" s="58">
        <v>0</v>
      </c>
      <c r="U563" s="58">
        <v>20</v>
      </c>
      <c r="V563" s="58">
        <v>19</v>
      </c>
      <c r="W563" s="58" t="s">
        <v>290</v>
      </c>
      <c r="X563" s="58" t="s">
        <v>290</v>
      </c>
      <c r="Y563" s="58">
        <v>0</v>
      </c>
      <c r="Z563" s="58">
        <v>0</v>
      </c>
      <c r="AA563" s="58">
        <v>27</v>
      </c>
      <c r="AB563" s="58">
        <v>21</v>
      </c>
      <c r="AC563" s="58">
        <v>0</v>
      </c>
      <c r="AD563" s="58">
        <v>0</v>
      </c>
      <c r="AE563" s="58">
        <v>0</v>
      </c>
      <c r="AF563" s="58" t="s">
        <v>290</v>
      </c>
      <c r="AG563" s="58">
        <v>0</v>
      </c>
      <c r="AH563" s="58">
        <v>41</v>
      </c>
      <c r="AI563" s="58" t="s">
        <v>290</v>
      </c>
      <c r="AJ563" s="58">
        <v>0</v>
      </c>
      <c r="AK563" s="58">
        <v>48</v>
      </c>
      <c r="AL563">
        <v>48</v>
      </c>
      <c r="AM563" t="b">
        <f>IFERROR(MATCH('2017'!A563, '2018'!A:A, 0) &gt;0, FALSE)</f>
        <v>1</v>
      </c>
    </row>
    <row r="564" spans="1:39">
      <c r="A564" s="57" t="s">
        <v>13697</v>
      </c>
      <c r="B564" s="57" t="s">
        <v>13698</v>
      </c>
      <c r="C564" s="57" t="s">
        <v>13699</v>
      </c>
      <c r="D564" s="57" t="s">
        <v>13700</v>
      </c>
      <c r="E564" s="57" t="s">
        <v>2892</v>
      </c>
      <c r="F564" s="57" t="s">
        <v>13701</v>
      </c>
      <c r="G564" s="57" t="s">
        <v>14983</v>
      </c>
      <c r="H564" s="57" t="s">
        <v>163</v>
      </c>
      <c r="I564">
        <v>0.5</v>
      </c>
      <c r="J564">
        <v>3.8</v>
      </c>
      <c r="K564" s="58" t="s">
        <v>290</v>
      </c>
      <c r="L564" s="58" t="s">
        <v>290</v>
      </c>
      <c r="M564" s="58" t="s">
        <v>290</v>
      </c>
      <c r="N564" s="58" t="s">
        <v>290</v>
      </c>
      <c r="O564" s="58">
        <v>0</v>
      </c>
      <c r="P564" s="58">
        <v>0</v>
      </c>
      <c r="Q564" s="58">
        <v>0</v>
      </c>
      <c r="R564" s="58">
        <v>0</v>
      </c>
      <c r="S564" s="58">
        <v>0</v>
      </c>
      <c r="T564" s="58">
        <v>0</v>
      </c>
      <c r="U564" s="58">
        <v>0</v>
      </c>
      <c r="V564" s="58">
        <v>0</v>
      </c>
      <c r="W564" s="58">
        <v>0</v>
      </c>
      <c r="X564" s="58">
        <v>0</v>
      </c>
      <c r="Y564" s="58">
        <v>0</v>
      </c>
      <c r="Z564" s="58">
        <v>0</v>
      </c>
      <c r="AA564" s="58" t="s">
        <v>290</v>
      </c>
      <c r="AB564" s="58" t="s">
        <v>290</v>
      </c>
      <c r="AC564" s="58">
        <v>0</v>
      </c>
      <c r="AD564" s="58">
        <v>11</v>
      </c>
      <c r="AE564" s="58">
        <v>0</v>
      </c>
      <c r="AF564" s="58">
        <v>0</v>
      </c>
      <c r="AG564" s="58">
        <v>0</v>
      </c>
      <c r="AH564" s="58">
        <v>0</v>
      </c>
      <c r="AI564" s="58">
        <v>0</v>
      </c>
      <c r="AJ564" s="58">
        <v>11</v>
      </c>
      <c r="AK564" s="58">
        <v>0</v>
      </c>
      <c r="AL564">
        <v>11</v>
      </c>
      <c r="AM564" t="b">
        <f>IFERROR(MATCH('2017'!A564, '2018'!A:A, 0) &gt;0, FALSE)</f>
        <v>1</v>
      </c>
    </row>
    <row r="565" spans="1:39">
      <c r="A565" s="57" t="s">
        <v>3016</v>
      </c>
      <c r="B565" s="57" t="s">
        <v>3017</v>
      </c>
      <c r="C565" s="57" t="s">
        <v>6601</v>
      </c>
      <c r="D565" s="57" t="s">
        <v>14984</v>
      </c>
      <c r="E565" s="57" t="s">
        <v>2875</v>
      </c>
      <c r="F565" s="57" t="s">
        <v>14985</v>
      </c>
      <c r="G565" s="57" t="s">
        <v>14986</v>
      </c>
      <c r="H565" s="57" t="s">
        <v>163</v>
      </c>
      <c r="I565">
        <v>0.2</v>
      </c>
      <c r="J565">
        <v>11.5</v>
      </c>
      <c r="K565" s="58">
        <v>10</v>
      </c>
      <c r="L565" s="58" t="s">
        <v>290</v>
      </c>
      <c r="M565" s="58" t="s">
        <v>290</v>
      </c>
      <c r="N565" s="58" t="s">
        <v>290</v>
      </c>
      <c r="O565" s="58" t="s">
        <v>290</v>
      </c>
      <c r="P565" s="58">
        <v>10</v>
      </c>
      <c r="Q565" s="58" t="s">
        <v>290</v>
      </c>
      <c r="R565" s="58" t="s">
        <v>290</v>
      </c>
      <c r="S565" s="58">
        <v>0</v>
      </c>
      <c r="T565" s="58">
        <v>0</v>
      </c>
      <c r="U565" s="58">
        <v>0</v>
      </c>
      <c r="V565" s="58">
        <v>0</v>
      </c>
      <c r="W565" s="58">
        <v>0</v>
      </c>
      <c r="X565" s="58">
        <v>0</v>
      </c>
      <c r="Y565" s="58">
        <v>0</v>
      </c>
      <c r="Z565" s="58">
        <v>0</v>
      </c>
      <c r="AA565" s="58">
        <v>40</v>
      </c>
      <c r="AB565" s="58">
        <v>25</v>
      </c>
      <c r="AC565" s="58">
        <v>0</v>
      </c>
      <c r="AD565" s="58">
        <v>48</v>
      </c>
      <c r="AE565" s="58">
        <v>0</v>
      </c>
      <c r="AF565" s="58">
        <v>0</v>
      </c>
      <c r="AG565" s="58">
        <v>0</v>
      </c>
      <c r="AH565" s="58">
        <v>13</v>
      </c>
      <c r="AI565" s="58" t="s">
        <v>290</v>
      </c>
      <c r="AJ565" s="58">
        <v>65</v>
      </c>
      <c r="AK565" s="58">
        <v>0</v>
      </c>
      <c r="AL565">
        <v>65</v>
      </c>
      <c r="AM565" t="b">
        <f>IFERROR(MATCH('2017'!A565, '2018'!A:A, 0) &gt;0, FALSE)</f>
        <v>0</v>
      </c>
    </row>
    <row r="566" spans="1:39">
      <c r="A566" s="57" t="s">
        <v>14987</v>
      </c>
      <c r="B566" s="57" t="s">
        <v>14988</v>
      </c>
      <c r="C566" s="57" t="s">
        <v>14989</v>
      </c>
      <c r="D566" s="57" t="s">
        <v>12524</v>
      </c>
      <c r="E566" s="57" t="s">
        <v>2801</v>
      </c>
      <c r="F566" s="57" t="s">
        <v>2887</v>
      </c>
      <c r="G566" s="57" t="s">
        <v>14990</v>
      </c>
      <c r="H566" s="57" t="s">
        <v>163</v>
      </c>
      <c r="I566">
        <v>0.3</v>
      </c>
      <c r="J566">
        <v>0.3</v>
      </c>
      <c r="K566" s="58">
        <v>10</v>
      </c>
      <c r="L566" s="58">
        <v>13</v>
      </c>
      <c r="M566" s="58">
        <v>17</v>
      </c>
      <c r="N566" s="58">
        <v>25</v>
      </c>
      <c r="O566" s="58">
        <v>0</v>
      </c>
      <c r="P566" s="58">
        <v>0</v>
      </c>
      <c r="Q566" s="58">
        <v>0</v>
      </c>
      <c r="R566" s="58">
        <v>0</v>
      </c>
      <c r="S566" s="58">
        <v>0</v>
      </c>
      <c r="T566" s="58">
        <v>0</v>
      </c>
      <c r="U566" s="58">
        <v>0</v>
      </c>
      <c r="V566" s="58">
        <v>0</v>
      </c>
      <c r="W566" s="58">
        <v>0</v>
      </c>
      <c r="X566" s="58">
        <v>0</v>
      </c>
      <c r="Y566" s="58">
        <v>0</v>
      </c>
      <c r="Z566" s="58">
        <v>0</v>
      </c>
      <c r="AA566" s="58">
        <v>37</v>
      </c>
      <c r="AB566" s="58">
        <v>28</v>
      </c>
      <c r="AC566" s="58">
        <v>18</v>
      </c>
      <c r="AD566" s="58">
        <v>0</v>
      </c>
      <c r="AE566" s="58" t="s">
        <v>290</v>
      </c>
      <c r="AF566" s="58">
        <v>16</v>
      </c>
      <c r="AG566" s="58">
        <v>12</v>
      </c>
      <c r="AH566" s="58" t="s">
        <v>290</v>
      </c>
      <c r="AI566" s="58">
        <v>15</v>
      </c>
      <c r="AJ566" s="58">
        <v>65</v>
      </c>
      <c r="AK566" s="58">
        <v>0</v>
      </c>
      <c r="AL566">
        <v>65</v>
      </c>
      <c r="AM566" t="b">
        <f>IFERROR(MATCH('2017'!A566, '2018'!A:A, 0) &gt;0, FALSE)</f>
        <v>0</v>
      </c>
    </row>
    <row r="567" spans="1:39">
      <c r="A567" s="57" t="s">
        <v>12509</v>
      </c>
      <c r="B567" s="57" t="s">
        <v>9935</v>
      </c>
      <c r="C567" s="57" t="s">
        <v>9937</v>
      </c>
      <c r="D567" s="57" t="s">
        <v>12510</v>
      </c>
      <c r="E567" s="57" t="s">
        <v>2851</v>
      </c>
      <c r="F567" s="57" t="s">
        <v>12511</v>
      </c>
      <c r="G567" s="57" t="s">
        <v>14991</v>
      </c>
      <c r="H567" s="57" t="s">
        <v>163</v>
      </c>
      <c r="I567">
        <v>0.2</v>
      </c>
      <c r="J567">
        <v>0.5</v>
      </c>
      <c r="K567" s="58">
        <v>66</v>
      </c>
      <c r="L567" s="58" t="s">
        <v>290</v>
      </c>
      <c r="M567" s="58">
        <v>0</v>
      </c>
      <c r="N567" s="58">
        <v>0</v>
      </c>
      <c r="O567" s="58">
        <v>0</v>
      </c>
      <c r="P567" s="58">
        <v>0</v>
      </c>
      <c r="Q567" s="58">
        <v>0</v>
      </c>
      <c r="R567" s="58">
        <v>0</v>
      </c>
      <c r="S567" s="58">
        <v>0</v>
      </c>
      <c r="T567" s="58">
        <v>0</v>
      </c>
      <c r="U567" s="58">
        <v>0</v>
      </c>
      <c r="V567" s="58">
        <v>0</v>
      </c>
      <c r="W567" s="58">
        <v>0</v>
      </c>
      <c r="X567" s="58">
        <v>0</v>
      </c>
      <c r="Y567" s="58">
        <v>0</v>
      </c>
      <c r="Z567" s="58">
        <v>0</v>
      </c>
      <c r="AA567" s="58">
        <v>38</v>
      </c>
      <c r="AB567" s="58">
        <v>34</v>
      </c>
      <c r="AC567" s="58">
        <v>0</v>
      </c>
      <c r="AD567" s="58">
        <v>34</v>
      </c>
      <c r="AE567" s="58" t="s">
        <v>290</v>
      </c>
      <c r="AF567" s="58" t="s">
        <v>290</v>
      </c>
      <c r="AG567" s="58">
        <v>0</v>
      </c>
      <c r="AH567" s="58">
        <v>28</v>
      </c>
      <c r="AI567" s="58" t="s">
        <v>290</v>
      </c>
      <c r="AJ567" s="58">
        <v>72</v>
      </c>
      <c r="AK567" s="58">
        <v>0</v>
      </c>
      <c r="AL567">
        <v>72</v>
      </c>
      <c r="AM567" t="b">
        <f>IFERROR(MATCH('2017'!A567, '2018'!A:A, 0) &gt;0, FALSE)</f>
        <v>1</v>
      </c>
    </row>
    <row r="568" spans="1:39">
      <c r="A568" s="57" t="s">
        <v>3036</v>
      </c>
      <c r="B568" s="57" t="s">
        <v>3037</v>
      </c>
      <c r="C568" s="57" t="s">
        <v>9942</v>
      </c>
      <c r="D568" s="57" t="s">
        <v>3039</v>
      </c>
      <c r="E568" s="57" t="s">
        <v>2801</v>
      </c>
      <c r="F568" s="57" t="s">
        <v>12519</v>
      </c>
      <c r="G568" s="57" t="s">
        <v>14992</v>
      </c>
      <c r="H568" s="57" t="s">
        <v>163</v>
      </c>
      <c r="I568">
        <v>0</v>
      </c>
      <c r="J568">
        <v>19.5</v>
      </c>
      <c r="K568" s="58" t="s">
        <v>290</v>
      </c>
      <c r="L568" s="58">
        <v>25</v>
      </c>
      <c r="M568" s="58">
        <v>21</v>
      </c>
      <c r="N568" s="58">
        <v>28</v>
      </c>
      <c r="O568" s="58">
        <v>29</v>
      </c>
      <c r="P568" s="58">
        <v>26</v>
      </c>
      <c r="Q568" s="58">
        <v>24</v>
      </c>
      <c r="R568" s="58">
        <v>21</v>
      </c>
      <c r="S568" s="58">
        <v>23</v>
      </c>
      <c r="T568" s="58">
        <v>16</v>
      </c>
      <c r="U568" s="58">
        <v>0</v>
      </c>
      <c r="V568" s="58">
        <v>0</v>
      </c>
      <c r="W568" s="58">
        <v>0</v>
      </c>
      <c r="X568" s="58">
        <v>0</v>
      </c>
      <c r="Y568" s="58">
        <v>0</v>
      </c>
      <c r="Z568" s="58">
        <v>0</v>
      </c>
      <c r="AA568" s="58">
        <v>110</v>
      </c>
      <c r="AB568" s="58">
        <v>109</v>
      </c>
      <c r="AC568" s="58" t="s">
        <v>290</v>
      </c>
      <c r="AD568" s="58">
        <v>12</v>
      </c>
      <c r="AE568" s="58">
        <v>70</v>
      </c>
      <c r="AF568" s="58">
        <v>18</v>
      </c>
      <c r="AG568" s="58" t="s">
        <v>290</v>
      </c>
      <c r="AH568" s="58">
        <v>94</v>
      </c>
      <c r="AI568" s="58">
        <v>20</v>
      </c>
      <c r="AJ568" s="58">
        <v>219</v>
      </c>
      <c r="AK568" s="58">
        <v>0</v>
      </c>
      <c r="AL568">
        <v>219</v>
      </c>
      <c r="AM568" t="b">
        <f>IFERROR(MATCH('2017'!A568, '2018'!A:A, 0) &gt;0, FALSE)</f>
        <v>1</v>
      </c>
    </row>
    <row r="569" spans="1:39">
      <c r="A569" s="57" t="s">
        <v>3041</v>
      </c>
      <c r="B569" s="57" t="s">
        <v>3042</v>
      </c>
      <c r="C569" s="57" t="s">
        <v>6616</v>
      </c>
      <c r="D569" s="57" t="s">
        <v>3045</v>
      </c>
      <c r="E569" s="57" t="s">
        <v>2826</v>
      </c>
      <c r="F569" s="57" t="s">
        <v>13703</v>
      </c>
      <c r="G569" s="57" t="s">
        <v>14993</v>
      </c>
      <c r="H569" s="57" t="s">
        <v>163</v>
      </c>
      <c r="I569">
        <v>0.2</v>
      </c>
      <c r="J569">
        <v>1.2</v>
      </c>
      <c r="K569" s="58">
        <v>47</v>
      </c>
      <c r="L569" s="58">
        <v>20</v>
      </c>
      <c r="M569" s="58">
        <v>13</v>
      </c>
      <c r="N569" s="58" t="s">
        <v>290</v>
      </c>
      <c r="O569" s="58" t="s">
        <v>290</v>
      </c>
      <c r="P569" s="58">
        <v>10</v>
      </c>
      <c r="Q569" s="58">
        <v>10</v>
      </c>
      <c r="R569" s="58" t="s">
        <v>290</v>
      </c>
      <c r="S569" s="58" t="s">
        <v>290</v>
      </c>
      <c r="T569" s="58" t="s">
        <v>290</v>
      </c>
      <c r="U569" s="58" t="s">
        <v>290</v>
      </c>
      <c r="V569" s="58">
        <v>0</v>
      </c>
      <c r="W569" s="58">
        <v>0</v>
      </c>
      <c r="X569" s="58">
        <v>0</v>
      </c>
      <c r="Y569" s="58">
        <v>0</v>
      </c>
      <c r="Z569" s="58">
        <v>0</v>
      </c>
      <c r="AA569" s="58">
        <v>61</v>
      </c>
      <c r="AB569" s="58">
        <v>75</v>
      </c>
      <c r="AC569" s="58">
        <v>0</v>
      </c>
      <c r="AD569" s="58">
        <v>40</v>
      </c>
      <c r="AE569" s="58" t="s">
        <v>290</v>
      </c>
      <c r="AF569" s="58">
        <v>14</v>
      </c>
      <c r="AG569" s="58">
        <v>0</v>
      </c>
      <c r="AH569" s="58">
        <v>78</v>
      </c>
      <c r="AI569" s="58">
        <v>0</v>
      </c>
      <c r="AJ569" s="58">
        <v>133</v>
      </c>
      <c r="AK569" s="58" t="s">
        <v>290</v>
      </c>
      <c r="AL569">
        <v>136</v>
      </c>
      <c r="AM569" t="b">
        <f>IFERROR(MATCH('2017'!A569, '2018'!A:A, 0) &gt;0, FALSE)</f>
        <v>1</v>
      </c>
    </row>
    <row r="570" spans="1:39">
      <c r="A570" s="57" t="s">
        <v>3046</v>
      </c>
      <c r="B570" s="57" t="s">
        <v>3047</v>
      </c>
      <c r="C570" s="57" t="s">
        <v>14994</v>
      </c>
      <c r="D570" s="57" t="s">
        <v>3049</v>
      </c>
      <c r="E570" s="57" t="s">
        <v>2856</v>
      </c>
      <c r="F570" s="57" t="s">
        <v>12520</v>
      </c>
      <c r="G570" s="57" t="s">
        <v>14995</v>
      </c>
      <c r="H570" s="57" t="s">
        <v>163</v>
      </c>
      <c r="I570">
        <v>0</v>
      </c>
      <c r="J570">
        <v>0.3</v>
      </c>
      <c r="K570" s="58">
        <v>0</v>
      </c>
      <c r="L570" s="58">
        <v>0</v>
      </c>
      <c r="M570" s="58" t="s">
        <v>290</v>
      </c>
      <c r="N570" s="58" t="s">
        <v>290</v>
      </c>
      <c r="O570" s="58" t="s">
        <v>290</v>
      </c>
      <c r="P570" s="58" t="s">
        <v>290</v>
      </c>
      <c r="Q570" s="58" t="s">
        <v>290</v>
      </c>
      <c r="R570" s="58" t="s">
        <v>290</v>
      </c>
      <c r="S570" s="58" t="s">
        <v>290</v>
      </c>
      <c r="T570" s="58" t="s">
        <v>290</v>
      </c>
      <c r="U570" s="58">
        <v>0</v>
      </c>
      <c r="V570" s="58">
        <v>0</v>
      </c>
      <c r="W570" s="58">
        <v>0</v>
      </c>
      <c r="X570" s="58">
        <v>0</v>
      </c>
      <c r="Y570" s="58">
        <v>0</v>
      </c>
      <c r="Z570" s="58">
        <v>0</v>
      </c>
      <c r="AA570" s="58" t="s">
        <v>290</v>
      </c>
      <c r="AB570" s="58">
        <v>17</v>
      </c>
      <c r="AC570" s="58">
        <v>0</v>
      </c>
      <c r="AD570" s="58" t="s">
        <v>290</v>
      </c>
      <c r="AE570" s="58" t="s">
        <v>290</v>
      </c>
      <c r="AF570" s="58">
        <v>12</v>
      </c>
      <c r="AG570" s="58">
        <v>0</v>
      </c>
      <c r="AH570" s="58">
        <v>11</v>
      </c>
      <c r="AI570" s="58">
        <v>0</v>
      </c>
      <c r="AJ570" s="58">
        <v>26</v>
      </c>
      <c r="AK570" s="58">
        <v>0</v>
      </c>
      <c r="AL570">
        <v>26</v>
      </c>
      <c r="AM570" t="b">
        <f>IFERROR(MATCH('2017'!A570, '2018'!A:A, 0) &gt;0, FALSE)</f>
        <v>1</v>
      </c>
    </row>
    <row r="571" spans="1:39">
      <c r="A571" s="57" t="s">
        <v>3050</v>
      </c>
      <c r="B571" s="57" t="s">
        <v>3051</v>
      </c>
      <c r="C571" s="57" t="s">
        <v>14996</v>
      </c>
      <c r="D571" s="57" t="s">
        <v>3054</v>
      </c>
      <c r="E571" s="57" t="s">
        <v>3055</v>
      </c>
      <c r="F571" s="57" t="s">
        <v>12522</v>
      </c>
      <c r="G571" s="57" t="s">
        <v>14997</v>
      </c>
      <c r="H571" s="57" t="s">
        <v>163</v>
      </c>
      <c r="I571">
        <v>0.7</v>
      </c>
      <c r="J571">
        <v>52.3</v>
      </c>
      <c r="K571" s="58">
        <v>18</v>
      </c>
      <c r="L571" s="58">
        <v>38</v>
      </c>
      <c r="M571" s="58">
        <v>40</v>
      </c>
      <c r="N571" s="58">
        <v>38</v>
      </c>
      <c r="O571" s="58">
        <v>53</v>
      </c>
      <c r="P571" s="58">
        <v>39</v>
      </c>
      <c r="Q571" s="58">
        <v>54</v>
      </c>
      <c r="R571" s="58">
        <v>57</v>
      </c>
      <c r="S571" s="58">
        <v>52</v>
      </c>
      <c r="T571" s="58">
        <v>56</v>
      </c>
      <c r="U571" s="58">
        <v>51</v>
      </c>
      <c r="V571" s="58">
        <v>48</v>
      </c>
      <c r="W571" s="58">
        <v>32</v>
      </c>
      <c r="X571" s="58">
        <v>36</v>
      </c>
      <c r="Y571" s="58" t="s">
        <v>290</v>
      </c>
      <c r="Z571" s="58" t="s">
        <v>290</v>
      </c>
      <c r="AA571" s="58">
        <v>342</v>
      </c>
      <c r="AB571" s="58">
        <v>281</v>
      </c>
      <c r="AC571" s="58">
        <v>0</v>
      </c>
      <c r="AD571" s="58">
        <v>446</v>
      </c>
      <c r="AE571" s="58">
        <v>15</v>
      </c>
      <c r="AF571" s="58">
        <v>0</v>
      </c>
      <c r="AG571" s="58" t="s">
        <v>290</v>
      </c>
      <c r="AH571" s="58">
        <v>134</v>
      </c>
      <c r="AI571" s="58">
        <v>27</v>
      </c>
      <c r="AJ571" s="58">
        <v>454</v>
      </c>
      <c r="AK571" s="58">
        <v>169</v>
      </c>
      <c r="AL571">
        <v>623</v>
      </c>
      <c r="AM571" t="b">
        <f>IFERROR(MATCH('2017'!A571, '2018'!A:A, 0) &gt;0, FALSE)</f>
        <v>1</v>
      </c>
    </row>
    <row r="572" spans="1:39">
      <c r="A572" s="57" t="s">
        <v>3066</v>
      </c>
      <c r="B572" s="57" t="s">
        <v>3067</v>
      </c>
      <c r="C572" s="57" t="s">
        <v>14998</v>
      </c>
      <c r="D572" s="57" t="s">
        <v>3070</v>
      </c>
      <c r="E572" s="57" t="s">
        <v>2851</v>
      </c>
      <c r="F572" s="57" t="s">
        <v>12527</v>
      </c>
      <c r="G572" s="57" t="s">
        <v>14999</v>
      </c>
      <c r="H572" s="57" t="s">
        <v>163</v>
      </c>
      <c r="I572">
        <v>0.4</v>
      </c>
      <c r="J572">
        <v>30.5</v>
      </c>
      <c r="K572" s="58">
        <v>21</v>
      </c>
      <c r="L572" s="58">
        <v>21</v>
      </c>
      <c r="M572" s="58">
        <v>23</v>
      </c>
      <c r="N572" s="58">
        <v>31</v>
      </c>
      <c r="O572" s="58">
        <v>29</v>
      </c>
      <c r="P572" s="58">
        <v>29</v>
      </c>
      <c r="Q572" s="58">
        <v>34</v>
      </c>
      <c r="R572" s="58">
        <v>33</v>
      </c>
      <c r="S572" s="58">
        <v>33</v>
      </c>
      <c r="T572" s="58">
        <v>40</v>
      </c>
      <c r="U572" s="58">
        <v>42</v>
      </c>
      <c r="V572" s="58">
        <v>29</v>
      </c>
      <c r="W572" s="58">
        <v>28</v>
      </c>
      <c r="X572" s="58">
        <v>35</v>
      </c>
      <c r="Y572" s="58">
        <v>0</v>
      </c>
      <c r="Z572" s="58">
        <v>0</v>
      </c>
      <c r="AA572" s="58">
        <v>232</v>
      </c>
      <c r="AB572" s="58">
        <v>196</v>
      </c>
      <c r="AC572" s="58">
        <v>0</v>
      </c>
      <c r="AD572" s="58">
        <v>387</v>
      </c>
      <c r="AE572" s="58" t="s">
        <v>290</v>
      </c>
      <c r="AF572" s="58">
        <v>0</v>
      </c>
      <c r="AG572" s="58">
        <v>0</v>
      </c>
      <c r="AH572" s="58">
        <v>24</v>
      </c>
      <c r="AI572" s="58">
        <v>16</v>
      </c>
      <c r="AJ572" s="58">
        <v>294</v>
      </c>
      <c r="AK572" s="58">
        <v>134</v>
      </c>
      <c r="AL572">
        <v>428</v>
      </c>
      <c r="AM572" t="b">
        <f>IFERROR(MATCH('2017'!A572, '2018'!A:A, 0) &gt;0, FALSE)</f>
        <v>1</v>
      </c>
    </row>
    <row r="573" spans="1:39">
      <c r="A573" s="57" t="s">
        <v>3082</v>
      </c>
      <c r="B573" s="57" t="s">
        <v>3083</v>
      </c>
      <c r="C573" s="57" t="s">
        <v>15000</v>
      </c>
      <c r="D573" s="57" t="s">
        <v>3086</v>
      </c>
      <c r="E573" s="57" t="s">
        <v>3030</v>
      </c>
      <c r="F573" s="57" t="s">
        <v>12535</v>
      </c>
      <c r="G573" s="57" t="s">
        <v>15001</v>
      </c>
      <c r="H573" s="57" t="s">
        <v>163</v>
      </c>
      <c r="I573">
        <v>0.5</v>
      </c>
      <c r="J573">
        <v>1.1000000000000001</v>
      </c>
      <c r="K573" s="58">
        <v>13</v>
      </c>
      <c r="L573" s="58">
        <v>11</v>
      </c>
      <c r="M573" s="58">
        <v>11</v>
      </c>
      <c r="N573" s="58" t="s">
        <v>290</v>
      </c>
      <c r="O573" s="58">
        <v>11</v>
      </c>
      <c r="P573" s="58">
        <v>14</v>
      </c>
      <c r="Q573" s="58" t="s">
        <v>290</v>
      </c>
      <c r="R573" s="58">
        <v>17</v>
      </c>
      <c r="S573" s="58">
        <v>14</v>
      </c>
      <c r="T573" s="58">
        <v>11</v>
      </c>
      <c r="U573" s="58">
        <v>0</v>
      </c>
      <c r="V573" s="58">
        <v>0</v>
      </c>
      <c r="W573" s="58">
        <v>0</v>
      </c>
      <c r="X573" s="58">
        <v>0</v>
      </c>
      <c r="Y573" s="58">
        <v>0</v>
      </c>
      <c r="Z573" s="58">
        <v>0</v>
      </c>
      <c r="AA573" s="58">
        <v>63</v>
      </c>
      <c r="AB573" s="58">
        <v>56</v>
      </c>
      <c r="AC573" s="58">
        <v>0</v>
      </c>
      <c r="AD573" s="58" t="s">
        <v>290</v>
      </c>
      <c r="AE573" s="58" t="s">
        <v>290</v>
      </c>
      <c r="AF573" s="58" t="s">
        <v>290</v>
      </c>
      <c r="AG573" s="58">
        <v>0</v>
      </c>
      <c r="AH573" s="58">
        <v>95</v>
      </c>
      <c r="AI573" s="58">
        <v>10</v>
      </c>
      <c r="AJ573" s="58">
        <v>119</v>
      </c>
      <c r="AK573" s="58">
        <v>0</v>
      </c>
      <c r="AL573">
        <v>119</v>
      </c>
      <c r="AM573" t="b">
        <f>IFERROR(MATCH('2017'!A573, '2018'!A:A, 0) &gt;0, FALSE)</f>
        <v>1</v>
      </c>
    </row>
    <row r="574" spans="1:39">
      <c r="A574" s="57" t="s">
        <v>3087</v>
      </c>
      <c r="B574" s="57" t="s">
        <v>3088</v>
      </c>
      <c r="C574" s="57" t="s">
        <v>13712</v>
      </c>
      <c r="D574" s="57" t="s">
        <v>3091</v>
      </c>
      <c r="E574" s="57" t="s">
        <v>2839</v>
      </c>
      <c r="F574" s="57" t="s">
        <v>12537</v>
      </c>
      <c r="G574" s="57" t="s">
        <v>15002</v>
      </c>
      <c r="H574" s="57" t="s">
        <v>163</v>
      </c>
      <c r="I574">
        <v>0.1</v>
      </c>
      <c r="J574">
        <v>10.5</v>
      </c>
      <c r="K574" s="58">
        <v>43</v>
      </c>
      <c r="L574" s="58">
        <v>23</v>
      </c>
      <c r="M574" s="58" t="s">
        <v>290</v>
      </c>
      <c r="N574" s="58">
        <v>13</v>
      </c>
      <c r="O574" s="58" t="s">
        <v>290</v>
      </c>
      <c r="P574" s="58" t="s">
        <v>290</v>
      </c>
      <c r="Q574" s="58" t="s">
        <v>290</v>
      </c>
      <c r="R574" s="58">
        <v>0</v>
      </c>
      <c r="S574" s="58">
        <v>0</v>
      </c>
      <c r="T574" s="58">
        <v>0</v>
      </c>
      <c r="U574" s="58">
        <v>0</v>
      </c>
      <c r="V574" s="58">
        <v>0</v>
      </c>
      <c r="W574" s="58">
        <v>0</v>
      </c>
      <c r="X574" s="58">
        <v>0</v>
      </c>
      <c r="Y574" s="58">
        <v>0</v>
      </c>
      <c r="Z574" s="58">
        <v>0</v>
      </c>
      <c r="AA574" s="58">
        <v>50</v>
      </c>
      <c r="AB574" s="58">
        <v>47</v>
      </c>
      <c r="AC574" s="58">
        <v>0</v>
      </c>
      <c r="AD574" s="58">
        <v>0</v>
      </c>
      <c r="AE574" s="58">
        <v>0</v>
      </c>
      <c r="AF574" s="58">
        <v>0</v>
      </c>
      <c r="AG574" s="58">
        <v>0</v>
      </c>
      <c r="AH574" s="58">
        <v>94</v>
      </c>
      <c r="AI574" s="58" t="s">
        <v>290</v>
      </c>
      <c r="AJ574" s="58">
        <v>97</v>
      </c>
      <c r="AK574" s="58">
        <v>0</v>
      </c>
      <c r="AL574">
        <v>97</v>
      </c>
      <c r="AM574" t="b">
        <f>IFERROR(MATCH('2017'!A574, '2018'!A:A, 0) &gt;0, FALSE)</f>
        <v>1</v>
      </c>
    </row>
    <row r="575" spans="1:39">
      <c r="A575" s="57" t="s">
        <v>12544</v>
      </c>
      <c r="B575" s="57" t="s">
        <v>12545</v>
      </c>
      <c r="C575" s="57" t="s">
        <v>13713</v>
      </c>
      <c r="D575" s="57" t="s">
        <v>15003</v>
      </c>
      <c r="E575" s="57" t="s">
        <v>3055</v>
      </c>
      <c r="F575" s="57" t="s">
        <v>3056</v>
      </c>
      <c r="G575" s="57" t="s">
        <v>15004</v>
      </c>
      <c r="H575" s="57" t="s">
        <v>163</v>
      </c>
      <c r="I575">
        <v>0.5</v>
      </c>
      <c r="J575">
        <v>2.5</v>
      </c>
      <c r="K575" s="58" t="s">
        <v>290</v>
      </c>
      <c r="L575" s="58">
        <v>0</v>
      </c>
      <c r="M575" s="58" t="s">
        <v>290</v>
      </c>
      <c r="N575" s="58" t="s">
        <v>290</v>
      </c>
      <c r="O575" s="58">
        <v>0</v>
      </c>
      <c r="P575" s="58">
        <v>0</v>
      </c>
      <c r="Q575" s="58">
        <v>0</v>
      </c>
      <c r="R575" s="58" t="s">
        <v>290</v>
      </c>
      <c r="S575" s="58">
        <v>0</v>
      </c>
      <c r="T575" s="58">
        <v>0</v>
      </c>
      <c r="U575" s="58">
        <v>0</v>
      </c>
      <c r="V575" s="58">
        <v>0</v>
      </c>
      <c r="W575" s="58">
        <v>0</v>
      </c>
      <c r="X575" s="58">
        <v>0</v>
      </c>
      <c r="Y575" s="58">
        <v>0</v>
      </c>
      <c r="Z575" s="58">
        <v>0</v>
      </c>
      <c r="AA575" s="58" t="s">
        <v>290</v>
      </c>
      <c r="AB575" s="58" t="s">
        <v>290</v>
      </c>
      <c r="AC575" s="58">
        <v>0</v>
      </c>
      <c r="AD575" s="58" t="s">
        <v>290</v>
      </c>
      <c r="AE575" s="58">
        <v>0</v>
      </c>
      <c r="AF575" s="58" t="s">
        <v>290</v>
      </c>
      <c r="AG575" s="58">
        <v>0</v>
      </c>
      <c r="AH575" s="58" t="s">
        <v>290</v>
      </c>
      <c r="AI575" s="58">
        <v>0</v>
      </c>
      <c r="AJ575" s="58" t="s">
        <v>290</v>
      </c>
      <c r="AK575" s="58">
        <v>0</v>
      </c>
      <c r="AL575">
        <v>9</v>
      </c>
      <c r="AM575" t="b">
        <f>IFERROR(MATCH('2017'!A575, '2018'!A:A, 0) &gt;0, FALSE)</f>
        <v>0</v>
      </c>
    </row>
    <row r="576" spans="1:39">
      <c r="A576" s="57" t="s">
        <v>3092</v>
      </c>
      <c r="B576" s="57" t="s">
        <v>3093</v>
      </c>
      <c r="C576" s="57" t="s">
        <v>13716</v>
      </c>
      <c r="D576" s="57" t="s">
        <v>3095</v>
      </c>
      <c r="E576" s="57" t="s">
        <v>2801</v>
      </c>
      <c r="F576" s="57" t="s">
        <v>12554</v>
      </c>
      <c r="G576" s="57" t="s">
        <v>15005</v>
      </c>
      <c r="H576" s="57" t="s">
        <v>163</v>
      </c>
      <c r="I576">
        <v>0.2</v>
      </c>
      <c r="J576">
        <v>2.2000000000000002</v>
      </c>
      <c r="K576" s="58">
        <v>180</v>
      </c>
      <c r="L576" s="58">
        <v>14</v>
      </c>
      <c r="M576" s="58">
        <v>0</v>
      </c>
      <c r="N576" s="58">
        <v>0</v>
      </c>
      <c r="O576" s="58">
        <v>0</v>
      </c>
      <c r="P576" s="58">
        <v>0</v>
      </c>
      <c r="Q576" s="58">
        <v>0</v>
      </c>
      <c r="R576" s="58">
        <v>0</v>
      </c>
      <c r="S576" s="58">
        <v>0</v>
      </c>
      <c r="T576" s="58">
        <v>0</v>
      </c>
      <c r="U576" s="58">
        <v>0</v>
      </c>
      <c r="V576" s="58">
        <v>0</v>
      </c>
      <c r="W576" s="58">
        <v>0</v>
      </c>
      <c r="X576" s="58">
        <v>0</v>
      </c>
      <c r="Y576" s="58">
        <v>0</v>
      </c>
      <c r="Z576" s="58">
        <v>0</v>
      </c>
      <c r="AA576" s="58">
        <v>91</v>
      </c>
      <c r="AB576" s="58">
        <v>103</v>
      </c>
      <c r="AC576" s="58">
        <v>0</v>
      </c>
      <c r="AD576" s="58">
        <v>38</v>
      </c>
      <c r="AE576" s="58" t="s">
        <v>290</v>
      </c>
      <c r="AF576" s="58">
        <v>13</v>
      </c>
      <c r="AG576" s="58">
        <v>0</v>
      </c>
      <c r="AH576" s="58">
        <v>132</v>
      </c>
      <c r="AI576" s="58">
        <v>10</v>
      </c>
      <c r="AJ576" s="58">
        <v>194</v>
      </c>
      <c r="AK576" s="58">
        <v>0</v>
      </c>
      <c r="AL576">
        <v>194</v>
      </c>
      <c r="AM576" t="b">
        <f>IFERROR(MATCH('2017'!A576, '2018'!A:A, 0) &gt;0, FALSE)</f>
        <v>1</v>
      </c>
    </row>
    <row r="577" spans="1:39">
      <c r="A577" s="57" t="s">
        <v>3096</v>
      </c>
      <c r="B577" s="57" t="s">
        <v>3097</v>
      </c>
      <c r="C577" s="57" t="s">
        <v>15006</v>
      </c>
      <c r="D577" s="57" t="s">
        <v>3100</v>
      </c>
      <c r="E577" s="57" t="s">
        <v>2898</v>
      </c>
      <c r="F577" s="57" t="s">
        <v>12556</v>
      </c>
      <c r="G577" s="57" t="s">
        <v>15007</v>
      </c>
      <c r="H577" s="57" t="s">
        <v>163</v>
      </c>
      <c r="I577">
        <v>0.1</v>
      </c>
      <c r="J577">
        <v>0.2</v>
      </c>
      <c r="K577" s="58">
        <v>15</v>
      </c>
      <c r="L577" s="58" t="s">
        <v>290</v>
      </c>
      <c r="M577" s="58">
        <v>0</v>
      </c>
      <c r="N577" s="58">
        <v>0</v>
      </c>
      <c r="O577" s="58">
        <v>0</v>
      </c>
      <c r="P577" s="58">
        <v>0</v>
      </c>
      <c r="Q577" s="58">
        <v>0</v>
      </c>
      <c r="R577" s="58">
        <v>0</v>
      </c>
      <c r="S577" s="58">
        <v>0</v>
      </c>
      <c r="T577" s="58">
        <v>0</v>
      </c>
      <c r="U577" s="58">
        <v>0</v>
      </c>
      <c r="V577" s="58">
        <v>0</v>
      </c>
      <c r="W577" s="58">
        <v>0</v>
      </c>
      <c r="X577" s="58">
        <v>0</v>
      </c>
      <c r="Y577" s="58">
        <v>0</v>
      </c>
      <c r="Z577" s="58">
        <v>0</v>
      </c>
      <c r="AA577" s="58">
        <v>12</v>
      </c>
      <c r="AB577" s="58" t="s">
        <v>290</v>
      </c>
      <c r="AC577" s="58">
        <v>0</v>
      </c>
      <c r="AD577" s="58" t="s">
        <v>290</v>
      </c>
      <c r="AE577" s="58">
        <v>0</v>
      </c>
      <c r="AF577" s="58" t="s">
        <v>290</v>
      </c>
      <c r="AG577" s="58">
        <v>0</v>
      </c>
      <c r="AH577" s="58" t="s">
        <v>290</v>
      </c>
      <c r="AI577" s="58" t="s">
        <v>290</v>
      </c>
      <c r="AJ577" s="58">
        <v>16</v>
      </c>
      <c r="AK577" s="58">
        <v>0</v>
      </c>
      <c r="AL577">
        <v>16</v>
      </c>
      <c r="AM577" t="b">
        <f>IFERROR(MATCH('2017'!A577, '2018'!A:A, 0) &gt;0, FALSE)</f>
        <v>1</v>
      </c>
    </row>
    <row r="578" spans="1:39">
      <c r="A578" s="57" t="s">
        <v>15008</v>
      </c>
      <c r="B578" s="57" t="s">
        <v>15009</v>
      </c>
      <c r="C578" s="57" t="s">
        <v>15010</v>
      </c>
      <c r="D578" s="57" t="s">
        <v>15011</v>
      </c>
      <c r="E578" s="57" t="s">
        <v>3030</v>
      </c>
      <c r="F578" s="57" t="s">
        <v>15012</v>
      </c>
      <c r="G578" s="57" t="s">
        <v>15013</v>
      </c>
      <c r="H578" s="57" t="s">
        <v>163</v>
      </c>
      <c r="I578">
        <v>0.1</v>
      </c>
      <c r="J578">
        <v>0.4</v>
      </c>
      <c r="K578" s="58">
        <v>28</v>
      </c>
      <c r="L578" s="58" t="s">
        <v>290</v>
      </c>
      <c r="M578" s="58">
        <v>0</v>
      </c>
      <c r="N578" s="58">
        <v>0</v>
      </c>
      <c r="O578" s="58">
        <v>0</v>
      </c>
      <c r="P578" s="58">
        <v>0</v>
      </c>
      <c r="Q578" s="58">
        <v>0</v>
      </c>
      <c r="R578" s="58">
        <v>0</v>
      </c>
      <c r="S578" s="58">
        <v>0</v>
      </c>
      <c r="T578" s="58">
        <v>0</v>
      </c>
      <c r="U578" s="58">
        <v>0</v>
      </c>
      <c r="V578" s="58">
        <v>0</v>
      </c>
      <c r="W578" s="58">
        <v>0</v>
      </c>
      <c r="X578" s="58">
        <v>0</v>
      </c>
      <c r="Y578" s="58">
        <v>0</v>
      </c>
      <c r="Z578" s="58">
        <v>0</v>
      </c>
      <c r="AA578" s="58">
        <v>17</v>
      </c>
      <c r="AB578" s="58">
        <v>12</v>
      </c>
      <c r="AC578" s="58">
        <v>0</v>
      </c>
      <c r="AD578" s="58">
        <v>13</v>
      </c>
      <c r="AE578" s="58">
        <v>0</v>
      </c>
      <c r="AF578" s="58" t="s">
        <v>290</v>
      </c>
      <c r="AG578" s="58">
        <v>0</v>
      </c>
      <c r="AH578" s="58">
        <v>13</v>
      </c>
      <c r="AI578" s="58">
        <v>0</v>
      </c>
      <c r="AJ578" s="58">
        <v>29</v>
      </c>
      <c r="AK578" s="58">
        <v>0</v>
      </c>
      <c r="AL578">
        <v>29</v>
      </c>
      <c r="AM578" t="b">
        <f>IFERROR(MATCH('2017'!A578, '2018'!A:A, 0) &gt;0, FALSE)</f>
        <v>0</v>
      </c>
    </row>
    <row r="579" spans="1:39">
      <c r="A579" s="57" t="s">
        <v>13724</v>
      </c>
      <c r="B579" s="57" t="s">
        <v>13725</v>
      </c>
      <c r="C579" s="57" t="s">
        <v>13726</v>
      </c>
      <c r="D579" s="57" t="s">
        <v>13727</v>
      </c>
      <c r="E579" s="57" t="s">
        <v>13728</v>
      </c>
      <c r="F579" s="57" t="s">
        <v>13729</v>
      </c>
      <c r="G579" s="57" t="s">
        <v>15014</v>
      </c>
      <c r="H579" s="57" t="s">
        <v>163</v>
      </c>
      <c r="I579">
        <v>0.1</v>
      </c>
      <c r="J579">
        <v>0.4</v>
      </c>
      <c r="K579" s="58">
        <v>13</v>
      </c>
      <c r="L579" s="58" t="s">
        <v>290</v>
      </c>
      <c r="M579" s="58">
        <v>0</v>
      </c>
      <c r="N579" s="58">
        <v>0</v>
      </c>
      <c r="O579" s="58">
        <v>0</v>
      </c>
      <c r="P579" s="58">
        <v>0</v>
      </c>
      <c r="Q579" s="58">
        <v>0</v>
      </c>
      <c r="R579" s="58">
        <v>0</v>
      </c>
      <c r="S579" s="58">
        <v>0</v>
      </c>
      <c r="T579" s="58">
        <v>0</v>
      </c>
      <c r="U579" s="58">
        <v>0</v>
      </c>
      <c r="V579" s="58">
        <v>0</v>
      </c>
      <c r="W579" s="58">
        <v>0</v>
      </c>
      <c r="X579" s="58">
        <v>0</v>
      </c>
      <c r="Y579" s="58">
        <v>0</v>
      </c>
      <c r="Z579" s="58">
        <v>0</v>
      </c>
      <c r="AA579" s="58" t="s">
        <v>290</v>
      </c>
      <c r="AB579" s="58" t="s">
        <v>290</v>
      </c>
      <c r="AC579" s="58">
        <v>0</v>
      </c>
      <c r="AD579" s="58" t="s">
        <v>290</v>
      </c>
      <c r="AE579" s="58">
        <v>0</v>
      </c>
      <c r="AF579" s="58" t="s">
        <v>290</v>
      </c>
      <c r="AG579" s="58">
        <v>0</v>
      </c>
      <c r="AH579" s="58" t="s">
        <v>290</v>
      </c>
      <c r="AI579" s="58">
        <v>0</v>
      </c>
      <c r="AJ579" s="58">
        <v>16</v>
      </c>
      <c r="AK579" s="58">
        <v>0</v>
      </c>
      <c r="AL579">
        <v>16</v>
      </c>
      <c r="AM579" t="b">
        <f>IFERROR(MATCH('2017'!A579, '2018'!A:A, 0) &gt;0, FALSE)</f>
        <v>0</v>
      </c>
    </row>
    <row r="580" spans="1:39">
      <c r="A580" s="57" t="s">
        <v>3106</v>
      </c>
      <c r="B580" s="57" t="s">
        <v>319</v>
      </c>
      <c r="C580" s="57" t="s">
        <v>15015</v>
      </c>
      <c r="D580" s="57" t="s">
        <v>3108</v>
      </c>
      <c r="E580" s="57" t="s">
        <v>3109</v>
      </c>
      <c r="F580" s="57" t="s">
        <v>12560</v>
      </c>
      <c r="G580" s="57" t="s">
        <v>15016</v>
      </c>
      <c r="H580" s="57" t="s">
        <v>165</v>
      </c>
      <c r="I580">
        <v>0.1</v>
      </c>
      <c r="J580">
        <v>1.2</v>
      </c>
      <c r="K580" s="58">
        <v>13</v>
      </c>
      <c r="L580" s="58">
        <v>17</v>
      </c>
      <c r="M580" s="58">
        <v>14</v>
      </c>
      <c r="N580" s="58">
        <v>16</v>
      </c>
      <c r="O580" s="58">
        <v>21</v>
      </c>
      <c r="P580" s="58" t="s">
        <v>290</v>
      </c>
      <c r="Q580" s="58" t="s">
        <v>290</v>
      </c>
      <c r="R580" s="58">
        <v>17</v>
      </c>
      <c r="S580" s="58">
        <v>10</v>
      </c>
      <c r="T580" s="58" t="s">
        <v>290</v>
      </c>
      <c r="U580" s="58">
        <v>0</v>
      </c>
      <c r="V580" s="58">
        <v>0</v>
      </c>
      <c r="W580" s="58">
        <v>0</v>
      </c>
      <c r="X580" s="58">
        <v>0</v>
      </c>
      <c r="Y580" s="58">
        <v>0</v>
      </c>
      <c r="Z580" s="58">
        <v>0</v>
      </c>
      <c r="AA580" s="58">
        <v>83</v>
      </c>
      <c r="AB580" s="58">
        <v>49</v>
      </c>
      <c r="AC580" s="58">
        <v>0</v>
      </c>
      <c r="AD580" s="58" t="s">
        <v>290</v>
      </c>
      <c r="AE580" s="58" t="s">
        <v>290</v>
      </c>
      <c r="AF580" s="58" t="s">
        <v>290</v>
      </c>
      <c r="AG580" s="58">
        <v>0</v>
      </c>
      <c r="AH580" s="58">
        <v>127</v>
      </c>
      <c r="AI580" s="58">
        <v>0</v>
      </c>
      <c r="AJ580" s="58">
        <v>132</v>
      </c>
      <c r="AK580" s="58">
        <v>0</v>
      </c>
      <c r="AL580">
        <v>132</v>
      </c>
      <c r="AM580" t="b">
        <f>IFERROR(MATCH('2017'!A580, '2018'!A:A, 0) &gt;0, FALSE)</f>
        <v>1</v>
      </c>
    </row>
    <row r="581" spans="1:39">
      <c r="A581" s="57" t="s">
        <v>3111</v>
      </c>
      <c r="B581" s="57" t="s">
        <v>3112</v>
      </c>
      <c r="C581" s="57" t="s">
        <v>10000</v>
      </c>
      <c r="D581" s="57" t="s">
        <v>3115</v>
      </c>
      <c r="E581" s="57" t="s">
        <v>3116</v>
      </c>
      <c r="F581" s="57" t="s">
        <v>12562</v>
      </c>
      <c r="G581" s="57" t="s">
        <v>15017</v>
      </c>
      <c r="H581" s="57" t="s">
        <v>166</v>
      </c>
      <c r="I581">
        <v>0.2</v>
      </c>
      <c r="J581">
        <v>0.5</v>
      </c>
      <c r="K581" s="58" t="s">
        <v>290</v>
      </c>
      <c r="L581" s="58" t="s">
        <v>290</v>
      </c>
      <c r="M581" s="58" t="s">
        <v>290</v>
      </c>
      <c r="N581" s="58" t="s">
        <v>290</v>
      </c>
      <c r="O581" s="58" t="s">
        <v>290</v>
      </c>
      <c r="P581" s="58" t="s">
        <v>290</v>
      </c>
      <c r="Q581" s="58" t="s">
        <v>290</v>
      </c>
      <c r="R581" s="58" t="s">
        <v>290</v>
      </c>
      <c r="S581" s="58" t="s">
        <v>290</v>
      </c>
      <c r="T581" s="58" t="s">
        <v>290</v>
      </c>
      <c r="U581" s="58">
        <v>0</v>
      </c>
      <c r="V581" s="58">
        <v>0</v>
      </c>
      <c r="W581" s="58">
        <v>0</v>
      </c>
      <c r="X581" s="58">
        <v>0</v>
      </c>
      <c r="Y581" s="58">
        <v>0</v>
      </c>
      <c r="Z581" s="58">
        <v>0</v>
      </c>
      <c r="AA581" s="58">
        <v>27</v>
      </c>
      <c r="AB581" s="58">
        <v>33</v>
      </c>
      <c r="AC581" s="58">
        <v>0</v>
      </c>
      <c r="AD581" s="58">
        <v>0</v>
      </c>
      <c r="AE581" s="58">
        <v>0</v>
      </c>
      <c r="AF581" s="58">
        <v>0</v>
      </c>
      <c r="AG581" s="58">
        <v>0</v>
      </c>
      <c r="AH581" s="58">
        <v>60</v>
      </c>
      <c r="AI581" s="58">
        <v>0</v>
      </c>
      <c r="AJ581" s="58">
        <v>60</v>
      </c>
      <c r="AK581" s="58">
        <v>0</v>
      </c>
      <c r="AL581">
        <v>60</v>
      </c>
      <c r="AM581" t="b">
        <f>IFERROR(MATCH('2017'!A581, '2018'!A:A, 0) &gt;0, FALSE)</f>
        <v>1</v>
      </c>
    </row>
    <row r="582" spans="1:39">
      <c r="A582" s="57" t="s">
        <v>3122</v>
      </c>
      <c r="B582" s="57" t="s">
        <v>3123</v>
      </c>
      <c r="C582" s="57" t="s">
        <v>12563</v>
      </c>
      <c r="D582" s="57" t="s">
        <v>10010</v>
      </c>
      <c r="E582" s="57" t="s">
        <v>3126</v>
      </c>
      <c r="F582" s="57" t="s">
        <v>12564</v>
      </c>
      <c r="G582" s="57" t="s">
        <v>15018</v>
      </c>
      <c r="H582" s="57" t="s">
        <v>167</v>
      </c>
      <c r="I582">
        <v>0.1</v>
      </c>
      <c r="J582">
        <v>1.9</v>
      </c>
      <c r="K582" s="58">
        <v>33</v>
      </c>
      <c r="L582" s="58">
        <v>26</v>
      </c>
      <c r="M582" s="58">
        <v>32</v>
      </c>
      <c r="N582" s="58">
        <v>17</v>
      </c>
      <c r="O582" s="58">
        <v>26</v>
      </c>
      <c r="P582" s="58">
        <v>23</v>
      </c>
      <c r="Q582" s="58">
        <v>35</v>
      </c>
      <c r="R582" s="58">
        <v>22</v>
      </c>
      <c r="S582" s="58">
        <v>28</v>
      </c>
      <c r="T582" s="58">
        <v>21</v>
      </c>
      <c r="U582" s="58">
        <v>0</v>
      </c>
      <c r="V582" s="58">
        <v>0</v>
      </c>
      <c r="W582" s="58">
        <v>0</v>
      </c>
      <c r="X582" s="58">
        <v>0</v>
      </c>
      <c r="Y582" s="58" t="s">
        <v>290</v>
      </c>
      <c r="Z582" s="58">
        <v>0</v>
      </c>
      <c r="AA582" s="58">
        <v>124</v>
      </c>
      <c r="AB582" s="58">
        <v>142</v>
      </c>
      <c r="AC582" s="58">
        <v>0</v>
      </c>
      <c r="AD582" s="58" t="s">
        <v>290</v>
      </c>
      <c r="AE582" s="58" t="s">
        <v>290</v>
      </c>
      <c r="AF582" s="58">
        <v>15</v>
      </c>
      <c r="AG582" s="58">
        <v>0</v>
      </c>
      <c r="AH582" s="58">
        <v>237</v>
      </c>
      <c r="AI582" s="58" t="s">
        <v>290</v>
      </c>
      <c r="AJ582" s="58">
        <v>266</v>
      </c>
      <c r="AK582" s="58">
        <v>0</v>
      </c>
      <c r="AL582">
        <v>266</v>
      </c>
      <c r="AM582" t="b">
        <f>IFERROR(MATCH('2017'!A582, '2018'!A:A, 0) &gt;0, FALSE)</f>
        <v>1</v>
      </c>
    </row>
    <row r="583" spans="1:39">
      <c r="A583" s="57" t="s">
        <v>4721</v>
      </c>
      <c r="B583" s="57" t="s">
        <v>4722</v>
      </c>
      <c r="C583" s="57" t="s">
        <v>13739</v>
      </c>
      <c r="D583" s="57" t="s">
        <v>4724</v>
      </c>
      <c r="E583" s="57" t="s">
        <v>157</v>
      </c>
      <c r="F583" s="57" t="s">
        <v>13740</v>
      </c>
      <c r="G583" s="57" t="s">
        <v>15019</v>
      </c>
      <c r="H583" s="57" t="s">
        <v>167</v>
      </c>
      <c r="I583">
        <v>0</v>
      </c>
      <c r="J583">
        <v>0.1</v>
      </c>
      <c r="K583" s="58">
        <v>0</v>
      </c>
      <c r="L583" s="58" t="s">
        <v>290</v>
      </c>
      <c r="M583" s="58" t="s">
        <v>290</v>
      </c>
      <c r="N583" s="58" t="s">
        <v>290</v>
      </c>
      <c r="O583" s="58" t="s">
        <v>290</v>
      </c>
      <c r="P583" s="58" t="s">
        <v>290</v>
      </c>
      <c r="Q583" s="58" t="s">
        <v>290</v>
      </c>
      <c r="R583" s="58">
        <v>0</v>
      </c>
      <c r="S583" s="58">
        <v>0</v>
      </c>
      <c r="T583" s="58" t="s">
        <v>290</v>
      </c>
      <c r="U583" s="58">
        <v>0</v>
      </c>
      <c r="V583" s="58">
        <v>0</v>
      </c>
      <c r="W583" s="58">
        <v>0</v>
      </c>
      <c r="X583" s="58">
        <v>0</v>
      </c>
      <c r="Y583" s="58">
        <v>0</v>
      </c>
      <c r="Z583" s="58">
        <v>0</v>
      </c>
      <c r="AA583" s="58" t="s">
        <v>290</v>
      </c>
      <c r="AB583" s="58" t="s">
        <v>290</v>
      </c>
      <c r="AC583" s="58">
        <v>0</v>
      </c>
      <c r="AD583" s="58">
        <v>0</v>
      </c>
      <c r="AE583" s="58" t="s">
        <v>290</v>
      </c>
      <c r="AF583" s="58">
        <v>0</v>
      </c>
      <c r="AG583" s="58">
        <v>0</v>
      </c>
      <c r="AH583" s="58" t="s">
        <v>290</v>
      </c>
      <c r="AI583" s="58" t="s">
        <v>290</v>
      </c>
      <c r="AJ583" s="58" t="s">
        <v>290</v>
      </c>
      <c r="AK583" s="58">
        <v>0</v>
      </c>
      <c r="AL583">
        <v>9</v>
      </c>
      <c r="AM583" t="b">
        <f>IFERROR(MATCH('2017'!A583, '2018'!A:A, 0) &gt;0, FALSE)</f>
        <v>1</v>
      </c>
    </row>
    <row r="584" spans="1:39">
      <c r="A584" s="57" t="s">
        <v>13741</v>
      </c>
      <c r="B584" s="57" t="s">
        <v>15020</v>
      </c>
      <c r="C584" s="57" t="s">
        <v>13743</v>
      </c>
      <c r="D584" s="57" t="s">
        <v>13744</v>
      </c>
      <c r="E584" s="57" t="s">
        <v>6688</v>
      </c>
      <c r="F584" s="57" t="s">
        <v>13745</v>
      </c>
      <c r="G584" s="57" t="s">
        <v>15021</v>
      </c>
      <c r="H584" s="57" t="s">
        <v>167</v>
      </c>
      <c r="I584">
        <v>0.1</v>
      </c>
      <c r="J584">
        <v>0.5</v>
      </c>
      <c r="K584" s="58">
        <v>23</v>
      </c>
      <c r="L584" s="58">
        <v>10</v>
      </c>
      <c r="M584" s="58" t="s">
        <v>290</v>
      </c>
      <c r="N584" s="58" t="s">
        <v>290</v>
      </c>
      <c r="O584" s="58" t="s">
        <v>290</v>
      </c>
      <c r="P584" s="58" t="s">
        <v>290</v>
      </c>
      <c r="Q584" s="58">
        <v>0</v>
      </c>
      <c r="R584" s="58">
        <v>0</v>
      </c>
      <c r="S584" s="58">
        <v>0</v>
      </c>
      <c r="T584" s="58">
        <v>0</v>
      </c>
      <c r="U584" s="58">
        <v>0</v>
      </c>
      <c r="V584" s="58">
        <v>0</v>
      </c>
      <c r="W584" s="58">
        <v>0</v>
      </c>
      <c r="X584" s="58">
        <v>0</v>
      </c>
      <c r="Y584" s="58">
        <v>0</v>
      </c>
      <c r="Z584" s="58">
        <v>0</v>
      </c>
      <c r="AA584" s="58">
        <v>19</v>
      </c>
      <c r="AB584" s="58">
        <v>22</v>
      </c>
      <c r="AC584" s="58">
        <v>0</v>
      </c>
      <c r="AD584" s="58" t="s">
        <v>290</v>
      </c>
      <c r="AE584" s="58">
        <v>0</v>
      </c>
      <c r="AF584" s="58" t="s">
        <v>290</v>
      </c>
      <c r="AG584" s="58">
        <v>0</v>
      </c>
      <c r="AH584" s="58">
        <v>35</v>
      </c>
      <c r="AI584" s="58">
        <v>0</v>
      </c>
      <c r="AJ584" s="58">
        <v>41</v>
      </c>
      <c r="AK584" s="58">
        <v>0</v>
      </c>
      <c r="AL584">
        <v>41</v>
      </c>
      <c r="AM584" t="b">
        <f>IFERROR(MATCH('2017'!A584, '2018'!A:A, 0) &gt;0, FALSE)</f>
        <v>0</v>
      </c>
    </row>
    <row r="585" spans="1:39">
      <c r="A585" s="57" t="s">
        <v>3128</v>
      </c>
      <c r="B585" s="57" t="s">
        <v>3129</v>
      </c>
      <c r="C585" s="57" t="s">
        <v>12565</v>
      </c>
      <c r="D585" s="57" t="s">
        <v>3131</v>
      </c>
      <c r="E585" s="57" t="s">
        <v>3132</v>
      </c>
      <c r="F585" s="57" t="s">
        <v>12566</v>
      </c>
      <c r="G585" s="57" t="s">
        <v>15022</v>
      </c>
      <c r="H585" s="57" t="s">
        <v>167</v>
      </c>
      <c r="I585">
        <v>0.2</v>
      </c>
      <c r="J585">
        <v>2</v>
      </c>
      <c r="K585" s="58">
        <v>43</v>
      </c>
      <c r="L585" s="58">
        <v>24</v>
      </c>
      <c r="M585" s="58">
        <v>16</v>
      </c>
      <c r="N585" s="58">
        <v>24</v>
      </c>
      <c r="O585" s="58">
        <v>21</v>
      </c>
      <c r="P585" s="58">
        <v>13</v>
      </c>
      <c r="Q585" s="58">
        <v>14</v>
      </c>
      <c r="R585" s="58">
        <v>26</v>
      </c>
      <c r="S585" s="58">
        <v>13</v>
      </c>
      <c r="T585" s="58">
        <v>13</v>
      </c>
      <c r="U585" s="58">
        <v>0</v>
      </c>
      <c r="V585" s="58">
        <v>0</v>
      </c>
      <c r="W585" s="58">
        <v>0</v>
      </c>
      <c r="X585" s="58">
        <v>0</v>
      </c>
      <c r="Y585" s="58">
        <v>0</v>
      </c>
      <c r="Z585" s="58">
        <v>0</v>
      </c>
      <c r="AA585" s="58">
        <v>111</v>
      </c>
      <c r="AB585" s="58">
        <v>96</v>
      </c>
      <c r="AC585" s="58">
        <v>0</v>
      </c>
      <c r="AD585" s="58" t="s">
        <v>290</v>
      </c>
      <c r="AE585" s="58" t="s">
        <v>290</v>
      </c>
      <c r="AF585" s="58" t="s">
        <v>290</v>
      </c>
      <c r="AG585" s="58">
        <v>0</v>
      </c>
      <c r="AH585" s="58">
        <v>185</v>
      </c>
      <c r="AI585" s="58" t="s">
        <v>290</v>
      </c>
      <c r="AJ585" s="58">
        <v>207</v>
      </c>
      <c r="AK585" s="58">
        <v>0</v>
      </c>
      <c r="AL585">
        <v>207</v>
      </c>
      <c r="AM585" t="b">
        <f>IFERROR(MATCH('2017'!A585, '2018'!A:A, 0) &gt;0, FALSE)</f>
        <v>1</v>
      </c>
    </row>
    <row r="586" spans="1:39">
      <c r="A586" s="57" t="s">
        <v>3134</v>
      </c>
      <c r="B586" s="57" t="s">
        <v>3135</v>
      </c>
      <c r="C586" s="57" t="s">
        <v>6686</v>
      </c>
      <c r="D586" s="57" t="s">
        <v>3137</v>
      </c>
      <c r="E586" s="57" t="s">
        <v>157</v>
      </c>
      <c r="F586" s="57" t="s">
        <v>12567</v>
      </c>
      <c r="G586" s="57" t="s">
        <v>15023</v>
      </c>
      <c r="H586" s="57" t="s">
        <v>167</v>
      </c>
      <c r="I586">
        <v>0.1</v>
      </c>
      <c r="J586">
        <v>0.9</v>
      </c>
      <c r="K586" s="58">
        <v>0</v>
      </c>
      <c r="L586" s="58">
        <v>0</v>
      </c>
      <c r="M586" s="58">
        <v>0</v>
      </c>
      <c r="N586" s="58">
        <v>0</v>
      </c>
      <c r="O586" s="58">
        <v>0</v>
      </c>
      <c r="P586" s="58">
        <v>0</v>
      </c>
      <c r="Q586" s="58">
        <v>0</v>
      </c>
      <c r="R586" s="58">
        <v>0</v>
      </c>
      <c r="S586" s="58">
        <v>0</v>
      </c>
      <c r="T586" s="58">
        <v>0</v>
      </c>
      <c r="U586" s="58">
        <v>10</v>
      </c>
      <c r="V586" s="58">
        <v>17</v>
      </c>
      <c r="W586" s="58" t="s">
        <v>290</v>
      </c>
      <c r="X586" s="58">
        <v>17</v>
      </c>
      <c r="Y586" s="58">
        <v>0</v>
      </c>
      <c r="Z586" s="58">
        <v>0</v>
      </c>
      <c r="AA586" s="58">
        <v>30</v>
      </c>
      <c r="AB586" s="58">
        <v>23</v>
      </c>
      <c r="AC586" s="58">
        <v>0</v>
      </c>
      <c r="AD586" s="58">
        <v>0</v>
      </c>
      <c r="AE586" s="58" t="s">
        <v>290</v>
      </c>
      <c r="AF586" s="58" t="s">
        <v>290</v>
      </c>
      <c r="AG586" s="58">
        <v>0</v>
      </c>
      <c r="AH586" s="58">
        <v>46</v>
      </c>
      <c r="AI586" s="58" t="s">
        <v>290</v>
      </c>
      <c r="AJ586" s="58">
        <v>0</v>
      </c>
      <c r="AK586" s="58">
        <v>53</v>
      </c>
      <c r="AL586">
        <v>53</v>
      </c>
      <c r="AM586" t="b">
        <f>IFERROR(MATCH('2017'!A586, '2018'!A:A, 0) &gt;0, FALSE)</f>
        <v>1</v>
      </c>
    </row>
    <row r="587" spans="1:39">
      <c r="A587" s="57" t="s">
        <v>3139</v>
      </c>
      <c r="B587" s="57" t="s">
        <v>1762</v>
      </c>
      <c r="C587" s="57" t="s">
        <v>15024</v>
      </c>
      <c r="D587" s="57" t="s">
        <v>3142</v>
      </c>
      <c r="E587" s="57" t="s">
        <v>3143</v>
      </c>
      <c r="F587" s="57" t="s">
        <v>12571</v>
      </c>
      <c r="G587" s="57" t="s">
        <v>15025</v>
      </c>
      <c r="H587" s="57" t="s">
        <v>168</v>
      </c>
      <c r="I587">
        <v>0.3</v>
      </c>
      <c r="J587">
        <v>1.1000000000000001</v>
      </c>
      <c r="K587" s="58">
        <v>26</v>
      </c>
      <c r="L587" s="58">
        <v>19</v>
      </c>
      <c r="M587" s="58">
        <v>17</v>
      </c>
      <c r="N587" s="58">
        <v>21</v>
      </c>
      <c r="O587" s="58">
        <v>23</v>
      </c>
      <c r="P587" s="58">
        <v>20</v>
      </c>
      <c r="Q587" s="58">
        <v>15</v>
      </c>
      <c r="R587" s="58">
        <v>20</v>
      </c>
      <c r="S587" s="58">
        <v>19</v>
      </c>
      <c r="T587" s="58">
        <v>26</v>
      </c>
      <c r="U587" s="58">
        <v>0</v>
      </c>
      <c r="V587" s="58">
        <v>0</v>
      </c>
      <c r="W587" s="58">
        <v>0</v>
      </c>
      <c r="X587" s="58">
        <v>0</v>
      </c>
      <c r="Y587" s="58">
        <v>0</v>
      </c>
      <c r="Z587" s="58">
        <v>0</v>
      </c>
      <c r="AA587" s="58">
        <v>99</v>
      </c>
      <c r="AB587" s="58">
        <v>107</v>
      </c>
      <c r="AC587" s="58">
        <v>0</v>
      </c>
      <c r="AD587" s="58" t="s">
        <v>290</v>
      </c>
      <c r="AE587" s="58" t="s">
        <v>290</v>
      </c>
      <c r="AF587" s="58">
        <v>19</v>
      </c>
      <c r="AG587" s="58">
        <v>0</v>
      </c>
      <c r="AH587" s="58">
        <v>182</v>
      </c>
      <c r="AI587" s="58">
        <v>0</v>
      </c>
      <c r="AJ587" s="58">
        <v>206</v>
      </c>
      <c r="AK587" s="58">
        <v>0</v>
      </c>
      <c r="AL587">
        <v>206</v>
      </c>
      <c r="AM587" t="b">
        <f>IFERROR(MATCH('2017'!A587, '2018'!A:A, 0) &gt;0, FALSE)</f>
        <v>1</v>
      </c>
    </row>
    <row r="588" spans="1:39">
      <c r="A588" s="57" t="s">
        <v>3145</v>
      </c>
      <c r="B588" s="57" t="s">
        <v>3146</v>
      </c>
      <c r="C588" s="57" t="s">
        <v>15026</v>
      </c>
      <c r="D588" s="57" t="s">
        <v>3148</v>
      </c>
      <c r="E588" s="57" t="s">
        <v>3149</v>
      </c>
      <c r="F588" s="57" t="s">
        <v>12572</v>
      </c>
      <c r="G588" s="57" t="s">
        <v>15027</v>
      </c>
      <c r="H588" s="57" t="s">
        <v>169</v>
      </c>
      <c r="I588">
        <v>0.2</v>
      </c>
      <c r="J588">
        <v>13.5</v>
      </c>
      <c r="K588" s="58">
        <v>90</v>
      </c>
      <c r="L588" s="58">
        <v>23</v>
      </c>
      <c r="M588" s="58">
        <v>34</v>
      </c>
      <c r="N588" s="58">
        <v>18</v>
      </c>
      <c r="O588" s="58">
        <v>22</v>
      </c>
      <c r="P588" s="58">
        <v>24</v>
      </c>
      <c r="Q588" s="58">
        <v>20</v>
      </c>
      <c r="R588" s="58">
        <v>11</v>
      </c>
      <c r="S588" s="58">
        <v>22</v>
      </c>
      <c r="T588" s="58">
        <v>16</v>
      </c>
      <c r="U588" s="58">
        <v>0</v>
      </c>
      <c r="V588" s="58">
        <v>0</v>
      </c>
      <c r="W588" s="58">
        <v>0</v>
      </c>
      <c r="X588" s="58">
        <v>0</v>
      </c>
      <c r="Y588" s="58">
        <v>19</v>
      </c>
      <c r="Z588" s="58">
        <v>0</v>
      </c>
      <c r="AA588" s="58">
        <v>150</v>
      </c>
      <c r="AB588" s="58">
        <v>149</v>
      </c>
      <c r="AC588" s="58">
        <v>0</v>
      </c>
      <c r="AD588" s="58" t="s">
        <v>290</v>
      </c>
      <c r="AE588" s="58" t="s">
        <v>290</v>
      </c>
      <c r="AF588" s="58" t="s">
        <v>290</v>
      </c>
      <c r="AG588" s="58">
        <v>0</v>
      </c>
      <c r="AH588" s="58">
        <v>283</v>
      </c>
      <c r="AI588" s="58" t="s">
        <v>290</v>
      </c>
      <c r="AJ588" s="58">
        <v>299</v>
      </c>
      <c r="AK588" s="58">
        <v>0</v>
      </c>
      <c r="AL588">
        <v>299</v>
      </c>
      <c r="AM588" t="b">
        <f>IFERROR(MATCH('2017'!A588, '2018'!A:A, 0) &gt;0, FALSE)</f>
        <v>1</v>
      </c>
    </row>
    <row r="589" spans="1:39">
      <c r="A589" s="57" t="s">
        <v>3151</v>
      </c>
      <c r="B589" s="57" t="s">
        <v>319</v>
      </c>
      <c r="C589" s="57" t="s">
        <v>6697</v>
      </c>
      <c r="D589" s="57" t="s">
        <v>3154</v>
      </c>
      <c r="E589" s="57" t="s">
        <v>3155</v>
      </c>
      <c r="F589" s="57" t="s">
        <v>12573</v>
      </c>
      <c r="G589" s="57" t="s">
        <v>15028</v>
      </c>
      <c r="H589" s="57" t="s">
        <v>169</v>
      </c>
      <c r="I589">
        <v>0.1</v>
      </c>
      <c r="J589">
        <v>1.1000000000000001</v>
      </c>
      <c r="K589" s="58">
        <v>0</v>
      </c>
      <c r="L589" s="58">
        <v>36</v>
      </c>
      <c r="M589" s="58">
        <v>23</v>
      </c>
      <c r="N589" s="58">
        <v>20</v>
      </c>
      <c r="O589" s="58">
        <v>28</v>
      </c>
      <c r="P589" s="58">
        <v>21</v>
      </c>
      <c r="Q589" s="58">
        <v>27</v>
      </c>
      <c r="R589" s="58">
        <v>28</v>
      </c>
      <c r="S589" s="58">
        <v>23</v>
      </c>
      <c r="T589" s="58">
        <v>18</v>
      </c>
      <c r="U589" s="58">
        <v>0</v>
      </c>
      <c r="V589" s="58">
        <v>0</v>
      </c>
      <c r="W589" s="58">
        <v>0</v>
      </c>
      <c r="X589" s="58">
        <v>0</v>
      </c>
      <c r="Y589" s="58">
        <v>0</v>
      </c>
      <c r="Z589" s="58">
        <v>0</v>
      </c>
      <c r="AA589" s="58">
        <v>117</v>
      </c>
      <c r="AB589" s="58">
        <v>107</v>
      </c>
      <c r="AC589" s="58">
        <v>0</v>
      </c>
      <c r="AD589" s="58" t="s">
        <v>290</v>
      </c>
      <c r="AE589" s="58" t="s">
        <v>290</v>
      </c>
      <c r="AF589" s="58">
        <v>61</v>
      </c>
      <c r="AG589" s="58">
        <v>0</v>
      </c>
      <c r="AH589" s="58">
        <v>152</v>
      </c>
      <c r="AI589" s="58">
        <v>0</v>
      </c>
      <c r="AJ589" s="58">
        <v>224</v>
      </c>
      <c r="AK589" s="58">
        <v>0</v>
      </c>
      <c r="AL589">
        <v>224</v>
      </c>
      <c r="AM589" t="b">
        <f>IFERROR(MATCH('2017'!A589, '2018'!A:A, 0) &gt;0, FALSE)</f>
        <v>1</v>
      </c>
    </row>
    <row r="590" spans="1:39">
      <c r="A590" s="57" t="s">
        <v>13748</v>
      </c>
      <c r="B590" s="57" t="s">
        <v>13749</v>
      </c>
      <c r="C590" s="57" t="s">
        <v>13750</v>
      </c>
      <c r="D590" s="57" t="s">
        <v>13751</v>
      </c>
      <c r="E590" s="57" t="s">
        <v>143</v>
      </c>
      <c r="F590" s="57" t="s">
        <v>13752</v>
      </c>
      <c r="G590" s="57" t="s">
        <v>15029</v>
      </c>
      <c r="H590" s="57" t="s">
        <v>169</v>
      </c>
      <c r="I590">
        <v>0.1</v>
      </c>
      <c r="J590">
        <v>0.8</v>
      </c>
      <c r="K590" s="58">
        <v>21</v>
      </c>
      <c r="L590" s="58" t="s">
        <v>290</v>
      </c>
      <c r="M590" s="58" t="s">
        <v>290</v>
      </c>
      <c r="N590" s="58" t="s">
        <v>290</v>
      </c>
      <c r="O590" s="58" t="s">
        <v>290</v>
      </c>
      <c r="P590" s="58" t="s">
        <v>290</v>
      </c>
      <c r="Q590" s="58" t="s">
        <v>290</v>
      </c>
      <c r="R590" s="58" t="s">
        <v>290</v>
      </c>
      <c r="S590" s="58" t="s">
        <v>290</v>
      </c>
      <c r="T590" s="58" t="s">
        <v>290</v>
      </c>
      <c r="U590" s="58">
        <v>0</v>
      </c>
      <c r="V590" s="58">
        <v>0</v>
      </c>
      <c r="W590" s="58">
        <v>0</v>
      </c>
      <c r="X590" s="58">
        <v>0</v>
      </c>
      <c r="Y590" s="58">
        <v>0</v>
      </c>
      <c r="Z590" s="58">
        <v>0</v>
      </c>
      <c r="AA590" s="58">
        <v>40</v>
      </c>
      <c r="AB590" s="58">
        <v>27</v>
      </c>
      <c r="AC590" s="58">
        <v>0</v>
      </c>
      <c r="AD590" s="58" t="s">
        <v>290</v>
      </c>
      <c r="AE590" s="58" t="s">
        <v>290</v>
      </c>
      <c r="AF590" s="58" t="s">
        <v>290</v>
      </c>
      <c r="AG590" s="58">
        <v>0</v>
      </c>
      <c r="AH590" s="58">
        <v>50</v>
      </c>
      <c r="AI590" s="58">
        <v>14</v>
      </c>
      <c r="AJ590" s="58">
        <v>67</v>
      </c>
      <c r="AK590" s="58">
        <v>0</v>
      </c>
      <c r="AL590">
        <v>67</v>
      </c>
      <c r="AM590" t="b">
        <f>IFERROR(MATCH('2017'!A590, '2018'!A:A, 0) &gt;0, FALSE)</f>
        <v>1</v>
      </c>
    </row>
    <row r="591" spans="1:39">
      <c r="A591" s="57" t="s">
        <v>3157</v>
      </c>
      <c r="B591" s="57" t="s">
        <v>3158</v>
      </c>
      <c r="C591" s="57" t="s">
        <v>12574</v>
      </c>
      <c r="D591" s="57" t="s">
        <v>10036</v>
      </c>
      <c r="E591" s="57" t="s">
        <v>3149</v>
      </c>
      <c r="F591" s="57" t="s">
        <v>12575</v>
      </c>
      <c r="G591" s="57" t="s">
        <v>15030</v>
      </c>
      <c r="H591" s="57" t="s">
        <v>169</v>
      </c>
      <c r="I591">
        <v>0.2</v>
      </c>
      <c r="J591">
        <v>2.5</v>
      </c>
      <c r="K591" s="58">
        <v>89</v>
      </c>
      <c r="L591" s="58">
        <v>28</v>
      </c>
      <c r="M591" s="58">
        <v>26</v>
      </c>
      <c r="N591" s="58">
        <v>20</v>
      </c>
      <c r="O591" s="58">
        <v>23</v>
      </c>
      <c r="P591" s="58">
        <v>18</v>
      </c>
      <c r="Q591" s="58">
        <v>23</v>
      </c>
      <c r="R591" s="58">
        <v>19</v>
      </c>
      <c r="S591" s="58">
        <v>13</v>
      </c>
      <c r="T591" s="58">
        <v>13</v>
      </c>
      <c r="U591" s="58">
        <v>17</v>
      </c>
      <c r="V591" s="58" t="s">
        <v>290</v>
      </c>
      <c r="W591" s="58">
        <v>16</v>
      </c>
      <c r="X591" s="58">
        <v>14</v>
      </c>
      <c r="Y591" s="58">
        <v>0</v>
      </c>
      <c r="Z591" s="58">
        <v>0</v>
      </c>
      <c r="AA591" s="58">
        <v>163</v>
      </c>
      <c r="AB591" s="58">
        <v>165</v>
      </c>
      <c r="AC591" s="58" t="s">
        <v>290</v>
      </c>
      <c r="AD591" s="58" t="s">
        <v>290</v>
      </c>
      <c r="AE591" s="58">
        <v>14</v>
      </c>
      <c r="AF591" s="58">
        <v>13</v>
      </c>
      <c r="AG591" s="58">
        <v>0</v>
      </c>
      <c r="AH591" s="58">
        <v>278</v>
      </c>
      <c r="AI591" s="58">
        <v>16</v>
      </c>
      <c r="AJ591" s="58">
        <v>272</v>
      </c>
      <c r="AK591" s="58">
        <v>56</v>
      </c>
      <c r="AL591">
        <v>328</v>
      </c>
      <c r="AM591" t="b">
        <f>IFERROR(MATCH('2017'!A591, '2018'!A:A, 0) &gt;0, FALSE)</f>
        <v>1</v>
      </c>
    </row>
    <row r="592" spans="1:39">
      <c r="A592" s="57" t="s">
        <v>3162</v>
      </c>
      <c r="B592" s="57" t="s">
        <v>3163</v>
      </c>
      <c r="C592" s="57" t="s">
        <v>6703</v>
      </c>
      <c r="D592" s="57" t="s">
        <v>13755</v>
      </c>
      <c r="E592" s="57" t="s">
        <v>3149</v>
      </c>
      <c r="F592" s="57" t="s">
        <v>13756</v>
      </c>
      <c r="G592" s="57" t="s">
        <v>15031</v>
      </c>
      <c r="H592" s="57" t="s">
        <v>169</v>
      </c>
      <c r="I592">
        <v>0</v>
      </c>
      <c r="J592">
        <v>0.6</v>
      </c>
      <c r="K592" s="58">
        <v>0</v>
      </c>
      <c r="L592" s="58">
        <v>0</v>
      </c>
      <c r="M592" s="58">
        <v>0</v>
      </c>
      <c r="N592" s="58">
        <v>0</v>
      </c>
      <c r="O592" s="58">
        <v>0</v>
      </c>
      <c r="P592" s="58">
        <v>0</v>
      </c>
      <c r="Q592" s="58">
        <v>0</v>
      </c>
      <c r="R592" s="58">
        <v>0</v>
      </c>
      <c r="S592" s="58">
        <v>0</v>
      </c>
      <c r="T592" s="58">
        <v>0</v>
      </c>
      <c r="U592" s="58" t="s">
        <v>290</v>
      </c>
      <c r="V592" s="58" t="s">
        <v>290</v>
      </c>
      <c r="W592" s="58" t="s">
        <v>290</v>
      </c>
      <c r="X592" s="58" t="s">
        <v>290</v>
      </c>
      <c r="Y592" s="58">
        <v>0</v>
      </c>
      <c r="Z592" s="58">
        <v>0</v>
      </c>
      <c r="AA592" s="58">
        <v>15</v>
      </c>
      <c r="AB592" s="58">
        <v>13</v>
      </c>
      <c r="AC592" s="58">
        <v>0</v>
      </c>
      <c r="AD592" s="58">
        <v>0</v>
      </c>
      <c r="AE592" s="58" t="s">
        <v>290</v>
      </c>
      <c r="AF592" s="58" t="s">
        <v>290</v>
      </c>
      <c r="AG592" s="58">
        <v>0</v>
      </c>
      <c r="AH592" s="58">
        <v>19</v>
      </c>
      <c r="AI592" s="58" t="s">
        <v>290</v>
      </c>
      <c r="AJ592" s="58">
        <v>0</v>
      </c>
      <c r="AK592" s="58">
        <v>28</v>
      </c>
      <c r="AL592">
        <v>28</v>
      </c>
      <c r="AM592" t="b">
        <f>IFERROR(MATCH('2017'!A592, '2018'!A:A, 0) &gt;0, FALSE)</f>
        <v>1</v>
      </c>
    </row>
    <row r="593" spans="1:39">
      <c r="A593" s="57" t="s">
        <v>3167</v>
      </c>
      <c r="B593" s="57" t="s">
        <v>6706</v>
      </c>
      <c r="C593" s="57" t="s">
        <v>6707</v>
      </c>
      <c r="D593" s="57" t="s">
        <v>15032</v>
      </c>
      <c r="E593" s="57" t="s">
        <v>3149</v>
      </c>
      <c r="F593" s="57" t="s">
        <v>15033</v>
      </c>
      <c r="G593" s="57" t="s">
        <v>15034</v>
      </c>
      <c r="H593" s="57" t="s">
        <v>169</v>
      </c>
      <c r="I593">
        <v>0.1</v>
      </c>
      <c r="J593">
        <v>6.5</v>
      </c>
      <c r="K593" s="58">
        <v>10</v>
      </c>
      <c r="L593" s="58" t="s">
        <v>290</v>
      </c>
      <c r="M593" s="58">
        <v>0</v>
      </c>
      <c r="N593" s="58" t="s">
        <v>290</v>
      </c>
      <c r="O593" s="58" t="s">
        <v>290</v>
      </c>
      <c r="P593" s="58" t="s">
        <v>290</v>
      </c>
      <c r="Q593" s="58" t="s">
        <v>290</v>
      </c>
      <c r="R593" s="58" t="s">
        <v>290</v>
      </c>
      <c r="S593" s="58">
        <v>0</v>
      </c>
      <c r="T593" s="58" t="s">
        <v>290</v>
      </c>
      <c r="U593" s="58">
        <v>0</v>
      </c>
      <c r="V593" s="58" t="s">
        <v>290</v>
      </c>
      <c r="W593" s="58">
        <v>0</v>
      </c>
      <c r="X593" s="58">
        <v>0</v>
      </c>
      <c r="Y593" s="58" t="s">
        <v>290</v>
      </c>
      <c r="Z593" s="58" t="s">
        <v>290</v>
      </c>
      <c r="AA593" s="58">
        <v>25</v>
      </c>
      <c r="AB593" s="58">
        <v>20</v>
      </c>
      <c r="AC593" s="58">
        <v>0</v>
      </c>
      <c r="AD593" s="58">
        <v>0</v>
      </c>
      <c r="AE593" s="58">
        <v>0</v>
      </c>
      <c r="AF593" s="58">
        <v>0</v>
      </c>
      <c r="AG593" s="58">
        <v>0</v>
      </c>
      <c r="AH593" s="58">
        <v>32</v>
      </c>
      <c r="AI593" s="58">
        <v>13</v>
      </c>
      <c r="AJ593" s="58">
        <v>37</v>
      </c>
      <c r="AK593" s="58" t="s">
        <v>290</v>
      </c>
      <c r="AL593">
        <v>45</v>
      </c>
      <c r="AM593" t="b">
        <f>IFERROR(MATCH('2017'!A593, '2018'!A:A, 0) &gt;0, FALSE)</f>
        <v>1</v>
      </c>
    </row>
    <row r="594" spans="1:39">
      <c r="A594" s="57" t="s">
        <v>14088</v>
      </c>
      <c r="B594" s="57" t="s">
        <v>4095</v>
      </c>
      <c r="C594" s="57" t="s">
        <v>10021</v>
      </c>
      <c r="D594" s="57" t="s">
        <v>10022</v>
      </c>
      <c r="E594" s="57" t="s">
        <v>10023</v>
      </c>
      <c r="F594" s="57" t="s">
        <v>12569</v>
      </c>
      <c r="G594" s="57" t="s">
        <v>15035</v>
      </c>
      <c r="H594" s="57" t="s">
        <v>4007</v>
      </c>
      <c r="I594">
        <v>0.1</v>
      </c>
      <c r="J594">
        <v>0.3</v>
      </c>
      <c r="K594" s="58">
        <v>0</v>
      </c>
      <c r="L594" s="58">
        <v>0</v>
      </c>
      <c r="M594" s="58">
        <v>0</v>
      </c>
      <c r="N594" s="58">
        <v>0</v>
      </c>
      <c r="O594" s="58" t="s">
        <v>290</v>
      </c>
      <c r="P594" s="58" t="s">
        <v>290</v>
      </c>
      <c r="Q594" s="58" t="s">
        <v>290</v>
      </c>
      <c r="R594" s="58" t="s">
        <v>290</v>
      </c>
      <c r="S594" s="58" t="s">
        <v>290</v>
      </c>
      <c r="T594" s="58">
        <v>0</v>
      </c>
      <c r="U594" s="58" t="s">
        <v>290</v>
      </c>
      <c r="V594" s="58" t="s">
        <v>290</v>
      </c>
      <c r="W594" s="58" t="s">
        <v>290</v>
      </c>
      <c r="X594" s="58" t="s">
        <v>290</v>
      </c>
      <c r="Y594" s="58">
        <v>0</v>
      </c>
      <c r="Z594" s="58">
        <v>0</v>
      </c>
      <c r="AA594" s="58" t="s">
        <v>290</v>
      </c>
      <c r="AB594" s="58" t="s">
        <v>290</v>
      </c>
      <c r="AC594" s="58">
        <v>0</v>
      </c>
      <c r="AD594" s="58">
        <v>0</v>
      </c>
      <c r="AE594" s="58">
        <v>0</v>
      </c>
      <c r="AF594" s="58" t="s">
        <v>290</v>
      </c>
      <c r="AG594" s="58">
        <v>0</v>
      </c>
      <c r="AH594" s="58" t="s">
        <v>290</v>
      </c>
      <c r="AI594" s="58">
        <v>0</v>
      </c>
      <c r="AJ594" s="58" t="s">
        <v>290</v>
      </c>
      <c r="AK594" s="58" t="s">
        <v>290</v>
      </c>
      <c r="AL594">
        <v>15</v>
      </c>
      <c r="AM594" t="b">
        <f>IFERROR(MATCH('2017'!A594, '2018'!A:A, 0) &gt;0, FALSE)</f>
        <v>0</v>
      </c>
    </row>
    <row r="595" spans="1:39">
      <c r="A595" s="57" t="s">
        <v>3171</v>
      </c>
      <c r="B595" s="57" t="s">
        <v>3172</v>
      </c>
      <c r="C595" s="57" t="s">
        <v>15036</v>
      </c>
      <c r="D595" s="57" t="s">
        <v>3174</v>
      </c>
      <c r="E595" s="57" t="s">
        <v>3175</v>
      </c>
      <c r="F595" s="57" t="s">
        <v>12584</v>
      </c>
      <c r="G595" s="57" t="s">
        <v>15037</v>
      </c>
      <c r="H595" s="57" t="s">
        <v>170</v>
      </c>
      <c r="I595">
        <v>0.2</v>
      </c>
      <c r="J595">
        <v>0.6</v>
      </c>
      <c r="K595" s="58">
        <v>13</v>
      </c>
      <c r="L595" s="58">
        <v>16</v>
      </c>
      <c r="M595" s="58">
        <v>12</v>
      </c>
      <c r="N595" s="58">
        <v>11</v>
      </c>
      <c r="O595" s="58">
        <v>10</v>
      </c>
      <c r="P595" s="58">
        <v>15</v>
      </c>
      <c r="Q595" s="58" t="s">
        <v>290</v>
      </c>
      <c r="R595" s="58" t="s">
        <v>290</v>
      </c>
      <c r="S595" s="58">
        <v>0</v>
      </c>
      <c r="T595" s="58">
        <v>0</v>
      </c>
      <c r="U595" s="58">
        <v>0</v>
      </c>
      <c r="V595" s="58">
        <v>0</v>
      </c>
      <c r="W595" s="58">
        <v>0</v>
      </c>
      <c r="X595" s="58">
        <v>0</v>
      </c>
      <c r="Y595" s="58">
        <v>0</v>
      </c>
      <c r="Z595" s="58">
        <v>0</v>
      </c>
      <c r="AA595" s="58">
        <v>44</v>
      </c>
      <c r="AB595" s="58">
        <v>47</v>
      </c>
      <c r="AC595" s="58">
        <v>0</v>
      </c>
      <c r="AD595" s="58">
        <v>0</v>
      </c>
      <c r="AE595" s="58">
        <v>0</v>
      </c>
      <c r="AF595" s="58" t="s">
        <v>290</v>
      </c>
      <c r="AG595" s="58">
        <v>0</v>
      </c>
      <c r="AH595" s="58">
        <v>89</v>
      </c>
      <c r="AI595" s="58" t="s">
        <v>290</v>
      </c>
      <c r="AJ595" s="58">
        <v>91</v>
      </c>
      <c r="AK595" s="58">
        <v>0</v>
      </c>
      <c r="AL595">
        <v>91</v>
      </c>
      <c r="AM595" t="b">
        <f>IFERROR(MATCH('2017'!A595, '2018'!A:A, 0) &gt;0, FALSE)</f>
        <v>1</v>
      </c>
    </row>
    <row r="596" spans="1:39">
      <c r="A596" s="57" t="s">
        <v>3177</v>
      </c>
      <c r="B596" s="57" t="s">
        <v>2721</v>
      </c>
      <c r="C596" s="57" t="s">
        <v>6715</v>
      </c>
      <c r="D596" s="57" t="s">
        <v>3178</v>
      </c>
      <c r="E596" s="57" t="s">
        <v>3179</v>
      </c>
      <c r="F596" s="57" t="s">
        <v>12585</v>
      </c>
      <c r="G596" s="57" t="s">
        <v>15038</v>
      </c>
      <c r="H596" s="57" t="s">
        <v>171</v>
      </c>
      <c r="I596">
        <v>0.1</v>
      </c>
      <c r="J596">
        <v>1</v>
      </c>
      <c r="K596" s="58">
        <v>46</v>
      </c>
      <c r="L596" s="58">
        <v>20</v>
      </c>
      <c r="M596" s="58">
        <v>16</v>
      </c>
      <c r="N596" s="58">
        <v>21</v>
      </c>
      <c r="O596" s="58">
        <v>11</v>
      </c>
      <c r="P596" s="58">
        <v>18</v>
      </c>
      <c r="Q596" s="58">
        <v>12</v>
      </c>
      <c r="R596" s="58">
        <v>17</v>
      </c>
      <c r="S596" s="58">
        <v>0</v>
      </c>
      <c r="T596" s="58">
        <v>0</v>
      </c>
      <c r="U596" s="58">
        <v>0</v>
      </c>
      <c r="V596" s="58">
        <v>0</v>
      </c>
      <c r="W596" s="58">
        <v>0</v>
      </c>
      <c r="X596" s="58">
        <v>0</v>
      </c>
      <c r="Y596" s="58">
        <v>0</v>
      </c>
      <c r="Z596" s="58">
        <v>0</v>
      </c>
      <c r="AA596" s="58">
        <v>76</v>
      </c>
      <c r="AB596" s="58">
        <v>85</v>
      </c>
      <c r="AC596" s="58" t="s">
        <v>290</v>
      </c>
      <c r="AD596" s="58" t="s">
        <v>290</v>
      </c>
      <c r="AE596" s="58" t="s">
        <v>290</v>
      </c>
      <c r="AF596" s="58" t="s">
        <v>290</v>
      </c>
      <c r="AG596" s="58">
        <v>0</v>
      </c>
      <c r="AH596" s="58">
        <v>141</v>
      </c>
      <c r="AI596" s="58" t="s">
        <v>290</v>
      </c>
      <c r="AJ596" s="58">
        <v>161</v>
      </c>
      <c r="AK596" s="58">
        <v>0</v>
      </c>
      <c r="AL596">
        <v>161</v>
      </c>
      <c r="AM596" t="b">
        <f>IFERROR(MATCH('2017'!A596, '2018'!A:A, 0) &gt;0, FALSE)</f>
        <v>1</v>
      </c>
    </row>
    <row r="597" spans="1:39">
      <c r="A597" s="57" t="s">
        <v>3181</v>
      </c>
      <c r="B597" s="57" t="s">
        <v>3182</v>
      </c>
      <c r="C597" s="57" t="s">
        <v>15039</v>
      </c>
      <c r="D597" s="57" t="s">
        <v>10060</v>
      </c>
      <c r="E597" s="57" t="s">
        <v>3179</v>
      </c>
      <c r="F597" s="57" t="s">
        <v>12587</v>
      </c>
      <c r="G597" s="57" t="s">
        <v>15040</v>
      </c>
      <c r="H597" s="57" t="s">
        <v>171</v>
      </c>
      <c r="I597">
        <v>2.5</v>
      </c>
      <c r="J597">
        <v>0</v>
      </c>
      <c r="K597" s="58">
        <v>0</v>
      </c>
      <c r="L597" s="58">
        <v>0</v>
      </c>
      <c r="M597" s="58">
        <v>0</v>
      </c>
      <c r="N597" s="58">
        <v>0</v>
      </c>
      <c r="O597" s="58">
        <v>0</v>
      </c>
      <c r="P597" s="58">
        <v>0</v>
      </c>
      <c r="Q597" s="58">
        <v>0</v>
      </c>
      <c r="R597" s="58">
        <v>0</v>
      </c>
      <c r="S597" s="58">
        <v>0</v>
      </c>
      <c r="T597" s="58">
        <v>0</v>
      </c>
      <c r="U597" s="58">
        <v>0</v>
      </c>
      <c r="V597" s="58">
        <v>0</v>
      </c>
      <c r="W597" s="58">
        <v>0</v>
      </c>
      <c r="X597" s="58" t="s">
        <v>290</v>
      </c>
      <c r="Y597" s="58">
        <v>0</v>
      </c>
      <c r="Z597" s="58">
        <v>0</v>
      </c>
      <c r="AA597" s="58" t="s">
        <v>290</v>
      </c>
      <c r="AB597" s="58" t="s">
        <v>290</v>
      </c>
      <c r="AC597" s="58">
        <v>0</v>
      </c>
      <c r="AD597" s="58">
        <v>0</v>
      </c>
      <c r="AE597" s="58" t="s">
        <v>290</v>
      </c>
      <c r="AF597" s="58" t="s">
        <v>290</v>
      </c>
      <c r="AG597" s="58">
        <v>0</v>
      </c>
      <c r="AH597" s="58">
        <v>0</v>
      </c>
      <c r="AI597" s="58">
        <v>0</v>
      </c>
      <c r="AJ597" s="58">
        <v>0</v>
      </c>
      <c r="AK597" s="58" t="s">
        <v>290</v>
      </c>
      <c r="AL597">
        <v>9</v>
      </c>
      <c r="AM597" t="b">
        <f>IFERROR(MATCH('2017'!A597, '2018'!A:A, 0) &gt;0, FALSE)</f>
        <v>1</v>
      </c>
    </row>
    <row r="598" spans="1:39">
      <c r="A598" s="57" t="s">
        <v>4725</v>
      </c>
      <c r="B598" s="57" t="s">
        <v>4726</v>
      </c>
      <c r="C598" s="57" t="s">
        <v>15041</v>
      </c>
      <c r="D598" s="57" t="s">
        <v>10068</v>
      </c>
      <c r="E598" s="57" t="s">
        <v>3662</v>
      </c>
      <c r="F598" s="57" t="s">
        <v>12590</v>
      </c>
      <c r="G598" s="57" t="s">
        <v>15042</v>
      </c>
      <c r="H598" s="57" t="s">
        <v>173</v>
      </c>
      <c r="I598">
        <v>1.8</v>
      </c>
      <c r="J598">
        <v>20.2</v>
      </c>
      <c r="K598" s="58">
        <v>0</v>
      </c>
      <c r="L598" s="58">
        <v>0</v>
      </c>
      <c r="M598" s="58">
        <v>0</v>
      </c>
      <c r="N598" s="58">
        <v>0</v>
      </c>
      <c r="O598" s="58">
        <v>0</v>
      </c>
      <c r="P598" s="58">
        <v>0</v>
      </c>
      <c r="Q598" s="58">
        <v>0</v>
      </c>
      <c r="R598" s="58">
        <v>0</v>
      </c>
      <c r="S598" s="58">
        <v>0</v>
      </c>
      <c r="T598" s="58">
        <v>0</v>
      </c>
      <c r="U598" s="58">
        <v>62</v>
      </c>
      <c r="V598" s="58">
        <v>68</v>
      </c>
      <c r="W598" s="58">
        <v>72</v>
      </c>
      <c r="X598" s="58">
        <v>87</v>
      </c>
      <c r="Y598" s="58">
        <v>0</v>
      </c>
      <c r="Z598" s="58" t="s">
        <v>290</v>
      </c>
      <c r="AA598" s="58">
        <v>149</v>
      </c>
      <c r="AB598" s="58">
        <v>142</v>
      </c>
      <c r="AC598" s="58">
        <v>0</v>
      </c>
      <c r="AD598" s="58">
        <v>38</v>
      </c>
      <c r="AE598" s="58" t="s">
        <v>290</v>
      </c>
      <c r="AF598" s="58">
        <v>26</v>
      </c>
      <c r="AG598" s="58" t="s">
        <v>290</v>
      </c>
      <c r="AH598" s="58">
        <v>221</v>
      </c>
      <c r="AI598" s="58" t="s">
        <v>290</v>
      </c>
      <c r="AJ598" s="58">
        <v>0</v>
      </c>
      <c r="AK598" s="58">
        <v>291</v>
      </c>
      <c r="AL598">
        <v>291</v>
      </c>
      <c r="AM598" t="b">
        <f>IFERROR(MATCH('2017'!A598, '2018'!A:A, 0) &gt;0, FALSE)</f>
        <v>1</v>
      </c>
    </row>
    <row r="599" spans="1:39">
      <c r="A599" s="57" t="s">
        <v>12591</v>
      </c>
      <c r="B599" s="57" t="s">
        <v>10070</v>
      </c>
      <c r="C599" s="57" t="s">
        <v>7031</v>
      </c>
      <c r="D599" s="57" t="s">
        <v>10073</v>
      </c>
      <c r="E599" s="57" t="s">
        <v>3195</v>
      </c>
      <c r="F599" s="57" t="s">
        <v>12592</v>
      </c>
      <c r="G599" s="57" t="s">
        <v>15043</v>
      </c>
      <c r="H599" s="57" t="s">
        <v>173</v>
      </c>
      <c r="I599">
        <v>0.1</v>
      </c>
      <c r="J599">
        <v>6.5</v>
      </c>
      <c r="K599" s="58">
        <v>16</v>
      </c>
      <c r="L599" s="58" t="s">
        <v>290</v>
      </c>
      <c r="M599" s="58" t="s">
        <v>290</v>
      </c>
      <c r="N599" s="58">
        <v>13</v>
      </c>
      <c r="O599" s="58" t="s">
        <v>290</v>
      </c>
      <c r="P599" s="58" t="s">
        <v>290</v>
      </c>
      <c r="Q599" s="58" t="s">
        <v>290</v>
      </c>
      <c r="R599" s="58" t="s">
        <v>290</v>
      </c>
      <c r="S599" s="58">
        <v>10</v>
      </c>
      <c r="T599" s="58" t="s">
        <v>290</v>
      </c>
      <c r="U599" s="58">
        <v>0</v>
      </c>
      <c r="V599" s="58">
        <v>0</v>
      </c>
      <c r="W599" s="58">
        <v>0</v>
      </c>
      <c r="X599" s="58">
        <v>0</v>
      </c>
      <c r="Y599" s="58">
        <v>0</v>
      </c>
      <c r="Z599" s="58">
        <v>0</v>
      </c>
      <c r="AA599" s="58">
        <v>34</v>
      </c>
      <c r="AB599" s="58">
        <v>38</v>
      </c>
      <c r="AC599" s="58">
        <v>0</v>
      </c>
      <c r="AD599" s="58" t="s">
        <v>290</v>
      </c>
      <c r="AE599" s="58" t="s">
        <v>290</v>
      </c>
      <c r="AF599" s="58" t="s">
        <v>290</v>
      </c>
      <c r="AG599" s="58">
        <v>0</v>
      </c>
      <c r="AH599" s="58">
        <v>59</v>
      </c>
      <c r="AI599" s="58">
        <v>0</v>
      </c>
      <c r="AJ599" s="58">
        <v>72</v>
      </c>
      <c r="AK599" s="58">
        <v>0</v>
      </c>
      <c r="AL599">
        <v>72</v>
      </c>
      <c r="AM599" t="b">
        <f>IFERROR(MATCH('2017'!A599, '2018'!A:A, 0) &gt;0, FALSE)</f>
        <v>0</v>
      </c>
    </row>
    <row r="600" spans="1:39">
      <c r="A600" s="57" t="s">
        <v>3197</v>
      </c>
      <c r="B600" s="57" t="s">
        <v>2370</v>
      </c>
      <c r="C600" s="57" t="s">
        <v>15044</v>
      </c>
      <c r="D600" s="57" t="s">
        <v>3198</v>
      </c>
      <c r="E600" s="57" t="s">
        <v>3199</v>
      </c>
      <c r="F600" s="57" t="s">
        <v>12595</v>
      </c>
      <c r="G600" s="57" t="s">
        <v>15045</v>
      </c>
      <c r="H600" s="57" t="s">
        <v>174</v>
      </c>
      <c r="I600">
        <v>1.5</v>
      </c>
      <c r="J600">
        <v>7.2</v>
      </c>
      <c r="K600" s="58">
        <v>0</v>
      </c>
      <c r="L600" s="58">
        <v>12</v>
      </c>
      <c r="M600" s="58">
        <v>16</v>
      </c>
      <c r="N600" s="58">
        <v>14</v>
      </c>
      <c r="O600" s="58">
        <v>14</v>
      </c>
      <c r="P600" s="58">
        <v>13</v>
      </c>
      <c r="Q600" s="58">
        <v>20</v>
      </c>
      <c r="R600" s="58">
        <v>17</v>
      </c>
      <c r="S600" s="58">
        <v>0</v>
      </c>
      <c r="T600" s="58">
        <v>0</v>
      </c>
      <c r="U600" s="58">
        <v>0</v>
      </c>
      <c r="V600" s="58">
        <v>0</v>
      </c>
      <c r="W600" s="58">
        <v>0</v>
      </c>
      <c r="X600" s="58">
        <v>0</v>
      </c>
      <c r="Y600" s="58" t="s">
        <v>290</v>
      </c>
      <c r="Z600" s="58">
        <v>0</v>
      </c>
      <c r="AA600" s="58">
        <v>51</v>
      </c>
      <c r="AB600" s="58">
        <v>57</v>
      </c>
      <c r="AC600" s="58">
        <v>0</v>
      </c>
      <c r="AD600" s="58" t="s">
        <v>290</v>
      </c>
      <c r="AE600" s="58" t="s">
        <v>290</v>
      </c>
      <c r="AF600" s="58" t="s">
        <v>290</v>
      </c>
      <c r="AG600" s="58">
        <v>0</v>
      </c>
      <c r="AH600" s="58">
        <v>89</v>
      </c>
      <c r="AI600" s="58" t="s">
        <v>290</v>
      </c>
      <c r="AJ600" s="58">
        <v>108</v>
      </c>
      <c r="AK600" s="58">
        <v>0</v>
      </c>
      <c r="AL600">
        <v>108</v>
      </c>
      <c r="AM600" t="b">
        <f>IFERROR(MATCH('2017'!A600, '2018'!A:A, 0) &gt;0, FALSE)</f>
        <v>1</v>
      </c>
    </row>
    <row r="601" spans="1:39">
      <c r="A601" s="57" t="s">
        <v>3201</v>
      </c>
      <c r="B601" s="57" t="s">
        <v>2928</v>
      </c>
      <c r="C601" s="57" t="s">
        <v>12596</v>
      </c>
      <c r="D601" s="57" t="s">
        <v>3204</v>
      </c>
      <c r="E601" s="57" t="s">
        <v>3205</v>
      </c>
      <c r="F601" s="57" t="s">
        <v>12597</v>
      </c>
      <c r="G601" s="57" t="s">
        <v>15046</v>
      </c>
      <c r="H601" s="57" t="s">
        <v>174</v>
      </c>
      <c r="I601">
        <v>0.1</v>
      </c>
      <c r="J601">
        <v>10.5</v>
      </c>
      <c r="K601" s="58">
        <v>26</v>
      </c>
      <c r="L601" s="58">
        <v>10</v>
      </c>
      <c r="M601" s="58">
        <v>15</v>
      </c>
      <c r="N601" s="58">
        <v>17</v>
      </c>
      <c r="O601" s="58">
        <v>11</v>
      </c>
      <c r="P601" s="58">
        <v>13</v>
      </c>
      <c r="Q601" s="58">
        <v>11</v>
      </c>
      <c r="R601" s="58" t="s">
        <v>290</v>
      </c>
      <c r="S601" s="58" t="s">
        <v>290</v>
      </c>
      <c r="T601" s="58" t="s">
        <v>290</v>
      </c>
      <c r="U601" s="58">
        <v>0</v>
      </c>
      <c r="V601" s="58">
        <v>0</v>
      </c>
      <c r="W601" s="58">
        <v>0</v>
      </c>
      <c r="X601" s="58">
        <v>0</v>
      </c>
      <c r="Y601" s="58">
        <v>0</v>
      </c>
      <c r="Z601" s="58">
        <v>0</v>
      </c>
      <c r="AA601" s="58">
        <v>78</v>
      </c>
      <c r="AB601" s="58">
        <v>46</v>
      </c>
      <c r="AC601" s="58">
        <v>0</v>
      </c>
      <c r="AD601" s="58" t="s">
        <v>290</v>
      </c>
      <c r="AE601" s="58">
        <v>0</v>
      </c>
      <c r="AF601" s="58">
        <v>17</v>
      </c>
      <c r="AG601" s="58">
        <v>0</v>
      </c>
      <c r="AH601" s="58">
        <v>98</v>
      </c>
      <c r="AI601" s="58" t="s">
        <v>290</v>
      </c>
      <c r="AJ601" s="58">
        <v>124</v>
      </c>
      <c r="AK601" s="58">
        <v>0</v>
      </c>
      <c r="AL601">
        <v>124</v>
      </c>
      <c r="AM601" t="b">
        <f>IFERROR(MATCH('2017'!A601, '2018'!A:A, 0) &gt;0, FALSE)</f>
        <v>1</v>
      </c>
    </row>
    <row r="602" spans="1:39">
      <c r="A602" s="57" t="s">
        <v>12598</v>
      </c>
      <c r="B602" s="57" t="s">
        <v>4025</v>
      </c>
      <c r="C602" s="57" t="s">
        <v>10084</v>
      </c>
      <c r="D602" s="57" t="s">
        <v>10085</v>
      </c>
      <c r="E602" s="57" t="s">
        <v>4343</v>
      </c>
      <c r="F602" s="57" t="s">
        <v>12599</v>
      </c>
      <c r="G602" s="57" t="s">
        <v>15047</v>
      </c>
      <c r="H602" s="57" t="s">
        <v>175</v>
      </c>
      <c r="I602">
        <v>0.4</v>
      </c>
      <c r="J602">
        <v>2.6</v>
      </c>
      <c r="K602" s="58">
        <v>0</v>
      </c>
      <c r="L602" s="58">
        <v>0</v>
      </c>
      <c r="M602" s="58">
        <v>0</v>
      </c>
      <c r="N602" s="58" t="s">
        <v>290</v>
      </c>
      <c r="O602" s="58" t="s">
        <v>290</v>
      </c>
      <c r="P602" s="58" t="s">
        <v>290</v>
      </c>
      <c r="Q602" s="58" t="s">
        <v>290</v>
      </c>
      <c r="R602" s="58" t="s">
        <v>290</v>
      </c>
      <c r="S602" s="58" t="s">
        <v>290</v>
      </c>
      <c r="T602" s="58" t="s">
        <v>290</v>
      </c>
      <c r="U602" s="58">
        <v>0</v>
      </c>
      <c r="V602" s="58">
        <v>0</v>
      </c>
      <c r="W602" s="58">
        <v>0</v>
      </c>
      <c r="X602" s="58">
        <v>0</v>
      </c>
      <c r="Y602" s="58">
        <v>0</v>
      </c>
      <c r="Z602" s="58">
        <v>0</v>
      </c>
      <c r="AA602" s="58" t="s">
        <v>290</v>
      </c>
      <c r="AB602" s="58">
        <v>20</v>
      </c>
      <c r="AC602" s="58">
        <v>0</v>
      </c>
      <c r="AD602" s="58">
        <v>0</v>
      </c>
      <c r="AE602" s="58">
        <v>0</v>
      </c>
      <c r="AF602" s="58">
        <v>0</v>
      </c>
      <c r="AG602" s="58">
        <v>0</v>
      </c>
      <c r="AH602" s="58">
        <v>28</v>
      </c>
      <c r="AI602" s="58">
        <v>0</v>
      </c>
      <c r="AJ602" s="58">
        <v>28</v>
      </c>
      <c r="AK602" s="58">
        <v>0</v>
      </c>
      <c r="AL602">
        <v>28</v>
      </c>
      <c r="AM602" t="b">
        <f>IFERROR(MATCH('2017'!A602, '2018'!A:A, 0) &gt;0, FALSE)</f>
        <v>1</v>
      </c>
    </row>
    <row r="603" spans="1:39">
      <c r="A603" s="57" t="s">
        <v>3207</v>
      </c>
      <c r="B603" s="57" t="s">
        <v>446</v>
      </c>
      <c r="C603" s="57" t="s">
        <v>13764</v>
      </c>
      <c r="D603" s="57" t="s">
        <v>3210</v>
      </c>
      <c r="E603" s="57" t="s">
        <v>3211</v>
      </c>
      <c r="F603" s="57" t="s">
        <v>12602</v>
      </c>
      <c r="G603" s="57" t="s">
        <v>15048</v>
      </c>
      <c r="H603" s="57" t="s">
        <v>175</v>
      </c>
      <c r="I603">
        <v>0.1</v>
      </c>
      <c r="J603">
        <v>6.5</v>
      </c>
      <c r="K603" s="58">
        <v>30</v>
      </c>
      <c r="L603" s="58">
        <v>11</v>
      </c>
      <c r="M603" s="58" t="s">
        <v>290</v>
      </c>
      <c r="N603" s="58" t="s">
        <v>290</v>
      </c>
      <c r="O603" s="58">
        <v>13</v>
      </c>
      <c r="P603" s="58" t="s">
        <v>290</v>
      </c>
      <c r="Q603" s="58" t="s">
        <v>290</v>
      </c>
      <c r="R603" s="58" t="s">
        <v>290</v>
      </c>
      <c r="S603" s="58" t="s">
        <v>290</v>
      </c>
      <c r="T603" s="58" t="s">
        <v>290</v>
      </c>
      <c r="U603" s="58">
        <v>0</v>
      </c>
      <c r="V603" s="58">
        <v>0</v>
      </c>
      <c r="W603" s="58">
        <v>0</v>
      </c>
      <c r="X603" s="58">
        <v>0</v>
      </c>
      <c r="Y603" s="58">
        <v>0</v>
      </c>
      <c r="Z603" s="58">
        <v>0</v>
      </c>
      <c r="AA603" s="58">
        <v>45</v>
      </c>
      <c r="AB603" s="58">
        <v>39</v>
      </c>
      <c r="AC603" s="58">
        <v>0</v>
      </c>
      <c r="AD603" s="58">
        <v>0</v>
      </c>
      <c r="AE603" s="58" t="s">
        <v>290</v>
      </c>
      <c r="AF603" s="58" t="s">
        <v>290</v>
      </c>
      <c r="AG603" s="58">
        <v>0</v>
      </c>
      <c r="AH603" s="58">
        <v>67</v>
      </c>
      <c r="AI603" s="58">
        <v>11</v>
      </c>
      <c r="AJ603" s="58">
        <v>84</v>
      </c>
      <c r="AK603" s="58">
        <v>0</v>
      </c>
      <c r="AL603">
        <v>84</v>
      </c>
      <c r="AM603" t="b">
        <f>IFERROR(MATCH('2017'!A603, '2018'!A:A, 0) &gt;0, FALSE)</f>
        <v>1</v>
      </c>
    </row>
    <row r="604" spans="1:39">
      <c r="A604" s="57" t="s">
        <v>3213</v>
      </c>
      <c r="B604" s="57" t="s">
        <v>3214</v>
      </c>
      <c r="C604" s="57" t="s">
        <v>6736</v>
      </c>
      <c r="D604" s="57" t="s">
        <v>3216</v>
      </c>
      <c r="E604" s="57" t="s">
        <v>3211</v>
      </c>
      <c r="F604" s="57" t="s">
        <v>12604</v>
      </c>
      <c r="G604" s="57" t="s">
        <v>15049</v>
      </c>
      <c r="H604" s="57" t="s">
        <v>175</v>
      </c>
      <c r="I604">
        <v>0.2</v>
      </c>
      <c r="J604">
        <v>1.5</v>
      </c>
      <c r="K604" s="58">
        <v>44</v>
      </c>
      <c r="L604" s="58">
        <v>21</v>
      </c>
      <c r="M604" s="58" t="s">
        <v>290</v>
      </c>
      <c r="N604" s="58">
        <v>14</v>
      </c>
      <c r="O604" s="58">
        <v>14</v>
      </c>
      <c r="P604" s="58">
        <v>17</v>
      </c>
      <c r="Q604" s="58" t="s">
        <v>290</v>
      </c>
      <c r="R604" s="58">
        <v>13</v>
      </c>
      <c r="S604" s="58">
        <v>10</v>
      </c>
      <c r="T604" s="58">
        <v>10</v>
      </c>
      <c r="U604" s="58">
        <v>0</v>
      </c>
      <c r="V604" s="58">
        <v>0</v>
      </c>
      <c r="W604" s="58">
        <v>0</v>
      </c>
      <c r="X604" s="58">
        <v>0</v>
      </c>
      <c r="Y604" s="58">
        <v>0</v>
      </c>
      <c r="Z604" s="58">
        <v>0</v>
      </c>
      <c r="AA604" s="58">
        <v>91</v>
      </c>
      <c r="AB604" s="58">
        <v>69</v>
      </c>
      <c r="AC604" s="58">
        <v>0</v>
      </c>
      <c r="AD604" s="58">
        <v>13</v>
      </c>
      <c r="AE604" s="58" t="s">
        <v>290</v>
      </c>
      <c r="AF604" s="58" t="s">
        <v>290</v>
      </c>
      <c r="AG604" s="58">
        <v>0</v>
      </c>
      <c r="AH604" s="58">
        <v>130</v>
      </c>
      <c r="AI604" s="58" t="s">
        <v>290</v>
      </c>
      <c r="AJ604" s="58">
        <v>160</v>
      </c>
      <c r="AK604" s="58">
        <v>0</v>
      </c>
      <c r="AL604">
        <v>160</v>
      </c>
      <c r="AM604" t="b">
        <f>IFERROR(MATCH('2017'!A604, '2018'!A:A, 0) &gt;0, FALSE)</f>
        <v>1</v>
      </c>
    </row>
    <row r="605" spans="1:39">
      <c r="A605" s="57" t="s">
        <v>4729</v>
      </c>
      <c r="B605" s="57" t="s">
        <v>4730</v>
      </c>
      <c r="C605" s="57" t="s">
        <v>13765</v>
      </c>
      <c r="D605" s="57" t="s">
        <v>4732</v>
      </c>
      <c r="E605" s="57" t="s">
        <v>3222</v>
      </c>
      <c r="F605" s="57" t="s">
        <v>12605</v>
      </c>
      <c r="G605" s="57" t="s">
        <v>15050</v>
      </c>
      <c r="H605" s="57" t="s">
        <v>175</v>
      </c>
      <c r="I605">
        <v>0.2</v>
      </c>
      <c r="J605">
        <v>0.8</v>
      </c>
      <c r="K605" s="58" t="s">
        <v>290</v>
      </c>
      <c r="L605" s="58">
        <v>11</v>
      </c>
      <c r="M605" s="58" t="s">
        <v>290</v>
      </c>
      <c r="N605" s="58" t="s">
        <v>290</v>
      </c>
      <c r="O605" s="58" t="s">
        <v>290</v>
      </c>
      <c r="P605" s="58" t="s">
        <v>290</v>
      </c>
      <c r="Q605" s="58" t="s">
        <v>290</v>
      </c>
      <c r="R605" s="58" t="s">
        <v>290</v>
      </c>
      <c r="S605" s="58" t="s">
        <v>290</v>
      </c>
      <c r="T605" s="58" t="s">
        <v>290</v>
      </c>
      <c r="U605" s="58">
        <v>0</v>
      </c>
      <c r="V605" s="58">
        <v>0</v>
      </c>
      <c r="W605" s="58">
        <v>0</v>
      </c>
      <c r="X605" s="58">
        <v>0</v>
      </c>
      <c r="Y605" s="58">
        <v>0</v>
      </c>
      <c r="Z605" s="58">
        <v>0</v>
      </c>
      <c r="AA605" s="58">
        <v>27</v>
      </c>
      <c r="AB605" s="58">
        <v>17</v>
      </c>
      <c r="AC605" s="58">
        <v>0</v>
      </c>
      <c r="AD605" s="58" t="s">
        <v>290</v>
      </c>
      <c r="AE605" s="58" t="s">
        <v>290</v>
      </c>
      <c r="AF605" s="58" t="s">
        <v>290</v>
      </c>
      <c r="AG605" s="58">
        <v>0</v>
      </c>
      <c r="AH605" s="58">
        <v>37</v>
      </c>
      <c r="AI605" s="58" t="s">
        <v>290</v>
      </c>
      <c r="AJ605" s="58">
        <v>44</v>
      </c>
      <c r="AK605" s="58">
        <v>0</v>
      </c>
      <c r="AL605">
        <v>44</v>
      </c>
      <c r="AM605" t="b">
        <f>IFERROR(MATCH('2017'!A605, '2018'!A:A, 0) &gt;0, FALSE)</f>
        <v>0</v>
      </c>
    </row>
    <row r="606" spans="1:39">
      <c r="A606" s="57" t="s">
        <v>3217</v>
      </c>
      <c r="B606" s="57" t="s">
        <v>3218</v>
      </c>
      <c r="C606" s="57" t="s">
        <v>15051</v>
      </c>
      <c r="D606" s="57" t="s">
        <v>3221</v>
      </c>
      <c r="E606" s="57" t="s">
        <v>3222</v>
      </c>
      <c r="F606" s="57" t="s">
        <v>13768</v>
      </c>
      <c r="G606" s="57" t="s">
        <v>15052</v>
      </c>
      <c r="H606" s="57" t="s">
        <v>175</v>
      </c>
      <c r="I606">
        <v>0.1</v>
      </c>
      <c r="J606">
        <v>13.8</v>
      </c>
      <c r="K606" s="58">
        <v>10</v>
      </c>
      <c r="L606" s="58">
        <v>10</v>
      </c>
      <c r="M606" s="58" t="s">
        <v>290</v>
      </c>
      <c r="N606" s="58" t="s">
        <v>290</v>
      </c>
      <c r="O606" s="58">
        <v>10</v>
      </c>
      <c r="P606" s="58">
        <v>10</v>
      </c>
      <c r="Q606" s="58">
        <v>12</v>
      </c>
      <c r="R606" s="58">
        <v>12</v>
      </c>
      <c r="S606" s="58">
        <v>12</v>
      </c>
      <c r="T606" s="58">
        <v>15</v>
      </c>
      <c r="U606" s="58" t="s">
        <v>290</v>
      </c>
      <c r="V606" s="58" t="s">
        <v>290</v>
      </c>
      <c r="W606" s="58" t="s">
        <v>290</v>
      </c>
      <c r="X606" s="58" t="s">
        <v>290</v>
      </c>
      <c r="Y606" s="58">
        <v>0</v>
      </c>
      <c r="Z606" s="58">
        <v>0</v>
      </c>
      <c r="AA606" s="58">
        <v>51</v>
      </c>
      <c r="AB606" s="58">
        <v>71</v>
      </c>
      <c r="AC606" s="58">
        <v>0</v>
      </c>
      <c r="AD606" s="58" t="s">
        <v>290</v>
      </c>
      <c r="AE606" s="58" t="s">
        <v>290</v>
      </c>
      <c r="AF606" s="58" t="s">
        <v>290</v>
      </c>
      <c r="AG606" s="58">
        <v>0</v>
      </c>
      <c r="AH606" s="58">
        <v>94</v>
      </c>
      <c r="AI606" s="58">
        <v>12</v>
      </c>
      <c r="AJ606" s="58">
        <v>107</v>
      </c>
      <c r="AK606" s="58">
        <v>15</v>
      </c>
      <c r="AL606">
        <v>122</v>
      </c>
      <c r="AM606" t="b">
        <f>IFERROR(MATCH('2017'!A606, '2018'!A:A, 0) &gt;0, FALSE)</f>
        <v>1</v>
      </c>
    </row>
    <row r="607" spans="1:39">
      <c r="A607" s="57" t="s">
        <v>3224</v>
      </c>
      <c r="B607" s="57" t="s">
        <v>3225</v>
      </c>
      <c r="C607" s="57" t="s">
        <v>13769</v>
      </c>
      <c r="D607" s="57" t="s">
        <v>3229</v>
      </c>
      <c r="E607" s="57" t="s">
        <v>3230</v>
      </c>
      <c r="F607" s="57" t="s">
        <v>12606</v>
      </c>
      <c r="G607" s="57" t="s">
        <v>15053</v>
      </c>
      <c r="H607" s="57" t="s">
        <v>176</v>
      </c>
      <c r="I607">
        <v>0.1</v>
      </c>
      <c r="J607">
        <v>0.9</v>
      </c>
      <c r="K607" s="58">
        <v>24</v>
      </c>
      <c r="L607" s="58" t="s">
        <v>290</v>
      </c>
      <c r="M607" s="58">
        <v>11</v>
      </c>
      <c r="N607" s="58">
        <v>10</v>
      </c>
      <c r="O607" s="58" t="s">
        <v>290</v>
      </c>
      <c r="P607" s="58">
        <v>11</v>
      </c>
      <c r="Q607" s="58">
        <v>16</v>
      </c>
      <c r="R607" s="58">
        <v>14</v>
      </c>
      <c r="S607" s="58">
        <v>23</v>
      </c>
      <c r="T607" s="58">
        <v>10</v>
      </c>
      <c r="U607" s="58">
        <v>0</v>
      </c>
      <c r="V607" s="58">
        <v>0</v>
      </c>
      <c r="W607" s="58">
        <v>0</v>
      </c>
      <c r="X607" s="58">
        <v>0</v>
      </c>
      <c r="Y607" s="58">
        <v>0</v>
      </c>
      <c r="Z607" s="58">
        <v>0</v>
      </c>
      <c r="AA607" s="58">
        <v>71</v>
      </c>
      <c r="AB607" s="58">
        <v>64</v>
      </c>
      <c r="AC607" s="58">
        <v>0</v>
      </c>
      <c r="AD607" s="58">
        <v>0</v>
      </c>
      <c r="AE607" s="58">
        <v>0</v>
      </c>
      <c r="AF607" s="58" t="s">
        <v>290</v>
      </c>
      <c r="AG607" s="58">
        <v>0</v>
      </c>
      <c r="AH607" s="58">
        <v>133</v>
      </c>
      <c r="AI607" s="58">
        <v>0</v>
      </c>
      <c r="AJ607" s="58">
        <v>135</v>
      </c>
      <c r="AK607" s="58">
        <v>0</v>
      </c>
      <c r="AL607">
        <v>135</v>
      </c>
      <c r="AM607" t="b">
        <f>IFERROR(MATCH('2017'!A607, '2018'!A:A, 0) &gt;0, FALSE)</f>
        <v>1</v>
      </c>
    </row>
    <row r="608" spans="1:39">
      <c r="A608" s="57" t="s">
        <v>3232</v>
      </c>
      <c r="B608" s="57" t="s">
        <v>3233</v>
      </c>
      <c r="C608" s="57" t="s">
        <v>12607</v>
      </c>
      <c r="D608" s="57" t="s">
        <v>3235</v>
      </c>
      <c r="E608" s="57" t="s">
        <v>3236</v>
      </c>
      <c r="F608" s="57" t="s">
        <v>12608</v>
      </c>
      <c r="G608" s="57" t="s">
        <v>15054</v>
      </c>
      <c r="H608" s="57" t="s">
        <v>176</v>
      </c>
      <c r="I608">
        <v>1.5</v>
      </c>
      <c r="J608">
        <v>1.5</v>
      </c>
      <c r="K608" s="58">
        <v>24</v>
      </c>
      <c r="L608" s="58" t="s">
        <v>290</v>
      </c>
      <c r="M608" s="58" t="s">
        <v>290</v>
      </c>
      <c r="N608" s="58" t="s">
        <v>290</v>
      </c>
      <c r="O608" s="58" t="s">
        <v>290</v>
      </c>
      <c r="P608" s="58" t="s">
        <v>290</v>
      </c>
      <c r="Q608" s="58" t="s">
        <v>290</v>
      </c>
      <c r="R608" s="58" t="s">
        <v>290</v>
      </c>
      <c r="S608" s="58" t="s">
        <v>290</v>
      </c>
      <c r="T608" s="58" t="s">
        <v>290</v>
      </c>
      <c r="U608" s="58" t="s">
        <v>290</v>
      </c>
      <c r="V608" s="58" t="s">
        <v>290</v>
      </c>
      <c r="W608" s="58" t="s">
        <v>290</v>
      </c>
      <c r="X608" s="58" t="s">
        <v>290</v>
      </c>
      <c r="Y608" s="58">
        <v>0</v>
      </c>
      <c r="Z608" s="58">
        <v>0</v>
      </c>
      <c r="AA608" s="58">
        <v>39</v>
      </c>
      <c r="AB608" s="58">
        <v>45</v>
      </c>
      <c r="AC608" s="58">
        <v>0</v>
      </c>
      <c r="AD608" s="58" t="s">
        <v>290</v>
      </c>
      <c r="AE608" s="58" t="s">
        <v>290</v>
      </c>
      <c r="AF608" s="58" t="s">
        <v>290</v>
      </c>
      <c r="AG608" s="58">
        <v>0</v>
      </c>
      <c r="AH608" s="58">
        <v>73</v>
      </c>
      <c r="AI608" s="58" t="s">
        <v>290</v>
      </c>
      <c r="AJ608" s="58">
        <v>71</v>
      </c>
      <c r="AK608" s="58">
        <v>13</v>
      </c>
      <c r="AL608">
        <v>84</v>
      </c>
      <c r="AM608" t="b">
        <f>IFERROR(MATCH('2017'!A608, '2018'!A:A, 0) &gt;0, FALSE)</f>
        <v>1</v>
      </c>
    </row>
    <row r="609" spans="1:39">
      <c r="A609" s="57" t="s">
        <v>3245</v>
      </c>
      <c r="B609" s="57" t="s">
        <v>3246</v>
      </c>
      <c r="C609" s="57" t="s">
        <v>6751</v>
      </c>
      <c r="D609" s="57" t="s">
        <v>3248</v>
      </c>
      <c r="E609" s="57" t="s">
        <v>3249</v>
      </c>
      <c r="F609" s="57" t="s">
        <v>11379</v>
      </c>
      <c r="G609" s="57" t="s">
        <v>15055</v>
      </c>
      <c r="H609" s="57" t="s">
        <v>3244</v>
      </c>
      <c r="I609">
        <v>0.1</v>
      </c>
      <c r="J609">
        <v>0.4</v>
      </c>
      <c r="K609" s="58" t="s">
        <v>290</v>
      </c>
      <c r="L609" s="58" t="s">
        <v>290</v>
      </c>
      <c r="M609" s="58">
        <v>0</v>
      </c>
      <c r="N609" s="58" t="s">
        <v>290</v>
      </c>
      <c r="O609" s="58" t="s">
        <v>290</v>
      </c>
      <c r="P609" s="58" t="s">
        <v>290</v>
      </c>
      <c r="Q609" s="58" t="s">
        <v>290</v>
      </c>
      <c r="R609" s="58" t="s">
        <v>290</v>
      </c>
      <c r="S609" s="58" t="s">
        <v>290</v>
      </c>
      <c r="T609" s="58" t="s">
        <v>290</v>
      </c>
      <c r="U609" s="58" t="s">
        <v>290</v>
      </c>
      <c r="V609" s="58" t="s">
        <v>290</v>
      </c>
      <c r="W609" s="58" t="s">
        <v>290</v>
      </c>
      <c r="X609" s="58" t="s">
        <v>290</v>
      </c>
      <c r="Y609" s="58">
        <v>0</v>
      </c>
      <c r="Z609" s="58">
        <v>0</v>
      </c>
      <c r="AA609" s="58">
        <v>14</v>
      </c>
      <c r="AB609" s="58">
        <v>15</v>
      </c>
      <c r="AC609" s="58">
        <v>0</v>
      </c>
      <c r="AD609" s="58">
        <v>0</v>
      </c>
      <c r="AE609" s="58" t="s">
        <v>290</v>
      </c>
      <c r="AF609" s="58">
        <v>0</v>
      </c>
      <c r="AG609" s="58">
        <v>0</v>
      </c>
      <c r="AH609" s="58">
        <v>27</v>
      </c>
      <c r="AI609" s="58" t="s">
        <v>290</v>
      </c>
      <c r="AJ609" s="58">
        <v>23</v>
      </c>
      <c r="AK609" s="58" t="s">
        <v>290</v>
      </c>
      <c r="AL609">
        <v>29</v>
      </c>
      <c r="AM609" t="b">
        <f>IFERROR(MATCH('2017'!A609, '2018'!A:A, 0) &gt;0, FALSE)</f>
        <v>1</v>
      </c>
    </row>
    <row r="610" spans="1:39">
      <c r="A610" s="57" t="s">
        <v>3251</v>
      </c>
      <c r="B610" s="57" t="s">
        <v>3252</v>
      </c>
      <c r="C610" s="57" t="s">
        <v>13771</v>
      </c>
      <c r="D610" s="57" t="s">
        <v>3255</v>
      </c>
      <c r="E610" s="57" t="s">
        <v>3256</v>
      </c>
      <c r="F610" s="57" t="s">
        <v>12611</v>
      </c>
      <c r="G610" s="57" t="s">
        <v>15056</v>
      </c>
      <c r="H610" s="57" t="s">
        <v>177</v>
      </c>
      <c r="I610">
        <v>0.2</v>
      </c>
      <c r="J610">
        <v>10.5</v>
      </c>
      <c r="K610" s="58" t="s">
        <v>290</v>
      </c>
      <c r="L610" s="58">
        <v>31</v>
      </c>
      <c r="M610" s="58">
        <v>25</v>
      </c>
      <c r="N610" s="58">
        <v>31</v>
      </c>
      <c r="O610" s="58">
        <v>20</v>
      </c>
      <c r="P610" s="58">
        <v>22</v>
      </c>
      <c r="Q610" s="58">
        <v>27</v>
      </c>
      <c r="R610" s="58">
        <v>27</v>
      </c>
      <c r="S610" s="58">
        <v>26</v>
      </c>
      <c r="T610" s="58">
        <v>28</v>
      </c>
      <c r="U610" s="58">
        <v>0</v>
      </c>
      <c r="V610" s="58">
        <v>0</v>
      </c>
      <c r="W610" s="58">
        <v>0</v>
      </c>
      <c r="X610" s="58">
        <v>0</v>
      </c>
      <c r="Y610" s="58">
        <v>0</v>
      </c>
      <c r="Z610" s="58">
        <v>0</v>
      </c>
      <c r="AA610" s="58">
        <v>132</v>
      </c>
      <c r="AB610" s="58">
        <v>114</v>
      </c>
      <c r="AC610" s="58">
        <v>0</v>
      </c>
      <c r="AD610" s="58" t="s">
        <v>290</v>
      </c>
      <c r="AE610" s="58">
        <v>0</v>
      </c>
      <c r="AF610" s="58">
        <v>64</v>
      </c>
      <c r="AG610" s="58">
        <v>0</v>
      </c>
      <c r="AH610" s="58">
        <v>167</v>
      </c>
      <c r="AI610" s="58" t="s">
        <v>290</v>
      </c>
      <c r="AJ610" s="58">
        <v>246</v>
      </c>
      <c r="AK610" s="58">
        <v>0</v>
      </c>
      <c r="AL610">
        <v>246</v>
      </c>
      <c r="AM610" t="b">
        <f>IFERROR(MATCH('2017'!A610, '2018'!A:A, 0) &gt;0, FALSE)</f>
        <v>1</v>
      </c>
    </row>
    <row r="611" spans="1:39">
      <c r="A611" s="57" t="s">
        <v>3258</v>
      </c>
      <c r="B611" s="57" t="s">
        <v>3259</v>
      </c>
      <c r="C611" s="57" t="s">
        <v>15057</v>
      </c>
      <c r="D611" s="57" t="s">
        <v>3261</v>
      </c>
      <c r="E611" s="57" t="s">
        <v>3262</v>
      </c>
      <c r="F611" s="57" t="s">
        <v>12612</v>
      </c>
      <c r="G611" s="57" t="s">
        <v>15058</v>
      </c>
      <c r="H611" s="57" t="s">
        <v>177</v>
      </c>
      <c r="I611">
        <v>8.1999999999999993</v>
      </c>
      <c r="J611">
        <v>3.6</v>
      </c>
      <c r="K611" s="58">
        <v>16</v>
      </c>
      <c r="L611" s="58">
        <v>15</v>
      </c>
      <c r="M611" s="58">
        <v>16</v>
      </c>
      <c r="N611" s="58">
        <v>10</v>
      </c>
      <c r="O611" s="58">
        <v>13</v>
      </c>
      <c r="P611" s="58">
        <v>19</v>
      </c>
      <c r="Q611" s="58">
        <v>11</v>
      </c>
      <c r="R611" s="58">
        <v>26</v>
      </c>
      <c r="S611" s="58">
        <v>24</v>
      </c>
      <c r="T611" s="58">
        <v>30</v>
      </c>
      <c r="U611" s="58">
        <v>25</v>
      </c>
      <c r="V611" s="58">
        <v>20</v>
      </c>
      <c r="W611" s="58">
        <v>30</v>
      </c>
      <c r="X611" s="58">
        <v>38</v>
      </c>
      <c r="Y611" s="58">
        <v>0</v>
      </c>
      <c r="Z611" s="58">
        <v>0</v>
      </c>
      <c r="AA611" s="58">
        <v>142</v>
      </c>
      <c r="AB611" s="58">
        <v>151</v>
      </c>
      <c r="AC611" s="58">
        <v>0</v>
      </c>
      <c r="AD611" s="58">
        <v>71</v>
      </c>
      <c r="AE611" s="58">
        <v>11</v>
      </c>
      <c r="AF611" s="58">
        <v>11</v>
      </c>
      <c r="AG611" s="58" t="s">
        <v>290</v>
      </c>
      <c r="AH611" s="58">
        <v>184</v>
      </c>
      <c r="AI611" s="58">
        <v>15</v>
      </c>
      <c r="AJ611" s="58">
        <v>180</v>
      </c>
      <c r="AK611" s="58">
        <v>113</v>
      </c>
      <c r="AL611">
        <v>293</v>
      </c>
      <c r="AM611" t="b">
        <f>IFERROR(MATCH('2017'!A611, '2018'!A:A, 0) &gt;0, FALSE)</f>
        <v>1</v>
      </c>
    </row>
    <row r="612" spans="1:39">
      <c r="A612" s="57" t="s">
        <v>3264</v>
      </c>
      <c r="B612" s="57" t="s">
        <v>3265</v>
      </c>
      <c r="C612" s="57" t="s">
        <v>6759</v>
      </c>
      <c r="D612" s="57" t="s">
        <v>3268</v>
      </c>
      <c r="E612" s="57" t="s">
        <v>3256</v>
      </c>
      <c r="F612" s="57" t="s">
        <v>12613</v>
      </c>
      <c r="G612" s="57" t="s">
        <v>15059</v>
      </c>
      <c r="H612" s="57" t="s">
        <v>177</v>
      </c>
      <c r="I612">
        <v>0.2</v>
      </c>
      <c r="J612">
        <v>2.6</v>
      </c>
      <c r="K612" s="58">
        <v>24</v>
      </c>
      <c r="L612" s="58">
        <v>42</v>
      </c>
      <c r="M612" s="58">
        <v>41</v>
      </c>
      <c r="N612" s="58">
        <v>35</v>
      </c>
      <c r="O612" s="58">
        <v>48</v>
      </c>
      <c r="P612" s="58">
        <v>43</v>
      </c>
      <c r="Q612" s="58">
        <v>42</v>
      </c>
      <c r="R612" s="58">
        <v>57</v>
      </c>
      <c r="S612" s="58">
        <v>60</v>
      </c>
      <c r="T612" s="58">
        <v>62</v>
      </c>
      <c r="U612" s="58">
        <v>0</v>
      </c>
      <c r="V612" s="58">
        <v>0</v>
      </c>
      <c r="W612" s="58">
        <v>0</v>
      </c>
      <c r="X612" s="58">
        <v>0</v>
      </c>
      <c r="Y612" s="58">
        <v>0</v>
      </c>
      <c r="Z612" s="58">
        <v>0</v>
      </c>
      <c r="AA612" s="58">
        <v>235</v>
      </c>
      <c r="AB612" s="58">
        <v>219</v>
      </c>
      <c r="AC612" s="58" t="s">
        <v>290</v>
      </c>
      <c r="AD612" s="58">
        <v>13</v>
      </c>
      <c r="AE612" s="58" t="s">
        <v>290</v>
      </c>
      <c r="AF612" s="58">
        <v>81</v>
      </c>
      <c r="AG612" s="58">
        <v>0</v>
      </c>
      <c r="AH612" s="58">
        <v>336</v>
      </c>
      <c r="AI612" s="58">
        <v>20</v>
      </c>
      <c r="AJ612" s="58">
        <v>454</v>
      </c>
      <c r="AK612" s="58">
        <v>0</v>
      </c>
      <c r="AL612">
        <v>454</v>
      </c>
      <c r="AM612" t="b">
        <f>IFERROR(MATCH('2017'!A612, '2018'!A:A, 0) &gt;0, FALSE)</f>
        <v>1</v>
      </c>
    </row>
    <row r="613" spans="1:39">
      <c r="A613" s="57" t="s">
        <v>3270</v>
      </c>
      <c r="B613" s="57" t="s">
        <v>3271</v>
      </c>
      <c r="C613" s="57" t="s">
        <v>10110</v>
      </c>
      <c r="D613" s="57" t="s">
        <v>3273</v>
      </c>
      <c r="E613" s="57" t="s">
        <v>3256</v>
      </c>
      <c r="F613" s="57" t="s">
        <v>12614</v>
      </c>
      <c r="G613" s="57" t="s">
        <v>15060</v>
      </c>
      <c r="H613" s="57" t="s">
        <v>177</v>
      </c>
      <c r="I613">
        <v>0.3</v>
      </c>
      <c r="J613">
        <v>1</v>
      </c>
      <c r="K613" s="58">
        <v>48</v>
      </c>
      <c r="L613" s="58" t="s">
        <v>290</v>
      </c>
      <c r="M613" s="58" t="s">
        <v>290</v>
      </c>
      <c r="N613" s="58" t="s">
        <v>290</v>
      </c>
      <c r="O613" s="58" t="s">
        <v>290</v>
      </c>
      <c r="P613" s="58" t="s">
        <v>290</v>
      </c>
      <c r="Q613" s="58" t="s">
        <v>290</v>
      </c>
      <c r="R613" s="58" t="s">
        <v>290</v>
      </c>
      <c r="S613" s="58">
        <v>0</v>
      </c>
      <c r="T613" s="58">
        <v>0</v>
      </c>
      <c r="U613" s="58">
        <v>0</v>
      </c>
      <c r="V613" s="58">
        <v>0</v>
      </c>
      <c r="W613" s="58">
        <v>0</v>
      </c>
      <c r="X613" s="58">
        <v>0</v>
      </c>
      <c r="Y613" s="58">
        <v>0</v>
      </c>
      <c r="Z613" s="58">
        <v>0</v>
      </c>
      <c r="AA613" s="58">
        <v>44</v>
      </c>
      <c r="AB613" s="58">
        <v>45</v>
      </c>
      <c r="AC613" s="58" t="s">
        <v>290</v>
      </c>
      <c r="AD613" s="58" t="s">
        <v>290</v>
      </c>
      <c r="AE613" s="58" t="s">
        <v>290</v>
      </c>
      <c r="AF613" s="58">
        <v>12</v>
      </c>
      <c r="AG613" s="58">
        <v>0</v>
      </c>
      <c r="AH613" s="58">
        <v>61</v>
      </c>
      <c r="AI613" s="58" t="s">
        <v>290</v>
      </c>
      <c r="AJ613" s="58">
        <v>89</v>
      </c>
      <c r="AK613" s="58">
        <v>0</v>
      </c>
      <c r="AL613">
        <v>89</v>
      </c>
      <c r="AM613" t="b">
        <f>IFERROR(MATCH('2017'!A613, '2018'!A:A, 0) &gt;0, FALSE)</f>
        <v>1</v>
      </c>
    </row>
    <row r="614" spans="1:39">
      <c r="A614" s="57" t="s">
        <v>3274</v>
      </c>
      <c r="B614" s="57" t="s">
        <v>446</v>
      </c>
      <c r="C614" s="57" t="s">
        <v>12615</v>
      </c>
      <c r="D614" s="57" t="s">
        <v>3276</v>
      </c>
      <c r="E614" s="57" t="s">
        <v>3277</v>
      </c>
      <c r="F614" s="57" t="s">
        <v>12616</v>
      </c>
      <c r="G614" s="57" t="s">
        <v>15061</v>
      </c>
      <c r="H614" s="57" t="s">
        <v>177</v>
      </c>
      <c r="I614">
        <v>0.1</v>
      </c>
      <c r="J614">
        <v>1.6</v>
      </c>
      <c r="K614" s="58">
        <v>52</v>
      </c>
      <c r="L614" s="58">
        <v>24</v>
      </c>
      <c r="M614" s="58">
        <v>30</v>
      </c>
      <c r="N614" s="58">
        <v>22</v>
      </c>
      <c r="O614" s="58">
        <v>21</v>
      </c>
      <c r="P614" s="58">
        <v>22</v>
      </c>
      <c r="Q614" s="58">
        <v>23</v>
      </c>
      <c r="R614" s="58">
        <v>25</v>
      </c>
      <c r="S614" s="58">
        <v>21</v>
      </c>
      <c r="T614" s="58">
        <v>0</v>
      </c>
      <c r="U614" s="58">
        <v>26</v>
      </c>
      <c r="V614" s="58">
        <v>0</v>
      </c>
      <c r="W614" s="58">
        <v>0</v>
      </c>
      <c r="X614" s="58">
        <v>0</v>
      </c>
      <c r="Y614" s="58">
        <v>28</v>
      </c>
      <c r="Z614" s="58">
        <v>0</v>
      </c>
      <c r="AA614" s="58">
        <v>135</v>
      </c>
      <c r="AB614" s="58">
        <v>159</v>
      </c>
      <c r="AC614" s="58">
        <v>0</v>
      </c>
      <c r="AD614" s="58" t="s">
        <v>290</v>
      </c>
      <c r="AE614" s="58" t="s">
        <v>290</v>
      </c>
      <c r="AF614" s="58" t="s">
        <v>290</v>
      </c>
      <c r="AG614" s="58">
        <v>0</v>
      </c>
      <c r="AH614" s="58">
        <v>276</v>
      </c>
      <c r="AI614" s="58">
        <v>13</v>
      </c>
      <c r="AJ614" s="58">
        <v>268</v>
      </c>
      <c r="AK614" s="58">
        <v>26</v>
      </c>
      <c r="AL614">
        <v>294</v>
      </c>
      <c r="AM614" t="b">
        <f>IFERROR(MATCH('2017'!A614, '2018'!A:A, 0) &gt;0, FALSE)</f>
        <v>1</v>
      </c>
    </row>
    <row r="615" spans="1:39">
      <c r="A615" s="57" t="s">
        <v>3279</v>
      </c>
      <c r="B615" s="57" t="s">
        <v>3280</v>
      </c>
      <c r="C615" s="57" t="s">
        <v>15062</v>
      </c>
      <c r="D615" s="57" t="s">
        <v>3282</v>
      </c>
      <c r="E615" s="57" t="s">
        <v>3256</v>
      </c>
      <c r="F615" s="57" t="s">
        <v>12617</v>
      </c>
      <c r="G615" s="57" t="s">
        <v>15063</v>
      </c>
      <c r="H615" s="57" t="s">
        <v>177</v>
      </c>
      <c r="I615">
        <v>0.9</v>
      </c>
      <c r="J615">
        <v>40.5</v>
      </c>
      <c r="K615" s="58">
        <v>0</v>
      </c>
      <c r="L615" s="58">
        <v>0</v>
      </c>
      <c r="M615" s="58">
        <v>0</v>
      </c>
      <c r="N615" s="58">
        <v>0</v>
      </c>
      <c r="O615" s="58">
        <v>0</v>
      </c>
      <c r="P615" s="58">
        <v>0</v>
      </c>
      <c r="Q615" s="58">
        <v>0</v>
      </c>
      <c r="R615" s="58">
        <v>0</v>
      </c>
      <c r="S615" s="58">
        <v>0</v>
      </c>
      <c r="T615" s="58">
        <v>0</v>
      </c>
      <c r="U615" s="58">
        <v>139</v>
      </c>
      <c r="V615" s="58">
        <v>140</v>
      </c>
      <c r="W615" s="58">
        <v>153</v>
      </c>
      <c r="X615" s="58">
        <v>152</v>
      </c>
      <c r="Y615" s="58">
        <v>0</v>
      </c>
      <c r="Z615" s="58">
        <v>0</v>
      </c>
      <c r="AA615" s="58">
        <v>286</v>
      </c>
      <c r="AB615" s="58">
        <v>298</v>
      </c>
      <c r="AC615" s="58" t="s">
        <v>290</v>
      </c>
      <c r="AD615" s="58">
        <v>11</v>
      </c>
      <c r="AE615" s="58">
        <v>11</v>
      </c>
      <c r="AF615" s="58">
        <v>146</v>
      </c>
      <c r="AG615" s="58">
        <v>0</v>
      </c>
      <c r="AH615" s="58">
        <v>373</v>
      </c>
      <c r="AI615" s="58">
        <v>42</v>
      </c>
      <c r="AJ615" s="58">
        <v>0</v>
      </c>
      <c r="AK615" s="58">
        <v>584</v>
      </c>
      <c r="AL615">
        <v>584</v>
      </c>
      <c r="AM615" t="b">
        <f>IFERROR(MATCH('2017'!A615, '2018'!A:A, 0) &gt;0, FALSE)</f>
        <v>1</v>
      </c>
    </row>
    <row r="616" spans="1:39">
      <c r="A616" s="57" t="s">
        <v>3283</v>
      </c>
      <c r="B616" s="57" t="s">
        <v>3284</v>
      </c>
      <c r="C616" s="57" t="s">
        <v>15064</v>
      </c>
      <c r="D616" s="57" t="s">
        <v>3286</v>
      </c>
      <c r="E616" s="57" t="s">
        <v>3256</v>
      </c>
      <c r="F616" s="57" t="s">
        <v>12618</v>
      </c>
      <c r="G616" s="57" t="s">
        <v>15065</v>
      </c>
      <c r="H616" s="57" t="s">
        <v>177</v>
      </c>
      <c r="I616">
        <v>4.5999999999999996</v>
      </c>
      <c r="J616">
        <v>41.3</v>
      </c>
      <c r="K616" s="58">
        <v>0</v>
      </c>
      <c r="L616" s="58">
        <v>0</v>
      </c>
      <c r="M616" s="58">
        <v>0</v>
      </c>
      <c r="N616" s="58">
        <v>0</v>
      </c>
      <c r="O616" s="58">
        <v>0</v>
      </c>
      <c r="P616" s="58">
        <v>0</v>
      </c>
      <c r="Q616" s="58">
        <v>0</v>
      </c>
      <c r="R616" s="58">
        <v>0</v>
      </c>
      <c r="S616" s="58">
        <v>0</v>
      </c>
      <c r="T616" s="58">
        <v>0</v>
      </c>
      <c r="U616" s="58">
        <v>140</v>
      </c>
      <c r="V616" s="58">
        <v>156</v>
      </c>
      <c r="W616" s="58">
        <v>119</v>
      </c>
      <c r="X616" s="58">
        <v>109</v>
      </c>
      <c r="Y616" s="58">
        <v>0</v>
      </c>
      <c r="Z616" s="58" t="s">
        <v>290</v>
      </c>
      <c r="AA616" s="58">
        <v>0</v>
      </c>
      <c r="AB616" s="58">
        <v>528</v>
      </c>
      <c r="AC616" s="58" t="s">
        <v>290</v>
      </c>
      <c r="AD616" s="58">
        <v>12</v>
      </c>
      <c r="AE616" s="58" t="s">
        <v>290</v>
      </c>
      <c r="AF616" s="58">
        <v>71</v>
      </c>
      <c r="AG616" s="58">
        <v>0</v>
      </c>
      <c r="AH616" s="58">
        <v>417</v>
      </c>
      <c r="AI616" s="58">
        <v>11</v>
      </c>
      <c r="AJ616" s="58">
        <v>0</v>
      </c>
      <c r="AK616" s="58">
        <v>528</v>
      </c>
      <c r="AL616">
        <v>528</v>
      </c>
      <c r="AM616" t="b">
        <f>IFERROR(MATCH('2017'!A616, '2018'!A:A, 0) &gt;0, FALSE)</f>
        <v>1</v>
      </c>
    </row>
    <row r="617" spans="1:39">
      <c r="A617" s="57" t="s">
        <v>3288</v>
      </c>
      <c r="B617" s="57" t="s">
        <v>3289</v>
      </c>
      <c r="C617" s="57" t="s">
        <v>6774</v>
      </c>
      <c r="D617" s="57" t="s">
        <v>3292</v>
      </c>
      <c r="E617" s="57" t="s">
        <v>3293</v>
      </c>
      <c r="F617" s="57" t="s">
        <v>12619</v>
      </c>
      <c r="G617" s="57" t="s">
        <v>15066</v>
      </c>
      <c r="H617" s="57" t="s">
        <v>177</v>
      </c>
      <c r="I617">
        <v>1.5</v>
      </c>
      <c r="J617">
        <v>36.5</v>
      </c>
      <c r="K617" s="58" t="s">
        <v>290</v>
      </c>
      <c r="L617" s="58" t="s">
        <v>290</v>
      </c>
      <c r="M617" s="58" t="s">
        <v>290</v>
      </c>
      <c r="N617" s="58" t="s">
        <v>290</v>
      </c>
      <c r="O617" s="58" t="s">
        <v>290</v>
      </c>
      <c r="P617" s="58">
        <v>11</v>
      </c>
      <c r="Q617" s="58" t="s">
        <v>290</v>
      </c>
      <c r="R617" s="58">
        <v>15</v>
      </c>
      <c r="S617" s="58">
        <v>15</v>
      </c>
      <c r="T617" s="58">
        <v>24</v>
      </c>
      <c r="U617" s="58">
        <v>21</v>
      </c>
      <c r="V617" s="58">
        <v>27</v>
      </c>
      <c r="W617" s="58">
        <v>25</v>
      </c>
      <c r="X617" s="58">
        <v>19</v>
      </c>
      <c r="Y617" s="58">
        <v>0</v>
      </c>
      <c r="Z617" s="58">
        <v>0</v>
      </c>
      <c r="AA617" s="58">
        <v>86</v>
      </c>
      <c r="AB617" s="58">
        <v>107</v>
      </c>
      <c r="AC617" s="58">
        <v>0</v>
      </c>
      <c r="AD617" s="58" t="s">
        <v>290</v>
      </c>
      <c r="AE617" s="58">
        <v>103</v>
      </c>
      <c r="AF617" s="58">
        <v>33</v>
      </c>
      <c r="AG617" s="58">
        <v>0</v>
      </c>
      <c r="AH617" s="58">
        <v>51</v>
      </c>
      <c r="AI617" s="58" t="s">
        <v>290</v>
      </c>
      <c r="AJ617" s="58">
        <v>101</v>
      </c>
      <c r="AK617" s="58">
        <v>92</v>
      </c>
      <c r="AL617">
        <v>193</v>
      </c>
      <c r="AM617" t="b">
        <f>IFERROR(MATCH('2017'!A617, '2018'!A:A, 0) &gt;0, FALSE)</f>
        <v>1</v>
      </c>
    </row>
    <row r="618" spans="1:39">
      <c r="A618" s="57" t="s">
        <v>3295</v>
      </c>
      <c r="B618" s="57" t="s">
        <v>10120</v>
      </c>
      <c r="C618" s="57" t="s">
        <v>10122</v>
      </c>
      <c r="D618" s="57" t="s">
        <v>3298</v>
      </c>
      <c r="E618" s="57" t="s">
        <v>3256</v>
      </c>
      <c r="F618" s="57" t="s">
        <v>12620</v>
      </c>
      <c r="G618" s="57" t="s">
        <v>15067</v>
      </c>
      <c r="H618" s="57" t="s">
        <v>177</v>
      </c>
      <c r="I618">
        <v>0.1</v>
      </c>
      <c r="J618">
        <v>1.3</v>
      </c>
      <c r="K618" s="58">
        <v>24</v>
      </c>
      <c r="L618" s="58">
        <v>15</v>
      </c>
      <c r="M618" s="58">
        <v>15</v>
      </c>
      <c r="N618" s="58">
        <v>11</v>
      </c>
      <c r="O618" s="58">
        <v>18</v>
      </c>
      <c r="P618" s="58">
        <v>23</v>
      </c>
      <c r="Q618" s="58">
        <v>15</v>
      </c>
      <c r="R618" s="58">
        <v>28</v>
      </c>
      <c r="S618" s="58">
        <v>14</v>
      </c>
      <c r="T618" s="58">
        <v>13</v>
      </c>
      <c r="U618" s="58">
        <v>0</v>
      </c>
      <c r="V618" s="58">
        <v>0</v>
      </c>
      <c r="W618" s="58">
        <v>0</v>
      </c>
      <c r="X618" s="58">
        <v>0</v>
      </c>
      <c r="Y618" s="58" t="s">
        <v>290</v>
      </c>
      <c r="Z618" s="58">
        <v>0</v>
      </c>
      <c r="AA618" s="58">
        <v>87</v>
      </c>
      <c r="AB618" s="58">
        <v>90</v>
      </c>
      <c r="AC618" s="58" t="s">
        <v>290</v>
      </c>
      <c r="AD618" s="58">
        <v>20</v>
      </c>
      <c r="AE618" s="58" t="s">
        <v>290</v>
      </c>
      <c r="AF618" s="58">
        <v>107</v>
      </c>
      <c r="AG618" s="58">
        <v>0</v>
      </c>
      <c r="AH618" s="58">
        <v>41</v>
      </c>
      <c r="AI618" s="58">
        <v>0</v>
      </c>
      <c r="AJ618" s="58">
        <v>177</v>
      </c>
      <c r="AK618" s="58">
        <v>0</v>
      </c>
      <c r="AL618">
        <v>177</v>
      </c>
      <c r="AM618" t="b">
        <f>IFERROR(MATCH('2017'!A618, '2018'!A:A, 0) &gt;0, FALSE)</f>
        <v>1</v>
      </c>
    </row>
    <row r="619" spans="1:39">
      <c r="A619" s="57" t="s">
        <v>3299</v>
      </c>
      <c r="B619" s="57" t="s">
        <v>3300</v>
      </c>
      <c r="C619" s="57" t="s">
        <v>10126</v>
      </c>
      <c r="D619" s="57" t="s">
        <v>3302</v>
      </c>
      <c r="E619" s="57" t="s">
        <v>3256</v>
      </c>
      <c r="F619" s="57" t="s">
        <v>12622</v>
      </c>
      <c r="G619" s="57" t="s">
        <v>15068</v>
      </c>
      <c r="H619" s="57" t="s">
        <v>177</v>
      </c>
      <c r="I619">
        <v>0.3</v>
      </c>
      <c r="J619">
        <v>20.5</v>
      </c>
      <c r="K619" s="58">
        <v>0</v>
      </c>
      <c r="L619" s="58">
        <v>0</v>
      </c>
      <c r="M619" s="58">
        <v>0</v>
      </c>
      <c r="N619" s="58">
        <v>0</v>
      </c>
      <c r="O619" s="58">
        <v>0</v>
      </c>
      <c r="P619" s="58">
        <v>0</v>
      </c>
      <c r="Q619" s="58">
        <v>0</v>
      </c>
      <c r="R619" s="58">
        <v>0</v>
      </c>
      <c r="S619" s="58">
        <v>0</v>
      </c>
      <c r="T619" s="58">
        <v>0</v>
      </c>
      <c r="U619" s="58">
        <v>94</v>
      </c>
      <c r="V619" s="58">
        <v>66</v>
      </c>
      <c r="W619" s="58">
        <v>75</v>
      </c>
      <c r="X619" s="58">
        <v>77</v>
      </c>
      <c r="Y619" s="58">
        <v>0</v>
      </c>
      <c r="Z619" s="58">
        <v>0</v>
      </c>
      <c r="AA619" s="58">
        <v>312</v>
      </c>
      <c r="AB619" s="58">
        <v>0</v>
      </c>
      <c r="AC619" s="58" t="s">
        <v>290</v>
      </c>
      <c r="AD619" s="58">
        <v>24</v>
      </c>
      <c r="AE619" s="58" t="s">
        <v>290</v>
      </c>
      <c r="AF619" s="58">
        <v>43</v>
      </c>
      <c r="AG619" s="58">
        <v>0</v>
      </c>
      <c r="AH619" s="58">
        <v>235</v>
      </c>
      <c r="AI619" s="58">
        <v>0</v>
      </c>
      <c r="AJ619" s="58">
        <v>0</v>
      </c>
      <c r="AK619" s="58">
        <v>312</v>
      </c>
      <c r="AL619">
        <v>312</v>
      </c>
      <c r="AM619" t="b">
        <f>IFERROR(MATCH('2017'!A619, '2018'!A:A, 0) &gt;0, FALSE)</f>
        <v>1</v>
      </c>
    </row>
    <row r="620" spans="1:39">
      <c r="A620" s="57" t="s">
        <v>3303</v>
      </c>
      <c r="B620" s="57" t="s">
        <v>3304</v>
      </c>
      <c r="C620" s="57" t="s">
        <v>15069</v>
      </c>
      <c r="D620" s="57" t="s">
        <v>3306</v>
      </c>
      <c r="E620" s="57" t="s">
        <v>3307</v>
      </c>
      <c r="F620" s="57" t="s">
        <v>12623</v>
      </c>
      <c r="G620" s="57" t="s">
        <v>15070</v>
      </c>
      <c r="H620" s="57" t="s">
        <v>177</v>
      </c>
      <c r="I620">
        <v>0.1</v>
      </c>
      <c r="J620">
        <v>1.5</v>
      </c>
      <c r="K620" s="58">
        <v>36</v>
      </c>
      <c r="L620" s="58">
        <v>25</v>
      </c>
      <c r="M620" s="58">
        <v>19</v>
      </c>
      <c r="N620" s="58">
        <v>23</v>
      </c>
      <c r="O620" s="58">
        <v>21</v>
      </c>
      <c r="P620" s="58">
        <v>16</v>
      </c>
      <c r="Q620" s="58">
        <v>21</v>
      </c>
      <c r="R620" s="58">
        <v>18</v>
      </c>
      <c r="S620" s="58">
        <v>24</v>
      </c>
      <c r="T620" s="58">
        <v>25</v>
      </c>
      <c r="U620" s="58">
        <v>0</v>
      </c>
      <c r="V620" s="58">
        <v>0</v>
      </c>
      <c r="W620" s="58">
        <v>0</v>
      </c>
      <c r="X620" s="58">
        <v>0</v>
      </c>
      <c r="Y620" s="58">
        <v>0</v>
      </c>
      <c r="Z620" s="58">
        <v>0</v>
      </c>
      <c r="AA620" s="58">
        <v>120</v>
      </c>
      <c r="AB620" s="58">
        <v>108</v>
      </c>
      <c r="AC620" s="58">
        <v>0</v>
      </c>
      <c r="AD620" s="58">
        <v>22</v>
      </c>
      <c r="AE620" s="58" t="s">
        <v>290</v>
      </c>
      <c r="AF620" s="58">
        <v>28</v>
      </c>
      <c r="AG620" s="58">
        <v>0</v>
      </c>
      <c r="AH620" s="58">
        <v>164</v>
      </c>
      <c r="AI620" s="58" t="s">
        <v>290</v>
      </c>
      <c r="AJ620" s="58">
        <v>228</v>
      </c>
      <c r="AK620" s="58">
        <v>0</v>
      </c>
      <c r="AL620">
        <v>228</v>
      </c>
      <c r="AM620" t="b">
        <f>IFERROR(MATCH('2017'!A620, '2018'!A:A, 0) &gt;0, FALSE)</f>
        <v>1</v>
      </c>
    </row>
    <row r="621" spans="1:39">
      <c r="A621" s="57" t="s">
        <v>3313</v>
      </c>
      <c r="B621" s="57" t="s">
        <v>3314</v>
      </c>
      <c r="C621" s="57" t="s">
        <v>13782</v>
      </c>
      <c r="D621" s="57" t="s">
        <v>3316</v>
      </c>
      <c r="E621" s="57" t="s">
        <v>3262</v>
      </c>
      <c r="F621" s="57" t="s">
        <v>12626</v>
      </c>
      <c r="G621" s="57" t="s">
        <v>15071</v>
      </c>
      <c r="H621" s="57" t="s">
        <v>177</v>
      </c>
      <c r="I621">
        <v>0.3</v>
      </c>
      <c r="J621">
        <v>2.8</v>
      </c>
      <c r="K621" s="58">
        <v>0</v>
      </c>
      <c r="L621" s="58">
        <v>0</v>
      </c>
      <c r="M621" s="58">
        <v>0</v>
      </c>
      <c r="N621" s="58">
        <v>0</v>
      </c>
      <c r="O621" s="58">
        <v>0</v>
      </c>
      <c r="P621" s="58">
        <v>0</v>
      </c>
      <c r="Q621" s="58">
        <v>0</v>
      </c>
      <c r="R621" s="58">
        <v>0</v>
      </c>
      <c r="S621" s="58">
        <v>0</v>
      </c>
      <c r="T621" s="58">
        <v>0</v>
      </c>
      <c r="U621" s="58">
        <v>91</v>
      </c>
      <c r="V621" s="58">
        <v>101</v>
      </c>
      <c r="W621" s="58">
        <v>94</v>
      </c>
      <c r="X621" s="58">
        <v>72</v>
      </c>
      <c r="Y621" s="58">
        <v>0</v>
      </c>
      <c r="Z621" s="58">
        <v>0</v>
      </c>
      <c r="AA621" s="58">
        <v>182</v>
      </c>
      <c r="AB621" s="58">
        <v>176</v>
      </c>
      <c r="AC621" s="58">
        <v>0</v>
      </c>
      <c r="AD621" s="58">
        <v>29</v>
      </c>
      <c r="AE621" s="58" t="s">
        <v>290</v>
      </c>
      <c r="AF621" s="58">
        <v>67</v>
      </c>
      <c r="AG621" s="58">
        <v>0</v>
      </c>
      <c r="AH621" s="58">
        <v>249</v>
      </c>
      <c r="AI621" s="58">
        <v>10</v>
      </c>
      <c r="AJ621" s="58">
        <v>0</v>
      </c>
      <c r="AK621" s="58">
        <v>358</v>
      </c>
      <c r="AL621">
        <v>358</v>
      </c>
      <c r="AM621" t="b">
        <f>IFERROR(MATCH('2017'!A621, '2018'!A:A, 0) &gt;0, FALSE)</f>
        <v>1</v>
      </c>
    </row>
    <row r="622" spans="1:39">
      <c r="A622" s="57" t="s">
        <v>3318</v>
      </c>
      <c r="B622" s="57" t="s">
        <v>1061</v>
      </c>
      <c r="C622" s="57" t="s">
        <v>15072</v>
      </c>
      <c r="D622" s="57" t="s">
        <v>3319</v>
      </c>
      <c r="E622" s="57" t="s">
        <v>3262</v>
      </c>
      <c r="F622" s="57" t="s">
        <v>12627</v>
      </c>
      <c r="G622" s="57" t="s">
        <v>15073</v>
      </c>
      <c r="H622" s="57" t="s">
        <v>177</v>
      </c>
      <c r="I622">
        <v>0.1</v>
      </c>
      <c r="J622">
        <v>9.8000000000000007</v>
      </c>
      <c r="K622" s="58" t="s">
        <v>290</v>
      </c>
      <c r="L622" s="58">
        <v>13</v>
      </c>
      <c r="M622" s="58">
        <v>13</v>
      </c>
      <c r="N622" s="58">
        <v>10</v>
      </c>
      <c r="O622" s="58">
        <v>14</v>
      </c>
      <c r="P622" s="58">
        <v>15</v>
      </c>
      <c r="Q622" s="58">
        <v>14</v>
      </c>
      <c r="R622" s="58">
        <v>10</v>
      </c>
      <c r="S622" s="58" t="s">
        <v>290</v>
      </c>
      <c r="T622" s="58" t="s">
        <v>290</v>
      </c>
      <c r="U622" s="58">
        <v>0</v>
      </c>
      <c r="V622" s="58">
        <v>0</v>
      </c>
      <c r="W622" s="58">
        <v>0</v>
      </c>
      <c r="X622" s="58">
        <v>0</v>
      </c>
      <c r="Y622" s="58">
        <v>0</v>
      </c>
      <c r="Z622" s="58">
        <v>0</v>
      </c>
      <c r="AA622" s="58">
        <v>62</v>
      </c>
      <c r="AB622" s="58">
        <v>51</v>
      </c>
      <c r="AC622" s="58">
        <v>0</v>
      </c>
      <c r="AD622" s="58" t="s">
        <v>290</v>
      </c>
      <c r="AE622" s="58" t="s">
        <v>290</v>
      </c>
      <c r="AF622" s="58" t="s">
        <v>290</v>
      </c>
      <c r="AG622" s="58">
        <v>0</v>
      </c>
      <c r="AH622" s="58">
        <v>86</v>
      </c>
      <c r="AI622" s="58">
        <v>13</v>
      </c>
      <c r="AJ622" s="58">
        <v>113</v>
      </c>
      <c r="AK622" s="58">
        <v>0</v>
      </c>
      <c r="AL622">
        <v>113</v>
      </c>
      <c r="AM622" t="b">
        <f>IFERROR(MATCH('2017'!A622, '2018'!A:A, 0) &gt;0, FALSE)</f>
        <v>1</v>
      </c>
    </row>
    <row r="623" spans="1:39">
      <c r="A623" s="57" t="s">
        <v>12628</v>
      </c>
      <c r="B623" s="57" t="s">
        <v>786</v>
      </c>
      <c r="C623" s="57" t="s">
        <v>13783</v>
      </c>
      <c r="D623" s="57" t="s">
        <v>3387</v>
      </c>
      <c r="E623" s="57" t="s">
        <v>3262</v>
      </c>
      <c r="F623" s="57" t="s">
        <v>12630</v>
      </c>
      <c r="G623" s="57" t="s">
        <v>15074</v>
      </c>
      <c r="H623" s="57" t="s">
        <v>177</v>
      </c>
      <c r="I623">
        <v>0.1</v>
      </c>
      <c r="J623">
        <v>1.1000000000000001</v>
      </c>
      <c r="K623" s="58">
        <v>25</v>
      </c>
      <c r="L623" s="58">
        <v>17</v>
      </c>
      <c r="M623" s="58">
        <v>17</v>
      </c>
      <c r="N623" s="58">
        <v>17</v>
      </c>
      <c r="O623" s="58">
        <v>23</v>
      </c>
      <c r="P623" s="58">
        <v>23</v>
      </c>
      <c r="Q623" s="58">
        <v>21</v>
      </c>
      <c r="R623" s="58">
        <v>21</v>
      </c>
      <c r="S623" s="58">
        <v>17</v>
      </c>
      <c r="T623" s="58">
        <v>19</v>
      </c>
      <c r="U623" s="58">
        <v>0</v>
      </c>
      <c r="V623" s="58">
        <v>0</v>
      </c>
      <c r="W623" s="58">
        <v>0</v>
      </c>
      <c r="X623" s="58">
        <v>0</v>
      </c>
      <c r="Y623" s="58">
        <v>0</v>
      </c>
      <c r="Z623" s="58">
        <v>0</v>
      </c>
      <c r="AA623" s="58">
        <v>106</v>
      </c>
      <c r="AB623" s="58">
        <v>94</v>
      </c>
      <c r="AC623" s="58">
        <v>0</v>
      </c>
      <c r="AD623" s="58">
        <v>0</v>
      </c>
      <c r="AE623" s="58">
        <v>0</v>
      </c>
      <c r="AF623" s="58">
        <v>200</v>
      </c>
      <c r="AG623" s="58">
        <v>0</v>
      </c>
      <c r="AH623" s="58">
        <v>0</v>
      </c>
      <c r="AI623" s="58">
        <v>0</v>
      </c>
      <c r="AJ623" s="58">
        <v>200</v>
      </c>
      <c r="AK623" s="58">
        <v>0</v>
      </c>
      <c r="AL623">
        <v>200</v>
      </c>
      <c r="AM623" t="b">
        <f>IFERROR(MATCH('2017'!A623, '2018'!A:A, 0) &gt;0, FALSE)</f>
        <v>1</v>
      </c>
    </row>
    <row r="624" spans="1:39">
      <c r="A624" s="57" t="s">
        <v>3320</v>
      </c>
      <c r="B624" s="57" t="s">
        <v>10143</v>
      </c>
      <c r="C624" s="57" t="s">
        <v>10145</v>
      </c>
      <c r="D624" s="57" t="s">
        <v>3322</v>
      </c>
      <c r="E624" s="57" t="s">
        <v>3256</v>
      </c>
      <c r="F624" s="57" t="s">
        <v>12631</v>
      </c>
      <c r="G624" s="57" t="s">
        <v>15075</v>
      </c>
      <c r="H624" s="57" t="s">
        <v>177</v>
      </c>
      <c r="I624">
        <v>0.2</v>
      </c>
      <c r="J624">
        <v>11.7</v>
      </c>
      <c r="K624" s="58">
        <v>24</v>
      </c>
      <c r="L624" s="58">
        <v>14</v>
      </c>
      <c r="M624" s="58">
        <v>15</v>
      </c>
      <c r="N624" s="58">
        <v>24</v>
      </c>
      <c r="O624" s="58" t="s">
        <v>290</v>
      </c>
      <c r="P624" s="58">
        <v>14</v>
      </c>
      <c r="Q624" s="58">
        <v>14</v>
      </c>
      <c r="R624" s="58">
        <v>13</v>
      </c>
      <c r="S624" s="58">
        <v>24</v>
      </c>
      <c r="T624" s="58">
        <v>16</v>
      </c>
      <c r="U624" s="58">
        <v>0</v>
      </c>
      <c r="V624" s="58">
        <v>0</v>
      </c>
      <c r="W624" s="58">
        <v>0</v>
      </c>
      <c r="X624" s="58">
        <v>0</v>
      </c>
      <c r="Y624" s="58">
        <v>0</v>
      </c>
      <c r="Z624" s="58">
        <v>0</v>
      </c>
      <c r="AA624" s="58">
        <v>94</v>
      </c>
      <c r="AB624" s="58">
        <v>71</v>
      </c>
      <c r="AC624" s="58">
        <v>0</v>
      </c>
      <c r="AD624" s="58" t="s">
        <v>290</v>
      </c>
      <c r="AE624" s="58" t="s">
        <v>290</v>
      </c>
      <c r="AF624" s="58">
        <v>126</v>
      </c>
      <c r="AG624" s="58">
        <v>0</v>
      </c>
      <c r="AH624" s="58">
        <v>19</v>
      </c>
      <c r="AI624" s="58">
        <v>15</v>
      </c>
      <c r="AJ624" s="58">
        <v>165</v>
      </c>
      <c r="AK624" s="58">
        <v>0</v>
      </c>
      <c r="AL624">
        <v>165</v>
      </c>
      <c r="AM624" t="b">
        <f>IFERROR(MATCH('2017'!A624, '2018'!A:A, 0) &gt;0, FALSE)</f>
        <v>1</v>
      </c>
    </row>
    <row r="625" spans="1:39">
      <c r="A625" s="57" t="s">
        <v>4733</v>
      </c>
      <c r="B625" s="57" t="s">
        <v>319</v>
      </c>
      <c r="C625" s="57" t="s">
        <v>10154</v>
      </c>
      <c r="D625" s="57" t="s">
        <v>4735</v>
      </c>
      <c r="E625" s="57" t="s">
        <v>3262</v>
      </c>
      <c r="F625" s="57" t="s">
        <v>12635</v>
      </c>
      <c r="G625" s="57" t="s">
        <v>15076</v>
      </c>
      <c r="H625" s="57" t="s">
        <v>177</v>
      </c>
      <c r="I625">
        <v>0.2</v>
      </c>
      <c r="J625">
        <v>1.4</v>
      </c>
      <c r="K625" s="58">
        <v>10</v>
      </c>
      <c r="L625" s="58">
        <v>12</v>
      </c>
      <c r="M625" s="58">
        <v>22</v>
      </c>
      <c r="N625" s="58">
        <v>25</v>
      </c>
      <c r="O625" s="58">
        <v>18</v>
      </c>
      <c r="P625" s="58">
        <v>24</v>
      </c>
      <c r="Q625" s="58">
        <v>23</v>
      </c>
      <c r="R625" s="58">
        <v>25</v>
      </c>
      <c r="S625" s="58">
        <v>11</v>
      </c>
      <c r="T625" s="58">
        <v>17</v>
      </c>
      <c r="U625" s="58">
        <v>0</v>
      </c>
      <c r="V625" s="58">
        <v>0</v>
      </c>
      <c r="W625" s="58">
        <v>0</v>
      </c>
      <c r="X625" s="58">
        <v>0</v>
      </c>
      <c r="Y625" s="58">
        <v>0</v>
      </c>
      <c r="Z625" s="58">
        <v>0</v>
      </c>
      <c r="AA625" s="58">
        <v>99</v>
      </c>
      <c r="AB625" s="58">
        <v>88</v>
      </c>
      <c r="AC625" s="58" t="s">
        <v>290</v>
      </c>
      <c r="AD625" s="58" t="s">
        <v>290</v>
      </c>
      <c r="AE625" s="58" t="s">
        <v>290</v>
      </c>
      <c r="AF625" s="58">
        <v>0</v>
      </c>
      <c r="AG625" s="58">
        <v>0</v>
      </c>
      <c r="AH625" s="58">
        <v>108</v>
      </c>
      <c r="AI625" s="58">
        <v>71</v>
      </c>
      <c r="AJ625" s="58">
        <v>187</v>
      </c>
      <c r="AK625" s="58">
        <v>0</v>
      </c>
      <c r="AL625">
        <v>187</v>
      </c>
      <c r="AM625" t="b">
        <f>IFERROR(MATCH('2017'!A625, '2018'!A:A, 0) &gt;0, FALSE)</f>
        <v>1</v>
      </c>
    </row>
    <row r="626" spans="1:39">
      <c r="A626" s="57" t="s">
        <v>3323</v>
      </c>
      <c r="B626" s="57" t="s">
        <v>3324</v>
      </c>
      <c r="C626" s="57" t="s">
        <v>6799</v>
      </c>
      <c r="D626" s="57" t="s">
        <v>3325</v>
      </c>
      <c r="E626" s="57" t="s">
        <v>3326</v>
      </c>
      <c r="F626" s="57" t="s">
        <v>3327</v>
      </c>
      <c r="G626" s="57" t="s">
        <v>15077</v>
      </c>
      <c r="H626" s="57" t="s">
        <v>177</v>
      </c>
      <c r="I626">
        <v>0.3</v>
      </c>
      <c r="J626">
        <v>3.4</v>
      </c>
      <c r="K626" s="58">
        <v>132</v>
      </c>
      <c r="L626" s="58">
        <v>42</v>
      </c>
      <c r="M626" s="58">
        <v>66</v>
      </c>
      <c r="N626" s="58">
        <v>59</v>
      </c>
      <c r="O626" s="58">
        <v>70</v>
      </c>
      <c r="P626" s="58">
        <v>79</v>
      </c>
      <c r="Q626" s="58">
        <v>68</v>
      </c>
      <c r="R626" s="58">
        <v>56</v>
      </c>
      <c r="S626" s="58">
        <v>62</v>
      </c>
      <c r="T626" s="58">
        <v>55</v>
      </c>
      <c r="U626" s="58">
        <v>0</v>
      </c>
      <c r="V626" s="58">
        <v>0</v>
      </c>
      <c r="W626" s="58">
        <v>0</v>
      </c>
      <c r="X626" s="58">
        <v>0</v>
      </c>
      <c r="Y626" s="58">
        <v>0</v>
      </c>
      <c r="Z626" s="58">
        <v>0</v>
      </c>
      <c r="AA626" s="58">
        <v>337</v>
      </c>
      <c r="AB626" s="58">
        <v>352</v>
      </c>
      <c r="AC626" s="58">
        <v>0</v>
      </c>
      <c r="AD626" s="58">
        <v>23</v>
      </c>
      <c r="AE626" s="58" t="s">
        <v>290</v>
      </c>
      <c r="AF626" s="58">
        <v>75</v>
      </c>
      <c r="AG626" s="58">
        <v>0</v>
      </c>
      <c r="AH626" s="58">
        <v>562</v>
      </c>
      <c r="AI626" s="58">
        <v>22</v>
      </c>
      <c r="AJ626" s="58">
        <v>689</v>
      </c>
      <c r="AK626" s="58">
        <v>0</v>
      </c>
      <c r="AL626">
        <v>689</v>
      </c>
      <c r="AM626" t="b">
        <f>IFERROR(MATCH('2017'!A626, '2018'!A:A, 0) &gt;0, FALSE)</f>
        <v>1</v>
      </c>
    </row>
    <row r="627" spans="1:39">
      <c r="A627" s="57" t="s">
        <v>3328</v>
      </c>
      <c r="B627" s="57" t="s">
        <v>10159</v>
      </c>
      <c r="C627" s="57" t="s">
        <v>10161</v>
      </c>
      <c r="D627" s="57" t="s">
        <v>3331</v>
      </c>
      <c r="E627" s="57" t="s">
        <v>3256</v>
      </c>
      <c r="F627" s="57" t="s">
        <v>12637</v>
      </c>
      <c r="G627" s="57" t="s">
        <v>15078</v>
      </c>
      <c r="H627" s="57" t="s">
        <v>177</v>
      </c>
      <c r="I627">
        <v>0.2</v>
      </c>
      <c r="J627">
        <v>8.5</v>
      </c>
      <c r="K627" s="58">
        <v>44</v>
      </c>
      <c r="L627" s="58">
        <v>17</v>
      </c>
      <c r="M627" s="58">
        <v>18</v>
      </c>
      <c r="N627" s="58">
        <v>16</v>
      </c>
      <c r="O627" s="58">
        <v>12</v>
      </c>
      <c r="P627" s="58">
        <v>17</v>
      </c>
      <c r="Q627" s="58" t="s">
        <v>290</v>
      </c>
      <c r="R627" s="58">
        <v>12</v>
      </c>
      <c r="S627" s="58">
        <v>10</v>
      </c>
      <c r="T627" s="58" t="s">
        <v>290</v>
      </c>
      <c r="U627" s="58">
        <v>0</v>
      </c>
      <c r="V627" s="58">
        <v>0</v>
      </c>
      <c r="W627" s="58">
        <v>0</v>
      </c>
      <c r="X627" s="58">
        <v>0</v>
      </c>
      <c r="Y627" s="58">
        <v>0</v>
      </c>
      <c r="Z627" s="58">
        <v>0</v>
      </c>
      <c r="AA627" s="58">
        <v>81</v>
      </c>
      <c r="AB627" s="58">
        <v>76</v>
      </c>
      <c r="AC627" s="58">
        <v>0</v>
      </c>
      <c r="AD627" s="58" t="s">
        <v>290</v>
      </c>
      <c r="AE627" s="58" t="s">
        <v>290</v>
      </c>
      <c r="AF627" s="58" t="s">
        <v>290</v>
      </c>
      <c r="AG627" s="58">
        <v>0</v>
      </c>
      <c r="AH627" s="58">
        <v>107</v>
      </c>
      <c r="AI627" s="58">
        <v>27</v>
      </c>
      <c r="AJ627" s="58">
        <v>157</v>
      </c>
      <c r="AK627" s="58">
        <v>0</v>
      </c>
      <c r="AL627">
        <v>157</v>
      </c>
      <c r="AM627" t="b">
        <f>IFERROR(MATCH('2017'!A627, '2018'!A:A, 0) &gt;0, FALSE)</f>
        <v>1</v>
      </c>
    </row>
    <row r="628" spans="1:39">
      <c r="A628" s="57" t="s">
        <v>12638</v>
      </c>
      <c r="B628" s="57" t="s">
        <v>308</v>
      </c>
      <c r="C628" s="57" t="s">
        <v>15079</v>
      </c>
      <c r="D628" s="57" t="s">
        <v>10165</v>
      </c>
      <c r="E628" s="57" t="s">
        <v>3256</v>
      </c>
      <c r="F628" s="57" t="s">
        <v>12640</v>
      </c>
      <c r="G628" s="57" t="s">
        <v>15080</v>
      </c>
      <c r="H628" s="57" t="s">
        <v>177</v>
      </c>
      <c r="I628">
        <v>0.1</v>
      </c>
      <c r="J628">
        <v>7.8</v>
      </c>
      <c r="K628" s="58">
        <v>0</v>
      </c>
      <c r="L628" s="58">
        <v>11</v>
      </c>
      <c r="M628" s="58">
        <v>10</v>
      </c>
      <c r="N628" s="58">
        <v>10</v>
      </c>
      <c r="O628" s="58" t="s">
        <v>290</v>
      </c>
      <c r="P628" s="58">
        <v>15</v>
      </c>
      <c r="Q628" s="58">
        <v>11</v>
      </c>
      <c r="R628" s="58" t="s">
        <v>290</v>
      </c>
      <c r="S628" s="58">
        <v>12</v>
      </c>
      <c r="T628" s="58" t="s">
        <v>290</v>
      </c>
      <c r="U628" s="58">
        <v>0</v>
      </c>
      <c r="V628" s="58">
        <v>0</v>
      </c>
      <c r="W628" s="58">
        <v>0</v>
      </c>
      <c r="X628" s="58">
        <v>0</v>
      </c>
      <c r="Y628" s="58">
        <v>0</v>
      </c>
      <c r="Z628" s="58">
        <v>0</v>
      </c>
      <c r="AA628" s="58">
        <v>38</v>
      </c>
      <c r="AB628" s="58">
        <v>56</v>
      </c>
      <c r="AC628" s="58">
        <v>0</v>
      </c>
      <c r="AD628" s="58">
        <v>0</v>
      </c>
      <c r="AE628" s="58" t="s">
        <v>290</v>
      </c>
      <c r="AF628" s="58">
        <v>39</v>
      </c>
      <c r="AG628" s="58">
        <v>0</v>
      </c>
      <c r="AH628" s="58">
        <v>33</v>
      </c>
      <c r="AI628" s="58">
        <v>18</v>
      </c>
      <c r="AJ628" s="58">
        <v>94</v>
      </c>
      <c r="AK628" s="58">
        <v>0</v>
      </c>
      <c r="AL628">
        <v>94</v>
      </c>
      <c r="AM628" t="b">
        <f>IFERROR(MATCH('2017'!A628, '2018'!A:A, 0) &gt;0, FALSE)</f>
        <v>1</v>
      </c>
    </row>
    <row r="629" spans="1:39">
      <c r="A629" s="57" t="s">
        <v>3332</v>
      </c>
      <c r="B629" s="57" t="s">
        <v>3333</v>
      </c>
      <c r="C629" s="57" t="s">
        <v>13786</v>
      </c>
      <c r="D629" s="57" t="s">
        <v>3336</v>
      </c>
      <c r="E629" s="57" t="s">
        <v>3337</v>
      </c>
      <c r="F629" s="57" t="s">
        <v>12643</v>
      </c>
      <c r="G629" s="57" t="s">
        <v>15081</v>
      </c>
      <c r="H629" s="57" t="s">
        <v>177</v>
      </c>
      <c r="I629">
        <v>0.1</v>
      </c>
      <c r="J629">
        <v>1.8</v>
      </c>
      <c r="K629" s="58">
        <v>45</v>
      </c>
      <c r="L629" s="58">
        <v>19</v>
      </c>
      <c r="M629" s="58">
        <v>16</v>
      </c>
      <c r="N629" s="58">
        <v>26</v>
      </c>
      <c r="O629" s="58">
        <v>32</v>
      </c>
      <c r="P629" s="58">
        <v>26</v>
      </c>
      <c r="Q629" s="58">
        <v>32</v>
      </c>
      <c r="R629" s="58">
        <v>22</v>
      </c>
      <c r="S629" s="58">
        <v>29</v>
      </c>
      <c r="T629" s="58">
        <v>30</v>
      </c>
      <c r="U629" s="58">
        <v>0</v>
      </c>
      <c r="V629" s="58">
        <v>0</v>
      </c>
      <c r="W629" s="58">
        <v>0</v>
      </c>
      <c r="X629" s="58">
        <v>0</v>
      </c>
      <c r="Y629" s="58">
        <v>0</v>
      </c>
      <c r="Z629" s="58">
        <v>0</v>
      </c>
      <c r="AA629" s="58">
        <v>144</v>
      </c>
      <c r="AB629" s="58">
        <v>133</v>
      </c>
      <c r="AC629" s="58">
        <v>0</v>
      </c>
      <c r="AD629" s="58" t="s">
        <v>290</v>
      </c>
      <c r="AE629" s="58" t="s">
        <v>290</v>
      </c>
      <c r="AF629" s="58">
        <v>13</v>
      </c>
      <c r="AG629" s="58">
        <v>0</v>
      </c>
      <c r="AH629" s="58">
        <v>242</v>
      </c>
      <c r="AI629" s="58">
        <v>13</v>
      </c>
      <c r="AJ629" s="58">
        <v>277</v>
      </c>
      <c r="AK629" s="58">
        <v>0</v>
      </c>
      <c r="AL629">
        <v>277</v>
      </c>
      <c r="AM629" t="b">
        <f>IFERROR(MATCH('2017'!A629, '2018'!A:A, 0) &gt;0, FALSE)</f>
        <v>1</v>
      </c>
    </row>
    <row r="630" spans="1:39">
      <c r="A630" s="57" t="s">
        <v>3339</v>
      </c>
      <c r="B630" s="57" t="s">
        <v>3340</v>
      </c>
      <c r="C630" s="57" t="s">
        <v>10172</v>
      </c>
      <c r="D630" s="57" t="s">
        <v>3342</v>
      </c>
      <c r="E630" s="57" t="s">
        <v>3256</v>
      </c>
      <c r="F630" s="57" t="s">
        <v>12644</v>
      </c>
      <c r="G630" s="57" t="s">
        <v>15082</v>
      </c>
      <c r="H630" s="57" t="s">
        <v>177</v>
      </c>
      <c r="I630">
        <v>0.1</v>
      </c>
      <c r="J630">
        <v>1.2</v>
      </c>
      <c r="K630" s="58" t="s">
        <v>290</v>
      </c>
      <c r="L630" s="58" t="s">
        <v>290</v>
      </c>
      <c r="M630" s="58">
        <v>16</v>
      </c>
      <c r="N630" s="58">
        <v>22</v>
      </c>
      <c r="O630" s="58">
        <v>17</v>
      </c>
      <c r="P630" s="58">
        <v>17</v>
      </c>
      <c r="Q630" s="58">
        <v>22</v>
      </c>
      <c r="R630" s="58">
        <v>25</v>
      </c>
      <c r="S630" s="58">
        <v>15</v>
      </c>
      <c r="T630" s="58">
        <v>34</v>
      </c>
      <c r="U630" s="58">
        <v>0</v>
      </c>
      <c r="V630" s="58">
        <v>0</v>
      </c>
      <c r="W630" s="58">
        <v>0</v>
      </c>
      <c r="X630" s="58">
        <v>0</v>
      </c>
      <c r="Y630" s="58">
        <v>12</v>
      </c>
      <c r="Z630" s="58">
        <v>0</v>
      </c>
      <c r="AA630" s="58">
        <v>100</v>
      </c>
      <c r="AB630" s="58">
        <v>95</v>
      </c>
      <c r="AC630" s="58">
        <v>0</v>
      </c>
      <c r="AD630" s="58">
        <v>10</v>
      </c>
      <c r="AE630" s="58" t="s">
        <v>290</v>
      </c>
      <c r="AF630" s="58">
        <v>110</v>
      </c>
      <c r="AG630" s="58">
        <v>0</v>
      </c>
      <c r="AH630" s="58">
        <v>49</v>
      </c>
      <c r="AI630" s="58">
        <v>23</v>
      </c>
      <c r="AJ630" s="58">
        <v>195</v>
      </c>
      <c r="AK630" s="58">
        <v>0</v>
      </c>
      <c r="AL630">
        <v>195</v>
      </c>
      <c r="AM630" t="b">
        <f>IFERROR(MATCH('2017'!A630, '2018'!A:A, 0) &gt;0, FALSE)</f>
        <v>1</v>
      </c>
    </row>
    <row r="631" spans="1:39">
      <c r="A631" s="57" t="s">
        <v>12645</v>
      </c>
      <c r="B631" s="57" t="s">
        <v>10174</v>
      </c>
      <c r="C631" s="57" t="s">
        <v>10176</v>
      </c>
      <c r="D631" s="57" t="s">
        <v>10177</v>
      </c>
      <c r="E631" s="57" t="s">
        <v>3256</v>
      </c>
      <c r="F631" s="57" t="s">
        <v>12646</v>
      </c>
      <c r="G631" s="57" t="s">
        <v>15083</v>
      </c>
      <c r="H631" s="57" t="s">
        <v>177</v>
      </c>
      <c r="I631">
        <v>0.3</v>
      </c>
      <c r="J631">
        <v>0.9</v>
      </c>
      <c r="K631" s="58">
        <v>21</v>
      </c>
      <c r="L631" s="58">
        <v>21</v>
      </c>
      <c r="M631" s="58">
        <v>16</v>
      </c>
      <c r="N631" s="58" t="s">
        <v>290</v>
      </c>
      <c r="O631" s="58">
        <v>23</v>
      </c>
      <c r="P631" s="58" t="s">
        <v>290</v>
      </c>
      <c r="Q631" s="58" t="s">
        <v>290</v>
      </c>
      <c r="R631" s="58">
        <v>12</v>
      </c>
      <c r="S631" s="58">
        <v>10</v>
      </c>
      <c r="T631" s="58" t="s">
        <v>290</v>
      </c>
      <c r="U631" s="58">
        <v>0</v>
      </c>
      <c r="V631" s="58">
        <v>0</v>
      </c>
      <c r="W631" s="58">
        <v>0</v>
      </c>
      <c r="X631" s="58">
        <v>0</v>
      </c>
      <c r="Y631" s="58">
        <v>0</v>
      </c>
      <c r="Z631" s="58">
        <v>0</v>
      </c>
      <c r="AA631" s="58">
        <v>79</v>
      </c>
      <c r="AB631" s="58">
        <v>56</v>
      </c>
      <c r="AC631" s="58">
        <v>0</v>
      </c>
      <c r="AD631" s="58">
        <v>0</v>
      </c>
      <c r="AE631" s="58" t="s">
        <v>290</v>
      </c>
      <c r="AF631" s="58">
        <v>130</v>
      </c>
      <c r="AG631" s="58">
        <v>0</v>
      </c>
      <c r="AH631" s="58">
        <v>0</v>
      </c>
      <c r="AI631" s="58" t="s">
        <v>290</v>
      </c>
      <c r="AJ631" s="58">
        <v>135</v>
      </c>
      <c r="AK631" s="58">
        <v>0</v>
      </c>
      <c r="AL631">
        <v>135</v>
      </c>
      <c r="AM631" t="b">
        <f>IFERROR(MATCH('2017'!A631, '2018'!A:A, 0) &gt;0, FALSE)</f>
        <v>1</v>
      </c>
    </row>
    <row r="632" spans="1:39">
      <c r="A632" s="57" t="s">
        <v>3343</v>
      </c>
      <c r="B632" s="57" t="s">
        <v>3344</v>
      </c>
      <c r="C632" s="57" t="s">
        <v>6810</v>
      </c>
      <c r="D632" s="57" t="s">
        <v>3346</v>
      </c>
      <c r="E632" s="57" t="s">
        <v>3262</v>
      </c>
      <c r="F632" s="57" t="s">
        <v>12649</v>
      </c>
      <c r="G632" s="57" t="s">
        <v>15084</v>
      </c>
      <c r="H632" s="57" t="s">
        <v>177</v>
      </c>
      <c r="I632">
        <v>0.1</v>
      </c>
      <c r="J632">
        <v>9.5</v>
      </c>
      <c r="K632" s="58">
        <v>18</v>
      </c>
      <c r="L632" s="58">
        <v>17</v>
      </c>
      <c r="M632" s="58">
        <v>22</v>
      </c>
      <c r="N632" s="58">
        <v>21</v>
      </c>
      <c r="O632" s="58">
        <v>17</v>
      </c>
      <c r="P632" s="58">
        <v>16</v>
      </c>
      <c r="Q632" s="58">
        <v>24</v>
      </c>
      <c r="R632" s="58">
        <v>20</v>
      </c>
      <c r="S632" s="58">
        <v>13</v>
      </c>
      <c r="T632" s="58">
        <v>26</v>
      </c>
      <c r="U632" s="58">
        <v>0</v>
      </c>
      <c r="V632" s="58">
        <v>0</v>
      </c>
      <c r="W632" s="58">
        <v>0</v>
      </c>
      <c r="X632" s="58">
        <v>0</v>
      </c>
      <c r="Y632" s="58">
        <v>0</v>
      </c>
      <c r="Z632" s="58">
        <v>0</v>
      </c>
      <c r="AA632" s="58">
        <v>107</v>
      </c>
      <c r="AB632" s="58">
        <v>87</v>
      </c>
      <c r="AC632" s="58">
        <v>0</v>
      </c>
      <c r="AD632" s="58">
        <v>13</v>
      </c>
      <c r="AE632" s="58">
        <v>0</v>
      </c>
      <c r="AF632" s="58">
        <v>0</v>
      </c>
      <c r="AG632" s="58">
        <v>0</v>
      </c>
      <c r="AH632" s="58">
        <v>174</v>
      </c>
      <c r="AI632" s="58" t="s">
        <v>290</v>
      </c>
      <c r="AJ632" s="58">
        <v>194</v>
      </c>
      <c r="AK632" s="58">
        <v>0</v>
      </c>
      <c r="AL632">
        <v>194</v>
      </c>
      <c r="AM632" t="b">
        <f>IFERROR(MATCH('2017'!A632, '2018'!A:A, 0) &gt;0, FALSE)</f>
        <v>1</v>
      </c>
    </row>
    <row r="633" spans="1:39">
      <c r="A633" s="57" t="s">
        <v>3347</v>
      </c>
      <c r="B633" s="57" t="s">
        <v>3348</v>
      </c>
      <c r="C633" s="57" t="s">
        <v>15085</v>
      </c>
      <c r="D633" s="57" t="s">
        <v>3350</v>
      </c>
      <c r="E633" s="57" t="s">
        <v>3262</v>
      </c>
      <c r="F633" s="57" t="s">
        <v>12650</v>
      </c>
      <c r="G633" s="57" t="s">
        <v>15086</v>
      </c>
      <c r="H633" s="57" t="s">
        <v>177</v>
      </c>
      <c r="I633">
        <v>6.5</v>
      </c>
      <c r="J633">
        <v>4.9000000000000004</v>
      </c>
      <c r="K633" s="58">
        <v>89</v>
      </c>
      <c r="L633" s="58">
        <v>42</v>
      </c>
      <c r="M633" s="58">
        <v>42</v>
      </c>
      <c r="N633" s="58">
        <v>41</v>
      </c>
      <c r="O633" s="58">
        <v>54</v>
      </c>
      <c r="P633" s="58">
        <v>49</v>
      </c>
      <c r="Q633" s="58">
        <v>55</v>
      </c>
      <c r="R633" s="58">
        <v>49</v>
      </c>
      <c r="S633" s="58">
        <v>51</v>
      </c>
      <c r="T633" s="58">
        <v>62</v>
      </c>
      <c r="U633" s="58">
        <v>60</v>
      </c>
      <c r="V633" s="58">
        <v>55</v>
      </c>
      <c r="W633" s="58">
        <v>61</v>
      </c>
      <c r="X633" s="58">
        <v>37</v>
      </c>
      <c r="Y633" s="58" t="s">
        <v>290</v>
      </c>
      <c r="Z633" s="58" t="s">
        <v>290</v>
      </c>
      <c r="AA633" s="58">
        <v>391</v>
      </c>
      <c r="AB633" s="58">
        <v>360</v>
      </c>
      <c r="AC633" s="58">
        <v>0</v>
      </c>
      <c r="AD633" s="58">
        <v>27</v>
      </c>
      <c r="AE633" s="58">
        <v>44</v>
      </c>
      <c r="AF633" s="58">
        <v>62</v>
      </c>
      <c r="AG633" s="58">
        <v>0</v>
      </c>
      <c r="AH633" s="58">
        <v>588</v>
      </c>
      <c r="AI633" s="58">
        <v>30</v>
      </c>
      <c r="AJ633" s="58">
        <v>537</v>
      </c>
      <c r="AK633" s="58">
        <v>214</v>
      </c>
      <c r="AL633">
        <v>751</v>
      </c>
      <c r="AM633" t="b">
        <f>IFERROR(MATCH('2017'!A633, '2018'!A:A, 0) &gt;0, FALSE)</f>
        <v>1</v>
      </c>
    </row>
    <row r="634" spans="1:39">
      <c r="A634" s="57" t="s">
        <v>3351</v>
      </c>
      <c r="B634" s="57" t="s">
        <v>3352</v>
      </c>
      <c r="C634" s="57" t="s">
        <v>15087</v>
      </c>
      <c r="D634" s="57" t="s">
        <v>3354</v>
      </c>
      <c r="E634" s="57" t="s">
        <v>3355</v>
      </c>
      <c r="F634" s="57" t="s">
        <v>12652</v>
      </c>
      <c r="G634" s="57" t="s">
        <v>15088</v>
      </c>
      <c r="H634" s="57" t="s">
        <v>177</v>
      </c>
      <c r="I634">
        <v>0.1</v>
      </c>
      <c r="J634">
        <v>1.7</v>
      </c>
      <c r="K634" s="58">
        <v>43</v>
      </c>
      <c r="L634" s="58">
        <v>23</v>
      </c>
      <c r="M634" s="58">
        <v>43</v>
      </c>
      <c r="N634" s="58">
        <v>39</v>
      </c>
      <c r="O634" s="58">
        <v>21</v>
      </c>
      <c r="P634" s="58">
        <v>27</v>
      </c>
      <c r="Q634" s="58">
        <v>25</v>
      </c>
      <c r="R634" s="58">
        <v>19</v>
      </c>
      <c r="S634" s="58">
        <v>28</v>
      </c>
      <c r="T634" s="58">
        <v>11</v>
      </c>
      <c r="U634" s="58">
        <v>0</v>
      </c>
      <c r="V634" s="58">
        <v>0</v>
      </c>
      <c r="W634" s="58">
        <v>0</v>
      </c>
      <c r="X634" s="58">
        <v>0</v>
      </c>
      <c r="Y634" s="58">
        <v>0</v>
      </c>
      <c r="Z634" s="58">
        <v>0</v>
      </c>
      <c r="AA634" s="58">
        <v>151</v>
      </c>
      <c r="AB634" s="58">
        <v>128</v>
      </c>
      <c r="AC634" s="58">
        <v>0</v>
      </c>
      <c r="AD634" s="58">
        <v>45</v>
      </c>
      <c r="AE634" s="58" t="s">
        <v>290</v>
      </c>
      <c r="AF634" s="58">
        <v>0</v>
      </c>
      <c r="AG634" s="58">
        <v>0</v>
      </c>
      <c r="AH634" s="58">
        <v>173</v>
      </c>
      <c r="AI634" s="58">
        <v>59</v>
      </c>
      <c r="AJ634" s="58">
        <v>279</v>
      </c>
      <c r="AK634" s="58">
        <v>0</v>
      </c>
      <c r="AL634">
        <v>279</v>
      </c>
      <c r="AM634" t="b">
        <f>IFERROR(MATCH('2017'!A634, '2018'!A:A, 0) &gt;0, FALSE)</f>
        <v>1</v>
      </c>
    </row>
    <row r="635" spans="1:39">
      <c r="A635" s="57" t="s">
        <v>3357</v>
      </c>
      <c r="B635" s="57" t="s">
        <v>3358</v>
      </c>
      <c r="C635" s="57" t="s">
        <v>15089</v>
      </c>
      <c r="D635" s="57" t="s">
        <v>3359</v>
      </c>
      <c r="E635" s="57" t="s">
        <v>3256</v>
      </c>
      <c r="F635" s="57" t="s">
        <v>12654</v>
      </c>
      <c r="G635" s="57" t="s">
        <v>15090</v>
      </c>
      <c r="H635" s="57" t="s">
        <v>177</v>
      </c>
      <c r="I635">
        <v>0.3</v>
      </c>
      <c r="J635">
        <v>42.7</v>
      </c>
      <c r="K635" s="58">
        <v>51</v>
      </c>
      <c r="L635" s="58">
        <v>22</v>
      </c>
      <c r="M635" s="58">
        <v>17</v>
      </c>
      <c r="N635" s="58">
        <v>27</v>
      </c>
      <c r="O635" s="58">
        <v>30</v>
      </c>
      <c r="P635" s="58">
        <v>24</v>
      </c>
      <c r="Q635" s="58">
        <v>29</v>
      </c>
      <c r="R635" s="58">
        <v>39</v>
      </c>
      <c r="S635" s="58">
        <v>55</v>
      </c>
      <c r="T635" s="58">
        <v>37</v>
      </c>
      <c r="U635" s="58">
        <v>65</v>
      </c>
      <c r="V635" s="58">
        <v>76</v>
      </c>
      <c r="W635" s="58">
        <v>64</v>
      </c>
      <c r="X635" s="58">
        <v>43</v>
      </c>
      <c r="Y635" s="58">
        <v>0</v>
      </c>
      <c r="Z635" s="58">
        <v>0</v>
      </c>
      <c r="AA635" s="58">
        <v>245</v>
      </c>
      <c r="AB635" s="58">
        <v>334</v>
      </c>
      <c r="AC635" s="58">
        <v>0</v>
      </c>
      <c r="AD635" s="58">
        <v>26</v>
      </c>
      <c r="AE635" s="58">
        <v>65</v>
      </c>
      <c r="AF635" s="58">
        <v>45</v>
      </c>
      <c r="AG635" s="58" t="s">
        <v>290</v>
      </c>
      <c r="AH635" s="58">
        <v>405</v>
      </c>
      <c r="AI635" s="58">
        <v>36</v>
      </c>
      <c r="AJ635" s="58">
        <v>331</v>
      </c>
      <c r="AK635" s="58">
        <v>248</v>
      </c>
      <c r="AL635">
        <v>579</v>
      </c>
      <c r="AM635" t="b">
        <f>IFERROR(MATCH('2017'!A635, '2018'!A:A, 0) &gt;0, FALSE)</f>
        <v>1</v>
      </c>
    </row>
    <row r="636" spans="1:39">
      <c r="A636" s="57" t="s">
        <v>3360</v>
      </c>
      <c r="B636" s="57" t="s">
        <v>3361</v>
      </c>
      <c r="C636" s="57" t="s">
        <v>6822</v>
      </c>
      <c r="D636" s="57" t="s">
        <v>3363</v>
      </c>
      <c r="E636" s="57" t="s">
        <v>3262</v>
      </c>
      <c r="F636" s="57" t="s">
        <v>12655</v>
      </c>
      <c r="G636" s="57" t="s">
        <v>15091</v>
      </c>
      <c r="H636" s="57" t="s">
        <v>177</v>
      </c>
      <c r="I636">
        <v>0.2</v>
      </c>
      <c r="J636">
        <v>1.2</v>
      </c>
      <c r="K636" s="58" t="s">
        <v>290</v>
      </c>
      <c r="L636" s="58" t="s">
        <v>290</v>
      </c>
      <c r="M636" s="58">
        <v>12</v>
      </c>
      <c r="N636" s="58" t="s">
        <v>290</v>
      </c>
      <c r="O636" s="58" t="s">
        <v>290</v>
      </c>
      <c r="P636" s="58">
        <v>12</v>
      </c>
      <c r="Q636" s="58" t="s">
        <v>290</v>
      </c>
      <c r="R636" s="58" t="s">
        <v>290</v>
      </c>
      <c r="S636" s="58">
        <v>12</v>
      </c>
      <c r="T636" s="58">
        <v>14</v>
      </c>
      <c r="U636" s="58" t="s">
        <v>290</v>
      </c>
      <c r="V636" s="58" t="s">
        <v>290</v>
      </c>
      <c r="W636" s="58" t="s">
        <v>290</v>
      </c>
      <c r="X636" s="58" t="s">
        <v>290</v>
      </c>
      <c r="Y636" s="58">
        <v>0</v>
      </c>
      <c r="Z636" s="58">
        <v>0</v>
      </c>
      <c r="AA636" s="58">
        <v>47</v>
      </c>
      <c r="AB636" s="58">
        <v>53</v>
      </c>
      <c r="AC636" s="58" t="s">
        <v>290</v>
      </c>
      <c r="AD636" s="58" t="s">
        <v>290</v>
      </c>
      <c r="AE636" s="58" t="s">
        <v>290</v>
      </c>
      <c r="AF636" s="58" t="s">
        <v>290</v>
      </c>
      <c r="AG636" s="58" t="s">
        <v>290</v>
      </c>
      <c r="AH636" s="58">
        <v>72</v>
      </c>
      <c r="AI636" s="58" t="s">
        <v>290</v>
      </c>
      <c r="AJ636" s="58">
        <v>86</v>
      </c>
      <c r="AK636" s="58">
        <v>14</v>
      </c>
      <c r="AL636">
        <v>100</v>
      </c>
      <c r="AM636" t="b">
        <f>IFERROR(MATCH('2017'!A636, '2018'!A:A, 0) &gt;0, FALSE)</f>
        <v>1</v>
      </c>
    </row>
    <row r="637" spans="1:39">
      <c r="A637" s="57" t="s">
        <v>12656</v>
      </c>
      <c r="B637" s="57" t="s">
        <v>12657</v>
      </c>
      <c r="C637" s="57" t="s">
        <v>12658</v>
      </c>
      <c r="D637" s="57" t="s">
        <v>12659</v>
      </c>
      <c r="E637" s="57" t="s">
        <v>3256</v>
      </c>
      <c r="F637" s="57" t="s">
        <v>12660</v>
      </c>
      <c r="G637" s="57" t="s">
        <v>15092</v>
      </c>
      <c r="H637" s="57" t="s">
        <v>177</v>
      </c>
      <c r="I637">
        <v>0.1</v>
      </c>
      <c r="J637">
        <v>5.5</v>
      </c>
      <c r="K637" s="58">
        <v>14</v>
      </c>
      <c r="L637" s="58" t="s">
        <v>290</v>
      </c>
      <c r="M637" s="58" t="s">
        <v>290</v>
      </c>
      <c r="N637" s="58" t="s">
        <v>290</v>
      </c>
      <c r="O637" s="58" t="s">
        <v>290</v>
      </c>
      <c r="P637" s="58" t="s">
        <v>290</v>
      </c>
      <c r="Q637" s="58" t="s">
        <v>290</v>
      </c>
      <c r="R637" s="58" t="s">
        <v>290</v>
      </c>
      <c r="S637" s="58" t="s">
        <v>290</v>
      </c>
      <c r="T637" s="58" t="s">
        <v>290</v>
      </c>
      <c r="U637" s="58">
        <v>0</v>
      </c>
      <c r="V637" s="58">
        <v>0</v>
      </c>
      <c r="W637" s="58">
        <v>0</v>
      </c>
      <c r="X637" s="58">
        <v>0</v>
      </c>
      <c r="Y637" s="58">
        <v>0</v>
      </c>
      <c r="Z637" s="58">
        <v>0</v>
      </c>
      <c r="AA637" s="58">
        <v>31</v>
      </c>
      <c r="AB637" s="58">
        <v>30</v>
      </c>
      <c r="AC637" s="58">
        <v>0</v>
      </c>
      <c r="AD637" s="58" t="s">
        <v>290</v>
      </c>
      <c r="AE637" s="58" t="s">
        <v>290</v>
      </c>
      <c r="AF637" s="58">
        <v>0</v>
      </c>
      <c r="AG637" s="58">
        <v>0</v>
      </c>
      <c r="AH637" s="58">
        <v>48</v>
      </c>
      <c r="AI637" s="58" t="s">
        <v>290</v>
      </c>
      <c r="AJ637" s="58">
        <v>61</v>
      </c>
      <c r="AK637" s="58">
        <v>0</v>
      </c>
      <c r="AL637">
        <v>61</v>
      </c>
      <c r="AM637" t="b">
        <f>IFERROR(MATCH('2017'!A637, '2018'!A:A, 0) &gt;0, FALSE)</f>
        <v>0</v>
      </c>
    </row>
    <row r="638" spans="1:39">
      <c r="A638" s="57" t="s">
        <v>3364</v>
      </c>
      <c r="B638" s="57" t="s">
        <v>3365</v>
      </c>
      <c r="C638" s="57" t="s">
        <v>12662</v>
      </c>
      <c r="D638" s="57" t="s">
        <v>3367</v>
      </c>
      <c r="E638" s="57" t="s">
        <v>3256</v>
      </c>
      <c r="F638" s="57" t="s">
        <v>12663</v>
      </c>
      <c r="G638" s="57" t="s">
        <v>15093</v>
      </c>
      <c r="H638" s="57" t="s">
        <v>177</v>
      </c>
      <c r="I638">
        <v>0.2</v>
      </c>
      <c r="J638">
        <v>1.3</v>
      </c>
      <c r="K638" s="58">
        <v>18</v>
      </c>
      <c r="L638" s="58" t="s">
        <v>290</v>
      </c>
      <c r="M638" s="58">
        <v>11</v>
      </c>
      <c r="N638" s="58" t="s">
        <v>290</v>
      </c>
      <c r="O638" s="58" t="s">
        <v>290</v>
      </c>
      <c r="P638" s="58" t="s">
        <v>290</v>
      </c>
      <c r="Q638" s="58" t="s">
        <v>290</v>
      </c>
      <c r="R638" s="58">
        <v>10</v>
      </c>
      <c r="S638" s="58" t="s">
        <v>290</v>
      </c>
      <c r="T638" s="58" t="s">
        <v>290</v>
      </c>
      <c r="U638" s="58">
        <v>0</v>
      </c>
      <c r="V638" s="58">
        <v>0</v>
      </c>
      <c r="W638" s="58">
        <v>0</v>
      </c>
      <c r="X638" s="58">
        <v>0</v>
      </c>
      <c r="Y638" s="58">
        <v>0</v>
      </c>
      <c r="Z638" s="58">
        <v>0</v>
      </c>
      <c r="AA638" s="58">
        <v>52</v>
      </c>
      <c r="AB638" s="58">
        <v>38</v>
      </c>
      <c r="AC638" s="58">
        <v>0</v>
      </c>
      <c r="AD638" s="58" t="s">
        <v>290</v>
      </c>
      <c r="AE638" s="58">
        <v>21</v>
      </c>
      <c r="AF638" s="58">
        <v>21</v>
      </c>
      <c r="AG638" s="58">
        <v>0</v>
      </c>
      <c r="AH638" s="58">
        <v>34</v>
      </c>
      <c r="AI638" s="58">
        <v>12</v>
      </c>
      <c r="AJ638" s="58">
        <v>90</v>
      </c>
      <c r="AK638" s="58">
        <v>0</v>
      </c>
      <c r="AL638">
        <v>90</v>
      </c>
      <c r="AM638" t="b">
        <f>IFERROR(MATCH('2017'!A638, '2018'!A:A, 0) &gt;0, FALSE)</f>
        <v>1</v>
      </c>
    </row>
    <row r="639" spans="1:39">
      <c r="A639" s="57" t="s">
        <v>12670</v>
      </c>
      <c r="B639" s="57" t="s">
        <v>13788</v>
      </c>
      <c r="C639" s="57" t="s">
        <v>15094</v>
      </c>
      <c r="D639" s="57" t="s">
        <v>10205</v>
      </c>
      <c r="E639" s="57" t="s">
        <v>3337</v>
      </c>
      <c r="F639" s="57" t="s">
        <v>12671</v>
      </c>
      <c r="G639" s="57" t="s">
        <v>15095</v>
      </c>
      <c r="H639" s="57" t="s">
        <v>177</v>
      </c>
      <c r="I639">
        <v>0.1</v>
      </c>
      <c r="J639">
        <v>6.3</v>
      </c>
      <c r="K639" s="58">
        <v>32</v>
      </c>
      <c r="L639" s="58">
        <v>10</v>
      </c>
      <c r="M639" s="58" t="s">
        <v>290</v>
      </c>
      <c r="N639" s="58" t="s">
        <v>290</v>
      </c>
      <c r="O639" s="58" t="s">
        <v>290</v>
      </c>
      <c r="P639" s="58" t="s">
        <v>290</v>
      </c>
      <c r="Q639" s="58" t="s">
        <v>290</v>
      </c>
      <c r="R639" s="58">
        <v>0</v>
      </c>
      <c r="S639" s="58">
        <v>0</v>
      </c>
      <c r="T639" s="58">
        <v>0</v>
      </c>
      <c r="U639" s="58">
        <v>0</v>
      </c>
      <c r="V639" s="58">
        <v>0</v>
      </c>
      <c r="W639" s="58">
        <v>0</v>
      </c>
      <c r="X639" s="58">
        <v>0</v>
      </c>
      <c r="Y639" s="58">
        <v>0</v>
      </c>
      <c r="Z639" s="58">
        <v>0</v>
      </c>
      <c r="AA639" s="58">
        <v>38</v>
      </c>
      <c r="AB639" s="58">
        <v>33</v>
      </c>
      <c r="AC639" s="58">
        <v>0</v>
      </c>
      <c r="AD639" s="58" t="s">
        <v>290</v>
      </c>
      <c r="AE639" s="58" t="s">
        <v>290</v>
      </c>
      <c r="AF639" s="58">
        <v>0</v>
      </c>
      <c r="AG639" s="58">
        <v>0</v>
      </c>
      <c r="AH639" s="58">
        <v>62</v>
      </c>
      <c r="AI639" s="58" t="s">
        <v>290</v>
      </c>
      <c r="AJ639" s="58">
        <v>71</v>
      </c>
      <c r="AK639" s="58">
        <v>0</v>
      </c>
      <c r="AL639">
        <v>71</v>
      </c>
      <c r="AM639" t="b">
        <f>IFERROR(MATCH('2017'!A639, '2018'!A:A, 0) &gt;0, FALSE)</f>
        <v>1</v>
      </c>
    </row>
    <row r="640" spans="1:39">
      <c r="A640" s="57" t="s">
        <v>3368</v>
      </c>
      <c r="B640" s="57" t="s">
        <v>3369</v>
      </c>
      <c r="C640" s="57" t="s">
        <v>6828</v>
      </c>
      <c r="D640" s="57" t="s">
        <v>3371</v>
      </c>
      <c r="E640" s="57" t="s">
        <v>3372</v>
      </c>
      <c r="F640" s="57" t="s">
        <v>13790</v>
      </c>
      <c r="G640" s="57" t="s">
        <v>15096</v>
      </c>
      <c r="H640" s="57" t="s">
        <v>177</v>
      </c>
      <c r="I640">
        <v>0.3</v>
      </c>
      <c r="J640">
        <v>2.5</v>
      </c>
      <c r="K640" s="58">
        <v>41</v>
      </c>
      <c r="L640" s="58">
        <v>38</v>
      </c>
      <c r="M640" s="58">
        <v>39</v>
      </c>
      <c r="N640" s="58">
        <v>37</v>
      </c>
      <c r="O640" s="58">
        <v>40</v>
      </c>
      <c r="P640" s="58">
        <v>36</v>
      </c>
      <c r="Q640" s="58">
        <v>47</v>
      </c>
      <c r="R640" s="58">
        <v>50</v>
      </c>
      <c r="S640" s="58">
        <v>35</v>
      </c>
      <c r="T640" s="58">
        <v>40</v>
      </c>
      <c r="U640" s="58">
        <v>0</v>
      </c>
      <c r="V640" s="58">
        <v>0</v>
      </c>
      <c r="W640" s="58">
        <v>0</v>
      </c>
      <c r="X640" s="58">
        <v>0</v>
      </c>
      <c r="Y640" s="58">
        <v>0</v>
      </c>
      <c r="Z640" s="58">
        <v>0</v>
      </c>
      <c r="AA640" s="58">
        <v>217</v>
      </c>
      <c r="AB640" s="58">
        <v>186</v>
      </c>
      <c r="AC640" s="58" t="s">
        <v>290</v>
      </c>
      <c r="AD640" s="58">
        <v>15</v>
      </c>
      <c r="AE640" s="58" t="s">
        <v>290</v>
      </c>
      <c r="AF640" s="58">
        <v>22</v>
      </c>
      <c r="AG640" s="58">
        <v>0</v>
      </c>
      <c r="AH640" s="58">
        <v>343</v>
      </c>
      <c r="AI640" s="58">
        <v>21</v>
      </c>
      <c r="AJ640" s="58">
        <v>403</v>
      </c>
      <c r="AK640" s="58">
        <v>0</v>
      </c>
      <c r="AL640">
        <v>403</v>
      </c>
      <c r="AM640" t="b">
        <f>IFERROR(MATCH('2017'!A640, '2018'!A:A, 0) &gt;0, FALSE)</f>
        <v>1</v>
      </c>
    </row>
    <row r="641" spans="1:39">
      <c r="A641" s="57" t="s">
        <v>13791</v>
      </c>
      <c r="B641" s="57" t="s">
        <v>13792</v>
      </c>
      <c r="C641" s="57" t="s">
        <v>13793</v>
      </c>
      <c r="D641" s="57" t="s">
        <v>13794</v>
      </c>
      <c r="E641" s="57" t="s">
        <v>13795</v>
      </c>
      <c r="F641" s="57" t="s">
        <v>13796</v>
      </c>
      <c r="G641" s="57" t="s">
        <v>15097</v>
      </c>
      <c r="H641" s="57" t="s">
        <v>177</v>
      </c>
      <c r="I641">
        <v>0.2</v>
      </c>
      <c r="J641">
        <v>0.6</v>
      </c>
      <c r="K641" s="58" t="s">
        <v>290</v>
      </c>
      <c r="L641" s="58">
        <v>10</v>
      </c>
      <c r="M641" s="58" t="s">
        <v>290</v>
      </c>
      <c r="N641" s="58" t="s">
        <v>290</v>
      </c>
      <c r="O641" s="58" t="s">
        <v>290</v>
      </c>
      <c r="P641" s="58" t="s">
        <v>290</v>
      </c>
      <c r="Q641" s="58" t="s">
        <v>290</v>
      </c>
      <c r="R641" s="58" t="s">
        <v>290</v>
      </c>
      <c r="S641" s="58" t="s">
        <v>290</v>
      </c>
      <c r="T641" s="58" t="s">
        <v>290</v>
      </c>
      <c r="U641" s="58" t="s">
        <v>290</v>
      </c>
      <c r="V641" s="58" t="s">
        <v>290</v>
      </c>
      <c r="W641" s="58" t="s">
        <v>290</v>
      </c>
      <c r="X641" s="58" t="s">
        <v>290</v>
      </c>
      <c r="Y641" s="58">
        <v>0</v>
      </c>
      <c r="Z641" s="58">
        <v>0</v>
      </c>
      <c r="AA641" s="58">
        <v>42</v>
      </c>
      <c r="AB641" s="58">
        <v>37</v>
      </c>
      <c r="AC641" s="58">
        <v>0</v>
      </c>
      <c r="AD641" s="58">
        <v>0</v>
      </c>
      <c r="AE641" s="58">
        <v>0</v>
      </c>
      <c r="AF641" s="58">
        <v>74</v>
      </c>
      <c r="AG641" s="58">
        <v>0</v>
      </c>
      <c r="AH641" s="58" t="s">
        <v>290</v>
      </c>
      <c r="AI641" s="58">
        <v>0</v>
      </c>
      <c r="AJ641" s="58">
        <v>60</v>
      </c>
      <c r="AK641" s="58">
        <v>19</v>
      </c>
      <c r="AL641">
        <v>79</v>
      </c>
      <c r="AM641" t="b">
        <f>IFERROR(MATCH('2017'!A641, '2018'!A:A, 0) &gt;0, FALSE)</f>
        <v>1</v>
      </c>
    </row>
    <row r="642" spans="1:39">
      <c r="A642" s="57" t="s">
        <v>3393</v>
      </c>
      <c r="B642" s="57" t="s">
        <v>3394</v>
      </c>
      <c r="C642" s="57" t="s">
        <v>7244</v>
      </c>
      <c r="D642" s="57" t="s">
        <v>3397</v>
      </c>
      <c r="E642" s="57" t="s">
        <v>3262</v>
      </c>
      <c r="F642" s="57" t="s">
        <v>12673</v>
      </c>
      <c r="G642" s="57" t="s">
        <v>15098</v>
      </c>
      <c r="H642" s="57" t="s">
        <v>177</v>
      </c>
      <c r="I642">
        <v>0.4</v>
      </c>
      <c r="J642">
        <v>29.1</v>
      </c>
      <c r="K642" s="58">
        <v>19</v>
      </c>
      <c r="L642" s="58">
        <v>13</v>
      </c>
      <c r="M642" s="58">
        <v>18</v>
      </c>
      <c r="N642" s="58">
        <v>13</v>
      </c>
      <c r="O642" s="58">
        <v>21</v>
      </c>
      <c r="P642" s="58">
        <v>21</v>
      </c>
      <c r="Q642" s="58">
        <v>14</v>
      </c>
      <c r="R642" s="58">
        <v>28</v>
      </c>
      <c r="S642" s="58">
        <v>22</v>
      </c>
      <c r="T642" s="58">
        <v>29</v>
      </c>
      <c r="U642" s="58">
        <v>35</v>
      </c>
      <c r="V642" s="58">
        <v>44</v>
      </c>
      <c r="W642" s="58">
        <v>40</v>
      </c>
      <c r="X642" s="58">
        <v>55</v>
      </c>
      <c r="Y642" s="58" t="s">
        <v>290</v>
      </c>
      <c r="Z642" s="58">
        <v>0</v>
      </c>
      <c r="AA642" s="58">
        <v>185</v>
      </c>
      <c r="AB642" s="58">
        <v>192</v>
      </c>
      <c r="AC642" s="58">
        <v>0</v>
      </c>
      <c r="AD642" s="58">
        <v>26</v>
      </c>
      <c r="AE642" s="58">
        <v>12</v>
      </c>
      <c r="AF642" s="58" t="s">
        <v>290</v>
      </c>
      <c r="AG642" s="58">
        <v>0</v>
      </c>
      <c r="AH642" s="58">
        <v>284</v>
      </c>
      <c r="AI642" s="58">
        <v>48</v>
      </c>
      <c r="AJ642" s="58">
        <v>203</v>
      </c>
      <c r="AK642" s="58">
        <v>174</v>
      </c>
      <c r="AL642">
        <v>377</v>
      </c>
      <c r="AM642" t="b">
        <f>IFERROR(MATCH('2017'!A642, '2018'!A:A, 0) &gt;0, FALSE)</f>
        <v>1</v>
      </c>
    </row>
    <row r="643" spans="1:39">
      <c r="A643" s="57" t="s">
        <v>12674</v>
      </c>
      <c r="B643" s="57" t="s">
        <v>12675</v>
      </c>
      <c r="C643" s="57" t="s">
        <v>12676</v>
      </c>
      <c r="D643" s="57" t="s">
        <v>12677</v>
      </c>
      <c r="E643" s="57" t="s">
        <v>3372</v>
      </c>
      <c r="F643" s="57" t="s">
        <v>12678</v>
      </c>
      <c r="G643" s="57" t="s">
        <v>15099</v>
      </c>
      <c r="H643" s="57" t="s">
        <v>177</v>
      </c>
      <c r="I643">
        <v>0.2</v>
      </c>
      <c r="J643">
        <v>6.5</v>
      </c>
      <c r="K643" s="58">
        <v>21</v>
      </c>
      <c r="L643" s="58" t="s">
        <v>290</v>
      </c>
      <c r="M643" s="58" t="s">
        <v>290</v>
      </c>
      <c r="N643" s="58" t="s">
        <v>290</v>
      </c>
      <c r="O643" s="58" t="s">
        <v>290</v>
      </c>
      <c r="P643" s="58" t="s">
        <v>290</v>
      </c>
      <c r="Q643" s="58" t="s">
        <v>290</v>
      </c>
      <c r="R643" s="58">
        <v>0</v>
      </c>
      <c r="S643" s="58">
        <v>0</v>
      </c>
      <c r="T643" s="58">
        <v>0</v>
      </c>
      <c r="U643" s="58">
        <v>0</v>
      </c>
      <c r="V643" s="58">
        <v>0</v>
      </c>
      <c r="W643" s="58">
        <v>0</v>
      </c>
      <c r="X643" s="58">
        <v>0</v>
      </c>
      <c r="Y643" s="58">
        <v>0</v>
      </c>
      <c r="Z643" s="58">
        <v>0</v>
      </c>
      <c r="AA643" s="58">
        <v>26</v>
      </c>
      <c r="AB643" s="58">
        <v>17</v>
      </c>
      <c r="AC643" s="58">
        <v>0</v>
      </c>
      <c r="AD643" s="58" t="s">
        <v>290</v>
      </c>
      <c r="AE643" s="58">
        <v>0</v>
      </c>
      <c r="AF643" s="58" t="s">
        <v>290</v>
      </c>
      <c r="AG643" s="58">
        <v>0</v>
      </c>
      <c r="AH643" s="58">
        <v>33</v>
      </c>
      <c r="AI643" s="58" t="s">
        <v>290</v>
      </c>
      <c r="AJ643" s="58">
        <v>43</v>
      </c>
      <c r="AK643" s="58">
        <v>0</v>
      </c>
      <c r="AL643">
        <v>43</v>
      </c>
      <c r="AM643" t="b">
        <f>IFERROR(MATCH('2017'!A643, '2018'!A:A, 0) &gt;0, FALSE)</f>
        <v>1</v>
      </c>
    </row>
    <row r="644" spans="1:39">
      <c r="A644" s="57" t="s">
        <v>12680</v>
      </c>
      <c r="B644" s="57" t="s">
        <v>10227</v>
      </c>
      <c r="C644" s="57" t="s">
        <v>10229</v>
      </c>
      <c r="D644" s="57" t="s">
        <v>10230</v>
      </c>
      <c r="E644" s="57" t="s">
        <v>3262</v>
      </c>
      <c r="F644" s="57" t="s">
        <v>12681</v>
      </c>
      <c r="G644" s="57" t="s">
        <v>15100</v>
      </c>
      <c r="H644" s="57" t="s">
        <v>177</v>
      </c>
      <c r="I644">
        <v>0.2</v>
      </c>
      <c r="J644">
        <v>1.1000000000000001</v>
      </c>
      <c r="K644" s="58">
        <v>11</v>
      </c>
      <c r="L644" s="58" t="s">
        <v>290</v>
      </c>
      <c r="M644" s="58" t="s">
        <v>290</v>
      </c>
      <c r="N644" s="58">
        <v>13</v>
      </c>
      <c r="O644" s="58" t="s">
        <v>290</v>
      </c>
      <c r="P644" s="58" t="s">
        <v>290</v>
      </c>
      <c r="Q644" s="58" t="s">
        <v>290</v>
      </c>
      <c r="R644" s="58" t="s">
        <v>290</v>
      </c>
      <c r="S644" s="58" t="s">
        <v>290</v>
      </c>
      <c r="T644" s="58" t="s">
        <v>290</v>
      </c>
      <c r="U644" s="58">
        <v>0</v>
      </c>
      <c r="V644" s="58">
        <v>0</v>
      </c>
      <c r="W644" s="58">
        <v>0</v>
      </c>
      <c r="X644" s="58">
        <v>0</v>
      </c>
      <c r="Y644" s="58">
        <v>0</v>
      </c>
      <c r="Z644" s="58">
        <v>0</v>
      </c>
      <c r="AA644" s="58">
        <v>37</v>
      </c>
      <c r="AB644" s="58">
        <v>37</v>
      </c>
      <c r="AC644" s="58">
        <v>0</v>
      </c>
      <c r="AD644" s="58" t="s">
        <v>290</v>
      </c>
      <c r="AE644" s="58">
        <v>15</v>
      </c>
      <c r="AF644" s="58">
        <v>15</v>
      </c>
      <c r="AG644" s="58">
        <v>0</v>
      </c>
      <c r="AH644" s="58">
        <v>26</v>
      </c>
      <c r="AI644" s="58">
        <v>16</v>
      </c>
      <c r="AJ644" s="58">
        <v>74</v>
      </c>
      <c r="AK644" s="58">
        <v>0</v>
      </c>
      <c r="AL644">
        <v>74</v>
      </c>
      <c r="AM644" t="b">
        <f>IFERROR(MATCH('2017'!A644, '2018'!A:A, 0) &gt;0, FALSE)</f>
        <v>1</v>
      </c>
    </row>
    <row r="645" spans="1:39">
      <c r="A645" s="57" t="s">
        <v>4746</v>
      </c>
      <c r="B645" s="57" t="s">
        <v>4747</v>
      </c>
      <c r="C645" s="57" t="s">
        <v>15101</v>
      </c>
      <c r="D645" s="57" t="s">
        <v>4749</v>
      </c>
      <c r="E645" s="57" t="s">
        <v>3262</v>
      </c>
      <c r="F645" s="57" t="s">
        <v>13799</v>
      </c>
      <c r="G645" s="57" t="s">
        <v>15102</v>
      </c>
      <c r="H645" s="57" t="s">
        <v>177</v>
      </c>
      <c r="I645">
        <v>0.1</v>
      </c>
      <c r="J645">
        <v>0.2</v>
      </c>
      <c r="K645" s="58">
        <v>57</v>
      </c>
      <c r="L645" s="58" t="s">
        <v>290</v>
      </c>
      <c r="M645" s="58">
        <v>0</v>
      </c>
      <c r="N645" s="58">
        <v>0</v>
      </c>
      <c r="O645" s="58">
        <v>0</v>
      </c>
      <c r="P645" s="58">
        <v>0</v>
      </c>
      <c r="Q645" s="58">
        <v>0</v>
      </c>
      <c r="R645" s="58">
        <v>0</v>
      </c>
      <c r="S645" s="58">
        <v>0</v>
      </c>
      <c r="T645" s="58">
        <v>0</v>
      </c>
      <c r="U645" s="58">
        <v>0</v>
      </c>
      <c r="V645" s="58">
        <v>0</v>
      </c>
      <c r="W645" s="58">
        <v>0</v>
      </c>
      <c r="X645" s="58">
        <v>0</v>
      </c>
      <c r="Y645" s="58">
        <v>0</v>
      </c>
      <c r="Z645" s="58">
        <v>0</v>
      </c>
      <c r="AA645" s="58">
        <v>30</v>
      </c>
      <c r="AB645" s="58">
        <v>30</v>
      </c>
      <c r="AC645" s="58">
        <v>0</v>
      </c>
      <c r="AD645" s="58" t="s">
        <v>290</v>
      </c>
      <c r="AE645" s="58" t="s">
        <v>290</v>
      </c>
      <c r="AF645" s="58">
        <v>26</v>
      </c>
      <c r="AG645" s="58">
        <v>0</v>
      </c>
      <c r="AH645" s="58">
        <v>19</v>
      </c>
      <c r="AI645" s="58" t="s">
        <v>290</v>
      </c>
      <c r="AJ645" s="58">
        <v>60</v>
      </c>
      <c r="AK645" s="58">
        <v>0</v>
      </c>
      <c r="AL645">
        <v>60</v>
      </c>
      <c r="AM645" t="b">
        <f>IFERROR(MATCH('2017'!A645, '2018'!A:A, 0) &gt;0, FALSE)</f>
        <v>0</v>
      </c>
    </row>
    <row r="646" spans="1:39">
      <c r="A646" s="57" t="s">
        <v>12685</v>
      </c>
      <c r="B646" s="57" t="s">
        <v>10240</v>
      </c>
      <c r="C646" s="57" t="s">
        <v>15103</v>
      </c>
      <c r="D646" s="57" t="s">
        <v>15104</v>
      </c>
      <c r="E646" s="57" t="s">
        <v>3326</v>
      </c>
      <c r="F646" s="57" t="s">
        <v>15105</v>
      </c>
      <c r="G646" s="57" t="s">
        <v>15106</v>
      </c>
      <c r="H646" s="57" t="s">
        <v>177</v>
      </c>
      <c r="I646">
        <v>0</v>
      </c>
      <c r="J646">
        <v>0.2</v>
      </c>
      <c r="K646" s="58">
        <v>0</v>
      </c>
      <c r="L646" s="58">
        <v>0</v>
      </c>
      <c r="M646" s="58" t="s">
        <v>290</v>
      </c>
      <c r="N646" s="58" t="s">
        <v>290</v>
      </c>
      <c r="O646" s="58" t="s">
        <v>290</v>
      </c>
      <c r="P646" s="58" t="s">
        <v>290</v>
      </c>
      <c r="Q646" s="58" t="s">
        <v>290</v>
      </c>
      <c r="R646" s="58">
        <v>0</v>
      </c>
      <c r="S646" s="58">
        <v>0</v>
      </c>
      <c r="T646" s="58">
        <v>0</v>
      </c>
      <c r="U646" s="58">
        <v>0</v>
      </c>
      <c r="V646" s="58">
        <v>0</v>
      </c>
      <c r="W646" s="58">
        <v>0</v>
      </c>
      <c r="X646" s="58">
        <v>0</v>
      </c>
      <c r="Y646" s="58">
        <v>0</v>
      </c>
      <c r="Z646" s="58">
        <v>0</v>
      </c>
      <c r="AA646" s="58">
        <v>19</v>
      </c>
      <c r="AB646" s="58">
        <v>14</v>
      </c>
      <c r="AC646" s="58">
        <v>0</v>
      </c>
      <c r="AD646" s="58">
        <v>0</v>
      </c>
      <c r="AE646" s="58">
        <v>0</v>
      </c>
      <c r="AF646" s="58">
        <v>0</v>
      </c>
      <c r="AG646" s="58">
        <v>0</v>
      </c>
      <c r="AH646" s="58">
        <v>27</v>
      </c>
      <c r="AI646" s="58" t="s">
        <v>290</v>
      </c>
      <c r="AJ646" s="58">
        <v>33</v>
      </c>
      <c r="AK646" s="58">
        <v>0</v>
      </c>
      <c r="AL646">
        <v>33</v>
      </c>
      <c r="AM646" t="b">
        <f>IFERROR(MATCH('2017'!A646, '2018'!A:A, 0) &gt;0, FALSE)</f>
        <v>1</v>
      </c>
    </row>
    <row r="647" spans="1:39">
      <c r="A647" s="57" t="s">
        <v>3399</v>
      </c>
      <c r="B647" s="57" t="s">
        <v>446</v>
      </c>
      <c r="C647" s="57" t="s">
        <v>6855</v>
      </c>
      <c r="D647" s="57" t="s">
        <v>3401</v>
      </c>
      <c r="E647" s="57" t="s">
        <v>3372</v>
      </c>
      <c r="F647" s="57" t="s">
        <v>12691</v>
      </c>
      <c r="G647" s="57" t="s">
        <v>15107</v>
      </c>
      <c r="H647" s="57" t="s">
        <v>177</v>
      </c>
      <c r="I647">
        <v>1.1000000000000001</v>
      </c>
      <c r="J647">
        <v>12.8</v>
      </c>
      <c r="K647" s="58">
        <v>63</v>
      </c>
      <c r="L647" s="58">
        <v>19</v>
      </c>
      <c r="M647" s="58">
        <v>13</v>
      </c>
      <c r="N647" s="58">
        <v>10</v>
      </c>
      <c r="O647" s="58">
        <v>20</v>
      </c>
      <c r="P647" s="58">
        <v>16</v>
      </c>
      <c r="Q647" s="58">
        <v>25</v>
      </c>
      <c r="R647" s="58">
        <v>16</v>
      </c>
      <c r="S647" s="58">
        <v>19</v>
      </c>
      <c r="T647" s="58">
        <v>22</v>
      </c>
      <c r="U647" s="58">
        <v>0</v>
      </c>
      <c r="V647" s="58">
        <v>0</v>
      </c>
      <c r="W647" s="58">
        <v>0</v>
      </c>
      <c r="X647" s="58">
        <v>0</v>
      </c>
      <c r="Y647" s="58">
        <v>11</v>
      </c>
      <c r="Z647" s="58">
        <v>0</v>
      </c>
      <c r="AA647" s="58">
        <v>113</v>
      </c>
      <c r="AB647" s="58">
        <v>121</v>
      </c>
      <c r="AC647" s="58">
        <v>0</v>
      </c>
      <c r="AD647" s="58" t="s">
        <v>290</v>
      </c>
      <c r="AE647" s="58">
        <v>0</v>
      </c>
      <c r="AF647" s="58" t="s">
        <v>290</v>
      </c>
      <c r="AG647" s="58" t="s">
        <v>290</v>
      </c>
      <c r="AH647" s="58">
        <v>204</v>
      </c>
      <c r="AI647" s="58">
        <v>21</v>
      </c>
      <c r="AJ647" s="58">
        <v>234</v>
      </c>
      <c r="AK647" s="58">
        <v>0</v>
      </c>
      <c r="AL647">
        <v>234</v>
      </c>
      <c r="AM647" t="b">
        <f>IFERROR(MATCH('2017'!A647, '2018'!A:A, 0) &gt;0, FALSE)</f>
        <v>1</v>
      </c>
    </row>
    <row r="648" spans="1:39">
      <c r="A648" s="57" t="s">
        <v>12692</v>
      </c>
      <c r="B648" s="57" t="s">
        <v>10267</v>
      </c>
      <c r="C648" s="57" t="s">
        <v>10269</v>
      </c>
      <c r="D648" s="57" t="s">
        <v>10270</v>
      </c>
      <c r="E648" s="57" t="s">
        <v>3277</v>
      </c>
      <c r="F648" s="57" t="s">
        <v>12693</v>
      </c>
      <c r="G648" s="57" t="s">
        <v>15108</v>
      </c>
      <c r="H648" s="57" t="s">
        <v>177</v>
      </c>
      <c r="I648">
        <v>0.1</v>
      </c>
      <c r="J648">
        <v>0.2</v>
      </c>
      <c r="K648" s="58" t="s">
        <v>290</v>
      </c>
      <c r="L648" s="58">
        <v>0</v>
      </c>
      <c r="M648" s="58" t="s">
        <v>290</v>
      </c>
      <c r="N648" s="58" t="s">
        <v>290</v>
      </c>
      <c r="O648" s="58" t="s">
        <v>290</v>
      </c>
      <c r="P648" s="58" t="s">
        <v>290</v>
      </c>
      <c r="Q648" s="58">
        <v>0</v>
      </c>
      <c r="R648" s="58" t="s">
        <v>290</v>
      </c>
      <c r="S648" s="58" t="s">
        <v>290</v>
      </c>
      <c r="T648" s="58">
        <v>0</v>
      </c>
      <c r="U648" s="58">
        <v>0</v>
      </c>
      <c r="V648" s="58">
        <v>0</v>
      </c>
      <c r="W648" s="58">
        <v>0</v>
      </c>
      <c r="X648" s="58">
        <v>0</v>
      </c>
      <c r="Y648" s="58">
        <v>0</v>
      </c>
      <c r="Z648" s="58">
        <v>0</v>
      </c>
      <c r="AA648" s="58" t="s">
        <v>290</v>
      </c>
      <c r="AB648" s="58" t="s">
        <v>290</v>
      </c>
      <c r="AC648" s="58">
        <v>0</v>
      </c>
      <c r="AD648" s="58">
        <v>0</v>
      </c>
      <c r="AE648" s="58">
        <v>0</v>
      </c>
      <c r="AF648" s="58" t="s">
        <v>290</v>
      </c>
      <c r="AG648" s="58">
        <v>0</v>
      </c>
      <c r="AH648" s="58" t="s">
        <v>290</v>
      </c>
      <c r="AI648" s="58" t="s">
        <v>290</v>
      </c>
      <c r="AJ648" s="58">
        <v>11</v>
      </c>
      <c r="AK648" s="58">
        <v>0</v>
      </c>
      <c r="AL648">
        <v>11</v>
      </c>
      <c r="AM648" t="b">
        <f>IFERROR(MATCH('2017'!A648, '2018'!A:A, 0) &gt;0, FALSE)</f>
        <v>0</v>
      </c>
    </row>
    <row r="649" spans="1:39">
      <c r="A649" s="57" t="s">
        <v>3402</v>
      </c>
      <c r="B649" s="57" t="s">
        <v>3403</v>
      </c>
      <c r="C649" s="57" t="s">
        <v>6858</v>
      </c>
      <c r="D649" s="57" t="s">
        <v>3406</v>
      </c>
      <c r="E649" s="57" t="s">
        <v>831</v>
      </c>
      <c r="F649" s="57" t="s">
        <v>12695</v>
      </c>
      <c r="G649" s="57" t="s">
        <v>15109</v>
      </c>
      <c r="H649" s="57" t="s">
        <v>177</v>
      </c>
      <c r="I649">
        <v>0.2</v>
      </c>
      <c r="J649">
        <v>6.5</v>
      </c>
      <c r="K649" s="58">
        <v>53</v>
      </c>
      <c r="L649" s="58">
        <v>15</v>
      </c>
      <c r="M649" s="58">
        <v>0</v>
      </c>
      <c r="N649" s="58">
        <v>0</v>
      </c>
      <c r="O649" s="58">
        <v>0</v>
      </c>
      <c r="P649" s="58">
        <v>0</v>
      </c>
      <c r="Q649" s="58">
        <v>0</v>
      </c>
      <c r="R649" s="58">
        <v>0</v>
      </c>
      <c r="S649" s="58">
        <v>0</v>
      </c>
      <c r="T649" s="58">
        <v>0</v>
      </c>
      <c r="U649" s="58">
        <v>0</v>
      </c>
      <c r="V649" s="58">
        <v>0</v>
      </c>
      <c r="W649" s="58">
        <v>0</v>
      </c>
      <c r="X649" s="58">
        <v>0</v>
      </c>
      <c r="Y649" s="58">
        <v>0</v>
      </c>
      <c r="Z649" s="58">
        <v>0</v>
      </c>
      <c r="AA649" s="58">
        <v>42</v>
      </c>
      <c r="AB649" s="58">
        <v>26</v>
      </c>
      <c r="AC649" s="58">
        <v>0</v>
      </c>
      <c r="AD649" s="58">
        <v>32</v>
      </c>
      <c r="AE649" s="58" t="s">
        <v>290</v>
      </c>
      <c r="AF649" s="58" t="s">
        <v>290</v>
      </c>
      <c r="AG649" s="58">
        <v>0</v>
      </c>
      <c r="AH649" s="58">
        <v>28</v>
      </c>
      <c r="AI649" s="58" t="s">
        <v>290</v>
      </c>
      <c r="AJ649" s="58">
        <v>68</v>
      </c>
      <c r="AK649" s="58">
        <v>0</v>
      </c>
      <c r="AL649">
        <v>68</v>
      </c>
      <c r="AM649" t="b">
        <f>IFERROR(MATCH('2017'!A649, '2018'!A:A, 0) &gt;0, FALSE)</f>
        <v>0</v>
      </c>
    </row>
    <row r="650" spans="1:39">
      <c r="A650" s="57" t="s">
        <v>3407</v>
      </c>
      <c r="B650" s="57" t="s">
        <v>1061</v>
      </c>
      <c r="C650" s="57" t="s">
        <v>13800</v>
      </c>
      <c r="D650" s="57" t="s">
        <v>3409</v>
      </c>
      <c r="E650" s="57" t="s">
        <v>3410</v>
      </c>
      <c r="F650" s="57" t="s">
        <v>12697</v>
      </c>
      <c r="G650" s="57" t="s">
        <v>15110</v>
      </c>
      <c r="H650" s="57" t="s">
        <v>178</v>
      </c>
      <c r="I650">
        <v>0.1</v>
      </c>
      <c r="J650">
        <v>7.3</v>
      </c>
      <c r="K650" s="58">
        <v>0</v>
      </c>
      <c r="L650" s="58">
        <v>10</v>
      </c>
      <c r="M650" s="58">
        <v>11</v>
      </c>
      <c r="N650" s="58" t="s">
        <v>290</v>
      </c>
      <c r="O650" s="58">
        <v>14</v>
      </c>
      <c r="P650" s="58" t="s">
        <v>290</v>
      </c>
      <c r="Q650" s="58">
        <v>13</v>
      </c>
      <c r="R650" s="58">
        <v>10</v>
      </c>
      <c r="S650" s="58" t="s">
        <v>290</v>
      </c>
      <c r="T650" s="58">
        <v>10</v>
      </c>
      <c r="U650" s="58">
        <v>0</v>
      </c>
      <c r="V650" s="58">
        <v>0</v>
      </c>
      <c r="W650" s="58">
        <v>0</v>
      </c>
      <c r="X650" s="58">
        <v>0</v>
      </c>
      <c r="Y650" s="58">
        <v>21</v>
      </c>
      <c r="Z650" s="58">
        <v>0</v>
      </c>
      <c r="AA650" s="58">
        <v>57</v>
      </c>
      <c r="AB650" s="58">
        <v>58</v>
      </c>
      <c r="AC650" s="58">
        <v>0</v>
      </c>
      <c r="AD650" s="58">
        <v>0</v>
      </c>
      <c r="AE650" s="58">
        <v>0</v>
      </c>
      <c r="AF650" s="58" t="s">
        <v>290</v>
      </c>
      <c r="AG650" s="58">
        <v>0</v>
      </c>
      <c r="AH650" s="58">
        <v>108</v>
      </c>
      <c r="AI650" s="58" t="s">
        <v>290</v>
      </c>
      <c r="AJ650" s="58">
        <v>115</v>
      </c>
      <c r="AK650" s="58">
        <v>0</v>
      </c>
      <c r="AL650">
        <v>115</v>
      </c>
      <c r="AM650" t="b">
        <f>IFERROR(MATCH('2017'!A650, '2018'!A:A, 0) &gt;0, FALSE)</f>
        <v>1</v>
      </c>
    </row>
    <row r="651" spans="1:39">
      <c r="A651" s="57" t="s">
        <v>3412</v>
      </c>
      <c r="B651" s="57" t="s">
        <v>3413</v>
      </c>
      <c r="C651" s="57" t="s">
        <v>13801</v>
      </c>
      <c r="D651" s="57" t="s">
        <v>3416</v>
      </c>
      <c r="E651" s="57" t="s">
        <v>3417</v>
      </c>
      <c r="F651" s="57" t="s">
        <v>12699</v>
      </c>
      <c r="G651" s="57" t="s">
        <v>15111</v>
      </c>
      <c r="H651" s="57" t="s">
        <v>178</v>
      </c>
      <c r="I651">
        <v>0.7</v>
      </c>
      <c r="J651">
        <v>7.6</v>
      </c>
      <c r="K651" s="58">
        <v>29</v>
      </c>
      <c r="L651" s="58">
        <v>10</v>
      </c>
      <c r="M651" s="58" t="s">
        <v>290</v>
      </c>
      <c r="N651" s="58" t="s">
        <v>290</v>
      </c>
      <c r="O651" s="58" t="s">
        <v>290</v>
      </c>
      <c r="P651" s="58" t="s">
        <v>290</v>
      </c>
      <c r="Q651" s="58" t="s">
        <v>290</v>
      </c>
      <c r="R651" s="58" t="s">
        <v>290</v>
      </c>
      <c r="S651" s="58" t="s">
        <v>290</v>
      </c>
      <c r="T651" s="58" t="s">
        <v>290</v>
      </c>
      <c r="U651" s="58">
        <v>0</v>
      </c>
      <c r="V651" s="58">
        <v>0</v>
      </c>
      <c r="W651" s="58">
        <v>0</v>
      </c>
      <c r="X651" s="58">
        <v>0</v>
      </c>
      <c r="Y651" s="58">
        <v>0</v>
      </c>
      <c r="Z651" s="58">
        <v>0</v>
      </c>
      <c r="AA651" s="58">
        <v>48</v>
      </c>
      <c r="AB651" s="58">
        <v>27</v>
      </c>
      <c r="AC651" s="58">
        <v>0</v>
      </c>
      <c r="AD651" s="58" t="s">
        <v>290</v>
      </c>
      <c r="AE651" s="58" t="s">
        <v>290</v>
      </c>
      <c r="AF651" s="58">
        <v>0</v>
      </c>
      <c r="AG651" s="58">
        <v>0</v>
      </c>
      <c r="AH651" s="58">
        <v>73</v>
      </c>
      <c r="AI651" s="58">
        <v>0</v>
      </c>
      <c r="AJ651" s="58">
        <v>75</v>
      </c>
      <c r="AK651" s="58">
        <v>0</v>
      </c>
      <c r="AL651">
        <v>75</v>
      </c>
      <c r="AM651" t="b">
        <f>IFERROR(MATCH('2017'!A651, '2018'!A:A, 0) &gt;0, FALSE)</f>
        <v>1</v>
      </c>
    </row>
    <row r="652" spans="1:39">
      <c r="A652" s="57" t="s">
        <v>3419</v>
      </c>
      <c r="B652" s="57" t="s">
        <v>3420</v>
      </c>
      <c r="C652" s="57" t="s">
        <v>15112</v>
      </c>
      <c r="D652" s="57" t="s">
        <v>1581</v>
      </c>
      <c r="E652" s="57" t="s">
        <v>3410</v>
      </c>
      <c r="F652" s="57" t="s">
        <v>12704</v>
      </c>
      <c r="G652" s="57" t="s">
        <v>15113</v>
      </c>
      <c r="H652" s="57" t="s">
        <v>178</v>
      </c>
      <c r="I652">
        <v>0.2</v>
      </c>
      <c r="J652">
        <v>3.5</v>
      </c>
      <c r="K652" s="58">
        <v>0</v>
      </c>
      <c r="L652" s="58">
        <v>0</v>
      </c>
      <c r="M652" s="58">
        <v>0</v>
      </c>
      <c r="N652" s="58">
        <v>0</v>
      </c>
      <c r="O652" s="58">
        <v>0</v>
      </c>
      <c r="P652" s="58">
        <v>0</v>
      </c>
      <c r="Q652" s="58">
        <v>0</v>
      </c>
      <c r="R652" s="58">
        <v>0</v>
      </c>
      <c r="S652" s="58">
        <v>0</v>
      </c>
      <c r="T652" s="58">
        <v>0</v>
      </c>
      <c r="U652" s="58" t="s">
        <v>290</v>
      </c>
      <c r="V652" s="58" t="s">
        <v>290</v>
      </c>
      <c r="W652" s="58" t="s">
        <v>290</v>
      </c>
      <c r="X652" s="58" t="s">
        <v>290</v>
      </c>
      <c r="Y652" s="58">
        <v>0</v>
      </c>
      <c r="Z652" s="58">
        <v>0</v>
      </c>
      <c r="AA652" s="58">
        <v>12</v>
      </c>
      <c r="AB652" s="58" t="s">
        <v>290</v>
      </c>
      <c r="AC652" s="58">
        <v>0</v>
      </c>
      <c r="AD652" s="58">
        <v>0</v>
      </c>
      <c r="AE652" s="58">
        <v>0</v>
      </c>
      <c r="AF652" s="58">
        <v>0</v>
      </c>
      <c r="AG652" s="58">
        <v>0</v>
      </c>
      <c r="AH652" s="58">
        <v>15</v>
      </c>
      <c r="AI652" s="58" t="s">
        <v>290</v>
      </c>
      <c r="AJ652" s="58">
        <v>0</v>
      </c>
      <c r="AK652" s="58">
        <v>16</v>
      </c>
      <c r="AL652">
        <v>16</v>
      </c>
      <c r="AM652" t="b">
        <f>IFERROR(MATCH('2017'!A652, '2018'!A:A, 0) &gt;0, FALSE)</f>
        <v>1</v>
      </c>
    </row>
    <row r="653" spans="1:39">
      <c r="A653" s="57" t="s">
        <v>3423</v>
      </c>
      <c r="B653" s="57" t="s">
        <v>3413</v>
      </c>
      <c r="C653" s="57" t="s">
        <v>15114</v>
      </c>
      <c r="D653" s="57" t="s">
        <v>3425</v>
      </c>
      <c r="E653" s="57" t="s">
        <v>3426</v>
      </c>
      <c r="F653" s="57" t="s">
        <v>12715</v>
      </c>
      <c r="G653" s="57" t="s">
        <v>15115</v>
      </c>
      <c r="H653" s="57" t="s">
        <v>179</v>
      </c>
      <c r="I653">
        <v>0.1</v>
      </c>
      <c r="J653">
        <v>1.4</v>
      </c>
      <c r="K653" s="58">
        <v>51</v>
      </c>
      <c r="L653" s="58">
        <v>20</v>
      </c>
      <c r="M653" s="58">
        <v>19</v>
      </c>
      <c r="N653" s="58">
        <v>19</v>
      </c>
      <c r="O653" s="58">
        <v>12</v>
      </c>
      <c r="P653" s="58">
        <v>11</v>
      </c>
      <c r="Q653" s="58">
        <v>16</v>
      </c>
      <c r="R653" s="58">
        <v>13</v>
      </c>
      <c r="S653" s="58" t="s">
        <v>290</v>
      </c>
      <c r="T653" s="58" t="s">
        <v>290</v>
      </c>
      <c r="U653" s="58">
        <v>0</v>
      </c>
      <c r="V653" s="58">
        <v>0</v>
      </c>
      <c r="W653" s="58">
        <v>0</v>
      </c>
      <c r="X653" s="58">
        <v>0</v>
      </c>
      <c r="Y653" s="58">
        <v>0</v>
      </c>
      <c r="Z653" s="58">
        <v>0</v>
      </c>
      <c r="AA653" s="58">
        <v>81</v>
      </c>
      <c r="AB653" s="58">
        <v>91</v>
      </c>
      <c r="AC653" s="58">
        <v>0</v>
      </c>
      <c r="AD653" s="58" t="s">
        <v>290</v>
      </c>
      <c r="AE653" s="58" t="s">
        <v>290</v>
      </c>
      <c r="AF653" s="58" t="s">
        <v>290</v>
      </c>
      <c r="AG653" s="58">
        <v>0</v>
      </c>
      <c r="AH653" s="58">
        <v>148</v>
      </c>
      <c r="AI653" s="58">
        <v>10</v>
      </c>
      <c r="AJ653" s="58">
        <v>172</v>
      </c>
      <c r="AK653" s="58">
        <v>0</v>
      </c>
      <c r="AL653">
        <v>172</v>
      </c>
      <c r="AM653" t="b">
        <f>IFERROR(MATCH('2017'!A653, '2018'!A:A, 0) &gt;0, FALSE)</f>
        <v>1</v>
      </c>
    </row>
    <row r="654" spans="1:39">
      <c r="A654" s="57" t="s">
        <v>3428</v>
      </c>
      <c r="B654" s="57" t="s">
        <v>3429</v>
      </c>
      <c r="C654" s="57" t="s">
        <v>15116</v>
      </c>
      <c r="D654" s="57" t="s">
        <v>3431</v>
      </c>
      <c r="E654" s="57" t="s">
        <v>179</v>
      </c>
      <c r="F654" s="57" t="s">
        <v>12718</v>
      </c>
      <c r="G654" s="57" t="s">
        <v>15117</v>
      </c>
      <c r="H654" s="57" t="s">
        <v>179</v>
      </c>
      <c r="I654">
        <v>9.5</v>
      </c>
      <c r="J654">
        <v>5.2</v>
      </c>
      <c r="K654" s="58">
        <v>50</v>
      </c>
      <c r="L654" s="58">
        <v>34</v>
      </c>
      <c r="M654" s="58">
        <v>65</v>
      </c>
      <c r="N654" s="58">
        <v>42</v>
      </c>
      <c r="O654" s="58">
        <v>57</v>
      </c>
      <c r="P654" s="58">
        <v>58</v>
      </c>
      <c r="Q654" s="58">
        <v>61</v>
      </c>
      <c r="R654" s="58">
        <v>54</v>
      </c>
      <c r="S654" s="58">
        <v>68</v>
      </c>
      <c r="T654" s="58">
        <v>75</v>
      </c>
      <c r="U654" s="58">
        <v>92</v>
      </c>
      <c r="V654" s="58">
        <v>93</v>
      </c>
      <c r="W654" s="58">
        <v>79</v>
      </c>
      <c r="X654" s="58">
        <v>73</v>
      </c>
      <c r="Y654" s="58">
        <v>0</v>
      </c>
      <c r="Z654" s="58">
        <v>0</v>
      </c>
      <c r="AA654" s="58">
        <v>451</v>
      </c>
      <c r="AB654" s="58">
        <v>450</v>
      </c>
      <c r="AC654" s="58" t="s">
        <v>290</v>
      </c>
      <c r="AD654" s="58">
        <v>13</v>
      </c>
      <c r="AE654" s="58">
        <v>70</v>
      </c>
      <c r="AF654" s="58">
        <v>138</v>
      </c>
      <c r="AG654" s="58">
        <v>0</v>
      </c>
      <c r="AH654" s="58">
        <v>650</v>
      </c>
      <c r="AI654" s="58">
        <v>29</v>
      </c>
      <c r="AJ654" s="58">
        <v>564</v>
      </c>
      <c r="AK654" s="58">
        <v>337</v>
      </c>
      <c r="AL654">
        <v>901</v>
      </c>
      <c r="AM654" t="b">
        <f>IFERROR(MATCH('2017'!A654, '2018'!A:A, 0) &gt;0, FALSE)</f>
        <v>1</v>
      </c>
    </row>
    <row r="655" spans="1:39">
      <c r="A655" s="57" t="s">
        <v>3436</v>
      </c>
      <c r="B655" s="57" t="s">
        <v>3437</v>
      </c>
      <c r="C655" s="57" t="s">
        <v>6879</v>
      </c>
      <c r="D655" s="57" t="s">
        <v>3439</v>
      </c>
      <c r="E655" s="57" t="s">
        <v>179</v>
      </c>
      <c r="F655" s="57" t="s">
        <v>12720</v>
      </c>
      <c r="G655" s="57" t="s">
        <v>15118</v>
      </c>
      <c r="H655" s="57" t="s">
        <v>179</v>
      </c>
      <c r="I655">
        <v>2.2999999999999998</v>
      </c>
      <c r="J655">
        <v>22.3</v>
      </c>
      <c r="K655" s="58">
        <v>42</v>
      </c>
      <c r="L655" s="58">
        <v>12</v>
      </c>
      <c r="M655" s="58">
        <v>20</v>
      </c>
      <c r="N655" s="58">
        <v>11</v>
      </c>
      <c r="O655" s="58" t="s">
        <v>290</v>
      </c>
      <c r="P655" s="58">
        <v>13</v>
      </c>
      <c r="Q655" s="58">
        <v>21</v>
      </c>
      <c r="R655" s="58">
        <v>18</v>
      </c>
      <c r="S655" s="58">
        <v>17</v>
      </c>
      <c r="T655" s="58">
        <v>23</v>
      </c>
      <c r="U655" s="58">
        <v>24</v>
      </c>
      <c r="V655" s="58">
        <v>25</v>
      </c>
      <c r="W655" s="58">
        <v>22</v>
      </c>
      <c r="X655" s="58">
        <v>23</v>
      </c>
      <c r="Y655" s="58">
        <v>0</v>
      </c>
      <c r="Z655" s="58">
        <v>0</v>
      </c>
      <c r="AA655" s="58">
        <v>142</v>
      </c>
      <c r="AB655" s="58">
        <v>137</v>
      </c>
      <c r="AC655" s="58" t="s">
        <v>290</v>
      </c>
      <c r="AD655" s="58">
        <v>29</v>
      </c>
      <c r="AE655" s="58">
        <v>14</v>
      </c>
      <c r="AF655" s="58" t="s">
        <v>290</v>
      </c>
      <c r="AG655" s="58">
        <v>0</v>
      </c>
      <c r="AH655" s="58">
        <v>215</v>
      </c>
      <c r="AI655" s="58">
        <v>13</v>
      </c>
      <c r="AJ655" s="58">
        <v>185</v>
      </c>
      <c r="AK655" s="58">
        <v>94</v>
      </c>
      <c r="AL655">
        <v>279</v>
      </c>
      <c r="AM655" t="b">
        <f>IFERROR(MATCH('2017'!A655, '2018'!A:A, 0) &gt;0, FALSE)</f>
        <v>1</v>
      </c>
    </row>
    <row r="656" spans="1:39">
      <c r="A656" s="57" t="s">
        <v>12721</v>
      </c>
      <c r="B656" s="57" t="s">
        <v>3129</v>
      </c>
      <c r="C656" s="57" t="s">
        <v>15119</v>
      </c>
      <c r="D656" s="57" t="s">
        <v>10330</v>
      </c>
      <c r="E656" s="57" t="s">
        <v>10331</v>
      </c>
      <c r="F656" s="57" t="s">
        <v>12722</v>
      </c>
      <c r="G656" s="57" t="s">
        <v>15120</v>
      </c>
      <c r="H656" s="57" t="s">
        <v>179</v>
      </c>
      <c r="I656">
        <v>0.5</v>
      </c>
      <c r="J656">
        <v>4.5</v>
      </c>
      <c r="K656" s="58" t="s">
        <v>290</v>
      </c>
      <c r="L656" s="58" t="s">
        <v>290</v>
      </c>
      <c r="M656" s="58" t="s">
        <v>290</v>
      </c>
      <c r="N656" s="58">
        <v>0</v>
      </c>
      <c r="O656" s="58" t="s">
        <v>290</v>
      </c>
      <c r="P656" s="58">
        <v>0</v>
      </c>
      <c r="Q656" s="58" t="s">
        <v>290</v>
      </c>
      <c r="R656" s="58" t="s">
        <v>290</v>
      </c>
      <c r="S656" s="58" t="s">
        <v>290</v>
      </c>
      <c r="T656" s="58" t="s">
        <v>290</v>
      </c>
      <c r="U656" s="58">
        <v>0</v>
      </c>
      <c r="V656" s="58">
        <v>0</v>
      </c>
      <c r="W656" s="58">
        <v>0</v>
      </c>
      <c r="X656" s="58">
        <v>0</v>
      </c>
      <c r="Y656" s="58">
        <v>0</v>
      </c>
      <c r="Z656" s="58">
        <v>0</v>
      </c>
      <c r="AA656" s="58" t="s">
        <v>290</v>
      </c>
      <c r="AB656" s="58">
        <v>12</v>
      </c>
      <c r="AC656" s="58">
        <v>0</v>
      </c>
      <c r="AD656" s="58">
        <v>0</v>
      </c>
      <c r="AE656" s="58">
        <v>0</v>
      </c>
      <c r="AF656" s="58" t="s">
        <v>290</v>
      </c>
      <c r="AG656" s="58" t="s">
        <v>290</v>
      </c>
      <c r="AH656" s="58">
        <v>11</v>
      </c>
      <c r="AI656" s="58">
        <v>0</v>
      </c>
      <c r="AJ656" s="58">
        <v>19</v>
      </c>
      <c r="AK656" s="58">
        <v>0</v>
      </c>
      <c r="AL656">
        <v>19</v>
      </c>
      <c r="AM656" t="b">
        <f>IFERROR(MATCH('2017'!A656, '2018'!A:A, 0) &gt;0, FALSE)</f>
        <v>1</v>
      </c>
    </row>
    <row r="657" spans="1:39">
      <c r="A657" s="57" t="s">
        <v>6882</v>
      </c>
      <c r="B657" s="57" t="s">
        <v>6883</v>
      </c>
      <c r="C657" s="57" t="s">
        <v>15121</v>
      </c>
      <c r="D657" s="57" t="s">
        <v>6885</v>
      </c>
      <c r="E657" s="57" t="s">
        <v>3426</v>
      </c>
      <c r="F657" s="57" t="s">
        <v>13814</v>
      </c>
      <c r="G657" s="57" t="s">
        <v>15122</v>
      </c>
      <c r="H657" s="57" t="s">
        <v>179</v>
      </c>
      <c r="I657">
        <v>0.1</v>
      </c>
      <c r="J657">
        <v>0.3</v>
      </c>
      <c r="K657" s="58">
        <v>0</v>
      </c>
      <c r="L657" s="58">
        <v>0</v>
      </c>
      <c r="M657" s="58">
        <v>0</v>
      </c>
      <c r="N657" s="58">
        <v>0</v>
      </c>
      <c r="O657" s="58" t="s">
        <v>290</v>
      </c>
      <c r="P657" s="58" t="s">
        <v>290</v>
      </c>
      <c r="Q657" s="58" t="s">
        <v>290</v>
      </c>
      <c r="R657" s="58" t="s">
        <v>290</v>
      </c>
      <c r="S657" s="58">
        <v>0</v>
      </c>
      <c r="T657" s="58" t="s">
        <v>290</v>
      </c>
      <c r="U657" s="58" t="s">
        <v>290</v>
      </c>
      <c r="V657" s="58" t="s">
        <v>290</v>
      </c>
      <c r="W657" s="58" t="s">
        <v>290</v>
      </c>
      <c r="X657" s="58" t="s">
        <v>290</v>
      </c>
      <c r="Y657" s="58">
        <v>0</v>
      </c>
      <c r="Z657" s="58">
        <v>0</v>
      </c>
      <c r="AA657" s="58" t="s">
        <v>290</v>
      </c>
      <c r="AB657" s="58">
        <v>11</v>
      </c>
      <c r="AC657" s="58">
        <v>0</v>
      </c>
      <c r="AD657" s="58">
        <v>0</v>
      </c>
      <c r="AE657" s="58">
        <v>0</v>
      </c>
      <c r="AF657" s="58">
        <v>0</v>
      </c>
      <c r="AG657" s="58">
        <v>0</v>
      </c>
      <c r="AH657" s="58" t="s">
        <v>290</v>
      </c>
      <c r="AI657" s="58" t="s">
        <v>290</v>
      </c>
      <c r="AJ657" s="58">
        <v>11</v>
      </c>
      <c r="AK657" s="58" t="s">
        <v>290</v>
      </c>
      <c r="AL657">
        <v>18</v>
      </c>
      <c r="AM657" t="b">
        <f>IFERROR(MATCH('2017'!A657, '2018'!A:A, 0) &gt;0, FALSE)</f>
        <v>0</v>
      </c>
    </row>
    <row r="658" spans="1:39">
      <c r="A658" s="57" t="s">
        <v>3440</v>
      </c>
      <c r="B658" s="57" t="s">
        <v>3441</v>
      </c>
      <c r="C658" s="57" t="s">
        <v>15123</v>
      </c>
      <c r="D658" s="57" t="s">
        <v>3444</v>
      </c>
      <c r="E658" s="57" t="s">
        <v>3445</v>
      </c>
      <c r="F658" s="57" t="s">
        <v>12725</v>
      </c>
      <c r="G658" s="57" t="s">
        <v>15124</v>
      </c>
      <c r="H658" s="57" t="s">
        <v>180</v>
      </c>
      <c r="I658">
        <v>0.1</v>
      </c>
      <c r="J658">
        <v>19.5</v>
      </c>
      <c r="K658" s="58">
        <v>68</v>
      </c>
      <c r="L658" s="58">
        <v>20</v>
      </c>
      <c r="M658" s="58">
        <v>13</v>
      </c>
      <c r="N658" s="58" t="s">
        <v>290</v>
      </c>
      <c r="O658" s="58">
        <v>14</v>
      </c>
      <c r="P658" s="58">
        <v>14</v>
      </c>
      <c r="Q658" s="58">
        <v>13</v>
      </c>
      <c r="R658" s="58">
        <v>17</v>
      </c>
      <c r="S658" s="58">
        <v>15</v>
      </c>
      <c r="T658" s="58">
        <v>15</v>
      </c>
      <c r="U658" s="58">
        <v>0</v>
      </c>
      <c r="V658" s="58">
        <v>0</v>
      </c>
      <c r="W658" s="58">
        <v>0</v>
      </c>
      <c r="X658" s="58">
        <v>0</v>
      </c>
      <c r="Y658" s="58" t="s">
        <v>290</v>
      </c>
      <c r="Z658" s="58">
        <v>0</v>
      </c>
      <c r="AA658" s="58">
        <v>111</v>
      </c>
      <c r="AB658" s="58">
        <v>91</v>
      </c>
      <c r="AC658" s="58" t="s">
        <v>290</v>
      </c>
      <c r="AD658" s="58">
        <v>10</v>
      </c>
      <c r="AE658" s="58" t="s">
        <v>290</v>
      </c>
      <c r="AF658" s="58">
        <v>24</v>
      </c>
      <c r="AG658" s="58" t="s">
        <v>290</v>
      </c>
      <c r="AH658" s="58">
        <v>137</v>
      </c>
      <c r="AI658" s="58">
        <v>15</v>
      </c>
      <c r="AJ658" s="58">
        <v>202</v>
      </c>
      <c r="AK658" s="58">
        <v>0</v>
      </c>
      <c r="AL658">
        <v>202</v>
      </c>
      <c r="AM658" t="b">
        <f>IFERROR(MATCH('2017'!A658, '2018'!A:A, 0) &gt;0, FALSE)</f>
        <v>1</v>
      </c>
    </row>
    <row r="659" spans="1:39">
      <c r="A659" s="57" t="s">
        <v>3447</v>
      </c>
      <c r="B659" s="57" t="s">
        <v>3448</v>
      </c>
      <c r="C659" s="57" t="s">
        <v>6891</v>
      </c>
      <c r="D659" s="57" t="s">
        <v>10339</v>
      </c>
      <c r="E659" s="57" t="s">
        <v>3445</v>
      </c>
      <c r="F659" s="57" t="s">
        <v>12726</v>
      </c>
      <c r="G659" s="57" t="s">
        <v>15125</v>
      </c>
      <c r="H659" s="57" t="s">
        <v>180</v>
      </c>
      <c r="I659">
        <v>0.3</v>
      </c>
      <c r="J659">
        <v>1.5</v>
      </c>
      <c r="K659" s="58">
        <v>15</v>
      </c>
      <c r="L659" s="58" t="s">
        <v>290</v>
      </c>
      <c r="M659" s="58">
        <v>14</v>
      </c>
      <c r="N659" s="58" t="s">
        <v>290</v>
      </c>
      <c r="O659" s="58">
        <v>11</v>
      </c>
      <c r="P659" s="58" t="s">
        <v>290</v>
      </c>
      <c r="Q659" s="58" t="s">
        <v>290</v>
      </c>
      <c r="R659" s="58">
        <v>13</v>
      </c>
      <c r="S659" s="58" t="s">
        <v>290</v>
      </c>
      <c r="T659" s="58" t="s">
        <v>290</v>
      </c>
      <c r="U659" s="58" t="s">
        <v>290</v>
      </c>
      <c r="V659" s="58">
        <v>10</v>
      </c>
      <c r="W659" s="58" t="s">
        <v>290</v>
      </c>
      <c r="X659" s="58" t="s">
        <v>290</v>
      </c>
      <c r="Y659" s="58">
        <v>0</v>
      </c>
      <c r="Z659" s="58">
        <v>0</v>
      </c>
      <c r="AA659" s="58">
        <v>48</v>
      </c>
      <c r="AB659" s="58">
        <v>59</v>
      </c>
      <c r="AC659" s="58">
        <v>0</v>
      </c>
      <c r="AD659" s="58">
        <v>0</v>
      </c>
      <c r="AE659" s="58">
        <v>0</v>
      </c>
      <c r="AF659" s="58" t="s">
        <v>290</v>
      </c>
      <c r="AG659" s="58">
        <v>0</v>
      </c>
      <c r="AH659" s="58">
        <v>100</v>
      </c>
      <c r="AI659" s="58" t="s">
        <v>290</v>
      </c>
      <c r="AJ659" s="58">
        <v>87</v>
      </c>
      <c r="AK659" s="58">
        <v>20</v>
      </c>
      <c r="AL659">
        <v>107</v>
      </c>
      <c r="AM659" t="b">
        <f>IFERROR(MATCH('2017'!A659, '2018'!A:A, 0) &gt;0, FALSE)</f>
        <v>1</v>
      </c>
    </row>
    <row r="660" spans="1:39">
      <c r="A660" s="57" t="s">
        <v>3451</v>
      </c>
      <c r="B660" s="57" t="s">
        <v>2308</v>
      </c>
      <c r="C660" s="57" t="s">
        <v>6894</v>
      </c>
      <c r="D660" s="57" t="s">
        <v>3452</v>
      </c>
      <c r="E660" s="57" t="s">
        <v>3453</v>
      </c>
      <c r="F660" s="57" t="s">
        <v>12589</v>
      </c>
      <c r="G660" s="57" t="s">
        <v>15126</v>
      </c>
      <c r="H660" s="57" t="s">
        <v>181</v>
      </c>
      <c r="I660">
        <v>0.2</v>
      </c>
      <c r="J660">
        <v>13.5</v>
      </c>
      <c r="K660" s="58" t="s">
        <v>290</v>
      </c>
      <c r="L660" s="58">
        <v>11</v>
      </c>
      <c r="M660" s="58">
        <v>17</v>
      </c>
      <c r="N660" s="58">
        <v>23</v>
      </c>
      <c r="O660" s="58">
        <v>19</v>
      </c>
      <c r="P660" s="58">
        <v>16</v>
      </c>
      <c r="Q660" s="58">
        <v>16</v>
      </c>
      <c r="R660" s="58">
        <v>22</v>
      </c>
      <c r="S660" s="58">
        <v>19</v>
      </c>
      <c r="T660" s="58">
        <v>18</v>
      </c>
      <c r="U660" s="58">
        <v>0</v>
      </c>
      <c r="V660" s="58">
        <v>0</v>
      </c>
      <c r="W660" s="58">
        <v>0</v>
      </c>
      <c r="X660" s="58">
        <v>0</v>
      </c>
      <c r="Y660" s="58">
        <v>0</v>
      </c>
      <c r="Z660" s="58">
        <v>0</v>
      </c>
      <c r="AA660" s="58">
        <v>86</v>
      </c>
      <c r="AB660" s="58">
        <v>83</v>
      </c>
      <c r="AC660" s="58">
        <v>0</v>
      </c>
      <c r="AD660" s="58">
        <v>12</v>
      </c>
      <c r="AE660" s="58" t="s">
        <v>290</v>
      </c>
      <c r="AF660" s="58">
        <v>29</v>
      </c>
      <c r="AG660" s="58" t="s">
        <v>290</v>
      </c>
      <c r="AH660" s="58">
        <v>120</v>
      </c>
      <c r="AI660" s="58" t="s">
        <v>290</v>
      </c>
      <c r="AJ660" s="58">
        <v>169</v>
      </c>
      <c r="AK660" s="58">
        <v>0</v>
      </c>
      <c r="AL660">
        <v>169</v>
      </c>
      <c r="AM660" t="b">
        <f>IFERROR(MATCH('2017'!A660, '2018'!A:A, 0) &gt;0, FALSE)</f>
        <v>1</v>
      </c>
    </row>
    <row r="661" spans="1:39">
      <c r="A661" s="57" t="s">
        <v>3462</v>
      </c>
      <c r="B661" s="57" t="s">
        <v>3463</v>
      </c>
      <c r="C661" s="57" t="s">
        <v>10343</v>
      </c>
      <c r="D661" s="57" t="s">
        <v>3466</v>
      </c>
      <c r="E661" s="57" t="s">
        <v>3467</v>
      </c>
      <c r="F661" s="57" t="s">
        <v>12727</v>
      </c>
      <c r="G661" s="57" t="s">
        <v>15127</v>
      </c>
      <c r="H661" s="57" t="s">
        <v>182</v>
      </c>
      <c r="I661">
        <v>0.5</v>
      </c>
      <c r="J661">
        <v>14.5</v>
      </c>
      <c r="K661" s="58">
        <v>84</v>
      </c>
      <c r="L661" s="58">
        <v>25</v>
      </c>
      <c r="M661" s="58" t="s">
        <v>290</v>
      </c>
      <c r="N661" s="58">
        <v>17</v>
      </c>
      <c r="O661" s="58">
        <v>10</v>
      </c>
      <c r="P661" s="58" t="s">
        <v>290</v>
      </c>
      <c r="Q661" s="58" t="s">
        <v>290</v>
      </c>
      <c r="R661" s="58" t="s">
        <v>290</v>
      </c>
      <c r="S661" s="58" t="s">
        <v>290</v>
      </c>
      <c r="T661" s="58" t="s">
        <v>290</v>
      </c>
      <c r="U661" s="58" t="s">
        <v>290</v>
      </c>
      <c r="V661" s="58">
        <v>0</v>
      </c>
      <c r="W661" s="58">
        <v>0</v>
      </c>
      <c r="X661" s="58">
        <v>0</v>
      </c>
      <c r="Y661" s="58">
        <v>0</v>
      </c>
      <c r="Z661" s="58">
        <v>0</v>
      </c>
      <c r="AA661" s="58">
        <v>89</v>
      </c>
      <c r="AB661" s="58">
        <v>94</v>
      </c>
      <c r="AC661" s="58">
        <v>0</v>
      </c>
      <c r="AD661" s="58">
        <v>26</v>
      </c>
      <c r="AE661" s="58" t="s">
        <v>290</v>
      </c>
      <c r="AF661" s="58" t="s">
        <v>290</v>
      </c>
      <c r="AG661" s="58">
        <v>0</v>
      </c>
      <c r="AH661" s="58">
        <v>119</v>
      </c>
      <c r="AI661" s="58">
        <v>25</v>
      </c>
      <c r="AJ661" s="58">
        <v>179</v>
      </c>
      <c r="AK661" s="58" t="s">
        <v>290</v>
      </c>
      <c r="AL661">
        <v>183</v>
      </c>
      <c r="AM661" t="b">
        <f>IFERROR(MATCH('2017'!A661, '2018'!A:A, 0) &gt;0, FALSE)</f>
        <v>1</v>
      </c>
    </row>
    <row r="662" spans="1:39">
      <c r="A662" s="57" t="s">
        <v>3469</v>
      </c>
      <c r="B662" s="57" t="s">
        <v>3470</v>
      </c>
      <c r="C662" s="57" t="s">
        <v>5082</v>
      </c>
      <c r="D662" s="57" t="s">
        <v>10346</v>
      </c>
      <c r="E662" s="57" t="s">
        <v>825</v>
      </c>
      <c r="F662" s="57" t="s">
        <v>12728</v>
      </c>
      <c r="G662" s="57" t="s">
        <v>15128</v>
      </c>
      <c r="H662" s="57" t="s">
        <v>182</v>
      </c>
      <c r="I662">
        <v>0.5</v>
      </c>
      <c r="J662">
        <v>0.7</v>
      </c>
      <c r="K662" s="58">
        <v>29</v>
      </c>
      <c r="L662" s="58" t="s">
        <v>290</v>
      </c>
      <c r="M662" s="58">
        <v>0</v>
      </c>
      <c r="N662" s="58">
        <v>0</v>
      </c>
      <c r="O662" s="58">
        <v>0</v>
      </c>
      <c r="P662" s="58">
        <v>0</v>
      </c>
      <c r="Q662" s="58">
        <v>0</v>
      </c>
      <c r="R662" s="58">
        <v>0</v>
      </c>
      <c r="S662" s="58">
        <v>0</v>
      </c>
      <c r="T662" s="58">
        <v>0</v>
      </c>
      <c r="U662" s="58">
        <v>0</v>
      </c>
      <c r="V662" s="58">
        <v>0</v>
      </c>
      <c r="W662" s="58">
        <v>0</v>
      </c>
      <c r="X662" s="58">
        <v>0</v>
      </c>
      <c r="Y662" s="58">
        <v>0</v>
      </c>
      <c r="Z662" s="58">
        <v>0</v>
      </c>
      <c r="AA662" s="58">
        <v>14</v>
      </c>
      <c r="AB662" s="58">
        <v>20</v>
      </c>
      <c r="AC662" s="58">
        <v>0</v>
      </c>
      <c r="AD662" s="58" t="s">
        <v>290</v>
      </c>
      <c r="AE662" s="58">
        <v>0</v>
      </c>
      <c r="AF662" s="58" t="s">
        <v>290</v>
      </c>
      <c r="AG662" s="58">
        <v>0</v>
      </c>
      <c r="AH662" s="58">
        <v>27</v>
      </c>
      <c r="AI662" s="58" t="s">
        <v>290</v>
      </c>
      <c r="AJ662" s="58">
        <v>34</v>
      </c>
      <c r="AK662" s="58">
        <v>0</v>
      </c>
      <c r="AL662">
        <v>34</v>
      </c>
      <c r="AM662" t="b">
        <f>IFERROR(MATCH('2017'!A662, '2018'!A:A, 0) &gt;0, FALSE)</f>
        <v>1</v>
      </c>
    </row>
    <row r="663" spans="1:39">
      <c r="A663" s="57" t="s">
        <v>12729</v>
      </c>
      <c r="B663" s="57" t="s">
        <v>1505</v>
      </c>
      <c r="C663" s="57" t="s">
        <v>10350</v>
      </c>
      <c r="D663" s="57" t="s">
        <v>10351</v>
      </c>
      <c r="E663" s="57" t="s">
        <v>825</v>
      </c>
      <c r="F663" s="57" t="s">
        <v>12730</v>
      </c>
      <c r="G663" s="57" t="s">
        <v>15129</v>
      </c>
      <c r="H663" s="57" t="s">
        <v>182</v>
      </c>
      <c r="I663">
        <v>0.1</v>
      </c>
      <c r="J663">
        <v>11.8</v>
      </c>
      <c r="K663" s="58">
        <v>24</v>
      </c>
      <c r="L663" s="58" t="s">
        <v>290</v>
      </c>
      <c r="M663" s="58" t="s">
        <v>290</v>
      </c>
      <c r="N663" s="58" t="s">
        <v>290</v>
      </c>
      <c r="O663" s="58">
        <v>12</v>
      </c>
      <c r="P663" s="58">
        <v>13</v>
      </c>
      <c r="Q663" s="58">
        <v>10</v>
      </c>
      <c r="R663" s="58">
        <v>18</v>
      </c>
      <c r="S663" s="58">
        <v>21</v>
      </c>
      <c r="T663" s="58">
        <v>18</v>
      </c>
      <c r="U663" s="58">
        <v>0</v>
      </c>
      <c r="V663" s="58">
        <v>0</v>
      </c>
      <c r="W663" s="58">
        <v>0</v>
      </c>
      <c r="X663" s="58">
        <v>0</v>
      </c>
      <c r="Y663" s="58" t="s">
        <v>290</v>
      </c>
      <c r="Z663" s="58">
        <v>0</v>
      </c>
      <c r="AA663" s="58">
        <v>71</v>
      </c>
      <c r="AB663" s="58">
        <v>76</v>
      </c>
      <c r="AC663" s="58">
        <v>0</v>
      </c>
      <c r="AD663" s="58" t="s">
        <v>290</v>
      </c>
      <c r="AE663" s="58" t="s">
        <v>290</v>
      </c>
      <c r="AF663" s="58">
        <v>17</v>
      </c>
      <c r="AG663" s="58">
        <v>0</v>
      </c>
      <c r="AH663" s="58">
        <v>111</v>
      </c>
      <c r="AI663" s="58">
        <v>13</v>
      </c>
      <c r="AJ663" s="58">
        <v>147</v>
      </c>
      <c r="AK663" s="58">
        <v>0</v>
      </c>
      <c r="AL663">
        <v>147</v>
      </c>
      <c r="AM663" t="b">
        <f>IFERROR(MATCH('2017'!A663, '2018'!A:A, 0) &gt;0, FALSE)</f>
        <v>1</v>
      </c>
    </row>
    <row r="664" spans="1:39">
      <c r="A664" s="57" t="s">
        <v>3471</v>
      </c>
      <c r="B664" s="57" t="s">
        <v>3472</v>
      </c>
      <c r="C664" s="57" t="s">
        <v>5082</v>
      </c>
      <c r="D664" s="57" t="s">
        <v>646</v>
      </c>
      <c r="E664" s="57" t="s">
        <v>647</v>
      </c>
      <c r="F664" s="57" t="s">
        <v>12732</v>
      </c>
      <c r="G664" s="57" t="s">
        <v>15130</v>
      </c>
      <c r="H664" s="57" t="s">
        <v>182</v>
      </c>
      <c r="I664">
        <v>0.3</v>
      </c>
      <c r="J664">
        <v>8.5</v>
      </c>
      <c r="K664" s="58">
        <v>39</v>
      </c>
      <c r="L664" s="58" t="s">
        <v>290</v>
      </c>
      <c r="M664" s="58" t="s">
        <v>290</v>
      </c>
      <c r="N664" s="58" t="s">
        <v>290</v>
      </c>
      <c r="O664" s="58" t="s">
        <v>290</v>
      </c>
      <c r="P664" s="58" t="s">
        <v>290</v>
      </c>
      <c r="Q664" s="58">
        <v>0</v>
      </c>
      <c r="R664" s="58">
        <v>0</v>
      </c>
      <c r="S664" s="58">
        <v>0</v>
      </c>
      <c r="T664" s="58">
        <v>0</v>
      </c>
      <c r="U664" s="58">
        <v>0</v>
      </c>
      <c r="V664" s="58">
        <v>0</v>
      </c>
      <c r="W664" s="58">
        <v>0</v>
      </c>
      <c r="X664" s="58">
        <v>0</v>
      </c>
      <c r="Y664" s="58">
        <v>0</v>
      </c>
      <c r="Z664" s="58">
        <v>0</v>
      </c>
      <c r="AA664" s="58">
        <v>25</v>
      </c>
      <c r="AB664" s="58">
        <v>27</v>
      </c>
      <c r="AC664" s="58">
        <v>0</v>
      </c>
      <c r="AD664" s="58">
        <v>17</v>
      </c>
      <c r="AE664" s="58">
        <v>0</v>
      </c>
      <c r="AF664" s="58">
        <v>0</v>
      </c>
      <c r="AG664" s="58">
        <v>0</v>
      </c>
      <c r="AH664" s="58">
        <v>35</v>
      </c>
      <c r="AI664" s="58">
        <v>0</v>
      </c>
      <c r="AJ664" s="58">
        <v>52</v>
      </c>
      <c r="AK664" s="58">
        <v>0</v>
      </c>
      <c r="AL664">
        <v>52</v>
      </c>
      <c r="AM664" t="b">
        <f>IFERROR(MATCH('2017'!A664, '2018'!A:A, 0) &gt;0, FALSE)</f>
        <v>1</v>
      </c>
    </row>
    <row r="665" spans="1:39">
      <c r="A665" s="57" t="s">
        <v>4755</v>
      </c>
      <c r="B665" s="57" t="s">
        <v>4756</v>
      </c>
      <c r="C665" s="57" t="s">
        <v>15131</v>
      </c>
      <c r="D665" s="57" t="s">
        <v>4757</v>
      </c>
      <c r="E665" s="57" t="s">
        <v>4758</v>
      </c>
      <c r="F665" s="57" t="s">
        <v>12736</v>
      </c>
      <c r="G665" s="57" t="s">
        <v>15132</v>
      </c>
      <c r="H665" s="57" t="s">
        <v>182</v>
      </c>
      <c r="I665">
        <v>0.3</v>
      </c>
      <c r="J665">
        <v>0.8</v>
      </c>
      <c r="K665" s="58">
        <v>32</v>
      </c>
      <c r="L665" s="58">
        <v>11</v>
      </c>
      <c r="M665" s="58" t="s">
        <v>290</v>
      </c>
      <c r="N665" s="58" t="s">
        <v>290</v>
      </c>
      <c r="O665" s="58" t="s">
        <v>290</v>
      </c>
      <c r="P665" s="58" t="s">
        <v>290</v>
      </c>
      <c r="Q665" s="58" t="s">
        <v>290</v>
      </c>
      <c r="R665" s="58" t="s">
        <v>290</v>
      </c>
      <c r="S665" s="58">
        <v>0</v>
      </c>
      <c r="T665" s="58">
        <v>0</v>
      </c>
      <c r="U665" s="58">
        <v>0</v>
      </c>
      <c r="V665" s="58">
        <v>0</v>
      </c>
      <c r="W665" s="58">
        <v>0</v>
      </c>
      <c r="X665" s="58">
        <v>0</v>
      </c>
      <c r="Y665" s="58">
        <v>0</v>
      </c>
      <c r="Z665" s="58">
        <v>0</v>
      </c>
      <c r="AA665" s="58">
        <v>29</v>
      </c>
      <c r="AB665" s="58">
        <v>23</v>
      </c>
      <c r="AC665" s="58">
        <v>0</v>
      </c>
      <c r="AD665" s="58">
        <v>10</v>
      </c>
      <c r="AE665" s="58">
        <v>0</v>
      </c>
      <c r="AF665" s="58">
        <v>0</v>
      </c>
      <c r="AG665" s="58">
        <v>0</v>
      </c>
      <c r="AH665" s="58">
        <v>36</v>
      </c>
      <c r="AI665" s="58" t="s">
        <v>290</v>
      </c>
      <c r="AJ665" s="58">
        <v>52</v>
      </c>
      <c r="AK665" s="58">
        <v>0</v>
      </c>
      <c r="AL665">
        <v>52</v>
      </c>
      <c r="AM665" t="b">
        <f>IFERROR(MATCH('2017'!A665, '2018'!A:A, 0) &gt;0, FALSE)</f>
        <v>1</v>
      </c>
    </row>
    <row r="666" spans="1:39">
      <c r="A666" s="57" t="s">
        <v>3477</v>
      </c>
      <c r="B666" s="57" t="s">
        <v>3478</v>
      </c>
      <c r="C666" s="57" t="s">
        <v>10361</v>
      </c>
      <c r="D666" s="57" t="s">
        <v>3481</v>
      </c>
      <c r="E666" s="57" t="s">
        <v>3482</v>
      </c>
      <c r="F666" s="57" t="s">
        <v>12737</v>
      </c>
      <c r="G666" s="57" t="s">
        <v>15133</v>
      </c>
      <c r="H666" s="57" t="s">
        <v>182</v>
      </c>
      <c r="I666">
        <v>0.1</v>
      </c>
      <c r="J666">
        <v>13.5</v>
      </c>
      <c r="K666" s="58">
        <v>39</v>
      </c>
      <c r="L666" s="58">
        <v>31</v>
      </c>
      <c r="M666" s="58">
        <v>24</v>
      </c>
      <c r="N666" s="58">
        <v>30</v>
      </c>
      <c r="O666" s="58">
        <v>28</v>
      </c>
      <c r="P666" s="58">
        <v>27</v>
      </c>
      <c r="Q666" s="58">
        <v>25</v>
      </c>
      <c r="R666" s="58">
        <v>30</v>
      </c>
      <c r="S666" s="58">
        <v>25</v>
      </c>
      <c r="T666" s="58">
        <v>27</v>
      </c>
      <c r="U666" s="58">
        <v>0</v>
      </c>
      <c r="V666" s="58">
        <v>0</v>
      </c>
      <c r="W666" s="58">
        <v>0</v>
      </c>
      <c r="X666" s="58">
        <v>0</v>
      </c>
      <c r="Y666" s="58" t="s">
        <v>290</v>
      </c>
      <c r="Z666" s="58">
        <v>0</v>
      </c>
      <c r="AA666" s="58">
        <v>137</v>
      </c>
      <c r="AB666" s="58">
        <v>154</v>
      </c>
      <c r="AC666" s="58" t="s">
        <v>290</v>
      </c>
      <c r="AD666" s="58">
        <v>21</v>
      </c>
      <c r="AE666" s="58">
        <v>24</v>
      </c>
      <c r="AF666" s="58">
        <v>98</v>
      </c>
      <c r="AG666" s="58">
        <v>0</v>
      </c>
      <c r="AH666" s="58">
        <v>136</v>
      </c>
      <c r="AI666" s="58">
        <v>11</v>
      </c>
      <c r="AJ666" s="58">
        <v>291</v>
      </c>
      <c r="AK666" s="58">
        <v>0</v>
      </c>
      <c r="AL666">
        <v>291</v>
      </c>
      <c r="AM666" t="b">
        <f>IFERROR(MATCH('2017'!A666, '2018'!A:A, 0) &gt;0, FALSE)</f>
        <v>1</v>
      </c>
    </row>
    <row r="667" spans="1:39">
      <c r="A667" s="57" t="s">
        <v>3484</v>
      </c>
      <c r="B667" s="57" t="s">
        <v>3485</v>
      </c>
      <c r="C667" s="57" t="s">
        <v>15134</v>
      </c>
      <c r="D667" s="57" t="s">
        <v>3487</v>
      </c>
      <c r="E667" s="57" t="s">
        <v>3488</v>
      </c>
      <c r="F667" s="57" t="s">
        <v>12739</v>
      </c>
      <c r="G667" s="57" t="s">
        <v>15135</v>
      </c>
      <c r="H667" s="57" t="s">
        <v>182</v>
      </c>
      <c r="I667">
        <v>0.1</v>
      </c>
      <c r="J667">
        <v>9.6999999999999993</v>
      </c>
      <c r="K667" s="58">
        <v>37</v>
      </c>
      <c r="L667" s="58">
        <v>23</v>
      </c>
      <c r="M667" s="58">
        <v>29</v>
      </c>
      <c r="N667" s="58">
        <v>23</v>
      </c>
      <c r="O667" s="58">
        <v>30</v>
      </c>
      <c r="P667" s="58">
        <v>24</v>
      </c>
      <c r="Q667" s="58">
        <v>28</v>
      </c>
      <c r="R667" s="58">
        <v>17</v>
      </c>
      <c r="S667" s="58">
        <v>28</v>
      </c>
      <c r="T667" s="58">
        <v>31</v>
      </c>
      <c r="U667" s="58">
        <v>0</v>
      </c>
      <c r="V667" s="58">
        <v>0</v>
      </c>
      <c r="W667" s="58">
        <v>0</v>
      </c>
      <c r="X667" s="58">
        <v>0</v>
      </c>
      <c r="Y667" s="58">
        <v>0</v>
      </c>
      <c r="Z667" s="58">
        <v>0</v>
      </c>
      <c r="AA667" s="58">
        <v>132</v>
      </c>
      <c r="AB667" s="58">
        <v>138</v>
      </c>
      <c r="AC667" s="58">
        <v>0</v>
      </c>
      <c r="AD667" s="58">
        <v>14</v>
      </c>
      <c r="AE667" s="58" t="s">
        <v>290</v>
      </c>
      <c r="AF667" s="58">
        <v>21</v>
      </c>
      <c r="AG667" s="58">
        <v>0</v>
      </c>
      <c r="AH667" s="58">
        <v>219</v>
      </c>
      <c r="AI667" s="58">
        <v>10</v>
      </c>
      <c r="AJ667" s="58">
        <v>270</v>
      </c>
      <c r="AK667" s="58">
        <v>0</v>
      </c>
      <c r="AL667">
        <v>270</v>
      </c>
      <c r="AM667" t="b">
        <f>IFERROR(MATCH('2017'!A667, '2018'!A:A, 0) &gt;0, FALSE)</f>
        <v>1</v>
      </c>
    </row>
    <row r="668" spans="1:39">
      <c r="A668" s="57" t="s">
        <v>3490</v>
      </c>
      <c r="B668" s="57" t="s">
        <v>3491</v>
      </c>
      <c r="C668" s="57" t="s">
        <v>6191</v>
      </c>
      <c r="D668" s="57" t="s">
        <v>3494</v>
      </c>
      <c r="E668" s="57" t="s">
        <v>3495</v>
      </c>
      <c r="F668" s="57" t="s">
        <v>12740</v>
      </c>
      <c r="G668" s="57" t="s">
        <v>15136</v>
      </c>
      <c r="H668" s="57" t="s">
        <v>182</v>
      </c>
      <c r="I668">
        <v>0.1</v>
      </c>
      <c r="J668">
        <v>13.5</v>
      </c>
      <c r="K668" s="58">
        <v>21</v>
      </c>
      <c r="L668" s="58">
        <v>24</v>
      </c>
      <c r="M668" s="58">
        <v>25</v>
      </c>
      <c r="N668" s="58">
        <v>24</v>
      </c>
      <c r="O668" s="58">
        <v>19</v>
      </c>
      <c r="P668" s="58">
        <v>26</v>
      </c>
      <c r="Q668" s="58">
        <v>18</v>
      </c>
      <c r="R668" s="58">
        <v>25</v>
      </c>
      <c r="S668" s="58">
        <v>20</v>
      </c>
      <c r="T668" s="58">
        <v>28</v>
      </c>
      <c r="U668" s="58">
        <v>0</v>
      </c>
      <c r="V668" s="58">
        <v>0</v>
      </c>
      <c r="W668" s="58">
        <v>0</v>
      </c>
      <c r="X668" s="58">
        <v>0</v>
      </c>
      <c r="Y668" s="58">
        <v>0</v>
      </c>
      <c r="Z668" s="58">
        <v>0</v>
      </c>
      <c r="AA668" s="58">
        <v>130</v>
      </c>
      <c r="AB668" s="58">
        <v>100</v>
      </c>
      <c r="AC668" s="58">
        <v>0</v>
      </c>
      <c r="AD668" s="58">
        <v>12</v>
      </c>
      <c r="AE668" s="58">
        <v>11</v>
      </c>
      <c r="AF668" s="58">
        <v>125</v>
      </c>
      <c r="AG668" s="58">
        <v>0</v>
      </c>
      <c r="AH668" s="58">
        <v>43</v>
      </c>
      <c r="AI668" s="58">
        <v>39</v>
      </c>
      <c r="AJ668" s="58">
        <v>230</v>
      </c>
      <c r="AK668" s="58">
        <v>0</v>
      </c>
      <c r="AL668">
        <v>230</v>
      </c>
      <c r="AM668" t="b">
        <f>IFERROR(MATCH('2017'!A668, '2018'!A:A, 0) &gt;0, FALSE)</f>
        <v>1</v>
      </c>
    </row>
    <row r="669" spans="1:39">
      <c r="A669" s="57" t="s">
        <v>3497</v>
      </c>
      <c r="B669" s="57" t="s">
        <v>3498</v>
      </c>
      <c r="C669" s="57" t="s">
        <v>6921</v>
      </c>
      <c r="D669" s="57" t="s">
        <v>3500</v>
      </c>
      <c r="E669" s="57" t="s">
        <v>3501</v>
      </c>
      <c r="F669" s="57" t="s">
        <v>12741</v>
      </c>
      <c r="G669" s="57" t="s">
        <v>15137</v>
      </c>
      <c r="H669" s="57" t="s">
        <v>182</v>
      </c>
      <c r="I669">
        <v>0.2</v>
      </c>
      <c r="J669">
        <v>23.2</v>
      </c>
      <c r="K669" s="58">
        <v>55</v>
      </c>
      <c r="L669" s="58">
        <v>19</v>
      </c>
      <c r="M669" s="58">
        <v>32</v>
      </c>
      <c r="N669" s="58">
        <v>27</v>
      </c>
      <c r="O669" s="58">
        <v>14</v>
      </c>
      <c r="P669" s="58">
        <v>23</v>
      </c>
      <c r="Q669" s="58">
        <v>33</v>
      </c>
      <c r="R669" s="58">
        <v>20</v>
      </c>
      <c r="S669" s="58">
        <v>35</v>
      </c>
      <c r="T669" s="58">
        <v>23</v>
      </c>
      <c r="U669" s="58">
        <v>0</v>
      </c>
      <c r="V669" s="58">
        <v>0</v>
      </c>
      <c r="W669" s="58">
        <v>0</v>
      </c>
      <c r="X669" s="58">
        <v>0</v>
      </c>
      <c r="Y669" s="58">
        <v>39</v>
      </c>
      <c r="Z669" s="58">
        <v>0</v>
      </c>
      <c r="AA669" s="58">
        <v>164</v>
      </c>
      <c r="AB669" s="58">
        <v>156</v>
      </c>
      <c r="AC669" s="58">
        <v>0</v>
      </c>
      <c r="AD669" s="58">
        <v>13</v>
      </c>
      <c r="AE669" s="58">
        <v>13</v>
      </c>
      <c r="AF669" s="58">
        <v>20</v>
      </c>
      <c r="AG669" s="58">
        <v>0</v>
      </c>
      <c r="AH669" s="58">
        <v>257</v>
      </c>
      <c r="AI669" s="58">
        <v>17</v>
      </c>
      <c r="AJ669" s="58">
        <v>320</v>
      </c>
      <c r="AK669" s="58">
        <v>0</v>
      </c>
      <c r="AL669">
        <v>320</v>
      </c>
      <c r="AM669" t="b">
        <f>IFERROR(MATCH('2017'!A669, '2018'!A:A, 0) &gt;0, FALSE)</f>
        <v>1</v>
      </c>
    </row>
    <row r="670" spans="1:39">
      <c r="A670" s="57" t="s">
        <v>3503</v>
      </c>
      <c r="B670" s="57" t="s">
        <v>3504</v>
      </c>
      <c r="C670" s="57" t="s">
        <v>10405</v>
      </c>
      <c r="D670" s="57" t="s">
        <v>3506</v>
      </c>
      <c r="E670" s="57" t="s">
        <v>3507</v>
      </c>
      <c r="F670" s="57" t="s">
        <v>12742</v>
      </c>
      <c r="G670" s="57" t="s">
        <v>15138</v>
      </c>
      <c r="H670" s="57" t="s">
        <v>182</v>
      </c>
      <c r="I670">
        <v>0.1</v>
      </c>
      <c r="J670">
        <v>1</v>
      </c>
      <c r="K670" s="58">
        <v>26</v>
      </c>
      <c r="L670" s="58">
        <v>16</v>
      </c>
      <c r="M670" s="58">
        <v>26</v>
      </c>
      <c r="N670" s="58">
        <v>14</v>
      </c>
      <c r="O670" s="58">
        <v>21</v>
      </c>
      <c r="P670" s="58">
        <v>22</v>
      </c>
      <c r="Q670" s="58">
        <v>30</v>
      </c>
      <c r="R670" s="58">
        <v>17</v>
      </c>
      <c r="S670" s="58">
        <v>21</v>
      </c>
      <c r="T670" s="58">
        <v>26</v>
      </c>
      <c r="U670" s="58">
        <v>0</v>
      </c>
      <c r="V670" s="58">
        <v>0</v>
      </c>
      <c r="W670" s="58">
        <v>0</v>
      </c>
      <c r="X670" s="58">
        <v>0</v>
      </c>
      <c r="Y670" s="58">
        <v>0</v>
      </c>
      <c r="Z670" s="58">
        <v>0</v>
      </c>
      <c r="AA670" s="58">
        <v>131</v>
      </c>
      <c r="AB670" s="58">
        <v>88</v>
      </c>
      <c r="AC670" s="58" t="s">
        <v>290</v>
      </c>
      <c r="AD670" s="58">
        <v>13</v>
      </c>
      <c r="AE670" s="58" t="s">
        <v>290</v>
      </c>
      <c r="AF670" s="58">
        <v>10</v>
      </c>
      <c r="AG670" s="58" t="s">
        <v>290</v>
      </c>
      <c r="AH670" s="58">
        <v>188</v>
      </c>
      <c r="AI670" s="58">
        <v>0</v>
      </c>
      <c r="AJ670" s="58">
        <v>219</v>
      </c>
      <c r="AK670" s="58">
        <v>0</v>
      </c>
      <c r="AL670">
        <v>219</v>
      </c>
      <c r="AM670" t="b">
        <f>IFERROR(MATCH('2017'!A670, '2018'!A:A, 0) &gt;0, FALSE)</f>
        <v>1</v>
      </c>
    </row>
    <row r="671" spans="1:39">
      <c r="A671" s="57" t="s">
        <v>3509</v>
      </c>
      <c r="B671" s="57" t="s">
        <v>3510</v>
      </c>
      <c r="C671" s="57" t="s">
        <v>15139</v>
      </c>
      <c r="D671" s="57" t="s">
        <v>3512</v>
      </c>
      <c r="E671" s="57" t="s">
        <v>3513</v>
      </c>
      <c r="F671" s="57" t="s">
        <v>12743</v>
      </c>
      <c r="G671" s="57" t="s">
        <v>15140</v>
      </c>
      <c r="H671" s="57" t="s">
        <v>182</v>
      </c>
      <c r="I671">
        <v>0.1</v>
      </c>
      <c r="J671">
        <v>24.6</v>
      </c>
      <c r="K671" s="58">
        <v>57</v>
      </c>
      <c r="L671" s="58">
        <v>34</v>
      </c>
      <c r="M671" s="58">
        <v>27</v>
      </c>
      <c r="N671" s="58">
        <v>37</v>
      </c>
      <c r="O671" s="58">
        <v>28</v>
      </c>
      <c r="P671" s="58">
        <v>34</v>
      </c>
      <c r="Q671" s="58">
        <v>42</v>
      </c>
      <c r="R671" s="58">
        <v>43</v>
      </c>
      <c r="S671" s="58">
        <v>44</v>
      </c>
      <c r="T671" s="58">
        <v>31</v>
      </c>
      <c r="U671" s="58">
        <v>0</v>
      </c>
      <c r="V671" s="58">
        <v>0</v>
      </c>
      <c r="W671" s="58">
        <v>0</v>
      </c>
      <c r="X671" s="58">
        <v>0</v>
      </c>
      <c r="Y671" s="58">
        <v>0</v>
      </c>
      <c r="Z671" s="58">
        <v>0</v>
      </c>
      <c r="AA671" s="58">
        <v>186</v>
      </c>
      <c r="AB671" s="58">
        <v>191</v>
      </c>
      <c r="AC671" s="58" t="s">
        <v>290</v>
      </c>
      <c r="AD671" s="58">
        <v>18</v>
      </c>
      <c r="AE671" s="58" t="s">
        <v>290</v>
      </c>
      <c r="AF671" s="58">
        <v>13</v>
      </c>
      <c r="AG671" s="58" t="s">
        <v>290</v>
      </c>
      <c r="AH671" s="58">
        <v>303</v>
      </c>
      <c r="AI671" s="58">
        <v>31</v>
      </c>
      <c r="AJ671" s="58">
        <v>377</v>
      </c>
      <c r="AK671" s="58">
        <v>0</v>
      </c>
      <c r="AL671">
        <v>377</v>
      </c>
      <c r="AM671" t="b">
        <f>IFERROR(MATCH('2017'!A671, '2018'!A:A, 0) &gt;0, FALSE)</f>
        <v>1</v>
      </c>
    </row>
    <row r="672" spans="1:39">
      <c r="A672" s="57" t="s">
        <v>3515</v>
      </c>
      <c r="B672" s="57" t="s">
        <v>3516</v>
      </c>
      <c r="C672" s="57" t="s">
        <v>12744</v>
      </c>
      <c r="D672" s="57" t="s">
        <v>3517</v>
      </c>
      <c r="E672" s="57" t="s">
        <v>3518</v>
      </c>
      <c r="F672" s="57" t="s">
        <v>12745</v>
      </c>
      <c r="G672" s="57" t="s">
        <v>15141</v>
      </c>
      <c r="H672" s="57" t="s">
        <v>182</v>
      </c>
      <c r="I672">
        <v>1.5</v>
      </c>
      <c r="J672">
        <v>2.5</v>
      </c>
      <c r="K672" s="58">
        <v>60</v>
      </c>
      <c r="L672" s="58">
        <v>49</v>
      </c>
      <c r="M672" s="58">
        <v>31</v>
      </c>
      <c r="N672" s="58">
        <v>31</v>
      </c>
      <c r="O672" s="58">
        <v>46</v>
      </c>
      <c r="P672" s="58">
        <v>47</v>
      </c>
      <c r="Q672" s="58">
        <v>43</v>
      </c>
      <c r="R672" s="58">
        <v>34</v>
      </c>
      <c r="S672" s="58">
        <v>49</v>
      </c>
      <c r="T672" s="58">
        <v>46</v>
      </c>
      <c r="U672" s="58">
        <v>0</v>
      </c>
      <c r="V672" s="58">
        <v>0</v>
      </c>
      <c r="W672" s="58">
        <v>0</v>
      </c>
      <c r="X672" s="58">
        <v>0</v>
      </c>
      <c r="Y672" s="58">
        <v>0</v>
      </c>
      <c r="Z672" s="58">
        <v>0</v>
      </c>
      <c r="AA672" s="58">
        <v>226</v>
      </c>
      <c r="AB672" s="58">
        <v>210</v>
      </c>
      <c r="AC672" s="58">
        <v>0</v>
      </c>
      <c r="AD672" s="58">
        <v>35</v>
      </c>
      <c r="AE672" s="58" t="s">
        <v>290</v>
      </c>
      <c r="AF672" s="58">
        <v>21</v>
      </c>
      <c r="AG672" s="58" t="s">
        <v>290</v>
      </c>
      <c r="AH672" s="58">
        <v>340</v>
      </c>
      <c r="AI672" s="58">
        <v>32</v>
      </c>
      <c r="AJ672" s="58">
        <v>436</v>
      </c>
      <c r="AK672" s="58">
        <v>0</v>
      </c>
      <c r="AL672">
        <v>436</v>
      </c>
      <c r="AM672" t="b">
        <f>IFERROR(MATCH('2017'!A672, '2018'!A:A, 0) &gt;0, FALSE)</f>
        <v>1</v>
      </c>
    </row>
    <row r="673" spans="1:39">
      <c r="A673" s="57" t="s">
        <v>3520</v>
      </c>
      <c r="B673" s="57" t="s">
        <v>786</v>
      </c>
      <c r="C673" s="57" t="s">
        <v>12750</v>
      </c>
      <c r="D673" s="57" t="s">
        <v>3522</v>
      </c>
      <c r="E673" s="57" t="s">
        <v>3460</v>
      </c>
      <c r="F673" s="57" t="s">
        <v>12751</v>
      </c>
      <c r="G673" s="57" t="s">
        <v>15142</v>
      </c>
      <c r="H673" s="57" t="s">
        <v>182</v>
      </c>
      <c r="I673">
        <v>0.3</v>
      </c>
      <c r="J673">
        <v>2.7</v>
      </c>
      <c r="K673" s="58">
        <v>45</v>
      </c>
      <c r="L673" s="58">
        <v>32</v>
      </c>
      <c r="M673" s="58">
        <v>44</v>
      </c>
      <c r="N673" s="58">
        <v>42</v>
      </c>
      <c r="O673" s="58">
        <v>48</v>
      </c>
      <c r="P673" s="58">
        <v>38</v>
      </c>
      <c r="Q673" s="58">
        <v>47</v>
      </c>
      <c r="R673" s="58">
        <v>54</v>
      </c>
      <c r="S673" s="58">
        <v>52</v>
      </c>
      <c r="T673" s="58">
        <v>53</v>
      </c>
      <c r="U673" s="58">
        <v>0</v>
      </c>
      <c r="V673" s="58">
        <v>0</v>
      </c>
      <c r="W673" s="58">
        <v>0</v>
      </c>
      <c r="X673" s="58">
        <v>0</v>
      </c>
      <c r="Y673" s="58">
        <v>0</v>
      </c>
      <c r="Z673" s="58">
        <v>0</v>
      </c>
      <c r="AA673" s="58">
        <v>218</v>
      </c>
      <c r="AB673" s="58">
        <v>237</v>
      </c>
      <c r="AC673" s="58">
        <v>0</v>
      </c>
      <c r="AD673" s="58">
        <v>18</v>
      </c>
      <c r="AE673" s="58" t="s">
        <v>290</v>
      </c>
      <c r="AF673" s="58">
        <v>23</v>
      </c>
      <c r="AG673" s="58">
        <v>0</v>
      </c>
      <c r="AH673" s="58">
        <v>379</v>
      </c>
      <c r="AI673" s="58">
        <v>32</v>
      </c>
      <c r="AJ673" s="58">
        <v>455</v>
      </c>
      <c r="AK673" s="58">
        <v>0</v>
      </c>
      <c r="AL673">
        <v>455</v>
      </c>
      <c r="AM673" t="b">
        <f>IFERROR(MATCH('2017'!A673, '2018'!A:A, 0) &gt;0, FALSE)</f>
        <v>1</v>
      </c>
    </row>
    <row r="674" spans="1:39">
      <c r="A674" s="57" t="s">
        <v>12752</v>
      </c>
      <c r="B674" s="57" t="s">
        <v>4435</v>
      </c>
      <c r="C674" s="57" t="s">
        <v>15143</v>
      </c>
      <c r="D674" s="57" t="s">
        <v>10393</v>
      </c>
      <c r="E674" s="57" t="s">
        <v>10394</v>
      </c>
      <c r="F674" s="57" t="s">
        <v>12753</v>
      </c>
      <c r="G674" s="57" t="s">
        <v>15144</v>
      </c>
      <c r="H674" s="57" t="s">
        <v>182</v>
      </c>
      <c r="I674">
        <v>0.1</v>
      </c>
      <c r="J674">
        <v>1.2</v>
      </c>
      <c r="K674" s="58" t="s">
        <v>290</v>
      </c>
      <c r="L674" s="58">
        <v>19</v>
      </c>
      <c r="M674" s="58">
        <v>17</v>
      </c>
      <c r="N674" s="58">
        <v>16</v>
      </c>
      <c r="O674" s="58">
        <v>18</v>
      </c>
      <c r="P674" s="58">
        <v>15</v>
      </c>
      <c r="Q674" s="58">
        <v>14</v>
      </c>
      <c r="R674" s="58" t="s">
        <v>290</v>
      </c>
      <c r="S674" s="58">
        <v>18</v>
      </c>
      <c r="T674" s="58">
        <v>16</v>
      </c>
      <c r="U674" s="58">
        <v>0</v>
      </c>
      <c r="V674" s="58">
        <v>0</v>
      </c>
      <c r="W674" s="58">
        <v>0</v>
      </c>
      <c r="X674" s="58">
        <v>0</v>
      </c>
      <c r="Y674" s="58">
        <v>0</v>
      </c>
      <c r="Z674" s="58">
        <v>0</v>
      </c>
      <c r="AA674" s="58">
        <v>68</v>
      </c>
      <c r="AB674" s="58">
        <v>81</v>
      </c>
      <c r="AC674" s="58">
        <v>0</v>
      </c>
      <c r="AD674" s="58" t="s">
        <v>290</v>
      </c>
      <c r="AE674" s="58" t="s">
        <v>290</v>
      </c>
      <c r="AF674" s="58">
        <v>107</v>
      </c>
      <c r="AG674" s="58">
        <v>0</v>
      </c>
      <c r="AH674" s="58">
        <v>32</v>
      </c>
      <c r="AI674" s="58" t="s">
        <v>290</v>
      </c>
      <c r="AJ674" s="58">
        <v>149</v>
      </c>
      <c r="AK674" s="58">
        <v>0</v>
      </c>
      <c r="AL674">
        <v>149</v>
      </c>
      <c r="AM674" t="b">
        <f>IFERROR(MATCH('2017'!A674, '2018'!A:A, 0) &gt;0, FALSE)</f>
        <v>1</v>
      </c>
    </row>
    <row r="675" spans="1:39">
      <c r="A675" s="57" t="s">
        <v>3523</v>
      </c>
      <c r="B675" s="57" t="s">
        <v>3524</v>
      </c>
      <c r="C675" s="57" t="s">
        <v>13818</v>
      </c>
      <c r="D675" s="57" t="s">
        <v>3527</v>
      </c>
      <c r="E675" s="57" t="s">
        <v>3495</v>
      </c>
      <c r="F675" s="57" t="s">
        <v>12755</v>
      </c>
      <c r="G675" s="57" t="s">
        <v>15145</v>
      </c>
      <c r="H675" s="57" t="s">
        <v>182</v>
      </c>
      <c r="I675">
        <v>0.2</v>
      </c>
      <c r="J675">
        <v>16.2</v>
      </c>
      <c r="K675" s="58">
        <v>29</v>
      </c>
      <c r="L675" s="58">
        <v>23</v>
      </c>
      <c r="M675" s="58">
        <v>13</v>
      </c>
      <c r="N675" s="58">
        <v>20</v>
      </c>
      <c r="O675" s="58">
        <v>24</v>
      </c>
      <c r="P675" s="58">
        <v>24</v>
      </c>
      <c r="Q675" s="58">
        <v>21</v>
      </c>
      <c r="R675" s="58">
        <v>21</v>
      </c>
      <c r="S675" s="58">
        <v>43</v>
      </c>
      <c r="T675" s="58">
        <v>30</v>
      </c>
      <c r="U675" s="58">
        <v>0</v>
      </c>
      <c r="V675" s="58">
        <v>0</v>
      </c>
      <c r="W675" s="58">
        <v>0</v>
      </c>
      <c r="X675" s="58">
        <v>0</v>
      </c>
      <c r="Y675" s="58">
        <v>0</v>
      </c>
      <c r="Z675" s="58">
        <v>0</v>
      </c>
      <c r="AA675" s="58">
        <v>128</v>
      </c>
      <c r="AB675" s="58">
        <v>120</v>
      </c>
      <c r="AC675" s="58">
        <v>0</v>
      </c>
      <c r="AD675" s="58" t="s">
        <v>290</v>
      </c>
      <c r="AE675" s="58" t="s">
        <v>290</v>
      </c>
      <c r="AF675" s="58">
        <v>216</v>
      </c>
      <c r="AG675" s="58">
        <v>0</v>
      </c>
      <c r="AH675" s="58" t="s">
        <v>290</v>
      </c>
      <c r="AI675" s="58">
        <v>14</v>
      </c>
      <c r="AJ675" s="58">
        <v>248</v>
      </c>
      <c r="AK675" s="58">
        <v>0</v>
      </c>
      <c r="AL675">
        <v>248</v>
      </c>
      <c r="AM675" t="b">
        <f>IFERROR(MATCH('2017'!A675, '2018'!A:A, 0) &gt;0, FALSE)</f>
        <v>1</v>
      </c>
    </row>
    <row r="676" spans="1:39">
      <c r="A676" s="57" t="s">
        <v>3528</v>
      </c>
      <c r="B676" s="57" t="s">
        <v>3529</v>
      </c>
      <c r="C676" s="57" t="s">
        <v>15146</v>
      </c>
      <c r="D676" s="57" t="s">
        <v>3531</v>
      </c>
      <c r="E676" s="57" t="s">
        <v>3467</v>
      </c>
      <c r="F676" s="57" t="s">
        <v>12756</v>
      </c>
      <c r="G676" s="57" t="s">
        <v>15147</v>
      </c>
      <c r="H676" s="57" t="s">
        <v>182</v>
      </c>
      <c r="I676">
        <v>0.4</v>
      </c>
      <c r="J676">
        <v>42.1</v>
      </c>
      <c r="K676" s="58">
        <v>58</v>
      </c>
      <c r="L676" s="58">
        <v>38</v>
      </c>
      <c r="M676" s="58">
        <v>50</v>
      </c>
      <c r="N676" s="58">
        <v>35</v>
      </c>
      <c r="O676" s="58">
        <v>37</v>
      </c>
      <c r="P676" s="58">
        <v>52</v>
      </c>
      <c r="Q676" s="58">
        <v>34</v>
      </c>
      <c r="R676" s="58">
        <v>54</v>
      </c>
      <c r="S676" s="58">
        <v>47</v>
      </c>
      <c r="T676" s="58">
        <v>51</v>
      </c>
      <c r="U676" s="58">
        <v>0</v>
      </c>
      <c r="V676" s="58">
        <v>0</v>
      </c>
      <c r="W676" s="58">
        <v>0</v>
      </c>
      <c r="X676" s="58">
        <v>0</v>
      </c>
      <c r="Y676" s="58">
        <v>58</v>
      </c>
      <c r="Z676" s="58">
        <v>0</v>
      </c>
      <c r="AA676" s="58">
        <v>266</v>
      </c>
      <c r="AB676" s="58">
        <v>248</v>
      </c>
      <c r="AC676" s="58" t="s">
        <v>290</v>
      </c>
      <c r="AD676" s="58">
        <v>17</v>
      </c>
      <c r="AE676" s="58">
        <v>11</v>
      </c>
      <c r="AF676" s="58">
        <v>27</v>
      </c>
      <c r="AG676" s="58">
        <v>0</v>
      </c>
      <c r="AH676" s="58">
        <v>433</v>
      </c>
      <c r="AI676" s="58">
        <v>24</v>
      </c>
      <c r="AJ676" s="58">
        <v>514</v>
      </c>
      <c r="AK676" s="58">
        <v>0</v>
      </c>
      <c r="AL676">
        <v>514</v>
      </c>
      <c r="AM676" t="b">
        <f>IFERROR(MATCH('2017'!A676, '2018'!A:A, 0) &gt;0, FALSE)</f>
        <v>1</v>
      </c>
    </row>
    <row r="677" spans="1:39">
      <c r="A677" s="57" t="s">
        <v>12757</v>
      </c>
      <c r="B677" s="57" t="s">
        <v>10403</v>
      </c>
      <c r="C677" s="57" t="s">
        <v>15148</v>
      </c>
      <c r="D677" s="57" t="s">
        <v>10406</v>
      </c>
      <c r="E677" s="57" t="s">
        <v>3620</v>
      </c>
      <c r="F677" s="57" t="s">
        <v>12758</v>
      </c>
      <c r="G677" s="57" t="s">
        <v>15149</v>
      </c>
      <c r="H677" s="57" t="s">
        <v>182</v>
      </c>
      <c r="I677">
        <v>0.2</v>
      </c>
      <c r="J677">
        <v>0.7</v>
      </c>
      <c r="K677" s="58">
        <v>30</v>
      </c>
      <c r="L677" s="58">
        <v>22</v>
      </c>
      <c r="M677" s="58">
        <v>16</v>
      </c>
      <c r="N677" s="58">
        <v>22</v>
      </c>
      <c r="O677" s="58">
        <v>17</v>
      </c>
      <c r="P677" s="58">
        <v>21</v>
      </c>
      <c r="Q677" s="58">
        <v>22</v>
      </c>
      <c r="R677" s="58">
        <v>0</v>
      </c>
      <c r="S677" s="58">
        <v>0</v>
      </c>
      <c r="T677" s="58">
        <v>0</v>
      </c>
      <c r="U677" s="58">
        <v>0</v>
      </c>
      <c r="V677" s="58">
        <v>0</v>
      </c>
      <c r="W677" s="58">
        <v>0</v>
      </c>
      <c r="X677" s="58">
        <v>0</v>
      </c>
      <c r="Y677" s="58">
        <v>0</v>
      </c>
      <c r="Z677" s="58">
        <v>0</v>
      </c>
      <c r="AA677" s="58">
        <v>67</v>
      </c>
      <c r="AB677" s="58">
        <v>83</v>
      </c>
      <c r="AC677" s="58">
        <v>0</v>
      </c>
      <c r="AD677" s="58" t="s">
        <v>290</v>
      </c>
      <c r="AE677" s="58" t="s">
        <v>290</v>
      </c>
      <c r="AF677" s="58">
        <v>19</v>
      </c>
      <c r="AG677" s="58">
        <v>0</v>
      </c>
      <c r="AH677" s="58">
        <v>103</v>
      </c>
      <c r="AI677" s="58">
        <v>19</v>
      </c>
      <c r="AJ677" s="58">
        <v>150</v>
      </c>
      <c r="AK677" s="58">
        <v>0</v>
      </c>
      <c r="AL677">
        <v>150</v>
      </c>
      <c r="AM677" t="b">
        <f>IFERROR(MATCH('2017'!A677, '2018'!A:A, 0) &gt;0, FALSE)</f>
        <v>1</v>
      </c>
    </row>
    <row r="678" spans="1:39">
      <c r="A678" s="57" t="s">
        <v>3532</v>
      </c>
      <c r="B678" s="57" t="s">
        <v>2699</v>
      </c>
      <c r="C678" s="57" t="s">
        <v>15150</v>
      </c>
      <c r="D678" s="57" t="s">
        <v>3534</v>
      </c>
      <c r="E678" s="57" t="s">
        <v>716</v>
      </c>
      <c r="F678" s="57" t="s">
        <v>12760</v>
      </c>
      <c r="G678" s="57" t="s">
        <v>15151</v>
      </c>
      <c r="H678" s="57" t="s">
        <v>182</v>
      </c>
      <c r="I678">
        <v>0.3</v>
      </c>
      <c r="J678">
        <v>3</v>
      </c>
      <c r="K678" s="58">
        <v>85</v>
      </c>
      <c r="L678" s="58">
        <v>48</v>
      </c>
      <c r="M678" s="58">
        <v>46</v>
      </c>
      <c r="N678" s="58">
        <v>53</v>
      </c>
      <c r="O678" s="58">
        <v>40</v>
      </c>
      <c r="P678" s="58">
        <v>39</v>
      </c>
      <c r="Q678" s="58">
        <v>34</v>
      </c>
      <c r="R678" s="58">
        <v>36</v>
      </c>
      <c r="S678" s="58">
        <v>27</v>
      </c>
      <c r="T678" s="58">
        <v>28</v>
      </c>
      <c r="U678" s="58">
        <v>0</v>
      </c>
      <c r="V678" s="58">
        <v>0</v>
      </c>
      <c r="W678" s="58">
        <v>0</v>
      </c>
      <c r="X678" s="58">
        <v>0</v>
      </c>
      <c r="Y678" s="58">
        <v>0</v>
      </c>
      <c r="Z678" s="58">
        <v>0</v>
      </c>
      <c r="AA678" s="58">
        <v>230</v>
      </c>
      <c r="AB678" s="58">
        <v>206</v>
      </c>
      <c r="AC678" s="58">
        <v>0</v>
      </c>
      <c r="AD678" s="58">
        <v>123</v>
      </c>
      <c r="AE678" s="58" t="s">
        <v>290</v>
      </c>
      <c r="AF678" s="58">
        <v>33</v>
      </c>
      <c r="AG678" s="58">
        <v>0</v>
      </c>
      <c r="AH678" s="58">
        <v>259</v>
      </c>
      <c r="AI678" s="58">
        <v>14</v>
      </c>
      <c r="AJ678" s="58">
        <v>436</v>
      </c>
      <c r="AK678" s="58">
        <v>0</v>
      </c>
      <c r="AL678">
        <v>436</v>
      </c>
      <c r="AM678" t="b">
        <f>IFERROR(MATCH('2017'!A678, '2018'!A:A, 0) &gt;0, FALSE)</f>
        <v>1</v>
      </c>
    </row>
    <row r="679" spans="1:39">
      <c r="A679" s="57" t="s">
        <v>12761</v>
      </c>
      <c r="B679" s="57" t="s">
        <v>10412</v>
      </c>
      <c r="C679" s="57" t="s">
        <v>13821</v>
      </c>
      <c r="D679" s="57" t="s">
        <v>10415</v>
      </c>
      <c r="E679" s="57" t="s">
        <v>3513</v>
      </c>
      <c r="F679" s="57" t="s">
        <v>12763</v>
      </c>
      <c r="G679" s="57" t="s">
        <v>15152</v>
      </c>
      <c r="H679" s="57" t="s">
        <v>182</v>
      </c>
      <c r="I679">
        <v>0.2</v>
      </c>
      <c r="J679">
        <v>0.9</v>
      </c>
      <c r="K679" s="58">
        <v>0</v>
      </c>
      <c r="L679" s="58" t="s">
        <v>290</v>
      </c>
      <c r="M679" s="58" t="s">
        <v>290</v>
      </c>
      <c r="N679" s="58" t="s">
        <v>290</v>
      </c>
      <c r="O679" s="58" t="s">
        <v>290</v>
      </c>
      <c r="P679" s="58" t="s">
        <v>290</v>
      </c>
      <c r="Q679" s="58" t="s">
        <v>290</v>
      </c>
      <c r="R679" s="58" t="s">
        <v>290</v>
      </c>
      <c r="S679" s="58">
        <v>0</v>
      </c>
      <c r="T679" s="58">
        <v>0</v>
      </c>
      <c r="U679" s="58">
        <v>0</v>
      </c>
      <c r="V679" s="58">
        <v>0</v>
      </c>
      <c r="W679" s="58">
        <v>0</v>
      </c>
      <c r="X679" s="58">
        <v>0</v>
      </c>
      <c r="Y679" s="58">
        <v>27</v>
      </c>
      <c r="Z679" s="58">
        <v>0</v>
      </c>
      <c r="AA679" s="58">
        <v>23</v>
      </c>
      <c r="AB679" s="58">
        <v>34</v>
      </c>
      <c r="AC679" s="58">
        <v>0</v>
      </c>
      <c r="AD679" s="58" t="s">
        <v>290</v>
      </c>
      <c r="AE679" s="58">
        <v>0</v>
      </c>
      <c r="AF679" s="58">
        <v>0</v>
      </c>
      <c r="AG679" s="58">
        <v>0</v>
      </c>
      <c r="AH679" s="58">
        <v>51</v>
      </c>
      <c r="AI679" s="58" t="s">
        <v>290</v>
      </c>
      <c r="AJ679" s="58">
        <v>57</v>
      </c>
      <c r="AK679" s="58">
        <v>0</v>
      </c>
      <c r="AL679">
        <v>57</v>
      </c>
      <c r="AM679" t="b">
        <f>IFERROR(MATCH('2017'!A679, '2018'!A:A, 0) &gt;0, FALSE)</f>
        <v>1</v>
      </c>
    </row>
    <row r="680" spans="1:39">
      <c r="A680" s="57" t="s">
        <v>3535</v>
      </c>
      <c r="B680" s="57" t="s">
        <v>3536</v>
      </c>
      <c r="C680" s="57" t="s">
        <v>6944</v>
      </c>
      <c r="D680" s="57" t="s">
        <v>3538</v>
      </c>
      <c r="E680" s="57" t="s">
        <v>3539</v>
      </c>
      <c r="F680" s="57" t="s">
        <v>12765</v>
      </c>
      <c r="G680" s="57" t="s">
        <v>15153</v>
      </c>
      <c r="H680" s="57" t="s">
        <v>182</v>
      </c>
      <c r="I680">
        <v>0.1</v>
      </c>
      <c r="J680">
        <v>2.6</v>
      </c>
      <c r="K680" s="58">
        <v>45</v>
      </c>
      <c r="L680" s="58">
        <v>37</v>
      </c>
      <c r="M680" s="58">
        <v>51</v>
      </c>
      <c r="N680" s="58">
        <v>41</v>
      </c>
      <c r="O680" s="58">
        <v>39</v>
      </c>
      <c r="P680" s="58">
        <v>48</v>
      </c>
      <c r="Q680" s="58">
        <v>51</v>
      </c>
      <c r="R680" s="58">
        <v>53</v>
      </c>
      <c r="S680" s="58">
        <v>48</v>
      </c>
      <c r="T680" s="58">
        <v>51</v>
      </c>
      <c r="U680" s="58">
        <v>0</v>
      </c>
      <c r="V680" s="58">
        <v>0</v>
      </c>
      <c r="W680" s="58">
        <v>0</v>
      </c>
      <c r="X680" s="58">
        <v>0</v>
      </c>
      <c r="Y680" s="58">
        <v>19</v>
      </c>
      <c r="Z680" s="58">
        <v>0</v>
      </c>
      <c r="AA680" s="58">
        <v>262</v>
      </c>
      <c r="AB680" s="58">
        <v>221</v>
      </c>
      <c r="AC680" s="58">
        <v>0</v>
      </c>
      <c r="AD680" s="58">
        <v>30</v>
      </c>
      <c r="AE680" s="58">
        <v>10</v>
      </c>
      <c r="AF680" s="58">
        <v>40</v>
      </c>
      <c r="AG680" s="58" t="s">
        <v>290</v>
      </c>
      <c r="AH680" s="58">
        <v>346</v>
      </c>
      <c r="AI680" s="58">
        <v>54</v>
      </c>
      <c r="AJ680" s="58">
        <v>483</v>
      </c>
      <c r="AK680" s="58">
        <v>0</v>
      </c>
      <c r="AL680">
        <v>483</v>
      </c>
      <c r="AM680" t="b">
        <f>IFERROR(MATCH('2017'!A680, '2018'!A:A, 0) &gt;0, FALSE)</f>
        <v>1</v>
      </c>
    </row>
    <row r="681" spans="1:39">
      <c r="A681" s="57" t="s">
        <v>12769</v>
      </c>
      <c r="B681" s="57" t="s">
        <v>10426</v>
      </c>
      <c r="C681" s="57" t="s">
        <v>15148</v>
      </c>
      <c r="D681" s="57" t="s">
        <v>3645</v>
      </c>
      <c r="E681" s="57" t="s">
        <v>3646</v>
      </c>
      <c r="F681" s="57" t="s">
        <v>12770</v>
      </c>
      <c r="G681" s="57" t="s">
        <v>15154</v>
      </c>
      <c r="H681" s="57" t="s">
        <v>182</v>
      </c>
      <c r="I681">
        <v>0.2</v>
      </c>
      <c r="J681">
        <v>8.5</v>
      </c>
      <c r="K681" s="58">
        <v>23</v>
      </c>
      <c r="L681" s="58">
        <v>12</v>
      </c>
      <c r="M681" s="58">
        <v>14</v>
      </c>
      <c r="N681" s="58" t="s">
        <v>290</v>
      </c>
      <c r="O681" s="58">
        <v>14</v>
      </c>
      <c r="P681" s="58">
        <v>10</v>
      </c>
      <c r="Q681" s="58">
        <v>12</v>
      </c>
      <c r="R681" s="58">
        <v>0</v>
      </c>
      <c r="S681" s="58">
        <v>0</v>
      </c>
      <c r="T681" s="58">
        <v>0</v>
      </c>
      <c r="U681" s="58">
        <v>0</v>
      </c>
      <c r="V681" s="58">
        <v>0</v>
      </c>
      <c r="W681" s="58">
        <v>0</v>
      </c>
      <c r="X681" s="58">
        <v>0</v>
      </c>
      <c r="Y681" s="58" t="s">
        <v>290</v>
      </c>
      <c r="Z681" s="58">
        <v>0</v>
      </c>
      <c r="AA681" s="58">
        <v>44</v>
      </c>
      <c r="AB681" s="58">
        <v>52</v>
      </c>
      <c r="AC681" s="58">
        <v>0</v>
      </c>
      <c r="AD681" s="58" t="s">
        <v>290</v>
      </c>
      <c r="AE681" s="58" t="s">
        <v>290</v>
      </c>
      <c r="AF681" s="58">
        <v>16</v>
      </c>
      <c r="AG681" s="58">
        <v>0</v>
      </c>
      <c r="AH681" s="58">
        <v>76</v>
      </c>
      <c r="AI681" s="58" t="s">
        <v>290</v>
      </c>
      <c r="AJ681" s="58">
        <v>96</v>
      </c>
      <c r="AK681" s="58">
        <v>0</v>
      </c>
      <c r="AL681">
        <v>96</v>
      </c>
      <c r="AM681" t="b">
        <f>IFERROR(MATCH('2017'!A681, '2018'!A:A, 0) &gt;0, FALSE)</f>
        <v>1</v>
      </c>
    </row>
    <row r="682" spans="1:39">
      <c r="A682" s="57" t="s">
        <v>3548</v>
      </c>
      <c r="B682" s="57" t="s">
        <v>3549</v>
      </c>
      <c r="C682" s="57" t="s">
        <v>13823</v>
      </c>
      <c r="D682" s="57" t="s">
        <v>3552</v>
      </c>
      <c r="E682" s="57" t="s">
        <v>3553</v>
      </c>
      <c r="F682" s="57" t="s">
        <v>12775</v>
      </c>
      <c r="G682" s="57" t="s">
        <v>15155</v>
      </c>
      <c r="H682" s="57" t="s">
        <v>182</v>
      </c>
      <c r="I682">
        <v>0.7</v>
      </c>
      <c r="J682">
        <v>5.8</v>
      </c>
      <c r="K682" s="58">
        <v>22</v>
      </c>
      <c r="L682" s="58" t="s">
        <v>290</v>
      </c>
      <c r="M682" s="58" t="s">
        <v>290</v>
      </c>
      <c r="N682" s="58" t="s">
        <v>290</v>
      </c>
      <c r="O682" s="58" t="s">
        <v>290</v>
      </c>
      <c r="P682" s="58" t="s">
        <v>290</v>
      </c>
      <c r="Q682" s="58" t="s">
        <v>290</v>
      </c>
      <c r="R682" s="58" t="s">
        <v>290</v>
      </c>
      <c r="S682" s="58" t="s">
        <v>290</v>
      </c>
      <c r="T682" s="58" t="s">
        <v>290</v>
      </c>
      <c r="U682" s="58">
        <v>0</v>
      </c>
      <c r="V682" s="58">
        <v>0</v>
      </c>
      <c r="W682" s="58">
        <v>0</v>
      </c>
      <c r="X682" s="58">
        <v>0</v>
      </c>
      <c r="Y682" s="58">
        <v>0</v>
      </c>
      <c r="Z682" s="58">
        <v>0</v>
      </c>
      <c r="AA682" s="58">
        <v>30</v>
      </c>
      <c r="AB682" s="58">
        <v>28</v>
      </c>
      <c r="AC682" s="58">
        <v>0</v>
      </c>
      <c r="AD682" s="58" t="s">
        <v>290</v>
      </c>
      <c r="AE682" s="58" t="s">
        <v>290</v>
      </c>
      <c r="AF682" s="58" t="s">
        <v>290</v>
      </c>
      <c r="AG682" s="58" t="s">
        <v>290</v>
      </c>
      <c r="AH682" s="58">
        <v>38</v>
      </c>
      <c r="AI682" s="58" t="s">
        <v>290</v>
      </c>
      <c r="AJ682" s="58">
        <v>58</v>
      </c>
      <c r="AK682" s="58">
        <v>0</v>
      </c>
      <c r="AL682">
        <v>58</v>
      </c>
      <c r="AM682" t="b">
        <f>IFERROR(MATCH('2017'!A682, '2018'!A:A, 0) &gt;0, FALSE)</f>
        <v>1</v>
      </c>
    </row>
    <row r="683" spans="1:39">
      <c r="A683" s="57" t="s">
        <v>3554</v>
      </c>
      <c r="B683" s="57" t="s">
        <v>3555</v>
      </c>
      <c r="C683" s="57" t="s">
        <v>10436</v>
      </c>
      <c r="D683" s="57" t="s">
        <v>3558</v>
      </c>
      <c r="E683" s="57" t="s">
        <v>3559</v>
      </c>
      <c r="F683" s="57" t="s">
        <v>12777</v>
      </c>
      <c r="G683" s="57" t="s">
        <v>15156</v>
      </c>
      <c r="H683" s="57" t="s">
        <v>182</v>
      </c>
      <c r="I683">
        <v>1.4</v>
      </c>
      <c r="J683">
        <v>8.1999999999999993</v>
      </c>
      <c r="K683" s="58">
        <v>27</v>
      </c>
      <c r="L683" s="58" t="s">
        <v>290</v>
      </c>
      <c r="M683" s="58" t="s">
        <v>290</v>
      </c>
      <c r="N683" s="58" t="s">
        <v>290</v>
      </c>
      <c r="O683" s="58" t="s">
        <v>290</v>
      </c>
      <c r="P683" s="58">
        <v>16</v>
      </c>
      <c r="Q683" s="58" t="s">
        <v>290</v>
      </c>
      <c r="R683" s="58" t="s">
        <v>290</v>
      </c>
      <c r="S683" s="58" t="s">
        <v>290</v>
      </c>
      <c r="T683" s="58">
        <v>12</v>
      </c>
      <c r="U683" s="58">
        <v>0</v>
      </c>
      <c r="V683" s="58">
        <v>0</v>
      </c>
      <c r="W683" s="58">
        <v>0</v>
      </c>
      <c r="X683" s="58">
        <v>0</v>
      </c>
      <c r="Y683" s="58">
        <v>0</v>
      </c>
      <c r="Z683" s="58">
        <v>0</v>
      </c>
      <c r="AA683" s="58">
        <v>48</v>
      </c>
      <c r="AB683" s="58">
        <v>56</v>
      </c>
      <c r="AC683" s="58">
        <v>0</v>
      </c>
      <c r="AD683" s="58" t="s">
        <v>290</v>
      </c>
      <c r="AE683" s="58" t="s">
        <v>290</v>
      </c>
      <c r="AF683" s="58" t="s">
        <v>290</v>
      </c>
      <c r="AG683" s="58" t="s">
        <v>290</v>
      </c>
      <c r="AH683" s="58">
        <v>87</v>
      </c>
      <c r="AI683" s="58" t="s">
        <v>290</v>
      </c>
      <c r="AJ683" s="58">
        <v>104</v>
      </c>
      <c r="AK683" s="58">
        <v>0</v>
      </c>
      <c r="AL683">
        <v>104</v>
      </c>
      <c r="AM683" t="b">
        <f>IFERROR(MATCH('2017'!A683, '2018'!A:A, 0) &gt;0, FALSE)</f>
        <v>1</v>
      </c>
    </row>
    <row r="684" spans="1:39">
      <c r="A684" s="57" t="s">
        <v>3565</v>
      </c>
      <c r="B684" s="57" t="s">
        <v>3566</v>
      </c>
      <c r="C684" s="57" t="s">
        <v>6953</v>
      </c>
      <c r="D684" s="57" t="s">
        <v>3569</v>
      </c>
      <c r="E684" s="57" t="s">
        <v>3467</v>
      </c>
      <c r="F684" s="57" t="s">
        <v>12781</v>
      </c>
      <c r="G684" s="57" t="s">
        <v>15157</v>
      </c>
      <c r="H684" s="57" t="s">
        <v>182</v>
      </c>
      <c r="I684">
        <v>0.3</v>
      </c>
      <c r="J684">
        <v>1.8</v>
      </c>
      <c r="K684" s="58">
        <v>19</v>
      </c>
      <c r="L684" s="58">
        <v>12</v>
      </c>
      <c r="M684" s="58" t="s">
        <v>290</v>
      </c>
      <c r="N684" s="58" t="s">
        <v>290</v>
      </c>
      <c r="O684" s="58">
        <v>15</v>
      </c>
      <c r="P684" s="58">
        <v>15</v>
      </c>
      <c r="Q684" s="58" t="s">
        <v>290</v>
      </c>
      <c r="R684" s="58">
        <v>10</v>
      </c>
      <c r="S684" s="58">
        <v>13</v>
      </c>
      <c r="T684" s="58">
        <v>10</v>
      </c>
      <c r="U684" s="58">
        <v>0</v>
      </c>
      <c r="V684" s="58">
        <v>0</v>
      </c>
      <c r="W684" s="58">
        <v>0</v>
      </c>
      <c r="X684" s="58">
        <v>0</v>
      </c>
      <c r="Y684" s="58">
        <v>0</v>
      </c>
      <c r="Z684" s="58">
        <v>0</v>
      </c>
      <c r="AA684" s="58">
        <v>57</v>
      </c>
      <c r="AB684" s="58">
        <v>57</v>
      </c>
      <c r="AC684" s="58">
        <v>0</v>
      </c>
      <c r="AD684" s="58">
        <v>21</v>
      </c>
      <c r="AE684" s="58">
        <v>10</v>
      </c>
      <c r="AF684" s="58" t="s">
        <v>290</v>
      </c>
      <c r="AG684" s="58">
        <v>0</v>
      </c>
      <c r="AH684" s="58">
        <v>58</v>
      </c>
      <c r="AI684" s="58">
        <v>18</v>
      </c>
      <c r="AJ684" s="58">
        <v>114</v>
      </c>
      <c r="AK684" s="58">
        <v>0</v>
      </c>
      <c r="AL684">
        <v>114</v>
      </c>
      <c r="AM684" t="b">
        <f>IFERROR(MATCH('2017'!A684, '2018'!A:A, 0) &gt;0, FALSE)</f>
        <v>1</v>
      </c>
    </row>
    <row r="685" spans="1:39">
      <c r="A685" s="57" t="s">
        <v>3570</v>
      </c>
      <c r="B685" s="57" t="s">
        <v>3571</v>
      </c>
      <c r="C685" s="57" t="s">
        <v>15158</v>
      </c>
      <c r="D685" s="57" t="s">
        <v>3572</v>
      </c>
      <c r="E685" s="57" t="s">
        <v>3518</v>
      </c>
      <c r="F685" s="57" t="s">
        <v>12782</v>
      </c>
      <c r="G685" s="57" t="s">
        <v>15159</v>
      </c>
      <c r="H685" s="57" t="s">
        <v>182</v>
      </c>
      <c r="I685">
        <v>0.1</v>
      </c>
      <c r="J685">
        <v>1.9</v>
      </c>
      <c r="K685" s="58">
        <v>21</v>
      </c>
      <c r="L685" s="58">
        <v>13</v>
      </c>
      <c r="M685" s="58">
        <v>16</v>
      </c>
      <c r="N685" s="58">
        <v>15</v>
      </c>
      <c r="O685" s="58">
        <v>13</v>
      </c>
      <c r="P685" s="58">
        <v>15</v>
      </c>
      <c r="Q685" s="58">
        <v>13</v>
      </c>
      <c r="R685" s="58">
        <v>14</v>
      </c>
      <c r="S685" s="58">
        <v>15</v>
      </c>
      <c r="T685" s="58">
        <v>17</v>
      </c>
      <c r="U685" s="58">
        <v>12</v>
      </c>
      <c r="V685" s="58">
        <v>16</v>
      </c>
      <c r="W685" s="58">
        <v>12</v>
      </c>
      <c r="X685" s="58">
        <v>11</v>
      </c>
      <c r="Y685" s="58">
        <v>10</v>
      </c>
      <c r="Z685" s="58" t="s">
        <v>290</v>
      </c>
      <c r="AA685" s="58">
        <v>103</v>
      </c>
      <c r="AB685" s="58">
        <v>113</v>
      </c>
      <c r="AC685" s="58" t="s">
        <v>290</v>
      </c>
      <c r="AD685" s="58">
        <v>19</v>
      </c>
      <c r="AE685" s="58">
        <v>13</v>
      </c>
      <c r="AF685" s="58">
        <v>20</v>
      </c>
      <c r="AG685" s="58" t="s">
        <v>290</v>
      </c>
      <c r="AH685" s="58">
        <v>147</v>
      </c>
      <c r="AI685" s="58">
        <v>14</v>
      </c>
      <c r="AJ685" s="58">
        <v>162</v>
      </c>
      <c r="AK685" s="58">
        <v>54</v>
      </c>
      <c r="AL685">
        <v>216</v>
      </c>
      <c r="AM685" t="b">
        <f>IFERROR(MATCH('2017'!A685, '2018'!A:A, 0) &gt;0, FALSE)</f>
        <v>1</v>
      </c>
    </row>
    <row r="686" spans="1:39">
      <c r="A686" s="57" t="s">
        <v>3573</v>
      </c>
      <c r="B686" s="57" t="s">
        <v>1061</v>
      </c>
      <c r="C686" s="57" t="s">
        <v>15160</v>
      </c>
      <c r="D686" s="57" t="s">
        <v>3575</v>
      </c>
      <c r="E686" s="57" t="s">
        <v>3460</v>
      </c>
      <c r="F686" s="57" t="s">
        <v>15161</v>
      </c>
      <c r="G686" s="57" t="s">
        <v>15162</v>
      </c>
      <c r="H686" s="57" t="s">
        <v>182</v>
      </c>
      <c r="I686">
        <v>0.3</v>
      </c>
      <c r="J686">
        <v>0.7</v>
      </c>
      <c r="K686" s="58">
        <v>17</v>
      </c>
      <c r="L686" s="58">
        <v>10</v>
      </c>
      <c r="M686" s="58" t="s">
        <v>290</v>
      </c>
      <c r="N686" s="58" t="s">
        <v>290</v>
      </c>
      <c r="O686" s="58" t="s">
        <v>290</v>
      </c>
      <c r="P686" s="58" t="s">
        <v>290</v>
      </c>
      <c r="Q686" s="58" t="s">
        <v>290</v>
      </c>
      <c r="R686" s="58" t="s">
        <v>290</v>
      </c>
      <c r="S686" s="58" t="s">
        <v>290</v>
      </c>
      <c r="T686" s="58" t="s">
        <v>290</v>
      </c>
      <c r="U686" s="58">
        <v>0</v>
      </c>
      <c r="V686" s="58">
        <v>0</v>
      </c>
      <c r="W686" s="58">
        <v>0</v>
      </c>
      <c r="X686" s="58">
        <v>0</v>
      </c>
      <c r="Y686" s="58">
        <v>0</v>
      </c>
      <c r="Z686" s="58">
        <v>0</v>
      </c>
      <c r="AA686" s="58">
        <v>38</v>
      </c>
      <c r="AB686" s="58">
        <v>34</v>
      </c>
      <c r="AC686" s="58">
        <v>0</v>
      </c>
      <c r="AD686" s="58">
        <v>14</v>
      </c>
      <c r="AE686" s="58" t="s">
        <v>290</v>
      </c>
      <c r="AF686" s="58" t="s">
        <v>290</v>
      </c>
      <c r="AG686" s="58">
        <v>0</v>
      </c>
      <c r="AH686" s="58">
        <v>53</v>
      </c>
      <c r="AI686" s="58">
        <v>0</v>
      </c>
      <c r="AJ686" s="58">
        <v>72</v>
      </c>
      <c r="AK686" s="58">
        <v>0</v>
      </c>
      <c r="AL686">
        <v>72</v>
      </c>
      <c r="AM686" t="b">
        <f>IFERROR(MATCH('2017'!A686, '2018'!A:A, 0) &gt;0, FALSE)</f>
        <v>1</v>
      </c>
    </row>
    <row r="687" spans="1:39">
      <c r="A687" s="57" t="s">
        <v>3576</v>
      </c>
      <c r="B687" s="57" t="s">
        <v>3577</v>
      </c>
      <c r="C687" s="57" t="s">
        <v>15163</v>
      </c>
      <c r="D687" s="57" t="s">
        <v>3579</v>
      </c>
      <c r="E687" s="57" t="s">
        <v>3495</v>
      </c>
      <c r="F687" s="57" t="s">
        <v>12783</v>
      </c>
      <c r="G687" s="57" t="s">
        <v>15164</v>
      </c>
      <c r="H687" s="57" t="s">
        <v>182</v>
      </c>
      <c r="I687">
        <v>1.5</v>
      </c>
      <c r="J687">
        <v>13.8</v>
      </c>
      <c r="K687" s="58" t="s">
        <v>290</v>
      </c>
      <c r="L687" s="58">
        <v>11</v>
      </c>
      <c r="M687" s="58">
        <v>10</v>
      </c>
      <c r="N687" s="58">
        <v>14</v>
      </c>
      <c r="O687" s="58">
        <v>13</v>
      </c>
      <c r="P687" s="58">
        <v>11</v>
      </c>
      <c r="Q687" s="58">
        <v>13</v>
      </c>
      <c r="R687" s="58">
        <v>18</v>
      </c>
      <c r="S687" s="58">
        <v>13</v>
      </c>
      <c r="T687" s="58">
        <v>20</v>
      </c>
      <c r="U687" s="58">
        <v>14</v>
      </c>
      <c r="V687" s="58">
        <v>10</v>
      </c>
      <c r="W687" s="58">
        <v>12</v>
      </c>
      <c r="X687" s="58" t="s">
        <v>290</v>
      </c>
      <c r="Y687" s="58">
        <v>0</v>
      </c>
      <c r="Z687" s="58">
        <v>0</v>
      </c>
      <c r="AA687" s="58">
        <v>82</v>
      </c>
      <c r="AB687" s="58">
        <v>90</v>
      </c>
      <c r="AC687" s="58">
        <v>0</v>
      </c>
      <c r="AD687" s="58" t="s">
        <v>290</v>
      </c>
      <c r="AE687" s="58">
        <v>58</v>
      </c>
      <c r="AF687" s="58">
        <v>43</v>
      </c>
      <c r="AG687" s="58">
        <v>0</v>
      </c>
      <c r="AH687" s="58">
        <v>42</v>
      </c>
      <c r="AI687" s="58">
        <v>20</v>
      </c>
      <c r="AJ687" s="58">
        <v>132</v>
      </c>
      <c r="AK687" s="58">
        <v>40</v>
      </c>
      <c r="AL687">
        <v>172</v>
      </c>
      <c r="AM687" t="b">
        <f>IFERROR(MATCH('2017'!A687, '2018'!A:A, 0) &gt;0, FALSE)</f>
        <v>1</v>
      </c>
    </row>
    <row r="688" spans="1:39">
      <c r="A688" s="57" t="s">
        <v>3581</v>
      </c>
      <c r="B688" s="57" t="s">
        <v>3582</v>
      </c>
      <c r="C688" s="57" t="s">
        <v>15165</v>
      </c>
      <c r="D688" s="57" t="s">
        <v>3584</v>
      </c>
      <c r="E688" s="57" t="s">
        <v>3495</v>
      </c>
      <c r="F688" s="57" t="s">
        <v>13825</v>
      </c>
      <c r="G688" s="57" t="s">
        <v>15166</v>
      </c>
      <c r="H688" s="57" t="s">
        <v>182</v>
      </c>
      <c r="I688">
        <v>0.2</v>
      </c>
      <c r="J688">
        <v>0.8</v>
      </c>
      <c r="K688" s="58">
        <v>27</v>
      </c>
      <c r="L688" s="58" t="s">
        <v>290</v>
      </c>
      <c r="M688" s="58" t="s">
        <v>290</v>
      </c>
      <c r="N688" s="58" t="s">
        <v>290</v>
      </c>
      <c r="O688" s="58" t="s">
        <v>290</v>
      </c>
      <c r="P688" s="58" t="s">
        <v>290</v>
      </c>
      <c r="Q688" s="58" t="s">
        <v>290</v>
      </c>
      <c r="R688" s="58" t="s">
        <v>290</v>
      </c>
      <c r="S688" s="58">
        <v>0</v>
      </c>
      <c r="T688" s="58">
        <v>0</v>
      </c>
      <c r="U688" s="58">
        <v>0</v>
      </c>
      <c r="V688" s="58">
        <v>0</v>
      </c>
      <c r="W688" s="58">
        <v>0</v>
      </c>
      <c r="X688" s="58">
        <v>0</v>
      </c>
      <c r="Y688" s="58">
        <v>0</v>
      </c>
      <c r="Z688" s="58">
        <v>0</v>
      </c>
      <c r="AA688" s="58">
        <v>28</v>
      </c>
      <c r="AB688" s="58">
        <v>36</v>
      </c>
      <c r="AC688" s="58">
        <v>0</v>
      </c>
      <c r="AD688" s="58">
        <v>0</v>
      </c>
      <c r="AE688" s="58">
        <v>40</v>
      </c>
      <c r="AF688" s="58">
        <v>17</v>
      </c>
      <c r="AG688" s="58">
        <v>0</v>
      </c>
      <c r="AH688" s="58" t="s">
        <v>290</v>
      </c>
      <c r="AI688" s="58" t="s">
        <v>290</v>
      </c>
      <c r="AJ688" s="58">
        <v>64</v>
      </c>
      <c r="AK688" s="58">
        <v>0</v>
      </c>
      <c r="AL688">
        <v>64</v>
      </c>
      <c r="AM688" t="b">
        <f>IFERROR(MATCH('2017'!A688, '2018'!A:A, 0) &gt;0, FALSE)</f>
        <v>1</v>
      </c>
    </row>
    <row r="689" spans="1:39">
      <c r="A689" s="57" t="s">
        <v>3585</v>
      </c>
      <c r="B689" s="57" t="s">
        <v>3586</v>
      </c>
      <c r="C689" s="57" t="s">
        <v>6968</v>
      </c>
      <c r="D689" s="57" t="s">
        <v>10454</v>
      </c>
      <c r="E689" s="57" t="s">
        <v>3495</v>
      </c>
      <c r="F689" s="57" t="s">
        <v>12784</v>
      </c>
      <c r="G689" s="57" t="s">
        <v>15167</v>
      </c>
      <c r="H689" s="57" t="s">
        <v>182</v>
      </c>
      <c r="I689">
        <v>0.3</v>
      </c>
      <c r="J689">
        <v>22.4</v>
      </c>
      <c r="K689" s="58">
        <v>0</v>
      </c>
      <c r="L689" s="58">
        <v>0</v>
      </c>
      <c r="M689" s="58">
        <v>0</v>
      </c>
      <c r="N689" s="58">
        <v>0</v>
      </c>
      <c r="O689" s="58">
        <v>0</v>
      </c>
      <c r="P689" s="58">
        <v>0</v>
      </c>
      <c r="Q689" s="58">
        <v>0</v>
      </c>
      <c r="R689" s="58">
        <v>0</v>
      </c>
      <c r="S689" s="58">
        <v>0</v>
      </c>
      <c r="T689" s="58">
        <v>0</v>
      </c>
      <c r="U689" s="58">
        <v>107</v>
      </c>
      <c r="V689" s="58">
        <v>103</v>
      </c>
      <c r="W689" s="58">
        <v>98</v>
      </c>
      <c r="X689" s="58">
        <v>95</v>
      </c>
      <c r="Y689" s="58">
        <v>0</v>
      </c>
      <c r="Z689" s="58">
        <v>0</v>
      </c>
      <c r="AA689" s="58">
        <v>234</v>
      </c>
      <c r="AB689" s="58">
        <v>169</v>
      </c>
      <c r="AC689" s="58">
        <v>0</v>
      </c>
      <c r="AD689" s="58" t="s">
        <v>290</v>
      </c>
      <c r="AE689" s="58">
        <v>27</v>
      </c>
      <c r="AF689" s="58">
        <v>370</v>
      </c>
      <c r="AG689" s="58">
        <v>0</v>
      </c>
      <c r="AH689" s="58" t="s">
        <v>290</v>
      </c>
      <c r="AI689" s="58" t="s">
        <v>290</v>
      </c>
      <c r="AJ689" s="58">
        <v>0</v>
      </c>
      <c r="AK689" s="58">
        <v>403</v>
      </c>
      <c r="AL689">
        <v>403</v>
      </c>
      <c r="AM689" t="b">
        <f>IFERROR(MATCH('2017'!A689, '2018'!A:A, 0) &gt;0, FALSE)</f>
        <v>1</v>
      </c>
    </row>
    <row r="690" spans="1:39">
      <c r="A690" s="57" t="s">
        <v>4765</v>
      </c>
      <c r="B690" s="57" t="s">
        <v>4766</v>
      </c>
      <c r="C690" s="57" t="s">
        <v>13833</v>
      </c>
      <c r="D690" s="57" t="s">
        <v>4768</v>
      </c>
      <c r="E690" s="57" t="s">
        <v>3646</v>
      </c>
      <c r="F690" s="57" t="s">
        <v>13834</v>
      </c>
      <c r="G690" s="57" t="s">
        <v>15168</v>
      </c>
      <c r="H690" s="57" t="s">
        <v>182</v>
      </c>
      <c r="I690">
        <v>2.5</v>
      </c>
      <c r="J690">
        <v>1.1000000000000001</v>
      </c>
      <c r="K690" s="58">
        <v>35</v>
      </c>
      <c r="L690" s="58" t="s">
        <v>290</v>
      </c>
      <c r="M690" s="58" t="s">
        <v>290</v>
      </c>
      <c r="N690" s="58" t="s">
        <v>290</v>
      </c>
      <c r="O690" s="58">
        <v>10</v>
      </c>
      <c r="P690" s="58">
        <v>10</v>
      </c>
      <c r="Q690" s="58">
        <v>10</v>
      </c>
      <c r="R690" s="58" t="s">
        <v>290</v>
      </c>
      <c r="S690" s="58" t="s">
        <v>290</v>
      </c>
      <c r="T690" s="58" t="s">
        <v>290</v>
      </c>
      <c r="U690" s="58">
        <v>0</v>
      </c>
      <c r="V690" s="58">
        <v>0</v>
      </c>
      <c r="W690" s="58">
        <v>0</v>
      </c>
      <c r="X690" s="58">
        <v>0</v>
      </c>
      <c r="Y690" s="58">
        <v>0</v>
      </c>
      <c r="Z690" s="58">
        <v>0</v>
      </c>
      <c r="AA690" s="58">
        <v>53</v>
      </c>
      <c r="AB690" s="58">
        <v>48</v>
      </c>
      <c r="AC690" s="58" t="s">
        <v>290</v>
      </c>
      <c r="AD690" s="58" t="s">
        <v>290</v>
      </c>
      <c r="AE690" s="58">
        <v>0</v>
      </c>
      <c r="AF690" s="58">
        <v>0</v>
      </c>
      <c r="AG690" s="58">
        <v>0</v>
      </c>
      <c r="AH690" s="58">
        <v>78</v>
      </c>
      <c r="AI690" s="58">
        <v>16</v>
      </c>
      <c r="AJ690" s="58">
        <v>101</v>
      </c>
      <c r="AK690" s="58">
        <v>0</v>
      </c>
      <c r="AL690">
        <v>101</v>
      </c>
      <c r="AM690" t="b">
        <f>IFERROR(MATCH('2017'!A690, '2018'!A:A, 0) &gt;0, FALSE)</f>
        <v>1</v>
      </c>
    </row>
    <row r="691" spans="1:39">
      <c r="A691" s="57" t="s">
        <v>3589</v>
      </c>
      <c r="B691" s="57" t="s">
        <v>3590</v>
      </c>
      <c r="C691" s="57" t="s">
        <v>6971</v>
      </c>
      <c r="D691" s="57" t="s">
        <v>3592</v>
      </c>
      <c r="E691" s="57" t="s">
        <v>716</v>
      </c>
      <c r="F691" s="57" t="s">
        <v>13836</v>
      </c>
      <c r="G691" s="57" t="s">
        <v>15169</v>
      </c>
      <c r="H691" s="57" t="s">
        <v>182</v>
      </c>
      <c r="I691">
        <v>2.4</v>
      </c>
      <c r="J691">
        <v>5.0999999999999996</v>
      </c>
      <c r="K691" s="58" t="s">
        <v>290</v>
      </c>
      <c r="L691" s="58" t="s">
        <v>290</v>
      </c>
      <c r="M691" s="58" t="s">
        <v>290</v>
      </c>
      <c r="N691" s="58" t="s">
        <v>290</v>
      </c>
      <c r="O691" s="58" t="s">
        <v>290</v>
      </c>
      <c r="P691" s="58" t="s">
        <v>290</v>
      </c>
      <c r="Q691" s="58">
        <v>0</v>
      </c>
      <c r="R691" s="58" t="s">
        <v>290</v>
      </c>
      <c r="S691" s="58" t="s">
        <v>290</v>
      </c>
      <c r="T691" s="58">
        <v>0</v>
      </c>
      <c r="U691" s="58">
        <v>0</v>
      </c>
      <c r="V691" s="58">
        <v>0</v>
      </c>
      <c r="W691" s="58">
        <v>0</v>
      </c>
      <c r="X691" s="58">
        <v>0</v>
      </c>
      <c r="Y691" s="58">
        <v>0</v>
      </c>
      <c r="Z691" s="58">
        <v>0</v>
      </c>
      <c r="AA691" s="58" t="s">
        <v>290</v>
      </c>
      <c r="AB691" s="58">
        <v>14</v>
      </c>
      <c r="AC691" s="58">
        <v>0</v>
      </c>
      <c r="AD691" s="58">
        <v>0</v>
      </c>
      <c r="AE691" s="58">
        <v>0</v>
      </c>
      <c r="AF691" s="58">
        <v>0</v>
      </c>
      <c r="AG691" s="58">
        <v>0</v>
      </c>
      <c r="AH691" s="58">
        <v>20</v>
      </c>
      <c r="AI691" s="58">
        <v>0</v>
      </c>
      <c r="AJ691" s="58">
        <v>20</v>
      </c>
      <c r="AK691" s="58">
        <v>0</v>
      </c>
      <c r="AL691">
        <v>20</v>
      </c>
      <c r="AM691" t="b">
        <f>IFERROR(MATCH('2017'!A691, '2018'!A:A, 0) &gt;0, FALSE)</f>
        <v>1</v>
      </c>
    </row>
    <row r="692" spans="1:39">
      <c r="A692" s="57" t="s">
        <v>3608</v>
      </c>
      <c r="B692" s="57" t="s">
        <v>3609</v>
      </c>
      <c r="C692" s="57" t="s">
        <v>13838</v>
      </c>
      <c r="D692" s="57" t="s">
        <v>3611</v>
      </c>
      <c r="E692" s="57" t="s">
        <v>3467</v>
      </c>
      <c r="F692" s="57" t="s">
        <v>12786</v>
      </c>
      <c r="G692" s="57" t="s">
        <v>15170</v>
      </c>
      <c r="H692" s="57" t="s">
        <v>182</v>
      </c>
      <c r="I692">
        <v>9.6</v>
      </c>
      <c r="J692">
        <v>23.3</v>
      </c>
      <c r="K692" s="58">
        <v>0</v>
      </c>
      <c r="L692" s="58">
        <v>0</v>
      </c>
      <c r="M692" s="58">
        <v>0</v>
      </c>
      <c r="N692" s="58">
        <v>0</v>
      </c>
      <c r="O692" s="58">
        <v>0</v>
      </c>
      <c r="P692" s="58">
        <v>0</v>
      </c>
      <c r="Q692" s="58">
        <v>0</v>
      </c>
      <c r="R692" s="58">
        <v>0</v>
      </c>
      <c r="S692" s="58">
        <v>0</v>
      </c>
      <c r="T692" s="58">
        <v>0</v>
      </c>
      <c r="U692" s="58">
        <v>29</v>
      </c>
      <c r="V692" s="58">
        <v>23</v>
      </c>
      <c r="W692" s="58">
        <v>24</v>
      </c>
      <c r="X692" s="58">
        <v>39</v>
      </c>
      <c r="Y692" s="58">
        <v>0</v>
      </c>
      <c r="Z692" s="58">
        <v>10</v>
      </c>
      <c r="AA692" s="58">
        <v>125</v>
      </c>
      <c r="AB692" s="58">
        <v>0</v>
      </c>
      <c r="AC692" s="58">
        <v>0</v>
      </c>
      <c r="AD692" s="58">
        <v>22</v>
      </c>
      <c r="AE692" s="58" t="s">
        <v>290</v>
      </c>
      <c r="AF692" s="58">
        <v>16</v>
      </c>
      <c r="AG692" s="58">
        <v>0</v>
      </c>
      <c r="AH692" s="58">
        <v>79</v>
      </c>
      <c r="AI692" s="58" t="s">
        <v>290</v>
      </c>
      <c r="AJ692" s="58">
        <v>0</v>
      </c>
      <c r="AK692" s="58">
        <v>125</v>
      </c>
      <c r="AL692">
        <v>125</v>
      </c>
      <c r="AM692" t="b">
        <f>IFERROR(MATCH('2017'!A692, '2018'!A:A, 0) &gt;0, FALSE)</f>
        <v>1</v>
      </c>
    </row>
    <row r="693" spans="1:39">
      <c r="A693" s="57" t="s">
        <v>3612</v>
      </c>
      <c r="B693" s="57" t="s">
        <v>3613</v>
      </c>
      <c r="C693" s="57" t="s">
        <v>6989</v>
      </c>
      <c r="D693" s="57" t="s">
        <v>3615</v>
      </c>
      <c r="E693" s="57" t="s">
        <v>3467</v>
      </c>
      <c r="F693" s="57" t="s">
        <v>12787</v>
      </c>
      <c r="G693" s="57" t="s">
        <v>15171</v>
      </c>
      <c r="H693" s="57" t="s">
        <v>182</v>
      </c>
      <c r="I693">
        <v>0</v>
      </c>
      <c r="J693">
        <v>9.1</v>
      </c>
      <c r="K693" s="58">
        <v>0</v>
      </c>
      <c r="L693" s="58">
        <v>0</v>
      </c>
      <c r="M693" s="58">
        <v>0</v>
      </c>
      <c r="N693" s="58">
        <v>0</v>
      </c>
      <c r="O693" s="58">
        <v>0</v>
      </c>
      <c r="P693" s="58">
        <v>0</v>
      </c>
      <c r="Q693" s="58">
        <v>0</v>
      </c>
      <c r="R693" s="58">
        <v>0</v>
      </c>
      <c r="S693" s="58">
        <v>0</v>
      </c>
      <c r="T693" s="58">
        <v>0</v>
      </c>
      <c r="U693" s="58">
        <v>81</v>
      </c>
      <c r="V693" s="58">
        <v>110</v>
      </c>
      <c r="W693" s="58">
        <v>117</v>
      </c>
      <c r="X693" s="58">
        <v>118</v>
      </c>
      <c r="Y693" s="58">
        <v>0</v>
      </c>
      <c r="Z693" s="58">
        <v>0</v>
      </c>
      <c r="AA693" s="58">
        <v>195</v>
      </c>
      <c r="AB693" s="58">
        <v>231</v>
      </c>
      <c r="AC693" s="58">
        <v>0</v>
      </c>
      <c r="AD693" s="58">
        <v>122</v>
      </c>
      <c r="AE693" s="58">
        <v>34</v>
      </c>
      <c r="AF693" s="58">
        <v>34</v>
      </c>
      <c r="AG693" s="58">
        <v>0</v>
      </c>
      <c r="AH693" s="58">
        <v>211</v>
      </c>
      <c r="AI693" s="58">
        <v>25</v>
      </c>
      <c r="AJ693" s="58">
        <v>0</v>
      </c>
      <c r="AK693" s="58">
        <v>426</v>
      </c>
      <c r="AL693">
        <v>426</v>
      </c>
      <c r="AM693" t="b">
        <f>IFERROR(MATCH('2017'!A693, '2018'!A:A, 0) &gt;0, FALSE)</f>
        <v>1</v>
      </c>
    </row>
    <row r="694" spans="1:39">
      <c r="A694" s="57" t="s">
        <v>3616</v>
      </c>
      <c r="B694" s="57" t="s">
        <v>3617</v>
      </c>
      <c r="C694" s="57" t="s">
        <v>12788</v>
      </c>
      <c r="D694" s="57" t="s">
        <v>3619</v>
      </c>
      <c r="E694" s="57" t="s">
        <v>3620</v>
      </c>
      <c r="F694" s="57" t="s">
        <v>12789</v>
      </c>
      <c r="G694" s="57" t="s">
        <v>15172</v>
      </c>
      <c r="H694" s="57" t="s">
        <v>182</v>
      </c>
      <c r="I694">
        <v>20.8</v>
      </c>
      <c r="J694">
        <v>82.2</v>
      </c>
      <c r="K694" s="58">
        <v>0</v>
      </c>
      <c r="L694" s="58">
        <v>0</v>
      </c>
      <c r="M694" s="58">
        <v>0</v>
      </c>
      <c r="N694" s="58">
        <v>0</v>
      </c>
      <c r="O694" s="58">
        <v>0</v>
      </c>
      <c r="P694" s="58">
        <v>0</v>
      </c>
      <c r="Q694" s="58">
        <v>0</v>
      </c>
      <c r="R694" s="58">
        <v>0</v>
      </c>
      <c r="S694" s="58">
        <v>0</v>
      </c>
      <c r="T694" s="58">
        <v>0</v>
      </c>
      <c r="U694" s="58">
        <v>292</v>
      </c>
      <c r="V694" s="58">
        <v>272</v>
      </c>
      <c r="W694" s="58">
        <v>295</v>
      </c>
      <c r="X694" s="58">
        <v>312</v>
      </c>
      <c r="Y694" s="58">
        <v>0</v>
      </c>
      <c r="Z694" s="58">
        <v>107</v>
      </c>
      <c r="AA694" s="58">
        <v>642</v>
      </c>
      <c r="AB694" s="58">
        <v>636</v>
      </c>
      <c r="AC694" s="58" t="s">
        <v>290</v>
      </c>
      <c r="AD694" s="58">
        <v>64</v>
      </c>
      <c r="AE694" s="58">
        <v>49</v>
      </c>
      <c r="AF694" s="58">
        <v>114</v>
      </c>
      <c r="AG694" s="58" t="s">
        <v>290</v>
      </c>
      <c r="AH694" s="58">
        <v>983</v>
      </c>
      <c r="AI694" s="58">
        <v>58</v>
      </c>
      <c r="AJ694" s="58">
        <v>0</v>
      </c>
      <c r="AK694" s="58">
        <v>1278</v>
      </c>
      <c r="AL694">
        <v>1278</v>
      </c>
      <c r="AM694" t="b">
        <f>IFERROR(MATCH('2017'!A694, '2018'!A:A, 0) &gt;0, FALSE)</f>
        <v>1</v>
      </c>
    </row>
    <row r="695" spans="1:39">
      <c r="A695" s="57" t="s">
        <v>3622</v>
      </c>
      <c r="B695" s="57" t="s">
        <v>3623</v>
      </c>
      <c r="C695" s="57" t="s">
        <v>7002</v>
      </c>
      <c r="D695" s="57" t="s">
        <v>10466</v>
      </c>
      <c r="E695" s="57" t="s">
        <v>3513</v>
      </c>
      <c r="F695" s="57" t="s">
        <v>12792</v>
      </c>
      <c r="G695" s="57" t="s">
        <v>15173</v>
      </c>
      <c r="H695" s="57" t="s">
        <v>182</v>
      </c>
      <c r="I695">
        <v>0.4</v>
      </c>
      <c r="J695">
        <v>1.9</v>
      </c>
      <c r="K695" s="58">
        <v>0</v>
      </c>
      <c r="L695" s="58">
        <v>24</v>
      </c>
      <c r="M695" s="58">
        <v>11</v>
      </c>
      <c r="N695" s="58" t="s">
        <v>290</v>
      </c>
      <c r="O695" s="58" t="s">
        <v>290</v>
      </c>
      <c r="P695" s="58" t="s">
        <v>290</v>
      </c>
      <c r="Q695" s="58">
        <v>10</v>
      </c>
      <c r="R695" s="58" t="s">
        <v>290</v>
      </c>
      <c r="S695" s="58" t="s">
        <v>290</v>
      </c>
      <c r="T695" s="58" t="s">
        <v>290</v>
      </c>
      <c r="U695" s="58" t="s">
        <v>290</v>
      </c>
      <c r="V695" s="58" t="s">
        <v>290</v>
      </c>
      <c r="W695" s="58" t="s">
        <v>290</v>
      </c>
      <c r="X695" s="58" t="s">
        <v>290</v>
      </c>
      <c r="Y695" s="58">
        <v>0</v>
      </c>
      <c r="Z695" s="58">
        <v>0</v>
      </c>
      <c r="AA695" s="58">
        <v>42</v>
      </c>
      <c r="AB695" s="58">
        <v>54</v>
      </c>
      <c r="AC695" s="58" t="s">
        <v>290</v>
      </c>
      <c r="AD695" s="58">
        <v>12</v>
      </c>
      <c r="AE695" s="58" t="s">
        <v>290</v>
      </c>
      <c r="AF695" s="58" t="s">
        <v>290</v>
      </c>
      <c r="AG695" s="58">
        <v>0</v>
      </c>
      <c r="AH695" s="58">
        <v>69</v>
      </c>
      <c r="AI695" s="58" t="s">
        <v>290</v>
      </c>
      <c r="AJ695" s="58">
        <v>78</v>
      </c>
      <c r="AK695" s="58">
        <v>18</v>
      </c>
      <c r="AL695">
        <v>96</v>
      </c>
      <c r="AM695" t="b">
        <f>IFERROR(MATCH('2017'!A695, '2018'!A:A, 0) &gt;0, FALSE)</f>
        <v>1</v>
      </c>
    </row>
    <row r="696" spans="1:39">
      <c r="A696" s="57" t="s">
        <v>4776</v>
      </c>
      <c r="B696" s="57" t="s">
        <v>4777</v>
      </c>
      <c r="C696" s="57" t="s">
        <v>5044</v>
      </c>
      <c r="D696" s="57" t="s">
        <v>4778</v>
      </c>
      <c r="E696" s="57" t="s">
        <v>3634</v>
      </c>
      <c r="F696" s="57" t="s">
        <v>13839</v>
      </c>
      <c r="G696" s="57" t="s">
        <v>15174</v>
      </c>
      <c r="H696" s="57" t="s">
        <v>182</v>
      </c>
      <c r="I696">
        <v>0.3</v>
      </c>
      <c r="J696">
        <v>1.8</v>
      </c>
      <c r="K696" s="58">
        <v>65</v>
      </c>
      <c r="L696" s="58">
        <v>20</v>
      </c>
      <c r="M696" s="58">
        <v>0</v>
      </c>
      <c r="N696" s="58">
        <v>0</v>
      </c>
      <c r="O696" s="58">
        <v>0</v>
      </c>
      <c r="P696" s="58">
        <v>0</v>
      </c>
      <c r="Q696" s="58">
        <v>0</v>
      </c>
      <c r="R696" s="58">
        <v>0</v>
      </c>
      <c r="S696" s="58">
        <v>0</v>
      </c>
      <c r="T696" s="58">
        <v>0</v>
      </c>
      <c r="U696" s="58">
        <v>0</v>
      </c>
      <c r="V696" s="58">
        <v>0</v>
      </c>
      <c r="W696" s="58">
        <v>0</v>
      </c>
      <c r="X696" s="58">
        <v>0</v>
      </c>
      <c r="Y696" s="58">
        <v>0</v>
      </c>
      <c r="Z696" s="58">
        <v>0</v>
      </c>
      <c r="AA696" s="58">
        <v>54</v>
      </c>
      <c r="AB696" s="58">
        <v>31</v>
      </c>
      <c r="AC696" s="58">
        <v>0</v>
      </c>
      <c r="AD696" s="58" t="s">
        <v>290</v>
      </c>
      <c r="AE696" s="58" t="s">
        <v>290</v>
      </c>
      <c r="AF696" s="58" t="s">
        <v>290</v>
      </c>
      <c r="AG696" s="58">
        <v>0</v>
      </c>
      <c r="AH696" s="58">
        <v>59</v>
      </c>
      <c r="AI696" s="58">
        <v>13</v>
      </c>
      <c r="AJ696" s="58">
        <v>85</v>
      </c>
      <c r="AK696" s="58">
        <v>0</v>
      </c>
      <c r="AL696">
        <v>85</v>
      </c>
      <c r="AM696" t="b">
        <f>IFERROR(MATCH('2017'!A696, '2018'!A:A, 0) &gt;0, FALSE)</f>
        <v>1</v>
      </c>
    </row>
    <row r="697" spans="1:39">
      <c r="A697" s="57" t="s">
        <v>12793</v>
      </c>
      <c r="B697" s="57" t="s">
        <v>10473</v>
      </c>
      <c r="C697" s="57" t="s">
        <v>10475</v>
      </c>
      <c r="D697" s="57" t="s">
        <v>10476</v>
      </c>
      <c r="E697" s="57" t="s">
        <v>3603</v>
      </c>
      <c r="F697" s="57" t="s">
        <v>12794</v>
      </c>
      <c r="G697" s="57" t="s">
        <v>15175</v>
      </c>
      <c r="H697" s="57" t="s">
        <v>182</v>
      </c>
      <c r="I697">
        <v>0.1</v>
      </c>
      <c r="J697">
        <v>0.4</v>
      </c>
      <c r="K697" s="58">
        <v>20</v>
      </c>
      <c r="L697" s="58" t="s">
        <v>290</v>
      </c>
      <c r="M697" s="58">
        <v>0</v>
      </c>
      <c r="N697" s="58">
        <v>0</v>
      </c>
      <c r="O697" s="58">
        <v>0</v>
      </c>
      <c r="P697" s="58">
        <v>0</v>
      </c>
      <c r="Q697" s="58">
        <v>0</v>
      </c>
      <c r="R697" s="58">
        <v>0</v>
      </c>
      <c r="S697" s="58">
        <v>0</v>
      </c>
      <c r="T697" s="58">
        <v>0</v>
      </c>
      <c r="U697" s="58">
        <v>0</v>
      </c>
      <c r="V697" s="58">
        <v>0</v>
      </c>
      <c r="W697" s="58">
        <v>0</v>
      </c>
      <c r="X697" s="58">
        <v>0</v>
      </c>
      <c r="Y697" s="58">
        <v>0</v>
      </c>
      <c r="Z697" s="58">
        <v>0</v>
      </c>
      <c r="AA697" s="58">
        <v>14</v>
      </c>
      <c r="AB697" s="58" t="s">
        <v>290</v>
      </c>
      <c r="AC697" s="58">
        <v>0</v>
      </c>
      <c r="AD697" s="58">
        <v>0</v>
      </c>
      <c r="AE697" s="58">
        <v>0</v>
      </c>
      <c r="AF697" s="58">
        <v>0</v>
      </c>
      <c r="AG697" s="58">
        <v>0</v>
      </c>
      <c r="AH697" s="58">
        <v>21</v>
      </c>
      <c r="AI697" s="58" t="s">
        <v>290</v>
      </c>
      <c r="AJ697" s="58">
        <v>23</v>
      </c>
      <c r="AK697" s="58">
        <v>0</v>
      </c>
      <c r="AL697">
        <v>23</v>
      </c>
      <c r="AM697" t="b">
        <f>IFERROR(MATCH('2017'!A697, '2018'!A:A, 0) &gt;0, FALSE)</f>
        <v>1</v>
      </c>
    </row>
    <row r="698" spans="1:39">
      <c r="A698" s="57" t="s">
        <v>15176</v>
      </c>
      <c r="B698" s="57" t="s">
        <v>3769</v>
      </c>
      <c r="C698" s="57" t="s">
        <v>6497</v>
      </c>
      <c r="D698" s="57" t="s">
        <v>15177</v>
      </c>
      <c r="E698" s="57" t="s">
        <v>15178</v>
      </c>
      <c r="F698" s="57" t="s">
        <v>15179</v>
      </c>
      <c r="G698" s="57" t="s">
        <v>15180</v>
      </c>
      <c r="H698" s="57" t="s">
        <v>182</v>
      </c>
      <c r="I698">
        <v>0.2</v>
      </c>
      <c r="J698">
        <v>0.6</v>
      </c>
      <c r="K698" s="58">
        <v>48</v>
      </c>
      <c r="L698" s="58" t="s">
        <v>290</v>
      </c>
      <c r="M698" s="58">
        <v>0</v>
      </c>
      <c r="N698" s="58">
        <v>0</v>
      </c>
      <c r="O698" s="58">
        <v>0</v>
      </c>
      <c r="P698" s="58">
        <v>0</v>
      </c>
      <c r="Q698" s="58">
        <v>0</v>
      </c>
      <c r="R698" s="58">
        <v>0</v>
      </c>
      <c r="S698" s="58">
        <v>0</v>
      </c>
      <c r="T698" s="58">
        <v>0</v>
      </c>
      <c r="U698" s="58">
        <v>0</v>
      </c>
      <c r="V698" s="58">
        <v>0</v>
      </c>
      <c r="W698" s="58">
        <v>0</v>
      </c>
      <c r="X698" s="58">
        <v>0</v>
      </c>
      <c r="Y698" s="58">
        <v>0</v>
      </c>
      <c r="Z698" s="58">
        <v>0</v>
      </c>
      <c r="AA698" s="58">
        <v>25</v>
      </c>
      <c r="AB698" s="58">
        <v>24</v>
      </c>
      <c r="AC698" s="58">
        <v>0</v>
      </c>
      <c r="AD698" s="58" t="s">
        <v>290</v>
      </c>
      <c r="AE698" s="58">
        <v>0</v>
      </c>
      <c r="AF698" s="58" t="s">
        <v>290</v>
      </c>
      <c r="AG698" s="58">
        <v>0</v>
      </c>
      <c r="AH698" s="58">
        <v>35</v>
      </c>
      <c r="AI698" s="58" t="s">
        <v>290</v>
      </c>
      <c r="AJ698" s="58">
        <v>49</v>
      </c>
      <c r="AK698" s="58">
        <v>0</v>
      </c>
      <c r="AL698">
        <v>49</v>
      </c>
      <c r="AM698" t="b">
        <f>IFERROR(MATCH('2017'!A698, '2018'!A:A, 0) &gt;0, FALSE)</f>
        <v>0</v>
      </c>
    </row>
    <row r="699" spans="1:39">
      <c r="A699" s="57" t="s">
        <v>3630</v>
      </c>
      <c r="B699" s="57" t="s">
        <v>3631</v>
      </c>
      <c r="C699" s="57" t="s">
        <v>10490</v>
      </c>
      <c r="D699" s="57" t="s">
        <v>3633</v>
      </c>
      <c r="E699" s="57" t="s">
        <v>3634</v>
      </c>
      <c r="F699" s="57" t="s">
        <v>12802</v>
      </c>
      <c r="G699" s="57" t="s">
        <v>15181</v>
      </c>
      <c r="H699" s="57" t="s">
        <v>182</v>
      </c>
      <c r="I699">
        <v>0.3</v>
      </c>
      <c r="J699">
        <v>0.9</v>
      </c>
      <c r="K699" s="58">
        <v>59</v>
      </c>
      <c r="L699" s="58" t="s">
        <v>290</v>
      </c>
      <c r="M699" s="58">
        <v>0</v>
      </c>
      <c r="N699" s="58">
        <v>0</v>
      </c>
      <c r="O699" s="58">
        <v>0</v>
      </c>
      <c r="P699" s="58">
        <v>0</v>
      </c>
      <c r="Q699" s="58">
        <v>0</v>
      </c>
      <c r="R699" s="58">
        <v>0</v>
      </c>
      <c r="S699" s="58">
        <v>0</v>
      </c>
      <c r="T699" s="58">
        <v>0</v>
      </c>
      <c r="U699" s="58">
        <v>0</v>
      </c>
      <c r="V699" s="58">
        <v>0</v>
      </c>
      <c r="W699" s="58">
        <v>0</v>
      </c>
      <c r="X699" s="58">
        <v>0</v>
      </c>
      <c r="Y699" s="58">
        <v>0</v>
      </c>
      <c r="Z699" s="58">
        <v>0</v>
      </c>
      <c r="AA699" s="58">
        <v>32</v>
      </c>
      <c r="AB699" s="58">
        <v>34</v>
      </c>
      <c r="AC699" s="58">
        <v>0</v>
      </c>
      <c r="AD699" s="58" t="s">
        <v>290</v>
      </c>
      <c r="AE699" s="58">
        <v>0</v>
      </c>
      <c r="AF699" s="58" t="s">
        <v>290</v>
      </c>
      <c r="AG699" s="58">
        <v>0</v>
      </c>
      <c r="AH699" s="58">
        <v>51</v>
      </c>
      <c r="AI699" s="58" t="s">
        <v>290</v>
      </c>
      <c r="AJ699" s="58">
        <v>66</v>
      </c>
      <c r="AK699" s="58">
        <v>0</v>
      </c>
      <c r="AL699">
        <v>66</v>
      </c>
      <c r="AM699" t="b">
        <f>IFERROR(MATCH('2017'!A699, '2018'!A:A, 0) &gt;0, FALSE)</f>
        <v>1</v>
      </c>
    </row>
    <row r="700" spans="1:39">
      <c r="A700" s="57" t="s">
        <v>12803</v>
      </c>
      <c r="B700" s="57" t="s">
        <v>12804</v>
      </c>
      <c r="C700" s="57" t="s">
        <v>12805</v>
      </c>
      <c r="D700" s="57" t="s">
        <v>12806</v>
      </c>
      <c r="E700" s="57" t="s">
        <v>3603</v>
      </c>
      <c r="F700" s="57" t="s">
        <v>12807</v>
      </c>
      <c r="G700" s="57" t="s">
        <v>15182</v>
      </c>
      <c r="H700" s="57" t="s">
        <v>182</v>
      </c>
      <c r="I700">
        <v>0.2</v>
      </c>
      <c r="J700">
        <v>0.9</v>
      </c>
      <c r="K700" s="58">
        <v>70</v>
      </c>
      <c r="L700" s="58">
        <v>24</v>
      </c>
      <c r="M700" s="58">
        <v>0</v>
      </c>
      <c r="N700" s="58">
        <v>0</v>
      </c>
      <c r="O700" s="58">
        <v>0</v>
      </c>
      <c r="P700" s="58">
        <v>0</v>
      </c>
      <c r="Q700" s="58">
        <v>0</v>
      </c>
      <c r="R700" s="58">
        <v>0</v>
      </c>
      <c r="S700" s="58">
        <v>0</v>
      </c>
      <c r="T700" s="58">
        <v>0</v>
      </c>
      <c r="U700" s="58">
        <v>0</v>
      </c>
      <c r="V700" s="58">
        <v>0</v>
      </c>
      <c r="W700" s="58">
        <v>0</v>
      </c>
      <c r="X700" s="58">
        <v>0</v>
      </c>
      <c r="Y700" s="58">
        <v>0</v>
      </c>
      <c r="Z700" s="58">
        <v>0</v>
      </c>
      <c r="AA700" s="58">
        <v>47</v>
      </c>
      <c r="AB700" s="58">
        <v>47</v>
      </c>
      <c r="AC700" s="58">
        <v>0</v>
      </c>
      <c r="AD700" s="58" t="s">
        <v>290</v>
      </c>
      <c r="AE700" s="58" t="s">
        <v>290</v>
      </c>
      <c r="AF700" s="58" t="s">
        <v>290</v>
      </c>
      <c r="AG700" s="58">
        <v>0</v>
      </c>
      <c r="AH700" s="58">
        <v>80</v>
      </c>
      <c r="AI700" s="58">
        <v>0</v>
      </c>
      <c r="AJ700" s="58">
        <v>94</v>
      </c>
      <c r="AK700" s="58">
        <v>0</v>
      </c>
      <c r="AL700">
        <v>94</v>
      </c>
      <c r="AM700" t="b">
        <f>IFERROR(MATCH('2017'!A700, '2018'!A:A, 0) &gt;0, FALSE)</f>
        <v>1</v>
      </c>
    </row>
    <row r="701" spans="1:39">
      <c r="A701" s="57" t="s">
        <v>3636</v>
      </c>
      <c r="B701" s="57" t="s">
        <v>3637</v>
      </c>
      <c r="C701" s="57" t="s">
        <v>15183</v>
      </c>
      <c r="D701" s="57" t="s">
        <v>3640</v>
      </c>
      <c r="E701" s="57" t="s">
        <v>3501</v>
      </c>
      <c r="F701" s="57" t="s">
        <v>13840</v>
      </c>
      <c r="G701" s="57" t="s">
        <v>15184</v>
      </c>
      <c r="H701" s="57" t="s">
        <v>182</v>
      </c>
      <c r="I701">
        <v>0</v>
      </c>
      <c r="J701">
        <v>0.7</v>
      </c>
      <c r="K701" s="58">
        <v>20</v>
      </c>
      <c r="L701" s="58" t="s">
        <v>290</v>
      </c>
      <c r="M701" s="58" t="s">
        <v>290</v>
      </c>
      <c r="N701" s="58" t="s">
        <v>290</v>
      </c>
      <c r="O701" s="58" t="s">
        <v>290</v>
      </c>
      <c r="P701" s="58" t="s">
        <v>290</v>
      </c>
      <c r="Q701" s="58" t="s">
        <v>290</v>
      </c>
      <c r="R701" s="58">
        <v>0</v>
      </c>
      <c r="S701" s="58">
        <v>0</v>
      </c>
      <c r="T701" s="58">
        <v>0</v>
      </c>
      <c r="U701" s="58">
        <v>0</v>
      </c>
      <c r="V701" s="58">
        <v>0</v>
      </c>
      <c r="W701" s="58">
        <v>0</v>
      </c>
      <c r="X701" s="58">
        <v>0</v>
      </c>
      <c r="Y701" s="58">
        <v>0</v>
      </c>
      <c r="Z701" s="58">
        <v>0</v>
      </c>
      <c r="AA701" s="58">
        <v>25</v>
      </c>
      <c r="AB701" s="58">
        <v>20</v>
      </c>
      <c r="AC701" s="58">
        <v>0</v>
      </c>
      <c r="AD701" s="58" t="s">
        <v>290</v>
      </c>
      <c r="AE701" s="58" t="s">
        <v>290</v>
      </c>
      <c r="AF701" s="58" t="s">
        <v>290</v>
      </c>
      <c r="AG701" s="58">
        <v>0</v>
      </c>
      <c r="AH701" s="58">
        <v>31</v>
      </c>
      <c r="AI701" s="58" t="s">
        <v>290</v>
      </c>
      <c r="AJ701" s="58">
        <v>45</v>
      </c>
      <c r="AK701" s="58">
        <v>0</v>
      </c>
      <c r="AL701">
        <v>45</v>
      </c>
      <c r="AM701" t="b">
        <f>IFERROR(MATCH('2017'!A701, '2018'!A:A, 0) &gt;0, FALSE)</f>
        <v>1</v>
      </c>
    </row>
    <row r="702" spans="1:39">
      <c r="A702" s="57" t="s">
        <v>4779</v>
      </c>
      <c r="B702" s="57" t="s">
        <v>4780</v>
      </c>
      <c r="C702" s="57" t="s">
        <v>15185</v>
      </c>
      <c r="D702" s="57" t="s">
        <v>4783</v>
      </c>
      <c r="E702" s="57" t="s">
        <v>3495</v>
      </c>
      <c r="F702" s="57" t="s">
        <v>12831</v>
      </c>
      <c r="G702" s="57" t="s">
        <v>15186</v>
      </c>
      <c r="H702" s="57" t="s">
        <v>182</v>
      </c>
      <c r="I702">
        <v>0.2</v>
      </c>
      <c r="J702">
        <v>0.4</v>
      </c>
      <c r="K702" s="58">
        <v>12</v>
      </c>
      <c r="L702" s="58" t="s">
        <v>290</v>
      </c>
      <c r="M702" s="58" t="s">
        <v>290</v>
      </c>
      <c r="N702" s="58" t="s">
        <v>290</v>
      </c>
      <c r="O702" s="58" t="s">
        <v>290</v>
      </c>
      <c r="P702" s="58" t="s">
        <v>290</v>
      </c>
      <c r="Q702" s="58" t="s">
        <v>290</v>
      </c>
      <c r="R702" s="58" t="s">
        <v>290</v>
      </c>
      <c r="S702" s="58">
        <v>0</v>
      </c>
      <c r="T702" s="58">
        <v>0</v>
      </c>
      <c r="U702" s="58">
        <v>0</v>
      </c>
      <c r="V702" s="58">
        <v>0</v>
      </c>
      <c r="W702" s="58">
        <v>0</v>
      </c>
      <c r="X702" s="58">
        <v>0</v>
      </c>
      <c r="Y702" s="58">
        <v>0</v>
      </c>
      <c r="Z702" s="58">
        <v>0</v>
      </c>
      <c r="AA702" s="58">
        <v>11</v>
      </c>
      <c r="AB702" s="58">
        <v>20</v>
      </c>
      <c r="AC702" s="58">
        <v>0</v>
      </c>
      <c r="AD702" s="58" t="s">
        <v>290</v>
      </c>
      <c r="AE702" s="58">
        <v>27</v>
      </c>
      <c r="AF702" s="58" t="s">
        <v>290</v>
      </c>
      <c r="AG702" s="58">
        <v>0</v>
      </c>
      <c r="AH702" s="58">
        <v>0</v>
      </c>
      <c r="AI702" s="58" t="s">
        <v>290</v>
      </c>
      <c r="AJ702" s="58">
        <v>31</v>
      </c>
      <c r="AK702" s="58">
        <v>0</v>
      </c>
      <c r="AL702">
        <v>31</v>
      </c>
      <c r="AM702" t="b">
        <f>IFERROR(MATCH('2017'!A702, '2018'!A:A, 0) &gt;0, FALSE)</f>
        <v>1</v>
      </c>
    </row>
    <row r="703" spans="1:39">
      <c r="A703" s="57" t="s">
        <v>3641</v>
      </c>
      <c r="B703" s="57" t="s">
        <v>3642</v>
      </c>
      <c r="C703" s="57" t="s">
        <v>15148</v>
      </c>
      <c r="D703" s="57" t="s">
        <v>3645</v>
      </c>
      <c r="E703" s="57" t="s">
        <v>3646</v>
      </c>
      <c r="F703" s="57" t="s">
        <v>12770</v>
      </c>
      <c r="G703" s="57" t="s">
        <v>15187</v>
      </c>
      <c r="H703" s="57" t="s">
        <v>182</v>
      </c>
      <c r="I703">
        <v>0.2</v>
      </c>
      <c r="J703">
        <v>7.5</v>
      </c>
      <c r="K703" s="58">
        <v>0</v>
      </c>
      <c r="L703" s="58">
        <v>0</v>
      </c>
      <c r="M703" s="58">
        <v>0</v>
      </c>
      <c r="N703" s="58">
        <v>0</v>
      </c>
      <c r="O703" s="58">
        <v>0</v>
      </c>
      <c r="P703" s="58">
        <v>0</v>
      </c>
      <c r="Q703" s="58">
        <v>0</v>
      </c>
      <c r="R703" s="58">
        <v>29</v>
      </c>
      <c r="S703" s="58">
        <v>29</v>
      </c>
      <c r="T703" s="58">
        <v>31</v>
      </c>
      <c r="U703" s="58">
        <v>0</v>
      </c>
      <c r="V703" s="58">
        <v>0</v>
      </c>
      <c r="W703" s="58">
        <v>0</v>
      </c>
      <c r="X703" s="58">
        <v>0</v>
      </c>
      <c r="Y703" s="58" t="s">
        <v>290</v>
      </c>
      <c r="Z703" s="58">
        <v>0</v>
      </c>
      <c r="AA703" s="58">
        <v>37</v>
      </c>
      <c r="AB703" s="58">
        <v>54</v>
      </c>
      <c r="AC703" s="58">
        <v>0</v>
      </c>
      <c r="AD703" s="58" t="s">
        <v>290</v>
      </c>
      <c r="AE703" s="58">
        <v>0</v>
      </c>
      <c r="AF703" s="58">
        <v>17</v>
      </c>
      <c r="AG703" s="58" t="s">
        <v>290</v>
      </c>
      <c r="AH703" s="58">
        <v>69</v>
      </c>
      <c r="AI703" s="58" t="s">
        <v>290</v>
      </c>
      <c r="AJ703" s="58">
        <v>91</v>
      </c>
      <c r="AK703" s="58">
        <v>0</v>
      </c>
      <c r="AL703">
        <v>91</v>
      </c>
      <c r="AM703" t="b">
        <f>IFERROR(MATCH('2017'!A703, '2018'!A:A, 0) &gt;0, FALSE)</f>
        <v>1</v>
      </c>
    </row>
    <row r="704" spans="1:39">
      <c r="A704" s="57" t="s">
        <v>3654</v>
      </c>
      <c r="B704" s="57" t="s">
        <v>3655</v>
      </c>
      <c r="C704" s="57" t="s">
        <v>13844</v>
      </c>
      <c r="D704" s="57" t="s">
        <v>3656</v>
      </c>
      <c r="E704" s="57" t="s">
        <v>183</v>
      </c>
      <c r="F704" s="57" t="s">
        <v>12838</v>
      </c>
      <c r="G704" s="57" t="s">
        <v>15188</v>
      </c>
      <c r="H704" s="57" t="s">
        <v>183</v>
      </c>
      <c r="I704">
        <v>0.1</v>
      </c>
      <c r="J704">
        <v>1.3</v>
      </c>
      <c r="K704" s="58">
        <v>38</v>
      </c>
      <c r="L704" s="58">
        <v>21</v>
      </c>
      <c r="M704" s="58">
        <v>22</v>
      </c>
      <c r="N704" s="58">
        <v>15</v>
      </c>
      <c r="O704" s="58">
        <v>21</v>
      </c>
      <c r="P704" s="58">
        <v>16</v>
      </c>
      <c r="Q704" s="58">
        <v>19</v>
      </c>
      <c r="R704" s="58">
        <v>18</v>
      </c>
      <c r="S704" s="58">
        <v>23</v>
      </c>
      <c r="T704" s="58">
        <v>20</v>
      </c>
      <c r="U704" s="58">
        <v>0</v>
      </c>
      <c r="V704" s="58">
        <v>0</v>
      </c>
      <c r="W704" s="58">
        <v>0</v>
      </c>
      <c r="X704" s="58">
        <v>0</v>
      </c>
      <c r="Y704" s="58">
        <v>0</v>
      </c>
      <c r="Z704" s="58">
        <v>0</v>
      </c>
      <c r="AA704" s="58">
        <v>106</v>
      </c>
      <c r="AB704" s="58">
        <v>107</v>
      </c>
      <c r="AC704" s="58">
        <v>0</v>
      </c>
      <c r="AD704" s="58" t="s">
        <v>290</v>
      </c>
      <c r="AE704" s="58" t="s">
        <v>290</v>
      </c>
      <c r="AF704" s="58">
        <v>26</v>
      </c>
      <c r="AG704" s="58">
        <v>0</v>
      </c>
      <c r="AH704" s="58">
        <v>171</v>
      </c>
      <c r="AI704" s="58" t="s">
        <v>290</v>
      </c>
      <c r="AJ704" s="58">
        <v>213</v>
      </c>
      <c r="AK704" s="58">
        <v>0</v>
      </c>
      <c r="AL704">
        <v>213</v>
      </c>
      <c r="AM704" t="b">
        <f>IFERROR(MATCH('2017'!A704, '2018'!A:A, 0) &gt;0, FALSE)</f>
        <v>1</v>
      </c>
    </row>
    <row r="705" spans="1:39">
      <c r="A705" s="57" t="s">
        <v>3658</v>
      </c>
      <c r="B705" s="57" t="s">
        <v>10548</v>
      </c>
      <c r="C705" s="57" t="s">
        <v>13845</v>
      </c>
      <c r="D705" s="57" t="s">
        <v>3661</v>
      </c>
      <c r="E705" s="57" t="s">
        <v>3662</v>
      </c>
      <c r="F705" s="57" t="s">
        <v>12847</v>
      </c>
      <c r="G705" s="57" t="s">
        <v>15189</v>
      </c>
      <c r="H705" s="57" t="s">
        <v>183</v>
      </c>
      <c r="I705">
        <v>0.1</v>
      </c>
      <c r="J705">
        <v>1.3</v>
      </c>
      <c r="K705" s="58">
        <v>45</v>
      </c>
      <c r="L705" s="58">
        <v>25</v>
      </c>
      <c r="M705" s="58">
        <v>23</v>
      </c>
      <c r="N705" s="58">
        <v>25</v>
      </c>
      <c r="O705" s="58">
        <v>21</v>
      </c>
      <c r="P705" s="58">
        <v>18</v>
      </c>
      <c r="Q705" s="58">
        <v>13</v>
      </c>
      <c r="R705" s="58">
        <v>11</v>
      </c>
      <c r="S705" s="58">
        <v>17</v>
      </c>
      <c r="T705" s="58">
        <v>14</v>
      </c>
      <c r="U705" s="58">
        <v>0</v>
      </c>
      <c r="V705" s="58">
        <v>0</v>
      </c>
      <c r="W705" s="58">
        <v>0</v>
      </c>
      <c r="X705" s="58">
        <v>0</v>
      </c>
      <c r="Y705" s="58">
        <v>0</v>
      </c>
      <c r="Z705" s="58">
        <v>0</v>
      </c>
      <c r="AA705" s="58">
        <v>90</v>
      </c>
      <c r="AB705" s="58">
        <v>122</v>
      </c>
      <c r="AC705" s="58" t="s">
        <v>290</v>
      </c>
      <c r="AD705" s="58" t="s">
        <v>290</v>
      </c>
      <c r="AE705" s="58" t="s">
        <v>290</v>
      </c>
      <c r="AF705" s="58" t="s">
        <v>290</v>
      </c>
      <c r="AG705" s="58">
        <v>0</v>
      </c>
      <c r="AH705" s="58">
        <v>185</v>
      </c>
      <c r="AI705" s="58">
        <v>13</v>
      </c>
      <c r="AJ705" s="58">
        <v>212</v>
      </c>
      <c r="AK705" s="58">
        <v>0</v>
      </c>
      <c r="AL705">
        <v>212</v>
      </c>
      <c r="AM705" t="b">
        <f>IFERROR(MATCH('2017'!A705, '2018'!A:A, 0) &gt;0, FALSE)</f>
        <v>1</v>
      </c>
    </row>
    <row r="706" spans="1:39">
      <c r="A706" s="57" t="s">
        <v>3664</v>
      </c>
      <c r="B706" s="57" t="s">
        <v>3665</v>
      </c>
      <c r="C706" s="57" t="s">
        <v>15190</v>
      </c>
      <c r="D706" s="57" t="s">
        <v>3667</v>
      </c>
      <c r="E706" s="57" t="s">
        <v>3668</v>
      </c>
      <c r="F706" s="57" t="s">
        <v>12850</v>
      </c>
      <c r="G706" s="57" t="s">
        <v>15191</v>
      </c>
      <c r="H706" s="57" t="s">
        <v>183</v>
      </c>
      <c r="I706">
        <v>0.2</v>
      </c>
      <c r="J706">
        <v>12.5</v>
      </c>
      <c r="K706" s="58">
        <v>31</v>
      </c>
      <c r="L706" s="58">
        <v>20</v>
      </c>
      <c r="M706" s="58">
        <v>19</v>
      </c>
      <c r="N706" s="58">
        <v>15</v>
      </c>
      <c r="O706" s="58">
        <v>15</v>
      </c>
      <c r="P706" s="58">
        <v>16</v>
      </c>
      <c r="Q706" s="58">
        <v>20</v>
      </c>
      <c r="R706" s="58">
        <v>20</v>
      </c>
      <c r="S706" s="58">
        <v>17</v>
      </c>
      <c r="T706" s="58">
        <v>15</v>
      </c>
      <c r="U706" s="58">
        <v>0</v>
      </c>
      <c r="V706" s="58">
        <v>0</v>
      </c>
      <c r="W706" s="58">
        <v>0</v>
      </c>
      <c r="X706" s="58">
        <v>0</v>
      </c>
      <c r="Y706" s="58">
        <v>0</v>
      </c>
      <c r="Z706" s="58">
        <v>0</v>
      </c>
      <c r="AA706" s="58">
        <v>96</v>
      </c>
      <c r="AB706" s="58">
        <v>92</v>
      </c>
      <c r="AC706" s="58">
        <v>0</v>
      </c>
      <c r="AD706" s="58">
        <v>0</v>
      </c>
      <c r="AE706" s="58">
        <v>0</v>
      </c>
      <c r="AF706" s="58">
        <v>37</v>
      </c>
      <c r="AG706" s="58">
        <v>0</v>
      </c>
      <c r="AH706" s="58">
        <v>140</v>
      </c>
      <c r="AI706" s="58">
        <v>11</v>
      </c>
      <c r="AJ706" s="58">
        <v>188</v>
      </c>
      <c r="AK706" s="58">
        <v>0</v>
      </c>
      <c r="AL706">
        <v>188</v>
      </c>
      <c r="AM706" t="b">
        <f>IFERROR(MATCH('2017'!A706, '2018'!A:A, 0) &gt;0, FALSE)</f>
        <v>1</v>
      </c>
    </row>
    <row r="707" spans="1:39">
      <c r="A707" s="57" t="s">
        <v>3670</v>
      </c>
      <c r="B707" s="57" t="s">
        <v>3671</v>
      </c>
      <c r="C707" s="57" t="s">
        <v>10559</v>
      </c>
      <c r="D707" s="57" t="s">
        <v>3674</v>
      </c>
      <c r="E707" s="57" t="s">
        <v>3675</v>
      </c>
      <c r="F707" s="57" t="s">
        <v>12851</v>
      </c>
      <c r="G707" s="57" t="s">
        <v>15192</v>
      </c>
      <c r="H707" s="57" t="s">
        <v>183</v>
      </c>
      <c r="I707">
        <v>0.2</v>
      </c>
      <c r="J707">
        <v>1</v>
      </c>
      <c r="K707" s="58">
        <v>26</v>
      </c>
      <c r="L707" s="58">
        <v>13</v>
      </c>
      <c r="M707" s="58">
        <v>15</v>
      </c>
      <c r="N707" s="58">
        <v>13</v>
      </c>
      <c r="O707" s="58">
        <v>17</v>
      </c>
      <c r="P707" s="58">
        <v>15</v>
      </c>
      <c r="Q707" s="58">
        <v>20</v>
      </c>
      <c r="R707" s="58">
        <v>15</v>
      </c>
      <c r="S707" s="58">
        <v>13</v>
      </c>
      <c r="T707" s="58">
        <v>18</v>
      </c>
      <c r="U707" s="58">
        <v>0</v>
      </c>
      <c r="V707" s="58">
        <v>0</v>
      </c>
      <c r="W707" s="58">
        <v>0</v>
      </c>
      <c r="X707" s="58">
        <v>0</v>
      </c>
      <c r="Y707" s="58">
        <v>0</v>
      </c>
      <c r="Z707" s="58">
        <v>0</v>
      </c>
      <c r="AA707" s="58">
        <v>83</v>
      </c>
      <c r="AB707" s="58">
        <v>82</v>
      </c>
      <c r="AC707" s="58">
        <v>0</v>
      </c>
      <c r="AD707" s="58" t="s">
        <v>290</v>
      </c>
      <c r="AE707" s="58">
        <v>0</v>
      </c>
      <c r="AF707" s="58" t="s">
        <v>290</v>
      </c>
      <c r="AG707" s="58">
        <v>0</v>
      </c>
      <c r="AH707" s="58">
        <v>143</v>
      </c>
      <c r="AI707" s="58">
        <v>10</v>
      </c>
      <c r="AJ707" s="58">
        <v>165</v>
      </c>
      <c r="AK707" s="58">
        <v>0</v>
      </c>
      <c r="AL707">
        <v>165</v>
      </c>
      <c r="AM707" t="b">
        <f>IFERROR(MATCH('2017'!A707, '2018'!A:A, 0) &gt;0, FALSE)</f>
        <v>1</v>
      </c>
    </row>
    <row r="708" spans="1:39">
      <c r="A708" s="57" t="s">
        <v>3677</v>
      </c>
      <c r="B708" s="57" t="s">
        <v>3678</v>
      </c>
      <c r="C708" s="57" t="s">
        <v>10562</v>
      </c>
      <c r="D708" s="57" t="s">
        <v>3680</v>
      </c>
      <c r="E708" s="57" t="s">
        <v>3681</v>
      </c>
      <c r="F708" s="57" t="s">
        <v>12852</v>
      </c>
      <c r="G708" s="57" t="s">
        <v>15193</v>
      </c>
      <c r="H708" s="57" t="s">
        <v>183</v>
      </c>
      <c r="I708">
        <v>0.1</v>
      </c>
      <c r="J708">
        <v>1</v>
      </c>
      <c r="K708" s="58">
        <v>64</v>
      </c>
      <c r="L708" s="58" t="s">
        <v>290</v>
      </c>
      <c r="M708" s="58">
        <v>11</v>
      </c>
      <c r="N708" s="58" t="s">
        <v>290</v>
      </c>
      <c r="O708" s="58">
        <v>15</v>
      </c>
      <c r="P708" s="58" t="s">
        <v>290</v>
      </c>
      <c r="Q708" s="58">
        <v>13</v>
      </c>
      <c r="R708" s="58" t="s">
        <v>290</v>
      </c>
      <c r="S708" s="58" t="s">
        <v>290</v>
      </c>
      <c r="T708" s="58" t="s">
        <v>290</v>
      </c>
      <c r="U708" s="58">
        <v>0</v>
      </c>
      <c r="V708" s="58">
        <v>0</v>
      </c>
      <c r="W708" s="58">
        <v>0</v>
      </c>
      <c r="X708" s="58">
        <v>0</v>
      </c>
      <c r="Y708" s="58" t="s">
        <v>290</v>
      </c>
      <c r="Z708" s="58">
        <v>0</v>
      </c>
      <c r="AA708" s="58">
        <v>83</v>
      </c>
      <c r="AB708" s="58">
        <v>74</v>
      </c>
      <c r="AC708" s="58">
        <v>0</v>
      </c>
      <c r="AD708" s="58" t="s">
        <v>290</v>
      </c>
      <c r="AE708" s="58">
        <v>0</v>
      </c>
      <c r="AF708" s="58">
        <v>28</v>
      </c>
      <c r="AG708" s="58">
        <v>0</v>
      </c>
      <c r="AH708" s="58">
        <v>127</v>
      </c>
      <c r="AI708" s="58">
        <v>0</v>
      </c>
      <c r="AJ708" s="58">
        <v>157</v>
      </c>
      <c r="AK708" s="58">
        <v>0</v>
      </c>
      <c r="AL708">
        <v>157</v>
      </c>
      <c r="AM708" t="b">
        <f>IFERROR(MATCH('2017'!A708, '2018'!A:A, 0) &gt;0, FALSE)</f>
        <v>1</v>
      </c>
    </row>
    <row r="709" spans="1:39">
      <c r="A709" s="57" t="s">
        <v>12853</v>
      </c>
      <c r="B709" s="57" t="s">
        <v>10564</v>
      </c>
      <c r="C709" s="57" t="s">
        <v>10566</v>
      </c>
      <c r="D709" s="57" t="s">
        <v>10567</v>
      </c>
      <c r="E709" s="57" t="s">
        <v>10568</v>
      </c>
      <c r="F709" s="57" t="s">
        <v>12854</v>
      </c>
      <c r="G709" s="57" t="s">
        <v>15194</v>
      </c>
      <c r="H709" s="57" t="s">
        <v>183</v>
      </c>
      <c r="I709">
        <v>0.1</v>
      </c>
      <c r="J709">
        <v>0.9</v>
      </c>
      <c r="K709" s="58">
        <v>0</v>
      </c>
      <c r="L709" s="58" t="s">
        <v>290</v>
      </c>
      <c r="M709" s="58">
        <v>0</v>
      </c>
      <c r="N709" s="58">
        <v>0</v>
      </c>
      <c r="O709" s="58" t="s">
        <v>290</v>
      </c>
      <c r="P709" s="58" t="s">
        <v>290</v>
      </c>
      <c r="Q709" s="58" t="s">
        <v>290</v>
      </c>
      <c r="R709" s="58" t="s">
        <v>290</v>
      </c>
      <c r="S709" s="58">
        <v>0</v>
      </c>
      <c r="T709" s="58" t="s">
        <v>290</v>
      </c>
      <c r="U709" s="58">
        <v>0</v>
      </c>
      <c r="V709" s="58">
        <v>0</v>
      </c>
      <c r="W709" s="58">
        <v>0</v>
      </c>
      <c r="X709" s="58">
        <v>0</v>
      </c>
      <c r="Y709" s="58">
        <v>0</v>
      </c>
      <c r="Z709" s="58">
        <v>0</v>
      </c>
      <c r="AA709" s="58" t="s">
        <v>290</v>
      </c>
      <c r="AB709" s="58" t="s">
        <v>290</v>
      </c>
      <c r="AC709" s="58">
        <v>0</v>
      </c>
      <c r="AD709" s="58" t="s">
        <v>290</v>
      </c>
      <c r="AE709" s="58">
        <v>0</v>
      </c>
      <c r="AF709" s="58">
        <v>0</v>
      </c>
      <c r="AG709" s="58">
        <v>0</v>
      </c>
      <c r="AH709" s="58" t="s">
        <v>290</v>
      </c>
      <c r="AI709" s="58">
        <v>0</v>
      </c>
      <c r="AJ709" s="58" t="s">
        <v>290</v>
      </c>
      <c r="AK709" s="58">
        <v>0</v>
      </c>
      <c r="AL709">
        <v>8</v>
      </c>
      <c r="AM709" t="b">
        <f>IFERROR(MATCH('2017'!A709, '2018'!A:A, 0) &gt;0, FALSE)</f>
        <v>1</v>
      </c>
    </row>
    <row r="710" spans="1:39">
      <c r="A710" s="57" t="s">
        <v>13846</v>
      </c>
      <c r="B710" s="57" t="s">
        <v>13847</v>
      </c>
      <c r="C710" s="57" t="s">
        <v>7044</v>
      </c>
      <c r="D710" s="57" t="s">
        <v>13848</v>
      </c>
      <c r="E710" s="57" t="s">
        <v>3686</v>
      </c>
      <c r="F710" s="57" t="s">
        <v>12846</v>
      </c>
      <c r="G710" s="57" t="s">
        <v>15195</v>
      </c>
      <c r="H710" s="57" t="s">
        <v>183</v>
      </c>
      <c r="I710">
        <v>0.3</v>
      </c>
      <c r="J710">
        <v>3.4</v>
      </c>
      <c r="K710" s="58">
        <v>49</v>
      </c>
      <c r="L710" s="58">
        <v>23</v>
      </c>
      <c r="M710" s="58">
        <v>23</v>
      </c>
      <c r="N710" s="58">
        <v>20</v>
      </c>
      <c r="O710" s="58">
        <v>13</v>
      </c>
      <c r="P710" s="58">
        <v>24</v>
      </c>
      <c r="Q710" s="58">
        <v>23</v>
      </c>
      <c r="R710" s="58">
        <v>22</v>
      </c>
      <c r="S710" s="58">
        <v>20</v>
      </c>
      <c r="T710" s="58">
        <v>26</v>
      </c>
      <c r="U710" s="58">
        <v>38</v>
      </c>
      <c r="V710" s="58">
        <v>42</v>
      </c>
      <c r="W710" s="58">
        <v>34</v>
      </c>
      <c r="X710" s="58">
        <v>40</v>
      </c>
      <c r="Y710" s="58">
        <v>0</v>
      </c>
      <c r="Z710" s="58">
        <v>0</v>
      </c>
      <c r="AA710" s="58">
        <v>182</v>
      </c>
      <c r="AB710" s="58">
        <v>215</v>
      </c>
      <c r="AC710" s="58">
        <v>0</v>
      </c>
      <c r="AD710" s="58" t="s">
        <v>290</v>
      </c>
      <c r="AE710" s="58" t="s">
        <v>290</v>
      </c>
      <c r="AF710" s="58">
        <v>17</v>
      </c>
      <c r="AG710" s="58" t="s">
        <v>290</v>
      </c>
      <c r="AH710" s="58">
        <v>367</v>
      </c>
      <c r="AI710" s="58" t="s">
        <v>290</v>
      </c>
      <c r="AJ710" s="58">
        <v>243</v>
      </c>
      <c r="AK710" s="58">
        <v>154</v>
      </c>
      <c r="AL710">
        <v>397</v>
      </c>
      <c r="AM710" t="b">
        <f>IFERROR(MATCH('2017'!A710, '2018'!A:A, 0) &gt;0, FALSE)</f>
        <v>1</v>
      </c>
    </row>
    <row r="711" spans="1:39">
      <c r="A711" s="57" t="s">
        <v>3691</v>
      </c>
      <c r="B711" s="57" t="s">
        <v>459</v>
      </c>
      <c r="C711" s="57" t="s">
        <v>13849</v>
      </c>
      <c r="D711" s="57" t="s">
        <v>3694</v>
      </c>
      <c r="E711" s="57" t="s">
        <v>3695</v>
      </c>
      <c r="F711" s="57" t="s">
        <v>12864</v>
      </c>
      <c r="G711" s="57" t="s">
        <v>15196</v>
      </c>
      <c r="H711" s="57" t="s">
        <v>184</v>
      </c>
      <c r="I711">
        <v>0.3</v>
      </c>
      <c r="J711">
        <v>2.4</v>
      </c>
      <c r="K711" s="58">
        <v>41</v>
      </c>
      <c r="L711" s="58">
        <v>23</v>
      </c>
      <c r="M711" s="58">
        <v>19</v>
      </c>
      <c r="N711" s="58">
        <v>20</v>
      </c>
      <c r="O711" s="58">
        <v>24</v>
      </c>
      <c r="P711" s="58">
        <v>18</v>
      </c>
      <c r="Q711" s="58">
        <v>17</v>
      </c>
      <c r="R711" s="58">
        <v>27</v>
      </c>
      <c r="S711" s="58">
        <v>18</v>
      </c>
      <c r="T711" s="58">
        <v>16</v>
      </c>
      <c r="U711" s="58">
        <v>0</v>
      </c>
      <c r="V711" s="58">
        <v>0</v>
      </c>
      <c r="W711" s="58">
        <v>0</v>
      </c>
      <c r="X711" s="58">
        <v>0</v>
      </c>
      <c r="Y711" s="58">
        <v>0</v>
      </c>
      <c r="Z711" s="58">
        <v>0</v>
      </c>
      <c r="AA711" s="58">
        <v>123</v>
      </c>
      <c r="AB711" s="58">
        <v>100</v>
      </c>
      <c r="AC711" s="58">
        <v>0</v>
      </c>
      <c r="AD711" s="58" t="s">
        <v>290</v>
      </c>
      <c r="AE711" s="58" t="s">
        <v>290</v>
      </c>
      <c r="AF711" s="58" t="s">
        <v>290</v>
      </c>
      <c r="AG711" s="58" t="s">
        <v>290</v>
      </c>
      <c r="AH711" s="58">
        <v>206</v>
      </c>
      <c r="AI711" s="58" t="s">
        <v>290</v>
      </c>
      <c r="AJ711" s="58">
        <v>223</v>
      </c>
      <c r="AK711" s="58">
        <v>0</v>
      </c>
      <c r="AL711">
        <v>223</v>
      </c>
      <c r="AM711" t="b">
        <f>IFERROR(MATCH('2017'!A711, '2018'!A:A, 0) &gt;0, FALSE)</f>
        <v>1</v>
      </c>
    </row>
    <row r="712" spans="1:39">
      <c r="A712" s="57" t="s">
        <v>3697</v>
      </c>
      <c r="B712" s="57" t="s">
        <v>3698</v>
      </c>
      <c r="C712" s="57" t="s">
        <v>12865</v>
      </c>
      <c r="D712" s="57" t="s">
        <v>3700</v>
      </c>
      <c r="E712" s="57" t="s">
        <v>3695</v>
      </c>
      <c r="F712" s="57" t="s">
        <v>12866</v>
      </c>
      <c r="G712" s="57" t="s">
        <v>15197</v>
      </c>
      <c r="H712" s="57" t="s">
        <v>184</v>
      </c>
      <c r="I712">
        <v>0.1</v>
      </c>
      <c r="J712">
        <v>15.5</v>
      </c>
      <c r="K712" s="58">
        <v>30</v>
      </c>
      <c r="L712" s="58">
        <v>14</v>
      </c>
      <c r="M712" s="58">
        <v>21</v>
      </c>
      <c r="N712" s="58">
        <v>14</v>
      </c>
      <c r="O712" s="58">
        <v>20</v>
      </c>
      <c r="P712" s="58">
        <v>17</v>
      </c>
      <c r="Q712" s="58">
        <v>25</v>
      </c>
      <c r="R712" s="58">
        <v>28</v>
      </c>
      <c r="S712" s="58">
        <v>22</v>
      </c>
      <c r="T712" s="58">
        <v>24</v>
      </c>
      <c r="U712" s="58">
        <v>0</v>
      </c>
      <c r="V712" s="58">
        <v>0</v>
      </c>
      <c r="W712" s="58">
        <v>0</v>
      </c>
      <c r="X712" s="58">
        <v>0</v>
      </c>
      <c r="Y712" s="58">
        <v>0</v>
      </c>
      <c r="Z712" s="58">
        <v>0</v>
      </c>
      <c r="AA712" s="58">
        <v>115</v>
      </c>
      <c r="AB712" s="58">
        <v>100</v>
      </c>
      <c r="AC712" s="58">
        <v>0</v>
      </c>
      <c r="AD712" s="58">
        <v>15</v>
      </c>
      <c r="AE712" s="58">
        <v>11</v>
      </c>
      <c r="AF712" s="58">
        <v>20</v>
      </c>
      <c r="AG712" s="58" t="s">
        <v>290</v>
      </c>
      <c r="AH712" s="58">
        <v>158</v>
      </c>
      <c r="AI712" s="58">
        <v>10</v>
      </c>
      <c r="AJ712" s="58">
        <v>215</v>
      </c>
      <c r="AK712" s="58">
        <v>0</v>
      </c>
      <c r="AL712">
        <v>215</v>
      </c>
      <c r="AM712" t="b">
        <f>IFERROR(MATCH('2017'!A712, '2018'!A:A, 0) &gt;0, FALSE)</f>
        <v>1</v>
      </c>
    </row>
    <row r="713" spans="1:39">
      <c r="A713" s="57" t="s">
        <v>3702</v>
      </c>
      <c r="B713" s="57" t="s">
        <v>3703</v>
      </c>
      <c r="C713" s="57" t="s">
        <v>10599</v>
      </c>
      <c r="D713" s="57" t="s">
        <v>3705</v>
      </c>
      <c r="E713" s="57" t="s">
        <v>3695</v>
      </c>
      <c r="F713" s="57" t="s">
        <v>12867</v>
      </c>
      <c r="G713" s="57" t="s">
        <v>15198</v>
      </c>
      <c r="H713" s="57" t="s">
        <v>184</v>
      </c>
      <c r="I713">
        <v>0.1</v>
      </c>
      <c r="J713">
        <v>1.1000000000000001</v>
      </c>
      <c r="K713" s="58">
        <v>27</v>
      </c>
      <c r="L713" s="58">
        <v>15</v>
      </c>
      <c r="M713" s="58">
        <v>17</v>
      </c>
      <c r="N713" s="58">
        <v>13</v>
      </c>
      <c r="O713" s="58">
        <v>15</v>
      </c>
      <c r="P713" s="58">
        <v>25</v>
      </c>
      <c r="Q713" s="58">
        <v>15</v>
      </c>
      <c r="R713" s="58" t="s">
        <v>290</v>
      </c>
      <c r="S713" s="58">
        <v>18</v>
      </c>
      <c r="T713" s="58">
        <v>10</v>
      </c>
      <c r="U713" s="58">
        <v>0</v>
      </c>
      <c r="V713" s="58">
        <v>0</v>
      </c>
      <c r="W713" s="58">
        <v>0</v>
      </c>
      <c r="X713" s="58">
        <v>0</v>
      </c>
      <c r="Y713" s="58">
        <v>0</v>
      </c>
      <c r="Z713" s="58">
        <v>0</v>
      </c>
      <c r="AA713" s="58">
        <v>76</v>
      </c>
      <c r="AB713" s="58">
        <v>85</v>
      </c>
      <c r="AC713" s="58">
        <v>0</v>
      </c>
      <c r="AD713" s="58" t="s">
        <v>290</v>
      </c>
      <c r="AE713" s="58">
        <v>18</v>
      </c>
      <c r="AF713" s="58">
        <v>0</v>
      </c>
      <c r="AG713" s="58">
        <v>0</v>
      </c>
      <c r="AH713" s="58">
        <v>114</v>
      </c>
      <c r="AI713" s="58">
        <v>27</v>
      </c>
      <c r="AJ713" s="58">
        <v>161</v>
      </c>
      <c r="AK713" s="58">
        <v>0</v>
      </c>
      <c r="AL713">
        <v>161</v>
      </c>
      <c r="AM713" t="b">
        <f>IFERROR(MATCH('2017'!A713, '2018'!A:A, 0) &gt;0, FALSE)</f>
        <v>1</v>
      </c>
    </row>
    <row r="714" spans="1:39">
      <c r="A714" s="57" t="s">
        <v>3707</v>
      </c>
      <c r="B714" s="57" t="s">
        <v>3708</v>
      </c>
      <c r="C714" s="57" t="s">
        <v>7059</v>
      </c>
      <c r="D714" s="57" t="s">
        <v>3710</v>
      </c>
      <c r="E714" s="57" t="s">
        <v>3695</v>
      </c>
      <c r="F714" s="57" t="s">
        <v>12868</v>
      </c>
      <c r="G714" s="57" t="s">
        <v>15199</v>
      </c>
      <c r="H714" s="57" t="s">
        <v>184</v>
      </c>
      <c r="I714">
        <v>1.8</v>
      </c>
      <c r="J714">
        <v>21.7</v>
      </c>
      <c r="K714" s="58">
        <v>0</v>
      </c>
      <c r="L714" s="58">
        <v>0</v>
      </c>
      <c r="M714" s="58">
        <v>0</v>
      </c>
      <c r="N714" s="58">
        <v>0</v>
      </c>
      <c r="O714" s="58">
        <v>0</v>
      </c>
      <c r="P714" s="58">
        <v>0</v>
      </c>
      <c r="Q714" s="58">
        <v>0</v>
      </c>
      <c r="R714" s="58">
        <v>0</v>
      </c>
      <c r="S714" s="58">
        <v>0</v>
      </c>
      <c r="T714" s="58">
        <v>0</v>
      </c>
      <c r="U714" s="58">
        <v>68</v>
      </c>
      <c r="V714" s="58">
        <v>62</v>
      </c>
      <c r="W714" s="58">
        <v>55</v>
      </c>
      <c r="X714" s="58">
        <v>65</v>
      </c>
      <c r="Y714" s="58">
        <v>0</v>
      </c>
      <c r="Z714" s="58" t="s">
        <v>290</v>
      </c>
      <c r="AA714" s="58">
        <v>136</v>
      </c>
      <c r="AB714" s="58">
        <v>123</v>
      </c>
      <c r="AC714" s="58">
        <v>0</v>
      </c>
      <c r="AD714" s="58" t="s">
        <v>290</v>
      </c>
      <c r="AE714" s="58">
        <v>13</v>
      </c>
      <c r="AF714" s="58">
        <v>11</v>
      </c>
      <c r="AG714" s="58">
        <v>0</v>
      </c>
      <c r="AH714" s="58">
        <v>214</v>
      </c>
      <c r="AI714" s="58">
        <v>14</v>
      </c>
      <c r="AJ714" s="58">
        <v>0</v>
      </c>
      <c r="AK714" s="58">
        <v>259</v>
      </c>
      <c r="AL714">
        <v>259</v>
      </c>
      <c r="AM714" t="b">
        <f>IFERROR(MATCH('2017'!A714, '2018'!A:A, 0) &gt;0, FALSE)</f>
        <v>1</v>
      </c>
    </row>
    <row r="715" spans="1:39">
      <c r="A715" s="57" t="s">
        <v>12869</v>
      </c>
      <c r="B715" s="57" t="s">
        <v>10604</v>
      </c>
      <c r="C715" s="57" t="s">
        <v>15200</v>
      </c>
      <c r="D715" s="57" t="s">
        <v>10607</v>
      </c>
      <c r="E715" s="57" t="s">
        <v>3695</v>
      </c>
      <c r="F715" s="57" t="s">
        <v>12870</v>
      </c>
      <c r="G715" s="57" t="s">
        <v>15201</v>
      </c>
      <c r="H715" s="57" t="s">
        <v>184</v>
      </c>
      <c r="I715">
        <v>0.2</v>
      </c>
      <c r="J715">
        <v>0.4</v>
      </c>
      <c r="K715" s="58" t="s">
        <v>290</v>
      </c>
      <c r="L715" s="58">
        <v>17</v>
      </c>
      <c r="M715" s="58" t="s">
        <v>290</v>
      </c>
      <c r="N715" s="58" t="s">
        <v>290</v>
      </c>
      <c r="O715" s="58" t="s">
        <v>290</v>
      </c>
      <c r="P715" s="58" t="s">
        <v>290</v>
      </c>
      <c r="Q715" s="58" t="s">
        <v>290</v>
      </c>
      <c r="R715" s="58" t="s">
        <v>290</v>
      </c>
      <c r="S715" s="58">
        <v>0</v>
      </c>
      <c r="T715" s="58">
        <v>0</v>
      </c>
      <c r="U715" s="58">
        <v>0</v>
      </c>
      <c r="V715" s="58">
        <v>0</v>
      </c>
      <c r="W715" s="58">
        <v>0</v>
      </c>
      <c r="X715" s="58">
        <v>0</v>
      </c>
      <c r="Y715" s="58">
        <v>0</v>
      </c>
      <c r="Z715" s="58">
        <v>0</v>
      </c>
      <c r="AA715" s="58">
        <v>27</v>
      </c>
      <c r="AB715" s="58">
        <v>20</v>
      </c>
      <c r="AC715" s="58">
        <v>0</v>
      </c>
      <c r="AD715" s="58">
        <v>0</v>
      </c>
      <c r="AE715" s="58">
        <v>47</v>
      </c>
      <c r="AF715" s="58">
        <v>0</v>
      </c>
      <c r="AG715" s="58">
        <v>0</v>
      </c>
      <c r="AH715" s="58">
        <v>0</v>
      </c>
      <c r="AI715" s="58">
        <v>0</v>
      </c>
      <c r="AJ715" s="58">
        <v>47</v>
      </c>
      <c r="AK715" s="58">
        <v>0</v>
      </c>
      <c r="AL715">
        <v>47</v>
      </c>
      <c r="AM715" t="b">
        <f>IFERROR(MATCH('2017'!A715, '2018'!A:A, 0) &gt;0, FALSE)</f>
        <v>1</v>
      </c>
    </row>
    <row r="716" spans="1:39">
      <c r="A716" s="57" t="s">
        <v>3711</v>
      </c>
      <c r="B716" s="57" t="s">
        <v>3712</v>
      </c>
      <c r="C716" s="57" t="s">
        <v>15202</v>
      </c>
      <c r="D716" s="57" t="s">
        <v>3715</v>
      </c>
      <c r="E716" s="57" t="s">
        <v>3695</v>
      </c>
      <c r="F716" s="57" t="s">
        <v>12873</v>
      </c>
      <c r="G716" s="57" t="s">
        <v>15203</v>
      </c>
      <c r="H716" s="57" t="s">
        <v>184</v>
      </c>
      <c r="I716">
        <v>4.5</v>
      </c>
      <c r="J716">
        <v>26.5</v>
      </c>
      <c r="K716" s="58">
        <v>0</v>
      </c>
      <c r="L716" s="58">
        <v>32</v>
      </c>
      <c r="M716" s="58">
        <v>27</v>
      </c>
      <c r="N716" s="58">
        <v>32</v>
      </c>
      <c r="O716" s="58">
        <v>31</v>
      </c>
      <c r="P716" s="58">
        <v>36</v>
      </c>
      <c r="Q716" s="58">
        <v>24</v>
      </c>
      <c r="R716" s="58">
        <v>37</v>
      </c>
      <c r="S716" s="58">
        <v>34</v>
      </c>
      <c r="T716" s="58">
        <v>28</v>
      </c>
      <c r="U716" s="58">
        <v>28</v>
      </c>
      <c r="V716" s="58">
        <v>34</v>
      </c>
      <c r="W716" s="58">
        <v>35</v>
      </c>
      <c r="X716" s="58">
        <v>45</v>
      </c>
      <c r="Y716" s="58">
        <v>0</v>
      </c>
      <c r="Z716" s="58">
        <v>0</v>
      </c>
      <c r="AA716" s="58">
        <v>211</v>
      </c>
      <c r="AB716" s="58">
        <v>212</v>
      </c>
      <c r="AC716" s="58">
        <v>0</v>
      </c>
      <c r="AD716" s="58" t="s">
        <v>290</v>
      </c>
      <c r="AE716" s="58">
        <v>36</v>
      </c>
      <c r="AF716" s="58" t="s">
        <v>290</v>
      </c>
      <c r="AG716" s="58">
        <v>0</v>
      </c>
      <c r="AH716" s="58">
        <v>344</v>
      </c>
      <c r="AI716" s="58">
        <v>35</v>
      </c>
      <c r="AJ716" s="58">
        <v>281</v>
      </c>
      <c r="AK716" s="58">
        <v>142</v>
      </c>
      <c r="AL716">
        <v>423</v>
      </c>
      <c r="AM716" t="b">
        <f>IFERROR(MATCH('2017'!A716, '2018'!A:A, 0) &gt;0, FALSE)</f>
        <v>1</v>
      </c>
    </row>
    <row r="717" spans="1:39">
      <c r="A717" s="57" t="s">
        <v>3716</v>
      </c>
      <c r="B717" s="57" t="s">
        <v>3717</v>
      </c>
      <c r="C717" s="57" t="s">
        <v>10615</v>
      </c>
      <c r="D717" s="57" t="s">
        <v>3719</v>
      </c>
      <c r="E717" s="57" t="s">
        <v>3720</v>
      </c>
      <c r="F717" s="57" t="s">
        <v>12875</v>
      </c>
      <c r="G717" s="57" t="s">
        <v>15204</v>
      </c>
      <c r="H717" s="57" t="s">
        <v>184</v>
      </c>
      <c r="I717">
        <v>0.2</v>
      </c>
      <c r="J717">
        <v>16.7</v>
      </c>
      <c r="K717" s="58">
        <v>34</v>
      </c>
      <c r="L717" s="58" t="s">
        <v>290</v>
      </c>
      <c r="M717" s="58">
        <v>10</v>
      </c>
      <c r="N717" s="58">
        <v>10</v>
      </c>
      <c r="O717" s="58">
        <v>12</v>
      </c>
      <c r="P717" s="58" t="s">
        <v>290</v>
      </c>
      <c r="Q717" s="58">
        <v>14</v>
      </c>
      <c r="R717" s="58">
        <v>10</v>
      </c>
      <c r="S717" s="58">
        <v>13</v>
      </c>
      <c r="T717" s="58">
        <v>12</v>
      </c>
      <c r="U717" s="58">
        <v>19</v>
      </c>
      <c r="V717" s="58">
        <v>11</v>
      </c>
      <c r="W717" s="58">
        <v>12</v>
      </c>
      <c r="X717" s="58">
        <v>19</v>
      </c>
      <c r="Y717" s="58">
        <v>0</v>
      </c>
      <c r="Z717" s="58">
        <v>0</v>
      </c>
      <c r="AA717" s="58">
        <v>91</v>
      </c>
      <c r="AB717" s="58">
        <v>102</v>
      </c>
      <c r="AC717" s="58">
        <v>0</v>
      </c>
      <c r="AD717" s="58">
        <v>12</v>
      </c>
      <c r="AE717" s="58">
        <v>11</v>
      </c>
      <c r="AF717" s="58" t="s">
        <v>290</v>
      </c>
      <c r="AG717" s="58">
        <v>0</v>
      </c>
      <c r="AH717" s="58">
        <v>162</v>
      </c>
      <c r="AI717" s="58" t="s">
        <v>290</v>
      </c>
      <c r="AJ717" s="58">
        <v>132</v>
      </c>
      <c r="AK717" s="58">
        <v>61</v>
      </c>
      <c r="AL717">
        <v>193</v>
      </c>
      <c r="AM717" t="b">
        <f>IFERROR(MATCH('2017'!A717, '2018'!A:A, 0) &gt;0, FALSE)</f>
        <v>1</v>
      </c>
    </row>
    <row r="718" spans="1:39">
      <c r="A718" s="57" t="s">
        <v>13852</v>
      </c>
      <c r="B718" s="57" t="s">
        <v>13853</v>
      </c>
      <c r="C718" s="57" t="s">
        <v>13854</v>
      </c>
      <c r="D718" s="57" t="s">
        <v>13855</v>
      </c>
      <c r="E718" s="57" t="s">
        <v>3695</v>
      </c>
      <c r="F718" s="57" t="s">
        <v>13856</v>
      </c>
      <c r="G718" s="57" t="s">
        <v>15205</v>
      </c>
      <c r="H718" s="57" t="s">
        <v>184</v>
      </c>
      <c r="I718">
        <v>0.1</v>
      </c>
      <c r="J718">
        <v>0.4</v>
      </c>
      <c r="K718" s="58">
        <v>22</v>
      </c>
      <c r="L718" s="58" t="s">
        <v>290</v>
      </c>
      <c r="M718" s="58" t="s">
        <v>290</v>
      </c>
      <c r="N718" s="58">
        <v>0</v>
      </c>
      <c r="O718" s="58" t="s">
        <v>290</v>
      </c>
      <c r="P718" s="58">
        <v>0</v>
      </c>
      <c r="Q718" s="58">
        <v>0</v>
      </c>
      <c r="R718" s="58">
        <v>0</v>
      </c>
      <c r="S718" s="58">
        <v>0</v>
      </c>
      <c r="T718" s="58">
        <v>0</v>
      </c>
      <c r="U718" s="58">
        <v>0</v>
      </c>
      <c r="V718" s="58">
        <v>0</v>
      </c>
      <c r="W718" s="58">
        <v>0</v>
      </c>
      <c r="X718" s="58">
        <v>0</v>
      </c>
      <c r="Y718" s="58">
        <v>0</v>
      </c>
      <c r="Z718" s="58">
        <v>0</v>
      </c>
      <c r="AA718" s="58">
        <v>13</v>
      </c>
      <c r="AB718" s="58">
        <v>18</v>
      </c>
      <c r="AC718" s="58">
        <v>0</v>
      </c>
      <c r="AD718" s="58" t="s">
        <v>290</v>
      </c>
      <c r="AE718" s="58">
        <v>0</v>
      </c>
      <c r="AF718" s="58">
        <v>0</v>
      </c>
      <c r="AG718" s="58">
        <v>0</v>
      </c>
      <c r="AH718" s="58">
        <v>29</v>
      </c>
      <c r="AI718" s="58">
        <v>0</v>
      </c>
      <c r="AJ718" s="58">
        <v>31</v>
      </c>
      <c r="AK718" s="58">
        <v>0</v>
      </c>
      <c r="AL718">
        <v>31</v>
      </c>
      <c r="AM718" t="b">
        <f>IFERROR(MATCH('2017'!A718, '2018'!A:A, 0) &gt;0, FALSE)</f>
        <v>1</v>
      </c>
    </row>
    <row r="719" spans="1:39">
      <c r="A719" s="57" t="s">
        <v>3722</v>
      </c>
      <c r="B719" s="57" t="s">
        <v>3723</v>
      </c>
      <c r="C719" s="57" t="s">
        <v>10624</v>
      </c>
      <c r="D719" s="57" t="s">
        <v>3726</v>
      </c>
      <c r="E719" s="57" t="s">
        <v>3727</v>
      </c>
      <c r="F719" s="57" t="s">
        <v>12885</v>
      </c>
      <c r="G719" s="57" t="s">
        <v>15206</v>
      </c>
      <c r="H719" s="57" t="s">
        <v>185</v>
      </c>
      <c r="I719">
        <v>0.1</v>
      </c>
      <c r="J719">
        <v>0.7</v>
      </c>
      <c r="K719" s="58">
        <v>68</v>
      </c>
      <c r="L719" s="58">
        <v>13</v>
      </c>
      <c r="M719" s="58">
        <v>0</v>
      </c>
      <c r="N719" s="58">
        <v>0</v>
      </c>
      <c r="O719" s="58">
        <v>0</v>
      </c>
      <c r="P719" s="58">
        <v>0</v>
      </c>
      <c r="Q719" s="58">
        <v>0</v>
      </c>
      <c r="R719" s="58">
        <v>0</v>
      </c>
      <c r="S719" s="58">
        <v>0</v>
      </c>
      <c r="T719" s="58">
        <v>0</v>
      </c>
      <c r="U719" s="58">
        <v>0</v>
      </c>
      <c r="V719" s="58">
        <v>0</v>
      </c>
      <c r="W719" s="58">
        <v>0</v>
      </c>
      <c r="X719" s="58">
        <v>0</v>
      </c>
      <c r="Y719" s="58">
        <v>0</v>
      </c>
      <c r="Z719" s="58">
        <v>0</v>
      </c>
      <c r="AA719" s="58">
        <v>44</v>
      </c>
      <c r="AB719" s="58">
        <v>37</v>
      </c>
      <c r="AC719" s="58">
        <v>0</v>
      </c>
      <c r="AD719" s="58">
        <v>0</v>
      </c>
      <c r="AE719" s="58" t="s">
        <v>290</v>
      </c>
      <c r="AF719" s="58">
        <v>0</v>
      </c>
      <c r="AG719" s="58">
        <v>0</v>
      </c>
      <c r="AH719" s="58">
        <v>80</v>
      </c>
      <c r="AI719" s="58">
        <v>0</v>
      </c>
      <c r="AJ719" s="58">
        <v>81</v>
      </c>
      <c r="AK719" s="58">
        <v>0</v>
      </c>
      <c r="AL719">
        <v>81</v>
      </c>
      <c r="AM719" t="b">
        <f>IFERROR(MATCH('2017'!A719, '2018'!A:A, 0) &gt;0, FALSE)</f>
        <v>1</v>
      </c>
    </row>
    <row r="720" spans="1:39">
      <c r="A720" s="57" t="s">
        <v>3729</v>
      </c>
      <c r="B720" s="57" t="s">
        <v>319</v>
      </c>
      <c r="C720" s="57" t="s">
        <v>10627</v>
      </c>
      <c r="D720" s="57" t="s">
        <v>3731</v>
      </c>
      <c r="E720" s="57" t="s">
        <v>3732</v>
      </c>
      <c r="F720" s="57" t="s">
        <v>12886</v>
      </c>
      <c r="G720" s="57" t="s">
        <v>15207</v>
      </c>
      <c r="H720" s="57" t="s">
        <v>186</v>
      </c>
      <c r="I720">
        <v>0.1</v>
      </c>
      <c r="J720">
        <v>5.5</v>
      </c>
      <c r="K720" s="58">
        <v>17</v>
      </c>
      <c r="L720" s="58">
        <v>0</v>
      </c>
      <c r="M720" s="58" t="s">
        <v>290</v>
      </c>
      <c r="N720" s="58" t="s">
        <v>290</v>
      </c>
      <c r="O720" s="58" t="s">
        <v>290</v>
      </c>
      <c r="P720" s="58" t="s">
        <v>290</v>
      </c>
      <c r="Q720" s="58" t="s">
        <v>290</v>
      </c>
      <c r="R720" s="58" t="s">
        <v>290</v>
      </c>
      <c r="S720" s="58">
        <v>11</v>
      </c>
      <c r="T720" s="58">
        <v>11</v>
      </c>
      <c r="U720" s="58">
        <v>0</v>
      </c>
      <c r="V720" s="58">
        <v>0</v>
      </c>
      <c r="W720" s="58">
        <v>0</v>
      </c>
      <c r="X720" s="58">
        <v>0</v>
      </c>
      <c r="Y720" s="58" t="s">
        <v>290</v>
      </c>
      <c r="Z720" s="58">
        <v>0</v>
      </c>
      <c r="AA720" s="58">
        <v>47</v>
      </c>
      <c r="AB720" s="58">
        <v>38</v>
      </c>
      <c r="AC720" s="58">
        <v>0</v>
      </c>
      <c r="AD720" s="58">
        <v>0</v>
      </c>
      <c r="AE720" s="58">
        <v>0</v>
      </c>
      <c r="AF720" s="58">
        <v>0</v>
      </c>
      <c r="AG720" s="58">
        <v>0</v>
      </c>
      <c r="AH720" s="58">
        <v>81</v>
      </c>
      <c r="AI720" s="58" t="s">
        <v>290</v>
      </c>
      <c r="AJ720" s="58">
        <v>85</v>
      </c>
      <c r="AK720" s="58">
        <v>0</v>
      </c>
      <c r="AL720">
        <v>85</v>
      </c>
      <c r="AM720" t="b">
        <f>IFERROR(MATCH('2017'!A720, '2018'!A:A, 0) &gt;0, FALSE)</f>
        <v>1</v>
      </c>
    </row>
    <row r="721" spans="1:39">
      <c r="A721" s="57" t="s">
        <v>3734</v>
      </c>
      <c r="B721" s="57" t="s">
        <v>844</v>
      </c>
      <c r="C721" s="57" t="s">
        <v>15208</v>
      </c>
      <c r="D721" s="57" t="s">
        <v>3736</v>
      </c>
      <c r="E721" s="57" t="s">
        <v>3737</v>
      </c>
      <c r="F721" s="57" t="s">
        <v>12887</v>
      </c>
      <c r="G721" s="57" t="s">
        <v>15209</v>
      </c>
      <c r="H721" s="57" t="s">
        <v>186</v>
      </c>
      <c r="I721">
        <v>0.5</v>
      </c>
      <c r="J721">
        <v>7.5</v>
      </c>
      <c r="K721" s="58">
        <v>42</v>
      </c>
      <c r="L721" s="58" t="s">
        <v>290</v>
      </c>
      <c r="M721" s="58" t="s">
        <v>290</v>
      </c>
      <c r="N721" s="58" t="s">
        <v>290</v>
      </c>
      <c r="O721" s="58" t="s">
        <v>290</v>
      </c>
      <c r="P721" s="58" t="s">
        <v>290</v>
      </c>
      <c r="Q721" s="58" t="s">
        <v>290</v>
      </c>
      <c r="R721" s="58" t="s">
        <v>290</v>
      </c>
      <c r="S721" s="58" t="s">
        <v>290</v>
      </c>
      <c r="T721" s="58" t="s">
        <v>290</v>
      </c>
      <c r="U721" s="58">
        <v>0</v>
      </c>
      <c r="V721" s="58">
        <v>0</v>
      </c>
      <c r="W721" s="58">
        <v>0</v>
      </c>
      <c r="X721" s="58">
        <v>0</v>
      </c>
      <c r="Y721" s="58" t="s">
        <v>290</v>
      </c>
      <c r="Z721" s="58">
        <v>0</v>
      </c>
      <c r="AA721" s="58">
        <v>48</v>
      </c>
      <c r="AB721" s="58">
        <v>37</v>
      </c>
      <c r="AC721" s="58">
        <v>0</v>
      </c>
      <c r="AD721" s="58">
        <v>0</v>
      </c>
      <c r="AE721" s="58">
        <v>0</v>
      </c>
      <c r="AF721" s="58">
        <v>0</v>
      </c>
      <c r="AG721" s="58">
        <v>0</v>
      </c>
      <c r="AH721" s="58">
        <v>84</v>
      </c>
      <c r="AI721" s="58" t="s">
        <v>290</v>
      </c>
      <c r="AJ721" s="58">
        <v>85</v>
      </c>
      <c r="AK721" s="58">
        <v>0</v>
      </c>
      <c r="AL721">
        <v>85</v>
      </c>
      <c r="AM721" t="b">
        <f>IFERROR(MATCH('2017'!A721, '2018'!A:A, 0) &gt;0, FALSE)</f>
        <v>1</v>
      </c>
    </row>
    <row r="722" spans="1:39">
      <c r="A722" s="57" t="s">
        <v>3739</v>
      </c>
      <c r="B722" s="57" t="s">
        <v>3740</v>
      </c>
      <c r="C722" s="57" t="s">
        <v>7077</v>
      </c>
      <c r="D722" s="57" t="s">
        <v>3741</v>
      </c>
      <c r="E722" s="57" t="s">
        <v>3742</v>
      </c>
      <c r="F722" s="57" t="s">
        <v>12888</v>
      </c>
      <c r="G722" s="57" t="s">
        <v>15210</v>
      </c>
      <c r="H722" s="57" t="s">
        <v>187</v>
      </c>
      <c r="I722">
        <v>0.1</v>
      </c>
      <c r="J722">
        <v>11.5</v>
      </c>
      <c r="K722" s="58">
        <v>38</v>
      </c>
      <c r="L722" s="58">
        <v>17</v>
      </c>
      <c r="M722" s="58">
        <v>19</v>
      </c>
      <c r="N722" s="58">
        <v>18</v>
      </c>
      <c r="O722" s="58">
        <v>13</v>
      </c>
      <c r="P722" s="58">
        <v>17</v>
      </c>
      <c r="Q722" s="58">
        <v>15</v>
      </c>
      <c r="R722" s="58">
        <v>16</v>
      </c>
      <c r="S722" s="58">
        <v>17</v>
      </c>
      <c r="T722" s="58">
        <v>12</v>
      </c>
      <c r="U722" s="58">
        <v>0</v>
      </c>
      <c r="V722" s="58">
        <v>0</v>
      </c>
      <c r="W722" s="58">
        <v>0</v>
      </c>
      <c r="X722" s="58">
        <v>0</v>
      </c>
      <c r="Y722" s="58" t="s">
        <v>290</v>
      </c>
      <c r="Z722" s="58">
        <v>0</v>
      </c>
      <c r="AA722" s="58">
        <v>91</v>
      </c>
      <c r="AB722" s="58">
        <v>100</v>
      </c>
      <c r="AC722" s="58">
        <v>0</v>
      </c>
      <c r="AD722" s="58">
        <v>0</v>
      </c>
      <c r="AE722" s="58">
        <v>0</v>
      </c>
      <c r="AF722" s="58" t="s">
        <v>290</v>
      </c>
      <c r="AG722" s="58">
        <v>0</v>
      </c>
      <c r="AH722" s="58">
        <v>190</v>
      </c>
      <c r="AI722" s="58">
        <v>0</v>
      </c>
      <c r="AJ722" s="58">
        <v>191</v>
      </c>
      <c r="AK722" s="58">
        <v>0</v>
      </c>
      <c r="AL722">
        <v>191</v>
      </c>
      <c r="AM722" t="b">
        <f>IFERROR(MATCH('2017'!A722, '2018'!A:A, 0) &gt;0, FALSE)</f>
        <v>1</v>
      </c>
    </row>
    <row r="723" spans="1:39">
      <c r="A723" s="57" t="s">
        <v>3744</v>
      </c>
      <c r="B723" s="57" t="s">
        <v>3745</v>
      </c>
      <c r="C723" s="57" t="s">
        <v>10635</v>
      </c>
      <c r="D723" s="57" t="s">
        <v>3747</v>
      </c>
      <c r="E723" s="57" t="s">
        <v>3748</v>
      </c>
      <c r="F723" s="57" t="s">
        <v>12889</v>
      </c>
      <c r="G723" s="57" t="s">
        <v>15211</v>
      </c>
      <c r="H723" s="57" t="s">
        <v>188</v>
      </c>
      <c r="I723">
        <v>0.1</v>
      </c>
      <c r="J723">
        <v>2.2999999999999998</v>
      </c>
      <c r="K723" s="58">
        <v>48</v>
      </c>
      <c r="L723" s="58">
        <v>34</v>
      </c>
      <c r="M723" s="58">
        <v>30</v>
      </c>
      <c r="N723" s="58">
        <v>32</v>
      </c>
      <c r="O723" s="58">
        <v>37</v>
      </c>
      <c r="P723" s="58">
        <v>35</v>
      </c>
      <c r="Q723" s="58">
        <v>48</v>
      </c>
      <c r="R723" s="58">
        <v>36</v>
      </c>
      <c r="S723" s="58">
        <v>45</v>
      </c>
      <c r="T723" s="58">
        <v>40</v>
      </c>
      <c r="U723" s="58">
        <v>0</v>
      </c>
      <c r="V723" s="58">
        <v>0</v>
      </c>
      <c r="W723" s="58">
        <v>0</v>
      </c>
      <c r="X723" s="58">
        <v>0</v>
      </c>
      <c r="Y723" s="58" t="s">
        <v>290</v>
      </c>
      <c r="Z723" s="58">
        <v>0</v>
      </c>
      <c r="AA723" s="58">
        <v>205</v>
      </c>
      <c r="AB723" s="58">
        <v>185</v>
      </c>
      <c r="AC723" s="58">
        <v>0</v>
      </c>
      <c r="AD723" s="58" t="s">
        <v>290</v>
      </c>
      <c r="AE723" s="58">
        <v>0</v>
      </c>
      <c r="AF723" s="58" t="s">
        <v>290</v>
      </c>
      <c r="AG723" s="58">
        <v>0</v>
      </c>
      <c r="AH723" s="58">
        <v>381</v>
      </c>
      <c r="AI723" s="58">
        <v>0</v>
      </c>
      <c r="AJ723" s="58">
        <v>390</v>
      </c>
      <c r="AK723" s="58">
        <v>0</v>
      </c>
      <c r="AL723">
        <v>390</v>
      </c>
      <c r="AM723" t="b">
        <f>IFERROR(MATCH('2017'!A723, '2018'!A:A, 0) &gt;0, FALSE)</f>
        <v>1</v>
      </c>
    </row>
    <row r="724" spans="1:39">
      <c r="A724" s="57" t="s">
        <v>3750</v>
      </c>
      <c r="B724" s="57" t="s">
        <v>439</v>
      </c>
      <c r="C724" s="57" t="s">
        <v>15212</v>
      </c>
      <c r="D724" s="57" t="s">
        <v>3752</v>
      </c>
      <c r="E724" s="57" t="s">
        <v>3753</v>
      </c>
      <c r="F724" s="57" t="s">
        <v>12893</v>
      </c>
      <c r="G724" s="57" t="s">
        <v>15213</v>
      </c>
      <c r="H724" s="57" t="s">
        <v>189</v>
      </c>
      <c r="I724">
        <v>0.1</v>
      </c>
      <c r="J724">
        <v>0.8</v>
      </c>
      <c r="K724" s="58">
        <v>55</v>
      </c>
      <c r="L724" s="58">
        <v>13</v>
      </c>
      <c r="M724" s="58" t="s">
        <v>290</v>
      </c>
      <c r="N724" s="58" t="s">
        <v>290</v>
      </c>
      <c r="O724" s="58">
        <v>11</v>
      </c>
      <c r="P724" s="58">
        <v>14</v>
      </c>
      <c r="Q724" s="58">
        <v>12</v>
      </c>
      <c r="R724" s="58" t="s">
        <v>290</v>
      </c>
      <c r="S724" s="58" t="s">
        <v>290</v>
      </c>
      <c r="T724" s="58" t="s">
        <v>290</v>
      </c>
      <c r="U724" s="58">
        <v>0</v>
      </c>
      <c r="V724" s="58">
        <v>0</v>
      </c>
      <c r="W724" s="58">
        <v>0</v>
      </c>
      <c r="X724" s="58">
        <v>0</v>
      </c>
      <c r="Y724" s="58">
        <v>0</v>
      </c>
      <c r="Z724" s="58">
        <v>0</v>
      </c>
      <c r="AA724" s="58">
        <v>70</v>
      </c>
      <c r="AB724" s="58">
        <v>65</v>
      </c>
      <c r="AC724" s="58">
        <v>0</v>
      </c>
      <c r="AD724" s="58">
        <v>0</v>
      </c>
      <c r="AE724" s="58">
        <v>0</v>
      </c>
      <c r="AF724" s="58">
        <v>0</v>
      </c>
      <c r="AG724" s="58">
        <v>0</v>
      </c>
      <c r="AH724" s="58">
        <v>134</v>
      </c>
      <c r="AI724" s="58" t="s">
        <v>290</v>
      </c>
      <c r="AJ724" s="58">
        <v>135</v>
      </c>
      <c r="AK724" s="58">
        <v>0</v>
      </c>
      <c r="AL724">
        <v>135</v>
      </c>
      <c r="AM724" t="b">
        <f>IFERROR(MATCH('2017'!A724, '2018'!A:A, 0) &gt;0, FALSE)</f>
        <v>1</v>
      </c>
    </row>
    <row r="725" spans="1:39">
      <c r="A725" s="57" t="s">
        <v>3755</v>
      </c>
      <c r="B725" s="57" t="s">
        <v>3756</v>
      </c>
      <c r="C725" s="57" t="s">
        <v>15214</v>
      </c>
      <c r="D725" s="57" t="s">
        <v>3758</v>
      </c>
      <c r="E725" s="57" t="s">
        <v>3759</v>
      </c>
      <c r="F725" s="57" t="s">
        <v>12894</v>
      </c>
      <c r="G725" s="57" t="s">
        <v>15215</v>
      </c>
      <c r="H725" s="57" t="s">
        <v>190</v>
      </c>
      <c r="I725">
        <v>0.3</v>
      </c>
      <c r="J725">
        <v>1.2</v>
      </c>
      <c r="K725" s="58" t="s">
        <v>290</v>
      </c>
      <c r="L725" s="58" t="s">
        <v>290</v>
      </c>
      <c r="M725" s="58" t="s">
        <v>290</v>
      </c>
      <c r="N725" s="58" t="s">
        <v>290</v>
      </c>
      <c r="O725" s="58" t="s">
        <v>290</v>
      </c>
      <c r="P725" s="58" t="s">
        <v>290</v>
      </c>
      <c r="Q725" s="58">
        <v>12</v>
      </c>
      <c r="R725" s="58" t="s">
        <v>290</v>
      </c>
      <c r="S725" s="58" t="s">
        <v>290</v>
      </c>
      <c r="T725" s="58" t="s">
        <v>290</v>
      </c>
      <c r="U725" s="58">
        <v>12</v>
      </c>
      <c r="V725" s="58" t="s">
        <v>290</v>
      </c>
      <c r="W725" s="58" t="s">
        <v>290</v>
      </c>
      <c r="X725" s="58">
        <v>10</v>
      </c>
      <c r="Y725" s="58">
        <v>0</v>
      </c>
      <c r="Z725" s="58">
        <v>0</v>
      </c>
      <c r="AA725" s="58">
        <v>57</v>
      </c>
      <c r="AB725" s="58">
        <v>49</v>
      </c>
      <c r="AC725" s="58">
        <v>0</v>
      </c>
      <c r="AD725" s="58" t="s">
        <v>290</v>
      </c>
      <c r="AE725" s="58" t="s">
        <v>290</v>
      </c>
      <c r="AF725" s="58">
        <v>0</v>
      </c>
      <c r="AG725" s="58">
        <v>0</v>
      </c>
      <c r="AH725" s="58">
        <v>90</v>
      </c>
      <c r="AI725" s="58">
        <v>10</v>
      </c>
      <c r="AJ725" s="58">
        <v>69</v>
      </c>
      <c r="AK725" s="58">
        <v>37</v>
      </c>
      <c r="AL725">
        <v>106</v>
      </c>
      <c r="AM725" t="b">
        <f>IFERROR(MATCH('2017'!A725, '2018'!A:A, 0) &gt;0, FALSE)</f>
        <v>1</v>
      </c>
    </row>
    <row r="726" spans="1:39">
      <c r="A726" s="57" t="s">
        <v>3761</v>
      </c>
      <c r="B726" s="57" t="s">
        <v>3762</v>
      </c>
      <c r="C726" s="57" t="s">
        <v>10650</v>
      </c>
      <c r="D726" s="57" t="s">
        <v>3765</v>
      </c>
      <c r="E726" s="57" t="s">
        <v>3766</v>
      </c>
      <c r="F726" s="57" t="s">
        <v>12896</v>
      </c>
      <c r="G726" s="57" t="s">
        <v>15216</v>
      </c>
      <c r="H726" s="57" t="s">
        <v>190</v>
      </c>
      <c r="I726">
        <v>0.5</v>
      </c>
      <c r="J726">
        <v>12.5</v>
      </c>
      <c r="K726" s="58">
        <v>34</v>
      </c>
      <c r="L726" s="58">
        <v>16</v>
      </c>
      <c r="M726" s="58">
        <v>18</v>
      </c>
      <c r="N726" s="58">
        <v>22</v>
      </c>
      <c r="O726" s="58">
        <v>10</v>
      </c>
      <c r="P726" s="58">
        <v>15</v>
      </c>
      <c r="Q726" s="58">
        <v>14</v>
      </c>
      <c r="R726" s="58">
        <v>12</v>
      </c>
      <c r="S726" s="58" t="s">
        <v>290</v>
      </c>
      <c r="T726" s="58" t="s">
        <v>290</v>
      </c>
      <c r="U726" s="58">
        <v>0</v>
      </c>
      <c r="V726" s="58">
        <v>0</v>
      </c>
      <c r="W726" s="58">
        <v>0</v>
      </c>
      <c r="X726" s="58">
        <v>0</v>
      </c>
      <c r="Y726" s="58">
        <v>0</v>
      </c>
      <c r="Z726" s="58">
        <v>0</v>
      </c>
      <c r="AA726" s="58">
        <v>76</v>
      </c>
      <c r="AB726" s="58">
        <v>78</v>
      </c>
      <c r="AC726" s="58">
        <v>0</v>
      </c>
      <c r="AD726" s="58">
        <v>0</v>
      </c>
      <c r="AE726" s="58" t="s">
        <v>290</v>
      </c>
      <c r="AF726" s="58">
        <v>0</v>
      </c>
      <c r="AG726" s="58">
        <v>0</v>
      </c>
      <c r="AH726" s="58">
        <v>147</v>
      </c>
      <c r="AI726" s="58" t="s">
        <v>290</v>
      </c>
      <c r="AJ726" s="58">
        <v>154</v>
      </c>
      <c r="AK726" s="58">
        <v>0</v>
      </c>
      <c r="AL726">
        <v>154</v>
      </c>
      <c r="AM726" t="b">
        <f>IFERROR(MATCH('2017'!A726, '2018'!A:A, 0) &gt;0, FALSE)</f>
        <v>1</v>
      </c>
    </row>
    <row r="727" spans="1:39">
      <c r="A727" s="57" t="s">
        <v>3768</v>
      </c>
      <c r="B727" s="57" t="s">
        <v>3769</v>
      </c>
      <c r="C727" s="57" t="s">
        <v>7095</v>
      </c>
      <c r="D727" s="57" t="s">
        <v>3771</v>
      </c>
      <c r="E727" s="57" t="s">
        <v>3772</v>
      </c>
      <c r="F727" s="57" t="s">
        <v>12897</v>
      </c>
      <c r="G727" s="57" t="s">
        <v>15217</v>
      </c>
      <c r="H727" s="57" t="s">
        <v>190</v>
      </c>
      <c r="I727">
        <v>0.4</v>
      </c>
      <c r="J727">
        <v>10.5</v>
      </c>
      <c r="K727" s="58">
        <v>42</v>
      </c>
      <c r="L727" s="58">
        <v>14</v>
      </c>
      <c r="M727" s="58">
        <v>10</v>
      </c>
      <c r="N727" s="58">
        <v>14</v>
      </c>
      <c r="O727" s="58">
        <v>10</v>
      </c>
      <c r="P727" s="58" t="s">
        <v>290</v>
      </c>
      <c r="Q727" s="58" t="s">
        <v>290</v>
      </c>
      <c r="R727" s="58" t="s">
        <v>290</v>
      </c>
      <c r="S727" s="58" t="s">
        <v>290</v>
      </c>
      <c r="T727" s="58">
        <v>0</v>
      </c>
      <c r="U727" s="58">
        <v>0</v>
      </c>
      <c r="V727" s="58">
        <v>0</v>
      </c>
      <c r="W727" s="58">
        <v>0</v>
      </c>
      <c r="X727" s="58">
        <v>0</v>
      </c>
      <c r="Y727" s="58">
        <v>0</v>
      </c>
      <c r="Z727" s="58">
        <v>0</v>
      </c>
      <c r="AA727" s="58">
        <v>44</v>
      </c>
      <c r="AB727" s="58">
        <v>62</v>
      </c>
      <c r="AC727" s="58">
        <v>0</v>
      </c>
      <c r="AD727" s="58">
        <v>0</v>
      </c>
      <c r="AE727" s="58" t="s">
        <v>290</v>
      </c>
      <c r="AF727" s="58">
        <v>0</v>
      </c>
      <c r="AG727" s="58">
        <v>0</v>
      </c>
      <c r="AH727" s="58">
        <v>92</v>
      </c>
      <c r="AI727" s="58">
        <v>10</v>
      </c>
      <c r="AJ727" s="58">
        <v>106</v>
      </c>
      <c r="AK727" s="58">
        <v>0</v>
      </c>
      <c r="AL727">
        <v>106</v>
      </c>
      <c r="AM727" t="b">
        <f>IFERROR(MATCH('2017'!A727, '2018'!A:A, 0) &gt;0, FALSE)</f>
        <v>1</v>
      </c>
    </row>
    <row r="728" spans="1:39">
      <c r="A728" s="57" t="s">
        <v>3774</v>
      </c>
      <c r="B728" s="57" t="s">
        <v>3775</v>
      </c>
      <c r="C728" s="57" t="s">
        <v>15218</v>
      </c>
      <c r="D728" s="57" t="s">
        <v>3777</v>
      </c>
      <c r="E728" s="57" t="s">
        <v>3759</v>
      </c>
      <c r="F728" s="57" t="s">
        <v>12898</v>
      </c>
      <c r="G728" s="57" t="s">
        <v>15219</v>
      </c>
      <c r="H728" s="57" t="s">
        <v>190</v>
      </c>
      <c r="I728">
        <v>0.4</v>
      </c>
      <c r="J728">
        <v>3.9</v>
      </c>
      <c r="K728" s="58">
        <v>0</v>
      </c>
      <c r="L728" s="58">
        <v>0</v>
      </c>
      <c r="M728" s="58">
        <v>0</v>
      </c>
      <c r="N728" s="58">
        <v>0</v>
      </c>
      <c r="O728" s="58">
        <v>0</v>
      </c>
      <c r="P728" s="58">
        <v>0</v>
      </c>
      <c r="Q728" s="58">
        <v>0</v>
      </c>
      <c r="R728" s="58">
        <v>0</v>
      </c>
      <c r="S728" s="58">
        <v>0</v>
      </c>
      <c r="T728" s="58">
        <v>0</v>
      </c>
      <c r="U728" s="58">
        <v>86</v>
      </c>
      <c r="V728" s="58">
        <v>108</v>
      </c>
      <c r="W728" s="58">
        <v>112</v>
      </c>
      <c r="X728" s="58">
        <v>110</v>
      </c>
      <c r="Y728" s="58">
        <v>0</v>
      </c>
      <c r="Z728" s="58">
        <v>0</v>
      </c>
      <c r="AA728" s="58">
        <v>233</v>
      </c>
      <c r="AB728" s="58">
        <v>183</v>
      </c>
      <c r="AC728" s="58" t="s">
        <v>290</v>
      </c>
      <c r="AD728" s="58" t="s">
        <v>290</v>
      </c>
      <c r="AE728" s="58">
        <v>40</v>
      </c>
      <c r="AF728" s="58" t="s">
        <v>290</v>
      </c>
      <c r="AG728" s="58">
        <v>0</v>
      </c>
      <c r="AH728" s="58">
        <v>346</v>
      </c>
      <c r="AI728" s="58">
        <v>11</v>
      </c>
      <c r="AJ728" s="58">
        <v>0</v>
      </c>
      <c r="AK728" s="58">
        <v>416</v>
      </c>
      <c r="AL728">
        <v>416</v>
      </c>
      <c r="AM728" t="b">
        <f>IFERROR(MATCH('2017'!A728, '2018'!A:A, 0) &gt;0, FALSE)</f>
        <v>1</v>
      </c>
    </row>
    <row r="729" spans="1:39">
      <c r="A729" s="57" t="s">
        <v>3778</v>
      </c>
      <c r="B729" s="57" t="s">
        <v>3779</v>
      </c>
      <c r="C729" s="57" t="s">
        <v>15220</v>
      </c>
      <c r="D729" s="57" t="s">
        <v>1645</v>
      </c>
      <c r="E729" s="57" t="s">
        <v>3782</v>
      </c>
      <c r="F729" s="57" t="s">
        <v>12899</v>
      </c>
      <c r="G729" s="57" t="s">
        <v>15221</v>
      </c>
      <c r="H729" s="57" t="s">
        <v>190</v>
      </c>
      <c r="I729">
        <v>2.5</v>
      </c>
      <c r="J729">
        <v>1.7</v>
      </c>
      <c r="K729" s="58">
        <v>52</v>
      </c>
      <c r="L729" s="58">
        <v>21</v>
      </c>
      <c r="M729" s="58">
        <v>20</v>
      </c>
      <c r="N729" s="58">
        <v>17</v>
      </c>
      <c r="O729" s="58">
        <v>19</v>
      </c>
      <c r="P729" s="58">
        <v>26</v>
      </c>
      <c r="Q729" s="58">
        <v>16</v>
      </c>
      <c r="R729" s="58">
        <v>17</v>
      </c>
      <c r="S729" s="58">
        <v>23</v>
      </c>
      <c r="T729" s="58">
        <v>20</v>
      </c>
      <c r="U729" s="58">
        <v>0</v>
      </c>
      <c r="V729" s="58">
        <v>0</v>
      </c>
      <c r="W729" s="58">
        <v>0</v>
      </c>
      <c r="X729" s="58">
        <v>0</v>
      </c>
      <c r="Y729" s="58">
        <v>0</v>
      </c>
      <c r="Z729" s="58">
        <v>0</v>
      </c>
      <c r="AA729" s="58">
        <v>107</v>
      </c>
      <c r="AB729" s="58">
        <v>124</v>
      </c>
      <c r="AC729" s="58">
        <v>0</v>
      </c>
      <c r="AD729" s="58">
        <v>0</v>
      </c>
      <c r="AE729" s="58">
        <v>0</v>
      </c>
      <c r="AF729" s="58" t="s">
        <v>290</v>
      </c>
      <c r="AG729" s="58">
        <v>0</v>
      </c>
      <c r="AH729" s="58">
        <v>220</v>
      </c>
      <c r="AI729" s="58">
        <v>10</v>
      </c>
      <c r="AJ729" s="58">
        <v>231</v>
      </c>
      <c r="AK729" s="58">
        <v>0</v>
      </c>
      <c r="AL729">
        <v>231</v>
      </c>
      <c r="AM729" t="b">
        <f>IFERROR(MATCH('2017'!A729, '2018'!A:A, 0) &gt;0, FALSE)</f>
        <v>1</v>
      </c>
    </row>
    <row r="730" spans="1:39">
      <c r="A730" s="57" t="s">
        <v>3784</v>
      </c>
      <c r="B730" s="57" t="s">
        <v>3785</v>
      </c>
      <c r="C730" s="57" t="s">
        <v>10661</v>
      </c>
      <c r="D730" s="57" t="s">
        <v>3787</v>
      </c>
      <c r="E730" s="57" t="s">
        <v>3788</v>
      </c>
      <c r="F730" s="57" t="s">
        <v>12900</v>
      </c>
      <c r="G730" s="57" t="s">
        <v>15222</v>
      </c>
      <c r="H730" s="57" t="s">
        <v>190</v>
      </c>
      <c r="I730">
        <v>0.1</v>
      </c>
      <c r="J730">
        <v>10.5</v>
      </c>
      <c r="K730" s="58">
        <v>39</v>
      </c>
      <c r="L730" s="58">
        <v>10</v>
      </c>
      <c r="M730" s="58" t="s">
        <v>290</v>
      </c>
      <c r="N730" s="58">
        <v>10</v>
      </c>
      <c r="O730" s="58">
        <v>17</v>
      </c>
      <c r="P730" s="58">
        <v>13</v>
      </c>
      <c r="Q730" s="58">
        <v>13</v>
      </c>
      <c r="R730" s="58">
        <v>18</v>
      </c>
      <c r="S730" s="58">
        <v>10</v>
      </c>
      <c r="T730" s="58">
        <v>12</v>
      </c>
      <c r="U730" s="58">
        <v>0</v>
      </c>
      <c r="V730" s="58">
        <v>0</v>
      </c>
      <c r="W730" s="58">
        <v>0</v>
      </c>
      <c r="X730" s="58">
        <v>0</v>
      </c>
      <c r="Y730" s="58">
        <v>0</v>
      </c>
      <c r="Z730" s="58">
        <v>0</v>
      </c>
      <c r="AA730" s="58">
        <v>73</v>
      </c>
      <c r="AB730" s="58">
        <v>75</v>
      </c>
      <c r="AC730" s="58">
        <v>0</v>
      </c>
      <c r="AD730" s="58">
        <v>0</v>
      </c>
      <c r="AE730" s="58">
        <v>0</v>
      </c>
      <c r="AF730" s="58" t="s">
        <v>290</v>
      </c>
      <c r="AG730" s="58">
        <v>0</v>
      </c>
      <c r="AH730" s="58">
        <v>128</v>
      </c>
      <c r="AI730" s="58">
        <v>19</v>
      </c>
      <c r="AJ730" s="58">
        <v>148</v>
      </c>
      <c r="AK730" s="58">
        <v>0</v>
      </c>
      <c r="AL730">
        <v>148</v>
      </c>
      <c r="AM730" t="b">
        <f>IFERROR(MATCH('2017'!A730, '2018'!A:A, 0) &gt;0, FALSE)</f>
        <v>1</v>
      </c>
    </row>
    <row r="731" spans="1:39">
      <c r="A731" s="57" t="s">
        <v>3790</v>
      </c>
      <c r="B731" s="57" t="s">
        <v>3791</v>
      </c>
      <c r="C731" s="57" t="s">
        <v>13860</v>
      </c>
      <c r="D731" s="57" t="s">
        <v>3793</v>
      </c>
      <c r="E731" s="57" t="s">
        <v>3772</v>
      </c>
      <c r="F731" s="57" t="s">
        <v>12902</v>
      </c>
      <c r="G731" s="57" t="s">
        <v>15223</v>
      </c>
      <c r="H731" s="57" t="s">
        <v>190</v>
      </c>
      <c r="I731">
        <v>0.4</v>
      </c>
      <c r="J731">
        <v>17.5</v>
      </c>
      <c r="K731" s="58">
        <v>57</v>
      </c>
      <c r="L731" s="58">
        <v>20</v>
      </c>
      <c r="M731" s="58">
        <v>31</v>
      </c>
      <c r="N731" s="58">
        <v>34</v>
      </c>
      <c r="O731" s="58">
        <v>19</v>
      </c>
      <c r="P731" s="58">
        <v>28</v>
      </c>
      <c r="Q731" s="58">
        <v>23</v>
      </c>
      <c r="R731" s="58">
        <v>24</v>
      </c>
      <c r="S731" s="58">
        <v>24</v>
      </c>
      <c r="T731" s="58">
        <v>23</v>
      </c>
      <c r="U731" s="58">
        <v>0</v>
      </c>
      <c r="V731" s="58">
        <v>0</v>
      </c>
      <c r="W731" s="58">
        <v>0</v>
      </c>
      <c r="X731" s="58">
        <v>0</v>
      </c>
      <c r="Y731" s="58">
        <v>0</v>
      </c>
      <c r="Z731" s="58">
        <v>0</v>
      </c>
      <c r="AA731" s="58">
        <v>151</v>
      </c>
      <c r="AB731" s="58">
        <v>132</v>
      </c>
      <c r="AC731" s="58">
        <v>0</v>
      </c>
      <c r="AD731" s="58" t="s">
        <v>290</v>
      </c>
      <c r="AE731" s="58" t="s">
        <v>290</v>
      </c>
      <c r="AF731" s="58" t="s">
        <v>290</v>
      </c>
      <c r="AG731" s="58">
        <v>0</v>
      </c>
      <c r="AH731" s="58">
        <v>266</v>
      </c>
      <c r="AI731" s="58">
        <v>11</v>
      </c>
      <c r="AJ731" s="58">
        <v>283</v>
      </c>
      <c r="AK731" s="58">
        <v>0</v>
      </c>
      <c r="AL731">
        <v>283</v>
      </c>
      <c r="AM731" t="b">
        <f>IFERROR(MATCH('2017'!A731, '2018'!A:A, 0) &gt;0, FALSE)</f>
        <v>1</v>
      </c>
    </row>
    <row r="732" spans="1:39">
      <c r="A732" s="57" t="s">
        <v>3794</v>
      </c>
      <c r="B732" s="57" t="s">
        <v>3795</v>
      </c>
      <c r="C732" s="57" t="s">
        <v>7110</v>
      </c>
      <c r="D732" s="57" t="s">
        <v>3797</v>
      </c>
      <c r="E732" s="57" t="s">
        <v>3798</v>
      </c>
      <c r="F732" s="57" t="s">
        <v>12903</v>
      </c>
      <c r="G732" s="57" t="s">
        <v>15224</v>
      </c>
      <c r="H732" s="57" t="s">
        <v>190</v>
      </c>
      <c r="I732">
        <v>1.4</v>
      </c>
      <c r="J732">
        <v>13.7</v>
      </c>
      <c r="K732" s="58">
        <v>51</v>
      </c>
      <c r="L732" s="58">
        <v>18</v>
      </c>
      <c r="M732" s="58">
        <v>28</v>
      </c>
      <c r="N732" s="58">
        <v>25</v>
      </c>
      <c r="O732" s="58">
        <v>30</v>
      </c>
      <c r="P732" s="58">
        <v>25</v>
      </c>
      <c r="Q732" s="58">
        <v>27</v>
      </c>
      <c r="R732" s="58">
        <v>22</v>
      </c>
      <c r="S732" s="58">
        <v>21</v>
      </c>
      <c r="T732" s="58">
        <v>24</v>
      </c>
      <c r="U732" s="58">
        <v>0</v>
      </c>
      <c r="V732" s="58">
        <v>0</v>
      </c>
      <c r="W732" s="58">
        <v>0</v>
      </c>
      <c r="X732" s="58">
        <v>0</v>
      </c>
      <c r="Y732" s="58">
        <v>0</v>
      </c>
      <c r="Z732" s="58">
        <v>0</v>
      </c>
      <c r="AA732" s="58">
        <v>152</v>
      </c>
      <c r="AB732" s="58">
        <v>119</v>
      </c>
      <c r="AC732" s="58">
        <v>0</v>
      </c>
      <c r="AD732" s="58">
        <v>0</v>
      </c>
      <c r="AE732" s="58" t="s">
        <v>290</v>
      </c>
      <c r="AF732" s="58" t="s">
        <v>290</v>
      </c>
      <c r="AG732" s="58">
        <v>0</v>
      </c>
      <c r="AH732" s="58">
        <v>253</v>
      </c>
      <c r="AI732" s="58" t="s">
        <v>290</v>
      </c>
      <c r="AJ732" s="58">
        <v>271</v>
      </c>
      <c r="AK732" s="58">
        <v>0</v>
      </c>
      <c r="AL732">
        <v>271</v>
      </c>
      <c r="AM732" t="b">
        <f>IFERROR(MATCH('2017'!A732, '2018'!A:A, 0) &gt;0, FALSE)</f>
        <v>1</v>
      </c>
    </row>
    <row r="733" spans="1:39">
      <c r="A733" s="57" t="s">
        <v>3800</v>
      </c>
      <c r="B733" s="57" t="s">
        <v>3801</v>
      </c>
      <c r="C733" s="57" t="s">
        <v>10670</v>
      </c>
      <c r="D733" s="57" t="s">
        <v>3802</v>
      </c>
      <c r="E733" s="57" t="s">
        <v>3803</v>
      </c>
      <c r="F733" s="57" t="s">
        <v>12904</v>
      </c>
      <c r="G733" s="57" t="s">
        <v>15225</v>
      </c>
      <c r="H733" s="57" t="s">
        <v>190</v>
      </c>
      <c r="I733">
        <v>0.1</v>
      </c>
      <c r="J733">
        <v>1.5</v>
      </c>
      <c r="K733" s="58">
        <v>42</v>
      </c>
      <c r="L733" s="58">
        <v>34</v>
      </c>
      <c r="M733" s="58">
        <v>25</v>
      </c>
      <c r="N733" s="58">
        <v>24</v>
      </c>
      <c r="O733" s="58">
        <v>18</v>
      </c>
      <c r="P733" s="58">
        <v>27</v>
      </c>
      <c r="Q733" s="58">
        <v>14</v>
      </c>
      <c r="R733" s="58">
        <v>17</v>
      </c>
      <c r="S733" s="58">
        <v>12</v>
      </c>
      <c r="T733" s="58">
        <v>10</v>
      </c>
      <c r="U733" s="58">
        <v>0</v>
      </c>
      <c r="V733" s="58">
        <v>0</v>
      </c>
      <c r="W733" s="58">
        <v>0</v>
      </c>
      <c r="X733" s="58">
        <v>0</v>
      </c>
      <c r="Y733" s="58">
        <v>0</v>
      </c>
      <c r="Z733" s="58">
        <v>0</v>
      </c>
      <c r="AA733" s="58">
        <v>114</v>
      </c>
      <c r="AB733" s="58">
        <v>109</v>
      </c>
      <c r="AC733" s="58">
        <v>0</v>
      </c>
      <c r="AD733" s="58" t="s">
        <v>290</v>
      </c>
      <c r="AE733" s="58" t="s">
        <v>290</v>
      </c>
      <c r="AF733" s="58">
        <v>13</v>
      </c>
      <c r="AG733" s="58">
        <v>0</v>
      </c>
      <c r="AH733" s="58">
        <v>186</v>
      </c>
      <c r="AI733" s="58">
        <v>17</v>
      </c>
      <c r="AJ733" s="58">
        <v>223</v>
      </c>
      <c r="AK733" s="58">
        <v>0</v>
      </c>
      <c r="AL733">
        <v>223</v>
      </c>
      <c r="AM733" t="b">
        <f>IFERROR(MATCH('2017'!A733, '2018'!A:A, 0) &gt;0, FALSE)</f>
        <v>1</v>
      </c>
    </row>
    <row r="734" spans="1:39">
      <c r="A734" s="57" t="s">
        <v>3805</v>
      </c>
      <c r="B734" s="57" t="s">
        <v>3806</v>
      </c>
      <c r="C734" s="57" t="s">
        <v>15226</v>
      </c>
      <c r="D734" s="57" t="s">
        <v>3808</v>
      </c>
      <c r="E734" s="57" t="s">
        <v>3803</v>
      </c>
      <c r="F734" s="57" t="s">
        <v>12905</v>
      </c>
      <c r="G734" s="57" t="s">
        <v>15227</v>
      </c>
      <c r="H734" s="57" t="s">
        <v>190</v>
      </c>
      <c r="I734">
        <v>0.1</v>
      </c>
      <c r="J734">
        <v>1.2</v>
      </c>
      <c r="K734" s="58">
        <v>0</v>
      </c>
      <c r="L734" s="58">
        <v>25</v>
      </c>
      <c r="M734" s="58">
        <v>24</v>
      </c>
      <c r="N734" s="58">
        <v>24</v>
      </c>
      <c r="O734" s="58">
        <v>21</v>
      </c>
      <c r="P734" s="58">
        <v>18</v>
      </c>
      <c r="Q734" s="58">
        <v>22</v>
      </c>
      <c r="R734" s="58">
        <v>17</v>
      </c>
      <c r="S734" s="58">
        <v>17</v>
      </c>
      <c r="T734" s="58">
        <v>27</v>
      </c>
      <c r="U734" s="58">
        <v>0</v>
      </c>
      <c r="V734" s="58">
        <v>0</v>
      </c>
      <c r="W734" s="58">
        <v>0</v>
      </c>
      <c r="X734" s="58">
        <v>0</v>
      </c>
      <c r="Y734" s="58">
        <v>0</v>
      </c>
      <c r="Z734" s="58">
        <v>0</v>
      </c>
      <c r="AA734" s="58">
        <v>107</v>
      </c>
      <c r="AB734" s="58">
        <v>88</v>
      </c>
      <c r="AC734" s="58">
        <v>0</v>
      </c>
      <c r="AD734" s="58">
        <v>0</v>
      </c>
      <c r="AE734" s="58" t="s">
        <v>290</v>
      </c>
      <c r="AF734" s="58" t="s">
        <v>290</v>
      </c>
      <c r="AG734" s="58">
        <v>0</v>
      </c>
      <c r="AH734" s="58">
        <v>177</v>
      </c>
      <c r="AI734" s="58" t="s">
        <v>290</v>
      </c>
      <c r="AJ734" s="58">
        <v>195</v>
      </c>
      <c r="AK734" s="58">
        <v>0</v>
      </c>
      <c r="AL734">
        <v>195</v>
      </c>
      <c r="AM734" t="b">
        <f>IFERROR(MATCH('2017'!A734, '2018'!A:A, 0) &gt;0, FALSE)</f>
        <v>1</v>
      </c>
    </row>
    <row r="735" spans="1:39">
      <c r="A735" s="57" t="s">
        <v>3809</v>
      </c>
      <c r="B735" s="57" t="s">
        <v>3810</v>
      </c>
      <c r="C735" s="57" t="s">
        <v>7116</v>
      </c>
      <c r="D735" s="57" t="s">
        <v>3812</v>
      </c>
      <c r="E735" s="57" t="s">
        <v>3813</v>
      </c>
      <c r="F735" s="57" t="s">
        <v>12907</v>
      </c>
      <c r="G735" s="57" t="s">
        <v>15228</v>
      </c>
      <c r="H735" s="57" t="s">
        <v>190</v>
      </c>
      <c r="I735">
        <v>5.5</v>
      </c>
      <c r="J735">
        <v>3</v>
      </c>
      <c r="K735" s="58">
        <v>0</v>
      </c>
      <c r="L735" s="58">
        <v>48</v>
      </c>
      <c r="M735" s="58">
        <v>45</v>
      </c>
      <c r="N735" s="58">
        <v>49</v>
      </c>
      <c r="O735" s="58">
        <v>43</v>
      </c>
      <c r="P735" s="58">
        <v>38</v>
      </c>
      <c r="Q735" s="58">
        <v>35</v>
      </c>
      <c r="R735" s="58">
        <v>40</v>
      </c>
      <c r="S735" s="58">
        <v>33</v>
      </c>
      <c r="T735" s="58">
        <v>18</v>
      </c>
      <c r="U735" s="58" t="s">
        <v>290</v>
      </c>
      <c r="V735" s="58">
        <v>13</v>
      </c>
      <c r="W735" s="58">
        <v>0</v>
      </c>
      <c r="X735" s="58">
        <v>0</v>
      </c>
      <c r="Y735" s="58">
        <v>0</v>
      </c>
      <c r="Z735" s="58">
        <v>0</v>
      </c>
      <c r="AA735" s="58">
        <v>184</v>
      </c>
      <c r="AB735" s="58">
        <v>185</v>
      </c>
      <c r="AC735" s="58" t="s">
        <v>290</v>
      </c>
      <c r="AD735" s="58" t="s">
        <v>290</v>
      </c>
      <c r="AE735" s="58">
        <v>14</v>
      </c>
      <c r="AF735" s="58" t="s">
        <v>290</v>
      </c>
      <c r="AG735" s="58">
        <v>0</v>
      </c>
      <c r="AH735" s="58">
        <v>320</v>
      </c>
      <c r="AI735" s="58">
        <v>20</v>
      </c>
      <c r="AJ735" s="58">
        <v>349</v>
      </c>
      <c r="AK735" s="58">
        <v>20</v>
      </c>
      <c r="AL735">
        <v>369</v>
      </c>
      <c r="AM735" t="b">
        <f>IFERROR(MATCH('2017'!A735, '2018'!A:A, 0) &gt;0, FALSE)</f>
        <v>1</v>
      </c>
    </row>
    <row r="736" spans="1:39">
      <c r="A736" s="57" t="s">
        <v>12912</v>
      </c>
      <c r="B736" s="57" t="s">
        <v>3329</v>
      </c>
      <c r="C736" s="57" t="s">
        <v>13862</v>
      </c>
      <c r="D736" s="57" t="s">
        <v>10691</v>
      </c>
      <c r="E736" s="57" t="s">
        <v>10692</v>
      </c>
      <c r="F736" s="57" t="s">
        <v>12913</v>
      </c>
      <c r="G736" s="57" t="s">
        <v>15229</v>
      </c>
      <c r="H736" s="57" t="s">
        <v>190</v>
      </c>
      <c r="I736">
        <v>1.2</v>
      </c>
      <c r="J736">
        <v>7.2</v>
      </c>
      <c r="K736" s="58">
        <v>56</v>
      </c>
      <c r="L736" s="58" t="s">
        <v>290</v>
      </c>
      <c r="M736" s="58" t="s">
        <v>290</v>
      </c>
      <c r="N736" s="58" t="s">
        <v>290</v>
      </c>
      <c r="O736" s="58" t="s">
        <v>290</v>
      </c>
      <c r="P736" s="58" t="s">
        <v>290</v>
      </c>
      <c r="Q736" s="58" t="s">
        <v>290</v>
      </c>
      <c r="R736" s="58" t="s">
        <v>290</v>
      </c>
      <c r="S736" s="58" t="s">
        <v>290</v>
      </c>
      <c r="T736" s="58" t="s">
        <v>290</v>
      </c>
      <c r="U736" s="58">
        <v>0</v>
      </c>
      <c r="V736" s="58">
        <v>0</v>
      </c>
      <c r="W736" s="58">
        <v>0</v>
      </c>
      <c r="X736" s="58">
        <v>0</v>
      </c>
      <c r="Y736" s="58">
        <v>0</v>
      </c>
      <c r="Z736" s="58">
        <v>0</v>
      </c>
      <c r="AA736" s="58">
        <v>55</v>
      </c>
      <c r="AB736" s="58">
        <v>47</v>
      </c>
      <c r="AC736" s="58">
        <v>0</v>
      </c>
      <c r="AD736" s="58" t="s">
        <v>290</v>
      </c>
      <c r="AE736" s="58" t="s">
        <v>290</v>
      </c>
      <c r="AF736" s="58">
        <v>0</v>
      </c>
      <c r="AG736" s="58">
        <v>0</v>
      </c>
      <c r="AH736" s="58">
        <v>96</v>
      </c>
      <c r="AI736" s="58" t="s">
        <v>290</v>
      </c>
      <c r="AJ736" s="58">
        <v>102</v>
      </c>
      <c r="AK736" s="58">
        <v>0</v>
      </c>
      <c r="AL736">
        <v>102</v>
      </c>
      <c r="AM736" t="b">
        <f>IFERROR(MATCH('2017'!A736, '2018'!A:A, 0) &gt;0, FALSE)</f>
        <v>1</v>
      </c>
    </row>
    <row r="737" spans="1:39">
      <c r="A737" s="57" t="s">
        <v>3815</v>
      </c>
      <c r="B737" s="57" t="s">
        <v>665</v>
      </c>
      <c r="C737" s="57" t="s">
        <v>7119</v>
      </c>
      <c r="D737" s="57" t="s">
        <v>3817</v>
      </c>
      <c r="E737" s="57" t="s">
        <v>3818</v>
      </c>
      <c r="F737" s="57" t="s">
        <v>12915</v>
      </c>
      <c r="G737" s="57" t="s">
        <v>15230</v>
      </c>
      <c r="H737" s="57" t="s">
        <v>190</v>
      </c>
      <c r="I737">
        <v>0.4</v>
      </c>
      <c r="J737">
        <v>3.3</v>
      </c>
      <c r="K737" s="58" t="s">
        <v>290</v>
      </c>
      <c r="L737" s="58" t="s">
        <v>290</v>
      </c>
      <c r="M737" s="58">
        <v>0</v>
      </c>
      <c r="N737" s="58" t="s">
        <v>290</v>
      </c>
      <c r="O737" s="58" t="s">
        <v>290</v>
      </c>
      <c r="P737" s="58" t="s">
        <v>290</v>
      </c>
      <c r="Q737" s="58" t="s">
        <v>290</v>
      </c>
      <c r="R737" s="58" t="s">
        <v>290</v>
      </c>
      <c r="S737" s="58" t="s">
        <v>290</v>
      </c>
      <c r="T737" s="58" t="s">
        <v>290</v>
      </c>
      <c r="U737" s="58">
        <v>0</v>
      </c>
      <c r="V737" s="58">
        <v>0</v>
      </c>
      <c r="W737" s="58">
        <v>0</v>
      </c>
      <c r="X737" s="58">
        <v>0</v>
      </c>
      <c r="Y737" s="58">
        <v>0</v>
      </c>
      <c r="Z737" s="58">
        <v>0</v>
      </c>
      <c r="AA737" s="58">
        <v>18</v>
      </c>
      <c r="AB737" s="58">
        <v>12</v>
      </c>
      <c r="AC737" s="58">
        <v>0</v>
      </c>
      <c r="AD737" s="58">
        <v>0</v>
      </c>
      <c r="AE737" s="58">
        <v>0</v>
      </c>
      <c r="AF737" s="58">
        <v>0</v>
      </c>
      <c r="AG737" s="58">
        <v>0</v>
      </c>
      <c r="AH737" s="58">
        <v>30</v>
      </c>
      <c r="AI737" s="58">
        <v>0</v>
      </c>
      <c r="AJ737" s="58">
        <v>30</v>
      </c>
      <c r="AK737" s="58">
        <v>0</v>
      </c>
      <c r="AL737">
        <v>30</v>
      </c>
      <c r="AM737" t="b">
        <f>IFERROR(MATCH('2017'!A737, '2018'!A:A, 0) &gt;0, FALSE)</f>
        <v>1</v>
      </c>
    </row>
    <row r="738" spans="1:39">
      <c r="A738" s="57" t="s">
        <v>3820</v>
      </c>
      <c r="B738" s="57" t="s">
        <v>13863</v>
      </c>
      <c r="C738" s="57" t="s">
        <v>7132</v>
      </c>
      <c r="D738" s="57" t="s">
        <v>3824</v>
      </c>
      <c r="E738" s="57" t="s">
        <v>3825</v>
      </c>
      <c r="F738" s="57" t="s">
        <v>15231</v>
      </c>
      <c r="G738" s="57" t="s">
        <v>15232</v>
      </c>
      <c r="H738" s="57" t="s">
        <v>190</v>
      </c>
      <c r="I738">
        <v>0.1</v>
      </c>
      <c r="J738">
        <v>0.3</v>
      </c>
      <c r="K738" s="58" t="s">
        <v>290</v>
      </c>
      <c r="L738" s="58" t="s">
        <v>290</v>
      </c>
      <c r="M738" s="58">
        <v>0</v>
      </c>
      <c r="N738" s="58">
        <v>0</v>
      </c>
      <c r="O738" s="58">
        <v>0</v>
      </c>
      <c r="P738" s="58">
        <v>0</v>
      </c>
      <c r="Q738" s="58">
        <v>0</v>
      </c>
      <c r="R738" s="58">
        <v>0</v>
      </c>
      <c r="S738" s="58">
        <v>0</v>
      </c>
      <c r="T738" s="58">
        <v>0</v>
      </c>
      <c r="U738" s="58">
        <v>0</v>
      </c>
      <c r="V738" s="58">
        <v>0</v>
      </c>
      <c r="W738" s="58">
        <v>0</v>
      </c>
      <c r="X738" s="58">
        <v>0</v>
      </c>
      <c r="Y738" s="58">
        <v>0</v>
      </c>
      <c r="Z738" s="58">
        <v>0</v>
      </c>
      <c r="AA738" s="58" t="s">
        <v>290</v>
      </c>
      <c r="AB738" s="58" t="s">
        <v>290</v>
      </c>
      <c r="AC738" s="58">
        <v>0</v>
      </c>
      <c r="AD738" s="58">
        <v>0</v>
      </c>
      <c r="AE738" s="58" t="s">
        <v>290</v>
      </c>
      <c r="AF738" s="58">
        <v>0</v>
      </c>
      <c r="AG738" s="58">
        <v>0</v>
      </c>
      <c r="AH738" s="58">
        <v>0</v>
      </c>
      <c r="AI738" s="58">
        <v>0</v>
      </c>
      <c r="AJ738" s="58" t="s">
        <v>290</v>
      </c>
      <c r="AK738" s="58">
        <v>0</v>
      </c>
      <c r="AL738">
        <v>4</v>
      </c>
      <c r="AM738" t="b">
        <f>IFERROR(MATCH('2017'!A738, '2018'!A:A, 0) &gt;0, FALSE)</f>
        <v>1</v>
      </c>
    </row>
    <row r="739" spans="1:39">
      <c r="A739" s="57" t="s">
        <v>3826</v>
      </c>
      <c r="B739" s="57" t="s">
        <v>2883</v>
      </c>
      <c r="C739" s="57" t="s">
        <v>15233</v>
      </c>
      <c r="D739" s="57" t="s">
        <v>3828</v>
      </c>
      <c r="E739" s="57" t="s">
        <v>3766</v>
      </c>
      <c r="F739" s="57" t="s">
        <v>12916</v>
      </c>
      <c r="G739" s="57" t="s">
        <v>15234</v>
      </c>
      <c r="H739" s="57" t="s">
        <v>190</v>
      </c>
      <c r="I739">
        <v>0.2</v>
      </c>
      <c r="J739">
        <v>1.6</v>
      </c>
      <c r="K739" s="58">
        <v>21</v>
      </c>
      <c r="L739" s="58">
        <v>15</v>
      </c>
      <c r="M739" s="58">
        <v>14</v>
      </c>
      <c r="N739" s="58">
        <v>19</v>
      </c>
      <c r="O739" s="58">
        <v>21</v>
      </c>
      <c r="P739" s="58">
        <v>19</v>
      </c>
      <c r="Q739" s="58">
        <v>19</v>
      </c>
      <c r="R739" s="58">
        <v>24</v>
      </c>
      <c r="S739" s="58">
        <v>21</v>
      </c>
      <c r="T739" s="58">
        <v>17</v>
      </c>
      <c r="U739" s="58">
        <v>0</v>
      </c>
      <c r="V739" s="58">
        <v>0</v>
      </c>
      <c r="W739" s="58">
        <v>0</v>
      </c>
      <c r="X739" s="58">
        <v>0</v>
      </c>
      <c r="Y739" s="58">
        <v>0</v>
      </c>
      <c r="Z739" s="58">
        <v>0</v>
      </c>
      <c r="AA739" s="58">
        <v>100</v>
      </c>
      <c r="AB739" s="58">
        <v>90</v>
      </c>
      <c r="AC739" s="58">
        <v>0</v>
      </c>
      <c r="AD739" s="58" t="s">
        <v>290</v>
      </c>
      <c r="AE739" s="58" t="s">
        <v>290</v>
      </c>
      <c r="AF739" s="58">
        <v>17</v>
      </c>
      <c r="AG739" s="58">
        <v>0</v>
      </c>
      <c r="AH739" s="58">
        <v>160</v>
      </c>
      <c r="AI739" s="58">
        <v>0</v>
      </c>
      <c r="AJ739" s="58">
        <v>190</v>
      </c>
      <c r="AK739" s="58">
        <v>0</v>
      </c>
      <c r="AL739">
        <v>190</v>
      </c>
      <c r="AM739" t="b">
        <f>IFERROR(MATCH('2017'!A739, '2018'!A:A, 0) &gt;0, FALSE)</f>
        <v>1</v>
      </c>
    </row>
    <row r="740" spans="1:39">
      <c r="A740" s="57" t="s">
        <v>3829</v>
      </c>
      <c r="B740" s="57" t="s">
        <v>326</v>
      </c>
      <c r="C740" s="57" t="s">
        <v>15235</v>
      </c>
      <c r="D740" s="57" t="s">
        <v>3832</v>
      </c>
      <c r="E740" s="57" t="s">
        <v>3798</v>
      </c>
      <c r="F740" s="57" t="s">
        <v>12917</v>
      </c>
      <c r="G740" s="57" t="s">
        <v>15236</v>
      </c>
      <c r="H740" s="57" t="s">
        <v>190</v>
      </c>
      <c r="I740">
        <v>0.1</v>
      </c>
      <c r="J740">
        <v>1.2</v>
      </c>
      <c r="K740" s="58">
        <v>119</v>
      </c>
      <c r="L740" s="58">
        <v>16</v>
      </c>
      <c r="M740" s="58">
        <v>16</v>
      </c>
      <c r="N740" s="58" t="s">
        <v>290</v>
      </c>
      <c r="O740" s="58">
        <v>17</v>
      </c>
      <c r="P740" s="58">
        <v>17</v>
      </c>
      <c r="Q740" s="58">
        <v>15</v>
      </c>
      <c r="R740" s="58">
        <v>16</v>
      </c>
      <c r="S740" s="58">
        <v>15</v>
      </c>
      <c r="T740" s="58">
        <v>26</v>
      </c>
      <c r="U740" s="58">
        <v>0</v>
      </c>
      <c r="V740" s="58">
        <v>0</v>
      </c>
      <c r="W740" s="58">
        <v>0</v>
      </c>
      <c r="X740" s="58">
        <v>0</v>
      </c>
      <c r="Y740" s="58">
        <v>0</v>
      </c>
      <c r="Z740" s="58">
        <v>0</v>
      </c>
      <c r="AA740" s="58">
        <v>133</v>
      </c>
      <c r="AB740" s="58">
        <v>132</v>
      </c>
      <c r="AC740" s="58" t="s">
        <v>290</v>
      </c>
      <c r="AD740" s="58">
        <v>0</v>
      </c>
      <c r="AE740" s="58" t="s">
        <v>290</v>
      </c>
      <c r="AF740" s="58" t="s">
        <v>290</v>
      </c>
      <c r="AG740" s="58" t="s">
        <v>290</v>
      </c>
      <c r="AH740" s="58">
        <v>240</v>
      </c>
      <c r="AI740" s="58">
        <v>19</v>
      </c>
      <c r="AJ740" s="58">
        <v>265</v>
      </c>
      <c r="AK740" s="58">
        <v>0</v>
      </c>
      <c r="AL740">
        <v>265</v>
      </c>
      <c r="AM740" t="b">
        <f>IFERROR(MATCH('2017'!A740, '2018'!A:A, 0) &gt;0, FALSE)</f>
        <v>1</v>
      </c>
    </row>
    <row r="741" spans="1:39">
      <c r="A741" s="57" t="s">
        <v>3837</v>
      </c>
      <c r="B741" s="57" t="s">
        <v>439</v>
      </c>
      <c r="C741" s="57" t="s">
        <v>15237</v>
      </c>
      <c r="D741" s="57" t="s">
        <v>3839</v>
      </c>
      <c r="E741" s="57" t="s">
        <v>3788</v>
      </c>
      <c r="F741" s="57" t="s">
        <v>12918</v>
      </c>
      <c r="G741" s="57" t="s">
        <v>15238</v>
      </c>
      <c r="H741" s="57" t="s">
        <v>190</v>
      </c>
      <c r="I741">
        <v>2.5</v>
      </c>
      <c r="J741">
        <v>15.5</v>
      </c>
      <c r="K741" s="58">
        <v>127</v>
      </c>
      <c r="L741" s="58">
        <v>18</v>
      </c>
      <c r="M741" s="58">
        <v>18</v>
      </c>
      <c r="N741" s="58">
        <v>11</v>
      </c>
      <c r="O741" s="58">
        <v>18</v>
      </c>
      <c r="P741" s="58">
        <v>18</v>
      </c>
      <c r="Q741" s="58">
        <v>11</v>
      </c>
      <c r="R741" s="58">
        <v>15</v>
      </c>
      <c r="S741" s="58">
        <v>12</v>
      </c>
      <c r="T741" s="58">
        <v>12</v>
      </c>
      <c r="U741" s="58">
        <v>0</v>
      </c>
      <c r="V741" s="58">
        <v>0</v>
      </c>
      <c r="W741" s="58">
        <v>0</v>
      </c>
      <c r="X741" s="58">
        <v>0</v>
      </c>
      <c r="Y741" s="58">
        <v>0</v>
      </c>
      <c r="Z741" s="58">
        <v>0</v>
      </c>
      <c r="AA741" s="58">
        <v>120</v>
      </c>
      <c r="AB741" s="58">
        <v>140</v>
      </c>
      <c r="AC741" s="58">
        <v>0</v>
      </c>
      <c r="AD741" s="58" t="s">
        <v>290</v>
      </c>
      <c r="AE741" s="58" t="s">
        <v>290</v>
      </c>
      <c r="AF741" s="58">
        <v>0</v>
      </c>
      <c r="AG741" s="58">
        <v>0</v>
      </c>
      <c r="AH741" s="58">
        <v>250</v>
      </c>
      <c r="AI741" s="58" t="s">
        <v>290</v>
      </c>
      <c r="AJ741" s="58">
        <v>260</v>
      </c>
      <c r="AK741" s="58">
        <v>0</v>
      </c>
      <c r="AL741">
        <v>260</v>
      </c>
      <c r="AM741" t="b">
        <f>IFERROR(MATCH('2017'!A741, '2018'!A:A, 0) &gt;0, FALSE)</f>
        <v>1</v>
      </c>
    </row>
    <row r="742" spans="1:39">
      <c r="A742" s="57" t="s">
        <v>3840</v>
      </c>
      <c r="B742" s="57" t="s">
        <v>3841</v>
      </c>
      <c r="C742" s="57" t="s">
        <v>13869</v>
      </c>
      <c r="D742" s="57" t="s">
        <v>3844</v>
      </c>
      <c r="E742" s="57" t="s">
        <v>3798</v>
      </c>
      <c r="F742" s="57" t="s">
        <v>12919</v>
      </c>
      <c r="G742" s="57" t="s">
        <v>15239</v>
      </c>
      <c r="H742" s="57" t="s">
        <v>190</v>
      </c>
      <c r="I742">
        <v>0.1</v>
      </c>
      <c r="J742">
        <v>1.7</v>
      </c>
      <c r="K742" s="58">
        <v>26</v>
      </c>
      <c r="L742" s="58">
        <v>18</v>
      </c>
      <c r="M742" s="58">
        <v>12</v>
      </c>
      <c r="N742" s="58">
        <v>18</v>
      </c>
      <c r="O742" s="58">
        <v>16</v>
      </c>
      <c r="P742" s="58">
        <v>18</v>
      </c>
      <c r="Q742" s="58">
        <v>14</v>
      </c>
      <c r="R742" s="58">
        <v>13</v>
      </c>
      <c r="S742" s="58" t="s">
        <v>290</v>
      </c>
      <c r="T742" s="58" t="s">
        <v>290</v>
      </c>
      <c r="U742" s="58">
        <v>0</v>
      </c>
      <c r="V742" s="58">
        <v>0</v>
      </c>
      <c r="W742" s="58">
        <v>0</v>
      </c>
      <c r="X742" s="58">
        <v>0</v>
      </c>
      <c r="Y742" s="58">
        <v>0</v>
      </c>
      <c r="Z742" s="58">
        <v>0</v>
      </c>
      <c r="AA742" s="58">
        <v>77</v>
      </c>
      <c r="AB742" s="58">
        <v>74</v>
      </c>
      <c r="AC742" s="58">
        <v>0</v>
      </c>
      <c r="AD742" s="58" t="s">
        <v>290</v>
      </c>
      <c r="AE742" s="58" t="s">
        <v>290</v>
      </c>
      <c r="AF742" s="58">
        <v>10</v>
      </c>
      <c r="AG742" s="58">
        <v>0</v>
      </c>
      <c r="AH742" s="58">
        <v>133</v>
      </c>
      <c r="AI742" s="58" t="s">
        <v>290</v>
      </c>
      <c r="AJ742" s="58">
        <v>151</v>
      </c>
      <c r="AK742" s="58">
        <v>0</v>
      </c>
      <c r="AL742">
        <v>151</v>
      </c>
      <c r="AM742" t="b">
        <f>IFERROR(MATCH('2017'!A742, '2018'!A:A, 0) &gt;0, FALSE)</f>
        <v>1</v>
      </c>
    </row>
    <row r="743" spans="1:39">
      <c r="A743" s="57" t="s">
        <v>3845</v>
      </c>
      <c r="B743" s="57" t="s">
        <v>2699</v>
      </c>
      <c r="C743" s="57" t="s">
        <v>10710</v>
      </c>
      <c r="D743" s="57" t="s">
        <v>3848</v>
      </c>
      <c r="E743" s="57" t="s">
        <v>3759</v>
      </c>
      <c r="F743" s="57" t="s">
        <v>12920</v>
      </c>
      <c r="G743" s="57" t="s">
        <v>15240</v>
      </c>
      <c r="H743" s="57" t="s">
        <v>190</v>
      </c>
      <c r="I743">
        <v>0.4</v>
      </c>
      <c r="J743">
        <v>2</v>
      </c>
      <c r="K743" s="58">
        <v>43</v>
      </c>
      <c r="L743" s="58">
        <v>36</v>
      </c>
      <c r="M743" s="58">
        <v>34</v>
      </c>
      <c r="N743" s="58">
        <v>35</v>
      </c>
      <c r="O743" s="58">
        <v>33</v>
      </c>
      <c r="P743" s="58">
        <v>29</v>
      </c>
      <c r="Q743" s="58">
        <v>28</v>
      </c>
      <c r="R743" s="58">
        <v>30</v>
      </c>
      <c r="S743" s="58">
        <v>47</v>
      </c>
      <c r="T743" s="58">
        <v>32</v>
      </c>
      <c r="U743" s="58">
        <v>0</v>
      </c>
      <c r="V743" s="58">
        <v>0</v>
      </c>
      <c r="W743" s="58">
        <v>0</v>
      </c>
      <c r="X743" s="58">
        <v>0</v>
      </c>
      <c r="Y743" s="58">
        <v>0</v>
      </c>
      <c r="Z743" s="58">
        <v>0</v>
      </c>
      <c r="AA743" s="58">
        <v>171</v>
      </c>
      <c r="AB743" s="58">
        <v>176</v>
      </c>
      <c r="AC743" s="58">
        <v>0</v>
      </c>
      <c r="AD743" s="58" t="s">
        <v>290</v>
      </c>
      <c r="AE743" s="58" t="s">
        <v>290</v>
      </c>
      <c r="AF743" s="58">
        <v>11</v>
      </c>
      <c r="AG743" s="58">
        <v>13</v>
      </c>
      <c r="AH743" s="58">
        <v>315</v>
      </c>
      <c r="AI743" s="58" t="s">
        <v>290</v>
      </c>
      <c r="AJ743" s="58">
        <v>347</v>
      </c>
      <c r="AK743" s="58">
        <v>0</v>
      </c>
      <c r="AL743">
        <v>347</v>
      </c>
      <c r="AM743" t="b">
        <f>IFERROR(MATCH('2017'!A743, '2018'!A:A, 0) &gt;0, FALSE)</f>
        <v>1</v>
      </c>
    </row>
    <row r="744" spans="1:39">
      <c r="A744" s="57" t="s">
        <v>3849</v>
      </c>
      <c r="B744" s="57" t="s">
        <v>3850</v>
      </c>
      <c r="C744" s="57" t="s">
        <v>13870</v>
      </c>
      <c r="D744" s="57" t="s">
        <v>3853</v>
      </c>
      <c r="E744" s="57" t="s">
        <v>3803</v>
      </c>
      <c r="F744" s="57" t="s">
        <v>12921</v>
      </c>
      <c r="G744" s="57" t="s">
        <v>15241</v>
      </c>
      <c r="H744" s="57" t="s">
        <v>190</v>
      </c>
      <c r="I744">
        <v>0.2</v>
      </c>
      <c r="J744">
        <v>0.8</v>
      </c>
      <c r="K744" s="58">
        <v>29</v>
      </c>
      <c r="L744" s="58">
        <v>12</v>
      </c>
      <c r="M744" s="58">
        <v>10</v>
      </c>
      <c r="N744" s="58">
        <v>13</v>
      </c>
      <c r="O744" s="58" t="s">
        <v>290</v>
      </c>
      <c r="P744" s="58" t="s">
        <v>290</v>
      </c>
      <c r="Q744" s="58" t="s">
        <v>290</v>
      </c>
      <c r="R744" s="58" t="s">
        <v>290</v>
      </c>
      <c r="S744" s="58" t="s">
        <v>290</v>
      </c>
      <c r="T744" s="58">
        <v>0</v>
      </c>
      <c r="U744" s="58">
        <v>0</v>
      </c>
      <c r="V744" s="58">
        <v>0</v>
      </c>
      <c r="W744" s="58">
        <v>0</v>
      </c>
      <c r="X744" s="58">
        <v>0</v>
      </c>
      <c r="Y744" s="58">
        <v>0</v>
      </c>
      <c r="Z744" s="58">
        <v>0</v>
      </c>
      <c r="AA744" s="58">
        <v>49</v>
      </c>
      <c r="AB744" s="58">
        <v>46</v>
      </c>
      <c r="AC744" s="58">
        <v>0</v>
      </c>
      <c r="AD744" s="58" t="s">
        <v>290</v>
      </c>
      <c r="AE744" s="58" t="s">
        <v>290</v>
      </c>
      <c r="AF744" s="58">
        <v>0</v>
      </c>
      <c r="AG744" s="58">
        <v>0</v>
      </c>
      <c r="AH744" s="58">
        <v>78</v>
      </c>
      <c r="AI744" s="58" t="s">
        <v>290</v>
      </c>
      <c r="AJ744" s="58">
        <v>95</v>
      </c>
      <c r="AK744" s="58">
        <v>0</v>
      </c>
      <c r="AL744">
        <v>95</v>
      </c>
      <c r="AM744" t="b">
        <f>IFERROR(MATCH('2017'!A744, '2018'!A:A, 0) &gt;0, FALSE)</f>
        <v>1</v>
      </c>
    </row>
    <row r="745" spans="1:39">
      <c r="A745" s="57" t="s">
        <v>12922</v>
      </c>
      <c r="B745" s="57" t="s">
        <v>10715</v>
      </c>
      <c r="C745" s="57" t="s">
        <v>15242</v>
      </c>
      <c r="D745" s="57" t="s">
        <v>10718</v>
      </c>
      <c r="E745" s="57" t="s">
        <v>3759</v>
      </c>
      <c r="F745" s="57" t="s">
        <v>12923</v>
      </c>
      <c r="G745" s="57" t="s">
        <v>15243</v>
      </c>
      <c r="H745" s="57" t="s">
        <v>190</v>
      </c>
      <c r="I745">
        <v>0.1</v>
      </c>
      <c r="J745">
        <v>0.4</v>
      </c>
      <c r="K745" s="58">
        <v>0</v>
      </c>
      <c r="L745" s="58">
        <v>0</v>
      </c>
      <c r="M745" s="58">
        <v>0</v>
      </c>
      <c r="N745" s="58">
        <v>0</v>
      </c>
      <c r="O745" s="58">
        <v>0</v>
      </c>
      <c r="P745" s="58">
        <v>0</v>
      </c>
      <c r="Q745" s="58">
        <v>0</v>
      </c>
      <c r="R745" s="58">
        <v>0</v>
      </c>
      <c r="S745" s="58">
        <v>0</v>
      </c>
      <c r="T745" s="58">
        <v>0</v>
      </c>
      <c r="U745" s="58">
        <v>0</v>
      </c>
      <c r="V745" s="58">
        <v>0</v>
      </c>
      <c r="W745" s="58">
        <v>0</v>
      </c>
      <c r="X745" s="58">
        <v>0</v>
      </c>
      <c r="Y745" s="58" t="s">
        <v>290</v>
      </c>
      <c r="Z745" s="58">
        <v>17</v>
      </c>
      <c r="AA745" s="58" t="s">
        <v>290</v>
      </c>
      <c r="AB745" s="58">
        <v>14</v>
      </c>
      <c r="AC745" s="58">
        <v>0</v>
      </c>
      <c r="AD745" s="58">
        <v>0</v>
      </c>
      <c r="AE745" s="58" t="s">
        <v>290</v>
      </c>
      <c r="AF745" s="58">
        <v>0</v>
      </c>
      <c r="AG745" s="58">
        <v>0</v>
      </c>
      <c r="AH745" s="58">
        <v>10</v>
      </c>
      <c r="AI745" s="58" t="s">
        <v>290</v>
      </c>
      <c r="AJ745" s="58" t="s">
        <v>290</v>
      </c>
      <c r="AK745" s="58">
        <v>17</v>
      </c>
      <c r="AL745">
        <v>20</v>
      </c>
      <c r="AM745" t="b">
        <f>IFERROR(MATCH('2017'!A745, '2018'!A:A, 0) &gt;0, FALSE)</f>
        <v>0</v>
      </c>
    </row>
    <row r="746" spans="1:39">
      <c r="A746" s="57" t="s">
        <v>3854</v>
      </c>
      <c r="B746" s="57" t="s">
        <v>3855</v>
      </c>
      <c r="C746" s="57" t="s">
        <v>10722</v>
      </c>
      <c r="D746" s="57" t="s">
        <v>3857</v>
      </c>
      <c r="E746" s="57" t="s">
        <v>3772</v>
      </c>
      <c r="F746" s="57" t="s">
        <v>12925</v>
      </c>
      <c r="G746" s="57" t="s">
        <v>15244</v>
      </c>
      <c r="H746" s="57" t="s">
        <v>190</v>
      </c>
      <c r="I746">
        <v>0.2</v>
      </c>
      <c r="J746">
        <v>3.3</v>
      </c>
      <c r="K746" s="58">
        <v>102</v>
      </c>
      <c r="L746" s="58">
        <v>40</v>
      </c>
      <c r="M746" s="58">
        <v>47</v>
      </c>
      <c r="N746" s="58">
        <v>41</v>
      </c>
      <c r="O746" s="58">
        <v>32</v>
      </c>
      <c r="P746" s="58">
        <v>28</v>
      </c>
      <c r="Q746" s="58">
        <v>36</v>
      </c>
      <c r="R746" s="58">
        <v>24</v>
      </c>
      <c r="S746" s="58">
        <v>29</v>
      </c>
      <c r="T746" s="58">
        <v>25</v>
      </c>
      <c r="U746" s="58">
        <v>0</v>
      </c>
      <c r="V746" s="58">
        <v>0</v>
      </c>
      <c r="W746" s="58">
        <v>0</v>
      </c>
      <c r="X746" s="58">
        <v>0</v>
      </c>
      <c r="Y746" s="58">
        <v>0</v>
      </c>
      <c r="Z746" s="58">
        <v>0</v>
      </c>
      <c r="AA746" s="58">
        <v>233</v>
      </c>
      <c r="AB746" s="58">
        <v>171</v>
      </c>
      <c r="AC746" s="58" t="s">
        <v>290</v>
      </c>
      <c r="AD746" s="58" t="s">
        <v>290</v>
      </c>
      <c r="AE746" s="58" t="s">
        <v>290</v>
      </c>
      <c r="AF746" s="58" t="s">
        <v>290</v>
      </c>
      <c r="AG746" s="58" t="s">
        <v>290</v>
      </c>
      <c r="AH746" s="58">
        <v>380</v>
      </c>
      <c r="AI746" s="58">
        <v>10</v>
      </c>
      <c r="AJ746" s="58">
        <v>404</v>
      </c>
      <c r="AK746" s="58">
        <v>0</v>
      </c>
      <c r="AL746">
        <v>404</v>
      </c>
      <c r="AM746" t="b">
        <f>IFERROR(MATCH('2017'!A746, '2018'!A:A, 0) &gt;0, FALSE)</f>
        <v>1</v>
      </c>
    </row>
    <row r="747" spans="1:39">
      <c r="A747" s="57" t="s">
        <v>3858</v>
      </c>
      <c r="B747" s="57" t="s">
        <v>3859</v>
      </c>
      <c r="C747" s="57" t="s">
        <v>7152</v>
      </c>
      <c r="D747" s="57" t="s">
        <v>3862</v>
      </c>
      <c r="E747" s="57" t="s">
        <v>3798</v>
      </c>
      <c r="F747" s="57" t="s">
        <v>12926</v>
      </c>
      <c r="G747" s="57" t="s">
        <v>15245</v>
      </c>
      <c r="H747" s="57" t="s">
        <v>190</v>
      </c>
      <c r="I747">
        <v>0.3</v>
      </c>
      <c r="J747">
        <v>1.6</v>
      </c>
      <c r="K747" s="58">
        <v>0</v>
      </c>
      <c r="L747" s="58">
        <v>0</v>
      </c>
      <c r="M747" s="58">
        <v>0</v>
      </c>
      <c r="N747" s="58">
        <v>0</v>
      </c>
      <c r="O747" s="58">
        <v>0</v>
      </c>
      <c r="P747" s="58">
        <v>0</v>
      </c>
      <c r="Q747" s="58">
        <v>0</v>
      </c>
      <c r="R747" s="58">
        <v>0</v>
      </c>
      <c r="S747" s="58">
        <v>0</v>
      </c>
      <c r="T747" s="58">
        <v>0</v>
      </c>
      <c r="U747" s="58">
        <v>44</v>
      </c>
      <c r="V747" s="58">
        <v>55</v>
      </c>
      <c r="W747" s="58">
        <v>45</v>
      </c>
      <c r="X747" s="58">
        <v>62</v>
      </c>
      <c r="Y747" s="58">
        <v>0</v>
      </c>
      <c r="Z747" s="58">
        <v>0</v>
      </c>
      <c r="AA747" s="58">
        <v>97</v>
      </c>
      <c r="AB747" s="58">
        <v>109</v>
      </c>
      <c r="AC747" s="58">
        <v>0</v>
      </c>
      <c r="AD747" s="58" t="s">
        <v>290</v>
      </c>
      <c r="AE747" s="58">
        <v>26</v>
      </c>
      <c r="AF747" s="58" t="s">
        <v>290</v>
      </c>
      <c r="AG747" s="58">
        <v>0</v>
      </c>
      <c r="AH747" s="58">
        <v>170</v>
      </c>
      <c r="AI747" s="58" t="s">
        <v>290</v>
      </c>
      <c r="AJ747" s="58">
        <v>0</v>
      </c>
      <c r="AK747" s="58">
        <v>206</v>
      </c>
      <c r="AL747">
        <v>206</v>
      </c>
      <c r="AM747" t="b">
        <f>IFERROR(MATCH('2017'!A747, '2018'!A:A, 0) &gt;0, FALSE)</f>
        <v>1</v>
      </c>
    </row>
    <row r="748" spans="1:39">
      <c r="A748" s="57" t="s">
        <v>12927</v>
      </c>
      <c r="B748" s="57" t="s">
        <v>10727</v>
      </c>
      <c r="C748" s="57" t="s">
        <v>10729</v>
      </c>
      <c r="D748" s="57" t="s">
        <v>10730</v>
      </c>
      <c r="E748" s="57" t="s">
        <v>3759</v>
      </c>
      <c r="F748" s="57" t="s">
        <v>12928</v>
      </c>
      <c r="G748" s="57" t="s">
        <v>15246</v>
      </c>
      <c r="H748" s="57" t="s">
        <v>190</v>
      </c>
      <c r="I748">
        <v>0.1</v>
      </c>
      <c r="J748">
        <v>1</v>
      </c>
      <c r="K748" s="58">
        <v>12</v>
      </c>
      <c r="L748" s="58">
        <v>11</v>
      </c>
      <c r="M748" s="58" t="s">
        <v>290</v>
      </c>
      <c r="N748" s="58" t="s">
        <v>290</v>
      </c>
      <c r="O748" s="58" t="s">
        <v>290</v>
      </c>
      <c r="P748" s="58" t="s">
        <v>290</v>
      </c>
      <c r="Q748" s="58" t="s">
        <v>290</v>
      </c>
      <c r="R748" s="58" t="s">
        <v>290</v>
      </c>
      <c r="S748" s="58" t="s">
        <v>290</v>
      </c>
      <c r="T748" s="58">
        <v>11</v>
      </c>
      <c r="U748" s="58">
        <v>0</v>
      </c>
      <c r="V748" s="58">
        <v>0</v>
      </c>
      <c r="W748" s="58">
        <v>0</v>
      </c>
      <c r="X748" s="58">
        <v>0</v>
      </c>
      <c r="Y748" s="58">
        <v>0</v>
      </c>
      <c r="Z748" s="58">
        <v>0</v>
      </c>
      <c r="AA748" s="58">
        <v>39</v>
      </c>
      <c r="AB748" s="58">
        <v>35</v>
      </c>
      <c r="AC748" s="58">
        <v>0</v>
      </c>
      <c r="AD748" s="58">
        <v>0</v>
      </c>
      <c r="AE748" s="58" t="s">
        <v>290</v>
      </c>
      <c r="AF748" s="58">
        <v>0</v>
      </c>
      <c r="AG748" s="58">
        <v>0</v>
      </c>
      <c r="AH748" s="58">
        <v>70</v>
      </c>
      <c r="AI748" s="58" t="s">
        <v>290</v>
      </c>
      <c r="AJ748" s="58">
        <v>74</v>
      </c>
      <c r="AK748" s="58">
        <v>0</v>
      </c>
      <c r="AL748">
        <v>74</v>
      </c>
      <c r="AM748" t="b">
        <f>IFERROR(MATCH('2017'!A748, '2018'!A:A, 0) &gt;0, FALSE)</f>
        <v>1</v>
      </c>
    </row>
    <row r="749" spans="1:39">
      <c r="A749" s="57" t="s">
        <v>3863</v>
      </c>
      <c r="B749" s="57" t="s">
        <v>3864</v>
      </c>
      <c r="C749" s="57" t="s">
        <v>10698</v>
      </c>
      <c r="D749" s="57" t="s">
        <v>3867</v>
      </c>
      <c r="E749" s="57" t="s">
        <v>3813</v>
      </c>
      <c r="F749" s="57" t="s">
        <v>12930</v>
      </c>
      <c r="G749" s="57" t="s">
        <v>15247</v>
      </c>
      <c r="H749" s="57" t="s">
        <v>190</v>
      </c>
      <c r="I749">
        <v>0.5</v>
      </c>
      <c r="J749">
        <v>1.6</v>
      </c>
      <c r="K749" s="58">
        <v>31</v>
      </c>
      <c r="L749" s="58">
        <v>30</v>
      </c>
      <c r="M749" s="58">
        <v>14</v>
      </c>
      <c r="N749" s="58">
        <v>22</v>
      </c>
      <c r="O749" s="58">
        <v>27</v>
      </c>
      <c r="P749" s="58">
        <v>15</v>
      </c>
      <c r="Q749" s="58">
        <v>25</v>
      </c>
      <c r="R749" s="58">
        <v>17</v>
      </c>
      <c r="S749" s="58">
        <v>13</v>
      </c>
      <c r="T749" s="58">
        <v>19</v>
      </c>
      <c r="U749" s="58">
        <v>0</v>
      </c>
      <c r="V749" s="58">
        <v>0</v>
      </c>
      <c r="W749" s="58">
        <v>0</v>
      </c>
      <c r="X749" s="58">
        <v>0</v>
      </c>
      <c r="Y749" s="58">
        <v>0</v>
      </c>
      <c r="Z749" s="58">
        <v>0</v>
      </c>
      <c r="AA749" s="58">
        <v>116</v>
      </c>
      <c r="AB749" s="58">
        <v>97</v>
      </c>
      <c r="AC749" s="58">
        <v>0</v>
      </c>
      <c r="AD749" s="58" t="s">
        <v>290</v>
      </c>
      <c r="AE749" s="58" t="s">
        <v>290</v>
      </c>
      <c r="AF749" s="58">
        <v>0</v>
      </c>
      <c r="AG749" s="58">
        <v>0</v>
      </c>
      <c r="AH749" s="58">
        <v>200</v>
      </c>
      <c r="AI749" s="58" t="s">
        <v>290</v>
      </c>
      <c r="AJ749" s="58">
        <v>213</v>
      </c>
      <c r="AK749" s="58">
        <v>0</v>
      </c>
      <c r="AL749">
        <v>213</v>
      </c>
      <c r="AM749" t="b">
        <f>IFERROR(MATCH('2017'!A749, '2018'!A:A, 0) &gt;0, FALSE)</f>
        <v>1</v>
      </c>
    </row>
    <row r="750" spans="1:39">
      <c r="A750" s="57" t="s">
        <v>15248</v>
      </c>
      <c r="B750" s="57" t="s">
        <v>15249</v>
      </c>
      <c r="C750" s="57" t="s">
        <v>15250</v>
      </c>
      <c r="D750" s="57" t="s">
        <v>15251</v>
      </c>
      <c r="E750" s="57" t="s">
        <v>15252</v>
      </c>
      <c r="F750" s="57" t="s">
        <v>15253</v>
      </c>
      <c r="G750" s="57" t="s">
        <v>15254</v>
      </c>
      <c r="H750" s="57" t="s">
        <v>190</v>
      </c>
      <c r="I750">
        <v>0.5</v>
      </c>
      <c r="J750">
        <v>6.7</v>
      </c>
      <c r="K750" s="58" t="s">
        <v>290</v>
      </c>
      <c r="L750" s="58" t="s">
        <v>290</v>
      </c>
      <c r="M750" s="58" t="s">
        <v>290</v>
      </c>
      <c r="N750" s="58" t="s">
        <v>290</v>
      </c>
      <c r="O750" s="58" t="s">
        <v>290</v>
      </c>
      <c r="P750" s="58" t="s">
        <v>290</v>
      </c>
      <c r="Q750" s="58">
        <v>0</v>
      </c>
      <c r="R750" s="58" t="s">
        <v>290</v>
      </c>
      <c r="S750" s="58">
        <v>0</v>
      </c>
      <c r="T750" s="58" t="s">
        <v>290</v>
      </c>
      <c r="U750" s="58" t="s">
        <v>290</v>
      </c>
      <c r="V750" s="58" t="s">
        <v>290</v>
      </c>
      <c r="W750" s="58" t="s">
        <v>290</v>
      </c>
      <c r="X750" s="58" t="s">
        <v>290</v>
      </c>
      <c r="Y750" s="58">
        <v>0</v>
      </c>
      <c r="Z750" s="58">
        <v>0</v>
      </c>
      <c r="AA750" s="58">
        <v>21</v>
      </c>
      <c r="AB750" s="58">
        <v>17</v>
      </c>
      <c r="AC750" s="58">
        <v>0</v>
      </c>
      <c r="AD750" s="58" t="s">
        <v>290</v>
      </c>
      <c r="AE750" s="58" t="s">
        <v>290</v>
      </c>
      <c r="AF750" s="58">
        <v>0</v>
      </c>
      <c r="AG750" s="58">
        <v>0</v>
      </c>
      <c r="AH750" s="58">
        <v>34</v>
      </c>
      <c r="AI750" s="58" t="s">
        <v>290</v>
      </c>
      <c r="AJ750" s="58">
        <v>15</v>
      </c>
      <c r="AK750" s="58">
        <v>23</v>
      </c>
      <c r="AL750">
        <v>38</v>
      </c>
      <c r="AM750" t="b">
        <f>IFERROR(MATCH('2017'!A750, '2018'!A:A, 0) &gt;0, FALSE)</f>
        <v>1</v>
      </c>
    </row>
    <row r="751" spans="1:39">
      <c r="A751" s="57" t="s">
        <v>3868</v>
      </c>
      <c r="B751" s="57" t="s">
        <v>3869</v>
      </c>
      <c r="C751" s="57" t="s">
        <v>7158</v>
      </c>
      <c r="D751" s="57" t="s">
        <v>3871</v>
      </c>
      <c r="E751" s="57" t="s">
        <v>3766</v>
      </c>
      <c r="F751" s="57" t="s">
        <v>12931</v>
      </c>
      <c r="G751" s="57" t="s">
        <v>15255</v>
      </c>
      <c r="H751" s="57" t="s">
        <v>190</v>
      </c>
      <c r="I751">
        <v>0.2</v>
      </c>
      <c r="J751">
        <v>18.600000000000001</v>
      </c>
      <c r="K751" s="58">
        <v>80</v>
      </c>
      <c r="L751" s="58">
        <v>36</v>
      </c>
      <c r="M751" s="58">
        <v>14</v>
      </c>
      <c r="N751" s="58">
        <v>30</v>
      </c>
      <c r="O751" s="58">
        <v>22</v>
      </c>
      <c r="P751" s="58">
        <v>39</v>
      </c>
      <c r="Q751" s="58">
        <v>23</v>
      </c>
      <c r="R751" s="58">
        <v>23</v>
      </c>
      <c r="S751" s="58">
        <v>28</v>
      </c>
      <c r="T751" s="58">
        <v>29</v>
      </c>
      <c r="U751" s="58">
        <v>0</v>
      </c>
      <c r="V751" s="58">
        <v>0</v>
      </c>
      <c r="W751" s="58">
        <v>0</v>
      </c>
      <c r="X751" s="58">
        <v>0</v>
      </c>
      <c r="Y751" s="58">
        <v>0</v>
      </c>
      <c r="Z751" s="58">
        <v>0</v>
      </c>
      <c r="AA751" s="58">
        <v>164</v>
      </c>
      <c r="AB751" s="58">
        <v>160</v>
      </c>
      <c r="AC751" s="58">
        <v>0</v>
      </c>
      <c r="AD751" s="58" t="s">
        <v>290</v>
      </c>
      <c r="AE751" s="58">
        <v>14</v>
      </c>
      <c r="AF751" s="58" t="s">
        <v>290</v>
      </c>
      <c r="AG751" s="58">
        <v>0</v>
      </c>
      <c r="AH751" s="58">
        <v>289</v>
      </c>
      <c r="AI751" s="58">
        <v>15</v>
      </c>
      <c r="AJ751" s="58">
        <v>324</v>
      </c>
      <c r="AK751" s="58">
        <v>0</v>
      </c>
      <c r="AL751">
        <v>324</v>
      </c>
      <c r="AM751" t="b">
        <f>IFERROR(MATCH('2017'!A751, '2018'!A:A, 0) &gt;0, FALSE)</f>
        <v>1</v>
      </c>
    </row>
    <row r="752" spans="1:39">
      <c r="A752" s="57" t="s">
        <v>4800</v>
      </c>
      <c r="B752" s="57" t="s">
        <v>4801</v>
      </c>
      <c r="C752" s="57" t="s">
        <v>13873</v>
      </c>
      <c r="D752" s="57" t="s">
        <v>4804</v>
      </c>
      <c r="E752" s="57" t="s">
        <v>3798</v>
      </c>
      <c r="F752" s="57" t="s">
        <v>13874</v>
      </c>
      <c r="G752" s="57" t="s">
        <v>15256</v>
      </c>
      <c r="H752" s="57" t="s">
        <v>190</v>
      </c>
      <c r="I752">
        <v>0</v>
      </c>
      <c r="J752">
        <v>0.4</v>
      </c>
      <c r="K752" s="58" t="s">
        <v>290</v>
      </c>
      <c r="L752" s="58" t="s">
        <v>290</v>
      </c>
      <c r="M752" s="58">
        <v>0</v>
      </c>
      <c r="N752" s="58">
        <v>0</v>
      </c>
      <c r="O752" s="58" t="s">
        <v>290</v>
      </c>
      <c r="P752" s="58" t="s">
        <v>290</v>
      </c>
      <c r="Q752" s="58" t="s">
        <v>290</v>
      </c>
      <c r="R752" s="58" t="s">
        <v>290</v>
      </c>
      <c r="S752" s="58">
        <v>0</v>
      </c>
      <c r="T752" s="58">
        <v>0</v>
      </c>
      <c r="U752" s="58">
        <v>0</v>
      </c>
      <c r="V752" s="58" t="s">
        <v>290</v>
      </c>
      <c r="W752" s="58">
        <v>0</v>
      </c>
      <c r="X752" s="58">
        <v>0</v>
      </c>
      <c r="Y752" s="58">
        <v>0</v>
      </c>
      <c r="Z752" s="58">
        <v>0</v>
      </c>
      <c r="AA752" s="58" t="s">
        <v>290</v>
      </c>
      <c r="AB752" s="58" t="s">
        <v>290</v>
      </c>
      <c r="AC752" s="58">
        <v>0</v>
      </c>
      <c r="AD752" s="58" t="s">
        <v>290</v>
      </c>
      <c r="AE752" s="58" t="s">
        <v>290</v>
      </c>
      <c r="AF752" s="58">
        <v>0</v>
      </c>
      <c r="AG752" s="58">
        <v>0</v>
      </c>
      <c r="AH752" s="58" t="s">
        <v>290</v>
      </c>
      <c r="AI752" s="58">
        <v>0</v>
      </c>
      <c r="AJ752" s="58" t="s">
        <v>290</v>
      </c>
      <c r="AK752" s="58" t="s">
        <v>290</v>
      </c>
      <c r="AL752">
        <v>9</v>
      </c>
      <c r="AM752" t="b">
        <f>IFERROR(MATCH('2017'!A752, '2018'!A:A, 0) &gt;0, FALSE)</f>
        <v>1</v>
      </c>
    </row>
    <row r="753" spans="1:39">
      <c r="A753" s="57" t="s">
        <v>3872</v>
      </c>
      <c r="B753" s="57" t="s">
        <v>3873</v>
      </c>
      <c r="C753" s="57" t="s">
        <v>7161</v>
      </c>
      <c r="D753" s="57" t="s">
        <v>3875</v>
      </c>
      <c r="E753" s="57" t="s">
        <v>3759</v>
      </c>
      <c r="F753" s="57" t="s">
        <v>12942</v>
      </c>
      <c r="G753" s="57" t="s">
        <v>15257</v>
      </c>
      <c r="H753" s="57" t="s">
        <v>190</v>
      </c>
      <c r="I753">
        <v>0.2</v>
      </c>
      <c r="J753">
        <v>0.2</v>
      </c>
      <c r="K753" s="58" t="s">
        <v>290</v>
      </c>
      <c r="L753" s="58">
        <v>0</v>
      </c>
      <c r="M753" s="58">
        <v>0</v>
      </c>
      <c r="N753" s="58">
        <v>0</v>
      </c>
      <c r="O753" s="58">
        <v>0</v>
      </c>
      <c r="P753" s="58" t="s">
        <v>290</v>
      </c>
      <c r="Q753" s="58" t="s">
        <v>290</v>
      </c>
      <c r="R753" s="58">
        <v>0</v>
      </c>
      <c r="S753" s="58" t="s">
        <v>290</v>
      </c>
      <c r="T753" s="58">
        <v>0</v>
      </c>
      <c r="U753" s="58">
        <v>0</v>
      </c>
      <c r="V753" s="58">
        <v>0</v>
      </c>
      <c r="W753" s="58">
        <v>0</v>
      </c>
      <c r="X753" s="58">
        <v>0</v>
      </c>
      <c r="Y753" s="58">
        <v>0</v>
      </c>
      <c r="Z753" s="58">
        <v>0</v>
      </c>
      <c r="AA753" s="58" t="s">
        <v>290</v>
      </c>
      <c r="AB753" s="58" t="s">
        <v>290</v>
      </c>
      <c r="AC753" s="58">
        <v>0</v>
      </c>
      <c r="AD753" s="58">
        <v>0</v>
      </c>
      <c r="AE753" s="58" t="s">
        <v>290</v>
      </c>
      <c r="AF753" s="58">
        <v>0</v>
      </c>
      <c r="AG753" s="58">
        <v>0</v>
      </c>
      <c r="AH753" s="58">
        <v>0</v>
      </c>
      <c r="AI753" s="58">
        <v>0</v>
      </c>
      <c r="AJ753" s="58" t="s">
        <v>290</v>
      </c>
      <c r="AK753" s="58">
        <v>0</v>
      </c>
      <c r="AL753">
        <v>4</v>
      </c>
      <c r="AM753" t="b">
        <f>IFERROR(MATCH('2017'!A753, '2018'!A:A, 0) &gt;0, FALSE)</f>
        <v>1</v>
      </c>
    </row>
    <row r="754" spans="1:39">
      <c r="A754" s="57" t="s">
        <v>3876</v>
      </c>
      <c r="B754" s="57" t="s">
        <v>3877</v>
      </c>
      <c r="C754" s="57" t="s">
        <v>15258</v>
      </c>
      <c r="D754" s="57" t="s">
        <v>3879</v>
      </c>
      <c r="E754" s="57" t="s">
        <v>3880</v>
      </c>
      <c r="F754" s="57" t="s">
        <v>13876</v>
      </c>
      <c r="G754" s="57" t="s">
        <v>15259</v>
      </c>
      <c r="H754" s="57" t="s">
        <v>190</v>
      </c>
      <c r="I754">
        <v>0.6</v>
      </c>
      <c r="J754">
        <v>1.5</v>
      </c>
      <c r="K754" s="58">
        <v>0</v>
      </c>
      <c r="L754" s="58">
        <v>0</v>
      </c>
      <c r="M754" s="58">
        <v>0</v>
      </c>
      <c r="N754" s="58">
        <v>0</v>
      </c>
      <c r="O754" s="58">
        <v>0</v>
      </c>
      <c r="P754" s="58">
        <v>0</v>
      </c>
      <c r="Q754" s="58">
        <v>0</v>
      </c>
      <c r="R754" s="58">
        <v>0</v>
      </c>
      <c r="S754" s="58">
        <v>0</v>
      </c>
      <c r="T754" s="58">
        <v>0</v>
      </c>
      <c r="U754" s="58">
        <v>58</v>
      </c>
      <c r="V754" s="58">
        <v>43</v>
      </c>
      <c r="W754" s="58">
        <v>36</v>
      </c>
      <c r="X754" s="58">
        <v>25</v>
      </c>
      <c r="Y754" s="58">
        <v>0</v>
      </c>
      <c r="Z754" s="58">
        <v>0</v>
      </c>
      <c r="AA754" s="58">
        <v>83</v>
      </c>
      <c r="AB754" s="58">
        <v>79</v>
      </c>
      <c r="AC754" s="58" t="s">
        <v>290</v>
      </c>
      <c r="AD754" s="58" t="s">
        <v>290</v>
      </c>
      <c r="AE754" s="58" t="s">
        <v>290</v>
      </c>
      <c r="AF754" s="58">
        <v>14</v>
      </c>
      <c r="AG754" s="58">
        <v>0</v>
      </c>
      <c r="AH754" s="58">
        <v>131</v>
      </c>
      <c r="AI754" s="58" t="s">
        <v>290</v>
      </c>
      <c r="AJ754" s="58">
        <v>0</v>
      </c>
      <c r="AK754" s="58">
        <v>162</v>
      </c>
      <c r="AL754">
        <v>162</v>
      </c>
      <c r="AM754" t="b">
        <f>IFERROR(MATCH('2017'!A754, '2018'!A:A, 0) &gt;0, FALSE)</f>
        <v>1</v>
      </c>
    </row>
    <row r="755" spans="1:39">
      <c r="A755" s="57" t="s">
        <v>3882</v>
      </c>
      <c r="B755" s="57" t="s">
        <v>446</v>
      </c>
      <c r="C755" s="57" t="s">
        <v>5701</v>
      </c>
      <c r="D755" s="57" t="s">
        <v>3884</v>
      </c>
      <c r="E755" s="57" t="s">
        <v>3885</v>
      </c>
      <c r="F755" s="57" t="s">
        <v>12946</v>
      </c>
      <c r="G755" s="57" t="s">
        <v>15260</v>
      </c>
      <c r="H755" s="57" t="s">
        <v>191</v>
      </c>
      <c r="I755">
        <v>0.2</v>
      </c>
      <c r="J755">
        <v>12.5</v>
      </c>
      <c r="K755" s="58">
        <v>35</v>
      </c>
      <c r="L755" s="58">
        <v>16</v>
      </c>
      <c r="M755" s="58">
        <v>23</v>
      </c>
      <c r="N755" s="58">
        <v>13</v>
      </c>
      <c r="O755" s="58">
        <v>21</v>
      </c>
      <c r="P755" s="58">
        <v>19</v>
      </c>
      <c r="Q755" s="58">
        <v>19</v>
      </c>
      <c r="R755" s="58">
        <v>17</v>
      </c>
      <c r="S755" s="58">
        <v>26</v>
      </c>
      <c r="T755" s="58">
        <v>11</v>
      </c>
      <c r="U755" s="58">
        <v>0</v>
      </c>
      <c r="V755" s="58">
        <v>0</v>
      </c>
      <c r="W755" s="58">
        <v>0</v>
      </c>
      <c r="X755" s="58">
        <v>0</v>
      </c>
      <c r="Y755" s="58">
        <v>11</v>
      </c>
      <c r="Z755" s="58">
        <v>0</v>
      </c>
      <c r="AA755" s="58">
        <v>107</v>
      </c>
      <c r="AB755" s="58">
        <v>104</v>
      </c>
      <c r="AC755" s="58">
        <v>0</v>
      </c>
      <c r="AD755" s="58" t="s">
        <v>290</v>
      </c>
      <c r="AE755" s="58" t="s">
        <v>290</v>
      </c>
      <c r="AF755" s="58">
        <v>0</v>
      </c>
      <c r="AG755" s="58">
        <v>0</v>
      </c>
      <c r="AH755" s="58">
        <v>190</v>
      </c>
      <c r="AI755" s="58">
        <v>10</v>
      </c>
      <c r="AJ755" s="58">
        <v>211</v>
      </c>
      <c r="AK755" s="58">
        <v>0</v>
      </c>
      <c r="AL755">
        <v>211</v>
      </c>
      <c r="AM755" t="b">
        <f>IFERROR(MATCH('2017'!A755, '2018'!A:A, 0) &gt;0, FALSE)</f>
        <v>1</v>
      </c>
    </row>
    <row r="756" spans="1:39">
      <c r="A756" s="57" t="s">
        <v>12947</v>
      </c>
      <c r="B756" s="57" t="s">
        <v>10757</v>
      </c>
      <c r="C756" s="57" t="s">
        <v>10759</v>
      </c>
      <c r="D756" s="57" t="s">
        <v>10760</v>
      </c>
      <c r="E756" s="57" t="s">
        <v>3885</v>
      </c>
      <c r="F756" s="57" t="s">
        <v>12948</v>
      </c>
      <c r="G756" s="57" t="s">
        <v>15261</v>
      </c>
      <c r="H756" s="57" t="s">
        <v>191</v>
      </c>
      <c r="I756">
        <v>0.4</v>
      </c>
      <c r="J756">
        <v>6.5</v>
      </c>
      <c r="K756" s="58">
        <v>0</v>
      </c>
      <c r="L756" s="58">
        <v>0</v>
      </c>
      <c r="M756" s="58">
        <v>0</v>
      </c>
      <c r="N756" s="58">
        <v>0</v>
      </c>
      <c r="O756" s="58">
        <v>0</v>
      </c>
      <c r="P756" s="58">
        <v>0</v>
      </c>
      <c r="Q756" s="58">
        <v>0</v>
      </c>
      <c r="R756" s="58">
        <v>0</v>
      </c>
      <c r="S756" s="58">
        <v>0</v>
      </c>
      <c r="T756" s="58">
        <v>0</v>
      </c>
      <c r="U756" s="58">
        <v>18</v>
      </c>
      <c r="V756" s="58">
        <v>27</v>
      </c>
      <c r="W756" s="58">
        <v>28</v>
      </c>
      <c r="X756" s="58">
        <v>27</v>
      </c>
      <c r="Y756" s="58">
        <v>0</v>
      </c>
      <c r="Z756" s="58">
        <v>0</v>
      </c>
      <c r="AA756" s="58">
        <v>54</v>
      </c>
      <c r="AB756" s="58">
        <v>46</v>
      </c>
      <c r="AC756" s="58">
        <v>0</v>
      </c>
      <c r="AD756" s="58">
        <v>12</v>
      </c>
      <c r="AE756" s="58" t="s">
        <v>290</v>
      </c>
      <c r="AF756" s="58" t="s">
        <v>290</v>
      </c>
      <c r="AG756" s="58" t="s">
        <v>290</v>
      </c>
      <c r="AH756" s="58">
        <v>79</v>
      </c>
      <c r="AI756" s="58">
        <v>0</v>
      </c>
      <c r="AJ756" s="58">
        <v>0</v>
      </c>
      <c r="AK756" s="58">
        <v>100</v>
      </c>
      <c r="AL756">
        <v>100</v>
      </c>
      <c r="AM756" t="b">
        <f>IFERROR(MATCH('2017'!A756, '2018'!A:A, 0) &gt;0, FALSE)</f>
        <v>1</v>
      </c>
    </row>
    <row r="757" spans="1:39">
      <c r="A757" s="57" t="s">
        <v>3887</v>
      </c>
      <c r="B757" s="57" t="s">
        <v>3172</v>
      </c>
      <c r="C757" s="57" t="s">
        <v>12950</v>
      </c>
      <c r="D757" s="57" t="s">
        <v>3889</v>
      </c>
      <c r="E757" s="57" t="s">
        <v>3890</v>
      </c>
      <c r="F757" s="57" t="s">
        <v>12951</v>
      </c>
      <c r="G757" s="57" t="s">
        <v>15262</v>
      </c>
      <c r="H757" s="57" t="s">
        <v>191</v>
      </c>
      <c r="I757">
        <v>0.2</v>
      </c>
      <c r="J757">
        <v>25.4</v>
      </c>
      <c r="K757" s="58">
        <v>45</v>
      </c>
      <c r="L757" s="58">
        <v>20</v>
      </c>
      <c r="M757" s="58">
        <v>24</v>
      </c>
      <c r="N757" s="58">
        <v>40</v>
      </c>
      <c r="O757" s="58">
        <v>28</v>
      </c>
      <c r="P757" s="58">
        <v>46</v>
      </c>
      <c r="Q757" s="58">
        <v>39</v>
      </c>
      <c r="R757" s="58">
        <v>42</v>
      </c>
      <c r="S757" s="58">
        <v>47</v>
      </c>
      <c r="T757" s="58">
        <v>46</v>
      </c>
      <c r="U757" s="58">
        <v>0</v>
      </c>
      <c r="V757" s="58">
        <v>0</v>
      </c>
      <c r="W757" s="58">
        <v>0</v>
      </c>
      <c r="X757" s="58">
        <v>0</v>
      </c>
      <c r="Y757" s="58">
        <v>0</v>
      </c>
      <c r="Z757" s="58">
        <v>0</v>
      </c>
      <c r="AA757" s="58">
        <v>184</v>
      </c>
      <c r="AB757" s="58">
        <v>193</v>
      </c>
      <c r="AC757" s="58">
        <v>0</v>
      </c>
      <c r="AD757" s="58">
        <v>11</v>
      </c>
      <c r="AE757" s="58" t="s">
        <v>290</v>
      </c>
      <c r="AF757" s="58">
        <v>38</v>
      </c>
      <c r="AG757" s="58" t="s">
        <v>290</v>
      </c>
      <c r="AH757" s="58">
        <v>308</v>
      </c>
      <c r="AI757" s="58">
        <v>18</v>
      </c>
      <c r="AJ757" s="58">
        <v>377</v>
      </c>
      <c r="AK757" s="58">
        <v>0</v>
      </c>
      <c r="AL757">
        <v>377</v>
      </c>
      <c r="AM757" t="b">
        <f>IFERROR(MATCH('2017'!A757, '2018'!A:A, 0) &gt;0, FALSE)</f>
        <v>1</v>
      </c>
    </row>
    <row r="758" spans="1:39">
      <c r="A758" s="57" t="s">
        <v>12952</v>
      </c>
      <c r="B758" s="57" t="s">
        <v>1061</v>
      </c>
      <c r="C758" s="57" t="s">
        <v>13877</v>
      </c>
      <c r="D758" s="57" t="s">
        <v>10768</v>
      </c>
      <c r="E758" s="57" t="s">
        <v>3897</v>
      </c>
      <c r="F758" s="57" t="s">
        <v>12953</v>
      </c>
      <c r="G758" s="57" t="s">
        <v>15263</v>
      </c>
      <c r="H758" s="57" t="s">
        <v>191</v>
      </c>
      <c r="I758">
        <v>0.2</v>
      </c>
      <c r="J758">
        <v>6.5</v>
      </c>
      <c r="K758" s="58">
        <v>16</v>
      </c>
      <c r="L758" s="58" t="s">
        <v>290</v>
      </c>
      <c r="M758" s="58" t="s">
        <v>290</v>
      </c>
      <c r="N758" s="58" t="s">
        <v>290</v>
      </c>
      <c r="O758" s="58" t="s">
        <v>290</v>
      </c>
      <c r="P758" s="58" t="s">
        <v>290</v>
      </c>
      <c r="Q758" s="58" t="s">
        <v>290</v>
      </c>
      <c r="R758" s="58" t="s">
        <v>290</v>
      </c>
      <c r="S758" s="58" t="s">
        <v>290</v>
      </c>
      <c r="T758" s="58" t="s">
        <v>290</v>
      </c>
      <c r="U758" s="58">
        <v>0</v>
      </c>
      <c r="V758" s="58">
        <v>0</v>
      </c>
      <c r="W758" s="58">
        <v>0</v>
      </c>
      <c r="X758" s="58">
        <v>0</v>
      </c>
      <c r="Y758" s="58">
        <v>0</v>
      </c>
      <c r="Z758" s="58">
        <v>0</v>
      </c>
      <c r="AA758" s="58">
        <v>32</v>
      </c>
      <c r="AB758" s="58">
        <v>36</v>
      </c>
      <c r="AC758" s="58">
        <v>0</v>
      </c>
      <c r="AD758" s="58" t="s">
        <v>290</v>
      </c>
      <c r="AE758" s="58">
        <v>0</v>
      </c>
      <c r="AF758" s="58" t="s">
        <v>290</v>
      </c>
      <c r="AG758" s="58" t="s">
        <v>290</v>
      </c>
      <c r="AH758" s="58">
        <v>62</v>
      </c>
      <c r="AI758" s="58" t="s">
        <v>290</v>
      </c>
      <c r="AJ758" s="58">
        <v>68</v>
      </c>
      <c r="AK758" s="58">
        <v>0</v>
      </c>
      <c r="AL758">
        <v>68</v>
      </c>
      <c r="AM758" t="b">
        <f>IFERROR(MATCH('2017'!A758, '2018'!A:A, 0) &gt;0, FALSE)</f>
        <v>0</v>
      </c>
    </row>
    <row r="759" spans="1:39">
      <c r="A759" s="57" t="s">
        <v>3892</v>
      </c>
      <c r="B759" s="57" t="s">
        <v>3893</v>
      </c>
      <c r="C759" s="57" t="s">
        <v>13878</v>
      </c>
      <c r="D759" s="57" t="s">
        <v>3896</v>
      </c>
      <c r="E759" s="57" t="s">
        <v>3897</v>
      </c>
      <c r="F759" s="57" t="s">
        <v>12955</v>
      </c>
      <c r="G759" s="57" t="s">
        <v>15264</v>
      </c>
      <c r="H759" s="57" t="s">
        <v>191</v>
      </c>
      <c r="I759">
        <v>0.2</v>
      </c>
      <c r="J759">
        <v>20.8</v>
      </c>
      <c r="K759" s="58">
        <v>39</v>
      </c>
      <c r="L759" s="58">
        <v>21</v>
      </c>
      <c r="M759" s="58">
        <v>27</v>
      </c>
      <c r="N759" s="58">
        <v>30</v>
      </c>
      <c r="O759" s="58">
        <v>31</v>
      </c>
      <c r="P759" s="58">
        <v>32</v>
      </c>
      <c r="Q759" s="58">
        <v>41</v>
      </c>
      <c r="R759" s="58">
        <v>40</v>
      </c>
      <c r="S759" s="58">
        <v>39</v>
      </c>
      <c r="T759" s="58">
        <v>30</v>
      </c>
      <c r="U759" s="58">
        <v>0</v>
      </c>
      <c r="V759" s="58">
        <v>0</v>
      </c>
      <c r="W759" s="58">
        <v>0</v>
      </c>
      <c r="X759" s="58">
        <v>0</v>
      </c>
      <c r="Y759" s="58">
        <v>0</v>
      </c>
      <c r="Z759" s="58">
        <v>0</v>
      </c>
      <c r="AA759" s="58">
        <v>171</v>
      </c>
      <c r="AB759" s="58">
        <v>159</v>
      </c>
      <c r="AC759" s="58">
        <v>0</v>
      </c>
      <c r="AD759" s="58">
        <v>40</v>
      </c>
      <c r="AE759" s="58" t="s">
        <v>290</v>
      </c>
      <c r="AF759" s="58">
        <v>16</v>
      </c>
      <c r="AG759" s="58">
        <v>0</v>
      </c>
      <c r="AH759" s="58">
        <v>253</v>
      </c>
      <c r="AI759" s="58">
        <v>20</v>
      </c>
      <c r="AJ759" s="58">
        <v>330</v>
      </c>
      <c r="AK759" s="58">
        <v>0</v>
      </c>
      <c r="AL759">
        <v>330</v>
      </c>
      <c r="AM759" t="b">
        <f>IFERROR(MATCH('2017'!A759, '2018'!A:A, 0) &gt;0, FALSE)</f>
        <v>1</v>
      </c>
    </row>
    <row r="760" spans="1:39">
      <c r="A760" s="57" t="s">
        <v>3899</v>
      </c>
      <c r="B760" s="57" t="s">
        <v>3900</v>
      </c>
      <c r="C760" s="57" t="s">
        <v>15265</v>
      </c>
      <c r="D760" s="57" t="s">
        <v>3902</v>
      </c>
      <c r="E760" s="57" t="s">
        <v>3903</v>
      </c>
      <c r="F760" s="57" t="s">
        <v>12972</v>
      </c>
      <c r="G760" s="57" t="s">
        <v>15266</v>
      </c>
      <c r="H760" s="57" t="s">
        <v>191</v>
      </c>
      <c r="I760">
        <v>0.1</v>
      </c>
      <c r="J760">
        <v>0.9</v>
      </c>
      <c r="K760" s="58">
        <v>18</v>
      </c>
      <c r="L760" s="58">
        <v>10</v>
      </c>
      <c r="M760" s="58">
        <v>12</v>
      </c>
      <c r="N760" s="58" t="s">
        <v>290</v>
      </c>
      <c r="O760" s="58" t="s">
        <v>290</v>
      </c>
      <c r="P760" s="58" t="s">
        <v>290</v>
      </c>
      <c r="Q760" s="58" t="s">
        <v>290</v>
      </c>
      <c r="R760" s="58" t="s">
        <v>290</v>
      </c>
      <c r="S760" s="58" t="s">
        <v>290</v>
      </c>
      <c r="T760" s="58" t="s">
        <v>290</v>
      </c>
      <c r="U760" s="58">
        <v>0</v>
      </c>
      <c r="V760" s="58">
        <v>0</v>
      </c>
      <c r="W760" s="58">
        <v>0</v>
      </c>
      <c r="X760" s="58">
        <v>0</v>
      </c>
      <c r="Y760" s="58" t="s">
        <v>290</v>
      </c>
      <c r="Z760" s="58">
        <v>0</v>
      </c>
      <c r="AA760" s="58">
        <v>39</v>
      </c>
      <c r="AB760" s="58">
        <v>44</v>
      </c>
      <c r="AC760" s="58">
        <v>0</v>
      </c>
      <c r="AD760" s="58">
        <v>0</v>
      </c>
      <c r="AE760" s="58" t="s">
        <v>290</v>
      </c>
      <c r="AF760" s="58" t="s">
        <v>290</v>
      </c>
      <c r="AG760" s="58">
        <v>0</v>
      </c>
      <c r="AH760" s="58">
        <v>79</v>
      </c>
      <c r="AI760" s="58" t="s">
        <v>290</v>
      </c>
      <c r="AJ760" s="58">
        <v>83</v>
      </c>
      <c r="AK760" s="58">
        <v>0</v>
      </c>
      <c r="AL760">
        <v>83</v>
      </c>
      <c r="AM760" t="b">
        <f>IFERROR(MATCH('2017'!A760, '2018'!A:A, 0) &gt;0, FALSE)</f>
        <v>1</v>
      </c>
    </row>
    <row r="761" spans="1:39">
      <c r="A761" s="57" t="s">
        <v>3905</v>
      </c>
      <c r="B761" s="57" t="s">
        <v>3906</v>
      </c>
      <c r="C761" s="57" t="s">
        <v>7190</v>
      </c>
      <c r="D761" s="57" t="s">
        <v>3908</v>
      </c>
      <c r="E761" s="57" t="s">
        <v>191</v>
      </c>
      <c r="F761" s="57" t="s">
        <v>12973</v>
      </c>
      <c r="G761" s="57" t="s">
        <v>15267</v>
      </c>
      <c r="H761" s="57" t="s">
        <v>191</v>
      </c>
      <c r="I761">
        <v>0.2</v>
      </c>
      <c r="J761">
        <v>1.2</v>
      </c>
      <c r="K761" s="58">
        <v>42</v>
      </c>
      <c r="L761" s="58">
        <v>25</v>
      </c>
      <c r="M761" s="58">
        <v>26</v>
      </c>
      <c r="N761" s="58">
        <v>27</v>
      </c>
      <c r="O761" s="58">
        <v>16</v>
      </c>
      <c r="P761" s="58">
        <v>24</v>
      </c>
      <c r="Q761" s="58">
        <v>24</v>
      </c>
      <c r="R761" s="58">
        <v>17</v>
      </c>
      <c r="S761" s="58">
        <v>24</v>
      </c>
      <c r="T761" s="58">
        <v>31</v>
      </c>
      <c r="U761" s="58">
        <v>0</v>
      </c>
      <c r="V761" s="58">
        <v>0</v>
      </c>
      <c r="W761" s="58">
        <v>0</v>
      </c>
      <c r="X761" s="58">
        <v>0</v>
      </c>
      <c r="Y761" s="58" t="s">
        <v>290</v>
      </c>
      <c r="Z761" s="58">
        <v>0</v>
      </c>
      <c r="AA761" s="58">
        <v>131</v>
      </c>
      <c r="AB761" s="58">
        <v>133</v>
      </c>
      <c r="AC761" s="58">
        <v>0</v>
      </c>
      <c r="AD761" s="58" t="s">
        <v>290</v>
      </c>
      <c r="AE761" s="58" t="s">
        <v>290</v>
      </c>
      <c r="AF761" s="58" t="s">
        <v>290</v>
      </c>
      <c r="AG761" s="58">
        <v>0</v>
      </c>
      <c r="AH761" s="58">
        <v>239</v>
      </c>
      <c r="AI761" s="58">
        <v>11</v>
      </c>
      <c r="AJ761" s="58">
        <v>264</v>
      </c>
      <c r="AK761" s="58">
        <v>0</v>
      </c>
      <c r="AL761">
        <v>264</v>
      </c>
      <c r="AM761" t="b">
        <f>IFERROR(MATCH('2017'!A761, '2018'!A:A, 0) &gt;0, FALSE)</f>
        <v>1</v>
      </c>
    </row>
    <row r="762" spans="1:39">
      <c r="A762" s="57" t="s">
        <v>3910</v>
      </c>
      <c r="B762" s="57" t="s">
        <v>319</v>
      </c>
      <c r="C762" s="57" t="s">
        <v>15268</v>
      </c>
      <c r="D762" s="57" t="s">
        <v>10789</v>
      </c>
      <c r="E762" s="57" t="s">
        <v>3914</v>
      </c>
      <c r="F762" s="57" t="s">
        <v>12974</v>
      </c>
      <c r="G762" s="57" t="s">
        <v>15269</v>
      </c>
      <c r="H762" s="57" t="s">
        <v>191</v>
      </c>
      <c r="I762">
        <v>0.1</v>
      </c>
      <c r="J762">
        <v>15.1</v>
      </c>
      <c r="K762" s="58">
        <v>31</v>
      </c>
      <c r="L762" s="58">
        <v>15</v>
      </c>
      <c r="M762" s="58">
        <v>19</v>
      </c>
      <c r="N762" s="58">
        <v>26</v>
      </c>
      <c r="O762" s="58">
        <v>15</v>
      </c>
      <c r="P762" s="58">
        <v>35</v>
      </c>
      <c r="Q762" s="58">
        <v>29</v>
      </c>
      <c r="R762" s="58">
        <v>31</v>
      </c>
      <c r="S762" s="58">
        <v>21</v>
      </c>
      <c r="T762" s="58">
        <v>36</v>
      </c>
      <c r="U762" s="58">
        <v>0</v>
      </c>
      <c r="V762" s="58">
        <v>0</v>
      </c>
      <c r="W762" s="58">
        <v>0</v>
      </c>
      <c r="X762" s="58">
        <v>0</v>
      </c>
      <c r="Y762" s="58" t="s">
        <v>290</v>
      </c>
      <c r="Z762" s="58">
        <v>0</v>
      </c>
      <c r="AA762" s="58">
        <v>138</v>
      </c>
      <c r="AB762" s="58">
        <v>121</v>
      </c>
      <c r="AC762" s="58">
        <v>0</v>
      </c>
      <c r="AD762" s="58" t="s">
        <v>290</v>
      </c>
      <c r="AE762" s="58">
        <v>0</v>
      </c>
      <c r="AF762" s="58">
        <v>29</v>
      </c>
      <c r="AG762" s="58">
        <v>0</v>
      </c>
      <c r="AH762" s="58">
        <v>215</v>
      </c>
      <c r="AI762" s="58" t="s">
        <v>290</v>
      </c>
      <c r="AJ762" s="58">
        <v>259</v>
      </c>
      <c r="AK762" s="58">
        <v>0</v>
      </c>
      <c r="AL762">
        <v>259</v>
      </c>
      <c r="AM762" t="b">
        <f>IFERROR(MATCH('2017'!A762, '2018'!A:A, 0) &gt;0, FALSE)</f>
        <v>1</v>
      </c>
    </row>
    <row r="763" spans="1:39">
      <c r="A763" s="57" t="s">
        <v>3916</v>
      </c>
      <c r="B763" s="57" t="s">
        <v>439</v>
      </c>
      <c r="C763" s="57" t="s">
        <v>15270</v>
      </c>
      <c r="D763" s="57" t="s">
        <v>3917</v>
      </c>
      <c r="E763" s="57" t="s">
        <v>3918</v>
      </c>
      <c r="F763" s="57" t="s">
        <v>12975</v>
      </c>
      <c r="G763" s="57" t="s">
        <v>15271</v>
      </c>
      <c r="H763" s="57" t="s">
        <v>191</v>
      </c>
      <c r="I763">
        <v>0.1</v>
      </c>
      <c r="J763">
        <v>1.8</v>
      </c>
      <c r="K763" s="58">
        <v>96</v>
      </c>
      <c r="L763" s="58">
        <v>25</v>
      </c>
      <c r="M763" s="58">
        <v>25</v>
      </c>
      <c r="N763" s="58">
        <v>23</v>
      </c>
      <c r="O763" s="58">
        <v>21</v>
      </c>
      <c r="P763" s="58">
        <v>32</v>
      </c>
      <c r="Q763" s="58">
        <v>22</v>
      </c>
      <c r="R763" s="58">
        <v>24</v>
      </c>
      <c r="S763" s="58">
        <v>33</v>
      </c>
      <c r="T763" s="58">
        <v>35</v>
      </c>
      <c r="U763" s="58">
        <v>0</v>
      </c>
      <c r="V763" s="58">
        <v>0</v>
      </c>
      <c r="W763" s="58">
        <v>0</v>
      </c>
      <c r="X763" s="58">
        <v>0</v>
      </c>
      <c r="Y763" s="58">
        <v>0</v>
      </c>
      <c r="Z763" s="58">
        <v>0</v>
      </c>
      <c r="AA763" s="58">
        <v>159</v>
      </c>
      <c r="AB763" s="58">
        <v>177</v>
      </c>
      <c r="AC763" s="58">
        <v>0</v>
      </c>
      <c r="AD763" s="58" t="s">
        <v>290</v>
      </c>
      <c r="AE763" s="58" t="s">
        <v>290</v>
      </c>
      <c r="AF763" s="58" t="s">
        <v>290</v>
      </c>
      <c r="AG763" s="58">
        <v>0</v>
      </c>
      <c r="AH763" s="58">
        <v>305</v>
      </c>
      <c r="AI763" s="58">
        <v>18</v>
      </c>
      <c r="AJ763" s="58">
        <v>336</v>
      </c>
      <c r="AK763" s="58">
        <v>0</v>
      </c>
      <c r="AL763">
        <v>336</v>
      </c>
      <c r="AM763" t="b">
        <f>IFERROR(MATCH('2017'!A763, '2018'!A:A, 0) &gt;0, FALSE)</f>
        <v>1</v>
      </c>
    </row>
    <row r="764" spans="1:39">
      <c r="A764" s="57" t="s">
        <v>3920</v>
      </c>
      <c r="B764" s="57" t="s">
        <v>3921</v>
      </c>
      <c r="C764" s="57" t="s">
        <v>15272</v>
      </c>
      <c r="D764" s="57" t="s">
        <v>3923</v>
      </c>
      <c r="E764" s="57" t="s">
        <v>3914</v>
      </c>
      <c r="F764" s="57" t="s">
        <v>12977</v>
      </c>
      <c r="G764" s="57" t="s">
        <v>15273</v>
      </c>
      <c r="H764" s="57" t="s">
        <v>191</v>
      </c>
      <c r="I764">
        <v>0.3</v>
      </c>
      <c r="J764">
        <v>3.8</v>
      </c>
      <c r="K764" s="58">
        <v>0</v>
      </c>
      <c r="L764" s="58">
        <v>0</v>
      </c>
      <c r="M764" s="58">
        <v>0</v>
      </c>
      <c r="N764" s="58">
        <v>0</v>
      </c>
      <c r="O764" s="58">
        <v>0</v>
      </c>
      <c r="P764" s="58">
        <v>0</v>
      </c>
      <c r="Q764" s="58">
        <v>0</v>
      </c>
      <c r="R764" s="58">
        <v>0</v>
      </c>
      <c r="S764" s="58">
        <v>0</v>
      </c>
      <c r="T764" s="58">
        <v>0</v>
      </c>
      <c r="U764" s="58">
        <v>183</v>
      </c>
      <c r="V764" s="58">
        <v>163</v>
      </c>
      <c r="W764" s="58">
        <v>173</v>
      </c>
      <c r="X764" s="58">
        <v>176</v>
      </c>
      <c r="Y764" s="58">
        <v>0</v>
      </c>
      <c r="Z764" s="58">
        <v>0</v>
      </c>
      <c r="AA764" s="58">
        <v>351</v>
      </c>
      <c r="AB764" s="58">
        <v>344</v>
      </c>
      <c r="AC764" s="58">
        <v>0</v>
      </c>
      <c r="AD764" s="58">
        <v>39</v>
      </c>
      <c r="AE764" s="58" t="s">
        <v>290</v>
      </c>
      <c r="AF764" s="58">
        <v>29</v>
      </c>
      <c r="AG764" s="58">
        <v>0</v>
      </c>
      <c r="AH764" s="58">
        <v>611</v>
      </c>
      <c r="AI764" s="58">
        <v>12</v>
      </c>
      <c r="AJ764" s="58">
        <v>0</v>
      </c>
      <c r="AK764" s="58">
        <v>695</v>
      </c>
      <c r="AL764">
        <v>695</v>
      </c>
      <c r="AM764" t="b">
        <f>IFERROR(MATCH('2017'!A764, '2018'!A:A, 0) &gt;0, FALSE)</f>
        <v>1</v>
      </c>
    </row>
    <row r="765" spans="1:39">
      <c r="A765" s="57" t="s">
        <v>3924</v>
      </c>
      <c r="B765" s="57" t="s">
        <v>3925</v>
      </c>
      <c r="C765" s="57" t="s">
        <v>10799</v>
      </c>
      <c r="D765" s="57" t="s">
        <v>3927</v>
      </c>
      <c r="E765" s="57" t="s">
        <v>3885</v>
      </c>
      <c r="F765" s="57" t="s">
        <v>12978</v>
      </c>
      <c r="G765" s="57" t="s">
        <v>15274</v>
      </c>
      <c r="H765" s="57" t="s">
        <v>191</v>
      </c>
      <c r="I765">
        <v>1.8</v>
      </c>
      <c r="J765">
        <v>24.1</v>
      </c>
      <c r="K765" s="58">
        <v>53</v>
      </c>
      <c r="L765" s="58">
        <v>27</v>
      </c>
      <c r="M765" s="58">
        <v>36</v>
      </c>
      <c r="N765" s="58">
        <v>32</v>
      </c>
      <c r="O765" s="58">
        <v>35</v>
      </c>
      <c r="P765" s="58">
        <v>36</v>
      </c>
      <c r="Q765" s="58">
        <v>42</v>
      </c>
      <c r="R765" s="58">
        <v>40</v>
      </c>
      <c r="S765" s="58">
        <v>29</v>
      </c>
      <c r="T765" s="58">
        <v>45</v>
      </c>
      <c r="U765" s="58">
        <v>0</v>
      </c>
      <c r="V765" s="58">
        <v>0</v>
      </c>
      <c r="W765" s="58">
        <v>0</v>
      </c>
      <c r="X765" s="58">
        <v>0</v>
      </c>
      <c r="Y765" s="58">
        <v>0</v>
      </c>
      <c r="Z765" s="58">
        <v>0</v>
      </c>
      <c r="AA765" s="58">
        <v>190</v>
      </c>
      <c r="AB765" s="58">
        <v>185</v>
      </c>
      <c r="AC765" s="58" t="s">
        <v>290</v>
      </c>
      <c r="AD765" s="58" t="s">
        <v>290</v>
      </c>
      <c r="AE765" s="58" t="s">
        <v>290</v>
      </c>
      <c r="AF765" s="58">
        <v>21</v>
      </c>
      <c r="AG765" s="58">
        <v>0</v>
      </c>
      <c r="AH765" s="58">
        <v>339</v>
      </c>
      <c r="AI765" s="58" t="s">
        <v>290</v>
      </c>
      <c r="AJ765" s="58">
        <v>375</v>
      </c>
      <c r="AK765" s="58">
        <v>0</v>
      </c>
      <c r="AL765">
        <v>375</v>
      </c>
      <c r="AM765" t="b">
        <f>IFERROR(MATCH('2017'!A765, '2018'!A:A, 0) &gt;0, FALSE)</f>
        <v>1</v>
      </c>
    </row>
    <row r="766" spans="1:39">
      <c r="A766" s="57" t="s">
        <v>3928</v>
      </c>
      <c r="B766" s="57" t="s">
        <v>3929</v>
      </c>
      <c r="C766" s="57" t="s">
        <v>13884</v>
      </c>
      <c r="D766" s="57" t="s">
        <v>3931</v>
      </c>
      <c r="E766" s="57" t="s">
        <v>3914</v>
      </c>
      <c r="F766" s="57" t="s">
        <v>12980</v>
      </c>
      <c r="G766" s="57" t="s">
        <v>15275</v>
      </c>
      <c r="H766" s="57" t="s">
        <v>191</v>
      </c>
      <c r="I766">
        <v>0.4</v>
      </c>
      <c r="J766">
        <v>1.7</v>
      </c>
      <c r="K766" s="58">
        <v>56</v>
      </c>
      <c r="L766" s="58" t="s">
        <v>290</v>
      </c>
      <c r="M766" s="58">
        <v>20</v>
      </c>
      <c r="N766" s="58">
        <v>11</v>
      </c>
      <c r="O766" s="58">
        <v>11</v>
      </c>
      <c r="P766" s="58">
        <v>11</v>
      </c>
      <c r="Q766" s="58">
        <v>10</v>
      </c>
      <c r="R766" s="58" t="s">
        <v>290</v>
      </c>
      <c r="S766" s="58" t="s">
        <v>290</v>
      </c>
      <c r="T766" s="58">
        <v>11</v>
      </c>
      <c r="U766" s="58">
        <v>0</v>
      </c>
      <c r="V766" s="58">
        <v>0</v>
      </c>
      <c r="W766" s="58">
        <v>0</v>
      </c>
      <c r="X766" s="58">
        <v>0</v>
      </c>
      <c r="Y766" s="58">
        <v>0</v>
      </c>
      <c r="Z766" s="58">
        <v>0</v>
      </c>
      <c r="AA766" s="58">
        <v>79</v>
      </c>
      <c r="AB766" s="58">
        <v>75</v>
      </c>
      <c r="AC766" s="58">
        <v>0</v>
      </c>
      <c r="AD766" s="58" t="s">
        <v>290</v>
      </c>
      <c r="AE766" s="58" t="s">
        <v>290</v>
      </c>
      <c r="AF766" s="58">
        <v>144</v>
      </c>
      <c r="AG766" s="58">
        <v>0</v>
      </c>
      <c r="AH766" s="58">
        <v>0</v>
      </c>
      <c r="AI766" s="58">
        <v>0</v>
      </c>
      <c r="AJ766" s="58">
        <v>154</v>
      </c>
      <c r="AK766" s="58">
        <v>0</v>
      </c>
      <c r="AL766">
        <v>154</v>
      </c>
      <c r="AM766" t="b">
        <f>IFERROR(MATCH('2017'!A766, '2018'!A:A, 0) &gt;0, FALSE)</f>
        <v>1</v>
      </c>
    </row>
    <row r="767" spans="1:39">
      <c r="A767" s="57" t="s">
        <v>12981</v>
      </c>
      <c r="B767" s="57" t="s">
        <v>4806</v>
      </c>
      <c r="C767" s="57" t="s">
        <v>10805</v>
      </c>
      <c r="D767" s="57" t="s">
        <v>4808</v>
      </c>
      <c r="E767" s="57" t="s">
        <v>3885</v>
      </c>
      <c r="F767" s="57" t="s">
        <v>12982</v>
      </c>
      <c r="G767" s="57" t="s">
        <v>15276</v>
      </c>
      <c r="H767" s="57" t="s">
        <v>191</v>
      </c>
      <c r="I767">
        <v>0.1</v>
      </c>
      <c r="J767">
        <v>0.6</v>
      </c>
      <c r="K767" s="58">
        <v>23</v>
      </c>
      <c r="L767" s="58">
        <v>11</v>
      </c>
      <c r="M767" s="58" t="s">
        <v>290</v>
      </c>
      <c r="N767" s="58">
        <v>0</v>
      </c>
      <c r="O767" s="58" t="s">
        <v>290</v>
      </c>
      <c r="P767" s="58" t="s">
        <v>290</v>
      </c>
      <c r="Q767" s="58" t="s">
        <v>290</v>
      </c>
      <c r="R767" s="58" t="s">
        <v>290</v>
      </c>
      <c r="S767" s="58">
        <v>0</v>
      </c>
      <c r="T767" s="58" t="s">
        <v>290</v>
      </c>
      <c r="U767" s="58">
        <v>0</v>
      </c>
      <c r="V767" s="58">
        <v>0</v>
      </c>
      <c r="W767" s="58">
        <v>0</v>
      </c>
      <c r="X767" s="58">
        <v>0</v>
      </c>
      <c r="Y767" s="58">
        <v>0</v>
      </c>
      <c r="Z767" s="58">
        <v>0</v>
      </c>
      <c r="AA767" s="58">
        <v>23</v>
      </c>
      <c r="AB767" s="58">
        <v>38</v>
      </c>
      <c r="AC767" s="58">
        <v>0</v>
      </c>
      <c r="AD767" s="58" t="s">
        <v>290</v>
      </c>
      <c r="AE767" s="58" t="s">
        <v>290</v>
      </c>
      <c r="AF767" s="58" t="s">
        <v>290</v>
      </c>
      <c r="AG767" s="58">
        <v>0</v>
      </c>
      <c r="AH767" s="58">
        <v>50</v>
      </c>
      <c r="AI767" s="58">
        <v>0</v>
      </c>
      <c r="AJ767" s="58">
        <v>61</v>
      </c>
      <c r="AK767" s="58">
        <v>0</v>
      </c>
      <c r="AL767">
        <v>61</v>
      </c>
      <c r="AM767" t="b">
        <f>IFERROR(MATCH('2017'!A767, '2018'!A:A, 0) &gt;0, FALSE)</f>
        <v>1</v>
      </c>
    </row>
    <row r="768" spans="1:39">
      <c r="A768" s="57" t="s">
        <v>3932</v>
      </c>
      <c r="B768" s="57" t="s">
        <v>3933</v>
      </c>
      <c r="C768" s="57" t="s">
        <v>7199</v>
      </c>
      <c r="D768" s="57" t="s">
        <v>3936</v>
      </c>
      <c r="E768" s="57" t="s">
        <v>3885</v>
      </c>
      <c r="F768" s="57" t="s">
        <v>12984</v>
      </c>
      <c r="G768" s="57" t="s">
        <v>15277</v>
      </c>
      <c r="H768" s="57" t="s">
        <v>191</v>
      </c>
      <c r="I768">
        <v>0.1</v>
      </c>
      <c r="J768">
        <v>6.2</v>
      </c>
      <c r="K768" s="58">
        <v>37</v>
      </c>
      <c r="L768" s="58">
        <v>12</v>
      </c>
      <c r="M768" s="58" t="s">
        <v>290</v>
      </c>
      <c r="N768" s="58" t="s">
        <v>290</v>
      </c>
      <c r="O768" s="58" t="s">
        <v>290</v>
      </c>
      <c r="P768" s="58" t="s">
        <v>290</v>
      </c>
      <c r="Q768" s="58" t="s">
        <v>290</v>
      </c>
      <c r="R768" s="58">
        <v>0</v>
      </c>
      <c r="S768" s="58">
        <v>0</v>
      </c>
      <c r="T768" s="58">
        <v>0</v>
      </c>
      <c r="U768" s="58">
        <v>0</v>
      </c>
      <c r="V768" s="58">
        <v>0</v>
      </c>
      <c r="W768" s="58">
        <v>0</v>
      </c>
      <c r="X768" s="58">
        <v>0</v>
      </c>
      <c r="Y768" s="58">
        <v>0</v>
      </c>
      <c r="Z768" s="58">
        <v>0</v>
      </c>
      <c r="AA768" s="58">
        <v>31</v>
      </c>
      <c r="AB768" s="58">
        <v>33</v>
      </c>
      <c r="AC768" s="58">
        <v>0</v>
      </c>
      <c r="AD768" s="58" t="s">
        <v>290</v>
      </c>
      <c r="AE768" s="58">
        <v>0</v>
      </c>
      <c r="AF768" s="58" t="s">
        <v>290</v>
      </c>
      <c r="AG768" s="58">
        <v>0</v>
      </c>
      <c r="AH768" s="58">
        <v>52</v>
      </c>
      <c r="AI768" s="58" t="s">
        <v>290</v>
      </c>
      <c r="AJ768" s="58">
        <v>64</v>
      </c>
      <c r="AK768" s="58">
        <v>0</v>
      </c>
      <c r="AL768">
        <v>64</v>
      </c>
      <c r="AM768" t="b">
        <f>IFERROR(MATCH('2017'!A768, '2018'!A:A, 0) &gt;0, FALSE)</f>
        <v>1</v>
      </c>
    </row>
    <row r="769" spans="1:39">
      <c r="A769" s="57" t="s">
        <v>3941</v>
      </c>
      <c r="B769" s="57" t="s">
        <v>1762</v>
      </c>
      <c r="C769" s="57" t="s">
        <v>15278</v>
      </c>
      <c r="D769" s="57" t="s">
        <v>10824</v>
      </c>
      <c r="E769" s="57" t="s">
        <v>3944</v>
      </c>
      <c r="F769" s="57" t="s">
        <v>12989</v>
      </c>
      <c r="G769" s="57" t="s">
        <v>15279</v>
      </c>
      <c r="H769" s="57" t="s">
        <v>192</v>
      </c>
      <c r="I769">
        <v>0.1</v>
      </c>
      <c r="J769">
        <v>28.6</v>
      </c>
      <c r="K769" s="58">
        <v>39</v>
      </c>
      <c r="L769" s="58">
        <v>38</v>
      </c>
      <c r="M769" s="58">
        <v>41</v>
      </c>
      <c r="N769" s="58">
        <v>32</v>
      </c>
      <c r="O769" s="58">
        <v>36</v>
      </c>
      <c r="P769" s="58">
        <v>26</v>
      </c>
      <c r="Q769" s="58">
        <v>38</v>
      </c>
      <c r="R769" s="58">
        <v>29</v>
      </c>
      <c r="S769" s="58">
        <v>27</v>
      </c>
      <c r="T769" s="58">
        <v>25</v>
      </c>
      <c r="U769" s="58">
        <v>0</v>
      </c>
      <c r="V769" s="58">
        <v>0</v>
      </c>
      <c r="W769" s="58">
        <v>0</v>
      </c>
      <c r="X769" s="58">
        <v>0</v>
      </c>
      <c r="Y769" s="58">
        <v>0</v>
      </c>
      <c r="Z769" s="58">
        <v>0</v>
      </c>
      <c r="AA769" s="58">
        <v>171</v>
      </c>
      <c r="AB769" s="58">
        <v>160</v>
      </c>
      <c r="AC769" s="58">
        <v>0</v>
      </c>
      <c r="AD769" s="58" t="s">
        <v>290</v>
      </c>
      <c r="AE769" s="58">
        <v>0</v>
      </c>
      <c r="AF769" s="58" t="s">
        <v>290</v>
      </c>
      <c r="AG769" s="58">
        <v>0</v>
      </c>
      <c r="AH769" s="58">
        <v>320</v>
      </c>
      <c r="AI769" s="58" t="s">
        <v>290</v>
      </c>
      <c r="AJ769" s="58">
        <v>331</v>
      </c>
      <c r="AK769" s="58">
        <v>0</v>
      </c>
      <c r="AL769">
        <v>331</v>
      </c>
      <c r="AM769" t="b">
        <f>IFERROR(MATCH('2017'!A769, '2018'!A:A, 0) &gt;0, FALSE)</f>
        <v>1</v>
      </c>
    </row>
    <row r="770" spans="1:39">
      <c r="A770" s="57" t="s">
        <v>3946</v>
      </c>
      <c r="B770" s="57" t="s">
        <v>10727</v>
      </c>
      <c r="C770" s="57" t="s">
        <v>10828</v>
      </c>
      <c r="D770" s="57" t="s">
        <v>3949</v>
      </c>
      <c r="E770" s="57" t="s">
        <v>3950</v>
      </c>
      <c r="F770" s="57" t="s">
        <v>12990</v>
      </c>
      <c r="G770" s="57" t="s">
        <v>15280</v>
      </c>
      <c r="H770" s="57" t="s">
        <v>192</v>
      </c>
      <c r="I770">
        <v>0.3</v>
      </c>
      <c r="J770">
        <v>24.8</v>
      </c>
      <c r="K770" s="58">
        <v>47</v>
      </c>
      <c r="L770" s="58">
        <v>21</v>
      </c>
      <c r="M770" s="58">
        <v>26</v>
      </c>
      <c r="N770" s="58">
        <v>32</v>
      </c>
      <c r="O770" s="58">
        <v>26</v>
      </c>
      <c r="P770" s="58">
        <v>26</v>
      </c>
      <c r="Q770" s="58">
        <v>30</v>
      </c>
      <c r="R770" s="58">
        <v>25</v>
      </c>
      <c r="S770" s="58">
        <v>27</v>
      </c>
      <c r="T770" s="58">
        <v>32</v>
      </c>
      <c r="U770" s="58">
        <v>0</v>
      </c>
      <c r="V770" s="58">
        <v>0</v>
      </c>
      <c r="W770" s="58">
        <v>0</v>
      </c>
      <c r="X770" s="58">
        <v>0</v>
      </c>
      <c r="Y770" s="58">
        <v>0</v>
      </c>
      <c r="Z770" s="58">
        <v>0</v>
      </c>
      <c r="AA770" s="58">
        <v>138</v>
      </c>
      <c r="AB770" s="58">
        <v>154</v>
      </c>
      <c r="AC770" s="58">
        <v>0</v>
      </c>
      <c r="AD770" s="58" t="s">
        <v>290</v>
      </c>
      <c r="AE770" s="58">
        <v>0</v>
      </c>
      <c r="AF770" s="58" t="s">
        <v>290</v>
      </c>
      <c r="AG770" s="58">
        <v>0</v>
      </c>
      <c r="AH770" s="58">
        <v>283</v>
      </c>
      <c r="AI770" s="58" t="s">
        <v>290</v>
      </c>
      <c r="AJ770" s="58">
        <v>292</v>
      </c>
      <c r="AK770" s="58">
        <v>0</v>
      </c>
      <c r="AL770">
        <v>292</v>
      </c>
      <c r="AM770" t="b">
        <f>IFERROR(MATCH('2017'!A770, '2018'!A:A, 0) &gt;0, FALSE)</f>
        <v>1</v>
      </c>
    </row>
    <row r="771" spans="1:39">
      <c r="A771" s="57" t="s">
        <v>3952</v>
      </c>
      <c r="B771" s="57" t="s">
        <v>3953</v>
      </c>
      <c r="C771" s="57" t="s">
        <v>10831</v>
      </c>
      <c r="D771" s="57" t="s">
        <v>3955</v>
      </c>
      <c r="E771" s="57" t="s">
        <v>3950</v>
      </c>
      <c r="F771" s="57" t="s">
        <v>12991</v>
      </c>
      <c r="G771" s="57" t="s">
        <v>15281</v>
      </c>
      <c r="H771" s="57" t="s">
        <v>192</v>
      </c>
      <c r="I771">
        <v>4.0999999999999996</v>
      </c>
      <c r="J771">
        <v>19.5</v>
      </c>
      <c r="K771" s="58">
        <v>0</v>
      </c>
      <c r="L771" s="58">
        <v>0</v>
      </c>
      <c r="M771" s="58">
        <v>0</v>
      </c>
      <c r="N771" s="58">
        <v>0</v>
      </c>
      <c r="O771" s="58">
        <v>0</v>
      </c>
      <c r="P771" s="58">
        <v>0</v>
      </c>
      <c r="Q771" s="58">
        <v>0</v>
      </c>
      <c r="R771" s="58">
        <v>0</v>
      </c>
      <c r="S771" s="58">
        <v>0</v>
      </c>
      <c r="T771" s="58">
        <v>0</v>
      </c>
      <c r="U771" s="58">
        <v>55</v>
      </c>
      <c r="V771" s="58">
        <v>56</v>
      </c>
      <c r="W771" s="58">
        <v>47</v>
      </c>
      <c r="X771" s="58">
        <v>72</v>
      </c>
      <c r="Y771" s="58">
        <v>0</v>
      </c>
      <c r="Z771" s="58">
        <v>0</v>
      </c>
      <c r="AA771" s="58">
        <v>99</v>
      </c>
      <c r="AB771" s="58">
        <v>131</v>
      </c>
      <c r="AC771" s="58" t="s">
        <v>290</v>
      </c>
      <c r="AD771" s="58">
        <v>12</v>
      </c>
      <c r="AE771" s="58" t="s">
        <v>290</v>
      </c>
      <c r="AF771" s="58" t="s">
        <v>290</v>
      </c>
      <c r="AG771" s="58">
        <v>0</v>
      </c>
      <c r="AH771" s="58">
        <v>205</v>
      </c>
      <c r="AI771" s="58">
        <v>0</v>
      </c>
      <c r="AJ771" s="58">
        <v>0</v>
      </c>
      <c r="AK771" s="58">
        <v>230</v>
      </c>
      <c r="AL771">
        <v>230</v>
      </c>
      <c r="AM771" t="b">
        <f>IFERROR(MATCH('2017'!A771, '2018'!A:A, 0) &gt;0, FALSE)</f>
        <v>1</v>
      </c>
    </row>
    <row r="772" spans="1:39">
      <c r="A772" s="57" t="s">
        <v>3956</v>
      </c>
      <c r="B772" s="57" t="s">
        <v>1544</v>
      </c>
      <c r="C772" s="57" t="s">
        <v>15282</v>
      </c>
      <c r="D772" s="57" t="s">
        <v>3959</v>
      </c>
      <c r="E772" s="57" t="s">
        <v>3960</v>
      </c>
      <c r="F772" s="57" t="s">
        <v>12992</v>
      </c>
      <c r="G772" s="57" t="s">
        <v>15283</v>
      </c>
      <c r="H772" s="57" t="s">
        <v>193</v>
      </c>
      <c r="I772">
        <v>0.1</v>
      </c>
      <c r="J772">
        <v>1.2</v>
      </c>
      <c r="K772" s="58">
        <v>20</v>
      </c>
      <c r="L772" s="58">
        <v>12</v>
      </c>
      <c r="M772" s="58">
        <v>15</v>
      </c>
      <c r="N772" s="58">
        <v>17</v>
      </c>
      <c r="O772" s="58">
        <v>17</v>
      </c>
      <c r="P772" s="58">
        <v>11</v>
      </c>
      <c r="Q772" s="58">
        <v>17</v>
      </c>
      <c r="R772" s="58">
        <v>14</v>
      </c>
      <c r="S772" s="58" t="s">
        <v>290</v>
      </c>
      <c r="T772" s="58">
        <v>22</v>
      </c>
      <c r="U772" s="58">
        <v>0</v>
      </c>
      <c r="V772" s="58">
        <v>0</v>
      </c>
      <c r="W772" s="58">
        <v>0</v>
      </c>
      <c r="X772" s="58">
        <v>0</v>
      </c>
      <c r="Y772" s="58">
        <v>0</v>
      </c>
      <c r="Z772" s="58">
        <v>0</v>
      </c>
      <c r="AA772" s="58">
        <v>70</v>
      </c>
      <c r="AB772" s="58">
        <v>84</v>
      </c>
      <c r="AC772" s="58">
        <v>0</v>
      </c>
      <c r="AD772" s="58">
        <v>0</v>
      </c>
      <c r="AE772" s="58">
        <v>0</v>
      </c>
      <c r="AF772" s="58">
        <v>0</v>
      </c>
      <c r="AG772" s="58">
        <v>0</v>
      </c>
      <c r="AH772" s="58">
        <v>151</v>
      </c>
      <c r="AI772" s="58" t="s">
        <v>290</v>
      </c>
      <c r="AJ772" s="58">
        <v>154</v>
      </c>
      <c r="AK772" s="58">
        <v>0</v>
      </c>
      <c r="AL772">
        <v>154</v>
      </c>
      <c r="AM772" t="b">
        <f>IFERROR(MATCH('2017'!A772, '2018'!A:A, 0) &gt;0, FALSE)</f>
        <v>1</v>
      </c>
    </row>
    <row r="773" spans="1:39">
      <c r="A773" s="57" t="s">
        <v>3962</v>
      </c>
      <c r="B773" s="57" t="s">
        <v>1061</v>
      </c>
      <c r="C773" s="57" t="s">
        <v>10837</v>
      </c>
      <c r="D773" s="57" t="s">
        <v>3964</v>
      </c>
      <c r="E773" s="57" t="s">
        <v>3965</v>
      </c>
      <c r="F773" s="57" t="s">
        <v>13886</v>
      </c>
      <c r="G773" s="57" t="s">
        <v>15284</v>
      </c>
      <c r="H773" s="57" t="s">
        <v>193</v>
      </c>
      <c r="I773">
        <v>0.3</v>
      </c>
      <c r="J773">
        <v>1.1000000000000001</v>
      </c>
      <c r="K773" s="58">
        <v>0</v>
      </c>
      <c r="L773" s="58">
        <v>19</v>
      </c>
      <c r="M773" s="58">
        <v>19</v>
      </c>
      <c r="N773" s="58">
        <v>29</v>
      </c>
      <c r="O773" s="58">
        <v>18</v>
      </c>
      <c r="P773" s="58">
        <v>28</v>
      </c>
      <c r="Q773" s="58">
        <v>16</v>
      </c>
      <c r="R773" s="58">
        <v>15</v>
      </c>
      <c r="S773" s="58">
        <v>16</v>
      </c>
      <c r="T773" s="58">
        <v>21</v>
      </c>
      <c r="U773" s="58">
        <v>0</v>
      </c>
      <c r="V773" s="58">
        <v>0</v>
      </c>
      <c r="W773" s="58">
        <v>0</v>
      </c>
      <c r="X773" s="58">
        <v>0</v>
      </c>
      <c r="Y773" s="58">
        <v>0</v>
      </c>
      <c r="Z773" s="58">
        <v>0</v>
      </c>
      <c r="AA773" s="58">
        <v>88</v>
      </c>
      <c r="AB773" s="58">
        <v>93</v>
      </c>
      <c r="AC773" s="58">
        <v>0</v>
      </c>
      <c r="AD773" s="58">
        <v>0</v>
      </c>
      <c r="AE773" s="58">
        <v>0</v>
      </c>
      <c r="AF773" s="58" t="s">
        <v>290</v>
      </c>
      <c r="AG773" s="58">
        <v>0</v>
      </c>
      <c r="AH773" s="58">
        <v>179</v>
      </c>
      <c r="AI773" s="58" t="s">
        <v>290</v>
      </c>
      <c r="AJ773" s="58">
        <v>181</v>
      </c>
      <c r="AK773" s="58">
        <v>0</v>
      </c>
      <c r="AL773">
        <v>181</v>
      </c>
      <c r="AM773" t="b">
        <f>IFERROR(MATCH('2017'!A773, '2018'!A:A, 0) &gt;0, FALSE)</f>
        <v>1</v>
      </c>
    </row>
    <row r="774" spans="1:39">
      <c r="A774" s="57" t="s">
        <v>3967</v>
      </c>
      <c r="B774" s="57" t="s">
        <v>3968</v>
      </c>
      <c r="C774" s="57" t="s">
        <v>15285</v>
      </c>
      <c r="D774" s="57" t="s">
        <v>3970</v>
      </c>
      <c r="E774" s="57" t="s">
        <v>3971</v>
      </c>
      <c r="F774" s="57" t="s">
        <v>12996</v>
      </c>
      <c r="G774" s="57" t="s">
        <v>15286</v>
      </c>
      <c r="H774" s="57" t="s">
        <v>193</v>
      </c>
      <c r="I774">
        <v>0.2</v>
      </c>
      <c r="J774">
        <v>1</v>
      </c>
      <c r="K774" s="58">
        <v>32</v>
      </c>
      <c r="L774" s="58" t="s">
        <v>290</v>
      </c>
      <c r="M774" s="58" t="s">
        <v>290</v>
      </c>
      <c r="N774" s="58" t="s">
        <v>290</v>
      </c>
      <c r="O774" s="58" t="s">
        <v>290</v>
      </c>
      <c r="P774" s="58" t="s">
        <v>290</v>
      </c>
      <c r="Q774" s="58" t="s">
        <v>290</v>
      </c>
      <c r="R774" s="58">
        <v>11</v>
      </c>
      <c r="S774" s="58" t="s">
        <v>290</v>
      </c>
      <c r="T774" s="58">
        <v>12</v>
      </c>
      <c r="U774" s="58">
        <v>0</v>
      </c>
      <c r="V774" s="58">
        <v>0</v>
      </c>
      <c r="W774" s="58">
        <v>0</v>
      </c>
      <c r="X774" s="58">
        <v>0</v>
      </c>
      <c r="Y774" s="58">
        <v>0</v>
      </c>
      <c r="Z774" s="58">
        <v>0</v>
      </c>
      <c r="AA774" s="58">
        <v>50</v>
      </c>
      <c r="AB774" s="58">
        <v>53</v>
      </c>
      <c r="AC774" s="58">
        <v>0</v>
      </c>
      <c r="AD774" s="58">
        <v>0</v>
      </c>
      <c r="AE774" s="58" t="s">
        <v>290</v>
      </c>
      <c r="AF774" s="58">
        <v>0</v>
      </c>
      <c r="AG774" s="58">
        <v>0</v>
      </c>
      <c r="AH774" s="58">
        <v>101</v>
      </c>
      <c r="AI774" s="58" t="s">
        <v>290</v>
      </c>
      <c r="AJ774" s="58">
        <v>103</v>
      </c>
      <c r="AK774" s="58">
        <v>0</v>
      </c>
      <c r="AL774">
        <v>103</v>
      </c>
      <c r="AM774" t="b">
        <f>IFERROR(MATCH('2017'!A774, '2018'!A:A, 0) &gt;0, FALSE)</f>
        <v>1</v>
      </c>
    </row>
    <row r="775" spans="1:39">
      <c r="A775" s="57" t="s">
        <v>3973</v>
      </c>
      <c r="B775" s="57" t="s">
        <v>1585</v>
      </c>
      <c r="C775" s="57" t="s">
        <v>15287</v>
      </c>
      <c r="D775" s="57" t="s">
        <v>3974</v>
      </c>
      <c r="E775" s="57" t="s">
        <v>3965</v>
      </c>
      <c r="F775" s="57" t="s">
        <v>12997</v>
      </c>
      <c r="G775" s="57" t="s">
        <v>15288</v>
      </c>
      <c r="H775" s="57" t="s">
        <v>193</v>
      </c>
      <c r="I775">
        <v>0.1</v>
      </c>
      <c r="J775">
        <v>0.6</v>
      </c>
      <c r="K775" s="58">
        <v>21</v>
      </c>
      <c r="L775" s="58" t="s">
        <v>290</v>
      </c>
      <c r="M775" s="58" t="s">
        <v>290</v>
      </c>
      <c r="N775" s="58" t="s">
        <v>290</v>
      </c>
      <c r="O775" s="58" t="s">
        <v>290</v>
      </c>
      <c r="P775" s="58" t="s">
        <v>290</v>
      </c>
      <c r="Q775" s="58" t="s">
        <v>290</v>
      </c>
      <c r="R775" s="58" t="s">
        <v>290</v>
      </c>
      <c r="S775" s="58" t="s">
        <v>290</v>
      </c>
      <c r="T775" s="58" t="s">
        <v>290</v>
      </c>
      <c r="U775" s="58">
        <v>0</v>
      </c>
      <c r="V775" s="58">
        <v>0</v>
      </c>
      <c r="W775" s="58">
        <v>0</v>
      </c>
      <c r="X775" s="58">
        <v>0</v>
      </c>
      <c r="Y775" s="58">
        <v>0</v>
      </c>
      <c r="Z775" s="58">
        <v>0</v>
      </c>
      <c r="AA775" s="58">
        <v>27</v>
      </c>
      <c r="AB775" s="58">
        <v>37</v>
      </c>
      <c r="AC775" s="58">
        <v>0</v>
      </c>
      <c r="AD775" s="58">
        <v>0</v>
      </c>
      <c r="AE775" s="58">
        <v>0</v>
      </c>
      <c r="AF775" s="58">
        <v>0</v>
      </c>
      <c r="AG775" s="58">
        <v>0</v>
      </c>
      <c r="AH775" s="58">
        <v>64</v>
      </c>
      <c r="AI775" s="58">
        <v>0</v>
      </c>
      <c r="AJ775" s="58">
        <v>64</v>
      </c>
      <c r="AK775" s="58">
        <v>0</v>
      </c>
      <c r="AL775">
        <v>64</v>
      </c>
      <c r="AM775" t="b">
        <f>IFERROR(MATCH('2017'!A775, '2018'!A:A, 0) &gt;0, FALSE)</f>
        <v>1</v>
      </c>
    </row>
    <row r="776" spans="1:39">
      <c r="A776" s="57" t="s">
        <v>3975</v>
      </c>
      <c r="B776" s="57" t="s">
        <v>3112</v>
      </c>
      <c r="C776" s="57" t="s">
        <v>15289</v>
      </c>
      <c r="D776" s="57" t="s">
        <v>3976</v>
      </c>
      <c r="E776" s="57" t="s">
        <v>3965</v>
      </c>
      <c r="F776" s="57" t="s">
        <v>12998</v>
      </c>
      <c r="G776" s="57" t="s">
        <v>15290</v>
      </c>
      <c r="H776" s="57" t="s">
        <v>193</v>
      </c>
      <c r="I776">
        <v>0.1</v>
      </c>
      <c r="J776">
        <v>11.8</v>
      </c>
      <c r="K776" s="58">
        <v>25</v>
      </c>
      <c r="L776" s="58" t="s">
        <v>290</v>
      </c>
      <c r="M776" s="58" t="s">
        <v>290</v>
      </c>
      <c r="N776" s="58">
        <v>11</v>
      </c>
      <c r="O776" s="58" t="s">
        <v>290</v>
      </c>
      <c r="P776" s="58" t="s">
        <v>290</v>
      </c>
      <c r="Q776" s="58" t="s">
        <v>290</v>
      </c>
      <c r="R776" s="58" t="s">
        <v>290</v>
      </c>
      <c r="S776" s="58" t="s">
        <v>290</v>
      </c>
      <c r="T776" s="58" t="s">
        <v>290</v>
      </c>
      <c r="U776" s="58">
        <v>0</v>
      </c>
      <c r="V776" s="58">
        <v>0</v>
      </c>
      <c r="W776" s="58">
        <v>0</v>
      </c>
      <c r="X776" s="58">
        <v>0</v>
      </c>
      <c r="Y776" s="58">
        <v>0</v>
      </c>
      <c r="Z776" s="58">
        <v>0</v>
      </c>
      <c r="AA776" s="58">
        <v>32</v>
      </c>
      <c r="AB776" s="58">
        <v>49</v>
      </c>
      <c r="AC776" s="58">
        <v>0</v>
      </c>
      <c r="AD776" s="58" t="s">
        <v>290</v>
      </c>
      <c r="AE776" s="58">
        <v>0</v>
      </c>
      <c r="AF776" s="58">
        <v>0</v>
      </c>
      <c r="AG776" s="58">
        <v>0</v>
      </c>
      <c r="AH776" s="58">
        <v>79</v>
      </c>
      <c r="AI776" s="58">
        <v>0</v>
      </c>
      <c r="AJ776" s="58">
        <v>81</v>
      </c>
      <c r="AK776" s="58">
        <v>0</v>
      </c>
      <c r="AL776">
        <v>81</v>
      </c>
      <c r="AM776" t="b">
        <f>IFERROR(MATCH('2017'!A776, '2018'!A:A, 0) &gt;0, FALSE)</f>
        <v>1</v>
      </c>
    </row>
    <row r="777" spans="1:39">
      <c r="A777" s="57" t="s">
        <v>3977</v>
      </c>
      <c r="B777" s="57" t="s">
        <v>319</v>
      </c>
      <c r="C777" s="57" t="s">
        <v>7229</v>
      </c>
      <c r="D777" s="57" t="s">
        <v>3979</v>
      </c>
      <c r="E777" s="57" t="s">
        <v>3960</v>
      </c>
      <c r="F777" s="57" t="s">
        <v>12999</v>
      </c>
      <c r="G777" s="57" t="s">
        <v>15291</v>
      </c>
      <c r="H777" s="57" t="s">
        <v>193</v>
      </c>
      <c r="I777">
        <v>0.1</v>
      </c>
      <c r="J777">
        <v>0.9</v>
      </c>
      <c r="K777" s="58">
        <v>23</v>
      </c>
      <c r="L777" s="58" t="s">
        <v>290</v>
      </c>
      <c r="M777" s="58" t="s">
        <v>290</v>
      </c>
      <c r="N777" s="58" t="s">
        <v>290</v>
      </c>
      <c r="O777" s="58" t="s">
        <v>290</v>
      </c>
      <c r="P777" s="58" t="s">
        <v>290</v>
      </c>
      <c r="Q777" s="58" t="s">
        <v>290</v>
      </c>
      <c r="R777" s="58" t="s">
        <v>290</v>
      </c>
      <c r="S777" s="58">
        <v>10</v>
      </c>
      <c r="T777" s="58">
        <v>11</v>
      </c>
      <c r="U777" s="58">
        <v>0</v>
      </c>
      <c r="V777" s="58">
        <v>0</v>
      </c>
      <c r="W777" s="58">
        <v>0</v>
      </c>
      <c r="X777" s="58">
        <v>0</v>
      </c>
      <c r="Y777" s="58" t="s">
        <v>290</v>
      </c>
      <c r="Z777" s="58">
        <v>0</v>
      </c>
      <c r="AA777" s="58">
        <v>35</v>
      </c>
      <c r="AB777" s="58">
        <v>58</v>
      </c>
      <c r="AC777" s="58">
        <v>0</v>
      </c>
      <c r="AD777" s="58">
        <v>0</v>
      </c>
      <c r="AE777" s="58">
        <v>0</v>
      </c>
      <c r="AF777" s="58" t="s">
        <v>290</v>
      </c>
      <c r="AG777" s="58">
        <v>0</v>
      </c>
      <c r="AH777" s="58">
        <v>63</v>
      </c>
      <c r="AI777" s="58">
        <v>29</v>
      </c>
      <c r="AJ777" s="58">
        <v>93</v>
      </c>
      <c r="AK777" s="58">
        <v>0</v>
      </c>
      <c r="AL777">
        <v>93</v>
      </c>
      <c r="AM777" t="b">
        <f>IFERROR(MATCH('2017'!A777, '2018'!A:A, 0) &gt;0, FALSE)</f>
        <v>1</v>
      </c>
    </row>
    <row r="778" spans="1:39">
      <c r="A778" s="57" t="s">
        <v>3980</v>
      </c>
      <c r="B778" s="57" t="s">
        <v>3981</v>
      </c>
      <c r="C778" s="57" t="s">
        <v>13889</v>
      </c>
      <c r="D778" s="57" t="s">
        <v>3982</v>
      </c>
      <c r="E778" s="57" t="s">
        <v>3983</v>
      </c>
      <c r="F778" s="57" t="s">
        <v>13000</v>
      </c>
      <c r="G778" s="57" t="s">
        <v>15292</v>
      </c>
      <c r="H778" s="57" t="s">
        <v>193</v>
      </c>
      <c r="I778">
        <v>0.5</v>
      </c>
      <c r="J778">
        <v>2.2999999999999998</v>
      </c>
      <c r="K778" s="58">
        <v>0</v>
      </c>
      <c r="L778" s="58">
        <v>0</v>
      </c>
      <c r="M778" s="58">
        <v>0</v>
      </c>
      <c r="N778" s="58">
        <v>0</v>
      </c>
      <c r="O778" s="58">
        <v>0</v>
      </c>
      <c r="P778" s="58">
        <v>0</v>
      </c>
      <c r="Q778" s="58">
        <v>0</v>
      </c>
      <c r="R778" s="58">
        <v>0</v>
      </c>
      <c r="S778" s="58">
        <v>0</v>
      </c>
      <c r="T778" s="58">
        <v>0</v>
      </c>
      <c r="U778" s="58" t="s">
        <v>290</v>
      </c>
      <c r="V778" s="58" t="s">
        <v>290</v>
      </c>
      <c r="W778" s="58" t="s">
        <v>290</v>
      </c>
      <c r="X778" s="58" t="s">
        <v>290</v>
      </c>
      <c r="Y778" s="58">
        <v>0</v>
      </c>
      <c r="Z778" s="58">
        <v>0</v>
      </c>
      <c r="AA778" s="58">
        <v>12</v>
      </c>
      <c r="AB778" s="58">
        <v>12</v>
      </c>
      <c r="AC778" s="58">
        <v>0</v>
      </c>
      <c r="AD778" s="58">
        <v>0</v>
      </c>
      <c r="AE778" s="58">
        <v>0</v>
      </c>
      <c r="AF778" s="58">
        <v>0</v>
      </c>
      <c r="AG778" s="58">
        <v>0</v>
      </c>
      <c r="AH778" s="58">
        <v>17</v>
      </c>
      <c r="AI778" s="58" t="s">
        <v>290</v>
      </c>
      <c r="AJ778" s="58">
        <v>0</v>
      </c>
      <c r="AK778" s="58">
        <v>24</v>
      </c>
      <c r="AL778">
        <v>24</v>
      </c>
      <c r="AM778" t="b">
        <f>IFERROR(MATCH('2017'!A778, '2018'!A:A, 0) &gt;0, FALSE)</f>
        <v>1</v>
      </c>
    </row>
    <row r="779" spans="1:39">
      <c r="A779" s="57" t="s">
        <v>3985</v>
      </c>
      <c r="B779" s="57" t="s">
        <v>3986</v>
      </c>
      <c r="C779" s="57" t="s">
        <v>13890</v>
      </c>
      <c r="D779" s="57" t="s">
        <v>3989</v>
      </c>
      <c r="E779" s="57" t="s">
        <v>3990</v>
      </c>
      <c r="F779" s="57" t="s">
        <v>13015</v>
      </c>
      <c r="G779" s="57" t="s">
        <v>15293</v>
      </c>
      <c r="H779" s="57" t="s">
        <v>194</v>
      </c>
      <c r="I779">
        <v>0.5</v>
      </c>
      <c r="J779">
        <v>1.3</v>
      </c>
      <c r="K779" s="58">
        <v>21</v>
      </c>
      <c r="L779" s="58" t="s">
        <v>290</v>
      </c>
      <c r="M779" s="58" t="s">
        <v>290</v>
      </c>
      <c r="N779" s="58" t="s">
        <v>290</v>
      </c>
      <c r="O779" s="58" t="s">
        <v>290</v>
      </c>
      <c r="P779" s="58" t="s">
        <v>290</v>
      </c>
      <c r="Q779" s="58" t="s">
        <v>290</v>
      </c>
      <c r="R779" s="58">
        <v>13</v>
      </c>
      <c r="S779" s="58" t="s">
        <v>290</v>
      </c>
      <c r="T779" s="58" t="s">
        <v>290</v>
      </c>
      <c r="U779" s="58">
        <v>0</v>
      </c>
      <c r="V779" s="58">
        <v>0</v>
      </c>
      <c r="W779" s="58">
        <v>0</v>
      </c>
      <c r="X779" s="58">
        <v>0</v>
      </c>
      <c r="Y779" s="58" t="s">
        <v>290</v>
      </c>
      <c r="Z779" s="58">
        <v>0</v>
      </c>
      <c r="AA779" s="58">
        <v>44</v>
      </c>
      <c r="AB779" s="58">
        <v>54</v>
      </c>
      <c r="AC779" s="58">
        <v>0</v>
      </c>
      <c r="AD779" s="58" t="s">
        <v>290</v>
      </c>
      <c r="AE779" s="58">
        <v>0</v>
      </c>
      <c r="AF779" s="58" t="s">
        <v>290</v>
      </c>
      <c r="AG779" s="58">
        <v>0</v>
      </c>
      <c r="AH779" s="58">
        <v>78</v>
      </c>
      <c r="AI779" s="58">
        <v>13</v>
      </c>
      <c r="AJ779" s="58">
        <v>98</v>
      </c>
      <c r="AK779" s="58">
        <v>0</v>
      </c>
      <c r="AL779">
        <v>98</v>
      </c>
      <c r="AM779" t="b">
        <f>IFERROR(MATCH('2017'!A779, '2018'!A:A, 0) &gt;0, FALSE)</f>
        <v>1</v>
      </c>
    </row>
    <row r="780" spans="1:39">
      <c r="A780" s="57" t="s">
        <v>3992</v>
      </c>
      <c r="B780" s="57" t="s">
        <v>3993</v>
      </c>
      <c r="C780" s="57" t="s">
        <v>13891</v>
      </c>
      <c r="D780" s="57" t="s">
        <v>3995</v>
      </c>
      <c r="E780" s="57" t="s">
        <v>3990</v>
      </c>
      <c r="F780" s="57" t="s">
        <v>13016</v>
      </c>
      <c r="G780" s="57" t="s">
        <v>15294</v>
      </c>
      <c r="H780" s="57" t="s">
        <v>194</v>
      </c>
      <c r="I780">
        <v>2.1</v>
      </c>
      <c r="J780">
        <v>1.3</v>
      </c>
      <c r="K780" s="58">
        <v>39</v>
      </c>
      <c r="L780" s="58">
        <v>11</v>
      </c>
      <c r="M780" s="58">
        <v>20</v>
      </c>
      <c r="N780" s="58">
        <v>15</v>
      </c>
      <c r="O780" s="58">
        <v>18</v>
      </c>
      <c r="P780" s="58">
        <v>11</v>
      </c>
      <c r="Q780" s="58">
        <v>22</v>
      </c>
      <c r="R780" s="58">
        <v>12</v>
      </c>
      <c r="S780" s="58">
        <v>18</v>
      </c>
      <c r="T780" s="58">
        <v>12</v>
      </c>
      <c r="U780" s="58">
        <v>0</v>
      </c>
      <c r="V780" s="58">
        <v>0</v>
      </c>
      <c r="W780" s="58">
        <v>0</v>
      </c>
      <c r="X780" s="58">
        <v>0</v>
      </c>
      <c r="Y780" s="58">
        <v>0</v>
      </c>
      <c r="Z780" s="58">
        <v>0</v>
      </c>
      <c r="AA780" s="58">
        <v>87</v>
      </c>
      <c r="AB780" s="58">
        <v>91</v>
      </c>
      <c r="AC780" s="58">
        <v>0</v>
      </c>
      <c r="AD780" s="58" t="s">
        <v>290</v>
      </c>
      <c r="AE780" s="58">
        <v>0</v>
      </c>
      <c r="AF780" s="58">
        <v>18</v>
      </c>
      <c r="AG780" s="58">
        <v>0</v>
      </c>
      <c r="AH780" s="58">
        <v>150</v>
      </c>
      <c r="AI780" s="58" t="s">
        <v>290</v>
      </c>
      <c r="AJ780" s="58">
        <v>178</v>
      </c>
      <c r="AK780" s="58">
        <v>0</v>
      </c>
      <c r="AL780">
        <v>178</v>
      </c>
      <c r="AM780" t="b">
        <f>IFERROR(MATCH('2017'!A780, '2018'!A:A, 0) &gt;0, FALSE)</f>
        <v>1</v>
      </c>
    </row>
    <row r="781" spans="1:39">
      <c r="A781" s="57" t="s">
        <v>3996</v>
      </c>
      <c r="B781" s="57" t="s">
        <v>3723</v>
      </c>
      <c r="C781" s="57" t="s">
        <v>10883</v>
      </c>
      <c r="D781" s="57" t="s">
        <v>3998</v>
      </c>
      <c r="E781" s="57" t="s">
        <v>3990</v>
      </c>
      <c r="F781" s="57" t="s">
        <v>13017</v>
      </c>
      <c r="G781" s="57" t="s">
        <v>15295</v>
      </c>
      <c r="H781" s="57" t="s">
        <v>194</v>
      </c>
      <c r="I781">
        <v>2.2000000000000002</v>
      </c>
      <c r="J781">
        <v>14.4</v>
      </c>
      <c r="K781" s="58">
        <v>23</v>
      </c>
      <c r="L781" s="58">
        <v>13</v>
      </c>
      <c r="M781" s="58">
        <v>19</v>
      </c>
      <c r="N781" s="58">
        <v>18</v>
      </c>
      <c r="O781" s="58">
        <v>12</v>
      </c>
      <c r="P781" s="58">
        <v>10</v>
      </c>
      <c r="Q781" s="58">
        <v>14</v>
      </c>
      <c r="R781" s="58" t="s">
        <v>290</v>
      </c>
      <c r="S781" s="58" t="s">
        <v>290</v>
      </c>
      <c r="T781" s="58" t="s">
        <v>290</v>
      </c>
      <c r="U781" s="58">
        <v>10</v>
      </c>
      <c r="V781" s="58">
        <v>14</v>
      </c>
      <c r="W781" s="58" t="s">
        <v>290</v>
      </c>
      <c r="X781" s="58" t="s">
        <v>290</v>
      </c>
      <c r="Y781" s="58">
        <v>0</v>
      </c>
      <c r="Z781" s="58">
        <v>0</v>
      </c>
      <c r="AA781" s="58">
        <v>98</v>
      </c>
      <c r="AB781" s="58">
        <v>67</v>
      </c>
      <c r="AC781" s="58">
        <v>0</v>
      </c>
      <c r="AD781" s="58">
        <v>0</v>
      </c>
      <c r="AE781" s="58" t="s">
        <v>290</v>
      </c>
      <c r="AF781" s="58" t="s">
        <v>290</v>
      </c>
      <c r="AG781" s="58" t="s">
        <v>290</v>
      </c>
      <c r="AH781" s="58">
        <v>145</v>
      </c>
      <c r="AI781" s="58">
        <v>14</v>
      </c>
      <c r="AJ781" s="58">
        <v>131</v>
      </c>
      <c r="AK781" s="58">
        <v>34</v>
      </c>
      <c r="AL781">
        <v>165</v>
      </c>
      <c r="AM781" t="b">
        <f>IFERROR(MATCH('2017'!A781, '2018'!A:A, 0) &gt;0, FALSE)</f>
        <v>1</v>
      </c>
    </row>
    <row r="782" spans="1:39">
      <c r="A782" s="57" t="s">
        <v>3999</v>
      </c>
      <c r="B782" s="57" t="s">
        <v>705</v>
      </c>
      <c r="C782" s="57" t="s">
        <v>13892</v>
      </c>
      <c r="D782" s="57" t="s">
        <v>4000</v>
      </c>
      <c r="E782" s="57" t="s">
        <v>4001</v>
      </c>
      <c r="F782" s="57" t="s">
        <v>13019</v>
      </c>
      <c r="G782" s="57" t="s">
        <v>15296</v>
      </c>
      <c r="H782" s="57" t="s">
        <v>195</v>
      </c>
      <c r="I782">
        <v>0.1</v>
      </c>
      <c r="J782">
        <v>1.1000000000000001</v>
      </c>
      <c r="K782" s="58">
        <v>55</v>
      </c>
      <c r="L782" s="58">
        <v>19</v>
      </c>
      <c r="M782" s="58">
        <v>13</v>
      </c>
      <c r="N782" s="58">
        <v>13</v>
      </c>
      <c r="O782" s="58">
        <v>11</v>
      </c>
      <c r="P782" s="58">
        <v>16</v>
      </c>
      <c r="Q782" s="58">
        <v>11</v>
      </c>
      <c r="R782" s="58">
        <v>10</v>
      </c>
      <c r="S782" s="58">
        <v>16</v>
      </c>
      <c r="T782" s="58">
        <v>10</v>
      </c>
      <c r="U782" s="58">
        <v>0</v>
      </c>
      <c r="V782" s="58">
        <v>0</v>
      </c>
      <c r="W782" s="58">
        <v>0</v>
      </c>
      <c r="X782" s="58">
        <v>0</v>
      </c>
      <c r="Y782" s="58">
        <v>0</v>
      </c>
      <c r="Z782" s="58">
        <v>0</v>
      </c>
      <c r="AA782" s="58">
        <v>101</v>
      </c>
      <c r="AB782" s="58">
        <v>73</v>
      </c>
      <c r="AC782" s="58">
        <v>0</v>
      </c>
      <c r="AD782" s="58" t="s">
        <v>290</v>
      </c>
      <c r="AE782" s="58" t="s">
        <v>290</v>
      </c>
      <c r="AF782" s="58" t="s">
        <v>290</v>
      </c>
      <c r="AG782" s="58">
        <v>0</v>
      </c>
      <c r="AH782" s="58">
        <v>158</v>
      </c>
      <c r="AI782" s="58" t="s">
        <v>290</v>
      </c>
      <c r="AJ782" s="58">
        <v>174</v>
      </c>
      <c r="AK782" s="58">
        <v>0</v>
      </c>
      <c r="AL782">
        <v>174</v>
      </c>
      <c r="AM782" t="b">
        <f>IFERROR(MATCH('2017'!A782, '2018'!A:A, 0) &gt;0, FALSE)</f>
        <v>1</v>
      </c>
    </row>
    <row r="783" spans="1:39">
      <c r="A783" s="57" t="s">
        <v>4003</v>
      </c>
      <c r="B783" s="57" t="s">
        <v>3129</v>
      </c>
      <c r="C783" s="57" t="s">
        <v>13158</v>
      </c>
      <c r="D783" s="57" t="s">
        <v>4006</v>
      </c>
      <c r="E783" s="57" t="s">
        <v>4007</v>
      </c>
      <c r="F783" s="57" t="s">
        <v>13159</v>
      </c>
      <c r="G783" s="57" t="s">
        <v>15297</v>
      </c>
      <c r="H783" s="57" t="s">
        <v>196</v>
      </c>
      <c r="I783">
        <v>3.8</v>
      </c>
      <c r="J783">
        <v>1.6</v>
      </c>
      <c r="K783" s="58">
        <v>29</v>
      </c>
      <c r="L783" s="58" t="s">
        <v>290</v>
      </c>
      <c r="M783" s="58">
        <v>10</v>
      </c>
      <c r="N783" s="58" t="s">
        <v>290</v>
      </c>
      <c r="O783" s="58" t="s">
        <v>290</v>
      </c>
      <c r="P783" s="58" t="s">
        <v>290</v>
      </c>
      <c r="Q783" s="58" t="s">
        <v>290</v>
      </c>
      <c r="R783" s="58">
        <v>13</v>
      </c>
      <c r="S783" s="58" t="s">
        <v>290</v>
      </c>
      <c r="T783" s="58" t="s">
        <v>290</v>
      </c>
      <c r="U783" s="58" t="s">
        <v>290</v>
      </c>
      <c r="V783" s="58">
        <v>12</v>
      </c>
      <c r="W783" s="58" t="s">
        <v>290</v>
      </c>
      <c r="X783" s="58" t="s">
        <v>290</v>
      </c>
      <c r="Y783" s="58">
        <v>18</v>
      </c>
      <c r="Z783" s="58" t="s">
        <v>290</v>
      </c>
      <c r="AA783" s="58">
        <v>60</v>
      </c>
      <c r="AB783" s="58">
        <v>98</v>
      </c>
      <c r="AC783" s="58">
        <v>0</v>
      </c>
      <c r="AD783" s="58">
        <v>0</v>
      </c>
      <c r="AE783" s="58" t="s">
        <v>290</v>
      </c>
      <c r="AF783" s="58" t="s">
        <v>290</v>
      </c>
      <c r="AG783" s="58">
        <v>0</v>
      </c>
      <c r="AH783" s="58">
        <v>151</v>
      </c>
      <c r="AI783" s="58" t="s">
        <v>290</v>
      </c>
      <c r="AJ783" s="58">
        <v>116</v>
      </c>
      <c r="AK783" s="58">
        <v>42</v>
      </c>
      <c r="AL783">
        <v>158</v>
      </c>
      <c r="AM783" t="b">
        <f>IFERROR(MATCH('2017'!A783, '2018'!A:A, 0) &gt;0, FALSE)</f>
        <v>1</v>
      </c>
    </row>
    <row r="784" spans="1:39">
      <c r="A784" s="57" t="s">
        <v>4009</v>
      </c>
      <c r="B784" s="57" t="s">
        <v>4010</v>
      </c>
      <c r="C784" s="57" t="s">
        <v>13894</v>
      </c>
      <c r="D784" s="57" t="s">
        <v>4012</v>
      </c>
      <c r="E784" s="57" t="s">
        <v>1818</v>
      </c>
      <c r="F784" s="57" t="s">
        <v>13161</v>
      </c>
      <c r="G784" s="57" t="s">
        <v>15298</v>
      </c>
      <c r="H784" s="57" t="s">
        <v>196</v>
      </c>
      <c r="I784">
        <v>0.3</v>
      </c>
      <c r="J784">
        <v>1.7</v>
      </c>
      <c r="K784" s="58">
        <v>0</v>
      </c>
      <c r="L784" s="58">
        <v>0</v>
      </c>
      <c r="M784" s="58">
        <v>0</v>
      </c>
      <c r="N784" s="58">
        <v>0</v>
      </c>
      <c r="O784" s="58">
        <v>0</v>
      </c>
      <c r="P784" s="58">
        <v>0</v>
      </c>
      <c r="Q784" s="58">
        <v>0</v>
      </c>
      <c r="R784" s="58">
        <v>0</v>
      </c>
      <c r="S784" s="58">
        <v>0</v>
      </c>
      <c r="T784" s="58">
        <v>0</v>
      </c>
      <c r="U784" s="58">
        <v>45</v>
      </c>
      <c r="V784" s="58">
        <v>64</v>
      </c>
      <c r="W784" s="58">
        <v>60</v>
      </c>
      <c r="X784" s="58">
        <v>62</v>
      </c>
      <c r="Y784" s="58">
        <v>0</v>
      </c>
      <c r="Z784" s="58">
        <v>0</v>
      </c>
      <c r="AA784" s="58">
        <v>112</v>
      </c>
      <c r="AB784" s="58">
        <v>119</v>
      </c>
      <c r="AC784" s="58" t="s">
        <v>290</v>
      </c>
      <c r="AD784" s="58" t="s">
        <v>290</v>
      </c>
      <c r="AE784" s="58" t="s">
        <v>290</v>
      </c>
      <c r="AF784" s="58">
        <v>20</v>
      </c>
      <c r="AG784" s="58">
        <v>0</v>
      </c>
      <c r="AH784" s="58">
        <v>201</v>
      </c>
      <c r="AI784" s="58">
        <v>0</v>
      </c>
      <c r="AJ784" s="58">
        <v>0</v>
      </c>
      <c r="AK784" s="58">
        <v>231</v>
      </c>
      <c r="AL784">
        <v>231</v>
      </c>
      <c r="AM784" t="b">
        <f>IFERROR(MATCH('2017'!A784, '2018'!A:A, 0) &gt;0, FALSE)</f>
        <v>1</v>
      </c>
    </row>
    <row r="785" spans="1:39">
      <c r="A785" s="57" t="s">
        <v>4014</v>
      </c>
      <c r="B785" s="57" t="s">
        <v>4015</v>
      </c>
      <c r="C785" s="57" t="s">
        <v>11170</v>
      </c>
      <c r="D785" s="57" t="s">
        <v>4017</v>
      </c>
      <c r="E785" s="57" t="s">
        <v>4018</v>
      </c>
      <c r="F785" s="57" t="s">
        <v>13163</v>
      </c>
      <c r="G785" s="57" t="s">
        <v>15299</v>
      </c>
      <c r="H785" s="57" t="s">
        <v>196</v>
      </c>
      <c r="I785">
        <v>0.2</v>
      </c>
      <c r="J785">
        <v>1.6</v>
      </c>
      <c r="K785" s="58">
        <v>19</v>
      </c>
      <c r="L785" s="58">
        <v>17</v>
      </c>
      <c r="M785" s="58">
        <v>13</v>
      </c>
      <c r="N785" s="58">
        <v>12</v>
      </c>
      <c r="O785" s="58">
        <v>12</v>
      </c>
      <c r="P785" s="58">
        <v>10</v>
      </c>
      <c r="Q785" s="58">
        <v>12</v>
      </c>
      <c r="R785" s="58">
        <v>13</v>
      </c>
      <c r="S785" s="58">
        <v>12</v>
      </c>
      <c r="T785" s="58">
        <v>16</v>
      </c>
      <c r="U785" s="58">
        <v>0</v>
      </c>
      <c r="V785" s="58">
        <v>0</v>
      </c>
      <c r="W785" s="58">
        <v>0</v>
      </c>
      <c r="X785" s="58">
        <v>0</v>
      </c>
      <c r="Y785" s="58">
        <v>0</v>
      </c>
      <c r="Z785" s="58">
        <v>0</v>
      </c>
      <c r="AA785" s="58">
        <v>74</v>
      </c>
      <c r="AB785" s="58">
        <v>62</v>
      </c>
      <c r="AC785" s="58">
        <v>0</v>
      </c>
      <c r="AD785" s="58">
        <v>0</v>
      </c>
      <c r="AE785" s="58" t="s">
        <v>290</v>
      </c>
      <c r="AF785" s="58">
        <v>35</v>
      </c>
      <c r="AG785" s="58">
        <v>0</v>
      </c>
      <c r="AH785" s="58">
        <v>97</v>
      </c>
      <c r="AI785" s="58">
        <v>0</v>
      </c>
      <c r="AJ785" s="58">
        <v>136</v>
      </c>
      <c r="AK785" s="58">
        <v>0</v>
      </c>
      <c r="AL785">
        <v>136</v>
      </c>
      <c r="AM785" t="b">
        <f>IFERROR(MATCH('2017'!A785, '2018'!A:A, 0) &gt;0, FALSE)</f>
        <v>1</v>
      </c>
    </row>
    <row r="786" spans="1:39">
      <c r="A786" s="57" t="s">
        <v>4020</v>
      </c>
      <c r="B786" s="57" t="s">
        <v>2699</v>
      </c>
      <c r="C786" s="57" t="s">
        <v>11173</v>
      </c>
      <c r="D786" s="57" t="s">
        <v>4023</v>
      </c>
      <c r="E786" s="57" t="s">
        <v>1818</v>
      </c>
      <c r="F786" s="57" t="s">
        <v>13165</v>
      </c>
      <c r="G786" s="57" t="s">
        <v>15300</v>
      </c>
      <c r="H786" s="57" t="s">
        <v>196</v>
      </c>
      <c r="I786">
        <v>1.5</v>
      </c>
      <c r="J786">
        <v>14.5</v>
      </c>
      <c r="K786" s="58">
        <v>35</v>
      </c>
      <c r="L786" s="58">
        <v>14</v>
      </c>
      <c r="M786" s="58">
        <v>15</v>
      </c>
      <c r="N786" s="58">
        <v>17</v>
      </c>
      <c r="O786" s="58">
        <v>12</v>
      </c>
      <c r="P786" s="58">
        <v>14</v>
      </c>
      <c r="Q786" s="58">
        <v>16</v>
      </c>
      <c r="R786" s="58">
        <v>19</v>
      </c>
      <c r="S786" s="58">
        <v>18</v>
      </c>
      <c r="T786" s="58">
        <v>13</v>
      </c>
      <c r="U786" s="58">
        <v>0</v>
      </c>
      <c r="V786" s="58">
        <v>0</v>
      </c>
      <c r="W786" s="58">
        <v>0</v>
      </c>
      <c r="X786" s="58">
        <v>0</v>
      </c>
      <c r="Y786" s="58" t="s">
        <v>290</v>
      </c>
      <c r="Z786" s="58">
        <v>0</v>
      </c>
      <c r="AA786" s="58">
        <v>91</v>
      </c>
      <c r="AB786" s="58">
        <v>90</v>
      </c>
      <c r="AC786" s="58">
        <v>0</v>
      </c>
      <c r="AD786" s="58" t="s">
        <v>290</v>
      </c>
      <c r="AE786" s="58" t="s">
        <v>290</v>
      </c>
      <c r="AF786" s="58">
        <v>16</v>
      </c>
      <c r="AG786" s="58">
        <v>0</v>
      </c>
      <c r="AH786" s="58">
        <v>153</v>
      </c>
      <c r="AI786" s="58" t="s">
        <v>290</v>
      </c>
      <c r="AJ786" s="58">
        <v>181</v>
      </c>
      <c r="AK786" s="58">
        <v>0</v>
      </c>
      <c r="AL786">
        <v>181</v>
      </c>
      <c r="AM786" t="b">
        <f>IFERROR(MATCH('2017'!A786, '2018'!A:A, 0) &gt;0, FALSE)</f>
        <v>1</v>
      </c>
    </row>
    <row r="787" spans="1:39">
      <c r="A787" s="57" t="s">
        <v>4024</v>
      </c>
      <c r="B787" s="57" t="s">
        <v>4025</v>
      </c>
      <c r="C787" s="57" t="s">
        <v>13895</v>
      </c>
      <c r="D787" s="57" t="s">
        <v>4027</v>
      </c>
      <c r="E787" s="57" t="s">
        <v>1818</v>
      </c>
      <c r="F787" s="57" t="s">
        <v>13167</v>
      </c>
      <c r="G787" s="57" t="s">
        <v>15301</v>
      </c>
      <c r="H787" s="57" t="s">
        <v>196</v>
      </c>
      <c r="I787">
        <v>0.1</v>
      </c>
      <c r="J787">
        <v>1</v>
      </c>
      <c r="K787" s="58">
        <v>17</v>
      </c>
      <c r="L787" s="58">
        <v>18</v>
      </c>
      <c r="M787" s="58">
        <v>15</v>
      </c>
      <c r="N787" s="58" t="s">
        <v>290</v>
      </c>
      <c r="O787" s="58" t="s">
        <v>290</v>
      </c>
      <c r="P787" s="58">
        <v>10</v>
      </c>
      <c r="Q787" s="58" t="s">
        <v>290</v>
      </c>
      <c r="R787" s="58" t="s">
        <v>290</v>
      </c>
      <c r="S787" s="58">
        <v>11</v>
      </c>
      <c r="T787" s="58" t="s">
        <v>290</v>
      </c>
      <c r="U787" s="58">
        <v>0</v>
      </c>
      <c r="V787" s="58">
        <v>0</v>
      </c>
      <c r="W787" s="58">
        <v>0</v>
      </c>
      <c r="X787" s="58">
        <v>0</v>
      </c>
      <c r="Y787" s="58" t="s">
        <v>290</v>
      </c>
      <c r="Z787" s="58">
        <v>0</v>
      </c>
      <c r="AA787" s="58">
        <v>52</v>
      </c>
      <c r="AB787" s="58">
        <v>57</v>
      </c>
      <c r="AC787" s="58" t="s">
        <v>290</v>
      </c>
      <c r="AD787" s="58" t="s">
        <v>290</v>
      </c>
      <c r="AE787" s="58" t="s">
        <v>290</v>
      </c>
      <c r="AF787" s="58" t="s">
        <v>290</v>
      </c>
      <c r="AG787" s="58">
        <v>0</v>
      </c>
      <c r="AH787" s="58">
        <v>86</v>
      </c>
      <c r="AI787" s="58">
        <v>12</v>
      </c>
      <c r="AJ787" s="58">
        <v>109</v>
      </c>
      <c r="AK787" s="58">
        <v>0</v>
      </c>
      <c r="AL787">
        <v>109</v>
      </c>
      <c r="AM787" t="b">
        <f>IFERROR(MATCH('2017'!A787, '2018'!A:A, 0) &gt;0, FALSE)</f>
        <v>1</v>
      </c>
    </row>
    <row r="788" spans="1:39">
      <c r="A788" s="57" t="s">
        <v>4028</v>
      </c>
      <c r="B788" s="57" t="s">
        <v>4025</v>
      </c>
      <c r="C788" s="57" t="s">
        <v>10889</v>
      </c>
      <c r="D788" s="57" t="s">
        <v>4030</v>
      </c>
      <c r="E788" s="57" t="s">
        <v>197</v>
      </c>
      <c r="F788" s="57" t="s">
        <v>13020</v>
      </c>
      <c r="G788" s="57" t="s">
        <v>15302</v>
      </c>
      <c r="H788" s="57" t="s">
        <v>197</v>
      </c>
      <c r="I788">
        <v>0.1</v>
      </c>
      <c r="J788">
        <v>10.5</v>
      </c>
      <c r="K788" s="58">
        <v>0</v>
      </c>
      <c r="L788" s="58">
        <v>23</v>
      </c>
      <c r="M788" s="58">
        <v>11</v>
      </c>
      <c r="N788" s="58">
        <v>13</v>
      </c>
      <c r="O788" s="58">
        <v>14</v>
      </c>
      <c r="P788" s="58">
        <v>24</v>
      </c>
      <c r="Q788" s="58">
        <v>19</v>
      </c>
      <c r="R788" s="58">
        <v>19</v>
      </c>
      <c r="S788" s="58">
        <v>18</v>
      </c>
      <c r="T788" s="58">
        <v>21</v>
      </c>
      <c r="U788" s="58">
        <v>0</v>
      </c>
      <c r="V788" s="58">
        <v>0</v>
      </c>
      <c r="W788" s="58">
        <v>0</v>
      </c>
      <c r="X788" s="58">
        <v>0</v>
      </c>
      <c r="Y788" s="58">
        <v>0</v>
      </c>
      <c r="Z788" s="58">
        <v>0</v>
      </c>
      <c r="AA788" s="58">
        <v>93</v>
      </c>
      <c r="AB788" s="58">
        <v>69</v>
      </c>
      <c r="AC788" s="58">
        <v>0</v>
      </c>
      <c r="AD788" s="58">
        <v>0</v>
      </c>
      <c r="AE788" s="58">
        <v>127</v>
      </c>
      <c r="AF788" s="58" t="s">
        <v>290</v>
      </c>
      <c r="AG788" s="58" t="s">
        <v>290</v>
      </c>
      <c r="AH788" s="58">
        <v>20</v>
      </c>
      <c r="AI788" s="58">
        <v>12</v>
      </c>
      <c r="AJ788" s="58">
        <v>162</v>
      </c>
      <c r="AK788" s="58">
        <v>0</v>
      </c>
      <c r="AL788">
        <v>162</v>
      </c>
      <c r="AM788" t="b">
        <f>IFERROR(MATCH('2017'!A788, '2018'!A:A, 0) &gt;0, FALSE)</f>
        <v>0</v>
      </c>
    </row>
    <row r="789" spans="1:39">
      <c r="A789" s="57" t="s">
        <v>4032</v>
      </c>
      <c r="B789" s="57" t="s">
        <v>4033</v>
      </c>
      <c r="C789" s="57" t="s">
        <v>13896</v>
      </c>
      <c r="D789" s="57" t="s">
        <v>4036</v>
      </c>
      <c r="E789" s="57" t="s">
        <v>197</v>
      </c>
      <c r="F789" s="57" t="s">
        <v>13021</v>
      </c>
      <c r="G789" s="57" t="s">
        <v>15303</v>
      </c>
      <c r="H789" s="57" t="s">
        <v>197</v>
      </c>
      <c r="I789">
        <v>0.1</v>
      </c>
      <c r="J789">
        <v>1.4</v>
      </c>
      <c r="K789" s="58">
        <v>38</v>
      </c>
      <c r="L789" s="58">
        <v>16</v>
      </c>
      <c r="M789" s="58">
        <v>17</v>
      </c>
      <c r="N789" s="58">
        <v>13</v>
      </c>
      <c r="O789" s="58">
        <v>21</v>
      </c>
      <c r="P789" s="58">
        <v>11</v>
      </c>
      <c r="Q789" s="58">
        <v>12</v>
      </c>
      <c r="R789" s="58">
        <v>16</v>
      </c>
      <c r="S789" s="58">
        <v>21</v>
      </c>
      <c r="T789" s="58">
        <v>15</v>
      </c>
      <c r="U789" s="58">
        <v>0</v>
      </c>
      <c r="V789" s="58">
        <v>0</v>
      </c>
      <c r="W789" s="58">
        <v>0</v>
      </c>
      <c r="X789" s="58">
        <v>0</v>
      </c>
      <c r="Y789" s="58">
        <v>0</v>
      </c>
      <c r="Z789" s="58">
        <v>0</v>
      </c>
      <c r="AA789" s="58">
        <v>96</v>
      </c>
      <c r="AB789" s="58">
        <v>84</v>
      </c>
      <c r="AC789" s="58">
        <v>0</v>
      </c>
      <c r="AD789" s="58">
        <v>10</v>
      </c>
      <c r="AE789" s="58" t="s">
        <v>290</v>
      </c>
      <c r="AF789" s="58">
        <v>19</v>
      </c>
      <c r="AG789" s="58">
        <v>0</v>
      </c>
      <c r="AH789" s="58">
        <v>121</v>
      </c>
      <c r="AI789" s="58">
        <v>25</v>
      </c>
      <c r="AJ789" s="58">
        <v>180</v>
      </c>
      <c r="AK789" s="58">
        <v>0</v>
      </c>
      <c r="AL789">
        <v>180</v>
      </c>
      <c r="AM789" t="b">
        <f>IFERROR(MATCH('2017'!A789, '2018'!A:A, 0) &gt;0, FALSE)</f>
        <v>1</v>
      </c>
    </row>
    <row r="790" spans="1:39">
      <c r="A790" s="57" t="s">
        <v>4038</v>
      </c>
      <c r="B790" s="57" t="s">
        <v>4039</v>
      </c>
      <c r="C790" s="57" t="s">
        <v>10895</v>
      </c>
      <c r="D790" s="57" t="s">
        <v>4041</v>
      </c>
      <c r="E790" s="57" t="s">
        <v>197</v>
      </c>
      <c r="F790" s="57" t="s">
        <v>13022</v>
      </c>
      <c r="G790" s="57" t="s">
        <v>15304</v>
      </c>
      <c r="H790" s="57" t="s">
        <v>197</v>
      </c>
      <c r="I790">
        <v>0.3</v>
      </c>
      <c r="J790">
        <v>6.1</v>
      </c>
      <c r="K790" s="58">
        <v>70</v>
      </c>
      <c r="L790" s="58">
        <v>30</v>
      </c>
      <c r="M790" s="58">
        <v>28</v>
      </c>
      <c r="N790" s="58">
        <v>36</v>
      </c>
      <c r="O790" s="58">
        <v>44</v>
      </c>
      <c r="P790" s="58">
        <v>43</v>
      </c>
      <c r="Q790" s="58">
        <v>42</v>
      </c>
      <c r="R790" s="58">
        <v>46</v>
      </c>
      <c r="S790" s="58">
        <v>47</v>
      </c>
      <c r="T790" s="58">
        <v>48</v>
      </c>
      <c r="U790" s="58">
        <v>67</v>
      </c>
      <c r="V790" s="58">
        <v>60</v>
      </c>
      <c r="W790" s="58">
        <v>59</v>
      </c>
      <c r="X790" s="58">
        <v>69</v>
      </c>
      <c r="Y790" s="58">
        <v>0</v>
      </c>
      <c r="Z790" s="58">
        <v>0</v>
      </c>
      <c r="AA790" s="58">
        <v>333</v>
      </c>
      <c r="AB790" s="58">
        <v>356</v>
      </c>
      <c r="AC790" s="58" t="s">
        <v>290</v>
      </c>
      <c r="AD790" s="58">
        <v>43</v>
      </c>
      <c r="AE790" s="58">
        <v>63</v>
      </c>
      <c r="AF790" s="58" t="s">
        <v>290</v>
      </c>
      <c r="AG790" s="58">
        <v>0</v>
      </c>
      <c r="AH790" s="58">
        <v>539</v>
      </c>
      <c r="AI790" s="58">
        <v>41</v>
      </c>
      <c r="AJ790" s="58">
        <v>434</v>
      </c>
      <c r="AK790" s="58">
        <v>255</v>
      </c>
      <c r="AL790">
        <v>689</v>
      </c>
      <c r="AM790" t="b">
        <f>IFERROR(MATCH('2017'!A790, '2018'!A:A, 0) &gt;0, FALSE)</f>
        <v>1</v>
      </c>
    </row>
    <row r="791" spans="1:39">
      <c r="A791" s="57" t="s">
        <v>4051</v>
      </c>
      <c r="B791" s="57" t="s">
        <v>4052</v>
      </c>
      <c r="C791" s="57" t="s">
        <v>13023</v>
      </c>
      <c r="D791" s="57" t="s">
        <v>4054</v>
      </c>
      <c r="E791" s="57" t="s">
        <v>4055</v>
      </c>
      <c r="F791" s="57" t="s">
        <v>13024</v>
      </c>
      <c r="G791" s="57" t="s">
        <v>15305</v>
      </c>
      <c r="H791" s="57" t="s">
        <v>197</v>
      </c>
      <c r="I791">
        <v>0.1</v>
      </c>
      <c r="J791">
        <v>0.9</v>
      </c>
      <c r="K791" s="58">
        <v>38</v>
      </c>
      <c r="L791" s="58" t="s">
        <v>290</v>
      </c>
      <c r="M791" s="58" t="s">
        <v>290</v>
      </c>
      <c r="N791" s="58">
        <v>11</v>
      </c>
      <c r="O791" s="58" t="s">
        <v>290</v>
      </c>
      <c r="P791" s="58" t="s">
        <v>290</v>
      </c>
      <c r="Q791" s="58" t="s">
        <v>290</v>
      </c>
      <c r="R791" s="58" t="s">
        <v>290</v>
      </c>
      <c r="S791" s="58">
        <v>13</v>
      </c>
      <c r="T791" s="58" t="s">
        <v>290</v>
      </c>
      <c r="U791" s="58">
        <v>0</v>
      </c>
      <c r="V791" s="58">
        <v>0</v>
      </c>
      <c r="W791" s="58">
        <v>0</v>
      </c>
      <c r="X791" s="58">
        <v>0</v>
      </c>
      <c r="Y791" s="58" t="s">
        <v>290</v>
      </c>
      <c r="Z791" s="58">
        <v>0</v>
      </c>
      <c r="AA791" s="58">
        <v>56</v>
      </c>
      <c r="AB791" s="58">
        <v>58</v>
      </c>
      <c r="AC791" s="58">
        <v>0</v>
      </c>
      <c r="AD791" s="58" t="s">
        <v>290</v>
      </c>
      <c r="AE791" s="58">
        <v>0</v>
      </c>
      <c r="AF791" s="58" t="s">
        <v>290</v>
      </c>
      <c r="AG791" s="58">
        <v>0</v>
      </c>
      <c r="AH791" s="58">
        <v>105</v>
      </c>
      <c r="AI791" s="58" t="s">
        <v>290</v>
      </c>
      <c r="AJ791" s="58">
        <v>114</v>
      </c>
      <c r="AK791" s="58">
        <v>0</v>
      </c>
      <c r="AL791">
        <v>114</v>
      </c>
      <c r="AM791" t="b">
        <f>IFERROR(MATCH('2017'!A791, '2018'!A:A, 0) &gt;0, FALSE)</f>
        <v>1</v>
      </c>
    </row>
    <row r="792" spans="1:39">
      <c r="A792" s="57" t="s">
        <v>4057</v>
      </c>
      <c r="B792" s="57" t="s">
        <v>4058</v>
      </c>
      <c r="C792" s="57" t="s">
        <v>13025</v>
      </c>
      <c r="D792" s="57" t="s">
        <v>4061</v>
      </c>
      <c r="E792" s="57" t="s">
        <v>197</v>
      </c>
      <c r="F792" s="57" t="s">
        <v>13026</v>
      </c>
      <c r="G792" s="57" t="s">
        <v>15306</v>
      </c>
      <c r="H792" s="57" t="s">
        <v>197</v>
      </c>
      <c r="I792">
        <v>0.1</v>
      </c>
      <c r="J792">
        <v>1.7</v>
      </c>
      <c r="K792" s="58">
        <v>15</v>
      </c>
      <c r="L792" s="58">
        <v>18</v>
      </c>
      <c r="M792" s="58">
        <v>20</v>
      </c>
      <c r="N792" s="58">
        <v>13</v>
      </c>
      <c r="O792" s="58">
        <v>12</v>
      </c>
      <c r="P792" s="58">
        <v>20</v>
      </c>
      <c r="Q792" s="58">
        <v>18</v>
      </c>
      <c r="R792" s="58">
        <v>18</v>
      </c>
      <c r="S792" s="58">
        <v>24</v>
      </c>
      <c r="T792" s="58">
        <v>15</v>
      </c>
      <c r="U792" s="58">
        <v>0</v>
      </c>
      <c r="V792" s="58">
        <v>0</v>
      </c>
      <c r="W792" s="58">
        <v>0</v>
      </c>
      <c r="X792" s="58">
        <v>0</v>
      </c>
      <c r="Y792" s="58" t="s">
        <v>290</v>
      </c>
      <c r="Z792" s="58">
        <v>0</v>
      </c>
      <c r="AA792" s="58">
        <v>89</v>
      </c>
      <c r="AB792" s="58">
        <v>90</v>
      </c>
      <c r="AC792" s="58" t="s">
        <v>290</v>
      </c>
      <c r="AD792" s="58" t="s">
        <v>290</v>
      </c>
      <c r="AE792" s="58" t="s">
        <v>290</v>
      </c>
      <c r="AF792" s="58">
        <v>59</v>
      </c>
      <c r="AG792" s="58">
        <v>0</v>
      </c>
      <c r="AH792" s="58">
        <v>96</v>
      </c>
      <c r="AI792" s="58">
        <v>11</v>
      </c>
      <c r="AJ792" s="58">
        <v>179</v>
      </c>
      <c r="AK792" s="58">
        <v>0</v>
      </c>
      <c r="AL792">
        <v>179</v>
      </c>
      <c r="AM792" t="b">
        <f>IFERROR(MATCH('2017'!A792, '2018'!A:A, 0) &gt;0, FALSE)</f>
        <v>1</v>
      </c>
    </row>
    <row r="793" spans="1:39">
      <c r="A793" s="57" t="s">
        <v>4063</v>
      </c>
      <c r="B793" s="57" t="s">
        <v>4064</v>
      </c>
      <c r="C793" s="57" t="s">
        <v>13027</v>
      </c>
      <c r="D793" s="57" t="s">
        <v>4066</v>
      </c>
      <c r="E793" s="57" t="s">
        <v>4067</v>
      </c>
      <c r="F793" s="57" t="s">
        <v>13028</v>
      </c>
      <c r="G793" s="57" t="s">
        <v>15307</v>
      </c>
      <c r="H793" s="57" t="s">
        <v>197</v>
      </c>
      <c r="I793">
        <v>0.1</v>
      </c>
      <c r="J793">
        <v>0.8</v>
      </c>
      <c r="K793" s="58">
        <v>28</v>
      </c>
      <c r="L793" s="58">
        <v>14</v>
      </c>
      <c r="M793" s="58" t="s">
        <v>290</v>
      </c>
      <c r="N793" s="58" t="s">
        <v>290</v>
      </c>
      <c r="O793" s="58" t="s">
        <v>290</v>
      </c>
      <c r="P793" s="58" t="s">
        <v>290</v>
      </c>
      <c r="Q793" s="58" t="s">
        <v>290</v>
      </c>
      <c r="R793" s="58" t="s">
        <v>290</v>
      </c>
      <c r="S793" s="58">
        <v>10</v>
      </c>
      <c r="T793" s="58" t="s">
        <v>290</v>
      </c>
      <c r="U793" s="58">
        <v>0</v>
      </c>
      <c r="V793" s="58">
        <v>0</v>
      </c>
      <c r="W793" s="58">
        <v>0</v>
      </c>
      <c r="X793" s="58">
        <v>0</v>
      </c>
      <c r="Y793" s="58">
        <v>0</v>
      </c>
      <c r="Z793" s="58">
        <v>0</v>
      </c>
      <c r="AA793" s="58">
        <v>30</v>
      </c>
      <c r="AB793" s="58">
        <v>56</v>
      </c>
      <c r="AC793" s="58">
        <v>0</v>
      </c>
      <c r="AD793" s="58">
        <v>0</v>
      </c>
      <c r="AE793" s="58" t="s">
        <v>290</v>
      </c>
      <c r="AF793" s="58">
        <v>0</v>
      </c>
      <c r="AG793" s="58">
        <v>0</v>
      </c>
      <c r="AH793" s="58">
        <v>78</v>
      </c>
      <c r="AI793" s="58" t="s">
        <v>290</v>
      </c>
      <c r="AJ793" s="58">
        <v>86</v>
      </c>
      <c r="AK793" s="58">
        <v>0</v>
      </c>
      <c r="AL793">
        <v>86</v>
      </c>
      <c r="AM793" t="b">
        <f>IFERROR(MATCH('2017'!A793, '2018'!A:A, 0) &gt;0, FALSE)</f>
        <v>1</v>
      </c>
    </row>
    <row r="794" spans="1:39">
      <c r="A794" s="57" t="s">
        <v>4069</v>
      </c>
      <c r="B794" s="57" t="s">
        <v>4070</v>
      </c>
      <c r="C794" s="57" t="s">
        <v>10907</v>
      </c>
      <c r="D794" s="57" t="s">
        <v>4073</v>
      </c>
      <c r="E794" s="57" t="s">
        <v>197</v>
      </c>
      <c r="F794" s="57" t="s">
        <v>13029</v>
      </c>
      <c r="G794" s="57" t="s">
        <v>15308</v>
      </c>
      <c r="H794" s="57" t="s">
        <v>197</v>
      </c>
      <c r="I794">
        <v>0.1</v>
      </c>
      <c r="J794">
        <v>2.7</v>
      </c>
      <c r="K794" s="58">
        <v>41</v>
      </c>
      <c r="L794" s="58">
        <v>49</v>
      </c>
      <c r="M794" s="58">
        <v>45</v>
      </c>
      <c r="N794" s="58">
        <v>52</v>
      </c>
      <c r="O794" s="58">
        <v>49</v>
      </c>
      <c r="P794" s="58">
        <v>42</v>
      </c>
      <c r="Q794" s="58">
        <v>45</v>
      </c>
      <c r="R794" s="58">
        <v>54</v>
      </c>
      <c r="S794" s="58">
        <v>43</v>
      </c>
      <c r="T794" s="58">
        <v>50</v>
      </c>
      <c r="U794" s="58">
        <v>0</v>
      </c>
      <c r="V794" s="58">
        <v>0</v>
      </c>
      <c r="W794" s="58">
        <v>0</v>
      </c>
      <c r="X794" s="58">
        <v>0</v>
      </c>
      <c r="Y794" s="58" t="s">
        <v>290</v>
      </c>
      <c r="Z794" s="58">
        <v>0</v>
      </c>
      <c r="AA794" s="58">
        <v>225</v>
      </c>
      <c r="AB794" s="58">
        <v>249</v>
      </c>
      <c r="AC794" s="58">
        <v>0</v>
      </c>
      <c r="AD794" s="58" t="s">
        <v>290</v>
      </c>
      <c r="AE794" s="58" t="s">
        <v>290</v>
      </c>
      <c r="AF794" s="58" t="s">
        <v>290</v>
      </c>
      <c r="AG794" s="58">
        <v>0</v>
      </c>
      <c r="AH794" s="58">
        <v>433</v>
      </c>
      <c r="AI794" s="58">
        <v>26</v>
      </c>
      <c r="AJ794" s="58">
        <v>474</v>
      </c>
      <c r="AK794" s="58">
        <v>0</v>
      </c>
      <c r="AL794">
        <v>474</v>
      </c>
      <c r="AM794" t="b">
        <f>IFERROR(MATCH('2017'!A794, '2018'!A:A, 0) &gt;0, FALSE)</f>
        <v>1</v>
      </c>
    </row>
    <row r="795" spans="1:39">
      <c r="A795" s="57" t="s">
        <v>4075</v>
      </c>
      <c r="B795" s="57" t="s">
        <v>4076</v>
      </c>
      <c r="C795" s="57" t="s">
        <v>7290</v>
      </c>
      <c r="D795" s="57" t="s">
        <v>4079</v>
      </c>
      <c r="E795" s="57" t="s">
        <v>4080</v>
      </c>
      <c r="F795" s="57" t="s">
        <v>13030</v>
      </c>
      <c r="G795" s="57" t="s">
        <v>15309</v>
      </c>
      <c r="H795" s="57" t="s">
        <v>197</v>
      </c>
      <c r="I795">
        <v>0.3</v>
      </c>
      <c r="J795">
        <v>25.5</v>
      </c>
      <c r="K795" s="58">
        <v>57</v>
      </c>
      <c r="L795" s="58">
        <v>17</v>
      </c>
      <c r="M795" s="58">
        <v>20</v>
      </c>
      <c r="N795" s="58">
        <v>29</v>
      </c>
      <c r="O795" s="58">
        <v>22</v>
      </c>
      <c r="P795" s="58">
        <v>22</v>
      </c>
      <c r="Q795" s="58">
        <v>25</v>
      </c>
      <c r="R795" s="58">
        <v>37</v>
      </c>
      <c r="S795" s="58">
        <v>49</v>
      </c>
      <c r="T795" s="58">
        <v>44</v>
      </c>
      <c r="U795" s="58">
        <v>0</v>
      </c>
      <c r="V795" s="58">
        <v>0</v>
      </c>
      <c r="W795" s="58">
        <v>0</v>
      </c>
      <c r="X795" s="58">
        <v>0</v>
      </c>
      <c r="Y795" s="58">
        <v>47</v>
      </c>
      <c r="Z795" s="58">
        <v>0</v>
      </c>
      <c r="AA795" s="58">
        <v>188</v>
      </c>
      <c r="AB795" s="58">
        <v>181</v>
      </c>
      <c r="AC795" s="58">
        <v>0</v>
      </c>
      <c r="AD795" s="58">
        <v>27</v>
      </c>
      <c r="AE795" s="58" t="s">
        <v>290</v>
      </c>
      <c r="AF795" s="58">
        <v>43</v>
      </c>
      <c r="AG795" s="58" t="s">
        <v>290</v>
      </c>
      <c r="AH795" s="58">
        <v>267</v>
      </c>
      <c r="AI795" s="58">
        <v>23</v>
      </c>
      <c r="AJ795" s="58">
        <v>369</v>
      </c>
      <c r="AK795" s="58">
        <v>0</v>
      </c>
      <c r="AL795">
        <v>369</v>
      </c>
      <c r="AM795" t="b">
        <f>IFERROR(MATCH('2017'!A795, '2018'!A:A, 0) &gt;0, FALSE)</f>
        <v>1</v>
      </c>
    </row>
    <row r="796" spans="1:39">
      <c r="A796" s="57" t="s">
        <v>4082</v>
      </c>
      <c r="B796" s="57" t="s">
        <v>4083</v>
      </c>
      <c r="C796" s="57" t="s">
        <v>13031</v>
      </c>
      <c r="D796" s="57" t="s">
        <v>4085</v>
      </c>
      <c r="E796" s="57" t="s">
        <v>197</v>
      </c>
      <c r="F796" s="57" t="s">
        <v>13032</v>
      </c>
      <c r="G796" s="57" t="s">
        <v>15310</v>
      </c>
      <c r="H796" s="57" t="s">
        <v>197</v>
      </c>
      <c r="I796">
        <v>0.1</v>
      </c>
      <c r="J796">
        <v>3.2</v>
      </c>
      <c r="K796" s="58">
        <v>72</v>
      </c>
      <c r="L796" s="58">
        <v>26</v>
      </c>
      <c r="M796" s="58">
        <v>28</v>
      </c>
      <c r="N796" s="58">
        <v>26</v>
      </c>
      <c r="O796" s="58">
        <v>32</v>
      </c>
      <c r="P796" s="58">
        <v>34</v>
      </c>
      <c r="Q796" s="58">
        <v>28</v>
      </c>
      <c r="R796" s="58">
        <v>33</v>
      </c>
      <c r="S796" s="58">
        <v>35</v>
      </c>
      <c r="T796" s="58">
        <v>50</v>
      </c>
      <c r="U796" s="58">
        <v>0</v>
      </c>
      <c r="V796" s="58">
        <v>0</v>
      </c>
      <c r="W796" s="58">
        <v>0</v>
      </c>
      <c r="X796" s="58">
        <v>0</v>
      </c>
      <c r="Y796" s="58" t="s">
        <v>290</v>
      </c>
      <c r="Z796" s="58">
        <v>0</v>
      </c>
      <c r="AA796" s="58">
        <v>190</v>
      </c>
      <c r="AB796" s="58">
        <v>180</v>
      </c>
      <c r="AC796" s="58">
        <v>0</v>
      </c>
      <c r="AD796" s="58" t="s">
        <v>290</v>
      </c>
      <c r="AE796" s="58" t="s">
        <v>290</v>
      </c>
      <c r="AF796" s="58">
        <v>11</v>
      </c>
      <c r="AG796" s="58" t="s">
        <v>290</v>
      </c>
      <c r="AH796" s="58">
        <v>327</v>
      </c>
      <c r="AI796" s="58">
        <v>21</v>
      </c>
      <c r="AJ796" s="58">
        <v>370</v>
      </c>
      <c r="AK796" s="58">
        <v>0</v>
      </c>
      <c r="AL796">
        <v>370</v>
      </c>
      <c r="AM796" t="b">
        <f>IFERROR(MATCH('2017'!A796, '2018'!A:A, 0) &gt;0, FALSE)</f>
        <v>1</v>
      </c>
    </row>
    <row r="797" spans="1:39">
      <c r="A797" s="57" t="s">
        <v>4086</v>
      </c>
      <c r="B797" s="57" t="s">
        <v>4087</v>
      </c>
      <c r="C797" s="57" t="s">
        <v>13033</v>
      </c>
      <c r="D797" s="57" t="s">
        <v>4090</v>
      </c>
      <c r="E797" s="57" t="s">
        <v>197</v>
      </c>
      <c r="F797" s="57" t="s">
        <v>13034</v>
      </c>
      <c r="G797" s="57" t="s">
        <v>15311</v>
      </c>
      <c r="H797" s="57" t="s">
        <v>197</v>
      </c>
      <c r="I797">
        <v>0.3</v>
      </c>
      <c r="J797">
        <v>5.5</v>
      </c>
      <c r="K797" s="58">
        <v>0</v>
      </c>
      <c r="L797" s="58">
        <v>0</v>
      </c>
      <c r="M797" s="58">
        <v>0</v>
      </c>
      <c r="N797" s="58">
        <v>0</v>
      </c>
      <c r="O797" s="58">
        <v>0</v>
      </c>
      <c r="P797" s="58">
        <v>0</v>
      </c>
      <c r="Q797" s="58">
        <v>0</v>
      </c>
      <c r="R797" s="58">
        <v>0</v>
      </c>
      <c r="S797" s="58">
        <v>0</v>
      </c>
      <c r="T797" s="58">
        <v>0</v>
      </c>
      <c r="U797" s="58">
        <v>211</v>
      </c>
      <c r="V797" s="58">
        <v>197</v>
      </c>
      <c r="W797" s="58">
        <v>194</v>
      </c>
      <c r="X797" s="58">
        <v>187</v>
      </c>
      <c r="Y797" s="58">
        <v>0</v>
      </c>
      <c r="Z797" s="58">
        <v>0</v>
      </c>
      <c r="AA797" s="58">
        <v>418</v>
      </c>
      <c r="AB797" s="58">
        <v>371</v>
      </c>
      <c r="AC797" s="58" t="s">
        <v>290</v>
      </c>
      <c r="AD797" s="58">
        <v>41</v>
      </c>
      <c r="AE797" s="58" t="s">
        <v>290</v>
      </c>
      <c r="AF797" s="58">
        <v>45</v>
      </c>
      <c r="AG797" s="58" t="s">
        <v>290</v>
      </c>
      <c r="AH797" s="58">
        <v>662</v>
      </c>
      <c r="AI797" s="58">
        <v>26</v>
      </c>
      <c r="AJ797" s="58">
        <v>0</v>
      </c>
      <c r="AK797" s="58">
        <v>789</v>
      </c>
      <c r="AL797">
        <v>789</v>
      </c>
      <c r="AM797" t="b">
        <f>IFERROR(MATCH('2017'!A797, '2018'!A:A, 0) &gt;0, FALSE)</f>
        <v>1</v>
      </c>
    </row>
    <row r="798" spans="1:39">
      <c r="A798" s="57" t="s">
        <v>4091</v>
      </c>
      <c r="B798" s="57" t="s">
        <v>465</v>
      </c>
      <c r="C798" s="57" t="s">
        <v>10918</v>
      </c>
      <c r="D798" s="57" t="s">
        <v>4093</v>
      </c>
      <c r="E798" s="57" t="s">
        <v>197</v>
      </c>
      <c r="F798" s="57" t="s">
        <v>13035</v>
      </c>
      <c r="G798" s="57" t="s">
        <v>15312</v>
      </c>
      <c r="H798" s="57" t="s">
        <v>197</v>
      </c>
      <c r="I798">
        <v>0.3</v>
      </c>
      <c r="J798">
        <v>11.5</v>
      </c>
      <c r="K798" s="58">
        <v>0</v>
      </c>
      <c r="L798" s="58">
        <v>21</v>
      </c>
      <c r="M798" s="58">
        <v>27</v>
      </c>
      <c r="N798" s="58">
        <v>20</v>
      </c>
      <c r="O798" s="58">
        <v>17</v>
      </c>
      <c r="P798" s="58">
        <v>17</v>
      </c>
      <c r="Q798" s="58">
        <v>22</v>
      </c>
      <c r="R798" s="58">
        <v>15</v>
      </c>
      <c r="S798" s="58">
        <v>12</v>
      </c>
      <c r="T798" s="58">
        <v>21</v>
      </c>
      <c r="U798" s="58">
        <v>0</v>
      </c>
      <c r="V798" s="58">
        <v>0</v>
      </c>
      <c r="W798" s="58">
        <v>0</v>
      </c>
      <c r="X798" s="58">
        <v>0</v>
      </c>
      <c r="Y798" s="58">
        <v>0</v>
      </c>
      <c r="Z798" s="58">
        <v>0</v>
      </c>
      <c r="AA798" s="58">
        <v>106</v>
      </c>
      <c r="AB798" s="58">
        <v>66</v>
      </c>
      <c r="AC798" s="58">
        <v>0</v>
      </c>
      <c r="AD798" s="58" t="s">
        <v>290</v>
      </c>
      <c r="AE798" s="58" t="s">
        <v>290</v>
      </c>
      <c r="AF798" s="58" t="s">
        <v>290</v>
      </c>
      <c r="AG798" s="58">
        <v>0</v>
      </c>
      <c r="AH798" s="58">
        <v>144</v>
      </c>
      <c r="AI798" s="58">
        <v>15</v>
      </c>
      <c r="AJ798" s="58">
        <v>172</v>
      </c>
      <c r="AK798" s="58">
        <v>0</v>
      </c>
      <c r="AL798">
        <v>172</v>
      </c>
      <c r="AM798" t="b">
        <f>IFERROR(MATCH('2017'!A798, '2018'!A:A, 0) &gt;0, FALSE)</f>
        <v>1</v>
      </c>
    </row>
    <row r="799" spans="1:39">
      <c r="A799" s="57" t="s">
        <v>4809</v>
      </c>
      <c r="B799" s="57" t="s">
        <v>4810</v>
      </c>
      <c r="C799" s="57" t="s">
        <v>7302</v>
      </c>
      <c r="D799" s="57" t="s">
        <v>10921</v>
      </c>
      <c r="E799" s="57" t="s">
        <v>197</v>
      </c>
      <c r="F799" s="57" t="s">
        <v>13036</v>
      </c>
      <c r="G799" s="57" t="s">
        <v>15313</v>
      </c>
      <c r="H799" s="57" t="s">
        <v>197</v>
      </c>
      <c r="I799">
        <v>0.8</v>
      </c>
      <c r="J799">
        <v>5.4</v>
      </c>
      <c r="K799" s="58">
        <v>23</v>
      </c>
      <c r="L799" s="58" t="s">
        <v>290</v>
      </c>
      <c r="M799" s="58" t="s">
        <v>290</v>
      </c>
      <c r="N799" s="58" t="s">
        <v>290</v>
      </c>
      <c r="O799" s="58">
        <v>0</v>
      </c>
      <c r="P799" s="58" t="s">
        <v>290</v>
      </c>
      <c r="Q799" s="58" t="s">
        <v>290</v>
      </c>
      <c r="R799" s="58" t="s">
        <v>290</v>
      </c>
      <c r="S799" s="58">
        <v>0</v>
      </c>
      <c r="T799" s="58">
        <v>0</v>
      </c>
      <c r="U799" s="58">
        <v>0</v>
      </c>
      <c r="V799" s="58">
        <v>0</v>
      </c>
      <c r="W799" s="58">
        <v>0</v>
      </c>
      <c r="X799" s="58">
        <v>0</v>
      </c>
      <c r="Y799" s="58">
        <v>0</v>
      </c>
      <c r="Z799" s="58">
        <v>0</v>
      </c>
      <c r="AA799" s="58">
        <v>30</v>
      </c>
      <c r="AB799" s="58">
        <v>17</v>
      </c>
      <c r="AC799" s="58">
        <v>0</v>
      </c>
      <c r="AD799" s="58" t="s">
        <v>290</v>
      </c>
      <c r="AE799" s="58" t="s">
        <v>290</v>
      </c>
      <c r="AF799" s="58">
        <v>0</v>
      </c>
      <c r="AG799" s="58">
        <v>0</v>
      </c>
      <c r="AH799" s="58">
        <v>38</v>
      </c>
      <c r="AI799" s="58" t="s">
        <v>290</v>
      </c>
      <c r="AJ799" s="58">
        <v>47</v>
      </c>
      <c r="AK799" s="58">
        <v>0</v>
      </c>
      <c r="AL799">
        <v>47</v>
      </c>
      <c r="AM799" t="b">
        <f>IFERROR(MATCH('2017'!A799, '2018'!A:A, 0) &gt;0, FALSE)</f>
        <v>1</v>
      </c>
    </row>
    <row r="800" spans="1:39">
      <c r="A800" s="57" t="s">
        <v>13037</v>
      </c>
      <c r="B800" s="57" t="s">
        <v>13038</v>
      </c>
      <c r="C800" s="57" t="s">
        <v>15314</v>
      </c>
      <c r="D800" s="57" t="s">
        <v>13040</v>
      </c>
      <c r="E800" s="57" t="s">
        <v>197</v>
      </c>
      <c r="F800" s="57" t="s">
        <v>13041</v>
      </c>
      <c r="G800" s="57" t="s">
        <v>15315</v>
      </c>
      <c r="H800" s="57" t="s">
        <v>197</v>
      </c>
      <c r="I800">
        <v>0</v>
      </c>
      <c r="J800">
        <v>0.4</v>
      </c>
      <c r="K800" s="58">
        <v>0</v>
      </c>
      <c r="L800" s="58" t="s">
        <v>290</v>
      </c>
      <c r="M800" s="58">
        <v>0</v>
      </c>
      <c r="N800" s="58" t="s">
        <v>290</v>
      </c>
      <c r="O800" s="58" t="s">
        <v>290</v>
      </c>
      <c r="P800" s="58" t="s">
        <v>290</v>
      </c>
      <c r="Q800" s="58" t="s">
        <v>290</v>
      </c>
      <c r="R800" s="58" t="s">
        <v>290</v>
      </c>
      <c r="S800" s="58" t="s">
        <v>290</v>
      </c>
      <c r="T800" s="58" t="s">
        <v>290</v>
      </c>
      <c r="U800" s="58">
        <v>0</v>
      </c>
      <c r="V800" s="58">
        <v>0</v>
      </c>
      <c r="W800" s="58">
        <v>0</v>
      </c>
      <c r="X800" s="58">
        <v>0</v>
      </c>
      <c r="Y800" s="58">
        <v>0</v>
      </c>
      <c r="Z800" s="58">
        <v>0</v>
      </c>
      <c r="AA800" s="58" t="s">
        <v>290</v>
      </c>
      <c r="AB800" s="58" t="s">
        <v>290</v>
      </c>
      <c r="AC800" s="58">
        <v>0</v>
      </c>
      <c r="AD800" s="58" t="s">
        <v>290</v>
      </c>
      <c r="AE800" s="58">
        <v>0</v>
      </c>
      <c r="AF800" s="58">
        <v>0</v>
      </c>
      <c r="AG800" s="58">
        <v>0</v>
      </c>
      <c r="AH800" s="58">
        <v>13</v>
      </c>
      <c r="AI800" s="58">
        <v>0</v>
      </c>
      <c r="AJ800" s="58">
        <v>14</v>
      </c>
      <c r="AK800" s="58">
        <v>0</v>
      </c>
      <c r="AL800">
        <v>14</v>
      </c>
      <c r="AM800" t="b">
        <f>IFERROR(MATCH('2017'!A800, '2018'!A:A, 0) &gt;0, FALSE)</f>
        <v>0</v>
      </c>
    </row>
    <row r="801" spans="1:39">
      <c r="A801" s="57" t="s">
        <v>4094</v>
      </c>
      <c r="B801" s="57" t="s">
        <v>4095</v>
      </c>
      <c r="C801" s="57" t="s">
        <v>10925</v>
      </c>
      <c r="D801" s="57" t="s">
        <v>4097</v>
      </c>
      <c r="E801" s="57" t="s">
        <v>4055</v>
      </c>
      <c r="F801" s="57" t="s">
        <v>13043</v>
      </c>
      <c r="G801" s="57" t="s">
        <v>15316</v>
      </c>
      <c r="H801" s="57" t="s">
        <v>197</v>
      </c>
      <c r="I801">
        <v>0.2</v>
      </c>
      <c r="J801">
        <v>0.8</v>
      </c>
      <c r="K801" s="58" t="s">
        <v>290</v>
      </c>
      <c r="L801" s="58" t="s">
        <v>290</v>
      </c>
      <c r="M801" s="58" t="s">
        <v>290</v>
      </c>
      <c r="N801" s="58" t="s">
        <v>290</v>
      </c>
      <c r="O801" s="58" t="s">
        <v>290</v>
      </c>
      <c r="P801" s="58" t="s">
        <v>290</v>
      </c>
      <c r="Q801" s="58" t="s">
        <v>290</v>
      </c>
      <c r="R801" s="58" t="s">
        <v>290</v>
      </c>
      <c r="S801" s="58" t="s">
        <v>290</v>
      </c>
      <c r="T801" s="58" t="s">
        <v>290</v>
      </c>
      <c r="U801" s="58" t="s">
        <v>290</v>
      </c>
      <c r="V801" s="58" t="s">
        <v>290</v>
      </c>
      <c r="W801" s="58" t="s">
        <v>290</v>
      </c>
      <c r="X801" s="58" t="s">
        <v>290</v>
      </c>
      <c r="Y801" s="58">
        <v>0</v>
      </c>
      <c r="Z801" s="58">
        <v>0</v>
      </c>
      <c r="AA801" s="58">
        <v>19</v>
      </c>
      <c r="AB801" s="58">
        <v>27</v>
      </c>
      <c r="AC801" s="58">
        <v>0</v>
      </c>
      <c r="AD801" s="58">
        <v>0</v>
      </c>
      <c r="AE801" s="58" t="s">
        <v>290</v>
      </c>
      <c r="AF801" s="58">
        <v>0</v>
      </c>
      <c r="AG801" s="58">
        <v>0</v>
      </c>
      <c r="AH801" s="58">
        <v>40</v>
      </c>
      <c r="AI801" s="58" t="s">
        <v>290</v>
      </c>
      <c r="AJ801" s="58">
        <v>42</v>
      </c>
      <c r="AK801" s="58" t="s">
        <v>290</v>
      </c>
      <c r="AL801">
        <v>46</v>
      </c>
      <c r="AM801" t="b">
        <f>IFERROR(MATCH('2017'!A801, '2018'!A:A, 0) &gt;0, FALSE)</f>
        <v>1</v>
      </c>
    </row>
    <row r="802" spans="1:39">
      <c r="A802" s="57" t="s">
        <v>4098</v>
      </c>
      <c r="B802" s="57" t="s">
        <v>4099</v>
      </c>
      <c r="C802" s="57" t="s">
        <v>15317</v>
      </c>
      <c r="D802" s="57" t="s">
        <v>4101</v>
      </c>
      <c r="E802" s="57" t="s">
        <v>197</v>
      </c>
      <c r="F802" s="57" t="s">
        <v>15318</v>
      </c>
      <c r="G802" s="57" t="s">
        <v>15319</v>
      </c>
      <c r="H802" s="57" t="s">
        <v>197</v>
      </c>
      <c r="I802">
        <v>0.4</v>
      </c>
      <c r="J802">
        <v>23.4</v>
      </c>
      <c r="K802" s="58">
        <v>48</v>
      </c>
      <c r="L802" s="58">
        <v>12</v>
      </c>
      <c r="M802" s="58">
        <v>17</v>
      </c>
      <c r="N802" s="58">
        <v>20</v>
      </c>
      <c r="O802" s="58">
        <v>14</v>
      </c>
      <c r="P802" s="58">
        <v>16</v>
      </c>
      <c r="Q802" s="58">
        <v>19</v>
      </c>
      <c r="R802" s="58">
        <v>15</v>
      </c>
      <c r="S802" s="58">
        <v>14</v>
      </c>
      <c r="T802" s="58">
        <v>13</v>
      </c>
      <c r="U802" s="58">
        <v>0</v>
      </c>
      <c r="V802" s="58">
        <v>0</v>
      </c>
      <c r="W802" s="58">
        <v>0</v>
      </c>
      <c r="X802" s="58">
        <v>0</v>
      </c>
      <c r="Y802" s="58">
        <v>0</v>
      </c>
      <c r="Z802" s="58">
        <v>0</v>
      </c>
      <c r="AA802" s="58">
        <v>98</v>
      </c>
      <c r="AB802" s="58">
        <v>90</v>
      </c>
      <c r="AC802" s="58">
        <v>0</v>
      </c>
      <c r="AD802" s="58">
        <v>59</v>
      </c>
      <c r="AE802" s="58">
        <v>19</v>
      </c>
      <c r="AF802" s="58" t="s">
        <v>290</v>
      </c>
      <c r="AG802" s="58">
        <v>0</v>
      </c>
      <c r="AH802" s="58">
        <v>104</v>
      </c>
      <c r="AI802" s="58">
        <v>0</v>
      </c>
      <c r="AJ802" s="58">
        <v>188</v>
      </c>
      <c r="AK802" s="58">
        <v>0</v>
      </c>
      <c r="AL802">
        <v>188</v>
      </c>
      <c r="AM802" t="b">
        <f>IFERROR(MATCH('2017'!A802, '2018'!A:A, 0) &gt;0, FALSE)</f>
        <v>1</v>
      </c>
    </row>
    <row r="803" spans="1:39">
      <c r="A803" s="57" t="s">
        <v>4107</v>
      </c>
      <c r="B803" s="57" t="s">
        <v>4108</v>
      </c>
      <c r="C803" s="57" t="s">
        <v>15320</v>
      </c>
      <c r="D803" s="57" t="s">
        <v>4111</v>
      </c>
      <c r="E803" s="57" t="s">
        <v>197</v>
      </c>
      <c r="F803" s="57" t="s">
        <v>13051</v>
      </c>
      <c r="G803" s="57" t="s">
        <v>15321</v>
      </c>
      <c r="H803" s="57" t="s">
        <v>197</v>
      </c>
      <c r="I803">
        <v>0.2</v>
      </c>
      <c r="J803">
        <v>16.399999999999999</v>
      </c>
      <c r="K803" s="58">
        <v>36</v>
      </c>
      <c r="L803" s="58">
        <v>20</v>
      </c>
      <c r="M803" s="58">
        <v>19</v>
      </c>
      <c r="N803" s="58">
        <v>20</v>
      </c>
      <c r="O803" s="58">
        <v>16</v>
      </c>
      <c r="P803" s="58">
        <v>14</v>
      </c>
      <c r="Q803" s="58">
        <v>12</v>
      </c>
      <c r="R803" s="58" t="s">
        <v>290</v>
      </c>
      <c r="S803" s="58" t="s">
        <v>290</v>
      </c>
      <c r="T803" s="58" t="s">
        <v>290</v>
      </c>
      <c r="U803" s="58" t="s">
        <v>290</v>
      </c>
      <c r="V803" s="58" t="s">
        <v>290</v>
      </c>
      <c r="W803" s="58" t="s">
        <v>290</v>
      </c>
      <c r="X803" s="58" t="s">
        <v>290</v>
      </c>
      <c r="Y803" s="58">
        <v>0</v>
      </c>
      <c r="Z803" s="58">
        <v>0</v>
      </c>
      <c r="AA803" s="58">
        <v>81</v>
      </c>
      <c r="AB803" s="58">
        <v>87</v>
      </c>
      <c r="AC803" s="58">
        <v>0</v>
      </c>
      <c r="AD803" s="58">
        <v>98</v>
      </c>
      <c r="AE803" s="58">
        <v>16</v>
      </c>
      <c r="AF803" s="58">
        <v>0</v>
      </c>
      <c r="AG803" s="58">
        <v>0</v>
      </c>
      <c r="AH803" s="58">
        <v>51</v>
      </c>
      <c r="AI803" s="58" t="s">
        <v>290</v>
      </c>
      <c r="AJ803" s="58">
        <v>161</v>
      </c>
      <c r="AK803" s="58" t="s">
        <v>290</v>
      </c>
      <c r="AL803">
        <v>168</v>
      </c>
      <c r="AM803" t="b">
        <f>IFERROR(MATCH('2017'!A803, '2018'!A:A, 0) &gt;0, FALSE)</f>
        <v>1</v>
      </c>
    </row>
    <row r="804" spans="1:39">
      <c r="A804" s="57" t="s">
        <v>4112</v>
      </c>
      <c r="B804" s="57" t="s">
        <v>4113</v>
      </c>
      <c r="C804" s="57" t="s">
        <v>7317</v>
      </c>
      <c r="D804" s="57" t="s">
        <v>4116</v>
      </c>
      <c r="E804" s="57" t="s">
        <v>197</v>
      </c>
      <c r="F804" s="57" t="s">
        <v>13902</v>
      </c>
      <c r="G804" s="57" t="s">
        <v>15322</v>
      </c>
      <c r="H804" s="57" t="s">
        <v>197</v>
      </c>
      <c r="I804">
        <v>0.2</v>
      </c>
      <c r="J804">
        <v>18.5</v>
      </c>
      <c r="K804" s="58">
        <v>54</v>
      </c>
      <c r="L804" s="58">
        <v>30</v>
      </c>
      <c r="M804" s="58">
        <v>26</v>
      </c>
      <c r="N804" s="58">
        <v>26</v>
      </c>
      <c r="O804" s="58">
        <v>20</v>
      </c>
      <c r="P804" s="58">
        <v>20</v>
      </c>
      <c r="Q804" s="58">
        <v>12</v>
      </c>
      <c r="R804" s="58">
        <v>23</v>
      </c>
      <c r="S804" s="58">
        <v>18</v>
      </c>
      <c r="T804" s="58">
        <v>18</v>
      </c>
      <c r="U804" s="58">
        <v>0</v>
      </c>
      <c r="V804" s="58">
        <v>0</v>
      </c>
      <c r="W804" s="58">
        <v>0</v>
      </c>
      <c r="X804" s="58">
        <v>0</v>
      </c>
      <c r="Y804" s="58" t="s">
        <v>290</v>
      </c>
      <c r="Z804" s="58">
        <v>0</v>
      </c>
      <c r="AA804" s="58">
        <v>123</v>
      </c>
      <c r="AB804" s="58">
        <v>133</v>
      </c>
      <c r="AC804" s="58">
        <v>0</v>
      </c>
      <c r="AD804" s="58" t="s">
        <v>290</v>
      </c>
      <c r="AE804" s="58" t="s">
        <v>290</v>
      </c>
      <c r="AF804" s="58" t="s">
        <v>290</v>
      </c>
      <c r="AG804" s="58">
        <v>0</v>
      </c>
      <c r="AH804" s="58">
        <v>211</v>
      </c>
      <c r="AI804" s="58">
        <v>24</v>
      </c>
      <c r="AJ804" s="58">
        <v>256</v>
      </c>
      <c r="AK804" s="58">
        <v>0</v>
      </c>
      <c r="AL804">
        <v>256</v>
      </c>
      <c r="AM804" t="b">
        <f>IFERROR(MATCH('2017'!A804, '2018'!A:A, 0) &gt;0, FALSE)</f>
        <v>1</v>
      </c>
    </row>
    <row r="805" spans="1:39">
      <c r="A805" s="57" t="s">
        <v>15323</v>
      </c>
      <c r="B805" s="57" t="s">
        <v>15324</v>
      </c>
      <c r="C805" s="57" t="s">
        <v>15325</v>
      </c>
      <c r="D805" s="57" t="s">
        <v>15326</v>
      </c>
      <c r="E805" s="57" t="s">
        <v>197</v>
      </c>
      <c r="F805" s="57" t="s">
        <v>15327</v>
      </c>
      <c r="G805" s="57" t="s">
        <v>15328</v>
      </c>
      <c r="H805" s="57" t="s">
        <v>197</v>
      </c>
      <c r="I805">
        <v>0.1</v>
      </c>
      <c r="J805">
        <v>0.5</v>
      </c>
      <c r="K805" s="58">
        <v>38</v>
      </c>
      <c r="L805" s="58">
        <v>10</v>
      </c>
      <c r="M805" s="58">
        <v>0</v>
      </c>
      <c r="N805" s="58">
        <v>0</v>
      </c>
      <c r="O805" s="58">
        <v>0</v>
      </c>
      <c r="P805" s="58">
        <v>0</v>
      </c>
      <c r="Q805" s="58">
        <v>0</v>
      </c>
      <c r="R805" s="58">
        <v>0</v>
      </c>
      <c r="S805" s="58">
        <v>0</v>
      </c>
      <c r="T805" s="58">
        <v>0</v>
      </c>
      <c r="U805" s="58">
        <v>0</v>
      </c>
      <c r="V805" s="58">
        <v>0</v>
      </c>
      <c r="W805" s="58">
        <v>0</v>
      </c>
      <c r="X805" s="58">
        <v>0</v>
      </c>
      <c r="Y805" s="58">
        <v>0</v>
      </c>
      <c r="Z805" s="58">
        <v>0</v>
      </c>
      <c r="AA805" s="58">
        <v>23</v>
      </c>
      <c r="AB805" s="58">
        <v>25</v>
      </c>
      <c r="AC805" s="58">
        <v>0</v>
      </c>
      <c r="AD805" s="58" t="s">
        <v>290</v>
      </c>
      <c r="AE805" s="58" t="s">
        <v>290</v>
      </c>
      <c r="AF805" s="58" t="s">
        <v>290</v>
      </c>
      <c r="AG805" s="58">
        <v>0</v>
      </c>
      <c r="AH805" s="58">
        <v>43</v>
      </c>
      <c r="AI805" s="58">
        <v>0</v>
      </c>
      <c r="AJ805" s="58">
        <v>48</v>
      </c>
      <c r="AK805" s="58">
        <v>0</v>
      </c>
      <c r="AL805">
        <v>48</v>
      </c>
      <c r="AM805" t="b">
        <f>IFERROR(MATCH('2017'!A805, '2018'!A:A, 0) &gt;0, FALSE)</f>
        <v>0</v>
      </c>
    </row>
    <row r="806" spans="1:39">
      <c r="A806" s="57" t="s">
        <v>4117</v>
      </c>
      <c r="B806" s="57" t="s">
        <v>4118</v>
      </c>
      <c r="C806" s="57" t="s">
        <v>13903</v>
      </c>
      <c r="D806" s="57" t="s">
        <v>4120</v>
      </c>
      <c r="E806" s="57" t="s">
        <v>198</v>
      </c>
      <c r="F806" s="57" t="s">
        <v>13054</v>
      </c>
      <c r="G806" s="57" t="s">
        <v>15329</v>
      </c>
      <c r="H806" s="57" t="s">
        <v>198</v>
      </c>
      <c r="I806">
        <v>0.3</v>
      </c>
      <c r="J806">
        <v>3.5</v>
      </c>
      <c r="K806" s="58">
        <v>0</v>
      </c>
      <c r="L806" s="58">
        <v>0</v>
      </c>
      <c r="M806" s="58">
        <v>0</v>
      </c>
      <c r="N806" s="58">
        <v>0</v>
      </c>
      <c r="O806" s="58">
        <v>0</v>
      </c>
      <c r="P806" s="58">
        <v>0</v>
      </c>
      <c r="Q806" s="58">
        <v>0</v>
      </c>
      <c r="R806" s="58">
        <v>0</v>
      </c>
      <c r="S806" s="58">
        <v>0</v>
      </c>
      <c r="T806" s="58">
        <v>0</v>
      </c>
      <c r="U806" s="58">
        <v>109</v>
      </c>
      <c r="V806" s="58">
        <v>113</v>
      </c>
      <c r="W806" s="58">
        <v>112</v>
      </c>
      <c r="X806" s="58">
        <v>86</v>
      </c>
      <c r="Y806" s="58">
        <v>0</v>
      </c>
      <c r="Z806" s="58">
        <v>10</v>
      </c>
      <c r="AA806" s="58">
        <v>214</v>
      </c>
      <c r="AB806" s="58">
        <v>216</v>
      </c>
      <c r="AC806" s="58">
        <v>0</v>
      </c>
      <c r="AD806" s="58">
        <v>13</v>
      </c>
      <c r="AE806" s="58" t="s">
        <v>290</v>
      </c>
      <c r="AF806" s="58">
        <v>71</v>
      </c>
      <c r="AG806" s="58">
        <v>0</v>
      </c>
      <c r="AH806" s="58">
        <v>272</v>
      </c>
      <c r="AI806" s="58">
        <v>66</v>
      </c>
      <c r="AJ806" s="58">
        <v>0</v>
      </c>
      <c r="AK806" s="58">
        <v>430</v>
      </c>
      <c r="AL806">
        <v>430</v>
      </c>
      <c r="AM806" t="b">
        <f>IFERROR(MATCH('2017'!A806, '2018'!A:A, 0) &gt;0, FALSE)</f>
        <v>1</v>
      </c>
    </row>
    <row r="807" spans="1:39">
      <c r="A807" s="57" t="s">
        <v>4122</v>
      </c>
      <c r="B807" s="57" t="s">
        <v>4123</v>
      </c>
      <c r="C807" s="57" t="s">
        <v>7323</v>
      </c>
      <c r="D807" s="57" t="s">
        <v>4124</v>
      </c>
      <c r="E807" s="57" t="s">
        <v>4125</v>
      </c>
      <c r="F807" s="57" t="s">
        <v>13055</v>
      </c>
      <c r="G807" s="57" t="s">
        <v>15330</v>
      </c>
      <c r="H807" s="57" t="s">
        <v>198</v>
      </c>
      <c r="I807">
        <v>0.3</v>
      </c>
      <c r="J807">
        <v>3.3</v>
      </c>
      <c r="K807" s="58">
        <v>74</v>
      </c>
      <c r="L807" s="58">
        <v>47</v>
      </c>
      <c r="M807" s="58">
        <v>47</v>
      </c>
      <c r="N807" s="58">
        <v>54</v>
      </c>
      <c r="O807" s="58">
        <v>45</v>
      </c>
      <c r="P807" s="58">
        <v>47</v>
      </c>
      <c r="Q807" s="58">
        <v>49</v>
      </c>
      <c r="R807" s="58">
        <v>52</v>
      </c>
      <c r="S807" s="58">
        <v>56</v>
      </c>
      <c r="T807" s="58">
        <v>69</v>
      </c>
      <c r="U807" s="58">
        <v>0</v>
      </c>
      <c r="V807" s="58">
        <v>0</v>
      </c>
      <c r="W807" s="58">
        <v>0</v>
      </c>
      <c r="X807" s="58">
        <v>0</v>
      </c>
      <c r="Y807" s="58" t="s">
        <v>290</v>
      </c>
      <c r="Z807" s="58">
        <v>0</v>
      </c>
      <c r="AA807" s="58">
        <v>270</v>
      </c>
      <c r="AB807" s="58">
        <v>277</v>
      </c>
      <c r="AC807" s="58">
        <v>0</v>
      </c>
      <c r="AD807" s="58">
        <v>10</v>
      </c>
      <c r="AE807" s="58">
        <v>12</v>
      </c>
      <c r="AF807" s="58">
        <v>171</v>
      </c>
      <c r="AG807" s="58">
        <v>0</v>
      </c>
      <c r="AH807" s="58">
        <v>328</v>
      </c>
      <c r="AI807" s="58">
        <v>26</v>
      </c>
      <c r="AJ807" s="58">
        <v>547</v>
      </c>
      <c r="AK807" s="58">
        <v>0</v>
      </c>
      <c r="AL807">
        <v>547</v>
      </c>
      <c r="AM807" t="b">
        <f>IFERROR(MATCH('2017'!A807, '2018'!A:A, 0) &gt;0, FALSE)</f>
        <v>1</v>
      </c>
    </row>
    <row r="808" spans="1:39">
      <c r="A808" s="57" t="s">
        <v>4127</v>
      </c>
      <c r="B808" s="57" t="s">
        <v>3413</v>
      </c>
      <c r="C808" s="57" t="s">
        <v>15331</v>
      </c>
      <c r="D808" s="57" t="s">
        <v>4130</v>
      </c>
      <c r="E808" s="57" t="s">
        <v>4125</v>
      </c>
      <c r="F808" s="57" t="s">
        <v>13056</v>
      </c>
      <c r="G808" s="57" t="s">
        <v>15332</v>
      </c>
      <c r="H808" s="57" t="s">
        <v>198</v>
      </c>
      <c r="I808">
        <v>0.2</v>
      </c>
      <c r="J808">
        <v>2.8</v>
      </c>
      <c r="K808" s="58">
        <v>15</v>
      </c>
      <c r="L808" s="58" t="s">
        <v>290</v>
      </c>
      <c r="M808" s="58" t="s">
        <v>290</v>
      </c>
      <c r="N808" s="58" t="s">
        <v>290</v>
      </c>
      <c r="O808" s="58" t="s">
        <v>290</v>
      </c>
      <c r="P808" s="58" t="s">
        <v>290</v>
      </c>
      <c r="Q808" s="58" t="s">
        <v>290</v>
      </c>
      <c r="R808" s="58" t="s">
        <v>290</v>
      </c>
      <c r="S808" s="58" t="s">
        <v>290</v>
      </c>
      <c r="T808" s="58" t="s">
        <v>290</v>
      </c>
      <c r="U808" s="58">
        <v>0</v>
      </c>
      <c r="V808" s="58">
        <v>0</v>
      </c>
      <c r="W808" s="58">
        <v>0</v>
      </c>
      <c r="X808" s="58">
        <v>0</v>
      </c>
      <c r="Y808" s="58">
        <v>0</v>
      </c>
      <c r="Z808" s="58">
        <v>0</v>
      </c>
      <c r="AA808" s="58">
        <v>32</v>
      </c>
      <c r="AB808" s="58">
        <v>21</v>
      </c>
      <c r="AC808" s="58">
        <v>0</v>
      </c>
      <c r="AD808" s="58" t="s">
        <v>290</v>
      </c>
      <c r="AE808" s="58" t="s">
        <v>290</v>
      </c>
      <c r="AF808" s="58" t="s">
        <v>290</v>
      </c>
      <c r="AG808" s="58">
        <v>0</v>
      </c>
      <c r="AH808" s="58">
        <v>42</v>
      </c>
      <c r="AI808" s="58" t="s">
        <v>290</v>
      </c>
      <c r="AJ808" s="58">
        <v>53</v>
      </c>
      <c r="AK808" s="58">
        <v>0</v>
      </c>
      <c r="AL808">
        <v>53</v>
      </c>
      <c r="AM808" t="b">
        <f>IFERROR(MATCH('2017'!A808, '2018'!A:A, 0) &gt;0, FALSE)</f>
        <v>1</v>
      </c>
    </row>
    <row r="809" spans="1:39">
      <c r="A809" s="57" t="s">
        <v>4131</v>
      </c>
      <c r="B809" s="57" t="s">
        <v>4132</v>
      </c>
      <c r="C809" s="57" t="s">
        <v>15333</v>
      </c>
      <c r="D809" s="57" t="s">
        <v>4134</v>
      </c>
      <c r="E809" s="57" t="s">
        <v>4125</v>
      </c>
      <c r="F809" s="57" t="s">
        <v>13058</v>
      </c>
      <c r="G809" s="57" t="s">
        <v>15334</v>
      </c>
      <c r="H809" s="57" t="s">
        <v>198</v>
      </c>
      <c r="I809">
        <v>0.1</v>
      </c>
      <c r="J809">
        <v>1.3</v>
      </c>
      <c r="K809" s="58">
        <v>0</v>
      </c>
      <c r="L809" s="58">
        <v>0</v>
      </c>
      <c r="M809" s="58">
        <v>0</v>
      </c>
      <c r="N809" s="58">
        <v>0</v>
      </c>
      <c r="O809" s="58">
        <v>0</v>
      </c>
      <c r="P809" s="58">
        <v>0</v>
      </c>
      <c r="Q809" s="58">
        <v>0</v>
      </c>
      <c r="R809" s="58">
        <v>0</v>
      </c>
      <c r="S809" s="58">
        <v>11</v>
      </c>
      <c r="T809" s="58">
        <v>13</v>
      </c>
      <c r="U809" s="58">
        <v>13</v>
      </c>
      <c r="V809" s="58">
        <v>17</v>
      </c>
      <c r="W809" s="58">
        <v>21</v>
      </c>
      <c r="X809" s="58">
        <v>13</v>
      </c>
      <c r="Y809" s="58">
        <v>0</v>
      </c>
      <c r="Z809" s="58">
        <v>0</v>
      </c>
      <c r="AA809" s="58">
        <v>42</v>
      </c>
      <c r="AB809" s="58">
        <v>46</v>
      </c>
      <c r="AC809" s="58">
        <v>0</v>
      </c>
      <c r="AD809" s="58" t="s">
        <v>290</v>
      </c>
      <c r="AE809" s="58" t="s">
        <v>290</v>
      </c>
      <c r="AF809" s="58" t="s">
        <v>290</v>
      </c>
      <c r="AG809" s="58" t="s">
        <v>290</v>
      </c>
      <c r="AH809" s="58">
        <v>73</v>
      </c>
      <c r="AI809" s="58">
        <v>0</v>
      </c>
      <c r="AJ809" s="58">
        <v>24</v>
      </c>
      <c r="AK809" s="58">
        <v>64</v>
      </c>
      <c r="AL809">
        <v>88</v>
      </c>
      <c r="AM809" t="b">
        <f>IFERROR(MATCH('2017'!A809, '2018'!A:A, 0) &gt;0, FALSE)</f>
        <v>1</v>
      </c>
    </row>
    <row r="810" spans="1:39">
      <c r="A810" s="57" t="s">
        <v>4135</v>
      </c>
      <c r="B810" s="57" t="s">
        <v>4136</v>
      </c>
      <c r="C810" s="57" t="s">
        <v>13060</v>
      </c>
      <c r="D810" s="57" t="s">
        <v>4139</v>
      </c>
      <c r="E810" s="57" t="s">
        <v>4140</v>
      </c>
      <c r="F810" s="57" t="s">
        <v>13059</v>
      </c>
      <c r="G810" s="57" t="s">
        <v>15335</v>
      </c>
      <c r="H810" s="57" t="s">
        <v>198</v>
      </c>
      <c r="I810">
        <v>0.2</v>
      </c>
      <c r="J810">
        <v>1.3</v>
      </c>
      <c r="K810" s="58">
        <v>31</v>
      </c>
      <c r="L810" s="58">
        <v>23</v>
      </c>
      <c r="M810" s="58">
        <v>12</v>
      </c>
      <c r="N810" s="58">
        <v>15</v>
      </c>
      <c r="O810" s="58">
        <v>10</v>
      </c>
      <c r="P810" s="58">
        <v>20</v>
      </c>
      <c r="Q810" s="58">
        <v>19</v>
      </c>
      <c r="R810" s="58">
        <v>15</v>
      </c>
      <c r="S810" s="58">
        <v>17</v>
      </c>
      <c r="T810" s="58" t="s">
        <v>290</v>
      </c>
      <c r="U810" s="58">
        <v>0</v>
      </c>
      <c r="V810" s="58">
        <v>0</v>
      </c>
      <c r="W810" s="58">
        <v>0</v>
      </c>
      <c r="X810" s="58">
        <v>0</v>
      </c>
      <c r="Y810" s="58">
        <v>0</v>
      </c>
      <c r="Z810" s="58">
        <v>0</v>
      </c>
      <c r="AA810" s="58">
        <v>77</v>
      </c>
      <c r="AB810" s="58">
        <v>92</v>
      </c>
      <c r="AC810" s="58">
        <v>0</v>
      </c>
      <c r="AD810" s="58" t="s">
        <v>290</v>
      </c>
      <c r="AE810" s="58" t="s">
        <v>290</v>
      </c>
      <c r="AF810" s="58">
        <v>81</v>
      </c>
      <c r="AG810" s="58">
        <v>0</v>
      </c>
      <c r="AH810" s="58">
        <v>79</v>
      </c>
      <c r="AI810" s="58" t="s">
        <v>290</v>
      </c>
      <c r="AJ810" s="58">
        <v>169</v>
      </c>
      <c r="AK810" s="58">
        <v>0</v>
      </c>
      <c r="AL810">
        <v>169</v>
      </c>
      <c r="AM810" t="b">
        <f>IFERROR(MATCH('2017'!A810, '2018'!A:A, 0) &gt;0, FALSE)</f>
        <v>1</v>
      </c>
    </row>
    <row r="811" spans="1:39">
      <c r="A811" s="57" t="s">
        <v>4142</v>
      </c>
      <c r="B811" s="57" t="s">
        <v>4143</v>
      </c>
      <c r="C811" s="57" t="s">
        <v>15336</v>
      </c>
      <c r="D811" s="57" t="s">
        <v>4145</v>
      </c>
      <c r="E811" s="57" t="s">
        <v>198</v>
      </c>
      <c r="F811" s="57" t="s">
        <v>15337</v>
      </c>
      <c r="G811" s="57" t="s">
        <v>15338</v>
      </c>
      <c r="H811" s="57" t="s">
        <v>198</v>
      </c>
      <c r="I811">
        <v>0.4</v>
      </c>
      <c r="J811">
        <v>2.8</v>
      </c>
      <c r="K811" s="58">
        <v>54</v>
      </c>
      <c r="L811" s="58">
        <v>45</v>
      </c>
      <c r="M811" s="58">
        <v>38</v>
      </c>
      <c r="N811" s="58">
        <v>32</v>
      </c>
      <c r="O811" s="58">
        <v>38</v>
      </c>
      <c r="P811" s="58">
        <v>27</v>
      </c>
      <c r="Q811" s="58">
        <v>38</v>
      </c>
      <c r="R811" s="58">
        <v>32</v>
      </c>
      <c r="S811" s="58">
        <v>33</v>
      </c>
      <c r="T811" s="58">
        <v>37</v>
      </c>
      <c r="U811" s="58">
        <v>0</v>
      </c>
      <c r="V811" s="58">
        <v>0</v>
      </c>
      <c r="W811" s="58">
        <v>0</v>
      </c>
      <c r="X811" s="58">
        <v>0</v>
      </c>
      <c r="Y811" s="58">
        <v>14</v>
      </c>
      <c r="Z811" s="58">
        <v>0</v>
      </c>
      <c r="AA811" s="58">
        <v>201</v>
      </c>
      <c r="AB811" s="58">
        <v>187</v>
      </c>
      <c r="AC811" s="58">
        <v>0</v>
      </c>
      <c r="AD811" s="58">
        <v>12</v>
      </c>
      <c r="AE811" s="58" t="s">
        <v>290</v>
      </c>
      <c r="AF811" s="58">
        <v>37</v>
      </c>
      <c r="AG811" s="58" t="s">
        <v>290</v>
      </c>
      <c r="AH811" s="58">
        <v>316</v>
      </c>
      <c r="AI811" s="58">
        <v>14</v>
      </c>
      <c r="AJ811" s="58">
        <v>388</v>
      </c>
      <c r="AK811" s="58">
        <v>0</v>
      </c>
      <c r="AL811">
        <v>388</v>
      </c>
      <c r="AM811" t="b">
        <f>IFERROR(MATCH('2017'!A811, '2018'!A:A, 0) &gt;0, FALSE)</f>
        <v>1</v>
      </c>
    </row>
    <row r="812" spans="1:39">
      <c r="A812" s="57" t="s">
        <v>4146</v>
      </c>
      <c r="B812" s="57" t="s">
        <v>4147</v>
      </c>
      <c r="C812" s="57" t="s">
        <v>15339</v>
      </c>
      <c r="D812" s="57" t="s">
        <v>4149</v>
      </c>
      <c r="E812" s="57" t="s">
        <v>4140</v>
      </c>
      <c r="F812" s="57" t="s">
        <v>13063</v>
      </c>
      <c r="G812" s="57" t="s">
        <v>15340</v>
      </c>
      <c r="H812" s="57" t="s">
        <v>198</v>
      </c>
      <c r="I812">
        <v>0.3</v>
      </c>
      <c r="J812">
        <v>2</v>
      </c>
      <c r="K812" s="58">
        <v>100</v>
      </c>
      <c r="L812" s="58">
        <v>50</v>
      </c>
      <c r="M812" s="58">
        <v>29</v>
      </c>
      <c r="N812" s="58">
        <v>22</v>
      </c>
      <c r="O812" s="58">
        <v>27</v>
      </c>
      <c r="P812" s="58">
        <v>19</v>
      </c>
      <c r="Q812" s="58">
        <v>13</v>
      </c>
      <c r="R812" s="58">
        <v>14</v>
      </c>
      <c r="S812" s="58">
        <v>15</v>
      </c>
      <c r="T812" s="58">
        <v>13</v>
      </c>
      <c r="U812" s="58">
        <v>14</v>
      </c>
      <c r="V812" s="58">
        <v>12</v>
      </c>
      <c r="W812" s="58">
        <v>10</v>
      </c>
      <c r="X812" s="58">
        <v>13</v>
      </c>
      <c r="Y812" s="58">
        <v>0</v>
      </c>
      <c r="Z812" s="58">
        <v>0</v>
      </c>
      <c r="AA812" s="58">
        <v>158</v>
      </c>
      <c r="AB812" s="58">
        <v>193</v>
      </c>
      <c r="AC812" s="58">
        <v>0</v>
      </c>
      <c r="AD812" s="58">
        <v>79</v>
      </c>
      <c r="AE812" s="58">
        <v>53</v>
      </c>
      <c r="AF812" s="58">
        <v>30</v>
      </c>
      <c r="AG812" s="58">
        <v>0</v>
      </c>
      <c r="AH812" s="58">
        <v>179</v>
      </c>
      <c r="AI812" s="58">
        <v>10</v>
      </c>
      <c r="AJ812" s="58">
        <v>302</v>
      </c>
      <c r="AK812" s="58">
        <v>49</v>
      </c>
      <c r="AL812">
        <v>351</v>
      </c>
      <c r="AM812" t="b">
        <f>IFERROR(MATCH('2017'!A812, '2018'!A:A, 0) &gt;0, FALSE)</f>
        <v>1</v>
      </c>
    </row>
    <row r="813" spans="1:39">
      <c r="A813" s="57" t="s">
        <v>4150</v>
      </c>
      <c r="B813" s="57" t="s">
        <v>4151</v>
      </c>
      <c r="C813" s="57" t="s">
        <v>10963</v>
      </c>
      <c r="D813" s="57" t="s">
        <v>4153</v>
      </c>
      <c r="E813" s="57" t="s">
        <v>4125</v>
      </c>
      <c r="F813" s="57" t="s">
        <v>13064</v>
      </c>
      <c r="G813" s="57" t="s">
        <v>15341</v>
      </c>
      <c r="H813" s="57" t="s">
        <v>198</v>
      </c>
      <c r="I813">
        <v>0.1</v>
      </c>
      <c r="J813">
        <v>1.6</v>
      </c>
      <c r="K813" s="58">
        <v>45</v>
      </c>
      <c r="L813" s="58">
        <v>17</v>
      </c>
      <c r="M813" s="58">
        <v>15</v>
      </c>
      <c r="N813" s="58">
        <v>11</v>
      </c>
      <c r="O813" s="58">
        <v>17</v>
      </c>
      <c r="P813" s="58">
        <v>12</v>
      </c>
      <c r="Q813" s="58" t="s">
        <v>290</v>
      </c>
      <c r="R813" s="58">
        <v>16</v>
      </c>
      <c r="S813" s="58">
        <v>0</v>
      </c>
      <c r="T813" s="58">
        <v>0</v>
      </c>
      <c r="U813" s="58">
        <v>0</v>
      </c>
      <c r="V813" s="58">
        <v>0</v>
      </c>
      <c r="W813" s="58">
        <v>0</v>
      </c>
      <c r="X813" s="58">
        <v>0</v>
      </c>
      <c r="Y813" s="58">
        <v>0</v>
      </c>
      <c r="Z813" s="58">
        <v>0</v>
      </c>
      <c r="AA813" s="58">
        <v>69</v>
      </c>
      <c r="AB813" s="58">
        <v>71</v>
      </c>
      <c r="AC813" s="58">
        <v>0</v>
      </c>
      <c r="AD813" s="58">
        <v>0</v>
      </c>
      <c r="AE813" s="58" t="s">
        <v>290</v>
      </c>
      <c r="AF813" s="58" t="s">
        <v>290</v>
      </c>
      <c r="AG813" s="58">
        <v>0</v>
      </c>
      <c r="AH813" s="58">
        <v>115</v>
      </c>
      <c r="AI813" s="58">
        <v>13</v>
      </c>
      <c r="AJ813" s="58">
        <v>140</v>
      </c>
      <c r="AK813" s="58">
        <v>0</v>
      </c>
      <c r="AL813">
        <v>140</v>
      </c>
      <c r="AM813" t="b">
        <f>IFERROR(MATCH('2017'!A813, '2018'!A:A, 0) &gt;0, FALSE)</f>
        <v>1</v>
      </c>
    </row>
    <row r="814" spans="1:39">
      <c r="A814" s="57" t="s">
        <v>4154</v>
      </c>
      <c r="B814" s="57" t="s">
        <v>4155</v>
      </c>
      <c r="C814" s="57" t="s">
        <v>7343</v>
      </c>
      <c r="D814" s="57" t="s">
        <v>4158</v>
      </c>
      <c r="E814" s="57" t="s">
        <v>4159</v>
      </c>
      <c r="F814" s="57" t="s">
        <v>13066</v>
      </c>
      <c r="G814" s="57" t="s">
        <v>15342</v>
      </c>
      <c r="H814" s="57" t="s">
        <v>199</v>
      </c>
      <c r="I814">
        <v>0.2</v>
      </c>
      <c r="J814">
        <v>2.1</v>
      </c>
      <c r="K814" s="58">
        <v>0</v>
      </c>
      <c r="L814" s="58">
        <v>27</v>
      </c>
      <c r="M814" s="58">
        <v>19</v>
      </c>
      <c r="N814" s="58">
        <v>16</v>
      </c>
      <c r="O814" s="58">
        <v>23</v>
      </c>
      <c r="P814" s="58">
        <v>17</v>
      </c>
      <c r="Q814" s="58">
        <v>20</v>
      </c>
      <c r="R814" s="58">
        <v>12</v>
      </c>
      <c r="S814" s="58">
        <v>23</v>
      </c>
      <c r="T814" s="58">
        <v>16</v>
      </c>
      <c r="U814" s="58">
        <v>23</v>
      </c>
      <c r="V814" s="58">
        <v>23</v>
      </c>
      <c r="W814" s="58" t="s">
        <v>290</v>
      </c>
      <c r="X814" s="58">
        <v>19</v>
      </c>
      <c r="Y814" s="58">
        <v>0</v>
      </c>
      <c r="Z814" s="58">
        <v>0</v>
      </c>
      <c r="AA814" s="58">
        <v>120</v>
      </c>
      <c r="AB814" s="58">
        <v>124</v>
      </c>
      <c r="AC814" s="58" t="s">
        <v>290</v>
      </c>
      <c r="AD814" s="58" t="s">
        <v>290</v>
      </c>
      <c r="AE814" s="58">
        <v>11</v>
      </c>
      <c r="AF814" s="58">
        <v>13</v>
      </c>
      <c r="AG814" s="58">
        <v>0</v>
      </c>
      <c r="AH814" s="58">
        <v>209</v>
      </c>
      <c r="AI814" s="58" t="s">
        <v>290</v>
      </c>
      <c r="AJ814" s="58">
        <v>173</v>
      </c>
      <c r="AK814" s="58">
        <v>71</v>
      </c>
      <c r="AL814">
        <v>244</v>
      </c>
      <c r="AM814" t="b">
        <f>IFERROR(MATCH('2017'!A814, '2018'!A:A, 0) &gt;0, FALSE)</f>
        <v>1</v>
      </c>
    </row>
    <row r="815" spans="1:39">
      <c r="A815" s="57" t="s">
        <v>4161</v>
      </c>
      <c r="B815" s="57" t="s">
        <v>4162</v>
      </c>
      <c r="C815" s="57" t="s">
        <v>10969</v>
      </c>
      <c r="D815" s="57" t="s">
        <v>4165</v>
      </c>
      <c r="E815" s="57" t="s">
        <v>4166</v>
      </c>
      <c r="F815" s="57" t="s">
        <v>13067</v>
      </c>
      <c r="G815" s="57" t="s">
        <v>15343</v>
      </c>
      <c r="H815" s="57" t="s">
        <v>199</v>
      </c>
      <c r="I815">
        <v>0.1</v>
      </c>
      <c r="J815">
        <v>14.5</v>
      </c>
      <c r="K815" s="58">
        <v>29</v>
      </c>
      <c r="L815" s="58">
        <v>14</v>
      </c>
      <c r="M815" s="58">
        <v>24</v>
      </c>
      <c r="N815" s="58">
        <v>17</v>
      </c>
      <c r="O815" s="58">
        <v>16</v>
      </c>
      <c r="P815" s="58">
        <v>23</v>
      </c>
      <c r="Q815" s="58">
        <v>22</v>
      </c>
      <c r="R815" s="58">
        <v>21</v>
      </c>
      <c r="S815" s="58">
        <v>26</v>
      </c>
      <c r="T815" s="58">
        <v>16</v>
      </c>
      <c r="U815" s="58">
        <v>0</v>
      </c>
      <c r="V815" s="58">
        <v>0</v>
      </c>
      <c r="W815" s="58">
        <v>0</v>
      </c>
      <c r="X815" s="58">
        <v>0</v>
      </c>
      <c r="Y815" s="58">
        <v>0</v>
      </c>
      <c r="Z815" s="58">
        <v>0</v>
      </c>
      <c r="AA815" s="58">
        <v>115</v>
      </c>
      <c r="AB815" s="58">
        <v>93</v>
      </c>
      <c r="AC815" s="58">
        <v>0</v>
      </c>
      <c r="AD815" s="58">
        <v>0</v>
      </c>
      <c r="AE815" s="58">
        <v>24</v>
      </c>
      <c r="AF815" s="58">
        <v>0</v>
      </c>
      <c r="AG815" s="58" t="s">
        <v>290</v>
      </c>
      <c r="AH815" s="58">
        <v>166</v>
      </c>
      <c r="AI815" s="58">
        <v>15</v>
      </c>
      <c r="AJ815" s="58">
        <v>208</v>
      </c>
      <c r="AK815" s="58">
        <v>0</v>
      </c>
      <c r="AL815">
        <v>208</v>
      </c>
      <c r="AM815" t="b">
        <f>IFERROR(MATCH('2017'!A815, '2018'!A:A, 0) &gt;0, FALSE)</f>
        <v>1</v>
      </c>
    </row>
    <row r="816" spans="1:39">
      <c r="A816" s="57" t="s">
        <v>4168</v>
      </c>
      <c r="B816" s="57" t="s">
        <v>4169</v>
      </c>
      <c r="C816" s="57" t="s">
        <v>7346</v>
      </c>
      <c r="D816" s="57" t="s">
        <v>4171</v>
      </c>
      <c r="E816" s="57" t="s">
        <v>4172</v>
      </c>
      <c r="F816" s="57" t="s">
        <v>13069</v>
      </c>
      <c r="G816" s="57" t="s">
        <v>15344</v>
      </c>
      <c r="H816" s="57" t="s">
        <v>199</v>
      </c>
      <c r="I816">
        <v>0.3</v>
      </c>
      <c r="J816">
        <v>1.1000000000000001</v>
      </c>
      <c r="K816" s="58">
        <v>22</v>
      </c>
      <c r="L816" s="58">
        <v>17</v>
      </c>
      <c r="M816" s="58">
        <v>20</v>
      </c>
      <c r="N816" s="58">
        <v>12</v>
      </c>
      <c r="O816" s="58">
        <v>20</v>
      </c>
      <c r="P816" s="58">
        <v>18</v>
      </c>
      <c r="Q816" s="58">
        <v>14</v>
      </c>
      <c r="R816" s="58">
        <v>16</v>
      </c>
      <c r="S816" s="58">
        <v>22</v>
      </c>
      <c r="T816" s="58">
        <v>13</v>
      </c>
      <c r="U816" s="58">
        <v>0</v>
      </c>
      <c r="V816" s="58">
        <v>0</v>
      </c>
      <c r="W816" s="58">
        <v>0</v>
      </c>
      <c r="X816" s="58">
        <v>0</v>
      </c>
      <c r="Y816" s="58">
        <v>0</v>
      </c>
      <c r="Z816" s="58">
        <v>0</v>
      </c>
      <c r="AA816" s="58">
        <v>87</v>
      </c>
      <c r="AB816" s="58">
        <v>87</v>
      </c>
      <c r="AC816" s="58">
        <v>0</v>
      </c>
      <c r="AD816" s="58">
        <v>0</v>
      </c>
      <c r="AE816" s="58">
        <v>171</v>
      </c>
      <c r="AF816" s="58">
        <v>0</v>
      </c>
      <c r="AG816" s="58">
        <v>0</v>
      </c>
      <c r="AH816" s="58" t="s">
        <v>290</v>
      </c>
      <c r="AI816" s="58" t="s">
        <v>290</v>
      </c>
      <c r="AJ816" s="58">
        <v>174</v>
      </c>
      <c r="AK816" s="58">
        <v>0</v>
      </c>
      <c r="AL816">
        <v>174</v>
      </c>
      <c r="AM816" t="b">
        <f>IFERROR(MATCH('2017'!A816, '2018'!A:A, 0) &gt;0, FALSE)</f>
        <v>1</v>
      </c>
    </row>
    <row r="817" spans="1:39">
      <c r="A817" s="57" t="s">
        <v>4174</v>
      </c>
      <c r="B817" s="57" t="s">
        <v>4175</v>
      </c>
      <c r="C817" s="57" t="s">
        <v>7349</v>
      </c>
      <c r="D817" s="57" t="s">
        <v>10982</v>
      </c>
      <c r="E817" s="57" t="s">
        <v>4166</v>
      </c>
      <c r="F817" s="57" t="s">
        <v>13073</v>
      </c>
      <c r="G817" s="57" t="s">
        <v>15345</v>
      </c>
      <c r="H817" s="57" t="s">
        <v>199</v>
      </c>
      <c r="I817">
        <v>0.2</v>
      </c>
      <c r="J817">
        <v>1.1000000000000001</v>
      </c>
      <c r="K817" s="58">
        <v>19</v>
      </c>
      <c r="L817" s="58" t="s">
        <v>290</v>
      </c>
      <c r="M817" s="58">
        <v>12</v>
      </c>
      <c r="N817" s="58" t="s">
        <v>290</v>
      </c>
      <c r="O817" s="58">
        <v>15</v>
      </c>
      <c r="P817" s="58" t="s">
        <v>290</v>
      </c>
      <c r="Q817" s="58" t="s">
        <v>290</v>
      </c>
      <c r="R817" s="58">
        <v>12</v>
      </c>
      <c r="S817" s="58">
        <v>15</v>
      </c>
      <c r="T817" s="58" t="s">
        <v>290</v>
      </c>
      <c r="U817" s="58">
        <v>0</v>
      </c>
      <c r="V817" s="58">
        <v>0</v>
      </c>
      <c r="W817" s="58">
        <v>0</v>
      </c>
      <c r="X817" s="58">
        <v>0</v>
      </c>
      <c r="Y817" s="58" t="s">
        <v>290</v>
      </c>
      <c r="Z817" s="58">
        <v>0</v>
      </c>
      <c r="AA817" s="58">
        <v>66</v>
      </c>
      <c r="AB817" s="58">
        <v>46</v>
      </c>
      <c r="AC817" s="58" t="s">
        <v>290</v>
      </c>
      <c r="AD817" s="58" t="s">
        <v>290</v>
      </c>
      <c r="AE817" s="58">
        <v>22</v>
      </c>
      <c r="AF817" s="58">
        <v>0</v>
      </c>
      <c r="AG817" s="58">
        <v>0</v>
      </c>
      <c r="AH817" s="58">
        <v>83</v>
      </c>
      <c r="AI817" s="58" t="s">
        <v>290</v>
      </c>
      <c r="AJ817" s="58">
        <v>112</v>
      </c>
      <c r="AK817" s="58">
        <v>0</v>
      </c>
      <c r="AL817">
        <v>112</v>
      </c>
      <c r="AM817" t="b">
        <f>IFERROR(MATCH('2017'!A817, '2018'!A:A, 0) &gt;0, FALSE)</f>
        <v>1</v>
      </c>
    </row>
    <row r="818" spans="1:39">
      <c r="A818" s="57" t="s">
        <v>4179</v>
      </c>
      <c r="B818" s="57" t="s">
        <v>3785</v>
      </c>
      <c r="C818" s="57" t="s">
        <v>7351</v>
      </c>
      <c r="D818" s="57" t="s">
        <v>4181</v>
      </c>
      <c r="E818" s="57" t="s">
        <v>4166</v>
      </c>
      <c r="F818" s="57" t="s">
        <v>13074</v>
      </c>
      <c r="G818" s="57" t="s">
        <v>15346</v>
      </c>
      <c r="H818" s="57" t="s">
        <v>199</v>
      </c>
      <c r="I818">
        <v>0.1</v>
      </c>
      <c r="J818">
        <v>12.4</v>
      </c>
      <c r="K818" s="58">
        <v>13</v>
      </c>
      <c r="L818" s="58">
        <v>14</v>
      </c>
      <c r="M818" s="58">
        <v>15</v>
      </c>
      <c r="N818" s="58">
        <v>24</v>
      </c>
      <c r="O818" s="58">
        <v>17</v>
      </c>
      <c r="P818" s="58">
        <v>24</v>
      </c>
      <c r="Q818" s="58">
        <v>24</v>
      </c>
      <c r="R818" s="58">
        <v>20</v>
      </c>
      <c r="S818" s="58">
        <v>18</v>
      </c>
      <c r="T818" s="58">
        <v>22</v>
      </c>
      <c r="U818" s="58">
        <v>0</v>
      </c>
      <c r="V818" s="58">
        <v>0</v>
      </c>
      <c r="W818" s="58">
        <v>0</v>
      </c>
      <c r="X818" s="58">
        <v>0</v>
      </c>
      <c r="Y818" s="58">
        <v>0</v>
      </c>
      <c r="Z818" s="58">
        <v>0</v>
      </c>
      <c r="AA818" s="58">
        <v>81</v>
      </c>
      <c r="AB818" s="58">
        <v>110</v>
      </c>
      <c r="AC818" s="58" t="s">
        <v>290</v>
      </c>
      <c r="AD818" s="58" t="s">
        <v>290</v>
      </c>
      <c r="AE818" s="58">
        <v>19</v>
      </c>
      <c r="AF818" s="58" t="s">
        <v>290</v>
      </c>
      <c r="AG818" s="58">
        <v>0</v>
      </c>
      <c r="AH818" s="58">
        <v>158</v>
      </c>
      <c r="AI818" s="58" t="s">
        <v>290</v>
      </c>
      <c r="AJ818" s="58">
        <v>191</v>
      </c>
      <c r="AK818" s="58">
        <v>0</v>
      </c>
      <c r="AL818">
        <v>191</v>
      </c>
      <c r="AM818" t="b">
        <f>IFERROR(MATCH('2017'!A818, '2018'!A:A, 0) &gt;0, FALSE)</f>
        <v>1</v>
      </c>
    </row>
    <row r="819" spans="1:39">
      <c r="A819" s="57" t="s">
        <v>4182</v>
      </c>
      <c r="B819" s="57" t="s">
        <v>4183</v>
      </c>
      <c r="C819" s="57" t="s">
        <v>13075</v>
      </c>
      <c r="D819" s="57" t="s">
        <v>4186</v>
      </c>
      <c r="E819" s="57" t="s">
        <v>4166</v>
      </c>
      <c r="F819" s="57" t="s">
        <v>13076</v>
      </c>
      <c r="G819" s="57" t="s">
        <v>15347</v>
      </c>
      <c r="H819" s="57" t="s">
        <v>199</v>
      </c>
      <c r="I819">
        <v>0.1</v>
      </c>
      <c r="J819">
        <v>2.1</v>
      </c>
      <c r="K819" s="58">
        <v>56</v>
      </c>
      <c r="L819" s="58">
        <v>29</v>
      </c>
      <c r="M819" s="58">
        <v>27</v>
      </c>
      <c r="N819" s="58">
        <v>28</v>
      </c>
      <c r="O819" s="58">
        <v>33</v>
      </c>
      <c r="P819" s="58">
        <v>28</v>
      </c>
      <c r="Q819" s="58">
        <v>25</v>
      </c>
      <c r="R819" s="58">
        <v>29</v>
      </c>
      <c r="S819" s="58">
        <v>18</v>
      </c>
      <c r="T819" s="58">
        <v>36</v>
      </c>
      <c r="U819" s="58">
        <v>0</v>
      </c>
      <c r="V819" s="58">
        <v>0</v>
      </c>
      <c r="W819" s="58">
        <v>0</v>
      </c>
      <c r="X819" s="58">
        <v>0</v>
      </c>
      <c r="Y819" s="58">
        <v>0</v>
      </c>
      <c r="Z819" s="58">
        <v>0</v>
      </c>
      <c r="AA819" s="58">
        <v>157</v>
      </c>
      <c r="AB819" s="58">
        <v>152</v>
      </c>
      <c r="AC819" s="58">
        <v>0</v>
      </c>
      <c r="AD819" s="58" t="s">
        <v>290</v>
      </c>
      <c r="AE819" s="58" t="s">
        <v>290</v>
      </c>
      <c r="AF819" s="58">
        <v>0</v>
      </c>
      <c r="AG819" s="58">
        <v>0</v>
      </c>
      <c r="AH819" s="58">
        <v>284</v>
      </c>
      <c r="AI819" s="58">
        <v>18</v>
      </c>
      <c r="AJ819" s="58">
        <v>309</v>
      </c>
      <c r="AK819" s="58">
        <v>0</v>
      </c>
      <c r="AL819">
        <v>309</v>
      </c>
      <c r="AM819" t="b">
        <f>IFERROR(MATCH('2017'!A819, '2018'!A:A, 0) &gt;0, FALSE)</f>
        <v>1</v>
      </c>
    </row>
    <row r="820" spans="1:39">
      <c r="A820" s="57" t="s">
        <v>13077</v>
      </c>
      <c r="B820" s="57" t="s">
        <v>10991</v>
      </c>
      <c r="C820" s="57" t="s">
        <v>10993</v>
      </c>
      <c r="D820" s="57" t="s">
        <v>10994</v>
      </c>
      <c r="E820" s="57" t="s">
        <v>4166</v>
      </c>
      <c r="F820" s="57" t="s">
        <v>13078</v>
      </c>
      <c r="G820" s="57" t="s">
        <v>15348</v>
      </c>
      <c r="H820" s="57" t="s">
        <v>199</v>
      </c>
      <c r="I820">
        <v>0.4</v>
      </c>
      <c r="J820">
        <v>0.6</v>
      </c>
      <c r="K820" s="58">
        <v>26</v>
      </c>
      <c r="L820" s="58" t="s">
        <v>290</v>
      </c>
      <c r="M820" s="58">
        <v>11</v>
      </c>
      <c r="N820" s="58" t="s">
        <v>290</v>
      </c>
      <c r="O820" s="58" t="s">
        <v>290</v>
      </c>
      <c r="P820" s="58" t="s">
        <v>290</v>
      </c>
      <c r="Q820" s="58">
        <v>10</v>
      </c>
      <c r="R820" s="58" t="s">
        <v>290</v>
      </c>
      <c r="S820" s="58" t="s">
        <v>290</v>
      </c>
      <c r="T820" s="58">
        <v>0</v>
      </c>
      <c r="U820" s="58">
        <v>0</v>
      </c>
      <c r="V820" s="58">
        <v>0</v>
      </c>
      <c r="W820" s="58">
        <v>0</v>
      </c>
      <c r="X820" s="58">
        <v>0</v>
      </c>
      <c r="Y820" s="58">
        <v>0</v>
      </c>
      <c r="Z820" s="58">
        <v>0</v>
      </c>
      <c r="AA820" s="58">
        <v>41</v>
      </c>
      <c r="AB820" s="58">
        <v>39</v>
      </c>
      <c r="AC820" s="58">
        <v>0</v>
      </c>
      <c r="AD820" s="58" t="s">
        <v>290</v>
      </c>
      <c r="AE820" s="58">
        <v>58</v>
      </c>
      <c r="AF820" s="58">
        <v>0</v>
      </c>
      <c r="AG820" s="58" t="s">
        <v>290</v>
      </c>
      <c r="AH820" s="58" t="s">
        <v>290</v>
      </c>
      <c r="AI820" s="58" t="s">
        <v>290</v>
      </c>
      <c r="AJ820" s="58">
        <v>80</v>
      </c>
      <c r="AK820" s="58">
        <v>0</v>
      </c>
      <c r="AL820">
        <v>80</v>
      </c>
      <c r="AM820" t="b">
        <f>IFERROR(MATCH('2017'!A820, '2018'!A:A, 0) &gt;0, FALSE)</f>
        <v>1</v>
      </c>
    </row>
    <row r="821" spans="1:39">
      <c r="A821" s="57" t="s">
        <v>4188</v>
      </c>
      <c r="B821" s="57" t="s">
        <v>4189</v>
      </c>
      <c r="C821" s="57" t="s">
        <v>15349</v>
      </c>
      <c r="D821" s="57" t="s">
        <v>15350</v>
      </c>
      <c r="E821" s="57" t="s">
        <v>4193</v>
      </c>
      <c r="F821" s="57" t="s">
        <v>15351</v>
      </c>
      <c r="G821" s="57" t="s">
        <v>15352</v>
      </c>
      <c r="H821" s="57" t="s">
        <v>199</v>
      </c>
      <c r="I821">
        <v>0.1</v>
      </c>
      <c r="J821">
        <v>0.4</v>
      </c>
      <c r="K821" s="58" t="s">
        <v>290</v>
      </c>
      <c r="L821" s="58" t="s">
        <v>290</v>
      </c>
      <c r="M821" s="58" t="s">
        <v>290</v>
      </c>
      <c r="N821" s="58" t="s">
        <v>290</v>
      </c>
      <c r="O821" s="58" t="s">
        <v>290</v>
      </c>
      <c r="P821" s="58" t="s">
        <v>290</v>
      </c>
      <c r="Q821" s="58" t="s">
        <v>290</v>
      </c>
      <c r="R821" s="58" t="s">
        <v>290</v>
      </c>
      <c r="S821" s="58">
        <v>0</v>
      </c>
      <c r="T821" s="58">
        <v>0</v>
      </c>
      <c r="U821" s="58">
        <v>0</v>
      </c>
      <c r="V821" s="58">
        <v>0</v>
      </c>
      <c r="W821" s="58">
        <v>0</v>
      </c>
      <c r="X821" s="58">
        <v>0</v>
      </c>
      <c r="Y821" s="58">
        <v>0</v>
      </c>
      <c r="Z821" s="58">
        <v>0</v>
      </c>
      <c r="AA821" s="58">
        <v>13</v>
      </c>
      <c r="AB821" s="58">
        <v>16</v>
      </c>
      <c r="AC821" s="58">
        <v>0</v>
      </c>
      <c r="AD821" s="58">
        <v>0</v>
      </c>
      <c r="AE821" s="58">
        <v>23</v>
      </c>
      <c r="AF821" s="58">
        <v>0</v>
      </c>
      <c r="AG821" s="58">
        <v>0</v>
      </c>
      <c r="AH821" s="58" t="s">
        <v>290</v>
      </c>
      <c r="AI821" s="58" t="s">
        <v>290</v>
      </c>
      <c r="AJ821" s="58">
        <v>29</v>
      </c>
      <c r="AK821" s="58">
        <v>0</v>
      </c>
      <c r="AL821">
        <v>29</v>
      </c>
      <c r="AM821" t="b">
        <f>IFERROR(MATCH('2017'!A821, '2018'!A:A, 0) &gt;0, FALSE)</f>
        <v>1</v>
      </c>
    </row>
    <row r="822" spans="1:39">
      <c r="A822" s="57" t="s">
        <v>13906</v>
      </c>
      <c r="B822" s="57" t="s">
        <v>13907</v>
      </c>
      <c r="C822" s="57" t="s">
        <v>13908</v>
      </c>
      <c r="D822" s="57" t="s">
        <v>13909</v>
      </c>
      <c r="E822" s="57" t="s">
        <v>4207</v>
      </c>
      <c r="F822" s="57" t="s">
        <v>13910</v>
      </c>
      <c r="G822" s="57" t="s">
        <v>15353</v>
      </c>
      <c r="H822" s="57" t="s">
        <v>199</v>
      </c>
      <c r="I822">
        <v>0.2</v>
      </c>
      <c r="J822">
        <v>0.8</v>
      </c>
      <c r="K822" s="58">
        <v>23</v>
      </c>
      <c r="L822" s="58" t="s">
        <v>290</v>
      </c>
      <c r="M822" s="58" t="s">
        <v>290</v>
      </c>
      <c r="N822" s="58" t="s">
        <v>290</v>
      </c>
      <c r="O822" s="58" t="s">
        <v>290</v>
      </c>
      <c r="P822" s="58" t="s">
        <v>290</v>
      </c>
      <c r="Q822" s="58" t="s">
        <v>290</v>
      </c>
      <c r="R822" s="58" t="s">
        <v>290</v>
      </c>
      <c r="S822" s="58" t="s">
        <v>290</v>
      </c>
      <c r="T822" s="58" t="s">
        <v>290</v>
      </c>
      <c r="U822" s="58" t="s">
        <v>290</v>
      </c>
      <c r="V822" s="58" t="s">
        <v>290</v>
      </c>
      <c r="W822" s="58" t="s">
        <v>290</v>
      </c>
      <c r="X822" s="58" t="s">
        <v>290</v>
      </c>
      <c r="Y822" s="58">
        <v>0</v>
      </c>
      <c r="Z822" s="58">
        <v>0</v>
      </c>
      <c r="AA822" s="58">
        <v>39</v>
      </c>
      <c r="AB822" s="58">
        <v>34</v>
      </c>
      <c r="AC822" s="58">
        <v>0</v>
      </c>
      <c r="AD822" s="58">
        <v>0</v>
      </c>
      <c r="AE822" s="58">
        <v>27</v>
      </c>
      <c r="AF822" s="58">
        <v>0</v>
      </c>
      <c r="AG822" s="58">
        <v>0</v>
      </c>
      <c r="AH822" s="58">
        <v>34</v>
      </c>
      <c r="AI822" s="58">
        <v>12</v>
      </c>
      <c r="AJ822" s="58">
        <v>64</v>
      </c>
      <c r="AK822" s="58" t="s">
        <v>290</v>
      </c>
      <c r="AL822">
        <v>73</v>
      </c>
      <c r="AM822" t="b">
        <f>IFERROR(MATCH('2017'!A822, '2018'!A:A, 0) &gt;0, FALSE)</f>
        <v>1</v>
      </c>
    </row>
    <row r="823" spans="1:39">
      <c r="A823" s="57" t="s">
        <v>4195</v>
      </c>
      <c r="B823" s="57" t="s">
        <v>4196</v>
      </c>
      <c r="C823" s="57" t="s">
        <v>15354</v>
      </c>
      <c r="D823" s="57" t="s">
        <v>4198</v>
      </c>
      <c r="E823" s="57" t="s">
        <v>4172</v>
      </c>
      <c r="F823" s="57" t="s">
        <v>13083</v>
      </c>
      <c r="G823" s="57" t="s">
        <v>15355</v>
      </c>
      <c r="H823" s="57" t="s">
        <v>199</v>
      </c>
      <c r="I823">
        <v>0.1</v>
      </c>
      <c r="J823">
        <v>9.5</v>
      </c>
      <c r="K823" s="58">
        <v>0</v>
      </c>
      <c r="L823" s="58">
        <v>16</v>
      </c>
      <c r="M823" s="58">
        <v>16</v>
      </c>
      <c r="N823" s="58">
        <v>16</v>
      </c>
      <c r="O823" s="58">
        <v>13</v>
      </c>
      <c r="P823" s="58">
        <v>14</v>
      </c>
      <c r="Q823" s="58">
        <v>12</v>
      </c>
      <c r="R823" s="58">
        <v>16</v>
      </c>
      <c r="S823" s="58">
        <v>12</v>
      </c>
      <c r="T823" s="58">
        <v>10</v>
      </c>
      <c r="U823" s="58">
        <v>0</v>
      </c>
      <c r="V823" s="58">
        <v>0</v>
      </c>
      <c r="W823" s="58">
        <v>0</v>
      </c>
      <c r="X823" s="58">
        <v>0</v>
      </c>
      <c r="Y823" s="58">
        <v>0</v>
      </c>
      <c r="Z823" s="58">
        <v>0</v>
      </c>
      <c r="AA823" s="58">
        <v>67</v>
      </c>
      <c r="AB823" s="58">
        <v>58</v>
      </c>
      <c r="AC823" s="58">
        <v>0</v>
      </c>
      <c r="AD823" s="58">
        <v>0</v>
      </c>
      <c r="AE823" s="58">
        <v>115</v>
      </c>
      <c r="AF823" s="58">
        <v>10</v>
      </c>
      <c r="AG823" s="58">
        <v>0</v>
      </c>
      <c r="AH823" s="58">
        <v>0</v>
      </c>
      <c r="AI823" s="58">
        <v>0</v>
      </c>
      <c r="AJ823" s="58">
        <v>125</v>
      </c>
      <c r="AK823" s="58">
        <v>0</v>
      </c>
      <c r="AL823">
        <v>125</v>
      </c>
      <c r="AM823" t="b">
        <f>IFERROR(MATCH('2017'!A823, '2018'!A:A, 0) &gt;0, FALSE)</f>
        <v>1</v>
      </c>
    </row>
    <row r="824" spans="1:39">
      <c r="A824" s="57" t="s">
        <v>4203</v>
      </c>
      <c r="B824" s="57" t="s">
        <v>4204</v>
      </c>
      <c r="C824" s="57" t="s">
        <v>11007</v>
      </c>
      <c r="D824" s="57" t="s">
        <v>4206</v>
      </c>
      <c r="E824" s="57" t="s">
        <v>4207</v>
      </c>
      <c r="F824" s="57" t="s">
        <v>13084</v>
      </c>
      <c r="G824" s="57" t="s">
        <v>15356</v>
      </c>
      <c r="H824" s="57" t="s">
        <v>199</v>
      </c>
      <c r="I824">
        <v>0.4</v>
      </c>
      <c r="J824">
        <v>1.6</v>
      </c>
      <c r="K824" s="58">
        <v>34</v>
      </c>
      <c r="L824" s="58">
        <v>17</v>
      </c>
      <c r="M824" s="58">
        <v>31</v>
      </c>
      <c r="N824" s="58">
        <v>35</v>
      </c>
      <c r="O824" s="58">
        <v>30</v>
      </c>
      <c r="P824" s="58">
        <v>31</v>
      </c>
      <c r="Q824" s="58">
        <v>25</v>
      </c>
      <c r="R824" s="58">
        <v>24</v>
      </c>
      <c r="S824" s="58">
        <v>21</v>
      </c>
      <c r="T824" s="58">
        <v>20</v>
      </c>
      <c r="U824" s="58">
        <v>0</v>
      </c>
      <c r="V824" s="58">
        <v>0</v>
      </c>
      <c r="W824" s="58">
        <v>0</v>
      </c>
      <c r="X824" s="58">
        <v>0</v>
      </c>
      <c r="Y824" s="58">
        <v>0</v>
      </c>
      <c r="Z824" s="58">
        <v>0</v>
      </c>
      <c r="AA824" s="58">
        <v>133</v>
      </c>
      <c r="AB824" s="58">
        <v>135</v>
      </c>
      <c r="AC824" s="58">
        <v>0</v>
      </c>
      <c r="AD824" s="58" t="s">
        <v>290</v>
      </c>
      <c r="AE824" s="58">
        <v>16</v>
      </c>
      <c r="AF824" s="58">
        <v>18</v>
      </c>
      <c r="AG824" s="58" t="s">
        <v>290</v>
      </c>
      <c r="AH824" s="58">
        <v>216</v>
      </c>
      <c r="AI824" s="58">
        <v>14</v>
      </c>
      <c r="AJ824" s="58">
        <v>268</v>
      </c>
      <c r="AK824" s="58">
        <v>0</v>
      </c>
      <c r="AL824">
        <v>268</v>
      </c>
      <c r="AM824" t="b">
        <f>IFERROR(MATCH('2017'!A824, '2018'!A:A, 0) &gt;0, FALSE)</f>
        <v>1</v>
      </c>
    </row>
    <row r="825" spans="1:39">
      <c r="A825" s="57" t="s">
        <v>4209</v>
      </c>
      <c r="B825" s="57" t="s">
        <v>786</v>
      </c>
      <c r="C825" s="57" t="s">
        <v>13912</v>
      </c>
      <c r="D825" s="57" t="s">
        <v>11011</v>
      </c>
      <c r="E825" s="57" t="s">
        <v>4212</v>
      </c>
      <c r="F825" s="57" t="s">
        <v>13085</v>
      </c>
      <c r="G825" s="57" t="s">
        <v>15357</v>
      </c>
      <c r="H825" s="57" t="s">
        <v>199</v>
      </c>
      <c r="I825">
        <v>0.1</v>
      </c>
      <c r="J825">
        <v>1</v>
      </c>
      <c r="K825" s="58">
        <v>24</v>
      </c>
      <c r="L825" s="58" t="s">
        <v>290</v>
      </c>
      <c r="M825" s="58">
        <v>11</v>
      </c>
      <c r="N825" s="58" t="s">
        <v>290</v>
      </c>
      <c r="O825" s="58">
        <v>13</v>
      </c>
      <c r="P825" s="58" t="s">
        <v>290</v>
      </c>
      <c r="Q825" s="58">
        <v>10</v>
      </c>
      <c r="R825" s="58" t="s">
        <v>290</v>
      </c>
      <c r="S825" s="58" t="s">
        <v>290</v>
      </c>
      <c r="T825" s="58" t="s">
        <v>290</v>
      </c>
      <c r="U825" s="58">
        <v>0</v>
      </c>
      <c r="V825" s="58">
        <v>0</v>
      </c>
      <c r="W825" s="58">
        <v>0</v>
      </c>
      <c r="X825" s="58">
        <v>0</v>
      </c>
      <c r="Y825" s="58">
        <v>0</v>
      </c>
      <c r="Z825" s="58">
        <v>0</v>
      </c>
      <c r="AA825" s="58">
        <v>53</v>
      </c>
      <c r="AB825" s="58">
        <v>46</v>
      </c>
      <c r="AC825" s="58">
        <v>0</v>
      </c>
      <c r="AD825" s="58" t="s">
        <v>290</v>
      </c>
      <c r="AE825" s="58">
        <v>0</v>
      </c>
      <c r="AF825" s="58">
        <v>0</v>
      </c>
      <c r="AG825" s="58">
        <v>0</v>
      </c>
      <c r="AH825" s="58">
        <v>95</v>
      </c>
      <c r="AI825" s="58">
        <v>0</v>
      </c>
      <c r="AJ825" s="58">
        <v>99</v>
      </c>
      <c r="AK825" s="58">
        <v>0</v>
      </c>
      <c r="AL825">
        <v>99</v>
      </c>
      <c r="AM825" t="b">
        <f>IFERROR(MATCH('2017'!A825, '2018'!A:A, 0) &gt;0, FALSE)</f>
        <v>1</v>
      </c>
    </row>
    <row r="826" spans="1:39">
      <c r="A826" s="57" t="s">
        <v>4219</v>
      </c>
      <c r="B826" s="57" t="s">
        <v>4220</v>
      </c>
      <c r="C826" s="57" t="s">
        <v>15358</v>
      </c>
      <c r="D826" s="57" t="s">
        <v>4222</v>
      </c>
      <c r="E826" s="57" t="s">
        <v>4223</v>
      </c>
      <c r="F826" s="57" t="s">
        <v>13087</v>
      </c>
      <c r="G826" s="57" t="s">
        <v>15359</v>
      </c>
      <c r="H826" s="57" t="s">
        <v>199</v>
      </c>
      <c r="I826">
        <v>0.1</v>
      </c>
      <c r="J826">
        <v>12.3</v>
      </c>
      <c r="K826" s="58">
        <v>42</v>
      </c>
      <c r="L826" s="58">
        <v>21</v>
      </c>
      <c r="M826" s="58">
        <v>13</v>
      </c>
      <c r="N826" s="58">
        <v>25</v>
      </c>
      <c r="O826" s="58">
        <v>20</v>
      </c>
      <c r="P826" s="58">
        <v>17</v>
      </c>
      <c r="Q826" s="58">
        <v>20</v>
      </c>
      <c r="R826" s="58">
        <v>12</v>
      </c>
      <c r="S826" s="58">
        <v>16</v>
      </c>
      <c r="T826" s="58">
        <v>20</v>
      </c>
      <c r="U826" s="58">
        <v>0</v>
      </c>
      <c r="V826" s="58">
        <v>0</v>
      </c>
      <c r="W826" s="58">
        <v>0</v>
      </c>
      <c r="X826" s="58">
        <v>0</v>
      </c>
      <c r="Y826" s="58">
        <v>0</v>
      </c>
      <c r="Z826" s="58">
        <v>0</v>
      </c>
      <c r="AA826" s="58">
        <v>117</v>
      </c>
      <c r="AB826" s="58">
        <v>89</v>
      </c>
      <c r="AC826" s="58">
        <v>0</v>
      </c>
      <c r="AD826" s="58" t="s">
        <v>290</v>
      </c>
      <c r="AE826" s="58" t="s">
        <v>290</v>
      </c>
      <c r="AF826" s="58" t="s">
        <v>290</v>
      </c>
      <c r="AG826" s="58">
        <v>0</v>
      </c>
      <c r="AH826" s="58">
        <v>191</v>
      </c>
      <c r="AI826" s="58" t="s">
        <v>290</v>
      </c>
      <c r="AJ826" s="58">
        <v>206</v>
      </c>
      <c r="AK826" s="58">
        <v>0</v>
      </c>
      <c r="AL826">
        <v>206</v>
      </c>
      <c r="AM826" t="b">
        <f>IFERROR(MATCH('2017'!A826, '2018'!A:A, 0) &gt;0, FALSE)</f>
        <v>1</v>
      </c>
    </row>
    <row r="827" spans="1:39">
      <c r="A827" s="57" t="s">
        <v>4225</v>
      </c>
      <c r="B827" s="57" t="s">
        <v>4226</v>
      </c>
      <c r="C827" s="57" t="s">
        <v>13088</v>
      </c>
      <c r="D827" s="57" t="s">
        <v>4228</v>
      </c>
      <c r="E827" s="57" t="s">
        <v>4229</v>
      </c>
      <c r="F827" s="57" t="s">
        <v>13089</v>
      </c>
      <c r="G827" s="57" t="s">
        <v>15360</v>
      </c>
      <c r="H827" s="57" t="s">
        <v>199</v>
      </c>
      <c r="I827">
        <v>0.1</v>
      </c>
      <c r="J827">
        <v>1.3</v>
      </c>
      <c r="K827" s="58">
        <v>49</v>
      </c>
      <c r="L827" s="58">
        <v>13</v>
      </c>
      <c r="M827" s="58" t="s">
        <v>290</v>
      </c>
      <c r="N827" s="58">
        <v>13</v>
      </c>
      <c r="O827" s="58">
        <v>10</v>
      </c>
      <c r="P827" s="58">
        <v>13</v>
      </c>
      <c r="Q827" s="58" t="s">
        <v>290</v>
      </c>
      <c r="R827" s="58">
        <v>11</v>
      </c>
      <c r="S827" s="58" t="s">
        <v>290</v>
      </c>
      <c r="T827" s="58">
        <v>19</v>
      </c>
      <c r="U827" s="58">
        <v>0</v>
      </c>
      <c r="V827" s="58">
        <v>0</v>
      </c>
      <c r="W827" s="58">
        <v>0</v>
      </c>
      <c r="X827" s="58">
        <v>0</v>
      </c>
      <c r="Y827" s="58">
        <v>0</v>
      </c>
      <c r="Z827" s="58">
        <v>0</v>
      </c>
      <c r="AA827" s="58">
        <v>77</v>
      </c>
      <c r="AB827" s="58">
        <v>71</v>
      </c>
      <c r="AC827" s="58">
        <v>0</v>
      </c>
      <c r="AD827" s="58" t="s">
        <v>290</v>
      </c>
      <c r="AE827" s="58" t="s">
        <v>290</v>
      </c>
      <c r="AF827" s="58" t="s">
        <v>290</v>
      </c>
      <c r="AG827" s="58" t="s">
        <v>290</v>
      </c>
      <c r="AH827" s="58">
        <v>136</v>
      </c>
      <c r="AI827" s="58" t="s">
        <v>290</v>
      </c>
      <c r="AJ827" s="58">
        <v>148</v>
      </c>
      <c r="AK827" s="58">
        <v>0</v>
      </c>
      <c r="AL827">
        <v>148</v>
      </c>
      <c r="AM827" t="b">
        <f>IFERROR(MATCH('2017'!A827, '2018'!A:A, 0) &gt;0, FALSE)</f>
        <v>1</v>
      </c>
    </row>
    <row r="828" spans="1:39">
      <c r="A828" s="57" t="s">
        <v>13090</v>
      </c>
      <c r="B828" s="57" t="s">
        <v>11019</v>
      </c>
      <c r="C828" s="57" t="s">
        <v>7211</v>
      </c>
      <c r="D828" s="57" t="s">
        <v>11021</v>
      </c>
      <c r="E828" s="57" t="s">
        <v>11022</v>
      </c>
      <c r="F828" s="57" t="s">
        <v>13091</v>
      </c>
      <c r="G828" s="57" t="s">
        <v>15361</v>
      </c>
      <c r="H828" s="57" t="s">
        <v>199</v>
      </c>
      <c r="I828">
        <v>0.1</v>
      </c>
      <c r="J828">
        <v>0.6</v>
      </c>
      <c r="K828" s="58">
        <v>12</v>
      </c>
      <c r="L828" s="58" t="s">
        <v>290</v>
      </c>
      <c r="M828" s="58">
        <v>13</v>
      </c>
      <c r="N828" s="58">
        <v>10</v>
      </c>
      <c r="O828" s="58" t="s">
        <v>290</v>
      </c>
      <c r="P828" s="58" t="s">
        <v>290</v>
      </c>
      <c r="Q828" s="58" t="s">
        <v>290</v>
      </c>
      <c r="R828" s="58" t="s">
        <v>290</v>
      </c>
      <c r="S828" s="58" t="s">
        <v>290</v>
      </c>
      <c r="T828" s="58" t="s">
        <v>290</v>
      </c>
      <c r="U828" s="58">
        <v>0</v>
      </c>
      <c r="V828" s="58">
        <v>0</v>
      </c>
      <c r="W828" s="58">
        <v>0</v>
      </c>
      <c r="X828" s="58">
        <v>0</v>
      </c>
      <c r="Y828" s="58">
        <v>0</v>
      </c>
      <c r="Z828" s="58">
        <v>0</v>
      </c>
      <c r="AA828" s="58">
        <v>35</v>
      </c>
      <c r="AB828" s="58">
        <v>39</v>
      </c>
      <c r="AC828" s="58">
        <v>0</v>
      </c>
      <c r="AD828" s="58">
        <v>0</v>
      </c>
      <c r="AE828" s="58">
        <v>0</v>
      </c>
      <c r="AF828" s="58">
        <v>0</v>
      </c>
      <c r="AG828" s="58">
        <v>0</v>
      </c>
      <c r="AH828" s="58">
        <v>68</v>
      </c>
      <c r="AI828" s="58" t="s">
        <v>290</v>
      </c>
      <c r="AJ828" s="58">
        <v>74</v>
      </c>
      <c r="AK828" s="58">
        <v>0</v>
      </c>
      <c r="AL828">
        <v>74</v>
      </c>
      <c r="AM828" t="b">
        <f>IFERROR(MATCH('2017'!A828, '2018'!A:A, 0) &gt;0, FALSE)</f>
        <v>1</v>
      </c>
    </row>
    <row r="829" spans="1:39">
      <c r="A829" s="57" t="s">
        <v>4235</v>
      </c>
      <c r="B829" s="57" t="s">
        <v>4236</v>
      </c>
      <c r="C829" s="57" t="s">
        <v>13914</v>
      </c>
      <c r="D829" s="57" t="s">
        <v>4238</v>
      </c>
      <c r="E829" s="57" t="s">
        <v>4239</v>
      </c>
      <c r="F829" s="57" t="s">
        <v>13093</v>
      </c>
      <c r="G829" s="57" t="s">
        <v>15362</v>
      </c>
      <c r="H829" s="57" t="s">
        <v>199</v>
      </c>
      <c r="I829">
        <v>0.1</v>
      </c>
      <c r="J829">
        <v>0.9</v>
      </c>
      <c r="K829" s="58">
        <v>45</v>
      </c>
      <c r="L829" s="58" t="s">
        <v>290</v>
      </c>
      <c r="M829" s="58" t="s">
        <v>290</v>
      </c>
      <c r="N829" s="58">
        <v>16</v>
      </c>
      <c r="O829" s="58" t="s">
        <v>290</v>
      </c>
      <c r="P829" s="58" t="s">
        <v>290</v>
      </c>
      <c r="Q829" s="58" t="s">
        <v>290</v>
      </c>
      <c r="R829" s="58" t="s">
        <v>290</v>
      </c>
      <c r="S829" s="58" t="s">
        <v>290</v>
      </c>
      <c r="T829" s="58" t="s">
        <v>290</v>
      </c>
      <c r="U829" s="58">
        <v>0</v>
      </c>
      <c r="V829" s="58">
        <v>0</v>
      </c>
      <c r="W829" s="58">
        <v>0</v>
      </c>
      <c r="X829" s="58">
        <v>0</v>
      </c>
      <c r="Y829" s="58">
        <v>0</v>
      </c>
      <c r="Z829" s="58">
        <v>0</v>
      </c>
      <c r="AA829" s="58">
        <v>54</v>
      </c>
      <c r="AB829" s="58">
        <v>50</v>
      </c>
      <c r="AC829" s="58">
        <v>0</v>
      </c>
      <c r="AD829" s="58">
        <v>0</v>
      </c>
      <c r="AE829" s="58">
        <v>0</v>
      </c>
      <c r="AF829" s="58">
        <v>0</v>
      </c>
      <c r="AG829" s="58">
        <v>0</v>
      </c>
      <c r="AH829" s="58">
        <v>102</v>
      </c>
      <c r="AI829" s="58" t="s">
        <v>290</v>
      </c>
      <c r="AJ829" s="58">
        <v>104</v>
      </c>
      <c r="AK829" s="58">
        <v>0</v>
      </c>
      <c r="AL829">
        <v>104</v>
      </c>
      <c r="AM829" t="b">
        <f>IFERROR(MATCH('2017'!A829, '2018'!A:A, 0) &gt;0, FALSE)</f>
        <v>1</v>
      </c>
    </row>
    <row r="830" spans="1:39">
      <c r="A830" s="57" t="s">
        <v>4241</v>
      </c>
      <c r="B830" s="57" t="s">
        <v>4242</v>
      </c>
      <c r="C830" s="57" t="s">
        <v>15363</v>
      </c>
      <c r="D830" s="57" t="s">
        <v>4244</v>
      </c>
      <c r="E830" s="57" t="s">
        <v>4166</v>
      </c>
      <c r="F830" s="57" t="s">
        <v>13096</v>
      </c>
      <c r="G830" s="57" t="s">
        <v>15364</v>
      </c>
      <c r="H830" s="57" t="s">
        <v>199</v>
      </c>
      <c r="I830">
        <v>0.2</v>
      </c>
      <c r="J830">
        <v>2.7</v>
      </c>
      <c r="K830" s="58">
        <v>0</v>
      </c>
      <c r="L830" s="58">
        <v>0</v>
      </c>
      <c r="M830" s="58">
        <v>0</v>
      </c>
      <c r="N830" s="58">
        <v>0</v>
      </c>
      <c r="O830" s="58">
        <v>0</v>
      </c>
      <c r="P830" s="58">
        <v>0</v>
      </c>
      <c r="Q830" s="58">
        <v>0</v>
      </c>
      <c r="R830" s="58">
        <v>0</v>
      </c>
      <c r="S830" s="58">
        <v>0</v>
      </c>
      <c r="T830" s="58">
        <v>0</v>
      </c>
      <c r="U830" s="58">
        <v>107</v>
      </c>
      <c r="V830" s="58">
        <v>82</v>
      </c>
      <c r="W830" s="58">
        <v>112</v>
      </c>
      <c r="X830" s="58">
        <v>83</v>
      </c>
      <c r="Y830" s="58">
        <v>0</v>
      </c>
      <c r="Z830" s="58">
        <v>0</v>
      </c>
      <c r="AA830" s="58">
        <v>182</v>
      </c>
      <c r="AB830" s="58">
        <v>202</v>
      </c>
      <c r="AC830" s="58">
        <v>0</v>
      </c>
      <c r="AD830" s="58" t="s">
        <v>290</v>
      </c>
      <c r="AE830" s="58">
        <v>87</v>
      </c>
      <c r="AF830" s="58">
        <v>20</v>
      </c>
      <c r="AG830" s="58">
        <v>0</v>
      </c>
      <c r="AH830" s="58">
        <v>268</v>
      </c>
      <c r="AI830" s="58">
        <v>0</v>
      </c>
      <c r="AJ830" s="58">
        <v>0</v>
      </c>
      <c r="AK830" s="58">
        <v>384</v>
      </c>
      <c r="AL830">
        <v>384</v>
      </c>
      <c r="AM830" t="b">
        <f>IFERROR(MATCH('2017'!A830, '2018'!A:A, 0) &gt;0, FALSE)</f>
        <v>1</v>
      </c>
    </row>
    <row r="831" spans="1:39">
      <c r="A831" s="57" t="s">
        <v>4245</v>
      </c>
      <c r="B831" s="57" t="s">
        <v>4246</v>
      </c>
      <c r="C831" s="57" t="s">
        <v>11026</v>
      </c>
      <c r="D831" s="57" t="s">
        <v>4249</v>
      </c>
      <c r="E831" s="57" t="s">
        <v>4159</v>
      </c>
      <c r="F831" s="57" t="s">
        <v>13097</v>
      </c>
      <c r="G831" s="57" t="s">
        <v>15365</v>
      </c>
      <c r="H831" s="57" t="s">
        <v>199</v>
      </c>
      <c r="I831">
        <v>0.1</v>
      </c>
      <c r="J831">
        <v>3.4</v>
      </c>
      <c r="K831" s="58">
        <v>78</v>
      </c>
      <c r="L831" s="58">
        <v>41</v>
      </c>
      <c r="M831" s="58">
        <v>54</v>
      </c>
      <c r="N831" s="58">
        <v>42</v>
      </c>
      <c r="O831" s="58">
        <v>48</v>
      </c>
      <c r="P831" s="58">
        <v>49</v>
      </c>
      <c r="Q831" s="58">
        <v>33</v>
      </c>
      <c r="R831" s="58">
        <v>53</v>
      </c>
      <c r="S831" s="58">
        <v>48</v>
      </c>
      <c r="T831" s="58">
        <v>39</v>
      </c>
      <c r="U831" s="58">
        <v>0</v>
      </c>
      <c r="V831" s="58">
        <v>0</v>
      </c>
      <c r="W831" s="58">
        <v>0</v>
      </c>
      <c r="X831" s="58">
        <v>0</v>
      </c>
      <c r="Y831" s="58">
        <v>0</v>
      </c>
      <c r="Z831" s="58">
        <v>0</v>
      </c>
      <c r="AA831" s="58">
        <v>249</v>
      </c>
      <c r="AB831" s="58">
        <v>236</v>
      </c>
      <c r="AC831" s="58">
        <v>0</v>
      </c>
      <c r="AD831" s="58" t="s">
        <v>290</v>
      </c>
      <c r="AE831" s="58" t="s">
        <v>290</v>
      </c>
      <c r="AF831" s="58">
        <v>11</v>
      </c>
      <c r="AG831" s="58" t="s">
        <v>290</v>
      </c>
      <c r="AH831" s="58">
        <v>432</v>
      </c>
      <c r="AI831" s="58">
        <v>32</v>
      </c>
      <c r="AJ831" s="58">
        <v>485</v>
      </c>
      <c r="AK831" s="58">
        <v>0</v>
      </c>
      <c r="AL831">
        <v>485</v>
      </c>
      <c r="AM831" t="b">
        <f>IFERROR(MATCH('2017'!A831, '2018'!A:A, 0) &gt;0, FALSE)</f>
        <v>1</v>
      </c>
    </row>
    <row r="832" spans="1:39">
      <c r="A832" s="57" t="s">
        <v>4250</v>
      </c>
      <c r="B832" s="57" t="s">
        <v>4251</v>
      </c>
      <c r="C832" s="57" t="s">
        <v>7389</v>
      </c>
      <c r="D832" s="57" t="s">
        <v>4254</v>
      </c>
      <c r="E832" s="57" t="s">
        <v>4166</v>
      </c>
      <c r="F832" s="57" t="s">
        <v>13098</v>
      </c>
      <c r="G832" s="57" t="s">
        <v>15366</v>
      </c>
      <c r="H832" s="57" t="s">
        <v>199</v>
      </c>
      <c r="I832">
        <v>0.4</v>
      </c>
      <c r="J832">
        <v>17.5</v>
      </c>
      <c r="K832" s="58">
        <v>67</v>
      </c>
      <c r="L832" s="58">
        <v>28</v>
      </c>
      <c r="M832" s="58">
        <v>23</v>
      </c>
      <c r="N832" s="58">
        <v>33</v>
      </c>
      <c r="O832" s="58">
        <v>24</v>
      </c>
      <c r="P832" s="58">
        <v>30</v>
      </c>
      <c r="Q832" s="58">
        <v>28</v>
      </c>
      <c r="R832" s="58">
        <v>25</v>
      </c>
      <c r="S832" s="58">
        <v>20</v>
      </c>
      <c r="T832" s="58">
        <v>10</v>
      </c>
      <c r="U832" s="58">
        <v>0</v>
      </c>
      <c r="V832" s="58">
        <v>0</v>
      </c>
      <c r="W832" s="58">
        <v>0</v>
      </c>
      <c r="X832" s="58">
        <v>0</v>
      </c>
      <c r="Y832" s="58">
        <v>0</v>
      </c>
      <c r="Z832" s="58">
        <v>0</v>
      </c>
      <c r="AA832" s="58">
        <v>156</v>
      </c>
      <c r="AB832" s="58">
        <v>132</v>
      </c>
      <c r="AC832" s="58">
        <v>0</v>
      </c>
      <c r="AD832" s="58" t="s">
        <v>290</v>
      </c>
      <c r="AE832" s="58">
        <v>23</v>
      </c>
      <c r="AF832" s="58" t="s">
        <v>290</v>
      </c>
      <c r="AG832" s="58">
        <v>0</v>
      </c>
      <c r="AH832" s="58">
        <v>239</v>
      </c>
      <c r="AI832" s="58">
        <v>18</v>
      </c>
      <c r="AJ832" s="58">
        <v>288</v>
      </c>
      <c r="AK832" s="58">
        <v>0</v>
      </c>
      <c r="AL832">
        <v>288</v>
      </c>
      <c r="AM832" t="b">
        <f>IFERROR(MATCH('2017'!A832, '2018'!A:A, 0) &gt;0, FALSE)</f>
        <v>1</v>
      </c>
    </row>
    <row r="833" spans="1:39">
      <c r="A833" s="57" t="s">
        <v>13099</v>
      </c>
      <c r="B833" s="57" t="s">
        <v>13100</v>
      </c>
      <c r="C833" s="57" t="s">
        <v>15367</v>
      </c>
      <c r="D833" s="57" t="s">
        <v>13102</v>
      </c>
      <c r="E833" s="57" t="s">
        <v>4172</v>
      </c>
      <c r="F833" s="57" t="s">
        <v>13103</v>
      </c>
      <c r="G833" s="57" t="s">
        <v>15368</v>
      </c>
      <c r="H833" s="57" t="s">
        <v>199</v>
      </c>
      <c r="I833">
        <v>0.1</v>
      </c>
      <c r="J833">
        <v>0.6</v>
      </c>
      <c r="K833" s="58">
        <v>0</v>
      </c>
      <c r="L833" s="58">
        <v>0</v>
      </c>
      <c r="M833" s="58">
        <v>0</v>
      </c>
      <c r="N833" s="58">
        <v>0</v>
      </c>
      <c r="O833" s="58">
        <v>0</v>
      </c>
      <c r="P833" s="58">
        <v>0</v>
      </c>
      <c r="Q833" s="58">
        <v>0</v>
      </c>
      <c r="R833" s="58">
        <v>0</v>
      </c>
      <c r="S833" s="58">
        <v>0</v>
      </c>
      <c r="T833" s="58">
        <v>0</v>
      </c>
      <c r="U833" s="58">
        <v>11</v>
      </c>
      <c r="V833" s="58">
        <v>10</v>
      </c>
      <c r="W833" s="58" t="s">
        <v>290</v>
      </c>
      <c r="X833" s="58">
        <v>10</v>
      </c>
      <c r="Y833" s="58">
        <v>0</v>
      </c>
      <c r="Z833" s="58">
        <v>0</v>
      </c>
      <c r="AA833" s="58">
        <v>21</v>
      </c>
      <c r="AB833" s="58">
        <v>19</v>
      </c>
      <c r="AC833" s="58">
        <v>0</v>
      </c>
      <c r="AD833" s="58">
        <v>0</v>
      </c>
      <c r="AE833" s="58">
        <v>19</v>
      </c>
      <c r="AF833" s="58">
        <v>0</v>
      </c>
      <c r="AG833" s="58">
        <v>21</v>
      </c>
      <c r="AH833" s="58">
        <v>0</v>
      </c>
      <c r="AI833" s="58">
        <v>0</v>
      </c>
      <c r="AJ833" s="58">
        <v>0</v>
      </c>
      <c r="AK833" s="58">
        <v>40</v>
      </c>
      <c r="AL833">
        <v>40</v>
      </c>
      <c r="AM833" t="b">
        <f>IFERROR(MATCH('2017'!A833, '2018'!A:A, 0) &gt;0, FALSE)</f>
        <v>1</v>
      </c>
    </row>
    <row r="834" spans="1:39">
      <c r="A834" s="57" t="s">
        <v>4255</v>
      </c>
      <c r="B834" s="57" t="s">
        <v>4256</v>
      </c>
      <c r="C834" s="57" t="s">
        <v>11046</v>
      </c>
      <c r="D834" s="57" t="s">
        <v>4258</v>
      </c>
      <c r="E834" s="57" t="s">
        <v>4166</v>
      </c>
      <c r="F834" s="57" t="s">
        <v>13105</v>
      </c>
      <c r="G834" s="57" t="s">
        <v>15369</v>
      </c>
      <c r="H834" s="57" t="s">
        <v>199</v>
      </c>
      <c r="I834">
        <v>3.5</v>
      </c>
      <c r="J834">
        <v>11.5</v>
      </c>
      <c r="K834" s="58">
        <v>0</v>
      </c>
      <c r="L834" s="58">
        <v>0</v>
      </c>
      <c r="M834" s="58">
        <v>0</v>
      </c>
      <c r="N834" s="58">
        <v>0</v>
      </c>
      <c r="O834" s="58">
        <v>0</v>
      </c>
      <c r="P834" s="58">
        <v>0</v>
      </c>
      <c r="Q834" s="58">
        <v>0</v>
      </c>
      <c r="R834" s="58">
        <v>0</v>
      </c>
      <c r="S834" s="58">
        <v>0</v>
      </c>
      <c r="T834" s="58">
        <v>0</v>
      </c>
      <c r="U834" s="58">
        <v>0</v>
      </c>
      <c r="V834" s="58">
        <v>0</v>
      </c>
      <c r="W834" s="58">
        <v>0</v>
      </c>
      <c r="X834" s="58">
        <v>0</v>
      </c>
      <c r="Y834" s="58">
        <v>106</v>
      </c>
      <c r="Z834" s="58">
        <v>39</v>
      </c>
      <c r="AA834" s="58">
        <v>64</v>
      </c>
      <c r="AB834" s="58">
        <v>81</v>
      </c>
      <c r="AC834" s="58">
        <v>0</v>
      </c>
      <c r="AD834" s="58">
        <v>18</v>
      </c>
      <c r="AE834" s="58">
        <v>52</v>
      </c>
      <c r="AF834" s="58" t="s">
        <v>290</v>
      </c>
      <c r="AG834" s="58">
        <v>0</v>
      </c>
      <c r="AH834" s="58">
        <v>57</v>
      </c>
      <c r="AI834" s="58">
        <v>14</v>
      </c>
      <c r="AJ834" s="58">
        <v>106</v>
      </c>
      <c r="AK834" s="58">
        <v>39</v>
      </c>
      <c r="AL834">
        <v>145</v>
      </c>
      <c r="AM834" t="b">
        <f>IFERROR(MATCH('2017'!A834, '2018'!A:A, 0) &gt;0, FALSE)</f>
        <v>1</v>
      </c>
    </row>
    <row r="835" spans="1:39">
      <c r="A835" s="57" t="s">
        <v>4259</v>
      </c>
      <c r="B835" s="57" t="s">
        <v>4162</v>
      </c>
      <c r="C835" s="57" t="s">
        <v>11062</v>
      </c>
      <c r="D835" s="57" t="s">
        <v>4261</v>
      </c>
      <c r="E835" s="57" t="s">
        <v>4262</v>
      </c>
      <c r="F835" s="57" t="s">
        <v>13112</v>
      </c>
      <c r="G835" s="57" t="s">
        <v>15370</v>
      </c>
      <c r="H835" s="57" t="s">
        <v>200</v>
      </c>
      <c r="I835">
        <v>2.9</v>
      </c>
      <c r="J835">
        <v>27.6</v>
      </c>
      <c r="K835" s="58">
        <v>64</v>
      </c>
      <c r="L835" s="58">
        <v>54</v>
      </c>
      <c r="M835" s="58">
        <v>43</v>
      </c>
      <c r="N835" s="58">
        <v>55</v>
      </c>
      <c r="O835" s="58">
        <v>46</v>
      </c>
      <c r="P835" s="58">
        <v>42</v>
      </c>
      <c r="Q835" s="58">
        <v>57</v>
      </c>
      <c r="R835" s="58">
        <v>58</v>
      </c>
      <c r="S835" s="58">
        <v>53</v>
      </c>
      <c r="T835" s="58">
        <v>43</v>
      </c>
      <c r="U835" s="58">
        <v>0</v>
      </c>
      <c r="V835" s="58">
        <v>0</v>
      </c>
      <c r="W835" s="58">
        <v>0</v>
      </c>
      <c r="X835" s="58">
        <v>0</v>
      </c>
      <c r="Y835" s="58">
        <v>16</v>
      </c>
      <c r="Z835" s="58">
        <v>0</v>
      </c>
      <c r="AA835" s="58">
        <v>278</v>
      </c>
      <c r="AB835" s="58">
        <v>253</v>
      </c>
      <c r="AC835" s="58">
        <v>0</v>
      </c>
      <c r="AD835" s="58">
        <v>11</v>
      </c>
      <c r="AE835" s="58" t="s">
        <v>290</v>
      </c>
      <c r="AF835" s="58">
        <v>15</v>
      </c>
      <c r="AG835" s="58">
        <v>0</v>
      </c>
      <c r="AH835" s="58">
        <v>485</v>
      </c>
      <c r="AI835" s="58">
        <v>12</v>
      </c>
      <c r="AJ835" s="58">
        <v>531</v>
      </c>
      <c r="AK835" s="58">
        <v>0</v>
      </c>
      <c r="AL835">
        <v>531</v>
      </c>
      <c r="AM835" t="b">
        <f>IFERROR(MATCH('2017'!A835, '2018'!A:A, 0) &gt;0, FALSE)</f>
        <v>1</v>
      </c>
    </row>
    <row r="836" spans="1:39">
      <c r="A836" s="57" t="s">
        <v>13113</v>
      </c>
      <c r="B836" s="57" t="s">
        <v>11064</v>
      </c>
      <c r="C836" s="57" t="s">
        <v>15371</v>
      </c>
      <c r="D836" s="57" t="s">
        <v>11067</v>
      </c>
      <c r="E836" s="57" t="s">
        <v>4262</v>
      </c>
      <c r="F836" s="57" t="s">
        <v>13114</v>
      </c>
      <c r="G836" s="57" t="s">
        <v>15372</v>
      </c>
      <c r="H836" s="57" t="s">
        <v>200</v>
      </c>
      <c r="I836">
        <v>0.1</v>
      </c>
      <c r="J836">
        <v>14.5</v>
      </c>
      <c r="K836" s="58">
        <v>27</v>
      </c>
      <c r="L836" s="58">
        <v>12</v>
      </c>
      <c r="M836" s="58">
        <v>15</v>
      </c>
      <c r="N836" s="58">
        <v>14</v>
      </c>
      <c r="O836" s="58">
        <v>10</v>
      </c>
      <c r="P836" s="58" t="s">
        <v>290</v>
      </c>
      <c r="Q836" s="58" t="s">
        <v>290</v>
      </c>
      <c r="R836" s="58">
        <v>11</v>
      </c>
      <c r="S836" s="58">
        <v>10</v>
      </c>
      <c r="T836" s="58">
        <v>20</v>
      </c>
      <c r="U836" s="58">
        <v>0</v>
      </c>
      <c r="V836" s="58">
        <v>0</v>
      </c>
      <c r="W836" s="58">
        <v>0</v>
      </c>
      <c r="X836" s="58">
        <v>0</v>
      </c>
      <c r="Y836" s="58">
        <v>19</v>
      </c>
      <c r="Z836" s="58">
        <v>0</v>
      </c>
      <c r="AA836" s="58">
        <v>80</v>
      </c>
      <c r="AB836" s="58">
        <v>74</v>
      </c>
      <c r="AC836" s="58">
        <v>0</v>
      </c>
      <c r="AD836" s="58" t="s">
        <v>290</v>
      </c>
      <c r="AE836" s="58">
        <v>18</v>
      </c>
      <c r="AF836" s="58" t="s">
        <v>290</v>
      </c>
      <c r="AG836" s="58">
        <v>0</v>
      </c>
      <c r="AH836" s="58">
        <v>119</v>
      </c>
      <c r="AI836" s="58">
        <v>10</v>
      </c>
      <c r="AJ836" s="58">
        <v>154</v>
      </c>
      <c r="AK836" s="58">
        <v>0</v>
      </c>
      <c r="AL836">
        <v>154</v>
      </c>
      <c r="AM836" t="b">
        <f>IFERROR(MATCH('2017'!A836, '2018'!A:A, 0) &gt;0, FALSE)</f>
        <v>1</v>
      </c>
    </row>
    <row r="837" spans="1:39">
      <c r="A837" s="57" t="s">
        <v>4264</v>
      </c>
      <c r="B837" s="57" t="s">
        <v>2217</v>
      </c>
      <c r="C837" s="57" t="s">
        <v>13116</v>
      </c>
      <c r="D837" s="57" t="s">
        <v>4266</v>
      </c>
      <c r="E837" s="57" t="s">
        <v>4262</v>
      </c>
      <c r="F837" s="57" t="s">
        <v>13117</v>
      </c>
      <c r="G837" s="57" t="s">
        <v>15373</v>
      </c>
      <c r="H837" s="57" t="s">
        <v>200</v>
      </c>
      <c r="I837">
        <v>0.1</v>
      </c>
      <c r="J837">
        <v>3</v>
      </c>
      <c r="K837" s="58">
        <v>85</v>
      </c>
      <c r="L837" s="58">
        <v>31</v>
      </c>
      <c r="M837" s="58">
        <v>36</v>
      </c>
      <c r="N837" s="58">
        <v>31</v>
      </c>
      <c r="O837" s="58">
        <v>21</v>
      </c>
      <c r="P837" s="58">
        <v>29</v>
      </c>
      <c r="Q837" s="58">
        <v>25</v>
      </c>
      <c r="R837" s="58">
        <v>30</v>
      </c>
      <c r="S837" s="58">
        <v>42</v>
      </c>
      <c r="T837" s="58">
        <v>40</v>
      </c>
      <c r="U837" s="58">
        <v>0</v>
      </c>
      <c r="V837" s="58">
        <v>0</v>
      </c>
      <c r="W837" s="58">
        <v>0</v>
      </c>
      <c r="X837" s="58">
        <v>0</v>
      </c>
      <c r="Y837" s="58" t="s">
        <v>290</v>
      </c>
      <c r="Z837" s="58">
        <v>0</v>
      </c>
      <c r="AA837" s="58">
        <v>181</v>
      </c>
      <c r="AB837" s="58">
        <v>191</v>
      </c>
      <c r="AC837" s="58" t="s">
        <v>290</v>
      </c>
      <c r="AD837" s="58" t="s">
        <v>290</v>
      </c>
      <c r="AE837" s="58" t="s">
        <v>290</v>
      </c>
      <c r="AF837" s="58">
        <v>11</v>
      </c>
      <c r="AG837" s="58" t="s">
        <v>290</v>
      </c>
      <c r="AH837" s="58">
        <v>334</v>
      </c>
      <c r="AI837" s="58" t="s">
        <v>290</v>
      </c>
      <c r="AJ837" s="58">
        <v>372</v>
      </c>
      <c r="AK837" s="58">
        <v>0</v>
      </c>
      <c r="AL837">
        <v>372</v>
      </c>
      <c r="AM837" t="b">
        <f>IFERROR(MATCH('2017'!A837, '2018'!A:A, 0) &gt;0, FALSE)</f>
        <v>1</v>
      </c>
    </row>
    <row r="838" spans="1:39">
      <c r="A838" s="57" t="s">
        <v>4267</v>
      </c>
      <c r="B838" s="57" t="s">
        <v>4268</v>
      </c>
      <c r="C838" s="57" t="s">
        <v>7401</v>
      </c>
      <c r="D838" s="57" t="s">
        <v>4271</v>
      </c>
      <c r="E838" s="57" t="s">
        <v>4262</v>
      </c>
      <c r="F838" s="57" t="s">
        <v>13118</v>
      </c>
      <c r="G838" s="57" t="s">
        <v>15374</v>
      </c>
      <c r="H838" s="57" t="s">
        <v>200</v>
      </c>
      <c r="I838">
        <v>0.3</v>
      </c>
      <c r="J838">
        <v>23.2</v>
      </c>
      <c r="K838" s="58">
        <v>0</v>
      </c>
      <c r="L838" s="58">
        <v>42</v>
      </c>
      <c r="M838" s="58">
        <v>42</v>
      </c>
      <c r="N838" s="58">
        <v>38</v>
      </c>
      <c r="O838" s="58">
        <v>40</v>
      </c>
      <c r="P838" s="58">
        <v>36</v>
      </c>
      <c r="Q838" s="58">
        <v>40</v>
      </c>
      <c r="R838" s="58">
        <v>34</v>
      </c>
      <c r="S838" s="58">
        <v>25</v>
      </c>
      <c r="T838" s="58">
        <v>39</v>
      </c>
      <c r="U838" s="58">
        <v>0</v>
      </c>
      <c r="V838" s="58">
        <v>0</v>
      </c>
      <c r="W838" s="58">
        <v>0</v>
      </c>
      <c r="X838" s="58">
        <v>0</v>
      </c>
      <c r="Y838" s="58">
        <v>21</v>
      </c>
      <c r="Z838" s="58">
        <v>0</v>
      </c>
      <c r="AA838" s="58">
        <v>181</v>
      </c>
      <c r="AB838" s="58">
        <v>176</v>
      </c>
      <c r="AC838" s="58">
        <v>0</v>
      </c>
      <c r="AD838" s="58" t="s">
        <v>290</v>
      </c>
      <c r="AE838" s="58">
        <v>22</v>
      </c>
      <c r="AF838" s="58">
        <v>11</v>
      </c>
      <c r="AG838" s="58">
        <v>0</v>
      </c>
      <c r="AH838" s="58">
        <v>293</v>
      </c>
      <c r="AI838" s="58">
        <v>22</v>
      </c>
      <c r="AJ838" s="58">
        <v>357</v>
      </c>
      <c r="AK838" s="58">
        <v>0</v>
      </c>
      <c r="AL838">
        <v>357</v>
      </c>
      <c r="AM838" t="b">
        <f>IFERROR(MATCH('2017'!A838, '2018'!A:A, 0) &gt;0, FALSE)</f>
        <v>1</v>
      </c>
    </row>
    <row r="839" spans="1:39">
      <c r="A839" s="57" t="s">
        <v>4273</v>
      </c>
      <c r="B839" s="57" t="s">
        <v>4274</v>
      </c>
      <c r="C839" s="57" t="s">
        <v>7405</v>
      </c>
      <c r="D839" s="57" t="s">
        <v>4277</v>
      </c>
      <c r="E839" s="57" t="s">
        <v>4262</v>
      </c>
      <c r="F839" s="57" t="s">
        <v>15375</v>
      </c>
      <c r="G839" s="57" t="s">
        <v>15376</v>
      </c>
      <c r="H839" s="57" t="s">
        <v>200</v>
      </c>
      <c r="I839">
        <v>0.3</v>
      </c>
      <c r="J839">
        <v>0.4</v>
      </c>
      <c r="K839" s="58">
        <v>22</v>
      </c>
      <c r="L839" s="58" t="s">
        <v>290</v>
      </c>
      <c r="M839" s="58" t="s">
        <v>290</v>
      </c>
      <c r="N839" s="58" t="s">
        <v>290</v>
      </c>
      <c r="O839" s="58">
        <v>0</v>
      </c>
      <c r="P839" s="58" t="s">
        <v>290</v>
      </c>
      <c r="Q839" s="58">
        <v>0</v>
      </c>
      <c r="R839" s="58" t="s">
        <v>290</v>
      </c>
      <c r="S839" s="58">
        <v>0</v>
      </c>
      <c r="T839" s="58" t="s">
        <v>290</v>
      </c>
      <c r="U839" s="58">
        <v>0</v>
      </c>
      <c r="V839" s="58">
        <v>0</v>
      </c>
      <c r="W839" s="58">
        <v>0</v>
      </c>
      <c r="X839" s="58">
        <v>0</v>
      </c>
      <c r="Y839" s="58">
        <v>0</v>
      </c>
      <c r="Z839" s="58">
        <v>0</v>
      </c>
      <c r="AA839" s="58">
        <v>16</v>
      </c>
      <c r="AB839" s="58">
        <v>17</v>
      </c>
      <c r="AC839" s="58">
        <v>0</v>
      </c>
      <c r="AD839" s="58">
        <v>0</v>
      </c>
      <c r="AE839" s="58" t="s">
        <v>290</v>
      </c>
      <c r="AF839" s="58" t="s">
        <v>290</v>
      </c>
      <c r="AG839" s="58">
        <v>0</v>
      </c>
      <c r="AH839" s="58">
        <v>27</v>
      </c>
      <c r="AI839" s="58" t="s">
        <v>290</v>
      </c>
      <c r="AJ839" s="58">
        <v>33</v>
      </c>
      <c r="AK839" s="58">
        <v>0</v>
      </c>
      <c r="AL839">
        <v>33</v>
      </c>
      <c r="AM839" t="b">
        <f>IFERROR(MATCH('2017'!A839, '2018'!A:A, 0) &gt;0, FALSE)</f>
        <v>0</v>
      </c>
    </row>
    <row r="840" spans="1:39">
      <c r="A840" s="57" t="s">
        <v>4279</v>
      </c>
      <c r="B840" s="57" t="s">
        <v>4280</v>
      </c>
      <c r="C840" s="57" t="s">
        <v>13917</v>
      </c>
      <c r="D840" s="57" t="s">
        <v>4283</v>
      </c>
      <c r="E840" s="57" t="s">
        <v>4262</v>
      </c>
      <c r="F840" s="57" t="s">
        <v>13119</v>
      </c>
      <c r="G840" s="57" t="s">
        <v>15377</v>
      </c>
      <c r="H840" s="57" t="s">
        <v>200</v>
      </c>
      <c r="I840">
        <v>0.3</v>
      </c>
      <c r="J840">
        <v>11.4</v>
      </c>
      <c r="K840" s="58">
        <v>0</v>
      </c>
      <c r="L840" s="58">
        <v>0</v>
      </c>
      <c r="M840" s="58">
        <v>0</v>
      </c>
      <c r="N840" s="58">
        <v>0</v>
      </c>
      <c r="O840" s="58">
        <v>0</v>
      </c>
      <c r="P840" s="58">
        <v>0</v>
      </c>
      <c r="Q840" s="58">
        <v>0</v>
      </c>
      <c r="R840" s="58">
        <v>0</v>
      </c>
      <c r="S840" s="58">
        <v>0</v>
      </c>
      <c r="T840" s="58">
        <v>0</v>
      </c>
      <c r="U840" s="58">
        <v>31</v>
      </c>
      <c r="V840" s="58">
        <v>45</v>
      </c>
      <c r="W840" s="58">
        <v>24</v>
      </c>
      <c r="X840" s="58">
        <v>40</v>
      </c>
      <c r="Y840" s="58">
        <v>0</v>
      </c>
      <c r="Z840" s="58">
        <v>20</v>
      </c>
      <c r="AA840" s="58">
        <v>80</v>
      </c>
      <c r="AB840" s="58">
        <v>80</v>
      </c>
      <c r="AC840" s="58" t="s">
        <v>290</v>
      </c>
      <c r="AD840" s="58" t="s">
        <v>290</v>
      </c>
      <c r="AE840" s="58" t="s">
        <v>290</v>
      </c>
      <c r="AF840" s="58" t="s">
        <v>290</v>
      </c>
      <c r="AG840" s="58">
        <v>0</v>
      </c>
      <c r="AH840" s="58">
        <v>146</v>
      </c>
      <c r="AI840" s="58" t="s">
        <v>290</v>
      </c>
      <c r="AJ840" s="58">
        <v>0</v>
      </c>
      <c r="AK840" s="58">
        <v>160</v>
      </c>
      <c r="AL840">
        <v>160</v>
      </c>
      <c r="AM840" t="b">
        <f>IFERROR(MATCH('2017'!A840, '2018'!A:A, 0) &gt;0, FALSE)</f>
        <v>1</v>
      </c>
    </row>
    <row r="841" spans="1:39">
      <c r="A841" s="57" t="s">
        <v>4287</v>
      </c>
      <c r="B841" s="57" t="s">
        <v>4288</v>
      </c>
      <c r="C841" s="57" t="s">
        <v>13918</v>
      </c>
      <c r="D841" s="57" t="s">
        <v>4290</v>
      </c>
      <c r="E841" s="57" t="s">
        <v>4262</v>
      </c>
      <c r="F841" s="57" t="s">
        <v>13121</v>
      </c>
      <c r="G841" s="57" t="s">
        <v>15378</v>
      </c>
      <c r="H841" s="57" t="s">
        <v>200</v>
      </c>
      <c r="I841">
        <v>0.2</v>
      </c>
      <c r="J841">
        <v>1.2</v>
      </c>
      <c r="K841" s="58">
        <v>30</v>
      </c>
      <c r="L841" s="58">
        <v>12</v>
      </c>
      <c r="M841" s="58">
        <v>12</v>
      </c>
      <c r="N841" s="58">
        <v>14</v>
      </c>
      <c r="O841" s="58">
        <v>21</v>
      </c>
      <c r="P841" s="58">
        <v>13</v>
      </c>
      <c r="Q841" s="58">
        <v>15</v>
      </c>
      <c r="R841" s="58">
        <v>20</v>
      </c>
      <c r="S841" s="58">
        <v>18</v>
      </c>
      <c r="T841" s="58">
        <v>22</v>
      </c>
      <c r="U841" s="58">
        <v>0</v>
      </c>
      <c r="V841" s="58">
        <v>0</v>
      </c>
      <c r="W841" s="58">
        <v>0</v>
      </c>
      <c r="X841" s="58">
        <v>0</v>
      </c>
      <c r="Y841" s="58">
        <v>19</v>
      </c>
      <c r="Z841" s="58">
        <v>0</v>
      </c>
      <c r="AA841" s="58">
        <v>99</v>
      </c>
      <c r="AB841" s="58">
        <v>97</v>
      </c>
      <c r="AC841" s="58">
        <v>0</v>
      </c>
      <c r="AD841" s="58">
        <v>0</v>
      </c>
      <c r="AE841" s="58" t="s">
        <v>290</v>
      </c>
      <c r="AF841" s="58">
        <v>0</v>
      </c>
      <c r="AG841" s="58" t="s">
        <v>290</v>
      </c>
      <c r="AH841" s="58">
        <v>178</v>
      </c>
      <c r="AI841" s="58">
        <v>15</v>
      </c>
      <c r="AJ841" s="58">
        <v>196</v>
      </c>
      <c r="AK841" s="58">
        <v>0</v>
      </c>
      <c r="AL841">
        <v>196</v>
      </c>
      <c r="AM841" t="b">
        <f>IFERROR(MATCH('2017'!A841, '2018'!A:A, 0) &gt;0, FALSE)</f>
        <v>0</v>
      </c>
    </row>
    <row r="842" spans="1:39">
      <c r="A842" s="57" t="s">
        <v>4291</v>
      </c>
      <c r="B842" s="57" t="s">
        <v>4292</v>
      </c>
      <c r="C842" s="57" t="s">
        <v>11089</v>
      </c>
      <c r="D842" s="57" t="s">
        <v>4295</v>
      </c>
      <c r="E842" s="57" t="s">
        <v>4262</v>
      </c>
      <c r="F842" s="57" t="s">
        <v>13122</v>
      </c>
      <c r="G842" s="57" t="s">
        <v>15379</v>
      </c>
      <c r="H842" s="57" t="s">
        <v>200</v>
      </c>
      <c r="I842">
        <v>0.1</v>
      </c>
      <c r="J842">
        <v>1.8</v>
      </c>
      <c r="K842" s="58">
        <v>45</v>
      </c>
      <c r="L842" s="58">
        <v>16</v>
      </c>
      <c r="M842" s="58">
        <v>20</v>
      </c>
      <c r="N842" s="58">
        <v>21</v>
      </c>
      <c r="O842" s="58">
        <v>22</v>
      </c>
      <c r="P842" s="58">
        <v>24</v>
      </c>
      <c r="Q842" s="58">
        <v>22</v>
      </c>
      <c r="R842" s="58">
        <v>16</v>
      </c>
      <c r="S842" s="58">
        <v>27</v>
      </c>
      <c r="T842" s="58">
        <v>15</v>
      </c>
      <c r="U842" s="58">
        <v>0</v>
      </c>
      <c r="V842" s="58">
        <v>0</v>
      </c>
      <c r="W842" s="58">
        <v>0</v>
      </c>
      <c r="X842" s="58">
        <v>0</v>
      </c>
      <c r="Y842" s="58" t="s">
        <v>290</v>
      </c>
      <c r="Z842" s="58">
        <v>0</v>
      </c>
      <c r="AA842" s="58">
        <v>114</v>
      </c>
      <c r="AB842" s="58">
        <v>116</v>
      </c>
      <c r="AC842" s="58">
        <v>0</v>
      </c>
      <c r="AD842" s="58" t="s">
        <v>290</v>
      </c>
      <c r="AE842" s="58" t="s">
        <v>290</v>
      </c>
      <c r="AF842" s="58">
        <v>0</v>
      </c>
      <c r="AG842" s="58">
        <v>0</v>
      </c>
      <c r="AH842" s="58">
        <v>206</v>
      </c>
      <c r="AI842" s="58">
        <v>11</v>
      </c>
      <c r="AJ842" s="58">
        <v>230</v>
      </c>
      <c r="AK842" s="58">
        <v>0</v>
      </c>
      <c r="AL842">
        <v>230</v>
      </c>
      <c r="AM842" t="b">
        <f>IFERROR(MATCH('2017'!A842, '2018'!A:A, 0) &gt;0, FALSE)</f>
        <v>1</v>
      </c>
    </row>
    <row r="843" spans="1:39">
      <c r="A843" s="57" t="s">
        <v>4296</v>
      </c>
      <c r="B843" s="57" t="s">
        <v>4297</v>
      </c>
      <c r="C843" s="57" t="s">
        <v>15380</v>
      </c>
      <c r="D843" s="57" t="s">
        <v>4300</v>
      </c>
      <c r="E843" s="57" t="s">
        <v>4262</v>
      </c>
      <c r="F843" s="57" t="s">
        <v>13123</v>
      </c>
      <c r="G843" s="57" t="s">
        <v>15381</v>
      </c>
      <c r="H843" s="57" t="s">
        <v>200</v>
      </c>
      <c r="I843">
        <v>0.7</v>
      </c>
      <c r="J843">
        <v>4.8</v>
      </c>
      <c r="K843" s="58">
        <v>0</v>
      </c>
      <c r="L843" s="58">
        <v>0</v>
      </c>
      <c r="M843" s="58">
        <v>0</v>
      </c>
      <c r="N843" s="58">
        <v>0</v>
      </c>
      <c r="O843" s="58">
        <v>0</v>
      </c>
      <c r="P843" s="58">
        <v>0</v>
      </c>
      <c r="Q843" s="58">
        <v>0</v>
      </c>
      <c r="R843" s="58">
        <v>0</v>
      </c>
      <c r="S843" s="58">
        <v>0</v>
      </c>
      <c r="T843" s="58">
        <v>0</v>
      </c>
      <c r="U843" s="58">
        <v>153</v>
      </c>
      <c r="V843" s="58">
        <v>168</v>
      </c>
      <c r="W843" s="58">
        <v>168</v>
      </c>
      <c r="X843" s="58">
        <v>154</v>
      </c>
      <c r="Y843" s="58">
        <v>0</v>
      </c>
      <c r="Z843" s="58">
        <v>0</v>
      </c>
      <c r="AA843" s="58">
        <v>313</v>
      </c>
      <c r="AB843" s="58">
        <v>330</v>
      </c>
      <c r="AC843" s="58" t="s">
        <v>290</v>
      </c>
      <c r="AD843" s="58">
        <v>31</v>
      </c>
      <c r="AE843" s="58">
        <v>19</v>
      </c>
      <c r="AF843" s="58">
        <v>14</v>
      </c>
      <c r="AG843" s="58" t="s">
        <v>290</v>
      </c>
      <c r="AH843" s="58">
        <v>560</v>
      </c>
      <c r="AI843" s="58">
        <v>17</v>
      </c>
      <c r="AJ843" s="58">
        <v>0</v>
      </c>
      <c r="AK843" s="58">
        <v>643</v>
      </c>
      <c r="AL843">
        <v>643</v>
      </c>
      <c r="AM843" t="b">
        <f>IFERROR(MATCH('2017'!A843, '2018'!A:A, 0) &gt;0, FALSE)</f>
        <v>1</v>
      </c>
    </row>
    <row r="844" spans="1:39">
      <c r="A844" s="57" t="s">
        <v>4301</v>
      </c>
      <c r="B844" s="57" t="s">
        <v>1436</v>
      </c>
      <c r="C844" s="57" t="s">
        <v>13922</v>
      </c>
      <c r="D844" s="57" t="s">
        <v>4303</v>
      </c>
      <c r="E844" s="57" t="s">
        <v>4262</v>
      </c>
      <c r="F844" s="57" t="s">
        <v>13124</v>
      </c>
      <c r="G844" s="57" t="s">
        <v>15382</v>
      </c>
      <c r="H844" s="57" t="s">
        <v>200</v>
      </c>
      <c r="I844">
        <v>1.5</v>
      </c>
      <c r="J844">
        <v>2.6</v>
      </c>
      <c r="K844" s="58">
        <v>44</v>
      </c>
      <c r="L844" s="58">
        <v>22</v>
      </c>
      <c r="M844" s="58">
        <v>24</v>
      </c>
      <c r="N844" s="58">
        <v>33</v>
      </c>
      <c r="O844" s="58">
        <v>37</v>
      </c>
      <c r="P844" s="58">
        <v>32</v>
      </c>
      <c r="Q844" s="58">
        <v>31</v>
      </c>
      <c r="R844" s="58">
        <v>40</v>
      </c>
      <c r="S844" s="58">
        <v>34</v>
      </c>
      <c r="T844" s="58">
        <v>39</v>
      </c>
      <c r="U844" s="58">
        <v>0</v>
      </c>
      <c r="V844" s="58">
        <v>0</v>
      </c>
      <c r="W844" s="58">
        <v>0</v>
      </c>
      <c r="X844" s="58">
        <v>0</v>
      </c>
      <c r="Y844" s="58">
        <v>0</v>
      </c>
      <c r="Z844" s="58">
        <v>0</v>
      </c>
      <c r="AA844" s="58">
        <v>166</v>
      </c>
      <c r="AB844" s="58">
        <v>170</v>
      </c>
      <c r="AC844" s="58">
        <v>0</v>
      </c>
      <c r="AD844" s="58" t="s">
        <v>290</v>
      </c>
      <c r="AE844" s="58" t="s">
        <v>290</v>
      </c>
      <c r="AF844" s="58">
        <v>10</v>
      </c>
      <c r="AG844" s="58" t="s">
        <v>290</v>
      </c>
      <c r="AH844" s="58">
        <v>300</v>
      </c>
      <c r="AI844" s="58">
        <v>14</v>
      </c>
      <c r="AJ844" s="58">
        <v>336</v>
      </c>
      <c r="AK844" s="58">
        <v>0</v>
      </c>
      <c r="AL844">
        <v>336</v>
      </c>
      <c r="AM844" t="b">
        <f>IFERROR(MATCH('2017'!A844, '2018'!A:A, 0) &gt;0, FALSE)</f>
        <v>1</v>
      </c>
    </row>
    <row r="845" spans="1:39">
      <c r="A845" s="57" t="s">
        <v>4304</v>
      </c>
      <c r="B845" s="57" t="s">
        <v>4305</v>
      </c>
      <c r="C845" s="57" t="s">
        <v>13923</v>
      </c>
      <c r="D845" s="57" t="s">
        <v>4307</v>
      </c>
      <c r="E845" s="57" t="s">
        <v>4262</v>
      </c>
      <c r="F845" s="57" t="s">
        <v>13125</v>
      </c>
      <c r="G845" s="57" t="s">
        <v>15383</v>
      </c>
      <c r="H845" s="57" t="s">
        <v>200</v>
      </c>
      <c r="I845">
        <v>2.5</v>
      </c>
      <c r="J845">
        <v>1.4</v>
      </c>
      <c r="K845" s="58">
        <v>27</v>
      </c>
      <c r="L845" s="58">
        <v>19</v>
      </c>
      <c r="M845" s="58" t="s">
        <v>290</v>
      </c>
      <c r="N845" s="58" t="s">
        <v>290</v>
      </c>
      <c r="O845" s="58" t="s">
        <v>290</v>
      </c>
      <c r="P845" s="58">
        <v>17</v>
      </c>
      <c r="Q845" s="58">
        <v>11</v>
      </c>
      <c r="R845" s="58" t="s">
        <v>290</v>
      </c>
      <c r="S845" s="58">
        <v>18</v>
      </c>
      <c r="T845" s="58">
        <v>14</v>
      </c>
      <c r="U845" s="58">
        <v>0</v>
      </c>
      <c r="V845" s="58">
        <v>0</v>
      </c>
      <c r="W845" s="58">
        <v>0</v>
      </c>
      <c r="X845" s="58">
        <v>0</v>
      </c>
      <c r="Y845" s="58" t="s">
        <v>290</v>
      </c>
      <c r="Z845" s="58">
        <v>0</v>
      </c>
      <c r="AA845" s="58">
        <v>68</v>
      </c>
      <c r="AB845" s="58">
        <v>73</v>
      </c>
      <c r="AC845" s="58">
        <v>0</v>
      </c>
      <c r="AD845" s="58" t="s">
        <v>290</v>
      </c>
      <c r="AE845" s="58" t="s">
        <v>290</v>
      </c>
      <c r="AF845" s="58">
        <v>0</v>
      </c>
      <c r="AG845" s="58">
        <v>0</v>
      </c>
      <c r="AH845" s="58">
        <v>127</v>
      </c>
      <c r="AI845" s="58" t="s">
        <v>290</v>
      </c>
      <c r="AJ845" s="58">
        <v>141</v>
      </c>
      <c r="AK845" s="58">
        <v>0</v>
      </c>
      <c r="AL845">
        <v>141</v>
      </c>
      <c r="AM845" t="b">
        <f>IFERROR(MATCH('2017'!A845, '2018'!A:A, 0) &gt;0, FALSE)</f>
        <v>1</v>
      </c>
    </row>
    <row r="846" spans="1:39">
      <c r="A846" s="57" t="s">
        <v>4308</v>
      </c>
      <c r="B846" s="57" t="s">
        <v>4309</v>
      </c>
      <c r="C846" s="57" t="s">
        <v>13924</v>
      </c>
      <c r="D846" s="57" t="s">
        <v>4310</v>
      </c>
      <c r="E846" s="57" t="s">
        <v>4262</v>
      </c>
      <c r="F846" s="57" t="s">
        <v>13126</v>
      </c>
      <c r="G846" s="57" t="s">
        <v>15384</v>
      </c>
      <c r="H846" s="57" t="s">
        <v>200</v>
      </c>
      <c r="I846">
        <v>0.3</v>
      </c>
      <c r="J846">
        <v>6.5</v>
      </c>
      <c r="K846" s="58">
        <v>19</v>
      </c>
      <c r="L846" s="58">
        <v>10</v>
      </c>
      <c r="M846" s="58" t="s">
        <v>290</v>
      </c>
      <c r="N846" s="58" t="s">
        <v>290</v>
      </c>
      <c r="O846" s="58" t="s">
        <v>290</v>
      </c>
      <c r="P846" s="58" t="s">
        <v>290</v>
      </c>
      <c r="Q846" s="58" t="s">
        <v>290</v>
      </c>
      <c r="R846" s="58">
        <v>0</v>
      </c>
      <c r="S846" s="58">
        <v>0</v>
      </c>
      <c r="T846" s="58">
        <v>0</v>
      </c>
      <c r="U846" s="58">
        <v>0</v>
      </c>
      <c r="V846" s="58">
        <v>0</v>
      </c>
      <c r="W846" s="58">
        <v>0</v>
      </c>
      <c r="X846" s="58">
        <v>0</v>
      </c>
      <c r="Y846" s="58">
        <v>0</v>
      </c>
      <c r="Z846" s="58">
        <v>0</v>
      </c>
      <c r="AA846" s="58">
        <v>22</v>
      </c>
      <c r="AB846" s="58">
        <v>34</v>
      </c>
      <c r="AC846" s="58">
        <v>0</v>
      </c>
      <c r="AD846" s="58">
        <v>0</v>
      </c>
      <c r="AE846" s="58">
        <v>40</v>
      </c>
      <c r="AF846" s="58">
        <v>0</v>
      </c>
      <c r="AG846" s="58">
        <v>0</v>
      </c>
      <c r="AH846" s="58" t="s">
        <v>290</v>
      </c>
      <c r="AI846" s="58" t="s">
        <v>290</v>
      </c>
      <c r="AJ846" s="58">
        <v>56</v>
      </c>
      <c r="AK846" s="58">
        <v>0</v>
      </c>
      <c r="AL846">
        <v>56</v>
      </c>
      <c r="AM846" t="b">
        <f>IFERROR(MATCH('2017'!A846, '2018'!A:A, 0) &gt;0, FALSE)</f>
        <v>1</v>
      </c>
    </row>
    <row r="847" spans="1:39">
      <c r="A847" s="57" t="s">
        <v>4311</v>
      </c>
      <c r="B847" s="57" t="s">
        <v>326</v>
      </c>
      <c r="C847" s="57" t="s">
        <v>15385</v>
      </c>
      <c r="D847" s="57" t="s">
        <v>4314</v>
      </c>
      <c r="E847" s="57" t="s">
        <v>4262</v>
      </c>
      <c r="F847" s="57" t="s">
        <v>15386</v>
      </c>
      <c r="G847" s="57" t="s">
        <v>15387</v>
      </c>
      <c r="H847" s="57" t="s">
        <v>200</v>
      </c>
      <c r="I847">
        <v>0.2</v>
      </c>
      <c r="J847">
        <v>1.7</v>
      </c>
      <c r="K847" s="58">
        <v>51</v>
      </c>
      <c r="L847" s="58">
        <v>11</v>
      </c>
      <c r="M847" s="58">
        <v>21</v>
      </c>
      <c r="N847" s="58">
        <v>14</v>
      </c>
      <c r="O847" s="58">
        <v>18</v>
      </c>
      <c r="P847" s="58">
        <v>14</v>
      </c>
      <c r="Q847" s="58">
        <v>15</v>
      </c>
      <c r="R847" s="58">
        <v>19</v>
      </c>
      <c r="S847" s="58">
        <v>19</v>
      </c>
      <c r="T847" s="58">
        <v>15</v>
      </c>
      <c r="U847" s="58">
        <v>0</v>
      </c>
      <c r="V847" s="58">
        <v>0</v>
      </c>
      <c r="W847" s="58">
        <v>0</v>
      </c>
      <c r="X847" s="58">
        <v>0</v>
      </c>
      <c r="Y847" s="58">
        <v>0</v>
      </c>
      <c r="Z847" s="58">
        <v>0</v>
      </c>
      <c r="AA847" s="58">
        <v>95</v>
      </c>
      <c r="AB847" s="58">
        <v>102</v>
      </c>
      <c r="AC847" s="58">
        <v>0</v>
      </c>
      <c r="AD847" s="58">
        <v>0</v>
      </c>
      <c r="AE847" s="58">
        <v>13</v>
      </c>
      <c r="AF847" s="58" t="s">
        <v>290</v>
      </c>
      <c r="AG847" s="58" t="s">
        <v>290</v>
      </c>
      <c r="AH847" s="58">
        <v>158</v>
      </c>
      <c r="AI847" s="58">
        <v>20</v>
      </c>
      <c r="AJ847" s="58">
        <v>197</v>
      </c>
      <c r="AK847" s="58">
        <v>0</v>
      </c>
      <c r="AL847">
        <v>197</v>
      </c>
      <c r="AM847" t="b">
        <f>IFERROR(MATCH('2017'!A847, '2018'!A:A, 0) &gt;0, FALSE)</f>
        <v>1</v>
      </c>
    </row>
    <row r="848" spans="1:39">
      <c r="A848" s="57" t="s">
        <v>15388</v>
      </c>
      <c r="B848" s="57" t="s">
        <v>15389</v>
      </c>
      <c r="C848" s="57" t="s">
        <v>15390</v>
      </c>
      <c r="D848" s="57" t="s">
        <v>15391</v>
      </c>
      <c r="E848" s="57" t="s">
        <v>4262</v>
      </c>
      <c r="F848" s="57" t="s">
        <v>15392</v>
      </c>
      <c r="G848" s="57" t="s">
        <v>15393</v>
      </c>
      <c r="H848" s="57" t="s">
        <v>200</v>
      </c>
      <c r="I848">
        <v>0.2</v>
      </c>
      <c r="J848">
        <v>1.7</v>
      </c>
      <c r="K848" s="58">
        <v>0</v>
      </c>
      <c r="L848" s="58">
        <v>0</v>
      </c>
      <c r="M848" s="58">
        <v>0</v>
      </c>
      <c r="N848" s="58">
        <v>0</v>
      </c>
      <c r="O848" s="58">
        <v>0</v>
      </c>
      <c r="P848" s="58">
        <v>0</v>
      </c>
      <c r="Q848" s="58">
        <v>0</v>
      </c>
      <c r="R848" s="58">
        <v>0</v>
      </c>
      <c r="S848" s="58">
        <v>0</v>
      </c>
      <c r="T848" s="58">
        <v>0</v>
      </c>
      <c r="U848" s="58">
        <v>0</v>
      </c>
      <c r="V848" s="58">
        <v>0</v>
      </c>
      <c r="W848" s="58">
        <v>0</v>
      </c>
      <c r="X848" s="58">
        <v>0</v>
      </c>
      <c r="Y848" s="58">
        <v>24</v>
      </c>
      <c r="Z848" s="58">
        <v>100</v>
      </c>
      <c r="AA848" s="58">
        <v>29</v>
      </c>
      <c r="AB848" s="58">
        <v>95</v>
      </c>
      <c r="AC848" s="58">
        <v>0</v>
      </c>
      <c r="AD848" s="58" t="s">
        <v>290</v>
      </c>
      <c r="AE848" s="58">
        <v>16</v>
      </c>
      <c r="AF848" s="58" t="s">
        <v>290</v>
      </c>
      <c r="AG848" s="58">
        <v>0</v>
      </c>
      <c r="AH848" s="58">
        <v>95</v>
      </c>
      <c r="AI848" s="58" t="s">
        <v>290</v>
      </c>
      <c r="AJ848" s="58">
        <v>24</v>
      </c>
      <c r="AK848" s="58">
        <v>100</v>
      </c>
      <c r="AL848">
        <v>124</v>
      </c>
      <c r="AM848" t="b">
        <f>IFERROR(MATCH('2017'!A848, '2018'!A:A, 0) &gt;0, FALSE)</f>
        <v>0</v>
      </c>
    </row>
    <row r="849" spans="1:39">
      <c r="A849" s="57" t="s">
        <v>4315</v>
      </c>
      <c r="B849" s="57" t="s">
        <v>1310</v>
      </c>
      <c r="C849" s="57" t="s">
        <v>15394</v>
      </c>
      <c r="D849" s="57" t="s">
        <v>4317</v>
      </c>
      <c r="E849" s="57" t="s">
        <v>4262</v>
      </c>
      <c r="F849" s="57" t="s">
        <v>13130</v>
      </c>
      <c r="G849" s="57" t="s">
        <v>15395</v>
      </c>
      <c r="H849" s="57" t="s">
        <v>200</v>
      </c>
      <c r="I849">
        <v>0.3</v>
      </c>
      <c r="J849">
        <v>1.9</v>
      </c>
      <c r="K849" s="58">
        <v>31</v>
      </c>
      <c r="L849" s="58">
        <v>23</v>
      </c>
      <c r="M849" s="58">
        <v>11</v>
      </c>
      <c r="N849" s="58">
        <v>11</v>
      </c>
      <c r="O849" s="58">
        <v>19</v>
      </c>
      <c r="P849" s="58">
        <v>18</v>
      </c>
      <c r="Q849" s="58">
        <v>21</v>
      </c>
      <c r="R849" s="58">
        <v>25</v>
      </c>
      <c r="S849" s="58">
        <v>24</v>
      </c>
      <c r="T849" s="58">
        <v>20</v>
      </c>
      <c r="U849" s="58">
        <v>21</v>
      </c>
      <c r="V849" s="58">
        <v>32</v>
      </c>
      <c r="W849" s="58">
        <v>18</v>
      </c>
      <c r="X849" s="58">
        <v>12</v>
      </c>
      <c r="Y849" s="58">
        <v>0</v>
      </c>
      <c r="Z849" s="58">
        <v>0</v>
      </c>
      <c r="AA849" s="58">
        <v>150</v>
      </c>
      <c r="AB849" s="58">
        <v>136</v>
      </c>
      <c r="AC849" s="58">
        <v>0</v>
      </c>
      <c r="AD849" s="58" t="s">
        <v>290</v>
      </c>
      <c r="AE849" s="58">
        <v>58</v>
      </c>
      <c r="AF849" s="58" t="s">
        <v>290</v>
      </c>
      <c r="AG849" s="58">
        <v>0</v>
      </c>
      <c r="AH849" s="58">
        <v>186</v>
      </c>
      <c r="AI849" s="58">
        <v>28</v>
      </c>
      <c r="AJ849" s="58">
        <v>203</v>
      </c>
      <c r="AK849" s="58">
        <v>83</v>
      </c>
      <c r="AL849">
        <v>286</v>
      </c>
      <c r="AM849" t="b">
        <f>IFERROR(MATCH('2017'!A849, '2018'!A:A, 0) &gt;0, FALSE)</f>
        <v>1</v>
      </c>
    </row>
    <row r="850" spans="1:39">
      <c r="A850" s="57" t="s">
        <v>4318</v>
      </c>
      <c r="B850" s="57" t="s">
        <v>4162</v>
      </c>
      <c r="C850" s="57" t="s">
        <v>11119</v>
      </c>
      <c r="D850" s="57" t="s">
        <v>11120</v>
      </c>
      <c r="E850" s="57" t="s">
        <v>4321</v>
      </c>
      <c r="F850" s="57" t="s">
        <v>13132</v>
      </c>
      <c r="G850" s="57" t="s">
        <v>15396</v>
      </c>
      <c r="H850" s="57" t="s">
        <v>201</v>
      </c>
      <c r="I850">
        <v>0.1</v>
      </c>
      <c r="J850">
        <v>15.5</v>
      </c>
      <c r="K850" s="58">
        <v>45</v>
      </c>
      <c r="L850" s="58">
        <v>26</v>
      </c>
      <c r="M850" s="58">
        <v>21</v>
      </c>
      <c r="N850" s="58">
        <v>25</v>
      </c>
      <c r="O850" s="58">
        <v>21</v>
      </c>
      <c r="P850" s="58">
        <v>22</v>
      </c>
      <c r="Q850" s="58">
        <v>22</v>
      </c>
      <c r="R850" s="58">
        <v>25</v>
      </c>
      <c r="S850" s="58">
        <v>16</v>
      </c>
      <c r="T850" s="58">
        <v>21</v>
      </c>
      <c r="U850" s="58">
        <v>0</v>
      </c>
      <c r="V850" s="58">
        <v>0</v>
      </c>
      <c r="W850" s="58">
        <v>0</v>
      </c>
      <c r="X850" s="58">
        <v>0</v>
      </c>
      <c r="Y850" s="58">
        <v>0</v>
      </c>
      <c r="Z850" s="58">
        <v>0</v>
      </c>
      <c r="AA850" s="58">
        <v>129</v>
      </c>
      <c r="AB850" s="58">
        <v>115</v>
      </c>
      <c r="AC850" s="58">
        <v>0</v>
      </c>
      <c r="AD850" s="58" t="s">
        <v>290</v>
      </c>
      <c r="AE850" s="58" t="s">
        <v>290</v>
      </c>
      <c r="AF850" s="58" t="s">
        <v>290</v>
      </c>
      <c r="AG850" s="58" t="s">
        <v>290</v>
      </c>
      <c r="AH850" s="58">
        <v>225</v>
      </c>
      <c r="AI850" s="58" t="s">
        <v>290</v>
      </c>
      <c r="AJ850" s="58">
        <v>244</v>
      </c>
      <c r="AK850" s="58">
        <v>0</v>
      </c>
      <c r="AL850">
        <v>244</v>
      </c>
      <c r="AM850" t="b">
        <f>IFERROR(MATCH('2017'!A850, '2018'!A:A, 0) &gt;0, FALSE)</f>
        <v>1</v>
      </c>
    </row>
    <row r="851" spans="1:39">
      <c r="A851" s="57" t="s">
        <v>4323</v>
      </c>
      <c r="B851" s="57" t="s">
        <v>3536</v>
      </c>
      <c r="C851" s="57" t="s">
        <v>15397</v>
      </c>
      <c r="D851" s="57" t="s">
        <v>4326</v>
      </c>
      <c r="E851" s="57" t="s">
        <v>158</v>
      </c>
      <c r="F851" s="57" t="s">
        <v>13133</v>
      </c>
      <c r="G851" s="57" t="s">
        <v>15398</v>
      </c>
      <c r="H851" s="57" t="s">
        <v>201</v>
      </c>
      <c r="I851">
        <v>0.1</v>
      </c>
      <c r="J851">
        <v>21.5</v>
      </c>
      <c r="K851" s="58">
        <v>46</v>
      </c>
      <c r="L851" s="58">
        <v>26</v>
      </c>
      <c r="M851" s="58">
        <v>25</v>
      </c>
      <c r="N851" s="58">
        <v>27</v>
      </c>
      <c r="O851" s="58">
        <v>28</v>
      </c>
      <c r="P851" s="58">
        <v>30</v>
      </c>
      <c r="Q851" s="58">
        <v>17</v>
      </c>
      <c r="R851" s="58">
        <v>27</v>
      </c>
      <c r="S851" s="58">
        <v>32</v>
      </c>
      <c r="T851" s="58">
        <v>25</v>
      </c>
      <c r="U851" s="58">
        <v>0</v>
      </c>
      <c r="V851" s="58">
        <v>0</v>
      </c>
      <c r="W851" s="58">
        <v>0</v>
      </c>
      <c r="X851" s="58">
        <v>0</v>
      </c>
      <c r="Y851" s="58">
        <v>0</v>
      </c>
      <c r="Z851" s="58">
        <v>0</v>
      </c>
      <c r="AA851" s="58">
        <v>158</v>
      </c>
      <c r="AB851" s="58">
        <v>125</v>
      </c>
      <c r="AC851" s="58">
        <v>0</v>
      </c>
      <c r="AD851" s="58" t="s">
        <v>290</v>
      </c>
      <c r="AE851" s="58">
        <v>0</v>
      </c>
      <c r="AF851" s="58" t="s">
        <v>290</v>
      </c>
      <c r="AG851" s="58">
        <v>0</v>
      </c>
      <c r="AH851" s="58">
        <v>269</v>
      </c>
      <c r="AI851" s="58">
        <v>12</v>
      </c>
      <c r="AJ851" s="58">
        <v>283</v>
      </c>
      <c r="AK851" s="58">
        <v>0</v>
      </c>
      <c r="AL851">
        <v>283</v>
      </c>
      <c r="AM851" t="b">
        <f>IFERROR(MATCH('2017'!A851, '2018'!A:A, 0) &gt;0, FALSE)</f>
        <v>1</v>
      </c>
    </row>
    <row r="852" spans="1:39">
      <c r="A852" s="57" t="s">
        <v>4328</v>
      </c>
      <c r="B852" s="57" t="s">
        <v>786</v>
      </c>
      <c r="C852" s="57" t="s">
        <v>15399</v>
      </c>
      <c r="D852" s="57" t="s">
        <v>4331</v>
      </c>
      <c r="E852" s="57" t="s">
        <v>4332</v>
      </c>
      <c r="F852" s="57" t="s">
        <v>13134</v>
      </c>
      <c r="G852" s="57" t="s">
        <v>15400</v>
      </c>
      <c r="H852" s="57" t="s">
        <v>201</v>
      </c>
      <c r="I852">
        <v>0.1</v>
      </c>
      <c r="J852">
        <v>1.2</v>
      </c>
      <c r="K852" s="58">
        <v>55</v>
      </c>
      <c r="L852" s="58">
        <v>11</v>
      </c>
      <c r="M852" s="58" t="s">
        <v>290</v>
      </c>
      <c r="N852" s="58">
        <v>13</v>
      </c>
      <c r="O852" s="58">
        <v>13</v>
      </c>
      <c r="P852" s="58">
        <v>19</v>
      </c>
      <c r="Q852" s="58">
        <v>15</v>
      </c>
      <c r="R852" s="58">
        <v>22</v>
      </c>
      <c r="S852" s="58">
        <v>18</v>
      </c>
      <c r="T852" s="58">
        <v>13</v>
      </c>
      <c r="U852" s="58">
        <v>0</v>
      </c>
      <c r="V852" s="58">
        <v>0</v>
      </c>
      <c r="W852" s="58">
        <v>0</v>
      </c>
      <c r="X852" s="58">
        <v>0</v>
      </c>
      <c r="Y852" s="58">
        <v>0</v>
      </c>
      <c r="Z852" s="58">
        <v>0</v>
      </c>
      <c r="AA852" s="58">
        <v>90</v>
      </c>
      <c r="AB852" s="58">
        <v>98</v>
      </c>
      <c r="AC852" s="58">
        <v>0</v>
      </c>
      <c r="AD852" s="58" t="s">
        <v>290</v>
      </c>
      <c r="AE852" s="58" t="s">
        <v>290</v>
      </c>
      <c r="AF852" s="58" t="s">
        <v>290</v>
      </c>
      <c r="AG852" s="58">
        <v>0</v>
      </c>
      <c r="AH852" s="58">
        <v>176</v>
      </c>
      <c r="AI852" s="58" t="s">
        <v>290</v>
      </c>
      <c r="AJ852" s="58">
        <v>188</v>
      </c>
      <c r="AK852" s="58">
        <v>0</v>
      </c>
      <c r="AL852">
        <v>188</v>
      </c>
      <c r="AM852" t="b">
        <f>IFERROR(MATCH('2017'!A852, '2018'!A:A, 0) &gt;0, FALSE)</f>
        <v>1</v>
      </c>
    </row>
    <row r="853" spans="1:39">
      <c r="A853" s="57" t="s">
        <v>4338</v>
      </c>
      <c r="B853" s="57" t="s">
        <v>3869</v>
      </c>
      <c r="C853" s="57" t="s">
        <v>15401</v>
      </c>
      <c r="D853" s="57" t="s">
        <v>4340</v>
      </c>
      <c r="E853" s="57" t="s">
        <v>4332</v>
      </c>
      <c r="F853" s="57" t="s">
        <v>14116</v>
      </c>
      <c r="G853" s="57" t="s">
        <v>15402</v>
      </c>
      <c r="H853" s="57" t="s">
        <v>201</v>
      </c>
      <c r="I853">
        <v>0.2</v>
      </c>
      <c r="J853">
        <v>1.3</v>
      </c>
      <c r="K853" s="58">
        <v>58</v>
      </c>
      <c r="L853" s="58">
        <v>14</v>
      </c>
      <c r="M853" s="58">
        <v>19</v>
      </c>
      <c r="N853" s="58">
        <v>22</v>
      </c>
      <c r="O853" s="58">
        <v>11</v>
      </c>
      <c r="P853" s="58">
        <v>10</v>
      </c>
      <c r="Q853" s="58">
        <v>19</v>
      </c>
      <c r="R853" s="58" t="s">
        <v>290</v>
      </c>
      <c r="S853" s="58" t="s">
        <v>290</v>
      </c>
      <c r="T853" s="58" t="s">
        <v>290</v>
      </c>
      <c r="U853" s="58">
        <v>0</v>
      </c>
      <c r="V853" s="58">
        <v>0</v>
      </c>
      <c r="W853" s="58">
        <v>0</v>
      </c>
      <c r="X853" s="58">
        <v>0</v>
      </c>
      <c r="Y853" s="58" t="s">
        <v>290</v>
      </c>
      <c r="Z853" s="58">
        <v>0</v>
      </c>
      <c r="AA853" s="58">
        <v>90</v>
      </c>
      <c r="AB853" s="58">
        <v>87</v>
      </c>
      <c r="AC853" s="58" t="s">
        <v>290</v>
      </c>
      <c r="AD853" s="58" t="s">
        <v>290</v>
      </c>
      <c r="AE853" s="58">
        <v>0</v>
      </c>
      <c r="AF853" s="58" t="s">
        <v>290</v>
      </c>
      <c r="AG853" s="58" t="s">
        <v>290</v>
      </c>
      <c r="AH853" s="58">
        <v>171</v>
      </c>
      <c r="AI853" s="58">
        <v>0</v>
      </c>
      <c r="AJ853" s="58">
        <v>177</v>
      </c>
      <c r="AK853" s="58">
        <v>0</v>
      </c>
      <c r="AL853">
        <v>177</v>
      </c>
      <c r="AM853" t="b">
        <f>IFERROR(MATCH('2017'!A853, '2018'!A:A, 0) &gt;0, FALSE)</f>
        <v>0</v>
      </c>
    </row>
    <row r="854" spans="1:39">
      <c r="A854" s="57" t="s">
        <v>4341</v>
      </c>
      <c r="B854" s="57" t="s">
        <v>4342</v>
      </c>
      <c r="C854" s="57" t="s">
        <v>7455</v>
      </c>
      <c r="D854" s="57" t="s">
        <v>4344</v>
      </c>
      <c r="E854" s="57" t="s">
        <v>4321</v>
      </c>
      <c r="F854" s="57" t="s">
        <v>13139</v>
      </c>
      <c r="G854" s="57" t="s">
        <v>15403</v>
      </c>
      <c r="H854" s="57" t="s">
        <v>201</v>
      </c>
      <c r="I854">
        <v>2.5</v>
      </c>
      <c r="J854">
        <v>20.5</v>
      </c>
      <c r="K854" s="58">
        <v>141</v>
      </c>
      <c r="L854" s="58">
        <v>32</v>
      </c>
      <c r="M854" s="58">
        <v>22</v>
      </c>
      <c r="N854" s="58">
        <v>26</v>
      </c>
      <c r="O854" s="58">
        <v>21</v>
      </c>
      <c r="P854" s="58">
        <v>21</v>
      </c>
      <c r="Q854" s="58">
        <v>20</v>
      </c>
      <c r="R854" s="58">
        <v>21</v>
      </c>
      <c r="S854" s="58" t="s">
        <v>290</v>
      </c>
      <c r="T854" s="58">
        <v>11</v>
      </c>
      <c r="U854" s="58">
        <v>0</v>
      </c>
      <c r="V854" s="58">
        <v>0</v>
      </c>
      <c r="W854" s="58">
        <v>0</v>
      </c>
      <c r="X854" s="58">
        <v>0</v>
      </c>
      <c r="Y854" s="58">
        <v>0</v>
      </c>
      <c r="Z854" s="58">
        <v>0</v>
      </c>
      <c r="AA854" s="58">
        <v>150</v>
      </c>
      <c r="AB854" s="58">
        <v>174</v>
      </c>
      <c r="AC854" s="58">
        <v>0</v>
      </c>
      <c r="AD854" s="58" t="s">
        <v>290</v>
      </c>
      <c r="AE854" s="58" t="s">
        <v>290</v>
      </c>
      <c r="AF854" s="58" t="s">
        <v>290</v>
      </c>
      <c r="AG854" s="58">
        <v>0</v>
      </c>
      <c r="AH854" s="58">
        <v>305</v>
      </c>
      <c r="AI854" s="58">
        <v>11</v>
      </c>
      <c r="AJ854" s="58">
        <v>324</v>
      </c>
      <c r="AK854" s="58">
        <v>0</v>
      </c>
      <c r="AL854">
        <v>324</v>
      </c>
      <c r="AM854" t="b">
        <f>IFERROR(MATCH('2017'!A854, '2018'!A:A, 0) &gt;0, FALSE)</f>
        <v>1</v>
      </c>
    </row>
    <row r="855" spans="1:39">
      <c r="A855" s="57" t="s">
        <v>13140</v>
      </c>
      <c r="B855" s="57" t="s">
        <v>11141</v>
      </c>
      <c r="C855" s="57" t="s">
        <v>11143</v>
      </c>
      <c r="D855" s="57" t="s">
        <v>13926</v>
      </c>
      <c r="E855" s="57" t="s">
        <v>4332</v>
      </c>
      <c r="F855" s="57" t="s">
        <v>13927</v>
      </c>
      <c r="G855" s="57" t="s">
        <v>15404</v>
      </c>
      <c r="H855" s="57" t="s">
        <v>201</v>
      </c>
      <c r="I855">
        <v>0</v>
      </c>
      <c r="J855">
        <v>0.1</v>
      </c>
      <c r="K855" s="58">
        <v>0</v>
      </c>
      <c r="L855" s="58">
        <v>0</v>
      </c>
      <c r="M855" s="58">
        <v>0</v>
      </c>
      <c r="N855" s="58">
        <v>0</v>
      </c>
      <c r="O855" s="58">
        <v>0</v>
      </c>
      <c r="P855" s="58">
        <v>0</v>
      </c>
      <c r="Q855" s="58">
        <v>0</v>
      </c>
      <c r="R855" s="58">
        <v>0</v>
      </c>
      <c r="S855" s="58" t="s">
        <v>290</v>
      </c>
      <c r="T855" s="58">
        <v>0</v>
      </c>
      <c r="U855" s="58" t="s">
        <v>290</v>
      </c>
      <c r="V855" s="58">
        <v>10</v>
      </c>
      <c r="W855" s="58" t="s">
        <v>290</v>
      </c>
      <c r="X855" s="58" t="s">
        <v>290</v>
      </c>
      <c r="Y855" s="58">
        <v>0</v>
      </c>
      <c r="Z855" s="58" t="s">
        <v>290</v>
      </c>
      <c r="AA855" s="58">
        <v>19</v>
      </c>
      <c r="AB855" s="58">
        <v>18</v>
      </c>
      <c r="AC855" s="58">
        <v>0</v>
      </c>
      <c r="AD855" s="58">
        <v>0</v>
      </c>
      <c r="AE855" s="58">
        <v>0</v>
      </c>
      <c r="AF855" s="58">
        <v>37</v>
      </c>
      <c r="AG855" s="58">
        <v>0</v>
      </c>
      <c r="AH855" s="58">
        <v>0</v>
      </c>
      <c r="AI855" s="58">
        <v>0</v>
      </c>
      <c r="AJ855" s="58" t="s">
        <v>290</v>
      </c>
      <c r="AK855" s="58">
        <v>36</v>
      </c>
      <c r="AL855">
        <v>37</v>
      </c>
      <c r="AM855" t="b">
        <f>IFERROR(MATCH('2017'!A855, '2018'!A:A, 0) &gt;0, FALSE)</f>
        <v>1</v>
      </c>
    </row>
    <row r="856" spans="1:39">
      <c r="A856" s="57" t="s">
        <v>4351</v>
      </c>
      <c r="B856" s="57" t="s">
        <v>4352</v>
      </c>
      <c r="C856" s="57" t="s">
        <v>13929</v>
      </c>
      <c r="D856" s="57" t="s">
        <v>4354</v>
      </c>
      <c r="E856" s="57" t="s">
        <v>158</v>
      </c>
      <c r="F856" s="57" t="s">
        <v>13930</v>
      </c>
      <c r="G856" s="57" t="s">
        <v>15405</v>
      </c>
      <c r="H856" s="57" t="s">
        <v>201</v>
      </c>
      <c r="I856">
        <v>1.5</v>
      </c>
      <c r="J856">
        <v>1</v>
      </c>
      <c r="K856" s="58" t="s">
        <v>290</v>
      </c>
      <c r="L856" s="58" t="s">
        <v>290</v>
      </c>
      <c r="M856" s="58" t="s">
        <v>290</v>
      </c>
      <c r="N856" s="58" t="s">
        <v>290</v>
      </c>
      <c r="O856" s="58" t="s">
        <v>290</v>
      </c>
      <c r="P856" s="58" t="s">
        <v>290</v>
      </c>
      <c r="Q856" s="58" t="s">
        <v>290</v>
      </c>
      <c r="R856" s="58" t="s">
        <v>290</v>
      </c>
      <c r="S856" s="58" t="s">
        <v>290</v>
      </c>
      <c r="T856" s="58" t="s">
        <v>290</v>
      </c>
      <c r="U856" s="58" t="s">
        <v>290</v>
      </c>
      <c r="V856" s="58" t="s">
        <v>290</v>
      </c>
      <c r="W856" s="58" t="s">
        <v>290</v>
      </c>
      <c r="X856" s="58" t="s">
        <v>290</v>
      </c>
      <c r="Y856" s="58">
        <v>0</v>
      </c>
      <c r="Z856" s="58">
        <v>0</v>
      </c>
      <c r="AA856" s="58">
        <v>41</v>
      </c>
      <c r="AB856" s="58">
        <v>47</v>
      </c>
      <c r="AC856" s="58" t="s">
        <v>290</v>
      </c>
      <c r="AD856" s="58" t="s">
        <v>290</v>
      </c>
      <c r="AE856" s="58" t="s">
        <v>290</v>
      </c>
      <c r="AF856" s="58" t="s">
        <v>290</v>
      </c>
      <c r="AG856" s="58">
        <v>0</v>
      </c>
      <c r="AH856" s="58">
        <v>67</v>
      </c>
      <c r="AI856" s="58" t="s">
        <v>290</v>
      </c>
      <c r="AJ856" s="58">
        <v>59</v>
      </c>
      <c r="AK856" s="58">
        <v>29</v>
      </c>
      <c r="AL856">
        <v>88</v>
      </c>
      <c r="AM856" t="b">
        <f>IFERROR(MATCH('2017'!A856, '2018'!A:A, 0) &gt;0, FALSE)</f>
        <v>1</v>
      </c>
    </row>
    <row r="857" spans="1:39">
      <c r="A857" s="57" t="s">
        <v>4361</v>
      </c>
      <c r="B857" s="57" t="s">
        <v>3841</v>
      </c>
      <c r="C857" s="57" t="s">
        <v>15406</v>
      </c>
      <c r="D857" s="57" t="s">
        <v>4363</v>
      </c>
      <c r="E857" s="57" t="s">
        <v>4364</v>
      </c>
      <c r="F857" s="57" t="s">
        <v>12945</v>
      </c>
      <c r="G857" s="57" t="s">
        <v>15407</v>
      </c>
      <c r="H857" s="57" t="s">
        <v>202</v>
      </c>
      <c r="I857">
        <v>0.1</v>
      </c>
      <c r="J857">
        <v>1.2</v>
      </c>
      <c r="K857" s="58">
        <v>22</v>
      </c>
      <c r="L857" s="58">
        <v>10</v>
      </c>
      <c r="M857" s="58">
        <v>14</v>
      </c>
      <c r="N857" s="58" t="s">
        <v>290</v>
      </c>
      <c r="O857" s="58" t="s">
        <v>290</v>
      </c>
      <c r="P857" s="58" t="s">
        <v>290</v>
      </c>
      <c r="Q857" s="58" t="s">
        <v>290</v>
      </c>
      <c r="R857" s="58">
        <v>13</v>
      </c>
      <c r="S857" s="58">
        <v>12</v>
      </c>
      <c r="T857" s="58">
        <v>12</v>
      </c>
      <c r="U857" s="58">
        <v>0</v>
      </c>
      <c r="V857" s="58">
        <v>0</v>
      </c>
      <c r="W857" s="58">
        <v>0</v>
      </c>
      <c r="X857" s="58">
        <v>0</v>
      </c>
      <c r="Y857" s="58">
        <v>0</v>
      </c>
      <c r="Z857" s="58">
        <v>0</v>
      </c>
      <c r="AA857" s="58">
        <v>47</v>
      </c>
      <c r="AB857" s="58">
        <v>72</v>
      </c>
      <c r="AC857" s="58">
        <v>0</v>
      </c>
      <c r="AD857" s="58">
        <v>0</v>
      </c>
      <c r="AE857" s="58" t="s">
        <v>290</v>
      </c>
      <c r="AF857" s="58">
        <v>0</v>
      </c>
      <c r="AG857" s="58">
        <v>0</v>
      </c>
      <c r="AH857" s="58">
        <v>117</v>
      </c>
      <c r="AI857" s="58">
        <v>0</v>
      </c>
      <c r="AJ857" s="58">
        <v>119</v>
      </c>
      <c r="AK857" s="58">
        <v>0</v>
      </c>
      <c r="AL857">
        <v>119</v>
      </c>
      <c r="AM857" t="b">
        <f>IFERROR(MATCH('2017'!A857, '2018'!A:A, 0) &gt;0, FALSE)</f>
        <v>1</v>
      </c>
    </row>
    <row r="858" spans="1:39">
      <c r="A858" s="57" t="s">
        <v>4829</v>
      </c>
      <c r="B858" s="57" t="s">
        <v>4830</v>
      </c>
      <c r="C858" s="57" t="s">
        <v>13143</v>
      </c>
      <c r="D858" s="57" t="s">
        <v>4833</v>
      </c>
      <c r="E858" s="57" t="s">
        <v>4368</v>
      </c>
      <c r="F858" s="57" t="s">
        <v>13144</v>
      </c>
      <c r="G858" s="57" t="s">
        <v>15408</v>
      </c>
      <c r="H858" s="57" t="s">
        <v>203</v>
      </c>
      <c r="I858">
        <v>0.2</v>
      </c>
      <c r="J858">
        <v>1.5</v>
      </c>
      <c r="K858" s="58">
        <v>13</v>
      </c>
      <c r="L858" s="58" t="s">
        <v>290</v>
      </c>
      <c r="M858" s="58">
        <v>14</v>
      </c>
      <c r="N858" s="58">
        <v>10</v>
      </c>
      <c r="O858" s="58" t="s">
        <v>290</v>
      </c>
      <c r="P858" s="58">
        <v>12</v>
      </c>
      <c r="Q858" s="58" t="s">
        <v>290</v>
      </c>
      <c r="R858" s="58">
        <v>13</v>
      </c>
      <c r="S858" s="58">
        <v>14</v>
      </c>
      <c r="T858" s="58" t="s">
        <v>290</v>
      </c>
      <c r="U858" s="58">
        <v>13</v>
      </c>
      <c r="V858" s="58" t="s">
        <v>290</v>
      </c>
      <c r="W858" s="58">
        <v>11</v>
      </c>
      <c r="X858" s="58" t="s">
        <v>290</v>
      </c>
      <c r="Y858" s="58">
        <v>0</v>
      </c>
      <c r="Z858" s="58">
        <v>0</v>
      </c>
      <c r="AA858" s="58">
        <v>74</v>
      </c>
      <c r="AB858" s="58">
        <v>70</v>
      </c>
      <c r="AC858" s="58">
        <v>0</v>
      </c>
      <c r="AD858" s="58" t="s">
        <v>290</v>
      </c>
      <c r="AE858" s="58">
        <v>12</v>
      </c>
      <c r="AF858" s="58" t="s">
        <v>290</v>
      </c>
      <c r="AG858" s="58">
        <v>0</v>
      </c>
      <c r="AH858" s="58">
        <v>118</v>
      </c>
      <c r="AI858" s="58" t="s">
        <v>290</v>
      </c>
      <c r="AJ858" s="58">
        <v>105</v>
      </c>
      <c r="AK858" s="58">
        <v>39</v>
      </c>
      <c r="AL858">
        <v>144</v>
      </c>
      <c r="AM858" t="b">
        <f>IFERROR(MATCH('2017'!A858, '2018'!A:A, 0) &gt;0, FALSE)</f>
        <v>1</v>
      </c>
    </row>
    <row r="859" spans="1:39">
      <c r="A859" s="57" t="s">
        <v>4366</v>
      </c>
      <c r="B859" s="57" t="s">
        <v>13145</v>
      </c>
      <c r="C859" s="57" t="s">
        <v>15409</v>
      </c>
      <c r="D859" s="57" t="s">
        <v>13147</v>
      </c>
      <c r="E859" s="57" t="s">
        <v>4368</v>
      </c>
      <c r="F859" s="57" t="s">
        <v>13148</v>
      </c>
      <c r="G859" s="57" t="s">
        <v>15410</v>
      </c>
      <c r="H859" s="57" t="s">
        <v>203</v>
      </c>
      <c r="I859">
        <v>0.2</v>
      </c>
      <c r="J859">
        <v>1.2</v>
      </c>
      <c r="K859" s="58">
        <v>52</v>
      </c>
      <c r="L859" s="58">
        <v>10</v>
      </c>
      <c r="M859" s="58">
        <v>10</v>
      </c>
      <c r="N859" s="58">
        <v>12</v>
      </c>
      <c r="O859" s="58" t="s">
        <v>290</v>
      </c>
      <c r="P859" s="58" t="s">
        <v>290</v>
      </c>
      <c r="Q859" s="58" t="s">
        <v>290</v>
      </c>
      <c r="R859" s="58" t="s">
        <v>290</v>
      </c>
      <c r="S859" s="58" t="s">
        <v>290</v>
      </c>
      <c r="T859" s="58" t="s">
        <v>290</v>
      </c>
      <c r="U859" s="58">
        <v>0</v>
      </c>
      <c r="V859" s="58">
        <v>0</v>
      </c>
      <c r="W859" s="58">
        <v>0</v>
      </c>
      <c r="X859" s="58">
        <v>0</v>
      </c>
      <c r="Y859" s="58">
        <v>0</v>
      </c>
      <c r="Z859" s="58">
        <v>0</v>
      </c>
      <c r="AA859" s="58">
        <v>50</v>
      </c>
      <c r="AB859" s="58">
        <v>67</v>
      </c>
      <c r="AC859" s="58">
        <v>0</v>
      </c>
      <c r="AD859" s="58">
        <v>0</v>
      </c>
      <c r="AE859" s="58" t="s">
        <v>290</v>
      </c>
      <c r="AF859" s="58" t="s">
        <v>290</v>
      </c>
      <c r="AG859" s="58">
        <v>0</v>
      </c>
      <c r="AH859" s="58">
        <v>96</v>
      </c>
      <c r="AI859" s="58">
        <v>17</v>
      </c>
      <c r="AJ859" s="58">
        <v>117</v>
      </c>
      <c r="AK859" s="58">
        <v>0</v>
      </c>
      <c r="AL859">
        <v>117</v>
      </c>
      <c r="AM859" t="b">
        <f>IFERROR(MATCH('2017'!A859, '2018'!A:A, 0) &gt;0, FALSE)</f>
        <v>1</v>
      </c>
    </row>
    <row r="860" spans="1:39">
      <c r="A860" s="57" t="s">
        <v>4370</v>
      </c>
      <c r="B860" s="57" t="s">
        <v>4371</v>
      </c>
      <c r="C860" s="57" t="s">
        <v>11148</v>
      </c>
      <c r="D860" s="57" t="s">
        <v>4373</v>
      </c>
      <c r="E860" s="57" t="s">
        <v>4374</v>
      </c>
      <c r="F860" s="57" t="s">
        <v>13150</v>
      </c>
      <c r="G860" s="57" t="s">
        <v>15411</v>
      </c>
      <c r="H860" s="57" t="s">
        <v>203</v>
      </c>
      <c r="I860">
        <v>0.2</v>
      </c>
      <c r="J860">
        <v>1.1000000000000001</v>
      </c>
      <c r="K860" s="58">
        <v>0</v>
      </c>
      <c r="L860" s="58">
        <v>0</v>
      </c>
      <c r="M860" s="58">
        <v>0</v>
      </c>
      <c r="N860" s="58">
        <v>0</v>
      </c>
      <c r="O860" s="58">
        <v>0</v>
      </c>
      <c r="P860" s="58">
        <v>0</v>
      </c>
      <c r="Q860" s="58">
        <v>0</v>
      </c>
      <c r="R860" s="58">
        <v>0</v>
      </c>
      <c r="S860" s="58">
        <v>0</v>
      </c>
      <c r="T860" s="58">
        <v>10</v>
      </c>
      <c r="U860" s="58">
        <v>17</v>
      </c>
      <c r="V860" s="58">
        <v>17</v>
      </c>
      <c r="W860" s="58">
        <v>17</v>
      </c>
      <c r="X860" s="58">
        <v>20</v>
      </c>
      <c r="Y860" s="58">
        <v>0</v>
      </c>
      <c r="Z860" s="58">
        <v>0</v>
      </c>
      <c r="AA860" s="58">
        <v>0</v>
      </c>
      <c r="AB860" s="58">
        <v>81</v>
      </c>
      <c r="AC860" s="58">
        <v>0</v>
      </c>
      <c r="AD860" s="58" t="s">
        <v>290</v>
      </c>
      <c r="AE860" s="58" t="s">
        <v>290</v>
      </c>
      <c r="AF860" s="58" t="s">
        <v>290</v>
      </c>
      <c r="AG860" s="58">
        <v>0</v>
      </c>
      <c r="AH860" s="58">
        <v>75</v>
      </c>
      <c r="AI860" s="58">
        <v>0</v>
      </c>
      <c r="AJ860" s="58">
        <v>10</v>
      </c>
      <c r="AK860" s="58">
        <v>71</v>
      </c>
      <c r="AL860">
        <v>81</v>
      </c>
      <c r="AM860" t="b">
        <f>IFERROR(MATCH('2017'!A860, '2018'!A:A, 0) &gt;0, FALSE)</f>
        <v>1</v>
      </c>
    </row>
    <row r="861" spans="1:39">
      <c r="A861" s="57" t="s">
        <v>4381</v>
      </c>
      <c r="B861" s="57" t="s">
        <v>4377</v>
      </c>
      <c r="C861" s="57" t="s">
        <v>11151</v>
      </c>
      <c r="D861" s="57" t="s">
        <v>4382</v>
      </c>
      <c r="E861" s="57" t="s">
        <v>4368</v>
      </c>
      <c r="F861" s="57" t="s">
        <v>13151</v>
      </c>
      <c r="G861" s="57" t="s">
        <v>15412</v>
      </c>
      <c r="H861" s="57" t="s">
        <v>203</v>
      </c>
      <c r="I861">
        <v>0.2</v>
      </c>
      <c r="J861">
        <v>26.5</v>
      </c>
      <c r="K861" s="58">
        <v>57</v>
      </c>
      <c r="L861" s="58">
        <v>21</v>
      </c>
      <c r="M861" s="58">
        <v>21</v>
      </c>
      <c r="N861" s="58">
        <v>14</v>
      </c>
      <c r="O861" s="58">
        <v>26</v>
      </c>
      <c r="P861" s="58">
        <v>21</v>
      </c>
      <c r="Q861" s="58">
        <v>19</v>
      </c>
      <c r="R861" s="58">
        <v>17</v>
      </c>
      <c r="S861" s="58">
        <v>20</v>
      </c>
      <c r="T861" s="58">
        <v>22</v>
      </c>
      <c r="U861" s="58">
        <v>27</v>
      </c>
      <c r="V861" s="58">
        <v>24</v>
      </c>
      <c r="W861" s="58">
        <v>29</v>
      </c>
      <c r="X861" s="58">
        <v>19</v>
      </c>
      <c r="Y861" s="58" t="s">
        <v>290</v>
      </c>
      <c r="Z861" s="58" t="s">
        <v>290</v>
      </c>
      <c r="AA861" s="58">
        <v>172</v>
      </c>
      <c r="AB861" s="58">
        <v>177</v>
      </c>
      <c r="AC861" s="58" t="s">
        <v>290</v>
      </c>
      <c r="AD861" s="58">
        <v>21</v>
      </c>
      <c r="AE861" s="58">
        <v>31</v>
      </c>
      <c r="AF861" s="58">
        <v>44</v>
      </c>
      <c r="AG861" s="58">
        <v>0</v>
      </c>
      <c r="AH861" s="58">
        <v>251</v>
      </c>
      <c r="AI861" s="58" t="s">
        <v>290</v>
      </c>
      <c r="AJ861" s="58">
        <v>244</v>
      </c>
      <c r="AK861" s="58">
        <v>105</v>
      </c>
      <c r="AL861">
        <v>349</v>
      </c>
      <c r="AM861" t="b">
        <f>IFERROR(MATCH('2017'!A861, '2018'!A:A, 0) &gt;0, FALSE)</f>
        <v>1</v>
      </c>
    </row>
    <row r="862" spans="1:39">
      <c r="A862" s="57" t="s">
        <v>4383</v>
      </c>
      <c r="B862" s="57" t="s">
        <v>4384</v>
      </c>
      <c r="C862" s="57" t="s">
        <v>15413</v>
      </c>
      <c r="D862" s="57" t="s">
        <v>4386</v>
      </c>
      <c r="E862" s="57" t="s">
        <v>4368</v>
      </c>
      <c r="F862" s="57" t="s">
        <v>13153</v>
      </c>
      <c r="G862" s="57" t="s">
        <v>15414</v>
      </c>
      <c r="H862" s="57" t="s">
        <v>203</v>
      </c>
      <c r="I862">
        <v>0.1</v>
      </c>
      <c r="J862">
        <v>0.5</v>
      </c>
      <c r="K862" s="58">
        <v>19</v>
      </c>
      <c r="L862" s="58">
        <v>0</v>
      </c>
      <c r="M862" s="58" t="s">
        <v>290</v>
      </c>
      <c r="N862" s="58" t="s">
        <v>290</v>
      </c>
      <c r="O862" s="58" t="s">
        <v>290</v>
      </c>
      <c r="P862" s="58" t="s">
        <v>290</v>
      </c>
      <c r="Q862" s="58" t="s">
        <v>290</v>
      </c>
      <c r="R862" s="58" t="s">
        <v>290</v>
      </c>
      <c r="S862" s="58" t="s">
        <v>290</v>
      </c>
      <c r="T862" s="58" t="s">
        <v>290</v>
      </c>
      <c r="U862" s="58" t="s">
        <v>290</v>
      </c>
      <c r="V862" s="58" t="s">
        <v>290</v>
      </c>
      <c r="W862" s="58" t="s">
        <v>290</v>
      </c>
      <c r="X862" s="58">
        <v>0</v>
      </c>
      <c r="Y862" s="58">
        <v>0</v>
      </c>
      <c r="Z862" s="58">
        <v>0</v>
      </c>
      <c r="AA862" s="58">
        <v>28</v>
      </c>
      <c r="AB862" s="58">
        <v>20</v>
      </c>
      <c r="AC862" s="58">
        <v>0</v>
      </c>
      <c r="AD862" s="58" t="s">
        <v>290</v>
      </c>
      <c r="AE862" s="58" t="s">
        <v>290</v>
      </c>
      <c r="AF862" s="58" t="s">
        <v>290</v>
      </c>
      <c r="AG862" s="58">
        <v>0</v>
      </c>
      <c r="AH862" s="58">
        <v>31</v>
      </c>
      <c r="AI862" s="58" t="s">
        <v>290</v>
      </c>
      <c r="AJ862" s="58">
        <v>43</v>
      </c>
      <c r="AK862" s="58" t="s">
        <v>290</v>
      </c>
      <c r="AL862">
        <v>48</v>
      </c>
      <c r="AM862" t="b">
        <f>IFERROR(MATCH('2017'!A862, '2018'!A:A, 0) &gt;0, FALSE)</f>
        <v>0</v>
      </c>
    </row>
    <row r="863" spans="1:39">
      <c r="A863" s="57" t="s">
        <v>13154</v>
      </c>
      <c r="B863" s="57" t="s">
        <v>11157</v>
      </c>
      <c r="C863" s="57" t="s">
        <v>11159</v>
      </c>
      <c r="D863" s="57" t="s">
        <v>11160</v>
      </c>
      <c r="E863" s="57" t="s">
        <v>4368</v>
      </c>
      <c r="F863" s="57" t="s">
        <v>13155</v>
      </c>
      <c r="G863" s="57" t="s">
        <v>15415</v>
      </c>
      <c r="H863" s="57" t="s">
        <v>203</v>
      </c>
      <c r="I863">
        <v>0.1</v>
      </c>
      <c r="J863">
        <v>0.2</v>
      </c>
      <c r="K863" s="58">
        <v>20</v>
      </c>
      <c r="L863" s="58" t="s">
        <v>290</v>
      </c>
      <c r="M863" s="58">
        <v>0</v>
      </c>
      <c r="N863" s="58">
        <v>0</v>
      </c>
      <c r="O863" s="58">
        <v>0</v>
      </c>
      <c r="P863" s="58">
        <v>0</v>
      </c>
      <c r="Q863" s="58">
        <v>0</v>
      </c>
      <c r="R863" s="58">
        <v>0</v>
      </c>
      <c r="S863" s="58">
        <v>0</v>
      </c>
      <c r="T863" s="58">
        <v>0</v>
      </c>
      <c r="U863" s="58">
        <v>0</v>
      </c>
      <c r="V863" s="58">
        <v>0</v>
      </c>
      <c r="W863" s="58">
        <v>0</v>
      </c>
      <c r="X863" s="58">
        <v>0</v>
      </c>
      <c r="Y863" s="58">
        <v>0</v>
      </c>
      <c r="Z863" s="58">
        <v>0</v>
      </c>
      <c r="AA863" s="58" t="s">
        <v>290</v>
      </c>
      <c r="AB863" s="58">
        <v>13</v>
      </c>
      <c r="AC863" s="58">
        <v>0</v>
      </c>
      <c r="AD863" s="58">
        <v>0</v>
      </c>
      <c r="AE863" s="58">
        <v>0</v>
      </c>
      <c r="AF863" s="58">
        <v>0</v>
      </c>
      <c r="AG863" s="58">
        <v>0</v>
      </c>
      <c r="AH863" s="58">
        <v>20</v>
      </c>
      <c r="AI863" s="58" t="s">
        <v>290</v>
      </c>
      <c r="AJ863" s="58">
        <v>21</v>
      </c>
      <c r="AK863" s="58">
        <v>0</v>
      </c>
      <c r="AL863">
        <v>21</v>
      </c>
      <c r="AM863" t="b">
        <f>IFERROR(MATCH('2017'!A863, '2018'!A:A, 0) &gt;0, FALSE)</f>
        <v>1</v>
      </c>
    </row>
    <row r="864" spans="1:39">
      <c r="A864" s="57" t="s">
        <v>4387</v>
      </c>
      <c r="B864" s="57" t="s">
        <v>4388</v>
      </c>
      <c r="C864" s="57" t="s">
        <v>7480</v>
      </c>
      <c r="D864" s="57" t="s">
        <v>4391</v>
      </c>
      <c r="E864" s="57" t="s">
        <v>4392</v>
      </c>
      <c r="F864" s="57" t="s">
        <v>13168</v>
      </c>
      <c r="G864" s="57" t="s">
        <v>15416</v>
      </c>
      <c r="H864" s="57" t="s">
        <v>204</v>
      </c>
      <c r="I864">
        <v>0.2</v>
      </c>
      <c r="J864">
        <v>2.5</v>
      </c>
      <c r="K864" s="58">
        <v>62</v>
      </c>
      <c r="L864" s="58">
        <v>35</v>
      </c>
      <c r="M864" s="58">
        <v>36</v>
      </c>
      <c r="N864" s="58">
        <v>58</v>
      </c>
      <c r="O864" s="58">
        <v>29</v>
      </c>
      <c r="P864" s="58">
        <v>34</v>
      </c>
      <c r="Q864" s="58">
        <v>43</v>
      </c>
      <c r="R864" s="58">
        <v>38</v>
      </c>
      <c r="S864" s="58">
        <v>57</v>
      </c>
      <c r="T864" s="58">
        <v>44</v>
      </c>
      <c r="U864" s="58">
        <v>0</v>
      </c>
      <c r="V864" s="58">
        <v>0</v>
      </c>
      <c r="W864" s="58">
        <v>0</v>
      </c>
      <c r="X864" s="58">
        <v>0</v>
      </c>
      <c r="Y864" s="58">
        <v>0</v>
      </c>
      <c r="Z864" s="58">
        <v>0</v>
      </c>
      <c r="AA864" s="58">
        <v>216</v>
      </c>
      <c r="AB864" s="58">
        <v>220</v>
      </c>
      <c r="AC864" s="58">
        <v>0</v>
      </c>
      <c r="AD864" s="58" t="s">
        <v>290</v>
      </c>
      <c r="AE864" s="58" t="s">
        <v>290</v>
      </c>
      <c r="AF864" s="58">
        <v>37</v>
      </c>
      <c r="AG864" s="58">
        <v>0</v>
      </c>
      <c r="AH864" s="58">
        <v>351</v>
      </c>
      <c r="AI864" s="58">
        <v>35</v>
      </c>
      <c r="AJ864" s="58">
        <v>436</v>
      </c>
      <c r="AK864" s="58">
        <v>0</v>
      </c>
      <c r="AL864">
        <v>436</v>
      </c>
      <c r="AM864" t="b">
        <f>IFERROR(MATCH('2017'!A864, '2018'!A:A, 0) &gt;0, FALSE)</f>
        <v>1</v>
      </c>
    </row>
    <row r="865" spans="1:39">
      <c r="A865" s="57" t="s">
        <v>4394</v>
      </c>
      <c r="B865" s="57" t="s">
        <v>3671</v>
      </c>
      <c r="C865" s="57" t="s">
        <v>13169</v>
      </c>
      <c r="D865" s="57" t="s">
        <v>4396</v>
      </c>
      <c r="E865" s="57" t="s">
        <v>4397</v>
      </c>
      <c r="F865" s="57" t="s">
        <v>13170</v>
      </c>
      <c r="G865" s="57" t="s">
        <v>15417</v>
      </c>
      <c r="H865" s="57" t="s">
        <v>204</v>
      </c>
      <c r="I865">
        <v>0.2</v>
      </c>
      <c r="J865">
        <v>14.8</v>
      </c>
      <c r="K865" s="58">
        <v>52</v>
      </c>
      <c r="L865" s="58">
        <v>29</v>
      </c>
      <c r="M865" s="58">
        <v>34</v>
      </c>
      <c r="N865" s="58">
        <v>32</v>
      </c>
      <c r="O865" s="58">
        <v>33</v>
      </c>
      <c r="P865" s="58">
        <v>33</v>
      </c>
      <c r="Q865" s="58">
        <v>31</v>
      </c>
      <c r="R865" s="58">
        <v>26</v>
      </c>
      <c r="S865" s="58">
        <v>29</v>
      </c>
      <c r="T865" s="58">
        <v>28</v>
      </c>
      <c r="U865" s="58">
        <v>0</v>
      </c>
      <c r="V865" s="58">
        <v>0</v>
      </c>
      <c r="W865" s="58">
        <v>0</v>
      </c>
      <c r="X865" s="58">
        <v>0</v>
      </c>
      <c r="Y865" s="58" t="s">
        <v>290</v>
      </c>
      <c r="Z865" s="58">
        <v>0</v>
      </c>
      <c r="AA865" s="58">
        <v>181</v>
      </c>
      <c r="AB865" s="58">
        <v>151</v>
      </c>
      <c r="AC865" s="58">
        <v>0</v>
      </c>
      <c r="AD865" s="58" t="s">
        <v>290</v>
      </c>
      <c r="AE865" s="58" t="s">
        <v>290</v>
      </c>
      <c r="AF865" s="58">
        <v>0</v>
      </c>
      <c r="AG865" s="58">
        <v>0</v>
      </c>
      <c r="AH865" s="58">
        <v>278</v>
      </c>
      <c r="AI865" s="58">
        <v>40</v>
      </c>
      <c r="AJ865" s="58">
        <v>332</v>
      </c>
      <c r="AK865" s="58">
        <v>0</v>
      </c>
      <c r="AL865">
        <v>332</v>
      </c>
      <c r="AM865" t="b">
        <f>IFERROR(MATCH('2017'!A865, '2018'!A:A, 0) &gt;0, FALSE)</f>
        <v>1</v>
      </c>
    </row>
    <row r="866" spans="1:39">
      <c r="A866" s="57" t="s">
        <v>4405</v>
      </c>
      <c r="B866" s="57" t="s">
        <v>7486</v>
      </c>
      <c r="C866" s="57" t="s">
        <v>7487</v>
      </c>
      <c r="D866" s="57" t="s">
        <v>4408</v>
      </c>
      <c r="E866" s="57" t="s">
        <v>4409</v>
      </c>
      <c r="F866" s="57" t="s">
        <v>13174</v>
      </c>
      <c r="G866" s="57" t="s">
        <v>15418</v>
      </c>
      <c r="H866" s="57" t="s">
        <v>204</v>
      </c>
      <c r="I866">
        <v>0.2</v>
      </c>
      <c r="J866">
        <v>0.7</v>
      </c>
      <c r="K866" s="58">
        <v>94</v>
      </c>
      <c r="L866" s="58">
        <v>25</v>
      </c>
      <c r="M866" s="58">
        <v>0</v>
      </c>
      <c r="N866" s="58">
        <v>0</v>
      </c>
      <c r="O866" s="58">
        <v>0</v>
      </c>
      <c r="P866" s="58">
        <v>0</v>
      </c>
      <c r="Q866" s="58">
        <v>0</v>
      </c>
      <c r="R866" s="58">
        <v>0</v>
      </c>
      <c r="S866" s="58">
        <v>0</v>
      </c>
      <c r="T866" s="58">
        <v>0</v>
      </c>
      <c r="U866" s="58">
        <v>0</v>
      </c>
      <c r="V866" s="58">
        <v>0</v>
      </c>
      <c r="W866" s="58">
        <v>0</v>
      </c>
      <c r="X866" s="58">
        <v>0</v>
      </c>
      <c r="Y866" s="58">
        <v>0</v>
      </c>
      <c r="Z866" s="58">
        <v>0</v>
      </c>
      <c r="AA866" s="58">
        <v>64</v>
      </c>
      <c r="AB866" s="58">
        <v>55</v>
      </c>
      <c r="AC866" s="58">
        <v>0</v>
      </c>
      <c r="AD866" s="58">
        <v>0</v>
      </c>
      <c r="AE866" s="58" t="s">
        <v>290</v>
      </c>
      <c r="AF866" s="58" t="s">
        <v>290</v>
      </c>
      <c r="AG866" s="58">
        <v>0</v>
      </c>
      <c r="AH866" s="58">
        <v>107</v>
      </c>
      <c r="AI866" s="58" t="s">
        <v>290</v>
      </c>
      <c r="AJ866" s="58">
        <v>119</v>
      </c>
      <c r="AK866" s="58">
        <v>0</v>
      </c>
      <c r="AL866">
        <v>119</v>
      </c>
      <c r="AM866" t="b">
        <f>IFERROR(MATCH('2017'!A866, '2018'!A:A, 0) &gt;0, FALSE)</f>
        <v>1</v>
      </c>
    </row>
    <row r="867" spans="1:39">
      <c r="A867" s="57" t="s">
        <v>4411</v>
      </c>
      <c r="B867" s="57" t="s">
        <v>4412</v>
      </c>
      <c r="C867" s="57" t="s">
        <v>11197</v>
      </c>
      <c r="D867" s="57" t="s">
        <v>4414</v>
      </c>
      <c r="E867" s="57" t="s">
        <v>4392</v>
      </c>
      <c r="F867" s="57" t="s">
        <v>13175</v>
      </c>
      <c r="G867" s="57" t="s">
        <v>15419</v>
      </c>
      <c r="H867" s="57" t="s">
        <v>204</v>
      </c>
      <c r="I867">
        <v>0.2</v>
      </c>
      <c r="J867">
        <v>1.2</v>
      </c>
      <c r="K867" s="58">
        <v>14</v>
      </c>
      <c r="L867" s="58">
        <v>12</v>
      </c>
      <c r="M867" s="58">
        <v>17</v>
      </c>
      <c r="N867" s="58">
        <v>25</v>
      </c>
      <c r="O867" s="58" t="s">
        <v>290</v>
      </c>
      <c r="P867" s="58">
        <v>17</v>
      </c>
      <c r="Q867" s="58">
        <v>17</v>
      </c>
      <c r="R867" s="58">
        <v>17</v>
      </c>
      <c r="S867" s="58">
        <v>17</v>
      </c>
      <c r="T867" s="58">
        <v>16</v>
      </c>
      <c r="U867" s="58">
        <v>0</v>
      </c>
      <c r="V867" s="58">
        <v>0</v>
      </c>
      <c r="W867" s="58">
        <v>0</v>
      </c>
      <c r="X867" s="58">
        <v>0</v>
      </c>
      <c r="Y867" s="58">
        <v>0</v>
      </c>
      <c r="Z867" s="58">
        <v>0</v>
      </c>
      <c r="AA867" s="58">
        <v>81</v>
      </c>
      <c r="AB867" s="58">
        <v>80</v>
      </c>
      <c r="AC867" s="58">
        <v>0</v>
      </c>
      <c r="AD867" s="58">
        <v>0</v>
      </c>
      <c r="AE867" s="58">
        <v>21</v>
      </c>
      <c r="AF867" s="58">
        <v>83</v>
      </c>
      <c r="AG867" s="58">
        <v>0</v>
      </c>
      <c r="AH867" s="58">
        <v>51</v>
      </c>
      <c r="AI867" s="58" t="s">
        <v>290</v>
      </c>
      <c r="AJ867" s="58">
        <v>161</v>
      </c>
      <c r="AK867" s="58">
        <v>0</v>
      </c>
      <c r="AL867">
        <v>161</v>
      </c>
      <c r="AM867" t="b">
        <f>IFERROR(MATCH('2017'!A867, '2018'!A:A, 0) &gt;0, FALSE)</f>
        <v>1</v>
      </c>
    </row>
    <row r="868" spans="1:39">
      <c r="A868" s="57" t="s">
        <v>13181</v>
      </c>
      <c r="B868" s="57" t="s">
        <v>11199</v>
      </c>
      <c r="C868" s="57" t="s">
        <v>6556</v>
      </c>
      <c r="D868" s="57" t="s">
        <v>4418</v>
      </c>
      <c r="E868" s="57" t="s">
        <v>4392</v>
      </c>
      <c r="F868" s="57" t="s">
        <v>13182</v>
      </c>
      <c r="G868" s="57" t="s">
        <v>15420</v>
      </c>
      <c r="H868" s="57" t="s">
        <v>204</v>
      </c>
      <c r="I868">
        <v>1.5</v>
      </c>
      <c r="J868">
        <v>16.5</v>
      </c>
      <c r="K868" s="58">
        <v>38</v>
      </c>
      <c r="L868" s="58">
        <v>27</v>
      </c>
      <c r="M868" s="58">
        <v>28</v>
      </c>
      <c r="N868" s="58">
        <v>20</v>
      </c>
      <c r="O868" s="58">
        <v>24</v>
      </c>
      <c r="P868" s="58">
        <v>30</v>
      </c>
      <c r="Q868" s="58">
        <v>35</v>
      </c>
      <c r="R868" s="58">
        <v>38</v>
      </c>
      <c r="S868" s="58">
        <v>37</v>
      </c>
      <c r="T868" s="58">
        <v>26</v>
      </c>
      <c r="U868" s="58">
        <v>0</v>
      </c>
      <c r="V868" s="58">
        <v>0</v>
      </c>
      <c r="W868" s="58">
        <v>0</v>
      </c>
      <c r="X868" s="58">
        <v>0</v>
      </c>
      <c r="Y868" s="58">
        <v>0</v>
      </c>
      <c r="Z868" s="58">
        <v>0</v>
      </c>
      <c r="AA868" s="58">
        <v>156</v>
      </c>
      <c r="AB868" s="58">
        <v>147</v>
      </c>
      <c r="AC868" s="58">
        <v>0</v>
      </c>
      <c r="AD868" s="58" t="s">
        <v>290</v>
      </c>
      <c r="AE868" s="58" t="s">
        <v>290</v>
      </c>
      <c r="AF868" s="58">
        <v>73</v>
      </c>
      <c r="AG868" s="58" t="s">
        <v>290</v>
      </c>
      <c r="AH868" s="58">
        <v>210</v>
      </c>
      <c r="AI868" s="58" t="s">
        <v>290</v>
      </c>
      <c r="AJ868" s="58">
        <v>303</v>
      </c>
      <c r="AK868" s="58">
        <v>0</v>
      </c>
      <c r="AL868">
        <v>303</v>
      </c>
      <c r="AM868" t="b">
        <f>IFERROR(MATCH('2017'!A868, '2018'!A:A, 0) &gt;0, FALSE)</f>
        <v>1</v>
      </c>
    </row>
    <row r="869" spans="1:39">
      <c r="A869" s="57" t="s">
        <v>4419</v>
      </c>
      <c r="B869" s="57" t="s">
        <v>4420</v>
      </c>
      <c r="C869" s="57" t="s">
        <v>7497</v>
      </c>
      <c r="D869" s="57" t="s">
        <v>4422</v>
      </c>
      <c r="E869" s="57" t="s">
        <v>4423</v>
      </c>
      <c r="F869" s="57" t="s">
        <v>13189</v>
      </c>
      <c r="G869" s="57" t="s">
        <v>15421</v>
      </c>
      <c r="H869" s="57" t="s">
        <v>204</v>
      </c>
      <c r="I869">
        <v>0.1</v>
      </c>
      <c r="J869">
        <v>11.5</v>
      </c>
      <c r="K869" s="58">
        <v>48</v>
      </c>
      <c r="L869" s="58">
        <v>25</v>
      </c>
      <c r="M869" s="58" t="s">
        <v>290</v>
      </c>
      <c r="N869" s="58">
        <v>11</v>
      </c>
      <c r="O869" s="58" t="s">
        <v>290</v>
      </c>
      <c r="P869" s="58" t="s">
        <v>290</v>
      </c>
      <c r="Q869" s="58">
        <v>14</v>
      </c>
      <c r="R869" s="58">
        <v>12</v>
      </c>
      <c r="S869" s="58">
        <v>14</v>
      </c>
      <c r="T869" s="58">
        <v>14</v>
      </c>
      <c r="U869" s="58">
        <v>0</v>
      </c>
      <c r="V869" s="58">
        <v>0</v>
      </c>
      <c r="W869" s="58">
        <v>0</v>
      </c>
      <c r="X869" s="58">
        <v>0</v>
      </c>
      <c r="Y869" s="58">
        <v>0</v>
      </c>
      <c r="Z869" s="58">
        <v>0</v>
      </c>
      <c r="AA869" s="58">
        <v>75</v>
      </c>
      <c r="AB869" s="58">
        <v>87</v>
      </c>
      <c r="AC869" s="58">
        <v>0</v>
      </c>
      <c r="AD869" s="58">
        <v>29</v>
      </c>
      <c r="AE869" s="58">
        <v>30</v>
      </c>
      <c r="AF869" s="58">
        <v>51</v>
      </c>
      <c r="AG869" s="58">
        <v>0</v>
      </c>
      <c r="AH869" s="58">
        <v>36</v>
      </c>
      <c r="AI869" s="58">
        <v>16</v>
      </c>
      <c r="AJ869" s="58">
        <v>162</v>
      </c>
      <c r="AK869" s="58">
        <v>0</v>
      </c>
      <c r="AL869">
        <v>162</v>
      </c>
      <c r="AM869" t="b">
        <f>IFERROR(MATCH('2017'!A869, '2018'!A:A, 0) &gt;0, FALSE)</f>
        <v>1</v>
      </c>
    </row>
    <row r="870" spans="1:39">
      <c r="A870" s="57" t="s">
        <v>4425</v>
      </c>
      <c r="B870" s="57" t="s">
        <v>4426</v>
      </c>
      <c r="C870" s="57" t="s">
        <v>15422</v>
      </c>
      <c r="D870" s="57" t="s">
        <v>4427</v>
      </c>
      <c r="E870" s="57" t="s">
        <v>4428</v>
      </c>
      <c r="F870" s="57" t="s">
        <v>13190</v>
      </c>
      <c r="G870" s="57" t="s">
        <v>15423</v>
      </c>
      <c r="H870" s="57" t="s">
        <v>204</v>
      </c>
      <c r="I870">
        <v>0.4</v>
      </c>
      <c r="J870">
        <v>12.1</v>
      </c>
      <c r="K870" s="58">
        <v>40</v>
      </c>
      <c r="L870" s="58">
        <v>13</v>
      </c>
      <c r="M870" s="58">
        <v>19</v>
      </c>
      <c r="N870" s="58">
        <v>17</v>
      </c>
      <c r="O870" s="58">
        <v>21</v>
      </c>
      <c r="P870" s="58">
        <v>15</v>
      </c>
      <c r="Q870" s="58">
        <v>20</v>
      </c>
      <c r="R870" s="58">
        <v>22</v>
      </c>
      <c r="S870" s="58">
        <v>20</v>
      </c>
      <c r="T870" s="58">
        <v>15</v>
      </c>
      <c r="U870" s="58">
        <v>0</v>
      </c>
      <c r="V870" s="58">
        <v>0</v>
      </c>
      <c r="W870" s="58">
        <v>0</v>
      </c>
      <c r="X870" s="58">
        <v>0</v>
      </c>
      <c r="Y870" s="58">
        <v>13</v>
      </c>
      <c r="Z870" s="58">
        <v>0</v>
      </c>
      <c r="AA870" s="58">
        <v>109</v>
      </c>
      <c r="AB870" s="58">
        <v>106</v>
      </c>
      <c r="AC870" s="58">
        <v>0</v>
      </c>
      <c r="AD870" s="58">
        <v>14</v>
      </c>
      <c r="AE870" s="58" t="s">
        <v>290</v>
      </c>
      <c r="AF870" s="58">
        <v>36</v>
      </c>
      <c r="AG870" s="58">
        <v>0</v>
      </c>
      <c r="AH870" s="58">
        <v>158</v>
      </c>
      <c r="AI870" s="58" t="s">
        <v>290</v>
      </c>
      <c r="AJ870" s="58">
        <v>215</v>
      </c>
      <c r="AK870" s="58">
        <v>0</v>
      </c>
      <c r="AL870">
        <v>215</v>
      </c>
      <c r="AM870" t="b">
        <f>IFERROR(MATCH('2017'!A870, '2018'!A:A, 0) &gt;0, FALSE)</f>
        <v>1</v>
      </c>
    </row>
    <row r="871" spans="1:39">
      <c r="A871" s="57" t="s">
        <v>4430</v>
      </c>
      <c r="B871" s="57" t="s">
        <v>786</v>
      </c>
      <c r="C871" s="57" t="s">
        <v>11210</v>
      </c>
      <c r="D871" s="57" t="s">
        <v>4433</v>
      </c>
      <c r="E871" s="57" t="s">
        <v>4428</v>
      </c>
      <c r="F871" s="57" t="s">
        <v>13192</v>
      </c>
      <c r="G871" s="57" t="s">
        <v>15424</v>
      </c>
      <c r="H871" s="57" t="s">
        <v>204</v>
      </c>
      <c r="I871">
        <v>0.1</v>
      </c>
      <c r="J871">
        <v>14.7</v>
      </c>
      <c r="K871" s="58">
        <v>31</v>
      </c>
      <c r="L871" s="58">
        <v>21</v>
      </c>
      <c r="M871" s="58">
        <v>14</v>
      </c>
      <c r="N871" s="58">
        <v>17</v>
      </c>
      <c r="O871" s="58">
        <v>23</v>
      </c>
      <c r="P871" s="58">
        <v>23</v>
      </c>
      <c r="Q871" s="58">
        <v>23</v>
      </c>
      <c r="R871" s="58">
        <v>25</v>
      </c>
      <c r="S871" s="58">
        <v>23</v>
      </c>
      <c r="T871" s="58">
        <v>23</v>
      </c>
      <c r="U871" s="58">
        <v>0</v>
      </c>
      <c r="V871" s="58">
        <v>0</v>
      </c>
      <c r="W871" s="58">
        <v>0</v>
      </c>
      <c r="X871" s="58">
        <v>0</v>
      </c>
      <c r="Y871" s="58" t="s">
        <v>290</v>
      </c>
      <c r="Z871" s="58">
        <v>0</v>
      </c>
      <c r="AA871" s="58">
        <v>118</v>
      </c>
      <c r="AB871" s="58">
        <v>113</v>
      </c>
      <c r="AC871" s="58">
        <v>0</v>
      </c>
      <c r="AD871" s="58">
        <v>10</v>
      </c>
      <c r="AE871" s="58" t="s">
        <v>290</v>
      </c>
      <c r="AF871" s="58">
        <v>10</v>
      </c>
      <c r="AG871" s="58">
        <v>0</v>
      </c>
      <c r="AH871" s="58">
        <v>192</v>
      </c>
      <c r="AI871" s="58">
        <v>17</v>
      </c>
      <c r="AJ871" s="58">
        <v>231</v>
      </c>
      <c r="AK871" s="58">
        <v>0</v>
      </c>
      <c r="AL871">
        <v>231</v>
      </c>
      <c r="AM871" t="b">
        <f>IFERROR(MATCH('2017'!A871, '2018'!A:A, 0) &gt;0, FALSE)</f>
        <v>1</v>
      </c>
    </row>
    <row r="872" spans="1:39">
      <c r="A872" s="57" t="s">
        <v>4434</v>
      </c>
      <c r="B872" s="57" t="s">
        <v>4435</v>
      </c>
      <c r="C872" s="57" t="s">
        <v>7504</v>
      </c>
      <c r="D872" s="57" t="s">
        <v>4437</v>
      </c>
      <c r="E872" s="57" t="s">
        <v>4438</v>
      </c>
      <c r="F872" s="57" t="s">
        <v>13193</v>
      </c>
      <c r="G872" s="57" t="s">
        <v>15425</v>
      </c>
      <c r="H872" s="57" t="s">
        <v>204</v>
      </c>
      <c r="I872">
        <v>0.1</v>
      </c>
      <c r="J872">
        <v>9.8000000000000007</v>
      </c>
      <c r="K872" s="58">
        <v>28</v>
      </c>
      <c r="L872" s="58">
        <v>10</v>
      </c>
      <c r="M872" s="58">
        <v>13</v>
      </c>
      <c r="N872" s="58">
        <v>11</v>
      </c>
      <c r="O872" s="58" t="s">
        <v>290</v>
      </c>
      <c r="P872" s="58" t="s">
        <v>290</v>
      </c>
      <c r="Q872" s="58">
        <v>13</v>
      </c>
      <c r="R872" s="58">
        <v>10</v>
      </c>
      <c r="S872" s="58">
        <v>13</v>
      </c>
      <c r="T872" s="58">
        <v>11</v>
      </c>
      <c r="U872" s="58">
        <v>0</v>
      </c>
      <c r="V872" s="58">
        <v>0</v>
      </c>
      <c r="W872" s="58">
        <v>0</v>
      </c>
      <c r="X872" s="58">
        <v>0</v>
      </c>
      <c r="Y872" s="58">
        <v>0</v>
      </c>
      <c r="Z872" s="58">
        <v>0</v>
      </c>
      <c r="AA872" s="58">
        <v>64</v>
      </c>
      <c r="AB872" s="58">
        <v>61</v>
      </c>
      <c r="AC872" s="58">
        <v>0</v>
      </c>
      <c r="AD872" s="58" t="s">
        <v>290</v>
      </c>
      <c r="AE872" s="58" t="s">
        <v>290</v>
      </c>
      <c r="AF872" s="58">
        <v>10</v>
      </c>
      <c r="AG872" s="58">
        <v>0</v>
      </c>
      <c r="AH872" s="58">
        <v>112</v>
      </c>
      <c r="AI872" s="58" t="s">
        <v>290</v>
      </c>
      <c r="AJ872" s="58">
        <v>125</v>
      </c>
      <c r="AK872" s="58">
        <v>0</v>
      </c>
      <c r="AL872">
        <v>125</v>
      </c>
      <c r="AM872" t="b">
        <f>IFERROR(MATCH('2017'!A872, '2018'!A:A, 0) &gt;0, FALSE)</f>
        <v>1</v>
      </c>
    </row>
    <row r="873" spans="1:39">
      <c r="A873" s="57" t="s">
        <v>4440</v>
      </c>
      <c r="B873" s="57" t="s">
        <v>2699</v>
      </c>
      <c r="C873" s="57" t="s">
        <v>15426</v>
      </c>
      <c r="D873" s="57" t="s">
        <v>4443</v>
      </c>
      <c r="E873" s="57" t="s">
        <v>4444</v>
      </c>
      <c r="F873" s="57" t="s">
        <v>13194</v>
      </c>
      <c r="G873" s="57" t="s">
        <v>15427</v>
      </c>
      <c r="H873" s="57" t="s">
        <v>204</v>
      </c>
      <c r="I873">
        <v>0.2</v>
      </c>
      <c r="J873">
        <v>23.2</v>
      </c>
      <c r="K873" s="58">
        <v>25</v>
      </c>
      <c r="L873" s="58">
        <v>42</v>
      </c>
      <c r="M873" s="58">
        <v>36</v>
      </c>
      <c r="N873" s="58">
        <v>35</v>
      </c>
      <c r="O873" s="58">
        <v>39</v>
      </c>
      <c r="P873" s="58">
        <v>43</v>
      </c>
      <c r="Q873" s="58">
        <v>51</v>
      </c>
      <c r="R873" s="58">
        <v>43</v>
      </c>
      <c r="S873" s="58">
        <v>54</v>
      </c>
      <c r="T873" s="58">
        <v>58</v>
      </c>
      <c r="U873" s="58">
        <v>0</v>
      </c>
      <c r="V873" s="58">
        <v>0</v>
      </c>
      <c r="W873" s="58">
        <v>0</v>
      </c>
      <c r="X873" s="58">
        <v>0</v>
      </c>
      <c r="Y873" s="58">
        <v>10</v>
      </c>
      <c r="Z873" s="58">
        <v>0</v>
      </c>
      <c r="AA873" s="58">
        <v>212</v>
      </c>
      <c r="AB873" s="58">
        <v>224</v>
      </c>
      <c r="AC873" s="58">
        <v>0</v>
      </c>
      <c r="AD873" s="58" t="s">
        <v>290</v>
      </c>
      <c r="AE873" s="58" t="s">
        <v>290</v>
      </c>
      <c r="AF873" s="58" t="s">
        <v>290</v>
      </c>
      <c r="AG873" s="58">
        <v>0</v>
      </c>
      <c r="AH873" s="58">
        <v>415</v>
      </c>
      <c r="AI873" s="58" t="s">
        <v>290</v>
      </c>
      <c r="AJ873" s="58">
        <v>436</v>
      </c>
      <c r="AK873" s="58">
        <v>0</v>
      </c>
      <c r="AL873">
        <v>436</v>
      </c>
      <c r="AM873" t="b">
        <f>IFERROR(MATCH('2017'!A873, '2018'!A:A, 0) &gt;0, FALSE)</f>
        <v>1</v>
      </c>
    </row>
    <row r="874" spans="1:39">
      <c r="A874" s="57" t="s">
        <v>4446</v>
      </c>
      <c r="B874" s="57" t="s">
        <v>4447</v>
      </c>
      <c r="C874" s="57" t="s">
        <v>13195</v>
      </c>
      <c r="D874" s="57" t="s">
        <v>4449</v>
      </c>
      <c r="E874" s="57" t="s">
        <v>4450</v>
      </c>
      <c r="F874" s="57" t="s">
        <v>13196</v>
      </c>
      <c r="G874" s="57" t="s">
        <v>15428</v>
      </c>
      <c r="H874" s="57" t="s">
        <v>204</v>
      </c>
      <c r="I874">
        <v>4.4000000000000004</v>
      </c>
      <c r="J874">
        <v>24.4</v>
      </c>
      <c r="K874" s="58">
        <v>36</v>
      </c>
      <c r="L874" s="58">
        <v>40</v>
      </c>
      <c r="M874" s="58">
        <v>40</v>
      </c>
      <c r="N874" s="58">
        <v>45</v>
      </c>
      <c r="O874" s="58">
        <v>54</v>
      </c>
      <c r="P874" s="58">
        <v>51</v>
      </c>
      <c r="Q874" s="58">
        <v>50</v>
      </c>
      <c r="R874" s="58">
        <v>53</v>
      </c>
      <c r="S874" s="58">
        <v>53</v>
      </c>
      <c r="T874" s="58">
        <v>38</v>
      </c>
      <c r="U874" s="58">
        <v>0</v>
      </c>
      <c r="V874" s="58">
        <v>0</v>
      </c>
      <c r="W874" s="58">
        <v>0</v>
      </c>
      <c r="X874" s="58">
        <v>0</v>
      </c>
      <c r="Y874" s="58">
        <v>16</v>
      </c>
      <c r="Z874" s="58">
        <v>0</v>
      </c>
      <c r="AA874" s="58">
        <v>250</v>
      </c>
      <c r="AB874" s="58">
        <v>226</v>
      </c>
      <c r="AC874" s="58">
        <v>0</v>
      </c>
      <c r="AD874" s="58">
        <v>19</v>
      </c>
      <c r="AE874" s="58" t="s">
        <v>290</v>
      </c>
      <c r="AF874" s="58">
        <v>50</v>
      </c>
      <c r="AG874" s="58">
        <v>0</v>
      </c>
      <c r="AH874" s="58">
        <v>382</v>
      </c>
      <c r="AI874" s="58">
        <v>17</v>
      </c>
      <c r="AJ874" s="58">
        <v>476</v>
      </c>
      <c r="AK874" s="58">
        <v>0</v>
      </c>
      <c r="AL874">
        <v>476</v>
      </c>
      <c r="AM874" t="b">
        <f>IFERROR(MATCH('2017'!A874, '2018'!A:A, 0) &gt;0, FALSE)</f>
        <v>1</v>
      </c>
    </row>
    <row r="875" spans="1:39">
      <c r="A875" s="57" t="s">
        <v>13197</v>
      </c>
      <c r="B875" s="57" t="s">
        <v>11223</v>
      </c>
      <c r="C875" s="57" t="s">
        <v>11225</v>
      </c>
      <c r="D875" s="57" t="s">
        <v>11226</v>
      </c>
      <c r="E875" s="57" t="s">
        <v>11227</v>
      </c>
      <c r="F875" s="57" t="s">
        <v>13198</v>
      </c>
      <c r="G875" s="57" t="s">
        <v>15429</v>
      </c>
      <c r="H875" s="57" t="s">
        <v>204</v>
      </c>
      <c r="I875">
        <v>0.1</v>
      </c>
      <c r="J875">
        <v>10.4</v>
      </c>
      <c r="K875" s="58">
        <v>13</v>
      </c>
      <c r="L875" s="58" t="s">
        <v>290</v>
      </c>
      <c r="M875" s="58">
        <v>15</v>
      </c>
      <c r="N875" s="58" t="s">
        <v>290</v>
      </c>
      <c r="O875" s="58">
        <v>14</v>
      </c>
      <c r="P875" s="58" t="s">
        <v>290</v>
      </c>
      <c r="Q875" s="58" t="s">
        <v>290</v>
      </c>
      <c r="R875" s="58" t="s">
        <v>290</v>
      </c>
      <c r="S875" s="58" t="s">
        <v>290</v>
      </c>
      <c r="T875" s="58" t="s">
        <v>290</v>
      </c>
      <c r="U875" s="58">
        <v>0</v>
      </c>
      <c r="V875" s="58">
        <v>0</v>
      </c>
      <c r="W875" s="58">
        <v>0</v>
      </c>
      <c r="X875" s="58">
        <v>0</v>
      </c>
      <c r="Y875" s="58" t="s">
        <v>290</v>
      </c>
      <c r="Z875" s="58">
        <v>0</v>
      </c>
      <c r="AA875" s="58">
        <v>49</v>
      </c>
      <c r="AB875" s="58">
        <v>42</v>
      </c>
      <c r="AC875" s="58">
        <v>0</v>
      </c>
      <c r="AD875" s="58">
        <v>0</v>
      </c>
      <c r="AE875" s="58">
        <v>0</v>
      </c>
      <c r="AF875" s="58">
        <v>0</v>
      </c>
      <c r="AG875" s="58">
        <v>0</v>
      </c>
      <c r="AH875" s="58">
        <v>84</v>
      </c>
      <c r="AI875" s="58" t="s">
        <v>290</v>
      </c>
      <c r="AJ875" s="58">
        <v>91</v>
      </c>
      <c r="AK875" s="58">
        <v>0</v>
      </c>
      <c r="AL875">
        <v>91</v>
      </c>
      <c r="AM875" t="b">
        <f>IFERROR(MATCH('2017'!A875, '2018'!A:A, 0) &gt;0, FALSE)</f>
        <v>1</v>
      </c>
    </row>
    <row r="876" spans="1:39">
      <c r="A876" s="57" t="s">
        <v>4452</v>
      </c>
      <c r="B876" s="57" t="s">
        <v>439</v>
      </c>
      <c r="C876" s="57" t="s">
        <v>15430</v>
      </c>
      <c r="D876" s="57" t="s">
        <v>4454</v>
      </c>
      <c r="E876" s="57" t="s">
        <v>4455</v>
      </c>
      <c r="F876" s="57" t="s">
        <v>13200</v>
      </c>
      <c r="G876" s="57" t="s">
        <v>15431</v>
      </c>
      <c r="H876" s="57" t="s">
        <v>204</v>
      </c>
      <c r="I876">
        <v>0.1</v>
      </c>
      <c r="J876">
        <v>0.8</v>
      </c>
      <c r="K876" s="58">
        <v>22</v>
      </c>
      <c r="L876" s="58" t="s">
        <v>290</v>
      </c>
      <c r="M876" s="58" t="s">
        <v>290</v>
      </c>
      <c r="N876" s="58" t="s">
        <v>290</v>
      </c>
      <c r="O876" s="58" t="s">
        <v>290</v>
      </c>
      <c r="P876" s="58" t="s">
        <v>290</v>
      </c>
      <c r="Q876" s="58" t="s">
        <v>290</v>
      </c>
      <c r="R876" s="58" t="s">
        <v>290</v>
      </c>
      <c r="S876" s="58" t="s">
        <v>290</v>
      </c>
      <c r="T876" s="58" t="s">
        <v>290</v>
      </c>
      <c r="U876" s="58">
        <v>0</v>
      </c>
      <c r="V876" s="58">
        <v>0</v>
      </c>
      <c r="W876" s="58">
        <v>0</v>
      </c>
      <c r="X876" s="58">
        <v>0</v>
      </c>
      <c r="Y876" s="58">
        <v>0</v>
      </c>
      <c r="Z876" s="58">
        <v>0</v>
      </c>
      <c r="AA876" s="58">
        <v>44</v>
      </c>
      <c r="AB876" s="58">
        <v>44</v>
      </c>
      <c r="AC876" s="58">
        <v>0</v>
      </c>
      <c r="AD876" s="58">
        <v>0</v>
      </c>
      <c r="AE876" s="58">
        <v>0</v>
      </c>
      <c r="AF876" s="58" t="s">
        <v>290</v>
      </c>
      <c r="AG876" s="58">
        <v>0</v>
      </c>
      <c r="AH876" s="58">
        <v>86</v>
      </c>
      <c r="AI876" s="58">
        <v>0</v>
      </c>
      <c r="AJ876" s="58">
        <v>88</v>
      </c>
      <c r="AK876" s="58">
        <v>0</v>
      </c>
      <c r="AL876">
        <v>88</v>
      </c>
      <c r="AM876" t="b">
        <f>IFERROR(MATCH('2017'!A876, '2018'!A:A, 0) &gt;0, FALSE)</f>
        <v>1</v>
      </c>
    </row>
    <row r="877" spans="1:39">
      <c r="A877" s="57" t="s">
        <v>4457</v>
      </c>
      <c r="B877" s="57" t="s">
        <v>4458</v>
      </c>
      <c r="C877" s="57" t="s">
        <v>11235</v>
      </c>
      <c r="D877" s="57" t="s">
        <v>4461</v>
      </c>
      <c r="E877" s="57" t="s">
        <v>4462</v>
      </c>
      <c r="F877" s="57" t="s">
        <v>13202</v>
      </c>
      <c r="G877" s="57" t="s">
        <v>15432</v>
      </c>
      <c r="H877" s="57" t="s">
        <v>204</v>
      </c>
      <c r="I877">
        <v>1.2</v>
      </c>
      <c r="J877">
        <v>10.8</v>
      </c>
      <c r="K877" s="58">
        <v>28</v>
      </c>
      <c r="L877" s="58">
        <v>21</v>
      </c>
      <c r="M877" s="58">
        <v>22</v>
      </c>
      <c r="N877" s="58">
        <v>18</v>
      </c>
      <c r="O877" s="58">
        <v>17</v>
      </c>
      <c r="P877" s="58">
        <v>24</v>
      </c>
      <c r="Q877" s="58">
        <v>16</v>
      </c>
      <c r="R877" s="58">
        <v>26</v>
      </c>
      <c r="S877" s="58">
        <v>25</v>
      </c>
      <c r="T877" s="58">
        <v>23</v>
      </c>
      <c r="U877" s="58">
        <v>0</v>
      </c>
      <c r="V877" s="58">
        <v>0</v>
      </c>
      <c r="W877" s="58">
        <v>0</v>
      </c>
      <c r="X877" s="58">
        <v>0</v>
      </c>
      <c r="Y877" s="58">
        <v>0</v>
      </c>
      <c r="Z877" s="58">
        <v>0</v>
      </c>
      <c r="AA877" s="58">
        <v>114</v>
      </c>
      <c r="AB877" s="58">
        <v>106</v>
      </c>
      <c r="AC877" s="58" t="s">
        <v>290</v>
      </c>
      <c r="AD877" s="58" t="s">
        <v>290</v>
      </c>
      <c r="AE877" s="58">
        <v>17</v>
      </c>
      <c r="AF877" s="58">
        <v>10</v>
      </c>
      <c r="AG877" s="58">
        <v>0</v>
      </c>
      <c r="AH877" s="58">
        <v>178</v>
      </c>
      <c r="AI877" s="58" t="s">
        <v>290</v>
      </c>
      <c r="AJ877" s="58">
        <v>220</v>
      </c>
      <c r="AK877" s="58">
        <v>0</v>
      </c>
      <c r="AL877">
        <v>220</v>
      </c>
      <c r="AM877" t="b">
        <f>IFERROR(MATCH('2017'!A877, '2018'!A:A, 0) &gt;0, FALSE)</f>
        <v>1</v>
      </c>
    </row>
    <row r="878" spans="1:39">
      <c r="A878" s="57" t="s">
        <v>4464</v>
      </c>
      <c r="B878" s="57" t="s">
        <v>7516</v>
      </c>
      <c r="C878" s="57" t="s">
        <v>15433</v>
      </c>
      <c r="D878" s="57" t="s">
        <v>11239</v>
      </c>
      <c r="E878" s="57" t="s">
        <v>4467</v>
      </c>
      <c r="F878" s="57" t="s">
        <v>13203</v>
      </c>
      <c r="G878" s="57" t="s">
        <v>15434</v>
      </c>
      <c r="H878" s="57" t="s">
        <v>204</v>
      </c>
      <c r="I878">
        <v>1.5</v>
      </c>
      <c r="J878">
        <v>0.4</v>
      </c>
      <c r="K878" s="58">
        <v>20</v>
      </c>
      <c r="L878" s="58">
        <v>10</v>
      </c>
      <c r="M878" s="58" t="s">
        <v>290</v>
      </c>
      <c r="N878" s="58" t="s">
        <v>290</v>
      </c>
      <c r="O878" s="58">
        <v>0</v>
      </c>
      <c r="P878" s="58" t="s">
        <v>290</v>
      </c>
      <c r="Q878" s="58" t="s">
        <v>290</v>
      </c>
      <c r="R878" s="58" t="s">
        <v>290</v>
      </c>
      <c r="S878" s="58">
        <v>0</v>
      </c>
      <c r="T878" s="58">
        <v>0</v>
      </c>
      <c r="U878" s="58">
        <v>0</v>
      </c>
      <c r="V878" s="58">
        <v>0</v>
      </c>
      <c r="W878" s="58">
        <v>0</v>
      </c>
      <c r="X878" s="58">
        <v>0</v>
      </c>
      <c r="Y878" s="58">
        <v>0</v>
      </c>
      <c r="Z878" s="58">
        <v>0</v>
      </c>
      <c r="AA878" s="58">
        <v>20</v>
      </c>
      <c r="AB878" s="58">
        <v>26</v>
      </c>
      <c r="AC878" s="58">
        <v>0</v>
      </c>
      <c r="AD878" s="58" t="s">
        <v>290</v>
      </c>
      <c r="AE878" s="58">
        <v>14</v>
      </c>
      <c r="AF878" s="58" t="s">
        <v>290</v>
      </c>
      <c r="AG878" s="58">
        <v>0</v>
      </c>
      <c r="AH878" s="58">
        <v>17</v>
      </c>
      <c r="AI878" s="58">
        <v>11</v>
      </c>
      <c r="AJ878" s="58">
        <v>46</v>
      </c>
      <c r="AK878" s="58">
        <v>0</v>
      </c>
      <c r="AL878">
        <v>46</v>
      </c>
      <c r="AM878" t="b">
        <f>IFERROR(MATCH('2017'!A878, '2018'!A:A, 0) &gt;0, FALSE)</f>
        <v>1</v>
      </c>
    </row>
    <row r="879" spans="1:39">
      <c r="A879" s="57" t="s">
        <v>4469</v>
      </c>
      <c r="B879" s="57" t="s">
        <v>4470</v>
      </c>
      <c r="C879" s="57" t="s">
        <v>7520</v>
      </c>
      <c r="D879" s="57" t="s">
        <v>4472</v>
      </c>
      <c r="E879" s="57" t="s">
        <v>4409</v>
      </c>
      <c r="F879" s="57" t="s">
        <v>13204</v>
      </c>
      <c r="G879" s="57" t="s">
        <v>15435</v>
      </c>
      <c r="H879" s="57" t="s">
        <v>204</v>
      </c>
      <c r="I879">
        <v>0.2</v>
      </c>
      <c r="J879">
        <v>1.4</v>
      </c>
      <c r="K879" s="58">
        <v>43</v>
      </c>
      <c r="L879" s="58">
        <v>18</v>
      </c>
      <c r="M879" s="58">
        <v>14</v>
      </c>
      <c r="N879" s="58">
        <v>21</v>
      </c>
      <c r="O879" s="58">
        <v>15</v>
      </c>
      <c r="P879" s="58">
        <v>12</v>
      </c>
      <c r="Q879" s="58">
        <v>16</v>
      </c>
      <c r="R879" s="58">
        <v>20</v>
      </c>
      <c r="S879" s="58">
        <v>16</v>
      </c>
      <c r="T879" s="58">
        <v>16</v>
      </c>
      <c r="U879" s="58">
        <v>0</v>
      </c>
      <c r="V879" s="58">
        <v>0</v>
      </c>
      <c r="W879" s="58">
        <v>0</v>
      </c>
      <c r="X879" s="58">
        <v>0</v>
      </c>
      <c r="Y879" s="58">
        <v>0</v>
      </c>
      <c r="Z879" s="58">
        <v>0</v>
      </c>
      <c r="AA879" s="58">
        <v>92</v>
      </c>
      <c r="AB879" s="58">
        <v>99</v>
      </c>
      <c r="AC879" s="58">
        <v>0</v>
      </c>
      <c r="AD879" s="58" t="s">
        <v>290</v>
      </c>
      <c r="AE879" s="58">
        <v>0</v>
      </c>
      <c r="AF879" s="58">
        <v>21</v>
      </c>
      <c r="AG879" s="58">
        <v>0</v>
      </c>
      <c r="AH879" s="58">
        <v>163</v>
      </c>
      <c r="AI879" s="58" t="s">
        <v>290</v>
      </c>
      <c r="AJ879" s="58">
        <v>191</v>
      </c>
      <c r="AK879" s="58">
        <v>0</v>
      </c>
      <c r="AL879">
        <v>191</v>
      </c>
      <c r="AM879" t="b">
        <f>IFERROR(MATCH('2017'!A879, '2018'!A:A, 0) &gt;0, FALSE)</f>
        <v>1</v>
      </c>
    </row>
    <row r="880" spans="1:39">
      <c r="A880" s="57" t="s">
        <v>4473</v>
      </c>
      <c r="B880" s="57" t="s">
        <v>4474</v>
      </c>
      <c r="C880" s="57" t="s">
        <v>15436</v>
      </c>
      <c r="D880" s="57" t="s">
        <v>4408</v>
      </c>
      <c r="E880" s="57" t="s">
        <v>4409</v>
      </c>
      <c r="F880" s="57" t="s">
        <v>13174</v>
      </c>
      <c r="G880" s="57" t="s">
        <v>15437</v>
      </c>
      <c r="H880" s="57" t="s">
        <v>204</v>
      </c>
      <c r="I880">
        <v>3.5</v>
      </c>
      <c r="J880">
        <v>5.5</v>
      </c>
      <c r="K880" s="58">
        <v>0</v>
      </c>
      <c r="L880" s="58">
        <v>0</v>
      </c>
      <c r="M880" s="58">
        <v>0</v>
      </c>
      <c r="N880" s="58">
        <v>0</v>
      </c>
      <c r="O880" s="58">
        <v>0</v>
      </c>
      <c r="P880" s="58">
        <v>0</v>
      </c>
      <c r="Q880" s="58">
        <v>0</v>
      </c>
      <c r="R880" s="58">
        <v>0</v>
      </c>
      <c r="S880" s="58">
        <v>0</v>
      </c>
      <c r="T880" s="58">
        <v>0</v>
      </c>
      <c r="U880" s="58">
        <v>256</v>
      </c>
      <c r="V880" s="58">
        <v>241</v>
      </c>
      <c r="W880" s="58">
        <v>233</v>
      </c>
      <c r="X880" s="58">
        <v>275</v>
      </c>
      <c r="Y880" s="58">
        <v>0</v>
      </c>
      <c r="Z880" s="58">
        <v>29</v>
      </c>
      <c r="AA880" s="58">
        <v>466</v>
      </c>
      <c r="AB880" s="58">
        <v>568</v>
      </c>
      <c r="AC880" s="58">
        <v>13</v>
      </c>
      <c r="AD880" s="58">
        <v>24</v>
      </c>
      <c r="AE880" s="58">
        <v>22</v>
      </c>
      <c r="AF880" s="58">
        <v>102</v>
      </c>
      <c r="AG880" s="58">
        <v>0</v>
      </c>
      <c r="AH880" s="58">
        <v>873</v>
      </c>
      <c r="AI880" s="58">
        <v>0</v>
      </c>
      <c r="AJ880" s="58">
        <v>0</v>
      </c>
      <c r="AK880" s="58">
        <v>1034</v>
      </c>
      <c r="AL880">
        <v>1034</v>
      </c>
      <c r="AM880" t="b">
        <f>IFERROR(MATCH('2017'!A880, '2018'!A:A, 0) &gt;0, FALSE)</f>
        <v>1</v>
      </c>
    </row>
    <row r="881" spans="1:39">
      <c r="A881" s="57" t="s">
        <v>4476</v>
      </c>
      <c r="B881" s="57" t="s">
        <v>4477</v>
      </c>
      <c r="C881" s="57" t="s">
        <v>11249</v>
      </c>
      <c r="D881" s="57" t="s">
        <v>4479</v>
      </c>
      <c r="E881" s="57" t="s">
        <v>4392</v>
      </c>
      <c r="F881" s="57" t="s">
        <v>13205</v>
      </c>
      <c r="G881" s="57" t="s">
        <v>15438</v>
      </c>
      <c r="H881" s="57" t="s">
        <v>204</v>
      </c>
      <c r="I881">
        <v>0.6</v>
      </c>
      <c r="J881">
        <v>5.5</v>
      </c>
      <c r="K881" s="58">
        <v>0</v>
      </c>
      <c r="L881" s="58">
        <v>0</v>
      </c>
      <c r="M881" s="58">
        <v>0</v>
      </c>
      <c r="N881" s="58">
        <v>0</v>
      </c>
      <c r="O881" s="58">
        <v>0</v>
      </c>
      <c r="P881" s="58">
        <v>0</v>
      </c>
      <c r="Q881" s="58">
        <v>0</v>
      </c>
      <c r="R881" s="58">
        <v>0</v>
      </c>
      <c r="S881" s="58">
        <v>0</v>
      </c>
      <c r="T881" s="58">
        <v>0</v>
      </c>
      <c r="U881" s="58">
        <v>164</v>
      </c>
      <c r="V881" s="58">
        <v>155</v>
      </c>
      <c r="W881" s="58">
        <v>168</v>
      </c>
      <c r="X881" s="58">
        <v>157</v>
      </c>
      <c r="Y881" s="58">
        <v>0</v>
      </c>
      <c r="Z881" s="58">
        <v>18</v>
      </c>
      <c r="AA881" s="58">
        <v>303</v>
      </c>
      <c r="AB881" s="58">
        <v>359</v>
      </c>
      <c r="AC881" s="58" t="s">
        <v>290</v>
      </c>
      <c r="AD881" s="58">
        <v>32</v>
      </c>
      <c r="AE881" s="58">
        <v>34</v>
      </c>
      <c r="AF881" s="58">
        <v>61</v>
      </c>
      <c r="AG881" s="58">
        <v>0</v>
      </c>
      <c r="AH881" s="58">
        <v>519</v>
      </c>
      <c r="AI881" s="58">
        <v>14</v>
      </c>
      <c r="AJ881" s="58">
        <v>0</v>
      </c>
      <c r="AK881" s="58">
        <v>662</v>
      </c>
      <c r="AL881">
        <v>662</v>
      </c>
      <c r="AM881" t="b">
        <f>IFERROR(MATCH('2017'!A881, '2018'!A:A, 0) &gt;0, FALSE)</f>
        <v>1</v>
      </c>
    </row>
    <row r="882" spans="1:39">
      <c r="A882" s="57" t="s">
        <v>4480</v>
      </c>
      <c r="B882" s="57" t="s">
        <v>4481</v>
      </c>
      <c r="C882" s="57" t="s">
        <v>11252</v>
      </c>
      <c r="D882" s="57" t="s">
        <v>4483</v>
      </c>
      <c r="E882" s="57" t="s">
        <v>4462</v>
      </c>
      <c r="F882" s="57" t="s">
        <v>13206</v>
      </c>
      <c r="G882" s="57" t="s">
        <v>15439</v>
      </c>
      <c r="H882" s="57" t="s">
        <v>204</v>
      </c>
      <c r="I882">
        <v>0.2</v>
      </c>
      <c r="J882">
        <v>1.3</v>
      </c>
      <c r="K882" s="58">
        <v>0</v>
      </c>
      <c r="L882" s="58">
        <v>0</v>
      </c>
      <c r="M882" s="58">
        <v>0</v>
      </c>
      <c r="N882" s="58">
        <v>0</v>
      </c>
      <c r="O882" s="58">
        <v>0</v>
      </c>
      <c r="P882" s="58">
        <v>0</v>
      </c>
      <c r="Q882" s="58">
        <v>0</v>
      </c>
      <c r="R882" s="58">
        <v>0</v>
      </c>
      <c r="S882" s="58">
        <v>0</v>
      </c>
      <c r="T882" s="58">
        <v>0</v>
      </c>
      <c r="U882" s="58">
        <v>40</v>
      </c>
      <c r="V882" s="58">
        <v>37</v>
      </c>
      <c r="W882" s="58">
        <v>33</v>
      </c>
      <c r="X882" s="58">
        <v>29</v>
      </c>
      <c r="Y882" s="58">
        <v>0</v>
      </c>
      <c r="Z882" s="58">
        <v>0</v>
      </c>
      <c r="AA882" s="58">
        <v>70</v>
      </c>
      <c r="AB882" s="58">
        <v>69</v>
      </c>
      <c r="AC882" s="58">
        <v>0</v>
      </c>
      <c r="AD882" s="58" t="s">
        <v>290</v>
      </c>
      <c r="AE882" s="58">
        <v>12</v>
      </c>
      <c r="AF882" s="58">
        <v>12</v>
      </c>
      <c r="AG882" s="58">
        <v>0</v>
      </c>
      <c r="AH882" s="58">
        <v>108</v>
      </c>
      <c r="AI882" s="58" t="s">
        <v>290</v>
      </c>
      <c r="AJ882" s="58">
        <v>0</v>
      </c>
      <c r="AK882" s="58">
        <v>139</v>
      </c>
      <c r="AL882">
        <v>139</v>
      </c>
      <c r="AM882" t="b">
        <f>IFERROR(MATCH('2017'!A882, '2018'!A:A, 0) &gt;0, FALSE)</f>
        <v>1</v>
      </c>
    </row>
    <row r="883" spans="1:39">
      <c r="A883" s="57" t="s">
        <v>4484</v>
      </c>
      <c r="B883" s="57" t="s">
        <v>4485</v>
      </c>
      <c r="C883" s="57" t="s">
        <v>15440</v>
      </c>
      <c r="D883" s="57" t="s">
        <v>4488</v>
      </c>
      <c r="E883" s="57" t="s">
        <v>4392</v>
      </c>
      <c r="F883" s="57" t="s">
        <v>13207</v>
      </c>
      <c r="G883" s="57" t="s">
        <v>15441</v>
      </c>
      <c r="H883" s="57" t="s">
        <v>204</v>
      </c>
      <c r="I883">
        <v>3.5</v>
      </c>
      <c r="J883">
        <v>11.5</v>
      </c>
      <c r="K883" s="58">
        <v>10</v>
      </c>
      <c r="L883" s="58">
        <v>18</v>
      </c>
      <c r="M883" s="58">
        <v>16</v>
      </c>
      <c r="N883" s="58">
        <v>22</v>
      </c>
      <c r="O883" s="58">
        <v>16</v>
      </c>
      <c r="P883" s="58">
        <v>23</v>
      </c>
      <c r="Q883" s="58">
        <v>21</v>
      </c>
      <c r="R883" s="58">
        <v>29</v>
      </c>
      <c r="S883" s="58">
        <v>20</v>
      </c>
      <c r="T883" s="58">
        <v>13</v>
      </c>
      <c r="U883" s="58">
        <v>0</v>
      </c>
      <c r="V883" s="58">
        <v>0</v>
      </c>
      <c r="W883" s="58">
        <v>0</v>
      </c>
      <c r="X883" s="58">
        <v>0</v>
      </c>
      <c r="Y883" s="58">
        <v>0</v>
      </c>
      <c r="Z883" s="58">
        <v>0</v>
      </c>
      <c r="AA883" s="58">
        <v>85</v>
      </c>
      <c r="AB883" s="58">
        <v>103</v>
      </c>
      <c r="AC883" s="58" t="s">
        <v>290</v>
      </c>
      <c r="AD883" s="58" t="s">
        <v>290</v>
      </c>
      <c r="AE883" s="58">
        <v>13</v>
      </c>
      <c r="AF883" s="58">
        <v>77</v>
      </c>
      <c r="AG883" s="58">
        <v>0</v>
      </c>
      <c r="AH883" s="58">
        <v>95</v>
      </c>
      <c r="AI883" s="58" t="s">
        <v>290</v>
      </c>
      <c r="AJ883" s="58">
        <v>188</v>
      </c>
      <c r="AK883" s="58">
        <v>0</v>
      </c>
      <c r="AL883">
        <v>188</v>
      </c>
      <c r="AM883" t="b">
        <f>IFERROR(MATCH('2017'!A883, '2018'!A:A, 0) &gt;0, FALSE)</f>
        <v>1</v>
      </c>
    </row>
    <row r="884" spans="1:39">
      <c r="A884" s="57" t="s">
        <v>4506</v>
      </c>
      <c r="B884" s="57" t="s">
        <v>4507</v>
      </c>
      <c r="C884" s="57" t="s">
        <v>15442</v>
      </c>
      <c r="D884" s="57" t="s">
        <v>4510</v>
      </c>
      <c r="E884" s="57" t="s">
        <v>4467</v>
      </c>
      <c r="F884" s="57" t="s">
        <v>13209</v>
      </c>
      <c r="G884" s="57" t="s">
        <v>15443</v>
      </c>
      <c r="H884" s="57" t="s">
        <v>204</v>
      </c>
      <c r="I884">
        <v>0.3</v>
      </c>
      <c r="J884">
        <v>13.5</v>
      </c>
      <c r="K884" s="58">
        <v>29</v>
      </c>
      <c r="L884" s="58">
        <v>25</v>
      </c>
      <c r="M884" s="58">
        <v>27</v>
      </c>
      <c r="N884" s="58">
        <v>21</v>
      </c>
      <c r="O884" s="58">
        <v>29</v>
      </c>
      <c r="P884" s="58">
        <v>22</v>
      </c>
      <c r="Q884" s="58">
        <v>28</v>
      </c>
      <c r="R884" s="58">
        <v>26</v>
      </c>
      <c r="S884" s="58">
        <v>22</v>
      </c>
      <c r="T884" s="58">
        <v>25</v>
      </c>
      <c r="U884" s="58">
        <v>0</v>
      </c>
      <c r="V884" s="58">
        <v>0</v>
      </c>
      <c r="W884" s="58">
        <v>0</v>
      </c>
      <c r="X884" s="58">
        <v>0</v>
      </c>
      <c r="Y884" s="58">
        <v>0</v>
      </c>
      <c r="Z884" s="58">
        <v>0</v>
      </c>
      <c r="AA884" s="58">
        <v>135</v>
      </c>
      <c r="AB884" s="58">
        <v>119</v>
      </c>
      <c r="AC884" s="58" t="s">
        <v>290</v>
      </c>
      <c r="AD884" s="58">
        <v>64</v>
      </c>
      <c r="AE884" s="58">
        <v>23</v>
      </c>
      <c r="AF884" s="58">
        <v>49</v>
      </c>
      <c r="AG884" s="58">
        <v>0</v>
      </c>
      <c r="AH884" s="58">
        <v>97</v>
      </c>
      <c r="AI884" s="58">
        <v>20</v>
      </c>
      <c r="AJ884" s="58">
        <v>254</v>
      </c>
      <c r="AK884" s="58">
        <v>0</v>
      </c>
      <c r="AL884">
        <v>254</v>
      </c>
      <c r="AM884" t="b">
        <f>IFERROR(MATCH('2017'!A884, '2018'!A:A, 0) &gt;0, FALSE)</f>
        <v>1</v>
      </c>
    </row>
    <row r="885" spans="1:39">
      <c r="A885" s="57" t="s">
        <v>13211</v>
      </c>
      <c r="B885" s="57" t="s">
        <v>665</v>
      </c>
      <c r="C885" s="57" t="s">
        <v>11263</v>
      </c>
      <c r="D885" s="57" t="s">
        <v>11264</v>
      </c>
      <c r="E885" s="57" t="s">
        <v>4392</v>
      </c>
      <c r="F885" s="57" t="s">
        <v>13212</v>
      </c>
      <c r="G885" s="57" t="s">
        <v>15444</v>
      </c>
      <c r="H885" s="57" t="s">
        <v>204</v>
      </c>
      <c r="I885">
        <v>0.1</v>
      </c>
      <c r="J885">
        <v>0.2</v>
      </c>
      <c r="K885" s="58">
        <v>0</v>
      </c>
      <c r="L885" s="58">
        <v>0</v>
      </c>
      <c r="M885" s="58" t="s">
        <v>290</v>
      </c>
      <c r="N885" s="58" t="s">
        <v>290</v>
      </c>
      <c r="O885" s="58" t="s">
        <v>290</v>
      </c>
      <c r="P885" s="58" t="s">
        <v>290</v>
      </c>
      <c r="Q885" s="58" t="s">
        <v>290</v>
      </c>
      <c r="R885" s="58">
        <v>0</v>
      </c>
      <c r="S885" s="58">
        <v>0</v>
      </c>
      <c r="T885" s="58" t="s">
        <v>290</v>
      </c>
      <c r="U885" s="58">
        <v>0</v>
      </c>
      <c r="V885" s="58">
        <v>0</v>
      </c>
      <c r="W885" s="58">
        <v>0</v>
      </c>
      <c r="X885" s="58">
        <v>0</v>
      </c>
      <c r="Y885" s="58">
        <v>0</v>
      </c>
      <c r="Z885" s="58">
        <v>0</v>
      </c>
      <c r="AA885" s="58" t="s">
        <v>290</v>
      </c>
      <c r="AB885" s="58" t="s">
        <v>290</v>
      </c>
      <c r="AC885" s="58">
        <v>0</v>
      </c>
      <c r="AD885" s="58">
        <v>0</v>
      </c>
      <c r="AE885" s="58" t="s">
        <v>290</v>
      </c>
      <c r="AF885" s="58" t="s">
        <v>290</v>
      </c>
      <c r="AG885" s="58">
        <v>0</v>
      </c>
      <c r="AH885" s="58" t="s">
        <v>290</v>
      </c>
      <c r="AI885" s="58">
        <v>0</v>
      </c>
      <c r="AJ885" s="58" t="s">
        <v>290</v>
      </c>
      <c r="AK885" s="58">
        <v>0</v>
      </c>
      <c r="AL885">
        <v>9</v>
      </c>
      <c r="AM885" t="b">
        <f>IFERROR(MATCH('2017'!A885, '2018'!A:A, 0) &gt;0, FALSE)</f>
        <v>0</v>
      </c>
    </row>
    <row r="886" spans="1:39">
      <c r="A886" s="57" t="s">
        <v>4511</v>
      </c>
      <c r="B886" s="57" t="s">
        <v>4512</v>
      </c>
      <c r="C886" s="57" t="s">
        <v>13949</v>
      </c>
      <c r="D886" s="57" t="s">
        <v>4514</v>
      </c>
      <c r="E886" s="57" t="s">
        <v>4515</v>
      </c>
      <c r="F886" s="57" t="s">
        <v>13950</v>
      </c>
      <c r="G886" s="57" t="s">
        <v>15445</v>
      </c>
      <c r="H886" s="57" t="s">
        <v>204</v>
      </c>
      <c r="I886">
        <v>0.3</v>
      </c>
      <c r="J886">
        <v>0.7</v>
      </c>
      <c r="K886" s="58">
        <v>22</v>
      </c>
      <c r="L886" s="58" t="s">
        <v>290</v>
      </c>
      <c r="M886" s="58" t="s">
        <v>290</v>
      </c>
      <c r="N886" s="58">
        <v>11</v>
      </c>
      <c r="O886" s="58" t="s">
        <v>290</v>
      </c>
      <c r="P886" s="58">
        <v>14</v>
      </c>
      <c r="Q886" s="58" t="s">
        <v>290</v>
      </c>
      <c r="R886" s="58">
        <v>11</v>
      </c>
      <c r="S886" s="58" t="s">
        <v>290</v>
      </c>
      <c r="T886" s="58">
        <v>10</v>
      </c>
      <c r="U886" s="58">
        <v>0</v>
      </c>
      <c r="V886" s="58">
        <v>0</v>
      </c>
      <c r="W886" s="58">
        <v>0</v>
      </c>
      <c r="X886" s="58">
        <v>0</v>
      </c>
      <c r="Y886" s="58">
        <v>0</v>
      </c>
      <c r="Z886" s="58">
        <v>0</v>
      </c>
      <c r="AA886" s="58">
        <v>49</v>
      </c>
      <c r="AB886" s="58">
        <v>46</v>
      </c>
      <c r="AC886" s="58">
        <v>0</v>
      </c>
      <c r="AD886" s="58" t="s">
        <v>290</v>
      </c>
      <c r="AE886" s="58" t="s">
        <v>290</v>
      </c>
      <c r="AF886" s="58" t="s">
        <v>290</v>
      </c>
      <c r="AG886" s="58" t="s">
        <v>290</v>
      </c>
      <c r="AH886" s="58">
        <v>61</v>
      </c>
      <c r="AI886" s="58">
        <v>15</v>
      </c>
      <c r="AJ886" s="58">
        <v>95</v>
      </c>
      <c r="AK886" s="58">
        <v>0</v>
      </c>
      <c r="AL886">
        <v>95</v>
      </c>
      <c r="AM886" t="b">
        <f>IFERROR(MATCH('2017'!A886, '2018'!A:A, 0) &gt;0, FALSE)</f>
        <v>1</v>
      </c>
    </row>
    <row r="887" spans="1:39">
      <c r="A887" s="57" t="s">
        <v>13214</v>
      </c>
      <c r="B887" s="57" t="s">
        <v>11270</v>
      </c>
      <c r="C887" s="57" t="s">
        <v>11272</v>
      </c>
      <c r="D887" s="57" t="s">
        <v>11273</v>
      </c>
      <c r="E887" s="57" t="s">
        <v>4438</v>
      </c>
      <c r="F887" s="57" t="s">
        <v>13215</v>
      </c>
      <c r="G887" s="57" t="s">
        <v>15446</v>
      </c>
      <c r="H887" s="57" t="s">
        <v>204</v>
      </c>
      <c r="I887">
        <v>0.1</v>
      </c>
      <c r="J887">
        <v>1</v>
      </c>
      <c r="K887" s="58" t="s">
        <v>290</v>
      </c>
      <c r="L887" s="58" t="s">
        <v>290</v>
      </c>
      <c r="M887" s="58" t="s">
        <v>290</v>
      </c>
      <c r="N887" s="58" t="s">
        <v>290</v>
      </c>
      <c r="O887" s="58" t="s">
        <v>290</v>
      </c>
      <c r="P887" s="58" t="s">
        <v>290</v>
      </c>
      <c r="Q887" s="58" t="s">
        <v>290</v>
      </c>
      <c r="R887" s="58" t="s">
        <v>290</v>
      </c>
      <c r="S887" s="58" t="s">
        <v>290</v>
      </c>
      <c r="T887" s="58" t="s">
        <v>290</v>
      </c>
      <c r="U887" s="58" t="s">
        <v>290</v>
      </c>
      <c r="V887" s="58">
        <v>13</v>
      </c>
      <c r="W887" s="58" t="s">
        <v>290</v>
      </c>
      <c r="X887" s="58">
        <v>12</v>
      </c>
      <c r="Y887" s="58">
        <v>0</v>
      </c>
      <c r="Z887" s="58">
        <v>0</v>
      </c>
      <c r="AA887" s="58">
        <v>30</v>
      </c>
      <c r="AB887" s="58">
        <v>38</v>
      </c>
      <c r="AC887" s="58">
        <v>0</v>
      </c>
      <c r="AD887" s="58" t="s">
        <v>290</v>
      </c>
      <c r="AE887" s="58" t="s">
        <v>290</v>
      </c>
      <c r="AF887" s="58">
        <v>12</v>
      </c>
      <c r="AG887" s="58">
        <v>0</v>
      </c>
      <c r="AH887" s="58">
        <v>38</v>
      </c>
      <c r="AI887" s="58" t="s">
        <v>290</v>
      </c>
      <c r="AJ887" s="58">
        <v>33</v>
      </c>
      <c r="AK887" s="58">
        <v>35</v>
      </c>
      <c r="AL887">
        <v>68</v>
      </c>
      <c r="AM887" t="b">
        <f>IFERROR(MATCH('2017'!A887, '2018'!A:A, 0) &gt;0, FALSE)</f>
        <v>0</v>
      </c>
    </row>
    <row r="888" spans="1:39">
      <c r="A888" s="57" t="s">
        <v>4517</v>
      </c>
      <c r="B888" s="57" t="s">
        <v>4518</v>
      </c>
      <c r="C888" s="57" t="s">
        <v>15447</v>
      </c>
      <c r="D888" s="57" t="s">
        <v>4519</v>
      </c>
      <c r="E888" s="57" t="s">
        <v>4444</v>
      </c>
      <c r="F888" s="57" t="s">
        <v>13220</v>
      </c>
      <c r="G888" s="57" t="s">
        <v>15448</v>
      </c>
      <c r="H888" s="57" t="s">
        <v>204</v>
      </c>
      <c r="I888">
        <v>3.8</v>
      </c>
      <c r="J888">
        <v>29.8</v>
      </c>
      <c r="K888" s="58">
        <v>51</v>
      </c>
      <c r="L888" s="58">
        <v>27</v>
      </c>
      <c r="M888" s="58">
        <v>34</v>
      </c>
      <c r="N888" s="58">
        <v>38</v>
      </c>
      <c r="O888" s="58">
        <v>36</v>
      </c>
      <c r="P888" s="58">
        <v>41</v>
      </c>
      <c r="Q888" s="58">
        <v>35</v>
      </c>
      <c r="R888" s="58">
        <v>38</v>
      </c>
      <c r="S888" s="58">
        <v>37</v>
      </c>
      <c r="T888" s="58">
        <v>37</v>
      </c>
      <c r="U888" s="58">
        <v>0</v>
      </c>
      <c r="V888" s="58">
        <v>0</v>
      </c>
      <c r="W888" s="58">
        <v>0</v>
      </c>
      <c r="X888" s="58">
        <v>0</v>
      </c>
      <c r="Y888" s="58">
        <v>0</v>
      </c>
      <c r="Z888" s="58">
        <v>0</v>
      </c>
      <c r="AA888" s="58">
        <v>195</v>
      </c>
      <c r="AB888" s="58">
        <v>179</v>
      </c>
      <c r="AC888" s="58" t="s">
        <v>290</v>
      </c>
      <c r="AD888" s="58">
        <v>21</v>
      </c>
      <c r="AE888" s="58">
        <v>35</v>
      </c>
      <c r="AF888" s="58">
        <v>24</v>
      </c>
      <c r="AG888" s="58">
        <v>0</v>
      </c>
      <c r="AH888" s="58">
        <v>270</v>
      </c>
      <c r="AI888" s="58">
        <v>18</v>
      </c>
      <c r="AJ888" s="58">
        <v>374</v>
      </c>
      <c r="AK888" s="58">
        <v>0</v>
      </c>
      <c r="AL888">
        <v>374</v>
      </c>
      <c r="AM888" t="b">
        <f>IFERROR(MATCH('2017'!A888, '2018'!A:A, 0) &gt;0, FALSE)</f>
        <v>1</v>
      </c>
    </row>
    <row r="889" spans="1:39">
      <c r="A889" s="57" t="s">
        <v>4523</v>
      </c>
      <c r="B889" s="57" t="s">
        <v>4524</v>
      </c>
      <c r="C889" s="57" t="s">
        <v>13951</v>
      </c>
      <c r="D889" s="57" t="s">
        <v>4526</v>
      </c>
      <c r="E889" s="57" t="s">
        <v>4423</v>
      </c>
      <c r="F889" s="57" t="s">
        <v>13952</v>
      </c>
      <c r="G889" s="57" t="s">
        <v>15449</v>
      </c>
      <c r="H889" s="57" t="s">
        <v>204</v>
      </c>
      <c r="I889">
        <v>0.1</v>
      </c>
      <c r="J889">
        <v>0.4</v>
      </c>
      <c r="K889" s="58">
        <v>26</v>
      </c>
      <c r="L889" s="58" t="s">
        <v>290</v>
      </c>
      <c r="M889" s="58">
        <v>0</v>
      </c>
      <c r="N889" s="58">
        <v>0</v>
      </c>
      <c r="O889" s="58">
        <v>0</v>
      </c>
      <c r="P889" s="58">
        <v>0</v>
      </c>
      <c r="Q889" s="58">
        <v>0</v>
      </c>
      <c r="R889" s="58">
        <v>0</v>
      </c>
      <c r="S889" s="58">
        <v>0</v>
      </c>
      <c r="T889" s="58">
        <v>0</v>
      </c>
      <c r="U889" s="58">
        <v>0</v>
      </c>
      <c r="V889" s="58">
        <v>0</v>
      </c>
      <c r="W889" s="58">
        <v>0</v>
      </c>
      <c r="X889" s="58">
        <v>0</v>
      </c>
      <c r="Y889" s="58">
        <v>0</v>
      </c>
      <c r="Z889" s="58">
        <v>0</v>
      </c>
      <c r="AA889" s="58">
        <v>13</v>
      </c>
      <c r="AB889" s="58">
        <v>22</v>
      </c>
      <c r="AC889" s="58">
        <v>0</v>
      </c>
      <c r="AD889" s="58" t="s">
        <v>290</v>
      </c>
      <c r="AE889" s="58" t="s">
        <v>290</v>
      </c>
      <c r="AF889" s="58" t="s">
        <v>290</v>
      </c>
      <c r="AG889" s="58">
        <v>0</v>
      </c>
      <c r="AH889" s="58">
        <v>16</v>
      </c>
      <c r="AI889" s="58" t="s">
        <v>290</v>
      </c>
      <c r="AJ889" s="58">
        <v>35</v>
      </c>
      <c r="AK889" s="58">
        <v>0</v>
      </c>
      <c r="AL889">
        <v>35</v>
      </c>
      <c r="AM889" t="b">
        <f>IFERROR(MATCH('2017'!A889, '2018'!A:A, 0) &gt;0, FALSE)</f>
        <v>1</v>
      </c>
    </row>
    <row r="890" spans="1:39">
      <c r="A890" s="57" t="s">
        <v>4527</v>
      </c>
      <c r="B890" s="57" t="s">
        <v>4528</v>
      </c>
      <c r="C890" s="57" t="s">
        <v>11325</v>
      </c>
      <c r="D890" s="57" t="s">
        <v>4531</v>
      </c>
      <c r="E890" s="57" t="s">
        <v>4467</v>
      </c>
      <c r="F890" s="57" t="s">
        <v>13250</v>
      </c>
      <c r="G890" s="57" t="s">
        <v>15450</v>
      </c>
      <c r="H890" s="57" t="s">
        <v>204</v>
      </c>
      <c r="I890">
        <v>0</v>
      </c>
      <c r="J890">
        <v>1.2</v>
      </c>
      <c r="K890" s="58">
        <v>19</v>
      </c>
      <c r="L890" s="58">
        <v>17</v>
      </c>
      <c r="M890" s="58">
        <v>17</v>
      </c>
      <c r="N890" s="58" t="s">
        <v>290</v>
      </c>
      <c r="O890" s="58" t="s">
        <v>290</v>
      </c>
      <c r="P890" s="58" t="s">
        <v>290</v>
      </c>
      <c r="Q890" s="58" t="s">
        <v>290</v>
      </c>
      <c r="R890" s="58" t="s">
        <v>290</v>
      </c>
      <c r="S890" s="58" t="s">
        <v>290</v>
      </c>
      <c r="T890" s="58" t="s">
        <v>290</v>
      </c>
      <c r="U890" s="58" t="s">
        <v>290</v>
      </c>
      <c r="V890" s="58" t="s">
        <v>290</v>
      </c>
      <c r="W890" s="58" t="s">
        <v>290</v>
      </c>
      <c r="X890" s="58" t="s">
        <v>290</v>
      </c>
      <c r="Y890" s="58">
        <v>0</v>
      </c>
      <c r="Z890" s="58">
        <v>0</v>
      </c>
      <c r="AA890" s="58">
        <v>44</v>
      </c>
      <c r="AB890" s="58">
        <v>53</v>
      </c>
      <c r="AC890" s="58">
        <v>0</v>
      </c>
      <c r="AD890" s="58">
        <v>76</v>
      </c>
      <c r="AE890" s="58" t="s">
        <v>290</v>
      </c>
      <c r="AF890" s="58">
        <v>0</v>
      </c>
      <c r="AG890" s="58">
        <v>0</v>
      </c>
      <c r="AH890" s="58">
        <v>13</v>
      </c>
      <c r="AI890" s="58" t="s">
        <v>290</v>
      </c>
      <c r="AJ890" s="58">
        <v>91</v>
      </c>
      <c r="AK890" s="58" t="s">
        <v>290</v>
      </c>
      <c r="AL890">
        <v>97</v>
      </c>
      <c r="AM890" t="b">
        <f>IFERROR(MATCH('2017'!A890, '2018'!A:A, 0) &gt;0, FALSE)</f>
        <v>1</v>
      </c>
    </row>
    <row r="891" spans="1:39">
      <c r="A891" s="57" t="s">
        <v>13251</v>
      </c>
      <c r="B891" s="57" t="s">
        <v>15451</v>
      </c>
      <c r="C891" s="57" t="s">
        <v>11329</v>
      </c>
      <c r="D891" s="57" t="s">
        <v>13252</v>
      </c>
      <c r="E891" s="57" t="s">
        <v>11331</v>
      </c>
      <c r="F891" s="57" t="s">
        <v>13253</v>
      </c>
      <c r="G891" s="57" t="s">
        <v>15452</v>
      </c>
      <c r="H891" s="57" t="s">
        <v>204</v>
      </c>
      <c r="I891">
        <v>0</v>
      </c>
      <c r="J891">
        <v>1.7</v>
      </c>
      <c r="K891" s="58">
        <v>23</v>
      </c>
      <c r="L891" s="58" t="s">
        <v>290</v>
      </c>
      <c r="M891" s="58" t="s">
        <v>290</v>
      </c>
      <c r="N891" s="58" t="s">
        <v>290</v>
      </c>
      <c r="O891" s="58" t="s">
        <v>290</v>
      </c>
      <c r="P891" s="58">
        <v>12</v>
      </c>
      <c r="Q891" s="58" t="s">
        <v>290</v>
      </c>
      <c r="R891" s="58">
        <v>11</v>
      </c>
      <c r="S891" s="58" t="s">
        <v>290</v>
      </c>
      <c r="T891" s="58" t="s">
        <v>290</v>
      </c>
      <c r="U891" s="58" t="s">
        <v>290</v>
      </c>
      <c r="V891" s="58">
        <v>10</v>
      </c>
      <c r="W891" s="58">
        <v>10</v>
      </c>
      <c r="X891" s="58">
        <v>12</v>
      </c>
      <c r="Y891" s="58">
        <v>0</v>
      </c>
      <c r="Z891" s="58">
        <v>0</v>
      </c>
      <c r="AA891" s="58">
        <v>69</v>
      </c>
      <c r="AB891" s="58">
        <v>55</v>
      </c>
      <c r="AC891" s="58">
        <v>0</v>
      </c>
      <c r="AD891" s="58" t="s">
        <v>290</v>
      </c>
      <c r="AE891" s="58">
        <v>0</v>
      </c>
      <c r="AF891" s="58" t="s">
        <v>290</v>
      </c>
      <c r="AG891" s="58" t="s">
        <v>290</v>
      </c>
      <c r="AH891" s="58">
        <v>108</v>
      </c>
      <c r="AI891" s="58" t="s">
        <v>290</v>
      </c>
      <c r="AJ891" s="58">
        <v>83</v>
      </c>
      <c r="AK891" s="58">
        <v>41</v>
      </c>
      <c r="AL891">
        <v>124</v>
      </c>
      <c r="AM891" t="b">
        <f>IFERROR(MATCH('2017'!A891, '2018'!A:A, 0) &gt;0, FALSE)</f>
        <v>0</v>
      </c>
    </row>
    <row r="892" spans="1:39">
      <c r="A892" s="57" t="s">
        <v>4532</v>
      </c>
      <c r="B892" s="57" t="s">
        <v>4533</v>
      </c>
      <c r="C892" s="57" t="s">
        <v>7554</v>
      </c>
      <c r="D892" s="57" t="s">
        <v>4535</v>
      </c>
      <c r="E892" s="57" t="s">
        <v>4462</v>
      </c>
      <c r="F892" s="57" t="s">
        <v>13255</v>
      </c>
      <c r="G892" s="57" t="s">
        <v>15453</v>
      </c>
      <c r="H892" s="57" t="s">
        <v>204</v>
      </c>
      <c r="I892">
        <v>0.1</v>
      </c>
      <c r="J892">
        <v>2</v>
      </c>
      <c r="K892" s="58">
        <v>34</v>
      </c>
      <c r="L892" s="58">
        <v>27</v>
      </c>
      <c r="M892" s="58">
        <v>30</v>
      </c>
      <c r="N892" s="58">
        <v>22</v>
      </c>
      <c r="O892" s="58">
        <v>22</v>
      </c>
      <c r="P892" s="58">
        <v>25</v>
      </c>
      <c r="Q892" s="58">
        <v>28</v>
      </c>
      <c r="R892" s="58">
        <v>27</v>
      </c>
      <c r="S892" s="58">
        <v>20</v>
      </c>
      <c r="T892" s="58">
        <v>27</v>
      </c>
      <c r="U892" s="58">
        <v>0</v>
      </c>
      <c r="V892" s="58">
        <v>0</v>
      </c>
      <c r="W892" s="58">
        <v>0</v>
      </c>
      <c r="X892" s="58">
        <v>0</v>
      </c>
      <c r="Y892" s="58">
        <v>0</v>
      </c>
      <c r="Z892" s="58">
        <v>0</v>
      </c>
      <c r="AA892" s="58">
        <v>121</v>
      </c>
      <c r="AB892" s="58">
        <v>141</v>
      </c>
      <c r="AC892" s="58">
        <v>0</v>
      </c>
      <c r="AD892" s="58" t="s">
        <v>290</v>
      </c>
      <c r="AE892" s="58">
        <v>34</v>
      </c>
      <c r="AF892" s="58">
        <v>19</v>
      </c>
      <c r="AG892" s="58">
        <v>0</v>
      </c>
      <c r="AH892" s="58">
        <v>187</v>
      </c>
      <c r="AI892" s="58">
        <v>17</v>
      </c>
      <c r="AJ892" s="58">
        <v>262</v>
      </c>
      <c r="AK892" s="58">
        <v>0</v>
      </c>
      <c r="AL892">
        <v>262</v>
      </c>
      <c r="AM892" t="b">
        <f>IFERROR(MATCH('2017'!A892, '2018'!A:A, 0) &gt;0, FALSE)</f>
        <v>1</v>
      </c>
    </row>
    <row r="893" spans="1:39">
      <c r="A893" s="57" t="s">
        <v>4834</v>
      </c>
      <c r="B893" s="57" t="s">
        <v>4835</v>
      </c>
      <c r="C893" s="57" t="s">
        <v>13953</v>
      </c>
      <c r="D893" s="57" t="s">
        <v>4838</v>
      </c>
      <c r="E893" s="57" t="s">
        <v>4839</v>
      </c>
      <c r="F893" s="57" t="s">
        <v>13954</v>
      </c>
      <c r="G893" s="57" t="s">
        <v>15454</v>
      </c>
      <c r="H893" s="57" t="s">
        <v>204</v>
      </c>
      <c r="I893">
        <v>0.3</v>
      </c>
      <c r="J893">
        <v>0.4</v>
      </c>
      <c r="K893" s="58">
        <v>12</v>
      </c>
      <c r="L893" s="58" t="s">
        <v>290</v>
      </c>
      <c r="M893" s="58" t="s">
        <v>290</v>
      </c>
      <c r="N893" s="58">
        <v>0</v>
      </c>
      <c r="O893" s="58">
        <v>0</v>
      </c>
      <c r="P893" s="58">
        <v>0</v>
      </c>
      <c r="Q893" s="58">
        <v>0</v>
      </c>
      <c r="R893" s="58">
        <v>0</v>
      </c>
      <c r="S893" s="58">
        <v>0</v>
      </c>
      <c r="T893" s="58">
        <v>0</v>
      </c>
      <c r="U893" s="58">
        <v>0</v>
      </c>
      <c r="V893" s="58">
        <v>0</v>
      </c>
      <c r="W893" s="58">
        <v>0</v>
      </c>
      <c r="X893" s="58">
        <v>0</v>
      </c>
      <c r="Y893" s="58">
        <v>0</v>
      </c>
      <c r="Z893" s="58">
        <v>0</v>
      </c>
      <c r="AA893" s="58" t="s">
        <v>290</v>
      </c>
      <c r="AB893" s="58" t="s">
        <v>290</v>
      </c>
      <c r="AC893" s="58">
        <v>18</v>
      </c>
      <c r="AD893" s="58">
        <v>0</v>
      </c>
      <c r="AE893" s="58">
        <v>0</v>
      </c>
      <c r="AF893" s="58">
        <v>0</v>
      </c>
      <c r="AG893" s="58">
        <v>0</v>
      </c>
      <c r="AH893" s="58">
        <v>0</v>
      </c>
      <c r="AI893" s="58">
        <v>0</v>
      </c>
      <c r="AJ893" s="58">
        <v>18</v>
      </c>
      <c r="AK893" s="58">
        <v>0</v>
      </c>
      <c r="AL893">
        <v>18</v>
      </c>
      <c r="AM893" t="b">
        <f>IFERROR(MATCH('2017'!A893, '2018'!A:A, 0) &gt;0, FALSE)</f>
        <v>1</v>
      </c>
    </row>
    <row r="894" spans="1:39">
      <c r="B894" s="57" t="s">
        <v>4546</v>
      </c>
      <c r="I894">
        <f>-SUM(I2:I893)</f>
        <v>-687.50000000000352</v>
      </c>
      <c r="J894">
        <f t="shared" ref="J894:AL894" si="0">-SUM(J2:J893)</f>
        <v>-7168.4000000000024</v>
      </c>
      <c r="K894">
        <f>SUM(K2:K893)</f>
        <v>26468</v>
      </c>
      <c r="L894">
        <f t="shared" ref="L894:X894" si="1">SUM(L2:L893)</f>
        <v>13973</v>
      </c>
      <c r="M894">
        <f t="shared" si="1"/>
        <v>12568</v>
      </c>
      <c r="N894">
        <f t="shared" si="1"/>
        <v>12700</v>
      </c>
      <c r="O894">
        <f t="shared" si="1"/>
        <v>12458</v>
      </c>
      <c r="P894">
        <f t="shared" si="1"/>
        <v>12680</v>
      </c>
      <c r="Q894">
        <f t="shared" si="1"/>
        <v>12245</v>
      </c>
      <c r="R894">
        <f t="shared" si="1"/>
        <v>12727</v>
      </c>
      <c r="S894">
        <f t="shared" si="1"/>
        <v>12550</v>
      </c>
      <c r="T894">
        <f t="shared" si="1"/>
        <v>12436</v>
      </c>
      <c r="U894">
        <f t="shared" si="1"/>
        <v>12537</v>
      </c>
      <c r="V894">
        <f t="shared" si="1"/>
        <v>12177</v>
      </c>
      <c r="W894">
        <f t="shared" si="1"/>
        <v>11880</v>
      </c>
      <c r="X894">
        <f t="shared" si="1"/>
        <v>11727</v>
      </c>
      <c r="Y894">
        <f t="shared" si="0"/>
        <v>-2610</v>
      </c>
      <c r="Z894">
        <f t="shared" si="0"/>
        <v>-3072</v>
      </c>
      <c r="AA894">
        <f t="shared" si="0"/>
        <v>-102245</v>
      </c>
      <c r="AB894">
        <f t="shared" si="0"/>
        <v>-102433</v>
      </c>
      <c r="AC894">
        <f t="shared" si="0"/>
        <v>-286</v>
      </c>
      <c r="AD894">
        <f t="shared" si="0"/>
        <v>-11140</v>
      </c>
      <c r="AE894">
        <f t="shared" si="0"/>
        <v>-17677</v>
      </c>
      <c r="AF894">
        <f t="shared" si="0"/>
        <v>-23768</v>
      </c>
      <c r="AG894">
        <f t="shared" si="0"/>
        <v>-262</v>
      </c>
      <c r="AH894">
        <f t="shared" si="0"/>
        <v>-135865</v>
      </c>
      <c r="AI894">
        <f t="shared" si="0"/>
        <v>-10172</v>
      </c>
      <c r="AJ894">
        <f t="shared" si="0"/>
        <v>-152703</v>
      </c>
      <c r="AK894">
        <f t="shared" si="0"/>
        <v>-52208</v>
      </c>
      <c r="AL894">
        <f t="shared" si="0"/>
        <v>-205263</v>
      </c>
    </row>
  </sheetData>
  <autoFilter ref="A1:AL893" xr:uid="{00000000-0009-0000-0000-00000E000000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907"/>
  <sheetViews>
    <sheetView topLeftCell="G2" workbookViewId="0">
      <pane ySplit="1" topLeftCell="A877" activePane="bottomLeft" state="frozen"/>
      <selection activeCell="A2" sqref="A2"/>
      <selection pane="bottomLeft" activeCell="T911" sqref="T911"/>
    </sheetView>
  </sheetViews>
  <sheetFormatPr baseColWidth="10" defaultColWidth="8.83203125" defaultRowHeight="15"/>
  <sheetData>
    <row r="1" spans="1:43">
      <c r="A1" t="s">
        <v>15455</v>
      </c>
    </row>
    <row r="2" spans="1:43">
      <c r="A2" t="s">
        <v>14125</v>
      </c>
      <c r="B2" t="s">
        <v>15456</v>
      </c>
      <c r="C2" t="s">
        <v>4551</v>
      </c>
      <c r="D2" t="s">
        <v>15457</v>
      </c>
      <c r="E2" t="s">
        <v>238</v>
      </c>
      <c r="F2" t="s">
        <v>4552</v>
      </c>
      <c r="G2" t="s">
        <v>14130</v>
      </c>
      <c r="H2" t="s">
        <v>242</v>
      </c>
      <c r="I2" t="s">
        <v>15458</v>
      </c>
      <c r="J2" t="s">
        <v>15459</v>
      </c>
      <c r="K2" t="s">
        <v>15460</v>
      </c>
      <c r="L2" t="s">
        <v>15461</v>
      </c>
      <c r="M2" t="s">
        <v>15462</v>
      </c>
      <c r="N2" t="s">
        <v>7574</v>
      </c>
      <c r="O2" t="s">
        <v>7575</v>
      </c>
      <c r="P2" t="s">
        <v>7576</v>
      </c>
      <c r="Q2" t="s">
        <v>7577</v>
      </c>
      <c r="R2" t="s">
        <v>7578</v>
      </c>
      <c r="S2" t="s">
        <v>7579</v>
      </c>
      <c r="T2" t="s">
        <v>7580</v>
      </c>
      <c r="U2" t="s">
        <v>7581</v>
      </c>
      <c r="V2" t="s">
        <v>7582</v>
      </c>
      <c r="W2" t="s">
        <v>7583</v>
      </c>
      <c r="X2" t="s">
        <v>7584</v>
      </c>
      <c r="Y2" t="s">
        <v>7585</v>
      </c>
      <c r="Z2" t="s">
        <v>7586</v>
      </c>
      <c r="AA2" t="s">
        <v>15463</v>
      </c>
      <c r="AB2" t="s">
        <v>15464</v>
      </c>
      <c r="AC2" t="s">
        <v>15465</v>
      </c>
      <c r="AD2" t="s">
        <v>15466</v>
      </c>
      <c r="AE2" t="s">
        <v>15467</v>
      </c>
      <c r="AF2" t="s">
        <v>15468</v>
      </c>
      <c r="AG2" t="s">
        <v>7589</v>
      </c>
      <c r="AH2" t="s">
        <v>7590</v>
      </c>
      <c r="AI2" t="s">
        <v>15469</v>
      </c>
      <c r="AJ2" t="s">
        <v>7593</v>
      </c>
      <c r="AK2" t="s">
        <v>15470</v>
      </c>
      <c r="AL2" t="s">
        <v>7591</v>
      </c>
      <c r="AM2" t="s">
        <v>15471</v>
      </c>
      <c r="AN2" t="s">
        <v>7596</v>
      </c>
      <c r="AO2" t="s">
        <v>15472</v>
      </c>
      <c r="AP2" t="s">
        <v>102</v>
      </c>
      <c r="AQ2" t="s">
        <v>14140</v>
      </c>
    </row>
    <row r="3" spans="1:43">
      <c r="A3" t="s">
        <v>281</v>
      </c>
      <c r="B3" t="s">
        <v>282</v>
      </c>
      <c r="C3" t="s">
        <v>14141</v>
      </c>
      <c r="D3" t="s">
        <v>286</v>
      </c>
      <c r="E3" t="s">
        <v>287</v>
      </c>
      <c r="F3">
        <v>62301</v>
      </c>
      <c r="G3">
        <v>2172228267</v>
      </c>
      <c r="H3" t="s">
        <v>135</v>
      </c>
      <c r="I3">
        <v>1</v>
      </c>
      <c r="J3">
        <v>10</v>
      </c>
      <c r="K3">
        <v>0</v>
      </c>
      <c r="L3">
        <v>11</v>
      </c>
      <c r="M3">
        <v>37</v>
      </c>
      <c r="N3">
        <v>11</v>
      </c>
      <c r="O3">
        <v>21</v>
      </c>
      <c r="P3">
        <v>18</v>
      </c>
      <c r="Q3">
        <v>14</v>
      </c>
      <c r="R3">
        <v>10</v>
      </c>
      <c r="S3">
        <v>15</v>
      </c>
      <c r="T3">
        <v>12</v>
      </c>
      <c r="U3">
        <v>10</v>
      </c>
      <c r="V3" t="s">
        <v>290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76</v>
      </c>
      <c r="AH3">
        <v>76</v>
      </c>
      <c r="AI3">
        <v>0</v>
      </c>
      <c r="AJ3">
        <v>1</v>
      </c>
      <c r="AK3">
        <v>5</v>
      </c>
      <c r="AL3">
        <v>0</v>
      </c>
      <c r="AM3">
        <v>0</v>
      </c>
      <c r="AN3">
        <v>137</v>
      </c>
      <c r="AO3">
        <v>9</v>
      </c>
      <c r="AP3">
        <v>152</v>
      </c>
      <c r="AQ3" t="b">
        <f>IFERROR(MATCH('2018'!A2, '2019'!A:A, 0) &gt;0, FALSE)</f>
        <v>1</v>
      </c>
    </row>
    <row r="4" spans="1:43">
      <c r="A4" t="s">
        <v>291</v>
      </c>
      <c r="B4" t="s">
        <v>292</v>
      </c>
      <c r="C4" t="s">
        <v>14143</v>
      </c>
      <c r="D4" t="s">
        <v>295</v>
      </c>
      <c r="E4" t="s">
        <v>287</v>
      </c>
      <c r="F4">
        <v>62305</v>
      </c>
      <c r="G4">
        <v>2172240041</v>
      </c>
      <c r="H4" t="s">
        <v>135</v>
      </c>
      <c r="I4">
        <v>1</v>
      </c>
      <c r="J4">
        <v>11.7</v>
      </c>
      <c r="K4">
        <v>3.5</v>
      </c>
      <c r="L4">
        <v>16.2</v>
      </c>
      <c r="M4">
        <v>41</v>
      </c>
      <c r="N4">
        <v>14</v>
      </c>
      <c r="O4">
        <v>24</v>
      </c>
      <c r="P4">
        <v>20</v>
      </c>
      <c r="Q4">
        <v>19</v>
      </c>
      <c r="R4">
        <v>16</v>
      </c>
      <c r="S4">
        <v>22</v>
      </c>
      <c r="T4">
        <v>17</v>
      </c>
      <c r="U4">
        <v>15</v>
      </c>
      <c r="V4">
        <v>16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101</v>
      </c>
      <c r="AH4">
        <v>103</v>
      </c>
      <c r="AI4">
        <v>0</v>
      </c>
      <c r="AJ4">
        <v>2</v>
      </c>
      <c r="AK4">
        <v>2</v>
      </c>
      <c r="AL4">
        <v>0</v>
      </c>
      <c r="AM4">
        <v>0</v>
      </c>
      <c r="AN4">
        <v>196</v>
      </c>
      <c r="AO4">
        <v>4</v>
      </c>
      <c r="AP4">
        <v>204</v>
      </c>
      <c r="AQ4" t="b">
        <f>IFERROR(MATCH('2018'!A3, '2019'!A:A, 0) &gt;0, FALSE)</f>
        <v>1</v>
      </c>
    </row>
    <row r="5" spans="1:43">
      <c r="A5" t="s">
        <v>297</v>
      </c>
      <c r="B5" t="s">
        <v>298</v>
      </c>
      <c r="C5" t="s">
        <v>14145</v>
      </c>
      <c r="D5" t="s">
        <v>301</v>
      </c>
      <c r="E5" t="s">
        <v>287</v>
      </c>
      <c r="F5">
        <v>62301</v>
      </c>
      <c r="G5">
        <v>2172224077</v>
      </c>
      <c r="H5" t="s">
        <v>135</v>
      </c>
      <c r="I5">
        <v>1</v>
      </c>
      <c r="J5">
        <v>25</v>
      </c>
      <c r="K5">
        <v>2</v>
      </c>
      <c r="L5">
        <v>28</v>
      </c>
      <c r="M5">
        <v>40</v>
      </c>
      <c r="N5">
        <v>38</v>
      </c>
      <c r="O5">
        <v>35</v>
      </c>
      <c r="P5">
        <v>26</v>
      </c>
      <c r="Q5">
        <v>29</v>
      </c>
      <c r="R5">
        <v>27</v>
      </c>
      <c r="S5">
        <v>44</v>
      </c>
      <c r="T5">
        <v>32</v>
      </c>
      <c r="U5">
        <v>42</v>
      </c>
      <c r="V5">
        <v>26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174</v>
      </c>
      <c r="AH5">
        <v>165</v>
      </c>
      <c r="AI5">
        <v>0</v>
      </c>
      <c r="AJ5">
        <v>0</v>
      </c>
      <c r="AK5">
        <v>1</v>
      </c>
      <c r="AL5">
        <v>1</v>
      </c>
      <c r="AM5">
        <v>0</v>
      </c>
      <c r="AN5">
        <v>336</v>
      </c>
      <c r="AO5">
        <v>1</v>
      </c>
      <c r="AP5">
        <v>339</v>
      </c>
      <c r="AQ5" t="b">
        <f>IFERROR(MATCH('2018'!A4, '2019'!A:A, 0) &gt;0, FALSE)</f>
        <v>1</v>
      </c>
    </row>
    <row r="6" spans="1:43">
      <c r="A6" t="s">
        <v>302</v>
      </c>
      <c r="B6" t="s">
        <v>303</v>
      </c>
      <c r="C6" t="s">
        <v>13271</v>
      </c>
      <c r="D6" t="s">
        <v>306</v>
      </c>
      <c r="E6" t="s">
        <v>287</v>
      </c>
      <c r="F6">
        <v>62301</v>
      </c>
      <c r="G6">
        <v>2172281477</v>
      </c>
      <c r="H6" t="s">
        <v>135</v>
      </c>
      <c r="I6">
        <v>1</v>
      </c>
      <c r="J6">
        <v>13</v>
      </c>
      <c r="K6">
        <v>6</v>
      </c>
      <c r="L6">
        <v>20</v>
      </c>
      <c r="M6">
        <v>37</v>
      </c>
      <c r="N6">
        <v>22</v>
      </c>
      <c r="O6">
        <v>31</v>
      </c>
      <c r="P6">
        <v>20</v>
      </c>
      <c r="Q6">
        <v>23</v>
      </c>
      <c r="R6">
        <v>25</v>
      </c>
      <c r="S6">
        <v>26</v>
      </c>
      <c r="T6">
        <v>20</v>
      </c>
      <c r="U6">
        <v>17</v>
      </c>
      <c r="V6">
        <v>19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130</v>
      </c>
      <c r="AH6">
        <v>110</v>
      </c>
      <c r="AI6">
        <v>0</v>
      </c>
      <c r="AJ6">
        <v>3</v>
      </c>
      <c r="AK6">
        <v>1</v>
      </c>
      <c r="AL6">
        <v>0</v>
      </c>
      <c r="AM6">
        <v>1</v>
      </c>
      <c r="AN6">
        <v>235</v>
      </c>
      <c r="AO6">
        <v>0</v>
      </c>
      <c r="AP6">
        <v>240</v>
      </c>
      <c r="AQ6" t="b">
        <f>IFERROR(MATCH('2018'!A5, '2019'!A:A, 0) &gt;0, FALSE)</f>
        <v>1</v>
      </c>
    </row>
    <row r="7" spans="1:43">
      <c r="A7" t="s">
        <v>307</v>
      </c>
      <c r="B7" t="s">
        <v>308</v>
      </c>
      <c r="C7" t="s">
        <v>4894</v>
      </c>
      <c r="D7" t="s">
        <v>311</v>
      </c>
      <c r="E7" t="s">
        <v>287</v>
      </c>
      <c r="F7">
        <v>62301</v>
      </c>
      <c r="G7">
        <v>2172231120</v>
      </c>
      <c r="H7" t="s">
        <v>135</v>
      </c>
      <c r="I7">
        <v>1</v>
      </c>
      <c r="J7">
        <v>24</v>
      </c>
      <c r="K7">
        <v>12</v>
      </c>
      <c r="L7">
        <v>37</v>
      </c>
      <c r="M7">
        <v>67</v>
      </c>
      <c r="N7">
        <v>43</v>
      </c>
      <c r="O7">
        <v>44</v>
      </c>
      <c r="P7">
        <v>43</v>
      </c>
      <c r="Q7">
        <v>40</v>
      </c>
      <c r="R7">
        <v>31</v>
      </c>
      <c r="S7">
        <v>47</v>
      </c>
      <c r="T7">
        <v>35</v>
      </c>
      <c r="U7">
        <v>47</v>
      </c>
      <c r="V7">
        <v>32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217</v>
      </c>
      <c r="AH7">
        <v>212</v>
      </c>
      <c r="AI7">
        <v>0</v>
      </c>
      <c r="AJ7">
        <v>3</v>
      </c>
      <c r="AK7">
        <v>9</v>
      </c>
      <c r="AL7">
        <v>1</v>
      </c>
      <c r="AM7">
        <v>0</v>
      </c>
      <c r="AN7">
        <v>400</v>
      </c>
      <c r="AO7">
        <v>16</v>
      </c>
      <c r="AP7">
        <v>429</v>
      </c>
      <c r="AQ7" t="b">
        <f>IFERROR(MATCH('2018'!A6, '2019'!A:A, 0) &gt;0, FALSE)</f>
        <v>1</v>
      </c>
    </row>
    <row r="8" spans="1:43">
      <c r="A8" t="s">
        <v>312</v>
      </c>
      <c r="B8" t="s">
        <v>313</v>
      </c>
      <c r="C8" t="s">
        <v>4897</v>
      </c>
      <c r="D8" t="s">
        <v>317</v>
      </c>
      <c r="E8" t="s">
        <v>287</v>
      </c>
      <c r="F8">
        <v>62301</v>
      </c>
      <c r="G8">
        <v>2172232479</v>
      </c>
      <c r="H8" t="s">
        <v>135</v>
      </c>
      <c r="I8">
        <v>5</v>
      </c>
      <c r="J8">
        <v>20.8</v>
      </c>
      <c r="K8">
        <v>13.8</v>
      </c>
      <c r="L8">
        <v>39.6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102</v>
      </c>
      <c r="X8">
        <v>89</v>
      </c>
      <c r="Y8">
        <v>115</v>
      </c>
      <c r="Z8">
        <v>96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211</v>
      </c>
      <c r="AH8">
        <v>191</v>
      </c>
      <c r="AI8">
        <v>1</v>
      </c>
      <c r="AJ8">
        <v>7</v>
      </c>
      <c r="AK8">
        <v>3</v>
      </c>
      <c r="AL8">
        <v>6</v>
      </c>
      <c r="AM8">
        <v>0</v>
      </c>
      <c r="AN8">
        <v>376</v>
      </c>
      <c r="AO8">
        <v>9</v>
      </c>
      <c r="AP8">
        <v>402</v>
      </c>
      <c r="AQ8" t="b">
        <f>IFERROR(MATCH('2018'!A7, '2019'!A:A, 0) &gt;0, FALSE)</f>
        <v>1</v>
      </c>
    </row>
    <row r="9" spans="1:43">
      <c r="A9" t="s">
        <v>318</v>
      </c>
      <c r="B9" t="s">
        <v>319</v>
      </c>
      <c r="C9" t="s">
        <v>4879</v>
      </c>
      <c r="D9" t="s">
        <v>322</v>
      </c>
      <c r="E9" t="s">
        <v>323</v>
      </c>
      <c r="F9">
        <v>62353</v>
      </c>
      <c r="G9">
        <v>2177732825</v>
      </c>
      <c r="H9" t="s">
        <v>136</v>
      </c>
      <c r="I9">
        <v>1</v>
      </c>
      <c r="J9">
        <v>7</v>
      </c>
      <c r="K9">
        <v>4</v>
      </c>
      <c r="L9">
        <v>12</v>
      </c>
      <c r="M9">
        <v>18</v>
      </c>
      <c r="N9" t="s">
        <v>290</v>
      </c>
      <c r="O9" t="s">
        <v>290</v>
      </c>
      <c r="P9" t="s">
        <v>290</v>
      </c>
      <c r="Q9">
        <v>10</v>
      </c>
      <c r="R9" t="s">
        <v>290</v>
      </c>
      <c r="S9" t="s">
        <v>290</v>
      </c>
      <c r="T9" t="s">
        <v>290</v>
      </c>
      <c r="U9" t="s">
        <v>290</v>
      </c>
      <c r="V9" t="s">
        <v>290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t="s">
        <v>290</v>
      </c>
      <c r="AE9" t="s">
        <v>290</v>
      </c>
      <c r="AF9">
        <v>0</v>
      </c>
      <c r="AG9">
        <v>42</v>
      </c>
      <c r="AH9">
        <v>33</v>
      </c>
      <c r="AI9">
        <v>0</v>
      </c>
      <c r="AJ9">
        <v>1</v>
      </c>
      <c r="AK9">
        <v>0</v>
      </c>
      <c r="AL9">
        <v>0</v>
      </c>
      <c r="AM9">
        <v>0</v>
      </c>
      <c r="AN9">
        <v>73</v>
      </c>
      <c r="AO9">
        <v>1</v>
      </c>
      <c r="AP9">
        <v>75</v>
      </c>
      <c r="AQ9" t="b">
        <f>IFERROR(MATCH('2018'!A8, '2019'!A:A, 0) &gt;0, FALSE)</f>
        <v>1</v>
      </c>
    </row>
    <row r="10" spans="1:43">
      <c r="A10" t="s">
        <v>325</v>
      </c>
      <c r="B10" t="s">
        <v>326</v>
      </c>
      <c r="C10" t="s">
        <v>14152</v>
      </c>
      <c r="D10" t="s">
        <v>329</v>
      </c>
      <c r="E10" t="s">
        <v>330</v>
      </c>
      <c r="F10">
        <v>62611</v>
      </c>
      <c r="G10">
        <v>2179975535</v>
      </c>
      <c r="H10" t="s">
        <v>137</v>
      </c>
      <c r="I10">
        <v>1</v>
      </c>
      <c r="J10">
        <v>4</v>
      </c>
      <c r="K10">
        <v>0</v>
      </c>
      <c r="L10">
        <v>5</v>
      </c>
      <c r="M10">
        <v>17</v>
      </c>
      <c r="N10" t="s">
        <v>290</v>
      </c>
      <c r="O10" t="s">
        <v>290</v>
      </c>
      <c r="P10" t="s">
        <v>290</v>
      </c>
      <c r="Q10" t="s">
        <v>290</v>
      </c>
      <c r="R10" t="s">
        <v>290</v>
      </c>
      <c r="S10" t="s">
        <v>290</v>
      </c>
      <c r="T10" t="s">
        <v>290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28</v>
      </c>
      <c r="AH10">
        <v>13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41</v>
      </c>
      <c r="AO10">
        <v>0</v>
      </c>
      <c r="AP10">
        <v>41</v>
      </c>
      <c r="AQ10" t="b">
        <f>IFERROR(MATCH('2018'!A9, '2019'!A:A, 0) &gt;0, FALSE)</f>
        <v>1</v>
      </c>
    </row>
    <row r="11" spans="1:43">
      <c r="A11" t="s">
        <v>339</v>
      </c>
      <c r="B11" t="s">
        <v>340</v>
      </c>
      <c r="C11" t="s">
        <v>14157</v>
      </c>
      <c r="D11" t="s">
        <v>343</v>
      </c>
      <c r="E11" t="s">
        <v>344</v>
      </c>
      <c r="F11">
        <v>62650</v>
      </c>
      <c r="G11">
        <v>2172438621</v>
      </c>
      <c r="H11" t="s">
        <v>138</v>
      </c>
      <c r="I11">
        <v>1</v>
      </c>
      <c r="J11">
        <v>24</v>
      </c>
      <c r="K11">
        <v>4</v>
      </c>
      <c r="L11">
        <v>29</v>
      </c>
      <c r="M11">
        <v>32</v>
      </c>
      <c r="N11">
        <v>27</v>
      </c>
      <c r="O11">
        <v>27</v>
      </c>
      <c r="P11">
        <v>28</v>
      </c>
      <c r="Q11">
        <v>32</v>
      </c>
      <c r="R11">
        <v>30</v>
      </c>
      <c r="S11">
        <v>30</v>
      </c>
      <c r="T11">
        <v>34</v>
      </c>
      <c r="U11">
        <v>29</v>
      </c>
      <c r="V11">
        <v>25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 t="s">
        <v>290</v>
      </c>
      <c r="AE11">
        <v>19</v>
      </c>
      <c r="AF11">
        <v>0</v>
      </c>
      <c r="AG11">
        <v>164</v>
      </c>
      <c r="AH11">
        <v>151</v>
      </c>
      <c r="AI11">
        <v>1</v>
      </c>
      <c r="AJ11">
        <v>1</v>
      </c>
      <c r="AK11">
        <v>5</v>
      </c>
      <c r="AL11">
        <v>12</v>
      </c>
      <c r="AM11">
        <v>0</v>
      </c>
      <c r="AN11">
        <v>295</v>
      </c>
      <c r="AO11">
        <v>1</v>
      </c>
      <c r="AP11">
        <v>315</v>
      </c>
      <c r="AQ11" t="b">
        <f>IFERROR(MATCH('2018'!A10, '2019'!A:A, 0) &gt;0, FALSE)</f>
        <v>1</v>
      </c>
    </row>
    <row r="12" spans="1:43">
      <c r="A12" t="s">
        <v>346</v>
      </c>
      <c r="B12" t="s">
        <v>347</v>
      </c>
      <c r="C12" t="s">
        <v>14159</v>
      </c>
      <c r="D12" t="s">
        <v>350</v>
      </c>
      <c r="E12" t="s">
        <v>344</v>
      </c>
      <c r="F12">
        <v>62650</v>
      </c>
      <c r="G12">
        <v>2172438563</v>
      </c>
      <c r="H12" t="s">
        <v>138</v>
      </c>
      <c r="I12">
        <v>1</v>
      </c>
      <c r="J12">
        <v>12.1</v>
      </c>
      <c r="K12">
        <v>7.6</v>
      </c>
      <c r="L12">
        <v>20.7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24</v>
      </c>
      <c r="X12">
        <v>37</v>
      </c>
      <c r="Y12">
        <v>37</v>
      </c>
      <c r="Z12">
        <v>30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68</v>
      </c>
      <c r="AH12">
        <v>60</v>
      </c>
      <c r="AI12">
        <v>0</v>
      </c>
      <c r="AJ12">
        <v>2</v>
      </c>
      <c r="AK12">
        <v>1</v>
      </c>
      <c r="AL12">
        <v>9</v>
      </c>
      <c r="AM12">
        <v>0</v>
      </c>
      <c r="AN12">
        <v>113</v>
      </c>
      <c r="AO12">
        <v>3</v>
      </c>
      <c r="AP12">
        <v>128</v>
      </c>
      <c r="AQ12" t="b">
        <f>IFERROR(MATCH('2018'!A11, '2019'!A:A, 0) &gt;0, FALSE)</f>
        <v>1</v>
      </c>
    </row>
    <row r="13" spans="1:43">
      <c r="A13" t="s">
        <v>351</v>
      </c>
      <c r="B13" t="s">
        <v>352</v>
      </c>
      <c r="C13" t="s">
        <v>10872</v>
      </c>
      <c r="D13" t="s">
        <v>356</v>
      </c>
      <c r="E13" t="s">
        <v>344</v>
      </c>
      <c r="F13">
        <v>62650</v>
      </c>
      <c r="G13">
        <v>2172433419</v>
      </c>
      <c r="H13" t="s">
        <v>138</v>
      </c>
      <c r="I13">
        <v>1</v>
      </c>
      <c r="J13">
        <v>7</v>
      </c>
      <c r="K13">
        <v>7.8</v>
      </c>
      <c r="L13">
        <v>15.8</v>
      </c>
      <c r="M13">
        <v>34</v>
      </c>
      <c r="N13">
        <v>10</v>
      </c>
      <c r="O13">
        <v>13</v>
      </c>
      <c r="P13">
        <v>12</v>
      </c>
      <c r="Q13">
        <v>16</v>
      </c>
      <c r="R13" t="s">
        <v>290</v>
      </c>
      <c r="S13" t="s">
        <v>290</v>
      </c>
      <c r="T13" t="s">
        <v>290</v>
      </c>
      <c r="U13">
        <v>0</v>
      </c>
      <c r="V13" t="s">
        <v>290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47</v>
      </c>
      <c r="AH13">
        <v>60</v>
      </c>
      <c r="AI13">
        <v>0</v>
      </c>
      <c r="AJ13">
        <v>3</v>
      </c>
      <c r="AK13">
        <v>0</v>
      </c>
      <c r="AL13">
        <v>3</v>
      </c>
      <c r="AM13">
        <v>0</v>
      </c>
      <c r="AN13">
        <v>99</v>
      </c>
      <c r="AO13">
        <v>2</v>
      </c>
      <c r="AP13">
        <v>107</v>
      </c>
      <c r="AQ13" t="b">
        <f>IFERROR(MATCH('2018'!A12, '2019'!A:A, 0) &gt;0, FALSE)</f>
        <v>1</v>
      </c>
    </row>
    <row r="14" spans="1:43">
      <c r="A14" t="s">
        <v>357</v>
      </c>
      <c r="B14" t="s">
        <v>358</v>
      </c>
      <c r="C14" t="s">
        <v>4912</v>
      </c>
      <c r="D14" t="s">
        <v>361</v>
      </c>
      <c r="E14" t="s">
        <v>344</v>
      </c>
      <c r="F14">
        <v>62650</v>
      </c>
      <c r="G14">
        <v>2172437100</v>
      </c>
      <c r="H14" t="s">
        <v>138</v>
      </c>
      <c r="I14">
        <v>2</v>
      </c>
      <c r="J14">
        <v>16</v>
      </c>
      <c r="K14">
        <v>3</v>
      </c>
      <c r="L14">
        <v>21</v>
      </c>
      <c r="M14">
        <v>22</v>
      </c>
      <c r="N14" t="s">
        <v>290</v>
      </c>
      <c r="O14">
        <v>11</v>
      </c>
      <c r="P14">
        <v>12</v>
      </c>
      <c r="Q14" t="s">
        <v>290</v>
      </c>
      <c r="R14" t="s">
        <v>290</v>
      </c>
      <c r="S14" t="s">
        <v>290</v>
      </c>
      <c r="T14" t="s">
        <v>290</v>
      </c>
      <c r="U14" t="s">
        <v>290</v>
      </c>
      <c r="V14" t="s">
        <v>290</v>
      </c>
      <c r="W14" t="s">
        <v>290</v>
      </c>
      <c r="X14">
        <v>11</v>
      </c>
      <c r="Y14" t="s">
        <v>290</v>
      </c>
      <c r="Z14" t="s">
        <v>290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56</v>
      </c>
      <c r="AH14">
        <v>62</v>
      </c>
      <c r="AI14">
        <v>0</v>
      </c>
      <c r="AJ14">
        <v>0</v>
      </c>
      <c r="AK14">
        <v>2</v>
      </c>
      <c r="AL14">
        <v>0</v>
      </c>
      <c r="AM14">
        <v>0</v>
      </c>
      <c r="AN14">
        <v>114</v>
      </c>
      <c r="AO14">
        <v>2</v>
      </c>
      <c r="AP14">
        <v>118</v>
      </c>
      <c r="AQ14" t="b">
        <f>IFERROR(MATCH('2018'!A13, '2019'!A:A, 0) &gt;0, FALSE)</f>
        <v>0</v>
      </c>
    </row>
    <row r="15" spans="1:43">
      <c r="A15" t="s">
        <v>362</v>
      </c>
      <c r="B15" t="s">
        <v>363</v>
      </c>
      <c r="C15" t="s">
        <v>13274</v>
      </c>
      <c r="D15" t="s">
        <v>365</v>
      </c>
      <c r="E15" t="s">
        <v>366</v>
      </c>
      <c r="F15">
        <v>62363</v>
      </c>
      <c r="G15">
        <v>2172855722</v>
      </c>
      <c r="H15" t="s">
        <v>139</v>
      </c>
      <c r="I15">
        <v>1.5</v>
      </c>
      <c r="J15">
        <v>4</v>
      </c>
      <c r="K15">
        <v>1</v>
      </c>
      <c r="L15">
        <v>6.5</v>
      </c>
      <c r="M15">
        <v>0</v>
      </c>
      <c r="N15" t="s">
        <v>290</v>
      </c>
      <c r="O15" t="s">
        <v>290</v>
      </c>
      <c r="P15" t="s">
        <v>290</v>
      </c>
      <c r="Q15" t="s">
        <v>290</v>
      </c>
      <c r="R15" t="s">
        <v>290</v>
      </c>
      <c r="S15" t="s">
        <v>290</v>
      </c>
      <c r="T15" t="s">
        <v>290</v>
      </c>
      <c r="U15" t="s">
        <v>290</v>
      </c>
      <c r="V15" t="s">
        <v>290</v>
      </c>
      <c r="W15" t="s">
        <v>290</v>
      </c>
      <c r="X15" t="s">
        <v>290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19</v>
      </c>
      <c r="AH15">
        <v>16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35</v>
      </c>
      <c r="AO15">
        <v>0</v>
      </c>
      <c r="AP15">
        <v>35</v>
      </c>
      <c r="AQ15" t="b">
        <f>IFERROR(MATCH('2018'!A14, '2019'!A:A, 0) &gt;0, FALSE)</f>
        <v>1</v>
      </c>
    </row>
    <row r="16" spans="1:43">
      <c r="A16" t="s">
        <v>368</v>
      </c>
      <c r="B16" t="s">
        <v>369</v>
      </c>
      <c r="C16" t="s">
        <v>15473</v>
      </c>
      <c r="D16" t="s">
        <v>372</v>
      </c>
      <c r="E16" t="s">
        <v>373</v>
      </c>
      <c r="F16">
        <v>62557</v>
      </c>
      <c r="G16">
        <v>2175622425</v>
      </c>
      <c r="H16" t="s">
        <v>140</v>
      </c>
      <c r="I16">
        <v>2</v>
      </c>
      <c r="J16">
        <v>12.8</v>
      </c>
      <c r="K16">
        <v>4.2</v>
      </c>
      <c r="L16">
        <v>19</v>
      </c>
      <c r="M16">
        <v>40</v>
      </c>
      <c r="N16">
        <v>11</v>
      </c>
      <c r="O16">
        <v>15</v>
      </c>
      <c r="P16">
        <v>19</v>
      </c>
      <c r="Q16">
        <v>16</v>
      </c>
      <c r="R16">
        <v>18</v>
      </c>
      <c r="S16">
        <v>15</v>
      </c>
      <c r="T16" t="s">
        <v>290</v>
      </c>
      <c r="U16">
        <v>12</v>
      </c>
      <c r="V16">
        <v>18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80</v>
      </c>
      <c r="AH16">
        <v>92</v>
      </c>
      <c r="AI16">
        <v>0</v>
      </c>
      <c r="AJ16">
        <v>1</v>
      </c>
      <c r="AK16">
        <v>0</v>
      </c>
      <c r="AL16">
        <v>2</v>
      </c>
      <c r="AM16">
        <v>0</v>
      </c>
      <c r="AN16">
        <v>169</v>
      </c>
      <c r="AO16">
        <v>0</v>
      </c>
      <c r="AP16">
        <v>172</v>
      </c>
      <c r="AQ16" t="b">
        <f>IFERROR(MATCH('2018'!A15, '2019'!A:A, 0) &gt;0, FALSE)</f>
        <v>1</v>
      </c>
    </row>
    <row r="17" spans="1:43">
      <c r="A17" t="s">
        <v>375</v>
      </c>
      <c r="B17" t="s">
        <v>376</v>
      </c>
      <c r="C17" t="s">
        <v>14166</v>
      </c>
      <c r="D17" t="s">
        <v>379</v>
      </c>
      <c r="E17" t="s">
        <v>380</v>
      </c>
      <c r="F17">
        <v>62083</v>
      </c>
      <c r="G17">
        <v>2175625054</v>
      </c>
      <c r="H17" t="s">
        <v>140</v>
      </c>
      <c r="I17">
        <v>1.5</v>
      </c>
      <c r="J17">
        <v>6.5</v>
      </c>
      <c r="K17">
        <v>0.5</v>
      </c>
      <c r="L17">
        <v>8.5</v>
      </c>
      <c r="M17" t="s">
        <v>290</v>
      </c>
      <c r="N17" t="s">
        <v>290</v>
      </c>
      <c r="O17" t="s">
        <v>290</v>
      </c>
      <c r="P17" t="s">
        <v>290</v>
      </c>
      <c r="Q17" t="s">
        <v>290</v>
      </c>
      <c r="R17" t="s">
        <v>290</v>
      </c>
      <c r="S17" t="s">
        <v>290</v>
      </c>
      <c r="T17" t="s">
        <v>290</v>
      </c>
      <c r="U17" t="s">
        <v>290</v>
      </c>
      <c r="V17" t="s">
        <v>290</v>
      </c>
      <c r="W17" t="s">
        <v>290</v>
      </c>
      <c r="X17" t="s">
        <v>290</v>
      </c>
      <c r="Y17" t="s">
        <v>290</v>
      </c>
      <c r="Z17" t="s">
        <v>290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16</v>
      </c>
      <c r="AH17">
        <v>24</v>
      </c>
      <c r="AI17">
        <v>0</v>
      </c>
      <c r="AJ17">
        <v>3</v>
      </c>
      <c r="AK17">
        <v>0</v>
      </c>
      <c r="AL17">
        <v>0</v>
      </c>
      <c r="AM17">
        <v>0</v>
      </c>
      <c r="AN17">
        <v>35</v>
      </c>
      <c r="AO17">
        <v>2</v>
      </c>
      <c r="AP17">
        <v>40</v>
      </c>
      <c r="AQ17" t="b">
        <f>IFERROR(MATCH('2018'!A16, '2019'!A:A, 0) &gt;0, FALSE)</f>
        <v>1</v>
      </c>
    </row>
    <row r="18" spans="1:43">
      <c r="A18" t="s">
        <v>382</v>
      </c>
      <c r="B18" t="s">
        <v>319</v>
      </c>
      <c r="C18" t="s">
        <v>8669</v>
      </c>
      <c r="D18" t="s">
        <v>385</v>
      </c>
      <c r="E18" t="s">
        <v>386</v>
      </c>
      <c r="F18">
        <v>62568</v>
      </c>
      <c r="G18">
        <v>2178246501</v>
      </c>
      <c r="H18" t="s">
        <v>140</v>
      </c>
      <c r="I18">
        <v>3</v>
      </c>
      <c r="J18">
        <v>8.3000000000000007</v>
      </c>
      <c r="K18">
        <v>2.5</v>
      </c>
      <c r="L18">
        <v>13.8</v>
      </c>
      <c r="M18">
        <v>0</v>
      </c>
      <c r="N18">
        <v>23</v>
      </c>
      <c r="O18">
        <v>18</v>
      </c>
      <c r="P18">
        <v>17</v>
      </c>
      <c r="Q18">
        <v>28</v>
      </c>
      <c r="R18">
        <v>26</v>
      </c>
      <c r="S18">
        <v>21</v>
      </c>
      <c r="T18">
        <v>15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69</v>
      </c>
      <c r="AH18">
        <v>79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145</v>
      </c>
      <c r="AO18">
        <v>3</v>
      </c>
      <c r="AP18">
        <v>148</v>
      </c>
      <c r="AQ18" t="b">
        <f>IFERROR(MATCH('2018'!A17, '2019'!A:A, 0) &gt;0, FALSE)</f>
        <v>1</v>
      </c>
    </row>
    <row r="19" spans="1:43">
      <c r="A19" t="s">
        <v>388</v>
      </c>
      <c r="B19" t="s">
        <v>389</v>
      </c>
      <c r="C19" t="s">
        <v>14170</v>
      </c>
      <c r="D19" t="s">
        <v>392</v>
      </c>
      <c r="E19" t="s">
        <v>386</v>
      </c>
      <c r="F19">
        <v>62568</v>
      </c>
      <c r="G19">
        <v>2178246722</v>
      </c>
      <c r="H19" t="s">
        <v>140</v>
      </c>
      <c r="I19">
        <v>2</v>
      </c>
      <c r="J19">
        <v>13</v>
      </c>
      <c r="K19">
        <v>12</v>
      </c>
      <c r="L19">
        <v>27</v>
      </c>
      <c r="M19">
        <v>44</v>
      </c>
      <c r="N19">
        <v>18</v>
      </c>
      <c r="O19">
        <v>22</v>
      </c>
      <c r="P19">
        <v>18</v>
      </c>
      <c r="Q19">
        <v>21</v>
      </c>
      <c r="R19">
        <v>21</v>
      </c>
      <c r="S19">
        <v>19</v>
      </c>
      <c r="T19">
        <v>12</v>
      </c>
      <c r="U19" t="s">
        <v>290</v>
      </c>
      <c r="V19" t="s">
        <v>290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 t="s">
        <v>290</v>
      </c>
      <c r="AE19">
        <v>13</v>
      </c>
      <c r="AF19">
        <v>0</v>
      </c>
      <c r="AG19">
        <v>88</v>
      </c>
      <c r="AH19">
        <v>110</v>
      </c>
      <c r="AI19">
        <v>0</v>
      </c>
      <c r="AJ19">
        <v>5</v>
      </c>
      <c r="AK19">
        <v>0</v>
      </c>
      <c r="AL19">
        <v>0</v>
      </c>
      <c r="AM19">
        <v>0</v>
      </c>
      <c r="AN19">
        <v>178</v>
      </c>
      <c r="AO19">
        <v>15</v>
      </c>
      <c r="AP19">
        <v>198</v>
      </c>
      <c r="AQ19" t="b">
        <f>IFERROR(MATCH('2018'!A18, '2019'!A:A, 0) &gt;0, FALSE)</f>
        <v>1</v>
      </c>
    </row>
    <row r="20" spans="1:43">
      <c r="A20" t="s">
        <v>393</v>
      </c>
      <c r="B20" t="s">
        <v>394</v>
      </c>
      <c r="C20" t="s">
        <v>4928</v>
      </c>
      <c r="D20" t="s">
        <v>397</v>
      </c>
      <c r="E20" t="s">
        <v>398</v>
      </c>
      <c r="F20">
        <v>62411</v>
      </c>
      <c r="G20">
        <v>6184836296</v>
      </c>
      <c r="H20" t="s">
        <v>141</v>
      </c>
      <c r="I20">
        <v>1</v>
      </c>
      <c r="J20">
        <v>9.5</v>
      </c>
      <c r="K20">
        <v>5.5</v>
      </c>
      <c r="L20">
        <v>16</v>
      </c>
      <c r="M20">
        <v>0</v>
      </c>
      <c r="N20">
        <v>25</v>
      </c>
      <c r="O20">
        <v>14</v>
      </c>
      <c r="P20">
        <v>24</v>
      </c>
      <c r="Q20">
        <v>19</v>
      </c>
      <c r="R20">
        <v>15</v>
      </c>
      <c r="S20">
        <v>20</v>
      </c>
      <c r="T20">
        <v>23</v>
      </c>
      <c r="U20">
        <v>13</v>
      </c>
      <c r="V20">
        <v>19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73</v>
      </c>
      <c r="AH20">
        <v>99</v>
      </c>
      <c r="AI20">
        <v>1</v>
      </c>
      <c r="AJ20">
        <v>0</v>
      </c>
      <c r="AK20">
        <v>0</v>
      </c>
      <c r="AL20">
        <v>2</v>
      </c>
      <c r="AM20">
        <v>0</v>
      </c>
      <c r="AN20">
        <v>166</v>
      </c>
      <c r="AO20">
        <v>3</v>
      </c>
      <c r="AP20">
        <v>172</v>
      </c>
      <c r="AQ20" t="b">
        <f>IFERROR(MATCH('2018'!A19, '2019'!A:A, 0) &gt;0, FALSE)</f>
        <v>1</v>
      </c>
    </row>
    <row r="21" spans="1:43">
      <c r="A21" t="s">
        <v>400</v>
      </c>
      <c r="B21" t="s">
        <v>401</v>
      </c>
      <c r="C21" t="s">
        <v>8715</v>
      </c>
      <c r="D21" t="s">
        <v>404</v>
      </c>
      <c r="E21" t="s">
        <v>141</v>
      </c>
      <c r="F21">
        <v>62401</v>
      </c>
      <c r="G21">
        <v>2173424060</v>
      </c>
      <c r="H21" t="s">
        <v>141</v>
      </c>
      <c r="I21">
        <v>2</v>
      </c>
      <c r="J21">
        <v>16.5</v>
      </c>
      <c r="K21">
        <v>3.5</v>
      </c>
      <c r="L21">
        <v>22</v>
      </c>
      <c r="M21">
        <v>49</v>
      </c>
      <c r="N21">
        <v>26</v>
      </c>
      <c r="O21">
        <v>20</v>
      </c>
      <c r="P21">
        <v>22</v>
      </c>
      <c r="Q21">
        <v>19</v>
      </c>
      <c r="R21">
        <v>17</v>
      </c>
      <c r="S21">
        <v>19</v>
      </c>
      <c r="T21">
        <v>13</v>
      </c>
      <c r="U21">
        <v>15</v>
      </c>
      <c r="V21">
        <v>17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22</v>
      </c>
      <c r="AF21">
        <v>0</v>
      </c>
      <c r="AG21">
        <v>113</v>
      </c>
      <c r="AH21">
        <v>126</v>
      </c>
      <c r="AI21">
        <v>0</v>
      </c>
      <c r="AJ21">
        <v>1</v>
      </c>
      <c r="AK21">
        <v>1</v>
      </c>
      <c r="AL21">
        <v>4</v>
      </c>
      <c r="AM21">
        <v>0</v>
      </c>
      <c r="AN21">
        <v>228</v>
      </c>
      <c r="AO21">
        <v>5</v>
      </c>
      <c r="AP21">
        <v>239</v>
      </c>
      <c r="AQ21" t="b">
        <f>IFERROR(MATCH('2018'!A20, '2019'!A:A, 0) &gt;0, FALSE)</f>
        <v>1</v>
      </c>
    </row>
    <row r="22" spans="1:43">
      <c r="A22" t="s">
        <v>406</v>
      </c>
      <c r="B22" t="s">
        <v>407</v>
      </c>
      <c r="C22" t="s">
        <v>4934</v>
      </c>
      <c r="D22" t="s">
        <v>410</v>
      </c>
      <c r="E22" t="s">
        <v>141</v>
      </c>
      <c r="F22">
        <v>62401</v>
      </c>
      <c r="G22">
        <v>2173426969</v>
      </c>
      <c r="H22" t="s">
        <v>141</v>
      </c>
      <c r="I22">
        <v>1</v>
      </c>
      <c r="J22">
        <v>16</v>
      </c>
      <c r="K22">
        <v>6</v>
      </c>
      <c r="L22">
        <v>23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60</v>
      </c>
      <c r="X22">
        <v>55</v>
      </c>
      <c r="Y22">
        <v>50</v>
      </c>
      <c r="Z22">
        <v>56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114</v>
      </c>
      <c r="AH22">
        <v>107</v>
      </c>
      <c r="AI22">
        <v>0</v>
      </c>
      <c r="AJ22">
        <v>3</v>
      </c>
      <c r="AK22">
        <v>3</v>
      </c>
      <c r="AL22">
        <v>4</v>
      </c>
      <c r="AM22">
        <v>1</v>
      </c>
      <c r="AN22">
        <v>210</v>
      </c>
      <c r="AO22">
        <v>0</v>
      </c>
      <c r="AP22">
        <v>221</v>
      </c>
      <c r="AQ22" t="b">
        <f>IFERROR(MATCH('2018'!A21, '2019'!A:A, 0) &gt;0, FALSE)</f>
        <v>1</v>
      </c>
    </row>
    <row r="23" spans="1:43">
      <c r="A23" t="s">
        <v>411</v>
      </c>
      <c r="B23" t="s">
        <v>412</v>
      </c>
      <c r="C23" t="s">
        <v>15474</v>
      </c>
      <c r="D23" t="s">
        <v>415</v>
      </c>
      <c r="E23" t="s">
        <v>141</v>
      </c>
      <c r="F23">
        <v>62401</v>
      </c>
      <c r="G23">
        <v>2173477129</v>
      </c>
      <c r="H23" t="s">
        <v>141</v>
      </c>
      <c r="I23">
        <v>1</v>
      </c>
      <c r="J23">
        <v>27</v>
      </c>
      <c r="K23">
        <v>6.5</v>
      </c>
      <c r="L23">
        <v>34.5</v>
      </c>
      <c r="M23">
        <v>81</v>
      </c>
      <c r="N23">
        <v>41</v>
      </c>
      <c r="O23">
        <v>37</v>
      </c>
      <c r="P23">
        <v>42</v>
      </c>
      <c r="Q23">
        <v>46</v>
      </c>
      <c r="R23">
        <v>35</v>
      </c>
      <c r="S23">
        <v>38</v>
      </c>
      <c r="T23">
        <v>41</v>
      </c>
      <c r="U23">
        <v>39</v>
      </c>
      <c r="V23">
        <v>37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 t="s">
        <v>290</v>
      </c>
      <c r="AF23">
        <v>0</v>
      </c>
      <c r="AG23">
        <v>235</v>
      </c>
      <c r="AH23">
        <v>211</v>
      </c>
      <c r="AI23">
        <v>0</v>
      </c>
      <c r="AJ23">
        <v>3</v>
      </c>
      <c r="AK23">
        <v>1</v>
      </c>
      <c r="AL23">
        <v>11</v>
      </c>
      <c r="AM23">
        <v>0</v>
      </c>
      <c r="AN23">
        <v>424</v>
      </c>
      <c r="AO23">
        <v>7</v>
      </c>
      <c r="AP23">
        <v>446</v>
      </c>
      <c r="AQ23" t="b">
        <f>IFERROR(MATCH('2018'!A22, '2019'!A:A, 0) &gt;0, FALSE)</f>
        <v>1</v>
      </c>
    </row>
    <row r="24" spans="1:43">
      <c r="A24" t="s">
        <v>424</v>
      </c>
      <c r="B24" t="s">
        <v>425</v>
      </c>
      <c r="C24" t="s">
        <v>15475</v>
      </c>
      <c r="D24" t="s">
        <v>428</v>
      </c>
      <c r="E24" t="s">
        <v>429</v>
      </c>
      <c r="F24">
        <v>62471</v>
      </c>
      <c r="G24">
        <v>6182839901</v>
      </c>
      <c r="H24" t="s">
        <v>142</v>
      </c>
      <c r="I24">
        <v>1</v>
      </c>
      <c r="J24">
        <v>5</v>
      </c>
      <c r="K24">
        <v>2</v>
      </c>
      <c r="L24">
        <v>8</v>
      </c>
      <c r="M24">
        <v>10</v>
      </c>
      <c r="N24">
        <v>14</v>
      </c>
      <c r="O24" t="s">
        <v>290</v>
      </c>
      <c r="P24" t="s">
        <v>290</v>
      </c>
      <c r="Q24" t="s">
        <v>290</v>
      </c>
      <c r="R24" t="s">
        <v>290</v>
      </c>
      <c r="S24" t="s">
        <v>290</v>
      </c>
      <c r="T24" t="s">
        <v>290</v>
      </c>
      <c r="U24" t="s">
        <v>290</v>
      </c>
      <c r="V24" t="s">
        <v>290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35</v>
      </c>
      <c r="AH24">
        <v>33</v>
      </c>
      <c r="AI24">
        <v>0</v>
      </c>
      <c r="AJ24">
        <v>2</v>
      </c>
      <c r="AK24">
        <v>0</v>
      </c>
      <c r="AL24">
        <v>0</v>
      </c>
      <c r="AM24">
        <v>0</v>
      </c>
      <c r="AN24">
        <v>66</v>
      </c>
      <c r="AO24">
        <v>0</v>
      </c>
      <c r="AP24">
        <v>68</v>
      </c>
      <c r="AQ24" t="b">
        <f>IFERROR(MATCH('2018'!A23, '2019'!A:A, 0) &gt;0, FALSE)</f>
        <v>1</v>
      </c>
    </row>
    <row r="25" spans="1:43">
      <c r="A25" t="s">
        <v>431</v>
      </c>
      <c r="B25" t="s">
        <v>432</v>
      </c>
      <c r="C25" t="s">
        <v>8675</v>
      </c>
      <c r="D25" t="s">
        <v>435</v>
      </c>
      <c r="E25" t="s">
        <v>436</v>
      </c>
      <c r="F25">
        <v>62075</v>
      </c>
      <c r="G25">
        <v>2175637445</v>
      </c>
      <c r="H25" t="s">
        <v>143</v>
      </c>
      <c r="I25">
        <v>1</v>
      </c>
      <c r="J25">
        <v>7</v>
      </c>
      <c r="K25">
        <v>4</v>
      </c>
      <c r="L25">
        <v>12</v>
      </c>
      <c r="M25" t="s">
        <v>290</v>
      </c>
      <c r="N25" t="s">
        <v>290</v>
      </c>
      <c r="O25" t="s">
        <v>290</v>
      </c>
      <c r="P25" t="s">
        <v>290</v>
      </c>
      <c r="Q25" t="s">
        <v>290</v>
      </c>
      <c r="R25" t="s">
        <v>290</v>
      </c>
      <c r="S25">
        <v>10</v>
      </c>
      <c r="T25" t="s">
        <v>290</v>
      </c>
      <c r="U25" t="s">
        <v>290</v>
      </c>
      <c r="V25" t="s">
        <v>290</v>
      </c>
      <c r="W25" t="s">
        <v>290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10</v>
      </c>
      <c r="AF25">
        <v>0</v>
      </c>
      <c r="AG25">
        <v>34</v>
      </c>
      <c r="AH25">
        <v>48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79</v>
      </c>
      <c r="AO25">
        <v>3</v>
      </c>
      <c r="AP25">
        <v>82</v>
      </c>
      <c r="AQ25" t="b">
        <f>IFERROR(MATCH('2018'!A24, '2019'!A:A, 0) &gt;0, FALSE)</f>
        <v>1</v>
      </c>
    </row>
    <row r="26" spans="1:43">
      <c r="A26" t="s">
        <v>438</v>
      </c>
      <c r="B26" t="s">
        <v>439</v>
      </c>
      <c r="C26" t="s">
        <v>5704</v>
      </c>
      <c r="D26" t="s">
        <v>15476</v>
      </c>
      <c r="E26" t="s">
        <v>443</v>
      </c>
      <c r="F26">
        <v>62056</v>
      </c>
      <c r="G26">
        <v>2173243166</v>
      </c>
      <c r="H26" t="s">
        <v>143</v>
      </c>
      <c r="I26">
        <v>0.5</v>
      </c>
      <c r="J26">
        <v>8.5</v>
      </c>
      <c r="K26">
        <v>3</v>
      </c>
      <c r="L26">
        <v>12</v>
      </c>
      <c r="M26">
        <v>28</v>
      </c>
      <c r="N26">
        <v>12</v>
      </c>
      <c r="O26">
        <v>14</v>
      </c>
      <c r="P26">
        <v>16</v>
      </c>
      <c r="Q26">
        <v>16</v>
      </c>
      <c r="R26">
        <v>10</v>
      </c>
      <c r="S26">
        <v>13</v>
      </c>
      <c r="T26">
        <v>13</v>
      </c>
      <c r="U26">
        <v>10</v>
      </c>
      <c r="V26" t="s">
        <v>290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290</v>
      </c>
      <c r="AF26">
        <v>0</v>
      </c>
      <c r="AG26">
        <v>71</v>
      </c>
      <c r="AH26">
        <v>70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137</v>
      </c>
      <c r="AO26">
        <v>3</v>
      </c>
      <c r="AP26">
        <v>141</v>
      </c>
      <c r="AQ26" t="b">
        <f>IFERROR(MATCH('2018'!A25, '2019'!A:A, 0) &gt;0, FALSE)</f>
        <v>1</v>
      </c>
    </row>
    <row r="27" spans="1:43">
      <c r="A27" t="s">
        <v>445</v>
      </c>
      <c r="B27" t="s">
        <v>446</v>
      </c>
      <c r="C27" t="s">
        <v>7653</v>
      </c>
      <c r="D27" t="s">
        <v>7654</v>
      </c>
      <c r="E27" t="s">
        <v>450</v>
      </c>
      <c r="F27">
        <v>61008</v>
      </c>
      <c r="G27">
        <v>8155475346</v>
      </c>
      <c r="H27" t="s">
        <v>144</v>
      </c>
      <c r="I27">
        <v>1</v>
      </c>
      <c r="J27">
        <v>12.7</v>
      </c>
      <c r="K27">
        <v>5.3</v>
      </c>
      <c r="L27">
        <v>19</v>
      </c>
      <c r="M27">
        <v>48</v>
      </c>
      <c r="N27">
        <v>22</v>
      </c>
      <c r="O27">
        <v>23</v>
      </c>
      <c r="P27">
        <v>18</v>
      </c>
      <c r="Q27">
        <v>20</v>
      </c>
      <c r="R27">
        <v>22</v>
      </c>
      <c r="S27">
        <v>23</v>
      </c>
      <c r="T27">
        <v>19</v>
      </c>
      <c r="U27">
        <v>16</v>
      </c>
      <c r="V27">
        <v>23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10</v>
      </c>
      <c r="AF27">
        <v>0</v>
      </c>
      <c r="AG27">
        <v>127</v>
      </c>
      <c r="AH27">
        <v>117</v>
      </c>
      <c r="AI27">
        <v>0</v>
      </c>
      <c r="AJ27">
        <v>3</v>
      </c>
      <c r="AK27">
        <v>1</v>
      </c>
      <c r="AL27">
        <v>6</v>
      </c>
      <c r="AM27">
        <v>0</v>
      </c>
      <c r="AN27">
        <v>201</v>
      </c>
      <c r="AO27">
        <v>33</v>
      </c>
      <c r="AP27">
        <v>244</v>
      </c>
      <c r="AQ27" t="b">
        <f>IFERROR(MATCH('2018'!A26, '2019'!A:A, 0) &gt;0, FALSE)</f>
        <v>1</v>
      </c>
    </row>
    <row r="28" spans="1:43">
      <c r="A28" t="s">
        <v>11390</v>
      </c>
      <c r="B28" t="s">
        <v>915</v>
      </c>
      <c r="C28" t="s">
        <v>14183</v>
      </c>
      <c r="D28" t="s">
        <v>7658</v>
      </c>
      <c r="E28" t="s">
        <v>450</v>
      </c>
      <c r="F28">
        <v>61008</v>
      </c>
      <c r="G28">
        <v>8155477633</v>
      </c>
      <c r="H28" t="s">
        <v>144</v>
      </c>
      <c r="I28">
        <v>1</v>
      </c>
      <c r="J28">
        <v>10</v>
      </c>
      <c r="K28">
        <v>2</v>
      </c>
      <c r="L28">
        <v>13</v>
      </c>
      <c r="M28">
        <v>14</v>
      </c>
      <c r="N28">
        <v>11</v>
      </c>
      <c r="O28">
        <v>14</v>
      </c>
      <c r="P28">
        <v>10</v>
      </c>
      <c r="Q28">
        <v>14</v>
      </c>
      <c r="R28">
        <v>13</v>
      </c>
      <c r="S28">
        <v>18</v>
      </c>
      <c r="T28" t="s">
        <v>290</v>
      </c>
      <c r="U28">
        <v>14</v>
      </c>
      <c r="V28" t="s">
        <v>290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52</v>
      </c>
      <c r="AH28">
        <v>72</v>
      </c>
      <c r="AI28">
        <v>0</v>
      </c>
      <c r="AJ28">
        <v>2</v>
      </c>
      <c r="AK28">
        <v>3</v>
      </c>
      <c r="AL28">
        <v>56</v>
      </c>
      <c r="AM28">
        <v>5</v>
      </c>
      <c r="AN28">
        <v>52</v>
      </c>
      <c r="AO28">
        <v>6</v>
      </c>
      <c r="AP28">
        <v>124</v>
      </c>
      <c r="AQ28" t="b">
        <f>IFERROR(MATCH('2018'!A27, '2019'!A:A, 0) &gt;0, FALSE)</f>
        <v>1</v>
      </c>
    </row>
    <row r="29" spans="1:43">
      <c r="A29" t="s">
        <v>11393</v>
      </c>
      <c r="B29" t="s">
        <v>11394</v>
      </c>
      <c r="C29" t="s">
        <v>14185</v>
      </c>
      <c r="D29" t="s">
        <v>11396</v>
      </c>
      <c r="E29" t="s">
        <v>456</v>
      </c>
      <c r="F29">
        <v>61101</v>
      </c>
      <c r="G29">
        <v>8159624841</v>
      </c>
      <c r="H29" t="s">
        <v>145</v>
      </c>
      <c r="I29">
        <v>3</v>
      </c>
      <c r="J29">
        <v>17.5</v>
      </c>
      <c r="K29">
        <v>5</v>
      </c>
      <c r="L29">
        <v>25.5</v>
      </c>
      <c r="M29">
        <v>30</v>
      </c>
      <c r="N29">
        <v>19</v>
      </c>
      <c r="O29" t="s">
        <v>290</v>
      </c>
      <c r="P29">
        <v>14</v>
      </c>
      <c r="Q29">
        <v>14</v>
      </c>
      <c r="R29">
        <v>19</v>
      </c>
      <c r="S29">
        <v>19</v>
      </c>
      <c r="T29">
        <v>14</v>
      </c>
      <c r="U29">
        <v>16</v>
      </c>
      <c r="V29" t="s">
        <v>290</v>
      </c>
      <c r="W29">
        <v>11</v>
      </c>
      <c r="X29">
        <v>11</v>
      </c>
      <c r="Y29" t="s">
        <v>290</v>
      </c>
      <c r="Z29" t="s">
        <v>290</v>
      </c>
      <c r="AA29">
        <v>0</v>
      </c>
      <c r="AB29">
        <v>0</v>
      </c>
      <c r="AC29">
        <v>0</v>
      </c>
      <c r="AD29">
        <v>0</v>
      </c>
      <c r="AE29" t="s">
        <v>290</v>
      </c>
      <c r="AF29">
        <v>0</v>
      </c>
      <c r="AG29">
        <v>101</v>
      </c>
      <c r="AH29">
        <v>101</v>
      </c>
      <c r="AI29">
        <v>0</v>
      </c>
      <c r="AJ29">
        <v>1</v>
      </c>
      <c r="AK29">
        <v>42</v>
      </c>
      <c r="AL29">
        <v>11</v>
      </c>
      <c r="AM29">
        <v>0</v>
      </c>
      <c r="AN29">
        <v>128</v>
      </c>
      <c r="AO29">
        <v>20</v>
      </c>
      <c r="AP29">
        <v>202</v>
      </c>
      <c r="AQ29" t="b">
        <f>IFERROR(MATCH('2018'!A28, '2019'!A:A, 0) &gt;0, FALSE)</f>
        <v>1</v>
      </c>
    </row>
    <row r="30" spans="1:43">
      <c r="A30" t="s">
        <v>452</v>
      </c>
      <c r="B30" t="s">
        <v>453</v>
      </c>
      <c r="C30" t="s">
        <v>4959</v>
      </c>
      <c r="D30" t="s">
        <v>455</v>
      </c>
      <c r="E30" t="s">
        <v>456</v>
      </c>
      <c r="F30">
        <v>61103</v>
      </c>
      <c r="G30">
        <v>8158770531</v>
      </c>
      <c r="H30" t="s">
        <v>145</v>
      </c>
      <c r="I30">
        <v>15</v>
      </c>
      <c r="J30">
        <v>66</v>
      </c>
      <c r="K30">
        <v>14.5</v>
      </c>
      <c r="L30">
        <v>95.5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199</v>
      </c>
      <c r="X30">
        <v>213</v>
      </c>
      <c r="Y30">
        <v>214</v>
      </c>
      <c r="Z30">
        <v>230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430</v>
      </c>
      <c r="AH30">
        <v>426</v>
      </c>
      <c r="AI30">
        <v>1</v>
      </c>
      <c r="AJ30">
        <v>33</v>
      </c>
      <c r="AK30">
        <v>24</v>
      </c>
      <c r="AL30">
        <v>128</v>
      </c>
      <c r="AM30">
        <v>0</v>
      </c>
      <c r="AN30">
        <v>654</v>
      </c>
      <c r="AO30">
        <v>16</v>
      </c>
      <c r="AP30">
        <v>856</v>
      </c>
      <c r="AQ30" t="b">
        <f>IFERROR(MATCH('2018'!A29, '2019'!A:A, 0) &gt;0, FALSE)</f>
        <v>1</v>
      </c>
    </row>
    <row r="31" spans="1:43">
      <c r="A31" t="s">
        <v>458</v>
      </c>
      <c r="B31" t="s">
        <v>459</v>
      </c>
      <c r="C31" t="s">
        <v>14188</v>
      </c>
      <c r="D31" t="s">
        <v>462</v>
      </c>
      <c r="E31" t="s">
        <v>456</v>
      </c>
      <c r="F31">
        <v>61107</v>
      </c>
      <c r="G31">
        <v>8153985331</v>
      </c>
      <c r="H31" t="s">
        <v>145</v>
      </c>
      <c r="I31">
        <v>2.8</v>
      </c>
      <c r="J31">
        <v>26.9</v>
      </c>
      <c r="K31">
        <v>8.8000000000000007</v>
      </c>
      <c r="L31">
        <v>38.5</v>
      </c>
      <c r="M31">
        <v>36</v>
      </c>
      <c r="N31">
        <v>26</v>
      </c>
      <c r="O31">
        <v>24</v>
      </c>
      <c r="P31">
        <v>27</v>
      </c>
      <c r="Q31">
        <v>36</v>
      </c>
      <c r="R31">
        <v>33</v>
      </c>
      <c r="S31">
        <v>42</v>
      </c>
      <c r="T31">
        <v>43</v>
      </c>
      <c r="U31">
        <v>44</v>
      </c>
      <c r="V31">
        <v>45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290</v>
      </c>
      <c r="AF31">
        <v>0</v>
      </c>
      <c r="AG31">
        <v>190</v>
      </c>
      <c r="AH31">
        <v>174</v>
      </c>
      <c r="AI31">
        <v>0</v>
      </c>
      <c r="AJ31">
        <v>10</v>
      </c>
      <c r="AK31">
        <v>3</v>
      </c>
      <c r="AL31">
        <v>48</v>
      </c>
      <c r="AM31">
        <v>0</v>
      </c>
      <c r="AN31">
        <v>279</v>
      </c>
      <c r="AO31">
        <v>24</v>
      </c>
      <c r="AP31">
        <v>364</v>
      </c>
      <c r="AQ31" t="b">
        <f>IFERROR(MATCH('2018'!A30, '2019'!A:A, 0) &gt;0, FALSE)</f>
        <v>1</v>
      </c>
    </row>
    <row r="32" spans="1:43">
      <c r="A32" t="s">
        <v>464</v>
      </c>
      <c r="B32" t="s">
        <v>465</v>
      </c>
      <c r="C32" t="s">
        <v>14190</v>
      </c>
      <c r="D32" t="s">
        <v>468</v>
      </c>
      <c r="E32" t="s">
        <v>469</v>
      </c>
      <c r="F32">
        <v>61115</v>
      </c>
      <c r="G32">
        <v>8156336450</v>
      </c>
      <c r="H32" t="s">
        <v>145</v>
      </c>
      <c r="I32">
        <v>2</v>
      </c>
      <c r="J32">
        <v>8</v>
      </c>
      <c r="K32">
        <v>4</v>
      </c>
      <c r="L32">
        <v>14</v>
      </c>
      <c r="M32">
        <v>50</v>
      </c>
      <c r="N32">
        <v>15</v>
      </c>
      <c r="O32">
        <v>13</v>
      </c>
      <c r="P32" t="s">
        <v>290</v>
      </c>
      <c r="Q32">
        <v>11</v>
      </c>
      <c r="R32" t="s">
        <v>290</v>
      </c>
      <c r="S32" t="s">
        <v>290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59</v>
      </c>
      <c r="AH32">
        <v>48</v>
      </c>
      <c r="AI32">
        <v>0</v>
      </c>
      <c r="AJ32">
        <v>1</v>
      </c>
      <c r="AK32">
        <v>9</v>
      </c>
      <c r="AL32">
        <v>11</v>
      </c>
      <c r="AM32">
        <v>0</v>
      </c>
      <c r="AN32">
        <v>80</v>
      </c>
      <c r="AO32">
        <v>6</v>
      </c>
      <c r="AP32">
        <v>107</v>
      </c>
      <c r="AQ32" t="b">
        <f>IFERROR(MATCH('2018'!A31, '2019'!A:A, 0) &gt;0, FALSE)</f>
        <v>1</v>
      </c>
    </row>
    <row r="33" spans="1:43">
      <c r="A33" t="s">
        <v>471</v>
      </c>
      <c r="B33" t="s">
        <v>472</v>
      </c>
      <c r="C33" t="s">
        <v>14192</v>
      </c>
      <c r="D33" t="s">
        <v>475</v>
      </c>
      <c r="E33" t="s">
        <v>456</v>
      </c>
      <c r="F33">
        <v>61107</v>
      </c>
      <c r="G33">
        <v>8153998850</v>
      </c>
      <c r="H33" t="s">
        <v>145</v>
      </c>
      <c r="I33">
        <v>2</v>
      </c>
      <c r="J33">
        <v>31</v>
      </c>
      <c r="K33">
        <v>12.4</v>
      </c>
      <c r="L33">
        <v>45.4</v>
      </c>
      <c r="M33">
        <v>43</v>
      </c>
      <c r="N33">
        <v>15</v>
      </c>
      <c r="O33">
        <v>23</v>
      </c>
      <c r="P33" t="s">
        <v>290</v>
      </c>
      <c r="Q33">
        <v>13</v>
      </c>
      <c r="R33">
        <v>18</v>
      </c>
      <c r="S33" t="s">
        <v>290</v>
      </c>
      <c r="T33">
        <v>13</v>
      </c>
      <c r="U33">
        <v>12</v>
      </c>
      <c r="V33">
        <v>12</v>
      </c>
      <c r="W33">
        <v>20</v>
      </c>
      <c r="X33">
        <v>17</v>
      </c>
      <c r="Y33">
        <v>16</v>
      </c>
      <c r="Z33">
        <v>38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116</v>
      </c>
      <c r="AH33">
        <v>136</v>
      </c>
      <c r="AI33">
        <v>0</v>
      </c>
      <c r="AJ33">
        <v>42</v>
      </c>
      <c r="AK33">
        <v>19</v>
      </c>
      <c r="AL33">
        <v>17</v>
      </c>
      <c r="AM33">
        <v>0</v>
      </c>
      <c r="AN33">
        <v>151</v>
      </c>
      <c r="AO33">
        <v>23</v>
      </c>
      <c r="AP33">
        <v>252</v>
      </c>
      <c r="AQ33" t="b">
        <f>IFERROR(MATCH('2018'!A32, '2019'!A:A, 0) &gt;0, FALSE)</f>
        <v>1</v>
      </c>
    </row>
    <row r="34" spans="1:43">
      <c r="A34" t="s">
        <v>11405</v>
      </c>
      <c r="B34" t="s">
        <v>7667</v>
      </c>
      <c r="C34" t="s">
        <v>14194</v>
      </c>
      <c r="D34" t="s">
        <v>7669</v>
      </c>
      <c r="E34" t="s">
        <v>456</v>
      </c>
      <c r="F34">
        <v>61103</v>
      </c>
      <c r="G34">
        <v>8159682288</v>
      </c>
      <c r="H34" t="s">
        <v>145</v>
      </c>
      <c r="I34">
        <v>1</v>
      </c>
      <c r="J34">
        <v>10.5</v>
      </c>
      <c r="K34">
        <v>2.5</v>
      </c>
      <c r="L34">
        <v>14</v>
      </c>
      <c r="M34">
        <v>14</v>
      </c>
      <c r="N34" t="s">
        <v>290</v>
      </c>
      <c r="O34" t="s">
        <v>290</v>
      </c>
      <c r="P34" t="s">
        <v>290</v>
      </c>
      <c r="Q34" t="s">
        <v>290</v>
      </c>
      <c r="R34" t="s">
        <v>290</v>
      </c>
      <c r="S34">
        <v>16</v>
      </c>
      <c r="T34" t="s">
        <v>290</v>
      </c>
      <c r="U34">
        <v>13</v>
      </c>
      <c r="V34">
        <v>29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290</v>
      </c>
      <c r="AF34">
        <v>0</v>
      </c>
      <c r="AG34">
        <v>51</v>
      </c>
      <c r="AH34">
        <v>66</v>
      </c>
      <c r="AI34">
        <v>2</v>
      </c>
      <c r="AJ34">
        <v>0</v>
      </c>
      <c r="AK34">
        <v>5</v>
      </c>
      <c r="AL34">
        <v>26</v>
      </c>
      <c r="AM34">
        <v>1</v>
      </c>
      <c r="AN34">
        <v>77</v>
      </c>
      <c r="AO34">
        <v>6</v>
      </c>
      <c r="AP34">
        <v>117</v>
      </c>
      <c r="AQ34" t="b">
        <f>IFERROR(MATCH('2018'!A33, '2019'!A:A, 0) &gt;0, FALSE)</f>
        <v>1</v>
      </c>
    </row>
    <row r="35" spans="1:43">
      <c r="A35" t="s">
        <v>476</v>
      </c>
      <c r="B35" t="s">
        <v>477</v>
      </c>
      <c r="C35" t="s">
        <v>14196</v>
      </c>
      <c r="D35" t="s">
        <v>480</v>
      </c>
      <c r="E35" t="s">
        <v>481</v>
      </c>
      <c r="F35">
        <v>61111</v>
      </c>
      <c r="G35">
        <v>8156338255</v>
      </c>
      <c r="H35" t="s">
        <v>145</v>
      </c>
      <c r="I35">
        <v>1</v>
      </c>
      <c r="J35">
        <v>25.5</v>
      </c>
      <c r="K35">
        <v>7</v>
      </c>
      <c r="L35">
        <v>33.5</v>
      </c>
      <c r="M35">
        <v>39</v>
      </c>
      <c r="N35">
        <v>32</v>
      </c>
      <c r="O35">
        <v>30</v>
      </c>
      <c r="P35">
        <v>34</v>
      </c>
      <c r="Q35">
        <v>27</v>
      </c>
      <c r="R35">
        <v>29</v>
      </c>
      <c r="S35">
        <v>33</v>
      </c>
      <c r="T35">
        <v>37</v>
      </c>
      <c r="U35">
        <v>48</v>
      </c>
      <c r="V35">
        <v>38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 t="s">
        <v>290</v>
      </c>
      <c r="AE35">
        <v>28</v>
      </c>
      <c r="AF35">
        <v>0</v>
      </c>
      <c r="AG35">
        <v>182</v>
      </c>
      <c r="AH35">
        <v>194</v>
      </c>
      <c r="AI35">
        <v>1</v>
      </c>
      <c r="AJ35">
        <v>14</v>
      </c>
      <c r="AK35">
        <v>5</v>
      </c>
      <c r="AL35">
        <v>23</v>
      </c>
      <c r="AM35">
        <v>5</v>
      </c>
      <c r="AN35">
        <v>302</v>
      </c>
      <c r="AO35">
        <v>26</v>
      </c>
      <c r="AP35">
        <v>376</v>
      </c>
      <c r="AQ35" t="b">
        <f>IFERROR(MATCH('2018'!A34, '2019'!A:A, 0) &gt;0, FALSE)</f>
        <v>0</v>
      </c>
    </row>
    <row r="36" spans="1:43">
      <c r="A36" t="s">
        <v>11409</v>
      </c>
      <c r="B36" t="s">
        <v>2241</v>
      </c>
      <c r="C36" t="s">
        <v>13283</v>
      </c>
      <c r="D36" t="s">
        <v>7676</v>
      </c>
      <c r="E36" t="s">
        <v>456</v>
      </c>
      <c r="F36">
        <v>61109</v>
      </c>
      <c r="G36">
        <v>8153982631</v>
      </c>
      <c r="H36" t="s">
        <v>145</v>
      </c>
      <c r="I36">
        <v>1</v>
      </c>
      <c r="J36">
        <v>11</v>
      </c>
      <c r="K36">
        <v>1.5</v>
      </c>
      <c r="L36">
        <v>13.5</v>
      </c>
      <c r="M36">
        <v>14</v>
      </c>
      <c r="N36">
        <v>16</v>
      </c>
      <c r="O36" t="s">
        <v>290</v>
      </c>
      <c r="P36">
        <v>10</v>
      </c>
      <c r="Q36">
        <v>11</v>
      </c>
      <c r="R36" t="s">
        <v>290</v>
      </c>
      <c r="S36">
        <v>13</v>
      </c>
      <c r="T36" t="s">
        <v>290</v>
      </c>
      <c r="U36" t="s">
        <v>290</v>
      </c>
      <c r="V36">
        <v>13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 t="s">
        <v>290</v>
      </c>
      <c r="AE36" t="s">
        <v>290</v>
      </c>
      <c r="AF36">
        <v>0</v>
      </c>
      <c r="AG36">
        <v>56</v>
      </c>
      <c r="AH36">
        <v>64</v>
      </c>
      <c r="AI36">
        <v>1</v>
      </c>
      <c r="AJ36">
        <v>3</v>
      </c>
      <c r="AK36">
        <v>3</v>
      </c>
      <c r="AL36">
        <v>80</v>
      </c>
      <c r="AM36">
        <v>1</v>
      </c>
      <c r="AN36">
        <v>27</v>
      </c>
      <c r="AO36">
        <v>5</v>
      </c>
      <c r="AP36">
        <v>120</v>
      </c>
      <c r="AQ36" t="b">
        <f>IFERROR(MATCH('2018'!A35, '2019'!A:A, 0) &gt;0, FALSE)</f>
        <v>1</v>
      </c>
    </row>
    <row r="37" spans="1:43">
      <c r="A37" t="s">
        <v>483</v>
      </c>
      <c r="B37" t="s">
        <v>915</v>
      </c>
      <c r="C37" t="s">
        <v>8429</v>
      </c>
      <c r="D37" t="s">
        <v>487</v>
      </c>
      <c r="E37" t="s">
        <v>456</v>
      </c>
      <c r="F37">
        <v>61107</v>
      </c>
      <c r="G37">
        <v>8159628515</v>
      </c>
      <c r="H37" t="s">
        <v>145</v>
      </c>
      <c r="I37">
        <v>0.5</v>
      </c>
      <c r="J37">
        <v>8.5</v>
      </c>
      <c r="K37">
        <v>6</v>
      </c>
      <c r="L37">
        <v>15</v>
      </c>
      <c r="M37" t="s">
        <v>290</v>
      </c>
      <c r="N37">
        <v>15</v>
      </c>
      <c r="O37">
        <v>14</v>
      </c>
      <c r="P37">
        <v>13</v>
      </c>
      <c r="Q37">
        <v>10</v>
      </c>
      <c r="R37" t="s">
        <v>290</v>
      </c>
      <c r="S37">
        <v>15</v>
      </c>
      <c r="T37">
        <v>18</v>
      </c>
      <c r="U37" t="s">
        <v>290</v>
      </c>
      <c r="V37">
        <v>16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 t="s">
        <v>290</v>
      </c>
      <c r="AE37" t="s">
        <v>290</v>
      </c>
      <c r="AF37">
        <v>0</v>
      </c>
      <c r="AG37">
        <v>65</v>
      </c>
      <c r="AH37">
        <v>72</v>
      </c>
      <c r="AI37">
        <v>0</v>
      </c>
      <c r="AJ37">
        <v>13</v>
      </c>
      <c r="AK37">
        <v>6</v>
      </c>
      <c r="AL37">
        <v>38</v>
      </c>
      <c r="AM37">
        <v>0</v>
      </c>
      <c r="AN37">
        <v>68</v>
      </c>
      <c r="AO37">
        <v>12</v>
      </c>
      <c r="AP37">
        <v>137</v>
      </c>
      <c r="AQ37" t="b">
        <f>IFERROR(MATCH('2018'!A36, '2019'!A:A, 0) &gt;0, FALSE)</f>
        <v>1</v>
      </c>
    </row>
    <row r="38" spans="1:43">
      <c r="A38" t="s">
        <v>488</v>
      </c>
      <c r="B38" t="s">
        <v>3329</v>
      </c>
      <c r="C38" t="s">
        <v>15477</v>
      </c>
      <c r="D38" t="s">
        <v>492</v>
      </c>
      <c r="E38" t="s">
        <v>456</v>
      </c>
      <c r="F38">
        <v>61101</v>
      </c>
      <c r="G38">
        <v>8159653335</v>
      </c>
      <c r="H38" t="s">
        <v>145</v>
      </c>
      <c r="I38">
        <v>1</v>
      </c>
      <c r="J38">
        <v>7</v>
      </c>
      <c r="K38">
        <v>1</v>
      </c>
      <c r="L38">
        <v>9</v>
      </c>
      <c r="M38" t="s">
        <v>290</v>
      </c>
      <c r="N38" t="s">
        <v>290</v>
      </c>
      <c r="O38" t="s">
        <v>290</v>
      </c>
      <c r="P38" t="s">
        <v>290</v>
      </c>
      <c r="Q38" t="s">
        <v>290</v>
      </c>
      <c r="R38" t="s">
        <v>290</v>
      </c>
      <c r="S38">
        <v>10</v>
      </c>
      <c r="T38" t="s">
        <v>290</v>
      </c>
      <c r="U38" t="s">
        <v>290</v>
      </c>
      <c r="V38" t="s">
        <v>290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290</v>
      </c>
      <c r="AF38">
        <v>0</v>
      </c>
      <c r="AG38">
        <v>31</v>
      </c>
      <c r="AH38">
        <v>29</v>
      </c>
      <c r="AI38">
        <v>0</v>
      </c>
      <c r="AJ38">
        <v>1</v>
      </c>
      <c r="AK38">
        <v>24</v>
      </c>
      <c r="AL38">
        <v>0</v>
      </c>
      <c r="AM38">
        <v>0</v>
      </c>
      <c r="AN38">
        <v>30</v>
      </c>
      <c r="AO38">
        <v>5</v>
      </c>
      <c r="AP38">
        <v>60</v>
      </c>
      <c r="AQ38" t="b">
        <f>IFERROR(MATCH('2018'!A37, '2019'!A:A, 0) &gt;0, FALSE)</f>
        <v>1</v>
      </c>
    </row>
    <row r="39" spans="1:43">
      <c r="A39" t="s">
        <v>11416</v>
      </c>
      <c r="B39" t="s">
        <v>7686</v>
      </c>
      <c r="C39" t="s">
        <v>7688</v>
      </c>
      <c r="D39" t="s">
        <v>7689</v>
      </c>
      <c r="E39" t="s">
        <v>456</v>
      </c>
      <c r="F39">
        <v>61103</v>
      </c>
      <c r="G39">
        <v>8159633620</v>
      </c>
      <c r="H39" t="s">
        <v>145</v>
      </c>
      <c r="I39">
        <v>1</v>
      </c>
      <c r="J39">
        <v>12.5</v>
      </c>
      <c r="K39">
        <v>1.2</v>
      </c>
      <c r="L39">
        <v>14.7</v>
      </c>
      <c r="M39" t="s">
        <v>290</v>
      </c>
      <c r="N39">
        <v>10</v>
      </c>
      <c r="O39">
        <v>10</v>
      </c>
      <c r="P39">
        <v>15</v>
      </c>
      <c r="Q39">
        <v>16</v>
      </c>
      <c r="R39">
        <v>15</v>
      </c>
      <c r="S39">
        <v>21</v>
      </c>
      <c r="T39">
        <v>13</v>
      </c>
      <c r="U39">
        <v>17</v>
      </c>
      <c r="V39" t="s">
        <v>290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73</v>
      </c>
      <c r="AH39">
        <v>54</v>
      </c>
      <c r="AI39">
        <v>1</v>
      </c>
      <c r="AJ39">
        <v>0</v>
      </c>
      <c r="AK39">
        <v>3</v>
      </c>
      <c r="AL39">
        <v>12</v>
      </c>
      <c r="AM39">
        <v>0</v>
      </c>
      <c r="AN39">
        <v>91</v>
      </c>
      <c r="AO39">
        <v>20</v>
      </c>
      <c r="AP39">
        <v>127</v>
      </c>
      <c r="AQ39" t="b">
        <f>IFERROR(MATCH('2018'!A38, '2019'!A:A, 0) &gt;0, FALSE)</f>
        <v>1</v>
      </c>
    </row>
    <row r="40" spans="1:43">
      <c r="A40" t="s">
        <v>499</v>
      </c>
      <c r="B40" t="s">
        <v>500</v>
      </c>
      <c r="C40" t="s">
        <v>7693</v>
      </c>
      <c r="D40" t="s">
        <v>503</v>
      </c>
      <c r="E40" t="s">
        <v>456</v>
      </c>
      <c r="F40">
        <v>61109</v>
      </c>
      <c r="G40">
        <v>8153983466</v>
      </c>
      <c r="H40" t="s">
        <v>145</v>
      </c>
      <c r="I40">
        <v>1</v>
      </c>
      <c r="J40">
        <v>12.6</v>
      </c>
      <c r="K40">
        <v>6.7</v>
      </c>
      <c r="L40">
        <v>20.3</v>
      </c>
      <c r="M40">
        <v>31</v>
      </c>
      <c r="N40">
        <v>26</v>
      </c>
      <c r="O40">
        <v>18</v>
      </c>
      <c r="P40">
        <v>24</v>
      </c>
      <c r="Q40">
        <v>31</v>
      </c>
      <c r="R40">
        <v>23</v>
      </c>
      <c r="S40">
        <v>30</v>
      </c>
      <c r="T40">
        <v>26</v>
      </c>
      <c r="U40">
        <v>25</v>
      </c>
      <c r="V40">
        <v>28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135</v>
      </c>
      <c r="AH40">
        <v>127</v>
      </c>
      <c r="AI40">
        <v>0</v>
      </c>
      <c r="AJ40">
        <v>12</v>
      </c>
      <c r="AK40">
        <v>2</v>
      </c>
      <c r="AL40">
        <v>8</v>
      </c>
      <c r="AM40">
        <v>0</v>
      </c>
      <c r="AN40">
        <v>230</v>
      </c>
      <c r="AO40">
        <v>10</v>
      </c>
      <c r="AP40">
        <v>262</v>
      </c>
      <c r="AQ40" t="b">
        <f>IFERROR(MATCH('2018'!A39, '2019'!A:A, 0) &gt;0, FALSE)</f>
        <v>1</v>
      </c>
    </row>
    <row r="41" spans="1:43">
      <c r="A41" t="s">
        <v>11420</v>
      </c>
      <c r="B41" t="s">
        <v>7695</v>
      </c>
      <c r="C41" t="s">
        <v>13287</v>
      </c>
      <c r="D41" t="s">
        <v>7698</v>
      </c>
      <c r="E41" t="s">
        <v>7699</v>
      </c>
      <c r="F41">
        <v>61080</v>
      </c>
      <c r="G41">
        <v>7794750560</v>
      </c>
      <c r="H41" t="s">
        <v>145</v>
      </c>
      <c r="I41">
        <v>1</v>
      </c>
      <c r="J41">
        <v>10</v>
      </c>
      <c r="K41">
        <v>3</v>
      </c>
      <c r="L41">
        <v>14</v>
      </c>
      <c r="M41">
        <v>15</v>
      </c>
      <c r="N41" t="s">
        <v>290</v>
      </c>
      <c r="O41">
        <v>10</v>
      </c>
      <c r="P41" t="s">
        <v>290</v>
      </c>
      <c r="Q41">
        <v>10</v>
      </c>
      <c r="R41">
        <v>10</v>
      </c>
      <c r="S41">
        <v>10</v>
      </c>
      <c r="T41" t="s">
        <v>290</v>
      </c>
      <c r="U41" t="s">
        <v>290</v>
      </c>
      <c r="V41" t="s">
        <v>290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290</v>
      </c>
      <c r="AF41">
        <v>0</v>
      </c>
      <c r="AG41">
        <v>55</v>
      </c>
      <c r="AH41">
        <v>43</v>
      </c>
      <c r="AI41">
        <v>0</v>
      </c>
      <c r="AJ41">
        <v>0</v>
      </c>
      <c r="AK41">
        <v>0</v>
      </c>
      <c r="AL41">
        <v>41</v>
      </c>
      <c r="AM41">
        <v>0</v>
      </c>
      <c r="AN41">
        <v>47</v>
      </c>
      <c r="AO41">
        <v>10</v>
      </c>
      <c r="AP41">
        <v>98</v>
      </c>
      <c r="AQ41" t="b">
        <f>IFERROR(MATCH('2018'!A40, '2019'!A:A, 0) &gt;0, FALSE)</f>
        <v>1</v>
      </c>
    </row>
    <row r="42" spans="1:43">
      <c r="A42" t="s">
        <v>505</v>
      </c>
      <c r="B42" t="s">
        <v>506</v>
      </c>
      <c r="C42" t="s">
        <v>14202</v>
      </c>
      <c r="D42" t="s">
        <v>509</v>
      </c>
      <c r="E42" t="s">
        <v>456</v>
      </c>
      <c r="F42">
        <v>61114</v>
      </c>
      <c r="G42">
        <v>8158779551</v>
      </c>
      <c r="H42" t="s">
        <v>145</v>
      </c>
      <c r="I42">
        <v>6</v>
      </c>
      <c r="J42">
        <v>52.7</v>
      </c>
      <c r="K42">
        <v>34</v>
      </c>
      <c r="L42">
        <v>92.7</v>
      </c>
      <c r="M42">
        <v>55</v>
      </c>
      <c r="N42">
        <v>34</v>
      </c>
      <c r="O42">
        <v>31</v>
      </c>
      <c r="P42">
        <v>34</v>
      </c>
      <c r="Q42">
        <v>37</v>
      </c>
      <c r="R42">
        <v>33</v>
      </c>
      <c r="S42">
        <v>42</v>
      </c>
      <c r="T42">
        <v>43</v>
      </c>
      <c r="U42">
        <v>47</v>
      </c>
      <c r="V42">
        <v>57</v>
      </c>
      <c r="W42">
        <v>84</v>
      </c>
      <c r="X42">
        <v>69</v>
      </c>
      <c r="Y42">
        <v>82</v>
      </c>
      <c r="Z42">
        <v>99</v>
      </c>
      <c r="AA42">
        <v>0</v>
      </c>
      <c r="AB42">
        <v>0</v>
      </c>
      <c r="AC42">
        <v>0</v>
      </c>
      <c r="AD42" t="s">
        <v>290</v>
      </c>
      <c r="AE42" t="s">
        <v>290</v>
      </c>
      <c r="AF42">
        <v>15</v>
      </c>
      <c r="AG42">
        <v>412</v>
      </c>
      <c r="AH42">
        <v>358</v>
      </c>
      <c r="AI42">
        <v>4</v>
      </c>
      <c r="AJ42">
        <v>37</v>
      </c>
      <c r="AK42">
        <v>78</v>
      </c>
      <c r="AL42">
        <v>55</v>
      </c>
      <c r="AM42">
        <v>0</v>
      </c>
      <c r="AN42">
        <v>535</v>
      </c>
      <c r="AO42">
        <v>61</v>
      </c>
      <c r="AP42">
        <v>770</v>
      </c>
      <c r="AQ42" t="b">
        <f>IFERROR(MATCH('2018'!A41, '2019'!A:A, 0) &gt;0, FALSE)</f>
        <v>1</v>
      </c>
    </row>
    <row r="43" spans="1:43">
      <c r="A43" t="s">
        <v>511</v>
      </c>
      <c r="B43" t="s">
        <v>512</v>
      </c>
      <c r="C43" t="s">
        <v>7706</v>
      </c>
      <c r="D43" t="s">
        <v>515</v>
      </c>
      <c r="E43" t="s">
        <v>456</v>
      </c>
      <c r="F43">
        <v>61107</v>
      </c>
      <c r="G43">
        <v>8153993465</v>
      </c>
      <c r="H43" t="s">
        <v>145</v>
      </c>
      <c r="I43">
        <v>13</v>
      </c>
      <c r="J43">
        <v>104</v>
      </c>
      <c r="K43">
        <v>25</v>
      </c>
      <c r="L43">
        <v>142</v>
      </c>
      <c r="M43">
        <v>91</v>
      </c>
      <c r="N43">
        <v>83</v>
      </c>
      <c r="O43">
        <v>58</v>
      </c>
      <c r="P43">
        <v>43</v>
      </c>
      <c r="Q43">
        <v>36</v>
      </c>
      <c r="R43">
        <v>57</v>
      </c>
      <c r="S43">
        <v>59</v>
      </c>
      <c r="T43">
        <v>64</v>
      </c>
      <c r="U43">
        <v>80</v>
      </c>
      <c r="V43">
        <v>83</v>
      </c>
      <c r="W43">
        <v>98</v>
      </c>
      <c r="X43">
        <v>102</v>
      </c>
      <c r="Y43">
        <v>106</v>
      </c>
      <c r="Z43">
        <v>136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524</v>
      </c>
      <c r="AH43">
        <v>572</v>
      </c>
      <c r="AI43">
        <v>1</v>
      </c>
      <c r="AJ43">
        <v>110</v>
      </c>
      <c r="AK43">
        <v>55</v>
      </c>
      <c r="AL43">
        <v>33</v>
      </c>
      <c r="AM43">
        <v>0</v>
      </c>
      <c r="AN43">
        <v>897</v>
      </c>
      <c r="AO43">
        <v>0</v>
      </c>
      <c r="AP43">
        <v>1096</v>
      </c>
      <c r="AQ43" t="b">
        <f>IFERROR(MATCH('2018'!A42, '2019'!A:A, 0) &gt;0, FALSE)</f>
        <v>1</v>
      </c>
    </row>
    <row r="44" spans="1:43">
      <c r="A44" t="s">
        <v>516</v>
      </c>
      <c r="B44" t="s">
        <v>517</v>
      </c>
      <c r="C44" t="s">
        <v>15478</v>
      </c>
      <c r="D44" t="s">
        <v>521</v>
      </c>
      <c r="E44" t="s">
        <v>456</v>
      </c>
      <c r="F44">
        <v>61109</v>
      </c>
      <c r="G44">
        <v>8158743883</v>
      </c>
      <c r="H44" t="s">
        <v>145</v>
      </c>
      <c r="I44">
        <v>4</v>
      </c>
      <c r="J44">
        <v>16</v>
      </c>
      <c r="K44">
        <v>3</v>
      </c>
      <c r="L44">
        <v>23</v>
      </c>
      <c r="M44">
        <v>15</v>
      </c>
      <c r="N44">
        <v>14</v>
      </c>
      <c r="O44">
        <v>11</v>
      </c>
      <c r="P44">
        <v>15</v>
      </c>
      <c r="Q44" t="s">
        <v>290</v>
      </c>
      <c r="R44" t="s">
        <v>290</v>
      </c>
      <c r="S44" t="s">
        <v>290</v>
      </c>
      <c r="T44">
        <v>15</v>
      </c>
      <c r="U44" t="s">
        <v>290</v>
      </c>
      <c r="V44">
        <v>10</v>
      </c>
      <c r="W44" t="s">
        <v>290</v>
      </c>
      <c r="X44">
        <v>10</v>
      </c>
      <c r="Y44" t="s">
        <v>290</v>
      </c>
      <c r="Z44" t="s">
        <v>290</v>
      </c>
      <c r="AA44">
        <v>0</v>
      </c>
      <c r="AB44">
        <v>0</v>
      </c>
      <c r="AC44">
        <v>0</v>
      </c>
      <c r="AD44">
        <v>0</v>
      </c>
      <c r="AE44" t="s">
        <v>290</v>
      </c>
      <c r="AF44" t="s">
        <v>290</v>
      </c>
      <c r="AG44">
        <v>72</v>
      </c>
      <c r="AH44">
        <v>72</v>
      </c>
      <c r="AI44">
        <v>0</v>
      </c>
      <c r="AJ44">
        <v>3</v>
      </c>
      <c r="AK44">
        <v>4</v>
      </c>
      <c r="AL44">
        <v>3</v>
      </c>
      <c r="AM44">
        <v>0</v>
      </c>
      <c r="AN44">
        <v>117</v>
      </c>
      <c r="AO44">
        <v>17</v>
      </c>
      <c r="AP44">
        <v>144</v>
      </c>
      <c r="AQ44" t="b">
        <f>IFERROR(MATCH('2018'!A43, '2019'!A:A, 0) &gt;0, FALSE)</f>
        <v>1</v>
      </c>
    </row>
    <row r="45" spans="1:43">
      <c r="A45" t="s">
        <v>522</v>
      </c>
      <c r="B45" t="s">
        <v>523</v>
      </c>
      <c r="C45" t="s">
        <v>4994</v>
      </c>
      <c r="D45" t="s">
        <v>525</v>
      </c>
      <c r="E45" t="s">
        <v>456</v>
      </c>
      <c r="F45">
        <v>61103</v>
      </c>
      <c r="G45">
        <v>8159643117</v>
      </c>
      <c r="H45" t="s">
        <v>145</v>
      </c>
      <c r="I45">
        <v>1</v>
      </c>
      <c r="J45">
        <v>4</v>
      </c>
      <c r="K45">
        <v>0</v>
      </c>
      <c r="L45">
        <v>5</v>
      </c>
      <c r="M45" t="s">
        <v>290</v>
      </c>
      <c r="N45" t="s">
        <v>290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5</v>
      </c>
      <c r="AH45">
        <v>4</v>
      </c>
      <c r="AI45">
        <v>0</v>
      </c>
      <c r="AJ45">
        <v>0</v>
      </c>
      <c r="AK45">
        <v>9</v>
      </c>
      <c r="AL45">
        <v>0</v>
      </c>
      <c r="AM45">
        <v>0</v>
      </c>
      <c r="AN45">
        <v>0</v>
      </c>
      <c r="AO45">
        <v>0</v>
      </c>
      <c r="AP45">
        <v>9</v>
      </c>
      <c r="AQ45" t="b">
        <f>IFERROR(MATCH('2018'!A44, '2019'!A:A, 0) &gt;0, FALSE)</f>
        <v>1</v>
      </c>
    </row>
    <row r="46" spans="1:43">
      <c r="A46" t="s">
        <v>526</v>
      </c>
      <c r="B46" t="s">
        <v>527</v>
      </c>
      <c r="C46" t="s">
        <v>4997</v>
      </c>
      <c r="D46" t="s">
        <v>530</v>
      </c>
      <c r="E46" t="s">
        <v>456</v>
      </c>
      <c r="F46">
        <v>61107</v>
      </c>
      <c r="G46">
        <v>8158771600</v>
      </c>
      <c r="H46" t="s">
        <v>145</v>
      </c>
      <c r="I46">
        <v>0</v>
      </c>
      <c r="J46">
        <v>15</v>
      </c>
      <c r="K46">
        <v>10</v>
      </c>
      <c r="L46">
        <v>25</v>
      </c>
      <c r="M46">
        <v>16</v>
      </c>
      <c r="N46">
        <v>10</v>
      </c>
      <c r="O46" t="s">
        <v>290</v>
      </c>
      <c r="P46">
        <v>10</v>
      </c>
      <c r="Q46" t="s">
        <v>290</v>
      </c>
      <c r="R46" t="s">
        <v>290</v>
      </c>
      <c r="S46" t="s">
        <v>290</v>
      </c>
      <c r="T46" t="s">
        <v>290</v>
      </c>
      <c r="U46" t="s">
        <v>290</v>
      </c>
      <c r="V46" t="s">
        <v>290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 t="s">
        <v>290</v>
      </c>
      <c r="AE46" t="s">
        <v>290</v>
      </c>
      <c r="AF46">
        <v>0</v>
      </c>
      <c r="AG46">
        <v>43</v>
      </c>
      <c r="AH46">
        <v>43</v>
      </c>
      <c r="AI46">
        <v>2</v>
      </c>
      <c r="AJ46">
        <v>4</v>
      </c>
      <c r="AK46">
        <v>3</v>
      </c>
      <c r="AL46">
        <v>1</v>
      </c>
      <c r="AM46">
        <v>0</v>
      </c>
      <c r="AN46">
        <v>62</v>
      </c>
      <c r="AO46">
        <v>14</v>
      </c>
      <c r="AP46">
        <v>86</v>
      </c>
      <c r="AQ46" t="b">
        <f>IFERROR(MATCH('2018'!A45, '2019'!A:A, 0) &gt;0, FALSE)</f>
        <v>1</v>
      </c>
    </row>
    <row r="47" spans="1:43">
      <c r="A47" t="s">
        <v>536</v>
      </c>
      <c r="B47" t="s">
        <v>537</v>
      </c>
      <c r="C47" t="s">
        <v>11426</v>
      </c>
      <c r="D47" t="s">
        <v>540</v>
      </c>
      <c r="E47" t="s">
        <v>456</v>
      </c>
      <c r="F47">
        <v>61114</v>
      </c>
      <c r="G47">
        <v>8158776021</v>
      </c>
      <c r="H47" t="s">
        <v>145</v>
      </c>
      <c r="I47">
        <v>1</v>
      </c>
      <c r="J47">
        <v>14.6</v>
      </c>
      <c r="K47">
        <v>4.5</v>
      </c>
      <c r="L47">
        <v>20.100000000000001</v>
      </c>
      <c r="M47" t="s">
        <v>290</v>
      </c>
      <c r="N47" t="s">
        <v>290</v>
      </c>
      <c r="O47" t="s">
        <v>290</v>
      </c>
      <c r="P47" t="s">
        <v>290</v>
      </c>
      <c r="Q47" t="s">
        <v>290</v>
      </c>
      <c r="R47" t="s">
        <v>290</v>
      </c>
      <c r="S47" t="s">
        <v>290</v>
      </c>
      <c r="T47" t="s">
        <v>290</v>
      </c>
      <c r="U47" t="s">
        <v>290</v>
      </c>
      <c r="V47" t="s">
        <v>290</v>
      </c>
      <c r="W47" t="s">
        <v>290</v>
      </c>
      <c r="X47" t="s">
        <v>290</v>
      </c>
      <c r="Y47" t="s">
        <v>290</v>
      </c>
      <c r="Z47">
        <v>12</v>
      </c>
      <c r="AA47">
        <v>0</v>
      </c>
      <c r="AB47">
        <v>0</v>
      </c>
      <c r="AC47">
        <v>0</v>
      </c>
      <c r="AD47">
        <v>0</v>
      </c>
      <c r="AE47" t="s">
        <v>290</v>
      </c>
      <c r="AF47" t="s">
        <v>290</v>
      </c>
      <c r="AG47">
        <v>51</v>
      </c>
      <c r="AH47">
        <v>52</v>
      </c>
      <c r="AI47">
        <v>0</v>
      </c>
      <c r="AJ47">
        <v>4</v>
      </c>
      <c r="AK47">
        <v>1</v>
      </c>
      <c r="AL47">
        <v>6</v>
      </c>
      <c r="AM47">
        <v>0</v>
      </c>
      <c r="AN47">
        <v>87</v>
      </c>
      <c r="AO47">
        <v>5</v>
      </c>
      <c r="AP47">
        <v>103</v>
      </c>
      <c r="AQ47" t="b">
        <f>IFERROR(MATCH('2018'!A46, '2019'!A:A, 0) &gt;0, FALSE)</f>
        <v>1</v>
      </c>
    </row>
    <row r="48" spans="1:43">
      <c r="A48" t="s">
        <v>545</v>
      </c>
      <c r="B48" t="s">
        <v>546</v>
      </c>
      <c r="C48" t="s">
        <v>14210</v>
      </c>
      <c r="D48" t="s">
        <v>548</v>
      </c>
      <c r="E48" t="s">
        <v>456</v>
      </c>
      <c r="F48">
        <v>61114</v>
      </c>
      <c r="G48">
        <v>8158775749</v>
      </c>
      <c r="H48" t="s">
        <v>145</v>
      </c>
      <c r="I48">
        <v>2.4</v>
      </c>
      <c r="J48">
        <v>30.8</v>
      </c>
      <c r="K48">
        <v>11.7</v>
      </c>
      <c r="L48">
        <v>44.9</v>
      </c>
      <c r="M48">
        <v>67</v>
      </c>
      <c r="N48">
        <v>33</v>
      </c>
      <c r="O48">
        <v>23</v>
      </c>
      <c r="P48">
        <v>29</v>
      </c>
      <c r="Q48">
        <v>23</v>
      </c>
      <c r="R48">
        <v>27</v>
      </c>
      <c r="S48">
        <v>26</v>
      </c>
      <c r="T48">
        <v>20</v>
      </c>
      <c r="U48">
        <v>12</v>
      </c>
      <c r="V48">
        <v>26</v>
      </c>
      <c r="W48">
        <v>15</v>
      </c>
      <c r="X48">
        <v>30</v>
      </c>
      <c r="Y48">
        <v>37</v>
      </c>
      <c r="Z48">
        <v>26</v>
      </c>
      <c r="AA48">
        <v>0</v>
      </c>
      <c r="AB48">
        <v>0</v>
      </c>
      <c r="AC48">
        <v>0</v>
      </c>
      <c r="AD48">
        <v>0</v>
      </c>
      <c r="AE48" t="s">
        <v>290</v>
      </c>
      <c r="AF48" t="s">
        <v>290</v>
      </c>
      <c r="AG48">
        <v>208</v>
      </c>
      <c r="AH48">
        <v>203</v>
      </c>
      <c r="AI48">
        <v>1</v>
      </c>
      <c r="AJ48">
        <v>15</v>
      </c>
      <c r="AK48">
        <v>15</v>
      </c>
      <c r="AL48">
        <v>29</v>
      </c>
      <c r="AM48">
        <v>0</v>
      </c>
      <c r="AN48">
        <v>303</v>
      </c>
      <c r="AO48">
        <v>48</v>
      </c>
      <c r="AP48">
        <v>411</v>
      </c>
      <c r="AQ48" t="b">
        <f>IFERROR(MATCH('2018'!A47, '2019'!A:A, 0) &gt;0, FALSE)</f>
        <v>1</v>
      </c>
    </row>
    <row r="49" spans="1:43">
      <c r="A49" t="s">
        <v>549</v>
      </c>
      <c r="B49" t="s">
        <v>550</v>
      </c>
      <c r="C49" t="s">
        <v>11430</v>
      </c>
      <c r="D49" t="s">
        <v>553</v>
      </c>
      <c r="E49" t="s">
        <v>456</v>
      </c>
      <c r="F49">
        <v>61108</v>
      </c>
      <c r="G49">
        <v>8153328101</v>
      </c>
      <c r="H49" t="s">
        <v>145</v>
      </c>
      <c r="I49">
        <v>2.4</v>
      </c>
      <c r="J49">
        <v>15.6</v>
      </c>
      <c r="K49">
        <v>4</v>
      </c>
      <c r="L49">
        <v>22</v>
      </c>
      <c r="M49">
        <v>72</v>
      </c>
      <c r="N49">
        <v>22</v>
      </c>
      <c r="O49" t="s">
        <v>290</v>
      </c>
      <c r="P49">
        <v>11</v>
      </c>
      <c r="Q49" t="s">
        <v>290</v>
      </c>
      <c r="R49" t="s">
        <v>290</v>
      </c>
      <c r="S49" t="s">
        <v>290</v>
      </c>
      <c r="T49">
        <v>10</v>
      </c>
      <c r="U49" t="s">
        <v>290</v>
      </c>
      <c r="V49" t="s">
        <v>290</v>
      </c>
      <c r="W49" t="s">
        <v>290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73</v>
      </c>
      <c r="AH49">
        <v>82</v>
      </c>
      <c r="AI49">
        <v>2</v>
      </c>
      <c r="AJ49">
        <v>19</v>
      </c>
      <c r="AK49">
        <v>2</v>
      </c>
      <c r="AL49">
        <v>5</v>
      </c>
      <c r="AM49">
        <v>0</v>
      </c>
      <c r="AN49">
        <v>113</v>
      </c>
      <c r="AO49">
        <v>14</v>
      </c>
      <c r="AP49">
        <v>155</v>
      </c>
      <c r="AQ49" t="b">
        <f>IFERROR(MATCH('2018'!A48, '2019'!A:A, 0) &gt;0, FALSE)</f>
        <v>1</v>
      </c>
    </row>
    <row r="50" spans="1:43">
      <c r="A50" t="s">
        <v>555</v>
      </c>
      <c r="B50" t="s">
        <v>556</v>
      </c>
      <c r="C50" t="s">
        <v>14213</v>
      </c>
      <c r="D50" t="s">
        <v>559</v>
      </c>
      <c r="E50" t="s">
        <v>456</v>
      </c>
      <c r="F50">
        <v>61109</v>
      </c>
      <c r="G50">
        <v>8153976899</v>
      </c>
      <c r="H50" t="s">
        <v>145</v>
      </c>
      <c r="I50">
        <v>3</v>
      </c>
      <c r="J50">
        <v>21</v>
      </c>
      <c r="K50">
        <v>1</v>
      </c>
      <c r="L50">
        <v>25</v>
      </c>
      <c r="M50">
        <v>16</v>
      </c>
      <c r="N50">
        <v>15</v>
      </c>
      <c r="O50">
        <v>14</v>
      </c>
      <c r="P50">
        <v>18</v>
      </c>
      <c r="Q50">
        <v>15</v>
      </c>
      <c r="R50">
        <v>11</v>
      </c>
      <c r="S50">
        <v>14</v>
      </c>
      <c r="T50">
        <v>18</v>
      </c>
      <c r="U50" t="s">
        <v>290</v>
      </c>
      <c r="V50">
        <v>13</v>
      </c>
      <c r="W50" t="s">
        <v>290</v>
      </c>
      <c r="X50" t="s">
        <v>290</v>
      </c>
      <c r="Y50" t="s">
        <v>290</v>
      </c>
      <c r="Z50" t="s">
        <v>290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79</v>
      </c>
      <c r="AH50">
        <v>88</v>
      </c>
      <c r="AI50">
        <v>0</v>
      </c>
      <c r="AJ50">
        <v>48</v>
      </c>
      <c r="AK50">
        <v>9</v>
      </c>
      <c r="AL50">
        <v>0</v>
      </c>
      <c r="AM50">
        <v>0</v>
      </c>
      <c r="AN50">
        <v>104</v>
      </c>
      <c r="AO50">
        <v>6</v>
      </c>
      <c r="AP50">
        <v>167</v>
      </c>
      <c r="AQ50" t="b">
        <f>IFERROR(MATCH('2018'!A49, '2019'!A:A, 0) &gt;0, FALSE)</f>
        <v>0</v>
      </c>
    </row>
    <row r="51" spans="1:43">
      <c r="A51" t="s">
        <v>560</v>
      </c>
      <c r="B51" t="s">
        <v>561</v>
      </c>
      <c r="C51" t="s">
        <v>5018</v>
      </c>
      <c r="D51" t="s">
        <v>7730</v>
      </c>
      <c r="E51" t="s">
        <v>456</v>
      </c>
      <c r="F51">
        <v>61109</v>
      </c>
      <c r="G51">
        <v>8153993021</v>
      </c>
      <c r="H51" t="s">
        <v>145</v>
      </c>
      <c r="I51">
        <v>1</v>
      </c>
      <c r="J51">
        <v>4</v>
      </c>
      <c r="K51">
        <v>5</v>
      </c>
      <c r="L51">
        <v>10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 t="s">
        <v>290</v>
      </c>
      <c r="T51" t="s">
        <v>290</v>
      </c>
      <c r="U51" t="s">
        <v>290</v>
      </c>
      <c r="V51" t="s">
        <v>290</v>
      </c>
      <c r="W51" t="s">
        <v>290</v>
      </c>
      <c r="X51" t="s">
        <v>290</v>
      </c>
      <c r="Y51" t="s">
        <v>290</v>
      </c>
      <c r="Z51" t="s">
        <v>290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6</v>
      </c>
      <c r="AH51">
        <v>21</v>
      </c>
      <c r="AI51">
        <v>0</v>
      </c>
      <c r="AJ51">
        <v>0</v>
      </c>
      <c r="AK51">
        <v>2</v>
      </c>
      <c r="AL51">
        <v>8</v>
      </c>
      <c r="AM51">
        <v>0</v>
      </c>
      <c r="AN51">
        <v>17</v>
      </c>
      <c r="AO51">
        <v>0</v>
      </c>
      <c r="AP51">
        <v>27</v>
      </c>
      <c r="AQ51" t="b">
        <f>IFERROR(MATCH('2018'!A50, '2019'!A:A, 0) &gt;0, FALSE)</f>
        <v>1</v>
      </c>
    </row>
    <row r="52" spans="1:43">
      <c r="A52" t="s">
        <v>565</v>
      </c>
      <c r="B52" t="s">
        <v>566</v>
      </c>
      <c r="C52" t="s">
        <v>15479</v>
      </c>
      <c r="D52" t="s">
        <v>568</v>
      </c>
      <c r="E52" t="s">
        <v>456</v>
      </c>
      <c r="F52">
        <v>61108</v>
      </c>
      <c r="G52">
        <v>8152278894</v>
      </c>
      <c r="H52" t="s">
        <v>145</v>
      </c>
      <c r="I52">
        <v>1</v>
      </c>
      <c r="J52">
        <v>9</v>
      </c>
      <c r="K52">
        <v>11</v>
      </c>
      <c r="L52">
        <v>21</v>
      </c>
      <c r="M52">
        <v>34</v>
      </c>
      <c r="N52">
        <v>16</v>
      </c>
      <c r="O52" t="s">
        <v>290</v>
      </c>
      <c r="P52" t="s">
        <v>290</v>
      </c>
      <c r="Q52" t="s">
        <v>290</v>
      </c>
      <c r="R52">
        <v>11</v>
      </c>
      <c r="S52" t="s">
        <v>290</v>
      </c>
      <c r="T52" t="s">
        <v>290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42</v>
      </c>
      <c r="AH52">
        <v>46</v>
      </c>
      <c r="AI52">
        <v>0</v>
      </c>
      <c r="AJ52">
        <v>1</v>
      </c>
      <c r="AK52">
        <v>7</v>
      </c>
      <c r="AL52">
        <v>7</v>
      </c>
      <c r="AM52">
        <v>0</v>
      </c>
      <c r="AN52">
        <v>68</v>
      </c>
      <c r="AO52">
        <v>5</v>
      </c>
      <c r="AP52">
        <v>88</v>
      </c>
      <c r="AQ52" t="b">
        <f>IFERROR(MATCH('2018'!A51, '2019'!A:A, 0) &gt;0, FALSE)</f>
        <v>1</v>
      </c>
    </row>
    <row r="53" spans="1:43">
      <c r="A53" t="s">
        <v>569</v>
      </c>
      <c r="B53" t="s">
        <v>570</v>
      </c>
      <c r="C53" t="s">
        <v>14217</v>
      </c>
      <c r="D53" t="s">
        <v>573</v>
      </c>
      <c r="E53" t="s">
        <v>574</v>
      </c>
      <c r="F53">
        <v>60201</v>
      </c>
      <c r="G53">
        <v>2249991177</v>
      </c>
      <c r="H53" t="s">
        <v>146</v>
      </c>
      <c r="I53">
        <v>9</v>
      </c>
      <c r="J53">
        <v>23</v>
      </c>
      <c r="K53">
        <v>8</v>
      </c>
      <c r="L53">
        <v>40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47</v>
      </c>
      <c r="X53">
        <v>48</v>
      </c>
      <c r="Y53">
        <v>37</v>
      </c>
      <c r="Z53">
        <v>43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89</v>
      </c>
      <c r="AH53">
        <v>86</v>
      </c>
      <c r="AI53">
        <v>0</v>
      </c>
      <c r="AJ53">
        <v>11</v>
      </c>
      <c r="AK53">
        <v>13</v>
      </c>
      <c r="AL53">
        <v>14</v>
      </c>
      <c r="AM53">
        <v>1</v>
      </c>
      <c r="AN53">
        <v>136</v>
      </c>
      <c r="AO53">
        <v>0</v>
      </c>
      <c r="AP53">
        <v>175</v>
      </c>
      <c r="AQ53" t="b">
        <f>IFERROR(MATCH('2018'!A52, '2019'!A:A, 0) &gt;0, FALSE)</f>
        <v>1</v>
      </c>
    </row>
    <row r="54" spans="1:43">
      <c r="A54" t="s">
        <v>576</v>
      </c>
      <c r="B54" t="s">
        <v>577</v>
      </c>
      <c r="C54" t="s">
        <v>15480</v>
      </c>
      <c r="D54" t="s">
        <v>581</v>
      </c>
      <c r="E54" t="s">
        <v>582</v>
      </c>
      <c r="F54">
        <v>60076</v>
      </c>
      <c r="G54">
        <v>8479838130</v>
      </c>
      <c r="H54" t="s">
        <v>146</v>
      </c>
      <c r="I54">
        <v>0</v>
      </c>
      <c r="J54">
        <v>4</v>
      </c>
      <c r="K54">
        <v>2</v>
      </c>
      <c r="L54">
        <v>6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11</v>
      </c>
      <c r="AO54">
        <v>0</v>
      </c>
      <c r="AP54">
        <v>11</v>
      </c>
      <c r="AQ54" t="b">
        <f>IFERROR(MATCH('2018'!A53, '2019'!A:A, 0) &gt;0, FALSE)</f>
        <v>1</v>
      </c>
    </row>
    <row r="55" spans="1:43">
      <c r="A55" t="s">
        <v>15481</v>
      </c>
      <c r="B55" t="s">
        <v>15482</v>
      </c>
      <c r="C55" t="s">
        <v>15483</v>
      </c>
      <c r="D55" t="s">
        <v>4558</v>
      </c>
      <c r="E55" t="s">
        <v>613</v>
      </c>
      <c r="F55">
        <v>60016</v>
      </c>
      <c r="G55">
        <v>2245678256</v>
      </c>
      <c r="H55" t="s">
        <v>146</v>
      </c>
      <c r="I55">
        <v>2</v>
      </c>
      <c r="J55">
        <v>6.9</v>
      </c>
      <c r="K55">
        <v>2.2999999999999998</v>
      </c>
      <c r="L55">
        <v>11.2</v>
      </c>
      <c r="M55">
        <v>31</v>
      </c>
      <c r="N55">
        <v>20</v>
      </c>
      <c r="O55" t="s">
        <v>290</v>
      </c>
      <c r="P55" t="s">
        <v>290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13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47</v>
      </c>
      <c r="AH55">
        <v>35</v>
      </c>
      <c r="AI55">
        <v>0</v>
      </c>
      <c r="AJ55">
        <v>58</v>
      </c>
      <c r="AK55">
        <v>1</v>
      </c>
      <c r="AL55">
        <v>1</v>
      </c>
      <c r="AM55">
        <v>0</v>
      </c>
      <c r="AN55">
        <v>20</v>
      </c>
      <c r="AO55">
        <v>2</v>
      </c>
      <c r="AP55">
        <v>82</v>
      </c>
      <c r="AQ55" t="b">
        <f>IFERROR(MATCH('2018'!A54, '2019'!A:A, 0) &gt;0, FALSE)</f>
        <v>1</v>
      </c>
    </row>
    <row r="56" spans="1:43">
      <c r="A56" t="s">
        <v>584</v>
      </c>
      <c r="B56" t="s">
        <v>585</v>
      </c>
      <c r="C56" t="s">
        <v>15484</v>
      </c>
      <c r="D56" t="s">
        <v>588</v>
      </c>
      <c r="E56" t="s">
        <v>582</v>
      </c>
      <c r="F56">
        <v>60077</v>
      </c>
      <c r="G56">
        <v>7734139770</v>
      </c>
      <c r="H56" t="s">
        <v>146</v>
      </c>
      <c r="I56">
        <v>0</v>
      </c>
      <c r="J56">
        <v>9.5</v>
      </c>
      <c r="K56">
        <v>0</v>
      </c>
      <c r="L56">
        <v>9.5</v>
      </c>
      <c r="M56">
        <v>12</v>
      </c>
      <c r="N56" t="s">
        <v>290</v>
      </c>
      <c r="O56">
        <v>0</v>
      </c>
      <c r="P56" t="s">
        <v>290</v>
      </c>
      <c r="Q56">
        <v>0</v>
      </c>
      <c r="R56" t="s">
        <v>290</v>
      </c>
      <c r="S56">
        <v>0</v>
      </c>
      <c r="T56" t="s">
        <v>290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9</v>
      </c>
      <c r="AH56">
        <v>25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34</v>
      </c>
      <c r="AO56">
        <v>0</v>
      </c>
      <c r="AP56">
        <v>34</v>
      </c>
      <c r="AQ56" t="b">
        <f>IFERROR(MATCH('2018'!A55, '2019'!A:A, 0) &gt;0, FALSE)</f>
        <v>1</v>
      </c>
    </row>
    <row r="57" spans="1:43">
      <c r="A57" t="s">
        <v>597</v>
      </c>
      <c r="B57" t="s">
        <v>598</v>
      </c>
      <c r="C57" t="s">
        <v>5053</v>
      </c>
      <c r="D57" t="s">
        <v>600</v>
      </c>
      <c r="E57" t="s">
        <v>601</v>
      </c>
      <c r="F57">
        <v>60093</v>
      </c>
      <c r="G57">
        <v>8474460674</v>
      </c>
      <c r="H57" t="s">
        <v>146</v>
      </c>
      <c r="I57">
        <v>12.3</v>
      </c>
      <c r="J57">
        <v>83.7</v>
      </c>
      <c r="K57">
        <v>23.8</v>
      </c>
      <c r="L57">
        <v>119.8</v>
      </c>
      <c r="M57">
        <v>20</v>
      </c>
      <c r="N57">
        <v>24</v>
      </c>
      <c r="O57">
        <v>21</v>
      </c>
      <c r="P57">
        <v>26</v>
      </c>
      <c r="Q57">
        <v>25</v>
      </c>
      <c r="R57">
        <v>30</v>
      </c>
      <c r="S57">
        <v>36</v>
      </c>
      <c r="T57">
        <v>37</v>
      </c>
      <c r="U57">
        <v>44</v>
      </c>
      <c r="V57">
        <v>47</v>
      </c>
      <c r="W57">
        <v>59</v>
      </c>
      <c r="X57">
        <v>59</v>
      </c>
      <c r="Y57">
        <v>60</v>
      </c>
      <c r="Z57">
        <v>56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267</v>
      </c>
      <c r="AH57">
        <v>277</v>
      </c>
      <c r="AI57">
        <v>1</v>
      </c>
      <c r="AJ57">
        <v>28</v>
      </c>
      <c r="AK57">
        <v>35</v>
      </c>
      <c r="AL57">
        <v>23</v>
      </c>
      <c r="AM57">
        <v>0</v>
      </c>
      <c r="AN57">
        <v>407</v>
      </c>
      <c r="AO57">
        <v>50</v>
      </c>
      <c r="AP57">
        <v>544</v>
      </c>
      <c r="AQ57" t="b">
        <f>IFERROR(MATCH('2018'!A56, '2019'!A:A, 0) &gt;0, FALSE)</f>
        <v>0</v>
      </c>
    </row>
    <row r="58" spans="1:43">
      <c r="A58" t="s">
        <v>629</v>
      </c>
      <c r="B58" t="s">
        <v>630</v>
      </c>
      <c r="C58" t="s">
        <v>15485</v>
      </c>
      <c r="D58" t="s">
        <v>633</v>
      </c>
      <c r="E58" t="s">
        <v>634</v>
      </c>
      <c r="F58">
        <v>60091</v>
      </c>
      <c r="G58">
        <v>8479202404</v>
      </c>
      <c r="H58" t="s">
        <v>146</v>
      </c>
      <c r="I58">
        <v>27</v>
      </c>
      <c r="J58">
        <v>162</v>
      </c>
      <c r="K58">
        <v>104</v>
      </c>
      <c r="L58">
        <v>293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497</v>
      </c>
      <c r="X58">
        <v>504</v>
      </c>
      <c r="Y58">
        <v>496</v>
      </c>
      <c r="Z58">
        <v>512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984</v>
      </c>
      <c r="AH58">
        <v>1025</v>
      </c>
      <c r="AI58">
        <v>9</v>
      </c>
      <c r="AJ58">
        <v>80</v>
      </c>
      <c r="AK58">
        <v>113</v>
      </c>
      <c r="AL58">
        <v>181</v>
      </c>
      <c r="AM58">
        <v>55</v>
      </c>
      <c r="AN58">
        <v>1490</v>
      </c>
      <c r="AO58">
        <v>81</v>
      </c>
      <c r="AP58">
        <v>2009</v>
      </c>
      <c r="AQ58" t="b">
        <f>IFERROR(MATCH('2018'!A57, '2019'!A:A, 0) &gt;0, FALSE)</f>
        <v>1</v>
      </c>
    </row>
    <row r="59" spans="1:43">
      <c r="A59" t="s">
        <v>636</v>
      </c>
      <c r="B59" t="s">
        <v>637</v>
      </c>
      <c r="C59" t="s">
        <v>5079</v>
      </c>
      <c r="D59" t="s">
        <v>640</v>
      </c>
      <c r="E59" t="s">
        <v>641</v>
      </c>
      <c r="F59">
        <v>60714</v>
      </c>
      <c r="G59">
        <v>8479652900</v>
      </c>
      <c r="H59" t="s">
        <v>146</v>
      </c>
      <c r="I59">
        <v>4</v>
      </c>
      <c r="J59">
        <v>61</v>
      </c>
      <c r="K59">
        <v>15</v>
      </c>
      <c r="L59">
        <v>80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184</v>
      </c>
      <c r="X59">
        <v>172</v>
      </c>
      <c r="Y59">
        <v>190</v>
      </c>
      <c r="Z59">
        <v>160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64</v>
      </c>
      <c r="AG59">
        <v>0</v>
      </c>
      <c r="AH59">
        <v>770</v>
      </c>
      <c r="AI59">
        <v>2</v>
      </c>
      <c r="AJ59">
        <v>37</v>
      </c>
      <c r="AK59">
        <v>16</v>
      </c>
      <c r="AL59">
        <v>96</v>
      </c>
      <c r="AM59">
        <v>2</v>
      </c>
      <c r="AN59">
        <v>554</v>
      </c>
      <c r="AO59">
        <v>63</v>
      </c>
      <c r="AP59">
        <v>770</v>
      </c>
      <c r="AQ59" t="b">
        <f>IFERROR(MATCH('2018'!A58, '2019'!A:A, 0) &gt;0, FALSE)</f>
        <v>1</v>
      </c>
    </row>
    <row r="60" spans="1:43">
      <c r="A60" t="s">
        <v>643</v>
      </c>
      <c r="B60" t="s">
        <v>644</v>
      </c>
      <c r="C60" t="s">
        <v>5082</v>
      </c>
      <c r="D60" t="s">
        <v>7758</v>
      </c>
      <c r="E60" t="s">
        <v>937</v>
      </c>
      <c r="F60">
        <v>60093</v>
      </c>
      <c r="G60">
        <v>8474467584</v>
      </c>
      <c r="H60" t="s">
        <v>146</v>
      </c>
      <c r="I60">
        <v>0.5</v>
      </c>
      <c r="J60">
        <v>6</v>
      </c>
      <c r="K60">
        <v>1.5</v>
      </c>
      <c r="L60">
        <v>8</v>
      </c>
      <c r="M60">
        <v>41</v>
      </c>
      <c r="N60">
        <v>10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24</v>
      </c>
      <c r="AH60">
        <v>27</v>
      </c>
      <c r="AI60">
        <v>0</v>
      </c>
      <c r="AJ60">
        <v>14</v>
      </c>
      <c r="AK60">
        <v>0</v>
      </c>
      <c r="AL60">
        <v>0</v>
      </c>
      <c r="AM60">
        <v>0</v>
      </c>
      <c r="AN60">
        <v>32</v>
      </c>
      <c r="AO60">
        <v>5</v>
      </c>
      <c r="AP60">
        <v>51</v>
      </c>
      <c r="AQ60" t="b">
        <f>IFERROR(MATCH('2018'!A59, '2019'!A:A, 0) &gt;0, FALSE)</f>
        <v>1</v>
      </c>
    </row>
    <row r="61" spans="1:43">
      <c r="A61" t="s">
        <v>649</v>
      </c>
      <c r="B61" t="s">
        <v>650</v>
      </c>
      <c r="C61" t="s">
        <v>5085</v>
      </c>
      <c r="D61" t="s">
        <v>653</v>
      </c>
      <c r="E61" t="s">
        <v>634</v>
      </c>
      <c r="F61">
        <v>60091</v>
      </c>
      <c r="G61">
        <v>8472567660</v>
      </c>
      <c r="H61" t="s">
        <v>146</v>
      </c>
      <c r="I61">
        <v>8</v>
      </c>
      <c r="J61">
        <v>33</v>
      </c>
      <c r="K61">
        <v>21</v>
      </c>
      <c r="L61">
        <v>62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74</v>
      </c>
      <c r="X61">
        <v>65</v>
      </c>
      <c r="Y61">
        <v>62</v>
      </c>
      <c r="Z61">
        <v>70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271</v>
      </c>
      <c r="AH61">
        <v>0</v>
      </c>
      <c r="AI61">
        <v>0</v>
      </c>
      <c r="AJ61">
        <v>39</v>
      </c>
      <c r="AK61">
        <v>11</v>
      </c>
      <c r="AL61">
        <v>28</v>
      </c>
      <c r="AM61">
        <v>0</v>
      </c>
      <c r="AN61">
        <v>180</v>
      </c>
      <c r="AO61">
        <v>13</v>
      </c>
      <c r="AP61">
        <v>271</v>
      </c>
      <c r="AQ61" t="b">
        <f>IFERROR(MATCH('2018'!A60, '2019'!A:A, 0) &gt;0, FALSE)</f>
        <v>1</v>
      </c>
    </row>
    <row r="62" spans="1:43">
      <c r="A62" t="s">
        <v>654</v>
      </c>
      <c r="B62" t="s">
        <v>655</v>
      </c>
      <c r="C62" t="s">
        <v>7764</v>
      </c>
      <c r="D62" t="s">
        <v>658</v>
      </c>
      <c r="E62" t="s">
        <v>582</v>
      </c>
      <c r="F62">
        <v>60077</v>
      </c>
      <c r="G62">
        <v>8476756777</v>
      </c>
      <c r="H62" t="s">
        <v>146</v>
      </c>
      <c r="I62">
        <v>7.5</v>
      </c>
      <c r="J62">
        <v>34</v>
      </c>
      <c r="K62">
        <v>5.5</v>
      </c>
      <c r="L62">
        <v>47</v>
      </c>
      <c r="M62">
        <v>79</v>
      </c>
      <c r="N62">
        <v>36</v>
      </c>
      <c r="O62">
        <v>37</v>
      </c>
      <c r="P62">
        <v>31</v>
      </c>
      <c r="Q62">
        <v>26</v>
      </c>
      <c r="R62">
        <v>31</v>
      </c>
      <c r="S62">
        <v>26</v>
      </c>
      <c r="T62">
        <v>29</v>
      </c>
      <c r="U62">
        <v>30</v>
      </c>
      <c r="V62">
        <v>22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164</v>
      </c>
      <c r="AH62">
        <v>183</v>
      </c>
      <c r="AI62">
        <v>0</v>
      </c>
      <c r="AJ62">
        <v>0</v>
      </c>
      <c r="AK62">
        <v>0</v>
      </c>
      <c r="AL62">
        <v>4</v>
      </c>
      <c r="AM62">
        <v>0</v>
      </c>
      <c r="AN62">
        <v>221</v>
      </c>
      <c r="AO62">
        <v>122</v>
      </c>
      <c r="AP62">
        <v>347</v>
      </c>
      <c r="AQ62" t="b">
        <f>IFERROR(MATCH('2018'!A61, '2019'!A:A, 0) &gt;0, FALSE)</f>
        <v>1</v>
      </c>
    </row>
    <row r="63" spans="1:43">
      <c r="A63" t="s">
        <v>659</v>
      </c>
      <c r="B63" t="s">
        <v>660</v>
      </c>
      <c r="C63" t="s">
        <v>5091</v>
      </c>
      <c r="D63" t="s">
        <v>663</v>
      </c>
      <c r="E63" t="s">
        <v>574</v>
      </c>
      <c r="F63">
        <v>60201</v>
      </c>
      <c r="G63">
        <v>8478642190</v>
      </c>
      <c r="H63" t="s">
        <v>146</v>
      </c>
      <c r="I63">
        <v>3</v>
      </c>
      <c r="J63">
        <v>30</v>
      </c>
      <c r="K63">
        <v>9</v>
      </c>
      <c r="L63">
        <v>42</v>
      </c>
      <c r="M63">
        <v>77</v>
      </c>
      <c r="N63">
        <v>29</v>
      </c>
      <c r="O63">
        <v>18</v>
      </c>
      <c r="P63">
        <v>20</v>
      </c>
      <c r="Q63">
        <v>25</v>
      </c>
      <c r="R63">
        <v>21</v>
      </c>
      <c r="S63">
        <v>23</v>
      </c>
      <c r="T63">
        <v>21</v>
      </c>
      <c r="U63">
        <v>19</v>
      </c>
      <c r="V63">
        <v>13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129</v>
      </c>
      <c r="AH63">
        <v>137</v>
      </c>
      <c r="AI63">
        <v>0</v>
      </c>
      <c r="AJ63">
        <v>19</v>
      </c>
      <c r="AK63">
        <v>17</v>
      </c>
      <c r="AL63">
        <v>5</v>
      </c>
      <c r="AM63">
        <v>4</v>
      </c>
      <c r="AN63">
        <v>189</v>
      </c>
      <c r="AO63">
        <v>32</v>
      </c>
      <c r="AP63">
        <v>266</v>
      </c>
      <c r="AQ63" t="b">
        <f>IFERROR(MATCH('2018'!A62, '2019'!A:A, 0) &gt;0, FALSE)</f>
        <v>1</v>
      </c>
    </row>
    <row r="64" spans="1:43">
      <c r="A64" t="s">
        <v>664</v>
      </c>
      <c r="B64" t="s">
        <v>665</v>
      </c>
      <c r="C64" t="s">
        <v>7767</v>
      </c>
      <c r="D64" t="s">
        <v>668</v>
      </c>
      <c r="E64" t="s">
        <v>669</v>
      </c>
      <c r="F64">
        <v>60004</v>
      </c>
      <c r="G64">
        <v>8472536638</v>
      </c>
      <c r="H64" t="s">
        <v>146</v>
      </c>
      <c r="I64">
        <v>3</v>
      </c>
      <c r="J64">
        <v>30</v>
      </c>
      <c r="K64">
        <v>12</v>
      </c>
      <c r="L64">
        <v>45</v>
      </c>
      <c r="M64">
        <v>265</v>
      </c>
      <c r="N64">
        <v>63</v>
      </c>
      <c r="O64">
        <v>22</v>
      </c>
      <c r="P64">
        <v>30</v>
      </c>
      <c r="Q64">
        <v>28</v>
      </c>
      <c r="R64">
        <v>26</v>
      </c>
      <c r="S64">
        <v>30</v>
      </c>
      <c r="T64">
        <v>26</v>
      </c>
      <c r="U64">
        <v>19</v>
      </c>
      <c r="V64">
        <v>25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16</v>
      </c>
      <c r="AF64">
        <v>0</v>
      </c>
      <c r="AG64">
        <v>278</v>
      </c>
      <c r="AH64">
        <v>272</v>
      </c>
      <c r="AI64">
        <v>1</v>
      </c>
      <c r="AJ64">
        <v>25</v>
      </c>
      <c r="AK64">
        <v>0</v>
      </c>
      <c r="AL64">
        <v>7</v>
      </c>
      <c r="AM64">
        <v>0</v>
      </c>
      <c r="AN64">
        <v>473</v>
      </c>
      <c r="AO64">
        <v>44</v>
      </c>
      <c r="AP64">
        <v>550</v>
      </c>
      <c r="AQ64" t="b">
        <f>IFERROR(MATCH('2018'!A63, '2019'!A:A, 0) &gt;0, FALSE)</f>
        <v>1</v>
      </c>
    </row>
    <row r="65" spans="1:43">
      <c r="A65" t="s">
        <v>671</v>
      </c>
      <c r="B65" t="s">
        <v>672</v>
      </c>
      <c r="C65" t="s">
        <v>5097</v>
      </c>
      <c r="D65" t="s">
        <v>674</v>
      </c>
      <c r="E65" t="s">
        <v>641</v>
      </c>
      <c r="F65">
        <v>60714</v>
      </c>
      <c r="G65">
        <v>8476479456</v>
      </c>
      <c r="H65" t="s">
        <v>146</v>
      </c>
      <c r="I65">
        <v>3</v>
      </c>
      <c r="J65">
        <v>26</v>
      </c>
      <c r="K65">
        <v>2</v>
      </c>
      <c r="L65">
        <v>31</v>
      </c>
      <c r="M65">
        <v>57</v>
      </c>
      <c r="N65">
        <v>21</v>
      </c>
      <c r="O65">
        <v>25</v>
      </c>
      <c r="P65">
        <v>18</v>
      </c>
      <c r="Q65">
        <v>19</v>
      </c>
      <c r="R65">
        <v>12</v>
      </c>
      <c r="S65">
        <v>15</v>
      </c>
      <c r="T65" t="s">
        <v>290</v>
      </c>
      <c r="U65">
        <v>13</v>
      </c>
      <c r="V65">
        <v>14</v>
      </c>
      <c r="W65">
        <v>18</v>
      </c>
      <c r="X65" t="s">
        <v>290</v>
      </c>
      <c r="Y65">
        <v>12</v>
      </c>
      <c r="Z65">
        <v>16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128</v>
      </c>
      <c r="AH65">
        <v>126</v>
      </c>
      <c r="AI65">
        <v>0</v>
      </c>
      <c r="AJ65">
        <v>8</v>
      </c>
      <c r="AK65">
        <v>0</v>
      </c>
      <c r="AL65">
        <v>9</v>
      </c>
      <c r="AM65">
        <v>1</v>
      </c>
      <c r="AN65">
        <v>228</v>
      </c>
      <c r="AO65">
        <v>8</v>
      </c>
      <c r="AP65">
        <v>254</v>
      </c>
      <c r="AQ65" t="b">
        <f>IFERROR(MATCH('2018'!A64, '2019'!A:A, 0) &gt;0, FALSE)</f>
        <v>1</v>
      </c>
    </row>
    <row r="66" spans="1:43">
      <c r="A66" t="s">
        <v>675</v>
      </c>
      <c r="B66" t="s">
        <v>676</v>
      </c>
      <c r="C66" t="s">
        <v>14230</v>
      </c>
      <c r="D66" t="s">
        <v>679</v>
      </c>
      <c r="E66" t="s">
        <v>669</v>
      </c>
      <c r="F66">
        <v>60004</v>
      </c>
      <c r="G66">
        <v>8473924050</v>
      </c>
      <c r="H66" t="s">
        <v>146</v>
      </c>
      <c r="I66">
        <v>10</v>
      </c>
      <c r="J66">
        <v>59</v>
      </c>
      <c r="K66">
        <v>40</v>
      </c>
      <c r="L66">
        <v>109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199</v>
      </c>
      <c r="X66">
        <v>182</v>
      </c>
      <c r="Y66">
        <v>213</v>
      </c>
      <c r="Z66">
        <v>227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80</v>
      </c>
      <c r="AG66">
        <v>425</v>
      </c>
      <c r="AH66">
        <v>476</v>
      </c>
      <c r="AI66">
        <v>1</v>
      </c>
      <c r="AJ66">
        <v>111</v>
      </c>
      <c r="AK66">
        <v>8</v>
      </c>
      <c r="AL66">
        <v>48</v>
      </c>
      <c r="AM66">
        <v>1</v>
      </c>
      <c r="AN66">
        <v>719</v>
      </c>
      <c r="AO66">
        <v>13</v>
      </c>
      <c r="AP66">
        <v>901</v>
      </c>
      <c r="AQ66" t="b">
        <f>IFERROR(MATCH('2018'!A65, '2019'!A:A, 0) &gt;0, FALSE)</f>
        <v>1</v>
      </c>
    </row>
    <row r="67" spans="1:43">
      <c r="A67" t="s">
        <v>680</v>
      </c>
      <c r="B67" t="s">
        <v>681</v>
      </c>
      <c r="C67" t="s">
        <v>14232</v>
      </c>
      <c r="D67" t="s">
        <v>684</v>
      </c>
      <c r="E67" t="s">
        <v>582</v>
      </c>
      <c r="F67">
        <v>60076</v>
      </c>
      <c r="G67">
        <v>8476794614</v>
      </c>
      <c r="H67" t="s">
        <v>146</v>
      </c>
      <c r="I67">
        <v>3</v>
      </c>
      <c r="J67">
        <v>6</v>
      </c>
      <c r="K67">
        <v>1</v>
      </c>
      <c r="L67">
        <v>10</v>
      </c>
      <c r="M67">
        <v>29</v>
      </c>
      <c r="N67" t="s">
        <v>290</v>
      </c>
      <c r="O67">
        <v>0</v>
      </c>
      <c r="P67" t="s">
        <v>290</v>
      </c>
      <c r="Q67" t="s">
        <v>290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18</v>
      </c>
      <c r="AH67">
        <v>18</v>
      </c>
      <c r="AI67">
        <v>0</v>
      </c>
      <c r="AJ67">
        <v>15</v>
      </c>
      <c r="AK67">
        <v>0</v>
      </c>
      <c r="AL67">
        <v>0</v>
      </c>
      <c r="AM67">
        <v>0</v>
      </c>
      <c r="AN67">
        <v>15</v>
      </c>
      <c r="AO67">
        <v>6</v>
      </c>
      <c r="AP67">
        <v>36</v>
      </c>
      <c r="AQ67" t="b">
        <f>IFERROR(MATCH('2018'!A66, '2019'!A:A, 0) &gt;0, FALSE)</f>
        <v>1</v>
      </c>
    </row>
    <row r="68" spans="1:43">
      <c r="A68" t="s">
        <v>685</v>
      </c>
      <c r="B68" t="s">
        <v>686</v>
      </c>
      <c r="C68" t="s">
        <v>7773</v>
      </c>
      <c r="D68" t="s">
        <v>689</v>
      </c>
      <c r="E68" t="s">
        <v>582</v>
      </c>
      <c r="F68">
        <v>60077</v>
      </c>
      <c r="G68">
        <v>8479822500</v>
      </c>
      <c r="H68" t="s">
        <v>146</v>
      </c>
      <c r="I68">
        <v>5</v>
      </c>
      <c r="J68">
        <v>32</v>
      </c>
      <c r="K68">
        <v>7</v>
      </c>
      <c r="L68">
        <v>44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30</v>
      </c>
      <c r="X68">
        <v>33</v>
      </c>
      <c r="Y68">
        <v>31</v>
      </c>
      <c r="Z68">
        <v>31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125</v>
      </c>
      <c r="AI68">
        <v>0</v>
      </c>
      <c r="AJ68">
        <v>0</v>
      </c>
      <c r="AK68">
        <v>0</v>
      </c>
      <c r="AL68">
        <v>1</v>
      </c>
      <c r="AM68">
        <v>0</v>
      </c>
      <c r="AN68">
        <v>124</v>
      </c>
      <c r="AO68">
        <v>0</v>
      </c>
      <c r="AP68">
        <v>125</v>
      </c>
      <c r="AQ68" t="b">
        <f>IFERROR(MATCH('2018'!A67, '2019'!A:A, 0) &gt;0, FALSE)</f>
        <v>1</v>
      </c>
    </row>
    <row r="69" spans="1:43">
      <c r="A69" t="s">
        <v>15486</v>
      </c>
      <c r="B69" t="s">
        <v>15487</v>
      </c>
      <c r="C69" t="s">
        <v>15488</v>
      </c>
      <c r="D69" t="s">
        <v>15489</v>
      </c>
      <c r="E69" t="s">
        <v>669</v>
      </c>
      <c r="F69">
        <v>60004</v>
      </c>
      <c r="G69">
        <v>8475777600</v>
      </c>
      <c r="H69" t="s">
        <v>146</v>
      </c>
      <c r="I69">
        <v>2</v>
      </c>
      <c r="J69">
        <v>7</v>
      </c>
      <c r="K69">
        <v>0</v>
      </c>
      <c r="L69">
        <v>9</v>
      </c>
      <c r="M69">
        <v>32</v>
      </c>
      <c r="N69">
        <v>25</v>
      </c>
      <c r="O69" t="s">
        <v>290</v>
      </c>
      <c r="P69" t="s">
        <v>290</v>
      </c>
      <c r="Q69" t="s">
        <v>290</v>
      </c>
      <c r="R69" t="s">
        <v>290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44</v>
      </c>
      <c r="AH69">
        <v>29</v>
      </c>
      <c r="AI69">
        <v>2</v>
      </c>
      <c r="AJ69">
        <v>2</v>
      </c>
      <c r="AK69">
        <v>0</v>
      </c>
      <c r="AL69">
        <v>0</v>
      </c>
      <c r="AM69">
        <v>0</v>
      </c>
      <c r="AN69">
        <v>65</v>
      </c>
      <c r="AO69">
        <v>4</v>
      </c>
      <c r="AP69">
        <v>73</v>
      </c>
      <c r="AQ69" t="b">
        <f>IFERROR(MATCH('2018'!A68, '2019'!A:A, 0) &gt;0, FALSE)</f>
        <v>1</v>
      </c>
    </row>
    <row r="70" spans="1:43">
      <c r="A70" t="s">
        <v>690</v>
      </c>
      <c r="B70" t="s">
        <v>691</v>
      </c>
      <c r="C70" t="s">
        <v>5109</v>
      </c>
      <c r="D70" t="s">
        <v>694</v>
      </c>
      <c r="E70" t="s">
        <v>574</v>
      </c>
      <c r="F70">
        <v>60201</v>
      </c>
      <c r="G70">
        <v>8478643215</v>
      </c>
      <c r="H70" t="s">
        <v>146</v>
      </c>
      <c r="I70">
        <v>1.5</v>
      </c>
      <c r="J70">
        <v>7.5</v>
      </c>
      <c r="K70">
        <v>1</v>
      </c>
      <c r="L70">
        <v>10</v>
      </c>
      <c r="M70">
        <v>43</v>
      </c>
      <c r="N70">
        <v>12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23</v>
      </c>
      <c r="AH70">
        <v>32</v>
      </c>
      <c r="AI70">
        <v>0</v>
      </c>
      <c r="AJ70">
        <v>6</v>
      </c>
      <c r="AK70">
        <v>1</v>
      </c>
      <c r="AL70">
        <v>1</v>
      </c>
      <c r="AM70">
        <v>0</v>
      </c>
      <c r="AN70">
        <v>42</v>
      </c>
      <c r="AO70">
        <v>5</v>
      </c>
      <c r="AP70">
        <v>55</v>
      </c>
      <c r="AQ70" t="b">
        <f>IFERROR(MATCH('2018'!A69, '2019'!A:A, 0) &gt;0, FALSE)</f>
        <v>0</v>
      </c>
    </row>
    <row r="71" spans="1:43">
      <c r="A71" t="s">
        <v>695</v>
      </c>
      <c r="B71" t="s">
        <v>696</v>
      </c>
      <c r="C71" t="s">
        <v>5112</v>
      </c>
      <c r="D71" t="s">
        <v>699</v>
      </c>
      <c r="E71" t="s">
        <v>574</v>
      </c>
      <c r="F71">
        <v>60201</v>
      </c>
      <c r="G71">
        <v>2242088282</v>
      </c>
      <c r="H71" t="s">
        <v>146</v>
      </c>
      <c r="I71">
        <v>0.5</v>
      </c>
      <c r="J71">
        <v>1.5</v>
      </c>
      <c r="K71">
        <v>0</v>
      </c>
      <c r="L71">
        <v>2</v>
      </c>
      <c r="M71" t="s">
        <v>290</v>
      </c>
      <c r="N71" t="s">
        <v>290</v>
      </c>
      <c r="O71" t="s">
        <v>290</v>
      </c>
      <c r="P71" t="s">
        <v>290</v>
      </c>
      <c r="Q71">
        <v>0</v>
      </c>
      <c r="R71" t="s">
        <v>290</v>
      </c>
      <c r="S71" t="s">
        <v>290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15</v>
      </c>
      <c r="AH71">
        <v>5</v>
      </c>
      <c r="AI71">
        <v>0</v>
      </c>
      <c r="AJ71">
        <v>0</v>
      </c>
      <c r="AK71">
        <v>20</v>
      </c>
      <c r="AL71">
        <v>0</v>
      </c>
      <c r="AM71">
        <v>0</v>
      </c>
      <c r="AN71">
        <v>0</v>
      </c>
      <c r="AO71">
        <v>0</v>
      </c>
      <c r="AP71">
        <v>20</v>
      </c>
      <c r="AQ71" t="b">
        <f>IFERROR(MATCH('2018'!A70, '2019'!A:A, 0) &gt;0, FALSE)</f>
        <v>1</v>
      </c>
    </row>
    <row r="72" spans="1:43">
      <c r="A72" t="s">
        <v>700</v>
      </c>
      <c r="B72" t="s">
        <v>701</v>
      </c>
      <c r="C72" t="s">
        <v>14236</v>
      </c>
      <c r="D72" t="s">
        <v>703</v>
      </c>
      <c r="E72" t="s">
        <v>582</v>
      </c>
      <c r="F72">
        <v>60076</v>
      </c>
      <c r="G72">
        <v>7739731450</v>
      </c>
      <c r="H72" t="s">
        <v>146</v>
      </c>
      <c r="I72">
        <v>7.8</v>
      </c>
      <c r="J72">
        <v>45.4</v>
      </c>
      <c r="K72">
        <v>10.9</v>
      </c>
      <c r="L72">
        <v>64.099999999999994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43</v>
      </c>
      <c r="X72">
        <v>28</v>
      </c>
      <c r="Y72">
        <v>34</v>
      </c>
      <c r="Z72">
        <v>38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98</v>
      </c>
      <c r="AG72">
        <v>113</v>
      </c>
      <c r="AH72">
        <v>128</v>
      </c>
      <c r="AI72">
        <v>0</v>
      </c>
      <c r="AJ72">
        <v>2</v>
      </c>
      <c r="AK72">
        <v>4</v>
      </c>
      <c r="AL72">
        <v>0</v>
      </c>
      <c r="AM72">
        <v>0</v>
      </c>
      <c r="AN72">
        <v>235</v>
      </c>
      <c r="AO72">
        <v>0</v>
      </c>
      <c r="AP72">
        <v>241</v>
      </c>
      <c r="AQ72" t="b">
        <f>IFERROR(MATCH('2018'!A71, '2019'!A:A, 0) &gt;0, FALSE)</f>
        <v>1</v>
      </c>
    </row>
    <row r="73" spans="1:43">
      <c r="A73" t="s">
        <v>704</v>
      </c>
      <c r="B73" t="s">
        <v>705</v>
      </c>
      <c r="C73" t="s">
        <v>7781</v>
      </c>
      <c r="D73" t="s">
        <v>708</v>
      </c>
      <c r="E73" t="s">
        <v>709</v>
      </c>
      <c r="F73">
        <v>60056</v>
      </c>
      <c r="G73">
        <v>8472556733</v>
      </c>
      <c r="H73" t="s">
        <v>146</v>
      </c>
      <c r="I73">
        <v>3.5</v>
      </c>
      <c r="J73">
        <v>17</v>
      </c>
      <c r="K73">
        <v>9.5</v>
      </c>
      <c r="L73">
        <v>30</v>
      </c>
      <c r="M73">
        <v>64</v>
      </c>
      <c r="N73">
        <v>31</v>
      </c>
      <c r="O73">
        <v>22</v>
      </c>
      <c r="P73">
        <v>13</v>
      </c>
      <c r="Q73">
        <v>11</v>
      </c>
      <c r="R73">
        <v>18</v>
      </c>
      <c r="S73">
        <v>22</v>
      </c>
      <c r="T73">
        <v>23</v>
      </c>
      <c r="U73">
        <v>18</v>
      </c>
      <c r="V73">
        <v>21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290</v>
      </c>
      <c r="AF73">
        <v>0</v>
      </c>
      <c r="AG73">
        <v>119</v>
      </c>
      <c r="AH73">
        <v>131</v>
      </c>
      <c r="AI73">
        <v>0</v>
      </c>
      <c r="AJ73">
        <v>9</v>
      </c>
      <c r="AK73">
        <v>2</v>
      </c>
      <c r="AL73">
        <v>13</v>
      </c>
      <c r="AM73">
        <v>0</v>
      </c>
      <c r="AN73">
        <v>222</v>
      </c>
      <c r="AO73">
        <v>4</v>
      </c>
      <c r="AP73">
        <v>250</v>
      </c>
      <c r="AQ73" t="b">
        <f>IFERROR(MATCH('2018'!A72, '2019'!A:A, 0) &gt;0, FALSE)</f>
        <v>1</v>
      </c>
    </row>
    <row r="74" spans="1:43">
      <c r="A74" t="s">
        <v>711</v>
      </c>
      <c r="B74" t="s">
        <v>712</v>
      </c>
      <c r="C74" t="s">
        <v>5121</v>
      </c>
      <c r="D74" t="s">
        <v>715</v>
      </c>
      <c r="E74" t="s">
        <v>716</v>
      </c>
      <c r="F74">
        <v>60089</v>
      </c>
      <c r="G74">
        <v>8475418111</v>
      </c>
      <c r="H74" t="s">
        <v>146</v>
      </c>
      <c r="I74">
        <v>1.5</v>
      </c>
      <c r="J74">
        <v>6</v>
      </c>
      <c r="K74">
        <v>2</v>
      </c>
      <c r="L74">
        <v>9.5</v>
      </c>
      <c r="M74">
        <v>47</v>
      </c>
      <c r="N74">
        <v>21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27</v>
      </c>
      <c r="AH74">
        <v>41</v>
      </c>
      <c r="AI74">
        <v>0</v>
      </c>
      <c r="AJ74">
        <v>29</v>
      </c>
      <c r="AK74">
        <v>0</v>
      </c>
      <c r="AL74">
        <v>3</v>
      </c>
      <c r="AM74">
        <v>0</v>
      </c>
      <c r="AN74">
        <v>33</v>
      </c>
      <c r="AO74">
        <v>3</v>
      </c>
      <c r="AP74">
        <v>68</v>
      </c>
      <c r="AQ74" t="b">
        <f>IFERROR(MATCH('2018'!A73, '2019'!A:A, 0) &gt;0, FALSE)</f>
        <v>1</v>
      </c>
    </row>
    <row r="75" spans="1:43">
      <c r="A75" t="s">
        <v>718</v>
      </c>
      <c r="B75" t="s">
        <v>446</v>
      </c>
      <c r="C75" t="s">
        <v>13309</v>
      </c>
      <c r="D75" t="s">
        <v>720</v>
      </c>
      <c r="E75" t="s">
        <v>721</v>
      </c>
      <c r="F75">
        <v>60067</v>
      </c>
      <c r="G75">
        <v>8473591936</v>
      </c>
      <c r="H75" t="s">
        <v>146</v>
      </c>
      <c r="I75">
        <v>4.5</v>
      </c>
      <c r="J75">
        <v>16.399999999999999</v>
      </c>
      <c r="K75">
        <v>6.4</v>
      </c>
      <c r="L75">
        <v>27.3</v>
      </c>
      <c r="M75">
        <v>104</v>
      </c>
      <c r="N75">
        <v>30</v>
      </c>
      <c r="O75">
        <v>19</v>
      </c>
      <c r="P75">
        <v>12</v>
      </c>
      <c r="Q75">
        <v>21</v>
      </c>
      <c r="R75">
        <v>13</v>
      </c>
      <c r="S75">
        <v>25</v>
      </c>
      <c r="T75">
        <v>23</v>
      </c>
      <c r="U75">
        <v>21</v>
      </c>
      <c r="V75">
        <v>23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146</v>
      </c>
      <c r="AH75">
        <v>145</v>
      </c>
      <c r="AI75">
        <v>0</v>
      </c>
      <c r="AJ75">
        <v>26</v>
      </c>
      <c r="AK75">
        <v>5</v>
      </c>
      <c r="AL75">
        <v>22</v>
      </c>
      <c r="AM75">
        <v>0</v>
      </c>
      <c r="AN75">
        <v>223</v>
      </c>
      <c r="AO75">
        <v>15</v>
      </c>
      <c r="AP75">
        <v>291</v>
      </c>
      <c r="AQ75" t="b">
        <f>IFERROR(MATCH('2018'!A74, '2019'!A:A, 0) &gt;0, FALSE)</f>
        <v>1</v>
      </c>
    </row>
    <row r="76" spans="1:43">
      <c r="A76" t="s">
        <v>723</v>
      </c>
      <c r="B76" t="s">
        <v>724</v>
      </c>
      <c r="C76" t="s">
        <v>5127</v>
      </c>
      <c r="D76" t="s">
        <v>727</v>
      </c>
      <c r="E76" t="s">
        <v>728</v>
      </c>
      <c r="F76">
        <v>60068</v>
      </c>
      <c r="G76">
        <v>8478239308</v>
      </c>
      <c r="H76" t="s">
        <v>146</v>
      </c>
      <c r="I76">
        <v>1.5</v>
      </c>
      <c r="J76">
        <v>13.7</v>
      </c>
      <c r="K76">
        <v>2.7</v>
      </c>
      <c r="L76">
        <v>17.899999999999999</v>
      </c>
      <c r="M76">
        <v>70</v>
      </c>
      <c r="N76">
        <v>25</v>
      </c>
      <c r="O76">
        <v>15</v>
      </c>
      <c r="P76">
        <v>13</v>
      </c>
      <c r="Q76">
        <v>14</v>
      </c>
      <c r="R76">
        <v>16</v>
      </c>
      <c r="S76">
        <v>17</v>
      </c>
      <c r="T76" t="s">
        <v>290</v>
      </c>
      <c r="U76">
        <v>12</v>
      </c>
      <c r="V76">
        <v>16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113</v>
      </c>
      <c r="AH76">
        <v>94</v>
      </c>
      <c r="AI76">
        <v>0</v>
      </c>
      <c r="AJ76">
        <v>9</v>
      </c>
      <c r="AK76">
        <v>3</v>
      </c>
      <c r="AL76">
        <v>12</v>
      </c>
      <c r="AM76">
        <v>0</v>
      </c>
      <c r="AN76">
        <v>171</v>
      </c>
      <c r="AO76">
        <v>12</v>
      </c>
      <c r="AP76">
        <v>207</v>
      </c>
      <c r="AQ76" t="b">
        <f>IFERROR(MATCH('2018'!A75, '2019'!A:A, 0) &gt;0, FALSE)</f>
        <v>1</v>
      </c>
    </row>
    <row r="77" spans="1:43">
      <c r="A77" t="s">
        <v>730</v>
      </c>
      <c r="B77" t="s">
        <v>665</v>
      </c>
      <c r="C77" t="s">
        <v>13310</v>
      </c>
      <c r="D77" t="s">
        <v>733</v>
      </c>
      <c r="E77" t="s">
        <v>734</v>
      </c>
      <c r="F77">
        <v>60194</v>
      </c>
      <c r="G77">
        <v>8478853350</v>
      </c>
      <c r="H77" t="s">
        <v>146</v>
      </c>
      <c r="I77">
        <v>2</v>
      </c>
      <c r="J77">
        <v>19</v>
      </c>
      <c r="K77">
        <v>7</v>
      </c>
      <c r="L77">
        <v>28</v>
      </c>
      <c r="M77">
        <v>128</v>
      </c>
      <c r="N77">
        <v>10</v>
      </c>
      <c r="O77">
        <v>25</v>
      </c>
      <c r="P77">
        <v>10</v>
      </c>
      <c r="Q77">
        <v>10</v>
      </c>
      <c r="R77" t="s">
        <v>290</v>
      </c>
      <c r="S77">
        <v>18</v>
      </c>
      <c r="T77">
        <v>14</v>
      </c>
      <c r="U77">
        <v>13</v>
      </c>
      <c r="V77">
        <v>16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 t="s">
        <v>290</v>
      </c>
      <c r="AE77">
        <v>16</v>
      </c>
      <c r="AF77">
        <v>0</v>
      </c>
      <c r="AG77">
        <v>129</v>
      </c>
      <c r="AH77">
        <v>141</v>
      </c>
      <c r="AI77">
        <v>1</v>
      </c>
      <c r="AJ77">
        <v>46</v>
      </c>
      <c r="AK77">
        <v>2</v>
      </c>
      <c r="AL77">
        <v>8</v>
      </c>
      <c r="AM77">
        <v>0</v>
      </c>
      <c r="AN77">
        <v>187</v>
      </c>
      <c r="AO77">
        <v>26</v>
      </c>
      <c r="AP77">
        <v>270</v>
      </c>
      <c r="AQ77" t="b">
        <f>IFERROR(MATCH('2018'!A76, '2019'!A:A, 0) &gt;0, FALSE)</f>
        <v>1</v>
      </c>
    </row>
    <row r="78" spans="1:43">
      <c r="A78" t="s">
        <v>736</v>
      </c>
      <c r="B78" t="s">
        <v>737</v>
      </c>
      <c r="C78" t="s">
        <v>5133</v>
      </c>
      <c r="D78" t="s">
        <v>740</v>
      </c>
      <c r="E78" t="s">
        <v>734</v>
      </c>
      <c r="F78">
        <v>60193</v>
      </c>
      <c r="G78">
        <v>6306053587</v>
      </c>
      <c r="H78" t="s">
        <v>146</v>
      </c>
      <c r="I78">
        <v>2</v>
      </c>
      <c r="J78">
        <v>13</v>
      </c>
      <c r="K78">
        <v>0</v>
      </c>
      <c r="L78">
        <v>15</v>
      </c>
      <c r="M78">
        <v>31</v>
      </c>
      <c r="N78">
        <v>21</v>
      </c>
      <c r="O78">
        <v>12</v>
      </c>
      <c r="P78" t="s">
        <v>290</v>
      </c>
      <c r="Q78" t="s">
        <v>290</v>
      </c>
      <c r="R78" t="s">
        <v>290</v>
      </c>
      <c r="S78" t="s">
        <v>290</v>
      </c>
      <c r="T78" t="s">
        <v>290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59</v>
      </c>
      <c r="AH78">
        <v>40</v>
      </c>
      <c r="AI78">
        <v>0</v>
      </c>
      <c r="AJ78">
        <v>99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99</v>
      </c>
      <c r="AQ78" t="b">
        <f>IFERROR(MATCH('2018'!A77, '2019'!A:A, 0) &gt;0, FALSE)</f>
        <v>1</v>
      </c>
    </row>
    <row r="79" spans="1:43">
      <c r="A79" t="s">
        <v>742</v>
      </c>
      <c r="B79" t="s">
        <v>743</v>
      </c>
      <c r="C79" t="s">
        <v>7797</v>
      </c>
      <c r="D79" t="s">
        <v>746</v>
      </c>
      <c r="E79" t="s">
        <v>669</v>
      </c>
      <c r="F79">
        <v>60004</v>
      </c>
      <c r="G79">
        <v>8472594444</v>
      </c>
      <c r="H79" t="s">
        <v>146</v>
      </c>
      <c r="I79">
        <v>4</v>
      </c>
      <c r="J79">
        <v>61</v>
      </c>
      <c r="K79">
        <v>12</v>
      </c>
      <c r="L79">
        <v>77</v>
      </c>
      <c r="M79">
        <v>125</v>
      </c>
      <c r="N79">
        <v>56</v>
      </c>
      <c r="O79">
        <v>33</v>
      </c>
      <c r="P79">
        <v>33</v>
      </c>
      <c r="Q79">
        <v>22</v>
      </c>
      <c r="R79">
        <v>27</v>
      </c>
      <c r="S79">
        <v>30</v>
      </c>
      <c r="T79">
        <v>22</v>
      </c>
      <c r="U79">
        <v>23</v>
      </c>
      <c r="V79">
        <v>30</v>
      </c>
      <c r="W79">
        <v>30</v>
      </c>
      <c r="X79">
        <v>19</v>
      </c>
      <c r="Y79">
        <v>33</v>
      </c>
      <c r="Z79">
        <v>24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245</v>
      </c>
      <c r="AH79">
        <v>262</v>
      </c>
      <c r="AI79">
        <v>2</v>
      </c>
      <c r="AJ79">
        <v>216</v>
      </c>
      <c r="AK79">
        <v>6</v>
      </c>
      <c r="AL79">
        <v>31</v>
      </c>
      <c r="AM79">
        <v>0</v>
      </c>
      <c r="AN79">
        <v>228</v>
      </c>
      <c r="AO79">
        <v>24</v>
      </c>
      <c r="AP79">
        <v>507</v>
      </c>
      <c r="AQ79" t="b">
        <f>IFERROR(MATCH('2018'!A78, '2019'!A:A, 0) &gt;0, FALSE)</f>
        <v>1</v>
      </c>
    </row>
    <row r="80" spans="1:43">
      <c r="A80" t="s">
        <v>747</v>
      </c>
      <c r="B80" t="s">
        <v>748</v>
      </c>
      <c r="C80" t="s">
        <v>5142</v>
      </c>
      <c r="D80" t="s">
        <v>751</v>
      </c>
      <c r="E80" t="s">
        <v>582</v>
      </c>
      <c r="F80">
        <v>60076</v>
      </c>
      <c r="G80">
        <v>8479829191</v>
      </c>
      <c r="H80" t="s">
        <v>146</v>
      </c>
      <c r="I80">
        <v>5</v>
      </c>
      <c r="J80">
        <v>58</v>
      </c>
      <c r="K80">
        <v>18</v>
      </c>
      <c r="L80">
        <v>81</v>
      </c>
      <c r="M80">
        <v>76</v>
      </c>
      <c r="N80">
        <v>71</v>
      </c>
      <c r="O80">
        <v>39</v>
      </c>
      <c r="P80">
        <v>53</v>
      </c>
      <c r="Q80">
        <v>52</v>
      </c>
      <c r="R80">
        <v>65</v>
      </c>
      <c r="S80">
        <v>50</v>
      </c>
      <c r="T80">
        <v>63</v>
      </c>
      <c r="U80">
        <v>62</v>
      </c>
      <c r="V80">
        <v>53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 t="s">
        <v>290</v>
      </c>
      <c r="AE80">
        <v>149</v>
      </c>
      <c r="AF80">
        <v>0</v>
      </c>
      <c r="AG80">
        <v>367</v>
      </c>
      <c r="AH80">
        <v>373</v>
      </c>
      <c r="AI80">
        <v>0</v>
      </c>
      <c r="AJ80">
        <v>4</v>
      </c>
      <c r="AK80">
        <v>2</v>
      </c>
      <c r="AL80">
        <v>0</v>
      </c>
      <c r="AM80">
        <v>0</v>
      </c>
      <c r="AN80">
        <v>734</v>
      </c>
      <c r="AO80">
        <v>0</v>
      </c>
      <c r="AP80">
        <v>740</v>
      </c>
      <c r="AQ80" t="b">
        <f>IFERROR(MATCH('2018'!A79, '2019'!A:A, 0) &gt;0, FALSE)</f>
        <v>1</v>
      </c>
    </row>
    <row r="81" spans="1:43">
      <c r="A81" t="s">
        <v>11465</v>
      </c>
      <c r="B81" t="s">
        <v>7801</v>
      </c>
      <c r="C81" t="s">
        <v>7803</v>
      </c>
      <c r="D81" t="s">
        <v>7804</v>
      </c>
      <c r="E81" t="s">
        <v>767</v>
      </c>
      <c r="F81">
        <v>60062</v>
      </c>
      <c r="G81">
        <v>8474981533</v>
      </c>
      <c r="H81" t="s">
        <v>146</v>
      </c>
      <c r="I81">
        <v>1</v>
      </c>
      <c r="J81">
        <v>3</v>
      </c>
      <c r="K81">
        <v>0</v>
      </c>
      <c r="L81">
        <v>4</v>
      </c>
      <c r="M81">
        <v>14</v>
      </c>
      <c r="N81" t="s">
        <v>290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8</v>
      </c>
      <c r="AH81">
        <v>9</v>
      </c>
      <c r="AI81">
        <v>0</v>
      </c>
      <c r="AJ81">
        <v>4</v>
      </c>
      <c r="AK81">
        <v>0</v>
      </c>
      <c r="AL81">
        <v>1</v>
      </c>
      <c r="AM81">
        <v>0</v>
      </c>
      <c r="AN81">
        <v>11</v>
      </c>
      <c r="AO81">
        <v>1</v>
      </c>
      <c r="AP81">
        <v>17</v>
      </c>
      <c r="AQ81" t="b">
        <f>IFERROR(MATCH('2018'!A80, '2019'!A:A, 0) &gt;0, FALSE)</f>
        <v>1</v>
      </c>
    </row>
    <row r="82" spans="1:43">
      <c r="A82" t="s">
        <v>752</v>
      </c>
      <c r="B82" t="s">
        <v>753</v>
      </c>
      <c r="C82" t="s">
        <v>5146</v>
      </c>
      <c r="D82" t="s">
        <v>756</v>
      </c>
      <c r="E82" t="s">
        <v>582</v>
      </c>
      <c r="F82">
        <v>60077</v>
      </c>
      <c r="G82">
        <v>8476746533</v>
      </c>
      <c r="H82" t="s">
        <v>146</v>
      </c>
      <c r="I82">
        <v>3</v>
      </c>
      <c r="J82">
        <v>38.5</v>
      </c>
      <c r="K82">
        <v>29.3</v>
      </c>
      <c r="L82">
        <v>70.8</v>
      </c>
      <c r="M82">
        <v>31</v>
      </c>
      <c r="N82">
        <v>50</v>
      </c>
      <c r="O82">
        <v>36</v>
      </c>
      <c r="P82">
        <v>38</v>
      </c>
      <c r="Q82">
        <v>30</v>
      </c>
      <c r="R82">
        <v>33</v>
      </c>
      <c r="S82">
        <v>29</v>
      </c>
      <c r="T82">
        <v>30</v>
      </c>
      <c r="U82">
        <v>23</v>
      </c>
      <c r="V82">
        <v>32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67</v>
      </c>
      <c r="AF82">
        <v>28</v>
      </c>
      <c r="AG82">
        <v>230</v>
      </c>
      <c r="AH82">
        <v>197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427</v>
      </c>
      <c r="AO82">
        <v>0</v>
      </c>
      <c r="AP82">
        <v>427</v>
      </c>
      <c r="AQ82" t="b">
        <f>IFERROR(MATCH('2018'!A81, '2019'!A:A, 0) &gt;0, FALSE)</f>
        <v>0</v>
      </c>
    </row>
    <row r="83" spans="1:43">
      <c r="A83" t="s">
        <v>757</v>
      </c>
      <c r="B83" t="s">
        <v>758</v>
      </c>
      <c r="C83" t="s">
        <v>5149</v>
      </c>
      <c r="D83" t="s">
        <v>15490</v>
      </c>
      <c r="E83" t="s">
        <v>613</v>
      </c>
      <c r="F83">
        <v>60016</v>
      </c>
      <c r="G83">
        <v>8477687188</v>
      </c>
      <c r="H83" t="s">
        <v>146</v>
      </c>
      <c r="I83">
        <v>2</v>
      </c>
      <c r="J83">
        <v>9</v>
      </c>
      <c r="K83">
        <v>6</v>
      </c>
      <c r="L83">
        <v>17</v>
      </c>
      <c r="M83">
        <v>27</v>
      </c>
      <c r="N83">
        <v>19</v>
      </c>
      <c r="O83">
        <v>16</v>
      </c>
      <c r="P83" t="s">
        <v>290</v>
      </c>
      <c r="Q83" t="s">
        <v>290</v>
      </c>
      <c r="R83" t="s">
        <v>290</v>
      </c>
      <c r="S83" t="s">
        <v>290</v>
      </c>
      <c r="T83" t="s">
        <v>290</v>
      </c>
      <c r="U83" t="s">
        <v>290</v>
      </c>
      <c r="V83" t="s">
        <v>290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45</v>
      </c>
      <c r="AH83">
        <v>47</v>
      </c>
      <c r="AI83">
        <v>0</v>
      </c>
      <c r="AJ83">
        <v>8</v>
      </c>
      <c r="AK83">
        <v>3</v>
      </c>
      <c r="AL83">
        <v>7</v>
      </c>
      <c r="AM83">
        <v>0</v>
      </c>
      <c r="AN83">
        <v>74</v>
      </c>
      <c r="AO83">
        <v>0</v>
      </c>
      <c r="AP83">
        <v>92</v>
      </c>
      <c r="AQ83" t="b">
        <f>IFERROR(MATCH('2018'!A82, '2019'!A:A, 0) &gt;0, FALSE)</f>
        <v>1</v>
      </c>
    </row>
    <row r="84" spans="1:43">
      <c r="A84" t="s">
        <v>762</v>
      </c>
      <c r="B84" t="s">
        <v>763</v>
      </c>
      <c r="C84" t="s">
        <v>5152</v>
      </c>
      <c r="D84" t="s">
        <v>766</v>
      </c>
      <c r="E84" t="s">
        <v>767</v>
      </c>
      <c r="F84">
        <v>60062</v>
      </c>
      <c r="G84">
        <v>8474125600</v>
      </c>
      <c r="H84" t="s">
        <v>146</v>
      </c>
      <c r="I84">
        <v>13</v>
      </c>
      <c r="J84">
        <v>88</v>
      </c>
      <c r="K84">
        <v>11</v>
      </c>
      <c r="L84">
        <v>112</v>
      </c>
      <c r="M84">
        <v>74</v>
      </c>
      <c r="N84">
        <v>27</v>
      </c>
      <c r="O84">
        <v>47</v>
      </c>
      <c r="P84">
        <v>42</v>
      </c>
      <c r="Q84">
        <v>60</v>
      </c>
      <c r="R84">
        <v>39</v>
      </c>
      <c r="S84">
        <v>46</v>
      </c>
      <c r="T84">
        <v>43</v>
      </c>
      <c r="U84">
        <v>51</v>
      </c>
      <c r="V84">
        <v>54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223</v>
      </c>
      <c r="AH84">
        <v>260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483</v>
      </c>
      <c r="AO84">
        <v>0</v>
      </c>
      <c r="AP84">
        <v>483</v>
      </c>
      <c r="AQ84" t="b">
        <f>IFERROR(MATCH('2018'!A83, '2019'!A:A, 0) &gt;0, FALSE)</f>
        <v>1</v>
      </c>
    </row>
    <row r="85" spans="1:43">
      <c r="A85" t="s">
        <v>769</v>
      </c>
      <c r="B85" t="s">
        <v>770</v>
      </c>
      <c r="C85" t="s">
        <v>14250</v>
      </c>
      <c r="D85" t="s">
        <v>773</v>
      </c>
      <c r="E85" t="s">
        <v>641</v>
      </c>
      <c r="F85">
        <v>60714</v>
      </c>
      <c r="G85">
        <v>8474700370</v>
      </c>
      <c r="H85" t="s">
        <v>146</v>
      </c>
      <c r="I85">
        <v>2</v>
      </c>
      <c r="J85">
        <v>3</v>
      </c>
      <c r="K85">
        <v>5</v>
      </c>
      <c r="L85">
        <v>10</v>
      </c>
      <c r="M85">
        <v>36</v>
      </c>
      <c r="N85" t="s">
        <v>290</v>
      </c>
      <c r="O85" t="s">
        <v>290</v>
      </c>
      <c r="P85" t="s">
        <v>290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19</v>
      </c>
      <c r="AH85">
        <v>24</v>
      </c>
      <c r="AI85">
        <v>0</v>
      </c>
      <c r="AJ85">
        <v>22</v>
      </c>
      <c r="AK85">
        <v>1</v>
      </c>
      <c r="AL85">
        <v>2</v>
      </c>
      <c r="AM85">
        <v>0</v>
      </c>
      <c r="AN85">
        <v>14</v>
      </c>
      <c r="AO85">
        <v>4</v>
      </c>
      <c r="AP85">
        <v>43</v>
      </c>
      <c r="AQ85" t="b">
        <f>IFERROR(MATCH('2018'!A84, '2019'!A:A, 0) &gt;0, FALSE)</f>
        <v>1</v>
      </c>
    </row>
    <row r="86" spans="1:43">
      <c r="A86" t="s">
        <v>774</v>
      </c>
      <c r="B86" t="s">
        <v>775</v>
      </c>
      <c r="C86" t="s">
        <v>5158</v>
      </c>
      <c r="D86" t="s">
        <v>778</v>
      </c>
      <c r="E86" t="s">
        <v>779</v>
      </c>
      <c r="F86">
        <v>60056</v>
      </c>
      <c r="G86">
        <v>8472585254</v>
      </c>
      <c r="H86" t="s">
        <v>146</v>
      </c>
      <c r="I86">
        <v>1</v>
      </c>
      <c r="J86">
        <v>24</v>
      </c>
      <c r="K86">
        <v>3</v>
      </c>
      <c r="L86">
        <v>28</v>
      </c>
      <c r="M86">
        <v>45</v>
      </c>
      <c r="N86">
        <v>10</v>
      </c>
      <c r="O86" t="s">
        <v>290</v>
      </c>
      <c r="P86">
        <v>13</v>
      </c>
      <c r="Q86" t="s">
        <v>290</v>
      </c>
      <c r="R86" t="s">
        <v>290</v>
      </c>
      <c r="S86">
        <v>12</v>
      </c>
      <c r="T86">
        <v>12</v>
      </c>
      <c r="U86">
        <v>14</v>
      </c>
      <c r="V86">
        <v>24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80</v>
      </c>
      <c r="AH86">
        <v>75</v>
      </c>
      <c r="AI86">
        <v>0</v>
      </c>
      <c r="AJ86">
        <v>47</v>
      </c>
      <c r="AK86">
        <v>2</v>
      </c>
      <c r="AL86">
        <v>1</v>
      </c>
      <c r="AM86">
        <v>0</v>
      </c>
      <c r="AN86">
        <v>103</v>
      </c>
      <c r="AO86">
        <v>2</v>
      </c>
      <c r="AP86">
        <v>155</v>
      </c>
      <c r="AQ86" t="b">
        <f>IFERROR(MATCH('2018'!A85, '2019'!A:A, 0) &gt;0, FALSE)</f>
        <v>1</v>
      </c>
    </row>
    <row r="87" spans="1:43">
      <c r="A87" t="s">
        <v>780</v>
      </c>
      <c r="B87" t="s">
        <v>781</v>
      </c>
      <c r="C87" t="s">
        <v>5161</v>
      </c>
      <c r="D87" t="s">
        <v>15491</v>
      </c>
      <c r="E87" t="s">
        <v>601</v>
      </c>
      <c r="F87">
        <v>60093</v>
      </c>
      <c r="G87">
        <v>8474460031</v>
      </c>
      <c r="H87" t="s">
        <v>146</v>
      </c>
      <c r="I87">
        <v>2</v>
      </c>
      <c r="J87">
        <v>31</v>
      </c>
      <c r="K87">
        <v>13</v>
      </c>
      <c r="L87">
        <v>46</v>
      </c>
      <c r="M87">
        <v>73</v>
      </c>
      <c r="N87">
        <v>42</v>
      </c>
      <c r="O87">
        <v>33</v>
      </c>
      <c r="P87">
        <v>34</v>
      </c>
      <c r="Q87">
        <v>30</v>
      </c>
      <c r="R87">
        <v>11</v>
      </c>
      <c r="S87">
        <v>25</v>
      </c>
      <c r="T87">
        <v>20</v>
      </c>
      <c r="U87">
        <v>17</v>
      </c>
      <c r="V87">
        <v>19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 t="s">
        <v>290</v>
      </c>
      <c r="AE87">
        <v>33</v>
      </c>
      <c r="AF87">
        <v>0</v>
      </c>
      <c r="AG87">
        <v>156</v>
      </c>
      <c r="AH87">
        <v>182</v>
      </c>
      <c r="AI87">
        <v>1</v>
      </c>
      <c r="AJ87">
        <v>7</v>
      </c>
      <c r="AK87">
        <v>0</v>
      </c>
      <c r="AL87">
        <v>3</v>
      </c>
      <c r="AM87">
        <v>0</v>
      </c>
      <c r="AN87">
        <v>319</v>
      </c>
      <c r="AO87">
        <v>8</v>
      </c>
      <c r="AP87">
        <v>338</v>
      </c>
      <c r="AQ87" t="b">
        <f>IFERROR(MATCH('2018'!A86, '2019'!A:A, 0) &gt;0, FALSE)</f>
        <v>1</v>
      </c>
    </row>
    <row r="88" spans="1:43">
      <c r="A88" t="s">
        <v>785</v>
      </c>
      <c r="B88" t="s">
        <v>786</v>
      </c>
      <c r="C88" t="s">
        <v>15492</v>
      </c>
      <c r="D88" t="s">
        <v>789</v>
      </c>
      <c r="E88" t="s">
        <v>634</v>
      </c>
      <c r="F88">
        <v>60091</v>
      </c>
      <c r="G88">
        <v>8472567870</v>
      </c>
      <c r="H88" t="s">
        <v>146</v>
      </c>
      <c r="I88">
        <v>2</v>
      </c>
      <c r="J88">
        <v>21</v>
      </c>
      <c r="K88">
        <v>3</v>
      </c>
      <c r="L88">
        <v>26</v>
      </c>
      <c r="M88">
        <v>31</v>
      </c>
      <c r="N88">
        <v>23</v>
      </c>
      <c r="O88">
        <v>16</v>
      </c>
      <c r="P88">
        <v>13</v>
      </c>
      <c r="Q88" t="s">
        <v>290</v>
      </c>
      <c r="R88">
        <v>16</v>
      </c>
      <c r="S88">
        <v>10</v>
      </c>
      <c r="T88">
        <v>16</v>
      </c>
      <c r="U88">
        <v>26</v>
      </c>
      <c r="V88">
        <v>18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100</v>
      </c>
      <c r="AH88">
        <v>78</v>
      </c>
      <c r="AI88">
        <v>0</v>
      </c>
      <c r="AJ88">
        <v>10</v>
      </c>
      <c r="AK88">
        <v>1</v>
      </c>
      <c r="AL88">
        <v>2</v>
      </c>
      <c r="AM88">
        <v>6</v>
      </c>
      <c r="AN88">
        <v>135</v>
      </c>
      <c r="AO88">
        <v>24</v>
      </c>
      <c r="AP88">
        <v>178</v>
      </c>
      <c r="AQ88" t="b">
        <f>IFERROR(MATCH('2018'!A87, '2019'!A:A, 0) &gt;0, FALSE)</f>
        <v>1</v>
      </c>
    </row>
    <row r="89" spans="1:43">
      <c r="A89" t="s">
        <v>790</v>
      </c>
      <c r="B89" t="s">
        <v>791</v>
      </c>
      <c r="C89" t="s">
        <v>11483</v>
      </c>
      <c r="D89" t="s">
        <v>792</v>
      </c>
      <c r="E89" t="s">
        <v>634</v>
      </c>
      <c r="F89">
        <v>60091</v>
      </c>
      <c r="G89">
        <v>8472560644</v>
      </c>
      <c r="H89" t="s">
        <v>146</v>
      </c>
      <c r="I89">
        <v>3.5</v>
      </c>
      <c r="J89">
        <v>38</v>
      </c>
      <c r="K89">
        <v>10</v>
      </c>
      <c r="L89">
        <v>51.5</v>
      </c>
      <c r="M89">
        <v>53</v>
      </c>
      <c r="N89">
        <v>34</v>
      </c>
      <c r="O89">
        <v>39</v>
      </c>
      <c r="P89">
        <v>31</v>
      </c>
      <c r="Q89">
        <v>43</v>
      </c>
      <c r="R89">
        <v>55</v>
      </c>
      <c r="S89">
        <v>41</v>
      </c>
      <c r="T89">
        <v>46</v>
      </c>
      <c r="U89">
        <v>42</v>
      </c>
      <c r="V89">
        <v>40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221</v>
      </c>
      <c r="AH89">
        <v>203</v>
      </c>
      <c r="AI89">
        <v>0</v>
      </c>
      <c r="AJ89">
        <v>11</v>
      </c>
      <c r="AK89">
        <v>0</v>
      </c>
      <c r="AL89">
        <v>6</v>
      </c>
      <c r="AM89">
        <v>0</v>
      </c>
      <c r="AN89">
        <v>384</v>
      </c>
      <c r="AO89">
        <v>23</v>
      </c>
      <c r="AP89">
        <v>424</v>
      </c>
      <c r="AQ89" t="b">
        <f>IFERROR(MATCH('2018'!A88, '2019'!A:A, 0) &gt;0, FALSE)</f>
        <v>1</v>
      </c>
    </row>
    <row r="90" spans="1:43">
      <c r="A90" t="s">
        <v>793</v>
      </c>
      <c r="B90" t="s">
        <v>794</v>
      </c>
      <c r="C90" t="s">
        <v>14256</v>
      </c>
      <c r="D90" t="s">
        <v>797</v>
      </c>
      <c r="E90" t="s">
        <v>634</v>
      </c>
      <c r="F90">
        <v>60091</v>
      </c>
      <c r="G90">
        <v>8474255869</v>
      </c>
      <c r="H90" t="s">
        <v>146</v>
      </c>
      <c r="I90">
        <v>7.5</v>
      </c>
      <c r="J90">
        <v>31</v>
      </c>
      <c r="K90">
        <v>21</v>
      </c>
      <c r="L90">
        <v>59.5</v>
      </c>
      <c r="M90">
        <v>48</v>
      </c>
      <c r="N90">
        <v>24</v>
      </c>
      <c r="O90">
        <v>16</v>
      </c>
      <c r="P90">
        <v>15</v>
      </c>
      <c r="Q90">
        <v>20</v>
      </c>
      <c r="R90">
        <v>23</v>
      </c>
      <c r="S90">
        <v>25</v>
      </c>
      <c r="T90">
        <v>23</v>
      </c>
      <c r="U90">
        <v>22</v>
      </c>
      <c r="V90">
        <v>25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41</v>
      </c>
      <c r="AF90">
        <v>0</v>
      </c>
      <c r="AG90">
        <v>125</v>
      </c>
      <c r="AH90">
        <v>157</v>
      </c>
      <c r="AI90">
        <v>0</v>
      </c>
      <c r="AJ90">
        <v>13</v>
      </c>
      <c r="AK90">
        <v>17</v>
      </c>
      <c r="AL90">
        <v>13</v>
      </c>
      <c r="AM90">
        <v>0</v>
      </c>
      <c r="AN90">
        <v>185</v>
      </c>
      <c r="AO90">
        <v>54</v>
      </c>
      <c r="AP90">
        <v>282</v>
      </c>
      <c r="AQ90" t="b">
        <f>IFERROR(MATCH('2018'!A89, '2019'!A:A, 0) &gt;0, FALSE)</f>
        <v>1</v>
      </c>
    </row>
    <row r="91" spans="1:43">
      <c r="A91" t="s">
        <v>798</v>
      </c>
      <c r="B91" t="s">
        <v>7839</v>
      </c>
      <c r="C91" t="s">
        <v>15493</v>
      </c>
      <c r="D91" t="s">
        <v>802</v>
      </c>
      <c r="E91" t="s">
        <v>574</v>
      </c>
      <c r="F91">
        <v>60203</v>
      </c>
      <c r="G91">
        <v>8476790660</v>
      </c>
      <c r="H91" t="s">
        <v>146</v>
      </c>
      <c r="I91">
        <v>2.5</v>
      </c>
      <c r="J91">
        <v>19</v>
      </c>
      <c r="K91">
        <v>5</v>
      </c>
      <c r="L91">
        <v>26.5</v>
      </c>
      <c r="M91">
        <v>38</v>
      </c>
      <c r="N91">
        <v>13</v>
      </c>
      <c r="O91">
        <v>21</v>
      </c>
      <c r="P91">
        <v>11</v>
      </c>
      <c r="Q91">
        <v>15</v>
      </c>
      <c r="R91">
        <v>16</v>
      </c>
      <c r="S91">
        <v>30</v>
      </c>
      <c r="T91">
        <v>19</v>
      </c>
      <c r="U91">
        <v>12</v>
      </c>
      <c r="V91">
        <v>0</v>
      </c>
      <c r="W91">
        <v>0</v>
      </c>
      <c r="X91">
        <v>0</v>
      </c>
      <c r="Y91">
        <v>0</v>
      </c>
      <c r="Z91">
        <v>27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90</v>
      </c>
      <c r="AH91">
        <v>112</v>
      </c>
      <c r="AI91">
        <v>0</v>
      </c>
      <c r="AJ91">
        <v>11</v>
      </c>
      <c r="AK91">
        <v>10</v>
      </c>
      <c r="AL91">
        <v>9</v>
      </c>
      <c r="AM91">
        <v>0</v>
      </c>
      <c r="AN91">
        <v>131</v>
      </c>
      <c r="AO91">
        <v>41</v>
      </c>
      <c r="AP91">
        <v>202</v>
      </c>
      <c r="AQ91" t="b">
        <f>IFERROR(MATCH('2018'!A90, '2019'!A:A, 0) &gt;0, FALSE)</f>
        <v>1</v>
      </c>
    </row>
    <row r="92" spans="1:43">
      <c r="A92" t="s">
        <v>11492</v>
      </c>
      <c r="B92" t="s">
        <v>7843</v>
      </c>
      <c r="C92" t="s">
        <v>14345</v>
      </c>
      <c r="D92" t="s">
        <v>7846</v>
      </c>
      <c r="E92" t="s">
        <v>7847</v>
      </c>
      <c r="F92">
        <v>60008</v>
      </c>
      <c r="G92">
        <v>8473924098</v>
      </c>
      <c r="H92" t="s">
        <v>146</v>
      </c>
      <c r="I92">
        <v>1</v>
      </c>
      <c r="J92">
        <v>10.8</v>
      </c>
      <c r="K92">
        <v>3.4</v>
      </c>
      <c r="L92">
        <v>15.2</v>
      </c>
      <c r="M92">
        <v>57</v>
      </c>
      <c r="N92">
        <v>23</v>
      </c>
      <c r="O92">
        <v>10</v>
      </c>
      <c r="P92">
        <v>12</v>
      </c>
      <c r="Q92">
        <v>18</v>
      </c>
      <c r="R92">
        <v>20</v>
      </c>
      <c r="S92">
        <v>14</v>
      </c>
      <c r="T92">
        <v>16</v>
      </c>
      <c r="U92">
        <v>11</v>
      </c>
      <c r="V92">
        <v>16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100</v>
      </c>
      <c r="AH92">
        <v>97</v>
      </c>
      <c r="AI92">
        <v>0</v>
      </c>
      <c r="AJ92">
        <v>50</v>
      </c>
      <c r="AK92">
        <v>1</v>
      </c>
      <c r="AL92">
        <v>113</v>
      </c>
      <c r="AM92">
        <v>3</v>
      </c>
      <c r="AN92">
        <v>21</v>
      </c>
      <c r="AO92">
        <v>9</v>
      </c>
      <c r="AP92">
        <v>197</v>
      </c>
      <c r="AQ92" t="b">
        <f>IFERROR(MATCH('2018'!A91, '2019'!A:A, 0) &gt;0, FALSE)</f>
        <v>1</v>
      </c>
    </row>
    <row r="93" spans="1:43">
      <c r="A93" t="s">
        <v>804</v>
      </c>
      <c r="B93" t="s">
        <v>805</v>
      </c>
      <c r="C93" t="s">
        <v>13312</v>
      </c>
      <c r="D93" t="s">
        <v>808</v>
      </c>
      <c r="E93" t="s">
        <v>809</v>
      </c>
      <c r="F93">
        <v>60070</v>
      </c>
      <c r="G93">
        <v>8472555538</v>
      </c>
      <c r="H93" t="s">
        <v>146</v>
      </c>
      <c r="I93">
        <v>2</v>
      </c>
      <c r="J93">
        <v>16</v>
      </c>
      <c r="K93">
        <v>0</v>
      </c>
      <c r="L93">
        <v>18</v>
      </c>
      <c r="M93">
        <v>38</v>
      </c>
      <c r="N93">
        <v>16</v>
      </c>
      <c r="O93">
        <v>18</v>
      </c>
      <c r="P93">
        <v>12</v>
      </c>
      <c r="Q93">
        <v>10</v>
      </c>
      <c r="R93">
        <v>10</v>
      </c>
      <c r="S93" t="s">
        <v>290</v>
      </c>
      <c r="T93">
        <v>12</v>
      </c>
      <c r="U93">
        <v>15</v>
      </c>
      <c r="V93">
        <v>15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82</v>
      </c>
      <c r="AH93">
        <v>72</v>
      </c>
      <c r="AI93">
        <v>0</v>
      </c>
      <c r="AJ93">
        <v>29</v>
      </c>
      <c r="AK93">
        <v>6</v>
      </c>
      <c r="AL93">
        <v>1</v>
      </c>
      <c r="AM93">
        <v>2</v>
      </c>
      <c r="AN93">
        <v>94</v>
      </c>
      <c r="AO93">
        <v>22</v>
      </c>
      <c r="AP93">
        <v>154</v>
      </c>
      <c r="AQ93" t="b">
        <f>IFERROR(MATCH('2018'!A92, '2019'!A:A, 0) &gt;0, FALSE)</f>
        <v>1</v>
      </c>
    </row>
    <row r="94" spans="1:43">
      <c r="A94" t="s">
        <v>811</v>
      </c>
      <c r="B94" t="s">
        <v>812</v>
      </c>
      <c r="C94" t="s">
        <v>15494</v>
      </c>
      <c r="D94" t="s">
        <v>814</v>
      </c>
      <c r="E94" t="s">
        <v>728</v>
      </c>
      <c r="F94">
        <v>60068</v>
      </c>
      <c r="G94">
        <v>8478256366</v>
      </c>
      <c r="H94" t="s">
        <v>146</v>
      </c>
      <c r="I94">
        <v>4</v>
      </c>
      <c r="J94">
        <v>45</v>
      </c>
      <c r="K94">
        <v>2</v>
      </c>
      <c r="L94">
        <v>51</v>
      </c>
      <c r="M94">
        <v>131</v>
      </c>
      <c r="N94">
        <v>41</v>
      </c>
      <c r="O94">
        <v>48</v>
      </c>
      <c r="P94">
        <v>41</v>
      </c>
      <c r="Q94">
        <v>56</v>
      </c>
      <c r="R94">
        <v>42</v>
      </c>
      <c r="S94">
        <v>55</v>
      </c>
      <c r="T94">
        <v>48</v>
      </c>
      <c r="U94">
        <v>63</v>
      </c>
      <c r="V94">
        <v>73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298</v>
      </c>
      <c r="AH94">
        <v>300</v>
      </c>
      <c r="AI94">
        <v>0</v>
      </c>
      <c r="AJ94">
        <v>2</v>
      </c>
      <c r="AK94">
        <v>0</v>
      </c>
      <c r="AL94">
        <v>36</v>
      </c>
      <c r="AM94">
        <v>0</v>
      </c>
      <c r="AN94">
        <v>483</v>
      </c>
      <c r="AO94">
        <v>77</v>
      </c>
      <c r="AP94">
        <v>598</v>
      </c>
      <c r="AQ94" t="b">
        <f>IFERROR(MATCH('2018'!A93, '2019'!A:A, 0) &gt;0, FALSE)</f>
        <v>1</v>
      </c>
    </row>
    <row r="95" spans="1:43">
      <c r="A95" t="s">
        <v>815</v>
      </c>
      <c r="B95" t="s">
        <v>816</v>
      </c>
      <c r="C95" t="s">
        <v>5181</v>
      </c>
      <c r="D95" t="s">
        <v>819</v>
      </c>
      <c r="E95" t="s">
        <v>728</v>
      </c>
      <c r="F95">
        <v>60068</v>
      </c>
      <c r="G95">
        <v>8478252500</v>
      </c>
      <c r="H95" t="s">
        <v>146</v>
      </c>
      <c r="I95">
        <v>2</v>
      </c>
      <c r="J95">
        <v>34.5</v>
      </c>
      <c r="K95">
        <v>12.5</v>
      </c>
      <c r="L95">
        <v>49</v>
      </c>
      <c r="M95">
        <v>108</v>
      </c>
      <c r="N95">
        <v>55</v>
      </c>
      <c r="O95">
        <v>35</v>
      </c>
      <c r="P95">
        <v>52</v>
      </c>
      <c r="Q95">
        <v>39</v>
      </c>
      <c r="R95">
        <v>45</v>
      </c>
      <c r="S95">
        <v>45</v>
      </c>
      <c r="T95">
        <v>45</v>
      </c>
      <c r="U95">
        <v>45</v>
      </c>
      <c r="V95">
        <v>46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29</v>
      </c>
      <c r="AF95">
        <v>0</v>
      </c>
      <c r="AG95">
        <v>253</v>
      </c>
      <c r="AH95">
        <v>291</v>
      </c>
      <c r="AI95">
        <v>3</v>
      </c>
      <c r="AJ95">
        <v>28</v>
      </c>
      <c r="AK95">
        <v>3</v>
      </c>
      <c r="AL95">
        <v>0</v>
      </c>
      <c r="AM95">
        <v>1</v>
      </c>
      <c r="AN95">
        <v>501</v>
      </c>
      <c r="AO95">
        <v>8</v>
      </c>
      <c r="AP95">
        <v>544</v>
      </c>
      <c r="AQ95" t="b">
        <f>IFERROR(MATCH('2018'!A94, '2019'!A:A, 0) &gt;0, FALSE)</f>
        <v>1</v>
      </c>
    </row>
    <row r="96" spans="1:43">
      <c r="A96" t="s">
        <v>820</v>
      </c>
      <c r="B96" t="s">
        <v>821</v>
      </c>
      <c r="C96" t="s">
        <v>5184</v>
      </c>
      <c r="D96" t="s">
        <v>824</v>
      </c>
      <c r="E96" t="s">
        <v>825</v>
      </c>
      <c r="F96">
        <v>60015</v>
      </c>
      <c r="G96">
        <v>8474706700</v>
      </c>
      <c r="H96" t="s">
        <v>146</v>
      </c>
      <c r="I96">
        <v>7</v>
      </c>
      <c r="J96">
        <v>24.5</v>
      </c>
      <c r="K96">
        <v>18.5</v>
      </c>
      <c r="L96">
        <v>50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41</v>
      </c>
      <c r="X96">
        <v>48</v>
      </c>
      <c r="Y96">
        <v>47</v>
      </c>
      <c r="Z96">
        <v>39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86</v>
      </c>
      <c r="AH96">
        <v>89</v>
      </c>
      <c r="AI96">
        <v>0</v>
      </c>
      <c r="AJ96">
        <v>2</v>
      </c>
      <c r="AK96">
        <v>0</v>
      </c>
      <c r="AL96">
        <v>2</v>
      </c>
      <c r="AM96">
        <v>0</v>
      </c>
      <c r="AN96">
        <v>171</v>
      </c>
      <c r="AO96">
        <v>0</v>
      </c>
      <c r="AP96">
        <v>175</v>
      </c>
      <c r="AQ96" t="b">
        <f>IFERROR(MATCH('2018'!A95, '2019'!A:A, 0) &gt;0, FALSE)</f>
        <v>1</v>
      </c>
    </row>
    <row r="97" spans="1:43">
      <c r="A97" t="s">
        <v>11502</v>
      </c>
      <c r="B97" t="s">
        <v>3652</v>
      </c>
      <c r="C97" t="s">
        <v>7864</v>
      </c>
      <c r="D97" t="s">
        <v>3653</v>
      </c>
      <c r="E97" t="s">
        <v>825</v>
      </c>
      <c r="F97">
        <v>60015</v>
      </c>
      <c r="G97">
        <v>8473171063</v>
      </c>
      <c r="H97" t="s">
        <v>146</v>
      </c>
      <c r="I97">
        <v>2</v>
      </c>
      <c r="J97">
        <v>17</v>
      </c>
      <c r="K97">
        <v>3</v>
      </c>
      <c r="L97">
        <v>22</v>
      </c>
      <c r="M97">
        <v>51</v>
      </c>
      <c r="N97">
        <v>20</v>
      </c>
      <c r="O97">
        <v>14</v>
      </c>
      <c r="P97">
        <v>10</v>
      </c>
      <c r="Q97">
        <v>12</v>
      </c>
      <c r="R97" t="s">
        <v>290</v>
      </c>
      <c r="S97">
        <v>10</v>
      </c>
      <c r="T97" t="s">
        <v>290</v>
      </c>
      <c r="U97" t="s">
        <v>290</v>
      </c>
      <c r="V97" t="s">
        <v>290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64</v>
      </c>
      <c r="AH97">
        <v>71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130</v>
      </c>
      <c r="AO97">
        <v>5</v>
      </c>
      <c r="AP97">
        <v>135</v>
      </c>
      <c r="AQ97" t="b">
        <f>IFERROR(MATCH('2018'!A96, '2019'!A:A, 0) &gt;0, FALSE)</f>
        <v>1</v>
      </c>
    </row>
    <row r="98" spans="1:43">
      <c r="A98" t="s">
        <v>833</v>
      </c>
      <c r="B98" t="s">
        <v>834</v>
      </c>
      <c r="C98" t="s">
        <v>14270</v>
      </c>
      <c r="D98" t="s">
        <v>836</v>
      </c>
      <c r="E98" t="s">
        <v>721</v>
      </c>
      <c r="F98">
        <v>60067</v>
      </c>
      <c r="G98">
        <v>8473591820</v>
      </c>
      <c r="H98" t="s">
        <v>146</v>
      </c>
      <c r="I98">
        <v>2</v>
      </c>
      <c r="J98">
        <v>25</v>
      </c>
      <c r="K98">
        <v>9.1999999999999993</v>
      </c>
      <c r="L98">
        <v>36.200000000000003</v>
      </c>
      <c r="M98">
        <v>66</v>
      </c>
      <c r="N98">
        <v>33</v>
      </c>
      <c r="O98">
        <v>37</v>
      </c>
      <c r="P98">
        <v>31</v>
      </c>
      <c r="Q98">
        <v>40</v>
      </c>
      <c r="R98">
        <v>29</v>
      </c>
      <c r="S98">
        <v>28</v>
      </c>
      <c r="T98">
        <v>23</v>
      </c>
      <c r="U98">
        <v>33</v>
      </c>
      <c r="V98">
        <v>40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 t="s">
        <v>290</v>
      </c>
      <c r="AF98">
        <v>0</v>
      </c>
      <c r="AG98">
        <v>187</v>
      </c>
      <c r="AH98">
        <v>174</v>
      </c>
      <c r="AI98">
        <v>0</v>
      </c>
      <c r="AJ98">
        <v>36</v>
      </c>
      <c r="AK98">
        <v>1</v>
      </c>
      <c r="AL98">
        <v>19</v>
      </c>
      <c r="AM98">
        <v>0</v>
      </c>
      <c r="AN98">
        <v>292</v>
      </c>
      <c r="AO98">
        <v>13</v>
      </c>
      <c r="AP98">
        <v>361</v>
      </c>
      <c r="AQ98" t="b">
        <f>IFERROR(MATCH('2018'!A97, '2019'!A:A, 0) &gt;0, FALSE)</f>
        <v>0</v>
      </c>
    </row>
    <row r="99" spans="1:43">
      <c r="A99" t="s">
        <v>837</v>
      </c>
      <c r="B99" t="s">
        <v>838</v>
      </c>
      <c r="C99" t="s">
        <v>15495</v>
      </c>
      <c r="D99" t="s">
        <v>841</v>
      </c>
      <c r="E99" t="s">
        <v>721</v>
      </c>
      <c r="F99">
        <v>60074</v>
      </c>
      <c r="G99">
        <v>8473582110</v>
      </c>
      <c r="H99" t="s">
        <v>146</v>
      </c>
      <c r="I99">
        <v>1</v>
      </c>
      <c r="J99">
        <v>20</v>
      </c>
      <c r="K99">
        <v>10</v>
      </c>
      <c r="L99">
        <v>31</v>
      </c>
      <c r="M99">
        <v>48</v>
      </c>
      <c r="N99">
        <v>24</v>
      </c>
      <c r="O99">
        <v>12</v>
      </c>
      <c r="P99">
        <v>12</v>
      </c>
      <c r="Q99">
        <v>16</v>
      </c>
      <c r="R99">
        <v>13</v>
      </c>
      <c r="S99">
        <v>20</v>
      </c>
      <c r="T99" t="s">
        <v>290</v>
      </c>
      <c r="U99">
        <v>26</v>
      </c>
      <c r="V99">
        <v>15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104</v>
      </c>
      <c r="AH99">
        <v>91</v>
      </c>
      <c r="AI99">
        <v>5</v>
      </c>
      <c r="AJ99">
        <v>11</v>
      </c>
      <c r="AK99">
        <v>3</v>
      </c>
      <c r="AL99">
        <v>16</v>
      </c>
      <c r="AM99">
        <v>0</v>
      </c>
      <c r="AN99">
        <v>149</v>
      </c>
      <c r="AO99">
        <v>11</v>
      </c>
      <c r="AP99">
        <v>195</v>
      </c>
      <c r="AQ99" t="b">
        <f>IFERROR(MATCH('2018'!A98, '2019'!A:A, 0) &gt;0, FALSE)</f>
        <v>1</v>
      </c>
    </row>
    <row r="100" spans="1:43">
      <c r="A100" t="s">
        <v>843</v>
      </c>
      <c r="B100" t="s">
        <v>844</v>
      </c>
      <c r="C100" t="s">
        <v>15496</v>
      </c>
      <c r="D100" t="s">
        <v>847</v>
      </c>
      <c r="E100" t="s">
        <v>767</v>
      </c>
      <c r="F100">
        <v>60062</v>
      </c>
      <c r="G100">
        <v>8472720051</v>
      </c>
      <c r="H100" t="s">
        <v>146</v>
      </c>
      <c r="I100">
        <v>1</v>
      </c>
      <c r="J100">
        <v>18</v>
      </c>
      <c r="K100">
        <v>10</v>
      </c>
      <c r="L100">
        <v>29</v>
      </c>
      <c r="M100">
        <v>56</v>
      </c>
      <c r="N100">
        <v>11</v>
      </c>
      <c r="O100">
        <v>10</v>
      </c>
      <c r="P100" t="s">
        <v>290</v>
      </c>
      <c r="Q100" t="s">
        <v>290</v>
      </c>
      <c r="R100">
        <v>15</v>
      </c>
      <c r="S100">
        <v>16</v>
      </c>
      <c r="T100">
        <v>12</v>
      </c>
      <c r="U100">
        <v>0</v>
      </c>
      <c r="V100">
        <v>13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68</v>
      </c>
      <c r="AH100">
        <v>81</v>
      </c>
      <c r="AI100">
        <v>1</v>
      </c>
      <c r="AJ100">
        <v>16</v>
      </c>
      <c r="AK100">
        <v>3</v>
      </c>
      <c r="AL100">
        <v>8</v>
      </c>
      <c r="AM100">
        <v>0</v>
      </c>
      <c r="AN100">
        <v>120</v>
      </c>
      <c r="AO100">
        <v>1</v>
      </c>
      <c r="AP100">
        <v>149</v>
      </c>
      <c r="AQ100" t="b">
        <f>IFERROR(MATCH('2018'!A99, '2019'!A:A, 0) &gt;0, FALSE)</f>
        <v>1</v>
      </c>
    </row>
    <row r="101" spans="1:43">
      <c r="A101" t="s">
        <v>848</v>
      </c>
      <c r="B101" t="s">
        <v>849</v>
      </c>
      <c r="C101" t="s">
        <v>7876</v>
      </c>
      <c r="D101" t="s">
        <v>852</v>
      </c>
      <c r="E101" t="s">
        <v>734</v>
      </c>
      <c r="F101">
        <v>60194</v>
      </c>
      <c r="G101">
        <v>8478853230</v>
      </c>
      <c r="H101" t="s">
        <v>146</v>
      </c>
      <c r="I101">
        <v>6</v>
      </c>
      <c r="J101">
        <v>57</v>
      </c>
      <c r="K101">
        <v>22</v>
      </c>
      <c r="L101">
        <v>85</v>
      </c>
      <c r="M101">
        <v>179</v>
      </c>
      <c r="N101">
        <v>102</v>
      </c>
      <c r="O101">
        <v>70</v>
      </c>
      <c r="P101">
        <v>52</v>
      </c>
      <c r="Q101">
        <v>57</v>
      </c>
      <c r="R101">
        <v>67</v>
      </c>
      <c r="S101">
        <v>46</v>
      </c>
      <c r="T101">
        <v>61</v>
      </c>
      <c r="U101">
        <v>58</v>
      </c>
      <c r="V101">
        <v>59</v>
      </c>
      <c r="W101">
        <v>48</v>
      </c>
      <c r="X101">
        <v>50</v>
      </c>
      <c r="Y101">
        <v>51</v>
      </c>
      <c r="Z101">
        <v>41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462</v>
      </c>
      <c r="AH101">
        <v>479</v>
      </c>
      <c r="AI101">
        <v>11</v>
      </c>
      <c r="AJ101">
        <v>473</v>
      </c>
      <c r="AK101">
        <v>91</v>
      </c>
      <c r="AL101">
        <v>44</v>
      </c>
      <c r="AM101">
        <v>1</v>
      </c>
      <c r="AN101">
        <v>248</v>
      </c>
      <c r="AO101">
        <v>73</v>
      </c>
      <c r="AP101">
        <v>941</v>
      </c>
      <c r="AQ101" t="b">
        <f>IFERROR(MATCH('2018'!A100, '2019'!A:A, 0) &gt;0, FALSE)</f>
        <v>1</v>
      </c>
    </row>
    <row r="102" spans="1:43">
      <c r="A102" t="s">
        <v>853</v>
      </c>
      <c r="B102" t="s">
        <v>854</v>
      </c>
      <c r="C102" t="s">
        <v>5202</v>
      </c>
      <c r="D102" t="s">
        <v>857</v>
      </c>
      <c r="E102" t="s">
        <v>858</v>
      </c>
      <c r="F102">
        <v>60067</v>
      </c>
      <c r="G102">
        <v>8479073419</v>
      </c>
      <c r="H102" t="s">
        <v>146</v>
      </c>
      <c r="I102">
        <v>2</v>
      </c>
      <c r="J102">
        <v>34</v>
      </c>
      <c r="K102">
        <v>36</v>
      </c>
      <c r="L102">
        <v>72</v>
      </c>
      <c r="M102">
        <v>171</v>
      </c>
      <c r="N102">
        <v>49</v>
      </c>
      <c r="O102">
        <v>28</v>
      </c>
      <c r="P102">
        <v>42</v>
      </c>
      <c r="Q102">
        <v>28</v>
      </c>
      <c r="R102">
        <v>35</v>
      </c>
      <c r="S102">
        <v>38</v>
      </c>
      <c r="T102">
        <v>25</v>
      </c>
      <c r="U102">
        <v>33</v>
      </c>
      <c r="V102">
        <v>24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232</v>
      </c>
      <c r="AH102">
        <v>241</v>
      </c>
      <c r="AI102">
        <v>11</v>
      </c>
      <c r="AJ102">
        <v>22</v>
      </c>
      <c r="AK102">
        <v>1</v>
      </c>
      <c r="AL102">
        <v>0</v>
      </c>
      <c r="AM102">
        <v>5</v>
      </c>
      <c r="AN102">
        <v>395</v>
      </c>
      <c r="AO102">
        <v>39</v>
      </c>
      <c r="AP102">
        <v>473</v>
      </c>
      <c r="AQ102" t="b">
        <f>IFERROR(MATCH('2018'!A101, '2019'!A:A, 0) &gt;0, FALSE)</f>
        <v>1</v>
      </c>
    </row>
    <row r="103" spans="1:43">
      <c r="A103" t="s">
        <v>859</v>
      </c>
      <c r="B103" t="s">
        <v>860</v>
      </c>
      <c r="C103" t="s">
        <v>7882</v>
      </c>
      <c r="D103" t="s">
        <v>863</v>
      </c>
      <c r="E103" t="s">
        <v>709</v>
      </c>
      <c r="F103">
        <v>60056</v>
      </c>
      <c r="G103">
        <v>8472963490</v>
      </c>
      <c r="H103" t="s">
        <v>146</v>
      </c>
      <c r="I103">
        <v>1.5</v>
      </c>
      <c r="J103">
        <v>22.5</v>
      </c>
      <c r="K103">
        <v>9</v>
      </c>
      <c r="L103">
        <v>33</v>
      </c>
      <c r="M103">
        <v>65</v>
      </c>
      <c r="N103">
        <v>28</v>
      </c>
      <c r="O103">
        <v>20</v>
      </c>
      <c r="P103">
        <v>38</v>
      </c>
      <c r="Q103">
        <v>30</v>
      </c>
      <c r="R103">
        <v>34</v>
      </c>
      <c r="S103">
        <v>23</v>
      </c>
      <c r="T103">
        <v>33</v>
      </c>
      <c r="U103">
        <v>25</v>
      </c>
      <c r="V103">
        <v>25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181</v>
      </c>
      <c r="AH103">
        <v>140</v>
      </c>
      <c r="AI103">
        <v>0</v>
      </c>
      <c r="AJ103">
        <v>43</v>
      </c>
      <c r="AK103">
        <v>2</v>
      </c>
      <c r="AL103">
        <v>20</v>
      </c>
      <c r="AM103">
        <v>8</v>
      </c>
      <c r="AN103">
        <v>245</v>
      </c>
      <c r="AO103">
        <v>3</v>
      </c>
      <c r="AP103">
        <v>321</v>
      </c>
      <c r="AQ103" t="b">
        <f>IFERROR(MATCH('2018'!A102, '2019'!A:A, 0) &gt;0, FALSE)</f>
        <v>1</v>
      </c>
    </row>
    <row r="104" spans="1:43">
      <c r="A104" t="s">
        <v>864</v>
      </c>
      <c r="B104" t="s">
        <v>865</v>
      </c>
      <c r="C104" t="s">
        <v>14277</v>
      </c>
      <c r="D104" t="s">
        <v>867</v>
      </c>
      <c r="E104" t="s">
        <v>709</v>
      </c>
      <c r="F104">
        <v>60056</v>
      </c>
      <c r="G104">
        <v>8472538555</v>
      </c>
      <c r="H104" t="s">
        <v>146</v>
      </c>
      <c r="I104">
        <v>5.5</v>
      </c>
      <c r="J104">
        <v>35.5</v>
      </c>
      <c r="K104">
        <v>9.4</v>
      </c>
      <c r="L104">
        <v>50.4</v>
      </c>
      <c r="M104">
        <v>112</v>
      </c>
      <c r="N104">
        <v>67</v>
      </c>
      <c r="O104">
        <v>36</v>
      </c>
      <c r="P104">
        <v>44</v>
      </c>
      <c r="Q104">
        <v>32</v>
      </c>
      <c r="R104">
        <v>32</v>
      </c>
      <c r="S104">
        <v>52</v>
      </c>
      <c r="T104">
        <v>39</v>
      </c>
      <c r="U104">
        <v>45</v>
      </c>
      <c r="V104">
        <v>42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21</v>
      </c>
      <c r="AF104">
        <v>0</v>
      </c>
      <c r="AG104">
        <v>278</v>
      </c>
      <c r="AH104">
        <v>244</v>
      </c>
      <c r="AI104">
        <v>1</v>
      </c>
      <c r="AJ104">
        <v>32</v>
      </c>
      <c r="AK104">
        <v>2</v>
      </c>
      <c r="AL104">
        <v>1</v>
      </c>
      <c r="AM104">
        <v>1</v>
      </c>
      <c r="AN104">
        <v>441</v>
      </c>
      <c r="AO104">
        <v>44</v>
      </c>
      <c r="AP104">
        <v>522</v>
      </c>
      <c r="AQ104" t="b">
        <f>IFERROR(MATCH('2018'!A103, '2019'!A:A, 0) &gt;0, FALSE)</f>
        <v>1</v>
      </c>
    </row>
    <row r="105" spans="1:43">
      <c r="A105" t="s">
        <v>868</v>
      </c>
      <c r="B105" t="s">
        <v>869</v>
      </c>
      <c r="C105" t="s">
        <v>15497</v>
      </c>
      <c r="D105" t="s">
        <v>871</v>
      </c>
      <c r="E105" t="s">
        <v>641</v>
      </c>
      <c r="F105">
        <v>60714</v>
      </c>
      <c r="G105">
        <v>8479663266</v>
      </c>
      <c r="H105" t="s">
        <v>146</v>
      </c>
      <c r="I105">
        <v>2</v>
      </c>
      <c r="J105">
        <v>17</v>
      </c>
      <c r="K105">
        <v>5</v>
      </c>
      <c r="L105">
        <v>24</v>
      </c>
      <c r="M105">
        <v>36</v>
      </c>
      <c r="N105">
        <v>26</v>
      </c>
      <c r="O105">
        <v>23</v>
      </c>
      <c r="P105">
        <v>34</v>
      </c>
      <c r="Q105">
        <v>23</v>
      </c>
      <c r="R105">
        <v>23</v>
      </c>
      <c r="S105">
        <v>32</v>
      </c>
      <c r="T105">
        <v>21</v>
      </c>
      <c r="U105">
        <v>21</v>
      </c>
      <c r="V105">
        <v>22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147</v>
      </c>
      <c r="AH105">
        <v>114</v>
      </c>
      <c r="AI105">
        <v>1</v>
      </c>
      <c r="AJ105">
        <v>67</v>
      </c>
      <c r="AK105">
        <v>2</v>
      </c>
      <c r="AL105">
        <v>35</v>
      </c>
      <c r="AM105">
        <v>1</v>
      </c>
      <c r="AN105">
        <v>141</v>
      </c>
      <c r="AO105">
        <v>14</v>
      </c>
      <c r="AP105">
        <v>261</v>
      </c>
      <c r="AQ105" t="b">
        <f>IFERROR(MATCH('2018'!A104, '2019'!A:A, 0) &gt;0, FALSE)</f>
        <v>1</v>
      </c>
    </row>
    <row r="106" spans="1:43">
      <c r="A106" t="s">
        <v>872</v>
      </c>
      <c r="B106" t="s">
        <v>873</v>
      </c>
      <c r="C106" t="s">
        <v>15498</v>
      </c>
      <c r="D106" t="s">
        <v>876</v>
      </c>
      <c r="E106" t="s">
        <v>877</v>
      </c>
      <c r="F106">
        <v>60026</v>
      </c>
      <c r="G106">
        <v>8477242240</v>
      </c>
      <c r="H106" t="s">
        <v>146</v>
      </c>
      <c r="I106">
        <v>2</v>
      </c>
      <c r="J106">
        <v>21</v>
      </c>
      <c r="K106">
        <v>2</v>
      </c>
      <c r="L106">
        <v>25</v>
      </c>
      <c r="M106">
        <v>36</v>
      </c>
      <c r="N106">
        <v>26</v>
      </c>
      <c r="O106">
        <v>31</v>
      </c>
      <c r="P106">
        <v>19</v>
      </c>
      <c r="Q106">
        <v>17</v>
      </c>
      <c r="R106">
        <v>15</v>
      </c>
      <c r="S106">
        <v>23</v>
      </c>
      <c r="T106">
        <v>20</v>
      </c>
      <c r="U106">
        <v>15</v>
      </c>
      <c r="V106">
        <v>26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129</v>
      </c>
      <c r="AH106">
        <v>99</v>
      </c>
      <c r="AI106">
        <v>0</v>
      </c>
      <c r="AJ106">
        <v>97</v>
      </c>
      <c r="AK106">
        <v>7</v>
      </c>
      <c r="AL106">
        <v>10</v>
      </c>
      <c r="AM106">
        <v>2</v>
      </c>
      <c r="AN106">
        <v>82</v>
      </c>
      <c r="AO106">
        <v>30</v>
      </c>
      <c r="AP106">
        <v>228</v>
      </c>
      <c r="AQ106" t="b">
        <f>IFERROR(MATCH('2018'!A105, '2019'!A:A, 0) &gt;0, FALSE)</f>
        <v>1</v>
      </c>
    </row>
    <row r="107" spans="1:43">
      <c r="A107" t="s">
        <v>879</v>
      </c>
      <c r="B107" t="s">
        <v>880</v>
      </c>
      <c r="C107" t="s">
        <v>6273</v>
      </c>
      <c r="D107" t="s">
        <v>882</v>
      </c>
      <c r="E107" t="s">
        <v>883</v>
      </c>
      <c r="F107">
        <v>60169</v>
      </c>
      <c r="G107">
        <v>8478857702</v>
      </c>
      <c r="H107" t="s">
        <v>146</v>
      </c>
      <c r="I107">
        <v>1</v>
      </c>
      <c r="J107">
        <v>25</v>
      </c>
      <c r="K107">
        <v>17</v>
      </c>
      <c r="L107">
        <v>43</v>
      </c>
      <c r="M107">
        <v>45</v>
      </c>
      <c r="N107">
        <v>21</v>
      </c>
      <c r="O107">
        <v>22</v>
      </c>
      <c r="P107">
        <v>14</v>
      </c>
      <c r="Q107">
        <v>30</v>
      </c>
      <c r="R107">
        <v>34</v>
      </c>
      <c r="S107">
        <v>38</v>
      </c>
      <c r="T107">
        <v>39</v>
      </c>
      <c r="U107">
        <v>39</v>
      </c>
      <c r="V107">
        <v>47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142</v>
      </c>
      <c r="AH107">
        <v>187</v>
      </c>
      <c r="AI107">
        <v>0</v>
      </c>
      <c r="AJ107">
        <v>43</v>
      </c>
      <c r="AK107">
        <v>4</v>
      </c>
      <c r="AL107">
        <v>18</v>
      </c>
      <c r="AM107">
        <v>2</v>
      </c>
      <c r="AN107">
        <v>237</v>
      </c>
      <c r="AO107">
        <v>25</v>
      </c>
      <c r="AP107">
        <v>329</v>
      </c>
      <c r="AQ107" t="b">
        <f>IFERROR(MATCH('2018'!A106, '2019'!A:A, 0) &gt;0, FALSE)</f>
        <v>1</v>
      </c>
    </row>
    <row r="108" spans="1:43">
      <c r="A108" t="s">
        <v>885</v>
      </c>
      <c r="B108" t="s">
        <v>401</v>
      </c>
      <c r="C108" t="s">
        <v>6064</v>
      </c>
      <c r="D108" t="s">
        <v>888</v>
      </c>
      <c r="E108" t="s">
        <v>601</v>
      </c>
      <c r="F108">
        <v>60093</v>
      </c>
      <c r="G108">
        <v>8474460005</v>
      </c>
      <c r="H108" t="s">
        <v>146</v>
      </c>
      <c r="I108">
        <v>3</v>
      </c>
      <c r="J108">
        <v>21.5</v>
      </c>
      <c r="K108">
        <v>5.5</v>
      </c>
      <c r="L108">
        <v>30</v>
      </c>
      <c r="M108">
        <v>43</v>
      </c>
      <c r="N108">
        <v>23</v>
      </c>
      <c r="O108">
        <v>11</v>
      </c>
      <c r="P108">
        <v>17</v>
      </c>
      <c r="Q108">
        <v>16</v>
      </c>
      <c r="R108">
        <v>11</v>
      </c>
      <c r="S108">
        <v>19</v>
      </c>
      <c r="T108">
        <v>12</v>
      </c>
      <c r="U108">
        <v>22</v>
      </c>
      <c r="V108">
        <v>16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84</v>
      </c>
      <c r="AH108">
        <v>106</v>
      </c>
      <c r="AI108">
        <v>0</v>
      </c>
      <c r="AJ108">
        <v>4</v>
      </c>
      <c r="AK108">
        <v>0</v>
      </c>
      <c r="AL108">
        <v>3</v>
      </c>
      <c r="AM108">
        <v>0</v>
      </c>
      <c r="AN108">
        <v>182</v>
      </c>
      <c r="AO108">
        <v>1</v>
      </c>
      <c r="AP108">
        <v>190</v>
      </c>
      <c r="AQ108" t="b">
        <f>IFERROR(MATCH('2018'!A107, '2019'!A:A, 0) &gt;0, FALSE)</f>
        <v>1</v>
      </c>
    </row>
    <row r="109" spans="1:43">
      <c r="A109" t="s">
        <v>889</v>
      </c>
      <c r="B109" t="s">
        <v>890</v>
      </c>
      <c r="C109" t="s">
        <v>5223</v>
      </c>
      <c r="D109" t="s">
        <v>892</v>
      </c>
      <c r="E109" t="s">
        <v>595</v>
      </c>
      <c r="F109">
        <v>60007</v>
      </c>
      <c r="G109">
        <v>8474373322</v>
      </c>
      <c r="H109" t="s">
        <v>146</v>
      </c>
      <c r="I109">
        <v>1.5</v>
      </c>
      <c r="J109">
        <v>16.5</v>
      </c>
      <c r="K109">
        <v>5</v>
      </c>
      <c r="L109">
        <v>23</v>
      </c>
      <c r="M109">
        <v>61</v>
      </c>
      <c r="N109">
        <v>17</v>
      </c>
      <c r="O109">
        <v>25</v>
      </c>
      <c r="P109">
        <v>34</v>
      </c>
      <c r="Q109">
        <v>31</v>
      </c>
      <c r="R109">
        <v>22</v>
      </c>
      <c r="S109">
        <v>32</v>
      </c>
      <c r="T109">
        <v>20</v>
      </c>
      <c r="U109">
        <v>11</v>
      </c>
      <c r="V109">
        <v>19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134</v>
      </c>
      <c r="AH109">
        <v>138</v>
      </c>
      <c r="AI109">
        <v>1</v>
      </c>
      <c r="AJ109">
        <v>18</v>
      </c>
      <c r="AK109">
        <v>7</v>
      </c>
      <c r="AL109">
        <v>48</v>
      </c>
      <c r="AM109">
        <v>0</v>
      </c>
      <c r="AN109">
        <v>187</v>
      </c>
      <c r="AO109">
        <v>11</v>
      </c>
      <c r="AP109">
        <v>272</v>
      </c>
      <c r="AQ109" t="b">
        <f>IFERROR(MATCH('2018'!A108, '2019'!A:A, 0) &gt;0, FALSE)</f>
        <v>1</v>
      </c>
    </row>
    <row r="110" spans="1:43">
      <c r="A110" t="s">
        <v>893</v>
      </c>
      <c r="B110" t="s">
        <v>894</v>
      </c>
      <c r="C110" t="s">
        <v>13318</v>
      </c>
      <c r="D110" t="s">
        <v>897</v>
      </c>
      <c r="E110" t="s">
        <v>574</v>
      </c>
      <c r="F110">
        <v>60201</v>
      </c>
      <c r="G110">
        <v>8478642650</v>
      </c>
      <c r="H110" t="s">
        <v>146</v>
      </c>
      <c r="I110">
        <v>2.5</v>
      </c>
      <c r="J110">
        <v>21</v>
      </c>
      <c r="K110">
        <v>4.0999999999999996</v>
      </c>
      <c r="L110">
        <v>27.6</v>
      </c>
      <c r="M110">
        <v>15</v>
      </c>
      <c r="N110">
        <v>18</v>
      </c>
      <c r="O110">
        <v>11</v>
      </c>
      <c r="P110">
        <v>19</v>
      </c>
      <c r="Q110">
        <v>19</v>
      </c>
      <c r="R110">
        <v>24</v>
      </c>
      <c r="S110">
        <v>32</v>
      </c>
      <c r="T110">
        <v>20</v>
      </c>
      <c r="U110">
        <v>38</v>
      </c>
      <c r="V110">
        <v>32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125</v>
      </c>
      <c r="AH110">
        <v>103</v>
      </c>
      <c r="AI110">
        <v>0</v>
      </c>
      <c r="AJ110">
        <v>2</v>
      </c>
      <c r="AK110">
        <v>2</v>
      </c>
      <c r="AL110">
        <v>4</v>
      </c>
      <c r="AM110">
        <v>0</v>
      </c>
      <c r="AN110">
        <v>220</v>
      </c>
      <c r="AO110">
        <v>0</v>
      </c>
      <c r="AP110">
        <v>228</v>
      </c>
      <c r="AQ110" t="b">
        <f>IFERROR(MATCH('2018'!A109, '2019'!A:A, 0) &gt;0, FALSE)</f>
        <v>1</v>
      </c>
    </row>
    <row r="111" spans="1:43">
      <c r="A111" t="s">
        <v>898</v>
      </c>
      <c r="B111" t="s">
        <v>899</v>
      </c>
      <c r="C111" t="s">
        <v>10904</v>
      </c>
      <c r="D111" t="s">
        <v>902</v>
      </c>
      <c r="E111" t="s">
        <v>574</v>
      </c>
      <c r="F111">
        <v>60202</v>
      </c>
      <c r="G111">
        <v>8474755678</v>
      </c>
      <c r="H111" t="s">
        <v>146</v>
      </c>
      <c r="I111">
        <v>2</v>
      </c>
      <c r="J111">
        <v>23.5</v>
      </c>
      <c r="K111">
        <v>6.5</v>
      </c>
      <c r="L111">
        <v>32</v>
      </c>
      <c r="M111">
        <v>41</v>
      </c>
      <c r="N111">
        <v>28</v>
      </c>
      <c r="O111">
        <v>17</v>
      </c>
      <c r="P111">
        <v>17</v>
      </c>
      <c r="Q111">
        <v>34</v>
      </c>
      <c r="R111">
        <v>16</v>
      </c>
      <c r="S111">
        <v>30</v>
      </c>
      <c r="T111">
        <v>19</v>
      </c>
      <c r="U111">
        <v>20</v>
      </c>
      <c r="V111">
        <v>18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113</v>
      </c>
      <c r="AH111">
        <v>127</v>
      </c>
      <c r="AI111">
        <v>0</v>
      </c>
      <c r="AJ111">
        <v>27</v>
      </c>
      <c r="AK111">
        <v>16</v>
      </c>
      <c r="AL111">
        <v>10</v>
      </c>
      <c r="AM111">
        <v>0</v>
      </c>
      <c r="AN111">
        <v>142</v>
      </c>
      <c r="AO111">
        <v>45</v>
      </c>
      <c r="AP111">
        <v>240</v>
      </c>
      <c r="AQ111" t="b">
        <f>IFERROR(MATCH('2018'!A110, '2019'!A:A, 0) &gt;0, FALSE)</f>
        <v>1</v>
      </c>
    </row>
    <row r="112" spans="1:43">
      <c r="A112" t="s">
        <v>904</v>
      </c>
      <c r="B112" t="s">
        <v>11529</v>
      </c>
      <c r="C112" t="s">
        <v>15499</v>
      </c>
      <c r="D112" t="s">
        <v>908</v>
      </c>
      <c r="E112" t="s">
        <v>721</v>
      </c>
      <c r="F112">
        <v>60067</v>
      </c>
      <c r="G112">
        <v>8472028035</v>
      </c>
      <c r="H112" t="s">
        <v>146</v>
      </c>
      <c r="I112">
        <v>10</v>
      </c>
      <c r="J112">
        <v>32</v>
      </c>
      <c r="K112">
        <v>11</v>
      </c>
      <c r="L112">
        <v>53</v>
      </c>
      <c r="M112">
        <v>21</v>
      </c>
      <c r="N112">
        <v>20</v>
      </c>
      <c r="O112">
        <v>19</v>
      </c>
      <c r="P112">
        <v>18</v>
      </c>
      <c r="Q112">
        <v>21</v>
      </c>
      <c r="R112">
        <v>34</v>
      </c>
      <c r="S112">
        <v>21</v>
      </c>
      <c r="T112">
        <v>24</v>
      </c>
      <c r="U112">
        <v>26</v>
      </c>
      <c r="V112">
        <v>30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102</v>
      </c>
      <c r="AH112">
        <v>132</v>
      </c>
      <c r="AI112">
        <v>0</v>
      </c>
      <c r="AJ112">
        <v>90</v>
      </c>
      <c r="AK112">
        <v>7</v>
      </c>
      <c r="AL112">
        <v>7</v>
      </c>
      <c r="AM112">
        <v>0</v>
      </c>
      <c r="AN112">
        <v>118</v>
      </c>
      <c r="AO112">
        <v>12</v>
      </c>
      <c r="AP112">
        <v>234</v>
      </c>
      <c r="AQ112" t="b">
        <f>IFERROR(MATCH('2018'!A111, '2019'!A:A, 0) &gt;0, FALSE)</f>
        <v>1</v>
      </c>
    </row>
    <row r="113" spans="1:43">
      <c r="A113" t="s">
        <v>15500</v>
      </c>
      <c r="B113" t="s">
        <v>7913</v>
      </c>
      <c r="C113" t="s">
        <v>15501</v>
      </c>
      <c r="D113" t="s">
        <v>15502</v>
      </c>
      <c r="E113" t="s">
        <v>669</v>
      </c>
      <c r="F113">
        <v>60004</v>
      </c>
      <c r="G113">
        <v>8475880463</v>
      </c>
      <c r="H113" t="s">
        <v>146</v>
      </c>
      <c r="I113">
        <v>2</v>
      </c>
      <c r="J113">
        <v>8.5</v>
      </c>
      <c r="K113">
        <v>8</v>
      </c>
      <c r="L113">
        <v>18.5</v>
      </c>
      <c r="M113">
        <v>13</v>
      </c>
      <c r="N113" t="s">
        <v>290</v>
      </c>
      <c r="O113">
        <v>12</v>
      </c>
      <c r="P113" t="s">
        <v>290</v>
      </c>
      <c r="Q113" t="s">
        <v>290</v>
      </c>
      <c r="R113" t="s">
        <v>290</v>
      </c>
      <c r="S113" t="s">
        <v>290</v>
      </c>
      <c r="T113" t="s">
        <v>290</v>
      </c>
      <c r="U113" t="s">
        <v>290</v>
      </c>
      <c r="V113" t="s">
        <v>290</v>
      </c>
      <c r="W113" t="s">
        <v>290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26</v>
      </c>
      <c r="AH113">
        <v>29</v>
      </c>
      <c r="AI113">
        <v>0</v>
      </c>
      <c r="AJ113">
        <v>1</v>
      </c>
      <c r="AK113">
        <v>0</v>
      </c>
      <c r="AL113">
        <v>0</v>
      </c>
      <c r="AM113">
        <v>0</v>
      </c>
      <c r="AN113">
        <v>51</v>
      </c>
      <c r="AO113">
        <v>3</v>
      </c>
      <c r="AP113">
        <v>55</v>
      </c>
      <c r="AQ113" t="b">
        <f>IFERROR(MATCH('2018'!A112, '2019'!A:A, 0) &gt;0, FALSE)</f>
        <v>1</v>
      </c>
    </row>
    <row r="114" spans="1:43">
      <c r="A114" t="s">
        <v>909</v>
      </c>
      <c r="B114" t="s">
        <v>910</v>
      </c>
      <c r="C114" t="s">
        <v>13320</v>
      </c>
      <c r="D114" t="s">
        <v>913</v>
      </c>
      <c r="E114" t="s">
        <v>613</v>
      </c>
      <c r="F114">
        <v>60016</v>
      </c>
      <c r="G114">
        <v>8474374022</v>
      </c>
      <c r="H114" t="s">
        <v>146</v>
      </c>
      <c r="I114">
        <v>2.7</v>
      </c>
      <c r="J114">
        <v>11.9</v>
      </c>
      <c r="K114">
        <v>2</v>
      </c>
      <c r="L114">
        <v>16.600000000000001</v>
      </c>
      <c r="M114">
        <v>40</v>
      </c>
      <c r="N114">
        <v>10</v>
      </c>
      <c r="O114">
        <v>21</v>
      </c>
      <c r="P114">
        <v>14</v>
      </c>
      <c r="Q114">
        <v>11</v>
      </c>
      <c r="R114">
        <v>13</v>
      </c>
      <c r="S114">
        <v>11</v>
      </c>
      <c r="T114" t="s">
        <v>290</v>
      </c>
      <c r="U114">
        <v>14</v>
      </c>
      <c r="V114" t="s">
        <v>290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76</v>
      </c>
      <c r="AH114">
        <v>74</v>
      </c>
      <c r="AI114">
        <v>0</v>
      </c>
      <c r="AJ114">
        <v>46</v>
      </c>
      <c r="AK114">
        <v>0</v>
      </c>
      <c r="AL114">
        <v>29</v>
      </c>
      <c r="AM114">
        <v>2</v>
      </c>
      <c r="AN114">
        <v>68</v>
      </c>
      <c r="AO114">
        <v>5</v>
      </c>
      <c r="AP114">
        <v>150</v>
      </c>
      <c r="AQ114" t="b">
        <f>IFERROR(MATCH('2018'!A113, '2019'!A:A, 0) &gt;0, FALSE)</f>
        <v>0</v>
      </c>
    </row>
    <row r="115" spans="1:43">
      <c r="A115" t="s">
        <v>914</v>
      </c>
      <c r="B115" t="s">
        <v>915</v>
      </c>
      <c r="C115" t="s">
        <v>14286</v>
      </c>
      <c r="D115" t="s">
        <v>7931</v>
      </c>
      <c r="E115" t="s">
        <v>669</v>
      </c>
      <c r="F115">
        <v>60004</v>
      </c>
      <c r="G115">
        <v>2243457145</v>
      </c>
      <c r="H115" t="s">
        <v>146</v>
      </c>
      <c r="I115">
        <v>2</v>
      </c>
      <c r="J115">
        <v>34</v>
      </c>
      <c r="K115">
        <v>7</v>
      </c>
      <c r="L115">
        <v>43</v>
      </c>
      <c r="M115">
        <v>78</v>
      </c>
      <c r="N115">
        <v>55</v>
      </c>
      <c r="O115">
        <v>33</v>
      </c>
      <c r="P115">
        <v>51</v>
      </c>
      <c r="Q115">
        <v>50</v>
      </c>
      <c r="R115">
        <v>45</v>
      </c>
      <c r="S115">
        <v>49</v>
      </c>
      <c r="T115">
        <v>42</v>
      </c>
      <c r="U115">
        <v>49</v>
      </c>
      <c r="V115">
        <v>43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10</v>
      </c>
      <c r="AF115">
        <v>0</v>
      </c>
      <c r="AG115">
        <v>263</v>
      </c>
      <c r="AH115">
        <v>242</v>
      </c>
      <c r="AI115">
        <v>0</v>
      </c>
      <c r="AJ115">
        <v>16</v>
      </c>
      <c r="AK115">
        <v>7</v>
      </c>
      <c r="AL115">
        <v>19</v>
      </c>
      <c r="AM115">
        <v>0</v>
      </c>
      <c r="AN115">
        <v>430</v>
      </c>
      <c r="AO115">
        <v>33</v>
      </c>
      <c r="AP115">
        <v>505</v>
      </c>
      <c r="AQ115" t="b">
        <f>IFERROR(MATCH('2018'!A114, '2019'!A:A, 0) &gt;0, FALSE)</f>
        <v>1</v>
      </c>
    </row>
    <row r="116" spans="1:43">
      <c r="A116" t="s">
        <v>920</v>
      </c>
      <c r="B116" t="s">
        <v>921</v>
      </c>
      <c r="C116" t="s">
        <v>7935</v>
      </c>
      <c r="D116" t="s">
        <v>924</v>
      </c>
      <c r="E116" t="s">
        <v>669</v>
      </c>
      <c r="F116">
        <v>60005</v>
      </c>
      <c r="G116">
        <v>8472550050</v>
      </c>
      <c r="H116" t="s">
        <v>146</v>
      </c>
      <c r="I116">
        <v>4</v>
      </c>
      <c r="J116">
        <v>32</v>
      </c>
      <c r="K116">
        <v>15</v>
      </c>
      <c r="L116">
        <v>51</v>
      </c>
      <c r="M116">
        <v>81</v>
      </c>
      <c r="N116">
        <v>43</v>
      </c>
      <c r="O116">
        <v>33</v>
      </c>
      <c r="P116">
        <v>27</v>
      </c>
      <c r="Q116">
        <v>30</v>
      </c>
      <c r="R116">
        <v>44</v>
      </c>
      <c r="S116">
        <v>35</v>
      </c>
      <c r="T116">
        <v>34</v>
      </c>
      <c r="U116">
        <v>37</v>
      </c>
      <c r="V116">
        <v>47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12</v>
      </c>
      <c r="AF116">
        <v>0</v>
      </c>
      <c r="AG116">
        <v>202</v>
      </c>
      <c r="AH116">
        <v>221</v>
      </c>
      <c r="AI116">
        <v>0</v>
      </c>
      <c r="AJ116">
        <v>8</v>
      </c>
      <c r="AK116">
        <v>3</v>
      </c>
      <c r="AL116">
        <v>21</v>
      </c>
      <c r="AM116">
        <v>0</v>
      </c>
      <c r="AN116">
        <v>377</v>
      </c>
      <c r="AO116">
        <v>14</v>
      </c>
      <c r="AP116">
        <v>423</v>
      </c>
      <c r="AQ116" t="b">
        <f>IFERROR(MATCH('2018'!A115, '2019'!A:A, 0) &gt;0, FALSE)</f>
        <v>1</v>
      </c>
    </row>
    <row r="117" spans="1:43">
      <c r="A117" t="s">
        <v>926</v>
      </c>
      <c r="B117" t="s">
        <v>927</v>
      </c>
      <c r="C117" t="s">
        <v>13322</v>
      </c>
      <c r="D117" t="s">
        <v>930</v>
      </c>
      <c r="E117" t="s">
        <v>634</v>
      </c>
      <c r="F117">
        <v>60091</v>
      </c>
      <c r="G117">
        <v>8472562922</v>
      </c>
      <c r="H117" t="s">
        <v>146</v>
      </c>
      <c r="I117">
        <v>4</v>
      </c>
      <c r="J117">
        <v>13</v>
      </c>
      <c r="K117">
        <v>0</v>
      </c>
      <c r="L117">
        <v>17</v>
      </c>
      <c r="M117">
        <v>99</v>
      </c>
      <c r="N117">
        <v>30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59</v>
      </c>
      <c r="AH117">
        <v>70</v>
      </c>
      <c r="AI117">
        <v>0</v>
      </c>
      <c r="AJ117">
        <v>14</v>
      </c>
      <c r="AK117">
        <v>0</v>
      </c>
      <c r="AL117">
        <v>0</v>
      </c>
      <c r="AM117">
        <v>0</v>
      </c>
      <c r="AN117">
        <v>91</v>
      </c>
      <c r="AO117">
        <v>24</v>
      </c>
      <c r="AP117">
        <v>129</v>
      </c>
      <c r="AQ117" t="b">
        <f>IFERROR(MATCH('2018'!A116, '2019'!A:A, 0) &gt;0, FALSE)</f>
        <v>1</v>
      </c>
    </row>
    <row r="118" spans="1:43">
      <c r="A118" t="s">
        <v>932</v>
      </c>
      <c r="B118" t="s">
        <v>933</v>
      </c>
      <c r="C118" t="s">
        <v>14290</v>
      </c>
      <c r="D118" t="s">
        <v>936</v>
      </c>
      <c r="E118" t="s">
        <v>937</v>
      </c>
      <c r="F118">
        <v>60093</v>
      </c>
      <c r="G118">
        <v>8474465252</v>
      </c>
      <c r="H118" t="s">
        <v>146</v>
      </c>
      <c r="I118">
        <v>3.3</v>
      </c>
      <c r="J118">
        <v>30</v>
      </c>
      <c r="K118">
        <v>19.899999999999999</v>
      </c>
      <c r="L118">
        <v>53.2</v>
      </c>
      <c r="M118">
        <v>55</v>
      </c>
      <c r="N118">
        <v>26</v>
      </c>
      <c r="O118">
        <v>22</v>
      </c>
      <c r="P118">
        <v>17</v>
      </c>
      <c r="Q118">
        <v>22</v>
      </c>
      <c r="R118">
        <v>29</v>
      </c>
      <c r="S118">
        <v>21</v>
      </c>
      <c r="T118">
        <v>21</v>
      </c>
      <c r="U118">
        <v>33</v>
      </c>
      <c r="V118">
        <v>27</v>
      </c>
      <c r="W118" t="s">
        <v>290</v>
      </c>
      <c r="X118">
        <v>14</v>
      </c>
      <c r="Y118">
        <v>22</v>
      </c>
      <c r="Z118" t="s">
        <v>290</v>
      </c>
      <c r="AA118">
        <v>0</v>
      </c>
      <c r="AB118">
        <v>0</v>
      </c>
      <c r="AC118">
        <v>0</v>
      </c>
      <c r="AD118">
        <v>0</v>
      </c>
      <c r="AE118">
        <v>15</v>
      </c>
      <c r="AF118" t="s">
        <v>290</v>
      </c>
      <c r="AG118">
        <v>165</v>
      </c>
      <c r="AH118">
        <v>186</v>
      </c>
      <c r="AI118">
        <v>1</v>
      </c>
      <c r="AJ118">
        <v>122</v>
      </c>
      <c r="AK118">
        <v>10</v>
      </c>
      <c r="AL118">
        <v>17</v>
      </c>
      <c r="AM118">
        <v>2</v>
      </c>
      <c r="AN118">
        <v>191</v>
      </c>
      <c r="AO118">
        <v>8</v>
      </c>
      <c r="AP118">
        <v>351</v>
      </c>
      <c r="AQ118" t="b">
        <f>IFERROR(MATCH('2018'!A117, '2019'!A:A, 0) &gt;0, FALSE)</f>
        <v>1</v>
      </c>
    </row>
    <row r="119" spans="1:43">
      <c r="A119" t="s">
        <v>13324</v>
      </c>
      <c r="B119" t="s">
        <v>13325</v>
      </c>
      <c r="C119" t="s">
        <v>13326</v>
      </c>
      <c r="D119" t="s">
        <v>13327</v>
      </c>
      <c r="E119" t="s">
        <v>574</v>
      </c>
      <c r="F119">
        <v>60201</v>
      </c>
      <c r="G119">
        <v>8473286630</v>
      </c>
      <c r="H119" t="s">
        <v>146</v>
      </c>
      <c r="I119">
        <v>1</v>
      </c>
      <c r="J119">
        <v>5.5</v>
      </c>
      <c r="K119">
        <v>0</v>
      </c>
      <c r="L119">
        <v>6.5</v>
      </c>
      <c r="M119">
        <v>19</v>
      </c>
      <c r="N119" t="s">
        <v>290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13</v>
      </c>
      <c r="AH119">
        <v>12</v>
      </c>
      <c r="AI119">
        <v>0</v>
      </c>
      <c r="AJ119">
        <v>5</v>
      </c>
      <c r="AK119">
        <v>0</v>
      </c>
      <c r="AL119">
        <v>1</v>
      </c>
      <c r="AM119">
        <v>7</v>
      </c>
      <c r="AN119">
        <v>11</v>
      </c>
      <c r="AO119">
        <v>1</v>
      </c>
      <c r="AP119">
        <v>25</v>
      </c>
      <c r="AQ119" t="b">
        <f>IFERROR(MATCH('2018'!A118, '2019'!A:A, 0) &gt;0, FALSE)</f>
        <v>1</v>
      </c>
    </row>
    <row r="120" spans="1:43">
      <c r="A120" t="s">
        <v>944</v>
      </c>
      <c r="B120" t="s">
        <v>945</v>
      </c>
      <c r="C120" t="s">
        <v>5250</v>
      </c>
      <c r="D120" t="s">
        <v>948</v>
      </c>
      <c r="E120" t="s">
        <v>883</v>
      </c>
      <c r="F120">
        <v>60192</v>
      </c>
      <c r="G120">
        <v>8476459300</v>
      </c>
      <c r="H120" t="s">
        <v>146</v>
      </c>
      <c r="I120">
        <v>4</v>
      </c>
      <c r="J120">
        <v>11</v>
      </c>
      <c r="K120">
        <v>2</v>
      </c>
      <c r="L120">
        <v>17</v>
      </c>
      <c r="M120">
        <v>0</v>
      </c>
      <c r="N120" t="s">
        <v>290</v>
      </c>
      <c r="O120" t="s">
        <v>290</v>
      </c>
      <c r="P120">
        <v>11</v>
      </c>
      <c r="Q120">
        <v>11</v>
      </c>
      <c r="R120" t="s">
        <v>290</v>
      </c>
      <c r="S120" t="s">
        <v>290</v>
      </c>
      <c r="T120" t="s">
        <v>290</v>
      </c>
      <c r="U120" t="s">
        <v>290</v>
      </c>
      <c r="V120">
        <v>10</v>
      </c>
      <c r="W120" t="s">
        <v>290</v>
      </c>
      <c r="X120" t="s">
        <v>290</v>
      </c>
      <c r="Y120">
        <v>13</v>
      </c>
      <c r="Z120" t="s">
        <v>290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61</v>
      </c>
      <c r="AH120">
        <v>44</v>
      </c>
      <c r="AI120">
        <v>1</v>
      </c>
      <c r="AJ120">
        <v>12</v>
      </c>
      <c r="AK120">
        <v>9</v>
      </c>
      <c r="AL120">
        <v>31</v>
      </c>
      <c r="AM120">
        <v>0</v>
      </c>
      <c r="AN120">
        <v>39</v>
      </c>
      <c r="AO120">
        <v>13</v>
      </c>
      <c r="AP120">
        <v>105</v>
      </c>
      <c r="AQ120" t="b">
        <f>IFERROR(MATCH('2018'!A119, '2019'!A:A, 0) &gt;0, FALSE)</f>
        <v>1</v>
      </c>
    </row>
    <row r="121" spans="1:43">
      <c r="A121" t="s">
        <v>957</v>
      </c>
      <c r="B121" t="s">
        <v>958</v>
      </c>
      <c r="C121" t="s">
        <v>13330</v>
      </c>
      <c r="D121" t="s">
        <v>961</v>
      </c>
      <c r="E121" t="s">
        <v>620</v>
      </c>
      <c r="F121">
        <v>60090</v>
      </c>
      <c r="G121">
        <v>8478505490</v>
      </c>
      <c r="H121" t="s">
        <v>146</v>
      </c>
      <c r="I121">
        <v>3</v>
      </c>
      <c r="J121">
        <v>4</v>
      </c>
      <c r="K121">
        <v>7.9</v>
      </c>
      <c r="L121">
        <v>14.9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29</v>
      </c>
      <c r="AB121">
        <v>26</v>
      </c>
      <c r="AC121">
        <v>0</v>
      </c>
      <c r="AD121">
        <v>0</v>
      </c>
      <c r="AE121" t="s">
        <v>290</v>
      </c>
      <c r="AF121">
        <v>0</v>
      </c>
      <c r="AG121">
        <v>29</v>
      </c>
      <c r="AH121">
        <v>29</v>
      </c>
      <c r="AI121">
        <v>0</v>
      </c>
      <c r="AJ121">
        <v>17</v>
      </c>
      <c r="AK121">
        <v>0</v>
      </c>
      <c r="AL121">
        <v>2</v>
      </c>
      <c r="AM121">
        <v>0</v>
      </c>
      <c r="AN121">
        <v>33</v>
      </c>
      <c r="AO121">
        <v>6</v>
      </c>
      <c r="AP121">
        <v>58</v>
      </c>
      <c r="AQ121" t="b">
        <f>IFERROR(MATCH('2018'!A120, '2019'!A:A, 0) &gt;0, FALSE)</f>
        <v>1</v>
      </c>
    </row>
    <row r="122" spans="1:43">
      <c r="A122" t="s">
        <v>962</v>
      </c>
      <c r="B122" t="s">
        <v>963</v>
      </c>
      <c r="C122" t="s">
        <v>11540</v>
      </c>
      <c r="D122" t="s">
        <v>966</v>
      </c>
      <c r="E122" t="s">
        <v>767</v>
      </c>
      <c r="F122">
        <v>60062</v>
      </c>
      <c r="G122">
        <v>8474981105</v>
      </c>
      <c r="H122" t="s">
        <v>146</v>
      </c>
      <c r="I122">
        <v>4</v>
      </c>
      <c r="J122">
        <v>16</v>
      </c>
      <c r="K122">
        <v>9</v>
      </c>
      <c r="L122">
        <v>29</v>
      </c>
      <c r="M122">
        <v>71</v>
      </c>
      <c r="N122">
        <v>27</v>
      </c>
      <c r="O122" t="s">
        <v>290</v>
      </c>
      <c r="P122">
        <v>14</v>
      </c>
      <c r="Q122">
        <v>10</v>
      </c>
      <c r="R122" t="s">
        <v>290</v>
      </c>
      <c r="S122" t="s">
        <v>290</v>
      </c>
      <c r="T122" t="s">
        <v>290</v>
      </c>
      <c r="U122">
        <v>11</v>
      </c>
      <c r="V122" t="s">
        <v>290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86</v>
      </c>
      <c r="AH122">
        <v>84</v>
      </c>
      <c r="AI122">
        <v>0</v>
      </c>
      <c r="AJ122">
        <v>8</v>
      </c>
      <c r="AK122">
        <v>3</v>
      </c>
      <c r="AL122">
        <v>3</v>
      </c>
      <c r="AM122">
        <v>0</v>
      </c>
      <c r="AN122">
        <v>133</v>
      </c>
      <c r="AO122">
        <v>23</v>
      </c>
      <c r="AP122">
        <v>170</v>
      </c>
      <c r="AQ122" t="b">
        <f>IFERROR(MATCH('2018'!A121, '2019'!A:A, 0) &gt;0, FALSE)</f>
        <v>1</v>
      </c>
    </row>
    <row r="123" spans="1:43">
      <c r="A123" t="s">
        <v>967</v>
      </c>
      <c r="B123" t="s">
        <v>968</v>
      </c>
      <c r="C123" t="s">
        <v>15503</v>
      </c>
      <c r="D123" t="s">
        <v>970</v>
      </c>
      <c r="E123" t="s">
        <v>641</v>
      </c>
      <c r="F123">
        <v>60714</v>
      </c>
      <c r="G123">
        <v>8475181185</v>
      </c>
      <c r="H123" t="s">
        <v>146</v>
      </c>
      <c r="I123">
        <v>5</v>
      </c>
      <c r="J123">
        <v>15</v>
      </c>
      <c r="K123">
        <v>1.1000000000000001</v>
      </c>
      <c r="L123">
        <v>21.1</v>
      </c>
      <c r="M123">
        <v>26</v>
      </c>
      <c r="N123">
        <v>21</v>
      </c>
      <c r="O123">
        <v>24</v>
      </c>
      <c r="P123">
        <v>25</v>
      </c>
      <c r="Q123">
        <v>19</v>
      </c>
      <c r="R123">
        <v>19</v>
      </c>
      <c r="S123">
        <v>21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77</v>
      </c>
      <c r="AH123">
        <v>78</v>
      </c>
      <c r="AI123">
        <v>0</v>
      </c>
      <c r="AJ123">
        <v>21</v>
      </c>
      <c r="AK123">
        <v>0</v>
      </c>
      <c r="AL123">
        <v>19</v>
      </c>
      <c r="AM123">
        <v>0</v>
      </c>
      <c r="AN123">
        <v>92</v>
      </c>
      <c r="AO123">
        <v>23</v>
      </c>
      <c r="AP123">
        <v>155</v>
      </c>
      <c r="AQ123" t="b">
        <f>IFERROR(MATCH('2018'!A122, '2019'!A:A, 0) &gt;0, FALSE)</f>
        <v>1</v>
      </c>
    </row>
    <row r="124" spans="1:43">
      <c r="A124" t="s">
        <v>971</v>
      </c>
      <c r="B124" t="s">
        <v>972</v>
      </c>
      <c r="C124" t="s">
        <v>5265</v>
      </c>
      <c r="D124" t="s">
        <v>973</v>
      </c>
      <c r="E124" t="s">
        <v>955</v>
      </c>
      <c r="F124">
        <v>60053</v>
      </c>
      <c r="G124">
        <v>8474708801</v>
      </c>
      <c r="H124" t="s">
        <v>146</v>
      </c>
      <c r="I124">
        <v>3</v>
      </c>
      <c r="J124">
        <v>58</v>
      </c>
      <c r="K124">
        <v>14</v>
      </c>
      <c r="L124">
        <v>75</v>
      </c>
      <c r="M124">
        <v>103</v>
      </c>
      <c r="N124">
        <v>61</v>
      </c>
      <c r="O124">
        <v>61</v>
      </c>
      <c r="P124">
        <v>84</v>
      </c>
      <c r="Q124">
        <v>61</v>
      </c>
      <c r="R124">
        <v>45</v>
      </c>
      <c r="S124">
        <v>47</v>
      </c>
      <c r="T124">
        <v>51</v>
      </c>
      <c r="U124">
        <v>60</v>
      </c>
      <c r="V124">
        <v>52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302</v>
      </c>
      <c r="AH124">
        <v>323</v>
      </c>
      <c r="AI124">
        <v>2</v>
      </c>
      <c r="AJ124">
        <v>422</v>
      </c>
      <c r="AK124">
        <v>39</v>
      </c>
      <c r="AL124">
        <v>2</v>
      </c>
      <c r="AM124">
        <v>6</v>
      </c>
      <c r="AN124">
        <v>93</v>
      </c>
      <c r="AO124">
        <v>61</v>
      </c>
      <c r="AP124">
        <v>625</v>
      </c>
      <c r="AQ124" t="b">
        <f>IFERROR(MATCH('2018'!A123, '2019'!A:A, 0) &gt;0, FALSE)</f>
        <v>1</v>
      </c>
    </row>
    <row r="125" spans="1:43">
      <c r="A125" t="s">
        <v>974</v>
      </c>
      <c r="B125" t="s">
        <v>975</v>
      </c>
      <c r="C125" t="s">
        <v>15504</v>
      </c>
      <c r="D125" t="s">
        <v>978</v>
      </c>
      <c r="E125" t="s">
        <v>883</v>
      </c>
      <c r="F125">
        <v>60192</v>
      </c>
      <c r="G125">
        <v>8477051234</v>
      </c>
      <c r="H125" t="s">
        <v>146</v>
      </c>
      <c r="I125">
        <v>3</v>
      </c>
      <c r="J125">
        <v>30</v>
      </c>
      <c r="K125">
        <v>7</v>
      </c>
      <c r="L125">
        <v>40</v>
      </c>
      <c r="M125">
        <v>90</v>
      </c>
      <c r="N125">
        <v>22</v>
      </c>
      <c r="O125">
        <v>16</v>
      </c>
      <c r="P125">
        <v>12</v>
      </c>
      <c r="Q125">
        <v>11</v>
      </c>
      <c r="R125" t="s">
        <v>290</v>
      </c>
      <c r="S125">
        <v>11</v>
      </c>
      <c r="T125" t="s">
        <v>290</v>
      </c>
      <c r="U125" t="s">
        <v>290</v>
      </c>
      <c r="V125" t="s">
        <v>290</v>
      </c>
      <c r="W125" t="s">
        <v>290</v>
      </c>
      <c r="X125" t="s">
        <v>290</v>
      </c>
      <c r="Y125">
        <v>0</v>
      </c>
      <c r="Z125" t="s">
        <v>290</v>
      </c>
      <c r="AA125">
        <v>0</v>
      </c>
      <c r="AB125">
        <v>0</v>
      </c>
      <c r="AC125">
        <v>0</v>
      </c>
      <c r="AD125">
        <v>0</v>
      </c>
      <c r="AE125" t="s">
        <v>290</v>
      </c>
      <c r="AF125">
        <v>0</v>
      </c>
      <c r="AG125">
        <v>96</v>
      </c>
      <c r="AH125">
        <v>103</v>
      </c>
      <c r="AI125">
        <v>0</v>
      </c>
      <c r="AJ125">
        <v>25</v>
      </c>
      <c r="AK125">
        <v>4</v>
      </c>
      <c r="AL125">
        <v>5</v>
      </c>
      <c r="AM125">
        <v>0</v>
      </c>
      <c r="AN125">
        <v>51</v>
      </c>
      <c r="AO125">
        <v>114</v>
      </c>
      <c r="AP125">
        <v>199</v>
      </c>
      <c r="AQ125" t="b">
        <f>IFERROR(MATCH('2018'!A124, '2019'!A:A, 0) &gt;0, FALSE)</f>
        <v>1</v>
      </c>
    </row>
    <row r="126" spans="1:43">
      <c r="A126" t="s">
        <v>14302</v>
      </c>
      <c r="B126" t="s">
        <v>14303</v>
      </c>
      <c r="C126" t="s">
        <v>14304</v>
      </c>
      <c r="D126" t="s">
        <v>14305</v>
      </c>
      <c r="E126" t="s">
        <v>767</v>
      </c>
      <c r="F126">
        <v>60062</v>
      </c>
      <c r="G126">
        <v>8475622100</v>
      </c>
      <c r="H126" t="s">
        <v>146</v>
      </c>
      <c r="I126">
        <v>11</v>
      </c>
      <c r="J126">
        <v>36.1</v>
      </c>
      <c r="K126">
        <v>56.4</v>
      </c>
      <c r="L126">
        <v>103.5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290</v>
      </c>
      <c r="AF126" t="s">
        <v>290</v>
      </c>
      <c r="AG126">
        <v>3</v>
      </c>
      <c r="AH126">
        <v>9</v>
      </c>
      <c r="AI126">
        <v>0</v>
      </c>
      <c r="AJ126">
        <v>0</v>
      </c>
      <c r="AK126">
        <v>3</v>
      </c>
      <c r="AL126">
        <v>2</v>
      </c>
      <c r="AM126">
        <v>0</v>
      </c>
      <c r="AN126">
        <v>7</v>
      </c>
      <c r="AO126">
        <v>0</v>
      </c>
      <c r="AP126">
        <v>12</v>
      </c>
      <c r="AQ126" t="b">
        <f>IFERROR(MATCH('2018'!A125, '2019'!A:A, 0) &gt;0, FALSE)</f>
        <v>1</v>
      </c>
    </row>
    <row r="127" spans="1:43">
      <c r="A127" t="s">
        <v>11543</v>
      </c>
      <c r="B127" t="s">
        <v>7967</v>
      </c>
      <c r="C127" t="s">
        <v>7969</v>
      </c>
      <c r="D127" t="s">
        <v>7970</v>
      </c>
      <c r="E127" t="s">
        <v>767</v>
      </c>
      <c r="F127">
        <v>60062</v>
      </c>
      <c r="G127">
        <v>8477149002</v>
      </c>
      <c r="H127" t="s">
        <v>146</v>
      </c>
      <c r="I127">
        <v>0</v>
      </c>
      <c r="J127">
        <v>4</v>
      </c>
      <c r="K127">
        <v>0</v>
      </c>
      <c r="L127">
        <v>4</v>
      </c>
      <c r="M127">
        <v>24</v>
      </c>
      <c r="N127" t="s">
        <v>290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10</v>
      </c>
      <c r="AH127">
        <v>15</v>
      </c>
      <c r="AI127">
        <v>0</v>
      </c>
      <c r="AJ127">
        <v>9</v>
      </c>
      <c r="AK127">
        <v>0</v>
      </c>
      <c r="AL127">
        <v>0</v>
      </c>
      <c r="AM127">
        <v>0</v>
      </c>
      <c r="AN127">
        <v>14</v>
      </c>
      <c r="AO127">
        <v>2</v>
      </c>
      <c r="AP127">
        <v>25</v>
      </c>
      <c r="AQ127" t="b">
        <f>IFERROR(MATCH('2018'!A126, '2019'!A:A, 0) &gt;0, FALSE)</f>
        <v>1</v>
      </c>
    </row>
    <row r="128" spans="1:43">
      <c r="A128" t="s">
        <v>979</v>
      </c>
      <c r="B128" t="s">
        <v>980</v>
      </c>
      <c r="C128" t="s">
        <v>14309</v>
      </c>
      <c r="D128" t="s">
        <v>983</v>
      </c>
      <c r="E128" t="s">
        <v>613</v>
      </c>
      <c r="F128">
        <v>60016</v>
      </c>
      <c r="G128">
        <v>8478277880</v>
      </c>
      <c r="H128" t="s">
        <v>146</v>
      </c>
      <c r="I128">
        <v>11</v>
      </c>
      <c r="J128">
        <v>36</v>
      </c>
      <c r="K128">
        <v>4</v>
      </c>
      <c r="L128">
        <v>51</v>
      </c>
      <c r="M128">
        <v>12</v>
      </c>
      <c r="N128">
        <v>24</v>
      </c>
      <c r="O128">
        <v>18</v>
      </c>
      <c r="P128">
        <v>25</v>
      </c>
      <c r="Q128">
        <v>32</v>
      </c>
      <c r="R128">
        <v>30</v>
      </c>
      <c r="S128">
        <v>40</v>
      </c>
      <c r="T128">
        <v>22</v>
      </c>
      <c r="U128">
        <v>33</v>
      </c>
      <c r="V128">
        <v>23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111</v>
      </c>
      <c r="AH128">
        <v>148</v>
      </c>
      <c r="AI128">
        <v>1</v>
      </c>
      <c r="AJ128">
        <v>69</v>
      </c>
      <c r="AK128">
        <v>1</v>
      </c>
      <c r="AL128">
        <v>6</v>
      </c>
      <c r="AM128">
        <v>2</v>
      </c>
      <c r="AN128">
        <v>149</v>
      </c>
      <c r="AO128">
        <v>31</v>
      </c>
      <c r="AP128">
        <v>259</v>
      </c>
      <c r="AQ128" t="b">
        <f>IFERROR(MATCH('2018'!A127, '2019'!A:A, 0) &gt;0, FALSE)</f>
        <v>1</v>
      </c>
    </row>
    <row r="129" spans="1:43">
      <c r="A129" t="s">
        <v>984</v>
      </c>
      <c r="B129" t="s">
        <v>985</v>
      </c>
      <c r="C129" t="s">
        <v>15505</v>
      </c>
      <c r="D129" t="s">
        <v>988</v>
      </c>
      <c r="E129" t="s">
        <v>574</v>
      </c>
      <c r="F129">
        <v>60201</v>
      </c>
      <c r="G129">
        <v>8478666055</v>
      </c>
      <c r="H129" t="s">
        <v>146</v>
      </c>
      <c r="I129">
        <v>10</v>
      </c>
      <c r="J129">
        <v>36</v>
      </c>
      <c r="K129">
        <v>2</v>
      </c>
      <c r="L129">
        <v>48</v>
      </c>
      <c r="M129">
        <v>32</v>
      </c>
      <c r="N129">
        <v>12</v>
      </c>
      <c r="O129">
        <v>15</v>
      </c>
      <c r="P129">
        <v>14</v>
      </c>
      <c r="Q129">
        <v>16</v>
      </c>
      <c r="R129">
        <v>16</v>
      </c>
      <c r="S129">
        <v>13</v>
      </c>
      <c r="T129" t="s">
        <v>290</v>
      </c>
      <c r="U129">
        <v>11</v>
      </c>
      <c r="V129" t="s">
        <v>290</v>
      </c>
      <c r="W129">
        <v>24</v>
      </c>
      <c r="X129">
        <v>11</v>
      </c>
      <c r="Y129">
        <v>28</v>
      </c>
      <c r="Z129">
        <v>24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102</v>
      </c>
      <c r="AH129">
        <v>131</v>
      </c>
      <c r="AI129">
        <v>2</v>
      </c>
      <c r="AJ129">
        <v>63</v>
      </c>
      <c r="AK129">
        <v>28</v>
      </c>
      <c r="AL129">
        <v>17</v>
      </c>
      <c r="AM129">
        <v>0</v>
      </c>
      <c r="AN129">
        <v>123</v>
      </c>
      <c r="AO129">
        <v>0</v>
      </c>
      <c r="AP129">
        <v>233</v>
      </c>
      <c r="AQ129" t="b">
        <f>IFERROR(MATCH('2018'!A128, '2019'!A:A, 0) &gt;0, FALSE)</f>
        <v>1</v>
      </c>
    </row>
    <row r="130" spans="1:43">
      <c r="A130" t="s">
        <v>989</v>
      </c>
      <c r="B130" t="s">
        <v>990</v>
      </c>
      <c r="C130" t="s">
        <v>5274</v>
      </c>
      <c r="D130" t="s">
        <v>993</v>
      </c>
      <c r="E130" t="s">
        <v>877</v>
      </c>
      <c r="F130">
        <v>60025</v>
      </c>
      <c r="G130">
        <v>8477246990</v>
      </c>
      <c r="H130" t="s">
        <v>146</v>
      </c>
      <c r="I130">
        <v>14</v>
      </c>
      <c r="J130">
        <v>61</v>
      </c>
      <c r="K130">
        <v>15</v>
      </c>
      <c r="L130">
        <v>90</v>
      </c>
      <c r="M130">
        <v>99</v>
      </c>
      <c r="N130">
        <v>95</v>
      </c>
      <c r="O130">
        <v>70</v>
      </c>
      <c r="P130">
        <v>64</v>
      </c>
      <c r="Q130">
        <v>91</v>
      </c>
      <c r="R130">
        <v>87</v>
      </c>
      <c r="S130">
        <v>66</v>
      </c>
      <c r="T130">
        <v>96</v>
      </c>
      <c r="U130">
        <v>89</v>
      </c>
      <c r="V130">
        <v>84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417</v>
      </c>
      <c r="AH130">
        <v>424</v>
      </c>
      <c r="AI130">
        <v>0</v>
      </c>
      <c r="AJ130">
        <v>38</v>
      </c>
      <c r="AK130">
        <v>3</v>
      </c>
      <c r="AL130">
        <v>14</v>
      </c>
      <c r="AM130">
        <v>0</v>
      </c>
      <c r="AN130">
        <v>743</v>
      </c>
      <c r="AO130">
        <v>43</v>
      </c>
      <c r="AP130">
        <v>841</v>
      </c>
      <c r="AQ130" t="b">
        <f>IFERROR(MATCH('2018'!A129, '2019'!A:A, 0) &gt;0, FALSE)</f>
        <v>1</v>
      </c>
    </row>
    <row r="131" spans="1:43">
      <c r="A131" t="s">
        <v>994</v>
      </c>
      <c r="B131" t="s">
        <v>995</v>
      </c>
      <c r="C131" t="s">
        <v>11559</v>
      </c>
      <c r="D131" t="s">
        <v>998</v>
      </c>
      <c r="E131" t="s">
        <v>613</v>
      </c>
      <c r="F131">
        <v>60016</v>
      </c>
      <c r="G131">
        <v>8478246900</v>
      </c>
      <c r="H131" t="s">
        <v>146</v>
      </c>
      <c r="I131">
        <v>5</v>
      </c>
      <c r="J131">
        <v>24</v>
      </c>
      <c r="K131">
        <v>21</v>
      </c>
      <c r="L131">
        <v>50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20</v>
      </c>
      <c r="U131">
        <v>22</v>
      </c>
      <c r="V131">
        <v>30</v>
      </c>
      <c r="W131">
        <v>43</v>
      </c>
      <c r="X131">
        <v>40</v>
      </c>
      <c r="Y131">
        <v>31</v>
      </c>
      <c r="Z131">
        <v>29</v>
      </c>
      <c r="AA131">
        <v>0</v>
      </c>
      <c r="AB131">
        <v>0</v>
      </c>
      <c r="AC131">
        <v>0</v>
      </c>
      <c r="AD131">
        <v>0</v>
      </c>
      <c r="AE131" t="s">
        <v>290</v>
      </c>
      <c r="AF131" t="s">
        <v>290</v>
      </c>
      <c r="AG131">
        <v>217</v>
      </c>
      <c r="AH131">
        <v>0</v>
      </c>
      <c r="AI131">
        <v>1</v>
      </c>
      <c r="AJ131">
        <v>12</v>
      </c>
      <c r="AK131">
        <v>1</v>
      </c>
      <c r="AL131">
        <v>60</v>
      </c>
      <c r="AM131">
        <v>1</v>
      </c>
      <c r="AN131">
        <v>127</v>
      </c>
      <c r="AO131">
        <v>15</v>
      </c>
      <c r="AP131">
        <v>217</v>
      </c>
      <c r="AQ131" t="b">
        <f>IFERROR(MATCH('2018'!A130, '2019'!A:A, 0) &gt;0, FALSE)</f>
        <v>1</v>
      </c>
    </row>
    <row r="132" spans="1:43">
      <c r="A132" t="s">
        <v>999</v>
      </c>
      <c r="B132" t="s">
        <v>1000</v>
      </c>
      <c r="C132" t="s">
        <v>13341</v>
      </c>
      <c r="D132" t="s">
        <v>1003</v>
      </c>
      <c r="E132" t="s">
        <v>669</v>
      </c>
      <c r="F132">
        <v>60004</v>
      </c>
      <c r="G132">
        <v>8475905700</v>
      </c>
      <c r="H132" t="s">
        <v>146</v>
      </c>
      <c r="I132">
        <v>9</v>
      </c>
      <c r="J132">
        <v>26.5</v>
      </c>
      <c r="K132">
        <v>4.5</v>
      </c>
      <c r="L132">
        <v>40</v>
      </c>
      <c r="M132">
        <v>27</v>
      </c>
      <c r="N132">
        <v>21</v>
      </c>
      <c r="O132">
        <v>22</v>
      </c>
      <c r="P132">
        <v>26</v>
      </c>
      <c r="Q132">
        <v>19</v>
      </c>
      <c r="R132">
        <v>14</v>
      </c>
      <c r="S132">
        <v>17</v>
      </c>
      <c r="T132">
        <v>14</v>
      </c>
      <c r="U132" t="s">
        <v>290</v>
      </c>
      <c r="V132">
        <v>12</v>
      </c>
      <c r="W132">
        <v>12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88</v>
      </c>
      <c r="AH132">
        <v>105</v>
      </c>
      <c r="AI132">
        <v>0</v>
      </c>
      <c r="AJ132">
        <v>185</v>
      </c>
      <c r="AK132">
        <v>0</v>
      </c>
      <c r="AL132">
        <v>0</v>
      </c>
      <c r="AM132">
        <v>0</v>
      </c>
      <c r="AN132">
        <v>0</v>
      </c>
      <c r="AO132">
        <v>8</v>
      </c>
      <c r="AP132">
        <v>193</v>
      </c>
      <c r="AQ132" t="b">
        <f>IFERROR(MATCH('2018'!A131, '2019'!A:A, 0) &gt;0, FALSE)</f>
        <v>1</v>
      </c>
    </row>
    <row r="133" spans="1:43">
      <c r="A133" t="s">
        <v>1004</v>
      </c>
      <c r="B133" t="s">
        <v>1005</v>
      </c>
      <c r="C133" t="s">
        <v>5283</v>
      </c>
      <c r="D133" t="s">
        <v>1008</v>
      </c>
      <c r="E133" t="s">
        <v>641</v>
      </c>
      <c r="F133">
        <v>60714</v>
      </c>
      <c r="G133">
        <v>8473750600</v>
      </c>
      <c r="H133" t="s">
        <v>146</v>
      </c>
      <c r="I133">
        <v>2</v>
      </c>
      <c r="J133">
        <v>23</v>
      </c>
      <c r="K133">
        <v>6.5</v>
      </c>
      <c r="L133">
        <v>31.5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24</v>
      </c>
      <c r="U133">
        <v>27</v>
      </c>
      <c r="V133">
        <v>42</v>
      </c>
      <c r="W133">
        <v>40</v>
      </c>
      <c r="X133">
        <v>42</v>
      </c>
      <c r="Y133">
        <v>35</v>
      </c>
      <c r="Z133">
        <v>37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247</v>
      </c>
      <c r="AI133">
        <v>0</v>
      </c>
      <c r="AJ133">
        <v>46</v>
      </c>
      <c r="AK133">
        <v>4</v>
      </c>
      <c r="AL133">
        <v>33</v>
      </c>
      <c r="AM133">
        <v>0</v>
      </c>
      <c r="AN133">
        <v>136</v>
      </c>
      <c r="AO133">
        <v>28</v>
      </c>
      <c r="AP133">
        <v>247</v>
      </c>
      <c r="AQ133" t="b">
        <f>IFERROR(MATCH('2018'!A132, '2019'!A:A, 0) &gt;0, FALSE)</f>
        <v>1</v>
      </c>
    </row>
    <row r="134" spans="1:43">
      <c r="A134" t="s">
        <v>1009</v>
      </c>
      <c r="B134" t="s">
        <v>1010</v>
      </c>
      <c r="C134" t="s">
        <v>7998</v>
      </c>
      <c r="D134" t="s">
        <v>1012</v>
      </c>
      <c r="E134" t="s">
        <v>1013</v>
      </c>
      <c r="F134">
        <v>60546</v>
      </c>
      <c r="G134">
        <v>7087771037</v>
      </c>
      <c r="H134" t="s">
        <v>146</v>
      </c>
      <c r="I134">
        <v>0</v>
      </c>
      <c r="J134">
        <v>3</v>
      </c>
      <c r="K134">
        <v>0</v>
      </c>
      <c r="L134">
        <v>3</v>
      </c>
      <c r="M134">
        <v>0</v>
      </c>
      <c r="N134" t="s">
        <v>290</v>
      </c>
      <c r="O134" t="s">
        <v>290</v>
      </c>
      <c r="P134">
        <v>0</v>
      </c>
      <c r="Q134" t="s">
        <v>290</v>
      </c>
      <c r="R134" t="s">
        <v>290</v>
      </c>
      <c r="S134" t="s">
        <v>290</v>
      </c>
      <c r="T134">
        <v>0</v>
      </c>
      <c r="U134" t="s">
        <v>290</v>
      </c>
      <c r="V134">
        <v>0</v>
      </c>
      <c r="W134" t="s">
        <v>290</v>
      </c>
      <c r="X134" t="s">
        <v>290</v>
      </c>
      <c r="Y134">
        <v>0</v>
      </c>
      <c r="Z134" t="s">
        <v>290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10</v>
      </c>
      <c r="AH134">
        <v>7</v>
      </c>
      <c r="AI134">
        <v>0</v>
      </c>
      <c r="AJ134">
        <v>0</v>
      </c>
      <c r="AK134">
        <v>0</v>
      </c>
      <c r="AL134">
        <v>3</v>
      </c>
      <c r="AM134">
        <v>0</v>
      </c>
      <c r="AN134">
        <v>10</v>
      </c>
      <c r="AO134">
        <v>4</v>
      </c>
      <c r="AP134">
        <v>17</v>
      </c>
      <c r="AQ134" t="b">
        <f>IFERROR(MATCH('2018'!A133, '2019'!A:A, 0) &gt;0, FALSE)</f>
        <v>1</v>
      </c>
    </row>
    <row r="135" spans="1:43">
      <c r="A135" t="s">
        <v>1022</v>
      </c>
      <c r="B135" t="s">
        <v>1023</v>
      </c>
      <c r="C135" t="s">
        <v>6000</v>
      </c>
      <c r="D135" t="s">
        <v>1026</v>
      </c>
      <c r="E135" t="s">
        <v>1020</v>
      </c>
      <c r="F135">
        <v>60301</v>
      </c>
      <c r="G135">
        <v>7084345811</v>
      </c>
      <c r="H135" t="s">
        <v>146</v>
      </c>
      <c r="I135">
        <v>2</v>
      </c>
      <c r="J135">
        <v>3</v>
      </c>
      <c r="K135">
        <v>4</v>
      </c>
      <c r="L135">
        <v>9</v>
      </c>
      <c r="M135">
        <v>18</v>
      </c>
      <c r="N135">
        <v>16</v>
      </c>
      <c r="O135">
        <v>10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24</v>
      </c>
      <c r="AH135">
        <v>20</v>
      </c>
      <c r="AI135">
        <v>0</v>
      </c>
      <c r="AJ135">
        <v>3</v>
      </c>
      <c r="AK135">
        <v>19</v>
      </c>
      <c r="AL135">
        <v>6</v>
      </c>
      <c r="AM135">
        <v>0</v>
      </c>
      <c r="AN135">
        <v>9</v>
      </c>
      <c r="AO135">
        <v>7</v>
      </c>
      <c r="AP135">
        <v>44</v>
      </c>
      <c r="AQ135" t="b">
        <f>IFERROR(MATCH('2018'!A134, '2019'!A:A, 0) &gt;0, FALSE)</f>
        <v>1</v>
      </c>
    </row>
    <row r="136" spans="1:43">
      <c r="A136" t="s">
        <v>1027</v>
      </c>
      <c r="B136" t="s">
        <v>1028</v>
      </c>
      <c r="C136" t="s">
        <v>11574</v>
      </c>
      <c r="D136" t="s">
        <v>11575</v>
      </c>
      <c r="E136" t="s">
        <v>1098</v>
      </c>
      <c r="F136">
        <v>60402</v>
      </c>
      <c r="G136">
        <v>7084848033</v>
      </c>
      <c r="H136" t="s">
        <v>146</v>
      </c>
      <c r="I136">
        <v>5</v>
      </c>
      <c r="J136">
        <v>11</v>
      </c>
      <c r="K136">
        <v>2</v>
      </c>
      <c r="L136">
        <v>18</v>
      </c>
      <c r="M136">
        <v>0</v>
      </c>
      <c r="N136">
        <v>12</v>
      </c>
      <c r="O136">
        <v>14</v>
      </c>
      <c r="P136">
        <v>10</v>
      </c>
      <c r="Q136">
        <v>10</v>
      </c>
      <c r="R136" t="s">
        <v>290</v>
      </c>
      <c r="S136">
        <v>13</v>
      </c>
      <c r="T136">
        <v>12</v>
      </c>
      <c r="U136" t="s">
        <v>290</v>
      </c>
      <c r="V136">
        <v>12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50</v>
      </c>
      <c r="AH136">
        <v>51</v>
      </c>
      <c r="AI136">
        <v>0</v>
      </c>
      <c r="AJ136">
        <v>2</v>
      </c>
      <c r="AK136">
        <v>1</v>
      </c>
      <c r="AL136">
        <v>13</v>
      </c>
      <c r="AM136">
        <v>0</v>
      </c>
      <c r="AN136">
        <v>65</v>
      </c>
      <c r="AO136">
        <v>20</v>
      </c>
      <c r="AP136">
        <v>101</v>
      </c>
      <c r="AQ136" t="b">
        <f>IFERROR(MATCH('2018'!A135, '2019'!A:A, 0) &gt;0, FALSE)</f>
        <v>1</v>
      </c>
    </row>
    <row r="137" spans="1:43">
      <c r="A137" t="s">
        <v>1032</v>
      </c>
      <c r="B137" t="s">
        <v>1033</v>
      </c>
      <c r="C137" t="s">
        <v>8007</v>
      </c>
      <c r="D137" t="s">
        <v>1035</v>
      </c>
      <c r="E137" t="s">
        <v>1020</v>
      </c>
      <c r="F137">
        <v>60302</v>
      </c>
      <c r="G137">
        <v>7083860127</v>
      </c>
      <c r="H137" t="s">
        <v>146</v>
      </c>
      <c r="I137">
        <v>25</v>
      </c>
      <c r="J137">
        <v>81</v>
      </c>
      <c r="K137">
        <v>31</v>
      </c>
      <c r="L137">
        <v>137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311</v>
      </c>
      <c r="X137">
        <v>287</v>
      </c>
      <c r="Y137">
        <v>283</v>
      </c>
      <c r="Z137">
        <v>310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581</v>
      </c>
      <c r="AH137">
        <v>610</v>
      </c>
      <c r="AI137">
        <v>1</v>
      </c>
      <c r="AJ137">
        <v>25</v>
      </c>
      <c r="AK137">
        <v>71</v>
      </c>
      <c r="AL137">
        <v>200</v>
      </c>
      <c r="AM137">
        <v>3</v>
      </c>
      <c r="AN137">
        <v>854</v>
      </c>
      <c r="AO137">
        <v>37</v>
      </c>
      <c r="AP137">
        <v>1191</v>
      </c>
      <c r="AQ137" t="b">
        <f>IFERROR(MATCH('2018'!A136, '2019'!A:A, 0) &gt;0, FALSE)</f>
        <v>1</v>
      </c>
    </row>
    <row r="138" spans="1:43">
      <c r="A138" t="s">
        <v>11578</v>
      </c>
      <c r="B138" t="s">
        <v>8009</v>
      </c>
      <c r="C138" t="s">
        <v>8011</v>
      </c>
      <c r="D138" t="s">
        <v>8012</v>
      </c>
      <c r="E138" t="s">
        <v>8013</v>
      </c>
      <c r="F138">
        <v>60171</v>
      </c>
      <c r="G138">
        <v>7084374702</v>
      </c>
      <c r="H138" t="s">
        <v>146</v>
      </c>
      <c r="I138">
        <v>1</v>
      </c>
      <c r="J138">
        <v>30</v>
      </c>
      <c r="K138">
        <v>17</v>
      </c>
      <c r="L138">
        <v>48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87</v>
      </c>
      <c r="X138">
        <v>64</v>
      </c>
      <c r="Y138">
        <v>75</v>
      </c>
      <c r="Z138">
        <v>98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173</v>
      </c>
      <c r="AH138">
        <v>151</v>
      </c>
      <c r="AI138">
        <v>0</v>
      </c>
      <c r="AJ138">
        <v>36</v>
      </c>
      <c r="AK138">
        <v>19</v>
      </c>
      <c r="AL138">
        <v>114</v>
      </c>
      <c r="AM138">
        <v>0</v>
      </c>
      <c r="AN138">
        <v>152</v>
      </c>
      <c r="AO138">
        <v>3</v>
      </c>
      <c r="AP138">
        <v>324</v>
      </c>
      <c r="AQ138" t="b">
        <f>IFERROR(MATCH('2018'!A137, '2019'!A:A, 0) &gt;0, FALSE)</f>
        <v>1</v>
      </c>
    </row>
    <row r="139" spans="1:43">
      <c r="A139" t="s">
        <v>11581</v>
      </c>
      <c r="B139" t="s">
        <v>8016</v>
      </c>
      <c r="C139" t="s">
        <v>13348</v>
      </c>
      <c r="D139" t="s">
        <v>8019</v>
      </c>
      <c r="E139" t="s">
        <v>1092</v>
      </c>
      <c r="F139">
        <v>60154</v>
      </c>
      <c r="G139">
        <v>7085624433</v>
      </c>
      <c r="H139" t="s">
        <v>146</v>
      </c>
      <c r="I139">
        <v>6</v>
      </c>
      <c r="J139">
        <v>20.5</v>
      </c>
      <c r="K139">
        <v>18.600000000000001</v>
      </c>
      <c r="L139">
        <v>45.1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72</v>
      </c>
      <c r="X139">
        <v>69</v>
      </c>
      <c r="Y139">
        <v>80</v>
      </c>
      <c r="Z139">
        <v>114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137</v>
      </c>
      <c r="AH139">
        <v>198</v>
      </c>
      <c r="AI139">
        <v>0</v>
      </c>
      <c r="AJ139">
        <v>2</v>
      </c>
      <c r="AK139">
        <v>160</v>
      </c>
      <c r="AL139">
        <v>87</v>
      </c>
      <c r="AM139">
        <v>0</v>
      </c>
      <c r="AN139">
        <v>60</v>
      </c>
      <c r="AO139">
        <v>26</v>
      </c>
      <c r="AP139">
        <v>335</v>
      </c>
      <c r="AQ139" t="b">
        <f>IFERROR(MATCH('2018'!A138, '2019'!A:A, 0) &gt;0, FALSE)</f>
        <v>1</v>
      </c>
    </row>
    <row r="140" spans="1:43">
      <c r="A140" t="s">
        <v>1043</v>
      </c>
      <c r="B140" t="s">
        <v>1044</v>
      </c>
      <c r="C140" t="s">
        <v>14323</v>
      </c>
      <c r="D140" t="s">
        <v>1046</v>
      </c>
      <c r="E140" t="s">
        <v>1041</v>
      </c>
      <c r="F140">
        <v>60305</v>
      </c>
      <c r="G140">
        <v>7087718383</v>
      </c>
      <c r="H140" t="s">
        <v>146</v>
      </c>
      <c r="I140">
        <v>5</v>
      </c>
      <c r="J140">
        <v>41</v>
      </c>
      <c r="K140">
        <v>13</v>
      </c>
      <c r="L140">
        <v>59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127</v>
      </c>
      <c r="X140">
        <v>116</v>
      </c>
      <c r="Y140">
        <v>99</v>
      </c>
      <c r="Z140">
        <v>104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446</v>
      </c>
      <c r="AH140">
        <v>0</v>
      </c>
      <c r="AI140">
        <v>1</v>
      </c>
      <c r="AJ140">
        <v>16</v>
      </c>
      <c r="AK140">
        <v>43</v>
      </c>
      <c r="AL140">
        <v>82</v>
      </c>
      <c r="AM140">
        <v>2</v>
      </c>
      <c r="AN140">
        <v>250</v>
      </c>
      <c r="AO140">
        <v>52</v>
      </c>
      <c r="AP140">
        <v>446</v>
      </c>
      <c r="AQ140" t="b">
        <f>IFERROR(MATCH('2018'!A139, '2019'!A:A, 0) &gt;0, FALSE)</f>
        <v>1</v>
      </c>
    </row>
    <row r="141" spans="1:43">
      <c r="A141" t="s">
        <v>1047</v>
      </c>
      <c r="B141" t="s">
        <v>1048</v>
      </c>
      <c r="C141" t="s">
        <v>5094</v>
      </c>
      <c r="D141" t="s">
        <v>1051</v>
      </c>
      <c r="E141" t="s">
        <v>1052</v>
      </c>
      <c r="F141">
        <v>60160</v>
      </c>
      <c r="G141">
        <v>7083440404</v>
      </c>
      <c r="H141" t="s">
        <v>146</v>
      </c>
      <c r="I141">
        <v>3.2</v>
      </c>
      <c r="J141">
        <v>21.9</v>
      </c>
      <c r="K141">
        <v>10</v>
      </c>
      <c r="L141">
        <v>35.1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 t="s">
        <v>290</v>
      </c>
      <c r="U141" t="s">
        <v>290</v>
      </c>
      <c r="V141" t="s">
        <v>290</v>
      </c>
      <c r="W141">
        <v>65</v>
      </c>
      <c r="X141">
        <v>64</v>
      </c>
      <c r="Y141">
        <v>54</v>
      </c>
      <c r="Z141">
        <v>61</v>
      </c>
      <c r="AA141">
        <v>0</v>
      </c>
      <c r="AB141">
        <v>0</v>
      </c>
      <c r="AC141">
        <v>0</v>
      </c>
      <c r="AD141">
        <v>0</v>
      </c>
      <c r="AE141" t="s">
        <v>290</v>
      </c>
      <c r="AF141">
        <v>49</v>
      </c>
      <c r="AG141">
        <v>123</v>
      </c>
      <c r="AH141">
        <v>197</v>
      </c>
      <c r="AI141">
        <v>0</v>
      </c>
      <c r="AJ141">
        <v>12</v>
      </c>
      <c r="AK141">
        <v>131</v>
      </c>
      <c r="AL141">
        <v>71</v>
      </c>
      <c r="AM141">
        <v>0</v>
      </c>
      <c r="AN141">
        <v>65</v>
      </c>
      <c r="AO141">
        <v>41</v>
      </c>
      <c r="AP141">
        <v>320</v>
      </c>
      <c r="AQ141" t="b">
        <f>IFERROR(MATCH('2018'!A140, '2019'!A:A, 0) &gt;0, FALSE)</f>
        <v>1</v>
      </c>
    </row>
    <row r="142" spans="1:43">
      <c r="A142" t="s">
        <v>4571</v>
      </c>
      <c r="B142" t="s">
        <v>446</v>
      </c>
      <c r="C142" t="s">
        <v>15506</v>
      </c>
      <c r="D142" t="s">
        <v>4573</v>
      </c>
      <c r="E142" t="s">
        <v>4574</v>
      </c>
      <c r="F142">
        <v>60162</v>
      </c>
      <c r="G142">
        <v>7085625580</v>
      </c>
      <c r="H142" t="s">
        <v>146</v>
      </c>
      <c r="I142">
        <v>3</v>
      </c>
      <c r="J142">
        <v>6</v>
      </c>
      <c r="K142">
        <v>2</v>
      </c>
      <c r="L142">
        <v>11</v>
      </c>
      <c r="M142">
        <v>15</v>
      </c>
      <c r="N142" t="s">
        <v>290</v>
      </c>
      <c r="O142" t="s">
        <v>290</v>
      </c>
      <c r="P142" t="s">
        <v>290</v>
      </c>
      <c r="Q142" t="s">
        <v>290</v>
      </c>
      <c r="R142" t="s">
        <v>290</v>
      </c>
      <c r="S142" t="s">
        <v>290</v>
      </c>
      <c r="T142" t="s">
        <v>290</v>
      </c>
      <c r="U142" t="s">
        <v>290</v>
      </c>
      <c r="V142" t="s">
        <v>290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39</v>
      </c>
      <c r="AH142">
        <v>26</v>
      </c>
      <c r="AI142">
        <v>0</v>
      </c>
      <c r="AJ142">
        <v>0</v>
      </c>
      <c r="AK142">
        <v>61</v>
      </c>
      <c r="AL142">
        <v>0</v>
      </c>
      <c r="AM142">
        <v>1</v>
      </c>
      <c r="AN142">
        <v>3</v>
      </c>
      <c r="AO142">
        <v>0</v>
      </c>
      <c r="AP142">
        <v>65</v>
      </c>
      <c r="AQ142" t="b">
        <f>IFERROR(MATCH('2018'!A141, '2019'!A:A, 0) &gt;0, FALSE)</f>
        <v>1</v>
      </c>
    </row>
    <row r="143" spans="1:43">
      <c r="A143" t="s">
        <v>1054</v>
      </c>
      <c r="B143" t="s">
        <v>326</v>
      </c>
      <c r="C143" t="s">
        <v>14329</v>
      </c>
      <c r="D143" t="s">
        <v>1057</v>
      </c>
      <c r="E143" t="s">
        <v>1058</v>
      </c>
      <c r="F143">
        <v>60527</v>
      </c>
      <c r="G143">
        <v>7088391444</v>
      </c>
      <c r="H143" t="s">
        <v>146</v>
      </c>
      <c r="I143">
        <v>1</v>
      </c>
      <c r="J143">
        <v>8</v>
      </c>
      <c r="K143">
        <v>5</v>
      </c>
      <c r="L143">
        <v>14</v>
      </c>
      <c r="M143">
        <v>27</v>
      </c>
      <c r="N143" t="s">
        <v>290</v>
      </c>
      <c r="O143" t="s">
        <v>290</v>
      </c>
      <c r="P143" t="s">
        <v>290</v>
      </c>
      <c r="Q143">
        <v>11</v>
      </c>
      <c r="R143" t="s">
        <v>290</v>
      </c>
      <c r="S143" t="s">
        <v>290</v>
      </c>
      <c r="T143">
        <v>0</v>
      </c>
      <c r="U143">
        <v>10</v>
      </c>
      <c r="V143" t="s">
        <v>290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37</v>
      </c>
      <c r="AH143">
        <v>47</v>
      </c>
      <c r="AI143">
        <v>0</v>
      </c>
      <c r="AJ143">
        <v>13</v>
      </c>
      <c r="AK143">
        <v>3</v>
      </c>
      <c r="AL143">
        <v>10</v>
      </c>
      <c r="AM143">
        <v>0</v>
      </c>
      <c r="AN143">
        <v>45</v>
      </c>
      <c r="AO143">
        <v>13</v>
      </c>
      <c r="AP143">
        <v>84</v>
      </c>
      <c r="AQ143" t="b">
        <f>IFERROR(MATCH('2018'!A142, '2019'!A:A, 0) &gt;0, FALSE)</f>
        <v>0</v>
      </c>
    </row>
    <row r="144" spans="1:43">
      <c r="A144" t="s">
        <v>1060</v>
      </c>
      <c r="B144" t="s">
        <v>1061</v>
      </c>
      <c r="C144" t="s">
        <v>5315</v>
      </c>
      <c r="D144" t="s">
        <v>1064</v>
      </c>
      <c r="E144" t="s">
        <v>1065</v>
      </c>
      <c r="F144">
        <v>60525</v>
      </c>
      <c r="G144">
        <v>7083541690</v>
      </c>
      <c r="H144" t="s">
        <v>146</v>
      </c>
      <c r="I144">
        <v>2</v>
      </c>
      <c r="J144">
        <v>11.5</v>
      </c>
      <c r="K144">
        <v>1</v>
      </c>
      <c r="L144">
        <v>14.5</v>
      </c>
      <c r="M144">
        <v>28</v>
      </c>
      <c r="N144">
        <v>18</v>
      </c>
      <c r="O144" t="s">
        <v>290</v>
      </c>
      <c r="P144">
        <v>11</v>
      </c>
      <c r="Q144" t="s">
        <v>290</v>
      </c>
      <c r="R144" t="s">
        <v>290</v>
      </c>
      <c r="S144">
        <v>16</v>
      </c>
      <c r="T144">
        <v>15</v>
      </c>
      <c r="U144">
        <v>20</v>
      </c>
      <c r="V144">
        <v>14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64</v>
      </c>
      <c r="AH144">
        <v>80</v>
      </c>
      <c r="AI144">
        <v>0</v>
      </c>
      <c r="AJ144">
        <v>5</v>
      </c>
      <c r="AK144">
        <v>4</v>
      </c>
      <c r="AL144">
        <v>30</v>
      </c>
      <c r="AM144">
        <v>0</v>
      </c>
      <c r="AN144">
        <v>103</v>
      </c>
      <c r="AO144">
        <v>2</v>
      </c>
      <c r="AP144">
        <v>144</v>
      </c>
      <c r="AQ144" t="b">
        <f>IFERROR(MATCH('2018'!A143, '2019'!A:A, 0) &gt;0, FALSE)</f>
        <v>1</v>
      </c>
    </row>
    <row r="145" spans="1:43">
      <c r="A145" t="s">
        <v>1067</v>
      </c>
      <c r="B145" t="s">
        <v>1068</v>
      </c>
      <c r="C145" t="s">
        <v>15507</v>
      </c>
      <c r="D145" t="s">
        <v>1071</v>
      </c>
      <c r="E145" t="s">
        <v>1041</v>
      </c>
      <c r="F145">
        <v>60305</v>
      </c>
      <c r="G145">
        <v>7083666900</v>
      </c>
      <c r="H145" t="s">
        <v>146</v>
      </c>
      <c r="I145">
        <v>2.5</v>
      </c>
      <c r="J145">
        <v>14.3</v>
      </c>
      <c r="K145">
        <v>6.1</v>
      </c>
      <c r="L145">
        <v>22.9</v>
      </c>
      <c r="M145">
        <v>26</v>
      </c>
      <c r="N145">
        <v>14</v>
      </c>
      <c r="O145">
        <v>16</v>
      </c>
      <c r="P145">
        <v>17</v>
      </c>
      <c r="Q145">
        <v>21</v>
      </c>
      <c r="R145">
        <v>17</v>
      </c>
      <c r="S145">
        <v>20</v>
      </c>
      <c r="T145">
        <v>20</v>
      </c>
      <c r="U145">
        <v>19</v>
      </c>
      <c r="V145">
        <v>24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16</v>
      </c>
      <c r="AF145">
        <v>0</v>
      </c>
      <c r="AG145">
        <v>115</v>
      </c>
      <c r="AH145">
        <v>95</v>
      </c>
      <c r="AI145">
        <v>0</v>
      </c>
      <c r="AJ145">
        <v>4</v>
      </c>
      <c r="AK145">
        <v>27</v>
      </c>
      <c r="AL145">
        <v>9</v>
      </c>
      <c r="AM145">
        <v>0</v>
      </c>
      <c r="AN145">
        <v>143</v>
      </c>
      <c r="AO145">
        <v>27</v>
      </c>
      <c r="AP145">
        <v>210</v>
      </c>
      <c r="AQ145" t="b">
        <f>IFERROR(MATCH('2018'!A144, '2019'!A:A, 0) &gt;0, FALSE)</f>
        <v>1</v>
      </c>
    </row>
    <row r="146" spans="1:43">
      <c r="A146" t="s">
        <v>11598</v>
      </c>
      <c r="B146" t="s">
        <v>11599</v>
      </c>
      <c r="C146" t="s">
        <v>11600</v>
      </c>
      <c r="D146" t="s">
        <v>11601</v>
      </c>
      <c r="E146" t="s">
        <v>1052</v>
      </c>
      <c r="F146">
        <v>60160</v>
      </c>
      <c r="G146">
        <v>7083444995</v>
      </c>
      <c r="H146" t="s">
        <v>146</v>
      </c>
      <c r="I146">
        <v>0.5</v>
      </c>
      <c r="J146">
        <v>4</v>
      </c>
      <c r="K146">
        <v>0.5</v>
      </c>
      <c r="L146">
        <v>5</v>
      </c>
      <c r="M146">
        <v>0</v>
      </c>
      <c r="N146" t="s">
        <v>290</v>
      </c>
      <c r="O146" t="s">
        <v>290</v>
      </c>
      <c r="P146">
        <v>0</v>
      </c>
      <c r="Q146" t="s">
        <v>290</v>
      </c>
      <c r="R146" t="s">
        <v>290</v>
      </c>
      <c r="S146" t="s">
        <v>290</v>
      </c>
      <c r="T146" t="s">
        <v>290</v>
      </c>
      <c r="U146" t="s">
        <v>290</v>
      </c>
      <c r="V146">
        <v>0</v>
      </c>
      <c r="W146" t="s">
        <v>290</v>
      </c>
      <c r="X146" t="s">
        <v>290</v>
      </c>
      <c r="Y146">
        <v>0</v>
      </c>
      <c r="Z146" t="s">
        <v>290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16</v>
      </c>
      <c r="AH146">
        <v>13</v>
      </c>
      <c r="AI146">
        <v>0</v>
      </c>
      <c r="AJ146">
        <v>0</v>
      </c>
      <c r="AK146">
        <v>0</v>
      </c>
      <c r="AL146">
        <v>29</v>
      </c>
      <c r="AM146">
        <v>0</v>
      </c>
      <c r="AN146">
        <v>0</v>
      </c>
      <c r="AO146">
        <v>0</v>
      </c>
      <c r="AP146">
        <v>29</v>
      </c>
      <c r="AQ146" t="b">
        <f>IFERROR(MATCH('2018'!A145, '2019'!A:A, 0) &gt;0, FALSE)</f>
        <v>1</v>
      </c>
    </row>
    <row r="147" spans="1:43">
      <c r="A147" t="s">
        <v>1072</v>
      </c>
      <c r="B147" t="s">
        <v>1073</v>
      </c>
      <c r="C147" t="s">
        <v>13353</v>
      </c>
      <c r="D147" t="s">
        <v>1075</v>
      </c>
      <c r="E147" t="s">
        <v>1076</v>
      </c>
      <c r="F147">
        <v>60804</v>
      </c>
      <c r="G147">
        <v>7086520262</v>
      </c>
      <c r="H147" t="s">
        <v>146</v>
      </c>
      <c r="I147">
        <v>2</v>
      </c>
      <c r="J147">
        <v>11</v>
      </c>
      <c r="K147">
        <v>8</v>
      </c>
      <c r="L147">
        <v>21</v>
      </c>
      <c r="M147">
        <v>20</v>
      </c>
      <c r="N147">
        <v>18</v>
      </c>
      <c r="O147">
        <v>17</v>
      </c>
      <c r="P147">
        <v>27</v>
      </c>
      <c r="Q147">
        <v>26</v>
      </c>
      <c r="R147">
        <v>26</v>
      </c>
      <c r="S147">
        <v>20</v>
      </c>
      <c r="T147">
        <v>23</v>
      </c>
      <c r="U147">
        <v>23</v>
      </c>
      <c r="V147">
        <v>16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103</v>
      </c>
      <c r="AH147">
        <v>113</v>
      </c>
      <c r="AI147">
        <v>0</v>
      </c>
      <c r="AJ147">
        <v>0</v>
      </c>
      <c r="AK147">
        <v>0</v>
      </c>
      <c r="AL147">
        <v>195</v>
      </c>
      <c r="AM147">
        <v>9</v>
      </c>
      <c r="AN147">
        <v>11</v>
      </c>
      <c r="AO147">
        <v>1</v>
      </c>
      <c r="AP147">
        <v>216</v>
      </c>
      <c r="AQ147" t="b">
        <f>IFERROR(MATCH('2018'!A146, '2019'!A:A, 0) &gt;0, FALSE)</f>
        <v>1</v>
      </c>
    </row>
    <row r="148" spans="1:43">
      <c r="A148" t="s">
        <v>1078</v>
      </c>
      <c r="B148" t="s">
        <v>1079</v>
      </c>
      <c r="C148" t="s">
        <v>13354</v>
      </c>
      <c r="D148" t="s">
        <v>1081</v>
      </c>
      <c r="E148" t="s">
        <v>1076</v>
      </c>
      <c r="F148">
        <v>60804</v>
      </c>
      <c r="G148">
        <v>7086522277</v>
      </c>
      <c r="H148" t="s">
        <v>146</v>
      </c>
      <c r="I148">
        <v>1</v>
      </c>
      <c r="J148">
        <v>12.8</v>
      </c>
      <c r="K148">
        <v>3.5</v>
      </c>
      <c r="L148">
        <v>17.3</v>
      </c>
      <c r="M148">
        <v>26</v>
      </c>
      <c r="N148">
        <v>10</v>
      </c>
      <c r="O148">
        <v>13</v>
      </c>
      <c r="P148">
        <v>22</v>
      </c>
      <c r="Q148">
        <v>19</v>
      </c>
      <c r="R148">
        <v>16</v>
      </c>
      <c r="S148">
        <v>23</v>
      </c>
      <c r="T148">
        <v>13</v>
      </c>
      <c r="U148">
        <v>26</v>
      </c>
      <c r="V148">
        <v>23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92</v>
      </c>
      <c r="AH148">
        <v>99</v>
      </c>
      <c r="AI148">
        <v>0</v>
      </c>
      <c r="AJ148">
        <v>2</v>
      </c>
      <c r="AK148">
        <v>6</v>
      </c>
      <c r="AL148">
        <v>174</v>
      </c>
      <c r="AM148">
        <v>0</v>
      </c>
      <c r="AN148">
        <v>3</v>
      </c>
      <c r="AO148">
        <v>6</v>
      </c>
      <c r="AP148">
        <v>191</v>
      </c>
      <c r="AQ148" t="b">
        <f>IFERROR(MATCH('2018'!A147, '2019'!A:A, 0) &gt;0, FALSE)</f>
        <v>1</v>
      </c>
    </row>
    <row r="149" spans="1:43">
      <c r="A149" t="s">
        <v>1082</v>
      </c>
      <c r="B149" t="s">
        <v>1083</v>
      </c>
      <c r="C149" t="s">
        <v>15508</v>
      </c>
      <c r="D149" t="s">
        <v>1085</v>
      </c>
      <c r="E149" t="s">
        <v>1086</v>
      </c>
      <c r="F149">
        <v>60558</v>
      </c>
      <c r="G149">
        <v>7082464454</v>
      </c>
      <c r="H149" t="s">
        <v>146</v>
      </c>
      <c r="I149">
        <v>4</v>
      </c>
      <c r="J149">
        <v>42</v>
      </c>
      <c r="K149">
        <v>24</v>
      </c>
      <c r="L149">
        <v>70</v>
      </c>
      <c r="M149">
        <v>87</v>
      </c>
      <c r="N149">
        <v>64</v>
      </c>
      <c r="O149">
        <v>54</v>
      </c>
      <c r="P149">
        <v>68</v>
      </c>
      <c r="Q149">
        <v>62</v>
      </c>
      <c r="R149">
        <v>68</v>
      </c>
      <c r="S149">
        <v>58</v>
      </c>
      <c r="T149">
        <v>57</v>
      </c>
      <c r="U149">
        <v>62</v>
      </c>
      <c r="V149">
        <v>62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300</v>
      </c>
      <c r="AH149">
        <v>342</v>
      </c>
      <c r="AI149">
        <v>0</v>
      </c>
      <c r="AJ149">
        <v>5</v>
      </c>
      <c r="AK149">
        <v>3</v>
      </c>
      <c r="AL149">
        <v>47</v>
      </c>
      <c r="AM149">
        <v>0</v>
      </c>
      <c r="AN149">
        <v>571</v>
      </c>
      <c r="AO149">
        <v>16</v>
      </c>
      <c r="AP149">
        <v>642</v>
      </c>
      <c r="AQ149" t="b">
        <f>IFERROR(MATCH('2018'!A148, '2019'!A:A, 0) &gt;0, FALSE)</f>
        <v>1</v>
      </c>
    </row>
    <row r="150" spans="1:43">
      <c r="A150" t="s">
        <v>1088</v>
      </c>
      <c r="B150" t="s">
        <v>1089</v>
      </c>
      <c r="C150" t="s">
        <v>14337</v>
      </c>
      <c r="D150" t="s">
        <v>1091</v>
      </c>
      <c r="E150" t="s">
        <v>1092</v>
      </c>
      <c r="F150">
        <v>60154</v>
      </c>
      <c r="G150">
        <v>7085622258</v>
      </c>
      <c r="H150" t="s">
        <v>146</v>
      </c>
      <c r="I150">
        <v>1</v>
      </c>
      <c r="J150">
        <v>13</v>
      </c>
      <c r="K150">
        <v>9</v>
      </c>
      <c r="L150">
        <v>23</v>
      </c>
      <c r="M150">
        <v>43</v>
      </c>
      <c r="N150">
        <v>20</v>
      </c>
      <c r="O150">
        <v>23</v>
      </c>
      <c r="P150">
        <v>20</v>
      </c>
      <c r="Q150">
        <v>20</v>
      </c>
      <c r="R150">
        <v>24</v>
      </c>
      <c r="S150">
        <v>22</v>
      </c>
      <c r="T150">
        <v>14</v>
      </c>
      <c r="U150">
        <v>23</v>
      </c>
      <c r="V150">
        <v>18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121</v>
      </c>
      <c r="AH150">
        <v>106</v>
      </c>
      <c r="AI150">
        <v>0</v>
      </c>
      <c r="AJ150">
        <v>7</v>
      </c>
      <c r="AK150">
        <v>16</v>
      </c>
      <c r="AL150">
        <v>39</v>
      </c>
      <c r="AM150">
        <v>0</v>
      </c>
      <c r="AN150">
        <v>145</v>
      </c>
      <c r="AO150">
        <v>20</v>
      </c>
      <c r="AP150">
        <v>227</v>
      </c>
      <c r="AQ150" t="b">
        <f>IFERROR(MATCH('2018'!A149, '2019'!A:A, 0) &gt;0, FALSE)</f>
        <v>1</v>
      </c>
    </row>
    <row r="151" spans="1:43">
      <c r="A151" t="s">
        <v>11608</v>
      </c>
      <c r="B151" t="s">
        <v>8062</v>
      </c>
      <c r="C151" t="s">
        <v>5498</v>
      </c>
      <c r="D151" t="s">
        <v>8065</v>
      </c>
      <c r="E151" t="s">
        <v>1092</v>
      </c>
      <c r="F151">
        <v>60154</v>
      </c>
      <c r="G151">
        <v>7088650122</v>
      </c>
      <c r="H151" t="s">
        <v>146</v>
      </c>
      <c r="I151">
        <v>1</v>
      </c>
      <c r="J151">
        <v>10</v>
      </c>
      <c r="K151">
        <v>2.5</v>
      </c>
      <c r="L151">
        <v>13.5</v>
      </c>
      <c r="M151">
        <v>24</v>
      </c>
      <c r="N151">
        <v>26</v>
      </c>
      <c r="O151">
        <v>11</v>
      </c>
      <c r="P151" t="s">
        <v>290</v>
      </c>
      <c r="Q151">
        <v>14</v>
      </c>
      <c r="R151">
        <v>11</v>
      </c>
      <c r="S151">
        <v>14</v>
      </c>
      <c r="T151">
        <v>24</v>
      </c>
      <c r="U151">
        <v>23</v>
      </c>
      <c r="V151">
        <v>19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290</v>
      </c>
      <c r="AF151">
        <v>0</v>
      </c>
      <c r="AG151">
        <v>103</v>
      </c>
      <c r="AH151">
        <v>79</v>
      </c>
      <c r="AI151">
        <v>0</v>
      </c>
      <c r="AJ151">
        <v>9</v>
      </c>
      <c r="AK151">
        <v>76</v>
      </c>
      <c r="AL151">
        <v>26</v>
      </c>
      <c r="AM151">
        <v>0</v>
      </c>
      <c r="AN151">
        <v>61</v>
      </c>
      <c r="AO151">
        <v>10</v>
      </c>
      <c r="AP151">
        <v>182</v>
      </c>
      <c r="AQ151" t="b">
        <f>IFERROR(MATCH('2018'!A150, '2019'!A:A, 0) &gt;0, FALSE)</f>
        <v>1</v>
      </c>
    </row>
    <row r="152" spans="1:43">
      <c r="A152" t="s">
        <v>1094</v>
      </c>
      <c r="B152" t="s">
        <v>1095</v>
      </c>
      <c r="C152" t="s">
        <v>15509</v>
      </c>
      <c r="D152" t="s">
        <v>1097</v>
      </c>
      <c r="E152" t="s">
        <v>1098</v>
      </c>
      <c r="F152">
        <v>60402</v>
      </c>
      <c r="G152">
        <v>7087493666</v>
      </c>
      <c r="H152" t="s">
        <v>146</v>
      </c>
      <c r="I152">
        <v>1</v>
      </c>
      <c r="J152">
        <v>10</v>
      </c>
      <c r="K152">
        <v>5</v>
      </c>
      <c r="L152">
        <v>16</v>
      </c>
      <c r="M152">
        <v>22</v>
      </c>
      <c r="N152">
        <v>19</v>
      </c>
      <c r="O152">
        <v>20</v>
      </c>
      <c r="P152">
        <v>13</v>
      </c>
      <c r="Q152">
        <v>17</v>
      </c>
      <c r="R152">
        <v>19</v>
      </c>
      <c r="S152">
        <v>23</v>
      </c>
      <c r="T152">
        <v>24</v>
      </c>
      <c r="U152">
        <v>18</v>
      </c>
      <c r="V152">
        <v>27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97</v>
      </c>
      <c r="AH152">
        <v>105</v>
      </c>
      <c r="AI152">
        <v>0</v>
      </c>
      <c r="AJ152">
        <v>7</v>
      </c>
      <c r="AK152">
        <v>2</v>
      </c>
      <c r="AL152">
        <v>138</v>
      </c>
      <c r="AM152">
        <v>0</v>
      </c>
      <c r="AN152">
        <v>55</v>
      </c>
      <c r="AO152">
        <v>0</v>
      </c>
      <c r="AP152">
        <v>202</v>
      </c>
      <c r="AQ152" t="b">
        <f>IFERROR(MATCH('2018'!A151, '2019'!A:A, 0) &gt;0, FALSE)</f>
        <v>1</v>
      </c>
    </row>
    <row r="153" spans="1:43">
      <c r="A153" t="s">
        <v>1100</v>
      </c>
      <c r="B153" t="s">
        <v>1101</v>
      </c>
      <c r="C153" t="s">
        <v>15510</v>
      </c>
      <c r="D153" t="s">
        <v>1103</v>
      </c>
      <c r="E153" t="s">
        <v>1098</v>
      </c>
      <c r="F153">
        <v>60402</v>
      </c>
      <c r="G153">
        <v>7084840755</v>
      </c>
      <c r="H153" t="s">
        <v>146</v>
      </c>
      <c r="I153">
        <v>1</v>
      </c>
      <c r="J153">
        <v>10</v>
      </c>
      <c r="K153">
        <v>5</v>
      </c>
      <c r="L153">
        <v>16</v>
      </c>
      <c r="M153">
        <v>19</v>
      </c>
      <c r="N153">
        <v>28</v>
      </c>
      <c r="O153">
        <v>21</v>
      </c>
      <c r="P153">
        <v>23</v>
      </c>
      <c r="Q153">
        <v>23</v>
      </c>
      <c r="R153">
        <v>26</v>
      </c>
      <c r="S153">
        <v>22</v>
      </c>
      <c r="T153">
        <v>20</v>
      </c>
      <c r="U153">
        <v>17</v>
      </c>
      <c r="V153">
        <v>19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106</v>
      </c>
      <c r="AH153">
        <v>112</v>
      </c>
      <c r="AI153">
        <v>2</v>
      </c>
      <c r="AJ153">
        <v>5</v>
      </c>
      <c r="AK153">
        <v>6</v>
      </c>
      <c r="AL153">
        <v>165</v>
      </c>
      <c r="AM153">
        <v>0</v>
      </c>
      <c r="AN153">
        <v>13</v>
      </c>
      <c r="AO153">
        <v>27</v>
      </c>
      <c r="AP153">
        <v>218</v>
      </c>
      <c r="AQ153" t="b">
        <f>IFERROR(MATCH('2018'!A152, '2019'!A:A, 0) &gt;0, FALSE)</f>
        <v>1</v>
      </c>
    </row>
    <row r="154" spans="1:43">
      <c r="A154" t="s">
        <v>11613</v>
      </c>
      <c r="B154" t="s">
        <v>8074</v>
      </c>
      <c r="C154" t="s">
        <v>13356</v>
      </c>
      <c r="D154" t="s">
        <v>8077</v>
      </c>
      <c r="E154" t="s">
        <v>8078</v>
      </c>
      <c r="F154">
        <v>60176</v>
      </c>
      <c r="G154">
        <v>8476782560</v>
      </c>
      <c r="H154" t="s">
        <v>146</v>
      </c>
      <c r="I154">
        <v>1</v>
      </c>
      <c r="J154">
        <v>12</v>
      </c>
      <c r="K154">
        <v>6</v>
      </c>
      <c r="L154">
        <v>19</v>
      </c>
      <c r="M154">
        <v>12</v>
      </c>
      <c r="N154">
        <v>12</v>
      </c>
      <c r="O154">
        <v>11</v>
      </c>
      <c r="P154">
        <v>17</v>
      </c>
      <c r="Q154" t="s">
        <v>290</v>
      </c>
      <c r="R154">
        <v>25</v>
      </c>
      <c r="S154">
        <v>11</v>
      </c>
      <c r="T154">
        <v>18</v>
      </c>
      <c r="U154">
        <v>13</v>
      </c>
      <c r="V154">
        <v>18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290</v>
      </c>
      <c r="AF154">
        <v>0</v>
      </c>
      <c r="AG154">
        <v>72</v>
      </c>
      <c r="AH154">
        <v>77</v>
      </c>
      <c r="AI154">
        <v>0</v>
      </c>
      <c r="AJ154">
        <v>3</v>
      </c>
      <c r="AK154">
        <v>0</v>
      </c>
      <c r="AL154">
        <v>46</v>
      </c>
      <c r="AM154">
        <v>0</v>
      </c>
      <c r="AN154">
        <v>84</v>
      </c>
      <c r="AO154">
        <v>16</v>
      </c>
      <c r="AP154">
        <v>149</v>
      </c>
      <c r="AQ154" t="b">
        <f>IFERROR(MATCH('2018'!A153, '2019'!A:A, 0) &gt;0, FALSE)</f>
        <v>1</v>
      </c>
    </row>
    <row r="155" spans="1:43">
      <c r="A155" t="s">
        <v>1104</v>
      </c>
      <c r="B155" t="s">
        <v>319</v>
      </c>
      <c r="C155" t="s">
        <v>11616</v>
      </c>
      <c r="D155" t="s">
        <v>1107</v>
      </c>
      <c r="E155" t="s">
        <v>1013</v>
      </c>
      <c r="F155">
        <v>60546</v>
      </c>
      <c r="G155">
        <v>7084425747</v>
      </c>
      <c r="H155" t="s">
        <v>146</v>
      </c>
      <c r="I155">
        <v>1.5</v>
      </c>
      <c r="J155">
        <v>26</v>
      </c>
      <c r="K155">
        <v>6</v>
      </c>
      <c r="L155">
        <v>33.5</v>
      </c>
      <c r="M155">
        <v>55</v>
      </c>
      <c r="N155">
        <v>33</v>
      </c>
      <c r="O155">
        <v>29</v>
      </c>
      <c r="P155">
        <v>28</v>
      </c>
      <c r="Q155">
        <v>42</v>
      </c>
      <c r="R155">
        <v>46</v>
      </c>
      <c r="S155">
        <v>35</v>
      </c>
      <c r="T155">
        <v>47</v>
      </c>
      <c r="U155">
        <v>38</v>
      </c>
      <c r="V155">
        <v>41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201</v>
      </c>
      <c r="AH155">
        <v>193</v>
      </c>
      <c r="AI155">
        <v>0</v>
      </c>
      <c r="AJ155">
        <v>6</v>
      </c>
      <c r="AK155">
        <v>5</v>
      </c>
      <c r="AL155">
        <v>115</v>
      </c>
      <c r="AM155">
        <v>0</v>
      </c>
      <c r="AN155">
        <v>233</v>
      </c>
      <c r="AO155">
        <v>35</v>
      </c>
      <c r="AP155">
        <v>394</v>
      </c>
      <c r="AQ155" t="b">
        <f>IFERROR(MATCH('2018'!A154, '2019'!A:A, 0) &gt;0, FALSE)</f>
        <v>1</v>
      </c>
    </row>
    <row r="156" spans="1:43">
      <c r="A156" t="s">
        <v>11619</v>
      </c>
      <c r="B156" t="s">
        <v>8084</v>
      </c>
      <c r="C156" t="s">
        <v>15511</v>
      </c>
      <c r="D156" t="s">
        <v>8087</v>
      </c>
      <c r="E156" t="s">
        <v>8013</v>
      </c>
      <c r="F156">
        <v>60171</v>
      </c>
      <c r="G156">
        <v>7084536300</v>
      </c>
      <c r="H156" t="s">
        <v>146</v>
      </c>
      <c r="I156">
        <v>1</v>
      </c>
      <c r="J156">
        <v>12</v>
      </c>
      <c r="K156">
        <v>3</v>
      </c>
      <c r="L156">
        <v>16</v>
      </c>
      <c r="M156">
        <v>19</v>
      </c>
      <c r="N156">
        <v>16</v>
      </c>
      <c r="O156" t="s">
        <v>290</v>
      </c>
      <c r="P156">
        <v>12</v>
      </c>
      <c r="Q156">
        <v>20</v>
      </c>
      <c r="R156">
        <v>12</v>
      </c>
      <c r="S156">
        <v>13</v>
      </c>
      <c r="T156">
        <v>11</v>
      </c>
      <c r="U156" t="s">
        <v>290</v>
      </c>
      <c r="V156">
        <v>17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65</v>
      </c>
      <c r="AH156">
        <v>73</v>
      </c>
      <c r="AI156">
        <v>0</v>
      </c>
      <c r="AJ156">
        <v>1</v>
      </c>
      <c r="AK156">
        <v>6</v>
      </c>
      <c r="AL156">
        <v>53</v>
      </c>
      <c r="AM156">
        <v>1</v>
      </c>
      <c r="AN156">
        <v>77</v>
      </c>
      <c r="AO156">
        <v>0</v>
      </c>
      <c r="AP156">
        <v>138</v>
      </c>
      <c r="AQ156" t="b">
        <f>IFERROR(MATCH('2018'!A155, '2019'!A:A, 0) &gt;0, FALSE)</f>
        <v>1</v>
      </c>
    </row>
    <row r="157" spans="1:43">
      <c r="A157" t="s">
        <v>1108</v>
      </c>
      <c r="B157" t="s">
        <v>1109</v>
      </c>
      <c r="C157" t="s">
        <v>14347</v>
      </c>
      <c r="D157" t="s">
        <v>1112</v>
      </c>
      <c r="E157" t="s">
        <v>1041</v>
      </c>
      <c r="F157">
        <v>60305</v>
      </c>
      <c r="G157">
        <v>7087715905</v>
      </c>
      <c r="H157" t="s">
        <v>146</v>
      </c>
      <c r="I157">
        <v>1</v>
      </c>
      <c r="J157">
        <v>15.6</v>
      </c>
      <c r="K157">
        <v>11.6</v>
      </c>
      <c r="L157">
        <v>28.2</v>
      </c>
      <c r="M157">
        <v>59</v>
      </c>
      <c r="N157">
        <v>23</v>
      </c>
      <c r="O157">
        <v>27</v>
      </c>
      <c r="P157">
        <v>20</v>
      </c>
      <c r="Q157">
        <v>22</v>
      </c>
      <c r="R157">
        <v>20</v>
      </c>
      <c r="S157">
        <v>19</v>
      </c>
      <c r="T157">
        <v>15</v>
      </c>
      <c r="U157">
        <v>18</v>
      </c>
      <c r="V157">
        <v>17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17</v>
      </c>
      <c r="AF157">
        <v>0</v>
      </c>
      <c r="AG157">
        <v>140</v>
      </c>
      <c r="AH157">
        <v>117</v>
      </c>
      <c r="AI157">
        <v>0</v>
      </c>
      <c r="AJ157">
        <v>8</v>
      </c>
      <c r="AK157">
        <v>6</v>
      </c>
      <c r="AL157">
        <v>66</v>
      </c>
      <c r="AM157">
        <v>0</v>
      </c>
      <c r="AN157">
        <v>160</v>
      </c>
      <c r="AO157">
        <v>17</v>
      </c>
      <c r="AP157">
        <v>257</v>
      </c>
      <c r="AQ157" t="b">
        <f>IFERROR(MATCH('2018'!A156, '2019'!A:A, 0) &gt;0, FALSE)</f>
        <v>0</v>
      </c>
    </row>
    <row r="158" spans="1:43">
      <c r="A158" t="s">
        <v>1113</v>
      </c>
      <c r="B158" t="s">
        <v>1114</v>
      </c>
      <c r="C158" t="s">
        <v>13358</v>
      </c>
      <c r="D158" t="s">
        <v>1116</v>
      </c>
      <c r="E158" t="s">
        <v>1041</v>
      </c>
      <c r="F158">
        <v>60305</v>
      </c>
      <c r="G158">
        <v>7083668587</v>
      </c>
      <c r="H158" t="s">
        <v>146</v>
      </c>
      <c r="I158">
        <v>4</v>
      </c>
      <c r="J158">
        <v>29</v>
      </c>
      <c r="K158">
        <v>8</v>
      </c>
      <c r="L158">
        <v>41</v>
      </c>
      <c r="M158">
        <v>44</v>
      </c>
      <c r="N158">
        <v>29</v>
      </c>
      <c r="O158">
        <v>24</v>
      </c>
      <c r="P158">
        <v>27</v>
      </c>
      <c r="Q158">
        <v>29</v>
      </c>
      <c r="R158">
        <v>46</v>
      </c>
      <c r="S158">
        <v>29</v>
      </c>
      <c r="T158">
        <v>31</v>
      </c>
      <c r="U158">
        <v>50</v>
      </c>
      <c r="V158">
        <v>43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182</v>
      </c>
      <c r="AH158">
        <v>170</v>
      </c>
      <c r="AI158">
        <v>0</v>
      </c>
      <c r="AJ158">
        <v>14</v>
      </c>
      <c r="AK158">
        <v>35</v>
      </c>
      <c r="AL158">
        <v>61</v>
      </c>
      <c r="AM158">
        <v>2</v>
      </c>
      <c r="AN158">
        <v>223</v>
      </c>
      <c r="AO158">
        <v>17</v>
      </c>
      <c r="AP158">
        <v>352</v>
      </c>
      <c r="AQ158" t="b">
        <f>IFERROR(MATCH('2018'!A157, '2019'!A:A, 0) &gt;0, FALSE)</f>
        <v>1</v>
      </c>
    </row>
    <row r="159" spans="1:43">
      <c r="A159" t="s">
        <v>1117</v>
      </c>
      <c r="B159" t="s">
        <v>1118</v>
      </c>
      <c r="C159" t="s">
        <v>14355</v>
      </c>
      <c r="D159" t="s">
        <v>1121</v>
      </c>
      <c r="E159" t="s">
        <v>1122</v>
      </c>
      <c r="F159">
        <v>60707</v>
      </c>
      <c r="G159">
        <v>7736375130</v>
      </c>
      <c r="H159" t="s">
        <v>146</v>
      </c>
      <c r="I159">
        <v>2</v>
      </c>
      <c r="J159">
        <v>11</v>
      </c>
      <c r="K159">
        <v>4</v>
      </c>
      <c r="L159">
        <v>17</v>
      </c>
      <c r="M159">
        <v>13</v>
      </c>
      <c r="N159">
        <v>15</v>
      </c>
      <c r="O159">
        <v>15</v>
      </c>
      <c r="P159">
        <v>13</v>
      </c>
      <c r="Q159">
        <v>20</v>
      </c>
      <c r="R159">
        <v>27</v>
      </c>
      <c r="S159">
        <v>22</v>
      </c>
      <c r="T159">
        <v>19</v>
      </c>
      <c r="U159">
        <v>13</v>
      </c>
      <c r="V159">
        <v>15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81</v>
      </c>
      <c r="AH159">
        <v>91</v>
      </c>
      <c r="AI159">
        <v>0</v>
      </c>
      <c r="AJ159">
        <v>15</v>
      </c>
      <c r="AK159">
        <v>3</v>
      </c>
      <c r="AL159">
        <v>120</v>
      </c>
      <c r="AM159">
        <v>0</v>
      </c>
      <c r="AN159">
        <v>26</v>
      </c>
      <c r="AO159">
        <v>8</v>
      </c>
      <c r="AP159">
        <v>172</v>
      </c>
      <c r="AQ159" t="b">
        <f>IFERROR(MATCH('2018'!A158, '2019'!A:A, 0) &gt;0, FALSE)</f>
        <v>1</v>
      </c>
    </row>
    <row r="160" spans="1:43">
      <c r="A160" t="s">
        <v>1124</v>
      </c>
      <c r="B160" t="s">
        <v>1125</v>
      </c>
      <c r="C160" t="s">
        <v>6550</v>
      </c>
      <c r="D160" t="s">
        <v>1128</v>
      </c>
      <c r="E160" t="s">
        <v>1129</v>
      </c>
      <c r="F160">
        <v>60164</v>
      </c>
      <c r="G160">
        <v>7085621466</v>
      </c>
      <c r="H160" t="s">
        <v>146</v>
      </c>
      <c r="I160">
        <v>1</v>
      </c>
      <c r="J160">
        <v>10</v>
      </c>
      <c r="K160">
        <v>3</v>
      </c>
      <c r="L160">
        <v>14</v>
      </c>
      <c r="M160">
        <v>12</v>
      </c>
      <c r="N160">
        <v>14</v>
      </c>
      <c r="O160">
        <v>15</v>
      </c>
      <c r="P160">
        <v>15</v>
      </c>
      <c r="Q160">
        <v>21</v>
      </c>
      <c r="R160">
        <v>14</v>
      </c>
      <c r="S160">
        <v>15</v>
      </c>
      <c r="T160">
        <v>19</v>
      </c>
      <c r="U160">
        <v>16</v>
      </c>
      <c r="V160">
        <v>16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290</v>
      </c>
      <c r="AF160">
        <v>0</v>
      </c>
      <c r="AG160">
        <v>88</v>
      </c>
      <c r="AH160">
        <v>77</v>
      </c>
      <c r="AI160">
        <v>0</v>
      </c>
      <c r="AJ160">
        <v>12</v>
      </c>
      <c r="AK160">
        <v>0</v>
      </c>
      <c r="AL160">
        <v>126</v>
      </c>
      <c r="AM160">
        <v>0</v>
      </c>
      <c r="AN160">
        <v>13</v>
      </c>
      <c r="AO160">
        <v>14</v>
      </c>
      <c r="AP160">
        <v>165</v>
      </c>
      <c r="AQ160" t="b">
        <f>IFERROR(MATCH('2018'!A159, '2019'!A:A, 0) &gt;0, FALSE)</f>
        <v>1</v>
      </c>
    </row>
    <row r="161" spans="1:43">
      <c r="A161" t="s">
        <v>1131</v>
      </c>
      <c r="B161" t="s">
        <v>1132</v>
      </c>
      <c r="C161" t="s">
        <v>15512</v>
      </c>
      <c r="D161" t="s">
        <v>1135</v>
      </c>
      <c r="E161" t="s">
        <v>1020</v>
      </c>
      <c r="F161">
        <v>60304</v>
      </c>
      <c r="G161">
        <v>7083867282</v>
      </c>
      <c r="H161" t="s">
        <v>146</v>
      </c>
      <c r="I161">
        <v>2</v>
      </c>
      <c r="J161">
        <v>26</v>
      </c>
      <c r="K161">
        <v>4.5</v>
      </c>
      <c r="L161">
        <v>32.5</v>
      </c>
      <c r="M161">
        <v>72</v>
      </c>
      <c r="N161">
        <v>39</v>
      </c>
      <c r="O161">
        <v>30</v>
      </c>
      <c r="P161">
        <v>28</v>
      </c>
      <c r="Q161">
        <v>35</v>
      </c>
      <c r="R161">
        <v>46</v>
      </c>
      <c r="S161">
        <v>44</v>
      </c>
      <c r="T161">
        <v>48</v>
      </c>
      <c r="U161">
        <v>46</v>
      </c>
      <c r="V161">
        <v>48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224</v>
      </c>
      <c r="AH161">
        <v>212</v>
      </c>
      <c r="AI161">
        <v>35</v>
      </c>
      <c r="AJ161">
        <v>13</v>
      </c>
      <c r="AK161">
        <v>44</v>
      </c>
      <c r="AL161">
        <v>1</v>
      </c>
      <c r="AM161">
        <v>2</v>
      </c>
      <c r="AN161">
        <v>289</v>
      </c>
      <c r="AO161">
        <v>52</v>
      </c>
      <c r="AP161">
        <v>436</v>
      </c>
      <c r="AQ161" t="b">
        <f>IFERROR(MATCH('2018'!A160, '2019'!A:A, 0) &gt;0, FALSE)</f>
        <v>1</v>
      </c>
    </row>
    <row r="162" spans="1:43">
      <c r="A162" t="s">
        <v>1137</v>
      </c>
      <c r="B162" t="s">
        <v>1138</v>
      </c>
      <c r="C162" t="s">
        <v>8105</v>
      </c>
      <c r="D162" t="s">
        <v>1141</v>
      </c>
      <c r="E162" t="s">
        <v>1020</v>
      </c>
      <c r="F162">
        <v>60302</v>
      </c>
      <c r="G162">
        <v>7083865286</v>
      </c>
      <c r="H162" t="s">
        <v>146</v>
      </c>
      <c r="I162">
        <v>2</v>
      </c>
      <c r="J162">
        <v>9</v>
      </c>
      <c r="K162">
        <v>10</v>
      </c>
      <c r="L162">
        <v>21</v>
      </c>
      <c r="M162">
        <v>20</v>
      </c>
      <c r="N162">
        <v>20</v>
      </c>
      <c r="O162">
        <v>15</v>
      </c>
      <c r="P162">
        <v>19</v>
      </c>
      <c r="Q162">
        <v>11</v>
      </c>
      <c r="R162">
        <v>12</v>
      </c>
      <c r="S162">
        <v>17</v>
      </c>
      <c r="T162">
        <v>16</v>
      </c>
      <c r="U162">
        <v>14</v>
      </c>
      <c r="V162">
        <v>11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290</v>
      </c>
      <c r="AF162">
        <v>0</v>
      </c>
      <c r="AG162">
        <v>92</v>
      </c>
      <c r="AH162">
        <v>72</v>
      </c>
      <c r="AI162">
        <v>0</v>
      </c>
      <c r="AJ162">
        <v>0</v>
      </c>
      <c r="AK162">
        <v>160</v>
      </c>
      <c r="AL162">
        <v>0</v>
      </c>
      <c r="AM162">
        <v>0</v>
      </c>
      <c r="AN162">
        <v>2</v>
      </c>
      <c r="AO162">
        <v>2</v>
      </c>
      <c r="AP162">
        <v>164</v>
      </c>
      <c r="AQ162" t="b">
        <f>IFERROR(MATCH('2018'!A161, '2019'!A:A, 0) &gt;0, FALSE)</f>
        <v>1</v>
      </c>
    </row>
    <row r="163" spans="1:43">
      <c r="A163" t="s">
        <v>1142</v>
      </c>
      <c r="B163" t="s">
        <v>1143</v>
      </c>
      <c r="C163" t="s">
        <v>15513</v>
      </c>
      <c r="D163" t="s">
        <v>1146</v>
      </c>
      <c r="E163" t="s">
        <v>1020</v>
      </c>
      <c r="F163">
        <v>60302</v>
      </c>
      <c r="G163">
        <v>7083836279</v>
      </c>
      <c r="H163" t="s">
        <v>146</v>
      </c>
      <c r="I163">
        <v>5</v>
      </c>
      <c r="J163">
        <v>29.3</v>
      </c>
      <c r="K163">
        <v>10.3</v>
      </c>
      <c r="L163">
        <v>44.6</v>
      </c>
      <c r="M163">
        <v>57</v>
      </c>
      <c r="N163">
        <v>34</v>
      </c>
      <c r="O163">
        <v>43</v>
      </c>
      <c r="P163">
        <v>30</v>
      </c>
      <c r="Q163">
        <v>34</v>
      </c>
      <c r="R163">
        <v>43</v>
      </c>
      <c r="S163">
        <v>48</v>
      </c>
      <c r="T163">
        <v>46</v>
      </c>
      <c r="U163">
        <v>48</v>
      </c>
      <c r="V163">
        <v>50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215</v>
      </c>
      <c r="AH163">
        <v>218</v>
      </c>
      <c r="AI163">
        <v>0</v>
      </c>
      <c r="AJ163">
        <v>6</v>
      </c>
      <c r="AK163">
        <v>39</v>
      </c>
      <c r="AL163">
        <v>78</v>
      </c>
      <c r="AM163">
        <v>0</v>
      </c>
      <c r="AN163">
        <v>284</v>
      </c>
      <c r="AO163">
        <v>26</v>
      </c>
      <c r="AP163">
        <v>433</v>
      </c>
      <c r="AQ163" t="b">
        <f>IFERROR(MATCH('2018'!A162, '2019'!A:A, 0) &gt;0, FALSE)</f>
        <v>1</v>
      </c>
    </row>
    <row r="164" spans="1:43">
      <c r="A164" t="s">
        <v>11636</v>
      </c>
      <c r="B164" t="s">
        <v>401</v>
      </c>
      <c r="C164" t="s">
        <v>15514</v>
      </c>
      <c r="D164" t="s">
        <v>8112</v>
      </c>
      <c r="E164" t="s">
        <v>1052</v>
      </c>
      <c r="F164">
        <v>60160</v>
      </c>
      <c r="G164">
        <v>7086810240</v>
      </c>
      <c r="H164" t="s">
        <v>146</v>
      </c>
      <c r="I164">
        <v>1</v>
      </c>
      <c r="J164">
        <v>10</v>
      </c>
      <c r="K164">
        <v>8</v>
      </c>
      <c r="L164">
        <v>19</v>
      </c>
      <c r="M164">
        <v>16</v>
      </c>
      <c r="N164">
        <v>22</v>
      </c>
      <c r="O164">
        <v>16</v>
      </c>
      <c r="P164">
        <v>17</v>
      </c>
      <c r="Q164">
        <v>23</v>
      </c>
      <c r="R164">
        <v>20</v>
      </c>
      <c r="S164">
        <v>25</v>
      </c>
      <c r="T164">
        <v>19</v>
      </c>
      <c r="U164">
        <v>13</v>
      </c>
      <c r="V164">
        <v>15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102</v>
      </c>
      <c r="AH164">
        <v>84</v>
      </c>
      <c r="AI164">
        <v>0</v>
      </c>
      <c r="AJ164">
        <v>0</v>
      </c>
      <c r="AK164">
        <v>10</v>
      </c>
      <c r="AL164">
        <v>138</v>
      </c>
      <c r="AM164">
        <v>0</v>
      </c>
      <c r="AN164">
        <v>38</v>
      </c>
      <c r="AO164">
        <v>0</v>
      </c>
      <c r="AP164">
        <v>186</v>
      </c>
      <c r="AQ164" t="b">
        <f>IFERROR(MATCH('2018'!A163, '2019'!A:A, 0) &gt;0, FALSE)</f>
        <v>1</v>
      </c>
    </row>
    <row r="165" spans="1:43">
      <c r="A165" t="s">
        <v>1147</v>
      </c>
      <c r="B165" t="s">
        <v>1148</v>
      </c>
      <c r="C165" t="s">
        <v>13361</v>
      </c>
      <c r="D165" t="s">
        <v>1151</v>
      </c>
      <c r="E165" t="s">
        <v>1065</v>
      </c>
      <c r="F165">
        <v>60525</v>
      </c>
      <c r="G165">
        <v>7083524820</v>
      </c>
      <c r="H165" t="s">
        <v>146</v>
      </c>
      <c r="I165">
        <v>2</v>
      </c>
      <c r="J165">
        <v>27</v>
      </c>
      <c r="K165">
        <v>14</v>
      </c>
      <c r="L165">
        <v>43</v>
      </c>
      <c r="M165">
        <v>51</v>
      </c>
      <c r="N165">
        <v>29</v>
      </c>
      <c r="O165">
        <v>36</v>
      </c>
      <c r="P165">
        <v>42</v>
      </c>
      <c r="Q165">
        <v>36</v>
      </c>
      <c r="R165">
        <v>40</v>
      </c>
      <c r="S165">
        <v>31</v>
      </c>
      <c r="T165">
        <v>42</v>
      </c>
      <c r="U165">
        <v>49</v>
      </c>
      <c r="V165">
        <v>51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220</v>
      </c>
      <c r="AH165">
        <v>187</v>
      </c>
      <c r="AI165">
        <v>5</v>
      </c>
      <c r="AJ165">
        <v>7</v>
      </c>
      <c r="AK165">
        <v>0</v>
      </c>
      <c r="AL165">
        <v>98</v>
      </c>
      <c r="AM165">
        <v>0</v>
      </c>
      <c r="AN165">
        <v>286</v>
      </c>
      <c r="AO165">
        <v>11</v>
      </c>
      <c r="AP165">
        <v>407</v>
      </c>
      <c r="AQ165" t="b">
        <f>IFERROR(MATCH('2018'!A164, '2019'!A:A, 0) &gt;0, FALSE)</f>
        <v>1</v>
      </c>
    </row>
    <row r="166" spans="1:43">
      <c r="A166" t="s">
        <v>1152</v>
      </c>
      <c r="B166" t="s">
        <v>791</v>
      </c>
      <c r="C166" t="s">
        <v>13362</v>
      </c>
      <c r="D166" t="s">
        <v>1154</v>
      </c>
      <c r="E166" t="s">
        <v>1065</v>
      </c>
      <c r="F166">
        <v>60525</v>
      </c>
      <c r="G166">
        <v>7083522175</v>
      </c>
      <c r="H166" t="s">
        <v>146</v>
      </c>
      <c r="I166">
        <v>3</v>
      </c>
      <c r="J166">
        <v>35</v>
      </c>
      <c r="K166">
        <v>13</v>
      </c>
      <c r="L166">
        <v>51</v>
      </c>
      <c r="M166">
        <v>39</v>
      </c>
      <c r="N166">
        <v>37</v>
      </c>
      <c r="O166">
        <v>59</v>
      </c>
      <c r="P166">
        <v>52</v>
      </c>
      <c r="Q166">
        <v>46</v>
      </c>
      <c r="R166">
        <v>57</v>
      </c>
      <c r="S166">
        <v>46</v>
      </c>
      <c r="T166">
        <v>58</v>
      </c>
      <c r="U166">
        <v>59</v>
      </c>
      <c r="V166">
        <v>55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268</v>
      </c>
      <c r="AH166">
        <v>240</v>
      </c>
      <c r="AI166">
        <v>1</v>
      </c>
      <c r="AJ166">
        <v>8</v>
      </c>
      <c r="AK166">
        <v>1</v>
      </c>
      <c r="AL166">
        <v>34</v>
      </c>
      <c r="AM166">
        <v>0</v>
      </c>
      <c r="AN166">
        <v>464</v>
      </c>
      <c r="AO166">
        <v>0</v>
      </c>
      <c r="AP166">
        <v>508</v>
      </c>
      <c r="AQ166" t="b">
        <f>IFERROR(MATCH('2018'!A165, '2019'!A:A, 0) &gt;0, FALSE)</f>
        <v>1</v>
      </c>
    </row>
    <row r="167" spans="1:43">
      <c r="A167" t="s">
        <v>11641</v>
      </c>
      <c r="B167" t="s">
        <v>8128</v>
      </c>
      <c r="C167" t="s">
        <v>6503</v>
      </c>
      <c r="D167" t="s">
        <v>8131</v>
      </c>
      <c r="E167" t="s">
        <v>1171</v>
      </c>
      <c r="F167">
        <v>60526</v>
      </c>
      <c r="G167">
        <v>7083522202</v>
      </c>
      <c r="H167" t="s">
        <v>146</v>
      </c>
      <c r="I167">
        <v>2</v>
      </c>
      <c r="J167">
        <v>7.5</v>
      </c>
      <c r="K167">
        <v>8</v>
      </c>
      <c r="L167">
        <v>17.5</v>
      </c>
      <c r="M167">
        <v>58</v>
      </c>
      <c r="N167">
        <v>24</v>
      </c>
      <c r="O167" t="s">
        <v>290</v>
      </c>
      <c r="P167" t="s">
        <v>290</v>
      </c>
      <c r="Q167" t="s">
        <v>290</v>
      </c>
      <c r="R167" t="s">
        <v>290</v>
      </c>
      <c r="S167" t="s">
        <v>290</v>
      </c>
      <c r="T167" t="s">
        <v>290</v>
      </c>
      <c r="U167">
        <v>17</v>
      </c>
      <c r="V167" t="s">
        <v>290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75</v>
      </c>
      <c r="AH167">
        <v>65</v>
      </c>
      <c r="AI167">
        <v>3</v>
      </c>
      <c r="AJ167">
        <v>3</v>
      </c>
      <c r="AK167">
        <v>8</v>
      </c>
      <c r="AL167">
        <v>3</v>
      </c>
      <c r="AM167">
        <v>0</v>
      </c>
      <c r="AN167">
        <v>100</v>
      </c>
      <c r="AO167">
        <v>23</v>
      </c>
      <c r="AP167">
        <v>140</v>
      </c>
      <c r="AQ167" t="b">
        <f>IFERROR(MATCH('2018'!A166, '2019'!A:A, 0) &gt;0, FALSE)</f>
        <v>1</v>
      </c>
    </row>
    <row r="168" spans="1:43">
      <c r="A168" t="s">
        <v>1155</v>
      </c>
      <c r="B168" t="s">
        <v>1156</v>
      </c>
      <c r="C168" t="s">
        <v>5369</v>
      </c>
      <c r="D168" t="s">
        <v>1159</v>
      </c>
      <c r="E168" t="s">
        <v>1160</v>
      </c>
      <c r="F168">
        <v>60707</v>
      </c>
      <c r="G168">
        <v>7084538234</v>
      </c>
      <c r="H168" t="s">
        <v>146</v>
      </c>
      <c r="I168">
        <v>1</v>
      </c>
      <c r="J168">
        <v>25.1</v>
      </c>
      <c r="K168">
        <v>7.6</v>
      </c>
      <c r="L168">
        <v>33.700000000000003</v>
      </c>
      <c r="M168">
        <v>59</v>
      </c>
      <c r="N168">
        <v>40</v>
      </c>
      <c r="O168">
        <v>41</v>
      </c>
      <c r="P168">
        <v>35</v>
      </c>
      <c r="Q168">
        <v>31</v>
      </c>
      <c r="R168">
        <v>43</v>
      </c>
      <c r="S168">
        <v>40</v>
      </c>
      <c r="T168">
        <v>31</v>
      </c>
      <c r="U168">
        <v>45</v>
      </c>
      <c r="V168">
        <v>42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36</v>
      </c>
      <c r="AF168">
        <v>0</v>
      </c>
      <c r="AG168">
        <v>237</v>
      </c>
      <c r="AH168">
        <v>206</v>
      </c>
      <c r="AI168">
        <v>0</v>
      </c>
      <c r="AJ168">
        <v>30</v>
      </c>
      <c r="AK168">
        <v>2</v>
      </c>
      <c r="AL168">
        <v>150</v>
      </c>
      <c r="AM168">
        <v>0</v>
      </c>
      <c r="AN168">
        <v>256</v>
      </c>
      <c r="AO168">
        <v>5</v>
      </c>
      <c r="AP168">
        <v>443</v>
      </c>
      <c r="AQ168" t="b">
        <f>IFERROR(MATCH('2018'!A167, '2019'!A:A, 0) &gt;0, FALSE)</f>
        <v>1</v>
      </c>
    </row>
    <row r="169" spans="1:43">
      <c r="A169" t="s">
        <v>11645</v>
      </c>
      <c r="B169" t="s">
        <v>11646</v>
      </c>
      <c r="C169" t="s">
        <v>15515</v>
      </c>
      <c r="D169" t="s">
        <v>11648</v>
      </c>
      <c r="E169" t="s">
        <v>8119</v>
      </c>
      <c r="F169">
        <v>60130</v>
      </c>
      <c r="G169">
        <v>7087715030</v>
      </c>
      <c r="H169" t="s">
        <v>146</v>
      </c>
      <c r="I169">
        <v>1.5</v>
      </c>
      <c r="J169">
        <v>7</v>
      </c>
      <c r="K169">
        <v>2</v>
      </c>
      <c r="L169">
        <v>10.5</v>
      </c>
      <c r="M169">
        <v>21</v>
      </c>
      <c r="N169">
        <v>11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17</v>
      </c>
      <c r="AH169">
        <v>15</v>
      </c>
      <c r="AI169">
        <v>0</v>
      </c>
      <c r="AJ169">
        <v>4</v>
      </c>
      <c r="AK169">
        <v>0</v>
      </c>
      <c r="AL169">
        <v>2</v>
      </c>
      <c r="AM169">
        <v>0</v>
      </c>
      <c r="AN169">
        <v>2</v>
      </c>
      <c r="AO169">
        <v>24</v>
      </c>
      <c r="AP169">
        <v>32</v>
      </c>
      <c r="AQ169" t="b">
        <f>IFERROR(MATCH('2018'!A168, '2019'!A:A, 0) &gt;0, FALSE)</f>
        <v>1</v>
      </c>
    </row>
    <row r="170" spans="1:43">
      <c r="A170" t="s">
        <v>1161</v>
      </c>
      <c r="B170" t="s">
        <v>1162</v>
      </c>
      <c r="C170" t="s">
        <v>15516</v>
      </c>
      <c r="D170" t="s">
        <v>1165</v>
      </c>
      <c r="E170" t="s">
        <v>1020</v>
      </c>
      <c r="F170">
        <v>60302</v>
      </c>
      <c r="G170">
        <v>7083661882</v>
      </c>
      <c r="H170" t="s">
        <v>146</v>
      </c>
      <c r="I170">
        <v>4</v>
      </c>
      <c r="J170">
        <v>10</v>
      </c>
      <c r="K170">
        <v>14</v>
      </c>
      <c r="L170">
        <v>28</v>
      </c>
      <c r="M170">
        <v>58</v>
      </c>
      <c r="N170">
        <v>17</v>
      </c>
      <c r="O170">
        <v>10</v>
      </c>
      <c r="P170">
        <v>11</v>
      </c>
      <c r="Q170" t="s">
        <v>290</v>
      </c>
      <c r="R170" t="s">
        <v>290</v>
      </c>
      <c r="S170" t="s">
        <v>290</v>
      </c>
      <c r="T170" t="s">
        <v>290</v>
      </c>
      <c r="U170">
        <v>11</v>
      </c>
      <c r="V170" t="s">
        <v>290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68</v>
      </c>
      <c r="AH170">
        <v>72</v>
      </c>
      <c r="AI170">
        <v>0</v>
      </c>
      <c r="AJ170">
        <v>17</v>
      </c>
      <c r="AK170">
        <v>7</v>
      </c>
      <c r="AL170">
        <v>10</v>
      </c>
      <c r="AM170">
        <v>0</v>
      </c>
      <c r="AN170">
        <v>89</v>
      </c>
      <c r="AO170">
        <v>17</v>
      </c>
      <c r="AP170">
        <v>140</v>
      </c>
      <c r="AQ170" t="b">
        <f>IFERROR(MATCH('2018'!A169, '2019'!A:A, 0) &gt;0, FALSE)</f>
        <v>0</v>
      </c>
    </row>
    <row r="171" spans="1:43">
      <c r="A171" t="s">
        <v>11655</v>
      </c>
      <c r="B171" t="s">
        <v>8146</v>
      </c>
      <c r="C171" t="s">
        <v>8148</v>
      </c>
      <c r="D171" t="s">
        <v>8149</v>
      </c>
      <c r="E171" t="s">
        <v>8150</v>
      </c>
      <c r="F171">
        <v>60104</v>
      </c>
      <c r="G171">
        <v>7085479980</v>
      </c>
      <c r="H171" t="s">
        <v>146</v>
      </c>
      <c r="I171">
        <v>4</v>
      </c>
      <c r="J171">
        <v>7</v>
      </c>
      <c r="K171">
        <v>4</v>
      </c>
      <c r="L171">
        <v>15</v>
      </c>
      <c r="M171">
        <v>29</v>
      </c>
      <c r="N171">
        <v>15</v>
      </c>
      <c r="O171">
        <v>10</v>
      </c>
      <c r="P171" t="s">
        <v>290</v>
      </c>
      <c r="Q171">
        <v>11</v>
      </c>
      <c r="R171">
        <v>10</v>
      </c>
      <c r="S171" t="s">
        <v>290</v>
      </c>
      <c r="T171">
        <v>10</v>
      </c>
      <c r="U171" t="s">
        <v>290</v>
      </c>
      <c r="V171" t="s">
        <v>290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290</v>
      </c>
      <c r="AF171">
        <v>0</v>
      </c>
      <c r="AG171">
        <v>59</v>
      </c>
      <c r="AH171">
        <v>61</v>
      </c>
      <c r="AI171">
        <v>0</v>
      </c>
      <c r="AJ171">
        <v>0</v>
      </c>
      <c r="AK171">
        <v>119</v>
      </c>
      <c r="AL171">
        <v>0</v>
      </c>
      <c r="AM171">
        <v>1</v>
      </c>
      <c r="AN171">
        <v>0</v>
      </c>
      <c r="AO171">
        <v>0</v>
      </c>
      <c r="AP171">
        <v>120</v>
      </c>
      <c r="AQ171" t="b">
        <f>IFERROR(MATCH('2018'!A170, '2019'!A:A, 0) &gt;0, FALSE)</f>
        <v>1</v>
      </c>
    </row>
    <row r="172" spans="1:43">
      <c r="A172" t="s">
        <v>1166</v>
      </c>
      <c r="B172" t="s">
        <v>1167</v>
      </c>
      <c r="C172" t="s">
        <v>15517</v>
      </c>
      <c r="D172" t="s">
        <v>1170</v>
      </c>
      <c r="E172" t="s">
        <v>1171</v>
      </c>
      <c r="F172">
        <v>60526</v>
      </c>
      <c r="G172">
        <v>7083878573</v>
      </c>
      <c r="H172" t="s">
        <v>146</v>
      </c>
      <c r="I172">
        <v>5</v>
      </c>
      <c r="J172">
        <v>45.5</v>
      </c>
      <c r="K172">
        <v>31.5</v>
      </c>
      <c r="L172">
        <v>82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194</v>
      </c>
      <c r="X172">
        <v>185</v>
      </c>
      <c r="Y172">
        <v>217</v>
      </c>
      <c r="Z172">
        <v>164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385</v>
      </c>
      <c r="AH172">
        <v>375</v>
      </c>
      <c r="AI172">
        <v>1</v>
      </c>
      <c r="AJ172">
        <v>26</v>
      </c>
      <c r="AK172">
        <v>31</v>
      </c>
      <c r="AL172">
        <v>157</v>
      </c>
      <c r="AM172">
        <v>0</v>
      </c>
      <c r="AN172">
        <v>494</v>
      </c>
      <c r="AO172">
        <v>51</v>
      </c>
      <c r="AP172">
        <v>760</v>
      </c>
      <c r="AQ172" t="b">
        <f>IFERROR(MATCH('2018'!A171, '2019'!A:A, 0) &gt;0, FALSE)</f>
        <v>0</v>
      </c>
    </row>
    <row r="173" spans="1:43">
      <c r="A173" t="s">
        <v>1173</v>
      </c>
      <c r="B173" t="s">
        <v>1174</v>
      </c>
      <c r="C173" t="s">
        <v>15518</v>
      </c>
      <c r="D173" t="s">
        <v>1177</v>
      </c>
      <c r="E173" t="s">
        <v>1020</v>
      </c>
      <c r="F173">
        <v>60302</v>
      </c>
      <c r="G173">
        <v>7088486626</v>
      </c>
      <c r="H173" t="s">
        <v>146</v>
      </c>
      <c r="I173">
        <v>4</v>
      </c>
      <c r="J173">
        <v>10</v>
      </c>
      <c r="K173">
        <v>0</v>
      </c>
      <c r="L173">
        <v>14</v>
      </c>
      <c r="M173">
        <v>47</v>
      </c>
      <c r="N173">
        <v>13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33</v>
      </c>
      <c r="AH173">
        <v>27</v>
      </c>
      <c r="AI173">
        <v>0</v>
      </c>
      <c r="AJ173">
        <v>7</v>
      </c>
      <c r="AK173">
        <v>5</v>
      </c>
      <c r="AL173">
        <v>3</v>
      </c>
      <c r="AM173">
        <v>0</v>
      </c>
      <c r="AN173">
        <v>16</v>
      </c>
      <c r="AO173">
        <v>29</v>
      </c>
      <c r="AP173">
        <v>60</v>
      </c>
      <c r="AQ173" t="b">
        <f>IFERROR(MATCH('2018'!A172, '2019'!A:A, 0) &gt;0, FALSE)</f>
        <v>1</v>
      </c>
    </row>
    <row r="174" spans="1:43">
      <c r="A174" t="s">
        <v>15519</v>
      </c>
      <c r="B174" t="s">
        <v>8165</v>
      </c>
      <c r="C174" t="s">
        <v>15520</v>
      </c>
      <c r="D174" t="s">
        <v>8168</v>
      </c>
      <c r="E174" t="s">
        <v>4574</v>
      </c>
      <c r="F174">
        <v>60162</v>
      </c>
      <c r="G174">
        <v>7085478909</v>
      </c>
      <c r="H174" t="s">
        <v>146</v>
      </c>
      <c r="I174">
        <v>2</v>
      </c>
      <c r="J174">
        <v>2</v>
      </c>
      <c r="K174">
        <v>0</v>
      </c>
      <c r="L174">
        <v>4</v>
      </c>
      <c r="M174" t="s">
        <v>290</v>
      </c>
      <c r="N174" t="s">
        <v>290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4</v>
      </c>
      <c r="AH174">
        <v>6</v>
      </c>
      <c r="AI174">
        <v>0</v>
      </c>
      <c r="AJ174">
        <v>0</v>
      </c>
      <c r="AK174">
        <v>8</v>
      </c>
      <c r="AL174">
        <v>2</v>
      </c>
      <c r="AM174">
        <v>0</v>
      </c>
      <c r="AN174">
        <v>0</v>
      </c>
      <c r="AO174">
        <v>0</v>
      </c>
      <c r="AP174">
        <v>10</v>
      </c>
      <c r="AQ174" t="b">
        <f>IFERROR(MATCH('2018'!A173, '2019'!A:A, 0) &gt;0, FALSE)</f>
        <v>1</v>
      </c>
    </row>
    <row r="175" spans="1:43">
      <c r="A175" t="s">
        <v>1178</v>
      </c>
      <c r="B175" t="s">
        <v>1179</v>
      </c>
      <c r="C175" t="s">
        <v>15521</v>
      </c>
      <c r="D175" t="s">
        <v>1182</v>
      </c>
      <c r="E175" t="s">
        <v>1041</v>
      </c>
      <c r="F175">
        <v>60305</v>
      </c>
      <c r="G175">
        <v>3123510074</v>
      </c>
      <c r="H175" t="s">
        <v>146</v>
      </c>
      <c r="I175">
        <v>2</v>
      </c>
      <c r="J175">
        <v>2</v>
      </c>
      <c r="K175">
        <v>3</v>
      </c>
      <c r="L175">
        <v>7</v>
      </c>
      <c r="M175">
        <v>25</v>
      </c>
      <c r="N175" t="s">
        <v>290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12</v>
      </c>
      <c r="AH175">
        <v>20</v>
      </c>
      <c r="AI175">
        <v>0</v>
      </c>
      <c r="AJ175">
        <v>4</v>
      </c>
      <c r="AK175">
        <v>1</v>
      </c>
      <c r="AL175">
        <v>1</v>
      </c>
      <c r="AM175">
        <v>0</v>
      </c>
      <c r="AN175">
        <v>15</v>
      </c>
      <c r="AO175">
        <v>11</v>
      </c>
      <c r="AP175">
        <v>32</v>
      </c>
      <c r="AQ175" t="b">
        <f>IFERROR(MATCH('2018'!A174, '2019'!A:A, 0) &gt;0, FALSE)</f>
        <v>1</v>
      </c>
    </row>
    <row r="176" spans="1:43">
      <c r="A176" t="s">
        <v>11661</v>
      </c>
      <c r="B176" t="s">
        <v>8177</v>
      </c>
      <c r="C176" t="s">
        <v>14373</v>
      </c>
      <c r="D176" t="s">
        <v>8180</v>
      </c>
      <c r="E176" t="s">
        <v>1041</v>
      </c>
      <c r="F176">
        <v>60305</v>
      </c>
      <c r="G176">
        <v>7083661080</v>
      </c>
      <c r="H176" t="s">
        <v>146</v>
      </c>
      <c r="I176">
        <v>1.5</v>
      </c>
      <c r="J176">
        <v>8</v>
      </c>
      <c r="K176">
        <v>4</v>
      </c>
      <c r="L176">
        <v>13.5</v>
      </c>
      <c r="M176">
        <v>69</v>
      </c>
      <c r="N176">
        <v>16</v>
      </c>
      <c r="O176">
        <v>10</v>
      </c>
      <c r="P176" t="s">
        <v>290</v>
      </c>
      <c r="Q176" t="s">
        <v>290</v>
      </c>
      <c r="R176" t="s">
        <v>290</v>
      </c>
      <c r="S176" t="s">
        <v>290</v>
      </c>
      <c r="T176" t="s">
        <v>290</v>
      </c>
      <c r="U176" t="s">
        <v>290</v>
      </c>
      <c r="V176" t="s">
        <v>290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68</v>
      </c>
      <c r="AH176">
        <v>71</v>
      </c>
      <c r="AI176">
        <v>4</v>
      </c>
      <c r="AJ176">
        <v>14</v>
      </c>
      <c r="AK176">
        <v>15</v>
      </c>
      <c r="AL176">
        <v>6</v>
      </c>
      <c r="AM176">
        <v>0</v>
      </c>
      <c r="AN176">
        <v>81</v>
      </c>
      <c r="AO176">
        <v>19</v>
      </c>
      <c r="AP176">
        <v>139</v>
      </c>
      <c r="AQ176" t="b">
        <f>IFERROR(MATCH('2018'!A175, '2019'!A:A, 0) &gt;0, FALSE)</f>
        <v>1</v>
      </c>
    </row>
    <row r="177" spans="1:43">
      <c r="A177" t="s">
        <v>11664</v>
      </c>
      <c r="B177" t="s">
        <v>8183</v>
      </c>
      <c r="C177" t="s">
        <v>15522</v>
      </c>
      <c r="D177" t="s">
        <v>8186</v>
      </c>
      <c r="E177" t="s">
        <v>1065</v>
      </c>
      <c r="F177">
        <v>60525</v>
      </c>
      <c r="G177">
        <v>7083545255</v>
      </c>
      <c r="H177" t="s">
        <v>146</v>
      </c>
      <c r="I177">
        <v>2</v>
      </c>
      <c r="J177">
        <v>5</v>
      </c>
      <c r="K177">
        <v>8</v>
      </c>
      <c r="L177">
        <v>15</v>
      </c>
      <c r="M177">
        <v>76</v>
      </c>
      <c r="N177">
        <v>16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43</v>
      </c>
      <c r="AH177">
        <v>49</v>
      </c>
      <c r="AI177">
        <v>0</v>
      </c>
      <c r="AJ177">
        <v>16</v>
      </c>
      <c r="AK177">
        <v>2</v>
      </c>
      <c r="AL177">
        <v>8</v>
      </c>
      <c r="AM177">
        <v>0</v>
      </c>
      <c r="AN177">
        <v>66</v>
      </c>
      <c r="AO177">
        <v>0</v>
      </c>
      <c r="AP177">
        <v>92</v>
      </c>
      <c r="AQ177" t="b">
        <f>IFERROR(MATCH('2018'!A176, '2019'!A:A, 0) &gt;0, FALSE)</f>
        <v>1</v>
      </c>
    </row>
    <row r="178" spans="1:43">
      <c r="A178" t="s">
        <v>1183</v>
      </c>
      <c r="B178" t="s">
        <v>1184</v>
      </c>
      <c r="C178" t="s">
        <v>15523</v>
      </c>
      <c r="D178" t="s">
        <v>1187</v>
      </c>
      <c r="E178" t="s">
        <v>1086</v>
      </c>
      <c r="F178">
        <v>60558</v>
      </c>
      <c r="G178">
        <v>7082469696</v>
      </c>
      <c r="H178" t="s">
        <v>146</v>
      </c>
      <c r="I178">
        <v>0.7</v>
      </c>
      <c r="J178">
        <v>0.8</v>
      </c>
      <c r="K178">
        <v>1.5</v>
      </c>
      <c r="L178">
        <v>3</v>
      </c>
      <c r="M178">
        <v>52</v>
      </c>
      <c r="N178" t="s">
        <v>290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26</v>
      </c>
      <c r="AH178">
        <v>32</v>
      </c>
      <c r="AI178">
        <v>0</v>
      </c>
      <c r="AJ178">
        <v>2</v>
      </c>
      <c r="AK178">
        <v>0</v>
      </c>
      <c r="AL178">
        <v>2</v>
      </c>
      <c r="AM178">
        <v>0</v>
      </c>
      <c r="AN178">
        <v>49</v>
      </c>
      <c r="AO178">
        <v>5</v>
      </c>
      <c r="AP178">
        <v>58</v>
      </c>
      <c r="AQ178" t="b">
        <f>IFERROR(MATCH('2018'!A177, '2019'!A:A, 0) &gt;0, FALSE)</f>
        <v>0</v>
      </c>
    </row>
    <row r="179" spans="1:43">
      <c r="A179" t="s">
        <v>15524</v>
      </c>
      <c r="B179" t="s">
        <v>15525</v>
      </c>
      <c r="C179" t="s">
        <v>15526</v>
      </c>
      <c r="D179" t="s">
        <v>15527</v>
      </c>
      <c r="E179" t="s">
        <v>1092</v>
      </c>
      <c r="F179">
        <v>60154</v>
      </c>
      <c r="G179">
        <v>7085623040</v>
      </c>
      <c r="H179" t="s">
        <v>146</v>
      </c>
      <c r="I179">
        <v>0.4</v>
      </c>
      <c r="J179">
        <v>5</v>
      </c>
      <c r="K179">
        <v>1.2</v>
      </c>
      <c r="L179">
        <v>6.6</v>
      </c>
      <c r="M179" t="s">
        <v>290</v>
      </c>
      <c r="N179" t="s">
        <v>290</v>
      </c>
      <c r="O179" t="s">
        <v>290</v>
      </c>
      <c r="P179" t="s">
        <v>290</v>
      </c>
      <c r="Q179" t="s">
        <v>290</v>
      </c>
      <c r="R179" t="s">
        <v>290</v>
      </c>
      <c r="S179" t="s">
        <v>290</v>
      </c>
      <c r="T179" t="s">
        <v>290</v>
      </c>
      <c r="U179" t="s">
        <v>290</v>
      </c>
      <c r="V179" t="s">
        <v>290</v>
      </c>
      <c r="W179" t="s">
        <v>290</v>
      </c>
      <c r="X179" t="s">
        <v>290</v>
      </c>
      <c r="Y179" t="s">
        <v>290</v>
      </c>
      <c r="Z179" t="s">
        <v>290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16</v>
      </c>
      <c r="AH179">
        <v>19</v>
      </c>
      <c r="AI179">
        <v>0</v>
      </c>
      <c r="AJ179">
        <v>4</v>
      </c>
      <c r="AK179">
        <v>3</v>
      </c>
      <c r="AL179">
        <v>16</v>
      </c>
      <c r="AM179">
        <v>0</v>
      </c>
      <c r="AN179">
        <v>11</v>
      </c>
      <c r="AO179">
        <v>1</v>
      </c>
      <c r="AP179">
        <v>35</v>
      </c>
      <c r="AQ179" t="b">
        <f>IFERROR(MATCH('2018'!A178, '2019'!A:A, 0) &gt;0, FALSE)</f>
        <v>1</v>
      </c>
    </row>
    <row r="180" spans="1:43">
      <c r="A180" t="s">
        <v>1193</v>
      </c>
      <c r="B180" t="s">
        <v>1194</v>
      </c>
      <c r="C180" t="s">
        <v>5390</v>
      </c>
      <c r="D180" t="s">
        <v>1197</v>
      </c>
      <c r="E180" t="s">
        <v>1198</v>
      </c>
      <c r="F180">
        <v>60411</v>
      </c>
      <c r="G180">
        <v>7083006065</v>
      </c>
      <c r="H180" t="s">
        <v>146</v>
      </c>
      <c r="I180">
        <v>1.5</v>
      </c>
      <c r="J180">
        <v>3</v>
      </c>
      <c r="K180">
        <v>1</v>
      </c>
      <c r="L180">
        <v>5.5</v>
      </c>
      <c r="M180" t="s">
        <v>290</v>
      </c>
      <c r="N180" t="s">
        <v>290</v>
      </c>
      <c r="O180" t="s">
        <v>290</v>
      </c>
      <c r="P180" t="s">
        <v>290</v>
      </c>
      <c r="Q180" t="s">
        <v>290</v>
      </c>
      <c r="R180" t="s">
        <v>290</v>
      </c>
      <c r="S180" t="s">
        <v>290</v>
      </c>
      <c r="T180" t="s">
        <v>290</v>
      </c>
      <c r="U180" t="s">
        <v>290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8</v>
      </c>
      <c r="AH180">
        <v>5</v>
      </c>
      <c r="AI180">
        <v>0</v>
      </c>
      <c r="AJ180">
        <v>0</v>
      </c>
      <c r="AK180">
        <v>13</v>
      </c>
      <c r="AL180">
        <v>0</v>
      </c>
      <c r="AM180">
        <v>0</v>
      </c>
      <c r="AN180">
        <v>0</v>
      </c>
      <c r="AO180">
        <v>0</v>
      </c>
      <c r="AP180">
        <v>13</v>
      </c>
      <c r="AQ180" t="b">
        <f>IFERROR(MATCH('2018'!A179, '2019'!A:A, 0) &gt;0, FALSE)</f>
        <v>0</v>
      </c>
    </row>
    <row r="181" spans="1:43">
      <c r="A181" t="s">
        <v>1200</v>
      </c>
      <c r="B181" t="s">
        <v>1201</v>
      </c>
      <c r="C181" t="s">
        <v>5394</v>
      </c>
      <c r="D181" t="s">
        <v>1203</v>
      </c>
      <c r="E181" t="s">
        <v>1204</v>
      </c>
      <c r="F181">
        <v>60463</v>
      </c>
      <c r="G181">
        <v>7083887650</v>
      </c>
      <c r="H181" t="s">
        <v>146</v>
      </c>
      <c r="I181">
        <v>2</v>
      </c>
      <c r="J181">
        <v>21.5</v>
      </c>
      <c r="K181">
        <v>8.5</v>
      </c>
      <c r="L181">
        <v>32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65</v>
      </c>
      <c r="X181">
        <v>71</v>
      </c>
      <c r="Y181">
        <v>88</v>
      </c>
      <c r="Z181">
        <v>80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38</v>
      </c>
      <c r="AG181">
        <v>180</v>
      </c>
      <c r="AH181">
        <v>162</v>
      </c>
      <c r="AI181">
        <v>0</v>
      </c>
      <c r="AJ181">
        <v>9</v>
      </c>
      <c r="AK181">
        <v>71</v>
      </c>
      <c r="AL181">
        <v>19</v>
      </c>
      <c r="AM181">
        <v>0</v>
      </c>
      <c r="AN181">
        <v>231</v>
      </c>
      <c r="AO181">
        <v>12</v>
      </c>
      <c r="AP181">
        <v>342</v>
      </c>
      <c r="AQ181" t="b">
        <f>IFERROR(MATCH('2018'!A180, '2019'!A:A, 0) &gt;0, FALSE)</f>
        <v>1</v>
      </c>
    </row>
    <row r="182" spans="1:43">
      <c r="A182" t="s">
        <v>1206</v>
      </c>
      <c r="B182" t="s">
        <v>1207</v>
      </c>
      <c r="C182" t="s">
        <v>15528</v>
      </c>
      <c r="D182" t="s">
        <v>8216</v>
      </c>
      <c r="E182" t="s">
        <v>5452</v>
      </c>
      <c r="F182">
        <v>60429</v>
      </c>
      <c r="G182">
        <v>7089144456</v>
      </c>
      <c r="H182" t="s">
        <v>146</v>
      </c>
      <c r="I182">
        <v>2</v>
      </c>
      <c r="J182">
        <v>3</v>
      </c>
      <c r="K182">
        <v>0</v>
      </c>
      <c r="L182">
        <v>5</v>
      </c>
      <c r="M182" t="s">
        <v>290</v>
      </c>
      <c r="N182" t="s">
        <v>290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 t="s">
        <v>290</v>
      </c>
      <c r="Z182">
        <v>15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20</v>
      </c>
      <c r="AH182">
        <v>9</v>
      </c>
      <c r="AI182">
        <v>0</v>
      </c>
      <c r="AJ182">
        <v>0</v>
      </c>
      <c r="AK182">
        <v>15</v>
      </c>
      <c r="AL182">
        <v>9</v>
      </c>
      <c r="AM182">
        <v>4</v>
      </c>
      <c r="AN182">
        <v>1</v>
      </c>
      <c r="AO182">
        <v>0</v>
      </c>
      <c r="AP182">
        <v>29</v>
      </c>
      <c r="AQ182" t="b">
        <f>IFERROR(MATCH('2018'!A181, '2019'!A:A, 0) &gt;0, FALSE)</f>
        <v>1</v>
      </c>
    </row>
    <row r="183" spans="1:43">
      <c r="A183" t="s">
        <v>1212</v>
      </c>
      <c r="B183" t="s">
        <v>1213</v>
      </c>
      <c r="C183" t="s">
        <v>15529</v>
      </c>
      <c r="D183" t="s">
        <v>8296</v>
      </c>
      <c r="E183" t="s">
        <v>1307</v>
      </c>
      <c r="F183">
        <v>60438</v>
      </c>
      <c r="G183">
        <v>7084183000</v>
      </c>
      <c r="H183" t="s">
        <v>146</v>
      </c>
      <c r="I183">
        <v>3</v>
      </c>
      <c r="J183">
        <v>8</v>
      </c>
      <c r="K183">
        <v>6</v>
      </c>
      <c r="L183">
        <v>17</v>
      </c>
      <c r="M183">
        <v>28</v>
      </c>
      <c r="N183">
        <v>34</v>
      </c>
      <c r="O183">
        <v>15</v>
      </c>
      <c r="P183" t="s">
        <v>290</v>
      </c>
      <c r="Q183" t="s">
        <v>290</v>
      </c>
      <c r="R183" t="s">
        <v>290</v>
      </c>
      <c r="S183" t="s">
        <v>290</v>
      </c>
      <c r="T183" t="s">
        <v>290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53</v>
      </c>
      <c r="AH183">
        <v>56</v>
      </c>
      <c r="AI183">
        <v>0</v>
      </c>
      <c r="AJ183">
        <v>0</v>
      </c>
      <c r="AK183">
        <v>96</v>
      </c>
      <c r="AL183">
        <v>3</v>
      </c>
      <c r="AM183">
        <v>0</v>
      </c>
      <c r="AN183">
        <v>3</v>
      </c>
      <c r="AO183">
        <v>7</v>
      </c>
      <c r="AP183">
        <v>109</v>
      </c>
      <c r="AQ183" t="b">
        <f>IFERROR(MATCH('2018'!A182, '2019'!A:A, 0) &gt;0, FALSE)</f>
        <v>1</v>
      </c>
    </row>
    <row r="184" spans="1:43">
      <c r="A184" t="s">
        <v>1226</v>
      </c>
      <c r="B184" t="s">
        <v>1227</v>
      </c>
      <c r="C184" t="s">
        <v>15530</v>
      </c>
      <c r="D184" t="s">
        <v>1229</v>
      </c>
      <c r="E184" t="s">
        <v>1230</v>
      </c>
      <c r="F184">
        <v>60473</v>
      </c>
      <c r="G184">
        <v>7085661600</v>
      </c>
      <c r="H184" t="s">
        <v>146</v>
      </c>
      <c r="I184">
        <v>0.5</v>
      </c>
      <c r="J184">
        <v>0.5</v>
      </c>
      <c r="K184">
        <v>0.5</v>
      </c>
      <c r="L184">
        <v>1.5</v>
      </c>
      <c r="M184">
        <v>0</v>
      </c>
      <c r="N184">
        <v>0</v>
      </c>
      <c r="O184">
        <v>0</v>
      </c>
      <c r="P184" t="s">
        <v>290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</v>
      </c>
      <c r="AH184">
        <v>1</v>
      </c>
      <c r="AI184">
        <v>0</v>
      </c>
      <c r="AJ184">
        <v>0</v>
      </c>
      <c r="AK184">
        <v>2</v>
      </c>
      <c r="AL184">
        <v>0</v>
      </c>
      <c r="AM184">
        <v>0</v>
      </c>
      <c r="AN184">
        <v>0</v>
      </c>
      <c r="AO184">
        <v>0</v>
      </c>
      <c r="AP184">
        <v>2</v>
      </c>
      <c r="AQ184" t="b">
        <f>IFERROR(MATCH('2018'!A183, '2019'!A:A, 0) &gt;0, FALSE)</f>
        <v>1</v>
      </c>
    </row>
    <row r="185" spans="1:43">
      <c r="A185" t="s">
        <v>1232</v>
      </c>
      <c r="B185" t="s">
        <v>1233</v>
      </c>
      <c r="C185" t="s">
        <v>15531</v>
      </c>
      <c r="D185" t="s">
        <v>1235</v>
      </c>
      <c r="E185" t="s">
        <v>1224</v>
      </c>
      <c r="F185">
        <v>60426</v>
      </c>
      <c r="G185">
        <v>7083332002</v>
      </c>
      <c r="H185" t="s">
        <v>146</v>
      </c>
      <c r="I185">
        <v>1</v>
      </c>
      <c r="J185">
        <v>3</v>
      </c>
      <c r="K185">
        <v>0</v>
      </c>
      <c r="L185">
        <v>4</v>
      </c>
      <c r="M185" t="s">
        <v>290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290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9</v>
      </c>
      <c r="AH185">
        <v>0</v>
      </c>
      <c r="AI185">
        <v>0</v>
      </c>
      <c r="AJ185">
        <v>0</v>
      </c>
      <c r="AK185">
        <v>9</v>
      </c>
      <c r="AL185">
        <v>0</v>
      </c>
      <c r="AM185">
        <v>0</v>
      </c>
      <c r="AN185">
        <v>0</v>
      </c>
      <c r="AO185">
        <v>0</v>
      </c>
      <c r="AP185">
        <v>9</v>
      </c>
      <c r="AQ185" t="b">
        <f>IFERROR(MATCH('2018'!A184, '2019'!A:A, 0) &gt;0, FALSE)</f>
        <v>1</v>
      </c>
    </row>
    <row r="186" spans="1:43">
      <c r="A186" t="s">
        <v>13383</v>
      </c>
      <c r="B186" t="s">
        <v>13384</v>
      </c>
      <c r="C186" t="s">
        <v>15532</v>
      </c>
      <c r="D186" t="s">
        <v>13386</v>
      </c>
      <c r="E186" t="s">
        <v>1475</v>
      </c>
      <c r="F186">
        <v>60455</v>
      </c>
      <c r="G186">
        <v>7085985018</v>
      </c>
      <c r="H186" t="s">
        <v>146</v>
      </c>
      <c r="I186">
        <v>3</v>
      </c>
      <c r="J186">
        <v>8</v>
      </c>
      <c r="K186">
        <v>1</v>
      </c>
      <c r="L186">
        <v>12</v>
      </c>
      <c r="M186">
        <v>56</v>
      </c>
      <c r="N186" t="s">
        <v>290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40</v>
      </c>
      <c r="AH186">
        <v>25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60</v>
      </c>
      <c r="AO186">
        <v>5</v>
      </c>
      <c r="AP186">
        <v>65</v>
      </c>
      <c r="AQ186" t="b">
        <f>IFERROR(MATCH('2018'!A185, '2019'!A:A, 0) &gt;0, FALSE)</f>
        <v>1</v>
      </c>
    </row>
    <row r="187" spans="1:43">
      <c r="A187" t="s">
        <v>1236</v>
      </c>
      <c r="B187" t="s">
        <v>1237</v>
      </c>
      <c r="C187" t="s">
        <v>5409</v>
      </c>
      <c r="D187" t="s">
        <v>1239</v>
      </c>
      <c r="E187" t="s">
        <v>1240</v>
      </c>
      <c r="F187">
        <v>60425</v>
      </c>
      <c r="G187">
        <v>7087566101</v>
      </c>
      <c r="H187" t="s">
        <v>146</v>
      </c>
      <c r="I187">
        <v>2</v>
      </c>
      <c r="J187">
        <v>13.5</v>
      </c>
      <c r="K187">
        <v>5.5</v>
      </c>
      <c r="L187">
        <v>21</v>
      </c>
      <c r="M187">
        <v>0</v>
      </c>
      <c r="N187">
        <v>0</v>
      </c>
      <c r="O187">
        <v>0</v>
      </c>
      <c r="P187" t="s">
        <v>290</v>
      </c>
      <c r="Q187" t="s">
        <v>290</v>
      </c>
      <c r="R187">
        <v>13</v>
      </c>
      <c r="S187">
        <v>14</v>
      </c>
      <c r="T187">
        <v>21</v>
      </c>
      <c r="U187">
        <v>23</v>
      </c>
      <c r="V187">
        <v>20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44</v>
      </c>
      <c r="AH187">
        <v>61</v>
      </c>
      <c r="AI187">
        <v>0</v>
      </c>
      <c r="AJ187">
        <v>0</v>
      </c>
      <c r="AK187">
        <v>70</v>
      </c>
      <c r="AL187">
        <v>17</v>
      </c>
      <c r="AM187">
        <v>0</v>
      </c>
      <c r="AN187">
        <v>6</v>
      </c>
      <c r="AO187">
        <v>12</v>
      </c>
      <c r="AP187">
        <v>105</v>
      </c>
      <c r="AQ187" t="b">
        <f>IFERROR(MATCH('2018'!A186, '2019'!A:A, 0) &gt;0, FALSE)</f>
        <v>1</v>
      </c>
    </row>
    <row r="188" spans="1:43">
      <c r="A188" t="s">
        <v>1242</v>
      </c>
      <c r="B188" t="s">
        <v>15533</v>
      </c>
      <c r="C188" t="s">
        <v>15534</v>
      </c>
      <c r="D188" t="s">
        <v>1246</v>
      </c>
      <c r="E188" t="s">
        <v>1247</v>
      </c>
      <c r="F188">
        <v>60464</v>
      </c>
      <c r="G188">
        <v>7083618933</v>
      </c>
      <c r="H188" t="s">
        <v>146</v>
      </c>
      <c r="I188">
        <v>1</v>
      </c>
      <c r="J188">
        <v>1</v>
      </c>
      <c r="K188">
        <v>0</v>
      </c>
      <c r="L188">
        <v>2</v>
      </c>
      <c r="M188">
        <v>0</v>
      </c>
      <c r="N188">
        <v>0</v>
      </c>
      <c r="O188" t="s">
        <v>290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4</v>
      </c>
      <c r="AH188">
        <v>4</v>
      </c>
      <c r="AI188">
        <v>0</v>
      </c>
      <c r="AJ188">
        <v>0</v>
      </c>
      <c r="AK188">
        <v>0</v>
      </c>
      <c r="AL188">
        <v>1</v>
      </c>
      <c r="AM188">
        <v>0</v>
      </c>
      <c r="AN188">
        <v>7</v>
      </c>
      <c r="AO188">
        <v>0</v>
      </c>
      <c r="AP188">
        <v>8</v>
      </c>
      <c r="AQ188" t="b">
        <f>IFERROR(MATCH('2018'!A187, '2019'!A:A, 0) &gt;0, FALSE)</f>
        <v>1</v>
      </c>
    </row>
    <row r="189" spans="1:43">
      <c r="A189" t="s">
        <v>1249</v>
      </c>
      <c r="B189" t="s">
        <v>1250</v>
      </c>
      <c r="C189" t="s">
        <v>14838</v>
      </c>
      <c r="D189" t="s">
        <v>1253</v>
      </c>
      <c r="E189" t="s">
        <v>1254</v>
      </c>
      <c r="F189">
        <v>60406</v>
      </c>
      <c r="G189">
        <v>7089269720</v>
      </c>
      <c r="H189" t="s">
        <v>146</v>
      </c>
      <c r="I189">
        <v>2</v>
      </c>
      <c r="J189">
        <v>6</v>
      </c>
      <c r="K189">
        <v>0</v>
      </c>
      <c r="L189">
        <v>8</v>
      </c>
      <c r="M189">
        <v>14</v>
      </c>
      <c r="N189" t="s">
        <v>290</v>
      </c>
      <c r="O189">
        <v>10</v>
      </c>
      <c r="P189" t="s">
        <v>290</v>
      </c>
      <c r="Q189" t="s">
        <v>290</v>
      </c>
      <c r="R189" t="s">
        <v>290</v>
      </c>
      <c r="S189" t="s">
        <v>290</v>
      </c>
      <c r="T189" t="s">
        <v>290</v>
      </c>
      <c r="U189" t="s">
        <v>290</v>
      </c>
      <c r="V189" t="s">
        <v>290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 t="s">
        <v>290</v>
      </c>
      <c r="AE189" t="s">
        <v>290</v>
      </c>
      <c r="AF189">
        <v>0</v>
      </c>
      <c r="AG189">
        <v>33</v>
      </c>
      <c r="AH189">
        <v>21</v>
      </c>
      <c r="AI189">
        <v>0</v>
      </c>
      <c r="AJ189">
        <v>3</v>
      </c>
      <c r="AK189">
        <v>26</v>
      </c>
      <c r="AL189">
        <v>3</v>
      </c>
      <c r="AM189">
        <v>0</v>
      </c>
      <c r="AN189">
        <v>16</v>
      </c>
      <c r="AO189">
        <v>6</v>
      </c>
      <c r="AP189">
        <v>54</v>
      </c>
      <c r="AQ189" t="b">
        <f>IFERROR(MATCH('2018'!A188, '2019'!A:A, 0) &gt;0, FALSE)</f>
        <v>1</v>
      </c>
    </row>
    <row r="190" spans="1:43">
      <c r="A190" t="s">
        <v>15535</v>
      </c>
      <c r="B190" t="s">
        <v>11282</v>
      </c>
      <c r="C190" t="s">
        <v>15536</v>
      </c>
      <c r="D190" t="s">
        <v>8281</v>
      </c>
      <c r="E190" t="s">
        <v>1272</v>
      </c>
      <c r="F190">
        <v>60411</v>
      </c>
      <c r="G190">
        <v>7086726200</v>
      </c>
      <c r="H190" t="s">
        <v>146</v>
      </c>
      <c r="I190">
        <v>3.2</v>
      </c>
      <c r="J190">
        <v>12.3</v>
      </c>
      <c r="K190">
        <v>2.2000000000000002</v>
      </c>
      <c r="L190">
        <v>17.7</v>
      </c>
      <c r="M190">
        <v>30</v>
      </c>
      <c r="N190">
        <v>17</v>
      </c>
      <c r="O190">
        <v>10</v>
      </c>
      <c r="P190" t="s">
        <v>290</v>
      </c>
      <c r="Q190">
        <v>15</v>
      </c>
      <c r="R190" t="s">
        <v>290</v>
      </c>
      <c r="S190" t="s">
        <v>290</v>
      </c>
      <c r="T190">
        <v>11</v>
      </c>
      <c r="U190">
        <v>13</v>
      </c>
      <c r="V190">
        <v>10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73</v>
      </c>
      <c r="AH190">
        <v>55</v>
      </c>
      <c r="AI190">
        <v>0</v>
      </c>
      <c r="AJ190">
        <v>0</v>
      </c>
      <c r="AK190">
        <v>93</v>
      </c>
      <c r="AL190">
        <v>10</v>
      </c>
      <c r="AM190">
        <v>0</v>
      </c>
      <c r="AN190">
        <v>17</v>
      </c>
      <c r="AO190">
        <v>8</v>
      </c>
      <c r="AP190">
        <v>128</v>
      </c>
      <c r="AQ190" t="b">
        <f>IFERROR(MATCH('2018'!A189, '2019'!A:A, 0) &gt;0, FALSE)</f>
        <v>1</v>
      </c>
    </row>
    <row r="191" spans="1:43">
      <c r="A191" t="s">
        <v>11697</v>
      </c>
      <c r="B191" t="s">
        <v>8249</v>
      </c>
      <c r="C191" t="s">
        <v>15537</v>
      </c>
      <c r="D191" t="s">
        <v>8252</v>
      </c>
      <c r="E191" t="s">
        <v>1307</v>
      </c>
      <c r="F191">
        <v>60438</v>
      </c>
      <c r="G191">
        <v>7084740515</v>
      </c>
      <c r="H191" t="s">
        <v>146</v>
      </c>
      <c r="I191">
        <v>3.6</v>
      </c>
      <c r="J191">
        <v>32</v>
      </c>
      <c r="K191">
        <v>10.3</v>
      </c>
      <c r="L191">
        <v>45.9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107</v>
      </c>
      <c r="X191">
        <v>115</v>
      </c>
      <c r="Y191">
        <v>130</v>
      </c>
      <c r="Z191">
        <v>120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222</v>
      </c>
      <c r="AH191">
        <v>250</v>
      </c>
      <c r="AI191">
        <v>0</v>
      </c>
      <c r="AJ191">
        <v>12</v>
      </c>
      <c r="AK191">
        <v>88</v>
      </c>
      <c r="AL191">
        <v>23</v>
      </c>
      <c r="AM191">
        <v>0</v>
      </c>
      <c r="AN191">
        <v>349</v>
      </c>
      <c r="AO191">
        <v>0</v>
      </c>
      <c r="AP191">
        <v>472</v>
      </c>
      <c r="AQ191" t="b">
        <f>IFERROR(MATCH('2018'!A190, '2019'!A:A, 0) &gt;0, FALSE)</f>
        <v>1</v>
      </c>
    </row>
    <row r="192" spans="1:43">
      <c r="A192" t="s">
        <v>1268</v>
      </c>
      <c r="B192" t="s">
        <v>1269</v>
      </c>
      <c r="C192" t="s">
        <v>11700</v>
      </c>
      <c r="D192" t="s">
        <v>1271</v>
      </c>
      <c r="E192" t="s">
        <v>1272</v>
      </c>
      <c r="F192">
        <v>60411</v>
      </c>
      <c r="G192">
        <v>7087557565</v>
      </c>
      <c r="H192" t="s">
        <v>146</v>
      </c>
      <c r="I192">
        <v>19</v>
      </c>
      <c r="J192">
        <v>70</v>
      </c>
      <c r="K192">
        <v>30</v>
      </c>
      <c r="L192">
        <v>119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253</v>
      </c>
      <c r="X192">
        <v>246</v>
      </c>
      <c r="Y192">
        <v>270</v>
      </c>
      <c r="Z192">
        <v>235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534</v>
      </c>
      <c r="AH192">
        <v>470</v>
      </c>
      <c r="AI192">
        <v>4</v>
      </c>
      <c r="AJ192">
        <v>67</v>
      </c>
      <c r="AK192">
        <v>439</v>
      </c>
      <c r="AL192">
        <v>41</v>
      </c>
      <c r="AM192">
        <v>0</v>
      </c>
      <c r="AN192">
        <v>359</v>
      </c>
      <c r="AO192">
        <v>94</v>
      </c>
      <c r="AP192">
        <v>1004</v>
      </c>
      <c r="AQ192" t="b">
        <f>IFERROR(MATCH('2018'!A191, '2019'!A:A, 0) &gt;0, FALSE)</f>
        <v>0</v>
      </c>
    </row>
    <row r="193" spans="1:43">
      <c r="A193" t="s">
        <v>1273</v>
      </c>
      <c r="B193" t="s">
        <v>1274</v>
      </c>
      <c r="C193" t="s">
        <v>15538</v>
      </c>
      <c r="D193" t="s">
        <v>1276</v>
      </c>
      <c r="E193" t="s">
        <v>1277</v>
      </c>
      <c r="F193">
        <v>60459</v>
      </c>
      <c r="G193">
        <v>7084586900</v>
      </c>
      <c r="H193" t="s">
        <v>146</v>
      </c>
      <c r="I193">
        <v>6</v>
      </c>
      <c r="J193">
        <v>42</v>
      </c>
      <c r="K193">
        <v>22</v>
      </c>
      <c r="L193">
        <v>70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128</v>
      </c>
      <c r="X193">
        <v>198</v>
      </c>
      <c r="Y193">
        <v>136</v>
      </c>
      <c r="Z193">
        <v>176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143</v>
      </c>
      <c r="AH193">
        <v>495</v>
      </c>
      <c r="AI193">
        <v>1</v>
      </c>
      <c r="AJ193">
        <v>16</v>
      </c>
      <c r="AK193">
        <v>86</v>
      </c>
      <c r="AL193">
        <v>200</v>
      </c>
      <c r="AM193">
        <v>0</v>
      </c>
      <c r="AN193">
        <v>291</v>
      </c>
      <c r="AO193">
        <v>44</v>
      </c>
      <c r="AP193">
        <v>638</v>
      </c>
      <c r="AQ193" t="b">
        <f>IFERROR(MATCH('2018'!A192, '2019'!A:A, 0) &gt;0, FALSE)</f>
        <v>1</v>
      </c>
    </row>
    <row r="194" spans="1:43">
      <c r="A194" t="s">
        <v>11726</v>
      </c>
      <c r="B194" t="s">
        <v>705</v>
      </c>
      <c r="C194" t="s">
        <v>15539</v>
      </c>
      <c r="D194" t="s">
        <v>8305</v>
      </c>
      <c r="E194" t="s">
        <v>1296</v>
      </c>
      <c r="F194">
        <v>60453</v>
      </c>
      <c r="G194">
        <v>7084231058</v>
      </c>
      <c r="H194" t="s">
        <v>146</v>
      </c>
      <c r="I194">
        <v>1</v>
      </c>
      <c r="J194">
        <v>8.5</v>
      </c>
      <c r="K194">
        <v>0</v>
      </c>
      <c r="L194">
        <v>9.5</v>
      </c>
      <c r="M194">
        <v>10</v>
      </c>
      <c r="N194" t="s">
        <v>290</v>
      </c>
      <c r="O194" t="s">
        <v>290</v>
      </c>
      <c r="P194" t="s">
        <v>290</v>
      </c>
      <c r="Q194">
        <v>10</v>
      </c>
      <c r="R194" t="s">
        <v>290</v>
      </c>
      <c r="S194" t="s">
        <v>290</v>
      </c>
      <c r="T194">
        <v>10</v>
      </c>
      <c r="U194" t="s">
        <v>290</v>
      </c>
      <c r="V194" t="s">
        <v>290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35</v>
      </c>
      <c r="AH194">
        <v>37</v>
      </c>
      <c r="AI194">
        <v>0</v>
      </c>
      <c r="AJ194">
        <v>0</v>
      </c>
      <c r="AK194">
        <v>50</v>
      </c>
      <c r="AL194">
        <v>7</v>
      </c>
      <c r="AM194">
        <v>0</v>
      </c>
      <c r="AN194">
        <v>11</v>
      </c>
      <c r="AO194">
        <v>4</v>
      </c>
      <c r="AP194">
        <v>72</v>
      </c>
      <c r="AQ194" t="b">
        <f>IFERROR(MATCH('2018'!A193, '2019'!A:A, 0) &gt;0, FALSE)</f>
        <v>1</v>
      </c>
    </row>
    <row r="195" spans="1:43">
      <c r="A195" t="s">
        <v>1279</v>
      </c>
      <c r="B195" t="s">
        <v>1280</v>
      </c>
      <c r="C195" t="s">
        <v>13351</v>
      </c>
      <c r="D195" t="s">
        <v>1282</v>
      </c>
      <c r="E195" t="s">
        <v>1283</v>
      </c>
      <c r="F195">
        <v>60478</v>
      </c>
      <c r="G195">
        <v>7087997491</v>
      </c>
      <c r="H195" t="s">
        <v>146</v>
      </c>
      <c r="I195">
        <v>2</v>
      </c>
      <c r="J195">
        <v>8</v>
      </c>
      <c r="K195">
        <v>2</v>
      </c>
      <c r="L195">
        <v>12</v>
      </c>
      <c r="M195">
        <v>11</v>
      </c>
      <c r="N195" t="s">
        <v>290</v>
      </c>
      <c r="O195">
        <v>11</v>
      </c>
      <c r="P195">
        <v>15</v>
      </c>
      <c r="Q195" t="s">
        <v>290</v>
      </c>
      <c r="R195" t="s">
        <v>290</v>
      </c>
      <c r="S195">
        <v>12</v>
      </c>
      <c r="T195">
        <v>10</v>
      </c>
      <c r="U195" t="s">
        <v>290</v>
      </c>
      <c r="V195">
        <v>21</v>
      </c>
      <c r="W195">
        <v>0</v>
      </c>
      <c r="X195">
        <v>0</v>
      </c>
      <c r="Y195">
        <v>0</v>
      </c>
      <c r="Z195" t="s">
        <v>290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48</v>
      </c>
      <c r="AH195">
        <v>58</v>
      </c>
      <c r="AI195">
        <v>0</v>
      </c>
      <c r="AJ195">
        <v>1</v>
      </c>
      <c r="AK195">
        <v>99</v>
      </c>
      <c r="AL195">
        <v>0</v>
      </c>
      <c r="AM195">
        <v>0</v>
      </c>
      <c r="AN195">
        <v>2</v>
      </c>
      <c r="AO195">
        <v>4</v>
      </c>
      <c r="AP195">
        <v>106</v>
      </c>
      <c r="AQ195" t="b">
        <f>IFERROR(MATCH('2018'!A194, '2019'!A:A, 0) &gt;0, FALSE)</f>
        <v>0</v>
      </c>
    </row>
    <row r="196" spans="1:43">
      <c r="A196" t="s">
        <v>1285</v>
      </c>
      <c r="B196" t="s">
        <v>1286</v>
      </c>
      <c r="C196" t="s">
        <v>14411</v>
      </c>
      <c r="D196" t="s">
        <v>1288</v>
      </c>
      <c r="E196" t="s">
        <v>1289</v>
      </c>
      <c r="F196">
        <v>60477</v>
      </c>
      <c r="G196">
        <v>7085323529</v>
      </c>
      <c r="H196" t="s">
        <v>146</v>
      </c>
      <c r="I196">
        <v>3</v>
      </c>
      <c r="J196">
        <v>18</v>
      </c>
      <c r="K196">
        <v>9</v>
      </c>
      <c r="L196">
        <v>30</v>
      </c>
      <c r="M196">
        <v>24</v>
      </c>
      <c r="N196">
        <v>23</v>
      </c>
      <c r="O196">
        <v>23</v>
      </c>
      <c r="P196">
        <v>18</v>
      </c>
      <c r="Q196">
        <v>23</v>
      </c>
      <c r="R196">
        <v>19</v>
      </c>
      <c r="S196">
        <v>29</v>
      </c>
      <c r="T196">
        <v>25</v>
      </c>
      <c r="U196">
        <v>26</v>
      </c>
      <c r="V196">
        <v>27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 t="s">
        <v>290</v>
      </c>
      <c r="AE196" t="s">
        <v>290</v>
      </c>
      <c r="AF196" t="s">
        <v>290</v>
      </c>
      <c r="AG196">
        <v>140</v>
      </c>
      <c r="AH196">
        <v>110</v>
      </c>
      <c r="AI196">
        <v>0</v>
      </c>
      <c r="AJ196">
        <v>0</v>
      </c>
      <c r="AK196">
        <v>72</v>
      </c>
      <c r="AL196">
        <v>3</v>
      </c>
      <c r="AM196">
        <v>0</v>
      </c>
      <c r="AN196">
        <v>153</v>
      </c>
      <c r="AO196">
        <v>22</v>
      </c>
      <c r="AP196">
        <v>250</v>
      </c>
      <c r="AQ196" t="b">
        <f>IFERROR(MATCH('2018'!A195, '2019'!A:A, 0) &gt;0, FALSE)</f>
        <v>1</v>
      </c>
    </row>
    <row r="197" spans="1:43">
      <c r="A197" t="s">
        <v>11731</v>
      </c>
      <c r="B197" t="s">
        <v>8311</v>
      </c>
      <c r="C197" t="s">
        <v>15540</v>
      </c>
      <c r="D197" t="s">
        <v>8314</v>
      </c>
      <c r="E197" t="s">
        <v>1122</v>
      </c>
      <c r="F197">
        <v>60638</v>
      </c>
      <c r="G197">
        <v>7735815259</v>
      </c>
      <c r="H197" t="s">
        <v>146</v>
      </c>
      <c r="I197">
        <v>1</v>
      </c>
      <c r="J197">
        <v>5</v>
      </c>
      <c r="K197">
        <v>1</v>
      </c>
      <c r="L197">
        <v>7</v>
      </c>
      <c r="M197" t="s">
        <v>290</v>
      </c>
      <c r="N197" t="s">
        <v>290</v>
      </c>
      <c r="O197" t="s">
        <v>290</v>
      </c>
      <c r="P197" t="s">
        <v>290</v>
      </c>
      <c r="Q197" t="s">
        <v>290</v>
      </c>
      <c r="R197" t="s">
        <v>290</v>
      </c>
      <c r="S197" t="s">
        <v>290</v>
      </c>
      <c r="T197" t="s">
        <v>290</v>
      </c>
      <c r="U197" t="s">
        <v>290</v>
      </c>
      <c r="V197" t="s">
        <v>290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23</v>
      </c>
      <c r="AH197">
        <v>22</v>
      </c>
      <c r="AI197">
        <v>0</v>
      </c>
      <c r="AJ197">
        <v>2</v>
      </c>
      <c r="AK197">
        <v>0</v>
      </c>
      <c r="AL197">
        <v>23</v>
      </c>
      <c r="AM197">
        <v>0</v>
      </c>
      <c r="AN197">
        <v>15</v>
      </c>
      <c r="AO197">
        <v>5</v>
      </c>
      <c r="AP197">
        <v>45</v>
      </c>
      <c r="AQ197" t="b">
        <f>IFERROR(MATCH('2018'!A196, '2019'!A:A, 0) &gt;0, FALSE)</f>
        <v>1</v>
      </c>
    </row>
    <row r="198" spans="1:43">
      <c r="A198" t="s">
        <v>1291</v>
      </c>
      <c r="B198" t="s">
        <v>1292</v>
      </c>
      <c r="C198" t="s">
        <v>5463</v>
      </c>
      <c r="D198" t="s">
        <v>1295</v>
      </c>
      <c r="E198" t="s">
        <v>1296</v>
      </c>
      <c r="F198">
        <v>60453</v>
      </c>
      <c r="G198">
        <v>7086368550</v>
      </c>
      <c r="H198" t="s">
        <v>146</v>
      </c>
      <c r="I198">
        <v>1</v>
      </c>
      <c r="J198">
        <v>12.3</v>
      </c>
      <c r="K198">
        <v>7.5</v>
      </c>
      <c r="L198">
        <v>20.8</v>
      </c>
      <c r="M198">
        <v>23</v>
      </c>
      <c r="N198">
        <v>19</v>
      </c>
      <c r="O198">
        <v>24</v>
      </c>
      <c r="P198">
        <v>11</v>
      </c>
      <c r="Q198">
        <v>17</v>
      </c>
      <c r="R198">
        <v>25</v>
      </c>
      <c r="S198">
        <v>25</v>
      </c>
      <c r="T198">
        <v>26</v>
      </c>
      <c r="U198">
        <v>20</v>
      </c>
      <c r="V198">
        <v>30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118</v>
      </c>
      <c r="AH198">
        <v>102</v>
      </c>
      <c r="AI198">
        <v>0</v>
      </c>
      <c r="AJ198">
        <v>12</v>
      </c>
      <c r="AK198">
        <v>30</v>
      </c>
      <c r="AL198">
        <v>21</v>
      </c>
      <c r="AM198">
        <v>0</v>
      </c>
      <c r="AN198">
        <v>147</v>
      </c>
      <c r="AO198">
        <v>10</v>
      </c>
      <c r="AP198">
        <v>220</v>
      </c>
      <c r="AQ198" t="b">
        <f>IFERROR(MATCH('2018'!A197, '2019'!A:A, 0) &gt;0, FALSE)</f>
        <v>1</v>
      </c>
    </row>
    <row r="199" spans="1:43">
      <c r="A199" t="s">
        <v>1298</v>
      </c>
      <c r="B199" t="s">
        <v>1299</v>
      </c>
      <c r="C199" t="s">
        <v>15541</v>
      </c>
      <c r="D199" t="s">
        <v>1301</v>
      </c>
      <c r="E199" t="s">
        <v>1261</v>
      </c>
      <c r="F199">
        <v>60473</v>
      </c>
      <c r="G199">
        <v>7083315027</v>
      </c>
      <c r="H199" t="s">
        <v>146</v>
      </c>
      <c r="I199">
        <v>2</v>
      </c>
      <c r="J199">
        <v>16.399999999999999</v>
      </c>
      <c r="K199">
        <v>6.3</v>
      </c>
      <c r="L199">
        <v>24.7</v>
      </c>
      <c r="M199">
        <v>28</v>
      </c>
      <c r="N199">
        <v>18</v>
      </c>
      <c r="O199">
        <v>17</v>
      </c>
      <c r="P199">
        <v>17</v>
      </c>
      <c r="Q199">
        <v>17</v>
      </c>
      <c r="R199">
        <v>20</v>
      </c>
      <c r="S199">
        <v>21</v>
      </c>
      <c r="T199">
        <v>20</v>
      </c>
      <c r="U199">
        <v>21</v>
      </c>
      <c r="V199">
        <v>14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42</v>
      </c>
      <c r="AF199">
        <v>0</v>
      </c>
      <c r="AG199">
        <v>111</v>
      </c>
      <c r="AH199">
        <v>124</v>
      </c>
      <c r="AI199">
        <v>0</v>
      </c>
      <c r="AJ199">
        <v>2</v>
      </c>
      <c r="AK199">
        <v>165</v>
      </c>
      <c r="AL199">
        <v>4</v>
      </c>
      <c r="AM199">
        <v>0</v>
      </c>
      <c r="AN199">
        <v>43</v>
      </c>
      <c r="AO199">
        <v>21</v>
      </c>
      <c r="AP199">
        <v>235</v>
      </c>
      <c r="AQ199" t="b">
        <f>IFERROR(MATCH('2018'!A198, '2019'!A:A, 0) &gt;0, FALSE)</f>
        <v>1</v>
      </c>
    </row>
    <row r="200" spans="1:43">
      <c r="A200" t="s">
        <v>1302</v>
      </c>
      <c r="B200" t="s">
        <v>1303</v>
      </c>
      <c r="C200" t="s">
        <v>8322</v>
      </c>
      <c r="D200" t="s">
        <v>1306</v>
      </c>
      <c r="E200" t="s">
        <v>1307</v>
      </c>
      <c r="F200">
        <v>60438</v>
      </c>
      <c r="G200">
        <v>7084741700</v>
      </c>
      <c r="H200" t="s">
        <v>146</v>
      </c>
      <c r="I200">
        <v>2.8</v>
      </c>
      <c r="J200">
        <v>20.6</v>
      </c>
      <c r="K200">
        <v>2.8</v>
      </c>
      <c r="L200">
        <v>26.2</v>
      </c>
      <c r="M200">
        <v>28</v>
      </c>
      <c r="N200">
        <v>25</v>
      </c>
      <c r="O200">
        <v>23</v>
      </c>
      <c r="P200">
        <v>11</v>
      </c>
      <c r="Q200">
        <v>17</v>
      </c>
      <c r="R200">
        <v>14</v>
      </c>
      <c r="S200">
        <v>20</v>
      </c>
      <c r="T200">
        <v>16</v>
      </c>
      <c r="U200">
        <v>25</v>
      </c>
      <c r="V200">
        <v>24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26</v>
      </c>
      <c r="AF200">
        <v>0</v>
      </c>
      <c r="AG200">
        <v>117</v>
      </c>
      <c r="AH200">
        <v>112</v>
      </c>
      <c r="AI200">
        <v>2</v>
      </c>
      <c r="AJ200">
        <v>5</v>
      </c>
      <c r="AK200">
        <v>79</v>
      </c>
      <c r="AL200">
        <v>7</v>
      </c>
      <c r="AM200">
        <v>0</v>
      </c>
      <c r="AN200">
        <v>132</v>
      </c>
      <c r="AO200">
        <v>4</v>
      </c>
      <c r="AP200">
        <v>229</v>
      </c>
      <c r="AQ200" t="b">
        <f>IFERROR(MATCH('2018'!A199, '2019'!A:A, 0) &gt;0, FALSE)</f>
        <v>1</v>
      </c>
    </row>
    <row r="201" spans="1:43">
      <c r="A201" t="s">
        <v>1309</v>
      </c>
      <c r="B201" t="s">
        <v>1310</v>
      </c>
      <c r="C201" t="s">
        <v>14417</v>
      </c>
      <c r="D201" t="s">
        <v>1312</v>
      </c>
      <c r="E201" t="s">
        <v>1261</v>
      </c>
      <c r="F201">
        <v>60473</v>
      </c>
      <c r="G201">
        <v>7083335471</v>
      </c>
      <c r="H201" t="s">
        <v>146</v>
      </c>
      <c r="I201">
        <v>2</v>
      </c>
      <c r="J201">
        <v>23</v>
      </c>
      <c r="K201">
        <v>0</v>
      </c>
      <c r="L201">
        <v>25</v>
      </c>
      <c r="M201">
        <v>0</v>
      </c>
      <c r="N201">
        <v>44</v>
      </c>
      <c r="O201">
        <v>29</v>
      </c>
      <c r="P201">
        <v>31</v>
      </c>
      <c r="Q201">
        <v>23</v>
      </c>
      <c r="R201">
        <v>27</v>
      </c>
      <c r="S201">
        <v>43</v>
      </c>
      <c r="T201">
        <v>28</v>
      </c>
      <c r="U201">
        <v>29</v>
      </c>
      <c r="V201">
        <v>30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154</v>
      </c>
      <c r="AH201">
        <v>130</v>
      </c>
      <c r="AI201">
        <v>0</v>
      </c>
      <c r="AJ201">
        <v>0</v>
      </c>
      <c r="AK201">
        <v>273</v>
      </c>
      <c r="AL201">
        <v>6</v>
      </c>
      <c r="AM201">
        <v>0</v>
      </c>
      <c r="AN201">
        <v>3</v>
      </c>
      <c r="AO201">
        <v>2</v>
      </c>
      <c r="AP201">
        <v>284</v>
      </c>
      <c r="AQ201" t="b">
        <f>IFERROR(MATCH('2018'!A200, '2019'!A:A, 0) &gt;0, FALSE)</f>
        <v>1</v>
      </c>
    </row>
    <row r="202" spans="1:43">
      <c r="A202" t="s">
        <v>11753</v>
      </c>
      <c r="B202" t="s">
        <v>8338</v>
      </c>
      <c r="C202" t="s">
        <v>8340</v>
      </c>
      <c r="D202" t="s">
        <v>8341</v>
      </c>
      <c r="E202" t="s">
        <v>8342</v>
      </c>
      <c r="F202">
        <v>60415</v>
      </c>
      <c r="G202">
        <v>7084244409</v>
      </c>
      <c r="H202" t="s">
        <v>146</v>
      </c>
      <c r="I202">
        <v>1.5</v>
      </c>
      <c r="J202">
        <v>12.5</v>
      </c>
      <c r="K202">
        <v>5.5</v>
      </c>
      <c r="L202">
        <v>19.5</v>
      </c>
      <c r="M202" t="s">
        <v>290</v>
      </c>
      <c r="N202">
        <v>11</v>
      </c>
      <c r="O202" t="s">
        <v>290</v>
      </c>
      <c r="P202" t="s">
        <v>290</v>
      </c>
      <c r="Q202">
        <v>10</v>
      </c>
      <c r="R202" t="s">
        <v>290</v>
      </c>
      <c r="S202">
        <v>13</v>
      </c>
      <c r="T202">
        <v>19</v>
      </c>
      <c r="U202" t="s">
        <v>290</v>
      </c>
      <c r="V202">
        <v>12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56</v>
      </c>
      <c r="AH202">
        <v>49</v>
      </c>
      <c r="AI202">
        <v>0</v>
      </c>
      <c r="AJ202">
        <v>6</v>
      </c>
      <c r="AK202">
        <v>4</v>
      </c>
      <c r="AL202">
        <v>12</v>
      </c>
      <c r="AM202">
        <v>0</v>
      </c>
      <c r="AN202">
        <v>76</v>
      </c>
      <c r="AO202">
        <v>7</v>
      </c>
      <c r="AP202">
        <v>105</v>
      </c>
      <c r="AQ202" t="b">
        <f>IFERROR(MATCH('2018'!A201, '2019'!A:A, 0) &gt;0, FALSE)</f>
        <v>1</v>
      </c>
    </row>
    <row r="203" spans="1:43">
      <c r="A203" t="s">
        <v>1313</v>
      </c>
      <c r="B203" t="s">
        <v>13399</v>
      </c>
      <c r="C203" t="s">
        <v>14421</v>
      </c>
      <c r="D203" t="s">
        <v>1317</v>
      </c>
      <c r="E203" t="s">
        <v>1307</v>
      </c>
      <c r="F203">
        <v>60438</v>
      </c>
      <c r="G203">
        <v>7084182800</v>
      </c>
      <c r="H203" t="s">
        <v>146</v>
      </c>
      <c r="I203">
        <v>4</v>
      </c>
      <c r="J203">
        <v>86</v>
      </c>
      <c r="K203">
        <v>41</v>
      </c>
      <c r="L203">
        <v>131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68</v>
      </c>
      <c r="U203">
        <v>64</v>
      </c>
      <c r="V203">
        <v>113</v>
      </c>
      <c r="W203">
        <v>774</v>
      </c>
      <c r="X203">
        <v>376</v>
      </c>
      <c r="Y203">
        <v>367</v>
      </c>
      <c r="Z203">
        <v>452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1265</v>
      </c>
      <c r="AH203">
        <v>949</v>
      </c>
      <c r="AI203">
        <v>9</v>
      </c>
      <c r="AJ203">
        <v>93</v>
      </c>
      <c r="AK203">
        <v>597</v>
      </c>
      <c r="AL203">
        <v>352</v>
      </c>
      <c r="AM203">
        <v>4</v>
      </c>
      <c r="AN203">
        <v>1117</v>
      </c>
      <c r="AO203">
        <v>42</v>
      </c>
      <c r="AP203">
        <v>2214</v>
      </c>
      <c r="AQ203" t="b">
        <f>IFERROR(MATCH('2018'!A202, '2019'!A:A, 0) &gt;0, FALSE)</f>
        <v>0</v>
      </c>
    </row>
    <row r="204" spans="1:43">
      <c r="A204" t="s">
        <v>13402</v>
      </c>
      <c r="B204" t="s">
        <v>13403</v>
      </c>
      <c r="C204" t="s">
        <v>14423</v>
      </c>
      <c r="D204" t="s">
        <v>13405</v>
      </c>
      <c r="E204" t="s">
        <v>1254</v>
      </c>
      <c r="F204">
        <v>60406</v>
      </c>
      <c r="G204">
        <v>7082060000</v>
      </c>
      <c r="H204" t="s">
        <v>146</v>
      </c>
      <c r="I204">
        <v>4</v>
      </c>
      <c r="J204">
        <v>16</v>
      </c>
      <c r="K204">
        <v>22</v>
      </c>
      <c r="L204">
        <v>42</v>
      </c>
      <c r="M204">
        <v>0</v>
      </c>
      <c r="N204">
        <v>0</v>
      </c>
      <c r="O204">
        <v>0</v>
      </c>
      <c r="P204">
        <v>0</v>
      </c>
      <c r="Q204">
        <v>0</v>
      </c>
      <c r="R204" t="s">
        <v>290</v>
      </c>
      <c r="S204" t="s">
        <v>290</v>
      </c>
      <c r="T204" t="s">
        <v>290</v>
      </c>
      <c r="U204" t="s">
        <v>290</v>
      </c>
      <c r="V204" t="s">
        <v>290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51</v>
      </c>
      <c r="AF204">
        <v>0</v>
      </c>
      <c r="AG204">
        <v>10</v>
      </c>
      <c r="AH204">
        <v>48</v>
      </c>
      <c r="AI204">
        <v>0</v>
      </c>
      <c r="AJ204">
        <v>0</v>
      </c>
      <c r="AK204">
        <v>54</v>
      </c>
      <c r="AL204">
        <v>2</v>
      </c>
      <c r="AM204">
        <v>0</v>
      </c>
      <c r="AN204">
        <v>1</v>
      </c>
      <c r="AO204">
        <v>1</v>
      </c>
      <c r="AP204">
        <v>58</v>
      </c>
      <c r="AQ204" t="b">
        <f>IFERROR(MATCH('2018'!A203, '2019'!A:A, 0) &gt;0, FALSE)</f>
        <v>1</v>
      </c>
    </row>
    <row r="205" spans="1:43">
      <c r="A205" t="s">
        <v>1318</v>
      </c>
      <c r="B205" t="s">
        <v>8345</v>
      </c>
      <c r="C205" t="s">
        <v>15542</v>
      </c>
      <c r="D205" t="s">
        <v>1322</v>
      </c>
      <c r="E205" t="s">
        <v>1254</v>
      </c>
      <c r="F205">
        <v>60406</v>
      </c>
      <c r="G205">
        <v>7083852016</v>
      </c>
      <c r="H205" t="s">
        <v>146</v>
      </c>
      <c r="I205">
        <v>2</v>
      </c>
      <c r="J205">
        <v>15</v>
      </c>
      <c r="K205">
        <v>3</v>
      </c>
      <c r="L205">
        <v>20</v>
      </c>
      <c r="M205">
        <v>25</v>
      </c>
      <c r="N205" t="s">
        <v>290</v>
      </c>
      <c r="O205">
        <v>20</v>
      </c>
      <c r="P205">
        <v>13</v>
      </c>
      <c r="Q205">
        <v>12</v>
      </c>
      <c r="R205">
        <v>13</v>
      </c>
      <c r="S205">
        <v>14</v>
      </c>
      <c r="T205">
        <v>15</v>
      </c>
      <c r="U205">
        <v>18</v>
      </c>
      <c r="V205">
        <v>15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91</v>
      </c>
      <c r="AH205">
        <v>62</v>
      </c>
      <c r="AI205">
        <v>0</v>
      </c>
      <c r="AJ205">
        <v>0</v>
      </c>
      <c r="AK205">
        <v>38</v>
      </c>
      <c r="AL205">
        <v>97</v>
      </c>
      <c r="AM205">
        <v>0</v>
      </c>
      <c r="AN205">
        <v>9</v>
      </c>
      <c r="AO205">
        <v>9</v>
      </c>
      <c r="AP205">
        <v>153</v>
      </c>
      <c r="AQ205" t="b">
        <f>IFERROR(MATCH('2018'!A204, '2019'!A:A, 0) &gt;0, FALSE)</f>
        <v>1</v>
      </c>
    </row>
    <row r="206" spans="1:43">
      <c r="A206" t="s">
        <v>1323</v>
      </c>
      <c r="B206" t="s">
        <v>1324</v>
      </c>
      <c r="C206" t="s">
        <v>14427</v>
      </c>
      <c r="D206" t="s">
        <v>1327</v>
      </c>
      <c r="E206" t="s">
        <v>1289</v>
      </c>
      <c r="F206">
        <v>60477</v>
      </c>
      <c r="G206">
        <v>7085322626</v>
      </c>
      <c r="H206" t="s">
        <v>146</v>
      </c>
      <c r="I206">
        <v>1</v>
      </c>
      <c r="J206">
        <v>12</v>
      </c>
      <c r="K206">
        <v>7</v>
      </c>
      <c r="L206">
        <v>20</v>
      </c>
      <c r="M206">
        <v>28</v>
      </c>
      <c r="N206">
        <v>10</v>
      </c>
      <c r="O206">
        <v>17</v>
      </c>
      <c r="P206">
        <v>15</v>
      </c>
      <c r="Q206">
        <v>19</v>
      </c>
      <c r="R206">
        <v>25</v>
      </c>
      <c r="S206">
        <v>27</v>
      </c>
      <c r="T206">
        <v>12</v>
      </c>
      <c r="U206">
        <v>23</v>
      </c>
      <c r="V206">
        <v>18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91</v>
      </c>
      <c r="AH206">
        <v>103</v>
      </c>
      <c r="AI206">
        <v>0</v>
      </c>
      <c r="AJ206">
        <v>4</v>
      </c>
      <c r="AK206">
        <v>64</v>
      </c>
      <c r="AL206">
        <v>27</v>
      </c>
      <c r="AM206">
        <v>0</v>
      </c>
      <c r="AN206">
        <v>87</v>
      </c>
      <c r="AO206">
        <v>12</v>
      </c>
      <c r="AP206">
        <v>194</v>
      </c>
      <c r="AQ206" t="b">
        <f>IFERROR(MATCH('2018'!A205, '2019'!A:A, 0) &gt;0, FALSE)</f>
        <v>1</v>
      </c>
    </row>
    <row r="207" spans="1:43">
      <c r="A207" t="s">
        <v>11758</v>
      </c>
      <c r="B207" t="s">
        <v>4435</v>
      </c>
      <c r="C207" t="s">
        <v>15543</v>
      </c>
      <c r="D207" t="s">
        <v>8354</v>
      </c>
      <c r="E207" t="s">
        <v>8355</v>
      </c>
      <c r="F207">
        <v>60501</v>
      </c>
      <c r="G207">
        <v>7084582927</v>
      </c>
      <c r="H207" t="s">
        <v>146</v>
      </c>
      <c r="I207">
        <v>1</v>
      </c>
      <c r="J207">
        <v>12</v>
      </c>
      <c r="K207">
        <v>5</v>
      </c>
      <c r="L207">
        <v>18</v>
      </c>
      <c r="M207">
        <v>32</v>
      </c>
      <c r="N207">
        <v>16</v>
      </c>
      <c r="O207">
        <v>17</v>
      </c>
      <c r="P207">
        <v>26</v>
      </c>
      <c r="Q207">
        <v>16</v>
      </c>
      <c r="R207">
        <v>15</v>
      </c>
      <c r="S207">
        <v>14</v>
      </c>
      <c r="T207">
        <v>10</v>
      </c>
      <c r="U207">
        <v>18</v>
      </c>
      <c r="V207">
        <v>18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85</v>
      </c>
      <c r="AH207">
        <v>97</v>
      </c>
      <c r="AI207">
        <v>0</v>
      </c>
      <c r="AJ207">
        <v>2</v>
      </c>
      <c r="AK207">
        <v>29</v>
      </c>
      <c r="AL207">
        <v>126</v>
      </c>
      <c r="AM207">
        <v>0</v>
      </c>
      <c r="AN207">
        <v>20</v>
      </c>
      <c r="AO207">
        <v>5</v>
      </c>
      <c r="AP207">
        <v>182</v>
      </c>
      <c r="AQ207" t="b">
        <f>IFERROR(MATCH('2018'!A206, '2019'!A:A, 0) &gt;0, FALSE)</f>
        <v>1</v>
      </c>
    </row>
    <row r="208" spans="1:43">
      <c r="A208" t="s">
        <v>1335</v>
      </c>
      <c r="B208" t="s">
        <v>1336</v>
      </c>
      <c r="C208" t="s">
        <v>15544</v>
      </c>
      <c r="D208" t="s">
        <v>1339</v>
      </c>
      <c r="E208" t="s">
        <v>1340</v>
      </c>
      <c r="F208">
        <v>60430</v>
      </c>
      <c r="G208">
        <v>7086478054</v>
      </c>
      <c r="H208" t="s">
        <v>146</v>
      </c>
      <c r="I208">
        <v>1</v>
      </c>
      <c r="J208">
        <v>1</v>
      </c>
      <c r="K208">
        <v>1</v>
      </c>
      <c r="L208">
        <v>3</v>
      </c>
      <c r="M208">
        <v>10</v>
      </c>
      <c r="N208" t="s">
        <v>290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3</v>
      </c>
      <c r="AH208">
        <v>9</v>
      </c>
      <c r="AI208">
        <v>0</v>
      </c>
      <c r="AJ208">
        <v>0</v>
      </c>
      <c r="AK208">
        <v>2</v>
      </c>
      <c r="AL208">
        <v>0</v>
      </c>
      <c r="AM208">
        <v>0</v>
      </c>
      <c r="AN208">
        <v>7</v>
      </c>
      <c r="AO208">
        <v>3</v>
      </c>
      <c r="AP208">
        <v>12</v>
      </c>
      <c r="AQ208" t="b">
        <f>IFERROR(MATCH('2018'!A207, '2019'!A:A, 0) &gt;0, FALSE)</f>
        <v>1</v>
      </c>
    </row>
    <row r="209" spans="1:43">
      <c r="A209" t="s">
        <v>11788</v>
      </c>
      <c r="B209" t="s">
        <v>8384</v>
      </c>
      <c r="C209" t="s">
        <v>11789</v>
      </c>
      <c r="D209" t="s">
        <v>8387</v>
      </c>
      <c r="E209" t="s">
        <v>1261</v>
      </c>
      <c r="F209">
        <v>60473</v>
      </c>
      <c r="G209">
        <v>7083338173</v>
      </c>
      <c r="H209" t="s">
        <v>146</v>
      </c>
      <c r="I209">
        <v>3</v>
      </c>
      <c r="J209">
        <v>10</v>
      </c>
      <c r="K209">
        <v>7.5</v>
      </c>
      <c r="L209">
        <v>20.5</v>
      </c>
      <c r="M209">
        <v>18</v>
      </c>
      <c r="N209">
        <v>13</v>
      </c>
      <c r="O209">
        <v>19</v>
      </c>
      <c r="P209">
        <v>14</v>
      </c>
      <c r="Q209">
        <v>10</v>
      </c>
      <c r="R209">
        <v>12</v>
      </c>
      <c r="S209">
        <v>24</v>
      </c>
      <c r="T209">
        <v>14</v>
      </c>
      <c r="U209">
        <v>17</v>
      </c>
      <c r="V209">
        <v>14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76</v>
      </c>
      <c r="AH209">
        <v>79</v>
      </c>
      <c r="AI209">
        <v>0</v>
      </c>
      <c r="AJ209">
        <v>0</v>
      </c>
      <c r="AK209">
        <v>151</v>
      </c>
      <c r="AL209">
        <v>2</v>
      </c>
      <c r="AM209">
        <v>0</v>
      </c>
      <c r="AN209">
        <v>0</v>
      </c>
      <c r="AO209">
        <v>2</v>
      </c>
      <c r="AP209">
        <v>155</v>
      </c>
      <c r="AQ209" t="b">
        <f>IFERROR(MATCH('2018'!A208, '2019'!A:A, 0) &gt;0, FALSE)</f>
        <v>1</v>
      </c>
    </row>
    <row r="210" spans="1:43">
      <c r="A210" t="s">
        <v>11792</v>
      </c>
      <c r="B210" t="s">
        <v>8390</v>
      </c>
      <c r="C210" t="s">
        <v>15545</v>
      </c>
      <c r="D210" t="s">
        <v>8393</v>
      </c>
      <c r="E210" t="s">
        <v>1122</v>
      </c>
      <c r="F210">
        <v>60638</v>
      </c>
      <c r="G210">
        <v>7737671130</v>
      </c>
      <c r="H210" t="s">
        <v>146</v>
      </c>
      <c r="I210">
        <v>1</v>
      </c>
      <c r="J210">
        <v>13</v>
      </c>
      <c r="K210">
        <v>5</v>
      </c>
      <c r="L210">
        <v>19</v>
      </c>
      <c r="M210">
        <v>34</v>
      </c>
      <c r="N210">
        <v>22</v>
      </c>
      <c r="O210">
        <v>26</v>
      </c>
      <c r="P210">
        <v>18</v>
      </c>
      <c r="Q210">
        <v>25</v>
      </c>
      <c r="R210">
        <v>20</v>
      </c>
      <c r="S210">
        <v>26</v>
      </c>
      <c r="T210">
        <v>22</v>
      </c>
      <c r="U210">
        <v>23</v>
      </c>
      <c r="V210">
        <v>29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117</v>
      </c>
      <c r="AH210">
        <v>128</v>
      </c>
      <c r="AI210">
        <v>0</v>
      </c>
      <c r="AJ210">
        <v>1</v>
      </c>
      <c r="AK210">
        <v>0</v>
      </c>
      <c r="AL210">
        <v>118</v>
      </c>
      <c r="AM210">
        <v>0</v>
      </c>
      <c r="AN210">
        <v>121</v>
      </c>
      <c r="AO210">
        <v>5</v>
      </c>
      <c r="AP210">
        <v>245</v>
      </c>
      <c r="AQ210" t="b">
        <f>IFERROR(MATCH('2018'!A209, '2019'!A:A, 0) &gt;0, FALSE)</f>
        <v>1</v>
      </c>
    </row>
    <row r="211" spans="1:43">
      <c r="A211" t="s">
        <v>1342</v>
      </c>
      <c r="B211" t="s">
        <v>1343</v>
      </c>
      <c r="C211" t="s">
        <v>14434</v>
      </c>
      <c r="D211" t="s">
        <v>1345</v>
      </c>
      <c r="E211" t="s">
        <v>1346</v>
      </c>
      <c r="F211">
        <v>60452</v>
      </c>
      <c r="G211">
        <v>7086874230</v>
      </c>
      <c r="H211" t="s">
        <v>146</v>
      </c>
      <c r="I211">
        <v>1</v>
      </c>
      <c r="J211">
        <v>25</v>
      </c>
      <c r="K211">
        <v>9.5</v>
      </c>
      <c r="L211">
        <v>35.5</v>
      </c>
      <c r="M211">
        <v>87</v>
      </c>
      <c r="N211">
        <v>31</v>
      </c>
      <c r="O211">
        <v>34</v>
      </c>
      <c r="P211">
        <v>20</v>
      </c>
      <c r="Q211">
        <v>30</v>
      </c>
      <c r="R211">
        <v>42</v>
      </c>
      <c r="S211">
        <v>29</v>
      </c>
      <c r="T211">
        <v>37</v>
      </c>
      <c r="U211">
        <v>36</v>
      </c>
      <c r="V211">
        <v>31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186</v>
      </c>
      <c r="AH211">
        <v>191</v>
      </c>
      <c r="AI211">
        <v>0</v>
      </c>
      <c r="AJ211">
        <v>22</v>
      </c>
      <c r="AK211">
        <v>53</v>
      </c>
      <c r="AL211">
        <v>37</v>
      </c>
      <c r="AM211">
        <v>0</v>
      </c>
      <c r="AN211">
        <v>216</v>
      </c>
      <c r="AO211">
        <v>49</v>
      </c>
      <c r="AP211">
        <v>377</v>
      </c>
      <c r="AQ211" t="b">
        <f>IFERROR(MATCH('2018'!A210, '2019'!A:A, 0) &gt;0, FALSE)</f>
        <v>1</v>
      </c>
    </row>
    <row r="212" spans="1:43">
      <c r="A212" t="s">
        <v>1348</v>
      </c>
      <c r="B212" t="s">
        <v>1349</v>
      </c>
      <c r="C212" t="s">
        <v>14436</v>
      </c>
      <c r="D212" t="s">
        <v>1351</v>
      </c>
      <c r="E212" t="s">
        <v>1277</v>
      </c>
      <c r="F212">
        <v>60459</v>
      </c>
      <c r="G212">
        <v>7084247757</v>
      </c>
      <c r="H212" t="s">
        <v>146</v>
      </c>
      <c r="I212">
        <v>2</v>
      </c>
      <c r="J212">
        <v>11</v>
      </c>
      <c r="K212">
        <v>5</v>
      </c>
      <c r="L212">
        <v>18</v>
      </c>
      <c r="M212">
        <v>35</v>
      </c>
      <c r="N212">
        <v>18</v>
      </c>
      <c r="O212">
        <v>22</v>
      </c>
      <c r="P212">
        <v>18</v>
      </c>
      <c r="Q212">
        <v>15</v>
      </c>
      <c r="R212">
        <v>16</v>
      </c>
      <c r="S212">
        <v>16</v>
      </c>
      <c r="T212">
        <v>20</v>
      </c>
      <c r="U212">
        <v>13</v>
      </c>
      <c r="V212">
        <v>12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85</v>
      </c>
      <c r="AH212">
        <v>100</v>
      </c>
      <c r="AI212">
        <v>2</v>
      </c>
      <c r="AJ212">
        <v>16</v>
      </c>
      <c r="AK212">
        <v>1</v>
      </c>
      <c r="AL212">
        <v>79</v>
      </c>
      <c r="AM212">
        <v>0</v>
      </c>
      <c r="AN212">
        <v>80</v>
      </c>
      <c r="AO212">
        <v>7</v>
      </c>
      <c r="AP212">
        <v>185</v>
      </c>
      <c r="AQ212" t="b">
        <f>IFERROR(MATCH('2018'!A211, '2019'!A:A, 0) &gt;0, FALSE)</f>
        <v>1</v>
      </c>
    </row>
    <row r="213" spans="1:43">
      <c r="A213" t="s">
        <v>1352</v>
      </c>
      <c r="B213" t="s">
        <v>1353</v>
      </c>
      <c r="C213" t="s">
        <v>14438</v>
      </c>
      <c r="D213" t="s">
        <v>1355</v>
      </c>
      <c r="E213" t="s">
        <v>1296</v>
      </c>
      <c r="F213">
        <v>60453</v>
      </c>
      <c r="G213">
        <v>7084255547</v>
      </c>
      <c r="H213" t="s">
        <v>146</v>
      </c>
      <c r="I213">
        <v>2</v>
      </c>
      <c r="J213">
        <v>30</v>
      </c>
      <c r="K213">
        <v>10</v>
      </c>
      <c r="L213">
        <v>42</v>
      </c>
      <c r="M213">
        <v>70</v>
      </c>
      <c r="N213">
        <v>43</v>
      </c>
      <c r="O213">
        <v>48</v>
      </c>
      <c r="P213">
        <v>45</v>
      </c>
      <c r="Q213">
        <v>43</v>
      </c>
      <c r="R213">
        <v>37</v>
      </c>
      <c r="S213">
        <v>47</v>
      </c>
      <c r="T213">
        <v>37</v>
      </c>
      <c r="U213">
        <v>46</v>
      </c>
      <c r="V213">
        <v>46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245</v>
      </c>
      <c r="AH213">
        <v>217</v>
      </c>
      <c r="AI213">
        <v>0</v>
      </c>
      <c r="AJ213">
        <v>0</v>
      </c>
      <c r="AK213">
        <v>1</v>
      </c>
      <c r="AL213">
        <v>5</v>
      </c>
      <c r="AM213">
        <v>2</v>
      </c>
      <c r="AN213">
        <v>454</v>
      </c>
      <c r="AO213">
        <v>0</v>
      </c>
      <c r="AP213">
        <v>462</v>
      </c>
      <c r="AQ213" t="b">
        <f>IFERROR(MATCH('2018'!A212, '2019'!A:A, 0) &gt;0, FALSE)</f>
        <v>1</v>
      </c>
    </row>
    <row r="214" spans="1:43">
      <c r="A214" t="s">
        <v>1356</v>
      </c>
      <c r="B214" t="s">
        <v>1357</v>
      </c>
      <c r="C214" t="s">
        <v>8405</v>
      </c>
      <c r="D214" t="s">
        <v>1360</v>
      </c>
      <c r="E214" t="s">
        <v>1296</v>
      </c>
      <c r="F214">
        <v>60453</v>
      </c>
      <c r="G214">
        <v>7084256063</v>
      </c>
      <c r="H214" t="s">
        <v>146</v>
      </c>
      <c r="I214">
        <v>1.5</v>
      </c>
      <c r="J214">
        <v>15.9</v>
      </c>
      <c r="K214">
        <v>6.4</v>
      </c>
      <c r="L214">
        <v>23.8</v>
      </c>
      <c r="M214">
        <v>26</v>
      </c>
      <c r="N214">
        <v>15</v>
      </c>
      <c r="O214">
        <v>13</v>
      </c>
      <c r="P214">
        <v>18</v>
      </c>
      <c r="Q214">
        <v>25</v>
      </c>
      <c r="R214">
        <v>19</v>
      </c>
      <c r="S214">
        <v>23</v>
      </c>
      <c r="T214">
        <v>31</v>
      </c>
      <c r="U214">
        <v>25</v>
      </c>
      <c r="V214">
        <v>32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108</v>
      </c>
      <c r="AH214">
        <v>119</v>
      </c>
      <c r="AI214">
        <v>0</v>
      </c>
      <c r="AJ214">
        <v>13</v>
      </c>
      <c r="AK214">
        <v>7</v>
      </c>
      <c r="AL214">
        <v>82</v>
      </c>
      <c r="AM214">
        <v>0</v>
      </c>
      <c r="AN214">
        <v>123</v>
      </c>
      <c r="AO214">
        <v>2</v>
      </c>
      <c r="AP214">
        <v>227</v>
      </c>
      <c r="AQ214" t="b">
        <f>IFERROR(MATCH('2018'!A213, '2019'!A:A, 0) &gt;0, FALSE)</f>
        <v>1</v>
      </c>
    </row>
    <row r="215" spans="1:43">
      <c r="A215" t="s">
        <v>1361</v>
      </c>
      <c r="B215" t="s">
        <v>1362</v>
      </c>
      <c r="C215" t="s">
        <v>14441</v>
      </c>
      <c r="D215" t="s">
        <v>1364</v>
      </c>
      <c r="E215" t="s">
        <v>1296</v>
      </c>
      <c r="F215">
        <v>60453</v>
      </c>
      <c r="G215">
        <v>7084251656</v>
      </c>
      <c r="H215" t="s">
        <v>146</v>
      </c>
      <c r="I215">
        <v>1</v>
      </c>
      <c r="J215">
        <v>20.5</v>
      </c>
      <c r="K215">
        <v>7</v>
      </c>
      <c r="L215">
        <v>28.5</v>
      </c>
      <c r="M215">
        <v>91</v>
      </c>
      <c r="N215">
        <v>35</v>
      </c>
      <c r="O215">
        <v>40</v>
      </c>
      <c r="P215">
        <v>30</v>
      </c>
      <c r="Q215">
        <v>32</v>
      </c>
      <c r="R215">
        <v>31</v>
      </c>
      <c r="S215">
        <v>26</v>
      </c>
      <c r="T215">
        <v>24</v>
      </c>
      <c r="U215">
        <v>33</v>
      </c>
      <c r="V215">
        <v>34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193</v>
      </c>
      <c r="AH215">
        <v>183</v>
      </c>
      <c r="AI215">
        <v>0</v>
      </c>
      <c r="AJ215">
        <v>15</v>
      </c>
      <c r="AK215">
        <v>4</v>
      </c>
      <c r="AL215">
        <v>60</v>
      </c>
      <c r="AM215">
        <v>0</v>
      </c>
      <c r="AN215">
        <v>273</v>
      </c>
      <c r="AO215">
        <v>24</v>
      </c>
      <c r="AP215">
        <v>376</v>
      </c>
      <c r="AQ215" t="b">
        <f>IFERROR(MATCH('2018'!A214, '2019'!A:A, 0) &gt;0, FALSE)</f>
        <v>1</v>
      </c>
    </row>
    <row r="216" spans="1:43">
      <c r="A216" t="s">
        <v>1365</v>
      </c>
      <c r="B216" t="s">
        <v>1366</v>
      </c>
      <c r="C216" t="s">
        <v>5507</v>
      </c>
      <c r="D216" t="s">
        <v>1369</v>
      </c>
      <c r="E216" t="s">
        <v>1370</v>
      </c>
      <c r="F216">
        <v>60462</v>
      </c>
      <c r="G216">
        <v>7083490068</v>
      </c>
      <c r="H216" t="s">
        <v>146</v>
      </c>
      <c r="I216">
        <v>2</v>
      </c>
      <c r="J216">
        <v>40.5</v>
      </c>
      <c r="K216">
        <v>9</v>
      </c>
      <c r="L216">
        <v>51.5</v>
      </c>
      <c r="M216">
        <v>102</v>
      </c>
      <c r="N216">
        <v>49</v>
      </c>
      <c r="O216">
        <v>54</v>
      </c>
      <c r="P216">
        <v>62</v>
      </c>
      <c r="Q216">
        <v>53</v>
      </c>
      <c r="R216">
        <v>51</v>
      </c>
      <c r="S216">
        <v>52</v>
      </c>
      <c r="T216">
        <v>55</v>
      </c>
      <c r="U216">
        <v>59</v>
      </c>
      <c r="V216">
        <v>59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290</v>
      </c>
      <c r="AF216">
        <v>0</v>
      </c>
      <c r="AG216">
        <v>300</v>
      </c>
      <c r="AH216">
        <v>300</v>
      </c>
      <c r="AI216">
        <v>0</v>
      </c>
      <c r="AJ216">
        <v>13</v>
      </c>
      <c r="AK216">
        <v>3</v>
      </c>
      <c r="AL216">
        <v>43</v>
      </c>
      <c r="AM216">
        <v>0</v>
      </c>
      <c r="AN216">
        <v>541</v>
      </c>
      <c r="AO216">
        <v>0</v>
      </c>
      <c r="AP216">
        <v>600</v>
      </c>
      <c r="AQ216" t="b">
        <f>IFERROR(MATCH('2018'!A215, '2019'!A:A, 0) &gt;0, FALSE)</f>
        <v>1</v>
      </c>
    </row>
    <row r="217" spans="1:43">
      <c r="A217" t="s">
        <v>11807</v>
      </c>
      <c r="B217" t="s">
        <v>8419</v>
      </c>
      <c r="C217" t="s">
        <v>15546</v>
      </c>
      <c r="D217" t="s">
        <v>8422</v>
      </c>
      <c r="E217" t="s">
        <v>1307</v>
      </c>
      <c r="F217">
        <v>60438</v>
      </c>
      <c r="G217">
        <v>7088951661</v>
      </c>
      <c r="H217" t="s">
        <v>146</v>
      </c>
      <c r="I217">
        <v>2</v>
      </c>
      <c r="J217">
        <v>12</v>
      </c>
      <c r="K217">
        <v>4</v>
      </c>
      <c r="L217">
        <v>18</v>
      </c>
      <c r="M217">
        <v>18</v>
      </c>
      <c r="N217">
        <v>15</v>
      </c>
      <c r="O217">
        <v>24</v>
      </c>
      <c r="P217">
        <v>12</v>
      </c>
      <c r="Q217">
        <v>18</v>
      </c>
      <c r="R217">
        <v>12</v>
      </c>
      <c r="S217">
        <v>14</v>
      </c>
      <c r="T217">
        <v>15</v>
      </c>
      <c r="U217">
        <v>12</v>
      </c>
      <c r="V217">
        <v>20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80</v>
      </c>
      <c r="AH217">
        <v>80</v>
      </c>
      <c r="AI217">
        <v>4</v>
      </c>
      <c r="AJ217">
        <v>0</v>
      </c>
      <c r="AK217">
        <v>50</v>
      </c>
      <c r="AL217">
        <v>0</v>
      </c>
      <c r="AM217">
        <v>0</v>
      </c>
      <c r="AN217">
        <v>49</v>
      </c>
      <c r="AO217">
        <v>57</v>
      </c>
      <c r="AP217">
        <v>160</v>
      </c>
      <c r="AQ217" t="b">
        <f>IFERROR(MATCH('2018'!A216, '2019'!A:A, 0) &gt;0, FALSE)</f>
        <v>1</v>
      </c>
    </row>
    <row r="218" spans="1:43">
      <c r="A218" t="s">
        <v>1372</v>
      </c>
      <c r="B218" t="s">
        <v>1373</v>
      </c>
      <c r="C218" t="s">
        <v>15547</v>
      </c>
      <c r="D218" t="s">
        <v>1376</v>
      </c>
      <c r="E218" t="s">
        <v>1377</v>
      </c>
      <c r="F218">
        <v>60439</v>
      </c>
      <c r="G218">
        <v>6302576488</v>
      </c>
      <c r="H218" t="s">
        <v>146</v>
      </c>
      <c r="I218">
        <v>2</v>
      </c>
      <c r="J218">
        <v>19</v>
      </c>
      <c r="K218">
        <v>8</v>
      </c>
      <c r="L218">
        <v>29</v>
      </c>
      <c r="M218">
        <v>25</v>
      </c>
      <c r="N218">
        <v>17</v>
      </c>
      <c r="O218">
        <v>24</v>
      </c>
      <c r="P218">
        <v>29</v>
      </c>
      <c r="Q218">
        <v>26</v>
      </c>
      <c r="R218">
        <v>23</v>
      </c>
      <c r="S218">
        <v>32</v>
      </c>
      <c r="T218">
        <v>32</v>
      </c>
      <c r="U218">
        <v>32</v>
      </c>
      <c r="V218">
        <v>39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143</v>
      </c>
      <c r="AH218">
        <v>136</v>
      </c>
      <c r="AI218">
        <v>0</v>
      </c>
      <c r="AJ218">
        <v>0</v>
      </c>
      <c r="AK218">
        <v>1</v>
      </c>
      <c r="AL218">
        <v>9</v>
      </c>
      <c r="AM218">
        <v>0</v>
      </c>
      <c r="AN218">
        <v>267</v>
      </c>
      <c r="AO218">
        <v>2</v>
      </c>
      <c r="AP218">
        <v>279</v>
      </c>
      <c r="AQ218" t="b">
        <f>IFERROR(MATCH('2018'!A217, '2019'!A:A, 0) &gt;0, FALSE)</f>
        <v>1</v>
      </c>
    </row>
    <row r="219" spans="1:43">
      <c r="A219" t="s">
        <v>1379</v>
      </c>
      <c r="B219" t="s">
        <v>1380</v>
      </c>
      <c r="C219" t="s">
        <v>15548</v>
      </c>
      <c r="D219" t="s">
        <v>1383</v>
      </c>
      <c r="E219" t="s">
        <v>1377</v>
      </c>
      <c r="F219">
        <v>60439</v>
      </c>
      <c r="G219">
        <v>6307832220</v>
      </c>
      <c r="H219" t="s">
        <v>146</v>
      </c>
      <c r="I219">
        <v>2</v>
      </c>
      <c r="J219">
        <v>12.5</v>
      </c>
      <c r="K219">
        <v>4.5</v>
      </c>
      <c r="L219">
        <v>19</v>
      </c>
      <c r="M219">
        <v>13</v>
      </c>
      <c r="N219" t="s">
        <v>290</v>
      </c>
      <c r="O219">
        <v>12</v>
      </c>
      <c r="P219">
        <v>13</v>
      </c>
      <c r="Q219">
        <v>15</v>
      </c>
      <c r="R219">
        <v>11</v>
      </c>
      <c r="S219">
        <v>14</v>
      </c>
      <c r="T219">
        <v>22</v>
      </c>
      <c r="U219">
        <v>10</v>
      </c>
      <c r="V219">
        <v>19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290</v>
      </c>
      <c r="AF219">
        <v>0</v>
      </c>
      <c r="AG219">
        <v>72</v>
      </c>
      <c r="AH219">
        <v>70</v>
      </c>
      <c r="AI219">
        <v>0</v>
      </c>
      <c r="AJ219">
        <v>0</v>
      </c>
      <c r="AK219">
        <v>0</v>
      </c>
      <c r="AL219">
        <v>4</v>
      </c>
      <c r="AM219">
        <v>0</v>
      </c>
      <c r="AN219">
        <v>122</v>
      </c>
      <c r="AO219">
        <v>16</v>
      </c>
      <c r="AP219">
        <v>142</v>
      </c>
      <c r="AQ219" t="b">
        <f>IFERROR(MATCH('2018'!A218, '2019'!A:A, 0) &gt;0, FALSE)</f>
        <v>1</v>
      </c>
    </row>
    <row r="220" spans="1:43">
      <c r="A220" t="s">
        <v>1384</v>
      </c>
      <c r="B220" t="s">
        <v>1385</v>
      </c>
      <c r="C220" t="s">
        <v>11815</v>
      </c>
      <c r="D220" t="s">
        <v>1386</v>
      </c>
      <c r="E220" t="s">
        <v>1387</v>
      </c>
      <c r="F220">
        <v>60422</v>
      </c>
      <c r="G220">
        <v>7087995200</v>
      </c>
      <c r="H220" t="s">
        <v>146</v>
      </c>
      <c r="I220">
        <v>2.2999999999999998</v>
      </c>
      <c r="J220">
        <v>21.7</v>
      </c>
      <c r="K220">
        <v>11</v>
      </c>
      <c r="L220">
        <v>35</v>
      </c>
      <c r="M220">
        <v>32</v>
      </c>
      <c r="N220">
        <v>13</v>
      </c>
      <c r="O220">
        <v>28</v>
      </c>
      <c r="P220">
        <v>26</v>
      </c>
      <c r="Q220">
        <v>20</v>
      </c>
      <c r="R220">
        <v>32</v>
      </c>
      <c r="S220">
        <v>30</v>
      </c>
      <c r="T220">
        <v>37</v>
      </c>
      <c r="U220">
        <v>42</v>
      </c>
      <c r="V220">
        <v>44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27</v>
      </c>
      <c r="AF220">
        <v>0</v>
      </c>
      <c r="AG220">
        <v>176</v>
      </c>
      <c r="AH220">
        <v>155</v>
      </c>
      <c r="AI220">
        <v>0</v>
      </c>
      <c r="AJ220">
        <v>11</v>
      </c>
      <c r="AK220">
        <v>197</v>
      </c>
      <c r="AL220">
        <v>28</v>
      </c>
      <c r="AM220">
        <v>0</v>
      </c>
      <c r="AN220">
        <v>69</v>
      </c>
      <c r="AO220">
        <v>26</v>
      </c>
      <c r="AP220">
        <v>331</v>
      </c>
      <c r="AQ220" t="b">
        <f>IFERROR(MATCH('2018'!A219, '2019'!A:A, 0) &gt;0, FALSE)</f>
        <v>1</v>
      </c>
    </row>
    <row r="221" spans="1:43">
      <c r="A221" t="s">
        <v>1389</v>
      </c>
      <c r="B221" t="s">
        <v>1390</v>
      </c>
      <c r="C221" t="s">
        <v>14452</v>
      </c>
      <c r="D221" t="s">
        <v>1393</v>
      </c>
      <c r="E221" t="s">
        <v>1394</v>
      </c>
      <c r="F221">
        <v>60457</v>
      </c>
      <c r="G221">
        <v>7085988200</v>
      </c>
      <c r="H221" t="s">
        <v>146</v>
      </c>
      <c r="I221">
        <v>4</v>
      </c>
      <c r="J221">
        <v>13</v>
      </c>
      <c r="K221">
        <v>5.5</v>
      </c>
      <c r="L221">
        <v>22.5</v>
      </c>
      <c r="M221">
        <v>25</v>
      </c>
      <c r="N221">
        <v>19</v>
      </c>
      <c r="O221">
        <v>15</v>
      </c>
      <c r="P221">
        <v>14</v>
      </c>
      <c r="Q221">
        <v>21</v>
      </c>
      <c r="R221">
        <v>16</v>
      </c>
      <c r="S221">
        <v>15</v>
      </c>
      <c r="T221">
        <v>18</v>
      </c>
      <c r="U221">
        <v>11</v>
      </c>
      <c r="V221">
        <v>19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290</v>
      </c>
      <c r="AF221">
        <v>0</v>
      </c>
      <c r="AG221">
        <v>98</v>
      </c>
      <c r="AH221">
        <v>83</v>
      </c>
      <c r="AI221">
        <v>0</v>
      </c>
      <c r="AJ221">
        <v>9</v>
      </c>
      <c r="AK221">
        <v>2</v>
      </c>
      <c r="AL221">
        <v>39</v>
      </c>
      <c r="AM221">
        <v>0</v>
      </c>
      <c r="AN221">
        <v>128</v>
      </c>
      <c r="AO221">
        <v>3</v>
      </c>
      <c r="AP221">
        <v>181</v>
      </c>
      <c r="AQ221" t="b">
        <f>IFERROR(MATCH('2018'!A220, '2019'!A:A, 0) &gt;0, FALSE)</f>
        <v>1</v>
      </c>
    </row>
    <row r="222" spans="1:43">
      <c r="A222" t="s">
        <v>1396</v>
      </c>
      <c r="B222" t="s">
        <v>1397</v>
      </c>
      <c r="C222" t="s">
        <v>15549</v>
      </c>
      <c r="D222" t="s">
        <v>1398</v>
      </c>
      <c r="E222" t="s">
        <v>1272</v>
      </c>
      <c r="F222">
        <v>60412</v>
      </c>
      <c r="G222">
        <v>7087563566</v>
      </c>
      <c r="H222" t="s">
        <v>146</v>
      </c>
      <c r="I222">
        <v>4</v>
      </c>
      <c r="J222">
        <v>12</v>
      </c>
      <c r="K222">
        <v>15</v>
      </c>
      <c r="L222">
        <v>31</v>
      </c>
      <c r="M222">
        <v>48</v>
      </c>
      <c r="N222">
        <v>13</v>
      </c>
      <c r="O222">
        <v>12</v>
      </c>
      <c r="P222">
        <v>11</v>
      </c>
      <c r="Q222">
        <v>20</v>
      </c>
      <c r="R222" t="s">
        <v>290</v>
      </c>
      <c r="S222">
        <v>16</v>
      </c>
      <c r="T222" t="s">
        <v>290</v>
      </c>
      <c r="U222" t="s">
        <v>290</v>
      </c>
      <c r="V222" t="s">
        <v>290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84</v>
      </c>
      <c r="AH222">
        <v>61</v>
      </c>
      <c r="AI222">
        <v>0</v>
      </c>
      <c r="AJ222">
        <v>0</v>
      </c>
      <c r="AK222">
        <v>130</v>
      </c>
      <c r="AL222">
        <v>2</v>
      </c>
      <c r="AM222">
        <v>0</v>
      </c>
      <c r="AN222">
        <v>2</v>
      </c>
      <c r="AO222">
        <v>11</v>
      </c>
      <c r="AP222">
        <v>145</v>
      </c>
      <c r="AQ222" t="b">
        <f>IFERROR(MATCH('2018'!A221, '2019'!A:A, 0) &gt;0, FALSE)</f>
        <v>1</v>
      </c>
    </row>
    <row r="223" spans="1:43">
      <c r="A223" t="s">
        <v>1405</v>
      </c>
      <c r="B223" t="s">
        <v>1406</v>
      </c>
      <c r="C223" t="s">
        <v>13419</v>
      </c>
      <c r="D223" t="s">
        <v>1409</v>
      </c>
      <c r="E223" t="s">
        <v>1122</v>
      </c>
      <c r="F223">
        <v>60638</v>
      </c>
      <c r="G223">
        <v>7735856888</v>
      </c>
      <c r="H223" t="s">
        <v>146</v>
      </c>
      <c r="I223">
        <v>3</v>
      </c>
      <c r="J223">
        <v>12</v>
      </c>
      <c r="K223">
        <v>4</v>
      </c>
      <c r="L223">
        <v>19</v>
      </c>
      <c r="M223">
        <v>35</v>
      </c>
      <c r="N223">
        <v>28</v>
      </c>
      <c r="O223">
        <v>20</v>
      </c>
      <c r="P223">
        <v>15</v>
      </c>
      <c r="Q223">
        <v>14</v>
      </c>
      <c r="R223">
        <v>22</v>
      </c>
      <c r="S223" t="s">
        <v>290</v>
      </c>
      <c r="T223">
        <v>25</v>
      </c>
      <c r="U223">
        <v>17</v>
      </c>
      <c r="V223">
        <v>19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95</v>
      </c>
      <c r="AH223">
        <v>109</v>
      </c>
      <c r="AI223">
        <v>0</v>
      </c>
      <c r="AJ223">
        <v>0</v>
      </c>
      <c r="AK223">
        <v>1</v>
      </c>
      <c r="AL223">
        <v>130</v>
      </c>
      <c r="AM223">
        <v>1</v>
      </c>
      <c r="AN223">
        <v>71</v>
      </c>
      <c r="AO223">
        <v>1</v>
      </c>
      <c r="AP223">
        <v>204</v>
      </c>
      <c r="AQ223" t="b">
        <f>IFERROR(MATCH('2018'!A222, '2019'!A:A, 0) &gt;0, FALSE)</f>
        <v>1</v>
      </c>
    </row>
    <row r="224" spans="1:43">
      <c r="A224" t="s">
        <v>1411</v>
      </c>
      <c r="B224" t="s">
        <v>1412</v>
      </c>
      <c r="C224" t="s">
        <v>8455</v>
      </c>
      <c r="D224" t="s">
        <v>8456</v>
      </c>
      <c r="E224" t="s">
        <v>1204</v>
      </c>
      <c r="F224">
        <v>60463</v>
      </c>
      <c r="G224">
        <v>7084480408</v>
      </c>
      <c r="H224" t="s">
        <v>146</v>
      </c>
      <c r="I224">
        <v>1</v>
      </c>
      <c r="J224">
        <v>14.5</v>
      </c>
      <c r="K224">
        <v>7.5</v>
      </c>
      <c r="L224">
        <v>23</v>
      </c>
      <c r="M224">
        <v>15</v>
      </c>
      <c r="N224">
        <v>25</v>
      </c>
      <c r="O224">
        <v>18</v>
      </c>
      <c r="P224">
        <v>22</v>
      </c>
      <c r="Q224">
        <v>23</v>
      </c>
      <c r="R224">
        <v>19</v>
      </c>
      <c r="S224">
        <v>22</v>
      </c>
      <c r="T224">
        <v>22</v>
      </c>
      <c r="U224">
        <v>15</v>
      </c>
      <c r="V224">
        <v>24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12</v>
      </c>
      <c r="AF224">
        <v>0</v>
      </c>
      <c r="AG224">
        <v>104</v>
      </c>
      <c r="AH224">
        <v>113</v>
      </c>
      <c r="AI224">
        <v>0</v>
      </c>
      <c r="AJ224">
        <v>3</v>
      </c>
      <c r="AK224">
        <v>0</v>
      </c>
      <c r="AL224">
        <v>19</v>
      </c>
      <c r="AM224">
        <v>11</v>
      </c>
      <c r="AN224">
        <v>182</v>
      </c>
      <c r="AO224">
        <v>2</v>
      </c>
      <c r="AP224">
        <v>217</v>
      </c>
      <c r="AQ224" t="b">
        <f>IFERROR(MATCH('2018'!A223, '2019'!A:A, 0) &gt;0, FALSE)</f>
        <v>1</v>
      </c>
    </row>
    <row r="225" spans="1:43">
      <c r="A225" t="s">
        <v>11826</v>
      </c>
      <c r="B225" t="s">
        <v>8459</v>
      </c>
      <c r="C225" t="s">
        <v>15550</v>
      </c>
      <c r="D225" t="s">
        <v>8462</v>
      </c>
      <c r="E225" t="s">
        <v>1204</v>
      </c>
      <c r="F225">
        <v>60463</v>
      </c>
      <c r="G225">
        <v>7083856250</v>
      </c>
      <c r="H225" t="s">
        <v>146</v>
      </c>
      <c r="I225">
        <v>2</v>
      </c>
      <c r="J225">
        <v>12.5</v>
      </c>
      <c r="K225">
        <v>6</v>
      </c>
      <c r="L225">
        <v>20.5</v>
      </c>
      <c r="M225">
        <v>14</v>
      </c>
      <c r="N225">
        <v>13</v>
      </c>
      <c r="O225">
        <v>16</v>
      </c>
      <c r="P225">
        <v>17</v>
      </c>
      <c r="Q225">
        <v>16</v>
      </c>
      <c r="R225">
        <v>16</v>
      </c>
      <c r="S225">
        <v>12</v>
      </c>
      <c r="T225">
        <v>12</v>
      </c>
      <c r="U225">
        <v>12</v>
      </c>
      <c r="V225">
        <v>14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68</v>
      </c>
      <c r="AH225">
        <v>74</v>
      </c>
      <c r="AI225">
        <v>0</v>
      </c>
      <c r="AJ225">
        <v>2</v>
      </c>
      <c r="AK225">
        <v>1</v>
      </c>
      <c r="AL225">
        <v>12</v>
      </c>
      <c r="AM225">
        <v>0</v>
      </c>
      <c r="AN225">
        <v>126</v>
      </c>
      <c r="AO225">
        <v>1</v>
      </c>
      <c r="AP225">
        <v>142</v>
      </c>
      <c r="AQ225" t="b">
        <f>IFERROR(MATCH('2018'!A224, '2019'!A:A, 0) &gt;0, FALSE)</f>
        <v>1</v>
      </c>
    </row>
    <row r="226" spans="1:43">
      <c r="A226" t="s">
        <v>1415</v>
      </c>
      <c r="B226" t="s">
        <v>1416</v>
      </c>
      <c r="C226" t="s">
        <v>14459</v>
      </c>
      <c r="D226" t="s">
        <v>1419</v>
      </c>
      <c r="E226" t="s">
        <v>1420</v>
      </c>
      <c r="F226">
        <v>60805</v>
      </c>
      <c r="G226">
        <v>7084228280</v>
      </c>
      <c r="H226" t="s">
        <v>146</v>
      </c>
      <c r="I226">
        <v>2</v>
      </c>
      <c r="J226">
        <v>17.5</v>
      </c>
      <c r="K226">
        <v>9</v>
      </c>
      <c r="L226">
        <v>28.5</v>
      </c>
      <c r="M226">
        <v>46</v>
      </c>
      <c r="N226">
        <v>25</v>
      </c>
      <c r="O226">
        <v>25</v>
      </c>
      <c r="P226">
        <v>30</v>
      </c>
      <c r="Q226">
        <v>32</v>
      </c>
      <c r="R226">
        <v>42</v>
      </c>
      <c r="S226">
        <v>33</v>
      </c>
      <c r="T226">
        <v>40</v>
      </c>
      <c r="U226">
        <v>41</v>
      </c>
      <c r="V226">
        <v>44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160</v>
      </c>
      <c r="AH226">
        <v>198</v>
      </c>
      <c r="AI226">
        <v>5</v>
      </c>
      <c r="AJ226">
        <v>0</v>
      </c>
      <c r="AK226">
        <v>3</v>
      </c>
      <c r="AL226">
        <v>6</v>
      </c>
      <c r="AM226">
        <v>0</v>
      </c>
      <c r="AN226">
        <v>338</v>
      </c>
      <c r="AO226">
        <v>6</v>
      </c>
      <c r="AP226">
        <v>358</v>
      </c>
      <c r="AQ226" t="b">
        <f>IFERROR(MATCH('2018'!A225, '2019'!A:A, 0) &gt;0, FALSE)</f>
        <v>0</v>
      </c>
    </row>
    <row r="227" spans="1:43">
      <c r="A227" t="s">
        <v>1422</v>
      </c>
      <c r="B227" t="s">
        <v>1423</v>
      </c>
      <c r="C227" t="s">
        <v>15551</v>
      </c>
      <c r="D227" t="s">
        <v>1425</v>
      </c>
      <c r="E227" t="s">
        <v>1333</v>
      </c>
      <c r="F227">
        <v>60487</v>
      </c>
      <c r="G227">
        <v>7084036525</v>
      </c>
      <c r="H227" t="s">
        <v>146</v>
      </c>
      <c r="I227">
        <v>4</v>
      </c>
      <c r="J227">
        <v>34.5</v>
      </c>
      <c r="K227">
        <v>21</v>
      </c>
      <c r="L227">
        <v>59.5</v>
      </c>
      <c r="M227">
        <v>78</v>
      </c>
      <c r="N227">
        <v>54</v>
      </c>
      <c r="O227">
        <v>49</v>
      </c>
      <c r="P227">
        <v>45</v>
      </c>
      <c r="Q227">
        <v>66</v>
      </c>
      <c r="R227">
        <v>58</v>
      </c>
      <c r="S227">
        <v>62</v>
      </c>
      <c r="T227">
        <v>38</v>
      </c>
      <c r="U227">
        <v>65</v>
      </c>
      <c r="V227">
        <v>47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37</v>
      </c>
      <c r="AF227">
        <v>0</v>
      </c>
      <c r="AG227">
        <v>316</v>
      </c>
      <c r="AH227">
        <v>283</v>
      </c>
      <c r="AI227">
        <v>0</v>
      </c>
      <c r="AJ227">
        <v>29</v>
      </c>
      <c r="AK227">
        <v>25</v>
      </c>
      <c r="AL227">
        <v>99</v>
      </c>
      <c r="AM227">
        <v>0</v>
      </c>
      <c r="AN227">
        <v>446</v>
      </c>
      <c r="AO227">
        <v>0</v>
      </c>
      <c r="AP227">
        <v>599</v>
      </c>
      <c r="AQ227" t="b">
        <f>IFERROR(MATCH('2018'!A226, '2019'!A:A, 0) &gt;0, FALSE)</f>
        <v>1</v>
      </c>
    </row>
    <row r="228" spans="1:43">
      <c r="A228" t="s">
        <v>1426</v>
      </c>
      <c r="B228" t="s">
        <v>1427</v>
      </c>
      <c r="C228" t="s">
        <v>8478</v>
      </c>
      <c r="D228" t="s">
        <v>1429</v>
      </c>
      <c r="E228" t="s">
        <v>1122</v>
      </c>
      <c r="F228">
        <v>60638</v>
      </c>
      <c r="G228">
        <v>7737354810</v>
      </c>
      <c r="H228" t="s">
        <v>146</v>
      </c>
      <c r="I228">
        <v>1</v>
      </c>
      <c r="J228">
        <v>10</v>
      </c>
      <c r="K228">
        <v>7</v>
      </c>
      <c r="L228">
        <v>18</v>
      </c>
      <c r="M228">
        <v>28</v>
      </c>
      <c r="N228">
        <v>18</v>
      </c>
      <c r="O228">
        <v>21</v>
      </c>
      <c r="P228">
        <v>27</v>
      </c>
      <c r="Q228">
        <v>10</v>
      </c>
      <c r="R228">
        <v>29</v>
      </c>
      <c r="S228">
        <v>23</v>
      </c>
      <c r="T228">
        <v>18</v>
      </c>
      <c r="U228">
        <v>14</v>
      </c>
      <c r="V228">
        <v>10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104</v>
      </c>
      <c r="AH228">
        <v>94</v>
      </c>
      <c r="AI228">
        <v>0</v>
      </c>
      <c r="AJ228">
        <v>0</v>
      </c>
      <c r="AK228">
        <v>27</v>
      </c>
      <c r="AL228">
        <v>136</v>
      </c>
      <c r="AM228">
        <v>0</v>
      </c>
      <c r="AN228">
        <v>35</v>
      </c>
      <c r="AO228">
        <v>0</v>
      </c>
      <c r="AP228">
        <v>198</v>
      </c>
      <c r="AQ228" t="b">
        <f>IFERROR(MATCH('2018'!A227, '2019'!A:A, 0) &gt;0, FALSE)</f>
        <v>1</v>
      </c>
    </row>
    <row r="229" spans="1:43">
      <c r="A229" t="s">
        <v>11836</v>
      </c>
      <c r="B229" t="s">
        <v>8480</v>
      </c>
      <c r="C229" t="s">
        <v>14463</v>
      </c>
      <c r="D229" t="s">
        <v>8483</v>
      </c>
      <c r="E229" t="s">
        <v>8484</v>
      </c>
      <c r="F229">
        <v>60461</v>
      </c>
      <c r="G229">
        <v>7085351524</v>
      </c>
      <c r="H229" t="s">
        <v>146</v>
      </c>
      <c r="I229">
        <v>4</v>
      </c>
      <c r="J229">
        <v>8</v>
      </c>
      <c r="K229">
        <v>6</v>
      </c>
      <c r="L229">
        <v>18</v>
      </c>
      <c r="M229" t="s">
        <v>290</v>
      </c>
      <c r="N229" t="s">
        <v>290</v>
      </c>
      <c r="O229" t="s">
        <v>290</v>
      </c>
      <c r="P229" t="s">
        <v>290</v>
      </c>
      <c r="Q229" t="s">
        <v>290</v>
      </c>
      <c r="R229" t="s">
        <v>290</v>
      </c>
      <c r="S229" t="s">
        <v>290</v>
      </c>
      <c r="T229" t="s">
        <v>290</v>
      </c>
      <c r="U229" t="s">
        <v>290</v>
      </c>
      <c r="V229" t="s">
        <v>290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21</v>
      </c>
      <c r="AH229">
        <v>25</v>
      </c>
      <c r="AI229">
        <v>0</v>
      </c>
      <c r="AJ229">
        <v>0</v>
      </c>
      <c r="AK229">
        <v>41</v>
      </c>
      <c r="AL229">
        <v>0</v>
      </c>
      <c r="AM229">
        <v>0</v>
      </c>
      <c r="AN229">
        <v>0</v>
      </c>
      <c r="AO229">
        <v>5</v>
      </c>
      <c r="AP229">
        <v>46</v>
      </c>
      <c r="AQ229" t="b">
        <f>IFERROR(MATCH('2018'!A228, '2019'!A:A, 0) &gt;0, FALSE)</f>
        <v>1</v>
      </c>
    </row>
    <row r="230" spans="1:43">
      <c r="A230" t="s">
        <v>11843</v>
      </c>
      <c r="B230" t="s">
        <v>8493</v>
      </c>
      <c r="C230" t="s">
        <v>15552</v>
      </c>
      <c r="D230" t="s">
        <v>8496</v>
      </c>
      <c r="E230" t="s">
        <v>1296</v>
      </c>
      <c r="F230">
        <v>60453</v>
      </c>
      <c r="G230">
        <v>7084253435</v>
      </c>
      <c r="H230" t="s">
        <v>146</v>
      </c>
      <c r="I230">
        <v>1</v>
      </c>
      <c r="J230">
        <v>8</v>
      </c>
      <c r="K230">
        <v>3.5</v>
      </c>
      <c r="L230">
        <v>12.5</v>
      </c>
      <c r="M230" t="s">
        <v>290</v>
      </c>
      <c r="N230" t="s">
        <v>290</v>
      </c>
      <c r="O230" t="s">
        <v>290</v>
      </c>
      <c r="P230" t="s">
        <v>290</v>
      </c>
      <c r="Q230" t="s">
        <v>290</v>
      </c>
      <c r="R230" t="s">
        <v>290</v>
      </c>
      <c r="S230" t="s">
        <v>290</v>
      </c>
      <c r="T230" t="s">
        <v>290</v>
      </c>
      <c r="U230" t="s">
        <v>290</v>
      </c>
      <c r="V230" t="s">
        <v>290</v>
      </c>
      <c r="W230" t="s">
        <v>290</v>
      </c>
      <c r="X230" t="s">
        <v>290</v>
      </c>
      <c r="Y230" t="s">
        <v>290</v>
      </c>
      <c r="Z230">
        <v>10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38</v>
      </c>
      <c r="AH230">
        <v>41</v>
      </c>
      <c r="AI230">
        <v>0</v>
      </c>
      <c r="AJ230">
        <v>3</v>
      </c>
      <c r="AK230">
        <v>18</v>
      </c>
      <c r="AL230">
        <v>16</v>
      </c>
      <c r="AM230">
        <v>0</v>
      </c>
      <c r="AN230">
        <v>38</v>
      </c>
      <c r="AO230">
        <v>4</v>
      </c>
      <c r="AP230">
        <v>79</v>
      </c>
      <c r="AQ230" t="b">
        <f>IFERROR(MATCH('2018'!A229, '2019'!A:A, 0) &gt;0, FALSE)</f>
        <v>0</v>
      </c>
    </row>
    <row r="231" spans="1:43">
      <c r="A231" t="s">
        <v>1435</v>
      </c>
      <c r="B231" t="s">
        <v>1436</v>
      </c>
      <c r="C231" t="s">
        <v>15553</v>
      </c>
      <c r="D231" t="s">
        <v>1438</v>
      </c>
      <c r="E231" t="s">
        <v>1272</v>
      </c>
      <c r="F231">
        <v>60411</v>
      </c>
      <c r="G231">
        <v>7087562333</v>
      </c>
      <c r="H231" t="s">
        <v>146</v>
      </c>
      <c r="I231">
        <v>2</v>
      </c>
      <c r="J231">
        <v>20</v>
      </c>
      <c r="K231">
        <v>9</v>
      </c>
      <c r="L231">
        <v>31</v>
      </c>
      <c r="M231">
        <v>22</v>
      </c>
      <c r="N231">
        <v>28</v>
      </c>
      <c r="O231">
        <v>16</v>
      </c>
      <c r="P231">
        <v>17</v>
      </c>
      <c r="Q231">
        <v>19</v>
      </c>
      <c r="R231">
        <v>21</v>
      </c>
      <c r="S231">
        <v>18</v>
      </c>
      <c r="T231">
        <v>18</v>
      </c>
      <c r="U231">
        <v>16</v>
      </c>
      <c r="V231">
        <v>27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98</v>
      </c>
      <c r="AH231">
        <v>104</v>
      </c>
      <c r="AI231">
        <v>0</v>
      </c>
      <c r="AJ231">
        <v>0</v>
      </c>
      <c r="AK231">
        <v>34</v>
      </c>
      <c r="AL231">
        <v>131</v>
      </c>
      <c r="AM231">
        <v>1</v>
      </c>
      <c r="AN231">
        <v>30</v>
      </c>
      <c r="AO231">
        <v>6</v>
      </c>
      <c r="AP231">
        <v>202</v>
      </c>
      <c r="AQ231" t="b">
        <f>IFERROR(MATCH('2018'!A230, '2019'!A:A, 0) &gt;0, FALSE)</f>
        <v>1</v>
      </c>
    </row>
    <row r="232" spans="1:43">
      <c r="A232" t="s">
        <v>1439</v>
      </c>
      <c r="B232" t="s">
        <v>1440</v>
      </c>
      <c r="C232" t="s">
        <v>11847</v>
      </c>
      <c r="D232" t="s">
        <v>1443</v>
      </c>
      <c r="E232" t="s">
        <v>1296</v>
      </c>
      <c r="F232">
        <v>60453</v>
      </c>
      <c r="G232">
        <v>7084220121</v>
      </c>
      <c r="H232" t="s">
        <v>146</v>
      </c>
      <c r="I232">
        <v>3</v>
      </c>
      <c r="J232">
        <v>19</v>
      </c>
      <c r="K232">
        <v>0</v>
      </c>
      <c r="L232">
        <v>22</v>
      </c>
      <c r="M232">
        <v>58</v>
      </c>
      <c r="N232">
        <v>34</v>
      </c>
      <c r="O232">
        <v>38</v>
      </c>
      <c r="P232">
        <v>37</v>
      </c>
      <c r="Q232">
        <v>50</v>
      </c>
      <c r="R232">
        <v>38</v>
      </c>
      <c r="S232">
        <v>30</v>
      </c>
      <c r="T232">
        <v>39</v>
      </c>
      <c r="U232">
        <v>38</v>
      </c>
      <c r="V232">
        <v>29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199</v>
      </c>
      <c r="AH232">
        <v>192</v>
      </c>
      <c r="AI232">
        <v>0</v>
      </c>
      <c r="AJ232">
        <v>8</v>
      </c>
      <c r="AK232">
        <v>16</v>
      </c>
      <c r="AL232">
        <v>95</v>
      </c>
      <c r="AM232">
        <v>0</v>
      </c>
      <c r="AN232">
        <v>0</v>
      </c>
      <c r="AO232">
        <v>272</v>
      </c>
      <c r="AP232">
        <v>391</v>
      </c>
      <c r="AQ232" t="b">
        <f>IFERROR(MATCH('2018'!A231, '2019'!A:A, 0) &gt;0, FALSE)</f>
        <v>1</v>
      </c>
    </row>
    <row r="233" spans="1:43">
      <c r="A233" t="s">
        <v>1444</v>
      </c>
      <c r="B233" t="s">
        <v>1445</v>
      </c>
      <c r="C233" t="s">
        <v>15554</v>
      </c>
      <c r="D233" t="s">
        <v>1448</v>
      </c>
      <c r="E233" t="s">
        <v>1449</v>
      </c>
      <c r="F233">
        <v>60465</v>
      </c>
      <c r="G233">
        <v>7089743402</v>
      </c>
      <c r="H233" t="s">
        <v>146</v>
      </c>
      <c r="I233">
        <v>2</v>
      </c>
      <c r="J233">
        <v>16</v>
      </c>
      <c r="K233">
        <v>2</v>
      </c>
      <c r="L233">
        <v>20</v>
      </c>
      <c r="M233">
        <v>26</v>
      </c>
      <c r="N233">
        <v>24</v>
      </c>
      <c r="O233">
        <v>13</v>
      </c>
      <c r="P233">
        <v>23</v>
      </c>
      <c r="Q233" t="s">
        <v>290</v>
      </c>
      <c r="R233">
        <v>12</v>
      </c>
      <c r="S233">
        <v>23</v>
      </c>
      <c r="T233" t="s">
        <v>290</v>
      </c>
      <c r="U233">
        <v>15</v>
      </c>
      <c r="V233" t="s">
        <v>290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76</v>
      </c>
      <c r="AH233">
        <v>80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148</v>
      </c>
      <c r="AO233">
        <v>8</v>
      </c>
      <c r="AP233">
        <v>156</v>
      </c>
      <c r="AQ233" t="b">
        <f>IFERROR(MATCH('2018'!A232, '2019'!A:A, 0) &gt;0, FALSE)</f>
        <v>1</v>
      </c>
    </row>
    <row r="234" spans="1:43">
      <c r="A234" t="s">
        <v>4593</v>
      </c>
      <c r="B234" t="s">
        <v>4594</v>
      </c>
      <c r="C234" t="s">
        <v>15555</v>
      </c>
      <c r="D234" t="s">
        <v>4597</v>
      </c>
      <c r="E234" t="s">
        <v>1475</v>
      </c>
      <c r="F234">
        <v>60455</v>
      </c>
      <c r="G234">
        <v>7085982700</v>
      </c>
      <c r="H234" t="s">
        <v>146</v>
      </c>
      <c r="I234">
        <v>2.1</v>
      </c>
      <c r="J234">
        <v>25</v>
      </c>
      <c r="K234">
        <v>11.9</v>
      </c>
      <c r="L234">
        <v>39</v>
      </c>
      <c r="M234">
        <v>12</v>
      </c>
      <c r="N234">
        <v>18</v>
      </c>
      <c r="O234">
        <v>21</v>
      </c>
      <c r="P234">
        <v>13</v>
      </c>
      <c r="Q234">
        <v>17</v>
      </c>
      <c r="R234">
        <v>13</v>
      </c>
      <c r="S234">
        <v>22</v>
      </c>
      <c r="T234">
        <v>13</v>
      </c>
      <c r="U234">
        <v>13</v>
      </c>
      <c r="V234">
        <v>14</v>
      </c>
      <c r="W234">
        <v>14</v>
      </c>
      <c r="X234">
        <v>22</v>
      </c>
      <c r="Y234">
        <v>28</v>
      </c>
      <c r="Z234">
        <v>16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189</v>
      </c>
      <c r="AH234">
        <v>47</v>
      </c>
      <c r="AI234">
        <v>0</v>
      </c>
      <c r="AJ234">
        <v>14</v>
      </c>
      <c r="AK234">
        <v>10</v>
      </c>
      <c r="AL234">
        <v>25</v>
      </c>
      <c r="AM234">
        <v>0</v>
      </c>
      <c r="AN234">
        <v>187</v>
      </c>
      <c r="AO234">
        <v>0</v>
      </c>
      <c r="AP234">
        <v>236</v>
      </c>
      <c r="AQ234" t="b">
        <f>IFERROR(MATCH('2018'!A233, '2019'!A:A, 0) &gt;0, FALSE)</f>
        <v>1</v>
      </c>
    </row>
    <row r="235" spans="1:43">
      <c r="A235" t="s">
        <v>1451</v>
      </c>
      <c r="B235" t="s">
        <v>8522</v>
      </c>
      <c r="C235" t="s">
        <v>15556</v>
      </c>
      <c r="D235" t="s">
        <v>1453</v>
      </c>
      <c r="E235" t="s">
        <v>1289</v>
      </c>
      <c r="F235">
        <v>60477</v>
      </c>
      <c r="G235">
        <v>7084297171</v>
      </c>
      <c r="H235" t="s">
        <v>146</v>
      </c>
      <c r="I235">
        <v>1</v>
      </c>
      <c r="J235">
        <v>20.8</v>
      </c>
      <c r="K235">
        <v>3.8</v>
      </c>
      <c r="L235">
        <v>25.6</v>
      </c>
      <c r="M235">
        <v>28</v>
      </c>
      <c r="N235">
        <v>28</v>
      </c>
      <c r="O235">
        <v>33</v>
      </c>
      <c r="P235">
        <v>24</v>
      </c>
      <c r="Q235">
        <v>33</v>
      </c>
      <c r="R235">
        <v>25</v>
      </c>
      <c r="S235">
        <v>25</v>
      </c>
      <c r="T235">
        <v>23</v>
      </c>
      <c r="U235">
        <v>28</v>
      </c>
      <c r="V235">
        <v>39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18</v>
      </c>
      <c r="AF235">
        <v>0</v>
      </c>
      <c r="AG235">
        <v>149</v>
      </c>
      <c r="AH235">
        <v>155</v>
      </c>
      <c r="AI235">
        <v>0</v>
      </c>
      <c r="AJ235">
        <v>5</v>
      </c>
      <c r="AK235">
        <v>22</v>
      </c>
      <c r="AL235">
        <v>0</v>
      </c>
      <c r="AM235">
        <v>0</v>
      </c>
      <c r="AN235">
        <v>267</v>
      </c>
      <c r="AO235">
        <v>10</v>
      </c>
      <c r="AP235">
        <v>304</v>
      </c>
      <c r="AQ235" t="b">
        <f>IFERROR(MATCH('2018'!A234, '2019'!A:A, 0) &gt;0, FALSE)</f>
        <v>1</v>
      </c>
    </row>
    <row r="236" spans="1:43">
      <c r="A236" t="s">
        <v>1454</v>
      </c>
      <c r="B236" t="s">
        <v>1455</v>
      </c>
      <c r="C236" t="s">
        <v>15557</v>
      </c>
      <c r="D236" t="s">
        <v>1457</v>
      </c>
      <c r="E236" t="s">
        <v>1458</v>
      </c>
      <c r="F236">
        <v>60445</v>
      </c>
      <c r="G236">
        <v>7083858776</v>
      </c>
      <c r="H236" t="s">
        <v>146</v>
      </c>
      <c r="I236">
        <v>1</v>
      </c>
      <c r="J236">
        <v>12.5</v>
      </c>
      <c r="K236">
        <v>10</v>
      </c>
      <c r="L236">
        <v>23.5</v>
      </c>
      <c r="M236">
        <v>28</v>
      </c>
      <c r="N236">
        <v>21</v>
      </c>
      <c r="O236">
        <v>20</v>
      </c>
      <c r="P236">
        <v>21</v>
      </c>
      <c r="Q236">
        <v>19</v>
      </c>
      <c r="R236">
        <v>23</v>
      </c>
      <c r="S236">
        <v>14</v>
      </c>
      <c r="T236">
        <v>17</v>
      </c>
      <c r="U236">
        <v>19</v>
      </c>
      <c r="V236">
        <v>24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108</v>
      </c>
      <c r="AH236">
        <v>98</v>
      </c>
      <c r="AI236">
        <v>0</v>
      </c>
      <c r="AJ236">
        <v>2</v>
      </c>
      <c r="AK236">
        <v>62</v>
      </c>
      <c r="AL236">
        <v>65</v>
      </c>
      <c r="AM236">
        <v>0</v>
      </c>
      <c r="AN236">
        <v>55</v>
      </c>
      <c r="AO236">
        <v>22</v>
      </c>
      <c r="AP236">
        <v>206</v>
      </c>
      <c r="AQ236" t="b">
        <f>IFERROR(MATCH('2018'!A235, '2019'!A:A, 0) &gt;0, FALSE)</f>
        <v>1</v>
      </c>
    </row>
    <row r="237" spans="1:43">
      <c r="A237" t="s">
        <v>1460</v>
      </c>
      <c r="B237" t="s">
        <v>1461</v>
      </c>
      <c r="C237" t="s">
        <v>15558</v>
      </c>
      <c r="D237" t="s">
        <v>1463</v>
      </c>
      <c r="E237" t="s">
        <v>1377</v>
      </c>
      <c r="F237">
        <v>60439</v>
      </c>
      <c r="G237">
        <v>8158340607</v>
      </c>
      <c r="H237" t="s">
        <v>146</v>
      </c>
      <c r="I237">
        <v>3</v>
      </c>
      <c r="J237">
        <v>12</v>
      </c>
      <c r="K237">
        <v>3</v>
      </c>
      <c r="L237">
        <v>18</v>
      </c>
      <c r="M237">
        <v>34</v>
      </c>
      <c r="N237">
        <v>14</v>
      </c>
      <c r="O237">
        <v>14</v>
      </c>
      <c r="P237">
        <v>12</v>
      </c>
      <c r="Q237" t="s">
        <v>290</v>
      </c>
      <c r="R237" t="s">
        <v>290</v>
      </c>
      <c r="S237">
        <v>10</v>
      </c>
      <c r="T237" t="s">
        <v>290</v>
      </c>
      <c r="U237" t="s">
        <v>290</v>
      </c>
      <c r="V237" t="s">
        <v>290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56</v>
      </c>
      <c r="AH237">
        <v>59</v>
      </c>
      <c r="AI237">
        <v>1</v>
      </c>
      <c r="AJ237">
        <v>8</v>
      </c>
      <c r="AK237">
        <v>5</v>
      </c>
      <c r="AL237">
        <v>5</v>
      </c>
      <c r="AM237">
        <v>1</v>
      </c>
      <c r="AN237">
        <v>85</v>
      </c>
      <c r="AO237">
        <v>10</v>
      </c>
      <c r="AP237">
        <v>115</v>
      </c>
      <c r="AQ237" t="b">
        <f>IFERROR(MATCH('2018'!A236, '2019'!A:A, 0) &gt;0, FALSE)</f>
        <v>1</v>
      </c>
    </row>
    <row r="238" spans="1:43">
      <c r="A238" t="s">
        <v>1464</v>
      </c>
      <c r="B238" t="s">
        <v>1465</v>
      </c>
      <c r="C238" t="s">
        <v>14478</v>
      </c>
      <c r="D238" t="s">
        <v>1467</v>
      </c>
      <c r="E238" t="s">
        <v>1468</v>
      </c>
      <c r="F238">
        <v>60419</v>
      </c>
      <c r="G238">
        <v>7088492787</v>
      </c>
      <c r="H238" t="s">
        <v>146</v>
      </c>
      <c r="I238">
        <v>2</v>
      </c>
      <c r="J238">
        <v>7</v>
      </c>
      <c r="K238">
        <v>5</v>
      </c>
      <c r="L238">
        <v>14</v>
      </c>
      <c r="M238" t="s">
        <v>290</v>
      </c>
      <c r="N238" t="s">
        <v>290</v>
      </c>
      <c r="O238" t="s">
        <v>290</v>
      </c>
      <c r="P238" t="s">
        <v>290</v>
      </c>
      <c r="Q238" t="s">
        <v>290</v>
      </c>
      <c r="R238" t="s">
        <v>290</v>
      </c>
      <c r="S238" t="s">
        <v>290</v>
      </c>
      <c r="T238" t="s">
        <v>290</v>
      </c>
      <c r="U238" t="s">
        <v>290</v>
      </c>
      <c r="V238" t="s">
        <v>290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22</v>
      </c>
      <c r="AH238">
        <v>17</v>
      </c>
      <c r="AI238">
        <v>0</v>
      </c>
      <c r="AJ238">
        <v>0</v>
      </c>
      <c r="AK238">
        <v>39</v>
      </c>
      <c r="AL238">
        <v>0</v>
      </c>
      <c r="AM238">
        <v>0</v>
      </c>
      <c r="AN238">
        <v>0</v>
      </c>
      <c r="AO238">
        <v>0</v>
      </c>
      <c r="AP238">
        <v>39</v>
      </c>
      <c r="AQ238" t="b">
        <f>IFERROR(MATCH('2018'!A237, '2019'!A:A, 0) &gt;0, FALSE)</f>
        <v>1</v>
      </c>
    </row>
    <row r="239" spans="1:43">
      <c r="A239" t="s">
        <v>11866</v>
      </c>
      <c r="B239" t="s">
        <v>8537</v>
      </c>
      <c r="C239" t="s">
        <v>8539</v>
      </c>
      <c r="D239" t="s">
        <v>13430</v>
      </c>
      <c r="E239" t="s">
        <v>1204</v>
      </c>
      <c r="F239">
        <v>60463</v>
      </c>
      <c r="G239">
        <v>7086230332</v>
      </c>
      <c r="H239" t="s">
        <v>146</v>
      </c>
      <c r="I239">
        <v>0</v>
      </c>
      <c r="J239">
        <v>5</v>
      </c>
      <c r="K239">
        <v>0.5</v>
      </c>
      <c r="L239">
        <v>5.5</v>
      </c>
      <c r="M239">
        <v>0</v>
      </c>
      <c r="N239" t="s">
        <v>290</v>
      </c>
      <c r="O239" t="s">
        <v>290</v>
      </c>
      <c r="P239">
        <v>10</v>
      </c>
      <c r="Q239" t="s">
        <v>290</v>
      </c>
      <c r="R239" t="s">
        <v>290</v>
      </c>
      <c r="S239" t="s">
        <v>290</v>
      </c>
      <c r="T239" t="s">
        <v>290</v>
      </c>
      <c r="U239" t="s">
        <v>290</v>
      </c>
      <c r="V239" t="s">
        <v>290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290</v>
      </c>
      <c r="AF239">
        <v>0</v>
      </c>
      <c r="AG239">
        <v>18</v>
      </c>
      <c r="AH239">
        <v>29</v>
      </c>
      <c r="AI239">
        <v>0</v>
      </c>
      <c r="AJ239">
        <v>2</v>
      </c>
      <c r="AK239">
        <v>17</v>
      </c>
      <c r="AL239">
        <v>3</v>
      </c>
      <c r="AM239">
        <v>0</v>
      </c>
      <c r="AN239">
        <v>16</v>
      </c>
      <c r="AO239">
        <v>9</v>
      </c>
      <c r="AP239">
        <v>47</v>
      </c>
      <c r="AQ239" t="b">
        <f>IFERROR(MATCH('2018'!A238, '2019'!A:A, 0) &gt;0, FALSE)</f>
        <v>1</v>
      </c>
    </row>
    <row r="240" spans="1:43">
      <c r="A240" t="s">
        <v>1470</v>
      </c>
      <c r="B240" t="s">
        <v>1471</v>
      </c>
      <c r="C240" t="s">
        <v>11869</v>
      </c>
      <c r="D240" t="s">
        <v>1474</v>
      </c>
      <c r="E240" t="s">
        <v>1475</v>
      </c>
      <c r="F240">
        <v>60455</v>
      </c>
      <c r="G240">
        <v>7085994100</v>
      </c>
      <c r="H240" t="s">
        <v>146</v>
      </c>
      <c r="I240">
        <v>8.5</v>
      </c>
      <c r="J240">
        <v>48.4</v>
      </c>
      <c r="K240">
        <v>27.8</v>
      </c>
      <c r="L240">
        <v>84.7</v>
      </c>
      <c r="M240">
        <v>32</v>
      </c>
      <c r="N240">
        <v>41</v>
      </c>
      <c r="O240">
        <v>38</v>
      </c>
      <c r="P240">
        <v>50</v>
      </c>
      <c r="Q240">
        <v>35</v>
      </c>
      <c r="R240">
        <v>50</v>
      </c>
      <c r="S240">
        <v>45</v>
      </c>
      <c r="T240">
        <v>55</v>
      </c>
      <c r="U240">
        <v>52</v>
      </c>
      <c r="V240">
        <v>50</v>
      </c>
      <c r="W240">
        <v>59</v>
      </c>
      <c r="X240">
        <v>50</v>
      </c>
      <c r="Y240">
        <v>54</v>
      </c>
      <c r="Z240">
        <v>44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334</v>
      </c>
      <c r="AH240">
        <v>321</v>
      </c>
      <c r="AI240">
        <v>0</v>
      </c>
      <c r="AJ240">
        <v>45</v>
      </c>
      <c r="AK240">
        <v>19</v>
      </c>
      <c r="AL240">
        <v>0</v>
      </c>
      <c r="AM240">
        <v>0</v>
      </c>
      <c r="AN240">
        <v>570</v>
      </c>
      <c r="AO240">
        <v>21</v>
      </c>
      <c r="AP240">
        <v>655</v>
      </c>
      <c r="AQ240" t="b">
        <f>IFERROR(MATCH('2018'!A239, '2019'!A:A, 0) &gt;0, FALSE)</f>
        <v>1</v>
      </c>
    </row>
    <row r="241" spans="1:43">
      <c r="A241" t="s">
        <v>11877</v>
      </c>
      <c r="B241" t="s">
        <v>8571</v>
      </c>
      <c r="C241" t="s">
        <v>15559</v>
      </c>
      <c r="D241" t="s">
        <v>8574</v>
      </c>
      <c r="E241" t="s">
        <v>1247</v>
      </c>
      <c r="F241">
        <v>60464</v>
      </c>
      <c r="G241">
        <v>7084485332</v>
      </c>
      <c r="H241" t="s">
        <v>146</v>
      </c>
      <c r="I241">
        <v>1</v>
      </c>
      <c r="J241">
        <v>4</v>
      </c>
      <c r="K241">
        <v>8</v>
      </c>
      <c r="L241">
        <v>13</v>
      </c>
      <c r="M241">
        <v>77</v>
      </c>
      <c r="N241">
        <v>15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42</v>
      </c>
      <c r="AH241">
        <v>50</v>
      </c>
      <c r="AI241">
        <v>0</v>
      </c>
      <c r="AJ241">
        <v>4</v>
      </c>
      <c r="AK241">
        <v>0</v>
      </c>
      <c r="AL241">
        <v>1</v>
      </c>
      <c r="AM241">
        <v>0</v>
      </c>
      <c r="AN241">
        <v>67</v>
      </c>
      <c r="AO241">
        <v>20</v>
      </c>
      <c r="AP241">
        <v>92</v>
      </c>
      <c r="AQ241" t="b">
        <f>IFERROR(MATCH('2018'!A240, '2019'!A:A, 0) &gt;0, FALSE)</f>
        <v>1</v>
      </c>
    </row>
    <row r="242" spans="1:43">
      <c r="A242" t="s">
        <v>1483</v>
      </c>
      <c r="B242" t="s">
        <v>1484</v>
      </c>
      <c r="C242" t="s">
        <v>13432</v>
      </c>
      <c r="D242" t="s">
        <v>1487</v>
      </c>
      <c r="E242" t="s">
        <v>1377</v>
      </c>
      <c r="F242">
        <v>60439</v>
      </c>
      <c r="G242">
        <v>6302431995</v>
      </c>
      <c r="H242" t="s">
        <v>146</v>
      </c>
      <c r="I242">
        <v>3</v>
      </c>
      <c r="J242">
        <v>22</v>
      </c>
      <c r="K242">
        <v>9</v>
      </c>
      <c r="L242">
        <v>34</v>
      </c>
      <c r="M242">
        <v>27</v>
      </c>
      <c r="N242">
        <v>29</v>
      </c>
      <c r="O242">
        <v>20</v>
      </c>
      <c r="P242">
        <v>25</v>
      </c>
      <c r="Q242">
        <v>24</v>
      </c>
      <c r="R242">
        <v>25</v>
      </c>
      <c r="S242">
        <v>30</v>
      </c>
      <c r="T242">
        <v>20</v>
      </c>
      <c r="U242">
        <v>27</v>
      </c>
      <c r="V242">
        <v>20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290</v>
      </c>
      <c r="AF242">
        <v>0</v>
      </c>
      <c r="AG242">
        <v>107</v>
      </c>
      <c r="AH242">
        <v>143</v>
      </c>
      <c r="AI242">
        <v>0</v>
      </c>
      <c r="AJ242">
        <v>8</v>
      </c>
      <c r="AK242">
        <v>4</v>
      </c>
      <c r="AL242">
        <v>26</v>
      </c>
      <c r="AM242">
        <v>1</v>
      </c>
      <c r="AN242">
        <v>186</v>
      </c>
      <c r="AO242">
        <v>25</v>
      </c>
      <c r="AP242">
        <v>250</v>
      </c>
      <c r="AQ242" t="b">
        <f>IFERROR(MATCH('2018'!A241, '2019'!A:A, 0) &gt;0, FALSE)</f>
        <v>1</v>
      </c>
    </row>
    <row r="243" spans="1:43">
      <c r="A243" t="s">
        <v>11880</v>
      </c>
      <c r="B243" t="s">
        <v>3841</v>
      </c>
      <c r="C243" t="s">
        <v>13434</v>
      </c>
      <c r="D243" t="s">
        <v>8594</v>
      </c>
      <c r="E243" t="s">
        <v>8595</v>
      </c>
      <c r="F243">
        <v>61025</v>
      </c>
      <c r="G243">
        <v>8157473010</v>
      </c>
      <c r="H243" t="s">
        <v>147</v>
      </c>
      <c r="I243">
        <v>1</v>
      </c>
      <c r="J243">
        <v>4</v>
      </c>
      <c r="K243">
        <v>5</v>
      </c>
      <c r="L243">
        <v>10</v>
      </c>
      <c r="M243" t="s">
        <v>290</v>
      </c>
      <c r="N243" t="s">
        <v>290</v>
      </c>
      <c r="O243" t="s">
        <v>290</v>
      </c>
      <c r="P243" t="s">
        <v>290</v>
      </c>
      <c r="Q243" t="s">
        <v>290</v>
      </c>
      <c r="R243" t="s">
        <v>290</v>
      </c>
      <c r="S243" t="s">
        <v>290</v>
      </c>
      <c r="T243" t="s">
        <v>290</v>
      </c>
      <c r="U243" t="s">
        <v>290</v>
      </c>
      <c r="V243" t="s">
        <v>290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 t="s">
        <v>290</v>
      </c>
      <c r="AE243" t="s">
        <v>290</v>
      </c>
      <c r="AF243">
        <v>0</v>
      </c>
      <c r="AG243">
        <v>27</v>
      </c>
      <c r="AH243">
        <v>27</v>
      </c>
      <c r="AI243">
        <v>0</v>
      </c>
      <c r="AJ243">
        <v>1</v>
      </c>
      <c r="AK243">
        <v>0</v>
      </c>
      <c r="AL243">
        <v>1</v>
      </c>
      <c r="AM243">
        <v>0</v>
      </c>
      <c r="AN243">
        <v>50</v>
      </c>
      <c r="AO243">
        <v>2</v>
      </c>
      <c r="AP243">
        <v>54</v>
      </c>
      <c r="AQ243" t="b">
        <f>IFERROR(MATCH('2018'!A242, '2019'!A:A, 0) &gt;0, FALSE)</f>
        <v>1</v>
      </c>
    </row>
    <row r="244" spans="1:43">
      <c r="A244" t="s">
        <v>11883</v>
      </c>
      <c r="B244" t="s">
        <v>8598</v>
      </c>
      <c r="C244" t="s">
        <v>8600</v>
      </c>
      <c r="D244" t="s">
        <v>8601</v>
      </c>
      <c r="E244" t="s">
        <v>8602</v>
      </c>
      <c r="F244">
        <v>61036</v>
      </c>
      <c r="G244">
        <v>8157773800</v>
      </c>
      <c r="H244" t="s">
        <v>147</v>
      </c>
      <c r="I244">
        <v>1</v>
      </c>
      <c r="J244">
        <v>15.2</v>
      </c>
      <c r="K244">
        <v>1.7</v>
      </c>
      <c r="L244">
        <v>17.899999999999999</v>
      </c>
      <c r="M244" t="s">
        <v>290</v>
      </c>
      <c r="N244" t="s">
        <v>290</v>
      </c>
      <c r="O244" t="s">
        <v>290</v>
      </c>
      <c r="P244" t="s">
        <v>290</v>
      </c>
      <c r="Q244" t="s">
        <v>290</v>
      </c>
      <c r="R244">
        <v>11</v>
      </c>
      <c r="S244" t="s">
        <v>290</v>
      </c>
      <c r="T244" t="s">
        <v>290</v>
      </c>
      <c r="U244" t="s">
        <v>290</v>
      </c>
      <c r="V244" t="s">
        <v>290</v>
      </c>
      <c r="W244" t="s">
        <v>290</v>
      </c>
      <c r="X244" t="s">
        <v>290</v>
      </c>
      <c r="Y244" t="s">
        <v>290</v>
      </c>
      <c r="Z244">
        <v>14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59</v>
      </c>
      <c r="AH244">
        <v>43</v>
      </c>
      <c r="AI244">
        <v>0</v>
      </c>
      <c r="AJ244">
        <v>16</v>
      </c>
      <c r="AK244">
        <v>2</v>
      </c>
      <c r="AL244">
        <v>2</v>
      </c>
      <c r="AM244">
        <v>0</v>
      </c>
      <c r="AN244">
        <v>79</v>
      </c>
      <c r="AO244">
        <v>3</v>
      </c>
      <c r="AP244">
        <v>102</v>
      </c>
      <c r="AQ244" t="b">
        <f>IFERROR(MATCH('2018'!A243, '2019'!A:A, 0) &gt;0, FALSE)</f>
        <v>1</v>
      </c>
    </row>
    <row r="245" spans="1:43">
      <c r="A245" t="s">
        <v>1488</v>
      </c>
      <c r="B245" t="s">
        <v>8605</v>
      </c>
      <c r="C245" t="s">
        <v>14489</v>
      </c>
      <c r="D245" t="s">
        <v>1491</v>
      </c>
      <c r="E245" t="s">
        <v>1492</v>
      </c>
      <c r="F245">
        <v>61032</v>
      </c>
      <c r="G245">
        <v>8152353154</v>
      </c>
      <c r="H245" t="s">
        <v>148</v>
      </c>
      <c r="I245">
        <v>2</v>
      </c>
      <c r="J245">
        <v>16</v>
      </c>
      <c r="K245">
        <v>1</v>
      </c>
      <c r="L245">
        <v>19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22</v>
      </c>
      <c r="V245">
        <v>21</v>
      </c>
      <c r="W245">
        <v>27</v>
      </c>
      <c r="X245">
        <v>28</v>
      </c>
      <c r="Y245">
        <v>23</v>
      </c>
      <c r="Z245">
        <v>29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58</v>
      </c>
      <c r="AH245">
        <v>92</v>
      </c>
      <c r="AI245">
        <v>0</v>
      </c>
      <c r="AJ245">
        <v>6</v>
      </c>
      <c r="AK245">
        <v>3</v>
      </c>
      <c r="AL245">
        <v>5</v>
      </c>
      <c r="AM245">
        <v>0</v>
      </c>
      <c r="AN245">
        <v>130</v>
      </c>
      <c r="AO245">
        <v>6</v>
      </c>
      <c r="AP245">
        <v>150</v>
      </c>
      <c r="AQ245" t="b">
        <f>IFERROR(MATCH('2018'!A244, '2019'!A:A, 0) &gt;0, FALSE)</f>
        <v>0</v>
      </c>
    </row>
    <row r="246" spans="1:43">
      <c r="A246" t="s">
        <v>1494</v>
      </c>
      <c r="B246" t="s">
        <v>446</v>
      </c>
      <c r="C246" t="s">
        <v>15560</v>
      </c>
      <c r="D246" t="s">
        <v>1497</v>
      </c>
      <c r="E246" t="s">
        <v>1492</v>
      </c>
      <c r="F246">
        <v>61032</v>
      </c>
      <c r="G246">
        <v>8152323511</v>
      </c>
      <c r="H246" t="s">
        <v>148</v>
      </c>
      <c r="I246">
        <v>1.6</v>
      </c>
      <c r="J246">
        <v>9.5</v>
      </c>
      <c r="K246">
        <v>3.4</v>
      </c>
      <c r="L246">
        <v>14.5</v>
      </c>
      <c r="M246">
        <v>27</v>
      </c>
      <c r="N246" t="s">
        <v>290</v>
      </c>
      <c r="O246">
        <v>14</v>
      </c>
      <c r="P246" t="s">
        <v>290</v>
      </c>
      <c r="Q246">
        <v>13</v>
      </c>
      <c r="R246">
        <v>12</v>
      </c>
      <c r="S246" t="s">
        <v>290</v>
      </c>
      <c r="T246">
        <v>18</v>
      </c>
      <c r="U246" t="s">
        <v>290</v>
      </c>
      <c r="V246">
        <v>13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67</v>
      </c>
      <c r="AH246">
        <v>57</v>
      </c>
      <c r="AI246">
        <v>0</v>
      </c>
      <c r="AJ246">
        <v>4</v>
      </c>
      <c r="AK246">
        <v>2</v>
      </c>
      <c r="AL246">
        <v>0</v>
      </c>
      <c r="AM246">
        <v>1</v>
      </c>
      <c r="AN246">
        <v>104</v>
      </c>
      <c r="AO246">
        <v>13</v>
      </c>
      <c r="AP246">
        <v>124</v>
      </c>
      <c r="AQ246" t="b">
        <f>IFERROR(MATCH('2018'!A245, '2019'!A:A, 0) &gt;0, FALSE)</f>
        <v>1</v>
      </c>
    </row>
    <row r="247" spans="1:43">
      <c r="A247" t="s">
        <v>1498</v>
      </c>
      <c r="B247" t="s">
        <v>1499</v>
      </c>
      <c r="C247" t="s">
        <v>4975</v>
      </c>
      <c r="D247" t="s">
        <v>8614</v>
      </c>
      <c r="E247" t="s">
        <v>1492</v>
      </c>
      <c r="F247">
        <v>61032</v>
      </c>
      <c r="G247">
        <v>8152326416</v>
      </c>
      <c r="H247" t="s">
        <v>148</v>
      </c>
      <c r="I247">
        <v>3.5</v>
      </c>
      <c r="J247">
        <v>12.6</v>
      </c>
      <c r="K247">
        <v>3.3</v>
      </c>
      <c r="L247">
        <v>19.399999999999999</v>
      </c>
      <c r="M247">
        <v>14</v>
      </c>
      <c r="N247" t="s">
        <v>290</v>
      </c>
      <c r="O247">
        <v>16</v>
      </c>
      <c r="P247" t="s">
        <v>290</v>
      </c>
      <c r="Q247" t="s">
        <v>290</v>
      </c>
      <c r="R247">
        <v>12</v>
      </c>
      <c r="S247">
        <v>13</v>
      </c>
      <c r="T247">
        <v>18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49</v>
      </c>
      <c r="AH247">
        <v>46</v>
      </c>
      <c r="AI247">
        <v>0</v>
      </c>
      <c r="AJ247">
        <v>1</v>
      </c>
      <c r="AK247">
        <v>0</v>
      </c>
      <c r="AL247">
        <v>0</v>
      </c>
      <c r="AM247">
        <v>0</v>
      </c>
      <c r="AN247">
        <v>85</v>
      </c>
      <c r="AO247">
        <v>9</v>
      </c>
      <c r="AP247">
        <v>95</v>
      </c>
      <c r="AQ247" t="b">
        <f>IFERROR(MATCH('2018'!A246, '2019'!A:A, 0) &gt;0, FALSE)</f>
        <v>1</v>
      </c>
    </row>
    <row r="248" spans="1:43">
      <c r="A248" t="s">
        <v>1500</v>
      </c>
      <c r="B248" t="s">
        <v>1501</v>
      </c>
      <c r="C248" t="s">
        <v>5599</v>
      </c>
      <c r="D248" t="s">
        <v>1503</v>
      </c>
      <c r="E248" t="s">
        <v>1492</v>
      </c>
      <c r="F248">
        <v>61032</v>
      </c>
      <c r="G248">
        <v>8152331876</v>
      </c>
      <c r="H248" t="s">
        <v>148</v>
      </c>
      <c r="I248">
        <v>2.9</v>
      </c>
      <c r="J248">
        <v>9.6</v>
      </c>
      <c r="K248">
        <v>4.2</v>
      </c>
      <c r="L248">
        <v>16.7</v>
      </c>
      <c r="M248">
        <v>14</v>
      </c>
      <c r="N248">
        <v>13</v>
      </c>
      <c r="O248">
        <v>12</v>
      </c>
      <c r="P248" t="s">
        <v>290</v>
      </c>
      <c r="Q248">
        <v>16</v>
      </c>
      <c r="R248">
        <v>11</v>
      </c>
      <c r="S248">
        <v>15</v>
      </c>
      <c r="T248">
        <v>17</v>
      </c>
      <c r="U248">
        <v>17</v>
      </c>
      <c r="V248" t="s">
        <v>290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67</v>
      </c>
      <c r="AH248">
        <v>65</v>
      </c>
      <c r="AI248">
        <v>1</v>
      </c>
      <c r="AJ248">
        <v>5</v>
      </c>
      <c r="AK248">
        <v>4</v>
      </c>
      <c r="AL248">
        <v>0</v>
      </c>
      <c r="AM248">
        <v>0</v>
      </c>
      <c r="AN248">
        <v>113</v>
      </c>
      <c r="AO248">
        <v>9</v>
      </c>
      <c r="AP248">
        <v>132</v>
      </c>
      <c r="AQ248" t="b">
        <f>IFERROR(MATCH('2018'!A247, '2019'!A:A, 0) &gt;0, FALSE)</f>
        <v>1</v>
      </c>
    </row>
    <row r="249" spans="1:43">
      <c r="A249" t="s">
        <v>1504</v>
      </c>
      <c r="B249" t="s">
        <v>1505</v>
      </c>
      <c r="C249" t="s">
        <v>8618</v>
      </c>
      <c r="D249" t="s">
        <v>1507</v>
      </c>
      <c r="E249" t="s">
        <v>149</v>
      </c>
      <c r="F249">
        <v>61820</v>
      </c>
      <c r="G249">
        <v>2173569521</v>
      </c>
      <c r="H249" t="s">
        <v>149</v>
      </c>
      <c r="I249">
        <v>1</v>
      </c>
      <c r="J249">
        <v>24.5</v>
      </c>
      <c r="K249">
        <v>3.9</v>
      </c>
      <c r="L249">
        <v>29.4</v>
      </c>
      <c r="M249">
        <v>48</v>
      </c>
      <c r="N249">
        <v>24</v>
      </c>
      <c r="O249">
        <v>25</v>
      </c>
      <c r="P249">
        <v>17</v>
      </c>
      <c r="Q249">
        <v>20</v>
      </c>
      <c r="R249">
        <v>21</v>
      </c>
      <c r="S249">
        <v>27</v>
      </c>
      <c r="T249">
        <v>25</v>
      </c>
      <c r="U249">
        <v>36</v>
      </c>
      <c r="V249">
        <v>28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16</v>
      </c>
      <c r="AF249">
        <v>0</v>
      </c>
      <c r="AG249">
        <v>140</v>
      </c>
      <c r="AH249">
        <v>147</v>
      </c>
      <c r="AI249">
        <v>0</v>
      </c>
      <c r="AJ249">
        <v>7</v>
      </c>
      <c r="AK249">
        <v>15</v>
      </c>
      <c r="AL249">
        <v>26</v>
      </c>
      <c r="AM249">
        <v>0</v>
      </c>
      <c r="AN249">
        <v>216</v>
      </c>
      <c r="AO249">
        <v>23</v>
      </c>
      <c r="AP249">
        <v>287</v>
      </c>
      <c r="AQ249" t="b">
        <f>IFERROR(MATCH('2018'!A248, '2019'!A:A, 0) &gt;0, FALSE)</f>
        <v>1</v>
      </c>
    </row>
    <row r="250" spans="1:43">
      <c r="A250" t="s">
        <v>1509</v>
      </c>
      <c r="B250" t="s">
        <v>1510</v>
      </c>
      <c r="C250" t="s">
        <v>14494</v>
      </c>
      <c r="D250" t="s">
        <v>1512</v>
      </c>
      <c r="E250" t="s">
        <v>1513</v>
      </c>
      <c r="F250">
        <v>61866</v>
      </c>
      <c r="G250">
        <v>2178922011</v>
      </c>
      <c r="H250" t="s">
        <v>149</v>
      </c>
      <c r="I250">
        <v>1</v>
      </c>
      <c r="J250">
        <v>12</v>
      </c>
      <c r="K250">
        <v>2.5</v>
      </c>
      <c r="L250">
        <v>15.5</v>
      </c>
      <c r="M250">
        <v>28</v>
      </c>
      <c r="N250">
        <v>13</v>
      </c>
      <c r="O250">
        <v>12</v>
      </c>
      <c r="P250" t="s">
        <v>290</v>
      </c>
      <c r="Q250" t="s">
        <v>290</v>
      </c>
      <c r="R250" t="s">
        <v>290</v>
      </c>
      <c r="S250">
        <v>10</v>
      </c>
      <c r="T250" t="s">
        <v>290</v>
      </c>
      <c r="U250">
        <v>11</v>
      </c>
      <c r="V250" t="s">
        <v>290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290</v>
      </c>
      <c r="AF250">
        <v>0</v>
      </c>
      <c r="AG250">
        <v>66</v>
      </c>
      <c r="AH250">
        <v>57</v>
      </c>
      <c r="AI250">
        <v>0</v>
      </c>
      <c r="AJ250">
        <v>0</v>
      </c>
      <c r="AK250">
        <v>5</v>
      </c>
      <c r="AL250">
        <v>26</v>
      </c>
      <c r="AM250">
        <v>0</v>
      </c>
      <c r="AN250">
        <v>84</v>
      </c>
      <c r="AO250">
        <v>8</v>
      </c>
      <c r="AP250">
        <v>123</v>
      </c>
      <c r="AQ250" t="b">
        <f>IFERROR(MATCH('2018'!A249, '2019'!A:A, 0) &gt;0, FALSE)</f>
        <v>1</v>
      </c>
    </row>
    <row r="251" spans="1:43">
      <c r="A251" t="s">
        <v>1515</v>
      </c>
      <c r="B251" t="s">
        <v>1516</v>
      </c>
      <c r="C251" t="s">
        <v>13438</v>
      </c>
      <c r="D251" t="s">
        <v>1519</v>
      </c>
      <c r="E251" t="s">
        <v>1520</v>
      </c>
      <c r="F251">
        <v>61864</v>
      </c>
      <c r="G251">
        <v>2176842309</v>
      </c>
      <c r="H251" t="s">
        <v>149</v>
      </c>
      <c r="I251">
        <v>3.5</v>
      </c>
      <c r="J251">
        <v>13</v>
      </c>
      <c r="K251">
        <v>4.5</v>
      </c>
      <c r="L251">
        <v>21</v>
      </c>
      <c r="M251">
        <v>36</v>
      </c>
      <c r="N251">
        <v>14</v>
      </c>
      <c r="O251">
        <v>18</v>
      </c>
      <c r="P251">
        <v>10</v>
      </c>
      <c r="Q251">
        <v>14</v>
      </c>
      <c r="R251">
        <v>10</v>
      </c>
      <c r="S251">
        <v>16</v>
      </c>
      <c r="T251" t="s">
        <v>290</v>
      </c>
      <c r="U251">
        <v>12</v>
      </c>
      <c r="V251">
        <v>12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290</v>
      </c>
      <c r="AF251">
        <v>0</v>
      </c>
      <c r="AG251">
        <v>85</v>
      </c>
      <c r="AH251">
        <v>67</v>
      </c>
      <c r="AI251">
        <v>0</v>
      </c>
      <c r="AJ251">
        <v>4</v>
      </c>
      <c r="AK251">
        <v>0</v>
      </c>
      <c r="AL251">
        <v>0</v>
      </c>
      <c r="AM251">
        <v>0</v>
      </c>
      <c r="AN251">
        <v>141</v>
      </c>
      <c r="AO251">
        <v>7</v>
      </c>
      <c r="AP251">
        <v>152</v>
      </c>
      <c r="AQ251" t="b">
        <f>IFERROR(MATCH('2018'!A250, '2019'!A:A, 0) &gt;0, FALSE)</f>
        <v>1</v>
      </c>
    </row>
    <row r="252" spans="1:43">
      <c r="A252" t="s">
        <v>1522</v>
      </c>
      <c r="B252" t="s">
        <v>1523</v>
      </c>
      <c r="C252" t="s">
        <v>5611</v>
      </c>
      <c r="D252" t="s">
        <v>1525</v>
      </c>
      <c r="E252" t="s">
        <v>149</v>
      </c>
      <c r="F252">
        <v>61821</v>
      </c>
      <c r="G252">
        <v>2173594114</v>
      </c>
      <c r="H252" t="s">
        <v>149</v>
      </c>
      <c r="I252">
        <v>1</v>
      </c>
      <c r="J252">
        <v>27</v>
      </c>
      <c r="K252">
        <v>12</v>
      </c>
      <c r="L252">
        <v>40</v>
      </c>
      <c r="M252">
        <v>24</v>
      </c>
      <c r="N252">
        <v>36</v>
      </c>
      <c r="O252">
        <v>46</v>
      </c>
      <c r="P252">
        <v>31</v>
      </c>
      <c r="Q252">
        <v>38</v>
      </c>
      <c r="R252">
        <v>41</v>
      </c>
      <c r="S252">
        <v>52</v>
      </c>
      <c r="T252">
        <v>46</v>
      </c>
      <c r="U252">
        <v>36</v>
      </c>
      <c r="V252">
        <v>52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290</v>
      </c>
      <c r="AF252">
        <v>0</v>
      </c>
      <c r="AG252">
        <v>217</v>
      </c>
      <c r="AH252">
        <v>192</v>
      </c>
      <c r="AI252">
        <v>0</v>
      </c>
      <c r="AJ252">
        <v>18</v>
      </c>
      <c r="AK252">
        <v>17</v>
      </c>
      <c r="AL252">
        <v>9</v>
      </c>
      <c r="AM252">
        <v>0</v>
      </c>
      <c r="AN252">
        <v>340</v>
      </c>
      <c r="AO252">
        <v>25</v>
      </c>
      <c r="AP252">
        <v>409</v>
      </c>
      <c r="AQ252" t="b">
        <f>IFERROR(MATCH('2018'!A251, '2019'!A:A, 0) &gt;0, FALSE)</f>
        <v>1</v>
      </c>
    </row>
    <row r="253" spans="1:43">
      <c r="A253" t="s">
        <v>1527</v>
      </c>
      <c r="B253" t="s">
        <v>1528</v>
      </c>
      <c r="C253" t="s">
        <v>5614</v>
      </c>
      <c r="D253" t="s">
        <v>1530</v>
      </c>
      <c r="E253" t="s">
        <v>1531</v>
      </c>
      <c r="F253">
        <v>61802</v>
      </c>
      <c r="G253">
        <v>2173448279</v>
      </c>
      <c r="H253" t="s">
        <v>149</v>
      </c>
      <c r="I253">
        <v>1.6</v>
      </c>
      <c r="J253">
        <v>3.3</v>
      </c>
      <c r="K253">
        <v>1.2</v>
      </c>
      <c r="L253">
        <v>6.1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21</v>
      </c>
      <c r="U253">
        <v>14</v>
      </c>
      <c r="V253" t="s">
        <v>290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44</v>
      </c>
      <c r="AH253">
        <v>0</v>
      </c>
      <c r="AI253">
        <v>0</v>
      </c>
      <c r="AJ253">
        <v>6</v>
      </c>
      <c r="AK253">
        <v>1</v>
      </c>
      <c r="AL253">
        <v>4</v>
      </c>
      <c r="AM253">
        <v>0</v>
      </c>
      <c r="AN253">
        <v>26</v>
      </c>
      <c r="AO253">
        <v>7</v>
      </c>
      <c r="AP253">
        <v>44</v>
      </c>
      <c r="AQ253" t="b">
        <f>IFERROR(MATCH('2018'!A252, '2019'!A:A, 0) &gt;0, FALSE)</f>
        <v>1</v>
      </c>
    </row>
    <row r="254" spans="1:43">
      <c r="A254" t="s">
        <v>1538</v>
      </c>
      <c r="B254" t="s">
        <v>1539</v>
      </c>
      <c r="C254" t="s">
        <v>15561</v>
      </c>
      <c r="D254" t="s">
        <v>1542</v>
      </c>
      <c r="E254" t="s">
        <v>149</v>
      </c>
      <c r="F254">
        <v>61820</v>
      </c>
      <c r="G254">
        <v>2173591701</v>
      </c>
      <c r="H254" t="s">
        <v>149</v>
      </c>
      <c r="I254">
        <v>7.7</v>
      </c>
      <c r="J254">
        <v>39.9</v>
      </c>
      <c r="K254">
        <v>8.6</v>
      </c>
      <c r="L254">
        <v>56.2</v>
      </c>
      <c r="M254">
        <v>59</v>
      </c>
      <c r="N254">
        <v>23</v>
      </c>
      <c r="O254">
        <v>35</v>
      </c>
      <c r="P254">
        <v>24</v>
      </c>
      <c r="Q254">
        <v>34</v>
      </c>
      <c r="R254">
        <v>29</v>
      </c>
      <c r="S254">
        <v>31</v>
      </c>
      <c r="T254">
        <v>45</v>
      </c>
      <c r="U254">
        <v>40</v>
      </c>
      <c r="V254">
        <v>44</v>
      </c>
      <c r="W254">
        <v>39</v>
      </c>
      <c r="X254">
        <v>37</v>
      </c>
      <c r="Y254">
        <v>37</v>
      </c>
      <c r="Z254">
        <v>18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262</v>
      </c>
      <c r="AH254">
        <v>233</v>
      </c>
      <c r="AI254">
        <v>0</v>
      </c>
      <c r="AJ254">
        <v>30</v>
      </c>
      <c r="AK254">
        <v>55</v>
      </c>
      <c r="AL254">
        <v>22</v>
      </c>
      <c r="AM254">
        <v>0</v>
      </c>
      <c r="AN254">
        <v>327</v>
      </c>
      <c r="AO254">
        <v>61</v>
      </c>
      <c r="AP254">
        <v>495</v>
      </c>
      <c r="AQ254" t="b">
        <f>IFERROR(MATCH('2018'!A253, '2019'!A:A, 0) &gt;0, FALSE)</f>
        <v>1</v>
      </c>
    </row>
    <row r="255" spans="1:43">
      <c r="A255" t="s">
        <v>1543</v>
      </c>
      <c r="B255" t="s">
        <v>1544</v>
      </c>
      <c r="C255" t="s">
        <v>13445</v>
      </c>
      <c r="D255" t="s">
        <v>1546</v>
      </c>
      <c r="E255" t="s">
        <v>149</v>
      </c>
      <c r="F255">
        <v>61821</v>
      </c>
      <c r="G255">
        <v>2173591714</v>
      </c>
      <c r="H255" t="s">
        <v>149</v>
      </c>
      <c r="I255">
        <v>0.3</v>
      </c>
      <c r="J255">
        <v>7</v>
      </c>
      <c r="K255">
        <v>1.2</v>
      </c>
      <c r="L255">
        <v>8.5</v>
      </c>
      <c r="M255">
        <v>16</v>
      </c>
      <c r="N255" t="s">
        <v>290</v>
      </c>
      <c r="O255" t="s">
        <v>290</v>
      </c>
      <c r="P255" t="s">
        <v>290</v>
      </c>
      <c r="Q255" t="s">
        <v>290</v>
      </c>
      <c r="R255" t="s">
        <v>290</v>
      </c>
      <c r="S255" t="s">
        <v>290</v>
      </c>
      <c r="T255" t="s">
        <v>290</v>
      </c>
      <c r="U255" t="s">
        <v>290</v>
      </c>
      <c r="V255" t="s">
        <v>290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37</v>
      </c>
      <c r="AH255">
        <v>37</v>
      </c>
      <c r="AI255">
        <v>5</v>
      </c>
      <c r="AJ255">
        <v>3</v>
      </c>
      <c r="AK255">
        <v>3</v>
      </c>
      <c r="AL255">
        <v>3</v>
      </c>
      <c r="AM255">
        <v>2</v>
      </c>
      <c r="AN255">
        <v>51</v>
      </c>
      <c r="AO255">
        <v>7</v>
      </c>
      <c r="AP255">
        <v>74</v>
      </c>
      <c r="AQ255" t="b">
        <f>IFERROR(MATCH('2018'!A254, '2019'!A:A, 0) &gt;0, FALSE)</f>
        <v>0</v>
      </c>
    </row>
    <row r="256" spans="1:43">
      <c r="A256" t="s">
        <v>1547</v>
      </c>
      <c r="B256" t="s">
        <v>1548</v>
      </c>
      <c r="C256" t="s">
        <v>15562</v>
      </c>
      <c r="D256" t="s">
        <v>8640</v>
      </c>
      <c r="E256" t="s">
        <v>149</v>
      </c>
      <c r="F256">
        <v>61821</v>
      </c>
      <c r="G256">
        <v>2173989270</v>
      </c>
      <c r="H256" t="s">
        <v>149</v>
      </c>
      <c r="I256">
        <v>0.6</v>
      </c>
      <c r="J256">
        <v>4</v>
      </c>
      <c r="K256">
        <v>8.5</v>
      </c>
      <c r="L256">
        <v>13.1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 t="s">
        <v>290</v>
      </c>
      <c r="AE256" t="s">
        <v>290</v>
      </c>
      <c r="AF256">
        <v>11</v>
      </c>
      <c r="AG256">
        <v>7</v>
      </c>
      <c r="AH256">
        <v>9</v>
      </c>
      <c r="AI256">
        <v>0</v>
      </c>
      <c r="AJ256">
        <v>0</v>
      </c>
      <c r="AK256">
        <v>3</v>
      </c>
      <c r="AL256">
        <v>4</v>
      </c>
      <c r="AM256">
        <v>0</v>
      </c>
      <c r="AN256">
        <v>9</v>
      </c>
      <c r="AO256">
        <v>0</v>
      </c>
      <c r="AP256">
        <v>16</v>
      </c>
      <c r="AQ256" t="b">
        <f>IFERROR(MATCH('2018'!A255, '2019'!A:A, 0) &gt;0, FALSE)</f>
        <v>0</v>
      </c>
    </row>
    <row r="257" spans="1:43">
      <c r="A257" t="s">
        <v>1550</v>
      </c>
      <c r="B257" t="s">
        <v>1551</v>
      </c>
      <c r="C257" t="s">
        <v>8644</v>
      </c>
      <c r="D257" t="s">
        <v>1554</v>
      </c>
      <c r="E257" t="s">
        <v>149</v>
      </c>
      <c r="F257">
        <v>61820</v>
      </c>
      <c r="G257">
        <v>2173333996</v>
      </c>
      <c r="H257" t="s">
        <v>149</v>
      </c>
      <c r="I257">
        <v>0.8</v>
      </c>
      <c r="J257">
        <v>7.3</v>
      </c>
      <c r="K257">
        <v>1.3</v>
      </c>
      <c r="L257">
        <v>9.4</v>
      </c>
      <c r="M257">
        <v>22</v>
      </c>
      <c r="N257" t="s">
        <v>290</v>
      </c>
      <c r="O257">
        <v>15</v>
      </c>
      <c r="P257" t="s">
        <v>290</v>
      </c>
      <c r="Q257" t="s">
        <v>290</v>
      </c>
      <c r="R257">
        <v>15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290</v>
      </c>
      <c r="AF257">
        <v>0</v>
      </c>
      <c r="AG257">
        <v>38</v>
      </c>
      <c r="AH257">
        <v>38</v>
      </c>
      <c r="AI257">
        <v>0</v>
      </c>
      <c r="AJ257">
        <v>12</v>
      </c>
      <c r="AK257">
        <v>1</v>
      </c>
      <c r="AL257">
        <v>5</v>
      </c>
      <c r="AM257">
        <v>0</v>
      </c>
      <c r="AN257">
        <v>50</v>
      </c>
      <c r="AO257">
        <v>8</v>
      </c>
      <c r="AP257">
        <v>76</v>
      </c>
      <c r="AQ257" t="b">
        <f>IFERROR(MATCH('2018'!A256, '2019'!A:A, 0) &gt;0, FALSE)</f>
        <v>1</v>
      </c>
    </row>
    <row r="258" spans="1:43">
      <c r="A258" t="s">
        <v>1555</v>
      </c>
      <c r="B258" t="s">
        <v>1556</v>
      </c>
      <c r="C258" t="s">
        <v>15563</v>
      </c>
      <c r="D258" t="s">
        <v>1559</v>
      </c>
      <c r="E258" t="s">
        <v>1560</v>
      </c>
      <c r="F258">
        <v>61874</v>
      </c>
      <c r="G258">
        <v>2173561818</v>
      </c>
      <c r="H258" t="s">
        <v>149</v>
      </c>
      <c r="I258">
        <v>3</v>
      </c>
      <c r="J258">
        <v>9</v>
      </c>
      <c r="K258">
        <v>8.5</v>
      </c>
      <c r="L258">
        <v>20.5</v>
      </c>
      <c r="M258">
        <v>88</v>
      </c>
      <c r="N258">
        <v>17</v>
      </c>
      <c r="O258" t="s">
        <v>290</v>
      </c>
      <c r="P258" t="s">
        <v>290</v>
      </c>
      <c r="Q258" t="s">
        <v>290</v>
      </c>
      <c r="R258" t="s">
        <v>290</v>
      </c>
      <c r="S258">
        <v>0</v>
      </c>
      <c r="T258" t="s">
        <v>290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64</v>
      </c>
      <c r="AH258">
        <v>64</v>
      </c>
      <c r="AI258">
        <v>0</v>
      </c>
      <c r="AJ258">
        <v>37</v>
      </c>
      <c r="AK258">
        <v>10</v>
      </c>
      <c r="AL258">
        <v>3</v>
      </c>
      <c r="AM258">
        <v>0</v>
      </c>
      <c r="AN258">
        <v>73</v>
      </c>
      <c r="AO258">
        <v>5</v>
      </c>
      <c r="AP258">
        <v>128</v>
      </c>
      <c r="AQ258" t="b">
        <f>IFERROR(MATCH('2018'!A257, '2019'!A:A, 0) &gt;0, FALSE)</f>
        <v>1</v>
      </c>
    </row>
    <row r="259" spans="1:43">
      <c r="A259" t="s">
        <v>1562</v>
      </c>
      <c r="B259" t="s">
        <v>1563</v>
      </c>
      <c r="C259" t="s">
        <v>15564</v>
      </c>
      <c r="D259" t="s">
        <v>15565</v>
      </c>
      <c r="E259" t="s">
        <v>149</v>
      </c>
      <c r="F259">
        <v>61822</v>
      </c>
      <c r="G259">
        <v>2173551253</v>
      </c>
      <c r="H259" t="s">
        <v>149</v>
      </c>
      <c r="I259">
        <v>6.5</v>
      </c>
      <c r="J259">
        <v>17.600000000000001</v>
      </c>
      <c r="K259">
        <v>0.9</v>
      </c>
      <c r="L259">
        <v>25</v>
      </c>
      <c r="M259">
        <v>0</v>
      </c>
      <c r="N259">
        <v>15</v>
      </c>
      <c r="O259">
        <v>15</v>
      </c>
      <c r="P259">
        <v>16</v>
      </c>
      <c r="Q259">
        <v>13</v>
      </c>
      <c r="R259">
        <v>15</v>
      </c>
      <c r="S259">
        <v>16</v>
      </c>
      <c r="T259">
        <v>19</v>
      </c>
      <c r="U259">
        <v>21</v>
      </c>
      <c r="V259">
        <v>13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75</v>
      </c>
      <c r="AH259">
        <v>68</v>
      </c>
      <c r="AI259">
        <v>0</v>
      </c>
      <c r="AJ259">
        <v>50</v>
      </c>
      <c r="AK259">
        <v>4</v>
      </c>
      <c r="AL259">
        <v>10</v>
      </c>
      <c r="AM259">
        <v>1</v>
      </c>
      <c r="AN259">
        <v>62</v>
      </c>
      <c r="AO259">
        <v>16</v>
      </c>
      <c r="AP259">
        <v>143</v>
      </c>
      <c r="AQ259" t="b">
        <f>IFERROR(MATCH('2018'!A258, '2019'!A:A, 0) &gt;0, FALSE)</f>
        <v>0</v>
      </c>
    </row>
    <row r="260" spans="1:43">
      <c r="A260" t="s">
        <v>11905</v>
      </c>
      <c r="B260" t="s">
        <v>8649</v>
      </c>
      <c r="C260" t="s">
        <v>15566</v>
      </c>
      <c r="D260" t="s">
        <v>8652</v>
      </c>
      <c r="E260" t="s">
        <v>1531</v>
      </c>
      <c r="F260">
        <v>61801</v>
      </c>
      <c r="G260">
        <v>2173676590</v>
      </c>
      <c r="H260" t="s">
        <v>149</v>
      </c>
      <c r="I260">
        <v>2</v>
      </c>
      <c r="J260">
        <v>5</v>
      </c>
      <c r="K260">
        <v>4</v>
      </c>
      <c r="L260">
        <v>11</v>
      </c>
      <c r="M260">
        <v>12</v>
      </c>
      <c r="N260" t="s">
        <v>290</v>
      </c>
      <c r="O260" t="s">
        <v>290</v>
      </c>
      <c r="P260" t="s">
        <v>290</v>
      </c>
      <c r="Q260" t="s">
        <v>290</v>
      </c>
      <c r="R260" t="s">
        <v>290</v>
      </c>
      <c r="S260" t="s">
        <v>290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18</v>
      </c>
      <c r="AH260">
        <v>24</v>
      </c>
      <c r="AI260">
        <v>0</v>
      </c>
      <c r="AJ260">
        <v>0</v>
      </c>
      <c r="AK260">
        <v>39</v>
      </c>
      <c r="AL260">
        <v>0</v>
      </c>
      <c r="AM260">
        <v>0</v>
      </c>
      <c r="AN260">
        <v>0</v>
      </c>
      <c r="AO260">
        <v>3</v>
      </c>
      <c r="AP260">
        <v>42</v>
      </c>
      <c r="AQ260" t="b">
        <f>IFERROR(MATCH('2018'!A259, '2019'!A:A, 0) &gt;0, FALSE)</f>
        <v>1</v>
      </c>
    </row>
    <row r="261" spans="1:43">
      <c r="A261" t="s">
        <v>1568</v>
      </c>
      <c r="B261" t="s">
        <v>1569</v>
      </c>
      <c r="C261" t="s">
        <v>13452</v>
      </c>
      <c r="D261" t="s">
        <v>1571</v>
      </c>
      <c r="E261" t="s">
        <v>149</v>
      </c>
      <c r="F261">
        <v>61822</v>
      </c>
      <c r="G261">
        <v>2173527210</v>
      </c>
      <c r="H261" t="s">
        <v>149</v>
      </c>
      <c r="I261">
        <v>5</v>
      </c>
      <c r="J261">
        <v>24.5</v>
      </c>
      <c r="K261">
        <v>9.5</v>
      </c>
      <c r="L261">
        <v>39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51</v>
      </c>
      <c r="X261">
        <v>65</v>
      </c>
      <c r="Y261">
        <v>77</v>
      </c>
      <c r="Z261">
        <v>74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147</v>
      </c>
      <c r="AH261">
        <v>120</v>
      </c>
      <c r="AI261">
        <v>0</v>
      </c>
      <c r="AJ261">
        <v>32</v>
      </c>
      <c r="AK261">
        <v>15</v>
      </c>
      <c r="AL261">
        <v>7</v>
      </c>
      <c r="AM261">
        <v>0</v>
      </c>
      <c r="AN261">
        <v>200</v>
      </c>
      <c r="AO261">
        <v>13</v>
      </c>
      <c r="AP261">
        <v>267</v>
      </c>
      <c r="AQ261" t="b">
        <f>IFERROR(MATCH('2018'!A260, '2019'!A:A, 0) &gt;0, FALSE)</f>
        <v>1</v>
      </c>
    </row>
    <row r="262" spans="1:43">
      <c r="A262" t="s">
        <v>15567</v>
      </c>
      <c r="B262" t="s">
        <v>15568</v>
      </c>
      <c r="C262" t="s">
        <v>15569</v>
      </c>
      <c r="D262" t="s">
        <v>14516</v>
      </c>
      <c r="E262" t="s">
        <v>8692</v>
      </c>
      <c r="F262">
        <v>61920</v>
      </c>
      <c r="G262">
        <v>2175122311</v>
      </c>
      <c r="H262" t="s">
        <v>150</v>
      </c>
      <c r="I262">
        <v>1</v>
      </c>
      <c r="J262">
        <v>2</v>
      </c>
      <c r="K262">
        <v>0</v>
      </c>
      <c r="L262">
        <v>3</v>
      </c>
      <c r="M262">
        <v>0</v>
      </c>
      <c r="N262">
        <v>0</v>
      </c>
      <c r="O262" t="s">
        <v>290</v>
      </c>
      <c r="P262" t="s">
        <v>290</v>
      </c>
      <c r="Q262" t="s">
        <v>290</v>
      </c>
      <c r="R262" t="s">
        <v>290</v>
      </c>
      <c r="S262" t="s">
        <v>290</v>
      </c>
      <c r="T262" t="s">
        <v>290</v>
      </c>
      <c r="U262" t="s">
        <v>290</v>
      </c>
      <c r="V262">
        <v>0</v>
      </c>
      <c r="W262" t="s">
        <v>290</v>
      </c>
      <c r="X262" t="s">
        <v>290</v>
      </c>
      <c r="Y262" t="s">
        <v>290</v>
      </c>
      <c r="Z262" t="s">
        <v>290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9</v>
      </c>
      <c r="AH262">
        <v>9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18</v>
      </c>
      <c r="AO262">
        <v>0</v>
      </c>
      <c r="AP262">
        <v>18</v>
      </c>
      <c r="AQ262" t="b">
        <f>IFERROR(MATCH('2018'!A261, '2019'!A:A, 0) &gt;0, FALSE)</f>
        <v>1</v>
      </c>
    </row>
    <row r="263" spans="1:43">
      <c r="A263" t="s">
        <v>11929</v>
      </c>
      <c r="B263" t="s">
        <v>319</v>
      </c>
      <c r="C263" t="s">
        <v>8681</v>
      </c>
      <c r="D263" t="s">
        <v>8682</v>
      </c>
      <c r="E263" t="s">
        <v>1577</v>
      </c>
      <c r="F263">
        <v>61938</v>
      </c>
      <c r="G263">
        <v>2172350431</v>
      </c>
      <c r="H263" t="s">
        <v>150</v>
      </c>
      <c r="I263">
        <v>1</v>
      </c>
      <c r="J263">
        <v>7.5</v>
      </c>
      <c r="K263">
        <v>2.5</v>
      </c>
      <c r="L263">
        <v>11</v>
      </c>
      <c r="M263">
        <v>17</v>
      </c>
      <c r="N263">
        <v>12</v>
      </c>
      <c r="O263">
        <v>10</v>
      </c>
      <c r="P263">
        <v>10</v>
      </c>
      <c r="Q263" t="s">
        <v>290</v>
      </c>
      <c r="R263" t="s">
        <v>290</v>
      </c>
      <c r="S263">
        <v>11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36</v>
      </c>
      <c r="AH263">
        <v>37</v>
      </c>
      <c r="AI263">
        <v>0</v>
      </c>
      <c r="AJ263">
        <v>1</v>
      </c>
      <c r="AK263">
        <v>1</v>
      </c>
      <c r="AL263">
        <v>4</v>
      </c>
      <c r="AM263">
        <v>0</v>
      </c>
      <c r="AN263">
        <v>67</v>
      </c>
      <c r="AO263">
        <v>0</v>
      </c>
      <c r="AP263">
        <v>73</v>
      </c>
      <c r="AQ263" t="b">
        <f>IFERROR(MATCH('2018'!A262, '2019'!A:A, 0) &gt;0, FALSE)</f>
        <v>1</v>
      </c>
    </row>
    <row r="264" spans="1:43">
      <c r="A264" t="s">
        <v>1572</v>
      </c>
      <c r="B264" t="s">
        <v>1573</v>
      </c>
      <c r="C264" t="s">
        <v>13453</v>
      </c>
      <c r="D264" t="s">
        <v>1576</v>
      </c>
      <c r="E264" t="s">
        <v>1577</v>
      </c>
      <c r="F264">
        <v>61938</v>
      </c>
      <c r="G264">
        <v>2172344911</v>
      </c>
      <c r="H264" t="s">
        <v>150</v>
      </c>
      <c r="I264">
        <v>1</v>
      </c>
      <c r="J264">
        <v>17</v>
      </c>
      <c r="K264">
        <v>6</v>
      </c>
      <c r="L264">
        <v>24</v>
      </c>
      <c r="M264">
        <v>67</v>
      </c>
      <c r="N264">
        <v>24</v>
      </c>
      <c r="O264">
        <v>23</v>
      </c>
      <c r="P264">
        <v>19</v>
      </c>
      <c r="Q264">
        <v>24</v>
      </c>
      <c r="R264">
        <v>15</v>
      </c>
      <c r="S264">
        <v>24</v>
      </c>
      <c r="T264">
        <v>23</v>
      </c>
      <c r="U264">
        <v>13</v>
      </c>
      <c r="V264">
        <v>10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134</v>
      </c>
      <c r="AH264">
        <v>108</v>
      </c>
      <c r="AI264">
        <v>0</v>
      </c>
      <c r="AJ264">
        <v>1</v>
      </c>
      <c r="AK264">
        <v>1</v>
      </c>
      <c r="AL264">
        <v>5</v>
      </c>
      <c r="AM264">
        <v>0</v>
      </c>
      <c r="AN264">
        <v>230</v>
      </c>
      <c r="AO264">
        <v>5</v>
      </c>
      <c r="AP264">
        <v>242</v>
      </c>
      <c r="AQ264" t="b">
        <f>IFERROR(MATCH('2018'!A263, '2019'!A:A, 0) &gt;0, FALSE)</f>
        <v>0</v>
      </c>
    </row>
    <row r="265" spans="1:43">
      <c r="A265" t="s">
        <v>14513</v>
      </c>
      <c r="B265" t="s">
        <v>14514</v>
      </c>
      <c r="C265" t="s">
        <v>15570</v>
      </c>
      <c r="D265" t="s">
        <v>14516</v>
      </c>
      <c r="E265" t="s">
        <v>8692</v>
      </c>
      <c r="F265">
        <v>61920</v>
      </c>
      <c r="G265">
        <v>2175122312</v>
      </c>
      <c r="H265" t="s">
        <v>150</v>
      </c>
      <c r="I265">
        <v>0.5</v>
      </c>
      <c r="J265">
        <v>2</v>
      </c>
      <c r="K265">
        <v>0.5</v>
      </c>
      <c r="L265">
        <v>3</v>
      </c>
      <c r="M265" t="s">
        <v>290</v>
      </c>
      <c r="N265" t="s">
        <v>290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4</v>
      </c>
      <c r="AH265">
        <v>9</v>
      </c>
      <c r="AI265">
        <v>0</v>
      </c>
      <c r="AJ265">
        <v>0</v>
      </c>
      <c r="AK265">
        <v>1</v>
      </c>
      <c r="AL265">
        <v>1</v>
      </c>
      <c r="AM265">
        <v>0</v>
      </c>
      <c r="AN265">
        <v>10</v>
      </c>
      <c r="AO265">
        <v>1</v>
      </c>
      <c r="AP265">
        <v>13</v>
      </c>
      <c r="AQ265" t="b">
        <f>IFERROR(MATCH('2018'!A264, '2019'!A:A, 0) &gt;0, FALSE)</f>
        <v>1</v>
      </c>
    </row>
    <row r="266" spans="1:43">
      <c r="A266" t="s">
        <v>11937</v>
      </c>
      <c r="B266" t="s">
        <v>319</v>
      </c>
      <c r="C266" t="s">
        <v>15571</v>
      </c>
      <c r="D266" t="s">
        <v>8700</v>
      </c>
      <c r="E266" t="s">
        <v>8701</v>
      </c>
      <c r="F266">
        <v>61944</v>
      </c>
      <c r="G266">
        <v>2174633005</v>
      </c>
      <c r="H266" t="s">
        <v>14521</v>
      </c>
      <c r="I266">
        <v>1</v>
      </c>
      <c r="J266">
        <v>7</v>
      </c>
      <c r="K266">
        <v>2</v>
      </c>
      <c r="L266">
        <v>10</v>
      </c>
      <c r="M266">
        <v>26</v>
      </c>
      <c r="N266" t="s">
        <v>290</v>
      </c>
      <c r="O266" t="s">
        <v>290</v>
      </c>
      <c r="P266" t="s">
        <v>290</v>
      </c>
      <c r="Q266" t="s">
        <v>290</v>
      </c>
      <c r="R266" t="s">
        <v>290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19</v>
      </c>
      <c r="AH266">
        <v>29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46</v>
      </c>
      <c r="AO266">
        <v>1</v>
      </c>
      <c r="AP266">
        <v>48</v>
      </c>
      <c r="AQ266" t="b">
        <f>IFERROR(MATCH('2018'!A265, '2019'!A:A, 0) &gt;0, FALSE)</f>
        <v>1</v>
      </c>
    </row>
    <row r="267" spans="1:43">
      <c r="A267" t="s">
        <v>1579</v>
      </c>
      <c r="B267" t="s">
        <v>1366</v>
      </c>
      <c r="C267" t="s">
        <v>14523</v>
      </c>
      <c r="D267" t="s">
        <v>1581</v>
      </c>
      <c r="E267" t="s">
        <v>1582</v>
      </c>
      <c r="F267">
        <v>62462</v>
      </c>
      <c r="G267">
        <v>2178442231</v>
      </c>
      <c r="H267" t="s">
        <v>152</v>
      </c>
      <c r="I267">
        <v>1</v>
      </c>
      <c r="J267">
        <v>10</v>
      </c>
      <c r="K267">
        <v>0</v>
      </c>
      <c r="L267">
        <v>11</v>
      </c>
      <c r="M267">
        <v>15</v>
      </c>
      <c r="N267">
        <v>13</v>
      </c>
      <c r="O267">
        <v>22</v>
      </c>
      <c r="P267">
        <v>18</v>
      </c>
      <c r="Q267">
        <v>19</v>
      </c>
      <c r="R267">
        <v>17</v>
      </c>
      <c r="S267">
        <v>19</v>
      </c>
      <c r="T267">
        <v>14</v>
      </c>
      <c r="U267">
        <v>11</v>
      </c>
      <c r="V267">
        <v>14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79</v>
      </c>
      <c r="AH267">
        <v>83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160</v>
      </c>
      <c r="AO267">
        <v>2</v>
      </c>
      <c r="AP267">
        <v>162</v>
      </c>
      <c r="AQ267" t="b">
        <f>IFERROR(MATCH('2018'!A266, '2019'!A:A, 0) &gt;0, FALSE)</f>
        <v>0</v>
      </c>
    </row>
    <row r="268" spans="1:43">
      <c r="A268" t="s">
        <v>1584</v>
      </c>
      <c r="B268" t="s">
        <v>1585</v>
      </c>
      <c r="C268" t="s">
        <v>15572</v>
      </c>
      <c r="D268" t="s">
        <v>1587</v>
      </c>
      <c r="E268" t="s">
        <v>1588</v>
      </c>
      <c r="F268">
        <v>62463</v>
      </c>
      <c r="G268">
        <v>2176823881</v>
      </c>
      <c r="H268" t="s">
        <v>152</v>
      </c>
      <c r="I268">
        <v>0.7</v>
      </c>
      <c r="J268">
        <v>5.3</v>
      </c>
      <c r="K268">
        <v>2</v>
      </c>
      <c r="L268">
        <v>8</v>
      </c>
      <c r="M268">
        <v>37</v>
      </c>
      <c r="N268">
        <v>18</v>
      </c>
      <c r="O268" t="s">
        <v>290</v>
      </c>
      <c r="P268">
        <v>13</v>
      </c>
      <c r="Q268">
        <v>11</v>
      </c>
      <c r="R268" t="s">
        <v>290</v>
      </c>
      <c r="S268" t="s">
        <v>290</v>
      </c>
      <c r="T268">
        <v>11</v>
      </c>
      <c r="U268" t="s">
        <v>290</v>
      </c>
      <c r="V268" t="s">
        <v>290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57</v>
      </c>
      <c r="AH268">
        <v>67</v>
      </c>
      <c r="AI268">
        <v>0</v>
      </c>
      <c r="AJ268">
        <v>1</v>
      </c>
      <c r="AK268">
        <v>1</v>
      </c>
      <c r="AL268">
        <v>0</v>
      </c>
      <c r="AM268">
        <v>0</v>
      </c>
      <c r="AN268">
        <v>121</v>
      </c>
      <c r="AO268">
        <v>1</v>
      </c>
      <c r="AP268">
        <v>124</v>
      </c>
      <c r="AQ268" t="b">
        <f>IFERROR(MATCH('2018'!A267, '2019'!A:A, 0) &gt;0, FALSE)</f>
        <v>1</v>
      </c>
    </row>
    <row r="269" spans="1:43">
      <c r="A269" t="s">
        <v>1590</v>
      </c>
      <c r="B269" t="s">
        <v>1591</v>
      </c>
      <c r="C269" t="s">
        <v>8712</v>
      </c>
      <c r="D269" t="s">
        <v>1594</v>
      </c>
      <c r="E269" t="s">
        <v>1595</v>
      </c>
      <c r="F269">
        <v>62431</v>
      </c>
      <c r="G269">
        <v>6184285620</v>
      </c>
      <c r="H269" t="s">
        <v>152</v>
      </c>
      <c r="I269">
        <v>1</v>
      </c>
      <c r="J269">
        <v>7</v>
      </c>
      <c r="K269">
        <v>2</v>
      </c>
      <c r="L269">
        <v>10</v>
      </c>
      <c r="M269">
        <v>0</v>
      </c>
      <c r="N269" t="s">
        <v>290</v>
      </c>
      <c r="O269">
        <v>10</v>
      </c>
      <c r="P269" t="s">
        <v>290</v>
      </c>
      <c r="Q269" t="s">
        <v>290</v>
      </c>
      <c r="R269" t="s">
        <v>290</v>
      </c>
      <c r="S269" t="s">
        <v>290</v>
      </c>
      <c r="T269" t="s">
        <v>290</v>
      </c>
      <c r="U269" t="s">
        <v>290</v>
      </c>
      <c r="V269">
        <v>11</v>
      </c>
      <c r="W269" t="s">
        <v>290</v>
      </c>
      <c r="X269" t="s">
        <v>290</v>
      </c>
      <c r="Y269" t="s">
        <v>290</v>
      </c>
      <c r="Z269" t="s">
        <v>290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36</v>
      </c>
      <c r="AH269">
        <v>40</v>
      </c>
      <c r="AI269">
        <v>1</v>
      </c>
      <c r="AJ269">
        <v>5</v>
      </c>
      <c r="AK269">
        <v>0</v>
      </c>
      <c r="AL269">
        <v>0</v>
      </c>
      <c r="AM269">
        <v>0</v>
      </c>
      <c r="AN269">
        <v>66</v>
      </c>
      <c r="AO269">
        <v>4</v>
      </c>
      <c r="AP269">
        <v>76</v>
      </c>
      <c r="AQ269" t="b">
        <f>IFERROR(MATCH('2018'!A268, '2019'!A:A, 0) &gt;0, FALSE)</f>
        <v>1</v>
      </c>
    </row>
    <row r="270" spans="1:43">
      <c r="A270" t="s">
        <v>1604</v>
      </c>
      <c r="B270" t="s">
        <v>1605</v>
      </c>
      <c r="C270" t="s">
        <v>5671</v>
      </c>
      <c r="D270" t="s">
        <v>1608</v>
      </c>
      <c r="E270" t="s">
        <v>1609</v>
      </c>
      <c r="F270">
        <v>62448</v>
      </c>
      <c r="G270">
        <v>6187833517</v>
      </c>
      <c r="H270" t="s">
        <v>153</v>
      </c>
      <c r="I270">
        <v>1</v>
      </c>
      <c r="J270">
        <v>9</v>
      </c>
      <c r="K270">
        <v>3</v>
      </c>
      <c r="L270">
        <v>13</v>
      </c>
      <c r="M270">
        <v>0</v>
      </c>
      <c r="N270">
        <v>19</v>
      </c>
      <c r="O270">
        <v>19</v>
      </c>
      <c r="P270">
        <v>21</v>
      </c>
      <c r="Q270">
        <v>15</v>
      </c>
      <c r="R270">
        <v>17</v>
      </c>
      <c r="S270">
        <v>18</v>
      </c>
      <c r="T270">
        <v>24</v>
      </c>
      <c r="U270">
        <v>10</v>
      </c>
      <c r="V270" t="s">
        <v>290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82</v>
      </c>
      <c r="AH270">
        <v>70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152</v>
      </c>
      <c r="AO270">
        <v>0</v>
      </c>
      <c r="AP270">
        <v>152</v>
      </c>
      <c r="AQ270" t="b">
        <f>IFERROR(MATCH('2018'!A269, '2019'!A:A, 0) &gt;0, FALSE)</f>
        <v>1</v>
      </c>
    </row>
    <row r="271" spans="1:43">
      <c r="A271" t="s">
        <v>1611</v>
      </c>
      <c r="B271" t="s">
        <v>1612</v>
      </c>
      <c r="C271" t="s">
        <v>15573</v>
      </c>
      <c r="D271" t="s">
        <v>1614</v>
      </c>
      <c r="E271" t="s">
        <v>1615</v>
      </c>
      <c r="F271">
        <v>62450</v>
      </c>
      <c r="G271">
        <v>6183953081</v>
      </c>
      <c r="H271" t="s">
        <v>154</v>
      </c>
      <c r="I271">
        <v>2</v>
      </c>
      <c r="J271">
        <v>6</v>
      </c>
      <c r="K271">
        <v>3.9</v>
      </c>
      <c r="L271">
        <v>11.9</v>
      </c>
      <c r="M271">
        <v>35</v>
      </c>
      <c r="N271">
        <v>23</v>
      </c>
      <c r="O271">
        <v>22</v>
      </c>
      <c r="P271">
        <v>24</v>
      </c>
      <c r="Q271">
        <v>23</v>
      </c>
      <c r="R271">
        <v>24</v>
      </c>
      <c r="S271">
        <v>19</v>
      </c>
      <c r="T271">
        <v>16</v>
      </c>
      <c r="U271">
        <v>33</v>
      </c>
      <c r="V271">
        <v>18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14</v>
      </c>
      <c r="AF271">
        <v>0</v>
      </c>
      <c r="AG271">
        <v>114</v>
      </c>
      <c r="AH271">
        <v>137</v>
      </c>
      <c r="AI271">
        <v>0</v>
      </c>
      <c r="AJ271">
        <v>5</v>
      </c>
      <c r="AK271">
        <v>0</v>
      </c>
      <c r="AL271">
        <v>4</v>
      </c>
      <c r="AM271">
        <v>0</v>
      </c>
      <c r="AN271">
        <v>232</v>
      </c>
      <c r="AO271">
        <v>10</v>
      </c>
      <c r="AP271">
        <v>251</v>
      </c>
      <c r="AQ271" t="b">
        <f>IFERROR(MATCH('2018'!A270, '2019'!A:A, 0) &gt;0, FALSE)</f>
        <v>1</v>
      </c>
    </row>
    <row r="272" spans="1:43">
      <c r="A272" t="s">
        <v>1617</v>
      </c>
      <c r="B272" t="s">
        <v>1618</v>
      </c>
      <c r="C272" t="s">
        <v>15574</v>
      </c>
      <c r="D272" t="s">
        <v>1621</v>
      </c>
      <c r="E272" t="s">
        <v>1622</v>
      </c>
      <c r="F272">
        <v>62230</v>
      </c>
      <c r="G272">
        <v>6185267216</v>
      </c>
      <c r="H272" t="s">
        <v>155</v>
      </c>
      <c r="I272">
        <v>2.8</v>
      </c>
      <c r="J272">
        <v>27.5</v>
      </c>
      <c r="K272">
        <v>14</v>
      </c>
      <c r="L272">
        <v>44.3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99</v>
      </c>
      <c r="X272">
        <v>106</v>
      </c>
      <c r="Y272">
        <v>92</v>
      </c>
      <c r="Z272">
        <v>101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196</v>
      </c>
      <c r="AH272">
        <v>202</v>
      </c>
      <c r="AI272">
        <v>13</v>
      </c>
      <c r="AJ272">
        <v>11</v>
      </c>
      <c r="AK272">
        <v>0</v>
      </c>
      <c r="AL272">
        <v>11</v>
      </c>
      <c r="AM272">
        <v>0</v>
      </c>
      <c r="AN272">
        <v>358</v>
      </c>
      <c r="AO272">
        <v>5</v>
      </c>
      <c r="AP272">
        <v>398</v>
      </c>
      <c r="AQ272" t="b">
        <f>IFERROR(MATCH('2018'!A271, '2019'!A:A, 0) &gt;0, FALSE)</f>
        <v>1</v>
      </c>
    </row>
    <row r="273" spans="1:43">
      <c r="A273" t="s">
        <v>1624</v>
      </c>
      <c r="B273" t="s">
        <v>1625</v>
      </c>
      <c r="C273" t="s">
        <v>15575</v>
      </c>
      <c r="D273" t="s">
        <v>1628</v>
      </c>
      <c r="E273" t="s">
        <v>1622</v>
      </c>
      <c r="F273">
        <v>62230</v>
      </c>
      <c r="G273">
        <v>6185264323</v>
      </c>
      <c r="H273" t="s">
        <v>155</v>
      </c>
      <c r="I273">
        <v>1</v>
      </c>
      <c r="J273">
        <v>22</v>
      </c>
      <c r="K273">
        <v>12</v>
      </c>
      <c r="L273">
        <v>35</v>
      </c>
      <c r="M273">
        <v>41</v>
      </c>
      <c r="N273">
        <v>33</v>
      </c>
      <c r="O273">
        <v>32</v>
      </c>
      <c r="P273">
        <v>17</v>
      </c>
      <c r="Q273">
        <v>22</v>
      </c>
      <c r="R273">
        <v>17</v>
      </c>
      <c r="S273">
        <v>27</v>
      </c>
      <c r="T273">
        <v>28</v>
      </c>
      <c r="U273">
        <v>34</v>
      </c>
      <c r="V273">
        <v>26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 t="s">
        <v>290</v>
      </c>
      <c r="AF273">
        <v>0</v>
      </c>
      <c r="AG273">
        <v>138</v>
      </c>
      <c r="AH273">
        <v>142</v>
      </c>
      <c r="AI273">
        <v>0</v>
      </c>
      <c r="AJ273">
        <v>0</v>
      </c>
      <c r="AK273">
        <v>1</v>
      </c>
      <c r="AL273">
        <v>0</v>
      </c>
      <c r="AM273">
        <v>0</v>
      </c>
      <c r="AN273">
        <v>276</v>
      </c>
      <c r="AO273">
        <v>3</v>
      </c>
      <c r="AP273">
        <v>280</v>
      </c>
      <c r="AQ273" t="b">
        <f>IFERROR(MATCH('2018'!A272, '2019'!A:A, 0) &gt;0, FALSE)</f>
        <v>1</v>
      </c>
    </row>
    <row r="274" spans="1:43">
      <c r="A274" t="s">
        <v>1629</v>
      </c>
      <c r="B274" t="s">
        <v>1585</v>
      </c>
      <c r="C274" t="s">
        <v>5683</v>
      </c>
      <c r="D274" t="s">
        <v>1631</v>
      </c>
      <c r="E274" t="s">
        <v>1632</v>
      </c>
      <c r="F274">
        <v>62250</v>
      </c>
      <c r="G274">
        <v>6184952246</v>
      </c>
      <c r="H274" t="s">
        <v>155</v>
      </c>
      <c r="I274">
        <v>1</v>
      </c>
      <c r="J274">
        <v>5.5</v>
      </c>
      <c r="K274">
        <v>2.4</v>
      </c>
      <c r="L274">
        <v>8.9</v>
      </c>
      <c r="M274">
        <v>14</v>
      </c>
      <c r="N274">
        <v>10</v>
      </c>
      <c r="O274">
        <v>11</v>
      </c>
      <c r="P274" t="s">
        <v>290</v>
      </c>
      <c r="Q274" t="s">
        <v>290</v>
      </c>
      <c r="R274" t="s">
        <v>290</v>
      </c>
      <c r="S274" t="s">
        <v>290</v>
      </c>
      <c r="T274" t="s">
        <v>290</v>
      </c>
      <c r="U274" t="s">
        <v>290</v>
      </c>
      <c r="V274" t="s">
        <v>290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42</v>
      </c>
      <c r="AH274">
        <v>44</v>
      </c>
      <c r="AI274">
        <v>0</v>
      </c>
      <c r="AJ274">
        <v>0</v>
      </c>
      <c r="AK274">
        <v>3</v>
      </c>
      <c r="AL274">
        <v>0</v>
      </c>
      <c r="AM274">
        <v>0</v>
      </c>
      <c r="AN274">
        <v>80</v>
      </c>
      <c r="AO274">
        <v>3</v>
      </c>
      <c r="AP274">
        <v>86</v>
      </c>
      <c r="AQ274" t="b">
        <f>IFERROR(MATCH('2018'!A273, '2019'!A:A, 0) &gt;0, FALSE)</f>
        <v>1</v>
      </c>
    </row>
    <row r="275" spans="1:43">
      <c r="A275" t="s">
        <v>1634</v>
      </c>
      <c r="B275" t="s">
        <v>1635</v>
      </c>
      <c r="C275" t="s">
        <v>15576</v>
      </c>
      <c r="D275" t="s">
        <v>1638</v>
      </c>
      <c r="E275" t="s">
        <v>1639</v>
      </c>
      <c r="F275">
        <v>62801</v>
      </c>
      <c r="G275">
        <v>6182263315</v>
      </c>
      <c r="H275" t="s">
        <v>155</v>
      </c>
      <c r="I275">
        <v>2.8</v>
      </c>
      <c r="J275">
        <v>8.3000000000000007</v>
      </c>
      <c r="K275">
        <v>1.7</v>
      </c>
      <c r="L275">
        <v>12.8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32</v>
      </c>
      <c r="X275">
        <v>32</v>
      </c>
      <c r="Y275">
        <v>27</v>
      </c>
      <c r="Z275">
        <v>31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69</v>
      </c>
      <c r="AH275">
        <v>53</v>
      </c>
      <c r="AI275">
        <v>0</v>
      </c>
      <c r="AJ275">
        <v>2</v>
      </c>
      <c r="AK275">
        <v>1</v>
      </c>
      <c r="AL275">
        <v>3</v>
      </c>
      <c r="AM275">
        <v>0</v>
      </c>
      <c r="AN275">
        <v>116</v>
      </c>
      <c r="AO275">
        <v>0</v>
      </c>
      <c r="AP275">
        <v>122</v>
      </c>
      <c r="AQ275" t="b">
        <f>IFERROR(MATCH('2018'!A274, '2019'!A:A, 0) &gt;0, FALSE)</f>
        <v>1</v>
      </c>
    </row>
    <row r="276" spans="1:43">
      <c r="A276" t="s">
        <v>1641</v>
      </c>
      <c r="B276" t="s">
        <v>1642</v>
      </c>
      <c r="C276" t="s">
        <v>15577</v>
      </c>
      <c r="D276" t="s">
        <v>1645</v>
      </c>
      <c r="E276" t="s">
        <v>1646</v>
      </c>
      <c r="F276">
        <v>62864</v>
      </c>
      <c r="G276">
        <v>6182425353</v>
      </c>
      <c r="H276" t="s">
        <v>156</v>
      </c>
      <c r="I276">
        <v>1</v>
      </c>
      <c r="J276">
        <v>10</v>
      </c>
      <c r="K276">
        <v>4.5</v>
      </c>
      <c r="L276">
        <v>15.5</v>
      </c>
      <c r="M276">
        <v>22</v>
      </c>
      <c r="N276">
        <v>16</v>
      </c>
      <c r="O276">
        <v>11</v>
      </c>
      <c r="P276" t="s">
        <v>290</v>
      </c>
      <c r="Q276">
        <v>15</v>
      </c>
      <c r="R276">
        <v>11</v>
      </c>
      <c r="S276">
        <v>16</v>
      </c>
      <c r="T276" t="s">
        <v>290</v>
      </c>
      <c r="U276">
        <v>23</v>
      </c>
      <c r="V276">
        <v>14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75</v>
      </c>
      <c r="AH276">
        <v>70</v>
      </c>
      <c r="AI276">
        <v>0</v>
      </c>
      <c r="AJ276">
        <v>10</v>
      </c>
      <c r="AK276">
        <v>3</v>
      </c>
      <c r="AL276">
        <v>6</v>
      </c>
      <c r="AM276">
        <v>0</v>
      </c>
      <c r="AN276">
        <v>122</v>
      </c>
      <c r="AO276">
        <v>4</v>
      </c>
      <c r="AP276">
        <v>145</v>
      </c>
      <c r="AQ276" t="b">
        <f>IFERROR(MATCH('2018'!A275, '2019'!A:A, 0) &gt;0, FALSE)</f>
        <v>1</v>
      </c>
    </row>
    <row r="277" spans="1:43">
      <c r="A277" t="s">
        <v>1653</v>
      </c>
      <c r="B277" t="s">
        <v>319</v>
      </c>
      <c r="C277" t="s">
        <v>6677</v>
      </c>
      <c r="D277" t="s">
        <v>1654</v>
      </c>
      <c r="E277" t="s">
        <v>1639</v>
      </c>
      <c r="F277">
        <v>62801</v>
      </c>
      <c r="G277">
        <v>6185323473</v>
      </c>
      <c r="H277" t="s">
        <v>157</v>
      </c>
      <c r="I277">
        <v>1</v>
      </c>
      <c r="J277">
        <v>5</v>
      </c>
      <c r="K277">
        <v>2</v>
      </c>
      <c r="L277">
        <v>8</v>
      </c>
      <c r="M277" t="s">
        <v>290</v>
      </c>
      <c r="N277" t="s">
        <v>290</v>
      </c>
      <c r="O277" t="s">
        <v>290</v>
      </c>
      <c r="P277" t="s">
        <v>290</v>
      </c>
      <c r="Q277">
        <v>10</v>
      </c>
      <c r="R277" t="s">
        <v>290</v>
      </c>
      <c r="S277">
        <v>10</v>
      </c>
      <c r="T277">
        <v>11</v>
      </c>
      <c r="U277" t="s">
        <v>290</v>
      </c>
      <c r="V277" t="s">
        <v>290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38</v>
      </c>
      <c r="AH277">
        <v>34</v>
      </c>
      <c r="AI277">
        <v>0</v>
      </c>
      <c r="AJ277">
        <v>2</v>
      </c>
      <c r="AK277">
        <v>3</v>
      </c>
      <c r="AL277">
        <v>3</v>
      </c>
      <c r="AM277">
        <v>0</v>
      </c>
      <c r="AN277">
        <v>53</v>
      </c>
      <c r="AO277">
        <v>11</v>
      </c>
      <c r="AP277">
        <v>72</v>
      </c>
      <c r="AQ277" t="b">
        <f>IFERROR(MATCH('2018'!A276, '2019'!A:A, 0) &gt;0, FALSE)</f>
        <v>1</v>
      </c>
    </row>
    <row r="278" spans="1:43">
      <c r="A278" t="s">
        <v>11950</v>
      </c>
      <c r="B278" t="s">
        <v>8744</v>
      </c>
      <c r="C278" t="s">
        <v>13460</v>
      </c>
      <c r="D278" t="s">
        <v>8747</v>
      </c>
      <c r="E278" t="s">
        <v>8748</v>
      </c>
      <c r="F278">
        <v>62881</v>
      </c>
      <c r="G278">
        <v>6185483492</v>
      </c>
      <c r="H278" t="s">
        <v>157</v>
      </c>
      <c r="I278">
        <v>1</v>
      </c>
      <c r="J278">
        <v>5</v>
      </c>
      <c r="K278">
        <v>0</v>
      </c>
      <c r="L278">
        <v>6</v>
      </c>
      <c r="M278">
        <v>0</v>
      </c>
      <c r="N278" t="s">
        <v>290</v>
      </c>
      <c r="O278">
        <v>0</v>
      </c>
      <c r="P278" t="s">
        <v>290</v>
      </c>
      <c r="Q278" t="s">
        <v>290</v>
      </c>
      <c r="R278" t="s">
        <v>290</v>
      </c>
      <c r="S278" t="s">
        <v>290</v>
      </c>
      <c r="T278" t="s">
        <v>290</v>
      </c>
      <c r="U278" t="s">
        <v>290</v>
      </c>
      <c r="V278" t="s">
        <v>290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13</v>
      </c>
      <c r="AH278">
        <v>19</v>
      </c>
      <c r="AI278">
        <v>0</v>
      </c>
      <c r="AJ278">
        <v>0</v>
      </c>
      <c r="AK278">
        <v>0</v>
      </c>
      <c r="AL278">
        <v>0</v>
      </c>
      <c r="AM278">
        <v>1</v>
      </c>
      <c r="AN278">
        <v>31</v>
      </c>
      <c r="AO278">
        <v>0</v>
      </c>
      <c r="AP278">
        <v>32</v>
      </c>
      <c r="AQ278" t="b">
        <f>IFERROR(MATCH('2018'!A277, '2019'!A:A, 0) &gt;0, FALSE)</f>
        <v>1</v>
      </c>
    </row>
    <row r="279" spans="1:43">
      <c r="A279" t="s">
        <v>1662</v>
      </c>
      <c r="B279" t="s">
        <v>1663</v>
      </c>
      <c r="C279" t="s">
        <v>15578</v>
      </c>
      <c r="D279" t="s">
        <v>1666</v>
      </c>
      <c r="E279" t="s">
        <v>1667</v>
      </c>
      <c r="F279">
        <v>62271</v>
      </c>
      <c r="G279">
        <v>6182436142</v>
      </c>
      <c r="H279" t="s">
        <v>158</v>
      </c>
      <c r="I279">
        <v>0.5</v>
      </c>
      <c r="J279">
        <v>6.5</v>
      </c>
      <c r="K279">
        <v>3.5</v>
      </c>
      <c r="L279">
        <v>10.5</v>
      </c>
      <c r="M279">
        <v>15</v>
      </c>
      <c r="N279" t="s">
        <v>290</v>
      </c>
      <c r="O279" t="s">
        <v>290</v>
      </c>
      <c r="P279" t="s">
        <v>290</v>
      </c>
      <c r="Q279" t="s">
        <v>290</v>
      </c>
      <c r="R279" t="s">
        <v>290</v>
      </c>
      <c r="S279" t="s">
        <v>290</v>
      </c>
      <c r="T279" t="s">
        <v>290</v>
      </c>
      <c r="U279" t="s">
        <v>290</v>
      </c>
      <c r="V279" t="s">
        <v>290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290</v>
      </c>
      <c r="AF279">
        <v>0</v>
      </c>
      <c r="AG279">
        <v>33</v>
      </c>
      <c r="AH279">
        <v>27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60</v>
      </c>
      <c r="AO279">
        <v>0</v>
      </c>
      <c r="AP279">
        <v>60</v>
      </c>
      <c r="AQ279" t="b">
        <f>IFERROR(MATCH('2018'!A278, '2019'!A:A, 0) &gt;0, FALSE)</f>
        <v>0</v>
      </c>
    </row>
    <row r="280" spans="1:43">
      <c r="A280" t="s">
        <v>1669</v>
      </c>
      <c r="B280" t="s">
        <v>326</v>
      </c>
      <c r="C280" t="s">
        <v>15579</v>
      </c>
      <c r="D280" t="s">
        <v>1671</v>
      </c>
      <c r="E280" t="s">
        <v>1672</v>
      </c>
      <c r="F280">
        <v>62803</v>
      </c>
      <c r="G280">
        <v>6184937754</v>
      </c>
      <c r="H280" t="s">
        <v>158</v>
      </c>
      <c r="I280">
        <v>1</v>
      </c>
      <c r="J280">
        <v>6.5</v>
      </c>
      <c r="K280">
        <v>0</v>
      </c>
      <c r="L280">
        <v>7.5</v>
      </c>
      <c r="M280">
        <v>15</v>
      </c>
      <c r="N280">
        <v>11</v>
      </c>
      <c r="O280">
        <v>10</v>
      </c>
      <c r="P280">
        <v>10</v>
      </c>
      <c r="Q280" t="s">
        <v>290</v>
      </c>
      <c r="R280" t="s">
        <v>290</v>
      </c>
      <c r="S280" t="s">
        <v>290</v>
      </c>
      <c r="T280" t="s">
        <v>290</v>
      </c>
      <c r="U280" t="s">
        <v>290</v>
      </c>
      <c r="V280" t="s">
        <v>290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45</v>
      </c>
      <c r="AH280">
        <v>40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85</v>
      </c>
      <c r="AO280">
        <v>0</v>
      </c>
      <c r="AP280">
        <v>85</v>
      </c>
      <c r="AQ280" t="b">
        <f>IFERROR(MATCH('2018'!A279, '2019'!A:A, 0) &gt;0, FALSE)</f>
        <v>1</v>
      </c>
    </row>
    <row r="281" spans="1:43">
      <c r="A281" t="s">
        <v>1674</v>
      </c>
      <c r="B281" t="s">
        <v>8758</v>
      </c>
      <c r="C281" t="s">
        <v>14545</v>
      </c>
      <c r="D281" t="s">
        <v>1678</v>
      </c>
      <c r="E281" t="s">
        <v>1679</v>
      </c>
      <c r="F281">
        <v>62263</v>
      </c>
      <c r="G281">
        <v>6183278741</v>
      </c>
      <c r="H281" t="s">
        <v>158</v>
      </c>
      <c r="I281">
        <v>2</v>
      </c>
      <c r="J281">
        <v>7</v>
      </c>
      <c r="K281">
        <v>2.5</v>
      </c>
      <c r="L281">
        <v>11.5</v>
      </c>
      <c r="M281">
        <v>16</v>
      </c>
      <c r="N281" t="s">
        <v>290</v>
      </c>
      <c r="O281" t="s">
        <v>290</v>
      </c>
      <c r="P281" t="s">
        <v>290</v>
      </c>
      <c r="Q281" t="s">
        <v>290</v>
      </c>
      <c r="R281" t="s">
        <v>290</v>
      </c>
      <c r="S281">
        <v>10</v>
      </c>
      <c r="T281" t="s">
        <v>290</v>
      </c>
      <c r="U281" t="s">
        <v>290</v>
      </c>
      <c r="V281" t="s">
        <v>290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43</v>
      </c>
      <c r="AH281">
        <v>33</v>
      </c>
      <c r="AI281">
        <v>0</v>
      </c>
      <c r="AJ281">
        <v>1</v>
      </c>
      <c r="AK281">
        <v>0</v>
      </c>
      <c r="AL281">
        <v>1</v>
      </c>
      <c r="AM281">
        <v>0</v>
      </c>
      <c r="AN281">
        <v>74</v>
      </c>
      <c r="AO281">
        <v>0</v>
      </c>
      <c r="AP281">
        <v>76</v>
      </c>
      <c r="AQ281" t="b">
        <f>IFERROR(MATCH('2018'!A280, '2019'!A:A, 0) &gt;0, FALSE)</f>
        <v>1</v>
      </c>
    </row>
    <row r="282" spans="1:43">
      <c r="A282" t="s">
        <v>1681</v>
      </c>
      <c r="B282" t="s">
        <v>1682</v>
      </c>
      <c r="C282" t="s">
        <v>13464</v>
      </c>
      <c r="D282" t="s">
        <v>1683</v>
      </c>
      <c r="E282" t="s">
        <v>1679</v>
      </c>
      <c r="F282">
        <v>62263</v>
      </c>
      <c r="G282">
        <v>6183278561</v>
      </c>
      <c r="H282" t="s">
        <v>158</v>
      </c>
      <c r="I282">
        <v>1</v>
      </c>
      <c r="J282">
        <v>8.6</v>
      </c>
      <c r="K282">
        <v>2</v>
      </c>
      <c r="L282">
        <v>11.6</v>
      </c>
      <c r="M282">
        <v>23</v>
      </c>
      <c r="N282" t="s">
        <v>290</v>
      </c>
      <c r="O282">
        <v>10</v>
      </c>
      <c r="P282" t="s">
        <v>290</v>
      </c>
      <c r="Q282">
        <v>15</v>
      </c>
      <c r="R282">
        <v>10</v>
      </c>
      <c r="S282">
        <v>10</v>
      </c>
      <c r="T282">
        <v>10</v>
      </c>
      <c r="U282">
        <v>18</v>
      </c>
      <c r="V282">
        <v>10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52</v>
      </c>
      <c r="AH282">
        <v>64</v>
      </c>
      <c r="AI282">
        <v>0</v>
      </c>
      <c r="AJ282">
        <v>5</v>
      </c>
      <c r="AK282">
        <v>0</v>
      </c>
      <c r="AL282">
        <v>0</v>
      </c>
      <c r="AM282">
        <v>0</v>
      </c>
      <c r="AN282">
        <v>110</v>
      </c>
      <c r="AO282">
        <v>1</v>
      </c>
      <c r="AP282">
        <v>116</v>
      </c>
      <c r="AQ282" t="b">
        <f>IFERROR(MATCH('2018'!A281, '2019'!A:A, 0) &gt;0, FALSE)</f>
        <v>1</v>
      </c>
    </row>
    <row r="283" spans="1:43">
      <c r="A283" t="s">
        <v>1684</v>
      </c>
      <c r="B283" t="s">
        <v>1685</v>
      </c>
      <c r="C283" t="s">
        <v>14548</v>
      </c>
      <c r="D283" t="s">
        <v>1688</v>
      </c>
      <c r="E283" t="s">
        <v>1122</v>
      </c>
      <c r="F283">
        <v>60620</v>
      </c>
      <c r="G283">
        <v>7732249600</v>
      </c>
      <c r="H283" t="s">
        <v>146</v>
      </c>
      <c r="I283">
        <v>3.5</v>
      </c>
      <c r="J283">
        <v>10</v>
      </c>
      <c r="K283">
        <v>8</v>
      </c>
      <c r="L283">
        <v>21.5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31</v>
      </c>
      <c r="X283">
        <v>33</v>
      </c>
      <c r="Y283">
        <v>30</v>
      </c>
      <c r="Z283">
        <v>25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13</v>
      </c>
      <c r="AG283">
        <v>0</v>
      </c>
      <c r="AH283">
        <v>132</v>
      </c>
      <c r="AI283">
        <v>0</v>
      </c>
      <c r="AJ283">
        <v>0</v>
      </c>
      <c r="AK283">
        <v>129</v>
      </c>
      <c r="AL283">
        <v>1</v>
      </c>
      <c r="AM283">
        <v>0</v>
      </c>
      <c r="AN283">
        <v>0</v>
      </c>
      <c r="AO283">
        <v>2</v>
      </c>
      <c r="AP283">
        <v>132</v>
      </c>
      <c r="AQ283" t="b">
        <f>IFERROR(MATCH('2018'!A282, '2019'!A:A, 0) &gt;0, FALSE)</f>
        <v>1</v>
      </c>
    </row>
    <row r="284" spans="1:43">
      <c r="A284" t="s">
        <v>1690</v>
      </c>
      <c r="B284" t="s">
        <v>1691</v>
      </c>
      <c r="C284" t="s">
        <v>13465</v>
      </c>
      <c r="D284" t="s">
        <v>1694</v>
      </c>
      <c r="E284" t="s">
        <v>1122</v>
      </c>
      <c r="F284">
        <v>60610</v>
      </c>
      <c r="G284">
        <v>3122663381</v>
      </c>
      <c r="H284" t="s">
        <v>146</v>
      </c>
      <c r="I284">
        <v>14</v>
      </c>
      <c r="J284">
        <v>52</v>
      </c>
      <c r="K284">
        <v>49</v>
      </c>
      <c r="L284">
        <v>115</v>
      </c>
      <c r="M284">
        <v>111</v>
      </c>
      <c r="N284">
        <v>63</v>
      </c>
      <c r="O284">
        <v>57</v>
      </c>
      <c r="P284">
        <v>57</v>
      </c>
      <c r="Q284">
        <v>60</v>
      </c>
      <c r="R284">
        <v>63</v>
      </c>
      <c r="S284">
        <v>57</v>
      </c>
      <c r="T284">
        <v>53</v>
      </c>
      <c r="U284">
        <v>34</v>
      </c>
      <c r="V284">
        <v>36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281</v>
      </c>
      <c r="AH284">
        <v>310</v>
      </c>
      <c r="AI284">
        <v>2</v>
      </c>
      <c r="AJ284">
        <v>31</v>
      </c>
      <c r="AK284">
        <v>12</v>
      </c>
      <c r="AL284">
        <v>10</v>
      </c>
      <c r="AM284">
        <v>0</v>
      </c>
      <c r="AN284">
        <v>396</v>
      </c>
      <c r="AO284">
        <v>140</v>
      </c>
      <c r="AP284">
        <v>591</v>
      </c>
      <c r="AQ284" t="b">
        <f>IFERROR(MATCH('2018'!A283, '2019'!A:A, 0) &gt;0, FALSE)</f>
        <v>1</v>
      </c>
    </row>
    <row r="285" spans="1:43">
      <c r="A285" t="s">
        <v>1696</v>
      </c>
      <c r="B285" t="s">
        <v>1697</v>
      </c>
      <c r="C285" t="s">
        <v>15580</v>
      </c>
      <c r="D285" t="s">
        <v>1698</v>
      </c>
      <c r="E285" t="s">
        <v>1122</v>
      </c>
      <c r="F285">
        <v>60634</v>
      </c>
      <c r="G285">
        <v>7732828844</v>
      </c>
      <c r="H285" t="s">
        <v>146</v>
      </c>
      <c r="I285">
        <v>7.7</v>
      </c>
      <c r="J285">
        <v>43.3</v>
      </c>
      <c r="K285">
        <v>30.6</v>
      </c>
      <c r="L285">
        <v>81.599999999999994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164</v>
      </c>
      <c r="X285">
        <v>163</v>
      </c>
      <c r="Y285">
        <v>139</v>
      </c>
      <c r="Z285">
        <v>172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638</v>
      </c>
      <c r="AI285">
        <v>2</v>
      </c>
      <c r="AJ285">
        <v>30</v>
      </c>
      <c r="AK285">
        <v>15</v>
      </c>
      <c r="AL285">
        <v>180</v>
      </c>
      <c r="AM285">
        <v>11</v>
      </c>
      <c r="AN285">
        <v>358</v>
      </c>
      <c r="AO285">
        <v>42</v>
      </c>
      <c r="AP285">
        <v>638</v>
      </c>
      <c r="AQ285" t="b">
        <f>IFERROR(MATCH('2018'!A284, '2019'!A:A, 0) &gt;0, FALSE)</f>
        <v>1</v>
      </c>
    </row>
    <row r="286" spans="1:43">
      <c r="A286" t="s">
        <v>1700</v>
      </c>
      <c r="B286" t="s">
        <v>1701</v>
      </c>
      <c r="C286" t="s">
        <v>15581</v>
      </c>
      <c r="D286" t="s">
        <v>8776</v>
      </c>
      <c r="E286" t="s">
        <v>1122</v>
      </c>
      <c r="F286">
        <v>60629</v>
      </c>
      <c r="G286">
        <v>7733152777</v>
      </c>
      <c r="H286" t="s">
        <v>146</v>
      </c>
      <c r="I286">
        <v>2</v>
      </c>
      <c r="J286">
        <v>5</v>
      </c>
      <c r="K286">
        <v>0</v>
      </c>
      <c r="L286">
        <v>7</v>
      </c>
      <c r="M286">
        <v>28</v>
      </c>
      <c r="N286">
        <v>20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30</v>
      </c>
      <c r="AH286">
        <v>18</v>
      </c>
      <c r="AI286">
        <v>0</v>
      </c>
      <c r="AJ286">
        <v>0</v>
      </c>
      <c r="AK286">
        <v>33</v>
      </c>
      <c r="AL286">
        <v>15</v>
      </c>
      <c r="AM286">
        <v>0</v>
      </c>
      <c r="AN286">
        <v>0</v>
      </c>
      <c r="AO286">
        <v>0</v>
      </c>
      <c r="AP286">
        <v>48</v>
      </c>
      <c r="AQ286" t="b">
        <f>IFERROR(MATCH('2018'!A285, '2019'!A:A, 0) &gt;0, FALSE)</f>
        <v>1</v>
      </c>
    </row>
    <row r="287" spans="1:43">
      <c r="A287" t="s">
        <v>1706</v>
      </c>
      <c r="B287" t="s">
        <v>1707</v>
      </c>
      <c r="C287" t="s">
        <v>14560</v>
      </c>
      <c r="D287" t="s">
        <v>1710</v>
      </c>
      <c r="E287" t="s">
        <v>1122</v>
      </c>
      <c r="F287">
        <v>60608</v>
      </c>
      <c r="G287">
        <v>7736482130</v>
      </c>
      <c r="H287" t="s">
        <v>146</v>
      </c>
      <c r="I287">
        <v>5</v>
      </c>
      <c r="J287">
        <v>12</v>
      </c>
      <c r="K287">
        <v>7</v>
      </c>
      <c r="L287">
        <v>24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 t="s">
        <v>290</v>
      </c>
      <c r="X287">
        <v>0</v>
      </c>
      <c r="Y287" t="s">
        <v>290</v>
      </c>
      <c r="Z287" t="s">
        <v>290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2</v>
      </c>
      <c r="AH287">
        <v>2</v>
      </c>
      <c r="AI287">
        <v>0</v>
      </c>
      <c r="AJ287">
        <v>0</v>
      </c>
      <c r="AK287">
        <v>0</v>
      </c>
      <c r="AL287">
        <v>4</v>
      </c>
      <c r="AM287">
        <v>0</v>
      </c>
      <c r="AN287">
        <v>0</v>
      </c>
      <c r="AO287">
        <v>0</v>
      </c>
      <c r="AP287">
        <v>4</v>
      </c>
      <c r="AQ287" t="b">
        <f>IFERROR(MATCH('2018'!A286, '2019'!A:A, 0) &gt;0, FALSE)</f>
        <v>1</v>
      </c>
    </row>
    <row r="288" spans="1:43">
      <c r="A288" t="s">
        <v>1712</v>
      </c>
      <c r="B288" t="s">
        <v>1713</v>
      </c>
      <c r="C288" t="s">
        <v>15582</v>
      </c>
      <c r="D288" t="s">
        <v>1716</v>
      </c>
      <c r="E288" t="s">
        <v>1122</v>
      </c>
      <c r="F288">
        <v>60655</v>
      </c>
      <c r="G288">
        <v>7734294300</v>
      </c>
      <c r="H288" t="s">
        <v>146</v>
      </c>
      <c r="I288">
        <v>6</v>
      </c>
      <c r="J288">
        <v>42.5</v>
      </c>
      <c r="K288">
        <v>24.5</v>
      </c>
      <c r="L288">
        <v>73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190</v>
      </c>
      <c r="X288">
        <v>152</v>
      </c>
      <c r="Y288">
        <v>190</v>
      </c>
      <c r="Z288">
        <v>162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694</v>
      </c>
      <c r="AI288">
        <v>0</v>
      </c>
      <c r="AJ288">
        <v>4</v>
      </c>
      <c r="AK288">
        <v>72</v>
      </c>
      <c r="AL288">
        <v>86</v>
      </c>
      <c r="AM288">
        <v>0</v>
      </c>
      <c r="AN288">
        <v>519</v>
      </c>
      <c r="AO288">
        <v>13</v>
      </c>
      <c r="AP288">
        <v>694</v>
      </c>
      <c r="AQ288" t="b">
        <f>IFERROR(MATCH('2018'!A287, '2019'!A:A, 0) &gt;0, FALSE)</f>
        <v>1</v>
      </c>
    </row>
    <row r="289" spans="1:43">
      <c r="A289" t="s">
        <v>1723</v>
      </c>
      <c r="B289" t="s">
        <v>1724</v>
      </c>
      <c r="C289" t="s">
        <v>15583</v>
      </c>
      <c r="D289" t="s">
        <v>1726</v>
      </c>
      <c r="E289" t="s">
        <v>1727</v>
      </c>
      <c r="F289">
        <v>60521</v>
      </c>
      <c r="G289">
        <v>6303239211</v>
      </c>
      <c r="H289" t="s">
        <v>146</v>
      </c>
      <c r="I289">
        <v>2</v>
      </c>
      <c r="J289">
        <v>22</v>
      </c>
      <c r="K289">
        <v>1</v>
      </c>
      <c r="L289">
        <v>25</v>
      </c>
      <c r="M289">
        <v>14</v>
      </c>
      <c r="N289">
        <v>13</v>
      </c>
      <c r="O289" t="s">
        <v>290</v>
      </c>
      <c r="P289">
        <v>10</v>
      </c>
      <c r="Q289">
        <v>10</v>
      </c>
      <c r="R289" t="s">
        <v>290</v>
      </c>
      <c r="S289">
        <v>11</v>
      </c>
      <c r="T289">
        <v>15</v>
      </c>
      <c r="U289">
        <v>14</v>
      </c>
      <c r="V289">
        <v>14</v>
      </c>
      <c r="W289">
        <v>12</v>
      </c>
      <c r="X289">
        <v>17</v>
      </c>
      <c r="Y289">
        <v>10</v>
      </c>
      <c r="Z289">
        <v>14</v>
      </c>
      <c r="AA289">
        <v>0</v>
      </c>
      <c r="AB289">
        <v>0</v>
      </c>
      <c r="AC289">
        <v>0</v>
      </c>
      <c r="AD289">
        <v>0</v>
      </c>
      <c r="AE289" t="s">
        <v>290</v>
      </c>
      <c r="AF289" t="s">
        <v>290</v>
      </c>
      <c r="AG289">
        <v>93</v>
      </c>
      <c r="AH289">
        <v>82</v>
      </c>
      <c r="AI289">
        <v>0</v>
      </c>
      <c r="AJ289">
        <v>25</v>
      </c>
      <c r="AK289">
        <v>23</v>
      </c>
      <c r="AL289">
        <v>49</v>
      </c>
      <c r="AM289">
        <v>0</v>
      </c>
      <c r="AN289">
        <v>54</v>
      </c>
      <c r="AO289">
        <v>24</v>
      </c>
      <c r="AP289">
        <v>175</v>
      </c>
      <c r="AQ289" t="b">
        <f>IFERROR(MATCH('2018'!A288, '2019'!A:A, 0) &gt;0, FALSE)</f>
        <v>1</v>
      </c>
    </row>
    <row r="290" spans="1:43">
      <c r="A290" t="s">
        <v>1729</v>
      </c>
      <c r="B290" t="s">
        <v>1730</v>
      </c>
      <c r="C290" t="s">
        <v>15584</v>
      </c>
      <c r="D290" t="s">
        <v>1732</v>
      </c>
      <c r="E290" t="s">
        <v>1122</v>
      </c>
      <c r="F290">
        <v>60616</v>
      </c>
      <c r="G290">
        <v>3128427355</v>
      </c>
      <c r="H290" t="s">
        <v>146</v>
      </c>
      <c r="I290">
        <v>8</v>
      </c>
      <c r="J290">
        <v>59</v>
      </c>
      <c r="K290">
        <v>46</v>
      </c>
      <c r="L290">
        <v>113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248</v>
      </c>
      <c r="X290">
        <v>223</v>
      </c>
      <c r="Y290">
        <v>218</v>
      </c>
      <c r="Z290">
        <v>217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381</v>
      </c>
      <c r="AH290">
        <v>525</v>
      </c>
      <c r="AI290">
        <v>0</v>
      </c>
      <c r="AJ290">
        <v>51</v>
      </c>
      <c r="AK290">
        <v>320</v>
      </c>
      <c r="AL290">
        <v>336</v>
      </c>
      <c r="AM290">
        <v>0</v>
      </c>
      <c r="AN290">
        <v>196</v>
      </c>
      <c r="AO290">
        <v>3</v>
      </c>
      <c r="AP290">
        <v>906</v>
      </c>
      <c r="AQ290" t="b">
        <f>IFERROR(MATCH('2018'!A289, '2019'!A:A, 0) &gt;0, FALSE)</f>
        <v>1</v>
      </c>
    </row>
    <row r="291" spans="1:43">
      <c r="A291" t="s">
        <v>1733</v>
      </c>
      <c r="B291" t="s">
        <v>1734</v>
      </c>
      <c r="C291" t="s">
        <v>5734</v>
      </c>
      <c r="D291" t="s">
        <v>8804</v>
      </c>
      <c r="E291" t="s">
        <v>1122</v>
      </c>
      <c r="F291">
        <v>60618</v>
      </c>
      <c r="G291">
        <v>7735393600</v>
      </c>
      <c r="H291" t="s">
        <v>146</v>
      </c>
      <c r="I291">
        <v>11</v>
      </c>
      <c r="J291">
        <v>36.5</v>
      </c>
      <c r="K291">
        <v>21</v>
      </c>
      <c r="L291">
        <v>68.5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137</v>
      </c>
      <c r="X291">
        <v>108</v>
      </c>
      <c r="Y291">
        <v>111</v>
      </c>
      <c r="Z291">
        <v>83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199</v>
      </c>
      <c r="AH291">
        <v>240</v>
      </c>
      <c r="AI291">
        <v>2</v>
      </c>
      <c r="AJ291">
        <v>36</v>
      </c>
      <c r="AK291">
        <v>38</v>
      </c>
      <c r="AL291">
        <v>140</v>
      </c>
      <c r="AM291">
        <v>0</v>
      </c>
      <c r="AN291">
        <v>190</v>
      </c>
      <c r="AO291">
        <v>33</v>
      </c>
      <c r="AP291">
        <v>439</v>
      </c>
      <c r="AQ291" t="b">
        <f>IFERROR(MATCH('2018'!A290, '2019'!A:A, 0) &gt;0, FALSE)</f>
        <v>1</v>
      </c>
    </row>
    <row r="292" spans="1:43">
      <c r="A292" t="s">
        <v>11970</v>
      </c>
      <c r="B292" t="s">
        <v>8807</v>
      </c>
      <c r="C292" t="s">
        <v>15585</v>
      </c>
      <c r="D292" t="s">
        <v>8810</v>
      </c>
      <c r="E292" t="s">
        <v>1122</v>
      </c>
      <c r="F292">
        <v>60615</v>
      </c>
      <c r="G292">
        <v>7732858400</v>
      </c>
      <c r="H292" t="s">
        <v>146</v>
      </c>
      <c r="I292">
        <v>0.9</v>
      </c>
      <c r="J292">
        <v>1</v>
      </c>
      <c r="K292">
        <v>4.2</v>
      </c>
      <c r="L292">
        <v>6.1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 t="s">
        <v>290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 t="s">
        <v>290</v>
      </c>
      <c r="AG292">
        <v>0</v>
      </c>
      <c r="AH292">
        <v>9</v>
      </c>
      <c r="AI292">
        <v>0</v>
      </c>
      <c r="AJ292">
        <v>0</v>
      </c>
      <c r="AK292">
        <v>9</v>
      </c>
      <c r="AL292">
        <v>0</v>
      </c>
      <c r="AM292">
        <v>0</v>
      </c>
      <c r="AN292">
        <v>0</v>
      </c>
      <c r="AO292">
        <v>0</v>
      </c>
      <c r="AP292">
        <v>9</v>
      </c>
      <c r="AQ292" t="b">
        <f>IFERROR(MATCH('2018'!A291, '2019'!A:A, 0) &gt;0, FALSE)</f>
        <v>1</v>
      </c>
    </row>
    <row r="293" spans="1:43">
      <c r="A293" t="s">
        <v>1744</v>
      </c>
      <c r="B293" t="s">
        <v>1745</v>
      </c>
      <c r="C293" t="s">
        <v>15586</v>
      </c>
      <c r="D293" t="s">
        <v>1748</v>
      </c>
      <c r="E293" t="s">
        <v>1122</v>
      </c>
      <c r="F293">
        <v>60642</v>
      </c>
      <c r="G293">
        <v>7732784212</v>
      </c>
      <c r="H293" t="s">
        <v>146</v>
      </c>
      <c r="I293">
        <v>7.1</v>
      </c>
      <c r="J293">
        <v>23.4</v>
      </c>
      <c r="K293">
        <v>15.9</v>
      </c>
      <c r="L293">
        <v>46.4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90</v>
      </c>
      <c r="X293">
        <v>71</v>
      </c>
      <c r="Y293">
        <v>100</v>
      </c>
      <c r="Z293">
        <v>80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174</v>
      </c>
      <c r="AH293">
        <v>167</v>
      </c>
      <c r="AI293">
        <v>0</v>
      </c>
      <c r="AJ293">
        <v>39</v>
      </c>
      <c r="AK293">
        <v>99</v>
      </c>
      <c r="AL293">
        <v>185</v>
      </c>
      <c r="AM293">
        <v>0</v>
      </c>
      <c r="AN293">
        <v>6</v>
      </c>
      <c r="AO293">
        <v>12</v>
      </c>
      <c r="AP293">
        <v>341</v>
      </c>
      <c r="AQ293" t="b">
        <f>IFERROR(MATCH('2018'!A292, '2019'!A:A, 0) &gt;0, FALSE)</f>
        <v>1</v>
      </c>
    </row>
    <row r="294" spans="1:43">
      <c r="A294" t="s">
        <v>1750</v>
      </c>
      <c r="B294" t="s">
        <v>1751</v>
      </c>
      <c r="C294" t="s">
        <v>15587</v>
      </c>
      <c r="D294" t="s">
        <v>1753</v>
      </c>
      <c r="E294" t="s">
        <v>1122</v>
      </c>
      <c r="F294">
        <v>60622</v>
      </c>
      <c r="G294">
        <v>7732761261</v>
      </c>
      <c r="H294" t="s">
        <v>146</v>
      </c>
      <c r="I294">
        <v>5</v>
      </c>
      <c r="J294">
        <v>21.5</v>
      </c>
      <c r="K294">
        <v>13.5</v>
      </c>
      <c r="L294">
        <v>40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45</v>
      </c>
      <c r="X294">
        <v>43</v>
      </c>
      <c r="Y294">
        <v>33</v>
      </c>
      <c r="Z294">
        <v>46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21</v>
      </c>
      <c r="AG294">
        <v>188</v>
      </c>
      <c r="AH294">
        <v>0</v>
      </c>
      <c r="AI294">
        <v>1</v>
      </c>
      <c r="AJ294">
        <v>11</v>
      </c>
      <c r="AK294">
        <v>52</v>
      </c>
      <c r="AL294">
        <v>99</v>
      </c>
      <c r="AM294">
        <v>1</v>
      </c>
      <c r="AN294">
        <v>13</v>
      </c>
      <c r="AO294">
        <v>11</v>
      </c>
      <c r="AP294">
        <v>188</v>
      </c>
      <c r="AQ294" t="b">
        <f>IFERROR(MATCH('2018'!A293, '2019'!A:A, 0) &gt;0, FALSE)</f>
        <v>1</v>
      </c>
    </row>
    <row r="295" spans="1:43">
      <c r="A295" t="s">
        <v>1755</v>
      </c>
      <c r="B295" t="s">
        <v>1756</v>
      </c>
      <c r="C295" t="s">
        <v>14569</v>
      </c>
      <c r="D295" t="s">
        <v>1759</v>
      </c>
      <c r="E295" t="s">
        <v>1122</v>
      </c>
      <c r="F295">
        <v>60637</v>
      </c>
      <c r="G295">
        <v>7737029450</v>
      </c>
      <c r="H295" t="s">
        <v>146</v>
      </c>
      <c r="I295">
        <v>18</v>
      </c>
      <c r="J295">
        <v>235.7</v>
      </c>
      <c r="K295">
        <v>112.9</v>
      </c>
      <c r="L295">
        <v>366.6</v>
      </c>
      <c r="M295">
        <v>268</v>
      </c>
      <c r="N295">
        <v>141</v>
      </c>
      <c r="O295">
        <v>142</v>
      </c>
      <c r="P295">
        <v>141</v>
      </c>
      <c r="Q295">
        <v>140</v>
      </c>
      <c r="R295">
        <v>140</v>
      </c>
      <c r="S295">
        <v>137</v>
      </c>
      <c r="T295">
        <v>153</v>
      </c>
      <c r="U295">
        <v>151</v>
      </c>
      <c r="V295">
        <v>149</v>
      </c>
      <c r="W295">
        <v>163</v>
      </c>
      <c r="X295">
        <v>154</v>
      </c>
      <c r="Y295">
        <v>120</v>
      </c>
      <c r="Z295">
        <v>123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1104</v>
      </c>
      <c r="AH295">
        <v>1018</v>
      </c>
      <c r="AI295">
        <v>1</v>
      </c>
      <c r="AJ295">
        <v>394</v>
      </c>
      <c r="AK295">
        <v>194</v>
      </c>
      <c r="AL295">
        <v>51</v>
      </c>
      <c r="AM295">
        <v>4</v>
      </c>
      <c r="AN295">
        <v>1098</v>
      </c>
      <c r="AO295">
        <v>380</v>
      </c>
      <c r="AP295">
        <v>2122</v>
      </c>
      <c r="AQ295" t="b">
        <f>IFERROR(MATCH('2018'!A294, '2019'!A:A, 0) &gt;0, FALSE)</f>
        <v>1</v>
      </c>
    </row>
    <row r="296" spans="1:43">
      <c r="A296" t="s">
        <v>1761</v>
      </c>
      <c r="B296" t="s">
        <v>1762</v>
      </c>
      <c r="C296" t="s">
        <v>15588</v>
      </c>
      <c r="D296" t="s">
        <v>1764</v>
      </c>
      <c r="E296" t="s">
        <v>1122</v>
      </c>
      <c r="F296">
        <v>60610</v>
      </c>
      <c r="G296">
        <v>3129440304</v>
      </c>
      <c r="H296" t="s">
        <v>146</v>
      </c>
      <c r="I296">
        <v>4</v>
      </c>
      <c r="J296">
        <v>48</v>
      </c>
      <c r="K296">
        <v>17.5</v>
      </c>
      <c r="L296">
        <v>69.5</v>
      </c>
      <c r="M296">
        <v>79</v>
      </c>
      <c r="N296">
        <v>45</v>
      </c>
      <c r="O296">
        <v>46</v>
      </c>
      <c r="P296">
        <v>34</v>
      </c>
      <c r="Q296">
        <v>45</v>
      </c>
      <c r="R296">
        <v>44</v>
      </c>
      <c r="S296">
        <v>44</v>
      </c>
      <c r="T296">
        <v>42</v>
      </c>
      <c r="U296">
        <v>44</v>
      </c>
      <c r="V296">
        <v>32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221</v>
      </c>
      <c r="AH296">
        <v>234</v>
      </c>
      <c r="AI296">
        <v>0</v>
      </c>
      <c r="AJ296">
        <v>19</v>
      </c>
      <c r="AK296">
        <v>4</v>
      </c>
      <c r="AL296">
        <v>18</v>
      </c>
      <c r="AM296">
        <v>0</v>
      </c>
      <c r="AN296">
        <v>359</v>
      </c>
      <c r="AO296">
        <v>55</v>
      </c>
      <c r="AP296">
        <v>455</v>
      </c>
      <c r="AQ296" t="b">
        <f>IFERROR(MATCH('2018'!A295, '2019'!A:A, 0) &gt;0, FALSE)</f>
        <v>1</v>
      </c>
    </row>
    <row r="297" spans="1:43">
      <c r="A297" t="s">
        <v>1765</v>
      </c>
      <c r="B297" t="s">
        <v>1766</v>
      </c>
      <c r="C297" t="s">
        <v>15589</v>
      </c>
      <c r="D297" t="s">
        <v>1769</v>
      </c>
      <c r="E297" t="s">
        <v>1122</v>
      </c>
      <c r="F297">
        <v>60605</v>
      </c>
      <c r="G297">
        <v>3128040702</v>
      </c>
      <c r="H297" t="s">
        <v>146</v>
      </c>
      <c r="I297">
        <v>2</v>
      </c>
      <c r="J297">
        <v>6</v>
      </c>
      <c r="K297">
        <v>2</v>
      </c>
      <c r="L297">
        <v>10</v>
      </c>
      <c r="M297">
        <v>20</v>
      </c>
      <c r="N297" t="s">
        <v>290</v>
      </c>
      <c r="O297" t="s">
        <v>290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15</v>
      </c>
      <c r="AH297">
        <v>17</v>
      </c>
      <c r="AI297">
        <v>0</v>
      </c>
      <c r="AJ297">
        <v>10</v>
      </c>
      <c r="AK297">
        <v>6</v>
      </c>
      <c r="AL297">
        <v>2</v>
      </c>
      <c r="AM297">
        <v>0</v>
      </c>
      <c r="AN297">
        <v>10</v>
      </c>
      <c r="AO297">
        <v>4</v>
      </c>
      <c r="AP297">
        <v>32</v>
      </c>
      <c r="AQ297" t="b">
        <f>IFERROR(MATCH('2018'!A296, '2019'!A:A, 0) &gt;0, FALSE)</f>
        <v>1</v>
      </c>
    </row>
    <row r="298" spans="1:43">
      <c r="A298" t="s">
        <v>1771</v>
      </c>
      <c r="B298" t="s">
        <v>1772</v>
      </c>
      <c r="C298" t="s">
        <v>15590</v>
      </c>
      <c r="D298" t="s">
        <v>1774</v>
      </c>
      <c r="E298" t="s">
        <v>1122</v>
      </c>
      <c r="F298">
        <v>60655</v>
      </c>
      <c r="G298">
        <v>7738815300</v>
      </c>
      <c r="H298" t="s">
        <v>146</v>
      </c>
      <c r="I298">
        <v>10</v>
      </c>
      <c r="J298">
        <v>99</v>
      </c>
      <c r="K298">
        <v>29</v>
      </c>
      <c r="L298">
        <v>138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420</v>
      </c>
      <c r="X298">
        <v>423</v>
      </c>
      <c r="Y298">
        <v>395</v>
      </c>
      <c r="Z298">
        <v>390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903</v>
      </c>
      <c r="AH298">
        <v>725</v>
      </c>
      <c r="AI298">
        <v>5</v>
      </c>
      <c r="AJ298">
        <v>27</v>
      </c>
      <c r="AK298">
        <v>196</v>
      </c>
      <c r="AL298">
        <v>196</v>
      </c>
      <c r="AM298">
        <v>1</v>
      </c>
      <c r="AN298">
        <v>1147</v>
      </c>
      <c r="AO298">
        <v>56</v>
      </c>
      <c r="AP298">
        <v>1628</v>
      </c>
      <c r="AQ298" t="b">
        <f>IFERROR(MATCH('2018'!A297, '2019'!A:A, 0) &gt;0, FALSE)</f>
        <v>1</v>
      </c>
    </row>
    <row r="299" spans="1:43">
      <c r="A299" t="s">
        <v>1775</v>
      </c>
      <c r="B299" t="s">
        <v>8866</v>
      </c>
      <c r="C299" t="s">
        <v>11987</v>
      </c>
      <c r="D299" t="s">
        <v>1779</v>
      </c>
      <c r="E299" t="s">
        <v>1122</v>
      </c>
      <c r="F299">
        <v>60655</v>
      </c>
      <c r="G299">
        <v>7738816500</v>
      </c>
      <c r="H299" t="s">
        <v>146</v>
      </c>
      <c r="I299">
        <v>5</v>
      </c>
      <c r="J299">
        <v>71</v>
      </c>
      <c r="K299">
        <v>39</v>
      </c>
      <c r="L299">
        <v>115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227</v>
      </c>
      <c r="X299">
        <v>221</v>
      </c>
      <c r="Y299">
        <v>234</v>
      </c>
      <c r="Z299">
        <v>232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914</v>
      </c>
      <c r="AH299">
        <v>0</v>
      </c>
      <c r="AI299">
        <v>2</v>
      </c>
      <c r="AJ299">
        <v>18</v>
      </c>
      <c r="AK299">
        <v>119</v>
      </c>
      <c r="AL299">
        <v>151</v>
      </c>
      <c r="AM299">
        <v>2</v>
      </c>
      <c r="AN299">
        <v>586</v>
      </c>
      <c r="AO299">
        <v>36</v>
      </c>
      <c r="AP299">
        <v>914</v>
      </c>
      <c r="AQ299" t="b">
        <f>IFERROR(MATCH('2018'!A298, '2019'!A:A, 0) &gt;0, FALSE)</f>
        <v>1</v>
      </c>
    </row>
    <row r="300" spans="1:43">
      <c r="A300" t="s">
        <v>1780</v>
      </c>
      <c r="B300" t="s">
        <v>1781</v>
      </c>
      <c r="C300" t="s">
        <v>15591</v>
      </c>
      <c r="D300" t="s">
        <v>1784</v>
      </c>
      <c r="E300" t="s">
        <v>1122</v>
      </c>
      <c r="F300">
        <v>60643</v>
      </c>
      <c r="G300">
        <v>7738816700</v>
      </c>
      <c r="H300" t="s">
        <v>146</v>
      </c>
      <c r="I300">
        <v>13</v>
      </c>
      <c r="J300">
        <v>53</v>
      </c>
      <c r="K300">
        <v>4</v>
      </c>
      <c r="L300">
        <v>70</v>
      </c>
      <c r="M300">
        <v>35</v>
      </c>
      <c r="N300">
        <v>36</v>
      </c>
      <c r="O300">
        <v>32</v>
      </c>
      <c r="P300">
        <v>27</v>
      </c>
      <c r="Q300">
        <v>23</v>
      </c>
      <c r="R300">
        <v>30</v>
      </c>
      <c r="S300">
        <v>21</v>
      </c>
      <c r="T300">
        <v>38</v>
      </c>
      <c r="U300">
        <v>37</v>
      </c>
      <c r="V300">
        <v>29</v>
      </c>
      <c r="W300">
        <v>35</v>
      </c>
      <c r="X300">
        <v>40</v>
      </c>
      <c r="Y300">
        <v>25</v>
      </c>
      <c r="Z300">
        <v>36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234</v>
      </c>
      <c r="AH300">
        <v>210</v>
      </c>
      <c r="AI300">
        <v>0</v>
      </c>
      <c r="AJ300">
        <v>52</v>
      </c>
      <c r="AK300">
        <v>255</v>
      </c>
      <c r="AL300">
        <v>23</v>
      </c>
      <c r="AM300">
        <v>2</v>
      </c>
      <c r="AN300">
        <v>86</v>
      </c>
      <c r="AO300">
        <v>26</v>
      </c>
      <c r="AP300">
        <v>444</v>
      </c>
      <c r="AQ300" t="b">
        <f>IFERROR(MATCH('2018'!A299, '2019'!A:A, 0) &gt;0, FALSE)</f>
        <v>1</v>
      </c>
    </row>
    <row r="301" spans="1:43">
      <c r="A301" t="s">
        <v>1786</v>
      </c>
      <c r="B301" t="s">
        <v>1762</v>
      </c>
      <c r="C301" t="s">
        <v>11990</v>
      </c>
      <c r="D301" t="s">
        <v>1789</v>
      </c>
      <c r="E301" t="s">
        <v>1122</v>
      </c>
      <c r="F301">
        <v>60617</v>
      </c>
      <c r="G301">
        <v>7733754674</v>
      </c>
      <c r="H301" t="s">
        <v>146</v>
      </c>
      <c r="I301">
        <v>1</v>
      </c>
      <c r="J301">
        <v>10</v>
      </c>
      <c r="K301">
        <v>6</v>
      </c>
      <c r="L301">
        <v>17</v>
      </c>
      <c r="M301">
        <v>13</v>
      </c>
      <c r="N301">
        <v>16</v>
      </c>
      <c r="O301">
        <v>18</v>
      </c>
      <c r="P301">
        <v>18</v>
      </c>
      <c r="Q301">
        <v>17</v>
      </c>
      <c r="R301">
        <v>20</v>
      </c>
      <c r="S301">
        <v>18</v>
      </c>
      <c r="T301">
        <v>20</v>
      </c>
      <c r="U301">
        <v>22</v>
      </c>
      <c r="V301">
        <v>26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95</v>
      </c>
      <c r="AH301">
        <v>93</v>
      </c>
      <c r="AI301">
        <v>0</v>
      </c>
      <c r="AJ301">
        <v>0</v>
      </c>
      <c r="AK301">
        <v>5</v>
      </c>
      <c r="AL301">
        <v>171</v>
      </c>
      <c r="AM301">
        <v>0</v>
      </c>
      <c r="AN301">
        <v>4</v>
      </c>
      <c r="AO301">
        <v>8</v>
      </c>
      <c r="AP301">
        <v>188</v>
      </c>
      <c r="AQ301" t="b">
        <f>IFERROR(MATCH('2018'!A300, '2019'!A:A, 0) &gt;0, FALSE)</f>
        <v>1</v>
      </c>
    </row>
    <row r="302" spans="1:43">
      <c r="A302" t="s">
        <v>1791</v>
      </c>
      <c r="B302" t="s">
        <v>1792</v>
      </c>
      <c r="C302" t="s">
        <v>8876</v>
      </c>
      <c r="D302" t="s">
        <v>1795</v>
      </c>
      <c r="E302" t="s">
        <v>1122</v>
      </c>
      <c r="F302">
        <v>60637</v>
      </c>
      <c r="G302">
        <v>7733241020</v>
      </c>
      <c r="H302" t="s">
        <v>146</v>
      </c>
      <c r="I302">
        <v>7</v>
      </c>
      <c r="J302">
        <v>37.4</v>
      </c>
      <c r="K302">
        <v>27</v>
      </c>
      <c r="L302">
        <v>71.400000000000006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175</v>
      </c>
      <c r="X302">
        <v>155</v>
      </c>
      <c r="Y302">
        <v>121</v>
      </c>
      <c r="Z302">
        <v>167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618</v>
      </c>
      <c r="AI302">
        <v>0</v>
      </c>
      <c r="AJ302">
        <v>0</v>
      </c>
      <c r="AK302">
        <v>178</v>
      </c>
      <c r="AL302">
        <v>125</v>
      </c>
      <c r="AM302">
        <v>0</v>
      </c>
      <c r="AN302">
        <v>277</v>
      </c>
      <c r="AO302">
        <v>38</v>
      </c>
      <c r="AP302">
        <v>618</v>
      </c>
      <c r="AQ302" t="b">
        <f>IFERROR(MATCH('2018'!A301, '2019'!A:A, 0) &gt;0, FALSE)</f>
        <v>1</v>
      </c>
    </row>
    <row r="303" spans="1:43">
      <c r="A303" t="s">
        <v>4619</v>
      </c>
      <c r="B303" t="s">
        <v>4620</v>
      </c>
      <c r="C303" t="s">
        <v>15592</v>
      </c>
      <c r="D303" t="s">
        <v>4622</v>
      </c>
      <c r="E303" t="s">
        <v>1122</v>
      </c>
      <c r="F303">
        <v>60660</v>
      </c>
      <c r="G303">
        <v>7734422371</v>
      </c>
      <c r="H303" t="s">
        <v>146</v>
      </c>
      <c r="I303">
        <v>0</v>
      </c>
      <c r="J303">
        <v>4</v>
      </c>
      <c r="K303">
        <v>1.2</v>
      </c>
      <c r="L303">
        <v>5.2</v>
      </c>
      <c r="M303">
        <v>0</v>
      </c>
      <c r="N303" t="s">
        <v>290</v>
      </c>
      <c r="O303" t="s">
        <v>290</v>
      </c>
      <c r="P303" t="s">
        <v>290</v>
      </c>
      <c r="Q303" t="s">
        <v>290</v>
      </c>
      <c r="R303" t="s">
        <v>290</v>
      </c>
      <c r="S303" t="s">
        <v>290</v>
      </c>
      <c r="T303" t="s">
        <v>290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15</v>
      </c>
      <c r="AH303">
        <v>20</v>
      </c>
      <c r="AI303">
        <v>0</v>
      </c>
      <c r="AJ303">
        <v>0</v>
      </c>
      <c r="AK303">
        <v>4</v>
      </c>
      <c r="AL303">
        <v>1</v>
      </c>
      <c r="AM303">
        <v>2</v>
      </c>
      <c r="AN303">
        <v>25</v>
      </c>
      <c r="AO303">
        <v>3</v>
      </c>
      <c r="AP303">
        <v>35</v>
      </c>
      <c r="AQ303" t="b">
        <f>IFERROR(MATCH('2018'!A302, '2019'!A:A, 0) &gt;0, FALSE)</f>
        <v>1</v>
      </c>
    </row>
    <row r="304" spans="1:43">
      <c r="A304" t="s">
        <v>4623</v>
      </c>
      <c r="B304" t="s">
        <v>4624</v>
      </c>
      <c r="C304" t="s">
        <v>15593</v>
      </c>
      <c r="D304" t="s">
        <v>4627</v>
      </c>
      <c r="E304" t="s">
        <v>1122</v>
      </c>
      <c r="F304">
        <v>60643</v>
      </c>
      <c r="G304">
        <v>7732398248</v>
      </c>
      <c r="H304" t="s">
        <v>146</v>
      </c>
      <c r="I304">
        <v>3</v>
      </c>
      <c r="J304">
        <v>15</v>
      </c>
      <c r="K304">
        <v>4</v>
      </c>
      <c r="L304">
        <v>22</v>
      </c>
      <c r="M304">
        <v>78</v>
      </c>
      <c r="N304">
        <v>14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55</v>
      </c>
      <c r="AH304">
        <v>37</v>
      </c>
      <c r="AI304">
        <v>1</v>
      </c>
      <c r="AJ304">
        <v>1</v>
      </c>
      <c r="AK304">
        <v>31</v>
      </c>
      <c r="AL304">
        <v>8</v>
      </c>
      <c r="AM304">
        <v>0</v>
      </c>
      <c r="AN304">
        <v>51</v>
      </c>
      <c r="AO304">
        <v>0</v>
      </c>
      <c r="AP304">
        <v>92</v>
      </c>
      <c r="AQ304" t="b">
        <f>IFERROR(MATCH('2018'!A303, '2019'!A:A, 0) &gt;0, FALSE)</f>
        <v>1</v>
      </c>
    </row>
    <row r="305" spans="1:43">
      <c r="A305" t="s">
        <v>1796</v>
      </c>
      <c r="B305" t="s">
        <v>1797</v>
      </c>
      <c r="C305" t="s">
        <v>15594</v>
      </c>
      <c r="D305" t="s">
        <v>1799</v>
      </c>
      <c r="E305" t="s">
        <v>1122</v>
      </c>
      <c r="F305">
        <v>60624</v>
      </c>
      <c r="G305">
        <v>7737224600</v>
      </c>
      <c r="H305" t="s">
        <v>146</v>
      </c>
      <c r="I305">
        <v>3.8</v>
      </c>
      <c r="J305">
        <v>26.6</v>
      </c>
      <c r="K305">
        <v>10.8</v>
      </c>
      <c r="L305">
        <v>41.2</v>
      </c>
      <c r="M305">
        <v>18</v>
      </c>
      <c r="N305">
        <v>20</v>
      </c>
      <c r="O305">
        <v>21</v>
      </c>
      <c r="P305">
        <v>29</v>
      </c>
      <c r="Q305">
        <v>17</v>
      </c>
      <c r="R305">
        <v>26</v>
      </c>
      <c r="S305">
        <v>20</v>
      </c>
      <c r="T305">
        <v>18</v>
      </c>
      <c r="U305">
        <v>35</v>
      </c>
      <c r="V305">
        <v>16</v>
      </c>
      <c r="W305">
        <v>36</v>
      </c>
      <c r="X305">
        <v>43</v>
      </c>
      <c r="Y305">
        <v>37</v>
      </c>
      <c r="Z305">
        <v>39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198</v>
      </c>
      <c r="AH305">
        <v>177</v>
      </c>
      <c r="AI305">
        <v>0</v>
      </c>
      <c r="AJ305">
        <v>0</v>
      </c>
      <c r="AK305">
        <v>375</v>
      </c>
      <c r="AL305">
        <v>0</v>
      </c>
      <c r="AM305">
        <v>0</v>
      </c>
      <c r="AN305">
        <v>0</v>
      </c>
      <c r="AO305">
        <v>0</v>
      </c>
      <c r="AP305">
        <v>375</v>
      </c>
      <c r="AQ305" t="b">
        <f>IFERROR(MATCH('2018'!A304, '2019'!A:A, 0) &gt;0, FALSE)</f>
        <v>1</v>
      </c>
    </row>
    <row r="306" spans="1:43">
      <c r="A306" t="s">
        <v>14584</v>
      </c>
      <c r="B306" t="s">
        <v>8889</v>
      </c>
      <c r="C306" t="s">
        <v>15595</v>
      </c>
      <c r="D306" t="s">
        <v>8892</v>
      </c>
      <c r="E306" t="s">
        <v>1122</v>
      </c>
      <c r="F306">
        <v>60619</v>
      </c>
      <c r="G306">
        <v>7734830900</v>
      </c>
      <c r="H306" t="s">
        <v>146</v>
      </c>
      <c r="I306">
        <v>1.5</v>
      </c>
      <c r="J306">
        <v>2</v>
      </c>
      <c r="K306">
        <v>4.5</v>
      </c>
      <c r="L306">
        <v>8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11</v>
      </c>
      <c r="AF306">
        <v>0</v>
      </c>
      <c r="AG306">
        <v>1</v>
      </c>
      <c r="AH306">
        <v>10</v>
      </c>
      <c r="AI306">
        <v>0</v>
      </c>
      <c r="AJ306">
        <v>0</v>
      </c>
      <c r="AK306">
        <v>8</v>
      </c>
      <c r="AL306">
        <v>3</v>
      </c>
      <c r="AM306">
        <v>0</v>
      </c>
      <c r="AN306">
        <v>0</v>
      </c>
      <c r="AO306">
        <v>0</v>
      </c>
      <c r="AP306">
        <v>11</v>
      </c>
      <c r="AQ306" t="b">
        <f>IFERROR(MATCH('2018'!A305, '2019'!A:A, 0) &gt;0, FALSE)</f>
        <v>1</v>
      </c>
    </row>
    <row r="307" spans="1:43">
      <c r="A307" t="s">
        <v>1801</v>
      </c>
      <c r="B307" t="s">
        <v>1802</v>
      </c>
      <c r="C307" t="s">
        <v>15596</v>
      </c>
      <c r="D307" t="s">
        <v>1804</v>
      </c>
      <c r="E307" t="s">
        <v>1122</v>
      </c>
      <c r="F307">
        <v>60631</v>
      </c>
      <c r="G307">
        <v>7737756616</v>
      </c>
      <c r="H307" t="s">
        <v>146</v>
      </c>
      <c r="I307">
        <v>6</v>
      </c>
      <c r="J307">
        <v>40</v>
      </c>
      <c r="K307">
        <v>21</v>
      </c>
      <c r="L307">
        <v>67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122</v>
      </c>
      <c r="X307">
        <v>126</v>
      </c>
      <c r="Y307">
        <v>105</v>
      </c>
      <c r="Z307">
        <v>122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475</v>
      </c>
      <c r="AH307">
        <v>0</v>
      </c>
      <c r="AI307">
        <v>4</v>
      </c>
      <c r="AJ307">
        <v>18</v>
      </c>
      <c r="AK307">
        <v>2</v>
      </c>
      <c r="AL307">
        <v>52</v>
      </c>
      <c r="AM307">
        <v>0</v>
      </c>
      <c r="AN307">
        <v>375</v>
      </c>
      <c r="AO307">
        <v>24</v>
      </c>
      <c r="AP307">
        <v>475</v>
      </c>
      <c r="AQ307" t="b">
        <f>IFERROR(MATCH('2018'!A306, '2019'!A:A, 0) &gt;0, FALSE)</f>
        <v>1</v>
      </c>
    </row>
    <row r="308" spans="1:43">
      <c r="A308" t="s">
        <v>12005</v>
      </c>
      <c r="B308" t="s">
        <v>8910</v>
      </c>
      <c r="C308" t="s">
        <v>13488</v>
      </c>
      <c r="D308" t="s">
        <v>8913</v>
      </c>
      <c r="E308" t="s">
        <v>1122</v>
      </c>
      <c r="F308">
        <v>60623</v>
      </c>
      <c r="G308">
        <v>7737622272</v>
      </c>
      <c r="H308" t="s">
        <v>146</v>
      </c>
      <c r="I308">
        <v>6</v>
      </c>
      <c r="J308">
        <v>10</v>
      </c>
      <c r="K308">
        <v>18</v>
      </c>
      <c r="L308">
        <v>34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204</v>
      </c>
      <c r="AD308">
        <v>0</v>
      </c>
      <c r="AE308">
        <v>0</v>
      </c>
      <c r="AF308">
        <v>0</v>
      </c>
      <c r="AG308">
        <v>107</v>
      </c>
      <c r="AH308">
        <v>97</v>
      </c>
      <c r="AI308">
        <v>0</v>
      </c>
      <c r="AJ308">
        <v>0</v>
      </c>
      <c r="AK308">
        <v>203</v>
      </c>
      <c r="AL308">
        <v>1</v>
      </c>
      <c r="AM308">
        <v>0</v>
      </c>
      <c r="AN308">
        <v>0</v>
      </c>
      <c r="AO308">
        <v>0</v>
      </c>
      <c r="AP308">
        <v>204</v>
      </c>
      <c r="AQ308" t="b">
        <f>IFERROR(MATCH('2018'!A307, '2019'!A:A, 0) &gt;0, FALSE)</f>
        <v>1</v>
      </c>
    </row>
    <row r="309" spans="1:43">
      <c r="A309" t="s">
        <v>12008</v>
      </c>
      <c r="B309" t="s">
        <v>8916</v>
      </c>
      <c r="C309" t="s">
        <v>15597</v>
      </c>
      <c r="D309" t="s">
        <v>8919</v>
      </c>
      <c r="E309" t="s">
        <v>1122</v>
      </c>
      <c r="F309">
        <v>60618</v>
      </c>
      <c r="G309">
        <v>7735390066</v>
      </c>
      <c r="H309" t="s">
        <v>146</v>
      </c>
      <c r="I309">
        <v>1</v>
      </c>
      <c r="J309">
        <v>8</v>
      </c>
      <c r="K309">
        <v>2.5</v>
      </c>
      <c r="L309">
        <v>11.5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27</v>
      </c>
      <c r="Z309">
        <v>32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32</v>
      </c>
      <c r="AH309">
        <v>27</v>
      </c>
      <c r="AI309">
        <v>0</v>
      </c>
      <c r="AJ309">
        <v>10</v>
      </c>
      <c r="AK309">
        <v>5</v>
      </c>
      <c r="AL309">
        <v>27</v>
      </c>
      <c r="AM309">
        <v>0</v>
      </c>
      <c r="AN309">
        <v>11</v>
      </c>
      <c r="AO309">
        <v>6</v>
      </c>
      <c r="AP309">
        <v>59</v>
      </c>
      <c r="AQ309" t="b">
        <f>IFERROR(MATCH('2018'!A308, '2019'!A:A, 0) &gt;0, FALSE)</f>
        <v>0</v>
      </c>
    </row>
    <row r="310" spans="1:43">
      <c r="A310" t="s">
        <v>1806</v>
      </c>
      <c r="B310" t="s">
        <v>1807</v>
      </c>
      <c r="C310" t="s">
        <v>5785</v>
      </c>
      <c r="D310" t="s">
        <v>1809</v>
      </c>
      <c r="E310" t="s">
        <v>1122</v>
      </c>
      <c r="F310">
        <v>60623</v>
      </c>
      <c r="G310">
        <v>7735220023</v>
      </c>
      <c r="H310" t="s">
        <v>146</v>
      </c>
      <c r="I310">
        <v>5</v>
      </c>
      <c r="J310">
        <v>9.5</v>
      </c>
      <c r="K310">
        <v>8</v>
      </c>
      <c r="L310">
        <v>22.5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37</v>
      </c>
      <c r="X310">
        <v>38</v>
      </c>
      <c r="Y310">
        <v>39</v>
      </c>
      <c r="Z310">
        <v>30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144</v>
      </c>
      <c r="AH310">
        <v>0</v>
      </c>
      <c r="AI310">
        <v>0</v>
      </c>
      <c r="AJ310">
        <v>0</v>
      </c>
      <c r="AK310">
        <v>21</v>
      </c>
      <c r="AL310">
        <v>114</v>
      </c>
      <c r="AM310">
        <v>0</v>
      </c>
      <c r="AN310">
        <v>1</v>
      </c>
      <c r="AO310">
        <v>8</v>
      </c>
      <c r="AP310">
        <v>144</v>
      </c>
      <c r="AQ310" t="b">
        <f>IFERROR(MATCH('2018'!A309, '2019'!A:A, 0) &gt;0, FALSE)</f>
        <v>1</v>
      </c>
    </row>
    <row r="311" spans="1:43">
      <c r="A311" t="s">
        <v>1811</v>
      </c>
      <c r="B311" t="s">
        <v>1812</v>
      </c>
      <c r="C311" t="s">
        <v>13489</v>
      </c>
      <c r="D311" t="s">
        <v>1815</v>
      </c>
      <c r="E311" t="s">
        <v>1122</v>
      </c>
      <c r="F311">
        <v>60617</v>
      </c>
      <c r="G311">
        <v>7737317272</v>
      </c>
      <c r="H311" t="s">
        <v>146</v>
      </c>
      <c r="I311">
        <v>4.5999999999999996</v>
      </c>
      <c r="J311">
        <v>11.5</v>
      </c>
      <c r="K311">
        <v>6</v>
      </c>
      <c r="L311">
        <v>22.1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20</v>
      </c>
      <c r="X311">
        <v>28</v>
      </c>
      <c r="Y311">
        <v>30</v>
      </c>
      <c r="Z311">
        <v>27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64</v>
      </c>
      <c r="AH311">
        <v>41</v>
      </c>
      <c r="AI311">
        <v>0</v>
      </c>
      <c r="AJ311">
        <v>0</v>
      </c>
      <c r="AK311">
        <v>52</v>
      </c>
      <c r="AL311">
        <v>49</v>
      </c>
      <c r="AM311">
        <v>0</v>
      </c>
      <c r="AN311">
        <v>3</v>
      </c>
      <c r="AO311">
        <v>1</v>
      </c>
      <c r="AP311">
        <v>105</v>
      </c>
      <c r="AQ311" t="b">
        <f>IFERROR(MATCH('2018'!A310, '2019'!A:A, 0) &gt;0, FALSE)</f>
        <v>1</v>
      </c>
    </row>
    <row r="312" spans="1:43">
      <c r="A312" t="s">
        <v>5791</v>
      </c>
      <c r="B312" t="s">
        <v>5792</v>
      </c>
      <c r="C312" t="s">
        <v>15598</v>
      </c>
      <c r="D312" t="s">
        <v>8935</v>
      </c>
      <c r="E312" t="s">
        <v>1122</v>
      </c>
      <c r="F312">
        <v>60631</v>
      </c>
      <c r="G312">
        <v>7737140299</v>
      </c>
      <c r="H312" t="s">
        <v>146</v>
      </c>
      <c r="I312" t="s">
        <v>13374</v>
      </c>
      <c r="J312" t="s">
        <v>13374</v>
      </c>
      <c r="K312" t="s">
        <v>13374</v>
      </c>
      <c r="L312" t="s">
        <v>13374</v>
      </c>
      <c r="M312" t="s">
        <v>13374</v>
      </c>
      <c r="N312" t="s">
        <v>13374</v>
      </c>
      <c r="O312" t="s">
        <v>13374</v>
      </c>
      <c r="P312" t="s">
        <v>13374</v>
      </c>
      <c r="Q312" t="s">
        <v>13374</v>
      </c>
      <c r="R312" t="s">
        <v>13374</v>
      </c>
      <c r="S312" t="s">
        <v>13374</v>
      </c>
      <c r="T312" t="s">
        <v>13374</v>
      </c>
      <c r="U312" t="s">
        <v>13374</v>
      </c>
      <c r="V312" t="s">
        <v>13374</v>
      </c>
      <c r="W312" t="s">
        <v>13374</v>
      </c>
      <c r="X312" t="s">
        <v>13374</v>
      </c>
      <c r="Y312" t="s">
        <v>13374</v>
      </c>
      <c r="Z312" t="s">
        <v>13374</v>
      </c>
      <c r="AA312" t="s">
        <v>13374</v>
      </c>
      <c r="AB312" t="s">
        <v>13374</v>
      </c>
      <c r="AC312" t="s">
        <v>13374</v>
      </c>
      <c r="AD312" t="s">
        <v>13374</v>
      </c>
      <c r="AE312" t="s">
        <v>13374</v>
      </c>
      <c r="AF312" t="s">
        <v>13374</v>
      </c>
      <c r="AG312" t="s">
        <v>13374</v>
      </c>
      <c r="AH312" t="s">
        <v>13374</v>
      </c>
      <c r="AI312" t="s">
        <v>13374</v>
      </c>
      <c r="AJ312" t="s">
        <v>13374</v>
      </c>
      <c r="AK312" t="s">
        <v>13374</v>
      </c>
      <c r="AL312" t="s">
        <v>13374</v>
      </c>
      <c r="AM312" t="s">
        <v>13374</v>
      </c>
      <c r="AN312" t="s">
        <v>13374</v>
      </c>
      <c r="AO312" t="s">
        <v>13374</v>
      </c>
      <c r="AP312" t="s">
        <v>13374</v>
      </c>
      <c r="AQ312" t="b">
        <f>IFERROR(MATCH('2018'!A311, '2019'!A:A, 0) &gt;0, FALSE)</f>
        <v>1</v>
      </c>
    </row>
    <row r="313" spans="1:43">
      <c r="A313" t="s">
        <v>1816</v>
      </c>
      <c r="B313" t="s">
        <v>1817</v>
      </c>
      <c r="C313" t="s">
        <v>14595</v>
      </c>
      <c r="D313" t="s">
        <v>1819</v>
      </c>
      <c r="E313" t="s">
        <v>1122</v>
      </c>
      <c r="F313">
        <v>60608</v>
      </c>
      <c r="G313">
        <v>3124215900</v>
      </c>
      <c r="H313" t="s">
        <v>146</v>
      </c>
      <c r="I313">
        <v>8</v>
      </c>
      <c r="J313">
        <v>92.2</v>
      </c>
      <c r="K313">
        <v>71</v>
      </c>
      <c r="L313">
        <v>171.2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381</v>
      </c>
      <c r="X313">
        <v>361</v>
      </c>
      <c r="Y313">
        <v>351</v>
      </c>
      <c r="Z313">
        <v>361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733</v>
      </c>
      <c r="AH313">
        <v>721</v>
      </c>
      <c r="AI313">
        <v>5</v>
      </c>
      <c r="AJ313">
        <v>59</v>
      </c>
      <c r="AK313">
        <v>115</v>
      </c>
      <c r="AL313">
        <v>211</v>
      </c>
      <c r="AM313">
        <v>0</v>
      </c>
      <c r="AN313">
        <v>968</v>
      </c>
      <c r="AO313">
        <v>96</v>
      </c>
      <c r="AP313">
        <v>1454</v>
      </c>
      <c r="AQ313" t="b">
        <f>IFERROR(MATCH('2018'!A312, '2019'!A:A, 0) &gt;0, FALSE)</f>
        <v>0</v>
      </c>
    </row>
    <row r="314" spans="1:43">
      <c r="A314" t="s">
        <v>1820</v>
      </c>
      <c r="B314" t="s">
        <v>1821</v>
      </c>
      <c r="C314" t="s">
        <v>14597</v>
      </c>
      <c r="D314" t="s">
        <v>1824</v>
      </c>
      <c r="E314" t="s">
        <v>1122</v>
      </c>
      <c r="F314">
        <v>60618</v>
      </c>
      <c r="G314">
        <v>7732712700</v>
      </c>
      <c r="H314" t="s">
        <v>146</v>
      </c>
      <c r="I314">
        <v>13</v>
      </c>
      <c r="J314">
        <v>39</v>
      </c>
      <c r="K314">
        <v>10</v>
      </c>
      <c r="L314">
        <v>62</v>
      </c>
      <c r="M314">
        <v>21</v>
      </c>
      <c r="N314">
        <v>25</v>
      </c>
      <c r="O314">
        <v>25</v>
      </c>
      <c r="P314">
        <v>21</v>
      </c>
      <c r="Q314">
        <v>28</v>
      </c>
      <c r="R314">
        <v>19</v>
      </c>
      <c r="S314">
        <v>28</v>
      </c>
      <c r="T314">
        <v>16</v>
      </c>
      <c r="U314">
        <v>18</v>
      </c>
      <c r="V314">
        <v>21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102</v>
      </c>
      <c r="AH314">
        <v>120</v>
      </c>
      <c r="AI314">
        <v>0</v>
      </c>
      <c r="AJ314">
        <v>0</v>
      </c>
      <c r="AK314">
        <v>1</v>
      </c>
      <c r="AL314">
        <v>5</v>
      </c>
      <c r="AM314">
        <v>0</v>
      </c>
      <c r="AN314">
        <v>215</v>
      </c>
      <c r="AO314">
        <v>1</v>
      </c>
      <c r="AP314">
        <v>222</v>
      </c>
      <c r="AQ314" t="b">
        <f>IFERROR(MATCH('2018'!A313, '2019'!A:A, 0) &gt;0, FALSE)</f>
        <v>1</v>
      </c>
    </row>
    <row r="315" spans="1:43">
      <c r="A315" t="s">
        <v>1825</v>
      </c>
      <c r="B315" t="s">
        <v>1826</v>
      </c>
      <c r="C315" t="s">
        <v>15599</v>
      </c>
      <c r="D315" t="s">
        <v>1829</v>
      </c>
      <c r="E315" t="s">
        <v>1122</v>
      </c>
      <c r="F315">
        <v>60651</v>
      </c>
      <c r="G315">
        <v>7733621076</v>
      </c>
      <c r="H315" t="s">
        <v>146</v>
      </c>
      <c r="I315">
        <v>4</v>
      </c>
      <c r="J315">
        <v>3.5</v>
      </c>
      <c r="K315">
        <v>2.5</v>
      </c>
      <c r="L315">
        <v>10</v>
      </c>
      <c r="M315" t="s">
        <v>290</v>
      </c>
      <c r="N315" t="s">
        <v>290</v>
      </c>
      <c r="O315" t="s">
        <v>290</v>
      </c>
      <c r="P315" t="s">
        <v>290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6</v>
      </c>
      <c r="AH315">
        <v>10</v>
      </c>
      <c r="AI315">
        <v>0</v>
      </c>
      <c r="AJ315">
        <v>0</v>
      </c>
      <c r="AK315">
        <v>16</v>
      </c>
      <c r="AL315">
        <v>0</v>
      </c>
      <c r="AM315">
        <v>0</v>
      </c>
      <c r="AN315">
        <v>0</v>
      </c>
      <c r="AO315">
        <v>0</v>
      </c>
      <c r="AP315">
        <v>16</v>
      </c>
      <c r="AQ315" t="b">
        <f>IFERROR(MATCH('2018'!A314, '2019'!A:A, 0) &gt;0, FALSE)</f>
        <v>1</v>
      </c>
    </row>
    <row r="316" spans="1:43">
      <c r="A316" t="s">
        <v>1831</v>
      </c>
      <c r="B316" t="s">
        <v>1832</v>
      </c>
      <c r="C316" t="s">
        <v>15600</v>
      </c>
      <c r="D316" t="s">
        <v>1834</v>
      </c>
      <c r="E316" t="s">
        <v>1122</v>
      </c>
      <c r="F316">
        <v>60651</v>
      </c>
      <c r="G316">
        <v>7739212800</v>
      </c>
      <c r="H316" t="s">
        <v>146</v>
      </c>
      <c r="I316">
        <v>2</v>
      </c>
      <c r="J316">
        <v>9</v>
      </c>
      <c r="K316">
        <v>11</v>
      </c>
      <c r="L316">
        <v>22</v>
      </c>
      <c r="M316">
        <v>32</v>
      </c>
      <c r="N316" t="s">
        <v>290</v>
      </c>
      <c r="O316" t="s">
        <v>290</v>
      </c>
      <c r="P316" t="s">
        <v>290</v>
      </c>
      <c r="Q316" t="s">
        <v>290</v>
      </c>
      <c r="R316" t="s">
        <v>290</v>
      </c>
      <c r="S316" t="s">
        <v>290</v>
      </c>
      <c r="T316" t="s">
        <v>290</v>
      </c>
      <c r="U316" t="s">
        <v>290</v>
      </c>
      <c r="V316" t="s">
        <v>290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47</v>
      </c>
      <c r="AH316">
        <v>46</v>
      </c>
      <c r="AI316">
        <v>0</v>
      </c>
      <c r="AJ316">
        <v>0</v>
      </c>
      <c r="AK316">
        <v>93</v>
      </c>
      <c r="AL316">
        <v>0</v>
      </c>
      <c r="AM316">
        <v>0</v>
      </c>
      <c r="AN316">
        <v>0</v>
      </c>
      <c r="AO316">
        <v>0</v>
      </c>
      <c r="AP316">
        <v>93</v>
      </c>
      <c r="AQ316" t="b">
        <f>IFERROR(MATCH('2018'!A315, '2019'!A:A, 0) &gt;0, FALSE)</f>
        <v>1</v>
      </c>
    </row>
    <row r="317" spans="1:43">
      <c r="A317" t="s">
        <v>1835</v>
      </c>
      <c r="B317" t="s">
        <v>1836</v>
      </c>
      <c r="C317" t="s">
        <v>15601</v>
      </c>
      <c r="D317" t="s">
        <v>1839</v>
      </c>
      <c r="E317" t="s">
        <v>1122</v>
      </c>
      <c r="F317">
        <v>60620</v>
      </c>
      <c r="G317">
        <v>7739256600</v>
      </c>
      <c r="H317" t="s">
        <v>146</v>
      </c>
      <c r="I317">
        <v>12</v>
      </c>
      <c r="J317">
        <v>36.5</v>
      </c>
      <c r="K317">
        <v>17.5</v>
      </c>
      <c r="L317">
        <v>66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153</v>
      </c>
      <c r="X317">
        <v>146</v>
      </c>
      <c r="Y317">
        <v>158</v>
      </c>
      <c r="Z317">
        <v>118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575</v>
      </c>
      <c r="AI317">
        <v>0</v>
      </c>
      <c r="AJ317">
        <v>2</v>
      </c>
      <c r="AK317">
        <v>107</v>
      </c>
      <c r="AL317">
        <v>117</v>
      </c>
      <c r="AM317">
        <v>1</v>
      </c>
      <c r="AN317">
        <v>337</v>
      </c>
      <c r="AO317">
        <v>11</v>
      </c>
      <c r="AP317">
        <v>575</v>
      </c>
      <c r="AQ317" t="b">
        <f>IFERROR(MATCH('2018'!A316, '2019'!A:A, 0) &gt;0, FALSE)</f>
        <v>1</v>
      </c>
    </row>
    <row r="318" spans="1:43">
      <c r="A318" t="s">
        <v>1840</v>
      </c>
      <c r="B318" t="s">
        <v>1841</v>
      </c>
      <c r="C318" t="s">
        <v>13495</v>
      </c>
      <c r="D318" t="s">
        <v>1844</v>
      </c>
      <c r="E318" t="s">
        <v>1122</v>
      </c>
      <c r="F318">
        <v>60613</v>
      </c>
      <c r="G318">
        <v>7738808812</v>
      </c>
      <c r="H318" t="s">
        <v>146</v>
      </c>
      <c r="I318">
        <v>3</v>
      </c>
      <c r="J318">
        <v>14</v>
      </c>
      <c r="K318">
        <v>0</v>
      </c>
      <c r="L318">
        <v>17</v>
      </c>
      <c r="M318">
        <v>36</v>
      </c>
      <c r="N318">
        <v>16</v>
      </c>
      <c r="O318">
        <v>13</v>
      </c>
      <c r="P318">
        <v>16</v>
      </c>
      <c r="Q318">
        <v>15</v>
      </c>
      <c r="R318" t="s">
        <v>290</v>
      </c>
      <c r="S318" t="s">
        <v>290</v>
      </c>
      <c r="T318" t="s">
        <v>290</v>
      </c>
      <c r="U318" t="s">
        <v>290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59</v>
      </c>
      <c r="AH318">
        <v>50</v>
      </c>
      <c r="AI318">
        <v>0</v>
      </c>
      <c r="AJ318">
        <v>1</v>
      </c>
      <c r="AK318">
        <v>2</v>
      </c>
      <c r="AL318">
        <v>1</v>
      </c>
      <c r="AM318">
        <v>0</v>
      </c>
      <c r="AN318">
        <v>73</v>
      </c>
      <c r="AO318">
        <v>32</v>
      </c>
      <c r="AP318">
        <v>109</v>
      </c>
      <c r="AQ318" t="b">
        <f>IFERROR(MATCH('2018'!A317, '2019'!A:A, 0) &gt;0, FALSE)</f>
        <v>1</v>
      </c>
    </row>
    <row r="319" spans="1:43">
      <c r="A319" t="s">
        <v>1846</v>
      </c>
      <c r="B319" t="s">
        <v>1847</v>
      </c>
      <c r="C319" t="s">
        <v>15602</v>
      </c>
      <c r="D319" t="s">
        <v>8994</v>
      </c>
      <c r="E319" t="s">
        <v>1122</v>
      </c>
      <c r="F319">
        <v>60615</v>
      </c>
      <c r="G319">
        <v>3127194907</v>
      </c>
      <c r="H319" t="s">
        <v>146</v>
      </c>
      <c r="I319">
        <v>0</v>
      </c>
      <c r="J319">
        <v>4</v>
      </c>
      <c r="K319">
        <v>0</v>
      </c>
      <c r="L319">
        <v>4</v>
      </c>
      <c r="M319">
        <v>0</v>
      </c>
      <c r="N319">
        <v>0</v>
      </c>
      <c r="O319" t="s">
        <v>290</v>
      </c>
      <c r="P319" t="s">
        <v>290</v>
      </c>
      <c r="Q319">
        <v>0</v>
      </c>
      <c r="R319" t="s">
        <v>290</v>
      </c>
      <c r="S319" t="s">
        <v>290</v>
      </c>
      <c r="T319" t="s">
        <v>290</v>
      </c>
      <c r="U319" t="s">
        <v>290</v>
      </c>
      <c r="V319">
        <v>0</v>
      </c>
      <c r="W319" t="s">
        <v>290</v>
      </c>
      <c r="X319">
        <v>0</v>
      </c>
      <c r="Y319" t="s">
        <v>290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8</v>
      </c>
      <c r="AH319">
        <v>7</v>
      </c>
      <c r="AI319">
        <v>0</v>
      </c>
      <c r="AJ319">
        <v>0</v>
      </c>
      <c r="AK319">
        <v>4</v>
      </c>
      <c r="AL319">
        <v>6</v>
      </c>
      <c r="AM319">
        <v>0</v>
      </c>
      <c r="AN319">
        <v>1</v>
      </c>
      <c r="AO319">
        <v>4</v>
      </c>
      <c r="AP319">
        <v>15</v>
      </c>
      <c r="AQ319" t="b">
        <f>IFERROR(MATCH('2018'!A318, '2019'!A:A, 0) &gt;0, FALSE)</f>
        <v>1</v>
      </c>
    </row>
    <row r="320" spans="1:43">
      <c r="A320" t="s">
        <v>1851</v>
      </c>
      <c r="B320" t="s">
        <v>1852</v>
      </c>
      <c r="C320" t="s">
        <v>15603</v>
      </c>
      <c r="D320" t="s">
        <v>1853</v>
      </c>
      <c r="E320" t="s">
        <v>1122</v>
      </c>
      <c r="F320">
        <v>60607</v>
      </c>
      <c r="G320">
        <v>3122651514</v>
      </c>
      <c r="H320" t="s">
        <v>146</v>
      </c>
      <c r="I320">
        <v>8</v>
      </c>
      <c r="J320">
        <v>28</v>
      </c>
      <c r="K320">
        <v>13</v>
      </c>
      <c r="L320">
        <v>49</v>
      </c>
      <c r="M320">
        <v>117</v>
      </c>
      <c r="N320">
        <v>44</v>
      </c>
      <c r="O320">
        <v>21</v>
      </c>
      <c r="P320">
        <v>24</v>
      </c>
      <c r="Q320">
        <v>12</v>
      </c>
      <c r="R320">
        <v>15</v>
      </c>
      <c r="S320" t="s">
        <v>290</v>
      </c>
      <c r="T320" t="s">
        <v>290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126</v>
      </c>
      <c r="AH320">
        <v>122</v>
      </c>
      <c r="AI320">
        <v>0</v>
      </c>
      <c r="AJ320">
        <v>55</v>
      </c>
      <c r="AK320">
        <v>10</v>
      </c>
      <c r="AL320">
        <v>21</v>
      </c>
      <c r="AM320">
        <v>0</v>
      </c>
      <c r="AN320">
        <v>75</v>
      </c>
      <c r="AO320">
        <v>87</v>
      </c>
      <c r="AP320">
        <v>248</v>
      </c>
      <c r="AQ320" t="b">
        <f>IFERROR(MATCH('2018'!A319, '2019'!A:A, 0) &gt;0, FALSE)</f>
        <v>1</v>
      </c>
    </row>
    <row r="321" spans="1:43">
      <c r="A321" t="s">
        <v>1855</v>
      </c>
      <c r="B321" t="s">
        <v>1856</v>
      </c>
      <c r="C321" t="s">
        <v>12031</v>
      </c>
      <c r="D321" t="s">
        <v>12032</v>
      </c>
      <c r="E321" t="s">
        <v>1122</v>
      </c>
      <c r="F321">
        <v>60626</v>
      </c>
      <c r="G321">
        <v>7734652662</v>
      </c>
      <c r="H321" t="s">
        <v>146</v>
      </c>
      <c r="I321">
        <v>11</v>
      </c>
      <c r="J321">
        <v>36</v>
      </c>
      <c r="K321">
        <v>9</v>
      </c>
      <c r="L321">
        <v>56</v>
      </c>
      <c r="M321">
        <v>73</v>
      </c>
      <c r="N321">
        <v>25</v>
      </c>
      <c r="O321">
        <v>14</v>
      </c>
      <c r="P321">
        <v>22</v>
      </c>
      <c r="Q321">
        <v>18</v>
      </c>
      <c r="R321">
        <v>23</v>
      </c>
      <c r="S321">
        <v>16</v>
      </c>
      <c r="T321">
        <v>25</v>
      </c>
      <c r="U321">
        <v>26</v>
      </c>
      <c r="V321">
        <v>26</v>
      </c>
      <c r="W321">
        <v>20</v>
      </c>
      <c r="X321">
        <v>22</v>
      </c>
      <c r="Y321">
        <v>27</v>
      </c>
      <c r="Z321">
        <v>25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187</v>
      </c>
      <c r="AH321">
        <v>175</v>
      </c>
      <c r="AI321">
        <v>0</v>
      </c>
      <c r="AJ321">
        <v>10</v>
      </c>
      <c r="AK321">
        <v>16</v>
      </c>
      <c r="AL321">
        <v>27</v>
      </c>
      <c r="AM321">
        <v>0</v>
      </c>
      <c r="AN321">
        <v>246</v>
      </c>
      <c r="AO321">
        <v>63</v>
      </c>
      <c r="AP321">
        <v>362</v>
      </c>
      <c r="AQ321" t="b">
        <f>IFERROR(MATCH('2018'!A320, '2019'!A:A, 0) &gt;0, FALSE)</f>
        <v>1</v>
      </c>
    </row>
    <row r="322" spans="1:43">
      <c r="A322" t="s">
        <v>15604</v>
      </c>
      <c r="B322" t="s">
        <v>15605</v>
      </c>
      <c r="C322" t="s">
        <v>15606</v>
      </c>
      <c r="D322" t="s">
        <v>15607</v>
      </c>
      <c r="E322" t="s">
        <v>1122</v>
      </c>
      <c r="F322">
        <v>60622</v>
      </c>
      <c r="G322">
        <v>7733428022</v>
      </c>
      <c r="H322" t="s">
        <v>146</v>
      </c>
      <c r="I322">
        <v>1</v>
      </c>
      <c r="J322">
        <v>15</v>
      </c>
      <c r="K322">
        <v>12</v>
      </c>
      <c r="L322">
        <v>28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202</v>
      </c>
      <c r="AD322">
        <v>0</v>
      </c>
      <c r="AE322">
        <v>0</v>
      </c>
      <c r="AF322">
        <v>0</v>
      </c>
      <c r="AG322">
        <v>92</v>
      </c>
      <c r="AH322">
        <v>110</v>
      </c>
      <c r="AI322">
        <v>0</v>
      </c>
      <c r="AJ322">
        <v>0</v>
      </c>
      <c r="AK322">
        <v>45</v>
      </c>
      <c r="AL322">
        <v>151</v>
      </c>
      <c r="AM322">
        <v>0</v>
      </c>
      <c r="AN322">
        <v>5</v>
      </c>
      <c r="AO322">
        <v>1</v>
      </c>
      <c r="AP322">
        <v>202</v>
      </c>
      <c r="AQ322" t="b">
        <f>IFERROR(MATCH('2018'!A321, '2019'!A:A, 0) &gt;0, FALSE)</f>
        <v>1</v>
      </c>
    </row>
    <row r="323" spans="1:43">
      <c r="A323" t="s">
        <v>1860</v>
      </c>
      <c r="B323" t="s">
        <v>1861</v>
      </c>
      <c r="C323" t="s">
        <v>8998</v>
      </c>
      <c r="D323" t="s">
        <v>1864</v>
      </c>
      <c r="E323" t="s">
        <v>1122</v>
      </c>
      <c r="F323">
        <v>60625</v>
      </c>
      <c r="G323">
        <v>7734637738</v>
      </c>
      <c r="H323" t="s">
        <v>146</v>
      </c>
      <c r="I323">
        <v>6</v>
      </c>
      <c r="J323">
        <v>14.5</v>
      </c>
      <c r="K323">
        <v>15</v>
      </c>
      <c r="L323">
        <v>35.5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26</v>
      </c>
      <c r="X323">
        <v>28</v>
      </c>
      <c r="Y323">
        <v>27</v>
      </c>
      <c r="Z323">
        <v>24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105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105</v>
      </c>
      <c r="AO323">
        <v>0</v>
      </c>
      <c r="AP323">
        <v>105</v>
      </c>
      <c r="AQ323" t="b">
        <f>IFERROR(MATCH('2018'!A322, '2019'!A:A, 0) &gt;0, FALSE)</f>
        <v>0</v>
      </c>
    </row>
    <row r="324" spans="1:43">
      <c r="A324" t="s">
        <v>1866</v>
      </c>
      <c r="B324" t="s">
        <v>1867</v>
      </c>
      <c r="C324" t="s">
        <v>5826</v>
      </c>
      <c r="D324" t="s">
        <v>1869</v>
      </c>
      <c r="E324" t="s">
        <v>1122</v>
      </c>
      <c r="F324">
        <v>60622</v>
      </c>
      <c r="G324">
        <v>3126104900</v>
      </c>
      <c r="H324" t="s">
        <v>146</v>
      </c>
      <c r="I324">
        <v>10.199999999999999</v>
      </c>
      <c r="J324">
        <v>25.8</v>
      </c>
      <c r="K324">
        <v>9.6999999999999993</v>
      </c>
      <c r="L324">
        <v>45.7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122</v>
      </c>
      <c r="AG324">
        <v>51</v>
      </c>
      <c r="AH324">
        <v>71</v>
      </c>
      <c r="AI324">
        <v>0</v>
      </c>
      <c r="AJ324">
        <v>2</v>
      </c>
      <c r="AK324">
        <v>21</v>
      </c>
      <c r="AL324">
        <v>13</v>
      </c>
      <c r="AM324">
        <v>0</v>
      </c>
      <c r="AN324">
        <v>74</v>
      </c>
      <c r="AO324">
        <v>12</v>
      </c>
      <c r="AP324">
        <v>122</v>
      </c>
      <c r="AQ324" t="b">
        <f>IFERROR(MATCH('2018'!A323, '2019'!A:A, 0) &gt;0, FALSE)</f>
        <v>1</v>
      </c>
    </row>
    <row r="325" spans="1:43">
      <c r="A325" t="s">
        <v>1876</v>
      </c>
      <c r="B325" t="s">
        <v>1877</v>
      </c>
      <c r="C325" t="s">
        <v>15608</v>
      </c>
      <c r="D325" t="s">
        <v>1880</v>
      </c>
      <c r="E325" t="s">
        <v>1122</v>
      </c>
      <c r="F325">
        <v>60624</v>
      </c>
      <c r="G325">
        <v>7737227791</v>
      </c>
      <c r="H325" t="s">
        <v>146</v>
      </c>
      <c r="I325">
        <v>0.5</v>
      </c>
      <c r="J325">
        <v>0.5</v>
      </c>
      <c r="K325">
        <v>2</v>
      </c>
      <c r="L325">
        <v>3</v>
      </c>
      <c r="M325">
        <v>21</v>
      </c>
      <c r="N325" t="s">
        <v>290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12</v>
      </c>
      <c r="AH325">
        <v>10</v>
      </c>
      <c r="AI325">
        <v>0</v>
      </c>
      <c r="AJ325">
        <v>0</v>
      </c>
      <c r="AK325">
        <v>22</v>
      </c>
      <c r="AL325">
        <v>0</v>
      </c>
      <c r="AM325">
        <v>0</v>
      </c>
      <c r="AN325">
        <v>0</v>
      </c>
      <c r="AO325">
        <v>0</v>
      </c>
      <c r="AP325">
        <v>22</v>
      </c>
      <c r="AQ325" t="b">
        <f>IFERROR(MATCH('2018'!A324, '2019'!A:A, 0) &gt;0, FALSE)</f>
        <v>1</v>
      </c>
    </row>
    <row r="326" spans="1:43">
      <c r="A326" t="s">
        <v>13500</v>
      </c>
      <c r="B326" t="s">
        <v>13501</v>
      </c>
      <c r="C326" t="s">
        <v>15609</v>
      </c>
      <c r="D326" t="s">
        <v>13503</v>
      </c>
      <c r="E326" t="s">
        <v>1122</v>
      </c>
      <c r="F326">
        <v>60644</v>
      </c>
      <c r="G326">
        <v>7736262114</v>
      </c>
      <c r="H326" t="s">
        <v>146</v>
      </c>
      <c r="I326">
        <v>0</v>
      </c>
      <c r="J326">
        <v>0</v>
      </c>
      <c r="K326">
        <v>2</v>
      </c>
      <c r="L326">
        <v>2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 t="s">
        <v>290</v>
      </c>
      <c r="AB326" t="s">
        <v>290</v>
      </c>
      <c r="AC326" t="s">
        <v>290</v>
      </c>
      <c r="AD326">
        <v>0</v>
      </c>
      <c r="AE326">
        <v>0</v>
      </c>
      <c r="AF326">
        <v>0</v>
      </c>
      <c r="AG326">
        <v>10</v>
      </c>
      <c r="AH326">
        <v>0</v>
      </c>
      <c r="AI326">
        <v>0</v>
      </c>
      <c r="AJ326">
        <v>0</v>
      </c>
      <c r="AK326">
        <v>10</v>
      </c>
      <c r="AL326">
        <v>0</v>
      </c>
      <c r="AM326">
        <v>0</v>
      </c>
      <c r="AN326">
        <v>0</v>
      </c>
      <c r="AO326">
        <v>0</v>
      </c>
      <c r="AP326">
        <v>10</v>
      </c>
      <c r="AQ326" t="b">
        <f>IFERROR(MATCH('2018'!A325, '2019'!A:A, 0) &gt;0, FALSE)</f>
        <v>0</v>
      </c>
    </row>
    <row r="327" spans="1:43">
      <c r="A327" t="s">
        <v>1881</v>
      </c>
      <c r="B327" t="s">
        <v>1882</v>
      </c>
      <c r="C327" t="s">
        <v>15610</v>
      </c>
      <c r="D327" t="s">
        <v>1884</v>
      </c>
      <c r="E327" t="s">
        <v>1122</v>
      </c>
      <c r="F327">
        <v>60612</v>
      </c>
      <c r="G327">
        <v>3123743148</v>
      </c>
      <c r="H327" t="s">
        <v>146</v>
      </c>
      <c r="I327">
        <v>0</v>
      </c>
      <c r="J327">
        <v>7.5</v>
      </c>
      <c r="K327">
        <v>1</v>
      </c>
      <c r="L327">
        <v>8.5</v>
      </c>
      <c r="M327">
        <v>0</v>
      </c>
      <c r="N327">
        <v>0</v>
      </c>
      <c r="O327">
        <v>0</v>
      </c>
      <c r="P327" t="s">
        <v>290</v>
      </c>
      <c r="Q327" t="s">
        <v>290</v>
      </c>
      <c r="R327" t="s">
        <v>290</v>
      </c>
      <c r="S327" t="s">
        <v>290</v>
      </c>
      <c r="T327" t="s">
        <v>290</v>
      </c>
      <c r="U327">
        <v>10</v>
      </c>
      <c r="V327">
        <v>10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23</v>
      </c>
      <c r="AH327">
        <v>24</v>
      </c>
      <c r="AI327">
        <v>0</v>
      </c>
      <c r="AJ327">
        <v>0</v>
      </c>
      <c r="AK327">
        <v>10</v>
      </c>
      <c r="AL327">
        <v>37</v>
      </c>
      <c r="AM327">
        <v>0</v>
      </c>
      <c r="AN327">
        <v>0</v>
      </c>
      <c r="AO327">
        <v>0</v>
      </c>
      <c r="AP327">
        <v>47</v>
      </c>
      <c r="AQ327" t="b">
        <f>IFERROR(MATCH('2018'!A326, '2019'!A:A, 0) &gt;0, FALSE)</f>
        <v>0</v>
      </c>
    </row>
    <row r="328" spans="1:43">
      <c r="A328" t="s">
        <v>1886</v>
      </c>
      <c r="B328" t="s">
        <v>1887</v>
      </c>
      <c r="C328" t="s">
        <v>15611</v>
      </c>
      <c r="D328" t="s">
        <v>1890</v>
      </c>
      <c r="E328" t="s">
        <v>1122</v>
      </c>
      <c r="F328">
        <v>60653</v>
      </c>
      <c r="G328">
        <v>8772229230</v>
      </c>
      <c r="H328" t="s">
        <v>146</v>
      </c>
      <c r="I328">
        <v>2.5</v>
      </c>
      <c r="J328">
        <v>6</v>
      </c>
      <c r="K328">
        <v>3</v>
      </c>
      <c r="L328">
        <v>11.5</v>
      </c>
      <c r="M328" t="s">
        <v>290</v>
      </c>
      <c r="N328" t="s">
        <v>290</v>
      </c>
      <c r="O328" t="s">
        <v>290</v>
      </c>
      <c r="P328" t="s">
        <v>290</v>
      </c>
      <c r="Q328">
        <v>12</v>
      </c>
      <c r="R328" t="s">
        <v>290</v>
      </c>
      <c r="S328" t="s">
        <v>290</v>
      </c>
      <c r="T328" t="s">
        <v>290</v>
      </c>
      <c r="U328" t="s">
        <v>290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28</v>
      </c>
      <c r="AH328">
        <v>23</v>
      </c>
      <c r="AI328">
        <v>0</v>
      </c>
      <c r="AJ328">
        <v>0</v>
      </c>
      <c r="AK328">
        <v>46</v>
      </c>
      <c r="AL328">
        <v>0</v>
      </c>
      <c r="AM328">
        <v>0</v>
      </c>
      <c r="AN328">
        <v>0</v>
      </c>
      <c r="AO328">
        <v>5</v>
      </c>
      <c r="AP328">
        <v>51</v>
      </c>
      <c r="AQ328" t="b">
        <f>IFERROR(MATCH('2018'!A327, '2019'!A:A, 0) &gt;0, FALSE)</f>
        <v>1</v>
      </c>
    </row>
    <row r="329" spans="1:43">
      <c r="A329" t="s">
        <v>1892</v>
      </c>
      <c r="B329" t="s">
        <v>1893</v>
      </c>
      <c r="C329" t="s">
        <v>15612</v>
      </c>
      <c r="D329" t="s">
        <v>13522</v>
      </c>
      <c r="E329" t="s">
        <v>1122</v>
      </c>
      <c r="F329">
        <v>60643</v>
      </c>
      <c r="G329">
        <v>7737798146</v>
      </c>
      <c r="H329" t="s">
        <v>146</v>
      </c>
      <c r="I329">
        <v>1</v>
      </c>
      <c r="J329">
        <v>3</v>
      </c>
      <c r="K329">
        <v>0</v>
      </c>
      <c r="L329">
        <v>4</v>
      </c>
      <c r="M329" t="s">
        <v>290</v>
      </c>
      <c r="N329">
        <v>0</v>
      </c>
      <c r="O329" t="s">
        <v>290</v>
      </c>
      <c r="P329" t="s">
        <v>290</v>
      </c>
      <c r="Q329">
        <v>0</v>
      </c>
      <c r="R329" t="s">
        <v>290</v>
      </c>
      <c r="S329">
        <v>0</v>
      </c>
      <c r="T329" t="s">
        <v>290</v>
      </c>
      <c r="U329" t="s">
        <v>290</v>
      </c>
      <c r="V329" t="s">
        <v>290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16</v>
      </c>
      <c r="AH329">
        <v>8</v>
      </c>
      <c r="AI329">
        <v>0</v>
      </c>
      <c r="AJ329">
        <v>0</v>
      </c>
      <c r="AK329">
        <v>22</v>
      </c>
      <c r="AL329">
        <v>0</v>
      </c>
      <c r="AM329">
        <v>0</v>
      </c>
      <c r="AN329">
        <v>0</v>
      </c>
      <c r="AO329">
        <v>2</v>
      </c>
      <c r="AP329">
        <v>24</v>
      </c>
      <c r="AQ329" t="b">
        <f>IFERROR(MATCH('2018'!A328, '2019'!A:A, 0) &gt;0, FALSE)</f>
        <v>1</v>
      </c>
    </row>
    <row r="330" spans="1:43">
      <c r="A330" t="s">
        <v>1902</v>
      </c>
      <c r="B330" t="s">
        <v>1903</v>
      </c>
      <c r="C330" t="s">
        <v>15613</v>
      </c>
      <c r="D330" t="s">
        <v>1906</v>
      </c>
      <c r="E330" t="s">
        <v>1122</v>
      </c>
      <c r="F330">
        <v>60615</v>
      </c>
      <c r="G330">
        <v>3123920204</v>
      </c>
      <c r="H330" t="s">
        <v>146</v>
      </c>
      <c r="I330">
        <v>1</v>
      </c>
      <c r="J330">
        <v>7</v>
      </c>
      <c r="K330">
        <v>0</v>
      </c>
      <c r="L330">
        <v>8</v>
      </c>
      <c r="M330">
        <v>12</v>
      </c>
      <c r="N330">
        <v>12</v>
      </c>
      <c r="O330" t="s">
        <v>290</v>
      </c>
      <c r="P330" t="s">
        <v>290</v>
      </c>
      <c r="Q330" t="s">
        <v>290</v>
      </c>
      <c r="R330" t="s">
        <v>290</v>
      </c>
      <c r="S330" t="s">
        <v>290</v>
      </c>
      <c r="T330" t="s">
        <v>290</v>
      </c>
      <c r="U330" t="s">
        <v>290</v>
      </c>
      <c r="V330" t="s">
        <v>290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34</v>
      </c>
      <c r="AH330">
        <v>32</v>
      </c>
      <c r="AI330">
        <v>2</v>
      </c>
      <c r="AJ330">
        <v>5</v>
      </c>
      <c r="AK330">
        <v>11</v>
      </c>
      <c r="AL330">
        <v>1</v>
      </c>
      <c r="AM330">
        <v>0</v>
      </c>
      <c r="AN330">
        <v>25</v>
      </c>
      <c r="AO330">
        <v>22</v>
      </c>
      <c r="AP330">
        <v>66</v>
      </c>
      <c r="AQ330" t="b">
        <f>IFERROR(MATCH('2018'!A329, '2019'!A:A, 0) &gt;0, FALSE)</f>
        <v>1</v>
      </c>
    </row>
    <row r="331" spans="1:43">
      <c r="A331" t="s">
        <v>4637</v>
      </c>
      <c r="B331" t="s">
        <v>4638</v>
      </c>
      <c r="C331" t="s">
        <v>13532</v>
      </c>
      <c r="D331" t="s">
        <v>4641</v>
      </c>
      <c r="E331" t="s">
        <v>1122</v>
      </c>
      <c r="F331">
        <v>60637</v>
      </c>
      <c r="G331">
        <v>3125132122</v>
      </c>
      <c r="H331" t="s">
        <v>146</v>
      </c>
      <c r="I331">
        <v>1</v>
      </c>
      <c r="J331">
        <v>0</v>
      </c>
      <c r="K331">
        <v>6</v>
      </c>
      <c r="L331">
        <v>7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 t="s">
        <v>290</v>
      </c>
      <c r="AD331">
        <v>0</v>
      </c>
      <c r="AE331">
        <v>0</v>
      </c>
      <c r="AF331">
        <v>0</v>
      </c>
      <c r="AG331">
        <v>2</v>
      </c>
      <c r="AH331">
        <v>3</v>
      </c>
      <c r="AI331">
        <v>0</v>
      </c>
      <c r="AJ331">
        <v>0</v>
      </c>
      <c r="AK331">
        <v>3</v>
      </c>
      <c r="AL331">
        <v>2</v>
      </c>
      <c r="AM331">
        <v>0</v>
      </c>
      <c r="AN331">
        <v>0</v>
      </c>
      <c r="AO331">
        <v>0</v>
      </c>
      <c r="AP331">
        <v>5</v>
      </c>
      <c r="AQ331" t="b">
        <f>IFERROR(MATCH('2018'!A330, '2019'!A:A, 0) &gt;0, FALSE)</f>
        <v>1</v>
      </c>
    </row>
    <row r="332" spans="1:43">
      <c r="A332" t="s">
        <v>1908</v>
      </c>
      <c r="B332" t="s">
        <v>1909</v>
      </c>
      <c r="C332" t="s">
        <v>5860</v>
      </c>
      <c r="D332" t="s">
        <v>1912</v>
      </c>
      <c r="E332" t="s">
        <v>1122</v>
      </c>
      <c r="F332">
        <v>60636</v>
      </c>
      <c r="G332">
        <v>7734345453</v>
      </c>
      <c r="H332" t="s">
        <v>146</v>
      </c>
      <c r="I332">
        <v>2</v>
      </c>
      <c r="J332">
        <v>3</v>
      </c>
      <c r="K332">
        <v>1</v>
      </c>
      <c r="L332">
        <v>6</v>
      </c>
      <c r="M332">
        <v>0</v>
      </c>
      <c r="N332" t="s">
        <v>290</v>
      </c>
      <c r="O332">
        <v>0</v>
      </c>
      <c r="P332">
        <v>0</v>
      </c>
      <c r="Q332" t="s">
        <v>290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7</v>
      </c>
      <c r="AH332">
        <v>3</v>
      </c>
      <c r="AI332">
        <v>0</v>
      </c>
      <c r="AJ332">
        <v>0</v>
      </c>
      <c r="AK332">
        <v>9</v>
      </c>
      <c r="AL332">
        <v>1</v>
      </c>
      <c r="AM332">
        <v>0</v>
      </c>
      <c r="AN332">
        <v>0</v>
      </c>
      <c r="AO332">
        <v>0</v>
      </c>
      <c r="AP332">
        <v>10</v>
      </c>
      <c r="AQ332" t="b">
        <f>IFERROR(MATCH('2018'!A331, '2019'!A:A, 0) &gt;0, FALSE)</f>
        <v>1</v>
      </c>
    </row>
    <row r="333" spans="1:43">
      <c r="A333" t="s">
        <v>1914</v>
      </c>
      <c r="B333" t="s">
        <v>1915</v>
      </c>
      <c r="C333" t="s">
        <v>15614</v>
      </c>
      <c r="D333" t="s">
        <v>1906</v>
      </c>
      <c r="E333" t="s">
        <v>1122</v>
      </c>
      <c r="F333">
        <v>60615</v>
      </c>
      <c r="G333">
        <v>8472402489</v>
      </c>
      <c r="H333" t="s">
        <v>146</v>
      </c>
      <c r="I333">
        <v>1</v>
      </c>
      <c r="J333">
        <v>3</v>
      </c>
      <c r="K333">
        <v>6</v>
      </c>
      <c r="L333">
        <v>10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17</v>
      </c>
      <c r="AF333">
        <v>0</v>
      </c>
      <c r="AG333">
        <v>4</v>
      </c>
      <c r="AH333">
        <v>13</v>
      </c>
      <c r="AI333">
        <v>0</v>
      </c>
      <c r="AJ333">
        <v>0</v>
      </c>
      <c r="AK333">
        <v>3</v>
      </c>
      <c r="AL333">
        <v>1</v>
      </c>
      <c r="AM333">
        <v>0</v>
      </c>
      <c r="AN333">
        <v>6</v>
      </c>
      <c r="AO333">
        <v>7</v>
      </c>
      <c r="AP333">
        <v>17</v>
      </c>
      <c r="AQ333" t="b">
        <f>IFERROR(MATCH('2018'!A332, '2019'!A:A, 0) &gt;0, FALSE)</f>
        <v>1</v>
      </c>
    </row>
    <row r="334" spans="1:43">
      <c r="A334" t="s">
        <v>14057</v>
      </c>
      <c r="B334" t="s">
        <v>14058</v>
      </c>
      <c r="C334" t="s">
        <v>14059</v>
      </c>
      <c r="D334" t="s">
        <v>14619</v>
      </c>
      <c r="E334" t="s">
        <v>1122</v>
      </c>
      <c r="F334">
        <v>60608</v>
      </c>
      <c r="G334">
        <v>3124213050</v>
      </c>
      <c r="H334" t="s">
        <v>146</v>
      </c>
      <c r="I334" t="s">
        <v>13374</v>
      </c>
      <c r="J334" t="s">
        <v>13374</v>
      </c>
      <c r="K334" t="s">
        <v>13374</v>
      </c>
      <c r="L334" t="s">
        <v>13374</v>
      </c>
      <c r="M334">
        <v>72</v>
      </c>
      <c r="N334">
        <v>25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47</v>
      </c>
      <c r="AH334">
        <v>50</v>
      </c>
      <c r="AI334">
        <v>0</v>
      </c>
      <c r="AJ334">
        <v>13</v>
      </c>
      <c r="AK334">
        <v>4</v>
      </c>
      <c r="AL334">
        <v>24</v>
      </c>
      <c r="AM334">
        <v>0</v>
      </c>
      <c r="AN334">
        <v>56</v>
      </c>
      <c r="AO334">
        <v>0</v>
      </c>
      <c r="AP334">
        <v>97</v>
      </c>
      <c r="AQ334" t="b">
        <f>IFERROR(MATCH('2018'!A333, '2019'!A:A, 0) &gt;0, FALSE)</f>
        <v>1</v>
      </c>
    </row>
    <row r="335" spans="1:43">
      <c r="A335" t="s">
        <v>14621</v>
      </c>
      <c r="B335" t="s">
        <v>14622</v>
      </c>
      <c r="C335" t="s">
        <v>15615</v>
      </c>
      <c r="D335" t="s">
        <v>14624</v>
      </c>
      <c r="E335" t="s">
        <v>1122</v>
      </c>
      <c r="F335">
        <v>60651</v>
      </c>
      <c r="G335">
        <v>7734996941</v>
      </c>
      <c r="H335" t="s">
        <v>146</v>
      </c>
      <c r="I335">
        <v>9</v>
      </c>
      <c r="J335">
        <v>26</v>
      </c>
      <c r="K335">
        <v>11</v>
      </c>
      <c r="L335">
        <v>46</v>
      </c>
      <c r="M335">
        <v>0</v>
      </c>
      <c r="N335">
        <v>102</v>
      </c>
      <c r="O335">
        <v>10</v>
      </c>
      <c r="P335">
        <v>62</v>
      </c>
      <c r="Q335">
        <v>90</v>
      </c>
      <c r="R335">
        <v>27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132</v>
      </c>
      <c r="AH335">
        <v>159</v>
      </c>
      <c r="AI335">
        <v>12</v>
      </c>
      <c r="AJ335">
        <v>34</v>
      </c>
      <c r="AK335">
        <v>49</v>
      </c>
      <c r="AL335">
        <v>196</v>
      </c>
      <c r="AM335">
        <v>0</v>
      </c>
      <c r="AN335">
        <v>0</v>
      </c>
      <c r="AO335">
        <v>0</v>
      </c>
      <c r="AP335">
        <v>291</v>
      </c>
      <c r="AQ335" t="b">
        <f>IFERROR(MATCH('2018'!A334, '2019'!A:A, 0) &gt;0, FALSE)</f>
        <v>1</v>
      </c>
    </row>
    <row r="336" spans="1:43">
      <c r="A336" t="s">
        <v>13536</v>
      </c>
      <c r="B336" t="s">
        <v>13537</v>
      </c>
      <c r="C336" t="s">
        <v>15616</v>
      </c>
      <c r="D336" t="s">
        <v>13539</v>
      </c>
      <c r="E336" t="s">
        <v>1122</v>
      </c>
      <c r="F336">
        <v>60620</v>
      </c>
      <c r="G336">
        <v>7738466155</v>
      </c>
      <c r="H336" t="s">
        <v>146</v>
      </c>
      <c r="I336">
        <v>0.5</v>
      </c>
      <c r="J336">
        <v>0.5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 t="s">
        <v>290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</v>
      </c>
      <c r="AH336">
        <v>0</v>
      </c>
      <c r="AI336">
        <v>0</v>
      </c>
      <c r="AJ336">
        <v>0</v>
      </c>
      <c r="AK336">
        <v>1</v>
      </c>
      <c r="AL336">
        <v>0</v>
      </c>
      <c r="AM336">
        <v>0</v>
      </c>
      <c r="AN336">
        <v>0</v>
      </c>
      <c r="AO336">
        <v>0</v>
      </c>
      <c r="AP336">
        <v>1</v>
      </c>
      <c r="AQ336" t="b">
        <f>IFERROR(MATCH('2018'!A335, '2019'!A:A, 0) &gt;0, FALSE)</f>
        <v>1</v>
      </c>
    </row>
    <row r="337" spans="1:43">
      <c r="A337" t="s">
        <v>1924</v>
      </c>
      <c r="B337" t="s">
        <v>1925</v>
      </c>
      <c r="C337" t="s">
        <v>15617</v>
      </c>
      <c r="D337" t="s">
        <v>1928</v>
      </c>
      <c r="E337" t="s">
        <v>1122</v>
      </c>
      <c r="F337">
        <v>60620</v>
      </c>
      <c r="G337">
        <v>7736402851</v>
      </c>
      <c r="H337" t="s">
        <v>146</v>
      </c>
      <c r="I337">
        <v>1</v>
      </c>
      <c r="J337">
        <v>1</v>
      </c>
      <c r="K337">
        <v>0</v>
      </c>
      <c r="L337">
        <v>2</v>
      </c>
      <c r="M337">
        <v>0</v>
      </c>
      <c r="N337">
        <v>0</v>
      </c>
      <c r="O337">
        <v>0</v>
      </c>
      <c r="P337" t="s">
        <v>290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1</v>
      </c>
      <c r="AH337">
        <v>0</v>
      </c>
      <c r="AI337">
        <v>0</v>
      </c>
      <c r="AJ337">
        <v>0</v>
      </c>
      <c r="AK337">
        <v>1</v>
      </c>
      <c r="AL337">
        <v>0</v>
      </c>
      <c r="AM337">
        <v>0</v>
      </c>
      <c r="AN337">
        <v>0</v>
      </c>
      <c r="AO337">
        <v>0</v>
      </c>
      <c r="AP337">
        <v>1</v>
      </c>
      <c r="AQ337" t="b">
        <f>IFERROR(MATCH('2018'!A336, '2019'!A:A, 0) &gt;0, FALSE)</f>
        <v>1</v>
      </c>
    </row>
    <row r="338" spans="1:43">
      <c r="A338" t="s">
        <v>1929</v>
      </c>
      <c r="B338" t="s">
        <v>1930</v>
      </c>
      <c r="C338" t="s">
        <v>13551</v>
      </c>
      <c r="D338" t="s">
        <v>15618</v>
      </c>
      <c r="E338" t="s">
        <v>15619</v>
      </c>
      <c r="F338">
        <v>38075</v>
      </c>
      <c r="G338">
        <v>7087204547</v>
      </c>
      <c r="H338" t="s">
        <v>146</v>
      </c>
      <c r="I338">
        <v>1</v>
      </c>
      <c r="J338">
        <v>1</v>
      </c>
      <c r="K338">
        <v>0</v>
      </c>
      <c r="L338">
        <v>2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 t="s">
        <v>290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1</v>
      </c>
      <c r="AH338">
        <v>0</v>
      </c>
      <c r="AI338">
        <v>0</v>
      </c>
      <c r="AJ338">
        <v>0</v>
      </c>
      <c r="AK338">
        <v>0</v>
      </c>
      <c r="AL338">
        <v>1</v>
      </c>
      <c r="AM338">
        <v>0</v>
      </c>
      <c r="AN338">
        <v>0</v>
      </c>
      <c r="AO338">
        <v>0</v>
      </c>
      <c r="AP338">
        <v>1</v>
      </c>
      <c r="AQ338" t="b">
        <f>IFERROR(MATCH('2018'!A337, '2019'!A:A, 0) &gt;0, FALSE)</f>
        <v>1</v>
      </c>
    </row>
    <row r="339" spans="1:43">
      <c r="A339" t="s">
        <v>1940</v>
      </c>
      <c r="B339" t="s">
        <v>1941</v>
      </c>
      <c r="C339" t="s">
        <v>15620</v>
      </c>
      <c r="D339" t="s">
        <v>15621</v>
      </c>
      <c r="E339" t="s">
        <v>1122</v>
      </c>
      <c r="F339">
        <v>60621</v>
      </c>
      <c r="G339">
        <v>7739827204</v>
      </c>
      <c r="H339" t="s">
        <v>146</v>
      </c>
      <c r="I339">
        <v>3</v>
      </c>
      <c r="J339">
        <v>1</v>
      </c>
      <c r="K339">
        <v>1</v>
      </c>
      <c r="L339">
        <v>5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12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8</v>
      </c>
      <c r="AH339">
        <v>4</v>
      </c>
      <c r="AI339">
        <v>0</v>
      </c>
      <c r="AJ339">
        <v>0</v>
      </c>
      <c r="AK339">
        <v>6</v>
      </c>
      <c r="AL339">
        <v>6</v>
      </c>
      <c r="AM339">
        <v>0</v>
      </c>
      <c r="AN339">
        <v>0</v>
      </c>
      <c r="AO339">
        <v>0</v>
      </c>
      <c r="AP339">
        <v>12</v>
      </c>
      <c r="AQ339" t="b">
        <f>IFERROR(MATCH('2018'!A338, '2019'!A:A, 0) &gt;0, FALSE)</f>
        <v>1</v>
      </c>
    </row>
    <row r="340" spans="1:43">
      <c r="A340" t="s">
        <v>15622</v>
      </c>
      <c r="B340" t="s">
        <v>15623</v>
      </c>
      <c r="C340" t="s">
        <v>15624</v>
      </c>
      <c r="D340" t="s">
        <v>15625</v>
      </c>
      <c r="E340" t="s">
        <v>1122</v>
      </c>
      <c r="F340">
        <v>60621</v>
      </c>
      <c r="G340">
        <v>7737079993</v>
      </c>
      <c r="H340" t="s">
        <v>146</v>
      </c>
      <c r="I340">
        <v>2</v>
      </c>
      <c r="J340">
        <v>3</v>
      </c>
      <c r="K340">
        <v>1</v>
      </c>
      <c r="L340">
        <v>6</v>
      </c>
      <c r="M340" t="s">
        <v>290</v>
      </c>
      <c r="N340" t="s">
        <v>290</v>
      </c>
      <c r="O340" t="s">
        <v>290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6</v>
      </c>
      <c r="AH340">
        <v>4</v>
      </c>
      <c r="AI340">
        <v>0</v>
      </c>
      <c r="AJ340">
        <v>0</v>
      </c>
      <c r="AK340">
        <v>10</v>
      </c>
      <c r="AL340">
        <v>0</v>
      </c>
      <c r="AM340">
        <v>0</v>
      </c>
      <c r="AN340">
        <v>0</v>
      </c>
      <c r="AO340">
        <v>0</v>
      </c>
      <c r="AP340">
        <v>10</v>
      </c>
      <c r="AQ340" t="b">
        <f>IFERROR(MATCH('2018'!A339, '2019'!A:A, 0) &gt;0, FALSE)</f>
        <v>1</v>
      </c>
    </row>
    <row r="341" spans="1:43">
      <c r="A341" t="s">
        <v>1964</v>
      </c>
      <c r="B341" t="s">
        <v>1965</v>
      </c>
      <c r="C341" t="s">
        <v>5892</v>
      </c>
      <c r="D341" t="s">
        <v>1968</v>
      </c>
      <c r="E341" t="s">
        <v>1122</v>
      </c>
      <c r="F341">
        <v>60623</v>
      </c>
      <c r="G341">
        <v>7737621234</v>
      </c>
      <c r="H341" t="s">
        <v>146</v>
      </c>
      <c r="I341">
        <v>3.5</v>
      </c>
      <c r="J341">
        <v>7.5</v>
      </c>
      <c r="K341">
        <v>7</v>
      </c>
      <c r="L341">
        <v>18</v>
      </c>
      <c r="M341">
        <v>20</v>
      </c>
      <c r="N341">
        <v>13</v>
      </c>
      <c r="O341">
        <v>16</v>
      </c>
      <c r="P341">
        <v>13</v>
      </c>
      <c r="Q341" t="s">
        <v>290</v>
      </c>
      <c r="R341">
        <v>12</v>
      </c>
      <c r="S341">
        <v>10</v>
      </c>
      <c r="T341">
        <v>12</v>
      </c>
      <c r="U341" t="s">
        <v>290</v>
      </c>
      <c r="V341" t="s">
        <v>290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59</v>
      </c>
      <c r="AH341">
        <v>61</v>
      </c>
      <c r="AI341">
        <v>0</v>
      </c>
      <c r="AJ341">
        <v>0</v>
      </c>
      <c r="AK341">
        <v>1</v>
      </c>
      <c r="AL341">
        <v>102</v>
      </c>
      <c r="AM341">
        <v>0</v>
      </c>
      <c r="AN341">
        <v>9</v>
      </c>
      <c r="AO341">
        <v>8</v>
      </c>
      <c r="AP341">
        <v>120</v>
      </c>
      <c r="AQ341" t="b">
        <f>IFERROR(MATCH('2018'!A340, '2019'!A:A, 0) &gt;0, FALSE)</f>
        <v>1</v>
      </c>
    </row>
    <row r="342" spans="1:43">
      <c r="A342" t="s">
        <v>1975</v>
      </c>
      <c r="B342" t="s">
        <v>1976</v>
      </c>
      <c r="C342" t="s">
        <v>14656</v>
      </c>
      <c r="D342" t="s">
        <v>1979</v>
      </c>
      <c r="E342" t="s">
        <v>1122</v>
      </c>
      <c r="F342">
        <v>60647</v>
      </c>
      <c r="G342">
        <v>7733425854</v>
      </c>
      <c r="H342" t="s">
        <v>146</v>
      </c>
      <c r="I342">
        <v>1</v>
      </c>
      <c r="J342">
        <v>2</v>
      </c>
      <c r="K342">
        <v>1</v>
      </c>
      <c r="L342">
        <v>4</v>
      </c>
      <c r="M342" t="s">
        <v>290</v>
      </c>
      <c r="N342" t="s">
        <v>290</v>
      </c>
      <c r="O342" t="s">
        <v>290</v>
      </c>
      <c r="P342" t="s">
        <v>290</v>
      </c>
      <c r="Q342" t="s">
        <v>290</v>
      </c>
      <c r="R342">
        <v>0</v>
      </c>
      <c r="S342" t="s">
        <v>290</v>
      </c>
      <c r="T342" t="s">
        <v>290</v>
      </c>
      <c r="U342" t="s">
        <v>290</v>
      </c>
      <c r="V342" t="s">
        <v>290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11</v>
      </c>
      <c r="AH342">
        <v>10</v>
      </c>
      <c r="AI342">
        <v>0</v>
      </c>
      <c r="AJ342">
        <v>0</v>
      </c>
      <c r="AK342">
        <v>3</v>
      </c>
      <c r="AL342">
        <v>17</v>
      </c>
      <c r="AM342">
        <v>0</v>
      </c>
      <c r="AN342">
        <v>0</v>
      </c>
      <c r="AO342">
        <v>1</v>
      </c>
      <c r="AP342">
        <v>21</v>
      </c>
      <c r="AQ342" t="b">
        <f>IFERROR(MATCH('2018'!A341, '2019'!A:A, 0) &gt;0, FALSE)</f>
        <v>1</v>
      </c>
    </row>
    <row r="343" spans="1:43">
      <c r="A343" t="s">
        <v>1981</v>
      </c>
      <c r="B343" t="s">
        <v>1982</v>
      </c>
      <c r="C343" t="s">
        <v>14658</v>
      </c>
      <c r="D343" t="s">
        <v>1985</v>
      </c>
      <c r="E343" t="s">
        <v>1122</v>
      </c>
      <c r="F343">
        <v>60634</v>
      </c>
      <c r="G343">
        <v>7737361157</v>
      </c>
      <c r="H343" t="s">
        <v>146</v>
      </c>
      <c r="I343">
        <v>0.7</v>
      </c>
      <c r="J343">
        <v>5</v>
      </c>
      <c r="K343">
        <v>0.5</v>
      </c>
      <c r="L343">
        <v>6.2</v>
      </c>
      <c r="M343">
        <v>34</v>
      </c>
      <c r="N343" t="s">
        <v>290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26</v>
      </c>
      <c r="AH343">
        <v>14</v>
      </c>
      <c r="AI343">
        <v>0</v>
      </c>
      <c r="AJ343">
        <v>2</v>
      </c>
      <c r="AK343">
        <v>0</v>
      </c>
      <c r="AL343">
        <v>13</v>
      </c>
      <c r="AM343">
        <v>0</v>
      </c>
      <c r="AN343">
        <v>16</v>
      </c>
      <c r="AO343">
        <v>9</v>
      </c>
      <c r="AP343">
        <v>40</v>
      </c>
      <c r="AQ343" t="b">
        <f>IFERROR(MATCH('2018'!A342, '2019'!A:A, 0) &gt;0, FALSE)</f>
        <v>1</v>
      </c>
    </row>
    <row r="344" spans="1:43">
      <c r="A344" t="s">
        <v>1986</v>
      </c>
      <c r="B344" t="s">
        <v>1987</v>
      </c>
      <c r="C344" t="s">
        <v>9016</v>
      </c>
      <c r="D344" t="s">
        <v>1990</v>
      </c>
      <c r="E344" t="s">
        <v>1122</v>
      </c>
      <c r="F344">
        <v>60607</v>
      </c>
      <c r="G344">
        <v>3126750056</v>
      </c>
      <c r="H344" t="s">
        <v>146</v>
      </c>
      <c r="I344">
        <v>11</v>
      </c>
      <c r="J344">
        <v>18</v>
      </c>
      <c r="K344">
        <v>0</v>
      </c>
      <c r="L344">
        <v>29</v>
      </c>
      <c r="M344">
        <v>0</v>
      </c>
      <c r="N344">
        <v>41</v>
      </c>
      <c r="O344">
        <v>32</v>
      </c>
      <c r="P344">
        <v>20</v>
      </c>
      <c r="Q344">
        <v>19</v>
      </c>
      <c r="R344">
        <v>24</v>
      </c>
      <c r="S344">
        <v>20</v>
      </c>
      <c r="T344">
        <v>13</v>
      </c>
      <c r="U344">
        <v>13</v>
      </c>
      <c r="V344" t="s">
        <v>290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102</v>
      </c>
      <c r="AH344">
        <v>88</v>
      </c>
      <c r="AI344">
        <v>0</v>
      </c>
      <c r="AJ344">
        <v>6</v>
      </c>
      <c r="AK344">
        <v>156</v>
      </c>
      <c r="AL344">
        <v>16</v>
      </c>
      <c r="AM344">
        <v>0</v>
      </c>
      <c r="AN344">
        <v>1</v>
      </c>
      <c r="AO344">
        <v>11</v>
      </c>
      <c r="AP344">
        <v>190</v>
      </c>
      <c r="AQ344" t="b">
        <f>IFERROR(MATCH('2018'!A343, '2019'!A:A, 0) &gt;0, FALSE)</f>
        <v>1</v>
      </c>
    </row>
    <row r="345" spans="1:43">
      <c r="A345" t="s">
        <v>1991</v>
      </c>
      <c r="B345" t="s">
        <v>282</v>
      </c>
      <c r="C345" t="s">
        <v>15626</v>
      </c>
      <c r="D345" t="s">
        <v>1994</v>
      </c>
      <c r="E345" t="s">
        <v>1122</v>
      </c>
      <c r="F345">
        <v>60614</v>
      </c>
      <c r="G345">
        <v>7735254990</v>
      </c>
      <c r="H345" t="s">
        <v>146</v>
      </c>
      <c r="I345">
        <v>3.5</v>
      </c>
      <c r="J345">
        <v>13</v>
      </c>
      <c r="K345">
        <v>1</v>
      </c>
      <c r="L345">
        <v>17.5</v>
      </c>
      <c r="M345">
        <v>40</v>
      </c>
      <c r="N345" t="s">
        <v>290</v>
      </c>
      <c r="O345">
        <v>14</v>
      </c>
      <c r="P345" t="s">
        <v>290</v>
      </c>
      <c r="Q345">
        <v>11</v>
      </c>
      <c r="R345">
        <v>11</v>
      </c>
      <c r="S345">
        <v>11</v>
      </c>
      <c r="T345">
        <v>12</v>
      </c>
      <c r="U345" t="s">
        <v>290</v>
      </c>
      <c r="V345" t="s">
        <v>290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290</v>
      </c>
      <c r="AF345">
        <v>0</v>
      </c>
      <c r="AG345">
        <v>65</v>
      </c>
      <c r="AH345">
        <v>71</v>
      </c>
      <c r="AI345">
        <v>0</v>
      </c>
      <c r="AJ345">
        <v>0</v>
      </c>
      <c r="AK345">
        <v>11</v>
      </c>
      <c r="AL345">
        <v>6</v>
      </c>
      <c r="AM345">
        <v>0</v>
      </c>
      <c r="AN345">
        <v>111</v>
      </c>
      <c r="AO345">
        <v>8</v>
      </c>
      <c r="AP345">
        <v>136</v>
      </c>
      <c r="AQ345" t="b">
        <f>IFERROR(MATCH('2018'!A344, '2019'!A:A, 0) &gt;0, FALSE)</f>
        <v>1</v>
      </c>
    </row>
    <row r="346" spans="1:43">
      <c r="A346" t="s">
        <v>1995</v>
      </c>
      <c r="B346" t="s">
        <v>1996</v>
      </c>
      <c r="C346" t="s">
        <v>11887</v>
      </c>
      <c r="D346" t="s">
        <v>1998</v>
      </c>
      <c r="E346" t="s">
        <v>1122</v>
      </c>
      <c r="F346">
        <v>60641</v>
      </c>
      <c r="G346">
        <v>7737361196</v>
      </c>
      <c r="H346" t="s">
        <v>146</v>
      </c>
      <c r="I346">
        <v>2</v>
      </c>
      <c r="J346">
        <v>12.4</v>
      </c>
      <c r="K346">
        <v>2.8</v>
      </c>
      <c r="L346">
        <v>17.2</v>
      </c>
      <c r="M346">
        <v>23</v>
      </c>
      <c r="N346" t="s">
        <v>290</v>
      </c>
      <c r="O346">
        <v>10</v>
      </c>
      <c r="P346">
        <v>10</v>
      </c>
      <c r="Q346" t="s">
        <v>290</v>
      </c>
      <c r="R346">
        <v>11</v>
      </c>
      <c r="S346" t="s">
        <v>290</v>
      </c>
      <c r="T346" t="s">
        <v>290</v>
      </c>
      <c r="U346" t="s">
        <v>290</v>
      </c>
      <c r="V346">
        <v>11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45</v>
      </c>
      <c r="AF346">
        <v>0</v>
      </c>
      <c r="AG346">
        <v>75</v>
      </c>
      <c r="AH346">
        <v>65</v>
      </c>
      <c r="AI346">
        <v>0</v>
      </c>
      <c r="AJ346">
        <v>3</v>
      </c>
      <c r="AK346">
        <v>5</v>
      </c>
      <c r="AL346">
        <v>51</v>
      </c>
      <c r="AM346">
        <v>0</v>
      </c>
      <c r="AN346">
        <v>72</v>
      </c>
      <c r="AO346">
        <v>9</v>
      </c>
      <c r="AP346">
        <v>140</v>
      </c>
      <c r="AQ346" t="b">
        <f>IFERROR(MATCH('2018'!A345, '2019'!A:A, 0) &gt;0, FALSE)</f>
        <v>1</v>
      </c>
    </row>
    <row r="347" spans="1:43">
      <c r="A347" t="s">
        <v>2000</v>
      </c>
      <c r="B347" t="s">
        <v>2001</v>
      </c>
      <c r="C347" t="s">
        <v>15627</v>
      </c>
      <c r="D347" t="s">
        <v>2004</v>
      </c>
      <c r="E347" t="s">
        <v>1122</v>
      </c>
      <c r="F347">
        <v>60657</v>
      </c>
      <c r="G347">
        <v>7734723837</v>
      </c>
      <c r="H347" t="s">
        <v>146</v>
      </c>
      <c r="I347">
        <v>1</v>
      </c>
      <c r="J347">
        <v>6</v>
      </c>
      <c r="K347">
        <v>3</v>
      </c>
      <c r="L347">
        <v>10</v>
      </c>
      <c r="M347">
        <v>47</v>
      </c>
      <c r="N347" t="s">
        <v>290</v>
      </c>
      <c r="O347" t="s">
        <v>290</v>
      </c>
      <c r="P347" t="s">
        <v>290</v>
      </c>
      <c r="Q347" t="s">
        <v>290</v>
      </c>
      <c r="R347" t="s">
        <v>290</v>
      </c>
      <c r="S347" t="s">
        <v>290</v>
      </c>
      <c r="T347" t="s">
        <v>290</v>
      </c>
      <c r="U347" t="s">
        <v>290</v>
      </c>
      <c r="V347" t="s">
        <v>290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49</v>
      </c>
      <c r="AH347">
        <v>48</v>
      </c>
      <c r="AI347">
        <v>2</v>
      </c>
      <c r="AJ347">
        <v>11</v>
      </c>
      <c r="AK347">
        <v>9</v>
      </c>
      <c r="AL347">
        <v>18</v>
      </c>
      <c r="AM347">
        <v>0</v>
      </c>
      <c r="AN347">
        <v>57</v>
      </c>
      <c r="AO347">
        <v>0</v>
      </c>
      <c r="AP347">
        <v>97</v>
      </c>
      <c r="AQ347" t="b">
        <f>IFERROR(MATCH('2018'!A346, '2019'!A:A, 0) &gt;0, FALSE)</f>
        <v>1</v>
      </c>
    </row>
    <row r="348" spans="1:43">
      <c r="A348" t="s">
        <v>2006</v>
      </c>
      <c r="B348" t="s">
        <v>705</v>
      </c>
      <c r="C348" t="s">
        <v>9034</v>
      </c>
      <c r="D348" t="s">
        <v>2008</v>
      </c>
      <c r="E348" t="s">
        <v>1122</v>
      </c>
      <c r="F348">
        <v>60651</v>
      </c>
      <c r="G348">
        <v>7733786644</v>
      </c>
      <c r="H348" t="s">
        <v>146</v>
      </c>
      <c r="I348">
        <v>0.5</v>
      </c>
      <c r="J348">
        <v>6</v>
      </c>
      <c r="K348">
        <v>0</v>
      </c>
      <c r="L348">
        <v>6.5</v>
      </c>
      <c r="M348">
        <v>16</v>
      </c>
      <c r="N348" t="s">
        <v>290</v>
      </c>
      <c r="O348" t="s">
        <v>290</v>
      </c>
      <c r="P348" t="s">
        <v>290</v>
      </c>
      <c r="Q348">
        <v>12</v>
      </c>
      <c r="R348" t="s">
        <v>290</v>
      </c>
      <c r="S348">
        <v>10</v>
      </c>
      <c r="T348" t="s">
        <v>290</v>
      </c>
      <c r="U348">
        <v>14</v>
      </c>
      <c r="V348" t="s">
        <v>290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59</v>
      </c>
      <c r="AH348">
        <v>37</v>
      </c>
      <c r="AI348">
        <v>0</v>
      </c>
      <c r="AJ348">
        <v>0</v>
      </c>
      <c r="AK348">
        <v>93</v>
      </c>
      <c r="AL348">
        <v>0</v>
      </c>
      <c r="AM348">
        <v>0</v>
      </c>
      <c r="AN348">
        <v>0</v>
      </c>
      <c r="AO348">
        <v>3</v>
      </c>
      <c r="AP348">
        <v>96</v>
      </c>
      <c r="AQ348" t="b">
        <f>IFERROR(MATCH('2018'!A347, '2019'!A:A, 0) &gt;0, FALSE)</f>
        <v>1</v>
      </c>
    </row>
    <row r="349" spans="1:43">
      <c r="A349" t="s">
        <v>2009</v>
      </c>
      <c r="B349" t="s">
        <v>705</v>
      </c>
      <c r="C349" t="s">
        <v>12090</v>
      </c>
      <c r="D349" t="s">
        <v>2011</v>
      </c>
      <c r="E349" t="s">
        <v>1122</v>
      </c>
      <c r="F349">
        <v>60619</v>
      </c>
      <c r="G349">
        <v>7737211438</v>
      </c>
      <c r="H349" t="s">
        <v>146</v>
      </c>
      <c r="I349">
        <v>2</v>
      </c>
      <c r="J349">
        <v>5</v>
      </c>
      <c r="K349">
        <v>1.5</v>
      </c>
      <c r="L349">
        <v>8.5</v>
      </c>
      <c r="M349">
        <v>16</v>
      </c>
      <c r="N349" t="s">
        <v>290</v>
      </c>
      <c r="O349" t="s">
        <v>290</v>
      </c>
      <c r="P349" t="s">
        <v>290</v>
      </c>
      <c r="Q349" t="s">
        <v>290</v>
      </c>
      <c r="R349">
        <v>10</v>
      </c>
      <c r="S349" t="s">
        <v>290</v>
      </c>
      <c r="T349" t="s">
        <v>290</v>
      </c>
      <c r="U349" t="s">
        <v>290</v>
      </c>
      <c r="V349" t="s">
        <v>290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35</v>
      </c>
      <c r="AH349">
        <v>37</v>
      </c>
      <c r="AI349">
        <v>0</v>
      </c>
      <c r="AJ349">
        <v>0</v>
      </c>
      <c r="AK349">
        <v>72</v>
      </c>
      <c r="AL349">
        <v>0</v>
      </c>
      <c r="AM349">
        <v>0</v>
      </c>
      <c r="AN349">
        <v>0</v>
      </c>
      <c r="AO349">
        <v>0</v>
      </c>
      <c r="AP349">
        <v>72</v>
      </c>
      <c r="AQ349" t="b">
        <f>IFERROR(MATCH('2018'!A348, '2019'!A:A, 0) &gt;0, FALSE)</f>
        <v>1</v>
      </c>
    </row>
    <row r="350" spans="1:43">
      <c r="A350" t="s">
        <v>2013</v>
      </c>
      <c r="B350" t="s">
        <v>2014</v>
      </c>
      <c r="C350" t="s">
        <v>15628</v>
      </c>
      <c r="D350" t="s">
        <v>2017</v>
      </c>
      <c r="E350" t="s">
        <v>1122</v>
      </c>
      <c r="F350">
        <v>60631</v>
      </c>
      <c r="G350">
        <v>7088675044</v>
      </c>
      <c r="H350" t="s">
        <v>146</v>
      </c>
      <c r="I350">
        <v>1.5</v>
      </c>
      <c r="J350">
        <v>6.5</v>
      </c>
      <c r="K350">
        <v>0</v>
      </c>
      <c r="L350">
        <v>8</v>
      </c>
      <c r="M350" t="s">
        <v>290</v>
      </c>
      <c r="N350" t="s">
        <v>290</v>
      </c>
      <c r="O350" t="s">
        <v>290</v>
      </c>
      <c r="P350" t="s">
        <v>290</v>
      </c>
      <c r="Q350" t="s">
        <v>290</v>
      </c>
      <c r="R350" t="s">
        <v>290</v>
      </c>
      <c r="S350">
        <v>0</v>
      </c>
      <c r="T350" t="s">
        <v>290</v>
      </c>
      <c r="U350" t="s">
        <v>290</v>
      </c>
      <c r="V350">
        <v>10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290</v>
      </c>
      <c r="AF350">
        <v>0</v>
      </c>
      <c r="AG350">
        <v>18</v>
      </c>
      <c r="AH350">
        <v>21</v>
      </c>
      <c r="AI350">
        <v>0</v>
      </c>
      <c r="AJ350">
        <v>4</v>
      </c>
      <c r="AK350">
        <v>0</v>
      </c>
      <c r="AL350">
        <v>10</v>
      </c>
      <c r="AM350">
        <v>0</v>
      </c>
      <c r="AN350">
        <v>20</v>
      </c>
      <c r="AO350">
        <v>5</v>
      </c>
      <c r="AP350">
        <v>39</v>
      </c>
      <c r="AQ350" t="b">
        <f>IFERROR(MATCH('2018'!A349, '2019'!A:A, 0) &gt;0, FALSE)</f>
        <v>1</v>
      </c>
    </row>
    <row r="351" spans="1:43">
      <c r="A351" t="s">
        <v>2023</v>
      </c>
      <c r="B351" t="s">
        <v>2024</v>
      </c>
      <c r="C351" t="s">
        <v>9045</v>
      </c>
      <c r="D351" t="s">
        <v>2026</v>
      </c>
      <c r="E351" t="s">
        <v>1122</v>
      </c>
      <c r="F351">
        <v>60659</v>
      </c>
      <c r="G351">
        <v>7735619830</v>
      </c>
      <c r="H351" t="s">
        <v>146</v>
      </c>
      <c r="I351">
        <v>5</v>
      </c>
      <c r="J351">
        <v>8</v>
      </c>
      <c r="K351">
        <v>0</v>
      </c>
      <c r="L351">
        <v>13</v>
      </c>
      <c r="M351">
        <v>36</v>
      </c>
      <c r="N351" t="s">
        <v>290</v>
      </c>
      <c r="O351" t="s">
        <v>290</v>
      </c>
      <c r="P351" t="s">
        <v>290</v>
      </c>
      <c r="Q351" t="s">
        <v>290</v>
      </c>
      <c r="R351" t="s">
        <v>290</v>
      </c>
      <c r="S351" t="s">
        <v>290</v>
      </c>
      <c r="T351" t="s">
        <v>290</v>
      </c>
      <c r="U351" t="s">
        <v>290</v>
      </c>
      <c r="V351" t="s">
        <v>290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51</v>
      </c>
      <c r="AH351">
        <v>44</v>
      </c>
      <c r="AI351">
        <v>0</v>
      </c>
      <c r="AJ351">
        <v>8</v>
      </c>
      <c r="AK351">
        <v>12</v>
      </c>
      <c r="AL351">
        <v>14</v>
      </c>
      <c r="AM351">
        <v>0</v>
      </c>
      <c r="AN351">
        <v>52</v>
      </c>
      <c r="AO351">
        <v>9</v>
      </c>
      <c r="AP351">
        <v>95</v>
      </c>
      <c r="AQ351" t="b">
        <f>IFERROR(MATCH('2018'!A350, '2019'!A:A, 0) &gt;0, FALSE)</f>
        <v>1</v>
      </c>
    </row>
    <row r="352" spans="1:43">
      <c r="A352" t="s">
        <v>2037</v>
      </c>
      <c r="B352" t="s">
        <v>2038</v>
      </c>
      <c r="C352" t="s">
        <v>9048</v>
      </c>
      <c r="D352" t="s">
        <v>2041</v>
      </c>
      <c r="E352" t="s">
        <v>1122</v>
      </c>
      <c r="F352">
        <v>60645</v>
      </c>
      <c r="G352">
        <v>7737430800</v>
      </c>
      <c r="H352" t="s">
        <v>146</v>
      </c>
      <c r="I352">
        <v>1</v>
      </c>
      <c r="J352">
        <v>8</v>
      </c>
      <c r="K352">
        <v>2</v>
      </c>
      <c r="L352">
        <v>11</v>
      </c>
      <c r="M352">
        <v>28</v>
      </c>
      <c r="N352">
        <v>14</v>
      </c>
      <c r="O352" t="s">
        <v>290</v>
      </c>
      <c r="P352" t="s">
        <v>290</v>
      </c>
      <c r="Q352" t="s">
        <v>290</v>
      </c>
      <c r="R352">
        <v>10</v>
      </c>
      <c r="S352" t="s">
        <v>290</v>
      </c>
      <c r="T352" t="s">
        <v>290</v>
      </c>
      <c r="U352">
        <v>11</v>
      </c>
      <c r="V352" t="s">
        <v>290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49</v>
      </c>
      <c r="AH352">
        <v>48</v>
      </c>
      <c r="AI352">
        <v>0</v>
      </c>
      <c r="AJ352">
        <v>12</v>
      </c>
      <c r="AK352">
        <v>27</v>
      </c>
      <c r="AL352">
        <v>20</v>
      </c>
      <c r="AM352">
        <v>0</v>
      </c>
      <c r="AN352">
        <v>20</v>
      </c>
      <c r="AO352">
        <v>18</v>
      </c>
      <c r="AP352">
        <v>97</v>
      </c>
      <c r="AQ352" t="b">
        <f>IFERROR(MATCH('2018'!A351, '2019'!A:A, 0) &gt;0, FALSE)</f>
        <v>1</v>
      </c>
    </row>
    <row r="353" spans="1:43">
      <c r="A353" t="s">
        <v>2042</v>
      </c>
      <c r="B353" t="s">
        <v>2043</v>
      </c>
      <c r="C353" t="s">
        <v>14670</v>
      </c>
      <c r="D353" t="s">
        <v>2046</v>
      </c>
      <c r="E353" t="s">
        <v>1122</v>
      </c>
      <c r="F353">
        <v>60639</v>
      </c>
      <c r="G353">
        <v>7736372250</v>
      </c>
      <c r="H353" t="s">
        <v>146</v>
      </c>
      <c r="I353">
        <v>0.5</v>
      </c>
      <c r="J353">
        <v>4</v>
      </c>
      <c r="K353">
        <v>1.5</v>
      </c>
      <c r="L353">
        <v>6</v>
      </c>
      <c r="M353" t="s">
        <v>290</v>
      </c>
      <c r="N353" t="s">
        <v>290</v>
      </c>
      <c r="O353" t="s">
        <v>290</v>
      </c>
      <c r="P353" t="s">
        <v>290</v>
      </c>
      <c r="Q353" t="s">
        <v>290</v>
      </c>
      <c r="R353" t="s">
        <v>290</v>
      </c>
      <c r="S353" t="s">
        <v>290</v>
      </c>
      <c r="T353" t="s">
        <v>290</v>
      </c>
      <c r="U353" t="s">
        <v>290</v>
      </c>
      <c r="V353" t="s">
        <v>290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17</v>
      </c>
      <c r="AH353">
        <v>17</v>
      </c>
      <c r="AI353">
        <v>1</v>
      </c>
      <c r="AJ353">
        <v>0</v>
      </c>
      <c r="AK353">
        <v>7</v>
      </c>
      <c r="AL353">
        <v>13</v>
      </c>
      <c r="AM353">
        <v>0</v>
      </c>
      <c r="AN353">
        <v>8</v>
      </c>
      <c r="AO353">
        <v>5</v>
      </c>
      <c r="AP353">
        <v>34</v>
      </c>
      <c r="AQ353" t="b">
        <f>IFERROR(MATCH('2018'!A352, '2019'!A:A, 0) &gt;0, FALSE)</f>
        <v>1</v>
      </c>
    </row>
    <row r="354" spans="1:43">
      <c r="A354" t="s">
        <v>2047</v>
      </c>
      <c r="B354" t="s">
        <v>2048</v>
      </c>
      <c r="C354" t="s">
        <v>14672</v>
      </c>
      <c r="D354" t="s">
        <v>2051</v>
      </c>
      <c r="E354" t="s">
        <v>1122</v>
      </c>
      <c r="F354">
        <v>60613</v>
      </c>
      <c r="G354">
        <v>7734774824</v>
      </c>
      <c r="H354" t="s">
        <v>146</v>
      </c>
      <c r="I354">
        <v>1</v>
      </c>
      <c r="J354">
        <v>9.5</v>
      </c>
      <c r="K354">
        <v>4</v>
      </c>
      <c r="L354">
        <v>14.5</v>
      </c>
      <c r="M354">
        <v>32</v>
      </c>
      <c r="N354">
        <v>13</v>
      </c>
      <c r="O354">
        <v>16</v>
      </c>
      <c r="P354">
        <v>14</v>
      </c>
      <c r="Q354">
        <v>14</v>
      </c>
      <c r="R354">
        <v>12</v>
      </c>
      <c r="S354">
        <v>14</v>
      </c>
      <c r="T354">
        <v>16</v>
      </c>
      <c r="U354" t="s">
        <v>290</v>
      </c>
      <c r="V354">
        <v>16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 t="s">
        <v>290</v>
      </c>
      <c r="AE354" t="s">
        <v>290</v>
      </c>
      <c r="AF354">
        <v>0</v>
      </c>
      <c r="AG354">
        <v>75</v>
      </c>
      <c r="AH354">
        <v>92</v>
      </c>
      <c r="AI354">
        <v>0</v>
      </c>
      <c r="AJ354">
        <v>3</v>
      </c>
      <c r="AK354">
        <v>1</v>
      </c>
      <c r="AL354">
        <v>5</v>
      </c>
      <c r="AM354">
        <v>0</v>
      </c>
      <c r="AN354">
        <v>142</v>
      </c>
      <c r="AO354">
        <v>16</v>
      </c>
      <c r="AP354">
        <v>167</v>
      </c>
      <c r="AQ354" t="b">
        <f>IFERROR(MATCH('2018'!A353, '2019'!A:A, 0) &gt;0, FALSE)</f>
        <v>1</v>
      </c>
    </row>
    <row r="355" spans="1:43">
      <c r="A355" t="s">
        <v>2056</v>
      </c>
      <c r="B355" t="s">
        <v>2057</v>
      </c>
      <c r="C355" t="s">
        <v>14674</v>
      </c>
      <c r="D355" t="s">
        <v>2059</v>
      </c>
      <c r="E355" t="s">
        <v>1122</v>
      </c>
      <c r="F355">
        <v>60615</v>
      </c>
      <c r="G355">
        <v>7734938880</v>
      </c>
      <c r="H355" t="s">
        <v>146</v>
      </c>
      <c r="I355">
        <v>6</v>
      </c>
      <c r="J355">
        <v>41.5</v>
      </c>
      <c r="K355">
        <v>11</v>
      </c>
      <c r="L355">
        <v>58.5</v>
      </c>
      <c r="M355">
        <v>36</v>
      </c>
      <c r="N355">
        <v>14</v>
      </c>
      <c r="O355">
        <v>11</v>
      </c>
      <c r="P355">
        <v>14</v>
      </c>
      <c r="Q355">
        <v>20</v>
      </c>
      <c r="R355">
        <v>16</v>
      </c>
      <c r="S355">
        <v>18</v>
      </c>
      <c r="T355">
        <v>16</v>
      </c>
      <c r="U355">
        <v>20</v>
      </c>
      <c r="V355">
        <v>15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92</v>
      </c>
      <c r="AH355">
        <v>88</v>
      </c>
      <c r="AI355">
        <v>0</v>
      </c>
      <c r="AJ355">
        <v>11</v>
      </c>
      <c r="AK355">
        <v>8</v>
      </c>
      <c r="AL355">
        <v>2</v>
      </c>
      <c r="AM355">
        <v>9</v>
      </c>
      <c r="AN355">
        <v>147</v>
      </c>
      <c r="AO355">
        <v>3</v>
      </c>
      <c r="AP355">
        <v>180</v>
      </c>
      <c r="AQ355" t="b">
        <f>IFERROR(MATCH('2018'!A354, '2019'!A:A, 0) &gt;0, FALSE)</f>
        <v>1</v>
      </c>
    </row>
    <row r="356" spans="1:43">
      <c r="A356" t="s">
        <v>4647</v>
      </c>
      <c r="B356" t="s">
        <v>4648</v>
      </c>
      <c r="C356" t="s">
        <v>15629</v>
      </c>
      <c r="D356" t="s">
        <v>4651</v>
      </c>
      <c r="E356" t="s">
        <v>1122</v>
      </c>
      <c r="F356">
        <v>60613</v>
      </c>
      <c r="G356">
        <v>7732811858</v>
      </c>
      <c r="H356" t="s">
        <v>146</v>
      </c>
      <c r="I356">
        <v>9</v>
      </c>
      <c r="J356">
        <v>65</v>
      </c>
      <c r="K356">
        <v>25</v>
      </c>
      <c r="L356">
        <v>99</v>
      </c>
      <c r="M356">
        <v>78</v>
      </c>
      <c r="N356">
        <v>60</v>
      </c>
      <c r="O356">
        <v>51</v>
      </c>
      <c r="P356">
        <v>52</v>
      </c>
      <c r="Q356">
        <v>50</v>
      </c>
      <c r="R356">
        <v>55</v>
      </c>
      <c r="S356">
        <v>54</v>
      </c>
      <c r="T356">
        <v>44</v>
      </c>
      <c r="U356">
        <v>44</v>
      </c>
      <c r="V356">
        <v>47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263</v>
      </c>
      <c r="AH356">
        <v>272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535</v>
      </c>
      <c r="AO356">
        <v>0</v>
      </c>
      <c r="AP356">
        <v>535</v>
      </c>
      <c r="AQ356" t="b">
        <f>IFERROR(MATCH('2018'!A355, '2019'!A:A, 0) &gt;0, FALSE)</f>
        <v>1</v>
      </c>
    </row>
    <row r="357" spans="1:43">
      <c r="A357" t="s">
        <v>2075</v>
      </c>
      <c r="B357" t="s">
        <v>2076</v>
      </c>
      <c r="C357" t="s">
        <v>14678</v>
      </c>
      <c r="D357" t="s">
        <v>2078</v>
      </c>
      <c r="E357" t="s">
        <v>1122</v>
      </c>
      <c r="F357">
        <v>60641</v>
      </c>
      <c r="G357">
        <v>7736851106</v>
      </c>
      <c r="H357" t="s">
        <v>146</v>
      </c>
      <c r="I357">
        <v>5</v>
      </c>
      <c r="J357">
        <v>16.5</v>
      </c>
      <c r="K357">
        <v>2</v>
      </c>
      <c r="L357">
        <v>23.5</v>
      </c>
      <c r="M357">
        <v>40</v>
      </c>
      <c r="N357">
        <v>31</v>
      </c>
      <c r="O357">
        <v>16</v>
      </c>
      <c r="P357">
        <v>23</v>
      </c>
      <c r="Q357">
        <v>17</v>
      </c>
      <c r="R357">
        <v>22</v>
      </c>
      <c r="S357">
        <v>21</v>
      </c>
      <c r="T357">
        <v>17</v>
      </c>
      <c r="U357">
        <v>22</v>
      </c>
      <c r="V357">
        <v>24</v>
      </c>
      <c r="W357" t="s">
        <v>290</v>
      </c>
      <c r="X357" t="s">
        <v>290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123</v>
      </c>
      <c r="AH357">
        <v>122</v>
      </c>
      <c r="AI357">
        <v>0</v>
      </c>
      <c r="AJ357">
        <v>17</v>
      </c>
      <c r="AK357">
        <v>12</v>
      </c>
      <c r="AL357">
        <v>174</v>
      </c>
      <c r="AM357">
        <v>0</v>
      </c>
      <c r="AN357">
        <v>28</v>
      </c>
      <c r="AO357">
        <v>14</v>
      </c>
      <c r="AP357">
        <v>245</v>
      </c>
      <c r="AQ357" t="b">
        <f>IFERROR(MATCH('2018'!A356, '2019'!A:A, 0) &gt;0, FALSE)</f>
        <v>1</v>
      </c>
    </row>
    <row r="358" spans="1:43">
      <c r="A358" t="s">
        <v>2112</v>
      </c>
      <c r="B358" t="s">
        <v>2113</v>
      </c>
      <c r="C358" t="s">
        <v>15630</v>
      </c>
      <c r="D358" t="s">
        <v>2116</v>
      </c>
      <c r="E358" t="s">
        <v>1122</v>
      </c>
      <c r="F358">
        <v>60619</v>
      </c>
      <c r="G358">
        <v>7732243811</v>
      </c>
      <c r="H358" t="s">
        <v>146</v>
      </c>
      <c r="I358">
        <v>3</v>
      </c>
      <c r="J358">
        <v>10</v>
      </c>
      <c r="K358">
        <v>2</v>
      </c>
      <c r="L358">
        <v>15</v>
      </c>
      <c r="M358">
        <v>15</v>
      </c>
      <c r="N358">
        <v>18</v>
      </c>
      <c r="O358">
        <v>13</v>
      </c>
      <c r="P358">
        <v>20</v>
      </c>
      <c r="Q358">
        <v>13</v>
      </c>
      <c r="R358">
        <v>12</v>
      </c>
      <c r="S358" t="s">
        <v>290</v>
      </c>
      <c r="T358">
        <v>16</v>
      </c>
      <c r="U358">
        <v>18</v>
      </c>
      <c r="V358">
        <v>18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71</v>
      </c>
      <c r="AH358">
        <v>79</v>
      </c>
      <c r="AI358">
        <v>0</v>
      </c>
      <c r="AJ358">
        <v>0</v>
      </c>
      <c r="AK358">
        <v>148</v>
      </c>
      <c r="AL358">
        <v>0</v>
      </c>
      <c r="AM358">
        <v>0</v>
      </c>
      <c r="AN358">
        <v>0</v>
      </c>
      <c r="AO358">
        <v>2</v>
      </c>
      <c r="AP358">
        <v>150</v>
      </c>
      <c r="AQ358" t="b">
        <f>IFERROR(MATCH('2018'!A357, '2019'!A:A, 0) &gt;0, FALSE)</f>
        <v>0</v>
      </c>
    </row>
    <row r="359" spans="1:43">
      <c r="A359" t="s">
        <v>2128</v>
      </c>
      <c r="B359" t="s">
        <v>13574</v>
      </c>
      <c r="C359" t="s">
        <v>9088</v>
      </c>
      <c r="D359" t="s">
        <v>2132</v>
      </c>
      <c r="E359" t="s">
        <v>1122</v>
      </c>
      <c r="F359">
        <v>60659</v>
      </c>
      <c r="G359">
        <v>7734658889</v>
      </c>
      <c r="H359" t="s">
        <v>146</v>
      </c>
      <c r="I359">
        <v>13</v>
      </c>
      <c r="J359">
        <v>118</v>
      </c>
      <c r="K359">
        <v>25</v>
      </c>
      <c r="L359">
        <v>156</v>
      </c>
      <c r="M359">
        <v>92</v>
      </c>
      <c r="N359">
        <v>137</v>
      </c>
      <c r="O359">
        <v>145</v>
      </c>
      <c r="P359">
        <v>128</v>
      </c>
      <c r="Q359">
        <v>131</v>
      </c>
      <c r="R359">
        <v>85</v>
      </c>
      <c r="S359">
        <v>125</v>
      </c>
      <c r="T359">
        <v>99</v>
      </c>
      <c r="U359">
        <v>95</v>
      </c>
      <c r="V359">
        <v>93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651</v>
      </c>
      <c r="AH359">
        <v>479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1130</v>
      </c>
      <c r="AO359">
        <v>0</v>
      </c>
      <c r="AP359">
        <v>1130</v>
      </c>
      <c r="AQ359" t="b">
        <f>IFERROR(MATCH('2018'!A358, '2019'!A:A, 0) &gt;0, FALSE)</f>
        <v>1</v>
      </c>
    </row>
    <row r="360" spans="1:43">
      <c r="A360" t="s">
        <v>2140</v>
      </c>
      <c r="B360" t="s">
        <v>2141</v>
      </c>
      <c r="C360" t="s">
        <v>9093</v>
      </c>
      <c r="D360" t="s">
        <v>2143</v>
      </c>
      <c r="E360" t="s">
        <v>1122</v>
      </c>
      <c r="F360">
        <v>60644</v>
      </c>
      <c r="G360">
        <v>7732617505</v>
      </c>
      <c r="H360" t="s">
        <v>146</v>
      </c>
      <c r="I360">
        <v>5</v>
      </c>
      <c r="J360">
        <v>23</v>
      </c>
      <c r="K360">
        <v>8</v>
      </c>
      <c r="L360">
        <v>36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95</v>
      </c>
      <c r="X360">
        <v>96</v>
      </c>
      <c r="Y360">
        <v>85</v>
      </c>
      <c r="Z360">
        <v>56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212</v>
      </c>
      <c r="AH360">
        <v>120</v>
      </c>
      <c r="AI360">
        <v>0</v>
      </c>
      <c r="AJ360">
        <v>0</v>
      </c>
      <c r="AK360">
        <v>318</v>
      </c>
      <c r="AL360">
        <v>13</v>
      </c>
      <c r="AM360">
        <v>0</v>
      </c>
      <c r="AN360">
        <v>0</v>
      </c>
      <c r="AO360">
        <v>1</v>
      </c>
      <c r="AP360">
        <v>332</v>
      </c>
      <c r="AQ360" t="b">
        <f>IFERROR(MATCH('2018'!A359, '2019'!A:A, 0) &gt;0, FALSE)</f>
        <v>1</v>
      </c>
    </row>
    <row r="361" spans="1:43">
      <c r="A361" t="s">
        <v>2148</v>
      </c>
      <c r="B361" t="s">
        <v>2149</v>
      </c>
      <c r="C361" t="s">
        <v>14684</v>
      </c>
      <c r="D361" t="s">
        <v>2151</v>
      </c>
      <c r="E361" t="s">
        <v>1122</v>
      </c>
      <c r="F361">
        <v>60618</v>
      </c>
      <c r="G361">
        <v>7733273144</v>
      </c>
      <c r="H361" t="s">
        <v>146</v>
      </c>
      <c r="I361">
        <v>10</v>
      </c>
      <c r="J361">
        <v>14</v>
      </c>
      <c r="K361">
        <v>15</v>
      </c>
      <c r="L361">
        <v>39</v>
      </c>
      <c r="M361">
        <v>42</v>
      </c>
      <c r="N361">
        <v>24</v>
      </c>
      <c r="O361">
        <v>24</v>
      </c>
      <c r="P361">
        <v>19</v>
      </c>
      <c r="Q361">
        <v>23</v>
      </c>
      <c r="R361">
        <v>24</v>
      </c>
      <c r="S361">
        <v>20</v>
      </c>
      <c r="T361">
        <v>21</v>
      </c>
      <c r="U361">
        <v>24</v>
      </c>
      <c r="V361">
        <v>17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117</v>
      </c>
      <c r="AH361">
        <v>121</v>
      </c>
      <c r="AI361">
        <v>0</v>
      </c>
      <c r="AJ361">
        <v>10</v>
      </c>
      <c r="AK361">
        <v>0</v>
      </c>
      <c r="AL361">
        <v>4</v>
      </c>
      <c r="AM361">
        <v>0</v>
      </c>
      <c r="AN361">
        <v>194</v>
      </c>
      <c r="AO361">
        <v>30</v>
      </c>
      <c r="AP361">
        <v>238</v>
      </c>
      <c r="AQ361" t="b">
        <f>IFERROR(MATCH('2018'!A360, '2019'!A:A, 0) &gt;0, FALSE)</f>
        <v>1</v>
      </c>
    </row>
    <row r="362" spans="1:43">
      <c r="A362" t="s">
        <v>2152</v>
      </c>
      <c r="B362" t="s">
        <v>2153</v>
      </c>
      <c r="C362" t="s">
        <v>12108</v>
      </c>
      <c r="D362" t="s">
        <v>12109</v>
      </c>
      <c r="E362" t="s">
        <v>1122</v>
      </c>
      <c r="F362">
        <v>60659</v>
      </c>
      <c r="G362">
        <v>8473383214</v>
      </c>
      <c r="H362" t="s">
        <v>146</v>
      </c>
      <c r="I362">
        <v>2</v>
      </c>
      <c r="J362">
        <v>5</v>
      </c>
      <c r="K362">
        <v>0</v>
      </c>
      <c r="L362">
        <v>7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 t="s">
        <v>290</v>
      </c>
      <c r="X362" t="s">
        <v>290</v>
      </c>
      <c r="Y362" t="s">
        <v>290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7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7</v>
      </c>
      <c r="AO362">
        <v>0</v>
      </c>
      <c r="AP362">
        <v>7</v>
      </c>
      <c r="AQ362" t="b">
        <f>IFERROR(MATCH('2018'!A361, '2019'!A:A, 0) &gt;0, FALSE)</f>
        <v>1</v>
      </c>
    </row>
    <row r="363" spans="1:43">
      <c r="A363" t="s">
        <v>2157</v>
      </c>
      <c r="B363" t="s">
        <v>2158</v>
      </c>
      <c r="C363" t="s">
        <v>15631</v>
      </c>
      <c r="D363" t="s">
        <v>2160</v>
      </c>
      <c r="E363" t="s">
        <v>1122</v>
      </c>
      <c r="F363">
        <v>60660</v>
      </c>
      <c r="G363">
        <v>7732624446</v>
      </c>
      <c r="H363" t="s">
        <v>146</v>
      </c>
      <c r="I363">
        <v>9</v>
      </c>
      <c r="J363">
        <v>64</v>
      </c>
      <c r="K363">
        <v>91</v>
      </c>
      <c r="L363">
        <v>164</v>
      </c>
      <c r="M363">
        <v>0</v>
      </c>
      <c r="N363">
        <v>78</v>
      </c>
      <c r="O363">
        <v>80</v>
      </c>
      <c r="P363">
        <v>82</v>
      </c>
      <c r="Q363">
        <v>77</v>
      </c>
      <c r="R363">
        <v>76</v>
      </c>
      <c r="S363">
        <v>79</v>
      </c>
      <c r="T363">
        <v>75</v>
      </c>
      <c r="U363">
        <v>80</v>
      </c>
      <c r="V363">
        <v>77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356</v>
      </c>
      <c r="AH363">
        <v>348</v>
      </c>
      <c r="AI363">
        <v>0</v>
      </c>
      <c r="AJ363">
        <v>28</v>
      </c>
      <c r="AK363">
        <v>59</v>
      </c>
      <c r="AL363">
        <v>18</v>
      </c>
      <c r="AM363">
        <v>0</v>
      </c>
      <c r="AN363">
        <v>520</v>
      </c>
      <c r="AO363">
        <v>79</v>
      </c>
      <c r="AP363">
        <v>704</v>
      </c>
      <c r="AQ363" t="b">
        <f>IFERROR(MATCH('2018'!A362, '2019'!A:A, 0) &gt;0, FALSE)</f>
        <v>1</v>
      </c>
    </row>
    <row r="364" spans="1:43">
      <c r="A364" t="s">
        <v>2162</v>
      </c>
      <c r="B364" t="s">
        <v>2919</v>
      </c>
      <c r="C364" t="s">
        <v>15632</v>
      </c>
      <c r="D364" t="s">
        <v>2164</v>
      </c>
      <c r="E364" t="s">
        <v>1122</v>
      </c>
      <c r="F364">
        <v>60643</v>
      </c>
      <c r="G364">
        <v>7734458850</v>
      </c>
      <c r="H364" t="s">
        <v>146</v>
      </c>
      <c r="I364">
        <v>1</v>
      </c>
      <c r="J364">
        <v>10</v>
      </c>
      <c r="K364">
        <v>7</v>
      </c>
      <c r="L364">
        <v>18</v>
      </c>
      <c r="M364">
        <v>13</v>
      </c>
      <c r="N364" t="s">
        <v>290</v>
      </c>
      <c r="O364" t="s">
        <v>290</v>
      </c>
      <c r="P364" t="s">
        <v>290</v>
      </c>
      <c r="Q364">
        <v>10</v>
      </c>
      <c r="R364">
        <v>11</v>
      </c>
      <c r="S364">
        <v>16</v>
      </c>
      <c r="T364">
        <v>19</v>
      </c>
      <c r="U364">
        <v>18</v>
      </c>
      <c r="V364">
        <v>14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68</v>
      </c>
      <c r="AH364">
        <v>57</v>
      </c>
      <c r="AI364">
        <v>1</v>
      </c>
      <c r="AJ364">
        <v>1</v>
      </c>
      <c r="AK364">
        <v>66</v>
      </c>
      <c r="AL364">
        <v>13</v>
      </c>
      <c r="AM364">
        <v>0</v>
      </c>
      <c r="AN364">
        <v>23</v>
      </c>
      <c r="AO364">
        <v>21</v>
      </c>
      <c r="AP364">
        <v>125</v>
      </c>
      <c r="AQ364" t="b">
        <f>IFERROR(MATCH('2018'!A363, '2019'!A:A, 0) &gt;0, FALSE)</f>
        <v>1</v>
      </c>
    </row>
    <row r="365" spans="1:43">
      <c r="A365" t="s">
        <v>2165</v>
      </c>
      <c r="B365" t="s">
        <v>2166</v>
      </c>
      <c r="C365" t="s">
        <v>9121</v>
      </c>
      <c r="D365" t="s">
        <v>2168</v>
      </c>
      <c r="E365" t="s">
        <v>1122</v>
      </c>
      <c r="F365">
        <v>60609</v>
      </c>
      <c r="G365">
        <v>7733735200</v>
      </c>
      <c r="H365" t="s">
        <v>146</v>
      </c>
      <c r="I365">
        <v>4.5</v>
      </c>
      <c r="J365">
        <v>12.5</v>
      </c>
      <c r="K365">
        <v>7</v>
      </c>
      <c r="L365">
        <v>24</v>
      </c>
      <c r="M365">
        <v>17</v>
      </c>
      <c r="N365">
        <v>12</v>
      </c>
      <c r="O365">
        <v>10</v>
      </c>
      <c r="P365">
        <v>14</v>
      </c>
      <c r="Q365">
        <v>14</v>
      </c>
      <c r="R365">
        <v>12</v>
      </c>
      <c r="S365" t="s">
        <v>290</v>
      </c>
      <c r="T365" t="s">
        <v>290</v>
      </c>
      <c r="U365" t="s">
        <v>290</v>
      </c>
      <c r="V365">
        <v>16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15</v>
      </c>
      <c r="AF365">
        <v>0</v>
      </c>
      <c r="AG365">
        <v>64</v>
      </c>
      <c r="AH365">
        <v>66</v>
      </c>
      <c r="AI365">
        <v>0</v>
      </c>
      <c r="AJ365">
        <v>0</v>
      </c>
      <c r="AK365">
        <v>80</v>
      </c>
      <c r="AL365">
        <v>22</v>
      </c>
      <c r="AM365">
        <v>0</v>
      </c>
      <c r="AN365">
        <v>0</v>
      </c>
      <c r="AO365">
        <v>28</v>
      </c>
      <c r="AP365">
        <v>130</v>
      </c>
      <c r="AQ365" t="b">
        <f>IFERROR(MATCH('2018'!A364, '2019'!A:A, 0) &gt;0, FALSE)</f>
        <v>1</v>
      </c>
    </row>
    <row r="366" spans="1:43">
      <c r="A366" t="s">
        <v>2169</v>
      </c>
      <c r="B366" t="s">
        <v>2170</v>
      </c>
      <c r="C366" t="s">
        <v>15633</v>
      </c>
      <c r="D366" t="s">
        <v>2172</v>
      </c>
      <c r="E366" t="s">
        <v>1122</v>
      </c>
      <c r="F366">
        <v>60641</v>
      </c>
      <c r="G366">
        <v>7735452173</v>
      </c>
      <c r="H366" t="s">
        <v>146</v>
      </c>
      <c r="I366">
        <v>2.5</v>
      </c>
      <c r="J366">
        <v>19</v>
      </c>
      <c r="K366">
        <v>9.5</v>
      </c>
      <c r="L366">
        <v>31</v>
      </c>
      <c r="M366">
        <v>69</v>
      </c>
      <c r="N366">
        <v>34</v>
      </c>
      <c r="O366">
        <v>23</v>
      </c>
      <c r="P366">
        <v>31</v>
      </c>
      <c r="Q366">
        <v>29</v>
      </c>
      <c r="R366">
        <v>25</v>
      </c>
      <c r="S366">
        <v>27</v>
      </c>
      <c r="T366">
        <v>19</v>
      </c>
      <c r="U366">
        <v>20</v>
      </c>
      <c r="V366">
        <v>15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164</v>
      </c>
      <c r="AH366">
        <v>128</v>
      </c>
      <c r="AI366">
        <v>0</v>
      </c>
      <c r="AJ366">
        <v>13</v>
      </c>
      <c r="AK366">
        <v>6</v>
      </c>
      <c r="AL366">
        <v>71</v>
      </c>
      <c r="AM366">
        <v>0</v>
      </c>
      <c r="AN366">
        <v>147</v>
      </c>
      <c r="AO366">
        <v>55</v>
      </c>
      <c r="AP366">
        <v>292</v>
      </c>
      <c r="AQ366" t="b">
        <f>IFERROR(MATCH('2018'!A365, '2019'!A:A, 0) &gt;0, FALSE)</f>
        <v>1</v>
      </c>
    </row>
    <row r="367" spans="1:43">
      <c r="A367" t="s">
        <v>4681</v>
      </c>
      <c r="B367" t="s">
        <v>4682</v>
      </c>
      <c r="C367" t="s">
        <v>14691</v>
      </c>
      <c r="D367" t="s">
        <v>12132</v>
      </c>
      <c r="E367" t="s">
        <v>1122</v>
      </c>
      <c r="F367">
        <v>60637</v>
      </c>
      <c r="G367">
        <v>7739602070</v>
      </c>
      <c r="H367" t="s">
        <v>146</v>
      </c>
      <c r="I367">
        <v>1</v>
      </c>
      <c r="J367">
        <v>4</v>
      </c>
      <c r="K367">
        <v>1</v>
      </c>
      <c r="L367">
        <v>6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 t="s">
        <v>290</v>
      </c>
      <c r="AA367">
        <v>0</v>
      </c>
      <c r="AB367">
        <v>0</v>
      </c>
      <c r="AC367" t="s">
        <v>290</v>
      </c>
      <c r="AD367">
        <v>0</v>
      </c>
      <c r="AE367">
        <v>0</v>
      </c>
      <c r="AF367">
        <v>0</v>
      </c>
      <c r="AG367">
        <v>5</v>
      </c>
      <c r="AH367">
        <v>2</v>
      </c>
      <c r="AI367">
        <v>0</v>
      </c>
      <c r="AJ367">
        <v>0</v>
      </c>
      <c r="AK367">
        <v>4</v>
      </c>
      <c r="AL367">
        <v>3</v>
      </c>
      <c r="AM367">
        <v>0</v>
      </c>
      <c r="AN367">
        <v>0</v>
      </c>
      <c r="AO367">
        <v>0</v>
      </c>
      <c r="AP367">
        <v>7</v>
      </c>
      <c r="AQ367" t="b">
        <f>IFERROR(MATCH('2018'!A366, '2019'!A:A, 0) &gt;0, FALSE)</f>
        <v>1</v>
      </c>
    </row>
    <row r="368" spans="1:43">
      <c r="A368" t="s">
        <v>2173</v>
      </c>
      <c r="B368" t="s">
        <v>9126</v>
      </c>
      <c r="C368" t="s">
        <v>5339</v>
      </c>
      <c r="D368" t="s">
        <v>15634</v>
      </c>
      <c r="E368" t="s">
        <v>1122</v>
      </c>
      <c r="F368">
        <v>60608</v>
      </c>
      <c r="G368">
        <v>3123266243</v>
      </c>
      <c r="H368" t="s">
        <v>146</v>
      </c>
      <c r="I368">
        <v>1</v>
      </c>
      <c r="J368">
        <v>13</v>
      </c>
      <c r="K368">
        <v>8</v>
      </c>
      <c r="L368">
        <v>22</v>
      </c>
      <c r="M368">
        <v>30</v>
      </c>
      <c r="N368" t="s">
        <v>290</v>
      </c>
      <c r="O368">
        <v>12</v>
      </c>
      <c r="P368" t="s">
        <v>290</v>
      </c>
      <c r="Q368">
        <v>13</v>
      </c>
      <c r="R368">
        <v>13</v>
      </c>
      <c r="S368">
        <v>15</v>
      </c>
      <c r="T368">
        <v>15</v>
      </c>
      <c r="U368">
        <v>10</v>
      </c>
      <c r="V368">
        <v>18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70</v>
      </c>
      <c r="AH368">
        <v>72</v>
      </c>
      <c r="AI368">
        <v>0</v>
      </c>
      <c r="AJ368">
        <v>26</v>
      </c>
      <c r="AK368">
        <v>1</v>
      </c>
      <c r="AL368">
        <v>3</v>
      </c>
      <c r="AM368">
        <v>0</v>
      </c>
      <c r="AN368">
        <v>29</v>
      </c>
      <c r="AO368">
        <v>83</v>
      </c>
      <c r="AP368">
        <v>142</v>
      </c>
      <c r="AQ368" t="b">
        <f>IFERROR(MATCH('2018'!A367, '2019'!A:A, 0) &gt;0, FALSE)</f>
        <v>1</v>
      </c>
    </row>
    <row r="369" spans="1:43">
      <c r="A369" t="s">
        <v>2177</v>
      </c>
      <c r="B369" t="s">
        <v>2178</v>
      </c>
      <c r="C369" t="s">
        <v>15635</v>
      </c>
      <c r="D369" t="s">
        <v>2180</v>
      </c>
      <c r="E369" t="s">
        <v>1122</v>
      </c>
      <c r="F369">
        <v>60643</v>
      </c>
      <c r="G369">
        <v>7734457711</v>
      </c>
      <c r="H369" t="s">
        <v>146</v>
      </c>
      <c r="I369">
        <v>6</v>
      </c>
      <c r="J369">
        <v>36</v>
      </c>
      <c r="K369">
        <v>14</v>
      </c>
      <c r="L369">
        <v>56</v>
      </c>
      <c r="M369">
        <v>54</v>
      </c>
      <c r="N369">
        <v>47</v>
      </c>
      <c r="O369">
        <v>65</v>
      </c>
      <c r="P369">
        <v>56</v>
      </c>
      <c r="Q369">
        <v>52</v>
      </c>
      <c r="R369">
        <v>77</v>
      </c>
      <c r="S369">
        <v>61</v>
      </c>
      <c r="T369">
        <v>54</v>
      </c>
      <c r="U369">
        <v>76</v>
      </c>
      <c r="V369">
        <v>61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317</v>
      </c>
      <c r="AH369">
        <v>286</v>
      </c>
      <c r="AI369">
        <v>0</v>
      </c>
      <c r="AJ369">
        <v>1</v>
      </c>
      <c r="AK369">
        <v>96</v>
      </c>
      <c r="AL369">
        <v>28</v>
      </c>
      <c r="AM369">
        <v>0</v>
      </c>
      <c r="AN369">
        <v>444</v>
      </c>
      <c r="AO369">
        <v>34</v>
      </c>
      <c r="AP369">
        <v>603</v>
      </c>
      <c r="AQ369" t="b">
        <f>IFERROR(MATCH('2018'!A368, '2019'!A:A, 0) &gt;0, FALSE)</f>
        <v>1</v>
      </c>
    </row>
    <row r="370" spans="1:43">
      <c r="A370" t="s">
        <v>2181</v>
      </c>
      <c r="B370" t="s">
        <v>2182</v>
      </c>
      <c r="C370" t="s">
        <v>15636</v>
      </c>
      <c r="D370" t="s">
        <v>2185</v>
      </c>
      <c r="E370" t="s">
        <v>1122</v>
      </c>
      <c r="F370">
        <v>60641</v>
      </c>
      <c r="G370">
        <v>7732829373</v>
      </c>
      <c r="H370" t="s">
        <v>146</v>
      </c>
      <c r="I370">
        <v>1</v>
      </c>
      <c r="J370">
        <v>13</v>
      </c>
      <c r="K370">
        <v>0</v>
      </c>
      <c r="L370">
        <v>14</v>
      </c>
      <c r="M370">
        <v>31</v>
      </c>
      <c r="N370">
        <v>12</v>
      </c>
      <c r="O370">
        <v>24</v>
      </c>
      <c r="P370">
        <v>20</v>
      </c>
      <c r="Q370">
        <v>24</v>
      </c>
      <c r="R370">
        <v>23</v>
      </c>
      <c r="S370">
        <v>22</v>
      </c>
      <c r="T370">
        <v>15</v>
      </c>
      <c r="U370">
        <v>16</v>
      </c>
      <c r="V370">
        <v>26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110</v>
      </c>
      <c r="AH370">
        <v>103</v>
      </c>
      <c r="AI370">
        <v>0</v>
      </c>
      <c r="AJ370">
        <v>3</v>
      </c>
      <c r="AK370">
        <v>2</v>
      </c>
      <c r="AL370">
        <v>144</v>
      </c>
      <c r="AM370">
        <v>0</v>
      </c>
      <c r="AN370">
        <v>64</v>
      </c>
      <c r="AO370">
        <v>0</v>
      </c>
      <c r="AP370">
        <v>213</v>
      </c>
      <c r="AQ370" t="b">
        <f>IFERROR(MATCH('2018'!A369, '2019'!A:A, 0) &gt;0, FALSE)</f>
        <v>1</v>
      </c>
    </row>
    <row r="371" spans="1:43">
      <c r="A371" t="s">
        <v>2186</v>
      </c>
      <c r="B371" t="s">
        <v>2187</v>
      </c>
      <c r="C371" t="s">
        <v>15637</v>
      </c>
      <c r="D371" t="s">
        <v>2190</v>
      </c>
      <c r="E371" t="s">
        <v>1122</v>
      </c>
      <c r="F371">
        <v>60652</v>
      </c>
      <c r="G371">
        <v>7738842020</v>
      </c>
      <c r="H371" t="s">
        <v>146</v>
      </c>
      <c r="I371">
        <v>2</v>
      </c>
      <c r="J371">
        <v>18</v>
      </c>
      <c r="K371">
        <v>5</v>
      </c>
      <c r="L371">
        <v>25</v>
      </c>
      <c r="M371">
        <v>25</v>
      </c>
      <c r="N371">
        <v>29</v>
      </c>
      <c r="O371">
        <v>22</v>
      </c>
      <c r="P371">
        <v>26</v>
      </c>
      <c r="Q371">
        <v>20</v>
      </c>
      <c r="R371">
        <v>27</v>
      </c>
      <c r="S371">
        <v>30</v>
      </c>
      <c r="T371">
        <v>34</v>
      </c>
      <c r="U371">
        <v>25</v>
      </c>
      <c r="V371">
        <v>40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155</v>
      </c>
      <c r="AH371">
        <v>123</v>
      </c>
      <c r="AI371">
        <v>0</v>
      </c>
      <c r="AJ371">
        <v>3</v>
      </c>
      <c r="AK371">
        <v>65</v>
      </c>
      <c r="AL371">
        <v>181</v>
      </c>
      <c r="AM371">
        <v>0</v>
      </c>
      <c r="AN371">
        <v>7</v>
      </c>
      <c r="AO371">
        <v>22</v>
      </c>
      <c r="AP371">
        <v>278</v>
      </c>
      <c r="AQ371" t="b">
        <f>IFERROR(MATCH('2018'!A370, '2019'!A:A, 0) &gt;0, FALSE)</f>
        <v>1</v>
      </c>
    </row>
    <row r="372" spans="1:43">
      <c r="A372" t="s">
        <v>2192</v>
      </c>
      <c r="B372" t="s">
        <v>2193</v>
      </c>
      <c r="C372" t="s">
        <v>15638</v>
      </c>
      <c r="D372" t="s">
        <v>2196</v>
      </c>
      <c r="E372" t="s">
        <v>1122</v>
      </c>
      <c r="F372">
        <v>60618</v>
      </c>
      <c r="G372">
        <v>7734636797</v>
      </c>
      <c r="H372" t="s">
        <v>146</v>
      </c>
      <c r="I372">
        <v>6</v>
      </c>
      <c r="J372">
        <v>53</v>
      </c>
      <c r="K372">
        <v>17</v>
      </c>
      <c r="L372">
        <v>76</v>
      </c>
      <c r="M372">
        <v>169</v>
      </c>
      <c r="N372">
        <v>61</v>
      </c>
      <c r="O372">
        <v>74</v>
      </c>
      <c r="P372">
        <v>79</v>
      </c>
      <c r="Q372">
        <v>79</v>
      </c>
      <c r="R372">
        <v>80</v>
      </c>
      <c r="S372">
        <v>56</v>
      </c>
      <c r="T372">
        <v>43</v>
      </c>
      <c r="U372">
        <v>60</v>
      </c>
      <c r="V372">
        <v>41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349</v>
      </c>
      <c r="AH372">
        <v>393</v>
      </c>
      <c r="AI372">
        <v>2</v>
      </c>
      <c r="AJ372">
        <v>23</v>
      </c>
      <c r="AK372">
        <v>7</v>
      </c>
      <c r="AL372">
        <v>51</v>
      </c>
      <c r="AM372">
        <v>6</v>
      </c>
      <c r="AN372">
        <v>570</v>
      </c>
      <c r="AO372">
        <v>83</v>
      </c>
      <c r="AP372">
        <v>742</v>
      </c>
      <c r="AQ372" t="b">
        <f>IFERROR(MATCH('2018'!A371, '2019'!A:A, 0) &gt;0, FALSE)</f>
        <v>1</v>
      </c>
    </row>
    <row r="373" spans="1:43">
      <c r="A373" t="s">
        <v>2197</v>
      </c>
      <c r="B373" t="s">
        <v>2198</v>
      </c>
      <c r="C373" t="s">
        <v>13587</v>
      </c>
      <c r="D373" t="s">
        <v>2201</v>
      </c>
      <c r="E373" t="s">
        <v>1122</v>
      </c>
      <c r="F373">
        <v>60623</v>
      </c>
      <c r="G373">
        <v>7735220143</v>
      </c>
      <c r="H373" t="s">
        <v>146</v>
      </c>
      <c r="I373">
        <v>2</v>
      </c>
      <c r="J373">
        <v>23</v>
      </c>
      <c r="K373">
        <v>11</v>
      </c>
      <c r="L373">
        <v>36</v>
      </c>
      <c r="M373">
        <v>50</v>
      </c>
      <c r="N373">
        <v>35</v>
      </c>
      <c r="O373">
        <v>36</v>
      </c>
      <c r="P373">
        <v>45</v>
      </c>
      <c r="Q373">
        <v>42</v>
      </c>
      <c r="R373">
        <v>43</v>
      </c>
      <c r="S373">
        <v>46</v>
      </c>
      <c r="T373">
        <v>41</v>
      </c>
      <c r="U373">
        <v>45</v>
      </c>
      <c r="V373">
        <v>42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290</v>
      </c>
      <c r="AF373">
        <v>0</v>
      </c>
      <c r="AG373">
        <v>236</v>
      </c>
      <c r="AH373">
        <v>195</v>
      </c>
      <c r="AI373">
        <v>0</v>
      </c>
      <c r="AJ373">
        <v>0</v>
      </c>
      <c r="AK373">
        <v>7</v>
      </c>
      <c r="AL373">
        <v>416</v>
      </c>
      <c r="AM373">
        <v>0</v>
      </c>
      <c r="AN373">
        <v>1</v>
      </c>
      <c r="AO373">
        <v>7</v>
      </c>
      <c r="AP373">
        <v>431</v>
      </c>
      <c r="AQ373" t="b">
        <f>IFERROR(MATCH('2018'!A372, '2019'!A:A, 0) &gt;0, FALSE)</f>
        <v>1</v>
      </c>
    </row>
    <row r="374" spans="1:43">
      <c r="A374" t="s">
        <v>13589</v>
      </c>
      <c r="B374" t="s">
        <v>13590</v>
      </c>
      <c r="C374" t="s">
        <v>6376</v>
      </c>
      <c r="D374" t="s">
        <v>2654</v>
      </c>
      <c r="E374" t="s">
        <v>1122</v>
      </c>
      <c r="F374">
        <v>60646</v>
      </c>
      <c r="G374">
        <v>7735091296</v>
      </c>
      <c r="H374" t="s">
        <v>146</v>
      </c>
      <c r="I374">
        <v>2</v>
      </c>
      <c r="J374">
        <v>3</v>
      </c>
      <c r="K374">
        <v>2</v>
      </c>
      <c r="L374">
        <v>7</v>
      </c>
      <c r="M374" t="s">
        <v>290</v>
      </c>
      <c r="N374" t="s">
        <v>290</v>
      </c>
      <c r="O374" t="s">
        <v>290</v>
      </c>
      <c r="P374" t="s">
        <v>290</v>
      </c>
      <c r="Q374" t="s">
        <v>290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11</v>
      </c>
      <c r="AH374">
        <v>12</v>
      </c>
      <c r="AI374">
        <v>0</v>
      </c>
      <c r="AJ374">
        <v>2</v>
      </c>
      <c r="AK374">
        <v>2</v>
      </c>
      <c r="AL374">
        <v>1</v>
      </c>
      <c r="AM374">
        <v>0</v>
      </c>
      <c r="AN374">
        <v>15</v>
      </c>
      <c r="AO374">
        <v>3</v>
      </c>
      <c r="AP374">
        <v>23</v>
      </c>
      <c r="AQ374" t="b">
        <f>IFERROR(MATCH('2018'!A373, '2019'!A:A, 0) &gt;0, FALSE)</f>
        <v>1</v>
      </c>
    </row>
    <row r="375" spans="1:43">
      <c r="A375" t="s">
        <v>2202</v>
      </c>
      <c r="B375" t="s">
        <v>2203</v>
      </c>
      <c r="C375" t="s">
        <v>15639</v>
      </c>
      <c r="D375" t="s">
        <v>2206</v>
      </c>
      <c r="E375" t="s">
        <v>1122</v>
      </c>
      <c r="F375">
        <v>60632</v>
      </c>
      <c r="G375">
        <v>7738470697</v>
      </c>
      <c r="H375" t="s">
        <v>146</v>
      </c>
      <c r="I375">
        <v>2</v>
      </c>
      <c r="J375">
        <v>12</v>
      </c>
      <c r="K375">
        <v>4</v>
      </c>
      <c r="L375">
        <v>18</v>
      </c>
      <c r="M375">
        <v>32</v>
      </c>
      <c r="N375">
        <v>23</v>
      </c>
      <c r="O375">
        <v>15</v>
      </c>
      <c r="P375">
        <v>17</v>
      </c>
      <c r="Q375">
        <v>22</v>
      </c>
      <c r="R375">
        <v>19</v>
      </c>
      <c r="S375">
        <v>18</v>
      </c>
      <c r="T375">
        <v>18</v>
      </c>
      <c r="U375">
        <v>13</v>
      </c>
      <c r="V375">
        <v>24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115</v>
      </c>
      <c r="AH375">
        <v>86</v>
      </c>
      <c r="AI375">
        <v>0</v>
      </c>
      <c r="AJ375">
        <v>2</v>
      </c>
      <c r="AK375">
        <v>3</v>
      </c>
      <c r="AL375">
        <v>179</v>
      </c>
      <c r="AM375">
        <v>2</v>
      </c>
      <c r="AN375">
        <v>15</v>
      </c>
      <c r="AO375">
        <v>0</v>
      </c>
      <c r="AP375">
        <v>201</v>
      </c>
      <c r="AQ375" t="b">
        <f>IFERROR(MATCH('2018'!A374, '2019'!A:A, 0) &gt;0, FALSE)</f>
        <v>1</v>
      </c>
    </row>
    <row r="376" spans="1:43">
      <c r="A376" t="s">
        <v>2208</v>
      </c>
      <c r="B376" t="s">
        <v>2209</v>
      </c>
      <c r="C376" t="s">
        <v>6052</v>
      </c>
      <c r="D376" t="s">
        <v>2211</v>
      </c>
      <c r="E376" t="s">
        <v>1122</v>
      </c>
      <c r="F376">
        <v>60655</v>
      </c>
      <c r="G376">
        <v>7734747820</v>
      </c>
      <c r="H376" t="s">
        <v>146</v>
      </c>
      <c r="I376">
        <v>2</v>
      </c>
      <c r="J376">
        <v>24.5</v>
      </c>
      <c r="K376">
        <v>7</v>
      </c>
      <c r="L376">
        <v>33.5</v>
      </c>
      <c r="M376">
        <v>63</v>
      </c>
      <c r="N376">
        <v>30</v>
      </c>
      <c r="O376">
        <v>35</v>
      </c>
      <c r="P376">
        <v>41</v>
      </c>
      <c r="Q376">
        <v>47</v>
      </c>
      <c r="R376">
        <v>36</v>
      </c>
      <c r="S376">
        <v>35</v>
      </c>
      <c r="T376">
        <v>53</v>
      </c>
      <c r="U376">
        <v>31</v>
      </c>
      <c r="V376">
        <v>44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218</v>
      </c>
      <c r="AH376">
        <v>197</v>
      </c>
      <c r="AI376">
        <v>0</v>
      </c>
      <c r="AJ376">
        <v>1</v>
      </c>
      <c r="AK376">
        <v>3</v>
      </c>
      <c r="AL376">
        <v>0</v>
      </c>
      <c r="AM376">
        <v>2</v>
      </c>
      <c r="AN376">
        <v>386</v>
      </c>
      <c r="AO376">
        <v>23</v>
      </c>
      <c r="AP376">
        <v>415</v>
      </c>
      <c r="AQ376" t="b">
        <f>IFERROR(MATCH('2018'!A375, '2019'!A:A, 0) &gt;0, FALSE)</f>
        <v>1</v>
      </c>
    </row>
    <row r="377" spans="1:43">
      <c r="A377" t="s">
        <v>2212</v>
      </c>
      <c r="B377" t="s">
        <v>2213</v>
      </c>
      <c r="C377" t="s">
        <v>6055</v>
      </c>
      <c r="D377" t="s">
        <v>2215</v>
      </c>
      <c r="E377" t="s">
        <v>1122</v>
      </c>
      <c r="F377">
        <v>60623</v>
      </c>
      <c r="G377">
        <v>7735220024</v>
      </c>
      <c r="H377" t="s">
        <v>146</v>
      </c>
      <c r="I377">
        <v>1</v>
      </c>
      <c r="J377">
        <v>12</v>
      </c>
      <c r="K377">
        <v>3</v>
      </c>
      <c r="L377">
        <v>16</v>
      </c>
      <c r="M377">
        <v>20</v>
      </c>
      <c r="N377">
        <v>12</v>
      </c>
      <c r="O377">
        <v>12</v>
      </c>
      <c r="P377">
        <v>22</v>
      </c>
      <c r="Q377">
        <v>15</v>
      </c>
      <c r="R377">
        <v>21</v>
      </c>
      <c r="S377">
        <v>14</v>
      </c>
      <c r="T377">
        <v>15</v>
      </c>
      <c r="U377">
        <v>15</v>
      </c>
      <c r="V377">
        <v>15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83</v>
      </c>
      <c r="AH377">
        <v>78</v>
      </c>
      <c r="AI377">
        <v>0</v>
      </c>
      <c r="AJ377">
        <v>0</v>
      </c>
      <c r="AK377">
        <v>4</v>
      </c>
      <c r="AL377">
        <v>156</v>
      </c>
      <c r="AM377">
        <v>0</v>
      </c>
      <c r="AN377">
        <v>0</v>
      </c>
      <c r="AO377">
        <v>1</v>
      </c>
      <c r="AP377">
        <v>161</v>
      </c>
      <c r="AQ377" t="b">
        <f>IFERROR(MATCH('2018'!A376, '2019'!A:A, 0) &gt;0, FALSE)</f>
        <v>1</v>
      </c>
    </row>
    <row r="378" spans="1:43">
      <c r="A378" t="s">
        <v>12149</v>
      </c>
      <c r="B378" t="s">
        <v>12150</v>
      </c>
      <c r="C378" t="s">
        <v>15640</v>
      </c>
      <c r="D378" t="s">
        <v>12152</v>
      </c>
      <c r="E378" t="s">
        <v>1122</v>
      </c>
      <c r="F378">
        <v>60655</v>
      </c>
      <c r="G378">
        <v>7732330033</v>
      </c>
      <c r="H378" t="s">
        <v>146</v>
      </c>
      <c r="I378">
        <v>1</v>
      </c>
      <c r="J378">
        <v>4.2</v>
      </c>
      <c r="K378">
        <v>1</v>
      </c>
      <c r="L378">
        <v>6.2</v>
      </c>
      <c r="M378">
        <v>0</v>
      </c>
      <c r="N378">
        <v>0</v>
      </c>
      <c r="O378" t="s">
        <v>290</v>
      </c>
      <c r="P378" t="s">
        <v>290</v>
      </c>
      <c r="Q378" t="s">
        <v>290</v>
      </c>
      <c r="R378" t="s">
        <v>290</v>
      </c>
      <c r="S378" t="s">
        <v>290</v>
      </c>
      <c r="T378" t="s">
        <v>290</v>
      </c>
      <c r="U378" t="s">
        <v>290</v>
      </c>
      <c r="V378" t="s">
        <v>290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22</v>
      </c>
      <c r="AH378">
        <v>21</v>
      </c>
      <c r="AI378">
        <v>0</v>
      </c>
      <c r="AJ378">
        <v>0</v>
      </c>
      <c r="AK378">
        <v>21</v>
      </c>
      <c r="AL378">
        <v>2</v>
      </c>
      <c r="AM378">
        <v>0</v>
      </c>
      <c r="AN378">
        <v>11</v>
      </c>
      <c r="AO378">
        <v>9</v>
      </c>
      <c r="AP378">
        <v>43</v>
      </c>
      <c r="AQ378" t="b">
        <f>IFERROR(MATCH('2018'!A377, '2019'!A:A, 0) &gt;0, FALSE)</f>
        <v>1</v>
      </c>
    </row>
    <row r="379" spans="1:43">
      <c r="A379" t="s">
        <v>2216</v>
      </c>
      <c r="B379" t="s">
        <v>2217</v>
      </c>
      <c r="C379" t="s">
        <v>15641</v>
      </c>
      <c r="D379" t="s">
        <v>2220</v>
      </c>
      <c r="E379" t="s">
        <v>1122</v>
      </c>
      <c r="F379">
        <v>60643</v>
      </c>
      <c r="G379">
        <v>7737793329</v>
      </c>
      <c r="H379" t="s">
        <v>146</v>
      </c>
      <c r="I379">
        <v>1</v>
      </c>
      <c r="J379">
        <v>28</v>
      </c>
      <c r="K379">
        <v>7</v>
      </c>
      <c r="L379">
        <v>36</v>
      </c>
      <c r="M379">
        <v>50</v>
      </c>
      <c r="N379">
        <v>32</v>
      </c>
      <c r="O379">
        <v>34</v>
      </c>
      <c r="P379">
        <v>29</v>
      </c>
      <c r="Q379">
        <v>37</v>
      </c>
      <c r="R379">
        <v>28</v>
      </c>
      <c r="S379">
        <v>29</v>
      </c>
      <c r="T379">
        <v>23</v>
      </c>
      <c r="U379">
        <v>36</v>
      </c>
      <c r="V379">
        <v>35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 t="s">
        <v>290</v>
      </c>
      <c r="AE379">
        <v>39</v>
      </c>
      <c r="AF379">
        <v>0</v>
      </c>
      <c r="AG379">
        <v>193</v>
      </c>
      <c r="AH379">
        <v>182</v>
      </c>
      <c r="AI379">
        <v>0</v>
      </c>
      <c r="AJ379">
        <v>0</v>
      </c>
      <c r="AK379">
        <v>71</v>
      </c>
      <c r="AL379">
        <v>8</v>
      </c>
      <c r="AM379">
        <v>0</v>
      </c>
      <c r="AN379">
        <v>268</v>
      </c>
      <c r="AO379">
        <v>28</v>
      </c>
      <c r="AP379">
        <v>375</v>
      </c>
      <c r="AQ379" t="b">
        <f>IFERROR(MATCH('2018'!A378, '2019'!A:A, 0) &gt;0, FALSE)</f>
        <v>0</v>
      </c>
    </row>
    <row r="380" spans="1:43">
      <c r="A380" t="s">
        <v>2221</v>
      </c>
      <c r="B380" t="s">
        <v>2222</v>
      </c>
      <c r="C380" t="s">
        <v>15642</v>
      </c>
      <c r="D380" t="s">
        <v>2224</v>
      </c>
      <c r="E380" t="s">
        <v>1122</v>
      </c>
      <c r="F380">
        <v>60655</v>
      </c>
      <c r="G380">
        <v>7734452969</v>
      </c>
      <c r="H380" t="s">
        <v>146</v>
      </c>
      <c r="I380">
        <v>2</v>
      </c>
      <c r="J380">
        <v>25</v>
      </c>
      <c r="K380">
        <v>9</v>
      </c>
      <c r="L380">
        <v>36</v>
      </c>
      <c r="M380">
        <v>59</v>
      </c>
      <c r="N380">
        <v>44</v>
      </c>
      <c r="O380">
        <v>38</v>
      </c>
      <c r="P380">
        <v>36</v>
      </c>
      <c r="Q380">
        <v>41</v>
      </c>
      <c r="R380">
        <v>36</v>
      </c>
      <c r="S380">
        <v>32</v>
      </c>
      <c r="T380">
        <v>23</v>
      </c>
      <c r="U380">
        <v>38</v>
      </c>
      <c r="V380">
        <v>49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33</v>
      </c>
      <c r="AF380">
        <v>0</v>
      </c>
      <c r="AG380">
        <v>217</v>
      </c>
      <c r="AH380">
        <v>212</v>
      </c>
      <c r="AI380">
        <v>0</v>
      </c>
      <c r="AJ380">
        <v>1</v>
      </c>
      <c r="AK380">
        <v>0</v>
      </c>
      <c r="AL380">
        <v>5</v>
      </c>
      <c r="AM380">
        <v>0</v>
      </c>
      <c r="AN380">
        <v>416</v>
      </c>
      <c r="AO380">
        <v>7</v>
      </c>
      <c r="AP380">
        <v>429</v>
      </c>
      <c r="AQ380" t="b">
        <f>IFERROR(MATCH('2018'!A379, '2019'!A:A, 0) &gt;0, FALSE)</f>
        <v>1</v>
      </c>
    </row>
    <row r="381" spans="1:43">
      <c r="A381" t="s">
        <v>2225</v>
      </c>
      <c r="B381" t="s">
        <v>2226</v>
      </c>
      <c r="C381" t="s">
        <v>14707</v>
      </c>
      <c r="D381" t="s">
        <v>2228</v>
      </c>
      <c r="E381" t="s">
        <v>1122</v>
      </c>
      <c r="F381">
        <v>60614</v>
      </c>
      <c r="G381">
        <v>7733488212</v>
      </c>
      <c r="H381" t="s">
        <v>146</v>
      </c>
      <c r="I381">
        <v>3.8</v>
      </c>
      <c r="J381">
        <v>38.5</v>
      </c>
      <c r="K381">
        <v>10</v>
      </c>
      <c r="L381">
        <v>52.3</v>
      </c>
      <c r="M381">
        <v>46</v>
      </c>
      <c r="N381">
        <v>51</v>
      </c>
      <c r="O381">
        <v>44</v>
      </c>
      <c r="P381">
        <v>44</v>
      </c>
      <c r="Q381">
        <v>46</v>
      </c>
      <c r="R381">
        <v>38</v>
      </c>
      <c r="S381">
        <v>47</v>
      </c>
      <c r="T381">
        <v>39</v>
      </c>
      <c r="U381">
        <v>43</v>
      </c>
      <c r="V381">
        <v>48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290</v>
      </c>
      <c r="AF381">
        <v>0</v>
      </c>
      <c r="AG381">
        <v>238</v>
      </c>
      <c r="AH381">
        <v>212</v>
      </c>
      <c r="AI381">
        <v>1</v>
      </c>
      <c r="AJ381">
        <v>18</v>
      </c>
      <c r="AK381">
        <v>3</v>
      </c>
      <c r="AL381">
        <v>27</v>
      </c>
      <c r="AM381">
        <v>0</v>
      </c>
      <c r="AN381">
        <v>384</v>
      </c>
      <c r="AO381">
        <v>17</v>
      </c>
      <c r="AP381">
        <v>450</v>
      </c>
      <c r="AQ381" t="b">
        <f>IFERROR(MATCH('2018'!A380, '2019'!A:A, 0) &gt;0, FALSE)</f>
        <v>1</v>
      </c>
    </row>
    <row r="382" spans="1:43">
      <c r="A382" t="s">
        <v>2229</v>
      </c>
      <c r="B382" t="s">
        <v>2230</v>
      </c>
      <c r="C382" t="s">
        <v>15643</v>
      </c>
      <c r="D382" t="s">
        <v>2233</v>
      </c>
      <c r="E382" t="s">
        <v>1122</v>
      </c>
      <c r="F382">
        <v>60630</v>
      </c>
      <c r="G382">
        <v>7732832311</v>
      </c>
      <c r="H382" t="s">
        <v>146</v>
      </c>
      <c r="I382">
        <v>1.5</v>
      </c>
      <c r="J382">
        <v>11.5</v>
      </c>
      <c r="K382">
        <v>2</v>
      </c>
      <c r="L382">
        <v>15</v>
      </c>
      <c r="M382">
        <v>21</v>
      </c>
      <c r="N382">
        <v>13</v>
      </c>
      <c r="O382" t="s">
        <v>290</v>
      </c>
      <c r="P382">
        <v>21</v>
      </c>
      <c r="Q382">
        <v>13</v>
      </c>
      <c r="R382">
        <v>13</v>
      </c>
      <c r="S382">
        <v>13</v>
      </c>
      <c r="T382">
        <v>19</v>
      </c>
      <c r="U382">
        <v>18</v>
      </c>
      <c r="V382" t="s">
        <v>290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64</v>
      </c>
      <c r="AH382">
        <v>82</v>
      </c>
      <c r="AI382">
        <v>0</v>
      </c>
      <c r="AJ382">
        <v>7</v>
      </c>
      <c r="AK382">
        <v>0</v>
      </c>
      <c r="AL382">
        <v>17</v>
      </c>
      <c r="AM382">
        <v>0</v>
      </c>
      <c r="AN382">
        <v>104</v>
      </c>
      <c r="AO382">
        <v>18</v>
      </c>
      <c r="AP382">
        <v>146</v>
      </c>
      <c r="AQ382" t="b">
        <f>IFERROR(MATCH('2018'!A381, '2019'!A:A, 0) &gt;0, FALSE)</f>
        <v>1</v>
      </c>
    </row>
    <row r="383" spans="1:43">
      <c r="A383" t="s">
        <v>2235</v>
      </c>
      <c r="B383" t="s">
        <v>2236</v>
      </c>
      <c r="C383" t="s">
        <v>15550</v>
      </c>
      <c r="D383" t="s">
        <v>2239</v>
      </c>
      <c r="E383" t="s">
        <v>1122</v>
      </c>
      <c r="F383">
        <v>60638</v>
      </c>
      <c r="G383">
        <v>7735861225</v>
      </c>
      <c r="H383" t="s">
        <v>146</v>
      </c>
      <c r="I383">
        <v>1.4</v>
      </c>
      <c r="J383">
        <v>28.5</v>
      </c>
      <c r="K383">
        <v>9.5</v>
      </c>
      <c r="L383">
        <v>39.4</v>
      </c>
      <c r="M383">
        <v>56</v>
      </c>
      <c r="N383">
        <v>68</v>
      </c>
      <c r="O383">
        <v>50</v>
      </c>
      <c r="P383">
        <v>81</v>
      </c>
      <c r="Q383">
        <v>82</v>
      </c>
      <c r="R383">
        <v>78</v>
      </c>
      <c r="S383">
        <v>78</v>
      </c>
      <c r="T383">
        <v>57</v>
      </c>
      <c r="U383">
        <v>74</v>
      </c>
      <c r="V383">
        <v>60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362</v>
      </c>
      <c r="AH383">
        <v>322</v>
      </c>
      <c r="AI383">
        <v>0</v>
      </c>
      <c r="AJ383">
        <v>5</v>
      </c>
      <c r="AK383">
        <v>0</v>
      </c>
      <c r="AL383">
        <v>258</v>
      </c>
      <c r="AM383">
        <v>0</v>
      </c>
      <c r="AN383">
        <v>397</v>
      </c>
      <c r="AO383">
        <v>24</v>
      </c>
      <c r="AP383">
        <v>684</v>
      </c>
      <c r="AQ383" t="b">
        <f>IFERROR(MATCH('2018'!A382, '2019'!A:A, 0) &gt;0, FALSE)</f>
        <v>1</v>
      </c>
    </row>
    <row r="384" spans="1:43">
      <c r="A384" t="s">
        <v>2240</v>
      </c>
      <c r="B384" t="s">
        <v>2241</v>
      </c>
      <c r="C384" t="s">
        <v>14711</v>
      </c>
      <c r="D384" t="s">
        <v>2243</v>
      </c>
      <c r="E384" t="s">
        <v>1122</v>
      </c>
      <c r="F384">
        <v>60630</v>
      </c>
      <c r="G384">
        <v>7737369133</v>
      </c>
      <c r="H384" t="s">
        <v>146</v>
      </c>
      <c r="I384">
        <v>2</v>
      </c>
      <c r="J384">
        <v>22</v>
      </c>
      <c r="K384">
        <v>7</v>
      </c>
      <c r="L384">
        <v>31</v>
      </c>
      <c r="M384">
        <v>48</v>
      </c>
      <c r="N384">
        <v>22</v>
      </c>
      <c r="O384">
        <v>35</v>
      </c>
      <c r="P384">
        <v>26</v>
      </c>
      <c r="Q384">
        <v>42</v>
      </c>
      <c r="R384">
        <v>43</v>
      </c>
      <c r="S384">
        <v>39</v>
      </c>
      <c r="T384">
        <v>25</v>
      </c>
      <c r="U384">
        <v>24</v>
      </c>
      <c r="V384">
        <v>24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145</v>
      </c>
      <c r="AH384">
        <v>183</v>
      </c>
      <c r="AI384">
        <v>0</v>
      </c>
      <c r="AJ384">
        <v>21</v>
      </c>
      <c r="AK384">
        <v>2</v>
      </c>
      <c r="AL384">
        <v>35</v>
      </c>
      <c r="AM384">
        <v>0</v>
      </c>
      <c r="AN384">
        <v>207</v>
      </c>
      <c r="AO384">
        <v>63</v>
      </c>
      <c r="AP384">
        <v>328</v>
      </c>
      <c r="AQ384" t="b">
        <f>IFERROR(MATCH('2018'!A383, '2019'!A:A, 0) &gt;0, FALSE)</f>
        <v>1</v>
      </c>
    </row>
    <row r="385" spans="1:43">
      <c r="A385" t="s">
        <v>2244</v>
      </c>
      <c r="B385" t="s">
        <v>2245</v>
      </c>
      <c r="C385" t="s">
        <v>15644</v>
      </c>
      <c r="D385" t="s">
        <v>2247</v>
      </c>
      <c r="E385" t="s">
        <v>1122</v>
      </c>
      <c r="F385">
        <v>60623</v>
      </c>
      <c r="G385">
        <v>7737621542</v>
      </c>
      <c r="H385" t="s">
        <v>146</v>
      </c>
      <c r="I385">
        <v>1.2</v>
      </c>
      <c r="J385">
        <v>11</v>
      </c>
      <c r="K385">
        <v>3.6</v>
      </c>
      <c r="L385">
        <v>15.8</v>
      </c>
      <c r="M385">
        <v>32</v>
      </c>
      <c r="N385">
        <v>31</v>
      </c>
      <c r="O385">
        <v>21</v>
      </c>
      <c r="P385">
        <v>16</v>
      </c>
      <c r="Q385">
        <v>26</v>
      </c>
      <c r="R385">
        <v>30</v>
      </c>
      <c r="S385">
        <v>20</v>
      </c>
      <c r="T385">
        <v>18</v>
      </c>
      <c r="U385">
        <v>26</v>
      </c>
      <c r="V385">
        <v>18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121</v>
      </c>
      <c r="AH385">
        <v>117</v>
      </c>
      <c r="AI385">
        <v>0</v>
      </c>
      <c r="AJ385">
        <v>0</v>
      </c>
      <c r="AK385">
        <v>2</v>
      </c>
      <c r="AL385">
        <v>231</v>
      </c>
      <c r="AM385">
        <v>0</v>
      </c>
      <c r="AN385">
        <v>3</v>
      </c>
      <c r="AO385">
        <v>2</v>
      </c>
      <c r="AP385">
        <v>238</v>
      </c>
      <c r="AQ385" t="b">
        <f>IFERROR(MATCH('2018'!A384, '2019'!A:A, 0) &gt;0, FALSE)</f>
        <v>1</v>
      </c>
    </row>
    <row r="386" spans="1:43">
      <c r="A386" t="s">
        <v>2248</v>
      </c>
      <c r="B386" t="s">
        <v>2249</v>
      </c>
      <c r="C386" t="s">
        <v>15645</v>
      </c>
      <c r="D386" t="s">
        <v>2252</v>
      </c>
      <c r="E386" t="s">
        <v>1122</v>
      </c>
      <c r="F386">
        <v>60620</v>
      </c>
      <c r="G386">
        <v>7732381757</v>
      </c>
      <c r="H386" t="s">
        <v>146</v>
      </c>
      <c r="I386">
        <v>2</v>
      </c>
      <c r="J386">
        <v>12</v>
      </c>
      <c r="K386">
        <v>16</v>
      </c>
      <c r="L386">
        <v>30</v>
      </c>
      <c r="M386">
        <v>60</v>
      </c>
      <c r="N386">
        <v>30</v>
      </c>
      <c r="O386">
        <v>30</v>
      </c>
      <c r="P386">
        <v>18</v>
      </c>
      <c r="Q386">
        <v>23</v>
      </c>
      <c r="R386">
        <v>24</v>
      </c>
      <c r="S386">
        <v>28</v>
      </c>
      <c r="T386">
        <v>17</v>
      </c>
      <c r="U386">
        <v>21</v>
      </c>
      <c r="V386">
        <v>17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149</v>
      </c>
      <c r="AH386">
        <v>119</v>
      </c>
      <c r="AI386">
        <v>0</v>
      </c>
      <c r="AJ386">
        <v>0</v>
      </c>
      <c r="AK386">
        <v>268</v>
      </c>
      <c r="AL386">
        <v>0</v>
      </c>
      <c r="AM386">
        <v>0</v>
      </c>
      <c r="AN386">
        <v>0</v>
      </c>
      <c r="AO386">
        <v>0</v>
      </c>
      <c r="AP386">
        <v>268</v>
      </c>
      <c r="AQ386" t="b">
        <f>IFERROR(MATCH('2018'!A385, '2019'!A:A, 0) &gt;0, FALSE)</f>
        <v>1</v>
      </c>
    </row>
    <row r="387" spans="1:43">
      <c r="A387" t="s">
        <v>2253</v>
      </c>
      <c r="B387" t="s">
        <v>2254</v>
      </c>
      <c r="C387" t="s">
        <v>14715</v>
      </c>
      <c r="D387" t="s">
        <v>2256</v>
      </c>
      <c r="E387" t="s">
        <v>1122</v>
      </c>
      <c r="F387">
        <v>60656</v>
      </c>
      <c r="G387">
        <v>7737632235</v>
      </c>
      <c r="H387" t="s">
        <v>146</v>
      </c>
      <c r="I387">
        <v>1</v>
      </c>
      <c r="J387">
        <v>11</v>
      </c>
      <c r="K387">
        <v>4</v>
      </c>
      <c r="L387">
        <v>16</v>
      </c>
      <c r="M387">
        <v>28</v>
      </c>
      <c r="N387">
        <v>16</v>
      </c>
      <c r="O387">
        <v>14</v>
      </c>
      <c r="P387">
        <v>11</v>
      </c>
      <c r="Q387">
        <v>18</v>
      </c>
      <c r="R387">
        <v>15</v>
      </c>
      <c r="S387">
        <v>16</v>
      </c>
      <c r="T387">
        <v>22</v>
      </c>
      <c r="U387">
        <v>15</v>
      </c>
      <c r="V387">
        <v>21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290</v>
      </c>
      <c r="AF387">
        <v>0</v>
      </c>
      <c r="AG387">
        <v>100</v>
      </c>
      <c r="AH387">
        <v>83</v>
      </c>
      <c r="AI387">
        <v>0</v>
      </c>
      <c r="AJ387">
        <v>9</v>
      </c>
      <c r="AK387">
        <v>0</v>
      </c>
      <c r="AL387">
        <v>11</v>
      </c>
      <c r="AM387">
        <v>0</v>
      </c>
      <c r="AN387">
        <v>151</v>
      </c>
      <c r="AO387">
        <v>12</v>
      </c>
      <c r="AP387">
        <v>183</v>
      </c>
      <c r="AQ387" t="b">
        <f>IFERROR(MATCH('2018'!A386, '2019'!A:A, 0) &gt;0, FALSE)</f>
        <v>1</v>
      </c>
    </row>
    <row r="388" spans="1:43">
      <c r="A388" t="s">
        <v>2258</v>
      </c>
      <c r="B388" t="s">
        <v>2259</v>
      </c>
      <c r="C388" t="s">
        <v>13596</v>
      </c>
      <c r="D388" t="s">
        <v>2262</v>
      </c>
      <c r="E388" t="s">
        <v>1122</v>
      </c>
      <c r="F388">
        <v>60634</v>
      </c>
      <c r="G388">
        <v>7736223022</v>
      </c>
      <c r="H388" t="s">
        <v>146</v>
      </c>
      <c r="I388">
        <v>1</v>
      </c>
      <c r="J388">
        <v>14.5</v>
      </c>
      <c r="K388">
        <v>7</v>
      </c>
      <c r="L388">
        <v>22.5</v>
      </c>
      <c r="M388">
        <v>25</v>
      </c>
      <c r="N388">
        <v>29</v>
      </c>
      <c r="O388">
        <v>30</v>
      </c>
      <c r="P388">
        <v>25</v>
      </c>
      <c r="Q388">
        <v>31</v>
      </c>
      <c r="R388">
        <v>23</v>
      </c>
      <c r="S388">
        <v>24</v>
      </c>
      <c r="T388">
        <v>22</v>
      </c>
      <c r="U388">
        <v>18</v>
      </c>
      <c r="V388">
        <v>30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140</v>
      </c>
      <c r="AH388">
        <v>117</v>
      </c>
      <c r="AI388">
        <v>0</v>
      </c>
      <c r="AJ388">
        <v>17</v>
      </c>
      <c r="AK388">
        <v>7</v>
      </c>
      <c r="AL388">
        <v>127</v>
      </c>
      <c r="AM388">
        <v>0</v>
      </c>
      <c r="AN388">
        <v>98</v>
      </c>
      <c r="AO388">
        <v>8</v>
      </c>
      <c r="AP388">
        <v>257</v>
      </c>
      <c r="AQ388" t="b">
        <f>IFERROR(MATCH('2018'!A387, '2019'!A:A, 0) &gt;0, FALSE)</f>
        <v>1</v>
      </c>
    </row>
    <row r="389" spans="1:43">
      <c r="A389" t="s">
        <v>2263</v>
      </c>
      <c r="B389" t="s">
        <v>2264</v>
      </c>
      <c r="C389" t="s">
        <v>13597</v>
      </c>
      <c r="D389" t="s">
        <v>2265</v>
      </c>
      <c r="E389" t="s">
        <v>1122</v>
      </c>
      <c r="F389">
        <v>60632</v>
      </c>
      <c r="G389">
        <v>7735236161</v>
      </c>
      <c r="H389" t="s">
        <v>146</v>
      </c>
      <c r="I389">
        <v>3</v>
      </c>
      <c r="J389">
        <v>13.5</v>
      </c>
      <c r="K389">
        <v>6</v>
      </c>
      <c r="L389">
        <v>22.5</v>
      </c>
      <c r="M389">
        <v>34</v>
      </c>
      <c r="N389">
        <v>17</v>
      </c>
      <c r="O389">
        <v>15</v>
      </c>
      <c r="P389">
        <v>15</v>
      </c>
      <c r="Q389">
        <v>20</v>
      </c>
      <c r="R389">
        <v>23</v>
      </c>
      <c r="S389">
        <v>19</v>
      </c>
      <c r="T389">
        <v>17</v>
      </c>
      <c r="U389">
        <v>16</v>
      </c>
      <c r="V389">
        <v>14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86</v>
      </c>
      <c r="AH389">
        <v>104</v>
      </c>
      <c r="AI389">
        <v>0</v>
      </c>
      <c r="AJ389">
        <v>0</v>
      </c>
      <c r="AK389">
        <v>0</v>
      </c>
      <c r="AL389">
        <v>182</v>
      </c>
      <c r="AM389">
        <v>0</v>
      </c>
      <c r="AN389">
        <v>0</v>
      </c>
      <c r="AO389">
        <v>8</v>
      </c>
      <c r="AP389">
        <v>190</v>
      </c>
      <c r="AQ389" t="b">
        <f>IFERROR(MATCH('2018'!A388, '2019'!A:A, 0) &gt;0, FALSE)</f>
        <v>1</v>
      </c>
    </row>
    <row r="390" spans="1:43">
      <c r="A390" t="s">
        <v>2266</v>
      </c>
      <c r="B390" t="s">
        <v>2267</v>
      </c>
      <c r="C390" t="s">
        <v>6091</v>
      </c>
      <c r="D390" t="s">
        <v>2269</v>
      </c>
      <c r="E390" t="s">
        <v>1122</v>
      </c>
      <c r="F390">
        <v>60634</v>
      </c>
      <c r="G390">
        <v>7735891000</v>
      </c>
      <c r="H390" t="s">
        <v>146</v>
      </c>
      <c r="I390">
        <v>1</v>
      </c>
      <c r="J390">
        <v>14</v>
      </c>
      <c r="K390">
        <v>4</v>
      </c>
      <c r="L390">
        <v>19</v>
      </c>
      <c r="M390">
        <v>41</v>
      </c>
      <c r="N390">
        <v>22</v>
      </c>
      <c r="O390">
        <v>16</v>
      </c>
      <c r="P390">
        <v>22</v>
      </c>
      <c r="Q390">
        <v>19</v>
      </c>
      <c r="R390" t="s">
        <v>290</v>
      </c>
      <c r="S390">
        <v>13</v>
      </c>
      <c r="T390">
        <v>17</v>
      </c>
      <c r="U390">
        <v>18</v>
      </c>
      <c r="V390">
        <v>10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103</v>
      </c>
      <c r="AH390">
        <v>83</v>
      </c>
      <c r="AI390">
        <v>1</v>
      </c>
      <c r="AJ390">
        <v>7</v>
      </c>
      <c r="AK390">
        <v>5</v>
      </c>
      <c r="AL390">
        <v>48</v>
      </c>
      <c r="AM390">
        <v>1</v>
      </c>
      <c r="AN390">
        <v>121</v>
      </c>
      <c r="AO390">
        <v>3</v>
      </c>
      <c r="AP390">
        <v>186</v>
      </c>
      <c r="AQ390" t="b">
        <f>IFERROR(MATCH('2018'!A389, '2019'!A:A, 0) &gt;0, FALSE)</f>
        <v>1</v>
      </c>
    </row>
    <row r="391" spans="1:43">
      <c r="A391" t="s">
        <v>2270</v>
      </c>
      <c r="B391" t="s">
        <v>2271</v>
      </c>
      <c r="C391" t="s">
        <v>9328</v>
      </c>
      <c r="D391" t="s">
        <v>2273</v>
      </c>
      <c r="E391" t="s">
        <v>1122</v>
      </c>
      <c r="F391">
        <v>60609</v>
      </c>
      <c r="G391">
        <v>7732686636</v>
      </c>
      <c r="H391" t="s">
        <v>146</v>
      </c>
      <c r="I391">
        <v>4</v>
      </c>
      <c r="J391">
        <v>11</v>
      </c>
      <c r="K391">
        <v>0</v>
      </c>
      <c r="L391">
        <v>15</v>
      </c>
      <c r="M391">
        <v>16</v>
      </c>
      <c r="N391">
        <v>14</v>
      </c>
      <c r="O391">
        <v>16</v>
      </c>
      <c r="P391">
        <v>20</v>
      </c>
      <c r="Q391">
        <v>17</v>
      </c>
      <c r="R391">
        <v>20</v>
      </c>
      <c r="S391">
        <v>16</v>
      </c>
      <c r="T391">
        <v>23</v>
      </c>
      <c r="U391">
        <v>16</v>
      </c>
      <c r="V391">
        <v>14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77</v>
      </c>
      <c r="AH391">
        <v>95</v>
      </c>
      <c r="AI391">
        <v>2</v>
      </c>
      <c r="AJ391">
        <v>0</v>
      </c>
      <c r="AK391">
        <v>6</v>
      </c>
      <c r="AL391">
        <v>14</v>
      </c>
      <c r="AM391">
        <v>0</v>
      </c>
      <c r="AN391">
        <v>133</v>
      </c>
      <c r="AO391">
        <v>17</v>
      </c>
      <c r="AP391">
        <v>172</v>
      </c>
      <c r="AQ391" t="b">
        <f>IFERROR(MATCH('2018'!A390, '2019'!A:A, 0) &gt;0, FALSE)</f>
        <v>1</v>
      </c>
    </row>
    <row r="392" spans="1:43">
      <c r="A392" t="s">
        <v>2278</v>
      </c>
      <c r="B392" t="s">
        <v>2279</v>
      </c>
      <c r="C392" t="s">
        <v>15646</v>
      </c>
      <c r="D392" t="s">
        <v>2280</v>
      </c>
      <c r="E392" t="s">
        <v>1122</v>
      </c>
      <c r="F392">
        <v>60639</v>
      </c>
      <c r="G392">
        <v>7732377131</v>
      </c>
      <c r="H392" t="s">
        <v>146</v>
      </c>
      <c r="I392">
        <v>2.5</v>
      </c>
      <c r="J392">
        <v>13.6</v>
      </c>
      <c r="K392">
        <v>4</v>
      </c>
      <c r="L392">
        <v>20.100000000000001</v>
      </c>
      <c r="M392">
        <v>29</v>
      </c>
      <c r="N392">
        <v>24</v>
      </c>
      <c r="O392">
        <v>15</v>
      </c>
      <c r="P392">
        <v>20</v>
      </c>
      <c r="Q392">
        <v>12</v>
      </c>
      <c r="R392">
        <v>22</v>
      </c>
      <c r="S392">
        <v>22</v>
      </c>
      <c r="T392">
        <v>22</v>
      </c>
      <c r="U392">
        <v>15</v>
      </c>
      <c r="V392">
        <v>24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290</v>
      </c>
      <c r="AF392">
        <v>0</v>
      </c>
      <c r="AG392">
        <v>101</v>
      </c>
      <c r="AH392">
        <v>112</v>
      </c>
      <c r="AI392">
        <v>0</v>
      </c>
      <c r="AJ392">
        <v>2</v>
      </c>
      <c r="AK392">
        <v>1</v>
      </c>
      <c r="AL392">
        <v>185</v>
      </c>
      <c r="AM392">
        <v>5</v>
      </c>
      <c r="AN392">
        <v>6</v>
      </c>
      <c r="AO392">
        <v>14</v>
      </c>
      <c r="AP392">
        <v>213</v>
      </c>
      <c r="AQ392" t="b">
        <f>IFERROR(MATCH('2018'!A391, '2019'!A:A, 0) &gt;0, FALSE)</f>
        <v>1</v>
      </c>
    </row>
    <row r="393" spans="1:43">
      <c r="A393" t="s">
        <v>2281</v>
      </c>
      <c r="B393" t="s">
        <v>2282</v>
      </c>
      <c r="C393" t="s">
        <v>15647</v>
      </c>
      <c r="D393" t="s">
        <v>2285</v>
      </c>
      <c r="E393" t="s">
        <v>1122</v>
      </c>
      <c r="F393">
        <v>60622</v>
      </c>
      <c r="G393">
        <v>7734861055</v>
      </c>
      <c r="H393" t="s">
        <v>146</v>
      </c>
      <c r="I393">
        <v>1</v>
      </c>
      <c r="J393">
        <v>23</v>
      </c>
      <c r="K393">
        <v>14</v>
      </c>
      <c r="L393">
        <v>38</v>
      </c>
      <c r="M393">
        <v>117</v>
      </c>
      <c r="N393">
        <v>39</v>
      </c>
      <c r="O393">
        <v>35</v>
      </c>
      <c r="P393">
        <v>25</v>
      </c>
      <c r="Q393">
        <v>31</v>
      </c>
      <c r="R393">
        <v>22</v>
      </c>
      <c r="S393">
        <v>29</v>
      </c>
      <c r="T393">
        <v>18</v>
      </c>
      <c r="U393">
        <v>22</v>
      </c>
      <c r="V393">
        <v>16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186</v>
      </c>
      <c r="AH393">
        <v>168</v>
      </c>
      <c r="AI393">
        <v>0</v>
      </c>
      <c r="AJ393">
        <v>12</v>
      </c>
      <c r="AK393">
        <v>9</v>
      </c>
      <c r="AL393">
        <v>44</v>
      </c>
      <c r="AM393">
        <v>5</v>
      </c>
      <c r="AN393">
        <v>250</v>
      </c>
      <c r="AO393">
        <v>34</v>
      </c>
      <c r="AP393">
        <v>354</v>
      </c>
      <c r="AQ393" t="b">
        <f>IFERROR(MATCH('2018'!A392, '2019'!A:A, 0) &gt;0, FALSE)</f>
        <v>1</v>
      </c>
    </row>
    <row r="394" spans="1:43">
      <c r="A394" t="s">
        <v>2286</v>
      </c>
      <c r="B394" t="s">
        <v>2287</v>
      </c>
      <c r="C394" t="s">
        <v>6109</v>
      </c>
      <c r="D394" t="s">
        <v>2289</v>
      </c>
      <c r="E394" t="s">
        <v>1122</v>
      </c>
      <c r="F394">
        <v>60659</v>
      </c>
      <c r="G394">
        <v>7735615885</v>
      </c>
      <c r="H394" t="s">
        <v>146</v>
      </c>
      <c r="I394">
        <v>2</v>
      </c>
      <c r="J394">
        <v>20</v>
      </c>
      <c r="K394">
        <v>4</v>
      </c>
      <c r="L394">
        <v>26</v>
      </c>
      <c r="M394">
        <v>16</v>
      </c>
      <c r="N394">
        <v>14</v>
      </c>
      <c r="O394">
        <v>18</v>
      </c>
      <c r="P394">
        <v>15</v>
      </c>
      <c r="Q394">
        <v>14</v>
      </c>
      <c r="R394">
        <v>23</v>
      </c>
      <c r="S394">
        <v>21</v>
      </c>
      <c r="T394">
        <v>21</v>
      </c>
      <c r="U394" t="s">
        <v>290</v>
      </c>
      <c r="V394">
        <v>27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86</v>
      </c>
      <c r="AH394">
        <v>92</v>
      </c>
      <c r="AI394">
        <v>0</v>
      </c>
      <c r="AJ394">
        <v>67</v>
      </c>
      <c r="AK394">
        <v>4</v>
      </c>
      <c r="AL394">
        <v>50</v>
      </c>
      <c r="AM394">
        <v>0</v>
      </c>
      <c r="AN394">
        <v>32</v>
      </c>
      <c r="AO394">
        <v>25</v>
      </c>
      <c r="AP394">
        <v>178</v>
      </c>
      <c r="AQ394" t="b">
        <f>IFERROR(MATCH('2018'!A393, '2019'!A:A, 0) &gt;0, FALSE)</f>
        <v>1</v>
      </c>
    </row>
    <row r="395" spans="1:43">
      <c r="A395" t="s">
        <v>2290</v>
      </c>
      <c r="B395" t="s">
        <v>2291</v>
      </c>
      <c r="C395" t="s">
        <v>15648</v>
      </c>
      <c r="D395" t="s">
        <v>2293</v>
      </c>
      <c r="E395" t="s">
        <v>1122</v>
      </c>
      <c r="F395">
        <v>60653</v>
      </c>
      <c r="G395">
        <v>7736240727</v>
      </c>
      <c r="H395" t="s">
        <v>146</v>
      </c>
      <c r="I395">
        <v>2</v>
      </c>
      <c r="J395">
        <v>13</v>
      </c>
      <c r="K395">
        <v>6</v>
      </c>
      <c r="L395">
        <v>21</v>
      </c>
      <c r="M395">
        <v>48</v>
      </c>
      <c r="N395">
        <v>26</v>
      </c>
      <c r="O395">
        <v>24</v>
      </c>
      <c r="P395">
        <v>21</v>
      </c>
      <c r="Q395">
        <v>28</v>
      </c>
      <c r="R395">
        <v>22</v>
      </c>
      <c r="S395">
        <v>23</v>
      </c>
      <c r="T395">
        <v>22</v>
      </c>
      <c r="U395">
        <v>18</v>
      </c>
      <c r="V395">
        <v>26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 t="s">
        <v>290</v>
      </c>
      <c r="AE395" t="s">
        <v>290</v>
      </c>
      <c r="AF395">
        <v>0</v>
      </c>
      <c r="AG395">
        <v>126</v>
      </c>
      <c r="AH395">
        <v>142</v>
      </c>
      <c r="AI395">
        <v>0</v>
      </c>
      <c r="AJ395">
        <v>0</v>
      </c>
      <c r="AK395">
        <v>264</v>
      </c>
      <c r="AL395">
        <v>2</v>
      </c>
      <c r="AM395">
        <v>0</v>
      </c>
      <c r="AN395">
        <v>0</v>
      </c>
      <c r="AO395">
        <v>2</v>
      </c>
      <c r="AP395">
        <v>268</v>
      </c>
      <c r="AQ395" t="b">
        <f>IFERROR(MATCH('2018'!A394, '2019'!A:A, 0) &gt;0, FALSE)</f>
        <v>1</v>
      </c>
    </row>
    <row r="396" spans="1:43">
      <c r="A396" t="s">
        <v>2294</v>
      </c>
      <c r="B396" t="s">
        <v>2295</v>
      </c>
      <c r="C396" t="s">
        <v>15649</v>
      </c>
      <c r="D396" t="s">
        <v>2297</v>
      </c>
      <c r="E396" t="s">
        <v>1122</v>
      </c>
      <c r="F396">
        <v>60644</v>
      </c>
      <c r="G396">
        <v>7736386103</v>
      </c>
      <c r="H396" t="s">
        <v>146</v>
      </c>
      <c r="I396">
        <v>7</v>
      </c>
      <c r="J396">
        <v>22</v>
      </c>
      <c r="K396">
        <v>24</v>
      </c>
      <c r="L396">
        <v>53</v>
      </c>
      <c r="M396">
        <v>0</v>
      </c>
      <c r="N396">
        <v>0</v>
      </c>
      <c r="O396">
        <v>0</v>
      </c>
      <c r="P396">
        <v>0</v>
      </c>
      <c r="Q396">
        <v>12</v>
      </c>
      <c r="R396">
        <v>11</v>
      </c>
      <c r="S396">
        <v>21</v>
      </c>
      <c r="T396">
        <v>33</v>
      </c>
      <c r="U396">
        <v>34</v>
      </c>
      <c r="V396">
        <v>20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23</v>
      </c>
      <c r="AF396">
        <v>0</v>
      </c>
      <c r="AG396">
        <v>0</v>
      </c>
      <c r="AH396">
        <v>154</v>
      </c>
      <c r="AI396">
        <v>0</v>
      </c>
      <c r="AJ396">
        <v>0</v>
      </c>
      <c r="AK396">
        <v>138</v>
      </c>
      <c r="AL396">
        <v>10</v>
      </c>
      <c r="AM396">
        <v>0</v>
      </c>
      <c r="AN396">
        <v>0</v>
      </c>
      <c r="AO396">
        <v>6</v>
      </c>
      <c r="AP396">
        <v>154</v>
      </c>
      <c r="AQ396" t="b">
        <f>IFERROR(MATCH('2018'!A395, '2019'!A:A, 0) &gt;0, FALSE)</f>
        <v>1</v>
      </c>
    </row>
    <row r="397" spans="1:43">
      <c r="A397" t="s">
        <v>2298</v>
      </c>
      <c r="B397" t="s">
        <v>2299</v>
      </c>
      <c r="C397" t="s">
        <v>6117</v>
      </c>
      <c r="D397" t="s">
        <v>2301</v>
      </c>
      <c r="E397" t="s">
        <v>1122</v>
      </c>
      <c r="F397">
        <v>60616</v>
      </c>
      <c r="G397">
        <v>3128428546</v>
      </c>
      <c r="H397" t="s">
        <v>146</v>
      </c>
      <c r="I397">
        <v>6.5</v>
      </c>
      <c r="J397">
        <v>15</v>
      </c>
      <c r="K397">
        <v>6</v>
      </c>
      <c r="L397">
        <v>27.5</v>
      </c>
      <c r="M397">
        <v>81</v>
      </c>
      <c r="N397">
        <v>17</v>
      </c>
      <c r="O397" t="s">
        <v>290</v>
      </c>
      <c r="P397">
        <v>11</v>
      </c>
      <c r="Q397" t="s">
        <v>290</v>
      </c>
      <c r="R397" t="s">
        <v>290</v>
      </c>
      <c r="S397" t="s">
        <v>290</v>
      </c>
      <c r="T397" t="s">
        <v>290</v>
      </c>
      <c r="U397" t="s">
        <v>290</v>
      </c>
      <c r="V397" t="s">
        <v>290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73</v>
      </c>
      <c r="AH397">
        <v>74</v>
      </c>
      <c r="AI397">
        <v>0</v>
      </c>
      <c r="AJ397">
        <v>114</v>
      </c>
      <c r="AK397">
        <v>11</v>
      </c>
      <c r="AL397">
        <v>8</v>
      </c>
      <c r="AM397">
        <v>2</v>
      </c>
      <c r="AN397">
        <v>12</v>
      </c>
      <c r="AO397">
        <v>0</v>
      </c>
      <c r="AP397">
        <v>147</v>
      </c>
      <c r="AQ397" t="b">
        <f>IFERROR(MATCH('2018'!A396, '2019'!A:A, 0) &gt;0, FALSE)</f>
        <v>1</v>
      </c>
    </row>
    <row r="398" spans="1:43">
      <c r="A398" t="s">
        <v>12195</v>
      </c>
      <c r="B398" t="s">
        <v>9256</v>
      </c>
      <c r="C398" t="s">
        <v>14729</v>
      </c>
      <c r="D398" t="s">
        <v>9259</v>
      </c>
      <c r="E398" t="s">
        <v>1122</v>
      </c>
      <c r="F398">
        <v>60659</v>
      </c>
      <c r="G398">
        <v>7732734744</v>
      </c>
      <c r="H398" t="s">
        <v>146</v>
      </c>
      <c r="I398">
        <v>2</v>
      </c>
      <c r="J398">
        <v>2</v>
      </c>
      <c r="K398">
        <v>30</v>
      </c>
      <c r="L398">
        <v>34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290</v>
      </c>
      <c r="AF398" t="s">
        <v>290</v>
      </c>
      <c r="AG398">
        <v>5</v>
      </c>
      <c r="AH398">
        <v>1</v>
      </c>
      <c r="AI398">
        <v>0</v>
      </c>
      <c r="AJ398">
        <v>0</v>
      </c>
      <c r="AK398">
        <v>2</v>
      </c>
      <c r="AL398">
        <v>1</v>
      </c>
      <c r="AM398">
        <v>0</v>
      </c>
      <c r="AN398">
        <v>2</v>
      </c>
      <c r="AO398">
        <v>1</v>
      </c>
      <c r="AP398">
        <v>6</v>
      </c>
      <c r="AQ398" t="b">
        <f>IFERROR(MATCH('2018'!A397, '2019'!A:A, 0) &gt;0, FALSE)</f>
        <v>1</v>
      </c>
    </row>
    <row r="399" spans="1:43">
      <c r="A399" t="s">
        <v>2302</v>
      </c>
      <c r="B399" t="s">
        <v>2303</v>
      </c>
      <c r="C399" t="s">
        <v>15650</v>
      </c>
      <c r="D399" t="s">
        <v>2306</v>
      </c>
      <c r="E399" t="s">
        <v>1122</v>
      </c>
      <c r="F399">
        <v>60660</v>
      </c>
      <c r="G399">
        <v>7737436277</v>
      </c>
      <c r="H399" t="s">
        <v>146</v>
      </c>
      <c r="I399">
        <v>7</v>
      </c>
      <c r="J399">
        <v>37</v>
      </c>
      <c r="K399">
        <v>12</v>
      </c>
      <c r="L399">
        <v>56</v>
      </c>
      <c r="M399">
        <v>87</v>
      </c>
      <c r="N399">
        <v>45</v>
      </c>
      <c r="O399">
        <v>43</v>
      </c>
      <c r="P399">
        <v>41</v>
      </c>
      <c r="Q399">
        <v>65</v>
      </c>
      <c r="R399">
        <v>41</v>
      </c>
      <c r="S399">
        <v>62</v>
      </c>
      <c r="T399">
        <v>47</v>
      </c>
      <c r="U399">
        <v>49</v>
      </c>
      <c r="V399">
        <v>44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249</v>
      </c>
      <c r="AH399">
        <v>275</v>
      </c>
      <c r="AI399">
        <v>0</v>
      </c>
      <c r="AJ399">
        <v>33</v>
      </c>
      <c r="AK399">
        <v>50</v>
      </c>
      <c r="AL399">
        <v>2</v>
      </c>
      <c r="AM399">
        <v>0</v>
      </c>
      <c r="AN399">
        <v>354</v>
      </c>
      <c r="AO399">
        <v>85</v>
      </c>
      <c r="AP399">
        <v>524</v>
      </c>
      <c r="AQ399" t="b">
        <f>IFERROR(MATCH('2018'!A398, '2019'!A:A, 0) &gt;0, FALSE)</f>
        <v>0</v>
      </c>
    </row>
    <row r="400" spans="1:43">
      <c r="A400" t="s">
        <v>2307</v>
      </c>
      <c r="B400" t="s">
        <v>2308</v>
      </c>
      <c r="C400" t="s">
        <v>15651</v>
      </c>
      <c r="D400" t="s">
        <v>2311</v>
      </c>
      <c r="E400" t="s">
        <v>1122</v>
      </c>
      <c r="F400">
        <v>60631</v>
      </c>
      <c r="G400">
        <v>7737750545</v>
      </c>
      <c r="H400" t="s">
        <v>146</v>
      </c>
      <c r="I400">
        <v>2</v>
      </c>
      <c r="J400">
        <v>28</v>
      </c>
      <c r="K400">
        <v>10</v>
      </c>
      <c r="L400">
        <v>40</v>
      </c>
      <c r="M400">
        <v>95</v>
      </c>
      <c r="N400">
        <v>45</v>
      </c>
      <c r="O400">
        <v>45</v>
      </c>
      <c r="P400">
        <v>43</v>
      </c>
      <c r="Q400">
        <v>49</v>
      </c>
      <c r="R400">
        <v>46</v>
      </c>
      <c r="S400">
        <v>60</v>
      </c>
      <c r="T400">
        <v>46</v>
      </c>
      <c r="U400">
        <v>59</v>
      </c>
      <c r="V400">
        <v>51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280</v>
      </c>
      <c r="AH400">
        <v>259</v>
      </c>
      <c r="AI400">
        <v>0</v>
      </c>
      <c r="AJ400">
        <v>5</v>
      </c>
      <c r="AK400">
        <v>0</v>
      </c>
      <c r="AL400">
        <v>64</v>
      </c>
      <c r="AM400">
        <v>0</v>
      </c>
      <c r="AN400">
        <v>429</v>
      </c>
      <c r="AO400">
        <v>41</v>
      </c>
      <c r="AP400">
        <v>539</v>
      </c>
      <c r="AQ400" t="b">
        <f>IFERROR(MATCH('2018'!A399, '2019'!A:A, 0) &gt;0, FALSE)</f>
        <v>1</v>
      </c>
    </row>
    <row r="401" spans="1:43">
      <c r="A401" t="s">
        <v>2312</v>
      </c>
      <c r="B401" t="s">
        <v>2313</v>
      </c>
      <c r="C401" t="s">
        <v>15652</v>
      </c>
      <c r="D401" t="s">
        <v>2315</v>
      </c>
      <c r="E401" t="s">
        <v>1122</v>
      </c>
      <c r="F401">
        <v>60640</v>
      </c>
      <c r="G401">
        <v>7732718655</v>
      </c>
      <c r="H401" t="s">
        <v>146</v>
      </c>
      <c r="I401">
        <v>2</v>
      </c>
      <c r="J401">
        <v>10</v>
      </c>
      <c r="K401">
        <v>6</v>
      </c>
      <c r="L401">
        <v>18</v>
      </c>
      <c r="M401">
        <v>20</v>
      </c>
      <c r="N401">
        <v>26</v>
      </c>
      <c r="O401">
        <v>26</v>
      </c>
      <c r="P401">
        <v>25</v>
      </c>
      <c r="Q401">
        <v>22</v>
      </c>
      <c r="R401">
        <v>27</v>
      </c>
      <c r="S401">
        <v>26</v>
      </c>
      <c r="T401">
        <v>25</v>
      </c>
      <c r="U401">
        <v>30</v>
      </c>
      <c r="V401">
        <v>21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123</v>
      </c>
      <c r="AH401">
        <v>125</v>
      </c>
      <c r="AI401">
        <v>0</v>
      </c>
      <c r="AJ401">
        <v>29</v>
      </c>
      <c r="AK401">
        <v>212</v>
      </c>
      <c r="AL401">
        <v>7</v>
      </c>
      <c r="AM401">
        <v>0</v>
      </c>
      <c r="AN401">
        <v>0</v>
      </c>
      <c r="AO401">
        <v>0</v>
      </c>
      <c r="AP401">
        <v>248</v>
      </c>
      <c r="AQ401" t="b">
        <f>IFERROR(MATCH('2018'!A400, '2019'!A:A, 0) &gt;0, FALSE)</f>
        <v>1</v>
      </c>
    </row>
    <row r="402" spans="1:43">
      <c r="A402" t="s">
        <v>2316</v>
      </c>
      <c r="B402" t="s">
        <v>2317</v>
      </c>
      <c r="C402" t="s">
        <v>15653</v>
      </c>
      <c r="D402" t="s">
        <v>2320</v>
      </c>
      <c r="E402" t="s">
        <v>1122</v>
      </c>
      <c r="F402">
        <v>60617</v>
      </c>
      <c r="G402">
        <v>7733755711</v>
      </c>
      <c r="H402" t="s">
        <v>146</v>
      </c>
      <c r="I402">
        <v>2</v>
      </c>
      <c r="J402">
        <v>11</v>
      </c>
      <c r="K402">
        <v>3</v>
      </c>
      <c r="L402">
        <v>16</v>
      </c>
      <c r="M402">
        <v>24</v>
      </c>
      <c r="N402">
        <v>20</v>
      </c>
      <c r="O402">
        <v>13</v>
      </c>
      <c r="P402">
        <v>12</v>
      </c>
      <c r="Q402">
        <v>13</v>
      </c>
      <c r="R402">
        <v>16</v>
      </c>
      <c r="S402">
        <v>16</v>
      </c>
      <c r="T402">
        <v>13</v>
      </c>
      <c r="U402">
        <v>28</v>
      </c>
      <c r="V402">
        <v>14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 t="s">
        <v>290</v>
      </c>
      <c r="AF402">
        <v>0</v>
      </c>
      <c r="AG402">
        <v>92</v>
      </c>
      <c r="AH402">
        <v>82</v>
      </c>
      <c r="AI402">
        <v>25</v>
      </c>
      <c r="AJ402">
        <v>2</v>
      </c>
      <c r="AK402">
        <v>12</v>
      </c>
      <c r="AL402">
        <v>114</v>
      </c>
      <c r="AM402">
        <v>1</v>
      </c>
      <c r="AN402">
        <v>18</v>
      </c>
      <c r="AO402">
        <v>2</v>
      </c>
      <c r="AP402">
        <v>174</v>
      </c>
      <c r="AQ402" t="b">
        <f>IFERROR(MATCH('2018'!A401, '2019'!A:A, 0) &gt;0, FALSE)</f>
        <v>1</v>
      </c>
    </row>
    <row r="403" spans="1:43">
      <c r="A403" t="s">
        <v>2321</v>
      </c>
      <c r="B403" t="s">
        <v>2322</v>
      </c>
      <c r="C403" t="s">
        <v>15654</v>
      </c>
      <c r="D403" t="s">
        <v>2324</v>
      </c>
      <c r="E403" t="s">
        <v>1122</v>
      </c>
      <c r="F403">
        <v>60608</v>
      </c>
      <c r="G403">
        <v>3128294153</v>
      </c>
      <c r="H403" t="s">
        <v>146</v>
      </c>
      <c r="I403">
        <v>3.4</v>
      </c>
      <c r="J403">
        <v>16.399999999999999</v>
      </c>
      <c r="K403">
        <v>2.9</v>
      </c>
      <c r="L403">
        <v>22.7</v>
      </c>
      <c r="M403">
        <v>40</v>
      </c>
      <c r="N403">
        <v>20</v>
      </c>
      <c r="O403">
        <v>22</v>
      </c>
      <c r="P403">
        <v>22</v>
      </c>
      <c r="Q403">
        <v>15</v>
      </c>
      <c r="R403">
        <v>23</v>
      </c>
      <c r="S403">
        <v>16</v>
      </c>
      <c r="T403">
        <v>20</v>
      </c>
      <c r="U403">
        <v>25</v>
      </c>
      <c r="V403">
        <v>16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114</v>
      </c>
      <c r="AH403">
        <v>105</v>
      </c>
      <c r="AI403">
        <v>0</v>
      </c>
      <c r="AJ403">
        <v>0</v>
      </c>
      <c r="AK403">
        <v>5</v>
      </c>
      <c r="AL403">
        <v>182</v>
      </c>
      <c r="AM403">
        <v>0</v>
      </c>
      <c r="AN403">
        <v>1</v>
      </c>
      <c r="AO403">
        <v>31</v>
      </c>
      <c r="AP403">
        <v>219</v>
      </c>
      <c r="AQ403" t="b">
        <f>IFERROR(MATCH('2018'!A402, '2019'!A:A, 0) &gt;0, FALSE)</f>
        <v>1</v>
      </c>
    </row>
    <row r="404" spans="1:43">
      <c r="A404" t="s">
        <v>2325</v>
      </c>
      <c r="B404" t="s">
        <v>2326</v>
      </c>
      <c r="C404" t="s">
        <v>13603</v>
      </c>
      <c r="D404" t="s">
        <v>2329</v>
      </c>
      <c r="E404" t="s">
        <v>1122</v>
      </c>
      <c r="F404">
        <v>60651</v>
      </c>
      <c r="G404">
        <v>7736262655</v>
      </c>
      <c r="H404" t="s">
        <v>146</v>
      </c>
      <c r="I404">
        <v>3</v>
      </c>
      <c r="J404">
        <v>17</v>
      </c>
      <c r="K404">
        <v>6</v>
      </c>
      <c r="L404">
        <v>26</v>
      </c>
      <c r="M404">
        <v>55</v>
      </c>
      <c r="N404">
        <v>27</v>
      </c>
      <c r="O404">
        <v>28</v>
      </c>
      <c r="P404">
        <v>27</v>
      </c>
      <c r="Q404">
        <v>22</v>
      </c>
      <c r="R404">
        <v>31</v>
      </c>
      <c r="S404">
        <v>22</v>
      </c>
      <c r="T404">
        <v>13</v>
      </c>
      <c r="U404">
        <v>18</v>
      </c>
      <c r="V404">
        <v>18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149</v>
      </c>
      <c r="AH404">
        <v>112</v>
      </c>
      <c r="AI404">
        <v>0</v>
      </c>
      <c r="AJ404">
        <v>0</v>
      </c>
      <c r="AK404">
        <v>251</v>
      </c>
      <c r="AL404">
        <v>0</v>
      </c>
      <c r="AM404">
        <v>0</v>
      </c>
      <c r="AN404">
        <v>3</v>
      </c>
      <c r="AO404">
        <v>7</v>
      </c>
      <c r="AP404">
        <v>261</v>
      </c>
      <c r="AQ404" t="b">
        <f>IFERROR(MATCH('2018'!A403, '2019'!A:A, 0) &gt;0, FALSE)</f>
        <v>1</v>
      </c>
    </row>
    <row r="405" spans="1:43">
      <c r="A405" t="s">
        <v>2330</v>
      </c>
      <c r="B405" t="s">
        <v>2331</v>
      </c>
      <c r="C405" t="s">
        <v>15655</v>
      </c>
      <c r="D405" t="s">
        <v>2333</v>
      </c>
      <c r="E405" t="s">
        <v>1122</v>
      </c>
      <c r="F405">
        <v>60613</v>
      </c>
      <c r="G405">
        <v>7732482500</v>
      </c>
      <c r="H405" t="s">
        <v>146</v>
      </c>
      <c r="I405">
        <v>4</v>
      </c>
      <c r="J405">
        <v>31.5</v>
      </c>
      <c r="K405">
        <v>11</v>
      </c>
      <c r="L405">
        <v>46.5</v>
      </c>
      <c r="M405">
        <v>153</v>
      </c>
      <c r="N405">
        <v>46</v>
      </c>
      <c r="O405">
        <v>33</v>
      </c>
      <c r="P405">
        <v>35</v>
      </c>
      <c r="Q405">
        <v>50</v>
      </c>
      <c r="R405">
        <v>41</v>
      </c>
      <c r="S405">
        <v>37</v>
      </c>
      <c r="T405">
        <v>36</v>
      </c>
      <c r="U405">
        <v>42</v>
      </c>
      <c r="V405">
        <v>28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 t="s">
        <v>290</v>
      </c>
      <c r="AE405">
        <v>18</v>
      </c>
      <c r="AF405">
        <v>0</v>
      </c>
      <c r="AG405">
        <v>295</v>
      </c>
      <c r="AH405">
        <v>226</v>
      </c>
      <c r="AI405">
        <v>1</v>
      </c>
      <c r="AJ405">
        <v>18</v>
      </c>
      <c r="AK405">
        <v>2</v>
      </c>
      <c r="AL405">
        <v>36</v>
      </c>
      <c r="AM405">
        <v>28</v>
      </c>
      <c r="AN405">
        <v>412</v>
      </c>
      <c r="AO405">
        <v>24</v>
      </c>
      <c r="AP405">
        <v>521</v>
      </c>
      <c r="AQ405" t="b">
        <f>IFERROR(MATCH('2018'!A404, '2019'!A:A, 0) &gt;0, FALSE)</f>
        <v>1</v>
      </c>
    </row>
    <row r="406" spans="1:43">
      <c r="A406" t="s">
        <v>2334</v>
      </c>
      <c r="B406" t="s">
        <v>2335</v>
      </c>
      <c r="C406" t="s">
        <v>13604</v>
      </c>
      <c r="D406" t="s">
        <v>2338</v>
      </c>
      <c r="E406" t="s">
        <v>1122</v>
      </c>
      <c r="F406">
        <v>60657</v>
      </c>
      <c r="G406">
        <v>7733484629</v>
      </c>
      <c r="H406" t="s">
        <v>146</v>
      </c>
      <c r="I406">
        <v>2</v>
      </c>
      <c r="J406">
        <v>49</v>
      </c>
      <c r="K406">
        <v>11</v>
      </c>
      <c r="L406">
        <v>62</v>
      </c>
      <c r="M406">
        <v>96</v>
      </c>
      <c r="N406">
        <v>53</v>
      </c>
      <c r="O406">
        <v>47</v>
      </c>
      <c r="P406">
        <v>47</v>
      </c>
      <c r="Q406">
        <v>42</v>
      </c>
      <c r="R406">
        <v>41</v>
      </c>
      <c r="S406">
        <v>43</v>
      </c>
      <c r="T406">
        <v>26</v>
      </c>
      <c r="U406">
        <v>40</v>
      </c>
      <c r="V406">
        <v>46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219</v>
      </c>
      <c r="AH406">
        <v>262</v>
      </c>
      <c r="AI406">
        <v>0</v>
      </c>
      <c r="AJ406">
        <v>5</v>
      </c>
      <c r="AK406">
        <v>3</v>
      </c>
      <c r="AL406">
        <v>14</v>
      </c>
      <c r="AM406">
        <v>0</v>
      </c>
      <c r="AN406">
        <v>440</v>
      </c>
      <c r="AO406">
        <v>19</v>
      </c>
      <c r="AP406">
        <v>481</v>
      </c>
      <c r="AQ406" t="b">
        <f>IFERROR(MATCH('2018'!A405, '2019'!A:A, 0) &gt;0, FALSE)</f>
        <v>1</v>
      </c>
    </row>
    <row r="407" spans="1:43">
      <c r="A407" t="s">
        <v>2339</v>
      </c>
      <c r="B407" t="s">
        <v>2340</v>
      </c>
      <c r="C407" t="s">
        <v>15656</v>
      </c>
      <c r="D407" t="s">
        <v>2342</v>
      </c>
      <c r="E407" t="s">
        <v>1122</v>
      </c>
      <c r="F407">
        <v>60619</v>
      </c>
      <c r="G407">
        <v>7737341386</v>
      </c>
      <c r="H407" t="s">
        <v>146</v>
      </c>
      <c r="I407">
        <v>2</v>
      </c>
      <c r="J407">
        <v>10.5</v>
      </c>
      <c r="K407">
        <v>1</v>
      </c>
      <c r="L407">
        <v>13.5</v>
      </c>
      <c r="M407">
        <v>19</v>
      </c>
      <c r="N407">
        <v>19</v>
      </c>
      <c r="O407">
        <v>13</v>
      </c>
      <c r="P407">
        <v>15</v>
      </c>
      <c r="Q407" t="s">
        <v>290</v>
      </c>
      <c r="R407" t="s">
        <v>290</v>
      </c>
      <c r="S407">
        <v>16</v>
      </c>
      <c r="T407">
        <v>11</v>
      </c>
      <c r="U407">
        <v>15</v>
      </c>
      <c r="V407" t="s">
        <v>290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57</v>
      </c>
      <c r="AH407">
        <v>76</v>
      </c>
      <c r="AI407">
        <v>0</v>
      </c>
      <c r="AJ407">
        <v>0</v>
      </c>
      <c r="AK407">
        <v>129</v>
      </c>
      <c r="AL407">
        <v>0</v>
      </c>
      <c r="AM407">
        <v>0</v>
      </c>
      <c r="AN407">
        <v>0</v>
      </c>
      <c r="AO407">
        <v>4</v>
      </c>
      <c r="AP407">
        <v>133</v>
      </c>
      <c r="AQ407" t="b">
        <f>IFERROR(MATCH('2018'!A406, '2019'!A:A, 0) &gt;0, FALSE)</f>
        <v>1</v>
      </c>
    </row>
    <row r="408" spans="1:43">
      <c r="A408" t="s">
        <v>2343</v>
      </c>
      <c r="B408" t="s">
        <v>2344</v>
      </c>
      <c r="C408" t="s">
        <v>15657</v>
      </c>
      <c r="D408" t="s">
        <v>2347</v>
      </c>
      <c r="E408" t="s">
        <v>1122</v>
      </c>
      <c r="F408">
        <v>60614</v>
      </c>
      <c r="G408">
        <v>7735490909</v>
      </c>
      <c r="H408" t="s">
        <v>146</v>
      </c>
      <c r="I408">
        <v>2</v>
      </c>
      <c r="J408">
        <v>21</v>
      </c>
      <c r="K408">
        <v>11</v>
      </c>
      <c r="L408">
        <v>34</v>
      </c>
      <c r="M408">
        <v>65</v>
      </c>
      <c r="N408">
        <v>33</v>
      </c>
      <c r="O408">
        <v>32</v>
      </c>
      <c r="P408">
        <v>32</v>
      </c>
      <c r="Q408">
        <v>34</v>
      </c>
      <c r="R408">
        <v>36</v>
      </c>
      <c r="S408">
        <v>40</v>
      </c>
      <c r="T408">
        <v>35</v>
      </c>
      <c r="U408">
        <v>36</v>
      </c>
      <c r="V408">
        <v>32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180</v>
      </c>
      <c r="AH408">
        <v>195</v>
      </c>
      <c r="AI408">
        <v>0</v>
      </c>
      <c r="AJ408">
        <v>2</v>
      </c>
      <c r="AK408">
        <v>1</v>
      </c>
      <c r="AL408">
        <v>5</v>
      </c>
      <c r="AM408">
        <v>0</v>
      </c>
      <c r="AN408">
        <v>361</v>
      </c>
      <c r="AO408">
        <v>6</v>
      </c>
      <c r="AP408">
        <v>375</v>
      </c>
      <c r="AQ408" t="b">
        <f>IFERROR(MATCH('2018'!A407, '2019'!A:A, 0) &gt;0, FALSE)</f>
        <v>1</v>
      </c>
    </row>
    <row r="409" spans="1:43">
      <c r="A409" t="s">
        <v>2348</v>
      </c>
      <c r="B409" t="s">
        <v>2349</v>
      </c>
      <c r="C409" t="s">
        <v>9299</v>
      </c>
      <c r="D409" t="s">
        <v>2352</v>
      </c>
      <c r="E409" t="s">
        <v>1122</v>
      </c>
      <c r="F409">
        <v>60655</v>
      </c>
      <c r="G409">
        <v>7734454737</v>
      </c>
      <c r="H409" t="s">
        <v>146</v>
      </c>
      <c r="I409">
        <v>0</v>
      </c>
      <c r="J409">
        <v>36</v>
      </c>
      <c r="K409">
        <v>7</v>
      </c>
      <c r="L409">
        <v>43</v>
      </c>
      <c r="M409">
        <v>97</v>
      </c>
      <c r="N409">
        <v>65</v>
      </c>
      <c r="O409">
        <v>57</v>
      </c>
      <c r="P409">
        <v>57</v>
      </c>
      <c r="Q409">
        <v>59</v>
      </c>
      <c r="R409">
        <v>69</v>
      </c>
      <c r="S409">
        <v>66</v>
      </c>
      <c r="T409">
        <v>71</v>
      </c>
      <c r="U409">
        <v>74</v>
      </c>
      <c r="V409">
        <v>74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347</v>
      </c>
      <c r="AH409">
        <v>342</v>
      </c>
      <c r="AI409">
        <v>0</v>
      </c>
      <c r="AJ409">
        <v>0</v>
      </c>
      <c r="AK409">
        <v>4</v>
      </c>
      <c r="AL409">
        <v>0</v>
      </c>
      <c r="AM409">
        <v>3</v>
      </c>
      <c r="AN409">
        <v>682</v>
      </c>
      <c r="AO409">
        <v>0</v>
      </c>
      <c r="AP409">
        <v>689</v>
      </c>
      <c r="AQ409" t="b">
        <f>IFERROR(MATCH('2018'!A408, '2019'!A:A, 0) &gt;0, FALSE)</f>
        <v>1</v>
      </c>
    </row>
    <row r="410" spans="1:43">
      <c r="A410" t="s">
        <v>2353</v>
      </c>
      <c r="B410" t="s">
        <v>2354</v>
      </c>
      <c r="C410" t="s">
        <v>15658</v>
      </c>
      <c r="D410" t="s">
        <v>2356</v>
      </c>
      <c r="E410" t="s">
        <v>1122</v>
      </c>
      <c r="F410">
        <v>60647</v>
      </c>
      <c r="G410">
        <v>7734861334</v>
      </c>
      <c r="H410" t="s">
        <v>146</v>
      </c>
      <c r="I410">
        <v>3</v>
      </c>
      <c r="J410">
        <v>19.8</v>
      </c>
      <c r="K410">
        <v>1.5</v>
      </c>
      <c r="L410">
        <v>24.3</v>
      </c>
      <c r="M410">
        <v>72</v>
      </c>
      <c r="N410">
        <v>25</v>
      </c>
      <c r="O410">
        <v>17</v>
      </c>
      <c r="P410">
        <v>20</v>
      </c>
      <c r="Q410">
        <v>16</v>
      </c>
      <c r="R410">
        <v>18</v>
      </c>
      <c r="S410">
        <v>10</v>
      </c>
      <c r="T410">
        <v>17</v>
      </c>
      <c r="U410" t="s">
        <v>290</v>
      </c>
      <c r="V410" t="s">
        <v>290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94</v>
      </c>
      <c r="AH410">
        <v>118</v>
      </c>
      <c r="AI410">
        <v>0</v>
      </c>
      <c r="AJ410">
        <v>7</v>
      </c>
      <c r="AK410">
        <v>0</v>
      </c>
      <c r="AL410">
        <v>58</v>
      </c>
      <c r="AM410">
        <v>0</v>
      </c>
      <c r="AN410">
        <v>119</v>
      </c>
      <c r="AO410">
        <v>28</v>
      </c>
      <c r="AP410">
        <v>212</v>
      </c>
      <c r="AQ410" t="b">
        <f>IFERROR(MATCH('2018'!A409, '2019'!A:A, 0) &gt;0, FALSE)</f>
        <v>1</v>
      </c>
    </row>
    <row r="411" spans="1:43">
      <c r="A411" t="s">
        <v>2357</v>
      </c>
      <c r="B411" t="s">
        <v>2358</v>
      </c>
      <c r="C411" t="s">
        <v>15659</v>
      </c>
      <c r="D411" t="s">
        <v>2361</v>
      </c>
      <c r="E411" t="s">
        <v>1122</v>
      </c>
      <c r="F411">
        <v>60628</v>
      </c>
      <c r="G411">
        <v>7737852331</v>
      </c>
      <c r="H411" t="s">
        <v>146</v>
      </c>
      <c r="I411">
        <v>2</v>
      </c>
      <c r="J411">
        <v>10.199999999999999</v>
      </c>
      <c r="K411">
        <v>1</v>
      </c>
      <c r="L411">
        <v>13.2</v>
      </c>
      <c r="M411">
        <v>22</v>
      </c>
      <c r="N411">
        <v>14</v>
      </c>
      <c r="O411">
        <v>11</v>
      </c>
      <c r="P411">
        <v>13</v>
      </c>
      <c r="Q411" t="s">
        <v>290</v>
      </c>
      <c r="R411">
        <v>18</v>
      </c>
      <c r="S411">
        <v>19</v>
      </c>
      <c r="T411">
        <v>15</v>
      </c>
      <c r="U411">
        <v>12</v>
      </c>
      <c r="V411">
        <v>10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76</v>
      </c>
      <c r="AH411">
        <v>65</v>
      </c>
      <c r="AI411">
        <v>0</v>
      </c>
      <c r="AJ411">
        <v>0</v>
      </c>
      <c r="AK411">
        <v>136</v>
      </c>
      <c r="AL411">
        <v>0</v>
      </c>
      <c r="AM411">
        <v>0</v>
      </c>
      <c r="AN411">
        <v>0</v>
      </c>
      <c r="AO411">
        <v>5</v>
      </c>
      <c r="AP411">
        <v>141</v>
      </c>
      <c r="AQ411" t="b">
        <f>IFERROR(MATCH('2018'!A410, '2019'!A:A, 0) &gt;0, FALSE)</f>
        <v>1</v>
      </c>
    </row>
    <row r="412" spans="1:43">
      <c r="A412" t="s">
        <v>2363</v>
      </c>
      <c r="B412" t="s">
        <v>9306</v>
      </c>
      <c r="C412" t="s">
        <v>14747</v>
      </c>
      <c r="D412" t="s">
        <v>2365</v>
      </c>
      <c r="E412" t="s">
        <v>1122</v>
      </c>
      <c r="F412">
        <v>60616</v>
      </c>
      <c r="G412">
        <v>3128427668</v>
      </c>
      <c r="H412" t="s">
        <v>146</v>
      </c>
      <c r="I412">
        <v>4</v>
      </c>
      <c r="J412">
        <v>10</v>
      </c>
      <c r="K412">
        <v>3</v>
      </c>
      <c r="L412">
        <v>17</v>
      </c>
      <c r="M412">
        <v>21</v>
      </c>
      <c r="N412">
        <v>15</v>
      </c>
      <c r="O412">
        <v>16</v>
      </c>
      <c r="P412">
        <v>15</v>
      </c>
      <c r="Q412">
        <v>18</v>
      </c>
      <c r="R412">
        <v>10</v>
      </c>
      <c r="S412" t="s">
        <v>290</v>
      </c>
      <c r="T412">
        <v>18</v>
      </c>
      <c r="U412">
        <v>12</v>
      </c>
      <c r="V412">
        <v>12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78</v>
      </c>
      <c r="AH412">
        <v>67</v>
      </c>
      <c r="AI412">
        <v>0</v>
      </c>
      <c r="AJ412">
        <v>7</v>
      </c>
      <c r="AK412">
        <v>1</v>
      </c>
      <c r="AL412">
        <v>38</v>
      </c>
      <c r="AM412">
        <v>0</v>
      </c>
      <c r="AN412">
        <v>91</v>
      </c>
      <c r="AO412">
        <v>8</v>
      </c>
      <c r="AP412">
        <v>145</v>
      </c>
      <c r="AQ412" t="b">
        <f>IFERROR(MATCH('2018'!A411, '2019'!A:A, 0) &gt;0, FALSE)</f>
        <v>1</v>
      </c>
    </row>
    <row r="413" spans="1:43">
      <c r="A413" t="s">
        <v>2366</v>
      </c>
      <c r="B413" t="s">
        <v>2367</v>
      </c>
      <c r="C413" t="s">
        <v>15660</v>
      </c>
      <c r="D413" t="s">
        <v>2368</v>
      </c>
      <c r="E413" t="s">
        <v>1122</v>
      </c>
      <c r="F413">
        <v>60643</v>
      </c>
      <c r="G413">
        <v>7732381088</v>
      </c>
      <c r="H413" t="s">
        <v>146</v>
      </c>
      <c r="I413">
        <v>1</v>
      </c>
      <c r="J413">
        <v>12</v>
      </c>
      <c r="K413">
        <v>6</v>
      </c>
      <c r="L413">
        <v>19</v>
      </c>
      <c r="M413">
        <v>34</v>
      </c>
      <c r="N413">
        <v>19</v>
      </c>
      <c r="O413">
        <v>23</v>
      </c>
      <c r="P413">
        <v>20</v>
      </c>
      <c r="Q413">
        <v>19</v>
      </c>
      <c r="R413">
        <v>23</v>
      </c>
      <c r="S413">
        <v>30</v>
      </c>
      <c r="T413">
        <v>25</v>
      </c>
      <c r="U413">
        <v>32</v>
      </c>
      <c r="V413">
        <v>18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290</v>
      </c>
      <c r="AF413">
        <v>0</v>
      </c>
      <c r="AG413">
        <v>125</v>
      </c>
      <c r="AH413">
        <v>121</v>
      </c>
      <c r="AI413">
        <v>0</v>
      </c>
      <c r="AJ413">
        <v>0</v>
      </c>
      <c r="AK413">
        <v>244</v>
      </c>
      <c r="AL413">
        <v>0</v>
      </c>
      <c r="AM413">
        <v>0</v>
      </c>
      <c r="AN413">
        <v>0</v>
      </c>
      <c r="AO413">
        <v>2</v>
      </c>
      <c r="AP413">
        <v>246</v>
      </c>
      <c r="AQ413" t="b">
        <f>IFERROR(MATCH('2018'!A412, '2019'!A:A, 0) &gt;0, FALSE)</f>
        <v>1</v>
      </c>
    </row>
    <row r="414" spans="1:43">
      <c r="A414" t="s">
        <v>2369</v>
      </c>
      <c r="B414" t="s">
        <v>2370</v>
      </c>
      <c r="C414" t="s">
        <v>9321</v>
      </c>
      <c r="D414" t="s">
        <v>2373</v>
      </c>
      <c r="E414" t="s">
        <v>1122</v>
      </c>
      <c r="F414">
        <v>60612</v>
      </c>
      <c r="G414">
        <v>3127332252</v>
      </c>
      <c r="H414" t="s">
        <v>146</v>
      </c>
      <c r="I414">
        <v>4.5</v>
      </c>
      <c r="J414">
        <v>15</v>
      </c>
      <c r="K414">
        <v>14.5</v>
      </c>
      <c r="L414">
        <v>34</v>
      </c>
      <c r="M414">
        <v>42</v>
      </c>
      <c r="N414">
        <v>20</v>
      </c>
      <c r="O414">
        <v>20</v>
      </c>
      <c r="P414">
        <v>19</v>
      </c>
      <c r="Q414">
        <v>16</v>
      </c>
      <c r="R414">
        <v>23</v>
      </c>
      <c r="S414">
        <v>17</v>
      </c>
      <c r="T414">
        <v>22</v>
      </c>
      <c r="U414">
        <v>21</v>
      </c>
      <c r="V414">
        <v>26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109</v>
      </c>
      <c r="AH414">
        <v>117</v>
      </c>
      <c r="AI414">
        <v>0</v>
      </c>
      <c r="AJ414">
        <v>0</v>
      </c>
      <c r="AK414">
        <v>226</v>
      </c>
      <c r="AL414">
        <v>0</v>
      </c>
      <c r="AM414">
        <v>0</v>
      </c>
      <c r="AN414">
        <v>0</v>
      </c>
      <c r="AO414">
        <v>0</v>
      </c>
      <c r="AP414">
        <v>226</v>
      </c>
      <c r="AQ414" t="b">
        <f>IFERROR(MATCH('2018'!A413, '2019'!A:A, 0) &gt;0, FALSE)</f>
        <v>1</v>
      </c>
    </row>
    <row r="415" spans="1:43">
      <c r="A415" t="s">
        <v>6175</v>
      </c>
      <c r="B415" t="s">
        <v>6176</v>
      </c>
      <c r="C415" t="s">
        <v>15661</v>
      </c>
      <c r="D415" t="s">
        <v>6178</v>
      </c>
      <c r="E415" t="s">
        <v>1122</v>
      </c>
      <c r="F415">
        <v>60615</v>
      </c>
      <c r="G415">
        <v>7738413730</v>
      </c>
      <c r="H415" t="s">
        <v>146</v>
      </c>
      <c r="I415">
        <v>0</v>
      </c>
      <c r="J415">
        <v>2</v>
      </c>
      <c r="K415">
        <v>0</v>
      </c>
      <c r="L415">
        <v>2</v>
      </c>
      <c r="M415" t="s">
        <v>290</v>
      </c>
      <c r="N415" t="s">
        <v>290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3</v>
      </c>
      <c r="AH415">
        <v>5</v>
      </c>
      <c r="AI415">
        <v>0</v>
      </c>
      <c r="AJ415">
        <v>0</v>
      </c>
      <c r="AK415">
        <v>8</v>
      </c>
      <c r="AL415">
        <v>0</v>
      </c>
      <c r="AM415">
        <v>0</v>
      </c>
      <c r="AN415">
        <v>0</v>
      </c>
      <c r="AO415">
        <v>0</v>
      </c>
      <c r="AP415">
        <v>8</v>
      </c>
      <c r="AQ415" t="b">
        <f>IFERROR(MATCH('2018'!A414, '2019'!A:A, 0) &gt;0, FALSE)</f>
        <v>1</v>
      </c>
    </row>
    <row r="416" spans="1:43">
      <c r="A416" t="s">
        <v>12225</v>
      </c>
      <c r="B416" t="s">
        <v>9323</v>
      </c>
      <c r="C416" t="s">
        <v>15662</v>
      </c>
      <c r="D416" t="s">
        <v>1721</v>
      </c>
      <c r="E416" t="s">
        <v>1122</v>
      </c>
      <c r="F416">
        <v>60616</v>
      </c>
      <c r="G416">
        <v>3123261839</v>
      </c>
      <c r="H416" t="s">
        <v>146</v>
      </c>
      <c r="I416">
        <v>1</v>
      </c>
      <c r="J416">
        <v>10</v>
      </c>
      <c r="K416">
        <v>4</v>
      </c>
      <c r="L416">
        <v>15</v>
      </c>
      <c r="M416">
        <v>19</v>
      </c>
      <c r="N416" t="s">
        <v>290</v>
      </c>
      <c r="O416" t="s">
        <v>290</v>
      </c>
      <c r="P416">
        <v>11</v>
      </c>
      <c r="Q416" t="s">
        <v>290</v>
      </c>
      <c r="R416">
        <v>11</v>
      </c>
      <c r="S416" t="s">
        <v>290</v>
      </c>
      <c r="T416" t="s">
        <v>290</v>
      </c>
      <c r="U416" t="s">
        <v>290</v>
      </c>
      <c r="V416" t="s">
        <v>290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44</v>
      </c>
      <c r="AH416">
        <v>35</v>
      </c>
      <c r="AI416">
        <v>0</v>
      </c>
      <c r="AJ416">
        <v>7</v>
      </c>
      <c r="AK416">
        <v>26</v>
      </c>
      <c r="AL416">
        <v>26</v>
      </c>
      <c r="AM416">
        <v>0</v>
      </c>
      <c r="AN416">
        <v>19</v>
      </c>
      <c r="AO416">
        <v>1</v>
      </c>
      <c r="AP416">
        <v>79</v>
      </c>
      <c r="AQ416" t="b">
        <f>IFERROR(MATCH('2018'!A415, '2019'!A:A, 0) &gt;0, FALSE)</f>
        <v>1</v>
      </c>
    </row>
    <row r="417" spans="1:43">
      <c r="A417" t="s">
        <v>2374</v>
      </c>
      <c r="B417" t="s">
        <v>401</v>
      </c>
      <c r="C417" t="s">
        <v>14753</v>
      </c>
      <c r="D417" t="s">
        <v>2376</v>
      </c>
      <c r="E417" t="s">
        <v>1122</v>
      </c>
      <c r="F417">
        <v>60617</v>
      </c>
      <c r="G417">
        <v>7737683728</v>
      </c>
      <c r="H417" t="s">
        <v>146</v>
      </c>
      <c r="I417">
        <v>1</v>
      </c>
      <c r="J417">
        <v>11</v>
      </c>
      <c r="K417">
        <v>1</v>
      </c>
      <c r="L417">
        <v>13</v>
      </c>
      <c r="M417">
        <v>18</v>
      </c>
      <c r="N417">
        <v>14</v>
      </c>
      <c r="O417">
        <v>13</v>
      </c>
      <c r="P417">
        <v>11</v>
      </c>
      <c r="Q417">
        <v>11</v>
      </c>
      <c r="R417">
        <v>21</v>
      </c>
      <c r="S417">
        <v>22</v>
      </c>
      <c r="T417">
        <v>23</v>
      </c>
      <c r="U417">
        <v>17</v>
      </c>
      <c r="V417">
        <v>19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290</v>
      </c>
      <c r="AF417">
        <v>0</v>
      </c>
      <c r="AG417">
        <v>99</v>
      </c>
      <c r="AH417">
        <v>71</v>
      </c>
      <c r="AI417">
        <v>1</v>
      </c>
      <c r="AJ417">
        <v>1</v>
      </c>
      <c r="AK417">
        <v>11</v>
      </c>
      <c r="AL417">
        <v>129</v>
      </c>
      <c r="AM417">
        <v>1</v>
      </c>
      <c r="AN417">
        <v>18</v>
      </c>
      <c r="AO417">
        <v>9</v>
      </c>
      <c r="AP417">
        <v>170</v>
      </c>
      <c r="AQ417" t="b">
        <f>IFERROR(MATCH('2018'!A416, '2019'!A:A, 0) &gt;0, FALSE)</f>
        <v>1</v>
      </c>
    </row>
    <row r="418" spans="1:43">
      <c r="A418" t="s">
        <v>2377</v>
      </c>
      <c r="B418" t="s">
        <v>9330</v>
      </c>
      <c r="C418" t="s">
        <v>14755</v>
      </c>
      <c r="D418" t="s">
        <v>2380</v>
      </c>
      <c r="E418" t="s">
        <v>1122</v>
      </c>
      <c r="F418">
        <v>60642</v>
      </c>
      <c r="G418">
        <v>7732784560</v>
      </c>
      <c r="H418" t="s">
        <v>146</v>
      </c>
      <c r="I418">
        <v>2</v>
      </c>
      <c r="J418">
        <v>12</v>
      </c>
      <c r="K418">
        <v>9</v>
      </c>
      <c r="L418">
        <v>23</v>
      </c>
      <c r="M418">
        <v>38</v>
      </c>
      <c r="N418">
        <v>15</v>
      </c>
      <c r="O418">
        <v>13</v>
      </c>
      <c r="P418">
        <v>16</v>
      </c>
      <c r="Q418">
        <v>15</v>
      </c>
      <c r="R418">
        <v>15</v>
      </c>
      <c r="S418" t="s">
        <v>290</v>
      </c>
      <c r="T418" t="s">
        <v>290</v>
      </c>
      <c r="U418" t="s">
        <v>290</v>
      </c>
      <c r="V418">
        <v>13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 t="s">
        <v>290</v>
      </c>
      <c r="AE418" t="s">
        <v>290</v>
      </c>
      <c r="AF418">
        <v>0</v>
      </c>
      <c r="AG418">
        <v>66</v>
      </c>
      <c r="AH418">
        <v>86</v>
      </c>
      <c r="AI418">
        <v>0</v>
      </c>
      <c r="AJ418">
        <v>2</v>
      </c>
      <c r="AK418">
        <v>16</v>
      </c>
      <c r="AL418">
        <v>80</v>
      </c>
      <c r="AM418">
        <v>0</v>
      </c>
      <c r="AN418">
        <v>32</v>
      </c>
      <c r="AO418">
        <v>22</v>
      </c>
      <c r="AP418">
        <v>152</v>
      </c>
      <c r="AQ418" t="b">
        <f>IFERROR(MATCH('2018'!A417, '2019'!A:A, 0) &gt;0, FALSE)</f>
        <v>1</v>
      </c>
    </row>
    <row r="419" spans="1:43">
      <c r="A419" t="s">
        <v>2381</v>
      </c>
      <c r="B419" t="s">
        <v>2382</v>
      </c>
      <c r="C419" t="s">
        <v>15663</v>
      </c>
      <c r="D419" t="s">
        <v>2385</v>
      </c>
      <c r="E419" t="s">
        <v>1122</v>
      </c>
      <c r="F419">
        <v>60647</v>
      </c>
      <c r="G419">
        <v>7737725222</v>
      </c>
      <c r="H419" t="s">
        <v>146</v>
      </c>
      <c r="I419">
        <v>1</v>
      </c>
      <c r="J419">
        <v>19</v>
      </c>
      <c r="K419">
        <v>10</v>
      </c>
      <c r="L419">
        <v>30</v>
      </c>
      <c r="M419">
        <v>39</v>
      </c>
      <c r="N419">
        <v>21</v>
      </c>
      <c r="O419">
        <v>20</v>
      </c>
      <c r="P419">
        <v>24</v>
      </c>
      <c r="Q419">
        <v>31</v>
      </c>
      <c r="R419">
        <v>26</v>
      </c>
      <c r="S419">
        <v>29</v>
      </c>
      <c r="T419">
        <v>19</v>
      </c>
      <c r="U419">
        <v>23</v>
      </c>
      <c r="V419">
        <v>20</v>
      </c>
      <c r="W419">
        <v>0</v>
      </c>
      <c r="X419">
        <v>0</v>
      </c>
      <c r="Y419">
        <v>0</v>
      </c>
      <c r="Z419">
        <v>0</v>
      </c>
      <c r="AA419">
        <v>20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141</v>
      </c>
      <c r="AH419">
        <v>131</v>
      </c>
      <c r="AI419">
        <v>0</v>
      </c>
      <c r="AJ419">
        <v>0</v>
      </c>
      <c r="AK419">
        <v>15</v>
      </c>
      <c r="AL419">
        <v>177</v>
      </c>
      <c r="AM419">
        <v>0</v>
      </c>
      <c r="AN419">
        <v>32</v>
      </c>
      <c r="AO419">
        <v>48</v>
      </c>
      <c r="AP419">
        <v>272</v>
      </c>
      <c r="AQ419" t="b">
        <f>IFERROR(MATCH('2018'!A418, '2019'!A:A, 0) &gt;0, FALSE)</f>
        <v>1</v>
      </c>
    </row>
    <row r="420" spans="1:43">
      <c r="A420" t="s">
        <v>2386</v>
      </c>
      <c r="B420" t="s">
        <v>13612</v>
      </c>
      <c r="C420" t="s">
        <v>13617</v>
      </c>
      <c r="D420" t="s">
        <v>2389</v>
      </c>
      <c r="E420" t="s">
        <v>1122</v>
      </c>
      <c r="F420">
        <v>60646</v>
      </c>
      <c r="G420">
        <v>7737637080</v>
      </c>
      <c r="H420" t="s">
        <v>146</v>
      </c>
      <c r="I420">
        <v>6</v>
      </c>
      <c r="J420">
        <v>19</v>
      </c>
      <c r="K420">
        <v>6</v>
      </c>
      <c r="L420">
        <v>31</v>
      </c>
      <c r="M420">
        <v>23</v>
      </c>
      <c r="N420">
        <v>22</v>
      </c>
      <c r="O420">
        <v>25</v>
      </c>
      <c r="P420">
        <v>10</v>
      </c>
      <c r="Q420">
        <v>28</v>
      </c>
      <c r="R420">
        <v>19</v>
      </c>
      <c r="S420">
        <v>21</v>
      </c>
      <c r="T420">
        <v>26</v>
      </c>
      <c r="U420">
        <v>38</v>
      </c>
      <c r="V420">
        <v>32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14</v>
      </c>
      <c r="AF420">
        <v>0</v>
      </c>
      <c r="AG420">
        <v>136</v>
      </c>
      <c r="AH420">
        <v>122</v>
      </c>
      <c r="AI420">
        <v>7</v>
      </c>
      <c r="AJ420">
        <v>10</v>
      </c>
      <c r="AK420">
        <v>0</v>
      </c>
      <c r="AL420">
        <v>3</v>
      </c>
      <c r="AM420">
        <v>1</v>
      </c>
      <c r="AN420">
        <v>214</v>
      </c>
      <c r="AO420">
        <v>23</v>
      </c>
      <c r="AP420">
        <v>258</v>
      </c>
      <c r="AQ420" t="b">
        <f>IFERROR(MATCH('2018'!A419, '2019'!A:A, 0) &gt;0, FALSE)</f>
        <v>1</v>
      </c>
    </row>
    <row r="421" spans="1:43">
      <c r="A421" t="s">
        <v>12232</v>
      </c>
      <c r="B421" t="s">
        <v>9343</v>
      </c>
      <c r="C421" t="s">
        <v>15664</v>
      </c>
      <c r="D421" t="s">
        <v>9346</v>
      </c>
      <c r="E421" t="s">
        <v>1122</v>
      </c>
      <c r="F421">
        <v>60631</v>
      </c>
      <c r="G421">
        <v>7737633380</v>
      </c>
      <c r="H421" t="s">
        <v>146</v>
      </c>
      <c r="I421">
        <v>3</v>
      </c>
      <c r="J421">
        <v>15</v>
      </c>
      <c r="K421">
        <v>6</v>
      </c>
      <c r="L421">
        <v>24</v>
      </c>
      <c r="M421">
        <v>46</v>
      </c>
      <c r="N421">
        <v>18</v>
      </c>
      <c r="O421">
        <v>26</v>
      </c>
      <c r="P421" t="s">
        <v>290</v>
      </c>
      <c r="Q421">
        <v>14</v>
      </c>
      <c r="R421">
        <v>13</v>
      </c>
      <c r="S421">
        <v>21</v>
      </c>
      <c r="T421">
        <v>16</v>
      </c>
      <c r="U421">
        <v>21</v>
      </c>
      <c r="V421">
        <v>15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89</v>
      </c>
      <c r="AH421">
        <v>110</v>
      </c>
      <c r="AI421">
        <v>0</v>
      </c>
      <c r="AJ421">
        <v>3</v>
      </c>
      <c r="AK421">
        <v>1</v>
      </c>
      <c r="AL421">
        <v>13</v>
      </c>
      <c r="AM421">
        <v>0</v>
      </c>
      <c r="AN421">
        <v>182</v>
      </c>
      <c r="AO421">
        <v>0</v>
      </c>
      <c r="AP421">
        <v>199</v>
      </c>
      <c r="AQ421" t="b">
        <f>IFERROR(MATCH('2018'!A420, '2019'!A:A, 0) &gt;0, FALSE)</f>
        <v>1</v>
      </c>
    </row>
    <row r="422" spans="1:43">
      <c r="A422" t="s">
        <v>2390</v>
      </c>
      <c r="B422" t="s">
        <v>9349</v>
      </c>
      <c r="C422" t="s">
        <v>15665</v>
      </c>
      <c r="D422" t="s">
        <v>2392</v>
      </c>
      <c r="E422" t="s">
        <v>1122</v>
      </c>
      <c r="F422">
        <v>60616</v>
      </c>
      <c r="G422">
        <v>3123262837</v>
      </c>
      <c r="H422" t="s">
        <v>146</v>
      </c>
      <c r="I422">
        <v>2</v>
      </c>
      <c r="J422">
        <v>17</v>
      </c>
      <c r="K422">
        <v>14.5</v>
      </c>
      <c r="L422">
        <v>33.5</v>
      </c>
      <c r="M422">
        <v>51</v>
      </c>
      <c r="N422">
        <v>30</v>
      </c>
      <c r="O422">
        <v>24</v>
      </c>
      <c r="P422">
        <v>28</v>
      </c>
      <c r="Q422">
        <v>27</v>
      </c>
      <c r="R422">
        <v>35</v>
      </c>
      <c r="S422">
        <v>25</v>
      </c>
      <c r="T422">
        <v>26</v>
      </c>
      <c r="U422">
        <v>31</v>
      </c>
      <c r="V422">
        <v>31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157</v>
      </c>
      <c r="AH422">
        <v>151</v>
      </c>
      <c r="AI422">
        <v>0</v>
      </c>
      <c r="AJ422">
        <v>242</v>
      </c>
      <c r="AK422">
        <v>18</v>
      </c>
      <c r="AL422">
        <v>10</v>
      </c>
      <c r="AM422">
        <v>0</v>
      </c>
      <c r="AN422">
        <v>6</v>
      </c>
      <c r="AO422">
        <v>32</v>
      </c>
      <c r="AP422">
        <v>308</v>
      </c>
      <c r="AQ422" t="b">
        <f>IFERROR(MATCH('2018'!A421, '2019'!A:A, 0) &gt;0, FALSE)</f>
        <v>1</v>
      </c>
    </row>
    <row r="423" spans="1:43">
      <c r="A423" t="s">
        <v>2393</v>
      </c>
      <c r="B423" t="s">
        <v>2394</v>
      </c>
      <c r="C423" t="s">
        <v>13614</v>
      </c>
      <c r="D423" t="s">
        <v>2396</v>
      </c>
      <c r="E423" t="s">
        <v>1122</v>
      </c>
      <c r="F423">
        <v>60615</v>
      </c>
      <c r="G423">
        <v>7736671142</v>
      </c>
      <c r="H423" t="s">
        <v>146</v>
      </c>
      <c r="I423">
        <v>5</v>
      </c>
      <c r="J423">
        <v>19</v>
      </c>
      <c r="K423">
        <v>10</v>
      </c>
      <c r="L423">
        <v>34</v>
      </c>
      <c r="M423">
        <v>54</v>
      </c>
      <c r="N423">
        <v>40</v>
      </c>
      <c r="O423">
        <v>37</v>
      </c>
      <c r="P423">
        <v>21</v>
      </c>
      <c r="Q423">
        <v>28</v>
      </c>
      <c r="R423">
        <v>25</v>
      </c>
      <c r="S423">
        <v>25</v>
      </c>
      <c r="T423">
        <v>25</v>
      </c>
      <c r="U423">
        <v>18</v>
      </c>
      <c r="V423">
        <v>29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156</v>
      </c>
      <c r="AH423">
        <v>146</v>
      </c>
      <c r="AI423">
        <v>0</v>
      </c>
      <c r="AJ423">
        <v>2</v>
      </c>
      <c r="AK423">
        <v>229</v>
      </c>
      <c r="AL423">
        <v>17</v>
      </c>
      <c r="AM423">
        <v>0</v>
      </c>
      <c r="AN423">
        <v>18</v>
      </c>
      <c r="AO423">
        <v>36</v>
      </c>
      <c r="AP423">
        <v>302</v>
      </c>
      <c r="AQ423" t="b">
        <f>IFERROR(MATCH('2018'!A422, '2019'!A:A, 0) &gt;0, FALSE)</f>
        <v>1</v>
      </c>
    </row>
    <row r="424" spans="1:43">
      <c r="A424" t="s">
        <v>2397</v>
      </c>
      <c r="B424" t="s">
        <v>2398</v>
      </c>
      <c r="C424" t="s">
        <v>15666</v>
      </c>
      <c r="D424" t="s">
        <v>2400</v>
      </c>
      <c r="E424" t="s">
        <v>1122</v>
      </c>
      <c r="F424">
        <v>60631</v>
      </c>
      <c r="G424">
        <v>7736312256</v>
      </c>
      <c r="H424" t="s">
        <v>146</v>
      </c>
      <c r="I424">
        <v>2.5</v>
      </c>
      <c r="J424">
        <v>27</v>
      </c>
      <c r="K424">
        <v>7.5</v>
      </c>
      <c r="L424">
        <v>37</v>
      </c>
      <c r="M424">
        <v>82</v>
      </c>
      <c r="N424">
        <v>35</v>
      </c>
      <c r="O424">
        <v>37</v>
      </c>
      <c r="P424">
        <v>36</v>
      </c>
      <c r="Q424">
        <v>46</v>
      </c>
      <c r="R424">
        <v>47</v>
      </c>
      <c r="S424">
        <v>35</v>
      </c>
      <c r="T424">
        <v>56</v>
      </c>
      <c r="U424">
        <v>41</v>
      </c>
      <c r="V424">
        <v>36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232</v>
      </c>
      <c r="AH424">
        <v>219</v>
      </c>
      <c r="AI424">
        <v>2</v>
      </c>
      <c r="AJ424">
        <v>4</v>
      </c>
      <c r="AK424">
        <v>0</v>
      </c>
      <c r="AL424">
        <v>42</v>
      </c>
      <c r="AM424">
        <v>0</v>
      </c>
      <c r="AN424">
        <v>398</v>
      </c>
      <c r="AO424">
        <v>5</v>
      </c>
      <c r="AP424">
        <v>451</v>
      </c>
      <c r="AQ424" t="b">
        <f>IFERROR(MATCH('2018'!A423, '2019'!A:A, 0) &gt;0, FALSE)</f>
        <v>1</v>
      </c>
    </row>
    <row r="425" spans="1:43">
      <c r="A425" t="s">
        <v>2401</v>
      </c>
      <c r="B425" t="s">
        <v>2402</v>
      </c>
      <c r="C425" t="s">
        <v>14765</v>
      </c>
      <c r="D425" t="s">
        <v>2404</v>
      </c>
      <c r="E425" t="s">
        <v>1122</v>
      </c>
      <c r="F425">
        <v>60632</v>
      </c>
      <c r="G425">
        <v>7735828083</v>
      </c>
      <c r="H425" t="s">
        <v>146</v>
      </c>
      <c r="I425">
        <v>1</v>
      </c>
      <c r="J425">
        <v>16</v>
      </c>
      <c r="K425">
        <v>2</v>
      </c>
      <c r="L425">
        <v>19</v>
      </c>
      <c r="M425">
        <v>29</v>
      </c>
      <c r="N425">
        <v>23</v>
      </c>
      <c r="O425">
        <v>22</v>
      </c>
      <c r="P425">
        <v>23</v>
      </c>
      <c r="Q425">
        <v>38</v>
      </c>
      <c r="R425">
        <v>19</v>
      </c>
      <c r="S425">
        <v>31</v>
      </c>
      <c r="T425">
        <v>20</v>
      </c>
      <c r="U425">
        <v>34</v>
      </c>
      <c r="V425">
        <v>29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142</v>
      </c>
      <c r="AH425">
        <v>126</v>
      </c>
      <c r="AI425">
        <v>0</v>
      </c>
      <c r="AJ425">
        <v>0</v>
      </c>
      <c r="AK425">
        <v>2</v>
      </c>
      <c r="AL425">
        <v>214</v>
      </c>
      <c r="AM425">
        <v>0</v>
      </c>
      <c r="AN425">
        <v>19</v>
      </c>
      <c r="AO425">
        <v>33</v>
      </c>
      <c r="AP425">
        <v>268</v>
      </c>
      <c r="AQ425" t="b">
        <f>IFERROR(MATCH('2018'!A424, '2019'!A:A, 0) &gt;0, FALSE)</f>
        <v>1</v>
      </c>
    </row>
    <row r="426" spans="1:43">
      <c r="A426" t="s">
        <v>2405</v>
      </c>
      <c r="B426" t="s">
        <v>2406</v>
      </c>
      <c r="C426" t="s">
        <v>15667</v>
      </c>
      <c r="D426" t="s">
        <v>2408</v>
      </c>
      <c r="E426" t="s">
        <v>1122</v>
      </c>
      <c r="F426">
        <v>60630</v>
      </c>
      <c r="G426">
        <v>7737255133</v>
      </c>
      <c r="H426" t="s">
        <v>146</v>
      </c>
      <c r="I426">
        <v>1</v>
      </c>
      <c r="J426">
        <v>27</v>
      </c>
      <c r="K426">
        <v>13</v>
      </c>
      <c r="L426">
        <v>41</v>
      </c>
      <c r="M426">
        <v>64</v>
      </c>
      <c r="N426">
        <v>31</v>
      </c>
      <c r="O426">
        <v>33</v>
      </c>
      <c r="P426">
        <v>38</v>
      </c>
      <c r="Q426">
        <v>39</v>
      </c>
      <c r="R426">
        <v>35</v>
      </c>
      <c r="S426">
        <v>36</v>
      </c>
      <c r="T426">
        <v>22</v>
      </c>
      <c r="U426">
        <v>33</v>
      </c>
      <c r="V426">
        <v>23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153</v>
      </c>
      <c r="AH426">
        <v>201</v>
      </c>
      <c r="AI426">
        <v>0</v>
      </c>
      <c r="AJ426">
        <v>19</v>
      </c>
      <c r="AK426">
        <v>0</v>
      </c>
      <c r="AL426">
        <v>48</v>
      </c>
      <c r="AM426">
        <v>2</v>
      </c>
      <c r="AN426">
        <v>264</v>
      </c>
      <c r="AO426">
        <v>21</v>
      </c>
      <c r="AP426">
        <v>354</v>
      </c>
      <c r="AQ426" t="b">
        <f>IFERROR(MATCH('2018'!A425, '2019'!A:A, 0) &gt;0, FALSE)</f>
        <v>1</v>
      </c>
    </row>
    <row r="427" spans="1:43">
      <c r="A427" t="s">
        <v>2409</v>
      </c>
      <c r="B427" t="s">
        <v>2410</v>
      </c>
      <c r="C427" t="s">
        <v>15668</v>
      </c>
      <c r="D427" t="s">
        <v>2412</v>
      </c>
      <c r="E427" t="s">
        <v>1122</v>
      </c>
      <c r="F427">
        <v>60620</v>
      </c>
      <c r="G427">
        <v>7734835620</v>
      </c>
      <c r="H427" t="s">
        <v>146</v>
      </c>
      <c r="I427">
        <v>2</v>
      </c>
      <c r="J427">
        <v>15</v>
      </c>
      <c r="K427">
        <v>5.5</v>
      </c>
      <c r="L427">
        <v>22.5</v>
      </c>
      <c r="M427">
        <v>20</v>
      </c>
      <c r="N427">
        <v>19</v>
      </c>
      <c r="O427">
        <v>15</v>
      </c>
      <c r="P427">
        <v>18</v>
      </c>
      <c r="Q427">
        <v>28</v>
      </c>
      <c r="R427">
        <v>21</v>
      </c>
      <c r="S427">
        <v>27</v>
      </c>
      <c r="T427">
        <v>25</v>
      </c>
      <c r="U427">
        <v>19</v>
      </c>
      <c r="V427">
        <v>23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97</v>
      </c>
      <c r="AH427">
        <v>118</v>
      </c>
      <c r="AI427">
        <v>0</v>
      </c>
      <c r="AJ427">
        <v>0</v>
      </c>
      <c r="AK427">
        <v>209</v>
      </c>
      <c r="AL427">
        <v>0</v>
      </c>
      <c r="AM427">
        <v>0</v>
      </c>
      <c r="AN427">
        <v>0</v>
      </c>
      <c r="AO427">
        <v>6</v>
      </c>
      <c r="AP427">
        <v>215</v>
      </c>
      <c r="AQ427" t="b">
        <f>IFERROR(MATCH('2018'!A426, '2019'!A:A, 0) &gt;0, FALSE)</f>
        <v>1</v>
      </c>
    </row>
    <row r="428" spans="1:43">
      <c r="A428" t="s">
        <v>2413</v>
      </c>
      <c r="B428" t="s">
        <v>2414</v>
      </c>
      <c r="C428" t="s">
        <v>14771</v>
      </c>
      <c r="D428" t="s">
        <v>2417</v>
      </c>
      <c r="E428" t="s">
        <v>1122</v>
      </c>
      <c r="F428">
        <v>60647</v>
      </c>
      <c r="G428">
        <v>7733420170</v>
      </c>
      <c r="H428" t="s">
        <v>146</v>
      </c>
      <c r="I428">
        <v>1</v>
      </c>
      <c r="J428">
        <v>12.2</v>
      </c>
      <c r="K428">
        <v>5.7</v>
      </c>
      <c r="L428">
        <v>18.899999999999999</v>
      </c>
      <c r="M428">
        <v>29</v>
      </c>
      <c r="N428">
        <v>16</v>
      </c>
      <c r="O428">
        <v>14</v>
      </c>
      <c r="P428">
        <v>14</v>
      </c>
      <c r="Q428">
        <v>18</v>
      </c>
      <c r="R428">
        <v>23</v>
      </c>
      <c r="S428">
        <v>23</v>
      </c>
      <c r="T428">
        <v>17</v>
      </c>
      <c r="U428">
        <v>16</v>
      </c>
      <c r="V428">
        <v>21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100</v>
      </c>
      <c r="AH428">
        <v>91</v>
      </c>
      <c r="AI428">
        <v>0</v>
      </c>
      <c r="AJ428">
        <v>1</v>
      </c>
      <c r="AK428">
        <v>15</v>
      </c>
      <c r="AL428">
        <v>163</v>
      </c>
      <c r="AM428">
        <v>0</v>
      </c>
      <c r="AN428">
        <v>4</v>
      </c>
      <c r="AO428">
        <v>8</v>
      </c>
      <c r="AP428">
        <v>191</v>
      </c>
      <c r="AQ428" t="b">
        <f>IFERROR(MATCH('2018'!A427, '2019'!A:A, 0) &gt;0, FALSE)</f>
        <v>1</v>
      </c>
    </row>
    <row r="429" spans="1:43">
      <c r="A429" t="s">
        <v>2418</v>
      </c>
      <c r="B429" t="s">
        <v>2419</v>
      </c>
      <c r="C429" t="s">
        <v>6212</v>
      </c>
      <c r="D429" t="s">
        <v>2421</v>
      </c>
      <c r="E429" t="s">
        <v>1122</v>
      </c>
      <c r="F429">
        <v>60617</v>
      </c>
      <c r="G429">
        <v>7737680999</v>
      </c>
      <c r="H429" t="s">
        <v>146</v>
      </c>
      <c r="I429">
        <v>3</v>
      </c>
      <c r="J429">
        <v>9</v>
      </c>
      <c r="K429">
        <v>7</v>
      </c>
      <c r="L429">
        <v>19</v>
      </c>
      <c r="M429">
        <v>18</v>
      </c>
      <c r="N429">
        <v>16</v>
      </c>
      <c r="O429">
        <v>16</v>
      </c>
      <c r="P429">
        <v>16</v>
      </c>
      <c r="Q429">
        <v>12</v>
      </c>
      <c r="R429">
        <v>11</v>
      </c>
      <c r="S429" t="s">
        <v>290</v>
      </c>
      <c r="T429">
        <v>11</v>
      </c>
      <c r="U429">
        <v>17</v>
      </c>
      <c r="V429">
        <v>17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290</v>
      </c>
      <c r="AF429">
        <v>0</v>
      </c>
      <c r="AG429">
        <v>66</v>
      </c>
      <c r="AH429">
        <v>78</v>
      </c>
      <c r="AI429">
        <v>0</v>
      </c>
      <c r="AJ429">
        <v>2</v>
      </c>
      <c r="AK429">
        <v>2</v>
      </c>
      <c r="AL429">
        <v>137</v>
      </c>
      <c r="AM429">
        <v>0</v>
      </c>
      <c r="AN429">
        <v>0</v>
      </c>
      <c r="AO429">
        <v>3</v>
      </c>
      <c r="AP429">
        <v>144</v>
      </c>
      <c r="AQ429" t="b">
        <f>IFERROR(MATCH('2018'!A428, '2019'!A:A, 0) &gt;0, FALSE)</f>
        <v>1</v>
      </c>
    </row>
    <row r="430" spans="1:43">
      <c r="A430" t="s">
        <v>2422</v>
      </c>
      <c r="B430" t="s">
        <v>2423</v>
      </c>
      <c r="C430" t="s">
        <v>15669</v>
      </c>
      <c r="D430" t="s">
        <v>2426</v>
      </c>
      <c r="E430" t="s">
        <v>1122</v>
      </c>
      <c r="F430">
        <v>60657</v>
      </c>
      <c r="G430">
        <v>7735258779</v>
      </c>
      <c r="H430" t="s">
        <v>146</v>
      </c>
      <c r="I430">
        <v>2</v>
      </c>
      <c r="J430">
        <v>19.3</v>
      </c>
      <c r="K430">
        <v>9.1999999999999993</v>
      </c>
      <c r="L430">
        <v>30.5</v>
      </c>
      <c r="M430">
        <v>53</v>
      </c>
      <c r="N430">
        <v>26</v>
      </c>
      <c r="O430">
        <v>31</v>
      </c>
      <c r="P430">
        <v>16</v>
      </c>
      <c r="Q430">
        <v>17</v>
      </c>
      <c r="R430">
        <v>19</v>
      </c>
      <c r="S430">
        <v>18</v>
      </c>
      <c r="T430">
        <v>15</v>
      </c>
      <c r="U430">
        <v>20</v>
      </c>
      <c r="V430">
        <v>21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 t="s">
        <v>290</v>
      </c>
      <c r="AE430">
        <v>40</v>
      </c>
      <c r="AF430">
        <v>0</v>
      </c>
      <c r="AG430">
        <v>132</v>
      </c>
      <c r="AH430">
        <v>150</v>
      </c>
      <c r="AI430">
        <v>0</v>
      </c>
      <c r="AJ430">
        <v>16</v>
      </c>
      <c r="AK430">
        <v>4</v>
      </c>
      <c r="AL430">
        <v>24</v>
      </c>
      <c r="AM430">
        <v>0</v>
      </c>
      <c r="AN430">
        <v>186</v>
      </c>
      <c r="AO430">
        <v>52</v>
      </c>
      <c r="AP430">
        <v>282</v>
      </c>
      <c r="AQ430" t="b">
        <f>IFERROR(MATCH('2018'!A429, '2019'!A:A, 0) &gt;0, FALSE)</f>
        <v>1</v>
      </c>
    </row>
    <row r="431" spans="1:43">
      <c r="A431" t="s">
        <v>2427</v>
      </c>
      <c r="B431" t="s">
        <v>2428</v>
      </c>
      <c r="C431" t="s">
        <v>13617</v>
      </c>
      <c r="D431" t="s">
        <v>2430</v>
      </c>
      <c r="E431" t="s">
        <v>1122</v>
      </c>
      <c r="F431">
        <v>60634</v>
      </c>
      <c r="G431">
        <v>7737368806</v>
      </c>
      <c r="H431" t="s">
        <v>146</v>
      </c>
      <c r="I431">
        <v>6</v>
      </c>
      <c r="J431">
        <v>13</v>
      </c>
      <c r="K431">
        <v>9</v>
      </c>
      <c r="L431">
        <v>28</v>
      </c>
      <c r="M431">
        <v>45</v>
      </c>
      <c r="N431">
        <v>18</v>
      </c>
      <c r="O431">
        <v>19</v>
      </c>
      <c r="P431">
        <v>21</v>
      </c>
      <c r="Q431">
        <v>20</v>
      </c>
      <c r="R431">
        <v>22</v>
      </c>
      <c r="S431">
        <v>13</v>
      </c>
      <c r="T431">
        <v>20</v>
      </c>
      <c r="U431">
        <v>25</v>
      </c>
      <c r="V431" t="s">
        <v>290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109</v>
      </c>
      <c r="AH431">
        <v>102</v>
      </c>
      <c r="AI431">
        <v>0</v>
      </c>
      <c r="AJ431">
        <v>18</v>
      </c>
      <c r="AK431">
        <v>5</v>
      </c>
      <c r="AL431">
        <v>62</v>
      </c>
      <c r="AM431">
        <v>0</v>
      </c>
      <c r="AN431">
        <v>95</v>
      </c>
      <c r="AO431">
        <v>31</v>
      </c>
      <c r="AP431">
        <v>211</v>
      </c>
      <c r="AQ431" t="b">
        <f>IFERROR(MATCH('2018'!A430, '2019'!A:A, 0) &gt;0, FALSE)</f>
        <v>1</v>
      </c>
    </row>
    <row r="432" spans="1:43">
      <c r="A432" t="s">
        <v>12252</v>
      </c>
      <c r="B432" t="s">
        <v>9386</v>
      </c>
      <c r="C432" t="s">
        <v>15670</v>
      </c>
      <c r="D432" t="s">
        <v>9389</v>
      </c>
      <c r="E432" t="s">
        <v>1122</v>
      </c>
      <c r="F432">
        <v>60620</v>
      </c>
      <c r="G432">
        <v>7734870227</v>
      </c>
      <c r="H432" t="s">
        <v>146</v>
      </c>
      <c r="I432">
        <v>2</v>
      </c>
      <c r="J432">
        <v>5</v>
      </c>
      <c r="K432">
        <v>0</v>
      </c>
      <c r="L432">
        <v>7</v>
      </c>
      <c r="M432">
        <v>13</v>
      </c>
      <c r="N432" t="s">
        <v>290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6</v>
      </c>
      <c r="AH432">
        <v>14</v>
      </c>
      <c r="AI432">
        <v>0</v>
      </c>
      <c r="AJ432">
        <v>0</v>
      </c>
      <c r="AK432">
        <v>0</v>
      </c>
      <c r="AL432">
        <v>20</v>
      </c>
      <c r="AM432">
        <v>0</v>
      </c>
      <c r="AN432">
        <v>0</v>
      </c>
      <c r="AO432">
        <v>0</v>
      </c>
      <c r="AP432">
        <v>20</v>
      </c>
      <c r="AQ432" t="b">
        <f>IFERROR(MATCH('2018'!A431, '2019'!A:A, 0) &gt;0, FALSE)</f>
        <v>1</v>
      </c>
    </row>
    <row r="433" spans="1:43">
      <c r="A433" t="s">
        <v>2431</v>
      </c>
      <c r="B433" t="s">
        <v>2432</v>
      </c>
      <c r="C433" t="s">
        <v>13619</v>
      </c>
      <c r="D433" t="s">
        <v>2434</v>
      </c>
      <c r="E433" t="s">
        <v>1122</v>
      </c>
      <c r="F433">
        <v>60605</v>
      </c>
      <c r="G433">
        <v>3123861560</v>
      </c>
      <c r="H433" t="s">
        <v>146</v>
      </c>
      <c r="I433">
        <v>4</v>
      </c>
      <c r="J433">
        <v>44</v>
      </c>
      <c r="K433">
        <v>5</v>
      </c>
      <c r="L433">
        <v>53</v>
      </c>
      <c r="M433">
        <v>88</v>
      </c>
      <c r="N433">
        <v>52</v>
      </c>
      <c r="O433">
        <v>45</v>
      </c>
      <c r="P433">
        <v>53</v>
      </c>
      <c r="Q433">
        <v>41</v>
      </c>
      <c r="R433">
        <v>48</v>
      </c>
      <c r="S433">
        <v>50</v>
      </c>
      <c r="T433">
        <v>46</v>
      </c>
      <c r="U433">
        <v>27</v>
      </c>
      <c r="V433">
        <v>25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242</v>
      </c>
      <c r="AH433">
        <v>233</v>
      </c>
      <c r="AI433">
        <v>3</v>
      </c>
      <c r="AJ433">
        <v>34</v>
      </c>
      <c r="AK433">
        <v>35</v>
      </c>
      <c r="AL433">
        <v>2</v>
      </c>
      <c r="AM433">
        <v>1</v>
      </c>
      <c r="AN433">
        <v>353</v>
      </c>
      <c r="AO433">
        <v>47</v>
      </c>
      <c r="AP433">
        <v>475</v>
      </c>
      <c r="AQ433" t="b">
        <f>IFERROR(MATCH('2018'!A432, '2019'!A:A, 0) &gt;0, FALSE)</f>
        <v>0</v>
      </c>
    </row>
    <row r="434" spans="1:43">
      <c r="A434" t="s">
        <v>2435</v>
      </c>
      <c r="B434" t="s">
        <v>2436</v>
      </c>
      <c r="C434" t="s">
        <v>15671</v>
      </c>
      <c r="D434" t="s">
        <v>2439</v>
      </c>
      <c r="E434" t="s">
        <v>1122</v>
      </c>
      <c r="F434">
        <v>60649</v>
      </c>
      <c r="G434">
        <v>7732881138</v>
      </c>
      <c r="H434" t="s">
        <v>146</v>
      </c>
      <c r="I434">
        <v>1.5</v>
      </c>
      <c r="J434">
        <v>9</v>
      </c>
      <c r="K434">
        <v>4.5</v>
      </c>
      <c r="L434">
        <v>15</v>
      </c>
      <c r="M434">
        <v>31</v>
      </c>
      <c r="N434">
        <v>19</v>
      </c>
      <c r="O434">
        <v>18</v>
      </c>
      <c r="P434">
        <v>11</v>
      </c>
      <c r="Q434" t="s">
        <v>290</v>
      </c>
      <c r="R434">
        <v>10</v>
      </c>
      <c r="S434">
        <v>10</v>
      </c>
      <c r="T434" t="s">
        <v>290</v>
      </c>
      <c r="U434" t="s">
        <v>290</v>
      </c>
      <c r="V434" t="s">
        <v>290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59</v>
      </c>
      <c r="AH434">
        <v>70</v>
      </c>
      <c r="AI434">
        <v>0</v>
      </c>
      <c r="AJ434">
        <v>0</v>
      </c>
      <c r="AK434">
        <v>128</v>
      </c>
      <c r="AL434">
        <v>0</v>
      </c>
      <c r="AM434">
        <v>0</v>
      </c>
      <c r="AN434">
        <v>1</v>
      </c>
      <c r="AO434">
        <v>0</v>
      </c>
      <c r="AP434">
        <v>129</v>
      </c>
      <c r="AQ434" t="b">
        <f>IFERROR(MATCH('2018'!A433, '2019'!A:A, 0) &gt;0, FALSE)</f>
        <v>1</v>
      </c>
    </row>
    <row r="435" spans="1:43">
      <c r="A435" t="s">
        <v>2441</v>
      </c>
      <c r="B435" t="s">
        <v>2442</v>
      </c>
      <c r="C435" t="s">
        <v>15672</v>
      </c>
      <c r="D435" t="s">
        <v>2444</v>
      </c>
      <c r="E435" t="s">
        <v>1122</v>
      </c>
      <c r="F435">
        <v>60608</v>
      </c>
      <c r="G435">
        <v>3122261590</v>
      </c>
      <c r="H435" t="s">
        <v>146</v>
      </c>
      <c r="I435">
        <v>4.5</v>
      </c>
      <c r="J435">
        <v>10</v>
      </c>
      <c r="K435">
        <v>2.5</v>
      </c>
      <c r="L435">
        <v>17</v>
      </c>
      <c r="M435">
        <v>13</v>
      </c>
      <c r="N435">
        <v>17</v>
      </c>
      <c r="O435">
        <v>14</v>
      </c>
      <c r="P435">
        <v>11</v>
      </c>
      <c r="Q435">
        <v>15</v>
      </c>
      <c r="R435">
        <v>18</v>
      </c>
      <c r="S435">
        <v>26</v>
      </c>
      <c r="T435">
        <v>19</v>
      </c>
      <c r="U435">
        <v>20</v>
      </c>
      <c r="V435">
        <v>28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93</v>
      </c>
      <c r="AH435">
        <v>88</v>
      </c>
      <c r="AI435">
        <v>0</v>
      </c>
      <c r="AJ435">
        <v>2</v>
      </c>
      <c r="AK435">
        <v>0</v>
      </c>
      <c r="AL435">
        <v>159</v>
      </c>
      <c r="AM435">
        <v>0</v>
      </c>
      <c r="AN435">
        <v>1</v>
      </c>
      <c r="AO435">
        <v>19</v>
      </c>
      <c r="AP435">
        <v>181</v>
      </c>
      <c r="AQ435" t="b">
        <f>IFERROR(MATCH('2018'!A434, '2019'!A:A, 0) &gt;0, FALSE)</f>
        <v>1</v>
      </c>
    </row>
    <row r="436" spans="1:43">
      <c r="A436" t="s">
        <v>2445</v>
      </c>
      <c r="B436" t="s">
        <v>2446</v>
      </c>
      <c r="C436" t="s">
        <v>9414</v>
      </c>
      <c r="D436" t="s">
        <v>2448</v>
      </c>
      <c r="E436" t="s">
        <v>1122</v>
      </c>
      <c r="F436">
        <v>60608</v>
      </c>
      <c r="G436">
        <v>3124215135</v>
      </c>
      <c r="H436" t="s">
        <v>146</v>
      </c>
      <c r="I436">
        <v>3</v>
      </c>
      <c r="J436">
        <v>18</v>
      </c>
      <c r="K436">
        <v>7</v>
      </c>
      <c r="L436">
        <v>28</v>
      </c>
      <c r="M436">
        <v>50</v>
      </c>
      <c r="N436">
        <v>31</v>
      </c>
      <c r="O436">
        <v>22</v>
      </c>
      <c r="P436">
        <v>28</v>
      </c>
      <c r="Q436">
        <v>24</v>
      </c>
      <c r="R436">
        <v>14</v>
      </c>
      <c r="S436">
        <v>24</v>
      </c>
      <c r="T436">
        <v>18</v>
      </c>
      <c r="U436">
        <v>13</v>
      </c>
      <c r="V436">
        <v>17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129</v>
      </c>
      <c r="AH436">
        <v>112</v>
      </c>
      <c r="AI436">
        <v>0</v>
      </c>
      <c r="AJ436">
        <v>0</v>
      </c>
      <c r="AK436">
        <v>8</v>
      </c>
      <c r="AL436">
        <v>182</v>
      </c>
      <c r="AM436">
        <v>0</v>
      </c>
      <c r="AN436">
        <v>14</v>
      </c>
      <c r="AO436">
        <v>37</v>
      </c>
      <c r="AP436">
        <v>241</v>
      </c>
      <c r="AQ436" t="b">
        <f>IFERROR(MATCH('2018'!A435, '2019'!A:A, 0) &gt;0, FALSE)</f>
        <v>1</v>
      </c>
    </row>
    <row r="437" spans="1:43">
      <c r="A437" t="s">
        <v>12262</v>
      </c>
      <c r="B437" t="s">
        <v>12263</v>
      </c>
      <c r="C437" t="s">
        <v>15661</v>
      </c>
      <c r="D437" t="s">
        <v>12264</v>
      </c>
      <c r="E437" t="s">
        <v>1122</v>
      </c>
      <c r="F437">
        <v>60643</v>
      </c>
      <c r="G437">
        <v>7737799070</v>
      </c>
      <c r="H437" t="s">
        <v>146</v>
      </c>
      <c r="I437">
        <v>1</v>
      </c>
      <c r="J437">
        <v>2</v>
      </c>
      <c r="K437">
        <v>2</v>
      </c>
      <c r="L437">
        <v>5</v>
      </c>
      <c r="M437">
        <v>13</v>
      </c>
      <c r="N437" t="s">
        <v>290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6</v>
      </c>
      <c r="AH437">
        <v>9</v>
      </c>
      <c r="AI437">
        <v>0</v>
      </c>
      <c r="AJ437">
        <v>0</v>
      </c>
      <c r="AK437">
        <v>15</v>
      </c>
      <c r="AL437">
        <v>0</v>
      </c>
      <c r="AM437">
        <v>0</v>
      </c>
      <c r="AN437">
        <v>0</v>
      </c>
      <c r="AO437">
        <v>0</v>
      </c>
      <c r="AP437">
        <v>15</v>
      </c>
      <c r="AQ437" t="b">
        <f>IFERROR(MATCH('2018'!A436, '2019'!A:A, 0) &gt;0, FALSE)</f>
        <v>1</v>
      </c>
    </row>
    <row r="438" spans="1:43">
      <c r="A438" t="s">
        <v>2449</v>
      </c>
      <c r="B438" t="s">
        <v>2450</v>
      </c>
      <c r="C438" t="s">
        <v>13620</v>
      </c>
      <c r="D438" t="s">
        <v>2453</v>
      </c>
      <c r="E438" t="s">
        <v>1122</v>
      </c>
      <c r="F438">
        <v>60646</v>
      </c>
      <c r="G438">
        <v>7737360567</v>
      </c>
      <c r="H438" t="s">
        <v>146</v>
      </c>
      <c r="I438">
        <v>2</v>
      </c>
      <c r="J438">
        <v>37</v>
      </c>
      <c r="K438">
        <v>6</v>
      </c>
      <c r="L438">
        <v>45</v>
      </c>
      <c r="M438">
        <v>80</v>
      </c>
      <c r="N438">
        <v>60</v>
      </c>
      <c r="O438">
        <v>73</v>
      </c>
      <c r="P438">
        <v>47</v>
      </c>
      <c r="Q438">
        <v>61</v>
      </c>
      <c r="R438">
        <v>67</v>
      </c>
      <c r="S438">
        <v>55</v>
      </c>
      <c r="T438">
        <v>63</v>
      </c>
      <c r="U438">
        <v>55</v>
      </c>
      <c r="V438">
        <v>51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39</v>
      </c>
      <c r="AF438">
        <v>0</v>
      </c>
      <c r="AG438">
        <v>316</v>
      </c>
      <c r="AH438">
        <v>335</v>
      </c>
      <c r="AI438">
        <v>0</v>
      </c>
      <c r="AJ438">
        <v>51</v>
      </c>
      <c r="AK438">
        <v>0</v>
      </c>
      <c r="AL438">
        <v>21</v>
      </c>
      <c r="AM438">
        <v>4</v>
      </c>
      <c r="AN438">
        <v>509</v>
      </c>
      <c r="AO438">
        <v>66</v>
      </c>
      <c r="AP438">
        <v>651</v>
      </c>
      <c r="AQ438" t="b">
        <f>IFERROR(MATCH('2018'!A437, '2019'!A:A, 0) &gt;0, FALSE)</f>
        <v>1</v>
      </c>
    </row>
    <row r="439" spans="1:43">
      <c r="A439" t="s">
        <v>2454</v>
      </c>
      <c r="B439" t="s">
        <v>2455</v>
      </c>
      <c r="C439" t="s">
        <v>15673</v>
      </c>
      <c r="D439" t="s">
        <v>2458</v>
      </c>
      <c r="E439" t="s">
        <v>1122</v>
      </c>
      <c r="F439">
        <v>60625</v>
      </c>
      <c r="G439">
        <v>7737694211</v>
      </c>
      <c r="H439" t="s">
        <v>146</v>
      </c>
      <c r="I439">
        <v>2.5</v>
      </c>
      <c r="J439">
        <v>32</v>
      </c>
      <c r="K439">
        <v>12.5</v>
      </c>
      <c r="L439">
        <v>47</v>
      </c>
      <c r="M439">
        <v>109</v>
      </c>
      <c r="N439">
        <v>42</v>
      </c>
      <c r="O439">
        <v>38</v>
      </c>
      <c r="P439">
        <v>32</v>
      </c>
      <c r="Q439">
        <v>39</v>
      </c>
      <c r="R439">
        <v>27</v>
      </c>
      <c r="S439">
        <v>43</v>
      </c>
      <c r="T439">
        <v>31</v>
      </c>
      <c r="U439">
        <v>33</v>
      </c>
      <c r="V439">
        <v>19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195</v>
      </c>
      <c r="AH439">
        <v>218</v>
      </c>
      <c r="AI439">
        <v>1</v>
      </c>
      <c r="AJ439">
        <v>6</v>
      </c>
      <c r="AK439">
        <v>1</v>
      </c>
      <c r="AL439">
        <v>41</v>
      </c>
      <c r="AM439">
        <v>0</v>
      </c>
      <c r="AN439">
        <v>331</v>
      </c>
      <c r="AO439">
        <v>33</v>
      </c>
      <c r="AP439">
        <v>413</v>
      </c>
      <c r="AQ439" t="b">
        <f>IFERROR(MATCH('2018'!A438, '2019'!A:A, 0) &gt;0, FALSE)</f>
        <v>1</v>
      </c>
    </row>
    <row r="440" spans="1:43">
      <c r="A440" t="s">
        <v>2459</v>
      </c>
      <c r="B440" t="s">
        <v>2460</v>
      </c>
      <c r="C440" t="s">
        <v>15674</v>
      </c>
      <c r="D440" t="s">
        <v>2462</v>
      </c>
      <c r="E440" t="s">
        <v>1420</v>
      </c>
      <c r="F440">
        <v>60805</v>
      </c>
      <c r="G440">
        <v>7084221540</v>
      </c>
      <c r="H440" t="s">
        <v>146</v>
      </c>
      <c r="I440">
        <v>3</v>
      </c>
      <c r="J440">
        <v>16.100000000000001</v>
      </c>
      <c r="K440">
        <v>4.2</v>
      </c>
      <c r="L440">
        <v>23.3</v>
      </c>
      <c r="M440">
        <v>40</v>
      </c>
      <c r="N440">
        <v>25</v>
      </c>
      <c r="O440">
        <v>27</v>
      </c>
      <c r="P440">
        <v>30</v>
      </c>
      <c r="Q440">
        <v>29</v>
      </c>
      <c r="R440">
        <v>15</v>
      </c>
      <c r="S440">
        <v>17</v>
      </c>
      <c r="T440">
        <v>25</v>
      </c>
      <c r="U440">
        <v>34</v>
      </c>
      <c r="V440">
        <v>43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290</v>
      </c>
      <c r="AF440">
        <v>0</v>
      </c>
      <c r="AG440">
        <v>148</v>
      </c>
      <c r="AH440">
        <v>139</v>
      </c>
      <c r="AI440">
        <v>0</v>
      </c>
      <c r="AJ440">
        <v>2</v>
      </c>
      <c r="AK440">
        <v>22</v>
      </c>
      <c r="AL440">
        <v>52</v>
      </c>
      <c r="AM440">
        <v>0</v>
      </c>
      <c r="AN440">
        <v>198</v>
      </c>
      <c r="AO440">
        <v>13</v>
      </c>
      <c r="AP440">
        <v>287</v>
      </c>
      <c r="AQ440" t="b">
        <f>IFERROR(MATCH('2018'!A439, '2019'!A:A, 0) &gt;0, FALSE)</f>
        <v>1</v>
      </c>
    </row>
    <row r="441" spans="1:43">
      <c r="A441" t="s">
        <v>2463</v>
      </c>
      <c r="B441" t="s">
        <v>2464</v>
      </c>
      <c r="C441" t="s">
        <v>15675</v>
      </c>
      <c r="D441" t="s">
        <v>2466</v>
      </c>
      <c r="E441" t="s">
        <v>1122</v>
      </c>
      <c r="F441">
        <v>60629</v>
      </c>
      <c r="G441">
        <v>7735824266</v>
      </c>
      <c r="H441" t="s">
        <v>146</v>
      </c>
      <c r="I441">
        <v>1</v>
      </c>
      <c r="J441">
        <v>11</v>
      </c>
      <c r="K441">
        <v>5</v>
      </c>
      <c r="L441">
        <v>17</v>
      </c>
      <c r="M441">
        <v>32</v>
      </c>
      <c r="N441">
        <v>22</v>
      </c>
      <c r="O441">
        <v>20</v>
      </c>
      <c r="P441">
        <v>13</v>
      </c>
      <c r="Q441">
        <v>17</v>
      </c>
      <c r="R441">
        <v>14</v>
      </c>
      <c r="S441">
        <v>16</v>
      </c>
      <c r="T441">
        <v>20</v>
      </c>
      <c r="U441">
        <v>13</v>
      </c>
      <c r="V441">
        <v>17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92</v>
      </c>
      <c r="AH441">
        <v>92</v>
      </c>
      <c r="AI441">
        <v>0</v>
      </c>
      <c r="AJ441">
        <v>0</v>
      </c>
      <c r="AK441">
        <v>5</v>
      </c>
      <c r="AL441">
        <v>165</v>
      </c>
      <c r="AM441">
        <v>0</v>
      </c>
      <c r="AN441">
        <v>0</v>
      </c>
      <c r="AO441">
        <v>14</v>
      </c>
      <c r="AP441">
        <v>184</v>
      </c>
      <c r="AQ441" t="b">
        <f>IFERROR(MATCH('2018'!A440, '2019'!A:A, 0) &gt;0, FALSE)</f>
        <v>1</v>
      </c>
    </row>
    <row r="442" spans="1:43">
      <c r="A442" t="s">
        <v>2467</v>
      </c>
      <c r="B442" t="s">
        <v>2468</v>
      </c>
      <c r="C442" t="s">
        <v>15676</v>
      </c>
      <c r="D442" t="s">
        <v>2470</v>
      </c>
      <c r="E442" t="s">
        <v>1122</v>
      </c>
      <c r="F442">
        <v>60636</v>
      </c>
      <c r="G442">
        <v>7737763316</v>
      </c>
      <c r="H442" t="s">
        <v>146</v>
      </c>
      <c r="I442">
        <v>4.5</v>
      </c>
      <c r="J442">
        <v>11</v>
      </c>
      <c r="K442">
        <v>10.1</v>
      </c>
      <c r="L442">
        <v>25.6</v>
      </c>
      <c r="M442">
        <v>39</v>
      </c>
      <c r="N442">
        <v>22</v>
      </c>
      <c r="O442">
        <v>15</v>
      </c>
      <c r="P442">
        <v>17</v>
      </c>
      <c r="Q442">
        <v>20</v>
      </c>
      <c r="R442">
        <v>25</v>
      </c>
      <c r="S442">
        <v>18</v>
      </c>
      <c r="T442">
        <v>18</v>
      </c>
      <c r="U442">
        <v>24</v>
      </c>
      <c r="V442">
        <v>13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 t="s">
        <v>290</v>
      </c>
      <c r="AE442">
        <v>12</v>
      </c>
      <c r="AF442">
        <v>0</v>
      </c>
      <c r="AG442">
        <v>119</v>
      </c>
      <c r="AH442">
        <v>105</v>
      </c>
      <c r="AI442">
        <v>0</v>
      </c>
      <c r="AJ442">
        <v>0</v>
      </c>
      <c r="AK442">
        <v>219</v>
      </c>
      <c r="AL442">
        <v>0</v>
      </c>
      <c r="AM442">
        <v>0</v>
      </c>
      <c r="AN442">
        <v>0</v>
      </c>
      <c r="AO442">
        <v>5</v>
      </c>
      <c r="AP442">
        <v>224</v>
      </c>
      <c r="AQ442" t="b">
        <f>IFERROR(MATCH('2018'!A441, '2019'!A:A, 0) &gt;0, FALSE)</f>
        <v>1</v>
      </c>
    </row>
    <row r="443" spans="1:43">
      <c r="A443" t="s">
        <v>2471</v>
      </c>
      <c r="B443" t="s">
        <v>2472</v>
      </c>
      <c r="C443" t="s">
        <v>15677</v>
      </c>
      <c r="D443" t="s">
        <v>2474</v>
      </c>
      <c r="E443" t="s">
        <v>1122</v>
      </c>
      <c r="F443">
        <v>60622</v>
      </c>
      <c r="G443">
        <v>7734860119</v>
      </c>
      <c r="H443" t="s">
        <v>146</v>
      </c>
      <c r="I443">
        <v>2</v>
      </c>
      <c r="J443">
        <v>20</v>
      </c>
      <c r="K443">
        <v>8</v>
      </c>
      <c r="L443">
        <v>30</v>
      </c>
      <c r="M443">
        <v>55</v>
      </c>
      <c r="N443">
        <v>22</v>
      </c>
      <c r="O443">
        <v>17</v>
      </c>
      <c r="P443">
        <v>16</v>
      </c>
      <c r="Q443">
        <v>19</v>
      </c>
      <c r="R443">
        <v>15</v>
      </c>
      <c r="S443">
        <v>13</v>
      </c>
      <c r="T443" t="s">
        <v>290</v>
      </c>
      <c r="U443">
        <v>14</v>
      </c>
      <c r="V443" t="s">
        <v>290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39</v>
      </c>
      <c r="AF443">
        <v>0</v>
      </c>
      <c r="AG443">
        <v>128</v>
      </c>
      <c r="AH443">
        <v>95</v>
      </c>
      <c r="AI443">
        <v>0</v>
      </c>
      <c r="AJ443">
        <v>1</v>
      </c>
      <c r="AK443">
        <v>8</v>
      </c>
      <c r="AL443">
        <v>77</v>
      </c>
      <c r="AM443">
        <v>1</v>
      </c>
      <c r="AN443">
        <v>98</v>
      </c>
      <c r="AO443">
        <v>38</v>
      </c>
      <c r="AP443">
        <v>223</v>
      </c>
      <c r="AQ443" t="b">
        <f>IFERROR(MATCH('2018'!A442, '2019'!A:A, 0) &gt;0, FALSE)</f>
        <v>1</v>
      </c>
    </row>
    <row r="444" spans="1:43">
      <c r="A444" t="s">
        <v>2475</v>
      </c>
      <c r="B444" t="s">
        <v>2476</v>
      </c>
      <c r="C444" t="s">
        <v>15652</v>
      </c>
      <c r="D444" t="s">
        <v>2477</v>
      </c>
      <c r="E444" t="s">
        <v>1122</v>
      </c>
      <c r="F444">
        <v>60613</v>
      </c>
      <c r="G444">
        <v>7732810018</v>
      </c>
      <c r="H444" t="s">
        <v>146</v>
      </c>
      <c r="I444">
        <v>2</v>
      </c>
      <c r="J444">
        <v>11</v>
      </c>
      <c r="K444">
        <v>0</v>
      </c>
      <c r="L444">
        <v>13</v>
      </c>
      <c r="M444">
        <v>40</v>
      </c>
      <c r="N444">
        <v>27</v>
      </c>
      <c r="O444">
        <v>17</v>
      </c>
      <c r="P444">
        <v>21</v>
      </c>
      <c r="Q444">
        <v>25</v>
      </c>
      <c r="R444">
        <v>21</v>
      </c>
      <c r="S444">
        <v>26</v>
      </c>
      <c r="T444">
        <v>27</v>
      </c>
      <c r="U444">
        <v>26</v>
      </c>
      <c r="V444">
        <v>27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140</v>
      </c>
      <c r="AH444">
        <v>117</v>
      </c>
      <c r="AI444">
        <v>0</v>
      </c>
      <c r="AJ444">
        <v>8</v>
      </c>
      <c r="AK444">
        <v>225</v>
      </c>
      <c r="AL444">
        <v>21</v>
      </c>
      <c r="AM444">
        <v>0</v>
      </c>
      <c r="AN444">
        <v>2</v>
      </c>
      <c r="AO444">
        <v>1</v>
      </c>
      <c r="AP444">
        <v>257</v>
      </c>
      <c r="AQ444" t="b">
        <f>IFERROR(MATCH('2018'!A443, '2019'!A:A, 0) &gt;0, FALSE)</f>
        <v>1</v>
      </c>
    </row>
    <row r="445" spans="1:43">
      <c r="A445" t="s">
        <v>2478</v>
      </c>
      <c r="B445" t="s">
        <v>2479</v>
      </c>
      <c r="C445" t="s">
        <v>15678</v>
      </c>
      <c r="D445" t="s">
        <v>2482</v>
      </c>
      <c r="E445" t="s">
        <v>1122</v>
      </c>
      <c r="F445">
        <v>60629</v>
      </c>
      <c r="G445">
        <v>7737676160</v>
      </c>
      <c r="H445" t="s">
        <v>146</v>
      </c>
      <c r="I445">
        <v>1.5</v>
      </c>
      <c r="J445">
        <v>12</v>
      </c>
      <c r="K445">
        <v>11</v>
      </c>
      <c r="L445">
        <v>24.5</v>
      </c>
      <c r="M445">
        <v>38</v>
      </c>
      <c r="N445">
        <v>13</v>
      </c>
      <c r="O445">
        <v>20</v>
      </c>
      <c r="P445">
        <v>21</v>
      </c>
      <c r="Q445">
        <v>30</v>
      </c>
      <c r="R445">
        <v>17</v>
      </c>
      <c r="S445">
        <v>26</v>
      </c>
      <c r="T445">
        <v>27</v>
      </c>
      <c r="U445">
        <v>25</v>
      </c>
      <c r="V445" t="s">
        <v>290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115</v>
      </c>
      <c r="AH445">
        <v>111</v>
      </c>
      <c r="AI445">
        <v>0</v>
      </c>
      <c r="AJ445">
        <v>0</v>
      </c>
      <c r="AK445">
        <v>6</v>
      </c>
      <c r="AL445">
        <v>213</v>
      </c>
      <c r="AM445">
        <v>0</v>
      </c>
      <c r="AN445">
        <v>7</v>
      </c>
      <c r="AO445">
        <v>0</v>
      </c>
      <c r="AP445">
        <v>226</v>
      </c>
      <c r="AQ445" t="b">
        <f>IFERROR(MATCH('2018'!A444, '2019'!A:A, 0) &gt;0, FALSE)</f>
        <v>1</v>
      </c>
    </row>
    <row r="446" spans="1:43">
      <c r="A446" t="s">
        <v>2483</v>
      </c>
      <c r="B446" t="s">
        <v>2484</v>
      </c>
      <c r="C446" t="s">
        <v>15679</v>
      </c>
      <c r="D446" t="s">
        <v>2486</v>
      </c>
      <c r="E446" t="s">
        <v>1122</v>
      </c>
      <c r="F446">
        <v>60646</v>
      </c>
      <c r="G446">
        <v>7737637577</v>
      </c>
      <c r="H446" t="s">
        <v>146</v>
      </c>
      <c r="I446">
        <v>3.3</v>
      </c>
      <c r="J446">
        <v>24.8</v>
      </c>
      <c r="K446">
        <v>9.6</v>
      </c>
      <c r="L446">
        <v>37.700000000000003</v>
      </c>
      <c r="M446">
        <v>74</v>
      </c>
      <c r="N446">
        <v>22</v>
      </c>
      <c r="O446">
        <v>31</v>
      </c>
      <c r="P446">
        <v>24</v>
      </c>
      <c r="Q446">
        <v>30</v>
      </c>
      <c r="R446">
        <v>25</v>
      </c>
      <c r="S446">
        <v>25</v>
      </c>
      <c r="T446">
        <v>43</v>
      </c>
      <c r="U446">
        <v>35</v>
      </c>
      <c r="V446">
        <v>43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290</v>
      </c>
      <c r="AF446">
        <v>0</v>
      </c>
      <c r="AG446">
        <v>190</v>
      </c>
      <c r="AH446">
        <v>168</v>
      </c>
      <c r="AI446">
        <v>2</v>
      </c>
      <c r="AJ446">
        <v>12</v>
      </c>
      <c r="AK446">
        <v>0</v>
      </c>
      <c r="AL446">
        <v>0</v>
      </c>
      <c r="AM446">
        <v>0</v>
      </c>
      <c r="AN446">
        <v>322</v>
      </c>
      <c r="AO446">
        <v>22</v>
      </c>
      <c r="AP446">
        <v>358</v>
      </c>
      <c r="AQ446" t="b">
        <f>IFERROR(MATCH('2018'!A445, '2019'!A:A, 0) &gt;0, FALSE)</f>
        <v>1</v>
      </c>
    </row>
    <row r="447" spans="1:43">
      <c r="A447" t="s">
        <v>2487</v>
      </c>
      <c r="B447" t="s">
        <v>2488</v>
      </c>
      <c r="C447" t="s">
        <v>15680</v>
      </c>
      <c r="D447" t="s">
        <v>2490</v>
      </c>
      <c r="E447" t="s">
        <v>1122</v>
      </c>
      <c r="F447">
        <v>60651</v>
      </c>
      <c r="G447">
        <v>7732271140</v>
      </c>
      <c r="H447" t="s">
        <v>146</v>
      </c>
      <c r="I447">
        <v>1</v>
      </c>
      <c r="J447">
        <v>15</v>
      </c>
      <c r="K447">
        <v>3</v>
      </c>
      <c r="L447">
        <v>19</v>
      </c>
      <c r="M447">
        <v>26</v>
      </c>
      <c r="N447">
        <v>16</v>
      </c>
      <c r="O447">
        <v>16</v>
      </c>
      <c r="P447">
        <v>26</v>
      </c>
      <c r="Q447">
        <v>29</v>
      </c>
      <c r="R447">
        <v>15</v>
      </c>
      <c r="S447">
        <v>11</v>
      </c>
      <c r="T447">
        <v>15</v>
      </c>
      <c r="U447">
        <v>15</v>
      </c>
      <c r="V447">
        <v>21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91</v>
      </c>
      <c r="AH447">
        <v>99</v>
      </c>
      <c r="AI447">
        <v>0</v>
      </c>
      <c r="AJ447">
        <v>0</v>
      </c>
      <c r="AK447">
        <v>4</v>
      </c>
      <c r="AL447">
        <v>183</v>
      </c>
      <c r="AM447">
        <v>0</v>
      </c>
      <c r="AN447">
        <v>0</v>
      </c>
      <c r="AO447">
        <v>3</v>
      </c>
      <c r="AP447">
        <v>190</v>
      </c>
      <c r="AQ447" t="b">
        <f>IFERROR(MATCH('2018'!A446, '2019'!A:A, 0) &gt;0, FALSE)</f>
        <v>1</v>
      </c>
    </row>
    <row r="448" spans="1:43">
      <c r="A448" t="s">
        <v>2491</v>
      </c>
      <c r="B448" t="s">
        <v>9447</v>
      </c>
      <c r="C448" t="s">
        <v>15681</v>
      </c>
      <c r="D448" t="s">
        <v>2494</v>
      </c>
      <c r="E448" t="s">
        <v>1122</v>
      </c>
      <c r="F448">
        <v>60625</v>
      </c>
      <c r="G448">
        <v>7737840999</v>
      </c>
      <c r="H448" t="s">
        <v>146</v>
      </c>
      <c r="I448">
        <v>1</v>
      </c>
      <c r="J448">
        <v>23</v>
      </c>
      <c r="K448">
        <v>11</v>
      </c>
      <c r="L448">
        <v>35</v>
      </c>
      <c r="M448">
        <v>61</v>
      </c>
      <c r="N448">
        <v>22</v>
      </c>
      <c r="O448">
        <v>27</v>
      </c>
      <c r="P448">
        <v>21</v>
      </c>
      <c r="Q448">
        <v>23</v>
      </c>
      <c r="R448">
        <v>21</v>
      </c>
      <c r="S448">
        <v>32</v>
      </c>
      <c r="T448">
        <v>24</v>
      </c>
      <c r="U448">
        <v>21</v>
      </c>
      <c r="V448">
        <v>16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20</v>
      </c>
      <c r="AF448">
        <v>0</v>
      </c>
      <c r="AG448">
        <v>145</v>
      </c>
      <c r="AH448">
        <v>143</v>
      </c>
      <c r="AI448">
        <v>0</v>
      </c>
      <c r="AJ448">
        <v>9</v>
      </c>
      <c r="AK448">
        <v>13</v>
      </c>
      <c r="AL448">
        <v>50</v>
      </c>
      <c r="AM448">
        <v>2</v>
      </c>
      <c r="AN448">
        <v>173</v>
      </c>
      <c r="AO448">
        <v>41</v>
      </c>
      <c r="AP448">
        <v>288</v>
      </c>
      <c r="AQ448" t="b">
        <f>IFERROR(MATCH('2018'!A447, '2019'!A:A, 0) &gt;0, FALSE)</f>
        <v>1</v>
      </c>
    </row>
    <row r="449" spans="1:43">
      <c r="A449" t="s">
        <v>2495</v>
      </c>
      <c r="B449" t="s">
        <v>2496</v>
      </c>
      <c r="C449" t="s">
        <v>15682</v>
      </c>
      <c r="D449" t="s">
        <v>2499</v>
      </c>
      <c r="E449" t="s">
        <v>1122</v>
      </c>
      <c r="F449">
        <v>60629</v>
      </c>
      <c r="G449">
        <v>7737350772</v>
      </c>
      <c r="H449" t="s">
        <v>146</v>
      </c>
      <c r="I449">
        <v>2</v>
      </c>
      <c r="J449">
        <v>22</v>
      </c>
      <c r="K449">
        <v>6</v>
      </c>
      <c r="L449">
        <v>30</v>
      </c>
      <c r="M449">
        <v>43</v>
      </c>
      <c r="N449">
        <v>34</v>
      </c>
      <c r="O449">
        <v>37</v>
      </c>
      <c r="P449">
        <v>39</v>
      </c>
      <c r="Q449">
        <v>44</v>
      </c>
      <c r="R449">
        <v>42</v>
      </c>
      <c r="S449">
        <v>42</v>
      </c>
      <c r="T449">
        <v>41</v>
      </c>
      <c r="U449">
        <v>38</v>
      </c>
      <c r="V449">
        <v>33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198</v>
      </c>
      <c r="AH449">
        <v>195</v>
      </c>
      <c r="AI449">
        <v>0</v>
      </c>
      <c r="AJ449">
        <v>0</v>
      </c>
      <c r="AK449">
        <v>9</v>
      </c>
      <c r="AL449">
        <v>380</v>
      </c>
      <c r="AM449">
        <v>0</v>
      </c>
      <c r="AN449">
        <v>2</v>
      </c>
      <c r="AO449">
        <v>2</v>
      </c>
      <c r="AP449">
        <v>393</v>
      </c>
      <c r="AQ449" t="b">
        <f>IFERROR(MATCH('2018'!A448, '2019'!A:A, 0) &gt;0, FALSE)</f>
        <v>1</v>
      </c>
    </row>
    <row r="450" spans="1:43">
      <c r="A450" t="s">
        <v>2500</v>
      </c>
      <c r="B450" t="s">
        <v>2501</v>
      </c>
      <c r="C450" t="s">
        <v>6270</v>
      </c>
      <c r="D450" t="s">
        <v>2504</v>
      </c>
      <c r="E450" t="s">
        <v>1122</v>
      </c>
      <c r="F450">
        <v>60622</v>
      </c>
      <c r="G450">
        <v>7733847243</v>
      </c>
      <c r="H450" t="s">
        <v>146</v>
      </c>
      <c r="I450">
        <v>2</v>
      </c>
      <c r="J450">
        <v>12</v>
      </c>
      <c r="K450">
        <v>7</v>
      </c>
      <c r="L450">
        <v>21</v>
      </c>
      <c r="M450">
        <v>43</v>
      </c>
      <c r="N450">
        <v>21</v>
      </c>
      <c r="O450">
        <v>16</v>
      </c>
      <c r="P450">
        <v>14</v>
      </c>
      <c r="Q450">
        <v>10</v>
      </c>
      <c r="R450">
        <v>16</v>
      </c>
      <c r="S450">
        <v>11</v>
      </c>
      <c r="T450">
        <v>12</v>
      </c>
      <c r="U450" t="s">
        <v>290</v>
      </c>
      <c r="V450">
        <v>12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290</v>
      </c>
      <c r="AF450">
        <v>0</v>
      </c>
      <c r="AG450">
        <v>83</v>
      </c>
      <c r="AH450">
        <v>84</v>
      </c>
      <c r="AI450">
        <v>0</v>
      </c>
      <c r="AJ450">
        <v>2</v>
      </c>
      <c r="AK450">
        <v>2</v>
      </c>
      <c r="AL450">
        <v>0</v>
      </c>
      <c r="AM450">
        <v>0</v>
      </c>
      <c r="AN450">
        <v>158</v>
      </c>
      <c r="AO450">
        <v>5</v>
      </c>
      <c r="AP450">
        <v>167</v>
      </c>
      <c r="AQ450" t="b">
        <f>IFERROR(MATCH('2018'!A449, '2019'!A:A, 0) &gt;0, FALSE)</f>
        <v>1</v>
      </c>
    </row>
    <row r="451" spans="1:43">
      <c r="A451" t="s">
        <v>2505</v>
      </c>
      <c r="B451" t="s">
        <v>2506</v>
      </c>
      <c r="C451" t="s">
        <v>14801</v>
      </c>
      <c r="D451" t="s">
        <v>2507</v>
      </c>
      <c r="E451" t="s">
        <v>1122</v>
      </c>
      <c r="F451">
        <v>60609</v>
      </c>
      <c r="G451">
        <v>7733766223</v>
      </c>
      <c r="H451" t="s">
        <v>146</v>
      </c>
      <c r="I451">
        <v>3</v>
      </c>
      <c r="J451">
        <v>13</v>
      </c>
      <c r="K451">
        <v>10</v>
      </c>
      <c r="L451">
        <v>26</v>
      </c>
      <c r="M451">
        <v>44</v>
      </c>
      <c r="N451">
        <v>29</v>
      </c>
      <c r="O451">
        <v>28</v>
      </c>
      <c r="P451">
        <v>19</v>
      </c>
      <c r="Q451">
        <v>26</v>
      </c>
      <c r="R451">
        <v>24</v>
      </c>
      <c r="S451">
        <v>24</v>
      </c>
      <c r="T451">
        <v>22</v>
      </c>
      <c r="U451">
        <v>17</v>
      </c>
      <c r="V451">
        <v>21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117</v>
      </c>
      <c r="AH451">
        <v>137</v>
      </c>
      <c r="AI451">
        <v>0</v>
      </c>
      <c r="AJ451">
        <v>5</v>
      </c>
      <c r="AK451">
        <v>1</v>
      </c>
      <c r="AL451">
        <v>0</v>
      </c>
      <c r="AM451">
        <v>0</v>
      </c>
      <c r="AN451">
        <v>231</v>
      </c>
      <c r="AO451">
        <v>17</v>
      </c>
      <c r="AP451">
        <v>254</v>
      </c>
      <c r="AQ451" t="b">
        <f>IFERROR(MATCH('2018'!A450, '2019'!A:A, 0) &gt;0, FALSE)</f>
        <v>1</v>
      </c>
    </row>
    <row r="452" spans="1:43">
      <c r="A452" t="s">
        <v>2508</v>
      </c>
      <c r="B452" t="s">
        <v>2509</v>
      </c>
      <c r="C452" t="s">
        <v>14803</v>
      </c>
      <c r="D452" t="s">
        <v>2512</v>
      </c>
      <c r="E452" t="s">
        <v>1122</v>
      </c>
      <c r="F452">
        <v>60656</v>
      </c>
      <c r="G452">
        <v>7736317880</v>
      </c>
      <c r="H452" t="s">
        <v>146</v>
      </c>
      <c r="I452">
        <v>1</v>
      </c>
      <c r="J452">
        <v>13</v>
      </c>
      <c r="K452">
        <v>5</v>
      </c>
      <c r="L452">
        <v>19</v>
      </c>
      <c r="M452">
        <v>50</v>
      </c>
      <c r="N452">
        <v>12</v>
      </c>
      <c r="O452">
        <v>17</v>
      </c>
      <c r="P452">
        <v>27</v>
      </c>
      <c r="Q452">
        <v>20</v>
      </c>
      <c r="R452">
        <v>23</v>
      </c>
      <c r="S452">
        <v>18</v>
      </c>
      <c r="T452">
        <v>33</v>
      </c>
      <c r="U452">
        <v>23</v>
      </c>
      <c r="V452">
        <v>31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146</v>
      </c>
      <c r="AH452">
        <v>108</v>
      </c>
      <c r="AI452">
        <v>0</v>
      </c>
      <c r="AJ452">
        <v>19</v>
      </c>
      <c r="AK452">
        <v>1</v>
      </c>
      <c r="AL452">
        <v>52</v>
      </c>
      <c r="AM452">
        <v>0</v>
      </c>
      <c r="AN452">
        <v>156</v>
      </c>
      <c r="AO452">
        <v>26</v>
      </c>
      <c r="AP452">
        <v>254</v>
      </c>
      <c r="AQ452" t="b">
        <f>IFERROR(MATCH('2018'!A451, '2019'!A:A, 0) &gt;0, FALSE)</f>
        <v>1</v>
      </c>
    </row>
    <row r="453" spans="1:43">
      <c r="A453" t="s">
        <v>12284</v>
      </c>
      <c r="B453" t="s">
        <v>1366</v>
      </c>
      <c r="C453" t="s">
        <v>14805</v>
      </c>
      <c r="D453" t="s">
        <v>9465</v>
      </c>
      <c r="E453" t="s">
        <v>1122</v>
      </c>
      <c r="F453">
        <v>60617</v>
      </c>
      <c r="G453">
        <v>7732210212</v>
      </c>
      <c r="H453" t="s">
        <v>146</v>
      </c>
      <c r="I453">
        <v>1</v>
      </c>
      <c r="J453">
        <v>6</v>
      </c>
      <c r="K453">
        <v>3</v>
      </c>
      <c r="L453">
        <v>10</v>
      </c>
      <c r="M453">
        <v>14</v>
      </c>
      <c r="N453" t="s">
        <v>290</v>
      </c>
      <c r="O453" t="s">
        <v>290</v>
      </c>
      <c r="P453">
        <v>10</v>
      </c>
      <c r="Q453" t="s">
        <v>290</v>
      </c>
      <c r="R453" t="s">
        <v>290</v>
      </c>
      <c r="S453" t="s">
        <v>290</v>
      </c>
      <c r="T453" t="s">
        <v>290</v>
      </c>
      <c r="U453" t="s">
        <v>290</v>
      </c>
      <c r="V453" t="s">
        <v>290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 t="s">
        <v>290</v>
      </c>
      <c r="AF453">
        <v>0</v>
      </c>
      <c r="AG453">
        <v>35</v>
      </c>
      <c r="AH453">
        <v>42</v>
      </c>
      <c r="AI453">
        <v>0</v>
      </c>
      <c r="AJ453">
        <v>3</v>
      </c>
      <c r="AK453">
        <v>49</v>
      </c>
      <c r="AL453">
        <v>14</v>
      </c>
      <c r="AM453">
        <v>0</v>
      </c>
      <c r="AN453">
        <v>0</v>
      </c>
      <c r="AO453">
        <v>11</v>
      </c>
      <c r="AP453">
        <v>77</v>
      </c>
      <c r="AQ453" t="b">
        <f>IFERROR(MATCH('2018'!A452, '2019'!A:A, 0) &gt;0, FALSE)</f>
        <v>1</v>
      </c>
    </row>
    <row r="454" spans="1:43">
      <c r="A454" t="s">
        <v>2513</v>
      </c>
      <c r="B454" t="s">
        <v>2514</v>
      </c>
      <c r="C454" t="s">
        <v>12296</v>
      </c>
      <c r="D454" t="s">
        <v>2516</v>
      </c>
      <c r="E454" t="s">
        <v>1122</v>
      </c>
      <c r="F454">
        <v>60643</v>
      </c>
      <c r="G454">
        <v>7732382707</v>
      </c>
      <c r="H454" t="s">
        <v>146</v>
      </c>
      <c r="I454">
        <v>2</v>
      </c>
      <c r="J454">
        <v>7</v>
      </c>
      <c r="K454">
        <v>3</v>
      </c>
      <c r="L454">
        <v>12</v>
      </c>
      <c r="M454">
        <v>45</v>
      </c>
      <c r="N454" t="s">
        <v>290</v>
      </c>
      <c r="O454" t="s">
        <v>290</v>
      </c>
      <c r="P454" t="s">
        <v>290</v>
      </c>
      <c r="Q454" t="s">
        <v>290</v>
      </c>
      <c r="R454" t="s">
        <v>290</v>
      </c>
      <c r="S454" t="s">
        <v>290</v>
      </c>
      <c r="T454" t="s">
        <v>290</v>
      </c>
      <c r="U454" t="s">
        <v>290</v>
      </c>
      <c r="V454" t="s">
        <v>290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32</v>
      </c>
      <c r="AH454">
        <v>31</v>
      </c>
      <c r="AI454">
        <v>0</v>
      </c>
      <c r="AJ454">
        <v>0</v>
      </c>
      <c r="AK454">
        <v>63</v>
      </c>
      <c r="AL454">
        <v>0</v>
      </c>
      <c r="AM454">
        <v>0</v>
      </c>
      <c r="AN454">
        <v>0</v>
      </c>
      <c r="AO454">
        <v>0</v>
      </c>
      <c r="AP454">
        <v>63</v>
      </c>
      <c r="AQ454" t="b">
        <f>IFERROR(MATCH('2018'!A453, '2019'!A:A, 0) &gt;0, FALSE)</f>
        <v>0</v>
      </c>
    </row>
    <row r="455" spans="1:43">
      <c r="A455" t="s">
        <v>6279</v>
      </c>
      <c r="B455" t="s">
        <v>6280</v>
      </c>
      <c r="C455" t="s">
        <v>13630</v>
      </c>
      <c r="D455" t="s">
        <v>6282</v>
      </c>
      <c r="E455" t="s">
        <v>1122</v>
      </c>
      <c r="F455">
        <v>60637</v>
      </c>
      <c r="G455">
        <v>7738733005</v>
      </c>
      <c r="H455" t="s">
        <v>146</v>
      </c>
      <c r="I455">
        <v>0</v>
      </c>
      <c r="J455">
        <v>4.5</v>
      </c>
      <c r="K455">
        <v>0</v>
      </c>
      <c r="L455">
        <v>4.5</v>
      </c>
      <c r="M455" t="s">
        <v>290</v>
      </c>
      <c r="N455" t="s">
        <v>290</v>
      </c>
      <c r="O455" t="s">
        <v>290</v>
      </c>
      <c r="P455" t="s">
        <v>290</v>
      </c>
      <c r="Q455" t="s">
        <v>290</v>
      </c>
      <c r="R455" t="s">
        <v>290</v>
      </c>
      <c r="S455" t="s">
        <v>290</v>
      </c>
      <c r="T455" t="s">
        <v>290</v>
      </c>
      <c r="U455" t="s">
        <v>290</v>
      </c>
      <c r="V455" t="s">
        <v>290</v>
      </c>
      <c r="W455" t="s">
        <v>290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20</v>
      </c>
      <c r="AH455">
        <v>22</v>
      </c>
      <c r="AI455">
        <v>0</v>
      </c>
      <c r="AJ455">
        <v>0</v>
      </c>
      <c r="AK455">
        <v>42</v>
      </c>
      <c r="AL455">
        <v>0</v>
      </c>
      <c r="AM455">
        <v>0</v>
      </c>
      <c r="AN455">
        <v>0</v>
      </c>
      <c r="AO455">
        <v>0</v>
      </c>
      <c r="AP455">
        <v>42</v>
      </c>
      <c r="AQ455" t="b">
        <f>IFERROR(MATCH('2018'!A454, '2019'!A:A, 0) &gt;0, FALSE)</f>
        <v>1</v>
      </c>
    </row>
    <row r="456" spans="1:43">
      <c r="A456" t="s">
        <v>2517</v>
      </c>
      <c r="B456" t="s">
        <v>9483</v>
      </c>
      <c r="C456" t="s">
        <v>12310</v>
      </c>
      <c r="D456" t="s">
        <v>2520</v>
      </c>
      <c r="E456" t="s">
        <v>1122</v>
      </c>
      <c r="F456">
        <v>60605</v>
      </c>
      <c r="G456">
        <v>3127910001</v>
      </c>
      <c r="H456" t="s">
        <v>146</v>
      </c>
      <c r="I456">
        <v>3.5</v>
      </c>
      <c r="J456">
        <v>27</v>
      </c>
      <c r="K456">
        <v>8.5</v>
      </c>
      <c r="L456">
        <v>39</v>
      </c>
      <c r="M456">
        <v>69</v>
      </c>
      <c r="N456">
        <v>46</v>
      </c>
      <c r="O456">
        <v>31</v>
      </c>
      <c r="P456">
        <v>29</v>
      </c>
      <c r="Q456">
        <v>31</v>
      </c>
      <c r="R456">
        <v>23</v>
      </c>
      <c r="S456">
        <v>22</v>
      </c>
      <c r="T456">
        <v>26</v>
      </c>
      <c r="U456">
        <v>18</v>
      </c>
      <c r="V456">
        <v>17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 t="s">
        <v>290</v>
      </c>
      <c r="AE456" t="s">
        <v>290</v>
      </c>
      <c r="AF456">
        <v>0</v>
      </c>
      <c r="AG456">
        <v>161</v>
      </c>
      <c r="AH456">
        <v>161</v>
      </c>
      <c r="AI456">
        <v>0</v>
      </c>
      <c r="AJ456">
        <v>29</v>
      </c>
      <c r="AK456">
        <v>105</v>
      </c>
      <c r="AL456">
        <v>37</v>
      </c>
      <c r="AM456">
        <v>0</v>
      </c>
      <c r="AN456">
        <v>103</v>
      </c>
      <c r="AO456">
        <v>48</v>
      </c>
      <c r="AP456">
        <v>322</v>
      </c>
      <c r="AQ456" t="b">
        <f>IFERROR(MATCH('2018'!A455, '2019'!A:A, 0) &gt;0, FALSE)</f>
        <v>1</v>
      </c>
    </row>
    <row r="457" spans="1:43">
      <c r="A457" t="s">
        <v>2521</v>
      </c>
      <c r="B457" t="s">
        <v>459</v>
      </c>
      <c r="C457" t="s">
        <v>12312</v>
      </c>
      <c r="D457" t="s">
        <v>2524</v>
      </c>
      <c r="E457" t="s">
        <v>1122</v>
      </c>
      <c r="F457">
        <v>60624</v>
      </c>
      <c r="G457">
        <v>7732650550</v>
      </c>
      <c r="H457" t="s">
        <v>146</v>
      </c>
      <c r="I457">
        <v>9</v>
      </c>
      <c r="J457">
        <v>21</v>
      </c>
      <c r="K457">
        <v>10</v>
      </c>
      <c r="L457">
        <v>40</v>
      </c>
      <c r="M457">
        <v>79</v>
      </c>
      <c r="N457">
        <v>19</v>
      </c>
      <c r="O457">
        <v>30</v>
      </c>
      <c r="P457">
        <v>23</v>
      </c>
      <c r="Q457">
        <v>40</v>
      </c>
      <c r="R457">
        <v>38</v>
      </c>
      <c r="S457">
        <v>25</v>
      </c>
      <c r="T457">
        <v>23</v>
      </c>
      <c r="U457">
        <v>23</v>
      </c>
      <c r="V457">
        <v>19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171</v>
      </c>
      <c r="AH457">
        <v>148</v>
      </c>
      <c r="AI457">
        <v>0</v>
      </c>
      <c r="AJ457">
        <v>0</v>
      </c>
      <c r="AK457">
        <v>310</v>
      </c>
      <c r="AL457">
        <v>3</v>
      </c>
      <c r="AM457">
        <v>0</v>
      </c>
      <c r="AN457">
        <v>0</v>
      </c>
      <c r="AO457">
        <v>6</v>
      </c>
      <c r="AP457">
        <v>319</v>
      </c>
      <c r="AQ457" t="b">
        <f>IFERROR(MATCH('2018'!A456, '2019'!A:A, 0) &gt;0, FALSE)</f>
        <v>1</v>
      </c>
    </row>
    <row r="458" spans="1:43">
      <c r="A458" t="s">
        <v>2525</v>
      </c>
      <c r="B458" t="s">
        <v>2526</v>
      </c>
      <c r="C458" t="s">
        <v>14811</v>
      </c>
      <c r="D458" t="s">
        <v>2529</v>
      </c>
      <c r="E458" t="s">
        <v>1122</v>
      </c>
      <c r="F458">
        <v>60656</v>
      </c>
      <c r="G458">
        <v>7737140646</v>
      </c>
      <c r="H458" t="s">
        <v>146</v>
      </c>
      <c r="I458">
        <v>4.5</v>
      </c>
      <c r="J458">
        <v>7</v>
      </c>
      <c r="K458">
        <v>8.5</v>
      </c>
      <c r="L458">
        <v>20</v>
      </c>
      <c r="M458">
        <v>39</v>
      </c>
      <c r="N458">
        <v>14</v>
      </c>
      <c r="O458" t="s">
        <v>290</v>
      </c>
      <c r="P458">
        <v>11</v>
      </c>
      <c r="Q458" t="s">
        <v>290</v>
      </c>
      <c r="R458">
        <v>10</v>
      </c>
      <c r="S458" t="s">
        <v>290</v>
      </c>
      <c r="T458" t="s">
        <v>290</v>
      </c>
      <c r="U458" t="s">
        <v>290</v>
      </c>
      <c r="V458" t="s">
        <v>290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44</v>
      </c>
      <c r="AH458">
        <v>63</v>
      </c>
      <c r="AI458">
        <v>0</v>
      </c>
      <c r="AJ458">
        <v>13</v>
      </c>
      <c r="AK458">
        <v>0</v>
      </c>
      <c r="AL458">
        <v>12</v>
      </c>
      <c r="AM458">
        <v>0</v>
      </c>
      <c r="AN458">
        <v>81</v>
      </c>
      <c r="AO458">
        <v>1</v>
      </c>
      <c r="AP458">
        <v>107</v>
      </c>
      <c r="AQ458" t="b">
        <f>IFERROR(MATCH('2018'!A457, '2019'!A:A, 0) &gt;0, FALSE)</f>
        <v>1</v>
      </c>
    </row>
    <row r="459" spans="1:43">
      <c r="A459" t="s">
        <v>2530</v>
      </c>
      <c r="B459" t="s">
        <v>2531</v>
      </c>
      <c r="C459" t="s">
        <v>13631</v>
      </c>
      <c r="D459" t="s">
        <v>13632</v>
      </c>
      <c r="E459" t="s">
        <v>1122</v>
      </c>
      <c r="F459">
        <v>60607</v>
      </c>
      <c r="G459">
        <v>3127335337</v>
      </c>
      <c r="H459" t="s">
        <v>146</v>
      </c>
      <c r="I459">
        <v>3</v>
      </c>
      <c r="J459">
        <v>18</v>
      </c>
      <c r="K459">
        <v>4</v>
      </c>
      <c r="L459">
        <v>25</v>
      </c>
      <c r="M459">
        <v>0</v>
      </c>
      <c r="N459">
        <v>0</v>
      </c>
      <c r="O459">
        <v>14</v>
      </c>
      <c r="P459">
        <v>29</v>
      </c>
      <c r="Q459">
        <v>27</v>
      </c>
      <c r="R459">
        <v>20</v>
      </c>
      <c r="S459">
        <v>21</v>
      </c>
      <c r="T459">
        <v>18</v>
      </c>
      <c r="U459">
        <v>17</v>
      </c>
      <c r="V459">
        <v>13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79</v>
      </c>
      <c r="AH459">
        <v>80</v>
      </c>
      <c r="AI459">
        <v>0</v>
      </c>
      <c r="AJ459">
        <v>9</v>
      </c>
      <c r="AK459">
        <v>9</v>
      </c>
      <c r="AL459">
        <v>17</v>
      </c>
      <c r="AM459">
        <v>0</v>
      </c>
      <c r="AN459">
        <v>93</v>
      </c>
      <c r="AO459">
        <v>31</v>
      </c>
      <c r="AP459">
        <v>159</v>
      </c>
      <c r="AQ459" t="b">
        <f>IFERROR(MATCH('2018'!A458, '2019'!A:A, 0) &gt;0, FALSE)</f>
        <v>1</v>
      </c>
    </row>
    <row r="460" spans="1:43">
      <c r="A460" t="s">
        <v>15683</v>
      </c>
      <c r="B460" t="s">
        <v>9495</v>
      </c>
      <c r="C460" t="s">
        <v>15684</v>
      </c>
      <c r="D460" t="s">
        <v>9498</v>
      </c>
      <c r="E460" t="s">
        <v>1122</v>
      </c>
      <c r="F460">
        <v>60612</v>
      </c>
      <c r="G460">
        <v>3129426627</v>
      </c>
      <c r="H460" t="s">
        <v>146</v>
      </c>
      <c r="I460" t="s">
        <v>13374</v>
      </c>
      <c r="J460" t="s">
        <v>13374</v>
      </c>
      <c r="K460" t="s">
        <v>13374</v>
      </c>
      <c r="L460" t="s">
        <v>13374</v>
      </c>
      <c r="M460">
        <v>0</v>
      </c>
      <c r="N460">
        <v>0</v>
      </c>
      <c r="O460" t="s">
        <v>290</v>
      </c>
      <c r="P460" t="s">
        <v>290</v>
      </c>
      <c r="Q460" t="s">
        <v>290</v>
      </c>
      <c r="R460" t="s">
        <v>290</v>
      </c>
      <c r="S460" t="s">
        <v>290</v>
      </c>
      <c r="T460" t="s">
        <v>290</v>
      </c>
      <c r="U460" t="s">
        <v>290</v>
      </c>
      <c r="V460" t="s">
        <v>290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26</v>
      </c>
      <c r="AF460">
        <v>0</v>
      </c>
      <c r="AG460">
        <v>8</v>
      </c>
      <c r="AH460">
        <v>50</v>
      </c>
      <c r="AI460">
        <v>0</v>
      </c>
      <c r="AJ460">
        <v>0</v>
      </c>
      <c r="AK460">
        <v>8</v>
      </c>
      <c r="AL460">
        <v>14</v>
      </c>
      <c r="AM460">
        <v>0</v>
      </c>
      <c r="AN460">
        <v>29</v>
      </c>
      <c r="AO460">
        <v>7</v>
      </c>
      <c r="AP460">
        <v>58</v>
      </c>
      <c r="AQ460" t="b">
        <f>IFERROR(MATCH('2018'!A459, '2019'!A:A, 0) &gt;0, FALSE)</f>
        <v>1</v>
      </c>
    </row>
    <row r="461" spans="1:43">
      <c r="A461" t="s">
        <v>2534</v>
      </c>
      <c r="B461" t="s">
        <v>2535</v>
      </c>
      <c r="C461" t="s">
        <v>15685</v>
      </c>
      <c r="D461" t="s">
        <v>2538</v>
      </c>
      <c r="E461" t="s">
        <v>1122</v>
      </c>
      <c r="F461">
        <v>60643</v>
      </c>
      <c r="G461">
        <v>7732397635</v>
      </c>
      <c r="H461" t="s">
        <v>146</v>
      </c>
      <c r="I461">
        <v>2</v>
      </c>
      <c r="J461">
        <v>2.5</v>
      </c>
      <c r="K461">
        <v>4.5</v>
      </c>
      <c r="L461">
        <v>9</v>
      </c>
      <c r="M461">
        <v>60</v>
      </c>
      <c r="N461">
        <v>10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30</v>
      </c>
      <c r="AH461">
        <v>40</v>
      </c>
      <c r="AI461">
        <v>0</v>
      </c>
      <c r="AJ461">
        <v>0</v>
      </c>
      <c r="AK461">
        <v>15</v>
      </c>
      <c r="AL461">
        <v>4</v>
      </c>
      <c r="AM461">
        <v>0</v>
      </c>
      <c r="AN461">
        <v>47</v>
      </c>
      <c r="AO461">
        <v>4</v>
      </c>
      <c r="AP461">
        <v>70</v>
      </c>
      <c r="AQ461" t="b">
        <f>IFERROR(MATCH('2018'!A460, '2019'!A:A, 0) &gt;0, FALSE)</f>
        <v>0</v>
      </c>
    </row>
    <row r="462" spans="1:43">
      <c r="A462" t="s">
        <v>2539</v>
      </c>
      <c r="B462" t="s">
        <v>2540</v>
      </c>
      <c r="C462" t="s">
        <v>15686</v>
      </c>
      <c r="D462" t="s">
        <v>2542</v>
      </c>
      <c r="E462" t="s">
        <v>1122</v>
      </c>
      <c r="F462">
        <v>60640</v>
      </c>
      <c r="G462">
        <v>7732711700</v>
      </c>
      <c r="H462" t="s">
        <v>146</v>
      </c>
      <c r="I462">
        <v>12</v>
      </c>
      <c r="J462">
        <v>46</v>
      </c>
      <c r="K462">
        <v>13</v>
      </c>
      <c r="L462">
        <v>71</v>
      </c>
      <c r="M462">
        <v>97</v>
      </c>
      <c r="N462">
        <v>30</v>
      </c>
      <c r="O462">
        <v>39</v>
      </c>
      <c r="P462">
        <v>33</v>
      </c>
      <c r="Q462">
        <v>41</v>
      </c>
      <c r="R462">
        <v>29</v>
      </c>
      <c r="S462">
        <v>34</v>
      </c>
      <c r="T462">
        <v>29</v>
      </c>
      <c r="U462">
        <v>28</v>
      </c>
      <c r="V462">
        <v>23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175</v>
      </c>
      <c r="AH462">
        <v>208</v>
      </c>
      <c r="AI462">
        <v>0</v>
      </c>
      <c r="AJ462">
        <v>59</v>
      </c>
      <c r="AK462">
        <v>16</v>
      </c>
      <c r="AL462">
        <v>37</v>
      </c>
      <c r="AM462">
        <v>0</v>
      </c>
      <c r="AN462">
        <v>271</v>
      </c>
      <c r="AO462">
        <v>0</v>
      </c>
      <c r="AP462">
        <v>383</v>
      </c>
      <c r="AQ462" t="b">
        <f>IFERROR(MATCH('2018'!A461, '2019'!A:A, 0) &gt;0, FALSE)</f>
        <v>1</v>
      </c>
    </row>
    <row r="463" spans="1:43">
      <c r="A463" t="s">
        <v>2543</v>
      </c>
      <c r="B463" t="s">
        <v>2544</v>
      </c>
      <c r="C463" t="s">
        <v>14817</v>
      </c>
      <c r="D463" t="s">
        <v>2545</v>
      </c>
      <c r="E463" t="s">
        <v>1122</v>
      </c>
      <c r="F463">
        <v>60614</v>
      </c>
      <c r="G463">
        <v>7733533000</v>
      </c>
      <c r="H463" t="s">
        <v>146</v>
      </c>
      <c r="I463">
        <v>19</v>
      </c>
      <c r="J463">
        <v>109.5</v>
      </c>
      <c r="K463">
        <v>78.5</v>
      </c>
      <c r="L463">
        <v>207</v>
      </c>
      <c r="M463">
        <v>58</v>
      </c>
      <c r="N463">
        <v>54</v>
      </c>
      <c r="O463">
        <v>56</v>
      </c>
      <c r="P463">
        <v>58</v>
      </c>
      <c r="Q463">
        <v>60</v>
      </c>
      <c r="R463">
        <v>54</v>
      </c>
      <c r="S463">
        <v>56</v>
      </c>
      <c r="T463">
        <v>70</v>
      </c>
      <c r="U463">
        <v>72</v>
      </c>
      <c r="V463">
        <v>70</v>
      </c>
      <c r="W463">
        <v>81</v>
      </c>
      <c r="X463">
        <v>85</v>
      </c>
      <c r="Y463">
        <v>85</v>
      </c>
      <c r="Z463">
        <v>83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472</v>
      </c>
      <c r="AH463">
        <v>470</v>
      </c>
      <c r="AI463">
        <v>2</v>
      </c>
      <c r="AJ463">
        <v>61</v>
      </c>
      <c r="AK463">
        <v>52</v>
      </c>
      <c r="AL463">
        <v>60</v>
      </c>
      <c r="AM463">
        <v>0</v>
      </c>
      <c r="AN463">
        <v>621</v>
      </c>
      <c r="AO463">
        <v>146</v>
      </c>
      <c r="AP463">
        <v>942</v>
      </c>
      <c r="AQ463" t="b">
        <f>IFERROR(MATCH('2018'!A462, '2019'!A:A, 0) &gt;0, FALSE)</f>
        <v>1</v>
      </c>
    </row>
    <row r="464" spans="1:43">
      <c r="A464" t="s">
        <v>12327</v>
      </c>
      <c r="B464" t="s">
        <v>9517</v>
      </c>
      <c r="C464" t="s">
        <v>15687</v>
      </c>
      <c r="D464" t="s">
        <v>9520</v>
      </c>
      <c r="E464" t="s">
        <v>1122</v>
      </c>
      <c r="F464">
        <v>60641</v>
      </c>
      <c r="G464">
        <v>7732520970</v>
      </c>
      <c r="H464" t="s">
        <v>146</v>
      </c>
      <c r="I464">
        <v>4</v>
      </c>
      <c r="J464">
        <v>11</v>
      </c>
      <c r="K464">
        <v>9</v>
      </c>
      <c r="L464">
        <v>24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 t="s">
        <v>290</v>
      </c>
      <c r="AG464">
        <v>2</v>
      </c>
      <c r="AH464">
        <v>3</v>
      </c>
      <c r="AI464">
        <v>0</v>
      </c>
      <c r="AJ464">
        <v>0</v>
      </c>
      <c r="AK464">
        <v>3</v>
      </c>
      <c r="AL464">
        <v>2</v>
      </c>
      <c r="AM464">
        <v>0</v>
      </c>
      <c r="AN464">
        <v>0</v>
      </c>
      <c r="AO464">
        <v>0</v>
      </c>
      <c r="AP464">
        <v>5</v>
      </c>
      <c r="AQ464" t="b">
        <f>IFERROR(MATCH('2018'!A463, '2019'!A:A, 0) &gt;0, FALSE)</f>
        <v>1</v>
      </c>
    </row>
    <row r="465" spans="1:43">
      <c r="A465" t="s">
        <v>2546</v>
      </c>
      <c r="B465" t="s">
        <v>2547</v>
      </c>
      <c r="C465" t="s">
        <v>14821</v>
      </c>
      <c r="D465" t="s">
        <v>2550</v>
      </c>
      <c r="E465" t="s">
        <v>1122</v>
      </c>
      <c r="F465">
        <v>60653</v>
      </c>
      <c r="G465">
        <v>7735361984</v>
      </c>
      <c r="H465" t="s">
        <v>146</v>
      </c>
      <c r="I465">
        <v>0.5</v>
      </c>
      <c r="J465">
        <v>4.5</v>
      </c>
      <c r="K465">
        <v>1</v>
      </c>
      <c r="L465">
        <v>6</v>
      </c>
      <c r="M465" t="s">
        <v>290</v>
      </c>
      <c r="N465" t="s">
        <v>290</v>
      </c>
      <c r="O465" t="s">
        <v>290</v>
      </c>
      <c r="P465" t="s">
        <v>290</v>
      </c>
      <c r="Q465" t="s">
        <v>290</v>
      </c>
      <c r="R465" t="s">
        <v>290</v>
      </c>
      <c r="S465">
        <v>0</v>
      </c>
      <c r="T465" t="s">
        <v>290</v>
      </c>
      <c r="U465" t="s">
        <v>290</v>
      </c>
      <c r="V465" t="s">
        <v>290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8</v>
      </c>
      <c r="AH465">
        <v>19</v>
      </c>
      <c r="AI465">
        <v>0</v>
      </c>
      <c r="AJ465">
        <v>0</v>
      </c>
      <c r="AK465">
        <v>27</v>
      </c>
      <c r="AL465">
        <v>0</v>
      </c>
      <c r="AM465">
        <v>0</v>
      </c>
      <c r="AN465">
        <v>0</v>
      </c>
      <c r="AO465">
        <v>0</v>
      </c>
      <c r="AP465">
        <v>27</v>
      </c>
      <c r="AQ465" t="b">
        <f>IFERROR(MATCH('2018'!A464, '2019'!A:A, 0) &gt;0, FALSE)</f>
        <v>0</v>
      </c>
    </row>
    <row r="466" spans="1:43">
      <c r="A466" t="s">
        <v>14823</v>
      </c>
      <c r="B466" t="s">
        <v>9526</v>
      </c>
      <c r="C466" t="s">
        <v>15595</v>
      </c>
      <c r="D466" t="s">
        <v>9528</v>
      </c>
      <c r="E466" t="s">
        <v>1122</v>
      </c>
      <c r="F466">
        <v>60649</v>
      </c>
      <c r="G466">
        <v>7733742223</v>
      </c>
      <c r="H466" t="s">
        <v>146</v>
      </c>
      <c r="I466">
        <v>1</v>
      </c>
      <c r="J466">
        <v>2</v>
      </c>
      <c r="K466">
        <v>6.5</v>
      </c>
      <c r="L466">
        <v>9.5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16</v>
      </c>
      <c r="AG466">
        <v>2</v>
      </c>
      <c r="AH466">
        <v>14</v>
      </c>
      <c r="AI466">
        <v>0</v>
      </c>
      <c r="AJ466">
        <v>0</v>
      </c>
      <c r="AK466">
        <v>16</v>
      </c>
      <c r="AL466">
        <v>0</v>
      </c>
      <c r="AM466">
        <v>0</v>
      </c>
      <c r="AN466">
        <v>0</v>
      </c>
      <c r="AO466">
        <v>0</v>
      </c>
      <c r="AP466">
        <v>16</v>
      </c>
      <c r="AQ466" t="b">
        <f>IFERROR(MATCH('2018'!A465, '2019'!A:A, 0) &gt;0, FALSE)</f>
        <v>1</v>
      </c>
    </row>
    <row r="467" spans="1:43">
      <c r="A467" t="s">
        <v>2551</v>
      </c>
      <c r="B467" t="s">
        <v>2552</v>
      </c>
      <c r="C467" t="s">
        <v>14826</v>
      </c>
      <c r="D467" t="s">
        <v>2553</v>
      </c>
      <c r="E467" t="s">
        <v>1122</v>
      </c>
      <c r="F467">
        <v>60636</v>
      </c>
      <c r="G467">
        <v>7737780818</v>
      </c>
      <c r="H467" t="s">
        <v>146</v>
      </c>
      <c r="I467">
        <v>2</v>
      </c>
      <c r="J467">
        <v>8</v>
      </c>
      <c r="K467">
        <v>2</v>
      </c>
      <c r="L467">
        <v>12</v>
      </c>
      <c r="M467">
        <v>17</v>
      </c>
      <c r="N467">
        <v>14</v>
      </c>
      <c r="O467">
        <v>13</v>
      </c>
      <c r="P467" t="s">
        <v>290</v>
      </c>
      <c r="Q467">
        <v>0</v>
      </c>
      <c r="R467">
        <v>0</v>
      </c>
      <c r="S467">
        <v>0</v>
      </c>
      <c r="T467">
        <v>0</v>
      </c>
      <c r="U467">
        <v>0</v>
      </c>
      <c r="V467" t="s">
        <v>290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29</v>
      </c>
      <c r="AH467">
        <v>27</v>
      </c>
      <c r="AI467">
        <v>0</v>
      </c>
      <c r="AJ467">
        <v>0</v>
      </c>
      <c r="AK467">
        <v>48</v>
      </c>
      <c r="AL467">
        <v>8</v>
      </c>
      <c r="AM467">
        <v>0</v>
      </c>
      <c r="AN467">
        <v>0</v>
      </c>
      <c r="AO467">
        <v>0</v>
      </c>
      <c r="AP467">
        <v>56</v>
      </c>
      <c r="AQ467" t="b">
        <f>IFERROR(MATCH('2018'!A466, '2019'!A:A, 0) &gt;0, FALSE)</f>
        <v>1</v>
      </c>
    </row>
    <row r="468" spans="1:43">
      <c r="A468" t="s">
        <v>2554</v>
      </c>
      <c r="B468" t="s">
        <v>2555</v>
      </c>
      <c r="C468" t="s">
        <v>9535</v>
      </c>
      <c r="D468" t="s">
        <v>2557</v>
      </c>
      <c r="E468" t="s">
        <v>1122</v>
      </c>
      <c r="F468">
        <v>60610</v>
      </c>
      <c r="G468">
        <v>3125826014</v>
      </c>
      <c r="H468" t="s">
        <v>146</v>
      </c>
      <c r="I468">
        <v>2</v>
      </c>
      <c r="J468">
        <v>65</v>
      </c>
      <c r="K468">
        <v>14</v>
      </c>
      <c r="L468">
        <v>81</v>
      </c>
      <c r="M468">
        <v>67</v>
      </c>
      <c r="N468">
        <v>61</v>
      </c>
      <c r="O468">
        <v>58</v>
      </c>
      <c r="P468">
        <v>60</v>
      </c>
      <c r="Q468">
        <v>60</v>
      </c>
      <c r="R468">
        <v>61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185</v>
      </c>
      <c r="AH468">
        <v>182</v>
      </c>
      <c r="AI468">
        <v>1</v>
      </c>
      <c r="AJ468">
        <v>57</v>
      </c>
      <c r="AK468">
        <v>12</v>
      </c>
      <c r="AL468">
        <v>28</v>
      </c>
      <c r="AM468">
        <v>0</v>
      </c>
      <c r="AN468">
        <v>213</v>
      </c>
      <c r="AO468">
        <v>56</v>
      </c>
      <c r="AP468">
        <v>367</v>
      </c>
      <c r="AQ468" t="b">
        <f>IFERROR(MATCH('2018'!A467, '2019'!A:A, 0) &gt;0, FALSE)</f>
        <v>1</v>
      </c>
    </row>
    <row r="469" spans="1:43">
      <c r="A469" t="s">
        <v>2558</v>
      </c>
      <c r="B469" t="s">
        <v>2559</v>
      </c>
      <c r="C469" t="s">
        <v>6314</v>
      </c>
      <c r="D469" t="s">
        <v>2562</v>
      </c>
      <c r="E469" t="s">
        <v>1122</v>
      </c>
      <c r="F469">
        <v>60645</v>
      </c>
      <c r="G469">
        <v>7732620885</v>
      </c>
      <c r="H469" t="s">
        <v>146</v>
      </c>
      <c r="I469">
        <v>2.5</v>
      </c>
      <c r="J469">
        <v>27</v>
      </c>
      <c r="K469">
        <v>13</v>
      </c>
      <c r="L469">
        <v>42.5</v>
      </c>
      <c r="M469">
        <v>28</v>
      </c>
      <c r="N469">
        <v>29</v>
      </c>
      <c r="O469">
        <v>36</v>
      </c>
      <c r="P469">
        <v>25</v>
      </c>
      <c r="Q469">
        <v>29</v>
      </c>
      <c r="R469">
        <v>24</v>
      </c>
      <c r="S469">
        <v>22</v>
      </c>
      <c r="T469">
        <v>23</v>
      </c>
      <c r="U469">
        <v>15</v>
      </c>
      <c r="V469">
        <v>15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246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246</v>
      </c>
      <c r="AO469">
        <v>0</v>
      </c>
      <c r="AP469">
        <v>246</v>
      </c>
      <c r="AQ469" t="b">
        <f>IFERROR(MATCH('2018'!A468, '2019'!A:A, 0) &gt;0, FALSE)</f>
        <v>1</v>
      </c>
    </row>
    <row r="470" spans="1:43">
      <c r="A470" t="s">
        <v>2563</v>
      </c>
      <c r="B470" t="s">
        <v>2564</v>
      </c>
      <c r="C470" t="s">
        <v>9535</v>
      </c>
      <c r="D470" t="s">
        <v>2565</v>
      </c>
      <c r="E470" t="s">
        <v>1122</v>
      </c>
      <c r="F470">
        <v>60610</v>
      </c>
      <c r="G470">
        <v>3125826014</v>
      </c>
      <c r="H470" t="s">
        <v>146</v>
      </c>
      <c r="I470">
        <v>6</v>
      </c>
      <c r="J470">
        <v>105</v>
      </c>
      <c r="K470">
        <v>92</v>
      </c>
      <c r="L470">
        <v>203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116</v>
      </c>
      <c r="T470">
        <v>73</v>
      </c>
      <c r="U470">
        <v>73</v>
      </c>
      <c r="V470">
        <v>76</v>
      </c>
      <c r="W470">
        <v>119</v>
      </c>
      <c r="X470">
        <v>113</v>
      </c>
      <c r="Y470">
        <v>111</v>
      </c>
      <c r="Z470">
        <v>116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425</v>
      </c>
      <c r="AH470">
        <v>372</v>
      </c>
      <c r="AI470">
        <v>0</v>
      </c>
      <c r="AJ470">
        <v>82</v>
      </c>
      <c r="AK470">
        <v>45</v>
      </c>
      <c r="AL470">
        <v>50</v>
      </c>
      <c r="AM470">
        <v>46</v>
      </c>
      <c r="AN470">
        <v>509</v>
      </c>
      <c r="AO470">
        <v>65</v>
      </c>
      <c r="AP470">
        <v>797</v>
      </c>
      <c r="AQ470" t="b">
        <f>IFERROR(MATCH('2018'!A469, '2019'!A:A, 0) &gt;0, FALSE)</f>
        <v>1</v>
      </c>
    </row>
    <row r="471" spans="1:43">
      <c r="A471" t="s">
        <v>2571</v>
      </c>
      <c r="B471" t="s">
        <v>2572</v>
      </c>
      <c r="C471" t="s">
        <v>15688</v>
      </c>
      <c r="D471" t="s">
        <v>2574</v>
      </c>
      <c r="E471" t="s">
        <v>1122</v>
      </c>
      <c r="F471">
        <v>60645</v>
      </c>
      <c r="G471">
        <v>7732620430</v>
      </c>
      <c r="H471" t="s">
        <v>146</v>
      </c>
      <c r="I471" t="s">
        <v>13374</v>
      </c>
      <c r="J471" t="s">
        <v>13374</v>
      </c>
      <c r="K471" t="s">
        <v>13374</v>
      </c>
      <c r="L471" t="s">
        <v>13374</v>
      </c>
      <c r="M471" t="s">
        <v>13374</v>
      </c>
      <c r="N471" t="s">
        <v>13374</v>
      </c>
      <c r="O471" t="s">
        <v>13374</v>
      </c>
      <c r="P471" t="s">
        <v>13374</v>
      </c>
      <c r="Q471" t="s">
        <v>13374</v>
      </c>
      <c r="R471" t="s">
        <v>13374</v>
      </c>
      <c r="S471" t="s">
        <v>13374</v>
      </c>
      <c r="T471" t="s">
        <v>13374</v>
      </c>
      <c r="U471" t="s">
        <v>13374</v>
      </c>
      <c r="V471" t="s">
        <v>13374</v>
      </c>
      <c r="W471" t="s">
        <v>13374</v>
      </c>
      <c r="X471" t="s">
        <v>13374</v>
      </c>
      <c r="Y471" t="s">
        <v>13374</v>
      </c>
      <c r="Z471" t="s">
        <v>13374</v>
      </c>
      <c r="AA471" t="s">
        <v>13374</v>
      </c>
      <c r="AB471" t="s">
        <v>13374</v>
      </c>
      <c r="AC471" t="s">
        <v>13374</v>
      </c>
      <c r="AD471" t="s">
        <v>13374</v>
      </c>
      <c r="AE471" t="s">
        <v>13374</v>
      </c>
      <c r="AF471" t="s">
        <v>13374</v>
      </c>
      <c r="AG471" t="s">
        <v>13374</v>
      </c>
      <c r="AH471" t="s">
        <v>13374</v>
      </c>
      <c r="AI471" t="s">
        <v>13374</v>
      </c>
      <c r="AJ471" t="s">
        <v>13374</v>
      </c>
      <c r="AK471" t="s">
        <v>13374</v>
      </c>
      <c r="AL471" t="s">
        <v>13374</v>
      </c>
      <c r="AM471" t="s">
        <v>13374</v>
      </c>
      <c r="AN471" t="s">
        <v>13374</v>
      </c>
      <c r="AO471" t="s">
        <v>13374</v>
      </c>
      <c r="AP471" t="s">
        <v>13374</v>
      </c>
      <c r="AQ471" t="b">
        <f>IFERROR(MATCH('2018'!A470, '2019'!A:A, 0) &gt;0, FALSE)</f>
        <v>1</v>
      </c>
    </row>
    <row r="472" spans="1:43">
      <c r="A472" t="s">
        <v>2575</v>
      </c>
      <c r="B472" t="s">
        <v>2576</v>
      </c>
      <c r="C472" t="s">
        <v>6324</v>
      </c>
      <c r="D472" t="s">
        <v>2578</v>
      </c>
      <c r="E472" t="s">
        <v>1122</v>
      </c>
      <c r="F472">
        <v>60642</v>
      </c>
      <c r="G472">
        <v>3124210202</v>
      </c>
      <c r="H472" t="s">
        <v>146</v>
      </c>
      <c r="I472">
        <v>10.6</v>
      </c>
      <c r="J472">
        <v>48.4</v>
      </c>
      <c r="K472">
        <v>6</v>
      </c>
      <c r="L472">
        <v>65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26</v>
      </c>
      <c r="X472">
        <v>30</v>
      </c>
      <c r="Y472">
        <v>32</v>
      </c>
      <c r="Z472">
        <v>41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95</v>
      </c>
      <c r="AH472">
        <v>34</v>
      </c>
      <c r="AI472">
        <v>0</v>
      </c>
      <c r="AJ472">
        <v>6</v>
      </c>
      <c r="AK472">
        <v>21</v>
      </c>
      <c r="AL472">
        <v>10</v>
      </c>
      <c r="AM472">
        <v>0</v>
      </c>
      <c r="AN472">
        <v>86</v>
      </c>
      <c r="AO472">
        <v>6</v>
      </c>
      <c r="AP472">
        <v>129</v>
      </c>
      <c r="AQ472" t="b">
        <f>IFERROR(MATCH('2018'!A471, '2019'!A:A, 0) &gt;0, FALSE)</f>
        <v>0</v>
      </c>
    </row>
    <row r="473" spans="1:43">
      <c r="A473" t="s">
        <v>2579</v>
      </c>
      <c r="B473" t="s">
        <v>2580</v>
      </c>
      <c r="C473" t="s">
        <v>5941</v>
      </c>
      <c r="D473" t="s">
        <v>2581</v>
      </c>
      <c r="E473" t="s">
        <v>1122</v>
      </c>
      <c r="F473">
        <v>60654</v>
      </c>
      <c r="G473">
        <v>3124660700</v>
      </c>
      <c r="H473" t="s">
        <v>146</v>
      </c>
      <c r="I473">
        <v>25</v>
      </c>
      <c r="J473">
        <v>108</v>
      </c>
      <c r="K473">
        <v>19</v>
      </c>
      <c r="L473">
        <v>152</v>
      </c>
      <c r="M473">
        <v>160</v>
      </c>
      <c r="N473">
        <v>83</v>
      </c>
      <c r="O473">
        <v>80</v>
      </c>
      <c r="P473">
        <v>68</v>
      </c>
      <c r="Q473">
        <v>72</v>
      </c>
      <c r="R473">
        <v>71</v>
      </c>
      <c r="S473">
        <v>59</v>
      </c>
      <c r="T473">
        <v>65</v>
      </c>
      <c r="U473">
        <v>63</v>
      </c>
      <c r="V473">
        <v>51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19</v>
      </c>
      <c r="AE473">
        <v>183</v>
      </c>
      <c r="AF473">
        <v>0</v>
      </c>
      <c r="AG473">
        <v>492</v>
      </c>
      <c r="AH473">
        <v>482</v>
      </c>
      <c r="AI473">
        <v>11</v>
      </c>
      <c r="AJ473">
        <v>111</v>
      </c>
      <c r="AK473">
        <v>125</v>
      </c>
      <c r="AL473">
        <v>47</v>
      </c>
      <c r="AM473">
        <v>0</v>
      </c>
      <c r="AN473">
        <v>557</v>
      </c>
      <c r="AO473">
        <v>123</v>
      </c>
      <c r="AP473">
        <v>974</v>
      </c>
      <c r="AQ473" t="b">
        <f>IFERROR(MATCH('2018'!A472, '2019'!A:A, 0) &gt;0, FALSE)</f>
        <v>1</v>
      </c>
    </row>
    <row r="474" spans="1:43">
      <c r="A474" t="s">
        <v>2582</v>
      </c>
      <c r="B474" t="s">
        <v>2583</v>
      </c>
      <c r="C474" t="s">
        <v>9555</v>
      </c>
      <c r="D474" t="s">
        <v>2586</v>
      </c>
      <c r="E474" t="s">
        <v>1122</v>
      </c>
      <c r="F474">
        <v>60634</v>
      </c>
      <c r="G474">
        <v>7736373755</v>
      </c>
      <c r="H474" t="s">
        <v>146</v>
      </c>
      <c r="I474">
        <v>2</v>
      </c>
      <c r="J474">
        <v>10</v>
      </c>
      <c r="K474">
        <v>1</v>
      </c>
      <c r="L474">
        <v>13</v>
      </c>
      <c r="M474">
        <v>10</v>
      </c>
      <c r="N474">
        <v>13</v>
      </c>
      <c r="O474">
        <v>11</v>
      </c>
      <c r="P474" t="s">
        <v>290</v>
      </c>
      <c r="Q474" t="s">
        <v>290</v>
      </c>
      <c r="R474" t="s">
        <v>290</v>
      </c>
      <c r="S474" t="s">
        <v>290</v>
      </c>
      <c r="T474" t="s">
        <v>290</v>
      </c>
      <c r="U474" t="s">
        <v>290</v>
      </c>
      <c r="V474" t="s">
        <v>290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35</v>
      </c>
      <c r="AH474">
        <v>31</v>
      </c>
      <c r="AI474">
        <v>0</v>
      </c>
      <c r="AJ474">
        <v>0</v>
      </c>
      <c r="AK474">
        <v>0</v>
      </c>
      <c r="AL474">
        <v>3</v>
      </c>
      <c r="AM474">
        <v>0</v>
      </c>
      <c r="AN474">
        <v>63</v>
      </c>
      <c r="AO474">
        <v>0</v>
      </c>
      <c r="AP474">
        <v>66</v>
      </c>
      <c r="AQ474" t="b">
        <f>IFERROR(MATCH('2018'!A473, '2019'!A:A, 0) &gt;0, FALSE)</f>
        <v>1</v>
      </c>
    </row>
    <row r="475" spans="1:43">
      <c r="A475" t="s">
        <v>2587</v>
      </c>
      <c r="B475" t="s">
        <v>2588</v>
      </c>
      <c r="C475" t="s">
        <v>15689</v>
      </c>
      <c r="D475" t="s">
        <v>2591</v>
      </c>
      <c r="E475" t="s">
        <v>1122</v>
      </c>
      <c r="F475">
        <v>60659</v>
      </c>
      <c r="G475">
        <v>7732676167</v>
      </c>
      <c r="H475" t="s">
        <v>146</v>
      </c>
      <c r="I475">
        <v>4</v>
      </c>
      <c r="J475">
        <v>15</v>
      </c>
      <c r="K475">
        <v>2</v>
      </c>
      <c r="L475">
        <v>21</v>
      </c>
      <c r="M475">
        <v>21</v>
      </c>
      <c r="N475">
        <v>19</v>
      </c>
      <c r="O475">
        <v>19</v>
      </c>
      <c r="P475">
        <v>21</v>
      </c>
      <c r="Q475">
        <v>18</v>
      </c>
      <c r="R475" t="s">
        <v>290</v>
      </c>
      <c r="S475" t="s">
        <v>290</v>
      </c>
      <c r="T475" t="s">
        <v>290</v>
      </c>
      <c r="U475" t="s">
        <v>290</v>
      </c>
      <c r="V475" t="s">
        <v>290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61</v>
      </c>
      <c r="AH475">
        <v>74</v>
      </c>
      <c r="AI475">
        <v>0</v>
      </c>
      <c r="AJ475">
        <v>59</v>
      </c>
      <c r="AK475">
        <v>57</v>
      </c>
      <c r="AL475">
        <v>2</v>
      </c>
      <c r="AM475">
        <v>0</v>
      </c>
      <c r="AN475">
        <v>17</v>
      </c>
      <c r="AO475">
        <v>0</v>
      </c>
      <c r="AP475">
        <v>135</v>
      </c>
      <c r="AQ475" t="b">
        <f>IFERROR(MATCH('2018'!A474, '2019'!A:A, 0) &gt;0, FALSE)</f>
        <v>1</v>
      </c>
    </row>
    <row r="476" spans="1:43">
      <c r="A476" t="s">
        <v>2592</v>
      </c>
      <c r="B476" t="s">
        <v>9562</v>
      </c>
      <c r="C476" t="s">
        <v>15690</v>
      </c>
      <c r="D476" t="s">
        <v>2595</v>
      </c>
      <c r="E476" t="s">
        <v>1122</v>
      </c>
      <c r="F476">
        <v>60659</v>
      </c>
      <c r="G476">
        <v>7734650419</v>
      </c>
      <c r="H476" t="s">
        <v>146</v>
      </c>
      <c r="I476">
        <v>3.5</v>
      </c>
      <c r="J476">
        <v>7</v>
      </c>
      <c r="K476">
        <v>2.5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13</v>
      </c>
      <c r="X476">
        <v>14</v>
      </c>
      <c r="Y476">
        <v>10</v>
      </c>
      <c r="Z476" t="s">
        <v>290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45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45</v>
      </c>
      <c r="AO476">
        <v>0</v>
      </c>
      <c r="AP476">
        <v>45</v>
      </c>
      <c r="AQ476" t="b">
        <f>IFERROR(MATCH('2018'!A475, '2019'!A:A, 0) &gt;0, FALSE)</f>
        <v>1</v>
      </c>
    </row>
    <row r="477" spans="1:43">
      <c r="A477" t="s">
        <v>2596</v>
      </c>
      <c r="B477" t="s">
        <v>2597</v>
      </c>
      <c r="C477" t="s">
        <v>12342</v>
      </c>
      <c r="D477" t="s">
        <v>2599</v>
      </c>
      <c r="E477" t="s">
        <v>1122</v>
      </c>
      <c r="F477">
        <v>60659</v>
      </c>
      <c r="G477">
        <v>7737437716</v>
      </c>
      <c r="H477" t="s">
        <v>146</v>
      </c>
      <c r="I477">
        <v>3</v>
      </c>
      <c r="J477">
        <v>19</v>
      </c>
      <c r="K477">
        <v>13</v>
      </c>
      <c r="L477">
        <v>35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25</v>
      </c>
      <c r="X477">
        <v>22</v>
      </c>
      <c r="Y477">
        <v>15</v>
      </c>
      <c r="Z477">
        <v>23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18</v>
      </c>
      <c r="AG477">
        <v>103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103</v>
      </c>
      <c r="AO477">
        <v>0</v>
      </c>
      <c r="AP477">
        <v>103</v>
      </c>
      <c r="AQ477" t="b">
        <f>IFERROR(MATCH('2018'!A476, '2019'!A:A, 0) &gt;0, FALSE)</f>
        <v>1</v>
      </c>
    </row>
    <row r="478" spans="1:43">
      <c r="A478" t="s">
        <v>2604</v>
      </c>
      <c r="B478" t="s">
        <v>2605</v>
      </c>
      <c r="C478" t="s">
        <v>15691</v>
      </c>
      <c r="D478" t="s">
        <v>2607</v>
      </c>
      <c r="E478" t="s">
        <v>1122</v>
      </c>
      <c r="F478">
        <v>60659</v>
      </c>
      <c r="G478">
        <v>7732671494</v>
      </c>
      <c r="H478" t="s">
        <v>146</v>
      </c>
      <c r="I478">
        <v>3.5</v>
      </c>
      <c r="J478">
        <v>15.4</v>
      </c>
      <c r="K478">
        <v>6.2</v>
      </c>
      <c r="L478">
        <v>25.1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53</v>
      </c>
      <c r="X478">
        <v>39</v>
      </c>
      <c r="Y478">
        <v>47</v>
      </c>
      <c r="Z478">
        <v>42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14</v>
      </c>
      <c r="AG478">
        <v>195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195</v>
      </c>
      <c r="AO478">
        <v>0</v>
      </c>
      <c r="AP478">
        <v>195</v>
      </c>
      <c r="AQ478" t="b">
        <f>IFERROR(MATCH('2018'!A477, '2019'!A:A, 0) &gt;0, FALSE)</f>
        <v>1</v>
      </c>
    </row>
    <row r="479" spans="1:43">
      <c r="A479" t="s">
        <v>2613</v>
      </c>
      <c r="B479" t="s">
        <v>2614</v>
      </c>
      <c r="C479" t="s">
        <v>15692</v>
      </c>
      <c r="D479" t="s">
        <v>2616</v>
      </c>
      <c r="E479" t="s">
        <v>1122</v>
      </c>
      <c r="F479">
        <v>60612</v>
      </c>
      <c r="G479">
        <v>3125639044</v>
      </c>
      <c r="H479" t="s">
        <v>146</v>
      </c>
      <c r="I479">
        <v>0</v>
      </c>
      <c r="J479">
        <v>7</v>
      </c>
      <c r="K479">
        <v>14</v>
      </c>
      <c r="L479">
        <v>21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75</v>
      </c>
      <c r="Y479">
        <v>26</v>
      </c>
      <c r="Z479">
        <v>10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22</v>
      </c>
      <c r="AG479">
        <v>65</v>
      </c>
      <c r="AH479">
        <v>68</v>
      </c>
      <c r="AI479">
        <v>0</v>
      </c>
      <c r="AJ479">
        <v>0</v>
      </c>
      <c r="AK479">
        <v>108</v>
      </c>
      <c r="AL479">
        <v>25</v>
      </c>
      <c r="AM479">
        <v>0</v>
      </c>
      <c r="AN479">
        <v>0</v>
      </c>
      <c r="AO479">
        <v>0</v>
      </c>
      <c r="AP479">
        <v>133</v>
      </c>
      <c r="AQ479" t="b">
        <f>IFERROR(MATCH('2018'!A478, '2019'!A:A, 0) &gt;0, FALSE)</f>
        <v>1</v>
      </c>
    </row>
    <row r="480" spans="1:43">
      <c r="A480" t="s">
        <v>2617</v>
      </c>
      <c r="B480" t="s">
        <v>2618</v>
      </c>
      <c r="C480" t="s">
        <v>9590</v>
      </c>
      <c r="D480" t="s">
        <v>2621</v>
      </c>
      <c r="E480" t="s">
        <v>1122</v>
      </c>
      <c r="F480">
        <v>60659</v>
      </c>
      <c r="G480">
        <v>7733389222</v>
      </c>
      <c r="H480" t="s">
        <v>146</v>
      </c>
      <c r="I480">
        <v>3.6</v>
      </c>
      <c r="J480">
        <v>16.2</v>
      </c>
      <c r="K480">
        <v>5.3</v>
      </c>
      <c r="L480">
        <v>25.1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20</v>
      </c>
      <c r="X480">
        <v>28</v>
      </c>
      <c r="Y480">
        <v>26</v>
      </c>
      <c r="Z480">
        <v>28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22</v>
      </c>
      <c r="AG480">
        <v>124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124</v>
      </c>
      <c r="AO480">
        <v>0</v>
      </c>
      <c r="AP480">
        <v>124</v>
      </c>
      <c r="AQ480" t="b">
        <f>IFERROR(MATCH('2018'!A479, '2019'!A:A, 0) &gt;0, FALSE)</f>
        <v>1</v>
      </c>
    </row>
    <row r="481" spans="1:43">
      <c r="A481" t="s">
        <v>12348</v>
      </c>
      <c r="B481" t="s">
        <v>9592</v>
      </c>
      <c r="C481" t="s">
        <v>15693</v>
      </c>
      <c r="D481" t="s">
        <v>9595</v>
      </c>
      <c r="E481" t="s">
        <v>1122</v>
      </c>
      <c r="F481">
        <v>60659</v>
      </c>
      <c r="G481">
        <v>7737614651</v>
      </c>
      <c r="H481" t="s">
        <v>146</v>
      </c>
      <c r="I481">
        <v>1.5</v>
      </c>
      <c r="J481">
        <v>3</v>
      </c>
      <c r="K481">
        <v>14</v>
      </c>
      <c r="L481">
        <v>18.5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290</v>
      </c>
      <c r="AF481">
        <v>14</v>
      </c>
      <c r="AG481">
        <v>1</v>
      </c>
      <c r="AH481">
        <v>19</v>
      </c>
      <c r="AI481">
        <v>0</v>
      </c>
      <c r="AJ481">
        <v>0</v>
      </c>
      <c r="AK481">
        <v>2</v>
      </c>
      <c r="AL481">
        <v>7</v>
      </c>
      <c r="AM481">
        <v>1</v>
      </c>
      <c r="AN481">
        <v>10</v>
      </c>
      <c r="AO481">
        <v>0</v>
      </c>
      <c r="AP481">
        <v>20</v>
      </c>
      <c r="AQ481" t="b">
        <f>IFERROR(MATCH('2018'!A480, '2019'!A:A, 0) &gt;0, FALSE)</f>
        <v>1</v>
      </c>
    </row>
    <row r="482" spans="1:43">
      <c r="A482" t="s">
        <v>14845</v>
      </c>
      <c r="B482" t="s">
        <v>15694</v>
      </c>
      <c r="C482" t="s">
        <v>14847</v>
      </c>
      <c r="D482" t="s">
        <v>14848</v>
      </c>
      <c r="E482" t="s">
        <v>1122</v>
      </c>
      <c r="F482">
        <v>60608</v>
      </c>
      <c r="G482">
        <v>3126661331</v>
      </c>
      <c r="H482" t="s">
        <v>146</v>
      </c>
      <c r="I482">
        <v>2</v>
      </c>
      <c r="J482">
        <v>4</v>
      </c>
      <c r="K482">
        <v>8.5</v>
      </c>
      <c r="L482">
        <v>14.5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290</v>
      </c>
      <c r="AF482" t="s">
        <v>290</v>
      </c>
      <c r="AG482">
        <v>4</v>
      </c>
      <c r="AH482">
        <v>9</v>
      </c>
      <c r="AI482">
        <v>0</v>
      </c>
      <c r="AJ482">
        <v>0</v>
      </c>
      <c r="AK482">
        <v>5</v>
      </c>
      <c r="AL482">
        <v>5</v>
      </c>
      <c r="AM482">
        <v>0</v>
      </c>
      <c r="AN482">
        <v>3</v>
      </c>
      <c r="AO482">
        <v>0</v>
      </c>
      <c r="AP482">
        <v>13</v>
      </c>
      <c r="AQ482" t="b">
        <f>IFERROR(MATCH('2018'!A481, '2019'!A:A, 0) &gt;0, FALSE)</f>
        <v>0</v>
      </c>
    </row>
    <row r="483" spans="1:43">
      <c r="A483" t="s">
        <v>12357</v>
      </c>
      <c r="B483" t="s">
        <v>15695</v>
      </c>
      <c r="C483" t="s">
        <v>6185</v>
      </c>
      <c r="D483" t="s">
        <v>14857</v>
      </c>
      <c r="E483" t="s">
        <v>4467</v>
      </c>
      <c r="F483">
        <v>60490</v>
      </c>
      <c r="G483">
        <v>7739756330</v>
      </c>
      <c r="H483" t="s">
        <v>146</v>
      </c>
      <c r="I483">
        <v>4</v>
      </c>
      <c r="J483">
        <v>16</v>
      </c>
      <c r="K483">
        <v>3</v>
      </c>
      <c r="L483">
        <v>23</v>
      </c>
      <c r="M483">
        <v>136</v>
      </c>
      <c r="N483">
        <v>11</v>
      </c>
      <c r="O483" t="s">
        <v>290</v>
      </c>
      <c r="P483" t="s">
        <v>290</v>
      </c>
      <c r="Q483" t="s">
        <v>290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84</v>
      </c>
      <c r="AH483">
        <v>78</v>
      </c>
      <c r="AI483">
        <v>0</v>
      </c>
      <c r="AJ483">
        <v>22</v>
      </c>
      <c r="AK483">
        <v>6</v>
      </c>
      <c r="AL483">
        <v>19</v>
      </c>
      <c r="AM483">
        <v>0</v>
      </c>
      <c r="AN483">
        <v>115</v>
      </c>
      <c r="AO483">
        <v>0</v>
      </c>
      <c r="AP483">
        <v>162</v>
      </c>
      <c r="AQ483" t="b">
        <f>IFERROR(MATCH('2018'!A482, '2019'!A:A, 0) &gt;0, FALSE)</f>
        <v>1</v>
      </c>
    </row>
    <row r="484" spans="1:43">
      <c r="A484" t="s">
        <v>2622</v>
      </c>
      <c r="B484" t="s">
        <v>2623</v>
      </c>
      <c r="C484" t="s">
        <v>15696</v>
      </c>
      <c r="D484" t="s">
        <v>2626</v>
      </c>
      <c r="E484" t="s">
        <v>1122</v>
      </c>
      <c r="F484">
        <v>60620</v>
      </c>
      <c r="G484">
        <v>7737799440</v>
      </c>
      <c r="H484" t="s">
        <v>146</v>
      </c>
      <c r="I484">
        <v>3</v>
      </c>
      <c r="J484">
        <v>12</v>
      </c>
      <c r="K484">
        <v>9</v>
      </c>
      <c r="L484">
        <v>24</v>
      </c>
      <c r="M484">
        <v>19</v>
      </c>
      <c r="N484">
        <v>11</v>
      </c>
      <c r="O484" t="s">
        <v>290</v>
      </c>
      <c r="P484">
        <v>16</v>
      </c>
      <c r="Q484">
        <v>14</v>
      </c>
      <c r="R484">
        <v>16</v>
      </c>
      <c r="S484">
        <v>18</v>
      </c>
      <c r="T484">
        <v>15</v>
      </c>
      <c r="U484" t="s">
        <v>290</v>
      </c>
      <c r="V484">
        <v>19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84</v>
      </c>
      <c r="AH484">
        <v>60</v>
      </c>
      <c r="AI484">
        <v>0</v>
      </c>
      <c r="AJ484">
        <v>0</v>
      </c>
      <c r="AK484">
        <v>70</v>
      </c>
      <c r="AL484">
        <v>0</v>
      </c>
      <c r="AM484">
        <v>74</v>
      </c>
      <c r="AN484">
        <v>0</v>
      </c>
      <c r="AO484">
        <v>0</v>
      </c>
      <c r="AP484">
        <v>144</v>
      </c>
      <c r="AQ484" t="b">
        <f>IFERROR(MATCH('2018'!A483, '2019'!A:A, 0) &gt;0, FALSE)</f>
        <v>1</v>
      </c>
    </row>
    <row r="485" spans="1:43">
      <c r="A485" t="s">
        <v>2627</v>
      </c>
      <c r="B485" t="s">
        <v>2628</v>
      </c>
      <c r="C485" t="s">
        <v>14862</v>
      </c>
      <c r="D485" t="s">
        <v>2631</v>
      </c>
      <c r="E485" t="s">
        <v>1122</v>
      </c>
      <c r="F485">
        <v>60612</v>
      </c>
      <c r="G485">
        <v>3124911600</v>
      </c>
      <c r="H485" t="s">
        <v>146</v>
      </c>
      <c r="I485">
        <v>9</v>
      </c>
      <c r="J485">
        <v>22.5</v>
      </c>
      <c r="K485">
        <v>4</v>
      </c>
      <c r="L485">
        <v>35.5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59</v>
      </c>
      <c r="X485">
        <v>69</v>
      </c>
      <c r="Y485">
        <v>52</v>
      </c>
      <c r="Z485">
        <v>49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86</v>
      </c>
      <c r="AH485">
        <v>143</v>
      </c>
      <c r="AI485">
        <v>0</v>
      </c>
      <c r="AJ485">
        <v>13</v>
      </c>
      <c r="AK485">
        <v>101</v>
      </c>
      <c r="AL485">
        <v>93</v>
      </c>
      <c r="AM485">
        <v>0</v>
      </c>
      <c r="AN485">
        <v>17</v>
      </c>
      <c r="AO485">
        <v>5</v>
      </c>
      <c r="AP485">
        <v>229</v>
      </c>
      <c r="AQ485" t="b">
        <f>IFERROR(MATCH('2018'!A484, '2019'!A:A, 0) &gt;0, FALSE)</f>
        <v>1</v>
      </c>
    </row>
    <row r="486" spans="1:43">
      <c r="A486" t="s">
        <v>2632</v>
      </c>
      <c r="B486" t="s">
        <v>2633</v>
      </c>
      <c r="C486" t="s">
        <v>15697</v>
      </c>
      <c r="D486" t="s">
        <v>2635</v>
      </c>
      <c r="E486" t="s">
        <v>1122</v>
      </c>
      <c r="F486">
        <v>60623</v>
      </c>
      <c r="G486">
        <v>7735420665</v>
      </c>
      <c r="H486" t="s">
        <v>146</v>
      </c>
      <c r="I486">
        <v>4.5</v>
      </c>
      <c r="J486">
        <v>13.9</v>
      </c>
      <c r="K486">
        <v>1</v>
      </c>
      <c r="L486">
        <v>19.399999999999999</v>
      </c>
      <c r="M486">
        <v>16</v>
      </c>
      <c r="N486">
        <v>11</v>
      </c>
      <c r="O486">
        <v>21</v>
      </c>
      <c r="P486">
        <v>17</v>
      </c>
      <c r="Q486">
        <v>17</v>
      </c>
      <c r="R486">
        <v>16</v>
      </c>
      <c r="S486">
        <v>23</v>
      </c>
      <c r="T486">
        <v>17</v>
      </c>
      <c r="U486">
        <v>16</v>
      </c>
      <c r="V486">
        <v>10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82</v>
      </c>
      <c r="AH486">
        <v>82</v>
      </c>
      <c r="AI486">
        <v>0</v>
      </c>
      <c r="AJ486">
        <v>1</v>
      </c>
      <c r="AK486">
        <v>128</v>
      </c>
      <c r="AL486">
        <v>3</v>
      </c>
      <c r="AM486">
        <v>0</v>
      </c>
      <c r="AN486">
        <v>15</v>
      </c>
      <c r="AO486">
        <v>17</v>
      </c>
      <c r="AP486">
        <v>164</v>
      </c>
      <c r="AQ486" t="b">
        <f>IFERROR(MATCH('2018'!A485, '2019'!A:A, 0) &gt;0, FALSE)</f>
        <v>1</v>
      </c>
    </row>
    <row r="487" spans="1:43">
      <c r="A487" t="s">
        <v>2636</v>
      </c>
      <c r="B487" t="s">
        <v>2637</v>
      </c>
      <c r="C487" t="s">
        <v>15698</v>
      </c>
      <c r="D487" t="s">
        <v>15699</v>
      </c>
      <c r="E487" t="s">
        <v>1122</v>
      </c>
      <c r="F487">
        <v>60642</v>
      </c>
      <c r="G487">
        <v>3126430991</v>
      </c>
      <c r="H487" t="s">
        <v>146</v>
      </c>
      <c r="I487">
        <v>3.5</v>
      </c>
      <c r="J487">
        <v>6</v>
      </c>
      <c r="K487">
        <v>2.5</v>
      </c>
      <c r="L487">
        <v>12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13</v>
      </c>
      <c r="X487" t="s">
        <v>290</v>
      </c>
      <c r="Y487">
        <v>10</v>
      </c>
      <c r="Z487" t="s">
        <v>290</v>
      </c>
      <c r="AA487">
        <v>0</v>
      </c>
      <c r="AB487">
        <v>0</v>
      </c>
      <c r="AC487">
        <v>0</v>
      </c>
      <c r="AD487">
        <v>0</v>
      </c>
      <c r="AE487">
        <v>0</v>
      </c>
      <c r="AF487" t="s">
        <v>290</v>
      </c>
      <c r="AG487">
        <v>28</v>
      </c>
      <c r="AH487">
        <v>20</v>
      </c>
      <c r="AI487">
        <v>0</v>
      </c>
      <c r="AJ487">
        <v>0</v>
      </c>
      <c r="AK487">
        <v>16</v>
      </c>
      <c r="AL487">
        <v>13</v>
      </c>
      <c r="AM487">
        <v>0</v>
      </c>
      <c r="AN487">
        <v>13</v>
      </c>
      <c r="AO487">
        <v>6</v>
      </c>
      <c r="AP487">
        <v>48</v>
      </c>
      <c r="AQ487" t="b">
        <f>IFERROR(MATCH('2018'!A486, '2019'!A:A, 0) &gt;0, FALSE)</f>
        <v>1</v>
      </c>
    </row>
    <row r="488" spans="1:43">
      <c r="A488" t="s">
        <v>2642</v>
      </c>
      <c r="B488" t="s">
        <v>2643</v>
      </c>
      <c r="C488" t="s">
        <v>15700</v>
      </c>
      <c r="D488" t="s">
        <v>2645</v>
      </c>
      <c r="E488" t="s">
        <v>1122</v>
      </c>
      <c r="F488">
        <v>60642</v>
      </c>
      <c r="G488">
        <v>7733841434</v>
      </c>
      <c r="H488" t="s">
        <v>146</v>
      </c>
      <c r="I488">
        <v>13.6</v>
      </c>
      <c r="J488">
        <v>37.4</v>
      </c>
      <c r="K488">
        <v>61.2</v>
      </c>
      <c r="L488">
        <v>112.2</v>
      </c>
      <c r="M488">
        <v>114</v>
      </c>
      <c r="N488">
        <v>54</v>
      </c>
      <c r="O488">
        <v>54</v>
      </c>
      <c r="P488">
        <v>45</v>
      </c>
      <c r="Q488">
        <v>42</v>
      </c>
      <c r="R488">
        <v>37</v>
      </c>
      <c r="S488">
        <v>30</v>
      </c>
      <c r="T488">
        <v>32</v>
      </c>
      <c r="U488">
        <v>37</v>
      </c>
      <c r="V488">
        <v>32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 t="s">
        <v>290</v>
      </c>
      <c r="AE488">
        <v>46</v>
      </c>
      <c r="AF488">
        <v>0</v>
      </c>
      <c r="AG488">
        <v>275</v>
      </c>
      <c r="AH488">
        <v>254</v>
      </c>
      <c r="AI488">
        <v>2</v>
      </c>
      <c r="AJ488">
        <v>56</v>
      </c>
      <c r="AK488">
        <v>35</v>
      </c>
      <c r="AL488">
        <v>30</v>
      </c>
      <c r="AM488">
        <v>0</v>
      </c>
      <c r="AN488">
        <v>246</v>
      </c>
      <c r="AO488">
        <v>160</v>
      </c>
      <c r="AP488">
        <v>529</v>
      </c>
      <c r="AQ488" t="b">
        <f>IFERROR(MATCH('2018'!A487, '2019'!A:A, 0) &gt;0, FALSE)</f>
        <v>1</v>
      </c>
    </row>
    <row r="489" spans="1:43">
      <c r="A489" t="s">
        <v>2646</v>
      </c>
      <c r="B489" t="s">
        <v>2647</v>
      </c>
      <c r="C489" t="s">
        <v>15701</v>
      </c>
      <c r="D489" t="s">
        <v>2649</v>
      </c>
      <c r="E489" t="s">
        <v>1122</v>
      </c>
      <c r="F489">
        <v>60625</v>
      </c>
      <c r="G489">
        <v>7735616576</v>
      </c>
      <c r="H489" t="s">
        <v>146</v>
      </c>
      <c r="I489">
        <v>0</v>
      </c>
      <c r="J489">
        <v>8</v>
      </c>
      <c r="K489">
        <v>1.5</v>
      </c>
      <c r="L489">
        <v>9.5</v>
      </c>
      <c r="M489">
        <v>14</v>
      </c>
      <c r="N489" t="s">
        <v>290</v>
      </c>
      <c r="O489" t="s">
        <v>290</v>
      </c>
      <c r="P489" t="s">
        <v>290</v>
      </c>
      <c r="Q489" t="s">
        <v>290</v>
      </c>
      <c r="R489" t="s">
        <v>290</v>
      </c>
      <c r="S489" t="s">
        <v>290</v>
      </c>
      <c r="T489" t="s">
        <v>290</v>
      </c>
      <c r="U489" t="s">
        <v>290</v>
      </c>
      <c r="V489" t="s">
        <v>290</v>
      </c>
      <c r="W489" t="s">
        <v>290</v>
      </c>
      <c r="X489" t="s">
        <v>290</v>
      </c>
      <c r="Y489" t="s">
        <v>290</v>
      </c>
      <c r="Z489" t="s">
        <v>290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42</v>
      </c>
      <c r="AH489">
        <v>23</v>
      </c>
      <c r="AI489">
        <v>1</v>
      </c>
      <c r="AJ489">
        <v>12</v>
      </c>
      <c r="AK489">
        <v>9</v>
      </c>
      <c r="AL489">
        <v>15</v>
      </c>
      <c r="AM489">
        <v>0</v>
      </c>
      <c r="AN489">
        <v>20</v>
      </c>
      <c r="AO489">
        <v>8</v>
      </c>
      <c r="AP489">
        <v>65</v>
      </c>
      <c r="AQ489" t="b">
        <f>IFERROR(MATCH('2018'!A488, '2019'!A:A, 0) &gt;0, FALSE)</f>
        <v>1</v>
      </c>
    </row>
    <row r="490" spans="1:43">
      <c r="A490" t="s">
        <v>2650</v>
      </c>
      <c r="B490" t="s">
        <v>2651</v>
      </c>
      <c r="C490" t="s">
        <v>6376</v>
      </c>
      <c r="D490" t="s">
        <v>2654</v>
      </c>
      <c r="E490" t="s">
        <v>1122</v>
      </c>
      <c r="F490">
        <v>60646</v>
      </c>
      <c r="G490">
        <v>7735091296</v>
      </c>
      <c r="H490" t="s">
        <v>146</v>
      </c>
      <c r="I490">
        <v>2</v>
      </c>
      <c r="J490">
        <v>10</v>
      </c>
      <c r="K490">
        <v>2</v>
      </c>
      <c r="L490">
        <v>14</v>
      </c>
      <c r="M490">
        <v>35</v>
      </c>
      <c r="N490" t="s">
        <v>290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20</v>
      </c>
      <c r="AH490">
        <v>19</v>
      </c>
      <c r="AI490">
        <v>0</v>
      </c>
      <c r="AJ490">
        <v>6</v>
      </c>
      <c r="AK490">
        <v>1</v>
      </c>
      <c r="AL490">
        <v>3</v>
      </c>
      <c r="AM490">
        <v>2</v>
      </c>
      <c r="AN490">
        <v>20</v>
      </c>
      <c r="AO490">
        <v>7</v>
      </c>
      <c r="AP490">
        <v>39</v>
      </c>
      <c r="AQ490" t="b">
        <f>IFERROR(MATCH('2018'!A489, '2019'!A:A, 0) &gt;0, FALSE)</f>
        <v>1</v>
      </c>
    </row>
    <row r="491" spans="1:43">
      <c r="A491" t="s">
        <v>2655</v>
      </c>
      <c r="B491" t="s">
        <v>2656</v>
      </c>
      <c r="C491" t="s">
        <v>15702</v>
      </c>
      <c r="D491" t="s">
        <v>12367</v>
      </c>
      <c r="E491" t="s">
        <v>1122</v>
      </c>
      <c r="F491">
        <v>60610</v>
      </c>
      <c r="G491">
        <v>3125738854</v>
      </c>
      <c r="H491" t="s">
        <v>146</v>
      </c>
      <c r="I491">
        <v>1.5</v>
      </c>
      <c r="J491">
        <v>3</v>
      </c>
      <c r="K491">
        <v>0</v>
      </c>
      <c r="L491">
        <v>4.5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 t="s">
        <v>290</v>
      </c>
      <c r="Y491">
        <v>0</v>
      </c>
      <c r="Z491">
        <v>10</v>
      </c>
      <c r="AA491">
        <v>0</v>
      </c>
      <c r="AB491">
        <v>0</v>
      </c>
      <c r="AC491">
        <v>0</v>
      </c>
      <c r="AD491">
        <v>0</v>
      </c>
      <c r="AE491">
        <v>0</v>
      </c>
      <c r="AF491" t="s">
        <v>290</v>
      </c>
      <c r="AG491">
        <v>4</v>
      </c>
      <c r="AH491">
        <v>11</v>
      </c>
      <c r="AI491">
        <v>0</v>
      </c>
      <c r="AJ491">
        <v>0</v>
      </c>
      <c r="AK491">
        <v>8</v>
      </c>
      <c r="AL491">
        <v>6</v>
      </c>
      <c r="AM491">
        <v>0</v>
      </c>
      <c r="AN491">
        <v>0</v>
      </c>
      <c r="AO491">
        <v>1</v>
      </c>
      <c r="AP491">
        <v>15</v>
      </c>
      <c r="AQ491" t="b">
        <f>IFERROR(MATCH('2018'!A490, '2019'!A:A, 0) &gt;0, FALSE)</f>
        <v>1</v>
      </c>
    </row>
    <row r="492" spans="1:43">
      <c r="A492" t="s">
        <v>12370</v>
      </c>
      <c r="B492" t="s">
        <v>9627</v>
      </c>
      <c r="C492" t="s">
        <v>15703</v>
      </c>
      <c r="D492" t="s">
        <v>14870</v>
      </c>
      <c r="E492" t="s">
        <v>1122</v>
      </c>
      <c r="F492">
        <v>60643</v>
      </c>
      <c r="G492">
        <v>7732382603</v>
      </c>
      <c r="H492" t="s">
        <v>146</v>
      </c>
      <c r="I492">
        <v>1.3</v>
      </c>
      <c r="J492">
        <v>3</v>
      </c>
      <c r="K492">
        <v>2.7</v>
      </c>
      <c r="L492">
        <v>7</v>
      </c>
      <c r="M492">
        <v>0</v>
      </c>
      <c r="N492">
        <v>0</v>
      </c>
      <c r="O492">
        <v>0</v>
      </c>
      <c r="P492">
        <v>0</v>
      </c>
      <c r="Q492">
        <v>0</v>
      </c>
      <c r="R492" t="s">
        <v>290</v>
      </c>
      <c r="S492">
        <v>0</v>
      </c>
      <c r="T492" t="s">
        <v>290</v>
      </c>
      <c r="U492" t="s">
        <v>290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12</v>
      </c>
      <c r="AF492">
        <v>0</v>
      </c>
      <c r="AG492">
        <v>3</v>
      </c>
      <c r="AH492">
        <v>12</v>
      </c>
      <c r="AI492">
        <v>0</v>
      </c>
      <c r="AJ492">
        <v>0</v>
      </c>
      <c r="AK492">
        <v>11</v>
      </c>
      <c r="AL492">
        <v>1</v>
      </c>
      <c r="AM492">
        <v>0</v>
      </c>
      <c r="AN492">
        <v>3</v>
      </c>
      <c r="AO492">
        <v>0</v>
      </c>
      <c r="AP492">
        <v>15</v>
      </c>
      <c r="AQ492" t="b">
        <f>IFERROR(MATCH('2018'!A491, '2019'!A:A, 0) &gt;0, FALSE)</f>
        <v>1</v>
      </c>
    </row>
    <row r="493" spans="1:43">
      <c r="A493" t="s">
        <v>12373</v>
      </c>
      <c r="B493" t="s">
        <v>9633</v>
      </c>
      <c r="C493" t="s">
        <v>15704</v>
      </c>
      <c r="D493" t="s">
        <v>9636</v>
      </c>
      <c r="E493" t="s">
        <v>1122</v>
      </c>
      <c r="F493">
        <v>60644</v>
      </c>
      <c r="G493">
        <v>7739211315</v>
      </c>
      <c r="H493" t="s">
        <v>146</v>
      </c>
      <c r="I493">
        <v>5</v>
      </c>
      <c r="J493">
        <v>8</v>
      </c>
      <c r="K493">
        <v>9</v>
      </c>
      <c r="L493">
        <v>22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40</v>
      </c>
      <c r="Y493">
        <v>40</v>
      </c>
      <c r="Z493">
        <v>40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30</v>
      </c>
      <c r="AG493">
        <v>84</v>
      </c>
      <c r="AH493">
        <v>66</v>
      </c>
      <c r="AI493">
        <v>0</v>
      </c>
      <c r="AJ493">
        <v>0</v>
      </c>
      <c r="AK493">
        <v>0</v>
      </c>
      <c r="AL493">
        <v>150</v>
      </c>
      <c r="AM493">
        <v>0</v>
      </c>
      <c r="AN493">
        <v>0</v>
      </c>
      <c r="AO493">
        <v>0</v>
      </c>
      <c r="AP493">
        <v>150</v>
      </c>
      <c r="AQ493" t="b">
        <f>IFERROR(MATCH('2018'!A492, '2019'!A:A, 0) &gt;0, FALSE)</f>
        <v>1</v>
      </c>
    </row>
    <row r="494" spans="1:43">
      <c r="A494" t="s">
        <v>2659</v>
      </c>
      <c r="B494" t="s">
        <v>2660</v>
      </c>
      <c r="C494" t="s">
        <v>15705</v>
      </c>
      <c r="D494" t="s">
        <v>2663</v>
      </c>
      <c r="E494" t="s">
        <v>1122</v>
      </c>
      <c r="F494">
        <v>60612</v>
      </c>
      <c r="G494">
        <v>3122438186</v>
      </c>
      <c r="H494" t="s">
        <v>146</v>
      </c>
      <c r="I494">
        <v>2</v>
      </c>
      <c r="J494">
        <v>16</v>
      </c>
      <c r="K494">
        <v>0</v>
      </c>
      <c r="L494">
        <v>18</v>
      </c>
      <c r="M494">
        <v>44</v>
      </c>
      <c r="N494">
        <v>10</v>
      </c>
      <c r="O494">
        <v>15</v>
      </c>
      <c r="P494">
        <v>13</v>
      </c>
      <c r="Q494">
        <v>12</v>
      </c>
      <c r="R494">
        <v>15</v>
      </c>
      <c r="S494">
        <v>15</v>
      </c>
      <c r="T494">
        <v>14</v>
      </c>
      <c r="U494">
        <v>17</v>
      </c>
      <c r="V494">
        <v>10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90</v>
      </c>
      <c r="AH494">
        <v>75</v>
      </c>
      <c r="AI494">
        <v>0</v>
      </c>
      <c r="AJ494">
        <v>21</v>
      </c>
      <c r="AK494">
        <v>68</v>
      </c>
      <c r="AL494">
        <v>47</v>
      </c>
      <c r="AM494">
        <v>0</v>
      </c>
      <c r="AN494">
        <v>15</v>
      </c>
      <c r="AO494">
        <v>14</v>
      </c>
      <c r="AP494">
        <v>165</v>
      </c>
      <c r="AQ494" t="b">
        <f>IFERROR(MATCH('2018'!A493, '2019'!A:A, 0) &gt;0, FALSE)</f>
        <v>1</v>
      </c>
    </row>
    <row r="495" spans="1:43">
      <c r="A495" t="s">
        <v>2664</v>
      </c>
      <c r="B495" t="s">
        <v>2665</v>
      </c>
      <c r="C495" t="s">
        <v>15706</v>
      </c>
      <c r="D495" t="s">
        <v>9644</v>
      </c>
      <c r="E495" t="s">
        <v>1122</v>
      </c>
      <c r="F495">
        <v>60609</v>
      </c>
      <c r="G495">
        <v>7738901481</v>
      </c>
      <c r="H495" t="s">
        <v>146</v>
      </c>
      <c r="I495">
        <v>3</v>
      </c>
      <c r="J495">
        <v>7</v>
      </c>
      <c r="K495">
        <v>12</v>
      </c>
      <c r="L495">
        <v>22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28</v>
      </c>
      <c r="U495">
        <v>30</v>
      </c>
      <c r="V495">
        <v>30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42</v>
      </c>
      <c r="AH495">
        <v>46</v>
      </c>
      <c r="AI495">
        <v>0</v>
      </c>
      <c r="AJ495">
        <v>0</v>
      </c>
      <c r="AK495">
        <v>0</v>
      </c>
      <c r="AL495">
        <v>88</v>
      </c>
      <c r="AM495">
        <v>0</v>
      </c>
      <c r="AN495">
        <v>0</v>
      </c>
      <c r="AO495">
        <v>0</v>
      </c>
      <c r="AP495">
        <v>88</v>
      </c>
      <c r="AQ495" t="b">
        <f>IFERROR(MATCH('2018'!A494, '2019'!A:A, 0) &gt;0, FALSE)</f>
        <v>1</v>
      </c>
    </row>
    <row r="496" spans="1:43">
      <c r="A496" t="s">
        <v>2669</v>
      </c>
      <c r="B496" t="s">
        <v>2670</v>
      </c>
      <c r="C496" t="s">
        <v>15707</v>
      </c>
      <c r="D496" t="s">
        <v>2673</v>
      </c>
      <c r="E496" t="s">
        <v>1122</v>
      </c>
      <c r="F496">
        <v>60640</v>
      </c>
      <c r="G496">
        <v>7736650066</v>
      </c>
      <c r="H496" t="s">
        <v>146</v>
      </c>
      <c r="I496">
        <v>29</v>
      </c>
      <c r="J496">
        <v>108</v>
      </c>
      <c r="K496">
        <v>10</v>
      </c>
      <c r="L496">
        <v>147</v>
      </c>
      <c r="M496">
        <v>68</v>
      </c>
      <c r="N496">
        <v>60</v>
      </c>
      <c r="O496">
        <v>58</v>
      </c>
      <c r="P496">
        <v>64</v>
      </c>
      <c r="Q496">
        <v>54</v>
      </c>
      <c r="R496">
        <v>52</v>
      </c>
      <c r="S496">
        <v>61</v>
      </c>
      <c r="T496">
        <v>59</v>
      </c>
      <c r="U496">
        <v>49</v>
      </c>
      <c r="V496">
        <v>44</v>
      </c>
      <c r="W496">
        <v>37</v>
      </c>
      <c r="X496">
        <v>39</v>
      </c>
      <c r="Y496">
        <v>33</v>
      </c>
      <c r="Z496">
        <v>35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399</v>
      </c>
      <c r="AH496">
        <v>314</v>
      </c>
      <c r="AI496">
        <v>0</v>
      </c>
      <c r="AJ496">
        <v>24</v>
      </c>
      <c r="AK496">
        <v>42</v>
      </c>
      <c r="AL496">
        <v>24</v>
      </c>
      <c r="AM496">
        <v>0</v>
      </c>
      <c r="AN496">
        <v>522</v>
      </c>
      <c r="AO496">
        <v>101</v>
      </c>
      <c r="AP496">
        <v>713</v>
      </c>
      <c r="AQ496" t="b">
        <f>IFERROR(MATCH('2018'!A495, '2019'!A:A, 0) &gt;0, FALSE)</f>
        <v>1</v>
      </c>
    </row>
    <row r="497" spans="1:43">
      <c r="A497" t="s">
        <v>12379</v>
      </c>
      <c r="B497" t="s">
        <v>9647</v>
      </c>
      <c r="C497" t="s">
        <v>15708</v>
      </c>
      <c r="D497" t="s">
        <v>9650</v>
      </c>
      <c r="E497" t="s">
        <v>1122</v>
      </c>
      <c r="F497">
        <v>60651</v>
      </c>
      <c r="G497">
        <v>7736266988</v>
      </c>
      <c r="H497" t="s">
        <v>146</v>
      </c>
      <c r="I497">
        <v>2</v>
      </c>
      <c r="J497">
        <v>8</v>
      </c>
      <c r="K497">
        <v>4.5</v>
      </c>
      <c r="L497">
        <v>14.5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 t="s">
        <v>290</v>
      </c>
      <c r="Y497">
        <v>28</v>
      </c>
      <c r="Z497">
        <v>87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27</v>
      </c>
      <c r="AG497">
        <v>79</v>
      </c>
      <c r="AH497">
        <v>68</v>
      </c>
      <c r="AI497">
        <v>0</v>
      </c>
      <c r="AJ497">
        <v>0</v>
      </c>
      <c r="AK497">
        <v>142</v>
      </c>
      <c r="AL497">
        <v>5</v>
      </c>
      <c r="AM497">
        <v>0</v>
      </c>
      <c r="AN497">
        <v>0</v>
      </c>
      <c r="AO497">
        <v>0</v>
      </c>
      <c r="AP497">
        <v>147</v>
      </c>
      <c r="AQ497" t="b">
        <f>IFERROR(MATCH('2018'!A496, '2019'!A:A, 0) &gt;0, FALSE)</f>
        <v>1</v>
      </c>
    </row>
    <row r="498" spans="1:43">
      <c r="A498" t="s">
        <v>2674</v>
      </c>
      <c r="B498" t="s">
        <v>12382</v>
      </c>
      <c r="C498" t="s">
        <v>12383</v>
      </c>
      <c r="D498" t="s">
        <v>2678</v>
      </c>
      <c r="E498" t="s">
        <v>1122</v>
      </c>
      <c r="F498">
        <v>60647</v>
      </c>
      <c r="G498">
        <v>7732275580</v>
      </c>
      <c r="H498" t="s">
        <v>146</v>
      </c>
      <c r="I498">
        <v>3</v>
      </c>
      <c r="J498">
        <v>12</v>
      </c>
      <c r="K498">
        <v>4</v>
      </c>
      <c r="L498">
        <v>19</v>
      </c>
      <c r="M498">
        <v>26</v>
      </c>
      <c r="N498">
        <v>20</v>
      </c>
      <c r="O498">
        <v>12</v>
      </c>
      <c r="P498" t="s">
        <v>290</v>
      </c>
      <c r="Q498" t="s">
        <v>290</v>
      </c>
      <c r="R498" t="s">
        <v>290</v>
      </c>
      <c r="S498" t="s">
        <v>290</v>
      </c>
      <c r="T498" t="s">
        <v>290</v>
      </c>
      <c r="U498" t="s">
        <v>290</v>
      </c>
      <c r="V498" t="s">
        <v>290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290</v>
      </c>
      <c r="AF498">
        <v>0</v>
      </c>
      <c r="AG498">
        <v>53</v>
      </c>
      <c r="AH498">
        <v>45</v>
      </c>
      <c r="AI498">
        <v>0</v>
      </c>
      <c r="AJ498">
        <v>0</v>
      </c>
      <c r="AK498">
        <v>7</v>
      </c>
      <c r="AL498">
        <v>85</v>
      </c>
      <c r="AM498">
        <v>0</v>
      </c>
      <c r="AN498">
        <v>6</v>
      </c>
      <c r="AO498">
        <v>0</v>
      </c>
      <c r="AP498">
        <v>98</v>
      </c>
      <c r="AQ498" t="b">
        <f>IFERROR(MATCH('2018'!A497, '2019'!A:A, 0) &gt;0, FALSE)</f>
        <v>1</v>
      </c>
    </row>
    <row r="499" spans="1:43">
      <c r="A499" t="s">
        <v>2679</v>
      </c>
      <c r="B499" t="s">
        <v>2680</v>
      </c>
      <c r="C499" t="s">
        <v>9660</v>
      </c>
      <c r="D499" t="s">
        <v>2683</v>
      </c>
      <c r="E499" t="s">
        <v>1122</v>
      </c>
      <c r="F499">
        <v>60608</v>
      </c>
      <c r="G499">
        <v>7738906800</v>
      </c>
      <c r="H499" t="s">
        <v>146</v>
      </c>
      <c r="I499">
        <v>6</v>
      </c>
      <c r="J499">
        <v>28.5</v>
      </c>
      <c r="K499">
        <v>31</v>
      </c>
      <c r="L499">
        <v>65.5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172</v>
      </c>
      <c r="X499">
        <v>150</v>
      </c>
      <c r="Y499">
        <v>134</v>
      </c>
      <c r="Z499">
        <v>115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348</v>
      </c>
      <c r="AH499">
        <v>223</v>
      </c>
      <c r="AI499">
        <v>0</v>
      </c>
      <c r="AJ499">
        <v>0</v>
      </c>
      <c r="AK499">
        <v>0</v>
      </c>
      <c r="AL499">
        <v>571</v>
      </c>
      <c r="AM499">
        <v>0</v>
      </c>
      <c r="AN499">
        <v>0</v>
      </c>
      <c r="AO499">
        <v>0</v>
      </c>
      <c r="AP499">
        <v>571</v>
      </c>
      <c r="AQ499" t="b">
        <f>IFERROR(MATCH('2018'!A498, '2019'!A:A, 0) &gt;0, FALSE)</f>
        <v>1</v>
      </c>
    </row>
    <row r="500" spans="1:43">
      <c r="A500" t="s">
        <v>2684</v>
      </c>
      <c r="B500" t="s">
        <v>2685</v>
      </c>
      <c r="C500" t="s">
        <v>15709</v>
      </c>
      <c r="D500" t="s">
        <v>2687</v>
      </c>
      <c r="E500" t="s">
        <v>1122</v>
      </c>
      <c r="F500">
        <v>60657</v>
      </c>
      <c r="G500">
        <v>7733270900</v>
      </c>
      <c r="H500" t="s">
        <v>146</v>
      </c>
      <c r="I500">
        <v>8</v>
      </c>
      <c r="J500">
        <v>29.8</v>
      </c>
      <c r="K500">
        <v>5</v>
      </c>
      <c r="L500">
        <v>42.8</v>
      </c>
      <c r="M500">
        <v>0</v>
      </c>
      <c r="N500">
        <v>23</v>
      </c>
      <c r="O500">
        <v>14</v>
      </c>
      <c r="P500">
        <v>14</v>
      </c>
      <c r="Q500">
        <v>23</v>
      </c>
      <c r="R500">
        <v>18</v>
      </c>
      <c r="S500">
        <v>22</v>
      </c>
      <c r="T500">
        <v>23</v>
      </c>
      <c r="U500">
        <v>12</v>
      </c>
      <c r="V500">
        <v>25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92</v>
      </c>
      <c r="AH500">
        <v>82</v>
      </c>
      <c r="AI500">
        <v>0</v>
      </c>
      <c r="AJ500">
        <v>3</v>
      </c>
      <c r="AK500">
        <v>1</v>
      </c>
      <c r="AL500">
        <v>6</v>
      </c>
      <c r="AM500">
        <v>10</v>
      </c>
      <c r="AN500">
        <v>149</v>
      </c>
      <c r="AO500">
        <v>5</v>
      </c>
      <c r="AP500">
        <v>174</v>
      </c>
      <c r="AQ500" t="b">
        <f>IFERROR(MATCH('2018'!A499, '2019'!A:A, 0) &gt;0, FALSE)</f>
        <v>1</v>
      </c>
    </row>
    <row r="501" spans="1:43">
      <c r="A501" t="s">
        <v>2688</v>
      </c>
      <c r="B501" t="s">
        <v>2689</v>
      </c>
      <c r="C501" t="s">
        <v>15710</v>
      </c>
      <c r="D501" t="s">
        <v>2692</v>
      </c>
      <c r="E501" t="s">
        <v>1122</v>
      </c>
      <c r="F501">
        <v>60619</v>
      </c>
      <c r="G501">
        <v>7732240439</v>
      </c>
      <c r="H501" t="s">
        <v>146</v>
      </c>
      <c r="I501">
        <v>1</v>
      </c>
      <c r="J501">
        <v>1</v>
      </c>
      <c r="K501">
        <v>0</v>
      </c>
      <c r="L501">
        <v>2</v>
      </c>
      <c r="M501">
        <v>0</v>
      </c>
      <c r="N501">
        <v>0</v>
      </c>
      <c r="O501">
        <v>0</v>
      </c>
      <c r="P501">
        <v>0</v>
      </c>
      <c r="Q501" t="s">
        <v>290</v>
      </c>
      <c r="R501">
        <v>0</v>
      </c>
      <c r="S501">
        <v>0</v>
      </c>
      <c r="T501" t="s">
        <v>290</v>
      </c>
      <c r="U501">
        <v>0</v>
      </c>
      <c r="V501" t="s">
        <v>290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2</v>
      </c>
      <c r="AH501">
        <v>3</v>
      </c>
      <c r="AI501">
        <v>0</v>
      </c>
      <c r="AJ501">
        <v>0</v>
      </c>
      <c r="AK501">
        <v>4</v>
      </c>
      <c r="AL501">
        <v>0</v>
      </c>
      <c r="AM501">
        <v>0</v>
      </c>
      <c r="AN501">
        <v>1</v>
      </c>
      <c r="AO501">
        <v>0</v>
      </c>
      <c r="AP501">
        <v>5</v>
      </c>
      <c r="AQ501" t="b">
        <f>IFERROR(MATCH('2018'!A500, '2019'!A:A, 0) &gt;0, FALSE)</f>
        <v>1</v>
      </c>
    </row>
    <row r="502" spans="1:43">
      <c r="A502" t="s">
        <v>2693</v>
      </c>
      <c r="B502" t="s">
        <v>319</v>
      </c>
      <c r="C502" t="s">
        <v>15711</v>
      </c>
      <c r="D502" t="s">
        <v>2695</v>
      </c>
      <c r="E502" t="s">
        <v>2696</v>
      </c>
      <c r="F502">
        <v>60178</v>
      </c>
      <c r="G502">
        <v>8158955215</v>
      </c>
      <c r="H502" t="s">
        <v>159</v>
      </c>
      <c r="I502">
        <v>1.4</v>
      </c>
      <c r="J502">
        <v>11.6</v>
      </c>
      <c r="K502">
        <v>5</v>
      </c>
      <c r="L502">
        <v>18</v>
      </c>
      <c r="M502">
        <v>35</v>
      </c>
      <c r="N502">
        <v>14</v>
      </c>
      <c r="O502">
        <v>19</v>
      </c>
      <c r="P502">
        <v>11</v>
      </c>
      <c r="Q502">
        <v>10</v>
      </c>
      <c r="R502">
        <v>18</v>
      </c>
      <c r="S502">
        <v>19</v>
      </c>
      <c r="T502">
        <v>19</v>
      </c>
      <c r="U502">
        <v>17</v>
      </c>
      <c r="V502">
        <v>21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108</v>
      </c>
      <c r="AH502">
        <v>75</v>
      </c>
      <c r="AI502">
        <v>0</v>
      </c>
      <c r="AJ502">
        <v>1</v>
      </c>
      <c r="AK502">
        <v>1</v>
      </c>
      <c r="AL502">
        <v>13</v>
      </c>
      <c r="AM502">
        <v>3</v>
      </c>
      <c r="AN502">
        <v>160</v>
      </c>
      <c r="AO502">
        <v>5</v>
      </c>
      <c r="AP502">
        <v>183</v>
      </c>
      <c r="AQ502" t="b">
        <f>IFERROR(MATCH('2018'!A501, '2019'!A:A, 0) &gt;0, FALSE)</f>
        <v>1</v>
      </c>
    </row>
    <row r="503" spans="1:43">
      <c r="A503" t="s">
        <v>2698</v>
      </c>
      <c r="B503" t="s">
        <v>2699</v>
      </c>
      <c r="C503" t="s">
        <v>13661</v>
      </c>
      <c r="D503" t="s">
        <v>2701</v>
      </c>
      <c r="E503" t="s">
        <v>2702</v>
      </c>
      <c r="F503">
        <v>60115</v>
      </c>
      <c r="G503">
        <v>8157567905</v>
      </c>
      <c r="H503" t="s">
        <v>159</v>
      </c>
      <c r="I503">
        <v>1.7</v>
      </c>
      <c r="J503">
        <v>14.9</v>
      </c>
      <c r="K503">
        <v>1</v>
      </c>
      <c r="L503">
        <v>17.600000000000001</v>
      </c>
      <c r="M503">
        <v>25</v>
      </c>
      <c r="N503">
        <v>21</v>
      </c>
      <c r="O503">
        <v>14</v>
      </c>
      <c r="P503">
        <v>17</v>
      </c>
      <c r="Q503">
        <v>18</v>
      </c>
      <c r="R503">
        <v>29</v>
      </c>
      <c r="S503">
        <v>22</v>
      </c>
      <c r="T503">
        <v>19</v>
      </c>
      <c r="U503">
        <v>21</v>
      </c>
      <c r="V503">
        <v>18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92</v>
      </c>
      <c r="AH503">
        <v>112</v>
      </c>
      <c r="AI503">
        <v>0</v>
      </c>
      <c r="AJ503">
        <v>1</v>
      </c>
      <c r="AK503">
        <v>1</v>
      </c>
      <c r="AL503">
        <v>26</v>
      </c>
      <c r="AM503">
        <v>0</v>
      </c>
      <c r="AN503">
        <v>150</v>
      </c>
      <c r="AO503">
        <v>26</v>
      </c>
      <c r="AP503">
        <v>204</v>
      </c>
      <c r="AQ503" t="b">
        <f>IFERROR(MATCH('2018'!A502, '2019'!A:A, 0) &gt;0, FALSE)</f>
        <v>1</v>
      </c>
    </row>
    <row r="504" spans="1:43">
      <c r="A504" t="s">
        <v>2704</v>
      </c>
      <c r="B504" t="s">
        <v>2705</v>
      </c>
      <c r="C504" t="s">
        <v>15712</v>
      </c>
      <c r="D504" t="s">
        <v>2708</v>
      </c>
      <c r="E504" t="s">
        <v>2709</v>
      </c>
      <c r="F504">
        <v>60511</v>
      </c>
      <c r="G504">
        <v>6305563202</v>
      </c>
      <c r="H504" t="s">
        <v>159</v>
      </c>
      <c r="I504">
        <v>1</v>
      </c>
      <c r="J504">
        <v>0</v>
      </c>
      <c r="K504">
        <v>2</v>
      </c>
      <c r="L504">
        <v>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 t="s">
        <v>290</v>
      </c>
      <c r="U504" t="s">
        <v>290</v>
      </c>
      <c r="V504" t="s">
        <v>290</v>
      </c>
      <c r="W504" t="s">
        <v>290</v>
      </c>
      <c r="X504" t="s">
        <v>290</v>
      </c>
      <c r="Y504" t="s">
        <v>290</v>
      </c>
      <c r="Z504" t="s">
        <v>290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24</v>
      </c>
      <c r="AH504">
        <v>26</v>
      </c>
      <c r="AI504">
        <v>0</v>
      </c>
      <c r="AJ504">
        <v>0</v>
      </c>
      <c r="AK504">
        <v>6</v>
      </c>
      <c r="AL504">
        <v>0</v>
      </c>
      <c r="AM504">
        <v>0</v>
      </c>
      <c r="AN504">
        <v>44</v>
      </c>
      <c r="AO504">
        <v>0</v>
      </c>
      <c r="AP504">
        <v>50</v>
      </c>
      <c r="AQ504" t="b">
        <f>IFERROR(MATCH('2018'!A503, '2019'!A:A, 0) &gt;0, FALSE)</f>
        <v>1</v>
      </c>
    </row>
    <row r="505" spans="1:43">
      <c r="A505" t="s">
        <v>2711</v>
      </c>
      <c r="B505" t="s">
        <v>2792</v>
      </c>
      <c r="C505" t="s">
        <v>15713</v>
      </c>
      <c r="D505" t="s">
        <v>2715</v>
      </c>
      <c r="E505" t="s">
        <v>2696</v>
      </c>
      <c r="F505">
        <v>60178</v>
      </c>
      <c r="G505">
        <v>8158958522</v>
      </c>
      <c r="H505" t="s">
        <v>159</v>
      </c>
      <c r="I505">
        <v>6</v>
      </c>
      <c r="J505">
        <v>20</v>
      </c>
      <c r="K505">
        <v>11</v>
      </c>
      <c r="L505">
        <v>37</v>
      </c>
      <c r="M505">
        <v>39</v>
      </c>
      <c r="N505">
        <v>54</v>
      </c>
      <c r="O505">
        <v>24</v>
      </c>
      <c r="P505">
        <v>19</v>
      </c>
      <c r="Q505">
        <v>11</v>
      </c>
      <c r="R505">
        <v>11</v>
      </c>
      <c r="S505">
        <v>11</v>
      </c>
      <c r="T505">
        <v>15</v>
      </c>
      <c r="U505">
        <v>14</v>
      </c>
      <c r="V505">
        <v>13</v>
      </c>
      <c r="W505">
        <v>14</v>
      </c>
      <c r="X505">
        <v>12</v>
      </c>
      <c r="Y505">
        <v>11</v>
      </c>
      <c r="Z505" t="s">
        <v>290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140</v>
      </c>
      <c r="AH505">
        <v>115</v>
      </c>
      <c r="AI505">
        <v>2</v>
      </c>
      <c r="AJ505">
        <v>11</v>
      </c>
      <c r="AK505">
        <v>19</v>
      </c>
      <c r="AL505">
        <v>20</v>
      </c>
      <c r="AM505">
        <v>0</v>
      </c>
      <c r="AN505">
        <v>203</v>
      </c>
      <c r="AO505">
        <v>0</v>
      </c>
      <c r="AP505">
        <v>255</v>
      </c>
      <c r="AQ505" t="b">
        <f>IFERROR(MATCH('2018'!A504, '2019'!A:A, 0) &gt;0, FALSE)</f>
        <v>1</v>
      </c>
    </row>
    <row r="506" spans="1:43">
      <c r="A506" t="s">
        <v>2716</v>
      </c>
      <c r="B506" t="s">
        <v>319</v>
      </c>
      <c r="C506" t="s">
        <v>6407</v>
      </c>
      <c r="D506" t="s">
        <v>2717</v>
      </c>
      <c r="E506" t="s">
        <v>2718</v>
      </c>
      <c r="F506">
        <v>61764</v>
      </c>
      <c r="G506">
        <v>8158446585</v>
      </c>
      <c r="H506" t="s">
        <v>160</v>
      </c>
      <c r="I506">
        <v>1</v>
      </c>
      <c r="J506">
        <v>11.2</v>
      </c>
      <c r="K506">
        <v>4.5999999999999996</v>
      </c>
      <c r="L506">
        <v>16.8</v>
      </c>
      <c r="M506">
        <v>0</v>
      </c>
      <c r="N506">
        <v>16</v>
      </c>
      <c r="O506">
        <v>11</v>
      </c>
      <c r="P506">
        <v>14</v>
      </c>
      <c r="Q506">
        <v>17</v>
      </c>
      <c r="R506">
        <v>15</v>
      </c>
      <c r="S506">
        <v>20</v>
      </c>
      <c r="T506">
        <v>12</v>
      </c>
      <c r="U506">
        <v>19</v>
      </c>
      <c r="V506">
        <v>30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80</v>
      </c>
      <c r="AH506">
        <v>74</v>
      </c>
      <c r="AI506">
        <v>0</v>
      </c>
      <c r="AJ506">
        <v>2</v>
      </c>
      <c r="AK506">
        <v>0</v>
      </c>
      <c r="AL506">
        <v>12</v>
      </c>
      <c r="AM506">
        <v>0</v>
      </c>
      <c r="AN506">
        <v>133</v>
      </c>
      <c r="AO506">
        <v>7</v>
      </c>
      <c r="AP506">
        <v>154</v>
      </c>
      <c r="AQ506" t="b">
        <f>IFERROR(MATCH('2018'!A505, '2019'!A:A, 0) &gt;0, FALSE)</f>
        <v>1</v>
      </c>
    </row>
    <row r="507" spans="1:43">
      <c r="A507" t="s">
        <v>2720</v>
      </c>
      <c r="B507" t="s">
        <v>2721</v>
      </c>
      <c r="C507" t="s">
        <v>9689</v>
      </c>
      <c r="D507" t="s">
        <v>2724</v>
      </c>
      <c r="E507" t="s">
        <v>2725</v>
      </c>
      <c r="F507">
        <v>60460</v>
      </c>
      <c r="G507">
        <v>8159982194</v>
      </c>
      <c r="H507" t="s">
        <v>160</v>
      </c>
      <c r="I507">
        <v>0.2</v>
      </c>
      <c r="J507">
        <v>5</v>
      </c>
      <c r="K507">
        <v>2</v>
      </c>
      <c r="L507">
        <v>7.2</v>
      </c>
      <c r="M507" t="s">
        <v>290</v>
      </c>
      <c r="N507" t="s">
        <v>290</v>
      </c>
      <c r="O507" t="s">
        <v>290</v>
      </c>
      <c r="P507" t="s">
        <v>290</v>
      </c>
      <c r="Q507" t="s">
        <v>290</v>
      </c>
      <c r="R507" t="s">
        <v>290</v>
      </c>
      <c r="S507">
        <v>11</v>
      </c>
      <c r="T507" t="s">
        <v>290</v>
      </c>
      <c r="U507" t="s">
        <v>290</v>
      </c>
      <c r="V507" t="s">
        <v>290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24</v>
      </c>
      <c r="AH507">
        <v>28</v>
      </c>
      <c r="AI507">
        <v>0</v>
      </c>
      <c r="AJ507">
        <v>0</v>
      </c>
      <c r="AK507">
        <v>0</v>
      </c>
      <c r="AL507">
        <v>1</v>
      </c>
      <c r="AM507">
        <v>0</v>
      </c>
      <c r="AN507">
        <v>51</v>
      </c>
      <c r="AO507">
        <v>0</v>
      </c>
      <c r="AP507">
        <v>52</v>
      </c>
      <c r="AQ507" t="b">
        <f>IFERROR(MATCH('2018'!A506, '2019'!A:A, 0) &gt;0, FALSE)</f>
        <v>1</v>
      </c>
    </row>
    <row r="508" spans="1:43">
      <c r="A508" t="s">
        <v>13662</v>
      </c>
      <c r="B508" t="s">
        <v>9691</v>
      </c>
      <c r="C508" t="s">
        <v>13663</v>
      </c>
      <c r="D508" t="s">
        <v>9694</v>
      </c>
      <c r="E508" t="s">
        <v>2718</v>
      </c>
      <c r="F508">
        <v>61764</v>
      </c>
      <c r="G508">
        <v>8158421322</v>
      </c>
      <c r="H508" t="s">
        <v>160</v>
      </c>
      <c r="I508">
        <v>0.5</v>
      </c>
      <c r="J508">
        <v>4.5</v>
      </c>
      <c r="K508">
        <v>0</v>
      </c>
      <c r="L508">
        <v>5</v>
      </c>
      <c r="M508" t="s">
        <v>290</v>
      </c>
      <c r="N508" t="s">
        <v>290</v>
      </c>
      <c r="O508" t="s">
        <v>290</v>
      </c>
      <c r="P508" t="s">
        <v>290</v>
      </c>
      <c r="Q508" t="s">
        <v>290</v>
      </c>
      <c r="R508" t="s">
        <v>290</v>
      </c>
      <c r="S508" t="s">
        <v>290</v>
      </c>
      <c r="T508" t="s">
        <v>290</v>
      </c>
      <c r="U508">
        <v>0</v>
      </c>
      <c r="V508" t="s">
        <v>290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15</v>
      </c>
      <c r="AH508">
        <v>14</v>
      </c>
      <c r="AI508">
        <v>0</v>
      </c>
      <c r="AJ508">
        <v>0</v>
      </c>
      <c r="AK508">
        <v>0</v>
      </c>
      <c r="AL508">
        <v>2</v>
      </c>
      <c r="AM508">
        <v>0</v>
      </c>
      <c r="AN508">
        <v>23</v>
      </c>
      <c r="AO508">
        <v>4</v>
      </c>
      <c r="AP508">
        <v>29</v>
      </c>
      <c r="AQ508" t="b">
        <f>IFERROR(MATCH('2018'!A507, '2019'!A:A, 0) &gt;0, FALSE)</f>
        <v>1</v>
      </c>
    </row>
    <row r="509" spans="1:43">
      <c r="A509" t="s">
        <v>2727</v>
      </c>
      <c r="B509" t="s">
        <v>2728</v>
      </c>
      <c r="C509" t="s">
        <v>13666</v>
      </c>
      <c r="D509" t="s">
        <v>2731</v>
      </c>
      <c r="E509" t="s">
        <v>502</v>
      </c>
      <c r="F509">
        <v>61740</v>
      </c>
      <c r="G509">
        <v>8157964561</v>
      </c>
      <c r="H509" t="s">
        <v>160</v>
      </c>
      <c r="I509">
        <v>0.5</v>
      </c>
      <c r="J509">
        <v>1.5</v>
      </c>
      <c r="K509">
        <v>1</v>
      </c>
      <c r="L509">
        <v>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 t="s">
        <v>290</v>
      </c>
      <c r="W509" t="s">
        <v>290</v>
      </c>
      <c r="X509" t="s">
        <v>290</v>
      </c>
      <c r="Y509" t="s">
        <v>290</v>
      </c>
      <c r="Z509" t="s">
        <v>290</v>
      </c>
      <c r="AA509">
        <v>0</v>
      </c>
      <c r="AB509">
        <v>0</v>
      </c>
      <c r="AC509">
        <v>0</v>
      </c>
      <c r="AD509">
        <v>0</v>
      </c>
      <c r="AE509" t="s">
        <v>290</v>
      </c>
      <c r="AF509" t="s">
        <v>290</v>
      </c>
      <c r="AG509">
        <v>0</v>
      </c>
      <c r="AH509">
        <v>11</v>
      </c>
      <c r="AI509">
        <v>0</v>
      </c>
      <c r="AJ509">
        <v>1</v>
      </c>
      <c r="AK509">
        <v>0</v>
      </c>
      <c r="AL509">
        <v>0</v>
      </c>
      <c r="AM509">
        <v>0</v>
      </c>
      <c r="AN509">
        <v>9</v>
      </c>
      <c r="AO509">
        <v>1</v>
      </c>
      <c r="AP509">
        <v>11</v>
      </c>
      <c r="AQ509" t="b">
        <f>IFERROR(MATCH('2018'!A508, '2019'!A:A, 0) &gt;0, FALSE)</f>
        <v>1</v>
      </c>
    </row>
    <row r="510" spans="1:43">
      <c r="A510" t="s">
        <v>2733</v>
      </c>
      <c r="B510" t="s">
        <v>2734</v>
      </c>
      <c r="C510" t="s">
        <v>9698</v>
      </c>
      <c r="D510" t="s">
        <v>2736</v>
      </c>
      <c r="E510" t="s">
        <v>2718</v>
      </c>
      <c r="F510">
        <v>61764</v>
      </c>
      <c r="G510">
        <v>8154192030</v>
      </c>
      <c r="H510" t="s">
        <v>160</v>
      </c>
      <c r="I510">
        <v>0.5</v>
      </c>
      <c r="J510">
        <v>3.5</v>
      </c>
      <c r="K510">
        <v>0.5</v>
      </c>
      <c r="L510">
        <v>4.5</v>
      </c>
      <c r="M510" t="s">
        <v>290</v>
      </c>
      <c r="N510" t="s">
        <v>290</v>
      </c>
      <c r="O510" t="s">
        <v>290</v>
      </c>
      <c r="P510" t="s">
        <v>290</v>
      </c>
      <c r="Q510">
        <v>0</v>
      </c>
      <c r="R510" t="s">
        <v>290</v>
      </c>
      <c r="S510" t="s">
        <v>290</v>
      </c>
      <c r="T510">
        <v>0</v>
      </c>
      <c r="U510" t="s">
        <v>290</v>
      </c>
      <c r="V510" t="s">
        <v>290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12</v>
      </c>
      <c r="AH510">
        <v>7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19</v>
      </c>
      <c r="AO510">
        <v>0</v>
      </c>
      <c r="AP510">
        <v>19</v>
      </c>
      <c r="AQ510" t="b">
        <f>IFERROR(MATCH('2018'!A509, '2019'!A:A, 0) &gt;0, FALSE)</f>
        <v>1</v>
      </c>
    </row>
    <row r="511" spans="1:43">
      <c r="A511" t="s">
        <v>2737</v>
      </c>
      <c r="B511" t="s">
        <v>2738</v>
      </c>
      <c r="C511" t="s">
        <v>6419</v>
      </c>
      <c r="D511" t="s">
        <v>2740</v>
      </c>
      <c r="E511" t="s">
        <v>2741</v>
      </c>
      <c r="F511">
        <v>62656</v>
      </c>
      <c r="G511">
        <v>2177327518</v>
      </c>
      <c r="H511" t="s">
        <v>161</v>
      </c>
      <c r="I511">
        <v>1</v>
      </c>
      <c r="J511">
        <v>10.5</v>
      </c>
      <c r="K511">
        <v>5</v>
      </c>
      <c r="L511">
        <v>16.5</v>
      </c>
      <c r="M511">
        <v>38</v>
      </c>
      <c r="N511">
        <v>18</v>
      </c>
      <c r="O511">
        <v>16</v>
      </c>
      <c r="P511" t="s">
        <v>290</v>
      </c>
      <c r="Q511">
        <v>10</v>
      </c>
      <c r="R511">
        <v>16</v>
      </c>
      <c r="S511">
        <v>10</v>
      </c>
      <c r="T511" t="s">
        <v>290</v>
      </c>
      <c r="U511" t="s">
        <v>290</v>
      </c>
      <c r="V511">
        <v>12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83</v>
      </c>
      <c r="AH511">
        <v>58</v>
      </c>
      <c r="AI511">
        <v>0</v>
      </c>
      <c r="AJ511">
        <v>2</v>
      </c>
      <c r="AK511">
        <v>0</v>
      </c>
      <c r="AL511">
        <v>2</v>
      </c>
      <c r="AM511">
        <v>0</v>
      </c>
      <c r="AN511">
        <v>130</v>
      </c>
      <c r="AO511">
        <v>7</v>
      </c>
      <c r="AP511">
        <v>141</v>
      </c>
      <c r="AQ511" t="b">
        <f>IFERROR(MATCH('2018'!A510, '2019'!A:A, 0) &gt;0, FALSE)</f>
        <v>1</v>
      </c>
    </row>
    <row r="512" spans="1:43">
      <c r="A512" t="s">
        <v>2748</v>
      </c>
      <c r="B512" t="s">
        <v>439</v>
      </c>
      <c r="C512" t="s">
        <v>15714</v>
      </c>
      <c r="D512" t="s">
        <v>15715</v>
      </c>
      <c r="E512" t="s">
        <v>2741</v>
      </c>
      <c r="F512">
        <v>62656</v>
      </c>
      <c r="G512">
        <v>2177323977</v>
      </c>
      <c r="H512" t="s">
        <v>161</v>
      </c>
      <c r="I512">
        <v>0.5</v>
      </c>
      <c r="J512">
        <v>8</v>
      </c>
      <c r="K512">
        <v>1.5</v>
      </c>
      <c r="L512">
        <v>10</v>
      </c>
      <c r="M512">
        <v>13</v>
      </c>
      <c r="N512" t="s">
        <v>290</v>
      </c>
      <c r="O512">
        <v>13</v>
      </c>
      <c r="P512">
        <v>11</v>
      </c>
      <c r="Q512" t="s">
        <v>290</v>
      </c>
      <c r="R512" t="s">
        <v>290</v>
      </c>
      <c r="S512">
        <v>11</v>
      </c>
      <c r="T512">
        <v>11</v>
      </c>
      <c r="U512" t="s">
        <v>290</v>
      </c>
      <c r="V512" t="s">
        <v>290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290</v>
      </c>
      <c r="AF512">
        <v>0</v>
      </c>
      <c r="AG512">
        <v>45</v>
      </c>
      <c r="AH512">
        <v>44</v>
      </c>
      <c r="AI512">
        <v>0</v>
      </c>
      <c r="AJ512">
        <v>6</v>
      </c>
      <c r="AK512">
        <v>3</v>
      </c>
      <c r="AL512">
        <v>3</v>
      </c>
      <c r="AM512">
        <v>0</v>
      </c>
      <c r="AN512">
        <v>77</v>
      </c>
      <c r="AO512">
        <v>0</v>
      </c>
      <c r="AP512">
        <v>89</v>
      </c>
      <c r="AQ512" t="b">
        <f>IFERROR(MATCH('2018'!A511, '2019'!A:A, 0) &gt;0, FALSE)</f>
        <v>1</v>
      </c>
    </row>
    <row r="513" spans="1:43">
      <c r="A513" t="s">
        <v>2751</v>
      </c>
      <c r="B513" t="s">
        <v>2245</v>
      </c>
      <c r="C513" t="s">
        <v>15716</v>
      </c>
      <c r="D513" t="s">
        <v>2753</v>
      </c>
      <c r="E513" t="s">
        <v>2754</v>
      </c>
      <c r="F513">
        <v>61761</v>
      </c>
      <c r="G513">
        <v>3094523268</v>
      </c>
      <c r="H513" t="s">
        <v>162</v>
      </c>
      <c r="I513">
        <v>1</v>
      </c>
      <c r="J513">
        <v>21.8</v>
      </c>
      <c r="K513">
        <v>15.3</v>
      </c>
      <c r="L513">
        <v>38.1</v>
      </c>
      <c r="M513">
        <v>77</v>
      </c>
      <c r="N513">
        <v>49</v>
      </c>
      <c r="O513">
        <v>28</v>
      </c>
      <c r="P513">
        <v>28</v>
      </c>
      <c r="Q513">
        <v>29</v>
      </c>
      <c r="R513">
        <v>23</v>
      </c>
      <c r="S513">
        <v>31</v>
      </c>
      <c r="T513">
        <v>32</v>
      </c>
      <c r="U513">
        <v>30</v>
      </c>
      <c r="V513">
        <v>26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17</v>
      </c>
      <c r="AF513">
        <v>0</v>
      </c>
      <c r="AG513">
        <v>190</v>
      </c>
      <c r="AH513">
        <v>180</v>
      </c>
      <c r="AI513">
        <v>0</v>
      </c>
      <c r="AJ513">
        <v>10</v>
      </c>
      <c r="AK513">
        <v>10</v>
      </c>
      <c r="AL513">
        <v>14</v>
      </c>
      <c r="AM513">
        <v>0</v>
      </c>
      <c r="AN513">
        <v>320</v>
      </c>
      <c r="AO513">
        <v>16</v>
      </c>
      <c r="AP513">
        <v>370</v>
      </c>
      <c r="AQ513" t="b">
        <f>IFERROR(MATCH('2018'!A512, '2019'!A:A, 0) &gt;0, FALSE)</f>
        <v>1</v>
      </c>
    </row>
    <row r="514" spans="1:43">
      <c r="A514" t="s">
        <v>2756</v>
      </c>
      <c r="B514" t="s">
        <v>2757</v>
      </c>
      <c r="C514" t="s">
        <v>15717</v>
      </c>
      <c r="D514" t="s">
        <v>2760</v>
      </c>
      <c r="E514" t="s">
        <v>2761</v>
      </c>
      <c r="F514">
        <v>61701</v>
      </c>
      <c r="G514">
        <v>3096623712</v>
      </c>
      <c r="H514" t="s">
        <v>162</v>
      </c>
      <c r="I514">
        <v>5</v>
      </c>
      <c r="J514">
        <v>23</v>
      </c>
      <c r="K514">
        <v>14</v>
      </c>
      <c r="L514">
        <v>42</v>
      </c>
      <c r="M514">
        <v>117</v>
      </c>
      <c r="N514">
        <v>47</v>
      </c>
      <c r="O514">
        <v>40</v>
      </c>
      <c r="P514">
        <v>44</v>
      </c>
      <c r="Q514">
        <v>44</v>
      </c>
      <c r="R514">
        <v>30</v>
      </c>
      <c r="S514">
        <v>38</v>
      </c>
      <c r="T514">
        <v>43</v>
      </c>
      <c r="U514">
        <v>43</v>
      </c>
      <c r="V514">
        <v>39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270</v>
      </c>
      <c r="AH514">
        <v>215</v>
      </c>
      <c r="AI514">
        <v>1</v>
      </c>
      <c r="AJ514">
        <v>11</v>
      </c>
      <c r="AK514">
        <v>3</v>
      </c>
      <c r="AL514">
        <v>1</v>
      </c>
      <c r="AM514">
        <v>0</v>
      </c>
      <c r="AN514">
        <v>431</v>
      </c>
      <c r="AO514">
        <v>38</v>
      </c>
      <c r="AP514">
        <v>485</v>
      </c>
      <c r="AQ514" t="b">
        <f>IFERROR(MATCH('2018'!A513, '2019'!A:A, 0) &gt;0, FALSE)</f>
        <v>1</v>
      </c>
    </row>
    <row r="515" spans="1:43">
      <c r="A515" t="s">
        <v>2763</v>
      </c>
      <c r="B515" t="s">
        <v>2764</v>
      </c>
      <c r="C515" t="s">
        <v>12412</v>
      </c>
      <c r="D515" t="s">
        <v>2767</v>
      </c>
      <c r="E515" t="s">
        <v>2761</v>
      </c>
      <c r="F515">
        <v>61704</v>
      </c>
      <c r="G515">
        <v>3098266677</v>
      </c>
      <c r="H515" t="s">
        <v>162</v>
      </c>
      <c r="I515">
        <v>5</v>
      </c>
      <c r="J515">
        <v>27</v>
      </c>
      <c r="K515">
        <v>12</v>
      </c>
      <c r="L515">
        <v>44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94</v>
      </c>
      <c r="X515">
        <v>75</v>
      </c>
      <c r="Y515">
        <v>85</v>
      </c>
      <c r="Z515">
        <v>70</v>
      </c>
      <c r="AA515">
        <v>0</v>
      </c>
      <c r="AB515">
        <v>0</v>
      </c>
      <c r="AC515">
        <v>0</v>
      </c>
      <c r="AD515">
        <v>0</v>
      </c>
      <c r="AE515">
        <v>0</v>
      </c>
      <c r="AF515" t="s">
        <v>290</v>
      </c>
      <c r="AG515">
        <v>151</v>
      </c>
      <c r="AH515">
        <v>178</v>
      </c>
      <c r="AI515">
        <v>0</v>
      </c>
      <c r="AJ515">
        <v>6</v>
      </c>
      <c r="AK515">
        <v>7</v>
      </c>
      <c r="AL515">
        <v>23</v>
      </c>
      <c r="AM515">
        <v>2</v>
      </c>
      <c r="AN515">
        <v>281</v>
      </c>
      <c r="AO515">
        <v>10</v>
      </c>
      <c r="AP515">
        <v>329</v>
      </c>
      <c r="AQ515" t="b">
        <f>IFERROR(MATCH('2018'!A514, '2019'!A:A, 0) &gt;0, FALSE)</f>
        <v>1</v>
      </c>
    </row>
    <row r="516" spans="1:43">
      <c r="A516" t="s">
        <v>2769</v>
      </c>
      <c r="B516" t="s">
        <v>326</v>
      </c>
      <c r="C516" t="s">
        <v>15718</v>
      </c>
      <c r="D516" t="s">
        <v>2771</v>
      </c>
      <c r="E516" t="s">
        <v>2761</v>
      </c>
      <c r="F516">
        <v>61704</v>
      </c>
      <c r="G516">
        <v>3098297513</v>
      </c>
      <c r="H516" t="s">
        <v>162</v>
      </c>
      <c r="I516">
        <v>2.5</v>
      </c>
      <c r="J516">
        <v>19</v>
      </c>
      <c r="K516">
        <v>4</v>
      </c>
      <c r="L516">
        <v>25.5</v>
      </c>
      <c r="M516">
        <v>74</v>
      </c>
      <c r="N516">
        <v>40</v>
      </c>
      <c r="O516">
        <v>43</v>
      </c>
      <c r="P516">
        <v>32</v>
      </c>
      <c r="Q516">
        <v>35</v>
      </c>
      <c r="R516">
        <v>25</v>
      </c>
      <c r="S516">
        <v>25</v>
      </c>
      <c r="T516">
        <v>20</v>
      </c>
      <c r="U516">
        <v>30</v>
      </c>
      <c r="V516">
        <v>24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189</v>
      </c>
      <c r="AH516">
        <v>159</v>
      </c>
      <c r="AI516">
        <v>0</v>
      </c>
      <c r="AJ516">
        <v>14</v>
      </c>
      <c r="AK516">
        <v>11</v>
      </c>
      <c r="AL516">
        <v>7</v>
      </c>
      <c r="AM516">
        <v>0</v>
      </c>
      <c r="AN516">
        <v>303</v>
      </c>
      <c r="AO516">
        <v>13</v>
      </c>
      <c r="AP516">
        <v>348</v>
      </c>
      <c r="AQ516" t="b">
        <f>IFERROR(MATCH('2018'!A515, '2019'!A:A, 0) &gt;0, FALSE)</f>
        <v>1</v>
      </c>
    </row>
    <row r="517" spans="1:43">
      <c r="A517" t="s">
        <v>2772</v>
      </c>
      <c r="B517" t="s">
        <v>319</v>
      </c>
      <c r="C517" t="s">
        <v>14907</v>
      </c>
      <c r="D517" t="s">
        <v>2775</v>
      </c>
      <c r="E517" t="s">
        <v>2761</v>
      </c>
      <c r="F517">
        <v>61701</v>
      </c>
      <c r="G517">
        <v>3098285954</v>
      </c>
      <c r="H517" t="s">
        <v>162</v>
      </c>
      <c r="I517">
        <v>1</v>
      </c>
      <c r="J517">
        <v>14.9</v>
      </c>
      <c r="K517">
        <v>5.9</v>
      </c>
      <c r="L517">
        <v>21.8</v>
      </c>
      <c r="M517">
        <v>18</v>
      </c>
      <c r="N517">
        <v>18</v>
      </c>
      <c r="O517">
        <v>12</v>
      </c>
      <c r="P517">
        <v>13</v>
      </c>
      <c r="Q517">
        <v>13</v>
      </c>
      <c r="R517">
        <v>16</v>
      </c>
      <c r="S517" t="s">
        <v>290</v>
      </c>
      <c r="T517">
        <v>12</v>
      </c>
      <c r="U517">
        <v>15</v>
      </c>
      <c r="V517">
        <v>16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290</v>
      </c>
      <c r="AF517">
        <v>0</v>
      </c>
      <c r="AG517">
        <v>78</v>
      </c>
      <c r="AH517">
        <v>64</v>
      </c>
      <c r="AI517">
        <v>0</v>
      </c>
      <c r="AJ517">
        <v>1</v>
      </c>
      <c r="AK517">
        <v>5</v>
      </c>
      <c r="AL517">
        <v>50</v>
      </c>
      <c r="AM517">
        <v>0</v>
      </c>
      <c r="AN517">
        <v>82</v>
      </c>
      <c r="AO517">
        <v>4</v>
      </c>
      <c r="AP517">
        <v>142</v>
      </c>
      <c r="AQ517" t="b">
        <f>IFERROR(MATCH('2018'!A516, '2019'!A:A, 0) &gt;0, FALSE)</f>
        <v>1</v>
      </c>
    </row>
    <row r="518" spans="1:43">
      <c r="A518" t="s">
        <v>2776</v>
      </c>
      <c r="B518" t="s">
        <v>2777</v>
      </c>
      <c r="C518" t="s">
        <v>6443</v>
      </c>
      <c r="D518" t="s">
        <v>2780</v>
      </c>
      <c r="E518" t="s">
        <v>2754</v>
      </c>
      <c r="F518">
        <v>61761</v>
      </c>
      <c r="G518">
        <v>3094543898</v>
      </c>
      <c r="H518" t="s">
        <v>162</v>
      </c>
      <c r="I518">
        <v>4</v>
      </c>
      <c r="J518">
        <v>3</v>
      </c>
      <c r="K518">
        <v>0</v>
      </c>
      <c r="L518">
        <v>7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 t="s">
        <v>290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6</v>
      </c>
      <c r="AH518">
        <v>2</v>
      </c>
      <c r="AI518">
        <v>0</v>
      </c>
      <c r="AJ518">
        <v>0</v>
      </c>
      <c r="AK518">
        <v>4</v>
      </c>
      <c r="AL518">
        <v>0</v>
      </c>
      <c r="AM518">
        <v>0</v>
      </c>
      <c r="AN518">
        <v>4</v>
      </c>
      <c r="AO518">
        <v>0</v>
      </c>
      <c r="AP518">
        <v>8</v>
      </c>
      <c r="AQ518" t="b">
        <f>IFERROR(MATCH('2018'!A517, '2019'!A:A, 0) &gt;0, FALSE)</f>
        <v>1</v>
      </c>
    </row>
    <row r="519" spans="1:43">
      <c r="A519" t="s">
        <v>4691</v>
      </c>
      <c r="B519" t="s">
        <v>4692</v>
      </c>
      <c r="C519" t="s">
        <v>15719</v>
      </c>
      <c r="D519" t="s">
        <v>4694</v>
      </c>
      <c r="E519" t="s">
        <v>4695</v>
      </c>
      <c r="F519">
        <v>61747</v>
      </c>
      <c r="G519">
        <v>3094493346</v>
      </c>
      <c r="H519" t="s">
        <v>162</v>
      </c>
      <c r="I519">
        <v>1.9</v>
      </c>
      <c r="J519">
        <v>7.4</v>
      </c>
      <c r="K519">
        <v>0.8</v>
      </c>
      <c r="L519">
        <v>10.1</v>
      </c>
      <c r="M519">
        <v>13</v>
      </c>
      <c r="N519">
        <v>12</v>
      </c>
      <c r="O519" t="s">
        <v>290</v>
      </c>
      <c r="P519" t="s">
        <v>290</v>
      </c>
      <c r="Q519">
        <v>12</v>
      </c>
      <c r="R519" t="s">
        <v>290</v>
      </c>
      <c r="S519" t="s">
        <v>290</v>
      </c>
      <c r="T519">
        <v>10</v>
      </c>
      <c r="U519">
        <v>13</v>
      </c>
      <c r="V519">
        <v>13</v>
      </c>
      <c r="W519" t="s">
        <v>290</v>
      </c>
      <c r="X519" t="s">
        <v>290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46</v>
      </c>
      <c r="AH519">
        <v>54</v>
      </c>
      <c r="AI519">
        <v>0</v>
      </c>
      <c r="AJ519">
        <v>1</v>
      </c>
      <c r="AK519">
        <v>4</v>
      </c>
      <c r="AL519">
        <v>1</v>
      </c>
      <c r="AM519">
        <v>0</v>
      </c>
      <c r="AN519">
        <v>92</v>
      </c>
      <c r="AO519">
        <v>2</v>
      </c>
      <c r="AP519">
        <v>100</v>
      </c>
      <c r="AQ519" t="b">
        <f>IFERROR(MATCH('2018'!A518, '2019'!A:A, 0) &gt;0, FALSE)</f>
        <v>1</v>
      </c>
    </row>
    <row r="520" spans="1:43">
      <c r="A520" t="s">
        <v>2781</v>
      </c>
      <c r="B520" t="s">
        <v>4095</v>
      </c>
      <c r="C520" t="s">
        <v>15720</v>
      </c>
      <c r="D520" t="s">
        <v>2785</v>
      </c>
      <c r="E520" t="s">
        <v>2754</v>
      </c>
      <c r="F520">
        <v>61761</v>
      </c>
      <c r="G520">
        <v>3094527912</v>
      </c>
      <c r="H520" t="s">
        <v>162</v>
      </c>
      <c r="I520">
        <v>3</v>
      </c>
      <c r="J520">
        <v>23</v>
      </c>
      <c r="K520">
        <v>5.5</v>
      </c>
      <c r="L520">
        <v>31.5</v>
      </c>
      <c r="M520">
        <v>0</v>
      </c>
      <c r="N520">
        <v>70</v>
      </c>
      <c r="O520">
        <v>20</v>
      </c>
      <c r="P520">
        <v>11</v>
      </c>
      <c r="Q520">
        <v>13</v>
      </c>
      <c r="R520">
        <v>17</v>
      </c>
      <c r="S520">
        <v>20</v>
      </c>
      <c r="T520">
        <v>18</v>
      </c>
      <c r="U520">
        <v>25</v>
      </c>
      <c r="V520">
        <v>14</v>
      </c>
      <c r="W520">
        <v>14</v>
      </c>
      <c r="X520">
        <v>14</v>
      </c>
      <c r="Y520">
        <v>12</v>
      </c>
      <c r="Z520">
        <v>10</v>
      </c>
      <c r="AA520">
        <v>0</v>
      </c>
      <c r="AB520">
        <v>0</v>
      </c>
      <c r="AC520">
        <v>0</v>
      </c>
      <c r="AD520">
        <v>0</v>
      </c>
      <c r="AE520" t="s">
        <v>290</v>
      </c>
      <c r="AF520" t="s">
        <v>290</v>
      </c>
      <c r="AG520">
        <v>128</v>
      </c>
      <c r="AH520">
        <v>137</v>
      </c>
      <c r="AI520">
        <v>0</v>
      </c>
      <c r="AJ520">
        <v>13</v>
      </c>
      <c r="AK520">
        <v>15</v>
      </c>
      <c r="AL520">
        <v>1</v>
      </c>
      <c r="AM520">
        <v>0</v>
      </c>
      <c r="AN520">
        <v>218</v>
      </c>
      <c r="AO520">
        <v>18</v>
      </c>
      <c r="AP520">
        <v>265</v>
      </c>
      <c r="AQ520" t="b">
        <f>IFERROR(MATCH('2018'!A519, '2019'!A:A, 0) &gt;0, FALSE)</f>
        <v>1</v>
      </c>
    </row>
    <row r="521" spans="1:43">
      <c r="A521" t="s">
        <v>2786</v>
      </c>
      <c r="B521" t="s">
        <v>2787</v>
      </c>
      <c r="C521" t="s">
        <v>13672</v>
      </c>
      <c r="D521" t="s">
        <v>2790</v>
      </c>
      <c r="E521" t="s">
        <v>2754</v>
      </c>
      <c r="F521">
        <v>61761</v>
      </c>
      <c r="G521">
        <v>3098620510</v>
      </c>
      <c r="H521" t="s">
        <v>162</v>
      </c>
      <c r="I521">
        <v>1</v>
      </c>
      <c r="J521">
        <v>5.3</v>
      </c>
      <c r="K521">
        <v>0.5</v>
      </c>
      <c r="L521">
        <v>6.8</v>
      </c>
      <c r="M521">
        <v>38</v>
      </c>
      <c r="N521" t="s">
        <v>290</v>
      </c>
      <c r="O521" t="s">
        <v>290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24</v>
      </c>
      <c r="AH521">
        <v>29</v>
      </c>
      <c r="AI521">
        <v>0</v>
      </c>
      <c r="AJ521">
        <v>7</v>
      </c>
      <c r="AK521">
        <v>2</v>
      </c>
      <c r="AL521">
        <v>0</v>
      </c>
      <c r="AM521">
        <v>0</v>
      </c>
      <c r="AN521">
        <v>41</v>
      </c>
      <c r="AO521">
        <v>3</v>
      </c>
      <c r="AP521">
        <v>53</v>
      </c>
      <c r="AQ521" t="b">
        <f>IFERROR(MATCH('2018'!A520, '2019'!A:A, 0) &gt;0, FALSE)</f>
        <v>1</v>
      </c>
    </row>
    <row r="522" spans="1:43">
      <c r="A522" t="s">
        <v>2791</v>
      </c>
      <c r="B522" t="s">
        <v>2792</v>
      </c>
      <c r="C522" t="s">
        <v>15721</v>
      </c>
      <c r="D522" t="s">
        <v>2795</v>
      </c>
      <c r="E522" t="s">
        <v>2761</v>
      </c>
      <c r="F522">
        <v>61702</v>
      </c>
      <c r="G522">
        <v>3096629900</v>
      </c>
      <c r="H522" t="s">
        <v>162</v>
      </c>
      <c r="I522">
        <v>7</v>
      </c>
      <c r="J522">
        <v>36.1</v>
      </c>
      <c r="K522">
        <v>11.2</v>
      </c>
      <c r="L522">
        <v>54.3</v>
      </c>
      <c r="M522">
        <v>46</v>
      </c>
      <c r="N522">
        <v>26</v>
      </c>
      <c r="O522">
        <v>23</v>
      </c>
      <c r="P522">
        <v>24</v>
      </c>
      <c r="Q522">
        <v>21</v>
      </c>
      <c r="R522">
        <v>19</v>
      </c>
      <c r="S522">
        <v>39</v>
      </c>
      <c r="T522">
        <v>34</v>
      </c>
      <c r="U522">
        <v>47</v>
      </c>
      <c r="V522">
        <v>22</v>
      </c>
      <c r="W522">
        <v>30</v>
      </c>
      <c r="X522">
        <v>25</v>
      </c>
      <c r="Y522">
        <v>25</v>
      </c>
      <c r="Z522">
        <v>28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204</v>
      </c>
      <c r="AH522">
        <v>205</v>
      </c>
      <c r="AI522">
        <v>0</v>
      </c>
      <c r="AJ522">
        <v>34</v>
      </c>
      <c r="AK522">
        <v>19</v>
      </c>
      <c r="AL522">
        <v>9</v>
      </c>
      <c r="AM522">
        <v>0</v>
      </c>
      <c r="AN522">
        <v>311</v>
      </c>
      <c r="AO522">
        <v>36</v>
      </c>
      <c r="AP522">
        <v>409</v>
      </c>
      <c r="AQ522" t="b">
        <f>IFERROR(MATCH('2018'!A521, '2019'!A:A, 0) &gt;0, FALSE)</f>
        <v>1</v>
      </c>
    </row>
    <row r="523" spans="1:43">
      <c r="A523" t="s">
        <v>2797</v>
      </c>
      <c r="B523" t="s">
        <v>2798</v>
      </c>
      <c r="C523" t="s">
        <v>15722</v>
      </c>
      <c r="D523" t="s">
        <v>2800</v>
      </c>
      <c r="E523" t="s">
        <v>2801</v>
      </c>
      <c r="F523">
        <v>60565</v>
      </c>
      <c r="G523">
        <v>6303556607</v>
      </c>
      <c r="H523" t="s">
        <v>163</v>
      </c>
      <c r="I523">
        <v>1</v>
      </c>
      <c r="J523">
        <v>21</v>
      </c>
      <c r="K523">
        <v>3</v>
      </c>
      <c r="L523">
        <v>25</v>
      </c>
      <c r="M523">
        <v>91</v>
      </c>
      <c r="N523">
        <v>24</v>
      </c>
      <c r="O523">
        <v>10</v>
      </c>
      <c r="P523">
        <v>13</v>
      </c>
      <c r="Q523">
        <v>12</v>
      </c>
      <c r="R523">
        <v>18</v>
      </c>
      <c r="S523">
        <v>18</v>
      </c>
      <c r="T523">
        <v>15</v>
      </c>
      <c r="U523">
        <v>18</v>
      </c>
      <c r="V523">
        <v>13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125</v>
      </c>
      <c r="AH523">
        <v>107</v>
      </c>
      <c r="AI523">
        <v>1</v>
      </c>
      <c r="AJ523">
        <v>1</v>
      </c>
      <c r="AK523">
        <v>1</v>
      </c>
      <c r="AL523">
        <v>2</v>
      </c>
      <c r="AM523">
        <v>1</v>
      </c>
      <c r="AN523">
        <v>214</v>
      </c>
      <c r="AO523">
        <v>12</v>
      </c>
      <c r="AP523">
        <v>232</v>
      </c>
      <c r="AQ523" t="b">
        <f>IFERROR(MATCH('2018'!A522, '2019'!A:A, 0) &gt;0, FALSE)</f>
        <v>1</v>
      </c>
    </row>
    <row r="524" spans="1:43">
      <c r="A524" t="s">
        <v>2803</v>
      </c>
      <c r="B524" t="s">
        <v>2804</v>
      </c>
      <c r="C524" t="s">
        <v>15723</v>
      </c>
      <c r="D524" t="s">
        <v>2806</v>
      </c>
      <c r="E524" t="s">
        <v>2807</v>
      </c>
      <c r="F524">
        <v>60559</v>
      </c>
      <c r="G524">
        <v>6309710184</v>
      </c>
      <c r="H524" t="s">
        <v>163</v>
      </c>
      <c r="I524">
        <v>1.4</v>
      </c>
      <c r="J524">
        <v>15.2</v>
      </c>
      <c r="K524">
        <v>1.9</v>
      </c>
      <c r="L524">
        <v>18.5</v>
      </c>
      <c r="M524">
        <v>0</v>
      </c>
      <c r="N524">
        <v>20</v>
      </c>
      <c r="O524" t="s">
        <v>290</v>
      </c>
      <c r="P524">
        <v>16</v>
      </c>
      <c r="Q524">
        <v>26</v>
      </c>
      <c r="R524">
        <v>11</v>
      </c>
      <c r="S524">
        <v>14</v>
      </c>
      <c r="T524" t="s">
        <v>290</v>
      </c>
      <c r="U524">
        <v>14</v>
      </c>
      <c r="V524">
        <v>16</v>
      </c>
      <c r="W524">
        <v>0</v>
      </c>
      <c r="X524">
        <v>0</v>
      </c>
      <c r="Y524">
        <v>0</v>
      </c>
      <c r="Z524">
        <v>0</v>
      </c>
      <c r="AA524">
        <v>30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74</v>
      </c>
      <c r="AH524">
        <v>91</v>
      </c>
      <c r="AI524">
        <v>0</v>
      </c>
      <c r="AJ524">
        <v>14</v>
      </c>
      <c r="AK524">
        <v>3</v>
      </c>
      <c r="AL524">
        <v>31</v>
      </c>
      <c r="AM524">
        <v>0</v>
      </c>
      <c r="AN524">
        <v>112</v>
      </c>
      <c r="AO524">
        <v>5</v>
      </c>
      <c r="AP524">
        <v>165</v>
      </c>
      <c r="AQ524" t="b">
        <f>IFERROR(MATCH('2018'!A523, '2019'!A:A, 0) &gt;0, FALSE)</f>
        <v>1</v>
      </c>
    </row>
    <row r="525" spans="1:43">
      <c r="A525" t="s">
        <v>4696</v>
      </c>
      <c r="B525" t="s">
        <v>446</v>
      </c>
      <c r="C525" t="s">
        <v>15724</v>
      </c>
      <c r="D525" t="s">
        <v>4698</v>
      </c>
      <c r="E525" t="s">
        <v>2839</v>
      </c>
      <c r="F525">
        <v>60126</v>
      </c>
      <c r="G525">
        <v>6308329302</v>
      </c>
      <c r="H525" t="s">
        <v>163</v>
      </c>
      <c r="I525">
        <v>1.5</v>
      </c>
      <c r="J525">
        <v>14.8</v>
      </c>
      <c r="K525">
        <v>9.5</v>
      </c>
      <c r="L525">
        <v>25.8</v>
      </c>
      <c r="M525">
        <v>25</v>
      </c>
      <c r="N525">
        <v>32</v>
      </c>
      <c r="O525">
        <v>14</v>
      </c>
      <c r="P525" t="s">
        <v>290</v>
      </c>
      <c r="Q525">
        <v>22</v>
      </c>
      <c r="R525" t="s">
        <v>290</v>
      </c>
      <c r="S525">
        <v>12</v>
      </c>
      <c r="T525">
        <v>11</v>
      </c>
      <c r="U525" t="s">
        <v>290</v>
      </c>
      <c r="V525" t="s">
        <v>290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65</v>
      </c>
      <c r="AH525">
        <v>78</v>
      </c>
      <c r="AI525">
        <v>0</v>
      </c>
      <c r="AJ525">
        <v>8</v>
      </c>
      <c r="AK525">
        <v>15</v>
      </c>
      <c r="AL525">
        <v>11</v>
      </c>
      <c r="AM525">
        <v>0</v>
      </c>
      <c r="AN525">
        <v>100</v>
      </c>
      <c r="AO525">
        <v>9</v>
      </c>
      <c r="AP525">
        <v>143</v>
      </c>
      <c r="AQ525" t="b">
        <f>IFERROR(MATCH('2018'!A524, '2019'!A:A, 0) &gt;0, FALSE)</f>
        <v>1</v>
      </c>
    </row>
    <row r="526" spans="1:43">
      <c r="A526" t="s">
        <v>2809</v>
      </c>
      <c r="B526" t="s">
        <v>2810</v>
      </c>
      <c r="C526" t="s">
        <v>15725</v>
      </c>
      <c r="D526" t="s">
        <v>2813</v>
      </c>
      <c r="E526" t="s">
        <v>2814</v>
      </c>
      <c r="F526">
        <v>60143</v>
      </c>
      <c r="G526">
        <v>6307730509</v>
      </c>
      <c r="H526" t="s">
        <v>163</v>
      </c>
      <c r="I526">
        <v>3</v>
      </c>
      <c r="J526">
        <v>7</v>
      </c>
      <c r="K526">
        <v>3</v>
      </c>
      <c r="L526">
        <v>13</v>
      </c>
      <c r="M526">
        <v>63</v>
      </c>
      <c r="N526" t="s">
        <v>290</v>
      </c>
      <c r="O526" t="s">
        <v>290</v>
      </c>
      <c r="P526" t="s">
        <v>290</v>
      </c>
      <c r="Q526" t="s">
        <v>290</v>
      </c>
      <c r="R526" t="s">
        <v>290</v>
      </c>
      <c r="S526" t="s">
        <v>290</v>
      </c>
      <c r="T526" t="s">
        <v>290</v>
      </c>
      <c r="U526" t="s">
        <v>290</v>
      </c>
      <c r="V526" t="s">
        <v>290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67</v>
      </c>
      <c r="AH526">
        <v>39</v>
      </c>
      <c r="AI526">
        <v>0</v>
      </c>
      <c r="AJ526">
        <v>2</v>
      </c>
      <c r="AK526">
        <v>0</v>
      </c>
      <c r="AL526">
        <v>2</v>
      </c>
      <c r="AM526">
        <v>0</v>
      </c>
      <c r="AN526">
        <v>101</v>
      </c>
      <c r="AO526">
        <v>1</v>
      </c>
      <c r="AP526">
        <v>106</v>
      </c>
      <c r="AQ526" t="b">
        <f>IFERROR(MATCH('2018'!A525, '2019'!A:A, 0) &gt;0, FALSE)</f>
        <v>1</v>
      </c>
    </row>
    <row r="527" spans="1:43">
      <c r="A527" t="s">
        <v>2816</v>
      </c>
      <c r="B527" t="s">
        <v>2817</v>
      </c>
      <c r="C527" t="s">
        <v>15726</v>
      </c>
      <c r="D527" t="s">
        <v>2818</v>
      </c>
      <c r="E527" t="s">
        <v>2819</v>
      </c>
      <c r="F527">
        <v>60514</v>
      </c>
      <c r="G527">
        <v>6303231642</v>
      </c>
      <c r="H527" t="s">
        <v>163</v>
      </c>
      <c r="I527">
        <v>1</v>
      </c>
      <c r="J527">
        <v>14</v>
      </c>
      <c r="K527">
        <v>4</v>
      </c>
      <c r="L527">
        <v>19</v>
      </c>
      <c r="M527">
        <v>30</v>
      </c>
      <c r="N527">
        <v>11</v>
      </c>
      <c r="O527">
        <v>21</v>
      </c>
      <c r="P527">
        <v>15</v>
      </c>
      <c r="Q527">
        <v>18</v>
      </c>
      <c r="R527">
        <v>26</v>
      </c>
      <c r="S527">
        <v>18</v>
      </c>
      <c r="T527">
        <v>26</v>
      </c>
      <c r="U527">
        <v>19</v>
      </c>
      <c r="V527">
        <v>18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120</v>
      </c>
      <c r="AH527">
        <v>82</v>
      </c>
      <c r="AI527">
        <v>0</v>
      </c>
      <c r="AJ527">
        <v>7</v>
      </c>
      <c r="AK527">
        <v>1</v>
      </c>
      <c r="AL527">
        <v>3</v>
      </c>
      <c r="AM527">
        <v>0</v>
      </c>
      <c r="AN527">
        <v>191</v>
      </c>
      <c r="AO527">
        <v>0</v>
      </c>
      <c r="AP527">
        <v>202</v>
      </c>
      <c r="AQ527" t="b">
        <f>IFERROR(MATCH('2018'!A526, '2019'!A:A, 0) &gt;0, FALSE)</f>
        <v>1</v>
      </c>
    </row>
    <row r="528" spans="1:43">
      <c r="A528" t="s">
        <v>12436</v>
      </c>
      <c r="B528" t="s">
        <v>3806</v>
      </c>
      <c r="C528" t="s">
        <v>6243</v>
      </c>
      <c r="D528" t="s">
        <v>9762</v>
      </c>
      <c r="E528" t="s">
        <v>2987</v>
      </c>
      <c r="F528">
        <v>60106</v>
      </c>
      <c r="G528">
        <v>6307660116</v>
      </c>
      <c r="H528" t="s">
        <v>163</v>
      </c>
      <c r="I528">
        <v>3</v>
      </c>
      <c r="J528">
        <v>16</v>
      </c>
      <c r="K528">
        <v>5</v>
      </c>
      <c r="L528">
        <v>24</v>
      </c>
      <c r="M528">
        <v>19</v>
      </c>
      <c r="N528">
        <v>14</v>
      </c>
      <c r="O528">
        <v>13</v>
      </c>
      <c r="P528">
        <v>18</v>
      </c>
      <c r="Q528">
        <v>16</v>
      </c>
      <c r="R528" t="s">
        <v>290</v>
      </c>
      <c r="S528" t="s">
        <v>290</v>
      </c>
      <c r="T528">
        <v>16</v>
      </c>
      <c r="U528">
        <v>13</v>
      </c>
      <c r="V528">
        <v>14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64</v>
      </c>
      <c r="AH528">
        <v>73</v>
      </c>
      <c r="AI528">
        <v>0</v>
      </c>
      <c r="AJ528">
        <v>8</v>
      </c>
      <c r="AK528">
        <v>0</v>
      </c>
      <c r="AL528">
        <v>94</v>
      </c>
      <c r="AM528">
        <v>0</v>
      </c>
      <c r="AN528">
        <v>28</v>
      </c>
      <c r="AO528">
        <v>7</v>
      </c>
      <c r="AP528">
        <v>137</v>
      </c>
      <c r="AQ528" t="b">
        <f>IFERROR(MATCH('2018'!A527, '2019'!A:A, 0) &gt;0, FALSE)</f>
        <v>1</v>
      </c>
    </row>
    <row r="529" spans="1:43">
      <c r="A529" t="s">
        <v>2821</v>
      </c>
      <c r="B529" t="s">
        <v>2822</v>
      </c>
      <c r="C529" t="s">
        <v>15727</v>
      </c>
      <c r="D529" t="s">
        <v>2825</v>
      </c>
      <c r="E529" t="s">
        <v>2826</v>
      </c>
      <c r="F529">
        <v>60187</v>
      </c>
      <c r="G529">
        <v>6306685800</v>
      </c>
      <c r="H529" t="s">
        <v>163</v>
      </c>
      <c r="I529">
        <v>4</v>
      </c>
      <c r="J529">
        <v>45.8</v>
      </c>
      <c r="K529">
        <v>27.2</v>
      </c>
      <c r="L529">
        <v>77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172</v>
      </c>
      <c r="X529">
        <v>173</v>
      </c>
      <c r="Y529">
        <v>187</v>
      </c>
      <c r="Z529">
        <v>199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402</v>
      </c>
      <c r="AH529">
        <v>329</v>
      </c>
      <c r="AI529">
        <v>3</v>
      </c>
      <c r="AJ529">
        <v>48</v>
      </c>
      <c r="AK529">
        <v>5</v>
      </c>
      <c r="AL529">
        <v>42</v>
      </c>
      <c r="AM529">
        <v>2</v>
      </c>
      <c r="AN529">
        <v>619</v>
      </c>
      <c r="AO529">
        <v>12</v>
      </c>
      <c r="AP529">
        <v>731</v>
      </c>
      <c r="AQ529" t="b">
        <f>IFERROR(MATCH('2018'!A528, '2019'!A:A, 0) &gt;0, FALSE)</f>
        <v>1</v>
      </c>
    </row>
    <row r="530" spans="1:43">
      <c r="A530" t="s">
        <v>2828</v>
      </c>
      <c r="B530" t="s">
        <v>1585</v>
      </c>
      <c r="C530" t="s">
        <v>14925</v>
      </c>
      <c r="D530" t="s">
        <v>2831</v>
      </c>
      <c r="E530" t="s">
        <v>2832</v>
      </c>
      <c r="F530">
        <v>60172</v>
      </c>
      <c r="G530">
        <v>6308943263</v>
      </c>
      <c r="H530" t="s">
        <v>163</v>
      </c>
      <c r="I530">
        <v>1</v>
      </c>
      <c r="J530">
        <v>16</v>
      </c>
      <c r="K530">
        <v>5</v>
      </c>
      <c r="L530">
        <v>22</v>
      </c>
      <c r="M530">
        <v>48</v>
      </c>
      <c r="N530">
        <v>13</v>
      </c>
      <c r="O530">
        <v>14</v>
      </c>
      <c r="P530">
        <v>20</v>
      </c>
      <c r="Q530">
        <v>14</v>
      </c>
      <c r="R530">
        <v>19</v>
      </c>
      <c r="S530">
        <v>12</v>
      </c>
      <c r="T530">
        <v>21</v>
      </c>
      <c r="U530">
        <v>16</v>
      </c>
      <c r="V530">
        <v>18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96</v>
      </c>
      <c r="AH530">
        <v>99</v>
      </c>
      <c r="AI530">
        <v>0</v>
      </c>
      <c r="AJ530">
        <v>2</v>
      </c>
      <c r="AK530">
        <v>2</v>
      </c>
      <c r="AL530">
        <v>4</v>
      </c>
      <c r="AM530">
        <v>0</v>
      </c>
      <c r="AN530">
        <v>168</v>
      </c>
      <c r="AO530">
        <v>19</v>
      </c>
      <c r="AP530">
        <v>195</v>
      </c>
      <c r="AQ530" t="b">
        <f>IFERROR(MATCH('2018'!A529, '2019'!A:A, 0) &gt;0, FALSE)</f>
        <v>1</v>
      </c>
    </row>
    <row r="531" spans="1:43">
      <c r="A531" t="s">
        <v>2834</v>
      </c>
      <c r="B531" t="s">
        <v>2835</v>
      </c>
      <c r="C531" t="s">
        <v>15728</v>
      </c>
      <c r="D531" t="s">
        <v>2838</v>
      </c>
      <c r="E531" t="s">
        <v>2839</v>
      </c>
      <c r="F531">
        <v>60126</v>
      </c>
      <c r="G531">
        <v>6305303460</v>
      </c>
      <c r="H531" t="s">
        <v>163</v>
      </c>
      <c r="I531">
        <v>7.5</v>
      </c>
      <c r="J531">
        <v>25</v>
      </c>
      <c r="K531">
        <v>6.5</v>
      </c>
      <c r="L531">
        <v>39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70</v>
      </c>
      <c r="X531">
        <v>91</v>
      </c>
      <c r="Y531">
        <v>56</v>
      </c>
      <c r="Z531">
        <v>79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25</v>
      </c>
      <c r="AG531">
        <v>139</v>
      </c>
      <c r="AH531">
        <v>182</v>
      </c>
      <c r="AI531">
        <v>1</v>
      </c>
      <c r="AJ531">
        <v>26</v>
      </c>
      <c r="AK531">
        <v>39</v>
      </c>
      <c r="AL531">
        <v>68</v>
      </c>
      <c r="AM531">
        <v>0</v>
      </c>
      <c r="AN531">
        <v>177</v>
      </c>
      <c r="AO531">
        <v>10</v>
      </c>
      <c r="AP531">
        <v>321</v>
      </c>
      <c r="AQ531" t="b">
        <f>IFERROR(MATCH('2018'!A530, '2019'!A:A, 0) &gt;0, FALSE)</f>
        <v>1</v>
      </c>
    </row>
    <row r="532" spans="1:43">
      <c r="A532" t="s">
        <v>12445</v>
      </c>
      <c r="B532" t="s">
        <v>9776</v>
      </c>
      <c r="C532" t="s">
        <v>15729</v>
      </c>
      <c r="D532" t="s">
        <v>9779</v>
      </c>
      <c r="E532" t="s">
        <v>3080</v>
      </c>
      <c r="F532">
        <v>60555</v>
      </c>
      <c r="G532">
        <v>6303939303</v>
      </c>
      <c r="H532" t="s">
        <v>163</v>
      </c>
      <c r="I532">
        <v>2</v>
      </c>
      <c r="J532">
        <v>11.3</v>
      </c>
      <c r="K532">
        <v>2.4</v>
      </c>
      <c r="L532">
        <v>15.7</v>
      </c>
      <c r="M532">
        <v>21</v>
      </c>
      <c r="N532">
        <v>14</v>
      </c>
      <c r="O532">
        <v>14</v>
      </c>
      <c r="P532">
        <v>14</v>
      </c>
      <c r="Q532">
        <v>14</v>
      </c>
      <c r="R532" t="s">
        <v>290</v>
      </c>
      <c r="S532">
        <v>20</v>
      </c>
      <c r="T532">
        <v>12</v>
      </c>
      <c r="U532">
        <v>14</v>
      </c>
      <c r="V532">
        <v>20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290</v>
      </c>
      <c r="AF532">
        <v>0</v>
      </c>
      <c r="AG532">
        <v>81</v>
      </c>
      <c r="AH532">
        <v>74</v>
      </c>
      <c r="AI532">
        <v>0</v>
      </c>
      <c r="AJ532">
        <v>2</v>
      </c>
      <c r="AK532">
        <v>0</v>
      </c>
      <c r="AL532">
        <v>24</v>
      </c>
      <c r="AM532">
        <v>0</v>
      </c>
      <c r="AN532">
        <v>115</v>
      </c>
      <c r="AO532">
        <v>14</v>
      </c>
      <c r="AP532">
        <v>155</v>
      </c>
      <c r="AQ532" t="b">
        <f>IFERROR(MATCH('2018'!A531, '2019'!A:A, 0) &gt;0, FALSE)</f>
        <v>1</v>
      </c>
    </row>
    <row r="533" spans="1:43">
      <c r="A533" t="s">
        <v>2841</v>
      </c>
      <c r="B533" t="s">
        <v>2842</v>
      </c>
      <c r="C533" t="s">
        <v>15730</v>
      </c>
      <c r="D533" t="s">
        <v>2844</v>
      </c>
      <c r="E533" t="s">
        <v>2845</v>
      </c>
      <c r="F533">
        <v>60190</v>
      </c>
      <c r="G533">
        <v>6306682625</v>
      </c>
      <c r="H533" t="s">
        <v>163</v>
      </c>
      <c r="I533">
        <v>1.5</v>
      </c>
      <c r="J533">
        <v>12.6</v>
      </c>
      <c r="K533">
        <v>2.1</v>
      </c>
      <c r="L533">
        <v>16.2</v>
      </c>
      <c r="M533">
        <v>26</v>
      </c>
      <c r="N533">
        <v>12</v>
      </c>
      <c r="O533">
        <v>10</v>
      </c>
      <c r="P533">
        <v>16</v>
      </c>
      <c r="Q533">
        <v>11</v>
      </c>
      <c r="R533">
        <v>10</v>
      </c>
      <c r="S533">
        <v>13</v>
      </c>
      <c r="T533">
        <v>10</v>
      </c>
      <c r="U533">
        <v>13</v>
      </c>
      <c r="V533">
        <v>14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290</v>
      </c>
      <c r="AF533">
        <v>0</v>
      </c>
      <c r="AG533">
        <v>72</v>
      </c>
      <c r="AH533">
        <v>68</v>
      </c>
      <c r="AI533">
        <v>0</v>
      </c>
      <c r="AJ533">
        <v>8</v>
      </c>
      <c r="AK533">
        <v>2</v>
      </c>
      <c r="AL533">
        <v>21</v>
      </c>
      <c r="AM533">
        <v>0</v>
      </c>
      <c r="AN533">
        <v>107</v>
      </c>
      <c r="AO533">
        <v>2</v>
      </c>
      <c r="AP533">
        <v>140</v>
      </c>
      <c r="AQ533" t="b">
        <f>IFERROR(MATCH('2018'!A532, '2019'!A:A, 0) &gt;0, FALSE)</f>
        <v>1</v>
      </c>
    </row>
    <row r="534" spans="1:43">
      <c r="A534" t="s">
        <v>2847</v>
      </c>
      <c r="B534" t="s">
        <v>2848</v>
      </c>
      <c r="C534" t="s">
        <v>14932</v>
      </c>
      <c r="D534" t="s">
        <v>2850</v>
      </c>
      <c r="E534" t="s">
        <v>2851</v>
      </c>
      <c r="F534">
        <v>60148</v>
      </c>
      <c r="G534">
        <v>6309323196</v>
      </c>
      <c r="H534" t="s">
        <v>163</v>
      </c>
      <c r="I534">
        <v>2</v>
      </c>
      <c r="J534">
        <v>13</v>
      </c>
      <c r="K534">
        <v>4.5</v>
      </c>
      <c r="L534">
        <v>19.5</v>
      </c>
      <c r="M534">
        <v>58</v>
      </c>
      <c r="N534">
        <v>13</v>
      </c>
      <c r="O534">
        <v>18</v>
      </c>
      <c r="P534">
        <v>15</v>
      </c>
      <c r="Q534">
        <v>24</v>
      </c>
      <c r="R534">
        <v>22</v>
      </c>
      <c r="S534">
        <v>24</v>
      </c>
      <c r="T534">
        <v>21</v>
      </c>
      <c r="U534">
        <v>18</v>
      </c>
      <c r="V534">
        <v>18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290</v>
      </c>
      <c r="AF534">
        <v>0</v>
      </c>
      <c r="AG534">
        <v>120</v>
      </c>
      <c r="AH534">
        <v>119</v>
      </c>
      <c r="AI534">
        <v>0</v>
      </c>
      <c r="AJ534">
        <v>2</v>
      </c>
      <c r="AK534">
        <v>2</v>
      </c>
      <c r="AL534">
        <v>9</v>
      </c>
      <c r="AM534">
        <v>0</v>
      </c>
      <c r="AN534">
        <v>212</v>
      </c>
      <c r="AO534">
        <v>14</v>
      </c>
      <c r="AP534">
        <v>239</v>
      </c>
      <c r="AQ534" t="b">
        <f>IFERROR(MATCH('2018'!A533, '2019'!A:A, 0) &gt;0, FALSE)</f>
        <v>1</v>
      </c>
    </row>
    <row r="535" spans="1:43">
      <c r="A535" t="s">
        <v>2853</v>
      </c>
      <c r="B535" t="s">
        <v>786</v>
      </c>
      <c r="C535" t="s">
        <v>15731</v>
      </c>
      <c r="D535" t="s">
        <v>2855</v>
      </c>
      <c r="E535" t="s">
        <v>2856</v>
      </c>
      <c r="F535">
        <v>60515</v>
      </c>
      <c r="G535">
        <v>6309694306</v>
      </c>
      <c r="H535" t="s">
        <v>163</v>
      </c>
      <c r="I535">
        <v>2</v>
      </c>
      <c r="J535">
        <v>24.5</v>
      </c>
      <c r="K535">
        <v>10</v>
      </c>
      <c r="L535">
        <v>36.5</v>
      </c>
      <c r="M535">
        <v>51</v>
      </c>
      <c r="N535">
        <v>36</v>
      </c>
      <c r="O535">
        <v>44</v>
      </c>
      <c r="P535">
        <v>44</v>
      </c>
      <c r="Q535">
        <v>44</v>
      </c>
      <c r="R535">
        <v>39</v>
      </c>
      <c r="S535">
        <v>48</v>
      </c>
      <c r="T535">
        <v>27</v>
      </c>
      <c r="U535">
        <v>51</v>
      </c>
      <c r="V535">
        <v>41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290</v>
      </c>
      <c r="AF535">
        <v>0</v>
      </c>
      <c r="AG535">
        <v>216</v>
      </c>
      <c r="AH535">
        <v>218</v>
      </c>
      <c r="AI535">
        <v>0</v>
      </c>
      <c r="AJ535">
        <v>14</v>
      </c>
      <c r="AK535">
        <v>1</v>
      </c>
      <c r="AL535">
        <v>21</v>
      </c>
      <c r="AM535">
        <v>1</v>
      </c>
      <c r="AN535">
        <v>379</v>
      </c>
      <c r="AO535">
        <v>18</v>
      </c>
      <c r="AP535">
        <v>434</v>
      </c>
      <c r="AQ535" t="b">
        <f>IFERROR(MATCH('2018'!A534, '2019'!A:A, 0) &gt;0, FALSE)</f>
        <v>1</v>
      </c>
    </row>
    <row r="536" spans="1:43">
      <c r="A536" t="s">
        <v>2858</v>
      </c>
      <c r="B536" t="s">
        <v>2859</v>
      </c>
      <c r="C536" t="s">
        <v>14935</v>
      </c>
      <c r="D536" t="s">
        <v>2861</v>
      </c>
      <c r="E536" t="s">
        <v>2862</v>
      </c>
      <c r="F536">
        <v>60532</v>
      </c>
      <c r="G536">
        <v>6309691732</v>
      </c>
      <c r="H536" t="s">
        <v>163</v>
      </c>
      <c r="I536">
        <v>3</v>
      </c>
      <c r="J536">
        <v>23.9</v>
      </c>
      <c r="K536">
        <v>5</v>
      </c>
      <c r="L536">
        <v>31.9</v>
      </c>
      <c r="M536">
        <v>39</v>
      </c>
      <c r="N536">
        <v>30</v>
      </c>
      <c r="O536">
        <v>30</v>
      </c>
      <c r="P536">
        <v>32</v>
      </c>
      <c r="Q536">
        <v>26</v>
      </c>
      <c r="R536">
        <v>24</v>
      </c>
      <c r="S536">
        <v>48</v>
      </c>
      <c r="T536">
        <v>21</v>
      </c>
      <c r="U536">
        <v>45</v>
      </c>
      <c r="V536">
        <v>41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 t="s">
        <v>290</v>
      </c>
      <c r="AE536">
        <v>24</v>
      </c>
      <c r="AF536">
        <v>0</v>
      </c>
      <c r="AG536">
        <v>188</v>
      </c>
      <c r="AH536">
        <v>178</v>
      </c>
      <c r="AI536">
        <v>2</v>
      </c>
      <c r="AJ536">
        <v>17</v>
      </c>
      <c r="AK536">
        <v>4</v>
      </c>
      <c r="AL536">
        <v>19</v>
      </c>
      <c r="AM536">
        <v>0</v>
      </c>
      <c r="AN536">
        <v>294</v>
      </c>
      <c r="AO536">
        <v>30</v>
      </c>
      <c r="AP536">
        <v>366</v>
      </c>
      <c r="AQ536" t="b">
        <f>IFERROR(MATCH('2018'!A535, '2019'!A:A, 0) &gt;0, FALSE)</f>
        <v>1</v>
      </c>
    </row>
    <row r="537" spans="1:43">
      <c r="A537" t="s">
        <v>2864</v>
      </c>
      <c r="B537" t="s">
        <v>9796</v>
      </c>
      <c r="C537" t="s">
        <v>15732</v>
      </c>
      <c r="D537" t="s">
        <v>2866</v>
      </c>
      <c r="E537" t="s">
        <v>2819</v>
      </c>
      <c r="F537">
        <v>60514</v>
      </c>
      <c r="G537">
        <v>6306551066</v>
      </c>
      <c r="H537" t="s">
        <v>163</v>
      </c>
      <c r="I537">
        <v>3.5</v>
      </c>
      <c r="J537">
        <v>17.5</v>
      </c>
      <c r="K537">
        <v>2</v>
      </c>
      <c r="L537">
        <v>23</v>
      </c>
      <c r="M537">
        <v>86</v>
      </c>
      <c r="N537">
        <v>33</v>
      </c>
      <c r="O537">
        <v>11</v>
      </c>
      <c r="P537">
        <v>14</v>
      </c>
      <c r="Q537" t="s">
        <v>290</v>
      </c>
      <c r="R537" t="s">
        <v>290</v>
      </c>
      <c r="S537" t="s">
        <v>290</v>
      </c>
      <c r="T537" t="s">
        <v>290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79</v>
      </c>
      <c r="AH537">
        <v>88</v>
      </c>
      <c r="AI537">
        <v>0</v>
      </c>
      <c r="AJ537">
        <v>50</v>
      </c>
      <c r="AK537">
        <v>0</v>
      </c>
      <c r="AL537">
        <v>11</v>
      </c>
      <c r="AM537">
        <v>0</v>
      </c>
      <c r="AN537">
        <v>80</v>
      </c>
      <c r="AO537">
        <v>26</v>
      </c>
      <c r="AP537">
        <v>167</v>
      </c>
      <c r="AQ537" t="b">
        <f>IFERROR(MATCH('2018'!A536, '2019'!A:A, 0) &gt;0, FALSE)</f>
        <v>1</v>
      </c>
    </row>
    <row r="538" spans="1:43">
      <c r="A538" t="s">
        <v>12454</v>
      </c>
      <c r="B538" t="s">
        <v>9799</v>
      </c>
      <c r="C538" t="s">
        <v>7483</v>
      </c>
      <c r="D538" t="s">
        <v>9802</v>
      </c>
      <c r="E538" t="s">
        <v>3030</v>
      </c>
      <c r="F538">
        <v>60561</v>
      </c>
      <c r="G538">
        <v>6303259220</v>
      </c>
      <c r="H538" t="s">
        <v>163</v>
      </c>
      <c r="I538">
        <v>1</v>
      </c>
      <c r="J538">
        <v>19</v>
      </c>
      <c r="K538">
        <v>2.5</v>
      </c>
      <c r="L538">
        <v>22.5</v>
      </c>
      <c r="M538">
        <v>53</v>
      </c>
      <c r="N538">
        <v>18</v>
      </c>
      <c r="O538">
        <v>24</v>
      </c>
      <c r="P538">
        <v>22</v>
      </c>
      <c r="Q538">
        <v>31</v>
      </c>
      <c r="R538">
        <v>30</v>
      </c>
      <c r="S538">
        <v>28</v>
      </c>
      <c r="T538">
        <v>18</v>
      </c>
      <c r="U538">
        <v>37</v>
      </c>
      <c r="V538">
        <v>26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 t="s">
        <v>290</v>
      </c>
      <c r="AF538">
        <v>0</v>
      </c>
      <c r="AG538">
        <v>132</v>
      </c>
      <c r="AH538">
        <v>157</v>
      </c>
      <c r="AI538">
        <v>2</v>
      </c>
      <c r="AJ538">
        <v>31</v>
      </c>
      <c r="AK538">
        <v>4</v>
      </c>
      <c r="AL538">
        <v>27</v>
      </c>
      <c r="AM538">
        <v>0</v>
      </c>
      <c r="AN538">
        <v>212</v>
      </c>
      <c r="AO538">
        <v>13</v>
      </c>
      <c r="AP538">
        <v>289</v>
      </c>
      <c r="AQ538" t="b">
        <f>IFERROR(MATCH('2018'!A537, '2019'!A:A, 0) &gt;0, FALSE)</f>
        <v>1</v>
      </c>
    </row>
    <row r="539" spans="1:43">
      <c r="A539" t="s">
        <v>2867</v>
      </c>
      <c r="B539" t="s">
        <v>2868</v>
      </c>
      <c r="C539" t="s">
        <v>14939</v>
      </c>
      <c r="D539" t="s">
        <v>2869</v>
      </c>
      <c r="E539" t="s">
        <v>2856</v>
      </c>
      <c r="F539">
        <v>60515</v>
      </c>
      <c r="G539">
        <v>6309686155</v>
      </c>
      <c r="H539" t="s">
        <v>163</v>
      </c>
      <c r="I539">
        <v>2</v>
      </c>
      <c r="J539">
        <v>29</v>
      </c>
      <c r="K539">
        <v>10</v>
      </c>
      <c r="L539">
        <v>41</v>
      </c>
      <c r="M539">
        <v>74</v>
      </c>
      <c r="N539">
        <v>40</v>
      </c>
      <c r="O539">
        <v>41</v>
      </c>
      <c r="P539">
        <v>34</v>
      </c>
      <c r="Q539">
        <v>36</v>
      </c>
      <c r="R539">
        <v>46</v>
      </c>
      <c r="S539">
        <v>39</v>
      </c>
      <c r="T539">
        <v>34</v>
      </c>
      <c r="U539">
        <v>44</v>
      </c>
      <c r="V539">
        <v>41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239</v>
      </c>
      <c r="AH539">
        <v>190</v>
      </c>
      <c r="AI539">
        <v>0</v>
      </c>
      <c r="AJ539">
        <v>15</v>
      </c>
      <c r="AK539">
        <v>1</v>
      </c>
      <c r="AL539">
        <v>10</v>
      </c>
      <c r="AM539">
        <v>3</v>
      </c>
      <c r="AN539">
        <v>381</v>
      </c>
      <c r="AO539">
        <v>19</v>
      </c>
      <c r="AP539">
        <v>429</v>
      </c>
      <c r="AQ539" t="b">
        <f>IFERROR(MATCH('2018'!A538, '2019'!A:A, 0) &gt;0, FALSE)</f>
        <v>1</v>
      </c>
    </row>
    <row r="540" spans="1:43">
      <c r="A540" t="s">
        <v>2870</v>
      </c>
      <c r="B540" t="s">
        <v>2871</v>
      </c>
      <c r="C540" t="s">
        <v>15733</v>
      </c>
      <c r="D540" t="s">
        <v>2874</v>
      </c>
      <c r="E540" t="s">
        <v>2875</v>
      </c>
      <c r="F540">
        <v>60139</v>
      </c>
      <c r="G540">
        <v>6308583112</v>
      </c>
      <c r="H540" t="s">
        <v>163</v>
      </c>
      <c r="I540">
        <v>1</v>
      </c>
      <c r="J540">
        <v>17</v>
      </c>
      <c r="K540">
        <v>5.5</v>
      </c>
      <c r="L540">
        <v>23.5</v>
      </c>
      <c r="M540">
        <v>33</v>
      </c>
      <c r="N540">
        <v>28</v>
      </c>
      <c r="O540">
        <v>26</v>
      </c>
      <c r="P540">
        <v>22</v>
      </c>
      <c r="Q540">
        <v>26</v>
      </c>
      <c r="R540">
        <v>23</v>
      </c>
      <c r="S540">
        <v>27</v>
      </c>
      <c r="T540">
        <v>23</v>
      </c>
      <c r="U540">
        <v>34</v>
      </c>
      <c r="V540">
        <v>34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160</v>
      </c>
      <c r="AH540">
        <v>116</v>
      </c>
      <c r="AI540">
        <v>0</v>
      </c>
      <c r="AJ540">
        <v>60</v>
      </c>
      <c r="AK540">
        <v>9</v>
      </c>
      <c r="AL540">
        <v>59</v>
      </c>
      <c r="AM540">
        <v>0</v>
      </c>
      <c r="AN540">
        <v>120</v>
      </c>
      <c r="AO540">
        <v>28</v>
      </c>
      <c r="AP540">
        <v>276</v>
      </c>
      <c r="AQ540" t="b">
        <f>IFERROR(MATCH('2018'!A539, '2019'!A:A, 0) &gt;0, FALSE)</f>
        <v>1</v>
      </c>
    </row>
    <row r="541" spans="1:43">
      <c r="A541" t="s">
        <v>2877</v>
      </c>
      <c r="B541" t="s">
        <v>2878</v>
      </c>
      <c r="C541" t="s">
        <v>6506</v>
      </c>
      <c r="D541" t="s">
        <v>2881</v>
      </c>
      <c r="E541" t="s">
        <v>2826</v>
      </c>
      <c r="F541">
        <v>60187</v>
      </c>
      <c r="G541">
        <v>6306651454</v>
      </c>
      <c r="H541" t="s">
        <v>163</v>
      </c>
      <c r="I541">
        <v>2</v>
      </c>
      <c r="J541">
        <v>28</v>
      </c>
      <c r="K541">
        <v>20</v>
      </c>
      <c r="L541">
        <v>50</v>
      </c>
      <c r="M541">
        <v>68</v>
      </c>
      <c r="N541">
        <v>56</v>
      </c>
      <c r="O541">
        <v>48</v>
      </c>
      <c r="P541">
        <v>54</v>
      </c>
      <c r="Q541">
        <v>57</v>
      </c>
      <c r="R541">
        <v>58</v>
      </c>
      <c r="S541">
        <v>45</v>
      </c>
      <c r="T541">
        <v>65</v>
      </c>
      <c r="U541">
        <v>53</v>
      </c>
      <c r="V541">
        <v>64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282</v>
      </c>
      <c r="AH541">
        <v>286</v>
      </c>
      <c r="AI541">
        <v>1</v>
      </c>
      <c r="AJ541">
        <v>14</v>
      </c>
      <c r="AK541">
        <v>0</v>
      </c>
      <c r="AL541">
        <v>34</v>
      </c>
      <c r="AM541">
        <v>0</v>
      </c>
      <c r="AN541">
        <v>498</v>
      </c>
      <c r="AO541">
        <v>21</v>
      </c>
      <c r="AP541">
        <v>568</v>
      </c>
      <c r="AQ541" t="b">
        <f>IFERROR(MATCH('2018'!A540, '2019'!A:A, 0) &gt;0, FALSE)</f>
        <v>1</v>
      </c>
    </row>
    <row r="542" spans="1:43">
      <c r="A542" t="s">
        <v>2882</v>
      </c>
      <c r="B542" t="s">
        <v>2883</v>
      </c>
      <c r="C542" t="s">
        <v>12463</v>
      </c>
      <c r="D542" t="s">
        <v>2886</v>
      </c>
      <c r="E542" t="s">
        <v>2801</v>
      </c>
      <c r="F542">
        <v>60540</v>
      </c>
      <c r="G542">
        <v>6303550113</v>
      </c>
      <c r="H542" t="s">
        <v>163</v>
      </c>
      <c r="I542">
        <v>2</v>
      </c>
      <c r="J542">
        <v>26.5</v>
      </c>
      <c r="K542">
        <v>12.5</v>
      </c>
      <c r="L542">
        <v>41</v>
      </c>
      <c r="M542" t="s">
        <v>290</v>
      </c>
      <c r="N542">
        <v>28</v>
      </c>
      <c r="O542">
        <v>41</v>
      </c>
      <c r="P542">
        <v>43</v>
      </c>
      <c r="Q542">
        <v>40</v>
      </c>
      <c r="R542">
        <v>58</v>
      </c>
      <c r="S542">
        <v>50</v>
      </c>
      <c r="T542">
        <v>55</v>
      </c>
      <c r="U542">
        <v>64</v>
      </c>
      <c r="V542">
        <v>59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229</v>
      </c>
      <c r="AH542">
        <v>210</v>
      </c>
      <c r="AI542">
        <v>0</v>
      </c>
      <c r="AJ542">
        <v>18</v>
      </c>
      <c r="AK542">
        <v>9</v>
      </c>
      <c r="AL542">
        <v>12</v>
      </c>
      <c r="AM542">
        <v>0</v>
      </c>
      <c r="AN542">
        <v>377</v>
      </c>
      <c r="AO542">
        <v>23</v>
      </c>
      <c r="AP542">
        <v>439</v>
      </c>
      <c r="AQ542" t="b">
        <f>IFERROR(MATCH('2018'!A541, '2019'!A:A, 0) &gt;0, FALSE)</f>
        <v>1</v>
      </c>
    </row>
    <row r="543" spans="1:43">
      <c r="A543" t="s">
        <v>2888</v>
      </c>
      <c r="B543" t="s">
        <v>2889</v>
      </c>
      <c r="C543" t="s">
        <v>12465</v>
      </c>
      <c r="D543" t="s">
        <v>2891</v>
      </c>
      <c r="E543" t="s">
        <v>2892</v>
      </c>
      <c r="F543">
        <v>60137</v>
      </c>
      <c r="G543">
        <v>6304695041</v>
      </c>
      <c r="H543" t="s">
        <v>163</v>
      </c>
      <c r="I543">
        <v>2.5</v>
      </c>
      <c r="J543">
        <v>27.5</v>
      </c>
      <c r="K543">
        <v>13.5</v>
      </c>
      <c r="L543">
        <v>43.5</v>
      </c>
      <c r="M543">
        <v>0</v>
      </c>
      <c r="N543">
        <v>58</v>
      </c>
      <c r="O543">
        <v>38</v>
      </c>
      <c r="P543">
        <v>49</v>
      </c>
      <c r="Q543">
        <v>50</v>
      </c>
      <c r="R543">
        <v>56</v>
      </c>
      <c r="S543">
        <v>52</v>
      </c>
      <c r="T543">
        <v>51</v>
      </c>
      <c r="U543">
        <v>58</v>
      </c>
      <c r="V543">
        <v>60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22</v>
      </c>
      <c r="AF543">
        <v>0</v>
      </c>
      <c r="AG543">
        <v>258</v>
      </c>
      <c r="AH543">
        <v>236</v>
      </c>
      <c r="AI543">
        <v>0</v>
      </c>
      <c r="AJ543">
        <v>2</v>
      </c>
      <c r="AK543">
        <v>0</v>
      </c>
      <c r="AL543">
        <v>4</v>
      </c>
      <c r="AM543">
        <v>0</v>
      </c>
      <c r="AN543">
        <v>447</v>
      </c>
      <c r="AO543">
        <v>41</v>
      </c>
      <c r="AP543">
        <v>494</v>
      </c>
      <c r="AQ543" t="b">
        <f>IFERROR(MATCH('2018'!A542, '2019'!A:A, 0) &gt;0, FALSE)</f>
        <v>1</v>
      </c>
    </row>
    <row r="544" spans="1:43">
      <c r="A544" t="s">
        <v>2894</v>
      </c>
      <c r="B544" t="s">
        <v>2895</v>
      </c>
      <c r="C544" t="s">
        <v>6514</v>
      </c>
      <c r="D544" t="s">
        <v>2897</v>
      </c>
      <c r="E544" t="s">
        <v>2898</v>
      </c>
      <c r="F544">
        <v>60101</v>
      </c>
      <c r="G544">
        <v>6305434130</v>
      </c>
      <c r="H544" t="s">
        <v>163</v>
      </c>
      <c r="I544">
        <v>1</v>
      </c>
      <c r="J544">
        <v>15</v>
      </c>
      <c r="K544">
        <v>1</v>
      </c>
      <c r="L544">
        <v>17</v>
      </c>
      <c r="M544">
        <v>37</v>
      </c>
      <c r="N544">
        <v>16</v>
      </c>
      <c r="O544">
        <v>25</v>
      </c>
      <c r="P544">
        <v>17</v>
      </c>
      <c r="Q544">
        <v>22</v>
      </c>
      <c r="R544">
        <v>23</v>
      </c>
      <c r="S544">
        <v>19</v>
      </c>
      <c r="T544">
        <v>25</v>
      </c>
      <c r="U544">
        <v>19</v>
      </c>
      <c r="V544">
        <v>26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123</v>
      </c>
      <c r="AH544">
        <v>106</v>
      </c>
      <c r="AI544">
        <v>0</v>
      </c>
      <c r="AJ544">
        <v>28</v>
      </c>
      <c r="AK544">
        <v>0</v>
      </c>
      <c r="AL544">
        <v>26</v>
      </c>
      <c r="AM544">
        <v>0</v>
      </c>
      <c r="AN544">
        <v>164</v>
      </c>
      <c r="AO544">
        <v>11</v>
      </c>
      <c r="AP544">
        <v>229</v>
      </c>
      <c r="AQ544" t="b">
        <f>IFERROR(MATCH('2018'!A543, '2019'!A:A, 0) &gt;0, FALSE)</f>
        <v>1</v>
      </c>
    </row>
    <row r="545" spans="1:43">
      <c r="A545" t="s">
        <v>2900</v>
      </c>
      <c r="B545" t="s">
        <v>2901</v>
      </c>
      <c r="C545" t="s">
        <v>15734</v>
      </c>
      <c r="D545" t="s">
        <v>2904</v>
      </c>
      <c r="E545" t="s">
        <v>2851</v>
      </c>
      <c r="F545">
        <v>60148</v>
      </c>
      <c r="G545">
        <v>6306272353</v>
      </c>
      <c r="H545" t="s">
        <v>163</v>
      </c>
      <c r="I545">
        <v>3</v>
      </c>
      <c r="J545">
        <v>26</v>
      </c>
      <c r="K545">
        <v>9</v>
      </c>
      <c r="L545">
        <v>38</v>
      </c>
      <c r="M545">
        <v>73</v>
      </c>
      <c r="N545">
        <v>42</v>
      </c>
      <c r="O545">
        <v>40</v>
      </c>
      <c r="P545">
        <v>42</v>
      </c>
      <c r="Q545">
        <v>41</v>
      </c>
      <c r="R545">
        <v>45</v>
      </c>
      <c r="S545">
        <v>54</v>
      </c>
      <c r="T545">
        <v>27</v>
      </c>
      <c r="U545">
        <v>40</v>
      </c>
      <c r="V545">
        <v>43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216</v>
      </c>
      <c r="AH545">
        <v>231</v>
      </c>
      <c r="AI545">
        <v>0</v>
      </c>
      <c r="AJ545">
        <v>23</v>
      </c>
      <c r="AK545">
        <v>4</v>
      </c>
      <c r="AL545">
        <v>22</v>
      </c>
      <c r="AM545">
        <v>0</v>
      </c>
      <c r="AN545">
        <v>398</v>
      </c>
      <c r="AO545">
        <v>0</v>
      </c>
      <c r="AP545">
        <v>447</v>
      </c>
      <c r="AQ545" t="b">
        <f>IFERROR(MATCH('2018'!A544, '2019'!A:A, 0) &gt;0, FALSE)</f>
        <v>1</v>
      </c>
    </row>
    <row r="546" spans="1:43">
      <c r="A546" t="s">
        <v>2905</v>
      </c>
      <c r="B546" t="s">
        <v>2906</v>
      </c>
      <c r="C546" t="s">
        <v>15735</v>
      </c>
      <c r="D546" t="s">
        <v>2908</v>
      </c>
      <c r="E546" t="s">
        <v>2862</v>
      </c>
      <c r="F546">
        <v>60532</v>
      </c>
      <c r="G546">
        <v>6307192782</v>
      </c>
      <c r="H546" t="s">
        <v>163</v>
      </c>
      <c r="I546">
        <v>4.8</v>
      </c>
      <c r="J546">
        <v>68.8</v>
      </c>
      <c r="K546">
        <v>36.200000000000003</v>
      </c>
      <c r="L546">
        <v>109.8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343</v>
      </c>
      <c r="X546">
        <v>326</v>
      </c>
      <c r="Y546">
        <v>343</v>
      </c>
      <c r="Z546">
        <v>306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656</v>
      </c>
      <c r="AH546">
        <v>662</v>
      </c>
      <c r="AI546">
        <v>2</v>
      </c>
      <c r="AJ546">
        <v>89</v>
      </c>
      <c r="AK546">
        <v>10</v>
      </c>
      <c r="AL546">
        <v>23</v>
      </c>
      <c r="AM546">
        <v>1</v>
      </c>
      <c r="AN546">
        <v>1131</v>
      </c>
      <c r="AO546">
        <v>62</v>
      </c>
      <c r="AP546">
        <v>1318</v>
      </c>
      <c r="AQ546" t="b">
        <f>IFERROR(MATCH('2018'!A545, '2019'!A:A, 0) &gt;0, FALSE)</f>
        <v>1</v>
      </c>
    </row>
    <row r="547" spans="1:43">
      <c r="A547" t="s">
        <v>2909</v>
      </c>
      <c r="B547" t="s">
        <v>2910</v>
      </c>
      <c r="C547" t="s">
        <v>6754</v>
      </c>
      <c r="D547" t="s">
        <v>2911</v>
      </c>
      <c r="E547" t="s">
        <v>2801</v>
      </c>
      <c r="F547">
        <v>60540</v>
      </c>
      <c r="G547">
        <v>6303551880</v>
      </c>
      <c r="H547" t="s">
        <v>163</v>
      </c>
      <c r="I547">
        <v>1.5</v>
      </c>
      <c r="J547">
        <v>21</v>
      </c>
      <c r="K547">
        <v>5.5</v>
      </c>
      <c r="L547">
        <v>28</v>
      </c>
      <c r="M547">
        <v>30</v>
      </c>
      <c r="N547">
        <v>34</v>
      </c>
      <c r="O547">
        <v>27</v>
      </c>
      <c r="P547">
        <v>29</v>
      </c>
      <c r="Q547">
        <v>23</v>
      </c>
      <c r="R547">
        <v>24</v>
      </c>
      <c r="S547">
        <v>27</v>
      </c>
      <c r="T547">
        <v>20</v>
      </c>
      <c r="U547">
        <v>23</v>
      </c>
      <c r="V547">
        <v>24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11</v>
      </c>
      <c r="AF547">
        <v>0</v>
      </c>
      <c r="AG547">
        <v>134</v>
      </c>
      <c r="AH547">
        <v>138</v>
      </c>
      <c r="AI547">
        <v>0</v>
      </c>
      <c r="AJ547">
        <v>20</v>
      </c>
      <c r="AK547">
        <v>2</v>
      </c>
      <c r="AL547">
        <v>34</v>
      </c>
      <c r="AM547">
        <v>1</v>
      </c>
      <c r="AN547">
        <v>200</v>
      </c>
      <c r="AO547">
        <v>15</v>
      </c>
      <c r="AP547">
        <v>272</v>
      </c>
      <c r="AQ547" t="b">
        <f>IFERROR(MATCH('2018'!A546, '2019'!A:A, 0) &gt;0, FALSE)</f>
        <v>1</v>
      </c>
    </row>
    <row r="548" spans="1:43">
      <c r="A548" t="s">
        <v>2912</v>
      </c>
      <c r="B548" t="s">
        <v>2913</v>
      </c>
      <c r="C548" t="s">
        <v>6526</v>
      </c>
      <c r="D548" t="s">
        <v>2915</v>
      </c>
      <c r="E548" t="s">
        <v>2916</v>
      </c>
      <c r="F548">
        <v>60517</v>
      </c>
      <c r="G548">
        <v>6309852515</v>
      </c>
      <c r="H548" t="s">
        <v>163</v>
      </c>
      <c r="I548">
        <v>1</v>
      </c>
      <c r="J548">
        <v>16</v>
      </c>
      <c r="K548">
        <v>8</v>
      </c>
      <c r="L548">
        <v>25</v>
      </c>
      <c r="M548">
        <v>0</v>
      </c>
      <c r="N548">
        <v>21</v>
      </c>
      <c r="O548">
        <v>20</v>
      </c>
      <c r="P548">
        <v>31</v>
      </c>
      <c r="Q548">
        <v>26</v>
      </c>
      <c r="R548">
        <v>31</v>
      </c>
      <c r="S548">
        <v>28</v>
      </c>
      <c r="T548">
        <v>31</v>
      </c>
      <c r="U548">
        <v>18</v>
      </c>
      <c r="V548">
        <v>27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103</v>
      </c>
      <c r="AH548">
        <v>130</v>
      </c>
      <c r="AI548">
        <v>0</v>
      </c>
      <c r="AJ548">
        <v>29</v>
      </c>
      <c r="AK548">
        <v>6</v>
      </c>
      <c r="AL548">
        <v>15</v>
      </c>
      <c r="AM548">
        <v>22</v>
      </c>
      <c r="AN548">
        <v>139</v>
      </c>
      <c r="AO548">
        <v>22</v>
      </c>
      <c r="AP548">
        <v>233</v>
      </c>
      <c r="AQ548" t="b">
        <f>IFERROR(MATCH('2018'!A547, '2019'!A:A, 0) &gt;0, FALSE)</f>
        <v>1</v>
      </c>
    </row>
    <row r="549" spans="1:43">
      <c r="A549" t="s">
        <v>2918</v>
      </c>
      <c r="B549" t="s">
        <v>2919</v>
      </c>
      <c r="C549" t="s">
        <v>15736</v>
      </c>
      <c r="D549" t="s">
        <v>2921</v>
      </c>
      <c r="E549" t="s">
        <v>2832</v>
      </c>
      <c r="F549">
        <v>60172</v>
      </c>
      <c r="G549">
        <v>6305291721</v>
      </c>
      <c r="H549" t="s">
        <v>163</v>
      </c>
      <c r="I549">
        <v>2</v>
      </c>
      <c r="J549">
        <v>28</v>
      </c>
      <c r="K549">
        <v>18</v>
      </c>
      <c r="L549">
        <v>48</v>
      </c>
      <c r="M549">
        <v>60</v>
      </c>
      <c r="N549">
        <v>26</v>
      </c>
      <c r="O549">
        <v>33</v>
      </c>
      <c r="P549">
        <v>38</v>
      </c>
      <c r="Q549">
        <v>54</v>
      </c>
      <c r="R549">
        <v>47</v>
      </c>
      <c r="S549">
        <v>56</v>
      </c>
      <c r="T549">
        <v>55</v>
      </c>
      <c r="U549">
        <v>63</v>
      </c>
      <c r="V549">
        <v>63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31</v>
      </c>
      <c r="AF549">
        <v>0</v>
      </c>
      <c r="AG549">
        <v>276</v>
      </c>
      <c r="AH549">
        <v>250</v>
      </c>
      <c r="AI549">
        <v>0</v>
      </c>
      <c r="AJ549">
        <v>19</v>
      </c>
      <c r="AK549">
        <v>1</v>
      </c>
      <c r="AL549">
        <v>8</v>
      </c>
      <c r="AM549">
        <v>0</v>
      </c>
      <c r="AN549">
        <v>174</v>
      </c>
      <c r="AO549">
        <v>324</v>
      </c>
      <c r="AP549">
        <v>526</v>
      </c>
      <c r="AQ549" t="b">
        <f>IFERROR(MATCH('2018'!A548, '2019'!A:A, 0) &gt;0, FALSE)</f>
        <v>1</v>
      </c>
    </row>
    <row r="550" spans="1:43">
      <c r="A550" t="s">
        <v>2922</v>
      </c>
      <c r="B550" t="s">
        <v>2923</v>
      </c>
      <c r="C550" t="s">
        <v>6532</v>
      </c>
      <c r="D550" t="s">
        <v>2926</v>
      </c>
      <c r="E550" t="s">
        <v>2839</v>
      </c>
      <c r="F550">
        <v>60126</v>
      </c>
      <c r="G550">
        <v>6308334616</v>
      </c>
      <c r="H550" t="s">
        <v>163</v>
      </c>
      <c r="I550">
        <v>8</v>
      </c>
      <c r="J550">
        <v>27</v>
      </c>
      <c r="K550">
        <v>7.5</v>
      </c>
      <c r="L550">
        <v>42.5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92</v>
      </c>
      <c r="X550">
        <v>89</v>
      </c>
      <c r="Y550">
        <v>98</v>
      </c>
      <c r="Z550">
        <v>74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12</v>
      </c>
      <c r="AG550">
        <v>193</v>
      </c>
      <c r="AH550">
        <v>172</v>
      </c>
      <c r="AI550">
        <v>0</v>
      </c>
      <c r="AJ550">
        <v>38</v>
      </c>
      <c r="AK550">
        <v>49</v>
      </c>
      <c r="AL550">
        <v>22</v>
      </c>
      <c r="AM550">
        <v>0</v>
      </c>
      <c r="AN550">
        <v>255</v>
      </c>
      <c r="AO550">
        <v>1</v>
      </c>
      <c r="AP550">
        <v>365</v>
      </c>
      <c r="AQ550" t="b">
        <f>IFERROR(MATCH('2018'!A549, '2019'!A:A, 0) &gt;0, FALSE)</f>
        <v>1</v>
      </c>
    </row>
    <row r="551" spans="1:43">
      <c r="A551" t="s">
        <v>4706</v>
      </c>
      <c r="B551" t="s">
        <v>4707</v>
      </c>
      <c r="C551" t="s">
        <v>15737</v>
      </c>
      <c r="D551" t="s">
        <v>4709</v>
      </c>
      <c r="E551" t="s">
        <v>2801</v>
      </c>
      <c r="F551">
        <v>60563</v>
      </c>
      <c r="G551">
        <v>6306379622</v>
      </c>
      <c r="H551" t="s">
        <v>163</v>
      </c>
      <c r="I551">
        <v>3</v>
      </c>
      <c r="J551">
        <v>15.7</v>
      </c>
      <c r="K551">
        <v>2</v>
      </c>
      <c r="L551">
        <v>20.7</v>
      </c>
      <c r="M551">
        <v>12</v>
      </c>
      <c r="N551">
        <v>13</v>
      </c>
      <c r="O551" t="s">
        <v>290</v>
      </c>
      <c r="P551" t="s">
        <v>290</v>
      </c>
      <c r="Q551" t="s">
        <v>290</v>
      </c>
      <c r="R551">
        <v>10</v>
      </c>
      <c r="S551" t="s">
        <v>290</v>
      </c>
      <c r="T551" t="s">
        <v>290</v>
      </c>
      <c r="U551" t="s">
        <v>290</v>
      </c>
      <c r="V551" t="s">
        <v>290</v>
      </c>
      <c r="W551" t="s">
        <v>290</v>
      </c>
      <c r="X551" t="s">
        <v>290</v>
      </c>
      <c r="Y551" t="s">
        <v>290</v>
      </c>
      <c r="Z551" t="s">
        <v>290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54</v>
      </c>
      <c r="AH551">
        <v>47</v>
      </c>
      <c r="AI551">
        <v>0</v>
      </c>
      <c r="AJ551">
        <v>21</v>
      </c>
      <c r="AK551">
        <v>13</v>
      </c>
      <c r="AL551">
        <v>2</v>
      </c>
      <c r="AM551">
        <v>0</v>
      </c>
      <c r="AN551">
        <v>61</v>
      </c>
      <c r="AO551">
        <v>4</v>
      </c>
      <c r="AP551">
        <v>101</v>
      </c>
      <c r="AQ551" t="b">
        <f>IFERROR(MATCH('2018'!A550, '2019'!A:A, 0) &gt;0, FALSE)</f>
        <v>1</v>
      </c>
    </row>
    <row r="552" spans="1:43">
      <c r="A552" t="s">
        <v>2927</v>
      </c>
      <c r="B552" t="s">
        <v>2928</v>
      </c>
      <c r="C552" t="s">
        <v>15738</v>
      </c>
      <c r="D552" t="s">
        <v>2930</v>
      </c>
      <c r="E552" t="s">
        <v>2839</v>
      </c>
      <c r="F552">
        <v>60126</v>
      </c>
      <c r="G552">
        <v>6308344931</v>
      </c>
      <c r="H552" t="s">
        <v>163</v>
      </c>
      <c r="I552">
        <v>2</v>
      </c>
      <c r="J552">
        <v>20</v>
      </c>
      <c r="K552">
        <v>11</v>
      </c>
      <c r="L552">
        <v>33</v>
      </c>
      <c r="M552">
        <v>49</v>
      </c>
      <c r="N552">
        <v>43</v>
      </c>
      <c r="O552">
        <v>38</v>
      </c>
      <c r="P552">
        <v>39</v>
      </c>
      <c r="Q552">
        <v>44</v>
      </c>
      <c r="R552">
        <v>24</v>
      </c>
      <c r="S552">
        <v>47</v>
      </c>
      <c r="T552">
        <v>50</v>
      </c>
      <c r="U552">
        <v>40</v>
      </c>
      <c r="V552">
        <v>49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212</v>
      </c>
      <c r="AH552">
        <v>211</v>
      </c>
      <c r="AI552">
        <v>0</v>
      </c>
      <c r="AJ552">
        <v>4</v>
      </c>
      <c r="AK552">
        <v>0</v>
      </c>
      <c r="AL552">
        <v>13</v>
      </c>
      <c r="AM552">
        <v>0</v>
      </c>
      <c r="AN552">
        <v>362</v>
      </c>
      <c r="AO552">
        <v>44</v>
      </c>
      <c r="AP552">
        <v>423</v>
      </c>
      <c r="AQ552" t="b">
        <f>IFERROR(MATCH('2018'!A551, '2019'!A:A, 0) &gt;0, FALSE)</f>
        <v>1</v>
      </c>
    </row>
    <row r="553" spans="1:43">
      <c r="A553" t="s">
        <v>2931</v>
      </c>
      <c r="B553" t="s">
        <v>2932</v>
      </c>
      <c r="C553" t="s">
        <v>14957</v>
      </c>
      <c r="D553" t="s">
        <v>2935</v>
      </c>
      <c r="E553" t="s">
        <v>2936</v>
      </c>
      <c r="F553">
        <v>60185</v>
      </c>
      <c r="G553">
        <v>6305627500</v>
      </c>
      <c r="H553" t="s">
        <v>163</v>
      </c>
      <c r="I553">
        <v>11.1</v>
      </c>
      <c r="J553">
        <v>44.3</v>
      </c>
      <c r="K553">
        <v>31.3</v>
      </c>
      <c r="L553">
        <v>86.7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143</v>
      </c>
      <c r="X553">
        <v>133</v>
      </c>
      <c r="Y553">
        <v>140</v>
      </c>
      <c r="Z553">
        <v>132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94</v>
      </c>
      <c r="AG553">
        <v>310</v>
      </c>
      <c r="AH553">
        <v>332</v>
      </c>
      <c r="AI553">
        <v>0</v>
      </c>
      <c r="AJ553">
        <v>80</v>
      </c>
      <c r="AK553">
        <v>30</v>
      </c>
      <c r="AL553">
        <v>13</v>
      </c>
      <c r="AM553">
        <v>0</v>
      </c>
      <c r="AN553">
        <v>461</v>
      </c>
      <c r="AO553">
        <v>58</v>
      </c>
      <c r="AP553">
        <v>642</v>
      </c>
      <c r="AQ553" t="b">
        <f>IFERROR(MATCH('2018'!A552, '2019'!A:A, 0) &gt;0, FALSE)</f>
        <v>1</v>
      </c>
    </row>
    <row r="554" spans="1:43">
      <c r="A554" t="s">
        <v>2938</v>
      </c>
      <c r="B554" t="s">
        <v>2939</v>
      </c>
      <c r="C554" t="s">
        <v>14959</v>
      </c>
      <c r="D554" t="s">
        <v>2942</v>
      </c>
      <c r="E554" t="s">
        <v>2845</v>
      </c>
      <c r="F554">
        <v>60190</v>
      </c>
      <c r="G554">
        <v>6306681385</v>
      </c>
      <c r="H554" t="s">
        <v>163</v>
      </c>
      <c r="I554">
        <v>4.3</v>
      </c>
      <c r="J554">
        <v>38.200000000000003</v>
      </c>
      <c r="K554">
        <v>16.5</v>
      </c>
      <c r="L554">
        <v>59</v>
      </c>
      <c r="M554">
        <v>0</v>
      </c>
      <c r="N554">
        <v>41</v>
      </c>
      <c r="O554">
        <v>46</v>
      </c>
      <c r="P554">
        <v>38</v>
      </c>
      <c r="Q554">
        <v>55</v>
      </c>
      <c r="R554">
        <v>52</v>
      </c>
      <c r="S554">
        <v>65</v>
      </c>
      <c r="T554">
        <v>64</v>
      </c>
      <c r="U554">
        <v>80</v>
      </c>
      <c r="V554">
        <v>80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252</v>
      </c>
      <c r="AH554">
        <v>269</v>
      </c>
      <c r="AI554">
        <v>2</v>
      </c>
      <c r="AJ554">
        <v>30</v>
      </c>
      <c r="AK554">
        <v>20</v>
      </c>
      <c r="AL554">
        <v>11</v>
      </c>
      <c r="AM554">
        <v>0</v>
      </c>
      <c r="AN554">
        <v>426</v>
      </c>
      <c r="AO554">
        <v>32</v>
      </c>
      <c r="AP554">
        <v>521</v>
      </c>
      <c r="AQ554" t="b">
        <f>IFERROR(MATCH('2018'!A553, '2019'!A:A, 0) &gt;0, FALSE)</f>
        <v>1</v>
      </c>
    </row>
    <row r="555" spans="1:43">
      <c r="A555" t="s">
        <v>2943</v>
      </c>
      <c r="B555" t="s">
        <v>369</v>
      </c>
      <c r="C555" t="s">
        <v>9856</v>
      </c>
      <c r="D555" t="s">
        <v>2946</v>
      </c>
      <c r="E555" t="s">
        <v>2851</v>
      </c>
      <c r="F555">
        <v>60148</v>
      </c>
      <c r="G555">
        <v>6306290536</v>
      </c>
      <c r="H555" t="s">
        <v>163</v>
      </c>
      <c r="I555">
        <v>3</v>
      </c>
      <c r="J555">
        <v>13</v>
      </c>
      <c r="K555">
        <v>1.4</v>
      </c>
      <c r="L555">
        <v>17.399999999999999</v>
      </c>
      <c r="M555">
        <v>50</v>
      </c>
      <c r="N555">
        <v>17</v>
      </c>
      <c r="O555">
        <v>13</v>
      </c>
      <c r="P555">
        <v>15</v>
      </c>
      <c r="Q555">
        <v>16</v>
      </c>
      <c r="R555">
        <v>22</v>
      </c>
      <c r="S555">
        <v>20</v>
      </c>
      <c r="T555">
        <v>16</v>
      </c>
      <c r="U555">
        <v>17</v>
      </c>
      <c r="V555">
        <v>23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102</v>
      </c>
      <c r="AH555">
        <v>107</v>
      </c>
      <c r="AI555">
        <v>0</v>
      </c>
      <c r="AJ555">
        <v>17</v>
      </c>
      <c r="AK555">
        <v>3</v>
      </c>
      <c r="AL555">
        <v>18</v>
      </c>
      <c r="AM555">
        <v>3</v>
      </c>
      <c r="AN555">
        <v>160</v>
      </c>
      <c r="AO555">
        <v>8</v>
      </c>
      <c r="AP555">
        <v>209</v>
      </c>
      <c r="AQ555" t="b">
        <f>IFERROR(MATCH('2018'!A554, '2019'!A:A, 0) &gt;0, FALSE)</f>
        <v>1</v>
      </c>
    </row>
    <row r="556" spans="1:43">
      <c r="A556" t="s">
        <v>2947</v>
      </c>
      <c r="B556" t="s">
        <v>2948</v>
      </c>
      <c r="C556" t="s">
        <v>9860</v>
      </c>
      <c r="D556" t="s">
        <v>2950</v>
      </c>
      <c r="E556" t="s">
        <v>2839</v>
      </c>
      <c r="F556">
        <v>60126</v>
      </c>
      <c r="G556">
        <v>6305303490</v>
      </c>
      <c r="H556" t="s">
        <v>163</v>
      </c>
      <c r="I556">
        <v>2.6</v>
      </c>
      <c r="J556">
        <v>27.4</v>
      </c>
      <c r="K556">
        <v>13.2</v>
      </c>
      <c r="L556">
        <v>43.2</v>
      </c>
      <c r="M556">
        <v>46</v>
      </c>
      <c r="N556">
        <v>45</v>
      </c>
      <c r="O556">
        <v>37</v>
      </c>
      <c r="P556">
        <v>38</v>
      </c>
      <c r="Q556">
        <v>37</v>
      </c>
      <c r="R556">
        <v>47</v>
      </c>
      <c r="S556">
        <v>46</v>
      </c>
      <c r="T556">
        <v>53</v>
      </c>
      <c r="U556">
        <v>50</v>
      </c>
      <c r="V556">
        <v>52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25</v>
      </c>
      <c r="AF556">
        <v>0</v>
      </c>
      <c r="AG556">
        <v>233</v>
      </c>
      <c r="AH556">
        <v>243</v>
      </c>
      <c r="AI556">
        <v>0</v>
      </c>
      <c r="AJ556">
        <v>13</v>
      </c>
      <c r="AK556">
        <v>2</v>
      </c>
      <c r="AL556">
        <v>60</v>
      </c>
      <c r="AM556">
        <v>0</v>
      </c>
      <c r="AN556">
        <v>379</v>
      </c>
      <c r="AO556">
        <v>22</v>
      </c>
      <c r="AP556">
        <v>476</v>
      </c>
      <c r="AQ556" t="b">
        <f>IFERROR(MATCH('2018'!A555, '2019'!A:A, 0) &gt;0, FALSE)</f>
        <v>1</v>
      </c>
    </row>
    <row r="557" spans="1:43">
      <c r="A557" t="s">
        <v>2951</v>
      </c>
      <c r="B557" t="s">
        <v>2952</v>
      </c>
      <c r="C557" t="s">
        <v>6550</v>
      </c>
      <c r="D557" t="s">
        <v>2954</v>
      </c>
      <c r="E557" t="s">
        <v>2892</v>
      </c>
      <c r="F557">
        <v>60137</v>
      </c>
      <c r="G557">
        <v>6304698060</v>
      </c>
      <c r="H557" t="s">
        <v>163</v>
      </c>
      <c r="I557">
        <v>1</v>
      </c>
      <c r="J557">
        <v>11.5</v>
      </c>
      <c r="K557">
        <v>5.5</v>
      </c>
      <c r="L557">
        <v>18</v>
      </c>
      <c r="M557">
        <v>23</v>
      </c>
      <c r="N557">
        <v>23</v>
      </c>
      <c r="O557">
        <v>17</v>
      </c>
      <c r="P557">
        <v>13</v>
      </c>
      <c r="Q557">
        <v>12</v>
      </c>
      <c r="R557">
        <v>21</v>
      </c>
      <c r="S557">
        <v>15</v>
      </c>
      <c r="T557">
        <v>20</v>
      </c>
      <c r="U557" t="s">
        <v>290</v>
      </c>
      <c r="V557">
        <v>16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15</v>
      </c>
      <c r="AF557">
        <v>0</v>
      </c>
      <c r="AG557">
        <v>91</v>
      </c>
      <c r="AH557">
        <v>93</v>
      </c>
      <c r="AI557">
        <v>0</v>
      </c>
      <c r="AJ557">
        <v>8</v>
      </c>
      <c r="AK557">
        <v>1</v>
      </c>
      <c r="AL557">
        <v>6</v>
      </c>
      <c r="AM557">
        <v>0</v>
      </c>
      <c r="AN557">
        <v>167</v>
      </c>
      <c r="AO557">
        <v>2</v>
      </c>
      <c r="AP557">
        <v>184</v>
      </c>
      <c r="AQ557" t="b">
        <f>IFERROR(MATCH('2018'!A556, '2019'!A:A, 0) &gt;0, FALSE)</f>
        <v>1</v>
      </c>
    </row>
    <row r="558" spans="1:43">
      <c r="A558" t="s">
        <v>2955</v>
      </c>
      <c r="B558" t="s">
        <v>2956</v>
      </c>
      <c r="C558" t="s">
        <v>15739</v>
      </c>
      <c r="D558" t="s">
        <v>2958</v>
      </c>
      <c r="E558" t="s">
        <v>2851</v>
      </c>
      <c r="F558">
        <v>60148</v>
      </c>
      <c r="G558">
        <v>6306276930</v>
      </c>
      <c r="H558" t="s">
        <v>163</v>
      </c>
      <c r="I558">
        <v>7</v>
      </c>
      <c r="J558">
        <v>44.9</v>
      </c>
      <c r="K558">
        <v>25.4</v>
      </c>
      <c r="L558">
        <v>77.3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134</v>
      </c>
      <c r="X558">
        <v>148</v>
      </c>
      <c r="Y558">
        <v>125</v>
      </c>
      <c r="Z558">
        <v>154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74</v>
      </c>
      <c r="AG558">
        <v>268</v>
      </c>
      <c r="AH558">
        <v>367</v>
      </c>
      <c r="AI558">
        <v>0</v>
      </c>
      <c r="AJ558">
        <v>52</v>
      </c>
      <c r="AK558">
        <v>71</v>
      </c>
      <c r="AL558">
        <v>71</v>
      </c>
      <c r="AM558">
        <v>1</v>
      </c>
      <c r="AN558">
        <v>411</v>
      </c>
      <c r="AO558">
        <v>29</v>
      </c>
      <c r="AP558">
        <v>635</v>
      </c>
      <c r="AQ558" t="b">
        <f>IFERROR(MATCH('2018'!A557, '2019'!A:A, 0) &gt;0, FALSE)</f>
        <v>1</v>
      </c>
    </row>
    <row r="559" spans="1:43">
      <c r="A559" t="s">
        <v>2959</v>
      </c>
      <c r="B559" t="s">
        <v>2960</v>
      </c>
      <c r="C559" t="s">
        <v>15740</v>
      </c>
      <c r="D559" t="s">
        <v>2963</v>
      </c>
      <c r="E559" t="s">
        <v>2964</v>
      </c>
      <c r="F559">
        <v>60108</v>
      </c>
      <c r="G559">
        <v>6305299323</v>
      </c>
      <c r="H559" t="s">
        <v>163</v>
      </c>
      <c r="I559">
        <v>1</v>
      </c>
      <c r="J559">
        <v>22.5</v>
      </c>
      <c r="K559">
        <v>1.5</v>
      </c>
      <c r="L559">
        <v>25</v>
      </c>
      <c r="M559">
        <v>33</v>
      </c>
      <c r="N559">
        <v>16</v>
      </c>
      <c r="O559">
        <v>10</v>
      </c>
      <c r="P559">
        <v>24</v>
      </c>
      <c r="Q559">
        <v>21</v>
      </c>
      <c r="R559">
        <v>21</v>
      </c>
      <c r="S559">
        <v>24</v>
      </c>
      <c r="T559">
        <v>27</v>
      </c>
      <c r="U559">
        <v>25</v>
      </c>
      <c r="V559">
        <v>18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 t="s">
        <v>290</v>
      </c>
      <c r="AE559">
        <v>16</v>
      </c>
      <c r="AF559">
        <v>0</v>
      </c>
      <c r="AG559">
        <v>126</v>
      </c>
      <c r="AH559">
        <v>110</v>
      </c>
      <c r="AI559">
        <v>0</v>
      </c>
      <c r="AJ559">
        <v>35</v>
      </c>
      <c r="AK559">
        <v>0</v>
      </c>
      <c r="AL559">
        <v>31</v>
      </c>
      <c r="AM559">
        <v>0</v>
      </c>
      <c r="AN559">
        <v>148</v>
      </c>
      <c r="AO559">
        <v>22</v>
      </c>
      <c r="AP559">
        <v>236</v>
      </c>
      <c r="AQ559" t="b">
        <f>IFERROR(MATCH('2018'!A558, '2019'!A:A, 0) &gt;0, FALSE)</f>
        <v>1</v>
      </c>
    </row>
    <row r="560" spans="1:43">
      <c r="A560" t="s">
        <v>12487</v>
      </c>
      <c r="B560" t="s">
        <v>9871</v>
      </c>
      <c r="C560" t="s">
        <v>13683</v>
      </c>
      <c r="D560" t="s">
        <v>9874</v>
      </c>
      <c r="E560" t="s">
        <v>9875</v>
      </c>
      <c r="F560">
        <v>60191</v>
      </c>
      <c r="G560">
        <v>6307664508</v>
      </c>
      <c r="H560" t="s">
        <v>163</v>
      </c>
      <c r="I560">
        <v>1</v>
      </c>
      <c r="J560">
        <v>12</v>
      </c>
      <c r="K560">
        <v>3</v>
      </c>
      <c r="L560">
        <v>16</v>
      </c>
      <c r="M560">
        <v>20</v>
      </c>
      <c r="N560">
        <v>12</v>
      </c>
      <c r="O560">
        <v>11</v>
      </c>
      <c r="P560" t="s">
        <v>290</v>
      </c>
      <c r="Q560" t="s">
        <v>290</v>
      </c>
      <c r="R560">
        <v>15</v>
      </c>
      <c r="S560">
        <v>12</v>
      </c>
      <c r="T560">
        <v>14</v>
      </c>
      <c r="U560">
        <v>11</v>
      </c>
      <c r="V560">
        <v>14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57</v>
      </c>
      <c r="AH560">
        <v>65</v>
      </c>
      <c r="AI560">
        <v>0</v>
      </c>
      <c r="AJ560">
        <v>4</v>
      </c>
      <c r="AK560">
        <v>1</v>
      </c>
      <c r="AL560">
        <v>24</v>
      </c>
      <c r="AM560">
        <v>0</v>
      </c>
      <c r="AN560">
        <v>92</v>
      </c>
      <c r="AO560">
        <v>1</v>
      </c>
      <c r="AP560">
        <v>122</v>
      </c>
      <c r="AQ560" t="b">
        <f>IFERROR(MATCH('2018'!A559, '2019'!A:A, 0) &gt;0, FALSE)</f>
        <v>1</v>
      </c>
    </row>
    <row r="561" spans="1:43">
      <c r="A561" t="s">
        <v>2966</v>
      </c>
      <c r="B561" t="s">
        <v>2967</v>
      </c>
      <c r="C561" t="s">
        <v>15741</v>
      </c>
      <c r="D561" t="s">
        <v>2969</v>
      </c>
      <c r="E561" t="s">
        <v>1727</v>
      </c>
      <c r="F561">
        <v>60521</v>
      </c>
      <c r="G561">
        <v>6303233244</v>
      </c>
      <c r="H561" t="s">
        <v>163</v>
      </c>
      <c r="I561">
        <v>2</v>
      </c>
      <c r="J561">
        <v>33.200000000000003</v>
      </c>
      <c r="K561">
        <v>11.2</v>
      </c>
      <c r="L561">
        <v>46.4</v>
      </c>
      <c r="M561">
        <v>62</v>
      </c>
      <c r="N561">
        <v>48</v>
      </c>
      <c r="O561">
        <v>49</v>
      </c>
      <c r="P561">
        <v>44</v>
      </c>
      <c r="Q561">
        <v>38</v>
      </c>
      <c r="R561">
        <v>52</v>
      </c>
      <c r="S561">
        <v>50</v>
      </c>
      <c r="T561">
        <v>42</v>
      </c>
      <c r="U561">
        <v>63</v>
      </c>
      <c r="V561">
        <v>38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290</v>
      </c>
      <c r="AF561">
        <v>0</v>
      </c>
      <c r="AG561">
        <v>245</v>
      </c>
      <c r="AH561">
        <v>246</v>
      </c>
      <c r="AI561">
        <v>0</v>
      </c>
      <c r="AJ561">
        <v>14</v>
      </c>
      <c r="AK561">
        <v>3</v>
      </c>
      <c r="AL561">
        <v>15</v>
      </c>
      <c r="AM561">
        <v>0</v>
      </c>
      <c r="AN561">
        <v>435</v>
      </c>
      <c r="AO561">
        <v>24</v>
      </c>
      <c r="AP561">
        <v>491</v>
      </c>
      <c r="AQ561" t="b">
        <f>IFERROR(MATCH('2018'!A560, '2019'!A:A, 0) &gt;0, FALSE)</f>
        <v>0</v>
      </c>
    </row>
    <row r="562" spans="1:43">
      <c r="A562" t="s">
        <v>2970</v>
      </c>
      <c r="B562" t="s">
        <v>1585</v>
      </c>
      <c r="C562" t="s">
        <v>15742</v>
      </c>
      <c r="D562" t="s">
        <v>2972</v>
      </c>
      <c r="E562" t="s">
        <v>2851</v>
      </c>
      <c r="F562">
        <v>60148</v>
      </c>
      <c r="G562">
        <v>6306275601</v>
      </c>
      <c r="H562" t="s">
        <v>163</v>
      </c>
      <c r="I562">
        <v>0.5</v>
      </c>
      <c r="J562">
        <v>5.5</v>
      </c>
      <c r="K562">
        <v>3</v>
      </c>
      <c r="L562">
        <v>9</v>
      </c>
      <c r="M562">
        <v>26</v>
      </c>
      <c r="N562" t="s">
        <v>290</v>
      </c>
      <c r="O562" t="s">
        <v>290</v>
      </c>
      <c r="P562" t="s">
        <v>290</v>
      </c>
      <c r="Q562" t="s">
        <v>290</v>
      </c>
      <c r="R562" t="s">
        <v>290</v>
      </c>
      <c r="S562" t="s">
        <v>290</v>
      </c>
      <c r="T562">
        <v>12</v>
      </c>
      <c r="U562" t="s">
        <v>290</v>
      </c>
      <c r="V562" t="s">
        <v>290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36</v>
      </c>
      <c r="AH562">
        <v>34</v>
      </c>
      <c r="AI562">
        <v>0</v>
      </c>
      <c r="AJ562">
        <v>9</v>
      </c>
      <c r="AK562">
        <v>11</v>
      </c>
      <c r="AL562">
        <v>7</v>
      </c>
      <c r="AM562">
        <v>0</v>
      </c>
      <c r="AN562">
        <v>43</v>
      </c>
      <c r="AO562">
        <v>0</v>
      </c>
      <c r="AP562">
        <v>70</v>
      </c>
      <c r="AQ562" t="b">
        <f>IFERROR(MATCH('2018'!A561, '2019'!A:A, 0) &gt;0, FALSE)</f>
        <v>1</v>
      </c>
    </row>
    <row r="563" spans="1:43">
      <c r="A563" t="s">
        <v>2973</v>
      </c>
      <c r="B563" t="s">
        <v>2974</v>
      </c>
      <c r="C563" t="s">
        <v>15743</v>
      </c>
      <c r="D563" t="s">
        <v>2977</v>
      </c>
      <c r="E563" t="s">
        <v>2839</v>
      </c>
      <c r="F563">
        <v>60126</v>
      </c>
      <c r="G563">
        <v>6308334717</v>
      </c>
      <c r="H563" t="s">
        <v>163</v>
      </c>
      <c r="I563">
        <v>11</v>
      </c>
      <c r="J563">
        <v>40.5</v>
      </c>
      <c r="K563">
        <v>11.5</v>
      </c>
      <c r="L563">
        <v>63</v>
      </c>
      <c r="M563">
        <v>56</v>
      </c>
      <c r="N563">
        <v>65</v>
      </c>
      <c r="O563">
        <v>64</v>
      </c>
      <c r="P563">
        <v>64</v>
      </c>
      <c r="Q563">
        <v>76</v>
      </c>
      <c r="R563">
        <v>79</v>
      </c>
      <c r="S563">
        <v>65</v>
      </c>
      <c r="T563">
        <v>80</v>
      </c>
      <c r="U563">
        <v>72</v>
      </c>
      <c r="V563">
        <v>83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339</v>
      </c>
      <c r="AH563">
        <v>365</v>
      </c>
      <c r="AI563">
        <v>1</v>
      </c>
      <c r="AJ563">
        <v>46</v>
      </c>
      <c r="AK563">
        <v>92</v>
      </c>
      <c r="AL563">
        <v>38</v>
      </c>
      <c r="AM563">
        <v>0</v>
      </c>
      <c r="AN563">
        <v>527</v>
      </c>
      <c r="AO563">
        <v>0</v>
      </c>
      <c r="AP563">
        <v>704</v>
      </c>
      <c r="AQ563" t="b">
        <f>IFERROR(MATCH('2018'!A562, '2019'!A:A, 0) &gt;0, FALSE)</f>
        <v>1</v>
      </c>
    </row>
    <row r="564" spans="1:43">
      <c r="A564" t="s">
        <v>2978</v>
      </c>
      <c r="B564" t="s">
        <v>2979</v>
      </c>
      <c r="C564" t="s">
        <v>6568</v>
      </c>
      <c r="D564" t="s">
        <v>2981</v>
      </c>
      <c r="E564" t="s">
        <v>2856</v>
      </c>
      <c r="F564">
        <v>60516</v>
      </c>
      <c r="G564">
        <v>6309645363</v>
      </c>
      <c r="H564" t="s">
        <v>163</v>
      </c>
      <c r="I564">
        <v>1.5</v>
      </c>
      <c r="J564">
        <v>11.6</v>
      </c>
      <c r="K564">
        <v>1.3</v>
      </c>
      <c r="L564">
        <v>14.4</v>
      </c>
      <c r="M564">
        <v>12</v>
      </c>
      <c r="N564">
        <v>10</v>
      </c>
      <c r="O564" t="s">
        <v>290</v>
      </c>
      <c r="P564" t="s">
        <v>290</v>
      </c>
      <c r="Q564" t="s">
        <v>290</v>
      </c>
      <c r="R564">
        <v>11</v>
      </c>
      <c r="S564" t="s">
        <v>290</v>
      </c>
      <c r="T564" t="s">
        <v>290</v>
      </c>
      <c r="U564" t="s">
        <v>290</v>
      </c>
      <c r="V564">
        <v>10</v>
      </c>
      <c r="W564" t="s">
        <v>290</v>
      </c>
      <c r="X564">
        <v>13</v>
      </c>
      <c r="Y564" t="s">
        <v>290</v>
      </c>
      <c r="Z564">
        <v>15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62</v>
      </c>
      <c r="AH564">
        <v>53</v>
      </c>
      <c r="AI564">
        <v>1</v>
      </c>
      <c r="AJ564">
        <v>35</v>
      </c>
      <c r="AK564">
        <v>10</v>
      </c>
      <c r="AL564">
        <v>0</v>
      </c>
      <c r="AM564">
        <v>0</v>
      </c>
      <c r="AN564">
        <v>62</v>
      </c>
      <c r="AO564">
        <v>7</v>
      </c>
      <c r="AP564">
        <v>115</v>
      </c>
      <c r="AQ564" t="b">
        <f>IFERROR(MATCH('2018'!A563, '2019'!A:A, 0) &gt;0, FALSE)</f>
        <v>1</v>
      </c>
    </row>
    <row r="565" spans="1:43">
      <c r="A565" t="s">
        <v>2983</v>
      </c>
      <c r="B565" t="s">
        <v>2984</v>
      </c>
      <c r="C565" t="s">
        <v>14971</v>
      </c>
      <c r="D565" t="s">
        <v>2986</v>
      </c>
      <c r="E565" t="s">
        <v>2987</v>
      </c>
      <c r="F565">
        <v>60106</v>
      </c>
      <c r="G565">
        <v>6307660228</v>
      </c>
      <c r="H565" t="s">
        <v>163</v>
      </c>
      <c r="I565">
        <v>2</v>
      </c>
      <c r="J565">
        <v>7</v>
      </c>
      <c r="K565">
        <v>3</v>
      </c>
      <c r="L565">
        <v>12</v>
      </c>
      <c r="M565">
        <v>31</v>
      </c>
      <c r="N565">
        <v>12</v>
      </c>
      <c r="O565" t="s">
        <v>290</v>
      </c>
      <c r="P565" t="s">
        <v>290</v>
      </c>
      <c r="Q565" t="s">
        <v>290</v>
      </c>
      <c r="R565" t="s">
        <v>290</v>
      </c>
      <c r="S565" t="s">
        <v>290</v>
      </c>
      <c r="T565" t="s">
        <v>290</v>
      </c>
      <c r="U565" t="s">
        <v>290</v>
      </c>
      <c r="V565" t="s">
        <v>290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290</v>
      </c>
      <c r="AF565">
        <v>0</v>
      </c>
      <c r="AG565">
        <v>36</v>
      </c>
      <c r="AH565">
        <v>49</v>
      </c>
      <c r="AI565">
        <v>0</v>
      </c>
      <c r="AJ565">
        <v>3</v>
      </c>
      <c r="AK565">
        <v>14</v>
      </c>
      <c r="AL565">
        <v>15</v>
      </c>
      <c r="AM565">
        <v>3</v>
      </c>
      <c r="AN565">
        <v>49</v>
      </c>
      <c r="AO565">
        <v>1</v>
      </c>
      <c r="AP565">
        <v>85</v>
      </c>
      <c r="AQ565" t="b">
        <f>IFERROR(MATCH('2018'!A564, '2019'!A:A, 0) &gt;0, FALSE)</f>
        <v>1</v>
      </c>
    </row>
    <row r="566" spans="1:43">
      <c r="A566" t="s">
        <v>2989</v>
      </c>
      <c r="B566" t="s">
        <v>484</v>
      </c>
      <c r="C566" t="s">
        <v>13685</v>
      </c>
      <c r="D566" t="s">
        <v>2992</v>
      </c>
      <c r="E566" t="s">
        <v>2801</v>
      </c>
      <c r="F566">
        <v>60540</v>
      </c>
      <c r="G566">
        <v>6309616125</v>
      </c>
      <c r="H566" t="s">
        <v>163</v>
      </c>
      <c r="I566">
        <v>4</v>
      </c>
      <c r="J566">
        <v>32.5</v>
      </c>
      <c r="K566">
        <v>3.5</v>
      </c>
      <c r="L566">
        <v>40</v>
      </c>
      <c r="M566">
        <v>38</v>
      </c>
      <c r="N566">
        <v>21</v>
      </c>
      <c r="O566">
        <v>24</v>
      </c>
      <c r="P566">
        <v>33</v>
      </c>
      <c r="Q566">
        <v>37</v>
      </c>
      <c r="R566">
        <v>39</v>
      </c>
      <c r="S566">
        <v>51</v>
      </c>
      <c r="T566">
        <v>60</v>
      </c>
      <c r="U566">
        <v>44</v>
      </c>
      <c r="V566">
        <v>67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22</v>
      </c>
      <c r="AF566">
        <v>0</v>
      </c>
      <c r="AG566">
        <v>212</v>
      </c>
      <c r="AH566">
        <v>224</v>
      </c>
      <c r="AI566">
        <v>0</v>
      </c>
      <c r="AJ566">
        <v>42</v>
      </c>
      <c r="AK566">
        <v>12</v>
      </c>
      <c r="AL566">
        <v>91</v>
      </c>
      <c r="AM566">
        <v>0</v>
      </c>
      <c r="AN566">
        <v>271</v>
      </c>
      <c r="AO566">
        <v>20</v>
      </c>
      <c r="AP566">
        <v>436</v>
      </c>
      <c r="AQ566" t="b">
        <f>IFERROR(MATCH('2018'!A565, '2019'!A:A, 0) &gt;0, FALSE)</f>
        <v>1</v>
      </c>
    </row>
    <row r="567" spans="1:43">
      <c r="A567" t="s">
        <v>6577</v>
      </c>
      <c r="B567" t="s">
        <v>9897</v>
      </c>
      <c r="C567" t="s">
        <v>15744</v>
      </c>
      <c r="D567" t="s">
        <v>6580</v>
      </c>
      <c r="E567" t="s">
        <v>2856</v>
      </c>
      <c r="F567">
        <v>60516</v>
      </c>
      <c r="G567">
        <v>6308525081</v>
      </c>
      <c r="H567" t="s">
        <v>163</v>
      </c>
      <c r="I567" t="s">
        <v>13374</v>
      </c>
      <c r="J567" t="s">
        <v>13374</v>
      </c>
      <c r="K567" t="s">
        <v>13374</v>
      </c>
      <c r="L567" t="s">
        <v>13374</v>
      </c>
      <c r="M567" t="s">
        <v>13374</v>
      </c>
      <c r="N567" t="s">
        <v>13374</v>
      </c>
      <c r="O567" t="s">
        <v>13374</v>
      </c>
      <c r="P567" t="s">
        <v>13374</v>
      </c>
      <c r="Q567" t="s">
        <v>13374</v>
      </c>
      <c r="R567" t="s">
        <v>13374</v>
      </c>
      <c r="S567" t="s">
        <v>13374</v>
      </c>
      <c r="T567" t="s">
        <v>13374</v>
      </c>
      <c r="U567" t="s">
        <v>13374</v>
      </c>
      <c r="V567" t="s">
        <v>13374</v>
      </c>
      <c r="W567" t="s">
        <v>13374</v>
      </c>
      <c r="X567" t="s">
        <v>13374</v>
      </c>
      <c r="Y567" t="s">
        <v>13374</v>
      </c>
      <c r="Z567" t="s">
        <v>13374</v>
      </c>
      <c r="AA567" t="s">
        <v>13374</v>
      </c>
      <c r="AB567" t="s">
        <v>13374</v>
      </c>
      <c r="AC567" t="s">
        <v>13374</v>
      </c>
      <c r="AD567" t="s">
        <v>13374</v>
      </c>
      <c r="AE567" t="s">
        <v>13374</v>
      </c>
      <c r="AF567" t="s">
        <v>13374</v>
      </c>
      <c r="AG567" t="s">
        <v>13374</v>
      </c>
      <c r="AH567" t="s">
        <v>13374</v>
      </c>
      <c r="AI567" t="s">
        <v>13374</v>
      </c>
      <c r="AJ567" t="s">
        <v>13374</v>
      </c>
      <c r="AK567" t="s">
        <v>13374</v>
      </c>
      <c r="AL567" t="s">
        <v>13374</v>
      </c>
      <c r="AM567" t="s">
        <v>13374</v>
      </c>
      <c r="AN567" t="s">
        <v>13374</v>
      </c>
      <c r="AO567" t="s">
        <v>13374</v>
      </c>
      <c r="AP567" t="s">
        <v>13374</v>
      </c>
      <c r="AQ567" t="b">
        <f>IFERROR(MATCH('2018'!A566, '2019'!A:A, 0) &gt;0, FALSE)</f>
        <v>1</v>
      </c>
    </row>
    <row r="568" spans="1:43">
      <c r="A568" t="s">
        <v>2993</v>
      </c>
      <c r="B568" t="s">
        <v>2994</v>
      </c>
      <c r="C568" t="s">
        <v>13686</v>
      </c>
      <c r="D568" t="s">
        <v>2996</v>
      </c>
      <c r="E568" t="s">
        <v>2826</v>
      </c>
      <c r="F568">
        <v>60187</v>
      </c>
      <c r="G568">
        <v>6305475125</v>
      </c>
      <c r="H568" t="s">
        <v>163</v>
      </c>
      <c r="I568">
        <v>3</v>
      </c>
      <c r="J568">
        <v>14.5</v>
      </c>
      <c r="K568">
        <v>3.8</v>
      </c>
      <c r="L568">
        <v>21.3</v>
      </c>
      <c r="M568" t="s">
        <v>290</v>
      </c>
      <c r="N568">
        <v>13</v>
      </c>
      <c r="O568">
        <v>20</v>
      </c>
      <c r="P568">
        <v>10</v>
      </c>
      <c r="Q568">
        <v>11</v>
      </c>
      <c r="R568">
        <v>15</v>
      </c>
      <c r="S568">
        <v>15</v>
      </c>
      <c r="T568">
        <v>11</v>
      </c>
      <c r="U568" t="s">
        <v>290</v>
      </c>
      <c r="V568">
        <v>10</v>
      </c>
      <c r="W568" t="s">
        <v>290</v>
      </c>
      <c r="X568" t="s">
        <v>290</v>
      </c>
      <c r="Y568" t="s">
        <v>290</v>
      </c>
      <c r="Z568" t="s">
        <v>290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70</v>
      </c>
      <c r="AH568">
        <v>59</v>
      </c>
      <c r="AI568">
        <v>0</v>
      </c>
      <c r="AJ568">
        <v>3</v>
      </c>
      <c r="AK568">
        <v>3</v>
      </c>
      <c r="AL568">
        <v>0</v>
      </c>
      <c r="AM568">
        <v>0</v>
      </c>
      <c r="AN568">
        <v>111</v>
      </c>
      <c r="AO568">
        <v>12</v>
      </c>
      <c r="AP568">
        <v>129</v>
      </c>
      <c r="AQ568" t="b">
        <f>IFERROR(MATCH('2018'!A567, '2019'!A:A, 0) &gt;0, FALSE)</f>
        <v>0</v>
      </c>
    </row>
    <row r="569" spans="1:43">
      <c r="A569" t="s">
        <v>15745</v>
      </c>
      <c r="B569" t="s">
        <v>9911</v>
      </c>
      <c r="C569" t="s">
        <v>15746</v>
      </c>
      <c r="D569" t="s">
        <v>9914</v>
      </c>
      <c r="E569" t="s">
        <v>2916</v>
      </c>
      <c r="F569">
        <v>60517</v>
      </c>
      <c r="G569">
        <v>6306998733</v>
      </c>
      <c r="H569" t="s">
        <v>163</v>
      </c>
      <c r="I569">
        <v>2</v>
      </c>
      <c r="J569">
        <v>12</v>
      </c>
      <c r="K569">
        <v>0</v>
      </c>
      <c r="L569">
        <v>14</v>
      </c>
      <c r="M569">
        <v>60</v>
      </c>
      <c r="N569" t="s">
        <v>290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29</v>
      </c>
      <c r="AH569">
        <v>35</v>
      </c>
      <c r="AI569">
        <v>0</v>
      </c>
      <c r="AJ569">
        <v>5</v>
      </c>
      <c r="AK569">
        <v>2</v>
      </c>
      <c r="AL569">
        <v>3</v>
      </c>
      <c r="AM569">
        <v>3</v>
      </c>
      <c r="AN569">
        <v>51</v>
      </c>
      <c r="AO569">
        <v>0</v>
      </c>
      <c r="AP569">
        <v>64</v>
      </c>
      <c r="AQ569" t="b">
        <f>IFERROR(MATCH('2018'!A568, '2019'!A:A, 0) &gt;0, FALSE)</f>
        <v>1</v>
      </c>
    </row>
    <row r="570" spans="1:43">
      <c r="A570" t="s">
        <v>14974</v>
      </c>
      <c r="B570" t="s">
        <v>9917</v>
      </c>
      <c r="C570" t="s">
        <v>15747</v>
      </c>
      <c r="D570" t="s">
        <v>9920</v>
      </c>
      <c r="E570" t="s">
        <v>2801</v>
      </c>
      <c r="F570">
        <v>60563</v>
      </c>
      <c r="G570">
        <v>6309266745</v>
      </c>
      <c r="H570" t="s">
        <v>163</v>
      </c>
      <c r="I570">
        <v>0</v>
      </c>
      <c r="J570">
        <v>2.5</v>
      </c>
      <c r="K570">
        <v>0</v>
      </c>
      <c r="L570">
        <v>2.5</v>
      </c>
      <c r="M570">
        <v>24</v>
      </c>
      <c r="N570" t="s">
        <v>290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12</v>
      </c>
      <c r="AH570">
        <v>14</v>
      </c>
      <c r="AI570">
        <v>0</v>
      </c>
      <c r="AJ570">
        <v>25</v>
      </c>
      <c r="AK570">
        <v>1</v>
      </c>
      <c r="AL570">
        <v>0</v>
      </c>
      <c r="AM570">
        <v>0</v>
      </c>
      <c r="AN570">
        <v>0</v>
      </c>
      <c r="AO570">
        <v>0</v>
      </c>
      <c r="AP570">
        <v>26</v>
      </c>
      <c r="AQ570" t="b">
        <f>IFERROR(MATCH('2018'!A569, '2019'!A:A, 0) &gt;0, FALSE)</f>
        <v>0</v>
      </c>
    </row>
    <row r="571" spans="1:43">
      <c r="A571" t="s">
        <v>2997</v>
      </c>
      <c r="B571" t="s">
        <v>2998</v>
      </c>
      <c r="C571" t="s">
        <v>13687</v>
      </c>
      <c r="D571" t="s">
        <v>3001</v>
      </c>
      <c r="E571" t="s">
        <v>2826</v>
      </c>
      <c r="F571">
        <v>60187</v>
      </c>
      <c r="G571">
        <v>6306906000</v>
      </c>
      <c r="H571" t="s">
        <v>163</v>
      </c>
      <c r="I571">
        <v>2</v>
      </c>
      <c r="J571">
        <v>8.5</v>
      </c>
      <c r="K571">
        <v>2</v>
      </c>
      <c r="L571">
        <v>12.5</v>
      </c>
      <c r="M571" t="s">
        <v>290</v>
      </c>
      <c r="N571">
        <v>10</v>
      </c>
      <c r="O571" t="s">
        <v>290</v>
      </c>
      <c r="P571" t="s">
        <v>290</v>
      </c>
      <c r="Q571" t="s">
        <v>290</v>
      </c>
      <c r="R571" t="s">
        <v>290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17</v>
      </c>
      <c r="AH571">
        <v>24</v>
      </c>
      <c r="AI571">
        <v>0</v>
      </c>
      <c r="AJ571">
        <v>0</v>
      </c>
      <c r="AK571">
        <v>1</v>
      </c>
      <c r="AL571">
        <v>0</v>
      </c>
      <c r="AM571">
        <v>0</v>
      </c>
      <c r="AN571">
        <v>34</v>
      </c>
      <c r="AO571">
        <v>6</v>
      </c>
      <c r="AP571">
        <v>41</v>
      </c>
      <c r="AQ571" t="b">
        <f>IFERROR(MATCH('2018'!A570, '2019'!A:A, 0) &gt;0, FALSE)</f>
        <v>1</v>
      </c>
    </row>
    <row r="572" spans="1:43">
      <c r="A572" t="s">
        <v>3002</v>
      </c>
      <c r="B572" t="s">
        <v>13689</v>
      </c>
      <c r="C572" t="s">
        <v>15748</v>
      </c>
      <c r="D572" t="s">
        <v>3006</v>
      </c>
      <c r="E572" t="s">
        <v>2801</v>
      </c>
      <c r="F572">
        <v>60540</v>
      </c>
      <c r="G572">
        <v>6304283733</v>
      </c>
      <c r="H572" t="s">
        <v>163</v>
      </c>
      <c r="I572">
        <v>1.5</v>
      </c>
      <c r="J572">
        <v>8.9</v>
      </c>
      <c r="K572">
        <v>0</v>
      </c>
      <c r="L572">
        <v>10.4</v>
      </c>
      <c r="M572">
        <v>37</v>
      </c>
      <c r="N572">
        <v>16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30</v>
      </c>
      <c r="AH572">
        <v>23</v>
      </c>
      <c r="AI572">
        <v>0</v>
      </c>
      <c r="AJ572">
        <v>51</v>
      </c>
      <c r="AK572">
        <v>0</v>
      </c>
      <c r="AL572">
        <v>0</v>
      </c>
      <c r="AM572">
        <v>1</v>
      </c>
      <c r="AN572">
        <v>0</v>
      </c>
      <c r="AO572">
        <v>1</v>
      </c>
      <c r="AP572">
        <v>53</v>
      </c>
      <c r="AQ572" t="b">
        <f>IFERROR(MATCH('2018'!A571, '2019'!A:A, 0) &gt;0, FALSE)</f>
        <v>1</v>
      </c>
    </row>
    <row r="573" spans="1:43">
      <c r="A573" t="s">
        <v>3007</v>
      </c>
      <c r="B573" t="s">
        <v>3008</v>
      </c>
      <c r="C573" t="s">
        <v>15749</v>
      </c>
      <c r="D573" t="s">
        <v>3011</v>
      </c>
      <c r="E573" t="s">
        <v>2892</v>
      </c>
      <c r="F573">
        <v>60137</v>
      </c>
      <c r="G573">
        <v>6307909030</v>
      </c>
      <c r="H573" t="s">
        <v>163</v>
      </c>
      <c r="I573">
        <v>1</v>
      </c>
      <c r="J573">
        <v>5</v>
      </c>
      <c r="K573">
        <v>0</v>
      </c>
      <c r="L573">
        <v>6</v>
      </c>
      <c r="M573">
        <v>58</v>
      </c>
      <c r="N573">
        <v>14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38</v>
      </c>
      <c r="AH573">
        <v>34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72</v>
      </c>
      <c r="AO573">
        <v>0</v>
      </c>
      <c r="AP573">
        <v>72</v>
      </c>
      <c r="AQ573" t="b">
        <f>IFERROR(MATCH('2018'!A572, '2019'!A:A, 0) &gt;0, FALSE)</f>
        <v>1</v>
      </c>
    </row>
    <row r="574" spans="1:43">
      <c r="A574" t="s">
        <v>3012</v>
      </c>
      <c r="B574" t="s">
        <v>3013</v>
      </c>
      <c r="C574" t="s">
        <v>15750</v>
      </c>
      <c r="D574" t="s">
        <v>13695</v>
      </c>
      <c r="E574" t="s">
        <v>2856</v>
      </c>
      <c r="F574">
        <v>60515</v>
      </c>
      <c r="G574">
        <v>6304421424</v>
      </c>
      <c r="H574" t="s">
        <v>163</v>
      </c>
      <c r="I574">
        <v>4</v>
      </c>
      <c r="J574">
        <v>9</v>
      </c>
      <c r="K574">
        <v>0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16</v>
      </c>
      <c r="X574">
        <v>18</v>
      </c>
      <c r="Y574">
        <v>20</v>
      </c>
      <c r="Z574" t="s">
        <v>290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31</v>
      </c>
      <c r="AH574">
        <v>28</v>
      </c>
      <c r="AI574">
        <v>0</v>
      </c>
      <c r="AJ574">
        <v>0</v>
      </c>
      <c r="AK574">
        <v>0</v>
      </c>
      <c r="AL574">
        <v>4</v>
      </c>
      <c r="AM574">
        <v>0</v>
      </c>
      <c r="AN574">
        <v>55</v>
      </c>
      <c r="AO574">
        <v>0</v>
      </c>
      <c r="AP574">
        <v>59</v>
      </c>
      <c r="AQ574" t="b">
        <f>IFERROR(MATCH('2018'!A573, '2019'!A:A, 0) &gt;0, FALSE)</f>
        <v>1</v>
      </c>
    </row>
    <row r="575" spans="1:43">
      <c r="A575" t="s">
        <v>13697</v>
      </c>
      <c r="B575" t="s">
        <v>13698</v>
      </c>
      <c r="C575" t="s">
        <v>15751</v>
      </c>
      <c r="D575" t="s">
        <v>13700</v>
      </c>
      <c r="E575" t="s">
        <v>2892</v>
      </c>
      <c r="F575">
        <v>60137</v>
      </c>
      <c r="G575">
        <v>6307904100</v>
      </c>
      <c r="H575" t="s">
        <v>163</v>
      </c>
      <c r="I575">
        <v>0</v>
      </c>
      <c r="J575">
        <v>4.5</v>
      </c>
      <c r="K575">
        <v>1</v>
      </c>
      <c r="L575">
        <v>5.5</v>
      </c>
      <c r="M575" t="s">
        <v>290</v>
      </c>
      <c r="N575" t="s">
        <v>290</v>
      </c>
      <c r="O575" t="s">
        <v>290</v>
      </c>
      <c r="P575" t="s">
        <v>290</v>
      </c>
      <c r="Q575" t="s">
        <v>290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5</v>
      </c>
      <c r="AH575">
        <v>7</v>
      </c>
      <c r="AI575">
        <v>0</v>
      </c>
      <c r="AJ575">
        <v>12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12</v>
      </c>
      <c r="AQ575" t="b">
        <f>IFERROR(MATCH('2018'!A574, '2019'!A:A, 0) &gt;0, FALSE)</f>
        <v>1</v>
      </c>
    </row>
    <row r="576" spans="1:43">
      <c r="A576" t="s">
        <v>12509</v>
      </c>
      <c r="B576" t="s">
        <v>9935</v>
      </c>
      <c r="C576" t="s">
        <v>15752</v>
      </c>
      <c r="D576" t="s">
        <v>12510</v>
      </c>
      <c r="E576" t="s">
        <v>2851</v>
      </c>
      <c r="F576">
        <v>60148</v>
      </c>
      <c r="G576">
        <v>6306205505</v>
      </c>
      <c r="H576" t="s">
        <v>163</v>
      </c>
      <c r="I576">
        <v>2.5</v>
      </c>
      <c r="J576">
        <v>4</v>
      </c>
      <c r="K576">
        <v>5.5</v>
      </c>
      <c r="L576">
        <v>12</v>
      </c>
      <c r="M576">
        <v>73</v>
      </c>
      <c r="N576" t="s">
        <v>290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34</v>
      </c>
      <c r="AH576">
        <v>41</v>
      </c>
      <c r="AI576">
        <v>0</v>
      </c>
      <c r="AJ576">
        <v>34</v>
      </c>
      <c r="AK576">
        <v>3</v>
      </c>
      <c r="AL576">
        <v>0</v>
      </c>
      <c r="AM576">
        <v>0</v>
      </c>
      <c r="AN576">
        <v>35</v>
      </c>
      <c r="AO576">
        <v>3</v>
      </c>
      <c r="AP576">
        <v>75</v>
      </c>
      <c r="AQ576" t="b">
        <f>IFERROR(MATCH('2018'!A575, '2019'!A:A, 0) &gt;0, FALSE)</f>
        <v>1</v>
      </c>
    </row>
    <row r="577" spans="1:43">
      <c r="A577" t="s">
        <v>3036</v>
      </c>
      <c r="B577" t="s">
        <v>3037</v>
      </c>
      <c r="C577" t="s">
        <v>9942</v>
      </c>
      <c r="D577" t="s">
        <v>3039</v>
      </c>
      <c r="E577" t="s">
        <v>2801</v>
      </c>
      <c r="F577">
        <v>60564</v>
      </c>
      <c r="G577">
        <v>6303758600</v>
      </c>
      <c r="H577" t="s">
        <v>163</v>
      </c>
      <c r="I577">
        <v>2</v>
      </c>
      <c r="J577">
        <v>17.5</v>
      </c>
      <c r="K577">
        <v>2</v>
      </c>
      <c r="L577">
        <v>21.5</v>
      </c>
      <c r="M577" t="s">
        <v>290</v>
      </c>
      <c r="N577">
        <v>16</v>
      </c>
      <c r="O577">
        <v>17</v>
      </c>
      <c r="P577">
        <v>18</v>
      </c>
      <c r="Q577">
        <v>25</v>
      </c>
      <c r="R577">
        <v>27</v>
      </c>
      <c r="S577">
        <v>24</v>
      </c>
      <c r="T577">
        <v>24</v>
      </c>
      <c r="U577">
        <v>27</v>
      </c>
      <c r="V577">
        <v>22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98</v>
      </c>
      <c r="AH577">
        <v>110</v>
      </c>
      <c r="AI577">
        <v>5</v>
      </c>
      <c r="AJ577">
        <v>8</v>
      </c>
      <c r="AK577">
        <v>66</v>
      </c>
      <c r="AL577">
        <v>15</v>
      </c>
      <c r="AM577">
        <v>5</v>
      </c>
      <c r="AN577">
        <v>103</v>
      </c>
      <c r="AO577">
        <v>6</v>
      </c>
      <c r="AP577">
        <v>208</v>
      </c>
      <c r="AQ577" t="b">
        <f>IFERROR(MATCH('2018'!A576, '2019'!A:A, 0) &gt;0, FALSE)</f>
        <v>1</v>
      </c>
    </row>
    <row r="578" spans="1:43">
      <c r="A578" t="s">
        <v>3041</v>
      </c>
      <c r="B578" t="s">
        <v>3042</v>
      </c>
      <c r="C578" t="s">
        <v>15753</v>
      </c>
      <c r="D578" t="s">
        <v>3045</v>
      </c>
      <c r="E578" t="s">
        <v>2826</v>
      </c>
      <c r="F578">
        <v>60187</v>
      </c>
      <c r="G578">
        <v>6306535100</v>
      </c>
      <c r="H578" t="s">
        <v>163</v>
      </c>
      <c r="I578">
        <v>3</v>
      </c>
      <c r="J578">
        <v>14</v>
      </c>
      <c r="K578">
        <v>0</v>
      </c>
      <c r="L578">
        <v>17</v>
      </c>
      <c r="M578">
        <v>61</v>
      </c>
      <c r="N578">
        <v>22</v>
      </c>
      <c r="O578">
        <v>12</v>
      </c>
      <c r="P578">
        <v>11</v>
      </c>
      <c r="Q578">
        <v>10</v>
      </c>
      <c r="R578" t="s">
        <v>290</v>
      </c>
      <c r="S578">
        <v>10</v>
      </c>
      <c r="T578" t="s">
        <v>290</v>
      </c>
      <c r="U578" t="s">
        <v>290</v>
      </c>
      <c r="V578" t="s">
        <v>290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73</v>
      </c>
      <c r="AH578">
        <v>80</v>
      </c>
      <c r="AI578">
        <v>0</v>
      </c>
      <c r="AJ578">
        <v>42</v>
      </c>
      <c r="AK578">
        <v>4</v>
      </c>
      <c r="AL578">
        <v>18</v>
      </c>
      <c r="AM578">
        <v>0</v>
      </c>
      <c r="AN578">
        <v>89</v>
      </c>
      <c r="AO578">
        <v>0</v>
      </c>
      <c r="AP578">
        <v>153</v>
      </c>
      <c r="AQ578" t="b">
        <f>IFERROR(MATCH('2018'!A577, '2019'!A:A, 0) &gt;0, FALSE)</f>
        <v>1</v>
      </c>
    </row>
    <row r="579" spans="1:43">
      <c r="A579" t="s">
        <v>3046</v>
      </c>
      <c r="B579" t="s">
        <v>3047</v>
      </c>
      <c r="C579" t="s">
        <v>15754</v>
      </c>
      <c r="D579" t="s">
        <v>3049</v>
      </c>
      <c r="E579" t="s">
        <v>2856</v>
      </c>
      <c r="F579">
        <v>60515</v>
      </c>
      <c r="G579">
        <v>6309688848</v>
      </c>
      <c r="H579" t="s">
        <v>163</v>
      </c>
      <c r="I579">
        <v>0</v>
      </c>
      <c r="J579">
        <v>3</v>
      </c>
      <c r="K579">
        <v>0</v>
      </c>
      <c r="L579">
        <v>3</v>
      </c>
      <c r="M579">
        <v>0</v>
      </c>
      <c r="N579" t="s">
        <v>290</v>
      </c>
      <c r="O579" t="s">
        <v>290</v>
      </c>
      <c r="P579">
        <v>0</v>
      </c>
      <c r="Q579" t="s">
        <v>290</v>
      </c>
      <c r="R579" t="s">
        <v>290</v>
      </c>
      <c r="S579" t="s">
        <v>290</v>
      </c>
      <c r="T579" t="s">
        <v>290</v>
      </c>
      <c r="U579" t="s">
        <v>290</v>
      </c>
      <c r="V579" t="s">
        <v>290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12</v>
      </c>
      <c r="AH579">
        <v>15</v>
      </c>
      <c r="AI579">
        <v>0</v>
      </c>
      <c r="AJ579">
        <v>0</v>
      </c>
      <c r="AK579">
        <v>2</v>
      </c>
      <c r="AL579">
        <v>15</v>
      </c>
      <c r="AM579">
        <v>0</v>
      </c>
      <c r="AN579">
        <v>8</v>
      </c>
      <c r="AO579">
        <v>2</v>
      </c>
      <c r="AP579">
        <v>27</v>
      </c>
      <c r="AQ579" t="b">
        <f>IFERROR(MATCH('2018'!A578, '2019'!A:A, 0) &gt;0, FALSE)</f>
        <v>0</v>
      </c>
    </row>
    <row r="580" spans="1:43">
      <c r="A580" t="s">
        <v>15755</v>
      </c>
      <c r="B580" t="s">
        <v>15756</v>
      </c>
      <c r="C580" t="s">
        <v>15757</v>
      </c>
      <c r="D580" t="s">
        <v>15758</v>
      </c>
      <c r="E580" t="s">
        <v>2916</v>
      </c>
      <c r="F580">
        <v>60517</v>
      </c>
      <c r="G580">
        <v>6309643533</v>
      </c>
      <c r="H580" t="s">
        <v>163</v>
      </c>
      <c r="I580">
        <v>0.5</v>
      </c>
      <c r="J580">
        <v>3.6</v>
      </c>
      <c r="K580">
        <v>0</v>
      </c>
      <c r="L580">
        <v>4.0999999999999996</v>
      </c>
      <c r="M580">
        <v>20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290</v>
      </c>
      <c r="AF580">
        <v>0</v>
      </c>
      <c r="AG580">
        <v>9</v>
      </c>
      <c r="AH580">
        <v>12</v>
      </c>
      <c r="AI580">
        <v>0</v>
      </c>
      <c r="AJ580">
        <v>3</v>
      </c>
      <c r="AK580">
        <v>7</v>
      </c>
      <c r="AL580">
        <v>3</v>
      </c>
      <c r="AM580">
        <v>0</v>
      </c>
      <c r="AN580">
        <v>8</v>
      </c>
      <c r="AO580">
        <v>0</v>
      </c>
      <c r="AP580">
        <v>21</v>
      </c>
      <c r="AQ580" t="b">
        <f>IFERROR(MATCH('2018'!A579, '2019'!A:A, 0) &gt;0, FALSE)</f>
        <v>1</v>
      </c>
    </row>
    <row r="581" spans="1:43">
      <c r="A581" t="s">
        <v>3050</v>
      </c>
      <c r="B581" t="s">
        <v>3051</v>
      </c>
      <c r="C581" t="s">
        <v>14996</v>
      </c>
      <c r="D581" t="s">
        <v>3054</v>
      </c>
      <c r="E581" t="s">
        <v>3055</v>
      </c>
      <c r="F581">
        <v>60181</v>
      </c>
      <c r="G581">
        <v>6309418800</v>
      </c>
      <c r="H581" t="s">
        <v>163</v>
      </c>
      <c r="I581">
        <v>4</v>
      </c>
      <c r="J581">
        <v>59</v>
      </c>
      <c r="K581">
        <v>9</v>
      </c>
      <c r="L581">
        <v>72</v>
      </c>
      <c r="M581">
        <v>48</v>
      </c>
      <c r="N581">
        <v>35</v>
      </c>
      <c r="O581">
        <v>47</v>
      </c>
      <c r="P581">
        <v>41</v>
      </c>
      <c r="Q581">
        <v>39</v>
      </c>
      <c r="R581">
        <v>51</v>
      </c>
      <c r="S581">
        <v>39</v>
      </c>
      <c r="T581">
        <v>55</v>
      </c>
      <c r="U581">
        <v>63</v>
      </c>
      <c r="V581">
        <v>55</v>
      </c>
      <c r="W581">
        <v>53</v>
      </c>
      <c r="X581">
        <v>53</v>
      </c>
      <c r="Y581">
        <v>42</v>
      </c>
      <c r="Z581">
        <v>33</v>
      </c>
      <c r="AA581">
        <v>0</v>
      </c>
      <c r="AB581">
        <v>0</v>
      </c>
      <c r="AC581">
        <v>0</v>
      </c>
      <c r="AD581">
        <v>0</v>
      </c>
      <c r="AE581" t="s">
        <v>290</v>
      </c>
      <c r="AF581" t="s">
        <v>290</v>
      </c>
      <c r="AG581">
        <v>372</v>
      </c>
      <c r="AH581">
        <v>292</v>
      </c>
      <c r="AI581">
        <v>0</v>
      </c>
      <c r="AJ581">
        <v>473</v>
      </c>
      <c r="AK581">
        <v>16</v>
      </c>
      <c r="AL581">
        <v>0</v>
      </c>
      <c r="AM581">
        <v>0</v>
      </c>
      <c r="AN581">
        <v>147</v>
      </c>
      <c r="AO581">
        <v>28</v>
      </c>
      <c r="AP581">
        <v>664</v>
      </c>
      <c r="AQ581" t="b">
        <f>IFERROR(MATCH('2018'!A580, '2019'!A:A, 0) &gt;0, FALSE)</f>
        <v>0</v>
      </c>
    </row>
    <row r="582" spans="1:43">
      <c r="A582" t="s">
        <v>15759</v>
      </c>
      <c r="B582" t="s">
        <v>3058</v>
      </c>
      <c r="C582" t="s">
        <v>15760</v>
      </c>
      <c r="D582" t="s">
        <v>3061</v>
      </c>
      <c r="E582" t="s">
        <v>3055</v>
      </c>
      <c r="F582">
        <v>60181</v>
      </c>
      <c r="G582">
        <v>6302794101</v>
      </c>
      <c r="H582" t="s">
        <v>163</v>
      </c>
      <c r="I582">
        <v>1.5</v>
      </c>
      <c r="J582">
        <v>3</v>
      </c>
      <c r="K582">
        <v>0</v>
      </c>
      <c r="L582">
        <v>4.5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 t="s">
        <v>290</v>
      </c>
      <c r="AB582">
        <v>26</v>
      </c>
      <c r="AC582">
        <v>0</v>
      </c>
      <c r="AD582">
        <v>0</v>
      </c>
      <c r="AE582">
        <v>0</v>
      </c>
      <c r="AF582">
        <v>0</v>
      </c>
      <c r="AG582">
        <v>19</v>
      </c>
      <c r="AH582">
        <v>15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30</v>
      </c>
      <c r="AO582">
        <v>4</v>
      </c>
      <c r="AP582">
        <v>34</v>
      </c>
      <c r="AQ582" t="b">
        <f>IFERROR(MATCH('2018'!A581, '2019'!A:A, 0) &gt;0, FALSE)</f>
        <v>1</v>
      </c>
    </row>
    <row r="583" spans="1:43">
      <c r="A583" t="s">
        <v>3062</v>
      </c>
      <c r="B583" t="s">
        <v>3063</v>
      </c>
      <c r="C583" t="s">
        <v>6634</v>
      </c>
      <c r="D583" t="s">
        <v>3065</v>
      </c>
      <c r="E583" t="s">
        <v>2801</v>
      </c>
      <c r="F583">
        <v>60563</v>
      </c>
      <c r="G583">
        <v>6303696899</v>
      </c>
      <c r="H583" t="s">
        <v>163</v>
      </c>
      <c r="I583">
        <v>4</v>
      </c>
      <c r="J583">
        <v>22</v>
      </c>
      <c r="K583">
        <v>0</v>
      </c>
      <c r="L583">
        <v>26</v>
      </c>
      <c r="M583">
        <v>108</v>
      </c>
      <c r="N583">
        <v>22</v>
      </c>
      <c r="O583">
        <v>15</v>
      </c>
      <c r="P583">
        <v>16</v>
      </c>
      <c r="Q583">
        <v>11</v>
      </c>
      <c r="R583" t="s">
        <v>290</v>
      </c>
      <c r="S583">
        <v>12</v>
      </c>
      <c r="T583" t="s">
        <v>290</v>
      </c>
      <c r="U583" t="s">
        <v>290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95</v>
      </c>
      <c r="AH583">
        <v>109</v>
      </c>
      <c r="AI583">
        <v>1</v>
      </c>
      <c r="AJ583">
        <v>82</v>
      </c>
      <c r="AK583">
        <v>20</v>
      </c>
      <c r="AL583">
        <v>12</v>
      </c>
      <c r="AM583">
        <v>0</v>
      </c>
      <c r="AN583">
        <v>89</v>
      </c>
      <c r="AO583">
        <v>0</v>
      </c>
      <c r="AP583">
        <v>204</v>
      </c>
      <c r="AQ583" t="b">
        <f>IFERROR(MATCH('2018'!A582, '2019'!A:A, 0) &gt;0, FALSE)</f>
        <v>1</v>
      </c>
    </row>
    <row r="584" spans="1:43">
      <c r="A584" t="s">
        <v>3066</v>
      </c>
      <c r="B584" t="s">
        <v>3067</v>
      </c>
      <c r="C584" t="s">
        <v>14998</v>
      </c>
      <c r="D584" t="s">
        <v>3070</v>
      </c>
      <c r="E584" t="s">
        <v>2851</v>
      </c>
      <c r="F584">
        <v>60148</v>
      </c>
      <c r="G584">
        <v>6308898000</v>
      </c>
      <c r="H584" t="s">
        <v>163</v>
      </c>
      <c r="I584">
        <v>4</v>
      </c>
      <c r="J584">
        <v>32.5</v>
      </c>
      <c r="K584">
        <v>16</v>
      </c>
      <c r="L584">
        <v>52.5</v>
      </c>
      <c r="M584">
        <v>13</v>
      </c>
      <c r="N584">
        <v>24</v>
      </c>
      <c r="O584">
        <v>24</v>
      </c>
      <c r="P584">
        <v>24</v>
      </c>
      <c r="Q584">
        <v>25</v>
      </c>
      <c r="R584">
        <v>29</v>
      </c>
      <c r="S584">
        <v>28</v>
      </c>
      <c r="T584">
        <v>35</v>
      </c>
      <c r="U584">
        <v>35</v>
      </c>
      <c r="V584">
        <v>40</v>
      </c>
      <c r="W584">
        <v>42</v>
      </c>
      <c r="X584">
        <v>38</v>
      </c>
      <c r="Y584">
        <v>29</v>
      </c>
      <c r="Z584">
        <v>29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227</v>
      </c>
      <c r="AH584">
        <v>188</v>
      </c>
      <c r="AI584">
        <v>0</v>
      </c>
      <c r="AJ584">
        <v>367</v>
      </c>
      <c r="AK584">
        <v>2</v>
      </c>
      <c r="AL584">
        <v>1</v>
      </c>
      <c r="AM584">
        <v>0</v>
      </c>
      <c r="AN584">
        <v>26</v>
      </c>
      <c r="AO584">
        <v>19</v>
      </c>
      <c r="AP584">
        <v>415</v>
      </c>
      <c r="AQ584" t="b">
        <f>IFERROR(MATCH('2018'!A583, '2019'!A:A, 0) &gt;0, FALSE)</f>
        <v>1</v>
      </c>
    </row>
    <row r="585" spans="1:43">
      <c r="A585" t="s">
        <v>3071</v>
      </c>
      <c r="B585" t="s">
        <v>3072</v>
      </c>
      <c r="C585" t="s">
        <v>6634</v>
      </c>
      <c r="D585" t="s">
        <v>3075</v>
      </c>
      <c r="E585" t="s">
        <v>2826</v>
      </c>
      <c r="F585">
        <v>60187</v>
      </c>
      <c r="G585">
        <v>6306531221</v>
      </c>
      <c r="H585" t="s">
        <v>163</v>
      </c>
      <c r="I585">
        <v>1</v>
      </c>
      <c r="J585">
        <v>14</v>
      </c>
      <c r="K585">
        <v>0</v>
      </c>
      <c r="L585">
        <v>15</v>
      </c>
      <c r="M585">
        <v>66</v>
      </c>
      <c r="N585">
        <v>11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36</v>
      </c>
      <c r="AH585">
        <v>41</v>
      </c>
      <c r="AI585">
        <v>0</v>
      </c>
      <c r="AJ585">
        <v>20</v>
      </c>
      <c r="AK585">
        <v>0</v>
      </c>
      <c r="AL585">
        <v>0</v>
      </c>
      <c r="AM585">
        <v>0</v>
      </c>
      <c r="AN585">
        <v>57</v>
      </c>
      <c r="AO585">
        <v>0</v>
      </c>
      <c r="AP585">
        <v>77</v>
      </c>
      <c r="AQ585" t="b">
        <f>IFERROR(MATCH('2018'!A584, '2019'!A:A, 0) &gt;0, FALSE)</f>
        <v>1</v>
      </c>
    </row>
    <row r="586" spans="1:43">
      <c r="A586" t="s">
        <v>3076</v>
      </c>
      <c r="B586" t="s">
        <v>15761</v>
      </c>
      <c r="C586" t="s">
        <v>15762</v>
      </c>
      <c r="D586" t="s">
        <v>3079</v>
      </c>
      <c r="E586" t="s">
        <v>3080</v>
      </c>
      <c r="F586">
        <v>60555</v>
      </c>
      <c r="G586">
        <v>6308369400</v>
      </c>
      <c r="H586" t="s">
        <v>163</v>
      </c>
      <c r="I586">
        <v>2</v>
      </c>
      <c r="J586">
        <v>19</v>
      </c>
      <c r="K586">
        <v>0</v>
      </c>
      <c r="L586">
        <v>21</v>
      </c>
      <c r="M586">
        <v>17</v>
      </c>
      <c r="N586" t="s">
        <v>290</v>
      </c>
      <c r="O586" t="s">
        <v>290</v>
      </c>
      <c r="P586" t="s">
        <v>290</v>
      </c>
      <c r="Q586">
        <v>11</v>
      </c>
      <c r="R586" t="s">
        <v>290</v>
      </c>
      <c r="S586">
        <v>10</v>
      </c>
      <c r="T586" t="s">
        <v>290</v>
      </c>
      <c r="U586" t="s">
        <v>290</v>
      </c>
      <c r="V586" t="s">
        <v>290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40</v>
      </c>
      <c r="AH586">
        <v>39</v>
      </c>
      <c r="AI586">
        <v>0</v>
      </c>
      <c r="AJ586">
        <v>8</v>
      </c>
      <c r="AK586">
        <v>0</v>
      </c>
      <c r="AL586">
        <v>16</v>
      </c>
      <c r="AM586">
        <v>0</v>
      </c>
      <c r="AN586">
        <v>55</v>
      </c>
      <c r="AO586">
        <v>0</v>
      </c>
      <c r="AP586">
        <v>79</v>
      </c>
      <c r="AQ586" t="b">
        <f>IFERROR(MATCH('2018'!A585, '2019'!A:A, 0) &gt;0, FALSE)</f>
        <v>1</v>
      </c>
    </row>
    <row r="587" spans="1:43">
      <c r="A587" t="s">
        <v>3082</v>
      </c>
      <c r="B587" t="s">
        <v>3083</v>
      </c>
      <c r="C587" t="s">
        <v>15000</v>
      </c>
      <c r="D587" t="s">
        <v>3086</v>
      </c>
      <c r="E587" t="s">
        <v>3030</v>
      </c>
      <c r="F587">
        <v>60561</v>
      </c>
      <c r="G587">
        <v>6308871411</v>
      </c>
      <c r="H587" t="s">
        <v>163</v>
      </c>
      <c r="I587">
        <v>3</v>
      </c>
      <c r="J587">
        <v>13</v>
      </c>
      <c r="K587">
        <v>8</v>
      </c>
      <c r="L587">
        <v>24</v>
      </c>
      <c r="M587">
        <v>20</v>
      </c>
      <c r="N587" t="s">
        <v>290</v>
      </c>
      <c r="O587" t="s">
        <v>290</v>
      </c>
      <c r="P587">
        <v>13</v>
      </c>
      <c r="Q587" t="s">
        <v>290</v>
      </c>
      <c r="R587" t="s">
        <v>290</v>
      </c>
      <c r="S587">
        <v>15</v>
      </c>
      <c r="T587" t="s">
        <v>290</v>
      </c>
      <c r="U587">
        <v>17</v>
      </c>
      <c r="V587">
        <v>15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62</v>
      </c>
      <c r="AH587">
        <v>60</v>
      </c>
      <c r="AI587">
        <v>0</v>
      </c>
      <c r="AJ587">
        <v>2</v>
      </c>
      <c r="AK587">
        <v>1</v>
      </c>
      <c r="AL587">
        <v>13</v>
      </c>
      <c r="AM587">
        <v>0</v>
      </c>
      <c r="AN587">
        <v>92</v>
      </c>
      <c r="AO587">
        <v>14</v>
      </c>
      <c r="AP587">
        <v>122</v>
      </c>
      <c r="AQ587" t="b">
        <f>IFERROR(MATCH('2018'!A586, '2019'!A:A, 0) &gt;0, FALSE)</f>
        <v>1</v>
      </c>
    </row>
    <row r="588" spans="1:43">
      <c r="A588" t="s">
        <v>3087</v>
      </c>
      <c r="B588" t="s">
        <v>3088</v>
      </c>
      <c r="C588" t="s">
        <v>13712</v>
      </c>
      <c r="D588" t="s">
        <v>3091</v>
      </c>
      <c r="E588" t="s">
        <v>2839</v>
      </c>
      <c r="F588">
        <v>60126</v>
      </c>
      <c r="G588">
        <v>6308340477</v>
      </c>
      <c r="H588" t="s">
        <v>163</v>
      </c>
      <c r="I588">
        <v>1</v>
      </c>
      <c r="J588">
        <v>7</v>
      </c>
      <c r="K588">
        <v>1.5</v>
      </c>
      <c r="L588">
        <v>9.5</v>
      </c>
      <c r="M588">
        <v>36</v>
      </c>
      <c r="N588">
        <v>20</v>
      </c>
      <c r="O588">
        <v>11</v>
      </c>
      <c r="P588" t="s">
        <v>290</v>
      </c>
      <c r="Q588" t="s">
        <v>290</v>
      </c>
      <c r="R588" t="s">
        <v>290</v>
      </c>
      <c r="S588" t="s">
        <v>290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37</v>
      </c>
      <c r="AH588">
        <v>50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87</v>
      </c>
      <c r="AO588">
        <v>0</v>
      </c>
      <c r="AP588">
        <v>87</v>
      </c>
      <c r="AQ588" t="b">
        <f>IFERROR(MATCH('2018'!A587, '2019'!A:A, 0) &gt;0, FALSE)</f>
        <v>1</v>
      </c>
    </row>
    <row r="589" spans="1:43">
      <c r="A589" t="s">
        <v>15763</v>
      </c>
      <c r="B589" t="s">
        <v>15764</v>
      </c>
      <c r="C589" t="s">
        <v>15765</v>
      </c>
      <c r="D589" t="s">
        <v>15766</v>
      </c>
      <c r="E589" t="s">
        <v>2839</v>
      </c>
      <c r="F589">
        <v>60126</v>
      </c>
      <c r="G589">
        <v>6302792494</v>
      </c>
      <c r="H589" t="s">
        <v>163</v>
      </c>
      <c r="I589">
        <v>4</v>
      </c>
      <c r="J589">
        <v>6</v>
      </c>
      <c r="K589">
        <v>2</v>
      </c>
      <c r="L589">
        <v>12</v>
      </c>
      <c r="M589">
        <v>28</v>
      </c>
      <c r="N589">
        <v>23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28</v>
      </c>
      <c r="AH589">
        <v>23</v>
      </c>
      <c r="AI589">
        <v>0</v>
      </c>
      <c r="AJ589">
        <v>8</v>
      </c>
      <c r="AK589">
        <v>0</v>
      </c>
      <c r="AL589">
        <v>2</v>
      </c>
      <c r="AM589">
        <v>0</v>
      </c>
      <c r="AN589">
        <v>37</v>
      </c>
      <c r="AO589">
        <v>4</v>
      </c>
      <c r="AP589">
        <v>51</v>
      </c>
      <c r="AQ589" t="b">
        <f>IFERROR(MATCH('2018'!A588, '2019'!A:A, 0) &gt;0, FALSE)</f>
        <v>1</v>
      </c>
    </row>
    <row r="590" spans="1:43">
      <c r="A590" t="s">
        <v>3092</v>
      </c>
      <c r="B590" t="s">
        <v>3093</v>
      </c>
      <c r="C590" t="s">
        <v>15767</v>
      </c>
      <c r="D590" t="s">
        <v>3095</v>
      </c>
      <c r="E590" t="s">
        <v>2801</v>
      </c>
      <c r="F590">
        <v>60564</v>
      </c>
      <c r="G590">
        <v>6309047035</v>
      </c>
      <c r="H590" t="s">
        <v>163</v>
      </c>
      <c r="I590">
        <v>2</v>
      </c>
      <c r="J590">
        <v>23</v>
      </c>
      <c r="K590">
        <v>3</v>
      </c>
      <c r="L590">
        <v>28</v>
      </c>
      <c r="M590">
        <v>166</v>
      </c>
      <c r="N590" t="s">
        <v>290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79</v>
      </c>
      <c r="AH590">
        <v>93</v>
      </c>
      <c r="AI590">
        <v>0</v>
      </c>
      <c r="AJ590">
        <v>32</v>
      </c>
      <c r="AK590">
        <v>3</v>
      </c>
      <c r="AL590">
        <v>11</v>
      </c>
      <c r="AM590">
        <v>0</v>
      </c>
      <c r="AN590">
        <v>117</v>
      </c>
      <c r="AO590">
        <v>9</v>
      </c>
      <c r="AP590">
        <v>172</v>
      </c>
      <c r="AQ590" t="b">
        <f>IFERROR(MATCH('2018'!A589, '2019'!A:A, 0) &gt;0, FALSE)</f>
        <v>1</v>
      </c>
    </row>
    <row r="591" spans="1:43">
      <c r="A591" t="s">
        <v>3096</v>
      </c>
      <c r="B591" t="s">
        <v>3097</v>
      </c>
      <c r="C591" t="s">
        <v>15768</v>
      </c>
      <c r="D591" t="s">
        <v>3100</v>
      </c>
      <c r="E591" t="s">
        <v>2898</v>
      </c>
      <c r="F591">
        <v>60101</v>
      </c>
      <c r="G591">
        <v>6306289000</v>
      </c>
      <c r="H591" t="s">
        <v>163</v>
      </c>
      <c r="I591">
        <v>1</v>
      </c>
      <c r="J591">
        <v>2</v>
      </c>
      <c r="K591">
        <v>0</v>
      </c>
      <c r="L591">
        <v>3</v>
      </c>
      <c r="M591">
        <v>18</v>
      </c>
      <c r="N591" t="s">
        <v>290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14</v>
      </c>
      <c r="AH591">
        <v>6</v>
      </c>
      <c r="AI591">
        <v>0</v>
      </c>
      <c r="AJ591">
        <v>6</v>
      </c>
      <c r="AK591">
        <v>0</v>
      </c>
      <c r="AL591">
        <v>5</v>
      </c>
      <c r="AM591">
        <v>0</v>
      </c>
      <c r="AN591">
        <v>6</v>
      </c>
      <c r="AO591">
        <v>3</v>
      </c>
      <c r="AP591">
        <v>20</v>
      </c>
      <c r="AQ591" t="b">
        <f>IFERROR(MATCH('2018'!A590, '2019'!A:A, 0) &gt;0, FALSE)</f>
        <v>1</v>
      </c>
    </row>
    <row r="592" spans="1:43">
      <c r="A592" t="s">
        <v>3106</v>
      </c>
      <c r="B592" t="s">
        <v>319</v>
      </c>
      <c r="C592" t="s">
        <v>15769</v>
      </c>
      <c r="D592" t="s">
        <v>3108</v>
      </c>
      <c r="E592" t="s">
        <v>3109</v>
      </c>
      <c r="F592">
        <v>62863</v>
      </c>
      <c r="G592">
        <v>6182633183</v>
      </c>
      <c r="H592" t="s">
        <v>165</v>
      </c>
      <c r="I592">
        <v>2</v>
      </c>
      <c r="J592">
        <v>15</v>
      </c>
      <c r="K592">
        <v>2</v>
      </c>
      <c r="L592">
        <v>19</v>
      </c>
      <c r="M592">
        <v>14</v>
      </c>
      <c r="N592">
        <v>15</v>
      </c>
      <c r="O592">
        <v>15</v>
      </c>
      <c r="P592">
        <v>15</v>
      </c>
      <c r="Q592">
        <v>16</v>
      </c>
      <c r="R592">
        <v>18</v>
      </c>
      <c r="S592">
        <v>10</v>
      </c>
      <c r="T592" t="s">
        <v>290</v>
      </c>
      <c r="U592">
        <v>16</v>
      </c>
      <c r="V592" t="s">
        <v>290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84</v>
      </c>
      <c r="AH592">
        <v>49</v>
      </c>
      <c r="AI592">
        <v>0</v>
      </c>
      <c r="AJ592">
        <v>2</v>
      </c>
      <c r="AK592">
        <v>1</v>
      </c>
      <c r="AL592">
        <v>4</v>
      </c>
      <c r="AM592">
        <v>0</v>
      </c>
      <c r="AN592">
        <v>126</v>
      </c>
      <c r="AO592">
        <v>0</v>
      </c>
      <c r="AP592">
        <v>133</v>
      </c>
      <c r="AQ592" t="b">
        <f>IFERROR(MATCH('2018'!A591, '2019'!A:A, 0) &gt;0, FALSE)</f>
        <v>1</v>
      </c>
    </row>
    <row r="593" spans="1:43">
      <c r="A593" t="s">
        <v>4715</v>
      </c>
      <c r="B593" t="s">
        <v>4716</v>
      </c>
      <c r="C593" t="s">
        <v>15770</v>
      </c>
      <c r="D593" t="s">
        <v>6671</v>
      </c>
      <c r="E593" t="s">
        <v>4720</v>
      </c>
      <c r="F593">
        <v>62890</v>
      </c>
      <c r="G593">
        <v>6186272065</v>
      </c>
      <c r="H593" t="s">
        <v>166</v>
      </c>
      <c r="I593" t="s">
        <v>13374</v>
      </c>
      <c r="J593" t="s">
        <v>13374</v>
      </c>
      <c r="K593" t="s">
        <v>13374</v>
      </c>
      <c r="L593" t="s">
        <v>13374</v>
      </c>
      <c r="M593">
        <v>0</v>
      </c>
      <c r="N593">
        <v>0</v>
      </c>
      <c r="O593" t="s">
        <v>290</v>
      </c>
      <c r="P593">
        <v>0</v>
      </c>
      <c r="Q593" t="s">
        <v>290</v>
      </c>
      <c r="R593" t="s">
        <v>290</v>
      </c>
      <c r="S593" t="s">
        <v>290</v>
      </c>
      <c r="T593" t="s">
        <v>290</v>
      </c>
      <c r="U593" t="s">
        <v>290</v>
      </c>
      <c r="V593">
        <v>0</v>
      </c>
      <c r="W593" t="s">
        <v>290</v>
      </c>
      <c r="X593" t="s">
        <v>290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11</v>
      </c>
      <c r="AH593">
        <v>6</v>
      </c>
      <c r="AI593">
        <v>0</v>
      </c>
      <c r="AJ593">
        <v>1</v>
      </c>
      <c r="AK593">
        <v>2</v>
      </c>
      <c r="AL593">
        <v>5</v>
      </c>
      <c r="AM593">
        <v>0</v>
      </c>
      <c r="AN593">
        <v>9</v>
      </c>
      <c r="AO593">
        <v>0</v>
      </c>
      <c r="AP593">
        <v>17</v>
      </c>
      <c r="AQ593" t="b">
        <f>IFERROR(MATCH('2018'!A592, '2019'!A:A, 0) &gt;0, FALSE)</f>
        <v>1</v>
      </c>
    </row>
    <row r="594" spans="1:43">
      <c r="A594" t="s">
        <v>3111</v>
      </c>
      <c r="B594" t="s">
        <v>3112</v>
      </c>
      <c r="C594" t="s">
        <v>15771</v>
      </c>
      <c r="D594" t="s">
        <v>3115</v>
      </c>
      <c r="E594" t="s">
        <v>3116</v>
      </c>
      <c r="F594">
        <v>62896</v>
      </c>
      <c r="G594">
        <v>6189372017</v>
      </c>
      <c r="H594" t="s">
        <v>166</v>
      </c>
      <c r="I594">
        <v>1</v>
      </c>
      <c r="J594">
        <v>6</v>
      </c>
      <c r="K594">
        <v>5</v>
      </c>
      <c r="L594">
        <v>12</v>
      </c>
      <c r="M594">
        <v>17</v>
      </c>
      <c r="N594" t="s">
        <v>290</v>
      </c>
      <c r="O594" t="s">
        <v>290</v>
      </c>
      <c r="P594" t="s">
        <v>290</v>
      </c>
      <c r="Q594" t="s">
        <v>290</v>
      </c>
      <c r="R594" t="s">
        <v>290</v>
      </c>
      <c r="S594" t="s">
        <v>290</v>
      </c>
      <c r="T594">
        <v>0</v>
      </c>
      <c r="U594" t="s">
        <v>290</v>
      </c>
      <c r="V594" t="s">
        <v>290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25</v>
      </c>
      <c r="AH594">
        <v>38</v>
      </c>
      <c r="AI594">
        <v>0</v>
      </c>
      <c r="AJ594">
        <v>0</v>
      </c>
      <c r="AK594">
        <v>2</v>
      </c>
      <c r="AL594">
        <v>0</v>
      </c>
      <c r="AM594">
        <v>0</v>
      </c>
      <c r="AN594">
        <v>61</v>
      </c>
      <c r="AO594">
        <v>0</v>
      </c>
      <c r="AP594">
        <v>63</v>
      </c>
      <c r="AQ594" t="b">
        <f>IFERROR(MATCH('2018'!A593, '2019'!A:A, 0) &gt;0, FALSE)</f>
        <v>0</v>
      </c>
    </row>
    <row r="595" spans="1:43">
      <c r="A595" t="s">
        <v>3122</v>
      </c>
      <c r="B595" t="s">
        <v>3123</v>
      </c>
      <c r="C595" t="s">
        <v>15772</v>
      </c>
      <c r="D595" t="s">
        <v>3125</v>
      </c>
      <c r="E595" t="s">
        <v>3126</v>
      </c>
      <c r="F595">
        <v>62948</v>
      </c>
      <c r="G595">
        <v>6189424484</v>
      </c>
      <c r="H595" t="s">
        <v>167</v>
      </c>
      <c r="I595">
        <v>1</v>
      </c>
      <c r="J595">
        <v>19</v>
      </c>
      <c r="K595">
        <v>9</v>
      </c>
      <c r="L595">
        <v>29</v>
      </c>
      <c r="M595">
        <v>33</v>
      </c>
      <c r="N595">
        <v>22</v>
      </c>
      <c r="O595">
        <v>27</v>
      </c>
      <c r="P595">
        <v>33</v>
      </c>
      <c r="Q595">
        <v>21</v>
      </c>
      <c r="R595">
        <v>29</v>
      </c>
      <c r="S595">
        <v>24</v>
      </c>
      <c r="T595">
        <v>34</v>
      </c>
      <c r="U595">
        <v>22</v>
      </c>
      <c r="V595">
        <v>28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290</v>
      </c>
      <c r="AF595">
        <v>0</v>
      </c>
      <c r="AG595">
        <v>130</v>
      </c>
      <c r="AH595">
        <v>145</v>
      </c>
      <c r="AI595">
        <v>0</v>
      </c>
      <c r="AJ595">
        <v>6</v>
      </c>
      <c r="AK595">
        <v>1</v>
      </c>
      <c r="AL595">
        <v>15</v>
      </c>
      <c r="AM595">
        <v>0</v>
      </c>
      <c r="AN595">
        <v>242</v>
      </c>
      <c r="AO595">
        <v>11</v>
      </c>
      <c r="AP595">
        <v>275</v>
      </c>
      <c r="AQ595" t="b">
        <f>IFERROR(MATCH('2018'!A594, '2019'!A:A, 0) &gt;0, FALSE)</f>
        <v>1</v>
      </c>
    </row>
    <row r="596" spans="1:43">
      <c r="A596" t="s">
        <v>4721</v>
      </c>
      <c r="B596" t="s">
        <v>4722</v>
      </c>
      <c r="C596" t="s">
        <v>13739</v>
      </c>
      <c r="D596" t="s">
        <v>4724</v>
      </c>
      <c r="E596" t="s">
        <v>157</v>
      </c>
      <c r="F596">
        <v>62959</v>
      </c>
      <c r="G596">
        <v>6189971430</v>
      </c>
      <c r="H596" t="s">
        <v>167</v>
      </c>
      <c r="I596">
        <v>0</v>
      </c>
      <c r="J596">
        <v>1</v>
      </c>
      <c r="K596">
        <v>1</v>
      </c>
      <c r="L596">
        <v>2</v>
      </c>
      <c r="M596">
        <v>0</v>
      </c>
      <c r="N596" t="s">
        <v>290</v>
      </c>
      <c r="O596">
        <v>0</v>
      </c>
      <c r="P596">
        <v>0</v>
      </c>
      <c r="Q596" t="s">
        <v>290</v>
      </c>
      <c r="R596" t="s">
        <v>290</v>
      </c>
      <c r="S596" t="s">
        <v>290</v>
      </c>
      <c r="T596" t="s">
        <v>290</v>
      </c>
      <c r="U596" t="s">
        <v>290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9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9</v>
      </c>
      <c r="AO596">
        <v>1</v>
      </c>
      <c r="AP596">
        <v>10</v>
      </c>
      <c r="AQ596" t="b">
        <f>IFERROR(MATCH('2018'!A595, '2019'!A:A, 0) &gt;0, FALSE)</f>
        <v>1</v>
      </c>
    </row>
    <row r="597" spans="1:43">
      <c r="A597" t="s">
        <v>3128</v>
      </c>
      <c r="B597" t="s">
        <v>3129</v>
      </c>
      <c r="C597" t="s">
        <v>12565</v>
      </c>
      <c r="D597" t="s">
        <v>3131</v>
      </c>
      <c r="E597" t="s">
        <v>3132</v>
      </c>
      <c r="F597">
        <v>62933</v>
      </c>
      <c r="G597">
        <v>6189423802</v>
      </c>
      <c r="H597" t="s">
        <v>167</v>
      </c>
      <c r="I597">
        <v>2.5</v>
      </c>
      <c r="J597">
        <v>19.5</v>
      </c>
      <c r="K597">
        <v>7.5</v>
      </c>
      <c r="L597">
        <v>29.5</v>
      </c>
      <c r="M597">
        <v>44</v>
      </c>
      <c r="N597">
        <v>20</v>
      </c>
      <c r="O597">
        <v>22</v>
      </c>
      <c r="P597">
        <v>20</v>
      </c>
      <c r="Q597">
        <v>18</v>
      </c>
      <c r="R597">
        <v>18</v>
      </c>
      <c r="S597">
        <v>11</v>
      </c>
      <c r="T597">
        <v>15</v>
      </c>
      <c r="U597">
        <v>24</v>
      </c>
      <c r="V597">
        <v>13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105</v>
      </c>
      <c r="AH597">
        <v>100</v>
      </c>
      <c r="AI597">
        <v>0</v>
      </c>
      <c r="AJ597">
        <v>8</v>
      </c>
      <c r="AK597">
        <v>1</v>
      </c>
      <c r="AL597">
        <v>2</v>
      </c>
      <c r="AM597">
        <v>0</v>
      </c>
      <c r="AN597">
        <v>182</v>
      </c>
      <c r="AO597">
        <v>12</v>
      </c>
      <c r="AP597">
        <v>205</v>
      </c>
      <c r="AQ597" t="b">
        <f>IFERROR(MATCH('2018'!A596, '2019'!A:A, 0) &gt;0, FALSE)</f>
        <v>1</v>
      </c>
    </row>
    <row r="598" spans="1:43">
      <c r="A598" t="s">
        <v>3134</v>
      </c>
      <c r="B598" t="s">
        <v>3135</v>
      </c>
      <c r="C598" t="s">
        <v>6686</v>
      </c>
      <c r="D598" t="s">
        <v>3137</v>
      </c>
      <c r="E598" t="s">
        <v>157</v>
      </c>
      <c r="F598">
        <v>62959</v>
      </c>
      <c r="G598">
        <v>6189979302</v>
      </c>
      <c r="H598" t="s">
        <v>167</v>
      </c>
      <c r="I598">
        <v>2</v>
      </c>
      <c r="J598">
        <v>9</v>
      </c>
      <c r="K598">
        <v>2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19</v>
      </c>
      <c r="X598" t="s">
        <v>290</v>
      </c>
      <c r="Y598">
        <v>15</v>
      </c>
      <c r="Z598" t="s">
        <v>290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29</v>
      </c>
      <c r="AH598">
        <v>22</v>
      </c>
      <c r="AI598">
        <v>0</v>
      </c>
      <c r="AJ598">
        <v>0</v>
      </c>
      <c r="AK598">
        <v>3</v>
      </c>
      <c r="AL598">
        <v>3</v>
      </c>
      <c r="AM598">
        <v>0</v>
      </c>
      <c r="AN598">
        <v>44</v>
      </c>
      <c r="AO598">
        <v>1</v>
      </c>
      <c r="AP598">
        <v>51</v>
      </c>
      <c r="AQ598" t="b">
        <f>IFERROR(MATCH('2018'!A597, '2019'!A:A, 0) &gt;0, FALSE)</f>
        <v>1</v>
      </c>
    </row>
    <row r="599" spans="1:43">
      <c r="A599" t="s">
        <v>3139</v>
      </c>
      <c r="B599" t="s">
        <v>1762</v>
      </c>
      <c r="C599" t="s">
        <v>15773</v>
      </c>
      <c r="D599" t="s">
        <v>3142</v>
      </c>
      <c r="E599" t="s">
        <v>3143</v>
      </c>
      <c r="F599">
        <v>60450</v>
      </c>
      <c r="G599">
        <v>8159424111</v>
      </c>
      <c r="H599" t="s">
        <v>168</v>
      </c>
      <c r="I599">
        <v>3</v>
      </c>
      <c r="J599">
        <v>11</v>
      </c>
      <c r="K599">
        <v>4</v>
      </c>
      <c r="L599">
        <v>18</v>
      </c>
      <c r="M599">
        <v>24</v>
      </c>
      <c r="N599">
        <v>15</v>
      </c>
      <c r="O599">
        <v>19</v>
      </c>
      <c r="P599">
        <v>16</v>
      </c>
      <c r="Q599">
        <v>24</v>
      </c>
      <c r="R599">
        <v>19</v>
      </c>
      <c r="S599">
        <v>23</v>
      </c>
      <c r="T599">
        <v>10</v>
      </c>
      <c r="U599">
        <v>21</v>
      </c>
      <c r="V599">
        <v>20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89</v>
      </c>
      <c r="AH599">
        <v>102</v>
      </c>
      <c r="AI599">
        <v>0</v>
      </c>
      <c r="AJ599">
        <v>1</v>
      </c>
      <c r="AK599">
        <v>0</v>
      </c>
      <c r="AL599">
        <v>23</v>
      </c>
      <c r="AM599">
        <v>0</v>
      </c>
      <c r="AN599">
        <v>167</v>
      </c>
      <c r="AO599">
        <v>0</v>
      </c>
      <c r="AP599">
        <v>191</v>
      </c>
      <c r="AQ599" t="b">
        <f>IFERROR(MATCH('2018'!A598, '2019'!A:A, 0) &gt;0, FALSE)</f>
        <v>1</v>
      </c>
    </row>
    <row r="600" spans="1:43">
      <c r="A600" t="s">
        <v>3145</v>
      </c>
      <c r="B600" t="s">
        <v>3146</v>
      </c>
      <c r="C600" t="s">
        <v>15774</v>
      </c>
      <c r="D600" t="s">
        <v>3148</v>
      </c>
      <c r="E600" t="s">
        <v>3149</v>
      </c>
      <c r="F600">
        <v>60560</v>
      </c>
      <c r="G600">
        <v>6305537861</v>
      </c>
      <c r="H600" t="s">
        <v>169</v>
      </c>
      <c r="I600">
        <v>2</v>
      </c>
      <c r="J600">
        <v>13</v>
      </c>
      <c r="K600">
        <v>6.5</v>
      </c>
      <c r="L600">
        <v>21.5</v>
      </c>
      <c r="M600">
        <v>77</v>
      </c>
      <c r="N600">
        <v>30</v>
      </c>
      <c r="O600">
        <v>21</v>
      </c>
      <c r="P600">
        <v>31</v>
      </c>
      <c r="Q600">
        <v>18</v>
      </c>
      <c r="R600">
        <v>20</v>
      </c>
      <c r="S600">
        <v>21</v>
      </c>
      <c r="T600">
        <v>18</v>
      </c>
      <c r="U600">
        <v>11</v>
      </c>
      <c r="V600">
        <v>19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 t="s">
        <v>290</v>
      </c>
      <c r="AE600">
        <v>20</v>
      </c>
      <c r="AF600">
        <v>0</v>
      </c>
      <c r="AG600">
        <v>145</v>
      </c>
      <c r="AH600">
        <v>142</v>
      </c>
      <c r="AI600">
        <v>0</v>
      </c>
      <c r="AJ600">
        <v>6</v>
      </c>
      <c r="AK600">
        <v>0</v>
      </c>
      <c r="AL600">
        <v>1</v>
      </c>
      <c r="AM600">
        <v>0</v>
      </c>
      <c r="AN600">
        <v>270</v>
      </c>
      <c r="AO600">
        <v>10</v>
      </c>
      <c r="AP600">
        <v>287</v>
      </c>
      <c r="AQ600" t="b">
        <f>IFERROR(MATCH('2018'!A599, '2019'!A:A, 0) &gt;0, FALSE)</f>
        <v>1</v>
      </c>
    </row>
    <row r="601" spans="1:43">
      <c r="A601" t="s">
        <v>3151</v>
      </c>
      <c r="B601" t="s">
        <v>319</v>
      </c>
      <c r="C601" t="s">
        <v>6697</v>
      </c>
      <c r="D601" t="s">
        <v>3154</v>
      </c>
      <c r="E601" t="s">
        <v>3155</v>
      </c>
      <c r="F601">
        <v>60545</v>
      </c>
      <c r="G601">
        <v>6305523345</v>
      </c>
      <c r="H601" t="s">
        <v>169</v>
      </c>
      <c r="I601">
        <v>1</v>
      </c>
      <c r="J601">
        <v>15</v>
      </c>
      <c r="K601">
        <v>1</v>
      </c>
      <c r="L601">
        <v>17</v>
      </c>
      <c r="M601">
        <v>0</v>
      </c>
      <c r="N601">
        <v>18</v>
      </c>
      <c r="O601">
        <v>34</v>
      </c>
      <c r="P601">
        <v>22</v>
      </c>
      <c r="Q601">
        <v>18</v>
      </c>
      <c r="R601">
        <v>27</v>
      </c>
      <c r="S601">
        <v>19</v>
      </c>
      <c r="T601">
        <v>26</v>
      </c>
      <c r="U601">
        <v>27</v>
      </c>
      <c r="V601">
        <v>23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109</v>
      </c>
      <c r="AH601">
        <v>105</v>
      </c>
      <c r="AI601">
        <v>0</v>
      </c>
      <c r="AJ601">
        <v>5</v>
      </c>
      <c r="AK601">
        <v>0</v>
      </c>
      <c r="AL601">
        <v>58</v>
      </c>
      <c r="AM601">
        <v>0</v>
      </c>
      <c r="AN601">
        <v>147</v>
      </c>
      <c r="AO601">
        <v>4</v>
      </c>
      <c r="AP601">
        <v>214</v>
      </c>
      <c r="AQ601" t="b">
        <f>IFERROR(MATCH('2018'!A600, '2019'!A:A, 0) &gt;0, FALSE)</f>
        <v>1</v>
      </c>
    </row>
    <row r="602" spans="1:43">
      <c r="A602" t="s">
        <v>13748</v>
      </c>
      <c r="B602" t="s">
        <v>13749</v>
      </c>
      <c r="C602" t="s">
        <v>15775</v>
      </c>
      <c r="D602" t="s">
        <v>13751</v>
      </c>
      <c r="E602" t="s">
        <v>143</v>
      </c>
      <c r="F602">
        <v>60538</v>
      </c>
      <c r="G602">
        <v>6308920310</v>
      </c>
      <c r="H602" t="s">
        <v>169</v>
      </c>
      <c r="I602">
        <v>0</v>
      </c>
      <c r="J602">
        <v>7</v>
      </c>
      <c r="K602">
        <v>4</v>
      </c>
      <c r="L602">
        <v>11</v>
      </c>
      <c r="M602">
        <v>23</v>
      </c>
      <c r="N602" t="s">
        <v>290</v>
      </c>
      <c r="O602" t="s">
        <v>290</v>
      </c>
      <c r="P602" t="s">
        <v>290</v>
      </c>
      <c r="Q602" t="s">
        <v>290</v>
      </c>
      <c r="R602" t="s">
        <v>290</v>
      </c>
      <c r="S602" t="s">
        <v>290</v>
      </c>
      <c r="T602" t="s">
        <v>290</v>
      </c>
      <c r="U602" t="s">
        <v>290</v>
      </c>
      <c r="V602" t="s">
        <v>290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39</v>
      </c>
      <c r="AH602">
        <v>31</v>
      </c>
      <c r="AI602">
        <v>1</v>
      </c>
      <c r="AJ602">
        <v>0</v>
      </c>
      <c r="AK602">
        <v>2</v>
      </c>
      <c r="AL602">
        <v>0</v>
      </c>
      <c r="AM602">
        <v>0</v>
      </c>
      <c r="AN602">
        <v>53</v>
      </c>
      <c r="AO602">
        <v>14</v>
      </c>
      <c r="AP602">
        <v>70</v>
      </c>
      <c r="AQ602" t="b">
        <f>IFERROR(MATCH('2018'!A601, '2019'!A:A, 0) &gt;0, FALSE)</f>
        <v>1</v>
      </c>
    </row>
    <row r="603" spans="1:43">
      <c r="A603" t="s">
        <v>3157</v>
      </c>
      <c r="B603" t="s">
        <v>3158</v>
      </c>
      <c r="C603" t="s">
        <v>12574</v>
      </c>
      <c r="D603" t="s">
        <v>10036</v>
      </c>
      <c r="E603" t="s">
        <v>3149</v>
      </c>
      <c r="F603">
        <v>60560</v>
      </c>
      <c r="G603">
        <v>6305535158</v>
      </c>
      <c r="H603" t="s">
        <v>169</v>
      </c>
      <c r="I603">
        <v>2</v>
      </c>
      <c r="J603">
        <v>26</v>
      </c>
      <c r="K603">
        <v>20</v>
      </c>
      <c r="L603">
        <v>48</v>
      </c>
      <c r="M603">
        <v>95</v>
      </c>
      <c r="N603">
        <v>40</v>
      </c>
      <c r="O603">
        <v>15</v>
      </c>
      <c r="P603">
        <v>28</v>
      </c>
      <c r="Q603">
        <v>16</v>
      </c>
      <c r="R603">
        <v>23</v>
      </c>
      <c r="S603">
        <v>16</v>
      </c>
      <c r="T603">
        <v>28</v>
      </c>
      <c r="U603">
        <v>16</v>
      </c>
      <c r="V603">
        <v>10</v>
      </c>
      <c r="W603">
        <v>12</v>
      </c>
      <c r="X603">
        <v>19</v>
      </c>
      <c r="Y603">
        <v>13</v>
      </c>
      <c r="Z603">
        <v>10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160</v>
      </c>
      <c r="AH603">
        <v>181</v>
      </c>
      <c r="AI603">
        <v>1</v>
      </c>
      <c r="AJ603">
        <v>10</v>
      </c>
      <c r="AK603">
        <v>26</v>
      </c>
      <c r="AL603">
        <v>22</v>
      </c>
      <c r="AM603">
        <v>0</v>
      </c>
      <c r="AN603">
        <v>254</v>
      </c>
      <c r="AO603">
        <v>28</v>
      </c>
      <c r="AP603">
        <v>341</v>
      </c>
      <c r="AQ603" t="b">
        <f>IFERROR(MATCH('2018'!A602, '2019'!A:A, 0) &gt;0, FALSE)</f>
        <v>1</v>
      </c>
    </row>
    <row r="604" spans="1:43">
      <c r="A604" t="s">
        <v>3162</v>
      </c>
      <c r="B604" t="s">
        <v>3163</v>
      </c>
      <c r="C604" t="s">
        <v>6703</v>
      </c>
      <c r="D604" t="s">
        <v>13755</v>
      </c>
      <c r="E604" t="s">
        <v>3149</v>
      </c>
      <c r="F604">
        <v>60560</v>
      </c>
      <c r="G604">
        <v>6307087927</v>
      </c>
      <c r="H604" t="s">
        <v>169</v>
      </c>
      <c r="I604">
        <v>1</v>
      </c>
      <c r="J604">
        <v>9</v>
      </c>
      <c r="K604">
        <v>0</v>
      </c>
      <c r="L604">
        <v>10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17</v>
      </c>
      <c r="X604" t="s">
        <v>290</v>
      </c>
      <c r="Y604">
        <v>11</v>
      </c>
      <c r="Z604" t="s">
        <v>290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20</v>
      </c>
      <c r="AH604">
        <v>21</v>
      </c>
      <c r="AI604">
        <v>1</v>
      </c>
      <c r="AJ604">
        <v>0</v>
      </c>
      <c r="AK604">
        <v>4</v>
      </c>
      <c r="AL604">
        <v>3</v>
      </c>
      <c r="AM604">
        <v>1</v>
      </c>
      <c r="AN604">
        <v>32</v>
      </c>
      <c r="AO604">
        <v>0</v>
      </c>
      <c r="AP604">
        <v>41</v>
      </c>
      <c r="AQ604" t="b">
        <f>IFERROR(MATCH('2018'!A603, '2019'!A:A, 0) &gt;0, FALSE)</f>
        <v>1</v>
      </c>
    </row>
    <row r="605" spans="1:43">
      <c r="A605" t="s">
        <v>3167</v>
      </c>
      <c r="B605" t="s">
        <v>3168</v>
      </c>
      <c r="C605" t="s">
        <v>15776</v>
      </c>
      <c r="D605" t="s">
        <v>15032</v>
      </c>
      <c r="E605" t="s">
        <v>3149</v>
      </c>
      <c r="F605">
        <v>60560</v>
      </c>
      <c r="G605">
        <v>3312078932</v>
      </c>
      <c r="H605" t="s">
        <v>169</v>
      </c>
      <c r="I605">
        <v>0</v>
      </c>
      <c r="J605">
        <v>5</v>
      </c>
      <c r="K605">
        <v>1</v>
      </c>
      <c r="L605">
        <v>6</v>
      </c>
      <c r="M605">
        <v>11</v>
      </c>
      <c r="N605" t="s">
        <v>290</v>
      </c>
      <c r="O605" t="s">
        <v>290</v>
      </c>
      <c r="P605">
        <v>0</v>
      </c>
      <c r="Q605" t="s">
        <v>290</v>
      </c>
      <c r="R605" t="s">
        <v>290</v>
      </c>
      <c r="S605" t="s">
        <v>290</v>
      </c>
      <c r="T605" t="s">
        <v>290</v>
      </c>
      <c r="U605" t="s">
        <v>290</v>
      </c>
      <c r="V605" t="s">
        <v>290</v>
      </c>
      <c r="W605" t="s">
        <v>290</v>
      </c>
      <c r="X605" t="s">
        <v>290</v>
      </c>
      <c r="Y605" t="s">
        <v>290</v>
      </c>
      <c r="Z605" t="s">
        <v>290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32</v>
      </c>
      <c r="AH605">
        <v>26</v>
      </c>
      <c r="AI605">
        <v>0</v>
      </c>
      <c r="AJ605">
        <v>0</v>
      </c>
      <c r="AK605">
        <v>0</v>
      </c>
      <c r="AL605">
        <v>4</v>
      </c>
      <c r="AM605">
        <v>0</v>
      </c>
      <c r="AN605">
        <v>38</v>
      </c>
      <c r="AO605">
        <v>16</v>
      </c>
      <c r="AP605">
        <v>58</v>
      </c>
      <c r="AQ605" t="b">
        <f>IFERROR(MATCH('2018'!A604, '2019'!A:A, 0) &gt;0, FALSE)</f>
        <v>1</v>
      </c>
    </row>
    <row r="606" spans="1:43">
      <c r="A606" t="s">
        <v>3171</v>
      </c>
      <c r="B606" t="s">
        <v>3172</v>
      </c>
      <c r="C606" t="s">
        <v>15036</v>
      </c>
      <c r="D606" t="s">
        <v>3174</v>
      </c>
      <c r="E606" t="s">
        <v>3175</v>
      </c>
      <c r="F606">
        <v>62354</v>
      </c>
      <c r="G606">
        <v>2174532511</v>
      </c>
      <c r="H606" t="s">
        <v>170</v>
      </c>
      <c r="I606">
        <v>2</v>
      </c>
      <c r="J606">
        <v>6.5</v>
      </c>
      <c r="K606">
        <v>2.5</v>
      </c>
      <c r="L606">
        <v>11</v>
      </c>
      <c r="M606">
        <v>11</v>
      </c>
      <c r="N606">
        <v>13</v>
      </c>
      <c r="O606">
        <v>12</v>
      </c>
      <c r="P606">
        <v>11</v>
      </c>
      <c r="Q606" t="s">
        <v>290</v>
      </c>
      <c r="R606" t="s">
        <v>290</v>
      </c>
      <c r="S606">
        <v>11</v>
      </c>
      <c r="T606" t="s">
        <v>290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39</v>
      </c>
      <c r="AH606">
        <v>46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83</v>
      </c>
      <c r="AO606">
        <v>2</v>
      </c>
      <c r="AP606">
        <v>85</v>
      </c>
      <c r="AQ606" t="b">
        <f>IFERROR(MATCH('2018'!A605, '2019'!A:A, 0) &gt;0, FALSE)</f>
        <v>0</v>
      </c>
    </row>
    <row r="607" spans="1:43">
      <c r="A607" t="s">
        <v>3177</v>
      </c>
      <c r="B607" t="s">
        <v>2721</v>
      </c>
      <c r="C607" t="s">
        <v>15777</v>
      </c>
      <c r="D607" t="s">
        <v>3178</v>
      </c>
      <c r="E607" t="s">
        <v>3179</v>
      </c>
      <c r="F607">
        <v>61455</v>
      </c>
      <c r="G607">
        <v>3098332470</v>
      </c>
      <c r="H607" t="s">
        <v>171</v>
      </c>
      <c r="I607">
        <v>1</v>
      </c>
      <c r="J607">
        <v>10</v>
      </c>
      <c r="K607">
        <v>5</v>
      </c>
      <c r="L607">
        <v>16</v>
      </c>
      <c r="M607">
        <v>29</v>
      </c>
      <c r="N607">
        <v>19</v>
      </c>
      <c r="O607">
        <v>18</v>
      </c>
      <c r="P607">
        <v>19</v>
      </c>
      <c r="Q607">
        <v>23</v>
      </c>
      <c r="R607">
        <v>14</v>
      </c>
      <c r="S607">
        <v>17</v>
      </c>
      <c r="T607">
        <v>12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78</v>
      </c>
      <c r="AH607">
        <v>73</v>
      </c>
      <c r="AI607">
        <v>0</v>
      </c>
      <c r="AJ607">
        <v>0</v>
      </c>
      <c r="AK607">
        <v>10</v>
      </c>
      <c r="AL607">
        <v>4</v>
      </c>
      <c r="AM607">
        <v>0</v>
      </c>
      <c r="AN607">
        <v>128</v>
      </c>
      <c r="AO607">
        <v>9</v>
      </c>
      <c r="AP607">
        <v>151</v>
      </c>
      <c r="AQ607" t="b">
        <f>IFERROR(MATCH('2018'!A606, '2019'!A:A, 0) &gt;0, FALSE)</f>
        <v>1</v>
      </c>
    </row>
    <row r="608" spans="1:43">
      <c r="A608" t="s">
        <v>3181</v>
      </c>
      <c r="B608" t="s">
        <v>3182</v>
      </c>
      <c r="C608" t="s">
        <v>15039</v>
      </c>
      <c r="D608" t="s">
        <v>10060</v>
      </c>
      <c r="E608" t="s">
        <v>3179</v>
      </c>
      <c r="F608">
        <v>61455</v>
      </c>
      <c r="G608">
        <v>7734258685</v>
      </c>
      <c r="H608" t="s">
        <v>171</v>
      </c>
      <c r="I608">
        <v>1.5</v>
      </c>
      <c r="J608">
        <v>2</v>
      </c>
      <c r="K608">
        <v>2</v>
      </c>
      <c r="L608">
        <v>5.5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24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14</v>
      </c>
      <c r="AH608">
        <v>10</v>
      </c>
      <c r="AI608">
        <v>0</v>
      </c>
      <c r="AJ608">
        <v>0</v>
      </c>
      <c r="AK608">
        <v>8</v>
      </c>
      <c r="AL608">
        <v>16</v>
      </c>
      <c r="AM608">
        <v>0</v>
      </c>
      <c r="AN608">
        <v>0</v>
      </c>
      <c r="AO608">
        <v>0</v>
      </c>
      <c r="AP608">
        <v>24</v>
      </c>
      <c r="AQ608" t="b">
        <f>IFERROR(MATCH('2018'!A607, '2019'!A:A, 0) &gt;0, FALSE)</f>
        <v>1</v>
      </c>
    </row>
    <row r="609" spans="1:43">
      <c r="A609" t="s">
        <v>4725</v>
      </c>
      <c r="B609" t="s">
        <v>4726</v>
      </c>
      <c r="C609" t="s">
        <v>15778</v>
      </c>
      <c r="D609" t="s">
        <v>10068</v>
      </c>
      <c r="E609" t="s">
        <v>3662</v>
      </c>
      <c r="F609">
        <v>61354</v>
      </c>
      <c r="G609">
        <v>8152233140</v>
      </c>
      <c r="H609" t="s">
        <v>173</v>
      </c>
      <c r="I609">
        <v>2.8</v>
      </c>
      <c r="J609">
        <v>20.5</v>
      </c>
      <c r="K609">
        <v>18.3</v>
      </c>
      <c r="L609">
        <v>41.6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71</v>
      </c>
      <c r="X609">
        <v>65</v>
      </c>
      <c r="Y609">
        <v>65</v>
      </c>
      <c r="Z609">
        <v>70</v>
      </c>
      <c r="AA609">
        <v>0</v>
      </c>
      <c r="AB609">
        <v>0</v>
      </c>
      <c r="AC609">
        <v>0</v>
      </c>
      <c r="AD609">
        <v>0</v>
      </c>
      <c r="AE609">
        <v>0</v>
      </c>
      <c r="AF609" t="s">
        <v>290</v>
      </c>
      <c r="AG609">
        <v>133</v>
      </c>
      <c r="AH609">
        <v>139</v>
      </c>
      <c r="AI609">
        <v>0</v>
      </c>
      <c r="AJ609">
        <v>26</v>
      </c>
      <c r="AK609">
        <v>2</v>
      </c>
      <c r="AL609">
        <v>28</v>
      </c>
      <c r="AM609">
        <v>0</v>
      </c>
      <c r="AN609">
        <v>210</v>
      </c>
      <c r="AO609">
        <v>6</v>
      </c>
      <c r="AP609">
        <v>272</v>
      </c>
      <c r="AQ609" t="b">
        <f>IFERROR(MATCH('2018'!A608, '2019'!A:A, 0) &gt;0, FALSE)</f>
        <v>1</v>
      </c>
    </row>
    <row r="610" spans="1:43">
      <c r="A610" t="s">
        <v>3197</v>
      </c>
      <c r="B610" t="s">
        <v>2370</v>
      </c>
      <c r="C610" t="s">
        <v>15779</v>
      </c>
      <c r="D610" t="s">
        <v>3198</v>
      </c>
      <c r="E610" t="s">
        <v>3199</v>
      </c>
      <c r="F610">
        <v>61254</v>
      </c>
      <c r="G610">
        <v>3099443230</v>
      </c>
      <c r="H610" t="s">
        <v>174</v>
      </c>
      <c r="I610">
        <v>1</v>
      </c>
      <c r="J610">
        <v>7.2</v>
      </c>
      <c r="K610">
        <v>4.9000000000000004</v>
      </c>
      <c r="L610">
        <v>13.1</v>
      </c>
      <c r="M610">
        <v>0</v>
      </c>
      <c r="N610">
        <v>20</v>
      </c>
      <c r="O610">
        <v>12</v>
      </c>
      <c r="P610">
        <v>15</v>
      </c>
      <c r="Q610">
        <v>13</v>
      </c>
      <c r="R610">
        <v>14</v>
      </c>
      <c r="S610">
        <v>11</v>
      </c>
      <c r="T610">
        <v>14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290</v>
      </c>
      <c r="AF610">
        <v>0</v>
      </c>
      <c r="AG610">
        <v>49</v>
      </c>
      <c r="AH610">
        <v>52</v>
      </c>
      <c r="AI610">
        <v>0</v>
      </c>
      <c r="AJ610">
        <v>2</v>
      </c>
      <c r="AK610">
        <v>1</v>
      </c>
      <c r="AL610">
        <v>8</v>
      </c>
      <c r="AM610">
        <v>0</v>
      </c>
      <c r="AN610">
        <v>82</v>
      </c>
      <c r="AO610">
        <v>8</v>
      </c>
      <c r="AP610">
        <v>101</v>
      </c>
      <c r="AQ610" t="b">
        <f>IFERROR(MATCH('2018'!A609, '2019'!A:A, 0) &gt;0, FALSE)</f>
        <v>1</v>
      </c>
    </row>
    <row r="611" spans="1:43">
      <c r="A611" t="s">
        <v>3201</v>
      </c>
      <c r="B611" t="s">
        <v>2928</v>
      </c>
      <c r="C611" t="s">
        <v>12596</v>
      </c>
      <c r="D611" t="s">
        <v>3204</v>
      </c>
      <c r="E611" t="s">
        <v>3205</v>
      </c>
      <c r="F611">
        <v>61443</v>
      </c>
      <c r="G611">
        <v>3098567451</v>
      </c>
      <c r="H611" t="s">
        <v>174</v>
      </c>
      <c r="I611">
        <v>1</v>
      </c>
      <c r="J611">
        <v>10</v>
      </c>
      <c r="K611">
        <v>3</v>
      </c>
      <c r="L611">
        <v>14</v>
      </c>
      <c r="M611">
        <v>29</v>
      </c>
      <c r="N611">
        <v>15</v>
      </c>
      <c r="O611">
        <v>12</v>
      </c>
      <c r="P611">
        <v>20</v>
      </c>
      <c r="Q611">
        <v>17</v>
      </c>
      <c r="R611">
        <v>11</v>
      </c>
      <c r="S611">
        <v>13</v>
      </c>
      <c r="T611">
        <v>13</v>
      </c>
      <c r="U611" t="s">
        <v>290</v>
      </c>
      <c r="V611" t="s">
        <v>290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72</v>
      </c>
      <c r="AH611">
        <v>70</v>
      </c>
      <c r="AI611">
        <v>0</v>
      </c>
      <c r="AJ611">
        <v>1</v>
      </c>
      <c r="AK611">
        <v>0</v>
      </c>
      <c r="AL611">
        <v>20</v>
      </c>
      <c r="AM611">
        <v>0</v>
      </c>
      <c r="AN611">
        <v>113</v>
      </c>
      <c r="AO611">
        <v>8</v>
      </c>
      <c r="AP611">
        <v>142</v>
      </c>
      <c r="AQ611" t="b">
        <f>IFERROR(MATCH('2018'!A610, '2019'!A:A, 0) &gt;0, FALSE)</f>
        <v>1</v>
      </c>
    </row>
    <row r="612" spans="1:43">
      <c r="A612" t="s">
        <v>13757</v>
      </c>
      <c r="B612" t="s">
        <v>13758</v>
      </c>
      <c r="C612" t="s">
        <v>15780</v>
      </c>
      <c r="D612" t="s">
        <v>13760</v>
      </c>
      <c r="E612" t="s">
        <v>13761</v>
      </c>
      <c r="F612">
        <v>62995</v>
      </c>
      <c r="G612">
        <v>6186582772</v>
      </c>
      <c r="H612" t="s">
        <v>15781</v>
      </c>
      <c r="I612">
        <v>3</v>
      </c>
      <c r="J612">
        <v>0</v>
      </c>
      <c r="K612">
        <v>0</v>
      </c>
      <c r="L612">
        <v>3</v>
      </c>
      <c r="M612">
        <v>0</v>
      </c>
      <c r="N612">
        <v>0</v>
      </c>
      <c r="O612">
        <v>0</v>
      </c>
      <c r="P612" t="s">
        <v>290</v>
      </c>
      <c r="Q612" t="s">
        <v>290</v>
      </c>
      <c r="R612" t="s">
        <v>290</v>
      </c>
      <c r="S612" t="s">
        <v>290</v>
      </c>
      <c r="T612" t="s">
        <v>290</v>
      </c>
      <c r="U612">
        <v>0</v>
      </c>
      <c r="V612">
        <v>0</v>
      </c>
      <c r="W612" t="s">
        <v>290</v>
      </c>
      <c r="X612">
        <v>0</v>
      </c>
      <c r="Y612" t="s">
        <v>290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6</v>
      </c>
      <c r="AH612">
        <v>5</v>
      </c>
      <c r="AI612">
        <v>0</v>
      </c>
      <c r="AJ612">
        <v>0</v>
      </c>
      <c r="AK612">
        <v>0</v>
      </c>
      <c r="AL612">
        <v>2</v>
      </c>
      <c r="AM612">
        <v>0</v>
      </c>
      <c r="AN612">
        <v>9</v>
      </c>
      <c r="AO612">
        <v>0</v>
      </c>
      <c r="AP612">
        <v>11</v>
      </c>
      <c r="AQ612" t="b">
        <f>IFERROR(MATCH('2018'!A611, '2019'!A:A, 0) &gt;0, FALSE)</f>
        <v>1</v>
      </c>
    </row>
    <row r="613" spans="1:43">
      <c r="A613" t="s">
        <v>12598</v>
      </c>
      <c r="B613" t="s">
        <v>4025</v>
      </c>
      <c r="C613" t="s">
        <v>10084</v>
      </c>
      <c r="D613" t="s">
        <v>10085</v>
      </c>
      <c r="E613" t="s">
        <v>4343</v>
      </c>
      <c r="F613">
        <v>62950</v>
      </c>
      <c r="G613">
        <v>6187634664</v>
      </c>
      <c r="H613" t="s">
        <v>175</v>
      </c>
      <c r="I613">
        <v>0.4</v>
      </c>
      <c r="J613">
        <v>1.8</v>
      </c>
      <c r="K613">
        <v>1.2</v>
      </c>
      <c r="L613">
        <v>3.4</v>
      </c>
      <c r="M613">
        <v>0</v>
      </c>
      <c r="N613">
        <v>0</v>
      </c>
      <c r="O613">
        <v>0</v>
      </c>
      <c r="P613">
        <v>0</v>
      </c>
      <c r="Q613" t="s">
        <v>290</v>
      </c>
      <c r="R613" t="s">
        <v>290</v>
      </c>
      <c r="S613" t="s">
        <v>290</v>
      </c>
      <c r="T613" t="s">
        <v>290</v>
      </c>
      <c r="U613" t="s">
        <v>290</v>
      </c>
      <c r="V613" t="s">
        <v>290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3</v>
      </c>
      <c r="AH613">
        <v>15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18</v>
      </c>
      <c r="AO613">
        <v>0</v>
      </c>
      <c r="AP613">
        <v>18</v>
      </c>
      <c r="AQ613" t="b">
        <f>IFERROR(MATCH('2018'!A612, '2019'!A:A, 0) &gt;0, FALSE)</f>
        <v>0</v>
      </c>
    </row>
    <row r="614" spans="1:43">
      <c r="A614" t="s">
        <v>3207</v>
      </c>
      <c r="B614" t="s">
        <v>446</v>
      </c>
      <c r="C614" t="s">
        <v>13764</v>
      </c>
      <c r="D614" t="s">
        <v>3210</v>
      </c>
      <c r="E614" t="s">
        <v>3211</v>
      </c>
      <c r="F614">
        <v>62966</v>
      </c>
      <c r="G614">
        <v>6186843012</v>
      </c>
      <c r="H614" t="s">
        <v>175</v>
      </c>
      <c r="I614">
        <v>0.5</v>
      </c>
      <c r="J614">
        <v>5.5</v>
      </c>
      <c r="K614">
        <v>2</v>
      </c>
      <c r="L614">
        <v>8</v>
      </c>
      <c r="M614">
        <v>34</v>
      </c>
      <c r="N614" t="s">
        <v>290</v>
      </c>
      <c r="O614" t="s">
        <v>290</v>
      </c>
      <c r="P614" t="s">
        <v>290</v>
      </c>
      <c r="Q614" t="s">
        <v>290</v>
      </c>
      <c r="R614">
        <v>11</v>
      </c>
      <c r="S614" t="s">
        <v>290</v>
      </c>
      <c r="T614" t="s">
        <v>290</v>
      </c>
      <c r="U614" t="s">
        <v>290</v>
      </c>
      <c r="V614" t="s">
        <v>290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42</v>
      </c>
      <c r="AH614">
        <v>38</v>
      </c>
      <c r="AI614">
        <v>0</v>
      </c>
      <c r="AJ614">
        <v>0</v>
      </c>
      <c r="AK614">
        <v>1</v>
      </c>
      <c r="AL614">
        <v>1</v>
      </c>
      <c r="AM614">
        <v>0</v>
      </c>
      <c r="AN614">
        <v>70</v>
      </c>
      <c r="AO614">
        <v>8</v>
      </c>
      <c r="AP614">
        <v>80</v>
      </c>
      <c r="AQ614" t="b">
        <f>IFERROR(MATCH('2018'!A613, '2019'!A:A, 0) &gt;0, FALSE)</f>
        <v>1</v>
      </c>
    </row>
    <row r="615" spans="1:43">
      <c r="A615" t="s">
        <v>3213</v>
      </c>
      <c r="B615" t="s">
        <v>3214</v>
      </c>
      <c r="C615" t="s">
        <v>6736</v>
      </c>
      <c r="D615" t="s">
        <v>3216</v>
      </c>
      <c r="E615" t="s">
        <v>3211</v>
      </c>
      <c r="F615">
        <v>62966</v>
      </c>
      <c r="G615">
        <v>6186872013</v>
      </c>
      <c r="H615" t="s">
        <v>175</v>
      </c>
      <c r="I615">
        <v>2</v>
      </c>
      <c r="J615">
        <v>12.5</v>
      </c>
      <c r="K615">
        <v>3</v>
      </c>
      <c r="L615">
        <v>17.5</v>
      </c>
      <c r="M615">
        <v>40</v>
      </c>
      <c r="N615">
        <v>20</v>
      </c>
      <c r="O615">
        <v>22</v>
      </c>
      <c r="P615" t="s">
        <v>290</v>
      </c>
      <c r="Q615">
        <v>15</v>
      </c>
      <c r="R615">
        <v>16</v>
      </c>
      <c r="S615">
        <v>17</v>
      </c>
      <c r="T615" t="s">
        <v>290</v>
      </c>
      <c r="U615">
        <v>10</v>
      </c>
      <c r="V615" t="s">
        <v>290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93</v>
      </c>
      <c r="AH615">
        <v>72</v>
      </c>
      <c r="AI615">
        <v>4</v>
      </c>
      <c r="AJ615">
        <v>15</v>
      </c>
      <c r="AK615">
        <v>5</v>
      </c>
      <c r="AL615">
        <v>12</v>
      </c>
      <c r="AM615">
        <v>0</v>
      </c>
      <c r="AN615">
        <v>127</v>
      </c>
      <c r="AO615">
        <v>2</v>
      </c>
      <c r="AP615">
        <v>165</v>
      </c>
      <c r="AQ615" t="b">
        <f>IFERROR(MATCH('2018'!A614, '2019'!A:A, 0) &gt;0, FALSE)</f>
        <v>1</v>
      </c>
    </row>
    <row r="616" spans="1:43">
      <c r="A616" t="s">
        <v>3217</v>
      </c>
      <c r="B616" t="s">
        <v>3218</v>
      </c>
      <c r="C616" t="s">
        <v>15782</v>
      </c>
      <c r="D616" t="s">
        <v>3221</v>
      </c>
      <c r="E616" t="s">
        <v>3222</v>
      </c>
      <c r="F616">
        <v>62901</v>
      </c>
      <c r="G616">
        <v>6185293733</v>
      </c>
      <c r="H616" t="s">
        <v>175</v>
      </c>
      <c r="I616">
        <v>3</v>
      </c>
      <c r="J616">
        <v>15</v>
      </c>
      <c r="K616">
        <v>2</v>
      </c>
      <c r="L616">
        <v>20</v>
      </c>
      <c r="M616">
        <v>16</v>
      </c>
      <c r="N616">
        <v>11</v>
      </c>
      <c r="O616">
        <v>10</v>
      </c>
      <c r="P616">
        <v>11</v>
      </c>
      <c r="Q616" t="s">
        <v>290</v>
      </c>
      <c r="R616">
        <v>11</v>
      </c>
      <c r="S616">
        <v>10</v>
      </c>
      <c r="T616">
        <v>10</v>
      </c>
      <c r="U616">
        <v>14</v>
      </c>
      <c r="V616">
        <v>14</v>
      </c>
      <c r="W616">
        <v>10</v>
      </c>
      <c r="X616" t="s">
        <v>290</v>
      </c>
      <c r="Y616" t="s">
        <v>290</v>
      </c>
      <c r="Z616" t="s">
        <v>290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64</v>
      </c>
      <c r="AH616">
        <v>75</v>
      </c>
      <c r="AI616">
        <v>0</v>
      </c>
      <c r="AJ616">
        <v>7</v>
      </c>
      <c r="AK616">
        <v>9</v>
      </c>
      <c r="AL616">
        <v>0</v>
      </c>
      <c r="AM616">
        <v>0</v>
      </c>
      <c r="AN616">
        <v>107</v>
      </c>
      <c r="AO616">
        <v>16</v>
      </c>
      <c r="AP616">
        <v>139</v>
      </c>
      <c r="AQ616" t="b">
        <f>IFERROR(MATCH('2018'!A615, '2019'!A:A, 0) &gt;0, FALSE)</f>
        <v>1</v>
      </c>
    </row>
    <row r="617" spans="1:43">
      <c r="A617" t="s">
        <v>3224</v>
      </c>
      <c r="B617" t="s">
        <v>3225</v>
      </c>
      <c r="C617" t="s">
        <v>13769</v>
      </c>
      <c r="D617" t="s">
        <v>3229</v>
      </c>
      <c r="E617" t="s">
        <v>3230</v>
      </c>
      <c r="F617">
        <v>62274</v>
      </c>
      <c r="G617">
        <v>6183578276</v>
      </c>
      <c r="H617" t="s">
        <v>176</v>
      </c>
      <c r="I617">
        <v>1</v>
      </c>
      <c r="J617">
        <v>10</v>
      </c>
      <c r="K617">
        <v>0</v>
      </c>
      <c r="L617">
        <v>11</v>
      </c>
      <c r="M617">
        <v>19</v>
      </c>
      <c r="N617" t="s">
        <v>290</v>
      </c>
      <c r="O617" t="s">
        <v>290</v>
      </c>
      <c r="P617" t="s">
        <v>290</v>
      </c>
      <c r="Q617" t="s">
        <v>290</v>
      </c>
      <c r="R617">
        <v>10</v>
      </c>
      <c r="S617">
        <v>11</v>
      </c>
      <c r="T617">
        <v>15</v>
      </c>
      <c r="U617">
        <v>12</v>
      </c>
      <c r="V617">
        <v>23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60</v>
      </c>
      <c r="AH617">
        <v>63</v>
      </c>
      <c r="AI617">
        <v>0</v>
      </c>
      <c r="AJ617">
        <v>0</v>
      </c>
      <c r="AK617">
        <v>0</v>
      </c>
      <c r="AL617">
        <v>0</v>
      </c>
      <c r="AM617">
        <v>2</v>
      </c>
      <c r="AN617">
        <v>121</v>
      </c>
      <c r="AO617">
        <v>0</v>
      </c>
      <c r="AP617">
        <v>123</v>
      </c>
      <c r="AQ617" t="b">
        <f>IFERROR(MATCH('2018'!A616, '2019'!A:A, 0) &gt;0, FALSE)</f>
        <v>1</v>
      </c>
    </row>
    <row r="618" spans="1:43">
      <c r="A618" t="s">
        <v>3232</v>
      </c>
      <c r="B618" t="s">
        <v>3233</v>
      </c>
      <c r="C618" t="s">
        <v>12607</v>
      </c>
      <c r="D618" t="s">
        <v>3235</v>
      </c>
      <c r="E618" t="s">
        <v>3236</v>
      </c>
      <c r="F618">
        <v>62832</v>
      </c>
      <c r="G618">
        <v>6185426800</v>
      </c>
      <c r="H618" t="s">
        <v>176</v>
      </c>
      <c r="I618">
        <v>1</v>
      </c>
      <c r="J618">
        <v>6.5</v>
      </c>
      <c r="K618">
        <v>0.5</v>
      </c>
      <c r="L618">
        <v>8</v>
      </c>
      <c r="M618">
        <v>23</v>
      </c>
      <c r="N618" t="s">
        <v>290</v>
      </c>
      <c r="O618" t="s">
        <v>290</v>
      </c>
      <c r="P618" t="s">
        <v>290</v>
      </c>
      <c r="Q618" t="s">
        <v>290</v>
      </c>
      <c r="R618" t="s">
        <v>290</v>
      </c>
      <c r="S618" t="s">
        <v>290</v>
      </c>
      <c r="T618" t="s">
        <v>290</v>
      </c>
      <c r="U618" t="s">
        <v>290</v>
      </c>
      <c r="V618" t="s">
        <v>290</v>
      </c>
      <c r="W618" t="s">
        <v>290</v>
      </c>
      <c r="X618" t="s">
        <v>290</v>
      </c>
      <c r="Y618" t="s">
        <v>290</v>
      </c>
      <c r="Z618" t="s">
        <v>290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31</v>
      </c>
      <c r="AH618">
        <v>41</v>
      </c>
      <c r="AI618">
        <v>0</v>
      </c>
      <c r="AJ618">
        <v>3</v>
      </c>
      <c r="AK618">
        <v>4</v>
      </c>
      <c r="AL618">
        <v>1</v>
      </c>
      <c r="AM618">
        <v>0</v>
      </c>
      <c r="AN618">
        <v>51</v>
      </c>
      <c r="AO618">
        <v>13</v>
      </c>
      <c r="AP618">
        <v>72</v>
      </c>
      <c r="AQ618" t="b">
        <f>IFERROR(MATCH('2018'!A617, '2019'!A:A, 0) &gt;0, FALSE)</f>
        <v>1</v>
      </c>
    </row>
    <row r="619" spans="1:43">
      <c r="A619" t="s">
        <v>3245</v>
      </c>
      <c r="B619" t="s">
        <v>3246</v>
      </c>
      <c r="C619" t="s">
        <v>15783</v>
      </c>
      <c r="D619" t="s">
        <v>3248</v>
      </c>
      <c r="E619" t="s">
        <v>3249</v>
      </c>
      <c r="F619">
        <v>62970</v>
      </c>
      <c r="G619">
        <v>6187428223</v>
      </c>
      <c r="H619" t="s">
        <v>3244</v>
      </c>
      <c r="I619">
        <v>0.5</v>
      </c>
      <c r="J619">
        <v>2.6</v>
      </c>
      <c r="K619">
        <v>0</v>
      </c>
      <c r="L619">
        <v>3.1</v>
      </c>
      <c r="M619" t="s">
        <v>290</v>
      </c>
      <c r="N619" t="s">
        <v>290</v>
      </c>
      <c r="O619" t="s">
        <v>290</v>
      </c>
      <c r="P619" t="s">
        <v>290</v>
      </c>
      <c r="Q619" t="s">
        <v>290</v>
      </c>
      <c r="R619" t="s">
        <v>290</v>
      </c>
      <c r="S619" t="s">
        <v>290</v>
      </c>
      <c r="T619">
        <v>0</v>
      </c>
      <c r="U619" t="s">
        <v>290</v>
      </c>
      <c r="V619">
        <v>0</v>
      </c>
      <c r="W619" t="s">
        <v>290</v>
      </c>
      <c r="X619" t="s">
        <v>290</v>
      </c>
      <c r="Y619" t="s">
        <v>290</v>
      </c>
      <c r="Z619" t="s">
        <v>290</v>
      </c>
      <c r="AA619">
        <v>0</v>
      </c>
      <c r="AB619">
        <v>0</v>
      </c>
      <c r="AC619">
        <v>0</v>
      </c>
      <c r="AD619">
        <v>0</v>
      </c>
      <c r="AE619" t="s">
        <v>290</v>
      </c>
      <c r="AF619" t="s">
        <v>290</v>
      </c>
      <c r="AG619">
        <v>12</v>
      </c>
      <c r="AH619">
        <v>16</v>
      </c>
      <c r="AI619">
        <v>0</v>
      </c>
      <c r="AJ619">
        <v>0</v>
      </c>
      <c r="AK619">
        <v>3</v>
      </c>
      <c r="AL619">
        <v>0</v>
      </c>
      <c r="AM619">
        <v>0</v>
      </c>
      <c r="AN619">
        <v>25</v>
      </c>
      <c r="AO619">
        <v>0</v>
      </c>
      <c r="AP619">
        <v>28</v>
      </c>
      <c r="AQ619" t="b">
        <f>IFERROR(MATCH('2018'!A618, '2019'!A:A, 0) &gt;0, FALSE)</f>
        <v>1</v>
      </c>
    </row>
    <row r="620" spans="1:43">
      <c r="A620" t="s">
        <v>3251</v>
      </c>
      <c r="B620" t="s">
        <v>3252</v>
      </c>
      <c r="C620" t="s">
        <v>13771</v>
      </c>
      <c r="D620" t="s">
        <v>3255</v>
      </c>
      <c r="E620" t="s">
        <v>3256</v>
      </c>
      <c r="F620">
        <v>60505</v>
      </c>
      <c r="G620">
        <v>6308514300</v>
      </c>
      <c r="H620" t="s">
        <v>177</v>
      </c>
      <c r="I620">
        <v>2</v>
      </c>
      <c r="J620">
        <v>11.7</v>
      </c>
      <c r="K620">
        <v>5.7</v>
      </c>
      <c r="L620">
        <v>19.399999999999999</v>
      </c>
      <c r="M620">
        <v>18</v>
      </c>
      <c r="N620">
        <v>16</v>
      </c>
      <c r="O620">
        <v>26</v>
      </c>
      <c r="P620">
        <v>23</v>
      </c>
      <c r="Q620">
        <v>29</v>
      </c>
      <c r="R620">
        <v>20</v>
      </c>
      <c r="S620">
        <v>21</v>
      </c>
      <c r="T620">
        <v>27</v>
      </c>
      <c r="U620">
        <v>25</v>
      </c>
      <c r="V620">
        <v>25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 t="s">
        <v>290</v>
      </c>
      <c r="AF620">
        <v>0</v>
      </c>
      <c r="AG620">
        <v>126</v>
      </c>
      <c r="AH620">
        <v>106</v>
      </c>
      <c r="AI620">
        <v>0</v>
      </c>
      <c r="AJ620">
        <v>6</v>
      </c>
      <c r="AK620">
        <v>0</v>
      </c>
      <c r="AL620">
        <v>55</v>
      </c>
      <c r="AM620">
        <v>0</v>
      </c>
      <c r="AN620">
        <v>158</v>
      </c>
      <c r="AO620">
        <v>13</v>
      </c>
      <c r="AP620">
        <v>232</v>
      </c>
      <c r="AQ620" t="b">
        <f>IFERROR(MATCH('2018'!A619, '2019'!A:A, 0) &gt;0, FALSE)</f>
        <v>1</v>
      </c>
    </row>
    <row r="621" spans="1:43">
      <c r="A621" t="s">
        <v>3258</v>
      </c>
      <c r="B621" t="s">
        <v>3259</v>
      </c>
      <c r="C621" t="s">
        <v>15057</v>
      </c>
      <c r="D621" t="s">
        <v>3261</v>
      </c>
      <c r="E621" t="s">
        <v>3262</v>
      </c>
      <c r="F621">
        <v>60120</v>
      </c>
      <c r="G621">
        <v>8476950300</v>
      </c>
      <c r="H621" t="s">
        <v>177</v>
      </c>
      <c r="I621">
        <v>8.4</v>
      </c>
      <c r="J621">
        <v>34.799999999999997</v>
      </c>
      <c r="K621">
        <v>17.7</v>
      </c>
      <c r="L621">
        <v>60.9</v>
      </c>
      <c r="M621">
        <v>15</v>
      </c>
      <c r="N621" t="s">
        <v>290</v>
      </c>
      <c r="O621">
        <v>15</v>
      </c>
      <c r="P621">
        <v>16</v>
      </c>
      <c r="Q621">
        <v>11</v>
      </c>
      <c r="R621">
        <v>17</v>
      </c>
      <c r="S621">
        <v>21</v>
      </c>
      <c r="T621">
        <v>13</v>
      </c>
      <c r="U621">
        <v>30</v>
      </c>
      <c r="V621">
        <v>25</v>
      </c>
      <c r="W621">
        <v>32</v>
      </c>
      <c r="X621">
        <v>28</v>
      </c>
      <c r="Y621">
        <v>21</v>
      </c>
      <c r="Z621">
        <v>31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140</v>
      </c>
      <c r="AH621">
        <v>143</v>
      </c>
      <c r="AI621">
        <v>0</v>
      </c>
      <c r="AJ621">
        <v>72</v>
      </c>
      <c r="AK621">
        <v>15</v>
      </c>
      <c r="AL621">
        <v>10</v>
      </c>
      <c r="AM621">
        <v>0</v>
      </c>
      <c r="AN621">
        <v>170</v>
      </c>
      <c r="AO621">
        <v>16</v>
      </c>
      <c r="AP621">
        <v>283</v>
      </c>
      <c r="AQ621" t="b">
        <f>IFERROR(MATCH('2018'!A620, '2019'!A:A, 0) &gt;0, FALSE)</f>
        <v>1</v>
      </c>
    </row>
    <row r="622" spans="1:43">
      <c r="A622" t="s">
        <v>3264</v>
      </c>
      <c r="B622" t="s">
        <v>3265</v>
      </c>
      <c r="C622" t="s">
        <v>15784</v>
      </c>
      <c r="D622" t="s">
        <v>3268</v>
      </c>
      <c r="E622" t="s">
        <v>3256</v>
      </c>
      <c r="F622">
        <v>60506</v>
      </c>
      <c r="G622">
        <v>6308973613</v>
      </c>
      <c r="H622" t="s">
        <v>177</v>
      </c>
      <c r="I622">
        <v>3</v>
      </c>
      <c r="J622">
        <v>23</v>
      </c>
      <c r="K622">
        <v>7</v>
      </c>
      <c r="L622">
        <v>33</v>
      </c>
      <c r="M622">
        <v>24</v>
      </c>
      <c r="N622">
        <v>37</v>
      </c>
      <c r="O622">
        <v>44</v>
      </c>
      <c r="P622">
        <v>45</v>
      </c>
      <c r="Q622">
        <v>35</v>
      </c>
      <c r="R622">
        <v>49</v>
      </c>
      <c r="S622">
        <v>47</v>
      </c>
      <c r="T622">
        <v>41</v>
      </c>
      <c r="U622">
        <v>55</v>
      </c>
      <c r="V622">
        <v>60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228</v>
      </c>
      <c r="AH622">
        <v>209</v>
      </c>
      <c r="AI622">
        <v>2</v>
      </c>
      <c r="AJ622">
        <v>9</v>
      </c>
      <c r="AK622">
        <v>3</v>
      </c>
      <c r="AL622">
        <v>69</v>
      </c>
      <c r="AM622">
        <v>0</v>
      </c>
      <c r="AN622">
        <v>325</v>
      </c>
      <c r="AO622">
        <v>29</v>
      </c>
      <c r="AP622">
        <v>437</v>
      </c>
      <c r="AQ622" t="b">
        <f>IFERROR(MATCH('2018'!A621, '2019'!A:A, 0) &gt;0, FALSE)</f>
        <v>1</v>
      </c>
    </row>
    <row r="623" spans="1:43">
      <c r="A623" t="s">
        <v>3270</v>
      </c>
      <c r="B623" t="s">
        <v>3271</v>
      </c>
      <c r="C623" t="s">
        <v>15785</v>
      </c>
      <c r="D623" t="s">
        <v>3273</v>
      </c>
      <c r="E623" t="s">
        <v>3256</v>
      </c>
      <c r="F623">
        <v>60506</v>
      </c>
      <c r="G623">
        <v>6308967557</v>
      </c>
      <c r="H623" t="s">
        <v>177</v>
      </c>
      <c r="I623">
        <v>2</v>
      </c>
      <c r="J623">
        <v>7</v>
      </c>
      <c r="K623">
        <v>0</v>
      </c>
      <c r="L623">
        <v>9</v>
      </c>
      <c r="M623">
        <v>41</v>
      </c>
      <c r="N623">
        <v>11</v>
      </c>
      <c r="O623" t="s">
        <v>290</v>
      </c>
      <c r="P623" t="s">
        <v>290</v>
      </c>
      <c r="Q623" t="s">
        <v>290</v>
      </c>
      <c r="R623" t="s">
        <v>290</v>
      </c>
      <c r="S623" t="s">
        <v>290</v>
      </c>
      <c r="T623" t="s">
        <v>290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42</v>
      </c>
      <c r="AH623">
        <v>38</v>
      </c>
      <c r="AI623">
        <v>0</v>
      </c>
      <c r="AJ623">
        <v>1</v>
      </c>
      <c r="AK623">
        <v>3</v>
      </c>
      <c r="AL623">
        <v>12</v>
      </c>
      <c r="AM623">
        <v>0</v>
      </c>
      <c r="AN623">
        <v>57</v>
      </c>
      <c r="AO623">
        <v>7</v>
      </c>
      <c r="AP623">
        <v>80</v>
      </c>
      <c r="AQ623" t="b">
        <f>IFERROR(MATCH('2018'!A622, '2019'!A:A, 0) &gt;0, FALSE)</f>
        <v>1</v>
      </c>
    </row>
    <row r="624" spans="1:43">
      <c r="A624" t="s">
        <v>3274</v>
      </c>
      <c r="B624" t="s">
        <v>446</v>
      </c>
      <c r="C624" t="s">
        <v>12615</v>
      </c>
      <c r="D624" t="s">
        <v>3276</v>
      </c>
      <c r="E624" t="s">
        <v>3277</v>
      </c>
      <c r="F624">
        <v>60118</v>
      </c>
      <c r="G624">
        <v>8474281010</v>
      </c>
      <c r="H624" t="s">
        <v>177</v>
      </c>
      <c r="I624">
        <v>1</v>
      </c>
      <c r="J624">
        <v>17</v>
      </c>
      <c r="K624">
        <v>10</v>
      </c>
      <c r="L624">
        <v>28</v>
      </c>
      <c r="M624">
        <v>24</v>
      </c>
      <c r="N624">
        <v>31</v>
      </c>
      <c r="O624">
        <v>23</v>
      </c>
      <c r="P624">
        <v>27</v>
      </c>
      <c r="Q624">
        <v>27</v>
      </c>
      <c r="R624">
        <v>24</v>
      </c>
      <c r="S624">
        <v>27</v>
      </c>
      <c r="T624">
        <v>23</v>
      </c>
      <c r="U624">
        <v>25</v>
      </c>
      <c r="V624">
        <v>20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121</v>
      </c>
      <c r="AH624">
        <v>130</v>
      </c>
      <c r="AI624">
        <v>0</v>
      </c>
      <c r="AJ624">
        <v>1</v>
      </c>
      <c r="AK624">
        <v>3</v>
      </c>
      <c r="AL624">
        <v>8</v>
      </c>
      <c r="AM624">
        <v>0</v>
      </c>
      <c r="AN624">
        <v>188</v>
      </c>
      <c r="AO624">
        <v>51</v>
      </c>
      <c r="AP624">
        <v>251</v>
      </c>
      <c r="AQ624" t="b">
        <f>IFERROR(MATCH('2018'!A623, '2019'!A:A, 0) &gt;0, FALSE)</f>
        <v>1</v>
      </c>
    </row>
    <row r="625" spans="1:43">
      <c r="A625" t="s">
        <v>3279</v>
      </c>
      <c r="B625" t="s">
        <v>3280</v>
      </c>
      <c r="C625" t="s">
        <v>15062</v>
      </c>
      <c r="D625" t="s">
        <v>3282</v>
      </c>
      <c r="E625" t="s">
        <v>3256</v>
      </c>
      <c r="F625">
        <v>60506</v>
      </c>
      <c r="G625">
        <v>6309070095</v>
      </c>
      <c r="H625" t="s">
        <v>177</v>
      </c>
      <c r="I625">
        <v>8.5</v>
      </c>
      <c r="J625">
        <v>41</v>
      </c>
      <c r="K625">
        <v>6</v>
      </c>
      <c r="L625">
        <v>55.5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145</v>
      </c>
      <c r="X625">
        <v>130</v>
      </c>
      <c r="Y625">
        <v>139</v>
      </c>
      <c r="Z625">
        <v>149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289</v>
      </c>
      <c r="AH625">
        <v>274</v>
      </c>
      <c r="AI625">
        <v>1</v>
      </c>
      <c r="AJ625">
        <v>11</v>
      </c>
      <c r="AK625">
        <v>8</v>
      </c>
      <c r="AL625">
        <v>152</v>
      </c>
      <c r="AM625">
        <v>0</v>
      </c>
      <c r="AN625">
        <v>351</v>
      </c>
      <c r="AO625">
        <v>40</v>
      </c>
      <c r="AP625">
        <v>563</v>
      </c>
      <c r="AQ625" t="b">
        <f>IFERROR(MATCH('2018'!A624, '2019'!A:A, 0) &gt;0, FALSE)</f>
        <v>1</v>
      </c>
    </row>
    <row r="626" spans="1:43">
      <c r="A626" t="s">
        <v>3283</v>
      </c>
      <c r="B626" t="s">
        <v>3284</v>
      </c>
      <c r="C626" t="s">
        <v>15064</v>
      </c>
      <c r="D626" t="s">
        <v>3286</v>
      </c>
      <c r="E626" t="s">
        <v>3256</v>
      </c>
      <c r="F626">
        <v>60502</v>
      </c>
      <c r="G626">
        <v>6308976936</v>
      </c>
      <c r="H626" t="s">
        <v>177</v>
      </c>
      <c r="I626">
        <v>8</v>
      </c>
      <c r="J626">
        <v>41.4</v>
      </c>
      <c r="K626">
        <v>38.9</v>
      </c>
      <c r="L626">
        <v>88.3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135</v>
      </c>
      <c r="X626">
        <v>134</v>
      </c>
      <c r="Y626">
        <v>146</v>
      </c>
      <c r="Z626">
        <v>117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532</v>
      </c>
      <c r="AI626">
        <v>9</v>
      </c>
      <c r="AJ626">
        <v>11</v>
      </c>
      <c r="AK626">
        <v>8</v>
      </c>
      <c r="AL626">
        <v>92</v>
      </c>
      <c r="AM626">
        <v>0</v>
      </c>
      <c r="AN626">
        <v>374</v>
      </c>
      <c r="AO626">
        <v>38</v>
      </c>
      <c r="AP626">
        <v>532</v>
      </c>
      <c r="AQ626" t="b">
        <f>IFERROR(MATCH('2018'!A625, '2019'!A:A, 0) &gt;0, FALSE)</f>
        <v>1</v>
      </c>
    </row>
    <row r="627" spans="1:43">
      <c r="A627" t="s">
        <v>3288</v>
      </c>
      <c r="B627" t="s">
        <v>3289</v>
      </c>
      <c r="C627" t="s">
        <v>6774</v>
      </c>
      <c r="D627" t="s">
        <v>3292</v>
      </c>
      <c r="E627" t="s">
        <v>3293</v>
      </c>
      <c r="F627">
        <v>60539</v>
      </c>
      <c r="G627">
        <v>6309063646</v>
      </c>
      <c r="H627" t="s">
        <v>177</v>
      </c>
      <c r="I627">
        <v>1.5</v>
      </c>
      <c r="J627">
        <v>35.5</v>
      </c>
      <c r="K627">
        <v>5</v>
      </c>
      <c r="L627">
        <v>42</v>
      </c>
      <c r="M627" t="s">
        <v>290</v>
      </c>
      <c r="N627" t="s">
        <v>290</v>
      </c>
      <c r="O627" t="s">
        <v>290</v>
      </c>
      <c r="P627" t="s">
        <v>290</v>
      </c>
      <c r="Q627" t="s">
        <v>290</v>
      </c>
      <c r="R627">
        <v>12</v>
      </c>
      <c r="S627">
        <v>13</v>
      </c>
      <c r="T627">
        <v>12</v>
      </c>
      <c r="U627">
        <v>15</v>
      </c>
      <c r="V627">
        <v>20</v>
      </c>
      <c r="W627">
        <v>34</v>
      </c>
      <c r="X627">
        <v>26</v>
      </c>
      <c r="Y627">
        <v>22</v>
      </c>
      <c r="Z627">
        <v>23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90</v>
      </c>
      <c r="AH627">
        <v>109</v>
      </c>
      <c r="AI627">
        <v>0</v>
      </c>
      <c r="AJ627">
        <v>0</v>
      </c>
      <c r="AK627">
        <v>109</v>
      </c>
      <c r="AL627">
        <v>34</v>
      </c>
      <c r="AM627">
        <v>1</v>
      </c>
      <c r="AN627">
        <v>55</v>
      </c>
      <c r="AO627">
        <v>0</v>
      </c>
      <c r="AP627">
        <v>199</v>
      </c>
      <c r="AQ627" t="b">
        <f>IFERROR(MATCH('2018'!A626, '2019'!A:A, 0) &gt;0, FALSE)</f>
        <v>1</v>
      </c>
    </row>
    <row r="628" spans="1:43">
      <c r="A628" t="s">
        <v>3295</v>
      </c>
      <c r="B628" t="s">
        <v>3296</v>
      </c>
      <c r="C628" t="s">
        <v>10122</v>
      </c>
      <c r="D628" t="s">
        <v>3298</v>
      </c>
      <c r="E628" t="s">
        <v>3256</v>
      </c>
      <c r="F628">
        <v>60505</v>
      </c>
      <c r="G628">
        <v>6308514400</v>
      </c>
      <c r="H628" t="s">
        <v>177</v>
      </c>
      <c r="I628">
        <v>2</v>
      </c>
      <c r="J628">
        <v>12</v>
      </c>
      <c r="K628">
        <v>2.7</v>
      </c>
      <c r="L628">
        <v>16.7</v>
      </c>
      <c r="M628">
        <v>22</v>
      </c>
      <c r="N628">
        <v>14</v>
      </c>
      <c r="O628">
        <v>13</v>
      </c>
      <c r="P628">
        <v>13</v>
      </c>
      <c r="Q628">
        <v>11</v>
      </c>
      <c r="R628">
        <v>18</v>
      </c>
      <c r="S628">
        <v>24</v>
      </c>
      <c r="T628">
        <v>19</v>
      </c>
      <c r="U628">
        <v>28</v>
      </c>
      <c r="V628">
        <v>20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94</v>
      </c>
      <c r="AH628">
        <v>88</v>
      </c>
      <c r="AI628">
        <v>0</v>
      </c>
      <c r="AJ628">
        <v>14</v>
      </c>
      <c r="AK628">
        <v>9</v>
      </c>
      <c r="AL628">
        <v>123</v>
      </c>
      <c r="AM628">
        <v>1</v>
      </c>
      <c r="AN628">
        <v>28</v>
      </c>
      <c r="AO628">
        <v>7</v>
      </c>
      <c r="AP628">
        <v>182</v>
      </c>
      <c r="AQ628" t="b">
        <f>IFERROR(MATCH('2018'!A627, '2019'!A:A, 0) &gt;0, FALSE)</f>
        <v>1</v>
      </c>
    </row>
    <row r="629" spans="1:43">
      <c r="A629" t="s">
        <v>3299</v>
      </c>
      <c r="B629" t="s">
        <v>3300</v>
      </c>
      <c r="C629" t="s">
        <v>15786</v>
      </c>
      <c r="D629" t="s">
        <v>3302</v>
      </c>
      <c r="E629" t="s">
        <v>3256</v>
      </c>
      <c r="F629">
        <v>60506</v>
      </c>
      <c r="G629">
        <v>6308960831</v>
      </c>
      <c r="H629" t="s">
        <v>177</v>
      </c>
      <c r="I629">
        <v>3</v>
      </c>
      <c r="J629">
        <v>23.2</v>
      </c>
      <c r="K629">
        <v>11</v>
      </c>
      <c r="L629">
        <v>37.200000000000003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77</v>
      </c>
      <c r="X629">
        <v>93</v>
      </c>
      <c r="Y629">
        <v>62</v>
      </c>
      <c r="Z629">
        <v>73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305</v>
      </c>
      <c r="AH629">
        <v>0</v>
      </c>
      <c r="AI629">
        <v>2</v>
      </c>
      <c r="AJ629">
        <v>16</v>
      </c>
      <c r="AK629">
        <v>8</v>
      </c>
      <c r="AL629">
        <v>41</v>
      </c>
      <c r="AM629">
        <v>1</v>
      </c>
      <c r="AN629">
        <v>231</v>
      </c>
      <c r="AO629">
        <v>6</v>
      </c>
      <c r="AP629">
        <v>305</v>
      </c>
      <c r="AQ629" t="b">
        <f>IFERROR(MATCH('2018'!A628, '2019'!A:A, 0) &gt;0, FALSE)</f>
        <v>1</v>
      </c>
    </row>
    <row r="630" spans="1:43">
      <c r="A630" t="s">
        <v>3303</v>
      </c>
      <c r="B630" t="s">
        <v>3304</v>
      </c>
      <c r="C630" t="s">
        <v>15069</v>
      </c>
      <c r="D630" t="s">
        <v>3306</v>
      </c>
      <c r="E630" t="s">
        <v>3307</v>
      </c>
      <c r="F630">
        <v>60118</v>
      </c>
      <c r="G630">
        <v>8474264808</v>
      </c>
      <c r="H630" t="s">
        <v>177</v>
      </c>
      <c r="I630">
        <v>1</v>
      </c>
      <c r="J630">
        <v>15.5</v>
      </c>
      <c r="K630">
        <v>3</v>
      </c>
      <c r="L630">
        <v>19.5</v>
      </c>
      <c r="M630">
        <v>29</v>
      </c>
      <c r="N630">
        <v>19</v>
      </c>
      <c r="O630">
        <v>19</v>
      </c>
      <c r="P630">
        <v>16</v>
      </c>
      <c r="Q630">
        <v>20</v>
      </c>
      <c r="R630">
        <v>19</v>
      </c>
      <c r="S630">
        <v>16</v>
      </c>
      <c r="T630">
        <v>21</v>
      </c>
      <c r="U630">
        <v>19</v>
      </c>
      <c r="V630">
        <v>24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107</v>
      </c>
      <c r="AH630">
        <v>95</v>
      </c>
      <c r="AI630">
        <v>1</v>
      </c>
      <c r="AJ630">
        <v>13</v>
      </c>
      <c r="AK630">
        <v>2</v>
      </c>
      <c r="AL630">
        <v>25</v>
      </c>
      <c r="AM630">
        <v>0</v>
      </c>
      <c r="AN630">
        <v>155</v>
      </c>
      <c r="AO630">
        <v>6</v>
      </c>
      <c r="AP630">
        <v>202</v>
      </c>
      <c r="AQ630" t="b">
        <f>IFERROR(MATCH('2018'!A629, '2019'!A:A, 0) &gt;0, FALSE)</f>
        <v>1</v>
      </c>
    </row>
    <row r="631" spans="1:43">
      <c r="A631" t="s">
        <v>3308</v>
      </c>
      <c r="B631" t="s">
        <v>3309</v>
      </c>
      <c r="C631" t="s">
        <v>15787</v>
      </c>
      <c r="D631" t="s">
        <v>3310</v>
      </c>
      <c r="E631" t="s">
        <v>3311</v>
      </c>
      <c r="F631">
        <v>60140</v>
      </c>
      <c r="G631">
        <v>8476833450</v>
      </c>
      <c r="H631" t="s">
        <v>177</v>
      </c>
      <c r="I631">
        <v>1</v>
      </c>
      <c r="J631">
        <v>11</v>
      </c>
      <c r="K631">
        <v>4</v>
      </c>
      <c r="L631">
        <v>16</v>
      </c>
      <c r="M631">
        <v>23</v>
      </c>
      <c r="N631">
        <v>12</v>
      </c>
      <c r="O631">
        <v>16</v>
      </c>
      <c r="P631">
        <v>14</v>
      </c>
      <c r="Q631">
        <v>16</v>
      </c>
      <c r="R631">
        <v>11</v>
      </c>
      <c r="S631">
        <v>14</v>
      </c>
      <c r="T631">
        <v>11</v>
      </c>
      <c r="U631">
        <v>15</v>
      </c>
      <c r="V631">
        <v>11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290</v>
      </c>
      <c r="AF631">
        <v>0</v>
      </c>
      <c r="AG631">
        <v>86</v>
      </c>
      <c r="AH631">
        <v>63</v>
      </c>
      <c r="AI631">
        <v>0</v>
      </c>
      <c r="AJ631">
        <v>3</v>
      </c>
      <c r="AK631">
        <v>3</v>
      </c>
      <c r="AL631">
        <v>11</v>
      </c>
      <c r="AM631">
        <v>0</v>
      </c>
      <c r="AN631">
        <v>126</v>
      </c>
      <c r="AO631">
        <v>6</v>
      </c>
      <c r="AP631">
        <v>149</v>
      </c>
      <c r="AQ631" t="b">
        <f>IFERROR(MATCH('2018'!A630, '2019'!A:A, 0) &gt;0, FALSE)</f>
        <v>1</v>
      </c>
    </row>
    <row r="632" spans="1:43">
      <c r="A632" t="s">
        <v>3313</v>
      </c>
      <c r="B632" t="s">
        <v>3314</v>
      </c>
      <c r="C632" t="s">
        <v>13782</v>
      </c>
      <c r="D632" t="s">
        <v>3316</v>
      </c>
      <c r="E632" t="s">
        <v>3262</v>
      </c>
      <c r="F632">
        <v>60123</v>
      </c>
      <c r="G632">
        <v>8477417535</v>
      </c>
      <c r="H632" t="s">
        <v>177</v>
      </c>
      <c r="I632">
        <v>3</v>
      </c>
      <c r="J632">
        <v>28.5</v>
      </c>
      <c r="K632">
        <v>7.5</v>
      </c>
      <c r="L632">
        <v>39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110</v>
      </c>
      <c r="X632">
        <v>83</v>
      </c>
      <c r="Y632">
        <v>96</v>
      </c>
      <c r="Z632">
        <v>93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178</v>
      </c>
      <c r="AH632">
        <v>204</v>
      </c>
      <c r="AI632">
        <v>0</v>
      </c>
      <c r="AJ632">
        <v>36</v>
      </c>
      <c r="AK632">
        <v>5</v>
      </c>
      <c r="AL632">
        <v>80</v>
      </c>
      <c r="AM632">
        <v>0</v>
      </c>
      <c r="AN632">
        <v>250</v>
      </c>
      <c r="AO632">
        <v>11</v>
      </c>
      <c r="AP632">
        <v>382</v>
      </c>
      <c r="AQ632" t="b">
        <f>IFERROR(MATCH('2018'!A631, '2019'!A:A, 0) &gt;0, FALSE)</f>
        <v>1</v>
      </c>
    </row>
    <row r="633" spans="1:43">
      <c r="A633" t="s">
        <v>3318</v>
      </c>
      <c r="B633" t="s">
        <v>1061</v>
      </c>
      <c r="C633" t="s">
        <v>15072</v>
      </c>
      <c r="D633" t="s">
        <v>3319</v>
      </c>
      <c r="E633" t="s">
        <v>3262</v>
      </c>
      <c r="F633">
        <v>60120</v>
      </c>
      <c r="G633">
        <v>8477417633</v>
      </c>
      <c r="H633" t="s">
        <v>177</v>
      </c>
      <c r="I633">
        <v>0.8</v>
      </c>
      <c r="J633">
        <v>10.1</v>
      </c>
      <c r="K633">
        <v>3.3</v>
      </c>
      <c r="L633">
        <v>14.2</v>
      </c>
      <c r="M633">
        <v>11</v>
      </c>
      <c r="N633" t="s">
        <v>290</v>
      </c>
      <c r="O633">
        <v>13</v>
      </c>
      <c r="P633">
        <v>12</v>
      </c>
      <c r="Q633" t="s">
        <v>290</v>
      </c>
      <c r="R633">
        <v>15</v>
      </c>
      <c r="S633">
        <v>15</v>
      </c>
      <c r="T633">
        <v>14</v>
      </c>
      <c r="U633" t="s">
        <v>290</v>
      </c>
      <c r="V633">
        <v>11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60</v>
      </c>
      <c r="AH633">
        <v>54</v>
      </c>
      <c r="AI633">
        <v>0</v>
      </c>
      <c r="AJ633">
        <v>2</v>
      </c>
      <c r="AK633">
        <v>3</v>
      </c>
      <c r="AL633">
        <v>8</v>
      </c>
      <c r="AM633">
        <v>0</v>
      </c>
      <c r="AN633">
        <v>82</v>
      </c>
      <c r="AO633">
        <v>19</v>
      </c>
      <c r="AP633">
        <v>114</v>
      </c>
      <c r="AQ633" t="b">
        <f>IFERROR(MATCH('2018'!A632, '2019'!A:A, 0) &gt;0, FALSE)</f>
        <v>1</v>
      </c>
    </row>
    <row r="634" spans="1:43">
      <c r="A634" t="s">
        <v>12628</v>
      </c>
      <c r="B634" t="s">
        <v>786</v>
      </c>
      <c r="C634" t="s">
        <v>15788</v>
      </c>
      <c r="D634" t="s">
        <v>3387</v>
      </c>
      <c r="E634" t="s">
        <v>3262</v>
      </c>
      <c r="F634">
        <v>60120</v>
      </c>
      <c r="G634">
        <v>8479312804</v>
      </c>
      <c r="H634" t="s">
        <v>177</v>
      </c>
      <c r="I634">
        <v>1</v>
      </c>
      <c r="J634">
        <v>13</v>
      </c>
      <c r="K634">
        <v>4</v>
      </c>
      <c r="L634">
        <v>18</v>
      </c>
      <c r="M634">
        <v>25</v>
      </c>
      <c r="N634">
        <v>16</v>
      </c>
      <c r="O634">
        <v>16</v>
      </c>
      <c r="P634">
        <v>16</v>
      </c>
      <c r="Q634">
        <v>13</v>
      </c>
      <c r="R634">
        <v>15</v>
      </c>
      <c r="S634">
        <v>21</v>
      </c>
      <c r="T634">
        <v>19</v>
      </c>
      <c r="U634">
        <v>17</v>
      </c>
      <c r="V634">
        <v>22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95</v>
      </c>
      <c r="AH634">
        <v>85</v>
      </c>
      <c r="AI634">
        <v>0</v>
      </c>
      <c r="AJ634">
        <v>0</v>
      </c>
      <c r="AK634">
        <v>0</v>
      </c>
      <c r="AL634">
        <v>180</v>
      </c>
      <c r="AM634">
        <v>0</v>
      </c>
      <c r="AN634">
        <v>0</v>
      </c>
      <c r="AO634">
        <v>0</v>
      </c>
      <c r="AP634">
        <v>180</v>
      </c>
      <c r="AQ634" t="b">
        <f>IFERROR(MATCH('2018'!A633, '2019'!A:A, 0) &gt;0, FALSE)</f>
        <v>1</v>
      </c>
    </row>
    <row r="635" spans="1:43">
      <c r="A635" t="s">
        <v>3320</v>
      </c>
      <c r="B635" t="s">
        <v>3321</v>
      </c>
      <c r="C635" t="s">
        <v>15789</v>
      </c>
      <c r="D635" t="s">
        <v>3322</v>
      </c>
      <c r="E635" t="s">
        <v>3256</v>
      </c>
      <c r="F635">
        <v>60505</v>
      </c>
      <c r="G635">
        <v>6308443781</v>
      </c>
      <c r="H635" t="s">
        <v>177</v>
      </c>
      <c r="I635">
        <v>2</v>
      </c>
      <c r="J635">
        <v>11.4</v>
      </c>
      <c r="K635">
        <v>0.7</v>
      </c>
      <c r="L635">
        <v>14.1</v>
      </c>
      <c r="M635">
        <v>12</v>
      </c>
      <c r="N635">
        <v>14</v>
      </c>
      <c r="O635">
        <v>15</v>
      </c>
      <c r="P635">
        <v>12</v>
      </c>
      <c r="Q635">
        <v>23</v>
      </c>
      <c r="R635" t="s">
        <v>290</v>
      </c>
      <c r="S635">
        <v>12</v>
      </c>
      <c r="T635">
        <v>17</v>
      </c>
      <c r="U635">
        <v>12</v>
      </c>
      <c r="V635">
        <v>23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83</v>
      </c>
      <c r="AH635">
        <v>63</v>
      </c>
      <c r="AI635">
        <v>0</v>
      </c>
      <c r="AJ635">
        <v>3</v>
      </c>
      <c r="AK635">
        <v>1</v>
      </c>
      <c r="AL635">
        <v>107</v>
      </c>
      <c r="AM635">
        <v>0</v>
      </c>
      <c r="AN635">
        <v>21</v>
      </c>
      <c r="AO635">
        <v>14</v>
      </c>
      <c r="AP635">
        <v>146</v>
      </c>
      <c r="AQ635" t="b">
        <f>IFERROR(MATCH('2018'!A634, '2019'!A:A, 0) &gt;0, FALSE)</f>
        <v>1</v>
      </c>
    </row>
    <row r="636" spans="1:43">
      <c r="A636" t="s">
        <v>12632</v>
      </c>
      <c r="B636" t="s">
        <v>10147</v>
      </c>
      <c r="C636" t="s">
        <v>15790</v>
      </c>
      <c r="D636" t="s">
        <v>10150</v>
      </c>
      <c r="E636" t="s">
        <v>3262</v>
      </c>
      <c r="F636">
        <v>60123</v>
      </c>
      <c r="G636">
        <v>8474686100</v>
      </c>
      <c r="H636" t="s">
        <v>177</v>
      </c>
      <c r="I636">
        <v>2</v>
      </c>
      <c r="J636">
        <v>10</v>
      </c>
      <c r="K636">
        <v>1</v>
      </c>
      <c r="L636">
        <v>13</v>
      </c>
      <c r="M636">
        <v>12</v>
      </c>
      <c r="N636">
        <v>14</v>
      </c>
      <c r="O636">
        <v>11</v>
      </c>
      <c r="P636">
        <v>13</v>
      </c>
      <c r="Q636" t="s">
        <v>290</v>
      </c>
      <c r="R636">
        <v>14</v>
      </c>
      <c r="S636">
        <v>13</v>
      </c>
      <c r="T636" t="s">
        <v>290</v>
      </c>
      <c r="U636" t="s">
        <v>290</v>
      </c>
      <c r="V636">
        <v>11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63</v>
      </c>
      <c r="AH636">
        <v>47</v>
      </c>
      <c r="AI636">
        <v>0</v>
      </c>
      <c r="AJ636">
        <v>8</v>
      </c>
      <c r="AK636">
        <v>6</v>
      </c>
      <c r="AL636">
        <v>23</v>
      </c>
      <c r="AM636">
        <v>2</v>
      </c>
      <c r="AN636">
        <v>66</v>
      </c>
      <c r="AO636">
        <v>5</v>
      </c>
      <c r="AP636">
        <v>110</v>
      </c>
      <c r="AQ636" t="b">
        <f>IFERROR(MATCH('2018'!A635, '2019'!A:A, 0) &gt;0, FALSE)</f>
        <v>1</v>
      </c>
    </row>
    <row r="637" spans="1:43">
      <c r="A637" t="s">
        <v>4733</v>
      </c>
      <c r="B637" t="s">
        <v>319</v>
      </c>
      <c r="C637" t="s">
        <v>10154</v>
      </c>
      <c r="D637" t="s">
        <v>4735</v>
      </c>
      <c r="E637" t="s">
        <v>3262</v>
      </c>
      <c r="F637">
        <v>60120</v>
      </c>
      <c r="G637">
        <v>8476956609</v>
      </c>
      <c r="H637" t="s">
        <v>177</v>
      </c>
      <c r="I637">
        <v>2</v>
      </c>
      <c r="J637">
        <v>12</v>
      </c>
      <c r="K637">
        <v>1</v>
      </c>
      <c r="L637">
        <v>15</v>
      </c>
      <c r="M637">
        <v>18</v>
      </c>
      <c r="N637">
        <v>12</v>
      </c>
      <c r="O637">
        <v>16</v>
      </c>
      <c r="P637">
        <v>19</v>
      </c>
      <c r="Q637">
        <v>23</v>
      </c>
      <c r="R637">
        <v>15</v>
      </c>
      <c r="S637">
        <v>22</v>
      </c>
      <c r="T637">
        <v>23</v>
      </c>
      <c r="U637">
        <v>22</v>
      </c>
      <c r="V637">
        <v>12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88</v>
      </c>
      <c r="AH637">
        <v>94</v>
      </c>
      <c r="AI637">
        <v>1</v>
      </c>
      <c r="AJ637">
        <v>2</v>
      </c>
      <c r="AK637">
        <v>3</v>
      </c>
      <c r="AL637">
        <v>63</v>
      </c>
      <c r="AM637">
        <v>0</v>
      </c>
      <c r="AN637">
        <v>103</v>
      </c>
      <c r="AO637">
        <v>10</v>
      </c>
      <c r="AP637">
        <v>182</v>
      </c>
      <c r="AQ637" t="b">
        <f>IFERROR(MATCH('2018'!A636, '2019'!A:A, 0) &gt;0, FALSE)</f>
        <v>1</v>
      </c>
    </row>
    <row r="638" spans="1:43">
      <c r="A638" t="s">
        <v>3323</v>
      </c>
      <c r="B638" t="s">
        <v>3324</v>
      </c>
      <c r="C638" t="s">
        <v>6799</v>
      </c>
      <c r="D638" t="s">
        <v>3325</v>
      </c>
      <c r="E638" t="s">
        <v>3326</v>
      </c>
      <c r="F638">
        <v>60175</v>
      </c>
      <c r="G638">
        <v>6303388100</v>
      </c>
      <c r="H638" t="s">
        <v>177</v>
      </c>
      <c r="I638">
        <v>3</v>
      </c>
      <c r="J638">
        <v>33.5</v>
      </c>
      <c r="K638">
        <v>17</v>
      </c>
      <c r="L638">
        <v>53.5</v>
      </c>
      <c r="M638">
        <v>176</v>
      </c>
      <c r="N638">
        <v>41</v>
      </c>
      <c r="O638">
        <v>45</v>
      </c>
      <c r="P638">
        <v>64</v>
      </c>
      <c r="Q638">
        <v>51</v>
      </c>
      <c r="R638">
        <v>66</v>
      </c>
      <c r="S638">
        <v>66</v>
      </c>
      <c r="T638">
        <v>61</v>
      </c>
      <c r="U638">
        <v>52</v>
      </c>
      <c r="V638">
        <v>57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329</v>
      </c>
      <c r="AH638">
        <v>350</v>
      </c>
      <c r="AI638">
        <v>0</v>
      </c>
      <c r="AJ638">
        <v>21</v>
      </c>
      <c r="AK638">
        <v>6</v>
      </c>
      <c r="AL638">
        <v>68</v>
      </c>
      <c r="AM638">
        <v>0</v>
      </c>
      <c r="AN638">
        <v>554</v>
      </c>
      <c r="AO638">
        <v>30</v>
      </c>
      <c r="AP638">
        <v>679</v>
      </c>
      <c r="AQ638" t="b">
        <f>IFERROR(MATCH('2018'!A637, '2019'!A:A, 0) &gt;0, FALSE)</f>
        <v>1</v>
      </c>
    </row>
    <row r="639" spans="1:43">
      <c r="A639" t="s">
        <v>3328</v>
      </c>
      <c r="B639" t="s">
        <v>10159</v>
      </c>
      <c r="C639" t="s">
        <v>10161</v>
      </c>
      <c r="D639" t="s">
        <v>3331</v>
      </c>
      <c r="E639" t="s">
        <v>3256</v>
      </c>
      <c r="F639">
        <v>60506</v>
      </c>
      <c r="G639">
        <v>6308963350</v>
      </c>
      <c r="H639" t="s">
        <v>177</v>
      </c>
      <c r="I639">
        <v>1.5</v>
      </c>
      <c r="J639">
        <v>10</v>
      </c>
      <c r="K639">
        <v>3</v>
      </c>
      <c r="L639">
        <v>14.5</v>
      </c>
      <c r="M639">
        <v>36</v>
      </c>
      <c r="N639">
        <v>17</v>
      </c>
      <c r="O639">
        <v>15</v>
      </c>
      <c r="P639">
        <v>15</v>
      </c>
      <c r="Q639">
        <v>15</v>
      </c>
      <c r="R639">
        <v>11</v>
      </c>
      <c r="S639">
        <v>14</v>
      </c>
      <c r="T639" t="s">
        <v>290</v>
      </c>
      <c r="U639">
        <v>11</v>
      </c>
      <c r="V639" t="s">
        <v>290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76</v>
      </c>
      <c r="AH639">
        <v>76</v>
      </c>
      <c r="AI639">
        <v>0</v>
      </c>
      <c r="AJ639">
        <v>5</v>
      </c>
      <c r="AK639">
        <v>6</v>
      </c>
      <c r="AL639">
        <v>16</v>
      </c>
      <c r="AM639">
        <v>0</v>
      </c>
      <c r="AN639">
        <v>96</v>
      </c>
      <c r="AO639">
        <v>29</v>
      </c>
      <c r="AP639">
        <v>152</v>
      </c>
      <c r="AQ639" t="b">
        <f>IFERROR(MATCH('2018'!A638, '2019'!A:A, 0) &gt;0, FALSE)</f>
        <v>1</v>
      </c>
    </row>
    <row r="640" spans="1:43">
      <c r="A640" t="s">
        <v>12638</v>
      </c>
      <c r="B640" t="s">
        <v>308</v>
      </c>
      <c r="C640" t="s">
        <v>15079</v>
      </c>
      <c r="D640" t="s">
        <v>10165</v>
      </c>
      <c r="E640" t="s">
        <v>3256</v>
      </c>
      <c r="F640">
        <v>60506</v>
      </c>
      <c r="G640">
        <v>6308921283</v>
      </c>
      <c r="H640" t="s">
        <v>177</v>
      </c>
      <c r="I640">
        <v>1</v>
      </c>
      <c r="J640">
        <v>6.5</v>
      </c>
      <c r="K640">
        <v>1</v>
      </c>
      <c r="L640">
        <v>8.5</v>
      </c>
      <c r="M640">
        <v>0</v>
      </c>
      <c r="N640" t="s">
        <v>290</v>
      </c>
      <c r="O640" t="s">
        <v>290</v>
      </c>
      <c r="P640" t="s">
        <v>290</v>
      </c>
      <c r="Q640" t="s">
        <v>290</v>
      </c>
      <c r="R640" t="s">
        <v>290</v>
      </c>
      <c r="S640">
        <v>11</v>
      </c>
      <c r="T640" t="s">
        <v>290</v>
      </c>
      <c r="U640" t="s">
        <v>290</v>
      </c>
      <c r="V640">
        <v>11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30</v>
      </c>
      <c r="AH640">
        <v>41</v>
      </c>
      <c r="AI640">
        <v>2</v>
      </c>
      <c r="AJ640">
        <v>0</v>
      </c>
      <c r="AK640">
        <v>6</v>
      </c>
      <c r="AL640">
        <v>36</v>
      </c>
      <c r="AM640">
        <v>0</v>
      </c>
      <c r="AN640">
        <v>18</v>
      </c>
      <c r="AO640">
        <v>9</v>
      </c>
      <c r="AP640">
        <v>71</v>
      </c>
      <c r="AQ640" t="b">
        <f>IFERROR(MATCH('2018'!A639, '2019'!A:A, 0) &gt;0, FALSE)</f>
        <v>1</v>
      </c>
    </row>
    <row r="641" spans="1:43">
      <c r="A641" t="s">
        <v>3332</v>
      </c>
      <c r="B641" t="s">
        <v>3333</v>
      </c>
      <c r="C641" t="s">
        <v>6523</v>
      </c>
      <c r="D641" t="s">
        <v>3336</v>
      </c>
      <c r="E641" t="s">
        <v>3337</v>
      </c>
      <c r="F641">
        <v>60134</v>
      </c>
      <c r="G641">
        <v>6302320476</v>
      </c>
      <c r="H641" t="s">
        <v>177</v>
      </c>
      <c r="I641">
        <v>2</v>
      </c>
      <c r="J641">
        <v>18</v>
      </c>
      <c r="K641">
        <v>3</v>
      </c>
      <c r="L641">
        <v>23</v>
      </c>
      <c r="M641">
        <v>36</v>
      </c>
      <c r="N641">
        <v>19</v>
      </c>
      <c r="O641">
        <v>19</v>
      </c>
      <c r="P641">
        <v>16</v>
      </c>
      <c r="Q641">
        <v>22</v>
      </c>
      <c r="R641">
        <v>31</v>
      </c>
      <c r="S641">
        <v>24</v>
      </c>
      <c r="T641">
        <v>31</v>
      </c>
      <c r="U641">
        <v>19</v>
      </c>
      <c r="V641">
        <v>28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130</v>
      </c>
      <c r="AH641">
        <v>115</v>
      </c>
      <c r="AI641">
        <v>0</v>
      </c>
      <c r="AJ641">
        <v>5</v>
      </c>
      <c r="AK641">
        <v>2</v>
      </c>
      <c r="AL641">
        <v>13</v>
      </c>
      <c r="AM641">
        <v>0</v>
      </c>
      <c r="AN641">
        <v>216</v>
      </c>
      <c r="AO641">
        <v>9</v>
      </c>
      <c r="AP641">
        <v>245</v>
      </c>
      <c r="AQ641" t="b">
        <f>IFERROR(MATCH('2018'!A640, '2019'!A:A, 0) &gt;0, FALSE)</f>
        <v>0</v>
      </c>
    </row>
    <row r="642" spans="1:43">
      <c r="A642" t="s">
        <v>3339</v>
      </c>
      <c r="B642" t="s">
        <v>3340</v>
      </c>
      <c r="C642" t="s">
        <v>10172</v>
      </c>
      <c r="D642" t="s">
        <v>3342</v>
      </c>
      <c r="E642" t="s">
        <v>3256</v>
      </c>
      <c r="F642">
        <v>60506</v>
      </c>
      <c r="G642">
        <v>6308920200</v>
      </c>
      <c r="H642" t="s">
        <v>177</v>
      </c>
      <c r="I642">
        <v>1</v>
      </c>
      <c r="J642">
        <v>13.5</v>
      </c>
      <c r="K642">
        <v>3</v>
      </c>
      <c r="L642">
        <v>17.5</v>
      </c>
      <c r="M642">
        <v>14</v>
      </c>
      <c r="N642">
        <v>13</v>
      </c>
      <c r="O642" t="s">
        <v>290</v>
      </c>
      <c r="P642">
        <v>17</v>
      </c>
      <c r="Q642">
        <v>21</v>
      </c>
      <c r="R642">
        <v>21</v>
      </c>
      <c r="S642">
        <v>21</v>
      </c>
      <c r="T642">
        <v>27</v>
      </c>
      <c r="U642">
        <v>24</v>
      </c>
      <c r="V642">
        <v>15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 t="s">
        <v>290</v>
      </c>
      <c r="AE642">
        <v>14</v>
      </c>
      <c r="AF642">
        <v>0</v>
      </c>
      <c r="AG642">
        <v>102</v>
      </c>
      <c r="AH642">
        <v>95</v>
      </c>
      <c r="AI642">
        <v>0</v>
      </c>
      <c r="AJ642">
        <v>8</v>
      </c>
      <c r="AK642">
        <v>3</v>
      </c>
      <c r="AL642">
        <v>118</v>
      </c>
      <c r="AM642">
        <v>0</v>
      </c>
      <c r="AN642">
        <v>46</v>
      </c>
      <c r="AO642">
        <v>22</v>
      </c>
      <c r="AP642">
        <v>197</v>
      </c>
      <c r="AQ642" t="b">
        <f>IFERROR(MATCH('2018'!A641, '2019'!A:A, 0) &gt;0, FALSE)</f>
        <v>1</v>
      </c>
    </row>
    <row r="643" spans="1:43">
      <c r="A643" t="s">
        <v>12645</v>
      </c>
      <c r="B643" t="s">
        <v>10174</v>
      </c>
      <c r="C643" t="s">
        <v>10176</v>
      </c>
      <c r="D643" t="s">
        <v>10177</v>
      </c>
      <c r="E643" t="s">
        <v>3256</v>
      </c>
      <c r="F643">
        <v>60505</v>
      </c>
      <c r="G643">
        <v>6308980620</v>
      </c>
      <c r="H643" t="s">
        <v>177</v>
      </c>
      <c r="I643">
        <v>3</v>
      </c>
      <c r="J643">
        <v>9</v>
      </c>
      <c r="K643">
        <v>0</v>
      </c>
      <c r="L643">
        <v>12</v>
      </c>
      <c r="M643">
        <v>20</v>
      </c>
      <c r="N643" t="s">
        <v>290</v>
      </c>
      <c r="O643">
        <v>15</v>
      </c>
      <c r="P643">
        <v>17</v>
      </c>
      <c r="Q643">
        <v>10</v>
      </c>
      <c r="R643">
        <v>22</v>
      </c>
      <c r="S643" t="s">
        <v>290</v>
      </c>
      <c r="T643">
        <v>11</v>
      </c>
      <c r="U643">
        <v>11</v>
      </c>
      <c r="V643">
        <v>11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86</v>
      </c>
      <c r="AH643">
        <v>48</v>
      </c>
      <c r="AI643">
        <v>0</v>
      </c>
      <c r="AJ643">
        <v>0</v>
      </c>
      <c r="AK643">
        <v>3</v>
      </c>
      <c r="AL643">
        <v>129</v>
      </c>
      <c r="AM643">
        <v>0</v>
      </c>
      <c r="AN643">
        <v>0</v>
      </c>
      <c r="AO643">
        <v>2</v>
      </c>
      <c r="AP643">
        <v>134</v>
      </c>
      <c r="AQ643" t="b">
        <f>IFERROR(MATCH('2018'!A642, '2019'!A:A, 0) &gt;0, FALSE)</f>
        <v>1</v>
      </c>
    </row>
    <row r="644" spans="1:43">
      <c r="A644" t="s">
        <v>3343</v>
      </c>
      <c r="B644" t="s">
        <v>3344</v>
      </c>
      <c r="C644" t="s">
        <v>15791</v>
      </c>
      <c r="D644" t="s">
        <v>3346</v>
      </c>
      <c r="E644" t="s">
        <v>3262</v>
      </c>
      <c r="F644">
        <v>60123</v>
      </c>
      <c r="G644">
        <v>8477423959</v>
      </c>
      <c r="H644" t="s">
        <v>177</v>
      </c>
      <c r="I644">
        <v>1</v>
      </c>
      <c r="J644">
        <v>16</v>
      </c>
      <c r="K644">
        <v>9</v>
      </c>
      <c r="L644">
        <v>26</v>
      </c>
      <c r="M644">
        <v>14</v>
      </c>
      <c r="N644">
        <v>16</v>
      </c>
      <c r="O644">
        <v>20</v>
      </c>
      <c r="P644">
        <v>22</v>
      </c>
      <c r="Q644">
        <v>19</v>
      </c>
      <c r="R644">
        <v>17</v>
      </c>
      <c r="S644">
        <v>14</v>
      </c>
      <c r="T644">
        <v>25</v>
      </c>
      <c r="U644">
        <v>18</v>
      </c>
      <c r="V644">
        <v>13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99</v>
      </c>
      <c r="AH644">
        <v>79</v>
      </c>
      <c r="AI644">
        <v>0</v>
      </c>
      <c r="AJ644">
        <v>11</v>
      </c>
      <c r="AK644">
        <v>1</v>
      </c>
      <c r="AL644">
        <v>22</v>
      </c>
      <c r="AM644">
        <v>0</v>
      </c>
      <c r="AN644">
        <v>133</v>
      </c>
      <c r="AO644">
        <v>11</v>
      </c>
      <c r="AP644">
        <v>178</v>
      </c>
      <c r="AQ644" t="b">
        <f>IFERROR(MATCH('2018'!A643, '2019'!A:A, 0) &gt;0, FALSE)</f>
        <v>0</v>
      </c>
    </row>
    <row r="645" spans="1:43">
      <c r="A645" t="s">
        <v>3347</v>
      </c>
      <c r="B645" t="s">
        <v>3348</v>
      </c>
      <c r="C645" t="s">
        <v>15792</v>
      </c>
      <c r="D645" t="s">
        <v>3350</v>
      </c>
      <c r="E645" t="s">
        <v>3262</v>
      </c>
      <c r="F645">
        <v>60123</v>
      </c>
      <c r="G645">
        <v>8472143500</v>
      </c>
      <c r="H645" t="s">
        <v>177</v>
      </c>
      <c r="I645">
        <v>5.5</v>
      </c>
      <c r="J645">
        <v>41.5</v>
      </c>
      <c r="K645">
        <v>17.5</v>
      </c>
      <c r="L645">
        <v>64.5</v>
      </c>
      <c r="M645">
        <v>106</v>
      </c>
      <c r="N645">
        <v>38</v>
      </c>
      <c r="O645">
        <v>35</v>
      </c>
      <c r="P645">
        <v>34</v>
      </c>
      <c r="Q645">
        <v>33</v>
      </c>
      <c r="R645">
        <v>43</v>
      </c>
      <c r="S645">
        <v>48</v>
      </c>
      <c r="T645">
        <v>48</v>
      </c>
      <c r="U645">
        <v>50</v>
      </c>
      <c r="V645">
        <v>43</v>
      </c>
      <c r="W645">
        <v>51</v>
      </c>
      <c r="X645">
        <v>42</v>
      </c>
      <c r="Y645">
        <v>53</v>
      </c>
      <c r="Z645">
        <v>61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345</v>
      </c>
      <c r="AH645">
        <v>340</v>
      </c>
      <c r="AI645">
        <v>0</v>
      </c>
      <c r="AJ645">
        <v>24</v>
      </c>
      <c r="AK645">
        <v>29</v>
      </c>
      <c r="AL645">
        <v>69</v>
      </c>
      <c r="AM645">
        <v>2</v>
      </c>
      <c r="AN645">
        <v>530</v>
      </c>
      <c r="AO645">
        <v>31</v>
      </c>
      <c r="AP645">
        <v>685</v>
      </c>
      <c r="AQ645" t="b">
        <f>IFERROR(MATCH('2018'!A644, '2019'!A:A, 0) &gt;0, FALSE)</f>
        <v>1</v>
      </c>
    </row>
    <row r="646" spans="1:43">
      <c r="A646" t="s">
        <v>3351</v>
      </c>
      <c r="B646" t="s">
        <v>3352</v>
      </c>
      <c r="C646" t="s">
        <v>15087</v>
      </c>
      <c r="D646" t="s">
        <v>3354</v>
      </c>
      <c r="E646" t="s">
        <v>3355</v>
      </c>
      <c r="F646">
        <v>60107</v>
      </c>
      <c r="G646">
        <v>6302893040</v>
      </c>
      <c r="H646" t="s">
        <v>177</v>
      </c>
      <c r="I646">
        <v>1</v>
      </c>
      <c r="J646">
        <v>13</v>
      </c>
      <c r="K646">
        <v>6.5</v>
      </c>
      <c r="L646">
        <v>20.5</v>
      </c>
      <c r="M646">
        <v>36</v>
      </c>
      <c r="N646">
        <v>17</v>
      </c>
      <c r="O646">
        <v>32</v>
      </c>
      <c r="P646">
        <v>33</v>
      </c>
      <c r="Q646">
        <v>36</v>
      </c>
      <c r="R646">
        <v>23</v>
      </c>
      <c r="S646">
        <v>25</v>
      </c>
      <c r="T646">
        <v>22</v>
      </c>
      <c r="U646">
        <v>14</v>
      </c>
      <c r="V646">
        <v>26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139</v>
      </c>
      <c r="AH646">
        <v>125</v>
      </c>
      <c r="AI646">
        <v>0</v>
      </c>
      <c r="AJ646">
        <v>41</v>
      </c>
      <c r="AK646">
        <v>1</v>
      </c>
      <c r="AL646">
        <v>17</v>
      </c>
      <c r="AM646">
        <v>0</v>
      </c>
      <c r="AN646">
        <v>158</v>
      </c>
      <c r="AO646">
        <v>47</v>
      </c>
      <c r="AP646">
        <v>264</v>
      </c>
      <c r="AQ646" t="b">
        <f>IFERROR(MATCH('2018'!A645, '2019'!A:A, 0) &gt;0, FALSE)</f>
        <v>1</v>
      </c>
    </row>
    <row r="647" spans="1:43">
      <c r="A647" t="s">
        <v>3357</v>
      </c>
      <c r="B647" t="s">
        <v>3358</v>
      </c>
      <c r="C647" t="s">
        <v>15089</v>
      </c>
      <c r="D647" t="s">
        <v>3359</v>
      </c>
      <c r="E647" t="s">
        <v>3256</v>
      </c>
      <c r="F647">
        <v>60506</v>
      </c>
      <c r="G647">
        <v>6308921551</v>
      </c>
      <c r="H647" t="s">
        <v>177</v>
      </c>
      <c r="I647">
        <v>3</v>
      </c>
      <c r="J647">
        <v>39.9</v>
      </c>
      <c r="K647">
        <v>18</v>
      </c>
      <c r="L647">
        <v>60.9</v>
      </c>
      <c r="M647">
        <v>40</v>
      </c>
      <c r="N647">
        <v>25</v>
      </c>
      <c r="O647">
        <v>16</v>
      </c>
      <c r="P647">
        <v>15</v>
      </c>
      <c r="Q647">
        <v>25</v>
      </c>
      <c r="R647">
        <v>30</v>
      </c>
      <c r="S647">
        <v>22</v>
      </c>
      <c r="T647">
        <v>30</v>
      </c>
      <c r="U647">
        <v>36</v>
      </c>
      <c r="V647">
        <v>57</v>
      </c>
      <c r="W647">
        <v>57</v>
      </c>
      <c r="X647">
        <v>60</v>
      </c>
      <c r="Y647">
        <v>67</v>
      </c>
      <c r="Z647">
        <v>61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230</v>
      </c>
      <c r="AH647">
        <v>311</v>
      </c>
      <c r="AI647">
        <v>0</v>
      </c>
      <c r="AJ647">
        <v>28</v>
      </c>
      <c r="AK647">
        <v>73</v>
      </c>
      <c r="AL647">
        <v>43</v>
      </c>
      <c r="AM647">
        <v>1</v>
      </c>
      <c r="AN647">
        <v>356</v>
      </c>
      <c r="AO647">
        <v>40</v>
      </c>
      <c r="AP647">
        <v>541</v>
      </c>
      <c r="AQ647" t="b">
        <f>IFERROR(MATCH('2018'!A646, '2019'!A:A, 0) &gt;0, FALSE)</f>
        <v>1</v>
      </c>
    </row>
    <row r="648" spans="1:43">
      <c r="A648" t="s">
        <v>3360</v>
      </c>
      <c r="B648" t="s">
        <v>3361</v>
      </c>
      <c r="C648" t="s">
        <v>15793</v>
      </c>
      <c r="D648" t="s">
        <v>3363</v>
      </c>
      <c r="E648" t="s">
        <v>3262</v>
      </c>
      <c r="F648">
        <v>60123</v>
      </c>
      <c r="G648">
        <v>8476973836</v>
      </c>
      <c r="H648" t="s">
        <v>177</v>
      </c>
      <c r="I648">
        <v>2</v>
      </c>
      <c r="J648">
        <v>15</v>
      </c>
      <c r="K648">
        <v>5</v>
      </c>
      <c r="L648">
        <v>22</v>
      </c>
      <c r="M648" t="s">
        <v>290</v>
      </c>
      <c r="N648" t="s">
        <v>290</v>
      </c>
      <c r="O648" t="s">
        <v>290</v>
      </c>
      <c r="P648" t="s">
        <v>290</v>
      </c>
      <c r="Q648" t="s">
        <v>290</v>
      </c>
      <c r="R648" t="s">
        <v>290</v>
      </c>
      <c r="S648" t="s">
        <v>290</v>
      </c>
      <c r="T648" t="s">
        <v>290</v>
      </c>
      <c r="U648">
        <v>10</v>
      </c>
      <c r="V648">
        <v>10</v>
      </c>
      <c r="W648">
        <v>11</v>
      </c>
      <c r="X648" t="s">
        <v>290</v>
      </c>
      <c r="Y648" t="s">
        <v>290</v>
      </c>
      <c r="Z648" t="s">
        <v>290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50</v>
      </c>
      <c r="AH648">
        <v>40</v>
      </c>
      <c r="AI648">
        <v>2</v>
      </c>
      <c r="AJ648">
        <v>8</v>
      </c>
      <c r="AK648">
        <v>7</v>
      </c>
      <c r="AL648">
        <v>6</v>
      </c>
      <c r="AM648">
        <v>0</v>
      </c>
      <c r="AN648">
        <v>66</v>
      </c>
      <c r="AO648">
        <v>1</v>
      </c>
      <c r="AP648">
        <v>90</v>
      </c>
      <c r="AQ648" t="b">
        <f>IFERROR(MATCH('2018'!A647, '2019'!A:A, 0) &gt;0, FALSE)</f>
        <v>1</v>
      </c>
    </row>
    <row r="649" spans="1:43">
      <c r="A649" t="s">
        <v>3364</v>
      </c>
      <c r="B649" t="s">
        <v>3365</v>
      </c>
      <c r="C649" t="s">
        <v>12662</v>
      </c>
      <c r="D649" t="s">
        <v>3367</v>
      </c>
      <c r="E649" t="s">
        <v>3256</v>
      </c>
      <c r="F649">
        <v>60506</v>
      </c>
      <c r="G649">
        <v>6308017955</v>
      </c>
      <c r="H649" t="s">
        <v>177</v>
      </c>
      <c r="I649">
        <v>2</v>
      </c>
      <c r="J649">
        <v>9</v>
      </c>
      <c r="K649">
        <v>5.5</v>
      </c>
      <c r="L649">
        <v>16.5</v>
      </c>
      <c r="M649">
        <v>19</v>
      </c>
      <c r="N649" t="s">
        <v>290</v>
      </c>
      <c r="O649">
        <v>11</v>
      </c>
      <c r="P649" t="s">
        <v>290</v>
      </c>
      <c r="Q649" t="s">
        <v>290</v>
      </c>
      <c r="R649" t="s">
        <v>290</v>
      </c>
      <c r="S649" t="s">
        <v>290</v>
      </c>
      <c r="T649" t="s">
        <v>290</v>
      </c>
      <c r="U649">
        <v>13</v>
      </c>
      <c r="V649" t="s">
        <v>290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57</v>
      </c>
      <c r="AH649">
        <v>38</v>
      </c>
      <c r="AI649">
        <v>0</v>
      </c>
      <c r="AJ649">
        <v>1</v>
      </c>
      <c r="AK649">
        <v>22</v>
      </c>
      <c r="AL649">
        <v>26</v>
      </c>
      <c r="AM649">
        <v>0</v>
      </c>
      <c r="AN649">
        <v>34</v>
      </c>
      <c r="AO649">
        <v>12</v>
      </c>
      <c r="AP649">
        <v>95</v>
      </c>
      <c r="AQ649" t="b">
        <f>IFERROR(MATCH('2018'!A648, '2019'!A:A, 0) &gt;0, FALSE)</f>
        <v>1</v>
      </c>
    </row>
    <row r="650" spans="1:43">
      <c r="A650" t="s">
        <v>12670</v>
      </c>
      <c r="B650" t="s">
        <v>13788</v>
      </c>
      <c r="C650" t="s">
        <v>15794</v>
      </c>
      <c r="D650" t="s">
        <v>10205</v>
      </c>
      <c r="E650" t="s">
        <v>3337</v>
      </c>
      <c r="F650">
        <v>60134</v>
      </c>
      <c r="G650">
        <v>6302328533</v>
      </c>
      <c r="H650" t="s">
        <v>177</v>
      </c>
      <c r="I650">
        <v>1</v>
      </c>
      <c r="J650">
        <v>8.6</v>
      </c>
      <c r="K650">
        <v>1.5</v>
      </c>
      <c r="L650">
        <v>11.1</v>
      </c>
      <c r="M650">
        <v>37</v>
      </c>
      <c r="N650" t="s">
        <v>290</v>
      </c>
      <c r="O650" t="s">
        <v>290</v>
      </c>
      <c r="P650" t="s">
        <v>290</v>
      </c>
      <c r="Q650" t="s">
        <v>290</v>
      </c>
      <c r="R650" t="s">
        <v>290</v>
      </c>
      <c r="S650" t="s">
        <v>290</v>
      </c>
      <c r="T650" t="s">
        <v>290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 t="s">
        <v>290</v>
      </c>
      <c r="AE650" t="s">
        <v>290</v>
      </c>
      <c r="AF650">
        <v>0</v>
      </c>
      <c r="AG650">
        <v>40</v>
      </c>
      <c r="AH650">
        <v>41</v>
      </c>
      <c r="AI650">
        <v>0</v>
      </c>
      <c r="AJ650">
        <v>2</v>
      </c>
      <c r="AK650">
        <v>1</v>
      </c>
      <c r="AL650">
        <v>0</v>
      </c>
      <c r="AM650">
        <v>0</v>
      </c>
      <c r="AN650">
        <v>76</v>
      </c>
      <c r="AO650">
        <v>2</v>
      </c>
      <c r="AP650">
        <v>81</v>
      </c>
      <c r="AQ650" t="b">
        <f>IFERROR(MATCH('2018'!A649, '2019'!A:A, 0) &gt;0, FALSE)</f>
        <v>1</v>
      </c>
    </row>
    <row r="651" spans="1:43">
      <c r="A651" t="s">
        <v>15795</v>
      </c>
      <c r="B651" t="s">
        <v>15796</v>
      </c>
      <c r="C651" t="s">
        <v>15797</v>
      </c>
      <c r="D651" t="s">
        <v>15798</v>
      </c>
      <c r="E651" t="s">
        <v>15799</v>
      </c>
      <c r="F651">
        <v>60110</v>
      </c>
      <c r="G651">
        <v>8474280870</v>
      </c>
      <c r="H651" t="s">
        <v>177</v>
      </c>
      <c r="I651">
        <v>1</v>
      </c>
      <c r="J651">
        <v>1</v>
      </c>
      <c r="K651">
        <v>0</v>
      </c>
      <c r="L651">
        <v>2</v>
      </c>
      <c r="M651">
        <v>0</v>
      </c>
      <c r="N651" t="s">
        <v>290</v>
      </c>
      <c r="O651">
        <v>0</v>
      </c>
      <c r="P651">
        <v>0</v>
      </c>
      <c r="Q651">
        <v>0</v>
      </c>
      <c r="R651">
        <v>0</v>
      </c>
      <c r="S651">
        <v>0</v>
      </c>
      <c r="T651" t="s">
        <v>290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1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2</v>
      </c>
      <c r="AP651">
        <v>2</v>
      </c>
      <c r="AQ651" t="b">
        <f>IFERROR(MATCH('2018'!A650, '2019'!A:A, 0) &gt;0, FALSE)</f>
        <v>0</v>
      </c>
    </row>
    <row r="652" spans="1:43">
      <c r="A652" t="s">
        <v>3368</v>
      </c>
      <c r="B652" t="s">
        <v>3369</v>
      </c>
      <c r="C652" t="s">
        <v>6828</v>
      </c>
      <c r="D652" t="s">
        <v>3371</v>
      </c>
      <c r="E652" t="s">
        <v>3372</v>
      </c>
      <c r="F652">
        <v>60510</v>
      </c>
      <c r="G652">
        <v>6305935290</v>
      </c>
      <c r="H652" t="s">
        <v>177</v>
      </c>
      <c r="I652">
        <v>2</v>
      </c>
      <c r="J652">
        <v>31</v>
      </c>
      <c r="K652">
        <v>1.5</v>
      </c>
      <c r="L652">
        <v>34.5</v>
      </c>
      <c r="M652">
        <v>46</v>
      </c>
      <c r="N652">
        <v>35</v>
      </c>
      <c r="O652">
        <v>40</v>
      </c>
      <c r="P652">
        <v>44</v>
      </c>
      <c r="Q652">
        <v>37</v>
      </c>
      <c r="R652">
        <v>39</v>
      </c>
      <c r="S652">
        <v>38</v>
      </c>
      <c r="T652">
        <v>50</v>
      </c>
      <c r="U652">
        <v>54</v>
      </c>
      <c r="V652">
        <v>36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221</v>
      </c>
      <c r="AH652">
        <v>198</v>
      </c>
      <c r="AI652">
        <v>15</v>
      </c>
      <c r="AJ652">
        <v>12</v>
      </c>
      <c r="AK652">
        <v>1</v>
      </c>
      <c r="AL652">
        <v>0</v>
      </c>
      <c r="AM652">
        <v>0</v>
      </c>
      <c r="AN652">
        <v>365</v>
      </c>
      <c r="AO652">
        <v>26</v>
      </c>
      <c r="AP652">
        <v>419</v>
      </c>
      <c r="AQ652" t="b">
        <f>IFERROR(MATCH('2018'!A651, '2019'!A:A, 0) &gt;0, FALSE)</f>
        <v>0</v>
      </c>
    </row>
    <row r="653" spans="1:43">
      <c r="A653" t="s">
        <v>13791</v>
      </c>
      <c r="B653" t="s">
        <v>13792</v>
      </c>
      <c r="C653" t="s">
        <v>13793</v>
      </c>
      <c r="D653" t="s">
        <v>13794</v>
      </c>
      <c r="E653" t="s">
        <v>13795</v>
      </c>
      <c r="F653">
        <v>60103</v>
      </c>
      <c r="G653">
        <v>6307367300</v>
      </c>
      <c r="H653" t="s">
        <v>177</v>
      </c>
      <c r="I653" t="s">
        <v>13374</v>
      </c>
      <c r="J653" t="s">
        <v>13374</v>
      </c>
      <c r="K653" t="s">
        <v>13374</v>
      </c>
      <c r="L653" t="s">
        <v>13374</v>
      </c>
      <c r="M653" t="s">
        <v>290</v>
      </c>
      <c r="N653" t="s">
        <v>290</v>
      </c>
      <c r="O653">
        <v>10</v>
      </c>
      <c r="P653" t="s">
        <v>290</v>
      </c>
      <c r="Q653" t="s">
        <v>290</v>
      </c>
      <c r="R653" t="s">
        <v>290</v>
      </c>
      <c r="S653" t="s">
        <v>290</v>
      </c>
      <c r="T653" t="s">
        <v>290</v>
      </c>
      <c r="U653" t="s">
        <v>290</v>
      </c>
      <c r="V653" t="s">
        <v>290</v>
      </c>
      <c r="W653" t="s">
        <v>290</v>
      </c>
      <c r="X653" t="s">
        <v>290</v>
      </c>
      <c r="Y653" t="s">
        <v>290</v>
      </c>
      <c r="Z653" t="s">
        <v>290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44</v>
      </c>
      <c r="AH653">
        <v>35</v>
      </c>
      <c r="AI653">
        <v>0</v>
      </c>
      <c r="AJ653">
        <v>0</v>
      </c>
      <c r="AK653">
        <v>0</v>
      </c>
      <c r="AL653">
        <v>79</v>
      </c>
      <c r="AM653">
        <v>0</v>
      </c>
      <c r="AN653">
        <v>0</v>
      </c>
      <c r="AO653">
        <v>0</v>
      </c>
      <c r="AP653">
        <v>79</v>
      </c>
      <c r="AQ653" t="b">
        <f>IFERROR(MATCH('2018'!A652, '2019'!A:A, 0) &gt;0, FALSE)</f>
        <v>1</v>
      </c>
    </row>
    <row r="654" spans="1:43">
      <c r="A654" t="s">
        <v>3374</v>
      </c>
      <c r="B654" t="s">
        <v>3375</v>
      </c>
      <c r="C654" t="s">
        <v>15800</v>
      </c>
      <c r="D654" t="s">
        <v>3377</v>
      </c>
      <c r="E654" t="s">
        <v>3372</v>
      </c>
      <c r="F654">
        <v>60510</v>
      </c>
      <c r="G654">
        <v>2242130087</v>
      </c>
      <c r="H654" t="s">
        <v>177</v>
      </c>
      <c r="I654">
        <v>1</v>
      </c>
      <c r="J654">
        <v>2</v>
      </c>
      <c r="K654">
        <v>0</v>
      </c>
      <c r="L654">
        <v>3</v>
      </c>
      <c r="M654">
        <v>0</v>
      </c>
      <c r="N654" t="s">
        <v>290</v>
      </c>
      <c r="O654" t="s">
        <v>290</v>
      </c>
      <c r="P654" t="s">
        <v>290</v>
      </c>
      <c r="Q654" t="s">
        <v>290</v>
      </c>
      <c r="R654" t="s">
        <v>290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4</v>
      </c>
      <c r="AH654">
        <v>8</v>
      </c>
      <c r="AI654">
        <v>0</v>
      </c>
      <c r="AJ654">
        <v>5</v>
      </c>
      <c r="AK654">
        <v>0</v>
      </c>
      <c r="AL654">
        <v>0</v>
      </c>
      <c r="AM654">
        <v>0</v>
      </c>
      <c r="AN654">
        <v>7</v>
      </c>
      <c r="AO654">
        <v>0</v>
      </c>
      <c r="AP654">
        <v>12</v>
      </c>
      <c r="AQ654" t="b">
        <f>IFERROR(MATCH('2018'!A653, '2019'!A:A, 0) &gt;0, FALSE)</f>
        <v>0</v>
      </c>
    </row>
    <row r="655" spans="1:43">
      <c r="A655" t="s">
        <v>3393</v>
      </c>
      <c r="B655" t="s">
        <v>3394</v>
      </c>
      <c r="C655" t="s">
        <v>7244</v>
      </c>
      <c r="D655" t="s">
        <v>3397</v>
      </c>
      <c r="E655" t="s">
        <v>3262</v>
      </c>
      <c r="F655">
        <v>60124</v>
      </c>
      <c r="G655">
        <v>8476950310</v>
      </c>
      <c r="H655" t="s">
        <v>177</v>
      </c>
      <c r="I655">
        <v>4</v>
      </c>
      <c r="J655">
        <v>26.4</v>
      </c>
      <c r="K655">
        <v>15.7</v>
      </c>
      <c r="L655">
        <v>46.1</v>
      </c>
      <c r="M655">
        <v>25</v>
      </c>
      <c r="N655">
        <v>14</v>
      </c>
      <c r="O655">
        <v>13</v>
      </c>
      <c r="P655">
        <v>18</v>
      </c>
      <c r="Q655">
        <v>11</v>
      </c>
      <c r="R655">
        <v>22</v>
      </c>
      <c r="S655">
        <v>20</v>
      </c>
      <c r="T655">
        <v>16</v>
      </c>
      <c r="U655">
        <v>30</v>
      </c>
      <c r="V655">
        <v>22</v>
      </c>
      <c r="W655">
        <v>25</v>
      </c>
      <c r="X655">
        <v>33</v>
      </c>
      <c r="Y655">
        <v>40</v>
      </c>
      <c r="Z655">
        <v>40</v>
      </c>
      <c r="AA655">
        <v>0</v>
      </c>
      <c r="AB655">
        <v>0</v>
      </c>
      <c r="AC655">
        <v>0</v>
      </c>
      <c r="AD655">
        <v>0</v>
      </c>
      <c r="AE655" t="s">
        <v>290</v>
      </c>
      <c r="AF655" t="s">
        <v>290</v>
      </c>
      <c r="AG655">
        <v>177</v>
      </c>
      <c r="AH655">
        <v>162</v>
      </c>
      <c r="AI655">
        <v>0</v>
      </c>
      <c r="AJ655">
        <v>24</v>
      </c>
      <c r="AK655">
        <v>7</v>
      </c>
      <c r="AL655">
        <v>8</v>
      </c>
      <c r="AM655">
        <v>0</v>
      </c>
      <c r="AN655">
        <v>254</v>
      </c>
      <c r="AO655">
        <v>46</v>
      </c>
      <c r="AP655">
        <v>339</v>
      </c>
      <c r="AQ655" t="b">
        <f>IFERROR(MATCH('2018'!A654, '2019'!A:A, 0) &gt;0, FALSE)</f>
        <v>1</v>
      </c>
    </row>
    <row r="656" spans="1:43">
      <c r="A656" t="s">
        <v>12674</v>
      </c>
      <c r="B656" t="s">
        <v>12675</v>
      </c>
      <c r="C656" t="s">
        <v>15801</v>
      </c>
      <c r="D656" t="s">
        <v>12677</v>
      </c>
      <c r="E656" t="s">
        <v>3372</v>
      </c>
      <c r="F656">
        <v>60510</v>
      </c>
      <c r="G656">
        <v>6308792586</v>
      </c>
      <c r="H656" t="s">
        <v>177</v>
      </c>
      <c r="I656">
        <v>2</v>
      </c>
      <c r="J656">
        <v>4.5</v>
      </c>
      <c r="K656">
        <v>1</v>
      </c>
      <c r="L656">
        <v>7.5</v>
      </c>
      <c r="M656">
        <v>23</v>
      </c>
      <c r="N656" t="s">
        <v>290</v>
      </c>
      <c r="O656" t="s">
        <v>290</v>
      </c>
      <c r="P656" t="s">
        <v>290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20</v>
      </c>
      <c r="AH656">
        <v>22</v>
      </c>
      <c r="AI656">
        <v>0</v>
      </c>
      <c r="AJ656">
        <v>3</v>
      </c>
      <c r="AK656">
        <v>0</v>
      </c>
      <c r="AL656">
        <v>2</v>
      </c>
      <c r="AM656">
        <v>0</v>
      </c>
      <c r="AN656">
        <v>30</v>
      </c>
      <c r="AO656">
        <v>7</v>
      </c>
      <c r="AP656">
        <v>42</v>
      </c>
      <c r="AQ656" t="b">
        <f>IFERROR(MATCH('2018'!A655, '2019'!A:A, 0) &gt;0, FALSE)</f>
        <v>1</v>
      </c>
    </row>
    <row r="657" spans="1:43">
      <c r="A657" t="s">
        <v>12680</v>
      </c>
      <c r="B657" t="s">
        <v>10227</v>
      </c>
      <c r="C657" t="s">
        <v>15802</v>
      </c>
      <c r="D657" t="s">
        <v>10230</v>
      </c>
      <c r="E657" t="s">
        <v>3262</v>
      </c>
      <c r="F657">
        <v>60123</v>
      </c>
      <c r="G657">
        <v>8477415530</v>
      </c>
      <c r="H657" t="s">
        <v>177</v>
      </c>
      <c r="I657">
        <v>4</v>
      </c>
      <c r="J657">
        <v>8</v>
      </c>
      <c r="K657">
        <v>5</v>
      </c>
      <c r="L657">
        <v>17</v>
      </c>
      <c r="M657" t="s">
        <v>290</v>
      </c>
      <c r="N657" t="s">
        <v>290</v>
      </c>
      <c r="O657" t="s">
        <v>290</v>
      </c>
      <c r="P657" t="s">
        <v>290</v>
      </c>
      <c r="Q657" t="s">
        <v>290</v>
      </c>
      <c r="R657" t="s">
        <v>290</v>
      </c>
      <c r="S657" t="s">
        <v>290</v>
      </c>
      <c r="T657" t="s">
        <v>290</v>
      </c>
      <c r="U657" t="s">
        <v>290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24</v>
      </c>
      <c r="AH657">
        <v>27</v>
      </c>
      <c r="AI657">
        <v>0</v>
      </c>
      <c r="AJ657">
        <v>0</v>
      </c>
      <c r="AK657">
        <v>10</v>
      </c>
      <c r="AL657">
        <v>15</v>
      </c>
      <c r="AM657">
        <v>0</v>
      </c>
      <c r="AN657">
        <v>17</v>
      </c>
      <c r="AO657">
        <v>9</v>
      </c>
      <c r="AP657">
        <v>51</v>
      </c>
      <c r="AQ657" t="b">
        <f>IFERROR(MATCH('2018'!A656, '2019'!A:A, 0) &gt;0, FALSE)</f>
        <v>1</v>
      </c>
    </row>
    <row r="658" spans="1:43">
      <c r="A658" t="s">
        <v>12685</v>
      </c>
      <c r="B658" t="s">
        <v>10240</v>
      </c>
      <c r="C658" t="s">
        <v>15803</v>
      </c>
      <c r="D658" t="s">
        <v>15104</v>
      </c>
      <c r="E658" t="s">
        <v>3326</v>
      </c>
      <c r="F658">
        <v>60174</v>
      </c>
      <c r="G658">
        <v>6305131686</v>
      </c>
      <c r="H658" t="s">
        <v>177</v>
      </c>
      <c r="I658">
        <v>1</v>
      </c>
      <c r="J658">
        <v>3</v>
      </c>
      <c r="K658">
        <v>2</v>
      </c>
      <c r="L658">
        <v>6</v>
      </c>
      <c r="M658">
        <v>0</v>
      </c>
      <c r="N658">
        <v>0</v>
      </c>
      <c r="O658" t="s">
        <v>290</v>
      </c>
      <c r="P658" t="s">
        <v>290</v>
      </c>
      <c r="Q658" t="s">
        <v>290</v>
      </c>
      <c r="R658" t="s">
        <v>290</v>
      </c>
      <c r="S658" t="s">
        <v>290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19</v>
      </c>
      <c r="AH658">
        <v>18</v>
      </c>
      <c r="AI658">
        <v>0</v>
      </c>
      <c r="AJ658">
        <v>1</v>
      </c>
      <c r="AK658">
        <v>2</v>
      </c>
      <c r="AL658">
        <v>1</v>
      </c>
      <c r="AM658">
        <v>0</v>
      </c>
      <c r="AN658">
        <v>33</v>
      </c>
      <c r="AO658">
        <v>0</v>
      </c>
      <c r="AP658">
        <v>37</v>
      </c>
      <c r="AQ658" t="b">
        <f>IFERROR(MATCH('2018'!A657, '2019'!A:A, 0) &gt;0, FALSE)</f>
        <v>0</v>
      </c>
    </row>
    <row r="659" spans="1:43">
      <c r="A659" t="s">
        <v>3399</v>
      </c>
      <c r="B659" t="s">
        <v>446</v>
      </c>
      <c r="C659" t="s">
        <v>6855</v>
      </c>
      <c r="D659" t="s">
        <v>3401</v>
      </c>
      <c r="E659" t="s">
        <v>3372</v>
      </c>
      <c r="F659">
        <v>60510</v>
      </c>
      <c r="G659">
        <v>6304060157</v>
      </c>
      <c r="H659" t="s">
        <v>177</v>
      </c>
      <c r="I659">
        <v>1.1000000000000001</v>
      </c>
      <c r="J659">
        <v>13.5</v>
      </c>
      <c r="K659">
        <v>6.2</v>
      </c>
      <c r="L659">
        <v>20.8</v>
      </c>
      <c r="M659">
        <v>81</v>
      </c>
      <c r="N659">
        <v>14</v>
      </c>
      <c r="O659">
        <v>13</v>
      </c>
      <c r="P659">
        <v>10</v>
      </c>
      <c r="Q659" t="s">
        <v>290</v>
      </c>
      <c r="R659">
        <v>20</v>
      </c>
      <c r="S659">
        <v>13</v>
      </c>
      <c r="T659">
        <v>21</v>
      </c>
      <c r="U659">
        <v>15</v>
      </c>
      <c r="V659">
        <v>20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10</v>
      </c>
      <c r="AF659">
        <v>0</v>
      </c>
      <c r="AG659">
        <v>109</v>
      </c>
      <c r="AH659">
        <v>117</v>
      </c>
      <c r="AI659">
        <v>0</v>
      </c>
      <c r="AJ659">
        <v>8</v>
      </c>
      <c r="AK659">
        <v>0</v>
      </c>
      <c r="AL659">
        <v>6</v>
      </c>
      <c r="AM659">
        <v>2</v>
      </c>
      <c r="AN659">
        <v>190</v>
      </c>
      <c r="AO659">
        <v>20</v>
      </c>
      <c r="AP659">
        <v>226</v>
      </c>
      <c r="AQ659" t="b">
        <f>IFERROR(MATCH('2018'!A658, '2019'!A:A, 0) &gt;0, FALSE)</f>
        <v>1</v>
      </c>
    </row>
    <row r="660" spans="1:43">
      <c r="A660" t="s">
        <v>3407</v>
      </c>
      <c r="B660" t="s">
        <v>1061</v>
      </c>
      <c r="C660" t="s">
        <v>13800</v>
      </c>
      <c r="D660" t="s">
        <v>3409</v>
      </c>
      <c r="E660" t="s">
        <v>3410</v>
      </c>
      <c r="F660">
        <v>60918</v>
      </c>
      <c r="G660">
        <v>2173942422</v>
      </c>
      <c r="H660" t="s">
        <v>178</v>
      </c>
      <c r="I660">
        <v>1</v>
      </c>
      <c r="J660">
        <v>7.3</v>
      </c>
      <c r="K660">
        <v>3</v>
      </c>
      <c r="L660">
        <v>11.3</v>
      </c>
      <c r="M660">
        <v>0</v>
      </c>
      <c r="N660">
        <v>11</v>
      </c>
      <c r="O660">
        <v>10</v>
      </c>
      <c r="P660">
        <v>10</v>
      </c>
      <c r="Q660">
        <v>10</v>
      </c>
      <c r="R660">
        <v>14</v>
      </c>
      <c r="S660" t="s">
        <v>290</v>
      </c>
      <c r="T660">
        <v>10</v>
      </c>
      <c r="U660">
        <v>10</v>
      </c>
      <c r="V660" t="s">
        <v>290</v>
      </c>
      <c r="W660">
        <v>0</v>
      </c>
      <c r="X660">
        <v>0</v>
      </c>
      <c r="Y660">
        <v>0</v>
      </c>
      <c r="Z660">
        <v>0</v>
      </c>
      <c r="AA660">
        <v>21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68</v>
      </c>
      <c r="AH660">
        <v>43</v>
      </c>
      <c r="AI660">
        <v>0</v>
      </c>
      <c r="AJ660">
        <v>1</v>
      </c>
      <c r="AK660">
        <v>0</v>
      </c>
      <c r="AL660">
        <v>1</v>
      </c>
      <c r="AM660">
        <v>0</v>
      </c>
      <c r="AN660">
        <v>104</v>
      </c>
      <c r="AO660">
        <v>5</v>
      </c>
      <c r="AP660">
        <v>111</v>
      </c>
      <c r="AQ660" t="b">
        <f>IFERROR(MATCH('2018'!A659, '2019'!A:A, 0) &gt;0, FALSE)</f>
        <v>1</v>
      </c>
    </row>
    <row r="661" spans="1:43">
      <c r="A661" t="s">
        <v>3412</v>
      </c>
      <c r="B661" t="s">
        <v>3413</v>
      </c>
      <c r="C661" t="s">
        <v>6864</v>
      </c>
      <c r="D661" t="s">
        <v>3416</v>
      </c>
      <c r="E661" t="s">
        <v>3417</v>
      </c>
      <c r="F661">
        <v>60953</v>
      </c>
      <c r="G661">
        <v>8158894209</v>
      </c>
      <c r="H661" t="s">
        <v>178</v>
      </c>
      <c r="I661">
        <v>0.8</v>
      </c>
      <c r="J661">
        <v>6.6</v>
      </c>
      <c r="K661">
        <v>2.1</v>
      </c>
      <c r="L661">
        <v>9.5</v>
      </c>
      <c r="M661">
        <v>21</v>
      </c>
      <c r="N661" t="s">
        <v>290</v>
      </c>
      <c r="O661" t="s">
        <v>290</v>
      </c>
      <c r="P661" t="s">
        <v>290</v>
      </c>
      <c r="Q661" t="s">
        <v>290</v>
      </c>
      <c r="R661" t="s">
        <v>290</v>
      </c>
      <c r="S661" t="s">
        <v>290</v>
      </c>
      <c r="T661" t="s">
        <v>290</v>
      </c>
      <c r="U661" t="s">
        <v>290</v>
      </c>
      <c r="V661" t="s">
        <v>290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35</v>
      </c>
      <c r="AH661">
        <v>28</v>
      </c>
      <c r="AI661">
        <v>0</v>
      </c>
      <c r="AJ661">
        <v>1</v>
      </c>
      <c r="AK661">
        <v>2</v>
      </c>
      <c r="AL661">
        <v>0</v>
      </c>
      <c r="AM661">
        <v>0</v>
      </c>
      <c r="AN661">
        <v>60</v>
      </c>
      <c r="AO661">
        <v>0</v>
      </c>
      <c r="AP661">
        <v>63</v>
      </c>
      <c r="AQ661" t="b">
        <f>IFERROR(MATCH('2018'!A660, '2019'!A:A, 0) &gt;0, FALSE)</f>
        <v>1</v>
      </c>
    </row>
    <row r="662" spans="1:43">
      <c r="A662" t="s">
        <v>3419</v>
      </c>
      <c r="B662" t="s">
        <v>3420</v>
      </c>
      <c r="C662" t="s">
        <v>15112</v>
      </c>
      <c r="D662" t="s">
        <v>1581</v>
      </c>
      <c r="E662" t="s">
        <v>3410</v>
      </c>
      <c r="F662">
        <v>60918</v>
      </c>
      <c r="G662">
        <v>2173942547</v>
      </c>
      <c r="H662" t="s">
        <v>178</v>
      </c>
      <c r="I662">
        <v>2</v>
      </c>
      <c r="J662">
        <v>2.5</v>
      </c>
      <c r="K662">
        <v>1</v>
      </c>
      <c r="L662">
        <v>5.5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 t="s">
        <v>290</v>
      </c>
      <c r="X662" t="s">
        <v>290</v>
      </c>
      <c r="Y662">
        <v>0</v>
      </c>
      <c r="Z662" t="s">
        <v>290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3</v>
      </c>
      <c r="AH662">
        <v>4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6</v>
      </c>
      <c r="AO662">
        <v>1</v>
      </c>
      <c r="AP662">
        <v>7</v>
      </c>
      <c r="AQ662" t="b">
        <f>IFERROR(MATCH('2018'!A661, '2019'!A:A, 0) &gt;0, FALSE)</f>
        <v>1</v>
      </c>
    </row>
    <row r="663" spans="1:43">
      <c r="A663" t="s">
        <v>3423</v>
      </c>
      <c r="B663" t="s">
        <v>3413</v>
      </c>
      <c r="C663" t="s">
        <v>15804</v>
      </c>
      <c r="D663" t="s">
        <v>3425</v>
      </c>
      <c r="E663" t="s">
        <v>3426</v>
      </c>
      <c r="F663">
        <v>60914</v>
      </c>
      <c r="G663">
        <v>8159323241</v>
      </c>
      <c r="H663" t="s">
        <v>179</v>
      </c>
      <c r="I663">
        <v>2</v>
      </c>
      <c r="J663">
        <v>15.5</v>
      </c>
      <c r="K663">
        <v>0</v>
      </c>
      <c r="L663">
        <v>17.5</v>
      </c>
      <c r="M663">
        <v>42</v>
      </c>
      <c r="N663">
        <v>20</v>
      </c>
      <c r="O663">
        <v>19</v>
      </c>
      <c r="P663">
        <v>18</v>
      </c>
      <c r="Q663">
        <v>18</v>
      </c>
      <c r="R663">
        <v>12</v>
      </c>
      <c r="S663">
        <v>13</v>
      </c>
      <c r="T663">
        <v>15</v>
      </c>
      <c r="U663">
        <v>12</v>
      </c>
      <c r="V663" t="s">
        <v>290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82</v>
      </c>
      <c r="AH663">
        <v>94</v>
      </c>
      <c r="AI663">
        <v>0</v>
      </c>
      <c r="AJ663">
        <v>8</v>
      </c>
      <c r="AK663">
        <v>3</v>
      </c>
      <c r="AL663">
        <v>4</v>
      </c>
      <c r="AM663">
        <v>0</v>
      </c>
      <c r="AN663">
        <v>158</v>
      </c>
      <c r="AO663">
        <v>3</v>
      </c>
      <c r="AP663">
        <v>176</v>
      </c>
      <c r="AQ663" t="b">
        <f>IFERROR(MATCH('2018'!A662, '2019'!A:A, 0) &gt;0, FALSE)</f>
        <v>1</v>
      </c>
    </row>
    <row r="664" spans="1:43">
      <c r="A664" t="s">
        <v>3428</v>
      </c>
      <c r="B664" t="s">
        <v>3429</v>
      </c>
      <c r="C664" t="s">
        <v>15116</v>
      </c>
      <c r="D664" t="s">
        <v>3431</v>
      </c>
      <c r="E664" t="s">
        <v>179</v>
      </c>
      <c r="F664">
        <v>60901</v>
      </c>
      <c r="G664">
        <v>8159327413</v>
      </c>
      <c r="H664" t="s">
        <v>179</v>
      </c>
      <c r="I664">
        <v>5</v>
      </c>
      <c r="J664">
        <v>52</v>
      </c>
      <c r="K664">
        <v>9</v>
      </c>
      <c r="L664">
        <v>66</v>
      </c>
      <c r="M664">
        <v>59</v>
      </c>
      <c r="N664">
        <v>42</v>
      </c>
      <c r="O664">
        <v>35</v>
      </c>
      <c r="P664">
        <v>55</v>
      </c>
      <c r="Q664">
        <v>40</v>
      </c>
      <c r="R664">
        <v>46</v>
      </c>
      <c r="S664">
        <v>52</v>
      </c>
      <c r="T664">
        <v>55</v>
      </c>
      <c r="U664">
        <v>57</v>
      </c>
      <c r="V664">
        <v>72</v>
      </c>
      <c r="W664">
        <v>97</v>
      </c>
      <c r="X664">
        <v>76</v>
      </c>
      <c r="Y664">
        <v>88</v>
      </c>
      <c r="Z664">
        <v>68</v>
      </c>
      <c r="AA664">
        <v>0</v>
      </c>
      <c r="AB664">
        <v>0</v>
      </c>
      <c r="AC664">
        <v>0</v>
      </c>
      <c r="AD664" t="s">
        <v>290</v>
      </c>
      <c r="AE664">
        <v>22</v>
      </c>
      <c r="AF664">
        <v>18</v>
      </c>
      <c r="AG664">
        <v>447</v>
      </c>
      <c r="AH664">
        <v>439</v>
      </c>
      <c r="AI664">
        <v>3</v>
      </c>
      <c r="AJ664">
        <v>12</v>
      </c>
      <c r="AK664">
        <v>66</v>
      </c>
      <c r="AL664">
        <v>169</v>
      </c>
      <c r="AM664">
        <v>0</v>
      </c>
      <c r="AN664">
        <v>609</v>
      </c>
      <c r="AO664">
        <v>27</v>
      </c>
      <c r="AP664">
        <v>886</v>
      </c>
      <c r="AQ664" t="b">
        <f>IFERROR(MATCH('2018'!A663, '2019'!A:A, 0) &gt;0, FALSE)</f>
        <v>1</v>
      </c>
    </row>
    <row r="665" spans="1:43">
      <c r="A665" t="s">
        <v>3433</v>
      </c>
      <c r="B665" t="s">
        <v>1965</v>
      </c>
      <c r="C665" t="s">
        <v>15805</v>
      </c>
      <c r="D665" t="s">
        <v>3435</v>
      </c>
      <c r="E665" t="s">
        <v>179</v>
      </c>
      <c r="F665">
        <v>60901</v>
      </c>
      <c r="G665">
        <v>8159394579</v>
      </c>
      <c r="H665" t="s">
        <v>179</v>
      </c>
      <c r="I665">
        <v>4</v>
      </c>
      <c r="J665">
        <v>20</v>
      </c>
      <c r="K665">
        <v>5</v>
      </c>
      <c r="L665">
        <v>29</v>
      </c>
      <c r="M665">
        <v>19</v>
      </c>
      <c r="N665">
        <v>12</v>
      </c>
      <c r="O665">
        <v>11</v>
      </c>
      <c r="P665">
        <v>12</v>
      </c>
      <c r="Q665">
        <v>16</v>
      </c>
      <c r="R665">
        <v>17</v>
      </c>
      <c r="S665">
        <v>18</v>
      </c>
      <c r="T665">
        <v>15</v>
      </c>
      <c r="U665">
        <v>10</v>
      </c>
      <c r="V665">
        <v>17</v>
      </c>
      <c r="W665">
        <v>19</v>
      </c>
      <c r="X665">
        <v>15</v>
      </c>
      <c r="Y665">
        <v>19</v>
      </c>
      <c r="Z665">
        <v>21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97</v>
      </c>
      <c r="AH665">
        <v>124</v>
      </c>
      <c r="AI665">
        <v>0</v>
      </c>
      <c r="AJ665">
        <v>7</v>
      </c>
      <c r="AK665">
        <v>24</v>
      </c>
      <c r="AL665">
        <v>6</v>
      </c>
      <c r="AM665">
        <v>0</v>
      </c>
      <c r="AN665">
        <v>178</v>
      </c>
      <c r="AO665">
        <v>6</v>
      </c>
      <c r="AP665">
        <v>221</v>
      </c>
      <c r="AQ665" t="b">
        <f>IFERROR(MATCH('2018'!A664, '2019'!A:A, 0) &gt;0, FALSE)</f>
        <v>1</v>
      </c>
    </row>
    <row r="666" spans="1:43">
      <c r="A666" t="s">
        <v>3436</v>
      </c>
      <c r="B666" t="s">
        <v>3437</v>
      </c>
      <c r="C666" t="s">
        <v>6879</v>
      </c>
      <c r="D666" t="s">
        <v>3439</v>
      </c>
      <c r="E666" t="s">
        <v>179</v>
      </c>
      <c r="F666">
        <v>60901</v>
      </c>
      <c r="G666">
        <v>8159358080</v>
      </c>
      <c r="H666" t="s">
        <v>179</v>
      </c>
      <c r="I666">
        <v>3.9</v>
      </c>
      <c r="J666">
        <v>25.2</v>
      </c>
      <c r="K666">
        <v>5.7</v>
      </c>
      <c r="L666">
        <v>34.799999999999997</v>
      </c>
      <c r="M666">
        <v>44</v>
      </c>
      <c r="N666">
        <v>20</v>
      </c>
      <c r="O666">
        <v>10</v>
      </c>
      <c r="P666">
        <v>20</v>
      </c>
      <c r="Q666">
        <v>14</v>
      </c>
      <c r="R666">
        <v>14</v>
      </c>
      <c r="S666">
        <v>19</v>
      </c>
      <c r="T666">
        <v>25</v>
      </c>
      <c r="U666">
        <v>18</v>
      </c>
      <c r="V666">
        <v>17</v>
      </c>
      <c r="W666">
        <v>26</v>
      </c>
      <c r="X666">
        <v>27</v>
      </c>
      <c r="Y666">
        <v>29</v>
      </c>
      <c r="Z666">
        <v>18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152</v>
      </c>
      <c r="AH666">
        <v>149</v>
      </c>
      <c r="AI666">
        <v>0</v>
      </c>
      <c r="AJ666">
        <v>21</v>
      </c>
      <c r="AK666">
        <v>19</v>
      </c>
      <c r="AL666">
        <v>11</v>
      </c>
      <c r="AM666">
        <v>0</v>
      </c>
      <c r="AN666">
        <v>236</v>
      </c>
      <c r="AO666">
        <v>14</v>
      </c>
      <c r="AP666">
        <v>301</v>
      </c>
      <c r="AQ666" t="b">
        <f>IFERROR(MATCH('2018'!A665, '2019'!A:A, 0) &gt;0, FALSE)</f>
        <v>1</v>
      </c>
    </row>
    <row r="667" spans="1:43">
      <c r="A667" t="s">
        <v>12721</v>
      </c>
      <c r="B667" t="s">
        <v>3129</v>
      </c>
      <c r="C667" t="s">
        <v>15119</v>
      </c>
      <c r="D667" t="s">
        <v>10330</v>
      </c>
      <c r="E667" t="s">
        <v>10331</v>
      </c>
      <c r="F667">
        <v>60954</v>
      </c>
      <c r="G667">
        <v>8154723230</v>
      </c>
      <c r="H667" t="s">
        <v>179</v>
      </c>
      <c r="I667">
        <v>0.5</v>
      </c>
      <c r="J667">
        <v>3.5</v>
      </c>
      <c r="K667">
        <v>0</v>
      </c>
      <c r="L667">
        <v>4</v>
      </c>
      <c r="M667" t="s">
        <v>290</v>
      </c>
      <c r="N667" t="s">
        <v>290</v>
      </c>
      <c r="O667" t="s">
        <v>290</v>
      </c>
      <c r="P667" t="s">
        <v>290</v>
      </c>
      <c r="Q667" t="s">
        <v>290</v>
      </c>
      <c r="R667" t="s">
        <v>290</v>
      </c>
      <c r="S667">
        <v>0</v>
      </c>
      <c r="T667" t="s">
        <v>290</v>
      </c>
      <c r="U667" t="s">
        <v>290</v>
      </c>
      <c r="V667" t="s">
        <v>290</v>
      </c>
      <c r="W667" t="s">
        <v>290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7</v>
      </c>
      <c r="AH667">
        <v>13</v>
      </c>
      <c r="AI667">
        <v>0</v>
      </c>
      <c r="AJ667">
        <v>0</v>
      </c>
      <c r="AK667">
        <v>0</v>
      </c>
      <c r="AL667">
        <v>7</v>
      </c>
      <c r="AM667">
        <v>0</v>
      </c>
      <c r="AN667">
        <v>13</v>
      </c>
      <c r="AO667">
        <v>0</v>
      </c>
      <c r="AP667">
        <v>20</v>
      </c>
      <c r="AQ667" t="b">
        <f>IFERROR(MATCH('2018'!A666, '2019'!A:A, 0) &gt;0, FALSE)</f>
        <v>1</v>
      </c>
    </row>
    <row r="668" spans="1:43">
      <c r="A668" t="s">
        <v>3440</v>
      </c>
      <c r="B668" t="s">
        <v>3441</v>
      </c>
      <c r="C668" t="s">
        <v>15123</v>
      </c>
      <c r="D668" t="s">
        <v>3444</v>
      </c>
      <c r="E668" t="s">
        <v>3445</v>
      </c>
      <c r="F668">
        <v>61401</v>
      </c>
      <c r="G668">
        <v>3093443151</v>
      </c>
      <c r="H668" t="s">
        <v>180</v>
      </c>
      <c r="I668">
        <v>1</v>
      </c>
      <c r="J668">
        <v>12</v>
      </c>
      <c r="K668">
        <v>9</v>
      </c>
      <c r="L668">
        <v>22</v>
      </c>
      <c r="M668">
        <v>62</v>
      </c>
      <c r="N668">
        <v>23</v>
      </c>
      <c r="O668">
        <v>15</v>
      </c>
      <c r="P668">
        <v>10</v>
      </c>
      <c r="Q668">
        <v>10</v>
      </c>
      <c r="R668">
        <v>18</v>
      </c>
      <c r="S668">
        <v>14</v>
      </c>
      <c r="T668">
        <v>11</v>
      </c>
      <c r="U668">
        <v>11</v>
      </c>
      <c r="V668">
        <v>10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290</v>
      </c>
      <c r="AF668">
        <v>0</v>
      </c>
      <c r="AG668">
        <v>108</v>
      </c>
      <c r="AH668">
        <v>78</v>
      </c>
      <c r="AI668">
        <v>0</v>
      </c>
      <c r="AJ668">
        <v>4</v>
      </c>
      <c r="AK668">
        <v>6</v>
      </c>
      <c r="AL668">
        <v>21</v>
      </c>
      <c r="AM668">
        <v>0</v>
      </c>
      <c r="AN668">
        <v>129</v>
      </c>
      <c r="AO668">
        <v>26</v>
      </c>
      <c r="AP668">
        <v>186</v>
      </c>
      <c r="AQ668" t="b">
        <f>IFERROR(MATCH('2018'!A667, '2019'!A:A, 0) &gt;0, FALSE)</f>
        <v>1</v>
      </c>
    </row>
    <row r="669" spans="1:43">
      <c r="A669" t="s">
        <v>3447</v>
      </c>
      <c r="B669" t="s">
        <v>3448</v>
      </c>
      <c r="C669" t="s">
        <v>6891</v>
      </c>
      <c r="D669" t="s">
        <v>10339</v>
      </c>
      <c r="E669" t="s">
        <v>3445</v>
      </c>
      <c r="F669">
        <v>61401</v>
      </c>
      <c r="G669">
        <v>3093438008</v>
      </c>
      <c r="H669" t="s">
        <v>180</v>
      </c>
      <c r="I669">
        <v>4</v>
      </c>
      <c r="J669">
        <v>26</v>
      </c>
      <c r="K669">
        <v>0</v>
      </c>
      <c r="L669">
        <v>30</v>
      </c>
      <c r="M669">
        <v>18</v>
      </c>
      <c r="N669" t="s">
        <v>290</v>
      </c>
      <c r="O669">
        <v>13</v>
      </c>
      <c r="P669">
        <v>0</v>
      </c>
      <c r="Q669" t="s">
        <v>290</v>
      </c>
      <c r="R669">
        <v>11</v>
      </c>
      <c r="S669" t="s">
        <v>290</v>
      </c>
      <c r="T669" t="s">
        <v>290</v>
      </c>
      <c r="U669">
        <v>14</v>
      </c>
      <c r="V669" t="s">
        <v>290</v>
      </c>
      <c r="W669" t="s">
        <v>290</v>
      </c>
      <c r="X669" t="s">
        <v>290</v>
      </c>
      <c r="Y669" t="s">
        <v>290</v>
      </c>
      <c r="Z669" t="s">
        <v>290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65</v>
      </c>
      <c r="AH669">
        <v>52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117</v>
      </c>
      <c r="AO669">
        <v>0</v>
      </c>
      <c r="AP669">
        <v>117</v>
      </c>
      <c r="AQ669" t="b">
        <f>IFERROR(MATCH('2018'!A668, '2019'!A:A, 0) &gt;0, FALSE)</f>
        <v>1</v>
      </c>
    </row>
    <row r="670" spans="1:43">
      <c r="A670" t="s">
        <v>3451</v>
      </c>
      <c r="B670" t="s">
        <v>2308</v>
      </c>
      <c r="C670" t="s">
        <v>6894</v>
      </c>
      <c r="D670" t="s">
        <v>3452</v>
      </c>
      <c r="E670" t="s">
        <v>3453</v>
      </c>
      <c r="F670">
        <v>61462</v>
      </c>
      <c r="G670">
        <v>3097346037</v>
      </c>
      <c r="H670" t="s">
        <v>181</v>
      </c>
      <c r="I670">
        <v>2</v>
      </c>
      <c r="J670">
        <v>13.5</v>
      </c>
      <c r="K670">
        <v>3</v>
      </c>
      <c r="L670">
        <v>18.5</v>
      </c>
      <c r="M670">
        <v>12</v>
      </c>
      <c r="N670">
        <v>13</v>
      </c>
      <c r="O670">
        <v>11</v>
      </c>
      <c r="P670">
        <v>19</v>
      </c>
      <c r="Q670">
        <v>22</v>
      </c>
      <c r="R670">
        <v>17</v>
      </c>
      <c r="S670">
        <v>13</v>
      </c>
      <c r="T670">
        <v>17</v>
      </c>
      <c r="U670">
        <v>24</v>
      </c>
      <c r="V670">
        <v>17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82</v>
      </c>
      <c r="AH670">
        <v>83</v>
      </c>
      <c r="AI670">
        <v>0</v>
      </c>
      <c r="AJ670">
        <v>8</v>
      </c>
      <c r="AK670">
        <v>2</v>
      </c>
      <c r="AL670">
        <v>24</v>
      </c>
      <c r="AM670">
        <v>2</v>
      </c>
      <c r="AN670">
        <v>122</v>
      </c>
      <c r="AO670">
        <v>7</v>
      </c>
      <c r="AP670">
        <v>165</v>
      </c>
      <c r="AQ670" t="b">
        <f>IFERROR(MATCH('2018'!A669, '2019'!A:A, 0) &gt;0, FALSE)</f>
        <v>1</v>
      </c>
    </row>
    <row r="671" spans="1:43">
      <c r="A671" t="s">
        <v>3462</v>
      </c>
      <c r="B671" t="s">
        <v>3463</v>
      </c>
      <c r="C671" t="s">
        <v>10343</v>
      </c>
      <c r="D671" t="s">
        <v>3466</v>
      </c>
      <c r="E671" t="s">
        <v>3467</v>
      </c>
      <c r="F671">
        <v>60045</v>
      </c>
      <c r="G671">
        <v>8479181000</v>
      </c>
      <c r="H671" t="s">
        <v>182</v>
      </c>
      <c r="I671">
        <v>3</v>
      </c>
      <c r="J671">
        <v>17</v>
      </c>
      <c r="K671">
        <v>19</v>
      </c>
      <c r="L671">
        <v>39</v>
      </c>
      <c r="M671">
        <v>82</v>
      </c>
      <c r="N671">
        <v>16</v>
      </c>
      <c r="O671">
        <v>14</v>
      </c>
      <c r="P671" t="s">
        <v>290</v>
      </c>
      <c r="Q671">
        <v>16</v>
      </c>
      <c r="R671" t="s">
        <v>290</v>
      </c>
      <c r="S671" t="s">
        <v>290</v>
      </c>
      <c r="T671" t="s">
        <v>290</v>
      </c>
      <c r="U671" t="s">
        <v>290</v>
      </c>
      <c r="V671" t="s">
        <v>290</v>
      </c>
      <c r="W671" t="s">
        <v>290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71</v>
      </c>
      <c r="AH671">
        <v>96</v>
      </c>
      <c r="AI671">
        <v>0</v>
      </c>
      <c r="AJ671">
        <v>23</v>
      </c>
      <c r="AK671">
        <v>3</v>
      </c>
      <c r="AL671">
        <v>10</v>
      </c>
      <c r="AM671">
        <v>0</v>
      </c>
      <c r="AN671">
        <v>106</v>
      </c>
      <c r="AO671">
        <v>25</v>
      </c>
      <c r="AP671">
        <v>167</v>
      </c>
      <c r="AQ671" t="b">
        <f>IFERROR(MATCH('2018'!A670, '2019'!A:A, 0) &gt;0, FALSE)</f>
        <v>1</v>
      </c>
    </row>
    <row r="672" spans="1:43">
      <c r="A672" t="s">
        <v>3469</v>
      </c>
      <c r="B672" t="s">
        <v>3470</v>
      </c>
      <c r="C672" t="s">
        <v>5082</v>
      </c>
      <c r="D672" t="s">
        <v>10346</v>
      </c>
      <c r="E672" t="s">
        <v>825</v>
      </c>
      <c r="F672">
        <v>60015</v>
      </c>
      <c r="G672">
        <v>8479457580</v>
      </c>
      <c r="H672" t="s">
        <v>182</v>
      </c>
      <c r="I672">
        <v>0.5</v>
      </c>
      <c r="J672">
        <v>7</v>
      </c>
      <c r="K672">
        <v>1.5</v>
      </c>
      <c r="L672">
        <v>9</v>
      </c>
      <c r="M672">
        <v>30</v>
      </c>
      <c r="N672" t="s">
        <v>290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12</v>
      </c>
      <c r="AH672">
        <v>19</v>
      </c>
      <c r="AI672">
        <v>0</v>
      </c>
      <c r="AJ672">
        <v>1</v>
      </c>
      <c r="AK672">
        <v>0</v>
      </c>
      <c r="AL672">
        <v>2</v>
      </c>
      <c r="AM672">
        <v>0</v>
      </c>
      <c r="AN672">
        <v>25</v>
      </c>
      <c r="AO672">
        <v>3</v>
      </c>
      <c r="AP672">
        <v>31</v>
      </c>
      <c r="AQ672" t="b">
        <f>IFERROR(MATCH('2018'!A671, '2019'!A:A, 0) &gt;0, FALSE)</f>
        <v>1</v>
      </c>
    </row>
    <row r="673" spans="1:43">
      <c r="A673" t="s">
        <v>12729</v>
      </c>
      <c r="B673" t="s">
        <v>1505</v>
      </c>
      <c r="C673" t="s">
        <v>10350</v>
      </c>
      <c r="D673" t="s">
        <v>10351</v>
      </c>
      <c r="E673" t="s">
        <v>825</v>
      </c>
      <c r="F673">
        <v>60015</v>
      </c>
      <c r="G673">
        <v>8479450135</v>
      </c>
      <c r="H673" t="s">
        <v>182</v>
      </c>
      <c r="I673">
        <v>1</v>
      </c>
      <c r="J673">
        <v>12</v>
      </c>
      <c r="K673">
        <v>8</v>
      </c>
      <c r="L673">
        <v>21</v>
      </c>
      <c r="M673">
        <v>20</v>
      </c>
      <c r="N673" t="s">
        <v>290</v>
      </c>
      <c r="O673" t="s">
        <v>290</v>
      </c>
      <c r="P673" t="s">
        <v>290</v>
      </c>
      <c r="Q673" t="s">
        <v>290</v>
      </c>
      <c r="R673" t="s">
        <v>290</v>
      </c>
      <c r="S673">
        <v>10</v>
      </c>
      <c r="T673" t="s">
        <v>290</v>
      </c>
      <c r="U673">
        <v>16</v>
      </c>
      <c r="V673">
        <v>21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290</v>
      </c>
      <c r="AF673">
        <v>0</v>
      </c>
      <c r="AG673">
        <v>54</v>
      </c>
      <c r="AH673">
        <v>58</v>
      </c>
      <c r="AI673">
        <v>0</v>
      </c>
      <c r="AJ673">
        <v>6</v>
      </c>
      <c r="AK673">
        <v>1</v>
      </c>
      <c r="AL673">
        <v>0</v>
      </c>
      <c r="AM673">
        <v>0</v>
      </c>
      <c r="AN673">
        <v>85</v>
      </c>
      <c r="AO673">
        <v>20</v>
      </c>
      <c r="AP673">
        <v>112</v>
      </c>
      <c r="AQ673" t="b">
        <f>IFERROR(MATCH('2018'!A672, '2019'!A:A, 0) &gt;0, FALSE)</f>
        <v>1</v>
      </c>
    </row>
    <row r="674" spans="1:43">
      <c r="A674" t="s">
        <v>3471</v>
      </c>
      <c r="B674" t="s">
        <v>3472</v>
      </c>
      <c r="C674" t="s">
        <v>5082</v>
      </c>
      <c r="D674" t="s">
        <v>646</v>
      </c>
      <c r="E674" t="s">
        <v>647</v>
      </c>
      <c r="F674">
        <v>60015</v>
      </c>
      <c r="G674">
        <v>8479457582</v>
      </c>
      <c r="H674" t="s">
        <v>182</v>
      </c>
      <c r="I674">
        <v>3</v>
      </c>
      <c r="J674">
        <v>9</v>
      </c>
      <c r="K674">
        <v>5</v>
      </c>
      <c r="L674">
        <v>17</v>
      </c>
      <c r="M674">
        <v>48</v>
      </c>
      <c r="N674" t="s">
        <v>290</v>
      </c>
      <c r="O674" t="s">
        <v>290</v>
      </c>
      <c r="P674" t="s">
        <v>290</v>
      </c>
      <c r="Q674" t="s">
        <v>290</v>
      </c>
      <c r="R674" t="s">
        <v>290</v>
      </c>
      <c r="S674" t="s">
        <v>290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38</v>
      </c>
      <c r="AH674">
        <v>35</v>
      </c>
      <c r="AI674">
        <v>0</v>
      </c>
      <c r="AJ674">
        <v>22</v>
      </c>
      <c r="AK674">
        <v>1</v>
      </c>
      <c r="AL674">
        <v>0</v>
      </c>
      <c r="AM674">
        <v>0</v>
      </c>
      <c r="AN674">
        <v>45</v>
      </c>
      <c r="AO674">
        <v>5</v>
      </c>
      <c r="AP674">
        <v>73</v>
      </c>
      <c r="AQ674" t="b">
        <f>IFERROR(MATCH('2018'!A673, '2019'!A:A, 0) &gt;0, FALSE)</f>
        <v>0</v>
      </c>
    </row>
    <row r="675" spans="1:43">
      <c r="A675" t="s">
        <v>3473</v>
      </c>
      <c r="B675" t="s">
        <v>3474</v>
      </c>
      <c r="C675" t="s">
        <v>15806</v>
      </c>
      <c r="D675" t="s">
        <v>3476</v>
      </c>
      <c r="E675" t="s">
        <v>3460</v>
      </c>
      <c r="F675">
        <v>60048</v>
      </c>
      <c r="G675">
        <v>8473625170</v>
      </c>
      <c r="H675" t="s">
        <v>182</v>
      </c>
      <c r="I675">
        <v>1</v>
      </c>
      <c r="J675">
        <v>4</v>
      </c>
      <c r="K675">
        <v>0</v>
      </c>
      <c r="L675">
        <v>5</v>
      </c>
      <c r="M675">
        <v>17</v>
      </c>
      <c r="N675">
        <v>0</v>
      </c>
      <c r="O675" t="s">
        <v>290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9</v>
      </c>
      <c r="AH675">
        <v>9</v>
      </c>
      <c r="AI675">
        <v>8</v>
      </c>
      <c r="AJ675">
        <v>1</v>
      </c>
      <c r="AK675">
        <v>1</v>
      </c>
      <c r="AL675">
        <v>2</v>
      </c>
      <c r="AM675">
        <v>0</v>
      </c>
      <c r="AN675">
        <v>2</v>
      </c>
      <c r="AO675">
        <v>4</v>
      </c>
      <c r="AP675">
        <v>18</v>
      </c>
      <c r="AQ675" t="b">
        <f>IFERROR(MATCH('2018'!A674, '2019'!A:A, 0) &gt;0, FALSE)</f>
        <v>1</v>
      </c>
    </row>
    <row r="676" spans="1:43">
      <c r="A676" t="s">
        <v>4755</v>
      </c>
      <c r="B676" t="s">
        <v>4756</v>
      </c>
      <c r="C676" t="s">
        <v>15807</v>
      </c>
      <c r="D676" t="s">
        <v>4757</v>
      </c>
      <c r="E676" t="s">
        <v>4758</v>
      </c>
      <c r="F676">
        <v>60047</v>
      </c>
      <c r="G676">
        <v>8476340430</v>
      </c>
      <c r="H676" t="s">
        <v>182</v>
      </c>
      <c r="I676">
        <v>1</v>
      </c>
      <c r="J676">
        <v>6</v>
      </c>
      <c r="K676">
        <v>5</v>
      </c>
      <c r="L676">
        <v>12</v>
      </c>
      <c r="M676">
        <v>18</v>
      </c>
      <c r="N676">
        <v>10</v>
      </c>
      <c r="O676" t="s">
        <v>290</v>
      </c>
      <c r="P676" t="s">
        <v>290</v>
      </c>
      <c r="Q676" t="s">
        <v>290</v>
      </c>
      <c r="R676" t="s">
        <v>290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22</v>
      </c>
      <c r="AH676">
        <v>18</v>
      </c>
      <c r="AI676">
        <v>0</v>
      </c>
      <c r="AJ676">
        <v>4</v>
      </c>
      <c r="AK676">
        <v>0</v>
      </c>
      <c r="AL676">
        <v>0</v>
      </c>
      <c r="AM676">
        <v>0</v>
      </c>
      <c r="AN676">
        <v>33</v>
      </c>
      <c r="AO676">
        <v>3</v>
      </c>
      <c r="AP676">
        <v>40</v>
      </c>
      <c r="AQ676" t="b">
        <f>IFERROR(MATCH('2018'!A675, '2019'!A:A, 0) &gt;0, FALSE)</f>
        <v>1</v>
      </c>
    </row>
    <row r="677" spans="1:43">
      <c r="A677" t="s">
        <v>3477</v>
      </c>
      <c r="B677" t="s">
        <v>3478</v>
      </c>
      <c r="C677" t="s">
        <v>15808</v>
      </c>
      <c r="D677" t="s">
        <v>3481</v>
      </c>
      <c r="E677" t="s">
        <v>3482</v>
      </c>
      <c r="F677">
        <v>60099</v>
      </c>
      <c r="G677">
        <v>8477463722</v>
      </c>
      <c r="H677" t="s">
        <v>182</v>
      </c>
      <c r="I677">
        <v>1</v>
      </c>
      <c r="J677">
        <v>15</v>
      </c>
      <c r="K677">
        <v>10</v>
      </c>
      <c r="L677">
        <v>26</v>
      </c>
      <c r="M677">
        <v>42</v>
      </c>
      <c r="N677">
        <v>24</v>
      </c>
      <c r="O677">
        <v>30</v>
      </c>
      <c r="P677">
        <v>28</v>
      </c>
      <c r="Q677">
        <v>28</v>
      </c>
      <c r="R677">
        <v>26</v>
      </c>
      <c r="S677">
        <v>30</v>
      </c>
      <c r="T677">
        <v>28</v>
      </c>
      <c r="U677">
        <v>30</v>
      </c>
      <c r="V677">
        <v>26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 t="s">
        <v>290</v>
      </c>
      <c r="AF677">
        <v>0</v>
      </c>
      <c r="AG677">
        <v>145</v>
      </c>
      <c r="AH677">
        <v>148</v>
      </c>
      <c r="AI677">
        <v>0</v>
      </c>
      <c r="AJ677">
        <v>15</v>
      </c>
      <c r="AK677">
        <v>24</v>
      </c>
      <c r="AL677">
        <v>87</v>
      </c>
      <c r="AM677">
        <v>0</v>
      </c>
      <c r="AN677">
        <v>121</v>
      </c>
      <c r="AO677">
        <v>46</v>
      </c>
      <c r="AP677">
        <v>293</v>
      </c>
      <c r="AQ677" t="b">
        <f>IFERROR(MATCH('2018'!A676, '2019'!A:A, 0) &gt;0, FALSE)</f>
        <v>1</v>
      </c>
    </row>
    <row r="678" spans="1:43">
      <c r="A678" t="s">
        <v>3484</v>
      </c>
      <c r="B678" t="s">
        <v>3485</v>
      </c>
      <c r="C678" t="s">
        <v>15134</v>
      </c>
      <c r="D678" t="s">
        <v>3487</v>
      </c>
      <c r="E678" t="s">
        <v>3488</v>
      </c>
      <c r="F678">
        <v>60046</v>
      </c>
      <c r="G678">
        <v>8473566111</v>
      </c>
      <c r="H678" t="s">
        <v>182</v>
      </c>
      <c r="I678">
        <v>1</v>
      </c>
      <c r="J678">
        <v>11</v>
      </c>
      <c r="K678">
        <v>9.4</v>
      </c>
      <c r="L678">
        <v>21.4</v>
      </c>
      <c r="M678">
        <v>33</v>
      </c>
      <c r="N678">
        <v>19</v>
      </c>
      <c r="O678">
        <v>19</v>
      </c>
      <c r="P678">
        <v>29</v>
      </c>
      <c r="Q678">
        <v>22</v>
      </c>
      <c r="R678">
        <v>30</v>
      </c>
      <c r="S678">
        <v>25</v>
      </c>
      <c r="T678">
        <v>29</v>
      </c>
      <c r="U678">
        <v>16</v>
      </c>
      <c r="V678">
        <v>29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122</v>
      </c>
      <c r="AH678">
        <v>129</v>
      </c>
      <c r="AI678">
        <v>0</v>
      </c>
      <c r="AJ678">
        <v>16</v>
      </c>
      <c r="AK678">
        <v>8</v>
      </c>
      <c r="AL678">
        <v>15</v>
      </c>
      <c r="AM678">
        <v>0</v>
      </c>
      <c r="AN678">
        <v>212</v>
      </c>
      <c r="AO678">
        <v>0</v>
      </c>
      <c r="AP678">
        <v>251</v>
      </c>
      <c r="AQ678" t="b">
        <f>IFERROR(MATCH('2018'!A677, '2019'!A:A, 0) &gt;0, FALSE)</f>
        <v>1</v>
      </c>
    </row>
    <row r="679" spans="1:43">
      <c r="A679" t="s">
        <v>3490</v>
      </c>
      <c r="B679" t="s">
        <v>3491</v>
      </c>
      <c r="C679" t="s">
        <v>6191</v>
      </c>
      <c r="D679" t="s">
        <v>3494</v>
      </c>
      <c r="E679" t="s">
        <v>3495</v>
      </c>
      <c r="F679">
        <v>60085</v>
      </c>
      <c r="G679">
        <v>8476238320</v>
      </c>
      <c r="H679" t="s">
        <v>182</v>
      </c>
      <c r="I679">
        <v>1</v>
      </c>
      <c r="J679">
        <v>13.5</v>
      </c>
      <c r="K679">
        <v>3.5</v>
      </c>
      <c r="L679">
        <v>18</v>
      </c>
      <c r="M679">
        <v>22</v>
      </c>
      <c r="N679">
        <v>16</v>
      </c>
      <c r="O679">
        <v>24</v>
      </c>
      <c r="P679">
        <v>24</v>
      </c>
      <c r="Q679">
        <v>23</v>
      </c>
      <c r="R679">
        <v>15</v>
      </c>
      <c r="S679">
        <v>25</v>
      </c>
      <c r="T679">
        <v>21</v>
      </c>
      <c r="U679">
        <v>19</v>
      </c>
      <c r="V679">
        <v>19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113</v>
      </c>
      <c r="AH679">
        <v>95</v>
      </c>
      <c r="AI679">
        <v>0</v>
      </c>
      <c r="AJ679">
        <v>12</v>
      </c>
      <c r="AK679">
        <v>11</v>
      </c>
      <c r="AL679">
        <v>115</v>
      </c>
      <c r="AM679">
        <v>0</v>
      </c>
      <c r="AN679">
        <v>41</v>
      </c>
      <c r="AO679">
        <v>29</v>
      </c>
      <c r="AP679">
        <v>208</v>
      </c>
      <c r="AQ679" t="b">
        <f>IFERROR(MATCH('2018'!A678, '2019'!A:A, 0) &gt;0, FALSE)</f>
        <v>1</v>
      </c>
    </row>
    <row r="680" spans="1:43">
      <c r="A680" t="s">
        <v>3497</v>
      </c>
      <c r="B680" t="s">
        <v>3498</v>
      </c>
      <c r="C680" t="s">
        <v>6921</v>
      </c>
      <c r="D680" t="s">
        <v>3500</v>
      </c>
      <c r="E680" t="s">
        <v>3501</v>
      </c>
      <c r="F680">
        <v>60010</v>
      </c>
      <c r="G680">
        <v>8473810311</v>
      </c>
      <c r="H680" t="s">
        <v>182</v>
      </c>
      <c r="I680">
        <v>2.1</v>
      </c>
      <c r="J680">
        <v>20.399999999999999</v>
      </c>
      <c r="K680">
        <v>11.9</v>
      </c>
      <c r="L680">
        <v>34.4</v>
      </c>
      <c r="M680">
        <v>64</v>
      </c>
      <c r="N680">
        <v>18</v>
      </c>
      <c r="O680">
        <v>23</v>
      </c>
      <c r="P680">
        <v>30</v>
      </c>
      <c r="Q680">
        <v>22</v>
      </c>
      <c r="R680">
        <v>13</v>
      </c>
      <c r="S680">
        <v>19</v>
      </c>
      <c r="T680">
        <v>33</v>
      </c>
      <c r="U680">
        <v>20</v>
      </c>
      <c r="V680">
        <v>35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33</v>
      </c>
      <c r="AF680">
        <v>0</v>
      </c>
      <c r="AG680">
        <v>162</v>
      </c>
      <c r="AH680">
        <v>148</v>
      </c>
      <c r="AI680">
        <v>0</v>
      </c>
      <c r="AJ680">
        <v>16</v>
      </c>
      <c r="AK680">
        <v>11</v>
      </c>
      <c r="AL680">
        <v>0</v>
      </c>
      <c r="AM680">
        <v>0</v>
      </c>
      <c r="AN680">
        <v>260</v>
      </c>
      <c r="AO680">
        <v>23</v>
      </c>
      <c r="AP680">
        <v>310</v>
      </c>
      <c r="AQ680" t="b">
        <f>IFERROR(MATCH('2018'!A679, '2019'!A:A, 0) &gt;0, FALSE)</f>
        <v>1</v>
      </c>
    </row>
    <row r="681" spans="1:43">
      <c r="A681" t="s">
        <v>3503</v>
      </c>
      <c r="B681" t="s">
        <v>3504</v>
      </c>
      <c r="C681" t="s">
        <v>15809</v>
      </c>
      <c r="D681" t="s">
        <v>3506</v>
      </c>
      <c r="E681" t="s">
        <v>3507</v>
      </c>
      <c r="F681">
        <v>60041</v>
      </c>
      <c r="G681">
        <v>8475875541</v>
      </c>
      <c r="H681" t="s">
        <v>182</v>
      </c>
      <c r="I681">
        <v>1</v>
      </c>
      <c r="J681">
        <v>10</v>
      </c>
      <c r="K681">
        <v>6</v>
      </c>
      <c r="L681">
        <v>17</v>
      </c>
      <c r="M681">
        <v>22</v>
      </c>
      <c r="N681">
        <v>10</v>
      </c>
      <c r="O681">
        <v>17</v>
      </c>
      <c r="P681">
        <v>27</v>
      </c>
      <c r="Q681">
        <v>15</v>
      </c>
      <c r="R681">
        <v>19</v>
      </c>
      <c r="S681">
        <v>21</v>
      </c>
      <c r="T681">
        <v>23</v>
      </c>
      <c r="U681">
        <v>14</v>
      </c>
      <c r="V681">
        <v>20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110</v>
      </c>
      <c r="AH681">
        <v>78</v>
      </c>
      <c r="AI681">
        <v>0</v>
      </c>
      <c r="AJ681">
        <v>11</v>
      </c>
      <c r="AK681">
        <v>4</v>
      </c>
      <c r="AL681">
        <v>11</v>
      </c>
      <c r="AM681">
        <v>3</v>
      </c>
      <c r="AN681">
        <v>149</v>
      </c>
      <c r="AO681">
        <v>10</v>
      </c>
      <c r="AP681">
        <v>188</v>
      </c>
      <c r="AQ681" t="b">
        <f>IFERROR(MATCH('2018'!A680, '2019'!A:A, 0) &gt;0, FALSE)</f>
        <v>1</v>
      </c>
    </row>
    <row r="682" spans="1:43">
      <c r="A682" t="s">
        <v>3509</v>
      </c>
      <c r="B682" t="s">
        <v>3510</v>
      </c>
      <c r="C682" t="s">
        <v>15810</v>
      </c>
      <c r="D682" t="s">
        <v>3512</v>
      </c>
      <c r="E682" t="s">
        <v>3513</v>
      </c>
      <c r="F682">
        <v>60047</v>
      </c>
      <c r="G682">
        <v>8474387921</v>
      </c>
      <c r="H682" t="s">
        <v>182</v>
      </c>
      <c r="I682">
        <v>3.5</v>
      </c>
      <c r="J682">
        <v>29</v>
      </c>
      <c r="K682">
        <v>6</v>
      </c>
      <c r="L682">
        <v>38.5</v>
      </c>
      <c r="M682">
        <v>63</v>
      </c>
      <c r="N682">
        <v>21</v>
      </c>
      <c r="O682">
        <v>28</v>
      </c>
      <c r="P682">
        <v>26</v>
      </c>
      <c r="Q682">
        <v>33</v>
      </c>
      <c r="R682">
        <v>28</v>
      </c>
      <c r="S682">
        <v>30</v>
      </c>
      <c r="T682">
        <v>31</v>
      </c>
      <c r="U682">
        <v>44</v>
      </c>
      <c r="V682">
        <v>44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185</v>
      </c>
      <c r="AH682">
        <v>163</v>
      </c>
      <c r="AI682">
        <v>9</v>
      </c>
      <c r="AJ682">
        <v>19</v>
      </c>
      <c r="AK682">
        <v>5</v>
      </c>
      <c r="AL682">
        <v>7</v>
      </c>
      <c r="AM682">
        <v>4</v>
      </c>
      <c r="AN682">
        <v>270</v>
      </c>
      <c r="AO682">
        <v>34</v>
      </c>
      <c r="AP682">
        <v>348</v>
      </c>
      <c r="AQ682" t="b">
        <f>IFERROR(MATCH('2018'!A681, '2019'!A:A, 0) &gt;0, FALSE)</f>
        <v>1</v>
      </c>
    </row>
    <row r="683" spans="1:43">
      <c r="A683" t="s">
        <v>3515</v>
      </c>
      <c r="B683" t="s">
        <v>3516</v>
      </c>
      <c r="C683" t="s">
        <v>12744</v>
      </c>
      <c r="D683" t="s">
        <v>3517</v>
      </c>
      <c r="E683" t="s">
        <v>3518</v>
      </c>
      <c r="F683">
        <v>60030</v>
      </c>
      <c r="G683">
        <v>8472238600</v>
      </c>
      <c r="H683" t="s">
        <v>182</v>
      </c>
      <c r="I683">
        <v>2.5</v>
      </c>
      <c r="J683">
        <v>24.5</v>
      </c>
      <c r="K683">
        <v>7</v>
      </c>
      <c r="L683">
        <v>34</v>
      </c>
      <c r="M683">
        <v>64</v>
      </c>
      <c r="N683">
        <v>39</v>
      </c>
      <c r="O683">
        <v>40</v>
      </c>
      <c r="P683">
        <v>28</v>
      </c>
      <c r="Q683">
        <v>27</v>
      </c>
      <c r="R683">
        <v>38</v>
      </c>
      <c r="S683">
        <v>45</v>
      </c>
      <c r="T683">
        <v>43</v>
      </c>
      <c r="U683">
        <v>32</v>
      </c>
      <c r="V683">
        <v>48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197</v>
      </c>
      <c r="AH683">
        <v>207</v>
      </c>
      <c r="AI683">
        <v>0</v>
      </c>
      <c r="AJ683">
        <v>32</v>
      </c>
      <c r="AK683">
        <v>3</v>
      </c>
      <c r="AL683">
        <v>37</v>
      </c>
      <c r="AM683">
        <v>3</v>
      </c>
      <c r="AN683">
        <v>314</v>
      </c>
      <c r="AO683">
        <v>15</v>
      </c>
      <c r="AP683">
        <v>404</v>
      </c>
      <c r="AQ683" t="b">
        <f>IFERROR(MATCH('2018'!A682, '2019'!A:A, 0) &gt;0, FALSE)</f>
        <v>1</v>
      </c>
    </row>
    <row r="684" spans="1:43">
      <c r="A684" t="s">
        <v>3520</v>
      </c>
      <c r="B684" t="s">
        <v>786</v>
      </c>
      <c r="C684" t="s">
        <v>15811</v>
      </c>
      <c r="D684" t="s">
        <v>3522</v>
      </c>
      <c r="E684" t="s">
        <v>3460</v>
      </c>
      <c r="F684">
        <v>60048</v>
      </c>
      <c r="G684">
        <v>8473620730</v>
      </c>
      <c r="H684" t="s">
        <v>182</v>
      </c>
      <c r="I684">
        <v>2</v>
      </c>
      <c r="J684">
        <v>30</v>
      </c>
      <c r="K684">
        <v>11</v>
      </c>
      <c r="L684">
        <v>43</v>
      </c>
      <c r="M684">
        <v>41</v>
      </c>
      <c r="N684">
        <v>45</v>
      </c>
      <c r="O684">
        <v>34</v>
      </c>
      <c r="P684">
        <v>46</v>
      </c>
      <c r="Q684">
        <v>44</v>
      </c>
      <c r="R684">
        <v>48</v>
      </c>
      <c r="S684">
        <v>37</v>
      </c>
      <c r="T684">
        <v>46</v>
      </c>
      <c r="U684">
        <v>52</v>
      </c>
      <c r="V684">
        <v>47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290</v>
      </c>
      <c r="AF684">
        <v>0</v>
      </c>
      <c r="AG684">
        <v>218</v>
      </c>
      <c r="AH684">
        <v>225</v>
      </c>
      <c r="AI684">
        <v>0</v>
      </c>
      <c r="AJ684">
        <v>18</v>
      </c>
      <c r="AK684">
        <v>6</v>
      </c>
      <c r="AL684">
        <v>0</v>
      </c>
      <c r="AM684">
        <v>0</v>
      </c>
      <c r="AN684">
        <v>391</v>
      </c>
      <c r="AO684">
        <v>28</v>
      </c>
      <c r="AP684">
        <v>443</v>
      </c>
      <c r="AQ684" t="b">
        <f>IFERROR(MATCH('2018'!A683, '2019'!A:A, 0) &gt;0, FALSE)</f>
        <v>1</v>
      </c>
    </row>
    <row r="685" spans="1:43">
      <c r="A685" t="s">
        <v>12752</v>
      </c>
      <c r="B685" t="s">
        <v>4435</v>
      </c>
      <c r="C685" t="s">
        <v>15812</v>
      </c>
      <c r="D685" t="s">
        <v>10393</v>
      </c>
      <c r="E685" t="s">
        <v>10394</v>
      </c>
      <c r="F685">
        <v>60073</v>
      </c>
      <c r="G685">
        <v>8475461720</v>
      </c>
      <c r="H685" t="s">
        <v>182</v>
      </c>
      <c r="I685">
        <v>1</v>
      </c>
      <c r="J685">
        <v>11</v>
      </c>
      <c r="K685">
        <v>0</v>
      </c>
      <c r="L685">
        <v>12</v>
      </c>
      <c r="M685" t="s">
        <v>290</v>
      </c>
      <c r="N685">
        <v>12</v>
      </c>
      <c r="O685">
        <v>15</v>
      </c>
      <c r="P685">
        <v>12</v>
      </c>
      <c r="Q685">
        <v>10</v>
      </c>
      <c r="R685">
        <v>14</v>
      </c>
      <c r="S685">
        <v>11</v>
      </c>
      <c r="T685" t="s">
        <v>290</v>
      </c>
      <c r="U685" t="s">
        <v>290</v>
      </c>
      <c r="V685">
        <v>11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45</v>
      </c>
      <c r="AH685">
        <v>58</v>
      </c>
      <c r="AI685">
        <v>0</v>
      </c>
      <c r="AJ685">
        <v>7</v>
      </c>
      <c r="AK685">
        <v>0</v>
      </c>
      <c r="AL685">
        <v>80</v>
      </c>
      <c r="AM685">
        <v>0</v>
      </c>
      <c r="AN685">
        <v>14</v>
      </c>
      <c r="AO685">
        <v>2</v>
      </c>
      <c r="AP685">
        <v>103</v>
      </c>
      <c r="AQ685" t="b">
        <f>IFERROR(MATCH('2018'!A684, '2019'!A:A, 0) &gt;0, FALSE)</f>
        <v>1</v>
      </c>
    </row>
    <row r="686" spans="1:43">
      <c r="A686" t="s">
        <v>3523</v>
      </c>
      <c r="B686" t="s">
        <v>3524</v>
      </c>
      <c r="C686" t="s">
        <v>8896</v>
      </c>
      <c r="D686" t="s">
        <v>3527</v>
      </c>
      <c r="E686" t="s">
        <v>3495</v>
      </c>
      <c r="F686">
        <v>60085</v>
      </c>
      <c r="G686">
        <v>8476234110</v>
      </c>
      <c r="H686" t="s">
        <v>182</v>
      </c>
      <c r="I686">
        <v>1</v>
      </c>
      <c r="J686">
        <v>12</v>
      </c>
      <c r="K686">
        <v>6</v>
      </c>
      <c r="L686">
        <v>19</v>
      </c>
      <c r="M686">
        <v>19</v>
      </c>
      <c r="N686">
        <v>15</v>
      </c>
      <c r="O686">
        <v>20</v>
      </c>
      <c r="P686">
        <v>13</v>
      </c>
      <c r="Q686">
        <v>19</v>
      </c>
      <c r="R686">
        <v>19</v>
      </c>
      <c r="S686">
        <v>21</v>
      </c>
      <c r="T686">
        <v>21</v>
      </c>
      <c r="U686">
        <v>25</v>
      </c>
      <c r="V686">
        <v>36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111</v>
      </c>
      <c r="AH686">
        <v>97</v>
      </c>
      <c r="AI686">
        <v>0</v>
      </c>
      <c r="AJ686">
        <v>0</v>
      </c>
      <c r="AK686">
        <v>6</v>
      </c>
      <c r="AL686">
        <v>197</v>
      </c>
      <c r="AM686">
        <v>0</v>
      </c>
      <c r="AN686">
        <v>3</v>
      </c>
      <c r="AO686">
        <v>2</v>
      </c>
      <c r="AP686">
        <v>208</v>
      </c>
      <c r="AQ686" t="b">
        <f>IFERROR(MATCH('2018'!A685, '2019'!A:A, 0) &gt;0, FALSE)</f>
        <v>1</v>
      </c>
    </row>
    <row r="687" spans="1:43">
      <c r="A687" t="s">
        <v>3528</v>
      </c>
      <c r="B687" t="s">
        <v>3529</v>
      </c>
      <c r="C687" t="s">
        <v>15146</v>
      </c>
      <c r="D687" t="s">
        <v>3531</v>
      </c>
      <c r="E687" t="s">
        <v>3467</v>
      </c>
      <c r="F687">
        <v>60045</v>
      </c>
      <c r="G687">
        <v>8472340371</v>
      </c>
      <c r="H687" t="s">
        <v>182</v>
      </c>
      <c r="I687">
        <v>4</v>
      </c>
      <c r="J687">
        <v>42</v>
      </c>
      <c r="K687">
        <v>16</v>
      </c>
      <c r="L687">
        <v>62</v>
      </c>
      <c r="M687">
        <v>65</v>
      </c>
      <c r="N687">
        <v>26</v>
      </c>
      <c r="O687">
        <v>31</v>
      </c>
      <c r="P687">
        <v>47</v>
      </c>
      <c r="Q687">
        <v>42</v>
      </c>
      <c r="R687">
        <v>45</v>
      </c>
      <c r="S687">
        <v>56</v>
      </c>
      <c r="T687">
        <v>38</v>
      </c>
      <c r="U687">
        <v>53</v>
      </c>
      <c r="V687">
        <v>61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230</v>
      </c>
      <c r="AH687">
        <v>234</v>
      </c>
      <c r="AI687">
        <v>0</v>
      </c>
      <c r="AJ687">
        <v>15</v>
      </c>
      <c r="AK687">
        <v>10</v>
      </c>
      <c r="AL687">
        <v>24</v>
      </c>
      <c r="AM687">
        <v>6</v>
      </c>
      <c r="AN687">
        <v>388</v>
      </c>
      <c r="AO687">
        <v>21</v>
      </c>
      <c r="AP687">
        <v>464</v>
      </c>
      <c r="AQ687" t="b">
        <f>IFERROR(MATCH('2018'!A686, '2019'!A:A, 0) &gt;0, FALSE)</f>
        <v>1</v>
      </c>
    </row>
    <row r="688" spans="1:43">
      <c r="A688" t="s">
        <v>12757</v>
      </c>
      <c r="B688" t="s">
        <v>10403</v>
      </c>
      <c r="C688" t="s">
        <v>15148</v>
      </c>
      <c r="D688" t="s">
        <v>10406</v>
      </c>
      <c r="E688" t="s">
        <v>3620</v>
      </c>
      <c r="F688">
        <v>60060</v>
      </c>
      <c r="G688">
        <v>8472234021</v>
      </c>
      <c r="H688" t="s">
        <v>182</v>
      </c>
      <c r="I688">
        <v>1</v>
      </c>
      <c r="J688">
        <v>9</v>
      </c>
      <c r="K688">
        <v>3</v>
      </c>
      <c r="L688">
        <v>13</v>
      </c>
      <c r="M688">
        <v>31</v>
      </c>
      <c r="N688">
        <v>17</v>
      </c>
      <c r="O688">
        <v>17</v>
      </c>
      <c r="P688">
        <v>15</v>
      </c>
      <c r="Q688">
        <v>18</v>
      </c>
      <c r="R688">
        <v>14</v>
      </c>
      <c r="S688">
        <v>16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290</v>
      </c>
      <c r="AF688">
        <v>0</v>
      </c>
      <c r="AG688">
        <v>56</v>
      </c>
      <c r="AH688">
        <v>73</v>
      </c>
      <c r="AI688">
        <v>0</v>
      </c>
      <c r="AJ688">
        <v>5</v>
      </c>
      <c r="AK688">
        <v>2</v>
      </c>
      <c r="AL688">
        <v>11</v>
      </c>
      <c r="AM688">
        <v>0</v>
      </c>
      <c r="AN688">
        <v>86</v>
      </c>
      <c r="AO688">
        <v>25</v>
      </c>
      <c r="AP688">
        <v>129</v>
      </c>
      <c r="AQ688" t="b">
        <f>IFERROR(MATCH('2018'!A687, '2019'!A:A, 0) &gt;0, FALSE)</f>
        <v>1</v>
      </c>
    </row>
    <row r="689" spans="1:43">
      <c r="A689" t="s">
        <v>3532</v>
      </c>
      <c r="B689" t="s">
        <v>2699</v>
      </c>
      <c r="C689" t="s">
        <v>15813</v>
      </c>
      <c r="D689" t="s">
        <v>3534</v>
      </c>
      <c r="E689" t="s">
        <v>716</v>
      </c>
      <c r="F689">
        <v>60089</v>
      </c>
      <c r="G689">
        <v>8474328422</v>
      </c>
      <c r="H689" t="s">
        <v>182</v>
      </c>
      <c r="I689">
        <v>2</v>
      </c>
      <c r="J689">
        <v>28</v>
      </c>
      <c r="K689">
        <v>11</v>
      </c>
      <c r="L689">
        <v>41</v>
      </c>
      <c r="M689">
        <v>74</v>
      </c>
      <c r="N689">
        <v>43</v>
      </c>
      <c r="O689">
        <v>41</v>
      </c>
      <c r="P689">
        <v>38</v>
      </c>
      <c r="Q689">
        <v>48</v>
      </c>
      <c r="R689">
        <v>41</v>
      </c>
      <c r="S689">
        <v>41</v>
      </c>
      <c r="T689">
        <v>34</v>
      </c>
      <c r="U689">
        <v>38</v>
      </c>
      <c r="V689">
        <v>31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230</v>
      </c>
      <c r="AH689">
        <v>199</v>
      </c>
      <c r="AI689">
        <v>1</v>
      </c>
      <c r="AJ689">
        <v>93</v>
      </c>
      <c r="AK689">
        <v>3</v>
      </c>
      <c r="AL689">
        <v>23</v>
      </c>
      <c r="AM689">
        <v>5</v>
      </c>
      <c r="AN689">
        <v>269</v>
      </c>
      <c r="AO689">
        <v>35</v>
      </c>
      <c r="AP689">
        <v>429</v>
      </c>
      <c r="AQ689" t="b">
        <f>IFERROR(MATCH('2018'!A688, '2019'!A:A, 0) &gt;0, FALSE)</f>
        <v>1</v>
      </c>
    </row>
    <row r="690" spans="1:43">
      <c r="A690" t="s">
        <v>12761</v>
      </c>
      <c r="B690" t="s">
        <v>10412</v>
      </c>
      <c r="C690" t="s">
        <v>13821</v>
      </c>
      <c r="D690" t="s">
        <v>10415</v>
      </c>
      <c r="E690" t="s">
        <v>3513</v>
      </c>
      <c r="F690">
        <v>60047</v>
      </c>
      <c r="G690">
        <v>8474386103</v>
      </c>
      <c r="H690" t="s">
        <v>182</v>
      </c>
      <c r="I690">
        <v>1</v>
      </c>
      <c r="J690">
        <v>3</v>
      </c>
      <c r="K690">
        <v>2</v>
      </c>
      <c r="L690">
        <v>6</v>
      </c>
      <c r="M690">
        <v>30</v>
      </c>
      <c r="N690" t="s">
        <v>290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20</v>
      </c>
      <c r="AH690">
        <v>18</v>
      </c>
      <c r="AI690">
        <v>0</v>
      </c>
      <c r="AJ690">
        <v>2</v>
      </c>
      <c r="AK690">
        <v>0</v>
      </c>
      <c r="AL690">
        <v>0</v>
      </c>
      <c r="AM690">
        <v>0</v>
      </c>
      <c r="AN690">
        <v>35</v>
      </c>
      <c r="AO690">
        <v>1</v>
      </c>
      <c r="AP690">
        <v>38</v>
      </c>
      <c r="AQ690" t="b">
        <f>IFERROR(MATCH('2018'!A689, '2019'!A:A, 0) &gt;0, FALSE)</f>
        <v>1</v>
      </c>
    </row>
    <row r="691" spans="1:43">
      <c r="A691" t="s">
        <v>3535</v>
      </c>
      <c r="B691" t="s">
        <v>3536</v>
      </c>
      <c r="C691" t="s">
        <v>6944</v>
      </c>
      <c r="D691" t="s">
        <v>3538</v>
      </c>
      <c r="E691" t="s">
        <v>3539</v>
      </c>
      <c r="F691">
        <v>60083</v>
      </c>
      <c r="G691">
        <v>8476238446</v>
      </c>
      <c r="H691" t="s">
        <v>182</v>
      </c>
      <c r="I691">
        <v>1.5</v>
      </c>
      <c r="J691">
        <v>25</v>
      </c>
      <c r="K691">
        <v>14.5</v>
      </c>
      <c r="L691">
        <v>41</v>
      </c>
      <c r="M691">
        <v>51</v>
      </c>
      <c r="N691">
        <v>38</v>
      </c>
      <c r="O691">
        <v>37</v>
      </c>
      <c r="P691">
        <v>55</v>
      </c>
      <c r="Q691">
        <v>40</v>
      </c>
      <c r="R691">
        <v>37</v>
      </c>
      <c r="S691">
        <v>47</v>
      </c>
      <c r="T691">
        <v>52</v>
      </c>
      <c r="U691">
        <v>52</v>
      </c>
      <c r="V691">
        <v>50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19</v>
      </c>
      <c r="AF691">
        <v>0</v>
      </c>
      <c r="AG691">
        <v>251</v>
      </c>
      <c r="AH691">
        <v>227</v>
      </c>
      <c r="AI691">
        <v>1</v>
      </c>
      <c r="AJ691">
        <v>25</v>
      </c>
      <c r="AK691">
        <v>12</v>
      </c>
      <c r="AL691">
        <v>0</v>
      </c>
      <c r="AM691">
        <v>3</v>
      </c>
      <c r="AN691">
        <v>372</v>
      </c>
      <c r="AO691">
        <v>65</v>
      </c>
      <c r="AP691">
        <v>478</v>
      </c>
      <c r="AQ691" t="b">
        <f>IFERROR(MATCH('2018'!A690, '2019'!A:A, 0) &gt;0, FALSE)</f>
        <v>0</v>
      </c>
    </row>
    <row r="692" spans="1:43">
      <c r="A692" t="s">
        <v>3541</v>
      </c>
      <c r="B692" t="s">
        <v>3542</v>
      </c>
      <c r="C692" t="s">
        <v>6947</v>
      </c>
      <c r="D692" t="s">
        <v>3545</v>
      </c>
      <c r="E692" t="s">
        <v>3546</v>
      </c>
      <c r="F692">
        <v>60031</v>
      </c>
      <c r="G692">
        <v>8476237773</v>
      </c>
      <c r="H692" t="s">
        <v>182</v>
      </c>
      <c r="I692">
        <v>1</v>
      </c>
      <c r="J692">
        <v>5.5</v>
      </c>
      <c r="K692">
        <v>3.5</v>
      </c>
      <c r="L692">
        <v>10</v>
      </c>
      <c r="M692">
        <v>18</v>
      </c>
      <c r="N692" t="s">
        <v>290</v>
      </c>
      <c r="O692" t="s">
        <v>290</v>
      </c>
      <c r="P692" t="s">
        <v>290</v>
      </c>
      <c r="Q692" t="s">
        <v>290</v>
      </c>
      <c r="R692" t="s">
        <v>290</v>
      </c>
      <c r="S692" t="s">
        <v>290</v>
      </c>
      <c r="T692" t="s">
        <v>290</v>
      </c>
      <c r="U692" t="s">
        <v>290</v>
      </c>
      <c r="V692" t="s">
        <v>290</v>
      </c>
      <c r="W692" t="s">
        <v>290</v>
      </c>
      <c r="X692" t="s">
        <v>290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 t="s">
        <v>290</v>
      </c>
      <c r="AF692">
        <v>0</v>
      </c>
      <c r="AG692">
        <v>46</v>
      </c>
      <c r="AH692">
        <v>34</v>
      </c>
      <c r="AI692">
        <v>0</v>
      </c>
      <c r="AJ692">
        <v>5</v>
      </c>
      <c r="AK692">
        <v>13</v>
      </c>
      <c r="AL692">
        <v>46</v>
      </c>
      <c r="AM692">
        <v>0</v>
      </c>
      <c r="AN692">
        <v>10</v>
      </c>
      <c r="AO692">
        <v>6</v>
      </c>
      <c r="AP692">
        <v>80</v>
      </c>
      <c r="AQ692" t="b">
        <f>IFERROR(MATCH('2018'!A691, '2019'!A:A, 0) &gt;0, FALSE)</f>
        <v>1</v>
      </c>
    </row>
    <row r="693" spans="1:43">
      <c r="A693" t="s">
        <v>12769</v>
      </c>
      <c r="B693" t="s">
        <v>10426</v>
      </c>
      <c r="C693" t="s">
        <v>15148</v>
      </c>
      <c r="D693" t="s">
        <v>3645</v>
      </c>
      <c r="E693" t="s">
        <v>3646</v>
      </c>
      <c r="F693">
        <v>60084</v>
      </c>
      <c r="G693">
        <v>8475266311</v>
      </c>
      <c r="H693" t="s">
        <v>182</v>
      </c>
      <c r="I693">
        <v>3</v>
      </c>
      <c r="J693">
        <v>9</v>
      </c>
      <c r="K693">
        <v>2</v>
      </c>
      <c r="L693">
        <v>14</v>
      </c>
      <c r="M693">
        <v>21</v>
      </c>
      <c r="N693">
        <v>15</v>
      </c>
      <c r="O693">
        <v>16</v>
      </c>
      <c r="P693">
        <v>13</v>
      </c>
      <c r="Q693" t="s">
        <v>290</v>
      </c>
      <c r="R693">
        <v>13</v>
      </c>
      <c r="S693">
        <v>12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46</v>
      </c>
      <c r="AH693">
        <v>53</v>
      </c>
      <c r="AI693">
        <v>0</v>
      </c>
      <c r="AJ693">
        <v>1</v>
      </c>
      <c r="AK693">
        <v>1</v>
      </c>
      <c r="AL693">
        <v>4</v>
      </c>
      <c r="AM693">
        <v>0</v>
      </c>
      <c r="AN693">
        <v>75</v>
      </c>
      <c r="AO693">
        <v>18</v>
      </c>
      <c r="AP693">
        <v>99</v>
      </c>
      <c r="AQ693" t="b">
        <f>IFERROR(MATCH('2018'!A692, '2019'!A:A, 0) &gt;0, FALSE)</f>
        <v>0</v>
      </c>
    </row>
    <row r="694" spans="1:43">
      <c r="A694" t="s">
        <v>15814</v>
      </c>
      <c r="B694" t="s">
        <v>15815</v>
      </c>
      <c r="C694" t="s">
        <v>15816</v>
      </c>
      <c r="D694" t="s">
        <v>15817</v>
      </c>
      <c r="E694" t="s">
        <v>3495</v>
      </c>
      <c r="F694">
        <v>60085</v>
      </c>
      <c r="G694">
        <v>8472490011</v>
      </c>
      <c r="H694" t="s">
        <v>182</v>
      </c>
      <c r="I694">
        <v>2</v>
      </c>
      <c r="J694">
        <v>6</v>
      </c>
      <c r="K694">
        <v>0.5</v>
      </c>
      <c r="L694">
        <v>8.5</v>
      </c>
      <c r="M694">
        <v>13</v>
      </c>
      <c r="N694" t="s">
        <v>290</v>
      </c>
      <c r="O694">
        <v>10</v>
      </c>
      <c r="P694" t="s">
        <v>290</v>
      </c>
      <c r="Q694" t="s">
        <v>290</v>
      </c>
      <c r="R694" t="s">
        <v>290</v>
      </c>
      <c r="S694" t="s">
        <v>290</v>
      </c>
      <c r="T694" t="s">
        <v>290</v>
      </c>
      <c r="U694" t="s">
        <v>290</v>
      </c>
      <c r="V694" t="s">
        <v>290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37</v>
      </c>
      <c r="AH694">
        <v>28</v>
      </c>
      <c r="AI694">
        <v>2</v>
      </c>
      <c r="AJ694">
        <v>2</v>
      </c>
      <c r="AK694">
        <v>10</v>
      </c>
      <c r="AL694">
        <v>23</v>
      </c>
      <c r="AM694">
        <v>0</v>
      </c>
      <c r="AN694">
        <v>24</v>
      </c>
      <c r="AO694">
        <v>4</v>
      </c>
      <c r="AP694">
        <v>65</v>
      </c>
      <c r="AQ694" t="b">
        <f>IFERROR(MATCH('2018'!A693, '2019'!A:A, 0) &gt;0, FALSE)</f>
        <v>1</v>
      </c>
    </row>
    <row r="695" spans="1:43">
      <c r="A695" t="s">
        <v>3548</v>
      </c>
      <c r="B695" t="s">
        <v>3549</v>
      </c>
      <c r="C695" t="s">
        <v>13823</v>
      </c>
      <c r="D695" t="s">
        <v>3552</v>
      </c>
      <c r="E695" t="s">
        <v>3553</v>
      </c>
      <c r="F695">
        <v>60099</v>
      </c>
      <c r="G695">
        <v>8478725922</v>
      </c>
      <c r="H695" t="s">
        <v>182</v>
      </c>
      <c r="I695">
        <v>0.7</v>
      </c>
      <c r="J695">
        <v>5.8</v>
      </c>
      <c r="K695">
        <v>0.5</v>
      </c>
      <c r="L695">
        <v>7</v>
      </c>
      <c r="M695">
        <v>14</v>
      </c>
      <c r="N695" t="s">
        <v>290</v>
      </c>
      <c r="O695" t="s">
        <v>290</v>
      </c>
      <c r="P695" t="s">
        <v>290</v>
      </c>
      <c r="Q695" t="s">
        <v>290</v>
      </c>
      <c r="R695" t="s">
        <v>290</v>
      </c>
      <c r="S695" t="s">
        <v>290</v>
      </c>
      <c r="T695" t="s">
        <v>290</v>
      </c>
      <c r="U695" t="s">
        <v>290</v>
      </c>
      <c r="V695" t="s">
        <v>290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25</v>
      </c>
      <c r="AH695">
        <v>33</v>
      </c>
      <c r="AI695">
        <v>0</v>
      </c>
      <c r="AJ695">
        <v>1</v>
      </c>
      <c r="AK695">
        <v>6</v>
      </c>
      <c r="AL695">
        <v>0</v>
      </c>
      <c r="AM695">
        <v>2</v>
      </c>
      <c r="AN695">
        <v>42</v>
      </c>
      <c r="AO695">
        <v>7</v>
      </c>
      <c r="AP695">
        <v>58</v>
      </c>
      <c r="AQ695" t="b">
        <f>IFERROR(MATCH('2018'!A694, '2019'!A:A, 0) &gt;0, FALSE)</f>
        <v>1</v>
      </c>
    </row>
    <row r="696" spans="1:43">
      <c r="A696" t="s">
        <v>3554</v>
      </c>
      <c r="B696" t="s">
        <v>3555</v>
      </c>
      <c r="C696" t="s">
        <v>15818</v>
      </c>
      <c r="D696" t="s">
        <v>3558</v>
      </c>
      <c r="E696" t="s">
        <v>3559</v>
      </c>
      <c r="F696">
        <v>60002</v>
      </c>
      <c r="G696">
        <v>8473951660</v>
      </c>
      <c r="H696" t="s">
        <v>182</v>
      </c>
      <c r="I696">
        <v>0.5</v>
      </c>
      <c r="J696">
        <v>6.5</v>
      </c>
      <c r="K696">
        <v>1</v>
      </c>
      <c r="L696">
        <v>8</v>
      </c>
      <c r="M696">
        <v>28</v>
      </c>
      <c r="N696" t="s">
        <v>290</v>
      </c>
      <c r="O696" t="s">
        <v>290</v>
      </c>
      <c r="P696" t="s">
        <v>290</v>
      </c>
      <c r="Q696" t="s">
        <v>290</v>
      </c>
      <c r="R696">
        <v>10</v>
      </c>
      <c r="S696">
        <v>22</v>
      </c>
      <c r="T696" t="s">
        <v>290</v>
      </c>
      <c r="U696" t="s">
        <v>290</v>
      </c>
      <c r="V696" t="s">
        <v>290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47</v>
      </c>
      <c r="AH696">
        <v>61</v>
      </c>
      <c r="AI696">
        <v>0</v>
      </c>
      <c r="AJ696">
        <v>3</v>
      </c>
      <c r="AK696">
        <v>1</v>
      </c>
      <c r="AL696">
        <v>4</v>
      </c>
      <c r="AM696">
        <v>1</v>
      </c>
      <c r="AN696">
        <v>98</v>
      </c>
      <c r="AO696">
        <v>1</v>
      </c>
      <c r="AP696">
        <v>108</v>
      </c>
      <c r="AQ696" t="b">
        <f>IFERROR(MATCH('2018'!A695, '2019'!A:A, 0) &gt;0, FALSE)</f>
        <v>1</v>
      </c>
    </row>
    <row r="697" spans="1:43">
      <c r="A697" t="s">
        <v>3561</v>
      </c>
      <c r="B697" t="s">
        <v>3562</v>
      </c>
      <c r="C697" t="s">
        <v>15819</v>
      </c>
      <c r="D697" t="s">
        <v>3564</v>
      </c>
      <c r="E697" t="s">
        <v>3467</v>
      </c>
      <c r="F697">
        <v>60045</v>
      </c>
      <c r="G697">
        <v>8472342350</v>
      </c>
      <c r="H697" t="s">
        <v>182</v>
      </c>
      <c r="I697">
        <v>31</v>
      </c>
      <c r="J697">
        <v>57</v>
      </c>
      <c r="K697">
        <v>0</v>
      </c>
      <c r="L697">
        <v>88</v>
      </c>
      <c r="M697">
        <v>67</v>
      </c>
      <c r="N697">
        <v>23</v>
      </c>
      <c r="O697">
        <v>38</v>
      </c>
      <c r="P697">
        <v>40</v>
      </c>
      <c r="Q697">
        <v>31</v>
      </c>
      <c r="R697">
        <v>38</v>
      </c>
      <c r="S697">
        <v>39</v>
      </c>
      <c r="T697">
        <v>47</v>
      </c>
      <c r="U697">
        <v>43</v>
      </c>
      <c r="V697">
        <v>42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204</v>
      </c>
      <c r="AH697">
        <v>204</v>
      </c>
      <c r="AI697">
        <v>2</v>
      </c>
      <c r="AJ697">
        <v>33</v>
      </c>
      <c r="AK697">
        <v>9</v>
      </c>
      <c r="AL697">
        <v>12</v>
      </c>
      <c r="AM697">
        <v>0</v>
      </c>
      <c r="AN697">
        <v>325</v>
      </c>
      <c r="AO697">
        <v>27</v>
      </c>
      <c r="AP697">
        <v>408</v>
      </c>
      <c r="AQ697" t="b">
        <f>IFERROR(MATCH('2018'!A696, '2019'!A:A, 0) &gt;0, FALSE)</f>
        <v>1</v>
      </c>
    </row>
    <row r="698" spans="1:43">
      <c r="A698" t="s">
        <v>3565</v>
      </c>
      <c r="B698" t="s">
        <v>3566</v>
      </c>
      <c r="C698" t="s">
        <v>15820</v>
      </c>
      <c r="D698" t="s">
        <v>3569</v>
      </c>
      <c r="E698" t="s">
        <v>3467</v>
      </c>
      <c r="F698">
        <v>60045</v>
      </c>
      <c r="G698">
        <v>8472470035</v>
      </c>
      <c r="H698" t="s">
        <v>182</v>
      </c>
      <c r="I698">
        <v>3</v>
      </c>
      <c r="J698">
        <v>16</v>
      </c>
      <c r="K698">
        <v>1.5</v>
      </c>
      <c r="L698">
        <v>20.5</v>
      </c>
      <c r="M698">
        <v>28</v>
      </c>
      <c r="N698">
        <v>11</v>
      </c>
      <c r="O698" t="s">
        <v>290</v>
      </c>
      <c r="P698">
        <v>10</v>
      </c>
      <c r="Q698" t="s">
        <v>290</v>
      </c>
      <c r="R698">
        <v>11</v>
      </c>
      <c r="S698">
        <v>13</v>
      </c>
      <c r="T698" t="s">
        <v>290</v>
      </c>
      <c r="U698" t="s">
        <v>290</v>
      </c>
      <c r="V698">
        <v>12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63</v>
      </c>
      <c r="AH698">
        <v>49</v>
      </c>
      <c r="AI698">
        <v>1</v>
      </c>
      <c r="AJ698">
        <v>16</v>
      </c>
      <c r="AK698">
        <v>6</v>
      </c>
      <c r="AL698">
        <v>10</v>
      </c>
      <c r="AM698">
        <v>0</v>
      </c>
      <c r="AN698">
        <v>66</v>
      </c>
      <c r="AO698">
        <v>13</v>
      </c>
      <c r="AP698">
        <v>112</v>
      </c>
      <c r="AQ698" t="b">
        <f>IFERROR(MATCH('2018'!A697, '2019'!A:A, 0) &gt;0, FALSE)</f>
        <v>1</v>
      </c>
    </row>
    <row r="699" spans="1:43">
      <c r="A699" t="s">
        <v>3570</v>
      </c>
      <c r="B699" t="s">
        <v>3571</v>
      </c>
      <c r="C699" t="s">
        <v>15821</v>
      </c>
      <c r="D699" t="s">
        <v>3572</v>
      </c>
      <c r="E699" t="s">
        <v>3518</v>
      </c>
      <c r="F699">
        <v>60030</v>
      </c>
      <c r="G699">
        <v>8475486209</v>
      </c>
      <c r="H699" t="s">
        <v>182</v>
      </c>
      <c r="I699">
        <v>3</v>
      </c>
      <c r="J699">
        <v>18.399999999999999</v>
      </c>
      <c r="K699">
        <v>7.9</v>
      </c>
      <c r="L699">
        <v>29.3</v>
      </c>
      <c r="M699">
        <v>32</v>
      </c>
      <c r="N699">
        <v>12</v>
      </c>
      <c r="O699">
        <v>13</v>
      </c>
      <c r="P699">
        <v>11</v>
      </c>
      <c r="Q699">
        <v>16</v>
      </c>
      <c r="R699">
        <v>13</v>
      </c>
      <c r="S699">
        <v>15</v>
      </c>
      <c r="T699">
        <v>11</v>
      </c>
      <c r="U699">
        <v>12</v>
      </c>
      <c r="V699">
        <v>13</v>
      </c>
      <c r="W699">
        <v>10</v>
      </c>
      <c r="X699">
        <v>11</v>
      </c>
      <c r="Y699">
        <v>16</v>
      </c>
      <c r="Z699">
        <v>11</v>
      </c>
      <c r="AA699">
        <v>0</v>
      </c>
      <c r="AB699">
        <v>0</v>
      </c>
      <c r="AC699">
        <v>0</v>
      </c>
      <c r="AD699">
        <v>0</v>
      </c>
      <c r="AE699">
        <v>14</v>
      </c>
      <c r="AF699" t="s">
        <v>290</v>
      </c>
      <c r="AG699">
        <v>102</v>
      </c>
      <c r="AH699">
        <v>112</v>
      </c>
      <c r="AI699">
        <v>3</v>
      </c>
      <c r="AJ699">
        <v>13</v>
      </c>
      <c r="AK699">
        <v>13</v>
      </c>
      <c r="AL699">
        <v>12</v>
      </c>
      <c r="AM699">
        <v>2</v>
      </c>
      <c r="AN699">
        <v>148</v>
      </c>
      <c r="AO699">
        <v>23</v>
      </c>
      <c r="AP699">
        <v>214</v>
      </c>
      <c r="AQ699" t="b">
        <f>IFERROR(MATCH('2018'!A698, '2019'!A:A, 0) &gt;0, FALSE)</f>
        <v>1</v>
      </c>
    </row>
    <row r="700" spans="1:43">
      <c r="A700" t="s">
        <v>3573</v>
      </c>
      <c r="B700" t="s">
        <v>1061</v>
      </c>
      <c r="C700" t="s">
        <v>15822</v>
      </c>
      <c r="D700" t="s">
        <v>3575</v>
      </c>
      <c r="E700" t="s">
        <v>3460</v>
      </c>
      <c r="F700">
        <v>60048</v>
      </c>
      <c r="G700">
        <v>8473671441</v>
      </c>
      <c r="H700" t="s">
        <v>182</v>
      </c>
      <c r="I700">
        <v>1</v>
      </c>
      <c r="J700">
        <v>7</v>
      </c>
      <c r="K700">
        <v>2</v>
      </c>
      <c r="L700">
        <v>10</v>
      </c>
      <c r="M700">
        <v>28</v>
      </c>
      <c r="N700">
        <v>14</v>
      </c>
      <c r="O700" t="s">
        <v>290</v>
      </c>
      <c r="P700" t="s">
        <v>290</v>
      </c>
      <c r="Q700" t="s">
        <v>290</v>
      </c>
      <c r="R700" t="s">
        <v>290</v>
      </c>
      <c r="S700" t="s">
        <v>290</v>
      </c>
      <c r="T700" t="s">
        <v>290</v>
      </c>
      <c r="U700" t="s">
        <v>290</v>
      </c>
      <c r="V700" t="s">
        <v>290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50</v>
      </c>
      <c r="AH700">
        <v>42</v>
      </c>
      <c r="AI700">
        <v>0</v>
      </c>
      <c r="AJ700">
        <v>14</v>
      </c>
      <c r="AK700">
        <v>6</v>
      </c>
      <c r="AL700">
        <v>4</v>
      </c>
      <c r="AM700">
        <v>0</v>
      </c>
      <c r="AN700">
        <v>67</v>
      </c>
      <c r="AO700">
        <v>1</v>
      </c>
      <c r="AP700">
        <v>92</v>
      </c>
      <c r="AQ700" t="b">
        <f>IFERROR(MATCH('2018'!A699, '2019'!A:A, 0) &gt;0, FALSE)</f>
        <v>1</v>
      </c>
    </row>
    <row r="701" spans="1:43">
      <c r="A701" t="s">
        <v>3576</v>
      </c>
      <c r="B701" t="s">
        <v>3577</v>
      </c>
      <c r="C701" t="s">
        <v>15163</v>
      </c>
      <c r="D701" t="s">
        <v>3579</v>
      </c>
      <c r="E701" t="s">
        <v>3495</v>
      </c>
      <c r="F701">
        <v>60087</v>
      </c>
      <c r="G701">
        <v>8476237600</v>
      </c>
      <c r="H701" t="s">
        <v>182</v>
      </c>
      <c r="I701">
        <v>1.4</v>
      </c>
      <c r="J701">
        <v>13.7</v>
      </c>
      <c r="K701">
        <v>4</v>
      </c>
      <c r="L701">
        <v>19.100000000000001</v>
      </c>
      <c r="M701" t="s">
        <v>290</v>
      </c>
      <c r="N701">
        <v>12</v>
      </c>
      <c r="O701">
        <v>11</v>
      </c>
      <c r="P701">
        <v>11</v>
      </c>
      <c r="Q701">
        <v>12</v>
      </c>
      <c r="R701" t="s">
        <v>290</v>
      </c>
      <c r="S701" t="s">
        <v>290</v>
      </c>
      <c r="T701">
        <v>13</v>
      </c>
      <c r="U701">
        <v>20</v>
      </c>
      <c r="V701">
        <v>12</v>
      </c>
      <c r="W701">
        <v>20</v>
      </c>
      <c r="X701">
        <v>14</v>
      </c>
      <c r="Y701">
        <v>11</v>
      </c>
      <c r="Z701">
        <v>14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77</v>
      </c>
      <c r="AH701">
        <v>92</v>
      </c>
      <c r="AI701">
        <v>0</v>
      </c>
      <c r="AJ701">
        <v>8</v>
      </c>
      <c r="AK701">
        <v>55</v>
      </c>
      <c r="AL701">
        <v>42</v>
      </c>
      <c r="AM701">
        <v>0</v>
      </c>
      <c r="AN701">
        <v>44</v>
      </c>
      <c r="AO701">
        <v>20</v>
      </c>
      <c r="AP701">
        <v>169</v>
      </c>
      <c r="AQ701" t="b">
        <f>IFERROR(MATCH('2018'!A700, '2019'!A:A, 0) &gt;0, FALSE)</f>
        <v>1</v>
      </c>
    </row>
    <row r="702" spans="1:43">
      <c r="A702" t="s">
        <v>3581</v>
      </c>
      <c r="B702" t="s">
        <v>3582</v>
      </c>
      <c r="C702" t="s">
        <v>15165</v>
      </c>
      <c r="D702" t="s">
        <v>3584</v>
      </c>
      <c r="E702" t="s">
        <v>3495</v>
      </c>
      <c r="F702">
        <v>60087</v>
      </c>
      <c r="G702">
        <v>8472638147</v>
      </c>
      <c r="H702" t="s">
        <v>182</v>
      </c>
      <c r="I702">
        <v>2</v>
      </c>
      <c r="J702">
        <v>8</v>
      </c>
      <c r="K702">
        <v>0</v>
      </c>
      <c r="L702">
        <v>10</v>
      </c>
      <c r="M702">
        <v>25</v>
      </c>
      <c r="N702" t="s">
        <v>290</v>
      </c>
      <c r="O702" t="s">
        <v>290</v>
      </c>
      <c r="P702" t="s">
        <v>290</v>
      </c>
      <c r="Q702" t="s">
        <v>290</v>
      </c>
      <c r="R702" t="s">
        <v>290</v>
      </c>
      <c r="S702" t="s">
        <v>290</v>
      </c>
      <c r="T702" t="s">
        <v>290</v>
      </c>
      <c r="U702" t="s">
        <v>290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32</v>
      </c>
      <c r="AH702">
        <v>37</v>
      </c>
      <c r="AI702">
        <v>0</v>
      </c>
      <c r="AJ702">
        <v>0</v>
      </c>
      <c r="AK702">
        <v>41</v>
      </c>
      <c r="AL702">
        <v>16</v>
      </c>
      <c r="AM702">
        <v>0</v>
      </c>
      <c r="AN702">
        <v>1</v>
      </c>
      <c r="AO702">
        <v>11</v>
      </c>
      <c r="AP702">
        <v>69</v>
      </c>
      <c r="AQ702" t="b">
        <f>IFERROR(MATCH('2018'!A701, '2019'!A:A, 0) &gt;0, FALSE)</f>
        <v>1</v>
      </c>
    </row>
    <row r="703" spans="1:43">
      <c r="A703" t="s">
        <v>3585</v>
      </c>
      <c r="B703" t="s">
        <v>3586</v>
      </c>
      <c r="C703" t="s">
        <v>6968</v>
      </c>
      <c r="D703" t="s">
        <v>10454</v>
      </c>
      <c r="E703" t="s">
        <v>3495</v>
      </c>
      <c r="F703">
        <v>60085</v>
      </c>
      <c r="G703">
        <v>8476235500</v>
      </c>
      <c r="H703" t="s">
        <v>182</v>
      </c>
      <c r="I703">
        <v>0.5</v>
      </c>
      <c r="J703">
        <v>25</v>
      </c>
      <c r="K703">
        <v>9</v>
      </c>
      <c r="L703">
        <v>34.5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105</v>
      </c>
      <c r="X703">
        <v>105</v>
      </c>
      <c r="Y703">
        <v>99</v>
      </c>
      <c r="Z703">
        <v>90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234</v>
      </c>
      <c r="AH703">
        <v>165</v>
      </c>
      <c r="AI703">
        <v>0</v>
      </c>
      <c r="AJ703">
        <v>1</v>
      </c>
      <c r="AK703">
        <v>23</v>
      </c>
      <c r="AL703">
        <v>374</v>
      </c>
      <c r="AM703">
        <v>0</v>
      </c>
      <c r="AN703">
        <v>0</v>
      </c>
      <c r="AO703">
        <v>1</v>
      </c>
      <c r="AP703">
        <v>399</v>
      </c>
      <c r="AQ703" t="b">
        <f>IFERROR(MATCH('2018'!A702, '2019'!A:A, 0) &gt;0, FALSE)</f>
        <v>1</v>
      </c>
    </row>
    <row r="704" spans="1:43">
      <c r="A704" t="s">
        <v>4765</v>
      </c>
      <c r="B704" t="s">
        <v>4766</v>
      </c>
      <c r="C704" t="s">
        <v>15823</v>
      </c>
      <c r="D704" t="s">
        <v>4768</v>
      </c>
      <c r="E704" t="s">
        <v>3646</v>
      </c>
      <c r="F704">
        <v>60084</v>
      </c>
      <c r="G704">
        <v>8475261372</v>
      </c>
      <c r="H704" t="s">
        <v>182</v>
      </c>
      <c r="I704">
        <v>2.5</v>
      </c>
      <c r="J704">
        <v>12.8</v>
      </c>
      <c r="K704">
        <v>0.2</v>
      </c>
      <c r="L704">
        <v>15.5</v>
      </c>
      <c r="M704">
        <v>27</v>
      </c>
      <c r="N704">
        <v>13</v>
      </c>
      <c r="O704">
        <v>11</v>
      </c>
      <c r="P704" t="s">
        <v>290</v>
      </c>
      <c r="Q704" t="s">
        <v>290</v>
      </c>
      <c r="R704">
        <v>11</v>
      </c>
      <c r="S704" t="s">
        <v>290</v>
      </c>
      <c r="T704" t="s">
        <v>290</v>
      </c>
      <c r="U704" t="s">
        <v>290</v>
      </c>
      <c r="V704" t="s">
        <v>290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42</v>
      </c>
      <c r="AH704">
        <v>51</v>
      </c>
      <c r="AI704">
        <v>0</v>
      </c>
      <c r="AJ704">
        <v>5</v>
      </c>
      <c r="AK704">
        <v>0</v>
      </c>
      <c r="AL704">
        <v>2</v>
      </c>
      <c r="AM704">
        <v>0</v>
      </c>
      <c r="AN704">
        <v>75</v>
      </c>
      <c r="AO704">
        <v>11</v>
      </c>
      <c r="AP704">
        <v>93</v>
      </c>
      <c r="AQ704" t="b">
        <f>IFERROR(MATCH('2018'!A703, '2019'!A:A, 0) &gt;0, FALSE)</f>
        <v>1</v>
      </c>
    </row>
    <row r="705" spans="1:43">
      <c r="A705" t="s">
        <v>3589</v>
      </c>
      <c r="B705" t="s">
        <v>3590</v>
      </c>
      <c r="C705" t="s">
        <v>6971</v>
      </c>
      <c r="D705" t="s">
        <v>3592</v>
      </c>
      <c r="E705" t="s">
        <v>716</v>
      </c>
      <c r="F705">
        <v>60089</v>
      </c>
      <c r="G705">
        <v>7737712613</v>
      </c>
      <c r="H705" t="s">
        <v>182</v>
      </c>
      <c r="I705">
        <v>2</v>
      </c>
      <c r="J705">
        <v>5</v>
      </c>
      <c r="K705">
        <v>0</v>
      </c>
      <c r="L705">
        <v>7</v>
      </c>
      <c r="M705" t="s">
        <v>290</v>
      </c>
      <c r="N705" t="s">
        <v>290</v>
      </c>
      <c r="O705">
        <v>0</v>
      </c>
      <c r="P705" t="s">
        <v>290</v>
      </c>
      <c r="Q705" t="s">
        <v>290</v>
      </c>
      <c r="R705" t="s">
        <v>290</v>
      </c>
      <c r="S705" t="s">
        <v>290</v>
      </c>
      <c r="T705">
        <v>0</v>
      </c>
      <c r="U705" t="s">
        <v>290</v>
      </c>
      <c r="V705" t="s">
        <v>290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6</v>
      </c>
      <c r="AH705">
        <v>12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18</v>
      </c>
      <c r="AO705">
        <v>0</v>
      </c>
      <c r="AP705">
        <v>18</v>
      </c>
      <c r="AQ705" t="b">
        <f>IFERROR(MATCH('2018'!A704, '2019'!A:A, 0) &gt;0, FALSE)</f>
        <v>1</v>
      </c>
    </row>
    <row r="706" spans="1:43">
      <c r="A706" t="s">
        <v>3608</v>
      </c>
      <c r="B706" t="s">
        <v>3609</v>
      </c>
      <c r="C706" t="s">
        <v>15824</v>
      </c>
      <c r="D706" t="s">
        <v>3611</v>
      </c>
      <c r="E706" t="s">
        <v>3467</v>
      </c>
      <c r="F706">
        <v>60045</v>
      </c>
      <c r="G706">
        <v>8472344300</v>
      </c>
      <c r="H706" t="s">
        <v>182</v>
      </c>
      <c r="I706">
        <v>10.4</v>
      </c>
      <c r="J706">
        <v>21.7</v>
      </c>
      <c r="K706">
        <v>15.5</v>
      </c>
      <c r="L706">
        <v>47.6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31</v>
      </c>
      <c r="X706">
        <v>32</v>
      </c>
      <c r="Y706">
        <v>24</v>
      </c>
      <c r="Z706">
        <v>22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14</v>
      </c>
      <c r="AG706">
        <v>123</v>
      </c>
      <c r="AH706">
        <v>0</v>
      </c>
      <c r="AI706">
        <v>0</v>
      </c>
      <c r="AJ706">
        <v>17</v>
      </c>
      <c r="AK706">
        <v>8</v>
      </c>
      <c r="AL706">
        <v>13</v>
      </c>
      <c r="AM706">
        <v>0</v>
      </c>
      <c r="AN706">
        <v>81</v>
      </c>
      <c r="AO706">
        <v>4</v>
      </c>
      <c r="AP706">
        <v>123</v>
      </c>
      <c r="AQ706" t="b">
        <f>IFERROR(MATCH('2018'!A705, '2019'!A:A, 0) &gt;0, FALSE)</f>
        <v>1</v>
      </c>
    </row>
    <row r="707" spans="1:43">
      <c r="A707" t="s">
        <v>3612</v>
      </c>
      <c r="B707" t="s">
        <v>3613</v>
      </c>
      <c r="C707" t="s">
        <v>15825</v>
      </c>
      <c r="D707" t="s">
        <v>3615</v>
      </c>
      <c r="E707" t="s">
        <v>3467</v>
      </c>
      <c r="F707">
        <v>60045</v>
      </c>
      <c r="G707">
        <v>8476153210</v>
      </c>
      <c r="H707" t="s">
        <v>182</v>
      </c>
      <c r="I707">
        <v>0</v>
      </c>
      <c r="J707">
        <v>91</v>
      </c>
      <c r="K707">
        <v>15</v>
      </c>
      <c r="L707">
        <v>106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100</v>
      </c>
      <c r="X707">
        <v>105</v>
      </c>
      <c r="Y707">
        <v>112</v>
      </c>
      <c r="Z707">
        <v>118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207</v>
      </c>
      <c r="AH707">
        <v>228</v>
      </c>
      <c r="AI707">
        <v>1</v>
      </c>
      <c r="AJ707">
        <v>110</v>
      </c>
      <c r="AK707">
        <v>39</v>
      </c>
      <c r="AL707">
        <v>38</v>
      </c>
      <c r="AM707">
        <v>0</v>
      </c>
      <c r="AN707">
        <v>218</v>
      </c>
      <c r="AO707">
        <v>29</v>
      </c>
      <c r="AP707">
        <v>435</v>
      </c>
      <c r="AQ707" t="b">
        <f>IFERROR(MATCH('2018'!A706, '2019'!A:A, 0) &gt;0, FALSE)</f>
        <v>1</v>
      </c>
    </row>
    <row r="708" spans="1:43">
      <c r="A708" t="s">
        <v>3616</v>
      </c>
      <c r="B708" t="s">
        <v>3617</v>
      </c>
      <c r="C708" t="s">
        <v>12788</v>
      </c>
      <c r="D708" t="s">
        <v>3619</v>
      </c>
      <c r="E708" t="s">
        <v>3620</v>
      </c>
      <c r="F708">
        <v>60060</v>
      </c>
      <c r="G708">
        <v>8475663000</v>
      </c>
      <c r="H708" t="s">
        <v>182</v>
      </c>
      <c r="I708">
        <v>8</v>
      </c>
      <c r="J708">
        <v>73.8</v>
      </c>
      <c r="K708">
        <v>54.8</v>
      </c>
      <c r="L708">
        <v>136.6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273</v>
      </c>
      <c r="X708">
        <v>310</v>
      </c>
      <c r="Y708">
        <v>294</v>
      </c>
      <c r="Z708">
        <v>311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17</v>
      </c>
      <c r="AG708">
        <v>608</v>
      </c>
      <c r="AH708">
        <v>597</v>
      </c>
      <c r="AI708">
        <v>3</v>
      </c>
      <c r="AJ708">
        <v>58</v>
      </c>
      <c r="AK708">
        <v>52</v>
      </c>
      <c r="AL708">
        <v>106</v>
      </c>
      <c r="AM708">
        <v>6</v>
      </c>
      <c r="AN708">
        <v>919</v>
      </c>
      <c r="AO708">
        <v>61</v>
      </c>
      <c r="AP708">
        <v>1205</v>
      </c>
      <c r="AQ708" t="b">
        <f>IFERROR(MATCH('2018'!A707, '2019'!A:A, 0) &gt;0, FALSE)</f>
        <v>1</v>
      </c>
    </row>
    <row r="709" spans="1:43">
      <c r="A709" t="s">
        <v>3622</v>
      </c>
      <c r="B709" t="s">
        <v>3623</v>
      </c>
      <c r="C709" t="s">
        <v>7002</v>
      </c>
      <c r="D709" t="s">
        <v>10466</v>
      </c>
      <c r="E709" t="s">
        <v>3513</v>
      </c>
      <c r="F709">
        <v>60047</v>
      </c>
      <c r="G709">
        <v>8474384494</v>
      </c>
      <c r="H709" t="s">
        <v>182</v>
      </c>
      <c r="I709">
        <v>3</v>
      </c>
      <c r="J709">
        <v>14</v>
      </c>
      <c r="K709">
        <v>14</v>
      </c>
      <c r="L709">
        <v>31</v>
      </c>
      <c r="M709">
        <v>0</v>
      </c>
      <c r="N709">
        <v>27</v>
      </c>
      <c r="O709" t="s">
        <v>290</v>
      </c>
      <c r="P709" t="s">
        <v>290</v>
      </c>
      <c r="Q709" t="s">
        <v>290</v>
      </c>
      <c r="R709" t="s">
        <v>290</v>
      </c>
      <c r="S709" t="s">
        <v>290</v>
      </c>
      <c r="T709" t="s">
        <v>290</v>
      </c>
      <c r="U709" t="s">
        <v>290</v>
      </c>
      <c r="V709" t="s">
        <v>290</v>
      </c>
      <c r="W709" t="s">
        <v>290</v>
      </c>
      <c r="X709" t="s">
        <v>290</v>
      </c>
      <c r="Y709" t="s">
        <v>290</v>
      </c>
      <c r="Z709" t="s">
        <v>290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42</v>
      </c>
      <c r="AH709">
        <v>45</v>
      </c>
      <c r="AI709">
        <v>0</v>
      </c>
      <c r="AJ709">
        <v>10</v>
      </c>
      <c r="AK709">
        <v>3</v>
      </c>
      <c r="AL709">
        <v>4</v>
      </c>
      <c r="AM709">
        <v>0</v>
      </c>
      <c r="AN709">
        <v>60</v>
      </c>
      <c r="AO709">
        <v>10</v>
      </c>
      <c r="AP709">
        <v>87</v>
      </c>
      <c r="AQ709" t="b">
        <f>IFERROR(MATCH('2018'!A708, '2019'!A:A, 0) &gt;0, FALSE)</f>
        <v>1</v>
      </c>
    </row>
    <row r="710" spans="1:43">
      <c r="A710" t="s">
        <v>4776</v>
      </c>
      <c r="B710" t="s">
        <v>4777</v>
      </c>
      <c r="C710" t="s">
        <v>15826</v>
      </c>
      <c r="D710" t="s">
        <v>4778</v>
      </c>
      <c r="E710" t="s">
        <v>3634</v>
      </c>
      <c r="F710">
        <v>60035</v>
      </c>
      <c r="G710">
        <v>8474333383</v>
      </c>
      <c r="H710" t="s">
        <v>182</v>
      </c>
      <c r="I710">
        <v>0</v>
      </c>
      <c r="J710">
        <v>11</v>
      </c>
      <c r="K710">
        <v>0</v>
      </c>
      <c r="L710">
        <v>11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 t="s">
        <v>290</v>
      </c>
      <c r="AC710">
        <v>64</v>
      </c>
      <c r="AD710">
        <v>0</v>
      </c>
      <c r="AE710">
        <v>0</v>
      </c>
      <c r="AF710">
        <v>0</v>
      </c>
      <c r="AG710">
        <v>40</v>
      </c>
      <c r="AH710">
        <v>31</v>
      </c>
      <c r="AI710">
        <v>3</v>
      </c>
      <c r="AJ710">
        <v>0</v>
      </c>
      <c r="AK710">
        <v>3</v>
      </c>
      <c r="AL710">
        <v>4</v>
      </c>
      <c r="AM710">
        <v>0</v>
      </c>
      <c r="AN710">
        <v>51</v>
      </c>
      <c r="AO710">
        <v>10</v>
      </c>
      <c r="AP710">
        <v>71</v>
      </c>
      <c r="AQ710" t="b">
        <f>IFERROR(MATCH('2018'!A709, '2019'!A:A, 0) &gt;0, FALSE)</f>
        <v>1</v>
      </c>
    </row>
    <row r="711" spans="1:43">
      <c r="A711" t="s">
        <v>3626</v>
      </c>
      <c r="B711" t="s">
        <v>3627</v>
      </c>
      <c r="C711" t="s">
        <v>15827</v>
      </c>
      <c r="D711" t="s">
        <v>3629</v>
      </c>
      <c r="E711" t="s">
        <v>3620</v>
      </c>
      <c r="F711">
        <v>60060</v>
      </c>
      <c r="G711">
        <v>8475664345</v>
      </c>
      <c r="H711" t="s">
        <v>182</v>
      </c>
      <c r="I711">
        <v>2</v>
      </c>
      <c r="J711">
        <v>3</v>
      </c>
      <c r="K711">
        <v>0</v>
      </c>
      <c r="L711">
        <v>5</v>
      </c>
      <c r="M711">
        <v>12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3</v>
      </c>
      <c r="AH711">
        <v>9</v>
      </c>
      <c r="AI711">
        <v>0</v>
      </c>
      <c r="AJ711">
        <v>0</v>
      </c>
      <c r="AK711">
        <v>1</v>
      </c>
      <c r="AL711">
        <v>5</v>
      </c>
      <c r="AM711">
        <v>0</v>
      </c>
      <c r="AN711">
        <v>5</v>
      </c>
      <c r="AO711">
        <v>1</v>
      </c>
      <c r="AP711">
        <v>12</v>
      </c>
      <c r="AQ711" t="b">
        <f>IFERROR(MATCH('2018'!A710, '2019'!A:A, 0) &gt;0, FALSE)</f>
        <v>1</v>
      </c>
    </row>
    <row r="712" spans="1:43">
      <c r="A712" t="s">
        <v>12793</v>
      </c>
      <c r="B712" t="s">
        <v>10473</v>
      </c>
      <c r="C712" t="s">
        <v>15828</v>
      </c>
      <c r="D712" t="s">
        <v>10476</v>
      </c>
      <c r="E712" t="s">
        <v>3603</v>
      </c>
      <c r="F712">
        <v>60046</v>
      </c>
      <c r="G712">
        <v>8473564282</v>
      </c>
      <c r="H712" t="s">
        <v>182</v>
      </c>
      <c r="I712">
        <v>1</v>
      </c>
      <c r="J712">
        <v>3</v>
      </c>
      <c r="K712">
        <v>0</v>
      </c>
      <c r="L712">
        <v>4</v>
      </c>
      <c r="M712">
        <v>16</v>
      </c>
      <c r="N712" t="s">
        <v>290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11</v>
      </c>
      <c r="AH712">
        <v>6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16</v>
      </c>
      <c r="AO712">
        <v>1</v>
      </c>
      <c r="AP712">
        <v>17</v>
      </c>
      <c r="AQ712" t="b">
        <f>IFERROR(MATCH('2018'!A711, '2019'!A:A, 0) &gt;0, FALSE)</f>
        <v>1</v>
      </c>
    </row>
    <row r="713" spans="1:43">
      <c r="A713" t="s">
        <v>3630</v>
      </c>
      <c r="B713" t="s">
        <v>3631</v>
      </c>
      <c r="C713" t="s">
        <v>15829</v>
      </c>
      <c r="D713" t="s">
        <v>3633</v>
      </c>
      <c r="E713" t="s">
        <v>3634</v>
      </c>
      <c r="F713">
        <v>60035</v>
      </c>
      <c r="G713">
        <v>8478319393</v>
      </c>
      <c r="H713" t="s">
        <v>182</v>
      </c>
      <c r="I713">
        <v>3</v>
      </c>
      <c r="J713">
        <v>7</v>
      </c>
      <c r="K713">
        <v>0</v>
      </c>
      <c r="L713">
        <v>10</v>
      </c>
      <c r="M713">
        <v>58</v>
      </c>
      <c r="N713" t="s">
        <v>290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33</v>
      </c>
      <c r="AH713">
        <v>33</v>
      </c>
      <c r="AI713">
        <v>0</v>
      </c>
      <c r="AJ713">
        <v>3</v>
      </c>
      <c r="AK713">
        <v>0</v>
      </c>
      <c r="AL713">
        <v>4</v>
      </c>
      <c r="AM713">
        <v>0</v>
      </c>
      <c r="AN713">
        <v>55</v>
      </c>
      <c r="AO713">
        <v>4</v>
      </c>
      <c r="AP713">
        <v>66</v>
      </c>
      <c r="AQ713" t="b">
        <f>IFERROR(MATCH('2018'!A712, '2019'!A:A, 0) &gt;0, FALSE)</f>
        <v>0</v>
      </c>
    </row>
    <row r="714" spans="1:43">
      <c r="A714" t="s">
        <v>12803</v>
      </c>
      <c r="B714" t="s">
        <v>12804</v>
      </c>
      <c r="C714" t="s">
        <v>15830</v>
      </c>
      <c r="D714" t="s">
        <v>12806</v>
      </c>
      <c r="E714" t="s">
        <v>3603</v>
      </c>
      <c r="F714">
        <v>60046</v>
      </c>
      <c r="G714">
        <v>8473562288</v>
      </c>
      <c r="H714" t="s">
        <v>182</v>
      </c>
      <c r="I714">
        <v>2</v>
      </c>
      <c r="J714">
        <v>9</v>
      </c>
      <c r="K714">
        <v>1</v>
      </c>
      <c r="L714">
        <v>12</v>
      </c>
      <c r="M714">
        <v>70</v>
      </c>
      <c r="N714">
        <v>25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50</v>
      </c>
      <c r="AH714">
        <v>45</v>
      </c>
      <c r="AI714">
        <v>0</v>
      </c>
      <c r="AJ714">
        <v>5</v>
      </c>
      <c r="AK714">
        <v>4</v>
      </c>
      <c r="AL714">
        <v>11</v>
      </c>
      <c r="AM714">
        <v>0</v>
      </c>
      <c r="AN714">
        <v>75</v>
      </c>
      <c r="AO714">
        <v>0</v>
      </c>
      <c r="AP714">
        <v>95</v>
      </c>
      <c r="AQ714" t="b">
        <f>IFERROR(MATCH('2018'!A713, '2019'!A:A, 0) &gt;0, FALSE)</f>
        <v>1</v>
      </c>
    </row>
    <row r="715" spans="1:43">
      <c r="A715" t="s">
        <v>3636</v>
      </c>
      <c r="B715" t="s">
        <v>3637</v>
      </c>
      <c r="C715" t="s">
        <v>15831</v>
      </c>
      <c r="D715" t="s">
        <v>3640</v>
      </c>
      <c r="E715" t="s">
        <v>3501</v>
      </c>
      <c r="F715">
        <v>60010</v>
      </c>
      <c r="G715">
        <v>8473822812</v>
      </c>
      <c r="H715" t="s">
        <v>182</v>
      </c>
      <c r="I715">
        <v>3</v>
      </c>
      <c r="J715">
        <v>9</v>
      </c>
      <c r="K715">
        <v>2</v>
      </c>
      <c r="L715">
        <v>14</v>
      </c>
      <c r="M715">
        <v>28</v>
      </c>
      <c r="N715" t="s">
        <v>290</v>
      </c>
      <c r="O715" t="s">
        <v>290</v>
      </c>
      <c r="P715" t="s">
        <v>290</v>
      </c>
      <c r="Q715" t="s">
        <v>290</v>
      </c>
      <c r="R715" t="s">
        <v>290</v>
      </c>
      <c r="S715" t="s">
        <v>290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27</v>
      </c>
      <c r="AH715">
        <v>22</v>
      </c>
      <c r="AI715">
        <v>0</v>
      </c>
      <c r="AJ715">
        <v>17</v>
      </c>
      <c r="AK715">
        <v>0</v>
      </c>
      <c r="AL715">
        <v>1</v>
      </c>
      <c r="AM715">
        <v>0</v>
      </c>
      <c r="AN715">
        <v>27</v>
      </c>
      <c r="AO715">
        <v>4</v>
      </c>
      <c r="AP715">
        <v>49</v>
      </c>
      <c r="AQ715" t="b">
        <f>IFERROR(MATCH('2018'!A714, '2019'!A:A, 0) &gt;0, FALSE)</f>
        <v>1</v>
      </c>
    </row>
    <row r="716" spans="1:43">
      <c r="A716" t="s">
        <v>4779</v>
      </c>
      <c r="B716" t="s">
        <v>4780</v>
      </c>
      <c r="C716" t="s">
        <v>15185</v>
      </c>
      <c r="D716" t="s">
        <v>4783</v>
      </c>
      <c r="E716" t="s">
        <v>3495</v>
      </c>
      <c r="F716">
        <v>60085</v>
      </c>
      <c r="G716">
        <v>8473601054</v>
      </c>
      <c r="H716" t="s">
        <v>182</v>
      </c>
      <c r="I716">
        <v>3</v>
      </c>
      <c r="J716">
        <v>11</v>
      </c>
      <c r="K716">
        <v>2</v>
      </c>
      <c r="L716">
        <v>16</v>
      </c>
      <c r="M716">
        <v>40</v>
      </c>
      <c r="N716" t="s">
        <v>290</v>
      </c>
      <c r="O716" t="s">
        <v>290</v>
      </c>
      <c r="P716" t="s">
        <v>290</v>
      </c>
      <c r="Q716" t="s">
        <v>290</v>
      </c>
      <c r="R716" t="s">
        <v>290</v>
      </c>
      <c r="S716" t="s">
        <v>290</v>
      </c>
      <c r="T716" t="s">
        <v>290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24</v>
      </c>
      <c r="AH716">
        <v>46</v>
      </c>
      <c r="AI716">
        <v>0</v>
      </c>
      <c r="AJ716">
        <v>1</v>
      </c>
      <c r="AK716">
        <v>62</v>
      </c>
      <c r="AL716">
        <v>5</v>
      </c>
      <c r="AM716">
        <v>0</v>
      </c>
      <c r="AN716">
        <v>1</v>
      </c>
      <c r="AO716">
        <v>1</v>
      </c>
      <c r="AP716">
        <v>70</v>
      </c>
      <c r="AQ716" t="b">
        <f>IFERROR(MATCH('2018'!A715, '2019'!A:A, 0) &gt;0, FALSE)</f>
        <v>1</v>
      </c>
    </row>
    <row r="717" spans="1:43">
      <c r="A717" t="s">
        <v>3641</v>
      </c>
      <c r="B717" t="s">
        <v>3642</v>
      </c>
      <c r="C717" t="s">
        <v>15148</v>
      </c>
      <c r="D717" t="s">
        <v>3645</v>
      </c>
      <c r="E717" t="s">
        <v>3646</v>
      </c>
      <c r="F717">
        <v>60084</v>
      </c>
      <c r="G717">
        <v>8474875600</v>
      </c>
      <c r="H717" t="s">
        <v>182</v>
      </c>
      <c r="I717">
        <v>3</v>
      </c>
      <c r="J717">
        <v>7</v>
      </c>
      <c r="K717">
        <v>1</v>
      </c>
      <c r="L717">
        <v>11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30</v>
      </c>
      <c r="U717">
        <v>29</v>
      </c>
      <c r="V717">
        <v>29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38</v>
      </c>
      <c r="AH717">
        <v>50</v>
      </c>
      <c r="AI717">
        <v>0</v>
      </c>
      <c r="AJ717">
        <v>3</v>
      </c>
      <c r="AK717">
        <v>0</v>
      </c>
      <c r="AL717">
        <v>9</v>
      </c>
      <c r="AM717">
        <v>0</v>
      </c>
      <c r="AN717">
        <v>61</v>
      </c>
      <c r="AO717">
        <v>15</v>
      </c>
      <c r="AP717">
        <v>88</v>
      </c>
      <c r="AQ717" t="b">
        <f>IFERROR(MATCH('2018'!A716, '2019'!A:A, 0) &gt;0, FALSE)</f>
        <v>1</v>
      </c>
    </row>
    <row r="718" spans="1:43">
      <c r="A718" t="s">
        <v>4784</v>
      </c>
      <c r="B718" t="s">
        <v>4785</v>
      </c>
      <c r="C718" t="s">
        <v>15832</v>
      </c>
      <c r="D718" t="s">
        <v>4788</v>
      </c>
      <c r="E718" t="s">
        <v>4789</v>
      </c>
      <c r="F718">
        <v>60061</v>
      </c>
      <c r="G718">
        <v>8479180342</v>
      </c>
      <c r="H718" t="s">
        <v>182</v>
      </c>
      <c r="I718">
        <v>1</v>
      </c>
      <c r="J718">
        <v>3</v>
      </c>
      <c r="K718">
        <v>0</v>
      </c>
      <c r="L718">
        <v>4</v>
      </c>
      <c r="M718">
        <v>20</v>
      </c>
      <c r="N718" t="s">
        <v>290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11</v>
      </c>
      <c r="AH718">
        <v>10</v>
      </c>
      <c r="AI718">
        <v>0</v>
      </c>
      <c r="AJ718">
        <v>14</v>
      </c>
      <c r="AK718">
        <v>1</v>
      </c>
      <c r="AL718">
        <v>2</v>
      </c>
      <c r="AM718">
        <v>0</v>
      </c>
      <c r="AN718">
        <v>4</v>
      </c>
      <c r="AO718">
        <v>0</v>
      </c>
      <c r="AP718">
        <v>21</v>
      </c>
      <c r="AQ718" t="b">
        <f>IFERROR(MATCH('2018'!A717, '2019'!A:A, 0) &gt;0, FALSE)</f>
        <v>1</v>
      </c>
    </row>
    <row r="719" spans="1:43">
      <c r="A719" t="s">
        <v>3651</v>
      </c>
      <c r="B719" t="s">
        <v>3652</v>
      </c>
      <c r="C719" t="s">
        <v>7864</v>
      </c>
      <c r="D719" t="s">
        <v>3653</v>
      </c>
      <c r="E719" t="s">
        <v>825</v>
      </c>
      <c r="F719">
        <v>60015</v>
      </c>
      <c r="G719">
        <v>8473171063</v>
      </c>
      <c r="H719" t="s">
        <v>182</v>
      </c>
      <c r="I719">
        <v>2</v>
      </c>
      <c r="J719">
        <v>17</v>
      </c>
      <c r="K719">
        <v>3</v>
      </c>
      <c r="L719">
        <v>22</v>
      </c>
      <c r="M719">
        <v>50</v>
      </c>
      <c r="N719">
        <v>20</v>
      </c>
      <c r="O719">
        <v>14</v>
      </c>
      <c r="P719">
        <v>10</v>
      </c>
      <c r="Q719">
        <v>11</v>
      </c>
      <c r="R719" t="s">
        <v>290</v>
      </c>
      <c r="S719" t="s">
        <v>290</v>
      </c>
      <c r="T719" t="s">
        <v>290</v>
      </c>
      <c r="U719" t="s">
        <v>290</v>
      </c>
      <c r="V719" t="s">
        <v>290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 t="s">
        <v>290</v>
      </c>
      <c r="AE719" t="s">
        <v>290</v>
      </c>
      <c r="AF719">
        <v>0</v>
      </c>
      <c r="AG719">
        <v>66</v>
      </c>
      <c r="AH719">
        <v>69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130</v>
      </c>
      <c r="AO719">
        <v>5</v>
      </c>
      <c r="AP719">
        <v>135</v>
      </c>
      <c r="AQ719" t="b">
        <f>IFERROR(MATCH('2018'!A718, '2019'!A:A, 0) &gt;0, FALSE)</f>
        <v>0</v>
      </c>
    </row>
    <row r="720" spans="1:43">
      <c r="A720" t="s">
        <v>3654</v>
      </c>
      <c r="B720" t="s">
        <v>3655</v>
      </c>
      <c r="C720" t="s">
        <v>13844</v>
      </c>
      <c r="D720" t="s">
        <v>3656</v>
      </c>
      <c r="E720" t="s">
        <v>183</v>
      </c>
      <c r="F720">
        <v>61301</v>
      </c>
      <c r="G720">
        <v>8152238523</v>
      </c>
      <c r="H720" t="s">
        <v>183</v>
      </c>
      <c r="I720">
        <v>2</v>
      </c>
      <c r="J720">
        <v>11</v>
      </c>
      <c r="K720">
        <v>5</v>
      </c>
      <c r="L720">
        <v>18</v>
      </c>
      <c r="M720">
        <v>41</v>
      </c>
      <c r="N720">
        <v>12</v>
      </c>
      <c r="O720">
        <v>23</v>
      </c>
      <c r="P720">
        <v>20</v>
      </c>
      <c r="Q720">
        <v>18</v>
      </c>
      <c r="R720">
        <v>23</v>
      </c>
      <c r="S720">
        <v>17</v>
      </c>
      <c r="T720">
        <v>19</v>
      </c>
      <c r="U720">
        <v>20</v>
      </c>
      <c r="V720">
        <v>27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108</v>
      </c>
      <c r="AH720">
        <v>112</v>
      </c>
      <c r="AI720">
        <v>0</v>
      </c>
      <c r="AJ720">
        <v>6</v>
      </c>
      <c r="AK720">
        <v>3</v>
      </c>
      <c r="AL720">
        <v>30</v>
      </c>
      <c r="AM720">
        <v>1</v>
      </c>
      <c r="AN720">
        <v>169</v>
      </c>
      <c r="AO720">
        <v>11</v>
      </c>
      <c r="AP720">
        <v>220</v>
      </c>
      <c r="AQ720" t="b">
        <f>IFERROR(MATCH('2018'!A719, '2019'!A:A, 0) &gt;0, FALSE)</f>
        <v>1</v>
      </c>
    </row>
    <row r="721" spans="1:43">
      <c r="A721" t="s">
        <v>3658</v>
      </c>
      <c r="B721" t="s">
        <v>10548</v>
      </c>
      <c r="C721" t="s">
        <v>13845</v>
      </c>
      <c r="D721" t="s">
        <v>3661</v>
      </c>
      <c r="E721" t="s">
        <v>3662</v>
      </c>
      <c r="F721">
        <v>61354</v>
      </c>
      <c r="G721">
        <v>8152241914</v>
      </c>
      <c r="H721" t="s">
        <v>183</v>
      </c>
      <c r="I721">
        <v>2</v>
      </c>
      <c r="J721">
        <v>15</v>
      </c>
      <c r="K721">
        <v>2</v>
      </c>
      <c r="L721">
        <v>19</v>
      </c>
      <c r="M721">
        <v>50</v>
      </c>
      <c r="N721">
        <v>26</v>
      </c>
      <c r="O721">
        <v>24</v>
      </c>
      <c r="P721">
        <v>23</v>
      </c>
      <c r="Q721">
        <v>26</v>
      </c>
      <c r="R721">
        <v>22</v>
      </c>
      <c r="S721">
        <v>14</v>
      </c>
      <c r="T721" t="s">
        <v>290</v>
      </c>
      <c r="U721">
        <v>13</v>
      </c>
      <c r="V721">
        <v>17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109</v>
      </c>
      <c r="AH721">
        <v>113</v>
      </c>
      <c r="AI721">
        <v>0</v>
      </c>
      <c r="AJ721">
        <v>6</v>
      </c>
      <c r="AK721">
        <v>1</v>
      </c>
      <c r="AL721">
        <v>4</v>
      </c>
      <c r="AM721">
        <v>0</v>
      </c>
      <c r="AN721">
        <v>211</v>
      </c>
      <c r="AO721">
        <v>0</v>
      </c>
      <c r="AP721">
        <v>222</v>
      </c>
      <c r="AQ721" t="b">
        <f>IFERROR(MATCH('2018'!A720, '2019'!A:A, 0) &gt;0, FALSE)</f>
        <v>1</v>
      </c>
    </row>
    <row r="722" spans="1:43">
      <c r="A722" t="s">
        <v>3664</v>
      </c>
      <c r="B722" t="s">
        <v>3665</v>
      </c>
      <c r="C722" t="s">
        <v>15190</v>
      </c>
      <c r="D722" t="s">
        <v>3667</v>
      </c>
      <c r="E722" t="s">
        <v>3668</v>
      </c>
      <c r="F722">
        <v>61364</v>
      </c>
      <c r="G722">
        <v>8156723847</v>
      </c>
      <c r="H722" t="s">
        <v>183</v>
      </c>
      <c r="I722">
        <v>1</v>
      </c>
      <c r="J722">
        <v>12.5</v>
      </c>
      <c r="K722">
        <v>4.5</v>
      </c>
      <c r="L722">
        <v>18</v>
      </c>
      <c r="M722">
        <v>28</v>
      </c>
      <c r="N722">
        <v>14</v>
      </c>
      <c r="O722">
        <v>20</v>
      </c>
      <c r="P722">
        <v>20</v>
      </c>
      <c r="Q722">
        <v>16</v>
      </c>
      <c r="R722">
        <v>15</v>
      </c>
      <c r="S722">
        <v>17</v>
      </c>
      <c r="T722">
        <v>18</v>
      </c>
      <c r="U722">
        <v>19</v>
      </c>
      <c r="V722">
        <v>17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94</v>
      </c>
      <c r="AH722">
        <v>90</v>
      </c>
      <c r="AI722">
        <v>0</v>
      </c>
      <c r="AJ722">
        <v>0</v>
      </c>
      <c r="AK722">
        <v>0</v>
      </c>
      <c r="AL722">
        <v>35</v>
      </c>
      <c r="AM722">
        <v>2</v>
      </c>
      <c r="AN722">
        <v>139</v>
      </c>
      <c r="AO722">
        <v>8</v>
      </c>
      <c r="AP722">
        <v>184</v>
      </c>
      <c r="AQ722" t="b">
        <f>IFERROR(MATCH('2018'!A721, '2019'!A:A, 0) &gt;0, FALSE)</f>
        <v>1</v>
      </c>
    </row>
    <row r="723" spans="1:43">
      <c r="A723" t="s">
        <v>3670</v>
      </c>
      <c r="B723" t="s">
        <v>3671</v>
      </c>
      <c r="C723" t="s">
        <v>15833</v>
      </c>
      <c r="D723" t="s">
        <v>3674</v>
      </c>
      <c r="E723" t="s">
        <v>3675</v>
      </c>
      <c r="F723">
        <v>61348</v>
      </c>
      <c r="G723">
        <v>8158838916</v>
      </c>
      <c r="H723" t="s">
        <v>183</v>
      </c>
      <c r="I723">
        <v>2</v>
      </c>
      <c r="J723">
        <v>10</v>
      </c>
      <c r="K723">
        <v>3.5</v>
      </c>
      <c r="L723">
        <v>15.5</v>
      </c>
      <c r="M723">
        <v>26</v>
      </c>
      <c r="N723">
        <v>19</v>
      </c>
      <c r="O723">
        <v>15</v>
      </c>
      <c r="P723">
        <v>21</v>
      </c>
      <c r="Q723">
        <v>13</v>
      </c>
      <c r="R723">
        <v>19</v>
      </c>
      <c r="S723">
        <v>17</v>
      </c>
      <c r="T723">
        <v>25</v>
      </c>
      <c r="U723">
        <v>15</v>
      </c>
      <c r="V723">
        <v>17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89</v>
      </c>
      <c r="AH723">
        <v>98</v>
      </c>
      <c r="AI723">
        <v>0</v>
      </c>
      <c r="AJ723">
        <v>3</v>
      </c>
      <c r="AK723">
        <v>1</v>
      </c>
      <c r="AL723">
        <v>23</v>
      </c>
      <c r="AM723">
        <v>0</v>
      </c>
      <c r="AN723">
        <v>157</v>
      </c>
      <c r="AO723">
        <v>3</v>
      </c>
      <c r="AP723">
        <v>187</v>
      </c>
      <c r="AQ723" t="b">
        <f>IFERROR(MATCH('2018'!A722, '2019'!A:A, 0) &gt;0, FALSE)</f>
        <v>1</v>
      </c>
    </row>
    <row r="724" spans="1:43">
      <c r="A724" t="s">
        <v>3677</v>
      </c>
      <c r="B724" t="s">
        <v>3678</v>
      </c>
      <c r="C724" t="s">
        <v>15834</v>
      </c>
      <c r="D724" t="s">
        <v>3680</v>
      </c>
      <c r="E724" t="s">
        <v>3681</v>
      </c>
      <c r="F724">
        <v>61342</v>
      </c>
      <c r="G724">
        <v>8155397003</v>
      </c>
      <c r="H724" t="s">
        <v>183</v>
      </c>
      <c r="I724">
        <v>1</v>
      </c>
      <c r="J724">
        <v>10</v>
      </c>
      <c r="K724">
        <v>3.5</v>
      </c>
      <c r="L724">
        <v>14.5</v>
      </c>
      <c r="M724">
        <v>45</v>
      </c>
      <c r="N724">
        <v>19</v>
      </c>
      <c r="O724" t="s">
        <v>290</v>
      </c>
      <c r="P724">
        <v>12</v>
      </c>
      <c r="Q724" t="s">
        <v>290</v>
      </c>
      <c r="R724">
        <v>14</v>
      </c>
      <c r="S724">
        <v>14</v>
      </c>
      <c r="T724">
        <v>13</v>
      </c>
      <c r="U724">
        <v>10</v>
      </c>
      <c r="V724" t="s">
        <v>290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290</v>
      </c>
      <c r="AF724">
        <v>0</v>
      </c>
      <c r="AG724">
        <v>89</v>
      </c>
      <c r="AH724">
        <v>66</v>
      </c>
      <c r="AI724">
        <v>0</v>
      </c>
      <c r="AJ724">
        <v>0</v>
      </c>
      <c r="AK724">
        <v>0</v>
      </c>
      <c r="AL724">
        <v>33</v>
      </c>
      <c r="AM724">
        <v>0</v>
      </c>
      <c r="AN724">
        <v>121</v>
      </c>
      <c r="AO724">
        <v>1</v>
      </c>
      <c r="AP724">
        <v>155</v>
      </c>
      <c r="AQ724" t="b">
        <f>IFERROR(MATCH('2018'!A723, '2019'!A:A, 0) &gt;0, FALSE)</f>
        <v>1</v>
      </c>
    </row>
    <row r="725" spans="1:43">
      <c r="A725" t="s">
        <v>12853</v>
      </c>
      <c r="B725" t="s">
        <v>10564</v>
      </c>
      <c r="C725" t="s">
        <v>15835</v>
      </c>
      <c r="D725" t="s">
        <v>10567</v>
      </c>
      <c r="E725" t="s">
        <v>10568</v>
      </c>
      <c r="F725">
        <v>60551</v>
      </c>
      <c r="G725">
        <v>8154962947</v>
      </c>
      <c r="H725" t="s">
        <v>183</v>
      </c>
      <c r="I725">
        <v>0.1</v>
      </c>
      <c r="J725">
        <v>0.9</v>
      </c>
      <c r="K725">
        <v>0</v>
      </c>
      <c r="L725">
        <v>1</v>
      </c>
      <c r="M725">
        <v>0</v>
      </c>
      <c r="N725">
        <v>0</v>
      </c>
      <c r="O725" t="s">
        <v>290</v>
      </c>
      <c r="P725">
        <v>0</v>
      </c>
      <c r="Q725">
        <v>0</v>
      </c>
      <c r="R725">
        <v>0</v>
      </c>
      <c r="S725" t="s">
        <v>290</v>
      </c>
      <c r="T725" t="s">
        <v>290</v>
      </c>
      <c r="U725" t="s">
        <v>290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4</v>
      </c>
      <c r="AH725">
        <v>4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8</v>
      </c>
      <c r="AO725">
        <v>0</v>
      </c>
      <c r="AP725">
        <v>8</v>
      </c>
      <c r="AQ725" t="b">
        <f>IFERROR(MATCH('2018'!A724, '2019'!A:A, 0) &gt;0, FALSE)</f>
        <v>1</v>
      </c>
    </row>
    <row r="726" spans="1:43">
      <c r="A726" t="s">
        <v>13846</v>
      </c>
      <c r="B726" t="s">
        <v>13847</v>
      </c>
      <c r="C726" t="s">
        <v>15836</v>
      </c>
      <c r="D726" t="s">
        <v>13848</v>
      </c>
      <c r="E726" t="s">
        <v>3686</v>
      </c>
      <c r="F726">
        <v>61350</v>
      </c>
      <c r="G726">
        <v>8154330125</v>
      </c>
      <c r="H726" t="s">
        <v>183</v>
      </c>
      <c r="I726">
        <v>3</v>
      </c>
      <c r="J726">
        <v>34</v>
      </c>
      <c r="K726">
        <v>7</v>
      </c>
      <c r="L726">
        <v>44</v>
      </c>
      <c r="M726">
        <v>52</v>
      </c>
      <c r="N726">
        <v>18</v>
      </c>
      <c r="O726">
        <v>24</v>
      </c>
      <c r="P726">
        <v>22</v>
      </c>
      <c r="Q726">
        <v>20</v>
      </c>
      <c r="R726">
        <v>11</v>
      </c>
      <c r="S726">
        <v>22</v>
      </c>
      <c r="T726">
        <v>21</v>
      </c>
      <c r="U726">
        <v>21</v>
      </c>
      <c r="V726">
        <v>20</v>
      </c>
      <c r="W726">
        <v>52</v>
      </c>
      <c r="X726">
        <v>36</v>
      </c>
      <c r="Y726">
        <v>43</v>
      </c>
      <c r="Z726">
        <v>34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180</v>
      </c>
      <c r="AH726">
        <v>216</v>
      </c>
      <c r="AI726">
        <v>0</v>
      </c>
      <c r="AJ726">
        <v>6</v>
      </c>
      <c r="AK726">
        <v>7</v>
      </c>
      <c r="AL726">
        <v>24</v>
      </c>
      <c r="AM726">
        <v>5</v>
      </c>
      <c r="AN726">
        <v>354</v>
      </c>
      <c r="AO726">
        <v>0</v>
      </c>
      <c r="AP726">
        <v>396</v>
      </c>
      <c r="AQ726" t="b">
        <f>IFERROR(MATCH('2018'!A725, '2019'!A:A, 0) &gt;0, FALSE)</f>
        <v>1</v>
      </c>
    </row>
    <row r="727" spans="1:43">
      <c r="A727" t="s">
        <v>3691</v>
      </c>
      <c r="B727" t="s">
        <v>459</v>
      </c>
      <c r="C727" t="s">
        <v>15837</v>
      </c>
      <c r="D727" t="s">
        <v>3694</v>
      </c>
      <c r="E727" t="s">
        <v>3695</v>
      </c>
      <c r="F727">
        <v>62521</v>
      </c>
      <c r="G727">
        <v>2174237049</v>
      </c>
      <c r="H727" t="s">
        <v>184</v>
      </c>
      <c r="I727">
        <v>1</v>
      </c>
      <c r="J727">
        <v>17.5</v>
      </c>
      <c r="K727">
        <v>11</v>
      </c>
      <c r="L727">
        <v>29.5</v>
      </c>
      <c r="M727">
        <v>39</v>
      </c>
      <c r="N727">
        <v>29</v>
      </c>
      <c r="O727">
        <v>21</v>
      </c>
      <c r="P727">
        <v>21</v>
      </c>
      <c r="Q727">
        <v>16</v>
      </c>
      <c r="R727">
        <v>18</v>
      </c>
      <c r="S727">
        <v>14</v>
      </c>
      <c r="T727">
        <v>20</v>
      </c>
      <c r="U727">
        <v>18</v>
      </c>
      <c r="V727">
        <v>16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 t="s">
        <v>290</v>
      </c>
      <c r="AF727">
        <v>0</v>
      </c>
      <c r="AG727">
        <v>124</v>
      </c>
      <c r="AH727">
        <v>92</v>
      </c>
      <c r="AI727">
        <v>0</v>
      </c>
      <c r="AJ727">
        <v>1</v>
      </c>
      <c r="AK727">
        <v>4</v>
      </c>
      <c r="AL727">
        <v>0</v>
      </c>
      <c r="AM727">
        <v>1</v>
      </c>
      <c r="AN727">
        <v>196</v>
      </c>
      <c r="AO727">
        <v>14</v>
      </c>
      <c r="AP727">
        <v>216</v>
      </c>
      <c r="AQ727" t="b">
        <f>IFERROR(MATCH('2018'!A726, '2019'!A:A, 0) &gt;0, FALSE)</f>
        <v>1</v>
      </c>
    </row>
    <row r="728" spans="1:43">
      <c r="A728" t="s">
        <v>3697</v>
      </c>
      <c r="B728" t="s">
        <v>3698</v>
      </c>
      <c r="C728" t="s">
        <v>15371</v>
      </c>
      <c r="D728" t="s">
        <v>3700</v>
      </c>
      <c r="E728" t="s">
        <v>3695</v>
      </c>
      <c r="F728">
        <v>62526</v>
      </c>
      <c r="G728">
        <v>2178774408</v>
      </c>
      <c r="H728" t="s">
        <v>184</v>
      </c>
      <c r="I728">
        <v>1</v>
      </c>
      <c r="J728">
        <v>18</v>
      </c>
      <c r="K728">
        <v>2.5</v>
      </c>
      <c r="L728">
        <v>21.5</v>
      </c>
      <c r="M728">
        <v>35</v>
      </c>
      <c r="N728">
        <v>16</v>
      </c>
      <c r="O728">
        <v>15</v>
      </c>
      <c r="P728">
        <v>22</v>
      </c>
      <c r="Q728">
        <v>15</v>
      </c>
      <c r="R728">
        <v>18</v>
      </c>
      <c r="S728">
        <v>21</v>
      </c>
      <c r="T728">
        <v>23</v>
      </c>
      <c r="U728">
        <v>33</v>
      </c>
      <c r="V728">
        <v>22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111</v>
      </c>
      <c r="AH728">
        <v>109</v>
      </c>
      <c r="AI728">
        <v>2</v>
      </c>
      <c r="AJ728">
        <v>14</v>
      </c>
      <c r="AK728">
        <v>13</v>
      </c>
      <c r="AL728">
        <v>16</v>
      </c>
      <c r="AM728">
        <v>2</v>
      </c>
      <c r="AN728">
        <v>161</v>
      </c>
      <c r="AO728">
        <v>12</v>
      </c>
      <c r="AP728">
        <v>220</v>
      </c>
      <c r="AQ728" t="b">
        <f>IFERROR(MATCH('2018'!A727, '2019'!A:A, 0) &gt;0, FALSE)</f>
        <v>1</v>
      </c>
    </row>
    <row r="729" spans="1:43">
      <c r="A729" t="s">
        <v>3702</v>
      </c>
      <c r="B729" t="s">
        <v>3703</v>
      </c>
      <c r="C729" t="s">
        <v>10599</v>
      </c>
      <c r="D729" t="s">
        <v>3705</v>
      </c>
      <c r="E729" t="s">
        <v>3695</v>
      </c>
      <c r="F729">
        <v>62523</v>
      </c>
      <c r="G729">
        <v>2174234351</v>
      </c>
      <c r="H729" t="s">
        <v>184</v>
      </c>
      <c r="I729">
        <v>1</v>
      </c>
      <c r="J729">
        <v>13</v>
      </c>
      <c r="K729">
        <v>3</v>
      </c>
      <c r="L729">
        <v>17</v>
      </c>
      <c r="M729">
        <v>25</v>
      </c>
      <c r="N729">
        <v>16</v>
      </c>
      <c r="O729">
        <v>15</v>
      </c>
      <c r="P729">
        <v>10</v>
      </c>
      <c r="Q729">
        <v>13</v>
      </c>
      <c r="R729">
        <v>13</v>
      </c>
      <c r="S729">
        <v>21</v>
      </c>
      <c r="T729">
        <v>10</v>
      </c>
      <c r="U729" t="s">
        <v>290</v>
      </c>
      <c r="V729">
        <v>15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73</v>
      </c>
      <c r="AH729">
        <v>72</v>
      </c>
      <c r="AI729">
        <v>0</v>
      </c>
      <c r="AJ729">
        <v>3</v>
      </c>
      <c r="AK729">
        <v>15</v>
      </c>
      <c r="AL729">
        <v>4</v>
      </c>
      <c r="AM729">
        <v>0</v>
      </c>
      <c r="AN729">
        <v>104</v>
      </c>
      <c r="AO729">
        <v>19</v>
      </c>
      <c r="AP729">
        <v>145</v>
      </c>
      <c r="AQ729" t="b">
        <f>IFERROR(MATCH('2018'!A728, '2019'!A:A, 0) &gt;0, FALSE)</f>
        <v>1</v>
      </c>
    </row>
    <row r="730" spans="1:43">
      <c r="A730" t="s">
        <v>3707</v>
      </c>
      <c r="B730" t="s">
        <v>3708</v>
      </c>
      <c r="C730" t="s">
        <v>7059</v>
      </c>
      <c r="D730" t="s">
        <v>3710</v>
      </c>
      <c r="E730" t="s">
        <v>3695</v>
      </c>
      <c r="F730">
        <v>62526</v>
      </c>
      <c r="G730">
        <v>2178752431</v>
      </c>
      <c r="H730" t="s">
        <v>184</v>
      </c>
      <c r="I730">
        <v>3</v>
      </c>
      <c r="J730">
        <v>22.1</v>
      </c>
      <c r="K730">
        <v>9</v>
      </c>
      <c r="L730">
        <v>34.1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47</v>
      </c>
      <c r="X730">
        <v>65</v>
      </c>
      <c r="Y730">
        <v>62</v>
      </c>
      <c r="Z730">
        <v>50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117</v>
      </c>
      <c r="AH730">
        <v>107</v>
      </c>
      <c r="AI730">
        <v>0</v>
      </c>
      <c r="AJ730">
        <v>6</v>
      </c>
      <c r="AK730">
        <v>12</v>
      </c>
      <c r="AL730">
        <v>9</v>
      </c>
      <c r="AM730">
        <v>0</v>
      </c>
      <c r="AN730">
        <v>185</v>
      </c>
      <c r="AO730">
        <v>12</v>
      </c>
      <c r="AP730">
        <v>224</v>
      </c>
      <c r="AQ730" t="b">
        <f>IFERROR(MATCH('2018'!A729, '2019'!A:A, 0) &gt;0, FALSE)</f>
        <v>1</v>
      </c>
    </row>
    <row r="731" spans="1:43">
      <c r="A731" t="s">
        <v>12869</v>
      </c>
      <c r="B731" t="s">
        <v>10604</v>
      </c>
      <c r="C731" t="s">
        <v>15838</v>
      </c>
      <c r="D731" t="s">
        <v>10607</v>
      </c>
      <c r="E731" t="s">
        <v>3695</v>
      </c>
      <c r="F731">
        <v>62526</v>
      </c>
      <c r="G731">
        <v>2178750529</v>
      </c>
      <c r="H731" t="s">
        <v>184</v>
      </c>
      <c r="I731">
        <v>2</v>
      </c>
      <c r="J731">
        <v>4</v>
      </c>
      <c r="K731">
        <v>1</v>
      </c>
      <c r="L731">
        <v>7</v>
      </c>
      <c r="M731" t="s">
        <v>290</v>
      </c>
      <c r="N731">
        <v>11</v>
      </c>
      <c r="O731" t="s">
        <v>290</v>
      </c>
      <c r="P731" t="s">
        <v>290</v>
      </c>
      <c r="Q731" t="s">
        <v>290</v>
      </c>
      <c r="R731" t="s">
        <v>290</v>
      </c>
      <c r="S731" t="s">
        <v>290</v>
      </c>
      <c r="T731" t="s">
        <v>290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22</v>
      </c>
      <c r="AH731">
        <v>17</v>
      </c>
      <c r="AI731">
        <v>0</v>
      </c>
      <c r="AJ731">
        <v>0</v>
      </c>
      <c r="AK731">
        <v>39</v>
      </c>
      <c r="AL731">
        <v>0</v>
      </c>
      <c r="AM731">
        <v>0</v>
      </c>
      <c r="AN731">
        <v>0</v>
      </c>
      <c r="AO731">
        <v>0</v>
      </c>
      <c r="AP731">
        <v>39</v>
      </c>
      <c r="AQ731" t="b">
        <f>IFERROR(MATCH('2018'!A730, '2019'!A:A, 0) &gt;0, FALSE)</f>
        <v>1</v>
      </c>
    </row>
    <row r="732" spans="1:43">
      <c r="A732" t="s">
        <v>3711</v>
      </c>
      <c r="B732" t="s">
        <v>3712</v>
      </c>
      <c r="C732" t="s">
        <v>15202</v>
      </c>
      <c r="D732" t="s">
        <v>3715</v>
      </c>
      <c r="E732" t="s">
        <v>3695</v>
      </c>
      <c r="F732">
        <v>62526</v>
      </c>
      <c r="G732">
        <v>2172332001</v>
      </c>
      <c r="H732" t="s">
        <v>184</v>
      </c>
      <c r="I732">
        <v>5.5</v>
      </c>
      <c r="J732">
        <v>29.5</v>
      </c>
      <c r="K732">
        <v>12</v>
      </c>
      <c r="L732">
        <v>47</v>
      </c>
      <c r="M732">
        <v>0</v>
      </c>
      <c r="N732">
        <v>28</v>
      </c>
      <c r="O732">
        <v>27</v>
      </c>
      <c r="P732">
        <v>32</v>
      </c>
      <c r="Q732">
        <v>25</v>
      </c>
      <c r="R732">
        <v>28</v>
      </c>
      <c r="S732">
        <v>31</v>
      </c>
      <c r="T732">
        <v>19</v>
      </c>
      <c r="U732">
        <v>37</v>
      </c>
      <c r="V732">
        <v>30</v>
      </c>
      <c r="W732">
        <v>24</v>
      </c>
      <c r="X732">
        <v>27</v>
      </c>
      <c r="Y732">
        <v>31</v>
      </c>
      <c r="Z732">
        <v>30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190</v>
      </c>
      <c r="AH732">
        <v>179</v>
      </c>
      <c r="AI732">
        <v>0</v>
      </c>
      <c r="AJ732">
        <v>0</v>
      </c>
      <c r="AK732">
        <v>24</v>
      </c>
      <c r="AL732">
        <v>6</v>
      </c>
      <c r="AM732">
        <v>0</v>
      </c>
      <c r="AN732">
        <v>311</v>
      </c>
      <c r="AO732">
        <v>28</v>
      </c>
      <c r="AP732">
        <v>369</v>
      </c>
      <c r="AQ732" t="b">
        <f>IFERROR(MATCH('2018'!A731, '2019'!A:A, 0) &gt;0, FALSE)</f>
        <v>1</v>
      </c>
    </row>
    <row r="733" spans="1:43">
      <c r="A733" t="s">
        <v>3716</v>
      </c>
      <c r="B733" t="s">
        <v>3717</v>
      </c>
      <c r="C733" t="s">
        <v>10615</v>
      </c>
      <c r="D733" t="s">
        <v>3719</v>
      </c>
      <c r="E733" t="s">
        <v>3720</v>
      </c>
      <c r="F733">
        <v>62535</v>
      </c>
      <c r="G733">
        <v>2178775636</v>
      </c>
      <c r="H733" t="s">
        <v>184</v>
      </c>
      <c r="I733">
        <v>3.5</v>
      </c>
      <c r="J733">
        <v>13.4</v>
      </c>
      <c r="K733">
        <v>6.6</v>
      </c>
      <c r="L733">
        <v>23.5</v>
      </c>
      <c r="M733">
        <v>42</v>
      </c>
      <c r="N733" t="s">
        <v>290</v>
      </c>
      <c r="O733" t="s">
        <v>290</v>
      </c>
      <c r="P733">
        <v>11</v>
      </c>
      <c r="Q733">
        <v>10</v>
      </c>
      <c r="R733">
        <v>11</v>
      </c>
      <c r="S733">
        <v>10</v>
      </c>
      <c r="T733">
        <v>10</v>
      </c>
      <c r="U733" t="s">
        <v>290</v>
      </c>
      <c r="V733">
        <v>12</v>
      </c>
      <c r="W733">
        <v>13</v>
      </c>
      <c r="X733">
        <v>17</v>
      </c>
      <c r="Y733">
        <v>10</v>
      </c>
      <c r="Z733">
        <v>10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77</v>
      </c>
      <c r="AH733">
        <v>103</v>
      </c>
      <c r="AI733">
        <v>0</v>
      </c>
      <c r="AJ733">
        <v>11</v>
      </c>
      <c r="AK733">
        <v>10</v>
      </c>
      <c r="AL733">
        <v>2</v>
      </c>
      <c r="AM733">
        <v>0</v>
      </c>
      <c r="AN733">
        <v>150</v>
      </c>
      <c r="AO733">
        <v>7</v>
      </c>
      <c r="AP733">
        <v>180</v>
      </c>
      <c r="AQ733" t="b">
        <f>IFERROR(MATCH('2018'!A732, '2019'!A:A, 0) &gt;0, FALSE)</f>
        <v>1</v>
      </c>
    </row>
    <row r="734" spans="1:43">
      <c r="A734" t="s">
        <v>13852</v>
      </c>
      <c r="B734" t="s">
        <v>13853</v>
      </c>
      <c r="C734" t="s">
        <v>15839</v>
      </c>
      <c r="D734" t="s">
        <v>13855</v>
      </c>
      <c r="E734" t="s">
        <v>3695</v>
      </c>
      <c r="F734">
        <v>62521</v>
      </c>
      <c r="G734">
        <v>2174235200</v>
      </c>
      <c r="H734" t="s">
        <v>184</v>
      </c>
      <c r="I734">
        <v>2</v>
      </c>
      <c r="J734">
        <v>2</v>
      </c>
      <c r="K734">
        <v>2</v>
      </c>
      <c r="L734">
        <v>6</v>
      </c>
      <c r="M734">
        <v>15</v>
      </c>
      <c r="N734" t="s">
        <v>290</v>
      </c>
      <c r="O734">
        <v>0</v>
      </c>
      <c r="P734" t="s">
        <v>290</v>
      </c>
      <c r="Q734" t="s">
        <v>290</v>
      </c>
      <c r="R734" t="s">
        <v>290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11</v>
      </c>
      <c r="AH734">
        <v>14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24</v>
      </c>
      <c r="AO734">
        <v>1</v>
      </c>
      <c r="AP734">
        <v>25</v>
      </c>
      <c r="AQ734" t="b">
        <f>IFERROR(MATCH('2018'!A733, '2019'!A:A, 0) &gt;0, FALSE)</f>
        <v>1</v>
      </c>
    </row>
    <row r="735" spans="1:43">
      <c r="A735" t="s">
        <v>3722</v>
      </c>
      <c r="B735" t="s">
        <v>3723</v>
      </c>
      <c r="C735" t="s">
        <v>10624</v>
      </c>
      <c r="D735" t="s">
        <v>3726</v>
      </c>
      <c r="E735" t="s">
        <v>3727</v>
      </c>
      <c r="F735">
        <v>61856</v>
      </c>
      <c r="G735">
        <v>2177627240</v>
      </c>
      <c r="H735" t="s">
        <v>185</v>
      </c>
      <c r="I735">
        <v>1</v>
      </c>
      <c r="J735">
        <v>5.5</v>
      </c>
      <c r="K735">
        <v>4</v>
      </c>
      <c r="L735">
        <v>10.5</v>
      </c>
      <c r="M735">
        <v>67</v>
      </c>
      <c r="N735">
        <v>12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35</v>
      </c>
      <c r="AH735">
        <v>44</v>
      </c>
      <c r="AI735">
        <v>0</v>
      </c>
      <c r="AJ735">
        <v>0</v>
      </c>
      <c r="AK735">
        <v>2</v>
      </c>
      <c r="AL735">
        <v>0</v>
      </c>
      <c r="AM735">
        <v>0</v>
      </c>
      <c r="AN735">
        <v>77</v>
      </c>
      <c r="AO735">
        <v>0</v>
      </c>
      <c r="AP735">
        <v>79</v>
      </c>
      <c r="AQ735" t="b">
        <f>IFERROR(MATCH('2018'!A734, '2019'!A:A, 0) &gt;0, FALSE)</f>
        <v>1</v>
      </c>
    </row>
    <row r="736" spans="1:43">
      <c r="A736" t="s">
        <v>3729</v>
      </c>
      <c r="B736" t="s">
        <v>319</v>
      </c>
      <c r="C736" t="s">
        <v>15840</v>
      </c>
      <c r="D736" t="s">
        <v>3731</v>
      </c>
      <c r="E736" t="s">
        <v>3732</v>
      </c>
      <c r="F736">
        <v>62013</v>
      </c>
      <c r="G736">
        <v>6188832124</v>
      </c>
      <c r="H736" t="s">
        <v>186</v>
      </c>
      <c r="I736">
        <v>1.5</v>
      </c>
      <c r="J736">
        <v>5.5</v>
      </c>
      <c r="K736">
        <v>1.5</v>
      </c>
      <c r="L736">
        <v>8.5</v>
      </c>
      <c r="M736">
        <v>10</v>
      </c>
      <c r="N736">
        <v>0</v>
      </c>
      <c r="O736" t="s">
        <v>290</v>
      </c>
      <c r="P736" t="s">
        <v>290</v>
      </c>
      <c r="Q736" t="s">
        <v>290</v>
      </c>
      <c r="R736" t="s">
        <v>290</v>
      </c>
      <c r="S736" t="s">
        <v>290</v>
      </c>
      <c r="T736" t="s">
        <v>290</v>
      </c>
      <c r="U736" t="s">
        <v>290</v>
      </c>
      <c r="V736" t="s">
        <v>290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290</v>
      </c>
      <c r="AF736">
        <v>0</v>
      </c>
      <c r="AG736">
        <v>41</v>
      </c>
      <c r="AH736">
        <v>26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67</v>
      </c>
      <c r="AO736">
        <v>0</v>
      </c>
      <c r="AP736">
        <v>67</v>
      </c>
      <c r="AQ736" t="b">
        <f>IFERROR(MATCH('2018'!A735, '2019'!A:A, 0) &gt;0, FALSE)</f>
        <v>1</v>
      </c>
    </row>
    <row r="737" spans="1:43">
      <c r="A737" t="s">
        <v>3734</v>
      </c>
      <c r="B737" t="s">
        <v>844</v>
      </c>
      <c r="C737" t="s">
        <v>15208</v>
      </c>
      <c r="D737" t="s">
        <v>3736</v>
      </c>
      <c r="E737" t="s">
        <v>3737</v>
      </c>
      <c r="F737">
        <v>62047</v>
      </c>
      <c r="G737">
        <v>6185762514</v>
      </c>
      <c r="H737" t="s">
        <v>186</v>
      </c>
      <c r="I737">
        <v>0.5</v>
      </c>
      <c r="J737">
        <v>7.5</v>
      </c>
      <c r="K737">
        <v>1</v>
      </c>
      <c r="L737">
        <v>9</v>
      </c>
      <c r="M737">
        <v>46</v>
      </c>
      <c r="N737" t="s">
        <v>290</v>
      </c>
      <c r="O737" t="s">
        <v>290</v>
      </c>
      <c r="P737" t="s">
        <v>290</v>
      </c>
      <c r="Q737" t="s">
        <v>290</v>
      </c>
      <c r="R737" t="s">
        <v>290</v>
      </c>
      <c r="S737" t="s">
        <v>290</v>
      </c>
      <c r="T737" t="s">
        <v>290</v>
      </c>
      <c r="U737" t="s">
        <v>290</v>
      </c>
      <c r="V737" t="s">
        <v>290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 t="s">
        <v>290</v>
      </c>
      <c r="AE737" t="s">
        <v>290</v>
      </c>
      <c r="AF737">
        <v>0</v>
      </c>
      <c r="AG737">
        <v>46</v>
      </c>
      <c r="AH737">
        <v>46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91</v>
      </c>
      <c r="AO737">
        <v>1</v>
      </c>
      <c r="AP737">
        <v>92</v>
      </c>
      <c r="AQ737" t="b">
        <f>IFERROR(MATCH('2018'!A736, '2019'!A:A, 0) &gt;0, FALSE)</f>
        <v>1</v>
      </c>
    </row>
    <row r="738" spans="1:43">
      <c r="A738" t="s">
        <v>3739</v>
      </c>
      <c r="B738" t="s">
        <v>3740</v>
      </c>
      <c r="C738" t="s">
        <v>7077</v>
      </c>
      <c r="D738" t="s">
        <v>3741</v>
      </c>
      <c r="E738" t="s">
        <v>3742</v>
      </c>
      <c r="F738">
        <v>62016</v>
      </c>
      <c r="G738">
        <v>2179426814</v>
      </c>
      <c r="H738" t="s">
        <v>187</v>
      </c>
      <c r="I738">
        <v>1</v>
      </c>
      <c r="J738">
        <v>10.5</v>
      </c>
      <c r="K738">
        <v>4</v>
      </c>
      <c r="L738">
        <v>15.5</v>
      </c>
      <c r="M738">
        <v>49</v>
      </c>
      <c r="N738">
        <v>19</v>
      </c>
      <c r="O738">
        <v>19</v>
      </c>
      <c r="P738">
        <v>20</v>
      </c>
      <c r="Q738">
        <v>18</v>
      </c>
      <c r="R738">
        <v>15</v>
      </c>
      <c r="S738">
        <v>18</v>
      </c>
      <c r="T738">
        <v>18</v>
      </c>
      <c r="U738">
        <v>15</v>
      </c>
      <c r="V738">
        <v>16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 t="s">
        <v>290</v>
      </c>
      <c r="AE738" t="s">
        <v>290</v>
      </c>
      <c r="AF738">
        <v>0</v>
      </c>
      <c r="AG738">
        <v>101</v>
      </c>
      <c r="AH738">
        <v>111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212</v>
      </c>
      <c r="AO738">
        <v>0</v>
      </c>
      <c r="AP738">
        <v>212</v>
      </c>
      <c r="AQ738" t="b">
        <f>IFERROR(MATCH('2018'!A737, '2019'!A:A, 0) &gt;0, FALSE)</f>
        <v>1</v>
      </c>
    </row>
    <row r="739" spans="1:43">
      <c r="A739" t="s">
        <v>3744</v>
      </c>
      <c r="B739" t="s">
        <v>3745</v>
      </c>
      <c r="C739" t="s">
        <v>15841</v>
      </c>
      <c r="D739" t="s">
        <v>3747</v>
      </c>
      <c r="E739" t="s">
        <v>3748</v>
      </c>
      <c r="F739">
        <v>62052</v>
      </c>
      <c r="G739">
        <v>6184984910</v>
      </c>
      <c r="H739" t="s">
        <v>188</v>
      </c>
      <c r="I739">
        <v>1</v>
      </c>
      <c r="J739">
        <v>24</v>
      </c>
      <c r="K739">
        <v>10.5</v>
      </c>
      <c r="L739">
        <v>35.5</v>
      </c>
      <c r="M739">
        <v>38</v>
      </c>
      <c r="N739">
        <v>31</v>
      </c>
      <c r="O739">
        <v>29</v>
      </c>
      <c r="P739">
        <v>32</v>
      </c>
      <c r="Q739">
        <v>32</v>
      </c>
      <c r="R739">
        <v>35</v>
      </c>
      <c r="S739">
        <v>35</v>
      </c>
      <c r="T739">
        <v>48</v>
      </c>
      <c r="U739">
        <v>33</v>
      </c>
      <c r="V739">
        <v>42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180</v>
      </c>
      <c r="AH739">
        <v>175</v>
      </c>
      <c r="AI739">
        <v>0</v>
      </c>
      <c r="AJ739">
        <v>1</v>
      </c>
      <c r="AK739">
        <v>2</v>
      </c>
      <c r="AL739">
        <v>8</v>
      </c>
      <c r="AM739">
        <v>0</v>
      </c>
      <c r="AN739">
        <v>344</v>
      </c>
      <c r="AO739">
        <v>0</v>
      </c>
      <c r="AP739">
        <v>355</v>
      </c>
      <c r="AQ739" t="b">
        <f>IFERROR(MATCH('2018'!A738, '2019'!A:A, 0) &gt;0, FALSE)</f>
        <v>1</v>
      </c>
    </row>
    <row r="740" spans="1:43">
      <c r="A740" t="s">
        <v>7083</v>
      </c>
      <c r="B740" t="s">
        <v>15842</v>
      </c>
      <c r="C740" t="s">
        <v>15843</v>
      </c>
      <c r="D740" t="s">
        <v>7086</v>
      </c>
      <c r="E740" t="s">
        <v>3772</v>
      </c>
      <c r="F740">
        <v>62035</v>
      </c>
      <c r="G740">
        <v>6184660399</v>
      </c>
      <c r="H740" t="s">
        <v>188</v>
      </c>
      <c r="I740">
        <v>0.5</v>
      </c>
      <c r="J740">
        <v>3</v>
      </c>
      <c r="K740">
        <v>3.5</v>
      </c>
      <c r="L740">
        <v>7</v>
      </c>
      <c r="M740">
        <v>15</v>
      </c>
      <c r="N740" t="s">
        <v>290</v>
      </c>
      <c r="O740" t="s">
        <v>290</v>
      </c>
      <c r="P740" t="s">
        <v>290</v>
      </c>
      <c r="Q740" t="s">
        <v>290</v>
      </c>
      <c r="R740" t="s">
        <v>290</v>
      </c>
      <c r="S740" t="s">
        <v>290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 t="s">
        <v>290</v>
      </c>
      <c r="AF740">
        <v>0</v>
      </c>
      <c r="AG740">
        <v>26</v>
      </c>
      <c r="AH740">
        <v>15</v>
      </c>
      <c r="AI740">
        <v>0</v>
      </c>
      <c r="AJ740">
        <v>0</v>
      </c>
      <c r="AK740">
        <v>1</v>
      </c>
      <c r="AL740">
        <v>2</v>
      </c>
      <c r="AM740">
        <v>0</v>
      </c>
      <c r="AN740">
        <v>36</v>
      </c>
      <c r="AO740">
        <v>2</v>
      </c>
      <c r="AP740">
        <v>41</v>
      </c>
      <c r="AQ740" t="b">
        <f>IFERROR(MATCH('2018'!A739, '2019'!A:A, 0) &gt;0, FALSE)</f>
        <v>1</v>
      </c>
    </row>
    <row r="741" spans="1:43">
      <c r="A741" t="s">
        <v>3750</v>
      </c>
      <c r="B741" t="s">
        <v>439</v>
      </c>
      <c r="C741" t="s">
        <v>15844</v>
      </c>
      <c r="D741" t="s">
        <v>3752</v>
      </c>
      <c r="E741" t="s">
        <v>3753</v>
      </c>
      <c r="F741">
        <v>62088</v>
      </c>
      <c r="G741">
        <v>6186353060</v>
      </c>
      <c r="H741" t="s">
        <v>189</v>
      </c>
      <c r="I741">
        <v>1</v>
      </c>
      <c r="J741">
        <v>8</v>
      </c>
      <c r="K741">
        <v>3</v>
      </c>
      <c r="L741">
        <v>12</v>
      </c>
      <c r="M741">
        <v>52</v>
      </c>
      <c r="N741">
        <v>15</v>
      </c>
      <c r="O741">
        <v>11</v>
      </c>
      <c r="P741" t="s">
        <v>290</v>
      </c>
      <c r="Q741" t="s">
        <v>290</v>
      </c>
      <c r="R741" t="s">
        <v>290</v>
      </c>
      <c r="S741">
        <v>13</v>
      </c>
      <c r="T741" t="s">
        <v>290</v>
      </c>
      <c r="U741" t="s">
        <v>290</v>
      </c>
      <c r="V741" t="s">
        <v>290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67</v>
      </c>
      <c r="AH741">
        <v>64</v>
      </c>
      <c r="AI741">
        <v>0</v>
      </c>
      <c r="AJ741">
        <v>1</v>
      </c>
      <c r="AK741">
        <v>1</v>
      </c>
      <c r="AL741">
        <v>0</v>
      </c>
      <c r="AM741">
        <v>0</v>
      </c>
      <c r="AN741">
        <v>129</v>
      </c>
      <c r="AO741">
        <v>0</v>
      </c>
      <c r="AP741">
        <v>131</v>
      </c>
      <c r="AQ741" t="b">
        <f>IFERROR(MATCH('2018'!A740, '2019'!A:A, 0) &gt;0, FALSE)</f>
        <v>1</v>
      </c>
    </row>
    <row r="742" spans="1:43">
      <c r="A742" t="s">
        <v>3755</v>
      </c>
      <c r="B742" t="s">
        <v>3756</v>
      </c>
      <c r="C742" t="s">
        <v>15214</v>
      </c>
      <c r="D742" t="s">
        <v>3758</v>
      </c>
      <c r="E742" t="s">
        <v>3759</v>
      </c>
      <c r="F742">
        <v>62002</v>
      </c>
      <c r="G742">
        <v>6184621071</v>
      </c>
      <c r="H742" t="s">
        <v>190</v>
      </c>
      <c r="I742">
        <v>2</v>
      </c>
      <c r="J742">
        <v>13</v>
      </c>
      <c r="K742">
        <v>3</v>
      </c>
      <c r="L742">
        <v>18</v>
      </c>
      <c r="M742" t="s">
        <v>290</v>
      </c>
      <c r="N742" t="s">
        <v>290</v>
      </c>
      <c r="O742" t="s">
        <v>290</v>
      </c>
      <c r="P742" t="s">
        <v>290</v>
      </c>
      <c r="Q742" t="s">
        <v>290</v>
      </c>
      <c r="R742" t="s">
        <v>290</v>
      </c>
      <c r="S742" t="s">
        <v>290</v>
      </c>
      <c r="T742">
        <v>11</v>
      </c>
      <c r="U742" t="s">
        <v>290</v>
      </c>
      <c r="V742" t="s">
        <v>290</v>
      </c>
      <c r="W742" t="s">
        <v>290</v>
      </c>
      <c r="X742">
        <v>12</v>
      </c>
      <c r="Y742" t="s">
        <v>290</v>
      </c>
      <c r="Z742" t="s">
        <v>290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52</v>
      </c>
      <c r="AH742">
        <v>54</v>
      </c>
      <c r="AI742">
        <v>0</v>
      </c>
      <c r="AJ742">
        <v>0</v>
      </c>
      <c r="AK742">
        <v>3</v>
      </c>
      <c r="AL742">
        <v>0</v>
      </c>
      <c r="AM742">
        <v>0</v>
      </c>
      <c r="AN742">
        <v>87</v>
      </c>
      <c r="AO742">
        <v>16</v>
      </c>
      <c r="AP742">
        <v>106</v>
      </c>
      <c r="AQ742" t="b">
        <f>IFERROR(MATCH('2018'!A741, '2019'!A:A, 0) &gt;0, FALSE)</f>
        <v>1</v>
      </c>
    </row>
    <row r="743" spans="1:43">
      <c r="A743" t="s">
        <v>3761</v>
      </c>
      <c r="B743" t="s">
        <v>3762</v>
      </c>
      <c r="C743" t="s">
        <v>15845</v>
      </c>
      <c r="D743" t="s">
        <v>3765</v>
      </c>
      <c r="E743" t="s">
        <v>3766</v>
      </c>
      <c r="F743">
        <v>62234</v>
      </c>
      <c r="G743">
        <v>6183443145</v>
      </c>
      <c r="H743" t="s">
        <v>190</v>
      </c>
      <c r="I743">
        <v>0.5</v>
      </c>
      <c r="J743">
        <v>12.5</v>
      </c>
      <c r="K743">
        <v>2</v>
      </c>
      <c r="L743">
        <v>15</v>
      </c>
      <c r="M743">
        <v>30</v>
      </c>
      <c r="N743">
        <v>15</v>
      </c>
      <c r="O743">
        <v>18</v>
      </c>
      <c r="P743">
        <v>17</v>
      </c>
      <c r="Q743">
        <v>21</v>
      </c>
      <c r="R743">
        <v>11</v>
      </c>
      <c r="S743">
        <v>16</v>
      </c>
      <c r="T743">
        <v>12</v>
      </c>
      <c r="U743" t="s">
        <v>290</v>
      </c>
      <c r="V743" t="s">
        <v>290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82</v>
      </c>
      <c r="AH743">
        <v>71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147</v>
      </c>
      <c r="AO743">
        <v>6</v>
      </c>
      <c r="AP743">
        <v>153</v>
      </c>
      <c r="AQ743" t="b">
        <f>IFERROR(MATCH('2018'!A742, '2019'!A:A, 0) &gt;0, FALSE)</f>
        <v>1</v>
      </c>
    </row>
    <row r="744" spans="1:43">
      <c r="A744" t="s">
        <v>3768</v>
      </c>
      <c r="B744" t="s">
        <v>3769</v>
      </c>
      <c r="C744" t="s">
        <v>7095</v>
      </c>
      <c r="D744" t="s">
        <v>3771</v>
      </c>
      <c r="E744" t="s">
        <v>3772</v>
      </c>
      <c r="F744">
        <v>62035</v>
      </c>
      <c r="G744">
        <v>6184673154</v>
      </c>
      <c r="H744" t="s">
        <v>190</v>
      </c>
      <c r="I744">
        <v>2</v>
      </c>
      <c r="J744">
        <v>10.5</v>
      </c>
      <c r="K744">
        <v>1</v>
      </c>
      <c r="L744">
        <v>13.5</v>
      </c>
      <c r="M744">
        <v>29</v>
      </c>
      <c r="N744">
        <v>12</v>
      </c>
      <c r="O744" t="s">
        <v>290</v>
      </c>
      <c r="P744" t="s">
        <v>290</v>
      </c>
      <c r="Q744" t="s">
        <v>290</v>
      </c>
      <c r="R744" t="s">
        <v>290</v>
      </c>
      <c r="S744" t="s">
        <v>290</v>
      </c>
      <c r="T744" t="s">
        <v>290</v>
      </c>
      <c r="U744" t="s">
        <v>290</v>
      </c>
      <c r="V744" t="s">
        <v>290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31</v>
      </c>
      <c r="AH744">
        <v>56</v>
      </c>
      <c r="AI744">
        <v>0</v>
      </c>
      <c r="AJ744">
        <v>0</v>
      </c>
      <c r="AK744">
        <v>5</v>
      </c>
      <c r="AL744">
        <v>0</v>
      </c>
      <c r="AM744">
        <v>0</v>
      </c>
      <c r="AN744">
        <v>74</v>
      </c>
      <c r="AO744">
        <v>8</v>
      </c>
      <c r="AP744">
        <v>87</v>
      </c>
      <c r="AQ744" t="b">
        <f>IFERROR(MATCH('2018'!A743, '2019'!A:A, 0) &gt;0, FALSE)</f>
        <v>1</v>
      </c>
    </row>
    <row r="745" spans="1:43">
      <c r="A745" t="s">
        <v>3774</v>
      </c>
      <c r="B745" t="s">
        <v>3775</v>
      </c>
      <c r="C745" t="s">
        <v>15218</v>
      </c>
      <c r="D745" t="s">
        <v>3777</v>
      </c>
      <c r="E745" t="s">
        <v>3759</v>
      </c>
      <c r="F745">
        <v>62002</v>
      </c>
      <c r="G745">
        <v>6184630580</v>
      </c>
      <c r="H745" t="s">
        <v>190</v>
      </c>
      <c r="I745">
        <v>4</v>
      </c>
      <c r="J745">
        <v>42</v>
      </c>
      <c r="K745">
        <v>7</v>
      </c>
      <c r="L745">
        <v>53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102</v>
      </c>
      <c r="X745">
        <v>86</v>
      </c>
      <c r="Y745">
        <v>111</v>
      </c>
      <c r="Z745">
        <v>113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211</v>
      </c>
      <c r="AH745">
        <v>201</v>
      </c>
      <c r="AI745">
        <v>3</v>
      </c>
      <c r="AJ745">
        <v>7</v>
      </c>
      <c r="AK745">
        <v>53</v>
      </c>
      <c r="AL745">
        <v>10</v>
      </c>
      <c r="AM745">
        <v>0</v>
      </c>
      <c r="AN745">
        <v>331</v>
      </c>
      <c r="AO745">
        <v>8</v>
      </c>
      <c r="AP745">
        <v>412</v>
      </c>
      <c r="AQ745" t="b">
        <f>IFERROR(MATCH('2018'!A744, '2019'!A:A, 0) &gt;0, FALSE)</f>
        <v>1</v>
      </c>
    </row>
    <row r="746" spans="1:43">
      <c r="A746" t="s">
        <v>3778</v>
      </c>
      <c r="B746" t="s">
        <v>3779</v>
      </c>
      <c r="C746" t="s">
        <v>15220</v>
      </c>
      <c r="D746" t="s">
        <v>1645</v>
      </c>
      <c r="E746" t="s">
        <v>3782</v>
      </c>
      <c r="F746">
        <v>62249</v>
      </c>
      <c r="G746">
        <v>6186547525</v>
      </c>
      <c r="H746" t="s">
        <v>190</v>
      </c>
      <c r="I746">
        <v>2.5</v>
      </c>
      <c r="J746">
        <v>17.5</v>
      </c>
      <c r="K746">
        <v>9</v>
      </c>
      <c r="L746">
        <v>29</v>
      </c>
      <c r="M746">
        <v>56</v>
      </c>
      <c r="N746">
        <v>26</v>
      </c>
      <c r="O746">
        <v>21</v>
      </c>
      <c r="P746">
        <v>19</v>
      </c>
      <c r="Q746">
        <v>16</v>
      </c>
      <c r="R746">
        <v>17</v>
      </c>
      <c r="S746">
        <v>26</v>
      </c>
      <c r="T746">
        <v>15</v>
      </c>
      <c r="U746">
        <v>13</v>
      </c>
      <c r="V746">
        <v>21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107</v>
      </c>
      <c r="AH746">
        <v>123</v>
      </c>
      <c r="AI746">
        <v>1</v>
      </c>
      <c r="AJ746">
        <v>1</v>
      </c>
      <c r="AK746">
        <v>0</v>
      </c>
      <c r="AL746">
        <v>0</v>
      </c>
      <c r="AM746">
        <v>1</v>
      </c>
      <c r="AN746">
        <v>217</v>
      </c>
      <c r="AO746">
        <v>10</v>
      </c>
      <c r="AP746">
        <v>230</v>
      </c>
      <c r="AQ746" t="b">
        <f>IFERROR(MATCH('2018'!A745, '2019'!A:A, 0) &gt;0, FALSE)</f>
        <v>1</v>
      </c>
    </row>
    <row r="747" spans="1:43">
      <c r="A747" t="s">
        <v>3784</v>
      </c>
      <c r="B747" t="s">
        <v>3785</v>
      </c>
      <c r="C747" t="s">
        <v>15846</v>
      </c>
      <c r="D747" t="s">
        <v>3787</v>
      </c>
      <c r="E747" t="s">
        <v>3788</v>
      </c>
      <c r="F747">
        <v>62010</v>
      </c>
      <c r="G747">
        <v>6183776401</v>
      </c>
      <c r="H747" t="s">
        <v>190</v>
      </c>
      <c r="I747">
        <v>1</v>
      </c>
      <c r="J747">
        <v>12</v>
      </c>
      <c r="K747">
        <v>3.5</v>
      </c>
      <c r="L747">
        <v>16.5</v>
      </c>
      <c r="M747">
        <v>33</v>
      </c>
      <c r="N747" t="s">
        <v>290</v>
      </c>
      <c r="O747">
        <v>10</v>
      </c>
      <c r="P747" t="s">
        <v>290</v>
      </c>
      <c r="Q747" t="s">
        <v>290</v>
      </c>
      <c r="R747">
        <v>17</v>
      </c>
      <c r="S747">
        <v>13</v>
      </c>
      <c r="T747">
        <v>12</v>
      </c>
      <c r="U747">
        <v>17</v>
      </c>
      <c r="V747">
        <v>10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76</v>
      </c>
      <c r="AH747">
        <v>59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134</v>
      </c>
      <c r="AO747">
        <v>1</v>
      </c>
      <c r="AP747">
        <v>135</v>
      </c>
      <c r="AQ747" t="b">
        <f>IFERROR(MATCH('2018'!A746, '2019'!A:A, 0) &gt;0, FALSE)</f>
        <v>1</v>
      </c>
    </row>
    <row r="748" spans="1:43">
      <c r="A748" t="s">
        <v>3790</v>
      </c>
      <c r="B748" t="s">
        <v>3791</v>
      </c>
      <c r="C748" t="s">
        <v>13860</v>
      </c>
      <c r="D748" t="s">
        <v>3793</v>
      </c>
      <c r="E748" t="s">
        <v>3772</v>
      </c>
      <c r="F748">
        <v>62035</v>
      </c>
      <c r="G748">
        <v>6184664216</v>
      </c>
      <c r="H748" t="s">
        <v>190</v>
      </c>
      <c r="I748">
        <v>1</v>
      </c>
      <c r="J748">
        <v>18</v>
      </c>
      <c r="K748">
        <v>3.5</v>
      </c>
      <c r="L748">
        <v>22.5</v>
      </c>
      <c r="M748">
        <v>51</v>
      </c>
      <c r="N748">
        <v>33</v>
      </c>
      <c r="O748">
        <v>18</v>
      </c>
      <c r="P748">
        <v>31</v>
      </c>
      <c r="Q748">
        <v>32</v>
      </c>
      <c r="R748">
        <v>19</v>
      </c>
      <c r="S748">
        <v>24</v>
      </c>
      <c r="T748">
        <v>18</v>
      </c>
      <c r="U748">
        <v>17</v>
      </c>
      <c r="V748">
        <v>18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147</v>
      </c>
      <c r="AH748">
        <v>114</v>
      </c>
      <c r="AI748">
        <v>0</v>
      </c>
      <c r="AJ748">
        <v>2</v>
      </c>
      <c r="AK748">
        <v>0</v>
      </c>
      <c r="AL748">
        <v>5</v>
      </c>
      <c r="AM748">
        <v>0</v>
      </c>
      <c r="AN748">
        <v>243</v>
      </c>
      <c r="AO748">
        <v>11</v>
      </c>
      <c r="AP748">
        <v>261</v>
      </c>
      <c r="AQ748" t="b">
        <f>IFERROR(MATCH('2018'!A747, '2019'!A:A, 0) &gt;0, FALSE)</f>
        <v>1</v>
      </c>
    </row>
    <row r="749" spans="1:43">
      <c r="A749" t="s">
        <v>3794</v>
      </c>
      <c r="B749" t="s">
        <v>3795</v>
      </c>
      <c r="C749" t="s">
        <v>15847</v>
      </c>
      <c r="D749" t="s">
        <v>3797</v>
      </c>
      <c r="E749" t="s">
        <v>3798</v>
      </c>
      <c r="F749">
        <v>62025</v>
      </c>
      <c r="G749">
        <v>6186566917</v>
      </c>
      <c r="H749" t="s">
        <v>190</v>
      </c>
      <c r="I749">
        <v>1.4</v>
      </c>
      <c r="J749">
        <v>13.2</v>
      </c>
      <c r="K749">
        <v>4</v>
      </c>
      <c r="L749">
        <v>18.600000000000001</v>
      </c>
      <c r="M749">
        <v>45</v>
      </c>
      <c r="N749">
        <v>25</v>
      </c>
      <c r="O749">
        <v>19</v>
      </c>
      <c r="P749">
        <v>28</v>
      </c>
      <c r="Q749">
        <v>22</v>
      </c>
      <c r="R749">
        <v>28</v>
      </c>
      <c r="S749">
        <v>22</v>
      </c>
      <c r="T749">
        <v>25</v>
      </c>
      <c r="U749">
        <v>22</v>
      </c>
      <c r="V749">
        <v>21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152</v>
      </c>
      <c r="AH749">
        <v>105</v>
      </c>
      <c r="AI749">
        <v>0</v>
      </c>
      <c r="AJ749">
        <v>2</v>
      </c>
      <c r="AK749">
        <v>1</v>
      </c>
      <c r="AL749">
        <v>4</v>
      </c>
      <c r="AM749">
        <v>0</v>
      </c>
      <c r="AN749">
        <v>244</v>
      </c>
      <c r="AO749">
        <v>6</v>
      </c>
      <c r="AP749">
        <v>257</v>
      </c>
      <c r="AQ749" t="b">
        <f>IFERROR(MATCH('2018'!A748, '2019'!A:A, 0) &gt;0, FALSE)</f>
        <v>1</v>
      </c>
    </row>
    <row r="750" spans="1:43">
      <c r="A750" t="s">
        <v>3800</v>
      </c>
      <c r="B750" t="s">
        <v>3801</v>
      </c>
      <c r="C750" t="s">
        <v>10670</v>
      </c>
      <c r="D750" t="s">
        <v>3802</v>
      </c>
      <c r="E750" t="s">
        <v>3803</v>
      </c>
      <c r="F750">
        <v>62040</v>
      </c>
      <c r="G750">
        <v>6188773348</v>
      </c>
      <c r="H750" t="s">
        <v>190</v>
      </c>
      <c r="I750">
        <v>1</v>
      </c>
      <c r="J750">
        <v>14</v>
      </c>
      <c r="K750">
        <v>11</v>
      </c>
      <c r="L750">
        <v>26</v>
      </c>
      <c r="M750">
        <v>35</v>
      </c>
      <c r="N750">
        <v>23</v>
      </c>
      <c r="O750">
        <v>32</v>
      </c>
      <c r="P750">
        <v>24</v>
      </c>
      <c r="Q750">
        <v>21</v>
      </c>
      <c r="R750">
        <v>17</v>
      </c>
      <c r="S750">
        <v>25</v>
      </c>
      <c r="T750">
        <v>15</v>
      </c>
      <c r="U750">
        <v>15</v>
      </c>
      <c r="V750" t="s">
        <v>290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111</v>
      </c>
      <c r="AH750">
        <v>105</v>
      </c>
      <c r="AI750">
        <v>0</v>
      </c>
      <c r="AJ750">
        <v>2</v>
      </c>
      <c r="AK750">
        <v>2</v>
      </c>
      <c r="AL750">
        <v>11</v>
      </c>
      <c r="AM750">
        <v>0</v>
      </c>
      <c r="AN750">
        <v>188</v>
      </c>
      <c r="AO750">
        <v>13</v>
      </c>
      <c r="AP750">
        <v>216</v>
      </c>
      <c r="AQ750" t="b">
        <f>IFERROR(MATCH('2018'!A749, '2019'!A:A, 0) &gt;0, FALSE)</f>
        <v>1</v>
      </c>
    </row>
    <row r="751" spans="1:43">
      <c r="A751" t="s">
        <v>3805</v>
      </c>
      <c r="B751" t="s">
        <v>3806</v>
      </c>
      <c r="C751" t="s">
        <v>15848</v>
      </c>
      <c r="D751" t="s">
        <v>3808</v>
      </c>
      <c r="E751" t="s">
        <v>3803</v>
      </c>
      <c r="F751">
        <v>62040</v>
      </c>
      <c r="G751">
        <v>6188775500</v>
      </c>
      <c r="H751" t="s">
        <v>190</v>
      </c>
      <c r="I751">
        <v>1</v>
      </c>
      <c r="J751">
        <v>12</v>
      </c>
      <c r="K751">
        <v>2.5</v>
      </c>
      <c r="L751">
        <v>15.5</v>
      </c>
      <c r="M751">
        <v>0</v>
      </c>
      <c r="N751">
        <v>26</v>
      </c>
      <c r="O751">
        <v>21</v>
      </c>
      <c r="P751">
        <v>23</v>
      </c>
      <c r="Q751">
        <v>23</v>
      </c>
      <c r="R751">
        <v>21</v>
      </c>
      <c r="S751">
        <v>19</v>
      </c>
      <c r="T751">
        <v>20</v>
      </c>
      <c r="U751">
        <v>15</v>
      </c>
      <c r="V751">
        <v>17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98</v>
      </c>
      <c r="AH751">
        <v>87</v>
      </c>
      <c r="AI751">
        <v>0</v>
      </c>
      <c r="AJ751">
        <v>0</v>
      </c>
      <c r="AK751">
        <v>3</v>
      </c>
      <c r="AL751">
        <v>12</v>
      </c>
      <c r="AM751">
        <v>0</v>
      </c>
      <c r="AN751">
        <v>167</v>
      </c>
      <c r="AO751">
        <v>3</v>
      </c>
      <c r="AP751">
        <v>185</v>
      </c>
      <c r="AQ751" t="b">
        <f>IFERROR(MATCH('2018'!A750, '2019'!A:A, 0) &gt;0, FALSE)</f>
        <v>1</v>
      </c>
    </row>
    <row r="752" spans="1:43">
      <c r="A752" t="s">
        <v>3809</v>
      </c>
      <c r="B752" t="s">
        <v>3810</v>
      </c>
      <c r="C752" t="s">
        <v>7116</v>
      </c>
      <c r="D752" t="s">
        <v>3812</v>
      </c>
      <c r="E752" t="s">
        <v>3813</v>
      </c>
      <c r="F752">
        <v>62062</v>
      </c>
      <c r="G752">
        <v>6185057000</v>
      </c>
      <c r="H752" t="s">
        <v>190</v>
      </c>
      <c r="I752">
        <v>5.5</v>
      </c>
      <c r="J752">
        <v>32.799999999999997</v>
      </c>
      <c r="K752">
        <v>7.1</v>
      </c>
      <c r="L752">
        <v>45.4</v>
      </c>
      <c r="M752">
        <v>0</v>
      </c>
      <c r="N752">
        <v>47</v>
      </c>
      <c r="O752">
        <v>46</v>
      </c>
      <c r="P752">
        <v>50</v>
      </c>
      <c r="Q752">
        <v>49</v>
      </c>
      <c r="R752">
        <v>48</v>
      </c>
      <c r="S752">
        <v>39</v>
      </c>
      <c r="T752">
        <v>39</v>
      </c>
      <c r="U752">
        <v>37</v>
      </c>
      <c r="V752">
        <v>30</v>
      </c>
      <c r="W752">
        <v>16</v>
      </c>
      <c r="X752" t="s">
        <v>290</v>
      </c>
      <c r="Y752">
        <v>12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206</v>
      </c>
      <c r="AH752">
        <v>214</v>
      </c>
      <c r="AI752">
        <v>2</v>
      </c>
      <c r="AJ752">
        <v>4</v>
      </c>
      <c r="AK752">
        <v>12</v>
      </c>
      <c r="AL752">
        <v>9</v>
      </c>
      <c r="AM752">
        <v>0</v>
      </c>
      <c r="AN752">
        <v>350</v>
      </c>
      <c r="AO752">
        <v>43</v>
      </c>
      <c r="AP752">
        <v>420</v>
      </c>
      <c r="AQ752" t="b">
        <f>IFERROR(MATCH('2018'!A751, '2019'!A:A, 0) &gt;0, FALSE)</f>
        <v>1</v>
      </c>
    </row>
    <row r="753" spans="1:43">
      <c r="A753" t="s">
        <v>12912</v>
      </c>
      <c r="B753" t="s">
        <v>3329</v>
      </c>
      <c r="C753" t="s">
        <v>15849</v>
      </c>
      <c r="D753" t="s">
        <v>10691</v>
      </c>
      <c r="E753" t="s">
        <v>10692</v>
      </c>
      <c r="F753">
        <v>62294</v>
      </c>
      <c r="G753">
        <v>6186676314</v>
      </c>
      <c r="H753" t="s">
        <v>190</v>
      </c>
      <c r="I753">
        <v>1.2</v>
      </c>
      <c r="J753">
        <v>6.9</v>
      </c>
      <c r="K753">
        <v>1.5</v>
      </c>
      <c r="L753">
        <v>9.6</v>
      </c>
      <c r="M753">
        <v>43</v>
      </c>
      <c r="N753" t="s">
        <v>290</v>
      </c>
      <c r="O753" t="s">
        <v>290</v>
      </c>
      <c r="P753" t="s">
        <v>290</v>
      </c>
      <c r="Q753" t="s">
        <v>290</v>
      </c>
      <c r="R753" t="s">
        <v>290</v>
      </c>
      <c r="S753" t="s">
        <v>290</v>
      </c>
      <c r="T753" t="s">
        <v>290</v>
      </c>
      <c r="U753" t="s">
        <v>290</v>
      </c>
      <c r="V753" t="s">
        <v>290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50</v>
      </c>
      <c r="AH753">
        <v>40</v>
      </c>
      <c r="AI753">
        <v>2</v>
      </c>
      <c r="AJ753">
        <v>3</v>
      </c>
      <c r="AK753">
        <v>2</v>
      </c>
      <c r="AL753">
        <v>0</v>
      </c>
      <c r="AM753">
        <v>0</v>
      </c>
      <c r="AN753">
        <v>83</v>
      </c>
      <c r="AO753">
        <v>0</v>
      </c>
      <c r="AP753">
        <v>90</v>
      </c>
      <c r="AQ753" t="b">
        <f>IFERROR(MATCH('2018'!A752, '2019'!A:A, 0) &gt;0, FALSE)</f>
        <v>1</v>
      </c>
    </row>
    <row r="754" spans="1:43">
      <c r="A754" t="s">
        <v>3815</v>
      </c>
      <c r="B754" t="s">
        <v>665</v>
      </c>
      <c r="C754" t="s">
        <v>15850</v>
      </c>
      <c r="D754" t="s">
        <v>3817</v>
      </c>
      <c r="E754" t="s">
        <v>3818</v>
      </c>
      <c r="F754">
        <v>62021</v>
      </c>
      <c r="G754">
        <v>6188882252</v>
      </c>
      <c r="H754" t="s">
        <v>190</v>
      </c>
      <c r="I754">
        <v>0.5</v>
      </c>
      <c r="J754">
        <v>1.7</v>
      </c>
      <c r="K754">
        <v>0.5</v>
      </c>
      <c r="L754">
        <v>2.7</v>
      </c>
      <c r="M754" t="s">
        <v>290</v>
      </c>
      <c r="N754" t="s">
        <v>290</v>
      </c>
      <c r="O754" t="s">
        <v>290</v>
      </c>
      <c r="P754" t="s">
        <v>290</v>
      </c>
      <c r="Q754" t="s">
        <v>290</v>
      </c>
      <c r="R754" t="s">
        <v>290</v>
      </c>
      <c r="S754" t="s">
        <v>290</v>
      </c>
      <c r="T754" t="s">
        <v>290</v>
      </c>
      <c r="U754" t="s">
        <v>290</v>
      </c>
      <c r="V754" t="s">
        <v>290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23</v>
      </c>
      <c r="AH754">
        <v>16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39</v>
      </c>
      <c r="AO754">
        <v>0</v>
      </c>
      <c r="AP754">
        <v>39</v>
      </c>
      <c r="AQ754" t="b">
        <f>IFERROR(MATCH('2018'!A753, '2019'!A:A, 0) &gt;0, FALSE)</f>
        <v>1</v>
      </c>
    </row>
    <row r="755" spans="1:43">
      <c r="A755" t="s">
        <v>3820</v>
      </c>
      <c r="B755" t="s">
        <v>3821</v>
      </c>
      <c r="C755" t="s">
        <v>15851</v>
      </c>
      <c r="D755" t="s">
        <v>3824</v>
      </c>
      <c r="E755" t="s">
        <v>3825</v>
      </c>
      <c r="F755">
        <v>62040</v>
      </c>
      <c r="G755">
        <v>6185014141</v>
      </c>
      <c r="H755" t="s">
        <v>190</v>
      </c>
      <c r="I755">
        <v>1.5</v>
      </c>
      <c r="J755">
        <v>0.5</v>
      </c>
      <c r="K755">
        <v>1</v>
      </c>
      <c r="L755">
        <v>3</v>
      </c>
      <c r="M755" t="s">
        <v>290</v>
      </c>
      <c r="N755">
        <v>0</v>
      </c>
      <c r="O755">
        <v>0</v>
      </c>
      <c r="P755" t="s">
        <v>290</v>
      </c>
      <c r="Q755">
        <v>0</v>
      </c>
      <c r="R755" t="s">
        <v>290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5</v>
      </c>
      <c r="AH755">
        <v>1</v>
      </c>
      <c r="AI755">
        <v>0</v>
      </c>
      <c r="AJ755">
        <v>0</v>
      </c>
      <c r="AK755">
        <v>6</v>
      </c>
      <c r="AL755">
        <v>0</v>
      </c>
      <c r="AM755">
        <v>0</v>
      </c>
      <c r="AN755">
        <v>0</v>
      </c>
      <c r="AO755">
        <v>0</v>
      </c>
      <c r="AP755">
        <v>6</v>
      </c>
      <c r="AQ755" t="b">
        <f>IFERROR(MATCH('2018'!A754, '2019'!A:A, 0) &gt;0, FALSE)</f>
        <v>1</v>
      </c>
    </row>
    <row r="756" spans="1:43">
      <c r="A756" t="s">
        <v>3826</v>
      </c>
      <c r="B756" t="s">
        <v>2883</v>
      </c>
      <c r="C756" t="s">
        <v>15852</v>
      </c>
      <c r="D756" t="s">
        <v>3828</v>
      </c>
      <c r="E756" t="s">
        <v>3766</v>
      </c>
      <c r="F756">
        <v>62234</v>
      </c>
      <c r="G756">
        <v>6183445450</v>
      </c>
      <c r="H756" t="s">
        <v>190</v>
      </c>
      <c r="I756">
        <v>1</v>
      </c>
      <c r="J756">
        <v>15</v>
      </c>
      <c r="K756">
        <v>4</v>
      </c>
      <c r="L756">
        <v>20</v>
      </c>
      <c r="M756">
        <v>21</v>
      </c>
      <c r="N756">
        <v>14</v>
      </c>
      <c r="O756">
        <v>14</v>
      </c>
      <c r="P756">
        <v>13</v>
      </c>
      <c r="Q756">
        <v>19</v>
      </c>
      <c r="R756">
        <v>23</v>
      </c>
      <c r="S756">
        <v>20</v>
      </c>
      <c r="T756">
        <v>19</v>
      </c>
      <c r="U756">
        <v>25</v>
      </c>
      <c r="V756">
        <v>21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91</v>
      </c>
      <c r="AH756">
        <v>98</v>
      </c>
      <c r="AI756">
        <v>0</v>
      </c>
      <c r="AJ756">
        <v>3</v>
      </c>
      <c r="AK756">
        <v>2</v>
      </c>
      <c r="AL756">
        <v>15</v>
      </c>
      <c r="AM756">
        <v>0</v>
      </c>
      <c r="AN756">
        <v>151</v>
      </c>
      <c r="AO756">
        <v>18</v>
      </c>
      <c r="AP756">
        <v>189</v>
      </c>
      <c r="AQ756" t="b">
        <f>IFERROR(MATCH('2018'!A755, '2019'!A:A, 0) &gt;0, FALSE)</f>
        <v>1</v>
      </c>
    </row>
    <row r="757" spans="1:43">
      <c r="A757" t="s">
        <v>3829</v>
      </c>
      <c r="B757" t="s">
        <v>326</v>
      </c>
      <c r="C757" t="s">
        <v>15853</v>
      </c>
      <c r="D757" t="s">
        <v>3832</v>
      </c>
      <c r="E757" t="s">
        <v>3798</v>
      </c>
      <c r="F757">
        <v>62025</v>
      </c>
      <c r="G757">
        <v>6186567002</v>
      </c>
      <c r="H757" t="s">
        <v>190</v>
      </c>
      <c r="I757">
        <v>1</v>
      </c>
      <c r="J757">
        <v>12</v>
      </c>
      <c r="K757">
        <v>3</v>
      </c>
      <c r="L757">
        <v>16</v>
      </c>
      <c r="M757">
        <v>111</v>
      </c>
      <c r="N757">
        <v>16</v>
      </c>
      <c r="O757">
        <v>11</v>
      </c>
      <c r="P757">
        <v>14</v>
      </c>
      <c r="Q757" t="s">
        <v>290</v>
      </c>
      <c r="R757">
        <v>18</v>
      </c>
      <c r="S757">
        <v>19</v>
      </c>
      <c r="T757">
        <v>10</v>
      </c>
      <c r="U757">
        <v>13</v>
      </c>
      <c r="V757">
        <v>18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113</v>
      </c>
      <c r="AH757">
        <v>124</v>
      </c>
      <c r="AI757">
        <v>0</v>
      </c>
      <c r="AJ757">
        <v>1</v>
      </c>
      <c r="AK757">
        <v>3</v>
      </c>
      <c r="AL757">
        <v>1</v>
      </c>
      <c r="AM757">
        <v>0</v>
      </c>
      <c r="AN757">
        <v>217</v>
      </c>
      <c r="AO757">
        <v>15</v>
      </c>
      <c r="AP757">
        <v>237</v>
      </c>
      <c r="AQ757" t="b">
        <f>IFERROR(MATCH('2018'!A756, '2019'!A:A, 0) &gt;0, FALSE)</f>
        <v>0</v>
      </c>
    </row>
    <row r="758" spans="1:43">
      <c r="A758" t="s">
        <v>3837</v>
      </c>
      <c r="B758" t="s">
        <v>439</v>
      </c>
      <c r="C758" t="s">
        <v>15237</v>
      </c>
      <c r="D758" t="s">
        <v>3839</v>
      </c>
      <c r="E758" t="s">
        <v>3788</v>
      </c>
      <c r="F758">
        <v>62010</v>
      </c>
      <c r="G758">
        <v>6183775507</v>
      </c>
      <c r="H758" t="s">
        <v>190</v>
      </c>
      <c r="I758">
        <v>3</v>
      </c>
      <c r="J758">
        <v>14.5</v>
      </c>
      <c r="K758">
        <v>8.5</v>
      </c>
      <c r="L758">
        <v>26</v>
      </c>
      <c r="M758">
        <v>139</v>
      </c>
      <c r="N758">
        <v>23</v>
      </c>
      <c r="O758">
        <v>14</v>
      </c>
      <c r="P758">
        <v>19</v>
      </c>
      <c r="Q758">
        <v>11</v>
      </c>
      <c r="R758">
        <v>14</v>
      </c>
      <c r="S758">
        <v>16</v>
      </c>
      <c r="T758" t="s">
        <v>290</v>
      </c>
      <c r="U758">
        <v>13</v>
      </c>
      <c r="V758" t="s">
        <v>290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118</v>
      </c>
      <c r="AH758">
        <v>149</v>
      </c>
      <c r="AI758">
        <v>0</v>
      </c>
      <c r="AJ758">
        <v>3</v>
      </c>
      <c r="AK758">
        <v>2</v>
      </c>
      <c r="AL758">
        <v>6</v>
      </c>
      <c r="AM758">
        <v>0</v>
      </c>
      <c r="AN758">
        <v>250</v>
      </c>
      <c r="AO758">
        <v>6</v>
      </c>
      <c r="AP758">
        <v>267</v>
      </c>
      <c r="AQ758" t="b">
        <f>IFERROR(MATCH('2018'!A757, '2019'!A:A, 0) &gt;0, FALSE)</f>
        <v>1</v>
      </c>
    </row>
    <row r="759" spans="1:43">
      <c r="A759" t="s">
        <v>3840</v>
      </c>
      <c r="B759" t="s">
        <v>3841</v>
      </c>
      <c r="C759" t="s">
        <v>15854</v>
      </c>
      <c r="D759" t="s">
        <v>3844</v>
      </c>
      <c r="E759" t="s">
        <v>3798</v>
      </c>
      <c r="F759">
        <v>62025</v>
      </c>
      <c r="G759">
        <v>6186561230</v>
      </c>
      <c r="H759" t="s">
        <v>190</v>
      </c>
      <c r="I759">
        <v>1</v>
      </c>
      <c r="J759">
        <v>11</v>
      </c>
      <c r="K759">
        <v>6</v>
      </c>
      <c r="L759">
        <v>18</v>
      </c>
      <c r="M759">
        <v>35</v>
      </c>
      <c r="N759">
        <v>13</v>
      </c>
      <c r="O759">
        <v>19</v>
      </c>
      <c r="P759">
        <v>13</v>
      </c>
      <c r="Q759">
        <v>19</v>
      </c>
      <c r="R759">
        <v>19</v>
      </c>
      <c r="S759">
        <v>21</v>
      </c>
      <c r="T759">
        <v>14</v>
      </c>
      <c r="U759">
        <v>14</v>
      </c>
      <c r="V759" t="s">
        <v>290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90</v>
      </c>
      <c r="AH759">
        <v>84</v>
      </c>
      <c r="AI759">
        <v>0</v>
      </c>
      <c r="AJ759">
        <v>6</v>
      </c>
      <c r="AK759">
        <v>2</v>
      </c>
      <c r="AL759">
        <v>4</v>
      </c>
      <c r="AM759">
        <v>0</v>
      </c>
      <c r="AN759">
        <v>146</v>
      </c>
      <c r="AO759">
        <v>16</v>
      </c>
      <c r="AP759">
        <v>174</v>
      </c>
      <c r="AQ759" t="b">
        <f>IFERROR(MATCH('2018'!A758, '2019'!A:A, 0) &gt;0, FALSE)</f>
        <v>1</v>
      </c>
    </row>
    <row r="760" spans="1:43">
      <c r="A760" t="s">
        <v>3845</v>
      </c>
      <c r="B760" t="s">
        <v>2699</v>
      </c>
      <c r="C760" t="s">
        <v>15855</v>
      </c>
      <c r="D760" t="s">
        <v>3848</v>
      </c>
      <c r="E760" t="s">
        <v>3759</v>
      </c>
      <c r="F760">
        <v>62002</v>
      </c>
      <c r="G760">
        <v>6184658523</v>
      </c>
      <c r="H760" t="s">
        <v>190</v>
      </c>
      <c r="I760">
        <v>3</v>
      </c>
      <c r="J760">
        <v>20</v>
      </c>
      <c r="K760">
        <v>4</v>
      </c>
      <c r="L760">
        <v>27</v>
      </c>
      <c r="M760">
        <v>41</v>
      </c>
      <c r="N760">
        <v>35</v>
      </c>
      <c r="O760">
        <v>36</v>
      </c>
      <c r="P760">
        <v>33</v>
      </c>
      <c r="Q760">
        <v>34</v>
      </c>
      <c r="R760">
        <v>36</v>
      </c>
      <c r="S760">
        <v>34</v>
      </c>
      <c r="T760">
        <v>28</v>
      </c>
      <c r="U760">
        <v>36</v>
      </c>
      <c r="V760">
        <v>44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181</v>
      </c>
      <c r="AH760">
        <v>176</v>
      </c>
      <c r="AI760">
        <v>0</v>
      </c>
      <c r="AJ760">
        <v>0</v>
      </c>
      <c r="AK760">
        <v>5</v>
      </c>
      <c r="AL760">
        <v>8</v>
      </c>
      <c r="AM760">
        <v>0</v>
      </c>
      <c r="AN760">
        <v>321</v>
      </c>
      <c r="AO760">
        <v>23</v>
      </c>
      <c r="AP760">
        <v>357</v>
      </c>
      <c r="AQ760" t="b">
        <f>IFERROR(MATCH('2018'!A759, '2019'!A:A, 0) &gt;0, FALSE)</f>
        <v>1</v>
      </c>
    </row>
    <row r="761" spans="1:43">
      <c r="A761" t="s">
        <v>3849</v>
      </c>
      <c r="B761" t="s">
        <v>3850</v>
      </c>
      <c r="C761" t="s">
        <v>7146</v>
      </c>
      <c r="D761" t="s">
        <v>3853</v>
      </c>
      <c r="E761" t="s">
        <v>3803</v>
      </c>
      <c r="F761">
        <v>62040</v>
      </c>
      <c r="G761">
        <v>6189312508</v>
      </c>
      <c r="H761" t="s">
        <v>190</v>
      </c>
      <c r="I761">
        <v>2</v>
      </c>
      <c r="J761">
        <v>10.5</v>
      </c>
      <c r="K761">
        <v>3.5</v>
      </c>
      <c r="L761">
        <v>16</v>
      </c>
      <c r="M761">
        <v>27</v>
      </c>
      <c r="N761">
        <v>13</v>
      </c>
      <c r="O761" t="s">
        <v>290</v>
      </c>
      <c r="P761" t="s">
        <v>290</v>
      </c>
      <c r="Q761">
        <v>14</v>
      </c>
      <c r="R761" t="s">
        <v>290</v>
      </c>
      <c r="S761" t="s">
        <v>290</v>
      </c>
      <c r="T761" t="s">
        <v>290</v>
      </c>
      <c r="U761" t="s">
        <v>290</v>
      </c>
      <c r="V761" t="s">
        <v>290</v>
      </c>
      <c r="W761" t="s">
        <v>290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53</v>
      </c>
      <c r="AH761">
        <v>44</v>
      </c>
      <c r="AI761">
        <v>0</v>
      </c>
      <c r="AJ761">
        <v>7</v>
      </c>
      <c r="AK761">
        <v>3</v>
      </c>
      <c r="AL761">
        <v>0</v>
      </c>
      <c r="AM761">
        <v>0</v>
      </c>
      <c r="AN761">
        <v>72</v>
      </c>
      <c r="AO761">
        <v>15</v>
      </c>
      <c r="AP761">
        <v>97</v>
      </c>
      <c r="AQ761" t="b">
        <f>IFERROR(MATCH('2018'!A760, '2019'!A:A, 0) &gt;0, FALSE)</f>
        <v>1</v>
      </c>
    </row>
    <row r="762" spans="1:43">
      <c r="A762" t="s">
        <v>3854</v>
      </c>
      <c r="B762" t="s">
        <v>3855</v>
      </c>
      <c r="C762" t="s">
        <v>15856</v>
      </c>
      <c r="D762" t="s">
        <v>3857</v>
      </c>
      <c r="E762" t="s">
        <v>3772</v>
      </c>
      <c r="F762">
        <v>62035</v>
      </c>
      <c r="G762">
        <v>6184661599</v>
      </c>
      <c r="H762" t="s">
        <v>190</v>
      </c>
      <c r="I762">
        <v>1</v>
      </c>
      <c r="J762">
        <v>26</v>
      </c>
      <c r="K762">
        <v>12</v>
      </c>
      <c r="L762">
        <v>39</v>
      </c>
      <c r="M762">
        <v>100</v>
      </c>
      <c r="N762">
        <v>33</v>
      </c>
      <c r="O762">
        <v>33</v>
      </c>
      <c r="P762">
        <v>46</v>
      </c>
      <c r="Q762">
        <v>41</v>
      </c>
      <c r="R762">
        <v>33</v>
      </c>
      <c r="S762">
        <v>33</v>
      </c>
      <c r="T762">
        <v>35</v>
      </c>
      <c r="U762">
        <v>20</v>
      </c>
      <c r="V762">
        <v>30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226</v>
      </c>
      <c r="AH762">
        <v>178</v>
      </c>
      <c r="AI762">
        <v>4</v>
      </c>
      <c r="AJ762">
        <v>7</v>
      </c>
      <c r="AK762">
        <v>4</v>
      </c>
      <c r="AL762">
        <v>4</v>
      </c>
      <c r="AM762">
        <v>0</v>
      </c>
      <c r="AN762">
        <v>377</v>
      </c>
      <c r="AO762">
        <v>8</v>
      </c>
      <c r="AP762">
        <v>404</v>
      </c>
      <c r="AQ762" t="b">
        <f>IFERROR(MATCH('2018'!A761, '2019'!A:A, 0) &gt;0, FALSE)</f>
        <v>1</v>
      </c>
    </row>
    <row r="763" spans="1:43">
      <c r="A763" t="s">
        <v>3858</v>
      </c>
      <c r="B763" t="s">
        <v>3859</v>
      </c>
      <c r="C763" t="s">
        <v>7152</v>
      </c>
      <c r="D763" t="s">
        <v>3862</v>
      </c>
      <c r="E763" t="s">
        <v>3798</v>
      </c>
      <c r="F763">
        <v>62025</v>
      </c>
      <c r="G763">
        <v>6186560043</v>
      </c>
      <c r="H763" t="s">
        <v>190</v>
      </c>
      <c r="I763">
        <v>2.5</v>
      </c>
      <c r="J763">
        <v>15.5</v>
      </c>
      <c r="K763">
        <v>3.5</v>
      </c>
      <c r="L763">
        <v>21.5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61</v>
      </c>
      <c r="X763">
        <v>51</v>
      </c>
      <c r="Y763">
        <v>52</v>
      </c>
      <c r="Z763">
        <v>47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105</v>
      </c>
      <c r="AH763">
        <v>106</v>
      </c>
      <c r="AI763">
        <v>0</v>
      </c>
      <c r="AJ763">
        <v>4</v>
      </c>
      <c r="AK763">
        <v>27</v>
      </c>
      <c r="AL763">
        <v>4</v>
      </c>
      <c r="AM763">
        <v>0</v>
      </c>
      <c r="AN763">
        <v>170</v>
      </c>
      <c r="AO763">
        <v>6</v>
      </c>
      <c r="AP763">
        <v>211</v>
      </c>
      <c r="AQ763" t="b">
        <f>IFERROR(MATCH('2018'!A762, '2019'!A:A, 0) &gt;0, FALSE)</f>
        <v>0</v>
      </c>
    </row>
    <row r="764" spans="1:43">
      <c r="A764" t="s">
        <v>12927</v>
      </c>
      <c r="B764" t="s">
        <v>10727</v>
      </c>
      <c r="C764" t="s">
        <v>15857</v>
      </c>
      <c r="D764" t="s">
        <v>10730</v>
      </c>
      <c r="E764" t="s">
        <v>3759</v>
      </c>
      <c r="F764">
        <v>62002</v>
      </c>
      <c r="G764">
        <v>6184658711</v>
      </c>
      <c r="H764" t="s">
        <v>190</v>
      </c>
      <c r="I764">
        <v>1</v>
      </c>
      <c r="J764">
        <v>10.5</v>
      </c>
      <c r="K764">
        <v>0</v>
      </c>
      <c r="L764">
        <v>11.5</v>
      </c>
      <c r="M764" t="s">
        <v>290</v>
      </c>
      <c r="N764" t="s">
        <v>290</v>
      </c>
      <c r="O764">
        <v>11</v>
      </c>
      <c r="P764" t="s">
        <v>290</v>
      </c>
      <c r="Q764" t="s">
        <v>290</v>
      </c>
      <c r="R764" t="s">
        <v>290</v>
      </c>
      <c r="S764" t="s">
        <v>290</v>
      </c>
      <c r="T764" t="s">
        <v>290</v>
      </c>
      <c r="U764" t="s">
        <v>290</v>
      </c>
      <c r="V764">
        <v>10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32</v>
      </c>
      <c r="AH764">
        <v>31</v>
      </c>
      <c r="AI764">
        <v>0</v>
      </c>
      <c r="AJ764">
        <v>0</v>
      </c>
      <c r="AK764">
        <v>1</v>
      </c>
      <c r="AL764">
        <v>0</v>
      </c>
      <c r="AM764">
        <v>0</v>
      </c>
      <c r="AN764">
        <v>59</v>
      </c>
      <c r="AO764">
        <v>3</v>
      </c>
      <c r="AP764">
        <v>63</v>
      </c>
      <c r="AQ764" t="b">
        <f>IFERROR(MATCH('2018'!A763, '2019'!A:A, 0) &gt;0, FALSE)</f>
        <v>1</v>
      </c>
    </row>
    <row r="765" spans="1:43">
      <c r="A765" t="s">
        <v>3863</v>
      </c>
      <c r="B765" t="s">
        <v>3864</v>
      </c>
      <c r="C765" t="s">
        <v>15858</v>
      </c>
      <c r="D765" t="s">
        <v>3867</v>
      </c>
      <c r="E765" t="s">
        <v>3813</v>
      </c>
      <c r="F765">
        <v>62062</v>
      </c>
      <c r="G765">
        <v>6183457230</v>
      </c>
      <c r="H765" t="s">
        <v>190</v>
      </c>
      <c r="I765">
        <v>2</v>
      </c>
      <c r="J765">
        <v>15</v>
      </c>
      <c r="K765">
        <v>8</v>
      </c>
      <c r="L765">
        <v>25</v>
      </c>
      <c r="M765">
        <v>42</v>
      </c>
      <c r="N765">
        <v>20</v>
      </c>
      <c r="O765">
        <v>30</v>
      </c>
      <c r="P765">
        <v>15</v>
      </c>
      <c r="Q765">
        <v>22</v>
      </c>
      <c r="R765">
        <v>25</v>
      </c>
      <c r="S765">
        <v>15</v>
      </c>
      <c r="T765">
        <v>25</v>
      </c>
      <c r="U765">
        <v>12</v>
      </c>
      <c r="V765">
        <v>13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118</v>
      </c>
      <c r="AH765">
        <v>101</v>
      </c>
      <c r="AI765">
        <v>0</v>
      </c>
      <c r="AJ765">
        <v>4</v>
      </c>
      <c r="AK765">
        <v>4</v>
      </c>
      <c r="AL765">
        <v>0</v>
      </c>
      <c r="AM765">
        <v>0</v>
      </c>
      <c r="AN765">
        <v>204</v>
      </c>
      <c r="AO765">
        <v>7</v>
      </c>
      <c r="AP765">
        <v>219</v>
      </c>
      <c r="AQ765" t="b">
        <f>IFERROR(MATCH('2018'!A764, '2019'!A:A, 0) &gt;0, FALSE)</f>
        <v>1</v>
      </c>
    </row>
    <row r="766" spans="1:43">
      <c r="A766" t="s">
        <v>15248</v>
      </c>
      <c r="B766" t="s">
        <v>15249</v>
      </c>
      <c r="C766" t="s">
        <v>15859</v>
      </c>
      <c r="D766" t="s">
        <v>15251</v>
      </c>
      <c r="E766" t="s">
        <v>15252</v>
      </c>
      <c r="F766">
        <v>62087</v>
      </c>
      <c r="G766">
        <v>6182540188</v>
      </c>
      <c r="H766" t="s">
        <v>190</v>
      </c>
      <c r="I766">
        <v>1.3</v>
      </c>
      <c r="J766">
        <v>5.2</v>
      </c>
      <c r="K766">
        <v>1</v>
      </c>
      <c r="L766">
        <v>7.5</v>
      </c>
      <c r="M766">
        <v>0</v>
      </c>
      <c r="N766" t="s">
        <v>290</v>
      </c>
      <c r="O766" t="s">
        <v>290</v>
      </c>
      <c r="P766" t="s">
        <v>290</v>
      </c>
      <c r="Q766" t="s">
        <v>290</v>
      </c>
      <c r="R766">
        <v>0</v>
      </c>
      <c r="S766" t="s">
        <v>290</v>
      </c>
      <c r="T766" t="s">
        <v>290</v>
      </c>
      <c r="U766" t="s">
        <v>290</v>
      </c>
      <c r="V766" t="s">
        <v>290</v>
      </c>
      <c r="W766">
        <v>0</v>
      </c>
      <c r="X766" t="s">
        <v>290</v>
      </c>
      <c r="Y766" t="s">
        <v>290</v>
      </c>
      <c r="Z766" t="s">
        <v>290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14</v>
      </c>
      <c r="AH766">
        <v>17</v>
      </c>
      <c r="AI766">
        <v>0</v>
      </c>
      <c r="AJ766">
        <v>2</v>
      </c>
      <c r="AK766">
        <v>2</v>
      </c>
      <c r="AL766">
        <v>0</v>
      </c>
      <c r="AM766">
        <v>0</v>
      </c>
      <c r="AN766">
        <v>27</v>
      </c>
      <c r="AO766">
        <v>0</v>
      </c>
      <c r="AP766">
        <v>31</v>
      </c>
      <c r="AQ766" t="b">
        <f>IFERROR(MATCH('2018'!A765, '2019'!A:A, 0) &gt;0, FALSE)</f>
        <v>1</v>
      </c>
    </row>
    <row r="767" spans="1:43">
      <c r="A767" t="s">
        <v>3868</v>
      </c>
      <c r="B767" t="s">
        <v>3869</v>
      </c>
      <c r="C767" t="s">
        <v>15860</v>
      </c>
      <c r="D767" t="s">
        <v>3871</v>
      </c>
      <c r="E767" t="s">
        <v>3766</v>
      </c>
      <c r="F767">
        <v>62234</v>
      </c>
      <c r="G767">
        <v>6183443153</v>
      </c>
      <c r="H767" t="s">
        <v>190</v>
      </c>
      <c r="I767">
        <v>2</v>
      </c>
      <c r="J767">
        <v>18.600000000000001</v>
      </c>
      <c r="K767">
        <v>7.1</v>
      </c>
      <c r="L767">
        <v>27.7</v>
      </c>
      <c r="M767">
        <v>76</v>
      </c>
      <c r="N767">
        <v>36</v>
      </c>
      <c r="O767">
        <v>30</v>
      </c>
      <c r="P767">
        <v>15</v>
      </c>
      <c r="Q767">
        <v>31</v>
      </c>
      <c r="R767">
        <v>20</v>
      </c>
      <c r="S767">
        <v>35</v>
      </c>
      <c r="T767">
        <v>21</v>
      </c>
      <c r="U767">
        <v>25</v>
      </c>
      <c r="V767">
        <v>25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157</v>
      </c>
      <c r="AH767">
        <v>157</v>
      </c>
      <c r="AI767">
        <v>0</v>
      </c>
      <c r="AJ767">
        <v>5</v>
      </c>
      <c r="AK767">
        <v>11</v>
      </c>
      <c r="AL767">
        <v>3</v>
      </c>
      <c r="AM767">
        <v>0</v>
      </c>
      <c r="AN767">
        <v>281</v>
      </c>
      <c r="AO767">
        <v>14</v>
      </c>
      <c r="AP767">
        <v>314</v>
      </c>
      <c r="AQ767" t="b">
        <f>IFERROR(MATCH('2018'!A766, '2019'!A:A, 0) &gt;0, FALSE)</f>
        <v>1</v>
      </c>
    </row>
    <row r="768" spans="1:43">
      <c r="A768" t="s">
        <v>4800</v>
      </c>
      <c r="B768" t="s">
        <v>4801</v>
      </c>
      <c r="C768" t="s">
        <v>15861</v>
      </c>
      <c r="D768" t="s">
        <v>4804</v>
      </c>
      <c r="E768" t="s">
        <v>3798</v>
      </c>
      <c r="F768">
        <v>62025</v>
      </c>
      <c r="G768">
        <v>6182888024</v>
      </c>
      <c r="H768" t="s">
        <v>190</v>
      </c>
      <c r="I768">
        <v>1</v>
      </c>
      <c r="J768">
        <v>4</v>
      </c>
      <c r="K768">
        <v>4</v>
      </c>
      <c r="L768">
        <v>9</v>
      </c>
      <c r="M768" t="s">
        <v>290</v>
      </c>
      <c r="N768" t="s">
        <v>290</v>
      </c>
      <c r="O768" t="s">
        <v>290</v>
      </c>
      <c r="P768" t="s">
        <v>290</v>
      </c>
      <c r="Q768">
        <v>0</v>
      </c>
      <c r="R768">
        <v>0</v>
      </c>
      <c r="S768" t="s">
        <v>290</v>
      </c>
      <c r="T768" t="s">
        <v>290</v>
      </c>
      <c r="U768">
        <v>0</v>
      </c>
      <c r="V768">
        <v>0</v>
      </c>
      <c r="W768">
        <v>0</v>
      </c>
      <c r="X768" t="s">
        <v>290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11</v>
      </c>
      <c r="AH768">
        <v>6</v>
      </c>
      <c r="AI768">
        <v>0</v>
      </c>
      <c r="AJ768">
        <v>1</v>
      </c>
      <c r="AK768">
        <v>4</v>
      </c>
      <c r="AL768">
        <v>0</v>
      </c>
      <c r="AM768">
        <v>0</v>
      </c>
      <c r="AN768">
        <v>10</v>
      </c>
      <c r="AO768">
        <v>2</v>
      </c>
      <c r="AP768">
        <v>17</v>
      </c>
      <c r="AQ768" t="b">
        <f>IFERROR(MATCH('2018'!A767, '2019'!A:A, 0) &gt;0, FALSE)</f>
        <v>1</v>
      </c>
    </row>
    <row r="769" spans="1:43">
      <c r="A769" t="s">
        <v>3872</v>
      </c>
      <c r="B769" t="s">
        <v>3873</v>
      </c>
      <c r="C769" t="s">
        <v>15862</v>
      </c>
      <c r="D769" t="s">
        <v>3875</v>
      </c>
      <c r="E769" t="s">
        <v>3759</v>
      </c>
      <c r="F769">
        <v>62002</v>
      </c>
      <c r="G769">
        <v>6184631845</v>
      </c>
      <c r="H769" t="s">
        <v>190</v>
      </c>
      <c r="I769">
        <v>1</v>
      </c>
      <c r="J769">
        <v>2</v>
      </c>
      <c r="K769">
        <v>0</v>
      </c>
      <c r="L769">
        <v>3</v>
      </c>
      <c r="M769">
        <v>0</v>
      </c>
      <c r="N769" t="s">
        <v>290</v>
      </c>
      <c r="O769" t="s">
        <v>290</v>
      </c>
      <c r="P769">
        <v>0</v>
      </c>
      <c r="Q769">
        <v>0</v>
      </c>
      <c r="R769" t="s">
        <v>290</v>
      </c>
      <c r="S769" t="s">
        <v>290</v>
      </c>
      <c r="T769" t="s">
        <v>290</v>
      </c>
      <c r="U769" t="s">
        <v>290</v>
      </c>
      <c r="V769" t="s">
        <v>290</v>
      </c>
      <c r="W769">
        <v>0</v>
      </c>
      <c r="X769">
        <v>0</v>
      </c>
      <c r="Y769">
        <v>0</v>
      </c>
      <c r="Z769">
        <v>0</v>
      </c>
      <c r="AA769" t="s">
        <v>290</v>
      </c>
      <c r="AB769">
        <v>0</v>
      </c>
      <c r="AC769">
        <v>0</v>
      </c>
      <c r="AD769">
        <v>0</v>
      </c>
      <c r="AE769" t="s">
        <v>290</v>
      </c>
      <c r="AF769">
        <v>0</v>
      </c>
      <c r="AG769">
        <v>7</v>
      </c>
      <c r="AH769">
        <v>4</v>
      </c>
      <c r="AI769">
        <v>0</v>
      </c>
      <c r="AJ769">
        <v>0</v>
      </c>
      <c r="AK769">
        <v>11</v>
      </c>
      <c r="AL769">
        <v>0</v>
      </c>
      <c r="AM769">
        <v>0</v>
      </c>
      <c r="AN769">
        <v>0</v>
      </c>
      <c r="AO769">
        <v>0</v>
      </c>
      <c r="AP769">
        <v>11</v>
      </c>
      <c r="AQ769" t="b">
        <f>IFERROR(MATCH('2018'!A768, '2019'!A:A, 0) &gt;0, FALSE)</f>
        <v>1</v>
      </c>
    </row>
    <row r="770" spans="1:43">
      <c r="A770" t="s">
        <v>3876</v>
      </c>
      <c r="B770" t="s">
        <v>3877</v>
      </c>
      <c r="C770" t="s">
        <v>15863</v>
      </c>
      <c r="D770" t="s">
        <v>3879</v>
      </c>
      <c r="E770" t="s">
        <v>3880</v>
      </c>
      <c r="F770">
        <v>62034</v>
      </c>
      <c r="G770">
        <v>6188559010</v>
      </c>
      <c r="H770" t="s">
        <v>190</v>
      </c>
      <c r="I770">
        <v>3</v>
      </c>
      <c r="J770">
        <v>17</v>
      </c>
      <c r="K770">
        <v>13</v>
      </c>
      <c r="L770">
        <v>33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67</v>
      </c>
      <c r="X770">
        <v>53</v>
      </c>
      <c r="Y770">
        <v>39</v>
      </c>
      <c r="Z770">
        <v>29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94</v>
      </c>
      <c r="AH770">
        <v>94</v>
      </c>
      <c r="AI770">
        <v>1</v>
      </c>
      <c r="AJ770">
        <v>7</v>
      </c>
      <c r="AK770">
        <v>7</v>
      </c>
      <c r="AL770">
        <v>15</v>
      </c>
      <c r="AM770">
        <v>0</v>
      </c>
      <c r="AN770">
        <v>157</v>
      </c>
      <c r="AO770">
        <v>1</v>
      </c>
      <c r="AP770">
        <v>188</v>
      </c>
      <c r="AQ770" t="b">
        <f>IFERROR(MATCH('2018'!A769, '2019'!A:A, 0) &gt;0, FALSE)</f>
        <v>0</v>
      </c>
    </row>
    <row r="771" spans="1:43">
      <c r="A771" t="s">
        <v>3882</v>
      </c>
      <c r="B771" t="s">
        <v>446</v>
      </c>
      <c r="C771" t="s">
        <v>5701</v>
      </c>
      <c r="D771" t="s">
        <v>3884</v>
      </c>
      <c r="E771" t="s">
        <v>3885</v>
      </c>
      <c r="F771">
        <v>60014</v>
      </c>
      <c r="G771">
        <v>8154591444</v>
      </c>
      <c r="H771" t="s">
        <v>191</v>
      </c>
      <c r="I771">
        <v>2</v>
      </c>
      <c r="J771">
        <v>15</v>
      </c>
      <c r="K771">
        <v>4</v>
      </c>
      <c r="L771">
        <v>21</v>
      </c>
      <c r="M771">
        <v>30</v>
      </c>
      <c r="N771">
        <v>24</v>
      </c>
      <c r="O771">
        <v>19</v>
      </c>
      <c r="P771">
        <v>15</v>
      </c>
      <c r="Q771">
        <v>12</v>
      </c>
      <c r="R771">
        <v>24</v>
      </c>
      <c r="S771">
        <v>19</v>
      </c>
      <c r="T771">
        <v>15</v>
      </c>
      <c r="U771">
        <v>17</v>
      </c>
      <c r="V771">
        <v>29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290</v>
      </c>
      <c r="AF771">
        <v>0</v>
      </c>
      <c r="AG771">
        <v>117</v>
      </c>
      <c r="AH771">
        <v>95</v>
      </c>
      <c r="AI771">
        <v>0</v>
      </c>
      <c r="AJ771">
        <v>4</v>
      </c>
      <c r="AK771">
        <v>5</v>
      </c>
      <c r="AL771">
        <v>7</v>
      </c>
      <c r="AM771">
        <v>0</v>
      </c>
      <c r="AN771">
        <v>193</v>
      </c>
      <c r="AO771">
        <v>3</v>
      </c>
      <c r="AP771">
        <v>212</v>
      </c>
      <c r="AQ771" t="b">
        <f>IFERROR(MATCH('2018'!A770, '2019'!A:A, 0) &gt;0, FALSE)</f>
        <v>1</v>
      </c>
    </row>
    <row r="772" spans="1:43">
      <c r="A772" t="s">
        <v>12947</v>
      </c>
      <c r="B772" t="s">
        <v>10757</v>
      </c>
      <c r="C772" t="s">
        <v>15864</v>
      </c>
      <c r="D772" t="s">
        <v>10760</v>
      </c>
      <c r="E772" t="s">
        <v>3885</v>
      </c>
      <c r="F772">
        <v>60014</v>
      </c>
      <c r="G772">
        <v>8154799305</v>
      </c>
      <c r="H772" t="s">
        <v>191</v>
      </c>
      <c r="I772">
        <v>3</v>
      </c>
      <c r="J772">
        <v>6.5</v>
      </c>
      <c r="K772">
        <v>0.5</v>
      </c>
      <c r="L772">
        <v>10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16</v>
      </c>
      <c r="X772">
        <v>14</v>
      </c>
      <c r="Y772">
        <v>27</v>
      </c>
      <c r="Z772">
        <v>28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46</v>
      </c>
      <c r="AH772">
        <v>39</v>
      </c>
      <c r="AI772">
        <v>1</v>
      </c>
      <c r="AJ772">
        <v>11</v>
      </c>
      <c r="AK772">
        <v>1</v>
      </c>
      <c r="AL772">
        <v>3</v>
      </c>
      <c r="AM772">
        <v>0</v>
      </c>
      <c r="AN772">
        <v>69</v>
      </c>
      <c r="AO772">
        <v>0</v>
      </c>
      <c r="AP772">
        <v>85</v>
      </c>
      <c r="AQ772" t="b">
        <f>IFERROR(MATCH('2018'!A771, '2019'!A:A, 0) &gt;0, FALSE)</f>
        <v>1</v>
      </c>
    </row>
    <row r="773" spans="1:43">
      <c r="A773" t="s">
        <v>3887</v>
      </c>
      <c r="B773" t="s">
        <v>3172</v>
      </c>
      <c r="C773" t="s">
        <v>12950</v>
      </c>
      <c r="D773" t="s">
        <v>3889</v>
      </c>
      <c r="E773" t="s">
        <v>3890</v>
      </c>
      <c r="F773">
        <v>60013</v>
      </c>
      <c r="G773">
        <v>8476393041</v>
      </c>
      <c r="H773" t="s">
        <v>191</v>
      </c>
      <c r="I773">
        <v>1.5</v>
      </c>
      <c r="J773">
        <v>21.5</v>
      </c>
      <c r="K773">
        <v>4</v>
      </c>
      <c r="L773">
        <v>27</v>
      </c>
      <c r="M773">
        <v>39</v>
      </c>
      <c r="N773">
        <v>25</v>
      </c>
      <c r="O773">
        <v>15</v>
      </c>
      <c r="P773">
        <v>24</v>
      </c>
      <c r="Q773">
        <v>31</v>
      </c>
      <c r="R773">
        <v>29</v>
      </c>
      <c r="S773">
        <v>45</v>
      </c>
      <c r="T773">
        <v>27</v>
      </c>
      <c r="U773">
        <v>42</v>
      </c>
      <c r="V773">
        <v>43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164</v>
      </c>
      <c r="AH773">
        <v>156</v>
      </c>
      <c r="AI773">
        <v>1</v>
      </c>
      <c r="AJ773">
        <v>7</v>
      </c>
      <c r="AK773">
        <v>1</v>
      </c>
      <c r="AL773">
        <v>39</v>
      </c>
      <c r="AM773">
        <v>1</v>
      </c>
      <c r="AN773">
        <v>248</v>
      </c>
      <c r="AO773">
        <v>23</v>
      </c>
      <c r="AP773">
        <v>320</v>
      </c>
      <c r="AQ773" t="b">
        <f>IFERROR(MATCH('2018'!A772, '2019'!A:A, 0) &gt;0, FALSE)</f>
        <v>1</v>
      </c>
    </row>
    <row r="774" spans="1:43">
      <c r="A774" t="s">
        <v>3892</v>
      </c>
      <c r="B774" t="s">
        <v>3893</v>
      </c>
      <c r="C774" t="s">
        <v>7173</v>
      </c>
      <c r="D774" t="s">
        <v>3896</v>
      </c>
      <c r="E774" t="s">
        <v>3897</v>
      </c>
      <c r="F774">
        <v>60102</v>
      </c>
      <c r="G774">
        <v>8476585313</v>
      </c>
      <c r="H774" t="s">
        <v>191</v>
      </c>
      <c r="I774">
        <v>2</v>
      </c>
      <c r="J774">
        <v>21</v>
      </c>
      <c r="K774">
        <v>5</v>
      </c>
      <c r="L774">
        <v>28</v>
      </c>
      <c r="M774">
        <v>48</v>
      </c>
      <c r="N774">
        <v>20</v>
      </c>
      <c r="O774">
        <v>19</v>
      </c>
      <c r="P774">
        <v>29</v>
      </c>
      <c r="Q774">
        <v>28</v>
      </c>
      <c r="R774">
        <v>28</v>
      </c>
      <c r="S774">
        <v>31</v>
      </c>
      <c r="T774">
        <v>38</v>
      </c>
      <c r="U774">
        <v>39</v>
      </c>
      <c r="V774">
        <v>38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153</v>
      </c>
      <c r="AH774">
        <v>165</v>
      </c>
      <c r="AI774">
        <v>0</v>
      </c>
      <c r="AJ774">
        <v>37</v>
      </c>
      <c r="AK774">
        <v>0</v>
      </c>
      <c r="AL774">
        <v>12</v>
      </c>
      <c r="AM774">
        <v>3</v>
      </c>
      <c r="AN774">
        <v>242</v>
      </c>
      <c r="AO774">
        <v>24</v>
      </c>
      <c r="AP774">
        <v>318</v>
      </c>
      <c r="AQ774" t="b">
        <f>IFERROR(MATCH('2018'!A773, '2019'!A:A, 0) &gt;0, FALSE)</f>
        <v>1</v>
      </c>
    </row>
    <row r="775" spans="1:43">
      <c r="A775" t="s">
        <v>3899</v>
      </c>
      <c r="B775" t="s">
        <v>3900</v>
      </c>
      <c r="C775" t="s">
        <v>15865</v>
      </c>
      <c r="D775" t="s">
        <v>3902</v>
      </c>
      <c r="E775" t="s">
        <v>3903</v>
      </c>
      <c r="F775">
        <v>60051</v>
      </c>
      <c r="G775">
        <v>8153853959</v>
      </c>
      <c r="H775" t="s">
        <v>191</v>
      </c>
      <c r="I775">
        <v>1</v>
      </c>
      <c r="J775">
        <v>9</v>
      </c>
      <c r="K775">
        <v>1</v>
      </c>
      <c r="L775">
        <v>11</v>
      </c>
      <c r="M775">
        <v>18</v>
      </c>
      <c r="N775" t="s">
        <v>290</v>
      </c>
      <c r="O775" t="s">
        <v>290</v>
      </c>
      <c r="P775">
        <v>12</v>
      </c>
      <c r="Q775" t="s">
        <v>290</v>
      </c>
      <c r="R775" t="s">
        <v>290</v>
      </c>
      <c r="S775" t="s">
        <v>290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27</v>
      </c>
      <c r="AH775">
        <v>30</v>
      </c>
      <c r="AI775">
        <v>0</v>
      </c>
      <c r="AJ775">
        <v>1</v>
      </c>
      <c r="AK775">
        <v>1</v>
      </c>
      <c r="AL775">
        <v>1</v>
      </c>
      <c r="AM775">
        <v>0</v>
      </c>
      <c r="AN775">
        <v>51</v>
      </c>
      <c r="AO775">
        <v>3</v>
      </c>
      <c r="AP775">
        <v>57</v>
      </c>
      <c r="AQ775" t="b">
        <f>IFERROR(MATCH('2018'!A774, '2019'!A:A, 0) &gt;0, FALSE)</f>
        <v>1</v>
      </c>
    </row>
    <row r="776" spans="1:43">
      <c r="A776" t="s">
        <v>3905</v>
      </c>
      <c r="B776" t="s">
        <v>3906</v>
      </c>
      <c r="C776" t="s">
        <v>7190</v>
      </c>
      <c r="D776" t="s">
        <v>3908</v>
      </c>
      <c r="E776" t="s">
        <v>191</v>
      </c>
      <c r="F776">
        <v>60050</v>
      </c>
      <c r="G776">
        <v>8153851022</v>
      </c>
      <c r="H776" t="s">
        <v>191</v>
      </c>
      <c r="I776">
        <v>2</v>
      </c>
      <c r="J776">
        <v>18</v>
      </c>
      <c r="K776">
        <v>6</v>
      </c>
      <c r="L776">
        <v>26</v>
      </c>
      <c r="M776">
        <v>47</v>
      </c>
      <c r="N776">
        <v>20</v>
      </c>
      <c r="O776">
        <v>18</v>
      </c>
      <c r="P776">
        <v>26</v>
      </c>
      <c r="Q776">
        <v>22</v>
      </c>
      <c r="R776">
        <v>15</v>
      </c>
      <c r="S776">
        <v>26</v>
      </c>
      <c r="T776">
        <v>18</v>
      </c>
      <c r="U776">
        <v>17</v>
      </c>
      <c r="V776">
        <v>21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120</v>
      </c>
      <c r="AH776">
        <v>110</v>
      </c>
      <c r="AI776">
        <v>0</v>
      </c>
      <c r="AJ776">
        <v>0</v>
      </c>
      <c r="AK776">
        <v>6</v>
      </c>
      <c r="AL776">
        <v>10</v>
      </c>
      <c r="AM776">
        <v>0</v>
      </c>
      <c r="AN776">
        <v>209</v>
      </c>
      <c r="AO776">
        <v>5</v>
      </c>
      <c r="AP776">
        <v>230</v>
      </c>
      <c r="AQ776" t="b">
        <f>IFERROR(MATCH('2018'!A775, '2019'!A:A, 0) &gt;0, FALSE)</f>
        <v>1</v>
      </c>
    </row>
    <row r="777" spans="1:43">
      <c r="A777" t="s">
        <v>3910</v>
      </c>
      <c r="B777" t="s">
        <v>319</v>
      </c>
      <c r="C777" t="s">
        <v>15268</v>
      </c>
      <c r="D777" t="s">
        <v>10789</v>
      </c>
      <c r="E777" t="s">
        <v>3914</v>
      </c>
      <c r="F777">
        <v>60098</v>
      </c>
      <c r="G777">
        <v>8153383598</v>
      </c>
      <c r="H777" t="s">
        <v>191</v>
      </c>
      <c r="I777">
        <v>1</v>
      </c>
      <c r="J777">
        <v>13</v>
      </c>
      <c r="K777">
        <v>2</v>
      </c>
      <c r="L777">
        <v>16</v>
      </c>
      <c r="M777">
        <v>31</v>
      </c>
      <c r="N777">
        <v>14</v>
      </c>
      <c r="O777">
        <v>18</v>
      </c>
      <c r="P777">
        <v>15</v>
      </c>
      <c r="Q777">
        <v>21</v>
      </c>
      <c r="R777">
        <v>16</v>
      </c>
      <c r="S777">
        <v>33</v>
      </c>
      <c r="T777">
        <v>24</v>
      </c>
      <c r="U777">
        <v>32</v>
      </c>
      <c r="V777">
        <v>23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126</v>
      </c>
      <c r="AH777">
        <v>101</v>
      </c>
      <c r="AI777">
        <v>0</v>
      </c>
      <c r="AJ777">
        <v>8</v>
      </c>
      <c r="AK777">
        <v>0</v>
      </c>
      <c r="AL777">
        <v>26</v>
      </c>
      <c r="AM777">
        <v>0</v>
      </c>
      <c r="AN777">
        <v>179</v>
      </c>
      <c r="AO777">
        <v>14</v>
      </c>
      <c r="AP777">
        <v>227</v>
      </c>
      <c r="AQ777" t="b">
        <f>IFERROR(MATCH('2018'!A776, '2019'!A:A, 0) &gt;0, FALSE)</f>
        <v>1</v>
      </c>
    </row>
    <row r="778" spans="1:43">
      <c r="A778" t="s">
        <v>3916</v>
      </c>
      <c r="B778" t="s">
        <v>439</v>
      </c>
      <c r="C778" t="s">
        <v>15270</v>
      </c>
      <c r="D778" t="s">
        <v>3917</v>
      </c>
      <c r="E778" t="s">
        <v>3918</v>
      </c>
      <c r="F778">
        <v>60152</v>
      </c>
      <c r="G778">
        <v>8155685156</v>
      </c>
      <c r="H778" t="s">
        <v>191</v>
      </c>
      <c r="I778">
        <v>1</v>
      </c>
      <c r="J778">
        <v>14.5</v>
      </c>
      <c r="K778">
        <v>5</v>
      </c>
      <c r="L778">
        <v>20.5</v>
      </c>
      <c r="M778">
        <v>122</v>
      </c>
      <c r="N778">
        <v>18</v>
      </c>
      <c r="O778">
        <v>23</v>
      </c>
      <c r="P778">
        <v>24</v>
      </c>
      <c r="Q778">
        <v>25</v>
      </c>
      <c r="R778">
        <v>19</v>
      </c>
      <c r="S778">
        <v>33</v>
      </c>
      <c r="T778">
        <v>21</v>
      </c>
      <c r="U778">
        <v>25</v>
      </c>
      <c r="V778">
        <v>33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167</v>
      </c>
      <c r="AH778">
        <v>176</v>
      </c>
      <c r="AI778">
        <v>0</v>
      </c>
      <c r="AJ778">
        <v>4</v>
      </c>
      <c r="AK778">
        <v>2</v>
      </c>
      <c r="AL778">
        <v>15</v>
      </c>
      <c r="AM778">
        <v>0</v>
      </c>
      <c r="AN778">
        <v>307</v>
      </c>
      <c r="AO778">
        <v>15</v>
      </c>
      <c r="AP778">
        <v>343</v>
      </c>
      <c r="AQ778" t="b">
        <f>IFERROR(MATCH('2018'!A777, '2019'!A:A, 0) &gt;0, FALSE)</f>
        <v>1</v>
      </c>
    </row>
    <row r="779" spans="1:43">
      <c r="A779" t="s">
        <v>3920</v>
      </c>
      <c r="B779" t="s">
        <v>3921</v>
      </c>
      <c r="C779" t="s">
        <v>15866</v>
      </c>
      <c r="D779" t="s">
        <v>3923</v>
      </c>
      <c r="E779" t="s">
        <v>3914</v>
      </c>
      <c r="F779">
        <v>60098</v>
      </c>
      <c r="G779">
        <v>8153384220</v>
      </c>
      <c r="H779" t="s">
        <v>191</v>
      </c>
      <c r="I779">
        <v>3</v>
      </c>
      <c r="J779">
        <v>39</v>
      </c>
      <c r="K779">
        <v>29</v>
      </c>
      <c r="L779">
        <v>71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153</v>
      </c>
      <c r="X779">
        <v>176</v>
      </c>
      <c r="Y779">
        <v>162</v>
      </c>
      <c r="Z779">
        <v>168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326</v>
      </c>
      <c r="AH779">
        <v>333</v>
      </c>
      <c r="AI779">
        <v>1</v>
      </c>
      <c r="AJ779">
        <v>39</v>
      </c>
      <c r="AK779">
        <v>4</v>
      </c>
      <c r="AL779">
        <v>26</v>
      </c>
      <c r="AM779">
        <v>0</v>
      </c>
      <c r="AN779">
        <v>572</v>
      </c>
      <c r="AO779">
        <v>17</v>
      </c>
      <c r="AP779">
        <v>659</v>
      </c>
      <c r="AQ779" t="b">
        <f>IFERROR(MATCH('2018'!A778, '2019'!A:A, 0) &gt;0, FALSE)</f>
        <v>1</v>
      </c>
    </row>
    <row r="780" spans="1:43">
      <c r="A780" t="s">
        <v>3924</v>
      </c>
      <c r="B780" t="s">
        <v>3925</v>
      </c>
      <c r="C780" t="s">
        <v>15867</v>
      </c>
      <c r="D780" t="s">
        <v>3927</v>
      </c>
      <c r="E780" t="s">
        <v>3885</v>
      </c>
      <c r="F780">
        <v>60014</v>
      </c>
      <c r="G780">
        <v>8154590496</v>
      </c>
      <c r="H780" t="s">
        <v>191</v>
      </c>
      <c r="I780">
        <v>4.2</v>
      </c>
      <c r="J780">
        <v>24.8</v>
      </c>
      <c r="K780">
        <v>5</v>
      </c>
      <c r="L780">
        <v>34</v>
      </c>
      <c r="M780">
        <v>61</v>
      </c>
      <c r="N780">
        <v>32</v>
      </c>
      <c r="O780">
        <v>26</v>
      </c>
      <c r="P780">
        <v>36</v>
      </c>
      <c r="Q780">
        <v>31</v>
      </c>
      <c r="R780">
        <v>33</v>
      </c>
      <c r="S780">
        <v>33</v>
      </c>
      <c r="T780">
        <v>31</v>
      </c>
      <c r="U780">
        <v>31</v>
      </c>
      <c r="V780">
        <v>27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159</v>
      </c>
      <c r="AH780">
        <v>182</v>
      </c>
      <c r="AI780">
        <v>1</v>
      </c>
      <c r="AJ780">
        <v>9</v>
      </c>
      <c r="AK780">
        <v>5</v>
      </c>
      <c r="AL780">
        <v>31</v>
      </c>
      <c r="AM780">
        <v>1</v>
      </c>
      <c r="AN780">
        <v>291</v>
      </c>
      <c r="AO780">
        <v>3</v>
      </c>
      <c r="AP780">
        <v>341</v>
      </c>
      <c r="AQ780" t="b">
        <f>IFERROR(MATCH('2018'!A779, '2019'!A:A, 0) &gt;0, FALSE)</f>
        <v>1</v>
      </c>
    </row>
    <row r="781" spans="1:43">
      <c r="A781" t="s">
        <v>3928</v>
      </c>
      <c r="B781" t="s">
        <v>3929</v>
      </c>
      <c r="C781" t="s">
        <v>13884</v>
      </c>
      <c r="D781" t="s">
        <v>3931</v>
      </c>
      <c r="E781" t="s">
        <v>3914</v>
      </c>
      <c r="F781">
        <v>60098</v>
      </c>
      <c r="G781">
        <v>8153380013</v>
      </c>
      <c r="H781" t="s">
        <v>191</v>
      </c>
      <c r="I781">
        <v>4</v>
      </c>
      <c r="J781">
        <v>17</v>
      </c>
      <c r="K781">
        <v>5.5</v>
      </c>
      <c r="L781">
        <v>26.5</v>
      </c>
      <c r="M781">
        <v>68</v>
      </c>
      <c r="N781">
        <v>17</v>
      </c>
      <c r="O781">
        <v>11</v>
      </c>
      <c r="P781">
        <v>14</v>
      </c>
      <c r="Q781">
        <v>13</v>
      </c>
      <c r="R781">
        <v>12</v>
      </c>
      <c r="S781">
        <v>11</v>
      </c>
      <c r="T781">
        <v>10</v>
      </c>
      <c r="U781" t="s">
        <v>290</v>
      </c>
      <c r="V781" t="s">
        <v>290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88</v>
      </c>
      <c r="AH781">
        <v>81</v>
      </c>
      <c r="AI781">
        <v>0</v>
      </c>
      <c r="AJ781">
        <v>5</v>
      </c>
      <c r="AK781">
        <v>4</v>
      </c>
      <c r="AL781">
        <v>4</v>
      </c>
      <c r="AM781">
        <v>0</v>
      </c>
      <c r="AN781">
        <v>156</v>
      </c>
      <c r="AO781">
        <v>0</v>
      </c>
      <c r="AP781">
        <v>169</v>
      </c>
      <c r="AQ781" t="b">
        <f>IFERROR(MATCH('2018'!A780, '2019'!A:A, 0) &gt;0, FALSE)</f>
        <v>1</v>
      </c>
    </row>
    <row r="782" spans="1:43">
      <c r="A782" t="s">
        <v>12981</v>
      </c>
      <c r="B782" t="s">
        <v>4806</v>
      </c>
      <c r="C782" t="s">
        <v>15868</v>
      </c>
      <c r="D782" t="s">
        <v>4808</v>
      </c>
      <c r="E782" t="s">
        <v>3885</v>
      </c>
      <c r="F782">
        <v>60012</v>
      </c>
      <c r="G782">
        <v>8154554175</v>
      </c>
      <c r="H782" t="s">
        <v>191</v>
      </c>
      <c r="I782">
        <v>0.5</v>
      </c>
      <c r="J782">
        <v>5</v>
      </c>
      <c r="K782">
        <v>2</v>
      </c>
      <c r="L782">
        <v>7.5</v>
      </c>
      <c r="M782">
        <v>18</v>
      </c>
      <c r="N782" t="s">
        <v>290</v>
      </c>
      <c r="O782" t="s">
        <v>290</v>
      </c>
      <c r="P782" t="s">
        <v>290</v>
      </c>
      <c r="Q782">
        <v>0</v>
      </c>
      <c r="R782" t="s">
        <v>290</v>
      </c>
      <c r="S782" t="s">
        <v>290</v>
      </c>
      <c r="T782" t="s">
        <v>290</v>
      </c>
      <c r="U782" t="s">
        <v>290</v>
      </c>
      <c r="V782" t="s">
        <v>290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22</v>
      </c>
      <c r="AH782">
        <v>21</v>
      </c>
      <c r="AI782">
        <v>0</v>
      </c>
      <c r="AJ782">
        <v>2</v>
      </c>
      <c r="AK782">
        <v>0</v>
      </c>
      <c r="AL782">
        <v>5</v>
      </c>
      <c r="AM782">
        <v>0</v>
      </c>
      <c r="AN782">
        <v>33</v>
      </c>
      <c r="AO782">
        <v>3</v>
      </c>
      <c r="AP782">
        <v>43</v>
      </c>
      <c r="AQ782" t="b">
        <f>IFERROR(MATCH('2018'!A781, '2019'!A:A, 0) &gt;0, FALSE)</f>
        <v>1</v>
      </c>
    </row>
    <row r="783" spans="1:43">
      <c r="A783" t="s">
        <v>3932</v>
      </c>
      <c r="B783" t="s">
        <v>3933</v>
      </c>
      <c r="C783" t="s">
        <v>15869</v>
      </c>
      <c r="D783" t="s">
        <v>3936</v>
      </c>
      <c r="E783" t="s">
        <v>3885</v>
      </c>
      <c r="F783">
        <v>60014</v>
      </c>
      <c r="G783">
        <v>8154596727</v>
      </c>
      <c r="H783" t="s">
        <v>191</v>
      </c>
      <c r="I783">
        <v>1</v>
      </c>
      <c r="J783">
        <v>5</v>
      </c>
      <c r="K783">
        <v>1</v>
      </c>
      <c r="L783">
        <v>7</v>
      </c>
      <c r="M783">
        <v>35</v>
      </c>
      <c r="N783">
        <v>10</v>
      </c>
      <c r="O783">
        <v>10</v>
      </c>
      <c r="P783" t="s">
        <v>290</v>
      </c>
      <c r="Q783" t="s">
        <v>290</v>
      </c>
      <c r="R783" t="s">
        <v>290</v>
      </c>
      <c r="S783">
        <v>0</v>
      </c>
      <c r="T783" t="s">
        <v>290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27</v>
      </c>
      <c r="AH783">
        <v>34</v>
      </c>
      <c r="AI783">
        <v>0</v>
      </c>
      <c r="AJ783">
        <v>3</v>
      </c>
      <c r="AK783">
        <v>0</v>
      </c>
      <c r="AL783">
        <v>6</v>
      </c>
      <c r="AM783">
        <v>0</v>
      </c>
      <c r="AN783">
        <v>51</v>
      </c>
      <c r="AO783">
        <v>1</v>
      </c>
      <c r="AP783">
        <v>61</v>
      </c>
      <c r="AQ783" t="b">
        <f>IFERROR(MATCH('2018'!A782, '2019'!A:A, 0) &gt;0, FALSE)</f>
        <v>1</v>
      </c>
    </row>
    <row r="784" spans="1:43">
      <c r="A784" t="s">
        <v>3937</v>
      </c>
      <c r="B784" t="s">
        <v>3938</v>
      </c>
      <c r="C784" t="s">
        <v>7202</v>
      </c>
      <c r="D784" t="s">
        <v>3940</v>
      </c>
      <c r="E784" t="s">
        <v>3890</v>
      </c>
      <c r="F784">
        <v>60013</v>
      </c>
      <c r="G784">
        <v>8474625971</v>
      </c>
      <c r="H784" t="s">
        <v>191</v>
      </c>
      <c r="I784">
        <v>2</v>
      </c>
      <c r="J784">
        <v>16.600000000000001</v>
      </c>
      <c r="K784">
        <v>4</v>
      </c>
      <c r="L784">
        <v>22.6</v>
      </c>
      <c r="M784">
        <v>30</v>
      </c>
      <c r="N784">
        <v>19</v>
      </c>
      <c r="O784">
        <v>13</v>
      </c>
      <c r="P784">
        <v>15</v>
      </c>
      <c r="Q784">
        <v>15</v>
      </c>
      <c r="R784">
        <v>10</v>
      </c>
      <c r="S784">
        <v>20</v>
      </c>
      <c r="T784">
        <v>13</v>
      </c>
      <c r="U784">
        <v>11</v>
      </c>
      <c r="V784">
        <v>18</v>
      </c>
      <c r="W784">
        <v>11</v>
      </c>
      <c r="X784" t="s">
        <v>290</v>
      </c>
      <c r="Y784" t="s">
        <v>290</v>
      </c>
      <c r="Z784" t="s">
        <v>290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89</v>
      </c>
      <c r="AH784">
        <v>101</v>
      </c>
      <c r="AI784">
        <v>0</v>
      </c>
      <c r="AJ784">
        <v>6</v>
      </c>
      <c r="AK784">
        <v>5</v>
      </c>
      <c r="AL784">
        <v>13</v>
      </c>
      <c r="AM784">
        <v>0</v>
      </c>
      <c r="AN784">
        <v>162</v>
      </c>
      <c r="AO784">
        <v>4</v>
      </c>
      <c r="AP784">
        <v>190</v>
      </c>
      <c r="AQ784" t="b">
        <f>IFERROR(MATCH('2018'!A783, '2019'!A:A, 0) &gt;0, FALSE)</f>
        <v>1</v>
      </c>
    </row>
    <row r="785" spans="1:43">
      <c r="A785" t="s">
        <v>12986</v>
      </c>
      <c r="B785" t="s">
        <v>10815</v>
      </c>
      <c r="C785" t="s">
        <v>15870</v>
      </c>
      <c r="D785" t="s">
        <v>10818</v>
      </c>
      <c r="E785" t="s">
        <v>10819</v>
      </c>
      <c r="F785">
        <v>60050</v>
      </c>
      <c r="G785">
        <v>8153441015</v>
      </c>
      <c r="H785" t="s">
        <v>191</v>
      </c>
      <c r="I785">
        <v>1</v>
      </c>
      <c r="J785">
        <v>1</v>
      </c>
      <c r="K785">
        <v>1</v>
      </c>
      <c r="L785">
        <v>3</v>
      </c>
      <c r="M785">
        <v>0</v>
      </c>
      <c r="N785" t="s">
        <v>290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2</v>
      </c>
      <c r="AH785">
        <v>2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4</v>
      </c>
      <c r="AO785">
        <v>0</v>
      </c>
      <c r="AP785">
        <v>4</v>
      </c>
      <c r="AQ785" t="b">
        <f>IFERROR(MATCH('2018'!A784, '2019'!A:A, 0) &gt;0, FALSE)</f>
        <v>1</v>
      </c>
    </row>
    <row r="786" spans="1:43">
      <c r="A786" t="s">
        <v>3941</v>
      </c>
      <c r="B786" t="s">
        <v>1762</v>
      </c>
      <c r="C786" t="s">
        <v>15871</v>
      </c>
      <c r="D786" t="s">
        <v>10824</v>
      </c>
      <c r="E786" t="s">
        <v>3944</v>
      </c>
      <c r="F786">
        <v>62236</v>
      </c>
      <c r="G786">
        <v>6182815353</v>
      </c>
      <c r="H786" t="s">
        <v>192</v>
      </c>
      <c r="I786">
        <v>1</v>
      </c>
      <c r="J786">
        <v>27</v>
      </c>
      <c r="K786">
        <v>0</v>
      </c>
      <c r="L786">
        <v>28</v>
      </c>
      <c r="M786">
        <v>41</v>
      </c>
      <c r="N786">
        <v>44</v>
      </c>
      <c r="O786">
        <v>36</v>
      </c>
      <c r="P786">
        <v>43</v>
      </c>
      <c r="Q786">
        <v>33</v>
      </c>
      <c r="R786">
        <v>35</v>
      </c>
      <c r="S786">
        <v>26</v>
      </c>
      <c r="T786">
        <v>38</v>
      </c>
      <c r="U786">
        <v>25</v>
      </c>
      <c r="V786">
        <v>28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177</v>
      </c>
      <c r="AH786">
        <v>172</v>
      </c>
      <c r="AI786">
        <v>0</v>
      </c>
      <c r="AJ786">
        <v>2</v>
      </c>
      <c r="AK786">
        <v>2</v>
      </c>
      <c r="AL786">
        <v>6</v>
      </c>
      <c r="AM786">
        <v>0</v>
      </c>
      <c r="AN786">
        <v>339</v>
      </c>
      <c r="AO786">
        <v>0</v>
      </c>
      <c r="AP786">
        <v>349</v>
      </c>
      <c r="AQ786" t="b">
        <f>IFERROR(MATCH('2018'!A785, '2019'!A:A, 0) &gt;0, FALSE)</f>
        <v>1</v>
      </c>
    </row>
    <row r="787" spans="1:43">
      <c r="A787" t="s">
        <v>3946</v>
      </c>
      <c r="B787" t="s">
        <v>2883</v>
      </c>
      <c r="C787" t="s">
        <v>15872</v>
      </c>
      <c r="D787" t="s">
        <v>3949</v>
      </c>
      <c r="E787" t="s">
        <v>3950</v>
      </c>
      <c r="F787">
        <v>62298</v>
      </c>
      <c r="G787">
        <v>6189397217</v>
      </c>
      <c r="H787" t="s">
        <v>192</v>
      </c>
      <c r="I787">
        <v>1</v>
      </c>
      <c r="J787">
        <v>24</v>
      </c>
      <c r="K787">
        <v>6.5</v>
      </c>
      <c r="L787">
        <v>31.5</v>
      </c>
      <c r="M787">
        <v>46</v>
      </c>
      <c r="N787">
        <v>19</v>
      </c>
      <c r="O787">
        <v>19</v>
      </c>
      <c r="P787">
        <v>26</v>
      </c>
      <c r="Q787">
        <v>25</v>
      </c>
      <c r="R787">
        <v>24</v>
      </c>
      <c r="S787">
        <v>25</v>
      </c>
      <c r="T787">
        <v>28</v>
      </c>
      <c r="U787">
        <v>24</v>
      </c>
      <c r="V787">
        <v>20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10</v>
      </c>
      <c r="AF787">
        <v>0</v>
      </c>
      <c r="AG787">
        <v>124</v>
      </c>
      <c r="AH787">
        <v>142</v>
      </c>
      <c r="AI787">
        <v>1</v>
      </c>
      <c r="AJ787">
        <v>4</v>
      </c>
      <c r="AK787">
        <v>1</v>
      </c>
      <c r="AL787">
        <v>2</v>
      </c>
      <c r="AM787">
        <v>0</v>
      </c>
      <c r="AN787">
        <v>255</v>
      </c>
      <c r="AO787">
        <v>3</v>
      </c>
      <c r="AP787">
        <v>266</v>
      </c>
      <c r="AQ787" t="b">
        <f>IFERROR(MATCH('2018'!A786, '2019'!A:A, 0) &gt;0, FALSE)</f>
        <v>1</v>
      </c>
    </row>
    <row r="788" spans="1:43">
      <c r="A788" t="s">
        <v>3952</v>
      </c>
      <c r="B788" t="s">
        <v>3953</v>
      </c>
      <c r="C788" t="s">
        <v>15873</v>
      </c>
      <c r="D788" t="s">
        <v>3955</v>
      </c>
      <c r="E788" t="s">
        <v>3950</v>
      </c>
      <c r="F788">
        <v>62298</v>
      </c>
      <c r="G788">
        <v>6189393883</v>
      </c>
      <c r="H788" t="s">
        <v>192</v>
      </c>
      <c r="I788">
        <v>2.9</v>
      </c>
      <c r="J788">
        <v>18.3</v>
      </c>
      <c r="K788">
        <v>10.1</v>
      </c>
      <c r="L788">
        <v>31.3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52</v>
      </c>
      <c r="X788">
        <v>56</v>
      </c>
      <c r="Y788">
        <v>56</v>
      </c>
      <c r="Z788">
        <v>49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100</v>
      </c>
      <c r="AH788">
        <v>113</v>
      </c>
      <c r="AI788">
        <v>0</v>
      </c>
      <c r="AJ788">
        <v>8</v>
      </c>
      <c r="AK788">
        <v>3</v>
      </c>
      <c r="AL788">
        <v>10</v>
      </c>
      <c r="AM788">
        <v>0</v>
      </c>
      <c r="AN788">
        <v>192</v>
      </c>
      <c r="AO788">
        <v>0</v>
      </c>
      <c r="AP788">
        <v>213</v>
      </c>
      <c r="AQ788" t="b">
        <f>IFERROR(MATCH('2018'!A787, '2019'!A:A, 0) &gt;0, FALSE)</f>
        <v>1</v>
      </c>
    </row>
    <row r="789" spans="1:43">
      <c r="A789" t="s">
        <v>3956</v>
      </c>
      <c r="B789" t="s">
        <v>1544</v>
      </c>
      <c r="C789" t="s">
        <v>15874</v>
      </c>
      <c r="D789" t="s">
        <v>3959</v>
      </c>
      <c r="E789" t="s">
        <v>3960</v>
      </c>
      <c r="F789">
        <v>62233</v>
      </c>
      <c r="G789">
        <v>6188264345</v>
      </c>
      <c r="H789" t="s">
        <v>193</v>
      </c>
      <c r="I789">
        <v>1</v>
      </c>
      <c r="J789">
        <v>12.5</v>
      </c>
      <c r="K789">
        <v>3</v>
      </c>
      <c r="L789">
        <v>16.5</v>
      </c>
      <c r="M789">
        <v>20</v>
      </c>
      <c r="N789" t="s">
        <v>290</v>
      </c>
      <c r="O789" t="s">
        <v>290</v>
      </c>
      <c r="P789">
        <v>14</v>
      </c>
      <c r="Q789">
        <v>16</v>
      </c>
      <c r="R789">
        <v>16</v>
      </c>
      <c r="S789">
        <v>11</v>
      </c>
      <c r="T789">
        <v>17</v>
      </c>
      <c r="U789">
        <v>12</v>
      </c>
      <c r="V789" t="s">
        <v>290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58</v>
      </c>
      <c r="AH789">
        <v>74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128</v>
      </c>
      <c r="AO789">
        <v>4</v>
      </c>
      <c r="AP789">
        <v>132</v>
      </c>
      <c r="AQ789" t="b">
        <f>IFERROR(MATCH('2018'!A788, '2019'!A:A, 0) &gt;0, FALSE)</f>
        <v>1</v>
      </c>
    </row>
    <row r="790" spans="1:43">
      <c r="A790" t="s">
        <v>3962</v>
      </c>
      <c r="B790" t="s">
        <v>1061</v>
      </c>
      <c r="C790" t="s">
        <v>15875</v>
      </c>
      <c r="D790" t="s">
        <v>3964</v>
      </c>
      <c r="E790" t="s">
        <v>3965</v>
      </c>
      <c r="F790">
        <v>62278</v>
      </c>
      <c r="G790">
        <v>6182823873</v>
      </c>
      <c r="H790" t="s">
        <v>193</v>
      </c>
      <c r="I790">
        <v>1</v>
      </c>
      <c r="J790">
        <v>12</v>
      </c>
      <c r="K790">
        <v>11</v>
      </c>
      <c r="L790">
        <v>24</v>
      </c>
      <c r="M790">
        <v>41</v>
      </c>
      <c r="N790">
        <v>21</v>
      </c>
      <c r="O790">
        <v>15</v>
      </c>
      <c r="P790">
        <v>19</v>
      </c>
      <c r="Q790">
        <v>27</v>
      </c>
      <c r="R790">
        <v>16</v>
      </c>
      <c r="S790">
        <v>27</v>
      </c>
      <c r="T790">
        <v>18</v>
      </c>
      <c r="U790">
        <v>15</v>
      </c>
      <c r="V790">
        <v>17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110</v>
      </c>
      <c r="AH790">
        <v>106</v>
      </c>
      <c r="AI790">
        <v>0</v>
      </c>
      <c r="AJ790">
        <v>0</v>
      </c>
      <c r="AK790">
        <v>0</v>
      </c>
      <c r="AL790">
        <v>1</v>
      </c>
      <c r="AM790">
        <v>0</v>
      </c>
      <c r="AN790">
        <v>214</v>
      </c>
      <c r="AO790">
        <v>1</v>
      </c>
      <c r="AP790">
        <v>216</v>
      </c>
      <c r="AQ790" t="b">
        <f>IFERROR(MATCH('2018'!A789, '2019'!A:A, 0) &gt;0, FALSE)</f>
        <v>1</v>
      </c>
    </row>
    <row r="791" spans="1:43">
      <c r="A791" t="s">
        <v>3967</v>
      </c>
      <c r="B791" t="s">
        <v>3968</v>
      </c>
      <c r="C791" t="s">
        <v>15876</v>
      </c>
      <c r="D791" t="s">
        <v>3970</v>
      </c>
      <c r="E791" t="s">
        <v>3971</v>
      </c>
      <c r="F791">
        <v>62288</v>
      </c>
      <c r="G791">
        <v>6189653838</v>
      </c>
      <c r="H791" t="s">
        <v>193</v>
      </c>
      <c r="I791">
        <v>1</v>
      </c>
      <c r="J791">
        <v>10</v>
      </c>
      <c r="K791">
        <v>4</v>
      </c>
      <c r="L791">
        <v>15</v>
      </c>
      <c r="M791">
        <v>26</v>
      </c>
      <c r="N791">
        <v>12</v>
      </c>
      <c r="O791" t="s">
        <v>290</v>
      </c>
      <c r="P791" t="s">
        <v>290</v>
      </c>
      <c r="Q791" t="s">
        <v>290</v>
      </c>
      <c r="R791" t="s">
        <v>290</v>
      </c>
      <c r="S791" t="s">
        <v>290</v>
      </c>
      <c r="T791" t="s">
        <v>290</v>
      </c>
      <c r="U791" t="s">
        <v>290</v>
      </c>
      <c r="V791" t="s">
        <v>290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48</v>
      </c>
      <c r="AH791">
        <v>45</v>
      </c>
      <c r="AI791">
        <v>0</v>
      </c>
      <c r="AJ791">
        <v>0</v>
      </c>
      <c r="AK791">
        <v>1</v>
      </c>
      <c r="AL791">
        <v>0</v>
      </c>
      <c r="AM791">
        <v>0</v>
      </c>
      <c r="AN791">
        <v>91</v>
      </c>
      <c r="AO791">
        <v>1</v>
      </c>
      <c r="AP791">
        <v>93</v>
      </c>
      <c r="AQ791" t="b">
        <f>IFERROR(MATCH('2018'!A790, '2019'!A:A, 0) &gt;0, FALSE)</f>
        <v>1</v>
      </c>
    </row>
    <row r="792" spans="1:43">
      <c r="A792" t="s">
        <v>3973</v>
      </c>
      <c r="B792" t="s">
        <v>1585</v>
      </c>
      <c r="C792" t="s">
        <v>15287</v>
      </c>
      <c r="D792" t="s">
        <v>3974</v>
      </c>
      <c r="E792" t="s">
        <v>3965</v>
      </c>
      <c r="F792">
        <v>62278</v>
      </c>
      <c r="G792">
        <v>6182822881</v>
      </c>
      <c r="H792" t="s">
        <v>193</v>
      </c>
      <c r="I792">
        <v>0.5</v>
      </c>
      <c r="J792">
        <v>5.5</v>
      </c>
      <c r="K792">
        <v>2.4</v>
      </c>
      <c r="L792">
        <v>8.4</v>
      </c>
      <c r="M792">
        <v>20</v>
      </c>
      <c r="N792" t="s">
        <v>290</v>
      </c>
      <c r="O792" t="s">
        <v>290</v>
      </c>
      <c r="P792" t="s">
        <v>290</v>
      </c>
      <c r="Q792" t="s">
        <v>290</v>
      </c>
      <c r="R792" t="s">
        <v>290</v>
      </c>
      <c r="S792" t="s">
        <v>290</v>
      </c>
      <c r="T792" t="s">
        <v>290</v>
      </c>
      <c r="U792" t="s">
        <v>290</v>
      </c>
      <c r="V792" t="s">
        <v>290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25</v>
      </c>
      <c r="AH792">
        <v>36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61</v>
      </c>
      <c r="AO792">
        <v>0</v>
      </c>
      <c r="AP792">
        <v>61</v>
      </c>
      <c r="AQ792" t="b">
        <f>IFERROR(MATCH('2018'!A791, '2019'!A:A, 0) &gt;0, FALSE)</f>
        <v>1</v>
      </c>
    </row>
    <row r="793" spans="1:43">
      <c r="A793" t="s">
        <v>3975</v>
      </c>
      <c r="B793" t="s">
        <v>3112</v>
      </c>
      <c r="C793" t="s">
        <v>15289</v>
      </c>
      <c r="D793" t="s">
        <v>3976</v>
      </c>
      <c r="E793" t="s">
        <v>3965</v>
      </c>
      <c r="F793">
        <v>62278</v>
      </c>
      <c r="G793">
        <v>6182823215</v>
      </c>
      <c r="H793" t="s">
        <v>193</v>
      </c>
      <c r="I793">
        <v>1</v>
      </c>
      <c r="J793">
        <v>10.8</v>
      </c>
      <c r="K793">
        <v>4</v>
      </c>
      <c r="L793">
        <v>15.8</v>
      </c>
      <c r="M793">
        <v>20</v>
      </c>
      <c r="N793">
        <v>15</v>
      </c>
      <c r="O793" t="s">
        <v>290</v>
      </c>
      <c r="P793" t="s">
        <v>290</v>
      </c>
      <c r="Q793">
        <v>10</v>
      </c>
      <c r="R793">
        <v>10</v>
      </c>
      <c r="S793" t="s">
        <v>290</v>
      </c>
      <c r="T793" t="s">
        <v>290</v>
      </c>
      <c r="U793" t="s">
        <v>290</v>
      </c>
      <c r="V793" t="s">
        <v>290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37</v>
      </c>
      <c r="AH793">
        <v>47</v>
      </c>
      <c r="AI793">
        <v>0</v>
      </c>
      <c r="AJ793">
        <v>2</v>
      </c>
      <c r="AK793">
        <v>0</v>
      </c>
      <c r="AL793">
        <v>0</v>
      </c>
      <c r="AM793">
        <v>0</v>
      </c>
      <c r="AN793">
        <v>82</v>
      </c>
      <c r="AO793">
        <v>0</v>
      </c>
      <c r="AP793">
        <v>84</v>
      </c>
      <c r="AQ793" t="b">
        <f>IFERROR(MATCH('2018'!A792, '2019'!A:A, 0) &gt;0, FALSE)</f>
        <v>1</v>
      </c>
    </row>
    <row r="794" spans="1:43">
      <c r="A794" t="s">
        <v>3977</v>
      </c>
      <c r="B794" t="s">
        <v>319</v>
      </c>
      <c r="C794" t="s">
        <v>15877</v>
      </c>
      <c r="D794" t="s">
        <v>3979</v>
      </c>
      <c r="E794" t="s">
        <v>3960</v>
      </c>
      <c r="F794">
        <v>62233</v>
      </c>
      <c r="G794">
        <v>6188263120</v>
      </c>
      <c r="H794" t="s">
        <v>193</v>
      </c>
      <c r="I794">
        <v>1</v>
      </c>
      <c r="J794">
        <v>8</v>
      </c>
      <c r="K794">
        <v>2.5</v>
      </c>
      <c r="L794">
        <v>11.5</v>
      </c>
      <c r="M794">
        <v>20</v>
      </c>
      <c r="N794" t="s">
        <v>290</v>
      </c>
      <c r="O794" t="s">
        <v>290</v>
      </c>
      <c r="P794">
        <v>10</v>
      </c>
      <c r="Q794" t="s">
        <v>290</v>
      </c>
      <c r="R794" t="s">
        <v>290</v>
      </c>
      <c r="S794" t="s">
        <v>290</v>
      </c>
      <c r="T794" t="s">
        <v>290</v>
      </c>
      <c r="U794" t="s">
        <v>290</v>
      </c>
      <c r="V794" t="s">
        <v>290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290</v>
      </c>
      <c r="AF794">
        <v>0</v>
      </c>
      <c r="AG794">
        <v>31</v>
      </c>
      <c r="AH794">
        <v>46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77</v>
      </c>
      <c r="AO794">
        <v>0</v>
      </c>
      <c r="AP794">
        <v>77</v>
      </c>
      <c r="AQ794" t="b">
        <f>IFERROR(MATCH('2018'!A793, '2019'!A:A, 0) &gt;0, FALSE)</f>
        <v>1</v>
      </c>
    </row>
    <row r="795" spans="1:43">
      <c r="A795" t="s">
        <v>3980</v>
      </c>
      <c r="B795" t="s">
        <v>3981</v>
      </c>
      <c r="C795" t="s">
        <v>15878</v>
      </c>
      <c r="D795" t="s">
        <v>3982</v>
      </c>
      <c r="E795" t="s">
        <v>3983</v>
      </c>
      <c r="F795">
        <v>62242</v>
      </c>
      <c r="G795">
        <v>6188537300</v>
      </c>
      <c r="H795" t="s">
        <v>193</v>
      </c>
      <c r="I795">
        <v>1</v>
      </c>
      <c r="J795">
        <v>2</v>
      </c>
      <c r="K795">
        <v>3.5</v>
      </c>
      <c r="L795">
        <v>6.5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 t="s">
        <v>290</v>
      </c>
      <c r="X795" t="s">
        <v>290</v>
      </c>
      <c r="Y795" t="s">
        <v>290</v>
      </c>
      <c r="Z795" t="s">
        <v>290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15</v>
      </c>
      <c r="AH795">
        <v>10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25</v>
      </c>
      <c r="AO795">
        <v>0</v>
      </c>
      <c r="AP795">
        <v>25</v>
      </c>
      <c r="AQ795" t="b">
        <f>IFERROR(MATCH('2018'!A794, '2019'!A:A, 0) &gt;0, FALSE)</f>
        <v>1</v>
      </c>
    </row>
    <row r="796" spans="1:43">
      <c r="A796" t="s">
        <v>3985</v>
      </c>
      <c r="B796" t="s">
        <v>3986</v>
      </c>
      <c r="C796" t="s">
        <v>13890</v>
      </c>
      <c r="D796" t="s">
        <v>3989</v>
      </c>
      <c r="E796" t="s">
        <v>3990</v>
      </c>
      <c r="F796">
        <v>61021</v>
      </c>
      <c r="G796">
        <v>8152885619</v>
      </c>
      <c r="H796" t="s">
        <v>194</v>
      </c>
      <c r="I796">
        <v>1</v>
      </c>
      <c r="J796">
        <v>11.1</v>
      </c>
      <c r="K796">
        <v>3.5</v>
      </c>
      <c r="L796">
        <v>15.6</v>
      </c>
      <c r="M796">
        <v>26</v>
      </c>
      <c r="N796">
        <v>11</v>
      </c>
      <c r="O796" t="s">
        <v>290</v>
      </c>
      <c r="P796">
        <v>10</v>
      </c>
      <c r="Q796" t="s">
        <v>290</v>
      </c>
      <c r="R796" t="s">
        <v>290</v>
      </c>
      <c r="S796" t="s">
        <v>290</v>
      </c>
      <c r="T796" t="s">
        <v>290</v>
      </c>
      <c r="U796">
        <v>12</v>
      </c>
      <c r="V796" t="s">
        <v>290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 t="s">
        <v>290</v>
      </c>
      <c r="AE796" t="s">
        <v>290</v>
      </c>
      <c r="AF796">
        <v>0</v>
      </c>
      <c r="AG796">
        <v>45</v>
      </c>
      <c r="AH796">
        <v>61</v>
      </c>
      <c r="AI796">
        <v>0</v>
      </c>
      <c r="AJ796">
        <v>1</v>
      </c>
      <c r="AK796">
        <v>3</v>
      </c>
      <c r="AL796">
        <v>8</v>
      </c>
      <c r="AM796">
        <v>0</v>
      </c>
      <c r="AN796">
        <v>81</v>
      </c>
      <c r="AO796">
        <v>13</v>
      </c>
      <c r="AP796">
        <v>106</v>
      </c>
      <c r="AQ796" t="b">
        <f>IFERROR(MATCH('2018'!A795, '2019'!A:A, 0) &gt;0, FALSE)</f>
        <v>1</v>
      </c>
    </row>
    <row r="797" spans="1:43">
      <c r="A797" t="s">
        <v>3992</v>
      </c>
      <c r="B797" t="s">
        <v>3993</v>
      </c>
      <c r="C797" t="s">
        <v>15879</v>
      </c>
      <c r="D797" t="s">
        <v>3995</v>
      </c>
      <c r="E797" t="s">
        <v>3990</v>
      </c>
      <c r="F797">
        <v>61021</v>
      </c>
      <c r="G797">
        <v>8152846986</v>
      </c>
      <c r="H797" t="s">
        <v>194</v>
      </c>
      <c r="I797">
        <v>2.1</v>
      </c>
      <c r="J797">
        <v>13</v>
      </c>
      <c r="K797">
        <v>4.0999999999999996</v>
      </c>
      <c r="L797">
        <v>19.2</v>
      </c>
      <c r="M797">
        <v>34</v>
      </c>
      <c r="N797">
        <v>15</v>
      </c>
      <c r="O797">
        <v>10</v>
      </c>
      <c r="P797">
        <v>19</v>
      </c>
      <c r="Q797">
        <v>15</v>
      </c>
      <c r="R797">
        <v>19</v>
      </c>
      <c r="S797">
        <v>12</v>
      </c>
      <c r="T797">
        <v>20</v>
      </c>
      <c r="U797">
        <v>11</v>
      </c>
      <c r="V797">
        <v>19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85</v>
      </c>
      <c r="AH797">
        <v>89</v>
      </c>
      <c r="AI797">
        <v>0</v>
      </c>
      <c r="AJ797">
        <v>1</v>
      </c>
      <c r="AK797">
        <v>0</v>
      </c>
      <c r="AL797">
        <v>23</v>
      </c>
      <c r="AM797">
        <v>0</v>
      </c>
      <c r="AN797">
        <v>138</v>
      </c>
      <c r="AO797">
        <v>12</v>
      </c>
      <c r="AP797">
        <v>174</v>
      </c>
      <c r="AQ797" t="b">
        <f>IFERROR(MATCH('2018'!A796, '2019'!A:A, 0) &gt;0, FALSE)</f>
        <v>1</v>
      </c>
    </row>
    <row r="798" spans="1:43">
      <c r="A798" t="s">
        <v>3996</v>
      </c>
      <c r="B798" t="s">
        <v>3723</v>
      </c>
      <c r="C798" t="s">
        <v>15880</v>
      </c>
      <c r="D798" t="s">
        <v>3998</v>
      </c>
      <c r="E798" t="s">
        <v>3990</v>
      </c>
      <c r="F798">
        <v>61021</v>
      </c>
      <c r="G798">
        <v>8156524806</v>
      </c>
      <c r="H798" t="s">
        <v>194</v>
      </c>
      <c r="I798">
        <v>2.2000000000000002</v>
      </c>
      <c r="J798">
        <v>15.5</v>
      </c>
      <c r="K798">
        <v>1.8</v>
      </c>
      <c r="L798">
        <v>19.5</v>
      </c>
      <c r="M798">
        <v>16</v>
      </c>
      <c r="N798">
        <v>15</v>
      </c>
      <c r="O798">
        <v>11</v>
      </c>
      <c r="P798">
        <v>18</v>
      </c>
      <c r="Q798">
        <v>14</v>
      </c>
      <c r="R798">
        <v>10</v>
      </c>
      <c r="S798">
        <v>10</v>
      </c>
      <c r="T798">
        <v>12</v>
      </c>
      <c r="U798" t="s">
        <v>290</v>
      </c>
      <c r="V798" t="s">
        <v>290</v>
      </c>
      <c r="W798" t="s">
        <v>290</v>
      </c>
      <c r="X798">
        <v>11</v>
      </c>
      <c r="Y798">
        <v>12</v>
      </c>
      <c r="Z798" t="s">
        <v>290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87</v>
      </c>
      <c r="AH798">
        <v>62</v>
      </c>
      <c r="AI798">
        <v>0</v>
      </c>
      <c r="AJ798">
        <v>0</v>
      </c>
      <c r="AK798">
        <v>1</v>
      </c>
      <c r="AL798">
        <v>0</v>
      </c>
      <c r="AM798">
        <v>2</v>
      </c>
      <c r="AN798">
        <v>132</v>
      </c>
      <c r="AO798">
        <v>14</v>
      </c>
      <c r="AP798">
        <v>149</v>
      </c>
      <c r="AQ798" t="b">
        <f>IFERROR(MATCH('2018'!A797, '2019'!A:A, 0) &gt;0, FALSE)</f>
        <v>1</v>
      </c>
    </row>
    <row r="799" spans="1:43">
      <c r="A799" t="s">
        <v>3999</v>
      </c>
      <c r="B799" t="s">
        <v>705</v>
      </c>
      <c r="C799" t="s">
        <v>7244</v>
      </c>
      <c r="D799" t="s">
        <v>4000</v>
      </c>
      <c r="E799" t="s">
        <v>4001</v>
      </c>
      <c r="F799">
        <v>61068</v>
      </c>
      <c r="G799">
        <v>8155626323</v>
      </c>
      <c r="H799" t="s">
        <v>195</v>
      </c>
      <c r="I799">
        <v>1</v>
      </c>
      <c r="J799">
        <v>13</v>
      </c>
      <c r="K799">
        <v>0</v>
      </c>
      <c r="L799">
        <v>14</v>
      </c>
      <c r="M799">
        <v>61</v>
      </c>
      <c r="N799">
        <v>10</v>
      </c>
      <c r="O799">
        <v>17</v>
      </c>
      <c r="P799">
        <v>11</v>
      </c>
      <c r="Q799">
        <v>10</v>
      </c>
      <c r="R799">
        <v>12</v>
      </c>
      <c r="S799">
        <v>15</v>
      </c>
      <c r="T799">
        <v>13</v>
      </c>
      <c r="U799" t="s">
        <v>290</v>
      </c>
      <c r="V799" t="s">
        <v>290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290</v>
      </c>
      <c r="AF799">
        <v>0</v>
      </c>
      <c r="AG799">
        <v>79</v>
      </c>
      <c r="AH799">
        <v>89</v>
      </c>
      <c r="AI799">
        <v>0</v>
      </c>
      <c r="AJ799">
        <v>5</v>
      </c>
      <c r="AK799">
        <v>9</v>
      </c>
      <c r="AL799">
        <v>10</v>
      </c>
      <c r="AM799">
        <v>0</v>
      </c>
      <c r="AN799">
        <v>134</v>
      </c>
      <c r="AO799">
        <v>10</v>
      </c>
      <c r="AP799">
        <v>168</v>
      </c>
      <c r="AQ799" t="b">
        <f>IFERROR(MATCH('2018'!A798, '2019'!A:A, 0) &gt;0, FALSE)</f>
        <v>1</v>
      </c>
    </row>
    <row r="800" spans="1:43">
      <c r="A800" t="s">
        <v>4003</v>
      </c>
      <c r="B800" t="s">
        <v>3129</v>
      </c>
      <c r="C800" t="s">
        <v>13158</v>
      </c>
      <c r="D800" t="s">
        <v>4006</v>
      </c>
      <c r="E800" t="s">
        <v>4007</v>
      </c>
      <c r="F800">
        <v>61252</v>
      </c>
      <c r="G800">
        <v>8155893912</v>
      </c>
      <c r="H800" t="s">
        <v>196</v>
      </c>
      <c r="I800">
        <v>3.9</v>
      </c>
      <c r="J800">
        <v>12.2</v>
      </c>
      <c r="K800">
        <v>4.5999999999999996</v>
      </c>
      <c r="L800">
        <v>20.7</v>
      </c>
      <c r="M800">
        <v>20</v>
      </c>
      <c r="N800">
        <v>12</v>
      </c>
      <c r="O800">
        <v>12</v>
      </c>
      <c r="P800">
        <v>12</v>
      </c>
      <c r="Q800">
        <v>11</v>
      </c>
      <c r="R800" t="s">
        <v>290</v>
      </c>
      <c r="S800" t="s">
        <v>290</v>
      </c>
      <c r="T800" t="s">
        <v>290</v>
      </c>
      <c r="U800">
        <v>13</v>
      </c>
      <c r="V800" t="s">
        <v>290</v>
      </c>
      <c r="W800" t="s">
        <v>290</v>
      </c>
      <c r="X800" t="s">
        <v>290</v>
      </c>
      <c r="Y800">
        <v>11</v>
      </c>
      <c r="Z800" t="s">
        <v>290</v>
      </c>
      <c r="AA800">
        <v>0</v>
      </c>
      <c r="AB800">
        <v>0</v>
      </c>
      <c r="AC800">
        <v>0</v>
      </c>
      <c r="AD800">
        <v>0</v>
      </c>
      <c r="AE800" t="s">
        <v>290</v>
      </c>
      <c r="AF800" t="s">
        <v>290</v>
      </c>
      <c r="AG800">
        <v>60</v>
      </c>
      <c r="AH800">
        <v>88</v>
      </c>
      <c r="AI800">
        <v>0</v>
      </c>
      <c r="AJ800">
        <v>0</v>
      </c>
      <c r="AK800">
        <v>2</v>
      </c>
      <c r="AL800">
        <v>0</v>
      </c>
      <c r="AM800">
        <v>0</v>
      </c>
      <c r="AN800">
        <v>142</v>
      </c>
      <c r="AO800">
        <v>4</v>
      </c>
      <c r="AP800">
        <v>148</v>
      </c>
      <c r="AQ800" t="b">
        <f>IFERROR(MATCH('2018'!A799, '2019'!A:A, 0) &gt;0, FALSE)</f>
        <v>1</v>
      </c>
    </row>
    <row r="801" spans="1:43">
      <c r="A801" t="s">
        <v>4009</v>
      </c>
      <c r="B801" t="s">
        <v>4010</v>
      </c>
      <c r="C801" t="s">
        <v>15881</v>
      </c>
      <c r="D801" t="s">
        <v>4012</v>
      </c>
      <c r="E801" t="s">
        <v>1818</v>
      </c>
      <c r="F801">
        <v>61081</v>
      </c>
      <c r="G801">
        <v>8156250500</v>
      </c>
      <c r="H801" t="s">
        <v>196</v>
      </c>
      <c r="I801">
        <v>2.5</v>
      </c>
      <c r="J801">
        <v>16.5</v>
      </c>
      <c r="K801">
        <v>9</v>
      </c>
      <c r="L801">
        <v>28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56</v>
      </c>
      <c r="X801">
        <v>42</v>
      </c>
      <c r="Y801">
        <v>53</v>
      </c>
      <c r="Z801">
        <v>55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17</v>
      </c>
      <c r="AG801">
        <v>113</v>
      </c>
      <c r="AH801">
        <v>110</v>
      </c>
      <c r="AI801">
        <v>0</v>
      </c>
      <c r="AJ801">
        <v>3</v>
      </c>
      <c r="AK801">
        <v>6</v>
      </c>
      <c r="AL801">
        <v>28</v>
      </c>
      <c r="AM801">
        <v>0</v>
      </c>
      <c r="AN801">
        <v>185</v>
      </c>
      <c r="AO801">
        <v>1</v>
      </c>
      <c r="AP801">
        <v>223</v>
      </c>
      <c r="AQ801" t="b">
        <f>IFERROR(MATCH('2018'!A800, '2019'!A:A, 0) &gt;0, FALSE)</f>
        <v>1</v>
      </c>
    </row>
    <row r="802" spans="1:43">
      <c r="A802" t="s">
        <v>4014</v>
      </c>
      <c r="B802" t="s">
        <v>4015</v>
      </c>
      <c r="C802" t="s">
        <v>11170</v>
      </c>
      <c r="D802" t="s">
        <v>4017</v>
      </c>
      <c r="E802" t="s">
        <v>4018</v>
      </c>
      <c r="F802">
        <v>61071</v>
      </c>
      <c r="G802">
        <v>8156251456</v>
      </c>
      <c r="H802" t="s">
        <v>196</v>
      </c>
      <c r="I802">
        <v>1</v>
      </c>
      <c r="J802">
        <v>13</v>
      </c>
      <c r="K802">
        <v>3</v>
      </c>
      <c r="L802">
        <v>17</v>
      </c>
      <c r="M802">
        <v>17</v>
      </c>
      <c r="N802" t="s">
        <v>290</v>
      </c>
      <c r="O802">
        <v>13</v>
      </c>
      <c r="P802">
        <v>16</v>
      </c>
      <c r="Q802">
        <v>10</v>
      </c>
      <c r="R802" t="s">
        <v>290</v>
      </c>
      <c r="S802">
        <v>10</v>
      </c>
      <c r="T802">
        <v>11</v>
      </c>
      <c r="U802">
        <v>11</v>
      </c>
      <c r="V802">
        <v>16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64</v>
      </c>
      <c r="AH802">
        <v>58</v>
      </c>
      <c r="AI802">
        <v>0</v>
      </c>
      <c r="AJ802">
        <v>0</v>
      </c>
      <c r="AK802">
        <v>0</v>
      </c>
      <c r="AL802">
        <v>18</v>
      </c>
      <c r="AM802">
        <v>0</v>
      </c>
      <c r="AN802">
        <v>88</v>
      </c>
      <c r="AO802">
        <v>16</v>
      </c>
      <c r="AP802">
        <v>122</v>
      </c>
      <c r="AQ802" t="b">
        <f>IFERROR(MATCH('2018'!A801, '2019'!A:A, 0) &gt;0, FALSE)</f>
        <v>1</v>
      </c>
    </row>
    <row r="803" spans="1:43">
      <c r="A803" t="s">
        <v>4020</v>
      </c>
      <c r="B803" t="s">
        <v>2699</v>
      </c>
      <c r="C803" t="s">
        <v>15882</v>
      </c>
      <c r="D803" t="s">
        <v>4023</v>
      </c>
      <c r="E803" t="s">
        <v>1818</v>
      </c>
      <c r="F803">
        <v>61081</v>
      </c>
      <c r="G803">
        <v>8156252253</v>
      </c>
      <c r="H803" t="s">
        <v>196</v>
      </c>
      <c r="I803">
        <v>1.5</v>
      </c>
      <c r="J803">
        <v>13</v>
      </c>
      <c r="K803">
        <v>3.5</v>
      </c>
      <c r="L803">
        <v>18</v>
      </c>
      <c r="M803">
        <v>23</v>
      </c>
      <c r="N803">
        <v>12</v>
      </c>
      <c r="O803">
        <v>12</v>
      </c>
      <c r="P803">
        <v>14</v>
      </c>
      <c r="Q803">
        <v>15</v>
      </c>
      <c r="R803">
        <v>12</v>
      </c>
      <c r="S803">
        <v>12</v>
      </c>
      <c r="T803">
        <v>16</v>
      </c>
      <c r="U803">
        <v>20</v>
      </c>
      <c r="V803">
        <v>20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10</v>
      </c>
      <c r="AF803">
        <v>0</v>
      </c>
      <c r="AG803">
        <v>81</v>
      </c>
      <c r="AH803">
        <v>85</v>
      </c>
      <c r="AI803">
        <v>0</v>
      </c>
      <c r="AJ803">
        <v>4</v>
      </c>
      <c r="AK803">
        <v>4</v>
      </c>
      <c r="AL803">
        <v>19</v>
      </c>
      <c r="AM803">
        <v>0</v>
      </c>
      <c r="AN803">
        <v>136</v>
      </c>
      <c r="AO803">
        <v>3</v>
      </c>
      <c r="AP803">
        <v>166</v>
      </c>
      <c r="AQ803" t="b">
        <f>IFERROR(MATCH('2018'!A802, '2019'!A:A, 0) &gt;0, FALSE)</f>
        <v>1</v>
      </c>
    </row>
    <row r="804" spans="1:43">
      <c r="A804" t="s">
        <v>4024</v>
      </c>
      <c r="B804" t="s">
        <v>4025</v>
      </c>
      <c r="C804" t="s">
        <v>13895</v>
      </c>
      <c r="D804" t="s">
        <v>4027</v>
      </c>
      <c r="E804" t="s">
        <v>1818</v>
      </c>
      <c r="F804">
        <v>61081</v>
      </c>
      <c r="G804">
        <v>8156253800</v>
      </c>
      <c r="H804" t="s">
        <v>196</v>
      </c>
      <c r="I804">
        <v>3</v>
      </c>
      <c r="J804">
        <v>8</v>
      </c>
      <c r="K804">
        <v>6</v>
      </c>
      <c r="L804">
        <v>17</v>
      </c>
      <c r="M804">
        <v>16</v>
      </c>
      <c r="N804">
        <v>13</v>
      </c>
      <c r="O804">
        <v>18</v>
      </c>
      <c r="P804">
        <v>11</v>
      </c>
      <c r="Q804" t="s">
        <v>290</v>
      </c>
      <c r="R804" t="s">
        <v>290</v>
      </c>
      <c r="S804" t="s">
        <v>290</v>
      </c>
      <c r="T804" t="s">
        <v>290</v>
      </c>
      <c r="U804" t="s">
        <v>290</v>
      </c>
      <c r="V804">
        <v>12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 t="s">
        <v>290</v>
      </c>
      <c r="AF804">
        <v>0</v>
      </c>
      <c r="AG804">
        <v>41</v>
      </c>
      <c r="AH804">
        <v>62</v>
      </c>
      <c r="AI804">
        <v>1</v>
      </c>
      <c r="AJ804">
        <v>3</v>
      </c>
      <c r="AK804">
        <v>2</v>
      </c>
      <c r="AL804">
        <v>0</v>
      </c>
      <c r="AM804">
        <v>0</v>
      </c>
      <c r="AN804">
        <v>85</v>
      </c>
      <c r="AO804">
        <v>12</v>
      </c>
      <c r="AP804">
        <v>103</v>
      </c>
      <c r="AQ804" t="b">
        <f>IFERROR(MATCH('2018'!A803, '2019'!A:A, 0) &gt;0, FALSE)</f>
        <v>1</v>
      </c>
    </row>
    <row r="805" spans="1:43">
      <c r="A805" t="s">
        <v>4032</v>
      </c>
      <c r="B805" t="s">
        <v>4033</v>
      </c>
      <c r="C805" t="s">
        <v>15883</v>
      </c>
      <c r="D805" t="s">
        <v>4036</v>
      </c>
      <c r="E805" t="s">
        <v>197</v>
      </c>
      <c r="F805">
        <v>61615</v>
      </c>
      <c r="G805">
        <v>3096882931</v>
      </c>
      <c r="H805" t="s">
        <v>197</v>
      </c>
      <c r="I805">
        <v>1</v>
      </c>
      <c r="J805">
        <v>10</v>
      </c>
      <c r="K805">
        <v>2</v>
      </c>
      <c r="L805">
        <v>13</v>
      </c>
      <c r="M805">
        <v>32</v>
      </c>
      <c r="N805">
        <v>22</v>
      </c>
      <c r="O805">
        <v>14</v>
      </c>
      <c r="P805">
        <v>17</v>
      </c>
      <c r="Q805">
        <v>13</v>
      </c>
      <c r="R805">
        <v>23</v>
      </c>
      <c r="S805" t="s">
        <v>290</v>
      </c>
      <c r="T805">
        <v>12</v>
      </c>
      <c r="U805">
        <v>15</v>
      </c>
      <c r="V805">
        <v>19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97</v>
      </c>
      <c r="AH805">
        <v>79</v>
      </c>
      <c r="AI805">
        <v>0</v>
      </c>
      <c r="AJ805">
        <v>6</v>
      </c>
      <c r="AK805">
        <v>8</v>
      </c>
      <c r="AL805">
        <v>13</v>
      </c>
      <c r="AM805">
        <v>1</v>
      </c>
      <c r="AN805">
        <v>121</v>
      </c>
      <c r="AO805">
        <v>27</v>
      </c>
      <c r="AP805">
        <v>176</v>
      </c>
      <c r="AQ805" t="b">
        <f>IFERROR(MATCH('2018'!A804, '2019'!A:A, 0) &gt;0, FALSE)</f>
        <v>1</v>
      </c>
    </row>
    <row r="806" spans="1:43">
      <c r="A806" t="s">
        <v>4038</v>
      </c>
      <c r="B806" t="s">
        <v>4039</v>
      </c>
      <c r="C806" t="s">
        <v>10895</v>
      </c>
      <c r="D806" t="s">
        <v>4041</v>
      </c>
      <c r="E806" t="s">
        <v>197</v>
      </c>
      <c r="F806">
        <v>61603</v>
      </c>
      <c r="G806">
        <v>3096864500</v>
      </c>
      <c r="H806" t="s">
        <v>197</v>
      </c>
      <c r="I806">
        <v>5</v>
      </c>
      <c r="J806">
        <v>63</v>
      </c>
      <c r="K806">
        <v>16</v>
      </c>
      <c r="L806">
        <v>84</v>
      </c>
      <c r="M806">
        <v>67</v>
      </c>
      <c r="N806">
        <v>27</v>
      </c>
      <c r="O806">
        <v>27</v>
      </c>
      <c r="P806">
        <v>30</v>
      </c>
      <c r="Q806">
        <v>34</v>
      </c>
      <c r="R806">
        <v>42</v>
      </c>
      <c r="S806">
        <v>37</v>
      </c>
      <c r="T806">
        <v>41</v>
      </c>
      <c r="U806">
        <v>45</v>
      </c>
      <c r="V806">
        <v>50</v>
      </c>
      <c r="W806">
        <v>62</v>
      </c>
      <c r="X806">
        <v>64</v>
      </c>
      <c r="Y806">
        <v>53</v>
      </c>
      <c r="Z806">
        <v>58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301</v>
      </c>
      <c r="AH806">
        <v>336</v>
      </c>
      <c r="AI806">
        <v>9</v>
      </c>
      <c r="AJ806">
        <v>46</v>
      </c>
      <c r="AK806">
        <v>64</v>
      </c>
      <c r="AL806">
        <v>0</v>
      </c>
      <c r="AM806">
        <v>0</v>
      </c>
      <c r="AN806">
        <v>478</v>
      </c>
      <c r="AO806">
        <v>40</v>
      </c>
      <c r="AP806">
        <v>637</v>
      </c>
      <c r="AQ806" t="b">
        <f>IFERROR(MATCH('2018'!A805, '2019'!A:A, 0) &gt;0, FALSE)</f>
        <v>1</v>
      </c>
    </row>
    <row r="807" spans="1:43">
      <c r="A807" t="s">
        <v>4043</v>
      </c>
      <c r="B807" t="s">
        <v>4044</v>
      </c>
      <c r="C807" t="s">
        <v>15884</v>
      </c>
      <c r="D807" t="s">
        <v>4046</v>
      </c>
      <c r="E807" t="s">
        <v>197</v>
      </c>
      <c r="F807">
        <v>61605</v>
      </c>
      <c r="G807">
        <v>3092795753</v>
      </c>
      <c r="H807" t="s">
        <v>197</v>
      </c>
      <c r="I807">
        <v>0</v>
      </c>
      <c r="J807">
        <v>3</v>
      </c>
      <c r="K807">
        <v>0</v>
      </c>
      <c r="L807">
        <v>3</v>
      </c>
      <c r="M807">
        <v>0</v>
      </c>
      <c r="N807">
        <v>14</v>
      </c>
      <c r="O807">
        <v>14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15</v>
      </c>
      <c r="AH807">
        <v>13</v>
      </c>
      <c r="AI807">
        <v>0</v>
      </c>
      <c r="AJ807">
        <v>0</v>
      </c>
      <c r="AK807">
        <v>26</v>
      </c>
      <c r="AL807">
        <v>2</v>
      </c>
      <c r="AM807">
        <v>0</v>
      </c>
      <c r="AN807">
        <v>0</v>
      </c>
      <c r="AO807">
        <v>0</v>
      </c>
      <c r="AP807">
        <v>28</v>
      </c>
      <c r="AQ807" t="b">
        <f>IFERROR(MATCH('2018'!A806, '2019'!A:A, 0) &gt;0, FALSE)</f>
        <v>1</v>
      </c>
    </row>
    <row r="808" spans="1:43">
      <c r="A808" t="s">
        <v>4047</v>
      </c>
      <c r="B808" t="s">
        <v>4048</v>
      </c>
      <c r="C808" t="s">
        <v>15885</v>
      </c>
      <c r="D808" t="s">
        <v>4049</v>
      </c>
      <c r="E808" t="s">
        <v>197</v>
      </c>
      <c r="F808">
        <v>61614</v>
      </c>
      <c r="G808">
        <v>3092133958</v>
      </c>
      <c r="H808" t="s">
        <v>197</v>
      </c>
      <c r="I808">
        <v>0.3</v>
      </c>
      <c r="J808">
        <v>2.5</v>
      </c>
      <c r="K808">
        <v>0</v>
      </c>
      <c r="L808">
        <v>2.8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 t="s">
        <v>290</v>
      </c>
      <c r="X808" t="s">
        <v>290</v>
      </c>
      <c r="Y808" t="s">
        <v>290</v>
      </c>
      <c r="Z808" t="s">
        <v>290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7</v>
      </c>
      <c r="AH808">
        <v>6</v>
      </c>
      <c r="AI808">
        <v>0</v>
      </c>
      <c r="AJ808">
        <v>0</v>
      </c>
      <c r="AK808">
        <v>0</v>
      </c>
      <c r="AL808">
        <v>1</v>
      </c>
      <c r="AM808">
        <v>0</v>
      </c>
      <c r="AN808">
        <v>11</v>
      </c>
      <c r="AO808">
        <v>1</v>
      </c>
      <c r="AP808">
        <v>13</v>
      </c>
      <c r="AQ808" t="b">
        <f>IFERROR(MATCH('2018'!A807, '2019'!A:A, 0) &gt;0, FALSE)</f>
        <v>1</v>
      </c>
    </row>
    <row r="809" spans="1:43">
      <c r="A809" t="s">
        <v>4051</v>
      </c>
      <c r="B809" t="s">
        <v>4052</v>
      </c>
      <c r="C809" t="s">
        <v>15886</v>
      </c>
      <c r="D809" t="s">
        <v>4054</v>
      </c>
      <c r="E809" t="s">
        <v>4055</v>
      </c>
      <c r="F809">
        <v>61523</v>
      </c>
      <c r="G809">
        <v>3092742994</v>
      </c>
      <c r="H809" t="s">
        <v>197</v>
      </c>
      <c r="I809">
        <v>1</v>
      </c>
      <c r="J809">
        <v>12</v>
      </c>
      <c r="K809">
        <v>1</v>
      </c>
      <c r="L809">
        <v>14</v>
      </c>
      <c r="M809">
        <v>29</v>
      </c>
      <c r="N809" t="s">
        <v>290</v>
      </c>
      <c r="O809" t="s">
        <v>290</v>
      </c>
      <c r="P809">
        <v>10</v>
      </c>
      <c r="Q809" t="s">
        <v>290</v>
      </c>
      <c r="R809" t="s">
        <v>290</v>
      </c>
      <c r="S809" t="s">
        <v>290</v>
      </c>
      <c r="T809" t="s">
        <v>290</v>
      </c>
      <c r="U809" t="s">
        <v>290</v>
      </c>
      <c r="V809">
        <v>13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290</v>
      </c>
      <c r="AF809">
        <v>0</v>
      </c>
      <c r="AG809">
        <v>47</v>
      </c>
      <c r="AH809">
        <v>55</v>
      </c>
      <c r="AI809">
        <v>0</v>
      </c>
      <c r="AJ809">
        <v>2</v>
      </c>
      <c r="AK809">
        <v>0</v>
      </c>
      <c r="AL809">
        <v>14</v>
      </c>
      <c r="AM809">
        <v>0</v>
      </c>
      <c r="AN809">
        <v>83</v>
      </c>
      <c r="AO809">
        <v>3</v>
      </c>
      <c r="AP809">
        <v>102</v>
      </c>
      <c r="AQ809" t="b">
        <f>IFERROR(MATCH('2018'!A808, '2019'!A:A, 0) &gt;0, FALSE)</f>
        <v>1</v>
      </c>
    </row>
    <row r="810" spans="1:43">
      <c r="A810" t="s">
        <v>4057</v>
      </c>
      <c r="B810" t="s">
        <v>4058</v>
      </c>
      <c r="C810" t="s">
        <v>13025</v>
      </c>
      <c r="D810" t="s">
        <v>4061</v>
      </c>
      <c r="E810" t="s">
        <v>197</v>
      </c>
      <c r="F810">
        <v>61606</v>
      </c>
      <c r="G810">
        <v>3096767131</v>
      </c>
      <c r="H810" t="s">
        <v>197</v>
      </c>
      <c r="I810">
        <v>1</v>
      </c>
      <c r="J810">
        <v>23</v>
      </c>
      <c r="K810">
        <v>7</v>
      </c>
      <c r="L810">
        <v>31</v>
      </c>
      <c r="M810">
        <v>30</v>
      </c>
      <c r="N810">
        <v>15</v>
      </c>
      <c r="O810">
        <v>14</v>
      </c>
      <c r="P810">
        <v>17</v>
      </c>
      <c r="Q810">
        <v>10</v>
      </c>
      <c r="R810">
        <v>12</v>
      </c>
      <c r="S810">
        <v>20</v>
      </c>
      <c r="T810">
        <v>15</v>
      </c>
      <c r="U810">
        <v>17</v>
      </c>
      <c r="V810">
        <v>23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10</v>
      </c>
      <c r="AF810">
        <v>0</v>
      </c>
      <c r="AG810">
        <v>99</v>
      </c>
      <c r="AH810">
        <v>84</v>
      </c>
      <c r="AI810">
        <v>0</v>
      </c>
      <c r="AJ810">
        <v>2</v>
      </c>
      <c r="AK810">
        <v>10</v>
      </c>
      <c r="AL810">
        <v>62</v>
      </c>
      <c r="AM810">
        <v>0</v>
      </c>
      <c r="AN810">
        <v>99</v>
      </c>
      <c r="AO810">
        <v>10</v>
      </c>
      <c r="AP810">
        <v>183</v>
      </c>
      <c r="AQ810" t="b">
        <f>IFERROR(MATCH('2018'!A809, '2019'!A:A, 0) &gt;0, FALSE)</f>
        <v>1</v>
      </c>
    </row>
    <row r="811" spans="1:43">
      <c r="A811" t="s">
        <v>4063</v>
      </c>
      <c r="B811" t="s">
        <v>4064</v>
      </c>
      <c r="C811" t="s">
        <v>13027</v>
      </c>
      <c r="D811" t="s">
        <v>4066</v>
      </c>
      <c r="E811" t="s">
        <v>4067</v>
      </c>
      <c r="F811">
        <v>61528</v>
      </c>
      <c r="G811">
        <v>3096913015</v>
      </c>
      <c r="H811" t="s">
        <v>197</v>
      </c>
      <c r="I811">
        <v>1</v>
      </c>
      <c r="J811">
        <v>9</v>
      </c>
      <c r="K811">
        <v>3</v>
      </c>
      <c r="L811">
        <v>13</v>
      </c>
      <c r="M811">
        <v>19</v>
      </c>
      <c r="N811">
        <v>12</v>
      </c>
      <c r="O811">
        <v>12</v>
      </c>
      <c r="P811" t="s">
        <v>290</v>
      </c>
      <c r="Q811" t="s">
        <v>290</v>
      </c>
      <c r="R811" t="s">
        <v>290</v>
      </c>
      <c r="S811" t="s">
        <v>290</v>
      </c>
      <c r="T811" t="s">
        <v>290</v>
      </c>
      <c r="U811" t="s">
        <v>290</v>
      </c>
      <c r="V811" t="s">
        <v>290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290</v>
      </c>
      <c r="AF811">
        <v>0</v>
      </c>
      <c r="AG811">
        <v>34</v>
      </c>
      <c r="AH811">
        <v>54</v>
      </c>
      <c r="AI811">
        <v>0</v>
      </c>
      <c r="AJ811">
        <v>1</v>
      </c>
      <c r="AK811">
        <v>1</v>
      </c>
      <c r="AL811">
        <v>4</v>
      </c>
      <c r="AM811">
        <v>0</v>
      </c>
      <c r="AN811">
        <v>82</v>
      </c>
      <c r="AO811">
        <v>0</v>
      </c>
      <c r="AP811">
        <v>88</v>
      </c>
      <c r="AQ811" t="b">
        <f>IFERROR(MATCH('2018'!A810, '2019'!A:A, 0) &gt;0, FALSE)</f>
        <v>1</v>
      </c>
    </row>
    <row r="812" spans="1:43">
      <c r="A812" t="s">
        <v>4069</v>
      </c>
      <c r="B812" t="s">
        <v>4070</v>
      </c>
      <c r="C812" t="s">
        <v>7287</v>
      </c>
      <c r="D812" t="s">
        <v>4073</v>
      </c>
      <c r="E812" t="s">
        <v>197</v>
      </c>
      <c r="F812">
        <v>61604</v>
      </c>
      <c r="G812">
        <v>3096851208</v>
      </c>
      <c r="H812" t="s">
        <v>197</v>
      </c>
      <c r="I812">
        <v>11</v>
      </c>
      <c r="J812">
        <v>29</v>
      </c>
      <c r="K812">
        <v>4</v>
      </c>
      <c r="L812">
        <v>44</v>
      </c>
      <c r="M812">
        <v>40</v>
      </c>
      <c r="N812">
        <v>48</v>
      </c>
      <c r="O812">
        <v>45</v>
      </c>
      <c r="P812">
        <v>42</v>
      </c>
      <c r="Q812">
        <v>42</v>
      </c>
      <c r="R812">
        <v>46</v>
      </c>
      <c r="S812">
        <v>39</v>
      </c>
      <c r="T812">
        <v>43</v>
      </c>
      <c r="U812">
        <v>51</v>
      </c>
      <c r="V812">
        <v>34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16</v>
      </c>
      <c r="AF812">
        <v>0</v>
      </c>
      <c r="AG812">
        <v>221</v>
      </c>
      <c r="AH812">
        <v>225</v>
      </c>
      <c r="AI812">
        <v>0</v>
      </c>
      <c r="AJ812">
        <v>3</v>
      </c>
      <c r="AK812">
        <v>9</v>
      </c>
      <c r="AL812">
        <v>0</v>
      </c>
      <c r="AM812">
        <v>0</v>
      </c>
      <c r="AN812">
        <v>389</v>
      </c>
      <c r="AO812">
        <v>45</v>
      </c>
      <c r="AP812">
        <v>446</v>
      </c>
      <c r="AQ812" t="b">
        <f>IFERROR(MATCH('2018'!A811, '2019'!A:A, 0) &gt;0, FALSE)</f>
        <v>1</v>
      </c>
    </row>
    <row r="813" spans="1:43">
      <c r="A813" t="s">
        <v>4075</v>
      </c>
      <c r="B813" t="s">
        <v>4076</v>
      </c>
      <c r="C813" t="s">
        <v>7290</v>
      </c>
      <c r="D813" t="s">
        <v>4079</v>
      </c>
      <c r="E813" t="s">
        <v>4080</v>
      </c>
      <c r="F813">
        <v>61616</v>
      </c>
      <c r="G813">
        <v>3096852533</v>
      </c>
      <c r="H813" t="s">
        <v>197</v>
      </c>
      <c r="I813">
        <v>2.5</v>
      </c>
      <c r="J813">
        <v>25</v>
      </c>
      <c r="K813">
        <v>9.5</v>
      </c>
      <c r="L813">
        <v>37</v>
      </c>
      <c r="M813">
        <v>65</v>
      </c>
      <c r="N813">
        <v>30</v>
      </c>
      <c r="O813">
        <v>12</v>
      </c>
      <c r="P813">
        <v>18</v>
      </c>
      <c r="Q813">
        <v>31</v>
      </c>
      <c r="R813">
        <v>24</v>
      </c>
      <c r="S813">
        <v>23</v>
      </c>
      <c r="T813">
        <v>28</v>
      </c>
      <c r="U813">
        <v>36</v>
      </c>
      <c r="V813">
        <v>49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58</v>
      </c>
      <c r="AF813">
        <v>0</v>
      </c>
      <c r="AG813">
        <v>193</v>
      </c>
      <c r="AH813">
        <v>181</v>
      </c>
      <c r="AI813">
        <v>0</v>
      </c>
      <c r="AJ813">
        <v>23</v>
      </c>
      <c r="AK813">
        <v>5</v>
      </c>
      <c r="AL813">
        <v>45</v>
      </c>
      <c r="AM813">
        <v>0</v>
      </c>
      <c r="AN813">
        <v>283</v>
      </c>
      <c r="AO813">
        <v>18</v>
      </c>
      <c r="AP813">
        <v>374</v>
      </c>
      <c r="AQ813" t="b">
        <f>IFERROR(MATCH('2018'!A812, '2019'!A:A, 0) &gt;0, FALSE)</f>
        <v>1</v>
      </c>
    </row>
    <row r="814" spans="1:43">
      <c r="A814" t="s">
        <v>4082</v>
      </c>
      <c r="B814" t="s">
        <v>4083</v>
      </c>
      <c r="C814" t="s">
        <v>13031</v>
      </c>
      <c r="D814" t="s">
        <v>4085</v>
      </c>
      <c r="E814" t="s">
        <v>197</v>
      </c>
      <c r="F814">
        <v>61614</v>
      </c>
      <c r="G814">
        <v>3096915012</v>
      </c>
      <c r="H814" t="s">
        <v>197</v>
      </c>
      <c r="I814">
        <v>1</v>
      </c>
      <c r="J814">
        <v>25</v>
      </c>
      <c r="K814">
        <v>17</v>
      </c>
      <c r="L814">
        <v>43</v>
      </c>
      <c r="M814">
        <v>60</v>
      </c>
      <c r="N814">
        <v>28</v>
      </c>
      <c r="O814">
        <v>27</v>
      </c>
      <c r="P814">
        <v>27</v>
      </c>
      <c r="Q814">
        <v>25</v>
      </c>
      <c r="R814">
        <v>31</v>
      </c>
      <c r="S814">
        <v>32</v>
      </c>
      <c r="T814">
        <v>28</v>
      </c>
      <c r="U814">
        <v>35</v>
      </c>
      <c r="V814">
        <v>36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 t="s">
        <v>290</v>
      </c>
      <c r="AE814" t="s">
        <v>290</v>
      </c>
      <c r="AF814">
        <v>0</v>
      </c>
      <c r="AG814">
        <v>163</v>
      </c>
      <c r="AH814">
        <v>178</v>
      </c>
      <c r="AI814">
        <v>0</v>
      </c>
      <c r="AJ814">
        <v>10</v>
      </c>
      <c r="AK814">
        <v>1</v>
      </c>
      <c r="AL814">
        <v>21</v>
      </c>
      <c r="AM814">
        <v>1</v>
      </c>
      <c r="AN814">
        <v>294</v>
      </c>
      <c r="AO814">
        <v>14</v>
      </c>
      <c r="AP814">
        <v>341</v>
      </c>
      <c r="AQ814" t="b">
        <f>IFERROR(MATCH('2018'!A813, '2019'!A:A, 0) &gt;0, FALSE)</f>
        <v>1</v>
      </c>
    </row>
    <row r="815" spans="1:43">
      <c r="A815" t="s">
        <v>4086</v>
      </c>
      <c r="B815" t="s">
        <v>4087</v>
      </c>
      <c r="C815" t="s">
        <v>13033</v>
      </c>
      <c r="D815" t="s">
        <v>4090</v>
      </c>
      <c r="E815" t="s">
        <v>197</v>
      </c>
      <c r="F815">
        <v>61614</v>
      </c>
      <c r="G815">
        <v>3096918741</v>
      </c>
      <c r="H815" t="s">
        <v>197</v>
      </c>
      <c r="I815">
        <v>4</v>
      </c>
      <c r="J815">
        <v>50</v>
      </c>
      <c r="K815">
        <v>14</v>
      </c>
      <c r="L815">
        <v>68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180</v>
      </c>
      <c r="X815">
        <v>196</v>
      </c>
      <c r="Y815">
        <v>179</v>
      </c>
      <c r="Z815">
        <v>171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50</v>
      </c>
      <c r="AG815">
        <v>403</v>
      </c>
      <c r="AH815">
        <v>373</v>
      </c>
      <c r="AI815">
        <v>2</v>
      </c>
      <c r="AJ815">
        <v>30</v>
      </c>
      <c r="AK815">
        <v>6</v>
      </c>
      <c r="AL815">
        <v>44</v>
      </c>
      <c r="AM815">
        <v>2</v>
      </c>
      <c r="AN815">
        <v>636</v>
      </c>
      <c r="AO815">
        <v>56</v>
      </c>
      <c r="AP815">
        <v>776</v>
      </c>
      <c r="AQ815" t="b">
        <f>IFERROR(MATCH('2018'!A814, '2019'!A:A, 0) &gt;0, FALSE)</f>
        <v>1</v>
      </c>
    </row>
    <row r="816" spans="1:43">
      <c r="A816" t="s">
        <v>4091</v>
      </c>
      <c r="B816" t="s">
        <v>465</v>
      </c>
      <c r="C816" t="s">
        <v>10918</v>
      </c>
      <c r="D816" t="s">
        <v>4093</v>
      </c>
      <c r="E816" t="s">
        <v>197</v>
      </c>
      <c r="F816">
        <v>61614</v>
      </c>
      <c r="G816">
        <v>3096918921</v>
      </c>
      <c r="H816" t="s">
        <v>197</v>
      </c>
      <c r="I816">
        <v>3</v>
      </c>
      <c r="J816">
        <v>11</v>
      </c>
      <c r="K816">
        <v>2.5</v>
      </c>
      <c r="L816">
        <v>16.5</v>
      </c>
      <c r="M816">
        <v>0</v>
      </c>
      <c r="N816">
        <v>21</v>
      </c>
      <c r="O816">
        <v>20</v>
      </c>
      <c r="P816">
        <v>24</v>
      </c>
      <c r="Q816">
        <v>18</v>
      </c>
      <c r="R816">
        <v>17</v>
      </c>
      <c r="S816">
        <v>16</v>
      </c>
      <c r="T816">
        <v>22</v>
      </c>
      <c r="U816">
        <v>14</v>
      </c>
      <c r="V816">
        <v>14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100</v>
      </c>
      <c r="AH816">
        <v>66</v>
      </c>
      <c r="AI816">
        <v>0</v>
      </c>
      <c r="AJ816">
        <v>1</v>
      </c>
      <c r="AK816">
        <v>12</v>
      </c>
      <c r="AL816">
        <v>1</v>
      </c>
      <c r="AM816">
        <v>0</v>
      </c>
      <c r="AN816">
        <v>136</v>
      </c>
      <c r="AO816">
        <v>16</v>
      </c>
      <c r="AP816">
        <v>166</v>
      </c>
      <c r="AQ816" t="b">
        <f>IFERROR(MATCH('2018'!A815, '2019'!A:A, 0) &gt;0, FALSE)</f>
        <v>1</v>
      </c>
    </row>
    <row r="817" spans="1:43">
      <c r="A817" t="s">
        <v>4809</v>
      </c>
      <c r="B817" t="s">
        <v>4810</v>
      </c>
      <c r="C817" t="s">
        <v>7302</v>
      </c>
      <c r="D817" t="s">
        <v>10921</v>
      </c>
      <c r="E817" t="s">
        <v>197</v>
      </c>
      <c r="F817">
        <v>61604</v>
      </c>
      <c r="G817">
        <v>3096858995</v>
      </c>
      <c r="H817" t="s">
        <v>197</v>
      </c>
      <c r="I817">
        <v>1</v>
      </c>
      <c r="J817">
        <v>5.2</v>
      </c>
      <c r="K817">
        <v>2.5</v>
      </c>
      <c r="L817">
        <v>8.6999999999999993</v>
      </c>
      <c r="M817">
        <v>24</v>
      </c>
      <c r="N817">
        <v>12</v>
      </c>
      <c r="O817" t="s">
        <v>290</v>
      </c>
      <c r="P817" t="s">
        <v>290</v>
      </c>
      <c r="Q817" t="s">
        <v>290</v>
      </c>
      <c r="R817">
        <v>0</v>
      </c>
      <c r="S817">
        <v>0</v>
      </c>
      <c r="T817" t="s">
        <v>290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33</v>
      </c>
      <c r="AH817">
        <v>17</v>
      </c>
      <c r="AI817">
        <v>0</v>
      </c>
      <c r="AJ817">
        <v>6</v>
      </c>
      <c r="AK817">
        <v>5</v>
      </c>
      <c r="AL817">
        <v>0</v>
      </c>
      <c r="AM817">
        <v>0</v>
      </c>
      <c r="AN817">
        <v>38</v>
      </c>
      <c r="AO817">
        <v>1</v>
      </c>
      <c r="AP817">
        <v>50</v>
      </c>
      <c r="AQ817" t="b">
        <f>IFERROR(MATCH('2018'!A816, '2019'!A:A, 0) &gt;0, FALSE)</f>
        <v>1</v>
      </c>
    </row>
    <row r="818" spans="1:43">
      <c r="A818" t="s">
        <v>4094</v>
      </c>
      <c r="B818" t="s">
        <v>4095</v>
      </c>
      <c r="C818" t="s">
        <v>15887</v>
      </c>
      <c r="D818" t="s">
        <v>4097</v>
      </c>
      <c r="E818" t="s">
        <v>4055</v>
      </c>
      <c r="F818">
        <v>61523</v>
      </c>
      <c r="G818">
        <v>3092744343</v>
      </c>
      <c r="H818" t="s">
        <v>197</v>
      </c>
      <c r="I818">
        <v>1</v>
      </c>
      <c r="J818">
        <v>8</v>
      </c>
      <c r="K818">
        <v>0</v>
      </c>
      <c r="L818">
        <v>9</v>
      </c>
      <c r="M818" t="s">
        <v>290</v>
      </c>
      <c r="N818" t="s">
        <v>290</v>
      </c>
      <c r="O818" t="s">
        <v>290</v>
      </c>
      <c r="P818" t="s">
        <v>290</v>
      </c>
      <c r="Q818" t="s">
        <v>290</v>
      </c>
      <c r="R818" t="s">
        <v>290</v>
      </c>
      <c r="S818" t="s">
        <v>290</v>
      </c>
      <c r="T818" t="s">
        <v>290</v>
      </c>
      <c r="U818" t="s">
        <v>290</v>
      </c>
      <c r="V818" t="s">
        <v>290</v>
      </c>
      <c r="W818" t="s">
        <v>290</v>
      </c>
      <c r="X818" t="s">
        <v>290</v>
      </c>
      <c r="Y818">
        <v>0</v>
      </c>
      <c r="Z818" t="s">
        <v>290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20</v>
      </c>
      <c r="AH818">
        <v>27</v>
      </c>
      <c r="AI818">
        <v>0</v>
      </c>
      <c r="AJ818">
        <v>0</v>
      </c>
      <c r="AK818">
        <v>2</v>
      </c>
      <c r="AL818">
        <v>0</v>
      </c>
      <c r="AM818">
        <v>0</v>
      </c>
      <c r="AN818">
        <v>33</v>
      </c>
      <c r="AO818">
        <v>12</v>
      </c>
      <c r="AP818">
        <v>47</v>
      </c>
      <c r="AQ818" t="b">
        <f>IFERROR(MATCH('2018'!A817, '2019'!A:A, 0) &gt;0, FALSE)</f>
        <v>0</v>
      </c>
    </row>
    <row r="819" spans="1:43">
      <c r="A819" t="s">
        <v>13044</v>
      </c>
      <c r="B819" t="s">
        <v>13045</v>
      </c>
      <c r="C819" t="s">
        <v>15888</v>
      </c>
      <c r="D819" t="s">
        <v>13047</v>
      </c>
      <c r="E819" t="s">
        <v>197</v>
      </c>
      <c r="F819">
        <v>61605</v>
      </c>
      <c r="G819">
        <v>3096378359</v>
      </c>
      <c r="H819" t="s">
        <v>197</v>
      </c>
      <c r="I819">
        <v>2</v>
      </c>
      <c r="J819">
        <v>0</v>
      </c>
      <c r="K819">
        <v>1</v>
      </c>
      <c r="L819">
        <v>3</v>
      </c>
      <c r="M819">
        <v>0</v>
      </c>
      <c r="N819">
        <v>0</v>
      </c>
      <c r="O819" t="s">
        <v>290</v>
      </c>
      <c r="P819" t="s">
        <v>290</v>
      </c>
      <c r="Q819" t="s">
        <v>290</v>
      </c>
      <c r="R819">
        <v>0</v>
      </c>
      <c r="S819" t="s">
        <v>290</v>
      </c>
      <c r="T819" t="s">
        <v>290</v>
      </c>
      <c r="U819" t="s">
        <v>290</v>
      </c>
      <c r="V819" t="s">
        <v>290</v>
      </c>
      <c r="W819" t="s">
        <v>290</v>
      </c>
      <c r="X819" t="s">
        <v>290</v>
      </c>
      <c r="Y819" t="s">
        <v>290</v>
      </c>
      <c r="Z819" t="s">
        <v>290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9</v>
      </c>
      <c r="AH819">
        <v>15</v>
      </c>
      <c r="AI819">
        <v>0</v>
      </c>
      <c r="AJ819">
        <v>0</v>
      </c>
      <c r="AK819">
        <v>2</v>
      </c>
      <c r="AL819">
        <v>0</v>
      </c>
      <c r="AM819">
        <v>0</v>
      </c>
      <c r="AN819">
        <v>22</v>
      </c>
      <c r="AO819">
        <v>0</v>
      </c>
      <c r="AP819">
        <v>24</v>
      </c>
      <c r="AQ819" t="b">
        <f>IFERROR(MATCH('2018'!A818, '2019'!A:A, 0) &gt;0, FALSE)</f>
        <v>1</v>
      </c>
    </row>
    <row r="820" spans="1:43">
      <c r="A820" t="s">
        <v>15889</v>
      </c>
      <c r="B820" t="s">
        <v>15890</v>
      </c>
      <c r="C820" t="s">
        <v>15891</v>
      </c>
      <c r="D820" t="s">
        <v>15892</v>
      </c>
      <c r="E820" t="s">
        <v>197</v>
      </c>
      <c r="F820">
        <v>61615</v>
      </c>
      <c r="G820">
        <v>3096923470</v>
      </c>
      <c r="H820" t="s">
        <v>197</v>
      </c>
      <c r="I820" t="s">
        <v>13374</v>
      </c>
      <c r="J820" t="s">
        <v>13374</v>
      </c>
      <c r="K820" t="s">
        <v>13374</v>
      </c>
      <c r="L820" t="s">
        <v>13374</v>
      </c>
      <c r="M820" t="s">
        <v>13374</v>
      </c>
      <c r="N820" t="s">
        <v>13374</v>
      </c>
      <c r="O820" t="s">
        <v>13374</v>
      </c>
      <c r="P820" t="s">
        <v>13374</v>
      </c>
      <c r="Q820" t="s">
        <v>13374</v>
      </c>
      <c r="R820" t="s">
        <v>13374</v>
      </c>
      <c r="S820" t="s">
        <v>13374</v>
      </c>
      <c r="T820" t="s">
        <v>13374</v>
      </c>
      <c r="U820" t="s">
        <v>13374</v>
      </c>
      <c r="V820" t="s">
        <v>13374</v>
      </c>
      <c r="W820" t="s">
        <v>13374</v>
      </c>
      <c r="X820" t="s">
        <v>13374</v>
      </c>
      <c r="Y820" t="s">
        <v>13374</v>
      </c>
      <c r="Z820" t="s">
        <v>13374</v>
      </c>
      <c r="AA820" t="s">
        <v>13374</v>
      </c>
      <c r="AB820" t="s">
        <v>13374</v>
      </c>
      <c r="AC820" t="s">
        <v>13374</v>
      </c>
      <c r="AD820" t="s">
        <v>13374</v>
      </c>
      <c r="AE820" t="s">
        <v>13374</v>
      </c>
      <c r="AF820" t="s">
        <v>13374</v>
      </c>
      <c r="AG820" t="s">
        <v>13374</v>
      </c>
      <c r="AH820" t="s">
        <v>13374</v>
      </c>
      <c r="AI820" t="s">
        <v>13374</v>
      </c>
      <c r="AJ820" t="s">
        <v>13374</v>
      </c>
      <c r="AK820" t="s">
        <v>13374</v>
      </c>
      <c r="AL820" t="s">
        <v>13374</v>
      </c>
      <c r="AM820" t="s">
        <v>13374</v>
      </c>
      <c r="AN820" t="s">
        <v>13374</v>
      </c>
      <c r="AO820" t="s">
        <v>13374</v>
      </c>
      <c r="AP820" t="s">
        <v>13374</v>
      </c>
      <c r="AQ820" t="b">
        <f>IFERROR(MATCH('2018'!A819, '2019'!A:A, 0) &gt;0, FALSE)</f>
        <v>0</v>
      </c>
    </row>
    <row r="821" spans="1:43">
      <c r="A821" t="s">
        <v>4098</v>
      </c>
      <c r="B821" t="s">
        <v>4099</v>
      </c>
      <c r="C821" t="s">
        <v>15893</v>
      </c>
      <c r="D821" t="s">
        <v>4101</v>
      </c>
      <c r="E821" t="s">
        <v>197</v>
      </c>
      <c r="F821">
        <v>61614</v>
      </c>
      <c r="G821">
        <v>3096927570</v>
      </c>
      <c r="H821" t="s">
        <v>197</v>
      </c>
      <c r="I821">
        <v>4</v>
      </c>
      <c r="J821">
        <v>21</v>
      </c>
      <c r="K821">
        <v>1</v>
      </c>
      <c r="L821">
        <v>26</v>
      </c>
      <c r="M821">
        <v>28</v>
      </c>
      <c r="N821">
        <v>29</v>
      </c>
      <c r="O821">
        <v>13</v>
      </c>
      <c r="P821">
        <v>14</v>
      </c>
      <c r="Q821">
        <v>17</v>
      </c>
      <c r="R821">
        <v>17</v>
      </c>
      <c r="S821">
        <v>16</v>
      </c>
      <c r="T821">
        <v>18</v>
      </c>
      <c r="U821" t="s">
        <v>290</v>
      </c>
      <c r="V821">
        <v>14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83</v>
      </c>
      <c r="AH821">
        <v>90</v>
      </c>
      <c r="AI821">
        <v>0</v>
      </c>
      <c r="AJ821">
        <v>38</v>
      </c>
      <c r="AK821">
        <v>17</v>
      </c>
      <c r="AL821">
        <v>2</v>
      </c>
      <c r="AM821">
        <v>0</v>
      </c>
      <c r="AN821">
        <v>98</v>
      </c>
      <c r="AO821">
        <v>18</v>
      </c>
      <c r="AP821">
        <v>173</v>
      </c>
      <c r="AQ821" t="b">
        <f>IFERROR(MATCH('2018'!A820, '2019'!A:A, 0) &gt;0, FALSE)</f>
        <v>0</v>
      </c>
    </row>
    <row r="822" spans="1:43">
      <c r="A822" t="s">
        <v>4107</v>
      </c>
      <c r="B822" t="s">
        <v>4108</v>
      </c>
      <c r="C822" t="s">
        <v>15320</v>
      </c>
      <c r="D822" t="s">
        <v>4111</v>
      </c>
      <c r="E822" t="s">
        <v>197</v>
      </c>
      <c r="F822">
        <v>61615</v>
      </c>
      <c r="G822">
        <v>3096919089</v>
      </c>
      <c r="H822" t="s">
        <v>197</v>
      </c>
      <c r="I822">
        <v>2.5</v>
      </c>
      <c r="J822">
        <v>16.399999999999999</v>
      </c>
      <c r="K822">
        <v>3</v>
      </c>
      <c r="L822">
        <v>21.9</v>
      </c>
      <c r="M822">
        <v>43</v>
      </c>
      <c r="N822">
        <v>12</v>
      </c>
      <c r="O822">
        <v>16</v>
      </c>
      <c r="P822">
        <v>15</v>
      </c>
      <c r="Q822">
        <v>19</v>
      </c>
      <c r="R822">
        <v>11</v>
      </c>
      <c r="S822">
        <v>13</v>
      </c>
      <c r="T822">
        <v>12</v>
      </c>
      <c r="U822" t="s">
        <v>290</v>
      </c>
      <c r="V822">
        <v>10</v>
      </c>
      <c r="W822" t="s">
        <v>290</v>
      </c>
      <c r="X822" t="s">
        <v>290</v>
      </c>
      <c r="Y822" t="s">
        <v>290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86</v>
      </c>
      <c r="AH822">
        <v>87</v>
      </c>
      <c r="AI822">
        <v>0</v>
      </c>
      <c r="AJ822">
        <v>96</v>
      </c>
      <c r="AK822">
        <v>17</v>
      </c>
      <c r="AL822">
        <v>0</v>
      </c>
      <c r="AM822">
        <v>0</v>
      </c>
      <c r="AN822">
        <v>60</v>
      </c>
      <c r="AO822">
        <v>0</v>
      </c>
      <c r="AP822">
        <v>173</v>
      </c>
      <c r="AQ822" t="b">
        <f>IFERROR(MATCH('2018'!A821, '2019'!A:A, 0) &gt;0, FALSE)</f>
        <v>1</v>
      </c>
    </row>
    <row r="823" spans="1:43">
      <c r="A823" t="s">
        <v>4112</v>
      </c>
      <c r="B823" t="s">
        <v>4113</v>
      </c>
      <c r="C823" t="s">
        <v>7317</v>
      </c>
      <c r="D823" t="s">
        <v>4116</v>
      </c>
      <c r="E823" t="s">
        <v>197</v>
      </c>
      <c r="F823">
        <v>61615</v>
      </c>
      <c r="G823">
        <v>3092432493</v>
      </c>
      <c r="H823" t="s">
        <v>197</v>
      </c>
      <c r="I823">
        <v>4</v>
      </c>
      <c r="J823">
        <v>15</v>
      </c>
      <c r="K823">
        <v>4</v>
      </c>
      <c r="L823">
        <v>23</v>
      </c>
      <c r="M823">
        <v>62</v>
      </c>
      <c r="N823">
        <v>29</v>
      </c>
      <c r="O823">
        <v>27</v>
      </c>
      <c r="P823">
        <v>26</v>
      </c>
      <c r="Q823">
        <v>28</v>
      </c>
      <c r="R823">
        <v>22</v>
      </c>
      <c r="S823">
        <v>19</v>
      </c>
      <c r="T823">
        <v>13</v>
      </c>
      <c r="U823">
        <v>23</v>
      </c>
      <c r="V823">
        <v>19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131</v>
      </c>
      <c r="AH823">
        <v>137</v>
      </c>
      <c r="AI823">
        <v>0</v>
      </c>
      <c r="AJ823">
        <v>11</v>
      </c>
      <c r="AK823">
        <v>9</v>
      </c>
      <c r="AL823">
        <v>7</v>
      </c>
      <c r="AM823">
        <v>0</v>
      </c>
      <c r="AN823">
        <v>225</v>
      </c>
      <c r="AO823">
        <v>16</v>
      </c>
      <c r="AP823">
        <v>268</v>
      </c>
      <c r="AQ823" t="b">
        <f>IFERROR(MATCH('2018'!A822, '2019'!A:A, 0) &gt;0, FALSE)</f>
        <v>1</v>
      </c>
    </row>
    <row r="824" spans="1:43">
      <c r="A824" t="s">
        <v>4117</v>
      </c>
      <c r="B824" t="s">
        <v>4118</v>
      </c>
      <c r="C824" t="s">
        <v>13903</v>
      </c>
      <c r="D824" t="s">
        <v>4120</v>
      </c>
      <c r="E824" t="s">
        <v>198</v>
      </c>
      <c r="F824">
        <v>61201</v>
      </c>
      <c r="G824">
        <v>3097867793</v>
      </c>
      <c r="H824" t="s">
        <v>198</v>
      </c>
      <c r="I824">
        <v>3</v>
      </c>
      <c r="J824">
        <v>32.5</v>
      </c>
      <c r="K824">
        <v>9</v>
      </c>
      <c r="L824">
        <v>44.5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115</v>
      </c>
      <c r="X824">
        <v>106</v>
      </c>
      <c r="Y824">
        <v>102</v>
      </c>
      <c r="Z824">
        <v>103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14</v>
      </c>
      <c r="AG824">
        <v>233</v>
      </c>
      <c r="AH824">
        <v>207</v>
      </c>
      <c r="AI824">
        <v>0</v>
      </c>
      <c r="AJ824">
        <v>15</v>
      </c>
      <c r="AK824">
        <v>11</v>
      </c>
      <c r="AL824">
        <v>85</v>
      </c>
      <c r="AM824">
        <v>0</v>
      </c>
      <c r="AN824">
        <v>322</v>
      </c>
      <c r="AO824">
        <v>7</v>
      </c>
      <c r="AP824">
        <v>440</v>
      </c>
      <c r="AQ824" t="b">
        <f>IFERROR(MATCH('2018'!A823, '2019'!A:A, 0) &gt;0, FALSE)</f>
        <v>1</v>
      </c>
    </row>
    <row r="825" spans="1:43">
      <c r="A825" t="s">
        <v>4122</v>
      </c>
      <c r="B825" t="s">
        <v>4123</v>
      </c>
      <c r="C825" t="s">
        <v>15894</v>
      </c>
      <c r="D825" t="s">
        <v>4124</v>
      </c>
      <c r="E825" t="s">
        <v>4125</v>
      </c>
      <c r="F825">
        <v>61265</v>
      </c>
      <c r="G825">
        <v>3097575500</v>
      </c>
      <c r="H825" t="s">
        <v>198</v>
      </c>
      <c r="I825">
        <v>3</v>
      </c>
      <c r="J825">
        <v>36</v>
      </c>
      <c r="K825">
        <v>16</v>
      </c>
      <c r="L825">
        <v>55</v>
      </c>
      <c r="M825">
        <v>64</v>
      </c>
      <c r="N825">
        <v>54</v>
      </c>
      <c r="O825">
        <v>52</v>
      </c>
      <c r="P825">
        <v>46</v>
      </c>
      <c r="Q825">
        <v>48</v>
      </c>
      <c r="R825">
        <v>40</v>
      </c>
      <c r="S825">
        <v>46</v>
      </c>
      <c r="T825">
        <v>52</v>
      </c>
      <c r="U825">
        <v>52</v>
      </c>
      <c r="V825">
        <v>59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12</v>
      </c>
      <c r="AF825">
        <v>0</v>
      </c>
      <c r="AG825">
        <v>253</v>
      </c>
      <c r="AH825">
        <v>272</v>
      </c>
      <c r="AI825">
        <v>0</v>
      </c>
      <c r="AJ825">
        <v>8</v>
      </c>
      <c r="AK825">
        <v>12</v>
      </c>
      <c r="AL825">
        <v>178</v>
      </c>
      <c r="AM825">
        <v>48</v>
      </c>
      <c r="AN825">
        <v>247</v>
      </c>
      <c r="AO825">
        <v>32</v>
      </c>
      <c r="AP825">
        <v>525</v>
      </c>
      <c r="AQ825" t="b">
        <f>IFERROR(MATCH('2018'!A824, '2019'!A:A, 0) &gt;0, FALSE)</f>
        <v>1</v>
      </c>
    </row>
    <row r="826" spans="1:43">
      <c r="A826" t="s">
        <v>4127</v>
      </c>
      <c r="B826" t="s">
        <v>3413</v>
      </c>
      <c r="C826" t="s">
        <v>15895</v>
      </c>
      <c r="D826" t="s">
        <v>4130</v>
      </c>
      <c r="E826" t="s">
        <v>4125</v>
      </c>
      <c r="F826">
        <v>61265</v>
      </c>
      <c r="G826">
        <v>3097624494</v>
      </c>
      <c r="H826" t="s">
        <v>198</v>
      </c>
      <c r="I826">
        <v>0</v>
      </c>
      <c r="J826">
        <v>3</v>
      </c>
      <c r="K826">
        <v>0</v>
      </c>
      <c r="L826">
        <v>3</v>
      </c>
      <c r="M826">
        <v>21</v>
      </c>
      <c r="N826" t="s">
        <v>290</v>
      </c>
      <c r="O826" t="s">
        <v>290</v>
      </c>
      <c r="P826" t="s">
        <v>290</v>
      </c>
      <c r="Q826" t="s">
        <v>290</v>
      </c>
      <c r="R826" t="s">
        <v>290</v>
      </c>
      <c r="S826" t="s">
        <v>290</v>
      </c>
      <c r="T826" t="s">
        <v>290</v>
      </c>
      <c r="U826" t="s">
        <v>290</v>
      </c>
      <c r="V826" t="s">
        <v>290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38</v>
      </c>
      <c r="AH826">
        <v>29</v>
      </c>
      <c r="AI826">
        <v>0</v>
      </c>
      <c r="AJ826">
        <v>1</v>
      </c>
      <c r="AK826">
        <v>0</v>
      </c>
      <c r="AL826">
        <v>11</v>
      </c>
      <c r="AM826">
        <v>0</v>
      </c>
      <c r="AN826">
        <v>55</v>
      </c>
      <c r="AO826">
        <v>0</v>
      </c>
      <c r="AP826">
        <v>67</v>
      </c>
      <c r="AQ826" t="b">
        <f>IFERROR(MATCH('2018'!A825, '2019'!A:A, 0) &gt;0, FALSE)</f>
        <v>1</v>
      </c>
    </row>
    <row r="827" spans="1:43">
      <c r="A827" t="s">
        <v>4131</v>
      </c>
      <c r="B827" t="s">
        <v>4132</v>
      </c>
      <c r="C827" t="s">
        <v>15896</v>
      </c>
      <c r="D827" t="s">
        <v>4134</v>
      </c>
      <c r="E827" t="s">
        <v>4125</v>
      </c>
      <c r="F827">
        <v>61265</v>
      </c>
      <c r="G827">
        <v>3097623800</v>
      </c>
      <c r="H827" t="s">
        <v>198</v>
      </c>
      <c r="I827">
        <v>3</v>
      </c>
      <c r="J827">
        <v>11</v>
      </c>
      <c r="K827">
        <v>1</v>
      </c>
      <c r="L827">
        <v>15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15</v>
      </c>
      <c r="V827">
        <v>16</v>
      </c>
      <c r="W827">
        <v>11</v>
      </c>
      <c r="X827">
        <v>13</v>
      </c>
      <c r="Y827">
        <v>20</v>
      </c>
      <c r="Z827">
        <v>17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54</v>
      </c>
      <c r="AH827">
        <v>38</v>
      </c>
      <c r="AI827">
        <v>0</v>
      </c>
      <c r="AJ827">
        <v>4</v>
      </c>
      <c r="AK827">
        <v>3</v>
      </c>
      <c r="AL827">
        <v>6</v>
      </c>
      <c r="AM827">
        <v>0</v>
      </c>
      <c r="AN827">
        <v>74</v>
      </c>
      <c r="AO827">
        <v>5</v>
      </c>
      <c r="AP827">
        <v>92</v>
      </c>
      <c r="AQ827" t="b">
        <f>IFERROR(MATCH('2018'!A826, '2019'!A:A, 0) &gt;0, FALSE)</f>
        <v>1</v>
      </c>
    </row>
    <row r="828" spans="1:43">
      <c r="A828" t="s">
        <v>4135</v>
      </c>
      <c r="B828" t="s">
        <v>4136</v>
      </c>
      <c r="C828" t="s">
        <v>15897</v>
      </c>
      <c r="D828" t="s">
        <v>4139</v>
      </c>
      <c r="E828" t="s">
        <v>4140</v>
      </c>
      <c r="F828">
        <v>61244</v>
      </c>
      <c r="G828">
        <v>3097559771</v>
      </c>
      <c r="H828" t="s">
        <v>198</v>
      </c>
      <c r="I828">
        <v>1.5</v>
      </c>
      <c r="J828">
        <v>13</v>
      </c>
      <c r="K828">
        <v>4.5</v>
      </c>
      <c r="L828">
        <v>19</v>
      </c>
      <c r="M828">
        <v>27</v>
      </c>
      <c r="N828">
        <v>18</v>
      </c>
      <c r="O828">
        <v>21</v>
      </c>
      <c r="P828">
        <v>12</v>
      </c>
      <c r="Q828">
        <v>15</v>
      </c>
      <c r="R828">
        <v>10</v>
      </c>
      <c r="S828">
        <v>20</v>
      </c>
      <c r="T828">
        <v>16</v>
      </c>
      <c r="U828">
        <v>12</v>
      </c>
      <c r="V828">
        <v>14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82</v>
      </c>
      <c r="AH828">
        <v>83</v>
      </c>
      <c r="AI828">
        <v>0</v>
      </c>
      <c r="AJ828">
        <v>0</v>
      </c>
      <c r="AK828">
        <v>0</v>
      </c>
      <c r="AL828">
        <v>165</v>
      </c>
      <c r="AM828">
        <v>0</v>
      </c>
      <c r="AN828">
        <v>0</v>
      </c>
      <c r="AO828">
        <v>0</v>
      </c>
      <c r="AP828">
        <v>165</v>
      </c>
      <c r="AQ828" t="b">
        <f>IFERROR(MATCH('2018'!A827, '2019'!A:A, 0) &gt;0, FALSE)</f>
        <v>1</v>
      </c>
    </row>
    <row r="829" spans="1:43">
      <c r="A829" t="s">
        <v>4142</v>
      </c>
      <c r="B829" t="s">
        <v>4143</v>
      </c>
      <c r="C829" t="s">
        <v>15336</v>
      </c>
      <c r="D829" t="s">
        <v>4145</v>
      </c>
      <c r="E829" t="s">
        <v>198</v>
      </c>
      <c r="F829">
        <v>61201</v>
      </c>
      <c r="G829">
        <v>3097937350</v>
      </c>
      <c r="H829" t="s">
        <v>198</v>
      </c>
      <c r="I829">
        <v>3</v>
      </c>
      <c r="J829">
        <v>23.5</v>
      </c>
      <c r="K829">
        <v>18.5</v>
      </c>
      <c r="L829">
        <v>45</v>
      </c>
      <c r="M829">
        <v>65</v>
      </c>
      <c r="N829">
        <v>36</v>
      </c>
      <c r="O829">
        <v>42</v>
      </c>
      <c r="P829">
        <v>38</v>
      </c>
      <c r="Q829">
        <v>27</v>
      </c>
      <c r="R829">
        <v>37</v>
      </c>
      <c r="S829">
        <v>31</v>
      </c>
      <c r="T829">
        <v>39</v>
      </c>
      <c r="U829">
        <v>39</v>
      </c>
      <c r="V829">
        <v>30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202</v>
      </c>
      <c r="AH829">
        <v>182</v>
      </c>
      <c r="AI829">
        <v>0</v>
      </c>
      <c r="AJ829">
        <v>9</v>
      </c>
      <c r="AK829">
        <v>8</v>
      </c>
      <c r="AL829">
        <v>0</v>
      </c>
      <c r="AM829">
        <v>1</v>
      </c>
      <c r="AN829">
        <v>346</v>
      </c>
      <c r="AO829">
        <v>20</v>
      </c>
      <c r="AP829">
        <v>384</v>
      </c>
      <c r="AQ829" t="b">
        <f>IFERROR(MATCH('2018'!A828, '2019'!A:A, 0) &gt;0, FALSE)</f>
        <v>1</v>
      </c>
    </row>
    <row r="830" spans="1:43">
      <c r="A830" t="s">
        <v>4146</v>
      </c>
      <c r="B830" t="s">
        <v>4147</v>
      </c>
      <c r="C830" t="s">
        <v>15339</v>
      </c>
      <c r="D830" t="s">
        <v>4149</v>
      </c>
      <c r="E830" t="s">
        <v>4140</v>
      </c>
      <c r="F830">
        <v>61244</v>
      </c>
      <c r="G830">
        <v>3097961485</v>
      </c>
      <c r="H830" t="s">
        <v>198</v>
      </c>
      <c r="I830">
        <v>4</v>
      </c>
      <c r="J830">
        <v>21</v>
      </c>
      <c r="K830">
        <v>2</v>
      </c>
      <c r="L830">
        <v>27</v>
      </c>
      <c r="M830">
        <v>90</v>
      </c>
      <c r="N830">
        <v>47</v>
      </c>
      <c r="O830">
        <v>32</v>
      </c>
      <c r="P830">
        <v>21</v>
      </c>
      <c r="Q830">
        <v>20</v>
      </c>
      <c r="R830">
        <v>26</v>
      </c>
      <c r="S830">
        <v>18</v>
      </c>
      <c r="T830">
        <v>14</v>
      </c>
      <c r="U830">
        <v>15</v>
      </c>
      <c r="V830">
        <v>10</v>
      </c>
      <c r="W830" t="s">
        <v>290</v>
      </c>
      <c r="X830">
        <v>10</v>
      </c>
      <c r="Y830" t="s">
        <v>290</v>
      </c>
      <c r="Z830" t="s">
        <v>290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149</v>
      </c>
      <c r="AH830">
        <v>179</v>
      </c>
      <c r="AI830">
        <v>0</v>
      </c>
      <c r="AJ830">
        <v>84</v>
      </c>
      <c r="AK830">
        <v>62</v>
      </c>
      <c r="AL830">
        <v>17</v>
      </c>
      <c r="AM830">
        <v>0</v>
      </c>
      <c r="AN830">
        <v>152</v>
      </c>
      <c r="AO830">
        <v>13</v>
      </c>
      <c r="AP830">
        <v>328</v>
      </c>
      <c r="AQ830" t="b">
        <f>IFERROR(MATCH('2018'!A829, '2019'!A:A, 0) &gt;0, FALSE)</f>
        <v>1</v>
      </c>
    </row>
    <row r="831" spans="1:43">
      <c r="A831" t="s">
        <v>4150</v>
      </c>
      <c r="B831" t="s">
        <v>4151</v>
      </c>
      <c r="C831" t="s">
        <v>15898</v>
      </c>
      <c r="D831" t="s">
        <v>4153</v>
      </c>
      <c r="E831" t="s">
        <v>4125</v>
      </c>
      <c r="F831">
        <v>61265</v>
      </c>
      <c r="G831">
        <v>3097641302</v>
      </c>
      <c r="H831" t="s">
        <v>198</v>
      </c>
      <c r="I831">
        <v>1</v>
      </c>
      <c r="J831">
        <v>15</v>
      </c>
      <c r="K831">
        <v>1</v>
      </c>
      <c r="L831">
        <v>17</v>
      </c>
      <c r="M831">
        <v>47</v>
      </c>
      <c r="N831">
        <v>17</v>
      </c>
      <c r="O831">
        <v>15</v>
      </c>
      <c r="P831">
        <v>11</v>
      </c>
      <c r="Q831">
        <v>11</v>
      </c>
      <c r="R831">
        <v>15</v>
      </c>
      <c r="S831">
        <v>12</v>
      </c>
      <c r="T831" t="s">
        <v>290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72</v>
      </c>
      <c r="AH831">
        <v>62</v>
      </c>
      <c r="AI831">
        <v>0</v>
      </c>
      <c r="AJ831">
        <v>0</v>
      </c>
      <c r="AK831">
        <v>4</v>
      </c>
      <c r="AL831">
        <v>5</v>
      </c>
      <c r="AM831">
        <v>0</v>
      </c>
      <c r="AN831">
        <v>110</v>
      </c>
      <c r="AO831">
        <v>15</v>
      </c>
      <c r="AP831">
        <v>134</v>
      </c>
      <c r="AQ831" t="b">
        <f>IFERROR(MATCH('2018'!A830, '2019'!A:A, 0) &gt;0, FALSE)</f>
        <v>1</v>
      </c>
    </row>
    <row r="832" spans="1:43">
      <c r="A832" t="s">
        <v>4154</v>
      </c>
      <c r="B832" t="s">
        <v>4155</v>
      </c>
      <c r="C832" t="s">
        <v>7343</v>
      </c>
      <c r="D832" t="s">
        <v>4158</v>
      </c>
      <c r="E832" t="s">
        <v>4159</v>
      </c>
      <c r="F832">
        <v>62269</v>
      </c>
      <c r="G832">
        <v>6187266040</v>
      </c>
      <c r="H832" t="s">
        <v>199</v>
      </c>
      <c r="I832">
        <v>2</v>
      </c>
      <c r="J832">
        <v>24.5</v>
      </c>
      <c r="K832">
        <v>1</v>
      </c>
      <c r="L832">
        <v>27.5</v>
      </c>
      <c r="M832">
        <v>0</v>
      </c>
      <c r="N832">
        <v>32</v>
      </c>
      <c r="O832">
        <v>33</v>
      </c>
      <c r="P832">
        <v>20</v>
      </c>
      <c r="Q832">
        <v>15</v>
      </c>
      <c r="R832">
        <v>33</v>
      </c>
      <c r="S832">
        <v>16</v>
      </c>
      <c r="T832">
        <v>21</v>
      </c>
      <c r="U832">
        <v>14</v>
      </c>
      <c r="V832">
        <v>27</v>
      </c>
      <c r="W832">
        <v>15</v>
      </c>
      <c r="X832">
        <v>21</v>
      </c>
      <c r="Y832">
        <v>21</v>
      </c>
      <c r="Z832" t="s">
        <v>290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140</v>
      </c>
      <c r="AH832">
        <v>136</v>
      </c>
      <c r="AI832">
        <v>4</v>
      </c>
      <c r="AJ832">
        <v>7</v>
      </c>
      <c r="AK832">
        <v>15</v>
      </c>
      <c r="AL832">
        <v>14</v>
      </c>
      <c r="AM832">
        <v>10</v>
      </c>
      <c r="AN832">
        <v>212</v>
      </c>
      <c r="AO832">
        <v>14</v>
      </c>
      <c r="AP832">
        <v>276</v>
      </c>
      <c r="AQ832" t="b">
        <f>IFERROR(MATCH('2018'!A831, '2019'!A:A, 0) &gt;0, FALSE)</f>
        <v>1</v>
      </c>
    </row>
    <row r="833" spans="1:43">
      <c r="A833" t="s">
        <v>4161</v>
      </c>
      <c r="B833" t="s">
        <v>4162</v>
      </c>
      <c r="C833" t="s">
        <v>15899</v>
      </c>
      <c r="D833" t="s">
        <v>4165</v>
      </c>
      <c r="E833" t="s">
        <v>4166</v>
      </c>
      <c r="F833">
        <v>62223</v>
      </c>
      <c r="G833">
        <v>6183971111</v>
      </c>
      <c r="H833" t="s">
        <v>199</v>
      </c>
      <c r="I833">
        <v>1</v>
      </c>
      <c r="J833">
        <v>14.5</v>
      </c>
      <c r="K833">
        <v>4.5</v>
      </c>
      <c r="L833">
        <v>20</v>
      </c>
      <c r="M833">
        <v>11</v>
      </c>
      <c r="N833">
        <v>22</v>
      </c>
      <c r="O833">
        <v>13</v>
      </c>
      <c r="P833">
        <v>19</v>
      </c>
      <c r="Q833">
        <v>15</v>
      </c>
      <c r="R833">
        <v>19</v>
      </c>
      <c r="S833">
        <v>25</v>
      </c>
      <c r="T833">
        <v>22</v>
      </c>
      <c r="U833">
        <v>22</v>
      </c>
      <c r="V833">
        <v>25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103</v>
      </c>
      <c r="AH833">
        <v>90</v>
      </c>
      <c r="AI833">
        <v>0</v>
      </c>
      <c r="AJ833">
        <v>1</v>
      </c>
      <c r="AK833">
        <v>31</v>
      </c>
      <c r="AL833">
        <v>0</v>
      </c>
      <c r="AM833">
        <v>2</v>
      </c>
      <c r="AN833">
        <v>148</v>
      </c>
      <c r="AO833">
        <v>11</v>
      </c>
      <c r="AP833">
        <v>193</v>
      </c>
      <c r="AQ833" t="b">
        <f>IFERROR(MATCH('2018'!A832, '2019'!A:A, 0) &gt;0, FALSE)</f>
        <v>1</v>
      </c>
    </row>
    <row r="834" spans="1:43">
      <c r="A834" t="s">
        <v>4168</v>
      </c>
      <c r="B834" t="s">
        <v>4169</v>
      </c>
      <c r="C834" t="s">
        <v>7346</v>
      </c>
      <c r="D834" t="s">
        <v>4171</v>
      </c>
      <c r="E834" t="s">
        <v>4172</v>
      </c>
      <c r="F834">
        <v>62204</v>
      </c>
      <c r="G834">
        <v>6188746605</v>
      </c>
      <c r="H834" t="s">
        <v>199</v>
      </c>
      <c r="I834">
        <v>3</v>
      </c>
      <c r="J834">
        <v>12</v>
      </c>
      <c r="K834">
        <v>2</v>
      </c>
      <c r="L834">
        <v>17</v>
      </c>
      <c r="M834">
        <v>27</v>
      </c>
      <c r="N834">
        <v>11</v>
      </c>
      <c r="O834">
        <v>16</v>
      </c>
      <c r="P834">
        <v>19</v>
      </c>
      <c r="Q834">
        <v>18</v>
      </c>
      <c r="R834">
        <v>20</v>
      </c>
      <c r="S834">
        <v>22</v>
      </c>
      <c r="T834">
        <v>16</v>
      </c>
      <c r="U834">
        <v>18</v>
      </c>
      <c r="V834">
        <v>20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92</v>
      </c>
      <c r="AH834">
        <v>95</v>
      </c>
      <c r="AI834">
        <v>0</v>
      </c>
      <c r="AJ834">
        <v>0</v>
      </c>
      <c r="AK834">
        <v>178</v>
      </c>
      <c r="AL834">
        <v>0</v>
      </c>
      <c r="AM834">
        <v>0</v>
      </c>
      <c r="AN834">
        <v>2</v>
      </c>
      <c r="AO834">
        <v>7</v>
      </c>
      <c r="AP834">
        <v>187</v>
      </c>
      <c r="AQ834" t="b">
        <f>IFERROR(MATCH('2018'!A833, '2019'!A:A, 0) &gt;0, FALSE)</f>
        <v>1</v>
      </c>
    </row>
    <row r="835" spans="1:43">
      <c r="A835" t="s">
        <v>4174</v>
      </c>
      <c r="B835" t="s">
        <v>4175</v>
      </c>
      <c r="C835" t="s">
        <v>7349</v>
      </c>
      <c r="D835" t="s">
        <v>10982</v>
      </c>
      <c r="E835" t="s">
        <v>4166</v>
      </c>
      <c r="F835">
        <v>62220</v>
      </c>
      <c r="G835">
        <v>6182336414</v>
      </c>
      <c r="H835" t="s">
        <v>199</v>
      </c>
      <c r="I835">
        <v>2</v>
      </c>
      <c r="J835">
        <v>10</v>
      </c>
      <c r="K835">
        <v>8</v>
      </c>
      <c r="L835">
        <v>20</v>
      </c>
      <c r="M835" t="s">
        <v>290</v>
      </c>
      <c r="N835">
        <v>14</v>
      </c>
      <c r="O835" t="s">
        <v>290</v>
      </c>
      <c r="P835">
        <v>10</v>
      </c>
      <c r="Q835" t="s">
        <v>290</v>
      </c>
      <c r="R835">
        <v>14</v>
      </c>
      <c r="S835" t="s">
        <v>290</v>
      </c>
      <c r="T835" t="s">
        <v>290</v>
      </c>
      <c r="U835">
        <v>11</v>
      </c>
      <c r="V835">
        <v>15</v>
      </c>
      <c r="W835">
        <v>0</v>
      </c>
      <c r="X835">
        <v>0</v>
      </c>
      <c r="Y835">
        <v>0</v>
      </c>
      <c r="Z835">
        <v>0</v>
      </c>
      <c r="AA835" t="s">
        <v>290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54</v>
      </c>
      <c r="AH835">
        <v>48</v>
      </c>
      <c r="AI835">
        <v>1</v>
      </c>
      <c r="AJ835">
        <v>2</v>
      </c>
      <c r="AK835">
        <v>22</v>
      </c>
      <c r="AL835">
        <v>0</v>
      </c>
      <c r="AM835">
        <v>2</v>
      </c>
      <c r="AN835">
        <v>73</v>
      </c>
      <c r="AO835">
        <v>2</v>
      </c>
      <c r="AP835">
        <v>102</v>
      </c>
      <c r="AQ835" t="b">
        <f>IFERROR(MATCH('2018'!A834, '2019'!A:A, 0) &gt;0, FALSE)</f>
        <v>1</v>
      </c>
    </row>
    <row r="836" spans="1:43">
      <c r="A836" t="s">
        <v>4179</v>
      </c>
      <c r="B836" t="s">
        <v>3785</v>
      </c>
      <c r="C836" t="s">
        <v>15900</v>
      </c>
      <c r="D836" t="s">
        <v>4181</v>
      </c>
      <c r="E836" t="s">
        <v>4166</v>
      </c>
      <c r="F836">
        <v>62223</v>
      </c>
      <c r="G836">
        <v>6182341206</v>
      </c>
      <c r="H836" t="s">
        <v>199</v>
      </c>
      <c r="I836">
        <v>1</v>
      </c>
      <c r="J836">
        <v>16</v>
      </c>
      <c r="K836">
        <v>3</v>
      </c>
      <c r="L836">
        <v>20</v>
      </c>
      <c r="M836">
        <v>13</v>
      </c>
      <c r="N836">
        <v>18</v>
      </c>
      <c r="O836">
        <v>12</v>
      </c>
      <c r="P836">
        <v>16</v>
      </c>
      <c r="Q836">
        <v>24</v>
      </c>
      <c r="R836">
        <v>18</v>
      </c>
      <c r="S836">
        <v>25</v>
      </c>
      <c r="T836">
        <v>24</v>
      </c>
      <c r="U836">
        <v>17</v>
      </c>
      <c r="V836">
        <v>0</v>
      </c>
      <c r="W836">
        <v>0</v>
      </c>
      <c r="X836">
        <v>0</v>
      </c>
      <c r="Y836">
        <v>0</v>
      </c>
      <c r="Z836">
        <v>16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79</v>
      </c>
      <c r="AH836">
        <v>104</v>
      </c>
      <c r="AI836">
        <v>0</v>
      </c>
      <c r="AJ836">
        <v>4</v>
      </c>
      <c r="AK836">
        <v>20</v>
      </c>
      <c r="AL836">
        <v>6</v>
      </c>
      <c r="AM836">
        <v>0</v>
      </c>
      <c r="AN836">
        <v>145</v>
      </c>
      <c r="AO836">
        <v>8</v>
      </c>
      <c r="AP836">
        <v>183</v>
      </c>
      <c r="AQ836" t="b">
        <f>IFERROR(MATCH('2018'!A835, '2019'!A:A, 0) &gt;0, FALSE)</f>
        <v>1</v>
      </c>
    </row>
    <row r="837" spans="1:43">
      <c r="A837" t="s">
        <v>4182</v>
      </c>
      <c r="B837" t="s">
        <v>4183</v>
      </c>
      <c r="C837" t="s">
        <v>13075</v>
      </c>
      <c r="D837" t="s">
        <v>4186</v>
      </c>
      <c r="E837" t="s">
        <v>4166</v>
      </c>
      <c r="F837">
        <v>62221</v>
      </c>
      <c r="G837">
        <v>6182354066</v>
      </c>
      <c r="H837" t="s">
        <v>199</v>
      </c>
      <c r="I837">
        <v>1</v>
      </c>
      <c r="J837">
        <v>14</v>
      </c>
      <c r="K837">
        <v>8</v>
      </c>
      <c r="L837">
        <v>23</v>
      </c>
      <c r="M837">
        <v>58</v>
      </c>
      <c r="N837">
        <v>21</v>
      </c>
      <c r="O837">
        <v>28</v>
      </c>
      <c r="P837">
        <v>22</v>
      </c>
      <c r="Q837">
        <v>26</v>
      </c>
      <c r="R837">
        <v>30</v>
      </c>
      <c r="S837">
        <v>25</v>
      </c>
      <c r="T837">
        <v>23</v>
      </c>
      <c r="U837">
        <v>29</v>
      </c>
      <c r="V837">
        <v>19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131</v>
      </c>
      <c r="AH837">
        <v>150</v>
      </c>
      <c r="AI837">
        <v>0</v>
      </c>
      <c r="AJ837">
        <v>1</v>
      </c>
      <c r="AK837">
        <v>6</v>
      </c>
      <c r="AL837">
        <v>2</v>
      </c>
      <c r="AM837">
        <v>2</v>
      </c>
      <c r="AN837">
        <v>263</v>
      </c>
      <c r="AO837">
        <v>7</v>
      </c>
      <c r="AP837">
        <v>281</v>
      </c>
      <c r="AQ837" t="b">
        <f>IFERROR(MATCH('2018'!A836, '2019'!A:A, 0) &gt;0, FALSE)</f>
        <v>1</v>
      </c>
    </row>
    <row r="838" spans="1:43">
      <c r="A838" t="s">
        <v>13077</v>
      </c>
      <c r="B838" t="s">
        <v>10991</v>
      </c>
      <c r="C838" t="s">
        <v>15901</v>
      </c>
      <c r="D838" t="s">
        <v>15902</v>
      </c>
      <c r="E838" t="s">
        <v>4207</v>
      </c>
      <c r="F838">
        <v>62208</v>
      </c>
      <c r="G838">
        <v>6186288463</v>
      </c>
      <c r="H838" t="s">
        <v>199</v>
      </c>
      <c r="I838">
        <v>2</v>
      </c>
      <c r="J838">
        <v>6</v>
      </c>
      <c r="K838">
        <v>3</v>
      </c>
      <c r="L838">
        <v>11</v>
      </c>
      <c r="M838">
        <v>28</v>
      </c>
      <c r="N838" t="s">
        <v>290</v>
      </c>
      <c r="O838" t="s">
        <v>290</v>
      </c>
      <c r="P838" t="s">
        <v>290</v>
      </c>
      <c r="Q838" t="s">
        <v>290</v>
      </c>
      <c r="R838" t="s">
        <v>290</v>
      </c>
      <c r="S838">
        <v>0</v>
      </c>
      <c r="T838" t="s">
        <v>290</v>
      </c>
      <c r="U838" t="s">
        <v>290</v>
      </c>
      <c r="V838" t="s">
        <v>290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 t="s">
        <v>290</v>
      </c>
      <c r="AE838" t="s">
        <v>290</v>
      </c>
      <c r="AF838">
        <v>0</v>
      </c>
      <c r="AG838">
        <v>32</v>
      </c>
      <c r="AH838">
        <v>22</v>
      </c>
      <c r="AI838">
        <v>0</v>
      </c>
      <c r="AJ838">
        <v>0</v>
      </c>
      <c r="AK838">
        <v>52</v>
      </c>
      <c r="AL838">
        <v>0</v>
      </c>
      <c r="AM838">
        <v>0</v>
      </c>
      <c r="AN838">
        <v>2</v>
      </c>
      <c r="AO838">
        <v>0</v>
      </c>
      <c r="AP838">
        <v>54</v>
      </c>
      <c r="AQ838" t="b">
        <f>IFERROR(MATCH('2018'!A837, '2019'!A:A, 0) &gt;0, FALSE)</f>
        <v>1</v>
      </c>
    </row>
    <row r="839" spans="1:43">
      <c r="A839" t="s">
        <v>4188</v>
      </c>
      <c r="B839" t="s">
        <v>4189</v>
      </c>
      <c r="C839" t="s">
        <v>15903</v>
      </c>
      <c r="D839" t="s">
        <v>15904</v>
      </c>
      <c r="E839" t="s">
        <v>4166</v>
      </c>
      <c r="F839">
        <v>62221</v>
      </c>
      <c r="G839">
        <v>6187262022</v>
      </c>
      <c r="H839" t="s">
        <v>199</v>
      </c>
      <c r="I839">
        <v>1</v>
      </c>
      <c r="J839">
        <v>3</v>
      </c>
      <c r="K839">
        <v>0</v>
      </c>
      <c r="L839">
        <v>4</v>
      </c>
      <c r="M839" t="s">
        <v>290</v>
      </c>
      <c r="N839" t="s">
        <v>290</v>
      </c>
      <c r="O839" t="s">
        <v>290</v>
      </c>
      <c r="P839" t="s">
        <v>290</v>
      </c>
      <c r="Q839" t="s">
        <v>290</v>
      </c>
      <c r="R839" t="s">
        <v>290</v>
      </c>
      <c r="S839" t="s">
        <v>290</v>
      </c>
      <c r="T839" t="s">
        <v>290</v>
      </c>
      <c r="U839" t="s">
        <v>290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 t="s">
        <v>290</v>
      </c>
      <c r="AF839">
        <v>0</v>
      </c>
      <c r="AG839">
        <v>10</v>
      </c>
      <c r="AH839">
        <v>19</v>
      </c>
      <c r="AI839">
        <v>0</v>
      </c>
      <c r="AJ839">
        <v>0</v>
      </c>
      <c r="AK839">
        <v>21</v>
      </c>
      <c r="AL839">
        <v>0</v>
      </c>
      <c r="AM839">
        <v>0</v>
      </c>
      <c r="AN839">
        <v>5</v>
      </c>
      <c r="AO839">
        <v>3</v>
      </c>
      <c r="AP839">
        <v>29</v>
      </c>
      <c r="AQ839" t="b">
        <f>IFERROR(MATCH('2018'!A838, '2019'!A:A, 0) &gt;0, FALSE)</f>
        <v>1</v>
      </c>
    </row>
    <row r="840" spans="1:43">
      <c r="A840" t="s">
        <v>13906</v>
      </c>
      <c r="B840" t="s">
        <v>13907</v>
      </c>
      <c r="C840" t="s">
        <v>13908</v>
      </c>
      <c r="D840" t="s">
        <v>13909</v>
      </c>
      <c r="E840" t="s">
        <v>4207</v>
      </c>
      <c r="F840">
        <v>62208</v>
      </c>
      <c r="G840">
        <v>6188250609</v>
      </c>
      <c r="H840" t="s">
        <v>199</v>
      </c>
      <c r="I840">
        <v>1</v>
      </c>
      <c r="J840">
        <v>6</v>
      </c>
      <c r="K840">
        <v>1</v>
      </c>
      <c r="L840">
        <v>8</v>
      </c>
      <c r="M840">
        <v>12</v>
      </c>
      <c r="N840">
        <v>11</v>
      </c>
      <c r="O840" t="s">
        <v>290</v>
      </c>
      <c r="P840" t="s">
        <v>290</v>
      </c>
      <c r="Q840" t="s">
        <v>290</v>
      </c>
      <c r="R840" t="s">
        <v>290</v>
      </c>
      <c r="S840" t="s">
        <v>290</v>
      </c>
      <c r="T840" t="s">
        <v>290</v>
      </c>
      <c r="U840" t="s">
        <v>290</v>
      </c>
      <c r="V840" t="s">
        <v>290</v>
      </c>
      <c r="W840" t="s">
        <v>290</v>
      </c>
      <c r="X840">
        <v>0</v>
      </c>
      <c r="Y840" t="s">
        <v>290</v>
      </c>
      <c r="Z840" t="s">
        <v>290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32</v>
      </c>
      <c r="AH840">
        <v>27</v>
      </c>
      <c r="AI840">
        <v>0</v>
      </c>
      <c r="AJ840">
        <v>2</v>
      </c>
      <c r="AK840">
        <v>20</v>
      </c>
      <c r="AL840">
        <v>0</v>
      </c>
      <c r="AM840">
        <v>0</v>
      </c>
      <c r="AN840">
        <v>28</v>
      </c>
      <c r="AO840">
        <v>9</v>
      </c>
      <c r="AP840">
        <v>59</v>
      </c>
      <c r="AQ840" t="b">
        <f>IFERROR(MATCH('2018'!A839, '2019'!A:A, 0) &gt;0, FALSE)</f>
        <v>0</v>
      </c>
    </row>
    <row r="841" spans="1:43">
      <c r="A841" t="s">
        <v>4195</v>
      </c>
      <c r="B841" t="s">
        <v>4196</v>
      </c>
      <c r="C841" t="s">
        <v>15354</v>
      </c>
      <c r="D841" t="s">
        <v>4198</v>
      </c>
      <c r="E841" t="s">
        <v>4172</v>
      </c>
      <c r="F841">
        <v>62203</v>
      </c>
      <c r="G841">
        <v>6183970316</v>
      </c>
      <c r="H841" t="s">
        <v>199</v>
      </c>
      <c r="I841">
        <v>3</v>
      </c>
      <c r="J841">
        <v>14</v>
      </c>
      <c r="K841">
        <v>2</v>
      </c>
      <c r="L841">
        <v>19</v>
      </c>
      <c r="M841">
        <v>0</v>
      </c>
      <c r="N841">
        <v>16</v>
      </c>
      <c r="O841" t="s">
        <v>290</v>
      </c>
      <c r="P841">
        <v>17</v>
      </c>
      <c r="Q841">
        <v>14</v>
      </c>
      <c r="R841">
        <v>14</v>
      </c>
      <c r="S841">
        <v>19</v>
      </c>
      <c r="T841">
        <v>13</v>
      </c>
      <c r="U841">
        <v>14</v>
      </c>
      <c r="V841">
        <v>11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70</v>
      </c>
      <c r="AH841">
        <v>57</v>
      </c>
      <c r="AI841">
        <v>0</v>
      </c>
      <c r="AJ841">
        <v>0</v>
      </c>
      <c r="AK841">
        <v>120</v>
      </c>
      <c r="AL841">
        <v>7</v>
      </c>
      <c r="AM841">
        <v>0</v>
      </c>
      <c r="AN841">
        <v>0</v>
      </c>
      <c r="AO841">
        <v>0</v>
      </c>
      <c r="AP841">
        <v>127</v>
      </c>
      <c r="AQ841" t="b">
        <f>IFERROR(MATCH('2018'!A840, '2019'!A:A, 0) &gt;0, FALSE)</f>
        <v>1</v>
      </c>
    </row>
    <row r="842" spans="1:43">
      <c r="A842" t="s">
        <v>4203</v>
      </c>
      <c r="B842" t="s">
        <v>4204</v>
      </c>
      <c r="C842" t="s">
        <v>15905</v>
      </c>
      <c r="D842" t="s">
        <v>4206</v>
      </c>
      <c r="E842" t="s">
        <v>4207</v>
      </c>
      <c r="F842">
        <v>62208</v>
      </c>
      <c r="G842">
        <v>6186287395</v>
      </c>
      <c r="H842" t="s">
        <v>199</v>
      </c>
      <c r="I842">
        <v>4</v>
      </c>
      <c r="J842">
        <v>16</v>
      </c>
      <c r="K842">
        <v>7</v>
      </c>
      <c r="L842">
        <v>27</v>
      </c>
      <c r="M842">
        <v>29</v>
      </c>
      <c r="N842">
        <v>23</v>
      </c>
      <c r="O842">
        <v>17</v>
      </c>
      <c r="P842">
        <v>28</v>
      </c>
      <c r="Q842">
        <v>31</v>
      </c>
      <c r="R842">
        <v>28</v>
      </c>
      <c r="S842">
        <v>30</v>
      </c>
      <c r="T842">
        <v>23</v>
      </c>
      <c r="U842">
        <v>20</v>
      </c>
      <c r="V842">
        <v>21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124</v>
      </c>
      <c r="AH842">
        <v>126</v>
      </c>
      <c r="AI842">
        <v>0</v>
      </c>
      <c r="AJ842">
        <v>2</v>
      </c>
      <c r="AK842">
        <v>20</v>
      </c>
      <c r="AL842">
        <v>20</v>
      </c>
      <c r="AM842">
        <v>0</v>
      </c>
      <c r="AN842">
        <v>193</v>
      </c>
      <c r="AO842">
        <v>15</v>
      </c>
      <c r="AP842">
        <v>250</v>
      </c>
      <c r="AQ842" t="b">
        <f>IFERROR(MATCH('2018'!A841, '2019'!A:A, 0) &gt;0, FALSE)</f>
        <v>1</v>
      </c>
    </row>
    <row r="843" spans="1:43">
      <c r="A843" t="s">
        <v>4209</v>
      </c>
      <c r="B843" t="s">
        <v>786</v>
      </c>
      <c r="C843" t="s">
        <v>15906</v>
      </c>
      <c r="D843" t="s">
        <v>15907</v>
      </c>
      <c r="E843" t="s">
        <v>4212</v>
      </c>
      <c r="F843">
        <v>62243</v>
      </c>
      <c r="G843">
        <v>6185393930</v>
      </c>
      <c r="H843" t="s">
        <v>199</v>
      </c>
      <c r="I843">
        <v>1</v>
      </c>
      <c r="J843">
        <v>10</v>
      </c>
      <c r="K843">
        <v>4</v>
      </c>
      <c r="L843">
        <v>15</v>
      </c>
      <c r="M843">
        <v>21</v>
      </c>
      <c r="N843">
        <v>10</v>
      </c>
      <c r="O843" t="s">
        <v>290</v>
      </c>
      <c r="P843">
        <v>11</v>
      </c>
      <c r="Q843" t="s">
        <v>290</v>
      </c>
      <c r="R843">
        <v>14</v>
      </c>
      <c r="S843" t="s">
        <v>290</v>
      </c>
      <c r="T843" t="s">
        <v>290</v>
      </c>
      <c r="U843" t="s">
        <v>290</v>
      </c>
      <c r="V843" t="s">
        <v>290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47</v>
      </c>
      <c r="AH843">
        <v>48</v>
      </c>
      <c r="AI843">
        <v>0</v>
      </c>
      <c r="AJ843">
        <v>4</v>
      </c>
      <c r="AK843">
        <v>0</v>
      </c>
      <c r="AL843">
        <v>3</v>
      </c>
      <c r="AM843">
        <v>0</v>
      </c>
      <c r="AN843">
        <v>87</v>
      </c>
      <c r="AO843">
        <v>1</v>
      </c>
      <c r="AP843">
        <v>95</v>
      </c>
      <c r="AQ843" t="b">
        <f>IFERROR(MATCH('2018'!A842, '2019'!A:A, 0) &gt;0, FALSE)</f>
        <v>1</v>
      </c>
    </row>
    <row r="844" spans="1:43">
      <c r="A844" t="s">
        <v>4219</v>
      </c>
      <c r="B844" t="s">
        <v>4220</v>
      </c>
      <c r="C844" t="s">
        <v>15358</v>
      </c>
      <c r="D844" t="s">
        <v>4222</v>
      </c>
      <c r="E844" t="s">
        <v>4223</v>
      </c>
      <c r="F844">
        <v>62258</v>
      </c>
      <c r="G844">
        <v>6185662922</v>
      </c>
      <c r="H844" t="s">
        <v>199</v>
      </c>
      <c r="I844">
        <v>1</v>
      </c>
      <c r="J844">
        <v>12.6</v>
      </c>
      <c r="K844">
        <v>4.5999999999999996</v>
      </c>
      <c r="L844">
        <v>18.2</v>
      </c>
      <c r="M844">
        <v>52</v>
      </c>
      <c r="N844">
        <v>15</v>
      </c>
      <c r="O844">
        <v>18</v>
      </c>
      <c r="P844">
        <v>11</v>
      </c>
      <c r="Q844">
        <v>23</v>
      </c>
      <c r="R844">
        <v>18</v>
      </c>
      <c r="S844">
        <v>16</v>
      </c>
      <c r="T844">
        <v>21</v>
      </c>
      <c r="U844">
        <v>15</v>
      </c>
      <c r="V844">
        <v>16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100</v>
      </c>
      <c r="AH844">
        <v>105</v>
      </c>
      <c r="AI844">
        <v>0</v>
      </c>
      <c r="AJ844">
        <v>0</v>
      </c>
      <c r="AK844">
        <v>2</v>
      </c>
      <c r="AL844">
        <v>2</v>
      </c>
      <c r="AM844">
        <v>0</v>
      </c>
      <c r="AN844">
        <v>193</v>
      </c>
      <c r="AO844">
        <v>8</v>
      </c>
      <c r="AP844">
        <v>205</v>
      </c>
      <c r="AQ844" t="b">
        <f>IFERROR(MATCH('2018'!A843, '2019'!A:A, 0) &gt;0, FALSE)</f>
        <v>1</v>
      </c>
    </row>
    <row r="845" spans="1:43">
      <c r="A845" t="s">
        <v>4225</v>
      </c>
      <c r="B845" t="s">
        <v>4226</v>
      </c>
      <c r="C845" t="s">
        <v>13088</v>
      </c>
      <c r="D845" t="s">
        <v>4228</v>
      </c>
      <c r="E845" t="s">
        <v>4229</v>
      </c>
      <c r="F845">
        <v>62260</v>
      </c>
      <c r="G845">
        <v>6184763510</v>
      </c>
      <c r="H845" t="s">
        <v>199</v>
      </c>
      <c r="I845">
        <v>2</v>
      </c>
      <c r="J845">
        <v>16</v>
      </c>
      <c r="K845">
        <v>2</v>
      </c>
      <c r="L845">
        <v>20</v>
      </c>
      <c r="M845">
        <v>57</v>
      </c>
      <c r="N845">
        <v>11</v>
      </c>
      <c r="O845">
        <v>13</v>
      </c>
      <c r="P845" t="s">
        <v>290</v>
      </c>
      <c r="Q845">
        <v>13</v>
      </c>
      <c r="R845">
        <v>12</v>
      </c>
      <c r="S845">
        <v>15</v>
      </c>
      <c r="T845" t="s">
        <v>290</v>
      </c>
      <c r="U845">
        <v>11</v>
      </c>
      <c r="V845" t="s">
        <v>290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77</v>
      </c>
      <c r="AH845">
        <v>74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141</v>
      </c>
      <c r="AO845">
        <v>10</v>
      </c>
      <c r="AP845">
        <v>151</v>
      </c>
      <c r="AQ845" t="b">
        <f>IFERROR(MATCH('2018'!A844, '2019'!A:A, 0) &gt;0, FALSE)</f>
        <v>1</v>
      </c>
    </row>
    <row r="846" spans="1:43">
      <c r="A846" t="s">
        <v>13090</v>
      </c>
      <c r="B846" t="s">
        <v>11019</v>
      </c>
      <c r="C846" t="s">
        <v>7211</v>
      </c>
      <c r="D846" t="s">
        <v>11021</v>
      </c>
      <c r="E846" t="s">
        <v>11022</v>
      </c>
      <c r="F846">
        <v>62264</v>
      </c>
      <c r="G846">
        <v>6184752170</v>
      </c>
      <c r="H846" t="s">
        <v>199</v>
      </c>
      <c r="I846">
        <v>1</v>
      </c>
      <c r="J846">
        <v>6</v>
      </c>
      <c r="K846">
        <v>6</v>
      </c>
      <c r="L846">
        <v>13</v>
      </c>
      <c r="M846">
        <v>14</v>
      </c>
      <c r="N846" t="s">
        <v>290</v>
      </c>
      <c r="O846" t="s">
        <v>290</v>
      </c>
      <c r="P846">
        <v>10</v>
      </c>
      <c r="Q846" t="s">
        <v>290</v>
      </c>
      <c r="R846" t="s">
        <v>290</v>
      </c>
      <c r="S846" t="s">
        <v>290</v>
      </c>
      <c r="T846" t="s">
        <v>290</v>
      </c>
      <c r="U846" t="s">
        <v>290</v>
      </c>
      <c r="V846" t="s">
        <v>290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33</v>
      </c>
      <c r="AH846">
        <v>36</v>
      </c>
      <c r="AI846">
        <v>0</v>
      </c>
      <c r="AJ846">
        <v>1</v>
      </c>
      <c r="AK846">
        <v>0</v>
      </c>
      <c r="AL846">
        <v>0</v>
      </c>
      <c r="AM846">
        <v>0</v>
      </c>
      <c r="AN846">
        <v>68</v>
      </c>
      <c r="AO846">
        <v>0</v>
      </c>
      <c r="AP846">
        <v>69</v>
      </c>
      <c r="AQ846" t="b">
        <f>IFERROR(MATCH('2018'!A845, '2019'!A:A, 0) &gt;0, FALSE)</f>
        <v>1</v>
      </c>
    </row>
    <row r="847" spans="1:43">
      <c r="A847" t="s">
        <v>4235</v>
      </c>
      <c r="B847" t="s">
        <v>4236</v>
      </c>
      <c r="C847" t="s">
        <v>13914</v>
      </c>
      <c r="D847" t="s">
        <v>4238</v>
      </c>
      <c r="E847" t="s">
        <v>4239</v>
      </c>
      <c r="F847">
        <v>62285</v>
      </c>
      <c r="G847">
        <v>6182330581</v>
      </c>
      <c r="H847" t="s">
        <v>199</v>
      </c>
      <c r="I847">
        <v>1</v>
      </c>
      <c r="J847">
        <v>8</v>
      </c>
      <c r="K847">
        <v>1</v>
      </c>
      <c r="L847">
        <v>10</v>
      </c>
      <c r="M847">
        <v>48</v>
      </c>
      <c r="N847" t="s">
        <v>290</v>
      </c>
      <c r="O847" t="s">
        <v>290</v>
      </c>
      <c r="P847" t="s">
        <v>290</v>
      </c>
      <c r="Q847">
        <v>14</v>
      </c>
      <c r="R847" t="s">
        <v>290</v>
      </c>
      <c r="S847" t="s">
        <v>290</v>
      </c>
      <c r="T847" t="s">
        <v>290</v>
      </c>
      <c r="U847" t="s">
        <v>290</v>
      </c>
      <c r="V847" t="s">
        <v>290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43</v>
      </c>
      <c r="AH847">
        <v>59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101</v>
      </c>
      <c r="AO847">
        <v>1</v>
      </c>
      <c r="AP847">
        <v>102</v>
      </c>
      <c r="AQ847" t="b">
        <f>IFERROR(MATCH('2018'!A846, '2019'!A:A, 0) &gt;0, FALSE)</f>
        <v>1</v>
      </c>
    </row>
    <row r="848" spans="1:43">
      <c r="A848" t="s">
        <v>4241</v>
      </c>
      <c r="B848" t="s">
        <v>4242</v>
      </c>
      <c r="C848" t="s">
        <v>15363</v>
      </c>
      <c r="D848" t="s">
        <v>4244</v>
      </c>
      <c r="E848" t="s">
        <v>4166</v>
      </c>
      <c r="F848">
        <v>62226</v>
      </c>
      <c r="G848">
        <v>6182351100</v>
      </c>
      <c r="H848" t="s">
        <v>199</v>
      </c>
      <c r="I848">
        <v>3</v>
      </c>
      <c r="J848">
        <v>27</v>
      </c>
      <c r="K848">
        <v>14</v>
      </c>
      <c r="L848">
        <v>44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81</v>
      </c>
      <c r="X848">
        <v>109</v>
      </c>
      <c r="Y848">
        <v>83</v>
      </c>
      <c r="Z848">
        <v>107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175</v>
      </c>
      <c r="AH848">
        <v>205</v>
      </c>
      <c r="AI848">
        <v>0</v>
      </c>
      <c r="AJ848">
        <v>3</v>
      </c>
      <c r="AK848">
        <v>89</v>
      </c>
      <c r="AL848">
        <v>21</v>
      </c>
      <c r="AM848">
        <v>0</v>
      </c>
      <c r="AN848">
        <v>267</v>
      </c>
      <c r="AO848">
        <v>0</v>
      </c>
      <c r="AP848">
        <v>380</v>
      </c>
      <c r="AQ848" t="b">
        <f>IFERROR(MATCH('2018'!A847, '2019'!A:A, 0) &gt;0, FALSE)</f>
        <v>0</v>
      </c>
    </row>
    <row r="849" spans="1:43">
      <c r="A849" t="s">
        <v>4245</v>
      </c>
      <c r="B849" t="s">
        <v>4246</v>
      </c>
      <c r="C849" t="s">
        <v>11026</v>
      </c>
      <c r="D849" t="s">
        <v>4249</v>
      </c>
      <c r="E849" t="s">
        <v>4159</v>
      </c>
      <c r="F849">
        <v>62269</v>
      </c>
      <c r="G849">
        <v>6186326327</v>
      </c>
      <c r="H849" t="s">
        <v>199</v>
      </c>
      <c r="I849">
        <v>3</v>
      </c>
      <c r="J849">
        <v>28</v>
      </c>
      <c r="K849">
        <v>11</v>
      </c>
      <c r="L849">
        <v>42</v>
      </c>
      <c r="M849">
        <v>76</v>
      </c>
      <c r="N849">
        <v>55</v>
      </c>
      <c r="O849">
        <v>42</v>
      </c>
      <c r="P849">
        <v>47</v>
      </c>
      <c r="Q849">
        <v>46</v>
      </c>
      <c r="R849">
        <v>52</v>
      </c>
      <c r="S849">
        <v>53</v>
      </c>
      <c r="T849">
        <v>36</v>
      </c>
      <c r="U849">
        <v>47</v>
      </c>
      <c r="V849">
        <v>47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251</v>
      </c>
      <c r="AH849">
        <v>250</v>
      </c>
      <c r="AI849">
        <v>4</v>
      </c>
      <c r="AJ849">
        <v>2</v>
      </c>
      <c r="AK849">
        <v>5</v>
      </c>
      <c r="AL849">
        <v>0</v>
      </c>
      <c r="AM849">
        <v>3</v>
      </c>
      <c r="AN849">
        <v>451</v>
      </c>
      <c r="AO849">
        <v>36</v>
      </c>
      <c r="AP849">
        <v>501</v>
      </c>
      <c r="AQ849" t="b">
        <f>IFERROR(MATCH('2018'!A848, '2019'!A:A, 0) &gt;0, FALSE)</f>
        <v>1</v>
      </c>
    </row>
    <row r="850" spans="1:43">
      <c r="A850" t="s">
        <v>4250</v>
      </c>
      <c r="B850" t="s">
        <v>4251</v>
      </c>
      <c r="C850" t="s">
        <v>7389</v>
      </c>
      <c r="D850" t="s">
        <v>4254</v>
      </c>
      <c r="E850" t="s">
        <v>4166</v>
      </c>
      <c r="F850">
        <v>62221</v>
      </c>
      <c r="G850">
        <v>6182340275</v>
      </c>
      <c r="H850" t="s">
        <v>199</v>
      </c>
      <c r="I850">
        <v>3.5</v>
      </c>
      <c r="J850">
        <v>17.5</v>
      </c>
      <c r="K850">
        <v>7</v>
      </c>
      <c r="L850">
        <v>28</v>
      </c>
      <c r="M850">
        <v>61</v>
      </c>
      <c r="N850">
        <v>30</v>
      </c>
      <c r="O850">
        <v>28</v>
      </c>
      <c r="P850">
        <v>23</v>
      </c>
      <c r="Q850">
        <v>34</v>
      </c>
      <c r="R850">
        <v>23</v>
      </c>
      <c r="S850">
        <v>30</v>
      </c>
      <c r="T850">
        <v>28</v>
      </c>
      <c r="U850">
        <v>22</v>
      </c>
      <c r="V850">
        <v>21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164</v>
      </c>
      <c r="AH850">
        <v>136</v>
      </c>
      <c r="AI850">
        <v>1</v>
      </c>
      <c r="AJ850">
        <v>6</v>
      </c>
      <c r="AK850">
        <v>20</v>
      </c>
      <c r="AL850">
        <v>4</v>
      </c>
      <c r="AM850">
        <v>0</v>
      </c>
      <c r="AN850">
        <v>230</v>
      </c>
      <c r="AO850">
        <v>39</v>
      </c>
      <c r="AP850">
        <v>300</v>
      </c>
      <c r="AQ850" t="b">
        <f>IFERROR(MATCH('2018'!A849, '2019'!A:A, 0) &gt;0, FALSE)</f>
        <v>1</v>
      </c>
    </row>
    <row r="851" spans="1:43">
      <c r="A851" t="s">
        <v>13099</v>
      </c>
      <c r="B851" t="s">
        <v>13100</v>
      </c>
      <c r="C851" t="s">
        <v>15367</v>
      </c>
      <c r="D851" t="s">
        <v>13102</v>
      </c>
      <c r="E851" t="s">
        <v>4172</v>
      </c>
      <c r="F851">
        <v>62202</v>
      </c>
      <c r="G851">
        <v>6188757880</v>
      </c>
      <c r="H851" t="s">
        <v>199</v>
      </c>
      <c r="I851">
        <v>1</v>
      </c>
      <c r="J851">
        <v>6</v>
      </c>
      <c r="K851">
        <v>0</v>
      </c>
      <c r="L851">
        <v>7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40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25</v>
      </c>
      <c r="AH851">
        <v>15</v>
      </c>
      <c r="AI851">
        <v>0</v>
      </c>
      <c r="AJ851">
        <v>0</v>
      </c>
      <c r="AK851">
        <v>0</v>
      </c>
      <c r="AL851">
        <v>40</v>
      </c>
      <c r="AM851">
        <v>0</v>
      </c>
      <c r="AN851">
        <v>0</v>
      </c>
      <c r="AO851">
        <v>0</v>
      </c>
      <c r="AP851">
        <v>40</v>
      </c>
      <c r="AQ851" t="b">
        <f>IFERROR(MATCH('2018'!A850, '2019'!A:A, 0) &gt;0, FALSE)</f>
        <v>1</v>
      </c>
    </row>
    <row r="852" spans="1:43">
      <c r="A852" t="s">
        <v>4255</v>
      </c>
      <c r="B852" t="s">
        <v>4256</v>
      </c>
      <c r="C852" t="s">
        <v>11046</v>
      </c>
      <c r="D852" t="s">
        <v>4258</v>
      </c>
      <c r="E852" t="s">
        <v>4166</v>
      </c>
      <c r="F852">
        <v>62220</v>
      </c>
      <c r="G852">
        <v>6182337542</v>
      </c>
      <c r="H852" t="s">
        <v>199</v>
      </c>
      <c r="I852">
        <v>3</v>
      </c>
      <c r="J852">
        <v>10</v>
      </c>
      <c r="K852">
        <v>1</v>
      </c>
      <c r="L852">
        <v>14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 t="s">
        <v>290</v>
      </c>
      <c r="AB852">
        <v>95</v>
      </c>
      <c r="AC852">
        <v>26</v>
      </c>
      <c r="AD852">
        <v>0</v>
      </c>
      <c r="AE852">
        <v>0</v>
      </c>
      <c r="AF852">
        <v>0</v>
      </c>
      <c r="AG852">
        <v>56</v>
      </c>
      <c r="AH852">
        <v>72</v>
      </c>
      <c r="AI852">
        <v>0</v>
      </c>
      <c r="AJ852">
        <v>12</v>
      </c>
      <c r="AK852">
        <v>40</v>
      </c>
      <c r="AL852">
        <v>1</v>
      </c>
      <c r="AM852">
        <v>0</v>
      </c>
      <c r="AN852">
        <v>56</v>
      </c>
      <c r="AO852">
        <v>19</v>
      </c>
      <c r="AP852">
        <v>128</v>
      </c>
      <c r="AQ852" t="b">
        <f>IFERROR(MATCH('2018'!A851, '2019'!A:A, 0) &gt;0, FALSE)</f>
        <v>1</v>
      </c>
    </row>
    <row r="853" spans="1:43">
      <c r="A853" t="s">
        <v>13106</v>
      </c>
      <c r="B853" t="s">
        <v>11048</v>
      </c>
      <c r="C853" t="s">
        <v>15908</v>
      </c>
      <c r="D853" t="s">
        <v>11051</v>
      </c>
      <c r="E853" t="s">
        <v>11052</v>
      </c>
      <c r="F853">
        <v>62232</v>
      </c>
      <c r="G853">
        <v>6183459571</v>
      </c>
      <c r="H853" t="s">
        <v>199</v>
      </c>
      <c r="I853">
        <v>0.5</v>
      </c>
      <c r="J853">
        <v>3.5</v>
      </c>
      <c r="K853">
        <v>1</v>
      </c>
      <c r="L853">
        <v>5</v>
      </c>
      <c r="M853" t="s">
        <v>290</v>
      </c>
      <c r="N853" t="s">
        <v>290</v>
      </c>
      <c r="O853" t="s">
        <v>290</v>
      </c>
      <c r="P853" t="s">
        <v>290</v>
      </c>
      <c r="Q853" t="s">
        <v>290</v>
      </c>
      <c r="R853" t="s">
        <v>290</v>
      </c>
      <c r="S853" t="s">
        <v>290</v>
      </c>
      <c r="T853" t="s">
        <v>290</v>
      </c>
      <c r="U853">
        <v>0</v>
      </c>
      <c r="V853">
        <v>0</v>
      </c>
      <c r="W853">
        <v>0</v>
      </c>
      <c r="X853">
        <v>0</v>
      </c>
      <c r="Y853">
        <v>0</v>
      </c>
      <c r="Z853" t="s">
        <v>290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16</v>
      </c>
      <c r="AH853">
        <v>14</v>
      </c>
      <c r="AI853">
        <v>0</v>
      </c>
      <c r="AJ853">
        <v>1</v>
      </c>
      <c r="AK853">
        <v>21</v>
      </c>
      <c r="AL853">
        <v>0</v>
      </c>
      <c r="AM853">
        <v>1</v>
      </c>
      <c r="AN853">
        <v>7</v>
      </c>
      <c r="AO853">
        <v>0</v>
      </c>
      <c r="AP853">
        <v>30</v>
      </c>
      <c r="AQ853" t="b">
        <f>IFERROR(MATCH('2018'!A852, '2019'!A:A, 0) &gt;0, FALSE)</f>
        <v>1</v>
      </c>
    </row>
    <row r="854" spans="1:43">
      <c r="A854" t="s">
        <v>4259</v>
      </c>
      <c r="B854" t="s">
        <v>4162</v>
      </c>
      <c r="C854" t="s">
        <v>15909</v>
      </c>
      <c r="D854" t="s">
        <v>4261</v>
      </c>
      <c r="E854" t="s">
        <v>4262</v>
      </c>
      <c r="F854">
        <v>62704</v>
      </c>
      <c r="G854">
        <v>2175227534</v>
      </c>
      <c r="H854" t="s">
        <v>200</v>
      </c>
      <c r="I854">
        <v>3.2</v>
      </c>
      <c r="J854">
        <v>27.5</v>
      </c>
      <c r="K854">
        <v>17.8</v>
      </c>
      <c r="L854">
        <v>48.5</v>
      </c>
      <c r="M854">
        <v>58</v>
      </c>
      <c r="N854">
        <v>51</v>
      </c>
      <c r="O854">
        <v>50</v>
      </c>
      <c r="P854">
        <v>44</v>
      </c>
      <c r="Q854">
        <v>53</v>
      </c>
      <c r="R854">
        <v>45</v>
      </c>
      <c r="S854">
        <v>45</v>
      </c>
      <c r="T854">
        <v>59</v>
      </c>
      <c r="U854">
        <v>55</v>
      </c>
      <c r="V854">
        <v>52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 t="s">
        <v>290</v>
      </c>
      <c r="AE854">
        <v>24</v>
      </c>
      <c r="AF854">
        <v>0</v>
      </c>
      <c r="AG854">
        <v>267</v>
      </c>
      <c r="AH854">
        <v>271</v>
      </c>
      <c r="AI854">
        <v>0</v>
      </c>
      <c r="AJ854">
        <v>11</v>
      </c>
      <c r="AK854">
        <v>8</v>
      </c>
      <c r="AL854">
        <v>14</v>
      </c>
      <c r="AM854">
        <v>0</v>
      </c>
      <c r="AN854">
        <v>489</v>
      </c>
      <c r="AO854">
        <v>16</v>
      </c>
      <c r="AP854">
        <v>538</v>
      </c>
      <c r="AQ854" t="b">
        <f>IFERROR(MATCH('2018'!A853, '2019'!A:A, 0) &gt;0, FALSE)</f>
        <v>1</v>
      </c>
    </row>
    <row r="855" spans="1:43">
      <c r="A855" t="s">
        <v>13113</v>
      </c>
      <c r="B855" t="s">
        <v>11064</v>
      </c>
      <c r="C855" t="s">
        <v>15371</v>
      </c>
      <c r="D855" t="s">
        <v>11067</v>
      </c>
      <c r="E855" t="s">
        <v>4262</v>
      </c>
      <c r="F855">
        <v>62703</v>
      </c>
      <c r="G855">
        <v>2175232652</v>
      </c>
      <c r="H855" t="s">
        <v>200</v>
      </c>
      <c r="I855">
        <v>2</v>
      </c>
      <c r="J855">
        <v>16</v>
      </c>
      <c r="K855">
        <v>4</v>
      </c>
      <c r="L855">
        <v>22</v>
      </c>
      <c r="M855">
        <v>21</v>
      </c>
      <c r="N855" t="s">
        <v>290</v>
      </c>
      <c r="O855">
        <v>15</v>
      </c>
      <c r="P855" t="s">
        <v>290</v>
      </c>
      <c r="Q855">
        <v>11</v>
      </c>
      <c r="R855">
        <v>11</v>
      </c>
      <c r="S855" t="s">
        <v>290</v>
      </c>
      <c r="T855">
        <v>11</v>
      </c>
      <c r="U855" t="s">
        <v>290</v>
      </c>
      <c r="V855" t="s">
        <v>290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18</v>
      </c>
      <c r="AF855">
        <v>0</v>
      </c>
      <c r="AG855">
        <v>64</v>
      </c>
      <c r="AH855">
        <v>62</v>
      </c>
      <c r="AI855">
        <v>1</v>
      </c>
      <c r="AJ855">
        <v>5</v>
      </c>
      <c r="AK855">
        <v>17</v>
      </c>
      <c r="AL855">
        <v>0</v>
      </c>
      <c r="AM855">
        <v>0</v>
      </c>
      <c r="AN855">
        <v>89</v>
      </c>
      <c r="AO855">
        <v>14</v>
      </c>
      <c r="AP855">
        <v>126</v>
      </c>
      <c r="AQ855" t="b">
        <f>IFERROR(MATCH('2018'!A854, '2019'!A:A, 0) &gt;0, FALSE)</f>
        <v>1</v>
      </c>
    </row>
    <row r="856" spans="1:43">
      <c r="A856" t="s">
        <v>4264</v>
      </c>
      <c r="B856" t="s">
        <v>2217</v>
      </c>
      <c r="C856" t="s">
        <v>13116</v>
      </c>
      <c r="D856" t="s">
        <v>4266</v>
      </c>
      <c r="E856" t="s">
        <v>4262</v>
      </c>
      <c r="F856">
        <v>62704</v>
      </c>
      <c r="G856">
        <v>2175462159</v>
      </c>
      <c r="H856" t="s">
        <v>200</v>
      </c>
      <c r="I856">
        <v>5</v>
      </c>
      <c r="J856">
        <v>30</v>
      </c>
      <c r="K856">
        <v>16</v>
      </c>
      <c r="L856">
        <v>51</v>
      </c>
      <c r="M856">
        <v>81</v>
      </c>
      <c r="N856">
        <v>36</v>
      </c>
      <c r="O856">
        <v>31</v>
      </c>
      <c r="P856">
        <v>34</v>
      </c>
      <c r="Q856">
        <v>36</v>
      </c>
      <c r="R856">
        <v>20</v>
      </c>
      <c r="S856">
        <v>31</v>
      </c>
      <c r="T856">
        <v>23</v>
      </c>
      <c r="U856">
        <v>28</v>
      </c>
      <c r="V856">
        <v>40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290</v>
      </c>
      <c r="AF856">
        <v>0</v>
      </c>
      <c r="AG856">
        <v>171</v>
      </c>
      <c r="AH856">
        <v>193</v>
      </c>
      <c r="AI856">
        <v>1</v>
      </c>
      <c r="AJ856">
        <v>9</v>
      </c>
      <c r="AK856">
        <v>4</v>
      </c>
      <c r="AL856">
        <v>6</v>
      </c>
      <c r="AM856">
        <v>2</v>
      </c>
      <c r="AN856">
        <v>326</v>
      </c>
      <c r="AO856">
        <v>16</v>
      </c>
      <c r="AP856">
        <v>364</v>
      </c>
      <c r="AQ856" t="b">
        <f>IFERROR(MATCH('2018'!A855, '2019'!A:A, 0) &gt;0, FALSE)</f>
        <v>0</v>
      </c>
    </row>
    <row r="857" spans="1:43">
      <c r="A857" t="s">
        <v>4267</v>
      </c>
      <c r="B857" t="s">
        <v>4268</v>
      </c>
      <c r="C857" t="s">
        <v>7401</v>
      </c>
      <c r="D857" t="s">
        <v>4271</v>
      </c>
      <c r="E857" t="s">
        <v>4262</v>
      </c>
      <c r="F857">
        <v>62702</v>
      </c>
      <c r="G857">
        <v>2176981933</v>
      </c>
      <c r="H857" t="s">
        <v>200</v>
      </c>
      <c r="I857">
        <v>4</v>
      </c>
      <c r="J857">
        <v>23.7</v>
      </c>
      <c r="K857">
        <v>7</v>
      </c>
      <c r="L857">
        <v>34.700000000000003</v>
      </c>
      <c r="M857">
        <v>0</v>
      </c>
      <c r="N857">
        <v>63</v>
      </c>
      <c r="O857">
        <v>40</v>
      </c>
      <c r="P857">
        <v>42</v>
      </c>
      <c r="Q857">
        <v>37</v>
      </c>
      <c r="R857">
        <v>41</v>
      </c>
      <c r="S857">
        <v>41</v>
      </c>
      <c r="T857">
        <v>40</v>
      </c>
      <c r="U857">
        <v>36</v>
      </c>
      <c r="V857">
        <v>25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17</v>
      </c>
      <c r="AF857">
        <v>0</v>
      </c>
      <c r="AG857">
        <v>176</v>
      </c>
      <c r="AH857">
        <v>206</v>
      </c>
      <c r="AI857">
        <v>1</v>
      </c>
      <c r="AJ857">
        <v>13</v>
      </c>
      <c r="AK857">
        <v>28</v>
      </c>
      <c r="AL857">
        <v>10</v>
      </c>
      <c r="AM857">
        <v>0</v>
      </c>
      <c r="AN857">
        <v>310</v>
      </c>
      <c r="AO857">
        <v>20</v>
      </c>
      <c r="AP857">
        <v>382</v>
      </c>
      <c r="AQ857" t="b">
        <f>IFERROR(MATCH('2018'!A856, '2019'!A:A, 0) &gt;0, FALSE)</f>
        <v>1</v>
      </c>
    </row>
    <row r="858" spans="1:43">
      <c r="A858" t="s">
        <v>4279</v>
      </c>
      <c r="B858" t="s">
        <v>4280</v>
      </c>
      <c r="C858" t="s">
        <v>15910</v>
      </c>
      <c r="D858" t="s">
        <v>4283</v>
      </c>
      <c r="E858" t="s">
        <v>4262</v>
      </c>
      <c r="F858">
        <v>62711</v>
      </c>
      <c r="G858">
        <v>2175466363</v>
      </c>
      <c r="H858" t="s">
        <v>200</v>
      </c>
      <c r="I858">
        <v>3</v>
      </c>
      <c r="J858">
        <v>11.9</v>
      </c>
      <c r="K858">
        <v>7.3</v>
      </c>
      <c r="L858">
        <v>22.2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28</v>
      </c>
      <c r="X858">
        <v>27</v>
      </c>
      <c r="Y858">
        <v>40</v>
      </c>
      <c r="Z858">
        <v>19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29</v>
      </c>
      <c r="AG858">
        <v>77</v>
      </c>
      <c r="AH858">
        <v>66</v>
      </c>
      <c r="AI858">
        <v>0</v>
      </c>
      <c r="AJ858">
        <v>4</v>
      </c>
      <c r="AK858">
        <v>3</v>
      </c>
      <c r="AL858">
        <v>1</v>
      </c>
      <c r="AM858">
        <v>0</v>
      </c>
      <c r="AN858">
        <v>131</v>
      </c>
      <c r="AO858">
        <v>4</v>
      </c>
      <c r="AP858">
        <v>143</v>
      </c>
      <c r="AQ858" t="b">
        <f>IFERROR(MATCH('2018'!A857, '2019'!A:A, 0) &gt;0, FALSE)</f>
        <v>1</v>
      </c>
    </row>
    <row r="859" spans="1:43">
      <c r="A859" t="s">
        <v>4291</v>
      </c>
      <c r="B859" t="s">
        <v>4292</v>
      </c>
      <c r="C859" t="s">
        <v>15911</v>
      </c>
      <c r="D859" t="s">
        <v>4295</v>
      </c>
      <c r="E859" t="s">
        <v>4262</v>
      </c>
      <c r="F859">
        <v>62704</v>
      </c>
      <c r="G859">
        <v>2175464531</v>
      </c>
      <c r="H859" t="s">
        <v>200</v>
      </c>
      <c r="I859">
        <v>2</v>
      </c>
      <c r="J859">
        <v>14.5</v>
      </c>
      <c r="K859">
        <v>9.5</v>
      </c>
      <c r="L859">
        <v>26</v>
      </c>
      <c r="M859">
        <v>39</v>
      </c>
      <c r="N859">
        <v>17</v>
      </c>
      <c r="O859">
        <v>19</v>
      </c>
      <c r="P859">
        <v>21</v>
      </c>
      <c r="Q859">
        <v>18</v>
      </c>
      <c r="R859">
        <v>23</v>
      </c>
      <c r="S859">
        <v>22</v>
      </c>
      <c r="T859">
        <v>21</v>
      </c>
      <c r="U859">
        <v>17</v>
      </c>
      <c r="V859">
        <v>27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 t="s">
        <v>290</v>
      </c>
      <c r="AE859" t="s">
        <v>290</v>
      </c>
      <c r="AF859">
        <v>0</v>
      </c>
      <c r="AG859">
        <v>116</v>
      </c>
      <c r="AH859">
        <v>118</v>
      </c>
      <c r="AI859">
        <v>0</v>
      </c>
      <c r="AJ859">
        <v>10</v>
      </c>
      <c r="AK859">
        <v>4</v>
      </c>
      <c r="AL859">
        <v>0</v>
      </c>
      <c r="AM859">
        <v>0</v>
      </c>
      <c r="AN859">
        <v>209</v>
      </c>
      <c r="AO859">
        <v>11</v>
      </c>
      <c r="AP859">
        <v>234</v>
      </c>
      <c r="AQ859" t="b">
        <f>IFERROR(MATCH('2018'!A858, '2019'!A:A, 0) &gt;0, FALSE)</f>
        <v>1</v>
      </c>
    </row>
    <row r="860" spans="1:43">
      <c r="A860" t="s">
        <v>4296</v>
      </c>
      <c r="B860" t="s">
        <v>4297</v>
      </c>
      <c r="C860" t="s">
        <v>15380</v>
      </c>
      <c r="D860" t="s">
        <v>4300</v>
      </c>
      <c r="E860" t="s">
        <v>4262</v>
      </c>
      <c r="F860">
        <v>62702</v>
      </c>
      <c r="G860">
        <v>2177871595</v>
      </c>
      <c r="H860" t="s">
        <v>200</v>
      </c>
      <c r="I860">
        <v>7</v>
      </c>
      <c r="J860">
        <v>46</v>
      </c>
      <c r="K860">
        <v>32</v>
      </c>
      <c r="L860">
        <v>85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179</v>
      </c>
      <c r="X860">
        <v>149</v>
      </c>
      <c r="Y860">
        <v>156</v>
      </c>
      <c r="Z860">
        <v>164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319</v>
      </c>
      <c r="AH860">
        <v>329</v>
      </c>
      <c r="AI860">
        <v>0</v>
      </c>
      <c r="AJ860">
        <v>22</v>
      </c>
      <c r="AK860">
        <v>26</v>
      </c>
      <c r="AL860">
        <v>7</v>
      </c>
      <c r="AM860">
        <v>3</v>
      </c>
      <c r="AN860">
        <v>576</v>
      </c>
      <c r="AO860">
        <v>14</v>
      </c>
      <c r="AP860">
        <v>648</v>
      </c>
      <c r="AQ860" t="b">
        <f>IFERROR(MATCH('2018'!A859, '2019'!A:A, 0) &gt;0, FALSE)</f>
        <v>1</v>
      </c>
    </row>
    <row r="861" spans="1:43">
      <c r="A861" t="s">
        <v>4301</v>
      </c>
      <c r="B861" t="s">
        <v>1436</v>
      </c>
      <c r="C861" t="s">
        <v>7424</v>
      </c>
      <c r="D861" t="s">
        <v>4303</v>
      </c>
      <c r="E861" t="s">
        <v>4262</v>
      </c>
      <c r="F861">
        <v>62702</v>
      </c>
      <c r="G861">
        <v>2177931370</v>
      </c>
      <c r="H861" t="s">
        <v>200</v>
      </c>
      <c r="I861">
        <v>1</v>
      </c>
      <c r="J861">
        <v>26</v>
      </c>
      <c r="K861">
        <v>12.5</v>
      </c>
      <c r="L861">
        <v>39.5</v>
      </c>
      <c r="M861">
        <v>47</v>
      </c>
      <c r="N861">
        <v>23</v>
      </c>
      <c r="O861">
        <v>20</v>
      </c>
      <c r="P861">
        <v>24</v>
      </c>
      <c r="Q861">
        <v>25</v>
      </c>
      <c r="R861">
        <v>37</v>
      </c>
      <c r="S861">
        <v>25</v>
      </c>
      <c r="T861">
        <v>31</v>
      </c>
      <c r="U861">
        <v>38</v>
      </c>
      <c r="V861">
        <v>33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160</v>
      </c>
      <c r="AH861">
        <v>143</v>
      </c>
      <c r="AI861">
        <v>0</v>
      </c>
      <c r="AJ861">
        <v>9</v>
      </c>
      <c r="AK861">
        <v>5</v>
      </c>
      <c r="AL861">
        <v>5</v>
      </c>
      <c r="AM861">
        <v>1</v>
      </c>
      <c r="AN861">
        <v>262</v>
      </c>
      <c r="AO861">
        <v>21</v>
      </c>
      <c r="AP861">
        <v>303</v>
      </c>
      <c r="AQ861" t="b">
        <f>IFERROR(MATCH('2018'!A860, '2019'!A:A, 0) &gt;0, FALSE)</f>
        <v>1</v>
      </c>
    </row>
    <row r="862" spans="1:43">
      <c r="A862" t="s">
        <v>4304</v>
      </c>
      <c r="B862" t="s">
        <v>4305</v>
      </c>
      <c r="C862" t="s">
        <v>15912</v>
      </c>
      <c r="D862" t="s">
        <v>4307</v>
      </c>
      <c r="E862" t="s">
        <v>4262</v>
      </c>
      <c r="F862">
        <v>62702</v>
      </c>
      <c r="G862">
        <v>2175444553</v>
      </c>
      <c r="H862" t="s">
        <v>200</v>
      </c>
      <c r="I862">
        <v>2</v>
      </c>
      <c r="J862">
        <v>15</v>
      </c>
      <c r="K862">
        <v>3.5</v>
      </c>
      <c r="L862">
        <v>20.5</v>
      </c>
      <c r="M862">
        <v>28</v>
      </c>
      <c r="N862">
        <v>19</v>
      </c>
      <c r="O862">
        <v>18</v>
      </c>
      <c r="P862" t="s">
        <v>290</v>
      </c>
      <c r="Q862">
        <v>11</v>
      </c>
      <c r="R862" t="s">
        <v>290</v>
      </c>
      <c r="S862">
        <v>16</v>
      </c>
      <c r="T862">
        <v>15</v>
      </c>
      <c r="U862" t="s">
        <v>290</v>
      </c>
      <c r="V862">
        <v>17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 t="s">
        <v>290</v>
      </c>
      <c r="AE862" t="s">
        <v>290</v>
      </c>
      <c r="AF862">
        <v>0</v>
      </c>
      <c r="AG862">
        <v>80</v>
      </c>
      <c r="AH862">
        <v>74</v>
      </c>
      <c r="AI862">
        <v>0</v>
      </c>
      <c r="AJ862">
        <v>1</v>
      </c>
      <c r="AK862">
        <v>7</v>
      </c>
      <c r="AL862">
        <v>6</v>
      </c>
      <c r="AM862">
        <v>0</v>
      </c>
      <c r="AN862">
        <v>138</v>
      </c>
      <c r="AO862">
        <v>2</v>
      </c>
      <c r="AP862">
        <v>154</v>
      </c>
      <c r="AQ862" t="b">
        <f>IFERROR(MATCH('2018'!A861, '2019'!A:A, 0) &gt;0, FALSE)</f>
        <v>1</v>
      </c>
    </row>
    <row r="863" spans="1:43">
      <c r="A863" t="s">
        <v>4308</v>
      </c>
      <c r="B863" t="s">
        <v>4309</v>
      </c>
      <c r="C863" t="s">
        <v>15913</v>
      </c>
      <c r="D863" t="s">
        <v>4310</v>
      </c>
      <c r="E863" t="s">
        <v>4262</v>
      </c>
      <c r="F863">
        <v>62703</v>
      </c>
      <c r="G863">
        <v>2175237670</v>
      </c>
      <c r="H863" t="s">
        <v>200</v>
      </c>
      <c r="I863">
        <v>4</v>
      </c>
      <c r="J863">
        <v>8</v>
      </c>
      <c r="K863">
        <v>2</v>
      </c>
      <c r="L863">
        <v>14</v>
      </c>
      <c r="M863">
        <v>15</v>
      </c>
      <c r="N863" t="s">
        <v>290</v>
      </c>
      <c r="O863">
        <v>12</v>
      </c>
      <c r="P863" t="s">
        <v>290</v>
      </c>
      <c r="Q863" t="s">
        <v>290</v>
      </c>
      <c r="R863" t="s">
        <v>290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32</v>
      </c>
      <c r="AH863">
        <v>20</v>
      </c>
      <c r="AI863">
        <v>0</v>
      </c>
      <c r="AJ863">
        <v>0</v>
      </c>
      <c r="AK863">
        <v>40</v>
      </c>
      <c r="AL863">
        <v>0</v>
      </c>
      <c r="AM863">
        <v>0</v>
      </c>
      <c r="AN863">
        <v>4</v>
      </c>
      <c r="AO863">
        <v>8</v>
      </c>
      <c r="AP863">
        <v>52</v>
      </c>
      <c r="AQ863" t="b">
        <f>IFERROR(MATCH('2018'!A862, '2019'!A:A, 0) &gt;0, FALSE)</f>
        <v>0</v>
      </c>
    </row>
    <row r="864" spans="1:43">
      <c r="A864" t="s">
        <v>4311</v>
      </c>
      <c r="B864" t="s">
        <v>326</v>
      </c>
      <c r="C864" t="s">
        <v>15914</v>
      </c>
      <c r="D864" t="s">
        <v>4314</v>
      </c>
      <c r="E864" t="s">
        <v>4262</v>
      </c>
      <c r="F864">
        <v>62704</v>
      </c>
      <c r="G864">
        <v>2177872323</v>
      </c>
      <c r="H864" t="s">
        <v>200</v>
      </c>
      <c r="I864">
        <v>3</v>
      </c>
      <c r="J864">
        <v>18</v>
      </c>
      <c r="K864">
        <v>2</v>
      </c>
      <c r="L864">
        <v>23</v>
      </c>
      <c r="M864">
        <v>54</v>
      </c>
      <c r="N864">
        <v>19</v>
      </c>
      <c r="O864">
        <v>10</v>
      </c>
      <c r="P864">
        <v>15</v>
      </c>
      <c r="Q864">
        <v>12</v>
      </c>
      <c r="R864">
        <v>13</v>
      </c>
      <c r="S864">
        <v>16</v>
      </c>
      <c r="T864">
        <v>13</v>
      </c>
      <c r="U864">
        <v>21</v>
      </c>
      <c r="V864">
        <v>15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11</v>
      </c>
      <c r="AF864">
        <v>0</v>
      </c>
      <c r="AG864">
        <v>94</v>
      </c>
      <c r="AH864">
        <v>105</v>
      </c>
      <c r="AI864">
        <v>0</v>
      </c>
      <c r="AJ864">
        <v>0</v>
      </c>
      <c r="AK864">
        <v>22</v>
      </c>
      <c r="AL864">
        <v>2</v>
      </c>
      <c r="AM864">
        <v>1</v>
      </c>
      <c r="AN864">
        <v>165</v>
      </c>
      <c r="AO864">
        <v>9</v>
      </c>
      <c r="AP864">
        <v>199</v>
      </c>
      <c r="AQ864" t="b">
        <f>IFERROR(MATCH('2018'!A863, '2019'!A:A, 0) &gt;0, FALSE)</f>
        <v>1</v>
      </c>
    </row>
    <row r="865" spans="1:43">
      <c r="A865" t="s">
        <v>4315</v>
      </c>
      <c r="B865" t="s">
        <v>1310</v>
      </c>
      <c r="C865" t="s">
        <v>15915</v>
      </c>
      <c r="D865" t="s">
        <v>4317</v>
      </c>
      <c r="E865" t="s">
        <v>4262</v>
      </c>
      <c r="F865">
        <v>62702</v>
      </c>
      <c r="G865">
        <v>2175469700</v>
      </c>
      <c r="H865" t="s">
        <v>200</v>
      </c>
      <c r="I865">
        <v>4</v>
      </c>
      <c r="J865">
        <v>22</v>
      </c>
      <c r="K865">
        <v>4</v>
      </c>
      <c r="L865">
        <v>30</v>
      </c>
      <c r="M865">
        <v>38</v>
      </c>
      <c r="N865">
        <v>18</v>
      </c>
      <c r="O865">
        <v>23</v>
      </c>
      <c r="P865">
        <v>13</v>
      </c>
      <c r="Q865">
        <v>12</v>
      </c>
      <c r="R865">
        <v>21</v>
      </c>
      <c r="S865">
        <v>21</v>
      </c>
      <c r="T865">
        <v>26</v>
      </c>
      <c r="U865">
        <v>25</v>
      </c>
      <c r="V865">
        <v>24</v>
      </c>
      <c r="W865">
        <v>24</v>
      </c>
      <c r="X865">
        <v>20</v>
      </c>
      <c r="Y865">
        <v>28</v>
      </c>
      <c r="Z865">
        <v>17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159</v>
      </c>
      <c r="AH865">
        <v>151</v>
      </c>
      <c r="AI865">
        <v>0</v>
      </c>
      <c r="AJ865">
        <v>7</v>
      </c>
      <c r="AK865">
        <v>59</v>
      </c>
      <c r="AL865">
        <v>6</v>
      </c>
      <c r="AM865">
        <v>0</v>
      </c>
      <c r="AN865">
        <v>210</v>
      </c>
      <c r="AO865">
        <v>28</v>
      </c>
      <c r="AP865">
        <v>310</v>
      </c>
      <c r="AQ865" t="b">
        <f>IFERROR(MATCH('2018'!A864, '2019'!A:A, 0) &gt;0, FALSE)</f>
        <v>1</v>
      </c>
    </row>
    <row r="866" spans="1:43">
      <c r="A866" t="s">
        <v>4318</v>
      </c>
      <c r="B866" t="s">
        <v>4162</v>
      </c>
      <c r="C866" t="s">
        <v>11119</v>
      </c>
      <c r="D866" t="s">
        <v>11120</v>
      </c>
      <c r="E866" t="s">
        <v>4321</v>
      </c>
      <c r="F866">
        <v>61550</v>
      </c>
      <c r="G866">
        <v>3092638442</v>
      </c>
      <c r="H866" t="s">
        <v>201</v>
      </c>
      <c r="I866">
        <v>1</v>
      </c>
      <c r="J866">
        <v>15.5</v>
      </c>
      <c r="K866">
        <v>3.5</v>
      </c>
      <c r="L866">
        <v>20</v>
      </c>
      <c r="M866">
        <v>45</v>
      </c>
      <c r="N866">
        <v>25</v>
      </c>
      <c r="O866">
        <v>23</v>
      </c>
      <c r="P866">
        <v>19</v>
      </c>
      <c r="Q866">
        <v>24</v>
      </c>
      <c r="R866">
        <v>21</v>
      </c>
      <c r="S866">
        <v>22</v>
      </c>
      <c r="T866">
        <v>22</v>
      </c>
      <c r="U866">
        <v>19</v>
      </c>
      <c r="V866">
        <v>15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131</v>
      </c>
      <c r="AH866">
        <v>104</v>
      </c>
      <c r="AI866">
        <v>0</v>
      </c>
      <c r="AJ866">
        <v>8</v>
      </c>
      <c r="AK866">
        <v>4</v>
      </c>
      <c r="AL866">
        <v>5</v>
      </c>
      <c r="AM866">
        <v>0</v>
      </c>
      <c r="AN866">
        <v>215</v>
      </c>
      <c r="AO866">
        <v>3</v>
      </c>
      <c r="AP866">
        <v>235</v>
      </c>
      <c r="AQ866" t="b">
        <f>IFERROR(MATCH('2018'!A865, '2019'!A:A, 0) &gt;0, FALSE)</f>
        <v>1</v>
      </c>
    </row>
    <row r="867" spans="1:43">
      <c r="A867" t="s">
        <v>4323</v>
      </c>
      <c r="B867" t="s">
        <v>3536</v>
      </c>
      <c r="C867" t="s">
        <v>15916</v>
      </c>
      <c r="D867" t="s">
        <v>4326</v>
      </c>
      <c r="E867" t="s">
        <v>158</v>
      </c>
      <c r="F867">
        <v>61571</v>
      </c>
      <c r="G867">
        <v>3094444345</v>
      </c>
      <c r="H867" t="s">
        <v>201</v>
      </c>
      <c r="I867">
        <v>1</v>
      </c>
      <c r="J867">
        <v>16</v>
      </c>
      <c r="K867">
        <v>6</v>
      </c>
      <c r="L867">
        <v>23</v>
      </c>
      <c r="M867">
        <v>34</v>
      </c>
      <c r="N867">
        <v>27</v>
      </c>
      <c r="O867">
        <v>25</v>
      </c>
      <c r="P867">
        <v>24</v>
      </c>
      <c r="Q867">
        <v>25</v>
      </c>
      <c r="R867">
        <v>24</v>
      </c>
      <c r="S867">
        <v>29</v>
      </c>
      <c r="T867">
        <v>16</v>
      </c>
      <c r="U867">
        <v>25</v>
      </c>
      <c r="V867">
        <v>33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140</v>
      </c>
      <c r="AH867">
        <v>122</v>
      </c>
      <c r="AI867">
        <v>0</v>
      </c>
      <c r="AJ867">
        <v>1</v>
      </c>
      <c r="AK867">
        <v>0</v>
      </c>
      <c r="AL867">
        <v>5</v>
      </c>
      <c r="AM867">
        <v>0</v>
      </c>
      <c r="AN867">
        <v>252</v>
      </c>
      <c r="AO867">
        <v>4</v>
      </c>
      <c r="AP867">
        <v>262</v>
      </c>
      <c r="AQ867" t="b">
        <f>IFERROR(MATCH('2018'!A866, '2019'!A:A, 0) &gt;0, FALSE)</f>
        <v>1</v>
      </c>
    </row>
    <row r="868" spans="1:43">
      <c r="A868" t="s">
        <v>4328</v>
      </c>
      <c r="B868" t="s">
        <v>786</v>
      </c>
      <c r="C868" t="s">
        <v>15399</v>
      </c>
      <c r="D868" t="s">
        <v>4331</v>
      </c>
      <c r="E868" t="s">
        <v>4332</v>
      </c>
      <c r="F868">
        <v>61554</v>
      </c>
      <c r="G868">
        <v>3093477194</v>
      </c>
      <c r="H868" t="s">
        <v>201</v>
      </c>
      <c r="I868">
        <v>1</v>
      </c>
      <c r="J868">
        <v>12</v>
      </c>
      <c r="K868">
        <v>7</v>
      </c>
      <c r="L868">
        <v>20</v>
      </c>
      <c r="M868">
        <v>39</v>
      </c>
      <c r="N868">
        <v>13</v>
      </c>
      <c r="O868" t="s">
        <v>290</v>
      </c>
      <c r="P868">
        <v>10</v>
      </c>
      <c r="Q868">
        <v>15</v>
      </c>
      <c r="R868">
        <v>11</v>
      </c>
      <c r="S868">
        <v>19</v>
      </c>
      <c r="T868">
        <v>17</v>
      </c>
      <c r="U868">
        <v>19</v>
      </c>
      <c r="V868">
        <v>17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 t="s">
        <v>290</v>
      </c>
      <c r="AF868">
        <v>0</v>
      </c>
      <c r="AG868">
        <v>84</v>
      </c>
      <c r="AH868">
        <v>89</v>
      </c>
      <c r="AI868">
        <v>1</v>
      </c>
      <c r="AJ868">
        <v>2</v>
      </c>
      <c r="AK868">
        <v>4</v>
      </c>
      <c r="AL868">
        <v>1</v>
      </c>
      <c r="AM868">
        <v>0</v>
      </c>
      <c r="AN868">
        <v>162</v>
      </c>
      <c r="AO868">
        <v>3</v>
      </c>
      <c r="AP868">
        <v>173</v>
      </c>
      <c r="AQ868" t="b">
        <f>IFERROR(MATCH('2018'!A867, '2019'!A:A, 0) &gt;0, FALSE)</f>
        <v>1</v>
      </c>
    </row>
    <row r="869" spans="1:43">
      <c r="A869" t="s">
        <v>4341</v>
      </c>
      <c r="B869" t="s">
        <v>4342</v>
      </c>
      <c r="C869" t="s">
        <v>15917</v>
      </c>
      <c r="D869" t="s">
        <v>4344</v>
      </c>
      <c r="E869" t="s">
        <v>4321</v>
      </c>
      <c r="F869">
        <v>61550</v>
      </c>
      <c r="G869">
        <v>3092666592</v>
      </c>
      <c r="H869" t="s">
        <v>201</v>
      </c>
      <c r="I869">
        <v>1.5</v>
      </c>
      <c r="J869">
        <v>17</v>
      </c>
      <c r="K869">
        <v>1.5</v>
      </c>
      <c r="L869">
        <v>20</v>
      </c>
      <c r="M869">
        <v>153</v>
      </c>
      <c r="N869">
        <v>32</v>
      </c>
      <c r="O869">
        <v>23</v>
      </c>
      <c r="P869">
        <v>26</v>
      </c>
      <c r="Q869">
        <v>25</v>
      </c>
      <c r="R869">
        <v>22</v>
      </c>
      <c r="S869">
        <v>18</v>
      </c>
      <c r="T869">
        <v>19</v>
      </c>
      <c r="U869">
        <v>17</v>
      </c>
      <c r="V869">
        <v>10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174</v>
      </c>
      <c r="AH869">
        <v>171</v>
      </c>
      <c r="AI869">
        <v>1</v>
      </c>
      <c r="AJ869">
        <v>5</v>
      </c>
      <c r="AK869">
        <v>4</v>
      </c>
      <c r="AL869">
        <v>9</v>
      </c>
      <c r="AM869">
        <v>61</v>
      </c>
      <c r="AN869">
        <v>254</v>
      </c>
      <c r="AO869">
        <v>11</v>
      </c>
      <c r="AP869">
        <v>345</v>
      </c>
      <c r="AQ869" t="b">
        <f>IFERROR(MATCH('2018'!A868, '2019'!A:A, 0) &gt;0, FALSE)</f>
        <v>1</v>
      </c>
    </row>
    <row r="870" spans="1:43">
      <c r="A870" t="s">
        <v>13140</v>
      </c>
      <c r="B870" t="s">
        <v>11141</v>
      </c>
      <c r="C870" t="s">
        <v>15918</v>
      </c>
      <c r="D870" t="s">
        <v>13926</v>
      </c>
      <c r="E870" t="s">
        <v>4332</v>
      </c>
      <c r="F870">
        <v>61554</v>
      </c>
      <c r="G870">
        <v>3096138345</v>
      </c>
      <c r="H870" t="s">
        <v>201</v>
      </c>
      <c r="I870">
        <v>0</v>
      </c>
      <c r="J870">
        <v>1</v>
      </c>
      <c r="K870">
        <v>0</v>
      </c>
      <c r="L870">
        <v>1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 t="s">
        <v>290</v>
      </c>
      <c r="W870" t="s">
        <v>290</v>
      </c>
      <c r="X870">
        <v>12</v>
      </c>
      <c r="Y870">
        <v>13</v>
      </c>
      <c r="Z870">
        <v>19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33</v>
      </c>
      <c r="AH870">
        <v>17</v>
      </c>
      <c r="AI870">
        <v>0</v>
      </c>
      <c r="AJ870">
        <v>0</v>
      </c>
      <c r="AK870">
        <v>0</v>
      </c>
      <c r="AL870">
        <v>50</v>
      </c>
      <c r="AM870">
        <v>0</v>
      </c>
      <c r="AN870">
        <v>0</v>
      </c>
      <c r="AO870">
        <v>0</v>
      </c>
      <c r="AP870">
        <v>50</v>
      </c>
      <c r="AQ870" t="b">
        <f>IFERROR(MATCH('2018'!A869, '2019'!A:A, 0) &gt;0, FALSE)</f>
        <v>1</v>
      </c>
    </row>
    <row r="871" spans="1:43">
      <c r="A871" t="s">
        <v>4351</v>
      </c>
      <c r="B871" t="s">
        <v>4352</v>
      </c>
      <c r="C871" t="s">
        <v>15919</v>
      </c>
      <c r="D871" t="s">
        <v>4354</v>
      </c>
      <c r="E871" t="s">
        <v>158</v>
      </c>
      <c r="F871">
        <v>61571</v>
      </c>
      <c r="G871">
        <v>3096982000</v>
      </c>
      <c r="H871" t="s">
        <v>201</v>
      </c>
      <c r="I871">
        <v>1.5</v>
      </c>
      <c r="J871">
        <v>15</v>
      </c>
      <c r="K871">
        <v>3</v>
      </c>
      <c r="L871">
        <v>19.5</v>
      </c>
      <c r="M871" t="s">
        <v>290</v>
      </c>
      <c r="N871">
        <v>11</v>
      </c>
      <c r="O871" t="s">
        <v>290</v>
      </c>
      <c r="P871" t="s">
        <v>290</v>
      </c>
      <c r="Q871" t="s">
        <v>290</v>
      </c>
      <c r="R871" t="s">
        <v>290</v>
      </c>
      <c r="S871" t="s">
        <v>290</v>
      </c>
      <c r="T871" t="s">
        <v>290</v>
      </c>
      <c r="U871" t="s">
        <v>290</v>
      </c>
      <c r="V871">
        <v>10</v>
      </c>
      <c r="W871" t="s">
        <v>290</v>
      </c>
      <c r="X871" t="s">
        <v>290</v>
      </c>
      <c r="Y871" t="s">
        <v>290</v>
      </c>
      <c r="Z871" t="s">
        <v>290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44</v>
      </c>
      <c r="AH871">
        <v>42</v>
      </c>
      <c r="AI871">
        <v>0</v>
      </c>
      <c r="AJ871">
        <v>4</v>
      </c>
      <c r="AK871">
        <v>1</v>
      </c>
      <c r="AL871">
        <v>8</v>
      </c>
      <c r="AM871">
        <v>0</v>
      </c>
      <c r="AN871">
        <v>66</v>
      </c>
      <c r="AO871">
        <v>7</v>
      </c>
      <c r="AP871">
        <v>86</v>
      </c>
      <c r="AQ871" t="b">
        <f>IFERROR(MATCH('2018'!A870, '2019'!A:A, 0) &gt;0, FALSE)</f>
        <v>1</v>
      </c>
    </row>
    <row r="872" spans="1:43">
      <c r="A872" t="s">
        <v>4355</v>
      </c>
      <c r="B872" t="s">
        <v>4356</v>
      </c>
      <c r="C872" t="s">
        <v>15920</v>
      </c>
      <c r="D872" t="s">
        <v>13932</v>
      </c>
      <c r="E872" t="s">
        <v>4332</v>
      </c>
      <c r="F872">
        <v>61554</v>
      </c>
      <c r="G872">
        <v>3093483813</v>
      </c>
      <c r="H872" t="s">
        <v>201</v>
      </c>
      <c r="I872">
        <v>0</v>
      </c>
      <c r="J872">
        <v>2</v>
      </c>
      <c r="K872">
        <v>0</v>
      </c>
      <c r="L872">
        <v>2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 t="s">
        <v>290</v>
      </c>
      <c r="T872">
        <v>0</v>
      </c>
      <c r="U872" t="s">
        <v>290</v>
      </c>
      <c r="V872" t="s">
        <v>290</v>
      </c>
      <c r="W872" t="s">
        <v>290</v>
      </c>
      <c r="X872">
        <v>0</v>
      </c>
      <c r="Y872">
        <v>0</v>
      </c>
      <c r="Z872" t="s">
        <v>290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2</v>
      </c>
      <c r="AH872">
        <v>3</v>
      </c>
      <c r="AI872">
        <v>0</v>
      </c>
      <c r="AJ872">
        <v>0</v>
      </c>
      <c r="AK872">
        <v>0</v>
      </c>
      <c r="AL872">
        <v>5</v>
      </c>
      <c r="AM872">
        <v>0</v>
      </c>
      <c r="AN872">
        <v>0</v>
      </c>
      <c r="AO872">
        <v>0</v>
      </c>
      <c r="AP872">
        <v>5</v>
      </c>
      <c r="AQ872" t="b">
        <f>IFERROR(MATCH('2018'!A871, '2019'!A:A, 0) &gt;0, FALSE)</f>
        <v>1</v>
      </c>
    </row>
    <row r="873" spans="1:43">
      <c r="A873" t="s">
        <v>4361</v>
      </c>
      <c r="B873" t="s">
        <v>3841</v>
      </c>
      <c r="C873" t="s">
        <v>15406</v>
      </c>
      <c r="D873" t="s">
        <v>4363</v>
      </c>
      <c r="E873" t="s">
        <v>4364</v>
      </c>
      <c r="F873">
        <v>61548</v>
      </c>
      <c r="G873">
        <v>3093672528</v>
      </c>
      <c r="H873" t="s">
        <v>202</v>
      </c>
      <c r="I873">
        <v>2</v>
      </c>
      <c r="J873">
        <v>12</v>
      </c>
      <c r="K873">
        <v>3</v>
      </c>
      <c r="L873">
        <v>17</v>
      </c>
      <c r="M873">
        <v>28</v>
      </c>
      <c r="N873">
        <v>16</v>
      </c>
      <c r="O873" t="s">
        <v>290</v>
      </c>
      <c r="P873" t="s">
        <v>290</v>
      </c>
      <c r="Q873" t="s">
        <v>290</v>
      </c>
      <c r="R873">
        <v>14</v>
      </c>
      <c r="S873" t="s">
        <v>290</v>
      </c>
      <c r="T873" t="s">
        <v>290</v>
      </c>
      <c r="U873" t="s">
        <v>290</v>
      </c>
      <c r="V873">
        <v>10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53</v>
      </c>
      <c r="AH873">
        <v>57</v>
      </c>
      <c r="AI873">
        <v>0</v>
      </c>
      <c r="AJ873">
        <v>1</v>
      </c>
      <c r="AK873">
        <v>2</v>
      </c>
      <c r="AL873">
        <v>0</v>
      </c>
      <c r="AM873">
        <v>0</v>
      </c>
      <c r="AN873">
        <v>76</v>
      </c>
      <c r="AO873">
        <v>31</v>
      </c>
      <c r="AP873">
        <v>110</v>
      </c>
      <c r="AQ873" t="b">
        <f>IFERROR(MATCH('2018'!A872, '2019'!A:A, 0) &gt;0, FALSE)</f>
        <v>1</v>
      </c>
    </row>
    <row r="874" spans="1:43">
      <c r="A874" t="s">
        <v>4829</v>
      </c>
      <c r="B874" t="s">
        <v>4830</v>
      </c>
      <c r="C874" t="s">
        <v>15921</v>
      </c>
      <c r="D874" t="s">
        <v>4833</v>
      </c>
      <c r="E874" t="s">
        <v>4368</v>
      </c>
      <c r="F874">
        <v>61832</v>
      </c>
      <c r="G874">
        <v>2174422434</v>
      </c>
      <c r="H874" t="s">
        <v>203</v>
      </c>
      <c r="I874">
        <v>2</v>
      </c>
      <c r="J874">
        <v>15</v>
      </c>
      <c r="K874">
        <v>0</v>
      </c>
      <c r="L874">
        <v>17</v>
      </c>
      <c r="M874">
        <v>19</v>
      </c>
      <c r="N874">
        <v>12</v>
      </c>
      <c r="O874" t="s">
        <v>290</v>
      </c>
      <c r="P874">
        <v>11</v>
      </c>
      <c r="Q874">
        <v>11</v>
      </c>
      <c r="R874" t="s">
        <v>290</v>
      </c>
      <c r="S874">
        <v>14</v>
      </c>
      <c r="T874">
        <v>10</v>
      </c>
      <c r="U874">
        <v>13</v>
      </c>
      <c r="V874">
        <v>11</v>
      </c>
      <c r="W874" t="s">
        <v>290</v>
      </c>
      <c r="X874">
        <v>12</v>
      </c>
      <c r="Y874" t="s">
        <v>290</v>
      </c>
      <c r="Z874">
        <v>12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79</v>
      </c>
      <c r="AH874">
        <v>74</v>
      </c>
      <c r="AI874">
        <v>3</v>
      </c>
      <c r="AJ874">
        <v>6</v>
      </c>
      <c r="AK874">
        <v>13</v>
      </c>
      <c r="AL874">
        <v>5</v>
      </c>
      <c r="AM874">
        <v>1</v>
      </c>
      <c r="AN874">
        <v>118</v>
      </c>
      <c r="AO874">
        <v>7</v>
      </c>
      <c r="AP874">
        <v>153</v>
      </c>
      <c r="AQ874" t="b">
        <f>IFERROR(MATCH('2018'!A873, '2019'!A:A, 0) &gt;0, FALSE)</f>
        <v>1</v>
      </c>
    </row>
    <row r="875" spans="1:43">
      <c r="A875" t="s">
        <v>4366</v>
      </c>
      <c r="B875" t="s">
        <v>13145</v>
      </c>
      <c r="C875" t="s">
        <v>15409</v>
      </c>
      <c r="D875" t="s">
        <v>13147</v>
      </c>
      <c r="E875" t="s">
        <v>4368</v>
      </c>
      <c r="F875">
        <v>61832</v>
      </c>
      <c r="G875">
        <v>2174425036</v>
      </c>
      <c r="H875" t="s">
        <v>203</v>
      </c>
      <c r="I875">
        <v>2</v>
      </c>
      <c r="J875">
        <v>11</v>
      </c>
      <c r="K875">
        <v>2</v>
      </c>
      <c r="L875">
        <v>15</v>
      </c>
      <c r="M875">
        <v>40</v>
      </c>
      <c r="N875" t="s">
        <v>290</v>
      </c>
      <c r="O875" t="s">
        <v>290</v>
      </c>
      <c r="P875" t="s">
        <v>290</v>
      </c>
      <c r="Q875" t="s">
        <v>290</v>
      </c>
      <c r="R875" t="s">
        <v>290</v>
      </c>
      <c r="S875" t="s">
        <v>290</v>
      </c>
      <c r="T875" t="s">
        <v>290</v>
      </c>
      <c r="U875" t="s">
        <v>290</v>
      </c>
      <c r="V875" t="s">
        <v>290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47</v>
      </c>
      <c r="AH875">
        <v>49</v>
      </c>
      <c r="AI875">
        <v>0</v>
      </c>
      <c r="AJ875">
        <v>0</v>
      </c>
      <c r="AK875">
        <v>10</v>
      </c>
      <c r="AL875">
        <v>1</v>
      </c>
      <c r="AM875">
        <v>0</v>
      </c>
      <c r="AN875">
        <v>80</v>
      </c>
      <c r="AO875">
        <v>5</v>
      </c>
      <c r="AP875">
        <v>96</v>
      </c>
      <c r="AQ875" t="b">
        <f>IFERROR(MATCH('2018'!A874, '2019'!A:A, 0) &gt;0, FALSE)</f>
        <v>1</v>
      </c>
    </row>
    <row r="876" spans="1:43">
      <c r="A876" t="s">
        <v>4370</v>
      </c>
      <c r="B876" t="s">
        <v>4371</v>
      </c>
      <c r="C876" t="s">
        <v>7471</v>
      </c>
      <c r="D876" t="s">
        <v>4373</v>
      </c>
      <c r="E876" t="s">
        <v>4374</v>
      </c>
      <c r="F876">
        <v>61846</v>
      </c>
      <c r="G876">
        <v>2176622127</v>
      </c>
      <c r="H876" t="s">
        <v>203</v>
      </c>
      <c r="I876">
        <v>1</v>
      </c>
      <c r="J876">
        <v>7</v>
      </c>
      <c r="K876">
        <v>4</v>
      </c>
      <c r="L876">
        <v>12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11</v>
      </c>
      <c r="W876">
        <v>20</v>
      </c>
      <c r="X876">
        <v>16</v>
      </c>
      <c r="Y876">
        <v>14</v>
      </c>
      <c r="Z876">
        <v>17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78</v>
      </c>
      <c r="AI876">
        <v>0</v>
      </c>
      <c r="AJ876">
        <v>1</v>
      </c>
      <c r="AK876">
        <v>2</v>
      </c>
      <c r="AL876">
        <v>2</v>
      </c>
      <c r="AM876">
        <v>0</v>
      </c>
      <c r="AN876">
        <v>73</v>
      </c>
      <c r="AO876">
        <v>0</v>
      </c>
      <c r="AP876">
        <v>78</v>
      </c>
      <c r="AQ876" t="b">
        <f>IFERROR(MATCH('2018'!A875, '2019'!A:A, 0) &gt;0, FALSE)</f>
        <v>1</v>
      </c>
    </row>
    <row r="877" spans="1:43">
      <c r="A877" t="s">
        <v>4381</v>
      </c>
      <c r="B877" t="s">
        <v>4377</v>
      </c>
      <c r="C877" t="s">
        <v>15922</v>
      </c>
      <c r="D877" t="s">
        <v>4382</v>
      </c>
      <c r="E877" t="s">
        <v>4368</v>
      </c>
      <c r="F877">
        <v>61832</v>
      </c>
      <c r="G877">
        <v>2174423880</v>
      </c>
      <c r="H877" t="s">
        <v>203</v>
      </c>
      <c r="I877">
        <v>1</v>
      </c>
      <c r="J877">
        <v>23.5</v>
      </c>
      <c r="K877">
        <v>7.5</v>
      </c>
      <c r="L877">
        <v>32</v>
      </c>
      <c r="M877">
        <v>55</v>
      </c>
      <c r="N877">
        <v>23</v>
      </c>
      <c r="O877">
        <v>20</v>
      </c>
      <c r="P877">
        <v>20</v>
      </c>
      <c r="Q877">
        <v>17</v>
      </c>
      <c r="R877">
        <v>27</v>
      </c>
      <c r="S877">
        <v>24</v>
      </c>
      <c r="T877">
        <v>21</v>
      </c>
      <c r="U877">
        <v>14</v>
      </c>
      <c r="V877">
        <v>21</v>
      </c>
      <c r="W877">
        <v>24</v>
      </c>
      <c r="X877">
        <v>24</v>
      </c>
      <c r="Y877">
        <v>23</v>
      </c>
      <c r="Z877">
        <v>30</v>
      </c>
      <c r="AA877">
        <v>0</v>
      </c>
      <c r="AB877">
        <v>0</v>
      </c>
      <c r="AC877">
        <v>0</v>
      </c>
      <c r="AD877">
        <v>0</v>
      </c>
      <c r="AE877" t="s">
        <v>290</v>
      </c>
      <c r="AF877" t="s">
        <v>290</v>
      </c>
      <c r="AG877">
        <v>171</v>
      </c>
      <c r="AH877">
        <v>182</v>
      </c>
      <c r="AI877">
        <v>1</v>
      </c>
      <c r="AJ877">
        <v>27</v>
      </c>
      <c r="AK877">
        <v>28</v>
      </c>
      <c r="AL877">
        <v>50</v>
      </c>
      <c r="AM877">
        <v>0</v>
      </c>
      <c r="AN877">
        <v>243</v>
      </c>
      <c r="AO877">
        <v>4</v>
      </c>
      <c r="AP877">
        <v>353</v>
      </c>
      <c r="AQ877" t="b">
        <f>IFERROR(MATCH('2018'!A876, '2019'!A:A, 0) &gt;0, FALSE)</f>
        <v>1</v>
      </c>
    </row>
    <row r="878" spans="1:43">
      <c r="A878" t="s">
        <v>13154</v>
      </c>
      <c r="B878" t="s">
        <v>11157</v>
      </c>
      <c r="C878" t="s">
        <v>11159</v>
      </c>
      <c r="D878" t="s">
        <v>11160</v>
      </c>
      <c r="E878" t="s">
        <v>4368</v>
      </c>
      <c r="F878">
        <v>61832</v>
      </c>
      <c r="G878">
        <v>2174466750</v>
      </c>
      <c r="H878" t="s">
        <v>203</v>
      </c>
      <c r="I878">
        <v>1</v>
      </c>
      <c r="J878">
        <v>1</v>
      </c>
      <c r="K878">
        <v>0</v>
      </c>
      <c r="L878">
        <v>2</v>
      </c>
      <c r="M878" t="s">
        <v>290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8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8</v>
      </c>
      <c r="AO878">
        <v>0</v>
      </c>
      <c r="AP878">
        <v>8</v>
      </c>
      <c r="AQ878" t="b">
        <f>IFERROR(MATCH('2018'!A877, '2019'!A:A, 0) &gt;0, FALSE)</f>
        <v>1</v>
      </c>
    </row>
    <row r="879" spans="1:43">
      <c r="A879" t="s">
        <v>4387</v>
      </c>
      <c r="B879" t="s">
        <v>4388</v>
      </c>
      <c r="C879" t="s">
        <v>7480</v>
      </c>
      <c r="D879" t="s">
        <v>4391</v>
      </c>
      <c r="E879" t="s">
        <v>4392</v>
      </c>
      <c r="F879">
        <v>60435</v>
      </c>
      <c r="G879">
        <v>8157226626</v>
      </c>
      <c r="H879" t="s">
        <v>204</v>
      </c>
      <c r="I879">
        <v>2</v>
      </c>
      <c r="J879">
        <v>25</v>
      </c>
      <c r="K879">
        <v>9.5</v>
      </c>
      <c r="L879">
        <v>36.5</v>
      </c>
      <c r="M879">
        <v>52</v>
      </c>
      <c r="N879">
        <v>49</v>
      </c>
      <c r="O879">
        <v>37</v>
      </c>
      <c r="P879">
        <v>33</v>
      </c>
      <c r="Q879">
        <v>51</v>
      </c>
      <c r="R879">
        <v>26</v>
      </c>
      <c r="S879">
        <v>32</v>
      </c>
      <c r="T879">
        <v>45</v>
      </c>
      <c r="U879">
        <v>36</v>
      </c>
      <c r="V879">
        <v>55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210</v>
      </c>
      <c r="AH879">
        <v>206</v>
      </c>
      <c r="AI879">
        <v>0</v>
      </c>
      <c r="AJ879">
        <v>3</v>
      </c>
      <c r="AK879">
        <v>6</v>
      </c>
      <c r="AL879">
        <v>37</v>
      </c>
      <c r="AM879">
        <v>0</v>
      </c>
      <c r="AN879">
        <v>332</v>
      </c>
      <c r="AO879">
        <v>38</v>
      </c>
      <c r="AP879">
        <v>416</v>
      </c>
      <c r="AQ879" t="b">
        <f>IFERROR(MATCH('2018'!A878, '2019'!A:A, 0) &gt;0, FALSE)</f>
        <v>1</v>
      </c>
    </row>
    <row r="880" spans="1:43">
      <c r="A880" t="s">
        <v>4394</v>
      </c>
      <c r="B880" t="s">
        <v>3671</v>
      </c>
      <c r="C880" t="s">
        <v>13169</v>
      </c>
      <c r="D880" t="s">
        <v>4396</v>
      </c>
      <c r="E880" t="s">
        <v>4397</v>
      </c>
      <c r="F880">
        <v>60404</v>
      </c>
      <c r="G880">
        <v>8157258149</v>
      </c>
      <c r="H880" t="s">
        <v>204</v>
      </c>
      <c r="I880">
        <v>2</v>
      </c>
      <c r="J880">
        <v>14.8</v>
      </c>
      <c r="K880">
        <v>7.4</v>
      </c>
      <c r="L880">
        <v>24.2</v>
      </c>
      <c r="M880">
        <v>54</v>
      </c>
      <c r="N880">
        <v>32</v>
      </c>
      <c r="O880">
        <v>28</v>
      </c>
      <c r="P880">
        <v>32</v>
      </c>
      <c r="Q880">
        <v>28</v>
      </c>
      <c r="R880">
        <v>30</v>
      </c>
      <c r="S880">
        <v>24</v>
      </c>
      <c r="T880">
        <v>30</v>
      </c>
      <c r="U880">
        <v>25</v>
      </c>
      <c r="V880">
        <v>26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 t="s">
        <v>290</v>
      </c>
      <c r="AF880">
        <v>0</v>
      </c>
      <c r="AG880">
        <v>169</v>
      </c>
      <c r="AH880">
        <v>147</v>
      </c>
      <c r="AI880">
        <v>0</v>
      </c>
      <c r="AJ880">
        <v>7</v>
      </c>
      <c r="AK880">
        <v>6</v>
      </c>
      <c r="AL880">
        <v>35</v>
      </c>
      <c r="AM880">
        <v>0</v>
      </c>
      <c r="AN880">
        <v>255</v>
      </c>
      <c r="AO880">
        <v>13</v>
      </c>
      <c r="AP880">
        <v>316</v>
      </c>
      <c r="AQ880" t="b">
        <f>IFERROR(MATCH('2018'!A879, '2019'!A:A, 0) &gt;0, FALSE)</f>
        <v>1</v>
      </c>
    </row>
    <row r="881" spans="1:43">
      <c r="A881" t="s">
        <v>4405</v>
      </c>
      <c r="B881" t="s">
        <v>4406</v>
      </c>
      <c r="C881" t="s">
        <v>7487</v>
      </c>
      <c r="D881" t="s">
        <v>4408</v>
      </c>
      <c r="E881" t="s">
        <v>4409</v>
      </c>
      <c r="F881">
        <v>60451</v>
      </c>
      <c r="G881">
        <v>8154857129</v>
      </c>
      <c r="H881" t="s">
        <v>204</v>
      </c>
      <c r="I881">
        <v>1</v>
      </c>
      <c r="J881">
        <v>7</v>
      </c>
      <c r="K881">
        <v>4</v>
      </c>
      <c r="L881">
        <v>12</v>
      </c>
      <c r="M881">
        <v>90</v>
      </c>
      <c r="N881">
        <v>25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57</v>
      </c>
      <c r="AH881">
        <v>58</v>
      </c>
      <c r="AI881">
        <v>0</v>
      </c>
      <c r="AJ881">
        <v>1</v>
      </c>
      <c r="AK881">
        <v>1</v>
      </c>
      <c r="AL881">
        <v>3</v>
      </c>
      <c r="AM881">
        <v>0</v>
      </c>
      <c r="AN881">
        <v>105</v>
      </c>
      <c r="AO881">
        <v>5</v>
      </c>
      <c r="AP881">
        <v>115</v>
      </c>
      <c r="AQ881" t="b">
        <f>IFERROR(MATCH('2018'!A880, '2019'!A:A, 0) &gt;0, FALSE)</f>
        <v>1</v>
      </c>
    </row>
    <row r="882" spans="1:43">
      <c r="A882" t="s">
        <v>4411</v>
      </c>
      <c r="B882" t="s">
        <v>4412</v>
      </c>
      <c r="C882" t="s">
        <v>15923</v>
      </c>
      <c r="D882" t="s">
        <v>4414</v>
      </c>
      <c r="E882" t="s">
        <v>4392</v>
      </c>
      <c r="F882">
        <v>60435</v>
      </c>
      <c r="G882">
        <v>8157228518</v>
      </c>
      <c r="H882" t="s">
        <v>204</v>
      </c>
      <c r="I882">
        <v>3</v>
      </c>
      <c r="J882">
        <v>13</v>
      </c>
      <c r="K882">
        <v>3</v>
      </c>
      <c r="L882">
        <v>19</v>
      </c>
      <c r="M882">
        <v>17</v>
      </c>
      <c r="N882">
        <v>21</v>
      </c>
      <c r="O882" t="s">
        <v>290</v>
      </c>
      <c r="P882">
        <v>17</v>
      </c>
      <c r="Q882">
        <v>22</v>
      </c>
      <c r="R882">
        <v>10</v>
      </c>
      <c r="S882">
        <v>19</v>
      </c>
      <c r="T882">
        <v>18</v>
      </c>
      <c r="U882">
        <v>17</v>
      </c>
      <c r="V882">
        <v>17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93</v>
      </c>
      <c r="AH882">
        <v>74</v>
      </c>
      <c r="AI882">
        <v>0</v>
      </c>
      <c r="AJ882">
        <v>0</v>
      </c>
      <c r="AK882">
        <v>16</v>
      </c>
      <c r="AL882">
        <v>92</v>
      </c>
      <c r="AM882">
        <v>0</v>
      </c>
      <c r="AN882">
        <v>46</v>
      </c>
      <c r="AO882">
        <v>13</v>
      </c>
      <c r="AP882">
        <v>167</v>
      </c>
      <c r="AQ882" t="b">
        <f>IFERROR(MATCH('2018'!A881, '2019'!A:A, 0) &gt;0, FALSE)</f>
        <v>1</v>
      </c>
    </row>
    <row r="883" spans="1:43">
      <c r="A883" t="s">
        <v>13181</v>
      </c>
      <c r="B883" t="s">
        <v>11199</v>
      </c>
      <c r="C883" t="s">
        <v>6556</v>
      </c>
      <c r="D883" t="s">
        <v>4418</v>
      </c>
      <c r="E883" t="s">
        <v>4392</v>
      </c>
      <c r="F883">
        <v>60435</v>
      </c>
      <c r="G883">
        <v>8157253390</v>
      </c>
      <c r="H883" t="s">
        <v>204</v>
      </c>
      <c r="I883">
        <v>1.5</v>
      </c>
      <c r="J883">
        <v>14.5</v>
      </c>
      <c r="K883">
        <v>4</v>
      </c>
      <c r="L883">
        <v>20</v>
      </c>
      <c r="M883">
        <v>25</v>
      </c>
      <c r="N883">
        <v>26</v>
      </c>
      <c r="O883">
        <v>21</v>
      </c>
      <c r="P883">
        <v>22</v>
      </c>
      <c r="Q883">
        <v>14</v>
      </c>
      <c r="R883">
        <v>21</v>
      </c>
      <c r="S883">
        <v>25</v>
      </c>
      <c r="T883">
        <v>39</v>
      </c>
      <c r="U883">
        <v>32</v>
      </c>
      <c r="V883">
        <v>34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145</v>
      </c>
      <c r="AH883">
        <v>114</v>
      </c>
      <c r="AI883">
        <v>0</v>
      </c>
      <c r="AJ883">
        <v>6</v>
      </c>
      <c r="AK883">
        <v>9</v>
      </c>
      <c r="AL883">
        <v>57</v>
      </c>
      <c r="AM883">
        <v>0</v>
      </c>
      <c r="AN883">
        <v>182</v>
      </c>
      <c r="AO883">
        <v>5</v>
      </c>
      <c r="AP883">
        <v>259</v>
      </c>
      <c r="AQ883" t="b">
        <f>IFERROR(MATCH('2018'!A882, '2019'!A:A, 0) &gt;0, FALSE)</f>
        <v>1</v>
      </c>
    </row>
    <row r="884" spans="1:43">
      <c r="A884" t="s">
        <v>4419</v>
      </c>
      <c r="B884" t="s">
        <v>4420</v>
      </c>
      <c r="C884" t="s">
        <v>7497</v>
      </c>
      <c r="D884" t="s">
        <v>4422</v>
      </c>
      <c r="E884" t="s">
        <v>4423</v>
      </c>
      <c r="F884">
        <v>60446</v>
      </c>
      <c r="G884">
        <v>8158865953</v>
      </c>
      <c r="H884" t="s">
        <v>204</v>
      </c>
      <c r="I884">
        <v>2</v>
      </c>
      <c r="J884">
        <v>12</v>
      </c>
      <c r="K884">
        <v>9</v>
      </c>
      <c r="L884">
        <v>23</v>
      </c>
      <c r="M884">
        <v>45</v>
      </c>
      <c r="N884">
        <v>18</v>
      </c>
      <c r="O884">
        <v>19</v>
      </c>
      <c r="P884" t="s">
        <v>290</v>
      </c>
      <c r="Q884">
        <v>11</v>
      </c>
      <c r="R884" t="s">
        <v>290</v>
      </c>
      <c r="S884" t="s">
        <v>290</v>
      </c>
      <c r="T884">
        <v>10</v>
      </c>
      <c r="U884" t="s">
        <v>290</v>
      </c>
      <c r="V884">
        <v>14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72</v>
      </c>
      <c r="AH884">
        <v>76</v>
      </c>
      <c r="AI884">
        <v>0</v>
      </c>
      <c r="AJ884">
        <v>21</v>
      </c>
      <c r="AK884">
        <v>28</v>
      </c>
      <c r="AL884">
        <v>54</v>
      </c>
      <c r="AM884">
        <v>0</v>
      </c>
      <c r="AN884">
        <v>42</v>
      </c>
      <c r="AO884">
        <v>3</v>
      </c>
      <c r="AP884">
        <v>148</v>
      </c>
      <c r="AQ884" t="b">
        <f>IFERROR(MATCH('2018'!A883, '2019'!A:A, 0) &gt;0, FALSE)</f>
        <v>1</v>
      </c>
    </row>
    <row r="885" spans="1:43">
      <c r="A885" t="s">
        <v>4425</v>
      </c>
      <c r="B885" t="s">
        <v>4426</v>
      </c>
      <c r="C885" t="s">
        <v>15924</v>
      </c>
      <c r="D885" t="s">
        <v>4427</v>
      </c>
      <c r="E885" t="s">
        <v>4428</v>
      </c>
      <c r="F885">
        <v>60441</v>
      </c>
      <c r="G885">
        <v>8158384494</v>
      </c>
      <c r="H885" t="s">
        <v>204</v>
      </c>
      <c r="I885">
        <v>4.5</v>
      </c>
      <c r="J885">
        <v>13</v>
      </c>
      <c r="K885">
        <v>5.5</v>
      </c>
      <c r="L885">
        <v>23</v>
      </c>
      <c r="M885">
        <v>42</v>
      </c>
      <c r="N885">
        <v>17</v>
      </c>
      <c r="O885">
        <v>12</v>
      </c>
      <c r="P885">
        <v>19</v>
      </c>
      <c r="Q885">
        <v>14</v>
      </c>
      <c r="R885">
        <v>22</v>
      </c>
      <c r="S885">
        <v>14</v>
      </c>
      <c r="T885">
        <v>21</v>
      </c>
      <c r="U885">
        <v>21</v>
      </c>
      <c r="V885">
        <v>19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 t="s">
        <v>290</v>
      </c>
      <c r="AE885">
        <v>17</v>
      </c>
      <c r="AF885">
        <v>0</v>
      </c>
      <c r="AG885">
        <v>114</v>
      </c>
      <c r="AH885">
        <v>105</v>
      </c>
      <c r="AI885">
        <v>0</v>
      </c>
      <c r="AJ885">
        <v>14</v>
      </c>
      <c r="AK885">
        <v>2</v>
      </c>
      <c r="AL885">
        <v>32</v>
      </c>
      <c r="AM885">
        <v>0</v>
      </c>
      <c r="AN885">
        <v>164</v>
      </c>
      <c r="AO885">
        <v>7</v>
      </c>
      <c r="AP885">
        <v>219</v>
      </c>
      <c r="AQ885" t="b">
        <f>IFERROR(MATCH('2018'!A884, '2019'!A:A, 0) &gt;0, FALSE)</f>
        <v>1</v>
      </c>
    </row>
    <row r="886" spans="1:43">
      <c r="A886" t="s">
        <v>4430</v>
      </c>
      <c r="B886" t="s">
        <v>786</v>
      </c>
      <c r="C886" t="s">
        <v>15925</v>
      </c>
      <c r="D886" t="s">
        <v>4433</v>
      </c>
      <c r="E886" t="s">
        <v>4428</v>
      </c>
      <c r="F886">
        <v>60441</v>
      </c>
      <c r="G886">
        <v>8158388173</v>
      </c>
      <c r="H886" t="s">
        <v>204</v>
      </c>
      <c r="I886">
        <v>1</v>
      </c>
      <c r="J886">
        <v>14.7</v>
      </c>
      <c r="K886">
        <v>2</v>
      </c>
      <c r="L886">
        <v>17.7</v>
      </c>
      <c r="M886">
        <v>32</v>
      </c>
      <c r="N886">
        <v>19</v>
      </c>
      <c r="O886">
        <v>19</v>
      </c>
      <c r="P886">
        <v>15</v>
      </c>
      <c r="Q886">
        <v>17</v>
      </c>
      <c r="R886">
        <v>22</v>
      </c>
      <c r="S886">
        <v>22</v>
      </c>
      <c r="T886">
        <v>23</v>
      </c>
      <c r="U886">
        <v>23</v>
      </c>
      <c r="V886">
        <v>21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 t="s">
        <v>290</v>
      </c>
      <c r="AE886">
        <v>11</v>
      </c>
      <c r="AF886">
        <v>0</v>
      </c>
      <c r="AG886">
        <v>117</v>
      </c>
      <c r="AH886">
        <v>108</v>
      </c>
      <c r="AI886">
        <v>0</v>
      </c>
      <c r="AJ886">
        <v>8</v>
      </c>
      <c r="AK886">
        <v>1</v>
      </c>
      <c r="AL886">
        <v>22</v>
      </c>
      <c r="AM886">
        <v>0</v>
      </c>
      <c r="AN886">
        <v>184</v>
      </c>
      <c r="AO886">
        <v>10</v>
      </c>
      <c r="AP886">
        <v>225</v>
      </c>
      <c r="AQ886" t="b">
        <f>IFERROR(MATCH('2018'!A885, '2019'!A:A, 0) &gt;0, FALSE)</f>
        <v>1</v>
      </c>
    </row>
    <row r="887" spans="1:43">
      <c r="A887" t="s">
        <v>4434</v>
      </c>
      <c r="B887" t="s">
        <v>4435</v>
      </c>
      <c r="C887" t="s">
        <v>15926</v>
      </c>
      <c r="D887" t="s">
        <v>4437</v>
      </c>
      <c r="E887" t="s">
        <v>4438</v>
      </c>
      <c r="F887">
        <v>60442</v>
      </c>
      <c r="G887">
        <v>8154783951</v>
      </c>
      <c r="H887" t="s">
        <v>204</v>
      </c>
      <c r="I887">
        <v>1</v>
      </c>
      <c r="J887">
        <v>9.4</v>
      </c>
      <c r="K887">
        <v>4.5</v>
      </c>
      <c r="L887">
        <v>14.9</v>
      </c>
      <c r="M887">
        <v>28</v>
      </c>
      <c r="N887">
        <v>14</v>
      </c>
      <c r="O887" t="s">
        <v>290</v>
      </c>
      <c r="P887">
        <v>11</v>
      </c>
      <c r="Q887">
        <v>10</v>
      </c>
      <c r="R887" t="s">
        <v>290</v>
      </c>
      <c r="S887" t="s">
        <v>290</v>
      </c>
      <c r="T887">
        <v>14</v>
      </c>
      <c r="U887" t="s">
        <v>290</v>
      </c>
      <c r="V887">
        <v>11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57</v>
      </c>
      <c r="AH887">
        <v>62</v>
      </c>
      <c r="AI887">
        <v>0</v>
      </c>
      <c r="AJ887">
        <v>0</v>
      </c>
      <c r="AK887">
        <v>1</v>
      </c>
      <c r="AL887">
        <v>11</v>
      </c>
      <c r="AM887">
        <v>0</v>
      </c>
      <c r="AN887">
        <v>106</v>
      </c>
      <c r="AO887">
        <v>1</v>
      </c>
      <c r="AP887">
        <v>119</v>
      </c>
      <c r="AQ887" t="b">
        <f>IFERROR(MATCH('2018'!A886, '2019'!A:A, 0) &gt;0, FALSE)</f>
        <v>1</v>
      </c>
    </row>
    <row r="888" spans="1:43">
      <c r="A888" t="s">
        <v>4440</v>
      </c>
      <c r="B888" t="s">
        <v>2699</v>
      </c>
      <c r="C888" t="s">
        <v>15426</v>
      </c>
      <c r="D888" t="s">
        <v>4443</v>
      </c>
      <c r="E888" t="s">
        <v>4444</v>
      </c>
      <c r="F888">
        <v>60448</v>
      </c>
      <c r="G888">
        <v>7083269330</v>
      </c>
      <c r="H888" t="s">
        <v>204</v>
      </c>
      <c r="I888">
        <v>2</v>
      </c>
      <c r="J888">
        <v>24.6</v>
      </c>
      <c r="K888">
        <v>10.199999999999999</v>
      </c>
      <c r="L888">
        <v>36.799999999999997</v>
      </c>
      <c r="M888">
        <v>56</v>
      </c>
      <c r="N888">
        <v>38</v>
      </c>
      <c r="O888">
        <v>45</v>
      </c>
      <c r="P888">
        <v>37</v>
      </c>
      <c r="Q888">
        <v>39</v>
      </c>
      <c r="R888">
        <v>40</v>
      </c>
      <c r="S888">
        <v>42</v>
      </c>
      <c r="T888">
        <v>52</v>
      </c>
      <c r="U888">
        <v>46</v>
      </c>
      <c r="V888">
        <v>54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15</v>
      </c>
      <c r="AF888">
        <v>0</v>
      </c>
      <c r="AG888">
        <v>230</v>
      </c>
      <c r="AH888">
        <v>234</v>
      </c>
      <c r="AI888">
        <v>0</v>
      </c>
      <c r="AJ888">
        <v>6</v>
      </c>
      <c r="AK888">
        <v>4</v>
      </c>
      <c r="AL888">
        <v>8</v>
      </c>
      <c r="AM888">
        <v>0</v>
      </c>
      <c r="AN888">
        <v>430</v>
      </c>
      <c r="AO888">
        <v>16</v>
      </c>
      <c r="AP888">
        <v>464</v>
      </c>
      <c r="AQ888" t="b">
        <f>IFERROR(MATCH('2018'!A887, '2019'!A:A, 0) &gt;0, FALSE)</f>
        <v>1</v>
      </c>
    </row>
    <row r="889" spans="1:43">
      <c r="A889" t="s">
        <v>4446</v>
      </c>
      <c r="B889" t="s">
        <v>4447</v>
      </c>
      <c r="C889" t="s">
        <v>13195</v>
      </c>
      <c r="D889" t="s">
        <v>4449</v>
      </c>
      <c r="E889" t="s">
        <v>4450</v>
      </c>
      <c r="F889">
        <v>60544</v>
      </c>
      <c r="G889">
        <v>8154363953</v>
      </c>
      <c r="H889" t="s">
        <v>204</v>
      </c>
      <c r="I889">
        <v>4.4000000000000004</v>
      </c>
      <c r="J889">
        <v>24.4</v>
      </c>
      <c r="K889">
        <v>11.7</v>
      </c>
      <c r="L889">
        <v>40.5</v>
      </c>
      <c r="M889">
        <v>37</v>
      </c>
      <c r="N889">
        <v>31</v>
      </c>
      <c r="O889">
        <v>36</v>
      </c>
      <c r="P889">
        <v>38</v>
      </c>
      <c r="Q889">
        <v>49</v>
      </c>
      <c r="R889">
        <v>54</v>
      </c>
      <c r="S889">
        <v>52</v>
      </c>
      <c r="T889">
        <v>50</v>
      </c>
      <c r="U889">
        <v>53</v>
      </c>
      <c r="V889">
        <v>54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244</v>
      </c>
      <c r="AH889">
        <v>210</v>
      </c>
      <c r="AI889">
        <v>0</v>
      </c>
      <c r="AJ889">
        <v>16</v>
      </c>
      <c r="AK889">
        <v>9</v>
      </c>
      <c r="AL889">
        <v>55</v>
      </c>
      <c r="AM889">
        <v>0</v>
      </c>
      <c r="AN889">
        <v>361</v>
      </c>
      <c r="AO889">
        <v>13</v>
      </c>
      <c r="AP889">
        <v>454</v>
      </c>
      <c r="AQ889" t="b">
        <f>IFERROR(MATCH('2018'!A888, '2019'!A:A, 0) &gt;0, FALSE)</f>
        <v>1</v>
      </c>
    </row>
    <row r="890" spans="1:43">
      <c r="A890" t="s">
        <v>13197</v>
      </c>
      <c r="B890" t="s">
        <v>11223</v>
      </c>
      <c r="C890" t="s">
        <v>15927</v>
      </c>
      <c r="D890" t="s">
        <v>11226</v>
      </c>
      <c r="E890" t="s">
        <v>11227</v>
      </c>
      <c r="F890">
        <v>60481</v>
      </c>
      <c r="G890">
        <v>8154766220</v>
      </c>
      <c r="H890" t="s">
        <v>204</v>
      </c>
      <c r="I890">
        <v>1</v>
      </c>
      <c r="J890">
        <v>7.5</v>
      </c>
      <c r="K890">
        <v>3</v>
      </c>
      <c r="L890">
        <v>11.5</v>
      </c>
      <c r="M890">
        <v>22</v>
      </c>
      <c r="N890" t="s">
        <v>290</v>
      </c>
      <c r="O890" t="s">
        <v>290</v>
      </c>
      <c r="P890">
        <v>14</v>
      </c>
      <c r="Q890" t="s">
        <v>290</v>
      </c>
      <c r="R890">
        <v>12</v>
      </c>
      <c r="S890" t="s">
        <v>290</v>
      </c>
      <c r="T890" t="s">
        <v>290</v>
      </c>
      <c r="U890" t="s">
        <v>290</v>
      </c>
      <c r="V890" t="s">
        <v>290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 t="s">
        <v>290</v>
      </c>
      <c r="AE890" t="s">
        <v>290</v>
      </c>
      <c r="AF890">
        <v>0</v>
      </c>
      <c r="AG890">
        <v>53</v>
      </c>
      <c r="AH890">
        <v>42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91</v>
      </c>
      <c r="AO890">
        <v>4</v>
      </c>
      <c r="AP890">
        <v>95</v>
      </c>
      <c r="AQ890" t="b">
        <f>IFERROR(MATCH('2018'!A889, '2019'!A:A, 0) &gt;0, FALSE)</f>
        <v>1</v>
      </c>
    </row>
    <row r="891" spans="1:43">
      <c r="A891" t="s">
        <v>4452</v>
      </c>
      <c r="B891" t="s">
        <v>439</v>
      </c>
      <c r="C891" t="s">
        <v>15430</v>
      </c>
      <c r="D891" t="s">
        <v>4454</v>
      </c>
      <c r="E891" t="s">
        <v>4455</v>
      </c>
      <c r="F891">
        <v>60401</v>
      </c>
      <c r="G891">
        <v>7089462272</v>
      </c>
      <c r="H891" t="s">
        <v>204</v>
      </c>
      <c r="I891">
        <v>1</v>
      </c>
      <c r="J891">
        <v>7.5</v>
      </c>
      <c r="K891">
        <v>1.5</v>
      </c>
      <c r="L891">
        <v>10</v>
      </c>
      <c r="M891">
        <v>25</v>
      </c>
      <c r="N891" t="s">
        <v>290</v>
      </c>
      <c r="O891" t="s">
        <v>290</v>
      </c>
      <c r="P891" t="s">
        <v>290</v>
      </c>
      <c r="Q891" t="s">
        <v>290</v>
      </c>
      <c r="R891" t="s">
        <v>290</v>
      </c>
      <c r="S891" t="s">
        <v>290</v>
      </c>
      <c r="T891" t="s">
        <v>290</v>
      </c>
      <c r="U891" t="s">
        <v>290</v>
      </c>
      <c r="V891" t="s">
        <v>290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40</v>
      </c>
      <c r="AH891">
        <v>39</v>
      </c>
      <c r="AI891">
        <v>0</v>
      </c>
      <c r="AJ891">
        <v>0</v>
      </c>
      <c r="AK891">
        <v>0</v>
      </c>
      <c r="AL891">
        <v>3</v>
      </c>
      <c r="AM891">
        <v>0</v>
      </c>
      <c r="AN891">
        <v>76</v>
      </c>
      <c r="AO891">
        <v>0</v>
      </c>
      <c r="AP891">
        <v>79</v>
      </c>
      <c r="AQ891" t="b">
        <f>IFERROR(MATCH('2018'!A890, '2019'!A:A, 0) &gt;0, FALSE)</f>
        <v>1</v>
      </c>
    </row>
    <row r="892" spans="1:43">
      <c r="A892" t="s">
        <v>4457</v>
      </c>
      <c r="B892" t="s">
        <v>4458</v>
      </c>
      <c r="C892" t="s">
        <v>15928</v>
      </c>
      <c r="D892" t="s">
        <v>4461</v>
      </c>
      <c r="E892" t="s">
        <v>4462</v>
      </c>
      <c r="F892">
        <v>60417</v>
      </c>
      <c r="G892">
        <v>7086725969</v>
      </c>
      <c r="H892" t="s">
        <v>204</v>
      </c>
      <c r="I892">
        <v>1</v>
      </c>
      <c r="J892">
        <v>9.8000000000000007</v>
      </c>
      <c r="K892">
        <v>6.3</v>
      </c>
      <c r="L892">
        <v>17.100000000000001</v>
      </c>
      <c r="M892">
        <v>16</v>
      </c>
      <c r="N892">
        <v>20</v>
      </c>
      <c r="O892">
        <v>18</v>
      </c>
      <c r="P892">
        <v>18</v>
      </c>
      <c r="Q892">
        <v>16</v>
      </c>
      <c r="R892">
        <v>17</v>
      </c>
      <c r="S892">
        <v>24</v>
      </c>
      <c r="T892">
        <v>20</v>
      </c>
      <c r="U892">
        <v>27</v>
      </c>
      <c r="V892">
        <v>27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110</v>
      </c>
      <c r="AH892">
        <v>93</v>
      </c>
      <c r="AI892">
        <v>0</v>
      </c>
      <c r="AJ892">
        <v>7</v>
      </c>
      <c r="AK892">
        <v>19</v>
      </c>
      <c r="AL892">
        <v>9</v>
      </c>
      <c r="AM892">
        <v>0</v>
      </c>
      <c r="AN892">
        <v>160</v>
      </c>
      <c r="AO892">
        <v>8</v>
      </c>
      <c r="AP892">
        <v>203</v>
      </c>
      <c r="AQ892" t="b">
        <f>IFERROR(MATCH('2018'!A891, '2019'!A:A, 0) &gt;0, FALSE)</f>
        <v>1</v>
      </c>
    </row>
    <row r="893" spans="1:43">
      <c r="A893" t="s">
        <v>4464</v>
      </c>
      <c r="B893" t="s">
        <v>4465</v>
      </c>
      <c r="C893" t="s">
        <v>15929</v>
      </c>
      <c r="D893" t="s">
        <v>11239</v>
      </c>
      <c r="E893" t="s">
        <v>4467</v>
      </c>
      <c r="F893">
        <v>60440</v>
      </c>
      <c r="G893">
        <v>6307838644</v>
      </c>
      <c r="H893" t="s">
        <v>204</v>
      </c>
      <c r="I893">
        <v>1.5</v>
      </c>
      <c r="J893">
        <v>4</v>
      </c>
      <c r="K893">
        <v>3</v>
      </c>
      <c r="L893">
        <v>8.5</v>
      </c>
      <c r="M893">
        <v>14</v>
      </c>
      <c r="N893">
        <v>12</v>
      </c>
      <c r="O893" t="s">
        <v>290</v>
      </c>
      <c r="P893" t="s">
        <v>290</v>
      </c>
      <c r="Q893">
        <v>0</v>
      </c>
      <c r="R893" t="s">
        <v>290</v>
      </c>
      <c r="S893" t="s">
        <v>290</v>
      </c>
      <c r="T893" t="s">
        <v>290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17</v>
      </c>
      <c r="AH893">
        <v>30</v>
      </c>
      <c r="AI893">
        <v>1</v>
      </c>
      <c r="AJ893">
        <v>2</v>
      </c>
      <c r="AK893">
        <v>18</v>
      </c>
      <c r="AL893">
        <v>6</v>
      </c>
      <c r="AM893">
        <v>0</v>
      </c>
      <c r="AN893">
        <v>9</v>
      </c>
      <c r="AO893">
        <v>11</v>
      </c>
      <c r="AP893">
        <v>47</v>
      </c>
      <c r="AQ893" t="b">
        <f>IFERROR(MATCH('2018'!A892, '2019'!A:A, 0) &gt;0, FALSE)</f>
        <v>1</v>
      </c>
    </row>
    <row r="894" spans="1:43">
      <c r="A894" t="s">
        <v>4469</v>
      </c>
      <c r="B894" t="s">
        <v>4470</v>
      </c>
      <c r="C894" t="s">
        <v>7520</v>
      </c>
      <c r="D894" t="s">
        <v>4472</v>
      </c>
      <c r="E894" t="s">
        <v>4409</v>
      </c>
      <c r="F894">
        <v>60451</v>
      </c>
      <c r="G894">
        <v>8154852549</v>
      </c>
      <c r="H894" t="s">
        <v>204</v>
      </c>
      <c r="I894">
        <v>1</v>
      </c>
      <c r="J894">
        <v>13</v>
      </c>
      <c r="K894">
        <v>1</v>
      </c>
      <c r="L894">
        <v>15</v>
      </c>
      <c r="M894">
        <v>38</v>
      </c>
      <c r="N894">
        <v>21</v>
      </c>
      <c r="O894">
        <v>13</v>
      </c>
      <c r="P894">
        <v>13</v>
      </c>
      <c r="Q894">
        <v>22</v>
      </c>
      <c r="R894">
        <v>12</v>
      </c>
      <c r="S894">
        <v>11</v>
      </c>
      <c r="T894">
        <v>14</v>
      </c>
      <c r="U894">
        <v>20</v>
      </c>
      <c r="V894">
        <v>16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290</v>
      </c>
      <c r="AF894">
        <v>0</v>
      </c>
      <c r="AG894">
        <v>86</v>
      </c>
      <c r="AH894">
        <v>97</v>
      </c>
      <c r="AI894">
        <v>0</v>
      </c>
      <c r="AJ894">
        <v>3</v>
      </c>
      <c r="AK894">
        <v>0</v>
      </c>
      <c r="AL894">
        <v>22</v>
      </c>
      <c r="AM894">
        <v>0</v>
      </c>
      <c r="AN894">
        <v>154</v>
      </c>
      <c r="AO894">
        <v>4</v>
      </c>
      <c r="AP894">
        <v>183</v>
      </c>
      <c r="AQ894" t="b">
        <f>IFERROR(MATCH('2018'!A893, '2019'!A:A, 0) &gt;0, FALSE)</f>
        <v>1</v>
      </c>
    </row>
    <row r="895" spans="1:43">
      <c r="A895" t="s">
        <v>4473</v>
      </c>
      <c r="B895" t="s">
        <v>4474</v>
      </c>
      <c r="C895" t="s">
        <v>15436</v>
      </c>
      <c r="D895" t="s">
        <v>4408</v>
      </c>
      <c r="E895" t="s">
        <v>4409</v>
      </c>
      <c r="F895">
        <v>60451</v>
      </c>
      <c r="G895">
        <v>8154852136</v>
      </c>
      <c r="H895" t="s">
        <v>204</v>
      </c>
      <c r="I895">
        <v>9</v>
      </c>
      <c r="J895">
        <v>64</v>
      </c>
      <c r="K895">
        <v>41</v>
      </c>
      <c r="L895">
        <v>114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228</v>
      </c>
      <c r="X895">
        <v>235</v>
      </c>
      <c r="Y895">
        <v>228</v>
      </c>
      <c r="Z895">
        <v>241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412</v>
      </c>
      <c r="AH895">
        <v>520</v>
      </c>
      <c r="AI895">
        <v>9</v>
      </c>
      <c r="AJ895">
        <v>34</v>
      </c>
      <c r="AK895">
        <v>19</v>
      </c>
      <c r="AL895">
        <v>2</v>
      </c>
      <c r="AM895">
        <v>2</v>
      </c>
      <c r="AN895">
        <v>866</v>
      </c>
      <c r="AO895">
        <v>0</v>
      </c>
      <c r="AP895">
        <v>932</v>
      </c>
      <c r="AQ895" t="b">
        <f>IFERROR(MATCH('2018'!A894, '2019'!A:A, 0) &gt;0, FALSE)</f>
        <v>1</v>
      </c>
    </row>
    <row r="896" spans="1:43">
      <c r="A896" t="s">
        <v>4476</v>
      </c>
      <c r="B896" t="s">
        <v>4477</v>
      </c>
      <c r="C896" t="s">
        <v>15930</v>
      </c>
      <c r="D896" t="s">
        <v>4479</v>
      </c>
      <c r="E896" t="s">
        <v>4392</v>
      </c>
      <c r="F896">
        <v>60435</v>
      </c>
      <c r="G896">
        <v>8157410500</v>
      </c>
      <c r="H896" t="s">
        <v>204</v>
      </c>
      <c r="I896">
        <v>6</v>
      </c>
      <c r="J896">
        <v>54</v>
      </c>
      <c r="K896">
        <v>31</v>
      </c>
      <c r="L896">
        <v>91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137</v>
      </c>
      <c r="X896">
        <v>161</v>
      </c>
      <c r="Y896">
        <v>151</v>
      </c>
      <c r="Z896">
        <v>160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17</v>
      </c>
      <c r="AG896">
        <v>289</v>
      </c>
      <c r="AH896">
        <v>337</v>
      </c>
      <c r="AI896">
        <v>1</v>
      </c>
      <c r="AJ896">
        <v>32</v>
      </c>
      <c r="AK896">
        <v>27</v>
      </c>
      <c r="AL896">
        <v>68</v>
      </c>
      <c r="AM896">
        <v>0</v>
      </c>
      <c r="AN896">
        <v>483</v>
      </c>
      <c r="AO896">
        <v>15</v>
      </c>
      <c r="AP896">
        <v>626</v>
      </c>
      <c r="AQ896" t="b">
        <f>IFERROR(MATCH('2018'!A895, '2019'!A:A, 0) &gt;0, FALSE)</f>
        <v>1</v>
      </c>
    </row>
    <row r="897" spans="1:43">
      <c r="A897" t="s">
        <v>4480</v>
      </c>
      <c r="B897" t="s">
        <v>4481</v>
      </c>
      <c r="C897" t="s">
        <v>15931</v>
      </c>
      <c r="D897" t="s">
        <v>4483</v>
      </c>
      <c r="E897" t="s">
        <v>4462</v>
      </c>
      <c r="F897">
        <v>60417</v>
      </c>
      <c r="G897">
        <v>7086723262</v>
      </c>
      <c r="H897" t="s">
        <v>204</v>
      </c>
      <c r="I897">
        <v>2</v>
      </c>
      <c r="J897">
        <v>13</v>
      </c>
      <c r="K897">
        <v>2</v>
      </c>
      <c r="L897">
        <v>17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26</v>
      </c>
      <c r="X897">
        <v>37</v>
      </c>
      <c r="Y897">
        <v>31</v>
      </c>
      <c r="Z897">
        <v>34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61</v>
      </c>
      <c r="AH897">
        <v>67</v>
      </c>
      <c r="AI897">
        <v>1</v>
      </c>
      <c r="AJ897">
        <v>3</v>
      </c>
      <c r="AK897">
        <v>12</v>
      </c>
      <c r="AL897">
        <v>12</v>
      </c>
      <c r="AM897">
        <v>0</v>
      </c>
      <c r="AN897">
        <v>99</v>
      </c>
      <c r="AO897">
        <v>1</v>
      </c>
      <c r="AP897">
        <v>128</v>
      </c>
      <c r="AQ897" t="b">
        <f>IFERROR(MATCH('2018'!A896, '2019'!A:A, 0) &gt;0, FALSE)</f>
        <v>1</v>
      </c>
    </row>
    <row r="898" spans="1:43">
      <c r="A898" t="s">
        <v>4484</v>
      </c>
      <c r="B898" t="s">
        <v>4485</v>
      </c>
      <c r="C898" t="s">
        <v>15440</v>
      </c>
      <c r="D898" t="s">
        <v>4488</v>
      </c>
      <c r="E898" t="s">
        <v>4392</v>
      </c>
      <c r="F898">
        <v>60436</v>
      </c>
      <c r="G898">
        <v>8157290288</v>
      </c>
      <c r="H898" t="s">
        <v>204</v>
      </c>
      <c r="I898">
        <v>1</v>
      </c>
      <c r="J898">
        <v>14</v>
      </c>
      <c r="K898">
        <v>2</v>
      </c>
      <c r="L898">
        <v>17</v>
      </c>
      <c r="M898">
        <v>13</v>
      </c>
      <c r="N898" t="s">
        <v>290</v>
      </c>
      <c r="O898">
        <v>11</v>
      </c>
      <c r="P898">
        <v>17</v>
      </c>
      <c r="Q898">
        <v>18</v>
      </c>
      <c r="R898">
        <v>16</v>
      </c>
      <c r="S898">
        <v>19</v>
      </c>
      <c r="T898">
        <v>19</v>
      </c>
      <c r="U898">
        <v>26</v>
      </c>
      <c r="V898">
        <v>22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84</v>
      </c>
      <c r="AH898">
        <v>84</v>
      </c>
      <c r="AI898">
        <v>0</v>
      </c>
      <c r="AJ898">
        <v>0</v>
      </c>
      <c r="AK898">
        <v>8</v>
      </c>
      <c r="AL898">
        <v>73</v>
      </c>
      <c r="AM898">
        <v>0</v>
      </c>
      <c r="AN898">
        <v>87</v>
      </c>
      <c r="AO898">
        <v>0</v>
      </c>
      <c r="AP898">
        <v>168</v>
      </c>
      <c r="AQ898" t="b">
        <f>IFERROR(MATCH('2018'!A897, '2019'!A:A, 0) &gt;0, FALSE)</f>
        <v>1</v>
      </c>
    </row>
    <row r="899" spans="1:43">
      <c r="A899" t="s">
        <v>4506</v>
      </c>
      <c r="B899" t="s">
        <v>4507</v>
      </c>
      <c r="C899" t="s">
        <v>15442</v>
      </c>
      <c r="D899" t="s">
        <v>4510</v>
      </c>
      <c r="E899" t="s">
        <v>4467</v>
      </c>
      <c r="F899">
        <v>60440</v>
      </c>
      <c r="G899">
        <v>6307391633</v>
      </c>
      <c r="H899" t="s">
        <v>204</v>
      </c>
      <c r="I899">
        <v>6</v>
      </c>
      <c r="J899">
        <v>19</v>
      </c>
      <c r="K899">
        <v>2</v>
      </c>
      <c r="L899">
        <v>27</v>
      </c>
      <c r="M899">
        <v>24</v>
      </c>
      <c r="N899">
        <v>24</v>
      </c>
      <c r="O899">
        <v>19</v>
      </c>
      <c r="P899">
        <v>26</v>
      </c>
      <c r="Q899">
        <v>18</v>
      </c>
      <c r="R899">
        <v>27</v>
      </c>
      <c r="S899">
        <v>21</v>
      </c>
      <c r="T899">
        <v>27</v>
      </c>
      <c r="U899">
        <v>25</v>
      </c>
      <c r="V899">
        <v>23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130</v>
      </c>
      <c r="AH899">
        <v>104</v>
      </c>
      <c r="AI899">
        <v>1</v>
      </c>
      <c r="AJ899">
        <v>63</v>
      </c>
      <c r="AK899">
        <v>20</v>
      </c>
      <c r="AL899">
        <v>42</v>
      </c>
      <c r="AM899">
        <v>0</v>
      </c>
      <c r="AN899">
        <v>85</v>
      </c>
      <c r="AO899">
        <v>23</v>
      </c>
      <c r="AP899">
        <v>234</v>
      </c>
      <c r="AQ899" t="b">
        <f>IFERROR(MATCH('2018'!A898, '2019'!A:A, 0) &gt;0, FALSE)</f>
        <v>1</v>
      </c>
    </row>
    <row r="900" spans="1:43">
      <c r="A900" t="s">
        <v>4511</v>
      </c>
      <c r="B900" t="s">
        <v>4512</v>
      </c>
      <c r="C900" t="s">
        <v>13949</v>
      </c>
      <c r="D900" t="s">
        <v>4514</v>
      </c>
      <c r="E900" t="s">
        <v>4515</v>
      </c>
      <c r="F900">
        <v>60403</v>
      </c>
      <c r="G900">
        <v>8157414180</v>
      </c>
      <c r="H900" t="s">
        <v>204</v>
      </c>
      <c r="I900">
        <v>4</v>
      </c>
      <c r="J900">
        <v>7</v>
      </c>
      <c r="K900">
        <v>5</v>
      </c>
      <c r="L900">
        <v>16</v>
      </c>
      <c r="M900">
        <v>24</v>
      </c>
      <c r="N900">
        <v>15</v>
      </c>
      <c r="O900" t="s">
        <v>290</v>
      </c>
      <c r="P900" t="s">
        <v>290</v>
      </c>
      <c r="Q900" t="s">
        <v>290</v>
      </c>
      <c r="R900" t="s">
        <v>290</v>
      </c>
      <c r="S900">
        <v>14</v>
      </c>
      <c r="T900" t="s">
        <v>290</v>
      </c>
      <c r="U900">
        <v>10</v>
      </c>
      <c r="V900" t="s">
        <v>290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47</v>
      </c>
      <c r="AH900">
        <v>50</v>
      </c>
      <c r="AI900">
        <v>0</v>
      </c>
      <c r="AJ900">
        <v>3</v>
      </c>
      <c r="AK900">
        <v>8</v>
      </c>
      <c r="AL900">
        <v>7</v>
      </c>
      <c r="AM900">
        <v>0</v>
      </c>
      <c r="AN900">
        <v>76</v>
      </c>
      <c r="AO900">
        <v>3</v>
      </c>
      <c r="AP900">
        <v>97</v>
      </c>
      <c r="AQ900" t="b">
        <f>IFERROR(MATCH('2018'!A899, '2019'!A:A, 0) &gt;0, FALSE)</f>
        <v>1</v>
      </c>
    </row>
    <row r="901" spans="1:43">
      <c r="A901" t="s">
        <v>4517</v>
      </c>
      <c r="B901" t="s">
        <v>4518</v>
      </c>
      <c r="C901" t="s">
        <v>15932</v>
      </c>
      <c r="D901" t="s">
        <v>4519</v>
      </c>
      <c r="E901" t="s">
        <v>4444</v>
      </c>
      <c r="F901">
        <v>60448</v>
      </c>
      <c r="G901">
        <v>7084798988</v>
      </c>
      <c r="H901" t="s">
        <v>204</v>
      </c>
      <c r="I901">
        <v>3.5</v>
      </c>
      <c r="J901">
        <v>30.1</v>
      </c>
      <c r="K901">
        <v>8.3000000000000007</v>
      </c>
      <c r="L901">
        <v>41.9</v>
      </c>
      <c r="M901">
        <v>37</v>
      </c>
      <c r="N901">
        <v>21</v>
      </c>
      <c r="O901">
        <v>24</v>
      </c>
      <c r="P901">
        <v>35</v>
      </c>
      <c r="Q901">
        <v>33</v>
      </c>
      <c r="R901">
        <v>33</v>
      </c>
      <c r="S901">
        <v>39</v>
      </c>
      <c r="T901">
        <v>31</v>
      </c>
      <c r="U901">
        <v>34</v>
      </c>
      <c r="V901">
        <v>39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163</v>
      </c>
      <c r="AH901">
        <v>163</v>
      </c>
      <c r="AI901">
        <v>0</v>
      </c>
      <c r="AJ901">
        <v>29</v>
      </c>
      <c r="AK901">
        <v>37</v>
      </c>
      <c r="AL901">
        <v>21</v>
      </c>
      <c r="AM901">
        <v>0</v>
      </c>
      <c r="AN901">
        <v>225</v>
      </c>
      <c r="AO901">
        <v>14</v>
      </c>
      <c r="AP901">
        <v>326</v>
      </c>
      <c r="AQ901" t="b">
        <f>IFERROR(MATCH('2018'!A900, '2019'!A:A, 0) &gt;0, FALSE)</f>
        <v>1</v>
      </c>
    </row>
    <row r="902" spans="1:43">
      <c r="A902" t="s">
        <v>4520</v>
      </c>
      <c r="B902" t="s">
        <v>3218</v>
      </c>
      <c r="C902" t="s">
        <v>7545</v>
      </c>
      <c r="D902" t="s">
        <v>4522</v>
      </c>
      <c r="E902" t="s">
        <v>4397</v>
      </c>
      <c r="F902">
        <v>60404</v>
      </c>
      <c r="G902">
        <v>8155779310</v>
      </c>
      <c r="H902" t="s">
        <v>204</v>
      </c>
      <c r="I902">
        <v>5</v>
      </c>
      <c r="J902">
        <v>19</v>
      </c>
      <c r="K902">
        <v>14</v>
      </c>
      <c r="L902">
        <v>38</v>
      </c>
      <c r="M902">
        <v>0</v>
      </c>
      <c r="N902">
        <v>29</v>
      </c>
      <c r="O902">
        <v>16</v>
      </c>
      <c r="P902">
        <v>26</v>
      </c>
      <c r="Q902">
        <v>28</v>
      </c>
      <c r="R902">
        <v>20</v>
      </c>
      <c r="S902">
        <v>29</v>
      </c>
      <c r="T902">
        <v>28</v>
      </c>
      <c r="U902">
        <v>34</v>
      </c>
      <c r="V902">
        <v>24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 t="s">
        <v>290</v>
      </c>
      <c r="AE902" t="s">
        <v>290</v>
      </c>
      <c r="AF902">
        <v>0</v>
      </c>
      <c r="AG902">
        <v>124</v>
      </c>
      <c r="AH902">
        <v>116</v>
      </c>
      <c r="AI902">
        <v>0</v>
      </c>
      <c r="AJ902">
        <v>4</v>
      </c>
      <c r="AK902">
        <v>26</v>
      </c>
      <c r="AL902">
        <v>10</v>
      </c>
      <c r="AM902">
        <v>0</v>
      </c>
      <c r="AN902">
        <v>179</v>
      </c>
      <c r="AO902">
        <v>21</v>
      </c>
      <c r="AP902">
        <v>240</v>
      </c>
      <c r="AQ902" t="b">
        <f>IFERROR(MATCH('2018'!A901, '2019'!A:A, 0) &gt;0, FALSE)</f>
        <v>1</v>
      </c>
    </row>
    <row r="903" spans="1:43">
      <c r="A903" t="s">
        <v>4523</v>
      </c>
      <c r="B903" t="s">
        <v>4524</v>
      </c>
      <c r="C903" t="s">
        <v>15933</v>
      </c>
      <c r="D903" t="s">
        <v>4526</v>
      </c>
      <c r="E903" t="s">
        <v>4423</v>
      </c>
      <c r="F903">
        <v>60446</v>
      </c>
      <c r="G903">
        <v>8158864898</v>
      </c>
      <c r="H903" t="s">
        <v>204</v>
      </c>
      <c r="I903">
        <v>1</v>
      </c>
      <c r="J903">
        <v>2</v>
      </c>
      <c r="K903">
        <v>3.5</v>
      </c>
      <c r="L903">
        <v>6.5</v>
      </c>
      <c r="M903">
        <v>23</v>
      </c>
      <c r="N903" t="s">
        <v>290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13</v>
      </c>
      <c r="AH903">
        <v>19</v>
      </c>
      <c r="AI903">
        <v>0</v>
      </c>
      <c r="AJ903">
        <v>4</v>
      </c>
      <c r="AK903">
        <v>5</v>
      </c>
      <c r="AL903">
        <v>7</v>
      </c>
      <c r="AM903">
        <v>0</v>
      </c>
      <c r="AN903">
        <v>14</v>
      </c>
      <c r="AO903">
        <v>2</v>
      </c>
      <c r="AP903">
        <v>32</v>
      </c>
      <c r="AQ903" t="b">
        <f>IFERROR(MATCH('2018'!A902, '2019'!A:A, 0) &gt;0, FALSE)</f>
        <v>1</v>
      </c>
    </row>
    <row r="904" spans="1:43">
      <c r="A904" t="s">
        <v>4527</v>
      </c>
      <c r="B904" t="s">
        <v>4528</v>
      </c>
      <c r="C904" t="s">
        <v>11325</v>
      </c>
      <c r="D904" t="s">
        <v>4531</v>
      </c>
      <c r="E904" t="s">
        <v>4467</v>
      </c>
      <c r="F904">
        <v>60440</v>
      </c>
      <c r="G904">
        <v>6309145015</v>
      </c>
      <c r="H904" t="s">
        <v>204</v>
      </c>
      <c r="I904">
        <v>1</v>
      </c>
      <c r="J904">
        <v>16</v>
      </c>
      <c r="K904">
        <v>2</v>
      </c>
      <c r="L904">
        <v>19</v>
      </c>
      <c r="M904">
        <v>12</v>
      </c>
      <c r="N904">
        <v>12</v>
      </c>
      <c r="O904">
        <v>17</v>
      </c>
      <c r="P904">
        <v>16</v>
      </c>
      <c r="Q904">
        <v>10</v>
      </c>
      <c r="R904" t="s">
        <v>290</v>
      </c>
      <c r="S904" t="s">
        <v>290</v>
      </c>
      <c r="T904" t="s">
        <v>290</v>
      </c>
      <c r="U904" t="s">
        <v>290</v>
      </c>
      <c r="V904" t="s">
        <v>290</v>
      </c>
      <c r="W904" t="s">
        <v>290</v>
      </c>
      <c r="X904" t="s">
        <v>290</v>
      </c>
      <c r="Y904">
        <v>0</v>
      </c>
      <c r="Z904" t="s">
        <v>290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47</v>
      </c>
      <c r="AH904">
        <v>56</v>
      </c>
      <c r="AI904">
        <v>0</v>
      </c>
      <c r="AJ904">
        <v>69</v>
      </c>
      <c r="AK904">
        <v>2</v>
      </c>
      <c r="AL904">
        <v>1</v>
      </c>
      <c r="AM904">
        <v>0</v>
      </c>
      <c r="AN904">
        <v>25</v>
      </c>
      <c r="AO904">
        <v>6</v>
      </c>
      <c r="AP904">
        <v>103</v>
      </c>
      <c r="AQ904" t="b">
        <f>IFERROR(MATCH('2018'!A903, '2019'!A:A, 0) &gt;0, FALSE)</f>
        <v>1</v>
      </c>
    </row>
    <row r="905" spans="1:43">
      <c r="A905" t="s">
        <v>4532</v>
      </c>
      <c r="B905" t="s">
        <v>4533</v>
      </c>
      <c r="C905" t="s">
        <v>7554</v>
      </c>
      <c r="D905" t="s">
        <v>4535</v>
      </c>
      <c r="E905" t="s">
        <v>4462</v>
      </c>
      <c r="F905">
        <v>60417</v>
      </c>
      <c r="G905">
        <v>7086723093</v>
      </c>
      <c r="H905" t="s">
        <v>204</v>
      </c>
      <c r="I905">
        <v>1</v>
      </c>
      <c r="J905">
        <v>19</v>
      </c>
      <c r="K905">
        <v>12</v>
      </c>
      <c r="L905">
        <v>32</v>
      </c>
      <c r="M905">
        <v>27</v>
      </c>
      <c r="N905">
        <v>23</v>
      </c>
      <c r="O905">
        <v>18</v>
      </c>
      <c r="P905">
        <v>26</v>
      </c>
      <c r="Q905">
        <v>14</v>
      </c>
      <c r="R905">
        <v>16</v>
      </c>
      <c r="S905">
        <v>23</v>
      </c>
      <c r="T905">
        <v>22</v>
      </c>
      <c r="U905">
        <v>23</v>
      </c>
      <c r="V905">
        <v>17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99</v>
      </c>
      <c r="AH905">
        <v>110</v>
      </c>
      <c r="AI905">
        <v>1</v>
      </c>
      <c r="AJ905">
        <v>1</v>
      </c>
      <c r="AK905">
        <v>22</v>
      </c>
      <c r="AL905">
        <v>18</v>
      </c>
      <c r="AM905">
        <v>0</v>
      </c>
      <c r="AN905">
        <v>141</v>
      </c>
      <c r="AO905">
        <v>26</v>
      </c>
      <c r="AP905">
        <v>209</v>
      </c>
      <c r="AQ905" t="b">
        <f>IFERROR(MATCH('2018'!A904, '2019'!A:A, 0) &gt;0, FALSE)</f>
        <v>1</v>
      </c>
    </row>
    <row r="906" spans="1:43">
      <c r="A906" t="s">
        <v>4834</v>
      </c>
      <c r="B906" t="s">
        <v>4835</v>
      </c>
      <c r="C906" t="s">
        <v>13953</v>
      </c>
      <c r="D906" t="s">
        <v>4838</v>
      </c>
      <c r="E906" t="s">
        <v>4839</v>
      </c>
      <c r="F906">
        <v>60475</v>
      </c>
      <c r="G906">
        <v>7082485926</v>
      </c>
      <c r="H906" t="s">
        <v>204</v>
      </c>
      <c r="I906">
        <v>3</v>
      </c>
      <c r="J906">
        <v>3</v>
      </c>
      <c r="K906">
        <v>0</v>
      </c>
      <c r="L906">
        <v>6</v>
      </c>
      <c r="M906" t="s">
        <v>290</v>
      </c>
      <c r="N906" t="s">
        <v>290</v>
      </c>
      <c r="O906" t="s">
        <v>290</v>
      </c>
      <c r="P906" t="s">
        <v>290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10</v>
      </c>
      <c r="AH906">
        <v>3</v>
      </c>
      <c r="AI906">
        <v>0</v>
      </c>
      <c r="AJ906">
        <v>0</v>
      </c>
      <c r="AK906">
        <v>13</v>
      </c>
      <c r="AL906">
        <v>0</v>
      </c>
      <c r="AM906">
        <v>0</v>
      </c>
      <c r="AN906">
        <v>0</v>
      </c>
      <c r="AO906">
        <v>0</v>
      </c>
      <c r="AP906">
        <v>13</v>
      </c>
      <c r="AQ906" t="b">
        <f>IFERROR(MATCH('2018'!A905, '2019'!A:A, 0) &gt;0, FALSE)</f>
        <v>1</v>
      </c>
    </row>
    <row r="907" spans="1:43">
      <c r="M907">
        <f>SUM(M2:M906)</f>
        <v>27247</v>
      </c>
      <c r="N907">
        <f t="shared" ref="N907:Z907" si="0">SUM(N2:N906)</f>
        <v>14106</v>
      </c>
      <c r="O907">
        <f t="shared" si="0"/>
        <v>12308</v>
      </c>
      <c r="P907">
        <f t="shared" si="0"/>
        <v>12207</v>
      </c>
      <c r="Q907">
        <f t="shared" si="0"/>
        <v>12424</v>
      </c>
      <c r="R907">
        <f t="shared" si="0"/>
        <v>12285</v>
      </c>
      <c r="S907">
        <f t="shared" si="0"/>
        <v>12789</v>
      </c>
      <c r="T907">
        <f t="shared" si="0"/>
        <v>12275</v>
      </c>
      <c r="U907">
        <f t="shared" si="0"/>
        <v>12550</v>
      </c>
      <c r="V907">
        <f t="shared" si="0"/>
        <v>12609</v>
      </c>
      <c r="W907">
        <f t="shared" si="0"/>
        <v>12466</v>
      </c>
      <c r="X907">
        <f t="shared" si="0"/>
        <v>11971</v>
      </c>
      <c r="Y907">
        <f t="shared" si="0"/>
        <v>11888</v>
      </c>
      <c r="Z907">
        <f t="shared" si="0"/>
        <v>12015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R920"/>
  <sheetViews>
    <sheetView topLeftCell="F1" workbookViewId="0">
      <pane ySplit="1" topLeftCell="A897" activePane="bottomLeft" state="frozen"/>
      <selection pane="bottomLeft" activeCell="S925" sqref="S925"/>
    </sheetView>
  </sheetViews>
  <sheetFormatPr baseColWidth="10" defaultColWidth="8.83203125" defaultRowHeight="15"/>
  <sheetData>
    <row r="1" spans="1:44" ht="64">
      <c r="A1" s="59" t="s">
        <v>14125</v>
      </c>
      <c r="B1" s="59" t="s">
        <v>15456</v>
      </c>
      <c r="C1" s="59" t="s">
        <v>4842</v>
      </c>
      <c r="D1" s="59" t="s">
        <v>237</v>
      </c>
      <c r="E1" s="59" t="s">
        <v>238</v>
      </c>
      <c r="F1" s="59" t="s">
        <v>239</v>
      </c>
      <c r="G1" s="59" t="s">
        <v>4552</v>
      </c>
      <c r="H1" s="59" t="s">
        <v>4553</v>
      </c>
      <c r="I1" s="59" t="s">
        <v>242</v>
      </c>
      <c r="J1" s="59" t="s">
        <v>13262</v>
      </c>
      <c r="K1" s="59" t="s">
        <v>13263</v>
      </c>
      <c r="L1" s="59" t="s">
        <v>15934</v>
      </c>
      <c r="M1" s="59" t="s">
        <v>15935</v>
      </c>
      <c r="N1" s="59" t="s">
        <v>15462</v>
      </c>
      <c r="O1" s="59" t="s">
        <v>7574</v>
      </c>
      <c r="P1" s="59" t="s">
        <v>7575</v>
      </c>
      <c r="Q1" s="59" t="s">
        <v>7576</v>
      </c>
      <c r="R1" s="59" t="s">
        <v>7577</v>
      </c>
      <c r="S1" s="59" t="s">
        <v>7578</v>
      </c>
      <c r="T1" s="59" t="s">
        <v>7579</v>
      </c>
      <c r="U1" s="59" t="s">
        <v>7580</v>
      </c>
      <c r="V1" s="59" t="s">
        <v>7581</v>
      </c>
      <c r="W1" s="59" t="s">
        <v>7582</v>
      </c>
      <c r="X1" s="59" t="s">
        <v>7583</v>
      </c>
      <c r="Y1" s="59" t="s">
        <v>7584</v>
      </c>
      <c r="Z1" s="59" t="s">
        <v>7585</v>
      </c>
      <c r="AA1" s="59" t="s">
        <v>7586</v>
      </c>
      <c r="AB1" s="59" t="s">
        <v>15936</v>
      </c>
      <c r="AC1" s="59" t="s">
        <v>15464</v>
      </c>
      <c r="AD1" s="59" t="s">
        <v>15465</v>
      </c>
      <c r="AE1" s="59" t="s">
        <v>15937</v>
      </c>
      <c r="AF1" s="59" t="s">
        <v>15938</v>
      </c>
      <c r="AG1" s="59" t="s">
        <v>15939</v>
      </c>
      <c r="AH1" s="59" t="s">
        <v>7591</v>
      </c>
      <c r="AI1" s="59" t="s">
        <v>15940</v>
      </c>
      <c r="AJ1" s="59" t="s">
        <v>7593</v>
      </c>
      <c r="AK1" s="59" t="s">
        <v>15941</v>
      </c>
      <c r="AL1" s="59" t="s">
        <v>15471</v>
      </c>
      <c r="AM1" s="59" t="s">
        <v>7596</v>
      </c>
      <c r="AN1" s="59" t="s">
        <v>15472</v>
      </c>
      <c r="AO1" s="59" t="s">
        <v>7589</v>
      </c>
      <c r="AP1" s="59" t="s">
        <v>7590</v>
      </c>
      <c r="AQ1" s="59" t="s">
        <v>102</v>
      </c>
      <c r="AR1" s="90" t="s">
        <v>15942</v>
      </c>
    </row>
    <row r="2" spans="1:44">
      <c r="A2" s="60" t="s">
        <v>281</v>
      </c>
      <c r="B2" s="60" t="s">
        <v>282</v>
      </c>
      <c r="C2" s="60" t="s">
        <v>14141</v>
      </c>
      <c r="D2" s="60" t="s">
        <v>286</v>
      </c>
      <c r="E2" s="60" t="s">
        <v>287</v>
      </c>
      <c r="F2" s="60" t="s">
        <v>288</v>
      </c>
      <c r="G2" s="60" t="s">
        <v>289</v>
      </c>
      <c r="H2" s="60" t="s">
        <v>14142</v>
      </c>
      <c r="I2" s="60" t="s">
        <v>135</v>
      </c>
      <c r="J2" s="61">
        <v>1</v>
      </c>
      <c r="K2" s="61">
        <v>10</v>
      </c>
      <c r="L2" s="61">
        <v>6</v>
      </c>
      <c r="M2" s="61">
        <v>17</v>
      </c>
      <c r="N2" s="62">
        <v>37</v>
      </c>
      <c r="O2" s="62">
        <v>17</v>
      </c>
      <c r="P2" s="62">
        <v>12</v>
      </c>
      <c r="Q2" s="62">
        <v>16</v>
      </c>
      <c r="R2" s="62">
        <v>16</v>
      </c>
      <c r="S2" s="62" t="s">
        <v>290</v>
      </c>
      <c r="T2" s="62">
        <v>13</v>
      </c>
      <c r="U2" s="62" t="s">
        <v>290</v>
      </c>
      <c r="V2" s="62">
        <v>13</v>
      </c>
      <c r="W2" s="62" t="s">
        <v>290</v>
      </c>
      <c r="X2" s="62">
        <v>0</v>
      </c>
      <c r="Y2" s="62">
        <v>0</v>
      </c>
      <c r="Z2" s="62">
        <v>0</v>
      </c>
      <c r="AA2" s="62">
        <v>0</v>
      </c>
      <c r="AB2" s="62">
        <v>0</v>
      </c>
      <c r="AC2" s="62">
        <v>0</v>
      </c>
      <c r="AD2" s="62">
        <v>0</v>
      </c>
      <c r="AE2" s="62">
        <v>0</v>
      </c>
      <c r="AF2" s="62">
        <v>0</v>
      </c>
      <c r="AG2" s="62">
        <v>0</v>
      </c>
      <c r="AH2" s="62">
        <v>0</v>
      </c>
      <c r="AI2" s="62">
        <v>0</v>
      </c>
      <c r="AJ2" s="62" t="s">
        <v>290</v>
      </c>
      <c r="AK2" s="62" t="s">
        <v>290</v>
      </c>
      <c r="AL2" s="62">
        <v>0</v>
      </c>
      <c r="AM2" s="62">
        <v>131</v>
      </c>
      <c r="AN2" s="62">
        <v>11</v>
      </c>
      <c r="AO2" s="62">
        <v>67</v>
      </c>
      <c r="AP2" s="62">
        <v>81</v>
      </c>
      <c r="AQ2" s="62">
        <v>148</v>
      </c>
      <c r="AR2" t="b">
        <f>IFERROR(MATCH('2019'!A2, '2020'!A:A, 0) &gt;0, FALSE)</f>
        <v>1</v>
      </c>
    </row>
    <row r="3" spans="1:44">
      <c r="A3" s="60" t="s">
        <v>291</v>
      </c>
      <c r="B3" s="60" t="s">
        <v>292</v>
      </c>
      <c r="C3" s="60" t="s">
        <v>14143</v>
      </c>
      <c r="D3" s="60" t="s">
        <v>295</v>
      </c>
      <c r="E3" s="60" t="s">
        <v>287</v>
      </c>
      <c r="F3" s="60" t="s">
        <v>288</v>
      </c>
      <c r="G3" s="60" t="s">
        <v>296</v>
      </c>
      <c r="H3" s="60" t="s">
        <v>14144</v>
      </c>
      <c r="I3" s="60" t="s">
        <v>135</v>
      </c>
      <c r="J3" s="61">
        <v>1</v>
      </c>
      <c r="K3" s="61">
        <v>12.6</v>
      </c>
      <c r="L3" s="61">
        <v>2.5</v>
      </c>
      <c r="M3" s="61">
        <v>16.100000000000001</v>
      </c>
      <c r="N3" s="62">
        <v>27</v>
      </c>
      <c r="O3" s="62">
        <v>15</v>
      </c>
      <c r="P3" s="62">
        <v>13</v>
      </c>
      <c r="Q3" s="62">
        <v>20</v>
      </c>
      <c r="R3" s="62">
        <v>16</v>
      </c>
      <c r="S3" s="62">
        <v>17</v>
      </c>
      <c r="T3" s="62">
        <v>15</v>
      </c>
      <c r="U3" s="62">
        <v>19</v>
      </c>
      <c r="V3" s="62">
        <v>11</v>
      </c>
      <c r="W3" s="62">
        <v>14</v>
      </c>
      <c r="X3" s="62">
        <v>0</v>
      </c>
      <c r="Y3" s="62">
        <v>0</v>
      </c>
      <c r="Z3" s="62">
        <v>0</v>
      </c>
      <c r="AA3" s="62">
        <v>0</v>
      </c>
      <c r="AB3" s="62">
        <v>0</v>
      </c>
      <c r="AC3" s="62">
        <v>0</v>
      </c>
      <c r="AD3" s="62">
        <v>0</v>
      </c>
      <c r="AE3" s="62">
        <v>0</v>
      </c>
      <c r="AF3" s="62" t="s">
        <v>290</v>
      </c>
      <c r="AG3" s="62">
        <v>0</v>
      </c>
      <c r="AH3" s="62">
        <v>0</v>
      </c>
      <c r="AI3" s="62">
        <v>0</v>
      </c>
      <c r="AJ3" s="62">
        <v>0</v>
      </c>
      <c r="AK3" s="62">
        <v>0</v>
      </c>
      <c r="AL3" s="62">
        <v>0</v>
      </c>
      <c r="AM3" s="62">
        <v>161</v>
      </c>
      <c r="AN3" s="62" t="s">
        <v>290</v>
      </c>
      <c r="AO3" s="62">
        <v>87</v>
      </c>
      <c r="AP3" s="62">
        <v>83</v>
      </c>
      <c r="AQ3" s="62">
        <v>170</v>
      </c>
      <c r="AR3" t="b">
        <f>IFERROR(MATCH('2019'!A3, '2020'!A:A, 0) &gt;0, FALSE)</f>
        <v>1</v>
      </c>
    </row>
    <row r="4" spans="1:44">
      <c r="A4" s="60" t="s">
        <v>297</v>
      </c>
      <c r="B4" s="60" t="s">
        <v>298</v>
      </c>
      <c r="C4" s="60" t="s">
        <v>14145</v>
      </c>
      <c r="D4" s="60" t="s">
        <v>301</v>
      </c>
      <c r="E4" s="60" t="s">
        <v>287</v>
      </c>
      <c r="F4" s="60" t="s">
        <v>288</v>
      </c>
      <c r="G4" s="60" t="s">
        <v>289</v>
      </c>
      <c r="H4" s="60" t="s">
        <v>14146</v>
      </c>
      <c r="I4" s="60" t="s">
        <v>135</v>
      </c>
      <c r="J4" s="61">
        <v>3</v>
      </c>
      <c r="K4" s="61">
        <v>25</v>
      </c>
      <c r="L4" s="61">
        <v>0</v>
      </c>
      <c r="M4" s="61">
        <v>28</v>
      </c>
      <c r="N4" s="62">
        <v>48</v>
      </c>
      <c r="O4" s="62">
        <v>32</v>
      </c>
      <c r="P4" s="62">
        <v>36</v>
      </c>
      <c r="Q4" s="62">
        <v>35</v>
      </c>
      <c r="R4" s="62">
        <v>24</v>
      </c>
      <c r="S4" s="62">
        <v>27</v>
      </c>
      <c r="T4" s="62">
        <v>25</v>
      </c>
      <c r="U4" s="62">
        <v>47</v>
      </c>
      <c r="V4" s="62">
        <v>31</v>
      </c>
      <c r="W4" s="62">
        <v>42</v>
      </c>
      <c r="X4" s="62">
        <v>0</v>
      </c>
      <c r="Y4" s="62">
        <v>0</v>
      </c>
      <c r="Z4" s="62">
        <v>0</v>
      </c>
      <c r="AA4" s="62">
        <v>0</v>
      </c>
      <c r="AB4" s="62">
        <v>0</v>
      </c>
      <c r="AC4" s="62">
        <v>0</v>
      </c>
      <c r="AD4" s="62">
        <v>0</v>
      </c>
      <c r="AE4" s="62">
        <v>0</v>
      </c>
      <c r="AF4" s="62">
        <v>0</v>
      </c>
      <c r="AG4" s="62">
        <v>0</v>
      </c>
      <c r="AH4" s="62">
        <v>0</v>
      </c>
      <c r="AI4" s="62">
        <v>0</v>
      </c>
      <c r="AJ4" s="62" t="s">
        <v>290</v>
      </c>
      <c r="AK4" s="62" t="s">
        <v>290</v>
      </c>
      <c r="AL4" s="62">
        <v>0</v>
      </c>
      <c r="AM4" s="62">
        <v>340</v>
      </c>
      <c r="AN4" s="62" t="s">
        <v>290</v>
      </c>
      <c r="AO4" s="62">
        <v>188</v>
      </c>
      <c r="AP4" s="62">
        <v>159</v>
      </c>
      <c r="AQ4" s="62">
        <v>347</v>
      </c>
      <c r="AR4" t="b">
        <f>IFERROR(MATCH('2019'!A4, '2020'!A:A, 0) &gt;0, FALSE)</f>
        <v>1</v>
      </c>
    </row>
    <row r="5" spans="1:44">
      <c r="A5" s="60" t="s">
        <v>302</v>
      </c>
      <c r="B5" s="60" t="s">
        <v>303</v>
      </c>
      <c r="C5" s="60" t="s">
        <v>15943</v>
      </c>
      <c r="D5" s="60" t="s">
        <v>306</v>
      </c>
      <c r="E5" s="60" t="s">
        <v>287</v>
      </c>
      <c r="F5" s="60" t="s">
        <v>288</v>
      </c>
      <c r="G5" s="60" t="s">
        <v>289</v>
      </c>
      <c r="H5" s="60" t="s">
        <v>14147</v>
      </c>
      <c r="I5" s="60" t="s">
        <v>135</v>
      </c>
      <c r="J5" s="61">
        <v>1</v>
      </c>
      <c r="K5" s="61">
        <v>10</v>
      </c>
      <c r="L5" s="61">
        <v>8</v>
      </c>
      <c r="M5" s="61">
        <v>19</v>
      </c>
      <c r="N5" s="62">
        <v>39</v>
      </c>
      <c r="O5" s="62">
        <v>19</v>
      </c>
      <c r="P5" s="62">
        <v>17</v>
      </c>
      <c r="Q5" s="62">
        <v>30</v>
      </c>
      <c r="R5" s="62">
        <v>21</v>
      </c>
      <c r="S5" s="62">
        <v>26</v>
      </c>
      <c r="T5" s="62">
        <v>23</v>
      </c>
      <c r="U5" s="62">
        <v>26</v>
      </c>
      <c r="V5" s="62">
        <v>20</v>
      </c>
      <c r="W5" s="62">
        <v>13</v>
      </c>
      <c r="X5" s="62">
        <v>0</v>
      </c>
      <c r="Y5" s="62">
        <v>0</v>
      </c>
      <c r="Z5" s="62">
        <v>0</v>
      </c>
      <c r="AA5" s="62">
        <v>0</v>
      </c>
      <c r="AB5" s="62">
        <v>0</v>
      </c>
      <c r="AC5" s="62">
        <v>0</v>
      </c>
      <c r="AD5" s="62">
        <v>0</v>
      </c>
      <c r="AE5" s="62">
        <v>0</v>
      </c>
      <c r="AF5" s="62">
        <v>0</v>
      </c>
      <c r="AG5" s="62">
        <v>0</v>
      </c>
      <c r="AH5" s="62">
        <v>0</v>
      </c>
      <c r="AI5" s="62">
        <v>0</v>
      </c>
      <c r="AJ5" s="62">
        <v>0</v>
      </c>
      <c r="AK5" s="62" t="s">
        <v>290</v>
      </c>
      <c r="AL5" s="62" t="s">
        <v>290</v>
      </c>
      <c r="AM5" s="62">
        <v>223</v>
      </c>
      <c r="AN5" s="62" t="s">
        <v>290</v>
      </c>
      <c r="AO5" s="62">
        <v>126</v>
      </c>
      <c r="AP5" s="62">
        <v>108</v>
      </c>
      <c r="AQ5" s="62">
        <v>234</v>
      </c>
      <c r="AR5" t="b">
        <f>IFERROR(MATCH('2019'!A5, '2020'!A:A, 0) &gt;0, FALSE)</f>
        <v>1</v>
      </c>
    </row>
    <row r="6" spans="1:44">
      <c r="A6" s="60" t="s">
        <v>307</v>
      </c>
      <c r="B6" s="60" t="s">
        <v>308</v>
      </c>
      <c r="C6" s="60" t="s">
        <v>4894</v>
      </c>
      <c r="D6" s="60" t="s">
        <v>311</v>
      </c>
      <c r="E6" s="60" t="s">
        <v>287</v>
      </c>
      <c r="F6" s="60" t="s">
        <v>288</v>
      </c>
      <c r="G6" s="60" t="s">
        <v>289</v>
      </c>
      <c r="H6" s="60" t="s">
        <v>14148</v>
      </c>
      <c r="I6" s="60" t="s">
        <v>135</v>
      </c>
      <c r="J6" s="61">
        <v>1</v>
      </c>
      <c r="K6" s="61">
        <v>25</v>
      </c>
      <c r="L6" s="61">
        <v>26</v>
      </c>
      <c r="M6" s="61">
        <v>52</v>
      </c>
      <c r="N6" s="62">
        <v>61</v>
      </c>
      <c r="O6" s="62">
        <v>50</v>
      </c>
      <c r="P6" s="62">
        <v>41</v>
      </c>
      <c r="Q6" s="62">
        <v>44</v>
      </c>
      <c r="R6" s="62">
        <v>43</v>
      </c>
      <c r="S6" s="62">
        <v>37</v>
      </c>
      <c r="T6" s="62">
        <v>32</v>
      </c>
      <c r="U6" s="62">
        <v>44</v>
      </c>
      <c r="V6" s="62">
        <v>35</v>
      </c>
      <c r="W6" s="62">
        <v>48</v>
      </c>
      <c r="X6" s="62">
        <v>0</v>
      </c>
      <c r="Y6" s="62">
        <v>0</v>
      </c>
      <c r="Z6" s="62">
        <v>0</v>
      </c>
      <c r="AA6" s="62">
        <v>0</v>
      </c>
      <c r="AB6" s="62">
        <v>0</v>
      </c>
      <c r="AC6" s="62">
        <v>0</v>
      </c>
      <c r="AD6" s="62">
        <v>0</v>
      </c>
      <c r="AE6" s="62">
        <v>0</v>
      </c>
      <c r="AF6" s="62">
        <v>0</v>
      </c>
      <c r="AG6" s="62">
        <v>0</v>
      </c>
      <c r="AH6" s="62" t="s">
        <v>290</v>
      </c>
      <c r="AI6" s="62">
        <v>0</v>
      </c>
      <c r="AJ6" s="62" t="s">
        <v>290</v>
      </c>
      <c r="AK6" s="62" t="s">
        <v>290</v>
      </c>
      <c r="AL6" s="62">
        <v>0</v>
      </c>
      <c r="AM6" s="62">
        <v>402</v>
      </c>
      <c r="AN6" s="62">
        <v>23</v>
      </c>
      <c r="AO6" s="62">
        <v>217</v>
      </c>
      <c r="AP6" s="62">
        <v>218</v>
      </c>
      <c r="AQ6" s="62">
        <v>435</v>
      </c>
      <c r="AR6" t="b">
        <f>IFERROR(MATCH('2019'!A6, '2020'!A:A, 0) &gt;0, FALSE)</f>
        <v>1</v>
      </c>
    </row>
    <row r="7" spans="1:44">
      <c r="A7" s="60" t="s">
        <v>312</v>
      </c>
      <c r="B7" s="60" t="s">
        <v>313</v>
      </c>
      <c r="C7" s="60" t="s">
        <v>4897</v>
      </c>
      <c r="D7" s="60" t="s">
        <v>317</v>
      </c>
      <c r="E7" s="60" t="s">
        <v>287</v>
      </c>
      <c r="F7" s="60" t="s">
        <v>288</v>
      </c>
      <c r="G7" s="60" t="s">
        <v>289</v>
      </c>
      <c r="H7" s="60" t="s">
        <v>14149</v>
      </c>
      <c r="I7" s="60" t="s">
        <v>135</v>
      </c>
      <c r="J7" s="61">
        <v>5</v>
      </c>
      <c r="K7" s="61">
        <v>21</v>
      </c>
      <c r="L7" s="61">
        <v>15.2</v>
      </c>
      <c r="M7" s="61">
        <v>41.2</v>
      </c>
      <c r="N7" s="62">
        <v>0</v>
      </c>
      <c r="O7" s="62">
        <v>0</v>
      </c>
      <c r="P7" s="62">
        <v>0</v>
      </c>
      <c r="Q7" s="62">
        <v>0</v>
      </c>
      <c r="R7" s="62">
        <v>0</v>
      </c>
      <c r="S7" s="62">
        <v>0</v>
      </c>
      <c r="T7" s="62">
        <v>0</v>
      </c>
      <c r="U7" s="62">
        <v>0</v>
      </c>
      <c r="V7" s="62">
        <v>0</v>
      </c>
      <c r="W7" s="62">
        <v>0</v>
      </c>
      <c r="X7" s="62">
        <v>86</v>
      </c>
      <c r="Y7" s="62">
        <v>97</v>
      </c>
      <c r="Z7" s="62">
        <v>84</v>
      </c>
      <c r="AA7" s="62">
        <v>114</v>
      </c>
      <c r="AB7" s="62">
        <v>0</v>
      </c>
      <c r="AC7" s="62">
        <v>0</v>
      </c>
      <c r="AD7" s="62">
        <v>0</v>
      </c>
      <c r="AE7" s="62">
        <v>0</v>
      </c>
      <c r="AF7" s="62">
        <v>0</v>
      </c>
      <c r="AG7" s="62">
        <v>11</v>
      </c>
      <c r="AH7" s="62" t="s">
        <v>290</v>
      </c>
      <c r="AI7" s="62" t="s">
        <v>290</v>
      </c>
      <c r="AJ7" s="62" t="s">
        <v>290</v>
      </c>
      <c r="AK7" s="62" t="s">
        <v>290</v>
      </c>
      <c r="AL7" s="62">
        <v>0</v>
      </c>
      <c r="AM7" s="62">
        <v>365</v>
      </c>
      <c r="AN7" s="62">
        <v>11</v>
      </c>
      <c r="AO7" s="62">
        <v>201</v>
      </c>
      <c r="AP7" s="62">
        <v>191</v>
      </c>
      <c r="AQ7" s="62">
        <v>392</v>
      </c>
      <c r="AR7" t="b">
        <f>IFERROR(MATCH('2019'!A7, '2020'!A:A, 0) &gt;0, FALSE)</f>
        <v>1</v>
      </c>
    </row>
    <row r="8" spans="1:44">
      <c r="A8" s="60" t="s">
        <v>318</v>
      </c>
      <c r="B8" s="60" t="s">
        <v>319</v>
      </c>
      <c r="C8" s="60" t="s">
        <v>15944</v>
      </c>
      <c r="D8" s="60" t="s">
        <v>322</v>
      </c>
      <c r="E8" s="60" t="s">
        <v>323</v>
      </c>
      <c r="F8" s="60" t="s">
        <v>288</v>
      </c>
      <c r="G8" s="60" t="s">
        <v>324</v>
      </c>
      <c r="H8" s="60" t="s">
        <v>14151</v>
      </c>
      <c r="I8" s="60" t="s">
        <v>136</v>
      </c>
      <c r="J8" s="61">
        <v>3</v>
      </c>
      <c r="K8" s="61">
        <v>8</v>
      </c>
      <c r="L8" s="61">
        <v>2.5</v>
      </c>
      <c r="M8" s="61">
        <v>13.5</v>
      </c>
      <c r="N8" s="62">
        <v>15</v>
      </c>
      <c r="O8" s="62">
        <v>14</v>
      </c>
      <c r="P8" s="62" t="s">
        <v>290</v>
      </c>
      <c r="Q8" s="62">
        <v>10</v>
      </c>
      <c r="R8" s="62">
        <v>11</v>
      </c>
      <c r="S8" s="62">
        <v>10</v>
      </c>
      <c r="T8" s="62" t="s">
        <v>290</v>
      </c>
      <c r="U8" s="62" t="s">
        <v>290</v>
      </c>
      <c r="V8" s="62" t="s">
        <v>290</v>
      </c>
      <c r="W8" s="62" t="s">
        <v>290</v>
      </c>
      <c r="X8" s="62">
        <v>0</v>
      </c>
      <c r="Y8" s="62">
        <v>0</v>
      </c>
      <c r="Z8" s="62">
        <v>0</v>
      </c>
      <c r="AA8" s="62">
        <v>0</v>
      </c>
      <c r="AB8" s="62">
        <v>0</v>
      </c>
      <c r="AC8" s="62">
        <v>0</v>
      </c>
      <c r="AD8" s="62">
        <v>0</v>
      </c>
      <c r="AE8" s="62">
        <v>0</v>
      </c>
      <c r="AF8" s="62">
        <v>0</v>
      </c>
      <c r="AG8" s="62">
        <v>0</v>
      </c>
      <c r="AH8" s="62">
        <v>0</v>
      </c>
      <c r="AI8" s="62">
        <v>0</v>
      </c>
      <c r="AJ8" s="62" t="s">
        <v>290</v>
      </c>
      <c r="AK8" s="62">
        <v>0</v>
      </c>
      <c r="AL8" s="62">
        <v>0</v>
      </c>
      <c r="AM8" s="62">
        <v>71</v>
      </c>
      <c r="AN8" s="62">
        <v>10</v>
      </c>
      <c r="AO8" s="62">
        <v>45</v>
      </c>
      <c r="AP8" s="62">
        <v>38</v>
      </c>
      <c r="AQ8" s="62">
        <v>83</v>
      </c>
      <c r="AR8" t="b">
        <f>IFERROR(MATCH('2019'!A8, '2020'!A:A, 0) &gt;0, FALSE)</f>
        <v>1</v>
      </c>
    </row>
    <row r="9" spans="1:44">
      <c r="A9" s="60" t="s">
        <v>325</v>
      </c>
      <c r="B9" s="60" t="s">
        <v>326</v>
      </c>
      <c r="C9" s="60" t="s">
        <v>14152</v>
      </c>
      <c r="D9" s="60" t="s">
        <v>329</v>
      </c>
      <c r="E9" s="60" t="s">
        <v>330</v>
      </c>
      <c r="F9" s="60" t="s">
        <v>288</v>
      </c>
      <c r="G9" s="60" t="s">
        <v>331</v>
      </c>
      <c r="H9" s="60" t="s">
        <v>14153</v>
      </c>
      <c r="I9" s="60" t="s">
        <v>137</v>
      </c>
      <c r="J9" s="61">
        <v>1</v>
      </c>
      <c r="K9" s="61">
        <v>4.5</v>
      </c>
      <c r="L9" s="61">
        <v>0</v>
      </c>
      <c r="M9" s="61">
        <v>5.5</v>
      </c>
      <c r="N9" s="62">
        <v>15</v>
      </c>
      <c r="O9" s="62" t="s">
        <v>290</v>
      </c>
      <c r="P9" s="62" t="s">
        <v>290</v>
      </c>
      <c r="Q9" s="62" t="s">
        <v>290</v>
      </c>
      <c r="R9" s="62" t="s">
        <v>290</v>
      </c>
      <c r="S9" s="62" t="s">
        <v>290</v>
      </c>
      <c r="T9" s="62" t="s">
        <v>290</v>
      </c>
      <c r="U9" s="62" t="s">
        <v>290</v>
      </c>
      <c r="V9" s="62">
        <v>0</v>
      </c>
      <c r="W9" s="62">
        <v>0</v>
      </c>
      <c r="X9" s="62">
        <v>0</v>
      </c>
      <c r="Y9" s="62">
        <v>0</v>
      </c>
      <c r="Z9" s="62">
        <v>0</v>
      </c>
      <c r="AA9" s="62">
        <v>0</v>
      </c>
      <c r="AB9" s="62">
        <v>0</v>
      </c>
      <c r="AC9" s="62">
        <v>0</v>
      </c>
      <c r="AD9" s="62">
        <v>0</v>
      </c>
      <c r="AE9" s="62">
        <v>0</v>
      </c>
      <c r="AF9" s="62">
        <v>0</v>
      </c>
      <c r="AG9" s="62">
        <v>0</v>
      </c>
      <c r="AH9" s="62">
        <v>0</v>
      </c>
      <c r="AI9" s="62">
        <v>0</v>
      </c>
      <c r="AJ9" s="62">
        <v>0</v>
      </c>
      <c r="AK9" s="62">
        <v>0</v>
      </c>
      <c r="AL9" s="62">
        <v>0</v>
      </c>
      <c r="AM9" s="62">
        <v>39</v>
      </c>
      <c r="AN9" s="62">
        <v>0</v>
      </c>
      <c r="AO9" s="62">
        <v>26</v>
      </c>
      <c r="AP9" s="62">
        <v>13</v>
      </c>
      <c r="AQ9" s="62">
        <v>39</v>
      </c>
      <c r="AR9" t="b">
        <f>IFERROR(MATCH('2019'!A9, '2020'!A:A, 0) &gt;0, FALSE)</f>
        <v>1</v>
      </c>
    </row>
    <row r="10" spans="1:44">
      <c r="A10" s="60" t="s">
        <v>332</v>
      </c>
      <c r="B10" s="60" t="s">
        <v>333</v>
      </c>
      <c r="C10" s="60" t="s">
        <v>15945</v>
      </c>
      <c r="D10" s="60" t="s">
        <v>336</v>
      </c>
      <c r="E10" s="60" t="s">
        <v>337</v>
      </c>
      <c r="F10" s="60" t="s">
        <v>288</v>
      </c>
      <c r="G10" s="60" t="s">
        <v>338</v>
      </c>
      <c r="H10" s="60" t="s">
        <v>14156</v>
      </c>
      <c r="I10" s="60" t="s">
        <v>137</v>
      </c>
      <c r="J10" s="61">
        <v>1.5</v>
      </c>
      <c r="K10" s="61">
        <v>13</v>
      </c>
      <c r="L10" s="61">
        <v>2</v>
      </c>
      <c r="M10" s="61">
        <v>16.5</v>
      </c>
      <c r="N10" s="62">
        <v>21</v>
      </c>
      <c r="O10" s="62" t="s">
        <v>290</v>
      </c>
      <c r="P10" s="62" t="s">
        <v>290</v>
      </c>
      <c r="Q10" s="62">
        <v>16</v>
      </c>
      <c r="R10" s="62">
        <v>13</v>
      </c>
      <c r="S10" s="62">
        <v>12</v>
      </c>
      <c r="T10" s="62" t="s">
        <v>290</v>
      </c>
      <c r="U10" s="62">
        <v>14</v>
      </c>
      <c r="V10" s="62" t="s">
        <v>290</v>
      </c>
      <c r="W10" s="62">
        <v>10</v>
      </c>
      <c r="X10" s="62" t="s">
        <v>290</v>
      </c>
      <c r="Y10" s="62" t="s">
        <v>290</v>
      </c>
      <c r="Z10" s="62" t="s">
        <v>290</v>
      </c>
      <c r="AA10" s="62">
        <v>0</v>
      </c>
      <c r="AB10" s="62">
        <v>0</v>
      </c>
      <c r="AC10" s="62">
        <v>0</v>
      </c>
      <c r="AD10" s="62">
        <v>0</v>
      </c>
      <c r="AE10" s="62">
        <v>0</v>
      </c>
      <c r="AF10" s="62">
        <v>0</v>
      </c>
      <c r="AG10" s="62">
        <v>0</v>
      </c>
      <c r="AH10" s="62" t="s">
        <v>290</v>
      </c>
      <c r="AI10" s="62">
        <v>0</v>
      </c>
      <c r="AJ10" s="62" t="s">
        <v>290</v>
      </c>
      <c r="AK10" s="62" t="s">
        <v>290</v>
      </c>
      <c r="AL10" s="62">
        <v>0</v>
      </c>
      <c r="AM10" s="62">
        <v>106</v>
      </c>
      <c r="AN10" s="62">
        <v>11</v>
      </c>
      <c r="AO10" s="62">
        <v>59</v>
      </c>
      <c r="AP10" s="62">
        <v>68</v>
      </c>
      <c r="AQ10" s="62">
        <v>127</v>
      </c>
      <c r="AR10" t="b">
        <f>IFERROR(MATCH('2019'!A10, '2020'!A:A, 0) &gt;0, FALSE)</f>
        <v>1</v>
      </c>
    </row>
    <row r="11" spans="1:44">
      <c r="A11" s="60" t="s">
        <v>339</v>
      </c>
      <c r="B11" s="60" t="s">
        <v>340</v>
      </c>
      <c r="C11" s="60" t="s">
        <v>14157</v>
      </c>
      <c r="D11" s="60" t="s">
        <v>343</v>
      </c>
      <c r="E11" s="60" t="s">
        <v>344</v>
      </c>
      <c r="F11" s="60" t="s">
        <v>288</v>
      </c>
      <c r="G11" s="60" t="s">
        <v>345</v>
      </c>
      <c r="H11" s="60" t="s">
        <v>14158</v>
      </c>
      <c r="I11" s="60" t="s">
        <v>138</v>
      </c>
      <c r="J11" s="61">
        <v>1</v>
      </c>
      <c r="K11" s="61">
        <v>27</v>
      </c>
      <c r="L11" s="61">
        <v>9</v>
      </c>
      <c r="M11" s="61">
        <v>37</v>
      </c>
      <c r="N11" s="62">
        <v>37</v>
      </c>
      <c r="O11" s="62">
        <v>27</v>
      </c>
      <c r="P11" s="62">
        <v>25</v>
      </c>
      <c r="Q11" s="62">
        <v>30</v>
      </c>
      <c r="R11" s="62">
        <v>33</v>
      </c>
      <c r="S11" s="62">
        <v>33</v>
      </c>
      <c r="T11" s="62">
        <v>37</v>
      </c>
      <c r="U11" s="62">
        <v>27</v>
      </c>
      <c r="V11" s="62">
        <v>33</v>
      </c>
      <c r="W11" s="62">
        <v>32</v>
      </c>
      <c r="X11" s="62">
        <v>0</v>
      </c>
      <c r="Y11" s="62">
        <v>0</v>
      </c>
      <c r="Z11" s="62">
        <v>0</v>
      </c>
      <c r="AA11" s="62">
        <v>0</v>
      </c>
      <c r="AB11" s="62">
        <v>0</v>
      </c>
      <c r="AC11" s="62">
        <v>0</v>
      </c>
      <c r="AD11" s="62">
        <v>0</v>
      </c>
      <c r="AE11" s="62" t="s">
        <v>290</v>
      </c>
      <c r="AF11" s="62" t="s">
        <v>290</v>
      </c>
      <c r="AG11" s="62">
        <v>0</v>
      </c>
      <c r="AH11" s="62" t="s">
        <v>290</v>
      </c>
      <c r="AI11" s="62">
        <v>0</v>
      </c>
      <c r="AJ11" s="62" t="s">
        <v>290</v>
      </c>
      <c r="AK11" s="62" t="s">
        <v>290</v>
      </c>
      <c r="AL11" s="62">
        <v>0</v>
      </c>
      <c r="AM11" s="62">
        <v>308</v>
      </c>
      <c r="AN11" s="62" t="s">
        <v>290</v>
      </c>
      <c r="AO11" s="62">
        <v>161</v>
      </c>
      <c r="AP11" s="62">
        <v>163</v>
      </c>
      <c r="AQ11" s="62">
        <v>324</v>
      </c>
      <c r="AR11" t="b">
        <f>IFERROR(MATCH('2019'!A11, '2020'!A:A, 0) &gt;0, FALSE)</f>
        <v>1</v>
      </c>
    </row>
    <row r="12" spans="1:44">
      <c r="A12" s="60" t="s">
        <v>346</v>
      </c>
      <c r="B12" s="60" t="s">
        <v>347</v>
      </c>
      <c r="C12" s="60" t="s">
        <v>14159</v>
      </c>
      <c r="D12" s="60" t="s">
        <v>350</v>
      </c>
      <c r="E12" s="60" t="s">
        <v>344</v>
      </c>
      <c r="F12" s="60" t="s">
        <v>288</v>
      </c>
      <c r="G12" s="60" t="s">
        <v>345</v>
      </c>
      <c r="H12" s="60" t="s">
        <v>14160</v>
      </c>
      <c r="I12" s="60" t="s">
        <v>138</v>
      </c>
      <c r="J12" s="61">
        <v>1</v>
      </c>
      <c r="K12" s="61">
        <v>12.1</v>
      </c>
      <c r="L12" s="61">
        <v>9.3000000000000007</v>
      </c>
      <c r="M12" s="61">
        <v>22.4</v>
      </c>
      <c r="N12" s="62">
        <v>0</v>
      </c>
      <c r="O12" s="62">
        <v>0</v>
      </c>
      <c r="P12" s="62">
        <v>0</v>
      </c>
      <c r="Q12" s="62">
        <v>0</v>
      </c>
      <c r="R12" s="62">
        <v>0</v>
      </c>
      <c r="S12" s="62">
        <v>0</v>
      </c>
      <c r="T12" s="62">
        <v>0</v>
      </c>
      <c r="U12" s="62">
        <v>0</v>
      </c>
      <c r="V12" s="62">
        <v>0</v>
      </c>
      <c r="W12" s="62">
        <v>0</v>
      </c>
      <c r="X12" s="62">
        <v>33</v>
      </c>
      <c r="Y12" s="62">
        <v>24</v>
      </c>
      <c r="Z12" s="62">
        <v>41</v>
      </c>
      <c r="AA12" s="62">
        <v>34</v>
      </c>
      <c r="AB12" s="62">
        <v>0</v>
      </c>
      <c r="AC12" s="62">
        <v>0</v>
      </c>
      <c r="AD12" s="62">
        <v>0</v>
      </c>
      <c r="AE12" s="62">
        <v>0</v>
      </c>
      <c r="AF12" s="62">
        <v>0</v>
      </c>
      <c r="AG12" s="62">
        <v>0</v>
      </c>
      <c r="AH12" s="62" t="s">
        <v>290</v>
      </c>
      <c r="AI12" s="62" t="s">
        <v>290</v>
      </c>
      <c r="AJ12" s="62" t="s">
        <v>290</v>
      </c>
      <c r="AK12" s="62" t="s">
        <v>290</v>
      </c>
      <c r="AL12" s="62">
        <v>0</v>
      </c>
      <c r="AM12" s="62">
        <v>115</v>
      </c>
      <c r="AN12" s="62" t="s">
        <v>290</v>
      </c>
      <c r="AO12" s="62">
        <v>78</v>
      </c>
      <c r="AP12" s="62">
        <v>54</v>
      </c>
      <c r="AQ12" s="62">
        <v>132</v>
      </c>
      <c r="AR12" t="b">
        <f>IFERROR(MATCH('2019'!A12, '2020'!A:A, 0) &gt;0, FALSE)</f>
        <v>1</v>
      </c>
    </row>
    <row r="13" spans="1:44">
      <c r="A13" s="60" t="s">
        <v>357</v>
      </c>
      <c r="B13" s="60" t="s">
        <v>358</v>
      </c>
      <c r="C13" s="60" t="s">
        <v>15946</v>
      </c>
      <c r="D13" s="60" t="s">
        <v>361</v>
      </c>
      <c r="E13" s="60" t="s">
        <v>344</v>
      </c>
      <c r="F13" s="60" t="s">
        <v>288</v>
      </c>
      <c r="G13" s="60" t="s">
        <v>345</v>
      </c>
      <c r="H13" s="60" t="s">
        <v>14163</v>
      </c>
      <c r="I13" s="60" t="s">
        <v>138</v>
      </c>
      <c r="J13" s="61">
        <v>4</v>
      </c>
      <c r="K13" s="61">
        <v>15</v>
      </c>
      <c r="L13" s="61">
        <v>4</v>
      </c>
      <c r="M13" s="61">
        <v>23</v>
      </c>
      <c r="N13" s="62">
        <v>25</v>
      </c>
      <c r="O13" s="62" t="s">
        <v>290</v>
      </c>
      <c r="P13" s="62" t="s">
        <v>290</v>
      </c>
      <c r="Q13" s="62" t="s">
        <v>290</v>
      </c>
      <c r="R13" s="62">
        <v>10</v>
      </c>
      <c r="S13" s="62" t="s">
        <v>290</v>
      </c>
      <c r="T13" s="62" t="s">
        <v>290</v>
      </c>
      <c r="U13" s="62" t="s">
        <v>290</v>
      </c>
      <c r="V13" s="62" t="s">
        <v>290</v>
      </c>
      <c r="W13" s="62" t="s">
        <v>290</v>
      </c>
      <c r="X13" s="62">
        <v>10</v>
      </c>
      <c r="Y13" s="62" t="s">
        <v>290</v>
      </c>
      <c r="Z13" s="62" t="s">
        <v>290</v>
      </c>
      <c r="AA13" s="62" t="s">
        <v>290</v>
      </c>
      <c r="AB13" s="62">
        <v>0</v>
      </c>
      <c r="AC13" s="62">
        <v>0</v>
      </c>
      <c r="AD13" s="62">
        <v>0</v>
      </c>
      <c r="AE13" s="62">
        <v>0</v>
      </c>
      <c r="AF13" s="62">
        <v>0</v>
      </c>
      <c r="AG13" s="62">
        <v>0</v>
      </c>
      <c r="AH13" s="62">
        <v>0</v>
      </c>
      <c r="AI13" s="62">
        <v>0</v>
      </c>
      <c r="AJ13" s="62">
        <v>0</v>
      </c>
      <c r="AK13" s="62" t="s">
        <v>290</v>
      </c>
      <c r="AL13" s="62">
        <v>0</v>
      </c>
      <c r="AM13" s="62">
        <v>112</v>
      </c>
      <c r="AN13" s="62" t="s">
        <v>290</v>
      </c>
      <c r="AO13" s="62">
        <v>60</v>
      </c>
      <c r="AP13" s="62">
        <v>55</v>
      </c>
      <c r="AQ13" s="62">
        <v>115</v>
      </c>
      <c r="AR13" t="b">
        <f>IFERROR(MATCH('2019'!A13, '2020'!A:A, 0) &gt;0, FALSE)</f>
        <v>1</v>
      </c>
    </row>
    <row r="14" spans="1:44">
      <c r="A14" s="60" t="s">
        <v>362</v>
      </c>
      <c r="B14" s="60" t="s">
        <v>363</v>
      </c>
      <c r="C14" s="60" t="s">
        <v>13274</v>
      </c>
      <c r="D14" s="60" t="s">
        <v>365</v>
      </c>
      <c r="E14" s="60" t="s">
        <v>366</v>
      </c>
      <c r="F14" s="60" t="s">
        <v>288</v>
      </c>
      <c r="G14" s="60" t="s">
        <v>367</v>
      </c>
      <c r="H14" s="60" t="s">
        <v>14164</v>
      </c>
      <c r="I14" s="60" t="s">
        <v>139</v>
      </c>
      <c r="J14" s="61">
        <v>1.5</v>
      </c>
      <c r="K14" s="61">
        <v>4</v>
      </c>
      <c r="L14" s="61">
        <v>0</v>
      </c>
      <c r="M14" s="61">
        <v>5.5</v>
      </c>
      <c r="N14" s="62">
        <v>0</v>
      </c>
      <c r="O14" s="62" t="s">
        <v>290</v>
      </c>
      <c r="P14" s="62" t="s">
        <v>290</v>
      </c>
      <c r="Q14" s="62" t="s">
        <v>290</v>
      </c>
      <c r="R14" s="62" t="s">
        <v>290</v>
      </c>
      <c r="S14" s="62" t="s">
        <v>290</v>
      </c>
      <c r="T14" s="62" t="s">
        <v>290</v>
      </c>
      <c r="U14" s="62" t="s">
        <v>290</v>
      </c>
      <c r="V14" s="62" t="s">
        <v>290</v>
      </c>
      <c r="W14" s="62" t="s">
        <v>290</v>
      </c>
      <c r="X14" s="62" t="s">
        <v>290</v>
      </c>
      <c r="Y14" s="62" t="s">
        <v>290</v>
      </c>
      <c r="Z14" s="62" t="s">
        <v>290</v>
      </c>
      <c r="AA14" s="62">
        <v>0</v>
      </c>
      <c r="AB14" s="62">
        <v>0</v>
      </c>
      <c r="AC14" s="62">
        <v>0</v>
      </c>
      <c r="AD14" s="62">
        <v>0</v>
      </c>
      <c r="AE14" s="62">
        <v>0</v>
      </c>
      <c r="AF14" s="62">
        <v>0</v>
      </c>
      <c r="AG14" s="62">
        <v>0</v>
      </c>
      <c r="AH14" s="62">
        <v>0</v>
      </c>
      <c r="AI14" s="62">
        <v>0</v>
      </c>
      <c r="AJ14" s="62">
        <v>0</v>
      </c>
      <c r="AK14" s="62" t="s">
        <v>290</v>
      </c>
      <c r="AL14" s="62">
        <v>0</v>
      </c>
      <c r="AM14" s="62">
        <v>31</v>
      </c>
      <c r="AN14" s="62">
        <v>0</v>
      </c>
      <c r="AO14" s="62">
        <v>18</v>
      </c>
      <c r="AP14" s="62">
        <v>14</v>
      </c>
      <c r="AQ14" s="62">
        <v>32</v>
      </c>
      <c r="AR14" t="b">
        <f>IFERROR(MATCH('2019'!A14, '2020'!A:A, 0) &gt;0, FALSE)</f>
        <v>1</v>
      </c>
    </row>
    <row r="15" spans="1:44">
      <c r="A15" s="60" t="s">
        <v>368</v>
      </c>
      <c r="B15" s="60" t="s">
        <v>369</v>
      </c>
      <c r="C15" s="60" t="s">
        <v>15473</v>
      </c>
      <c r="D15" s="60" t="s">
        <v>372</v>
      </c>
      <c r="E15" s="60" t="s">
        <v>373</v>
      </c>
      <c r="F15" s="60" t="s">
        <v>288</v>
      </c>
      <c r="G15" s="60" t="s">
        <v>374</v>
      </c>
      <c r="H15" s="60" t="s">
        <v>14165</v>
      </c>
      <c r="I15" s="60" t="s">
        <v>140</v>
      </c>
      <c r="J15" s="61">
        <v>2</v>
      </c>
      <c r="K15" s="61">
        <v>11</v>
      </c>
      <c r="L15" s="61">
        <v>4</v>
      </c>
      <c r="M15" s="61">
        <v>17</v>
      </c>
      <c r="N15" s="62">
        <v>27</v>
      </c>
      <c r="O15" s="62">
        <v>24</v>
      </c>
      <c r="P15" s="62" t="s">
        <v>290</v>
      </c>
      <c r="Q15" s="62">
        <v>15</v>
      </c>
      <c r="R15" s="62">
        <v>18</v>
      </c>
      <c r="S15" s="62">
        <v>14</v>
      </c>
      <c r="T15" s="62">
        <v>18</v>
      </c>
      <c r="U15" s="62">
        <v>12</v>
      </c>
      <c r="V15" s="62" t="s">
        <v>290</v>
      </c>
      <c r="W15" s="62">
        <v>12</v>
      </c>
      <c r="X15" s="62">
        <v>0</v>
      </c>
      <c r="Y15" s="62">
        <v>0</v>
      </c>
      <c r="Z15" s="62">
        <v>0</v>
      </c>
      <c r="AA15" s="62">
        <v>0</v>
      </c>
      <c r="AB15" s="62">
        <v>0</v>
      </c>
      <c r="AC15" s="62">
        <v>0</v>
      </c>
      <c r="AD15" s="62">
        <v>0</v>
      </c>
      <c r="AE15" s="62">
        <v>0</v>
      </c>
      <c r="AF15" s="62">
        <v>0</v>
      </c>
      <c r="AG15" s="62">
        <v>0</v>
      </c>
      <c r="AH15" s="62" t="s">
        <v>290</v>
      </c>
      <c r="AI15" s="62">
        <v>0</v>
      </c>
      <c r="AJ15" s="62">
        <v>0</v>
      </c>
      <c r="AK15" s="62">
        <v>0</v>
      </c>
      <c r="AL15" s="62">
        <v>0</v>
      </c>
      <c r="AM15" s="62">
        <v>154</v>
      </c>
      <c r="AN15" s="62">
        <v>0</v>
      </c>
      <c r="AO15" s="62">
        <v>71</v>
      </c>
      <c r="AP15" s="62">
        <v>85</v>
      </c>
      <c r="AQ15" s="62">
        <v>156</v>
      </c>
      <c r="AR15" t="b">
        <f>IFERROR(MATCH('2019'!A15, '2020'!A:A, 0) &gt;0, FALSE)</f>
        <v>1</v>
      </c>
    </row>
    <row r="16" spans="1:44">
      <c r="A16" s="60" t="s">
        <v>375</v>
      </c>
      <c r="B16" s="60" t="s">
        <v>376</v>
      </c>
      <c r="C16" s="60" t="s">
        <v>15947</v>
      </c>
      <c r="D16" s="60" t="s">
        <v>379</v>
      </c>
      <c r="E16" s="60" t="s">
        <v>380</v>
      </c>
      <c r="F16" s="60" t="s">
        <v>288</v>
      </c>
      <c r="G16" s="60" t="s">
        <v>381</v>
      </c>
      <c r="H16" s="60" t="s">
        <v>14168</v>
      </c>
      <c r="I16" s="60" t="s">
        <v>140</v>
      </c>
      <c r="J16" s="61">
        <v>1.8</v>
      </c>
      <c r="K16" s="61">
        <v>7.8</v>
      </c>
      <c r="L16" s="61">
        <v>1</v>
      </c>
      <c r="M16" s="61">
        <v>10.6</v>
      </c>
      <c r="N16" s="62" t="s">
        <v>290</v>
      </c>
      <c r="O16" s="62" t="s">
        <v>290</v>
      </c>
      <c r="P16" s="62" t="s">
        <v>290</v>
      </c>
      <c r="Q16" s="62" t="s">
        <v>290</v>
      </c>
      <c r="R16" s="62" t="s">
        <v>290</v>
      </c>
      <c r="S16" s="62" t="s">
        <v>290</v>
      </c>
      <c r="T16" s="62" t="s">
        <v>290</v>
      </c>
      <c r="U16" s="62" t="s">
        <v>290</v>
      </c>
      <c r="V16" s="62" t="s">
        <v>290</v>
      </c>
      <c r="W16" s="62" t="s">
        <v>290</v>
      </c>
      <c r="X16" s="62" t="s">
        <v>290</v>
      </c>
      <c r="Y16" s="62" t="s">
        <v>290</v>
      </c>
      <c r="Z16" s="62" t="s">
        <v>290</v>
      </c>
      <c r="AA16" s="62" t="s">
        <v>290</v>
      </c>
      <c r="AB16" s="62">
        <v>0</v>
      </c>
      <c r="AC16" s="62">
        <v>0</v>
      </c>
      <c r="AD16" s="62">
        <v>0</v>
      </c>
      <c r="AE16" s="62">
        <v>0</v>
      </c>
      <c r="AF16" s="62">
        <v>0</v>
      </c>
      <c r="AG16" s="62">
        <v>0</v>
      </c>
      <c r="AH16" s="62">
        <v>0</v>
      </c>
      <c r="AI16" s="62">
        <v>0</v>
      </c>
      <c r="AJ16" s="62" t="s">
        <v>290</v>
      </c>
      <c r="AK16" s="62">
        <v>0</v>
      </c>
      <c r="AL16" s="62">
        <v>0</v>
      </c>
      <c r="AM16" s="62">
        <v>58</v>
      </c>
      <c r="AN16" s="62" t="s">
        <v>290</v>
      </c>
      <c r="AO16" s="62">
        <v>26</v>
      </c>
      <c r="AP16" s="62">
        <v>38</v>
      </c>
      <c r="AQ16" s="62">
        <v>64</v>
      </c>
      <c r="AR16" t="b">
        <f>IFERROR(MATCH('2019'!A16, '2020'!A:A, 0) &gt;0, FALSE)</f>
        <v>1</v>
      </c>
    </row>
    <row r="17" spans="1:44">
      <c r="A17" s="60" t="s">
        <v>382</v>
      </c>
      <c r="B17" s="60" t="s">
        <v>319</v>
      </c>
      <c r="C17" s="60" t="s">
        <v>15948</v>
      </c>
      <c r="D17" s="60" t="s">
        <v>385</v>
      </c>
      <c r="E17" s="60" t="s">
        <v>386</v>
      </c>
      <c r="F17" s="60" t="s">
        <v>288</v>
      </c>
      <c r="G17" s="60" t="s">
        <v>387</v>
      </c>
      <c r="H17" s="60" t="s">
        <v>14169</v>
      </c>
      <c r="I17" s="60" t="s">
        <v>140</v>
      </c>
      <c r="J17" s="61">
        <v>3</v>
      </c>
      <c r="K17" s="61">
        <v>8.3000000000000007</v>
      </c>
      <c r="L17" s="61">
        <v>2.5</v>
      </c>
      <c r="M17" s="61">
        <v>13.8</v>
      </c>
      <c r="N17" s="62">
        <v>0</v>
      </c>
      <c r="O17" s="62">
        <v>22</v>
      </c>
      <c r="P17" s="62">
        <v>20</v>
      </c>
      <c r="Q17" s="62">
        <v>18</v>
      </c>
      <c r="R17" s="62">
        <v>16</v>
      </c>
      <c r="S17" s="62">
        <v>26</v>
      </c>
      <c r="T17" s="62">
        <v>25</v>
      </c>
      <c r="U17" s="62">
        <v>22</v>
      </c>
      <c r="V17" s="62">
        <v>0</v>
      </c>
      <c r="W17" s="62">
        <v>0</v>
      </c>
      <c r="X17" s="62">
        <v>0</v>
      </c>
      <c r="Y17" s="62">
        <v>0</v>
      </c>
      <c r="Z17" s="62">
        <v>0</v>
      </c>
      <c r="AA17" s="62">
        <v>0</v>
      </c>
      <c r="AB17" s="62">
        <v>0</v>
      </c>
      <c r="AC17" s="62">
        <v>0</v>
      </c>
      <c r="AD17" s="62">
        <v>0</v>
      </c>
      <c r="AE17" s="62">
        <v>0</v>
      </c>
      <c r="AF17" s="62">
        <v>0</v>
      </c>
      <c r="AG17" s="62">
        <v>0</v>
      </c>
      <c r="AH17" s="62">
        <v>0</v>
      </c>
      <c r="AI17" s="62">
        <v>0</v>
      </c>
      <c r="AJ17" s="62">
        <v>0</v>
      </c>
      <c r="AK17" s="62">
        <v>0</v>
      </c>
      <c r="AL17" s="62">
        <v>0</v>
      </c>
      <c r="AM17" s="62">
        <v>145</v>
      </c>
      <c r="AN17" s="62" t="s">
        <v>290</v>
      </c>
      <c r="AO17" s="62">
        <v>69</v>
      </c>
      <c r="AP17" s="62">
        <v>80</v>
      </c>
      <c r="AQ17" s="62">
        <v>149</v>
      </c>
      <c r="AR17" t="b">
        <f>IFERROR(MATCH('2019'!A17, '2020'!A:A, 0) &gt;0, FALSE)</f>
        <v>1</v>
      </c>
    </row>
    <row r="18" spans="1:44">
      <c r="A18" s="60" t="s">
        <v>388</v>
      </c>
      <c r="B18" s="60" t="s">
        <v>389</v>
      </c>
      <c r="C18" s="60" t="s">
        <v>14170</v>
      </c>
      <c r="D18" s="60" t="s">
        <v>392</v>
      </c>
      <c r="E18" s="60" t="s">
        <v>386</v>
      </c>
      <c r="F18" s="60" t="s">
        <v>288</v>
      </c>
      <c r="G18" s="60" t="s">
        <v>387</v>
      </c>
      <c r="H18" s="60" t="s">
        <v>14171</v>
      </c>
      <c r="I18" s="60" t="s">
        <v>140</v>
      </c>
      <c r="J18" s="61">
        <v>1</v>
      </c>
      <c r="K18" s="61">
        <v>15</v>
      </c>
      <c r="L18" s="61">
        <v>16</v>
      </c>
      <c r="M18" s="61">
        <v>32</v>
      </c>
      <c r="N18" s="62">
        <v>48</v>
      </c>
      <c r="O18" s="62">
        <v>22</v>
      </c>
      <c r="P18" s="62">
        <v>14</v>
      </c>
      <c r="Q18" s="62">
        <v>24</v>
      </c>
      <c r="R18" s="62">
        <v>16</v>
      </c>
      <c r="S18" s="62">
        <v>20</v>
      </c>
      <c r="T18" s="62">
        <v>20</v>
      </c>
      <c r="U18" s="62">
        <v>17</v>
      </c>
      <c r="V18" s="62">
        <v>12</v>
      </c>
      <c r="W18" s="62" t="s">
        <v>290</v>
      </c>
      <c r="X18" s="62">
        <v>0</v>
      </c>
      <c r="Y18" s="62">
        <v>0</v>
      </c>
      <c r="Z18" s="62">
        <v>0</v>
      </c>
      <c r="AA18" s="62">
        <v>0</v>
      </c>
      <c r="AB18" s="62">
        <v>0</v>
      </c>
      <c r="AC18" s="62">
        <v>0</v>
      </c>
      <c r="AD18" s="62">
        <v>0</v>
      </c>
      <c r="AE18" s="62" t="s">
        <v>290</v>
      </c>
      <c r="AF18" s="62">
        <v>14</v>
      </c>
      <c r="AG18" s="62">
        <v>0</v>
      </c>
      <c r="AH18" s="62">
        <v>0</v>
      </c>
      <c r="AI18" s="62" t="s">
        <v>290</v>
      </c>
      <c r="AJ18" s="62" t="s">
        <v>290</v>
      </c>
      <c r="AK18" s="62">
        <v>0</v>
      </c>
      <c r="AL18" s="62">
        <v>0</v>
      </c>
      <c r="AM18" s="62">
        <v>203</v>
      </c>
      <c r="AN18" s="62" t="s">
        <v>290</v>
      </c>
      <c r="AO18" s="62">
        <v>101</v>
      </c>
      <c r="AP18" s="62">
        <v>111</v>
      </c>
      <c r="AQ18" s="62">
        <v>212</v>
      </c>
      <c r="AR18" t="b">
        <f>IFERROR(MATCH('2019'!A18, '2020'!A:A, 0) &gt;0, FALSE)</f>
        <v>1</v>
      </c>
    </row>
    <row r="19" spans="1:44">
      <c r="A19" s="60" t="s">
        <v>393</v>
      </c>
      <c r="B19" s="60" t="s">
        <v>394</v>
      </c>
      <c r="C19" s="60" t="s">
        <v>4928</v>
      </c>
      <c r="D19" s="60" t="s">
        <v>397</v>
      </c>
      <c r="E19" s="60" t="s">
        <v>398</v>
      </c>
      <c r="F19" s="60" t="s">
        <v>288</v>
      </c>
      <c r="G19" s="60" t="s">
        <v>399</v>
      </c>
      <c r="H19" s="60" t="s">
        <v>14172</v>
      </c>
      <c r="I19" s="60" t="s">
        <v>141</v>
      </c>
      <c r="J19" s="61">
        <v>1</v>
      </c>
      <c r="K19" s="61">
        <v>12.5</v>
      </c>
      <c r="L19" s="61">
        <v>3</v>
      </c>
      <c r="M19" s="61">
        <v>16.5</v>
      </c>
      <c r="N19" s="62">
        <v>0</v>
      </c>
      <c r="O19" s="62">
        <v>18</v>
      </c>
      <c r="P19" s="62">
        <v>23</v>
      </c>
      <c r="Q19" s="62">
        <v>12</v>
      </c>
      <c r="R19" s="62">
        <v>22</v>
      </c>
      <c r="S19" s="62">
        <v>19</v>
      </c>
      <c r="T19" s="62">
        <v>13</v>
      </c>
      <c r="U19" s="62">
        <v>20</v>
      </c>
      <c r="V19" s="62">
        <v>21</v>
      </c>
      <c r="W19" s="62">
        <v>13</v>
      </c>
      <c r="X19" s="62">
        <v>0</v>
      </c>
      <c r="Y19" s="62">
        <v>0</v>
      </c>
      <c r="Z19" s="62">
        <v>0</v>
      </c>
      <c r="AA19" s="62">
        <v>0</v>
      </c>
      <c r="AB19" s="62">
        <v>0</v>
      </c>
      <c r="AC19" s="62">
        <v>0</v>
      </c>
      <c r="AD19" s="62">
        <v>0</v>
      </c>
      <c r="AE19" s="62">
        <v>0</v>
      </c>
      <c r="AF19" s="62">
        <v>0</v>
      </c>
      <c r="AG19" s="62">
        <v>0</v>
      </c>
      <c r="AH19" s="62" t="s">
        <v>290</v>
      </c>
      <c r="AI19" s="62" t="s">
        <v>290</v>
      </c>
      <c r="AJ19" s="62">
        <v>0</v>
      </c>
      <c r="AK19" s="62">
        <v>0</v>
      </c>
      <c r="AL19" s="62">
        <v>0</v>
      </c>
      <c r="AM19" s="62">
        <v>156</v>
      </c>
      <c r="AN19" s="62" t="s">
        <v>290</v>
      </c>
      <c r="AO19" s="62">
        <v>60</v>
      </c>
      <c r="AP19" s="62">
        <v>101</v>
      </c>
      <c r="AQ19" s="62">
        <v>161</v>
      </c>
      <c r="AR19" t="b">
        <f>IFERROR(MATCH('2019'!A19, '2020'!A:A, 0) &gt;0, FALSE)</f>
        <v>1</v>
      </c>
    </row>
    <row r="20" spans="1:44">
      <c r="A20" s="60" t="s">
        <v>400</v>
      </c>
      <c r="B20" s="60" t="s">
        <v>401</v>
      </c>
      <c r="C20" s="60" t="s">
        <v>8715</v>
      </c>
      <c r="D20" s="60" t="s">
        <v>404</v>
      </c>
      <c r="E20" s="60" t="s">
        <v>141</v>
      </c>
      <c r="F20" s="60" t="s">
        <v>288</v>
      </c>
      <c r="G20" s="60" t="s">
        <v>405</v>
      </c>
      <c r="H20" s="60" t="s">
        <v>14173</v>
      </c>
      <c r="I20" s="60" t="s">
        <v>141</v>
      </c>
      <c r="J20" s="61">
        <v>2</v>
      </c>
      <c r="K20" s="61">
        <v>14</v>
      </c>
      <c r="L20" s="61">
        <v>3</v>
      </c>
      <c r="M20" s="61">
        <v>19</v>
      </c>
      <c r="N20" s="62">
        <v>53</v>
      </c>
      <c r="O20" s="62">
        <v>15</v>
      </c>
      <c r="P20" s="62">
        <v>24</v>
      </c>
      <c r="Q20" s="62">
        <v>15</v>
      </c>
      <c r="R20" s="62">
        <v>20</v>
      </c>
      <c r="S20" s="62">
        <v>16</v>
      </c>
      <c r="T20" s="62">
        <v>14</v>
      </c>
      <c r="U20" s="62">
        <v>18</v>
      </c>
      <c r="V20" s="62">
        <v>11</v>
      </c>
      <c r="W20" s="62">
        <v>14</v>
      </c>
      <c r="X20" s="62">
        <v>0</v>
      </c>
      <c r="Y20" s="62">
        <v>0</v>
      </c>
      <c r="Z20" s="62">
        <v>0</v>
      </c>
      <c r="AA20" s="62">
        <v>0</v>
      </c>
      <c r="AB20" s="62">
        <v>0</v>
      </c>
      <c r="AC20" s="62">
        <v>0</v>
      </c>
      <c r="AD20" s="62">
        <v>0</v>
      </c>
      <c r="AE20" s="62">
        <v>0</v>
      </c>
      <c r="AF20" s="62">
        <v>18</v>
      </c>
      <c r="AG20" s="62">
        <v>0</v>
      </c>
      <c r="AH20" s="62" t="s">
        <v>290</v>
      </c>
      <c r="AI20" s="62">
        <v>0</v>
      </c>
      <c r="AJ20" s="62" t="s">
        <v>290</v>
      </c>
      <c r="AK20" s="62">
        <v>0</v>
      </c>
      <c r="AL20" s="62">
        <v>0</v>
      </c>
      <c r="AM20" s="62">
        <v>202</v>
      </c>
      <c r="AN20" s="62">
        <v>10</v>
      </c>
      <c r="AO20" s="62">
        <v>102</v>
      </c>
      <c r="AP20" s="62">
        <v>116</v>
      </c>
      <c r="AQ20" s="62">
        <v>218</v>
      </c>
      <c r="AR20" t="b">
        <f>IFERROR(MATCH('2019'!A20, '2020'!A:A, 0) &gt;0, FALSE)</f>
        <v>1</v>
      </c>
    </row>
    <row r="21" spans="1:44">
      <c r="A21" s="60" t="s">
        <v>406</v>
      </c>
      <c r="B21" s="60" t="s">
        <v>407</v>
      </c>
      <c r="C21" s="60" t="s">
        <v>4934</v>
      </c>
      <c r="D21" s="60" t="s">
        <v>410</v>
      </c>
      <c r="E21" s="60" t="s">
        <v>141</v>
      </c>
      <c r="F21" s="60" t="s">
        <v>288</v>
      </c>
      <c r="G21" s="60" t="s">
        <v>405</v>
      </c>
      <c r="H21" s="60" t="s">
        <v>14174</v>
      </c>
      <c r="I21" s="60" t="s">
        <v>141</v>
      </c>
      <c r="J21" s="61">
        <v>2.5</v>
      </c>
      <c r="K21" s="61">
        <v>16.5</v>
      </c>
      <c r="L21" s="61">
        <v>5</v>
      </c>
      <c r="M21" s="61">
        <v>24</v>
      </c>
      <c r="N21" s="62">
        <v>0</v>
      </c>
      <c r="O21" s="62">
        <v>0</v>
      </c>
      <c r="P21" s="62">
        <v>0</v>
      </c>
      <c r="Q21" s="62">
        <v>0</v>
      </c>
      <c r="R21" s="62">
        <v>0</v>
      </c>
      <c r="S21" s="62">
        <v>0</v>
      </c>
      <c r="T21" s="62">
        <v>0</v>
      </c>
      <c r="U21" s="62">
        <v>0</v>
      </c>
      <c r="V21" s="62">
        <v>0</v>
      </c>
      <c r="W21" s="62">
        <v>0</v>
      </c>
      <c r="X21" s="62">
        <v>49</v>
      </c>
      <c r="Y21" s="62">
        <v>58</v>
      </c>
      <c r="Z21" s="62">
        <v>52</v>
      </c>
      <c r="AA21" s="62">
        <v>50</v>
      </c>
      <c r="AB21" s="62">
        <v>0</v>
      </c>
      <c r="AC21" s="62">
        <v>0</v>
      </c>
      <c r="AD21" s="62">
        <v>0</v>
      </c>
      <c r="AE21" s="62">
        <v>0</v>
      </c>
      <c r="AF21" s="62">
        <v>0</v>
      </c>
      <c r="AG21" s="62">
        <v>0</v>
      </c>
      <c r="AH21" s="62" t="s">
        <v>290</v>
      </c>
      <c r="AI21" s="62">
        <v>0</v>
      </c>
      <c r="AJ21" s="62" t="s">
        <v>290</v>
      </c>
      <c r="AK21" s="62">
        <v>0</v>
      </c>
      <c r="AL21" s="62" t="s">
        <v>290</v>
      </c>
      <c r="AM21" s="62">
        <v>198</v>
      </c>
      <c r="AN21" s="62">
        <v>0</v>
      </c>
      <c r="AO21" s="62">
        <v>103</v>
      </c>
      <c r="AP21" s="62">
        <v>106</v>
      </c>
      <c r="AQ21" s="62">
        <v>209</v>
      </c>
      <c r="AR21" t="b">
        <f>IFERROR(MATCH('2019'!A21, '2020'!A:A, 0) &gt;0, FALSE)</f>
        <v>1</v>
      </c>
    </row>
    <row r="22" spans="1:44">
      <c r="A22" s="60" t="s">
        <v>411</v>
      </c>
      <c r="B22" s="60" t="s">
        <v>412</v>
      </c>
      <c r="C22" s="60" t="s">
        <v>15474</v>
      </c>
      <c r="D22" s="60" t="s">
        <v>415</v>
      </c>
      <c r="E22" s="60" t="s">
        <v>141</v>
      </c>
      <c r="F22" s="60" t="s">
        <v>288</v>
      </c>
      <c r="G22" s="60" t="s">
        <v>405</v>
      </c>
      <c r="H22" s="60" t="s">
        <v>14175</v>
      </c>
      <c r="I22" s="60" t="s">
        <v>141</v>
      </c>
      <c r="J22" s="61">
        <v>1</v>
      </c>
      <c r="K22" s="61">
        <v>27.5</v>
      </c>
      <c r="L22" s="61">
        <v>7.5</v>
      </c>
      <c r="M22" s="61">
        <v>36</v>
      </c>
      <c r="N22" s="62">
        <v>72</v>
      </c>
      <c r="O22" s="62">
        <v>58</v>
      </c>
      <c r="P22" s="62">
        <v>43</v>
      </c>
      <c r="Q22" s="62">
        <v>39</v>
      </c>
      <c r="R22" s="62">
        <v>39</v>
      </c>
      <c r="S22" s="62">
        <v>47</v>
      </c>
      <c r="T22" s="62">
        <v>35</v>
      </c>
      <c r="U22" s="62">
        <v>42</v>
      </c>
      <c r="V22" s="62">
        <v>44</v>
      </c>
      <c r="W22" s="62">
        <v>38</v>
      </c>
      <c r="X22" s="62">
        <v>0</v>
      </c>
      <c r="Y22" s="62">
        <v>0</v>
      </c>
      <c r="Z22" s="62">
        <v>0</v>
      </c>
      <c r="AA22" s="62">
        <v>0</v>
      </c>
      <c r="AB22" s="62">
        <v>0</v>
      </c>
      <c r="AC22" s="62">
        <v>0</v>
      </c>
      <c r="AD22" s="62">
        <v>0</v>
      </c>
      <c r="AE22" s="62">
        <v>0</v>
      </c>
      <c r="AF22" s="62">
        <v>19</v>
      </c>
      <c r="AG22" s="62">
        <v>0</v>
      </c>
      <c r="AH22" s="62">
        <v>10</v>
      </c>
      <c r="AI22" s="62">
        <v>0</v>
      </c>
      <c r="AJ22" s="62" t="s">
        <v>290</v>
      </c>
      <c r="AK22" s="62">
        <v>0</v>
      </c>
      <c r="AL22" s="62">
        <v>0</v>
      </c>
      <c r="AM22" s="62">
        <v>445</v>
      </c>
      <c r="AN22" s="62">
        <v>12</v>
      </c>
      <c r="AO22" s="62">
        <v>241</v>
      </c>
      <c r="AP22" s="62">
        <v>235</v>
      </c>
      <c r="AQ22" s="62">
        <v>476</v>
      </c>
      <c r="AR22" t="b">
        <f>IFERROR(MATCH('2019'!A22, '2020'!A:A, 0) &gt;0, FALSE)</f>
        <v>1</v>
      </c>
    </row>
    <row r="23" spans="1:44">
      <c r="A23" s="60" t="s">
        <v>424</v>
      </c>
      <c r="B23" s="60" t="s">
        <v>425</v>
      </c>
      <c r="C23" s="60" t="s">
        <v>15949</v>
      </c>
      <c r="D23" s="60" t="s">
        <v>428</v>
      </c>
      <c r="E23" s="60" t="s">
        <v>429</v>
      </c>
      <c r="F23" s="60" t="s">
        <v>288</v>
      </c>
      <c r="G23" s="60" t="s">
        <v>430</v>
      </c>
      <c r="H23" s="60" t="s">
        <v>14179</v>
      </c>
      <c r="I23" s="60" t="s">
        <v>142</v>
      </c>
      <c r="J23" s="61">
        <v>0</v>
      </c>
      <c r="K23" s="61">
        <v>6.5</v>
      </c>
      <c r="L23" s="61">
        <v>1</v>
      </c>
      <c r="M23" s="61">
        <v>7.5</v>
      </c>
      <c r="N23" s="62">
        <v>15</v>
      </c>
      <c r="O23" s="62" t="s">
        <v>290</v>
      </c>
      <c r="P23" s="62">
        <v>12</v>
      </c>
      <c r="Q23" s="62" t="s">
        <v>290</v>
      </c>
      <c r="R23" s="62" t="s">
        <v>290</v>
      </c>
      <c r="S23" s="62" t="s">
        <v>290</v>
      </c>
      <c r="T23" s="62" t="s">
        <v>290</v>
      </c>
      <c r="U23" s="62" t="s">
        <v>290</v>
      </c>
      <c r="V23" s="62" t="s">
        <v>290</v>
      </c>
      <c r="W23" s="62" t="s">
        <v>290</v>
      </c>
      <c r="X23" s="62">
        <v>0</v>
      </c>
      <c r="Y23" s="62">
        <v>0</v>
      </c>
      <c r="Z23" s="62">
        <v>0</v>
      </c>
      <c r="AA23" s="62">
        <v>0</v>
      </c>
      <c r="AB23" s="62">
        <v>0</v>
      </c>
      <c r="AC23" s="62">
        <v>0</v>
      </c>
      <c r="AD23" s="62">
        <v>0</v>
      </c>
      <c r="AE23" s="62">
        <v>0</v>
      </c>
      <c r="AF23" s="62">
        <v>0</v>
      </c>
      <c r="AG23" s="62">
        <v>0</v>
      </c>
      <c r="AH23" s="62" t="s">
        <v>290</v>
      </c>
      <c r="AI23" s="62">
        <v>0</v>
      </c>
      <c r="AJ23" s="62" t="s">
        <v>290</v>
      </c>
      <c r="AK23" s="62">
        <v>0</v>
      </c>
      <c r="AL23" s="62">
        <v>0</v>
      </c>
      <c r="AM23" s="62">
        <v>66</v>
      </c>
      <c r="AN23" s="62">
        <v>0</v>
      </c>
      <c r="AO23" s="62">
        <v>36</v>
      </c>
      <c r="AP23" s="62">
        <v>34</v>
      </c>
      <c r="AQ23" s="62">
        <v>70</v>
      </c>
      <c r="AR23" t="b">
        <f>IFERROR(MATCH('2019'!A23, '2020'!A:A, 0) &gt;0, FALSE)</f>
        <v>1</v>
      </c>
    </row>
    <row r="24" spans="1:44">
      <c r="A24" s="60" t="s">
        <v>431</v>
      </c>
      <c r="B24" s="60" t="s">
        <v>432</v>
      </c>
      <c r="C24" s="60" t="s">
        <v>8675</v>
      </c>
      <c r="D24" s="60" t="s">
        <v>435</v>
      </c>
      <c r="E24" s="60" t="s">
        <v>436</v>
      </c>
      <c r="F24" s="60" t="s">
        <v>288</v>
      </c>
      <c r="G24" s="60" t="s">
        <v>437</v>
      </c>
      <c r="H24" s="60" t="s">
        <v>14180</v>
      </c>
      <c r="I24" s="60" t="s">
        <v>143</v>
      </c>
      <c r="J24" s="61">
        <v>1</v>
      </c>
      <c r="K24" s="61">
        <v>9</v>
      </c>
      <c r="L24" s="61">
        <v>3</v>
      </c>
      <c r="M24" s="61">
        <v>13</v>
      </c>
      <c r="N24" s="62" t="s">
        <v>290</v>
      </c>
      <c r="O24" s="62" t="s">
        <v>290</v>
      </c>
      <c r="P24" s="62">
        <v>10</v>
      </c>
      <c r="Q24" s="62" t="s">
        <v>290</v>
      </c>
      <c r="R24" s="62" t="s">
        <v>290</v>
      </c>
      <c r="S24" s="62" t="s">
        <v>290</v>
      </c>
      <c r="T24" s="62" t="s">
        <v>290</v>
      </c>
      <c r="U24" s="62" t="s">
        <v>290</v>
      </c>
      <c r="V24" s="62" t="s">
        <v>290</v>
      </c>
      <c r="W24" s="62" t="s">
        <v>290</v>
      </c>
      <c r="X24" s="62">
        <v>0</v>
      </c>
      <c r="Y24" s="62">
        <v>0</v>
      </c>
      <c r="Z24" s="62">
        <v>0</v>
      </c>
      <c r="AA24" s="62">
        <v>0</v>
      </c>
      <c r="AB24" s="62">
        <v>0</v>
      </c>
      <c r="AC24" s="62">
        <v>0</v>
      </c>
      <c r="AD24" s="62">
        <v>0</v>
      </c>
      <c r="AE24" s="62">
        <v>0</v>
      </c>
      <c r="AF24" s="62" t="s">
        <v>290</v>
      </c>
      <c r="AG24" s="62">
        <v>0</v>
      </c>
      <c r="AH24" s="62">
        <v>0</v>
      </c>
      <c r="AI24" s="62">
        <v>0</v>
      </c>
      <c r="AJ24" s="62" t="s">
        <v>290</v>
      </c>
      <c r="AK24" s="62">
        <v>0</v>
      </c>
      <c r="AL24" s="62">
        <v>0</v>
      </c>
      <c r="AM24" s="62">
        <v>75</v>
      </c>
      <c r="AN24" s="62">
        <v>0</v>
      </c>
      <c r="AO24" s="62">
        <v>33</v>
      </c>
      <c r="AP24" s="62">
        <v>45</v>
      </c>
      <c r="AQ24" s="62">
        <v>78</v>
      </c>
      <c r="AR24" t="b">
        <f>IFERROR(MATCH('2019'!A24, '2020'!A:A, 0) &gt;0, FALSE)</f>
        <v>1</v>
      </c>
    </row>
    <row r="25" spans="1:44">
      <c r="A25" s="60" t="s">
        <v>438</v>
      </c>
      <c r="B25" s="60" t="s">
        <v>439</v>
      </c>
      <c r="C25" s="60" t="s">
        <v>5704</v>
      </c>
      <c r="D25" s="60" t="s">
        <v>442</v>
      </c>
      <c r="E25" s="60" t="s">
        <v>443</v>
      </c>
      <c r="F25" s="60" t="s">
        <v>288</v>
      </c>
      <c r="G25" s="60" t="s">
        <v>444</v>
      </c>
      <c r="H25" s="60" t="s">
        <v>14181</v>
      </c>
      <c r="I25" s="60" t="s">
        <v>143</v>
      </c>
      <c r="J25" s="61">
        <v>0.5</v>
      </c>
      <c r="K25" s="61">
        <v>9</v>
      </c>
      <c r="L25" s="61">
        <v>0</v>
      </c>
      <c r="M25" s="61">
        <v>9.5</v>
      </c>
      <c r="N25" s="62">
        <v>26</v>
      </c>
      <c r="O25" s="62">
        <v>18</v>
      </c>
      <c r="P25" s="62">
        <v>14</v>
      </c>
      <c r="Q25" s="62">
        <v>14</v>
      </c>
      <c r="R25" s="62">
        <v>12</v>
      </c>
      <c r="S25" s="62">
        <v>16</v>
      </c>
      <c r="T25" s="62">
        <v>12</v>
      </c>
      <c r="U25" s="62">
        <v>10</v>
      </c>
      <c r="V25" s="62">
        <v>11</v>
      </c>
      <c r="W25" s="62">
        <v>11</v>
      </c>
      <c r="X25" s="62">
        <v>0</v>
      </c>
      <c r="Y25" s="62">
        <v>0</v>
      </c>
      <c r="Z25" s="62">
        <v>0</v>
      </c>
      <c r="AA25" s="62">
        <v>0</v>
      </c>
      <c r="AB25" s="62">
        <v>0</v>
      </c>
      <c r="AC25" s="62">
        <v>0</v>
      </c>
      <c r="AD25" s="62">
        <v>0</v>
      </c>
      <c r="AE25" s="62">
        <v>0</v>
      </c>
      <c r="AF25" s="62">
        <v>0</v>
      </c>
      <c r="AG25" s="62">
        <v>0</v>
      </c>
      <c r="AH25" s="62">
        <v>0</v>
      </c>
      <c r="AI25" s="62">
        <v>0</v>
      </c>
      <c r="AJ25" s="62">
        <v>0</v>
      </c>
      <c r="AK25" s="62" t="s">
        <v>290</v>
      </c>
      <c r="AL25" s="62">
        <v>0</v>
      </c>
      <c r="AM25" s="62">
        <v>142</v>
      </c>
      <c r="AN25" s="62" t="s">
        <v>290</v>
      </c>
      <c r="AO25" s="62">
        <v>66</v>
      </c>
      <c r="AP25" s="62">
        <v>78</v>
      </c>
      <c r="AQ25" s="62">
        <v>144</v>
      </c>
      <c r="AR25" t="b">
        <f>IFERROR(MATCH('2019'!A25, '2020'!A:A, 0) &gt;0, FALSE)</f>
        <v>1</v>
      </c>
    </row>
    <row r="26" spans="1:44">
      <c r="A26" s="60" t="s">
        <v>445</v>
      </c>
      <c r="B26" s="60" t="s">
        <v>446</v>
      </c>
      <c r="C26" s="60" t="s">
        <v>7653</v>
      </c>
      <c r="D26" s="60" t="s">
        <v>449</v>
      </c>
      <c r="E26" s="60" t="s">
        <v>450</v>
      </c>
      <c r="F26" s="60" t="s">
        <v>288</v>
      </c>
      <c r="G26" s="60" t="s">
        <v>451</v>
      </c>
      <c r="H26" s="60" t="s">
        <v>14182</v>
      </c>
      <c r="I26" s="60" t="s">
        <v>144</v>
      </c>
      <c r="J26" s="61">
        <v>1</v>
      </c>
      <c r="K26" s="61">
        <v>13.2</v>
      </c>
      <c r="L26" s="61">
        <v>4</v>
      </c>
      <c r="M26" s="61">
        <v>18.2</v>
      </c>
      <c r="N26" s="62">
        <v>55</v>
      </c>
      <c r="O26" s="62">
        <v>28</v>
      </c>
      <c r="P26" s="62">
        <v>20</v>
      </c>
      <c r="Q26" s="62">
        <v>21</v>
      </c>
      <c r="R26" s="62">
        <v>19</v>
      </c>
      <c r="S26" s="62">
        <v>17</v>
      </c>
      <c r="T26" s="62">
        <v>20</v>
      </c>
      <c r="U26" s="62">
        <v>18</v>
      </c>
      <c r="V26" s="62">
        <v>15</v>
      </c>
      <c r="W26" s="62">
        <v>15</v>
      </c>
      <c r="X26" s="62">
        <v>0</v>
      </c>
      <c r="Y26" s="62">
        <v>0</v>
      </c>
      <c r="Z26" s="62">
        <v>0</v>
      </c>
      <c r="AA26" s="62">
        <v>0</v>
      </c>
      <c r="AB26" s="62">
        <v>0</v>
      </c>
      <c r="AC26" s="62">
        <v>0</v>
      </c>
      <c r="AD26" s="62">
        <v>0</v>
      </c>
      <c r="AE26" s="62">
        <v>0</v>
      </c>
      <c r="AF26" s="62">
        <v>10</v>
      </c>
      <c r="AG26" s="62">
        <v>0</v>
      </c>
      <c r="AH26" s="62" t="s">
        <v>290</v>
      </c>
      <c r="AI26" s="62">
        <v>0</v>
      </c>
      <c r="AJ26" s="62" t="s">
        <v>290</v>
      </c>
      <c r="AK26" s="62" t="s">
        <v>290</v>
      </c>
      <c r="AL26" s="62">
        <v>0</v>
      </c>
      <c r="AM26" s="62">
        <v>200</v>
      </c>
      <c r="AN26" s="62">
        <v>30</v>
      </c>
      <c r="AO26" s="62">
        <v>119</v>
      </c>
      <c r="AP26" s="62">
        <v>119</v>
      </c>
      <c r="AQ26" s="62">
        <v>238</v>
      </c>
      <c r="AR26" t="b">
        <f>IFERROR(MATCH('2019'!A26, '2020'!A:A, 0) &gt;0, FALSE)</f>
        <v>1</v>
      </c>
    </row>
    <row r="27" spans="1:44">
      <c r="A27" s="60" t="s">
        <v>11390</v>
      </c>
      <c r="B27" s="60" t="s">
        <v>915</v>
      </c>
      <c r="C27" s="60" t="s">
        <v>14183</v>
      </c>
      <c r="D27" s="60" t="s">
        <v>7658</v>
      </c>
      <c r="E27" s="60" t="s">
        <v>450</v>
      </c>
      <c r="F27" s="60" t="s">
        <v>288</v>
      </c>
      <c r="G27" s="60" t="s">
        <v>451</v>
      </c>
      <c r="H27" s="60" t="s">
        <v>14184</v>
      </c>
      <c r="I27" s="60" t="s">
        <v>144</v>
      </c>
      <c r="J27" s="61">
        <v>1</v>
      </c>
      <c r="K27" s="61">
        <v>8.5</v>
      </c>
      <c r="L27" s="61">
        <v>2</v>
      </c>
      <c r="M27" s="61">
        <v>11.5</v>
      </c>
      <c r="N27" s="62">
        <v>12</v>
      </c>
      <c r="O27" s="62">
        <v>14</v>
      </c>
      <c r="P27" s="62" t="s">
        <v>290</v>
      </c>
      <c r="Q27" s="62">
        <v>12</v>
      </c>
      <c r="R27" s="62">
        <v>11</v>
      </c>
      <c r="S27" s="62">
        <v>14</v>
      </c>
      <c r="T27" s="62">
        <v>13</v>
      </c>
      <c r="U27" s="62" t="s">
        <v>290</v>
      </c>
      <c r="V27" s="62">
        <v>12</v>
      </c>
      <c r="W27" s="62">
        <v>12</v>
      </c>
      <c r="X27" s="62">
        <v>0</v>
      </c>
      <c r="Y27" s="62">
        <v>0</v>
      </c>
      <c r="Z27" s="62">
        <v>0</v>
      </c>
      <c r="AA27" s="62">
        <v>0</v>
      </c>
      <c r="AB27" s="62">
        <v>0</v>
      </c>
      <c r="AC27" s="62">
        <v>0</v>
      </c>
      <c r="AD27" s="62">
        <v>0</v>
      </c>
      <c r="AE27" s="62">
        <v>0</v>
      </c>
      <c r="AF27" s="62" t="s">
        <v>290</v>
      </c>
      <c r="AG27" s="62">
        <v>0</v>
      </c>
      <c r="AH27" s="62">
        <v>61</v>
      </c>
      <c r="AI27" s="62">
        <v>0</v>
      </c>
      <c r="AJ27" s="62" t="s">
        <v>290</v>
      </c>
      <c r="AK27" s="62" t="s">
        <v>290</v>
      </c>
      <c r="AL27" s="62">
        <v>0</v>
      </c>
      <c r="AM27" s="62">
        <v>39</v>
      </c>
      <c r="AN27" s="62">
        <v>16</v>
      </c>
      <c r="AO27" s="62">
        <v>52</v>
      </c>
      <c r="AP27" s="62">
        <v>70</v>
      </c>
      <c r="AQ27" s="62">
        <v>122</v>
      </c>
      <c r="AR27" t="b">
        <f>IFERROR(MATCH('2019'!A27, '2020'!A:A, 0) &gt;0, FALSE)</f>
        <v>1</v>
      </c>
    </row>
    <row r="28" spans="1:44">
      <c r="A28" s="60" t="s">
        <v>11393</v>
      </c>
      <c r="B28" s="60" t="s">
        <v>11394</v>
      </c>
      <c r="C28" s="60" t="s">
        <v>15950</v>
      </c>
      <c r="D28" s="60" t="s">
        <v>11396</v>
      </c>
      <c r="E28" s="60" t="s">
        <v>456</v>
      </c>
      <c r="F28" s="60" t="s">
        <v>288</v>
      </c>
      <c r="G28" s="60" t="s">
        <v>493</v>
      </c>
      <c r="H28" s="60" t="s">
        <v>14186</v>
      </c>
      <c r="I28" s="60" t="s">
        <v>145</v>
      </c>
      <c r="J28" s="61">
        <v>2</v>
      </c>
      <c r="K28" s="61">
        <v>21</v>
      </c>
      <c r="L28" s="61">
        <v>4.5</v>
      </c>
      <c r="M28" s="61">
        <v>27.5</v>
      </c>
      <c r="N28" s="62">
        <v>37</v>
      </c>
      <c r="O28" s="62">
        <v>16</v>
      </c>
      <c r="P28" s="62">
        <v>17</v>
      </c>
      <c r="Q28" s="62" t="s">
        <v>290</v>
      </c>
      <c r="R28" s="62">
        <v>12</v>
      </c>
      <c r="S28" s="62">
        <v>11</v>
      </c>
      <c r="T28" s="62">
        <v>17</v>
      </c>
      <c r="U28" s="62">
        <v>20</v>
      </c>
      <c r="V28" s="62">
        <v>14</v>
      </c>
      <c r="W28" s="62">
        <v>21</v>
      </c>
      <c r="X28" s="62" t="s">
        <v>290</v>
      </c>
      <c r="Y28" s="62" t="s">
        <v>290</v>
      </c>
      <c r="Z28" s="62">
        <v>14</v>
      </c>
      <c r="AA28" s="62" t="s">
        <v>290</v>
      </c>
      <c r="AB28" s="62">
        <v>0</v>
      </c>
      <c r="AC28" s="62">
        <v>0</v>
      </c>
      <c r="AD28" s="62">
        <v>0</v>
      </c>
      <c r="AE28" s="62">
        <v>0</v>
      </c>
      <c r="AF28" s="62" t="s">
        <v>290</v>
      </c>
      <c r="AG28" s="62" t="s">
        <v>290</v>
      </c>
      <c r="AH28" s="62">
        <v>11</v>
      </c>
      <c r="AI28" s="62">
        <v>0</v>
      </c>
      <c r="AJ28" s="62" t="s">
        <v>290</v>
      </c>
      <c r="AK28" s="62">
        <v>54</v>
      </c>
      <c r="AL28" s="62">
        <v>0</v>
      </c>
      <c r="AM28" s="62">
        <v>142</v>
      </c>
      <c r="AN28" s="62">
        <v>0</v>
      </c>
      <c r="AO28" s="62">
        <v>110</v>
      </c>
      <c r="AP28" s="62">
        <v>105</v>
      </c>
      <c r="AQ28" s="62">
        <v>215</v>
      </c>
      <c r="AR28" t="b">
        <f>IFERROR(MATCH('2019'!A28, '2020'!A:A, 0) &gt;0, FALSE)</f>
        <v>1</v>
      </c>
    </row>
    <row r="29" spans="1:44">
      <c r="A29" s="60" t="s">
        <v>452</v>
      </c>
      <c r="B29" s="60" t="s">
        <v>453</v>
      </c>
      <c r="C29" s="60" t="s">
        <v>4959</v>
      </c>
      <c r="D29" s="60" t="s">
        <v>455</v>
      </c>
      <c r="E29" s="60" t="s">
        <v>456</v>
      </c>
      <c r="F29" s="60" t="s">
        <v>288</v>
      </c>
      <c r="G29" s="60" t="s">
        <v>457</v>
      </c>
      <c r="H29" s="60" t="s">
        <v>14187</v>
      </c>
      <c r="I29" s="60" t="s">
        <v>145</v>
      </c>
      <c r="J29" s="61">
        <v>12</v>
      </c>
      <c r="K29" s="61">
        <v>59.5</v>
      </c>
      <c r="L29" s="61">
        <v>17.5</v>
      </c>
      <c r="M29" s="61">
        <v>89</v>
      </c>
      <c r="N29" s="62">
        <v>0</v>
      </c>
      <c r="O29" s="62">
        <v>0</v>
      </c>
      <c r="P29" s="62">
        <v>0</v>
      </c>
      <c r="Q29" s="62">
        <v>0</v>
      </c>
      <c r="R29" s="62">
        <v>0</v>
      </c>
      <c r="S29" s="62">
        <v>0</v>
      </c>
      <c r="T29" s="62">
        <v>0</v>
      </c>
      <c r="U29" s="62">
        <v>0</v>
      </c>
      <c r="V29" s="62">
        <v>0</v>
      </c>
      <c r="W29" s="62">
        <v>0</v>
      </c>
      <c r="X29" s="62">
        <v>186</v>
      </c>
      <c r="Y29" s="62">
        <v>195</v>
      </c>
      <c r="Z29" s="62">
        <v>208</v>
      </c>
      <c r="AA29" s="62">
        <v>208</v>
      </c>
      <c r="AB29" s="62">
        <v>0</v>
      </c>
      <c r="AC29" s="62">
        <v>0</v>
      </c>
      <c r="AD29" s="62">
        <v>0</v>
      </c>
      <c r="AE29" s="62">
        <v>0</v>
      </c>
      <c r="AF29" s="62">
        <v>0</v>
      </c>
      <c r="AG29" s="62">
        <v>0</v>
      </c>
      <c r="AH29" s="62">
        <v>130</v>
      </c>
      <c r="AI29" s="62" t="s">
        <v>290</v>
      </c>
      <c r="AJ29" s="62">
        <v>37</v>
      </c>
      <c r="AK29" s="62">
        <v>25</v>
      </c>
      <c r="AL29" s="62">
        <v>0</v>
      </c>
      <c r="AM29" s="62">
        <v>596</v>
      </c>
      <c r="AN29" s="62" t="s">
        <v>290</v>
      </c>
      <c r="AO29" s="62">
        <v>389</v>
      </c>
      <c r="AP29" s="62">
        <v>408</v>
      </c>
      <c r="AQ29" s="62">
        <v>797</v>
      </c>
      <c r="AR29" t="b">
        <f>IFERROR(MATCH('2019'!A29, '2020'!A:A, 0) &gt;0, FALSE)</f>
        <v>1</v>
      </c>
    </row>
    <row r="30" spans="1:44">
      <c r="A30" s="60" t="s">
        <v>458</v>
      </c>
      <c r="B30" s="60" t="s">
        <v>459</v>
      </c>
      <c r="C30" s="60" t="s">
        <v>14188</v>
      </c>
      <c r="D30" s="60" t="s">
        <v>462</v>
      </c>
      <c r="E30" s="60" t="s">
        <v>456</v>
      </c>
      <c r="F30" s="60" t="s">
        <v>288</v>
      </c>
      <c r="G30" s="60" t="s">
        <v>463</v>
      </c>
      <c r="H30" s="60" t="s">
        <v>14189</v>
      </c>
      <c r="I30" s="60" t="s">
        <v>145</v>
      </c>
      <c r="J30" s="61">
        <v>2.7</v>
      </c>
      <c r="K30" s="61">
        <v>27.2</v>
      </c>
      <c r="L30" s="61">
        <v>10.3</v>
      </c>
      <c r="M30" s="61">
        <v>40.200000000000003</v>
      </c>
      <c r="N30" s="62">
        <v>45</v>
      </c>
      <c r="O30" s="62">
        <v>23</v>
      </c>
      <c r="P30" s="62">
        <v>28</v>
      </c>
      <c r="Q30" s="62">
        <v>25</v>
      </c>
      <c r="R30" s="62">
        <v>29</v>
      </c>
      <c r="S30" s="62">
        <v>38</v>
      </c>
      <c r="T30" s="62">
        <v>33</v>
      </c>
      <c r="U30" s="62">
        <v>38</v>
      </c>
      <c r="V30" s="62">
        <v>44</v>
      </c>
      <c r="W30" s="62">
        <v>46</v>
      </c>
      <c r="X30" s="62">
        <v>0</v>
      </c>
      <c r="Y30" s="62">
        <v>0</v>
      </c>
      <c r="Z30" s="62">
        <v>0</v>
      </c>
      <c r="AA30" s="62">
        <v>0</v>
      </c>
      <c r="AB30" s="62">
        <v>0</v>
      </c>
      <c r="AC30" s="62">
        <v>0</v>
      </c>
      <c r="AD30" s="62">
        <v>0</v>
      </c>
      <c r="AE30" s="62" t="s">
        <v>290</v>
      </c>
      <c r="AF30" s="62">
        <v>10</v>
      </c>
      <c r="AG30" s="62">
        <v>0</v>
      </c>
      <c r="AH30" s="62">
        <v>52</v>
      </c>
      <c r="AI30" s="62">
        <v>0</v>
      </c>
      <c r="AJ30" s="62" t="s">
        <v>290</v>
      </c>
      <c r="AK30" s="62" t="s">
        <v>290</v>
      </c>
      <c r="AL30" s="62">
        <v>0</v>
      </c>
      <c r="AM30" s="62">
        <v>274</v>
      </c>
      <c r="AN30" s="62">
        <v>22</v>
      </c>
      <c r="AO30" s="62">
        <v>190</v>
      </c>
      <c r="AP30" s="62">
        <v>170</v>
      </c>
      <c r="AQ30" s="62">
        <v>360</v>
      </c>
      <c r="AR30" t="b">
        <f>IFERROR(MATCH('2019'!A30, '2020'!A:A, 0) &gt;0, FALSE)</f>
        <v>1</v>
      </c>
    </row>
    <row r="31" spans="1:44">
      <c r="A31" s="60" t="s">
        <v>464</v>
      </c>
      <c r="B31" s="60" t="s">
        <v>465</v>
      </c>
      <c r="C31" s="60" t="s">
        <v>15951</v>
      </c>
      <c r="D31" s="60" t="s">
        <v>468</v>
      </c>
      <c r="E31" s="60" t="s">
        <v>469</v>
      </c>
      <c r="F31" s="60" t="s">
        <v>288</v>
      </c>
      <c r="G31" s="60" t="s">
        <v>470</v>
      </c>
      <c r="H31" s="60" t="s">
        <v>14191</v>
      </c>
      <c r="I31" s="60" t="s">
        <v>145</v>
      </c>
      <c r="J31" s="61">
        <v>2</v>
      </c>
      <c r="K31" s="61">
        <v>10</v>
      </c>
      <c r="L31" s="61">
        <v>6</v>
      </c>
      <c r="M31" s="61">
        <v>18</v>
      </c>
      <c r="N31" s="62">
        <v>66</v>
      </c>
      <c r="O31" s="62">
        <v>12</v>
      </c>
      <c r="P31" s="62">
        <v>13</v>
      </c>
      <c r="Q31" s="62">
        <v>10</v>
      </c>
      <c r="R31" s="62" t="s">
        <v>290</v>
      </c>
      <c r="S31" s="62" t="s">
        <v>290</v>
      </c>
      <c r="T31" s="62" t="s">
        <v>290</v>
      </c>
      <c r="U31" s="62">
        <v>0</v>
      </c>
      <c r="V31" s="62">
        <v>0</v>
      </c>
      <c r="W31" s="62">
        <v>0</v>
      </c>
      <c r="X31" s="62">
        <v>0</v>
      </c>
      <c r="Y31" s="62">
        <v>0</v>
      </c>
      <c r="Z31" s="62">
        <v>0</v>
      </c>
      <c r="AA31" s="62">
        <v>0</v>
      </c>
      <c r="AB31" s="62">
        <v>0</v>
      </c>
      <c r="AC31" s="62">
        <v>0</v>
      </c>
      <c r="AD31" s="62">
        <v>0</v>
      </c>
      <c r="AE31" s="62">
        <v>0</v>
      </c>
      <c r="AF31" s="62">
        <v>0</v>
      </c>
      <c r="AG31" s="62">
        <v>0</v>
      </c>
      <c r="AH31" s="62">
        <v>11</v>
      </c>
      <c r="AI31" s="62">
        <v>0</v>
      </c>
      <c r="AJ31" s="62" t="s">
        <v>290</v>
      </c>
      <c r="AK31" s="62" t="s">
        <v>290</v>
      </c>
      <c r="AL31" s="62">
        <v>0</v>
      </c>
      <c r="AM31" s="62">
        <v>93</v>
      </c>
      <c r="AN31" s="62" t="s">
        <v>290</v>
      </c>
      <c r="AO31" s="62">
        <v>72</v>
      </c>
      <c r="AP31" s="62">
        <v>42</v>
      </c>
      <c r="AQ31" s="62">
        <v>114</v>
      </c>
      <c r="AR31" t="b">
        <f>IFERROR(MATCH('2019'!A31, '2020'!A:A, 0) &gt;0, FALSE)</f>
        <v>1</v>
      </c>
    </row>
    <row r="32" spans="1:44">
      <c r="A32" s="60" t="s">
        <v>471</v>
      </c>
      <c r="B32" s="60" t="s">
        <v>472</v>
      </c>
      <c r="C32" s="60" t="s">
        <v>15952</v>
      </c>
      <c r="D32" s="60" t="s">
        <v>475</v>
      </c>
      <c r="E32" s="60" t="s">
        <v>456</v>
      </c>
      <c r="F32" s="60" t="s">
        <v>288</v>
      </c>
      <c r="G32" s="60" t="s">
        <v>463</v>
      </c>
      <c r="H32" s="60" t="s">
        <v>14193</v>
      </c>
      <c r="I32" s="60" t="s">
        <v>145</v>
      </c>
      <c r="J32" s="61">
        <v>4</v>
      </c>
      <c r="K32" s="61">
        <v>29</v>
      </c>
      <c r="L32" s="61">
        <v>14</v>
      </c>
      <c r="M32" s="61">
        <v>47</v>
      </c>
      <c r="N32" s="62">
        <v>38</v>
      </c>
      <c r="O32" s="62">
        <v>18</v>
      </c>
      <c r="P32" s="62">
        <v>10</v>
      </c>
      <c r="Q32" s="62">
        <v>17</v>
      </c>
      <c r="R32" s="62" t="s">
        <v>290</v>
      </c>
      <c r="S32" s="62">
        <v>15</v>
      </c>
      <c r="T32" s="62">
        <v>15</v>
      </c>
      <c r="U32" s="62" t="s">
        <v>290</v>
      </c>
      <c r="V32" s="62">
        <v>14</v>
      </c>
      <c r="W32" s="62">
        <v>11</v>
      </c>
      <c r="X32" s="62" t="s">
        <v>290</v>
      </c>
      <c r="Y32" s="62">
        <v>15</v>
      </c>
      <c r="Z32" s="62">
        <v>17</v>
      </c>
      <c r="AA32" s="62">
        <v>18</v>
      </c>
      <c r="AB32" s="62">
        <v>0</v>
      </c>
      <c r="AC32" s="62">
        <v>0</v>
      </c>
      <c r="AD32" s="62">
        <v>0</v>
      </c>
      <c r="AE32" s="62">
        <v>0</v>
      </c>
      <c r="AF32" s="62">
        <v>0</v>
      </c>
      <c r="AG32" s="62">
        <v>0</v>
      </c>
      <c r="AH32" s="62">
        <v>10</v>
      </c>
      <c r="AI32" s="62">
        <v>0</v>
      </c>
      <c r="AJ32" s="62">
        <v>27</v>
      </c>
      <c r="AK32" s="62">
        <v>15</v>
      </c>
      <c r="AL32" s="62">
        <v>0</v>
      </c>
      <c r="AM32" s="62">
        <v>132</v>
      </c>
      <c r="AN32" s="62">
        <v>25</v>
      </c>
      <c r="AO32" s="62">
        <v>93</v>
      </c>
      <c r="AP32" s="62">
        <v>116</v>
      </c>
      <c r="AQ32" s="62">
        <v>209</v>
      </c>
      <c r="AR32" t="b">
        <f>IFERROR(MATCH('2019'!A32, '2020'!A:A, 0) &gt;0, FALSE)</f>
        <v>1</v>
      </c>
    </row>
    <row r="33" spans="1:44">
      <c r="A33" s="60" t="s">
        <v>476</v>
      </c>
      <c r="B33" s="60" t="s">
        <v>477</v>
      </c>
      <c r="C33" s="60" t="s">
        <v>14196</v>
      </c>
      <c r="D33" s="60" t="s">
        <v>480</v>
      </c>
      <c r="E33" s="60" t="s">
        <v>481</v>
      </c>
      <c r="F33" s="60" t="s">
        <v>288</v>
      </c>
      <c r="G33" s="60" t="s">
        <v>482</v>
      </c>
      <c r="H33" s="60" t="s">
        <v>14197</v>
      </c>
      <c r="I33" s="60" t="s">
        <v>145</v>
      </c>
      <c r="J33" s="61">
        <v>1</v>
      </c>
      <c r="K33" s="61">
        <v>22.5</v>
      </c>
      <c r="L33" s="61">
        <v>6</v>
      </c>
      <c r="M33" s="61">
        <v>29.5</v>
      </c>
      <c r="N33" s="62">
        <v>45</v>
      </c>
      <c r="O33" s="62">
        <v>32</v>
      </c>
      <c r="P33" s="62">
        <v>35</v>
      </c>
      <c r="Q33" s="62">
        <v>32</v>
      </c>
      <c r="R33" s="62">
        <v>35</v>
      </c>
      <c r="S33" s="62">
        <v>32</v>
      </c>
      <c r="T33" s="62">
        <v>38</v>
      </c>
      <c r="U33" s="62">
        <v>40</v>
      </c>
      <c r="V33" s="62">
        <v>43</v>
      </c>
      <c r="W33" s="62">
        <v>57</v>
      </c>
      <c r="X33" s="62">
        <v>0</v>
      </c>
      <c r="Y33" s="62">
        <v>0</v>
      </c>
      <c r="Z33" s="62">
        <v>0</v>
      </c>
      <c r="AA33" s="62">
        <v>0</v>
      </c>
      <c r="AB33" s="62">
        <v>0</v>
      </c>
      <c r="AC33" s="62">
        <v>0</v>
      </c>
      <c r="AD33" s="62">
        <v>0</v>
      </c>
      <c r="AE33" s="62" t="s">
        <v>290</v>
      </c>
      <c r="AF33" s="62">
        <v>12</v>
      </c>
      <c r="AG33" s="62">
        <v>0</v>
      </c>
      <c r="AH33" s="62">
        <v>28</v>
      </c>
      <c r="AI33" s="62">
        <v>0</v>
      </c>
      <c r="AJ33" s="62">
        <v>18</v>
      </c>
      <c r="AK33" s="62" t="s">
        <v>290</v>
      </c>
      <c r="AL33" s="62" t="s">
        <v>290</v>
      </c>
      <c r="AM33" s="62">
        <v>316</v>
      </c>
      <c r="AN33" s="62">
        <v>33</v>
      </c>
      <c r="AO33" s="62">
        <v>185</v>
      </c>
      <c r="AP33" s="62">
        <v>219</v>
      </c>
      <c r="AQ33" s="62">
        <v>404</v>
      </c>
      <c r="AR33" t="b">
        <f>IFERROR(MATCH('2019'!A33, '2020'!A:A, 0) &gt;0, FALSE)</f>
        <v>1</v>
      </c>
    </row>
    <row r="34" spans="1:44">
      <c r="A34" s="60" t="s">
        <v>11409</v>
      </c>
      <c r="B34" s="60" t="s">
        <v>2241</v>
      </c>
      <c r="C34" s="60" t="s">
        <v>13283</v>
      </c>
      <c r="D34" s="60" t="s">
        <v>7676</v>
      </c>
      <c r="E34" s="60" t="s">
        <v>456</v>
      </c>
      <c r="F34" s="60" t="s">
        <v>288</v>
      </c>
      <c r="G34" s="60" t="s">
        <v>504</v>
      </c>
      <c r="H34" s="60" t="s">
        <v>15953</v>
      </c>
      <c r="I34" s="60" t="s">
        <v>145</v>
      </c>
      <c r="J34" s="61">
        <v>1</v>
      </c>
      <c r="K34" s="61">
        <v>6</v>
      </c>
      <c r="L34" s="61">
        <v>4</v>
      </c>
      <c r="M34" s="61">
        <v>11</v>
      </c>
      <c r="N34" s="62">
        <v>10</v>
      </c>
      <c r="O34" s="62" t="s">
        <v>290</v>
      </c>
      <c r="P34" s="62">
        <v>13</v>
      </c>
      <c r="Q34" s="62">
        <v>10</v>
      </c>
      <c r="R34" s="62" t="s">
        <v>290</v>
      </c>
      <c r="S34" s="62">
        <v>12</v>
      </c>
      <c r="T34" s="62" t="s">
        <v>290</v>
      </c>
      <c r="U34" s="62">
        <v>14</v>
      </c>
      <c r="V34" s="62" t="s">
        <v>290</v>
      </c>
      <c r="W34" s="62">
        <v>15</v>
      </c>
      <c r="X34" s="62">
        <v>0</v>
      </c>
      <c r="Y34" s="62">
        <v>0</v>
      </c>
      <c r="Z34" s="62">
        <v>0</v>
      </c>
      <c r="AA34" s="62">
        <v>0</v>
      </c>
      <c r="AB34" s="62">
        <v>0</v>
      </c>
      <c r="AC34" s="62">
        <v>0</v>
      </c>
      <c r="AD34" s="62">
        <v>0</v>
      </c>
      <c r="AE34" s="62">
        <v>0</v>
      </c>
      <c r="AF34" s="62">
        <v>0</v>
      </c>
      <c r="AG34" s="62">
        <v>0</v>
      </c>
      <c r="AH34" s="62">
        <v>67</v>
      </c>
      <c r="AI34" s="62">
        <v>0</v>
      </c>
      <c r="AJ34" s="62" t="s">
        <v>290</v>
      </c>
      <c r="AK34" s="62" t="s">
        <v>290</v>
      </c>
      <c r="AL34" s="62">
        <v>0</v>
      </c>
      <c r="AM34" s="62">
        <v>19</v>
      </c>
      <c r="AN34" s="62">
        <v>10</v>
      </c>
      <c r="AO34" s="62">
        <v>48</v>
      </c>
      <c r="AP34" s="62">
        <v>56</v>
      </c>
      <c r="AQ34" s="62">
        <v>104</v>
      </c>
      <c r="AR34" t="b">
        <f>IFERROR(MATCH('2019'!A34, '2020'!A:A, 0) &gt;0, FALSE)</f>
        <v>0</v>
      </c>
    </row>
    <row r="35" spans="1:44">
      <c r="A35" s="60" t="s">
        <v>483</v>
      </c>
      <c r="B35" s="60" t="s">
        <v>484</v>
      </c>
      <c r="C35" s="60" t="s">
        <v>8429</v>
      </c>
      <c r="D35" s="60" t="s">
        <v>487</v>
      </c>
      <c r="E35" s="60" t="s">
        <v>456</v>
      </c>
      <c r="F35" s="60" t="s">
        <v>288</v>
      </c>
      <c r="G35" s="60" t="s">
        <v>463</v>
      </c>
      <c r="H35" s="60" t="s">
        <v>14198</v>
      </c>
      <c r="I35" s="60" t="s">
        <v>145</v>
      </c>
      <c r="J35" s="61">
        <v>1</v>
      </c>
      <c r="K35" s="61">
        <v>12</v>
      </c>
      <c r="L35" s="61">
        <v>1.5</v>
      </c>
      <c r="M35" s="61">
        <v>14.5</v>
      </c>
      <c r="N35" s="62">
        <v>20</v>
      </c>
      <c r="O35" s="62">
        <v>17</v>
      </c>
      <c r="P35" s="62">
        <v>24</v>
      </c>
      <c r="Q35" s="62">
        <v>17</v>
      </c>
      <c r="R35" s="62">
        <v>16</v>
      </c>
      <c r="S35" s="62">
        <v>12</v>
      </c>
      <c r="T35" s="62">
        <v>15</v>
      </c>
      <c r="U35" s="62">
        <v>16</v>
      </c>
      <c r="V35" s="62">
        <v>18</v>
      </c>
      <c r="W35" s="62">
        <v>11</v>
      </c>
      <c r="X35" s="62">
        <v>0</v>
      </c>
      <c r="Y35" s="62">
        <v>0</v>
      </c>
      <c r="Z35" s="62">
        <v>0</v>
      </c>
      <c r="AA35" s="62">
        <v>0</v>
      </c>
      <c r="AB35" s="62">
        <v>0</v>
      </c>
      <c r="AC35" s="62">
        <v>0</v>
      </c>
      <c r="AD35" s="62">
        <v>0</v>
      </c>
      <c r="AE35" s="62">
        <v>0</v>
      </c>
      <c r="AF35" s="62">
        <v>11</v>
      </c>
      <c r="AG35" s="62">
        <v>0</v>
      </c>
      <c r="AH35" s="62">
        <v>43</v>
      </c>
      <c r="AI35" s="62">
        <v>0</v>
      </c>
      <c r="AJ35" s="62">
        <v>26</v>
      </c>
      <c r="AK35" s="62" t="s">
        <v>290</v>
      </c>
      <c r="AL35" s="62">
        <v>0</v>
      </c>
      <c r="AM35" s="62">
        <v>82</v>
      </c>
      <c r="AN35" s="62">
        <v>22</v>
      </c>
      <c r="AO35" s="62">
        <v>88</v>
      </c>
      <c r="AP35" s="62">
        <v>89</v>
      </c>
      <c r="AQ35" s="62">
        <v>177</v>
      </c>
      <c r="AR35" t="b">
        <f>IFERROR(MATCH('2019'!A35, '2020'!A:A, 0) &gt;0, FALSE)</f>
        <v>1</v>
      </c>
    </row>
    <row r="36" spans="1:44">
      <c r="A36" s="60" t="s">
        <v>488</v>
      </c>
      <c r="B36" s="60" t="s">
        <v>489</v>
      </c>
      <c r="C36" s="60" t="s">
        <v>15954</v>
      </c>
      <c r="D36" s="60" t="s">
        <v>492</v>
      </c>
      <c r="E36" s="60" t="s">
        <v>456</v>
      </c>
      <c r="F36" s="60" t="s">
        <v>288</v>
      </c>
      <c r="G36" s="60" t="s">
        <v>493</v>
      </c>
      <c r="H36" s="60" t="s">
        <v>15955</v>
      </c>
      <c r="I36" s="60" t="s">
        <v>145</v>
      </c>
      <c r="J36" s="61">
        <v>1</v>
      </c>
      <c r="K36" s="61">
        <v>4</v>
      </c>
      <c r="L36" s="61">
        <v>2</v>
      </c>
      <c r="M36" s="61">
        <v>7</v>
      </c>
      <c r="N36" s="62">
        <v>12</v>
      </c>
      <c r="O36" s="62" t="s">
        <v>290</v>
      </c>
      <c r="P36" s="62" t="s">
        <v>290</v>
      </c>
      <c r="Q36" s="62" t="s">
        <v>290</v>
      </c>
      <c r="R36" s="62" t="s">
        <v>290</v>
      </c>
      <c r="S36" s="62" t="s">
        <v>290</v>
      </c>
      <c r="T36" s="62">
        <v>0</v>
      </c>
      <c r="U36" s="62">
        <v>0</v>
      </c>
      <c r="V36" s="62">
        <v>0</v>
      </c>
      <c r="W36" s="62">
        <v>0</v>
      </c>
      <c r="X36" s="62">
        <v>0</v>
      </c>
      <c r="Y36" s="62">
        <v>0</v>
      </c>
      <c r="Z36" s="62">
        <v>0</v>
      </c>
      <c r="AA36" s="62">
        <v>0</v>
      </c>
      <c r="AB36" s="62">
        <v>0</v>
      </c>
      <c r="AC36" s="62">
        <v>0</v>
      </c>
      <c r="AD36" s="62">
        <v>0</v>
      </c>
      <c r="AE36" s="62">
        <v>0</v>
      </c>
      <c r="AF36" s="62">
        <v>0</v>
      </c>
      <c r="AG36" s="62">
        <v>0</v>
      </c>
      <c r="AH36" s="62">
        <v>0</v>
      </c>
      <c r="AI36" s="62">
        <v>0</v>
      </c>
      <c r="AJ36" s="62">
        <v>0</v>
      </c>
      <c r="AK36" s="62">
        <v>13</v>
      </c>
      <c r="AL36" s="62">
        <v>0</v>
      </c>
      <c r="AM36" s="62">
        <v>16</v>
      </c>
      <c r="AN36" s="62" t="s">
        <v>290</v>
      </c>
      <c r="AO36" s="62">
        <v>17</v>
      </c>
      <c r="AP36" s="62">
        <v>21</v>
      </c>
      <c r="AQ36" s="62">
        <v>38</v>
      </c>
      <c r="AR36" t="b">
        <f>IFERROR(MATCH('2019'!A36, '2020'!A:A, 0) &gt;0, FALSE)</f>
        <v>1</v>
      </c>
    </row>
    <row r="37" spans="1:44">
      <c r="A37" s="60" t="s">
        <v>11416</v>
      </c>
      <c r="B37" s="60" t="s">
        <v>7686</v>
      </c>
      <c r="C37" s="60" t="s">
        <v>7688</v>
      </c>
      <c r="D37" s="60" t="s">
        <v>7689</v>
      </c>
      <c r="E37" s="60" t="s">
        <v>456</v>
      </c>
      <c r="F37" s="60" t="s">
        <v>288</v>
      </c>
      <c r="G37" s="60" t="s">
        <v>457</v>
      </c>
      <c r="H37" s="60" t="s">
        <v>14199</v>
      </c>
      <c r="I37" s="60" t="s">
        <v>145</v>
      </c>
      <c r="J37" s="61">
        <v>1</v>
      </c>
      <c r="K37" s="61">
        <v>10.1</v>
      </c>
      <c r="L37" s="61">
        <v>2.2000000000000002</v>
      </c>
      <c r="M37" s="61">
        <v>13.3</v>
      </c>
      <c r="N37" s="62">
        <v>0</v>
      </c>
      <c r="O37" s="62">
        <v>0</v>
      </c>
      <c r="P37" s="62">
        <v>13</v>
      </c>
      <c r="Q37" s="62">
        <v>12</v>
      </c>
      <c r="R37" s="62">
        <v>15</v>
      </c>
      <c r="S37" s="62">
        <v>16</v>
      </c>
      <c r="T37" s="62">
        <v>12</v>
      </c>
      <c r="U37" s="62">
        <v>21</v>
      </c>
      <c r="V37" s="62">
        <v>13</v>
      </c>
      <c r="W37" s="62">
        <v>16</v>
      </c>
      <c r="X37" s="62">
        <v>0</v>
      </c>
      <c r="Y37" s="62">
        <v>0</v>
      </c>
      <c r="Z37" s="62">
        <v>0</v>
      </c>
      <c r="AA37" s="62">
        <v>0</v>
      </c>
      <c r="AB37" s="62">
        <v>0</v>
      </c>
      <c r="AC37" s="62">
        <v>0</v>
      </c>
      <c r="AD37" s="62">
        <v>0</v>
      </c>
      <c r="AE37" s="62">
        <v>0</v>
      </c>
      <c r="AF37" s="62">
        <v>0</v>
      </c>
      <c r="AG37" s="62">
        <v>0</v>
      </c>
      <c r="AH37" s="62">
        <v>16</v>
      </c>
      <c r="AI37" s="62">
        <v>0</v>
      </c>
      <c r="AJ37" s="62">
        <v>0</v>
      </c>
      <c r="AK37" s="62" t="s">
        <v>290</v>
      </c>
      <c r="AL37" s="62" t="s">
        <v>290</v>
      </c>
      <c r="AM37" s="62">
        <v>80</v>
      </c>
      <c r="AN37" s="62">
        <v>18</v>
      </c>
      <c r="AO37" s="62">
        <v>63</v>
      </c>
      <c r="AP37" s="62">
        <v>55</v>
      </c>
      <c r="AQ37" s="62">
        <v>118</v>
      </c>
      <c r="AR37" t="b">
        <f>IFERROR(MATCH('2019'!A37, '2020'!A:A, 0) &gt;0, FALSE)</f>
        <v>0</v>
      </c>
    </row>
    <row r="38" spans="1:44">
      <c r="A38" s="60" t="s">
        <v>499</v>
      </c>
      <c r="B38" s="60" t="s">
        <v>500</v>
      </c>
      <c r="C38" s="60" t="s">
        <v>7693</v>
      </c>
      <c r="D38" s="60" t="s">
        <v>503</v>
      </c>
      <c r="E38" s="60" t="s">
        <v>456</v>
      </c>
      <c r="F38" s="60" t="s">
        <v>288</v>
      </c>
      <c r="G38" s="60" t="s">
        <v>504</v>
      </c>
      <c r="H38" s="60" t="s">
        <v>14200</v>
      </c>
      <c r="I38" s="60" t="s">
        <v>145</v>
      </c>
      <c r="J38" s="61">
        <v>1.3</v>
      </c>
      <c r="K38" s="61">
        <v>13.7</v>
      </c>
      <c r="L38" s="61">
        <v>5.5</v>
      </c>
      <c r="M38" s="61">
        <v>20.5</v>
      </c>
      <c r="N38" s="62">
        <v>33</v>
      </c>
      <c r="O38" s="62">
        <v>24</v>
      </c>
      <c r="P38" s="62">
        <v>27</v>
      </c>
      <c r="Q38" s="62">
        <v>21</v>
      </c>
      <c r="R38" s="62">
        <v>23</v>
      </c>
      <c r="S38" s="62">
        <v>28</v>
      </c>
      <c r="T38" s="62">
        <v>27</v>
      </c>
      <c r="U38" s="62">
        <v>29</v>
      </c>
      <c r="V38" s="62">
        <v>26</v>
      </c>
      <c r="W38" s="62">
        <v>23</v>
      </c>
      <c r="X38" s="62">
        <v>0</v>
      </c>
      <c r="Y38" s="62">
        <v>0</v>
      </c>
      <c r="Z38" s="62">
        <v>0</v>
      </c>
      <c r="AA38" s="62">
        <v>0</v>
      </c>
      <c r="AB38" s="62">
        <v>0</v>
      </c>
      <c r="AC38" s="62">
        <v>0</v>
      </c>
      <c r="AD38" s="62">
        <v>0</v>
      </c>
      <c r="AE38" s="62">
        <v>0</v>
      </c>
      <c r="AF38" s="62">
        <v>0</v>
      </c>
      <c r="AG38" s="62">
        <v>0</v>
      </c>
      <c r="AH38" s="62">
        <v>52</v>
      </c>
      <c r="AI38" s="62">
        <v>0</v>
      </c>
      <c r="AJ38" s="62" t="s">
        <v>290</v>
      </c>
      <c r="AK38" s="62" t="s">
        <v>290</v>
      </c>
      <c r="AL38" s="62">
        <v>0</v>
      </c>
      <c r="AM38" s="62">
        <v>196</v>
      </c>
      <c r="AN38" s="62" t="s">
        <v>290</v>
      </c>
      <c r="AO38" s="62">
        <v>134</v>
      </c>
      <c r="AP38" s="62">
        <v>127</v>
      </c>
      <c r="AQ38" s="62">
        <v>261</v>
      </c>
      <c r="AR38" t="b">
        <f>IFERROR(MATCH('2019'!A38, '2020'!A:A, 0) &gt;0, FALSE)</f>
        <v>1</v>
      </c>
    </row>
    <row r="39" spans="1:44">
      <c r="A39" s="60" t="s">
        <v>11420</v>
      </c>
      <c r="B39" s="60" t="s">
        <v>7695</v>
      </c>
      <c r="C39" s="60" t="s">
        <v>13287</v>
      </c>
      <c r="D39" s="60" t="s">
        <v>7698</v>
      </c>
      <c r="E39" s="60" t="s">
        <v>7699</v>
      </c>
      <c r="F39" s="60" t="s">
        <v>288</v>
      </c>
      <c r="G39" s="60" t="s">
        <v>15956</v>
      </c>
      <c r="H39" s="60" t="s">
        <v>14201</v>
      </c>
      <c r="I39" s="60" t="s">
        <v>145</v>
      </c>
      <c r="J39" s="61">
        <v>1</v>
      </c>
      <c r="K39" s="61">
        <v>6</v>
      </c>
      <c r="L39" s="61">
        <v>1.2</v>
      </c>
      <c r="M39" s="61">
        <v>8.1999999999999993</v>
      </c>
      <c r="N39" s="62">
        <v>10</v>
      </c>
      <c r="O39" s="62">
        <v>10</v>
      </c>
      <c r="P39" s="62" t="s">
        <v>290</v>
      </c>
      <c r="Q39" s="62" t="s">
        <v>290</v>
      </c>
      <c r="R39" s="62" t="s">
        <v>290</v>
      </c>
      <c r="S39" s="62" t="s">
        <v>290</v>
      </c>
      <c r="T39" s="62" t="s">
        <v>290</v>
      </c>
      <c r="U39" s="62" t="s">
        <v>290</v>
      </c>
      <c r="V39" s="62" t="s">
        <v>290</v>
      </c>
      <c r="W39" s="62" t="s">
        <v>290</v>
      </c>
      <c r="X39" s="62">
        <v>0</v>
      </c>
      <c r="Y39" s="62">
        <v>0</v>
      </c>
      <c r="Z39" s="62">
        <v>0</v>
      </c>
      <c r="AA39" s="62">
        <v>0</v>
      </c>
      <c r="AB39" s="62">
        <v>0</v>
      </c>
      <c r="AC39" s="62">
        <v>0</v>
      </c>
      <c r="AD39" s="62">
        <v>0</v>
      </c>
      <c r="AE39" s="62" t="s">
        <v>290</v>
      </c>
      <c r="AF39" s="62" t="s">
        <v>290</v>
      </c>
      <c r="AG39" s="62">
        <v>0</v>
      </c>
      <c r="AH39" s="62">
        <v>30</v>
      </c>
      <c r="AI39" s="62">
        <v>0</v>
      </c>
      <c r="AJ39" s="62">
        <v>0</v>
      </c>
      <c r="AK39" s="62">
        <v>0</v>
      </c>
      <c r="AL39" s="62">
        <v>0</v>
      </c>
      <c r="AM39" s="62">
        <v>36</v>
      </c>
      <c r="AN39" s="62">
        <v>13</v>
      </c>
      <c r="AO39" s="62">
        <v>38</v>
      </c>
      <c r="AP39" s="62">
        <v>41</v>
      </c>
      <c r="AQ39" s="62">
        <v>79</v>
      </c>
      <c r="AR39" t="b">
        <f>IFERROR(MATCH('2019'!A39, '2020'!A:A, 0) &gt;0, FALSE)</f>
        <v>1</v>
      </c>
    </row>
    <row r="40" spans="1:44">
      <c r="A40" s="60" t="s">
        <v>505</v>
      </c>
      <c r="B40" s="60" t="s">
        <v>506</v>
      </c>
      <c r="C40" s="60" t="s">
        <v>14202</v>
      </c>
      <c r="D40" s="60" t="s">
        <v>509</v>
      </c>
      <c r="E40" s="60" t="s">
        <v>456</v>
      </c>
      <c r="F40" s="60" t="s">
        <v>288</v>
      </c>
      <c r="G40" s="60" t="s">
        <v>510</v>
      </c>
      <c r="H40" s="60" t="s">
        <v>14203</v>
      </c>
      <c r="I40" s="60" t="s">
        <v>145</v>
      </c>
      <c r="J40" s="61">
        <v>9</v>
      </c>
      <c r="K40" s="61">
        <v>52.5</v>
      </c>
      <c r="L40" s="61">
        <v>14.5</v>
      </c>
      <c r="M40" s="61">
        <v>76</v>
      </c>
      <c r="N40" s="62">
        <v>59</v>
      </c>
      <c r="O40" s="62">
        <v>33</v>
      </c>
      <c r="P40" s="62">
        <v>35</v>
      </c>
      <c r="Q40" s="62">
        <v>31</v>
      </c>
      <c r="R40" s="62">
        <v>38</v>
      </c>
      <c r="S40" s="62">
        <v>43</v>
      </c>
      <c r="T40" s="62">
        <v>42</v>
      </c>
      <c r="U40" s="62">
        <v>76</v>
      </c>
      <c r="V40" s="62">
        <v>59</v>
      </c>
      <c r="W40" s="62">
        <v>60</v>
      </c>
      <c r="X40" s="62">
        <v>81</v>
      </c>
      <c r="Y40" s="62">
        <v>83</v>
      </c>
      <c r="Z40" s="62">
        <v>68</v>
      </c>
      <c r="AA40" s="62">
        <v>81</v>
      </c>
      <c r="AB40" s="62">
        <v>0</v>
      </c>
      <c r="AC40" s="62">
        <v>0</v>
      </c>
      <c r="AD40" s="62">
        <v>0</v>
      </c>
      <c r="AE40" s="62">
        <v>0</v>
      </c>
      <c r="AF40" s="62" t="s">
        <v>290</v>
      </c>
      <c r="AG40" s="62">
        <v>12</v>
      </c>
      <c r="AH40" s="62">
        <v>57</v>
      </c>
      <c r="AI40" s="62" t="s">
        <v>290</v>
      </c>
      <c r="AJ40" s="62">
        <v>30</v>
      </c>
      <c r="AK40" s="62">
        <v>110</v>
      </c>
      <c r="AL40" s="62">
        <v>0</v>
      </c>
      <c r="AM40" s="62">
        <v>542</v>
      </c>
      <c r="AN40" s="62">
        <v>70</v>
      </c>
      <c r="AO40" s="62">
        <v>431</v>
      </c>
      <c r="AP40" s="62">
        <v>379</v>
      </c>
      <c r="AQ40" s="62">
        <v>810</v>
      </c>
      <c r="AR40" t="b">
        <f>IFERROR(MATCH('2019'!A40, '2020'!A:A, 0) &gt;0, FALSE)</f>
        <v>1</v>
      </c>
    </row>
    <row r="41" spans="1:44">
      <c r="A41" s="60" t="s">
        <v>511</v>
      </c>
      <c r="B41" s="60" t="s">
        <v>512</v>
      </c>
      <c r="C41" s="60" t="s">
        <v>7706</v>
      </c>
      <c r="D41" s="60" t="s">
        <v>515</v>
      </c>
      <c r="E41" s="60" t="s">
        <v>456</v>
      </c>
      <c r="F41" s="60" t="s">
        <v>288</v>
      </c>
      <c r="G41" s="60" t="s">
        <v>463</v>
      </c>
      <c r="H41" s="60" t="s">
        <v>14204</v>
      </c>
      <c r="I41" s="60" t="s">
        <v>145</v>
      </c>
      <c r="J41" s="61">
        <v>12</v>
      </c>
      <c r="K41" s="61">
        <v>93</v>
      </c>
      <c r="L41" s="61">
        <v>23</v>
      </c>
      <c r="M41" s="61">
        <v>128</v>
      </c>
      <c r="N41" s="62">
        <v>91</v>
      </c>
      <c r="O41" s="62">
        <v>50</v>
      </c>
      <c r="P41" s="62">
        <v>68</v>
      </c>
      <c r="Q41" s="62">
        <v>52</v>
      </c>
      <c r="R41" s="62">
        <v>45</v>
      </c>
      <c r="S41" s="62">
        <v>34</v>
      </c>
      <c r="T41" s="62">
        <v>53</v>
      </c>
      <c r="U41" s="62">
        <v>65</v>
      </c>
      <c r="V41" s="62">
        <v>68</v>
      </c>
      <c r="W41" s="62">
        <v>79</v>
      </c>
      <c r="X41" s="62">
        <v>88</v>
      </c>
      <c r="Y41" s="62">
        <v>100</v>
      </c>
      <c r="Z41" s="62">
        <v>106</v>
      </c>
      <c r="AA41" s="62">
        <v>102</v>
      </c>
      <c r="AB41" s="62">
        <v>0</v>
      </c>
      <c r="AC41" s="62">
        <v>0</v>
      </c>
      <c r="AD41" s="62">
        <v>0</v>
      </c>
      <c r="AE41" s="62">
        <v>0</v>
      </c>
      <c r="AF41" s="62">
        <v>0</v>
      </c>
      <c r="AG41" s="62">
        <v>0</v>
      </c>
      <c r="AH41" s="62">
        <v>26</v>
      </c>
      <c r="AI41" s="62" t="s">
        <v>290</v>
      </c>
      <c r="AJ41" s="62">
        <v>79</v>
      </c>
      <c r="AK41" s="62">
        <v>44</v>
      </c>
      <c r="AL41" s="62">
        <v>0</v>
      </c>
      <c r="AM41" s="62">
        <v>851</v>
      </c>
      <c r="AN41" s="62">
        <v>0</v>
      </c>
      <c r="AO41" s="62">
        <v>466</v>
      </c>
      <c r="AP41" s="62">
        <v>535</v>
      </c>
      <c r="AQ41" s="62">
        <v>1001</v>
      </c>
      <c r="AR41" t="b">
        <f>IFERROR(MATCH('2019'!A41, '2020'!A:A, 0) &gt;0, FALSE)</f>
        <v>1</v>
      </c>
    </row>
    <row r="42" spans="1:44">
      <c r="A42" s="60" t="s">
        <v>516</v>
      </c>
      <c r="B42" s="60" t="s">
        <v>517</v>
      </c>
      <c r="C42" s="60" t="s">
        <v>15478</v>
      </c>
      <c r="D42" s="60" t="s">
        <v>521</v>
      </c>
      <c r="E42" s="60" t="s">
        <v>456</v>
      </c>
      <c r="F42" s="60" t="s">
        <v>288</v>
      </c>
      <c r="G42" s="60" t="s">
        <v>504</v>
      </c>
      <c r="H42" s="60" t="s">
        <v>15957</v>
      </c>
      <c r="I42" s="60" t="s">
        <v>145</v>
      </c>
      <c r="J42" s="61">
        <v>2</v>
      </c>
      <c r="K42" s="61">
        <v>13</v>
      </c>
      <c r="L42" s="61">
        <v>3</v>
      </c>
      <c r="M42" s="61">
        <v>18</v>
      </c>
      <c r="N42" s="62">
        <v>23</v>
      </c>
      <c r="O42" s="62">
        <v>11</v>
      </c>
      <c r="P42" s="62">
        <v>11</v>
      </c>
      <c r="Q42" s="62">
        <v>10</v>
      </c>
      <c r="R42" s="62">
        <v>10</v>
      </c>
      <c r="S42" s="62" t="s">
        <v>290</v>
      </c>
      <c r="T42" s="62">
        <v>10</v>
      </c>
      <c r="U42" s="62" t="s">
        <v>290</v>
      </c>
      <c r="V42" s="62">
        <v>11</v>
      </c>
      <c r="W42" s="62" t="s">
        <v>290</v>
      </c>
      <c r="X42" s="62" t="s">
        <v>290</v>
      </c>
      <c r="Y42" s="62" t="s">
        <v>290</v>
      </c>
      <c r="Z42" s="62" t="s">
        <v>290</v>
      </c>
      <c r="AA42" s="62" t="s">
        <v>290</v>
      </c>
      <c r="AB42" s="62">
        <v>0</v>
      </c>
      <c r="AC42" s="62">
        <v>0</v>
      </c>
      <c r="AD42" s="62">
        <v>0</v>
      </c>
      <c r="AE42" s="62" t="s">
        <v>290</v>
      </c>
      <c r="AF42" s="62" t="s">
        <v>290</v>
      </c>
      <c r="AG42" s="62" t="s">
        <v>290</v>
      </c>
      <c r="AH42" s="62" t="s">
        <v>290</v>
      </c>
      <c r="AI42" s="62">
        <v>0</v>
      </c>
      <c r="AJ42" s="62" t="s">
        <v>290</v>
      </c>
      <c r="AK42" s="62" t="s">
        <v>290</v>
      </c>
      <c r="AL42" s="62">
        <v>0</v>
      </c>
      <c r="AM42" s="62">
        <v>107</v>
      </c>
      <c r="AN42" s="62">
        <v>16</v>
      </c>
      <c r="AO42" s="62">
        <v>62</v>
      </c>
      <c r="AP42" s="62">
        <v>68</v>
      </c>
      <c r="AQ42" s="62">
        <v>130</v>
      </c>
      <c r="AR42" t="b">
        <f>IFERROR(MATCH('2019'!A42, '2020'!A:A, 0) &gt;0, FALSE)</f>
        <v>1</v>
      </c>
    </row>
    <row r="43" spans="1:44">
      <c r="A43" s="60" t="s">
        <v>522</v>
      </c>
      <c r="B43" s="60" t="s">
        <v>523</v>
      </c>
      <c r="C43" s="60" t="s">
        <v>4994</v>
      </c>
      <c r="D43" s="60" t="s">
        <v>525</v>
      </c>
      <c r="E43" s="60" t="s">
        <v>456</v>
      </c>
      <c r="F43" s="60" t="s">
        <v>288</v>
      </c>
      <c r="G43" s="60" t="s">
        <v>457</v>
      </c>
      <c r="H43" s="60" t="s">
        <v>14205</v>
      </c>
      <c r="I43" s="60" t="s">
        <v>145</v>
      </c>
      <c r="J43" s="61">
        <v>0</v>
      </c>
      <c r="K43" s="61">
        <v>3</v>
      </c>
      <c r="L43" s="61">
        <v>2</v>
      </c>
      <c r="M43" s="61">
        <v>5</v>
      </c>
      <c r="N43" s="62" t="s">
        <v>290</v>
      </c>
      <c r="O43" s="62" t="s">
        <v>290</v>
      </c>
      <c r="P43" s="62">
        <v>0</v>
      </c>
      <c r="Q43" s="62">
        <v>0</v>
      </c>
      <c r="R43" s="62">
        <v>0</v>
      </c>
      <c r="S43" s="62">
        <v>0</v>
      </c>
      <c r="T43" s="62">
        <v>0</v>
      </c>
      <c r="U43" s="62">
        <v>0</v>
      </c>
      <c r="V43" s="62">
        <v>0</v>
      </c>
      <c r="W43" s="62">
        <v>0</v>
      </c>
      <c r="X43" s="62">
        <v>0</v>
      </c>
      <c r="Y43" s="62">
        <v>0</v>
      </c>
      <c r="Z43" s="62">
        <v>0</v>
      </c>
      <c r="AA43" s="62">
        <v>0</v>
      </c>
      <c r="AB43" s="62">
        <v>0</v>
      </c>
      <c r="AC43" s="62">
        <v>0</v>
      </c>
      <c r="AD43" s="62">
        <v>0</v>
      </c>
      <c r="AE43" s="62">
        <v>0</v>
      </c>
      <c r="AF43" s="62">
        <v>0</v>
      </c>
      <c r="AG43" s="62">
        <v>0</v>
      </c>
      <c r="AH43" s="62">
        <v>0</v>
      </c>
      <c r="AI43" s="62">
        <v>0</v>
      </c>
      <c r="AJ43" s="62">
        <v>0</v>
      </c>
      <c r="AK43" s="62" t="s">
        <v>290</v>
      </c>
      <c r="AL43" s="62">
        <v>0</v>
      </c>
      <c r="AM43" s="62">
        <v>0</v>
      </c>
      <c r="AN43" s="62">
        <v>0</v>
      </c>
      <c r="AO43" s="62" t="s">
        <v>290</v>
      </c>
      <c r="AP43" s="62" t="s">
        <v>290</v>
      </c>
      <c r="AQ43" s="62" t="s">
        <v>290</v>
      </c>
      <c r="AR43" t="b">
        <f>IFERROR(MATCH('2019'!A43, '2020'!A:A, 0) &gt;0, FALSE)</f>
        <v>1</v>
      </c>
    </row>
    <row r="44" spans="1:44">
      <c r="A44" s="60" t="s">
        <v>526</v>
      </c>
      <c r="B44" s="60" t="s">
        <v>527</v>
      </c>
      <c r="C44" s="60" t="s">
        <v>4997</v>
      </c>
      <c r="D44" s="60" t="s">
        <v>530</v>
      </c>
      <c r="E44" s="60" t="s">
        <v>456</v>
      </c>
      <c r="F44" s="60" t="s">
        <v>288</v>
      </c>
      <c r="G44" s="60" t="s">
        <v>463</v>
      </c>
      <c r="H44" s="60" t="s">
        <v>14208</v>
      </c>
      <c r="I44" s="60" t="s">
        <v>145</v>
      </c>
      <c r="J44" s="61">
        <v>3</v>
      </c>
      <c r="K44" s="61">
        <v>10</v>
      </c>
      <c r="L44" s="61">
        <v>4</v>
      </c>
      <c r="M44" s="61">
        <v>17</v>
      </c>
      <c r="N44" s="62">
        <v>14</v>
      </c>
      <c r="O44" s="62" t="s">
        <v>290</v>
      </c>
      <c r="P44" s="62" t="s">
        <v>290</v>
      </c>
      <c r="Q44" s="62" t="s">
        <v>290</v>
      </c>
      <c r="R44" s="62" t="s">
        <v>290</v>
      </c>
      <c r="S44" s="62" t="s">
        <v>290</v>
      </c>
      <c r="T44" s="62" t="s">
        <v>290</v>
      </c>
      <c r="U44" s="62" t="s">
        <v>290</v>
      </c>
      <c r="V44" s="62" t="s">
        <v>290</v>
      </c>
      <c r="W44" s="62" t="s">
        <v>290</v>
      </c>
      <c r="X44" s="62">
        <v>0</v>
      </c>
      <c r="Y44" s="62">
        <v>0</v>
      </c>
      <c r="Z44" s="62">
        <v>0</v>
      </c>
      <c r="AA44" s="62">
        <v>0</v>
      </c>
      <c r="AB44" s="62">
        <v>0</v>
      </c>
      <c r="AC44" s="62">
        <v>0</v>
      </c>
      <c r="AD44" s="62">
        <v>0</v>
      </c>
      <c r="AE44" s="62">
        <v>0</v>
      </c>
      <c r="AF44" s="62">
        <v>0</v>
      </c>
      <c r="AG44" s="62">
        <v>0</v>
      </c>
      <c r="AH44" s="62" t="s">
        <v>290</v>
      </c>
      <c r="AI44" s="62" t="s">
        <v>290</v>
      </c>
      <c r="AJ44" s="62" t="s">
        <v>290</v>
      </c>
      <c r="AK44" s="62" t="s">
        <v>290</v>
      </c>
      <c r="AL44" s="62">
        <v>0</v>
      </c>
      <c r="AM44" s="62">
        <v>54</v>
      </c>
      <c r="AN44" s="62" t="s">
        <v>290</v>
      </c>
      <c r="AO44" s="62">
        <v>32</v>
      </c>
      <c r="AP44" s="62">
        <v>38</v>
      </c>
      <c r="AQ44" s="62">
        <v>70</v>
      </c>
      <c r="AR44" t="b">
        <f>IFERROR(MATCH('2019'!A44, '2020'!A:A, 0) &gt;0, FALSE)</f>
        <v>1</v>
      </c>
    </row>
    <row r="45" spans="1:44">
      <c r="A45" s="60" t="s">
        <v>536</v>
      </c>
      <c r="B45" s="60" t="s">
        <v>537</v>
      </c>
      <c r="C45" s="60" t="s">
        <v>11426</v>
      </c>
      <c r="D45" s="60" t="s">
        <v>540</v>
      </c>
      <c r="E45" s="60" t="s">
        <v>456</v>
      </c>
      <c r="F45" s="60" t="s">
        <v>288</v>
      </c>
      <c r="G45" s="60" t="s">
        <v>510</v>
      </c>
      <c r="H45" s="60" t="s">
        <v>14209</v>
      </c>
      <c r="I45" s="60" t="s">
        <v>145</v>
      </c>
      <c r="J45" s="61">
        <v>1</v>
      </c>
      <c r="K45" s="61">
        <v>11.1</v>
      </c>
      <c r="L45" s="61">
        <v>5</v>
      </c>
      <c r="M45" s="61">
        <v>17.100000000000001</v>
      </c>
      <c r="N45" s="62">
        <v>0</v>
      </c>
      <c r="O45" s="62" t="s">
        <v>290</v>
      </c>
      <c r="P45" s="62" t="s">
        <v>290</v>
      </c>
      <c r="Q45" s="62" t="s">
        <v>290</v>
      </c>
      <c r="R45" s="62" t="s">
        <v>290</v>
      </c>
      <c r="S45" s="62" t="s">
        <v>290</v>
      </c>
      <c r="T45" s="62" t="s">
        <v>290</v>
      </c>
      <c r="U45" s="62">
        <v>10</v>
      </c>
      <c r="V45" s="62" t="s">
        <v>290</v>
      </c>
      <c r="W45" s="62" t="s">
        <v>290</v>
      </c>
      <c r="X45" s="62" t="s">
        <v>290</v>
      </c>
      <c r="Y45" s="62" t="s">
        <v>290</v>
      </c>
      <c r="Z45" s="62" t="s">
        <v>290</v>
      </c>
      <c r="AA45" s="62" t="s">
        <v>290</v>
      </c>
      <c r="AB45" s="62">
        <v>0</v>
      </c>
      <c r="AC45" s="62">
        <v>0</v>
      </c>
      <c r="AD45" s="62">
        <v>0</v>
      </c>
      <c r="AE45" s="62">
        <v>0</v>
      </c>
      <c r="AF45" s="62" t="s">
        <v>290</v>
      </c>
      <c r="AG45" s="62" t="s">
        <v>290</v>
      </c>
      <c r="AH45" s="62" t="s">
        <v>290</v>
      </c>
      <c r="AI45" s="62">
        <v>0</v>
      </c>
      <c r="AJ45" s="62" t="s">
        <v>290</v>
      </c>
      <c r="AK45" s="62">
        <v>0</v>
      </c>
      <c r="AL45" s="62">
        <v>0</v>
      </c>
      <c r="AM45" s="62">
        <v>77</v>
      </c>
      <c r="AN45" s="62" t="s">
        <v>290</v>
      </c>
      <c r="AO45" s="62">
        <v>44</v>
      </c>
      <c r="AP45" s="62">
        <v>43</v>
      </c>
      <c r="AQ45" s="62">
        <v>87</v>
      </c>
      <c r="AR45" t="b">
        <f>IFERROR(MATCH('2019'!A45, '2020'!A:A, 0) &gt;0, FALSE)</f>
        <v>1</v>
      </c>
    </row>
    <row r="46" spans="1:44">
      <c r="A46" s="60" t="s">
        <v>545</v>
      </c>
      <c r="B46" s="60" t="s">
        <v>546</v>
      </c>
      <c r="C46" s="60" t="s">
        <v>14210</v>
      </c>
      <c r="D46" s="60" t="s">
        <v>548</v>
      </c>
      <c r="E46" s="60" t="s">
        <v>456</v>
      </c>
      <c r="F46" s="60" t="s">
        <v>288</v>
      </c>
      <c r="G46" s="60" t="s">
        <v>510</v>
      </c>
      <c r="H46" s="60" t="s">
        <v>14211</v>
      </c>
      <c r="I46" s="60" t="s">
        <v>145</v>
      </c>
      <c r="J46" s="61">
        <v>2.4</v>
      </c>
      <c r="K46" s="61">
        <v>33.799999999999997</v>
      </c>
      <c r="L46" s="61">
        <v>11.7</v>
      </c>
      <c r="M46" s="61">
        <v>47.9</v>
      </c>
      <c r="N46" s="62">
        <v>70</v>
      </c>
      <c r="O46" s="62">
        <v>34</v>
      </c>
      <c r="P46" s="62">
        <v>31</v>
      </c>
      <c r="Q46" s="62">
        <v>30</v>
      </c>
      <c r="R46" s="62">
        <v>35</v>
      </c>
      <c r="S46" s="62">
        <v>28</v>
      </c>
      <c r="T46" s="62">
        <v>25</v>
      </c>
      <c r="U46" s="62">
        <v>31</v>
      </c>
      <c r="V46" s="62">
        <v>26</v>
      </c>
      <c r="W46" s="62">
        <v>10</v>
      </c>
      <c r="X46" s="62">
        <v>26</v>
      </c>
      <c r="Y46" s="62">
        <v>16</v>
      </c>
      <c r="Z46" s="62">
        <v>34</v>
      </c>
      <c r="AA46" s="62">
        <v>39</v>
      </c>
      <c r="AB46" s="62">
        <v>0</v>
      </c>
      <c r="AC46" s="62">
        <v>0</v>
      </c>
      <c r="AD46" s="62">
        <v>0</v>
      </c>
      <c r="AE46" s="62">
        <v>0</v>
      </c>
      <c r="AF46" s="62">
        <v>12</v>
      </c>
      <c r="AG46" s="62" t="s">
        <v>290</v>
      </c>
      <c r="AH46" s="62">
        <v>46</v>
      </c>
      <c r="AI46" s="62">
        <v>0</v>
      </c>
      <c r="AJ46" s="62">
        <v>18</v>
      </c>
      <c r="AK46" s="62">
        <v>28</v>
      </c>
      <c r="AL46" s="62">
        <v>0</v>
      </c>
      <c r="AM46" s="62">
        <v>304</v>
      </c>
      <c r="AN46" s="62">
        <v>58</v>
      </c>
      <c r="AO46" s="62">
        <v>244</v>
      </c>
      <c r="AP46" s="62">
        <v>210</v>
      </c>
      <c r="AQ46" s="62">
        <v>454</v>
      </c>
      <c r="AR46" t="b">
        <f>IFERROR(MATCH('2019'!A46, '2020'!A:A, 0) &gt;0, FALSE)</f>
        <v>1</v>
      </c>
    </row>
    <row r="47" spans="1:44">
      <c r="A47" s="60" t="s">
        <v>555</v>
      </c>
      <c r="B47" s="60" t="s">
        <v>556</v>
      </c>
      <c r="C47" s="60" t="s">
        <v>15958</v>
      </c>
      <c r="D47" s="60" t="s">
        <v>559</v>
      </c>
      <c r="E47" s="60" t="s">
        <v>456</v>
      </c>
      <c r="F47" s="60" t="s">
        <v>288</v>
      </c>
      <c r="G47" s="60" t="s">
        <v>504</v>
      </c>
      <c r="H47" s="60" t="s">
        <v>14214</v>
      </c>
      <c r="I47" s="60" t="s">
        <v>145</v>
      </c>
      <c r="J47" s="61">
        <v>3</v>
      </c>
      <c r="K47" s="61">
        <v>19.100000000000001</v>
      </c>
      <c r="L47" s="61">
        <v>5.3</v>
      </c>
      <c r="M47" s="61">
        <v>27.4</v>
      </c>
      <c r="N47" s="62">
        <v>11</v>
      </c>
      <c r="O47" s="62">
        <v>16</v>
      </c>
      <c r="P47" s="62">
        <v>13</v>
      </c>
      <c r="Q47" s="62">
        <v>15</v>
      </c>
      <c r="R47" s="62">
        <v>19</v>
      </c>
      <c r="S47" s="62">
        <v>10</v>
      </c>
      <c r="T47" s="62">
        <v>11</v>
      </c>
      <c r="U47" s="62">
        <v>15</v>
      </c>
      <c r="V47" s="62">
        <v>10</v>
      </c>
      <c r="W47" s="62" t="s">
        <v>290</v>
      </c>
      <c r="X47" s="62">
        <v>10</v>
      </c>
      <c r="Y47" s="62" t="s">
        <v>290</v>
      </c>
      <c r="Z47" s="62" t="s">
        <v>290</v>
      </c>
      <c r="AA47" s="62" t="s">
        <v>290</v>
      </c>
      <c r="AB47" s="62">
        <v>0</v>
      </c>
      <c r="AC47" s="62">
        <v>0</v>
      </c>
      <c r="AD47" s="62">
        <v>0</v>
      </c>
      <c r="AE47" s="62">
        <v>0</v>
      </c>
      <c r="AF47" s="62">
        <v>0</v>
      </c>
      <c r="AG47" s="62">
        <v>0</v>
      </c>
      <c r="AH47" s="62">
        <v>0</v>
      </c>
      <c r="AI47" s="62">
        <v>0</v>
      </c>
      <c r="AJ47" s="62">
        <v>48</v>
      </c>
      <c r="AK47" s="62" t="s">
        <v>290</v>
      </c>
      <c r="AL47" s="62">
        <v>0</v>
      </c>
      <c r="AM47" s="62">
        <v>94</v>
      </c>
      <c r="AN47" s="62" t="s">
        <v>290</v>
      </c>
      <c r="AO47" s="62">
        <v>76</v>
      </c>
      <c r="AP47" s="62">
        <v>77</v>
      </c>
      <c r="AQ47" s="62">
        <v>153</v>
      </c>
      <c r="AR47" t="b">
        <f>IFERROR(MATCH('2019'!A47, '2020'!A:A, 0) &gt;0, FALSE)</f>
        <v>1</v>
      </c>
    </row>
    <row r="48" spans="1:44">
      <c r="A48" s="60" t="s">
        <v>560</v>
      </c>
      <c r="B48" s="60" t="s">
        <v>561</v>
      </c>
      <c r="C48" s="60" t="s">
        <v>5018</v>
      </c>
      <c r="D48" s="60" t="s">
        <v>564</v>
      </c>
      <c r="E48" s="60" t="s">
        <v>456</v>
      </c>
      <c r="F48" s="60" t="s">
        <v>288</v>
      </c>
      <c r="G48" s="60" t="s">
        <v>493</v>
      </c>
      <c r="H48" s="60" t="s">
        <v>14215</v>
      </c>
      <c r="I48" s="60" t="s">
        <v>145</v>
      </c>
      <c r="J48" s="61">
        <v>1.5</v>
      </c>
      <c r="K48" s="61">
        <v>8.5</v>
      </c>
      <c r="L48" s="61">
        <v>2</v>
      </c>
      <c r="M48" s="61">
        <v>12</v>
      </c>
      <c r="N48" s="62" t="s">
        <v>290</v>
      </c>
      <c r="O48" s="62" t="s">
        <v>290</v>
      </c>
      <c r="P48" s="62">
        <v>0</v>
      </c>
      <c r="Q48" s="62" t="s">
        <v>290</v>
      </c>
      <c r="R48" s="62" t="s">
        <v>290</v>
      </c>
      <c r="S48" s="62" t="s">
        <v>290</v>
      </c>
      <c r="T48" s="62" t="s">
        <v>290</v>
      </c>
      <c r="U48" s="62" t="s">
        <v>290</v>
      </c>
      <c r="V48" s="62" t="s">
        <v>290</v>
      </c>
      <c r="W48" s="62" t="s">
        <v>290</v>
      </c>
      <c r="X48" s="62">
        <v>10</v>
      </c>
      <c r="Y48" s="62" t="s">
        <v>290</v>
      </c>
      <c r="Z48" s="62" t="s">
        <v>290</v>
      </c>
      <c r="AA48" s="62" t="s">
        <v>290</v>
      </c>
      <c r="AB48" s="62">
        <v>0</v>
      </c>
      <c r="AC48" s="62">
        <v>0</v>
      </c>
      <c r="AD48" s="62">
        <v>0</v>
      </c>
      <c r="AE48" s="62" t="s">
        <v>290</v>
      </c>
      <c r="AF48" s="62" t="s">
        <v>290</v>
      </c>
      <c r="AG48" s="62" t="s">
        <v>290</v>
      </c>
      <c r="AH48" s="62">
        <v>19</v>
      </c>
      <c r="AI48" s="62">
        <v>0</v>
      </c>
      <c r="AJ48" s="62">
        <v>0</v>
      </c>
      <c r="AK48" s="62" t="s">
        <v>290</v>
      </c>
      <c r="AL48" s="62">
        <v>0</v>
      </c>
      <c r="AM48" s="62">
        <v>46</v>
      </c>
      <c r="AN48" s="62" t="s">
        <v>290</v>
      </c>
      <c r="AO48" s="62">
        <v>38</v>
      </c>
      <c r="AP48" s="62">
        <v>41</v>
      </c>
      <c r="AQ48" s="62">
        <v>79</v>
      </c>
      <c r="AR48" t="b">
        <f>IFERROR(MATCH('2019'!A48, '2020'!A:A, 0) &gt;0, FALSE)</f>
        <v>1</v>
      </c>
    </row>
    <row r="49" spans="1:44">
      <c r="A49" s="60" t="s">
        <v>13294</v>
      </c>
      <c r="B49" s="60" t="s">
        <v>13295</v>
      </c>
      <c r="C49" s="60" t="s">
        <v>13296</v>
      </c>
      <c r="D49" s="60" t="s">
        <v>13297</v>
      </c>
      <c r="E49" s="60" t="s">
        <v>456</v>
      </c>
      <c r="F49" s="60" t="s">
        <v>288</v>
      </c>
      <c r="G49" s="60" t="s">
        <v>15959</v>
      </c>
      <c r="H49" s="60" t="s">
        <v>14216</v>
      </c>
      <c r="I49" s="60" t="s">
        <v>145</v>
      </c>
      <c r="J49" s="61">
        <v>1</v>
      </c>
      <c r="K49" s="61">
        <v>3</v>
      </c>
      <c r="L49" s="61">
        <v>0</v>
      </c>
      <c r="M49" s="61">
        <v>4</v>
      </c>
      <c r="N49" s="62">
        <v>0</v>
      </c>
      <c r="O49" s="62">
        <v>0</v>
      </c>
      <c r="P49" s="62">
        <v>0</v>
      </c>
      <c r="Q49" s="62">
        <v>0</v>
      </c>
      <c r="R49" s="62">
        <v>0</v>
      </c>
      <c r="S49" s="62">
        <v>0</v>
      </c>
      <c r="T49" s="62">
        <v>0</v>
      </c>
      <c r="U49" s="62">
        <v>0</v>
      </c>
      <c r="V49" s="62">
        <v>0</v>
      </c>
      <c r="W49" s="62">
        <v>0</v>
      </c>
      <c r="X49" s="62" t="s">
        <v>290</v>
      </c>
      <c r="Y49" s="62" t="s">
        <v>290</v>
      </c>
      <c r="Z49" s="62" t="s">
        <v>290</v>
      </c>
      <c r="AA49" s="62" t="s">
        <v>290</v>
      </c>
      <c r="AB49" s="62">
        <v>0</v>
      </c>
      <c r="AC49" s="62">
        <v>0</v>
      </c>
      <c r="AD49" s="62">
        <v>0</v>
      </c>
      <c r="AE49" s="62">
        <v>0</v>
      </c>
      <c r="AF49" s="62">
        <v>0</v>
      </c>
      <c r="AG49" s="62" t="s">
        <v>290</v>
      </c>
      <c r="AH49" s="62" t="s">
        <v>290</v>
      </c>
      <c r="AI49" s="62">
        <v>0</v>
      </c>
      <c r="AJ49" s="62">
        <v>0</v>
      </c>
      <c r="AK49" s="62" t="s">
        <v>290</v>
      </c>
      <c r="AL49" s="62">
        <v>0</v>
      </c>
      <c r="AM49" s="62">
        <v>10</v>
      </c>
      <c r="AN49" s="62" t="s">
        <v>290</v>
      </c>
      <c r="AO49" s="62" t="s">
        <v>290</v>
      </c>
      <c r="AP49" s="62">
        <v>14</v>
      </c>
      <c r="AQ49" s="62">
        <v>21</v>
      </c>
      <c r="AR49" t="b">
        <f>IFERROR(MATCH('2019'!A49, '2020'!A:A, 0) &gt;0, FALSE)</f>
        <v>1</v>
      </c>
    </row>
    <row r="50" spans="1:44">
      <c r="A50" s="60" t="s">
        <v>565</v>
      </c>
      <c r="B50" s="60" t="s">
        <v>566</v>
      </c>
      <c r="C50" s="60" t="s">
        <v>15479</v>
      </c>
      <c r="D50" s="60" t="s">
        <v>568</v>
      </c>
      <c r="E50" s="60" t="s">
        <v>456</v>
      </c>
      <c r="F50" s="60" t="s">
        <v>288</v>
      </c>
      <c r="G50" s="60" t="s">
        <v>554</v>
      </c>
      <c r="H50" s="60" t="s">
        <v>15960</v>
      </c>
      <c r="I50" s="60" t="s">
        <v>145</v>
      </c>
      <c r="J50" s="61">
        <v>0</v>
      </c>
      <c r="K50" s="61">
        <v>10</v>
      </c>
      <c r="L50" s="61">
        <v>13</v>
      </c>
      <c r="M50" s="61">
        <v>23</v>
      </c>
      <c r="N50" s="62">
        <v>36</v>
      </c>
      <c r="O50" s="62">
        <v>19</v>
      </c>
      <c r="P50" s="62">
        <v>19</v>
      </c>
      <c r="Q50" s="62" t="s">
        <v>290</v>
      </c>
      <c r="R50" s="62" t="s">
        <v>290</v>
      </c>
      <c r="S50" s="62" t="s">
        <v>290</v>
      </c>
      <c r="T50" s="62">
        <v>11</v>
      </c>
      <c r="U50" s="62" t="s">
        <v>290</v>
      </c>
      <c r="V50" s="62">
        <v>0</v>
      </c>
      <c r="W50" s="62">
        <v>0</v>
      </c>
      <c r="X50" s="62">
        <v>0</v>
      </c>
      <c r="Y50" s="62">
        <v>0</v>
      </c>
      <c r="Z50" s="62">
        <v>0</v>
      </c>
      <c r="AA50" s="62">
        <v>0</v>
      </c>
      <c r="AB50" s="62">
        <v>0</v>
      </c>
      <c r="AC50" s="62">
        <v>0</v>
      </c>
      <c r="AD50" s="62">
        <v>0</v>
      </c>
      <c r="AE50" s="62">
        <v>0</v>
      </c>
      <c r="AF50" s="62">
        <v>0</v>
      </c>
      <c r="AG50" s="62">
        <v>0</v>
      </c>
      <c r="AH50" s="62" t="s">
        <v>290</v>
      </c>
      <c r="AI50" s="62">
        <v>0</v>
      </c>
      <c r="AJ50" s="62" t="s">
        <v>290</v>
      </c>
      <c r="AK50" s="62">
        <v>14</v>
      </c>
      <c r="AL50" s="62">
        <v>0</v>
      </c>
      <c r="AM50" s="62">
        <v>68</v>
      </c>
      <c r="AN50" s="62">
        <v>11</v>
      </c>
      <c r="AO50" s="62">
        <v>51</v>
      </c>
      <c r="AP50" s="62">
        <v>54</v>
      </c>
      <c r="AQ50" s="62">
        <v>105</v>
      </c>
      <c r="AR50" t="b">
        <f>IFERROR(MATCH('2019'!A50, '2020'!A:A, 0) &gt;0, FALSE)</f>
        <v>1</v>
      </c>
    </row>
    <row r="51" spans="1:44">
      <c r="A51" s="60" t="s">
        <v>569</v>
      </c>
      <c r="B51" s="60" t="s">
        <v>570</v>
      </c>
      <c r="C51" s="60" t="s">
        <v>14217</v>
      </c>
      <c r="D51" s="60" t="s">
        <v>573</v>
      </c>
      <c r="E51" s="60" t="s">
        <v>574</v>
      </c>
      <c r="F51" s="60" t="s">
        <v>288</v>
      </c>
      <c r="G51" s="60" t="s">
        <v>575</v>
      </c>
      <c r="H51" s="60" t="s">
        <v>14218</v>
      </c>
      <c r="I51" s="60" t="s">
        <v>146</v>
      </c>
      <c r="J51" s="61">
        <v>16</v>
      </c>
      <c r="K51" s="61">
        <v>26</v>
      </c>
      <c r="L51" s="61">
        <v>0</v>
      </c>
      <c r="M51" s="61">
        <v>42</v>
      </c>
      <c r="N51" s="62">
        <v>0</v>
      </c>
      <c r="O51" s="62">
        <v>0</v>
      </c>
      <c r="P51" s="62">
        <v>0</v>
      </c>
      <c r="Q51" s="62">
        <v>0</v>
      </c>
      <c r="R51" s="62">
        <v>0</v>
      </c>
      <c r="S51" s="62">
        <v>0</v>
      </c>
      <c r="T51" s="62">
        <v>0</v>
      </c>
      <c r="U51" s="62">
        <v>0</v>
      </c>
      <c r="V51" s="62">
        <v>0</v>
      </c>
      <c r="W51" s="62">
        <v>0</v>
      </c>
      <c r="X51" s="62">
        <v>65</v>
      </c>
      <c r="Y51" s="62">
        <v>50</v>
      </c>
      <c r="Z51" s="62">
        <v>47</v>
      </c>
      <c r="AA51" s="62">
        <v>34</v>
      </c>
      <c r="AB51" s="62">
        <v>0</v>
      </c>
      <c r="AC51" s="62">
        <v>0</v>
      </c>
      <c r="AD51" s="62">
        <v>0</v>
      </c>
      <c r="AE51" s="62">
        <v>0</v>
      </c>
      <c r="AF51" s="62">
        <v>0</v>
      </c>
      <c r="AG51" s="62">
        <v>0</v>
      </c>
      <c r="AH51" s="62">
        <v>12</v>
      </c>
      <c r="AI51" s="62">
        <v>0</v>
      </c>
      <c r="AJ51" s="62" t="s">
        <v>290</v>
      </c>
      <c r="AK51" s="62">
        <v>18</v>
      </c>
      <c r="AL51" s="62">
        <v>0</v>
      </c>
      <c r="AM51" s="62">
        <v>145</v>
      </c>
      <c r="AN51" s="62">
        <v>13</v>
      </c>
      <c r="AO51" s="62">
        <v>96</v>
      </c>
      <c r="AP51" s="62">
        <v>100</v>
      </c>
      <c r="AQ51" s="62">
        <v>196</v>
      </c>
      <c r="AR51" t="b">
        <f>IFERROR(MATCH('2019'!A51, '2020'!A:A, 0) &gt;0, FALSE)</f>
        <v>1</v>
      </c>
    </row>
    <row r="52" spans="1:44">
      <c r="A52" s="60" t="s">
        <v>576</v>
      </c>
      <c r="B52" s="60" t="s">
        <v>577</v>
      </c>
      <c r="C52" s="60" t="s">
        <v>15480</v>
      </c>
      <c r="D52" s="60" t="s">
        <v>581</v>
      </c>
      <c r="E52" s="60" t="s">
        <v>582</v>
      </c>
      <c r="F52" s="60" t="s">
        <v>288</v>
      </c>
      <c r="G52" s="60" t="s">
        <v>583</v>
      </c>
      <c r="H52" s="60" t="s">
        <v>15961</v>
      </c>
      <c r="I52" s="60" t="s">
        <v>146</v>
      </c>
      <c r="J52" s="61">
        <v>3</v>
      </c>
      <c r="K52" s="61">
        <v>9</v>
      </c>
      <c r="L52" s="61">
        <v>1</v>
      </c>
      <c r="M52" s="61">
        <v>13</v>
      </c>
      <c r="N52" s="62">
        <v>0</v>
      </c>
      <c r="O52" s="62">
        <v>0</v>
      </c>
      <c r="P52" s="62">
        <v>0</v>
      </c>
      <c r="Q52" s="62">
        <v>0</v>
      </c>
      <c r="R52" s="62">
        <v>0</v>
      </c>
      <c r="S52" s="62">
        <v>0</v>
      </c>
      <c r="T52" s="62">
        <v>0</v>
      </c>
      <c r="U52" s="62">
        <v>0</v>
      </c>
      <c r="V52" s="62">
        <v>0</v>
      </c>
      <c r="W52" s="62">
        <v>0</v>
      </c>
      <c r="X52" s="62">
        <v>14</v>
      </c>
      <c r="Y52" s="62" t="s">
        <v>290</v>
      </c>
      <c r="Z52" s="62">
        <v>0</v>
      </c>
      <c r="AA52" s="62">
        <v>0</v>
      </c>
      <c r="AB52" s="62">
        <v>0</v>
      </c>
      <c r="AC52" s="62">
        <v>0</v>
      </c>
      <c r="AD52" s="62">
        <v>0</v>
      </c>
      <c r="AE52" s="62">
        <v>0</v>
      </c>
      <c r="AF52" s="62">
        <v>0</v>
      </c>
      <c r="AG52" s="62">
        <v>0</v>
      </c>
      <c r="AH52" s="62">
        <v>0</v>
      </c>
      <c r="AI52" s="62">
        <v>0</v>
      </c>
      <c r="AJ52" s="62">
        <v>0</v>
      </c>
      <c r="AK52" s="62">
        <v>0</v>
      </c>
      <c r="AL52" s="62">
        <v>0</v>
      </c>
      <c r="AM52" s="62">
        <v>23</v>
      </c>
      <c r="AN52" s="62">
        <v>0</v>
      </c>
      <c r="AO52" s="62">
        <v>0</v>
      </c>
      <c r="AP52" s="62">
        <v>23</v>
      </c>
      <c r="AQ52" s="62">
        <v>23</v>
      </c>
      <c r="AR52" t="b">
        <f>IFERROR(MATCH('2019'!A52, '2020'!A:A, 0) &gt;0, FALSE)</f>
        <v>1</v>
      </c>
    </row>
    <row r="53" spans="1:44">
      <c r="A53" s="60" t="s">
        <v>15481</v>
      </c>
      <c r="B53" s="60" t="s">
        <v>15482</v>
      </c>
      <c r="C53" s="60" t="s">
        <v>15483</v>
      </c>
      <c r="D53" s="60" t="s">
        <v>4558</v>
      </c>
      <c r="E53" s="60" t="s">
        <v>613</v>
      </c>
      <c r="F53" s="60" t="s">
        <v>288</v>
      </c>
      <c r="G53" s="60" t="s">
        <v>614</v>
      </c>
      <c r="H53" s="60" t="s">
        <v>15962</v>
      </c>
      <c r="I53" s="60" t="s">
        <v>146</v>
      </c>
      <c r="J53" s="61">
        <v>2</v>
      </c>
      <c r="K53" s="61">
        <v>7</v>
      </c>
      <c r="L53" s="61">
        <v>4</v>
      </c>
      <c r="M53" s="61">
        <v>13</v>
      </c>
      <c r="N53" s="62">
        <v>24</v>
      </c>
      <c r="O53" s="62">
        <v>25</v>
      </c>
      <c r="P53" s="62">
        <v>16</v>
      </c>
      <c r="Q53" s="62" t="s">
        <v>290</v>
      </c>
      <c r="R53" s="62" t="s">
        <v>290</v>
      </c>
      <c r="S53" s="62">
        <v>0</v>
      </c>
      <c r="T53" s="62">
        <v>0</v>
      </c>
      <c r="U53" s="62">
        <v>0</v>
      </c>
      <c r="V53" s="62">
        <v>0</v>
      </c>
      <c r="W53" s="62">
        <v>0</v>
      </c>
      <c r="X53" s="62">
        <v>0</v>
      </c>
      <c r="Y53" s="62">
        <v>0</v>
      </c>
      <c r="Z53" s="62">
        <v>0</v>
      </c>
      <c r="AA53" s="62">
        <v>0</v>
      </c>
      <c r="AB53" s="62">
        <v>0</v>
      </c>
      <c r="AC53" s="62">
        <v>0</v>
      </c>
      <c r="AD53" s="62">
        <v>0</v>
      </c>
      <c r="AE53" s="62">
        <v>0</v>
      </c>
      <c r="AF53" s="62" t="s">
        <v>290</v>
      </c>
      <c r="AG53" s="62">
        <v>0</v>
      </c>
      <c r="AH53" s="62">
        <v>0</v>
      </c>
      <c r="AI53" s="62">
        <v>0</v>
      </c>
      <c r="AJ53" s="62">
        <v>69</v>
      </c>
      <c r="AK53" s="62" t="s">
        <v>290</v>
      </c>
      <c r="AL53" s="62">
        <v>0</v>
      </c>
      <c r="AM53" s="62">
        <v>10</v>
      </c>
      <c r="AN53" s="62" t="s">
        <v>290</v>
      </c>
      <c r="AO53" s="62">
        <v>47</v>
      </c>
      <c r="AP53" s="62">
        <v>38</v>
      </c>
      <c r="AQ53" s="62">
        <v>85</v>
      </c>
      <c r="AR53" t="b">
        <f>IFERROR(MATCH('2019'!A53, '2020'!A:A, 0) &gt;0, FALSE)</f>
        <v>1</v>
      </c>
    </row>
    <row r="54" spans="1:44">
      <c r="A54" s="60" t="s">
        <v>597</v>
      </c>
      <c r="B54" s="60" t="s">
        <v>598</v>
      </c>
      <c r="C54" s="60" t="s">
        <v>5053</v>
      </c>
      <c r="D54" s="60" t="s">
        <v>600</v>
      </c>
      <c r="E54" s="60" t="s">
        <v>601</v>
      </c>
      <c r="F54" s="60" t="s">
        <v>288</v>
      </c>
      <c r="G54" s="60" t="s">
        <v>602</v>
      </c>
      <c r="H54" s="60" t="s">
        <v>14221</v>
      </c>
      <c r="I54" s="60" t="s">
        <v>146</v>
      </c>
      <c r="J54" s="61">
        <v>12</v>
      </c>
      <c r="K54" s="61">
        <v>77.5</v>
      </c>
      <c r="L54" s="61">
        <v>21.5</v>
      </c>
      <c r="M54" s="61">
        <v>111</v>
      </c>
      <c r="N54" s="62">
        <v>20</v>
      </c>
      <c r="O54" s="62">
        <v>24</v>
      </c>
      <c r="P54" s="62">
        <v>27</v>
      </c>
      <c r="Q54" s="62">
        <v>25</v>
      </c>
      <c r="R54" s="62">
        <v>26</v>
      </c>
      <c r="S54" s="62">
        <v>27</v>
      </c>
      <c r="T54" s="62">
        <v>35</v>
      </c>
      <c r="U54" s="62">
        <v>41</v>
      </c>
      <c r="V54" s="62">
        <v>44</v>
      </c>
      <c r="W54" s="62">
        <v>48</v>
      </c>
      <c r="X54" s="62">
        <v>54</v>
      </c>
      <c r="Y54" s="62">
        <v>55</v>
      </c>
      <c r="Z54" s="62">
        <v>58</v>
      </c>
      <c r="AA54" s="62">
        <v>54</v>
      </c>
      <c r="AB54" s="62">
        <v>0</v>
      </c>
      <c r="AC54" s="62">
        <v>0</v>
      </c>
      <c r="AD54" s="62">
        <v>0</v>
      </c>
      <c r="AE54" s="62">
        <v>0</v>
      </c>
      <c r="AF54" s="62">
        <v>0</v>
      </c>
      <c r="AG54" s="62">
        <v>0</v>
      </c>
      <c r="AH54" s="62">
        <v>27</v>
      </c>
      <c r="AI54" s="62" t="s">
        <v>290</v>
      </c>
      <c r="AJ54" s="62">
        <v>40</v>
      </c>
      <c r="AK54" s="62">
        <v>37</v>
      </c>
      <c r="AL54" s="62">
        <v>0</v>
      </c>
      <c r="AM54" s="62">
        <v>383</v>
      </c>
      <c r="AN54" s="62">
        <v>49</v>
      </c>
      <c r="AO54" s="62">
        <v>264</v>
      </c>
      <c r="AP54" s="62">
        <v>274</v>
      </c>
      <c r="AQ54" s="62">
        <v>538</v>
      </c>
      <c r="AR54" t="b">
        <f>IFERROR(MATCH('2019'!A54, '2020'!A:A, 0) &gt;0, FALSE)</f>
        <v>1</v>
      </c>
    </row>
    <row r="55" spans="1:44">
      <c r="A55" s="60" t="s">
        <v>629</v>
      </c>
      <c r="B55" s="60" t="s">
        <v>630</v>
      </c>
      <c r="C55" s="60" t="s">
        <v>15485</v>
      </c>
      <c r="D55" s="60" t="s">
        <v>633</v>
      </c>
      <c r="E55" s="60" t="s">
        <v>634</v>
      </c>
      <c r="F55" s="60" t="s">
        <v>288</v>
      </c>
      <c r="G55" s="60" t="s">
        <v>635</v>
      </c>
      <c r="H55" s="60" t="s">
        <v>15963</v>
      </c>
      <c r="I55" s="60" t="s">
        <v>146</v>
      </c>
      <c r="J55" s="61">
        <v>26</v>
      </c>
      <c r="K55" s="61">
        <v>165</v>
      </c>
      <c r="L55" s="61">
        <v>104</v>
      </c>
      <c r="M55" s="61">
        <v>295</v>
      </c>
      <c r="N55" s="62">
        <v>0</v>
      </c>
      <c r="O55" s="62">
        <v>0</v>
      </c>
      <c r="P55" s="62">
        <v>0</v>
      </c>
      <c r="Q55" s="62">
        <v>0</v>
      </c>
      <c r="R55" s="62">
        <v>0</v>
      </c>
      <c r="S55" s="62">
        <v>0</v>
      </c>
      <c r="T55" s="62">
        <v>0</v>
      </c>
      <c r="U55" s="62">
        <v>0</v>
      </c>
      <c r="V55" s="62">
        <v>0</v>
      </c>
      <c r="W55" s="62">
        <v>0</v>
      </c>
      <c r="X55" s="62">
        <v>538</v>
      </c>
      <c r="Y55" s="62">
        <v>485</v>
      </c>
      <c r="Z55" s="62">
        <v>482</v>
      </c>
      <c r="AA55" s="62">
        <v>495</v>
      </c>
      <c r="AB55" s="62">
        <v>0</v>
      </c>
      <c r="AC55" s="62">
        <v>0</v>
      </c>
      <c r="AD55" s="62">
        <v>0</v>
      </c>
      <c r="AE55" s="62">
        <v>0</v>
      </c>
      <c r="AF55" s="62">
        <v>0</v>
      </c>
      <c r="AG55" s="62">
        <v>0</v>
      </c>
      <c r="AH55" s="62">
        <v>162</v>
      </c>
      <c r="AI55" s="62" t="s">
        <v>290</v>
      </c>
      <c r="AJ55" s="62">
        <v>87</v>
      </c>
      <c r="AK55" s="62">
        <v>98</v>
      </c>
      <c r="AL55" s="62">
        <v>42</v>
      </c>
      <c r="AM55" s="62">
        <v>1512</v>
      </c>
      <c r="AN55" s="62">
        <v>91</v>
      </c>
      <c r="AO55" s="62">
        <v>1004</v>
      </c>
      <c r="AP55" s="62">
        <v>996</v>
      </c>
      <c r="AQ55" s="62">
        <v>2000</v>
      </c>
      <c r="AR55" t="b">
        <f>IFERROR(MATCH('2019'!A55, '2020'!A:A, 0) &gt;0, FALSE)</f>
        <v>1</v>
      </c>
    </row>
    <row r="56" spans="1:44">
      <c r="A56" s="60" t="s">
        <v>636</v>
      </c>
      <c r="B56" s="60" t="s">
        <v>637</v>
      </c>
      <c r="C56" s="60" t="s">
        <v>5079</v>
      </c>
      <c r="D56" s="60" t="s">
        <v>640</v>
      </c>
      <c r="E56" s="60" t="s">
        <v>641</v>
      </c>
      <c r="F56" s="60" t="s">
        <v>288</v>
      </c>
      <c r="G56" s="60" t="s">
        <v>642</v>
      </c>
      <c r="H56" s="60" t="s">
        <v>14223</v>
      </c>
      <c r="I56" s="60" t="s">
        <v>146</v>
      </c>
      <c r="J56" s="61">
        <v>8</v>
      </c>
      <c r="K56" s="61">
        <v>54</v>
      </c>
      <c r="L56" s="61">
        <v>35</v>
      </c>
      <c r="M56" s="61">
        <v>97</v>
      </c>
      <c r="N56" s="62">
        <v>0</v>
      </c>
      <c r="O56" s="62">
        <v>0</v>
      </c>
      <c r="P56" s="62">
        <v>0</v>
      </c>
      <c r="Q56" s="62">
        <v>0</v>
      </c>
      <c r="R56" s="62">
        <v>0</v>
      </c>
      <c r="S56" s="62">
        <v>0</v>
      </c>
      <c r="T56" s="62">
        <v>0</v>
      </c>
      <c r="U56" s="62">
        <v>0</v>
      </c>
      <c r="V56" s="62">
        <v>0</v>
      </c>
      <c r="W56" s="62">
        <v>0</v>
      </c>
      <c r="X56" s="62">
        <v>153</v>
      </c>
      <c r="Y56" s="62">
        <v>174</v>
      </c>
      <c r="Z56" s="62">
        <v>172</v>
      </c>
      <c r="AA56" s="62">
        <v>183</v>
      </c>
      <c r="AB56" s="62">
        <v>0</v>
      </c>
      <c r="AC56" s="62">
        <v>0</v>
      </c>
      <c r="AD56" s="62">
        <v>0</v>
      </c>
      <c r="AE56" s="62">
        <v>0</v>
      </c>
      <c r="AF56" s="62">
        <v>0</v>
      </c>
      <c r="AG56" s="62">
        <v>70</v>
      </c>
      <c r="AH56" s="62">
        <v>93</v>
      </c>
      <c r="AI56" s="62">
        <v>0</v>
      </c>
      <c r="AJ56" s="62">
        <v>36</v>
      </c>
      <c r="AK56" s="62">
        <v>19</v>
      </c>
      <c r="AL56" s="62" t="s">
        <v>290</v>
      </c>
      <c r="AM56" s="62">
        <v>537</v>
      </c>
      <c r="AN56" s="62">
        <v>64</v>
      </c>
      <c r="AO56" s="62">
        <v>0</v>
      </c>
      <c r="AP56" s="62">
        <v>752</v>
      </c>
      <c r="AQ56" s="62">
        <v>752</v>
      </c>
      <c r="AR56" t="b">
        <f>IFERROR(MATCH('2019'!A56, '2020'!A:A, 0) &gt;0, FALSE)</f>
        <v>1</v>
      </c>
    </row>
    <row r="57" spans="1:44">
      <c r="A57" s="60" t="s">
        <v>643</v>
      </c>
      <c r="B57" s="60" t="s">
        <v>644</v>
      </c>
      <c r="C57" s="60" t="s">
        <v>5082</v>
      </c>
      <c r="D57" s="60" t="s">
        <v>7758</v>
      </c>
      <c r="E57" s="60" t="s">
        <v>937</v>
      </c>
      <c r="F57" s="60" t="s">
        <v>288</v>
      </c>
      <c r="G57" s="60" t="s">
        <v>602</v>
      </c>
      <c r="H57" s="60" t="s">
        <v>14224</v>
      </c>
      <c r="I57" s="60" t="s">
        <v>146</v>
      </c>
      <c r="J57" s="61">
        <v>0.5</v>
      </c>
      <c r="K57" s="61">
        <v>7</v>
      </c>
      <c r="L57" s="61">
        <v>1.5</v>
      </c>
      <c r="M57" s="61">
        <v>9</v>
      </c>
      <c r="N57" s="62">
        <v>44</v>
      </c>
      <c r="O57" s="62" t="s">
        <v>290</v>
      </c>
      <c r="P57" s="62">
        <v>0</v>
      </c>
      <c r="Q57" s="62">
        <v>0</v>
      </c>
      <c r="R57" s="62">
        <v>0</v>
      </c>
      <c r="S57" s="62">
        <v>0</v>
      </c>
      <c r="T57" s="62">
        <v>0</v>
      </c>
      <c r="U57" s="62">
        <v>0</v>
      </c>
      <c r="V57" s="62">
        <v>0</v>
      </c>
      <c r="W57" s="62">
        <v>0</v>
      </c>
      <c r="X57" s="62">
        <v>0</v>
      </c>
      <c r="Y57" s="62">
        <v>0</v>
      </c>
      <c r="Z57" s="62">
        <v>0</v>
      </c>
      <c r="AA57" s="62">
        <v>0</v>
      </c>
      <c r="AB57" s="62">
        <v>0</v>
      </c>
      <c r="AC57" s="62">
        <v>0</v>
      </c>
      <c r="AD57" s="62">
        <v>0</v>
      </c>
      <c r="AE57" s="62">
        <v>0</v>
      </c>
      <c r="AF57" s="62">
        <v>0</v>
      </c>
      <c r="AG57" s="62">
        <v>0</v>
      </c>
      <c r="AH57" s="62">
        <v>0</v>
      </c>
      <c r="AI57" s="62">
        <v>0</v>
      </c>
      <c r="AJ57" s="62">
        <v>12</v>
      </c>
      <c r="AK57" s="62">
        <v>0</v>
      </c>
      <c r="AL57" s="62">
        <v>0</v>
      </c>
      <c r="AM57" s="62">
        <v>34</v>
      </c>
      <c r="AN57" s="62" t="s">
        <v>290</v>
      </c>
      <c r="AO57" s="62">
        <v>25</v>
      </c>
      <c r="AP57" s="62">
        <v>27</v>
      </c>
      <c r="AQ57" s="62">
        <v>52</v>
      </c>
      <c r="AR57" t="b">
        <f>IFERROR(MATCH('2019'!A57, '2020'!A:A, 0) &gt;0, FALSE)</f>
        <v>1</v>
      </c>
    </row>
    <row r="58" spans="1:44">
      <c r="A58" s="60" t="s">
        <v>649</v>
      </c>
      <c r="B58" s="60" t="s">
        <v>650</v>
      </c>
      <c r="C58" s="60" t="s">
        <v>5085</v>
      </c>
      <c r="D58" s="60" t="s">
        <v>653</v>
      </c>
      <c r="E58" s="60" t="s">
        <v>634</v>
      </c>
      <c r="F58" s="60" t="s">
        <v>288</v>
      </c>
      <c r="G58" s="60" t="s">
        <v>635</v>
      </c>
      <c r="H58" s="60" t="s">
        <v>14225</v>
      </c>
      <c r="I58" s="60" t="s">
        <v>146</v>
      </c>
      <c r="J58" s="61">
        <v>8</v>
      </c>
      <c r="K58" s="61">
        <v>31</v>
      </c>
      <c r="L58" s="61">
        <v>16</v>
      </c>
      <c r="M58" s="61">
        <v>55</v>
      </c>
      <c r="N58" s="62">
        <v>0</v>
      </c>
      <c r="O58" s="62">
        <v>0</v>
      </c>
      <c r="P58" s="62">
        <v>0</v>
      </c>
      <c r="Q58" s="62">
        <v>0</v>
      </c>
      <c r="R58" s="62">
        <v>0</v>
      </c>
      <c r="S58" s="62">
        <v>0</v>
      </c>
      <c r="T58" s="62">
        <v>0</v>
      </c>
      <c r="U58" s="62">
        <v>0</v>
      </c>
      <c r="V58" s="62">
        <v>0</v>
      </c>
      <c r="W58" s="62">
        <v>0</v>
      </c>
      <c r="X58" s="62">
        <v>50</v>
      </c>
      <c r="Y58" s="62">
        <v>71</v>
      </c>
      <c r="Z58" s="62">
        <v>67</v>
      </c>
      <c r="AA58" s="62">
        <v>62</v>
      </c>
      <c r="AB58" s="62">
        <v>0</v>
      </c>
      <c r="AC58" s="62">
        <v>0</v>
      </c>
      <c r="AD58" s="62">
        <v>0</v>
      </c>
      <c r="AE58" s="62">
        <v>0</v>
      </c>
      <c r="AF58" s="62">
        <v>0</v>
      </c>
      <c r="AG58" s="62">
        <v>0</v>
      </c>
      <c r="AH58" s="62">
        <v>24</v>
      </c>
      <c r="AI58" s="62">
        <v>0</v>
      </c>
      <c r="AJ58" s="62">
        <v>27</v>
      </c>
      <c r="AK58" s="62" t="s">
        <v>290</v>
      </c>
      <c r="AL58" s="62">
        <v>0</v>
      </c>
      <c r="AM58" s="62">
        <v>181</v>
      </c>
      <c r="AN58" s="62" t="s">
        <v>290</v>
      </c>
      <c r="AO58" s="62">
        <v>250</v>
      </c>
      <c r="AP58" s="62">
        <v>0</v>
      </c>
      <c r="AQ58" s="62">
        <v>250</v>
      </c>
      <c r="AR58" t="b">
        <f>IFERROR(MATCH('2019'!A58, '2020'!A:A, 0) &gt;0, FALSE)</f>
        <v>1</v>
      </c>
    </row>
    <row r="59" spans="1:44">
      <c r="A59" s="60" t="s">
        <v>654</v>
      </c>
      <c r="B59" s="60" t="s">
        <v>655</v>
      </c>
      <c r="C59" s="60" t="s">
        <v>7764</v>
      </c>
      <c r="D59" s="60" t="s">
        <v>658</v>
      </c>
      <c r="E59" s="60" t="s">
        <v>582</v>
      </c>
      <c r="F59" s="60" t="s">
        <v>288</v>
      </c>
      <c r="G59" s="60" t="s">
        <v>589</v>
      </c>
      <c r="H59" s="60" t="s">
        <v>14226</v>
      </c>
      <c r="I59" s="60" t="s">
        <v>146</v>
      </c>
      <c r="J59" s="61">
        <v>7.5</v>
      </c>
      <c r="K59" s="61">
        <v>35</v>
      </c>
      <c r="L59" s="61">
        <v>5.5</v>
      </c>
      <c r="M59" s="61">
        <v>48</v>
      </c>
      <c r="N59" s="62">
        <v>72</v>
      </c>
      <c r="O59" s="62">
        <v>43</v>
      </c>
      <c r="P59" s="62">
        <v>38</v>
      </c>
      <c r="Q59" s="62">
        <v>35</v>
      </c>
      <c r="R59" s="62">
        <v>32</v>
      </c>
      <c r="S59" s="62">
        <v>26</v>
      </c>
      <c r="T59" s="62">
        <v>30</v>
      </c>
      <c r="U59" s="62">
        <v>28</v>
      </c>
      <c r="V59" s="62">
        <v>31</v>
      </c>
      <c r="W59" s="62">
        <v>36</v>
      </c>
      <c r="X59" s="62">
        <v>0</v>
      </c>
      <c r="Y59" s="62">
        <v>0</v>
      </c>
      <c r="Z59" s="62">
        <v>0</v>
      </c>
      <c r="AA59" s="62">
        <v>0</v>
      </c>
      <c r="AB59" s="62">
        <v>0</v>
      </c>
      <c r="AC59" s="62">
        <v>0</v>
      </c>
      <c r="AD59" s="62">
        <v>0</v>
      </c>
      <c r="AE59" s="62">
        <v>0</v>
      </c>
      <c r="AF59" s="62">
        <v>0</v>
      </c>
      <c r="AG59" s="62">
        <v>0</v>
      </c>
      <c r="AH59" s="62" t="s">
        <v>290</v>
      </c>
      <c r="AI59" s="62">
        <v>0</v>
      </c>
      <c r="AJ59" s="62">
        <v>0</v>
      </c>
      <c r="AK59" s="62">
        <v>0</v>
      </c>
      <c r="AL59" s="62">
        <v>0</v>
      </c>
      <c r="AM59" s="62">
        <v>368</v>
      </c>
      <c r="AN59" s="62">
        <v>0</v>
      </c>
      <c r="AO59" s="62">
        <v>173</v>
      </c>
      <c r="AP59" s="62">
        <v>198</v>
      </c>
      <c r="AQ59" s="62">
        <v>371</v>
      </c>
      <c r="AR59" t="b">
        <f>IFERROR(MATCH('2019'!A59, '2020'!A:A, 0) &gt;0, FALSE)</f>
        <v>1</v>
      </c>
    </row>
    <row r="60" spans="1:44">
      <c r="A60" s="60" t="s">
        <v>659</v>
      </c>
      <c r="B60" s="60" t="s">
        <v>660</v>
      </c>
      <c r="C60" s="60" t="s">
        <v>5091</v>
      </c>
      <c r="D60" s="60" t="s">
        <v>663</v>
      </c>
      <c r="E60" s="60" t="s">
        <v>574</v>
      </c>
      <c r="F60" s="60" t="s">
        <v>288</v>
      </c>
      <c r="G60" s="60" t="s">
        <v>575</v>
      </c>
      <c r="H60" s="60" t="s">
        <v>14227</v>
      </c>
      <c r="I60" s="60" t="s">
        <v>146</v>
      </c>
      <c r="J60" s="61">
        <v>2</v>
      </c>
      <c r="K60" s="61">
        <v>36</v>
      </c>
      <c r="L60" s="61">
        <v>11</v>
      </c>
      <c r="M60" s="61">
        <v>49</v>
      </c>
      <c r="N60" s="62">
        <v>95</v>
      </c>
      <c r="O60" s="62">
        <v>27</v>
      </c>
      <c r="P60" s="62">
        <v>17</v>
      </c>
      <c r="Q60" s="62">
        <v>21</v>
      </c>
      <c r="R60" s="62">
        <v>18</v>
      </c>
      <c r="S60" s="62">
        <v>17</v>
      </c>
      <c r="T60" s="62">
        <v>26</v>
      </c>
      <c r="U60" s="62">
        <v>21</v>
      </c>
      <c r="V60" s="62">
        <v>21</v>
      </c>
      <c r="W60" s="62">
        <v>24</v>
      </c>
      <c r="X60" s="62">
        <v>0</v>
      </c>
      <c r="Y60" s="62">
        <v>0</v>
      </c>
      <c r="Z60" s="62">
        <v>0</v>
      </c>
      <c r="AA60" s="62">
        <v>0</v>
      </c>
      <c r="AB60" s="62">
        <v>0</v>
      </c>
      <c r="AC60" s="62">
        <v>0</v>
      </c>
      <c r="AD60" s="62">
        <v>0</v>
      </c>
      <c r="AE60" s="62">
        <v>0</v>
      </c>
      <c r="AF60" s="62">
        <v>0</v>
      </c>
      <c r="AG60" s="62">
        <v>0</v>
      </c>
      <c r="AH60" s="62" t="s">
        <v>290</v>
      </c>
      <c r="AI60" s="62">
        <v>0</v>
      </c>
      <c r="AJ60" s="62">
        <v>19</v>
      </c>
      <c r="AK60" s="62">
        <v>10</v>
      </c>
      <c r="AL60" s="62">
        <v>0</v>
      </c>
      <c r="AM60" s="62">
        <v>200</v>
      </c>
      <c r="AN60" s="62">
        <v>50</v>
      </c>
      <c r="AO60" s="62">
        <v>138</v>
      </c>
      <c r="AP60" s="62">
        <v>149</v>
      </c>
      <c r="AQ60" s="62">
        <v>287</v>
      </c>
      <c r="AR60" t="b">
        <f>IFERROR(MATCH('2019'!A60, '2020'!A:A, 0) &gt;0, FALSE)</f>
        <v>1</v>
      </c>
    </row>
    <row r="61" spans="1:44">
      <c r="A61" s="60" t="s">
        <v>664</v>
      </c>
      <c r="B61" s="60" t="s">
        <v>665</v>
      </c>
      <c r="C61" s="60" t="s">
        <v>15964</v>
      </c>
      <c r="D61" s="60" t="s">
        <v>668</v>
      </c>
      <c r="E61" s="60" t="s">
        <v>669</v>
      </c>
      <c r="F61" s="60" t="s">
        <v>288</v>
      </c>
      <c r="G61" s="60" t="s">
        <v>670</v>
      </c>
      <c r="H61" s="60" t="s">
        <v>14228</v>
      </c>
      <c r="I61" s="60" t="s">
        <v>146</v>
      </c>
      <c r="J61" s="61">
        <v>3</v>
      </c>
      <c r="K61" s="61">
        <v>43</v>
      </c>
      <c r="L61" s="61">
        <v>25</v>
      </c>
      <c r="M61" s="61">
        <v>71</v>
      </c>
      <c r="N61" s="62">
        <v>230</v>
      </c>
      <c r="O61" s="62">
        <v>57</v>
      </c>
      <c r="P61" s="62">
        <v>28</v>
      </c>
      <c r="Q61" s="62">
        <v>21</v>
      </c>
      <c r="R61" s="62">
        <v>31</v>
      </c>
      <c r="S61" s="62">
        <v>25</v>
      </c>
      <c r="T61" s="62">
        <v>28</v>
      </c>
      <c r="U61" s="62">
        <v>27</v>
      </c>
      <c r="V61" s="62">
        <v>27</v>
      </c>
      <c r="W61" s="62">
        <v>23</v>
      </c>
      <c r="X61" s="62">
        <v>0</v>
      </c>
      <c r="Y61" s="62">
        <v>0</v>
      </c>
      <c r="Z61" s="62">
        <v>0</v>
      </c>
      <c r="AA61" s="62">
        <v>0</v>
      </c>
      <c r="AB61" s="62">
        <v>0</v>
      </c>
      <c r="AC61" s="62">
        <v>0</v>
      </c>
      <c r="AD61" s="62">
        <v>0</v>
      </c>
      <c r="AE61" s="62">
        <v>0</v>
      </c>
      <c r="AF61" s="62">
        <v>0</v>
      </c>
      <c r="AG61" s="62">
        <v>0</v>
      </c>
      <c r="AH61" s="62" t="s">
        <v>290</v>
      </c>
      <c r="AI61" s="62" t="s">
        <v>290</v>
      </c>
      <c r="AJ61" s="62">
        <v>20</v>
      </c>
      <c r="AK61" s="62" t="s">
        <v>290</v>
      </c>
      <c r="AL61" s="62">
        <v>0</v>
      </c>
      <c r="AM61" s="62">
        <v>424</v>
      </c>
      <c r="AN61" s="62">
        <v>41</v>
      </c>
      <c r="AO61" s="62">
        <v>241</v>
      </c>
      <c r="AP61" s="62">
        <v>256</v>
      </c>
      <c r="AQ61" s="62">
        <v>497</v>
      </c>
      <c r="AR61" t="b">
        <f>IFERROR(MATCH('2019'!A61, '2020'!A:A, 0) &gt;0, FALSE)</f>
        <v>1</v>
      </c>
    </row>
    <row r="62" spans="1:44">
      <c r="A62" s="60" t="s">
        <v>671</v>
      </c>
      <c r="B62" s="60" t="s">
        <v>672</v>
      </c>
      <c r="C62" s="60" t="s">
        <v>5097</v>
      </c>
      <c r="D62" s="60" t="s">
        <v>674</v>
      </c>
      <c r="E62" s="60" t="s">
        <v>641</v>
      </c>
      <c r="F62" s="60" t="s">
        <v>288</v>
      </c>
      <c r="G62" s="60" t="s">
        <v>642</v>
      </c>
      <c r="H62" s="60" t="s">
        <v>14229</v>
      </c>
      <c r="I62" s="60" t="s">
        <v>146</v>
      </c>
      <c r="J62" s="61">
        <v>3</v>
      </c>
      <c r="K62" s="61">
        <v>23.5</v>
      </c>
      <c r="L62" s="61">
        <v>4.5</v>
      </c>
      <c r="M62" s="61">
        <v>31</v>
      </c>
      <c r="N62" s="62">
        <v>30</v>
      </c>
      <c r="O62" s="62">
        <v>20</v>
      </c>
      <c r="P62" s="62">
        <v>16</v>
      </c>
      <c r="Q62" s="62">
        <v>21</v>
      </c>
      <c r="R62" s="62">
        <v>13</v>
      </c>
      <c r="S62" s="62">
        <v>17</v>
      </c>
      <c r="T62" s="62">
        <v>13</v>
      </c>
      <c r="U62" s="62">
        <v>14</v>
      </c>
      <c r="V62" s="62" t="s">
        <v>290</v>
      </c>
      <c r="W62" s="62">
        <v>13</v>
      </c>
      <c r="X62" s="62">
        <v>13</v>
      </c>
      <c r="Y62" s="62">
        <v>13</v>
      </c>
      <c r="Z62" s="62" t="s">
        <v>290</v>
      </c>
      <c r="AA62" s="62">
        <v>13</v>
      </c>
      <c r="AB62" s="62">
        <v>0</v>
      </c>
      <c r="AC62" s="62">
        <v>0</v>
      </c>
      <c r="AD62" s="62">
        <v>0</v>
      </c>
      <c r="AE62" s="62">
        <v>0</v>
      </c>
      <c r="AF62" s="62">
        <v>0</v>
      </c>
      <c r="AG62" s="62">
        <v>0</v>
      </c>
      <c r="AH62" s="62" t="s">
        <v>290</v>
      </c>
      <c r="AI62" s="62">
        <v>0</v>
      </c>
      <c r="AJ62" s="62" t="s">
        <v>290</v>
      </c>
      <c r="AK62" s="62" t="s">
        <v>290</v>
      </c>
      <c r="AL62" s="62">
        <v>0</v>
      </c>
      <c r="AM62" s="62">
        <v>188</v>
      </c>
      <c r="AN62" s="62" t="s">
        <v>290</v>
      </c>
      <c r="AO62" s="62">
        <v>110</v>
      </c>
      <c r="AP62" s="62">
        <v>100</v>
      </c>
      <c r="AQ62" s="62">
        <v>210</v>
      </c>
      <c r="AR62" t="b">
        <f>IFERROR(MATCH('2019'!A62, '2020'!A:A, 0) &gt;0, FALSE)</f>
        <v>1</v>
      </c>
    </row>
    <row r="63" spans="1:44">
      <c r="A63" s="60" t="s">
        <v>675</v>
      </c>
      <c r="B63" s="60" t="s">
        <v>676</v>
      </c>
      <c r="C63" s="60" t="s">
        <v>14230</v>
      </c>
      <c r="D63" s="60" t="s">
        <v>679</v>
      </c>
      <c r="E63" s="60" t="s">
        <v>669</v>
      </c>
      <c r="F63" s="60" t="s">
        <v>288</v>
      </c>
      <c r="G63" s="60" t="s">
        <v>670</v>
      </c>
      <c r="H63" s="60" t="s">
        <v>14231</v>
      </c>
      <c r="I63" s="60" t="s">
        <v>146</v>
      </c>
      <c r="J63" s="61">
        <v>11</v>
      </c>
      <c r="K63" s="61">
        <v>61</v>
      </c>
      <c r="L63" s="61">
        <v>41</v>
      </c>
      <c r="M63" s="61">
        <v>113</v>
      </c>
      <c r="N63" s="62">
        <v>0</v>
      </c>
      <c r="O63" s="62">
        <v>0</v>
      </c>
      <c r="P63" s="62">
        <v>0</v>
      </c>
      <c r="Q63" s="62">
        <v>0</v>
      </c>
      <c r="R63" s="62">
        <v>0</v>
      </c>
      <c r="S63" s="62">
        <v>0</v>
      </c>
      <c r="T63" s="62">
        <v>0</v>
      </c>
      <c r="U63" s="62">
        <v>0</v>
      </c>
      <c r="V63" s="62">
        <v>0</v>
      </c>
      <c r="W63" s="62">
        <v>0</v>
      </c>
      <c r="X63" s="62">
        <v>200</v>
      </c>
      <c r="Y63" s="62">
        <v>194</v>
      </c>
      <c r="Z63" s="62">
        <v>168</v>
      </c>
      <c r="AA63" s="62">
        <v>197</v>
      </c>
      <c r="AB63" s="62">
        <v>0</v>
      </c>
      <c r="AC63" s="62">
        <v>0</v>
      </c>
      <c r="AD63" s="62">
        <v>0</v>
      </c>
      <c r="AE63" s="62">
        <v>0</v>
      </c>
      <c r="AF63" s="62">
        <v>0</v>
      </c>
      <c r="AG63" s="62">
        <v>131</v>
      </c>
      <c r="AH63" s="62">
        <v>60</v>
      </c>
      <c r="AI63" s="62">
        <v>0</v>
      </c>
      <c r="AJ63" s="62">
        <v>121</v>
      </c>
      <c r="AK63" s="62" t="s">
        <v>290</v>
      </c>
      <c r="AL63" s="62" t="s">
        <v>290</v>
      </c>
      <c r="AM63" s="62">
        <v>681</v>
      </c>
      <c r="AN63" s="62">
        <v>19</v>
      </c>
      <c r="AO63" s="62">
        <v>425</v>
      </c>
      <c r="AP63" s="62">
        <v>465</v>
      </c>
      <c r="AQ63" s="62">
        <v>890</v>
      </c>
      <c r="AR63" t="b">
        <f>IFERROR(MATCH('2019'!A63, '2020'!A:A, 0) &gt;0, FALSE)</f>
        <v>1</v>
      </c>
    </row>
    <row r="64" spans="1:44">
      <c r="A64" s="60" t="s">
        <v>680</v>
      </c>
      <c r="B64" s="60" t="s">
        <v>681</v>
      </c>
      <c r="C64" s="60" t="s">
        <v>14232</v>
      </c>
      <c r="D64" s="60" t="s">
        <v>684</v>
      </c>
      <c r="E64" s="60" t="s">
        <v>582</v>
      </c>
      <c r="F64" s="60" t="s">
        <v>288</v>
      </c>
      <c r="G64" s="60" t="s">
        <v>583</v>
      </c>
      <c r="H64" s="60" t="s">
        <v>14233</v>
      </c>
      <c r="I64" s="60" t="s">
        <v>146</v>
      </c>
      <c r="J64" s="61">
        <v>3</v>
      </c>
      <c r="K64" s="61">
        <v>6</v>
      </c>
      <c r="L64" s="61">
        <v>0</v>
      </c>
      <c r="M64" s="61">
        <v>9</v>
      </c>
      <c r="N64" s="62">
        <v>30</v>
      </c>
      <c r="O64" s="62" t="s">
        <v>290</v>
      </c>
      <c r="P64" s="62" t="s">
        <v>290</v>
      </c>
      <c r="Q64" s="62" t="s">
        <v>290</v>
      </c>
      <c r="R64" s="62" t="s">
        <v>290</v>
      </c>
      <c r="S64" s="62" t="s">
        <v>290</v>
      </c>
      <c r="T64" s="62">
        <v>0</v>
      </c>
      <c r="U64" s="62">
        <v>0</v>
      </c>
      <c r="V64" s="62">
        <v>0</v>
      </c>
      <c r="W64" s="62">
        <v>0</v>
      </c>
      <c r="X64" s="62">
        <v>0</v>
      </c>
      <c r="Y64" s="62">
        <v>0</v>
      </c>
      <c r="Z64" s="62">
        <v>0</v>
      </c>
      <c r="AA64" s="62">
        <v>0</v>
      </c>
      <c r="AB64" s="62">
        <v>0</v>
      </c>
      <c r="AC64" s="62">
        <v>0</v>
      </c>
      <c r="AD64" s="62">
        <v>0</v>
      </c>
      <c r="AE64" s="62">
        <v>0</v>
      </c>
      <c r="AF64" s="62">
        <v>0</v>
      </c>
      <c r="AG64" s="62">
        <v>0</v>
      </c>
      <c r="AH64" s="62" t="s">
        <v>290</v>
      </c>
      <c r="AI64" s="62">
        <v>0</v>
      </c>
      <c r="AJ64" s="62">
        <v>17</v>
      </c>
      <c r="AK64" s="62">
        <v>0</v>
      </c>
      <c r="AL64" s="62">
        <v>0</v>
      </c>
      <c r="AM64" s="62">
        <v>17</v>
      </c>
      <c r="AN64" s="62" t="s">
        <v>290</v>
      </c>
      <c r="AO64" s="62">
        <v>21</v>
      </c>
      <c r="AP64" s="62">
        <v>22</v>
      </c>
      <c r="AQ64" s="62">
        <v>43</v>
      </c>
      <c r="AR64" t="b">
        <f>IFERROR(MATCH('2019'!A64, '2020'!A:A, 0) &gt;0, FALSE)</f>
        <v>1</v>
      </c>
    </row>
    <row r="65" spans="1:44">
      <c r="A65" s="60" t="s">
        <v>685</v>
      </c>
      <c r="B65" s="60" t="s">
        <v>686</v>
      </c>
      <c r="C65" s="60" t="s">
        <v>15965</v>
      </c>
      <c r="D65" s="60" t="s">
        <v>689</v>
      </c>
      <c r="E65" s="60" t="s">
        <v>582</v>
      </c>
      <c r="F65" s="60" t="s">
        <v>288</v>
      </c>
      <c r="G65" s="60" t="s">
        <v>589</v>
      </c>
      <c r="H65" s="60" t="s">
        <v>15966</v>
      </c>
      <c r="I65" s="60" t="s">
        <v>146</v>
      </c>
      <c r="J65" s="61">
        <v>7</v>
      </c>
      <c r="K65" s="61">
        <v>20</v>
      </c>
      <c r="L65" s="61">
        <v>11</v>
      </c>
      <c r="M65" s="61">
        <v>38</v>
      </c>
      <c r="N65" s="62">
        <v>0</v>
      </c>
      <c r="O65" s="62">
        <v>0</v>
      </c>
      <c r="P65" s="62">
        <v>0</v>
      </c>
      <c r="Q65" s="62">
        <v>0</v>
      </c>
      <c r="R65" s="62">
        <v>0</v>
      </c>
      <c r="S65" s="62">
        <v>0</v>
      </c>
      <c r="T65" s="62">
        <v>0</v>
      </c>
      <c r="U65" s="62">
        <v>0</v>
      </c>
      <c r="V65" s="62">
        <v>0</v>
      </c>
      <c r="W65" s="62">
        <v>0</v>
      </c>
      <c r="X65" s="62">
        <v>28</v>
      </c>
      <c r="Y65" s="62">
        <v>33</v>
      </c>
      <c r="Z65" s="62">
        <v>34</v>
      </c>
      <c r="AA65" s="62">
        <v>30</v>
      </c>
      <c r="AB65" s="62">
        <v>0</v>
      </c>
      <c r="AC65" s="62">
        <v>0</v>
      </c>
      <c r="AD65" s="62">
        <v>0</v>
      </c>
      <c r="AE65" s="62">
        <v>0</v>
      </c>
      <c r="AF65" s="62">
        <v>0</v>
      </c>
      <c r="AG65" s="62">
        <v>0</v>
      </c>
      <c r="AH65" s="62">
        <v>0</v>
      </c>
      <c r="AI65" s="62">
        <v>0</v>
      </c>
      <c r="AJ65" s="62">
        <v>0</v>
      </c>
      <c r="AK65" s="62">
        <v>0</v>
      </c>
      <c r="AL65" s="62">
        <v>0</v>
      </c>
      <c r="AM65" s="62">
        <v>125</v>
      </c>
      <c r="AN65" s="62">
        <v>0</v>
      </c>
      <c r="AO65" s="62">
        <v>0</v>
      </c>
      <c r="AP65" s="62">
        <v>125</v>
      </c>
      <c r="AQ65" s="62">
        <v>125</v>
      </c>
      <c r="AR65" t="b">
        <f>IFERROR(MATCH('2019'!A65, '2020'!A:A, 0) &gt;0, FALSE)</f>
        <v>1</v>
      </c>
    </row>
    <row r="66" spans="1:44">
      <c r="A66" s="60" t="s">
        <v>690</v>
      </c>
      <c r="B66" s="60" t="s">
        <v>691</v>
      </c>
      <c r="C66" s="60" t="s">
        <v>5109</v>
      </c>
      <c r="D66" s="60" t="s">
        <v>694</v>
      </c>
      <c r="E66" s="60" t="s">
        <v>574</v>
      </c>
      <c r="F66" s="60" t="s">
        <v>288</v>
      </c>
      <c r="G66" s="60" t="s">
        <v>575</v>
      </c>
      <c r="H66" s="60" t="s">
        <v>14234</v>
      </c>
      <c r="I66" s="60" t="s">
        <v>146</v>
      </c>
      <c r="J66" s="61">
        <v>1.5</v>
      </c>
      <c r="K66" s="61">
        <v>8.4</v>
      </c>
      <c r="L66" s="61">
        <v>0.5</v>
      </c>
      <c r="M66" s="61">
        <v>10.4</v>
      </c>
      <c r="N66" s="62">
        <v>39</v>
      </c>
      <c r="O66" s="62">
        <v>12</v>
      </c>
      <c r="P66" s="62">
        <v>0</v>
      </c>
      <c r="Q66" s="62">
        <v>0</v>
      </c>
      <c r="R66" s="62">
        <v>0</v>
      </c>
      <c r="S66" s="62">
        <v>0</v>
      </c>
      <c r="T66" s="62">
        <v>0</v>
      </c>
      <c r="U66" s="62">
        <v>0</v>
      </c>
      <c r="V66" s="62">
        <v>0</v>
      </c>
      <c r="W66" s="62">
        <v>0</v>
      </c>
      <c r="X66" s="62">
        <v>0</v>
      </c>
      <c r="Y66" s="62">
        <v>0</v>
      </c>
      <c r="Z66" s="62">
        <v>0</v>
      </c>
      <c r="AA66" s="62">
        <v>0</v>
      </c>
      <c r="AB66" s="62">
        <v>0</v>
      </c>
      <c r="AC66" s="62">
        <v>0</v>
      </c>
      <c r="AD66" s="62">
        <v>0</v>
      </c>
      <c r="AE66" s="62">
        <v>0</v>
      </c>
      <c r="AF66" s="62">
        <v>0</v>
      </c>
      <c r="AG66" s="62">
        <v>0</v>
      </c>
      <c r="AH66" s="62" t="s">
        <v>290</v>
      </c>
      <c r="AI66" s="62">
        <v>0</v>
      </c>
      <c r="AJ66" s="62" t="s">
        <v>290</v>
      </c>
      <c r="AK66" s="62">
        <v>0</v>
      </c>
      <c r="AL66" s="62">
        <v>0</v>
      </c>
      <c r="AM66" s="62">
        <v>34</v>
      </c>
      <c r="AN66" s="62">
        <v>10</v>
      </c>
      <c r="AO66" s="62">
        <v>27</v>
      </c>
      <c r="AP66" s="62">
        <v>24</v>
      </c>
      <c r="AQ66" s="62">
        <v>51</v>
      </c>
      <c r="AR66" t="b">
        <f>IFERROR(MATCH('2019'!A66, '2020'!A:A, 0) &gt;0, FALSE)</f>
        <v>1</v>
      </c>
    </row>
    <row r="67" spans="1:44">
      <c r="A67" s="60" t="s">
        <v>695</v>
      </c>
      <c r="B67" s="60" t="s">
        <v>696</v>
      </c>
      <c r="C67" s="60" t="s">
        <v>5112</v>
      </c>
      <c r="D67" s="60" t="s">
        <v>699</v>
      </c>
      <c r="E67" s="60" t="s">
        <v>574</v>
      </c>
      <c r="F67" s="60" t="s">
        <v>288</v>
      </c>
      <c r="G67" s="60" t="s">
        <v>575</v>
      </c>
      <c r="H67" s="60" t="s">
        <v>14235</v>
      </c>
      <c r="I67" s="60" t="s">
        <v>146</v>
      </c>
      <c r="J67" s="61">
        <v>0.5</v>
      </c>
      <c r="K67" s="61">
        <v>2</v>
      </c>
      <c r="L67" s="61">
        <v>1</v>
      </c>
      <c r="M67" s="61">
        <v>3.5</v>
      </c>
      <c r="N67" s="62">
        <v>16</v>
      </c>
      <c r="O67" s="62">
        <v>0</v>
      </c>
      <c r="P67" s="62">
        <v>0</v>
      </c>
      <c r="Q67" s="62">
        <v>0</v>
      </c>
      <c r="R67" s="62" t="s">
        <v>290</v>
      </c>
      <c r="S67" s="62">
        <v>0</v>
      </c>
      <c r="T67" s="62" t="s">
        <v>290</v>
      </c>
      <c r="U67" s="62" t="s">
        <v>290</v>
      </c>
      <c r="V67" s="62">
        <v>0</v>
      </c>
      <c r="W67" s="62">
        <v>0</v>
      </c>
      <c r="X67" s="62">
        <v>0</v>
      </c>
      <c r="Y67" s="62">
        <v>0</v>
      </c>
      <c r="Z67" s="62">
        <v>0</v>
      </c>
      <c r="AA67" s="62">
        <v>0</v>
      </c>
      <c r="AB67" s="62">
        <v>0</v>
      </c>
      <c r="AC67" s="62">
        <v>0</v>
      </c>
      <c r="AD67" s="62">
        <v>0</v>
      </c>
      <c r="AE67" s="62">
        <v>0</v>
      </c>
      <c r="AF67" s="62">
        <v>0</v>
      </c>
      <c r="AG67" s="62">
        <v>0</v>
      </c>
      <c r="AH67" s="62">
        <v>0</v>
      </c>
      <c r="AI67" s="62">
        <v>0</v>
      </c>
      <c r="AJ67" s="62">
        <v>0</v>
      </c>
      <c r="AK67" s="62">
        <v>21</v>
      </c>
      <c r="AL67" s="62">
        <v>0</v>
      </c>
      <c r="AM67" s="62">
        <v>0</v>
      </c>
      <c r="AN67" s="62">
        <v>0</v>
      </c>
      <c r="AO67" s="62">
        <v>13</v>
      </c>
      <c r="AP67" s="62" t="s">
        <v>290</v>
      </c>
      <c r="AQ67" s="62">
        <v>21</v>
      </c>
      <c r="AR67" t="b">
        <f>IFERROR(MATCH('2019'!A67, '2020'!A:A, 0) &gt;0, FALSE)</f>
        <v>1</v>
      </c>
    </row>
    <row r="68" spans="1:44">
      <c r="A68" s="60" t="s">
        <v>700</v>
      </c>
      <c r="B68" s="60" t="s">
        <v>701</v>
      </c>
      <c r="C68" s="60" t="s">
        <v>14236</v>
      </c>
      <c r="D68" s="60" t="s">
        <v>703</v>
      </c>
      <c r="E68" s="60" t="s">
        <v>582</v>
      </c>
      <c r="F68" s="60" t="s">
        <v>288</v>
      </c>
      <c r="G68" s="60" t="s">
        <v>583</v>
      </c>
      <c r="H68" s="60" t="s">
        <v>14238</v>
      </c>
      <c r="I68" s="60" t="s">
        <v>146</v>
      </c>
      <c r="J68" s="61">
        <v>7.8</v>
      </c>
      <c r="K68" s="61">
        <v>41.5</v>
      </c>
      <c r="L68" s="61">
        <v>11.2</v>
      </c>
      <c r="M68" s="61">
        <v>60.5</v>
      </c>
      <c r="N68" s="62">
        <v>0</v>
      </c>
      <c r="O68" s="62">
        <v>0</v>
      </c>
      <c r="P68" s="62">
        <v>0</v>
      </c>
      <c r="Q68" s="62">
        <v>0</v>
      </c>
      <c r="R68" s="62">
        <v>0</v>
      </c>
      <c r="S68" s="62">
        <v>0</v>
      </c>
      <c r="T68" s="62">
        <v>0</v>
      </c>
      <c r="U68" s="62">
        <v>0</v>
      </c>
      <c r="V68" s="62">
        <v>0</v>
      </c>
      <c r="W68" s="62">
        <v>0</v>
      </c>
      <c r="X68" s="62">
        <v>32</v>
      </c>
      <c r="Y68" s="62">
        <v>41</v>
      </c>
      <c r="Z68" s="62">
        <v>24</v>
      </c>
      <c r="AA68" s="62">
        <v>36</v>
      </c>
      <c r="AB68" s="62">
        <v>0</v>
      </c>
      <c r="AC68" s="62">
        <v>0</v>
      </c>
      <c r="AD68" s="62">
        <v>0</v>
      </c>
      <c r="AE68" s="62">
        <v>0</v>
      </c>
      <c r="AF68" s="62">
        <v>0</v>
      </c>
      <c r="AG68" s="62">
        <v>92</v>
      </c>
      <c r="AH68" s="62">
        <v>0</v>
      </c>
      <c r="AI68" s="62">
        <v>0</v>
      </c>
      <c r="AJ68" s="62" t="s">
        <v>290</v>
      </c>
      <c r="AK68" s="62" t="s">
        <v>290</v>
      </c>
      <c r="AL68" s="62">
        <v>0</v>
      </c>
      <c r="AM68" s="62">
        <v>221</v>
      </c>
      <c r="AN68" s="62">
        <v>0</v>
      </c>
      <c r="AO68" s="62">
        <v>105</v>
      </c>
      <c r="AP68" s="62">
        <v>120</v>
      </c>
      <c r="AQ68" s="62">
        <v>225</v>
      </c>
      <c r="AR68" t="b">
        <f>IFERROR(MATCH('2019'!A68, '2020'!A:A, 0) &gt;0, FALSE)</f>
        <v>1</v>
      </c>
    </row>
    <row r="69" spans="1:44">
      <c r="A69" s="60" t="s">
        <v>704</v>
      </c>
      <c r="B69" s="60" t="s">
        <v>705</v>
      </c>
      <c r="C69" s="60" t="s">
        <v>15967</v>
      </c>
      <c r="D69" s="60" t="s">
        <v>708</v>
      </c>
      <c r="E69" s="60" t="s">
        <v>709</v>
      </c>
      <c r="F69" s="60" t="s">
        <v>288</v>
      </c>
      <c r="G69" s="60" t="s">
        <v>710</v>
      </c>
      <c r="H69" s="60" t="s">
        <v>14239</v>
      </c>
      <c r="I69" s="60" t="s">
        <v>146</v>
      </c>
      <c r="J69" s="61">
        <v>3.5</v>
      </c>
      <c r="K69" s="61">
        <v>15.5</v>
      </c>
      <c r="L69" s="61">
        <v>10</v>
      </c>
      <c r="M69" s="61">
        <v>29</v>
      </c>
      <c r="N69" s="62">
        <v>66</v>
      </c>
      <c r="O69" s="62">
        <v>24</v>
      </c>
      <c r="P69" s="62">
        <v>22</v>
      </c>
      <c r="Q69" s="62">
        <v>22</v>
      </c>
      <c r="R69" s="62">
        <v>12</v>
      </c>
      <c r="S69" s="62">
        <v>12</v>
      </c>
      <c r="T69" s="62">
        <v>20</v>
      </c>
      <c r="U69" s="62">
        <v>20</v>
      </c>
      <c r="V69" s="62">
        <v>22</v>
      </c>
      <c r="W69" s="62">
        <v>18</v>
      </c>
      <c r="X69" s="62">
        <v>0</v>
      </c>
      <c r="Y69" s="62">
        <v>0</v>
      </c>
      <c r="Z69" s="62">
        <v>0</v>
      </c>
      <c r="AA69" s="62">
        <v>0</v>
      </c>
      <c r="AB69" s="62">
        <v>0</v>
      </c>
      <c r="AC69" s="62">
        <v>0</v>
      </c>
      <c r="AD69" s="62">
        <v>0</v>
      </c>
      <c r="AE69" s="62" t="s">
        <v>290</v>
      </c>
      <c r="AF69" s="62" t="s">
        <v>290</v>
      </c>
      <c r="AG69" s="62">
        <v>0</v>
      </c>
      <c r="AH69" s="62">
        <v>15</v>
      </c>
      <c r="AI69" s="62">
        <v>0</v>
      </c>
      <c r="AJ69" s="62">
        <v>11</v>
      </c>
      <c r="AK69" s="62" t="s">
        <v>290</v>
      </c>
      <c r="AL69" s="62">
        <v>0</v>
      </c>
      <c r="AM69" s="62">
        <v>217</v>
      </c>
      <c r="AN69" s="62" t="s">
        <v>290</v>
      </c>
      <c r="AO69" s="62">
        <v>117</v>
      </c>
      <c r="AP69" s="62">
        <v>133</v>
      </c>
      <c r="AQ69" s="62">
        <v>250</v>
      </c>
      <c r="AR69" t="b">
        <f>IFERROR(MATCH('2019'!A69, '2020'!A:A, 0) &gt;0, FALSE)</f>
        <v>1</v>
      </c>
    </row>
    <row r="70" spans="1:44">
      <c r="A70" s="60" t="s">
        <v>711</v>
      </c>
      <c r="B70" s="60" t="s">
        <v>712</v>
      </c>
      <c r="C70" s="60" t="s">
        <v>5121</v>
      </c>
      <c r="D70" s="60" t="s">
        <v>715</v>
      </c>
      <c r="E70" s="60" t="s">
        <v>716</v>
      </c>
      <c r="F70" s="60" t="s">
        <v>288</v>
      </c>
      <c r="G70" s="60" t="s">
        <v>717</v>
      </c>
      <c r="H70" s="60" t="s">
        <v>14240</v>
      </c>
      <c r="I70" s="60" t="s">
        <v>182</v>
      </c>
      <c r="J70" s="61">
        <v>1.5</v>
      </c>
      <c r="K70" s="61">
        <v>6</v>
      </c>
      <c r="L70" s="61">
        <v>2</v>
      </c>
      <c r="M70" s="61">
        <v>9.5</v>
      </c>
      <c r="N70" s="62">
        <v>42</v>
      </c>
      <c r="O70" s="62">
        <v>15</v>
      </c>
      <c r="P70" s="62">
        <v>0</v>
      </c>
      <c r="Q70" s="62">
        <v>0</v>
      </c>
      <c r="R70" s="62">
        <v>0</v>
      </c>
      <c r="S70" s="62">
        <v>0</v>
      </c>
      <c r="T70" s="62">
        <v>0</v>
      </c>
      <c r="U70" s="62">
        <v>0</v>
      </c>
      <c r="V70" s="62">
        <v>0</v>
      </c>
      <c r="W70" s="62">
        <v>0</v>
      </c>
      <c r="X70" s="62">
        <v>0</v>
      </c>
      <c r="Y70" s="62">
        <v>0</v>
      </c>
      <c r="Z70" s="62">
        <v>0</v>
      </c>
      <c r="AA70" s="62">
        <v>0</v>
      </c>
      <c r="AB70" s="62">
        <v>0</v>
      </c>
      <c r="AC70" s="62">
        <v>0</v>
      </c>
      <c r="AD70" s="62">
        <v>0</v>
      </c>
      <c r="AE70" s="62">
        <v>0</v>
      </c>
      <c r="AF70" s="62">
        <v>0</v>
      </c>
      <c r="AG70" s="62">
        <v>0</v>
      </c>
      <c r="AH70" s="62" t="s">
        <v>290</v>
      </c>
      <c r="AI70" s="62">
        <v>0</v>
      </c>
      <c r="AJ70" s="62">
        <v>22</v>
      </c>
      <c r="AK70" s="62">
        <v>0</v>
      </c>
      <c r="AL70" s="62">
        <v>0</v>
      </c>
      <c r="AM70" s="62">
        <v>30</v>
      </c>
      <c r="AN70" s="62" t="s">
        <v>290</v>
      </c>
      <c r="AO70" s="62">
        <v>26</v>
      </c>
      <c r="AP70" s="62">
        <v>31</v>
      </c>
      <c r="AQ70" s="62">
        <v>57</v>
      </c>
      <c r="AR70" t="b">
        <f>IFERROR(MATCH('2019'!A70, '2020'!A:A, 0) &gt;0, FALSE)</f>
        <v>1</v>
      </c>
    </row>
    <row r="71" spans="1:44">
      <c r="A71" s="60" t="s">
        <v>718</v>
      </c>
      <c r="B71" s="60" t="s">
        <v>446</v>
      </c>
      <c r="C71" s="60" t="s">
        <v>13309</v>
      </c>
      <c r="D71" s="60" t="s">
        <v>720</v>
      </c>
      <c r="E71" s="60" t="s">
        <v>721</v>
      </c>
      <c r="F71" s="60" t="s">
        <v>288</v>
      </c>
      <c r="G71" s="60" t="s">
        <v>722</v>
      </c>
      <c r="H71" s="60" t="s">
        <v>14241</v>
      </c>
      <c r="I71" s="60" t="s">
        <v>146</v>
      </c>
      <c r="J71" s="61">
        <v>4.5</v>
      </c>
      <c r="K71" s="61">
        <v>16.2</v>
      </c>
      <c r="L71" s="61">
        <v>7.6</v>
      </c>
      <c r="M71" s="61">
        <v>28.3</v>
      </c>
      <c r="N71" s="62">
        <v>87</v>
      </c>
      <c r="O71" s="62">
        <v>38</v>
      </c>
      <c r="P71" s="62">
        <v>16</v>
      </c>
      <c r="Q71" s="62">
        <v>17</v>
      </c>
      <c r="R71" s="62">
        <v>11</v>
      </c>
      <c r="S71" s="62">
        <v>20</v>
      </c>
      <c r="T71" s="62">
        <v>14</v>
      </c>
      <c r="U71" s="62">
        <v>23</v>
      </c>
      <c r="V71" s="62">
        <v>25</v>
      </c>
      <c r="W71" s="62">
        <v>22</v>
      </c>
      <c r="X71" s="62">
        <v>0</v>
      </c>
      <c r="Y71" s="62">
        <v>0</v>
      </c>
      <c r="Z71" s="62">
        <v>0</v>
      </c>
      <c r="AA71" s="62">
        <v>0</v>
      </c>
      <c r="AB71" s="62">
        <v>0</v>
      </c>
      <c r="AC71" s="62">
        <v>0</v>
      </c>
      <c r="AD71" s="62">
        <v>0</v>
      </c>
      <c r="AE71" s="62">
        <v>0</v>
      </c>
      <c r="AF71" s="62">
        <v>0</v>
      </c>
      <c r="AG71" s="62">
        <v>0</v>
      </c>
      <c r="AH71" s="62">
        <v>17</v>
      </c>
      <c r="AI71" s="62">
        <v>0</v>
      </c>
      <c r="AJ71" s="62">
        <v>24</v>
      </c>
      <c r="AK71" s="62" t="s">
        <v>290</v>
      </c>
      <c r="AL71" s="62">
        <v>0</v>
      </c>
      <c r="AM71" s="62">
        <v>217</v>
      </c>
      <c r="AN71" s="62" t="s">
        <v>290</v>
      </c>
      <c r="AO71" s="62">
        <v>139</v>
      </c>
      <c r="AP71" s="62">
        <v>134</v>
      </c>
      <c r="AQ71" s="62">
        <v>273</v>
      </c>
      <c r="AR71" t="b">
        <f>IFERROR(MATCH('2019'!A71, '2020'!A:A, 0) &gt;0, FALSE)</f>
        <v>1</v>
      </c>
    </row>
    <row r="72" spans="1:44">
      <c r="A72" s="60" t="s">
        <v>723</v>
      </c>
      <c r="B72" s="60" t="s">
        <v>724</v>
      </c>
      <c r="C72" s="60" t="s">
        <v>5127</v>
      </c>
      <c r="D72" s="60" t="s">
        <v>727</v>
      </c>
      <c r="E72" s="60" t="s">
        <v>728</v>
      </c>
      <c r="F72" s="60" t="s">
        <v>288</v>
      </c>
      <c r="G72" s="60" t="s">
        <v>729</v>
      </c>
      <c r="H72" s="60" t="s">
        <v>14242</v>
      </c>
      <c r="I72" s="60" t="s">
        <v>146</v>
      </c>
      <c r="J72" s="61">
        <v>1</v>
      </c>
      <c r="K72" s="61">
        <v>14.6</v>
      </c>
      <c r="L72" s="61">
        <v>4.0999999999999996</v>
      </c>
      <c r="M72" s="61">
        <v>19.7</v>
      </c>
      <c r="N72" s="62">
        <v>67</v>
      </c>
      <c r="O72" s="62">
        <v>21</v>
      </c>
      <c r="P72" s="62">
        <v>12</v>
      </c>
      <c r="Q72" s="62">
        <v>15</v>
      </c>
      <c r="R72" s="62">
        <v>11</v>
      </c>
      <c r="S72" s="62">
        <v>14</v>
      </c>
      <c r="T72" s="62">
        <v>16</v>
      </c>
      <c r="U72" s="62">
        <v>16</v>
      </c>
      <c r="V72" s="62" t="s">
        <v>290</v>
      </c>
      <c r="W72" s="62">
        <v>13</v>
      </c>
      <c r="X72" s="62">
        <v>0</v>
      </c>
      <c r="Y72" s="62">
        <v>0</v>
      </c>
      <c r="Z72" s="62">
        <v>0</v>
      </c>
      <c r="AA72" s="62">
        <v>0</v>
      </c>
      <c r="AB72" s="62">
        <v>0</v>
      </c>
      <c r="AC72" s="62">
        <v>0</v>
      </c>
      <c r="AD72" s="62">
        <v>0</v>
      </c>
      <c r="AE72" s="62">
        <v>0</v>
      </c>
      <c r="AF72" s="62">
        <v>0</v>
      </c>
      <c r="AG72" s="62">
        <v>0</v>
      </c>
      <c r="AH72" s="62">
        <v>19</v>
      </c>
      <c r="AI72" s="62">
        <v>0</v>
      </c>
      <c r="AJ72" s="62" t="s">
        <v>290</v>
      </c>
      <c r="AK72" s="62" t="s">
        <v>290</v>
      </c>
      <c r="AL72" s="62">
        <v>0</v>
      </c>
      <c r="AM72" s="62">
        <v>154</v>
      </c>
      <c r="AN72" s="62">
        <v>11</v>
      </c>
      <c r="AO72" s="62">
        <v>106</v>
      </c>
      <c r="AP72" s="62">
        <v>88</v>
      </c>
      <c r="AQ72" s="62">
        <v>194</v>
      </c>
      <c r="AR72" t="b">
        <f>IFERROR(MATCH('2019'!A72, '2020'!A:A, 0) &gt;0, FALSE)</f>
        <v>1</v>
      </c>
    </row>
    <row r="73" spans="1:44">
      <c r="A73" s="60" t="s">
        <v>730</v>
      </c>
      <c r="B73" s="60" t="s">
        <v>665</v>
      </c>
      <c r="C73" s="60" t="s">
        <v>13310</v>
      </c>
      <c r="D73" s="60" t="s">
        <v>733</v>
      </c>
      <c r="E73" s="60" t="s">
        <v>734</v>
      </c>
      <c r="F73" s="60" t="s">
        <v>288</v>
      </c>
      <c r="G73" s="60" t="s">
        <v>735</v>
      </c>
      <c r="H73" s="60" t="s">
        <v>15968</v>
      </c>
      <c r="I73" s="60" t="s">
        <v>146</v>
      </c>
      <c r="J73" s="61">
        <v>2</v>
      </c>
      <c r="K73" s="61">
        <v>18</v>
      </c>
      <c r="L73" s="61">
        <v>10</v>
      </c>
      <c r="M73" s="61">
        <v>30</v>
      </c>
      <c r="N73" s="62">
        <v>116</v>
      </c>
      <c r="O73" s="62">
        <v>15</v>
      </c>
      <c r="P73" s="62" t="s">
        <v>290</v>
      </c>
      <c r="Q73" s="62">
        <v>18</v>
      </c>
      <c r="R73" s="62">
        <v>10</v>
      </c>
      <c r="S73" s="62">
        <v>12</v>
      </c>
      <c r="T73" s="62" t="s">
        <v>290</v>
      </c>
      <c r="U73" s="62">
        <v>21</v>
      </c>
      <c r="V73" s="62">
        <v>11</v>
      </c>
      <c r="W73" s="62">
        <v>14</v>
      </c>
      <c r="X73" s="62">
        <v>0</v>
      </c>
      <c r="Y73" s="62">
        <v>0</v>
      </c>
      <c r="Z73" s="62">
        <v>0</v>
      </c>
      <c r="AA73" s="62">
        <v>0</v>
      </c>
      <c r="AB73" s="62">
        <v>0</v>
      </c>
      <c r="AC73" s="62">
        <v>0</v>
      </c>
      <c r="AD73" s="62">
        <v>0</v>
      </c>
      <c r="AE73" s="62" t="s">
        <v>290</v>
      </c>
      <c r="AF73" s="62">
        <v>19</v>
      </c>
      <c r="AG73" s="62">
        <v>0</v>
      </c>
      <c r="AH73" s="62">
        <v>13</v>
      </c>
      <c r="AI73" s="62">
        <v>0</v>
      </c>
      <c r="AJ73" s="62">
        <v>39</v>
      </c>
      <c r="AK73" s="62" t="s">
        <v>290</v>
      </c>
      <c r="AL73" s="62" t="s">
        <v>290</v>
      </c>
      <c r="AM73" s="62">
        <v>177</v>
      </c>
      <c r="AN73" s="62">
        <v>17</v>
      </c>
      <c r="AO73" s="62">
        <v>135</v>
      </c>
      <c r="AP73" s="62">
        <v>117</v>
      </c>
      <c r="AQ73" s="62">
        <v>252</v>
      </c>
      <c r="AR73" t="b">
        <f>IFERROR(MATCH('2019'!A73, '2020'!A:A, 0) &gt;0, FALSE)</f>
        <v>1</v>
      </c>
    </row>
    <row r="74" spans="1:44">
      <c r="A74" s="60" t="s">
        <v>736</v>
      </c>
      <c r="B74" s="60" t="s">
        <v>737</v>
      </c>
      <c r="C74" s="60" t="s">
        <v>5133</v>
      </c>
      <c r="D74" s="60" t="s">
        <v>740</v>
      </c>
      <c r="E74" s="60" t="s">
        <v>734</v>
      </c>
      <c r="F74" s="60" t="s">
        <v>288</v>
      </c>
      <c r="G74" s="60" t="s">
        <v>741</v>
      </c>
      <c r="H74" s="60" t="s">
        <v>15969</v>
      </c>
      <c r="I74" s="60" t="s">
        <v>146</v>
      </c>
      <c r="J74" s="61">
        <v>2</v>
      </c>
      <c r="K74" s="61">
        <v>16</v>
      </c>
      <c r="L74" s="61">
        <v>2</v>
      </c>
      <c r="M74" s="61">
        <v>20</v>
      </c>
      <c r="N74" s="62">
        <v>35</v>
      </c>
      <c r="O74" s="62">
        <v>13</v>
      </c>
      <c r="P74" s="62">
        <v>17</v>
      </c>
      <c r="Q74" s="62">
        <v>10</v>
      </c>
      <c r="R74" s="62" t="s">
        <v>290</v>
      </c>
      <c r="S74" s="62" t="s">
        <v>290</v>
      </c>
      <c r="T74" s="62" t="s">
        <v>290</v>
      </c>
      <c r="U74" s="62" t="s">
        <v>290</v>
      </c>
      <c r="V74" s="62" t="s">
        <v>290</v>
      </c>
      <c r="W74" s="62">
        <v>0</v>
      </c>
      <c r="X74" s="62">
        <v>0</v>
      </c>
      <c r="Y74" s="62">
        <v>0</v>
      </c>
      <c r="Z74" s="62">
        <v>0</v>
      </c>
      <c r="AA74" s="62">
        <v>0</v>
      </c>
      <c r="AB74" s="62">
        <v>0</v>
      </c>
      <c r="AC74" s="62">
        <v>0</v>
      </c>
      <c r="AD74" s="62">
        <v>0</v>
      </c>
      <c r="AE74" s="62">
        <v>0</v>
      </c>
      <c r="AF74" s="62">
        <v>0</v>
      </c>
      <c r="AG74" s="62">
        <v>0</v>
      </c>
      <c r="AH74" s="62">
        <v>0</v>
      </c>
      <c r="AI74" s="62">
        <v>0</v>
      </c>
      <c r="AJ74" s="62">
        <v>54</v>
      </c>
      <c r="AK74" s="62">
        <v>51</v>
      </c>
      <c r="AL74" s="62">
        <v>0</v>
      </c>
      <c r="AM74" s="62">
        <v>0</v>
      </c>
      <c r="AN74" s="62">
        <v>0</v>
      </c>
      <c r="AO74" s="62">
        <v>57</v>
      </c>
      <c r="AP74" s="62">
        <v>48</v>
      </c>
      <c r="AQ74" s="62">
        <v>105</v>
      </c>
      <c r="AR74" t="b">
        <f>IFERROR(MATCH('2019'!A74, '2020'!A:A, 0) &gt;0, FALSE)</f>
        <v>1</v>
      </c>
    </row>
    <row r="75" spans="1:44">
      <c r="A75" s="60" t="s">
        <v>742</v>
      </c>
      <c r="B75" s="60" t="s">
        <v>743</v>
      </c>
      <c r="C75" s="60" t="s">
        <v>7797</v>
      </c>
      <c r="D75" s="60" t="s">
        <v>746</v>
      </c>
      <c r="E75" s="60" t="s">
        <v>669</v>
      </c>
      <c r="F75" s="60" t="s">
        <v>288</v>
      </c>
      <c r="G75" s="60" t="s">
        <v>670</v>
      </c>
      <c r="H75" s="60" t="s">
        <v>14244</v>
      </c>
      <c r="I75" s="60" t="s">
        <v>146</v>
      </c>
      <c r="J75" s="61">
        <v>4</v>
      </c>
      <c r="K75" s="61">
        <v>61</v>
      </c>
      <c r="L75" s="61">
        <v>12</v>
      </c>
      <c r="M75" s="61">
        <v>77</v>
      </c>
      <c r="N75" s="62">
        <v>117</v>
      </c>
      <c r="O75" s="62">
        <v>51</v>
      </c>
      <c r="P75" s="62">
        <v>27</v>
      </c>
      <c r="Q75" s="62">
        <v>25</v>
      </c>
      <c r="R75" s="62">
        <v>33</v>
      </c>
      <c r="S75" s="62">
        <v>18</v>
      </c>
      <c r="T75" s="62">
        <v>25</v>
      </c>
      <c r="U75" s="62">
        <v>22</v>
      </c>
      <c r="V75" s="62">
        <v>20</v>
      </c>
      <c r="W75" s="62">
        <v>18</v>
      </c>
      <c r="X75" s="62">
        <v>23</v>
      </c>
      <c r="Y75" s="62">
        <v>25</v>
      </c>
      <c r="Z75" s="62">
        <v>17</v>
      </c>
      <c r="AA75" s="62">
        <v>30</v>
      </c>
      <c r="AB75" s="62">
        <v>0</v>
      </c>
      <c r="AC75" s="62">
        <v>0</v>
      </c>
      <c r="AD75" s="62">
        <v>0</v>
      </c>
      <c r="AE75" s="62">
        <v>0</v>
      </c>
      <c r="AF75" s="62">
        <v>0</v>
      </c>
      <c r="AG75" s="62">
        <v>0</v>
      </c>
      <c r="AH75" s="62">
        <v>31</v>
      </c>
      <c r="AI75" s="62">
        <v>0</v>
      </c>
      <c r="AJ75" s="62">
        <v>187</v>
      </c>
      <c r="AK75" s="62" t="s">
        <v>290</v>
      </c>
      <c r="AL75" s="62">
        <v>0</v>
      </c>
      <c r="AM75" s="62">
        <v>206</v>
      </c>
      <c r="AN75" s="62">
        <v>22</v>
      </c>
      <c r="AO75" s="62">
        <v>222</v>
      </c>
      <c r="AP75" s="62">
        <v>229</v>
      </c>
      <c r="AQ75" s="62">
        <v>451</v>
      </c>
      <c r="AR75" t="b">
        <f>IFERROR(MATCH('2019'!A75, '2020'!A:A, 0) &gt;0, FALSE)</f>
        <v>1</v>
      </c>
    </row>
    <row r="76" spans="1:44">
      <c r="A76" s="60" t="s">
        <v>747</v>
      </c>
      <c r="B76" s="60" t="s">
        <v>748</v>
      </c>
      <c r="C76" s="60" t="s">
        <v>5142</v>
      </c>
      <c r="D76" s="60" t="s">
        <v>751</v>
      </c>
      <c r="E76" s="60" t="s">
        <v>582</v>
      </c>
      <c r="F76" s="60" t="s">
        <v>288</v>
      </c>
      <c r="G76" s="60" t="s">
        <v>583</v>
      </c>
      <c r="H76" s="60" t="s">
        <v>14245</v>
      </c>
      <c r="I76" s="60" t="s">
        <v>146</v>
      </c>
      <c r="J76" s="61">
        <v>5</v>
      </c>
      <c r="K76" s="61">
        <v>61</v>
      </c>
      <c r="L76" s="61">
        <v>5</v>
      </c>
      <c r="M76" s="61">
        <v>71</v>
      </c>
      <c r="N76" s="62">
        <v>92</v>
      </c>
      <c r="O76" s="62">
        <v>66</v>
      </c>
      <c r="P76" s="62">
        <v>60</v>
      </c>
      <c r="Q76" s="62">
        <v>45</v>
      </c>
      <c r="R76" s="62">
        <v>70</v>
      </c>
      <c r="S76" s="62">
        <v>61</v>
      </c>
      <c r="T76" s="62">
        <v>68</v>
      </c>
      <c r="U76" s="62">
        <v>59</v>
      </c>
      <c r="V76" s="62">
        <v>78</v>
      </c>
      <c r="W76" s="62">
        <v>74</v>
      </c>
      <c r="X76" s="62">
        <v>0</v>
      </c>
      <c r="Y76" s="62">
        <v>0</v>
      </c>
      <c r="Z76" s="62">
        <v>0</v>
      </c>
      <c r="AA76" s="62">
        <v>0</v>
      </c>
      <c r="AB76" s="62">
        <v>0</v>
      </c>
      <c r="AC76" s="62">
        <v>0</v>
      </c>
      <c r="AD76" s="62">
        <v>0</v>
      </c>
      <c r="AE76" s="62">
        <v>0</v>
      </c>
      <c r="AF76" s="62">
        <v>96</v>
      </c>
      <c r="AG76" s="62">
        <v>0</v>
      </c>
      <c r="AH76" s="62" t="s">
        <v>290</v>
      </c>
      <c r="AI76" s="62">
        <v>0</v>
      </c>
      <c r="AJ76" s="62" t="s">
        <v>290</v>
      </c>
      <c r="AK76" s="62">
        <v>0</v>
      </c>
      <c r="AL76" s="62">
        <v>0</v>
      </c>
      <c r="AM76" s="62">
        <v>760</v>
      </c>
      <c r="AN76" s="62" t="s">
        <v>290</v>
      </c>
      <c r="AO76" s="62">
        <v>389</v>
      </c>
      <c r="AP76" s="62">
        <v>380</v>
      </c>
      <c r="AQ76" s="62">
        <v>769</v>
      </c>
      <c r="AR76" t="b">
        <f>IFERROR(MATCH('2019'!A76, '2020'!A:A, 0) &gt;0, FALSE)</f>
        <v>1</v>
      </c>
    </row>
    <row r="77" spans="1:44">
      <c r="A77" s="60" t="s">
        <v>752</v>
      </c>
      <c r="B77" s="60" t="s">
        <v>753</v>
      </c>
      <c r="C77" s="60" t="s">
        <v>5146</v>
      </c>
      <c r="D77" s="60" t="s">
        <v>756</v>
      </c>
      <c r="E77" s="60" t="s">
        <v>582</v>
      </c>
      <c r="F77" s="60" t="s">
        <v>288</v>
      </c>
      <c r="G77" s="60" t="s">
        <v>589</v>
      </c>
      <c r="H77" s="60" t="s">
        <v>14247</v>
      </c>
      <c r="I77" s="60" t="s">
        <v>146</v>
      </c>
      <c r="J77" s="61">
        <v>7</v>
      </c>
      <c r="K77" s="61">
        <v>36</v>
      </c>
      <c r="L77" s="61">
        <v>28.1</v>
      </c>
      <c r="M77" s="61">
        <v>71.099999999999994</v>
      </c>
      <c r="N77" s="62">
        <v>36</v>
      </c>
      <c r="O77" s="62">
        <v>41</v>
      </c>
      <c r="P77" s="62">
        <v>50</v>
      </c>
      <c r="Q77" s="62">
        <v>32</v>
      </c>
      <c r="R77" s="62">
        <v>38</v>
      </c>
      <c r="S77" s="62">
        <v>30</v>
      </c>
      <c r="T77" s="62">
        <v>31</v>
      </c>
      <c r="U77" s="62">
        <v>27</v>
      </c>
      <c r="V77" s="62">
        <v>30</v>
      </c>
      <c r="W77" s="62">
        <v>15</v>
      </c>
      <c r="X77" s="62">
        <v>0</v>
      </c>
      <c r="Y77" s="62">
        <v>0</v>
      </c>
      <c r="Z77" s="62">
        <v>0</v>
      </c>
      <c r="AA77" s="62">
        <v>0</v>
      </c>
      <c r="AB77" s="62">
        <v>25</v>
      </c>
      <c r="AC77" s="62">
        <v>0</v>
      </c>
      <c r="AD77" s="62">
        <v>0</v>
      </c>
      <c r="AE77" s="62">
        <v>0</v>
      </c>
      <c r="AF77" s="62">
        <v>67</v>
      </c>
      <c r="AG77" s="62">
        <v>0</v>
      </c>
      <c r="AH77" s="62">
        <v>0</v>
      </c>
      <c r="AI77" s="62">
        <v>0</v>
      </c>
      <c r="AJ77" s="62">
        <v>0</v>
      </c>
      <c r="AK77" s="62">
        <v>0</v>
      </c>
      <c r="AL77" s="62">
        <v>0</v>
      </c>
      <c r="AM77" s="62">
        <v>422</v>
      </c>
      <c r="AN77" s="62">
        <v>0</v>
      </c>
      <c r="AO77" s="62">
        <v>211</v>
      </c>
      <c r="AP77" s="62">
        <v>211</v>
      </c>
      <c r="AQ77" s="62">
        <v>422</v>
      </c>
      <c r="AR77" t="b">
        <f>IFERROR(MATCH('2019'!A77, '2020'!A:A, 0) &gt;0, FALSE)</f>
        <v>1</v>
      </c>
    </row>
    <row r="78" spans="1:44">
      <c r="A78" s="60" t="s">
        <v>757</v>
      </c>
      <c r="B78" s="60" t="s">
        <v>758</v>
      </c>
      <c r="C78" s="60" t="s">
        <v>5149</v>
      </c>
      <c r="D78" s="60" t="s">
        <v>15490</v>
      </c>
      <c r="E78" s="60" t="s">
        <v>613</v>
      </c>
      <c r="F78" s="60" t="s">
        <v>288</v>
      </c>
      <c r="G78" s="60" t="s">
        <v>614</v>
      </c>
      <c r="H78" s="60" t="s">
        <v>14248</v>
      </c>
      <c r="I78" s="60" t="s">
        <v>146</v>
      </c>
      <c r="J78" s="61">
        <v>3</v>
      </c>
      <c r="K78" s="61">
        <v>20</v>
      </c>
      <c r="L78" s="61">
        <v>8</v>
      </c>
      <c r="M78" s="61">
        <v>31</v>
      </c>
      <c r="N78" s="62">
        <v>23</v>
      </c>
      <c r="O78" s="62">
        <v>16</v>
      </c>
      <c r="P78" s="62">
        <v>20</v>
      </c>
      <c r="Q78" s="62">
        <v>13</v>
      </c>
      <c r="R78" s="62" t="s">
        <v>290</v>
      </c>
      <c r="S78" s="62" t="s">
        <v>290</v>
      </c>
      <c r="T78" s="62" t="s">
        <v>290</v>
      </c>
      <c r="U78" s="62" t="s">
        <v>290</v>
      </c>
      <c r="V78" s="62" t="s">
        <v>290</v>
      </c>
      <c r="W78" s="62" t="s">
        <v>290</v>
      </c>
      <c r="X78" s="62">
        <v>0</v>
      </c>
      <c r="Y78" s="62">
        <v>0</v>
      </c>
      <c r="Z78" s="62">
        <v>0</v>
      </c>
      <c r="AA78" s="62">
        <v>0</v>
      </c>
      <c r="AB78" s="62">
        <v>0</v>
      </c>
      <c r="AC78" s="62">
        <v>0</v>
      </c>
      <c r="AD78" s="62">
        <v>0</v>
      </c>
      <c r="AE78" s="62">
        <v>0</v>
      </c>
      <c r="AF78" s="62">
        <v>0</v>
      </c>
      <c r="AG78" s="62">
        <v>0</v>
      </c>
      <c r="AH78" s="62" t="s">
        <v>290</v>
      </c>
      <c r="AI78" s="62">
        <v>0</v>
      </c>
      <c r="AJ78" s="62" t="s">
        <v>290</v>
      </c>
      <c r="AK78" s="62" t="s">
        <v>290</v>
      </c>
      <c r="AL78" s="62">
        <v>0</v>
      </c>
      <c r="AM78" s="62">
        <v>78</v>
      </c>
      <c r="AN78" s="62">
        <v>10</v>
      </c>
      <c r="AO78" s="62">
        <v>51</v>
      </c>
      <c r="AP78" s="62">
        <v>46</v>
      </c>
      <c r="AQ78" s="62">
        <v>97</v>
      </c>
      <c r="AR78" t="b">
        <f>IFERROR(MATCH('2019'!A78, '2020'!A:A, 0) &gt;0, FALSE)</f>
        <v>1</v>
      </c>
    </row>
    <row r="79" spans="1:44">
      <c r="A79" s="60" t="s">
        <v>762</v>
      </c>
      <c r="B79" s="60" t="s">
        <v>763</v>
      </c>
      <c r="C79" s="60" t="s">
        <v>5152</v>
      </c>
      <c r="D79" s="60" t="s">
        <v>766</v>
      </c>
      <c r="E79" s="60" t="s">
        <v>767</v>
      </c>
      <c r="F79" s="60" t="s">
        <v>288</v>
      </c>
      <c r="G79" s="60" t="s">
        <v>768</v>
      </c>
      <c r="H79" s="60" t="s">
        <v>14249</v>
      </c>
      <c r="I79" s="60" t="s">
        <v>146</v>
      </c>
      <c r="J79" s="61">
        <v>12</v>
      </c>
      <c r="K79" s="61">
        <v>75</v>
      </c>
      <c r="L79" s="61">
        <v>11</v>
      </c>
      <c r="M79" s="61">
        <v>98</v>
      </c>
      <c r="N79" s="62">
        <v>0</v>
      </c>
      <c r="O79" s="62">
        <v>51</v>
      </c>
      <c r="P79" s="62">
        <v>27</v>
      </c>
      <c r="Q79" s="62">
        <v>46</v>
      </c>
      <c r="R79" s="62">
        <v>40</v>
      </c>
      <c r="S79" s="62">
        <v>56</v>
      </c>
      <c r="T79" s="62">
        <v>40</v>
      </c>
      <c r="U79" s="62">
        <v>44</v>
      </c>
      <c r="V79" s="62">
        <v>38</v>
      </c>
      <c r="W79" s="62">
        <v>53</v>
      </c>
      <c r="X79" s="62">
        <v>0</v>
      </c>
      <c r="Y79" s="62">
        <v>0</v>
      </c>
      <c r="Z79" s="62">
        <v>0</v>
      </c>
      <c r="AA79" s="62">
        <v>0</v>
      </c>
      <c r="AB79" s="62">
        <v>0</v>
      </c>
      <c r="AC79" s="62">
        <v>0</v>
      </c>
      <c r="AD79" s="62">
        <v>0</v>
      </c>
      <c r="AE79" s="62">
        <v>0</v>
      </c>
      <c r="AF79" s="62">
        <v>0</v>
      </c>
      <c r="AG79" s="62">
        <v>0</v>
      </c>
      <c r="AH79" s="62">
        <v>0</v>
      </c>
      <c r="AI79" s="62">
        <v>0</v>
      </c>
      <c r="AJ79" s="62">
        <v>0</v>
      </c>
      <c r="AK79" s="62">
        <v>0</v>
      </c>
      <c r="AL79" s="62">
        <v>0</v>
      </c>
      <c r="AM79" s="62">
        <v>395</v>
      </c>
      <c r="AN79" s="62">
        <v>0</v>
      </c>
      <c r="AO79" s="62">
        <v>196</v>
      </c>
      <c r="AP79" s="62">
        <v>199</v>
      </c>
      <c r="AQ79" s="62">
        <v>395</v>
      </c>
      <c r="AR79" t="b">
        <f>IFERROR(MATCH('2019'!A79, '2020'!A:A, 0) &gt;0, FALSE)</f>
        <v>1</v>
      </c>
    </row>
    <row r="80" spans="1:44">
      <c r="A80" s="60" t="s">
        <v>769</v>
      </c>
      <c r="B80" s="60" t="s">
        <v>770</v>
      </c>
      <c r="C80" s="60" t="s">
        <v>14250</v>
      </c>
      <c r="D80" s="60" t="s">
        <v>773</v>
      </c>
      <c r="E80" s="60" t="s">
        <v>641</v>
      </c>
      <c r="F80" s="60" t="s">
        <v>288</v>
      </c>
      <c r="G80" s="60" t="s">
        <v>642</v>
      </c>
      <c r="H80" s="60" t="s">
        <v>14251</v>
      </c>
      <c r="I80" s="60" t="s">
        <v>146</v>
      </c>
      <c r="J80" s="61">
        <v>1</v>
      </c>
      <c r="K80" s="61">
        <v>4</v>
      </c>
      <c r="L80" s="61">
        <v>5</v>
      </c>
      <c r="M80" s="61">
        <v>10</v>
      </c>
      <c r="N80" s="62">
        <v>36</v>
      </c>
      <c r="O80" s="62" t="s">
        <v>290</v>
      </c>
      <c r="P80" s="62">
        <v>0</v>
      </c>
      <c r="Q80" s="62">
        <v>0</v>
      </c>
      <c r="R80" s="62">
        <v>0</v>
      </c>
      <c r="S80" s="62">
        <v>0</v>
      </c>
      <c r="T80" s="62">
        <v>0</v>
      </c>
      <c r="U80" s="62">
        <v>0</v>
      </c>
      <c r="V80" s="62">
        <v>0</v>
      </c>
      <c r="W80" s="62">
        <v>0</v>
      </c>
      <c r="X80" s="62">
        <v>0</v>
      </c>
      <c r="Y80" s="62">
        <v>0</v>
      </c>
      <c r="Z80" s="62">
        <v>0</v>
      </c>
      <c r="AA80" s="62">
        <v>0</v>
      </c>
      <c r="AB80" s="62">
        <v>0</v>
      </c>
      <c r="AC80" s="62">
        <v>0</v>
      </c>
      <c r="AD80" s="62">
        <v>0</v>
      </c>
      <c r="AE80" s="62">
        <v>0</v>
      </c>
      <c r="AF80" s="62">
        <v>0</v>
      </c>
      <c r="AG80" s="62">
        <v>0</v>
      </c>
      <c r="AH80" s="62" t="s">
        <v>290</v>
      </c>
      <c r="AI80" s="62">
        <v>0</v>
      </c>
      <c r="AJ80" s="62">
        <v>12</v>
      </c>
      <c r="AK80" s="62">
        <v>0</v>
      </c>
      <c r="AL80" s="62">
        <v>0</v>
      </c>
      <c r="AM80" s="62">
        <v>28</v>
      </c>
      <c r="AN80" s="62" t="s">
        <v>290</v>
      </c>
      <c r="AO80" s="62">
        <v>21</v>
      </c>
      <c r="AP80" s="62">
        <v>21</v>
      </c>
      <c r="AQ80" s="62">
        <v>42</v>
      </c>
      <c r="AR80" t="b">
        <f>IFERROR(MATCH('2019'!A80, '2020'!A:A, 0) &gt;0, FALSE)</f>
        <v>1</v>
      </c>
    </row>
    <row r="81" spans="1:44">
      <c r="A81" s="60" t="s">
        <v>774</v>
      </c>
      <c r="B81" s="60" t="s">
        <v>775</v>
      </c>
      <c r="C81" s="60" t="s">
        <v>5158</v>
      </c>
      <c r="D81" s="60" t="s">
        <v>778</v>
      </c>
      <c r="E81" s="60" t="s">
        <v>779</v>
      </c>
      <c r="F81" s="60" t="s">
        <v>288</v>
      </c>
      <c r="G81" s="60" t="s">
        <v>710</v>
      </c>
      <c r="H81" s="60" t="s">
        <v>14252</v>
      </c>
      <c r="I81" s="60" t="s">
        <v>146</v>
      </c>
      <c r="J81" s="61">
        <v>1</v>
      </c>
      <c r="K81" s="61">
        <v>20.5</v>
      </c>
      <c r="L81" s="61">
        <v>3</v>
      </c>
      <c r="M81" s="61">
        <v>24.5</v>
      </c>
      <c r="N81" s="62">
        <v>62</v>
      </c>
      <c r="O81" s="62">
        <v>21</v>
      </c>
      <c r="P81" s="62">
        <v>12</v>
      </c>
      <c r="Q81" s="62">
        <v>10</v>
      </c>
      <c r="R81" s="62">
        <v>15</v>
      </c>
      <c r="S81" s="62" t="s">
        <v>290</v>
      </c>
      <c r="T81" s="62" t="s">
        <v>290</v>
      </c>
      <c r="U81" s="62">
        <v>11</v>
      </c>
      <c r="V81" s="62" t="s">
        <v>290</v>
      </c>
      <c r="W81" s="62">
        <v>34</v>
      </c>
      <c r="X81" s="62">
        <v>0</v>
      </c>
      <c r="Y81" s="62">
        <v>0</v>
      </c>
      <c r="Z81" s="62">
        <v>0</v>
      </c>
      <c r="AA81" s="62">
        <v>0</v>
      </c>
      <c r="AB81" s="62">
        <v>0</v>
      </c>
      <c r="AC81" s="62">
        <v>0</v>
      </c>
      <c r="AD81" s="62">
        <v>0</v>
      </c>
      <c r="AE81" s="62">
        <v>0</v>
      </c>
      <c r="AF81" s="62" t="s">
        <v>290</v>
      </c>
      <c r="AG81" s="62">
        <v>0</v>
      </c>
      <c r="AH81" s="62" t="s">
        <v>290</v>
      </c>
      <c r="AI81" s="62">
        <v>0</v>
      </c>
      <c r="AJ81" s="62">
        <v>77</v>
      </c>
      <c r="AK81" s="62" t="s">
        <v>290</v>
      </c>
      <c r="AL81" s="62">
        <v>0</v>
      </c>
      <c r="AM81" s="62">
        <v>110</v>
      </c>
      <c r="AN81" s="62" t="s">
        <v>290</v>
      </c>
      <c r="AO81" s="62">
        <v>101</v>
      </c>
      <c r="AP81" s="62">
        <v>90</v>
      </c>
      <c r="AQ81" s="62">
        <v>191</v>
      </c>
      <c r="AR81" t="b">
        <f>IFERROR(MATCH('2019'!A81, '2020'!A:A, 0) &gt;0, FALSE)</f>
        <v>1</v>
      </c>
    </row>
    <row r="82" spans="1:44">
      <c r="A82" s="60" t="s">
        <v>780</v>
      </c>
      <c r="B82" s="60" t="s">
        <v>781</v>
      </c>
      <c r="C82" s="60" t="s">
        <v>5161</v>
      </c>
      <c r="D82" s="60" t="s">
        <v>784</v>
      </c>
      <c r="E82" s="60" t="s">
        <v>601</v>
      </c>
      <c r="F82" s="60" t="s">
        <v>288</v>
      </c>
      <c r="G82" s="60" t="s">
        <v>602</v>
      </c>
      <c r="H82" s="60" t="s">
        <v>14253</v>
      </c>
      <c r="I82" s="60" t="s">
        <v>146</v>
      </c>
      <c r="J82" s="61">
        <v>1</v>
      </c>
      <c r="K82" s="61">
        <v>31</v>
      </c>
      <c r="L82" s="61">
        <v>13</v>
      </c>
      <c r="M82" s="61">
        <v>45</v>
      </c>
      <c r="N82" s="62">
        <v>69</v>
      </c>
      <c r="O82" s="62">
        <v>40</v>
      </c>
      <c r="P82" s="62">
        <v>30</v>
      </c>
      <c r="Q82" s="62">
        <v>32</v>
      </c>
      <c r="R82" s="62">
        <v>33</v>
      </c>
      <c r="S82" s="62">
        <v>27</v>
      </c>
      <c r="T82" s="62">
        <v>12</v>
      </c>
      <c r="U82" s="62">
        <v>26</v>
      </c>
      <c r="V82" s="62">
        <v>21</v>
      </c>
      <c r="W82" s="62">
        <v>18</v>
      </c>
      <c r="X82" s="62">
        <v>0</v>
      </c>
      <c r="Y82" s="62">
        <v>0</v>
      </c>
      <c r="Z82" s="62">
        <v>0</v>
      </c>
      <c r="AA82" s="62">
        <v>0</v>
      </c>
      <c r="AB82" s="62">
        <v>0</v>
      </c>
      <c r="AC82" s="62">
        <v>0</v>
      </c>
      <c r="AD82" s="62">
        <v>0</v>
      </c>
      <c r="AE82" s="62">
        <v>0</v>
      </c>
      <c r="AF82" s="62">
        <v>19</v>
      </c>
      <c r="AG82" s="62">
        <v>0</v>
      </c>
      <c r="AH82" s="62" t="s">
        <v>290</v>
      </c>
      <c r="AI82" s="62">
        <v>0</v>
      </c>
      <c r="AJ82" s="62" t="s">
        <v>290</v>
      </c>
      <c r="AK82" s="62">
        <v>0</v>
      </c>
      <c r="AL82" s="62">
        <v>0</v>
      </c>
      <c r="AM82" s="62">
        <v>312</v>
      </c>
      <c r="AN82" s="62" t="s">
        <v>290</v>
      </c>
      <c r="AO82" s="62">
        <v>156</v>
      </c>
      <c r="AP82" s="62">
        <v>171</v>
      </c>
      <c r="AQ82" s="62">
        <v>327</v>
      </c>
      <c r="AR82" t="b">
        <f>IFERROR(MATCH('2019'!A82, '2020'!A:A, 0) &gt;0, FALSE)</f>
        <v>1</v>
      </c>
    </row>
    <row r="83" spans="1:44">
      <c r="A83" s="60" t="s">
        <v>785</v>
      </c>
      <c r="B83" s="60" t="s">
        <v>786</v>
      </c>
      <c r="C83" s="60" t="s">
        <v>11483</v>
      </c>
      <c r="D83" s="60" t="s">
        <v>789</v>
      </c>
      <c r="E83" s="60" t="s">
        <v>634</v>
      </c>
      <c r="F83" s="60" t="s">
        <v>288</v>
      </c>
      <c r="G83" s="60" t="s">
        <v>635</v>
      </c>
      <c r="H83" s="60" t="s">
        <v>14254</v>
      </c>
      <c r="I83" s="60" t="s">
        <v>146</v>
      </c>
      <c r="J83" s="61">
        <v>2</v>
      </c>
      <c r="K83" s="61">
        <v>18</v>
      </c>
      <c r="L83" s="61">
        <v>5</v>
      </c>
      <c r="M83" s="61">
        <v>25</v>
      </c>
      <c r="N83" s="62">
        <v>27</v>
      </c>
      <c r="O83" s="62">
        <v>24</v>
      </c>
      <c r="P83" s="62">
        <v>10</v>
      </c>
      <c r="Q83" s="62">
        <v>13</v>
      </c>
      <c r="R83" s="62">
        <v>15</v>
      </c>
      <c r="S83" s="62" t="s">
        <v>290</v>
      </c>
      <c r="T83" s="62">
        <v>15</v>
      </c>
      <c r="U83" s="62">
        <v>10</v>
      </c>
      <c r="V83" s="62">
        <v>16</v>
      </c>
      <c r="W83" s="62">
        <v>26</v>
      </c>
      <c r="X83" s="62">
        <v>0</v>
      </c>
      <c r="Y83" s="62">
        <v>0</v>
      </c>
      <c r="Z83" s="62">
        <v>0</v>
      </c>
      <c r="AA83" s="62">
        <v>0</v>
      </c>
      <c r="AB83" s="62">
        <v>0</v>
      </c>
      <c r="AC83" s="62">
        <v>0</v>
      </c>
      <c r="AD83" s="62">
        <v>0</v>
      </c>
      <c r="AE83" s="62">
        <v>0</v>
      </c>
      <c r="AF83" s="62">
        <v>0</v>
      </c>
      <c r="AG83" s="62">
        <v>0</v>
      </c>
      <c r="AH83" s="62" t="s">
        <v>290</v>
      </c>
      <c r="AI83" s="62" t="s">
        <v>290</v>
      </c>
      <c r="AJ83" s="62">
        <v>14</v>
      </c>
      <c r="AK83" s="62" t="s">
        <v>290</v>
      </c>
      <c r="AL83" s="62">
        <v>0</v>
      </c>
      <c r="AM83" s="62">
        <v>128</v>
      </c>
      <c r="AN83" s="62">
        <v>12</v>
      </c>
      <c r="AO83" s="62">
        <v>98</v>
      </c>
      <c r="AP83" s="62">
        <v>65</v>
      </c>
      <c r="AQ83" s="62">
        <v>163</v>
      </c>
      <c r="AR83" t="b">
        <f>IFERROR(MATCH('2019'!A83, '2020'!A:A, 0) &gt;0, FALSE)</f>
        <v>1</v>
      </c>
    </row>
    <row r="84" spans="1:44">
      <c r="A84" s="60" t="s">
        <v>790</v>
      </c>
      <c r="B84" s="60" t="s">
        <v>791</v>
      </c>
      <c r="C84" s="60" t="s">
        <v>11483</v>
      </c>
      <c r="D84" s="60" t="s">
        <v>792</v>
      </c>
      <c r="E84" s="60" t="s">
        <v>634</v>
      </c>
      <c r="F84" s="60" t="s">
        <v>288</v>
      </c>
      <c r="G84" s="60" t="s">
        <v>635</v>
      </c>
      <c r="H84" s="60" t="s">
        <v>14255</v>
      </c>
      <c r="I84" s="60" t="s">
        <v>146</v>
      </c>
      <c r="J84" s="61">
        <v>3</v>
      </c>
      <c r="K84" s="61">
        <v>38</v>
      </c>
      <c r="L84" s="61">
        <v>20</v>
      </c>
      <c r="M84" s="61">
        <v>61</v>
      </c>
      <c r="N84" s="62">
        <v>88</v>
      </c>
      <c r="O84" s="62">
        <v>38</v>
      </c>
      <c r="P84" s="62">
        <v>34</v>
      </c>
      <c r="Q84" s="62">
        <v>38</v>
      </c>
      <c r="R84" s="62">
        <v>26</v>
      </c>
      <c r="S84" s="62">
        <v>44</v>
      </c>
      <c r="T84" s="62">
        <v>48</v>
      </c>
      <c r="U84" s="62">
        <v>38</v>
      </c>
      <c r="V84" s="62">
        <v>42</v>
      </c>
      <c r="W84" s="62">
        <v>40</v>
      </c>
      <c r="X84" s="62">
        <v>0</v>
      </c>
      <c r="Y84" s="62">
        <v>0</v>
      </c>
      <c r="Z84" s="62">
        <v>0</v>
      </c>
      <c r="AA84" s="62">
        <v>0</v>
      </c>
      <c r="AB84" s="62">
        <v>0</v>
      </c>
      <c r="AC84" s="62">
        <v>0</v>
      </c>
      <c r="AD84" s="62">
        <v>0</v>
      </c>
      <c r="AE84" s="62">
        <v>0</v>
      </c>
      <c r="AF84" s="62">
        <v>23</v>
      </c>
      <c r="AG84" s="62">
        <v>0</v>
      </c>
      <c r="AH84" s="62" t="s">
        <v>290</v>
      </c>
      <c r="AI84" s="62">
        <v>0</v>
      </c>
      <c r="AJ84" s="62" t="s">
        <v>290</v>
      </c>
      <c r="AK84" s="62" t="s">
        <v>290</v>
      </c>
      <c r="AL84" s="62">
        <v>0</v>
      </c>
      <c r="AM84" s="62">
        <v>451</v>
      </c>
      <c r="AN84" s="62">
        <v>0</v>
      </c>
      <c r="AO84" s="62">
        <v>233</v>
      </c>
      <c r="AP84" s="62">
        <v>226</v>
      </c>
      <c r="AQ84" s="62">
        <v>459</v>
      </c>
      <c r="AR84" t="b">
        <f>IFERROR(MATCH('2019'!A84, '2020'!A:A, 0) &gt;0, FALSE)</f>
        <v>1</v>
      </c>
    </row>
    <row r="85" spans="1:44">
      <c r="A85" s="60" t="s">
        <v>793</v>
      </c>
      <c r="B85" s="60" t="s">
        <v>794</v>
      </c>
      <c r="C85" s="60" t="s">
        <v>14256</v>
      </c>
      <c r="D85" s="60" t="s">
        <v>797</v>
      </c>
      <c r="E85" s="60" t="s">
        <v>634</v>
      </c>
      <c r="F85" s="60" t="s">
        <v>288</v>
      </c>
      <c r="G85" s="60" t="s">
        <v>635</v>
      </c>
      <c r="H85" s="60" t="s">
        <v>14257</v>
      </c>
      <c r="I85" s="60" t="s">
        <v>146</v>
      </c>
      <c r="J85" s="61">
        <v>4</v>
      </c>
      <c r="K85" s="61">
        <v>40</v>
      </c>
      <c r="L85" s="61">
        <v>9</v>
      </c>
      <c r="M85" s="61">
        <v>53</v>
      </c>
      <c r="N85" s="62">
        <v>40</v>
      </c>
      <c r="O85" s="62">
        <v>16</v>
      </c>
      <c r="P85" s="62">
        <v>16</v>
      </c>
      <c r="Q85" s="62">
        <v>16</v>
      </c>
      <c r="R85" s="62">
        <v>18</v>
      </c>
      <c r="S85" s="62">
        <v>19</v>
      </c>
      <c r="T85" s="62">
        <v>32</v>
      </c>
      <c r="U85" s="62">
        <v>27</v>
      </c>
      <c r="V85" s="62">
        <v>28</v>
      </c>
      <c r="W85" s="62">
        <v>25</v>
      </c>
      <c r="X85" s="62">
        <v>0</v>
      </c>
      <c r="Y85" s="62">
        <v>0</v>
      </c>
      <c r="Z85" s="62">
        <v>0</v>
      </c>
      <c r="AA85" s="62">
        <v>0</v>
      </c>
      <c r="AB85" s="62">
        <v>0</v>
      </c>
      <c r="AC85" s="62">
        <v>0</v>
      </c>
      <c r="AD85" s="62">
        <v>0</v>
      </c>
      <c r="AE85" s="62">
        <v>0</v>
      </c>
      <c r="AF85" s="62">
        <v>0</v>
      </c>
      <c r="AG85" s="62">
        <v>0</v>
      </c>
      <c r="AH85" s="62">
        <v>10</v>
      </c>
      <c r="AI85" s="62">
        <v>0</v>
      </c>
      <c r="AJ85" s="62">
        <v>15</v>
      </c>
      <c r="AK85" s="62">
        <v>20</v>
      </c>
      <c r="AL85" s="62" t="s">
        <v>290</v>
      </c>
      <c r="AM85" s="62">
        <v>147</v>
      </c>
      <c r="AN85" s="62">
        <v>44</v>
      </c>
      <c r="AO85" s="62">
        <v>112</v>
      </c>
      <c r="AP85" s="62">
        <v>125</v>
      </c>
      <c r="AQ85" s="62">
        <v>237</v>
      </c>
      <c r="AR85" t="b">
        <f>IFERROR(MATCH('2019'!A85, '2020'!A:A, 0) &gt;0, FALSE)</f>
        <v>1</v>
      </c>
    </row>
    <row r="86" spans="1:44">
      <c r="A86" s="60" t="s">
        <v>798</v>
      </c>
      <c r="B86" s="60" t="s">
        <v>799</v>
      </c>
      <c r="C86" s="60" t="s">
        <v>5172</v>
      </c>
      <c r="D86" s="60" t="s">
        <v>802</v>
      </c>
      <c r="E86" s="60" t="s">
        <v>574</v>
      </c>
      <c r="F86" s="60" t="s">
        <v>288</v>
      </c>
      <c r="G86" s="60" t="s">
        <v>803</v>
      </c>
      <c r="H86" s="60" t="s">
        <v>14259</v>
      </c>
      <c r="I86" s="60" t="s">
        <v>146</v>
      </c>
      <c r="J86" s="61">
        <v>1</v>
      </c>
      <c r="K86" s="61">
        <v>19</v>
      </c>
      <c r="L86" s="61">
        <v>4</v>
      </c>
      <c r="M86" s="61">
        <v>24</v>
      </c>
      <c r="N86" s="62">
        <v>37</v>
      </c>
      <c r="O86" s="62">
        <v>11</v>
      </c>
      <c r="P86" s="62">
        <v>13</v>
      </c>
      <c r="Q86" s="62">
        <v>23</v>
      </c>
      <c r="R86" s="62">
        <v>10</v>
      </c>
      <c r="S86" s="62">
        <v>13</v>
      </c>
      <c r="T86" s="62">
        <v>15</v>
      </c>
      <c r="U86" s="62">
        <v>27</v>
      </c>
      <c r="V86" s="62">
        <v>19</v>
      </c>
      <c r="W86" s="62">
        <v>14</v>
      </c>
      <c r="X86" s="62">
        <v>0</v>
      </c>
      <c r="Y86" s="62">
        <v>0</v>
      </c>
      <c r="Z86" s="62">
        <v>0</v>
      </c>
      <c r="AA86" s="62">
        <v>0</v>
      </c>
      <c r="AB86" s="62">
        <v>0</v>
      </c>
      <c r="AC86" s="62">
        <v>0</v>
      </c>
      <c r="AD86" s="62">
        <v>0</v>
      </c>
      <c r="AE86" s="62">
        <v>0</v>
      </c>
      <c r="AF86" s="62">
        <v>0</v>
      </c>
      <c r="AG86" s="62">
        <v>0</v>
      </c>
      <c r="AH86" s="62" t="s">
        <v>290</v>
      </c>
      <c r="AI86" s="62">
        <v>0</v>
      </c>
      <c r="AJ86" s="62">
        <v>11</v>
      </c>
      <c r="AK86" s="62" t="s">
        <v>290</v>
      </c>
      <c r="AL86" s="62">
        <v>0</v>
      </c>
      <c r="AM86" s="62">
        <v>136</v>
      </c>
      <c r="AN86" s="62">
        <v>23</v>
      </c>
      <c r="AO86" s="62">
        <v>80</v>
      </c>
      <c r="AP86" s="62">
        <v>102</v>
      </c>
      <c r="AQ86" s="62">
        <v>182</v>
      </c>
      <c r="AR86" t="b">
        <f>IFERROR(MATCH('2019'!A86, '2020'!A:A, 0) &gt;0, FALSE)</f>
        <v>1</v>
      </c>
    </row>
    <row r="87" spans="1:44">
      <c r="A87" s="60" t="s">
        <v>11492</v>
      </c>
      <c r="B87" s="60" t="s">
        <v>7843</v>
      </c>
      <c r="C87" s="60" t="s">
        <v>14345</v>
      </c>
      <c r="D87" s="60" t="s">
        <v>7846</v>
      </c>
      <c r="E87" s="60" t="s">
        <v>7847</v>
      </c>
      <c r="F87" s="60" t="s">
        <v>288</v>
      </c>
      <c r="G87" s="60" t="s">
        <v>15970</v>
      </c>
      <c r="H87" s="60" t="s">
        <v>14262</v>
      </c>
      <c r="I87" s="60" t="s">
        <v>146</v>
      </c>
      <c r="J87" s="61">
        <v>1</v>
      </c>
      <c r="K87" s="61">
        <v>12</v>
      </c>
      <c r="L87" s="61">
        <v>3</v>
      </c>
      <c r="M87" s="61">
        <v>16</v>
      </c>
      <c r="N87" s="62">
        <v>33</v>
      </c>
      <c r="O87" s="62">
        <v>11</v>
      </c>
      <c r="P87" s="62">
        <v>12</v>
      </c>
      <c r="Q87" s="62" t="s">
        <v>290</v>
      </c>
      <c r="R87" s="62" t="s">
        <v>290</v>
      </c>
      <c r="S87" s="62">
        <v>14</v>
      </c>
      <c r="T87" s="62">
        <v>16</v>
      </c>
      <c r="U87" s="62" t="s">
        <v>290</v>
      </c>
      <c r="V87" s="62">
        <v>12</v>
      </c>
      <c r="W87" s="62">
        <v>11</v>
      </c>
      <c r="X87" s="62">
        <v>0</v>
      </c>
      <c r="Y87" s="62">
        <v>0</v>
      </c>
      <c r="Z87" s="62">
        <v>0</v>
      </c>
      <c r="AA87" s="62">
        <v>0</v>
      </c>
      <c r="AB87" s="62">
        <v>0</v>
      </c>
      <c r="AC87" s="62">
        <v>0</v>
      </c>
      <c r="AD87" s="62">
        <v>0</v>
      </c>
      <c r="AE87" s="62">
        <v>0</v>
      </c>
      <c r="AF87" s="62">
        <v>0</v>
      </c>
      <c r="AG87" s="62">
        <v>0</v>
      </c>
      <c r="AH87" s="62">
        <v>76</v>
      </c>
      <c r="AI87" s="62">
        <v>28</v>
      </c>
      <c r="AJ87" s="62" t="s">
        <v>290</v>
      </c>
      <c r="AK87" s="62" t="s">
        <v>290</v>
      </c>
      <c r="AL87" s="62">
        <v>0</v>
      </c>
      <c r="AM87" s="62">
        <v>25</v>
      </c>
      <c r="AN87" s="62">
        <v>0</v>
      </c>
      <c r="AO87" s="62">
        <v>70</v>
      </c>
      <c r="AP87" s="62">
        <v>61</v>
      </c>
      <c r="AQ87" s="62">
        <v>131</v>
      </c>
      <c r="AR87" t="b">
        <f>IFERROR(MATCH('2019'!A87, '2020'!A:A, 0) &gt;0, FALSE)</f>
        <v>1</v>
      </c>
    </row>
    <row r="88" spans="1:44">
      <c r="A88" s="60" t="s">
        <v>804</v>
      </c>
      <c r="B88" s="60" t="s">
        <v>805</v>
      </c>
      <c r="C88" s="60" t="s">
        <v>10350</v>
      </c>
      <c r="D88" s="60" t="s">
        <v>808</v>
      </c>
      <c r="E88" s="60" t="s">
        <v>809</v>
      </c>
      <c r="F88" s="60" t="s">
        <v>288</v>
      </c>
      <c r="G88" s="60" t="s">
        <v>810</v>
      </c>
      <c r="H88" s="60" t="s">
        <v>14263</v>
      </c>
      <c r="I88" s="60" t="s">
        <v>146</v>
      </c>
      <c r="J88" s="61">
        <v>1</v>
      </c>
      <c r="K88" s="61">
        <v>11</v>
      </c>
      <c r="L88" s="61">
        <v>4.7</v>
      </c>
      <c r="M88" s="61">
        <v>16.7</v>
      </c>
      <c r="N88" s="62">
        <v>0</v>
      </c>
      <c r="O88" s="62">
        <v>26</v>
      </c>
      <c r="P88" s="62">
        <v>13</v>
      </c>
      <c r="Q88" s="62">
        <v>16</v>
      </c>
      <c r="R88" s="62">
        <v>10</v>
      </c>
      <c r="S88" s="62">
        <v>11</v>
      </c>
      <c r="T88" s="62" t="s">
        <v>290</v>
      </c>
      <c r="U88" s="62">
        <v>13</v>
      </c>
      <c r="V88" s="62" t="s">
        <v>290</v>
      </c>
      <c r="W88" s="62">
        <v>12</v>
      </c>
      <c r="X88" s="62">
        <v>0</v>
      </c>
      <c r="Y88" s="62">
        <v>0</v>
      </c>
      <c r="Z88" s="62">
        <v>0</v>
      </c>
      <c r="AA88" s="62">
        <v>0</v>
      </c>
      <c r="AB88" s="62">
        <v>43</v>
      </c>
      <c r="AC88" s="62">
        <v>0</v>
      </c>
      <c r="AD88" s="62">
        <v>0</v>
      </c>
      <c r="AE88" s="62">
        <v>0</v>
      </c>
      <c r="AF88" s="62">
        <v>0</v>
      </c>
      <c r="AG88" s="62">
        <v>0</v>
      </c>
      <c r="AH88" s="62" t="s">
        <v>290</v>
      </c>
      <c r="AI88" s="62">
        <v>0</v>
      </c>
      <c r="AJ88" s="62">
        <v>27</v>
      </c>
      <c r="AK88" s="62" t="s">
        <v>290</v>
      </c>
      <c r="AL88" s="62" t="s">
        <v>290</v>
      </c>
      <c r="AM88" s="62">
        <v>110</v>
      </c>
      <c r="AN88" s="62">
        <v>18</v>
      </c>
      <c r="AO88" s="62">
        <v>82</v>
      </c>
      <c r="AP88" s="62">
        <v>79</v>
      </c>
      <c r="AQ88" s="62">
        <v>161</v>
      </c>
      <c r="AR88" t="b">
        <f>IFERROR(MATCH('2019'!A88, '2020'!A:A, 0) &gt;0, FALSE)</f>
        <v>1</v>
      </c>
    </row>
    <row r="89" spans="1:44">
      <c r="A89" s="60" t="s">
        <v>811</v>
      </c>
      <c r="B89" s="60" t="s">
        <v>812</v>
      </c>
      <c r="C89" s="60" t="s">
        <v>15971</v>
      </c>
      <c r="D89" s="60" t="s">
        <v>814</v>
      </c>
      <c r="E89" s="60" t="s">
        <v>728</v>
      </c>
      <c r="F89" s="60" t="s">
        <v>288</v>
      </c>
      <c r="G89" s="60" t="s">
        <v>729</v>
      </c>
      <c r="H89" s="60" t="s">
        <v>14264</v>
      </c>
      <c r="I89" s="60" t="s">
        <v>146</v>
      </c>
      <c r="J89" s="61">
        <v>4.8</v>
      </c>
      <c r="K89" s="61">
        <v>38.6</v>
      </c>
      <c r="L89" s="61">
        <v>10</v>
      </c>
      <c r="M89" s="61">
        <v>53.4</v>
      </c>
      <c r="N89" s="62">
        <v>108</v>
      </c>
      <c r="O89" s="62">
        <v>52</v>
      </c>
      <c r="P89" s="62">
        <v>29</v>
      </c>
      <c r="Q89" s="62">
        <v>42</v>
      </c>
      <c r="R89" s="62">
        <v>34</v>
      </c>
      <c r="S89" s="62">
        <v>50</v>
      </c>
      <c r="T89" s="62">
        <v>32</v>
      </c>
      <c r="U89" s="62">
        <v>50</v>
      </c>
      <c r="V89" s="62">
        <v>43</v>
      </c>
      <c r="W89" s="62">
        <v>55</v>
      </c>
      <c r="X89" s="62">
        <v>0</v>
      </c>
      <c r="Y89" s="62">
        <v>0</v>
      </c>
      <c r="Z89" s="62">
        <v>0</v>
      </c>
      <c r="AA89" s="62">
        <v>0</v>
      </c>
      <c r="AB89" s="62">
        <v>0</v>
      </c>
      <c r="AC89" s="62">
        <v>0</v>
      </c>
      <c r="AD89" s="62">
        <v>0</v>
      </c>
      <c r="AE89" s="62">
        <v>0</v>
      </c>
      <c r="AF89" s="62">
        <v>46</v>
      </c>
      <c r="AG89" s="62">
        <v>0</v>
      </c>
      <c r="AH89" s="62">
        <v>52</v>
      </c>
      <c r="AI89" s="62">
        <v>0</v>
      </c>
      <c r="AJ89" s="62">
        <v>11</v>
      </c>
      <c r="AK89" s="62">
        <v>0</v>
      </c>
      <c r="AL89" s="62" t="s">
        <v>290</v>
      </c>
      <c r="AM89" s="62">
        <v>460</v>
      </c>
      <c r="AN89" s="62">
        <v>14</v>
      </c>
      <c r="AO89" s="62">
        <v>263</v>
      </c>
      <c r="AP89" s="62">
        <v>278</v>
      </c>
      <c r="AQ89" s="62">
        <v>541</v>
      </c>
      <c r="AR89" t="b">
        <f>IFERROR(MATCH('2019'!A89, '2020'!A:A, 0) &gt;0, FALSE)</f>
        <v>1</v>
      </c>
    </row>
    <row r="90" spans="1:44">
      <c r="A90" s="60" t="s">
        <v>815</v>
      </c>
      <c r="B90" s="60" t="s">
        <v>816</v>
      </c>
      <c r="C90" s="60" t="s">
        <v>5181</v>
      </c>
      <c r="D90" s="60" t="s">
        <v>819</v>
      </c>
      <c r="E90" s="60" t="s">
        <v>728</v>
      </c>
      <c r="F90" s="60" t="s">
        <v>288</v>
      </c>
      <c r="G90" s="60" t="s">
        <v>729</v>
      </c>
      <c r="H90" s="60" t="s">
        <v>14265</v>
      </c>
      <c r="I90" s="60" t="s">
        <v>146</v>
      </c>
      <c r="J90" s="61">
        <v>2</v>
      </c>
      <c r="K90" s="61">
        <v>32</v>
      </c>
      <c r="L90" s="61">
        <v>12</v>
      </c>
      <c r="M90" s="61">
        <v>46</v>
      </c>
      <c r="N90" s="62">
        <v>103</v>
      </c>
      <c r="O90" s="62">
        <v>46</v>
      </c>
      <c r="P90" s="62">
        <v>41</v>
      </c>
      <c r="Q90" s="62">
        <v>31</v>
      </c>
      <c r="R90" s="62">
        <v>45</v>
      </c>
      <c r="S90" s="62">
        <v>29</v>
      </c>
      <c r="T90" s="62">
        <v>37</v>
      </c>
      <c r="U90" s="62">
        <v>37</v>
      </c>
      <c r="V90" s="62">
        <v>40</v>
      </c>
      <c r="W90" s="62">
        <v>39</v>
      </c>
      <c r="X90" s="62">
        <v>0</v>
      </c>
      <c r="Y90" s="62">
        <v>0</v>
      </c>
      <c r="Z90" s="62">
        <v>0</v>
      </c>
      <c r="AA90" s="62">
        <v>0</v>
      </c>
      <c r="AB90" s="62">
        <v>0</v>
      </c>
      <c r="AC90" s="62">
        <v>0</v>
      </c>
      <c r="AD90" s="62">
        <v>0</v>
      </c>
      <c r="AE90" s="62" t="s">
        <v>290</v>
      </c>
      <c r="AF90" s="62">
        <v>72</v>
      </c>
      <c r="AG90" s="62">
        <v>0</v>
      </c>
      <c r="AH90" s="62">
        <v>0</v>
      </c>
      <c r="AI90" s="62" t="s">
        <v>290</v>
      </c>
      <c r="AJ90" s="62">
        <v>30</v>
      </c>
      <c r="AK90" s="62" t="s">
        <v>290</v>
      </c>
      <c r="AL90" s="62" t="s">
        <v>290</v>
      </c>
      <c r="AM90" s="62">
        <v>471</v>
      </c>
      <c r="AN90" s="62">
        <v>14</v>
      </c>
      <c r="AO90" s="62">
        <v>254</v>
      </c>
      <c r="AP90" s="62">
        <v>269</v>
      </c>
      <c r="AQ90" s="62">
        <v>523</v>
      </c>
      <c r="AR90" t="b">
        <f>IFERROR(MATCH('2019'!A90, '2020'!A:A, 0) &gt;0, FALSE)</f>
        <v>1</v>
      </c>
    </row>
    <row r="91" spans="1:44">
      <c r="A91" s="60" t="s">
        <v>820</v>
      </c>
      <c r="B91" s="60" t="s">
        <v>821</v>
      </c>
      <c r="C91" s="60" t="s">
        <v>5184</v>
      </c>
      <c r="D91" s="60" t="s">
        <v>824</v>
      </c>
      <c r="E91" s="60" t="s">
        <v>825</v>
      </c>
      <c r="F91" s="60" t="s">
        <v>288</v>
      </c>
      <c r="G91" s="60" t="s">
        <v>648</v>
      </c>
      <c r="H91" s="60" t="s">
        <v>14266</v>
      </c>
      <c r="I91" s="60" t="s">
        <v>182</v>
      </c>
      <c r="J91" s="61">
        <v>7.5</v>
      </c>
      <c r="K91" s="61">
        <v>25.5</v>
      </c>
      <c r="L91" s="61">
        <v>22</v>
      </c>
      <c r="M91" s="61">
        <v>55</v>
      </c>
      <c r="N91" s="62">
        <v>0</v>
      </c>
      <c r="O91" s="62">
        <v>0</v>
      </c>
      <c r="P91" s="62">
        <v>0</v>
      </c>
      <c r="Q91" s="62">
        <v>0</v>
      </c>
      <c r="R91" s="62">
        <v>0</v>
      </c>
      <c r="S91" s="62">
        <v>0</v>
      </c>
      <c r="T91" s="62">
        <v>0</v>
      </c>
      <c r="U91" s="62">
        <v>0</v>
      </c>
      <c r="V91" s="62">
        <v>0</v>
      </c>
      <c r="W91" s="62">
        <v>0</v>
      </c>
      <c r="X91" s="62">
        <v>36</v>
      </c>
      <c r="Y91" s="62">
        <v>49</v>
      </c>
      <c r="Z91" s="62">
        <v>53</v>
      </c>
      <c r="AA91" s="62">
        <v>47</v>
      </c>
      <c r="AB91" s="62">
        <v>0</v>
      </c>
      <c r="AC91" s="62">
        <v>0</v>
      </c>
      <c r="AD91" s="62">
        <v>0</v>
      </c>
      <c r="AE91" s="62">
        <v>0</v>
      </c>
      <c r="AF91" s="62">
        <v>0</v>
      </c>
      <c r="AG91" s="62">
        <v>0</v>
      </c>
      <c r="AH91" s="62" t="s">
        <v>290</v>
      </c>
      <c r="AI91" s="62">
        <v>0</v>
      </c>
      <c r="AJ91" s="62">
        <v>0</v>
      </c>
      <c r="AK91" s="62" t="s">
        <v>290</v>
      </c>
      <c r="AL91" s="62">
        <v>0</v>
      </c>
      <c r="AM91" s="62">
        <v>177</v>
      </c>
      <c r="AN91" s="62">
        <v>0</v>
      </c>
      <c r="AO91" s="62">
        <v>89</v>
      </c>
      <c r="AP91" s="62">
        <v>96</v>
      </c>
      <c r="AQ91" s="62">
        <v>185</v>
      </c>
      <c r="AR91" t="b">
        <f>IFERROR(MATCH('2019'!A91, '2020'!A:A, 0) &gt;0, FALSE)</f>
        <v>1</v>
      </c>
    </row>
    <row r="92" spans="1:44">
      <c r="A92" s="60" t="s">
        <v>826</v>
      </c>
      <c r="B92" s="60" t="s">
        <v>827</v>
      </c>
      <c r="C92" s="60" t="s">
        <v>15972</v>
      </c>
      <c r="D92" s="60" t="s">
        <v>830</v>
      </c>
      <c r="E92" s="60" t="s">
        <v>831</v>
      </c>
      <c r="F92" s="60" t="s">
        <v>288</v>
      </c>
      <c r="G92" s="60" t="s">
        <v>832</v>
      </c>
      <c r="H92" s="60" t="s">
        <v>15973</v>
      </c>
      <c r="I92" s="60" t="s">
        <v>146</v>
      </c>
      <c r="J92" s="61">
        <v>2</v>
      </c>
      <c r="K92" s="61">
        <v>11.5</v>
      </c>
      <c r="L92" s="61">
        <v>4</v>
      </c>
      <c r="M92" s="61">
        <v>17.5</v>
      </c>
      <c r="N92" s="62">
        <v>44</v>
      </c>
      <c r="O92" s="62">
        <v>14</v>
      </c>
      <c r="P92" s="62">
        <v>14</v>
      </c>
      <c r="Q92" s="62" t="s">
        <v>290</v>
      </c>
      <c r="R92" s="62" t="s">
        <v>290</v>
      </c>
      <c r="S92" s="62" t="s">
        <v>290</v>
      </c>
      <c r="T92" s="62" t="s">
        <v>290</v>
      </c>
      <c r="U92" s="62" t="s">
        <v>290</v>
      </c>
      <c r="V92" s="62">
        <v>0</v>
      </c>
      <c r="W92" s="62">
        <v>0</v>
      </c>
      <c r="X92" s="62">
        <v>0</v>
      </c>
      <c r="Y92" s="62">
        <v>0</v>
      </c>
      <c r="Z92" s="62">
        <v>0</v>
      </c>
      <c r="AA92" s="62">
        <v>0</v>
      </c>
      <c r="AB92" s="62">
        <v>0</v>
      </c>
      <c r="AC92" s="62">
        <v>0</v>
      </c>
      <c r="AD92" s="62">
        <v>0</v>
      </c>
      <c r="AE92" s="62">
        <v>0</v>
      </c>
      <c r="AF92" s="62">
        <v>0</v>
      </c>
      <c r="AG92" s="62">
        <v>0</v>
      </c>
      <c r="AH92" s="62">
        <v>0</v>
      </c>
      <c r="AI92" s="62">
        <v>0</v>
      </c>
      <c r="AJ92" s="62">
        <v>105</v>
      </c>
      <c r="AK92" s="62">
        <v>0</v>
      </c>
      <c r="AL92" s="62">
        <v>0</v>
      </c>
      <c r="AM92" s="62">
        <v>0</v>
      </c>
      <c r="AN92" s="62">
        <v>0</v>
      </c>
      <c r="AO92" s="62">
        <v>52</v>
      </c>
      <c r="AP92" s="62">
        <v>53</v>
      </c>
      <c r="AQ92" s="62">
        <v>105</v>
      </c>
      <c r="AR92" t="b">
        <f>IFERROR(MATCH('2019'!A92, '2020'!A:A, 0) &gt;0, FALSE)</f>
        <v>1</v>
      </c>
    </row>
    <row r="93" spans="1:44">
      <c r="A93" s="60" t="s">
        <v>833</v>
      </c>
      <c r="B93" s="60" t="s">
        <v>834</v>
      </c>
      <c r="C93" s="60" t="s">
        <v>14270</v>
      </c>
      <c r="D93" s="60" t="s">
        <v>836</v>
      </c>
      <c r="E93" s="60" t="s">
        <v>721</v>
      </c>
      <c r="F93" s="60" t="s">
        <v>288</v>
      </c>
      <c r="G93" s="60" t="s">
        <v>722</v>
      </c>
      <c r="H93" s="60" t="s">
        <v>14271</v>
      </c>
      <c r="I93" s="60" t="s">
        <v>146</v>
      </c>
      <c r="J93" s="61">
        <v>2</v>
      </c>
      <c r="K93" s="61">
        <v>27</v>
      </c>
      <c r="L93" s="61">
        <v>9.1999999999999993</v>
      </c>
      <c r="M93" s="61">
        <v>38.200000000000003</v>
      </c>
      <c r="N93" s="62">
        <v>69</v>
      </c>
      <c r="O93" s="62">
        <v>37</v>
      </c>
      <c r="P93" s="62">
        <v>28</v>
      </c>
      <c r="Q93" s="62">
        <v>36</v>
      </c>
      <c r="R93" s="62">
        <v>25</v>
      </c>
      <c r="S93" s="62">
        <v>39</v>
      </c>
      <c r="T93" s="62">
        <v>23</v>
      </c>
      <c r="U93" s="62">
        <v>28</v>
      </c>
      <c r="V93" s="62">
        <v>19</v>
      </c>
      <c r="W93" s="62">
        <v>28</v>
      </c>
      <c r="X93" s="62">
        <v>0</v>
      </c>
      <c r="Y93" s="62">
        <v>0</v>
      </c>
      <c r="Z93" s="62">
        <v>0</v>
      </c>
      <c r="AA93" s="62">
        <v>0</v>
      </c>
      <c r="AB93" s="62">
        <v>0</v>
      </c>
      <c r="AC93" s="62">
        <v>0</v>
      </c>
      <c r="AD93" s="62">
        <v>0</v>
      </c>
      <c r="AE93" s="62">
        <v>12</v>
      </c>
      <c r="AF93" s="62">
        <v>35</v>
      </c>
      <c r="AG93" s="62">
        <v>0</v>
      </c>
      <c r="AH93" s="62">
        <v>0</v>
      </c>
      <c r="AI93" s="62">
        <v>0</v>
      </c>
      <c r="AJ93" s="62">
        <v>23</v>
      </c>
      <c r="AK93" s="62">
        <v>0</v>
      </c>
      <c r="AL93" s="62">
        <v>0</v>
      </c>
      <c r="AM93" s="62">
        <v>327</v>
      </c>
      <c r="AN93" s="62">
        <v>29</v>
      </c>
      <c r="AO93" s="62">
        <v>202</v>
      </c>
      <c r="AP93" s="62">
        <v>177</v>
      </c>
      <c r="AQ93" s="62">
        <v>379</v>
      </c>
      <c r="AR93" t="b">
        <f>IFERROR(MATCH('2019'!A93, '2020'!A:A, 0) &gt;0, FALSE)</f>
        <v>1</v>
      </c>
    </row>
    <row r="94" spans="1:44">
      <c r="A94" s="60" t="s">
        <v>837</v>
      </c>
      <c r="B94" s="60" t="s">
        <v>838</v>
      </c>
      <c r="C94" s="60" t="s">
        <v>13317</v>
      </c>
      <c r="D94" s="60" t="s">
        <v>841</v>
      </c>
      <c r="E94" s="60" t="s">
        <v>721</v>
      </c>
      <c r="F94" s="60" t="s">
        <v>288</v>
      </c>
      <c r="G94" s="60" t="s">
        <v>842</v>
      </c>
      <c r="H94" s="60" t="s">
        <v>14272</v>
      </c>
      <c r="I94" s="60" t="s">
        <v>146</v>
      </c>
      <c r="J94" s="61">
        <v>1</v>
      </c>
      <c r="K94" s="61">
        <v>19</v>
      </c>
      <c r="L94" s="61">
        <v>9</v>
      </c>
      <c r="M94" s="61">
        <v>29</v>
      </c>
      <c r="N94" s="62">
        <v>36</v>
      </c>
      <c r="O94" s="62">
        <v>17</v>
      </c>
      <c r="P94" s="62">
        <v>11</v>
      </c>
      <c r="Q94" s="62">
        <v>13</v>
      </c>
      <c r="R94" s="62">
        <v>13</v>
      </c>
      <c r="S94" s="62">
        <v>15</v>
      </c>
      <c r="T94" s="62">
        <v>11</v>
      </c>
      <c r="U94" s="62">
        <v>19</v>
      </c>
      <c r="V94" s="62" t="s">
        <v>290</v>
      </c>
      <c r="W94" s="62">
        <v>26</v>
      </c>
      <c r="X94" s="62">
        <v>0</v>
      </c>
      <c r="Y94" s="62">
        <v>0</v>
      </c>
      <c r="Z94" s="62">
        <v>0</v>
      </c>
      <c r="AA94" s="62">
        <v>0</v>
      </c>
      <c r="AB94" s="62">
        <v>0</v>
      </c>
      <c r="AC94" s="62">
        <v>0</v>
      </c>
      <c r="AD94" s="62">
        <v>0</v>
      </c>
      <c r="AE94" s="62" t="s">
        <v>290</v>
      </c>
      <c r="AF94" s="62" t="s">
        <v>290</v>
      </c>
      <c r="AG94" s="62">
        <v>0</v>
      </c>
      <c r="AH94" s="62">
        <v>22</v>
      </c>
      <c r="AI94" s="62">
        <v>0</v>
      </c>
      <c r="AJ94" s="62" t="s">
        <v>290</v>
      </c>
      <c r="AK94" s="62" t="s">
        <v>290</v>
      </c>
      <c r="AL94" s="62">
        <v>0</v>
      </c>
      <c r="AM94" s="62">
        <v>128</v>
      </c>
      <c r="AN94" s="62" t="s">
        <v>290</v>
      </c>
      <c r="AO94" s="62">
        <v>88</v>
      </c>
      <c r="AP94" s="62">
        <v>80</v>
      </c>
      <c r="AQ94" s="62">
        <v>168</v>
      </c>
      <c r="AR94" t="b">
        <f>IFERROR(MATCH('2019'!A94, '2020'!A:A, 0) &gt;0, FALSE)</f>
        <v>1</v>
      </c>
    </row>
    <row r="95" spans="1:44">
      <c r="A95" s="60" t="s">
        <v>843</v>
      </c>
      <c r="B95" s="60" t="s">
        <v>844</v>
      </c>
      <c r="C95" s="60" t="s">
        <v>15974</v>
      </c>
      <c r="D95" s="60" t="s">
        <v>847</v>
      </c>
      <c r="E95" s="60" t="s">
        <v>767</v>
      </c>
      <c r="F95" s="60" t="s">
        <v>288</v>
      </c>
      <c r="G95" s="60" t="s">
        <v>768</v>
      </c>
      <c r="H95" s="60" t="s">
        <v>14273</v>
      </c>
      <c r="I95" s="60" t="s">
        <v>146</v>
      </c>
      <c r="J95" s="61">
        <v>2</v>
      </c>
      <c r="K95" s="61">
        <v>19</v>
      </c>
      <c r="L95" s="61">
        <v>8.1</v>
      </c>
      <c r="M95" s="61">
        <v>29.1</v>
      </c>
      <c r="N95" s="62">
        <v>54</v>
      </c>
      <c r="O95" s="62" t="s">
        <v>290</v>
      </c>
      <c r="P95" s="62">
        <v>10</v>
      </c>
      <c r="Q95" s="62">
        <v>13</v>
      </c>
      <c r="R95" s="62">
        <v>13</v>
      </c>
      <c r="S95" s="62">
        <v>10</v>
      </c>
      <c r="T95" s="62">
        <v>18</v>
      </c>
      <c r="U95" s="62">
        <v>19</v>
      </c>
      <c r="V95" s="62">
        <v>19</v>
      </c>
      <c r="W95" s="62">
        <v>16</v>
      </c>
      <c r="X95" s="62">
        <v>0</v>
      </c>
      <c r="Y95" s="62">
        <v>0</v>
      </c>
      <c r="Z95" s="62">
        <v>0</v>
      </c>
      <c r="AA95" s="62">
        <v>0</v>
      </c>
      <c r="AB95" s="62">
        <v>0</v>
      </c>
      <c r="AC95" s="62">
        <v>0</v>
      </c>
      <c r="AD95" s="62">
        <v>0</v>
      </c>
      <c r="AE95" s="62">
        <v>0</v>
      </c>
      <c r="AF95" s="62">
        <v>0</v>
      </c>
      <c r="AG95" s="62">
        <v>0</v>
      </c>
      <c r="AH95" s="62">
        <v>15</v>
      </c>
      <c r="AI95" s="62" t="s">
        <v>290</v>
      </c>
      <c r="AJ95" s="62">
        <v>15</v>
      </c>
      <c r="AK95" s="62" t="s">
        <v>290</v>
      </c>
      <c r="AL95" s="62">
        <v>0</v>
      </c>
      <c r="AM95" s="62">
        <v>143</v>
      </c>
      <c r="AN95" s="62" t="s">
        <v>290</v>
      </c>
      <c r="AO95" s="62">
        <v>92</v>
      </c>
      <c r="AP95" s="62">
        <v>89</v>
      </c>
      <c r="AQ95" s="62">
        <v>181</v>
      </c>
      <c r="AR95" t="b">
        <f>IFERROR(MATCH('2019'!A95, '2020'!A:A, 0) &gt;0, FALSE)</f>
        <v>1</v>
      </c>
    </row>
    <row r="96" spans="1:44">
      <c r="A96" s="60" t="s">
        <v>848</v>
      </c>
      <c r="B96" s="60" t="s">
        <v>849</v>
      </c>
      <c r="C96" s="60" t="s">
        <v>7876</v>
      </c>
      <c r="D96" s="60" t="s">
        <v>852</v>
      </c>
      <c r="E96" s="60" t="s">
        <v>734</v>
      </c>
      <c r="F96" s="60" t="s">
        <v>288</v>
      </c>
      <c r="G96" s="60" t="s">
        <v>735</v>
      </c>
      <c r="H96" s="60" t="s">
        <v>14274</v>
      </c>
      <c r="I96" s="60" t="s">
        <v>146</v>
      </c>
      <c r="J96" s="61">
        <v>5</v>
      </c>
      <c r="K96" s="61">
        <v>54.5</v>
      </c>
      <c r="L96" s="61">
        <v>22</v>
      </c>
      <c r="M96" s="61">
        <v>81.5</v>
      </c>
      <c r="N96" s="62">
        <v>178</v>
      </c>
      <c r="O96" s="62">
        <v>81</v>
      </c>
      <c r="P96" s="62">
        <v>67</v>
      </c>
      <c r="Q96" s="62">
        <v>41</v>
      </c>
      <c r="R96" s="62">
        <v>46</v>
      </c>
      <c r="S96" s="62">
        <v>43</v>
      </c>
      <c r="T96" s="62">
        <v>59</v>
      </c>
      <c r="U96" s="62">
        <v>39</v>
      </c>
      <c r="V96" s="62">
        <v>60</v>
      </c>
      <c r="W96" s="62">
        <v>58</v>
      </c>
      <c r="X96" s="62">
        <v>45</v>
      </c>
      <c r="Y96" s="62">
        <v>45</v>
      </c>
      <c r="Z96" s="62">
        <v>48</v>
      </c>
      <c r="AA96" s="62">
        <v>45</v>
      </c>
      <c r="AB96" s="62">
        <v>0</v>
      </c>
      <c r="AC96" s="62">
        <v>0</v>
      </c>
      <c r="AD96" s="62">
        <v>0</v>
      </c>
      <c r="AE96" s="62">
        <v>0</v>
      </c>
      <c r="AF96" s="62">
        <v>0</v>
      </c>
      <c r="AG96" s="62">
        <v>0</v>
      </c>
      <c r="AH96" s="62">
        <v>43</v>
      </c>
      <c r="AI96" s="62" t="s">
        <v>290</v>
      </c>
      <c r="AJ96" s="62">
        <v>406</v>
      </c>
      <c r="AK96" s="62">
        <v>89</v>
      </c>
      <c r="AL96" s="62">
        <v>0</v>
      </c>
      <c r="AM96" s="62">
        <v>230</v>
      </c>
      <c r="AN96" s="62">
        <v>78</v>
      </c>
      <c r="AO96" s="62">
        <v>422</v>
      </c>
      <c r="AP96" s="62">
        <v>433</v>
      </c>
      <c r="AQ96" s="62">
        <v>855</v>
      </c>
      <c r="AR96" t="b">
        <f>IFERROR(MATCH('2019'!A96, '2020'!A:A, 0) &gt;0, FALSE)</f>
        <v>1</v>
      </c>
    </row>
    <row r="97" spans="1:44">
      <c r="A97" s="60" t="s">
        <v>853</v>
      </c>
      <c r="B97" s="60" t="s">
        <v>854</v>
      </c>
      <c r="C97" s="60" t="s">
        <v>5202</v>
      </c>
      <c r="D97" s="60" t="s">
        <v>857</v>
      </c>
      <c r="E97" s="60" t="s">
        <v>858</v>
      </c>
      <c r="F97" s="60" t="s">
        <v>288</v>
      </c>
      <c r="G97" s="60" t="s">
        <v>722</v>
      </c>
      <c r="H97" s="60" t="s">
        <v>14275</v>
      </c>
      <c r="I97" s="60" t="s">
        <v>146</v>
      </c>
      <c r="J97" s="61">
        <v>2</v>
      </c>
      <c r="K97" s="61">
        <v>39</v>
      </c>
      <c r="L97" s="61">
        <v>26</v>
      </c>
      <c r="M97" s="61">
        <v>67</v>
      </c>
      <c r="N97" s="62">
        <v>150</v>
      </c>
      <c r="O97" s="62">
        <v>47</v>
      </c>
      <c r="P97" s="62">
        <v>39</v>
      </c>
      <c r="Q97" s="62">
        <v>29</v>
      </c>
      <c r="R97" s="62">
        <v>44</v>
      </c>
      <c r="S97" s="62">
        <v>28</v>
      </c>
      <c r="T97" s="62">
        <v>40</v>
      </c>
      <c r="U97" s="62">
        <v>36</v>
      </c>
      <c r="V97" s="62">
        <v>28</v>
      </c>
      <c r="W97" s="62">
        <v>33</v>
      </c>
      <c r="X97" s="62">
        <v>0</v>
      </c>
      <c r="Y97" s="62">
        <v>0</v>
      </c>
      <c r="Z97" s="62">
        <v>0</v>
      </c>
      <c r="AA97" s="62">
        <v>0</v>
      </c>
      <c r="AB97" s="62">
        <v>0</v>
      </c>
      <c r="AC97" s="62">
        <v>0</v>
      </c>
      <c r="AD97" s="62">
        <v>0</v>
      </c>
      <c r="AE97" s="62">
        <v>0</v>
      </c>
      <c r="AF97" s="62">
        <v>0</v>
      </c>
      <c r="AG97" s="62">
        <v>0</v>
      </c>
      <c r="AH97" s="62">
        <v>0</v>
      </c>
      <c r="AI97" s="62">
        <v>11</v>
      </c>
      <c r="AJ97" s="62">
        <v>31</v>
      </c>
      <c r="AK97" s="62" t="s">
        <v>290</v>
      </c>
      <c r="AL97" s="62" t="s">
        <v>290</v>
      </c>
      <c r="AM97" s="62">
        <v>392</v>
      </c>
      <c r="AN97" s="62">
        <v>37</v>
      </c>
      <c r="AO97" s="62">
        <v>235</v>
      </c>
      <c r="AP97" s="62">
        <v>239</v>
      </c>
      <c r="AQ97" s="62">
        <v>474</v>
      </c>
      <c r="AR97" t="b">
        <f>IFERROR(MATCH('2019'!A97, '2020'!A:A, 0) &gt;0, FALSE)</f>
        <v>1</v>
      </c>
    </row>
    <row r="98" spans="1:44">
      <c r="A98" s="60" t="s">
        <v>859</v>
      </c>
      <c r="B98" s="60" t="s">
        <v>860</v>
      </c>
      <c r="C98" s="60" t="s">
        <v>7882</v>
      </c>
      <c r="D98" s="60" t="s">
        <v>863</v>
      </c>
      <c r="E98" s="60" t="s">
        <v>709</v>
      </c>
      <c r="F98" s="60" t="s">
        <v>288</v>
      </c>
      <c r="G98" s="60" t="s">
        <v>710</v>
      </c>
      <c r="H98" s="60" t="s">
        <v>14276</v>
      </c>
      <c r="I98" s="60" t="s">
        <v>146</v>
      </c>
      <c r="J98" s="61">
        <v>2.5</v>
      </c>
      <c r="K98" s="61">
        <v>23.5</v>
      </c>
      <c r="L98" s="61">
        <v>8</v>
      </c>
      <c r="M98" s="61">
        <v>34</v>
      </c>
      <c r="N98" s="62">
        <v>42</v>
      </c>
      <c r="O98" s="62">
        <v>30</v>
      </c>
      <c r="P98" s="62">
        <v>25</v>
      </c>
      <c r="Q98" s="62">
        <v>21</v>
      </c>
      <c r="R98" s="62">
        <v>35</v>
      </c>
      <c r="S98" s="62">
        <v>26</v>
      </c>
      <c r="T98" s="62">
        <v>30</v>
      </c>
      <c r="U98" s="62">
        <v>23</v>
      </c>
      <c r="V98" s="62">
        <v>33</v>
      </c>
      <c r="W98" s="62">
        <v>24</v>
      </c>
      <c r="X98" s="62">
        <v>0</v>
      </c>
      <c r="Y98" s="62">
        <v>0</v>
      </c>
      <c r="Z98" s="62">
        <v>0</v>
      </c>
      <c r="AA98" s="62">
        <v>0</v>
      </c>
      <c r="AB98" s="62">
        <v>0</v>
      </c>
      <c r="AC98" s="62">
        <v>0</v>
      </c>
      <c r="AD98" s="62">
        <v>0</v>
      </c>
      <c r="AE98" s="62">
        <v>0</v>
      </c>
      <c r="AF98" s="62">
        <v>0</v>
      </c>
      <c r="AG98" s="62">
        <v>0</v>
      </c>
      <c r="AH98" s="62">
        <v>21</v>
      </c>
      <c r="AI98" s="62">
        <v>0</v>
      </c>
      <c r="AJ98" s="62">
        <v>44</v>
      </c>
      <c r="AK98" s="62" t="s">
        <v>290</v>
      </c>
      <c r="AL98" s="62" t="s">
        <v>290</v>
      </c>
      <c r="AM98" s="62">
        <v>217</v>
      </c>
      <c r="AN98" s="62" t="s">
        <v>290</v>
      </c>
      <c r="AO98" s="62">
        <v>161</v>
      </c>
      <c r="AP98" s="62">
        <v>128</v>
      </c>
      <c r="AQ98" s="62">
        <v>289</v>
      </c>
      <c r="AR98" t="b">
        <f>IFERROR(MATCH('2019'!A98, '2020'!A:A, 0) &gt;0, FALSE)</f>
        <v>1</v>
      </c>
    </row>
    <row r="99" spans="1:44">
      <c r="A99" s="60" t="s">
        <v>864</v>
      </c>
      <c r="B99" s="60" t="s">
        <v>865</v>
      </c>
      <c r="C99" s="60" t="s">
        <v>14277</v>
      </c>
      <c r="D99" s="60" t="s">
        <v>867</v>
      </c>
      <c r="E99" s="60" t="s">
        <v>709</v>
      </c>
      <c r="F99" s="60" t="s">
        <v>288</v>
      </c>
      <c r="G99" s="60" t="s">
        <v>710</v>
      </c>
      <c r="H99" s="60" t="s">
        <v>14278</v>
      </c>
      <c r="I99" s="60" t="s">
        <v>146</v>
      </c>
      <c r="J99" s="61">
        <v>4</v>
      </c>
      <c r="K99" s="61">
        <v>36.5</v>
      </c>
      <c r="L99" s="61">
        <v>12.5</v>
      </c>
      <c r="M99" s="61">
        <v>53</v>
      </c>
      <c r="N99" s="62">
        <v>130</v>
      </c>
      <c r="O99" s="62">
        <v>56</v>
      </c>
      <c r="P99" s="62">
        <v>55</v>
      </c>
      <c r="Q99" s="62">
        <v>37</v>
      </c>
      <c r="R99" s="62">
        <v>42</v>
      </c>
      <c r="S99" s="62">
        <v>25</v>
      </c>
      <c r="T99" s="62">
        <v>29</v>
      </c>
      <c r="U99" s="62">
        <v>44</v>
      </c>
      <c r="V99" s="62">
        <v>37</v>
      </c>
      <c r="W99" s="62">
        <v>43</v>
      </c>
      <c r="X99" s="62">
        <v>0</v>
      </c>
      <c r="Y99" s="62">
        <v>0</v>
      </c>
      <c r="Z99" s="62">
        <v>0</v>
      </c>
      <c r="AA99" s="62">
        <v>0</v>
      </c>
      <c r="AB99" s="62">
        <v>0</v>
      </c>
      <c r="AC99" s="62">
        <v>0</v>
      </c>
      <c r="AD99" s="62">
        <v>0</v>
      </c>
      <c r="AE99" s="62">
        <v>0</v>
      </c>
      <c r="AF99" s="62">
        <v>21</v>
      </c>
      <c r="AG99" s="62">
        <v>0</v>
      </c>
      <c r="AH99" s="62">
        <v>15</v>
      </c>
      <c r="AI99" s="62">
        <v>0</v>
      </c>
      <c r="AJ99" s="62">
        <v>32</v>
      </c>
      <c r="AK99" s="62" t="s">
        <v>290</v>
      </c>
      <c r="AL99" s="62" t="s">
        <v>290</v>
      </c>
      <c r="AM99" s="62">
        <v>433</v>
      </c>
      <c r="AN99" s="62">
        <v>37</v>
      </c>
      <c r="AO99" s="62">
        <v>261</v>
      </c>
      <c r="AP99" s="62">
        <v>258</v>
      </c>
      <c r="AQ99" s="62">
        <v>519</v>
      </c>
      <c r="AR99" t="b">
        <f>IFERROR(MATCH('2019'!A99, '2020'!A:A, 0) &gt;0, FALSE)</f>
        <v>1</v>
      </c>
    </row>
    <row r="100" spans="1:44">
      <c r="A100" s="60" t="s">
        <v>868</v>
      </c>
      <c r="B100" s="60" t="s">
        <v>869</v>
      </c>
      <c r="C100" s="60" t="s">
        <v>15497</v>
      </c>
      <c r="D100" s="60" t="s">
        <v>871</v>
      </c>
      <c r="E100" s="60" t="s">
        <v>641</v>
      </c>
      <c r="F100" s="60" t="s">
        <v>288</v>
      </c>
      <c r="G100" s="60" t="s">
        <v>642</v>
      </c>
      <c r="H100" s="60" t="s">
        <v>14279</v>
      </c>
      <c r="I100" s="60" t="s">
        <v>146</v>
      </c>
      <c r="J100" s="61">
        <v>2</v>
      </c>
      <c r="K100" s="61">
        <v>16.600000000000001</v>
      </c>
      <c r="L100" s="61">
        <v>7.4</v>
      </c>
      <c r="M100" s="61">
        <v>26</v>
      </c>
      <c r="N100" s="62">
        <v>30</v>
      </c>
      <c r="O100" s="62">
        <v>26</v>
      </c>
      <c r="P100" s="62">
        <v>28</v>
      </c>
      <c r="Q100" s="62">
        <v>23</v>
      </c>
      <c r="R100" s="62">
        <v>33</v>
      </c>
      <c r="S100" s="62">
        <v>20</v>
      </c>
      <c r="T100" s="62">
        <v>24</v>
      </c>
      <c r="U100" s="62">
        <v>27</v>
      </c>
      <c r="V100" s="62">
        <v>21</v>
      </c>
      <c r="W100" s="62">
        <v>22</v>
      </c>
      <c r="X100" s="62">
        <v>0</v>
      </c>
      <c r="Y100" s="62">
        <v>0</v>
      </c>
      <c r="Z100" s="62">
        <v>0</v>
      </c>
      <c r="AA100" s="62">
        <v>0</v>
      </c>
      <c r="AB100" s="62">
        <v>0</v>
      </c>
      <c r="AC100" s="62">
        <v>0</v>
      </c>
      <c r="AD100" s="62">
        <v>0</v>
      </c>
      <c r="AE100" s="62">
        <v>0</v>
      </c>
      <c r="AF100" s="62">
        <v>0</v>
      </c>
      <c r="AG100" s="62">
        <v>0</v>
      </c>
      <c r="AH100" s="62">
        <v>0</v>
      </c>
      <c r="AI100" s="62" t="s">
        <v>290</v>
      </c>
      <c r="AJ100" s="62">
        <v>87</v>
      </c>
      <c r="AK100" s="62" t="s">
        <v>290</v>
      </c>
      <c r="AL100" s="62" t="s">
        <v>290</v>
      </c>
      <c r="AM100" s="62">
        <v>156</v>
      </c>
      <c r="AN100" s="62">
        <v>0</v>
      </c>
      <c r="AO100" s="62">
        <v>133</v>
      </c>
      <c r="AP100" s="62">
        <v>121</v>
      </c>
      <c r="AQ100" s="62">
        <v>254</v>
      </c>
      <c r="AR100" t="b">
        <f>IFERROR(MATCH('2019'!A100, '2020'!A:A, 0) &gt;0, FALSE)</f>
        <v>1</v>
      </c>
    </row>
    <row r="101" spans="1:44">
      <c r="A101" s="60" t="s">
        <v>872</v>
      </c>
      <c r="B101" s="60" t="s">
        <v>873</v>
      </c>
      <c r="C101" s="60" t="s">
        <v>15498</v>
      </c>
      <c r="D101" s="60" t="s">
        <v>876</v>
      </c>
      <c r="E101" s="60" t="s">
        <v>877</v>
      </c>
      <c r="F101" s="60" t="s">
        <v>288</v>
      </c>
      <c r="G101" s="60" t="s">
        <v>878</v>
      </c>
      <c r="H101" s="60" t="s">
        <v>15975</v>
      </c>
      <c r="I101" s="60" t="s">
        <v>146</v>
      </c>
      <c r="J101" s="61">
        <v>2.5</v>
      </c>
      <c r="K101" s="61">
        <v>17.5</v>
      </c>
      <c r="L101" s="61">
        <v>2.5</v>
      </c>
      <c r="M101" s="61">
        <v>22.5</v>
      </c>
      <c r="N101" s="62">
        <v>30</v>
      </c>
      <c r="O101" s="62">
        <v>24</v>
      </c>
      <c r="P101" s="62">
        <v>16</v>
      </c>
      <c r="Q101" s="62">
        <v>31</v>
      </c>
      <c r="R101" s="62">
        <v>14</v>
      </c>
      <c r="S101" s="62">
        <v>12</v>
      </c>
      <c r="T101" s="62">
        <v>11</v>
      </c>
      <c r="U101" s="62">
        <v>21</v>
      </c>
      <c r="V101" s="62">
        <v>16</v>
      </c>
      <c r="W101" s="62">
        <v>14</v>
      </c>
      <c r="X101" s="62">
        <v>0</v>
      </c>
      <c r="Y101" s="62">
        <v>0</v>
      </c>
      <c r="Z101" s="62">
        <v>0</v>
      </c>
      <c r="AA101" s="62">
        <v>0</v>
      </c>
      <c r="AB101" s="62">
        <v>0</v>
      </c>
      <c r="AC101" s="62">
        <v>0</v>
      </c>
      <c r="AD101" s="62">
        <v>0</v>
      </c>
      <c r="AE101" s="62">
        <v>0</v>
      </c>
      <c r="AF101" s="62">
        <v>0</v>
      </c>
      <c r="AG101" s="62">
        <v>0</v>
      </c>
      <c r="AH101" s="62" t="s">
        <v>290</v>
      </c>
      <c r="AI101" s="62" t="s">
        <v>290</v>
      </c>
      <c r="AJ101" s="62">
        <v>71</v>
      </c>
      <c r="AK101" s="62" t="s">
        <v>290</v>
      </c>
      <c r="AL101" s="62" t="s">
        <v>290</v>
      </c>
      <c r="AM101" s="62">
        <v>75</v>
      </c>
      <c r="AN101" s="62">
        <v>30</v>
      </c>
      <c r="AO101" s="62">
        <v>105</v>
      </c>
      <c r="AP101" s="62">
        <v>84</v>
      </c>
      <c r="AQ101" s="62">
        <v>189</v>
      </c>
      <c r="AR101" t="b">
        <f>IFERROR(MATCH('2019'!A101, '2020'!A:A, 0) &gt;0, FALSE)</f>
        <v>1</v>
      </c>
    </row>
    <row r="102" spans="1:44">
      <c r="A102" s="60" t="s">
        <v>879</v>
      </c>
      <c r="B102" s="60" t="s">
        <v>880</v>
      </c>
      <c r="C102" s="60" t="s">
        <v>6273</v>
      </c>
      <c r="D102" s="60" t="s">
        <v>882</v>
      </c>
      <c r="E102" s="60" t="s">
        <v>883</v>
      </c>
      <c r="F102" s="60" t="s">
        <v>288</v>
      </c>
      <c r="G102" s="60" t="s">
        <v>884</v>
      </c>
      <c r="H102" s="60" t="s">
        <v>14280</v>
      </c>
      <c r="I102" s="60" t="s">
        <v>146</v>
      </c>
      <c r="J102" s="61">
        <v>2</v>
      </c>
      <c r="K102" s="61">
        <v>26</v>
      </c>
      <c r="L102" s="61">
        <v>16</v>
      </c>
      <c r="M102" s="61">
        <v>44</v>
      </c>
      <c r="N102" s="62">
        <v>49</v>
      </c>
      <c r="O102" s="62">
        <v>29</v>
      </c>
      <c r="P102" s="62">
        <v>20</v>
      </c>
      <c r="Q102" s="62">
        <v>21</v>
      </c>
      <c r="R102" s="62">
        <v>18</v>
      </c>
      <c r="S102" s="62">
        <v>24</v>
      </c>
      <c r="T102" s="62">
        <v>30</v>
      </c>
      <c r="U102" s="62">
        <v>32</v>
      </c>
      <c r="V102" s="62">
        <v>25</v>
      </c>
      <c r="W102" s="62">
        <v>39</v>
      </c>
      <c r="X102" s="62">
        <v>0</v>
      </c>
      <c r="Y102" s="62">
        <v>0</v>
      </c>
      <c r="Z102" s="62">
        <v>0</v>
      </c>
      <c r="AA102" s="62">
        <v>0</v>
      </c>
      <c r="AB102" s="62">
        <v>0</v>
      </c>
      <c r="AC102" s="62">
        <v>0</v>
      </c>
      <c r="AD102" s="62">
        <v>0</v>
      </c>
      <c r="AE102" s="62">
        <v>0</v>
      </c>
      <c r="AF102" s="62">
        <v>0</v>
      </c>
      <c r="AG102" s="62">
        <v>0</v>
      </c>
      <c r="AH102" s="62">
        <v>27</v>
      </c>
      <c r="AI102" s="62">
        <v>0</v>
      </c>
      <c r="AJ102" s="62">
        <v>40</v>
      </c>
      <c r="AK102" s="62" t="s">
        <v>290</v>
      </c>
      <c r="AL102" s="62" t="s">
        <v>290</v>
      </c>
      <c r="AM102" s="62">
        <v>188</v>
      </c>
      <c r="AN102" s="62">
        <v>25</v>
      </c>
      <c r="AO102" s="62">
        <v>142</v>
      </c>
      <c r="AP102" s="62">
        <v>145</v>
      </c>
      <c r="AQ102" s="62">
        <v>287</v>
      </c>
      <c r="AR102" t="b">
        <f>IFERROR(MATCH('2019'!A102, '2020'!A:A, 0) &gt;0, FALSE)</f>
        <v>1</v>
      </c>
    </row>
    <row r="103" spans="1:44">
      <c r="A103" s="60" t="s">
        <v>885</v>
      </c>
      <c r="B103" s="60" t="s">
        <v>401</v>
      </c>
      <c r="C103" s="60" t="s">
        <v>6064</v>
      </c>
      <c r="D103" s="60" t="s">
        <v>888</v>
      </c>
      <c r="E103" s="60" t="s">
        <v>601</v>
      </c>
      <c r="F103" s="60" t="s">
        <v>288</v>
      </c>
      <c r="G103" s="60" t="s">
        <v>602</v>
      </c>
      <c r="H103" s="60" t="s">
        <v>14281</v>
      </c>
      <c r="I103" s="60" t="s">
        <v>146</v>
      </c>
      <c r="J103" s="61">
        <v>3</v>
      </c>
      <c r="K103" s="61">
        <v>20.5</v>
      </c>
      <c r="L103" s="61">
        <v>6.5</v>
      </c>
      <c r="M103" s="61">
        <v>30</v>
      </c>
      <c r="N103" s="62">
        <v>54</v>
      </c>
      <c r="O103" s="62">
        <v>19</v>
      </c>
      <c r="P103" s="62">
        <v>17</v>
      </c>
      <c r="Q103" s="62">
        <v>11</v>
      </c>
      <c r="R103" s="62">
        <v>15</v>
      </c>
      <c r="S103" s="62">
        <v>18</v>
      </c>
      <c r="T103" s="62">
        <v>10</v>
      </c>
      <c r="U103" s="62">
        <v>20</v>
      </c>
      <c r="V103" s="62">
        <v>11</v>
      </c>
      <c r="W103" s="62">
        <v>24</v>
      </c>
      <c r="X103" s="62">
        <v>0</v>
      </c>
      <c r="Y103" s="62">
        <v>0</v>
      </c>
      <c r="Z103" s="62">
        <v>0</v>
      </c>
      <c r="AA103" s="62">
        <v>0</v>
      </c>
      <c r="AB103" s="62">
        <v>0</v>
      </c>
      <c r="AC103" s="62">
        <v>0</v>
      </c>
      <c r="AD103" s="62">
        <v>0</v>
      </c>
      <c r="AE103" s="62">
        <v>0</v>
      </c>
      <c r="AF103" s="62">
        <v>0</v>
      </c>
      <c r="AG103" s="62">
        <v>0</v>
      </c>
      <c r="AH103" s="62" t="s">
        <v>290</v>
      </c>
      <c r="AI103" s="62">
        <v>0</v>
      </c>
      <c r="AJ103" s="62" t="s">
        <v>290</v>
      </c>
      <c r="AK103" s="62">
        <v>0</v>
      </c>
      <c r="AL103" s="62">
        <v>0</v>
      </c>
      <c r="AM103" s="62">
        <v>184</v>
      </c>
      <c r="AN103" s="62" t="s">
        <v>290</v>
      </c>
      <c r="AO103" s="62">
        <v>88</v>
      </c>
      <c r="AP103" s="62">
        <v>111</v>
      </c>
      <c r="AQ103" s="62">
        <v>199</v>
      </c>
      <c r="AR103" t="b">
        <f>IFERROR(MATCH('2019'!A103, '2020'!A:A, 0) &gt;0, FALSE)</f>
        <v>1</v>
      </c>
    </row>
    <row r="104" spans="1:44">
      <c r="A104" s="60" t="s">
        <v>889</v>
      </c>
      <c r="B104" s="60" t="s">
        <v>890</v>
      </c>
      <c r="C104" s="60" t="s">
        <v>5223</v>
      </c>
      <c r="D104" s="60" t="s">
        <v>892</v>
      </c>
      <c r="E104" s="60" t="s">
        <v>595</v>
      </c>
      <c r="F104" s="60" t="s">
        <v>288</v>
      </c>
      <c r="G104" s="60" t="s">
        <v>596</v>
      </c>
      <c r="H104" s="60" t="s">
        <v>14282</v>
      </c>
      <c r="I104" s="60" t="s">
        <v>146</v>
      </c>
      <c r="J104" s="61">
        <v>2</v>
      </c>
      <c r="K104" s="61">
        <v>18</v>
      </c>
      <c r="L104" s="61">
        <v>6</v>
      </c>
      <c r="M104" s="61">
        <v>26</v>
      </c>
      <c r="N104" s="62">
        <v>62</v>
      </c>
      <c r="O104" s="62">
        <v>31</v>
      </c>
      <c r="P104" s="62">
        <v>11</v>
      </c>
      <c r="Q104" s="62">
        <v>30</v>
      </c>
      <c r="R104" s="62">
        <v>29</v>
      </c>
      <c r="S104" s="62">
        <v>29</v>
      </c>
      <c r="T104" s="62">
        <v>18</v>
      </c>
      <c r="U104" s="62">
        <v>28</v>
      </c>
      <c r="V104" s="62">
        <v>17</v>
      </c>
      <c r="W104" s="62">
        <v>12</v>
      </c>
      <c r="X104" s="62">
        <v>0</v>
      </c>
      <c r="Y104" s="62">
        <v>0</v>
      </c>
      <c r="Z104" s="62">
        <v>0</v>
      </c>
      <c r="AA104" s="62">
        <v>0</v>
      </c>
      <c r="AB104" s="62">
        <v>0</v>
      </c>
      <c r="AC104" s="62">
        <v>0</v>
      </c>
      <c r="AD104" s="62">
        <v>0</v>
      </c>
      <c r="AE104" s="62">
        <v>0</v>
      </c>
      <c r="AF104" s="62">
        <v>0</v>
      </c>
      <c r="AG104" s="62">
        <v>0</v>
      </c>
      <c r="AH104" s="62">
        <v>48</v>
      </c>
      <c r="AI104" s="62">
        <v>0</v>
      </c>
      <c r="AJ104" s="62">
        <v>22</v>
      </c>
      <c r="AK104" s="62" t="s">
        <v>290</v>
      </c>
      <c r="AL104" s="62">
        <v>0</v>
      </c>
      <c r="AM104" s="62">
        <v>180</v>
      </c>
      <c r="AN104" s="62">
        <v>11</v>
      </c>
      <c r="AO104" s="62">
        <v>134</v>
      </c>
      <c r="AP104" s="62">
        <v>133</v>
      </c>
      <c r="AQ104" s="62">
        <v>267</v>
      </c>
      <c r="AR104" t="b">
        <f>IFERROR(MATCH('2019'!A104, '2020'!A:A, 0) &gt;0, FALSE)</f>
        <v>1</v>
      </c>
    </row>
    <row r="105" spans="1:44">
      <c r="A105" s="60" t="s">
        <v>893</v>
      </c>
      <c r="B105" s="60" t="s">
        <v>894</v>
      </c>
      <c r="C105" s="60" t="s">
        <v>13318</v>
      </c>
      <c r="D105" s="60" t="s">
        <v>897</v>
      </c>
      <c r="E105" s="60" t="s">
        <v>574</v>
      </c>
      <c r="F105" s="60" t="s">
        <v>288</v>
      </c>
      <c r="G105" s="60" t="s">
        <v>575</v>
      </c>
      <c r="H105" s="60" t="s">
        <v>14283</v>
      </c>
      <c r="I105" s="60" t="s">
        <v>146</v>
      </c>
      <c r="J105" s="61">
        <v>4</v>
      </c>
      <c r="K105" s="61">
        <v>21.5</v>
      </c>
      <c r="L105" s="61">
        <v>1</v>
      </c>
      <c r="M105" s="61">
        <v>26.5</v>
      </c>
      <c r="N105" s="62">
        <v>14</v>
      </c>
      <c r="O105" s="62">
        <v>18</v>
      </c>
      <c r="P105" s="62">
        <v>21</v>
      </c>
      <c r="Q105" s="62">
        <v>14</v>
      </c>
      <c r="R105" s="62">
        <v>21</v>
      </c>
      <c r="S105" s="62">
        <v>21</v>
      </c>
      <c r="T105" s="62">
        <v>26</v>
      </c>
      <c r="U105" s="62">
        <v>28</v>
      </c>
      <c r="V105" s="62">
        <v>18</v>
      </c>
      <c r="W105" s="62">
        <v>38</v>
      </c>
      <c r="X105" s="62">
        <v>0</v>
      </c>
      <c r="Y105" s="62">
        <v>0</v>
      </c>
      <c r="Z105" s="62">
        <v>0</v>
      </c>
      <c r="AA105" s="62">
        <v>0</v>
      </c>
      <c r="AB105" s="62">
        <v>0</v>
      </c>
      <c r="AC105" s="62">
        <v>0</v>
      </c>
      <c r="AD105" s="62">
        <v>0</v>
      </c>
      <c r="AE105" s="62">
        <v>0</v>
      </c>
      <c r="AF105" s="62">
        <v>0</v>
      </c>
      <c r="AG105" s="62">
        <v>0</v>
      </c>
      <c r="AH105" s="62">
        <v>0</v>
      </c>
      <c r="AI105" s="62">
        <v>0</v>
      </c>
      <c r="AJ105" s="62" t="s">
        <v>290</v>
      </c>
      <c r="AK105" s="62" t="s">
        <v>290</v>
      </c>
      <c r="AL105" s="62" t="s">
        <v>290</v>
      </c>
      <c r="AM105" s="62">
        <v>190</v>
      </c>
      <c r="AN105" s="62">
        <v>19</v>
      </c>
      <c r="AO105" s="62">
        <v>108</v>
      </c>
      <c r="AP105" s="62">
        <v>111</v>
      </c>
      <c r="AQ105" s="62">
        <v>219</v>
      </c>
      <c r="AR105" t="b">
        <f>IFERROR(MATCH('2019'!A105, '2020'!A:A, 0) &gt;0, FALSE)</f>
        <v>1</v>
      </c>
    </row>
    <row r="106" spans="1:44">
      <c r="A106" s="60" t="s">
        <v>898</v>
      </c>
      <c r="B106" s="60" t="s">
        <v>899</v>
      </c>
      <c r="C106" s="60" t="s">
        <v>15976</v>
      </c>
      <c r="D106" s="60" t="s">
        <v>902</v>
      </c>
      <c r="E106" s="60" t="s">
        <v>574</v>
      </c>
      <c r="F106" s="60" t="s">
        <v>288</v>
      </c>
      <c r="G106" s="60" t="s">
        <v>903</v>
      </c>
      <c r="H106" s="60" t="s">
        <v>15977</v>
      </c>
      <c r="I106" s="60" t="s">
        <v>146</v>
      </c>
      <c r="J106" s="61">
        <v>2</v>
      </c>
      <c r="K106" s="61">
        <v>23</v>
      </c>
      <c r="L106" s="61">
        <v>8</v>
      </c>
      <c r="M106" s="61">
        <v>33</v>
      </c>
      <c r="N106" s="62">
        <v>44</v>
      </c>
      <c r="O106" s="62">
        <v>15</v>
      </c>
      <c r="P106" s="62">
        <v>25</v>
      </c>
      <c r="Q106" s="62">
        <v>13</v>
      </c>
      <c r="R106" s="62">
        <v>17</v>
      </c>
      <c r="S106" s="62">
        <v>31</v>
      </c>
      <c r="T106" s="62">
        <v>12</v>
      </c>
      <c r="U106" s="62">
        <v>29</v>
      </c>
      <c r="V106" s="62">
        <v>16</v>
      </c>
      <c r="W106" s="62">
        <v>23</v>
      </c>
      <c r="X106" s="62">
        <v>0</v>
      </c>
      <c r="Y106" s="62">
        <v>0</v>
      </c>
      <c r="Z106" s="62">
        <v>0</v>
      </c>
      <c r="AA106" s="62">
        <v>0</v>
      </c>
      <c r="AB106" s="62">
        <v>0</v>
      </c>
      <c r="AC106" s="62">
        <v>0</v>
      </c>
      <c r="AD106" s="62">
        <v>0</v>
      </c>
      <c r="AE106" s="62">
        <v>0</v>
      </c>
      <c r="AF106" s="62">
        <v>0</v>
      </c>
      <c r="AG106" s="62">
        <v>0</v>
      </c>
      <c r="AH106" s="62">
        <v>45</v>
      </c>
      <c r="AI106" s="62">
        <v>0</v>
      </c>
      <c r="AJ106" s="62">
        <v>22</v>
      </c>
      <c r="AK106" s="62">
        <v>16</v>
      </c>
      <c r="AL106" s="62">
        <v>0</v>
      </c>
      <c r="AM106" s="62">
        <v>123</v>
      </c>
      <c r="AN106" s="62">
        <v>19</v>
      </c>
      <c r="AO106" s="62">
        <v>108</v>
      </c>
      <c r="AP106" s="62">
        <v>117</v>
      </c>
      <c r="AQ106" s="62">
        <v>225</v>
      </c>
      <c r="AR106" t="b">
        <f>IFERROR(MATCH('2019'!A106, '2020'!A:A, 0) &gt;0, FALSE)</f>
        <v>1</v>
      </c>
    </row>
    <row r="107" spans="1:44">
      <c r="A107" s="60" t="s">
        <v>904</v>
      </c>
      <c r="B107" s="60" t="s">
        <v>11529</v>
      </c>
      <c r="C107" s="60" t="s">
        <v>15499</v>
      </c>
      <c r="D107" s="60" t="s">
        <v>908</v>
      </c>
      <c r="E107" s="60" t="s">
        <v>721</v>
      </c>
      <c r="F107" s="60" t="s">
        <v>288</v>
      </c>
      <c r="G107" s="60" t="s">
        <v>722</v>
      </c>
      <c r="H107" s="60" t="s">
        <v>14284</v>
      </c>
      <c r="I107" s="60" t="s">
        <v>146</v>
      </c>
      <c r="J107" s="61">
        <v>5.5</v>
      </c>
      <c r="K107" s="61">
        <v>27.5</v>
      </c>
      <c r="L107" s="61">
        <v>9</v>
      </c>
      <c r="M107" s="61">
        <v>42</v>
      </c>
      <c r="N107" s="62">
        <v>32</v>
      </c>
      <c r="O107" s="62">
        <v>14</v>
      </c>
      <c r="P107" s="62">
        <v>23</v>
      </c>
      <c r="Q107" s="62">
        <v>17</v>
      </c>
      <c r="R107" s="62">
        <v>23</v>
      </c>
      <c r="S107" s="62">
        <v>21</v>
      </c>
      <c r="T107" s="62">
        <v>28</v>
      </c>
      <c r="U107" s="62">
        <v>24</v>
      </c>
      <c r="V107" s="62">
        <v>22</v>
      </c>
      <c r="W107" s="62">
        <v>32</v>
      </c>
      <c r="X107" s="62">
        <v>0</v>
      </c>
      <c r="Y107" s="62">
        <v>0</v>
      </c>
      <c r="Z107" s="62">
        <v>0</v>
      </c>
      <c r="AA107" s="62">
        <v>0</v>
      </c>
      <c r="AB107" s="62">
        <v>0</v>
      </c>
      <c r="AC107" s="62">
        <v>0</v>
      </c>
      <c r="AD107" s="62">
        <v>0</v>
      </c>
      <c r="AE107" s="62">
        <v>0</v>
      </c>
      <c r="AF107" s="62">
        <v>0</v>
      </c>
      <c r="AG107" s="62">
        <v>0</v>
      </c>
      <c r="AH107" s="62" t="s">
        <v>290</v>
      </c>
      <c r="AI107" s="62">
        <v>0</v>
      </c>
      <c r="AJ107" s="62">
        <v>89</v>
      </c>
      <c r="AK107" s="62" t="s">
        <v>290</v>
      </c>
      <c r="AL107" s="62">
        <v>0</v>
      </c>
      <c r="AM107" s="62">
        <v>121</v>
      </c>
      <c r="AN107" s="62">
        <v>12</v>
      </c>
      <c r="AO107" s="62">
        <v>92</v>
      </c>
      <c r="AP107" s="62">
        <v>144</v>
      </c>
      <c r="AQ107" s="62">
        <v>236</v>
      </c>
      <c r="AR107" t="b">
        <f>IFERROR(MATCH('2019'!A107, '2020'!A:A, 0) &gt;0, FALSE)</f>
        <v>1</v>
      </c>
    </row>
    <row r="108" spans="1:44">
      <c r="A108" s="60" t="s">
        <v>909</v>
      </c>
      <c r="B108" s="60" t="s">
        <v>910</v>
      </c>
      <c r="C108" s="60" t="s">
        <v>15978</v>
      </c>
      <c r="D108" s="60" t="s">
        <v>913</v>
      </c>
      <c r="E108" s="60" t="s">
        <v>613</v>
      </c>
      <c r="F108" s="60" t="s">
        <v>288</v>
      </c>
      <c r="G108" s="60" t="s">
        <v>614</v>
      </c>
      <c r="H108" s="60" t="s">
        <v>14285</v>
      </c>
      <c r="I108" s="60" t="s">
        <v>146</v>
      </c>
      <c r="J108" s="61">
        <v>2.6</v>
      </c>
      <c r="K108" s="61">
        <v>12</v>
      </c>
      <c r="L108" s="61">
        <v>2</v>
      </c>
      <c r="M108" s="61">
        <v>16.600000000000001</v>
      </c>
      <c r="N108" s="62">
        <v>34</v>
      </c>
      <c r="O108" s="62">
        <v>18</v>
      </c>
      <c r="P108" s="62" t="s">
        <v>290</v>
      </c>
      <c r="Q108" s="62">
        <v>19</v>
      </c>
      <c r="R108" s="62">
        <v>13</v>
      </c>
      <c r="S108" s="62" t="s">
        <v>290</v>
      </c>
      <c r="T108" s="62">
        <v>12</v>
      </c>
      <c r="U108" s="62" t="s">
        <v>290</v>
      </c>
      <c r="V108" s="62" t="s">
        <v>290</v>
      </c>
      <c r="W108" s="62">
        <v>13</v>
      </c>
      <c r="X108" s="62">
        <v>0</v>
      </c>
      <c r="Y108" s="62">
        <v>0</v>
      </c>
      <c r="Z108" s="62">
        <v>0</v>
      </c>
      <c r="AA108" s="62">
        <v>0</v>
      </c>
      <c r="AB108" s="62">
        <v>0</v>
      </c>
      <c r="AC108" s="62">
        <v>0</v>
      </c>
      <c r="AD108" s="62">
        <v>0</v>
      </c>
      <c r="AE108" s="62">
        <v>0</v>
      </c>
      <c r="AF108" s="62">
        <v>0</v>
      </c>
      <c r="AG108" s="62">
        <v>0</v>
      </c>
      <c r="AH108" s="62">
        <v>25</v>
      </c>
      <c r="AI108" s="62">
        <v>0</v>
      </c>
      <c r="AJ108" s="62">
        <v>44</v>
      </c>
      <c r="AK108" s="62">
        <v>0</v>
      </c>
      <c r="AL108" s="62" t="s">
        <v>290</v>
      </c>
      <c r="AM108" s="62">
        <v>61</v>
      </c>
      <c r="AN108" s="62">
        <v>10</v>
      </c>
      <c r="AO108" s="62">
        <v>71</v>
      </c>
      <c r="AP108" s="62">
        <v>70</v>
      </c>
      <c r="AQ108" s="62">
        <v>141</v>
      </c>
      <c r="AR108" t="b">
        <f>IFERROR(MATCH('2019'!A108, '2020'!A:A, 0) &gt;0, FALSE)</f>
        <v>1</v>
      </c>
    </row>
    <row r="109" spans="1:44">
      <c r="A109" s="60" t="s">
        <v>914</v>
      </c>
      <c r="B109" s="60" t="s">
        <v>915</v>
      </c>
      <c r="C109" s="60" t="s">
        <v>15979</v>
      </c>
      <c r="D109" s="60" t="s">
        <v>7931</v>
      </c>
      <c r="E109" s="60" t="s">
        <v>669</v>
      </c>
      <c r="F109" s="60" t="s">
        <v>288</v>
      </c>
      <c r="G109" s="60" t="s">
        <v>670</v>
      </c>
      <c r="H109" s="60" t="s">
        <v>14287</v>
      </c>
      <c r="I109" s="60" t="s">
        <v>146</v>
      </c>
      <c r="J109" s="61">
        <v>1.5</v>
      </c>
      <c r="K109" s="61">
        <v>34</v>
      </c>
      <c r="L109" s="61">
        <v>11.5</v>
      </c>
      <c r="M109" s="61">
        <v>47</v>
      </c>
      <c r="N109" s="62">
        <v>87</v>
      </c>
      <c r="O109" s="62">
        <v>42</v>
      </c>
      <c r="P109" s="62">
        <v>46</v>
      </c>
      <c r="Q109" s="62">
        <v>29</v>
      </c>
      <c r="R109" s="62">
        <v>49</v>
      </c>
      <c r="S109" s="62">
        <v>46</v>
      </c>
      <c r="T109" s="62">
        <v>42</v>
      </c>
      <c r="U109" s="62">
        <v>47</v>
      </c>
      <c r="V109" s="62">
        <v>42</v>
      </c>
      <c r="W109" s="62">
        <v>49</v>
      </c>
      <c r="X109" s="62">
        <v>0</v>
      </c>
      <c r="Y109" s="62">
        <v>0</v>
      </c>
      <c r="Z109" s="62">
        <v>0</v>
      </c>
      <c r="AA109" s="62">
        <v>0</v>
      </c>
      <c r="AB109" s="62">
        <v>0</v>
      </c>
      <c r="AC109" s="62">
        <v>0</v>
      </c>
      <c r="AD109" s="62">
        <v>0</v>
      </c>
      <c r="AE109" s="62">
        <v>0</v>
      </c>
      <c r="AF109" s="62">
        <v>15</v>
      </c>
      <c r="AG109" s="62">
        <v>0</v>
      </c>
      <c r="AH109" s="62">
        <v>18</v>
      </c>
      <c r="AI109" s="62">
        <v>0</v>
      </c>
      <c r="AJ109" s="62">
        <v>16</v>
      </c>
      <c r="AK109" s="62" t="s">
        <v>290</v>
      </c>
      <c r="AL109" s="62">
        <v>0</v>
      </c>
      <c r="AM109" s="62">
        <v>425</v>
      </c>
      <c r="AN109" s="62">
        <v>30</v>
      </c>
      <c r="AO109" s="62">
        <v>272</v>
      </c>
      <c r="AP109" s="62">
        <v>222</v>
      </c>
      <c r="AQ109" s="62">
        <v>494</v>
      </c>
      <c r="AR109" t="b">
        <f>IFERROR(MATCH('2019'!A109, '2020'!A:A, 0) &gt;0, FALSE)</f>
        <v>1</v>
      </c>
    </row>
    <row r="110" spans="1:44">
      <c r="A110" s="60" t="s">
        <v>920</v>
      </c>
      <c r="B110" s="60" t="s">
        <v>921</v>
      </c>
      <c r="C110" s="60" t="s">
        <v>7935</v>
      </c>
      <c r="D110" s="60" t="s">
        <v>924</v>
      </c>
      <c r="E110" s="60" t="s">
        <v>669</v>
      </c>
      <c r="F110" s="60" t="s">
        <v>288</v>
      </c>
      <c r="G110" s="60" t="s">
        <v>925</v>
      </c>
      <c r="H110" s="60" t="s">
        <v>14288</v>
      </c>
      <c r="I110" s="60" t="s">
        <v>146</v>
      </c>
      <c r="J110" s="61">
        <v>4</v>
      </c>
      <c r="K110" s="61">
        <v>32</v>
      </c>
      <c r="L110" s="61">
        <v>10</v>
      </c>
      <c r="M110" s="61">
        <v>46</v>
      </c>
      <c r="N110" s="62">
        <v>71</v>
      </c>
      <c r="O110" s="62">
        <v>44</v>
      </c>
      <c r="P110" s="62">
        <v>32</v>
      </c>
      <c r="Q110" s="62">
        <v>34</v>
      </c>
      <c r="R110" s="62">
        <v>31</v>
      </c>
      <c r="S110" s="62">
        <v>31</v>
      </c>
      <c r="T110" s="62">
        <v>48</v>
      </c>
      <c r="U110" s="62">
        <v>40</v>
      </c>
      <c r="V110" s="62">
        <v>37</v>
      </c>
      <c r="W110" s="62">
        <v>40</v>
      </c>
      <c r="X110" s="62">
        <v>0</v>
      </c>
      <c r="Y110" s="62">
        <v>0</v>
      </c>
      <c r="Z110" s="62">
        <v>0</v>
      </c>
      <c r="AA110" s="62">
        <v>0</v>
      </c>
      <c r="AB110" s="62">
        <v>0</v>
      </c>
      <c r="AC110" s="62">
        <v>0</v>
      </c>
      <c r="AD110" s="62">
        <v>0</v>
      </c>
      <c r="AE110" s="62">
        <v>0</v>
      </c>
      <c r="AF110" s="62">
        <v>0</v>
      </c>
      <c r="AG110" s="62">
        <v>0</v>
      </c>
      <c r="AH110" s="62" t="s">
        <v>290</v>
      </c>
      <c r="AI110" s="62">
        <v>0</v>
      </c>
      <c r="AJ110" s="62" t="s">
        <v>290</v>
      </c>
      <c r="AK110" s="62" t="s">
        <v>290</v>
      </c>
      <c r="AL110" s="62">
        <v>0</v>
      </c>
      <c r="AM110" s="62">
        <v>370</v>
      </c>
      <c r="AN110" s="62">
        <v>25</v>
      </c>
      <c r="AO110" s="62">
        <v>194</v>
      </c>
      <c r="AP110" s="62">
        <v>214</v>
      </c>
      <c r="AQ110" s="62">
        <v>408</v>
      </c>
      <c r="AR110" t="b">
        <f>IFERROR(MATCH('2019'!A110, '2020'!A:A, 0) &gt;0, FALSE)</f>
        <v>1</v>
      </c>
    </row>
    <row r="111" spans="1:44">
      <c r="A111" s="60" t="s">
        <v>15980</v>
      </c>
      <c r="B111" s="60" t="s">
        <v>7937</v>
      </c>
      <c r="C111" s="60" t="s">
        <v>15981</v>
      </c>
      <c r="D111" s="60" t="s">
        <v>15982</v>
      </c>
      <c r="E111" s="60" t="s">
        <v>3634</v>
      </c>
      <c r="F111" s="60" t="s">
        <v>288</v>
      </c>
      <c r="G111" s="60" t="s">
        <v>3635</v>
      </c>
      <c r="H111" s="60" t="s">
        <v>15983</v>
      </c>
      <c r="I111" s="60" t="s">
        <v>146</v>
      </c>
      <c r="J111" s="61">
        <v>1</v>
      </c>
      <c r="K111" s="61">
        <v>9.4</v>
      </c>
      <c r="L111" s="61">
        <v>12</v>
      </c>
      <c r="M111" s="61">
        <v>22.4</v>
      </c>
      <c r="N111" s="62">
        <v>0</v>
      </c>
      <c r="O111" s="62">
        <v>0</v>
      </c>
      <c r="P111" s="62">
        <v>0</v>
      </c>
      <c r="Q111" s="62">
        <v>0</v>
      </c>
      <c r="R111" s="62">
        <v>0</v>
      </c>
      <c r="S111" s="62">
        <v>0</v>
      </c>
      <c r="T111" s="62">
        <v>0</v>
      </c>
      <c r="U111" s="62">
        <v>0</v>
      </c>
      <c r="V111" s="62">
        <v>0</v>
      </c>
      <c r="W111" s="62">
        <v>0</v>
      </c>
      <c r="X111" s="62">
        <v>0</v>
      </c>
      <c r="Y111" s="62">
        <v>0</v>
      </c>
      <c r="Z111" s="62">
        <v>0</v>
      </c>
      <c r="AA111" s="62">
        <v>0</v>
      </c>
      <c r="AB111" s="62">
        <v>0</v>
      </c>
      <c r="AC111" s="62">
        <v>0</v>
      </c>
      <c r="AD111" s="62">
        <v>0</v>
      </c>
      <c r="AE111" s="62">
        <v>0</v>
      </c>
      <c r="AF111" s="62">
        <v>16</v>
      </c>
      <c r="AG111" s="62">
        <v>30</v>
      </c>
      <c r="AH111" s="62" t="s">
        <v>290</v>
      </c>
      <c r="AI111" s="62">
        <v>0</v>
      </c>
      <c r="AJ111" s="62" t="s">
        <v>290</v>
      </c>
      <c r="AK111" s="62">
        <v>0</v>
      </c>
      <c r="AL111" s="62">
        <v>0</v>
      </c>
      <c r="AM111" s="62">
        <v>34</v>
      </c>
      <c r="AN111" s="62" t="s">
        <v>290</v>
      </c>
      <c r="AO111" s="62">
        <v>21</v>
      </c>
      <c r="AP111" s="62">
        <v>25</v>
      </c>
      <c r="AQ111" s="62">
        <v>46</v>
      </c>
      <c r="AR111" t="b">
        <f>IFERROR(MATCH('2019'!A111, '2020'!A:A, 0) &gt;0, FALSE)</f>
        <v>0</v>
      </c>
    </row>
    <row r="112" spans="1:44">
      <c r="A112" s="60" t="s">
        <v>926</v>
      </c>
      <c r="B112" s="60" t="s">
        <v>927</v>
      </c>
      <c r="C112" s="60" t="s">
        <v>13322</v>
      </c>
      <c r="D112" s="60" t="s">
        <v>930</v>
      </c>
      <c r="E112" s="60" t="s">
        <v>634</v>
      </c>
      <c r="F112" s="60" t="s">
        <v>288</v>
      </c>
      <c r="G112" s="60" t="s">
        <v>635</v>
      </c>
      <c r="H112" s="60" t="s">
        <v>14289</v>
      </c>
      <c r="I112" s="60" t="s">
        <v>146</v>
      </c>
      <c r="J112" s="61">
        <v>5</v>
      </c>
      <c r="K112" s="61">
        <v>13</v>
      </c>
      <c r="L112" s="61">
        <v>0</v>
      </c>
      <c r="M112" s="61">
        <v>18</v>
      </c>
      <c r="N112" s="62">
        <v>96</v>
      </c>
      <c r="O112" s="62">
        <v>18</v>
      </c>
      <c r="P112" s="62">
        <v>0</v>
      </c>
      <c r="Q112" s="62">
        <v>0</v>
      </c>
      <c r="R112" s="62">
        <v>0</v>
      </c>
      <c r="S112" s="62">
        <v>0</v>
      </c>
      <c r="T112" s="62">
        <v>0</v>
      </c>
      <c r="U112" s="62">
        <v>0</v>
      </c>
      <c r="V112" s="62">
        <v>0</v>
      </c>
      <c r="W112" s="62">
        <v>0</v>
      </c>
      <c r="X112" s="62">
        <v>0</v>
      </c>
      <c r="Y112" s="62">
        <v>0</v>
      </c>
      <c r="Z112" s="62">
        <v>0</v>
      </c>
      <c r="AA112" s="62">
        <v>0</v>
      </c>
      <c r="AB112" s="62">
        <v>0</v>
      </c>
      <c r="AC112" s="62">
        <v>0</v>
      </c>
      <c r="AD112" s="62">
        <v>0</v>
      </c>
      <c r="AE112" s="62">
        <v>0</v>
      </c>
      <c r="AF112" s="62">
        <v>0</v>
      </c>
      <c r="AG112" s="62">
        <v>0</v>
      </c>
      <c r="AH112" s="62" t="s">
        <v>290</v>
      </c>
      <c r="AI112" s="62">
        <v>0</v>
      </c>
      <c r="AJ112" s="62">
        <v>11</v>
      </c>
      <c r="AK112" s="62">
        <v>0</v>
      </c>
      <c r="AL112" s="62">
        <v>0</v>
      </c>
      <c r="AM112" s="62">
        <v>82</v>
      </c>
      <c r="AN112" s="62">
        <v>20</v>
      </c>
      <c r="AO112" s="62">
        <v>51</v>
      </c>
      <c r="AP112" s="62">
        <v>63</v>
      </c>
      <c r="AQ112" s="62">
        <v>114</v>
      </c>
      <c r="AR112" t="b">
        <f>IFERROR(MATCH('2019'!A112, '2020'!A:A, 0) &gt;0, FALSE)</f>
        <v>1</v>
      </c>
    </row>
    <row r="113" spans="1:44">
      <c r="A113" s="60" t="s">
        <v>932</v>
      </c>
      <c r="B113" s="60" t="s">
        <v>933</v>
      </c>
      <c r="C113" s="60" t="s">
        <v>14290</v>
      </c>
      <c r="D113" s="60" t="s">
        <v>936</v>
      </c>
      <c r="E113" s="60" t="s">
        <v>937</v>
      </c>
      <c r="F113" s="60" t="s">
        <v>288</v>
      </c>
      <c r="G113" s="60" t="s">
        <v>602</v>
      </c>
      <c r="H113" s="60" t="s">
        <v>14291</v>
      </c>
      <c r="I113" s="60" t="s">
        <v>146</v>
      </c>
      <c r="J113" s="61">
        <v>3.8</v>
      </c>
      <c r="K113" s="61">
        <v>36.1</v>
      </c>
      <c r="L113" s="61">
        <v>23.8</v>
      </c>
      <c r="M113" s="61">
        <v>63.7</v>
      </c>
      <c r="N113" s="62">
        <v>62</v>
      </c>
      <c r="O113" s="62">
        <v>24</v>
      </c>
      <c r="P113" s="62">
        <v>27</v>
      </c>
      <c r="Q113" s="62">
        <v>24</v>
      </c>
      <c r="R113" s="62">
        <v>19</v>
      </c>
      <c r="S113" s="62">
        <v>26</v>
      </c>
      <c r="T113" s="62">
        <v>29</v>
      </c>
      <c r="U113" s="62">
        <v>20</v>
      </c>
      <c r="V113" s="62">
        <v>20</v>
      </c>
      <c r="W113" s="62">
        <v>34</v>
      </c>
      <c r="X113" s="62">
        <v>18</v>
      </c>
      <c r="Y113" s="62">
        <v>11</v>
      </c>
      <c r="Z113" s="62">
        <v>17</v>
      </c>
      <c r="AA113" s="62">
        <v>18</v>
      </c>
      <c r="AB113" s="62">
        <v>0</v>
      </c>
      <c r="AC113" s="62">
        <v>0</v>
      </c>
      <c r="AD113" s="62">
        <v>0</v>
      </c>
      <c r="AE113" s="62">
        <v>0</v>
      </c>
      <c r="AF113" s="62">
        <v>15</v>
      </c>
      <c r="AG113" s="62">
        <v>16</v>
      </c>
      <c r="AH113" s="62">
        <v>19</v>
      </c>
      <c r="AI113" s="62">
        <v>0</v>
      </c>
      <c r="AJ113" s="62">
        <v>134</v>
      </c>
      <c r="AK113" s="62">
        <v>15</v>
      </c>
      <c r="AL113" s="62">
        <v>0</v>
      </c>
      <c r="AM113" s="62">
        <v>202</v>
      </c>
      <c r="AN113" s="62">
        <v>10</v>
      </c>
      <c r="AO113" s="62">
        <v>195</v>
      </c>
      <c r="AP113" s="62">
        <v>185</v>
      </c>
      <c r="AQ113" s="62">
        <v>380</v>
      </c>
      <c r="AR113" t="b">
        <f>IFERROR(MATCH('2019'!A113, '2020'!A:A, 0) &gt;0, FALSE)</f>
        <v>1</v>
      </c>
    </row>
    <row r="114" spans="1:44">
      <c r="A114" s="60" t="s">
        <v>938</v>
      </c>
      <c r="B114" s="60" t="s">
        <v>939</v>
      </c>
      <c r="C114" s="60" t="s">
        <v>14292</v>
      </c>
      <c r="D114" s="60" t="s">
        <v>942</v>
      </c>
      <c r="E114" s="60" t="s">
        <v>877</v>
      </c>
      <c r="F114" s="60" t="s">
        <v>288</v>
      </c>
      <c r="G114" s="60" t="s">
        <v>943</v>
      </c>
      <c r="H114" s="60" t="s">
        <v>14293</v>
      </c>
      <c r="I114" s="60" t="s">
        <v>146</v>
      </c>
      <c r="J114" s="61">
        <v>1.3</v>
      </c>
      <c r="K114" s="61">
        <v>6.1</v>
      </c>
      <c r="L114" s="61">
        <v>0</v>
      </c>
      <c r="M114" s="61">
        <v>7.4</v>
      </c>
      <c r="N114" s="62">
        <v>17</v>
      </c>
      <c r="O114" s="62" t="s">
        <v>290</v>
      </c>
      <c r="P114" s="62" t="s">
        <v>290</v>
      </c>
      <c r="Q114" s="62" t="s">
        <v>290</v>
      </c>
      <c r="R114" s="62" t="s">
        <v>290</v>
      </c>
      <c r="S114" s="62" t="s">
        <v>290</v>
      </c>
      <c r="T114" s="62" t="s">
        <v>290</v>
      </c>
      <c r="U114" s="62" t="s">
        <v>290</v>
      </c>
      <c r="V114" s="62">
        <v>0</v>
      </c>
      <c r="W114" s="62">
        <v>0</v>
      </c>
      <c r="X114" s="62">
        <v>0</v>
      </c>
      <c r="Y114" s="62">
        <v>0</v>
      </c>
      <c r="Z114" s="62">
        <v>0</v>
      </c>
      <c r="AA114" s="62">
        <v>0</v>
      </c>
      <c r="AB114" s="62">
        <v>0</v>
      </c>
      <c r="AC114" s="62">
        <v>0</v>
      </c>
      <c r="AD114" s="62">
        <v>0</v>
      </c>
      <c r="AE114" s="62">
        <v>0</v>
      </c>
      <c r="AF114" s="62">
        <v>0</v>
      </c>
      <c r="AG114" s="62">
        <v>0</v>
      </c>
      <c r="AH114" s="62">
        <v>0</v>
      </c>
      <c r="AI114" s="62">
        <v>0</v>
      </c>
      <c r="AJ114" s="62">
        <v>11</v>
      </c>
      <c r="AK114" s="62" t="s">
        <v>290</v>
      </c>
      <c r="AL114" s="62">
        <v>0</v>
      </c>
      <c r="AM114" s="62">
        <v>24</v>
      </c>
      <c r="AN114" s="62" t="s">
        <v>290</v>
      </c>
      <c r="AO114" s="62">
        <v>18</v>
      </c>
      <c r="AP114" s="62">
        <v>21</v>
      </c>
      <c r="AQ114" s="62">
        <v>39</v>
      </c>
      <c r="AR114" t="b">
        <f>IFERROR(MATCH('2019'!A114, '2020'!A:A, 0) &gt;0, FALSE)</f>
        <v>1</v>
      </c>
    </row>
    <row r="115" spans="1:44">
      <c r="A115" s="60" t="s">
        <v>13324</v>
      </c>
      <c r="B115" s="60" t="s">
        <v>13325</v>
      </c>
      <c r="C115" s="60" t="s">
        <v>13326</v>
      </c>
      <c r="D115" s="60" t="s">
        <v>13327</v>
      </c>
      <c r="E115" s="60" t="s">
        <v>574</v>
      </c>
      <c r="F115" s="60" t="s">
        <v>288</v>
      </c>
      <c r="G115" s="60" t="s">
        <v>575</v>
      </c>
      <c r="H115" s="60" t="s">
        <v>14294</v>
      </c>
      <c r="I115" s="60" t="s">
        <v>146</v>
      </c>
      <c r="J115" s="61">
        <v>1</v>
      </c>
      <c r="K115" s="61">
        <v>3</v>
      </c>
      <c r="L115" s="61">
        <v>2</v>
      </c>
      <c r="M115" s="61">
        <v>6</v>
      </c>
      <c r="N115" s="62">
        <v>21</v>
      </c>
      <c r="O115" s="62" t="s">
        <v>290</v>
      </c>
      <c r="P115" s="62">
        <v>0</v>
      </c>
      <c r="Q115" s="62">
        <v>0</v>
      </c>
      <c r="R115" s="62">
        <v>0</v>
      </c>
      <c r="S115" s="62">
        <v>0</v>
      </c>
      <c r="T115" s="62">
        <v>0</v>
      </c>
      <c r="U115" s="62">
        <v>0</v>
      </c>
      <c r="V115" s="62">
        <v>0</v>
      </c>
      <c r="W115" s="62">
        <v>0</v>
      </c>
      <c r="X115" s="62">
        <v>0</v>
      </c>
      <c r="Y115" s="62">
        <v>0</v>
      </c>
      <c r="Z115" s="62">
        <v>0</v>
      </c>
      <c r="AA115" s="62">
        <v>0</v>
      </c>
      <c r="AB115" s="62">
        <v>0</v>
      </c>
      <c r="AC115" s="62">
        <v>0</v>
      </c>
      <c r="AD115" s="62">
        <v>0</v>
      </c>
      <c r="AE115" s="62">
        <v>0</v>
      </c>
      <c r="AF115" s="62">
        <v>0</v>
      </c>
      <c r="AG115" s="62">
        <v>0</v>
      </c>
      <c r="AH115" s="62">
        <v>0</v>
      </c>
      <c r="AI115" s="62">
        <v>0</v>
      </c>
      <c r="AJ115" s="62">
        <v>0</v>
      </c>
      <c r="AK115" s="62">
        <v>0</v>
      </c>
      <c r="AL115" s="62">
        <v>0</v>
      </c>
      <c r="AM115" s="62">
        <v>17</v>
      </c>
      <c r="AN115" s="62" t="s">
        <v>290</v>
      </c>
      <c r="AO115" s="62">
        <v>14</v>
      </c>
      <c r="AP115" s="62">
        <v>11</v>
      </c>
      <c r="AQ115" s="62">
        <v>25</v>
      </c>
      <c r="AR115" t="b">
        <f>IFERROR(MATCH('2019'!A115, '2020'!A:A, 0) &gt;0, FALSE)</f>
        <v>1</v>
      </c>
    </row>
    <row r="116" spans="1:44">
      <c r="A116" s="60" t="s">
        <v>944</v>
      </c>
      <c r="B116" s="60" t="s">
        <v>945</v>
      </c>
      <c r="C116" s="60" t="s">
        <v>5250</v>
      </c>
      <c r="D116" s="60" t="s">
        <v>948</v>
      </c>
      <c r="E116" s="60" t="s">
        <v>883</v>
      </c>
      <c r="F116" s="60" t="s">
        <v>288</v>
      </c>
      <c r="G116" s="60" t="s">
        <v>949</v>
      </c>
      <c r="H116" s="60" t="s">
        <v>14295</v>
      </c>
      <c r="I116" s="60" t="s">
        <v>146</v>
      </c>
      <c r="J116" s="61">
        <v>4.5</v>
      </c>
      <c r="K116" s="61">
        <v>12</v>
      </c>
      <c r="L116" s="61">
        <v>2</v>
      </c>
      <c r="M116" s="61">
        <v>18.5</v>
      </c>
      <c r="N116" s="62">
        <v>0</v>
      </c>
      <c r="O116" s="62">
        <v>12</v>
      </c>
      <c r="P116" s="62">
        <v>10</v>
      </c>
      <c r="Q116" s="62">
        <v>12</v>
      </c>
      <c r="R116" s="62" t="s">
        <v>290</v>
      </c>
      <c r="S116" s="62">
        <v>12</v>
      </c>
      <c r="T116" s="62">
        <v>11</v>
      </c>
      <c r="U116" s="62" t="s">
        <v>290</v>
      </c>
      <c r="V116" s="62" t="s">
        <v>290</v>
      </c>
      <c r="W116" s="62" t="s">
        <v>290</v>
      </c>
      <c r="X116" s="62" t="s">
        <v>290</v>
      </c>
      <c r="Y116" s="62" t="s">
        <v>290</v>
      </c>
      <c r="Z116" s="62" t="s">
        <v>290</v>
      </c>
      <c r="AA116" s="62">
        <v>14</v>
      </c>
      <c r="AB116" s="62" t="s">
        <v>290</v>
      </c>
      <c r="AC116" s="62">
        <v>0</v>
      </c>
      <c r="AD116" s="62">
        <v>0</v>
      </c>
      <c r="AE116" s="62">
        <v>0</v>
      </c>
      <c r="AF116" s="62">
        <v>0</v>
      </c>
      <c r="AG116" s="62">
        <v>0</v>
      </c>
      <c r="AH116" s="62">
        <v>30</v>
      </c>
      <c r="AI116" s="62">
        <v>0</v>
      </c>
      <c r="AJ116" s="62">
        <v>12</v>
      </c>
      <c r="AK116" s="62">
        <v>15</v>
      </c>
      <c r="AL116" s="62">
        <v>0</v>
      </c>
      <c r="AM116" s="62">
        <v>44</v>
      </c>
      <c r="AN116" s="62">
        <v>17</v>
      </c>
      <c r="AO116" s="62">
        <v>65</v>
      </c>
      <c r="AP116" s="62">
        <v>53</v>
      </c>
      <c r="AQ116" s="62">
        <v>118</v>
      </c>
      <c r="AR116" t="b">
        <f>IFERROR(MATCH('2019'!A116, '2020'!A:A, 0) &gt;0, FALSE)</f>
        <v>1</v>
      </c>
    </row>
    <row r="117" spans="1:44">
      <c r="A117" s="60" t="s">
        <v>957</v>
      </c>
      <c r="B117" s="60" t="s">
        <v>958</v>
      </c>
      <c r="C117" s="60" t="s">
        <v>13330</v>
      </c>
      <c r="D117" s="60" t="s">
        <v>961</v>
      </c>
      <c r="E117" s="60" t="s">
        <v>620</v>
      </c>
      <c r="F117" s="60" t="s">
        <v>288</v>
      </c>
      <c r="G117" s="60" t="s">
        <v>621</v>
      </c>
      <c r="H117" s="60" t="s">
        <v>14296</v>
      </c>
      <c r="I117" s="60" t="s">
        <v>146</v>
      </c>
      <c r="J117" s="61">
        <v>3</v>
      </c>
      <c r="K117" s="61">
        <v>6</v>
      </c>
      <c r="L117" s="61">
        <v>5.5</v>
      </c>
      <c r="M117" s="61">
        <v>14.5</v>
      </c>
      <c r="N117" s="62">
        <v>32</v>
      </c>
      <c r="O117" s="62" t="s">
        <v>290</v>
      </c>
      <c r="P117" s="62" t="s">
        <v>290</v>
      </c>
      <c r="Q117" s="62" t="s">
        <v>290</v>
      </c>
      <c r="R117" s="62">
        <v>0</v>
      </c>
      <c r="S117" s="62" t="s">
        <v>290</v>
      </c>
      <c r="T117" s="62" t="s">
        <v>290</v>
      </c>
      <c r="U117" s="62" t="s">
        <v>290</v>
      </c>
      <c r="V117" s="62" t="s">
        <v>290</v>
      </c>
      <c r="W117" s="62">
        <v>0</v>
      </c>
      <c r="X117" s="62">
        <v>0</v>
      </c>
      <c r="Y117" s="62">
        <v>0</v>
      </c>
      <c r="Z117" s="62">
        <v>0</v>
      </c>
      <c r="AA117" s="62">
        <v>0</v>
      </c>
      <c r="AB117" s="62">
        <v>0</v>
      </c>
      <c r="AC117" s="62">
        <v>0</v>
      </c>
      <c r="AD117" s="62">
        <v>0</v>
      </c>
      <c r="AE117" s="62" t="s">
        <v>290</v>
      </c>
      <c r="AF117" s="62" t="s">
        <v>290</v>
      </c>
      <c r="AG117" s="62">
        <v>0</v>
      </c>
      <c r="AH117" s="62">
        <v>0</v>
      </c>
      <c r="AI117" s="62">
        <v>0</v>
      </c>
      <c r="AJ117" s="62">
        <v>24</v>
      </c>
      <c r="AK117" s="62" t="s">
        <v>290</v>
      </c>
      <c r="AL117" s="62">
        <v>0</v>
      </c>
      <c r="AM117" s="62">
        <v>36</v>
      </c>
      <c r="AN117" s="62">
        <v>0</v>
      </c>
      <c r="AO117" s="62">
        <v>35</v>
      </c>
      <c r="AP117" s="62">
        <v>29</v>
      </c>
      <c r="AQ117" s="62">
        <v>64</v>
      </c>
      <c r="AR117" t="b">
        <f>IFERROR(MATCH('2019'!A117, '2020'!A:A, 0) &gt;0, FALSE)</f>
        <v>1</v>
      </c>
    </row>
    <row r="118" spans="1:44">
      <c r="A118" s="60" t="s">
        <v>962</v>
      </c>
      <c r="B118" s="60" t="s">
        <v>963</v>
      </c>
      <c r="C118" s="60" t="s">
        <v>11540</v>
      </c>
      <c r="D118" s="60" t="s">
        <v>966</v>
      </c>
      <c r="E118" s="60" t="s">
        <v>767</v>
      </c>
      <c r="F118" s="60" t="s">
        <v>288</v>
      </c>
      <c r="G118" s="60" t="s">
        <v>768</v>
      </c>
      <c r="H118" s="60" t="s">
        <v>14297</v>
      </c>
      <c r="I118" s="60" t="s">
        <v>146</v>
      </c>
      <c r="J118" s="61">
        <v>4</v>
      </c>
      <c r="K118" s="61">
        <v>13</v>
      </c>
      <c r="L118" s="61">
        <v>4</v>
      </c>
      <c r="M118" s="61">
        <v>21</v>
      </c>
      <c r="N118" s="62">
        <v>30</v>
      </c>
      <c r="O118" s="62">
        <v>12</v>
      </c>
      <c r="P118" s="62">
        <v>18</v>
      </c>
      <c r="Q118" s="62">
        <v>20</v>
      </c>
      <c r="R118" s="62">
        <v>19</v>
      </c>
      <c r="S118" s="62">
        <v>31</v>
      </c>
      <c r="T118" s="62" t="s">
        <v>290</v>
      </c>
      <c r="U118" s="62">
        <v>10</v>
      </c>
      <c r="V118" s="62" t="s">
        <v>290</v>
      </c>
      <c r="W118" s="62">
        <v>10</v>
      </c>
      <c r="X118" s="62">
        <v>0</v>
      </c>
      <c r="Y118" s="62">
        <v>0</v>
      </c>
      <c r="Z118" s="62">
        <v>0</v>
      </c>
      <c r="AA118" s="62">
        <v>0</v>
      </c>
      <c r="AB118" s="62">
        <v>0</v>
      </c>
      <c r="AC118" s="62">
        <v>0</v>
      </c>
      <c r="AD118" s="62">
        <v>0</v>
      </c>
      <c r="AE118" s="62">
        <v>0</v>
      </c>
      <c r="AF118" s="62">
        <v>0</v>
      </c>
      <c r="AG118" s="62">
        <v>0</v>
      </c>
      <c r="AH118" s="62" t="s">
        <v>290</v>
      </c>
      <c r="AI118" s="62">
        <v>29</v>
      </c>
      <c r="AJ118" s="62">
        <v>56</v>
      </c>
      <c r="AK118" s="62" t="s">
        <v>290</v>
      </c>
      <c r="AL118" s="62" t="s">
        <v>290</v>
      </c>
      <c r="AM118" s="62">
        <v>59</v>
      </c>
      <c r="AN118" s="62" t="s">
        <v>290</v>
      </c>
      <c r="AO118" s="62">
        <v>84</v>
      </c>
      <c r="AP118" s="62">
        <v>81</v>
      </c>
      <c r="AQ118" s="62">
        <v>165</v>
      </c>
      <c r="AR118" t="b">
        <f>IFERROR(MATCH('2019'!A118, '2020'!A:A, 0) &gt;0, FALSE)</f>
        <v>1</v>
      </c>
    </row>
    <row r="119" spans="1:44">
      <c r="A119" s="60" t="s">
        <v>967</v>
      </c>
      <c r="B119" s="60" t="s">
        <v>968</v>
      </c>
      <c r="C119" s="60" t="s">
        <v>15503</v>
      </c>
      <c r="D119" s="60" t="s">
        <v>970</v>
      </c>
      <c r="E119" s="60" t="s">
        <v>641</v>
      </c>
      <c r="F119" s="60" t="s">
        <v>288</v>
      </c>
      <c r="G119" s="60" t="s">
        <v>642</v>
      </c>
      <c r="H119" s="60" t="s">
        <v>15984</v>
      </c>
      <c r="I119" s="60" t="s">
        <v>146</v>
      </c>
      <c r="J119" s="61">
        <v>5</v>
      </c>
      <c r="K119" s="61">
        <v>19</v>
      </c>
      <c r="L119" s="61">
        <v>0</v>
      </c>
      <c r="M119" s="61">
        <v>24</v>
      </c>
      <c r="N119" s="62">
        <v>35</v>
      </c>
      <c r="O119" s="62">
        <v>15</v>
      </c>
      <c r="P119" s="62">
        <v>22</v>
      </c>
      <c r="Q119" s="62">
        <v>26</v>
      </c>
      <c r="R119" s="62">
        <v>23</v>
      </c>
      <c r="S119" s="62">
        <v>19</v>
      </c>
      <c r="T119" s="62">
        <v>20</v>
      </c>
      <c r="U119" s="62">
        <v>0</v>
      </c>
      <c r="V119" s="62">
        <v>0</v>
      </c>
      <c r="W119" s="62">
        <v>0</v>
      </c>
      <c r="X119" s="62">
        <v>0</v>
      </c>
      <c r="Y119" s="62">
        <v>0</v>
      </c>
      <c r="Z119" s="62">
        <v>0</v>
      </c>
      <c r="AA119" s="62">
        <v>0</v>
      </c>
      <c r="AB119" s="62">
        <v>0</v>
      </c>
      <c r="AC119" s="62">
        <v>0</v>
      </c>
      <c r="AD119" s="62">
        <v>0</v>
      </c>
      <c r="AE119" s="62">
        <v>0</v>
      </c>
      <c r="AF119" s="62">
        <v>0</v>
      </c>
      <c r="AG119" s="62">
        <v>0</v>
      </c>
      <c r="AH119" s="62">
        <v>13</v>
      </c>
      <c r="AI119" s="62">
        <v>0</v>
      </c>
      <c r="AJ119" s="62">
        <v>18</v>
      </c>
      <c r="AK119" s="62" t="s">
        <v>290</v>
      </c>
      <c r="AL119" s="62" t="s">
        <v>290</v>
      </c>
      <c r="AM119" s="62">
        <v>103</v>
      </c>
      <c r="AN119" s="62">
        <v>22</v>
      </c>
      <c r="AO119" s="62">
        <v>69</v>
      </c>
      <c r="AP119" s="62">
        <v>91</v>
      </c>
      <c r="AQ119" s="62">
        <v>160</v>
      </c>
      <c r="AR119" t="b">
        <f>IFERROR(MATCH('2019'!A119, '2020'!A:A, 0) &gt;0, FALSE)</f>
        <v>1</v>
      </c>
    </row>
    <row r="120" spans="1:44">
      <c r="A120" s="60" t="s">
        <v>971</v>
      </c>
      <c r="B120" s="60" t="s">
        <v>972</v>
      </c>
      <c r="C120" s="60" t="s">
        <v>5265</v>
      </c>
      <c r="D120" s="60" t="s">
        <v>973</v>
      </c>
      <c r="E120" s="60" t="s">
        <v>955</v>
      </c>
      <c r="F120" s="60" t="s">
        <v>288</v>
      </c>
      <c r="G120" s="60" t="s">
        <v>956</v>
      </c>
      <c r="H120" s="60" t="s">
        <v>14298</v>
      </c>
      <c r="I120" s="60" t="s">
        <v>146</v>
      </c>
      <c r="J120" s="61">
        <v>4</v>
      </c>
      <c r="K120" s="61">
        <v>63</v>
      </c>
      <c r="L120" s="61">
        <v>17</v>
      </c>
      <c r="M120" s="61">
        <v>84</v>
      </c>
      <c r="N120" s="62">
        <v>83</v>
      </c>
      <c r="O120" s="62">
        <v>79</v>
      </c>
      <c r="P120" s="62">
        <v>70</v>
      </c>
      <c r="Q120" s="62">
        <v>69</v>
      </c>
      <c r="R120" s="62">
        <v>86</v>
      </c>
      <c r="S120" s="62">
        <v>54</v>
      </c>
      <c r="T120" s="62">
        <v>42</v>
      </c>
      <c r="U120" s="62">
        <v>50</v>
      </c>
      <c r="V120" s="62">
        <v>48</v>
      </c>
      <c r="W120" s="62">
        <v>45</v>
      </c>
      <c r="X120" s="62">
        <v>13</v>
      </c>
      <c r="Y120" s="62">
        <v>0</v>
      </c>
      <c r="Z120" s="62">
        <v>0</v>
      </c>
      <c r="AA120" s="62">
        <v>0</v>
      </c>
      <c r="AB120" s="62">
        <v>0</v>
      </c>
      <c r="AC120" s="62">
        <v>42</v>
      </c>
      <c r="AD120" s="62">
        <v>0</v>
      </c>
      <c r="AE120" s="62">
        <v>0</v>
      </c>
      <c r="AF120" s="62">
        <v>0</v>
      </c>
      <c r="AG120" s="62">
        <v>0</v>
      </c>
      <c r="AH120" s="62" t="s">
        <v>290</v>
      </c>
      <c r="AI120" s="62">
        <v>0</v>
      </c>
      <c r="AJ120" s="62">
        <v>459</v>
      </c>
      <c r="AK120" s="62">
        <v>27</v>
      </c>
      <c r="AL120" s="62" t="s">
        <v>290</v>
      </c>
      <c r="AM120" s="62">
        <v>123</v>
      </c>
      <c r="AN120" s="62">
        <v>62</v>
      </c>
      <c r="AO120" s="62">
        <v>342</v>
      </c>
      <c r="AP120" s="62">
        <v>339</v>
      </c>
      <c r="AQ120" s="62">
        <v>681</v>
      </c>
      <c r="AR120" t="b">
        <f>IFERROR(MATCH('2019'!A120, '2020'!A:A, 0) &gt;0, FALSE)</f>
        <v>1</v>
      </c>
    </row>
    <row r="121" spans="1:44">
      <c r="A121" s="60" t="s">
        <v>974</v>
      </c>
      <c r="B121" s="60" t="s">
        <v>975</v>
      </c>
      <c r="C121" s="60" t="s">
        <v>14300</v>
      </c>
      <c r="D121" s="60" t="s">
        <v>978</v>
      </c>
      <c r="E121" s="60" t="s">
        <v>883</v>
      </c>
      <c r="F121" s="60" t="s">
        <v>288</v>
      </c>
      <c r="G121" s="60" t="s">
        <v>949</v>
      </c>
      <c r="H121" s="60" t="s">
        <v>14301</v>
      </c>
      <c r="I121" s="60" t="s">
        <v>146</v>
      </c>
      <c r="J121" s="61">
        <v>4</v>
      </c>
      <c r="K121" s="61">
        <v>18</v>
      </c>
      <c r="L121" s="61">
        <v>8</v>
      </c>
      <c r="M121" s="61">
        <v>30</v>
      </c>
      <c r="N121" s="62">
        <v>97</v>
      </c>
      <c r="O121" s="62">
        <v>19</v>
      </c>
      <c r="P121" s="62">
        <v>10</v>
      </c>
      <c r="Q121" s="62">
        <v>13</v>
      </c>
      <c r="R121" s="62" t="s">
        <v>290</v>
      </c>
      <c r="S121" s="62" t="s">
        <v>290</v>
      </c>
      <c r="T121" s="62">
        <v>11</v>
      </c>
      <c r="U121" s="62">
        <v>12</v>
      </c>
      <c r="V121" s="62" t="s">
        <v>290</v>
      </c>
      <c r="W121" s="62" t="s">
        <v>290</v>
      </c>
      <c r="X121" s="62" t="s">
        <v>290</v>
      </c>
      <c r="Y121" s="62" t="s">
        <v>290</v>
      </c>
      <c r="Z121" s="62" t="s">
        <v>290</v>
      </c>
      <c r="AA121" s="62">
        <v>0</v>
      </c>
      <c r="AB121" s="62">
        <v>0</v>
      </c>
      <c r="AC121" s="62">
        <v>0</v>
      </c>
      <c r="AD121" s="62">
        <v>0</v>
      </c>
      <c r="AE121" s="62">
        <v>0</v>
      </c>
      <c r="AF121" s="62">
        <v>0</v>
      </c>
      <c r="AG121" s="62">
        <v>0</v>
      </c>
      <c r="AH121" s="62">
        <v>12</v>
      </c>
      <c r="AI121" s="62">
        <v>0</v>
      </c>
      <c r="AJ121" s="62">
        <v>63</v>
      </c>
      <c r="AK121" s="62" t="s">
        <v>290</v>
      </c>
      <c r="AL121" s="62">
        <v>0</v>
      </c>
      <c r="AM121" s="62">
        <v>70</v>
      </c>
      <c r="AN121" s="62">
        <v>47</v>
      </c>
      <c r="AO121" s="62">
        <v>100</v>
      </c>
      <c r="AP121" s="62">
        <v>93</v>
      </c>
      <c r="AQ121" s="62">
        <v>193</v>
      </c>
      <c r="AR121" t="b">
        <f>IFERROR(MATCH('2019'!A121, '2020'!A:A, 0) &gt;0, FALSE)</f>
        <v>1</v>
      </c>
    </row>
    <row r="122" spans="1:44">
      <c r="A122" s="60" t="s">
        <v>14302</v>
      </c>
      <c r="B122" s="60" t="s">
        <v>14303</v>
      </c>
      <c r="C122" s="60" t="s">
        <v>14304</v>
      </c>
      <c r="D122" s="60" t="s">
        <v>14305</v>
      </c>
      <c r="E122" s="60" t="s">
        <v>767</v>
      </c>
      <c r="F122" s="60" t="s">
        <v>288</v>
      </c>
      <c r="G122" s="60" t="s">
        <v>768</v>
      </c>
      <c r="H122" s="60" t="s">
        <v>14307</v>
      </c>
      <c r="I122" s="60" t="s">
        <v>146</v>
      </c>
      <c r="J122" s="61">
        <v>11.6</v>
      </c>
      <c r="K122" s="61">
        <v>36.6</v>
      </c>
      <c r="L122" s="61">
        <v>67.2</v>
      </c>
      <c r="M122" s="61">
        <v>115.4</v>
      </c>
      <c r="N122" s="62">
        <v>0</v>
      </c>
      <c r="O122" s="62">
        <v>0</v>
      </c>
      <c r="P122" s="62">
        <v>0</v>
      </c>
      <c r="Q122" s="62">
        <v>0</v>
      </c>
      <c r="R122" s="62">
        <v>0</v>
      </c>
      <c r="S122" s="62">
        <v>0</v>
      </c>
      <c r="T122" s="62">
        <v>0</v>
      </c>
      <c r="U122" s="62">
        <v>0</v>
      </c>
      <c r="V122" s="62">
        <v>0</v>
      </c>
      <c r="W122" s="62">
        <v>0</v>
      </c>
      <c r="X122" s="62">
        <v>0</v>
      </c>
      <c r="Y122" s="62">
        <v>0</v>
      </c>
      <c r="Z122" s="62">
        <v>0</v>
      </c>
      <c r="AA122" s="62">
        <v>0</v>
      </c>
      <c r="AB122" s="62">
        <v>0</v>
      </c>
      <c r="AC122" s="62">
        <v>0</v>
      </c>
      <c r="AD122" s="62">
        <v>0</v>
      </c>
      <c r="AE122" s="62">
        <v>0</v>
      </c>
      <c r="AF122" s="62" t="s">
        <v>290</v>
      </c>
      <c r="AG122" s="62" t="s">
        <v>290</v>
      </c>
      <c r="AH122" s="62" t="s">
        <v>290</v>
      </c>
      <c r="AI122" s="62">
        <v>0</v>
      </c>
      <c r="AJ122" s="62">
        <v>0</v>
      </c>
      <c r="AK122" s="62" t="s">
        <v>290</v>
      </c>
      <c r="AL122" s="62">
        <v>0</v>
      </c>
      <c r="AM122" s="62" t="s">
        <v>290</v>
      </c>
      <c r="AN122" s="62" t="s">
        <v>290</v>
      </c>
      <c r="AO122" s="62" t="s">
        <v>290</v>
      </c>
      <c r="AP122" s="62">
        <v>10</v>
      </c>
      <c r="AQ122" s="62">
        <v>14</v>
      </c>
      <c r="AR122" t="b">
        <f>IFERROR(MATCH('2019'!A122, '2020'!A:A, 0) &gt;0, FALSE)</f>
        <v>1</v>
      </c>
    </row>
    <row r="123" spans="1:44">
      <c r="A123" s="60" t="s">
        <v>11543</v>
      </c>
      <c r="B123" s="60" t="s">
        <v>7967</v>
      </c>
      <c r="C123" s="60" t="s">
        <v>7969</v>
      </c>
      <c r="D123" s="60" t="s">
        <v>7970</v>
      </c>
      <c r="E123" s="60" t="s">
        <v>767</v>
      </c>
      <c r="F123" s="60" t="s">
        <v>288</v>
      </c>
      <c r="G123" s="60" t="s">
        <v>768</v>
      </c>
      <c r="H123" s="60" t="s">
        <v>14308</v>
      </c>
      <c r="I123" s="60" t="s">
        <v>146</v>
      </c>
      <c r="J123" s="61">
        <v>0</v>
      </c>
      <c r="K123" s="61">
        <v>4</v>
      </c>
      <c r="L123" s="61">
        <v>0</v>
      </c>
      <c r="M123" s="61">
        <v>4</v>
      </c>
      <c r="N123" s="62" t="s">
        <v>290</v>
      </c>
      <c r="O123" s="62">
        <v>12</v>
      </c>
      <c r="P123" s="62">
        <v>0</v>
      </c>
      <c r="Q123" s="62">
        <v>0</v>
      </c>
      <c r="R123" s="62">
        <v>0</v>
      </c>
      <c r="S123" s="62">
        <v>0</v>
      </c>
      <c r="T123" s="62">
        <v>0</v>
      </c>
      <c r="U123" s="62">
        <v>0</v>
      </c>
      <c r="V123" s="62">
        <v>0</v>
      </c>
      <c r="W123" s="62">
        <v>0</v>
      </c>
      <c r="X123" s="62">
        <v>0</v>
      </c>
      <c r="Y123" s="62">
        <v>0</v>
      </c>
      <c r="Z123" s="62">
        <v>0</v>
      </c>
      <c r="AA123" s="62">
        <v>0</v>
      </c>
      <c r="AB123" s="62">
        <v>0</v>
      </c>
      <c r="AC123" s="62">
        <v>0</v>
      </c>
      <c r="AD123" s="62">
        <v>0</v>
      </c>
      <c r="AE123" s="62">
        <v>0</v>
      </c>
      <c r="AF123" s="62">
        <v>0</v>
      </c>
      <c r="AG123" s="62">
        <v>0</v>
      </c>
      <c r="AH123" s="62">
        <v>0</v>
      </c>
      <c r="AI123" s="62">
        <v>0</v>
      </c>
      <c r="AJ123" s="62" t="s">
        <v>290</v>
      </c>
      <c r="AK123" s="62">
        <v>0</v>
      </c>
      <c r="AL123" s="62">
        <v>0</v>
      </c>
      <c r="AM123" s="62" t="s">
        <v>290</v>
      </c>
      <c r="AN123" s="62">
        <v>0</v>
      </c>
      <c r="AO123" s="62" t="s">
        <v>290</v>
      </c>
      <c r="AP123" s="62">
        <v>13</v>
      </c>
      <c r="AQ123" s="62">
        <v>16</v>
      </c>
      <c r="AR123" t="b">
        <f>IFERROR(MATCH('2019'!A123, '2020'!A:A, 0) &gt;0, FALSE)</f>
        <v>0</v>
      </c>
    </row>
    <row r="124" spans="1:44">
      <c r="A124" s="60" t="s">
        <v>979</v>
      </c>
      <c r="B124" s="60" t="s">
        <v>980</v>
      </c>
      <c r="C124" s="60" t="s">
        <v>14309</v>
      </c>
      <c r="D124" s="60" t="s">
        <v>983</v>
      </c>
      <c r="E124" s="60" t="s">
        <v>613</v>
      </c>
      <c r="F124" s="60" t="s">
        <v>288</v>
      </c>
      <c r="G124" s="60" t="s">
        <v>614</v>
      </c>
      <c r="H124" s="60" t="s">
        <v>14311</v>
      </c>
      <c r="I124" s="60" t="s">
        <v>146</v>
      </c>
      <c r="J124" s="61">
        <v>15</v>
      </c>
      <c r="K124" s="61">
        <v>42</v>
      </c>
      <c r="L124" s="61">
        <v>1</v>
      </c>
      <c r="M124" s="61">
        <v>58</v>
      </c>
      <c r="N124" s="62">
        <v>19</v>
      </c>
      <c r="O124" s="62">
        <v>11</v>
      </c>
      <c r="P124" s="62">
        <v>18</v>
      </c>
      <c r="Q124" s="62">
        <v>21</v>
      </c>
      <c r="R124" s="62">
        <v>24</v>
      </c>
      <c r="S124" s="62">
        <v>38</v>
      </c>
      <c r="T124" s="62">
        <v>35</v>
      </c>
      <c r="U124" s="62">
        <v>35</v>
      </c>
      <c r="V124" s="62">
        <v>18</v>
      </c>
      <c r="W124" s="62">
        <v>32</v>
      </c>
      <c r="X124" s="62">
        <v>0</v>
      </c>
      <c r="Y124" s="62">
        <v>0</v>
      </c>
      <c r="Z124" s="62">
        <v>0</v>
      </c>
      <c r="AA124" s="62">
        <v>0</v>
      </c>
      <c r="AB124" s="62">
        <v>0</v>
      </c>
      <c r="AC124" s="62">
        <v>0</v>
      </c>
      <c r="AD124" s="62">
        <v>0</v>
      </c>
      <c r="AE124" s="62">
        <v>0</v>
      </c>
      <c r="AF124" s="62">
        <v>0</v>
      </c>
      <c r="AG124" s="62">
        <v>0</v>
      </c>
      <c r="AH124" s="62">
        <v>14</v>
      </c>
      <c r="AI124" s="62" t="s">
        <v>290</v>
      </c>
      <c r="AJ124" s="62">
        <v>68</v>
      </c>
      <c r="AK124" s="62" t="s">
        <v>290</v>
      </c>
      <c r="AL124" s="62" t="s">
        <v>290</v>
      </c>
      <c r="AM124" s="62">
        <v>138</v>
      </c>
      <c r="AN124" s="62">
        <v>27</v>
      </c>
      <c r="AO124" s="62">
        <v>109</v>
      </c>
      <c r="AP124" s="62">
        <v>142</v>
      </c>
      <c r="AQ124" s="62">
        <v>251</v>
      </c>
      <c r="AR124" t="b">
        <f>IFERROR(MATCH('2019'!A124, '2020'!A:A, 0) &gt;0, FALSE)</f>
        <v>1</v>
      </c>
    </row>
    <row r="125" spans="1:44">
      <c r="A125" s="60" t="s">
        <v>13335</v>
      </c>
      <c r="B125" s="60" t="s">
        <v>13336</v>
      </c>
      <c r="C125" s="60" t="s">
        <v>13337</v>
      </c>
      <c r="D125" s="60" t="s">
        <v>15985</v>
      </c>
      <c r="E125" s="60" t="s">
        <v>641</v>
      </c>
      <c r="F125" s="60" t="s">
        <v>288</v>
      </c>
      <c r="G125" s="60" t="s">
        <v>642</v>
      </c>
      <c r="H125" s="60" t="s">
        <v>15986</v>
      </c>
      <c r="I125" s="60" t="s">
        <v>146</v>
      </c>
      <c r="J125" s="61">
        <v>2</v>
      </c>
      <c r="K125" s="61">
        <v>4</v>
      </c>
      <c r="L125" s="61">
        <v>2</v>
      </c>
      <c r="M125" s="61">
        <v>8</v>
      </c>
      <c r="N125" s="62" t="s">
        <v>290</v>
      </c>
      <c r="O125" s="62">
        <v>13</v>
      </c>
      <c r="P125" s="62">
        <v>0</v>
      </c>
      <c r="Q125" s="62">
        <v>0</v>
      </c>
      <c r="R125" s="62">
        <v>0</v>
      </c>
      <c r="S125" s="62">
        <v>0</v>
      </c>
      <c r="T125" s="62">
        <v>0</v>
      </c>
      <c r="U125" s="62">
        <v>0</v>
      </c>
      <c r="V125" s="62">
        <v>0</v>
      </c>
      <c r="W125" s="62">
        <v>0</v>
      </c>
      <c r="X125" s="62">
        <v>0</v>
      </c>
      <c r="Y125" s="62">
        <v>0</v>
      </c>
      <c r="Z125" s="62">
        <v>0</v>
      </c>
      <c r="AA125" s="62">
        <v>0</v>
      </c>
      <c r="AB125" s="62">
        <v>0</v>
      </c>
      <c r="AC125" s="62">
        <v>0</v>
      </c>
      <c r="AD125" s="62">
        <v>0</v>
      </c>
      <c r="AE125" s="62">
        <v>0</v>
      </c>
      <c r="AF125" s="62">
        <v>0</v>
      </c>
      <c r="AG125" s="62">
        <v>0</v>
      </c>
      <c r="AH125" s="62" t="s">
        <v>290</v>
      </c>
      <c r="AI125" s="62">
        <v>0</v>
      </c>
      <c r="AJ125" s="62" t="s">
        <v>290</v>
      </c>
      <c r="AK125" s="62">
        <v>0</v>
      </c>
      <c r="AL125" s="62">
        <v>0</v>
      </c>
      <c r="AM125" s="62">
        <v>19</v>
      </c>
      <c r="AN125" s="62">
        <v>0</v>
      </c>
      <c r="AO125" s="62">
        <v>13</v>
      </c>
      <c r="AP125" s="62" t="s">
        <v>290</v>
      </c>
      <c r="AQ125" s="62">
        <v>22</v>
      </c>
      <c r="AR125" t="b">
        <f>IFERROR(MATCH('2019'!A125, '2020'!A:A, 0) &gt;0, FALSE)</f>
        <v>1</v>
      </c>
    </row>
    <row r="126" spans="1:44">
      <c r="A126" s="60" t="s">
        <v>984</v>
      </c>
      <c r="B126" s="60" t="s">
        <v>985</v>
      </c>
      <c r="C126" s="60" t="s">
        <v>15505</v>
      </c>
      <c r="D126" s="60" t="s">
        <v>988</v>
      </c>
      <c r="E126" s="60" t="s">
        <v>574</v>
      </c>
      <c r="F126" s="60" t="s">
        <v>288</v>
      </c>
      <c r="G126" s="60" t="s">
        <v>575</v>
      </c>
      <c r="H126" s="60" t="s">
        <v>15987</v>
      </c>
      <c r="I126" s="60" t="s">
        <v>146</v>
      </c>
      <c r="J126" s="61">
        <v>8</v>
      </c>
      <c r="K126" s="61">
        <v>36</v>
      </c>
      <c r="L126" s="61">
        <v>2</v>
      </c>
      <c r="M126" s="61">
        <v>46</v>
      </c>
      <c r="N126" s="62">
        <v>18</v>
      </c>
      <c r="O126" s="62">
        <v>10</v>
      </c>
      <c r="P126" s="62">
        <v>13</v>
      </c>
      <c r="Q126" s="62">
        <v>12</v>
      </c>
      <c r="R126" s="62">
        <v>11</v>
      </c>
      <c r="S126" s="62">
        <v>16</v>
      </c>
      <c r="T126" s="62">
        <v>15</v>
      </c>
      <c r="U126" s="62">
        <v>12</v>
      </c>
      <c r="V126" s="62" t="s">
        <v>290</v>
      </c>
      <c r="W126" s="62">
        <v>11</v>
      </c>
      <c r="X126" s="62">
        <v>13</v>
      </c>
      <c r="Y126" s="62">
        <v>27</v>
      </c>
      <c r="Z126" s="62">
        <v>15</v>
      </c>
      <c r="AA126" s="62">
        <v>27</v>
      </c>
      <c r="AB126" s="62">
        <v>0</v>
      </c>
      <c r="AC126" s="62">
        <v>0</v>
      </c>
      <c r="AD126" s="62">
        <v>0</v>
      </c>
      <c r="AE126" s="62">
        <v>0</v>
      </c>
      <c r="AF126" s="62">
        <v>0</v>
      </c>
      <c r="AG126" s="62">
        <v>0</v>
      </c>
      <c r="AH126" s="62" t="s">
        <v>290</v>
      </c>
      <c r="AI126" s="62" t="s">
        <v>290</v>
      </c>
      <c r="AJ126" s="62">
        <v>42</v>
      </c>
      <c r="AK126" s="62">
        <v>24</v>
      </c>
      <c r="AL126" s="62">
        <v>0</v>
      </c>
      <c r="AM126" s="62">
        <v>129</v>
      </c>
      <c r="AN126" s="62" t="s">
        <v>290</v>
      </c>
      <c r="AO126" s="62">
        <v>97</v>
      </c>
      <c r="AP126" s="62">
        <v>112</v>
      </c>
      <c r="AQ126" s="62">
        <v>209</v>
      </c>
      <c r="AR126" t="b">
        <f>IFERROR(MATCH('2019'!A126, '2020'!A:A, 0) &gt;0, FALSE)</f>
        <v>1</v>
      </c>
    </row>
    <row r="127" spans="1:44">
      <c r="A127" s="60" t="s">
        <v>989</v>
      </c>
      <c r="B127" s="60" t="s">
        <v>990</v>
      </c>
      <c r="C127" s="60" t="s">
        <v>5274</v>
      </c>
      <c r="D127" s="60" t="s">
        <v>993</v>
      </c>
      <c r="E127" s="60" t="s">
        <v>877</v>
      </c>
      <c r="F127" s="60" t="s">
        <v>288</v>
      </c>
      <c r="G127" s="60" t="s">
        <v>943</v>
      </c>
      <c r="H127" s="60" t="s">
        <v>14312</v>
      </c>
      <c r="I127" s="60" t="s">
        <v>146</v>
      </c>
      <c r="J127" s="61">
        <v>14</v>
      </c>
      <c r="K127" s="61">
        <v>58</v>
      </c>
      <c r="L127" s="61">
        <v>15</v>
      </c>
      <c r="M127" s="61">
        <v>87</v>
      </c>
      <c r="N127" s="62">
        <v>111</v>
      </c>
      <c r="O127" s="62">
        <v>86</v>
      </c>
      <c r="P127" s="62">
        <v>77</v>
      </c>
      <c r="Q127" s="62">
        <v>67</v>
      </c>
      <c r="R127" s="62">
        <v>64</v>
      </c>
      <c r="S127" s="62">
        <v>88</v>
      </c>
      <c r="T127" s="62">
        <v>88</v>
      </c>
      <c r="U127" s="62">
        <v>69</v>
      </c>
      <c r="V127" s="62">
        <v>96</v>
      </c>
      <c r="W127" s="62">
        <v>89</v>
      </c>
      <c r="X127" s="62">
        <v>0</v>
      </c>
      <c r="Y127" s="62">
        <v>0</v>
      </c>
      <c r="Z127" s="62">
        <v>0</v>
      </c>
      <c r="AA127" s="62">
        <v>0</v>
      </c>
      <c r="AB127" s="62">
        <v>0</v>
      </c>
      <c r="AC127" s="62">
        <v>0</v>
      </c>
      <c r="AD127" s="62">
        <v>0</v>
      </c>
      <c r="AE127" s="62">
        <v>0</v>
      </c>
      <c r="AF127" s="62">
        <v>0</v>
      </c>
      <c r="AG127" s="62">
        <v>0</v>
      </c>
      <c r="AH127" s="62">
        <v>22</v>
      </c>
      <c r="AI127" s="62">
        <v>0</v>
      </c>
      <c r="AJ127" s="62">
        <v>38</v>
      </c>
      <c r="AK127" s="62" t="s">
        <v>290</v>
      </c>
      <c r="AL127" s="62">
        <v>0</v>
      </c>
      <c r="AM127" s="62">
        <v>725</v>
      </c>
      <c r="AN127" s="62">
        <v>46</v>
      </c>
      <c r="AO127" s="62">
        <v>421</v>
      </c>
      <c r="AP127" s="62">
        <v>414</v>
      </c>
      <c r="AQ127" s="62">
        <v>835</v>
      </c>
      <c r="AR127" t="b">
        <f>IFERROR(MATCH('2019'!A127, '2020'!A:A, 0) &gt;0, FALSE)</f>
        <v>1</v>
      </c>
    </row>
    <row r="128" spans="1:44">
      <c r="A128" s="60" t="s">
        <v>994</v>
      </c>
      <c r="B128" s="60" t="s">
        <v>995</v>
      </c>
      <c r="C128" s="60" t="s">
        <v>5277</v>
      </c>
      <c r="D128" s="60" t="s">
        <v>998</v>
      </c>
      <c r="E128" s="60" t="s">
        <v>613</v>
      </c>
      <c r="F128" s="60" t="s">
        <v>288</v>
      </c>
      <c r="G128" s="60" t="s">
        <v>614</v>
      </c>
      <c r="H128" s="60" t="s">
        <v>14313</v>
      </c>
      <c r="I128" s="60" t="s">
        <v>146</v>
      </c>
      <c r="J128" s="61">
        <v>5</v>
      </c>
      <c r="K128" s="61">
        <v>25</v>
      </c>
      <c r="L128" s="61">
        <v>13</v>
      </c>
      <c r="M128" s="61">
        <v>43</v>
      </c>
      <c r="N128" s="62">
        <v>0</v>
      </c>
      <c r="O128" s="62">
        <v>0</v>
      </c>
      <c r="P128" s="62">
        <v>0</v>
      </c>
      <c r="Q128" s="62">
        <v>0</v>
      </c>
      <c r="R128" s="62">
        <v>0</v>
      </c>
      <c r="S128" s="62">
        <v>0</v>
      </c>
      <c r="T128" s="62">
        <v>0</v>
      </c>
      <c r="U128" s="62">
        <v>30</v>
      </c>
      <c r="V128" s="62">
        <v>24</v>
      </c>
      <c r="W128" s="62">
        <v>24</v>
      </c>
      <c r="X128" s="62">
        <v>40</v>
      </c>
      <c r="Y128" s="62">
        <v>41</v>
      </c>
      <c r="Z128" s="62">
        <v>28</v>
      </c>
      <c r="AA128" s="62">
        <v>30</v>
      </c>
      <c r="AB128" s="62">
        <v>0</v>
      </c>
      <c r="AC128" s="62">
        <v>0</v>
      </c>
      <c r="AD128" s="62">
        <v>0</v>
      </c>
      <c r="AE128" s="62">
        <v>0</v>
      </c>
      <c r="AF128" s="62">
        <v>0</v>
      </c>
      <c r="AG128" s="62">
        <v>0</v>
      </c>
      <c r="AH128" s="62">
        <v>47</v>
      </c>
      <c r="AI128" s="62">
        <v>0</v>
      </c>
      <c r="AJ128" s="62">
        <v>19</v>
      </c>
      <c r="AK128" s="62">
        <v>0</v>
      </c>
      <c r="AL128" s="62">
        <v>0</v>
      </c>
      <c r="AM128" s="62">
        <v>138</v>
      </c>
      <c r="AN128" s="62">
        <v>13</v>
      </c>
      <c r="AO128" s="62">
        <v>217</v>
      </c>
      <c r="AP128" s="62">
        <v>0</v>
      </c>
      <c r="AQ128" s="62">
        <v>217</v>
      </c>
      <c r="AR128" t="b">
        <f>IFERROR(MATCH('2019'!A128, '2020'!A:A, 0) &gt;0, FALSE)</f>
        <v>1</v>
      </c>
    </row>
    <row r="129" spans="1:44">
      <c r="A129" s="60" t="s">
        <v>999</v>
      </c>
      <c r="B129" s="60" t="s">
        <v>1000</v>
      </c>
      <c r="C129" s="60" t="s">
        <v>13341</v>
      </c>
      <c r="D129" s="60" t="s">
        <v>1003</v>
      </c>
      <c r="E129" s="60" t="s">
        <v>669</v>
      </c>
      <c r="F129" s="60" t="s">
        <v>288</v>
      </c>
      <c r="G129" s="60" t="s">
        <v>670</v>
      </c>
      <c r="H129" s="60" t="s">
        <v>14314</v>
      </c>
      <c r="I129" s="60" t="s">
        <v>146</v>
      </c>
      <c r="J129" s="61">
        <v>9</v>
      </c>
      <c r="K129" s="61">
        <v>26.5</v>
      </c>
      <c r="L129" s="61">
        <v>4.5</v>
      </c>
      <c r="M129" s="61">
        <v>40</v>
      </c>
      <c r="N129" s="62">
        <v>37</v>
      </c>
      <c r="O129" s="62">
        <v>15</v>
      </c>
      <c r="P129" s="62">
        <v>25</v>
      </c>
      <c r="Q129" s="62">
        <v>22</v>
      </c>
      <c r="R129" s="62">
        <v>20</v>
      </c>
      <c r="S129" s="62">
        <v>19</v>
      </c>
      <c r="T129" s="62">
        <v>18</v>
      </c>
      <c r="U129" s="62">
        <v>12</v>
      </c>
      <c r="V129" s="62">
        <v>15</v>
      </c>
      <c r="W129" s="62" t="s">
        <v>290</v>
      </c>
      <c r="X129" s="62">
        <v>16</v>
      </c>
      <c r="Y129" s="62">
        <v>0</v>
      </c>
      <c r="Z129" s="62">
        <v>0</v>
      </c>
      <c r="AA129" s="62">
        <v>0</v>
      </c>
      <c r="AB129" s="62">
        <v>0</v>
      </c>
      <c r="AC129" s="62">
        <v>0</v>
      </c>
      <c r="AD129" s="62">
        <v>0</v>
      </c>
      <c r="AE129" s="62">
        <v>0</v>
      </c>
      <c r="AF129" s="62">
        <v>0</v>
      </c>
      <c r="AG129" s="62">
        <v>0</v>
      </c>
      <c r="AH129" s="62">
        <v>0</v>
      </c>
      <c r="AI129" s="62">
        <v>0</v>
      </c>
      <c r="AJ129" s="62">
        <v>207</v>
      </c>
      <c r="AK129" s="62">
        <v>0</v>
      </c>
      <c r="AL129" s="62">
        <v>0</v>
      </c>
      <c r="AM129" s="62">
        <v>0</v>
      </c>
      <c r="AN129" s="62">
        <v>0</v>
      </c>
      <c r="AO129" s="62">
        <v>82</v>
      </c>
      <c r="AP129" s="62">
        <v>125</v>
      </c>
      <c r="AQ129" s="62">
        <v>207</v>
      </c>
      <c r="AR129" t="b">
        <f>IFERROR(MATCH('2019'!A129, '2020'!A:A, 0) &gt;0, FALSE)</f>
        <v>1</v>
      </c>
    </row>
    <row r="130" spans="1:44">
      <c r="A130" s="60" t="s">
        <v>1004</v>
      </c>
      <c r="B130" s="60" t="s">
        <v>1005</v>
      </c>
      <c r="C130" s="60" t="s">
        <v>5283</v>
      </c>
      <c r="D130" s="60" t="s">
        <v>1008</v>
      </c>
      <c r="E130" s="60" t="s">
        <v>641</v>
      </c>
      <c r="F130" s="60" t="s">
        <v>288</v>
      </c>
      <c r="G130" s="60" t="s">
        <v>642</v>
      </c>
      <c r="H130" s="60" t="s">
        <v>14315</v>
      </c>
      <c r="I130" s="60" t="s">
        <v>146</v>
      </c>
      <c r="J130" s="61">
        <v>8</v>
      </c>
      <c r="K130" s="61">
        <v>27</v>
      </c>
      <c r="L130" s="61">
        <v>7</v>
      </c>
      <c r="M130" s="61">
        <v>42</v>
      </c>
      <c r="N130" s="62">
        <v>0</v>
      </c>
      <c r="O130" s="62">
        <v>0</v>
      </c>
      <c r="P130" s="62">
        <v>0</v>
      </c>
      <c r="Q130" s="62">
        <v>0</v>
      </c>
      <c r="R130" s="62">
        <v>0</v>
      </c>
      <c r="S130" s="62">
        <v>0</v>
      </c>
      <c r="T130" s="62">
        <v>0</v>
      </c>
      <c r="U130" s="62">
        <v>296</v>
      </c>
      <c r="V130" s="62">
        <v>0</v>
      </c>
      <c r="W130" s="62">
        <v>0</v>
      </c>
      <c r="X130" s="62">
        <v>0</v>
      </c>
      <c r="Y130" s="62">
        <v>0</v>
      </c>
      <c r="Z130" s="62">
        <v>0</v>
      </c>
      <c r="AA130" s="62">
        <v>0</v>
      </c>
      <c r="AB130" s="62">
        <v>0</v>
      </c>
      <c r="AC130" s="62">
        <v>0</v>
      </c>
      <c r="AD130" s="62">
        <v>0</v>
      </c>
      <c r="AE130" s="62">
        <v>0</v>
      </c>
      <c r="AF130" s="62">
        <v>0</v>
      </c>
      <c r="AG130" s="62">
        <v>0</v>
      </c>
      <c r="AH130" s="62">
        <v>62</v>
      </c>
      <c r="AI130" s="62">
        <v>0</v>
      </c>
      <c r="AJ130" s="62">
        <v>48</v>
      </c>
      <c r="AK130" s="62" t="s">
        <v>290</v>
      </c>
      <c r="AL130" s="62">
        <v>0</v>
      </c>
      <c r="AM130" s="62">
        <v>149</v>
      </c>
      <c r="AN130" s="62">
        <v>31</v>
      </c>
      <c r="AO130" s="62">
        <v>0</v>
      </c>
      <c r="AP130" s="62">
        <v>296</v>
      </c>
      <c r="AQ130" s="62">
        <v>296</v>
      </c>
      <c r="AR130" t="b">
        <f>IFERROR(MATCH('2019'!A130, '2020'!A:A, 0) &gt;0, FALSE)</f>
        <v>1</v>
      </c>
    </row>
    <row r="131" spans="1:44">
      <c r="A131" s="60" t="s">
        <v>1009</v>
      </c>
      <c r="B131" s="60" t="s">
        <v>1010</v>
      </c>
      <c r="C131" s="60" t="s">
        <v>7998</v>
      </c>
      <c r="D131" s="60" t="s">
        <v>1012</v>
      </c>
      <c r="E131" s="60" t="s">
        <v>1013</v>
      </c>
      <c r="F131" s="60" t="s">
        <v>288</v>
      </c>
      <c r="G131" s="60" t="s">
        <v>1014</v>
      </c>
      <c r="H131" s="60" t="s">
        <v>14316</v>
      </c>
      <c r="I131" s="60" t="s">
        <v>146</v>
      </c>
      <c r="J131" s="61">
        <v>0.6</v>
      </c>
      <c r="K131" s="61">
        <v>2</v>
      </c>
      <c r="L131" s="61">
        <v>0</v>
      </c>
      <c r="M131" s="61">
        <v>2.6</v>
      </c>
      <c r="N131" s="62">
        <v>0</v>
      </c>
      <c r="O131" s="62" t="s">
        <v>290</v>
      </c>
      <c r="P131" s="62" t="s">
        <v>290</v>
      </c>
      <c r="Q131" s="62">
        <v>0</v>
      </c>
      <c r="R131" s="62" t="s">
        <v>290</v>
      </c>
      <c r="S131" s="62" t="s">
        <v>290</v>
      </c>
      <c r="T131" s="62" t="s">
        <v>290</v>
      </c>
      <c r="U131" s="62" t="s">
        <v>290</v>
      </c>
      <c r="V131" s="62" t="s">
        <v>290</v>
      </c>
      <c r="W131" s="62">
        <v>0</v>
      </c>
      <c r="X131" s="62">
        <v>0</v>
      </c>
      <c r="Y131" s="62" t="s">
        <v>290</v>
      </c>
      <c r="Z131" s="62" t="s">
        <v>290</v>
      </c>
      <c r="AA131" s="62">
        <v>0</v>
      </c>
      <c r="AB131" s="62">
        <v>0</v>
      </c>
      <c r="AC131" s="62">
        <v>0</v>
      </c>
      <c r="AD131" s="62">
        <v>0</v>
      </c>
      <c r="AE131" s="62">
        <v>0</v>
      </c>
      <c r="AF131" s="62">
        <v>0</v>
      </c>
      <c r="AG131" s="62">
        <v>0</v>
      </c>
      <c r="AH131" s="62" t="s">
        <v>290</v>
      </c>
      <c r="AI131" s="62">
        <v>0</v>
      </c>
      <c r="AJ131" s="62">
        <v>0</v>
      </c>
      <c r="AK131" s="62">
        <v>0</v>
      </c>
      <c r="AL131" s="62">
        <v>0</v>
      </c>
      <c r="AM131" s="62">
        <v>16</v>
      </c>
      <c r="AN131" s="62" t="s">
        <v>290</v>
      </c>
      <c r="AO131" s="62">
        <v>12</v>
      </c>
      <c r="AP131" s="62">
        <v>15</v>
      </c>
      <c r="AQ131" s="62">
        <v>27</v>
      </c>
      <c r="AR131" t="b">
        <f>IFERROR(MATCH('2019'!A131, '2020'!A:A, 0) &gt;0, FALSE)</f>
        <v>1</v>
      </c>
    </row>
    <row r="132" spans="1:44">
      <c r="A132" s="60" t="s">
        <v>1022</v>
      </c>
      <c r="B132" s="60" t="s">
        <v>1023</v>
      </c>
      <c r="C132" s="60" t="s">
        <v>6000</v>
      </c>
      <c r="D132" s="60" t="s">
        <v>1026</v>
      </c>
      <c r="E132" s="60" t="s">
        <v>1020</v>
      </c>
      <c r="F132" s="60" t="s">
        <v>288</v>
      </c>
      <c r="G132" s="60" t="s">
        <v>1021</v>
      </c>
      <c r="H132" s="60" t="s">
        <v>15988</v>
      </c>
      <c r="I132" s="60" t="s">
        <v>146</v>
      </c>
      <c r="J132" s="61">
        <v>3.3</v>
      </c>
      <c r="K132" s="61">
        <v>5</v>
      </c>
      <c r="L132" s="61">
        <v>6.6</v>
      </c>
      <c r="M132" s="61">
        <v>14.9</v>
      </c>
      <c r="N132" s="62">
        <v>18</v>
      </c>
      <c r="O132" s="62">
        <v>18</v>
      </c>
      <c r="P132" s="62">
        <v>16</v>
      </c>
      <c r="Q132" s="62">
        <v>16</v>
      </c>
      <c r="R132" s="62" t="s">
        <v>290</v>
      </c>
      <c r="S132" s="62" t="s">
        <v>290</v>
      </c>
      <c r="T132" s="62" t="s">
        <v>290</v>
      </c>
      <c r="U132" s="62">
        <v>0</v>
      </c>
      <c r="V132" s="62">
        <v>0</v>
      </c>
      <c r="W132" s="62">
        <v>0</v>
      </c>
      <c r="X132" s="62">
        <v>0</v>
      </c>
      <c r="Y132" s="62">
        <v>0</v>
      </c>
      <c r="Z132" s="62">
        <v>0</v>
      </c>
      <c r="AA132" s="62">
        <v>0</v>
      </c>
      <c r="AB132" s="62">
        <v>0</v>
      </c>
      <c r="AC132" s="62">
        <v>0</v>
      </c>
      <c r="AD132" s="62">
        <v>0</v>
      </c>
      <c r="AE132" s="62">
        <v>0</v>
      </c>
      <c r="AF132" s="62">
        <v>0</v>
      </c>
      <c r="AG132" s="62">
        <v>0</v>
      </c>
      <c r="AH132" s="62">
        <v>11</v>
      </c>
      <c r="AI132" s="62">
        <v>0</v>
      </c>
      <c r="AJ132" s="62" t="s">
        <v>290</v>
      </c>
      <c r="AK132" s="62">
        <v>23</v>
      </c>
      <c r="AL132" s="62">
        <v>0</v>
      </c>
      <c r="AM132" s="62">
        <v>24</v>
      </c>
      <c r="AN132" s="62">
        <v>14</v>
      </c>
      <c r="AO132" s="62">
        <v>45</v>
      </c>
      <c r="AP132" s="62">
        <v>33</v>
      </c>
      <c r="AQ132" s="62">
        <v>78</v>
      </c>
      <c r="AR132" t="b">
        <f>IFERROR(MATCH('2019'!A132, '2020'!A:A, 0) &gt;0, FALSE)</f>
        <v>1</v>
      </c>
    </row>
    <row r="133" spans="1:44">
      <c r="A133" s="60" t="s">
        <v>1027</v>
      </c>
      <c r="B133" s="60" t="s">
        <v>1028</v>
      </c>
      <c r="C133" s="60" t="s">
        <v>11574</v>
      </c>
      <c r="D133" s="60" t="s">
        <v>1030</v>
      </c>
      <c r="E133" s="60" t="s">
        <v>1020</v>
      </c>
      <c r="F133" s="60" t="s">
        <v>288</v>
      </c>
      <c r="G133" s="60" t="s">
        <v>1031</v>
      </c>
      <c r="H133" s="60" t="s">
        <v>14317</v>
      </c>
      <c r="I133" s="60" t="s">
        <v>146</v>
      </c>
      <c r="J133" s="61">
        <v>2</v>
      </c>
      <c r="K133" s="61">
        <v>18</v>
      </c>
      <c r="L133" s="61">
        <v>4</v>
      </c>
      <c r="M133" s="61">
        <v>24</v>
      </c>
      <c r="N133" s="62">
        <v>0</v>
      </c>
      <c r="O133" s="62">
        <v>10</v>
      </c>
      <c r="P133" s="62">
        <v>10</v>
      </c>
      <c r="Q133" s="62">
        <v>13</v>
      </c>
      <c r="R133" s="62">
        <v>13</v>
      </c>
      <c r="S133" s="62">
        <v>10</v>
      </c>
      <c r="T133" s="62">
        <v>10</v>
      </c>
      <c r="U133" s="62">
        <v>10</v>
      </c>
      <c r="V133" s="62">
        <v>12</v>
      </c>
      <c r="W133" s="62" t="s">
        <v>290</v>
      </c>
      <c r="X133" s="62">
        <v>0</v>
      </c>
      <c r="Y133" s="62">
        <v>0</v>
      </c>
      <c r="Z133" s="62">
        <v>0</v>
      </c>
      <c r="AA133" s="62">
        <v>0</v>
      </c>
      <c r="AB133" s="62">
        <v>0</v>
      </c>
      <c r="AC133" s="62">
        <v>0</v>
      </c>
      <c r="AD133" s="62">
        <v>0</v>
      </c>
      <c r="AE133" s="62">
        <v>0</v>
      </c>
      <c r="AF133" s="62">
        <v>0</v>
      </c>
      <c r="AG133" s="62">
        <v>0</v>
      </c>
      <c r="AH133" s="62" t="s">
        <v>290</v>
      </c>
      <c r="AI133" s="62" t="s">
        <v>290</v>
      </c>
      <c r="AJ133" s="62" t="s">
        <v>290</v>
      </c>
      <c r="AK133" s="62" t="s">
        <v>290</v>
      </c>
      <c r="AL133" s="62">
        <v>0</v>
      </c>
      <c r="AM133" s="62">
        <v>65</v>
      </c>
      <c r="AN133" s="62">
        <v>18</v>
      </c>
      <c r="AO133" s="62">
        <v>47</v>
      </c>
      <c r="AP133" s="62">
        <v>49</v>
      </c>
      <c r="AQ133" s="62">
        <v>96</v>
      </c>
      <c r="AR133" t="b">
        <f>IFERROR(MATCH('2019'!A133, '2020'!A:A, 0) &gt;0, FALSE)</f>
        <v>1</v>
      </c>
    </row>
    <row r="134" spans="1:44">
      <c r="A134" s="60" t="s">
        <v>1032</v>
      </c>
      <c r="B134" s="60" t="s">
        <v>1033</v>
      </c>
      <c r="C134" s="60" t="s">
        <v>8007</v>
      </c>
      <c r="D134" s="60" t="s">
        <v>1035</v>
      </c>
      <c r="E134" s="60" t="s">
        <v>1020</v>
      </c>
      <c r="F134" s="60" t="s">
        <v>288</v>
      </c>
      <c r="G134" s="60" t="s">
        <v>1031</v>
      </c>
      <c r="H134" s="60" t="s">
        <v>14318</v>
      </c>
      <c r="I134" s="60" t="s">
        <v>146</v>
      </c>
      <c r="J134" s="61">
        <v>23</v>
      </c>
      <c r="K134" s="61">
        <v>76.8</v>
      </c>
      <c r="L134" s="61">
        <v>30</v>
      </c>
      <c r="M134" s="61">
        <v>129.80000000000001</v>
      </c>
      <c r="N134" s="62">
        <v>0</v>
      </c>
      <c r="O134" s="62">
        <v>0</v>
      </c>
      <c r="P134" s="62">
        <v>0</v>
      </c>
      <c r="Q134" s="62">
        <v>0</v>
      </c>
      <c r="R134" s="62">
        <v>0</v>
      </c>
      <c r="S134" s="62">
        <v>0</v>
      </c>
      <c r="T134" s="62">
        <v>0</v>
      </c>
      <c r="U134" s="62">
        <v>0</v>
      </c>
      <c r="V134" s="62">
        <v>0</v>
      </c>
      <c r="W134" s="62">
        <v>0</v>
      </c>
      <c r="X134" s="62">
        <v>296</v>
      </c>
      <c r="Y134" s="62">
        <v>295</v>
      </c>
      <c r="Z134" s="62">
        <v>277</v>
      </c>
      <c r="AA134" s="62">
        <v>278</v>
      </c>
      <c r="AB134" s="62">
        <v>0</v>
      </c>
      <c r="AC134" s="62">
        <v>0</v>
      </c>
      <c r="AD134" s="62">
        <v>0</v>
      </c>
      <c r="AE134" s="62">
        <v>0</v>
      </c>
      <c r="AF134" s="62">
        <v>0</v>
      </c>
      <c r="AG134" s="62">
        <v>0</v>
      </c>
      <c r="AH134" s="62">
        <v>197</v>
      </c>
      <c r="AI134" s="62" t="s">
        <v>290</v>
      </c>
      <c r="AJ134" s="62">
        <v>25</v>
      </c>
      <c r="AK134" s="62">
        <v>70</v>
      </c>
      <c r="AL134" s="62">
        <v>0</v>
      </c>
      <c r="AM134" s="62">
        <v>793</v>
      </c>
      <c r="AN134" s="62">
        <v>59</v>
      </c>
      <c r="AO134" s="62">
        <v>557</v>
      </c>
      <c r="AP134" s="62">
        <v>589</v>
      </c>
      <c r="AQ134" s="62">
        <v>1146</v>
      </c>
      <c r="AR134" t="b">
        <f>IFERROR(MATCH('2019'!A134, '2020'!A:A, 0) &gt;0, FALSE)</f>
        <v>1</v>
      </c>
    </row>
    <row r="135" spans="1:44">
      <c r="A135" s="60" t="s">
        <v>11578</v>
      </c>
      <c r="B135" s="60" t="s">
        <v>8009</v>
      </c>
      <c r="C135" s="60" t="s">
        <v>8011</v>
      </c>
      <c r="D135" s="60" t="s">
        <v>8012</v>
      </c>
      <c r="E135" s="60" t="s">
        <v>8013</v>
      </c>
      <c r="F135" s="60" t="s">
        <v>288</v>
      </c>
      <c r="G135" s="60" t="s">
        <v>15989</v>
      </c>
      <c r="H135" s="60" t="s">
        <v>14319</v>
      </c>
      <c r="I135" s="60" t="s">
        <v>146</v>
      </c>
      <c r="J135" s="61">
        <v>2</v>
      </c>
      <c r="K135" s="61">
        <v>25</v>
      </c>
      <c r="L135" s="61">
        <v>17</v>
      </c>
      <c r="M135" s="61">
        <v>44</v>
      </c>
      <c r="N135" s="62">
        <v>0</v>
      </c>
      <c r="O135" s="62">
        <v>0</v>
      </c>
      <c r="P135" s="62">
        <v>0</v>
      </c>
      <c r="Q135" s="62">
        <v>0</v>
      </c>
      <c r="R135" s="62">
        <v>0</v>
      </c>
      <c r="S135" s="62">
        <v>0</v>
      </c>
      <c r="T135" s="62">
        <v>0</v>
      </c>
      <c r="U135" s="62">
        <v>0</v>
      </c>
      <c r="V135" s="62">
        <v>0</v>
      </c>
      <c r="W135" s="62">
        <v>0</v>
      </c>
      <c r="X135" s="62">
        <v>75</v>
      </c>
      <c r="Y135" s="62">
        <v>79</v>
      </c>
      <c r="Z135" s="62">
        <v>68</v>
      </c>
      <c r="AA135" s="62">
        <v>77</v>
      </c>
      <c r="AB135" s="62">
        <v>0</v>
      </c>
      <c r="AC135" s="62">
        <v>0</v>
      </c>
      <c r="AD135" s="62">
        <v>0</v>
      </c>
      <c r="AE135" s="62">
        <v>0</v>
      </c>
      <c r="AF135" s="62">
        <v>0</v>
      </c>
      <c r="AG135" s="62">
        <v>0</v>
      </c>
      <c r="AH135" s="62">
        <v>113</v>
      </c>
      <c r="AI135" s="62">
        <v>0</v>
      </c>
      <c r="AJ135" s="62">
        <v>36</v>
      </c>
      <c r="AK135" s="62">
        <v>21</v>
      </c>
      <c r="AL135" s="62">
        <v>0</v>
      </c>
      <c r="AM135" s="62">
        <v>129</v>
      </c>
      <c r="AN135" s="62">
        <v>0</v>
      </c>
      <c r="AO135" s="62">
        <v>142</v>
      </c>
      <c r="AP135" s="62">
        <v>157</v>
      </c>
      <c r="AQ135" s="62">
        <v>299</v>
      </c>
      <c r="AR135" t="b">
        <f>IFERROR(MATCH('2019'!A135, '2020'!A:A, 0) &gt;0, FALSE)</f>
        <v>1</v>
      </c>
    </row>
    <row r="136" spans="1:44">
      <c r="A136" s="60" t="s">
        <v>11581</v>
      </c>
      <c r="B136" s="60" t="s">
        <v>8016</v>
      </c>
      <c r="C136" s="60" t="s">
        <v>13348</v>
      </c>
      <c r="D136" s="60" t="s">
        <v>8019</v>
      </c>
      <c r="E136" s="60" t="s">
        <v>1092</v>
      </c>
      <c r="F136" s="60" t="s">
        <v>288</v>
      </c>
      <c r="G136" s="60" t="s">
        <v>1093</v>
      </c>
      <c r="H136" s="60" t="s">
        <v>14320</v>
      </c>
      <c r="I136" s="60" t="s">
        <v>146</v>
      </c>
      <c r="J136" s="61">
        <v>4</v>
      </c>
      <c r="K136" s="61">
        <v>19.8</v>
      </c>
      <c r="L136" s="61">
        <v>12.7</v>
      </c>
      <c r="M136" s="61">
        <v>36.5</v>
      </c>
      <c r="N136" s="62">
        <v>0</v>
      </c>
      <c r="O136" s="62">
        <v>0</v>
      </c>
      <c r="P136" s="62">
        <v>0</v>
      </c>
      <c r="Q136" s="62">
        <v>0</v>
      </c>
      <c r="R136" s="62">
        <v>0</v>
      </c>
      <c r="S136" s="62">
        <v>0</v>
      </c>
      <c r="T136" s="62">
        <v>0</v>
      </c>
      <c r="U136" s="62">
        <v>0</v>
      </c>
      <c r="V136" s="62">
        <v>0</v>
      </c>
      <c r="W136" s="62">
        <v>0</v>
      </c>
      <c r="X136" s="62">
        <v>67</v>
      </c>
      <c r="Y136" s="62">
        <v>56</v>
      </c>
      <c r="Z136" s="62">
        <v>64</v>
      </c>
      <c r="AA136" s="62">
        <v>78</v>
      </c>
      <c r="AB136" s="62">
        <v>0</v>
      </c>
      <c r="AC136" s="62">
        <v>0</v>
      </c>
      <c r="AD136" s="62">
        <v>0</v>
      </c>
      <c r="AE136" s="62">
        <v>0</v>
      </c>
      <c r="AF136" s="62">
        <v>0</v>
      </c>
      <c r="AG136" s="62">
        <v>0</v>
      </c>
      <c r="AH136" s="62">
        <v>69</v>
      </c>
      <c r="AI136" s="62">
        <v>0</v>
      </c>
      <c r="AJ136" s="62" t="s">
        <v>290</v>
      </c>
      <c r="AK136" s="62">
        <v>129</v>
      </c>
      <c r="AL136" s="62">
        <v>0</v>
      </c>
      <c r="AM136" s="62">
        <v>38</v>
      </c>
      <c r="AN136" s="62">
        <v>27</v>
      </c>
      <c r="AO136" s="62">
        <v>102</v>
      </c>
      <c r="AP136" s="62">
        <v>163</v>
      </c>
      <c r="AQ136" s="62">
        <v>265</v>
      </c>
      <c r="AR136" t="b">
        <f>IFERROR(MATCH('2019'!A136, '2020'!A:A, 0) &gt;0, FALSE)</f>
        <v>1</v>
      </c>
    </row>
    <row r="137" spans="1:44">
      <c r="A137" s="60" t="s">
        <v>1043</v>
      </c>
      <c r="B137" s="60" t="s">
        <v>1044</v>
      </c>
      <c r="C137" s="60" t="s">
        <v>15990</v>
      </c>
      <c r="D137" s="60" t="s">
        <v>1046</v>
      </c>
      <c r="E137" s="60" t="s">
        <v>1041</v>
      </c>
      <c r="F137" s="60" t="s">
        <v>288</v>
      </c>
      <c r="G137" s="60" t="s">
        <v>1042</v>
      </c>
      <c r="H137" s="60" t="s">
        <v>14324</v>
      </c>
      <c r="I137" s="60" t="s">
        <v>146</v>
      </c>
      <c r="J137" s="61">
        <v>4</v>
      </c>
      <c r="K137" s="61">
        <v>35</v>
      </c>
      <c r="L137" s="61">
        <v>35</v>
      </c>
      <c r="M137" s="61">
        <v>74</v>
      </c>
      <c r="N137" s="62">
        <v>0</v>
      </c>
      <c r="O137" s="62">
        <v>0</v>
      </c>
      <c r="P137" s="62">
        <v>0</v>
      </c>
      <c r="Q137" s="62">
        <v>0</v>
      </c>
      <c r="R137" s="62">
        <v>0</v>
      </c>
      <c r="S137" s="62">
        <v>0</v>
      </c>
      <c r="T137" s="62">
        <v>0</v>
      </c>
      <c r="U137" s="62">
        <v>0</v>
      </c>
      <c r="V137" s="62">
        <v>0</v>
      </c>
      <c r="W137" s="62">
        <v>0</v>
      </c>
      <c r="X137" s="62">
        <v>120</v>
      </c>
      <c r="Y137" s="62">
        <v>123</v>
      </c>
      <c r="Z137" s="62">
        <v>112</v>
      </c>
      <c r="AA137" s="62">
        <v>95</v>
      </c>
      <c r="AB137" s="62">
        <v>0</v>
      </c>
      <c r="AC137" s="62">
        <v>0</v>
      </c>
      <c r="AD137" s="62">
        <v>0</v>
      </c>
      <c r="AE137" s="62">
        <v>0</v>
      </c>
      <c r="AF137" s="62">
        <v>0</v>
      </c>
      <c r="AG137" s="62">
        <v>0</v>
      </c>
      <c r="AH137" s="62">
        <v>128</v>
      </c>
      <c r="AI137" s="62">
        <v>0</v>
      </c>
      <c r="AJ137" s="62">
        <v>21</v>
      </c>
      <c r="AK137" s="62">
        <v>46</v>
      </c>
      <c r="AL137" s="62" t="s">
        <v>290</v>
      </c>
      <c r="AM137" s="62">
        <v>217</v>
      </c>
      <c r="AN137" s="62">
        <v>37</v>
      </c>
      <c r="AO137" s="62">
        <v>450</v>
      </c>
      <c r="AP137" s="62">
        <v>0</v>
      </c>
      <c r="AQ137" s="62">
        <v>450</v>
      </c>
      <c r="AR137" t="b">
        <f>IFERROR(MATCH('2019'!A137, '2020'!A:A, 0) &gt;0, FALSE)</f>
        <v>1</v>
      </c>
    </row>
    <row r="138" spans="1:44">
      <c r="A138" s="60" t="s">
        <v>1047</v>
      </c>
      <c r="B138" s="60" t="s">
        <v>1048</v>
      </c>
      <c r="C138" s="60" t="s">
        <v>5094</v>
      </c>
      <c r="D138" s="60" t="s">
        <v>1051</v>
      </c>
      <c r="E138" s="60" t="s">
        <v>1052</v>
      </c>
      <c r="F138" s="60" t="s">
        <v>288</v>
      </c>
      <c r="G138" s="60" t="s">
        <v>1053</v>
      </c>
      <c r="H138" s="60" t="s">
        <v>14325</v>
      </c>
      <c r="I138" s="60" t="s">
        <v>146</v>
      </c>
      <c r="J138" s="61">
        <v>3.2</v>
      </c>
      <c r="K138" s="61">
        <v>21.9</v>
      </c>
      <c r="L138" s="61">
        <v>10</v>
      </c>
      <c r="M138" s="61">
        <v>35.1</v>
      </c>
      <c r="N138" s="62">
        <v>0</v>
      </c>
      <c r="O138" s="62">
        <v>0</v>
      </c>
      <c r="P138" s="62">
        <v>0</v>
      </c>
      <c r="Q138" s="62">
        <v>0</v>
      </c>
      <c r="R138" s="62">
        <v>0</v>
      </c>
      <c r="S138" s="62">
        <v>0</v>
      </c>
      <c r="T138" s="62">
        <v>0</v>
      </c>
      <c r="U138" s="62">
        <v>11</v>
      </c>
      <c r="V138" s="62" t="s">
        <v>290</v>
      </c>
      <c r="W138" s="62">
        <v>11</v>
      </c>
      <c r="X138" s="62">
        <v>41</v>
      </c>
      <c r="Y138" s="62">
        <v>48</v>
      </c>
      <c r="Z138" s="62">
        <v>66</v>
      </c>
      <c r="AA138" s="62">
        <v>54</v>
      </c>
      <c r="AB138" s="62">
        <v>0</v>
      </c>
      <c r="AC138" s="62">
        <v>0</v>
      </c>
      <c r="AD138" s="62">
        <v>0</v>
      </c>
      <c r="AE138" s="62">
        <v>0</v>
      </c>
      <c r="AF138" s="62" t="s">
        <v>290</v>
      </c>
      <c r="AG138" s="62">
        <v>31</v>
      </c>
      <c r="AH138" s="62">
        <v>57</v>
      </c>
      <c r="AI138" s="62">
        <v>0</v>
      </c>
      <c r="AJ138" s="62" t="s">
        <v>290</v>
      </c>
      <c r="AK138" s="62">
        <v>110</v>
      </c>
      <c r="AL138" s="62" t="s">
        <v>290</v>
      </c>
      <c r="AM138" s="62">
        <v>65</v>
      </c>
      <c r="AN138" s="62">
        <v>29</v>
      </c>
      <c r="AO138" s="62">
        <v>115</v>
      </c>
      <c r="AP138" s="62">
        <v>158</v>
      </c>
      <c r="AQ138" s="62">
        <v>273</v>
      </c>
      <c r="AR138" t="b">
        <f>IFERROR(MATCH('2019'!A138, '2020'!A:A, 0) &gt;0, FALSE)</f>
        <v>1</v>
      </c>
    </row>
    <row r="139" spans="1:44">
      <c r="A139" s="60" t="s">
        <v>11588</v>
      </c>
      <c r="B139" s="60" t="s">
        <v>3329</v>
      </c>
      <c r="C139" s="60" t="s">
        <v>15991</v>
      </c>
      <c r="D139" s="60" t="s">
        <v>11590</v>
      </c>
      <c r="E139" s="60" t="s">
        <v>11591</v>
      </c>
      <c r="F139" s="60" t="s">
        <v>288</v>
      </c>
      <c r="G139" s="60" t="s">
        <v>15992</v>
      </c>
      <c r="H139" s="60" t="s">
        <v>14327</v>
      </c>
      <c r="I139" s="60" t="s">
        <v>146</v>
      </c>
      <c r="J139" s="61">
        <v>1</v>
      </c>
      <c r="K139" s="61">
        <v>7</v>
      </c>
      <c r="L139" s="61">
        <v>0</v>
      </c>
      <c r="M139" s="61">
        <v>8</v>
      </c>
      <c r="N139" s="62">
        <v>0</v>
      </c>
      <c r="O139" s="62" t="s">
        <v>290</v>
      </c>
      <c r="P139" s="62" t="s">
        <v>290</v>
      </c>
      <c r="Q139" s="62" t="s">
        <v>290</v>
      </c>
      <c r="R139" s="62" t="s">
        <v>290</v>
      </c>
      <c r="S139" s="62" t="s">
        <v>290</v>
      </c>
      <c r="T139" s="62" t="s">
        <v>290</v>
      </c>
      <c r="U139" s="62" t="s">
        <v>290</v>
      </c>
      <c r="V139" s="62" t="s">
        <v>290</v>
      </c>
      <c r="W139" s="62">
        <v>0</v>
      </c>
      <c r="X139" s="62">
        <v>0</v>
      </c>
      <c r="Y139" s="62">
        <v>0</v>
      </c>
      <c r="Z139" s="62">
        <v>0</v>
      </c>
      <c r="AA139" s="62">
        <v>0</v>
      </c>
      <c r="AB139" s="62">
        <v>0</v>
      </c>
      <c r="AC139" s="62">
        <v>0</v>
      </c>
      <c r="AD139" s="62">
        <v>0</v>
      </c>
      <c r="AE139" s="62">
        <v>0</v>
      </c>
      <c r="AF139" s="62">
        <v>0</v>
      </c>
      <c r="AG139" s="62">
        <v>0</v>
      </c>
      <c r="AH139" s="62" t="s">
        <v>290</v>
      </c>
      <c r="AI139" s="62">
        <v>0</v>
      </c>
      <c r="AJ139" s="62">
        <v>0</v>
      </c>
      <c r="AK139" s="62">
        <v>0</v>
      </c>
      <c r="AL139" s="62">
        <v>0</v>
      </c>
      <c r="AM139" s="62">
        <v>19</v>
      </c>
      <c r="AN139" s="62" t="s">
        <v>290</v>
      </c>
      <c r="AO139" s="62">
        <v>19</v>
      </c>
      <c r="AP139" s="62">
        <v>11</v>
      </c>
      <c r="AQ139" s="62">
        <v>30</v>
      </c>
      <c r="AR139" t="b">
        <f>IFERROR(MATCH('2019'!A139, '2020'!A:A, 0) &gt;0, FALSE)</f>
        <v>1</v>
      </c>
    </row>
    <row r="140" spans="1:44">
      <c r="A140" s="60" t="s">
        <v>1054</v>
      </c>
      <c r="B140" s="60" t="s">
        <v>326</v>
      </c>
      <c r="C140" s="60" t="s">
        <v>14329</v>
      </c>
      <c r="D140" s="60" t="s">
        <v>1057</v>
      </c>
      <c r="E140" s="60" t="s">
        <v>1058</v>
      </c>
      <c r="F140" s="60" t="s">
        <v>288</v>
      </c>
      <c r="G140" s="60" t="s">
        <v>1059</v>
      </c>
      <c r="H140" s="60" t="s">
        <v>14330</v>
      </c>
      <c r="I140" s="60" t="s">
        <v>146</v>
      </c>
      <c r="J140" s="61">
        <v>1</v>
      </c>
      <c r="K140" s="61">
        <v>17</v>
      </c>
      <c r="L140" s="61">
        <v>0</v>
      </c>
      <c r="M140" s="61">
        <v>18</v>
      </c>
      <c r="N140" s="62">
        <v>24</v>
      </c>
      <c r="O140" s="62">
        <v>12</v>
      </c>
      <c r="P140" s="62" t="s">
        <v>290</v>
      </c>
      <c r="Q140" s="62" t="s">
        <v>290</v>
      </c>
      <c r="R140" s="62" t="s">
        <v>290</v>
      </c>
      <c r="S140" s="62">
        <v>14</v>
      </c>
      <c r="T140" s="62" t="s">
        <v>290</v>
      </c>
      <c r="U140" s="62" t="s">
        <v>290</v>
      </c>
      <c r="V140" s="62" t="s">
        <v>290</v>
      </c>
      <c r="W140" s="62" t="s">
        <v>290</v>
      </c>
      <c r="X140" s="62">
        <v>0</v>
      </c>
      <c r="Y140" s="62">
        <v>0</v>
      </c>
      <c r="Z140" s="62">
        <v>0</v>
      </c>
      <c r="AA140" s="62">
        <v>0</v>
      </c>
      <c r="AB140" s="62">
        <v>0</v>
      </c>
      <c r="AC140" s="62">
        <v>0</v>
      </c>
      <c r="AD140" s="62">
        <v>0</v>
      </c>
      <c r="AE140" s="62">
        <v>0</v>
      </c>
      <c r="AF140" s="62">
        <v>0</v>
      </c>
      <c r="AG140" s="62">
        <v>0</v>
      </c>
      <c r="AH140" s="62" t="s">
        <v>290</v>
      </c>
      <c r="AI140" s="62">
        <v>0</v>
      </c>
      <c r="AJ140" s="62" t="s">
        <v>290</v>
      </c>
      <c r="AK140" s="62" t="s">
        <v>290</v>
      </c>
      <c r="AL140" s="62">
        <v>0</v>
      </c>
      <c r="AM140" s="62">
        <v>56</v>
      </c>
      <c r="AN140" s="62">
        <v>16</v>
      </c>
      <c r="AO140" s="62">
        <v>44</v>
      </c>
      <c r="AP140" s="62">
        <v>44</v>
      </c>
      <c r="AQ140" s="62">
        <v>88</v>
      </c>
      <c r="AR140" t="b">
        <f>IFERROR(MATCH('2019'!A140, '2020'!A:A, 0) &gt;0, FALSE)</f>
        <v>1</v>
      </c>
    </row>
    <row r="141" spans="1:44">
      <c r="A141" s="60" t="s">
        <v>1060</v>
      </c>
      <c r="B141" s="60" t="s">
        <v>1061</v>
      </c>
      <c r="C141" s="60" t="s">
        <v>5315</v>
      </c>
      <c r="D141" s="60" t="s">
        <v>1064</v>
      </c>
      <c r="E141" s="60" t="s">
        <v>1065</v>
      </c>
      <c r="F141" s="60" t="s">
        <v>288</v>
      </c>
      <c r="G141" s="60" t="s">
        <v>1066</v>
      </c>
      <c r="H141" s="60" t="s">
        <v>14331</v>
      </c>
      <c r="I141" s="60" t="s">
        <v>146</v>
      </c>
      <c r="J141" s="61">
        <v>2</v>
      </c>
      <c r="K141" s="61">
        <v>10.5</v>
      </c>
      <c r="L141" s="61">
        <v>1</v>
      </c>
      <c r="M141" s="61">
        <v>13.5</v>
      </c>
      <c r="N141" s="62">
        <v>44</v>
      </c>
      <c r="O141" s="62">
        <v>11</v>
      </c>
      <c r="P141" s="62">
        <v>14</v>
      </c>
      <c r="Q141" s="62" t="s">
        <v>290</v>
      </c>
      <c r="R141" s="62" t="s">
        <v>290</v>
      </c>
      <c r="S141" s="62" t="s">
        <v>290</v>
      </c>
      <c r="T141" s="62" t="s">
        <v>290</v>
      </c>
      <c r="U141" s="62">
        <v>14</v>
      </c>
      <c r="V141" s="62">
        <v>11</v>
      </c>
      <c r="W141" s="62">
        <v>17</v>
      </c>
      <c r="X141" s="62">
        <v>0</v>
      </c>
      <c r="Y141" s="62">
        <v>0</v>
      </c>
      <c r="Z141" s="62">
        <v>0</v>
      </c>
      <c r="AA141" s="62">
        <v>0</v>
      </c>
      <c r="AB141" s="62">
        <v>0</v>
      </c>
      <c r="AC141" s="62">
        <v>0</v>
      </c>
      <c r="AD141" s="62">
        <v>0</v>
      </c>
      <c r="AE141" s="62">
        <v>0</v>
      </c>
      <c r="AF141" s="62">
        <v>0</v>
      </c>
      <c r="AG141" s="62">
        <v>0</v>
      </c>
      <c r="AH141" s="62">
        <v>44</v>
      </c>
      <c r="AI141" s="62">
        <v>0</v>
      </c>
      <c r="AJ141" s="62">
        <v>0</v>
      </c>
      <c r="AK141" s="62" t="s">
        <v>290</v>
      </c>
      <c r="AL141" s="62">
        <v>0</v>
      </c>
      <c r="AM141" s="62">
        <v>90</v>
      </c>
      <c r="AN141" s="62" t="s">
        <v>290</v>
      </c>
      <c r="AO141" s="62">
        <v>64</v>
      </c>
      <c r="AP141" s="62">
        <v>77</v>
      </c>
      <c r="AQ141" s="62">
        <v>141</v>
      </c>
      <c r="AR141" t="b">
        <f>IFERROR(MATCH('2019'!A141, '2020'!A:A, 0) &gt;0, FALSE)</f>
        <v>1</v>
      </c>
    </row>
    <row r="142" spans="1:44">
      <c r="A142" s="60" t="s">
        <v>1067</v>
      </c>
      <c r="B142" s="60" t="s">
        <v>1068</v>
      </c>
      <c r="C142" s="60" t="s">
        <v>14332</v>
      </c>
      <c r="D142" s="60" t="s">
        <v>1071</v>
      </c>
      <c r="E142" s="60" t="s">
        <v>1041</v>
      </c>
      <c r="F142" s="60" t="s">
        <v>288</v>
      </c>
      <c r="G142" s="60" t="s">
        <v>1042</v>
      </c>
      <c r="H142" s="60" t="s">
        <v>14333</v>
      </c>
      <c r="I142" s="60" t="s">
        <v>146</v>
      </c>
      <c r="J142" s="61">
        <v>2.5</v>
      </c>
      <c r="K142" s="61">
        <v>15</v>
      </c>
      <c r="L142" s="61">
        <v>4.5999999999999996</v>
      </c>
      <c r="M142" s="61">
        <v>22.1</v>
      </c>
      <c r="N142" s="62">
        <v>29</v>
      </c>
      <c r="O142" s="62">
        <v>15</v>
      </c>
      <c r="P142" s="62">
        <v>12</v>
      </c>
      <c r="Q142" s="62">
        <v>14</v>
      </c>
      <c r="R142" s="62">
        <v>15</v>
      </c>
      <c r="S142" s="62">
        <v>21</v>
      </c>
      <c r="T142" s="62">
        <v>19</v>
      </c>
      <c r="U142" s="62">
        <v>19</v>
      </c>
      <c r="V142" s="62">
        <v>19</v>
      </c>
      <c r="W142" s="62">
        <v>18</v>
      </c>
      <c r="X142" s="62">
        <v>0</v>
      </c>
      <c r="Y142" s="62">
        <v>0</v>
      </c>
      <c r="Z142" s="62">
        <v>0</v>
      </c>
      <c r="AA142" s="62">
        <v>0</v>
      </c>
      <c r="AB142" s="62">
        <v>0</v>
      </c>
      <c r="AC142" s="62">
        <v>0</v>
      </c>
      <c r="AD142" s="62">
        <v>0</v>
      </c>
      <c r="AE142" s="62">
        <v>0</v>
      </c>
      <c r="AF142" s="62">
        <v>19</v>
      </c>
      <c r="AG142" s="62">
        <v>0</v>
      </c>
      <c r="AH142" s="62" t="s">
        <v>290</v>
      </c>
      <c r="AI142" s="62" t="s">
        <v>290</v>
      </c>
      <c r="AJ142" s="62" t="s">
        <v>290</v>
      </c>
      <c r="AK142" s="62">
        <v>28</v>
      </c>
      <c r="AL142" s="62">
        <v>0</v>
      </c>
      <c r="AM142" s="62">
        <v>129</v>
      </c>
      <c r="AN142" s="62">
        <v>31</v>
      </c>
      <c r="AO142" s="62">
        <v>114</v>
      </c>
      <c r="AP142" s="62">
        <v>86</v>
      </c>
      <c r="AQ142" s="62">
        <v>200</v>
      </c>
      <c r="AR142" t="b">
        <f>IFERROR(MATCH('2019'!A142, '2020'!A:A, 0) &gt;0, FALSE)</f>
        <v>1</v>
      </c>
    </row>
    <row r="143" spans="1:44">
      <c r="A143" s="60" t="s">
        <v>11598</v>
      </c>
      <c r="B143" s="60" t="s">
        <v>11599</v>
      </c>
      <c r="C143" s="60" t="s">
        <v>11600</v>
      </c>
      <c r="D143" s="60" t="s">
        <v>11601</v>
      </c>
      <c r="E143" s="60" t="s">
        <v>1052</v>
      </c>
      <c r="F143" s="60" t="s">
        <v>288</v>
      </c>
      <c r="G143" s="60" t="s">
        <v>1053</v>
      </c>
      <c r="H143" s="60" t="s">
        <v>14334</v>
      </c>
      <c r="I143" s="60" t="s">
        <v>146</v>
      </c>
      <c r="J143" s="61">
        <v>1</v>
      </c>
      <c r="K143" s="61">
        <v>4</v>
      </c>
      <c r="L143" s="61">
        <v>0</v>
      </c>
      <c r="M143" s="61">
        <v>5</v>
      </c>
      <c r="N143" s="62">
        <v>0</v>
      </c>
      <c r="O143" s="62" t="s">
        <v>290</v>
      </c>
      <c r="P143" s="62" t="s">
        <v>290</v>
      </c>
      <c r="Q143" s="62" t="s">
        <v>290</v>
      </c>
      <c r="R143" s="62">
        <v>0</v>
      </c>
      <c r="S143" s="62" t="s">
        <v>290</v>
      </c>
      <c r="T143" s="62">
        <v>0</v>
      </c>
      <c r="U143" s="62" t="s">
        <v>290</v>
      </c>
      <c r="V143" s="62" t="s">
        <v>290</v>
      </c>
      <c r="W143" s="62" t="s">
        <v>290</v>
      </c>
      <c r="X143" s="62">
        <v>0</v>
      </c>
      <c r="Y143" s="62" t="s">
        <v>290</v>
      </c>
      <c r="Z143" s="62" t="s">
        <v>290</v>
      </c>
      <c r="AA143" s="62" t="s">
        <v>290</v>
      </c>
      <c r="AB143" s="62">
        <v>0</v>
      </c>
      <c r="AC143" s="62">
        <v>0</v>
      </c>
      <c r="AD143" s="62">
        <v>0</v>
      </c>
      <c r="AE143" s="62">
        <v>0</v>
      </c>
      <c r="AF143" s="62">
        <v>0</v>
      </c>
      <c r="AG143" s="62">
        <v>0</v>
      </c>
      <c r="AH143" s="62">
        <v>24</v>
      </c>
      <c r="AI143" s="62">
        <v>0</v>
      </c>
      <c r="AJ143" s="62">
        <v>0</v>
      </c>
      <c r="AK143" s="62">
        <v>0</v>
      </c>
      <c r="AL143" s="62">
        <v>0</v>
      </c>
      <c r="AM143" s="62">
        <v>0</v>
      </c>
      <c r="AN143" s="62">
        <v>0</v>
      </c>
      <c r="AO143" s="62">
        <v>14</v>
      </c>
      <c r="AP143" s="62">
        <v>10</v>
      </c>
      <c r="AQ143" s="62">
        <v>24</v>
      </c>
      <c r="AR143" t="b">
        <f>IFERROR(MATCH('2019'!A143, '2020'!A:A, 0) &gt;0, FALSE)</f>
        <v>1</v>
      </c>
    </row>
    <row r="144" spans="1:44">
      <c r="A144" s="60" t="s">
        <v>1072</v>
      </c>
      <c r="B144" s="60" t="s">
        <v>1073</v>
      </c>
      <c r="C144" s="60" t="s">
        <v>13353</v>
      </c>
      <c r="D144" s="60" t="s">
        <v>1075</v>
      </c>
      <c r="E144" s="60" t="s">
        <v>1076</v>
      </c>
      <c r="F144" s="60" t="s">
        <v>288</v>
      </c>
      <c r="G144" s="60" t="s">
        <v>1077</v>
      </c>
      <c r="H144" s="60" t="s">
        <v>14335</v>
      </c>
      <c r="I144" s="60" t="s">
        <v>146</v>
      </c>
      <c r="J144" s="61">
        <v>2</v>
      </c>
      <c r="K144" s="61">
        <v>13</v>
      </c>
      <c r="L144" s="61">
        <v>2</v>
      </c>
      <c r="M144" s="61">
        <v>17</v>
      </c>
      <c r="N144" s="62">
        <v>20</v>
      </c>
      <c r="O144" s="62">
        <v>23</v>
      </c>
      <c r="P144" s="62">
        <v>22</v>
      </c>
      <c r="Q144" s="62">
        <v>23</v>
      </c>
      <c r="R144" s="62">
        <v>29</v>
      </c>
      <c r="S144" s="62">
        <v>28</v>
      </c>
      <c r="T144" s="62">
        <v>27</v>
      </c>
      <c r="U144" s="62">
        <v>24</v>
      </c>
      <c r="V144" s="62">
        <v>27</v>
      </c>
      <c r="W144" s="62">
        <v>25</v>
      </c>
      <c r="X144" s="62">
        <v>0</v>
      </c>
      <c r="Y144" s="62">
        <v>0</v>
      </c>
      <c r="Z144" s="62">
        <v>0</v>
      </c>
      <c r="AA144" s="62">
        <v>0</v>
      </c>
      <c r="AB144" s="62">
        <v>0</v>
      </c>
      <c r="AC144" s="62">
        <v>0</v>
      </c>
      <c r="AD144" s="62">
        <v>0</v>
      </c>
      <c r="AE144" s="62">
        <v>0</v>
      </c>
      <c r="AF144" s="62">
        <v>0</v>
      </c>
      <c r="AG144" s="62">
        <v>0</v>
      </c>
      <c r="AH144" s="62">
        <v>225</v>
      </c>
      <c r="AI144" s="62">
        <v>0</v>
      </c>
      <c r="AJ144" s="62">
        <v>0</v>
      </c>
      <c r="AK144" s="62">
        <v>0</v>
      </c>
      <c r="AL144" s="62">
        <v>0</v>
      </c>
      <c r="AM144" s="62">
        <v>0</v>
      </c>
      <c r="AN144" s="62">
        <v>23</v>
      </c>
      <c r="AO144" s="62">
        <v>121</v>
      </c>
      <c r="AP144" s="62">
        <v>127</v>
      </c>
      <c r="AQ144" s="62">
        <v>248</v>
      </c>
      <c r="AR144" t="b">
        <f>IFERROR(MATCH('2019'!A144, '2020'!A:A, 0) &gt;0, FALSE)</f>
        <v>1</v>
      </c>
    </row>
    <row r="145" spans="1:44">
      <c r="A145" s="60" t="s">
        <v>1078</v>
      </c>
      <c r="B145" s="60" t="s">
        <v>1079</v>
      </c>
      <c r="C145" s="60" t="s">
        <v>15993</v>
      </c>
      <c r="D145" s="60" t="s">
        <v>1081</v>
      </c>
      <c r="E145" s="60" t="s">
        <v>1076</v>
      </c>
      <c r="F145" s="60" t="s">
        <v>288</v>
      </c>
      <c r="G145" s="60" t="s">
        <v>1077</v>
      </c>
      <c r="H145" s="60" t="s">
        <v>15994</v>
      </c>
      <c r="I145" s="60" t="s">
        <v>146</v>
      </c>
      <c r="J145" s="61">
        <v>1</v>
      </c>
      <c r="K145" s="61">
        <v>11.8</v>
      </c>
      <c r="L145" s="61">
        <v>5.2</v>
      </c>
      <c r="M145" s="61">
        <v>18</v>
      </c>
      <c r="N145" s="62">
        <v>19</v>
      </c>
      <c r="O145" s="62">
        <v>13</v>
      </c>
      <c r="P145" s="62">
        <v>10</v>
      </c>
      <c r="Q145" s="62">
        <v>16</v>
      </c>
      <c r="R145" s="62">
        <v>24</v>
      </c>
      <c r="S145" s="62">
        <v>15</v>
      </c>
      <c r="T145" s="62">
        <v>22</v>
      </c>
      <c r="U145" s="62">
        <v>30</v>
      </c>
      <c r="V145" s="62">
        <v>22</v>
      </c>
      <c r="W145" s="62">
        <v>29</v>
      </c>
      <c r="X145" s="62">
        <v>0</v>
      </c>
      <c r="Y145" s="62">
        <v>0</v>
      </c>
      <c r="Z145" s="62">
        <v>0</v>
      </c>
      <c r="AA145" s="62">
        <v>0</v>
      </c>
      <c r="AB145" s="62">
        <v>0</v>
      </c>
      <c r="AC145" s="62">
        <v>0</v>
      </c>
      <c r="AD145" s="62">
        <v>0</v>
      </c>
      <c r="AE145" s="62" t="s">
        <v>290</v>
      </c>
      <c r="AF145" s="62" t="s">
        <v>290</v>
      </c>
      <c r="AG145" s="62">
        <v>0</v>
      </c>
      <c r="AH145" s="62">
        <v>192</v>
      </c>
      <c r="AI145" s="62" t="s">
        <v>290</v>
      </c>
      <c r="AJ145" s="62" t="s">
        <v>290</v>
      </c>
      <c r="AK145" s="62" t="s">
        <v>290</v>
      </c>
      <c r="AL145" s="62">
        <v>0</v>
      </c>
      <c r="AM145" s="62" t="s">
        <v>290</v>
      </c>
      <c r="AN145" s="62" t="s">
        <v>290</v>
      </c>
      <c r="AO145" s="62">
        <v>115</v>
      </c>
      <c r="AP145" s="62">
        <v>91</v>
      </c>
      <c r="AQ145" s="62">
        <v>206</v>
      </c>
      <c r="AR145" t="b">
        <f>IFERROR(MATCH('2019'!A145, '2020'!A:A, 0) &gt;0, FALSE)</f>
        <v>1</v>
      </c>
    </row>
    <row r="146" spans="1:44">
      <c r="A146" s="60" t="s">
        <v>1082</v>
      </c>
      <c r="B146" s="60" t="s">
        <v>1083</v>
      </c>
      <c r="C146" s="60" t="s">
        <v>8057</v>
      </c>
      <c r="D146" s="60" t="s">
        <v>1085</v>
      </c>
      <c r="E146" s="60" t="s">
        <v>1086</v>
      </c>
      <c r="F146" s="60" t="s">
        <v>288</v>
      </c>
      <c r="G146" s="60" t="s">
        <v>1087</v>
      </c>
      <c r="H146" s="60" t="s">
        <v>14336</v>
      </c>
      <c r="I146" s="60" t="s">
        <v>146</v>
      </c>
      <c r="J146" s="61">
        <v>4</v>
      </c>
      <c r="K146" s="61">
        <v>37.5</v>
      </c>
      <c r="L146" s="61">
        <v>20</v>
      </c>
      <c r="M146" s="61">
        <v>61.5</v>
      </c>
      <c r="N146" s="62">
        <v>81</v>
      </c>
      <c r="O146" s="62">
        <v>54</v>
      </c>
      <c r="P146" s="62">
        <v>61</v>
      </c>
      <c r="Q146" s="62">
        <v>60</v>
      </c>
      <c r="R146" s="62">
        <v>65</v>
      </c>
      <c r="S146" s="62">
        <v>63</v>
      </c>
      <c r="T146" s="62">
        <v>67</v>
      </c>
      <c r="U146" s="62">
        <v>60</v>
      </c>
      <c r="V146" s="62">
        <v>60</v>
      </c>
      <c r="W146" s="62">
        <v>60</v>
      </c>
      <c r="X146" s="62">
        <v>0</v>
      </c>
      <c r="Y146" s="62">
        <v>0</v>
      </c>
      <c r="Z146" s="62">
        <v>0</v>
      </c>
      <c r="AA146" s="62">
        <v>0</v>
      </c>
      <c r="AB146" s="62">
        <v>0</v>
      </c>
      <c r="AC146" s="62">
        <v>0</v>
      </c>
      <c r="AD146" s="62">
        <v>0</v>
      </c>
      <c r="AE146" s="62">
        <v>0</v>
      </c>
      <c r="AF146" s="62">
        <v>0</v>
      </c>
      <c r="AG146" s="62">
        <v>0</v>
      </c>
      <c r="AH146" s="62" t="s">
        <v>290</v>
      </c>
      <c r="AI146" s="62">
        <v>0</v>
      </c>
      <c r="AJ146" s="62" t="s">
        <v>290</v>
      </c>
      <c r="AK146" s="62" t="s">
        <v>290</v>
      </c>
      <c r="AL146" s="62">
        <v>31</v>
      </c>
      <c r="AM146" s="62">
        <v>572</v>
      </c>
      <c r="AN146" s="62">
        <v>15</v>
      </c>
      <c r="AO146" s="62">
        <v>310</v>
      </c>
      <c r="AP146" s="62">
        <v>321</v>
      </c>
      <c r="AQ146" s="62">
        <v>631</v>
      </c>
      <c r="AR146" t="b">
        <f>IFERROR(MATCH('2019'!A146, '2020'!A:A, 0) &gt;0, FALSE)</f>
        <v>1</v>
      </c>
    </row>
    <row r="147" spans="1:44">
      <c r="A147" s="60" t="s">
        <v>1088</v>
      </c>
      <c r="B147" s="60" t="s">
        <v>1089</v>
      </c>
      <c r="C147" s="60" t="s">
        <v>14337</v>
      </c>
      <c r="D147" s="60" t="s">
        <v>1091</v>
      </c>
      <c r="E147" s="60" t="s">
        <v>1092</v>
      </c>
      <c r="F147" s="60" t="s">
        <v>288</v>
      </c>
      <c r="G147" s="60" t="s">
        <v>1093</v>
      </c>
      <c r="H147" s="60" t="s">
        <v>14338</v>
      </c>
      <c r="I147" s="60" t="s">
        <v>146</v>
      </c>
      <c r="J147" s="61">
        <v>1</v>
      </c>
      <c r="K147" s="61">
        <v>15</v>
      </c>
      <c r="L147" s="61">
        <v>9</v>
      </c>
      <c r="M147" s="61">
        <v>25</v>
      </c>
      <c r="N147" s="62">
        <v>45</v>
      </c>
      <c r="O147" s="62">
        <v>21</v>
      </c>
      <c r="P147" s="62">
        <v>18</v>
      </c>
      <c r="Q147" s="62">
        <v>19</v>
      </c>
      <c r="R147" s="62">
        <v>24</v>
      </c>
      <c r="S147" s="62">
        <v>18</v>
      </c>
      <c r="T147" s="62">
        <v>23</v>
      </c>
      <c r="U147" s="62">
        <v>21</v>
      </c>
      <c r="V147" s="62">
        <v>18</v>
      </c>
      <c r="W147" s="62">
        <v>22</v>
      </c>
      <c r="X147" s="62">
        <v>0</v>
      </c>
      <c r="Y147" s="62">
        <v>0</v>
      </c>
      <c r="Z147" s="62">
        <v>0</v>
      </c>
      <c r="AA147" s="62">
        <v>0</v>
      </c>
      <c r="AB147" s="62">
        <v>0</v>
      </c>
      <c r="AC147" s="62">
        <v>0</v>
      </c>
      <c r="AD147" s="62">
        <v>0</v>
      </c>
      <c r="AE147" s="62">
        <v>0</v>
      </c>
      <c r="AF147" s="62">
        <v>0</v>
      </c>
      <c r="AG147" s="62">
        <v>0</v>
      </c>
      <c r="AH147" s="62">
        <v>45</v>
      </c>
      <c r="AI147" s="62">
        <v>0</v>
      </c>
      <c r="AJ147" s="62" t="s">
        <v>290</v>
      </c>
      <c r="AK147" s="62">
        <v>28</v>
      </c>
      <c r="AL147" s="62">
        <v>0</v>
      </c>
      <c r="AM147" s="62">
        <v>137</v>
      </c>
      <c r="AN147" s="62">
        <v>12</v>
      </c>
      <c r="AO147" s="62">
        <v>116</v>
      </c>
      <c r="AP147" s="62">
        <v>113</v>
      </c>
      <c r="AQ147" s="62">
        <v>229</v>
      </c>
      <c r="AR147" t="b">
        <f>IFERROR(MATCH('2019'!A147, '2020'!A:A, 0) &gt;0, FALSE)</f>
        <v>1</v>
      </c>
    </row>
    <row r="148" spans="1:44">
      <c r="A148" s="60" t="s">
        <v>11608</v>
      </c>
      <c r="B148" s="60" t="s">
        <v>8062</v>
      </c>
      <c r="C148" s="60" t="s">
        <v>5498</v>
      </c>
      <c r="D148" s="60" t="s">
        <v>8065</v>
      </c>
      <c r="E148" s="60" t="s">
        <v>1092</v>
      </c>
      <c r="F148" s="60" t="s">
        <v>288</v>
      </c>
      <c r="G148" s="60" t="s">
        <v>1093</v>
      </c>
      <c r="H148" s="60" t="s">
        <v>14339</v>
      </c>
      <c r="I148" s="60" t="s">
        <v>146</v>
      </c>
      <c r="J148" s="61">
        <v>1</v>
      </c>
      <c r="K148" s="61">
        <v>10</v>
      </c>
      <c r="L148" s="61">
        <v>7</v>
      </c>
      <c r="M148" s="61">
        <v>18</v>
      </c>
      <c r="N148" s="62">
        <v>22</v>
      </c>
      <c r="O148" s="62">
        <v>10</v>
      </c>
      <c r="P148" s="62">
        <v>19</v>
      </c>
      <c r="Q148" s="62">
        <v>12</v>
      </c>
      <c r="R148" s="62" t="s">
        <v>290</v>
      </c>
      <c r="S148" s="62">
        <v>14</v>
      </c>
      <c r="T148" s="62">
        <v>14</v>
      </c>
      <c r="U148" s="62">
        <v>20</v>
      </c>
      <c r="V148" s="62">
        <v>21</v>
      </c>
      <c r="W148" s="62">
        <v>22</v>
      </c>
      <c r="X148" s="62">
        <v>0</v>
      </c>
      <c r="Y148" s="62">
        <v>0</v>
      </c>
      <c r="Z148" s="62">
        <v>0</v>
      </c>
      <c r="AA148" s="62">
        <v>0</v>
      </c>
      <c r="AB148" s="62">
        <v>0</v>
      </c>
      <c r="AC148" s="62">
        <v>0</v>
      </c>
      <c r="AD148" s="62">
        <v>0</v>
      </c>
      <c r="AE148" s="62">
        <v>0</v>
      </c>
      <c r="AF148" s="62">
        <v>0</v>
      </c>
      <c r="AG148" s="62">
        <v>0</v>
      </c>
      <c r="AH148" s="62">
        <v>30</v>
      </c>
      <c r="AI148" s="62">
        <v>0</v>
      </c>
      <c r="AJ148" s="62" t="s">
        <v>290</v>
      </c>
      <c r="AK148" s="62">
        <v>64</v>
      </c>
      <c r="AL148" s="62">
        <v>0</v>
      </c>
      <c r="AM148" s="62">
        <v>57</v>
      </c>
      <c r="AN148" s="62" t="s">
        <v>290</v>
      </c>
      <c r="AO148" s="62">
        <v>91</v>
      </c>
      <c r="AP148" s="62">
        <v>69</v>
      </c>
      <c r="AQ148" s="62">
        <v>160</v>
      </c>
      <c r="AR148" t="b">
        <f>IFERROR(MATCH('2019'!A148, '2020'!A:A, 0) &gt;0, FALSE)</f>
        <v>0</v>
      </c>
    </row>
    <row r="149" spans="1:44">
      <c r="A149" s="60" t="s">
        <v>1094</v>
      </c>
      <c r="B149" s="60" t="s">
        <v>1095</v>
      </c>
      <c r="C149" s="60" t="s">
        <v>14340</v>
      </c>
      <c r="D149" s="60" t="s">
        <v>1097</v>
      </c>
      <c r="E149" s="60" t="s">
        <v>1098</v>
      </c>
      <c r="F149" s="60" t="s">
        <v>288</v>
      </c>
      <c r="G149" s="60" t="s">
        <v>1099</v>
      </c>
      <c r="H149" s="60" t="s">
        <v>14341</v>
      </c>
      <c r="I149" s="60" t="s">
        <v>146</v>
      </c>
      <c r="J149" s="61">
        <v>1</v>
      </c>
      <c r="K149" s="61">
        <v>11</v>
      </c>
      <c r="L149" s="61">
        <v>7</v>
      </c>
      <c r="M149" s="61">
        <v>19</v>
      </c>
      <c r="N149" s="62">
        <v>34</v>
      </c>
      <c r="O149" s="62">
        <v>20</v>
      </c>
      <c r="P149" s="62">
        <v>18</v>
      </c>
      <c r="Q149" s="62">
        <v>19</v>
      </c>
      <c r="R149" s="62">
        <v>14</v>
      </c>
      <c r="S149" s="62">
        <v>17</v>
      </c>
      <c r="T149" s="62">
        <v>17</v>
      </c>
      <c r="U149" s="62">
        <v>22</v>
      </c>
      <c r="V149" s="62">
        <v>22</v>
      </c>
      <c r="W149" s="62">
        <v>21</v>
      </c>
      <c r="X149" s="62">
        <v>0</v>
      </c>
      <c r="Y149" s="62">
        <v>0</v>
      </c>
      <c r="Z149" s="62">
        <v>0</v>
      </c>
      <c r="AA149" s="62">
        <v>0</v>
      </c>
      <c r="AB149" s="62">
        <v>0</v>
      </c>
      <c r="AC149" s="62">
        <v>0</v>
      </c>
      <c r="AD149" s="62">
        <v>0</v>
      </c>
      <c r="AE149" s="62">
        <v>0</v>
      </c>
      <c r="AF149" s="62">
        <v>0</v>
      </c>
      <c r="AG149" s="62">
        <v>0</v>
      </c>
      <c r="AH149" s="62">
        <v>147</v>
      </c>
      <c r="AI149" s="62">
        <v>0</v>
      </c>
      <c r="AJ149" s="62" t="s">
        <v>290</v>
      </c>
      <c r="AK149" s="62">
        <v>0</v>
      </c>
      <c r="AL149" s="62">
        <v>0</v>
      </c>
      <c r="AM149" s="62">
        <v>41</v>
      </c>
      <c r="AN149" s="62" t="s">
        <v>290</v>
      </c>
      <c r="AO149" s="62">
        <v>101</v>
      </c>
      <c r="AP149" s="62">
        <v>103</v>
      </c>
      <c r="AQ149" s="62">
        <v>204</v>
      </c>
      <c r="AR149" t="b">
        <f>IFERROR(MATCH('2019'!A149, '2020'!A:A, 0) &gt;0, FALSE)</f>
        <v>1</v>
      </c>
    </row>
    <row r="150" spans="1:44">
      <c r="A150" s="60" t="s">
        <v>1100</v>
      </c>
      <c r="B150" s="60" t="s">
        <v>1101</v>
      </c>
      <c r="C150" s="60" t="s">
        <v>8072</v>
      </c>
      <c r="D150" s="60" t="s">
        <v>1103</v>
      </c>
      <c r="E150" s="60" t="s">
        <v>1098</v>
      </c>
      <c r="F150" s="60" t="s">
        <v>288</v>
      </c>
      <c r="G150" s="60" t="s">
        <v>1099</v>
      </c>
      <c r="H150" s="60" t="s">
        <v>14342</v>
      </c>
      <c r="I150" s="60" t="s">
        <v>146</v>
      </c>
      <c r="J150" s="61">
        <v>1</v>
      </c>
      <c r="K150" s="61">
        <v>10</v>
      </c>
      <c r="L150" s="61">
        <v>5</v>
      </c>
      <c r="M150" s="61">
        <v>16</v>
      </c>
      <c r="N150" s="62">
        <v>11</v>
      </c>
      <c r="O150" s="62">
        <v>23</v>
      </c>
      <c r="P150" s="62">
        <v>25</v>
      </c>
      <c r="Q150" s="62">
        <v>19</v>
      </c>
      <c r="R150" s="62">
        <v>20</v>
      </c>
      <c r="S150" s="62">
        <v>16</v>
      </c>
      <c r="T150" s="62">
        <v>27</v>
      </c>
      <c r="U150" s="62">
        <v>20</v>
      </c>
      <c r="V150" s="62">
        <v>20</v>
      </c>
      <c r="W150" s="62">
        <v>20</v>
      </c>
      <c r="X150" s="62">
        <v>0</v>
      </c>
      <c r="Y150" s="62">
        <v>0</v>
      </c>
      <c r="Z150" s="62">
        <v>0</v>
      </c>
      <c r="AA150" s="62">
        <v>0</v>
      </c>
      <c r="AB150" s="62">
        <v>0</v>
      </c>
      <c r="AC150" s="62">
        <v>0</v>
      </c>
      <c r="AD150" s="62">
        <v>0</v>
      </c>
      <c r="AE150" s="62">
        <v>0</v>
      </c>
      <c r="AF150" s="62">
        <v>0</v>
      </c>
      <c r="AG150" s="62">
        <v>0</v>
      </c>
      <c r="AH150" s="62">
        <v>165</v>
      </c>
      <c r="AI150" s="62">
        <v>0</v>
      </c>
      <c r="AJ150" s="62" t="s">
        <v>290</v>
      </c>
      <c r="AK150" s="62" t="s">
        <v>290</v>
      </c>
      <c r="AL150" s="62">
        <v>0</v>
      </c>
      <c r="AM150" s="62">
        <v>10</v>
      </c>
      <c r="AN150" s="62">
        <v>22</v>
      </c>
      <c r="AO150" s="62">
        <v>97</v>
      </c>
      <c r="AP150" s="62">
        <v>104</v>
      </c>
      <c r="AQ150" s="62">
        <v>201</v>
      </c>
      <c r="AR150" t="b">
        <f>IFERROR(MATCH('2019'!A150, '2020'!A:A, 0) &gt;0, FALSE)</f>
        <v>1</v>
      </c>
    </row>
    <row r="151" spans="1:44">
      <c r="A151" s="60" t="s">
        <v>11613</v>
      </c>
      <c r="B151" s="60" t="s">
        <v>8074</v>
      </c>
      <c r="C151" s="60" t="s">
        <v>13356</v>
      </c>
      <c r="D151" s="60" t="s">
        <v>8077</v>
      </c>
      <c r="E151" s="60" t="s">
        <v>8078</v>
      </c>
      <c r="F151" s="60" t="s">
        <v>288</v>
      </c>
      <c r="G151" s="60" t="s">
        <v>15995</v>
      </c>
      <c r="H151" s="60" t="s">
        <v>14343</v>
      </c>
      <c r="I151" s="60" t="s">
        <v>146</v>
      </c>
      <c r="J151" s="61">
        <v>1</v>
      </c>
      <c r="K151" s="61">
        <v>10</v>
      </c>
      <c r="L151" s="61">
        <v>5</v>
      </c>
      <c r="M151" s="61">
        <v>16</v>
      </c>
      <c r="N151" s="62">
        <v>10</v>
      </c>
      <c r="O151" s="62">
        <v>12</v>
      </c>
      <c r="P151" s="62">
        <v>10</v>
      </c>
      <c r="Q151" s="62">
        <v>10</v>
      </c>
      <c r="R151" s="62">
        <v>16</v>
      </c>
      <c r="S151" s="62">
        <v>10</v>
      </c>
      <c r="T151" s="62">
        <v>24</v>
      </c>
      <c r="U151" s="62">
        <v>10</v>
      </c>
      <c r="V151" s="62">
        <v>18</v>
      </c>
      <c r="W151" s="62">
        <v>14</v>
      </c>
      <c r="X151" s="62">
        <v>0</v>
      </c>
      <c r="Y151" s="62">
        <v>0</v>
      </c>
      <c r="Z151" s="62">
        <v>0</v>
      </c>
      <c r="AA151" s="62">
        <v>0</v>
      </c>
      <c r="AB151" s="62">
        <v>0</v>
      </c>
      <c r="AC151" s="62">
        <v>0</v>
      </c>
      <c r="AD151" s="62">
        <v>0</v>
      </c>
      <c r="AE151" s="62">
        <v>0</v>
      </c>
      <c r="AF151" s="62">
        <v>0</v>
      </c>
      <c r="AG151" s="62">
        <v>0</v>
      </c>
      <c r="AH151" s="62">
        <v>32</v>
      </c>
      <c r="AI151" s="62">
        <v>0</v>
      </c>
      <c r="AJ151" s="62" t="s">
        <v>290</v>
      </c>
      <c r="AK151" s="62" t="s">
        <v>290</v>
      </c>
      <c r="AL151" s="62">
        <v>0</v>
      </c>
      <c r="AM151" s="62">
        <v>87</v>
      </c>
      <c r="AN151" s="62" t="s">
        <v>290</v>
      </c>
      <c r="AO151" s="62">
        <v>68</v>
      </c>
      <c r="AP151" s="62">
        <v>66</v>
      </c>
      <c r="AQ151" s="62">
        <v>134</v>
      </c>
      <c r="AR151" t="b">
        <f>IFERROR(MATCH('2019'!A151, '2020'!A:A, 0) &gt;0, FALSE)</f>
        <v>1</v>
      </c>
    </row>
    <row r="152" spans="1:44">
      <c r="A152" s="60" t="s">
        <v>1104</v>
      </c>
      <c r="B152" s="60" t="s">
        <v>319</v>
      </c>
      <c r="C152" s="60" t="s">
        <v>5339</v>
      </c>
      <c r="D152" s="60" t="s">
        <v>1107</v>
      </c>
      <c r="E152" s="60" t="s">
        <v>1013</v>
      </c>
      <c r="F152" s="60" t="s">
        <v>288</v>
      </c>
      <c r="G152" s="60" t="s">
        <v>1014</v>
      </c>
      <c r="H152" s="60" t="s">
        <v>14344</v>
      </c>
      <c r="I152" s="60" t="s">
        <v>146</v>
      </c>
      <c r="J152" s="61">
        <v>1.5</v>
      </c>
      <c r="K152" s="61">
        <v>25.5</v>
      </c>
      <c r="L152" s="61">
        <v>7.5</v>
      </c>
      <c r="M152" s="61">
        <v>34.5</v>
      </c>
      <c r="N152" s="62">
        <v>55</v>
      </c>
      <c r="O152" s="62">
        <v>51</v>
      </c>
      <c r="P152" s="62">
        <v>24</v>
      </c>
      <c r="Q152" s="62">
        <v>27</v>
      </c>
      <c r="R152" s="62">
        <v>27</v>
      </c>
      <c r="S152" s="62">
        <v>42</v>
      </c>
      <c r="T152" s="62">
        <v>47</v>
      </c>
      <c r="U152" s="62">
        <v>34</v>
      </c>
      <c r="V152" s="62">
        <v>46</v>
      </c>
      <c r="W152" s="62">
        <v>38</v>
      </c>
      <c r="X152" s="62">
        <v>0</v>
      </c>
      <c r="Y152" s="62">
        <v>0</v>
      </c>
      <c r="Z152" s="62">
        <v>0</v>
      </c>
      <c r="AA152" s="62">
        <v>0</v>
      </c>
      <c r="AB152" s="62">
        <v>0</v>
      </c>
      <c r="AC152" s="62">
        <v>0</v>
      </c>
      <c r="AD152" s="62">
        <v>0</v>
      </c>
      <c r="AE152" s="62">
        <v>0</v>
      </c>
      <c r="AF152" s="62">
        <v>0</v>
      </c>
      <c r="AG152" s="62">
        <v>0</v>
      </c>
      <c r="AH152" s="62">
        <v>103</v>
      </c>
      <c r="AI152" s="62">
        <v>0</v>
      </c>
      <c r="AJ152" s="62" t="s">
        <v>290</v>
      </c>
      <c r="AK152" s="62" t="s">
        <v>290</v>
      </c>
      <c r="AL152" s="62">
        <v>0</v>
      </c>
      <c r="AM152" s="62">
        <v>222</v>
      </c>
      <c r="AN152" s="62">
        <v>53</v>
      </c>
      <c r="AO152" s="62">
        <v>194</v>
      </c>
      <c r="AP152" s="62">
        <v>197</v>
      </c>
      <c r="AQ152" s="62">
        <v>391</v>
      </c>
      <c r="AR152" t="b">
        <f>IFERROR(MATCH('2019'!A152, '2020'!A:A, 0) &gt;0, FALSE)</f>
        <v>1</v>
      </c>
    </row>
    <row r="153" spans="1:44">
      <c r="A153" s="60" t="s">
        <v>1108</v>
      </c>
      <c r="B153" s="60" t="s">
        <v>1109</v>
      </c>
      <c r="C153" s="60" t="s">
        <v>14347</v>
      </c>
      <c r="D153" s="60" t="s">
        <v>1112</v>
      </c>
      <c r="E153" s="60" t="s">
        <v>1041</v>
      </c>
      <c r="F153" s="60" t="s">
        <v>288</v>
      </c>
      <c r="G153" s="60" t="s">
        <v>1042</v>
      </c>
      <c r="H153" s="60" t="s">
        <v>14348</v>
      </c>
      <c r="I153" s="60" t="s">
        <v>146</v>
      </c>
      <c r="J153" s="61">
        <v>1</v>
      </c>
      <c r="K153" s="61">
        <v>15</v>
      </c>
      <c r="L153" s="61">
        <v>14.2</v>
      </c>
      <c r="M153" s="61">
        <v>30.2</v>
      </c>
      <c r="N153" s="62">
        <v>54</v>
      </c>
      <c r="O153" s="62">
        <v>31</v>
      </c>
      <c r="P153" s="62">
        <v>23</v>
      </c>
      <c r="Q153" s="62">
        <v>26</v>
      </c>
      <c r="R153" s="62">
        <v>20</v>
      </c>
      <c r="S153" s="62">
        <v>20</v>
      </c>
      <c r="T153" s="62">
        <v>18</v>
      </c>
      <c r="U153" s="62">
        <v>18</v>
      </c>
      <c r="V153" s="62">
        <v>17</v>
      </c>
      <c r="W153" s="62">
        <v>18</v>
      </c>
      <c r="X153" s="62">
        <v>0</v>
      </c>
      <c r="Y153" s="62">
        <v>0</v>
      </c>
      <c r="Z153" s="62">
        <v>0</v>
      </c>
      <c r="AA153" s="62">
        <v>0</v>
      </c>
      <c r="AB153" s="62">
        <v>0</v>
      </c>
      <c r="AC153" s="62">
        <v>0</v>
      </c>
      <c r="AD153" s="62">
        <v>0</v>
      </c>
      <c r="AE153" s="62">
        <v>0</v>
      </c>
      <c r="AF153" s="62">
        <v>16</v>
      </c>
      <c r="AG153" s="62">
        <v>0</v>
      </c>
      <c r="AH153" s="62">
        <v>67</v>
      </c>
      <c r="AI153" s="62">
        <v>0</v>
      </c>
      <c r="AJ153" s="62" t="s">
        <v>290</v>
      </c>
      <c r="AK153" s="62" t="s">
        <v>290</v>
      </c>
      <c r="AL153" s="62" t="s">
        <v>290</v>
      </c>
      <c r="AM153" s="62">
        <v>162</v>
      </c>
      <c r="AN153" s="62">
        <v>18</v>
      </c>
      <c r="AO153" s="62">
        <v>145</v>
      </c>
      <c r="AP153" s="62">
        <v>116</v>
      </c>
      <c r="AQ153" s="62">
        <v>261</v>
      </c>
      <c r="AR153" t="b">
        <f>IFERROR(MATCH('2019'!A153, '2020'!A:A, 0) &gt;0, FALSE)</f>
        <v>1</v>
      </c>
    </row>
    <row r="154" spans="1:44">
      <c r="A154" s="60" t="s">
        <v>1113</v>
      </c>
      <c r="B154" s="60" t="s">
        <v>1114</v>
      </c>
      <c r="C154" s="60" t="s">
        <v>15996</v>
      </c>
      <c r="D154" s="60" t="s">
        <v>1116</v>
      </c>
      <c r="E154" s="60" t="s">
        <v>1041</v>
      </c>
      <c r="F154" s="60" t="s">
        <v>288</v>
      </c>
      <c r="G154" s="60" t="s">
        <v>1042</v>
      </c>
      <c r="H154" s="60" t="s">
        <v>14349</v>
      </c>
      <c r="I154" s="60" t="s">
        <v>146</v>
      </c>
      <c r="J154" s="61">
        <v>3</v>
      </c>
      <c r="K154" s="61">
        <v>27</v>
      </c>
      <c r="L154" s="61">
        <v>3.5</v>
      </c>
      <c r="M154" s="61">
        <v>33.5</v>
      </c>
      <c r="N154" s="62">
        <v>39</v>
      </c>
      <c r="O154" s="62">
        <v>28</v>
      </c>
      <c r="P154" s="62">
        <v>19</v>
      </c>
      <c r="Q154" s="62">
        <v>21</v>
      </c>
      <c r="R154" s="62">
        <v>25</v>
      </c>
      <c r="S154" s="62">
        <v>28</v>
      </c>
      <c r="T154" s="62">
        <v>40</v>
      </c>
      <c r="U154" s="62">
        <v>30</v>
      </c>
      <c r="V154" s="62">
        <v>32</v>
      </c>
      <c r="W154" s="62">
        <v>51</v>
      </c>
      <c r="X154" s="62">
        <v>0</v>
      </c>
      <c r="Y154" s="62">
        <v>0</v>
      </c>
      <c r="Z154" s="62">
        <v>0</v>
      </c>
      <c r="AA154" s="62">
        <v>0</v>
      </c>
      <c r="AB154" s="62">
        <v>0</v>
      </c>
      <c r="AC154" s="62">
        <v>0</v>
      </c>
      <c r="AD154" s="62">
        <v>0</v>
      </c>
      <c r="AE154" s="62">
        <v>0</v>
      </c>
      <c r="AF154" s="62">
        <v>0</v>
      </c>
      <c r="AG154" s="62">
        <v>0</v>
      </c>
      <c r="AH154" s="62">
        <v>55</v>
      </c>
      <c r="AI154" s="62">
        <v>0</v>
      </c>
      <c r="AJ154" s="62">
        <v>11</v>
      </c>
      <c r="AK154" s="62">
        <v>31</v>
      </c>
      <c r="AL154" s="62">
        <v>0</v>
      </c>
      <c r="AM154" s="62">
        <v>197</v>
      </c>
      <c r="AN154" s="62">
        <v>19</v>
      </c>
      <c r="AO154" s="62">
        <v>162</v>
      </c>
      <c r="AP154" s="62">
        <v>151</v>
      </c>
      <c r="AQ154" s="62">
        <v>313</v>
      </c>
      <c r="AR154" t="b">
        <f>IFERROR(MATCH('2019'!A154, '2020'!A:A, 0) &gt;0, FALSE)</f>
        <v>1</v>
      </c>
    </row>
    <row r="155" spans="1:44">
      <c r="A155" s="60" t="s">
        <v>1117</v>
      </c>
      <c r="B155" s="60" t="s">
        <v>1118</v>
      </c>
      <c r="C155" s="60" t="s">
        <v>14355</v>
      </c>
      <c r="D155" s="60" t="s">
        <v>1121</v>
      </c>
      <c r="E155" s="60" t="s">
        <v>1122</v>
      </c>
      <c r="F155" s="60" t="s">
        <v>288</v>
      </c>
      <c r="G155" s="60" t="s">
        <v>1123</v>
      </c>
      <c r="H155" s="60" t="s">
        <v>14350</v>
      </c>
      <c r="I155" s="60" t="s">
        <v>146</v>
      </c>
      <c r="J155" s="61">
        <v>1</v>
      </c>
      <c r="K155" s="61">
        <v>15</v>
      </c>
      <c r="L155" s="61">
        <v>4</v>
      </c>
      <c r="M155" s="61">
        <v>20</v>
      </c>
      <c r="N155" s="62">
        <v>21</v>
      </c>
      <c r="O155" s="62">
        <v>14</v>
      </c>
      <c r="P155" s="62">
        <v>15</v>
      </c>
      <c r="Q155" s="62">
        <v>19</v>
      </c>
      <c r="R155" s="62">
        <v>15</v>
      </c>
      <c r="S155" s="62">
        <v>22</v>
      </c>
      <c r="T155" s="62">
        <v>28</v>
      </c>
      <c r="U155" s="62">
        <v>16</v>
      </c>
      <c r="V155" s="62">
        <v>22</v>
      </c>
      <c r="W155" s="62">
        <v>12</v>
      </c>
      <c r="X155" s="62">
        <v>0</v>
      </c>
      <c r="Y155" s="62">
        <v>0</v>
      </c>
      <c r="Z155" s="62">
        <v>0</v>
      </c>
      <c r="AA155" s="62">
        <v>0</v>
      </c>
      <c r="AB155" s="62">
        <v>0</v>
      </c>
      <c r="AC155" s="62">
        <v>0</v>
      </c>
      <c r="AD155" s="62">
        <v>0</v>
      </c>
      <c r="AE155" s="62">
        <v>0</v>
      </c>
      <c r="AF155" s="62" t="s">
        <v>290</v>
      </c>
      <c r="AG155" s="62">
        <v>0</v>
      </c>
      <c r="AH155" s="62">
        <v>135</v>
      </c>
      <c r="AI155" s="62">
        <v>0</v>
      </c>
      <c r="AJ155" s="62">
        <v>12</v>
      </c>
      <c r="AK155" s="62" t="s">
        <v>290</v>
      </c>
      <c r="AL155" s="62">
        <v>0</v>
      </c>
      <c r="AM155" s="62">
        <v>29</v>
      </c>
      <c r="AN155" s="62" t="s">
        <v>290</v>
      </c>
      <c r="AO155" s="62">
        <v>96</v>
      </c>
      <c r="AP155" s="62">
        <v>96</v>
      </c>
      <c r="AQ155" s="62">
        <v>192</v>
      </c>
      <c r="AR155" t="b">
        <f>IFERROR(MATCH('2019'!A155, '2020'!A:A, 0) &gt;0, FALSE)</f>
        <v>1</v>
      </c>
    </row>
    <row r="156" spans="1:44">
      <c r="A156" s="60" t="s">
        <v>1124</v>
      </c>
      <c r="B156" s="60" t="s">
        <v>1125</v>
      </c>
      <c r="C156" s="60" t="s">
        <v>5351</v>
      </c>
      <c r="D156" s="60" t="s">
        <v>1128</v>
      </c>
      <c r="E156" s="60" t="s">
        <v>1129</v>
      </c>
      <c r="F156" s="60" t="s">
        <v>288</v>
      </c>
      <c r="G156" s="60" t="s">
        <v>1130</v>
      </c>
      <c r="H156" s="60" t="s">
        <v>14351</v>
      </c>
      <c r="I156" s="60" t="s">
        <v>146</v>
      </c>
      <c r="J156" s="61">
        <v>1</v>
      </c>
      <c r="K156" s="61">
        <v>10</v>
      </c>
      <c r="L156" s="61">
        <v>3</v>
      </c>
      <c r="M156" s="61">
        <v>14</v>
      </c>
      <c r="N156" s="62">
        <v>15</v>
      </c>
      <c r="O156" s="62">
        <v>13</v>
      </c>
      <c r="P156" s="62">
        <v>19</v>
      </c>
      <c r="Q156" s="62">
        <v>12</v>
      </c>
      <c r="R156" s="62">
        <v>15</v>
      </c>
      <c r="S156" s="62">
        <v>23</v>
      </c>
      <c r="T156" s="62">
        <v>15</v>
      </c>
      <c r="U156" s="62">
        <v>17</v>
      </c>
      <c r="V156" s="62">
        <v>21</v>
      </c>
      <c r="W156" s="62">
        <v>18</v>
      </c>
      <c r="X156" s="62">
        <v>0</v>
      </c>
      <c r="Y156" s="62">
        <v>0</v>
      </c>
      <c r="Z156" s="62">
        <v>0</v>
      </c>
      <c r="AA156" s="62">
        <v>0</v>
      </c>
      <c r="AB156" s="62">
        <v>0</v>
      </c>
      <c r="AC156" s="62">
        <v>0</v>
      </c>
      <c r="AD156" s="62">
        <v>0</v>
      </c>
      <c r="AE156" s="62">
        <v>0</v>
      </c>
      <c r="AF156" s="62" t="s">
        <v>290</v>
      </c>
      <c r="AG156" s="62">
        <v>0</v>
      </c>
      <c r="AH156" s="62">
        <v>139</v>
      </c>
      <c r="AI156" s="62" t="s">
        <v>290</v>
      </c>
      <c r="AJ156" s="62">
        <v>11</v>
      </c>
      <c r="AK156" s="62">
        <v>0</v>
      </c>
      <c r="AL156" s="62">
        <v>0</v>
      </c>
      <c r="AM156" s="62">
        <v>11</v>
      </c>
      <c r="AN156" s="62">
        <v>15</v>
      </c>
      <c r="AO156" s="62">
        <v>88</v>
      </c>
      <c r="AP156" s="62">
        <v>89</v>
      </c>
      <c r="AQ156" s="62">
        <v>177</v>
      </c>
      <c r="AR156" t="b">
        <f>IFERROR(MATCH('2019'!A156, '2020'!A:A, 0) &gt;0, FALSE)</f>
        <v>1</v>
      </c>
    </row>
    <row r="157" spans="1:44">
      <c r="A157" s="60" t="s">
        <v>1131</v>
      </c>
      <c r="B157" s="60" t="s">
        <v>1132</v>
      </c>
      <c r="C157" s="60" t="s">
        <v>15997</v>
      </c>
      <c r="D157" s="60" t="s">
        <v>1135</v>
      </c>
      <c r="E157" s="60" t="s">
        <v>1020</v>
      </c>
      <c r="F157" s="60" t="s">
        <v>288</v>
      </c>
      <c r="G157" s="60" t="s">
        <v>1136</v>
      </c>
      <c r="H157" s="60" t="s">
        <v>14353</v>
      </c>
      <c r="I157" s="60" t="s">
        <v>146</v>
      </c>
      <c r="J157" s="61">
        <v>2</v>
      </c>
      <c r="K157" s="61">
        <v>27</v>
      </c>
      <c r="L157" s="61">
        <v>7</v>
      </c>
      <c r="M157" s="61">
        <v>36</v>
      </c>
      <c r="N157" s="62">
        <v>78</v>
      </c>
      <c r="O157" s="62">
        <v>26</v>
      </c>
      <c r="P157" s="62">
        <v>33</v>
      </c>
      <c r="Q157" s="62">
        <v>31</v>
      </c>
      <c r="R157" s="62">
        <v>29</v>
      </c>
      <c r="S157" s="62">
        <v>36</v>
      </c>
      <c r="T157" s="62">
        <v>45</v>
      </c>
      <c r="U157" s="62">
        <v>42</v>
      </c>
      <c r="V157" s="62">
        <v>41</v>
      </c>
      <c r="W157" s="62">
        <v>43</v>
      </c>
      <c r="X157" s="62">
        <v>0</v>
      </c>
      <c r="Y157" s="62">
        <v>0</v>
      </c>
      <c r="Z157" s="62">
        <v>0</v>
      </c>
      <c r="AA157" s="62">
        <v>0</v>
      </c>
      <c r="AB157" s="62">
        <v>0</v>
      </c>
      <c r="AC157" s="62">
        <v>0</v>
      </c>
      <c r="AD157" s="62">
        <v>0</v>
      </c>
      <c r="AE157" s="62">
        <v>0</v>
      </c>
      <c r="AF157" s="62">
        <v>26</v>
      </c>
      <c r="AG157" s="62">
        <v>0</v>
      </c>
      <c r="AH157" s="62" t="s">
        <v>290</v>
      </c>
      <c r="AI157" s="62">
        <v>17</v>
      </c>
      <c r="AJ157" s="62">
        <v>11</v>
      </c>
      <c r="AK157" s="62">
        <v>28</v>
      </c>
      <c r="AL157" s="62" t="s">
        <v>290</v>
      </c>
      <c r="AM157" s="62">
        <v>289</v>
      </c>
      <c r="AN157" s="62">
        <v>81</v>
      </c>
      <c r="AO157" s="62">
        <v>214</v>
      </c>
      <c r="AP157" s="62">
        <v>216</v>
      </c>
      <c r="AQ157" s="62">
        <v>430</v>
      </c>
      <c r="AR157" t="b">
        <f>IFERROR(MATCH('2019'!A157, '2020'!A:A, 0) &gt;0, FALSE)</f>
        <v>1</v>
      </c>
    </row>
    <row r="158" spans="1:44">
      <c r="A158" s="60" t="s">
        <v>1137</v>
      </c>
      <c r="B158" s="60" t="s">
        <v>1138</v>
      </c>
      <c r="C158" s="60" t="s">
        <v>5357</v>
      </c>
      <c r="D158" s="60" t="s">
        <v>1141</v>
      </c>
      <c r="E158" s="60" t="s">
        <v>1020</v>
      </c>
      <c r="F158" s="60" t="s">
        <v>288</v>
      </c>
      <c r="G158" s="60" t="s">
        <v>1031</v>
      </c>
      <c r="H158" s="60" t="s">
        <v>14354</v>
      </c>
      <c r="I158" s="60" t="s">
        <v>146</v>
      </c>
      <c r="J158" s="61">
        <v>1</v>
      </c>
      <c r="K158" s="61">
        <v>10</v>
      </c>
      <c r="L158" s="61">
        <v>12.6</v>
      </c>
      <c r="M158" s="61">
        <v>23.6</v>
      </c>
      <c r="N158" s="62">
        <v>19</v>
      </c>
      <c r="O158" s="62">
        <v>18</v>
      </c>
      <c r="P158" s="62">
        <v>19</v>
      </c>
      <c r="Q158" s="62">
        <v>14</v>
      </c>
      <c r="R158" s="62">
        <v>19</v>
      </c>
      <c r="S158" s="62">
        <v>11</v>
      </c>
      <c r="T158" s="62">
        <v>18</v>
      </c>
      <c r="U158" s="62">
        <v>20</v>
      </c>
      <c r="V158" s="62">
        <v>13</v>
      </c>
      <c r="W158" s="62">
        <v>11</v>
      </c>
      <c r="X158" s="62">
        <v>0</v>
      </c>
      <c r="Y158" s="62">
        <v>0</v>
      </c>
      <c r="Z158" s="62">
        <v>0</v>
      </c>
      <c r="AA158" s="62">
        <v>0</v>
      </c>
      <c r="AB158" s="62">
        <v>0</v>
      </c>
      <c r="AC158" s="62">
        <v>0</v>
      </c>
      <c r="AD158" s="62">
        <v>0</v>
      </c>
      <c r="AE158" s="62" t="s">
        <v>290</v>
      </c>
      <c r="AF158" s="62">
        <v>16</v>
      </c>
      <c r="AG158" s="62">
        <v>0</v>
      </c>
      <c r="AH158" s="62">
        <v>0</v>
      </c>
      <c r="AI158" s="62">
        <v>0</v>
      </c>
      <c r="AJ158" s="62">
        <v>0</v>
      </c>
      <c r="AK158" s="62">
        <v>179</v>
      </c>
      <c r="AL158" s="62">
        <v>0</v>
      </c>
      <c r="AM158" s="62">
        <v>0</v>
      </c>
      <c r="AN158" s="62" t="s">
        <v>290</v>
      </c>
      <c r="AO158" s="62">
        <v>108</v>
      </c>
      <c r="AP158" s="62">
        <v>72</v>
      </c>
      <c r="AQ158" s="62">
        <v>180</v>
      </c>
      <c r="AR158" t="b">
        <f>IFERROR(MATCH('2019'!A158, '2020'!A:A, 0) &gt;0, FALSE)</f>
        <v>1</v>
      </c>
    </row>
    <row r="159" spans="1:44">
      <c r="A159" s="60" t="s">
        <v>1142</v>
      </c>
      <c r="B159" s="60" t="s">
        <v>1143</v>
      </c>
      <c r="C159" s="60" t="s">
        <v>5360</v>
      </c>
      <c r="D159" s="60" t="s">
        <v>1146</v>
      </c>
      <c r="E159" s="60" t="s">
        <v>1020</v>
      </c>
      <c r="F159" s="60" t="s">
        <v>288</v>
      </c>
      <c r="G159" s="60" t="s">
        <v>1031</v>
      </c>
      <c r="H159" s="60" t="s">
        <v>14356</v>
      </c>
      <c r="I159" s="60" t="s">
        <v>146</v>
      </c>
      <c r="J159" s="61">
        <v>4</v>
      </c>
      <c r="K159" s="61">
        <v>30</v>
      </c>
      <c r="L159" s="61">
        <v>14</v>
      </c>
      <c r="M159" s="61">
        <v>48</v>
      </c>
      <c r="N159" s="62">
        <v>62</v>
      </c>
      <c r="O159" s="62">
        <v>31</v>
      </c>
      <c r="P159" s="62">
        <v>31</v>
      </c>
      <c r="Q159" s="62">
        <v>38</v>
      </c>
      <c r="R159" s="62">
        <v>28</v>
      </c>
      <c r="S159" s="62">
        <v>30</v>
      </c>
      <c r="T159" s="62">
        <v>45</v>
      </c>
      <c r="U159" s="62">
        <v>51</v>
      </c>
      <c r="V159" s="62">
        <v>45</v>
      </c>
      <c r="W159" s="62">
        <v>45</v>
      </c>
      <c r="X159" s="62">
        <v>0</v>
      </c>
      <c r="Y159" s="62">
        <v>0</v>
      </c>
      <c r="Z159" s="62">
        <v>0</v>
      </c>
      <c r="AA159" s="62">
        <v>0</v>
      </c>
      <c r="AB159" s="62">
        <v>0</v>
      </c>
      <c r="AC159" s="62">
        <v>0</v>
      </c>
      <c r="AD159" s="62">
        <v>0</v>
      </c>
      <c r="AE159" s="62">
        <v>0</v>
      </c>
      <c r="AF159" s="62">
        <v>0</v>
      </c>
      <c r="AG159" s="62">
        <v>0</v>
      </c>
      <c r="AH159" s="62">
        <v>66</v>
      </c>
      <c r="AI159" s="62">
        <v>0</v>
      </c>
      <c r="AJ159" s="62" t="s">
        <v>290</v>
      </c>
      <c r="AK159" s="62">
        <v>33</v>
      </c>
      <c r="AL159" s="62">
        <v>0</v>
      </c>
      <c r="AM159" s="62">
        <v>274</v>
      </c>
      <c r="AN159" s="62">
        <v>27</v>
      </c>
      <c r="AO159" s="62">
        <v>197</v>
      </c>
      <c r="AP159" s="62">
        <v>209</v>
      </c>
      <c r="AQ159" s="62">
        <v>406</v>
      </c>
      <c r="AR159" t="b">
        <f>IFERROR(MATCH('2019'!A159, '2020'!A:A, 0) &gt;0, FALSE)</f>
        <v>1</v>
      </c>
    </row>
    <row r="160" spans="1:44">
      <c r="A160" s="60" t="s">
        <v>11636</v>
      </c>
      <c r="B160" s="60" t="s">
        <v>401</v>
      </c>
      <c r="C160" s="60" t="s">
        <v>14357</v>
      </c>
      <c r="D160" s="60" t="s">
        <v>8112</v>
      </c>
      <c r="E160" s="60" t="s">
        <v>1052</v>
      </c>
      <c r="F160" s="60" t="s">
        <v>288</v>
      </c>
      <c r="G160" s="60" t="s">
        <v>1053</v>
      </c>
      <c r="H160" s="60" t="s">
        <v>14358</v>
      </c>
      <c r="I160" s="60" t="s">
        <v>146</v>
      </c>
      <c r="J160" s="61">
        <v>1</v>
      </c>
      <c r="K160" s="61">
        <v>10</v>
      </c>
      <c r="L160" s="61">
        <v>6</v>
      </c>
      <c r="M160" s="61">
        <v>17</v>
      </c>
      <c r="N160" s="62">
        <v>21</v>
      </c>
      <c r="O160" s="62">
        <v>13</v>
      </c>
      <c r="P160" s="62">
        <v>23</v>
      </c>
      <c r="Q160" s="62">
        <v>16</v>
      </c>
      <c r="R160" s="62">
        <v>16</v>
      </c>
      <c r="S160" s="62">
        <v>22</v>
      </c>
      <c r="T160" s="62">
        <v>19</v>
      </c>
      <c r="U160" s="62">
        <v>25</v>
      </c>
      <c r="V160" s="62">
        <v>15</v>
      </c>
      <c r="W160" s="62">
        <v>14</v>
      </c>
      <c r="X160" s="62">
        <v>0</v>
      </c>
      <c r="Y160" s="62">
        <v>0</v>
      </c>
      <c r="Z160" s="62">
        <v>0</v>
      </c>
      <c r="AA160" s="62">
        <v>0</v>
      </c>
      <c r="AB160" s="62">
        <v>0</v>
      </c>
      <c r="AC160" s="62">
        <v>0</v>
      </c>
      <c r="AD160" s="62">
        <v>0</v>
      </c>
      <c r="AE160" s="62">
        <v>0</v>
      </c>
      <c r="AF160" s="62">
        <v>0</v>
      </c>
      <c r="AG160" s="62">
        <v>0</v>
      </c>
      <c r="AH160" s="62">
        <v>116</v>
      </c>
      <c r="AI160" s="62">
        <v>0</v>
      </c>
      <c r="AJ160" s="62">
        <v>0</v>
      </c>
      <c r="AK160" s="62">
        <v>13</v>
      </c>
      <c r="AL160" s="62">
        <v>0</v>
      </c>
      <c r="AM160" s="62">
        <v>46</v>
      </c>
      <c r="AN160" s="62" t="s">
        <v>290</v>
      </c>
      <c r="AO160" s="62">
        <v>102</v>
      </c>
      <c r="AP160" s="62">
        <v>82</v>
      </c>
      <c r="AQ160" s="62">
        <v>184</v>
      </c>
      <c r="AR160" t="b">
        <f>IFERROR(MATCH('2019'!A160, '2020'!A:A, 0) &gt;0, FALSE)</f>
        <v>1</v>
      </c>
    </row>
    <row r="161" spans="1:44">
      <c r="A161" s="60" t="s">
        <v>1147</v>
      </c>
      <c r="B161" s="60" t="s">
        <v>1148</v>
      </c>
      <c r="C161" s="60" t="s">
        <v>15998</v>
      </c>
      <c r="D161" s="60" t="s">
        <v>1151</v>
      </c>
      <c r="E161" s="60" t="s">
        <v>1065</v>
      </c>
      <c r="F161" s="60" t="s">
        <v>288</v>
      </c>
      <c r="G161" s="60" t="s">
        <v>1066</v>
      </c>
      <c r="H161" s="60" t="s">
        <v>14359</v>
      </c>
      <c r="I161" s="60" t="s">
        <v>146</v>
      </c>
      <c r="J161" s="61">
        <v>2</v>
      </c>
      <c r="K161" s="61">
        <v>27</v>
      </c>
      <c r="L161" s="61">
        <v>14</v>
      </c>
      <c r="M161" s="61">
        <v>43</v>
      </c>
      <c r="N161" s="62">
        <v>71</v>
      </c>
      <c r="O161" s="62">
        <v>30</v>
      </c>
      <c r="P161" s="62">
        <v>26</v>
      </c>
      <c r="Q161" s="62">
        <v>38</v>
      </c>
      <c r="R161" s="62">
        <v>39</v>
      </c>
      <c r="S161" s="62">
        <v>32</v>
      </c>
      <c r="T161" s="62">
        <v>40</v>
      </c>
      <c r="U161" s="62">
        <v>33</v>
      </c>
      <c r="V161" s="62">
        <v>42</v>
      </c>
      <c r="W161" s="62">
        <v>47</v>
      </c>
      <c r="X161" s="62">
        <v>0</v>
      </c>
      <c r="Y161" s="62">
        <v>0</v>
      </c>
      <c r="Z161" s="62">
        <v>0</v>
      </c>
      <c r="AA161" s="62">
        <v>0</v>
      </c>
      <c r="AB161" s="62">
        <v>0</v>
      </c>
      <c r="AC161" s="62">
        <v>0</v>
      </c>
      <c r="AD161" s="62">
        <v>0</v>
      </c>
      <c r="AE161" s="62">
        <v>0</v>
      </c>
      <c r="AF161" s="62">
        <v>0</v>
      </c>
      <c r="AG161" s="62">
        <v>0</v>
      </c>
      <c r="AH161" s="62">
        <v>72</v>
      </c>
      <c r="AI161" s="62" t="s">
        <v>290</v>
      </c>
      <c r="AJ161" s="62" t="s">
        <v>290</v>
      </c>
      <c r="AK161" s="62" t="s">
        <v>290</v>
      </c>
      <c r="AL161" s="62">
        <v>0</v>
      </c>
      <c r="AM161" s="62">
        <v>297</v>
      </c>
      <c r="AN161" s="62">
        <v>14</v>
      </c>
      <c r="AO161" s="62">
        <v>228</v>
      </c>
      <c r="AP161" s="62">
        <v>170</v>
      </c>
      <c r="AQ161" s="62">
        <v>398</v>
      </c>
      <c r="AR161" t="b">
        <f>IFERROR(MATCH('2019'!A161, '2020'!A:A, 0) &gt;0, FALSE)</f>
        <v>1</v>
      </c>
    </row>
    <row r="162" spans="1:44">
      <c r="A162" s="60" t="s">
        <v>1152</v>
      </c>
      <c r="B162" s="60" t="s">
        <v>791</v>
      </c>
      <c r="C162" s="60" t="s">
        <v>13362</v>
      </c>
      <c r="D162" s="60" t="s">
        <v>1154</v>
      </c>
      <c r="E162" s="60" t="s">
        <v>1065</v>
      </c>
      <c r="F162" s="60" t="s">
        <v>288</v>
      </c>
      <c r="G162" s="60" t="s">
        <v>1066</v>
      </c>
      <c r="H162" s="60" t="s">
        <v>14360</v>
      </c>
      <c r="I162" s="60" t="s">
        <v>146</v>
      </c>
      <c r="J162" s="61">
        <v>3</v>
      </c>
      <c r="K162" s="61">
        <v>33</v>
      </c>
      <c r="L162" s="61">
        <v>7</v>
      </c>
      <c r="M162" s="61">
        <v>43</v>
      </c>
      <c r="N162" s="62">
        <v>48</v>
      </c>
      <c r="O162" s="62">
        <v>42</v>
      </c>
      <c r="P162" s="62">
        <v>35</v>
      </c>
      <c r="Q162" s="62">
        <v>57</v>
      </c>
      <c r="R162" s="62">
        <v>50</v>
      </c>
      <c r="S162" s="62">
        <v>43</v>
      </c>
      <c r="T162" s="62">
        <v>59</v>
      </c>
      <c r="U162" s="62">
        <v>46</v>
      </c>
      <c r="V162" s="62">
        <v>59</v>
      </c>
      <c r="W162" s="62">
        <v>56</v>
      </c>
      <c r="X162" s="62">
        <v>0</v>
      </c>
      <c r="Y162" s="62">
        <v>0</v>
      </c>
      <c r="Z162" s="62">
        <v>0</v>
      </c>
      <c r="AA162" s="62">
        <v>0</v>
      </c>
      <c r="AB162" s="62">
        <v>0</v>
      </c>
      <c r="AC162" s="62">
        <v>0</v>
      </c>
      <c r="AD162" s="62">
        <v>0</v>
      </c>
      <c r="AE162" s="62">
        <v>0</v>
      </c>
      <c r="AF162" s="62">
        <v>0</v>
      </c>
      <c r="AG162" s="62">
        <v>0</v>
      </c>
      <c r="AH162" s="62">
        <v>29</v>
      </c>
      <c r="AI162" s="62" t="s">
        <v>290</v>
      </c>
      <c r="AJ162" s="62" t="s">
        <v>290</v>
      </c>
      <c r="AK162" s="62" t="s">
        <v>290</v>
      </c>
      <c r="AL162" s="62">
        <v>0</v>
      </c>
      <c r="AM162" s="62">
        <v>450</v>
      </c>
      <c r="AN162" s="62" t="s">
        <v>290</v>
      </c>
      <c r="AO162" s="62">
        <v>262</v>
      </c>
      <c r="AP162" s="62">
        <v>233</v>
      </c>
      <c r="AQ162" s="62">
        <v>495</v>
      </c>
      <c r="AR162" t="b">
        <f>IFERROR(MATCH('2019'!A162, '2020'!A:A, 0) &gt;0, FALSE)</f>
        <v>1</v>
      </c>
    </row>
    <row r="163" spans="1:44">
      <c r="A163" s="60" t="s">
        <v>11641</v>
      </c>
      <c r="B163" s="60" t="s">
        <v>8128</v>
      </c>
      <c r="C163" s="60" t="s">
        <v>6503</v>
      </c>
      <c r="D163" s="60" t="s">
        <v>8131</v>
      </c>
      <c r="E163" s="60" t="s">
        <v>1171</v>
      </c>
      <c r="F163" s="60" t="s">
        <v>288</v>
      </c>
      <c r="G163" s="60" t="s">
        <v>1172</v>
      </c>
      <c r="H163" s="60" t="s">
        <v>14361</v>
      </c>
      <c r="I163" s="60" t="s">
        <v>146</v>
      </c>
      <c r="J163" s="61">
        <v>1</v>
      </c>
      <c r="K163" s="61">
        <v>10.5</v>
      </c>
      <c r="L163" s="61">
        <v>4</v>
      </c>
      <c r="M163" s="61">
        <v>15.5</v>
      </c>
      <c r="N163" s="62">
        <v>54</v>
      </c>
      <c r="O163" s="62">
        <v>34</v>
      </c>
      <c r="P163" s="62" t="s">
        <v>290</v>
      </c>
      <c r="Q163" s="62" t="s">
        <v>290</v>
      </c>
      <c r="R163" s="62" t="s">
        <v>290</v>
      </c>
      <c r="S163" s="62" t="s">
        <v>290</v>
      </c>
      <c r="T163" s="62" t="s">
        <v>290</v>
      </c>
      <c r="U163" s="62" t="s">
        <v>290</v>
      </c>
      <c r="V163" s="62" t="s">
        <v>290</v>
      </c>
      <c r="W163" s="62">
        <v>17</v>
      </c>
      <c r="X163" s="62">
        <v>0</v>
      </c>
      <c r="Y163" s="62">
        <v>0</v>
      </c>
      <c r="Z163" s="62">
        <v>0</v>
      </c>
      <c r="AA163" s="62">
        <v>0</v>
      </c>
      <c r="AB163" s="62">
        <v>0</v>
      </c>
      <c r="AC163" s="62">
        <v>0</v>
      </c>
      <c r="AD163" s="62">
        <v>0</v>
      </c>
      <c r="AE163" s="62">
        <v>0</v>
      </c>
      <c r="AF163" s="62">
        <v>0</v>
      </c>
      <c r="AG163" s="62">
        <v>0</v>
      </c>
      <c r="AH163" s="62">
        <v>16</v>
      </c>
      <c r="AI163" s="62">
        <v>0</v>
      </c>
      <c r="AJ163" s="62" t="s">
        <v>290</v>
      </c>
      <c r="AK163" s="62" t="s">
        <v>290</v>
      </c>
      <c r="AL163" s="62">
        <v>0</v>
      </c>
      <c r="AM163" s="62">
        <v>92</v>
      </c>
      <c r="AN163" s="62">
        <v>28</v>
      </c>
      <c r="AO163" s="62">
        <v>79</v>
      </c>
      <c r="AP163" s="62">
        <v>62</v>
      </c>
      <c r="AQ163" s="62">
        <v>141</v>
      </c>
      <c r="AR163" t="b">
        <f>IFERROR(MATCH('2019'!A163, '2020'!A:A, 0) &gt;0, FALSE)</f>
        <v>1</v>
      </c>
    </row>
    <row r="164" spans="1:44">
      <c r="A164" s="60" t="s">
        <v>1155</v>
      </c>
      <c r="B164" s="60" t="s">
        <v>1156</v>
      </c>
      <c r="C164" s="60" t="s">
        <v>5369</v>
      </c>
      <c r="D164" s="60" t="s">
        <v>1159</v>
      </c>
      <c r="E164" s="60" t="s">
        <v>1160</v>
      </c>
      <c r="F164" s="60" t="s">
        <v>288</v>
      </c>
      <c r="G164" s="60" t="s">
        <v>1123</v>
      </c>
      <c r="H164" s="60" t="s">
        <v>14362</v>
      </c>
      <c r="I164" s="60" t="s">
        <v>146</v>
      </c>
      <c r="J164" s="61">
        <v>1</v>
      </c>
      <c r="K164" s="61">
        <v>29</v>
      </c>
      <c r="L164" s="61">
        <v>2</v>
      </c>
      <c r="M164" s="61">
        <v>32</v>
      </c>
      <c r="N164" s="62">
        <v>62</v>
      </c>
      <c r="O164" s="62">
        <v>49</v>
      </c>
      <c r="P164" s="62">
        <v>38</v>
      </c>
      <c r="Q164" s="62">
        <v>50</v>
      </c>
      <c r="R164" s="62">
        <v>40</v>
      </c>
      <c r="S164" s="62">
        <v>38</v>
      </c>
      <c r="T164" s="62">
        <v>48</v>
      </c>
      <c r="U164" s="62">
        <v>43</v>
      </c>
      <c r="V164" s="62">
        <v>34</v>
      </c>
      <c r="W164" s="62">
        <v>44</v>
      </c>
      <c r="X164" s="62">
        <v>0</v>
      </c>
      <c r="Y164" s="62">
        <v>0</v>
      </c>
      <c r="Z164" s="62">
        <v>0</v>
      </c>
      <c r="AA164" s="62">
        <v>0</v>
      </c>
      <c r="AB164" s="62">
        <v>0</v>
      </c>
      <c r="AC164" s="62">
        <v>0</v>
      </c>
      <c r="AD164" s="62">
        <v>0</v>
      </c>
      <c r="AE164" s="62">
        <v>0</v>
      </c>
      <c r="AF164" s="62">
        <v>0</v>
      </c>
      <c r="AG164" s="62">
        <v>0</v>
      </c>
      <c r="AH164" s="62">
        <v>149</v>
      </c>
      <c r="AI164" s="62">
        <v>0</v>
      </c>
      <c r="AJ164" s="62">
        <v>32</v>
      </c>
      <c r="AK164" s="62" t="s">
        <v>290</v>
      </c>
      <c r="AL164" s="62">
        <v>0</v>
      </c>
      <c r="AM164" s="62">
        <v>254</v>
      </c>
      <c r="AN164" s="62" t="s">
        <v>290</v>
      </c>
      <c r="AO164" s="62">
        <v>231</v>
      </c>
      <c r="AP164" s="62">
        <v>215</v>
      </c>
      <c r="AQ164" s="62">
        <v>446</v>
      </c>
      <c r="AR164" t="b">
        <f>IFERROR(MATCH('2019'!A164, '2020'!A:A, 0) &gt;0, FALSE)</f>
        <v>1</v>
      </c>
    </row>
    <row r="165" spans="1:44">
      <c r="A165" s="60" t="s">
        <v>1161</v>
      </c>
      <c r="B165" s="60" t="s">
        <v>1162</v>
      </c>
      <c r="C165" s="60" t="s">
        <v>15999</v>
      </c>
      <c r="D165" s="60" t="s">
        <v>1165</v>
      </c>
      <c r="E165" s="60" t="s">
        <v>1020</v>
      </c>
      <c r="F165" s="60" t="s">
        <v>288</v>
      </c>
      <c r="G165" s="60" t="s">
        <v>1031</v>
      </c>
      <c r="H165" s="60" t="s">
        <v>14366</v>
      </c>
      <c r="I165" s="60" t="s">
        <v>146</v>
      </c>
      <c r="J165" s="61">
        <v>4</v>
      </c>
      <c r="K165" s="61">
        <v>10</v>
      </c>
      <c r="L165" s="61">
        <v>10</v>
      </c>
      <c r="M165" s="61">
        <v>24</v>
      </c>
      <c r="N165" s="62">
        <v>50</v>
      </c>
      <c r="O165" s="62">
        <v>13</v>
      </c>
      <c r="P165" s="62" t="s">
        <v>290</v>
      </c>
      <c r="Q165" s="62">
        <v>11</v>
      </c>
      <c r="R165" s="62" t="s">
        <v>290</v>
      </c>
      <c r="S165" s="62" t="s">
        <v>290</v>
      </c>
      <c r="T165" s="62" t="s">
        <v>290</v>
      </c>
      <c r="U165" s="62">
        <v>11</v>
      </c>
      <c r="V165" s="62" t="s">
        <v>290</v>
      </c>
      <c r="W165" s="62" t="s">
        <v>290</v>
      </c>
      <c r="X165" s="62">
        <v>0</v>
      </c>
      <c r="Y165" s="62">
        <v>0</v>
      </c>
      <c r="Z165" s="62">
        <v>0</v>
      </c>
      <c r="AA165" s="62">
        <v>0</v>
      </c>
      <c r="AB165" s="62">
        <v>0</v>
      </c>
      <c r="AC165" s="62">
        <v>0</v>
      </c>
      <c r="AD165" s="62">
        <v>0</v>
      </c>
      <c r="AE165" s="62">
        <v>0</v>
      </c>
      <c r="AF165" s="62">
        <v>0</v>
      </c>
      <c r="AG165" s="62">
        <v>0</v>
      </c>
      <c r="AH165" s="62" t="s">
        <v>290</v>
      </c>
      <c r="AI165" s="62">
        <v>0</v>
      </c>
      <c r="AJ165" s="62">
        <v>12</v>
      </c>
      <c r="AK165" s="62">
        <v>10</v>
      </c>
      <c r="AL165" s="62">
        <v>0</v>
      </c>
      <c r="AM165" s="62">
        <v>79</v>
      </c>
      <c r="AN165" s="62">
        <v>17</v>
      </c>
      <c r="AO165" s="62">
        <v>59</v>
      </c>
      <c r="AP165" s="62">
        <v>67</v>
      </c>
      <c r="AQ165" s="62">
        <v>126</v>
      </c>
      <c r="AR165" t="b">
        <f>IFERROR(MATCH('2019'!A165, '2020'!A:A, 0) &gt;0, FALSE)</f>
        <v>1</v>
      </c>
    </row>
    <row r="166" spans="1:44">
      <c r="A166" s="60" t="s">
        <v>1166</v>
      </c>
      <c r="B166" s="60" t="s">
        <v>1167</v>
      </c>
      <c r="C166" s="60" t="s">
        <v>5375</v>
      </c>
      <c r="D166" s="60" t="s">
        <v>1170</v>
      </c>
      <c r="E166" s="60" t="s">
        <v>1171</v>
      </c>
      <c r="F166" s="60" t="s">
        <v>288</v>
      </c>
      <c r="G166" s="60" t="s">
        <v>1172</v>
      </c>
      <c r="H166" s="60" t="s">
        <v>16000</v>
      </c>
      <c r="I166" s="60" t="s">
        <v>146</v>
      </c>
      <c r="J166" s="61">
        <v>5</v>
      </c>
      <c r="K166" s="61">
        <v>44.5</v>
      </c>
      <c r="L166" s="61">
        <v>32</v>
      </c>
      <c r="M166" s="61">
        <v>81.5</v>
      </c>
      <c r="N166" s="62">
        <v>0</v>
      </c>
      <c r="O166" s="62">
        <v>0</v>
      </c>
      <c r="P166" s="62">
        <v>0</v>
      </c>
      <c r="Q166" s="62">
        <v>0</v>
      </c>
      <c r="R166" s="62">
        <v>0</v>
      </c>
      <c r="S166" s="62">
        <v>0</v>
      </c>
      <c r="T166" s="62">
        <v>0</v>
      </c>
      <c r="U166" s="62">
        <v>0</v>
      </c>
      <c r="V166" s="62">
        <v>0</v>
      </c>
      <c r="W166" s="62">
        <v>0</v>
      </c>
      <c r="X166" s="62">
        <v>173</v>
      </c>
      <c r="Y166" s="62">
        <v>192</v>
      </c>
      <c r="Z166" s="62">
        <v>189</v>
      </c>
      <c r="AA166" s="62">
        <v>215</v>
      </c>
      <c r="AB166" s="62">
        <v>0</v>
      </c>
      <c r="AC166" s="62">
        <v>0</v>
      </c>
      <c r="AD166" s="62">
        <v>0</v>
      </c>
      <c r="AE166" s="62">
        <v>0</v>
      </c>
      <c r="AF166" s="62">
        <v>0</v>
      </c>
      <c r="AG166" s="62">
        <v>0</v>
      </c>
      <c r="AH166" s="62">
        <v>182</v>
      </c>
      <c r="AI166" s="62" t="s">
        <v>290</v>
      </c>
      <c r="AJ166" s="62">
        <v>26</v>
      </c>
      <c r="AK166" s="62">
        <v>28</v>
      </c>
      <c r="AL166" s="62">
        <v>0</v>
      </c>
      <c r="AM166" s="62">
        <v>494</v>
      </c>
      <c r="AN166" s="62">
        <v>37</v>
      </c>
      <c r="AO166" s="62">
        <v>409</v>
      </c>
      <c r="AP166" s="62">
        <v>360</v>
      </c>
      <c r="AQ166" s="62">
        <v>769</v>
      </c>
      <c r="AR166" t="b">
        <f>IFERROR(MATCH('2019'!A166, '2020'!A:A, 0) &gt;0, FALSE)</f>
        <v>1</v>
      </c>
    </row>
    <row r="167" spans="1:44">
      <c r="A167" s="60" t="s">
        <v>1173</v>
      </c>
      <c r="B167" s="60" t="s">
        <v>1174</v>
      </c>
      <c r="C167" s="60" t="s">
        <v>8163</v>
      </c>
      <c r="D167" s="60" t="s">
        <v>1177</v>
      </c>
      <c r="E167" s="60" t="s">
        <v>1020</v>
      </c>
      <c r="F167" s="60" t="s">
        <v>288</v>
      </c>
      <c r="G167" s="60" t="s">
        <v>1031</v>
      </c>
      <c r="H167" s="60" t="s">
        <v>16001</v>
      </c>
      <c r="I167" s="60" t="s">
        <v>146</v>
      </c>
      <c r="J167" s="61">
        <v>3</v>
      </c>
      <c r="K167" s="61">
        <v>6</v>
      </c>
      <c r="L167" s="61">
        <v>7</v>
      </c>
      <c r="M167" s="61">
        <v>16</v>
      </c>
      <c r="N167" s="62">
        <v>58</v>
      </c>
      <c r="O167" s="62">
        <v>11</v>
      </c>
      <c r="P167" s="62">
        <v>0</v>
      </c>
      <c r="Q167" s="62">
        <v>0</v>
      </c>
      <c r="R167" s="62">
        <v>0</v>
      </c>
      <c r="S167" s="62">
        <v>0</v>
      </c>
      <c r="T167" s="62">
        <v>0</v>
      </c>
      <c r="U167" s="62">
        <v>0</v>
      </c>
      <c r="V167" s="62">
        <v>0</v>
      </c>
      <c r="W167" s="62">
        <v>0</v>
      </c>
      <c r="X167" s="62">
        <v>0</v>
      </c>
      <c r="Y167" s="62">
        <v>0</v>
      </c>
      <c r="Z167" s="62">
        <v>0</v>
      </c>
      <c r="AA167" s="62">
        <v>0</v>
      </c>
      <c r="AB167" s="62">
        <v>0</v>
      </c>
      <c r="AC167" s="62">
        <v>0</v>
      </c>
      <c r="AD167" s="62">
        <v>0</v>
      </c>
      <c r="AE167" s="62">
        <v>0</v>
      </c>
      <c r="AF167" s="62">
        <v>0</v>
      </c>
      <c r="AG167" s="62">
        <v>0</v>
      </c>
      <c r="AH167" s="62" t="s">
        <v>290</v>
      </c>
      <c r="AI167" s="62">
        <v>0</v>
      </c>
      <c r="AJ167" s="62">
        <v>11</v>
      </c>
      <c r="AK167" s="62" t="s">
        <v>290</v>
      </c>
      <c r="AL167" s="62">
        <v>0</v>
      </c>
      <c r="AM167" s="62">
        <v>21</v>
      </c>
      <c r="AN167" s="62">
        <v>24</v>
      </c>
      <c r="AO167" s="62">
        <v>37</v>
      </c>
      <c r="AP167" s="62">
        <v>32</v>
      </c>
      <c r="AQ167" s="62">
        <v>69</v>
      </c>
      <c r="AR167" t="b">
        <f>IFERROR(MATCH('2019'!A167, '2020'!A:A, 0) &gt;0, FALSE)</f>
        <v>1</v>
      </c>
    </row>
    <row r="168" spans="1:44">
      <c r="A168" s="60" t="s">
        <v>15519</v>
      </c>
      <c r="B168" s="60" t="s">
        <v>8165</v>
      </c>
      <c r="C168" s="60" t="s">
        <v>8167</v>
      </c>
      <c r="D168" s="60" t="s">
        <v>8168</v>
      </c>
      <c r="E168" s="60" t="s">
        <v>4574</v>
      </c>
      <c r="F168" s="60" t="s">
        <v>288</v>
      </c>
      <c r="G168" s="60" t="s">
        <v>16002</v>
      </c>
      <c r="H168" s="60" t="s">
        <v>16003</v>
      </c>
      <c r="I168" s="60" t="s">
        <v>146</v>
      </c>
      <c r="J168" s="61">
        <v>2</v>
      </c>
      <c r="K168" s="61">
        <v>2</v>
      </c>
      <c r="L168" s="61">
        <v>0</v>
      </c>
      <c r="M168" s="61">
        <v>4</v>
      </c>
      <c r="N168" s="62" t="s">
        <v>290</v>
      </c>
      <c r="O168" s="62" t="s">
        <v>290</v>
      </c>
      <c r="P168" s="62">
        <v>0</v>
      </c>
      <c r="Q168" s="62">
        <v>0</v>
      </c>
      <c r="R168" s="62">
        <v>0</v>
      </c>
      <c r="S168" s="62">
        <v>0</v>
      </c>
      <c r="T168" s="62">
        <v>0</v>
      </c>
      <c r="U168" s="62">
        <v>0</v>
      </c>
      <c r="V168" s="62">
        <v>0</v>
      </c>
      <c r="W168" s="62">
        <v>0</v>
      </c>
      <c r="X168" s="62">
        <v>0</v>
      </c>
      <c r="Y168" s="62">
        <v>0</v>
      </c>
      <c r="Z168" s="62">
        <v>0</v>
      </c>
      <c r="AA168" s="62">
        <v>0</v>
      </c>
      <c r="AB168" s="62">
        <v>0</v>
      </c>
      <c r="AC168" s="62">
        <v>0</v>
      </c>
      <c r="AD168" s="62">
        <v>0</v>
      </c>
      <c r="AE168" s="62">
        <v>0</v>
      </c>
      <c r="AF168" s="62">
        <v>0</v>
      </c>
      <c r="AG168" s="62">
        <v>0</v>
      </c>
      <c r="AH168" s="62" t="s">
        <v>290</v>
      </c>
      <c r="AI168" s="62">
        <v>0</v>
      </c>
      <c r="AJ168" s="62">
        <v>0</v>
      </c>
      <c r="AK168" s="62" t="s">
        <v>290</v>
      </c>
      <c r="AL168" s="62">
        <v>0</v>
      </c>
      <c r="AM168" s="62">
        <v>0</v>
      </c>
      <c r="AN168" s="62">
        <v>0</v>
      </c>
      <c r="AO168" s="62" t="s">
        <v>290</v>
      </c>
      <c r="AP168" s="62" t="s">
        <v>290</v>
      </c>
      <c r="AQ168" s="62" t="s">
        <v>290</v>
      </c>
      <c r="AR168" t="b">
        <f>IFERROR(MATCH('2019'!A168, '2020'!A:A, 0) &gt;0, FALSE)</f>
        <v>1</v>
      </c>
    </row>
    <row r="169" spans="1:44">
      <c r="A169" s="60" t="s">
        <v>1178</v>
      </c>
      <c r="B169" s="60" t="s">
        <v>1179</v>
      </c>
      <c r="C169" s="60" t="s">
        <v>5381</v>
      </c>
      <c r="D169" s="60" t="s">
        <v>1182</v>
      </c>
      <c r="E169" s="60" t="s">
        <v>1041</v>
      </c>
      <c r="F169" s="60" t="s">
        <v>288</v>
      </c>
      <c r="G169" s="60" t="s">
        <v>1042</v>
      </c>
      <c r="H169" s="60" t="s">
        <v>14372</v>
      </c>
      <c r="I169" s="60" t="s">
        <v>146</v>
      </c>
      <c r="J169" s="61">
        <v>2</v>
      </c>
      <c r="K169" s="61">
        <v>3</v>
      </c>
      <c r="L169" s="61">
        <v>4</v>
      </c>
      <c r="M169" s="61">
        <v>9</v>
      </c>
      <c r="N169" s="62">
        <v>19</v>
      </c>
      <c r="O169" s="62" t="s">
        <v>290</v>
      </c>
      <c r="P169" s="62">
        <v>0</v>
      </c>
      <c r="Q169" s="62">
        <v>0</v>
      </c>
      <c r="R169" s="62">
        <v>0</v>
      </c>
      <c r="S169" s="62">
        <v>0</v>
      </c>
      <c r="T169" s="62">
        <v>0</v>
      </c>
      <c r="U169" s="62">
        <v>0</v>
      </c>
      <c r="V169" s="62">
        <v>0</v>
      </c>
      <c r="W169" s="62">
        <v>0</v>
      </c>
      <c r="X169" s="62">
        <v>0</v>
      </c>
      <c r="Y169" s="62">
        <v>0</v>
      </c>
      <c r="Z169" s="62">
        <v>0</v>
      </c>
      <c r="AA169" s="62">
        <v>0</v>
      </c>
      <c r="AB169" s="62">
        <v>0</v>
      </c>
      <c r="AC169" s="62">
        <v>0</v>
      </c>
      <c r="AD169" s="62">
        <v>0</v>
      </c>
      <c r="AE169" s="62">
        <v>0</v>
      </c>
      <c r="AF169" s="62">
        <v>0</v>
      </c>
      <c r="AG169" s="62">
        <v>0</v>
      </c>
      <c r="AH169" s="62">
        <v>0</v>
      </c>
      <c r="AI169" s="62">
        <v>0</v>
      </c>
      <c r="AJ169" s="62">
        <v>0</v>
      </c>
      <c r="AK169" s="62">
        <v>0</v>
      </c>
      <c r="AL169" s="62">
        <v>0</v>
      </c>
      <c r="AM169" s="62">
        <v>15</v>
      </c>
      <c r="AN169" s="62" t="s">
        <v>290</v>
      </c>
      <c r="AO169" s="62" t="s">
        <v>290</v>
      </c>
      <c r="AP169" s="62">
        <v>14</v>
      </c>
      <c r="AQ169" s="62">
        <v>22</v>
      </c>
      <c r="AR169" t="b">
        <f>IFERROR(MATCH('2019'!A169, '2020'!A:A, 0) &gt;0, FALSE)</f>
        <v>1</v>
      </c>
    </row>
    <row r="170" spans="1:44">
      <c r="A170" s="60" t="s">
        <v>11661</v>
      </c>
      <c r="B170" s="60" t="s">
        <v>8177</v>
      </c>
      <c r="C170" s="60" t="s">
        <v>14373</v>
      </c>
      <c r="D170" s="60" t="s">
        <v>8180</v>
      </c>
      <c r="E170" s="60" t="s">
        <v>1041</v>
      </c>
      <c r="F170" s="60" t="s">
        <v>288</v>
      </c>
      <c r="G170" s="60" t="s">
        <v>1042</v>
      </c>
      <c r="H170" s="60" t="s">
        <v>14374</v>
      </c>
      <c r="I170" s="60" t="s">
        <v>146</v>
      </c>
      <c r="J170" s="61">
        <v>1.5</v>
      </c>
      <c r="K170" s="61">
        <v>8</v>
      </c>
      <c r="L170" s="61">
        <v>5</v>
      </c>
      <c r="M170" s="61">
        <v>14.5</v>
      </c>
      <c r="N170" s="62">
        <v>40</v>
      </c>
      <c r="O170" s="62">
        <v>25</v>
      </c>
      <c r="P170" s="62">
        <v>34</v>
      </c>
      <c r="Q170" s="62" t="s">
        <v>290</v>
      </c>
      <c r="R170" s="62" t="s">
        <v>290</v>
      </c>
      <c r="S170" s="62" t="s">
        <v>290</v>
      </c>
      <c r="T170" s="62" t="s">
        <v>290</v>
      </c>
      <c r="U170" s="62" t="s">
        <v>290</v>
      </c>
      <c r="V170" s="62" t="s">
        <v>290</v>
      </c>
      <c r="W170" s="62" t="s">
        <v>290</v>
      </c>
      <c r="X170" s="62">
        <v>0</v>
      </c>
      <c r="Y170" s="62">
        <v>0</v>
      </c>
      <c r="Z170" s="62">
        <v>0</v>
      </c>
      <c r="AA170" s="62">
        <v>0</v>
      </c>
      <c r="AB170" s="62">
        <v>0</v>
      </c>
      <c r="AC170" s="62">
        <v>0</v>
      </c>
      <c r="AD170" s="62">
        <v>0</v>
      </c>
      <c r="AE170" s="62">
        <v>0</v>
      </c>
      <c r="AF170" s="62">
        <v>0</v>
      </c>
      <c r="AG170" s="62">
        <v>0</v>
      </c>
      <c r="AH170" s="62" t="s">
        <v>290</v>
      </c>
      <c r="AI170" s="62" t="s">
        <v>290</v>
      </c>
      <c r="AJ170" s="62" t="s">
        <v>290</v>
      </c>
      <c r="AK170" s="62">
        <v>20</v>
      </c>
      <c r="AL170" s="62">
        <v>0</v>
      </c>
      <c r="AM170" s="62">
        <v>80</v>
      </c>
      <c r="AN170" s="62">
        <v>17</v>
      </c>
      <c r="AO170" s="62">
        <v>50</v>
      </c>
      <c r="AP170" s="62">
        <v>81</v>
      </c>
      <c r="AQ170" s="62">
        <v>131</v>
      </c>
      <c r="AR170" t="b">
        <f>IFERROR(MATCH('2019'!A170, '2020'!A:A, 0) &gt;0, FALSE)</f>
        <v>0</v>
      </c>
    </row>
    <row r="171" spans="1:44">
      <c r="A171" s="60" t="s">
        <v>1183</v>
      </c>
      <c r="B171" s="60" t="s">
        <v>1184</v>
      </c>
      <c r="C171" s="60" t="s">
        <v>14376</v>
      </c>
      <c r="D171" s="60" t="s">
        <v>1187</v>
      </c>
      <c r="E171" s="60" t="s">
        <v>1086</v>
      </c>
      <c r="F171" s="60" t="s">
        <v>288</v>
      </c>
      <c r="G171" s="60" t="s">
        <v>1087</v>
      </c>
      <c r="H171" s="60" t="s">
        <v>14377</v>
      </c>
      <c r="I171" s="60" t="s">
        <v>146</v>
      </c>
      <c r="J171" s="61">
        <v>0.7</v>
      </c>
      <c r="K171" s="61">
        <v>0.8</v>
      </c>
      <c r="L171" s="61">
        <v>1.5</v>
      </c>
      <c r="M171" s="61">
        <v>3</v>
      </c>
      <c r="N171" s="62">
        <v>39</v>
      </c>
      <c r="O171" s="62">
        <v>10</v>
      </c>
      <c r="P171" s="62">
        <v>0</v>
      </c>
      <c r="Q171" s="62">
        <v>0</v>
      </c>
      <c r="R171" s="62">
        <v>0</v>
      </c>
      <c r="S171" s="62">
        <v>0</v>
      </c>
      <c r="T171" s="62">
        <v>0</v>
      </c>
      <c r="U171" s="62">
        <v>0</v>
      </c>
      <c r="V171" s="62">
        <v>0</v>
      </c>
      <c r="W171" s="62">
        <v>0</v>
      </c>
      <c r="X171" s="62">
        <v>0</v>
      </c>
      <c r="Y171" s="62">
        <v>0</v>
      </c>
      <c r="Z171" s="62">
        <v>0</v>
      </c>
      <c r="AA171" s="62">
        <v>0</v>
      </c>
      <c r="AB171" s="62">
        <v>0</v>
      </c>
      <c r="AC171" s="62">
        <v>0</v>
      </c>
      <c r="AD171" s="62">
        <v>0</v>
      </c>
      <c r="AE171" s="62">
        <v>0</v>
      </c>
      <c r="AF171" s="62">
        <v>0</v>
      </c>
      <c r="AG171" s="62">
        <v>0</v>
      </c>
      <c r="AH171" s="62" t="s">
        <v>290</v>
      </c>
      <c r="AI171" s="62">
        <v>0</v>
      </c>
      <c r="AJ171" s="62" t="s">
        <v>290</v>
      </c>
      <c r="AK171" s="62">
        <v>0</v>
      </c>
      <c r="AL171" s="62">
        <v>0</v>
      </c>
      <c r="AM171" s="62">
        <v>41</v>
      </c>
      <c r="AN171" s="62" t="s">
        <v>290</v>
      </c>
      <c r="AO171" s="62">
        <v>23</v>
      </c>
      <c r="AP171" s="62">
        <v>26</v>
      </c>
      <c r="AQ171" s="62">
        <v>49</v>
      </c>
      <c r="AR171" t="b">
        <f>IFERROR(MATCH('2019'!A171, '2020'!A:A, 0) &gt;0, FALSE)</f>
        <v>1</v>
      </c>
    </row>
    <row r="172" spans="1:44">
      <c r="A172" s="60" t="s">
        <v>1188</v>
      </c>
      <c r="B172" s="60" t="s">
        <v>1189</v>
      </c>
      <c r="C172" s="60" t="s">
        <v>16004</v>
      </c>
      <c r="D172" s="60" t="s">
        <v>1192</v>
      </c>
      <c r="E172" s="60" t="s">
        <v>1020</v>
      </c>
      <c r="F172" s="60" t="s">
        <v>288</v>
      </c>
      <c r="G172" s="60" t="s">
        <v>1136</v>
      </c>
      <c r="H172" s="60" t="s">
        <v>16005</v>
      </c>
      <c r="I172" s="60" t="s">
        <v>146</v>
      </c>
      <c r="J172" s="61">
        <v>3</v>
      </c>
      <c r="K172" s="61">
        <v>6</v>
      </c>
      <c r="L172" s="61">
        <v>12</v>
      </c>
      <c r="M172" s="61">
        <v>21</v>
      </c>
      <c r="N172" s="62">
        <v>58</v>
      </c>
      <c r="O172" s="62">
        <v>24</v>
      </c>
      <c r="P172" s="62" t="s">
        <v>290</v>
      </c>
      <c r="Q172" s="62" t="s">
        <v>290</v>
      </c>
      <c r="R172" s="62" t="s">
        <v>290</v>
      </c>
      <c r="S172" s="62" t="s">
        <v>290</v>
      </c>
      <c r="T172" s="62">
        <v>0</v>
      </c>
      <c r="U172" s="62" t="s">
        <v>290</v>
      </c>
      <c r="V172" s="62">
        <v>0</v>
      </c>
      <c r="W172" s="62">
        <v>0</v>
      </c>
      <c r="X172" s="62">
        <v>0</v>
      </c>
      <c r="Y172" s="62">
        <v>0</v>
      </c>
      <c r="Z172" s="62">
        <v>0</v>
      </c>
      <c r="AA172" s="62">
        <v>0</v>
      </c>
      <c r="AB172" s="62">
        <v>0</v>
      </c>
      <c r="AC172" s="62">
        <v>0</v>
      </c>
      <c r="AD172" s="62">
        <v>0</v>
      </c>
      <c r="AE172" s="62">
        <v>0</v>
      </c>
      <c r="AF172" s="62">
        <v>0</v>
      </c>
      <c r="AG172" s="62">
        <v>0</v>
      </c>
      <c r="AH172" s="62" t="s">
        <v>290</v>
      </c>
      <c r="AI172" s="62">
        <v>0</v>
      </c>
      <c r="AJ172" s="62" t="s">
        <v>290</v>
      </c>
      <c r="AK172" s="62" t="s">
        <v>290</v>
      </c>
      <c r="AL172" s="62">
        <v>0</v>
      </c>
      <c r="AM172" s="62">
        <v>71</v>
      </c>
      <c r="AN172" s="62">
        <v>20</v>
      </c>
      <c r="AO172" s="62">
        <v>67</v>
      </c>
      <c r="AP172" s="62">
        <v>45</v>
      </c>
      <c r="AQ172" s="62">
        <v>112</v>
      </c>
      <c r="AR172" t="b">
        <f>IFERROR(MATCH('2019'!A172, '2020'!A:A, 0) &gt;0, FALSE)</f>
        <v>0</v>
      </c>
    </row>
    <row r="173" spans="1:44">
      <c r="A173" s="60" t="s">
        <v>1193</v>
      </c>
      <c r="B173" s="60" t="s">
        <v>1194</v>
      </c>
      <c r="C173" s="60" t="s">
        <v>5390</v>
      </c>
      <c r="D173" s="60" t="s">
        <v>1197</v>
      </c>
      <c r="E173" s="60" t="s">
        <v>1198</v>
      </c>
      <c r="F173" s="60" t="s">
        <v>288</v>
      </c>
      <c r="G173" s="60" t="s">
        <v>1199</v>
      </c>
      <c r="H173" s="60" t="s">
        <v>14378</v>
      </c>
      <c r="I173" s="60" t="s">
        <v>146</v>
      </c>
      <c r="J173" s="61">
        <v>0.5</v>
      </c>
      <c r="K173" s="61">
        <v>1.5</v>
      </c>
      <c r="L173" s="61">
        <v>1</v>
      </c>
      <c r="M173" s="61">
        <v>3</v>
      </c>
      <c r="N173" s="62" t="s">
        <v>290</v>
      </c>
      <c r="O173" s="62" t="s">
        <v>290</v>
      </c>
      <c r="P173" s="62" t="s">
        <v>290</v>
      </c>
      <c r="Q173" s="62" t="s">
        <v>290</v>
      </c>
      <c r="R173" s="62" t="s">
        <v>290</v>
      </c>
      <c r="S173" s="62" t="s">
        <v>290</v>
      </c>
      <c r="T173" s="62">
        <v>0</v>
      </c>
      <c r="U173" s="62">
        <v>0</v>
      </c>
      <c r="V173" s="62">
        <v>0</v>
      </c>
      <c r="W173" s="62">
        <v>0</v>
      </c>
      <c r="X173" s="62">
        <v>0</v>
      </c>
      <c r="Y173" s="62">
        <v>0</v>
      </c>
      <c r="Z173" s="62">
        <v>0</v>
      </c>
      <c r="AA173" s="62">
        <v>0</v>
      </c>
      <c r="AB173" s="62">
        <v>0</v>
      </c>
      <c r="AC173" s="62">
        <v>0</v>
      </c>
      <c r="AD173" s="62">
        <v>0</v>
      </c>
      <c r="AE173" s="62">
        <v>0</v>
      </c>
      <c r="AF173" s="62">
        <v>0</v>
      </c>
      <c r="AG173" s="62">
        <v>0</v>
      </c>
      <c r="AH173" s="62">
        <v>0</v>
      </c>
      <c r="AI173" s="62">
        <v>0</v>
      </c>
      <c r="AJ173" s="62">
        <v>0</v>
      </c>
      <c r="AK173" s="62">
        <v>11</v>
      </c>
      <c r="AL173" s="62">
        <v>0</v>
      </c>
      <c r="AM173" s="62">
        <v>0</v>
      </c>
      <c r="AN173" s="62">
        <v>0</v>
      </c>
      <c r="AO173" s="62" t="s">
        <v>290</v>
      </c>
      <c r="AP173" s="62" t="s">
        <v>290</v>
      </c>
      <c r="AQ173" s="62">
        <v>11</v>
      </c>
      <c r="AR173" t="b">
        <f>IFERROR(MATCH('2019'!A173, '2020'!A:A, 0) &gt;0, FALSE)</f>
        <v>1</v>
      </c>
    </row>
    <row r="174" spans="1:44">
      <c r="A174" s="60" t="s">
        <v>1200</v>
      </c>
      <c r="B174" s="60" t="s">
        <v>1201</v>
      </c>
      <c r="C174" s="60" t="s">
        <v>5394</v>
      </c>
      <c r="D174" s="60" t="s">
        <v>1203</v>
      </c>
      <c r="E174" s="60" t="s">
        <v>1204</v>
      </c>
      <c r="F174" s="60" t="s">
        <v>288</v>
      </c>
      <c r="G174" s="60" t="s">
        <v>1205</v>
      </c>
      <c r="H174" s="60" t="s">
        <v>14379</v>
      </c>
      <c r="I174" s="60" t="s">
        <v>146</v>
      </c>
      <c r="J174" s="61">
        <v>3</v>
      </c>
      <c r="K174" s="61">
        <v>24</v>
      </c>
      <c r="L174" s="61">
        <v>11</v>
      </c>
      <c r="M174" s="61">
        <v>38</v>
      </c>
      <c r="N174" s="62">
        <v>0</v>
      </c>
      <c r="O174" s="62">
        <v>0</v>
      </c>
      <c r="P174" s="62">
        <v>0</v>
      </c>
      <c r="Q174" s="62">
        <v>0</v>
      </c>
      <c r="R174" s="62">
        <v>0</v>
      </c>
      <c r="S174" s="62">
        <v>0</v>
      </c>
      <c r="T174" s="62">
        <v>0</v>
      </c>
      <c r="U174" s="62">
        <v>0</v>
      </c>
      <c r="V174" s="62">
        <v>0</v>
      </c>
      <c r="W174" s="62">
        <v>0</v>
      </c>
      <c r="X174" s="62">
        <v>66</v>
      </c>
      <c r="Y174" s="62">
        <v>69</v>
      </c>
      <c r="Z174" s="62">
        <v>71</v>
      </c>
      <c r="AA174" s="62">
        <v>85</v>
      </c>
      <c r="AB174" s="62">
        <v>0</v>
      </c>
      <c r="AC174" s="62">
        <v>0</v>
      </c>
      <c r="AD174" s="62">
        <v>0</v>
      </c>
      <c r="AE174" s="62">
        <v>0</v>
      </c>
      <c r="AF174" s="62">
        <v>0</v>
      </c>
      <c r="AG174" s="62">
        <v>34</v>
      </c>
      <c r="AH174" s="62">
        <v>21</v>
      </c>
      <c r="AI174" s="62" t="s">
        <v>290</v>
      </c>
      <c r="AJ174" s="62">
        <v>11</v>
      </c>
      <c r="AK174" s="62">
        <v>68</v>
      </c>
      <c r="AL174" s="62">
        <v>0</v>
      </c>
      <c r="AM174" s="62">
        <v>216</v>
      </c>
      <c r="AN174" s="62" t="s">
        <v>290</v>
      </c>
      <c r="AO174" s="62">
        <v>170</v>
      </c>
      <c r="AP174" s="62">
        <v>155</v>
      </c>
      <c r="AQ174" s="62">
        <v>325</v>
      </c>
      <c r="AR174" t="b">
        <f>IFERROR(MATCH('2019'!A174, '2020'!A:A, 0) &gt;0, FALSE)</f>
        <v>1</v>
      </c>
    </row>
    <row r="175" spans="1:44">
      <c r="A175" s="60" t="s">
        <v>1206</v>
      </c>
      <c r="B175" s="60" t="s">
        <v>1207</v>
      </c>
      <c r="C175" s="60" t="s">
        <v>8215</v>
      </c>
      <c r="D175" s="60" t="s">
        <v>8216</v>
      </c>
      <c r="E175" s="60" t="s">
        <v>5452</v>
      </c>
      <c r="F175" s="60" t="s">
        <v>288</v>
      </c>
      <c r="G175" s="60" t="s">
        <v>16006</v>
      </c>
      <c r="H175" s="60" t="s">
        <v>16007</v>
      </c>
      <c r="I175" s="60" t="s">
        <v>146</v>
      </c>
      <c r="J175" s="61">
        <v>2</v>
      </c>
      <c r="K175" s="61">
        <v>4</v>
      </c>
      <c r="L175" s="61">
        <v>0</v>
      </c>
      <c r="M175" s="61">
        <v>6</v>
      </c>
      <c r="N175" s="62" t="s">
        <v>290</v>
      </c>
      <c r="O175" s="62" t="s">
        <v>290</v>
      </c>
      <c r="P175" s="62">
        <v>0</v>
      </c>
      <c r="Q175" s="62">
        <v>0</v>
      </c>
      <c r="R175" s="62">
        <v>0</v>
      </c>
      <c r="S175" s="62">
        <v>0</v>
      </c>
      <c r="T175" s="62">
        <v>0</v>
      </c>
      <c r="U175" s="62">
        <v>0</v>
      </c>
      <c r="V175" s="62">
        <v>0</v>
      </c>
      <c r="W175" s="62">
        <v>0</v>
      </c>
      <c r="X175" s="62">
        <v>0</v>
      </c>
      <c r="Y175" s="62">
        <v>0</v>
      </c>
      <c r="Z175" s="62">
        <v>10</v>
      </c>
      <c r="AA175" s="62">
        <v>11</v>
      </c>
      <c r="AB175" s="62">
        <v>0</v>
      </c>
      <c r="AC175" s="62">
        <v>0</v>
      </c>
      <c r="AD175" s="62">
        <v>0</v>
      </c>
      <c r="AE175" s="62">
        <v>0</v>
      </c>
      <c r="AF175" s="62">
        <v>0</v>
      </c>
      <c r="AG175" s="62">
        <v>0</v>
      </c>
      <c r="AH175" s="62" t="s">
        <v>290</v>
      </c>
      <c r="AI175" s="62">
        <v>0</v>
      </c>
      <c r="AJ175" s="62">
        <v>0</v>
      </c>
      <c r="AK175" s="62">
        <v>20</v>
      </c>
      <c r="AL175" s="62">
        <v>0</v>
      </c>
      <c r="AM175" s="62" t="s">
        <v>290</v>
      </c>
      <c r="AN175" s="62">
        <v>0</v>
      </c>
      <c r="AO175" s="62">
        <v>14</v>
      </c>
      <c r="AP175" s="62">
        <v>14</v>
      </c>
      <c r="AQ175" s="62">
        <v>28</v>
      </c>
      <c r="AR175" t="b">
        <f>IFERROR(MATCH('2019'!A175, '2020'!A:A, 0) &gt;0, FALSE)</f>
        <v>1</v>
      </c>
    </row>
    <row r="176" spans="1:44">
      <c r="A176" s="60" t="s">
        <v>1212</v>
      </c>
      <c r="B176" s="60" t="s">
        <v>1213</v>
      </c>
      <c r="C176" s="60" t="s">
        <v>5400</v>
      </c>
      <c r="D176" s="60" t="s">
        <v>8296</v>
      </c>
      <c r="E176" s="60" t="s">
        <v>1307</v>
      </c>
      <c r="F176" s="60" t="s">
        <v>288</v>
      </c>
      <c r="G176" s="60" t="s">
        <v>1308</v>
      </c>
      <c r="H176" s="60" t="s">
        <v>14382</v>
      </c>
      <c r="I176" s="60" t="s">
        <v>146</v>
      </c>
      <c r="J176" s="61">
        <v>2</v>
      </c>
      <c r="K176" s="61">
        <v>7</v>
      </c>
      <c r="L176" s="61">
        <v>7</v>
      </c>
      <c r="M176" s="61">
        <v>16</v>
      </c>
      <c r="N176" s="62">
        <v>30</v>
      </c>
      <c r="O176" s="62">
        <v>20</v>
      </c>
      <c r="P176" s="62">
        <v>18</v>
      </c>
      <c r="Q176" s="62" t="s">
        <v>290</v>
      </c>
      <c r="R176" s="62" t="s">
        <v>290</v>
      </c>
      <c r="S176" s="62" t="s">
        <v>290</v>
      </c>
      <c r="T176" s="62" t="s">
        <v>290</v>
      </c>
      <c r="U176" s="62" t="s">
        <v>290</v>
      </c>
      <c r="V176" s="62" t="s">
        <v>290</v>
      </c>
      <c r="W176" s="62">
        <v>0</v>
      </c>
      <c r="X176" s="62">
        <v>0</v>
      </c>
      <c r="Y176" s="62">
        <v>0</v>
      </c>
      <c r="Z176" s="62">
        <v>0</v>
      </c>
      <c r="AA176" s="62">
        <v>0</v>
      </c>
      <c r="AB176" s="62">
        <v>0</v>
      </c>
      <c r="AC176" s="62">
        <v>0</v>
      </c>
      <c r="AD176" s="62">
        <v>0</v>
      </c>
      <c r="AE176" s="62">
        <v>0</v>
      </c>
      <c r="AF176" s="62">
        <v>0</v>
      </c>
      <c r="AG176" s="62">
        <v>0</v>
      </c>
      <c r="AH176" s="62" t="s">
        <v>290</v>
      </c>
      <c r="AI176" s="62">
        <v>0</v>
      </c>
      <c r="AJ176" s="62">
        <v>0</v>
      </c>
      <c r="AK176" s="62">
        <v>90</v>
      </c>
      <c r="AL176" s="62">
        <v>0</v>
      </c>
      <c r="AM176" s="62">
        <v>0</v>
      </c>
      <c r="AN176" s="62" t="s">
        <v>290</v>
      </c>
      <c r="AO176" s="62">
        <v>47</v>
      </c>
      <c r="AP176" s="62">
        <v>50</v>
      </c>
      <c r="AQ176" s="62">
        <v>97</v>
      </c>
      <c r="AR176" t="b">
        <f>IFERROR(MATCH('2019'!A176, '2020'!A:A, 0) &gt;0, FALSE)</f>
        <v>1</v>
      </c>
    </row>
    <row r="177" spans="1:44">
      <c r="A177" s="60" t="s">
        <v>1219</v>
      </c>
      <c r="B177" s="60" t="s">
        <v>1220</v>
      </c>
      <c r="C177" s="60" t="s">
        <v>5404</v>
      </c>
      <c r="D177" s="60" t="s">
        <v>1223</v>
      </c>
      <c r="E177" s="60" t="s">
        <v>1224</v>
      </c>
      <c r="F177" s="60" t="s">
        <v>288</v>
      </c>
      <c r="G177" s="60" t="s">
        <v>1225</v>
      </c>
      <c r="H177" s="60" t="s">
        <v>14383</v>
      </c>
      <c r="I177" s="60" t="s">
        <v>146</v>
      </c>
      <c r="J177" s="61">
        <v>2</v>
      </c>
      <c r="K177" s="61">
        <v>6</v>
      </c>
      <c r="L177" s="61">
        <v>4</v>
      </c>
      <c r="M177" s="61">
        <v>12</v>
      </c>
      <c r="N177" s="62">
        <v>12</v>
      </c>
      <c r="O177" s="62" t="s">
        <v>290</v>
      </c>
      <c r="P177" s="62" t="s">
        <v>290</v>
      </c>
      <c r="Q177" s="62" t="s">
        <v>290</v>
      </c>
      <c r="R177" s="62" t="s">
        <v>290</v>
      </c>
      <c r="S177" s="62" t="s">
        <v>290</v>
      </c>
      <c r="T177" s="62" t="s">
        <v>290</v>
      </c>
      <c r="U177" s="62" t="s">
        <v>290</v>
      </c>
      <c r="V177" s="62" t="s">
        <v>290</v>
      </c>
      <c r="W177" s="62" t="s">
        <v>290</v>
      </c>
      <c r="X177" s="62">
        <v>0</v>
      </c>
      <c r="Y177" s="62">
        <v>0</v>
      </c>
      <c r="Z177" s="62">
        <v>0</v>
      </c>
      <c r="AA177" s="62">
        <v>0</v>
      </c>
      <c r="AB177" s="62">
        <v>0</v>
      </c>
      <c r="AC177" s="62">
        <v>0</v>
      </c>
      <c r="AD177" s="62">
        <v>0</v>
      </c>
      <c r="AE177" s="62">
        <v>0</v>
      </c>
      <c r="AF177" s="62">
        <v>0</v>
      </c>
      <c r="AG177" s="62">
        <v>0</v>
      </c>
      <c r="AH177" s="62">
        <v>0</v>
      </c>
      <c r="AI177" s="62">
        <v>0</v>
      </c>
      <c r="AJ177" s="62">
        <v>0</v>
      </c>
      <c r="AK177" s="62">
        <v>50</v>
      </c>
      <c r="AL177" s="62">
        <v>0</v>
      </c>
      <c r="AM177" s="62">
        <v>0</v>
      </c>
      <c r="AN177" s="62">
        <v>0</v>
      </c>
      <c r="AO177" s="62">
        <v>24</v>
      </c>
      <c r="AP177" s="62">
        <v>26</v>
      </c>
      <c r="AQ177" s="62">
        <v>50</v>
      </c>
      <c r="AR177" t="b">
        <f>IFERROR(MATCH('2019'!A177, '2020'!A:A, 0) &gt;0, FALSE)</f>
        <v>1</v>
      </c>
    </row>
    <row r="178" spans="1:44">
      <c r="A178" s="60" t="s">
        <v>11684</v>
      </c>
      <c r="B178" s="60" t="s">
        <v>1264</v>
      </c>
      <c r="C178" s="60" t="s">
        <v>14384</v>
      </c>
      <c r="D178" s="60" t="s">
        <v>16008</v>
      </c>
      <c r="E178" s="60" t="s">
        <v>1261</v>
      </c>
      <c r="F178" s="60" t="s">
        <v>288</v>
      </c>
      <c r="G178" s="60" t="s">
        <v>1262</v>
      </c>
      <c r="H178" s="60" t="s">
        <v>14385</v>
      </c>
      <c r="I178" s="60" t="s">
        <v>146</v>
      </c>
      <c r="J178" s="61">
        <v>1</v>
      </c>
      <c r="K178" s="61">
        <v>1</v>
      </c>
      <c r="L178" s="61">
        <v>0</v>
      </c>
      <c r="M178" s="61">
        <v>2</v>
      </c>
      <c r="N178" s="62">
        <v>0</v>
      </c>
      <c r="O178" s="62">
        <v>0</v>
      </c>
      <c r="P178" s="62">
        <v>0</v>
      </c>
      <c r="Q178" s="62">
        <v>0</v>
      </c>
      <c r="R178" s="62">
        <v>0</v>
      </c>
      <c r="S178" s="62">
        <v>0</v>
      </c>
      <c r="T178" s="62">
        <v>0</v>
      </c>
      <c r="U178" s="62">
        <v>0</v>
      </c>
      <c r="V178" s="62">
        <v>0</v>
      </c>
      <c r="W178" s="62">
        <v>0</v>
      </c>
      <c r="X178" s="62">
        <v>0</v>
      </c>
      <c r="Y178" s="62">
        <v>0</v>
      </c>
      <c r="Z178" s="62">
        <v>0</v>
      </c>
      <c r="AA178" s="62" t="s">
        <v>290</v>
      </c>
      <c r="AB178" s="62">
        <v>0</v>
      </c>
      <c r="AC178" s="62">
        <v>0</v>
      </c>
      <c r="AD178" s="62">
        <v>0</v>
      </c>
      <c r="AE178" s="62">
        <v>0</v>
      </c>
      <c r="AF178" s="62">
        <v>0</v>
      </c>
      <c r="AG178" s="62">
        <v>0</v>
      </c>
      <c r="AH178" s="62" t="s">
        <v>290</v>
      </c>
      <c r="AI178" s="62">
        <v>0</v>
      </c>
      <c r="AJ178" s="62">
        <v>0</v>
      </c>
      <c r="AK178" s="62">
        <v>0</v>
      </c>
      <c r="AL178" s="62">
        <v>0</v>
      </c>
      <c r="AM178" s="62">
        <v>0</v>
      </c>
      <c r="AN178" s="62">
        <v>0</v>
      </c>
      <c r="AO178" s="62">
        <v>0</v>
      </c>
      <c r="AP178" s="62" t="s">
        <v>290</v>
      </c>
      <c r="AQ178" s="62" t="s">
        <v>290</v>
      </c>
      <c r="AR178" t="b">
        <f>IFERROR(MATCH('2019'!A178, '2020'!A:A, 0) &gt;0, FALSE)</f>
        <v>1</v>
      </c>
    </row>
    <row r="179" spans="1:44">
      <c r="A179" s="60" t="s">
        <v>1226</v>
      </c>
      <c r="B179" s="60" t="s">
        <v>1227</v>
      </c>
      <c r="C179" s="60" t="s">
        <v>14386</v>
      </c>
      <c r="D179" s="60" t="s">
        <v>1229</v>
      </c>
      <c r="E179" s="60" t="s">
        <v>1230</v>
      </c>
      <c r="F179" s="60" t="s">
        <v>288</v>
      </c>
      <c r="G179" s="60" t="s">
        <v>1231</v>
      </c>
      <c r="H179" s="60" t="s">
        <v>14387</v>
      </c>
      <c r="I179" s="60" t="s">
        <v>146</v>
      </c>
      <c r="J179" s="61">
        <v>1.5</v>
      </c>
      <c r="K179" s="61">
        <v>2</v>
      </c>
      <c r="L179" s="61">
        <v>0</v>
      </c>
      <c r="M179" s="61">
        <v>3.5</v>
      </c>
      <c r="N179" s="62" t="s">
        <v>290</v>
      </c>
      <c r="O179" s="62" t="s">
        <v>290</v>
      </c>
      <c r="P179" s="62">
        <v>0</v>
      </c>
      <c r="Q179" s="62">
        <v>0</v>
      </c>
      <c r="R179" s="62">
        <v>0</v>
      </c>
      <c r="S179" s="62">
        <v>0</v>
      </c>
      <c r="T179" s="62">
        <v>0</v>
      </c>
      <c r="U179" s="62">
        <v>0</v>
      </c>
      <c r="V179" s="62">
        <v>0</v>
      </c>
      <c r="W179" s="62">
        <v>0</v>
      </c>
      <c r="X179" s="62">
        <v>0</v>
      </c>
      <c r="Y179" s="62">
        <v>0</v>
      </c>
      <c r="Z179" s="62">
        <v>0</v>
      </c>
      <c r="AA179" s="62">
        <v>0</v>
      </c>
      <c r="AB179" s="62">
        <v>0</v>
      </c>
      <c r="AC179" s="62">
        <v>0</v>
      </c>
      <c r="AD179" s="62">
        <v>0</v>
      </c>
      <c r="AE179" s="62">
        <v>0</v>
      </c>
      <c r="AF179" s="62">
        <v>0</v>
      </c>
      <c r="AG179" s="62">
        <v>0</v>
      </c>
      <c r="AH179" s="62" t="s">
        <v>290</v>
      </c>
      <c r="AI179" s="62">
        <v>0</v>
      </c>
      <c r="AJ179" s="62">
        <v>0</v>
      </c>
      <c r="AK179" s="62">
        <v>0</v>
      </c>
      <c r="AL179" s="62">
        <v>0</v>
      </c>
      <c r="AM179" s="62">
        <v>0</v>
      </c>
      <c r="AN179" s="62">
        <v>0</v>
      </c>
      <c r="AO179" s="62" t="s">
        <v>290</v>
      </c>
      <c r="AP179" s="62" t="s">
        <v>290</v>
      </c>
      <c r="AQ179" s="62" t="s">
        <v>290</v>
      </c>
      <c r="AR179" t="b">
        <f>IFERROR(MATCH('2019'!A179, '2020'!A:A, 0) &gt;0, FALSE)</f>
        <v>1</v>
      </c>
    </row>
    <row r="180" spans="1:44">
      <c r="A180" s="60" t="s">
        <v>1232</v>
      </c>
      <c r="B180" s="60" t="s">
        <v>1233</v>
      </c>
      <c r="C180" s="60" t="s">
        <v>16009</v>
      </c>
      <c r="D180" s="60" t="s">
        <v>1235</v>
      </c>
      <c r="E180" s="60" t="s">
        <v>1224</v>
      </c>
      <c r="F180" s="60" t="s">
        <v>288</v>
      </c>
      <c r="G180" s="60" t="s">
        <v>1225</v>
      </c>
      <c r="H180" s="60" t="s">
        <v>16010</v>
      </c>
      <c r="I180" s="60" t="s">
        <v>146</v>
      </c>
      <c r="J180" s="61">
        <v>1</v>
      </c>
      <c r="K180" s="61">
        <v>3</v>
      </c>
      <c r="L180" s="61">
        <v>0</v>
      </c>
      <c r="M180" s="61">
        <v>4</v>
      </c>
      <c r="N180" s="62" t="s">
        <v>290</v>
      </c>
      <c r="O180" s="62">
        <v>0</v>
      </c>
      <c r="P180" s="62">
        <v>0</v>
      </c>
      <c r="Q180" s="62">
        <v>0</v>
      </c>
      <c r="R180" s="62">
        <v>0</v>
      </c>
      <c r="S180" s="62">
        <v>0</v>
      </c>
      <c r="T180" s="62">
        <v>0</v>
      </c>
      <c r="U180" s="62">
        <v>0</v>
      </c>
      <c r="V180" s="62">
        <v>0</v>
      </c>
      <c r="W180" s="62" t="s">
        <v>290</v>
      </c>
      <c r="X180" s="62">
        <v>0</v>
      </c>
      <c r="Y180" s="62">
        <v>0</v>
      </c>
      <c r="Z180" s="62">
        <v>0</v>
      </c>
      <c r="AA180" s="62">
        <v>0</v>
      </c>
      <c r="AB180" s="62">
        <v>0</v>
      </c>
      <c r="AC180" s="62">
        <v>0</v>
      </c>
      <c r="AD180" s="62">
        <v>0</v>
      </c>
      <c r="AE180" s="62">
        <v>0</v>
      </c>
      <c r="AF180" s="62">
        <v>0</v>
      </c>
      <c r="AG180" s="62">
        <v>0</v>
      </c>
      <c r="AH180" s="62" t="s">
        <v>290</v>
      </c>
      <c r="AI180" s="62">
        <v>0</v>
      </c>
      <c r="AJ180" s="62">
        <v>0</v>
      </c>
      <c r="AK180" s="62">
        <v>0</v>
      </c>
      <c r="AL180" s="62">
        <v>0</v>
      </c>
      <c r="AM180" s="62">
        <v>0</v>
      </c>
      <c r="AN180" s="62">
        <v>0</v>
      </c>
      <c r="AO180" s="62" t="s">
        <v>290</v>
      </c>
      <c r="AP180" s="62">
        <v>0</v>
      </c>
      <c r="AQ180" s="62" t="s">
        <v>290</v>
      </c>
      <c r="AR180" t="b">
        <f>IFERROR(MATCH('2019'!A180, '2020'!A:A, 0) &gt;0, FALSE)</f>
        <v>1</v>
      </c>
    </row>
    <row r="181" spans="1:44">
      <c r="A181" s="60" t="s">
        <v>13383</v>
      </c>
      <c r="B181" s="60" t="s">
        <v>13384</v>
      </c>
      <c r="C181" s="60" t="s">
        <v>13385</v>
      </c>
      <c r="D181" s="60" t="s">
        <v>13386</v>
      </c>
      <c r="E181" s="60" t="s">
        <v>1475</v>
      </c>
      <c r="F181" s="60" t="s">
        <v>288</v>
      </c>
      <c r="G181" s="60" t="s">
        <v>1476</v>
      </c>
      <c r="H181" s="60" t="s">
        <v>16011</v>
      </c>
      <c r="I181" s="60" t="s">
        <v>146</v>
      </c>
      <c r="J181" s="61">
        <v>3</v>
      </c>
      <c r="K181" s="61">
        <v>7</v>
      </c>
      <c r="L181" s="61">
        <v>2</v>
      </c>
      <c r="M181" s="61">
        <v>12</v>
      </c>
      <c r="N181" s="62">
        <v>37</v>
      </c>
      <c r="O181" s="62" t="s">
        <v>290</v>
      </c>
      <c r="P181" s="62">
        <v>0</v>
      </c>
      <c r="Q181" s="62">
        <v>0</v>
      </c>
      <c r="R181" s="62">
        <v>0</v>
      </c>
      <c r="S181" s="62">
        <v>0</v>
      </c>
      <c r="T181" s="62">
        <v>0</v>
      </c>
      <c r="U181" s="62">
        <v>0</v>
      </c>
      <c r="V181" s="62">
        <v>0</v>
      </c>
      <c r="W181" s="62">
        <v>0</v>
      </c>
      <c r="X181" s="62">
        <v>0</v>
      </c>
      <c r="Y181" s="62">
        <v>0</v>
      </c>
      <c r="Z181" s="62">
        <v>0</v>
      </c>
      <c r="AA181" s="62">
        <v>0</v>
      </c>
      <c r="AB181" s="62">
        <v>0</v>
      </c>
      <c r="AC181" s="62">
        <v>0</v>
      </c>
      <c r="AD181" s="62">
        <v>0</v>
      </c>
      <c r="AE181" s="62">
        <v>0</v>
      </c>
      <c r="AF181" s="62">
        <v>0</v>
      </c>
      <c r="AG181" s="62">
        <v>0</v>
      </c>
      <c r="AH181" s="62">
        <v>0</v>
      </c>
      <c r="AI181" s="62">
        <v>0</v>
      </c>
      <c r="AJ181" s="62">
        <v>0</v>
      </c>
      <c r="AK181" s="62">
        <v>0</v>
      </c>
      <c r="AL181" s="62">
        <v>0</v>
      </c>
      <c r="AM181" s="62">
        <v>41</v>
      </c>
      <c r="AN181" s="62" t="s">
        <v>290</v>
      </c>
      <c r="AO181" s="62">
        <v>31</v>
      </c>
      <c r="AP181" s="62">
        <v>14</v>
      </c>
      <c r="AQ181" s="62">
        <v>45</v>
      </c>
      <c r="AR181" t="b">
        <f>IFERROR(MATCH('2019'!A181, '2020'!A:A, 0) &gt;0, FALSE)</f>
        <v>1</v>
      </c>
    </row>
    <row r="182" spans="1:44">
      <c r="A182" s="60" t="s">
        <v>1236</v>
      </c>
      <c r="B182" s="60" t="s">
        <v>1237</v>
      </c>
      <c r="C182" s="60" t="s">
        <v>5409</v>
      </c>
      <c r="D182" s="60" t="s">
        <v>1239</v>
      </c>
      <c r="E182" s="60" t="s">
        <v>1240</v>
      </c>
      <c r="F182" s="60" t="s">
        <v>288</v>
      </c>
      <c r="G182" s="60" t="s">
        <v>1241</v>
      </c>
      <c r="H182" s="60" t="s">
        <v>14388</v>
      </c>
      <c r="I182" s="60" t="s">
        <v>146</v>
      </c>
      <c r="J182" s="61">
        <v>2</v>
      </c>
      <c r="K182" s="61">
        <v>13</v>
      </c>
      <c r="L182" s="61">
        <v>4</v>
      </c>
      <c r="M182" s="61">
        <v>19</v>
      </c>
      <c r="N182" s="62">
        <v>0</v>
      </c>
      <c r="O182" s="62">
        <v>0</v>
      </c>
      <c r="P182" s="62">
        <v>0</v>
      </c>
      <c r="Q182" s="62">
        <v>0</v>
      </c>
      <c r="R182" s="62">
        <v>12</v>
      </c>
      <c r="S182" s="62">
        <v>11</v>
      </c>
      <c r="T182" s="62">
        <v>21</v>
      </c>
      <c r="U182" s="62">
        <v>18</v>
      </c>
      <c r="V182" s="62">
        <v>22</v>
      </c>
      <c r="W182" s="62">
        <v>21</v>
      </c>
      <c r="X182" s="62">
        <v>0</v>
      </c>
      <c r="Y182" s="62">
        <v>0</v>
      </c>
      <c r="Z182" s="62">
        <v>0</v>
      </c>
      <c r="AA182" s="62">
        <v>0</v>
      </c>
      <c r="AB182" s="62">
        <v>0</v>
      </c>
      <c r="AC182" s="62">
        <v>0</v>
      </c>
      <c r="AD182" s="62">
        <v>0</v>
      </c>
      <c r="AE182" s="62">
        <v>0</v>
      </c>
      <c r="AF182" s="62">
        <v>0</v>
      </c>
      <c r="AG182" s="62">
        <v>0</v>
      </c>
      <c r="AH182" s="62">
        <v>13</v>
      </c>
      <c r="AI182" s="62">
        <v>0</v>
      </c>
      <c r="AJ182" s="62">
        <v>0</v>
      </c>
      <c r="AK182" s="62">
        <v>77</v>
      </c>
      <c r="AL182" s="62">
        <v>0</v>
      </c>
      <c r="AM182" s="62" t="s">
        <v>290</v>
      </c>
      <c r="AN182" s="62">
        <v>11</v>
      </c>
      <c r="AO182" s="62">
        <v>40</v>
      </c>
      <c r="AP182" s="62">
        <v>65</v>
      </c>
      <c r="AQ182" s="62">
        <v>105</v>
      </c>
      <c r="AR182" t="b">
        <f>IFERROR(MATCH('2019'!A182, '2020'!A:A, 0) &gt;0, FALSE)</f>
        <v>1</v>
      </c>
    </row>
    <row r="183" spans="1:44">
      <c r="A183" s="60" t="s">
        <v>1242</v>
      </c>
      <c r="B183" s="60" t="s">
        <v>15533</v>
      </c>
      <c r="C183" s="60" t="s">
        <v>14394</v>
      </c>
      <c r="D183" s="60" t="s">
        <v>1246</v>
      </c>
      <c r="E183" s="60" t="s">
        <v>1247</v>
      </c>
      <c r="F183" s="60" t="s">
        <v>288</v>
      </c>
      <c r="G183" s="60" t="s">
        <v>1248</v>
      </c>
      <c r="H183" s="60" t="s">
        <v>14396</v>
      </c>
      <c r="I183" s="60" t="s">
        <v>146</v>
      </c>
      <c r="J183" s="61">
        <v>1</v>
      </c>
      <c r="K183" s="61">
        <v>2.1</v>
      </c>
      <c r="L183" s="61">
        <v>0</v>
      </c>
      <c r="M183" s="61">
        <v>3.1</v>
      </c>
      <c r="N183" s="62">
        <v>0</v>
      </c>
      <c r="O183" s="62">
        <v>10</v>
      </c>
      <c r="P183" s="62">
        <v>12</v>
      </c>
      <c r="Q183" s="62">
        <v>0</v>
      </c>
      <c r="R183" s="62">
        <v>0</v>
      </c>
      <c r="S183" s="62">
        <v>0</v>
      </c>
      <c r="T183" s="62">
        <v>0</v>
      </c>
      <c r="U183" s="62">
        <v>0</v>
      </c>
      <c r="V183" s="62">
        <v>0</v>
      </c>
      <c r="W183" s="62">
        <v>0</v>
      </c>
      <c r="X183" s="62">
        <v>0</v>
      </c>
      <c r="Y183" s="62">
        <v>0</v>
      </c>
      <c r="Z183" s="62">
        <v>0</v>
      </c>
      <c r="AA183" s="62">
        <v>0</v>
      </c>
      <c r="AB183" s="62">
        <v>0</v>
      </c>
      <c r="AC183" s="62">
        <v>0</v>
      </c>
      <c r="AD183" s="62">
        <v>0</v>
      </c>
      <c r="AE183" s="62">
        <v>0</v>
      </c>
      <c r="AF183" s="62">
        <v>0</v>
      </c>
      <c r="AG183" s="62">
        <v>0</v>
      </c>
      <c r="AH183" s="62" t="s">
        <v>290</v>
      </c>
      <c r="AI183" s="62">
        <v>0</v>
      </c>
      <c r="AJ183" s="62">
        <v>0</v>
      </c>
      <c r="AK183" s="62">
        <v>0</v>
      </c>
      <c r="AL183" s="62">
        <v>0</v>
      </c>
      <c r="AM183" s="62">
        <v>19</v>
      </c>
      <c r="AN183" s="62">
        <v>0</v>
      </c>
      <c r="AO183" s="62">
        <v>14</v>
      </c>
      <c r="AP183" s="62" t="s">
        <v>290</v>
      </c>
      <c r="AQ183" s="62">
        <v>22</v>
      </c>
      <c r="AR183" t="b">
        <f>IFERROR(MATCH('2019'!A183, '2020'!A:A, 0) &gt;0, FALSE)</f>
        <v>1</v>
      </c>
    </row>
    <row r="184" spans="1:44">
      <c r="A184" s="60" t="s">
        <v>1249</v>
      </c>
      <c r="B184" s="60" t="s">
        <v>1250</v>
      </c>
      <c r="C184" s="60" t="s">
        <v>14838</v>
      </c>
      <c r="D184" s="60" t="s">
        <v>1253</v>
      </c>
      <c r="E184" s="60" t="s">
        <v>1254</v>
      </c>
      <c r="F184" s="60" t="s">
        <v>288</v>
      </c>
      <c r="G184" s="60" t="s">
        <v>1255</v>
      </c>
      <c r="H184" s="60" t="s">
        <v>16012</v>
      </c>
      <c r="I184" s="60" t="s">
        <v>146</v>
      </c>
      <c r="J184" s="61">
        <v>2</v>
      </c>
      <c r="K184" s="61">
        <v>5</v>
      </c>
      <c r="L184" s="61">
        <v>2</v>
      </c>
      <c r="M184" s="61">
        <v>9</v>
      </c>
      <c r="N184" s="62">
        <v>18</v>
      </c>
      <c r="O184" s="62" t="s">
        <v>290</v>
      </c>
      <c r="P184" s="62" t="s">
        <v>290</v>
      </c>
      <c r="Q184" s="62">
        <v>10</v>
      </c>
      <c r="R184" s="62">
        <v>0</v>
      </c>
      <c r="S184" s="62" t="s">
        <v>290</v>
      </c>
      <c r="T184" s="62" t="s">
        <v>290</v>
      </c>
      <c r="U184" s="62" t="s">
        <v>290</v>
      </c>
      <c r="V184" s="62" t="s">
        <v>290</v>
      </c>
      <c r="W184" s="62" t="s">
        <v>290</v>
      </c>
      <c r="X184" s="62">
        <v>0</v>
      </c>
      <c r="Y184" s="62">
        <v>0</v>
      </c>
      <c r="Z184" s="62">
        <v>0</v>
      </c>
      <c r="AA184" s="62">
        <v>0</v>
      </c>
      <c r="AB184" s="62">
        <v>0</v>
      </c>
      <c r="AC184" s="62">
        <v>0</v>
      </c>
      <c r="AD184" s="62">
        <v>0</v>
      </c>
      <c r="AE184" s="62">
        <v>0</v>
      </c>
      <c r="AF184" s="62">
        <v>0</v>
      </c>
      <c r="AG184" s="62">
        <v>0</v>
      </c>
      <c r="AH184" s="62" t="s">
        <v>290</v>
      </c>
      <c r="AI184" s="62">
        <v>0</v>
      </c>
      <c r="AJ184" s="62" t="s">
        <v>290</v>
      </c>
      <c r="AK184" s="62">
        <v>18</v>
      </c>
      <c r="AL184" s="62">
        <v>0</v>
      </c>
      <c r="AM184" s="62">
        <v>25</v>
      </c>
      <c r="AN184" s="62">
        <v>10</v>
      </c>
      <c r="AO184" s="62">
        <v>30</v>
      </c>
      <c r="AP184" s="62">
        <v>28</v>
      </c>
      <c r="AQ184" s="62">
        <v>58</v>
      </c>
      <c r="AR184" t="b">
        <f>IFERROR(MATCH('2019'!A184, '2020'!A:A, 0) &gt;0, FALSE)</f>
        <v>1</v>
      </c>
    </row>
    <row r="185" spans="1:44">
      <c r="A185" s="60" t="s">
        <v>15535</v>
      </c>
      <c r="B185" s="60" t="s">
        <v>11282</v>
      </c>
      <c r="C185" s="60" t="s">
        <v>16013</v>
      </c>
      <c r="D185" s="60" t="s">
        <v>8281</v>
      </c>
      <c r="E185" s="60" t="s">
        <v>1272</v>
      </c>
      <c r="F185" s="60" t="s">
        <v>288</v>
      </c>
      <c r="G185" s="60" t="s">
        <v>1199</v>
      </c>
      <c r="H185" s="60" t="s">
        <v>16014</v>
      </c>
      <c r="I185" s="60" t="s">
        <v>146</v>
      </c>
      <c r="J185" s="61">
        <v>3.5</v>
      </c>
      <c r="K185" s="61">
        <v>14.1</v>
      </c>
      <c r="L185" s="61">
        <v>4.5999999999999996</v>
      </c>
      <c r="M185" s="61">
        <v>22.2</v>
      </c>
      <c r="N185" s="62">
        <v>31</v>
      </c>
      <c r="O185" s="62">
        <v>15</v>
      </c>
      <c r="P185" s="62">
        <v>18</v>
      </c>
      <c r="Q185" s="62">
        <v>15</v>
      </c>
      <c r="R185" s="62" t="s">
        <v>290</v>
      </c>
      <c r="S185" s="62">
        <v>15</v>
      </c>
      <c r="T185" s="62">
        <v>11</v>
      </c>
      <c r="U185" s="62">
        <v>10</v>
      </c>
      <c r="V185" s="62">
        <v>11</v>
      </c>
      <c r="W185" s="62">
        <v>13</v>
      </c>
      <c r="X185" s="62">
        <v>0</v>
      </c>
      <c r="Y185" s="62">
        <v>0</v>
      </c>
      <c r="Z185" s="62">
        <v>0</v>
      </c>
      <c r="AA185" s="62">
        <v>0</v>
      </c>
      <c r="AB185" s="62">
        <v>0</v>
      </c>
      <c r="AC185" s="62">
        <v>0</v>
      </c>
      <c r="AD185" s="62">
        <v>0</v>
      </c>
      <c r="AE185" s="62">
        <v>0</v>
      </c>
      <c r="AF185" s="62">
        <v>0</v>
      </c>
      <c r="AG185" s="62">
        <v>0</v>
      </c>
      <c r="AH185" s="62" t="s">
        <v>290</v>
      </c>
      <c r="AI185" s="62">
        <v>0</v>
      </c>
      <c r="AJ185" s="62">
        <v>0</v>
      </c>
      <c r="AK185" s="62">
        <v>120</v>
      </c>
      <c r="AL185" s="62">
        <v>0</v>
      </c>
      <c r="AM185" s="62" t="s">
        <v>290</v>
      </c>
      <c r="AN185" s="62">
        <v>12</v>
      </c>
      <c r="AO185" s="62">
        <v>78</v>
      </c>
      <c r="AP185" s="62">
        <v>70</v>
      </c>
      <c r="AQ185" s="62">
        <v>148</v>
      </c>
      <c r="AR185" t="b">
        <f>IFERROR(MATCH('2019'!A185, '2020'!A:A, 0) &gt;0, FALSE)</f>
        <v>1</v>
      </c>
    </row>
    <row r="186" spans="1:44">
      <c r="A186" s="60" t="s">
        <v>1256</v>
      </c>
      <c r="B186" s="60" t="s">
        <v>1257</v>
      </c>
      <c r="C186" s="60" t="s">
        <v>16015</v>
      </c>
      <c r="D186" s="60" t="s">
        <v>1260</v>
      </c>
      <c r="E186" s="60" t="s">
        <v>1261</v>
      </c>
      <c r="F186" s="60" t="s">
        <v>288</v>
      </c>
      <c r="G186" s="60" t="s">
        <v>1262</v>
      </c>
      <c r="H186" s="60" t="s">
        <v>16016</v>
      </c>
      <c r="I186" s="60" t="s">
        <v>146</v>
      </c>
      <c r="J186" s="61">
        <v>2</v>
      </c>
      <c r="K186" s="61">
        <v>3.8</v>
      </c>
      <c r="L186" s="61">
        <v>0.7</v>
      </c>
      <c r="M186" s="61">
        <v>6.5</v>
      </c>
      <c r="N186" s="62">
        <v>0</v>
      </c>
      <c r="O186" s="62">
        <v>0</v>
      </c>
      <c r="P186" s="62">
        <v>0</v>
      </c>
      <c r="Q186" s="62">
        <v>0</v>
      </c>
      <c r="R186" s="62">
        <v>0</v>
      </c>
      <c r="S186" s="62">
        <v>0</v>
      </c>
      <c r="T186" s="62">
        <v>0</v>
      </c>
      <c r="U186" s="62">
        <v>0</v>
      </c>
      <c r="V186" s="62">
        <v>0</v>
      </c>
      <c r="W186" s="62">
        <v>0</v>
      </c>
      <c r="X186" s="62">
        <v>23</v>
      </c>
      <c r="Y186" s="62">
        <v>0</v>
      </c>
      <c r="Z186" s="62">
        <v>0</v>
      </c>
      <c r="AA186" s="62">
        <v>0</v>
      </c>
      <c r="AB186" s="62">
        <v>0</v>
      </c>
      <c r="AC186" s="62">
        <v>0</v>
      </c>
      <c r="AD186" s="62">
        <v>0</v>
      </c>
      <c r="AE186" s="62">
        <v>0</v>
      </c>
      <c r="AF186" s="62">
        <v>0</v>
      </c>
      <c r="AG186" s="62">
        <v>0</v>
      </c>
      <c r="AH186" s="62" t="s">
        <v>290</v>
      </c>
      <c r="AI186" s="62">
        <v>0</v>
      </c>
      <c r="AJ186" s="62">
        <v>0</v>
      </c>
      <c r="AK186" s="62">
        <v>19</v>
      </c>
      <c r="AL186" s="62">
        <v>0</v>
      </c>
      <c r="AM186" s="62" t="s">
        <v>290</v>
      </c>
      <c r="AN186" s="62">
        <v>0</v>
      </c>
      <c r="AO186" s="62">
        <v>12</v>
      </c>
      <c r="AP186" s="62">
        <v>11</v>
      </c>
      <c r="AQ186" s="62">
        <v>23</v>
      </c>
      <c r="AR186" t="b">
        <f>IFERROR(MATCH('2019'!A186, '2020'!A:A, 0) &gt;0, FALSE)</f>
        <v>1</v>
      </c>
    </row>
    <row r="187" spans="1:44">
      <c r="A187" s="60" t="s">
        <v>4575</v>
      </c>
      <c r="B187" s="60" t="s">
        <v>4576</v>
      </c>
      <c r="C187" s="60" t="s">
        <v>9555</v>
      </c>
      <c r="D187" s="60" t="s">
        <v>4579</v>
      </c>
      <c r="E187" s="60" t="s">
        <v>1370</v>
      </c>
      <c r="F187" s="60" t="s">
        <v>288</v>
      </c>
      <c r="G187" s="60" t="s">
        <v>1371</v>
      </c>
      <c r="H187" s="60" t="s">
        <v>16017</v>
      </c>
      <c r="I187" s="60" t="s">
        <v>146</v>
      </c>
      <c r="J187" s="61">
        <v>2</v>
      </c>
      <c r="K187" s="61">
        <v>5</v>
      </c>
      <c r="L187" s="61">
        <v>0</v>
      </c>
      <c r="M187" s="61">
        <v>7</v>
      </c>
      <c r="N187" s="62">
        <v>17</v>
      </c>
      <c r="O187" s="62">
        <v>16</v>
      </c>
      <c r="P187" s="62">
        <v>0</v>
      </c>
      <c r="Q187" s="62">
        <v>0</v>
      </c>
      <c r="R187" s="62">
        <v>0</v>
      </c>
      <c r="S187" s="62">
        <v>0</v>
      </c>
      <c r="T187" s="62">
        <v>0</v>
      </c>
      <c r="U187" s="62">
        <v>0</v>
      </c>
      <c r="V187" s="62">
        <v>0</v>
      </c>
      <c r="W187" s="62">
        <v>0</v>
      </c>
      <c r="X187" s="62">
        <v>0</v>
      </c>
      <c r="Y187" s="62">
        <v>0</v>
      </c>
      <c r="Z187" s="62">
        <v>0</v>
      </c>
      <c r="AA187" s="62">
        <v>0</v>
      </c>
      <c r="AB187" s="62">
        <v>0</v>
      </c>
      <c r="AC187" s="62">
        <v>0</v>
      </c>
      <c r="AD187" s="62">
        <v>0</v>
      </c>
      <c r="AE187" s="62">
        <v>0</v>
      </c>
      <c r="AF187" s="62">
        <v>0</v>
      </c>
      <c r="AG187" s="62">
        <v>0</v>
      </c>
      <c r="AH187" s="62">
        <v>0</v>
      </c>
      <c r="AI187" s="62">
        <v>0</v>
      </c>
      <c r="AJ187" s="62" t="s">
        <v>290</v>
      </c>
      <c r="AK187" s="62" t="s">
        <v>290</v>
      </c>
      <c r="AL187" s="62">
        <v>0</v>
      </c>
      <c r="AM187" s="62">
        <v>30</v>
      </c>
      <c r="AN187" s="62">
        <v>0</v>
      </c>
      <c r="AO187" s="62">
        <v>24</v>
      </c>
      <c r="AP187" s="62" t="s">
        <v>290</v>
      </c>
      <c r="AQ187" s="62">
        <v>33</v>
      </c>
      <c r="AR187" t="b">
        <f>IFERROR(MATCH('2019'!A187, '2020'!A:A, 0) &gt;0, FALSE)</f>
        <v>1</v>
      </c>
    </row>
    <row r="188" spans="1:44">
      <c r="A188" s="60" t="s">
        <v>1268</v>
      </c>
      <c r="B188" s="60" t="s">
        <v>1269</v>
      </c>
      <c r="C188" s="60" t="s">
        <v>11700</v>
      </c>
      <c r="D188" s="60" t="s">
        <v>1271</v>
      </c>
      <c r="E188" s="60" t="s">
        <v>1272</v>
      </c>
      <c r="F188" s="60" t="s">
        <v>288</v>
      </c>
      <c r="G188" s="60" t="s">
        <v>1199</v>
      </c>
      <c r="H188" s="60" t="s">
        <v>14400</v>
      </c>
      <c r="I188" s="60" t="s">
        <v>146</v>
      </c>
      <c r="J188" s="61">
        <v>17</v>
      </c>
      <c r="K188" s="61">
        <v>69</v>
      </c>
      <c r="L188" s="61">
        <v>10</v>
      </c>
      <c r="M188" s="61">
        <v>96</v>
      </c>
      <c r="N188" s="62">
        <v>0</v>
      </c>
      <c r="O188" s="62">
        <v>0</v>
      </c>
      <c r="P188" s="62">
        <v>0</v>
      </c>
      <c r="Q188" s="62">
        <v>0</v>
      </c>
      <c r="R188" s="62">
        <v>0</v>
      </c>
      <c r="S188" s="62">
        <v>0</v>
      </c>
      <c r="T188" s="62">
        <v>0</v>
      </c>
      <c r="U188" s="62">
        <v>0</v>
      </c>
      <c r="V188" s="62">
        <v>0</v>
      </c>
      <c r="W188" s="62">
        <v>0</v>
      </c>
      <c r="X188" s="62">
        <v>238</v>
      </c>
      <c r="Y188" s="62">
        <v>250</v>
      </c>
      <c r="Z188" s="62">
        <v>231</v>
      </c>
      <c r="AA188" s="62">
        <v>264</v>
      </c>
      <c r="AB188" s="62">
        <v>0</v>
      </c>
      <c r="AC188" s="62">
        <v>0</v>
      </c>
      <c r="AD188" s="62">
        <v>0</v>
      </c>
      <c r="AE188" s="62">
        <v>0</v>
      </c>
      <c r="AF188" s="62">
        <v>0</v>
      </c>
      <c r="AG188" s="62">
        <v>0</v>
      </c>
      <c r="AH188" s="62">
        <v>180</v>
      </c>
      <c r="AI188" s="62" t="s">
        <v>290</v>
      </c>
      <c r="AJ188" s="62">
        <v>83</v>
      </c>
      <c r="AK188" s="62">
        <v>414</v>
      </c>
      <c r="AL188" s="62" t="s">
        <v>290</v>
      </c>
      <c r="AM188" s="62">
        <v>278</v>
      </c>
      <c r="AN188" s="62">
        <v>23</v>
      </c>
      <c r="AO188" s="62">
        <v>507</v>
      </c>
      <c r="AP188" s="62">
        <v>476</v>
      </c>
      <c r="AQ188" s="62">
        <v>983</v>
      </c>
      <c r="AR188" t="b">
        <f>IFERROR(MATCH('2019'!A188, '2020'!A:A, 0) &gt;0, FALSE)</f>
        <v>1</v>
      </c>
    </row>
    <row r="189" spans="1:44">
      <c r="A189" s="60" t="s">
        <v>1273</v>
      </c>
      <c r="B189" s="60" t="s">
        <v>1274</v>
      </c>
      <c r="C189" s="60" t="s">
        <v>8277</v>
      </c>
      <c r="D189" s="60" t="s">
        <v>1276</v>
      </c>
      <c r="E189" s="60" t="s">
        <v>1277</v>
      </c>
      <c r="F189" s="60" t="s">
        <v>288</v>
      </c>
      <c r="G189" s="60" t="s">
        <v>1278</v>
      </c>
      <c r="H189" s="60" t="s">
        <v>14403</v>
      </c>
      <c r="I189" s="60" t="s">
        <v>146</v>
      </c>
      <c r="J189" s="61">
        <v>6</v>
      </c>
      <c r="K189" s="61">
        <v>45</v>
      </c>
      <c r="L189" s="61">
        <v>22</v>
      </c>
      <c r="M189" s="61">
        <v>73</v>
      </c>
      <c r="N189" s="62">
        <v>0</v>
      </c>
      <c r="O189" s="62">
        <v>0</v>
      </c>
      <c r="P189" s="62">
        <v>0</v>
      </c>
      <c r="Q189" s="62">
        <v>0</v>
      </c>
      <c r="R189" s="62">
        <v>0</v>
      </c>
      <c r="S189" s="62">
        <v>0</v>
      </c>
      <c r="T189" s="62">
        <v>0</v>
      </c>
      <c r="U189" s="62">
        <v>0</v>
      </c>
      <c r="V189" s="62">
        <v>0</v>
      </c>
      <c r="W189" s="62">
        <v>0</v>
      </c>
      <c r="X189" s="62">
        <v>224</v>
      </c>
      <c r="Y189" s="62">
        <v>121</v>
      </c>
      <c r="Z189" s="62">
        <v>202</v>
      </c>
      <c r="AA189" s="62">
        <v>133</v>
      </c>
      <c r="AB189" s="62">
        <v>0</v>
      </c>
      <c r="AC189" s="62">
        <v>0</v>
      </c>
      <c r="AD189" s="62">
        <v>0</v>
      </c>
      <c r="AE189" s="62">
        <v>0</v>
      </c>
      <c r="AF189" s="62">
        <v>0</v>
      </c>
      <c r="AG189" s="62">
        <v>0</v>
      </c>
      <c r="AH189" s="62">
        <v>246</v>
      </c>
      <c r="AI189" s="62" t="s">
        <v>290</v>
      </c>
      <c r="AJ189" s="62" t="s">
        <v>290</v>
      </c>
      <c r="AK189" s="62">
        <v>87</v>
      </c>
      <c r="AL189" s="62">
        <v>15</v>
      </c>
      <c r="AM189" s="62">
        <v>282</v>
      </c>
      <c r="AN189" s="62">
        <v>47</v>
      </c>
      <c r="AO189" s="62">
        <v>172</v>
      </c>
      <c r="AP189" s="62">
        <v>508</v>
      </c>
      <c r="AQ189" s="62">
        <v>680</v>
      </c>
      <c r="AR189" t="b">
        <f>IFERROR(MATCH('2019'!A189, '2020'!A:A, 0) &gt;0, FALSE)</f>
        <v>1</v>
      </c>
    </row>
    <row r="190" spans="1:44">
      <c r="A190" s="60" t="s">
        <v>11716</v>
      </c>
      <c r="B190" s="60" t="s">
        <v>1544</v>
      </c>
      <c r="C190" s="60" t="s">
        <v>16018</v>
      </c>
      <c r="D190" s="60" t="s">
        <v>8285</v>
      </c>
      <c r="E190" s="60" t="s">
        <v>1307</v>
      </c>
      <c r="F190" s="60" t="s">
        <v>288</v>
      </c>
      <c r="G190" s="60" t="s">
        <v>1308</v>
      </c>
      <c r="H190" s="60" t="s">
        <v>14405</v>
      </c>
      <c r="I190" s="60" t="s">
        <v>146</v>
      </c>
      <c r="J190" s="61">
        <v>1</v>
      </c>
      <c r="K190" s="61">
        <v>10</v>
      </c>
      <c r="L190" s="61">
        <v>3</v>
      </c>
      <c r="M190" s="61">
        <v>14</v>
      </c>
      <c r="N190" s="62">
        <v>16</v>
      </c>
      <c r="O190" s="62" t="s">
        <v>290</v>
      </c>
      <c r="P190" s="62" t="s">
        <v>290</v>
      </c>
      <c r="Q190" s="62" t="s">
        <v>290</v>
      </c>
      <c r="R190" s="62" t="s">
        <v>290</v>
      </c>
      <c r="S190" s="62" t="s">
        <v>290</v>
      </c>
      <c r="T190" s="62" t="s">
        <v>290</v>
      </c>
      <c r="U190" s="62" t="s">
        <v>290</v>
      </c>
      <c r="V190" s="62" t="s">
        <v>290</v>
      </c>
      <c r="W190" s="62" t="s">
        <v>290</v>
      </c>
      <c r="X190" s="62">
        <v>0</v>
      </c>
      <c r="Y190" s="62">
        <v>0</v>
      </c>
      <c r="Z190" s="62">
        <v>0</v>
      </c>
      <c r="AA190" s="62">
        <v>0</v>
      </c>
      <c r="AB190" s="62">
        <v>0</v>
      </c>
      <c r="AC190" s="62">
        <v>0</v>
      </c>
      <c r="AD190" s="62">
        <v>0</v>
      </c>
      <c r="AE190" s="62">
        <v>0</v>
      </c>
      <c r="AF190" s="62">
        <v>0</v>
      </c>
      <c r="AG190" s="62">
        <v>0</v>
      </c>
      <c r="AH190" s="62" t="s">
        <v>290</v>
      </c>
      <c r="AI190" s="62">
        <v>0</v>
      </c>
      <c r="AJ190" s="62" t="s">
        <v>290</v>
      </c>
      <c r="AK190" s="62">
        <v>35</v>
      </c>
      <c r="AL190" s="62">
        <v>0</v>
      </c>
      <c r="AM190" s="62">
        <v>21</v>
      </c>
      <c r="AN190" s="62" t="s">
        <v>290</v>
      </c>
      <c r="AO190" s="62">
        <v>25</v>
      </c>
      <c r="AP190" s="62">
        <v>34</v>
      </c>
      <c r="AQ190" s="62">
        <v>59</v>
      </c>
      <c r="AR190" t="b">
        <f>IFERROR(MATCH('2019'!A190, '2020'!A:A, 0) &gt;0, FALSE)</f>
        <v>0</v>
      </c>
    </row>
    <row r="191" spans="1:44">
      <c r="A191" s="60" t="s">
        <v>1279</v>
      </c>
      <c r="B191" s="60" t="s">
        <v>1280</v>
      </c>
      <c r="C191" s="60" t="s">
        <v>13351</v>
      </c>
      <c r="D191" s="60" t="s">
        <v>1282</v>
      </c>
      <c r="E191" s="60" t="s">
        <v>1283</v>
      </c>
      <c r="F191" s="60" t="s">
        <v>288</v>
      </c>
      <c r="G191" s="60" t="s">
        <v>1284</v>
      </c>
      <c r="H191" s="60" t="s">
        <v>14410</v>
      </c>
      <c r="I191" s="60" t="s">
        <v>146</v>
      </c>
      <c r="J191" s="61">
        <v>2</v>
      </c>
      <c r="K191" s="61">
        <v>6</v>
      </c>
      <c r="L191" s="61">
        <v>2</v>
      </c>
      <c r="M191" s="61">
        <v>10</v>
      </c>
      <c r="N191" s="62">
        <v>12</v>
      </c>
      <c r="O191" s="62" t="s">
        <v>290</v>
      </c>
      <c r="P191" s="62" t="s">
        <v>290</v>
      </c>
      <c r="Q191" s="62" t="s">
        <v>290</v>
      </c>
      <c r="R191" s="62">
        <v>13</v>
      </c>
      <c r="S191" s="62" t="s">
        <v>290</v>
      </c>
      <c r="T191" s="62" t="s">
        <v>290</v>
      </c>
      <c r="U191" s="62">
        <v>12</v>
      </c>
      <c r="V191" s="62" t="s">
        <v>290</v>
      </c>
      <c r="W191" s="62">
        <v>0</v>
      </c>
      <c r="X191" s="62">
        <v>0</v>
      </c>
      <c r="Y191" s="62">
        <v>0</v>
      </c>
      <c r="Z191" s="62">
        <v>0</v>
      </c>
      <c r="AA191" s="62">
        <v>0</v>
      </c>
      <c r="AB191" s="62">
        <v>0</v>
      </c>
      <c r="AC191" s="62">
        <v>0</v>
      </c>
      <c r="AD191" s="62">
        <v>0</v>
      </c>
      <c r="AE191" s="62">
        <v>0</v>
      </c>
      <c r="AF191" s="62">
        <v>0</v>
      </c>
      <c r="AG191" s="62">
        <v>0</v>
      </c>
      <c r="AH191" s="62">
        <v>0</v>
      </c>
      <c r="AI191" s="62">
        <v>0</v>
      </c>
      <c r="AJ191" s="62" t="s">
        <v>290</v>
      </c>
      <c r="AK191" s="62">
        <v>74</v>
      </c>
      <c r="AL191" s="62">
        <v>0</v>
      </c>
      <c r="AM191" s="62" t="s">
        <v>290</v>
      </c>
      <c r="AN191" s="62">
        <v>0</v>
      </c>
      <c r="AO191" s="62">
        <v>31</v>
      </c>
      <c r="AP191" s="62">
        <v>45</v>
      </c>
      <c r="AQ191" s="62">
        <v>76</v>
      </c>
      <c r="AR191" t="b">
        <f>IFERROR(MATCH('2019'!A191, '2020'!A:A, 0) &gt;0, FALSE)</f>
        <v>1</v>
      </c>
    </row>
    <row r="192" spans="1:44">
      <c r="A192" s="60" t="s">
        <v>1285</v>
      </c>
      <c r="B192" s="60" t="s">
        <v>1286</v>
      </c>
      <c r="C192" s="60" t="s">
        <v>14411</v>
      </c>
      <c r="D192" s="60" t="s">
        <v>1288</v>
      </c>
      <c r="E192" s="60" t="s">
        <v>1289</v>
      </c>
      <c r="F192" s="60" t="s">
        <v>288</v>
      </c>
      <c r="G192" s="60" t="s">
        <v>1290</v>
      </c>
      <c r="H192" s="60" t="s">
        <v>14412</v>
      </c>
      <c r="I192" s="60" t="s">
        <v>146</v>
      </c>
      <c r="J192" s="61">
        <v>3</v>
      </c>
      <c r="K192" s="61">
        <v>14</v>
      </c>
      <c r="L192" s="61">
        <v>8</v>
      </c>
      <c r="M192" s="61">
        <v>25</v>
      </c>
      <c r="N192" s="62">
        <v>38</v>
      </c>
      <c r="O192" s="62">
        <v>25</v>
      </c>
      <c r="P192" s="62">
        <v>17</v>
      </c>
      <c r="Q192" s="62">
        <v>21</v>
      </c>
      <c r="R192" s="62">
        <v>19</v>
      </c>
      <c r="S192" s="62">
        <v>26</v>
      </c>
      <c r="T192" s="62">
        <v>20</v>
      </c>
      <c r="U192" s="62">
        <v>27</v>
      </c>
      <c r="V192" s="62">
        <v>26</v>
      </c>
      <c r="W192" s="62">
        <v>27</v>
      </c>
      <c r="X192" s="62">
        <v>0</v>
      </c>
      <c r="Y192" s="62">
        <v>0</v>
      </c>
      <c r="Z192" s="62">
        <v>0</v>
      </c>
      <c r="AA192" s="62">
        <v>0</v>
      </c>
      <c r="AB192" s="62">
        <v>0</v>
      </c>
      <c r="AC192" s="62">
        <v>0</v>
      </c>
      <c r="AD192" s="62">
        <v>0</v>
      </c>
      <c r="AE192" s="62">
        <v>0</v>
      </c>
      <c r="AF192" s="62">
        <v>12</v>
      </c>
      <c r="AG192" s="62">
        <v>0</v>
      </c>
      <c r="AH192" s="62" t="s">
        <v>290</v>
      </c>
      <c r="AI192" s="62" t="s">
        <v>290</v>
      </c>
      <c r="AJ192" s="62" t="s">
        <v>290</v>
      </c>
      <c r="AK192" s="62">
        <v>90</v>
      </c>
      <c r="AL192" s="62">
        <v>0</v>
      </c>
      <c r="AM192" s="62">
        <v>144</v>
      </c>
      <c r="AN192" s="62">
        <v>15</v>
      </c>
      <c r="AO192" s="62">
        <v>139</v>
      </c>
      <c r="AP192" s="62">
        <v>119</v>
      </c>
      <c r="AQ192" s="62">
        <v>258</v>
      </c>
      <c r="AR192" t="b">
        <f>IFERROR(MATCH('2019'!A192, '2020'!A:A, 0) &gt;0, FALSE)</f>
        <v>1</v>
      </c>
    </row>
    <row r="193" spans="1:44">
      <c r="A193" s="60" t="s">
        <v>11731</v>
      </c>
      <c r="B193" s="60" t="s">
        <v>8311</v>
      </c>
      <c r="C193" s="60" t="s">
        <v>13394</v>
      </c>
      <c r="D193" s="60" t="s">
        <v>8314</v>
      </c>
      <c r="E193" s="60" t="s">
        <v>1122</v>
      </c>
      <c r="F193" s="60" t="s">
        <v>288</v>
      </c>
      <c r="G193" s="60" t="s">
        <v>1410</v>
      </c>
      <c r="H193" s="60" t="s">
        <v>14413</v>
      </c>
      <c r="I193" s="60" t="s">
        <v>146</v>
      </c>
      <c r="J193" s="61">
        <v>1</v>
      </c>
      <c r="K193" s="61">
        <v>5</v>
      </c>
      <c r="L193" s="61">
        <v>1.5</v>
      </c>
      <c r="M193" s="61">
        <v>7.5</v>
      </c>
      <c r="N193" s="62" t="s">
        <v>290</v>
      </c>
      <c r="O193" s="62" t="s">
        <v>290</v>
      </c>
      <c r="P193" s="62" t="s">
        <v>290</v>
      </c>
      <c r="Q193" s="62" t="s">
        <v>290</v>
      </c>
      <c r="R193" s="62" t="s">
        <v>290</v>
      </c>
      <c r="S193" s="62" t="s">
        <v>290</v>
      </c>
      <c r="T193" s="62" t="s">
        <v>290</v>
      </c>
      <c r="U193" s="62" t="s">
        <v>290</v>
      </c>
      <c r="V193" s="62" t="s">
        <v>290</v>
      </c>
      <c r="W193" s="62" t="s">
        <v>290</v>
      </c>
      <c r="X193" s="62">
        <v>0</v>
      </c>
      <c r="Y193" s="62">
        <v>0</v>
      </c>
      <c r="Z193" s="62">
        <v>0</v>
      </c>
      <c r="AA193" s="62">
        <v>0</v>
      </c>
      <c r="AB193" s="62">
        <v>0</v>
      </c>
      <c r="AC193" s="62">
        <v>0</v>
      </c>
      <c r="AD193" s="62">
        <v>0</v>
      </c>
      <c r="AE193" s="62">
        <v>0</v>
      </c>
      <c r="AF193" s="62">
        <v>0</v>
      </c>
      <c r="AG193" s="62">
        <v>0</v>
      </c>
      <c r="AH193" s="62">
        <v>14</v>
      </c>
      <c r="AI193" s="62">
        <v>0</v>
      </c>
      <c r="AJ193" s="62" t="s">
        <v>290</v>
      </c>
      <c r="AK193" s="62" t="s">
        <v>290</v>
      </c>
      <c r="AL193" s="62">
        <v>0</v>
      </c>
      <c r="AM193" s="62">
        <v>14</v>
      </c>
      <c r="AN193" s="62" t="s">
        <v>290</v>
      </c>
      <c r="AO193" s="62">
        <v>21</v>
      </c>
      <c r="AP193" s="62">
        <v>15</v>
      </c>
      <c r="AQ193" s="62">
        <v>36</v>
      </c>
      <c r="AR193" t="b">
        <f>IFERROR(MATCH('2019'!A193, '2020'!A:A, 0) &gt;0, FALSE)</f>
        <v>0</v>
      </c>
    </row>
    <row r="194" spans="1:44">
      <c r="A194" s="60" t="s">
        <v>1291</v>
      </c>
      <c r="B194" s="60" t="s">
        <v>1292</v>
      </c>
      <c r="C194" s="60" t="s">
        <v>5463</v>
      </c>
      <c r="D194" s="60" t="s">
        <v>1295</v>
      </c>
      <c r="E194" s="60" t="s">
        <v>1296</v>
      </c>
      <c r="F194" s="60" t="s">
        <v>288</v>
      </c>
      <c r="G194" s="60" t="s">
        <v>1297</v>
      </c>
      <c r="H194" s="60" t="s">
        <v>14414</v>
      </c>
      <c r="I194" s="60" t="s">
        <v>146</v>
      </c>
      <c r="J194" s="61">
        <v>1</v>
      </c>
      <c r="K194" s="61">
        <v>13.4</v>
      </c>
      <c r="L194" s="61">
        <v>6.1</v>
      </c>
      <c r="M194" s="61">
        <v>20.5</v>
      </c>
      <c r="N194" s="62">
        <v>29</v>
      </c>
      <c r="O194" s="62">
        <v>16</v>
      </c>
      <c r="P194" s="62">
        <v>19</v>
      </c>
      <c r="Q194" s="62">
        <v>27</v>
      </c>
      <c r="R194" s="62">
        <v>13</v>
      </c>
      <c r="S194" s="62">
        <v>16</v>
      </c>
      <c r="T194" s="62">
        <v>27</v>
      </c>
      <c r="U194" s="62">
        <v>25</v>
      </c>
      <c r="V194" s="62">
        <v>31</v>
      </c>
      <c r="W194" s="62">
        <v>21</v>
      </c>
      <c r="X194" s="62">
        <v>0</v>
      </c>
      <c r="Y194" s="62">
        <v>0</v>
      </c>
      <c r="Z194" s="62">
        <v>0</v>
      </c>
      <c r="AA194" s="62">
        <v>0</v>
      </c>
      <c r="AB194" s="62">
        <v>0</v>
      </c>
      <c r="AC194" s="62">
        <v>0</v>
      </c>
      <c r="AD194" s="62">
        <v>0</v>
      </c>
      <c r="AE194" s="62">
        <v>0</v>
      </c>
      <c r="AF194" s="62">
        <v>0</v>
      </c>
      <c r="AG194" s="62">
        <v>0</v>
      </c>
      <c r="AH194" s="62">
        <v>10</v>
      </c>
      <c r="AI194" s="62">
        <v>0</v>
      </c>
      <c r="AJ194" s="62" t="s">
        <v>290</v>
      </c>
      <c r="AK194" s="62">
        <v>51</v>
      </c>
      <c r="AL194" s="62">
        <v>0</v>
      </c>
      <c r="AM194" s="62">
        <v>147</v>
      </c>
      <c r="AN194" s="62">
        <v>15</v>
      </c>
      <c r="AO194" s="62">
        <v>110</v>
      </c>
      <c r="AP194" s="62">
        <v>114</v>
      </c>
      <c r="AQ194" s="62">
        <v>224</v>
      </c>
      <c r="AR194" t="b">
        <f>IFERROR(MATCH('2019'!A194, '2020'!A:A, 0) &gt;0, FALSE)</f>
        <v>1</v>
      </c>
    </row>
    <row r="195" spans="1:44">
      <c r="A195" s="60" t="s">
        <v>1298</v>
      </c>
      <c r="B195" s="60" t="s">
        <v>1299</v>
      </c>
      <c r="C195" s="60" t="s">
        <v>5466</v>
      </c>
      <c r="D195" s="60" t="s">
        <v>1301</v>
      </c>
      <c r="E195" s="60" t="s">
        <v>1261</v>
      </c>
      <c r="F195" s="60" t="s">
        <v>288</v>
      </c>
      <c r="G195" s="60" t="s">
        <v>1262</v>
      </c>
      <c r="H195" s="60" t="s">
        <v>14415</v>
      </c>
      <c r="I195" s="60" t="s">
        <v>146</v>
      </c>
      <c r="J195" s="61">
        <v>3</v>
      </c>
      <c r="K195" s="61">
        <v>15.9</v>
      </c>
      <c r="L195" s="61">
        <v>6.2</v>
      </c>
      <c r="M195" s="61">
        <v>25.1</v>
      </c>
      <c r="N195" s="62">
        <v>20</v>
      </c>
      <c r="O195" s="62">
        <v>17</v>
      </c>
      <c r="P195" s="62">
        <v>17</v>
      </c>
      <c r="Q195" s="62">
        <v>12</v>
      </c>
      <c r="R195" s="62">
        <v>14</v>
      </c>
      <c r="S195" s="62">
        <v>17</v>
      </c>
      <c r="T195" s="62">
        <v>18</v>
      </c>
      <c r="U195" s="62">
        <v>18</v>
      </c>
      <c r="V195" s="62">
        <v>20</v>
      </c>
      <c r="W195" s="62">
        <v>21</v>
      </c>
      <c r="X195" s="62">
        <v>0</v>
      </c>
      <c r="Y195" s="62">
        <v>0</v>
      </c>
      <c r="Z195" s="62">
        <v>0</v>
      </c>
      <c r="AA195" s="62">
        <v>0</v>
      </c>
      <c r="AB195" s="62">
        <v>0</v>
      </c>
      <c r="AC195" s="62">
        <v>0</v>
      </c>
      <c r="AD195" s="62">
        <v>0</v>
      </c>
      <c r="AE195" s="62" t="s">
        <v>290</v>
      </c>
      <c r="AF195" s="62">
        <v>56</v>
      </c>
      <c r="AG195" s="62">
        <v>0</v>
      </c>
      <c r="AH195" s="62" t="s">
        <v>290</v>
      </c>
      <c r="AI195" s="62">
        <v>0</v>
      </c>
      <c r="AJ195" s="62" t="s">
        <v>290</v>
      </c>
      <c r="AK195" s="62">
        <v>163</v>
      </c>
      <c r="AL195" s="62">
        <v>0</v>
      </c>
      <c r="AM195" s="62">
        <v>42</v>
      </c>
      <c r="AN195" s="62">
        <v>21</v>
      </c>
      <c r="AO195" s="62">
        <v>109</v>
      </c>
      <c r="AP195" s="62">
        <v>122</v>
      </c>
      <c r="AQ195" s="62">
        <v>231</v>
      </c>
      <c r="AR195" t="b">
        <f>IFERROR(MATCH('2019'!A195, '2020'!A:A, 0) &gt;0, FALSE)</f>
        <v>1</v>
      </c>
    </row>
    <row r="196" spans="1:44">
      <c r="A196" s="60" t="s">
        <v>1302</v>
      </c>
      <c r="B196" s="60" t="s">
        <v>1303</v>
      </c>
      <c r="C196" s="60" t="s">
        <v>8322</v>
      </c>
      <c r="D196" s="60" t="s">
        <v>1306</v>
      </c>
      <c r="E196" s="60" t="s">
        <v>1307</v>
      </c>
      <c r="F196" s="60" t="s">
        <v>288</v>
      </c>
      <c r="G196" s="60" t="s">
        <v>1308</v>
      </c>
      <c r="H196" s="60" t="s">
        <v>14416</v>
      </c>
      <c r="I196" s="60" t="s">
        <v>146</v>
      </c>
      <c r="J196" s="61">
        <v>3.3</v>
      </c>
      <c r="K196" s="61">
        <v>21.5</v>
      </c>
      <c r="L196" s="61">
        <v>4.3</v>
      </c>
      <c r="M196" s="61">
        <v>29.1</v>
      </c>
      <c r="N196" s="62">
        <v>31</v>
      </c>
      <c r="O196" s="62">
        <v>23</v>
      </c>
      <c r="P196" s="62">
        <v>20</v>
      </c>
      <c r="Q196" s="62">
        <v>23</v>
      </c>
      <c r="R196" s="62">
        <v>16</v>
      </c>
      <c r="S196" s="62">
        <v>22</v>
      </c>
      <c r="T196" s="62">
        <v>14</v>
      </c>
      <c r="U196" s="62">
        <v>25</v>
      </c>
      <c r="V196" s="62">
        <v>17</v>
      </c>
      <c r="W196" s="62">
        <v>24</v>
      </c>
      <c r="X196" s="62">
        <v>0</v>
      </c>
      <c r="Y196" s="62">
        <v>0</v>
      </c>
      <c r="Z196" s="62">
        <v>0</v>
      </c>
      <c r="AA196" s="62">
        <v>0</v>
      </c>
      <c r="AB196" s="62">
        <v>0</v>
      </c>
      <c r="AC196" s="62">
        <v>0</v>
      </c>
      <c r="AD196" s="62">
        <v>0</v>
      </c>
      <c r="AE196" s="62">
        <v>0</v>
      </c>
      <c r="AF196" s="62" t="s">
        <v>290</v>
      </c>
      <c r="AG196" s="62">
        <v>0</v>
      </c>
      <c r="AH196" s="62">
        <v>14</v>
      </c>
      <c r="AI196" s="62">
        <v>0</v>
      </c>
      <c r="AJ196" s="62" t="s">
        <v>290</v>
      </c>
      <c r="AK196" s="62">
        <v>74</v>
      </c>
      <c r="AL196" s="62">
        <v>0</v>
      </c>
      <c r="AM196" s="62">
        <v>122</v>
      </c>
      <c r="AN196" s="62">
        <v>12</v>
      </c>
      <c r="AO196" s="62">
        <v>117</v>
      </c>
      <c r="AP196" s="62">
        <v>107</v>
      </c>
      <c r="AQ196" s="62">
        <v>224</v>
      </c>
      <c r="AR196" t="b">
        <f>IFERROR(MATCH('2019'!A196, '2020'!A:A, 0) &gt;0, FALSE)</f>
        <v>1</v>
      </c>
    </row>
    <row r="197" spans="1:44">
      <c r="A197" s="60" t="s">
        <v>1309</v>
      </c>
      <c r="B197" s="60" t="s">
        <v>1310</v>
      </c>
      <c r="C197" s="60" t="s">
        <v>14417</v>
      </c>
      <c r="D197" s="60" t="s">
        <v>1312</v>
      </c>
      <c r="E197" s="60" t="s">
        <v>1261</v>
      </c>
      <c r="F197" s="60" t="s">
        <v>288</v>
      </c>
      <c r="G197" s="60" t="s">
        <v>1262</v>
      </c>
      <c r="H197" s="60" t="s">
        <v>14418</v>
      </c>
      <c r="I197" s="60" t="s">
        <v>146</v>
      </c>
      <c r="J197" s="61">
        <v>2</v>
      </c>
      <c r="K197" s="61">
        <v>22</v>
      </c>
      <c r="L197" s="61">
        <v>4</v>
      </c>
      <c r="M197" s="61">
        <v>28</v>
      </c>
      <c r="N197" s="62">
        <v>0</v>
      </c>
      <c r="O197" s="62">
        <v>30</v>
      </c>
      <c r="P197" s="62">
        <v>41</v>
      </c>
      <c r="Q197" s="62">
        <v>24</v>
      </c>
      <c r="R197" s="62">
        <v>30</v>
      </c>
      <c r="S197" s="62">
        <v>23</v>
      </c>
      <c r="T197" s="62">
        <v>26</v>
      </c>
      <c r="U197" s="62">
        <v>43</v>
      </c>
      <c r="V197" s="62">
        <v>23</v>
      </c>
      <c r="W197" s="62">
        <v>29</v>
      </c>
      <c r="X197" s="62">
        <v>0</v>
      </c>
      <c r="Y197" s="62">
        <v>0</v>
      </c>
      <c r="Z197" s="62">
        <v>0</v>
      </c>
      <c r="AA197" s="62">
        <v>0</v>
      </c>
      <c r="AB197" s="62">
        <v>0</v>
      </c>
      <c r="AC197" s="62">
        <v>0</v>
      </c>
      <c r="AD197" s="62">
        <v>0</v>
      </c>
      <c r="AE197" s="62">
        <v>0</v>
      </c>
      <c r="AF197" s="62">
        <v>0</v>
      </c>
      <c r="AG197" s="62">
        <v>0</v>
      </c>
      <c r="AH197" s="62" t="s">
        <v>290</v>
      </c>
      <c r="AI197" s="62">
        <v>0</v>
      </c>
      <c r="AJ197" s="62">
        <v>0</v>
      </c>
      <c r="AK197" s="62">
        <v>258</v>
      </c>
      <c r="AL197" s="62">
        <v>0</v>
      </c>
      <c r="AM197" s="62" t="s">
        <v>290</v>
      </c>
      <c r="AN197" s="62" t="s">
        <v>290</v>
      </c>
      <c r="AO197" s="62">
        <v>144</v>
      </c>
      <c r="AP197" s="62">
        <v>125</v>
      </c>
      <c r="AQ197" s="62">
        <v>269</v>
      </c>
      <c r="AR197" t="b">
        <f>IFERROR(MATCH('2019'!A197, '2020'!A:A, 0) &gt;0, FALSE)</f>
        <v>1</v>
      </c>
    </row>
    <row r="198" spans="1:44">
      <c r="A198" s="60" t="s">
        <v>1313</v>
      </c>
      <c r="B198" s="60" t="s">
        <v>13399</v>
      </c>
      <c r="C198" s="60" t="s">
        <v>14421</v>
      </c>
      <c r="D198" s="60" t="s">
        <v>1317</v>
      </c>
      <c r="E198" s="60" t="s">
        <v>1307</v>
      </c>
      <c r="F198" s="60" t="s">
        <v>288</v>
      </c>
      <c r="G198" s="60" t="s">
        <v>1308</v>
      </c>
      <c r="H198" s="60" t="s">
        <v>14422</v>
      </c>
      <c r="I198" s="60" t="s">
        <v>146</v>
      </c>
      <c r="J198" s="61">
        <v>5</v>
      </c>
      <c r="K198" s="61">
        <v>49</v>
      </c>
      <c r="L198" s="61">
        <v>41.5</v>
      </c>
      <c r="M198" s="61">
        <v>95.5</v>
      </c>
      <c r="N198" s="62">
        <v>0</v>
      </c>
      <c r="O198" s="62">
        <v>0</v>
      </c>
      <c r="P198" s="62">
        <v>0</v>
      </c>
      <c r="Q198" s="62">
        <v>0</v>
      </c>
      <c r="R198" s="62">
        <v>0</v>
      </c>
      <c r="S198" s="62">
        <v>0</v>
      </c>
      <c r="T198" s="62">
        <v>0</v>
      </c>
      <c r="U198" s="62">
        <v>77</v>
      </c>
      <c r="V198" s="62">
        <v>77</v>
      </c>
      <c r="W198" s="62">
        <v>83</v>
      </c>
      <c r="X198" s="62">
        <v>774</v>
      </c>
      <c r="Y198" s="62">
        <v>316</v>
      </c>
      <c r="Z198" s="62">
        <v>264</v>
      </c>
      <c r="AA198" s="62">
        <v>350</v>
      </c>
      <c r="AB198" s="62">
        <v>0</v>
      </c>
      <c r="AC198" s="62">
        <v>0</v>
      </c>
      <c r="AD198" s="62">
        <v>0</v>
      </c>
      <c r="AE198" s="62">
        <v>0</v>
      </c>
      <c r="AF198" s="62">
        <v>0</v>
      </c>
      <c r="AG198" s="62">
        <v>0</v>
      </c>
      <c r="AH198" s="62">
        <v>233</v>
      </c>
      <c r="AI198" s="62">
        <v>39</v>
      </c>
      <c r="AJ198" s="62">
        <v>96</v>
      </c>
      <c r="AK198" s="62">
        <v>193</v>
      </c>
      <c r="AL198" s="62">
        <v>19</v>
      </c>
      <c r="AM198" s="62">
        <v>1269</v>
      </c>
      <c r="AN198" s="62">
        <v>92</v>
      </c>
      <c r="AO198" s="62">
        <v>1037</v>
      </c>
      <c r="AP198" s="62">
        <v>904</v>
      </c>
      <c r="AQ198" s="62">
        <v>1941</v>
      </c>
      <c r="AR198" t="b">
        <f>IFERROR(MATCH('2019'!A198, '2020'!A:A, 0) &gt;0, FALSE)</f>
        <v>1</v>
      </c>
    </row>
    <row r="199" spans="1:44">
      <c r="A199" s="60" t="s">
        <v>13402</v>
      </c>
      <c r="B199" s="60" t="s">
        <v>13403</v>
      </c>
      <c r="C199" s="60" t="s">
        <v>14423</v>
      </c>
      <c r="D199" s="60" t="s">
        <v>13405</v>
      </c>
      <c r="E199" s="60" t="s">
        <v>1254</v>
      </c>
      <c r="F199" s="60" t="s">
        <v>288</v>
      </c>
      <c r="G199" s="60" t="s">
        <v>1255</v>
      </c>
      <c r="H199" s="60" t="s">
        <v>14424</v>
      </c>
      <c r="I199" s="60" t="s">
        <v>146</v>
      </c>
      <c r="J199" s="61">
        <v>5</v>
      </c>
      <c r="K199" s="61">
        <v>21</v>
      </c>
      <c r="L199" s="61">
        <v>30</v>
      </c>
      <c r="M199" s="61">
        <v>56</v>
      </c>
      <c r="N199" s="62">
        <v>0</v>
      </c>
      <c r="O199" s="62" t="s">
        <v>290</v>
      </c>
      <c r="P199" s="62" t="s">
        <v>290</v>
      </c>
      <c r="Q199" s="62" t="s">
        <v>290</v>
      </c>
      <c r="R199" s="62" t="s">
        <v>290</v>
      </c>
      <c r="S199" s="62" t="s">
        <v>290</v>
      </c>
      <c r="T199" s="62" t="s">
        <v>290</v>
      </c>
      <c r="U199" s="62" t="s">
        <v>290</v>
      </c>
      <c r="V199" s="62" t="s">
        <v>290</v>
      </c>
      <c r="W199" s="62" t="s">
        <v>290</v>
      </c>
      <c r="X199" s="62">
        <v>0</v>
      </c>
      <c r="Y199" s="62">
        <v>0</v>
      </c>
      <c r="Z199" s="62">
        <v>0</v>
      </c>
      <c r="AA199" s="62">
        <v>0</v>
      </c>
      <c r="AB199" s="62">
        <v>0</v>
      </c>
      <c r="AC199" s="62">
        <v>0</v>
      </c>
      <c r="AD199" s="62">
        <v>0</v>
      </c>
      <c r="AE199" s="62">
        <v>0</v>
      </c>
      <c r="AF199" s="62">
        <v>50</v>
      </c>
      <c r="AG199" s="62">
        <v>0</v>
      </c>
      <c r="AH199" s="62" t="s">
        <v>290</v>
      </c>
      <c r="AI199" s="62">
        <v>0</v>
      </c>
      <c r="AJ199" s="62">
        <v>0</v>
      </c>
      <c r="AK199" s="62">
        <v>58</v>
      </c>
      <c r="AL199" s="62">
        <v>0</v>
      </c>
      <c r="AM199" s="62" t="s">
        <v>290</v>
      </c>
      <c r="AN199" s="62">
        <v>0</v>
      </c>
      <c r="AO199" s="62">
        <v>11</v>
      </c>
      <c r="AP199" s="62">
        <v>53</v>
      </c>
      <c r="AQ199" s="62">
        <v>64</v>
      </c>
      <c r="AR199" t="b">
        <f>IFERROR(MATCH('2019'!A199, '2020'!A:A, 0) &gt;0, FALSE)</f>
        <v>1</v>
      </c>
    </row>
    <row r="200" spans="1:44">
      <c r="A200" s="60" t="s">
        <v>1318</v>
      </c>
      <c r="B200" s="60" t="s">
        <v>8345</v>
      </c>
      <c r="C200" s="60" t="s">
        <v>16019</v>
      </c>
      <c r="D200" s="60" t="s">
        <v>1322</v>
      </c>
      <c r="E200" s="60" t="s">
        <v>1254</v>
      </c>
      <c r="F200" s="60" t="s">
        <v>288</v>
      </c>
      <c r="G200" s="60" t="s">
        <v>1255</v>
      </c>
      <c r="H200" s="60" t="s">
        <v>14426</v>
      </c>
      <c r="I200" s="60" t="s">
        <v>146</v>
      </c>
      <c r="J200" s="61">
        <v>1</v>
      </c>
      <c r="K200" s="61">
        <v>11.4</v>
      </c>
      <c r="L200" s="61">
        <v>3.5</v>
      </c>
      <c r="M200" s="61">
        <v>15.9</v>
      </c>
      <c r="N200" s="62">
        <v>22</v>
      </c>
      <c r="O200" s="62">
        <v>21</v>
      </c>
      <c r="P200" s="62">
        <v>13</v>
      </c>
      <c r="Q200" s="62">
        <v>22</v>
      </c>
      <c r="R200" s="62">
        <v>16</v>
      </c>
      <c r="S200" s="62">
        <v>17</v>
      </c>
      <c r="T200" s="62">
        <v>16</v>
      </c>
      <c r="U200" s="62">
        <v>14</v>
      </c>
      <c r="V200" s="62">
        <v>17</v>
      </c>
      <c r="W200" s="62">
        <v>18</v>
      </c>
      <c r="X200" s="62">
        <v>0</v>
      </c>
      <c r="Y200" s="62">
        <v>0</v>
      </c>
      <c r="Z200" s="62">
        <v>0</v>
      </c>
      <c r="AA200" s="62">
        <v>0</v>
      </c>
      <c r="AB200" s="62">
        <v>0</v>
      </c>
      <c r="AC200" s="62">
        <v>0</v>
      </c>
      <c r="AD200" s="62">
        <v>0</v>
      </c>
      <c r="AE200" s="62">
        <v>0</v>
      </c>
      <c r="AF200" s="62">
        <v>0</v>
      </c>
      <c r="AG200" s="62">
        <v>0</v>
      </c>
      <c r="AH200" s="62">
        <v>116</v>
      </c>
      <c r="AI200" s="62">
        <v>0</v>
      </c>
      <c r="AJ200" s="62" t="s">
        <v>290</v>
      </c>
      <c r="AK200" s="62">
        <v>43</v>
      </c>
      <c r="AL200" s="62">
        <v>0</v>
      </c>
      <c r="AM200" s="62" t="s">
        <v>290</v>
      </c>
      <c r="AN200" s="62" t="s">
        <v>290</v>
      </c>
      <c r="AO200" s="62">
        <v>95</v>
      </c>
      <c r="AP200" s="62">
        <v>81</v>
      </c>
      <c r="AQ200" s="62">
        <v>176</v>
      </c>
      <c r="AR200" t="b">
        <f>IFERROR(MATCH('2019'!A200, '2020'!A:A, 0) &gt;0, FALSE)</f>
        <v>1</v>
      </c>
    </row>
    <row r="201" spans="1:44">
      <c r="A201" s="60" t="s">
        <v>1323</v>
      </c>
      <c r="B201" s="60" t="s">
        <v>1324</v>
      </c>
      <c r="C201" s="60" t="s">
        <v>14427</v>
      </c>
      <c r="D201" s="60" t="s">
        <v>1327</v>
      </c>
      <c r="E201" s="60" t="s">
        <v>1289</v>
      </c>
      <c r="F201" s="60" t="s">
        <v>288</v>
      </c>
      <c r="G201" s="60" t="s">
        <v>1290</v>
      </c>
      <c r="H201" s="60" t="s">
        <v>14428</v>
      </c>
      <c r="I201" s="60" t="s">
        <v>146</v>
      </c>
      <c r="J201" s="61">
        <v>1</v>
      </c>
      <c r="K201" s="61">
        <v>14</v>
      </c>
      <c r="L201" s="61">
        <v>5</v>
      </c>
      <c r="M201" s="61">
        <v>20</v>
      </c>
      <c r="N201" s="62">
        <v>22</v>
      </c>
      <c r="O201" s="62">
        <v>17</v>
      </c>
      <c r="P201" s="62">
        <v>13</v>
      </c>
      <c r="Q201" s="62">
        <v>16</v>
      </c>
      <c r="R201" s="62">
        <v>15</v>
      </c>
      <c r="S201" s="62">
        <v>19</v>
      </c>
      <c r="T201" s="62">
        <v>18</v>
      </c>
      <c r="U201" s="62">
        <v>23</v>
      </c>
      <c r="V201" s="62">
        <v>10</v>
      </c>
      <c r="W201" s="62">
        <v>22</v>
      </c>
      <c r="X201" s="62">
        <v>0</v>
      </c>
      <c r="Y201" s="62">
        <v>0</v>
      </c>
      <c r="Z201" s="62">
        <v>0</v>
      </c>
      <c r="AA201" s="62">
        <v>0</v>
      </c>
      <c r="AB201" s="62">
        <v>0</v>
      </c>
      <c r="AC201" s="62">
        <v>0</v>
      </c>
      <c r="AD201" s="62">
        <v>0</v>
      </c>
      <c r="AE201" s="62">
        <v>0</v>
      </c>
      <c r="AF201" s="62">
        <v>15</v>
      </c>
      <c r="AG201" s="62">
        <v>0</v>
      </c>
      <c r="AH201" s="62">
        <v>33</v>
      </c>
      <c r="AI201" s="62">
        <v>0</v>
      </c>
      <c r="AJ201" s="62" t="s">
        <v>290</v>
      </c>
      <c r="AK201" s="62">
        <v>62</v>
      </c>
      <c r="AL201" s="62">
        <v>0</v>
      </c>
      <c r="AM201" s="62">
        <v>81</v>
      </c>
      <c r="AN201" s="62">
        <v>11</v>
      </c>
      <c r="AO201" s="62">
        <v>89</v>
      </c>
      <c r="AP201" s="62">
        <v>101</v>
      </c>
      <c r="AQ201" s="62">
        <v>190</v>
      </c>
      <c r="AR201" t="b">
        <f>IFERROR(MATCH('2019'!A201, '2020'!A:A, 0) &gt;0, FALSE)</f>
        <v>1</v>
      </c>
    </row>
    <row r="202" spans="1:44">
      <c r="A202" s="60" t="s">
        <v>11758</v>
      </c>
      <c r="B202" s="60" t="s">
        <v>4435</v>
      </c>
      <c r="C202" s="60" t="s">
        <v>8353</v>
      </c>
      <c r="D202" s="60" t="s">
        <v>8354</v>
      </c>
      <c r="E202" s="60" t="s">
        <v>8355</v>
      </c>
      <c r="F202" s="60" t="s">
        <v>288</v>
      </c>
      <c r="G202" s="60" t="s">
        <v>1482</v>
      </c>
      <c r="H202" s="60" t="s">
        <v>14429</v>
      </c>
      <c r="I202" s="60" t="s">
        <v>146</v>
      </c>
      <c r="J202" s="61">
        <v>1</v>
      </c>
      <c r="K202" s="61">
        <v>12</v>
      </c>
      <c r="L202" s="61">
        <v>3</v>
      </c>
      <c r="M202" s="61">
        <v>16</v>
      </c>
      <c r="N202" s="62">
        <v>30</v>
      </c>
      <c r="O202" s="62">
        <v>10</v>
      </c>
      <c r="P202" s="62">
        <v>16</v>
      </c>
      <c r="Q202" s="62">
        <v>19</v>
      </c>
      <c r="R202" s="62">
        <v>24</v>
      </c>
      <c r="S202" s="62">
        <v>16</v>
      </c>
      <c r="T202" s="62">
        <v>12</v>
      </c>
      <c r="U202" s="62">
        <v>12</v>
      </c>
      <c r="V202" s="62">
        <v>10</v>
      </c>
      <c r="W202" s="62">
        <v>18</v>
      </c>
      <c r="X202" s="62">
        <v>0</v>
      </c>
      <c r="Y202" s="62">
        <v>0</v>
      </c>
      <c r="Z202" s="62">
        <v>0</v>
      </c>
      <c r="AA202" s="62">
        <v>0</v>
      </c>
      <c r="AB202" s="62">
        <v>0</v>
      </c>
      <c r="AC202" s="62">
        <v>0</v>
      </c>
      <c r="AD202" s="62">
        <v>0</v>
      </c>
      <c r="AE202" s="62">
        <v>0</v>
      </c>
      <c r="AF202" s="62">
        <v>0</v>
      </c>
      <c r="AG202" s="62">
        <v>0</v>
      </c>
      <c r="AH202" s="62">
        <v>124</v>
      </c>
      <c r="AI202" s="62">
        <v>0</v>
      </c>
      <c r="AJ202" s="62" t="s">
        <v>290</v>
      </c>
      <c r="AK202" s="62">
        <v>17</v>
      </c>
      <c r="AL202" s="62">
        <v>0</v>
      </c>
      <c r="AM202" s="62">
        <v>21</v>
      </c>
      <c r="AN202" s="62" t="s">
        <v>290</v>
      </c>
      <c r="AO202" s="62">
        <v>79</v>
      </c>
      <c r="AP202" s="62">
        <v>88</v>
      </c>
      <c r="AQ202" s="62">
        <v>167</v>
      </c>
      <c r="AR202" t="b">
        <f>IFERROR(MATCH('2019'!A202, '2020'!A:A, 0) &gt;0, FALSE)</f>
        <v>1</v>
      </c>
    </row>
    <row r="203" spans="1:44">
      <c r="A203" s="60" t="s">
        <v>1328</v>
      </c>
      <c r="B203" s="60" t="s">
        <v>1329</v>
      </c>
      <c r="C203" s="60" t="s">
        <v>5486</v>
      </c>
      <c r="D203" s="60" t="s">
        <v>1332</v>
      </c>
      <c r="E203" s="60" t="s">
        <v>1333</v>
      </c>
      <c r="F203" s="60" t="s">
        <v>288</v>
      </c>
      <c r="G203" s="60" t="s">
        <v>1334</v>
      </c>
      <c r="H203" s="60" t="s">
        <v>16020</v>
      </c>
      <c r="I203" s="60" t="s">
        <v>146</v>
      </c>
      <c r="J203" s="61">
        <v>4</v>
      </c>
      <c r="K203" s="61">
        <v>11</v>
      </c>
      <c r="L203" s="61">
        <v>8</v>
      </c>
      <c r="M203" s="61">
        <v>23</v>
      </c>
      <c r="N203" s="62">
        <v>28</v>
      </c>
      <c r="O203" s="62">
        <v>15</v>
      </c>
      <c r="P203" s="62">
        <v>11</v>
      </c>
      <c r="Q203" s="62">
        <v>14</v>
      </c>
      <c r="R203" s="62">
        <v>19</v>
      </c>
      <c r="S203" s="62">
        <v>14</v>
      </c>
      <c r="T203" s="62">
        <v>16</v>
      </c>
      <c r="U203" s="62">
        <v>12</v>
      </c>
      <c r="V203" s="62">
        <v>13</v>
      </c>
      <c r="W203" s="62" t="s">
        <v>290</v>
      </c>
      <c r="X203" s="62">
        <v>0</v>
      </c>
      <c r="Y203" s="62">
        <v>0</v>
      </c>
      <c r="Z203" s="62">
        <v>0</v>
      </c>
      <c r="AA203" s="62">
        <v>0</v>
      </c>
      <c r="AB203" s="62">
        <v>0</v>
      </c>
      <c r="AC203" s="62">
        <v>0</v>
      </c>
      <c r="AD203" s="62">
        <v>0</v>
      </c>
      <c r="AE203" s="62">
        <v>0</v>
      </c>
      <c r="AF203" s="62">
        <v>0</v>
      </c>
      <c r="AG203" s="62">
        <v>0</v>
      </c>
      <c r="AH203" s="62" t="s">
        <v>290</v>
      </c>
      <c r="AI203" s="62">
        <v>0</v>
      </c>
      <c r="AJ203" s="62" t="s">
        <v>290</v>
      </c>
      <c r="AK203" s="62">
        <v>52</v>
      </c>
      <c r="AL203" s="62" t="s">
        <v>290</v>
      </c>
      <c r="AM203" s="62">
        <v>65</v>
      </c>
      <c r="AN203" s="62">
        <v>21</v>
      </c>
      <c r="AO203" s="62">
        <v>81</v>
      </c>
      <c r="AP203" s="62">
        <v>70</v>
      </c>
      <c r="AQ203" s="62">
        <v>151</v>
      </c>
      <c r="AR203" t="b">
        <f>IFERROR(MATCH('2019'!A203, '2020'!A:A, 0) &gt;0, FALSE)</f>
        <v>1</v>
      </c>
    </row>
    <row r="204" spans="1:44">
      <c r="A204" s="60" t="s">
        <v>1335</v>
      </c>
      <c r="B204" s="60" t="s">
        <v>1336</v>
      </c>
      <c r="C204" s="60" t="s">
        <v>11777</v>
      </c>
      <c r="D204" s="60" t="s">
        <v>1339</v>
      </c>
      <c r="E204" s="60" t="s">
        <v>1340</v>
      </c>
      <c r="F204" s="60" t="s">
        <v>288</v>
      </c>
      <c r="G204" s="60" t="s">
        <v>1341</v>
      </c>
      <c r="H204" s="60" t="s">
        <v>14430</v>
      </c>
      <c r="I204" s="60" t="s">
        <v>146</v>
      </c>
      <c r="J204" s="61">
        <v>0.5</v>
      </c>
      <c r="K204" s="61">
        <v>1</v>
      </c>
      <c r="L204" s="61">
        <v>0.5</v>
      </c>
      <c r="M204" s="61">
        <v>2</v>
      </c>
      <c r="N204" s="62">
        <v>12</v>
      </c>
      <c r="O204" s="62" t="s">
        <v>290</v>
      </c>
      <c r="P204" s="62">
        <v>0</v>
      </c>
      <c r="Q204" s="62">
        <v>0</v>
      </c>
      <c r="R204" s="62">
        <v>0</v>
      </c>
      <c r="S204" s="62">
        <v>0</v>
      </c>
      <c r="T204" s="62">
        <v>0</v>
      </c>
      <c r="U204" s="62">
        <v>0</v>
      </c>
      <c r="V204" s="62">
        <v>0</v>
      </c>
      <c r="W204" s="62">
        <v>0</v>
      </c>
      <c r="X204" s="62">
        <v>0</v>
      </c>
      <c r="Y204" s="62">
        <v>0</v>
      </c>
      <c r="Z204" s="62">
        <v>0</v>
      </c>
      <c r="AA204" s="62">
        <v>0</v>
      </c>
      <c r="AB204" s="62">
        <v>0</v>
      </c>
      <c r="AC204" s="62">
        <v>0</v>
      </c>
      <c r="AD204" s="62">
        <v>0</v>
      </c>
      <c r="AE204" s="62">
        <v>0</v>
      </c>
      <c r="AF204" s="62">
        <v>0</v>
      </c>
      <c r="AG204" s="62">
        <v>0</v>
      </c>
      <c r="AH204" s="62" t="s">
        <v>290</v>
      </c>
      <c r="AI204" s="62">
        <v>0</v>
      </c>
      <c r="AJ204" s="62">
        <v>0</v>
      </c>
      <c r="AK204" s="62">
        <v>0</v>
      </c>
      <c r="AL204" s="62">
        <v>0</v>
      </c>
      <c r="AM204" s="62">
        <v>12</v>
      </c>
      <c r="AN204" s="62" t="s">
        <v>290</v>
      </c>
      <c r="AO204" s="62" t="s">
        <v>290</v>
      </c>
      <c r="AP204" s="62">
        <v>11</v>
      </c>
      <c r="AQ204" s="62">
        <v>17</v>
      </c>
      <c r="AR204" t="b">
        <f>IFERROR(MATCH('2019'!A204, '2020'!A:A, 0) &gt;0, FALSE)</f>
        <v>1</v>
      </c>
    </row>
    <row r="205" spans="1:44">
      <c r="A205" s="60" t="s">
        <v>11788</v>
      </c>
      <c r="B205" s="60" t="s">
        <v>8384</v>
      </c>
      <c r="C205" s="60" t="s">
        <v>11789</v>
      </c>
      <c r="D205" s="60" t="s">
        <v>8387</v>
      </c>
      <c r="E205" s="60" t="s">
        <v>1261</v>
      </c>
      <c r="F205" s="60" t="s">
        <v>288</v>
      </c>
      <c r="G205" s="60" t="s">
        <v>1262</v>
      </c>
      <c r="H205" s="60" t="s">
        <v>14431</v>
      </c>
      <c r="I205" s="60" t="s">
        <v>146</v>
      </c>
      <c r="J205" s="61">
        <v>1</v>
      </c>
      <c r="K205" s="61">
        <v>10</v>
      </c>
      <c r="L205" s="61">
        <v>4</v>
      </c>
      <c r="M205" s="61">
        <v>15</v>
      </c>
      <c r="N205" s="62">
        <v>11</v>
      </c>
      <c r="O205" s="62">
        <v>20</v>
      </c>
      <c r="P205" s="62">
        <v>19</v>
      </c>
      <c r="Q205" s="62">
        <v>19</v>
      </c>
      <c r="R205" s="62">
        <v>16</v>
      </c>
      <c r="S205" s="62" t="s">
        <v>290</v>
      </c>
      <c r="T205" s="62">
        <v>13</v>
      </c>
      <c r="U205" s="62">
        <v>26</v>
      </c>
      <c r="V205" s="62">
        <v>15</v>
      </c>
      <c r="W205" s="62">
        <v>14</v>
      </c>
      <c r="X205" s="62">
        <v>0</v>
      </c>
      <c r="Y205" s="62">
        <v>0</v>
      </c>
      <c r="Z205" s="62">
        <v>0</v>
      </c>
      <c r="AA205" s="62">
        <v>0</v>
      </c>
      <c r="AB205" s="62">
        <v>0</v>
      </c>
      <c r="AC205" s="62">
        <v>0</v>
      </c>
      <c r="AD205" s="62">
        <v>0</v>
      </c>
      <c r="AE205" s="62">
        <v>0</v>
      </c>
      <c r="AF205" s="62">
        <v>0</v>
      </c>
      <c r="AG205" s="62">
        <v>0</v>
      </c>
      <c r="AH205" s="62" t="s">
        <v>290</v>
      </c>
      <c r="AI205" s="62">
        <v>0</v>
      </c>
      <c r="AJ205" s="62">
        <v>0</v>
      </c>
      <c r="AK205" s="62">
        <v>157</v>
      </c>
      <c r="AL205" s="62">
        <v>0</v>
      </c>
      <c r="AM205" s="62">
        <v>0</v>
      </c>
      <c r="AN205" s="62" t="s">
        <v>290</v>
      </c>
      <c r="AO205" s="62">
        <v>83</v>
      </c>
      <c r="AP205" s="62">
        <v>79</v>
      </c>
      <c r="AQ205" s="62">
        <v>162</v>
      </c>
      <c r="AR205" t="b">
        <f>IFERROR(MATCH('2019'!A205, '2020'!A:A, 0) &gt;0, FALSE)</f>
        <v>1</v>
      </c>
    </row>
    <row r="206" spans="1:44">
      <c r="A206" s="60" t="s">
        <v>11792</v>
      </c>
      <c r="B206" s="60" t="s">
        <v>8390</v>
      </c>
      <c r="C206" s="60" t="s">
        <v>14432</v>
      </c>
      <c r="D206" s="60" t="s">
        <v>8393</v>
      </c>
      <c r="E206" s="60" t="s">
        <v>1122</v>
      </c>
      <c r="F206" s="60" t="s">
        <v>288</v>
      </c>
      <c r="G206" s="60" t="s">
        <v>1410</v>
      </c>
      <c r="H206" s="60" t="s">
        <v>14433</v>
      </c>
      <c r="I206" s="60" t="s">
        <v>146</v>
      </c>
      <c r="J206" s="61">
        <v>1</v>
      </c>
      <c r="K206" s="61">
        <v>14</v>
      </c>
      <c r="L206" s="61">
        <v>6</v>
      </c>
      <c r="M206" s="61">
        <v>21</v>
      </c>
      <c r="N206" s="62">
        <v>37</v>
      </c>
      <c r="O206" s="62">
        <v>12</v>
      </c>
      <c r="P206" s="62">
        <v>16</v>
      </c>
      <c r="Q206" s="62">
        <v>21</v>
      </c>
      <c r="R206" s="62">
        <v>14</v>
      </c>
      <c r="S206" s="62">
        <v>21</v>
      </c>
      <c r="T206" s="62">
        <v>15</v>
      </c>
      <c r="U206" s="62">
        <v>21</v>
      </c>
      <c r="V206" s="62">
        <v>22</v>
      </c>
      <c r="W206" s="62">
        <v>23</v>
      </c>
      <c r="X206" s="62">
        <v>0</v>
      </c>
      <c r="Y206" s="62">
        <v>0</v>
      </c>
      <c r="Z206" s="62">
        <v>0</v>
      </c>
      <c r="AA206" s="62">
        <v>0</v>
      </c>
      <c r="AB206" s="62">
        <v>0</v>
      </c>
      <c r="AC206" s="62">
        <v>0</v>
      </c>
      <c r="AD206" s="62">
        <v>0</v>
      </c>
      <c r="AE206" s="62">
        <v>0</v>
      </c>
      <c r="AF206" s="62">
        <v>0</v>
      </c>
      <c r="AG206" s="62">
        <v>0</v>
      </c>
      <c r="AH206" s="62">
        <v>82</v>
      </c>
      <c r="AI206" s="62">
        <v>0</v>
      </c>
      <c r="AJ206" s="62">
        <v>0</v>
      </c>
      <c r="AK206" s="62">
        <v>0</v>
      </c>
      <c r="AL206" s="62">
        <v>0</v>
      </c>
      <c r="AM206" s="62">
        <v>118</v>
      </c>
      <c r="AN206" s="62" t="s">
        <v>290</v>
      </c>
      <c r="AO206" s="62">
        <v>98</v>
      </c>
      <c r="AP206" s="62">
        <v>104</v>
      </c>
      <c r="AQ206" s="62">
        <v>202</v>
      </c>
      <c r="AR206" t="b">
        <f>IFERROR(MATCH('2019'!A206, '2020'!A:A, 0) &gt;0, FALSE)</f>
        <v>1</v>
      </c>
    </row>
    <row r="207" spans="1:44">
      <c r="A207" s="60" t="s">
        <v>1342</v>
      </c>
      <c r="B207" s="60" t="s">
        <v>1343</v>
      </c>
      <c r="C207" s="60" t="s">
        <v>16021</v>
      </c>
      <c r="D207" s="60" t="s">
        <v>1345</v>
      </c>
      <c r="E207" s="60" t="s">
        <v>1346</v>
      </c>
      <c r="F207" s="60" t="s">
        <v>288</v>
      </c>
      <c r="G207" s="60" t="s">
        <v>1347</v>
      </c>
      <c r="H207" s="60" t="s">
        <v>14435</v>
      </c>
      <c r="I207" s="60" t="s">
        <v>146</v>
      </c>
      <c r="J207" s="61">
        <v>1.5</v>
      </c>
      <c r="K207" s="61">
        <v>24.5</v>
      </c>
      <c r="L207" s="61">
        <v>10.5</v>
      </c>
      <c r="M207" s="61">
        <v>36.5</v>
      </c>
      <c r="N207" s="62">
        <v>106</v>
      </c>
      <c r="O207" s="62">
        <v>32</v>
      </c>
      <c r="P207" s="62">
        <v>31</v>
      </c>
      <c r="Q207" s="62">
        <v>34</v>
      </c>
      <c r="R207" s="62">
        <v>26</v>
      </c>
      <c r="S207" s="62">
        <v>34</v>
      </c>
      <c r="T207" s="62">
        <v>41</v>
      </c>
      <c r="U207" s="62">
        <v>33</v>
      </c>
      <c r="V207" s="62">
        <v>40</v>
      </c>
      <c r="W207" s="62">
        <v>44</v>
      </c>
      <c r="X207" s="62">
        <v>0</v>
      </c>
      <c r="Y207" s="62">
        <v>0</v>
      </c>
      <c r="Z207" s="62">
        <v>0</v>
      </c>
      <c r="AA207" s="62">
        <v>0</v>
      </c>
      <c r="AB207" s="62">
        <v>0</v>
      </c>
      <c r="AC207" s="62">
        <v>0</v>
      </c>
      <c r="AD207" s="62">
        <v>0</v>
      </c>
      <c r="AE207" s="62">
        <v>0</v>
      </c>
      <c r="AF207" s="62">
        <v>0</v>
      </c>
      <c r="AG207" s="62">
        <v>0</v>
      </c>
      <c r="AH207" s="62">
        <v>50</v>
      </c>
      <c r="AI207" s="62">
        <v>0</v>
      </c>
      <c r="AJ207" s="62">
        <v>14</v>
      </c>
      <c r="AK207" s="62">
        <v>52</v>
      </c>
      <c r="AL207" s="62">
        <v>0</v>
      </c>
      <c r="AM207" s="62">
        <v>250</v>
      </c>
      <c r="AN207" s="62">
        <v>55</v>
      </c>
      <c r="AO207" s="62">
        <v>207</v>
      </c>
      <c r="AP207" s="62">
        <v>214</v>
      </c>
      <c r="AQ207" s="62">
        <v>421</v>
      </c>
      <c r="AR207" t="b">
        <f>IFERROR(MATCH('2019'!A207, '2020'!A:A, 0) &gt;0, FALSE)</f>
        <v>1</v>
      </c>
    </row>
    <row r="208" spans="1:44">
      <c r="A208" s="60" t="s">
        <v>1348</v>
      </c>
      <c r="B208" s="60" t="s">
        <v>1349</v>
      </c>
      <c r="C208" s="60" t="s">
        <v>14436</v>
      </c>
      <c r="D208" s="60" t="s">
        <v>1351</v>
      </c>
      <c r="E208" s="60" t="s">
        <v>1277</v>
      </c>
      <c r="F208" s="60" t="s">
        <v>288</v>
      </c>
      <c r="G208" s="60" t="s">
        <v>1278</v>
      </c>
      <c r="H208" s="60" t="s">
        <v>14437</v>
      </c>
      <c r="I208" s="60" t="s">
        <v>146</v>
      </c>
      <c r="J208" s="61">
        <v>1.8</v>
      </c>
      <c r="K208" s="61">
        <v>11.3</v>
      </c>
      <c r="L208" s="61">
        <v>6.8</v>
      </c>
      <c r="M208" s="61">
        <v>19.899999999999999</v>
      </c>
      <c r="N208" s="62">
        <v>30</v>
      </c>
      <c r="O208" s="62">
        <v>19</v>
      </c>
      <c r="P208" s="62">
        <v>14</v>
      </c>
      <c r="Q208" s="62">
        <v>23</v>
      </c>
      <c r="R208" s="62">
        <v>18</v>
      </c>
      <c r="S208" s="62">
        <v>10</v>
      </c>
      <c r="T208" s="62">
        <v>15</v>
      </c>
      <c r="U208" s="62">
        <v>15</v>
      </c>
      <c r="V208" s="62">
        <v>17</v>
      </c>
      <c r="W208" s="62">
        <v>15</v>
      </c>
      <c r="X208" s="62">
        <v>0</v>
      </c>
      <c r="Y208" s="62">
        <v>0</v>
      </c>
      <c r="Z208" s="62">
        <v>0</v>
      </c>
      <c r="AA208" s="62">
        <v>0</v>
      </c>
      <c r="AB208" s="62">
        <v>0</v>
      </c>
      <c r="AC208" s="62">
        <v>0</v>
      </c>
      <c r="AD208" s="62">
        <v>0</v>
      </c>
      <c r="AE208" s="62">
        <v>0</v>
      </c>
      <c r="AF208" s="62">
        <v>0</v>
      </c>
      <c r="AG208" s="62">
        <v>0</v>
      </c>
      <c r="AH208" s="62">
        <v>68</v>
      </c>
      <c r="AI208" s="62" t="s">
        <v>290</v>
      </c>
      <c r="AJ208" s="62">
        <v>16</v>
      </c>
      <c r="AK208" s="62" t="s">
        <v>290</v>
      </c>
      <c r="AL208" s="62">
        <v>0</v>
      </c>
      <c r="AM208" s="62">
        <v>79</v>
      </c>
      <c r="AN208" s="62" t="s">
        <v>290</v>
      </c>
      <c r="AO208" s="62">
        <v>98</v>
      </c>
      <c r="AP208" s="62">
        <v>78</v>
      </c>
      <c r="AQ208" s="62">
        <v>176</v>
      </c>
      <c r="AR208" t="b">
        <f>IFERROR(MATCH('2019'!A208, '2020'!A:A, 0) &gt;0, FALSE)</f>
        <v>1</v>
      </c>
    </row>
    <row r="209" spans="1:44">
      <c r="A209" s="60" t="s">
        <v>1352</v>
      </c>
      <c r="B209" s="60" t="s">
        <v>1353</v>
      </c>
      <c r="C209" s="60" t="s">
        <v>5498</v>
      </c>
      <c r="D209" s="60" t="s">
        <v>1355</v>
      </c>
      <c r="E209" s="60" t="s">
        <v>1296</v>
      </c>
      <c r="F209" s="60" t="s">
        <v>288</v>
      </c>
      <c r="G209" s="60" t="s">
        <v>1297</v>
      </c>
      <c r="H209" s="60" t="s">
        <v>14439</v>
      </c>
      <c r="I209" s="60" t="s">
        <v>146</v>
      </c>
      <c r="J209" s="61">
        <v>2</v>
      </c>
      <c r="K209" s="61">
        <v>29</v>
      </c>
      <c r="L209" s="61">
        <v>13</v>
      </c>
      <c r="M209" s="61">
        <v>44</v>
      </c>
      <c r="N209" s="62">
        <v>79</v>
      </c>
      <c r="O209" s="62">
        <v>36</v>
      </c>
      <c r="P209" s="62">
        <v>48</v>
      </c>
      <c r="Q209" s="62">
        <v>45</v>
      </c>
      <c r="R209" s="62">
        <v>43</v>
      </c>
      <c r="S209" s="62">
        <v>44</v>
      </c>
      <c r="T209" s="62">
        <v>41</v>
      </c>
      <c r="U209" s="62">
        <v>48</v>
      </c>
      <c r="V209" s="62">
        <v>38</v>
      </c>
      <c r="W209" s="62">
        <v>46</v>
      </c>
      <c r="X209" s="62">
        <v>0</v>
      </c>
      <c r="Y209" s="62">
        <v>0</v>
      </c>
      <c r="Z209" s="62">
        <v>0</v>
      </c>
      <c r="AA209" s="62">
        <v>0</v>
      </c>
      <c r="AB209" s="62">
        <v>0</v>
      </c>
      <c r="AC209" s="62">
        <v>0</v>
      </c>
      <c r="AD209" s="62">
        <v>0</v>
      </c>
      <c r="AE209" s="62">
        <v>0</v>
      </c>
      <c r="AF209" s="62">
        <v>0</v>
      </c>
      <c r="AG209" s="62">
        <v>0</v>
      </c>
      <c r="AH209" s="62">
        <v>23</v>
      </c>
      <c r="AI209" s="62">
        <v>0</v>
      </c>
      <c r="AJ209" s="62">
        <v>0</v>
      </c>
      <c r="AK209" s="62" t="s">
        <v>290</v>
      </c>
      <c r="AL209" s="62">
        <v>0</v>
      </c>
      <c r="AM209" s="62">
        <v>438</v>
      </c>
      <c r="AN209" s="62" t="s">
        <v>290</v>
      </c>
      <c r="AO209" s="62">
        <v>232</v>
      </c>
      <c r="AP209" s="62">
        <v>236</v>
      </c>
      <c r="AQ209" s="62">
        <v>468</v>
      </c>
      <c r="AR209" t="b">
        <f>IFERROR(MATCH('2019'!A209, '2020'!A:A, 0) &gt;0, FALSE)</f>
        <v>1</v>
      </c>
    </row>
    <row r="210" spans="1:44">
      <c r="A210" s="60" t="s">
        <v>1356</v>
      </c>
      <c r="B210" s="60" t="s">
        <v>1357</v>
      </c>
      <c r="C210" s="60" t="s">
        <v>8405</v>
      </c>
      <c r="D210" s="60" t="s">
        <v>1360</v>
      </c>
      <c r="E210" s="60" t="s">
        <v>1296</v>
      </c>
      <c r="F210" s="60" t="s">
        <v>288</v>
      </c>
      <c r="G210" s="60" t="s">
        <v>1297</v>
      </c>
      <c r="H210" s="60" t="s">
        <v>14440</v>
      </c>
      <c r="I210" s="60" t="s">
        <v>146</v>
      </c>
      <c r="J210" s="61">
        <v>1</v>
      </c>
      <c r="K210" s="61">
        <v>13.7</v>
      </c>
      <c r="L210" s="61">
        <v>6.2</v>
      </c>
      <c r="M210" s="61">
        <v>20.9</v>
      </c>
      <c r="N210" s="62">
        <v>27</v>
      </c>
      <c r="O210" s="62">
        <v>14</v>
      </c>
      <c r="P210" s="62">
        <v>16</v>
      </c>
      <c r="Q210" s="62">
        <v>17</v>
      </c>
      <c r="R210" s="62">
        <v>19</v>
      </c>
      <c r="S210" s="62">
        <v>24</v>
      </c>
      <c r="T210" s="62">
        <v>22</v>
      </c>
      <c r="U210" s="62">
        <v>22</v>
      </c>
      <c r="V210" s="62">
        <v>30</v>
      </c>
      <c r="W210" s="62">
        <v>27</v>
      </c>
      <c r="X210" s="62">
        <v>0</v>
      </c>
      <c r="Y210" s="62">
        <v>0</v>
      </c>
      <c r="Z210" s="62">
        <v>0</v>
      </c>
      <c r="AA210" s="62">
        <v>0</v>
      </c>
      <c r="AB210" s="62">
        <v>0</v>
      </c>
      <c r="AC210" s="62">
        <v>0</v>
      </c>
      <c r="AD210" s="62">
        <v>0</v>
      </c>
      <c r="AE210" s="62">
        <v>0</v>
      </c>
      <c r="AF210" s="62">
        <v>0</v>
      </c>
      <c r="AG210" s="62">
        <v>0</v>
      </c>
      <c r="AH210" s="62">
        <v>81</v>
      </c>
      <c r="AI210" s="62">
        <v>0</v>
      </c>
      <c r="AJ210" s="62">
        <v>11</v>
      </c>
      <c r="AK210" s="62" t="s">
        <v>290</v>
      </c>
      <c r="AL210" s="62" t="s">
        <v>290</v>
      </c>
      <c r="AM210" s="62">
        <v>106</v>
      </c>
      <c r="AN210" s="62" t="s">
        <v>290</v>
      </c>
      <c r="AO210" s="62">
        <v>94</v>
      </c>
      <c r="AP210" s="62">
        <v>124</v>
      </c>
      <c r="AQ210" s="62">
        <v>218</v>
      </c>
      <c r="AR210" t="b">
        <f>IFERROR(MATCH('2019'!A210, '2020'!A:A, 0) &gt;0, FALSE)</f>
        <v>1</v>
      </c>
    </row>
    <row r="211" spans="1:44">
      <c r="A211" s="60" t="s">
        <v>1361</v>
      </c>
      <c r="B211" s="60" t="s">
        <v>1362</v>
      </c>
      <c r="C211" s="60" t="s">
        <v>14441</v>
      </c>
      <c r="D211" s="60" t="s">
        <v>1364</v>
      </c>
      <c r="E211" s="60" t="s">
        <v>1296</v>
      </c>
      <c r="F211" s="60" t="s">
        <v>288</v>
      </c>
      <c r="G211" s="60" t="s">
        <v>1297</v>
      </c>
      <c r="H211" s="60" t="s">
        <v>14442</v>
      </c>
      <c r="I211" s="60" t="s">
        <v>146</v>
      </c>
      <c r="J211" s="61">
        <v>2</v>
      </c>
      <c r="K211" s="61">
        <v>18.5</v>
      </c>
      <c r="L211" s="61">
        <v>8</v>
      </c>
      <c r="M211" s="61">
        <v>28.5</v>
      </c>
      <c r="N211" s="62">
        <v>97</v>
      </c>
      <c r="O211" s="62">
        <v>41</v>
      </c>
      <c r="P211" s="62">
        <v>33</v>
      </c>
      <c r="Q211" s="62">
        <v>34</v>
      </c>
      <c r="R211" s="62">
        <v>25</v>
      </c>
      <c r="S211" s="62">
        <v>25</v>
      </c>
      <c r="T211" s="62">
        <v>31</v>
      </c>
      <c r="U211" s="62">
        <v>25</v>
      </c>
      <c r="V211" s="62">
        <v>24</v>
      </c>
      <c r="W211" s="62">
        <v>31</v>
      </c>
      <c r="X211" s="62">
        <v>0</v>
      </c>
      <c r="Y211" s="62">
        <v>0</v>
      </c>
      <c r="Z211" s="62">
        <v>0</v>
      </c>
      <c r="AA211" s="62">
        <v>0</v>
      </c>
      <c r="AB211" s="62">
        <v>0</v>
      </c>
      <c r="AC211" s="62">
        <v>0</v>
      </c>
      <c r="AD211" s="62">
        <v>0</v>
      </c>
      <c r="AE211" s="62">
        <v>0</v>
      </c>
      <c r="AF211" s="62">
        <v>0</v>
      </c>
      <c r="AG211" s="62">
        <v>0</v>
      </c>
      <c r="AH211" s="62">
        <v>77</v>
      </c>
      <c r="AI211" s="62">
        <v>0</v>
      </c>
      <c r="AJ211" s="62" t="s">
        <v>290</v>
      </c>
      <c r="AK211" s="62" t="s">
        <v>290</v>
      </c>
      <c r="AL211" s="62">
        <v>0</v>
      </c>
      <c r="AM211" s="62">
        <v>266</v>
      </c>
      <c r="AN211" s="62">
        <v>13</v>
      </c>
      <c r="AO211" s="62">
        <v>213</v>
      </c>
      <c r="AP211" s="62">
        <v>153</v>
      </c>
      <c r="AQ211" s="62">
        <v>366</v>
      </c>
      <c r="AR211" t="b">
        <f>IFERROR(MATCH('2019'!A211, '2020'!A:A, 0) &gt;0, FALSE)</f>
        <v>1</v>
      </c>
    </row>
    <row r="212" spans="1:44">
      <c r="A212" s="60" t="s">
        <v>1365</v>
      </c>
      <c r="B212" s="60" t="s">
        <v>1366</v>
      </c>
      <c r="C212" s="60" t="s">
        <v>5507</v>
      </c>
      <c r="D212" s="60" t="s">
        <v>1369</v>
      </c>
      <c r="E212" s="60" t="s">
        <v>1370</v>
      </c>
      <c r="F212" s="60" t="s">
        <v>288</v>
      </c>
      <c r="G212" s="60" t="s">
        <v>1371</v>
      </c>
      <c r="H212" s="60" t="s">
        <v>14445</v>
      </c>
      <c r="I212" s="60" t="s">
        <v>146</v>
      </c>
      <c r="J212" s="61">
        <v>2</v>
      </c>
      <c r="K212" s="61">
        <v>33</v>
      </c>
      <c r="L212" s="61">
        <v>20</v>
      </c>
      <c r="M212" s="61">
        <v>55</v>
      </c>
      <c r="N212" s="62">
        <v>89</v>
      </c>
      <c r="O212" s="62">
        <v>44</v>
      </c>
      <c r="P212" s="62">
        <v>40</v>
      </c>
      <c r="Q212" s="62">
        <v>50</v>
      </c>
      <c r="R212" s="62">
        <v>51</v>
      </c>
      <c r="S212" s="62">
        <v>42</v>
      </c>
      <c r="T212" s="62">
        <v>40</v>
      </c>
      <c r="U212" s="62">
        <v>46</v>
      </c>
      <c r="V212" s="62">
        <v>53</v>
      </c>
      <c r="W212" s="62">
        <v>55</v>
      </c>
      <c r="X212" s="62">
        <v>0</v>
      </c>
      <c r="Y212" s="62">
        <v>0</v>
      </c>
      <c r="Z212" s="62">
        <v>0</v>
      </c>
      <c r="AA212" s="62">
        <v>0</v>
      </c>
      <c r="AB212" s="62">
        <v>0</v>
      </c>
      <c r="AC212" s="62">
        <v>0</v>
      </c>
      <c r="AD212" s="62">
        <v>0</v>
      </c>
      <c r="AE212" s="62">
        <v>0</v>
      </c>
      <c r="AF212" s="62">
        <v>30</v>
      </c>
      <c r="AG212" s="62">
        <v>0</v>
      </c>
      <c r="AH212" s="62">
        <v>18</v>
      </c>
      <c r="AI212" s="62">
        <v>0</v>
      </c>
      <c r="AJ212" s="62" t="s">
        <v>290</v>
      </c>
      <c r="AK212" s="62" t="s">
        <v>290</v>
      </c>
      <c r="AL212" s="62" t="s">
        <v>290</v>
      </c>
      <c r="AM212" s="62">
        <v>509</v>
      </c>
      <c r="AN212" s="62">
        <v>0</v>
      </c>
      <c r="AO212" s="62">
        <v>265</v>
      </c>
      <c r="AP212" s="62">
        <v>275</v>
      </c>
      <c r="AQ212" s="62">
        <v>540</v>
      </c>
      <c r="AR212" t="b">
        <f>IFERROR(MATCH('2019'!A212, '2020'!A:A, 0) &gt;0, FALSE)</f>
        <v>1</v>
      </c>
    </row>
    <row r="213" spans="1:44">
      <c r="A213" s="60" t="s">
        <v>11807</v>
      </c>
      <c r="B213" s="60" t="s">
        <v>8419</v>
      </c>
      <c r="C213" s="60" t="s">
        <v>16022</v>
      </c>
      <c r="D213" s="60" t="s">
        <v>8422</v>
      </c>
      <c r="E213" s="60" t="s">
        <v>1307</v>
      </c>
      <c r="F213" s="60" t="s">
        <v>288</v>
      </c>
      <c r="G213" s="60" t="s">
        <v>1308</v>
      </c>
      <c r="H213" s="60" t="s">
        <v>14446</v>
      </c>
      <c r="I213" s="60" t="s">
        <v>146</v>
      </c>
      <c r="J213" s="61">
        <v>2</v>
      </c>
      <c r="K213" s="61">
        <v>10</v>
      </c>
      <c r="L213" s="61">
        <v>6</v>
      </c>
      <c r="M213" s="61">
        <v>18</v>
      </c>
      <c r="N213" s="62">
        <v>20</v>
      </c>
      <c r="O213" s="62">
        <v>18</v>
      </c>
      <c r="P213" s="62">
        <v>19</v>
      </c>
      <c r="Q213" s="62">
        <v>24</v>
      </c>
      <c r="R213" s="62">
        <v>15</v>
      </c>
      <c r="S213" s="62">
        <v>19</v>
      </c>
      <c r="T213" s="62">
        <v>10</v>
      </c>
      <c r="U213" s="62">
        <v>16</v>
      </c>
      <c r="V213" s="62">
        <v>13</v>
      </c>
      <c r="W213" s="62">
        <v>15</v>
      </c>
      <c r="X213" s="62">
        <v>0</v>
      </c>
      <c r="Y213" s="62">
        <v>0</v>
      </c>
      <c r="Z213" s="62">
        <v>0</v>
      </c>
      <c r="AA213" s="62">
        <v>0</v>
      </c>
      <c r="AB213" s="62">
        <v>0</v>
      </c>
      <c r="AC213" s="62">
        <v>0</v>
      </c>
      <c r="AD213" s="62">
        <v>0</v>
      </c>
      <c r="AE213" s="62">
        <v>0</v>
      </c>
      <c r="AF213" s="62">
        <v>0</v>
      </c>
      <c r="AG213" s="62">
        <v>0</v>
      </c>
      <c r="AH213" s="62">
        <v>54</v>
      </c>
      <c r="AI213" s="62">
        <v>0</v>
      </c>
      <c r="AJ213" s="62" t="s">
        <v>290</v>
      </c>
      <c r="AK213" s="62">
        <v>63</v>
      </c>
      <c r="AL213" s="62">
        <v>0</v>
      </c>
      <c r="AM213" s="62">
        <v>26</v>
      </c>
      <c r="AN213" s="62">
        <v>23</v>
      </c>
      <c r="AO213" s="62">
        <v>80</v>
      </c>
      <c r="AP213" s="62">
        <v>89</v>
      </c>
      <c r="AQ213" s="62">
        <v>169</v>
      </c>
      <c r="AR213" t="b">
        <f>IFERROR(MATCH('2019'!A213, '2020'!A:A, 0) &gt;0, FALSE)</f>
        <v>1</v>
      </c>
    </row>
    <row r="214" spans="1:44">
      <c r="A214" s="60" t="s">
        <v>1372</v>
      </c>
      <c r="B214" s="60" t="s">
        <v>1373</v>
      </c>
      <c r="C214" s="60" t="s">
        <v>14447</v>
      </c>
      <c r="D214" s="60" t="s">
        <v>1376</v>
      </c>
      <c r="E214" s="60" t="s">
        <v>1377</v>
      </c>
      <c r="F214" s="60" t="s">
        <v>288</v>
      </c>
      <c r="G214" s="60" t="s">
        <v>1378</v>
      </c>
      <c r="H214" s="60" t="s">
        <v>14448</v>
      </c>
      <c r="I214" s="60" t="s">
        <v>146</v>
      </c>
      <c r="J214" s="61">
        <v>1</v>
      </c>
      <c r="K214" s="61">
        <v>17</v>
      </c>
      <c r="L214" s="61">
        <v>6</v>
      </c>
      <c r="M214" s="61">
        <v>24</v>
      </c>
      <c r="N214" s="62">
        <v>19</v>
      </c>
      <c r="O214" s="62">
        <v>18</v>
      </c>
      <c r="P214" s="62">
        <v>18</v>
      </c>
      <c r="Q214" s="62">
        <v>22</v>
      </c>
      <c r="R214" s="62">
        <v>25</v>
      </c>
      <c r="S214" s="62">
        <v>20</v>
      </c>
      <c r="T214" s="62">
        <v>22</v>
      </c>
      <c r="U214" s="62">
        <v>23</v>
      </c>
      <c r="V214" s="62">
        <v>31</v>
      </c>
      <c r="W214" s="62">
        <v>30</v>
      </c>
      <c r="X214" s="62">
        <v>0</v>
      </c>
      <c r="Y214" s="62">
        <v>0</v>
      </c>
      <c r="Z214" s="62">
        <v>0</v>
      </c>
      <c r="AA214" s="62">
        <v>0</v>
      </c>
      <c r="AB214" s="62">
        <v>0</v>
      </c>
      <c r="AC214" s="62">
        <v>0</v>
      </c>
      <c r="AD214" s="62">
        <v>0</v>
      </c>
      <c r="AE214" s="62">
        <v>0</v>
      </c>
      <c r="AF214" s="62">
        <v>0</v>
      </c>
      <c r="AG214" s="62">
        <v>0</v>
      </c>
      <c r="AH214" s="62" t="s">
        <v>290</v>
      </c>
      <c r="AI214" s="62">
        <v>0</v>
      </c>
      <c r="AJ214" s="62" t="s">
        <v>290</v>
      </c>
      <c r="AK214" s="62" t="s">
        <v>290</v>
      </c>
      <c r="AL214" s="62">
        <v>0</v>
      </c>
      <c r="AM214" s="62">
        <v>210</v>
      </c>
      <c r="AN214" s="62" t="s">
        <v>290</v>
      </c>
      <c r="AO214" s="62">
        <v>117</v>
      </c>
      <c r="AP214" s="62">
        <v>111</v>
      </c>
      <c r="AQ214" s="62">
        <v>228</v>
      </c>
      <c r="AR214" t="b">
        <f>IFERROR(MATCH('2019'!A214, '2020'!A:A, 0) &gt;0, FALSE)</f>
        <v>1</v>
      </c>
    </row>
    <row r="215" spans="1:44">
      <c r="A215" s="60" t="s">
        <v>1379</v>
      </c>
      <c r="B215" s="60" t="s">
        <v>1380</v>
      </c>
      <c r="C215" s="60" t="s">
        <v>14449</v>
      </c>
      <c r="D215" s="60" t="s">
        <v>1383</v>
      </c>
      <c r="E215" s="60" t="s">
        <v>1377</v>
      </c>
      <c r="F215" s="60" t="s">
        <v>288</v>
      </c>
      <c r="G215" s="60" t="s">
        <v>1378</v>
      </c>
      <c r="H215" s="60" t="s">
        <v>14450</v>
      </c>
      <c r="I215" s="60" t="s">
        <v>146</v>
      </c>
      <c r="J215" s="61">
        <v>2</v>
      </c>
      <c r="K215" s="61">
        <v>14.5</v>
      </c>
      <c r="L215" s="61">
        <v>4</v>
      </c>
      <c r="M215" s="61">
        <v>20.5</v>
      </c>
      <c r="N215" s="62">
        <v>26</v>
      </c>
      <c r="O215" s="62">
        <v>14</v>
      </c>
      <c r="P215" s="62" t="s">
        <v>290</v>
      </c>
      <c r="Q215" s="62">
        <v>12</v>
      </c>
      <c r="R215" s="62">
        <v>12</v>
      </c>
      <c r="S215" s="62">
        <v>14</v>
      </c>
      <c r="T215" s="62">
        <v>11</v>
      </c>
      <c r="U215" s="62">
        <v>13</v>
      </c>
      <c r="V215" s="62">
        <v>20</v>
      </c>
      <c r="W215" s="62">
        <v>11</v>
      </c>
      <c r="X215" s="62">
        <v>0</v>
      </c>
      <c r="Y215" s="62">
        <v>0</v>
      </c>
      <c r="Z215" s="62">
        <v>0</v>
      </c>
      <c r="AA215" s="62">
        <v>0</v>
      </c>
      <c r="AB215" s="62">
        <v>0</v>
      </c>
      <c r="AC215" s="62">
        <v>0</v>
      </c>
      <c r="AD215" s="62">
        <v>0</v>
      </c>
      <c r="AE215" s="62">
        <v>0</v>
      </c>
      <c r="AF215" s="62" t="s">
        <v>290</v>
      </c>
      <c r="AG215" s="62">
        <v>0</v>
      </c>
      <c r="AH215" s="62" t="s">
        <v>290</v>
      </c>
      <c r="AI215" s="62" t="s">
        <v>290</v>
      </c>
      <c r="AJ215" s="62" t="s">
        <v>290</v>
      </c>
      <c r="AK215" s="62">
        <v>0</v>
      </c>
      <c r="AL215" s="62">
        <v>0</v>
      </c>
      <c r="AM215" s="62">
        <v>123</v>
      </c>
      <c r="AN215" s="62">
        <v>15</v>
      </c>
      <c r="AO215" s="62">
        <v>67</v>
      </c>
      <c r="AP215" s="62">
        <v>77</v>
      </c>
      <c r="AQ215" s="62">
        <v>144</v>
      </c>
      <c r="AR215" t="b">
        <f>IFERROR(MATCH('2019'!A215, '2020'!A:A, 0) &gt;0, FALSE)</f>
        <v>1</v>
      </c>
    </row>
    <row r="216" spans="1:44">
      <c r="A216" s="60" t="s">
        <v>1384</v>
      </c>
      <c r="B216" s="60" t="s">
        <v>1385</v>
      </c>
      <c r="C216" s="60" t="s">
        <v>16023</v>
      </c>
      <c r="D216" s="60" t="s">
        <v>1386</v>
      </c>
      <c r="E216" s="60" t="s">
        <v>1387</v>
      </c>
      <c r="F216" s="60" t="s">
        <v>288</v>
      </c>
      <c r="G216" s="60" t="s">
        <v>1388</v>
      </c>
      <c r="H216" s="60" t="s">
        <v>14451</v>
      </c>
      <c r="I216" s="60" t="s">
        <v>146</v>
      </c>
      <c r="J216" s="61">
        <v>2.2999999999999998</v>
      </c>
      <c r="K216" s="61">
        <v>20.7</v>
      </c>
      <c r="L216" s="61">
        <v>11</v>
      </c>
      <c r="M216" s="61">
        <v>34</v>
      </c>
      <c r="N216" s="62">
        <v>34</v>
      </c>
      <c r="O216" s="62">
        <v>20</v>
      </c>
      <c r="P216" s="62" t="s">
        <v>290</v>
      </c>
      <c r="Q216" s="62">
        <v>24</v>
      </c>
      <c r="R216" s="62">
        <v>22</v>
      </c>
      <c r="S216" s="62">
        <v>20</v>
      </c>
      <c r="T216" s="62">
        <v>33</v>
      </c>
      <c r="U216" s="62">
        <v>31</v>
      </c>
      <c r="V216" s="62">
        <v>36</v>
      </c>
      <c r="W216" s="62">
        <v>44</v>
      </c>
      <c r="X216" s="62">
        <v>0</v>
      </c>
      <c r="Y216" s="62">
        <v>0</v>
      </c>
      <c r="Z216" s="62">
        <v>0</v>
      </c>
      <c r="AA216" s="62">
        <v>0</v>
      </c>
      <c r="AB216" s="62">
        <v>0</v>
      </c>
      <c r="AC216" s="62">
        <v>0</v>
      </c>
      <c r="AD216" s="62">
        <v>0</v>
      </c>
      <c r="AE216" s="62">
        <v>0</v>
      </c>
      <c r="AF216" s="62">
        <v>25</v>
      </c>
      <c r="AG216" s="62">
        <v>0</v>
      </c>
      <c r="AH216" s="62">
        <v>25</v>
      </c>
      <c r="AI216" s="62">
        <v>0</v>
      </c>
      <c r="AJ216" s="62" t="s">
        <v>290</v>
      </c>
      <c r="AK216" s="62">
        <v>177</v>
      </c>
      <c r="AL216" s="62">
        <v>0</v>
      </c>
      <c r="AM216" s="62">
        <v>62</v>
      </c>
      <c r="AN216" s="62">
        <v>26</v>
      </c>
      <c r="AO216" s="62">
        <v>155</v>
      </c>
      <c r="AP216" s="62">
        <v>143</v>
      </c>
      <c r="AQ216" s="62">
        <v>298</v>
      </c>
      <c r="AR216" t="b">
        <f>IFERROR(MATCH('2019'!A216, '2020'!A:A, 0) &gt;0, FALSE)</f>
        <v>1</v>
      </c>
    </row>
    <row r="217" spans="1:44">
      <c r="A217" s="60" t="s">
        <v>1389</v>
      </c>
      <c r="B217" s="60" t="s">
        <v>1390</v>
      </c>
      <c r="C217" s="60" t="s">
        <v>14452</v>
      </c>
      <c r="D217" s="60" t="s">
        <v>1393</v>
      </c>
      <c r="E217" s="60" t="s">
        <v>1394</v>
      </c>
      <c r="F217" s="60" t="s">
        <v>288</v>
      </c>
      <c r="G217" s="60" t="s">
        <v>1395</v>
      </c>
      <c r="H217" s="60" t="s">
        <v>14453</v>
      </c>
      <c r="I217" s="60" t="s">
        <v>146</v>
      </c>
      <c r="J217" s="61">
        <v>3.5</v>
      </c>
      <c r="K217" s="61">
        <v>12.1</v>
      </c>
      <c r="L217" s="61">
        <v>3</v>
      </c>
      <c r="M217" s="61">
        <v>18.600000000000001</v>
      </c>
      <c r="N217" s="62">
        <v>25</v>
      </c>
      <c r="O217" s="62">
        <v>25</v>
      </c>
      <c r="P217" s="62">
        <v>18</v>
      </c>
      <c r="Q217" s="62">
        <v>11</v>
      </c>
      <c r="R217" s="62">
        <v>12</v>
      </c>
      <c r="S217" s="62">
        <v>22</v>
      </c>
      <c r="T217" s="62">
        <v>18</v>
      </c>
      <c r="U217" s="62">
        <v>14</v>
      </c>
      <c r="V217" s="62">
        <v>20</v>
      </c>
      <c r="W217" s="62">
        <v>13</v>
      </c>
      <c r="X217" s="62">
        <v>0</v>
      </c>
      <c r="Y217" s="62">
        <v>0</v>
      </c>
      <c r="Z217" s="62">
        <v>0</v>
      </c>
      <c r="AA217" s="62">
        <v>0</v>
      </c>
      <c r="AB217" s="62">
        <v>0</v>
      </c>
      <c r="AC217" s="62">
        <v>0</v>
      </c>
      <c r="AD217" s="62">
        <v>0</v>
      </c>
      <c r="AE217" s="62">
        <v>0</v>
      </c>
      <c r="AF217" s="62">
        <v>0</v>
      </c>
      <c r="AG217" s="62">
        <v>0</v>
      </c>
      <c r="AH217" s="62">
        <v>43</v>
      </c>
      <c r="AI217" s="62">
        <v>0</v>
      </c>
      <c r="AJ217" s="62" t="s">
        <v>290</v>
      </c>
      <c r="AK217" s="62">
        <v>0</v>
      </c>
      <c r="AL217" s="62">
        <v>0</v>
      </c>
      <c r="AM217" s="62">
        <v>123</v>
      </c>
      <c r="AN217" s="62" t="s">
        <v>290</v>
      </c>
      <c r="AO217" s="62">
        <v>99</v>
      </c>
      <c r="AP217" s="62">
        <v>79</v>
      </c>
      <c r="AQ217" s="62">
        <v>178</v>
      </c>
      <c r="AR217" t="b">
        <f>IFERROR(MATCH('2019'!A217, '2020'!A:A, 0) &gt;0, FALSE)</f>
        <v>1</v>
      </c>
    </row>
    <row r="218" spans="1:44">
      <c r="A218" s="60" t="s">
        <v>1396</v>
      </c>
      <c r="B218" s="60" t="s">
        <v>1397</v>
      </c>
      <c r="C218" s="60" t="s">
        <v>8444</v>
      </c>
      <c r="D218" s="60" t="s">
        <v>1398</v>
      </c>
      <c r="E218" s="60" t="s">
        <v>1272</v>
      </c>
      <c r="F218" s="60" t="s">
        <v>288</v>
      </c>
      <c r="G218" s="60" t="s">
        <v>1399</v>
      </c>
      <c r="H218" s="60" t="s">
        <v>14454</v>
      </c>
      <c r="I218" s="60" t="s">
        <v>146</v>
      </c>
      <c r="J218" s="61">
        <v>4</v>
      </c>
      <c r="K218" s="61">
        <v>15</v>
      </c>
      <c r="L218" s="61">
        <v>5</v>
      </c>
      <c r="M218" s="61">
        <v>24</v>
      </c>
      <c r="N218" s="62">
        <v>43</v>
      </c>
      <c r="O218" s="62">
        <v>15</v>
      </c>
      <c r="P218" s="62">
        <v>11</v>
      </c>
      <c r="Q218" s="62">
        <v>10</v>
      </c>
      <c r="R218" s="62" t="s">
        <v>290</v>
      </c>
      <c r="S218" s="62">
        <v>17</v>
      </c>
      <c r="T218" s="62" t="s">
        <v>290</v>
      </c>
      <c r="U218" s="62">
        <v>14</v>
      </c>
      <c r="V218" s="62" t="s">
        <v>290</v>
      </c>
      <c r="W218" s="62" t="s">
        <v>290</v>
      </c>
      <c r="X218" s="62">
        <v>0</v>
      </c>
      <c r="Y218" s="62">
        <v>0</v>
      </c>
      <c r="Z218" s="62">
        <v>0</v>
      </c>
      <c r="AA218" s="62">
        <v>0</v>
      </c>
      <c r="AB218" s="62">
        <v>0</v>
      </c>
      <c r="AC218" s="62">
        <v>0</v>
      </c>
      <c r="AD218" s="62">
        <v>0</v>
      </c>
      <c r="AE218" s="62">
        <v>0</v>
      </c>
      <c r="AF218" s="62">
        <v>0</v>
      </c>
      <c r="AG218" s="62">
        <v>0</v>
      </c>
      <c r="AH218" s="62" t="s">
        <v>290</v>
      </c>
      <c r="AI218" s="62">
        <v>0</v>
      </c>
      <c r="AJ218" s="62">
        <v>0</v>
      </c>
      <c r="AK218" s="62">
        <v>122</v>
      </c>
      <c r="AL218" s="62">
        <v>0</v>
      </c>
      <c r="AM218" s="62">
        <v>0</v>
      </c>
      <c r="AN218" s="62" t="s">
        <v>290</v>
      </c>
      <c r="AO218" s="62">
        <v>71</v>
      </c>
      <c r="AP218" s="62">
        <v>60</v>
      </c>
      <c r="AQ218" s="62">
        <v>131</v>
      </c>
      <c r="AR218" t="b">
        <f>IFERROR(MATCH('2019'!A218, '2020'!A:A, 0) &gt;0, FALSE)</f>
        <v>1</v>
      </c>
    </row>
    <row r="219" spans="1:44">
      <c r="A219" s="60" t="s">
        <v>1405</v>
      </c>
      <c r="B219" s="60" t="s">
        <v>1406</v>
      </c>
      <c r="C219" s="60" t="s">
        <v>13419</v>
      </c>
      <c r="D219" s="60" t="s">
        <v>1409</v>
      </c>
      <c r="E219" s="60" t="s">
        <v>1122</v>
      </c>
      <c r="F219" s="60" t="s">
        <v>288</v>
      </c>
      <c r="G219" s="60" t="s">
        <v>1410</v>
      </c>
      <c r="H219" s="60" t="s">
        <v>14457</v>
      </c>
      <c r="I219" s="60" t="s">
        <v>146</v>
      </c>
      <c r="J219" s="61">
        <v>4</v>
      </c>
      <c r="K219" s="61">
        <v>11</v>
      </c>
      <c r="L219" s="61">
        <v>4</v>
      </c>
      <c r="M219" s="61">
        <v>19</v>
      </c>
      <c r="N219" s="62">
        <v>40</v>
      </c>
      <c r="O219" s="62">
        <v>20</v>
      </c>
      <c r="P219" s="62">
        <v>25</v>
      </c>
      <c r="Q219" s="62">
        <v>23</v>
      </c>
      <c r="R219" s="62">
        <v>14</v>
      </c>
      <c r="S219" s="62">
        <v>15</v>
      </c>
      <c r="T219" s="62">
        <v>23</v>
      </c>
      <c r="U219" s="62">
        <v>10</v>
      </c>
      <c r="V219" s="62">
        <v>23</v>
      </c>
      <c r="W219" s="62">
        <v>17</v>
      </c>
      <c r="X219" s="62">
        <v>0</v>
      </c>
      <c r="Y219" s="62">
        <v>0</v>
      </c>
      <c r="Z219" s="62">
        <v>0</v>
      </c>
      <c r="AA219" s="62">
        <v>0</v>
      </c>
      <c r="AB219" s="62">
        <v>0</v>
      </c>
      <c r="AC219" s="62">
        <v>0</v>
      </c>
      <c r="AD219" s="62">
        <v>0</v>
      </c>
      <c r="AE219" s="62">
        <v>0</v>
      </c>
      <c r="AF219" s="62">
        <v>0</v>
      </c>
      <c r="AG219" s="62">
        <v>0</v>
      </c>
      <c r="AH219" s="62">
        <v>140</v>
      </c>
      <c r="AI219" s="62">
        <v>0</v>
      </c>
      <c r="AJ219" s="62">
        <v>0</v>
      </c>
      <c r="AK219" s="62">
        <v>0</v>
      </c>
      <c r="AL219" s="62" t="s">
        <v>290</v>
      </c>
      <c r="AM219" s="62">
        <v>65</v>
      </c>
      <c r="AN219" s="62" t="s">
        <v>290</v>
      </c>
      <c r="AO219" s="62">
        <v>100</v>
      </c>
      <c r="AP219" s="62">
        <v>110</v>
      </c>
      <c r="AQ219" s="62">
        <v>210</v>
      </c>
      <c r="AR219" t="b">
        <f>IFERROR(MATCH('2019'!A219, '2020'!A:A, 0) &gt;0, FALSE)</f>
        <v>1</v>
      </c>
    </row>
    <row r="220" spans="1:44">
      <c r="A220" s="60" t="s">
        <v>1411</v>
      </c>
      <c r="B220" s="60" t="s">
        <v>1412</v>
      </c>
      <c r="C220" s="60" t="s">
        <v>8455</v>
      </c>
      <c r="D220" s="60" t="s">
        <v>8456</v>
      </c>
      <c r="E220" s="60" t="s">
        <v>1204</v>
      </c>
      <c r="F220" s="60" t="s">
        <v>288</v>
      </c>
      <c r="G220" s="60" t="s">
        <v>1205</v>
      </c>
      <c r="H220" s="60" t="s">
        <v>14458</v>
      </c>
      <c r="I220" s="60" t="s">
        <v>146</v>
      </c>
      <c r="J220" s="61">
        <v>3</v>
      </c>
      <c r="K220" s="61">
        <v>18</v>
      </c>
      <c r="L220" s="61">
        <v>8</v>
      </c>
      <c r="M220" s="61">
        <v>29</v>
      </c>
      <c r="N220" s="62">
        <v>27</v>
      </c>
      <c r="O220" s="62">
        <v>19</v>
      </c>
      <c r="P220" s="62">
        <v>20</v>
      </c>
      <c r="Q220" s="62">
        <v>26</v>
      </c>
      <c r="R220" s="62">
        <v>28</v>
      </c>
      <c r="S220" s="62">
        <v>34</v>
      </c>
      <c r="T220" s="62">
        <v>27</v>
      </c>
      <c r="U220" s="62">
        <v>26</v>
      </c>
      <c r="V220" s="62">
        <v>31</v>
      </c>
      <c r="W220" s="62">
        <v>22</v>
      </c>
      <c r="X220" s="62">
        <v>0</v>
      </c>
      <c r="Y220" s="62">
        <v>0</v>
      </c>
      <c r="Z220" s="62">
        <v>0</v>
      </c>
      <c r="AA220" s="62">
        <v>0</v>
      </c>
      <c r="AB220" s="62">
        <v>0</v>
      </c>
      <c r="AC220" s="62">
        <v>0</v>
      </c>
      <c r="AD220" s="62">
        <v>0</v>
      </c>
      <c r="AE220" s="62" t="s">
        <v>290</v>
      </c>
      <c r="AF220" s="62">
        <v>35</v>
      </c>
      <c r="AG220" s="62">
        <v>0</v>
      </c>
      <c r="AH220" s="62" t="s">
        <v>290</v>
      </c>
      <c r="AI220" s="62">
        <v>0</v>
      </c>
      <c r="AJ220" s="62" t="s">
        <v>290</v>
      </c>
      <c r="AK220" s="62">
        <v>0</v>
      </c>
      <c r="AL220" s="62">
        <v>0</v>
      </c>
      <c r="AM220" s="62">
        <v>278</v>
      </c>
      <c r="AN220" s="62">
        <v>12</v>
      </c>
      <c r="AO220" s="62">
        <v>145</v>
      </c>
      <c r="AP220" s="62">
        <v>152</v>
      </c>
      <c r="AQ220" s="62">
        <v>297</v>
      </c>
      <c r="AR220" t="b">
        <f>IFERROR(MATCH('2019'!A220, '2020'!A:A, 0) &gt;0, FALSE)</f>
        <v>1</v>
      </c>
    </row>
    <row r="221" spans="1:44">
      <c r="A221" s="60" t="s">
        <v>1415</v>
      </c>
      <c r="B221" s="60" t="s">
        <v>1416</v>
      </c>
      <c r="C221" s="60" t="s">
        <v>14459</v>
      </c>
      <c r="D221" s="60" t="s">
        <v>1419</v>
      </c>
      <c r="E221" s="60" t="s">
        <v>1420</v>
      </c>
      <c r="F221" s="60" t="s">
        <v>288</v>
      </c>
      <c r="G221" s="60" t="s">
        <v>1421</v>
      </c>
      <c r="H221" s="60" t="s">
        <v>14460</v>
      </c>
      <c r="I221" s="60" t="s">
        <v>146</v>
      </c>
      <c r="J221" s="61">
        <v>1</v>
      </c>
      <c r="K221" s="61">
        <v>17.5</v>
      </c>
      <c r="L221" s="61">
        <v>9</v>
      </c>
      <c r="M221" s="61">
        <v>27.5</v>
      </c>
      <c r="N221" s="62">
        <v>46</v>
      </c>
      <c r="O221" s="62">
        <v>27</v>
      </c>
      <c r="P221" s="62">
        <v>26</v>
      </c>
      <c r="Q221" s="62">
        <v>27</v>
      </c>
      <c r="R221" s="62">
        <v>33</v>
      </c>
      <c r="S221" s="62">
        <v>32</v>
      </c>
      <c r="T221" s="62">
        <v>40</v>
      </c>
      <c r="U221" s="62">
        <v>37</v>
      </c>
      <c r="V221" s="62">
        <v>42</v>
      </c>
      <c r="W221" s="62">
        <v>41</v>
      </c>
      <c r="X221" s="62">
        <v>0</v>
      </c>
      <c r="Y221" s="62">
        <v>0</v>
      </c>
      <c r="Z221" s="62">
        <v>0</v>
      </c>
      <c r="AA221" s="62">
        <v>0</v>
      </c>
      <c r="AB221" s="62">
        <v>0</v>
      </c>
      <c r="AC221" s="62">
        <v>0</v>
      </c>
      <c r="AD221" s="62">
        <v>0</v>
      </c>
      <c r="AE221" s="62">
        <v>0</v>
      </c>
      <c r="AF221" s="62">
        <v>0</v>
      </c>
      <c r="AG221" s="62">
        <v>0</v>
      </c>
      <c r="AH221" s="62" t="s">
        <v>290</v>
      </c>
      <c r="AI221" s="62" t="s">
        <v>290</v>
      </c>
      <c r="AJ221" s="62">
        <v>0</v>
      </c>
      <c r="AK221" s="62" t="s">
        <v>290</v>
      </c>
      <c r="AL221" s="62">
        <v>0</v>
      </c>
      <c r="AM221" s="62">
        <v>337</v>
      </c>
      <c r="AN221" s="62" t="s">
        <v>290</v>
      </c>
      <c r="AO221" s="62">
        <v>154</v>
      </c>
      <c r="AP221" s="62">
        <v>197</v>
      </c>
      <c r="AQ221" s="62">
        <v>351</v>
      </c>
      <c r="AR221" t="b">
        <f>IFERROR(MATCH('2019'!A221, '2020'!A:A, 0) &gt;0, FALSE)</f>
        <v>1</v>
      </c>
    </row>
    <row r="222" spans="1:44">
      <c r="A222" s="60" t="s">
        <v>1422</v>
      </c>
      <c r="B222" s="60" t="s">
        <v>1423</v>
      </c>
      <c r="C222" s="60" t="s">
        <v>16024</v>
      </c>
      <c r="D222" s="60" t="s">
        <v>1425</v>
      </c>
      <c r="E222" s="60" t="s">
        <v>1333</v>
      </c>
      <c r="F222" s="60" t="s">
        <v>288</v>
      </c>
      <c r="G222" s="60" t="s">
        <v>1334</v>
      </c>
      <c r="H222" s="60" t="s">
        <v>14461</v>
      </c>
      <c r="I222" s="60" t="s">
        <v>146</v>
      </c>
      <c r="J222" s="61">
        <v>4</v>
      </c>
      <c r="K222" s="61">
        <v>32</v>
      </c>
      <c r="L222" s="61">
        <v>20</v>
      </c>
      <c r="M222" s="61">
        <v>56</v>
      </c>
      <c r="N222" s="62">
        <v>70</v>
      </c>
      <c r="O222" s="62">
        <v>39</v>
      </c>
      <c r="P222" s="62">
        <v>50</v>
      </c>
      <c r="Q222" s="62">
        <v>43</v>
      </c>
      <c r="R222" s="62">
        <v>43</v>
      </c>
      <c r="S222" s="62">
        <v>65</v>
      </c>
      <c r="T222" s="62">
        <v>57</v>
      </c>
      <c r="U222" s="62">
        <v>57</v>
      </c>
      <c r="V222" s="62">
        <v>35</v>
      </c>
      <c r="W222" s="62">
        <v>62</v>
      </c>
      <c r="X222" s="62">
        <v>0</v>
      </c>
      <c r="Y222" s="62">
        <v>0</v>
      </c>
      <c r="Z222" s="62">
        <v>0</v>
      </c>
      <c r="AA222" s="62">
        <v>0</v>
      </c>
      <c r="AB222" s="62">
        <v>0</v>
      </c>
      <c r="AC222" s="62">
        <v>0</v>
      </c>
      <c r="AD222" s="62">
        <v>0</v>
      </c>
      <c r="AE222" s="62" t="s">
        <v>290</v>
      </c>
      <c r="AF222" s="62">
        <v>44</v>
      </c>
      <c r="AG222" s="62">
        <v>0</v>
      </c>
      <c r="AH222" s="62">
        <v>84</v>
      </c>
      <c r="AI222" s="62">
        <v>0</v>
      </c>
      <c r="AJ222" s="62">
        <v>29</v>
      </c>
      <c r="AK222" s="62">
        <v>30</v>
      </c>
      <c r="AL222" s="62">
        <v>0</v>
      </c>
      <c r="AM222" s="62">
        <v>426</v>
      </c>
      <c r="AN222" s="62" t="s">
        <v>290</v>
      </c>
      <c r="AO222" s="62">
        <v>304</v>
      </c>
      <c r="AP222" s="62">
        <v>266</v>
      </c>
      <c r="AQ222" s="62">
        <v>570</v>
      </c>
      <c r="AR222" t="b">
        <f>IFERROR(MATCH('2019'!A222, '2020'!A:A, 0) &gt;0, FALSE)</f>
        <v>1</v>
      </c>
    </row>
    <row r="223" spans="1:44">
      <c r="A223" s="60" t="s">
        <v>1426</v>
      </c>
      <c r="B223" s="60" t="s">
        <v>1427</v>
      </c>
      <c r="C223" s="60" t="s">
        <v>14751</v>
      </c>
      <c r="D223" s="60" t="s">
        <v>1429</v>
      </c>
      <c r="E223" s="60" t="s">
        <v>1122</v>
      </c>
      <c r="F223" s="60" t="s">
        <v>288</v>
      </c>
      <c r="G223" s="60" t="s">
        <v>1410</v>
      </c>
      <c r="H223" s="60" t="s">
        <v>14462</v>
      </c>
      <c r="I223" s="60" t="s">
        <v>146</v>
      </c>
      <c r="J223" s="61">
        <v>3</v>
      </c>
      <c r="K223" s="61">
        <v>12</v>
      </c>
      <c r="L223" s="61">
        <v>3</v>
      </c>
      <c r="M223" s="61">
        <v>18</v>
      </c>
      <c r="N223" s="62">
        <v>28</v>
      </c>
      <c r="O223" s="62">
        <v>12</v>
      </c>
      <c r="P223" s="62">
        <v>18</v>
      </c>
      <c r="Q223" s="62">
        <v>19</v>
      </c>
      <c r="R223" s="62">
        <v>25</v>
      </c>
      <c r="S223" s="62" t="s">
        <v>290</v>
      </c>
      <c r="T223" s="62">
        <v>24</v>
      </c>
      <c r="U223" s="62">
        <v>16</v>
      </c>
      <c r="V223" s="62">
        <v>20</v>
      </c>
      <c r="W223" s="62">
        <v>13</v>
      </c>
      <c r="X223" s="62">
        <v>0</v>
      </c>
      <c r="Y223" s="62">
        <v>0</v>
      </c>
      <c r="Z223" s="62">
        <v>0</v>
      </c>
      <c r="AA223" s="62">
        <v>0</v>
      </c>
      <c r="AB223" s="62">
        <v>0</v>
      </c>
      <c r="AC223" s="62">
        <v>0</v>
      </c>
      <c r="AD223" s="62">
        <v>0</v>
      </c>
      <c r="AE223" s="62">
        <v>0</v>
      </c>
      <c r="AF223" s="62">
        <v>0</v>
      </c>
      <c r="AG223" s="62">
        <v>0</v>
      </c>
      <c r="AH223" s="62">
        <v>162</v>
      </c>
      <c r="AI223" s="62">
        <v>0</v>
      </c>
      <c r="AJ223" s="62" t="s">
        <v>290</v>
      </c>
      <c r="AK223" s="62" t="s">
        <v>290</v>
      </c>
      <c r="AL223" s="62" t="s">
        <v>290</v>
      </c>
      <c r="AM223" s="62">
        <v>11</v>
      </c>
      <c r="AN223" s="62" t="s">
        <v>290</v>
      </c>
      <c r="AO223" s="62">
        <v>85</v>
      </c>
      <c r="AP223" s="62">
        <v>98</v>
      </c>
      <c r="AQ223" s="62">
        <v>183</v>
      </c>
      <c r="AR223" t="b">
        <f>IFERROR(MATCH('2019'!A223, '2020'!A:A, 0) &gt;0, FALSE)</f>
        <v>1</v>
      </c>
    </row>
    <row r="224" spans="1:44">
      <c r="A224" s="60" t="s">
        <v>11843</v>
      </c>
      <c r="B224" s="60" t="s">
        <v>8493</v>
      </c>
      <c r="C224" s="60" t="s">
        <v>14465</v>
      </c>
      <c r="D224" s="60" t="s">
        <v>8496</v>
      </c>
      <c r="E224" s="60" t="s">
        <v>1296</v>
      </c>
      <c r="F224" s="60" t="s">
        <v>288</v>
      </c>
      <c r="G224" s="60" t="s">
        <v>1297</v>
      </c>
      <c r="H224" s="60" t="s">
        <v>14466</v>
      </c>
      <c r="I224" s="60" t="s">
        <v>146</v>
      </c>
      <c r="J224" s="61">
        <v>3</v>
      </c>
      <c r="K224" s="61">
        <v>7</v>
      </c>
      <c r="L224" s="61">
        <v>0.5</v>
      </c>
      <c r="M224" s="61">
        <v>10.5</v>
      </c>
      <c r="N224" s="62">
        <v>0</v>
      </c>
      <c r="O224" s="62" t="s">
        <v>290</v>
      </c>
      <c r="P224" s="62">
        <v>11</v>
      </c>
      <c r="Q224" s="62" t="s">
        <v>290</v>
      </c>
      <c r="R224" s="62" t="s">
        <v>290</v>
      </c>
      <c r="S224" s="62" t="s">
        <v>290</v>
      </c>
      <c r="T224" s="62" t="s">
        <v>290</v>
      </c>
      <c r="U224" s="62" t="s">
        <v>290</v>
      </c>
      <c r="V224" s="62" t="s">
        <v>290</v>
      </c>
      <c r="W224" s="62" t="s">
        <v>290</v>
      </c>
      <c r="X224" s="62" t="s">
        <v>290</v>
      </c>
      <c r="Y224" s="62" t="s">
        <v>290</v>
      </c>
      <c r="Z224" s="62" t="s">
        <v>290</v>
      </c>
      <c r="AA224" s="62" t="s">
        <v>290</v>
      </c>
      <c r="AB224" s="62">
        <v>0</v>
      </c>
      <c r="AC224" s="62">
        <v>0</v>
      </c>
      <c r="AD224" s="62">
        <v>0</v>
      </c>
      <c r="AE224" s="62">
        <v>0</v>
      </c>
      <c r="AF224" s="62">
        <v>0</v>
      </c>
      <c r="AG224" s="62">
        <v>0</v>
      </c>
      <c r="AH224" s="62" t="s">
        <v>290</v>
      </c>
      <c r="AI224" s="62" t="s">
        <v>290</v>
      </c>
      <c r="AJ224" s="62" t="s">
        <v>290</v>
      </c>
      <c r="AK224" s="62">
        <v>17</v>
      </c>
      <c r="AL224" s="62">
        <v>0</v>
      </c>
      <c r="AM224" s="62">
        <v>39</v>
      </c>
      <c r="AN224" s="62">
        <v>10</v>
      </c>
      <c r="AO224" s="62">
        <v>35</v>
      </c>
      <c r="AP224" s="62">
        <v>38</v>
      </c>
      <c r="AQ224" s="62">
        <v>73</v>
      </c>
      <c r="AR224" t="b">
        <f>IFERROR(MATCH('2019'!A224, '2020'!A:A, 0) &gt;0, FALSE)</f>
        <v>0</v>
      </c>
    </row>
    <row r="225" spans="1:44">
      <c r="A225" s="60" t="s">
        <v>1435</v>
      </c>
      <c r="B225" s="60" t="s">
        <v>1436</v>
      </c>
      <c r="C225" s="60" t="s">
        <v>5547</v>
      </c>
      <c r="D225" s="60" t="s">
        <v>1438</v>
      </c>
      <c r="E225" s="60" t="s">
        <v>1272</v>
      </c>
      <c r="F225" s="60" t="s">
        <v>288</v>
      </c>
      <c r="G225" s="60" t="s">
        <v>1199</v>
      </c>
      <c r="H225" s="60" t="s">
        <v>14467</v>
      </c>
      <c r="I225" s="60" t="s">
        <v>146</v>
      </c>
      <c r="J225" s="61">
        <v>2.5</v>
      </c>
      <c r="K225" s="61">
        <v>13.5</v>
      </c>
      <c r="L225" s="61">
        <v>4.7</v>
      </c>
      <c r="M225" s="61">
        <v>20.7</v>
      </c>
      <c r="N225" s="62">
        <v>18</v>
      </c>
      <c r="O225" s="62">
        <v>18</v>
      </c>
      <c r="P225" s="62">
        <v>27</v>
      </c>
      <c r="Q225" s="62">
        <v>17</v>
      </c>
      <c r="R225" s="62">
        <v>18</v>
      </c>
      <c r="S225" s="62">
        <v>18</v>
      </c>
      <c r="T225" s="62">
        <v>21</v>
      </c>
      <c r="U225" s="62">
        <v>19</v>
      </c>
      <c r="V225" s="62">
        <v>18</v>
      </c>
      <c r="W225" s="62">
        <v>17</v>
      </c>
      <c r="X225" s="62">
        <v>0</v>
      </c>
      <c r="Y225" s="62">
        <v>0</v>
      </c>
      <c r="Z225" s="62">
        <v>0</v>
      </c>
      <c r="AA225" s="62">
        <v>0</v>
      </c>
      <c r="AB225" s="62">
        <v>0</v>
      </c>
      <c r="AC225" s="62">
        <v>0</v>
      </c>
      <c r="AD225" s="62">
        <v>0</v>
      </c>
      <c r="AE225" s="62">
        <v>0</v>
      </c>
      <c r="AF225" s="62">
        <v>0</v>
      </c>
      <c r="AG225" s="62">
        <v>0</v>
      </c>
      <c r="AH225" s="62">
        <v>129</v>
      </c>
      <c r="AI225" s="62">
        <v>0</v>
      </c>
      <c r="AJ225" s="62">
        <v>0</v>
      </c>
      <c r="AK225" s="62">
        <v>27</v>
      </c>
      <c r="AL225" s="62" t="s">
        <v>290</v>
      </c>
      <c r="AM225" s="62">
        <v>21</v>
      </c>
      <c r="AN225" s="62">
        <v>12</v>
      </c>
      <c r="AO225" s="62">
        <v>97</v>
      </c>
      <c r="AP225" s="62">
        <v>94</v>
      </c>
      <c r="AQ225" s="62">
        <v>191</v>
      </c>
      <c r="AR225" t="b">
        <f>IFERROR(MATCH('2019'!A225, '2020'!A:A, 0) &gt;0, FALSE)</f>
        <v>1</v>
      </c>
    </row>
    <row r="226" spans="1:44">
      <c r="A226" s="60" t="s">
        <v>1439</v>
      </c>
      <c r="B226" s="60" t="s">
        <v>1440</v>
      </c>
      <c r="C226" s="60" t="s">
        <v>11847</v>
      </c>
      <c r="D226" s="60" t="s">
        <v>1443</v>
      </c>
      <c r="E226" s="60" t="s">
        <v>1296</v>
      </c>
      <c r="F226" s="60" t="s">
        <v>288</v>
      </c>
      <c r="G226" s="60" t="s">
        <v>1297</v>
      </c>
      <c r="H226" s="60" t="s">
        <v>14468</v>
      </c>
      <c r="I226" s="60" t="s">
        <v>146</v>
      </c>
      <c r="J226" s="61">
        <v>1</v>
      </c>
      <c r="K226" s="61">
        <v>26.5</v>
      </c>
      <c r="L226" s="61">
        <v>9</v>
      </c>
      <c r="M226" s="61">
        <v>36.5</v>
      </c>
      <c r="N226" s="62">
        <v>71</v>
      </c>
      <c r="O226" s="62">
        <v>37</v>
      </c>
      <c r="P226" s="62">
        <v>38</v>
      </c>
      <c r="Q226" s="62">
        <v>48</v>
      </c>
      <c r="R226" s="62">
        <v>43</v>
      </c>
      <c r="S226" s="62">
        <v>46</v>
      </c>
      <c r="T226" s="62">
        <v>40</v>
      </c>
      <c r="U226" s="62">
        <v>34</v>
      </c>
      <c r="V226" s="62">
        <v>46</v>
      </c>
      <c r="W226" s="62">
        <v>42</v>
      </c>
      <c r="X226" s="62">
        <v>0</v>
      </c>
      <c r="Y226" s="62">
        <v>0</v>
      </c>
      <c r="Z226" s="62">
        <v>0</v>
      </c>
      <c r="AA226" s="62">
        <v>0</v>
      </c>
      <c r="AB226" s="62">
        <v>0</v>
      </c>
      <c r="AC226" s="62">
        <v>0</v>
      </c>
      <c r="AD226" s="62">
        <v>0</v>
      </c>
      <c r="AE226" s="62">
        <v>0</v>
      </c>
      <c r="AF226" s="62">
        <v>0</v>
      </c>
      <c r="AG226" s="62">
        <v>0</v>
      </c>
      <c r="AH226" s="62">
        <v>118</v>
      </c>
      <c r="AI226" s="62">
        <v>0</v>
      </c>
      <c r="AJ226" s="62">
        <v>10</v>
      </c>
      <c r="AK226" s="62">
        <v>18</v>
      </c>
      <c r="AL226" s="62">
        <v>0</v>
      </c>
      <c r="AM226" s="62">
        <v>298</v>
      </c>
      <c r="AN226" s="62" t="s">
        <v>290</v>
      </c>
      <c r="AO226" s="62">
        <v>231</v>
      </c>
      <c r="AP226" s="62">
        <v>214</v>
      </c>
      <c r="AQ226" s="62">
        <v>445</v>
      </c>
      <c r="AR226" t="b">
        <f>IFERROR(MATCH('2019'!A226, '2020'!A:A, 0) &gt;0, FALSE)</f>
        <v>1</v>
      </c>
    </row>
    <row r="227" spans="1:44">
      <c r="A227" s="60" t="s">
        <v>1444</v>
      </c>
      <c r="B227" s="60" t="s">
        <v>1445</v>
      </c>
      <c r="C227" s="60" t="s">
        <v>5553</v>
      </c>
      <c r="D227" s="60" t="s">
        <v>1448</v>
      </c>
      <c r="E227" s="60" t="s">
        <v>1449</v>
      </c>
      <c r="F227" s="60" t="s">
        <v>288</v>
      </c>
      <c r="G227" s="60" t="s">
        <v>1450</v>
      </c>
      <c r="H227" s="60" t="s">
        <v>14471</v>
      </c>
      <c r="I227" s="60" t="s">
        <v>146</v>
      </c>
      <c r="J227" s="61">
        <v>2</v>
      </c>
      <c r="K227" s="61">
        <v>15</v>
      </c>
      <c r="L227" s="61">
        <v>4</v>
      </c>
      <c r="M227" s="61">
        <v>21</v>
      </c>
      <c r="N227" s="62">
        <v>33</v>
      </c>
      <c r="O227" s="62">
        <v>18</v>
      </c>
      <c r="P227" s="62">
        <v>20</v>
      </c>
      <c r="Q227" s="62">
        <v>14</v>
      </c>
      <c r="R227" s="62">
        <v>23</v>
      </c>
      <c r="S227" s="62" t="s">
        <v>290</v>
      </c>
      <c r="T227" s="62">
        <v>15</v>
      </c>
      <c r="U227" s="62">
        <v>23</v>
      </c>
      <c r="V227" s="62" t="s">
        <v>290</v>
      </c>
      <c r="W227" s="62">
        <v>14</v>
      </c>
      <c r="X227" s="62">
        <v>0</v>
      </c>
      <c r="Y227" s="62">
        <v>0</v>
      </c>
      <c r="Z227" s="62">
        <v>0</v>
      </c>
      <c r="AA227" s="62">
        <v>0</v>
      </c>
      <c r="AB227" s="62">
        <v>0</v>
      </c>
      <c r="AC227" s="62">
        <v>0</v>
      </c>
      <c r="AD227" s="62">
        <v>0</v>
      </c>
      <c r="AE227" s="62">
        <v>0</v>
      </c>
      <c r="AF227" s="62">
        <v>0</v>
      </c>
      <c r="AG227" s="62">
        <v>0</v>
      </c>
      <c r="AH227" s="62">
        <v>0</v>
      </c>
      <c r="AI227" s="62">
        <v>0</v>
      </c>
      <c r="AJ227" s="62">
        <v>0</v>
      </c>
      <c r="AK227" s="62">
        <v>0</v>
      </c>
      <c r="AL227" s="62">
        <v>0</v>
      </c>
      <c r="AM227" s="62">
        <v>165</v>
      </c>
      <c r="AN227" s="62" t="s">
        <v>290</v>
      </c>
      <c r="AO227" s="62">
        <v>88</v>
      </c>
      <c r="AP227" s="62">
        <v>86</v>
      </c>
      <c r="AQ227" s="62">
        <v>174</v>
      </c>
      <c r="AR227" t="b">
        <f>IFERROR(MATCH('2019'!A227, '2020'!A:A, 0) &gt;0, FALSE)</f>
        <v>1</v>
      </c>
    </row>
    <row r="228" spans="1:44">
      <c r="A228" s="60" t="s">
        <v>4593</v>
      </c>
      <c r="B228" s="60" t="s">
        <v>4594</v>
      </c>
      <c r="C228" s="60" t="s">
        <v>5556</v>
      </c>
      <c r="D228" s="60" t="s">
        <v>4597</v>
      </c>
      <c r="E228" s="60" t="s">
        <v>1475</v>
      </c>
      <c r="F228" s="60" t="s">
        <v>288</v>
      </c>
      <c r="G228" s="60" t="s">
        <v>1476</v>
      </c>
      <c r="H228" s="60" t="s">
        <v>14472</v>
      </c>
      <c r="I228" s="60" t="s">
        <v>146</v>
      </c>
      <c r="J228" s="61">
        <v>2.2999999999999998</v>
      </c>
      <c r="K228" s="61">
        <v>22.2</v>
      </c>
      <c r="L228" s="61">
        <v>10.7</v>
      </c>
      <c r="M228" s="61">
        <v>35.200000000000003</v>
      </c>
      <c r="N228" s="62">
        <v>18</v>
      </c>
      <c r="O228" s="62">
        <v>13</v>
      </c>
      <c r="P228" s="62">
        <v>17</v>
      </c>
      <c r="Q228" s="62">
        <v>18</v>
      </c>
      <c r="R228" s="62">
        <v>15</v>
      </c>
      <c r="S228" s="62">
        <v>20</v>
      </c>
      <c r="T228" s="62">
        <v>10</v>
      </c>
      <c r="U228" s="62">
        <v>15</v>
      </c>
      <c r="V228" s="62">
        <v>16</v>
      </c>
      <c r="W228" s="62">
        <v>14</v>
      </c>
      <c r="X228" s="62">
        <v>17</v>
      </c>
      <c r="Y228" s="62">
        <v>13</v>
      </c>
      <c r="Z228" s="62">
        <v>18</v>
      </c>
      <c r="AA228" s="62">
        <v>28</v>
      </c>
      <c r="AB228" s="62">
        <v>0</v>
      </c>
      <c r="AC228" s="62">
        <v>0</v>
      </c>
      <c r="AD228" s="62">
        <v>0</v>
      </c>
      <c r="AE228" s="62">
        <v>0</v>
      </c>
      <c r="AF228" s="62">
        <v>0</v>
      </c>
      <c r="AG228" s="62">
        <v>0</v>
      </c>
      <c r="AH228" s="62">
        <v>21</v>
      </c>
      <c r="AI228" s="62">
        <v>0</v>
      </c>
      <c r="AJ228" s="62">
        <v>19</v>
      </c>
      <c r="AK228" s="62">
        <v>21</v>
      </c>
      <c r="AL228" s="62">
        <v>0</v>
      </c>
      <c r="AM228" s="62">
        <v>170</v>
      </c>
      <c r="AN228" s="62" t="s">
        <v>290</v>
      </c>
      <c r="AO228" s="62">
        <v>191</v>
      </c>
      <c r="AP228" s="62">
        <v>41</v>
      </c>
      <c r="AQ228" s="62">
        <v>232</v>
      </c>
      <c r="AR228" t="b">
        <f>IFERROR(MATCH('2019'!A228, '2020'!A:A, 0) &gt;0, FALSE)</f>
        <v>1</v>
      </c>
    </row>
    <row r="229" spans="1:44">
      <c r="A229" s="60" t="s">
        <v>1451</v>
      </c>
      <c r="B229" s="60" t="s">
        <v>8522</v>
      </c>
      <c r="C229" s="60" t="s">
        <v>8524</v>
      </c>
      <c r="D229" s="60" t="s">
        <v>1453</v>
      </c>
      <c r="E229" s="60" t="s">
        <v>1289</v>
      </c>
      <c r="F229" s="60" t="s">
        <v>288</v>
      </c>
      <c r="G229" s="60" t="s">
        <v>1290</v>
      </c>
      <c r="H229" s="60" t="s">
        <v>14473</v>
      </c>
      <c r="I229" s="60" t="s">
        <v>146</v>
      </c>
      <c r="J229" s="61">
        <v>1</v>
      </c>
      <c r="K229" s="61">
        <v>17.600000000000001</v>
      </c>
      <c r="L229" s="61">
        <v>5</v>
      </c>
      <c r="M229" s="61">
        <v>23.6</v>
      </c>
      <c r="N229" s="62">
        <v>33</v>
      </c>
      <c r="O229" s="62">
        <v>23</v>
      </c>
      <c r="P229" s="62">
        <v>26</v>
      </c>
      <c r="Q229" s="62">
        <v>31</v>
      </c>
      <c r="R229" s="62">
        <v>20</v>
      </c>
      <c r="S229" s="62">
        <v>27</v>
      </c>
      <c r="T229" s="62">
        <v>24</v>
      </c>
      <c r="U229" s="62">
        <v>25</v>
      </c>
      <c r="V229" s="62">
        <v>23</v>
      </c>
      <c r="W229" s="62">
        <v>26</v>
      </c>
      <c r="X229" s="62">
        <v>0</v>
      </c>
      <c r="Y229" s="62">
        <v>0</v>
      </c>
      <c r="Z229" s="62">
        <v>0</v>
      </c>
      <c r="AA229" s="62">
        <v>0</v>
      </c>
      <c r="AB229" s="62">
        <v>0</v>
      </c>
      <c r="AC229" s="62">
        <v>0</v>
      </c>
      <c r="AD229" s="62">
        <v>0</v>
      </c>
      <c r="AE229" s="62">
        <v>0</v>
      </c>
      <c r="AF229" s="62">
        <v>27</v>
      </c>
      <c r="AG229" s="62">
        <v>0</v>
      </c>
      <c r="AH229" s="62">
        <v>0</v>
      </c>
      <c r="AI229" s="62" t="s">
        <v>290</v>
      </c>
      <c r="AJ229" s="62" t="s">
        <v>290</v>
      </c>
      <c r="AK229" s="62">
        <v>19</v>
      </c>
      <c r="AL229" s="62">
        <v>0</v>
      </c>
      <c r="AM229" s="62">
        <v>248</v>
      </c>
      <c r="AN229" s="62">
        <v>14</v>
      </c>
      <c r="AO229" s="62">
        <v>137</v>
      </c>
      <c r="AP229" s="62">
        <v>148</v>
      </c>
      <c r="AQ229" s="62">
        <v>285</v>
      </c>
      <c r="AR229" t="b">
        <f>IFERROR(MATCH('2019'!A229, '2020'!A:A, 0) &gt;0, FALSE)</f>
        <v>1</v>
      </c>
    </row>
    <row r="230" spans="1:44">
      <c r="A230" s="60" t="s">
        <v>1454</v>
      </c>
      <c r="B230" s="60" t="s">
        <v>1455</v>
      </c>
      <c r="C230" s="60" t="s">
        <v>16025</v>
      </c>
      <c r="D230" s="60" t="s">
        <v>1457</v>
      </c>
      <c r="E230" s="60" t="s">
        <v>1458</v>
      </c>
      <c r="F230" s="60" t="s">
        <v>288</v>
      </c>
      <c r="G230" s="60" t="s">
        <v>1459</v>
      </c>
      <c r="H230" s="60" t="s">
        <v>14474</v>
      </c>
      <c r="I230" s="60" t="s">
        <v>146</v>
      </c>
      <c r="J230" s="61">
        <v>1</v>
      </c>
      <c r="K230" s="61">
        <v>15</v>
      </c>
      <c r="L230" s="61">
        <v>5</v>
      </c>
      <c r="M230" s="61">
        <v>21</v>
      </c>
      <c r="N230" s="62">
        <v>16</v>
      </c>
      <c r="O230" s="62">
        <v>26</v>
      </c>
      <c r="P230" s="62">
        <v>18</v>
      </c>
      <c r="Q230" s="62">
        <v>16</v>
      </c>
      <c r="R230" s="62">
        <v>22</v>
      </c>
      <c r="S230" s="62">
        <v>19</v>
      </c>
      <c r="T230" s="62">
        <v>25</v>
      </c>
      <c r="U230" s="62">
        <v>15</v>
      </c>
      <c r="V230" s="62">
        <v>15</v>
      </c>
      <c r="W230" s="62">
        <v>20</v>
      </c>
      <c r="X230" s="62">
        <v>0</v>
      </c>
      <c r="Y230" s="62">
        <v>0</v>
      </c>
      <c r="Z230" s="62">
        <v>0</v>
      </c>
      <c r="AA230" s="62">
        <v>0</v>
      </c>
      <c r="AB230" s="62">
        <v>0</v>
      </c>
      <c r="AC230" s="62">
        <v>0</v>
      </c>
      <c r="AD230" s="62">
        <v>0</v>
      </c>
      <c r="AE230" s="62">
        <v>0</v>
      </c>
      <c r="AF230" s="62">
        <v>0</v>
      </c>
      <c r="AG230" s="62">
        <v>0</v>
      </c>
      <c r="AH230" s="62">
        <v>20</v>
      </c>
      <c r="AI230" s="62" t="s">
        <v>290</v>
      </c>
      <c r="AJ230" s="62">
        <v>0</v>
      </c>
      <c r="AK230" s="62">
        <v>52</v>
      </c>
      <c r="AL230" s="62">
        <v>0</v>
      </c>
      <c r="AM230" s="62">
        <v>45</v>
      </c>
      <c r="AN230" s="62">
        <v>73</v>
      </c>
      <c r="AO230" s="62">
        <v>98</v>
      </c>
      <c r="AP230" s="62">
        <v>94</v>
      </c>
      <c r="AQ230" s="62">
        <v>192</v>
      </c>
      <c r="AR230" t="b">
        <f>IFERROR(MATCH('2019'!A230, '2020'!A:A, 0) &gt;0, FALSE)</f>
        <v>1</v>
      </c>
    </row>
    <row r="231" spans="1:44">
      <c r="A231" s="60" t="s">
        <v>11857</v>
      </c>
      <c r="B231" s="60" t="s">
        <v>11858</v>
      </c>
      <c r="C231" s="60" t="s">
        <v>14475</v>
      </c>
      <c r="D231" s="60" t="s">
        <v>11860</v>
      </c>
      <c r="E231" s="60" t="s">
        <v>11861</v>
      </c>
      <c r="F231" s="60" t="s">
        <v>288</v>
      </c>
      <c r="G231" s="60" t="s">
        <v>1225</v>
      </c>
      <c r="H231" s="60" t="s">
        <v>14476</v>
      </c>
      <c r="I231" s="60" t="s">
        <v>146</v>
      </c>
      <c r="J231" s="61">
        <v>1</v>
      </c>
      <c r="K231" s="61">
        <v>6</v>
      </c>
      <c r="L231" s="61">
        <v>0</v>
      </c>
      <c r="M231" s="61">
        <v>7</v>
      </c>
      <c r="N231" s="62">
        <v>0</v>
      </c>
      <c r="O231" s="62">
        <v>0</v>
      </c>
      <c r="P231" s="62" t="s">
        <v>290</v>
      </c>
      <c r="Q231" s="62" t="s">
        <v>290</v>
      </c>
      <c r="R231" s="62">
        <v>0</v>
      </c>
      <c r="S231" s="62" t="s">
        <v>290</v>
      </c>
      <c r="T231" s="62" t="s">
        <v>290</v>
      </c>
      <c r="U231" s="62" t="s">
        <v>290</v>
      </c>
      <c r="V231" s="62" t="s">
        <v>290</v>
      </c>
      <c r="W231" s="62">
        <v>0</v>
      </c>
      <c r="X231" s="62">
        <v>0</v>
      </c>
      <c r="Y231" s="62" t="s">
        <v>290</v>
      </c>
      <c r="Z231" s="62">
        <v>0</v>
      </c>
      <c r="AA231" s="62" t="s">
        <v>290</v>
      </c>
      <c r="AB231" s="62">
        <v>0</v>
      </c>
      <c r="AC231" s="62">
        <v>0</v>
      </c>
      <c r="AD231" s="62">
        <v>0</v>
      </c>
      <c r="AE231" s="62">
        <v>0</v>
      </c>
      <c r="AF231" s="62">
        <v>0</v>
      </c>
      <c r="AG231" s="62">
        <v>0</v>
      </c>
      <c r="AH231" s="62">
        <v>0</v>
      </c>
      <c r="AI231" s="62">
        <v>0</v>
      </c>
      <c r="AJ231" s="62">
        <v>0</v>
      </c>
      <c r="AK231" s="62">
        <v>17</v>
      </c>
      <c r="AL231" s="62">
        <v>0</v>
      </c>
      <c r="AM231" s="62">
        <v>0</v>
      </c>
      <c r="AN231" s="62">
        <v>0</v>
      </c>
      <c r="AO231" s="62">
        <v>10</v>
      </c>
      <c r="AP231" s="62" t="s">
        <v>290</v>
      </c>
      <c r="AQ231" s="62">
        <v>17</v>
      </c>
      <c r="AR231" t="b">
        <f>IFERROR(MATCH('2019'!A231, '2020'!A:A, 0) &gt;0, FALSE)</f>
        <v>1</v>
      </c>
    </row>
    <row r="232" spans="1:44">
      <c r="A232" s="60" t="s">
        <v>1460</v>
      </c>
      <c r="B232" s="60" t="s">
        <v>1461</v>
      </c>
      <c r="C232" s="60" t="s">
        <v>5570</v>
      </c>
      <c r="D232" s="60" t="s">
        <v>1463</v>
      </c>
      <c r="E232" s="60" t="s">
        <v>1377</v>
      </c>
      <c r="F232" s="60" t="s">
        <v>288</v>
      </c>
      <c r="G232" s="60" t="s">
        <v>1378</v>
      </c>
      <c r="H232" s="60" t="s">
        <v>14477</v>
      </c>
      <c r="I232" s="60" t="s">
        <v>146</v>
      </c>
      <c r="J232" s="61">
        <v>2</v>
      </c>
      <c r="K232" s="61">
        <v>11</v>
      </c>
      <c r="L232" s="61">
        <v>4.5</v>
      </c>
      <c r="M232" s="61">
        <v>17.5</v>
      </c>
      <c r="N232" s="62">
        <v>31</v>
      </c>
      <c r="O232" s="62" t="s">
        <v>290</v>
      </c>
      <c r="P232" s="62">
        <v>13</v>
      </c>
      <c r="Q232" s="62" t="s">
        <v>290</v>
      </c>
      <c r="R232" s="62" t="s">
        <v>290</v>
      </c>
      <c r="S232" s="62" t="s">
        <v>290</v>
      </c>
      <c r="T232" s="62" t="s">
        <v>290</v>
      </c>
      <c r="U232" s="62" t="s">
        <v>290</v>
      </c>
      <c r="V232" s="62" t="s">
        <v>290</v>
      </c>
      <c r="W232" s="62" t="s">
        <v>290</v>
      </c>
      <c r="X232" s="62">
        <v>0</v>
      </c>
      <c r="Y232" s="62">
        <v>0</v>
      </c>
      <c r="Z232" s="62">
        <v>0</v>
      </c>
      <c r="AA232" s="62">
        <v>0</v>
      </c>
      <c r="AB232" s="62">
        <v>0</v>
      </c>
      <c r="AC232" s="62">
        <v>0</v>
      </c>
      <c r="AD232" s="62">
        <v>0</v>
      </c>
      <c r="AE232" s="62">
        <v>0</v>
      </c>
      <c r="AF232" s="62">
        <v>0</v>
      </c>
      <c r="AG232" s="62">
        <v>0</v>
      </c>
      <c r="AH232" s="62" t="s">
        <v>290</v>
      </c>
      <c r="AI232" s="62">
        <v>0</v>
      </c>
      <c r="AJ232" s="62" t="s">
        <v>290</v>
      </c>
      <c r="AK232" s="62" t="s">
        <v>290</v>
      </c>
      <c r="AL232" s="62">
        <v>0</v>
      </c>
      <c r="AM232" s="62">
        <v>68</v>
      </c>
      <c r="AN232" s="62" t="s">
        <v>290</v>
      </c>
      <c r="AO232" s="62">
        <v>48</v>
      </c>
      <c r="AP232" s="62">
        <v>41</v>
      </c>
      <c r="AQ232" s="62">
        <v>89</v>
      </c>
      <c r="AR232" t="b">
        <f>IFERROR(MATCH('2019'!A232, '2020'!A:A, 0) &gt;0, FALSE)</f>
        <v>1</v>
      </c>
    </row>
    <row r="233" spans="1:44">
      <c r="A233" s="60" t="s">
        <v>1464</v>
      </c>
      <c r="B233" s="60" t="s">
        <v>1465</v>
      </c>
      <c r="C233" s="60" t="s">
        <v>14478</v>
      </c>
      <c r="D233" s="60" t="s">
        <v>1467</v>
      </c>
      <c r="E233" s="60" t="s">
        <v>1468</v>
      </c>
      <c r="F233" s="60" t="s">
        <v>288</v>
      </c>
      <c r="G233" s="60" t="s">
        <v>1469</v>
      </c>
      <c r="H233" s="60" t="s">
        <v>14479</v>
      </c>
      <c r="I233" s="60" t="s">
        <v>146</v>
      </c>
      <c r="J233" s="61">
        <v>1</v>
      </c>
      <c r="K233" s="61">
        <v>5</v>
      </c>
      <c r="L233" s="61">
        <v>1.5</v>
      </c>
      <c r="M233" s="61">
        <v>7.5</v>
      </c>
      <c r="N233" s="62" t="s">
        <v>290</v>
      </c>
      <c r="O233" s="62" t="s">
        <v>290</v>
      </c>
      <c r="P233" s="62" t="s">
        <v>290</v>
      </c>
      <c r="Q233" s="62" t="s">
        <v>290</v>
      </c>
      <c r="R233" s="62" t="s">
        <v>290</v>
      </c>
      <c r="S233" s="62" t="s">
        <v>290</v>
      </c>
      <c r="T233" s="62" t="s">
        <v>290</v>
      </c>
      <c r="U233" s="62" t="s">
        <v>290</v>
      </c>
      <c r="V233" s="62" t="s">
        <v>290</v>
      </c>
      <c r="W233" s="62" t="s">
        <v>290</v>
      </c>
      <c r="X233" s="62">
        <v>0</v>
      </c>
      <c r="Y233" s="62">
        <v>0</v>
      </c>
      <c r="Z233" s="62">
        <v>0</v>
      </c>
      <c r="AA233" s="62">
        <v>0</v>
      </c>
      <c r="AB233" s="62">
        <v>0</v>
      </c>
      <c r="AC233" s="62">
        <v>0</v>
      </c>
      <c r="AD233" s="62">
        <v>0</v>
      </c>
      <c r="AE233" s="62">
        <v>0</v>
      </c>
      <c r="AF233" s="62">
        <v>0</v>
      </c>
      <c r="AG233" s="62">
        <v>0</v>
      </c>
      <c r="AH233" s="62">
        <v>0</v>
      </c>
      <c r="AI233" s="62">
        <v>0</v>
      </c>
      <c r="AJ233" s="62">
        <v>0</v>
      </c>
      <c r="AK233" s="62">
        <v>30</v>
      </c>
      <c r="AL233" s="62">
        <v>0</v>
      </c>
      <c r="AM233" s="62">
        <v>0</v>
      </c>
      <c r="AN233" s="62">
        <v>0</v>
      </c>
      <c r="AO233" s="62">
        <v>18</v>
      </c>
      <c r="AP233" s="62">
        <v>12</v>
      </c>
      <c r="AQ233" s="62">
        <v>30</v>
      </c>
      <c r="AR233" t="b">
        <f>IFERROR(MATCH('2019'!A233, '2020'!A:A, 0) &gt;0, FALSE)</f>
        <v>1</v>
      </c>
    </row>
    <row r="234" spans="1:44">
      <c r="A234" s="60" t="s">
        <v>11866</v>
      </c>
      <c r="B234" s="60" t="s">
        <v>8537</v>
      </c>
      <c r="C234" s="60" t="s">
        <v>8539</v>
      </c>
      <c r="D234" s="60" t="s">
        <v>13430</v>
      </c>
      <c r="E234" s="60" t="s">
        <v>1204</v>
      </c>
      <c r="F234" s="60" t="s">
        <v>288</v>
      </c>
      <c r="G234" s="60" t="s">
        <v>1205</v>
      </c>
      <c r="H234" s="60" t="s">
        <v>14480</v>
      </c>
      <c r="I234" s="60" t="s">
        <v>146</v>
      </c>
      <c r="J234" s="61">
        <v>1</v>
      </c>
      <c r="K234" s="61">
        <v>4.5</v>
      </c>
      <c r="L234" s="61">
        <v>0.5</v>
      </c>
      <c r="M234" s="61">
        <v>6</v>
      </c>
      <c r="N234" s="62">
        <v>0</v>
      </c>
      <c r="O234" s="62" t="s">
        <v>290</v>
      </c>
      <c r="P234" s="62" t="s">
        <v>290</v>
      </c>
      <c r="Q234" s="62" t="s">
        <v>290</v>
      </c>
      <c r="R234" s="62" t="s">
        <v>290</v>
      </c>
      <c r="S234" s="62" t="s">
        <v>290</v>
      </c>
      <c r="T234" s="62" t="s">
        <v>290</v>
      </c>
      <c r="U234" s="62" t="s">
        <v>290</v>
      </c>
      <c r="V234" s="62" t="s">
        <v>290</v>
      </c>
      <c r="W234" s="62" t="s">
        <v>290</v>
      </c>
      <c r="X234" s="62">
        <v>0</v>
      </c>
      <c r="Y234" s="62">
        <v>0</v>
      </c>
      <c r="Z234" s="62">
        <v>0</v>
      </c>
      <c r="AA234" s="62">
        <v>0</v>
      </c>
      <c r="AB234" s="62">
        <v>0</v>
      </c>
      <c r="AC234" s="62">
        <v>0</v>
      </c>
      <c r="AD234" s="62">
        <v>0</v>
      </c>
      <c r="AE234" s="62">
        <v>0</v>
      </c>
      <c r="AF234" s="62">
        <v>0</v>
      </c>
      <c r="AG234" s="62">
        <v>0</v>
      </c>
      <c r="AH234" s="62" t="s">
        <v>290</v>
      </c>
      <c r="AI234" s="62">
        <v>0</v>
      </c>
      <c r="AJ234" s="62" t="s">
        <v>290</v>
      </c>
      <c r="AK234" s="62">
        <v>14</v>
      </c>
      <c r="AL234" s="62">
        <v>0</v>
      </c>
      <c r="AM234" s="62">
        <v>12</v>
      </c>
      <c r="AN234" s="62" t="s">
        <v>290</v>
      </c>
      <c r="AO234" s="62">
        <v>14</v>
      </c>
      <c r="AP234" s="62">
        <v>22</v>
      </c>
      <c r="AQ234" s="62">
        <v>36</v>
      </c>
      <c r="AR234" t="b">
        <f>IFERROR(MATCH('2019'!A234, '2020'!A:A, 0) &gt;0, FALSE)</f>
        <v>0</v>
      </c>
    </row>
    <row r="235" spans="1:44">
      <c r="A235" s="60" t="s">
        <v>1470</v>
      </c>
      <c r="B235" s="60" t="s">
        <v>1471</v>
      </c>
      <c r="C235" s="60" t="s">
        <v>11869</v>
      </c>
      <c r="D235" s="60" t="s">
        <v>1474</v>
      </c>
      <c r="E235" s="60" t="s">
        <v>1475</v>
      </c>
      <c r="F235" s="60" t="s">
        <v>288</v>
      </c>
      <c r="G235" s="60" t="s">
        <v>1476</v>
      </c>
      <c r="H235" s="60" t="s">
        <v>14481</v>
      </c>
      <c r="I235" s="60" t="s">
        <v>146</v>
      </c>
      <c r="J235" s="61">
        <v>8.5</v>
      </c>
      <c r="K235" s="61">
        <v>46.4</v>
      </c>
      <c r="L235" s="61">
        <v>24.6</v>
      </c>
      <c r="M235" s="61">
        <v>79.5</v>
      </c>
      <c r="N235" s="62">
        <v>31</v>
      </c>
      <c r="O235" s="62">
        <v>51</v>
      </c>
      <c r="P235" s="62">
        <v>41</v>
      </c>
      <c r="Q235" s="62">
        <v>39</v>
      </c>
      <c r="R235" s="62">
        <v>53</v>
      </c>
      <c r="S235" s="62">
        <v>37</v>
      </c>
      <c r="T235" s="62">
        <v>52</v>
      </c>
      <c r="U235" s="62">
        <v>58</v>
      </c>
      <c r="V235" s="62">
        <v>50</v>
      </c>
      <c r="W235" s="62">
        <v>51</v>
      </c>
      <c r="X235" s="62">
        <v>53</v>
      </c>
      <c r="Y235" s="62">
        <v>62</v>
      </c>
      <c r="Z235" s="62">
        <v>53</v>
      </c>
      <c r="AA235" s="62">
        <v>54</v>
      </c>
      <c r="AB235" s="62">
        <v>0</v>
      </c>
      <c r="AC235" s="62">
        <v>0</v>
      </c>
      <c r="AD235" s="62">
        <v>0</v>
      </c>
      <c r="AE235" s="62">
        <v>0</v>
      </c>
      <c r="AF235" s="62">
        <v>0</v>
      </c>
      <c r="AG235" s="62">
        <v>0</v>
      </c>
      <c r="AH235" s="62">
        <v>0</v>
      </c>
      <c r="AI235" s="62">
        <v>0</v>
      </c>
      <c r="AJ235" s="62">
        <v>45</v>
      </c>
      <c r="AK235" s="62">
        <v>20</v>
      </c>
      <c r="AL235" s="62">
        <v>0</v>
      </c>
      <c r="AM235" s="62">
        <v>568</v>
      </c>
      <c r="AN235" s="62">
        <v>52</v>
      </c>
      <c r="AO235" s="62">
        <v>347</v>
      </c>
      <c r="AP235" s="62">
        <v>338</v>
      </c>
      <c r="AQ235" s="62">
        <v>685</v>
      </c>
      <c r="AR235" t="b">
        <f>IFERROR(MATCH('2019'!A235, '2020'!A:A, 0) &gt;0, FALSE)</f>
        <v>1</v>
      </c>
    </row>
    <row r="236" spans="1:44">
      <c r="A236" s="60" t="s">
        <v>16026</v>
      </c>
      <c r="B236" s="60" t="s">
        <v>8558</v>
      </c>
      <c r="C236" s="60" t="s">
        <v>16027</v>
      </c>
      <c r="D236" s="60" t="s">
        <v>8561</v>
      </c>
      <c r="E236" s="60" t="s">
        <v>1224</v>
      </c>
      <c r="F236" s="60" t="s">
        <v>288</v>
      </c>
      <c r="G236" s="60" t="s">
        <v>1225</v>
      </c>
      <c r="H236" s="60" t="s">
        <v>16028</v>
      </c>
      <c r="I236" s="60" t="s">
        <v>146</v>
      </c>
      <c r="J236" s="61">
        <v>2.5</v>
      </c>
      <c r="K236" s="61">
        <v>5</v>
      </c>
      <c r="L236" s="61">
        <v>25.5</v>
      </c>
      <c r="M236" s="61">
        <v>33</v>
      </c>
      <c r="N236" s="62">
        <v>0</v>
      </c>
      <c r="O236" s="62">
        <v>0</v>
      </c>
      <c r="P236" s="62">
        <v>0</v>
      </c>
      <c r="Q236" s="62">
        <v>0</v>
      </c>
      <c r="R236" s="62">
        <v>0</v>
      </c>
      <c r="S236" s="62">
        <v>0</v>
      </c>
      <c r="T236" s="62">
        <v>0</v>
      </c>
      <c r="U236" s="62">
        <v>0</v>
      </c>
      <c r="V236" s="62">
        <v>0</v>
      </c>
      <c r="W236" s="62">
        <v>0</v>
      </c>
      <c r="X236" s="62">
        <v>0</v>
      </c>
      <c r="Y236" s="62">
        <v>0</v>
      </c>
      <c r="Z236" s="62">
        <v>0</v>
      </c>
      <c r="AA236" s="62">
        <v>0</v>
      </c>
      <c r="AB236" s="62" t="s">
        <v>290</v>
      </c>
      <c r="AC236" s="62">
        <v>14</v>
      </c>
      <c r="AD236" s="62">
        <v>14</v>
      </c>
      <c r="AE236" s="62">
        <v>0</v>
      </c>
      <c r="AF236" s="62">
        <v>0</v>
      </c>
      <c r="AG236" s="62">
        <v>0</v>
      </c>
      <c r="AH236" s="62" t="s">
        <v>290</v>
      </c>
      <c r="AI236" s="62">
        <v>0</v>
      </c>
      <c r="AJ236" s="62">
        <v>0</v>
      </c>
      <c r="AK236" s="62">
        <v>19</v>
      </c>
      <c r="AL236" s="62">
        <v>0</v>
      </c>
      <c r="AM236" s="62">
        <v>11</v>
      </c>
      <c r="AN236" s="62">
        <v>0</v>
      </c>
      <c r="AO236" s="62">
        <v>16</v>
      </c>
      <c r="AP236" s="62">
        <v>19</v>
      </c>
      <c r="AQ236" s="62">
        <v>35</v>
      </c>
      <c r="AR236" t="b">
        <f>IFERROR(MATCH('2019'!A236, '2020'!A:A, 0) &gt;0, FALSE)</f>
        <v>0</v>
      </c>
    </row>
    <row r="237" spans="1:44">
      <c r="A237" s="60" t="s">
        <v>11877</v>
      </c>
      <c r="B237" s="60" t="s">
        <v>8571</v>
      </c>
      <c r="C237" s="60" t="s">
        <v>14482</v>
      </c>
      <c r="D237" s="60" t="s">
        <v>8574</v>
      </c>
      <c r="E237" s="60" t="s">
        <v>1247</v>
      </c>
      <c r="F237" s="60" t="s">
        <v>288</v>
      </c>
      <c r="G237" s="60" t="s">
        <v>1248</v>
      </c>
      <c r="H237" s="60" t="s">
        <v>14483</v>
      </c>
      <c r="I237" s="60" t="s">
        <v>146</v>
      </c>
      <c r="J237" s="61">
        <v>1</v>
      </c>
      <c r="K237" s="61">
        <v>4</v>
      </c>
      <c r="L237" s="61">
        <v>7</v>
      </c>
      <c r="M237" s="61">
        <v>12</v>
      </c>
      <c r="N237" s="62">
        <v>79</v>
      </c>
      <c r="O237" s="62">
        <v>13</v>
      </c>
      <c r="P237" s="62">
        <v>0</v>
      </c>
      <c r="Q237" s="62">
        <v>0</v>
      </c>
      <c r="R237" s="62">
        <v>0</v>
      </c>
      <c r="S237" s="62">
        <v>0</v>
      </c>
      <c r="T237" s="62">
        <v>0</v>
      </c>
      <c r="U237" s="62">
        <v>0</v>
      </c>
      <c r="V237" s="62">
        <v>0</v>
      </c>
      <c r="W237" s="62">
        <v>0</v>
      </c>
      <c r="X237" s="62">
        <v>0</v>
      </c>
      <c r="Y237" s="62">
        <v>0</v>
      </c>
      <c r="Z237" s="62">
        <v>0</v>
      </c>
      <c r="AA237" s="62">
        <v>0</v>
      </c>
      <c r="AB237" s="62">
        <v>0</v>
      </c>
      <c r="AC237" s="62">
        <v>0</v>
      </c>
      <c r="AD237" s="62">
        <v>0</v>
      </c>
      <c r="AE237" s="62">
        <v>0</v>
      </c>
      <c r="AF237" s="62">
        <v>0</v>
      </c>
      <c r="AG237" s="62">
        <v>0</v>
      </c>
      <c r="AH237" s="62">
        <v>0</v>
      </c>
      <c r="AI237" s="62">
        <v>0</v>
      </c>
      <c r="AJ237" s="62" t="s">
        <v>290</v>
      </c>
      <c r="AK237" s="62">
        <v>0</v>
      </c>
      <c r="AL237" s="62">
        <v>0</v>
      </c>
      <c r="AM237" s="62">
        <v>68</v>
      </c>
      <c r="AN237" s="62">
        <v>22</v>
      </c>
      <c r="AO237" s="62">
        <v>47</v>
      </c>
      <c r="AP237" s="62">
        <v>45</v>
      </c>
      <c r="AQ237" s="62">
        <v>92</v>
      </c>
      <c r="AR237" t="b">
        <f>IFERROR(MATCH('2019'!A237, '2020'!A:A, 0) &gt;0, FALSE)</f>
        <v>1</v>
      </c>
    </row>
    <row r="238" spans="1:44">
      <c r="A238" s="60" t="s">
        <v>1477</v>
      </c>
      <c r="B238" s="60" t="s">
        <v>1478</v>
      </c>
      <c r="C238" s="60" t="s">
        <v>5586</v>
      </c>
      <c r="D238" s="60" t="s">
        <v>1480</v>
      </c>
      <c r="E238" s="60" t="s">
        <v>1481</v>
      </c>
      <c r="F238" s="60" t="s">
        <v>288</v>
      </c>
      <c r="G238" s="60" t="s">
        <v>1482</v>
      </c>
      <c r="H238" s="60" t="s">
        <v>16029</v>
      </c>
      <c r="I238" s="60" t="s">
        <v>146</v>
      </c>
      <c r="J238" s="61">
        <v>0.2</v>
      </c>
      <c r="K238" s="61">
        <v>4.8</v>
      </c>
      <c r="L238" s="61">
        <v>0</v>
      </c>
      <c r="M238" s="61">
        <v>5</v>
      </c>
      <c r="N238" s="62" t="s">
        <v>290</v>
      </c>
      <c r="O238" s="62" t="s">
        <v>290</v>
      </c>
      <c r="P238" s="62" t="s">
        <v>290</v>
      </c>
      <c r="Q238" s="62" t="s">
        <v>290</v>
      </c>
      <c r="R238" s="62" t="s">
        <v>290</v>
      </c>
      <c r="S238" s="62" t="s">
        <v>290</v>
      </c>
      <c r="T238" s="62" t="s">
        <v>290</v>
      </c>
      <c r="U238" s="62" t="s">
        <v>290</v>
      </c>
      <c r="V238" s="62" t="s">
        <v>290</v>
      </c>
      <c r="W238" s="62" t="s">
        <v>290</v>
      </c>
      <c r="X238" s="62">
        <v>0</v>
      </c>
      <c r="Y238" s="62">
        <v>0</v>
      </c>
      <c r="Z238" s="62">
        <v>0</v>
      </c>
      <c r="AA238" s="62">
        <v>0</v>
      </c>
      <c r="AB238" s="62">
        <v>0</v>
      </c>
      <c r="AC238" s="62">
        <v>0</v>
      </c>
      <c r="AD238" s="62">
        <v>0</v>
      </c>
      <c r="AE238" s="62">
        <v>0</v>
      </c>
      <c r="AF238" s="62">
        <v>0</v>
      </c>
      <c r="AG238" s="62">
        <v>0</v>
      </c>
      <c r="AH238" s="62">
        <v>21</v>
      </c>
      <c r="AI238" s="62">
        <v>0</v>
      </c>
      <c r="AJ238" s="62">
        <v>0</v>
      </c>
      <c r="AK238" s="62">
        <v>0</v>
      </c>
      <c r="AL238" s="62">
        <v>0</v>
      </c>
      <c r="AM238" s="62">
        <v>23</v>
      </c>
      <c r="AN238" s="62" t="s">
        <v>290</v>
      </c>
      <c r="AO238" s="62">
        <v>28</v>
      </c>
      <c r="AP238" s="62">
        <v>22</v>
      </c>
      <c r="AQ238" s="62">
        <v>50</v>
      </c>
      <c r="AR238" t="b">
        <f>IFERROR(MATCH('2019'!A238, '2020'!A:A, 0) &gt;0, FALSE)</f>
        <v>1</v>
      </c>
    </row>
    <row r="239" spans="1:44">
      <c r="A239" s="60" t="s">
        <v>1483</v>
      </c>
      <c r="B239" s="60" t="s">
        <v>1484</v>
      </c>
      <c r="C239" s="60" t="s">
        <v>16030</v>
      </c>
      <c r="D239" s="60" t="s">
        <v>1487</v>
      </c>
      <c r="E239" s="60" t="s">
        <v>1377</v>
      </c>
      <c r="F239" s="60" t="s">
        <v>288</v>
      </c>
      <c r="G239" s="60" t="s">
        <v>1378</v>
      </c>
      <c r="H239" s="60" t="s">
        <v>14484</v>
      </c>
      <c r="I239" s="60" t="s">
        <v>146</v>
      </c>
      <c r="J239" s="61">
        <v>4</v>
      </c>
      <c r="K239" s="61">
        <v>20</v>
      </c>
      <c r="L239" s="61">
        <v>5</v>
      </c>
      <c r="M239" s="61">
        <v>29</v>
      </c>
      <c r="N239" s="62">
        <v>26</v>
      </c>
      <c r="O239" s="62">
        <v>15</v>
      </c>
      <c r="P239" s="62">
        <v>26</v>
      </c>
      <c r="Q239" s="62">
        <v>15</v>
      </c>
      <c r="R239" s="62">
        <v>24</v>
      </c>
      <c r="S239" s="62">
        <v>25</v>
      </c>
      <c r="T239" s="62">
        <v>20</v>
      </c>
      <c r="U239" s="62">
        <v>29</v>
      </c>
      <c r="V239" s="62">
        <v>14</v>
      </c>
      <c r="W239" s="62">
        <v>27</v>
      </c>
      <c r="X239" s="62">
        <v>0</v>
      </c>
      <c r="Y239" s="62">
        <v>0</v>
      </c>
      <c r="Z239" s="62">
        <v>0</v>
      </c>
      <c r="AA239" s="62">
        <v>0</v>
      </c>
      <c r="AB239" s="62">
        <v>0</v>
      </c>
      <c r="AC239" s="62">
        <v>0</v>
      </c>
      <c r="AD239" s="62">
        <v>0</v>
      </c>
      <c r="AE239" s="62">
        <v>0</v>
      </c>
      <c r="AF239" s="62" t="s">
        <v>290</v>
      </c>
      <c r="AG239" s="62">
        <v>0</v>
      </c>
      <c r="AH239" s="62">
        <v>22</v>
      </c>
      <c r="AI239" s="62">
        <v>0</v>
      </c>
      <c r="AJ239" s="62" t="s">
        <v>290</v>
      </c>
      <c r="AK239" s="62">
        <v>0</v>
      </c>
      <c r="AL239" s="62">
        <v>0</v>
      </c>
      <c r="AM239" s="62">
        <v>169</v>
      </c>
      <c r="AN239" s="62">
        <v>25</v>
      </c>
      <c r="AO239" s="62">
        <v>88</v>
      </c>
      <c r="AP239" s="62">
        <v>135</v>
      </c>
      <c r="AQ239" s="62">
        <v>223</v>
      </c>
      <c r="AR239" t="b">
        <f>IFERROR(MATCH('2019'!A239, '2020'!A:A, 0) &gt;0, FALSE)</f>
        <v>1</v>
      </c>
    </row>
    <row r="240" spans="1:44">
      <c r="A240" s="60" t="s">
        <v>13992</v>
      </c>
      <c r="B240" s="60" t="s">
        <v>14485</v>
      </c>
      <c r="C240" s="60" t="s">
        <v>13993</v>
      </c>
      <c r="D240" s="60" t="s">
        <v>13994</v>
      </c>
      <c r="E240" s="60" t="s">
        <v>1370</v>
      </c>
      <c r="F240" s="60" t="s">
        <v>288</v>
      </c>
      <c r="G240" s="60" t="s">
        <v>16031</v>
      </c>
      <c r="H240" s="60" t="s">
        <v>14486</v>
      </c>
      <c r="I240" s="60" t="s">
        <v>146</v>
      </c>
      <c r="J240" s="61">
        <v>0</v>
      </c>
      <c r="K240" s="61">
        <v>3</v>
      </c>
      <c r="L240" s="61">
        <v>0</v>
      </c>
      <c r="M240" s="61">
        <v>3</v>
      </c>
      <c r="N240" s="62">
        <v>20</v>
      </c>
      <c r="O240" s="62" t="s">
        <v>290</v>
      </c>
      <c r="P240" s="62" t="s">
        <v>290</v>
      </c>
      <c r="Q240" s="62" t="s">
        <v>290</v>
      </c>
      <c r="R240" s="62" t="s">
        <v>290</v>
      </c>
      <c r="S240" s="62">
        <v>0</v>
      </c>
      <c r="T240" s="62">
        <v>0</v>
      </c>
      <c r="U240" s="62">
        <v>0</v>
      </c>
      <c r="V240" s="62">
        <v>0</v>
      </c>
      <c r="W240" s="62">
        <v>0</v>
      </c>
      <c r="X240" s="62">
        <v>0</v>
      </c>
      <c r="Y240" s="62">
        <v>0</v>
      </c>
      <c r="Z240" s="62">
        <v>0</v>
      </c>
      <c r="AA240" s="62">
        <v>0</v>
      </c>
      <c r="AB240" s="62">
        <v>0</v>
      </c>
      <c r="AC240" s="62">
        <v>0</v>
      </c>
      <c r="AD240" s="62">
        <v>0</v>
      </c>
      <c r="AE240" s="62">
        <v>0</v>
      </c>
      <c r="AF240" s="62">
        <v>0</v>
      </c>
      <c r="AG240" s="62">
        <v>0</v>
      </c>
      <c r="AH240" s="62" t="s">
        <v>290</v>
      </c>
      <c r="AI240" s="62">
        <v>0</v>
      </c>
      <c r="AJ240" s="62" t="s">
        <v>290</v>
      </c>
      <c r="AK240" s="62" t="s">
        <v>290</v>
      </c>
      <c r="AL240" s="62">
        <v>0</v>
      </c>
      <c r="AM240" s="62">
        <v>16</v>
      </c>
      <c r="AN240" s="62" t="s">
        <v>290</v>
      </c>
      <c r="AO240" s="62">
        <v>16</v>
      </c>
      <c r="AP240" s="62">
        <v>14</v>
      </c>
      <c r="AQ240" s="62">
        <v>30</v>
      </c>
      <c r="AR240" t="b">
        <f>IFERROR(MATCH('2019'!A240, '2020'!A:A, 0) &gt;0, FALSE)</f>
        <v>1</v>
      </c>
    </row>
    <row r="241" spans="1:44">
      <c r="A241" s="60" t="s">
        <v>11880</v>
      </c>
      <c r="B241" s="60" t="s">
        <v>3841</v>
      </c>
      <c r="C241" s="60" t="s">
        <v>13434</v>
      </c>
      <c r="D241" s="60" t="s">
        <v>8594</v>
      </c>
      <c r="E241" s="60" t="s">
        <v>8595</v>
      </c>
      <c r="F241" s="60" t="s">
        <v>288</v>
      </c>
      <c r="G241" s="60" t="s">
        <v>16032</v>
      </c>
      <c r="H241" s="60" t="s">
        <v>14487</v>
      </c>
      <c r="I241" s="60" t="s">
        <v>147</v>
      </c>
      <c r="J241" s="61">
        <v>1</v>
      </c>
      <c r="K241" s="61">
        <v>5</v>
      </c>
      <c r="L241" s="61">
        <v>2</v>
      </c>
      <c r="M241" s="61">
        <v>8</v>
      </c>
      <c r="N241" s="62" t="s">
        <v>290</v>
      </c>
      <c r="O241" s="62" t="s">
        <v>290</v>
      </c>
      <c r="P241" s="62" t="s">
        <v>290</v>
      </c>
      <c r="Q241" s="62" t="s">
        <v>290</v>
      </c>
      <c r="R241" s="62" t="s">
        <v>290</v>
      </c>
      <c r="S241" s="62" t="s">
        <v>290</v>
      </c>
      <c r="T241" s="62" t="s">
        <v>290</v>
      </c>
      <c r="U241" s="62" t="s">
        <v>290</v>
      </c>
      <c r="V241" s="62" t="s">
        <v>290</v>
      </c>
      <c r="W241" s="62" t="s">
        <v>290</v>
      </c>
      <c r="X241" s="62">
        <v>0</v>
      </c>
      <c r="Y241" s="62">
        <v>0</v>
      </c>
      <c r="Z241" s="62">
        <v>0</v>
      </c>
      <c r="AA241" s="62">
        <v>0</v>
      </c>
      <c r="AB241" s="62">
        <v>0</v>
      </c>
      <c r="AC241" s="62">
        <v>0</v>
      </c>
      <c r="AD241" s="62">
        <v>0</v>
      </c>
      <c r="AE241" s="62">
        <v>0</v>
      </c>
      <c r="AF241" s="62" t="s">
        <v>290</v>
      </c>
      <c r="AG241" s="62">
        <v>0</v>
      </c>
      <c r="AH241" s="62" t="s">
        <v>290</v>
      </c>
      <c r="AI241" s="62">
        <v>0</v>
      </c>
      <c r="AJ241" s="62" t="s">
        <v>290</v>
      </c>
      <c r="AK241" s="62">
        <v>0</v>
      </c>
      <c r="AL241" s="62">
        <v>0</v>
      </c>
      <c r="AM241" s="62">
        <v>47</v>
      </c>
      <c r="AN241" s="62" t="s">
        <v>290</v>
      </c>
      <c r="AO241" s="62">
        <v>29</v>
      </c>
      <c r="AP241" s="62">
        <v>25</v>
      </c>
      <c r="AQ241" s="62">
        <v>54</v>
      </c>
      <c r="AR241" t="b">
        <f>IFERROR(MATCH('2019'!A241, '2020'!A:A, 0) &gt;0, FALSE)</f>
        <v>1</v>
      </c>
    </row>
    <row r="242" spans="1:44">
      <c r="A242" s="60" t="s">
        <v>1488</v>
      </c>
      <c r="B242" s="60" t="s">
        <v>8605</v>
      </c>
      <c r="C242" s="60" t="s">
        <v>14489</v>
      </c>
      <c r="D242" s="60" t="s">
        <v>1491</v>
      </c>
      <c r="E242" s="60" t="s">
        <v>1492</v>
      </c>
      <c r="F242" s="60" t="s">
        <v>288</v>
      </c>
      <c r="G242" s="60" t="s">
        <v>1493</v>
      </c>
      <c r="H242" s="60" t="s">
        <v>14490</v>
      </c>
      <c r="I242" s="60" t="s">
        <v>148</v>
      </c>
      <c r="J242" s="61">
        <v>2</v>
      </c>
      <c r="K242" s="61">
        <v>18</v>
      </c>
      <c r="L242" s="61">
        <v>8</v>
      </c>
      <c r="M242" s="61">
        <v>28</v>
      </c>
      <c r="N242" s="62">
        <v>0</v>
      </c>
      <c r="O242" s="62">
        <v>0</v>
      </c>
      <c r="P242" s="62">
        <v>0</v>
      </c>
      <c r="Q242" s="62">
        <v>0</v>
      </c>
      <c r="R242" s="62">
        <v>0</v>
      </c>
      <c r="S242" s="62">
        <v>0</v>
      </c>
      <c r="T242" s="62">
        <v>0</v>
      </c>
      <c r="U242" s="62">
        <v>0</v>
      </c>
      <c r="V242" s="62">
        <v>21</v>
      </c>
      <c r="W242" s="62">
        <v>24</v>
      </c>
      <c r="X242" s="62">
        <v>19</v>
      </c>
      <c r="Y242" s="62">
        <v>27</v>
      </c>
      <c r="Z242" s="62">
        <v>23</v>
      </c>
      <c r="AA242" s="62">
        <v>19</v>
      </c>
      <c r="AB242" s="62">
        <v>0</v>
      </c>
      <c r="AC242" s="62">
        <v>0</v>
      </c>
      <c r="AD242" s="62">
        <v>0</v>
      </c>
      <c r="AE242" s="62">
        <v>0</v>
      </c>
      <c r="AF242" s="62">
        <v>0</v>
      </c>
      <c r="AG242" s="62">
        <v>0</v>
      </c>
      <c r="AH242" s="62" t="s">
        <v>290</v>
      </c>
      <c r="AI242" s="62">
        <v>0</v>
      </c>
      <c r="AJ242" s="62" t="s">
        <v>290</v>
      </c>
      <c r="AK242" s="62" t="s">
        <v>290</v>
      </c>
      <c r="AL242" s="62">
        <v>0</v>
      </c>
      <c r="AM242" s="62">
        <v>120</v>
      </c>
      <c r="AN242" s="62" t="s">
        <v>290</v>
      </c>
      <c r="AO242" s="62">
        <v>56</v>
      </c>
      <c r="AP242" s="62">
        <v>77</v>
      </c>
      <c r="AQ242" s="62">
        <v>133</v>
      </c>
      <c r="AR242" t="b">
        <f>IFERROR(MATCH('2019'!A242, '2020'!A:A, 0) &gt;0, FALSE)</f>
        <v>1</v>
      </c>
    </row>
    <row r="243" spans="1:44">
      <c r="A243" s="60" t="s">
        <v>1494</v>
      </c>
      <c r="B243" s="60" t="s">
        <v>446</v>
      </c>
      <c r="C243" s="60" t="s">
        <v>5596</v>
      </c>
      <c r="D243" s="60" t="s">
        <v>1497</v>
      </c>
      <c r="E243" s="60" t="s">
        <v>1492</v>
      </c>
      <c r="F243" s="60" t="s">
        <v>288</v>
      </c>
      <c r="G243" s="60" t="s">
        <v>1493</v>
      </c>
      <c r="H243" s="60" t="s">
        <v>14491</v>
      </c>
      <c r="I243" s="60" t="s">
        <v>148</v>
      </c>
      <c r="J243" s="61">
        <v>1.6</v>
      </c>
      <c r="K243" s="61">
        <v>9</v>
      </c>
      <c r="L243" s="61">
        <v>3.4</v>
      </c>
      <c r="M243" s="61">
        <v>14</v>
      </c>
      <c r="N243" s="62">
        <v>25</v>
      </c>
      <c r="O243" s="62">
        <v>15</v>
      </c>
      <c r="P243" s="62" t="s">
        <v>290</v>
      </c>
      <c r="Q243" s="62" t="s">
        <v>290</v>
      </c>
      <c r="R243" s="62" t="s">
        <v>290</v>
      </c>
      <c r="S243" s="62">
        <v>13</v>
      </c>
      <c r="T243" s="62">
        <v>11</v>
      </c>
      <c r="U243" s="62" t="s">
        <v>290</v>
      </c>
      <c r="V243" s="62">
        <v>15</v>
      </c>
      <c r="W243" s="62" t="s">
        <v>290</v>
      </c>
      <c r="X243" s="62">
        <v>0</v>
      </c>
      <c r="Y243" s="62">
        <v>0</v>
      </c>
      <c r="Z243" s="62">
        <v>0</v>
      </c>
      <c r="AA243" s="62">
        <v>0</v>
      </c>
      <c r="AB243" s="62">
        <v>0</v>
      </c>
      <c r="AC243" s="62">
        <v>0</v>
      </c>
      <c r="AD243" s="62">
        <v>0</v>
      </c>
      <c r="AE243" s="62">
        <v>0</v>
      </c>
      <c r="AF243" s="62">
        <v>0</v>
      </c>
      <c r="AG243" s="62">
        <v>0</v>
      </c>
      <c r="AH243" s="62">
        <v>0</v>
      </c>
      <c r="AI243" s="62">
        <v>0</v>
      </c>
      <c r="AJ243" s="62" t="s">
        <v>290</v>
      </c>
      <c r="AK243" s="62" t="s">
        <v>290</v>
      </c>
      <c r="AL243" s="62">
        <v>0</v>
      </c>
      <c r="AM243" s="62">
        <v>92</v>
      </c>
      <c r="AN243" s="62">
        <v>18</v>
      </c>
      <c r="AO243" s="62">
        <v>63</v>
      </c>
      <c r="AP243" s="62">
        <v>50</v>
      </c>
      <c r="AQ243" s="62">
        <v>113</v>
      </c>
      <c r="AR243" t="b">
        <f>IFERROR(MATCH('2019'!A243, '2020'!A:A, 0) &gt;0, FALSE)</f>
        <v>1</v>
      </c>
    </row>
    <row r="244" spans="1:44">
      <c r="A244" s="60" t="s">
        <v>1498</v>
      </c>
      <c r="B244" s="60" t="s">
        <v>1499</v>
      </c>
      <c r="C244" s="60" t="s">
        <v>4975</v>
      </c>
      <c r="D244" s="60" t="s">
        <v>8614</v>
      </c>
      <c r="E244" s="60" t="s">
        <v>1492</v>
      </c>
      <c r="F244" s="60" t="s">
        <v>288</v>
      </c>
      <c r="G244" s="60" t="s">
        <v>1493</v>
      </c>
      <c r="H244" s="60" t="s">
        <v>14492</v>
      </c>
      <c r="I244" s="60" t="s">
        <v>148</v>
      </c>
      <c r="J244" s="61">
        <v>3.5</v>
      </c>
      <c r="K244" s="61">
        <v>10.9</v>
      </c>
      <c r="L244" s="61">
        <v>2.6</v>
      </c>
      <c r="M244" s="61">
        <v>17</v>
      </c>
      <c r="N244" s="62">
        <v>18</v>
      </c>
      <c r="O244" s="62" t="s">
        <v>290</v>
      </c>
      <c r="P244" s="62" t="s">
        <v>290</v>
      </c>
      <c r="Q244" s="62">
        <v>15</v>
      </c>
      <c r="R244" s="62">
        <v>10</v>
      </c>
      <c r="S244" s="62" t="s">
        <v>290</v>
      </c>
      <c r="T244" s="62">
        <v>13</v>
      </c>
      <c r="U244" s="62">
        <v>14</v>
      </c>
      <c r="V244" s="62">
        <v>0</v>
      </c>
      <c r="W244" s="62">
        <v>0</v>
      </c>
      <c r="X244" s="62">
        <v>0</v>
      </c>
      <c r="Y244" s="62">
        <v>0</v>
      </c>
      <c r="Z244" s="62">
        <v>0</v>
      </c>
      <c r="AA244" s="62">
        <v>0</v>
      </c>
      <c r="AB244" s="62">
        <v>0</v>
      </c>
      <c r="AC244" s="62">
        <v>0</v>
      </c>
      <c r="AD244" s="62">
        <v>0</v>
      </c>
      <c r="AE244" s="62">
        <v>0</v>
      </c>
      <c r="AF244" s="62">
        <v>0</v>
      </c>
      <c r="AG244" s="62">
        <v>0</v>
      </c>
      <c r="AH244" s="62" t="s">
        <v>290</v>
      </c>
      <c r="AI244" s="62">
        <v>0</v>
      </c>
      <c r="AJ244" s="62" t="s">
        <v>290</v>
      </c>
      <c r="AK244" s="62" t="s">
        <v>290</v>
      </c>
      <c r="AL244" s="62">
        <v>77</v>
      </c>
      <c r="AM244" s="62">
        <v>0</v>
      </c>
      <c r="AN244" s="62" t="s">
        <v>290</v>
      </c>
      <c r="AO244" s="62">
        <v>49</v>
      </c>
      <c r="AP244" s="62">
        <v>46</v>
      </c>
      <c r="AQ244" s="62">
        <v>95</v>
      </c>
      <c r="AR244" t="b">
        <f>IFERROR(MATCH('2019'!A244, '2020'!A:A, 0) &gt;0, FALSE)</f>
        <v>1</v>
      </c>
    </row>
    <row r="245" spans="1:44">
      <c r="A245" s="60" t="s">
        <v>1500</v>
      </c>
      <c r="B245" s="60" t="s">
        <v>1501</v>
      </c>
      <c r="C245" s="60" t="s">
        <v>5599</v>
      </c>
      <c r="D245" s="60" t="s">
        <v>1503</v>
      </c>
      <c r="E245" s="60" t="s">
        <v>1492</v>
      </c>
      <c r="F245" s="60" t="s">
        <v>288</v>
      </c>
      <c r="G245" s="60" t="s">
        <v>1493</v>
      </c>
      <c r="H245" s="60" t="s">
        <v>16033</v>
      </c>
      <c r="I245" s="60" t="s">
        <v>148</v>
      </c>
      <c r="J245" s="61">
        <v>2.9</v>
      </c>
      <c r="K245" s="61">
        <v>10.5</v>
      </c>
      <c r="L245" s="61">
        <v>4.5999999999999996</v>
      </c>
      <c r="M245" s="61">
        <v>18</v>
      </c>
      <c r="N245" s="62">
        <v>20</v>
      </c>
      <c r="O245" s="62">
        <v>11</v>
      </c>
      <c r="P245" s="62">
        <v>10</v>
      </c>
      <c r="Q245" s="62">
        <v>10</v>
      </c>
      <c r="R245" s="62">
        <v>10</v>
      </c>
      <c r="S245" s="62">
        <v>14</v>
      </c>
      <c r="T245" s="62">
        <v>17</v>
      </c>
      <c r="U245" s="62">
        <v>17</v>
      </c>
      <c r="V245" s="62">
        <v>15</v>
      </c>
      <c r="W245" s="62">
        <v>13</v>
      </c>
      <c r="X245" s="62">
        <v>0</v>
      </c>
      <c r="Y245" s="62">
        <v>0</v>
      </c>
      <c r="Z245" s="62">
        <v>0</v>
      </c>
      <c r="AA245" s="62">
        <v>0</v>
      </c>
      <c r="AB245" s="62">
        <v>0</v>
      </c>
      <c r="AC245" s="62">
        <v>0</v>
      </c>
      <c r="AD245" s="62">
        <v>0</v>
      </c>
      <c r="AE245" s="62">
        <v>0</v>
      </c>
      <c r="AF245" s="62" t="s">
        <v>290</v>
      </c>
      <c r="AG245" s="62">
        <v>0</v>
      </c>
      <c r="AH245" s="62">
        <v>0</v>
      </c>
      <c r="AI245" s="62" t="s">
        <v>290</v>
      </c>
      <c r="AJ245" s="62" t="s">
        <v>290</v>
      </c>
      <c r="AK245" s="62" t="s">
        <v>290</v>
      </c>
      <c r="AL245" s="62">
        <v>0</v>
      </c>
      <c r="AM245" s="62">
        <v>116</v>
      </c>
      <c r="AN245" s="62">
        <v>18</v>
      </c>
      <c r="AO245" s="62">
        <v>81</v>
      </c>
      <c r="AP245" s="62">
        <v>63</v>
      </c>
      <c r="AQ245" s="62">
        <v>144</v>
      </c>
      <c r="AR245" t="b">
        <f>IFERROR(MATCH('2019'!A245, '2020'!A:A, 0) &gt;0, FALSE)</f>
        <v>1</v>
      </c>
    </row>
    <row r="246" spans="1:44">
      <c r="A246" s="60" t="s">
        <v>1504</v>
      </c>
      <c r="B246" s="60" t="s">
        <v>1505</v>
      </c>
      <c r="C246" s="60" t="s">
        <v>16034</v>
      </c>
      <c r="D246" s="60" t="s">
        <v>1507</v>
      </c>
      <c r="E246" s="60" t="s">
        <v>149</v>
      </c>
      <c r="F246" s="60" t="s">
        <v>288</v>
      </c>
      <c r="G246" s="60" t="s">
        <v>1508</v>
      </c>
      <c r="H246" s="60" t="s">
        <v>14493</v>
      </c>
      <c r="I246" s="60" t="s">
        <v>149</v>
      </c>
      <c r="J246" s="61">
        <v>2</v>
      </c>
      <c r="K246" s="61">
        <v>24</v>
      </c>
      <c r="L246" s="61">
        <v>0</v>
      </c>
      <c r="M246" s="61">
        <v>26</v>
      </c>
      <c r="N246" s="62">
        <v>41</v>
      </c>
      <c r="O246" s="62">
        <v>20</v>
      </c>
      <c r="P246" s="62">
        <v>21</v>
      </c>
      <c r="Q246" s="62">
        <v>22</v>
      </c>
      <c r="R246" s="62">
        <v>15</v>
      </c>
      <c r="S246" s="62">
        <v>19</v>
      </c>
      <c r="T246" s="62">
        <v>18</v>
      </c>
      <c r="U246" s="62">
        <v>32</v>
      </c>
      <c r="V246" s="62">
        <v>19</v>
      </c>
      <c r="W246" s="62">
        <v>33</v>
      </c>
      <c r="X246" s="62">
        <v>0</v>
      </c>
      <c r="Y246" s="62">
        <v>0</v>
      </c>
      <c r="Z246" s="62">
        <v>0</v>
      </c>
      <c r="AA246" s="62">
        <v>0</v>
      </c>
      <c r="AB246" s="62">
        <v>0</v>
      </c>
      <c r="AC246" s="62">
        <v>0</v>
      </c>
      <c r="AD246" s="62">
        <v>0</v>
      </c>
      <c r="AE246" s="62">
        <v>0</v>
      </c>
      <c r="AF246" s="62">
        <v>13</v>
      </c>
      <c r="AG246" s="62">
        <v>0</v>
      </c>
      <c r="AH246" s="62">
        <v>0</v>
      </c>
      <c r="AI246" s="62">
        <v>0</v>
      </c>
      <c r="AJ246" s="62" t="s">
        <v>290</v>
      </c>
      <c r="AK246" s="62">
        <v>18</v>
      </c>
      <c r="AL246" s="62">
        <v>0</v>
      </c>
      <c r="AM246" s="62">
        <v>202</v>
      </c>
      <c r="AN246" s="62">
        <v>26</v>
      </c>
      <c r="AO246" s="62">
        <v>129</v>
      </c>
      <c r="AP246" s="62">
        <v>124</v>
      </c>
      <c r="AQ246" s="62">
        <v>253</v>
      </c>
      <c r="AR246" t="b">
        <f>IFERROR(MATCH('2019'!A246, '2020'!A:A, 0) &gt;0, FALSE)</f>
        <v>1</v>
      </c>
    </row>
    <row r="247" spans="1:44">
      <c r="A247" s="60" t="s">
        <v>1509</v>
      </c>
      <c r="B247" s="60" t="s">
        <v>1510</v>
      </c>
      <c r="C247" s="60" t="s">
        <v>16035</v>
      </c>
      <c r="D247" s="60" t="s">
        <v>1512</v>
      </c>
      <c r="E247" s="60" t="s">
        <v>1513</v>
      </c>
      <c r="F247" s="60" t="s">
        <v>288</v>
      </c>
      <c r="G247" s="60" t="s">
        <v>1514</v>
      </c>
      <c r="H247" s="60" t="s">
        <v>14495</v>
      </c>
      <c r="I247" s="60" t="s">
        <v>149</v>
      </c>
      <c r="J247" s="61">
        <v>1</v>
      </c>
      <c r="K247" s="61">
        <v>12.5</v>
      </c>
      <c r="L247" s="61">
        <v>2.5</v>
      </c>
      <c r="M247" s="61">
        <v>16</v>
      </c>
      <c r="N247" s="62">
        <v>36</v>
      </c>
      <c r="O247" s="62">
        <v>13</v>
      </c>
      <c r="P247" s="62">
        <v>11</v>
      </c>
      <c r="Q247" s="62">
        <v>13</v>
      </c>
      <c r="R247" s="62">
        <v>11</v>
      </c>
      <c r="S247" s="62" t="s">
        <v>290</v>
      </c>
      <c r="T247" s="62" t="s">
        <v>290</v>
      </c>
      <c r="U247" s="62" t="s">
        <v>290</v>
      </c>
      <c r="V247" s="62" t="s">
        <v>290</v>
      </c>
      <c r="W247" s="62">
        <v>15</v>
      </c>
      <c r="X247" s="62">
        <v>0</v>
      </c>
      <c r="Y247" s="62">
        <v>0</v>
      </c>
      <c r="Z247" s="62">
        <v>0</v>
      </c>
      <c r="AA247" s="62">
        <v>0</v>
      </c>
      <c r="AB247" s="62">
        <v>0</v>
      </c>
      <c r="AC247" s="62">
        <v>0</v>
      </c>
      <c r="AD247" s="62">
        <v>0</v>
      </c>
      <c r="AE247" s="62">
        <v>0</v>
      </c>
      <c r="AF247" s="62" t="s">
        <v>290</v>
      </c>
      <c r="AG247" s="62">
        <v>0</v>
      </c>
      <c r="AH247" s="62">
        <v>29</v>
      </c>
      <c r="AI247" s="62">
        <v>0</v>
      </c>
      <c r="AJ247" s="62">
        <v>0</v>
      </c>
      <c r="AK247" s="62" t="s">
        <v>290</v>
      </c>
      <c r="AL247" s="62">
        <v>0</v>
      </c>
      <c r="AM247" s="62">
        <v>96</v>
      </c>
      <c r="AN247" s="62" t="s">
        <v>290</v>
      </c>
      <c r="AO247" s="62">
        <v>71</v>
      </c>
      <c r="AP247" s="62">
        <v>63</v>
      </c>
      <c r="AQ247" s="62">
        <v>134</v>
      </c>
      <c r="AR247" t="b">
        <f>IFERROR(MATCH('2019'!A247, '2020'!A:A, 0) &gt;0, FALSE)</f>
        <v>1</v>
      </c>
    </row>
    <row r="248" spans="1:44">
      <c r="A248" s="60" t="s">
        <v>1515</v>
      </c>
      <c r="B248" s="60" t="s">
        <v>1516</v>
      </c>
      <c r="C248" s="60" t="s">
        <v>13438</v>
      </c>
      <c r="D248" s="60" t="s">
        <v>1519</v>
      </c>
      <c r="E248" s="60" t="s">
        <v>1520</v>
      </c>
      <c r="F248" s="60" t="s">
        <v>288</v>
      </c>
      <c r="G248" s="60" t="s">
        <v>1521</v>
      </c>
      <c r="H248" s="60" t="s">
        <v>14496</v>
      </c>
      <c r="I248" s="60" t="s">
        <v>149</v>
      </c>
      <c r="J248" s="61">
        <v>3.5</v>
      </c>
      <c r="K248" s="61">
        <v>12.5</v>
      </c>
      <c r="L248" s="61">
        <v>3.5</v>
      </c>
      <c r="M248" s="61">
        <v>19.5</v>
      </c>
      <c r="N248" s="62">
        <v>44</v>
      </c>
      <c r="O248" s="62">
        <v>15</v>
      </c>
      <c r="P248" s="62">
        <v>13</v>
      </c>
      <c r="Q248" s="62">
        <v>19</v>
      </c>
      <c r="R248" s="62">
        <v>10</v>
      </c>
      <c r="S248" s="62">
        <v>16</v>
      </c>
      <c r="T248" s="62">
        <v>10</v>
      </c>
      <c r="U248" s="62">
        <v>17</v>
      </c>
      <c r="V248" s="62" t="s">
        <v>290</v>
      </c>
      <c r="W248" s="62">
        <v>11</v>
      </c>
      <c r="X248" s="62">
        <v>0</v>
      </c>
      <c r="Y248" s="62">
        <v>0</v>
      </c>
      <c r="Z248" s="62">
        <v>0</v>
      </c>
      <c r="AA248" s="62">
        <v>0</v>
      </c>
      <c r="AB248" s="62">
        <v>0</v>
      </c>
      <c r="AC248" s="62">
        <v>0</v>
      </c>
      <c r="AD248" s="62">
        <v>0</v>
      </c>
      <c r="AE248" s="62">
        <v>0</v>
      </c>
      <c r="AF248" s="62">
        <v>0</v>
      </c>
      <c r="AG248" s="62">
        <v>0</v>
      </c>
      <c r="AH248" s="62" t="s">
        <v>290</v>
      </c>
      <c r="AI248" s="62">
        <v>0</v>
      </c>
      <c r="AJ248" s="62" t="s">
        <v>290</v>
      </c>
      <c r="AK248" s="62" t="s">
        <v>290</v>
      </c>
      <c r="AL248" s="62">
        <v>0</v>
      </c>
      <c r="AM248" s="62">
        <v>157</v>
      </c>
      <c r="AN248" s="62" t="s">
        <v>290</v>
      </c>
      <c r="AO248" s="62">
        <v>91</v>
      </c>
      <c r="AP248" s="62">
        <v>73</v>
      </c>
      <c r="AQ248" s="62">
        <v>164</v>
      </c>
      <c r="AR248" t="b">
        <f>IFERROR(MATCH('2019'!A248, '2020'!A:A, 0) &gt;0, FALSE)</f>
        <v>1</v>
      </c>
    </row>
    <row r="249" spans="1:44">
      <c r="A249" s="60" t="s">
        <v>1522</v>
      </c>
      <c r="B249" s="60" t="s">
        <v>1523</v>
      </c>
      <c r="C249" s="60" t="s">
        <v>5611</v>
      </c>
      <c r="D249" s="60" t="s">
        <v>1525</v>
      </c>
      <c r="E249" s="60" t="s">
        <v>149</v>
      </c>
      <c r="F249" s="60" t="s">
        <v>288</v>
      </c>
      <c r="G249" s="60" t="s">
        <v>1526</v>
      </c>
      <c r="H249" s="60" t="s">
        <v>14497</v>
      </c>
      <c r="I249" s="60" t="s">
        <v>149</v>
      </c>
      <c r="J249" s="61">
        <v>1</v>
      </c>
      <c r="K249" s="61">
        <v>26.5</v>
      </c>
      <c r="L249" s="61">
        <v>12</v>
      </c>
      <c r="M249" s="61">
        <v>39.5</v>
      </c>
      <c r="N249" s="62">
        <v>25</v>
      </c>
      <c r="O249" s="62">
        <v>31</v>
      </c>
      <c r="P249" s="62">
        <v>34</v>
      </c>
      <c r="Q249" s="62">
        <v>48</v>
      </c>
      <c r="R249" s="62">
        <v>29</v>
      </c>
      <c r="S249" s="62">
        <v>42</v>
      </c>
      <c r="T249" s="62">
        <v>41</v>
      </c>
      <c r="U249" s="62">
        <v>54</v>
      </c>
      <c r="V249" s="62">
        <v>45</v>
      </c>
      <c r="W249" s="62">
        <v>33</v>
      </c>
      <c r="X249" s="62">
        <v>0</v>
      </c>
      <c r="Y249" s="62">
        <v>0</v>
      </c>
      <c r="Z249" s="62">
        <v>0</v>
      </c>
      <c r="AA249" s="62">
        <v>0</v>
      </c>
      <c r="AB249" s="62">
        <v>0</v>
      </c>
      <c r="AC249" s="62">
        <v>0</v>
      </c>
      <c r="AD249" s="62">
        <v>0</v>
      </c>
      <c r="AE249" s="62">
        <v>0</v>
      </c>
      <c r="AF249" s="62" t="s">
        <v>290</v>
      </c>
      <c r="AG249" s="62">
        <v>0</v>
      </c>
      <c r="AH249" s="62">
        <v>14</v>
      </c>
      <c r="AI249" s="62">
        <v>0</v>
      </c>
      <c r="AJ249" s="62">
        <v>22</v>
      </c>
      <c r="AK249" s="62">
        <v>14</v>
      </c>
      <c r="AL249" s="62">
        <v>0</v>
      </c>
      <c r="AM249" s="62">
        <v>311</v>
      </c>
      <c r="AN249" s="62">
        <v>23</v>
      </c>
      <c r="AO249" s="62">
        <v>209</v>
      </c>
      <c r="AP249" s="62">
        <v>175</v>
      </c>
      <c r="AQ249" s="62">
        <v>384</v>
      </c>
      <c r="AR249" t="b">
        <f>IFERROR(MATCH('2019'!A249, '2020'!A:A, 0) &gt;0, FALSE)</f>
        <v>1</v>
      </c>
    </row>
    <row r="250" spans="1:44">
      <c r="A250" s="60" t="s">
        <v>1527</v>
      </c>
      <c r="B250" s="60" t="s">
        <v>1528</v>
      </c>
      <c r="C250" s="60" t="s">
        <v>5614</v>
      </c>
      <c r="D250" s="60" t="s">
        <v>1530</v>
      </c>
      <c r="E250" s="60" t="s">
        <v>1531</v>
      </c>
      <c r="F250" s="60" t="s">
        <v>288</v>
      </c>
      <c r="G250" s="60" t="s">
        <v>1532</v>
      </c>
      <c r="H250" s="60" t="s">
        <v>14499</v>
      </c>
      <c r="I250" s="60" t="s">
        <v>149</v>
      </c>
      <c r="J250" s="61">
        <v>1.6</v>
      </c>
      <c r="K250" s="61">
        <v>3.6</v>
      </c>
      <c r="L250" s="61">
        <v>1.2</v>
      </c>
      <c r="M250" s="61">
        <v>6.4</v>
      </c>
      <c r="N250" s="62">
        <v>0</v>
      </c>
      <c r="O250" s="62">
        <v>0</v>
      </c>
      <c r="P250" s="62">
        <v>0</v>
      </c>
      <c r="Q250" s="62">
        <v>0</v>
      </c>
      <c r="R250" s="62">
        <v>0</v>
      </c>
      <c r="S250" s="62">
        <v>0</v>
      </c>
      <c r="T250" s="62">
        <v>0</v>
      </c>
      <c r="U250" s="62">
        <v>13</v>
      </c>
      <c r="V250" s="62">
        <v>21</v>
      </c>
      <c r="W250" s="62" t="s">
        <v>290</v>
      </c>
      <c r="X250" s="62">
        <v>0</v>
      </c>
      <c r="Y250" s="62">
        <v>0</v>
      </c>
      <c r="Z250" s="62">
        <v>0</v>
      </c>
      <c r="AA250" s="62">
        <v>0</v>
      </c>
      <c r="AB250" s="62">
        <v>0</v>
      </c>
      <c r="AC250" s="62">
        <v>0</v>
      </c>
      <c r="AD250" s="62">
        <v>0</v>
      </c>
      <c r="AE250" s="62">
        <v>0</v>
      </c>
      <c r="AF250" s="62">
        <v>0</v>
      </c>
      <c r="AG250" s="62">
        <v>0</v>
      </c>
      <c r="AH250" s="62" t="s">
        <v>290</v>
      </c>
      <c r="AI250" s="62">
        <v>0</v>
      </c>
      <c r="AJ250" s="62" t="s">
        <v>290</v>
      </c>
      <c r="AK250" s="62" t="s">
        <v>290</v>
      </c>
      <c r="AL250" s="62">
        <v>0</v>
      </c>
      <c r="AM250" s="62">
        <v>22</v>
      </c>
      <c r="AN250" s="62" t="s">
        <v>290</v>
      </c>
      <c r="AO250" s="62">
        <v>41</v>
      </c>
      <c r="AP250" s="62">
        <v>0</v>
      </c>
      <c r="AQ250" s="62">
        <v>41</v>
      </c>
      <c r="AR250" t="b">
        <f>IFERROR(MATCH('2019'!A250, '2020'!A:A, 0) &gt;0, FALSE)</f>
        <v>1</v>
      </c>
    </row>
    <row r="251" spans="1:44">
      <c r="A251" s="60" t="s">
        <v>1533</v>
      </c>
      <c r="B251" s="60" t="s">
        <v>1534</v>
      </c>
      <c r="C251" s="60" t="s">
        <v>16036</v>
      </c>
      <c r="D251" s="60" t="s">
        <v>16037</v>
      </c>
      <c r="E251" s="60" t="s">
        <v>149</v>
      </c>
      <c r="F251" s="60" t="s">
        <v>288</v>
      </c>
      <c r="G251" s="60" t="s">
        <v>1508</v>
      </c>
      <c r="H251" s="60" t="s">
        <v>16038</v>
      </c>
      <c r="I251" s="60" t="s">
        <v>149</v>
      </c>
      <c r="J251" s="61">
        <v>1</v>
      </c>
      <c r="K251" s="61">
        <v>3.5</v>
      </c>
      <c r="L251" s="61">
        <v>0</v>
      </c>
      <c r="M251" s="61">
        <v>4.5</v>
      </c>
      <c r="N251" s="62">
        <v>0</v>
      </c>
      <c r="O251" s="62">
        <v>0</v>
      </c>
      <c r="P251" s="62">
        <v>0</v>
      </c>
      <c r="Q251" s="62">
        <v>0</v>
      </c>
      <c r="R251" s="62">
        <v>0</v>
      </c>
      <c r="S251" s="62">
        <v>0</v>
      </c>
      <c r="T251" s="62">
        <v>0</v>
      </c>
      <c r="U251" s="62">
        <v>0</v>
      </c>
      <c r="V251" s="62">
        <v>0</v>
      </c>
      <c r="W251" s="62">
        <v>0</v>
      </c>
      <c r="X251" s="62">
        <v>11</v>
      </c>
      <c r="Y251" s="62">
        <v>13</v>
      </c>
      <c r="Z251" s="62">
        <v>0</v>
      </c>
      <c r="AA251" s="62">
        <v>0</v>
      </c>
      <c r="AB251" s="62">
        <v>0</v>
      </c>
      <c r="AC251" s="62">
        <v>0</v>
      </c>
      <c r="AD251" s="62">
        <v>0</v>
      </c>
      <c r="AE251" s="62">
        <v>0</v>
      </c>
      <c r="AF251" s="62">
        <v>0</v>
      </c>
      <c r="AG251" s="62">
        <v>0</v>
      </c>
      <c r="AH251" s="62" t="s">
        <v>290</v>
      </c>
      <c r="AI251" s="62">
        <v>0</v>
      </c>
      <c r="AJ251" s="62" t="s">
        <v>290</v>
      </c>
      <c r="AK251" s="62" t="s">
        <v>290</v>
      </c>
      <c r="AL251" s="62">
        <v>0</v>
      </c>
      <c r="AM251" s="62">
        <v>12</v>
      </c>
      <c r="AN251" s="62" t="s">
        <v>290</v>
      </c>
      <c r="AO251" s="62" t="s">
        <v>290</v>
      </c>
      <c r="AP251" s="62">
        <v>18</v>
      </c>
      <c r="AQ251" s="62">
        <v>24</v>
      </c>
      <c r="AR251" t="b">
        <f>IFERROR(MATCH('2019'!A251, '2020'!A:A, 0) &gt;0, FALSE)</f>
        <v>1</v>
      </c>
    </row>
    <row r="252" spans="1:44">
      <c r="A252" s="60" t="s">
        <v>13439</v>
      </c>
      <c r="B252" s="60" t="s">
        <v>13440</v>
      </c>
      <c r="C252" s="60" t="s">
        <v>16039</v>
      </c>
      <c r="D252" s="60" t="s">
        <v>13442</v>
      </c>
      <c r="E252" s="60" t="s">
        <v>1531</v>
      </c>
      <c r="F252" s="60" t="s">
        <v>288</v>
      </c>
      <c r="G252" s="60" t="s">
        <v>1532</v>
      </c>
      <c r="H252" s="60" t="s">
        <v>16040</v>
      </c>
      <c r="I252" s="60" t="s">
        <v>149</v>
      </c>
      <c r="J252" s="61">
        <v>2</v>
      </c>
      <c r="K252" s="61">
        <v>4</v>
      </c>
      <c r="L252" s="61">
        <v>1</v>
      </c>
      <c r="M252" s="61">
        <v>7</v>
      </c>
      <c r="N252" s="62">
        <v>0</v>
      </c>
      <c r="O252" s="62" t="s">
        <v>290</v>
      </c>
      <c r="P252" s="62">
        <v>0</v>
      </c>
      <c r="Q252" s="62" t="s">
        <v>290</v>
      </c>
      <c r="R252" s="62" t="s">
        <v>290</v>
      </c>
      <c r="S252" s="62" t="s">
        <v>290</v>
      </c>
      <c r="T252" s="62" t="s">
        <v>290</v>
      </c>
      <c r="U252" s="62" t="s">
        <v>290</v>
      </c>
      <c r="V252" s="62" t="s">
        <v>290</v>
      </c>
      <c r="W252" s="62" t="s">
        <v>290</v>
      </c>
      <c r="X252" s="62" t="s">
        <v>290</v>
      </c>
      <c r="Y252" s="62" t="s">
        <v>290</v>
      </c>
      <c r="Z252" s="62" t="s">
        <v>290</v>
      </c>
      <c r="AA252" s="62" t="s">
        <v>290</v>
      </c>
      <c r="AB252" s="62">
        <v>0</v>
      </c>
      <c r="AC252" s="62">
        <v>0</v>
      </c>
      <c r="AD252" s="62">
        <v>0</v>
      </c>
      <c r="AE252" s="62">
        <v>0</v>
      </c>
      <c r="AF252" s="62">
        <v>0</v>
      </c>
      <c r="AG252" s="62">
        <v>0</v>
      </c>
      <c r="AH252" s="62">
        <v>0</v>
      </c>
      <c r="AI252" s="62">
        <v>0</v>
      </c>
      <c r="AJ252" s="62">
        <v>0</v>
      </c>
      <c r="AK252" s="62">
        <v>0</v>
      </c>
      <c r="AL252" s="62">
        <v>0</v>
      </c>
      <c r="AM252" s="62">
        <v>38</v>
      </c>
      <c r="AN252" s="62" t="s">
        <v>290</v>
      </c>
      <c r="AO252" s="62">
        <v>19</v>
      </c>
      <c r="AP252" s="62">
        <v>20</v>
      </c>
      <c r="AQ252" s="62">
        <v>39</v>
      </c>
      <c r="AR252" t="b">
        <f>IFERROR(MATCH('2019'!A252, '2020'!A:A, 0) &gt;0, FALSE)</f>
        <v>1</v>
      </c>
    </row>
    <row r="253" spans="1:44">
      <c r="A253" s="60" t="s">
        <v>1547</v>
      </c>
      <c r="B253" s="60" t="s">
        <v>1548</v>
      </c>
      <c r="C253" s="60" t="s">
        <v>14502</v>
      </c>
      <c r="D253" s="60" t="s">
        <v>8640</v>
      </c>
      <c r="E253" s="60" t="s">
        <v>149</v>
      </c>
      <c r="F253" s="60" t="s">
        <v>288</v>
      </c>
      <c r="G253" s="60" t="s">
        <v>1526</v>
      </c>
      <c r="H253" s="60" t="s">
        <v>14503</v>
      </c>
      <c r="I253" s="60" t="s">
        <v>149</v>
      </c>
      <c r="J253" s="61">
        <v>0.6</v>
      </c>
      <c r="K253" s="61">
        <v>4</v>
      </c>
      <c r="L253" s="61">
        <v>7.5</v>
      </c>
      <c r="M253" s="61">
        <v>12.1</v>
      </c>
      <c r="N253" s="62">
        <v>0</v>
      </c>
      <c r="O253" s="62">
        <v>0</v>
      </c>
      <c r="P253" s="62">
        <v>0</v>
      </c>
      <c r="Q253" s="62">
        <v>0</v>
      </c>
      <c r="R253" s="62">
        <v>0</v>
      </c>
      <c r="S253" s="62">
        <v>0</v>
      </c>
      <c r="T253" s="62">
        <v>0</v>
      </c>
      <c r="U253" s="62">
        <v>0</v>
      </c>
      <c r="V253" s="62">
        <v>0</v>
      </c>
      <c r="W253" s="62">
        <v>0</v>
      </c>
      <c r="X253" s="62">
        <v>0</v>
      </c>
      <c r="Y253" s="62">
        <v>0</v>
      </c>
      <c r="Z253" s="62">
        <v>0</v>
      </c>
      <c r="AA253" s="62">
        <v>0</v>
      </c>
      <c r="AB253" s="62">
        <v>0</v>
      </c>
      <c r="AC253" s="62">
        <v>0</v>
      </c>
      <c r="AD253" s="62">
        <v>0</v>
      </c>
      <c r="AE253" s="62" t="s">
        <v>290</v>
      </c>
      <c r="AF253" s="62" t="s">
        <v>290</v>
      </c>
      <c r="AG253" s="62">
        <v>10</v>
      </c>
      <c r="AH253" s="62" t="s">
        <v>290</v>
      </c>
      <c r="AI253" s="62">
        <v>0</v>
      </c>
      <c r="AJ253" s="62" t="s">
        <v>290</v>
      </c>
      <c r="AK253" s="62" t="s">
        <v>290</v>
      </c>
      <c r="AL253" s="62">
        <v>0</v>
      </c>
      <c r="AM253" s="62" t="s">
        <v>290</v>
      </c>
      <c r="AN253" s="62" t="s">
        <v>290</v>
      </c>
      <c r="AO253" s="62" t="s">
        <v>290</v>
      </c>
      <c r="AP253" s="62" t="s">
        <v>290</v>
      </c>
      <c r="AQ253" s="62">
        <v>16</v>
      </c>
      <c r="AR253" t="b">
        <f>IFERROR(MATCH('2019'!A253, '2020'!A:A, 0) &gt;0, FALSE)</f>
        <v>1</v>
      </c>
    </row>
    <row r="254" spans="1:44">
      <c r="A254" s="60" t="s">
        <v>1550</v>
      </c>
      <c r="B254" s="60" t="s">
        <v>1551</v>
      </c>
      <c r="C254" s="60" t="s">
        <v>8644</v>
      </c>
      <c r="D254" s="60" t="s">
        <v>1554</v>
      </c>
      <c r="E254" s="60" t="s">
        <v>149</v>
      </c>
      <c r="F254" s="60" t="s">
        <v>288</v>
      </c>
      <c r="G254" s="60" t="s">
        <v>1508</v>
      </c>
      <c r="H254" s="60" t="s">
        <v>14504</v>
      </c>
      <c r="I254" s="60" t="s">
        <v>149</v>
      </c>
      <c r="J254" s="61">
        <v>0.8</v>
      </c>
      <c r="K254" s="61">
        <v>9</v>
      </c>
      <c r="L254" s="61">
        <v>1.4</v>
      </c>
      <c r="M254" s="61">
        <v>11.2</v>
      </c>
      <c r="N254" s="62">
        <v>15</v>
      </c>
      <c r="O254" s="62">
        <v>10</v>
      </c>
      <c r="P254" s="62">
        <v>11</v>
      </c>
      <c r="Q254" s="62">
        <v>16</v>
      </c>
      <c r="R254" s="62" t="s">
        <v>290</v>
      </c>
      <c r="S254" s="62" t="s">
        <v>290</v>
      </c>
      <c r="T254" s="62">
        <v>10</v>
      </c>
      <c r="U254" s="62">
        <v>0</v>
      </c>
      <c r="V254" s="62">
        <v>0</v>
      </c>
      <c r="W254" s="62">
        <v>0</v>
      </c>
      <c r="X254" s="62">
        <v>0</v>
      </c>
      <c r="Y254" s="62">
        <v>0</v>
      </c>
      <c r="Z254" s="62">
        <v>0</v>
      </c>
      <c r="AA254" s="62">
        <v>0</v>
      </c>
      <c r="AB254" s="62">
        <v>0</v>
      </c>
      <c r="AC254" s="62">
        <v>0</v>
      </c>
      <c r="AD254" s="62">
        <v>0</v>
      </c>
      <c r="AE254" s="62" t="s">
        <v>290</v>
      </c>
      <c r="AF254" s="62">
        <v>10</v>
      </c>
      <c r="AG254" s="62">
        <v>0</v>
      </c>
      <c r="AH254" s="62" t="s">
        <v>290</v>
      </c>
      <c r="AI254" s="62" t="s">
        <v>290</v>
      </c>
      <c r="AJ254" s="62" t="s">
        <v>290</v>
      </c>
      <c r="AK254" s="62" t="s">
        <v>290</v>
      </c>
      <c r="AL254" s="62">
        <v>0</v>
      </c>
      <c r="AM254" s="62">
        <v>52</v>
      </c>
      <c r="AN254" s="62" t="s">
        <v>290</v>
      </c>
      <c r="AO254" s="62">
        <v>36</v>
      </c>
      <c r="AP254" s="62">
        <v>45</v>
      </c>
      <c r="AQ254" s="62">
        <v>81</v>
      </c>
      <c r="AR254" t="b">
        <f>IFERROR(MATCH('2019'!A254, '2020'!A:A, 0) &gt;0, FALSE)</f>
        <v>1</v>
      </c>
    </row>
    <row r="255" spans="1:44">
      <c r="A255" s="60" t="s">
        <v>1562</v>
      </c>
      <c r="B255" s="60" t="s">
        <v>1563</v>
      </c>
      <c r="C255" s="60" t="s">
        <v>15564</v>
      </c>
      <c r="D255" s="60" t="s">
        <v>1566</v>
      </c>
      <c r="E255" s="60" t="s">
        <v>149</v>
      </c>
      <c r="F255" s="60" t="s">
        <v>288</v>
      </c>
      <c r="G255" s="60" t="s">
        <v>1567</v>
      </c>
      <c r="H255" s="60" t="s">
        <v>14508</v>
      </c>
      <c r="I255" s="60" t="s">
        <v>149</v>
      </c>
      <c r="J255" s="61">
        <v>5</v>
      </c>
      <c r="K255" s="61">
        <v>12.5</v>
      </c>
      <c r="L255" s="61">
        <v>1.2</v>
      </c>
      <c r="M255" s="61">
        <v>18.7</v>
      </c>
      <c r="N255" s="62">
        <v>0</v>
      </c>
      <c r="O255" s="62">
        <v>15</v>
      </c>
      <c r="P255" s="62">
        <v>13</v>
      </c>
      <c r="Q255" s="62">
        <v>13</v>
      </c>
      <c r="R255" s="62">
        <v>16</v>
      </c>
      <c r="S255" s="62">
        <v>13</v>
      </c>
      <c r="T255" s="62">
        <v>16</v>
      </c>
      <c r="U255" s="62">
        <v>19</v>
      </c>
      <c r="V255" s="62">
        <v>18</v>
      </c>
      <c r="W255" s="62">
        <v>11</v>
      </c>
      <c r="X255" s="62">
        <v>0</v>
      </c>
      <c r="Y255" s="62">
        <v>0</v>
      </c>
      <c r="Z255" s="62">
        <v>0</v>
      </c>
      <c r="AA255" s="62">
        <v>0</v>
      </c>
      <c r="AB255" s="62">
        <v>0</v>
      </c>
      <c r="AC255" s="62">
        <v>0</v>
      </c>
      <c r="AD255" s="62">
        <v>0</v>
      </c>
      <c r="AE255" s="62">
        <v>0</v>
      </c>
      <c r="AF255" s="62">
        <v>0</v>
      </c>
      <c r="AG255" s="62">
        <v>0</v>
      </c>
      <c r="AH255" s="62" t="s">
        <v>290</v>
      </c>
      <c r="AI255" s="62" t="s">
        <v>290</v>
      </c>
      <c r="AJ255" s="62">
        <v>47</v>
      </c>
      <c r="AK255" s="62" t="s">
        <v>290</v>
      </c>
      <c r="AL255" s="62">
        <v>0</v>
      </c>
      <c r="AM255" s="62">
        <v>58</v>
      </c>
      <c r="AN255" s="62">
        <v>18</v>
      </c>
      <c r="AO255" s="62">
        <v>68</v>
      </c>
      <c r="AP255" s="62">
        <v>66</v>
      </c>
      <c r="AQ255" s="62">
        <v>134</v>
      </c>
      <c r="AR255" t="b">
        <f>IFERROR(MATCH('2019'!A255, '2020'!A:A, 0) &gt;0, FALSE)</f>
        <v>1</v>
      </c>
    </row>
    <row r="256" spans="1:44">
      <c r="A256" s="60" t="s">
        <v>11905</v>
      </c>
      <c r="B256" s="60" t="s">
        <v>8649</v>
      </c>
      <c r="C256" s="60" t="s">
        <v>8651</v>
      </c>
      <c r="D256" s="60" t="s">
        <v>8652</v>
      </c>
      <c r="E256" s="60" t="s">
        <v>1531</v>
      </c>
      <c r="F256" s="60" t="s">
        <v>288</v>
      </c>
      <c r="G256" s="60" t="s">
        <v>16041</v>
      </c>
      <c r="H256" s="60" t="s">
        <v>14509</v>
      </c>
      <c r="I256" s="60" t="s">
        <v>149</v>
      </c>
      <c r="J256" s="61">
        <v>2</v>
      </c>
      <c r="K256" s="61">
        <v>5</v>
      </c>
      <c r="L256" s="61">
        <v>2</v>
      </c>
      <c r="M256" s="61">
        <v>9</v>
      </c>
      <c r="N256" s="62">
        <v>10</v>
      </c>
      <c r="O256" s="62" t="s">
        <v>290</v>
      </c>
      <c r="P256" s="62" t="s">
        <v>290</v>
      </c>
      <c r="Q256" s="62" t="s">
        <v>290</v>
      </c>
      <c r="R256" s="62" t="s">
        <v>290</v>
      </c>
      <c r="S256" s="62">
        <v>0</v>
      </c>
      <c r="T256" s="62" t="s">
        <v>290</v>
      </c>
      <c r="U256" s="62">
        <v>0</v>
      </c>
      <c r="V256" s="62">
        <v>0</v>
      </c>
      <c r="W256" s="62">
        <v>0</v>
      </c>
      <c r="X256" s="62">
        <v>0</v>
      </c>
      <c r="Y256" s="62">
        <v>0</v>
      </c>
      <c r="Z256" s="62">
        <v>0</v>
      </c>
      <c r="AA256" s="62">
        <v>0</v>
      </c>
      <c r="AB256" s="62">
        <v>0</v>
      </c>
      <c r="AC256" s="62">
        <v>0</v>
      </c>
      <c r="AD256" s="62">
        <v>0</v>
      </c>
      <c r="AE256" s="62">
        <v>0</v>
      </c>
      <c r="AF256" s="62">
        <v>0</v>
      </c>
      <c r="AG256" s="62">
        <v>0</v>
      </c>
      <c r="AH256" s="62">
        <v>0</v>
      </c>
      <c r="AI256" s="62">
        <v>0</v>
      </c>
      <c r="AJ256" s="62">
        <v>0</v>
      </c>
      <c r="AK256" s="62">
        <v>29</v>
      </c>
      <c r="AL256" s="62">
        <v>0</v>
      </c>
      <c r="AM256" s="62">
        <v>0</v>
      </c>
      <c r="AN256" s="62" t="s">
        <v>290</v>
      </c>
      <c r="AO256" s="62">
        <v>10</v>
      </c>
      <c r="AP256" s="62">
        <v>20</v>
      </c>
      <c r="AQ256" s="62">
        <v>30</v>
      </c>
      <c r="AR256" t="b">
        <f>IFERROR(MATCH('2019'!A256, '2020'!A:A, 0) &gt;0, FALSE)</f>
        <v>1</v>
      </c>
    </row>
    <row r="257" spans="1:44">
      <c r="A257" s="60" t="s">
        <v>1568</v>
      </c>
      <c r="B257" s="60" t="s">
        <v>1569</v>
      </c>
      <c r="C257" s="60" t="s">
        <v>13452</v>
      </c>
      <c r="D257" s="60" t="s">
        <v>1571</v>
      </c>
      <c r="E257" s="60" t="s">
        <v>149</v>
      </c>
      <c r="F257" s="60" t="s">
        <v>288</v>
      </c>
      <c r="G257" s="60" t="s">
        <v>1567</v>
      </c>
      <c r="H257" s="60" t="s">
        <v>14510</v>
      </c>
      <c r="I257" s="60" t="s">
        <v>149</v>
      </c>
      <c r="J257" s="61">
        <v>5</v>
      </c>
      <c r="K257" s="61">
        <v>24</v>
      </c>
      <c r="L257" s="61">
        <v>9</v>
      </c>
      <c r="M257" s="61">
        <v>38</v>
      </c>
      <c r="N257" s="62">
        <v>0</v>
      </c>
      <c r="O257" s="62">
        <v>0</v>
      </c>
      <c r="P257" s="62">
        <v>0</v>
      </c>
      <c r="Q257" s="62">
        <v>0</v>
      </c>
      <c r="R257" s="62">
        <v>0</v>
      </c>
      <c r="S257" s="62">
        <v>0</v>
      </c>
      <c r="T257" s="62">
        <v>0</v>
      </c>
      <c r="U257" s="62">
        <v>0</v>
      </c>
      <c r="V257" s="62">
        <v>0</v>
      </c>
      <c r="W257" s="62">
        <v>0</v>
      </c>
      <c r="X257" s="62">
        <v>73</v>
      </c>
      <c r="Y257" s="62">
        <v>55</v>
      </c>
      <c r="Z257" s="62">
        <v>60</v>
      </c>
      <c r="AA257" s="62">
        <v>78</v>
      </c>
      <c r="AB257" s="62">
        <v>0</v>
      </c>
      <c r="AC257" s="62">
        <v>0</v>
      </c>
      <c r="AD257" s="62">
        <v>0</v>
      </c>
      <c r="AE257" s="62">
        <v>0</v>
      </c>
      <c r="AF257" s="62">
        <v>0</v>
      </c>
      <c r="AG257" s="62">
        <v>0</v>
      </c>
      <c r="AH257" s="62" t="s">
        <v>290</v>
      </c>
      <c r="AI257" s="62">
        <v>0</v>
      </c>
      <c r="AJ257" s="62">
        <v>26</v>
      </c>
      <c r="AK257" s="62">
        <v>15</v>
      </c>
      <c r="AL257" s="62">
        <v>0</v>
      </c>
      <c r="AM257" s="62">
        <v>206</v>
      </c>
      <c r="AN257" s="62">
        <v>16</v>
      </c>
      <c r="AO257" s="62">
        <v>141</v>
      </c>
      <c r="AP257" s="62">
        <v>125</v>
      </c>
      <c r="AQ257" s="62">
        <v>266</v>
      </c>
      <c r="AR257" t="b">
        <f>IFERROR(MATCH('2019'!A257, '2020'!A:A, 0) &gt;0, FALSE)</f>
        <v>1</v>
      </c>
    </row>
    <row r="258" spans="1:44">
      <c r="A258" s="60" t="s">
        <v>15567</v>
      </c>
      <c r="B258" s="60" t="s">
        <v>15568</v>
      </c>
      <c r="C258" s="60" t="s">
        <v>15569</v>
      </c>
      <c r="D258" s="60" t="s">
        <v>16042</v>
      </c>
      <c r="E258" s="60" t="s">
        <v>8692</v>
      </c>
      <c r="F258" s="60" t="s">
        <v>288</v>
      </c>
      <c r="G258" s="60" t="s">
        <v>16043</v>
      </c>
      <c r="H258" s="60" t="s">
        <v>16044</v>
      </c>
      <c r="I258" s="60" t="s">
        <v>150</v>
      </c>
      <c r="J258" s="61">
        <v>1</v>
      </c>
      <c r="K258" s="61">
        <v>4</v>
      </c>
      <c r="L258" s="61">
        <v>0</v>
      </c>
      <c r="M258" s="61">
        <v>5</v>
      </c>
      <c r="N258" s="62" t="s">
        <v>290</v>
      </c>
      <c r="O258" s="62" t="s">
        <v>290</v>
      </c>
      <c r="P258" s="62" t="s">
        <v>290</v>
      </c>
      <c r="Q258" s="62" t="s">
        <v>290</v>
      </c>
      <c r="R258" s="62" t="s">
        <v>290</v>
      </c>
      <c r="S258" s="62" t="s">
        <v>290</v>
      </c>
      <c r="T258" s="62">
        <v>0</v>
      </c>
      <c r="U258" s="62" t="s">
        <v>290</v>
      </c>
      <c r="V258" s="62" t="s">
        <v>290</v>
      </c>
      <c r="W258" s="62">
        <v>0</v>
      </c>
      <c r="X258" s="62">
        <v>0</v>
      </c>
      <c r="Y258" s="62" t="s">
        <v>290</v>
      </c>
      <c r="Z258" s="62">
        <v>0</v>
      </c>
      <c r="AA258" s="62" t="s">
        <v>290</v>
      </c>
      <c r="AB258" s="62">
        <v>0</v>
      </c>
      <c r="AC258" s="62">
        <v>0</v>
      </c>
      <c r="AD258" s="62">
        <v>0</v>
      </c>
      <c r="AE258" s="62" t="s">
        <v>290</v>
      </c>
      <c r="AF258" s="62">
        <v>10</v>
      </c>
      <c r="AG258" s="62" t="s">
        <v>290</v>
      </c>
      <c r="AH258" s="62" t="s">
        <v>290</v>
      </c>
      <c r="AI258" s="62">
        <v>0</v>
      </c>
      <c r="AJ258" s="62" t="s">
        <v>290</v>
      </c>
      <c r="AK258" s="62" t="s">
        <v>290</v>
      </c>
      <c r="AL258" s="62">
        <v>0</v>
      </c>
      <c r="AM258" s="62">
        <v>25</v>
      </c>
      <c r="AN258" s="62" t="s">
        <v>290</v>
      </c>
      <c r="AO258" s="62">
        <v>15</v>
      </c>
      <c r="AP258" s="62">
        <v>20</v>
      </c>
      <c r="AQ258" s="62">
        <v>35</v>
      </c>
      <c r="AR258" t="b">
        <f>IFERROR(MATCH('2019'!A258, '2020'!A:A, 0) &gt;0, FALSE)</f>
        <v>1</v>
      </c>
    </row>
    <row r="259" spans="1:44">
      <c r="A259" s="60" t="s">
        <v>1572</v>
      </c>
      <c r="B259" s="60" t="s">
        <v>1573</v>
      </c>
      <c r="C259" s="60" t="s">
        <v>13453</v>
      </c>
      <c r="D259" s="60" t="s">
        <v>1576</v>
      </c>
      <c r="E259" s="60" t="s">
        <v>1577</v>
      </c>
      <c r="F259" s="60" t="s">
        <v>288</v>
      </c>
      <c r="G259" s="60" t="s">
        <v>1578</v>
      </c>
      <c r="H259" s="60" t="s">
        <v>14512</v>
      </c>
      <c r="I259" s="60" t="s">
        <v>150</v>
      </c>
      <c r="J259" s="61">
        <v>1</v>
      </c>
      <c r="K259" s="61">
        <v>15.5</v>
      </c>
      <c r="L259" s="61">
        <v>4.5</v>
      </c>
      <c r="M259" s="61">
        <v>21</v>
      </c>
      <c r="N259" s="62">
        <v>71</v>
      </c>
      <c r="O259" s="62">
        <v>30</v>
      </c>
      <c r="P259" s="62">
        <v>37</v>
      </c>
      <c r="Q259" s="62">
        <v>24</v>
      </c>
      <c r="R259" s="62">
        <v>22</v>
      </c>
      <c r="S259" s="62">
        <v>24</v>
      </c>
      <c r="T259" s="62">
        <v>18</v>
      </c>
      <c r="U259" s="62">
        <v>26</v>
      </c>
      <c r="V259" s="62">
        <v>18</v>
      </c>
      <c r="W259" s="62">
        <v>12</v>
      </c>
      <c r="X259" s="62">
        <v>0</v>
      </c>
      <c r="Y259" s="62">
        <v>0</v>
      </c>
      <c r="Z259" s="62">
        <v>0</v>
      </c>
      <c r="AA259" s="62">
        <v>0</v>
      </c>
      <c r="AB259" s="62">
        <v>0</v>
      </c>
      <c r="AC259" s="62">
        <v>0</v>
      </c>
      <c r="AD259" s="62">
        <v>0</v>
      </c>
      <c r="AE259" s="62">
        <v>0</v>
      </c>
      <c r="AF259" s="62">
        <v>0</v>
      </c>
      <c r="AG259" s="62">
        <v>0</v>
      </c>
      <c r="AH259" s="62" t="s">
        <v>290</v>
      </c>
      <c r="AI259" s="62">
        <v>0</v>
      </c>
      <c r="AJ259" s="62" t="s">
        <v>290</v>
      </c>
      <c r="AK259" s="62" t="s">
        <v>290</v>
      </c>
      <c r="AL259" s="62">
        <v>0</v>
      </c>
      <c r="AM259" s="62">
        <v>261</v>
      </c>
      <c r="AN259" s="62" t="s">
        <v>290</v>
      </c>
      <c r="AO259" s="62">
        <v>147</v>
      </c>
      <c r="AP259" s="62">
        <v>135</v>
      </c>
      <c r="AQ259" s="62">
        <v>282</v>
      </c>
      <c r="AR259" t="b">
        <f>IFERROR(MATCH('2019'!A259, '2020'!A:A, 0) &gt;0, FALSE)</f>
        <v>1</v>
      </c>
    </row>
    <row r="260" spans="1:44">
      <c r="A260" s="60" t="s">
        <v>14513</v>
      </c>
      <c r="B260" s="60" t="s">
        <v>14514</v>
      </c>
      <c r="C260" s="60" t="s">
        <v>14515</v>
      </c>
      <c r="D260" s="60" t="s">
        <v>14516</v>
      </c>
      <c r="E260" s="60" t="s">
        <v>8692</v>
      </c>
      <c r="F260" s="60" t="s">
        <v>288</v>
      </c>
      <c r="G260" s="60" t="s">
        <v>16043</v>
      </c>
      <c r="H260" s="60" t="s">
        <v>16045</v>
      </c>
      <c r="I260" s="60" t="s">
        <v>150</v>
      </c>
      <c r="J260" s="61">
        <v>0.5</v>
      </c>
      <c r="K260" s="61">
        <v>1</v>
      </c>
      <c r="L260" s="61">
        <v>0</v>
      </c>
      <c r="M260" s="61">
        <v>1.5</v>
      </c>
      <c r="N260" s="62" t="s">
        <v>290</v>
      </c>
      <c r="O260" s="62">
        <v>0</v>
      </c>
      <c r="P260" s="62">
        <v>0</v>
      </c>
      <c r="Q260" s="62">
        <v>0</v>
      </c>
      <c r="R260" s="62">
        <v>0</v>
      </c>
      <c r="S260" s="62">
        <v>0</v>
      </c>
      <c r="T260" s="62">
        <v>0</v>
      </c>
      <c r="U260" s="62">
        <v>0</v>
      </c>
      <c r="V260" s="62">
        <v>0</v>
      </c>
      <c r="W260" s="62">
        <v>0</v>
      </c>
      <c r="X260" s="62">
        <v>0</v>
      </c>
      <c r="Y260" s="62">
        <v>0</v>
      </c>
      <c r="Z260" s="62">
        <v>0</v>
      </c>
      <c r="AA260" s="62">
        <v>0</v>
      </c>
      <c r="AB260" s="62">
        <v>0</v>
      </c>
      <c r="AC260" s="62">
        <v>0</v>
      </c>
      <c r="AD260" s="62">
        <v>0</v>
      </c>
      <c r="AE260" s="62" t="s">
        <v>290</v>
      </c>
      <c r="AF260" s="62">
        <v>0</v>
      </c>
      <c r="AG260" s="62">
        <v>0</v>
      </c>
      <c r="AH260" s="62">
        <v>0</v>
      </c>
      <c r="AI260" s="62">
        <v>0</v>
      </c>
      <c r="AJ260" s="62">
        <v>0</v>
      </c>
      <c r="AK260" s="62">
        <v>0</v>
      </c>
      <c r="AL260" s="62">
        <v>0</v>
      </c>
      <c r="AM260" s="62" t="s">
        <v>290</v>
      </c>
      <c r="AN260" s="62" t="s">
        <v>290</v>
      </c>
      <c r="AO260" s="62" t="s">
        <v>290</v>
      </c>
      <c r="AP260" s="62" t="s">
        <v>290</v>
      </c>
      <c r="AQ260" s="62" t="s">
        <v>290</v>
      </c>
      <c r="AR260" t="b">
        <f>IFERROR(MATCH('2019'!A260, '2020'!A:A, 0) &gt;0, FALSE)</f>
        <v>1</v>
      </c>
    </row>
    <row r="261" spans="1:44">
      <c r="A261" s="60" t="s">
        <v>16046</v>
      </c>
      <c r="B261" s="60" t="s">
        <v>16047</v>
      </c>
      <c r="C261" s="60" t="s">
        <v>16048</v>
      </c>
      <c r="D261" s="60" t="s">
        <v>16049</v>
      </c>
      <c r="E261" s="60" t="s">
        <v>16050</v>
      </c>
      <c r="F261" s="60" t="s">
        <v>288</v>
      </c>
      <c r="G261" s="60" t="s">
        <v>16051</v>
      </c>
      <c r="H261" s="60" t="s">
        <v>16052</v>
      </c>
      <c r="I261" s="60" t="s">
        <v>2044</v>
      </c>
      <c r="J261" s="61">
        <v>1</v>
      </c>
      <c r="K261" s="61">
        <v>3</v>
      </c>
      <c r="L261" s="61">
        <v>1</v>
      </c>
      <c r="M261" s="61">
        <v>5</v>
      </c>
      <c r="N261" s="62">
        <v>0</v>
      </c>
      <c r="O261" s="62">
        <v>10</v>
      </c>
      <c r="P261" s="62" t="s">
        <v>290</v>
      </c>
      <c r="Q261" s="62">
        <v>0</v>
      </c>
      <c r="R261" s="62">
        <v>0</v>
      </c>
      <c r="S261" s="62">
        <v>0</v>
      </c>
      <c r="T261" s="62">
        <v>0</v>
      </c>
      <c r="U261" s="62">
        <v>0</v>
      </c>
      <c r="V261" s="62">
        <v>0</v>
      </c>
      <c r="W261" s="62">
        <v>0</v>
      </c>
      <c r="X261" s="62">
        <v>0</v>
      </c>
      <c r="Y261" s="62">
        <v>0</v>
      </c>
      <c r="Z261" s="62">
        <v>0</v>
      </c>
      <c r="AA261" s="62">
        <v>0</v>
      </c>
      <c r="AB261" s="62">
        <v>0</v>
      </c>
      <c r="AC261" s="62">
        <v>0</v>
      </c>
      <c r="AD261" s="62">
        <v>0</v>
      </c>
      <c r="AE261" s="62">
        <v>0</v>
      </c>
      <c r="AF261" s="62">
        <v>0</v>
      </c>
      <c r="AG261" s="62">
        <v>0</v>
      </c>
      <c r="AH261" s="62" t="s">
        <v>290</v>
      </c>
      <c r="AI261" s="62">
        <v>0</v>
      </c>
      <c r="AJ261" s="62">
        <v>0</v>
      </c>
      <c r="AK261" s="62">
        <v>0</v>
      </c>
      <c r="AL261" s="62">
        <v>0</v>
      </c>
      <c r="AM261" s="62">
        <v>12</v>
      </c>
      <c r="AN261" s="62">
        <v>0</v>
      </c>
      <c r="AO261" s="62">
        <v>10</v>
      </c>
      <c r="AP261" s="62" t="s">
        <v>290</v>
      </c>
      <c r="AQ261" s="62">
        <v>15</v>
      </c>
      <c r="AR261" t="b">
        <f>IFERROR(MATCH('2019'!A261, '2020'!A:A, 0) &gt;0, FALSE)</f>
        <v>0</v>
      </c>
    </row>
    <row r="262" spans="1:44">
      <c r="A262" s="60" t="s">
        <v>4610</v>
      </c>
      <c r="B262" s="60" t="s">
        <v>4611</v>
      </c>
      <c r="C262" s="60" t="s">
        <v>5656</v>
      </c>
      <c r="D262" s="60" t="s">
        <v>4613</v>
      </c>
      <c r="E262" s="60" t="s">
        <v>4614</v>
      </c>
      <c r="F262" s="60" t="s">
        <v>288</v>
      </c>
      <c r="G262" s="60" t="s">
        <v>16053</v>
      </c>
      <c r="H262" s="60" t="s">
        <v>14522</v>
      </c>
      <c r="I262" s="60" t="s">
        <v>2044</v>
      </c>
      <c r="J262" s="61">
        <v>2</v>
      </c>
      <c r="K262" s="61">
        <v>7</v>
      </c>
      <c r="L262" s="61">
        <v>0</v>
      </c>
      <c r="M262" s="61">
        <v>9</v>
      </c>
      <c r="N262" s="62">
        <v>23</v>
      </c>
      <c r="O262" s="62" t="s">
        <v>290</v>
      </c>
      <c r="P262" s="62" t="s">
        <v>290</v>
      </c>
      <c r="Q262" s="62" t="s">
        <v>290</v>
      </c>
      <c r="R262" s="62" t="s">
        <v>290</v>
      </c>
      <c r="S262" s="62" t="s">
        <v>290</v>
      </c>
      <c r="T262" s="62">
        <v>10</v>
      </c>
      <c r="U262" s="62" t="s">
        <v>290</v>
      </c>
      <c r="V262" s="62" t="s">
        <v>290</v>
      </c>
      <c r="W262" s="62" t="s">
        <v>290</v>
      </c>
      <c r="X262" s="62" t="s">
        <v>290</v>
      </c>
      <c r="Y262" s="62" t="s">
        <v>290</v>
      </c>
      <c r="Z262" s="62" t="s">
        <v>290</v>
      </c>
      <c r="AA262" s="62" t="s">
        <v>290</v>
      </c>
      <c r="AB262" s="62">
        <v>0</v>
      </c>
      <c r="AC262" s="62">
        <v>0</v>
      </c>
      <c r="AD262" s="62">
        <v>0</v>
      </c>
      <c r="AE262" s="62">
        <v>0</v>
      </c>
      <c r="AF262" s="62">
        <v>0</v>
      </c>
      <c r="AG262" s="62">
        <v>0</v>
      </c>
      <c r="AH262" s="62">
        <v>0</v>
      </c>
      <c r="AI262" s="62">
        <v>0</v>
      </c>
      <c r="AJ262" s="62">
        <v>0</v>
      </c>
      <c r="AK262" s="62" t="s">
        <v>290</v>
      </c>
      <c r="AL262" s="62">
        <v>0</v>
      </c>
      <c r="AM262" s="62">
        <v>100</v>
      </c>
      <c r="AN262" s="62">
        <v>0</v>
      </c>
      <c r="AO262" s="62">
        <v>53</v>
      </c>
      <c r="AP262" s="62">
        <v>49</v>
      </c>
      <c r="AQ262" s="62">
        <v>102</v>
      </c>
      <c r="AR262" t="b">
        <f>IFERROR(MATCH('2019'!A262, '2020'!A:A, 0) &gt;0, FALSE)</f>
        <v>1</v>
      </c>
    </row>
    <row r="263" spans="1:44">
      <c r="A263" s="60" t="s">
        <v>1579</v>
      </c>
      <c r="B263" s="60" t="s">
        <v>1366</v>
      </c>
      <c r="C263" s="60" t="s">
        <v>14523</v>
      </c>
      <c r="D263" s="60" t="s">
        <v>1581</v>
      </c>
      <c r="E263" s="60" t="s">
        <v>1582</v>
      </c>
      <c r="F263" s="60" t="s">
        <v>288</v>
      </c>
      <c r="G263" s="60" t="s">
        <v>1583</v>
      </c>
      <c r="H263" s="60" t="s">
        <v>14524</v>
      </c>
      <c r="I263" s="60" t="s">
        <v>152</v>
      </c>
      <c r="J263" s="61">
        <v>1</v>
      </c>
      <c r="K263" s="61">
        <v>9.6</v>
      </c>
      <c r="L263" s="61">
        <v>1</v>
      </c>
      <c r="M263" s="61">
        <v>11.6</v>
      </c>
      <c r="N263" s="62">
        <v>22</v>
      </c>
      <c r="O263" s="62">
        <v>22</v>
      </c>
      <c r="P263" s="62">
        <v>14</v>
      </c>
      <c r="Q263" s="62">
        <v>23</v>
      </c>
      <c r="R263" s="62">
        <v>16</v>
      </c>
      <c r="S263" s="62">
        <v>19</v>
      </c>
      <c r="T263" s="62">
        <v>15</v>
      </c>
      <c r="U263" s="62">
        <v>20</v>
      </c>
      <c r="V263" s="62">
        <v>14</v>
      </c>
      <c r="W263" s="62">
        <v>11</v>
      </c>
      <c r="X263" s="62">
        <v>0</v>
      </c>
      <c r="Y263" s="62">
        <v>0</v>
      </c>
      <c r="Z263" s="62">
        <v>0</v>
      </c>
      <c r="AA263" s="62">
        <v>0</v>
      </c>
      <c r="AB263" s="62">
        <v>0</v>
      </c>
      <c r="AC263" s="62">
        <v>0</v>
      </c>
      <c r="AD263" s="62">
        <v>0</v>
      </c>
      <c r="AE263" s="62">
        <v>0</v>
      </c>
      <c r="AF263" s="62">
        <v>0</v>
      </c>
      <c r="AG263" s="62">
        <v>0</v>
      </c>
      <c r="AH263" s="62" t="s">
        <v>290</v>
      </c>
      <c r="AI263" s="62">
        <v>0</v>
      </c>
      <c r="AJ263" s="62">
        <v>0</v>
      </c>
      <c r="AK263" s="62" t="s">
        <v>290</v>
      </c>
      <c r="AL263" s="62">
        <v>0</v>
      </c>
      <c r="AM263" s="62">
        <v>170</v>
      </c>
      <c r="AN263" s="62">
        <v>0</v>
      </c>
      <c r="AO263" s="62">
        <v>86</v>
      </c>
      <c r="AP263" s="62">
        <v>90</v>
      </c>
      <c r="AQ263" s="62">
        <v>176</v>
      </c>
      <c r="AR263" t="b">
        <f>IFERROR(MATCH('2019'!A263, '2020'!A:A, 0) &gt;0, FALSE)</f>
        <v>1</v>
      </c>
    </row>
    <row r="264" spans="1:44">
      <c r="A264" s="60" t="s">
        <v>1584</v>
      </c>
      <c r="B264" s="60" t="s">
        <v>1585</v>
      </c>
      <c r="C264" s="60" t="s">
        <v>16054</v>
      </c>
      <c r="D264" s="60" t="s">
        <v>1587</v>
      </c>
      <c r="E264" s="60" t="s">
        <v>1588</v>
      </c>
      <c r="F264" s="60" t="s">
        <v>288</v>
      </c>
      <c r="G264" s="60" t="s">
        <v>1589</v>
      </c>
      <c r="H264" s="60" t="s">
        <v>14526</v>
      </c>
      <c r="I264" s="60" t="s">
        <v>152</v>
      </c>
      <c r="J264" s="61">
        <v>0.5</v>
      </c>
      <c r="K264" s="61">
        <v>5.5</v>
      </c>
      <c r="L264" s="61">
        <v>1</v>
      </c>
      <c r="M264" s="61">
        <v>7</v>
      </c>
      <c r="N264" s="62">
        <v>22</v>
      </c>
      <c r="O264" s="62" t="s">
        <v>290</v>
      </c>
      <c r="P264" s="62">
        <v>18</v>
      </c>
      <c r="Q264" s="62" t="s">
        <v>290</v>
      </c>
      <c r="R264" s="62">
        <v>13</v>
      </c>
      <c r="S264" s="62">
        <v>11</v>
      </c>
      <c r="T264" s="62" t="s">
        <v>290</v>
      </c>
      <c r="U264" s="62" t="s">
        <v>290</v>
      </c>
      <c r="V264" s="62">
        <v>11</v>
      </c>
      <c r="W264" s="62" t="s">
        <v>290</v>
      </c>
      <c r="X264" s="62">
        <v>0</v>
      </c>
      <c r="Y264" s="62">
        <v>0</v>
      </c>
      <c r="Z264" s="62">
        <v>0</v>
      </c>
      <c r="AA264" s="62">
        <v>0</v>
      </c>
      <c r="AB264" s="62">
        <v>0</v>
      </c>
      <c r="AC264" s="62">
        <v>0</v>
      </c>
      <c r="AD264" s="62">
        <v>0</v>
      </c>
      <c r="AE264" s="62">
        <v>0</v>
      </c>
      <c r="AF264" s="62">
        <v>0</v>
      </c>
      <c r="AG264" s="62">
        <v>0</v>
      </c>
      <c r="AH264" s="62">
        <v>0</v>
      </c>
      <c r="AI264" s="62">
        <v>0</v>
      </c>
      <c r="AJ264" s="62" t="s">
        <v>290</v>
      </c>
      <c r="AK264" s="62">
        <v>0</v>
      </c>
      <c r="AL264" s="62">
        <v>0</v>
      </c>
      <c r="AM264" s="62">
        <v>110</v>
      </c>
      <c r="AN264" s="62" t="s">
        <v>290</v>
      </c>
      <c r="AO264" s="62">
        <v>50</v>
      </c>
      <c r="AP264" s="62">
        <v>62</v>
      </c>
      <c r="AQ264" s="62">
        <v>112</v>
      </c>
      <c r="AR264" t="b">
        <f>IFERROR(MATCH('2019'!A264, '2020'!A:A, 0) &gt;0, FALSE)</f>
        <v>1</v>
      </c>
    </row>
    <row r="265" spans="1:44">
      <c r="A265" s="60" t="s">
        <v>1590</v>
      </c>
      <c r="B265" s="60" t="s">
        <v>1591</v>
      </c>
      <c r="C265" s="60" t="s">
        <v>8712</v>
      </c>
      <c r="D265" s="60" t="s">
        <v>1594</v>
      </c>
      <c r="E265" s="60" t="s">
        <v>1595</v>
      </c>
      <c r="F265" s="60" t="s">
        <v>288</v>
      </c>
      <c r="G265" s="60" t="s">
        <v>1596</v>
      </c>
      <c r="H265" s="60" t="s">
        <v>14527</v>
      </c>
      <c r="I265" s="60" t="s">
        <v>152</v>
      </c>
      <c r="J265" s="61">
        <v>1</v>
      </c>
      <c r="K265" s="61">
        <v>8</v>
      </c>
      <c r="L265" s="61">
        <v>1</v>
      </c>
      <c r="M265" s="61">
        <v>10</v>
      </c>
      <c r="N265" s="62">
        <v>0</v>
      </c>
      <c r="O265" s="62" t="s">
        <v>290</v>
      </c>
      <c r="P265" s="62" t="s">
        <v>290</v>
      </c>
      <c r="Q265" s="62" t="s">
        <v>290</v>
      </c>
      <c r="R265" s="62" t="s">
        <v>290</v>
      </c>
      <c r="S265" s="62" t="s">
        <v>290</v>
      </c>
      <c r="T265" s="62" t="s">
        <v>290</v>
      </c>
      <c r="U265" s="62" t="s">
        <v>290</v>
      </c>
      <c r="V265" s="62" t="s">
        <v>290</v>
      </c>
      <c r="W265" s="62" t="s">
        <v>290</v>
      </c>
      <c r="X265" s="62" t="s">
        <v>290</v>
      </c>
      <c r="Y265" s="62" t="s">
        <v>290</v>
      </c>
      <c r="Z265" s="62" t="s">
        <v>290</v>
      </c>
      <c r="AA265" s="62" t="s">
        <v>290</v>
      </c>
      <c r="AB265" s="62">
        <v>0</v>
      </c>
      <c r="AC265" s="62">
        <v>0</v>
      </c>
      <c r="AD265" s="62">
        <v>0</v>
      </c>
      <c r="AE265" s="62">
        <v>0</v>
      </c>
      <c r="AF265" s="62">
        <v>0</v>
      </c>
      <c r="AG265" s="62">
        <v>0</v>
      </c>
      <c r="AH265" s="62" t="s">
        <v>290</v>
      </c>
      <c r="AI265" s="62">
        <v>0</v>
      </c>
      <c r="AJ265" s="62" t="s">
        <v>290</v>
      </c>
      <c r="AK265" s="62">
        <v>0</v>
      </c>
      <c r="AL265" s="62">
        <v>0</v>
      </c>
      <c r="AM265" s="62">
        <v>61</v>
      </c>
      <c r="AN265" s="62" t="s">
        <v>290</v>
      </c>
      <c r="AO265" s="62">
        <v>33</v>
      </c>
      <c r="AP265" s="62">
        <v>33</v>
      </c>
      <c r="AQ265" s="62">
        <v>66</v>
      </c>
      <c r="AR265" t="b">
        <f>IFERROR(MATCH('2019'!A265, '2020'!A:A, 0) &gt;0, FALSE)</f>
        <v>1</v>
      </c>
    </row>
    <row r="266" spans="1:44">
      <c r="A266" s="60" t="s">
        <v>1604</v>
      </c>
      <c r="B266" s="60" t="s">
        <v>1605</v>
      </c>
      <c r="C266" s="60" t="s">
        <v>5671</v>
      </c>
      <c r="D266" s="60" t="s">
        <v>1608</v>
      </c>
      <c r="E266" s="60" t="s">
        <v>1609</v>
      </c>
      <c r="F266" s="60" t="s">
        <v>288</v>
      </c>
      <c r="G266" s="60" t="s">
        <v>1610</v>
      </c>
      <c r="H266" s="60" t="s">
        <v>14528</v>
      </c>
      <c r="I266" s="60" t="s">
        <v>153</v>
      </c>
      <c r="J266" s="61">
        <v>1</v>
      </c>
      <c r="K266" s="61">
        <v>11</v>
      </c>
      <c r="L266" s="61">
        <v>3</v>
      </c>
      <c r="M266" s="61">
        <v>15</v>
      </c>
      <c r="N266" s="62">
        <v>0</v>
      </c>
      <c r="O266" s="62">
        <v>25</v>
      </c>
      <c r="P266" s="62">
        <v>21</v>
      </c>
      <c r="Q266" s="62">
        <v>22</v>
      </c>
      <c r="R266" s="62">
        <v>23</v>
      </c>
      <c r="S266" s="62">
        <v>15</v>
      </c>
      <c r="T266" s="62">
        <v>18</v>
      </c>
      <c r="U266" s="62">
        <v>18</v>
      </c>
      <c r="V266" s="62">
        <v>23</v>
      </c>
      <c r="W266" s="62">
        <v>10</v>
      </c>
      <c r="X266" s="62">
        <v>0</v>
      </c>
      <c r="Y266" s="62">
        <v>0</v>
      </c>
      <c r="Z266" s="62">
        <v>0</v>
      </c>
      <c r="AA266" s="62">
        <v>0</v>
      </c>
      <c r="AB266" s="62">
        <v>0</v>
      </c>
      <c r="AC266" s="62">
        <v>0</v>
      </c>
      <c r="AD266" s="62">
        <v>0</v>
      </c>
      <c r="AE266" s="62">
        <v>0</v>
      </c>
      <c r="AF266" s="62" t="s">
        <v>290</v>
      </c>
      <c r="AG266" s="62">
        <v>0</v>
      </c>
      <c r="AH266" s="62">
        <v>0</v>
      </c>
      <c r="AI266" s="62">
        <v>0</v>
      </c>
      <c r="AJ266" s="62">
        <v>0</v>
      </c>
      <c r="AK266" s="62">
        <v>0</v>
      </c>
      <c r="AL266" s="62">
        <v>0</v>
      </c>
      <c r="AM266" s="62">
        <v>174</v>
      </c>
      <c r="AN266" s="62" t="s">
        <v>290</v>
      </c>
      <c r="AO266" s="62">
        <v>90</v>
      </c>
      <c r="AP266" s="62">
        <v>86</v>
      </c>
      <c r="AQ266" s="62">
        <v>176</v>
      </c>
      <c r="AR266" t="b">
        <f>IFERROR(MATCH('2019'!A266, '2020'!A:A, 0) &gt;0, FALSE)</f>
        <v>1</v>
      </c>
    </row>
    <row r="267" spans="1:44">
      <c r="A267" s="60" t="s">
        <v>1611</v>
      </c>
      <c r="B267" s="60" t="s">
        <v>1612</v>
      </c>
      <c r="C267" s="60" t="s">
        <v>14529</v>
      </c>
      <c r="D267" s="60" t="s">
        <v>1614</v>
      </c>
      <c r="E267" s="60" t="s">
        <v>1615</v>
      </c>
      <c r="F267" s="60" t="s">
        <v>288</v>
      </c>
      <c r="G267" s="60" t="s">
        <v>1616</v>
      </c>
      <c r="H267" s="60" t="s">
        <v>14530</v>
      </c>
      <c r="I267" s="60" t="s">
        <v>154</v>
      </c>
      <c r="J267" s="61">
        <v>2</v>
      </c>
      <c r="K267" s="61">
        <v>15</v>
      </c>
      <c r="L267" s="61">
        <v>4.7</v>
      </c>
      <c r="M267" s="61">
        <v>21.7</v>
      </c>
      <c r="N267" s="62">
        <v>49</v>
      </c>
      <c r="O267" s="62">
        <v>18</v>
      </c>
      <c r="P267" s="62">
        <v>22</v>
      </c>
      <c r="Q267" s="62">
        <v>20</v>
      </c>
      <c r="R267" s="62">
        <v>25</v>
      </c>
      <c r="S267" s="62">
        <v>22</v>
      </c>
      <c r="T267" s="62">
        <v>27</v>
      </c>
      <c r="U267" s="62">
        <v>18</v>
      </c>
      <c r="V267" s="62">
        <v>17</v>
      </c>
      <c r="W267" s="62">
        <v>32</v>
      </c>
      <c r="X267" s="62">
        <v>0</v>
      </c>
      <c r="Y267" s="62">
        <v>0</v>
      </c>
      <c r="Z267" s="62">
        <v>0</v>
      </c>
      <c r="AA267" s="62">
        <v>0</v>
      </c>
      <c r="AB267" s="62">
        <v>0</v>
      </c>
      <c r="AC267" s="62">
        <v>0</v>
      </c>
      <c r="AD267" s="62">
        <v>0</v>
      </c>
      <c r="AE267" s="62" t="s">
        <v>290</v>
      </c>
      <c r="AF267" s="62" t="s">
        <v>290</v>
      </c>
      <c r="AG267" s="62">
        <v>0</v>
      </c>
      <c r="AH267" s="62">
        <v>0</v>
      </c>
      <c r="AI267" s="62" t="s">
        <v>290</v>
      </c>
      <c r="AJ267" s="62" t="s">
        <v>290</v>
      </c>
      <c r="AK267" s="62">
        <v>0</v>
      </c>
      <c r="AL267" s="62">
        <v>0</v>
      </c>
      <c r="AM267" s="62">
        <v>236</v>
      </c>
      <c r="AN267" s="62">
        <v>14</v>
      </c>
      <c r="AO267" s="62">
        <v>117</v>
      </c>
      <c r="AP267" s="62">
        <v>142</v>
      </c>
      <c r="AQ267" s="62">
        <v>259</v>
      </c>
      <c r="AR267" t="b">
        <f>IFERROR(MATCH('2019'!A267, '2020'!A:A, 0) &gt;0, FALSE)</f>
        <v>1</v>
      </c>
    </row>
    <row r="268" spans="1:44">
      <c r="A268" s="60" t="s">
        <v>1617</v>
      </c>
      <c r="B268" s="60" t="s">
        <v>1618</v>
      </c>
      <c r="C268" s="60" t="s">
        <v>14531</v>
      </c>
      <c r="D268" s="60" t="s">
        <v>1621</v>
      </c>
      <c r="E268" s="60" t="s">
        <v>1622</v>
      </c>
      <c r="F268" s="60" t="s">
        <v>288</v>
      </c>
      <c r="G268" s="60" t="s">
        <v>1623</v>
      </c>
      <c r="H268" s="60" t="s">
        <v>14532</v>
      </c>
      <c r="I268" s="60" t="s">
        <v>155</v>
      </c>
      <c r="J268" s="61">
        <v>2.8</v>
      </c>
      <c r="K268" s="61">
        <v>26.6</v>
      </c>
      <c r="L268" s="61">
        <v>13.2</v>
      </c>
      <c r="M268" s="61">
        <v>42.6</v>
      </c>
      <c r="N268" s="62">
        <v>0</v>
      </c>
      <c r="O268" s="62">
        <v>0</v>
      </c>
      <c r="P268" s="62">
        <v>0</v>
      </c>
      <c r="Q268" s="62">
        <v>0</v>
      </c>
      <c r="R268" s="62">
        <v>0</v>
      </c>
      <c r="S268" s="62">
        <v>0</v>
      </c>
      <c r="T268" s="62">
        <v>0</v>
      </c>
      <c r="U268" s="62">
        <v>0</v>
      </c>
      <c r="V268" s="62">
        <v>0</v>
      </c>
      <c r="W268" s="62">
        <v>0</v>
      </c>
      <c r="X268" s="62">
        <v>92</v>
      </c>
      <c r="Y268" s="62">
        <v>100</v>
      </c>
      <c r="Z268" s="62">
        <v>109</v>
      </c>
      <c r="AA268" s="62">
        <v>96</v>
      </c>
      <c r="AB268" s="62">
        <v>0</v>
      </c>
      <c r="AC268" s="62">
        <v>0</v>
      </c>
      <c r="AD268" s="62">
        <v>0</v>
      </c>
      <c r="AE268" s="62">
        <v>0</v>
      </c>
      <c r="AF268" s="62">
        <v>0</v>
      </c>
      <c r="AG268" s="62">
        <v>0</v>
      </c>
      <c r="AH268" s="62" t="s">
        <v>290</v>
      </c>
      <c r="AI268" s="62" t="s">
        <v>290</v>
      </c>
      <c r="AJ268" s="62">
        <v>18</v>
      </c>
      <c r="AK268" s="62">
        <v>0</v>
      </c>
      <c r="AL268" s="62">
        <v>0</v>
      </c>
      <c r="AM268" s="62">
        <v>359</v>
      </c>
      <c r="AN268" s="62" t="s">
        <v>290</v>
      </c>
      <c r="AO268" s="62">
        <v>195</v>
      </c>
      <c r="AP268" s="62">
        <v>202</v>
      </c>
      <c r="AQ268" s="62">
        <v>397</v>
      </c>
      <c r="AR268" t="b">
        <f>IFERROR(MATCH('2019'!A268, '2020'!A:A, 0) &gt;0, FALSE)</f>
        <v>1</v>
      </c>
    </row>
    <row r="269" spans="1:44">
      <c r="A269" s="60" t="s">
        <v>1624</v>
      </c>
      <c r="B269" s="60" t="s">
        <v>1625</v>
      </c>
      <c r="C269" s="60" t="s">
        <v>8730</v>
      </c>
      <c r="D269" s="60" t="s">
        <v>1628</v>
      </c>
      <c r="E269" s="60" t="s">
        <v>1622</v>
      </c>
      <c r="F269" s="60" t="s">
        <v>288</v>
      </c>
      <c r="G269" s="60" t="s">
        <v>1623</v>
      </c>
      <c r="H269" s="60" t="s">
        <v>14533</v>
      </c>
      <c r="I269" s="60" t="s">
        <v>155</v>
      </c>
      <c r="J269" s="61">
        <v>3.5</v>
      </c>
      <c r="K269" s="61">
        <v>20.5</v>
      </c>
      <c r="L269" s="61">
        <v>7.5</v>
      </c>
      <c r="M269" s="61">
        <v>31.5</v>
      </c>
      <c r="N269" s="62">
        <v>37</v>
      </c>
      <c r="O269" s="62">
        <v>23</v>
      </c>
      <c r="P269" s="62">
        <v>31</v>
      </c>
      <c r="Q269" s="62">
        <v>38</v>
      </c>
      <c r="R269" s="62">
        <v>16</v>
      </c>
      <c r="S269" s="62">
        <v>23</v>
      </c>
      <c r="T269" s="62">
        <v>14</v>
      </c>
      <c r="U269" s="62">
        <v>26</v>
      </c>
      <c r="V269" s="62">
        <v>28</v>
      </c>
      <c r="W269" s="62">
        <v>30</v>
      </c>
      <c r="X269" s="62">
        <v>0</v>
      </c>
      <c r="Y269" s="62">
        <v>0</v>
      </c>
      <c r="Z269" s="62">
        <v>0</v>
      </c>
      <c r="AA269" s="62">
        <v>0</v>
      </c>
      <c r="AB269" s="62">
        <v>0</v>
      </c>
      <c r="AC269" s="62">
        <v>0</v>
      </c>
      <c r="AD269" s="62">
        <v>0</v>
      </c>
      <c r="AE269" s="62" t="s">
        <v>290</v>
      </c>
      <c r="AF269" s="62">
        <v>14</v>
      </c>
      <c r="AG269" s="62">
        <v>0</v>
      </c>
      <c r="AH269" s="62">
        <v>0</v>
      </c>
      <c r="AI269" s="62">
        <v>0</v>
      </c>
      <c r="AJ269" s="62">
        <v>0</v>
      </c>
      <c r="AK269" s="62">
        <v>0</v>
      </c>
      <c r="AL269" s="62">
        <v>0</v>
      </c>
      <c r="AM269" s="62">
        <v>275</v>
      </c>
      <c r="AN269" s="62">
        <v>11</v>
      </c>
      <c r="AO269" s="62">
        <v>135</v>
      </c>
      <c r="AP269" s="62">
        <v>151</v>
      </c>
      <c r="AQ269" s="62">
        <v>286</v>
      </c>
      <c r="AR269" t="b">
        <f>IFERROR(MATCH('2019'!A269, '2020'!A:A, 0) &gt;0, FALSE)</f>
        <v>1</v>
      </c>
    </row>
    <row r="270" spans="1:44">
      <c r="A270" s="60" t="s">
        <v>1629</v>
      </c>
      <c r="B270" s="60" t="s">
        <v>1585</v>
      </c>
      <c r="C270" s="60" t="s">
        <v>5683</v>
      </c>
      <c r="D270" s="60" t="s">
        <v>1631</v>
      </c>
      <c r="E270" s="60" t="s">
        <v>1632</v>
      </c>
      <c r="F270" s="60" t="s">
        <v>288</v>
      </c>
      <c r="G270" s="60" t="s">
        <v>1633</v>
      </c>
      <c r="H270" s="60" t="s">
        <v>14534</v>
      </c>
      <c r="I270" s="60" t="s">
        <v>155</v>
      </c>
      <c r="J270" s="61">
        <v>1</v>
      </c>
      <c r="K270" s="61">
        <v>5.5</v>
      </c>
      <c r="L270" s="61">
        <v>3</v>
      </c>
      <c r="M270" s="61">
        <v>9.5</v>
      </c>
      <c r="N270" s="62">
        <v>18</v>
      </c>
      <c r="O270" s="62" t="s">
        <v>290</v>
      </c>
      <c r="P270" s="62" t="s">
        <v>290</v>
      </c>
      <c r="Q270" s="62">
        <v>10</v>
      </c>
      <c r="R270" s="62" t="s">
        <v>290</v>
      </c>
      <c r="S270" s="62" t="s">
        <v>290</v>
      </c>
      <c r="T270" s="62" t="s">
        <v>290</v>
      </c>
      <c r="U270" s="62" t="s">
        <v>290</v>
      </c>
      <c r="V270" s="62" t="s">
        <v>290</v>
      </c>
      <c r="W270" s="62" t="s">
        <v>290</v>
      </c>
      <c r="X270" s="62">
        <v>0</v>
      </c>
      <c r="Y270" s="62">
        <v>0</v>
      </c>
      <c r="Z270" s="62">
        <v>0</v>
      </c>
      <c r="AA270" s="62">
        <v>0</v>
      </c>
      <c r="AB270" s="62">
        <v>0</v>
      </c>
      <c r="AC270" s="62">
        <v>0</v>
      </c>
      <c r="AD270" s="62">
        <v>0</v>
      </c>
      <c r="AE270" s="62">
        <v>0</v>
      </c>
      <c r="AF270" s="62">
        <v>0</v>
      </c>
      <c r="AG270" s="62">
        <v>0</v>
      </c>
      <c r="AH270" s="62">
        <v>0</v>
      </c>
      <c r="AI270" s="62">
        <v>0</v>
      </c>
      <c r="AJ270" s="62">
        <v>0</v>
      </c>
      <c r="AK270" s="62" t="s">
        <v>290</v>
      </c>
      <c r="AL270" s="62">
        <v>0</v>
      </c>
      <c r="AM270" s="62">
        <v>72</v>
      </c>
      <c r="AN270" s="62" t="s">
        <v>290</v>
      </c>
      <c r="AO270" s="62">
        <v>34</v>
      </c>
      <c r="AP270" s="62">
        <v>48</v>
      </c>
      <c r="AQ270" s="62">
        <v>82</v>
      </c>
      <c r="AR270" t="b">
        <f>IFERROR(MATCH('2019'!A270, '2020'!A:A, 0) &gt;0, FALSE)</f>
        <v>1</v>
      </c>
    </row>
    <row r="271" spans="1:44">
      <c r="A271" s="60" t="s">
        <v>1634</v>
      </c>
      <c r="B271" s="60" t="s">
        <v>1635</v>
      </c>
      <c r="C271" s="60" t="s">
        <v>14535</v>
      </c>
      <c r="D271" s="60" t="s">
        <v>1638</v>
      </c>
      <c r="E271" s="60" t="s">
        <v>1639</v>
      </c>
      <c r="F271" s="60" t="s">
        <v>288</v>
      </c>
      <c r="G271" s="60" t="s">
        <v>1640</v>
      </c>
      <c r="H271" s="60" t="s">
        <v>14536</v>
      </c>
      <c r="I271" s="60" t="s">
        <v>157</v>
      </c>
      <c r="J271" s="61">
        <v>1</v>
      </c>
      <c r="K271" s="61">
        <v>8.5</v>
      </c>
      <c r="L271" s="61">
        <v>4.3</v>
      </c>
      <c r="M271" s="61">
        <v>13.8</v>
      </c>
      <c r="N271" s="62">
        <v>0</v>
      </c>
      <c r="O271" s="62">
        <v>0</v>
      </c>
      <c r="P271" s="62">
        <v>0</v>
      </c>
      <c r="Q271" s="62">
        <v>0</v>
      </c>
      <c r="R271" s="62">
        <v>0</v>
      </c>
      <c r="S271" s="62">
        <v>0</v>
      </c>
      <c r="T271" s="62">
        <v>0</v>
      </c>
      <c r="U271" s="62">
        <v>0</v>
      </c>
      <c r="V271" s="62">
        <v>0</v>
      </c>
      <c r="W271" s="62">
        <v>0</v>
      </c>
      <c r="X271" s="62">
        <v>34</v>
      </c>
      <c r="Y271" s="62">
        <v>33</v>
      </c>
      <c r="Z271" s="62">
        <v>30</v>
      </c>
      <c r="AA271" s="62">
        <v>22</v>
      </c>
      <c r="AB271" s="62">
        <v>0</v>
      </c>
      <c r="AC271" s="62">
        <v>0</v>
      </c>
      <c r="AD271" s="62">
        <v>0</v>
      </c>
      <c r="AE271" s="62">
        <v>0</v>
      </c>
      <c r="AF271" s="62">
        <v>0</v>
      </c>
      <c r="AG271" s="62">
        <v>0</v>
      </c>
      <c r="AH271" s="62" t="s">
        <v>290</v>
      </c>
      <c r="AI271" s="62">
        <v>0</v>
      </c>
      <c r="AJ271" s="62" t="s">
        <v>290</v>
      </c>
      <c r="AK271" s="62" t="s">
        <v>290</v>
      </c>
      <c r="AL271" s="62">
        <v>0</v>
      </c>
      <c r="AM271" s="62">
        <v>109</v>
      </c>
      <c r="AN271" s="62" t="s">
        <v>290</v>
      </c>
      <c r="AO271" s="62">
        <v>70</v>
      </c>
      <c r="AP271" s="62">
        <v>49</v>
      </c>
      <c r="AQ271" s="62">
        <v>119</v>
      </c>
      <c r="AR271" t="b">
        <f>IFERROR(MATCH('2019'!A271, '2020'!A:A, 0) &gt;0, FALSE)</f>
        <v>1</v>
      </c>
    </row>
    <row r="272" spans="1:44">
      <c r="A272" s="60" t="s">
        <v>1641</v>
      </c>
      <c r="B272" s="60" t="s">
        <v>1642</v>
      </c>
      <c r="C272" s="60" t="s">
        <v>10046</v>
      </c>
      <c r="D272" s="60" t="s">
        <v>1645</v>
      </c>
      <c r="E272" s="60" t="s">
        <v>1646</v>
      </c>
      <c r="F272" s="60" t="s">
        <v>288</v>
      </c>
      <c r="G272" s="60" t="s">
        <v>1647</v>
      </c>
      <c r="H272" s="60" t="s">
        <v>14537</v>
      </c>
      <c r="I272" s="60" t="s">
        <v>156</v>
      </c>
      <c r="J272" s="61">
        <v>1</v>
      </c>
      <c r="K272" s="61">
        <v>10</v>
      </c>
      <c r="L272" s="61">
        <v>4.5</v>
      </c>
      <c r="M272" s="61">
        <v>15.5</v>
      </c>
      <c r="N272" s="62">
        <v>20</v>
      </c>
      <c r="O272" s="62">
        <v>12</v>
      </c>
      <c r="P272" s="62">
        <v>13</v>
      </c>
      <c r="Q272" s="62">
        <v>11</v>
      </c>
      <c r="R272" s="62">
        <v>10</v>
      </c>
      <c r="S272" s="62">
        <v>18</v>
      </c>
      <c r="T272" s="62">
        <v>13</v>
      </c>
      <c r="U272" s="62">
        <v>19</v>
      </c>
      <c r="V272" s="62" t="s">
        <v>290</v>
      </c>
      <c r="W272" s="62">
        <v>25</v>
      </c>
      <c r="X272" s="62">
        <v>0</v>
      </c>
      <c r="Y272" s="62">
        <v>0</v>
      </c>
      <c r="Z272" s="62">
        <v>0</v>
      </c>
      <c r="AA272" s="62">
        <v>0</v>
      </c>
      <c r="AB272" s="62">
        <v>0</v>
      </c>
      <c r="AC272" s="62">
        <v>0</v>
      </c>
      <c r="AD272" s="62">
        <v>0</v>
      </c>
      <c r="AE272" s="62">
        <v>0</v>
      </c>
      <c r="AF272" s="62">
        <v>0</v>
      </c>
      <c r="AG272" s="62">
        <v>0</v>
      </c>
      <c r="AH272" s="62" t="s">
        <v>290</v>
      </c>
      <c r="AI272" s="62">
        <v>0</v>
      </c>
      <c r="AJ272" s="62" t="s">
        <v>290</v>
      </c>
      <c r="AK272" s="62" t="s">
        <v>290</v>
      </c>
      <c r="AL272" s="62">
        <v>0</v>
      </c>
      <c r="AM272" s="62">
        <v>130</v>
      </c>
      <c r="AN272" s="62" t="s">
        <v>290</v>
      </c>
      <c r="AO272" s="62">
        <v>77</v>
      </c>
      <c r="AP272" s="62">
        <v>73</v>
      </c>
      <c r="AQ272" s="62">
        <v>150</v>
      </c>
      <c r="AR272" t="b">
        <f>IFERROR(MATCH('2019'!A272, '2020'!A:A, 0) &gt;0, FALSE)</f>
        <v>1</v>
      </c>
    </row>
    <row r="273" spans="1:44">
      <c r="A273" s="60" t="s">
        <v>1648</v>
      </c>
      <c r="B273" s="60" t="s">
        <v>1649</v>
      </c>
      <c r="C273" s="60" t="s">
        <v>13457</v>
      </c>
      <c r="D273" s="60" t="s">
        <v>1652</v>
      </c>
      <c r="E273" s="60" t="s">
        <v>1646</v>
      </c>
      <c r="F273" s="60" t="s">
        <v>288</v>
      </c>
      <c r="G273" s="60" t="s">
        <v>1647</v>
      </c>
      <c r="H273" s="60" t="s">
        <v>14538</v>
      </c>
      <c r="I273" s="60" t="s">
        <v>156</v>
      </c>
      <c r="J273" s="61">
        <v>0</v>
      </c>
      <c r="K273" s="61">
        <v>2</v>
      </c>
      <c r="L273" s="61">
        <v>0</v>
      </c>
      <c r="M273" s="61">
        <v>2</v>
      </c>
      <c r="N273" s="62" t="s">
        <v>290</v>
      </c>
      <c r="O273" s="62">
        <v>0</v>
      </c>
      <c r="P273" s="62" t="s">
        <v>290</v>
      </c>
      <c r="Q273" s="62">
        <v>0</v>
      </c>
      <c r="R273" s="62">
        <v>0</v>
      </c>
      <c r="S273" s="62">
        <v>0</v>
      </c>
      <c r="T273" s="62">
        <v>0</v>
      </c>
      <c r="U273" s="62" t="s">
        <v>290</v>
      </c>
      <c r="V273" s="62" t="s">
        <v>290</v>
      </c>
      <c r="W273" s="62">
        <v>0</v>
      </c>
      <c r="X273" s="62" t="s">
        <v>290</v>
      </c>
      <c r="Y273" s="62" t="s">
        <v>290</v>
      </c>
      <c r="Z273" s="62" t="s">
        <v>290</v>
      </c>
      <c r="AA273" s="62">
        <v>0</v>
      </c>
      <c r="AB273" s="62">
        <v>0</v>
      </c>
      <c r="AC273" s="62">
        <v>0</v>
      </c>
      <c r="AD273" s="62">
        <v>0</v>
      </c>
      <c r="AE273" s="62">
        <v>0</v>
      </c>
      <c r="AF273" s="62">
        <v>0</v>
      </c>
      <c r="AG273" s="62">
        <v>0</v>
      </c>
      <c r="AH273" s="62">
        <v>0</v>
      </c>
      <c r="AI273" s="62">
        <v>0</v>
      </c>
      <c r="AJ273" s="62">
        <v>0</v>
      </c>
      <c r="AK273" s="62">
        <v>0</v>
      </c>
      <c r="AL273" s="62">
        <v>0</v>
      </c>
      <c r="AM273" s="62">
        <v>16</v>
      </c>
      <c r="AN273" s="62">
        <v>0</v>
      </c>
      <c r="AO273" s="62" t="s">
        <v>290</v>
      </c>
      <c r="AP273" s="62">
        <v>12</v>
      </c>
      <c r="AQ273" s="62">
        <v>16</v>
      </c>
      <c r="AR273" t="b">
        <f>IFERROR(MATCH('2019'!A273, '2020'!A:A, 0) &gt;0, FALSE)</f>
        <v>1</v>
      </c>
    </row>
    <row r="274" spans="1:44">
      <c r="A274" s="60" t="s">
        <v>1653</v>
      </c>
      <c r="B274" s="60" t="s">
        <v>319</v>
      </c>
      <c r="C274" s="60" t="s">
        <v>16055</v>
      </c>
      <c r="D274" s="60" t="s">
        <v>1654</v>
      </c>
      <c r="E274" s="60" t="s">
        <v>1639</v>
      </c>
      <c r="F274" s="60" t="s">
        <v>288</v>
      </c>
      <c r="G274" s="60" t="s">
        <v>1640</v>
      </c>
      <c r="H274" s="60" t="s">
        <v>14539</v>
      </c>
      <c r="I274" s="60" t="s">
        <v>157</v>
      </c>
      <c r="J274" s="61">
        <v>1</v>
      </c>
      <c r="K274" s="61">
        <v>5.5</v>
      </c>
      <c r="L274" s="61">
        <v>1</v>
      </c>
      <c r="M274" s="61">
        <v>7.5</v>
      </c>
      <c r="N274" s="62">
        <v>11</v>
      </c>
      <c r="O274" s="62" t="s">
        <v>290</v>
      </c>
      <c r="P274" s="62" t="s">
        <v>290</v>
      </c>
      <c r="Q274" s="62" t="s">
        <v>290</v>
      </c>
      <c r="R274" s="62" t="s">
        <v>290</v>
      </c>
      <c r="S274" s="62">
        <v>11</v>
      </c>
      <c r="T274" s="62" t="s">
        <v>290</v>
      </c>
      <c r="U274" s="62">
        <v>10</v>
      </c>
      <c r="V274" s="62">
        <v>12</v>
      </c>
      <c r="W274" s="62" t="s">
        <v>290</v>
      </c>
      <c r="X274" s="62">
        <v>0</v>
      </c>
      <c r="Y274" s="62">
        <v>0</v>
      </c>
      <c r="Z274" s="62">
        <v>0</v>
      </c>
      <c r="AA274" s="62">
        <v>0</v>
      </c>
      <c r="AB274" s="62">
        <v>0</v>
      </c>
      <c r="AC274" s="62">
        <v>0</v>
      </c>
      <c r="AD274" s="62">
        <v>0</v>
      </c>
      <c r="AE274" s="62">
        <v>0</v>
      </c>
      <c r="AF274" s="62">
        <v>0</v>
      </c>
      <c r="AG274" s="62">
        <v>0</v>
      </c>
      <c r="AH274" s="62" t="s">
        <v>290</v>
      </c>
      <c r="AI274" s="62">
        <v>0</v>
      </c>
      <c r="AJ274" s="62" t="s">
        <v>290</v>
      </c>
      <c r="AK274" s="62" t="s">
        <v>290</v>
      </c>
      <c r="AL274" s="62">
        <v>0</v>
      </c>
      <c r="AM274" s="62">
        <v>72</v>
      </c>
      <c r="AN274" s="62">
        <v>0</v>
      </c>
      <c r="AO274" s="62">
        <v>44</v>
      </c>
      <c r="AP274" s="62">
        <v>38</v>
      </c>
      <c r="AQ274" s="62">
        <v>82</v>
      </c>
      <c r="AR274" t="b">
        <f>IFERROR(MATCH('2019'!A274, '2020'!A:A, 0) &gt;0, FALSE)</f>
        <v>1</v>
      </c>
    </row>
    <row r="275" spans="1:44">
      <c r="A275" s="60" t="s">
        <v>1658</v>
      </c>
      <c r="B275" s="60" t="s">
        <v>1659</v>
      </c>
      <c r="C275" s="60" t="s">
        <v>16056</v>
      </c>
      <c r="D275" s="60" t="s">
        <v>1661</v>
      </c>
      <c r="E275" s="60" t="s">
        <v>1639</v>
      </c>
      <c r="F275" s="60" t="s">
        <v>288</v>
      </c>
      <c r="G275" s="60" t="s">
        <v>1640</v>
      </c>
      <c r="H275" s="60" t="s">
        <v>16057</v>
      </c>
      <c r="I275" s="60" t="s">
        <v>157</v>
      </c>
      <c r="J275" s="61">
        <v>1</v>
      </c>
      <c r="K275" s="61">
        <v>9</v>
      </c>
      <c r="L275" s="61">
        <v>1</v>
      </c>
      <c r="M275" s="61">
        <v>11</v>
      </c>
      <c r="N275" s="62">
        <v>0</v>
      </c>
      <c r="O275" s="62">
        <v>10</v>
      </c>
      <c r="P275" s="62">
        <v>11</v>
      </c>
      <c r="Q275" s="62">
        <v>17</v>
      </c>
      <c r="R275" s="62">
        <v>15</v>
      </c>
      <c r="S275" s="62">
        <v>14</v>
      </c>
      <c r="T275" s="62">
        <v>22</v>
      </c>
      <c r="U275" s="62" t="s">
        <v>290</v>
      </c>
      <c r="V275" s="62" t="s">
        <v>290</v>
      </c>
      <c r="W275" s="62">
        <v>10</v>
      </c>
      <c r="X275" s="62">
        <v>0</v>
      </c>
      <c r="Y275" s="62">
        <v>0</v>
      </c>
      <c r="Z275" s="62">
        <v>0</v>
      </c>
      <c r="AA275" s="62">
        <v>0</v>
      </c>
      <c r="AB275" s="62">
        <v>0</v>
      </c>
      <c r="AC275" s="62">
        <v>0</v>
      </c>
      <c r="AD275" s="62">
        <v>0</v>
      </c>
      <c r="AE275" s="62">
        <v>0</v>
      </c>
      <c r="AF275" s="62">
        <v>0</v>
      </c>
      <c r="AG275" s="62">
        <v>0</v>
      </c>
      <c r="AH275" s="62" t="s">
        <v>290</v>
      </c>
      <c r="AI275" s="62">
        <v>0</v>
      </c>
      <c r="AJ275" s="62" t="s">
        <v>290</v>
      </c>
      <c r="AK275" s="62">
        <v>0</v>
      </c>
      <c r="AL275" s="62">
        <v>0</v>
      </c>
      <c r="AM275" s="62">
        <v>105</v>
      </c>
      <c r="AN275" s="62" t="s">
        <v>290</v>
      </c>
      <c r="AO275" s="62">
        <v>57</v>
      </c>
      <c r="AP275" s="62">
        <v>54</v>
      </c>
      <c r="AQ275" s="62">
        <v>111</v>
      </c>
      <c r="AR275" t="b">
        <f>IFERROR(MATCH('2019'!A275, '2020'!A:A, 0) &gt;0, FALSE)</f>
        <v>0</v>
      </c>
    </row>
    <row r="276" spans="1:44">
      <c r="A276" s="60" t="s">
        <v>1662</v>
      </c>
      <c r="B276" s="60" t="s">
        <v>1663</v>
      </c>
      <c r="C276" s="60" t="s">
        <v>16058</v>
      </c>
      <c r="D276" s="60" t="s">
        <v>1666</v>
      </c>
      <c r="E276" s="60" t="s">
        <v>1667</v>
      </c>
      <c r="F276" s="60" t="s">
        <v>288</v>
      </c>
      <c r="G276" s="60" t="s">
        <v>1668</v>
      </c>
      <c r="H276" s="60" t="s">
        <v>14543</v>
      </c>
      <c r="I276" s="60" t="s">
        <v>158</v>
      </c>
      <c r="J276" s="61">
        <v>1</v>
      </c>
      <c r="K276" s="61">
        <v>6</v>
      </c>
      <c r="L276" s="61">
        <v>3</v>
      </c>
      <c r="M276" s="61">
        <v>10</v>
      </c>
      <c r="N276" s="62">
        <v>0</v>
      </c>
      <c r="O276" s="62" t="s">
        <v>290</v>
      </c>
      <c r="P276" s="62" t="s">
        <v>290</v>
      </c>
      <c r="Q276" s="62" t="s">
        <v>290</v>
      </c>
      <c r="R276" s="62" t="s">
        <v>290</v>
      </c>
      <c r="S276" s="62" t="s">
        <v>290</v>
      </c>
      <c r="T276" s="62" t="s">
        <v>290</v>
      </c>
      <c r="U276" s="62" t="s">
        <v>290</v>
      </c>
      <c r="V276" s="62" t="s">
        <v>290</v>
      </c>
      <c r="W276" s="62" t="s">
        <v>290</v>
      </c>
      <c r="X276" s="62">
        <v>0</v>
      </c>
      <c r="Y276" s="62">
        <v>0</v>
      </c>
      <c r="Z276" s="62">
        <v>0</v>
      </c>
      <c r="AA276" s="62">
        <v>0</v>
      </c>
      <c r="AB276" s="62">
        <v>0</v>
      </c>
      <c r="AC276" s="62">
        <v>0</v>
      </c>
      <c r="AD276" s="62">
        <v>0</v>
      </c>
      <c r="AE276" s="62">
        <v>0</v>
      </c>
      <c r="AF276" s="62" t="s">
        <v>290</v>
      </c>
      <c r="AG276" s="62">
        <v>0</v>
      </c>
      <c r="AH276" s="62">
        <v>0</v>
      </c>
      <c r="AI276" s="62">
        <v>0</v>
      </c>
      <c r="AJ276" s="62">
        <v>0</v>
      </c>
      <c r="AK276" s="62">
        <v>0</v>
      </c>
      <c r="AL276" s="62">
        <v>0</v>
      </c>
      <c r="AM276" s="62">
        <v>47</v>
      </c>
      <c r="AN276" s="62">
        <v>0</v>
      </c>
      <c r="AO276" s="62">
        <v>25</v>
      </c>
      <c r="AP276" s="62">
        <v>22</v>
      </c>
      <c r="AQ276" s="62">
        <v>47</v>
      </c>
      <c r="AR276" t="b">
        <f>IFERROR(MATCH('2019'!A276, '2020'!A:A, 0) &gt;0, FALSE)</f>
        <v>1</v>
      </c>
    </row>
    <row r="277" spans="1:44">
      <c r="A277" s="60" t="s">
        <v>1669</v>
      </c>
      <c r="B277" s="60" t="s">
        <v>326</v>
      </c>
      <c r="C277" s="60" t="s">
        <v>15579</v>
      </c>
      <c r="D277" s="60" t="s">
        <v>1671</v>
      </c>
      <c r="E277" s="60" t="s">
        <v>1672</v>
      </c>
      <c r="F277" s="60" t="s">
        <v>288</v>
      </c>
      <c r="G277" s="60" t="s">
        <v>1673</v>
      </c>
      <c r="H277" s="60" t="s">
        <v>14544</v>
      </c>
      <c r="I277" s="60" t="s">
        <v>158</v>
      </c>
      <c r="J277" s="61">
        <v>1</v>
      </c>
      <c r="K277" s="61">
        <v>5.5</v>
      </c>
      <c r="L277" s="61">
        <v>0.5</v>
      </c>
      <c r="M277" s="61">
        <v>7</v>
      </c>
      <c r="N277" s="62">
        <v>16</v>
      </c>
      <c r="O277" s="62">
        <v>12</v>
      </c>
      <c r="P277" s="62">
        <v>10</v>
      </c>
      <c r="Q277" s="62" t="s">
        <v>290</v>
      </c>
      <c r="R277" s="62" t="s">
        <v>290</v>
      </c>
      <c r="S277" s="62" t="s">
        <v>290</v>
      </c>
      <c r="T277" s="62" t="s">
        <v>290</v>
      </c>
      <c r="U277" s="62" t="s">
        <v>290</v>
      </c>
      <c r="V277" s="62" t="s">
        <v>290</v>
      </c>
      <c r="W277" s="62" t="s">
        <v>290</v>
      </c>
      <c r="X277" s="62">
        <v>0</v>
      </c>
      <c r="Y277" s="62">
        <v>0</v>
      </c>
      <c r="Z277" s="62">
        <v>0</v>
      </c>
      <c r="AA277" s="62">
        <v>0</v>
      </c>
      <c r="AB277" s="62">
        <v>0</v>
      </c>
      <c r="AC277" s="62">
        <v>0</v>
      </c>
      <c r="AD277" s="62">
        <v>0</v>
      </c>
      <c r="AE277" s="62">
        <v>0</v>
      </c>
      <c r="AF277" s="62">
        <v>0</v>
      </c>
      <c r="AG277" s="62">
        <v>0</v>
      </c>
      <c r="AH277" s="62">
        <v>0</v>
      </c>
      <c r="AI277" s="62">
        <v>0</v>
      </c>
      <c r="AJ277" s="62">
        <v>0</v>
      </c>
      <c r="AK277" s="62">
        <v>0</v>
      </c>
      <c r="AL277" s="62">
        <v>0</v>
      </c>
      <c r="AM277" s="62">
        <v>87</v>
      </c>
      <c r="AN277" s="62">
        <v>0</v>
      </c>
      <c r="AO277" s="62">
        <v>46</v>
      </c>
      <c r="AP277" s="62">
        <v>41</v>
      </c>
      <c r="AQ277" s="62">
        <v>87</v>
      </c>
      <c r="AR277" t="b">
        <f>IFERROR(MATCH('2019'!A277, '2020'!A:A, 0) &gt;0, FALSE)</f>
        <v>1</v>
      </c>
    </row>
    <row r="278" spans="1:44">
      <c r="A278" s="60" t="s">
        <v>1674</v>
      </c>
      <c r="B278" s="60" t="s">
        <v>1675</v>
      </c>
      <c r="C278" s="60" t="s">
        <v>16059</v>
      </c>
      <c r="D278" s="60" t="s">
        <v>1678</v>
      </c>
      <c r="E278" s="60" t="s">
        <v>1679</v>
      </c>
      <c r="F278" s="60" t="s">
        <v>288</v>
      </c>
      <c r="G278" s="60" t="s">
        <v>1680</v>
      </c>
      <c r="H278" s="60" t="s">
        <v>14546</v>
      </c>
      <c r="I278" s="60" t="s">
        <v>158</v>
      </c>
      <c r="J278" s="61">
        <v>1</v>
      </c>
      <c r="K278" s="61">
        <v>7.5</v>
      </c>
      <c r="L278" s="61">
        <v>0.5</v>
      </c>
      <c r="M278" s="61">
        <v>9</v>
      </c>
      <c r="N278" s="62">
        <v>13</v>
      </c>
      <c r="O278" s="62" t="s">
        <v>290</v>
      </c>
      <c r="P278" s="62" t="s">
        <v>290</v>
      </c>
      <c r="Q278" s="62" t="s">
        <v>290</v>
      </c>
      <c r="R278" s="62" t="s">
        <v>290</v>
      </c>
      <c r="S278" s="62" t="s">
        <v>290</v>
      </c>
      <c r="T278" s="62" t="s">
        <v>290</v>
      </c>
      <c r="U278" s="62">
        <v>10</v>
      </c>
      <c r="V278" s="62" t="s">
        <v>290</v>
      </c>
      <c r="W278" s="62">
        <v>10</v>
      </c>
      <c r="X278" s="62">
        <v>0</v>
      </c>
      <c r="Y278" s="62">
        <v>0</v>
      </c>
      <c r="Z278" s="62">
        <v>0</v>
      </c>
      <c r="AA278" s="62">
        <v>0</v>
      </c>
      <c r="AB278" s="62">
        <v>0</v>
      </c>
      <c r="AC278" s="62">
        <v>0</v>
      </c>
      <c r="AD278" s="62">
        <v>0</v>
      </c>
      <c r="AE278" s="62">
        <v>0</v>
      </c>
      <c r="AF278" s="62" t="s">
        <v>290</v>
      </c>
      <c r="AG278" s="62">
        <v>0</v>
      </c>
      <c r="AH278" s="62" t="s">
        <v>290</v>
      </c>
      <c r="AI278" s="62">
        <v>0</v>
      </c>
      <c r="AJ278" s="62" t="s">
        <v>290</v>
      </c>
      <c r="AK278" s="62">
        <v>0</v>
      </c>
      <c r="AL278" s="62">
        <v>0</v>
      </c>
      <c r="AM278" s="62">
        <v>73</v>
      </c>
      <c r="AN278" s="62" t="s">
        <v>290</v>
      </c>
      <c r="AO278" s="62">
        <v>39</v>
      </c>
      <c r="AP278" s="62">
        <v>37</v>
      </c>
      <c r="AQ278" s="62">
        <v>76</v>
      </c>
      <c r="AR278" t="b">
        <f>IFERROR(MATCH('2019'!A278, '2020'!A:A, 0) &gt;0, FALSE)</f>
        <v>1</v>
      </c>
    </row>
    <row r="279" spans="1:44">
      <c r="A279" s="60" t="s">
        <v>1681</v>
      </c>
      <c r="B279" s="60" t="s">
        <v>1682</v>
      </c>
      <c r="C279" s="60" t="s">
        <v>13464</v>
      </c>
      <c r="D279" s="60" t="s">
        <v>1683</v>
      </c>
      <c r="E279" s="60" t="s">
        <v>1679</v>
      </c>
      <c r="F279" s="60" t="s">
        <v>288</v>
      </c>
      <c r="G279" s="60" t="s">
        <v>1680</v>
      </c>
      <c r="H279" s="60" t="s">
        <v>14547</v>
      </c>
      <c r="I279" s="60" t="s">
        <v>158</v>
      </c>
      <c r="J279" s="61">
        <v>1</v>
      </c>
      <c r="K279" s="61">
        <v>8</v>
      </c>
      <c r="L279" s="61">
        <v>6</v>
      </c>
      <c r="M279" s="61">
        <v>15</v>
      </c>
      <c r="N279" s="62">
        <v>27</v>
      </c>
      <c r="O279" s="62" t="s">
        <v>290</v>
      </c>
      <c r="P279" s="62" t="s">
        <v>290</v>
      </c>
      <c r="Q279" s="62">
        <v>10</v>
      </c>
      <c r="R279" s="62" t="s">
        <v>290</v>
      </c>
      <c r="S279" s="62">
        <v>15</v>
      </c>
      <c r="T279" s="62">
        <v>10</v>
      </c>
      <c r="U279" s="62">
        <v>12</v>
      </c>
      <c r="V279" s="62">
        <v>10</v>
      </c>
      <c r="W279" s="62">
        <v>17</v>
      </c>
      <c r="X279" s="62">
        <v>0</v>
      </c>
      <c r="Y279" s="62">
        <v>0</v>
      </c>
      <c r="Z279" s="62">
        <v>0</v>
      </c>
      <c r="AA279" s="62">
        <v>0</v>
      </c>
      <c r="AB279" s="62">
        <v>0</v>
      </c>
      <c r="AC279" s="62">
        <v>0</v>
      </c>
      <c r="AD279" s="62">
        <v>0</v>
      </c>
      <c r="AE279" s="62">
        <v>0</v>
      </c>
      <c r="AF279" s="62">
        <v>0</v>
      </c>
      <c r="AG279" s="62">
        <v>0</v>
      </c>
      <c r="AH279" s="62">
        <v>0</v>
      </c>
      <c r="AI279" s="62">
        <v>0</v>
      </c>
      <c r="AJ279" s="62" t="s">
        <v>290</v>
      </c>
      <c r="AK279" s="62">
        <v>0</v>
      </c>
      <c r="AL279" s="62">
        <v>0</v>
      </c>
      <c r="AM279" s="62">
        <v>115</v>
      </c>
      <c r="AN279" s="62" t="s">
        <v>290</v>
      </c>
      <c r="AO279" s="62">
        <v>54</v>
      </c>
      <c r="AP279" s="62">
        <v>65</v>
      </c>
      <c r="AQ279" s="62">
        <v>119</v>
      </c>
      <c r="AR279" t="b">
        <f>IFERROR(MATCH('2019'!A279, '2020'!A:A, 0) &gt;0, FALSE)</f>
        <v>1</v>
      </c>
    </row>
    <row r="280" spans="1:44">
      <c r="A280" s="60" t="s">
        <v>1684</v>
      </c>
      <c r="B280" s="60" t="s">
        <v>1685</v>
      </c>
      <c r="C280" s="60" t="s">
        <v>14548</v>
      </c>
      <c r="D280" s="60" t="s">
        <v>1688</v>
      </c>
      <c r="E280" s="60" t="s">
        <v>1122</v>
      </c>
      <c r="F280" s="60" t="s">
        <v>288</v>
      </c>
      <c r="G280" s="60" t="s">
        <v>1689</v>
      </c>
      <c r="H280" s="60" t="s">
        <v>14549</v>
      </c>
      <c r="I280" s="60" t="s">
        <v>146</v>
      </c>
      <c r="J280" s="61">
        <v>5</v>
      </c>
      <c r="K280" s="61">
        <v>11.5</v>
      </c>
      <c r="L280" s="61">
        <v>6</v>
      </c>
      <c r="M280" s="61">
        <v>22.5</v>
      </c>
      <c r="N280" s="62">
        <v>0</v>
      </c>
      <c r="O280" s="62">
        <v>0</v>
      </c>
      <c r="P280" s="62">
        <v>0</v>
      </c>
      <c r="Q280" s="62">
        <v>0</v>
      </c>
      <c r="R280" s="62">
        <v>0</v>
      </c>
      <c r="S280" s="62">
        <v>0</v>
      </c>
      <c r="T280" s="62">
        <v>0</v>
      </c>
      <c r="U280" s="62">
        <v>0</v>
      </c>
      <c r="V280" s="62">
        <v>0</v>
      </c>
      <c r="W280" s="62">
        <v>0</v>
      </c>
      <c r="X280" s="62">
        <v>36</v>
      </c>
      <c r="Y280" s="62">
        <v>37</v>
      </c>
      <c r="Z280" s="62">
        <v>25</v>
      </c>
      <c r="AA280" s="62">
        <v>27</v>
      </c>
      <c r="AB280" s="62">
        <v>0</v>
      </c>
      <c r="AC280" s="62">
        <v>0</v>
      </c>
      <c r="AD280" s="62">
        <v>0</v>
      </c>
      <c r="AE280" s="62">
        <v>0</v>
      </c>
      <c r="AF280" s="62">
        <v>0</v>
      </c>
      <c r="AG280" s="62">
        <v>24</v>
      </c>
      <c r="AH280" s="62" t="s">
        <v>290</v>
      </c>
      <c r="AI280" s="62" t="s">
        <v>290</v>
      </c>
      <c r="AJ280" s="62">
        <v>0</v>
      </c>
      <c r="AK280" s="62">
        <v>140</v>
      </c>
      <c r="AL280" s="62">
        <v>0</v>
      </c>
      <c r="AM280" s="62">
        <v>0</v>
      </c>
      <c r="AN280" s="62" t="s">
        <v>290</v>
      </c>
      <c r="AO280" s="62">
        <v>0</v>
      </c>
      <c r="AP280" s="62">
        <v>149</v>
      </c>
      <c r="AQ280" s="62">
        <v>149</v>
      </c>
      <c r="AR280" t="b">
        <f>IFERROR(MATCH('2019'!A280, '2020'!A:A, 0) &gt;0, FALSE)</f>
        <v>1</v>
      </c>
    </row>
    <row r="281" spans="1:44">
      <c r="A281" s="60" t="s">
        <v>1690</v>
      </c>
      <c r="B281" s="60" t="s">
        <v>1691</v>
      </c>
      <c r="C281" s="60" t="s">
        <v>13465</v>
      </c>
      <c r="D281" s="60" t="s">
        <v>1694</v>
      </c>
      <c r="E281" s="60" t="s">
        <v>1122</v>
      </c>
      <c r="F281" s="60" t="s">
        <v>288</v>
      </c>
      <c r="G281" s="60" t="s">
        <v>1695</v>
      </c>
      <c r="H281" s="60" t="s">
        <v>14550</v>
      </c>
      <c r="I281" s="60" t="s">
        <v>146</v>
      </c>
      <c r="J281" s="61">
        <v>16</v>
      </c>
      <c r="K281" s="61">
        <v>56</v>
      </c>
      <c r="L281" s="61">
        <v>49</v>
      </c>
      <c r="M281" s="61">
        <v>121</v>
      </c>
      <c r="N281" s="62">
        <v>102</v>
      </c>
      <c r="O281" s="62">
        <v>57</v>
      </c>
      <c r="P281" s="62">
        <v>56</v>
      </c>
      <c r="Q281" s="62">
        <v>51</v>
      </c>
      <c r="R281" s="62">
        <v>51</v>
      </c>
      <c r="S281" s="62">
        <v>63</v>
      </c>
      <c r="T281" s="62">
        <v>60</v>
      </c>
      <c r="U281" s="62">
        <v>50</v>
      </c>
      <c r="V281" s="62">
        <v>53</v>
      </c>
      <c r="W281" s="62">
        <v>34</v>
      </c>
      <c r="X281" s="62">
        <v>0</v>
      </c>
      <c r="Y281" s="62">
        <v>0</v>
      </c>
      <c r="Z281" s="62">
        <v>0</v>
      </c>
      <c r="AA281" s="62">
        <v>0</v>
      </c>
      <c r="AB281" s="62">
        <v>0</v>
      </c>
      <c r="AC281" s="62">
        <v>0</v>
      </c>
      <c r="AD281" s="62">
        <v>0</v>
      </c>
      <c r="AE281" s="62">
        <v>0</v>
      </c>
      <c r="AF281" s="62">
        <v>0</v>
      </c>
      <c r="AG281" s="62">
        <v>0</v>
      </c>
      <c r="AH281" s="62">
        <v>12</v>
      </c>
      <c r="AI281" s="62" t="s">
        <v>290</v>
      </c>
      <c r="AJ281" s="62">
        <v>33</v>
      </c>
      <c r="AK281" s="62">
        <v>11</v>
      </c>
      <c r="AL281" s="62">
        <v>0</v>
      </c>
      <c r="AM281" s="62">
        <v>407</v>
      </c>
      <c r="AN281" s="62">
        <v>112</v>
      </c>
      <c r="AO281" s="62">
        <v>287</v>
      </c>
      <c r="AP281" s="62">
        <v>290</v>
      </c>
      <c r="AQ281" s="62">
        <v>577</v>
      </c>
      <c r="AR281" t="b">
        <f>IFERROR(MATCH('2019'!A281, '2020'!A:A, 0) &gt;0, FALSE)</f>
        <v>1</v>
      </c>
    </row>
    <row r="282" spans="1:44">
      <c r="A282" s="60" t="s">
        <v>1696</v>
      </c>
      <c r="B282" s="60" t="s">
        <v>1697</v>
      </c>
      <c r="C282" s="60" t="s">
        <v>5100</v>
      </c>
      <c r="D282" s="60" t="s">
        <v>1698</v>
      </c>
      <c r="E282" s="60" t="s">
        <v>1122</v>
      </c>
      <c r="F282" s="60" t="s">
        <v>288</v>
      </c>
      <c r="G282" s="60" t="s">
        <v>1699</v>
      </c>
      <c r="H282" s="60" t="s">
        <v>14552</v>
      </c>
      <c r="I282" s="60" t="s">
        <v>146</v>
      </c>
      <c r="J282" s="61">
        <v>7.7</v>
      </c>
      <c r="K282" s="61">
        <v>45.9</v>
      </c>
      <c r="L282" s="61">
        <v>29.6</v>
      </c>
      <c r="M282" s="61">
        <v>83.2</v>
      </c>
      <c r="N282" s="62">
        <v>0</v>
      </c>
      <c r="O282" s="62">
        <v>0</v>
      </c>
      <c r="P282" s="62">
        <v>0</v>
      </c>
      <c r="Q282" s="62">
        <v>0</v>
      </c>
      <c r="R282" s="62">
        <v>0</v>
      </c>
      <c r="S282" s="62">
        <v>0</v>
      </c>
      <c r="T282" s="62">
        <v>0</v>
      </c>
      <c r="U282" s="62">
        <v>0</v>
      </c>
      <c r="V282" s="62">
        <v>0</v>
      </c>
      <c r="W282" s="62" t="s">
        <v>290</v>
      </c>
      <c r="X282" s="62">
        <v>184</v>
      </c>
      <c r="Y282" s="62">
        <v>158</v>
      </c>
      <c r="Z282" s="62">
        <v>156</v>
      </c>
      <c r="AA282" s="62">
        <v>131</v>
      </c>
      <c r="AB282" s="62">
        <v>0</v>
      </c>
      <c r="AC282" s="62">
        <v>0</v>
      </c>
      <c r="AD282" s="62">
        <v>0</v>
      </c>
      <c r="AE282" s="62">
        <v>0</v>
      </c>
      <c r="AF282" s="62">
        <v>0</v>
      </c>
      <c r="AG282" s="62">
        <v>0</v>
      </c>
      <c r="AH282" s="62">
        <v>199</v>
      </c>
      <c r="AI282" s="62" t="s">
        <v>290</v>
      </c>
      <c r="AJ282" s="62">
        <v>27</v>
      </c>
      <c r="AK282" s="62">
        <v>20</v>
      </c>
      <c r="AL282" s="62" t="s">
        <v>290</v>
      </c>
      <c r="AM282" s="62">
        <v>339</v>
      </c>
      <c r="AN282" s="62">
        <v>41</v>
      </c>
      <c r="AO282" s="62">
        <v>0</v>
      </c>
      <c r="AP282" s="62">
        <v>630</v>
      </c>
      <c r="AQ282" s="62">
        <v>630</v>
      </c>
      <c r="AR282" t="b">
        <f>IFERROR(MATCH('2019'!A282, '2020'!A:A, 0) &gt;0, FALSE)</f>
        <v>1</v>
      </c>
    </row>
    <row r="283" spans="1:44">
      <c r="A283" s="60" t="s">
        <v>1700</v>
      </c>
      <c r="B283" s="60" t="s">
        <v>1701</v>
      </c>
      <c r="C283" s="60" t="s">
        <v>5719</v>
      </c>
      <c r="D283" s="60" t="s">
        <v>8776</v>
      </c>
      <c r="E283" s="60" t="s">
        <v>1122</v>
      </c>
      <c r="F283" s="60" t="s">
        <v>288</v>
      </c>
      <c r="G283" s="60" t="s">
        <v>2105</v>
      </c>
      <c r="H283" s="60" t="s">
        <v>14559</v>
      </c>
      <c r="I283" s="60" t="s">
        <v>146</v>
      </c>
      <c r="J283" s="61">
        <v>3</v>
      </c>
      <c r="K283" s="61">
        <v>4</v>
      </c>
      <c r="L283" s="61">
        <v>0</v>
      </c>
      <c r="M283" s="61">
        <v>7</v>
      </c>
      <c r="N283" s="62">
        <v>30</v>
      </c>
      <c r="O283" s="62">
        <v>20</v>
      </c>
      <c r="P283" s="62">
        <v>0</v>
      </c>
      <c r="Q283" s="62">
        <v>0</v>
      </c>
      <c r="R283" s="62">
        <v>0</v>
      </c>
      <c r="S283" s="62">
        <v>0</v>
      </c>
      <c r="T283" s="62">
        <v>0</v>
      </c>
      <c r="U283" s="62">
        <v>0</v>
      </c>
      <c r="V283" s="62">
        <v>0</v>
      </c>
      <c r="W283" s="62">
        <v>0</v>
      </c>
      <c r="X283" s="62">
        <v>0</v>
      </c>
      <c r="Y283" s="62">
        <v>0</v>
      </c>
      <c r="Z283" s="62">
        <v>0</v>
      </c>
      <c r="AA283" s="62">
        <v>0</v>
      </c>
      <c r="AB283" s="62">
        <v>0</v>
      </c>
      <c r="AC283" s="62">
        <v>0</v>
      </c>
      <c r="AD283" s="62">
        <v>0</v>
      </c>
      <c r="AE283" s="62">
        <v>0</v>
      </c>
      <c r="AF283" s="62">
        <v>0</v>
      </c>
      <c r="AG283" s="62">
        <v>0</v>
      </c>
      <c r="AH283" s="62">
        <v>14</v>
      </c>
      <c r="AI283" s="62">
        <v>0</v>
      </c>
      <c r="AJ283" s="62">
        <v>0</v>
      </c>
      <c r="AK283" s="62">
        <v>36</v>
      </c>
      <c r="AL283" s="62">
        <v>0</v>
      </c>
      <c r="AM283" s="62">
        <v>0</v>
      </c>
      <c r="AN283" s="62">
        <v>0</v>
      </c>
      <c r="AO283" s="62">
        <v>33</v>
      </c>
      <c r="AP283" s="62">
        <v>17</v>
      </c>
      <c r="AQ283" s="62">
        <v>50</v>
      </c>
      <c r="AR283" t="b">
        <f>IFERROR(MATCH('2019'!A283, '2020'!A:A, 0) &gt;0, FALSE)</f>
        <v>1</v>
      </c>
    </row>
    <row r="284" spans="1:44">
      <c r="A284" s="60" t="s">
        <v>1706</v>
      </c>
      <c r="B284" s="60" t="s">
        <v>1707</v>
      </c>
      <c r="C284" s="60" t="s">
        <v>14560</v>
      </c>
      <c r="D284" s="60" t="s">
        <v>1710</v>
      </c>
      <c r="E284" s="60" t="s">
        <v>1122</v>
      </c>
      <c r="F284" s="60" t="s">
        <v>288</v>
      </c>
      <c r="G284" s="60" t="s">
        <v>1711</v>
      </c>
      <c r="H284" s="60" t="s">
        <v>14561</v>
      </c>
      <c r="I284" s="60" t="s">
        <v>146</v>
      </c>
      <c r="J284" s="61">
        <v>2</v>
      </c>
      <c r="K284" s="61">
        <v>11</v>
      </c>
      <c r="L284" s="61">
        <v>12</v>
      </c>
      <c r="M284" s="61">
        <v>25</v>
      </c>
      <c r="N284" s="62">
        <v>0</v>
      </c>
      <c r="O284" s="62">
        <v>0</v>
      </c>
      <c r="P284" s="62">
        <v>0</v>
      </c>
      <c r="Q284" s="62">
        <v>0</v>
      </c>
      <c r="R284" s="62">
        <v>0</v>
      </c>
      <c r="S284" s="62">
        <v>0</v>
      </c>
      <c r="T284" s="62">
        <v>0</v>
      </c>
      <c r="U284" s="62">
        <v>0</v>
      </c>
      <c r="V284" s="62">
        <v>0</v>
      </c>
      <c r="W284" s="62">
        <v>0</v>
      </c>
      <c r="X284" s="62">
        <v>0</v>
      </c>
      <c r="Y284" s="62" t="s">
        <v>290</v>
      </c>
      <c r="Z284" s="62">
        <v>0</v>
      </c>
      <c r="AA284" s="62">
        <v>0</v>
      </c>
      <c r="AB284" s="62">
        <v>0</v>
      </c>
      <c r="AC284" s="62">
        <v>0</v>
      </c>
      <c r="AD284" s="62">
        <v>0</v>
      </c>
      <c r="AE284" s="62">
        <v>0</v>
      </c>
      <c r="AF284" s="62">
        <v>0</v>
      </c>
      <c r="AG284" s="62">
        <v>0</v>
      </c>
      <c r="AH284" s="62" t="s">
        <v>290</v>
      </c>
      <c r="AI284" s="62">
        <v>0</v>
      </c>
      <c r="AJ284" s="62">
        <v>0</v>
      </c>
      <c r="AK284" s="62" t="s">
        <v>290</v>
      </c>
      <c r="AL284" s="62">
        <v>0</v>
      </c>
      <c r="AM284" s="62" t="s">
        <v>290</v>
      </c>
      <c r="AN284" s="62">
        <v>0</v>
      </c>
      <c r="AO284" s="62" t="s">
        <v>290</v>
      </c>
      <c r="AP284" s="62" t="s">
        <v>290</v>
      </c>
      <c r="AQ284" s="62" t="s">
        <v>290</v>
      </c>
      <c r="AR284" t="b">
        <f>IFERROR(MATCH('2019'!A284, '2020'!A:A, 0) &gt;0, FALSE)</f>
        <v>1</v>
      </c>
    </row>
    <row r="285" spans="1:44">
      <c r="A285" s="60" t="s">
        <v>1712</v>
      </c>
      <c r="B285" s="60" t="s">
        <v>1713</v>
      </c>
      <c r="C285" s="60" t="s">
        <v>15582</v>
      </c>
      <c r="D285" s="60" t="s">
        <v>1716</v>
      </c>
      <c r="E285" s="60" t="s">
        <v>1122</v>
      </c>
      <c r="F285" s="60" t="s">
        <v>288</v>
      </c>
      <c r="G285" s="60" t="s">
        <v>1717</v>
      </c>
      <c r="H285" s="60" t="s">
        <v>14563</v>
      </c>
      <c r="I285" s="60" t="s">
        <v>146</v>
      </c>
      <c r="J285" s="61">
        <v>17</v>
      </c>
      <c r="K285" s="61">
        <v>40</v>
      </c>
      <c r="L285" s="61">
        <v>14</v>
      </c>
      <c r="M285" s="61">
        <v>71</v>
      </c>
      <c r="N285" s="62">
        <v>0</v>
      </c>
      <c r="O285" s="62">
        <v>0</v>
      </c>
      <c r="P285" s="62">
        <v>0</v>
      </c>
      <c r="Q285" s="62">
        <v>0</v>
      </c>
      <c r="R285" s="62">
        <v>0</v>
      </c>
      <c r="S285" s="62">
        <v>0</v>
      </c>
      <c r="T285" s="62">
        <v>0</v>
      </c>
      <c r="U285" s="62">
        <v>0</v>
      </c>
      <c r="V285" s="62">
        <v>0</v>
      </c>
      <c r="W285" s="62">
        <v>0</v>
      </c>
      <c r="X285" s="62">
        <v>151</v>
      </c>
      <c r="Y285" s="62">
        <v>180</v>
      </c>
      <c r="Z285" s="62">
        <v>142</v>
      </c>
      <c r="AA285" s="62">
        <v>192</v>
      </c>
      <c r="AB285" s="62">
        <v>0</v>
      </c>
      <c r="AC285" s="62">
        <v>0</v>
      </c>
      <c r="AD285" s="62">
        <v>0</v>
      </c>
      <c r="AE285" s="62">
        <v>0</v>
      </c>
      <c r="AF285" s="62">
        <v>0</v>
      </c>
      <c r="AG285" s="62">
        <v>0</v>
      </c>
      <c r="AH285" s="62">
        <v>83</v>
      </c>
      <c r="AI285" s="62">
        <v>0</v>
      </c>
      <c r="AJ285" s="62" t="s">
        <v>290</v>
      </c>
      <c r="AK285" s="62">
        <v>60</v>
      </c>
      <c r="AL285" s="62">
        <v>0</v>
      </c>
      <c r="AM285" s="62">
        <v>512</v>
      </c>
      <c r="AN285" s="62" t="s">
        <v>290</v>
      </c>
      <c r="AO285" s="62">
        <v>0</v>
      </c>
      <c r="AP285" s="62">
        <v>665</v>
      </c>
      <c r="AQ285" s="62">
        <v>665</v>
      </c>
      <c r="AR285" t="b">
        <f>IFERROR(MATCH('2019'!A285, '2020'!A:A, 0) &gt;0, FALSE)</f>
        <v>1</v>
      </c>
    </row>
    <row r="286" spans="1:44">
      <c r="A286" s="60" t="s">
        <v>1723</v>
      </c>
      <c r="B286" s="60" t="s">
        <v>1724</v>
      </c>
      <c r="C286" s="60" t="s">
        <v>8795</v>
      </c>
      <c r="D286" s="60" t="s">
        <v>1726</v>
      </c>
      <c r="E286" s="60" t="s">
        <v>1727</v>
      </c>
      <c r="F286" s="60" t="s">
        <v>288</v>
      </c>
      <c r="G286" s="60" t="s">
        <v>1728</v>
      </c>
      <c r="H286" s="60" t="s">
        <v>14564</v>
      </c>
      <c r="I286" s="60" t="s">
        <v>163</v>
      </c>
      <c r="J286" s="61">
        <v>2</v>
      </c>
      <c r="K286" s="61">
        <v>18.5</v>
      </c>
      <c r="L286" s="61">
        <v>0</v>
      </c>
      <c r="M286" s="61">
        <v>20.5</v>
      </c>
      <c r="N286" s="62" t="s">
        <v>290</v>
      </c>
      <c r="O286" s="62">
        <v>10</v>
      </c>
      <c r="P286" s="62" t="s">
        <v>290</v>
      </c>
      <c r="Q286" s="62" t="s">
        <v>290</v>
      </c>
      <c r="R286" s="62">
        <v>11</v>
      </c>
      <c r="S286" s="62" t="s">
        <v>290</v>
      </c>
      <c r="T286" s="62" t="s">
        <v>290</v>
      </c>
      <c r="U286" s="62" t="s">
        <v>290</v>
      </c>
      <c r="V286" s="62">
        <v>17</v>
      </c>
      <c r="W286" s="62">
        <v>16</v>
      </c>
      <c r="X286" s="62">
        <v>13</v>
      </c>
      <c r="Y286" s="62">
        <v>14</v>
      </c>
      <c r="Z286" s="62">
        <v>11</v>
      </c>
      <c r="AA286" s="62">
        <v>11</v>
      </c>
      <c r="AB286" s="62">
        <v>0</v>
      </c>
      <c r="AC286" s="62">
        <v>0</v>
      </c>
      <c r="AD286" s="62">
        <v>0</v>
      </c>
      <c r="AE286" s="62">
        <v>0</v>
      </c>
      <c r="AF286" s="62" t="s">
        <v>290</v>
      </c>
      <c r="AG286" s="62">
        <v>0</v>
      </c>
      <c r="AH286" s="62">
        <v>45</v>
      </c>
      <c r="AI286" s="62">
        <v>0</v>
      </c>
      <c r="AJ286" s="62">
        <v>25</v>
      </c>
      <c r="AK286" s="62">
        <v>12</v>
      </c>
      <c r="AL286" s="62">
        <v>0</v>
      </c>
      <c r="AM286" s="62">
        <v>46</v>
      </c>
      <c r="AN286" s="62">
        <v>24</v>
      </c>
      <c r="AO286" s="62">
        <v>75</v>
      </c>
      <c r="AP286" s="62">
        <v>77</v>
      </c>
      <c r="AQ286" s="62">
        <v>152</v>
      </c>
      <c r="AR286" t="b">
        <f>IFERROR(MATCH('2019'!A286, '2020'!A:A, 0) &gt;0, FALSE)</f>
        <v>1</v>
      </c>
    </row>
    <row r="287" spans="1:44">
      <c r="A287" s="60" t="s">
        <v>1729</v>
      </c>
      <c r="B287" s="60" t="s">
        <v>1730</v>
      </c>
      <c r="C287" s="60" t="s">
        <v>11320</v>
      </c>
      <c r="D287" s="60" t="s">
        <v>1732</v>
      </c>
      <c r="E287" s="60" t="s">
        <v>1122</v>
      </c>
      <c r="F287" s="60" t="s">
        <v>288</v>
      </c>
      <c r="G287" s="60" t="s">
        <v>1722</v>
      </c>
      <c r="H287" s="60" t="s">
        <v>14566</v>
      </c>
      <c r="I287" s="60" t="s">
        <v>146</v>
      </c>
      <c r="J287" s="61">
        <v>5</v>
      </c>
      <c r="K287" s="61">
        <v>59</v>
      </c>
      <c r="L287" s="61">
        <v>47</v>
      </c>
      <c r="M287" s="61">
        <v>111</v>
      </c>
      <c r="N287" s="62">
        <v>0</v>
      </c>
      <c r="O287" s="62">
        <v>0</v>
      </c>
      <c r="P287" s="62">
        <v>0</v>
      </c>
      <c r="Q287" s="62">
        <v>0</v>
      </c>
      <c r="R287" s="62">
        <v>0</v>
      </c>
      <c r="S287" s="62">
        <v>0</v>
      </c>
      <c r="T287" s="62">
        <v>0</v>
      </c>
      <c r="U287" s="62">
        <v>0</v>
      </c>
      <c r="V287" s="62">
        <v>0</v>
      </c>
      <c r="W287" s="62">
        <v>0</v>
      </c>
      <c r="X287" s="62">
        <v>198</v>
      </c>
      <c r="Y287" s="62">
        <v>211</v>
      </c>
      <c r="Z287" s="62">
        <v>194</v>
      </c>
      <c r="AA287" s="62">
        <v>220</v>
      </c>
      <c r="AB287" s="62">
        <v>0</v>
      </c>
      <c r="AC287" s="62">
        <v>0</v>
      </c>
      <c r="AD287" s="62">
        <v>0</v>
      </c>
      <c r="AE287" s="62">
        <v>0</v>
      </c>
      <c r="AF287" s="62">
        <v>0</v>
      </c>
      <c r="AG287" s="62">
        <v>0</v>
      </c>
      <c r="AH287" s="62">
        <v>300</v>
      </c>
      <c r="AI287" s="62">
        <v>0</v>
      </c>
      <c r="AJ287" s="62">
        <v>40</v>
      </c>
      <c r="AK287" s="62">
        <v>315</v>
      </c>
      <c r="AL287" s="62">
        <v>0</v>
      </c>
      <c r="AM287" s="62">
        <v>168</v>
      </c>
      <c r="AN287" s="62">
        <v>0</v>
      </c>
      <c r="AO287" s="62">
        <v>377</v>
      </c>
      <c r="AP287" s="62">
        <v>446</v>
      </c>
      <c r="AQ287" s="62">
        <v>823</v>
      </c>
      <c r="AR287" t="b">
        <f>IFERROR(MATCH('2019'!A287, '2020'!A:A, 0) &gt;0, FALSE)</f>
        <v>1</v>
      </c>
    </row>
    <row r="288" spans="1:44">
      <c r="A288" s="60" t="s">
        <v>1733</v>
      </c>
      <c r="B288" s="60" t="s">
        <v>1734</v>
      </c>
      <c r="C288" s="60" t="s">
        <v>5734</v>
      </c>
      <c r="D288" s="60" t="s">
        <v>8804</v>
      </c>
      <c r="E288" s="60" t="s">
        <v>1122</v>
      </c>
      <c r="F288" s="60" t="s">
        <v>288</v>
      </c>
      <c r="G288" s="60" t="s">
        <v>1738</v>
      </c>
      <c r="H288" s="60" t="s">
        <v>14567</v>
      </c>
      <c r="I288" s="60" t="s">
        <v>146</v>
      </c>
      <c r="J288" s="61">
        <v>11</v>
      </c>
      <c r="K288" s="61">
        <v>36.5</v>
      </c>
      <c r="L288" s="61">
        <v>25.5</v>
      </c>
      <c r="M288" s="61">
        <v>73</v>
      </c>
      <c r="N288" s="62">
        <v>0</v>
      </c>
      <c r="O288" s="62">
        <v>0</v>
      </c>
      <c r="P288" s="62">
        <v>0</v>
      </c>
      <c r="Q288" s="62">
        <v>0</v>
      </c>
      <c r="R288" s="62">
        <v>0</v>
      </c>
      <c r="S288" s="62">
        <v>0</v>
      </c>
      <c r="T288" s="62">
        <v>0</v>
      </c>
      <c r="U288" s="62">
        <v>0</v>
      </c>
      <c r="V288" s="62">
        <v>0</v>
      </c>
      <c r="W288" s="62">
        <v>0</v>
      </c>
      <c r="X288" s="62">
        <v>153</v>
      </c>
      <c r="Y288" s="62">
        <v>128</v>
      </c>
      <c r="Z288" s="62">
        <v>98</v>
      </c>
      <c r="AA288" s="62">
        <v>112</v>
      </c>
      <c r="AB288" s="62">
        <v>0</v>
      </c>
      <c r="AC288" s="62">
        <v>0</v>
      </c>
      <c r="AD288" s="62">
        <v>0</v>
      </c>
      <c r="AE288" s="62">
        <v>0</v>
      </c>
      <c r="AF288" s="62">
        <v>0</v>
      </c>
      <c r="AG288" s="62">
        <v>0</v>
      </c>
      <c r="AH288" s="62">
        <v>131</v>
      </c>
      <c r="AI288" s="62" t="s">
        <v>290</v>
      </c>
      <c r="AJ288" s="62">
        <v>32</v>
      </c>
      <c r="AK288" s="62">
        <v>44</v>
      </c>
      <c r="AL288" s="62">
        <v>0</v>
      </c>
      <c r="AM288" s="62">
        <v>247</v>
      </c>
      <c r="AN288" s="62">
        <v>34</v>
      </c>
      <c r="AO288" s="62">
        <v>220</v>
      </c>
      <c r="AP288" s="62">
        <v>271</v>
      </c>
      <c r="AQ288" s="62">
        <v>491</v>
      </c>
      <c r="AR288" t="b">
        <f>IFERROR(MATCH('2019'!A288, '2020'!A:A, 0) &gt;0, FALSE)</f>
        <v>1</v>
      </c>
    </row>
    <row r="289" spans="1:44">
      <c r="A289" s="60" t="s">
        <v>11970</v>
      </c>
      <c r="B289" s="60" t="s">
        <v>8807</v>
      </c>
      <c r="C289" s="60" t="s">
        <v>15585</v>
      </c>
      <c r="D289" s="60" t="s">
        <v>8810</v>
      </c>
      <c r="E289" s="60" t="s">
        <v>1122</v>
      </c>
      <c r="F289" s="60" t="s">
        <v>288</v>
      </c>
      <c r="G289" s="60" t="s">
        <v>1907</v>
      </c>
      <c r="H289" s="60" t="s">
        <v>16060</v>
      </c>
      <c r="I289" s="60" t="s">
        <v>146</v>
      </c>
      <c r="J289" s="61">
        <v>1</v>
      </c>
      <c r="K289" s="61">
        <v>4</v>
      </c>
      <c r="L289" s="61">
        <v>3</v>
      </c>
      <c r="M289" s="61">
        <v>8</v>
      </c>
      <c r="N289" s="62">
        <v>0</v>
      </c>
      <c r="O289" s="62">
        <v>0</v>
      </c>
      <c r="P289" s="62">
        <v>0</v>
      </c>
      <c r="Q289" s="62">
        <v>0</v>
      </c>
      <c r="R289" s="62">
        <v>0</v>
      </c>
      <c r="S289" s="62">
        <v>0</v>
      </c>
      <c r="T289" s="62">
        <v>0</v>
      </c>
      <c r="U289" s="62">
        <v>0</v>
      </c>
      <c r="V289" s="62">
        <v>0</v>
      </c>
      <c r="W289" s="62">
        <v>0</v>
      </c>
      <c r="X289" s="62" t="s">
        <v>290</v>
      </c>
      <c r="Y289" s="62" t="s">
        <v>290</v>
      </c>
      <c r="Z289" s="62">
        <v>0</v>
      </c>
      <c r="AA289" s="62">
        <v>0</v>
      </c>
      <c r="AB289" s="62">
        <v>0</v>
      </c>
      <c r="AC289" s="62">
        <v>0</v>
      </c>
      <c r="AD289" s="62">
        <v>0</v>
      </c>
      <c r="AE289" s="62">
        <v>0</v>
      </c>
      <c r="AF289" s="62">
        <v>0</v>
      </c>
      <c r="AG289" s="62" t="s">
        <v>290</v>
      </c>
      <c r="AH289" s="62">
        <v>0</v>
      </c>
      <c r="AI289" s="62">
        <v>0</v>
      </c>
      <c r="AJ289" s="62">
        <v>0</v>
      </c>
      <c r="AK289" s="62">
        <v>15</v>
      </c>
      <c r="AL289" s="62">
        <v>0</v>
      </c>
      <c r="AM289" s="62">
        <v>0</v>
      </c>
      <c r="AN289" s="62">
        <v>0</v>
      </c>
      <c r="AO289" s="62">
        <v>0</v>
      </c>
      <c r="AP289" s="62">
        <v>15</v>
      </c>
      <c r="AQ289" s="62">
        <v>15</v>
      </c>
      <c r="AR289" t="b">
        <f>IFERROR(MATCH('2019'!A289, '2020'!A:A, 0) &gt;0, FALSE)</f>
        <v>0</v>
      </c>
    </row>
    <row r="290" spans="1:44">
      <c r="A290" s="60" t="s">
        <v>1744</v>
      </c>
      <c r="B290" s="60" t="s">
        <v>1745</v>
      </c>
      <c r="C290" s="60" t="s">
        <v>11974</v>
      </c>
      <c r="D290" s="60" t="s">
        <v>1748</v>
      </c>
      <c r="E290" s="60" t="s">
        <v>1122</v>
      </c>
      <c r="F290" s="60" t="s">
        <v>288</v>
      </c>
      <c r="G290" s="60" t="s">
        <v>1749</v>
      </c>
      <c r="H290" s="60" t="s">
        <v>14568</v>
      </c>
      <c r="I290" s="60" t="s">
        <v>146</v>
      </c>
      <c r="J290" s="61">
        <v>6.5</v>
      </c>
      <c r="K290" s="61">
        <v>24.5</v>
      </c>
      <c r="L290" s="61">
        <v>18.100000000000001</v>
      </c>
      <c r="M290" s="61">
        <v>49.1</v>
      </c>
      <c r="N290" s="62">
        <v>0</v>
      </c>
      <c r="O290" s="62">
        <v>0</v>
      </c>
      <c r="P290" s="62">
        <v>0</v>
      </c>
      <c r="Q290" s="62">
        <v>0</v>
      </c>
      <c r="R290" s="62">
        <v>0</v>
      </c>
      <c r="S290" s="62">
        <v>0</v>
      </c>
      <c r="T290" s="62">
        <v>0</v>
      </c>
      <c r="U290" s="62">
        <v>0</v>
      </c>
      <c r="V290" s="62">
        <v>0</v>
      </c>
      <c r="W290" s="62">
        <v>0</v>
      </c>
      <c r="X290" s="62">
        <v>85</v>
      </c>
      <c r="Y290" s="62">
        <v>85</v>
      </c>
      <c r="Z290" s="62">
        <v>76</v>
      </c>
      <c r="AA290" s="62">
        <v>97</v>
      </c>
      <c r="AB290" s="62">
        <v>0</v>
      </c>
      <c r="AC290" s="62">
        <v>0</v>
      </c>
      <c r="AD290" s="62">
        <v>0</v>
      </c>
      <c r="AE290" s="62">
        <v>0</v>
      </c>
      <c r="AF290" s="62">
        <v>0</v>
      </c>
      <c r="AG290" s="62">
        <v>0</v>
      </c>
      <c r="AH290" s="62">
        <v>180</v>
      </c>
      <c r="AI290" s="62">
        <v>0</v>
      </c>
      <c r="AJ290" s="62">
        <v>39</v>
      </c>
      <c r="AK290" s="62">
        <v>100</v>
      </c>
      <c r="AL290" s="62">
        <v>0</v>
      </c>
      <c r="AM290" s="62">
        <v>12</v>
      </c>
      <c r="AN290" s="62">
        <v>12</v>
      </c>
      <c r="AO290" s="62">
        <v>190</v>
      </c>
      <c r="AP290" s="62">
        <v>153</v>
      </c>
      <c r="AQ290" s="62">
        <v>343</v>
      </c>
      <c r="AR290" t="b">
        <f>IFERROR(MATCH('2019'!A290, '2020'!A:A, 0) &gt;0, FALSE)</f>
        <v>1</v>
      </c>
    </row>
    <row r="291" spans="1:44">
      <c r="A291" s="60" t="s">
        <v>1750</v>
      </c>
      <c r="B291" s="60" t="s">
        <v>1751</v>
      </c>
      <c r="C291" s="60" t="s">
        <v>9149</v>
      </c>
      <c r="D291" s="60" t="s">
        <v>1753</v>
      </c>
      <c r="E291" s="60" t="s">
        <v>1122</v>
      </c>
      <c r="F291" s="60" t="s">
        <v>288</v>
      </c>
      <c r="G291" s="60" t="s">
        <v>1754</v>
      </c>
      <c r="H291" s="60" t="s">
        <v>16061</v>
      </c>
      <c r="I291" s="60" t="s">
        <v>146</v>
      </c>
      <c r="J291" s="61">
        <v>12</v>
      </c>
      <c r="K291" s="61">
        <v>23</v>
      </c>
      <c r="L291" s="61">
        <v>7</v>
      </c>
      <c r="M291" s="61">
        <v>42</v>
      </c>
      <c r="N291" s="62">
        <v>0</v>
      </c>
      <c r="O291" s="62">
        <v>0</v>
      </c>
      <c r="P291" s="62">
        <v>0</v>
      </c>
      <c r="Q291" s="62">
        <v>0</v>
      </c>
      <c r="R291" s="62">
        <v>0</v>
      </c>
      <c r="S291" s="62">
        <v>0</v>
      </c>
      <c r="T291" s="62">
        <v>0</v>
      </c>
      <c r="U291" s="62">
        <v>0</v>
      </c>
      <c r="V291" s="62">
        <v>0</v>
      </c>
      <c r="W291" s="62">
        <v>0</v>
      </c>
      <c r="X291" s="62">
        <v>50</v>
      </c>
      <c r="Y291" s="62">
        <v>47</v>
      </c>
      <c r="Z291" s="62">
        <v>44</v>
      </c>
      <c r="AA291" s="62">
        <v>33</v>
      </c>
      <c r="AB291" s="62">
        <v>0</v>
      </c>
      <c r="AC291" s="62">
        <v>0</v>
      </c>
      <c r="AD291" s="62">
        <v>0</v>
      </c>
      <c r="AE291" s="62">
        <v>0</v>
      </c>
      <c r="AF291" s="62">
        <v>0</v>
      </c>
      <c r="AG291" s="62">
        <v>0</v>
      </c>
      <c r="AH291" s="62">
        <v>96</v>
      </c>
      <c r="AI291" s="62" t="s">
        <v>290</v>
      </c>
      <c r="AJ291" s="62" t="s">
        <v>290</v>
      </c>
      <c r="AK291" s="62">
        <v>51</v>
      </c>
      <c r="AL291" s="62" t="s">
        <v>290</v>
      </c>
      <c r="AM291" s="62">
        <v>10</v>
      </c>
      <c r="AN291" s="62">
        <v>11</v>
      </c>
      <c r="AO291" s="62">
        <v>174</v>
      </c>
      <c r="AP291" s="62">
        <v>0</v>
      </c>
      <c r="AQ291" s="62">
        <v>174</v>
      </c>
      <c r="AR291" t="b">
        <f>IFERROR(MATCH('2019'!A291, '2020'!A:A, 0) &gt;0, FALSE)</f>
        <v>1</v>
      </c>
    </row>
    <row r="292" spans="1:44">
      <c r="A292" s="60" t="s">
        <v>1755</v>
      </c>
      <c r="B292" s="60" t="s">
        <v>1756</v>
      </c>
      <c r="C292" s="60" t="s">
        <v>14569</v>
      </c>
      <c r="D292" s="60" t="s">
        <v>1759</v>
      </c>
      <c r="E292" s="60" t="s">
        <v>1122</v>
      </c>
      <c r="F292" s="60" t="s">
        <v>288</v>
      </c>
      <c r="G292" s="60" t="s">
        <v>1760</v>
      </c>
      <c r="H292" s="60" t="s">
        <v>14570</v>
      </c>
      <c r="I292" s="60" t="s">
        <v>146</v>
      </c>
      <c r="J292" s="61">
        <v>17</v>
      </c>
      <c r="K292" s="61">
        <v>239.3</v>
      </c>
      <c r="L292" s="61">
        <v>144.5</v>
      </c>
      <c r="M292" s="61">
        <v>400.8</v>
      </c>
      <c r="N292" s="62">
        <v>271</v>
      </c>
      <c r="O292" s="62">
        <v>140</v>
      </c>
      <c r="P292" s="62">
        <v>139</v>
      </c>
      <c r="Q292" s="62">
        <v>140</v>
      </c>
      <c r="R292" s="62">
        <v>140</v>
      </c>
      <c r="S292" s="62">
        <v>141</v>
      </c>
      <c r="T292" s="62">
        <v>140</v>
      </c>
      <c r="U292" s="62">
        <v>150</v>
      </c>
      <c r="V292" s="62">
        <v>155</v>
      </c>
      <c r="W292" s="62">
        <v>156</v>
      </c>
      <c r="X292" s="62">
        <v>160</v>
      </c>
      <c r="Y292" s="62">
        <v>156</v>
      </c>
      <c r="Z292" s="62">
        <v>153</v>
      </c>
      <c r="AA292" s="62">
        <v>120</v>
      </c>
      <c r="AB292" s="62">
        <v>0</v>
      </c>
      <c r="AC292" s="62">
        <v>0</v>
      </c>
      <c r="AD292" s="62">
        <v>0</v>
      </c>
      <c r="AE292" s="62">
        <v>0</v>
      </c>
      <c r="AF292" s="62">
        <v>0</v>
      </c>
      <c r="AG292" s="62">
        <v>0</v>
      </c>
      <c r="AH292" s="62">
        <v>67</v>
      </c>
      <c r="AI292" s="62" t="s">
        <v>290</v>
      </c>
      <c r="AJ292" s="62">
        <v>358</v>
      </c>
      <c r="AK292" s="62">
        <v>208</v>
      </c>
      <c r="AL292" s="62" t="s">
        <v>290</v>
      </c>
      <c r="AM292" s="62">
        <v>1119</v>
      </c>
      <c r="AN292" s="62">
        <v>405</v>
      </c>
      <c r="AO292" s="62">
        <v>1123</v>
      </c>
      <c r="AP292" s="62">
        <v>1038</v>
      </c>
      <c r="AQ292" s="62">
        <v>2161</v>
      </c>
      <c r="AR292" t="b">
        <f>IFERROR(MATCH('2019'!A292, '2020'!A:A, 0) &gt;0, FALSE)</f>
        <v>1</v>
      </c>
    </row>
    <row r="293" spans="1:44">
      <c r="A293" s="60" t="s">
        <v>1761</v>
      </c>
      <c r="B293" s="60" t="s">
        <v>1762</v>
      </c>
      <c r="C293" s="60" t="s">
        <v>6018</v>
      </c>
      <c r="D293" s="60" t="s">
        <v>1764</v>
      </c>
      <c r="E293" s="60" t="s">
        <v>1122</v>
      </c>
      <c r="F293" s="60" t="s">
        <v>288</v>
      </c>
      <c r="G293" s="60" t="s">
        <v>1695</v>
      </c>
      <c r="H293" s="60" t="s">
        <v>14572</v>
      </c>
      <c r="I293" s="60" t="s">
        <v>146</v>
      </c>
      <c r="J293" s="61">
        <v>5</v>
      </c>
      <c r="K293" s="61">
        <v>49</v>
      </c>
      <c r="L293" s="61">
        <v>16</v>
      </c>
      <c r="M293" s="61">
        <v>70</v>
      </c>
      <c r="N293" s="62">
        <v>76</v>
      </c>
      <c r="O293" s="62">
        <v>47</v>
      </c>
      <c r="P293" s="62">
        <v>46</v>
      </c>
      <c r="Q293" s="62">
        <v>46</v>
      </c>
      <c r="R293" s="62">
        <v>32</v>
      </c>
      <c r="S293" s="62">
        <v>48</v>
      </c>
      <c r="T293" s="62">
        <v>39</v>
      </c>
      <c r="U293" s="62">
        <v>46</v>
      </c>
      <c r="V293" s="62">
        <v>44</v>
      </c>
      <c r="W293" s="62">
        <v>42</v>
      </c>
      <c r="X293" s="62">
        <v>0</v>
      </c>
      <c r="Y293" s="62">
        <v>0</v>
      </c>
      <c r="Z293" s="62">
        <v>0</v>
      </c>
      <c r="AA293" s="62">
        <v>0</v>
      </c>
      <c r="AB293" s="62">
        <v>0</v>
      </c>
      <c r="AC293" s="62">
        <v>0</v>
      </c>
      <c r="AD293" s="62">
        <v>0</v>
      </c>
      <c r="AE293" s="62">
        <v>0</v>
      </c>
      <c r="AF293" s="62">
        <v>0</v>
      </c>
      <c r="AG293" s="62">
        <v>0</v>
      </c>
      <c r="AH293" s="62">
        <v>63</v>
      </c>
      <c r="AI293" s="62">
        <v>0</v>
      </c>
      <c r="AJ293" s="62">
        <v>17</v>
      </c>
      <c r="AK293" s="62" t="s">
        <v>290</v>
      </c>
      <c r="AL293" s="62">
        <v>0</v>
      </c>
      <c r="AM293" s="62">
        <v>358</v>
      </c>
      <c r="AN293" s="62">
        <v>27</v>
      </c>
      <c r="AO293" s="62">
        <v>240</v>
      </c>
      <c r="AP293" s="62">
        <v>226</v>
      </c>
      <c r="AQ293" s="62">
        <v>466</v>
      </c>
      <c r="AR293" t="b">
        <f>IFERROR(MATCH('2019'!A293, '2020'!A:A, 0) &gt;0, FALSE)</f>
        <v>1</v>
      </c>
    </row>
    <row r="294" spans="1:44">
      <c r="A294" s="60" t="s">
        <v>1765</v>
      </c>
      <c r="B294" s="60" t="s">
        <v>1766</v>
      </c>
      <c r="C294" s="60" t="s">
        <v>5749</v>
      </c>
      <c r="D294" s="60" t="s">
        <v>1769</v>
      </c>
      <c r="E294" s="60" t="s">
        <v>1122</v>
      </c>
      <c r="F294" s="60" t="s">
        <v>288</v>
      </c>
      <c r="G294" s="60" t="s">
        <v>1770</v>
      </c>
      <c r="H294" s="60" t="s">
        <v>14574</v>
      </c>
      <c r="I294" s="60" t="s">
        <v>146</v>
      </c>
      <c r="J294" s="61">
        <v>4</v>
      </c>
      <c r="K294" s="61">
        <v>13</v>
      </c>
      <c r="L294" s="61">
        <v>0</v>
      </c>
      <c r="M294" s="61">
        <v>17</v>
      </c>
      <c r="N294" s="62">
        <v>30</v>
      </c>
      <c r="O294" s="62">
        <v>14</v>
      </c>
      <c r="P294" s="62">
        <v>12</v>
      </c>
      <c r="Q294" s="62">
        <v>0</v>
      </c>
      <c r="R294" s="62">
        <v>0</v>
      </c>
      <c r="S294" s="62">
        <v>0</v>
      </c>
      <c r="T294" s="62">
        <v>0</v>
      </c>
      <c r="U294" s="62">
        <v>0</v>
      </c>
      <c r="V294" s="62">
        <v>0</v>
      </c>
      <c r="W294" s="62">
        <v>0</v>
      </c>
      <c r="X294" s="62">
        <v>0</v>
      </c>
      <c r="Y294" s="62">
        <v>0</v>
      </c>
      <c r="Z294" s="62">
        <v>0</v>
      </c>
      <c r="AA294" s="62">
        <v>0</v>
      </c>
      <c r="AB294" s="62">
        <v>0</v>
      </c>
      <c r="AC294" s="62">
        <v>0</v>
      </c>
      <c r="AD294" s="62">
        <v>0</v>
      </c>
      <c r="AE294" s="62">
        <v>0</v>
      </c>
      <c r="AF294" s="62">
        <v>0</v>
      </c>
      <c r="AG294" s="62">
        <v>0</v>
      </c>
      <c r="AH294" s="62" t="s">
        <v>290</v>
      </c>
      <c r="AI294" s="62">
        <v>0</v>
      </c>
      <c r="AJ294" s="62">
        <v>19</v>
      </c>
      <c r="AK294" s="62" t="s">
        <v>290</v>
      </c>
      <c r="AL294" s="62">
        <v>0</v>
      </c>
      <c r="AM294" s="62">
        <v>21</v>
      </c>
      <c r="AN294" s="62" t="s">
        <v>290</v>
      </c>
      <c r="AO294" s="62">
        <v>28</v>
      </c>
      <c r="AP294" s="62">
        <v>28</v>
      </c>
      <c r="AQ294" s="62">
        <v>56</v>
      </c>
      <c r="AR294" t="b">
        <f>IFERROR(MATCH('2019'!A294, '2020'!A:A, 0) &gt;0, FALSE)</f>
        <v>1</v>
      </c>
    </row>
    <row r="295" spans="1:44">
      <c r="A295" s="60" t="s">
        <v>1771</v>
      </c>
      <c r="B295" s="60" t="s">
        <v>1772</v>
      </c>
      <c r="C295" s="60" t="s">
        <v>8852</v>
      </c>
      <c r="D295" s="60" t="s">
        <v>1774</v>
      </c>
      <c r="E295" s="60" t="s">
        <v>1122</v>
      </c>
      <c r="F295" s="60" t="s">
        <v>288</v>
      </c>
      <c r="G295" s="60" t="s">
        <v>1717</v>
      </c>
      <c r="H295" s="60" t="s">
        <v>14575</v>
      </c>
      <c r="I295" s="60" t="s">
        <v>146</v>
      </c>
      <c r="J295" s="61">
        <v>10</v>
      </c>
      <c r="K295" s="61">
        <v>99</v>
      </c>
      <c r="L295" s="61">
        <v>30</v>
      </c>
      <c r="M295" s="61">
        <v>139</v>
      </c>
      <c r="N295" s="62">
        <v>0</v>
      </c>
      <c r="O295" s="62">
        <v>0</v>
      </c>
      <c r="P295" s="62">
        <v>0</v>
      </c>
      <c r="Q295" s="62">
        <v>0</v>
      </c>
      <c r="R295" s="62">
        <v>0</v>
      </c>
      <c r="S295" s="62">
        <v>0</v>
      </c>
      <c r="T295" s="62">
        <v>0</v>
      </c>
      <c r="U295" s="62">
        <v>0</v>
      </c>
      <c r="V295" s="62">
        <v>0</v>
      </c>
      <c r="W295" s="62">
        <v>0</v>
      </c>
      <c r="X295" s="62">
        <v>420</v>
      </c>
      <c r="Y295" s="62">
        <v>403</v>
      </c>
      <c r="Z295" s="62">
        <v>408</v>
      </c>
      <c r="AA295" s="62">
        <v>389</v>
      </c>
      <c r="AB295" s="62">
        <v>0</v>
      </c>
      <c r="AC295" s="62">
        <v>0</v>
      </c>
      <c r="AD295" s="62">
        <v>0</v>
      </c>
      <c r="AE295" s="62">
        <v>0</v>
      </c>
      <c r="AF295" s="62">
        <v>0</v>
      </c>
      <c r="AG295" s="62">
        <v>0</v>
      </c>
      <c r="AH295" s="62">
        <v>211</v>
      </c>
      <c r="AI295" s="62" t="s">
        <v>290</v>
      </c>
      <c r="AJ295" s="62">
        <v>25</v>
      </c>
      <c r="AK295" s="62">
        <v>196</v>
      </c>
      <c r="AL295" s="62" t="s">
        <v>290</v>
      </c>
      <c r="AM295" s="62">
        <v>1122</v>
      </c>
      <c r="AN295" s="62">
        <v>60</v>
      </c>
      <c r="AO295" s="62">
        <v>866</v>
      </c>
      <c r="AP295" s="62">
        <v>754</v>
      </c>
      <c r="AQ295" s="62">
        <v>1620</v>
      </c>
      <c r="AR295" t="b">
        <f>IFERROR(MATCH('2019'!A295, '2020'!A:A, 0) &gt;0, FALSE)</f>
        <v>1</v>
      </c>
    </row>
    <row r="296" spans="1:44">
      <c r="A296" s="60" t="s">
        <v>1775</v>
      </c>
      <c r="B296" s="60" t="s">
        <v>8866</v>
      </c>
      <c r="C296" s="60" t="s">
        <v>11987</v>
      </c>
      <c r="D296" s="60" t="s">
        <v>1779</v>
      </c>
      <c r="E296" s="60" t="s">
        <v>1122</v>
      </c>
      <c r="F296" s="60" t="s">
        <v>288</v>
      </c>
      <c r="G296" s="60" t="s">
        <v>1717</v>
      </c>
      <c r="H296" s="60" t="s">
        <v>14576</v>
      </c>
      <c r="I296" s="60" t="s">
        <v>146</v>
      </c>
      <c r="J296" s="61">
        <v>9</v>
      </c>
      <c r="K296" s="61">
        <v>69</v>
      </c>
      <c r="L296" s="61">
        <v>35</v>
      </c>
      <c r="M296" s="61">
        <v>113</v>
      </c>
      <c r="N296" s="62">
        <v>0</v>
      </c>
      <c r="O296" s="62">
        <v>0</v>
      </c>
      <c r="P296" s="62">
        <v>0</v>
      </c>
      <c r="Q296" s="62">
        <v>0</v>
      </c>
      <c r="R296" s="62">
        <v>0</v>
      </c>
      <c r="S296" s="62">
        <v>0</v>
      </c>
      <c r="T296" s="62">
        <v>0</v>
      </c>
      <c r="U296" s="62">
        <v>0</v>
      </c>
      <c r="V296" s="62">
        <v>0</v>
      </c>
      <c r="W296" s="62">
        <v>0</v>
      </c>
      <c r="X296" s="62">
        <v>226</v>
      </c>
      <c r="Y296" s="62">
        <v>221</v>
      </c>
      <c r="Z296" s="62">
        <v>211</v>
      </c>
      <c r="AA296" s="62">
        <v>228</v>
      </c>
      <c r="AB296" s="62">
        <v>0</v>
      </c>
      <c r="AC296" s="62">
        <v>0</v>
      </c>
      <c r="AD296" s="62">
        <v>0</v>
      </c>
      <c r="AE296" s="62">
        <v>0</v>
      </c>
      <c r="AF296" s="62">
        <v>0</v>
      </c>
      <c r="AG296" s="62">
        <v>0</v>
      </c>
      <c r="AH296" s="62">
        <v>143</v>
      </c>
      <c r="AI296" s="62" t="s">
        <v>290</v>
      </c>
      <c r="AJ296" s="62">
        <v>15</v>
      </c>
      <c r="AK296" s="62">
        <v>105</v>
      </c>
      <c r="AL296" s="62" t="s">
        <v>290</v>
      </c>
      <c r="AM296" s="62">
        <v>586</v>
      </c>
      <c r="AN296" s="62">
        <v>32</v>
      </c>
      <c r="AO296" s="62">
        <v>886</v>
      </c>
      <c r="AP296" s="62">
        <v>0</v>
      </c>
      <c r="AQ296" s="62">
        <v>886</v>
      </c>
      <c r="AR296" t="b">
        <f>IFERROR(MATCH('2019'!A296, '2020'!A:A, 0) &gt;0, FALSE)</f>
        <v>1</v>
      </c>
    </row>
    <row r="297" spans="1:44">
      <c r="A297" s="60" t="s">
        <v>1780</v>
      </c>
      <c r="B297" s="60" t="s">
        <v>1781</v>
      </c>
      <c r="C297" s="60" t="s">
        <v>14577</v>
      </c>
      <c r="D297" s="60" t="s">
        <v>1784</v>
      </c>
      <c r="E297" s="60" t="s">
        <v>1122</v>
      </c>
      <c r="F297" s="60" t="s">
        <v>288</v>
      </c>
      <c r="G297" s="60" t="s">
        <v>1785</v>
      </c>
      <c r="H297" s="60" t="s">
        <v>14578</v>
      </c>
      <c r="I297" s="60" t="s">
        <v>146</v>
      </c>
      <c r="J297" s="61">
        <v>14</v>
      </c>
      <c r="K297" s="61">
        <v>57</v>
      </c>
      <c r="L297" s="61">
        <v>4</v>
      </c>
      <c r="M297" s="61">
        <v>75</v>
      </c>
      <c r="N297" s="62">
        <v>34</v>
      </c>
      <c r="O297" s="62">
        <v>35</v>
      </c>
      <c r="P297" s="62">
        <v>33</v>
      </c>
      <c r="Q297" s="62">
        <v>29</v>
      </c>
      <c r="R297" s="62">
        <v>27</v>
      </c>
      <c r="S297" s="62">
        <v>26</v>
      </c>
      <c r="T297" s="62">
        <v>30</v>
      </c>
      <c r="U297" s="62">
        <v>23</v>
      </c>
      <c r="V297" s="62">
        <v>38</v>
      </c>
      <c r="W297" s="62">
        <v>38</v>
      </c>
      <c r="X297" s="62">
        <v>32</v>
      </c>
      <c r="Y297" s="62">
        <v>33</v>
      </c>
      <c r="Z297" s="62">
        <v>40</v>
      </c>
      <c r="AA297" s="62">
        <v>23</v>
      </c>
      <c r="AB297" s="62">
        <v>0</v>
      </c>
      <c r="AC297" s="62">
        <v>0</v>
      </c>
      <c r="AD297" s="62">
        <v>0</v>
      </c>
      <c r="AE297" s="62">
        <v>0</v>
      </c>
      <c r="AF297" s="62">
        <v>0</v>
      </c>
      <c r="AG297" s="62">
        <v>0</v>
      </c>
      <c r="AH297" s="62">
        <v>20</v>
      </c>
      <c r="AI297" s="62">
        <v>0</v>
      </c>
      <c r="AJ297" s="62">
        <v>49</v>
      </c>
      <c r="AK297" s="62">
        <v>269</v>
      </c>
      <c r="AL297" s="62" t="s">
        <v>290</v>
      </c>
      <c r="AM297" s="62">
        <v>73</v>
      </c>
      <c r="AN297" s="62">
        <v>29</v>
      </c>
      <c r="AO297" s="62">
        <v>238</v>
      </c>
      <c r="AP297" s="62">
        <v>203</v>
      </c>
      <c r="AQ297" s="62">
        <v>441</v>
      </c>
      <c r="AR297" t="b">
        <f>IFERROR(MATCH('2019'!A297, '2020'!A:A, 0) &gt;0, FALSE)</f>
        <v>1</v>
      </c>
    </row>
    <row r="298" spans="1:44">
      <c r="A298" s="60" t="s">
        <v>1786</v>
      </c>
      <c r="B298" s="60" t="s">
        <v>1762</v>
      </c>
      <c r="C298" s="60" t="s">
        <v>6135</v>
      </c>
      <c r="D298" s="60" t="s">
        <v>1789</v>
      </c>
      <c r="E298" s="60" t="s">
        <v>1122</v>
      </c>
      <c r="F298" s="60" t="s">
        <v>288</v>
      </c>
      <c r="G298" s="60" t="s">
        <v>1790</v>
      </c>
      <c r="H298" s="60" t="s">
        <v>14579</v>
      </c>
      <c r="I298" s="60" t="s">
        <v>146</v>
      </c>
      <c r="J298" s="61">
        <v>1</v>
      </c>
      <c r="K298" s="61">
        <v>13.5</v>
      </c>
      <c r="L298" s="61">
        <v>6</v>
      </c>
      <c r="M298" s="61">
        <v>20.5</v>
      </c>
      <c r="N298" s="62">
        <v>22</v>
      </c>
      <c r="O298" s="62">
        <v>28</v>
      </c>
      <c r="P298" s="62">
        <v>21</v>
      </c>
      <c r="Q298" s="62">
        <v>24</v>
      </c>
      <c r="R298" s="62">
        <v>21</v>
      </c>
      <c r="S298" s="62">
        <v>21</v>
      </c>
      <c r="T298" s="62">
        <v>21</v>
      </c>
      <c r="U298" s="62">
        <v>20</v>
      </c>
      <c r="V298" s="62">
        <v>22</v>
      </c>
      <c r="W298" s="62">
        <v>21</v>
      </c>
      <c r="X298" s="62">
        <v>0</v>
      </c>
      <c r="Y298" s="62">
        <v>0</v>
      </c>
      <c r="Z298" s="62">
        <v>0</v>
      </c>
      <c r="AA298" s="62">
        <v>0</v>
      </c>
      <c r="AB298" s="62">
        <v>0</v>
      </c>
      <c r="AC298" s="62">
        <v>0</v>
      </c>
      <c r="AD298" s="62">
        <v>0</v>
      </c>
      <c r="AE298" s="62">
        <v>0</v>
      </c>
      <c r="AF298" s="62" t="s">
        <v>290</v>
      </c>
      <c r="AG298" s="62">
        <v>0</v>
      </c>
      <c r="AH298" s="62">
        <v>168</v>
      </c>
      <c r="AI298" s="62" t="s">
        <v>290</v>
      </c>
      <c r="AJ298" s="62">
        <v>0</v>
      </c>
      <c r="AK298" s="62">
        <v>35</v>
      </c>
      <c r="AL298" s="62">
        <v>0</v>
      </c>
      <c r="AM298" s="62" t="s">
        <v>290</v>
      </c>
      <c r="AN298" s="62">
        <v>14</v>
      </c>
      <c r="AO298" s="62">
        <v>100</v>
      </c>
      <c r="AP298" s="62">
        <v>124</v>
      </c>
      <c r="AQ298" s="62">
        <v>224</v>
      </c>
      <c r="AR298" t="b">
        <f>IFERROR(MATCH('2019'!A298, '2020'!A:A, 0) &gt;0, FALSE)</f>
        <v>1</v>
      </c>
    </row>
    <row r="299" spans="1:44">
      <c r="A299" s="60" t="s">
        <v>1791</v>
      </c>
      <c r="B299" s="60" t="s">
        <v>1792</v>
      </c>
      <c r="C299" s="60" t="s">
        <v>8876</v>
      </c>
      <c r="D299" s="60" t="s">
        <v>1795</v>
      </c>
      <c r="E299" s="60" t="s">
        <v>1122</v>
      </c>
      <c r="F299" s="60" t="s">
        <v>288</v>
      </c>
      <c r="G299" s="60" t="s">
        <v>1760</v>
      </c>
      <c r="H299" s="60" t="s">
        <v>14580</v>
      </c>
      <c r="I299" s="60" t="s">
        <v>146</v>
      </c>
      <c r="J299" s="61">
        <v>5.4</v>
      </c>
      <c r="K299" s="61">
        <v>38.4</v>
      </c>
      <c r="L299" s="61">
        <v>28.4</v>
      </c>
      <c r="M299" s="61">
        <v>72.2</v>
      </c>
      <c r="N299" s="62">
        <v>0</v>
      </c>
      <c r="O299" s="62">
        <v>0</v>
      </c>
      <c r="P299" s="62">
        <v>0</v>
      </c>
      <c r="Q299" s="62">
        <v>0</v>
      </c>
      <c r="R299" s="62">
        <v>0</v>
      </c>
      <c r="S299" s="62">
        <v>0</v>
      </c>
      <c r="T299" s="62">
        <v>0</v>
      </c>
      <c r="U299" s="62">
        <v>0</v>
      </c>
      <c r="V299" s="62">
        <v>0</v>
      </c>
      <c r="W299" s="62">
        <v>0</v>
      </c>
      <c r="X299" s="62">
        <v>159</v>
      </c>
      <c r="Y299" s="62">
        <v>170</v>
      </c>
      <c r="Z299" s="62">
        <v>133</v>
      </c>
      <c r="AA299" s="62">
        <v>117</v>
      </c>
      <c r="AB299" s="62">
        <v>0</v>
      </c>
      <c r="AC299" s="62">
        <v>0</v>
      </c>
      <c r="AD299" s="62">
        <v>0</v>
      </c>
      <c r="AE299" s="62">
        <v>0</v>
      </c>
      <c r="AF299" s="62">
        <v>0</v>
      </c>
      <c r="AG299" s="62">
        <v>0</v>
      </c>
      <c r="AH299" s="62">
        <v>118</v>
      </c>
      <c r="AI299" s="62">
        <v>0</v>
      </c>
      <c r="AJ299" s="62" t="s">
        <v>290</v>
      </c>
      <c r="AK299" s="62">
        <v>166</v>
      </c>
      <c r="AL299" s="62" t="s">
        <v>290</v>
      </c>
      <c r="AM299" s="62">
        <v>254</v>
      </c>
      <c r="AN299" s="62">
        <v>39</v>
      </c>
      <c r="AO299" s="62">
        <v>0</v>
      </c>
      <c r="AP299" s="62">
        <v>579</v>
      </c>
      <c r="AQ299" s="62">
        <v>579</v>
      </c>
      <c r="AR299" t="b">
        <f>IFERROR(MATCH('2019'!A299, '2020'!A:A, 0) &gt;0, FALSE)</f>
        <v>1</v>
      </c>
    </row>
    <row r="300" spans="1:44">
      <c r="A300" s="60" t="s">
        <v>4619</v>
      </c>
      <c r="B300" s="60" t="s">
        <v>4620</v>
      </c>
      <c r="C300" s="60" t="s">
        <v>5767</v>
      </c>
      <c r="D300" s="60" t="s">
        <v>4622</v>
      </c>
      <c r="E300" s="60" t="s">
        <v>1122</v>
      </c>
      <c r="F300" s="60" t="s">
        <v>288</v>
      </c>
      <c r="G300" s="60" t="s">
        <v>2161</v>
      </c>
      <c r="H300" s="60" t="s">
        <v>14581</v>
      </c>
      <c r="I300" s="60" t="s">
        <v>146</v>
      </c>
      <c r="J300" s="61">
        <v>1</v>
      </c>
      <c r="K300" s="61">
        <v>4</v>
      </c>
      <c r="L300" s="61">
        <v>1</v>
      </c>
      <c r="M300" s="61">
        <v>6</v>
      </c>
      <c r="N300" s="62">
        <v>0</v>
      </c>
      <c r="O300" s="62" t="s">
        <v>290</v>
      </c>
      <c r="P300" s="62" t="s">
        <v>290</v>
      </c>
      <c r="Q300" s="62" t="s">
        <v>290</v>
      </c>
      <c r="R300" s="62" t="s">
        <v>290</v>
      </c>
      <c r="S300" s="62" t="s">
        <v>290</v>
      </c>
      <c r="T300" s="62" t="s">
        <v>290</v>
      </c>
      <c r="U300" s="62" t="s">
        <v>290</v>
      </c>
      <c r="V300" s="62" t="s">
        <v>290</v>
      </c>
      <c r="W300" s="62">
        <v>0</v>
      </c>
      <c r="X300" s="62">
        <v>0</v>
      </c>
      <c r="Y300" s="62">
        <v>0</v>
      </c>
      <c r="Z300" s="62">
        <v>0</v>
      </c>
      <c r="AA300" s="62">
        <v>0</v>
      </c>
      <c r="AB300" s="62">
        <v>0</v>
      </c>
      <c r="AC300" s="62">
        <v>0</v>
      </c>
      <c r="AD300" s="62">
        <v>0</v>
      </c>
      <c r="AE300" s="62">
        <v>0</v>
      </c>
      <c r="AF300" s="62">
        <v>0</v>
      </c>
      <c r="AG300" s="62">
        <v>0</v>
      </c>
      <c r="AH300" s="62" t="s">
        <v>290</v>
      </c>
      <c r="AI300" s="62">
        <v>0</v>
      </c>
      <c r="AJ300" s="62">
        <v>0</v>
      </c>
      <c r="AK300" s="62" t="s">
        <v>290</v>
      </c>
      <c r="AL300" s="62" t="s">
        <v>290</v>
      </c>
      <c r="AM300" s="62">
        <v>25</v>
      </c>
      <c r="AN300" s="62" t="s">
        <v>290</v>
      </c>
      <c r="AO300" s="62">
        <v>14</v>
      </c>
      <c r="AP300" s="62">
        <v>19</v>
      </c>
      <c r="AQ300" s="62">
        <v>33</v>
      </c>
      <c r="AR300" t="b">
        <f>IFERROR(MATCH('2019'!A300, '2020'!A:A, 0) &gt;0, FALSE)</f>
        <v>1</v>
      </c>
    </row>
    <row r="301" spans="1:44">
      <c r="A301" s="60" t="s">
        <v>4623</v>
      </c>
      <c r="B301" s="60" t="s">
        <v>4624</v>
      </c>
      <c r="C301" s="60" t="s">
        <v>13484</v>
      </c>
      <c r="D301" s="60" t="s">
        <v>4627</v>
      </c>
      <c r="E301" s="60" t="s">
        <v>1122</v>
      </c>
      <c r="F301" s="60" t="s">
        <v>288</v>
      </c>
      <c r="G301" s="60" t="s">
        <v>1785</v>
      </c>
      <c r="H301" s="60" t="s">
        <v>16062</v>
      </c>
      <c r="I301" s="60" t="s">
        <v>146</v>
      </c>
      <c r="J301" s="61">
        <v>2</v>
      </c>
      <c r="K301" s="61">
        <v>13</v>
      </c>
      <c r="L301" s="61">
        <v>6</v>
      </c>
      <c r="M301" s="61">
        <v>21</v>
      </c>
      <c r="N301" s="62">
        <v>83</v>
      </c>
      <c r="O301" s="62">
        <v>11</v>
      </c>
      <c r="P301" s="62">
        <v>0</v>
      </c>
      <c r="Q301" s="62">
        <v>0</v>
      </c>
      <c r="R301" s="62">
        <v>0</v>
      </c>
      <c r="S301" s="62">
        <v>0</v>
      </c>
      <c r="T301" s="62">
        <v>0</v>
      </c>
      <c r="U301" s="62">
        <v>0</v>
      </c>
      <c r="V301" s="62">
        <v>0</v>
      </c>
      <c r="W301" s="62">
        <v>0</v>
      </c>
      <c r="X301" s="62">
        <v>0</v>
      </c>
      <c r="Y301" s="62">
        <v>0</v>
      </c>
      <c r="Z301" s="62">
        <v>0</v>
      </c>
      <c r="AA301" s="62">
        <v>0</v>
      </c>
      <c r="AB301" s="62">
        <v>0</v>
      </c>
      <c r="AC301" s="62">
        <v>0</v>
      </c>
      <c r="AD301" s="62">
        <v>0</v>
      </c>
      <c r="AE301" s="62">
        <v>0</v>
      </c>
      <c r="AF301" s="62">
        <v>0</v>
      </c>
      <c r="AG301" s="62">
        <v>0</v>
      </c>
      <c r="AH301" s="62">
        <v>11</v>
      </c>
      <c r="AI301" s="62">
        <v>0</v>
      </c>
      <c r="AJ301" s="62">
        <v>0</v>
      </c>
      <c r="AK301" s="62">
        <v>39</v>
      </c>
      <c r="AL301" s="62">
        <v>0</v>
      </c>
      <c r="AM301" s="62">
        <v>44</v>
      </c>
      <c r="AN301" s="62">
        <v>0</v>
      </c>
      <c r="AO301" s="62">
        <v>51</v>
      </c>
      <c r="AP301" s="62">
        <v>43</v>
      </c>
      <c r="AQ301" s="62">
        <v>94</v>
      </c>
      <c r="AR301" t="b">
        <f>IFERROR(MATCH('2019'!A301, '2020'!A:A, 0) &gt;0, FALSE)</f>
        <v>1</v>
      </c>
    </row>
    <row r="302" spans="1:44">
      <c r="A302" s="60" t="s">
        <v>1796</v>
      </c>
      <c r="B302" s="60" t="s">
        <v>1797</v>
      </c>
      <c r="C302" s="60" t="s">
        <v>14582</v>
      </c>
      <c r="D302" s="60" t="s">
        <v>1799</v>
      </c>
      <c r="E302" s="60" t="s">
        <v>1122</v>
      </c>
      <c r="F302" s="60" t="s">
        <v>288</v>
      </c>
      <c r="G302" s="60" t="s">
        <v>1800</v>
      </c>
      <c r="H302" s="60" t="s">
        <v>14583</v>
      </c>
      <c r="I302" s="60" t="s">
        <v>146</v>
      </c>
      <c r="J302" s="61">
        <v>4</v>
      </c>
      <c r="K302" s="61">
        <v>25.8</v>
      </c>
      <c r="L302" s="61">
        <v>8.5</v>
      </c>
      <c r="M302" s="61">
        <v>38.299999999999997</v>
      </c>
      <c r="N302" s="62">
        <v>20</v>
      </c>
      <c r="O302" s="62">
        <v>22</v>
      </c>
      <c r="P302" s="62">
        <v>17</v>
      </c>
      <c r="Q302" s="62">
        <v>17</v>
      </c>
      <c r="R302" s="62">
        <v>21</v>
      </c>
      <c r="S302" s="62">
        <v>18</v>
      </c>
      <c r="T302" s="62">
        <v>17</v>
      </c>
      <c r="U302" s="62">
        <v>21</v>
      </c>
      <c r="V302" s="62">
        <v>15</v>
      </c>
      <c r="W302" s="62">
        <v>29</v>
      </c>
      <c r="X302" s="62">
        <v>20</v>
      </c>
      <c r="Y302" s="62">
        <v>28</v>
      </c>
      <c r="Z302" s="62">
        <v>37</v>
      </c>
      <c r="AA302" s="62">
        <v>35</v>
      </c>
      <c r="AB302" s="62">
        <v>0</v>
      </c>
      <c r="AC302" s="62">
        <v>0</v>
      </c>
      <c r="AD302" s="62">
        <v>0</v>
      </c>
      <c r="AE302" s="62">
        <v>0</v>
      </c>
      <c r="AF302" s="62">
        <v>0</v>
      </c>
      <c r="AG302" s="62">
        <v>0</v>
      </c>
      <c r="AH302" s="62">
        <v>0</v>
      </c>
      <c r="AI302" s="62">
        <v>0</v>
      </c>
      <c r="AJ302" s="62">
        <v>0</v>
      </c>
      <c r="AK302" s="62">
        <v>315</v>
      </c>
      <c r="AL302" s="62">
        <v>0</v>
      </c>
      <c r="AM302" s="62" t="s">
        <v>290</v>
      </c>
      <c r="AN302" s="62">
        <v>0</v>
      </c>
      <c r="AO302" s="62">
        <v>147</v>
      </c>
      <c r="AP302" s="62">
        <v>170</v>
      </c>
      <c r="AQ302" s="62">
        <v>317</v>
      </c>
      <c r="AR302" t="b">
        <f>IFERROR(MATCH('2019'!A302, '2020'!A:A, 0) &gt;0, FALSE)</f>
        <v>1</v>
      </c>
    </row>
    <row r="303" spans="1:44">
      <c r="A303" s="60" t="s">
        <v>14584</v>
      </c>
      <c r="B303" s="60" t="s">
        <v>8889</v>
      </c>
      <c r="C303" s="60" t="s">
        <v>14585</v>
      </c>
      <c r="D303" s="60" t="s">
        <v>8892</v>
      </c>
      <c r="E303" s="60" t="s">
        <v>1122</v>
      </c>
      <c r="F303" s="60" t="s">
        <v>288</v>
      </c>
      <c r="G303" s="60" t="s">
        <v>2012</v>
      </c>
      <c r="H303" s="60" t="s">
        <v>14587</v>
      </c>
      <c r="I303" s="60" t="s">
        <v>146</v>
      </c>
      <c r="J303" s="61">
        <v>0.5</v>
      </c>
      <c r="K303" s="61">
        <v>2</v>
      </c>
      <c r="L303" s="61">
        <v>5</v>
      </c>
      <c r="M303" s="61">
        <v>7.5</v>
      </c>
      <c r="N303" s="62">
        <v>0</v>
      </c>
      <c r="O303" s="62">
        <v>0</v>
      </c>
      <c r="P303" s="62">
        <v>0</v>
      </c>
      <c r="Q303" s="62">
        <v>0</v>
      </c>
      <c r="R303" s="62">
        <v>0</v>
      </c>
      <c r="S303" s="62">
        <v>0</v>
      </c>
      <c r="T303" s="62">
        <v>0</v>
      </c>
      <c r="U303" s="62">
        <v>0</v>
      </c>
      <c r="V303" s="62">
        <v>0</v>
      </c>
      <c r="W303" s="62">
        <v>0</v>
      </c>
      <c r="X303" s="62">
        <v>0</v>
      </c>
      <c r="Y303" s="62">
        <v>0</v>
      </c>
      <c r="Z303" s="62">
        <v>0</v>
      </c>
      <c r="AA303" s="62">
        <v>0</v>
      </c>
      <c r="AB303" s="62">
        <v>0</v>
      </c>
      <c r="AC303" s="62">
        <v>0</v>
      </c>
      <c r="AD303" s="62">
        <v>0</v>
      </c>
      <c r="AE303" s="62">
        <v>0</v>
      </c>
      <c r="AF303" s="62">
        <v>10</v>
      </c>
      <c r="AG303" s="62">
        <v>0</v>
      </c>
      <c r="AH303" s="62">
        <v>0</v>
      </c>
      <c r="AI303" s="62">
        <v>0</v>
      </c>
      <c r="AJ303" s="62">
        <v>0</v>
      </c>
      <c r="AK303" s="62" t="s">
        <v>290</v>
      </c>
      <c r="AL303" s="62" t="s">
        <v>290</v>
      </c>
      <c r="AM303" s="62">
        <v>0</v>
      </c>
      <c r="AN303" s="62">
        <v>0</v>
      </c>
      <c r="AO303" s="62" t="s">
        <v>290</v>
      </c>
      <c r="AP303" s="62" t="s">
        <v>290</v>
      </c>
      <c r="AQ303" s="62">
        <v>10</v>
      </c>
      <c r="AR303" t="b">
        <f>IFERROR(MATCH('2019'!A303, '2020'!A:A, 0) &gt;0, FALSE)</f>
        <v>1</v>
      </c>
    </row>
    <row r="304" spans="1:44">
      <c r="A304" s="60" t="s">
        <v>1801</v>
      </c>
      <c r="B304" s="60" t="s">
        <v>1802</v>
      </c>
      <c r="C304" s="60" t="s">
        <v>12000</v>
      </c>
      <c r="D304" s="60" t="s">
        <v>1804</v>
      </c>
      <c r="E304" s="60" t="s">
        <v>1122</v>
      </c>
      <c r="F304" s="60" t="s">
        <v>288</v>
      </c>
      <c r="G304" s="60" t="s">
        <v>1805</v>
      </c>
      <c r="H304" s="60" t="s">
        <v>14588</v>
      </c>
      <c r="I304" s="60" t="s">
        <v>146</v>
      </c>
      <c r="J304" s="61">
        <v>6</v>
      </c>
      <c r="K304" s="61">
        <v>36</v>
      </c>
      <c r="L304" s="61">
        <v>22</v>
      </c>
      <c r="M304" s="61">
        <v>64</v>
      </c>
      <c r="N304" s="62">
        <v>0</v>
      </c>
      <c r="O304" s="62">
        <v>0</v>
      </c>
      <c r="P304" s="62">
        <v>0</v>
      </c>
      <c r="Q304" s="62">
        <v>0</v>
      </c>
      <c r="R304" s="62">
        <v>0</v>
      </c>
      <c r="S304" s="62">
        <v>0</v>
      </c>
      <c r="T304" s="62">
        <v>0</v>
      </c>
      <c r="U304" s="62">
        <v>0</v>
      </c>
      <c r="V304" s="62">
        <v>0</v>
      </c>
      <c r="W304" s="62">
        <v>0</v>
      </c>
      <c r="X304" s="62">
        <v>119</v>
      </c>
      <c r="Y304" s="62">
        <v>119</v>
      </c>
      <c r="Z304" s="62">
        <v>122</v>
      </c>
      <c r="AA304" s="62">
        <v>104</v>
      </c>
      <c r="AB304" s="62">
        <v>0</v>
      </c>
      <c r="AC304" s="62">
        <v>0</v>
      </c>
      <c r="AD304" s="62">
        <v>0</v>
      </c>
      <c r="AE304" s="62">
        <v>0</v>
      </c>
      <c r="AF304" s="62">
        <v>0</v>
      </c>
      <c r="AG304" s="62">
        <v>0</v>
      </c>
      <c r="AH304" s="62">
        <v>56</v>
      </c>
      <c r="AI304" s="62" t="s">
        <v>290</v>
      </c>
      <c r="AJ304" s="62">
        <v>14</v>
      </c>
      <c r="AK304" s="62" t="s">
        <v>290</v>
      </c>
      <c r="AL304" s="62">
        <v>0</v>
      </c>
      <c r="AM304" s="62">
        <v>368</v>
      </c>
      <c r="AN304" s="62">
        <v>21</v>
      </c>
      <c r="AO304" s="62">
        <v>464</v>
      </c>
      <c r="AP304" s="62">
        <v>0</v>
      </c>
      <c r="AQ304" s="62">
        <v>464</v>
      </c>
      <c r="AR304" t="b">
        <f>IFERROR(MATCH('2019'!A304, '2020'!A:A, 0) &gt;0, FALSE)</f>
        <v>1</v>
      </c>
    </row>
    <row r="305" spans="1:44">
      <c r="A305" s="60" t="s">
        <v>12008</v>
      </c>
      <c r="B305" s="60" t="s">
        <v>8916</v>
      </c>
      <c r="C305" s="60" t="s">
        <v>15597</v>
      </c>
      <c r="D305" s="60" t="s">
        <v>8919</v>
      </c>
      <c r="E305" s="60" t="s">
        <v>1122</v>
      </c>
      <c r="F305" s="60" t="s">
        <v>288</v>
      </c>
      <c r="G305" s="60" t="s">
        <v>1738</v>
      </c>
      <c r="H305" s="60" t="s">
        <v>14590</v>
      </c>
      <c r="I305" s="60" t="s">
        <v>146</v>
      </c>
      <c r="J305" s="61">
        <v>2</v>
      </c>
      <c r="K305" s="61">
        <v>2</v>
      </c>
      <c r="L305" s="61">
        <v>2</v>
      </c>
      <c r="M305" s="61">
        <v>6</v>
      </c>
      <c r="N305" s="62">
        <v>0</v>
      </c>
      <c r="O305" s="62">
        <v>0</v>
      </c>
      <c r="P305" s="62">
        <v>0</v>
      </c>
      <c r="Q305" s="62">
        <v>0</v>
      </c>
      <c r="R305" s="62">
        <v>0</v>
      </c>
      <c r="S305" s="62">
        <v>0</v>
      </c>
      <c r="T305" s="62">
        <v>0</v>
      </c>
      <c r="U305" s="62">
        <v>0</v>
      </c>
      <c r="V305" s="62">
        <v>0</v>
      </c>
      <c r="W305" s="62">
        <v>0</v>
      </c>
      <c r="X305" s="62">
        <v>0</v>
      </c>
      <c r="Y305" s="62">
        <v>0</v>
      </c>
      <c r="Z305" s="62">
        <v>0</v>
      </c>
      <c r="AA305" s="62">
        <v>24</v>
      </c>
      <c r="AB305" s="62">
        <v>0</v>
      </c>
      <c r="AC305" s="62">
        <v>0</v>
      </c>
      <c r="AD305" s="62">
        <v>0</v>
      </c>
      <c r="AE305" s="62">
        <v>0</v>
      </c>
      <c r="AF305" s="62">
        <v>0</v>
      </c>
      <c r="AG305" s="62">
        <v>0</v>
      </c>
      <c r="AH305" s="62">
        <v>11</v>
      </c>
      <c r="AI305" s="62">
        <v>0</v>
      </c>
      <c r="AJ305" s="62" t="s">
        <v>290</v>
      </c>
      <c r="AK305" s="62" t="s">
        <v>290</v>
      </c>
      <c r="AL305" s="62">
        <v>0</v>
      </c>
      <c r="AM305" s="62" t="s">
        <v>290</v>
      </c>
      <c r="AN305" s="62" t="s">
        <v>290</v>
      </c>
      <c r="AO305" s="62">
        <v>10</v>
      </c>
      <c r="AP305" s="62">
        <v>14</v>
      </c>
      <c r="AQ305" s="62">
        <v>24</v>
      </c>
      <c r="AR305" t="b">
        <f>IFERROR(MATCH('2019'!A305, '2020'!A:A, 0) &gt;0, FALSE)</f>
        <v>0</v>
      </c>
    </row>
    <row r="306" spans="1:44">
      <c r="A306" s="60" t="s">
        <v>1806</v>
      </c>
      <c r="B306" s="60" t="s">
        <v>1807</v>
      </c>
      <c r="C306" s="60" t="s">
        <v>5785</v>
      </c>
      <c r="D306" s="60" t="s">
        <v>1809</v>
      </c>
      <c r="E306" s="60" t="s">
        <v>1122</v>
      </c>
      <c r="F306" s="60" t="s">
        <v>288</v>
      </c>
      <c r="G306" s="60" t="s">
        <v>1810</v>
      </c>
      <c r="H306" s="60" t="s">
        <v>14592</v>
      </c>
      <c r="I306" s="60" t="s">
        <v>146</v>
      </c>
      <c r="J306" s="61">
        <v>3</v>
      </c>
      <c r="K306" s="61">
        <v>10.5</v>
      </c>
      <c r="L306" s="61">
        <v>7</v>
      </c>
      <c r="M306" s="61">
        <v>20.5</v>
      </c>
      <c r="N306" s="62">
        <v>0</v>
      </c>
      <c r="O306" s="62">
        <v>0</v>
      </c>
      <c r="P306" s="62">
        <v>0</v>
      </c>
      <c r="Q306" s="62">
        <v>0</v>
      </c>
      <c r="R306" s="62">
        <v>0</v>
      </c>
      <c r="S306" s="62">
        <v>0</v>
      </c>
      <c r="T306" s="62">
        <v>0</v>
      </c>
      <c r="U306" s="62">
        <v>0</v>
      </c>
      <c r="V306" s="62">
        <v>0</v>
      </c>
      <c r="W306" s="62">
        <v>0</v>
      </c>
      <c r="X306" s="62">
        <v>41</v>
      </c>
      <c r="Y306" s="62">
        <v>33</v>
      </c>
      <c r="Z306" s="62">
        <v>34</v>
      </c>
      <c r="AA306" s="62">
        <v>37</v>
      </c>
      <c r="AB306" s="62">
        <v>0</v>
      </c>
      <c r="AC306" s="62">
        <v>0</v>
      </c>
      <c r="AD306" s="62">
        <v>0</v>
      </c>
      <c r="AE306" s="62">
        <v>0</v>
      </c>
      <c r="AF306" s="62">
        <v>0</v>
      </c>
      <c r="AG306" s="62">
        <v>0</v>
      </c>
      <c r="AH306" s="62">
        <v>112</v>
      </c>
      <c r="AI306" s="62">
        <v>0</v>
      </c>
      <c r="AJ306" s="62">
        <v>0</v>
      </c>
      <c r="AK306" s="62">
        <v>13</v>
      </c>
      <c r="AL306" s="62">
        <v>0</v>
      </c>
      <c r="AM306" s="62" t="s">
        <v>290</v>
      </c>
      <c r="AN306" s="62">
        <v>14</v>
      </c>
      <c r="AO306" s="62">
        <v>145</v>
      </c>
      <c r="AP306" s="62">
        <v>0</v>
      </c>
      <c r="AQ306" s="62">
        <v>145</v>
      </c>
      <c r="AR306" t="b">
        <f>IFERROR(MATCH('2019'!A306, '2020'!A:A, 0) &gt;0, FALSE)</f>
        <v>1</v>
      </c>
    </row>
    <row r="307" spans="1:44">
      <c r="A307" s="60" t="s">
        <v>1811</v>
      </c>
      <c r="B307" s="60" t="s">
        <v>1812</v>
      </c>
      <c r="C307" s="60" t="s">
        <v>13489</v>
      </c>
      <c r="D307" s="60" t="s">
        <v>1815</v>
      </c>
      <c r="E307" s="60" t="s">
        <v>1122</v>
      </c>
      <c r="F307" s="60" t="s">
        <v>288</v>
      </c>
      <c r="G307" s="60" t="s">
        <v>1790</v>
      </c>
      <c r="H307" s="60" t="s">
        <v>14593</v>
      </c>
      <c r="I307" s="60" t="s">
        <v>146</v>
      </c>
      <c r="J307" s="61">
        <v>7</v>
      </c>
      <c r="K307" s="61">
        <v>12.3</v>
      </c>
      <c r="L307" s="61">
        <v>10.5</v>
      </c>
      <c r="M307" s="61">
        <v>29.8</v>
      </c>
      <c r="N307" s="62">
        <v>0</v>
      </c>
      <c r="O307" s="62">
        <v>0</v>
      </c>
      <c r="P307" s="62">
        <v>0</v>
      </c>
      <c r="Q307" s="62">
        <v>0</v>
      </c>
      <c r="R307" s="62">
        <v>0</v>
      </c>
      <c r="S307" s="62">
        <v>0</v>
      </c>
      <c r="T307" s="62">
        <v>0</v>
      </c>
      <c r="U307" s="62">
        <v>0</v>
      </c>
      <c r="V307" s="62">
        <v>0</v>
      </c>
      <c r="W307" s="62">
        <v>0</v>
      </c>
      <c r="X307" s="62">
        <v>33</v>
      </c>
      <c r="Y307" s="62">
        <v>16</v>
      </c>
      <c r="Z307" s="62">
        <v>26</v>
      </c>
      <c r="AA307" s="62">
        <v>30</v>
      </c>
      <c r="AB307" s="62">
        <v>0</v>
      </c>
      <c r="AC307" s="62">
        <v>0</v>
      </c>
      <c r="AD307" s="62">
        <v>0</v>
      </c>
      <c r="AE307" s="62">
        <v>0</v>
      </c>
      <c r="AF307" s="62">
        <v>0</v>
      </c>
      <c r="AG307" s="62">
        <v>0</v>
      </c>
      <c r="AH307" s="62">
        <v>50</v>
      </c>
      <c r="AI307" s="62">
        <v>0</v>
      </c>
      <c r="AJ307" s="62">
        <v>0</v>
      </c>
      <c r="AK307" s="62">
        <v>50</v>
      </c>
      <c r="AL307" s="62">
        <v>0</v>
      </c>
      <c r="AM307" s="62" t="s">
        <v>290</v>
      </c>
      <c r="AN307" s="62" t="s">
        <v>290</v>
      </c>
      <c r="AO307" s="62">
        <v>58</v>
      </c>
      <c r="AP307" s="62">
        <v>47</v>
      </c>
      <c r="AQ307" s="62">
        <v>105</v>
      </c>
      <c r="AR307" t="b">
        <f>IFERROR(MATCH('2019'!A307, '2020'!A:A, 0) &gt;0, FALSE)</f>
        <v>1</v>
      </c>
    </row>
    <row r="308" spans="1:44">
      <c r="A308" s="60" t="s">
        <v>1816</v>
      </c>
      <c r="B308" s="60" t="s">
        <v>1817</v>
      </c>
      <c r="C308" s="60" t="s">
        <v>14595</v>
      </c>
      <c r="D308" s="60" t="s">
        <v>1819</v>
      </c>
      <c r="E308" s="60" t="s">
        <v>1122</v>
      </c>
      <c r="F308" s="60" t="s">
        <v>288</v>
      </c>
      <c r="G308" s="60" t="s">
        <v>1711</v>
      </c>
      <c r="H308" s="60" t="s">
        <v>14596</v>
      </c>
      <c r="I308" s="60" t="s">
        <v>146</v>
      </c>
      <c r="J308" s="61">
        <v>8</v>
      </c>
      <c r="K308" s="61">
        <v>87.2</v>
      </c>
      <c r="L308" s="61">
        <v>71</v>
      </c>
      <c r="M308" s="61">
        <v>166.2</v>
      </c>
      <c r="N308" s="62">
        <v>0</v>
      </c>
      <c r="O308" s="62">
        <v>0</v>
      </c>
      <c r="P308" s="62">
        <v>0</v>
      </c>
      <c r="Q308" s="62">
        <v>0</v>
      </c>
      <c r="R308" s="62">
        <v>0</v>
      </c>
      <c r="S308" s="62">
        <v>0</v>
      </c>
      <c r="T308" s="62">
        <v>0</v>
      </c>
      <c r="U308" s="62">
        <v>0</v>
      </c>
      <c r="V308" s="62">
        <v>0</v>
      </c>
      <c r="W308" s="62">
        <v>0</v>
      </c>
      <c r="X308" s="62">
        <v>357</v>
      </c>
      <c r="Y308" s="62">
        <v>381</v>
      </c>
      <c r="Z308" s="62">
        <v>351</v>
      </c>
      <c r="AA308" s="62">
        <v>343</v>
      </c>
      <c r="AB308" s="62">
        <v>0</v>
      </c>
      <c r="AC308" s="62">
        <v>0</v>
      </c>
      <c r="AD308" s="62">
        <v>0</v>
      </c>
      <c r="AE308" s="62">
        <v>0</v>
      </c>
      <c r="AF308" s="62">
        <v>0</v>
      </c>
      <c r="AG308" s="62">
        <v>0</v>
      </c>
      <c r="AH308" s="62">
        <v>190</v>
      </c>
      <c r="AI308" s="62" t="s">
        <v>290</v>
      </c>
      <c r="AJ308" s="62">
        <v>55</v>
      </c>
      <c r="AK308" s="62">
        <v>125</v>
      </c>
      <c r="AL308" s="62">
        <v>0</v>
      </c>
      <c r="AM308" s="62">
        <v>931</v>
      </c>
      <c r="AN308" s="62">
        <v>126</v>
      </c>
      <c r="AO308" s="62">
        <v>719</v>
      </c>
      <c r="AP308" s="62">
        <v>713</v>
      </c>
      <c r="AQ308" s="62">
        <v>1432</v>
      </c>
      <c r="AR308" t="b">
        <f>IFERROR(MATCH('2019'!A308, '2020'!A:A, 0) &gt;0, FALSE)</f>
        <v>1</v>
      </c>
    </row>
    <row r="309" spans="1:44">
      <c r="A309" s="60" t="s">
        <v>1820</v>
      </c>
      <c r="B309" s="60" t="s">
        <v>1821</v>
      </c>
      <c r="C309" s="60" t="s">
        <v>16063</v>
      </c>
      <c r="D309" s="60" t="s">
        <v>1824</v>
      </c>
      <c r="E309" s="60" t="s">
        <v>1122</v>
      </c>
      <c r="F309" s="60" t="s">
        <v>288</v>
      </c>
      <c r="G309" s="60" t="s">
        <v>1738</v>
      </c>
      <c r="H309" s="60" t="s">
        <v>14598</v>
      </c>
      <c r="I309" s="60" t="s">
        <v>146</v>
      </c>
      <c r="J309" s="61">
        <v>10</v>
      </c>
      <c r="K309" s="61">
        <v>46</v>
      </c>
      <c r="L309" s="61">
        <v>23</v>
      </c>
      <c r="M309" s="61">
        <v>79</v>
      </c>
      <c r="N309" s="62">
        <v>14</v>
      </c>
      <c r="O309" s="62">
        <v>34</v>
      </c>
      <c r="P309" s="62">
        <v>26</v>
      </c>
      <c r="Q309" s="62">
        <v>22</v>
      </c>
      <c r="R309" s="62">
        <v>19</v>
      </c>
      <c r="S309" s="62">
        <v>27</v>
      </c>
      <c r="T309" s="62">
        <v>18</v>
      </c>
      <c r="U309" s="62">
        <v>24</v>
      </c>
      <c r="V309" s="62">
        <v>15</v>
      </c>
      <c r="W309" s="62">
        <v>17</v>
      </c>
      <c r="X309" s="62">
        <v>0</v>
      </c>
      <c r="Y309" s="62">
        <v>0</v>
      </c>
      <c r="Z309" s="62">
        <v>0</v>
      </c>
      <c r="AA309" s="62">
        <v>0</v>
      </c>
      <c r="AB309" s="62">
        <v>0</v>
      </c>
      <c r="AC309" s="62">
        <v>0</v>
      </c>
      <c r="AD309" s="62">
        <v>0</v>
      </c>
      <c r="AE309" s="62">
        <v>0</v>
      </c>
      <c r="AF309" s="62">
        <v>0</v>
      </c>
      <c r="AG309" s="62">
        <v>0</v>
      </c>
      <c r="AH309" s="62" t="s">
        <v>290</v>
      </c>
      <c r="AI309" s="62">
        <v>0</v>
      </c>
      <c r="AJ309" s="62" t="s">
        <v>290</v>
      </c>
      <c r="AK309" s="62" t="s">
        <v>290</v>
      </c>
      <c r="AL309" s="62">
        <v>0</v>
      </c>
      <c r="AM309" s="62">
        <v>209</v>
      </c>
      <c r="AN309" s="62">
        <v>0</v>
      </c>
      <c r="AO309" s="62">
        <v>95</v>
      </c>
      <c r="AP309" s="62">
        <v>121</v>
      </c>
      <c r="AQ309" s="62">
        <v>216</v>
      </c>
      <c r="AR309" t="b">
        <f>IFERROR(MATCH('2019'!A309, '2020'!A:A, 0) &gt;0, FALSE)</f>
        <v>1</v>
      </c>
    </row>
    <row r="310" spans="1:44">
      <c r="A310" s="60" t="s">
        <v>1825</v>
      </c>
      <c r="B310" s="60" t="s">
        <v>1826</v>
      </c>
      <c r="C310" s="60" t="s">
        <v>5800</v>
      </c>
      <c r="D310" s="60" t="s">
        <v>1829</v>
      </c>
      <c r="E310" s="60" t="s">
        <v>1122</v>
      </c>
      <c r="F310" s="60" t="s">
        <v>288</v>
      </c>
      <c r="G310" s="60" t="s">
        <v>1830</v>
      </c>
      <c r="H310" s="60" t="s">
        <v>14599</v>
      </c>
      <c r="I310" s="60" t="s">
        <v>146</v>
      </c>
      <c r="J310" s="61">
        <v>2.5</v>
      </c>
      <c r="K310" s="61">
        <v>3</v>
      </c>
      <c r="L310" s="61">
        <v>2</v>
      </c>
      <c r="M310" s="61">
        <v>7.5</v>
      </c>
      <c r="N310" s="62" t="s">
        <v>290</v>
      </c>
      <c r="O310" s="62" t="s">
        <v>290</v>
      </c>
      <c r="P310" s="62" t="s">
        <v>290</v>
      </c>
      <c r="Q310" s="62" t="s">
        <v>290</v>
      </c>
      <c r="R310" s="62">
        <v>0</v>
      </c>
      <c r="S310" s="62">
        <v>0</v>
      </c>
      <c r="T310" s="62">
        <v>0</v>
      </c>
      <c r="U310" s="62">
        <v>0</v>
      </c>
      <c r="V310" s="62">
        <v>0</v>
      </c>
      <c r="W310" s="62">
        <v>0</v>
      </c>
      <c r="X310" s="62">
        <v>0</v>
      </c>
      <c r="Y310" s="62">
        <v>0</v>
      </c>
      <c r="Z310" s="62">
        <v>0</v>
      </c>
      <c r="AA310" s="62">
        <v>0</v>
      </c>
      <c r="AB310" s="62">
        <v>0</v>
      </c>
      <c r="AC310" s="62">
        <v>0</v>
      </c>
      <c r="AD310" s="62">
        <v>0</v>
      </c>
      <c r="AE310" s="62">
        <v>0</v>
      </c>
      <c r="AF310" s="62">
        <v>0</v>
      </c>
      <c r="AG310" s="62">
        <v>0</v>
      </c>
      <c r="AH310" s="62">
        <v>16</v>
      </c>
      <c r="AI310" s="62">
        <v>0</v>
      </c>
      <c r="AJ310" s="62">
        <v>0</v>
      </c>
      <c r="AK310" s="62">
        <v>0</v>
      </c>
      <c r="AL310" s="62">
        <v>0</v>
      </c>
      <c r="AM310" s="62">
        <v>0</v>
      </c>
      <c r="AN310" s="62">
        <v>0</v>
      </c>
      <c r="AO310" s="62" t="s">
        <v>290</v>
      </c>
      <c r="AP310" s="62" t="s">
        <v>290</v>
      </c>
      <c r="AQ310" s="62">
        <v>16</v>
      </c>
      <c r="AR310" t="b">
        <f>IFERROR(MATCH('2019'!A310, '2020'!A:A, 0) &gt;0, FALSE)</f>
        <v>1</v>
      </c>
    </row>
    <row r="311" spans="1:44">
      <c r="A311" s="60" t="s">
        <v>1831</v>
      </c>
      <c r="B311" s="60" t="s">
        <v>1832</v>
      </c>
      <c r="C311" s="60" t="s">
        <v>16064</v>
      </c>
      <c r="D311" s="60" t="s">
        <v>1834</v>
      </c>
      <c r="E311" s="60" t="s">
        <v>1122</v>
      </c>
      <c r="F311" s="60" t="s">
        <v>288</v>
      </c>
      <c r="G311" s="60" t="s">
        <v>1830</v>
      </c>
      <c r="H311" s="60" t="s">
        <v>16065</v>
      </c>
      <c r="I311" s="60" t="s">
        <v>146</v>
      </c>
      <c r="J311" s="61">
        <v>2</v>
      </c>
      <c r="K311" s="61">
        <v>9</v>
      </c>
      <c r="L311" s="61">
        <v>11</v>
      </c>
      <c r="M311" s="61">
        <v>22</v>
      </c>
      <c r="N311" s="62">
        <v>24</v>
      </c>
      <c r="O311" s="62">
        <v>10</v>
      </c>
      <c r="P311" s="62" t="s">
        <v>290</v>
      </c>
      <c r="Q311" s="62" t="s">
        <v>290</v>
      </c>
      <c r="R311" s="62" t="s">
        <v>290</v>
      </c>
      <c r="S311" s="62" t="s">
        <v>290</v>
      </c>
      <c r="T311" s="62" t="s">
        <v>290</v>
      </c>
      <c r="U311" s="62" t="s">
        <v>290</v>
      </c>
      <c r="V311" s="62" t="s">
        <v>290</v>
      </c>
      <c r="W311" s="62" t="s">
        <v>290</v>
      </c>
      <c r="X311" s="62">
        <v>0</v>
      </c>
      <c r="Y311" s="62">
        <v>0</v>
      </c>
      <c r="Z311" s="62">
        <v>0</v>
      </c>
      <c r="AA311" s="62">
        <v>0</v>
      </c>
      <c r="AB311" s="62">
        <v>0</v>
      </c>
      <c r="AC311" s="62">
        <v>0</v>
      </c>
      <c r="AD311" s="62">
        <v>0</v>
      </c>
      <c r="AE311" s="62">
        <v>0</v>
      </c>
      <c r="AF311" s="62">
        <v>0</v>
      </c>
      <c r="AG311" s="62">
        <v>0</v>
      </c>
      <c r="AH311" s="62">
        <v>0</v>
      </c>
      <c r="AI311" s="62">
        <v>0</v>
      </c>
      <c r="AJ311" s="62">
        <v>0</v>
      </c>
      <c r="AK311" s="62">
        <v>74</v>
      </c>
      <c r="AL311" s="62">
        <v>0</v>
      </c>
      <c r="AM311" s="62">
        <v>0</v>
      </c>
      <c r="AN311" s="62">
        <v>0</v>
      </c>
      <c r="AO311" s="62">
        <v>37</v>
      </c>
      <c r="AP311" s="62">
        <v>37</v>
      </c>
      <c r="AQ311" s="62">
        <v>74</v>
      </c>
      <c r="AR311" t="b">
        <f>IFERROR(MATCH('2019'!A311, '2020'!A:A, 0) &gt;0, FALSE)</f>
        <v>0</v>
      </c>
    </row>
    <row r="312" spans="1:44">
      <c r="A312" s="60" t="s">
        <v>1835</v>
      </c>
      <c r="B312" s="60" t="s">
        <v>1836</v>
      </c>
      <c r="C312" s="60" t="s">
        <v>16066</v>
      </c>
      <c r="D312" s="60" t="s">
        <v>1839</v>
      </c>
      <c r="E312" s="60" t="s">
        <v>1122</v>
      </c>
      <c r="F312" s="60" t="s">
        <v>288</v>
      </c>
      <c r="G312" s="60" t="s">
        <v>1689</v>
      </c>
      <c r="H312" s="60" t="s">
        <v>14600</v>
      </c>
      <c r="I312" s="60" t="s">
        <v>146</v>
      </c>
      <c r="J312" s="61">
        <v>11</v>
      </c>
      <c r="K312" s="61">
        <v>37</v>
      </c>
      <c r="L312" s="61">
        <v>30</v>
      </c>
      <c r="M312" s="61">
        <v>78</v>
      </c>
      <c r="N312" s="62">
        <v>0</v>
      </c>
      <c r="O312" s="62">
        <v>0</v>
      </c>
      <c r="P312" s="62">
        <v>0</v>
      </c>
      <c r="Q312" s="62">
        <v>0</v>
      </c>
      <c r="R312" s="62">
        <v>0</v>
      </c>
      <c r="S312" s="62">
        <v>0</v>
      </c>
      <c r="T312" s="62">
        <v>0</v>
      </c>
      <c r="U312" s="62">
        <v>0</v>
      </c>
      <c r="V312" s="62">
        <v>0</v>
      </c>
      <c r="W312" s="62">
        <v>0</v>
      </c>
      <c r="X312" s="62">
        <v>159</v>
      </c>
      <c r="Y312" s="62">
        <v>148</v>
      </c>
      <c r="Z312" s="62">
        <v>143</v>
      </c>
      <c r="AA312" s="62">
        <v>153</v>
      </c>
      <c r="AB312" s="62">
        <v>0</v>
      </c>
      <c r="AC312" s="62">
        <v>0</v>
      </c>
      <c r="AD312" s="62">
        <v>0</v>
      </c>
      <c r="AE312" s="62">
        <v>0</v>
      </c>
      <c r="AF312" s="62">
        <v>0</v>
      </c>
      <c r="AG312" s="62">
        <v>0</v>
      </c>
      <c r="AH312" s="62">
        <v>122</v>
      </c>
      <c r="AI312" s="62" t="s">
        <v>290</v>
      </c>
      <c r="AJ312" s="62" t="s">
        <v>290</v>
      </c>
      <c r="AK312" s="62">
        <v>101</v>
      </c>
      <c r="AL312" s="62" t="s">
        <v>290</v>
      </c>
      <c r="AM312" s="62">
        <v>365</v>
      </c>
      <c r="AN312" s="62" t="s">
        <v>290</v>
      </c>
      <c r="AO312" s="62">
        <v>0</v>
      </c>
      <c r="AP312" s="62">
        <v>603</v>
      </c>
      <c r="AQ312" s="62">
        <v>603</v>
      </c>
      <c r="AR312" t="b">
        <f>IFERROR(MATCH('2019'!A312, '2020'!A:A, 0) &gt;0, FALSE)</f>
        <v>1</v>
      </c>
    </row>
    <row r="313" spans="1:44">
      <c r="A313" s="60" t="s">
        <v>14601</v>
      </c>
      <c r="B313" s="60" t="s">
        <v>8983</v>
      </c>
      <c r="C313" s="60" t="s">
        <v>8985</v>
      </c>
      <c r="D313" s="60" t="s">
        <v>8986</v>
      </c>
      <c r="E313" s="60" t="s">
        <v>1122</v>
      </c>
      <c r="F313" s="60" t="s">
        <v>288</v>
      </c>
      <c r="G313" s="60" t="s">
        <v>1963</v>
      </c>
      <c r="H313" s="60" t="s">
        <v>14603</v>
      </c>
      <c r="I313" s="60" t="s">
        <v>146</v>
      </c>
      <c r="J313" s="61">
        <v>2</v>
      </c>
      <c r="K313" s="61">
        <v>5</v>
      </c>
      <c r="L313" s="61">
        <v>14</v>
      </c>
      <c r="M313" s="61">
        <v>21</v>
      </c>
      <c r="N313" s="62">
        <v>0</v>
      </c>
      <c r="O313" s="62">
        <v>0</v>
      </c>
      <c r="P313" s="62">
        <v>0</v>
      </c>
      <c r="Q313" s="62">
        <v>0</v>
      </c>
      <c r="R313" s="62">
        <v>0</v>
      </c>
      <c r="S313" s="62">
        <v>0</v>
      </c>
      <c r="T313" s="62">
        <v>0</v>
      </c>
      <c r="U313" s="62">
        <v>0</v>
      </c>
      <c r="V313" s="62">
        <v>0</v>
      </c>
      <c r="W313" s="62">
        <v>0</v>
      </c>
      <c r="X313" s="62">
        <v>0</v>
      </c>
      <c r="Y313" s="62">
        <v>0</v>
      </c>
      <c r="Z313" s="62">
        <v>0</v>
      </c>
      <c r="AA313" s="62">
        <v>0</v>
      </c>
      <c r="AB313" s="62">
        <v>0</v>
      </c>
      <c r="AC313" s="62" t="s">
        <v>290</v>
      </c>
      <c r="AD313" s="62">
        <v>17</v>
      </c>
      <c r="AE313" s="62">
        <v>0</v>
      </c>
      <c r="AF313" s="62">
        <v>0</v>
      </c>
      <c r="AG313" s="62">
        <v>0</v>
      </c>
      <c r="AH313" s="62" t="s">
        <v>290</v>
      </c>
      <c r="AI313" s="62">
        <v>0</v>
      </c>
      <c r="AJ313" s="62" t="s">
        <v>290</v>
      </c>
      <c r="AK313" s="62" t="s">
        <v>290</v>
      </c>
      <c r="AL313" s="62">
        <v>0</v>
      </c>
      <c r="AM313" s="62">
        <v>11</v>
      </c>
      <c r="AN313" s="62" t="s">
        <v>290</v>
      </c>
      <c r="AO313" s="62" t="s">
        <v>290</v>
      </c>
      <c r="AP313" s="62">
        <v>22</v>
      </c>
      <c r="AQ313" s="62">
        <v>23</v>
      </c>
      <c r="AR313" t="b">
        <f>IFERROR(MATCH('2019'!A313, '2020'!A:A, 0) &gt;0, FALSE)</f>
        <v>1</v>
      </c>
    </row>
    <row r="314" spans="1:44">
      <c r="A314" s="60" t="s">
        <v>1840</v>
      </c>
      <c r="B314" s="60" t="s">
        <v>1841</v>
      </c>
      <c r="C314" s="60" t="s">
        <v>13495</v>
      </c>
      <c r="D314" s="60" t="s">
        <v>1844</v>
      </c>
      <c r="E314" s="60" t="s">
        <v>1122</v>
      </c>
      <c r="F314" s="60" t="s">
        <v>288</v>
      </c>
      <c r="G314" s="60" t="s">
        <v>1845</v>
      </c>
      <c r="H314" s="60" t="s">
        <v>14604</v>
      </c>
      <c r="I314" s="60" t="s">
        <v>146</v>
      </c>
      <c r="J314" s="61">
        <v>4</v>
      </c>
      <c r="K314" s="61">
        <v>17.8</v>
      </c>
      <c r="L314" s="61">
        <v>0</v>
      </c>
      <c r="M314" s="61">
        <v>21.8</v>
      </c>
      <c r="N314" s="62">
        <v>45</v>
      </c>
      <c r="O314" s="62">
        <v>21</v>
      </c>
      <c r="P314" s="62">
        <v>14</v>
      </c>
      <c r="Q314" s="62">
        <v>13</v>
      </c>
      <c r="R314" s="62">
        <v>15</v>
      </c>
      <c r="S314" s="62">
        <v>13</v>
      </c>
      <c r="T314" s="62" t="s">
        <v>290</v>
      </c>
      <c r="U314" s="62" t="s">
        <v>290</v>
      </c>
      <c r="V314" s="62" t="s">
        <v>290</v>
      </c>
      <c r="W314" s="62" t="s">
        <v>290</v>
      </c>
      <c r="X314" s="62">
        <v>0</v>
      </c>
      <c r="Y314" s="62">
        <v>0</v>
      </c>
      <c r="Z314" s="62">
        <v>0</v>
      </c>
      <c r="AA314" s="62">
        <v>0</v>
      </c>
      <c r="AB314" s="62">
        <v>0</v>
      </c>
      <c r="AC314" s="62">
        <v>0</v>
      </c>
      <c r="AD314" s="62">
        <v>0</v>
      </c>
      <c r="AE314" s="62">
        <v>0</v>
      </c>
      <c r="AF314" s="62">
        <v>0</v>
      </c>
      <c r="AG314" s="62">
        <v>0</v>
      </c>
      <c r="AH314" s="62">
        <v>0</v>
      </c>
      <c r="AI314" s="62">
        <v>0</v>
      </c>
      <c r="AJ314" s="62">
        <v>0</v>
      </c>
      <c r="AK314" s="62">
        <v>0</v>
      </c>
      <c r="AL314" s="62">
        <v>0</v>
      </c>
      <c r="AM314" s="62">
        <v>92</v>
      </c>
      <c r="AN314" s="62">
        <v>40</v>
      </c>
      <c r="AO314" s="62">
        <v>74</v>
      </c>
      <c r="AP314" s="62">
        <v>58</v>
      </c>
      <c r="AQ314" s="62">
        <v>132</v>
      </c>
      <c r="AR314" t="b">
        <f>IFERROR(MATCH('2019'!A314, '2020'!A:A, 0) &gt;0, FALSE)</f>
        <v>1</v>
      </c>
    </row>
    <row r="315" spans="1:44">
      <c r="A315" s="60" t="s">
        <v>1846</v>
      </c>
      <c r="B315" s="60" t="s">
        <v>1847</v>
      </c>
      <c r="C315" s="60" t="s">
        <v>5814</v>
      </c>
      <c r="D315" s="60" t="s">
        <v>1933</v>
      </c>
      <c r="E315" s="60" t="s">
        <v>1122</v>
      </c>
      <c r="F315" s="60" t="s">
        <v>288</v>
      </c>
      <c r="G315" s="60" t="s">
        <v>1760</v>
      </c>
      <c r="H315" s="60" t="s">
        <v>14605</v>
      </c>
      <c r="I315" s="60" t="s">
        <v>146</v>
      </c>
      <c r="J315" s="61">
        <v>0</v>
      </c>
      <c r="K315" s="61">
        <v>4</v>
      </c>
      <c r="L315" s="61">
        <v>0</v>
      </c>
      <c r="M315" s="61">
        <v>4</v>
      </c>
      <c r="N315" s="62">
        <v>0</v>
      </c>
      <c r="O315" s="62" t="s">
        <v>290</v>
      </c>
      <c r="P315" s="62">
        <v>0</v>
      </c>
      <c r="Q315" s="62" t="s">
        <v>290</v>
      </c>
      <c r="R315" s="62">
        <v>0</v>
      </c>
      <c r="S315" s="62" t="s">
        <v>290</v>
      </c>
      <c r="T315" s="62">
        <v>0</v>
      </c>
      <c r="U315" s="62" t="s">
        <v>290</v>
      </c>
      <c r="V315" s="62" t="s">
        <v>290</v>
      </c>
      <c r="W315" s="62" t="s">
        <v>290</v>
      </c>
      <c r="X315" s="62" t="s">
        <v>290</v>
      </c>
      <c r="Y315" s="62">
        <v>0</v>
      </c>
      <c r="Z315" s="62">
        <v>0</v>
      </c>
      <c r="AA315" s="62">
        <v>0</v>
      </c>
      <c r="AB315" s="62">
        <v>0</v>
      </c>
      <c r="AC315" s="62">
        <v>0</v>
      </c>
      <c r="AD315" s="62">
        <v>0</v>
      </c>
      <c r="AE315" s="62">
        <v>0</v>
      </c>
      <c r="AF315" s="62">
        <v>0</v>
      </c>
      <c r="AG315" s="62">
        <v>0</v>
      </c>
      <c r="AH315" s="62" t="s">
        <v>290</v>
      </c>
      <c r="AI315" s="62">
        <v>0</v>
      </c>
      <c r="AJ315" s="62" t="s">
        <v>290</v>
      </c>
      <c r="AK315" s="62" t="s">
        <v>290</v>
      </c>
      <c r="AL315" s="62" t="s">
        <v>290</v>
      </c>
      <c r="AM315" s="62" t="s">
        <v>290</v>
      </c>
      <c r="AN315" s="62" t="s">
        <v>290</v>
      </c>
      <c r="AO315" s="62" t="s">
        <v>290</v>
      </c>
      <c r="AP315" s="62" t="s">
        <v>290</v>
      </c>
      <c r="AQ315" s="62">
        <v>15</v>
      </c>
      <c r="AR315" t="b">
        <f>IFERROR(MATCH('2019'!A315, '2020'!A:A, 0) &gt;0, FALSE)</f>
        <v>1</v>
      </c>
    </row>
    <row r="316" spans="1:44">
      <c r="A316" s="60" t="s">
        <v>1851</v>
      </c>
      <c r="B316" s="60" t="s">
        <v>1852</v>
      </c>
      <c r="C316" s="60" t="s">
        <v>16067</v>
      </c>
      <c r="D316" s="60" t="s">
        <v>1853</v>
      </c>
      <c r="E316" s="60" t="s">
        <v>1122</v>
      </c>
      <c r="F316" s="60" t="s">
        <v>288</v>
      </c>
      <c r="G316" s="60" t="s">
        <v>1854</v>
      </c>
      <c r="H316" s="60" t="s">
        <v>16068</v>
      </c>
      <c r="I316" s="60" t="s">
        <v>146</v>
      </c>
      <c r="J316" s="61">
        <v>8</v>
      </c>
      <c r="K316" s="61">
        <v>28</v>
      </c>
      <c r="L316" s="61">
        <v>13</v>
      </c>
      <c r="M316" s="61">
        <v>49</v>
      </c>
      <c r="N316" s="62">
        <v>107</v>
      </c>
      <c r="O316" s="62">
        <v>36</v>
      </c>
      <c r="P316" s="62">
        <v>27</v>
      </c>
      <c r="Q316" s="62">
        <v>17</v>
      </c>
      <c r="R316" s="62">
        <v>15</v>
      </c>
      <c r="S316" s="62">
        <v>10</v>
      </c>
      <c r="T316" s="62">
        <v>12</v>
      </c>
      <c r="U316" s="62" t="s">
        <v>290</v>
      </c>
      <c r="V316" s="62" t="s">
        <v>290</v>
      </c>
      <c r="W316" s="62">
        <v>0</v>
      </c>
      <c r="X316" s="62">
        <v>0</v>
      </c>
      <c r="Y316" s="62">
        <v>0</v>
      </c>
      <c r="Z316" s="62">
        <v>0</v>
      </c>
      <c r="AA316" s="62">
        <v>0</v>
      </c>
      <c r="AB316" s="62">
        <v>0</v>
      </c>
      <c r="AC316" s="62">
        <v>0</v>
      </c>
      <c r="AD316" s="62">
        <v>0</v>
      </c>
      <c r="AE316" s="62">
        <v>0</v>
      </c>
      <c r="AF316" s="62">
        <v>0</v>
      </c>
      <c r="AG316" s="62">
        <v>0</v>
      </c>
      <c r="AH316" s="62">
        <v>19</v>
      </c>
      <c r="AI316" s="62" t="s">
        <v>290</v>
      </c>
      <c r="AJ316" s="62">
        <v>46</v>
      </c>
      <c r="AK316" s="62">
        <v>13</v>
      </c>
      <c r="AL316" s="62" t="s">
        <v>290</v>
      </c>
      <c r="AM316" s="62">
        <v>69</v>
      </c>
      <c r="AN316" s="62">
        <v>84</v>
      </c>
      <c r="AO316" s="62">
        <v>116</v>
      </c>
      <c r="AP316" s="62">
        <v>117</v>
      </c>
      <c r="AQ316" s="62">
        <v>233</v>
      </c>
      <c r="AR316" t="b">
        <f>IFERROR(MATCH('2019'!A316, '2020'!A:A, 0) &gt;0, FALSE)</f>
        <v>1</v>
      </c>
    </row>
    <row r="317" spans="1:44">
      <c r="A317" s="60" t="s">
        <v>1855</v>
      </c>
      <c r="B317" s="60" t="s">
        <v>1856</v>
      </c>
      <c r="C317" s="60" t="s">
        <v>12031</v>
      </c>
      <c r="D317" s="60" t="s">
        <v>12032</v>
      </c>
      <c r="E317" s="60" t="s">
        <v>1122</v>
      </c>
      <c r="F317" s="60" t="s">
        <v>288</v>
      </c>
      <c r="G317" s="60" t="s">
        <v>1963</v>
      </c>
      <c r="H317" s="60" t="s">
        <v>14606</v>
      </c>
      <c r="I317" s="60" t="s">
        <v>146</v>
      </c>
      <c r="J317" s="61">
        <v>13.5</v>
      </c>
      <c r="K317" s="61">
        <v>37.9</v>
      </c>
      <c r="L317" s="61">
        <v>13.5</v>
      </c>
      <c r="M317" s="61">
        <v>64.900000000000006</v>
      </c>
      <c r="N317" s="62">
        <v>79</v>
      </c>
      <c r="O317" s="62">
        <v>15</v>
      </c>
      <c r="P317" s="62">
        <v>25</v>
      </c>
      <c r="Q317" s="62">
        <v>20</v>
      </c>
      <c r="R317" s="62">
        <v>21</v>
      </c>
      <c r="S317" s="62">
        <v>19</v>
      </c>
      <c r="T317" s="62">
        <v>23</v>
      </c>
      <c r="U317" s="62">
        <v>26</v>
      </c>
      <c r="V317" s="62">
        <v>16</v>
      </c>
      <c r="W317" s="62">
        <v>21</v>
      </c>
      <c r="X317" s="62">
        <v>21</v>
      </c>
      <c r="Y317" s="62">
        <v>21</v>
      </c>
      <c r="Z317" s="62">
        <v>21</v>
      </c>
      <c r="AA317" s="62">
        <v>19</v>
      </c>
      <c r="AB317" s="62">
        <v>0</v>
      </c>
      <c r="AC317" s="62">
        <v>0</v>
      </c>
      <c r="AD317" s="62">
        <v>0</v>
      </c>
      <c r="AE317" s="62">
        <v>0</v>
      </c>
      <c r="AF317" s="62">
        <v>0</v>
      </c>
      <c r="AG317" s="62">
        <v>0</v>
      </c>
      <c r="AH317" s="62">
        <v>33</v>
      </c>
      <c r="AI317" s="62">
        <v>0</v>
      </c>
      <c r="AJ317" s="62" t="s">
        <v>290</v>
      </c>
      <c r="AK317" s="62">
        <v>13</v>
      </c>
      <c r="AL317" s="62">
        <v>0</v>
      </c>
      <c r="AM317" s="62">
        <v>218</v>
      </c>
      <c r="AN317" s="62">
        <v>81</v>
      </c>
      <c r="AO317" s="62">
        <v>187</v>
      </c>
      <c r="AP317" s="62">
        <v>160</v>
      </c>
      <c r="AQ317" s="62">
        <v>347</v>
      </c>
      <c r="AR317" t="b">
        <f>IFERROR(MATCH('2019'!A317, '2020'!A:A, 0) &gt;0, FALSE)</f>
        <v>1</v>
      </c>
    </row>
    <row r="318" spans="1:44">
      <c r="A318" s="60" t="s">
        <v>1860</v>
      </c>
      <c r="B318" s="60" t="s">
        <v>1861</v>
      </c>
      <c r="C318" s="60" t="s">
        <v>8998</v>
      </c>
      <c r="D318" s="60" t="s">
        <v>1864</v>
      </c>
      <c r="E318" s="60" t="s">
        <v>1122</v>
      </c>
      <c r="F318" s="60" t="s">
        <v>288</v>
      </c>
      <c r="G318" s="60" t="s">
        <v>1865</v>
      </c>
      <c r="H318" s="60" t="s">
        <v>14607</v>
      </c>
      <c r="I318" s="60" t="s">
        <v>146</v>
      </c>
      <c r="J318" s="61">
        <v>6</v>
      </c>
      <c r="K318" s="61">
        <v>14.5</v>
      </c>
      <c r="L318" s="61">
        <v>15</v>
      </c>
      <c r="M318" s="61">
        <v>35.5</v>
      </c>
      <c r="N318" s="62">
        <v>0</v>
      </c>
      <c r="O318" s="62">
        <v>0</v>
      </c>
      <c r="P318" s="62">
        <v>0</v>
      </c>
      <c r="Q318" s="62">
        <v>0</v>
      </c>
      <c r="R318" s="62">
        <v>0</v>
      </c>
      <c r="S318" s="62">
        <v>0</v>
      </c>
      <c r="T318" s="62">
        <v>0</v>
      </c>
      <c r="U318" s="62">
        <v>0</v>
      </c>
      <c r="V318" s="62">
        <v>0</v>
      </c>
      <c r="W318" s="62">
        <v>0</v>
      </c>
      <c r="X318" s="62">
        <v>43</v>
      </c>
      <c r="Y318" s="62">
        <v>26</v>
      </c>
      <c r="Z318" s="62">
        <v>25</v>
      </c>
      <c r="AA318" s="62">
        <v>25</v>
      </c>
      <c r="AB318" s="62">
        <v>0</v>
      </c>
      <c r="AC318" s="62">
        <v>0</v>
      </c>
      <c r="AD318" s="62">
        <v>0</v>
      </c>
      <c r="AE318" s="62">
        <v>0</v>
      </c>
      <c r="AF318" s="62">
        <v>0</v>
      </c>
      <c r="AG318" s="62">
        <v>0</v>
      </c>
      <c r="AH318" s="62">
        <v>0</v>
      </c>
      <c r="AI318" s="62">
        <v>0</v>
      </c>
      <c r="AJ318" s="62">
        <v>0</v>
      </c>
      <c r="AK318" s="62">
        <v>0</v>
      </c>
      <c r="AL318" s="62">
        <v>0</v>
      </c>
      <c r="AM318" s="62">
        <v>119</v>
      </c>
      <c r="AN318" s="62">
        <v>0</v>
      </c>
      <c r="AO318" s="62">
        <v>0</v>
      </c>
      <c r="AP318" s="62">
        <v>119</v>
      </c>
      <c r="AQ318" s="62">
        <v>119</v>
      </c>
      <c r="AR318" t="b">
        <f>IFERROR(MATCH('2019'!A318, '2020'!A:A, 0) &gt;0, FALSE)</f>
        <v>1</v>
      </c>
    </row>
    <row r="319" spans="1:44">
      <c r="A319" s="60" t="s">
        <v>1866</v>
      </c>
      <c r="B319" s="60" t="s">
        <v>1867</v>
      </c>
      <c r="C319" s="60" t="s">
        <v>5826</v>
      </c>
      <c r="D319" s="60" t="s">
        <v>1869</v>
      </c>
      <c r="E319" s="60" t="s">
        <v>1122</v>
      </c>
      <c r="F319" s="60" t="s">
        <v>288</v>
      </c>
      <c r="G319" s="60" t="s">
        <v>1754</v>
      </c>
      <c r="H319" s="60" t="s">
        <v>14608</v>
      </c>
      <c r="I319" s="60" t="s">
        <v>146</v>
      </c>
      <c r="J319" s="61">
        <v>10.5</v>
      </c>
      <c r="K319" s="61">
        <v>26.7</v>
      </c>
      <c r="L319" s="61">
        <v>9</v>
      </c>
      <c r="M319" s="61">
        <v>46.2</v>
      </c>
      <c r="N319" s="62">
        <v>0</v>
      </c>
      <c r="O319" s="62">
        <v>0</v>
      </c>
      <c r="P319" s="62">
        <v>0</v>
      </c>
      <c r="Q319" s="62">
        <v>0</v>
      </c>
      <c r="R319" s="62">
        <v>0</v>
      </c>
      <c r="S319" s="62">
        <v>0</v>
      </c>
      <c r="T319" s="62">
        <v>0</v>
      </c>
      <c r="U319" s="62">
        <v>0</v>
      </c>
      <c r="V319" s="62">
        <v>0</v>
      </c>
      <c r="W319" s="62">
        <v>0</v>
      </c>
      <c r="X319" s="62">
        <v>0</v>
      </c>
      <c r="Y319" s="62">
        <v>0</v>
      </c>
      <c r="Z319" s="62">
        <v>0</v>
      </c>
      <c r="AA319" s="62">
        <v>0</v>
      </c>
      <c r="AB319" s="62">
        <v>0</v>
      </c>
      <c r="AC319" s="62">
        <v>0</v>
      </c>
      <c r="AD319" s="62">
        <v>0</v>
      </c>
      <c r="AE319" s="62">
        <v>0</v>
      </c>
      <c r="AF319" s="62">
        <v>0</v>
      </c>
      <c r="AG319" s="62">
        <v>137</v>
      </c>
      <c r="AH319" s="62">
        <v>11</v>
      </c>
      <c r="AI319" s="62">
        <v>0</v>
      </c>
      <c r="AJ319" s="62" t="s">
        <v>290</v>
      </c>
      <c r="AK319" s="62">
        <v>23</v>
      </c>
      <c r="AL319" s="62">
        <v>0</v>
      </c>
      <c r="AM319" s="62">
        <v>84</v>
      </c>
      <c r="AN319" s="62">
        <v>15</v>
      </c>
      <c r="AO319" s="62">
        <v>56</v>
      </c>
      <c r="AP319" s="62">
        <v>81</v>
      </c>
      <c r="AQ319" s="62">
        <v>137</v>
      </c>
      <c r="AR319" t="b">
        <f>IFERROR(MATCH('2019'!A319, '2020'!A:A, 0) &gt;0, FALSE)</f>
        <v>1</v>
      </c>
    </row>
    <row r="320" spans="1:44">
      <c r="A320" s="60" t="s">
        <v>1881</v>
      </c>
      <c r="B320" s="60" t="s">
        <v>1882</v>
      </c>
      <c r="C320" s="60" t="s">
        <v>14611</v>
      </c>
      <c r="D320" s="60" t="s">
        <v>1884</v>
      </c>
      <c r="E320" s="60" t="s">
        <v>1122</v>
      </c>
      <c r="F320" s="60" t="s">
        <v>288</v>
      </c>
      <c r="G320" s="60" t="s">
        <v>1885</v>
      </c>
      <c r="H320" s="60" t="s">
        <v>14612</v>
      </c>
      <c r="I320" s="60" t="s">
        <v>146</v>
      </c>
      <c r="J320" s="61">
        <v>0.9</v>
      </c>
      <c r="K320" s="61">
        <v>7.7</v>
      </c>
      <c r="L320" s="61">
        <v>0.4</v>
      </c>
      <c r="M320" s="61">
        <v>9</v>
      </c>
      <c r="N320" s="62">
        <v>0</v>
      </c>
      <c r="O320" s="62">
        <v>0</v>
      </c>
      <c r="P320" s="62">
        <v>0</v>
      </c>
      <c r="Q320" s="62" t="s">
        <v>290</v>
      </c>
      <c r="R320" s="62" t="s">
        <v>290</v>
      </c>
      <c r="S320" s="62" t="s">
        <v>290</v>
      </c>
      <c r="T320" s="62" t="s">
        <v>290</v>
      </c>
      <c r="U320" s="62" t="s">
        <v>290</v>
      </c>
      <c r="V320" s="62" t="s">
        <v>290</v>
      </c>
      <c r="W320" s="62">
        <v>14</v>
      </c>
      <c r="X320" s="62">
        <v>0</v>
      </c>
      <c r="Y320" s="62">
        <v>0</v>
      </c>
      <c r="Z320" s="62">
        <v>0</v>
      </c>
      <c r="AA320" s="62">
        <v>0</v>
      </c>
      <c r="AB320" s="62">
        <v>0</v>
      </c>
      <c r="AC320" s="62">
        <v>0</v>
      </c>
      <c r="AD320" s="62">
        <v>0</v>
      </c>
      <c r="AE320" s="62">
        <v>0</v>
      </c>
      <c r="AF320" s="62">
        <v>0</v>
      </c>
      <c r="AG320" s="62">
        <v>0</v>
      </c>
      <c r="AH320" s="62">
        <v>46</v>
      </c>
      <c r="AI320" s="62">
        <v>0</v>
      </c>
      <c r="AJ320" s="62">
        <v>0</v>
      </c>
      <c r="AK320" s="62" t="s">
        <v>290</v>
      </c>
      <c r="AL320" s="62">
        <v>0</v>
      </c>
      <c r="AM320" s="62">
        <v>0</v>
      </c>
      <c r="AN320" s="62">
        <v>0</v>
      </c>
      <c r="AO320" s="62">
        <v>28</v>
      </c>
      <c r="AP320" s="62">
        <v>25</v>
      </c>
      <c r="AQ320" s="62">
        <v>53</v>
      </c>
      <c r="AR320" t="b">
        <f>IFERROR(MATCH('2019'!A320, '2020'!A:A, 0) &gt;0, FALSE)</f>
        <v>1</v>
      </c>
    </row>
    <row r="321" spans="1:44">
      <c r="A321" s="60" t="s">
        <v>1886</v>
      </c>
      <c r="B321" s="60" t="s">
        <v>1887</v>
      </c>
      <c r="C321" s="60" t="s">
        <v>16069</v>
      </c>
      <c r="D321" s="60" t="s">
        <v>1890</v>
      </c>
      <c r="E321" s="60" t="s">
        <v>1122</v>
      </c>
      <c r="F321" s="60" t="s">
        <v>288</v>
      </c>
      <c r="G321" s="60" t="s">
        <v>1891</v>
      </c>
      <c r="H321" s="60" t="s">
        <v>16070</v>
      </c>
      <c r="I321" s="60" t="s">
        <v>146</v>
      </c>
      <c r="J321" s="61">
        <v>2</v>
      </c>
      <c r="K321" s="61">
        <v>6</v>
      </c>
      <c r="L321" s="61">
        <v>1</v>
      </c>
      <c r="M321" s="61">
        <v>9</v>
      </c>
      <c r="N321" s="62" t="s">
        <v>290</v>
      </c>
      <c r="O321" s="62" t="s">
        <v>290</v>
      </c>
      <c r="P321" s="62" t="s">
        <v>290</v>
      </c>
      <c r="Q321" s="62" t="s">
        <v>290</v>
      </c>
      <c r="R321" s="62" t="s">
        <v>290</v>
      </c>
      <c r="S321" s="62" t="s">
        <v>290</v>
      </c>
      <c r="T321" s="62" t="s">
        <v>290</v>
      </c>
      <c r="U321" s="62" t="s">
        <v>290</v>
      </c>
      <c r="V321" s="62" t="s">
        <v>290</v>
      </c>
      <c r="W321" s="62" t="s">
        <v>290</v>
      </c>
      <c r="X321" s="62">
        <v>0</v>
      </c>
      <c r="Y321" s="62">
        <v>0</v>
      </c>
      <c r="Z321" s="62">
        <v>0</v>
      </c>
      <c r="AA321" s="62">
        <v>0</v>
      </c>
      <c r="AB321" s="62">
        <v>0</v>
      </c>
      <c r="AC321" s="62">
        <v>0</v>
      </c>
      <c r="AD321" s="62">
        <v>0</v>
      </c>
      <c r="AE321" s="62">
        <v>0</v>
      </c>
      <c r="AF321" s="62">
        <v>0</v>
      </c>
      <c r="AG321" s="62">
        <v>0</v>
      </c>
      <c r="AH321" s="62">
        <v>0</v>
      </c>
      <c r="AI321" s="62">
        <v>0</v>
      </c>
      <c r="AJ321" s="62">
        <v>0</v>
      </c>
      <c r="AK321" s="62">
        <v>41</v>
      </c>
      <c r="AL321" s="62">
        <v>0</v>
      </c>
      <c r="AM321" s="62">
        <v>0</v>
      </c>
      <c r="AN321" s="62">
        <v>0</v>
      </c>
      <c r="AO321" s="62">
        <v>24</v>
      </c>
      <c r="AP321" s="62">
        <v>17</v>
      </c>
      <c r="AQ321" s="62">
        <v>41</v>
      </c>
      <c r="AR321" t="b">
        <f>IFERROR(MATCH('2019'!A321, '2020'!A:A, 0) &gt;0, FALSE)</f>
        <v>1</v>
      </c>
    </row>
    <row r="322" spans="1:44">
      <c r="A322" s="60" t="s">
        <v>4628</v>
      </c>
      <c r="B322" s="60" t="s">
        <v>4629</v>
      </c>
      <c r="C322" s="60" t="s">
        <v>16071</v>
      </c>
      <c r="D322" s="60" t="s">
        <v>4631</v>
      </c>
      <c r="E322" s="60" t="s">
        <v>1122</v>
      </c>
      <c r="F322" s="60" t="s">
        <v>288</v>
      </c>
      <c r="G322" s="60" t="s">
        <v>1999</v>
      </c>
      <c r="H322" s="60" t="s">
        <v>16072</v>
      </c>
      <c r="I322" s="60" t="s">
        <v>146</v>
      </c>
      <c r="J322" s="61">
        <v>0.5</v>
      </c>
      <c r="K322" s="61">
        <v>9</v>
      </c>
      <c r="L322" s="61">
        <v>1.5</v>
      </c>
      <c r="M322" s="61">
        <v>11</v>
      </c>
      <c r="N322" s="62">
        <v>21</v>
      </c>
      <c r="O322" s="62">
        <v>10</v>
      </c>
      <c r="P322" s="62" t="s">
        <v>290</v>
      </c>
      <c r="Q322" s="62" t="s">
        <v>290</v>
      </c>
      <c r="R322" s="62" t="s">
        <v>290</v>
      </c>
      <c r="S322" s="62" t="s">
        <v>290</v>
      </c>
      <c r="T322" s="62" t="s">
        <v>290</v>
      </c>
      <c r="U322" s="62" t="s">
        <v>290</v>
      </c>
      <c r="V322" s="62">
        <v>0</v>
      </c>
      <c r="W322" s="62">
        <v>0</v>
      </c>
      <c r="X322" s="62">
        <v>0</v>
      </c>
      <c r="Y322" s="62">
        <v>0</v>
      </c>
      <c r="Z322" s="62">
        <v>0</v>
      </c>
      <c r="AA322" s="62">
        <v>0</v>
      </c>
      <c r="AB322" s="62">
        <v>0</v>
      </c>
      <c r="AC322" s="62">
        <v>0</v>
      </c>
      <c r="AD322" s="62">
        <v>0</v>
      </c>
      <c r="AE322" s="62">
        <v>0</v>
      </c>
      <c r="AF322" s="62">
        <v>0</v>
      </c>
      <c r="AG322" s="62">
        <v>0</v>
      </c>
      <c r="AH322" s="62" t="s">
        <v>290</v>
      </c>
      <c r="AI322" s="62">
        <v>0</v>
      </c>
      <c r="AJ322" s="62" t="s">
        <v>290</v>
      </c>
      <c r="AK322" s="62" t="s">
        <v>290</v>
      </c>
      <c r="AL322" s="62">
        <v>0</v>
      </c>
      <c r="AM322" s="62">
        <v>38</v>
      </c>
      <c r="AN322" s="62" t="s">
        <v>290</v>
      </c>
      <c r="AO322" s="62">
        <v>22</v>
      </c>
      <c r="AP322" s="62">
        <v>28</v>
      </c>
      <c r="AQ322" s="62">
        <v>50</v>
      </c>
      <c r="AR322" t="b">
        <f>IFERROR(MATCH('2019'!A322, '2020'!A:A, 0) &gt;0, FALSE)</f>
        <v>1</v>
      </c>
    </row>
    <row r="323" spans="1:44">
      <c r="A323" s="60" t="s">
        <v>1892</v>
      </c>
      <c r="B323" s="60" t="s">
        <v>1893</v>
      </c>
      <c r="C323" s="60" t="s">
        <v>5847</v>
      </c>
      <c r="D323" s="60" t="s">
        <v>1895</v>
      </c>
      <c r="E323" s="60" t="s">
        <v>1122</v>
      </c>
      <c r="F323" s="60" t="s">
        <v>288</v>
      </c>
      <c r="G323" s="60" t="s">
        <v>1785</v>
      </c>
      <c r="H323" s="60" t="s">
        <v>16073</v>
      </c>
      <c r="I323" s="60" t="s">
        <v>146</v>
      </c>
      <c r="J323" s="61">
        <v>0.5</v>
      </c>
      <c r="K323" s="61">
        <v>2</v>
      </c>
      <c r="L323" s="61">
        <v>0</v>
      </c>
      <c r="M323" s="61">
        <v>2.5</v>
      </c>
      <c r="N323" s="62" t="s">
        <v>290</v>
      </c>
      <c r="O323" s="62" t="s">
        <v>290</v>
      </c>
      <c r="P323" s="62" t="s">
        <v>290</v>
      </c>
      <c r="Q323" s="62" t="s">
        <v>290</v>
      </c>
      <c r="R323" s="62" t="s">
        <v>290</v>
      </c>
      <c r="S323" s="62">
        <v>0</v>
      </c>
      <c r="T323" s="62" t="s">
        <v>290</v>
      </c>
      <c r="U323" s="62">
        <v>0</v>
      </c>
      <c r="V323" s="62" t="s">
        <v>290</v>
      </c>
      <c r="W323" s="62" t="s">
        <v>290</v>
      </c>
      <c r="X323" s="62" t="s">
        <v>290</v>
      </c>
      <c r="Y323" s="62">
        <v>0</v>
      </c>
      <c r="Z323" s="62">
        <v>0</v>
      </c>
      <c r="AA323" s="62">
        <v>0</v>
      </c>
      <c r="AB323" s="62">
        <v>0</v>
      </c>
      <c r="AC323" s="62">
        <v>0</v>
      </c>
      <c r="AD323" s="62">
        <v>0</v>
      </c>
      <c r="AE323" s="62">
        <v>0</v>
      </c>
      <c r="AF323" s="62">
        <v>0</v>
      </c>
      <c r="AG323" s="62">
        <v>0</v>
      </c>
      <c r="AH323" s="62">
        <v>0</v>
      </c>
      <c r="AI323" s="62">
        <v>0</v>
      </c>
      <c r="AJ323" s="62">
        <v>0</v>
      </c>
      <c r="AK323" s="62">
        <v>22</v>
      </c>
      <c r="AL323" s="62">
        <v>0</v>
      </c>
      <c r="AM323" s="62">
        <v>0</v>
      </c>
      <c r="AN323" s="62">
        <v>0</v>
      </c>
      <c r="AO323" s="62">
        <v>15</v>
      </c>
      <c r="AP323" s="62" t="s">
        <v>290</v>
      </c>
      <c r="AQ323" s="62">
        <v>22</v>
      </c>
      <c r="AR323" t="b">
        <f>IFERROR(MATCH('2019'!A323, '2020'!A:A, 0) &gt;0, FALSE)</f>
        <v>1</v>
      </c>
    </row>
    <row r="324" spans="1:44">
      <c r="A324" s="60" t="s">
        <v>1902</v>
      </c>
      <c r="B324" s="60" t="s">
        <v>1903</v>
      </c>
      <c r="C324" s="60" t="s">
        <v>16074</v>
      </c>
      <c r="D324" s="60" t="s">
        <v>1906</v>
      </c>
      <c r="E324" s="60" t="s">
        <v>1122</v>
      </c>
      <c r="F324" s="60" t="s">
        <v>288</v>
      </c>
      <c r="G324" s="60" t="s">
        <v>1907</v>
      </c>
      <c r="H324" s="60" t="s">
        <v>16075</v>
      </c>
      <c r="I324" s="60" t="s">
        <v>146</v>
      </c>
      <c r="J324" s="61">
        <v>1</v>
      </c>
      <c r="K324" s="61">
        <v>6.5</v>
      </c>
      <c r="L324" s="61">
        <v>1.5</v>
      </c>
      <c r="M324" s="61">
        <v>9</v>
      </c>
      <c r="N324" s="62">
        <v>16</v>
      </c>
      <c r="O324" s="62">
        <v>10</v>
      </c>
      <c r="P324" s="62">
        <v>11</v>
      </c>
      <c r="Q324" s="62">
        <v>12</v>
      </c>
      <c r="R324" s="62" t="s">
        <v>290</v>
      </c>
      <c r="S324" s="62" t="s">
        <v>290</v>
      </c>
      <c r="T324" s="62" t="s">
        <v>290</v>
      </c>
      <c r="U324" s="62" t="s">
        <v>290</v>
      </c>
      <c r="V324" s="62" t="s">
        <v>290</v>
      </c>
      <c r="W324" s="62">
        <v>0</v>
      </c>
      <c r="X324" s="62">
        <v>0</v>
      </c>
      <c r="Y324" s="62">
        <v>0</v>
      </c>
      <c r="Z324" s="62">
        <v>0</v>
      </c>
      <c r="AA324" s="62">
        <v>0</v>
      </c>
      <c r="AB324" s="62">
        <v>0</v>
      </c>
      <c r="AC324" s="62">
        <v>0</v>
      </c>
      <c r="AD324" s="62">
        <v>0</v>
      </c>
      <c r="AE324" s="62">
        <v>0</v>
      </c>
      <c r="AF324" s="62">
        <v>0</v>
      </c>
      <c r="AG324" s="62">
        <v>0</v>
      </c>
      <c r="AH324" s="62" t="s">
        <v>290</v>
      </c>
      <c r="AI324" s="62">
        <v>0</v>
      </c>
      <c r="AJ324" s="62" t="s">
        <v>290</v>
      </c>
      <c r="AK324" s="62">
        <v>13</v>
      </c>
      <c r="AL324" s="62">
        <v>0</v>
      </c>
      <c r="AM324" s="62">
        <v>26</v>
      </c>
      <c r="AN324" s="62">
        <v>30</v>
      </c>
      <c r="AO324" s="62">
        <v>40</v>
      </c>
      <c r="AP324" s="62">
        <v>36</v>
      </c>
      <c r="AQ324" s="62">
        <v>76</v>
      </c>
      <c r="AR324" t="b">
        <f>IFERROR(MATCH('2019'!A324, '2020'!A:A, 0) &gt;0, FALSE)</f>
        <v>1</v>
      </c>
    </row>
    <row r="325" spans="1:44">
      <c r="A325" s="60" t="s">
        <v>13526</v>
      </c>
      <c r="B325" s="60" t="s">
        <v>13527</v>
      </c>
      <c r="C325" s="60" t="s">
        <v>13528</v>
      </c>
      <c r="D325" s="60" t="s">
        <v>13529</v>
      </c>
      <c r="E325" s="60" t="s">
        <v>1122</v>
      </c>
      <c r="F325" s="60" t="s">
        <v>288</v>
      </c>
      <c r="G325" s="60" t="s">
        <v>1689</v>
      </c>
      <c r="H325" s="60" t="s">
        <v>16076</v>
      </c>
      <c r="I325" s="60" t="s">
        <v>146</v>
      </c>
      <c r="J325" s="61">
        <v>3</v>
      </c>
      <c r="K325" s="61">
        <v>3</v>
      </c>
      <c r="L325" s="61">
        <v>0</v>
      </c>
      <c r="M325" s="61">
        <v>6</v>
      </c>
      <c r="N325" s="62">
        <v>0</v>
      </c>
      <c r="O325" s="62">
        <v>0</v>
      </c>
      <c r="P325" s="62" t="s">
        <v>290</v>
      </c>
      <c r="Q325" s="62">
        <v>0</v>
      </c>
      <c r="R325" s="62" t="s">
        <v>290</v>
      </c>
      <c r="S325" s="62" t="s">
        <v>290</v>
      </c>
      <c r="T325" s="62">
        <v>0</v>
      </c>
      <c r="U325" s="62" t="s">
        <v>290</v>
      </c>
      <c r="V325" s="62">
        <v>0</v>
      </c>
      <c r="W325" s="62">
        <v>0</v>
      </c>
      <c r="X325" s="62">
        <v>0</v>
      </c>
      <c r="Y325" s="62">
        <v>0</v>
      </c>
      <c r="Z325" s="62">
        <v>0</v>
      </c>
      <c r="AA325" s="62">
        <v>0</v>
      </c>
      <c r="AB325" s="62">
        <v>0</v>
      </c>
      <c r="AC325" s="62">
        <v>0</v>
      </c>
      <c r="AD325" s="62">
        <v>0</v>
      </c>
      <c r="AE325" s="62">
        <v>0</v>
      </c>
      <c r="AF325" s="62">
        <v>0</v>
      </c>
      <c r="AG325" s="62">
        <v>0</v>
      </c>
      <c r="AH325" s="62">
        <v>0</v>
      </c>
      <c r="AI325" s="62">
        <v>0</v>
      </c>
      <c r="AJ325" s="62">
        <v>0</v>
      </c>
      <c r="AK325" s="62">
        <v>12</v>
      </c>
      <c r="AL325" s="62">
        <v>0</v>
      </c>
      <c r="AM325" s="62">
        <v>0</v>
      </c>
      <c r="AN325" s="62">
        <v>0</v>
      </c>
      <c r="AO325" s="62" t="s">
        <v>290</v>
      </c>
      <c r="AP325" s="62" t="s">
        <v>290</v>
      </c>
      <c r="AQ325" s="62">
        <v>12</v>
      </c>
      <c r="AR325" t="b">
        <f>IFERROR(MATCH('2019'!A325, '2020'!A:A, 0) &gt;0, FALSE)</f>
        <v>1</v>
      </c>
    </row>
    <row r="326" spans="1:44">
      <c r="A326" s="60" t="s">
        <v>4637</v>
      </c>
      <c r="B326" s="60" t="s">
        <v>4638</v>
      </c>
      <c r="C326" s="60" t="s">
        <v>13532</v>
      </c>
      <c r="D326" s="60" t="s">
        <v>4641</v>
      </c>
      <c r="E326" s="60" t="s">
        <v>1122</v>
      </c>
      <c r="F326" s="60" t="s">
        <v>288</v>
      </c>
      <c r="G326" s="60" t="s">
        <v>1760</v>
      </c>
      <c r="H326" s="60" t="s">
        <v>14615</v>
      </c>
      <c r="I326" s="60" t="s">
        <v>146</v>
      </c>
      <c r="J326" s="61">
        <v>1</v>
      </c>
      <c r="K326" s="61">
        <v>3</v>
      </c>
      <c r="L326" s="61">
        <v>1</v>
      </c>
      <c r="M326" s="61">
        <v>5</v>
      </c>
      <c r="N326" s="62">
        <v>0</v>
      </c>
      <c r="O326" s="62">
        <v>0</v>
      </c>
      <c r="P326" s="62">
        <v>0</v>
      </c>
      <c r="Q326" s="62">
        <v>0</v>
      </c>
      <c r="R326" s="62">
        <v>0</v>
      </c>
      <c r="S326" s="62">
        <v>0</v>
      </c>
      <c r="T326" s="62">
        <v>0</v>
      </c>
      <c r="U326" s="62">
        <v>0</v>
      </c>
      <c r="V326" s="62">
        <v>0</v>
      </c>
      <c r="W326" s="62">
        <v>0</v>
      </c>
      <c r="X326" s="62">
        <v>0</v>
      </c>
      <c r="Y326" s="62">
        <v>0</v>
      </c>
      <c r="Z326" s="62">
        <v>0</v>
      </c>
      <c r="AA326" s="62">
        <v>0</v>
      </c>
      <c r="AB326" s="62">
        <v>0</v>
      </c>
      <c r="AC326" s="62">
        <v>0</v>
      </c>
      <c r="AD326" s="62">
        <v>12</v>
      </c>
      <c r="AE326" s="62">
        <v>0</v>
      </c>
      <c r="AF326" s="62">
        <v>0</v>
      </c>
      <c r="AG326" s="62">
        <v>0</v>
      </c>
      <c r="AH326" s="62" t="s">
        <v>290</v>
      </c>
      <c r="AI326" s="62">
        <v>0</v>
      </c>
      <c r="AJ326" s="62">
        <v>0</v>
      </c>
      <c r="AK326" s="62" t="s">
        <v>290</v>
      </c>
      <c r="AL326" s="62">
        <v>0</v>
      </c>
      <c r="AM326" s="62">
        <v>0</v>
      </c>
      <c r="AN326" s="62">
        <v>0</v>
      </c>
      <c r="AO326" s="62" t="s">
        <v>290</v>
      </c>
      <c r="AP326" s="62" t="s">
        <v>290</v>
      </c>
      <c r="AQ326" s="62">
        <v>12</v>
      </c>
      <c r="AR326" t="b">
        <f>IFERROR(MATCH('2019'!A326, '2020'!A:A, 0) &gt;0, FALSE)</f>
        <v>1</v>
      </c>
    </row>
    <row r="327" spans="1:44">
      <c r="A327" s="60" t="s">
        <v>1908</v>
      </c>
      <c r="B327" s="60" t="s">
        <v>1909</v>
      </c>
      <c r="C327" s="60" t="s">
        <v>5860</v>
      </c>
      <c r="D327" s="60" t="s">
        <v>1912</v>
      </c>
      <c r="E327" s="60" t="s">
        <v>1122</v>
      </c>
      <c r="F327" s="60" t="s">
        <v>288</v>
      </c>
      <c r="G327" s="60" t="s">
        <v>1913</v>
      </c>
      <c r="H327" s="60" t="s">
        <v>14616</v>
      </c>
      <c r="I327" s="60" t="s">
        <v>146</v>
      </c>
      <c r="J327" s="61">
        <v>2</v>
      </c>
      <c r="K327" s="61">
        <v>4</v>
      </c>
      <c r="L327" s="61">
        <v>3</v>
      </c>
      <c r="M327" s="61">
        <v>9</v>
      </c>
      <c r="N327" s="62" t="s">
        <v>290</v>
      </c>
      <c r="O327" s="62" t="s">
        <v>290</v>
      </c>
      <c r="P327" s="62" t="s">
        <v>290</v>
      </c>
      <c r="Q327" s="62" t="s">
        <v>290</v>
      </c>
      <c r="R327" s="62" t="s">
        <v>290</v>
      </c>
      <c r="S327" s="62" t="s">
        <v>290</v>
      </c>
      <c r="T327" s="62" t="s">
        <v>290</v>
      </c>
      <c r="U327" s="62" t="s">
        <v>290</v>
      </c>
      <c r="V327" s="62" t="s">
        <v>290</v>
      </c>
      <c r="W327" s="62">
        <v>0</v>
      </c>
      <c r="X327" s="62">
        <v>0</v>
      </c>
      <c r="Y327" s="62">
        <v>0</v>
      </c>
      <c r="Z327" s="62">
        <v>0</v>
      </c>
      <c r="AA327" s="62">
        <v>0</v>
      </c>
      <c r="AB327" s="62">
        <v>0</v>
      </c>
      <c r="AC327" s="62">
        <v>0</v>
      </c>
      <c r="AD327" s="62">
        <v>0</v>
      </c>
      <c r="AE327" s="62">
        <v>0</v>
      </c>
      <c r="AF327" s="62">
        <v>0</v>
      </c>
      <c r="AG327" s="62">
        <v>0</v>
      </c>
      <c r="AH327" s="62" t="s">
        <v>290</v>
      </c>
      <c r="AI327" s="62">
        <v>0</v>
      </c>
      <c r="AJ327" s="62">
        <v>0</v>
      </c>
      <c r="AK327" s="62">
        <v>39</v>
      </c>
      <c r="AL327" s="62">
        <v>0</v>
      </c>
      <c r="AM327" s="62">
        <v>0</v>
      </c>
      <c r="AN327" s="62">
        <v>0</v>
      </c>
      <c r="AO327" s="62">
        <v>30</v>
      </c>
      <c r="AP327" s="62">
        <v>10</v>
      </c>
      <c r="AQ327" s="62">
        <v>40</v>
      </c>
      <c r="AR327" t="b">
        <f>IFERROR(MATCH('2019'!A327, '2020'!A:A, 0) &gt;0, FALSE)</f>
        <v>1</v>
      </c>
    </row>
    <row r="328" spans="1:44">
      <c r="A328" s="60" t="s">
        <v>1914</v>
      </c>
      <c r="B328" s="60" t="s">
        <v>1915</v>
      </c>
      <c r="C328" s="60" t="s">
        <v>15614</v>
      </c>
      <c r="D328" s="60" t="s">
        <v>1906</v>
      </c>
      <c r="E328" s="60" t="s">
        <v>1122</v>
      </c>
      <c r="F328" s="60" t="s">
        <v>288</v>
      </c>
      <c r="G328" s="60" t="s">
        <v>1907</v>
      </c>
      <c r="H328" s="60" t="s">
        <v>16077</v>
      </c>
      <c r="I328" s="60" t="s">
        <v>146</v>
      </c>
      <c r="J328" s="61">
        <v>1</v>
      </c>
      <c r="K328" s="61">
        <v>3</v>
      </c>
      <c r="L328" s="61">
        <v>6</v>
      </c>
      <c r="M328" s="61">
        <v>10</v>
      </c>
      <c r="N328" s="62">
        <v>0</v>
      </c>
      <c r="O328" s="62">
        <v>0</v>
      </c>
      <c r="P328" s="62">
        <v>0</v>
      </c>
      <c r="Q328" s="62">
        <v>0</v>
      </c>
      <c r="R328" s="62">
        <v>0</v>
      </c>
      <c r="S328" s="62">
        <v>0</v>
      </c>
      <c r="T328" s="62">
        <v>0</v>
      </c>
      <c r="U328" s="62">
        <v>0</v>
      </c>
      <c r="V328" s="62">
        <v>0</v>
      </c>
      <c r="W328" s="62">
        <v>0</v>
      </c>
      <c r="X328" s="62">
        <v>0</v>
      </c>
      <c r="Y328" s="62">
        <v>0</v>
      </c>
      <c r="Z328" s="62">
        <v>0</v>
      </c>
      <c r="AA328" s="62">
        <v>0</v>
      </c>
      <c r="AB328" s="62">
        <v>0</v>
      </c>
      <c r="AC328" s="62">
        <v>0</v>
      </c>
      <c r="AD328" s="62">
        <v>0</v>
      </c>
      <c r="AE328" s="62">
        <v>0</v>
      </c>
      <c r="AF328" s="62">
        <v>18</v>
      </c>
      <c r="AG328" s="62">
        <v>0</v>
      </c>
      <c r="AH328" s="62" t="s">
        <v>290</v>
      </c>
      <c r="AI328" s="62">
        <v>0</v>
      </c>
      <c r="AJ328" s="62" t="s">
        <v>290</v>
      </c>
      <c r="AK328" s="62" t="s">
        <v>290</v>
      </c>
      <c r="AL328" s="62">
        <v>0</v>
      </c>
      <c r="AM328" s="62" t="s">
        <v>290</v>
      </c>
      <c r="AN328" s="62" t="s">
        <v>290</v>
      </c>
      <c r="AO328" s="62" t="s">
        <v>290</v>
      </c>
      <c r="AP328" s="62">
        <v>14</v>
      </c>
      <c r="AQ328" s="62">
        <v>18</v>
      </c>
      <c r="AR328" t="b">
        <f>IFERROR(MATCH('2019'!A328, '2020'!A:A, 0) &gt;0, FALSE)</f>
        <v>1</v>
      </c>
    </row>
    <row r="329" spans="1:44">
      <c r="A329" s="60" t="s">
        <v>14057</v>
      </c>
      <c r="B329" s="60" t="s">
        <v>14058</v>
      </c>
      <c r="C329" s="60" t="s">
        <v>14059</v>
      </c>
      <c r="D329" s="60" t="s">
        <v>14619</v>
      </c>
      <c r="E329" s="60" t="s">
        <v>1122</v>
      </c>
      <c r="F329" s="60" t="s">
        <v>288</v>
      </c>
      <c r="G329" s="60" t="s">
        <v>1711</v>
      </c>
      <c r="H329" s="60" t="s">
        <v>14620</v>
      </c>
      <c r="I329" s="60" t="s">
        <v>146</v>
      </c>
      <c r="J329" s="61">
        <v>1</v>
      </c>
      <c r="K329" s="61">
        <v>12</v>
      </c>
      <c r="L329" s="61">
        <v>0</v>
      </c>
      <c r="M329" s="61">
        <v>13</v>
      </c>
      <c r="N329" s="62">
        <v>59</v>
      </c>
      <c r="O329" s="62">
        <v>31</v>
      </c>
      <c r="P329" s="62">
        <v>0</v>
      </c>
      <c r="Q329" s="62">
        <v>0</v>
      </c>
      <c r="R329" s="62">
        <v>0</v>
      </c>
      <c r="S329" s="62">
        <v>0</v>
      </c>
      <c r="T329" s="62">
        <v>0</v>
      </c>
      <c r="U329" s="62">
        <v>0</v>
      </c>
      <c r="V329" s="62">
        <v>0</v>
      </c>
      <c r="W329" s="62">
        <v>0</v>
      </c>
      <c r="X329" s="62">
        <v>0</v>
      </c>
      <c r="Y329" s="62">
        <v>0</v>
      </c>
      <c r="Z329" s="62">
        <v>0</v>
      </c>
      <c r="AA329" s="62">
        <v>0</v>
      </c>
      <c r="AB329" s="62">
        <v>0</v>
      </c>
      <c r="AC329" s="62">
        <v>0</v>
      </c>
      <c r="AD329" s="62">
        <v>0</v>
      </c>
      <c r="AE329" s="62">
        <v>0</v>
      </c>
      <c r="AF329" s="62">
        <v>0</v>
      </c>
      <c r="AG329" s="62">
        <v>0</v>
      </c>
      <c r="AH329" s="62">
        <v>18</v>
      </c>
      <c r="AI329" s="62">
        <v>0</v>
      </c>
      <c r="AJ329" s="62" t="s">
        <v>290</v>
      </c>
      <c r="AK329" s="62" t="s">
        <v>290</v>
      </c>
      <c r="AL329" s="62">
        <v>0</v>
      </c>
      <c r="AM329" s="62">
        <v>62</v>
      </c>
      <c r="AN329" s="62">
        <v>0</v>
      </c>
      <c r="AO329" s="62">
        <v>43</v>
      </c>
      <c r="AP329" s="62">
        <v>47</v>
      </c>
      <c r="AQ329" s="62">
        <v>90</v>
      </c>
      <c r="AR329" t="b">
        <f>IFERROR(MATCH('2019'!A329, '2020'!A:A, 0) &gt;0, FALSE)</f>
        <v>1</v>
      </c>
    </row>
    <row r="330" spans="1:44">
      <c r="A330" s="60" t="s">
        <v>14621</v>
      </c>
      <c r="B330" s="60" t="s">
        <v>14622</v>
      </c>
      <c r="C330" s="60" t="s">
        <v>14623</v>
      </c>
      <c r="D330" s="60" t="s">
        <v>14624</v>
      </c>
      <c r="E330" s="60" t="s">
        <v>1122</v>
      </c>
      <c r="F330" s="60" t="s">
        <v>288</v>
      </c>
      <c r="G330" s="60" t="s">
        <v>1830</v>
      </c>
      <c r="H330" s="60" t="s">
        <v>14626</v>
      </c>
      <c r="I330" s="60" t="s">
        <v>146</v>
      </c>
      <c r="J330" s="61">
        <v>9</v>
      </c>
      <c r="K330" s="61">
        <v>26</v>
      </c>
      <c r="L330" s="61">
        <v>11</v>
      </c>
      <c r="M330" s="61">
        <v>46</v>
      </c>
      <c r="N330" s="62">
        <v>0</v>
      </c>
      <c r="O330" s="62">
        <v>102</v>
      </c>
      <c r="P330" s="62">
        <v>104</v>
      </c>
      <c r="Q330" s="62">
        <v>62</v>
      </c>
      <c r="R330" s="62">
        <v>90</v>
      </c>
      <c r="S330" s="62">
        <v>27</v>
      </c>
      <c r="T330" s="62">
        <v>0</v>
      </c>
      <c r="U330" s="62">
        <v>0</v>
      </c>
      <c r="V330" s="62">
        <v>0</v>
      </c>
      <c r="W330" s="62">
        <v>0</v>
      </c>
      <c r="X330" s="62">
        <v>0</v>
      </c>
      <c r="Y330" s="62">
        <v>0</v>
      </c>
      <c r="Z330" s="62">
        <v>0</v>
      </c>
      <c r="AA330" s="62">
        <v>0</v>
      </c>
      <c r="AB330" s="62">
        <v>0</v>
      </c>
      <c r="AC330" s="62">
        <v>0</v>
      </c>
      <c r="AD330" s="62">
        <v>0</v>
      </c>
      <c r="AE330" s="62">
        <v>0</v>
      </c>
      <c r="AF330" s="62">
        <v>0</v>
      </c>
      <c r="AG330" s="62">
        <v>0</v>
      </c>
      <c r="AH330" s="62">
        <v>195</v>
      </c>
      <c r="AI330" s="62">
        <v>24</v>
      </c>
      <c r="AJ330" s="62">
        <v>68</v>
      </c>
      <c r="AK330" s="62">
        <v>98</v>
      </c>
      <c r="AL330" s="62">
        <v>0</v>
      </c>
      <c r="AM330" s="62">
        <v>0</v>
      </c>
      <c r="AN330" s="62">
        <v>0</v>
      </c>
      <c r="AO330" s="62">
        <v>152</v>
      </c>
      <c r="AP330" s="62">
        <v>233</v>
      </c>
      <c r="AQ330" s="62">
        <v>385</v>
      </c>
      <c r="AR330" t="b">
        <f>IFERROR(MATCH('2019'!A330, '2020'!A:A, 0) &gt;0, FALSE)</f>
        <v>0</v>
      </c>
    </row>
    <row r="331" spans="1:44">
      <c r="A331" s="60" t="s">
        <v>13536</v>
      </c>
      <c r="B331" s="60" t="s">
        <v>13537</v>
      </c>
      <c r="C331" s="60" t="s">
        <v>13538</v>
      </c>
      <c r="D331" s="60" t="s">
        <v>13539</v>
      </c>
      <c r="E331" s="60" t="s">
        <v>1122</v>
      </c>
      <c r="F331" s="60" t="s">
        <v>288</v>
      </c>
      <c r="G331" s="60" t="s">
        <v>1689</v>
      </c>
      <c r="H331" s="60" t="s">
        <v>14628</v>
      </c>
      <c r="I331" s="60" t="s">
        <v>146</v>
      </c>
      <c r="J331" s="61">
        <v>0.2</v>
      </c>
      <c r="K331" s="61">
        <v>0.8</v>
      </c>
      <c r="L331" s="61">
        <v>0</v>
      </c>
      <c r="M331" s="61">
        <v>1</v>
      </c>
      <c r="N331" s="62" t="s">
        <v>290</v>
      </c>
      <c r="O331" s="62" t="s">
        <v>290</v>
      </c>
      <c r="P331" s="62">
        <v>0</v>
      </c>
      <c r="Q331" s="62">
        <v>0</v>
      </c>
      <c r="R331" s="62">
        <v>0</v>
      </c>
      <c r="S331" s="62">
        <v>0</v>
      </c>
      <c r="T331" s="62">
        <v>0</v>
      </c>
      <c r="U331" s="62" t="s">
        <v>290</v>
      </c>
      <c r="V331" s="62">
        <v>0</v>
      </c>
      <c r="W331" s="62">
        <v>0</v>
      </c>
      <c r="X331" s="62">
        <v>0</v>
      </c>
      <c r="Y331" s="62">
        <v>0</v>
      </c>
      <c r="Z331" s="62">
        <v>0</v>
      </c>
      <c r="AA331" s="62">
        <v>0</v>
      </c>
      <c r="AB331" s="62">
        <v>0</v>
      </c>
      <c r="AC331" s="62">
        <v>0</v>
      </c>
      <c r="AD331" s="62">
        <v>0</v>
      </c>
      <c r="AE331" s="62">
        <v>0</v>
      </c>
      <c r="AF331" s="62">
        <v>0</v>
      </c>
      <c r="AG331" s="62">
        <v>0</v>
      </c>
      <c r="AH331" s="62">
        <v>0</v>
      </c>
      <c r="AI331" s="62">
        <v>0</v>
      </c>
      <c r="AJ331" s="62">
        <v>0</v>
      </c>
      <c r="AK331" s="62" t="s">
        <v>290</v>
      </c>
      <c r="AL331" s="62">
        <v>0</v>
      </c>
      <c r="AM331" s="62">
        <v>0</v>
      </c>
      <c r="AN331" s="62">
        <v>0</v>
      </c>
      <c r="AO331" s="62" t="s">
        <v>290</v>
      </c>
      <c r="AP331" s="62" t="s">
        <v>290</v>
      </c>
      <c r="AQ331" s="62" t="s">
        <v>290</v>
      </c>
      <c r="AR331" t="b">
        <f>IFERROR(MATCH('2019'!A331, '2020'!A:A, 0) &gt;0, FALSE)</f>
        <v>1</v>
      </c>
    </row>
    <row r="332" spans="1:44">
      <c r="A332" s="60" t="s">
        <v>1924</v>
      </c>
      <c r="B332" s="60" t="s">
        <v>1925</v>
      </c>
      <c r="C332" s="60" t="s">
        <v>5870</v>
      </c>
      <c r="D332" s="60" t="s">
        <v>1928</v>
      </c>
      <c r="E332" s="60" t="s">
        <v>1122</v>
      </c>
      <c r="F332" s="60" t="s">
        <v>288</v>
      </c>
      <c r="G332" s="60" t="s">
        <v>1689</v>
      </c>
      <c r="H332" s="60" t="s">
        <v>16078</v>
      </c>
      <c r="I332" s="60" t="s">
        <v>146</v>
      </c>
      <c r="J332" s="61">
        <v>0</v>
      </c>
      <c r="K332" s="61">
        <v>1</v>
      </c>
      <c r="L332" s="61">
        <v>0</v>
      </c>
      <c r="M332" s="61">
        <v>1</v>
      </c>
      <c r="N332" s="62">
        <v>0</v>
      </c>
      <c r="O332" s="62">
        <v>0</v>
      </c>
      <c r="P332" s="62">
        <v>0</v>
      </c>
      <c r="Q332" s="62" t="s">
        <v>290</v>
      </c>
      <c r="R332" s="62">
        <v>0</v>
      </c>
      <c r="S332" s="62">
        <v>0</v>
      </c>
      <c r="T332" s="62">
        <v>0</v>
      </c>
      <c r="U332" s="62">
        <v>0</v>
      </c>
      <c r="V332" s="62">
        <v>0</v>
      </c>
      <c r="W332" s="62">
        <v>0</v>
      </c>
      <c r="X332" s="62">
        <v>0</v>
      </c>
      <c r="Y332" s="62">
        <v>0</v>
      </c>
      <c r="Z332" s="62">
        <v>0</v>
      </c>
      <c r="AA332" s="62">
        <v>0</v>
      </c>
      <c r="AB332" s="62">
        <v>0</v>
      </c>
      <c r="AC332" s="62">
        <v>0</v>
      </c>
      <c r="AD332" s="62">
        <v>0</v>
      </c>
      <c r="AE332" s="62">
        <v>0</v>
      </c>
      <c r="AF332" s="62">
        <v>0</v>
      </c>
      <c r="AG332" s="62">
        <v>0</v>
      </c>
      <c r="AH332" s="62">
        <v>0</v>
      </c>
      <c r="AI332" s="62">
        <v>0</v>
      </c>
      <c r="AJ332" s="62">
        <v>0</v>
      </c>
      <c r="AK332" s="62" t="s">
        <v>290</v>
      </c>
      <c r="AL332" s="62">
        <v>0</v>
      </c>
      <c r="AM332" s="62">
        <v>0</v>
      </c>
      <c r="AN332" s="62">
        <v>0</v>
      </c>
      <c r="AO332" s="62" t="s">
        <v>290</v>
      </c>
      <c r="AP332" s="62">
        <v>0</v>
      </c>
      <c r="AQ332" s="62" t="s">
        <v>290</v>
      </c>
      <c r="AR332" t="b">
        <f>IFERROR(MATCH('2019'!A332, '2020'!A:A, 0) &gt;0, FALSE)</f>
        <v>1</v>
      </c>
    </row>
    <row r="333" spans="1:44">
      <c r="A333" s="60" t="s">
        <v>1929</v>
      </c>
      <c r="B333" s="60" t="s">
        <v>1930</v>
      </c>
      <c r="C333" s="60" t="s">
        <v>13551</v>
      </c>
      <c r="D333" s="60" t="s">
        <v>1933</v>
      </c>
      <c r="E333" s="60" t="s">
        <v>1122</v>
      </c>
      <c r="F333" s="60" t="s">
        <v>288</v>
      </c>
      <c r="G333" s="60" t="s">
        <v>1760</v>
      </c>
      <c r="H333" s="60" t="s">
        <v>14630</v>
      </c>
      <c r="I333" s="60" t="s">
        <v>146</v>
      </c>
      <c r="J333" s="61">
        <v>2</v>
      </c>
      <c r="K333" s="61">
        <v>2</v>
      </c>
      <c r="L333" s="61">
        <v>0</v>
      </c>
      <c r="M333" s="61">
        <v>4</v>
      </c>
      <c r="N333" s="62">
        <v>0</v>
      </c>
      <c r="O333" s="62">
        <v>0</v>
      </c>
      <c r="P333" s="62">
        <v>0</v>
      </c>
      <c r="Q333" s="62">
        <v>0</v>
      </c>
      <c r="R333" s="62">
        <v>0</v>
      </c>
      <c r="S333" s="62">
        <v>0</v>
      </c>
      <c r="T333" s="62">
        <v>0</v>
      </c>
      <c r="U333" s="62">
        <v>0</v>
      </c>
      <c r="V333" s="62">
        <v>0</v>
      </c>
      <c r="W333" s="62">
        <v>0</v>
      </c>
      <c r="X333" s="62">
        <v>0</v>
      </c>
      <c r="Y333" s="62" t="s">
        <v>290</v>
      </c>
      <c r="Z333" s="62" t="s">
        <v>290</v>
      </c>
      <c r="AA333" s="62">
        <v>0</v>
      </c>
      <c r="AB333" s="62">
        <v>0</v>
      </c>
      <c r="AC333" s="62">
        <v>0</v>
      </c>
      <c r="AD333" s="62">
        <v>0</v>
      </c>
      <c r="AE333" s="62">
        <v>0</v>
      </c>
      <c r="AF333" s="62">
        <v>0</v>
      </c>
      <c r="AG333" s="62">
        <v>0</v>
      </c>
      <c r="AH333" s="62" t="s">
        <v>290</v>
      </c>
      <c r="AI333" s="62">
        <v>0</v>
      </c>
      <c r="AJ333" s="62">
        <v>0</v>
      </c>
      <c r="AK333" s="62" t="s">
        <v>290</v>
      </c>
      <c r="AL333" s="62">
        <v>0</v>
      </c>
      <c r="AM333" s="62" t="s">
        <v>290</v>
      </c>
      <c r="AN333" s="62">
        <v>0</v>
      </c>
      <c r="AO333" s="62" t="s">
        <v>290</v>
      </c>
      <c r="AP333" s="62" t="s">
        <v>290</v>
      </c>
      <c r="AQ333" s="62" t="s">
        <v>290</v>
      </c>
      <c r="AR333" t="b">
        <f>IFERROR(MATCH('2019'!A333, '2020'!A:A, 0) &gt;0, FALSE)</f>
        <v>1</v>
      </c>
    </row>
    <row r="334" spans="1:44">
      <c r="A334" s="60" t="s">
        <v>13554</v>
      </c>
      <c r="B334" s="60" t="s">
        <v>13555</v>
      </c>
      <c r="C334" s="60" t="s">
        <v>13556</v>
      </c>
      <c r="D334" s="60" t="s">
        <v>13557</v>
      </c>
      <c r="E334" s="60" t="s">
        <v>1122</v>
      </c>
      <c r="F334" s="60" t="s">
        <v>288</v>
      </c>
      <c r="G334" s="60" t="s">
        <v>1689</v>
      </c>
      <c r="H334" s="60" t="s">
        <v>14631</v>
      </c>
      <c r="I334" s="60" t="s">
        <v>146</v>
      </c>
      <c r="J334" s="61">
        <v>2</v>
      </c>
      <c r="K334" s="61">
        <v>3</v>
      </c>
      <c r="L334" s="61">
        <v>0</v>
      </c>
      <c r="M334" s="61">
        <v>5</v>
      </c>
      <c r="N334" s="62" t="s">
        <v>290</v>
      </c>
      <c r="O334" s="62" t="s">
        <v>290</v>
      </c>
      <c r="P334" s="62" t="s">
        <v>290</v>
      </c>
      <c r="Q334" s="62" t="s">
        <v>290</v>
      </c>
      <c r="R334" s="62">
        <v>0</v>
      </c>
      <c r="S334" s="62">
        <v>0</v>
      </c>
      <c r="T334" s="62" t="s">
        <v>290</v>
      </c>
      <c r="U334" s="62">
        <v>0</v>
      </c>
      <c r="V334" s="62">
        <v>0</v>
      </c>
      <c r="W334" s="62">
        <v>0</v>
      </c>
      <c r="X334" s="62">
        <v>0</v>
      </c>
      <c r="Y334" s="62">
        <v>0</v>
      </c>
      <c r="Z334" s="62">
        <v>0</v>
      </c>
      <c r="AA334" s="62">
        <v>0</v>
      </c>
      <c r="AB334" s="62">
        <v>0</v>
      </c>
      <c r="AC334" s="62">
        <v>0</v>
      </c>
      <c r="AD334" s="62">
        <v>0</v>
      </c>
      <c r="AE334" s="62">
        <v>0</v>
      </c>
      <c r="AF334" s="62">
        <v>0</v>
      </c>
      <c r="AG334" s="62">
        <v>0</v>
      </c>
      <c r="AH334" s="62">
        <v>0</v>
      </c>
      <c r="AI334" s="62">
        <v>0</v>
      </c>
      <c r="AJ334" s="62">
        <v>0</v>
      </c>
      <c r="AK334" s="62">
        <v>15</v>
      </c>
      <c r="AL334" s="62">
        <v>0</v>
      </c>
      <c r="AM334" s="62">
        <v>0</v>
      </c>
      <c r="AN334" s="62">
        <v>0</v>
      </c>
      <c r="AO334" s="62" t="s">
        <v>290</v>
      </c>
      <c r="AP334" s="62" t="s">
        <v>290</v>
      </c>
      <c r="AQ334" s="62">
        <v>15</v>
      </c>
      <c r="AR334" t="b">
        <f>IFERROR(MATCH('2019'!A334, '2020'!A:A, 0) &gt;0, FALSE)</f>
        <v>1</v>
      </c>
    </row>
    <row r="335" spans="1:44">
      <c r="A335" s="60" t="s">
        <v>1934</v>
      </c>
      <c r="B335" s="60" t="s">
        <v>1935</v>
      </c>
      <c r="C335" s="60" t="s">
        <v>16079</v>
      </c>
      <c r="D335" s="60" t="s">
        <v>1938</v>
      </c>
      <c r="E335" s="60" t="s">
        <v>1122</v>
      </c>
      <c r="F335" s="60" t="s">
        <v>288</v>
      </c>
      <c r="G335" s="60" t="s">
        <v>1939</v>
      </c>
      <c r="H335" s="60" t="s">
        <v>14633</v>
      </c>
      <c r="I335" s="60" t="s">
        <v>146</v>
      </c>
      <c r="J335" s="61">
        <v>2</v>
      </c>
      <c r="K335" s="61">
        <v>2.5</v>
      </c>
      <c r="L335" s="61">
        <v>1.5</v>
      </c>
      <c r="M335" s="61">
        <v>6</v>
      </c>
      <c r="N335" s="62">
        <v>0</v>
      </c>
      <c r="O335" s="62">
        <v>0</v>
      </c>
      <c r="P335" s="62">
        <v>0</v>
      </c>
      <c r="Q335" s="62">
        <v>0</v>
      </c>
      <c r="R335" s="62">
        <v>0</v>
      </c>
      <c r="S335" s="62">
        <v>0</v>
      </c>
      <c r="T335" s="62">
        <v>0</v>
      </c>
      <c r="U335" s="62">
        <v>0</v>
      </c>
      <c r="V335" s="62">
        <v>0</v>
      </c>
      <c r="W335" s="62">
        <v>0</v>
      </c>
      <c r="X335" s="62">
        <v>0</v>
      </c>
      <c r="Y335" s="62" t="s">
        <v>290</v>
      </c>
      <c r="Z335" s="62" t="s">
        <v>290</v>
      </c>
      <c r="AA335" s="62">
        <v>0</v>
      </c>
      <c r="AB335" s="62">
        <v>0</v>
      </c>
      <c r="AC335" s="62">
        <v>0</v>
      </c>
      <c r="AD335" s="62">
        <v>0</v>
      </c>
      <c r="AE335" s="62">
        <v>0</v>
      </c>
      <c r="AF335" s="62">
        <v>0</v>
      </c>
      <c r="AG335" s="62">
        <v>0</v>
      </c>
      <c r="AH335" s="62">
        <v>0</v>
      </c>
      <c r="AI335" s="62">
        <v>0</v>
      </c>
      <c r="AJ335" s="62">
        <v>0</v>
      </c>
      <c r="AK335" s="62">
        <v>0</v>
      </c>
      <c r="AL335" s="62">
        <v>0</v>
      </c>
      <c r="AM335" s="62">
        <v>10</v>
      </c>
      <c r="AN335" s="62">
        <v>0</v>
      </c>
      <c r="AO335" s="62">
        <v>0</v>
      </c>
      <c r="AP335" s="62">
        <v>10</v>
      </c>
      <c r="AQ335" s="62">
        <v>10</v>
      </c>
      <c r="AR335" t="b">
        <f>IFERROR(MATCH('2019'!A335, '2020'!A:A, 0) &gt;0, FALSE)</f>
        <v>1</v>
      </c>
    </row>
    <row r="336" spans="1:44">
      <c r="A336" s="60" t="s">
        <v>1940</v>
      </c>
      <c r="B336" s="60" t="s">
        <v>1941</v>
      </c>
      <c r="C336" s="60" t="s">
        <v>14634</v>
      </c>
      <c r="D336" s="60" t="s">
        <v>15621</v>
      </c>
      <c r="E336" s="60" t="s">
        <v>1122</v>
      </c>
      <c r="F336" s="60" t="s">
        <v>288</v>
      </c>
      <c r="G336" s="60" t="s">
        <v>1705</v>
      </c>
      <c r="H336" s="60" t="s">
        <v>14637</v>
      </c>
      <c r="I336" s="60" t="s">
        <v>146</v>
      </c>
      <c r="J336" s="61">
        <v>1.5</v>
      </c>
      <c r="K336" s="61">
        <v>1.5</v>
      </c>
      <c r="L336" s="61">
        <v>1.5</v>
      </c>
      <c r="M336" s="61">
        <v>4.5</v>
      </c>
      <c r="N336" s="62">
        <v>0</v>
      </c>
      <c r="O336" s="62">
        <v>0</v>
      </c>
      <c r="P336" s="62">
        <v>0</v>
      </c>
      <c r="Q336" s="62">
        <v>0</v>
      </c>
      <c r="R336" s="62">
        <v>0</v>
      </c>
      <c r="S336" s="62">
        <v>0</v>
      </c>
      <c r="T336" s="62">
        <v>0</v>
      </c>
      <c r="U336" s="62">
        <v>0</v>
      </c>
      <c r="V336" s="62">
        <v>0</v>
      </c>
      <c r="W336" s="62">
        <v>0</v>
      </c>
      <c r="X336" s="62">
        <v>0</v>
      </c>
      <c r="Y336" s="62">
        <v>0</v>
      </c>
      <c r="Z336" s="62">
        <v>10</v>
      </c>
      <c r="AA336" s="62">
        <v>0</v>
      </c>
      <c r="AB336" s="62">
        <v>0</v>
      </c>
      <c r="AC336" s="62">
        <v>0</v>
      </c>
      <c r="AD336" s="62">
        <v>0</v>
      </c>
      <c r="AE336" s="62">
        <v>0</v>
      </c>
      <c r="AF336" s="62">
        <v>0</v>
      </c>
      <c r="AG336" s="62">
        <v>0</v>
      </c>
      <c r="AH336" s="62" t="s">
        <v>290</v>
      </c>
      <c r="AI336" s="62">
        <v>0</v>
      </c>
      <c r="AJ336" s="62">
        <v>0</v>
      </c>
      <c r="AK336" s="62" t="s">
        <v>290</v>
      </c>
      <c r="AL336" s="62">
        <v>0</v>
      </c>
      <c r="AM336" s="62">
        <v>0</v>
      </c>
      <c r="AN336" s="62">
        <v>0</v>
      </c>
      <c r="AO336" s="62" t="s">
        <v>290</v>
      </c>
      <c r="AP336" s="62" t="s">
        <v>290</v>
      </c>
      <c r="AQ336" s="62">
        <v>10</v>
      </c>
      <c r="AR336" t="b">
        <f>IFERROR(MATCH('2019'!A336, '2020'!A:A, 0) &gt;0, FALSE)</f>
        <v>1</v>
      </c>
    </row>
    <row r="337" spans="1:44">
      <c r="A337" s="60" t="s">
        <v>1945</v>
      </c>
      <c r="B337" s="60" t="s">
        <v>1946</v>
      </c>
      <c r="C337" s="60" t="s">
        <v>5881</v>
      </c>
      <c r="D337" s="60" t="s">
        <v>1949</v>
      </c>
      <c r="E337" s="60" t="s">
        <v>1122</v>
      </c>
      <c r="F337" s="60" t="s">
        <v>288</v>
      </c>
      <c r="G337" s="60" t="s">
        <v>1754</v>
      </c>
      <c r="H337" s="60" t="s">
        <v>14645</v>
      </c>
      <c r="I337" s="60" t="s">
        <v>146</v>
      </c>
      <c r="J337" s="61">
        <v>1</v>
      </c>
      <c r="K337" s="61">
        <v>5</v>
      </c>
      <c r="L337" s="61">
        <v>0</v>
      </c>
      <c r="M337" s="61">
        <v>6</v>
      </c>
      <c r="N337" s="62">
        <v>14</v>
      </c>
      <c r="O337" s="62" t="s">
        <v>290</v>
      </c>
      <c r="P337" s="62" t="s">
        <v>290</v>
      </c>
      <c r="Q337" s="62" t="s">
        <v>290</v>
      </c>
      <c r="R337" s="62" t="s">
        <v>290</v>
      </c>
      <c r="S337" s="62">
        <v>0</v>
      </c>
      <c r="T337" s="62">
        <v>0</v>
      </c>
      <c r="U337" s="62">
        <v>0</v>
      </c>
      <c r="V337" s="62">
        <v>0</v>
      </c>
      <c r="W337" s="62">
        <v>0</v>
      </c>
      <c r="X337" s="62">
        <v>0</v>
      </c>
      <c r="Y337" s="62">
        <v>0</v>
      </c>
      <c r="Z337" s="62">
        <v>0</v>
      </c>
      <c r="AA337" s="62">
        <v>0</v>
      </c>
      <c r="AB337" s="62">
        <v>0</v>
      </c>
      <c r="AC337" s="62">
        <v>0</v>
      </c>
      <c r="AD337" s="62">
        <v>0</v>
      </c>
      <c r="AE337" s="62">
        <v>0</v>
      </c>
      <c r="AF337" s="62">
        <v>0</v>
      </c>
      <c r="AG337" s="62">
        <v>0</v>
      </c>
      <c r="AH337" s="62" t="s">
        <v>290</v>
      </c>
      <c r="AI337" s="62">
        <v>0</v>
      </c>
      <c r="AJ337" s="62" t="s">
        <v>290</v>
      </c>
      <c r="AK337" s="62" t="s">
        <v>290</v>
      </c>
      <c r="AL337" s="62">
        <v>0</v>
      </c>
      <c r="AM337" s="62">
        <v>16</v>
      </c>
      <c r="AN337" s="62" t="s">
        <v>290</v>
      </c>
      <c r="AO337" s="62">
        <v>15</v>
      </c>
      <c r="AP337" s="62">
        <v>15</v>
      </c>
      <c r="AQ337" s="62">
        <v>30</v>
      </c>
      <c r="AR337" t="b">
        <f>IFERROR(MATCH('2019'!A337, '2020'!A:A, 0) &gt;0, FALSE)</f>
        <v>1</v>
      </c>
    </row>
    <row r="338" spans="1:44">
      <c r="A338" s="60" t="s">
        <v>15622</v>
      </c>
      <c r="B338" s="60" t="s">
        <v>15623</v>
      </c>
      <c r="C338" s="60" t="s">
        <v>16080</v>
      </c>
      <c r="D338" s="60" t="s">
        <v>16081</v>
      </c>
      <c r="E338" s="60" t="s">
        <v>1122</v>
      </c>
      <c r="F338" s="60" t="s">
        <v>288</v>
      </c>
      <c r="G338" s="60" t="s">
        <v>1785</v>
      </c>
      <c r="H338" s="60" t="s">
        <v>16082</v>
      </c>
      <c r="I338" s="60" t="s">
        <v>146</v>
      </c>
      <c r="J338" s="61">
        <v>2</v>
      </c>
      <c r="K338" s="61">
        <v>2</v>
      </c>
      <c r="L338" s="61">
        <v>1</v>
      </c>
      <c r="M338" s="61">
        <v>5</v>
      </c>
      <c r="N338" s="62" t="s">
        <v>290</v>
      </c>
      <c r="O338" s="62" t="s">
        <v>290</v>
      </c>
      <c r="P338" s="62">
        <v>0</v>
      </c>
      <c r="Q338" s="62">
        <v>0</v>
      </c>
      <c r="R338" s="62">
        <v>0</v>
      </c>
      <c r="S338" s="62">
        <v>0</v>
      </c>
      <c r="T338" s="62">
        <v>0</v>
      </c>
      <c r="U338" s="62">
        <v>0</v>
      </c>
      <c r="V338" s="62">
        <v>0</v>
      </c>
      <c r="W338" s="62">
        <v>0</v>
      </c>
      <c r="X338" s="62">
        <v>0</v>
      </c>
      <c r="Y338" s="62">
        <v>0</v>
      </c>
      <c r="Z338" s="62">
        <v>0</v>
      </c>
      <c r="AA338" s="62">
        <v>0</v>
      </c>
      <c r="AB338" s="62">
        <v>0</v>
      </c>
      <c r="AC338" s="62">
        <v>0</v>
      </c>
      <c r="AD338" s="62">
        <v>0</v>
      </c>
      <c r="AE338" s="62">
        <v>0</v>
      </c>
      <c r="AF338" s="62">
        <v>0</v>
      </c>
      <c r="AG338" s="62">
        <v>0</v>
      </c>
      <c r="AH338" s="62">
        <v>0</v>
      </c>
      <c r="AI338" s="62">
        <v>0</v>
      </c>
      <c r="AJ338" s="62">
        <v>0</v>
      </c>
      <c r="AK338" s="62" t="s">
        <v>290</v>
      </c>
      <c r="AL338" s="62">
        <v>0</v>
      </c>
      <c r="AM338" s="62">
        <v>0</v>
      </c>
      <c r="AN338" s="62">
        <v>0</v>
      </c>
      <c r="AO338" s="62" t="s">
        <v>290</v>
      </c>
      <c r="AP338" s="62" t="s">
        <v>290</v>
      </c>
      <c r="AQ338" s="62" t="s">
        <v>290</v>
      </c>
      <c r="AR338" t="b">
        <f>IFERROR(MATCH('2019'!A338, '2020'!A:A, 0) &gt;0, FALSE)</f>
        <v>1</v>
      </c>
    </row>
    <row r="339" spans="1:44">
      <c r="A339" s="60" t="s">
        <v>1950</v>
      </c>
      <c r="B339" s="60" t="s">
        <v>1951</v>
      </c>
      <c r="C339" s="60" t="s">
        <v>5885</v>
      </c>
      <c r="D339" s="60" t="s">
        <v>1954</v>
      </c>
      <c r="E339" s="60" t="s">
        <v>1122</v>
      </c>
      <c r="F339" s="60" t="s">
        <v>288</v>
      </c>
      <c r="G339" s="60" t="s">
        <v>1923</v>
      </c>
      <c r="H339" s="60" t="s">
        <v>14654</v>
      </c>
      <c r="I339" s="60" t="s">
        <v>146</v>
      </c>
      <c r="J339" s="61">
        <v>2</v>
      </c>
      <c r="K339" s="61">
        <v>5</v>
      </c>
      <c r="L339" s="61">
        <v>0</v>
      </c>
      <c r="M339" s="61">
        <v>7</v>
      </c>
      <c r="N339" s="62">
        <v>20</v>
      </c>
      <c r="O339" s="62" t="s">
        <v>290</v>
      </c>
      <c r="P339" s="62" t="s">
        <v>290</v>
      </c>
      <c r="Q339" s="62" t="s">
        <v>290</v>
      </c>
      <c r="R339" s="62" t="s">
        <v>290</v>
      </c>
      <c r="S339" s="62">
        <v>0</v>
      </c>
      <c r="T339" s="62">
        <v>0</v>
      </c>
      <c r="U339" s="62">
        <v>0</v>
      </c>
      <c r="V339" s="62">
        <v>0</v>
      </c>
      <c r="W339" s="62">
        <v>0</v>
      </c>
      <c r="X339" s="62">
        <v>0</v>
      </c>
      <c r="Y339" s="62">
        <v>0</v>
      </c>
      <c r="Z339" s="62">
        <v>0</v>
      </c>
      <c r="AA339" s="62">
        <v>0</v>
      </c>
      <c r="AB339" s="62">
        <v>0</v>
      </c>
      <c r="AC339" s="62">
        <v>0</v>
      </c>
      <c r="AD339" s="62">
        <v>0</v>
      </c>
      <c r="AE339" s="62">
        <v>0</v>
      </c>
      <c r="AF339" s="62">
        <v>0</v>
      </c>
      <c r="AG339" s="62">
        <v>0</v>
      </c>
      <c r="AH339" s="62" t="s">
        <v>290</v>
      </c>
      <c r="AI339" s="62">
        <v>0</v>
      </c>
      <c r="AJ339" s="62">
        <v>0</v>
      </c>
      <c r="AK339" s="62">
        <v>0</v>
      </c>
      <c r="AL339" s="62">
        <v>0</v>
      </c>
      <c r="AM339" s="62">
        <v>0</v>
      </c>
      <c r="AN339" s="62">
        <v>26</v>
      </c>
      <c r="AO339" s="62" t="s">
        <v>290</v>
      </c>
      <c r="AP339" s="62">
        <v>20</v>
      </c>
      <c r="AQ339" s="62">
        <v>27</v>
      </c>
      <c r="AR339" t="b">
        <f>IFERROR(MATCH('2019'!A339, '2020'!A:A, 0) &gt;0, FALSE)</f>
        <v>1</v>
      </c>
    </row>
    <row r="340" spans="1:44">
      <c r="A340" s="60" t="s">
        <v>1955</v>
      </c>
      <c r="B340" s="60" t="s">
        <v>1956</v>
      </c>
      <c r="C340" s="60" t="s">
        <v>16083</v>
      </c>
      <c r="D340" s="60" t="s">
        <v>16084</v>
      </c>
      <c r="E340" s="60" t="s">
        <v>1122</v>
      </c>
      <c r="F340" s="60" t="s">
        <v>288</v>
      </c>
      <c r="G340" s="60" t="s">
        <v>1760</v>
      </c>
      <c r="H340" s="60" t="s">
        <v>16085</v>
      </c>
      <c r="I340" s="60" t="s">
        <v>146</v>
      </c>
      <c r="J340" s="61">
        <v>1</v>
      </c>
      <c r="K340" s="61">
        <v>2</v>
      </c>
      <c r="L340" s="61">
        <v>0</v>
      </c>
      <c r="M340" s="61">
        <v>3</v>
      </c>
      <c r="N340" s="62">
        <v>0</v>
      </c>
      <c r="O340" s="62">
        <v>0</v>
      </c>
      <c r="P340" s="62">
        <v>0</v>
      </c>
      <c r="Q340" s="62">
        <v>0</v>
      </c>
      <c r="R340" s="62">
        <v>0</v>
      </c>
      <c r="S340" s="62">
        <v>0</v>
      </c>
      <c r="T340" s="62">
        <v>0</v>
      </c>
      <c r="U340" s="62">
        <v>0</v>
      </c>
      <c r="V340" s="62" t="s">
        <v>290</v>
      </c>
      <c r="W340" s="62">
        <v>0</v>
      </c>
      <c r="X340" s="62">
        <v>0</v>
      </c>
      <c r="Y340" s="62">
        <v>0</v>
      </c>
      <c r="Z340" s="62">
        <v>0</v>
      </c>
      <c r="AA340" s="62">
        <v>0</v>
      </c>
      <c r="AB340" s="62">
        <v>0</v>
      </c>
      <c r="AC340" s="62">
        <v>0</v>
      </c>
      <c r="AD340" s="62">
        <v>0</v>
      </c>
      <c r="AE340" s="62">
        <v>0</v>
      </c>
      <c r="AF340" s="62">
        <v>0</v>
      </c>
      <c r="AG340" s="62">
        <v>0</v>
      </c>
      <c r="AH340" s="62">
        <v>0</v>
      </c>
      <c r="AI340" s="62">
        <v>0</v>
      </c>
      <c r="AJ340" s="62">
        <v>0</v>
      </c>
      <c r="AK340" s="62" t="s">
        <v>290</v>
      </c>
      <c r="AL340" s="62">
        <v>0</v>
      </c>
      <c r="AM340" s="62">
        <v>0</v>
      </c>
      <c r="AN340" s="62" t="s">
        <v>290</v>
      </c>
      <c r="AO340" s="62" t="s">
        <v>290</v>
      </c>
      <c r="AP340" s="62" t="s">
        <v>290</v>
      </c>
      <c r="AQ340" s="62" t="s">
        <v>290</v>
      </c>
      <c r="AR340" t="b">
        <f>IFERROR(MATCH('2019'!A340, '2020'!A:A, 0) &gt;0, FALSE)</f>
        <v>1</v>
      </c>
    </row>
    <row r="341" spans="1:44">
      <c r="A341" s="60" t="s">
        <v>1964</v>
      </c>
      <c r="B341" s="60" t="s">
        <v>1965</v>
      </c>
      <c r="C341" s="60" t="s">
        <v>5892</v>
      </c>
      <c r="D341" s="60" t="s">
        <v>1968</v>
      </c>
      <c r="E341" s="60" t="s">
        <v>1122</v>
      </c>
      <c r="F341" s="60" t="s">
        <v>288</v>
      </c>
      <c r="G341" s="60" t="s">
        <v>1810</v>
      </c>
      <c r="H341" s="60" t="s">
        <v>14655</v>
      </c>
      <c r="I341" s="60" t="s">
        <v>146</v>
      </c>
      <c r="J341" s="61">
        <v>3.5</v>
      </c>
      <c r="K341" s="61">
        <v>7</v>
      </c>
      <c r="L341" s="61">
        <v>2.8</v>
      </c>
      <c r="M341" s="61">
        <v>13.3</v>
      </c>
      <c r="N341" s="62">
        <v>17</v>
      </c>
      <c r="O341" s="62">
        <v>17</v>
      </c>
      <c r="P341" s="62">
        <v>13</v>
      </c>
      <c r="Q341" s="62">
        <v>15</v>
      </c>
      <c r="R341" s="62">
        <v>10</v>
      </c>
      <c r="S341" s="62" t="s">
        <v>290</v>
      </c>
      <c r="T341" s="62">
        <v>14</v>
      </c>
      <c r="U341" s="62">
        <v>10</v>
      </c>
      <c r="V341" s="62">
        <v>11</v>
      </c>
      <c r="W341" s="62" t="s">
        <v>290</v>
      </c>
      <c r="X341" s="62">
        <v>0</v>
      </c>
      <c r="Y341" s="62">
        <v>0</v>
      </c>
      <c r="Z341" s="62">
        <v>0</v>
      </c>
      <c r="AA341" s="62">
        <v>0</v>
      </c>
      <c r="AB341" s="62">
        <v>0</v>
      </c>
      <c r="AC341" s="62">
        <v>0</v>
      </c>
      <c r="AD341" s="62">
        <v>0</v>
      </c>
      <c r="AE341" s="62">
        <v>0</v>
      </c>
      <c r="AF341" s="62">
        <v>0</v>
      </c>
      <c r="AG341" s="62">
        <v>0</v>
      </c>
      <c r="AH341" s="62">
        <v>104</v>
      </c>
      <c r="AI341" s="62">
        <v>0</v>
      </c>
      <c r="AJ341" s="62">
        <v>0</v>
      </c>
      <c r="AK341" s="62" t="s">
        <v>290</v>
      </c>
      <c r="AL341" s="62">
        <v>0</v>
      </c>
      <c r="AM341" s="62" t="s">
        <v>290</v>
      </c>
      <c r="AN341" s="62" t="s">
        <v>290</v>
      </c>
      <c r="AO341" s="62">
        <v>48</v>
      </c>
      <c r="AP341" s="62">
        <v>71</v>
      </c>
      <c r="AQ341" s="62">
        <v>119</v>
      </c>
      <c r="AR341" t="b">
        <f>IFERROR(MATCH('2019'!A341, '2020'!A:A, 0) &gt;0, FALSE)</f>
        <v>1</v>
      </c>
    </row>
    <row r="342" spans="1:44">
      <c r="A342" s="60" t="s">
        <v>1975</v>
      </c>
      <c r="B342" s="60" t="s">
        <v>1976</v>
      </c>
      <c r="C342" s="60" t="s">
        <v>14656</v>
      </c>
      <c r="D342" s="60" t="s">
        <v>1979</v>
      </c>
      <c r="E342" s="60" t="s">
        <v>1122</v>
      </c>
      <c r="F342" s="60" t="s">
        <v>288</v>
      </c>
      <c r="G342" s="60" t="s">
        <v>1980</v>
      </c>
      <c r="H342" s="60" t="s">
        <v>14657</v>
      </c>
      <c r="I342" s="60" t="s">
        <v>146</v>
      </c>
      <c r="J342" s="61">
        <v>1.5</v>
      </c>
      <c r="K342" s="61">
        <v>2.8</v>
      </c>
      <c r="L342" s="61">
        <v>0</v>
      </c>
      <c r="M342" s="61">
        <v>4.3</v>
      </c>
      <c r="N342" s="62" t="s">
        <v>290</v>
      </c>
      <c r="O342" s="62" t="s">
        <v>290</v>
      </c>
      <c r="P342" s="62" t="s">
        <v>290</v>
      </c>
      <c r="Q342" s="62" t="s">
        <v>290</v>
      </c>
      <c r="R342" s="62" t="s">
        <v>290</v>
      </c>
      <c r="S342" s="62" t="s">
        <v>290</v>
      </c>
      <c r="T342" s="62">
        <v>0</v>
      </c>
      <c r="U342" s="62" t="s">
        <v>290</v>
      </c>
      <c r="V342" s="62" t="s">
        <v>290</v>
      </c>
      <c r="W342" s="62" t="s">
        <v>290</v>
      </c>
      <c r="X342" s="62">
        <v>0</v>
      </c>
      <c r="Y342" s="62">
        <v>0</v>
      </c>
      <c r="Z342" s="62">
        <v>0</v>
      </c>
      <c r="AA342" s="62">
        <v>0</v>
      </c>
      <c r="AB342" s="62">
        <v>0</v>
      </c>
      <c r="AC342" s="62">
        <v>0</v>
      </c>
      <c r="AD342" s="62">
        <v>0</v>
      </c>
      <c r="AE342" s="62">
        <v>0</v>
      </c>
      <c r="AF342" s="62">
        <v>0</v>
      </c>
      <c r="AG342" s="62">
        <v>0</v>
      </c>
      <c r="AH342" s="62">
        <v>14</v>
      </c>
      <c r="AI342" s="62">
        <v>0</v>
      </c>
      <c r="AJ342" s="62">
        <v>0</v>
      </c>
      <c r="AK342" s="62">
        <v>0</v>
      </c>
      <c r="AL342" s="62">
        <v>0</v>
      </c>
      <c r="AM342" s="62">
        <v>0</v>
      </c>
      <c r="AN342" s="62" t="s">
        <v>290</v>
      </c>
      <c r="AO342" s="62">
        <v>14</v>
      </c>
      <c r="AP342" s="62" t="s">
        <v>290</v>
      </c>
      <c r="AQ342" s="62">
        <v>22</v>
      </c>
      <c r="AR342" t="b">
        <f>IFERROR(MATCH('2019'!A342, '2020'!A:A, 0) &gt;0, FALSE)</f>
        <v>1</v>
      </c>
    </row>
    <row r="343" spans="1:44">
      <c r="A343" s="60" t="s">
        <v>1981</v>
      </c>
      <c r="B343" s="60" t="s">
        <v>1982</v>
      </c>
      <c r="C343" s="60" t="s">
        <v>14658</v>
      </c>
      <c r="D343" s="60" t="s">
        <v>1985</v>
      </c>
      <c r="E343" s="60" t="s">
        <v>1122</v>
      </c>
      <c r="F343" s="60" t="s">
        <v>288</v>
      </c>
      <c r="G343" s="60" t="s">
        <v>1699</v>
      </c>
      <c r="H343" s="60" t="s">
        <v>14659</v>
      </c>
      <c r="I343" s="60" t="s">
        <v>146</v>
      </c>
      <c r="J343" s="61">
        <v>0.2</v>
      </c>
      <c r="K343" s="61">
        <v>3</v>
      </c>
      <c r="L343" s="61">
        <v>3.5</v>
      </c>
      <c r="M343" s="61">
        <v>6.7</v>
      </c>
      <c r="N343" s="62">
        <v>37</v>
      </c>
      <c r="O343" s="62" t="s">
        <v>290</v>
      </c>
      <c r="P343" s="62">
        <v>0</v>
      </c>
      <c r="Q343" s="62">
        <v>0</v>
      </c>
      <c r="R343" s="62">
        <v>0</v>
      </c>
      <c r="S343" s="62">
        <v>0</v>
      </c>
      <c r="T343" s="62">
        <v>0</v>
      </c>
      <c r="U343" s="62">
        <v>0</v>
      </c>
      <c r="V343" s="62">
        <v>0</v>
      </c>
      <c r="W343" s="62">
        <v>0</v>
      </c>
      <c r="X343" s="62">
        <v>0</v>
      </c>
      <c r="Y343" s="62">
        <v>0</v>
      </c>
      <c r="Z343" s="62">
        <v>0</v>
      </c>
      <c r="AA343" s="62">
        <v>0</v>
      </c>
      <c r="AB343" s="62">
        <v>0</v>
      </c>
      <c r="AC343" s="62">
        <v>0</v>
      </c>
      <c r="AD343" s="62">
        <v>0</v>
      </c>
      <c r="AE343" s="62">
        <v>0</v>
      </c>
      <c r="AF343" s="62">
        <v>0</v>
      </c>
      <c r="AG343" s="62">
        <v>0</v>
      </c>
      <c r="AH343" s="62" t="s">
        <v>290</v>
      </c>
      <c r="AI343" s="62">
        <v>0</v>
      </c>
      <c r="AJ343" s="62" t="s">
        <v>290</v>
      </c>
      <c r="AK343" s="62">
        <v>0</v>
      </c>
      <c r="AL343" s="62">
        <v>0</v>
      </c>
      <c r="AM343" s="62">
        <v>19</v>
      </c>
      <c r="AN343" s="62">
        <v>19</v>
      </c>
      <c r="AO343" s="62">
        <v>29</v>
      </c>
      <c r="AP343" s="62">
        <v>17</v>
      </c>
      <c r="AQ343" s="62">
        <v>46</v>
      </c>
      <c r="AR343" t="b">
        <f>IFERROR(MATCH('2019'!A343, '2020'!A:A, 0) &gt;0, FALSE)</f>
        <v>1</v>
      </c>
    </row>
    <row r="344" spans="1:44">
      <c r="A344" s="60" t="s">
        <v>1986</v>
      </c>
      <c r="B344" s="60" t="s">
        <v>1987</v>
      </c>
      <c r="C344" s="60" t="s">
        <v>5901</v>
      </c>
      <c r="D344" s="60" t="s">
        <v>1990</v>
      </c>
      <c r="E344" s="60" t="s">
        <v>1122</v>
      </c>
      <c r="F344" s="60" t="s">
        <v>288</v>
      </c>
      <c r="G344" s="60" t="s">
        <v>1854</v>
      </c>
      <c r="H344" s="60" t="s">
        <v>14660</v>
      </c>
      <c r="I344" s="60" t="s">
        <v>146</v>
      </c>
      <c r="J344" s="61">
        <v>4.5</v>
      </c>
      <c r="K344" s="61">
        <v>15.5</v>
      </c>
      <c r="L344" s="61">
        <v>12.5</v>
      </c>
      <c r="M344" s="61">
        <v>32.5</v>
      </c>
      <c r="N344" s="62">
        <v>0</v>
      </c>
      <c r="O344" s="62">
        <v>28</v>
      </c>
      <c r="P344" s="62">
        <v>38</v>
      </c>
      <c r="Q344" s="62">
        <v>23</v>
      </c>
      <c r="R344" s="62">
        <v>18</v>
      </c>
      <c r="S344" s="62">
        <v>10</v>
      </c>
      <c r="T344" s="62">
        <v>18</v>
      </c>
      <c r="U344" s="62">
        <v>21</v>
      </c>
      <c r="V344" s="62">
        <v>10</v>
      </c>
      <c r="W344" s="62">
        <v>12</v>
      </c>
      <c r="X344" s="62">
        <v>0</v>
      </c>
      <c r="Y344" s="62">
        <v>0</v>
      </c>
      <c r="Z344" s="62">
        <v>0</v>
      </c>
      <c r="AA344" s="62">
        <v>0</v>
      </c>
      <c r="AB344" s="62">
        <v>0</v>
      </c>
      <c r="AC344" s="62">
        <v>0</v>
      </c>
      <c r="AD344" s="62">
        <v>0</v>
      </c>
      <c r="AE344" s="62">
        <v>0</v>
      </c>
      <c r="AF344" s="62">
        <v>0</v>
      </c>
      <c r="AG344" s="62">
        <v>0</v>
      </c>
      <c r="AH344" s="62">
        <v>12</v>
      </c>
      <c r="AI344" s="62">
        <v>0</v>
      </c>
      <c r="AJ344" s="62" t="s">
        <v>290</v>
      </c>
      <c r="AK344" s="62">
        <v>152</v>
      </c>
      <c r="AL344" s="62">
        <v>0</v>
      </c>
      <c r="AM344" s="62" t="s">
        <v>290</v>
      </c>
      <c r="AN344" s="62" t="s">
        <v>290</v>
      </c>
      <c r="AO344" s="62">
        <v>89</v>
      </c>
      <c r="AP344" s="62">
        <v>89</v>
      </c>
      <c r="AQ344" s="62">
        <v>178</v>
      </c>
      <c r="AR344" t="b">
        <f>IFERROR(MATCH('2019'!A344, '2020'!A:A, 0) &gt;0, FALSE)</f>
        <v>1</v>
      </c>
    </row>
    <row r="345" spans="1:44">
      <c r="A345" s="60" t="s">
        <v>1991</v>
      </c>
      <c r="B345" s="60" t="s">
        <v>282</v>
      </c>
      <c r="C345" s="60" t="s">
        <v>5904</v>
      </c>
      <c r="D345" s="60" t="s">
        <v>1994</v>
      </c>
      <c r="E345" s="60" t="s">
        <v>1122</v>
      </c>
      <c r="F345" s="60" t="s">
        <v>288</v>
      </c>
      <c r="G345" s="60" t="s">
        <v>1901</v>
      </c>
      <c r="H345" s="60" t="s">
        <v>14661</v>
      </c>
      <c r="I345" s="60" t="s">
        <v>146</v>
      </c>
      <c r="J345" s="61">
        <v>3.5</v>
      </c>
      <c r="K345" s="61">
        <v>14</v>
      </c>
      <c r="L345" s="61">
        <v>0</v>
      </c>
      <c r="M345" s="61">
        <v>17.5</v>
      </c>
      <c r="N345" s="62">
        <v>71</v>
      </c>
      <c r="O345" s="62">
        <v>15</v>
      </c>
      <c r="P345" s="62" t="s">
        <v>290</v>
      </c>
      <c r="Q345" s="62">
        <v>10</v>
      </c>
      <c r="R345" s="62" t="s">
        <v>290</v>
      </c>
      <c r="S345" s="62">
        <v>10</v>
      </c>
      <c r="T345" s="62">
        <v>13</v>
      </c>
      <c r="U345" s="62">
        <v>11</v>
      </c>
      <c r="V345" s="62">
        <v>12</v>
      </c>
      <c r="W345" s="62">
        <v>10</v>
      </c>
      <c r="X345" s="62">
        <v>0</v>
      </c>
      <c r="Y345" s="62">
        <v>0</v>
      </c>
      <c r="Z345" s="62">
        <v>0</v>
      </c>
      <c r="AA345" s="62">
        <v>0</v>
      </c>
      <c r="AB345" s="62">
        <v>0</v>
      </c>
      <c r="AC345" s="62">
        <v>0</v>
      </c>
      <c r="AD345" s="62">
        <v>0</v>
      </c>
      <c r="AE345" s="62">
        <v>0</v>
      </c>
      <c r="AF345" s="62">
        <v>0</v>
      </c>
      <c r="AG345" s="62">
        <v>0</v>
      </c>
      <c r="AH345" s="62" t="s">
        <v>290</v>
      </c>
      <c r="AI345" s="62">
        <v>0</v>
      </c>
      <c r="AJ345" s="62">
        <v>12</v>
      </c>
      <c r="AK345" s="62">
        <v>15</v>
      </c>
      <c r="AL345" s="62">
        <v>0</v>
      </c>
      <c r="AM345" s="62">
        <v>130</v>
      </c>
      <c r="AN345" s="62" t="s">
        <v>290</v>
      </c>
      <c r="AO345" s="62">
        <v>85</v>
      </c>
      <c r="AP345" s="62">
        <v>82</v>
      </c>
      <c r="AQ345" s="62">
        <v>167</v>
      </c>
      <c r="AR345" t="b">
        <f>IFERROR(MATCH('2019'!A345, '2020'!A:A, 0) &gt;0, FALSE)</f>
        <v>1</v>
      </c>
    </row>
    <row r="346" spans="1:44">
      <c r="A346" s="60" t="s">
        <v>1995</v>
      </c>
      <c r="B346" s="60" t="s">
        <v>1996</v>
      </c>
      <c r="C346" s="60" t="s">
        <v>11887</v>
      </c>
      <c r="D346" s="60" t="s">
        <v>1998</v>
      </c>
      <c r="E346" s="60" t="s">
        <v>1122</v>
      </c>
      <c r="F346" s="60" t="s">
        <v>288</v>
      </c>
      <c r="G346" s="60" t="s">
        <v>1999</v>
      </c>
      <c r="H346" s="60" t="s">
        <v>14663</v>
      </c>
      <c r="I346" s="60" t="s">
        <v>146</v>
      </c>
      <c r="J346" s="61">
        <v>1</v>
      </c>
      <c r="K346" s="61">
        <v>12</v>
      </c>
      <c r="L346" s="61">
        <v>8</v>
      </c>
      <c r="M346" s="61">
        <v>21</v>
      </c>
      <c r="N346" s="62">
        <v>27</v>
      </c>
      <c r="O346" s="62">
        <v>16</v>
      </c>
      <c r="P346" s="62">
        <v>12</v>
      </c>
      <c r="Q346" s="62">
        <v>15</v>
      </c>
      <c r="R346" s="62">
        <v>12</v>
      </c>
      <c r="S346" s="62" t="s">
        <v>290</v>
      </c>
      <c r="T346" s="62">
        <v>19</v>
      </c>
      <c r="U346" s="62">
        <v>17</v>
      </c>
      <c r="V346" s="62">
        <v>11</v>
      </c>
      <c r="W346" s="62">
        <v>11</v>
      </c>
      <c r="X346" s="62">
        <v>0</v>
      </c>
      <c r="Y346" s="62">
        <v>0</v>
      </c>
      <c r="Z346" s="62">
        <v>0</v>
      </c>
      <c r="AA346" s="62">
        <v>0</v>
      </c>
      <c r="AB346" s="62">
        <v>0</v>
      </c>
      <c r="AC346" s="62">
        <v>0</v>
      </c>
      <c r="AD346" s="62">
        <v>0</v>
      </c>
      <c r="AE346" s="62">
        <v>0</v>
      </c>
      <c r="AF346" s="62">
        <v>0</v>
      </c>
      <c r="AG346" s="62">
        <v>0</v>
      </c>
      <c r="AH346" s="62">
        <v>52</v>
      </c>
      <c r="AI346" s="62">
        <v>0</v>
      </c>
      <c r="AJ346" s="62" t="s">
        <v>290</v>
      </c>
      <c r="AK346" s="62" t="s">
        <v>290</v>
      </c>
      <c r="AL346" s="62" t="s">
        <v>290</v>
      </c>
      <c r="AM346" s="62">
        <v>71</v>
      </c>
      <c r="AN346" s="62">
        <v>20</v>
      </c>
      <c r="AO346" s="62">
        <v>78</v>
      </c>
      <c r="AP346" s="62">
        <v>71</v>
      </c>
      <c r="AQ346" s="62">
        <v>149</v>
      </c>
      <c r="AR346" t="b">
        <f>IFERROR(MATCH('2019'!A346, '2020'!A:A, 0) &gt;0, FALSE)</f>
        <v>1</v>
      </c>
    </row>
    <row r="347" spans="1:44">
      <c r="A347" s="60" t="s">
        <v>2000</v>
      </c>
      <c r="B347" s="60" t="s">
        <v>2001</v>
      </c>
      <c r="C347" s="60" t="s">
        <v>9031</v>
      </c>
      <c r="D347" s="60" t="s">
        <v>2004</v>
      </c>
      <c r="E347" s="60" t="s">
        <v>1122</v>
      </c>
      <c r="F347" s="60" t="s">
        <v>288</v>
      </c>
      <c r="G347" s="60" t="s">
        <v>2005</v>
      </c>
      <c r="H347" s="60" t="s">
        <v>14664</v>
      </c>
      <c r="I347" s="60" t="s">
        <v>146</v>
      </c>
      <c r="J347" s="61">
        <v>2</v>
      </c>
      <c r="K347" s="61">
        <v>10</v>
      </c>
      <c r="L347" s="61">
        <v>0</v>
      </c>
      <c r="M347" s="61">
        <v>12</v>
      </c>
      <c r="N347" s="62">
        <v>47</v>
      </c>
      <c r="O347" s="62" t="s">
        <v>290</v>
      </c>
      <c r="P347" s="62" t="s">
        <v>290</v>
      </c>
      <c r="Q347" s="62" t="s">
        <v>290</v>
      </c>
      <c r="R347" s="62" t="s">
        <v>290</v>
      </c>
      <c r="S347" s="62" t="s">
        <v>290</v>
      </c>
      <c r="T347" s="62" t="s">
        <v>290</v>
      </c>
      <c r="U347" s="62" t="s">
        <v>290</v>
      </c>
      <c r="V347" s="62" t="s">
        <v>290</v>
      </c>
      <c r="W347" s="62" t="s">
        <v>290</v>
      </c>
      <c r="X347" s="62">
        <v>0</v>
      </c>
      <c r="Y347" s="62">
        <v>0</v>
      </c>
      <c r="Z347" s="62">
        <v>0</v>
      </c>
      <c r="AA347" s="62">
        <v>0</v>
      </c>
      <c r="AB347" s="62">
        <v>0</v>
      </c>
      <c r="AC347" s="62">
        <v>0</v>
      </c>
      <c r="AD347" s="62">
        <v>0</v>
      </c>
      <c r="AE347" s="62">
        <v>0</v>
      </c>
      <c r="AF347" s="62">
        <v>0</v>
      </c>
      <c r="AG347" s="62">
        <v>0</v>
      </c>
      <c r="AH347" s="62" t="s">
        <v>290</v>
      </c>
      <c r="AI347" s="62">
        <v>0</v>
      </c>
      <c r="AJ347" s="62" t="s">
        <v>290</v>
      </c>
      <c r="AK347" s="62" t="s">
        <v>290</v>
      </c>
      <c r="AL347" s="62">
        <v>0</v>
      </c>
      <c r="AM347" s="62">
        <v>59</v>
      </c>
      <c r="AN347" s="62" t="s">
        <v>290</v>
      </c>
      <c r="AO347" s="62">
        <v>42</v>
      </c>
      <c r="AP347" s="62">
        <v>31</v>
      </c>
      <c r="AQ347" s="62">
        <v>73</v>
      </c>
      <c r="AR347" t="b">
        <f>IFERROR(MATCH('2019'!A347, '2020'!A:A, 0) &gt;0, FALSE)</f>
        <v>1</v>
      </c>
    </row>
    <row r="348" spans="1:44">
      <c r="A348" s="60" t="s">
        <v>2006</v>
      </c>
      <c r="B348" s="60" t="s">
        <v>705</v>
      </c>
      <c r="C348" s="60" t="s">
        <v>16086</v>
      </c>
      <c r="D348" s="60" t="s">
        <v>2008</v>
      </c>
      <c r="E348" s="60" t="s">
        <v>1122</v>
      </c>
      <c r="F348" s="60" t="s">
        <v>288</v>
      </c>
      <c r="G348" s="60" t="s">
        <v>1830</v>
      </c>
      <c r="H348" s="60" t="s">
        <v>14665</v>
      </c>
      <c r="I348" s="60" t="s">
        <v>146</v>
      </c>
      <c r="J348" s="61">
        <v>0.5</v>
      </c>
      <c r="K348" s="61">
        <v>6</v>
      </c>
      <c r="L348" s="61">
        <v>0</v>
      </c>
      <c r="M348" s="61">
        <v>6.5</v>
      </c>
      <c r="N348" s="62">
        <v>18</v>
      </c>
      <c r="O348" s="62" t="s">
        <v>290</v>
      </c>
      <c r="P348" s="62" t="s">
        <v>290</v>
      </c>
      <c r="Q348" s="62" t="s">
        <v>290</v>
      </c>
      <c r="R348" s="62" t="s">
        <v>290</v>
      </c>
      <c r="S348" s="62">
        <v>10</v>
      </c>
      <c r="T348" s="62" t="s">
        <v>290</v>
      </c>
      <c r="U348" s="62" t="s">
        <v>290</v>
      </c>
      <c r="V348" s="62" t="s">
        <v>290</v>
      </c>
      <c r="W348" s="62">
        <v>15</v>
      </c>
      <c r="X348" s="62">
        <v>0</v>
      </c>
      <c r="Y348" s="62">
        <v>0</v>
      </c>
      <c r="Z348" s="62">
        <v>0</v>
      </c>
      <c r="AA348" s="62">
        <v>0</v>
      </c>
      <c r="AB348" s="62">
        <v>0</v>
      </c>
      <c r="AC348" s="62">
        <v>0</v>
      </c>
      <c r="AD348" s="62">
        <v>0</v>
      </c>
      <c r="AE348" s="62">
        <v>0</v>
      </c>
      <c r="AF348" s="62">
        <v>0</v>
      </c>
      <c r="AG348" s="62">
        <v>0</v>
      </c>
      <c r="AH348" s="62">
        <v>0</v>
      </c>
      <c r="AI348" s="62">
        <v>0</v>
      </c>
      <c r="AJ348" s="62">
        <v>0</v>
      </c>
      <c r="AK348" s="62">
        <v>88</v>
      </c>
      <c r="AL348" s="62">
        <v>0</v>
      </c>
      <c r="AM348" s="62">
        <v>0</v>
      </c>
      <c r="AN348" s="62" t="s">
        <v>290</v>
      </c>
      <c r="AO348" s="62">
        <v>54</v>
      </c>
      <c r="AP348" s="62">
        <v>38</v>
      </c>
      <c r="AQ348" s="62">
        <v>92</v>
      </c>
      <c r="AR348" t="b">
        <f>IFERROR(MATCH('2019'!A348, '2020'!A:A, 0) &gt;0, FALSE)</f>
        <v>1</v>
      </c>
    </row>
    <row r="349" spans="1:44">
      <c r="A349" s="60" t="s">
        <v>2009</v>
      </c>
      <c r="B349" s="60" t="s">
        <v>705</v>
      </c>
      <c r="C349" s="60" t="s">
        <v>16087</v>
      </c>
      <c r="D349" s="60" t="s">
        <v>2011</v>
      </c>
      <c r="E349" s="60" t="s">
        <v>1122</v>
      </c>
      <c r="F349" s="60" t="s">
        <v>288</v>
      </c>
      <c r="G349" s="60" t="s">
        <v>2012</v>
      </c>
      <c r="H349" s="60" t="s">
        <v>14666</v>
      </c>
      <c r="I349" s="60" t="s">
        <v>146</v>
      </c>
      <c r="J349" s="61">
        <v>2</v>
      </c>
      <c r="K349" s="61">
        <v>5</v>
      </c>
      <c r="L349" s="61">
        <v>2</v>
      </c>
      <c r="M349" s="61">
        <v>9</v>
      </c>
      <c r="N349" s="62">
        <v>11</v>
      </c>
      <c r="O349" s="62" t="s">
        <v>290</v>
      </c>
      <c r="P349" s="62">
        <v>11</v>
      </c>
      <c r="Q349" s="62" t="s">
        <v>290</v>
      </c>
      <c r="R349" s="62" t="s">
        <v>290</v>
      </c>
      <c r="S349" s="62" t="s">
        <v>290</v>
      </c>
      <c r="T349" s="62" t="s">
        <v>290</v>
      </c>
      <c r="U349" s="62" t="s">
        <v>290</v>
      </c>
      <c r="V349" s="62" t="s">
        <v>290</v>
      </c>
      <c r="W349" s="62" t="s">
        <v>290</v>
      </c>
      <c r="X349" s="62">
        <v>0</v>
      </c>
      <c r="Y349" s="62">
        <v>0</v>
      </c>
      <c r="Z349" s="62">
        <v>0</v>
      </c>
      <c r="AA349" s="62">
        <v>0</v>
      </c>
      <c r="AB349" s="62">
        <v>0</v>
      </c>
      <c r="AC349" s="62">
        <v>0</v>
      </c>
      <c r="AD349" s="62">
        <v>0</v>
      </c>
      <c r="AE349" s="62">
        <v>0</v>
      </c>
      <c r="AF349" s="62" t="s">
        <v>290</v>
      </c>
      <c r="AG349" s="62">
        <v>0</v>
      </c>
      <c r="AH349" s="62">
        <v>0</v>
      </c>
      <c r="AI349" s="62">
        <v>0</v>
      </c>
      <c r="AJ349" s="62">
        <v>0</v>
      </c>
      <c r="AK349" s="62">
        <v>70</v>
      </c>
      <c r="AL349" s="62">
        <v>0</v>
      </c>
      <c r="AM349" s="62">
        <v>0</v>
      </c>
      <c r="AN349" s="62" t="s">
        <v>290</v>
      </c>
      <c r="AO349" s="62">
        <v>31</v>
      </c>
      <c r="AP349" s="62">
        <v>41</v>
      </c>
      <c r="AQ349" s="62">
        <v>72</v>
      </c>
      <c r="AR349" t="b">
        <f>IFERROR(MATCH('2019'!A349, '2020'!A:A, 0) &gt;0, FALSE)</f>
        <v>1</v>
      </c>
    </row>
    <row r="350" spans="1:44">
      <c r="A350" s="60" t="s">
        <v>2013</v>
      </c>
      <c r="B350" s="60" t="s">
        <v>2014</v>
      </c>
      <c r="C350" s="60" t="s">
        <v>16088</v>
      </c>
      <c r="D350" s="60" t="s">
        <v>2017</v>
      </c>
      <c r="E350" s="60" t="s">
        <v>1122</v>
      </c>
      <c r="F350" s="60" t="s">
        <v>288</v>
      </c>
      <c r="G350" s="60" t="s">
        <v>1805</v>
      </c>
      <c r="H350" s="60" t="s">
        <v>14667</v>
      </c>
      <c r="I350" s="60" t="s">
        <v>146</v>
      </c>
      <c r="J350" s="61">
        <v>1</v>
      </c>
      <c r="K350" s="61">
        <v>2</v>
      </c>
      <c r="L350" s="61">
        <v>2</v>
      </c>
      <c r="M350" s="61">
        <v>5</v>
      </c>
      <c r="N350" s="62" t="s">
        <v>290</v>
      </c>
      <c r="O350" s="62" t="s">
        <v>290</v>
      </c>
      <c r="P350" s="62">
        <v>0</v>
      </c>
      <c r="Q350" s="62">
        <v>0</v>
      </c>
      <c r="R350" s="62">
        <v>0</v>
      </c>
      <c r="S350" s="62">
        <v>0</v>
      </c>
      <c r="T350" s="62">
        <v>0</v>
      </c>
      <c r="U350" s="62">
        <v>0</v>
      </c>
      <c r="V350" s="62">
        <v>0</v>
      </c>
      <c r="W350" s="62">
        <v>0</v>
      </c>
      <c r="X350" s="62">
        <v>0</v>
      </c>
      <c r="Y350" s="62">
        <v>0</v>
      </c>
      <c r="Z350" s="62">
        <v>0</v>
      </c>
      <c r="AA350" s="62">
        <v>0</v>
      </c>
      <c r="AB350" s="62">
        <v>0</v>
      </c>
      <c r="AC350" s="62">
        <v>0</v>
      </c>
      <c r="AD350" s="62">
        <v>0</v>
      </c>
      <c r="AE350" s="62">
        <v>0</v>
      </c>
      <c r="AF350" s="62">
        <v>0</v>
      </c>
      <c r="AG350" s="62">
        <v>0</v>
      </c>
      <c r="AH350" s="62">
        <v>0</v>
      </c>
      <c r="AI350" s="62">
        <v>0</v>
      </c>
      <c r="AJ350" s="62" t="s">
        <v>290</v>
      </c>
      <c r="AK350" s="62">
        <v>0</v>
      </c>
      <c r="AL350" s="62">
        <v>0</v>
      </c>
      <c r="AM350" s="62" t="s">
        <v>290</v>
      </c>
      <c r="AN350" s="62" t="s">
        <v>290</v>
      </c>
      <c r="AO350" s="62" t="s">
        <v>290</v>
      </c>
      <c r="AP350" s="62" t="s">
        <v>290</v>
      </c>
      <c r="AQ350" s="62" t="s">
        <v>290</v>
      </c>
      <c r="AR350" t="b">
        <f>IFERROR(MATCH('2019'!A350, '2020'!A:A, 0) &gt;0, FALSE)</f>
        <v>1</v>
      </c>
    </row>
    <row r="351" spans="1:44">
      <c r="A351" s="60" t="s">
        <v>2018</v>
      </c>
      <c r="B351" s="60" t="s">
        <v>2019</v>
      </c>
      <c r="C351" s="60" t="s">
        <v>16089</v>
      </c>
      <c r="D351" s="60" t="s">
        <v>2022</v>
      </c>
      <c r="E351" s="60" t="s">
        <v>1122</v>
      </c>
      <c r="F351" s="60" t="s">
        <v>288</v>
      </c>
      <c r="G351" s="60" t="s">
        <v>1845</v>
      </c>
      <c r="H351" s="60" t="s">
        <v>16090</v>
      </c>
      <c r="I351" s="60" t="s">
        <v>146</v>
      </c>
      <c r="J351" s="61">
        <v>1</v>
      </c>
      <c r="K351" s="61">
        <v>3</v>
      </c>
      <c r="L351" s="61">
        <v>2</v>
      </c>
      <c r="M351" s="61">
        <v>6</v>
      </c>
      <c r="N351" s="62">
        <v>14</v>
      </c>
      <c r="O351" s="62" t="s">
        <v>290</v>
      </c>
      <c r="P351" s="62" t="s">
        <v>290</v>
      </c>
      <c r="Q351" s="62">
        <v>0</v>
      </c>
      <c r="R351" s="62">
        <v>0</v>
      </c>
      <c r="S351" s="62">
        <v>0</v>
      </c>
      <c r="T351" s="62">
        <v>0</v>
      </c>
      <c r="U351" s="62">
        <v>0</v>
      </c>
      <c r="V351" s="62">
        <v>0</v>
      </c>
      <c r="W351" s="62">
        <v>0</v>
      </c>
      <c r="X351" s="62">
        <v>0</v>
      </c>
      <c r="Y351" s="62">
        <v>0</v>
      </c>
      <c r="Z351" s="62">
        <v>0</v>
      </c>
      <c r="AA351" s="62">
        <v>0</v>
      </c>
      <c r="AB351" s="62">
        <v>0</v>
      </c>
      <c r="AC351" s="62">
        <v>0</v>
      </c>
      <c r="AD351" s="62">
        <v>0</v>
      </c>
      <c r="AE351" s="62">
        <v>0</v>
      </c>
      <c r="AF351" s="62">
        <v>0</v>
      </c>
      <c r="AG351" s="62">
        <v>0</v>
      </c>
      <c r="AH351" s="62">
        <v>0</v>
      </c>
      <c r="AI351" s="62">
        <v>0</v>
      </c>
      <c r="AJ351" s="62">
        <v>15</v>
      </c>
      <c r="AK351" s="62">
        <v>0</v>
      </c>
      <c r="AL351" s="62">
        <v>0</v>
      </c>
      <c r="AM351" s="62" t="s">
        <v>290</v>
      </c>
      <c r="AN351" s="62" t="s">
        <v>290</v>
      </c>
      <c r="AO351" s="62">
        <v>13</v>
      </c>
      <c r="AP351" s="62">
        <v>10</v>
      </c>
      <c r="AQ351" s="62">
        <v>23</v>
      </c>
      <c r="AR351" t="b">
        <f>IFERROR(MATCH('2019'!A351, '2020'!A:A, 0) &gt;0, FALSE)</f>
        <v>1</v>
      </c>
    </row>
    <row r="352" spans="1:44">
      <c r="A352" s="60" t="s">
        <v>2023</v>
      </c>
      <c r="B352" s="60" t="s">
        <v>2024</v>
      </c>
      <c r="C352" s="60" t="s">
        <v>5918</v>
      </c>
      <c r="D352" s="60" t="s">
        <v>2026</v>
      </c>
      <c r="E352" s="60" t="s">
        <v>1122</v>
      </c>
      <c r="F352" s="60" t="s">
        <v>288</v>
      </c>
      <c r="G352" s="60" t="s">
        <v>1939</v>
      </c>
      <c r="H352" s="60" t="s">
        <v>14668</v>
      </c>
      <c r="I352" s="60" t="s">
        <v>146</v>
      </c>
      <c r="J352" s="61">
        <v>1</v>
      </c>
      <c r="K352" s="61">
        <v>7.5</v>
      </c>
      <c r="L352" s="61">
        <v>3</v>
      </c>
      <c r="M352" s="61">
        <v>11.5</v>
      </c>
      <c r="N352" s="62">
        <v>34</v>
      </c>
      <c r="O352" s="62" t="s">
        <v>290</v>
      </c>
      <c r="P352" s="62" t="s">
        <v>290</v>
      </c>
      <c r="Q352" s="62" t="s">
        <v>290</v>
      </c>
      <c r="R352" s="62" t="s">
        <v>290</v>
      </c>
      <c r="S352" s="62" t="s">
        <v>290</v>
      </c>
      <c r="T352" s="62" t="s">
        <v>290</v>
      </c>
      <c r="U352" s="62" t="s">
        <v>290</v>
      </c>
      <c r="V352" s="62" t="s">
        <v>290</v>
      </c>
      <c r="W352" s="62" t="s">
        <v>290</v>
      </c>
      <c r="X352" s="62">
        <v>0</v>
      </c>
      <c r="Y352" s="62">
        <v>0</v>
      </c>
      <c r="Z352" s="62">
        <v>0</v>
      </c>
      <c r="AA352" s="62">
        <v>0</v>
      </c>
      <c r="AB352" s="62">
        <v>0</v>
      </c>
      <c r="AC352" s="62">
        <v>0</v>
      </c>
      <c r="AD352" s="62">
        <v>0</v>
      </c>
      <c r="AE352" s="62">
        <v>0</v>
      </c>
      <c r="AF352" s="62">
        <v>0</v>
      </c>
      <c r="AG352" s="62">
        <v>0</v>
      </c>
      <c r="AH352" s="62" t="s">
        <v>290</v>
      </c>
      <c r="AI352" s="62">
        <v>0</v>
      </c>
      <c r="AJ352" s="62" t="s">
        <v>290</v>
      </c>
      <c r="AK352" s="62" t="s">
        <v>290</v>
      </c>
      <c r="AL352" s="62">
        <v>0</v>
      </c>
      <c r="AM352" s="62">
        <v>36</v>
      </c>
      <c r="AN352" s="62">
        <v>16</v>
      </c>
      <c r="AO352" s="62">
        <v>33</v>
      </c>
      <c r="AP352" s="62">
        <v>32</v>
      </c>
      <c r="AQ352" s="62">
        <v>65</v>
      </c>
      <c r="AR352" t="b">
        <f>IFERROR(MATCH('2019'!A352, '2020'!A:A, 0) &gt;0, FALSE)</f>
        <v>1</v>
      </c>
    </row>
    <row r="353" spans="1:44">
      <c r="A353" s="60" t="s">
        <v>2027</v>
      </c>
      <c r="B353" s="60" t="s">
        <v>2028</v>
      </c>
      <c r="C353" s="60" t="s">
        <v>16091</v>
      </c>
      <c r="D353" s="60" t="s">
        <v>2031</v>
      </c>
      <c r="E353" s="60" t="s">
        <v>1122</v>
      </c>
      <c r="F353" s="60" t="s">
        <v>288</v>
      </c>
      <c r="G353" s="60" t="s">
        <v>1785</v>
      </c>
      <c r="H353" s="60" t="s">
        <v>16092</v>
      </c>
      <c r="I353" s="60" t="s">
        <v>146</v>
      </c>
      <c r="J353" s="61">
        <v>2</v>
      </c>
      <c r="K353" s="61">
        <v>9</v>
      </c>
      <c r="L353" s="61">
        <v>3</v>
      </c>
      <c r="M353" s="61">
        <v>14</v>
      </c>
      <c r="N353" s="62">
        <v>0</v>
      </c>
      <c r="O353" s="62">
        <v>15</v>
      </c>
      <c r="P353" s="62">
        <v>18</v>
      </c>
      <c r="Q353" s="62">
        <v>25</v>
      </c>
      <c r="R353" s="62">
        <v>12</v>
      </c>
      <c r="S353" s="62">
        <v>13</v>
      </c>
      <c r="T353" s="62">
        <v>17</v>
      </c>
      <c r="U353" s="62">
        <v>18</v>
      </c>
      <c r="V353" s="62">
        <v>15</v>
      </c>
      <c r="W353" s="62">
        <v>21</v>
      </c>
      <c r="X353" s="62">
        <v>0</v>
      </c>
      <c r="Y353" s="62">
        <v>0</v>
      </c>
      <c r="Z353" s="62">
        <v>0</v>
      </c>
      <c r="AA353" s="62">
        <v>0</v>
      </c>
      <c r="AB353" s="62">
        <v>0</v>
      </c>
      <c r="AC353" s="62">
        <v>0</v>
      </c>
      <c r="AD353" s="62">
        <v>0</v>
      </c>
      <c r="AE353" s="62">
        <v>0</v>
      </c>
      <c r="AF353" s="62">
        <v>28</v>
      </c>
      <c r="AG353" s="62">
        <v>0</v>
      </c>
      <c r="AH353" s="62">
        <v>0</v>
      </c>
      <c r="AI353" s="62">
        <v>0</v>
      </c>
      <c r="AJ353" s="62">
        <v>0</v>
      </c>
      <c r="AK353" s="62">
        <v>182</v>
      </c>
      <c r="AL353" s="62">
        <v>0</v>
      </c>
      <c r="AM353" s="62">
        <v>0</v>
      </c>
      <c r="AN353" s="62">
        <v>0</v>
      </c>
      <c r="AO353" s="62">
        <v>84</v>
      </c>
      <c r="AP353" s="62">
        <v>98</v>
      </c>
      <c r="AQ353" s="62">
        <v>182</v>
      </c>
      <c r="AR353" t="b">
        <f>IFERROR(MATCH('2019'!A353, '2020'!A:A, 0) &gt;0, FALSE)</f>
        <v>1</v>
      </c>
    </row>
    <row r="354" spans="1:44">
      <c r="A354" s="60" t="s">
        <v>2037</v>
      </c>
      <c r="B354" s="60" t="s">
        <v>2038</v>
      </c>
      <c r="C354" s="60" t="s">
        <v>16093</v>
      </c>
      <c r="D354" s="60" t="s">
        <v>2041</v>
      </c>
      <c r="E354" s="60" t="s">
        <v>1122</v>
      </c>
      <c r="F354" s="60" t="s">
        <v>288</v>
      </c>
      <c r="G354" s="60" t="s">
        <v>1923</v>
      </c>
      <c r="H354" s="60" t="s">
        <v>14669</v>
      </c>
      <c r="I354" s="60" t="s">
        <v>146</v>
      </c>
      <c r="J354" s="61">
        <v>1</v>
      </c>
      <c r="K354" s="61">
        <v>8</v>
      </c>
      <c r="L354" s="61">
        <v>4</v>
      </c>
      <c r="M354" s="61">
        <v>13</v>
      </c>
      <c r="N354" s="62">
        <v>34</v>
      </c>
      <c r="O354" s="62" t="s">
        <v>290</v>
      </c>
      <c r="P354" s="62">
        <v>11</v>
      </c>
      <c r="Q354" s="62" t="s">
        <v>290</v>
      </c>
      <c r="R354" s="62" t="s">
        <v>290</v>
      </c>
      <c r="S354" s="62" t="s">
        <v>290</v>
      </c>
      <c r="T354" s="62">
        <v>10</v>
      </c>
      <c r="U354" s="62" t="s">
        <v>290</v>
      </c>
      <c r="V354" s="62" t="s">
        <v>290</v>
      </c>
      <c r="W354" s="62" t="s">
        <v>290</v>
      </c>
      <c r="X354" s="62">
        <v>0</v>
      </c>
      <c r="Y354" s="62">
        <v>0</v>
      </c>
      <c r="Z354" s="62">
        <v>0</v>
      </c>
      <c r="AA354" s="62">
        <v>0</v>
      </c>
      <c r="AB354" s="62">
        <v>0</v>
      </c>
      <c r="AC354" s="62">
        <v>0</v>
      </c>
      <c r="AD354" s="62">
        <v>0</v>
      </c>
      <c r="AE354" s="62">
        <v>0</v>
      </c>
      <c r="AF354" s="62">
        <v>0</v>
      </c>
      <c r="AG354" s="62">
        <v>0</v>
      </c>
      <c r="AH354" s="62">
        <v>20</v>
      </c>
      <c r="AI354" s="62">
        <v>0</v>
      </c>
      <c r="AJ354" s="62">
        <v>10</v>
      </c>
      <c r="AK354" s="62">
        <v>22</v>
      </c>
      <c r="AL354" s="62">
        <v>0</v>
      </c>
      <c r="AM354" s="62">
        <v>33</v>
      </c>
      <c r="AN354" s="62">
        <v>10</v>
      </c>
      <c r="AO354" s="62">
        <v>51</v>
      </c>
      <c r="AP354" s="62">
        <v>44</v>
      </c>
      <c r="AQ354" s="62">
        <v>95</v>
      </c>
      <c r="AR354" t="b">
        <f>IFERROR(MATCH('2019'!A354, '2020'!A:A, 0) &gt;0, FALSE)</f>
        <v>1</v>
      </c>
    </row>
    <row r="355" spans="1:44">
      <c r="A355" s="60" t="s">
        <v>2042</v>
      </c>
      <c r="B355" s="60" t="s">
        <v>2043</v>
      </c>
      <c r="C355" s="60" t="s">
        <v>14662</v>
      </c>
      <c r="D355" s="60" t="s">
        <v>2046</v>
      </c>
      <c r="E355" s="60" t="s">
        <v>1122</v>
      </c>
      <c r="F355" s="60" t="s">
        <v>288</v>
      </c>
      <c r="G355" s="60" t="s">
        <v>1875</v>
      </c>
      <c r="H355" s="60" t="s">
        <v>14671</v>
      </c>
      <c r="I355" s="60" t="s">
        <v>146</v>
      </c>
      <c r="J355" s="61">
        <v>0.3</v>
      </c>
      <c r="K355" s="61">
        <v>4</v>
      </c>
      <c r="L355" s="61">
        <v>1</v>
      </c>
      <c r="M355" s="61">
        <v>5.3</v>
      </c>
      <c r="N355" s="62" t="s">
        <v>290</v>
      </c>
      <c r="O355" s="62">
        <v>0</v>
      </c>
      <c r="P355" s="62">
        <v>0</v>
      </c>
      <c r="Q355" s="62" t="s">
        <v>290</v>
      </c>
      <c r="R355" s="62">
        <v>0</v>
      </c>
      <c r="S355" s="62">
        <v>0</v>
      </c>
      <c r="T355" s="62">
        <v>0</v>
      </c>
      <c r="U355" s="62" t="s">
        <v>290</v>
      </c>
      <c r="V355" s="62" t="s">
        <v>290</v>
      </c>
      <c r="W355" s="62">
        <v>0</v>
      </c>
      <c r="X355" s="62">
        <v>0</v>
      </c>
      <c r="Y355" s="62">
        <v>0</v>
      </c>
      <c r="Z355" s="62">
        <v>0</v>
      </c>
      <c r="AA355" s="62">
        <v>0</v>
      </c>
      <c r="AB355" s="62">
        <v>0</v>
      </c>
      <c r="AC355" s="62">
        <v>0</v>
      </c>
      <c r="AD355" s="62">
        <v>0</v>
      </c>
      <c r="AE355" s="62">
        <v>0</v>
      </c>
      <c r="AF355" s="62">
        <v>22</v>
      </c>
      <c r="AG355" s="62">
        <v>0</v>
      </c>
      <c r="AH355" s="62">
        <v>17</v>
      </c>
      <c r="AI355" s="62" t="s">
        <v>290</v>
      </c>
      <c r="AJ355" s="62">
        <v>0</v>
      </c>
      <c r="AK355" s="62" t="s">
        <v>290</v>
      </c>
      <c r="AL355" s="62" t="s">
        <v>290</v>
      </c>
      <c r="AM355" s="62" t="s">
        <v>290</v>
      </c>
      <c r="AN355" s="62" t="s">
        <v>290</v>
      </c>
      <c r="AO355" s="62">
        <v>13</v>
      </c>
      <c r="AP355" s="62">
        <v>18</v>
      </c>
      <c r="AQ355" s="62">
        <v>31</v>
      </c>
      <c r="AR355" t="b">
        <f>IFERROR(MATCH('2019'!A355, '2020'!A:A, 0) &gt;0, FALSE)</f>
        <v>1</v>
      </c>
    </row>
    <row r="356" spans="1:44">
      <c r="A356" s="60" t="s">
        <v>2047</v>
      </c>
      <c r="B356" s="60" t="s">
        <v>2048</v>
      </c>
      <c r="C356" s="60" t="s">
        <v>14672</v>
      </c>
      <c r="D356" s="60" t="s">
        <v>2051</v>
      </c>
      <c r="E356" s="60" t="s">
        <v>1122</v>
      </c>
      <c r="F356" s="60" t="s">
        <v>288</v>
      </c>
      <c r="G356" s="60" t="s">
        <v>1845</v>
      </c>
      <c r="H356" s="60" t="s">
        <v>14673</v>
      </c>
      <c r="I356" s="60" t="s">
        <v>146</v>
      </c>
      <c r="J356" s="61">
        <v>1</v>
      </c>
      <c r="K356" s="61">
        <v>9.9</v>
      </c>
      <c r="L356" s="61">
        <v>4</v>
      </c>
      <c r="M356" s="61">
        <v>14.9</v>
      </c>
      <c r="N356" s="62">
        <v>29</v>
      </c>
      <c r="O356" s="62">
        <v>19</v>
      </c>
      <c r="P356" s="62">
        <v>11</v>
      </c>
      <c r="Q356" s="62">
        <v>16</v>
      </c>
      <c r="R356" s="62">
        <v>12</v>
      </c>
      <c r="S356" s="62">
        <v>14</v>
      </c>
      <c r="T356" s="62">
        <v>13</v>
      </c>
      <c r="U356" s="62">
        <v>16</v>
      </c>
      <c r="V356" s="62">
        <v>15</v>
      </c>
      <c r="W356" s="62" t="s">
        <v>290</v>
      </c>
      <c r="X356" s="62">
        <v>0</v>
      </c>
      <c r="Y356" s="62">
        <v>0</v>
      </c>
      <c r="Z356" s="62">
        <v>0</v>
      </c>
      <c r="AA356" s="62">
        <v>0</v>
      </c>
      <c r="AB356" s="62">
        <v>0</v>
      </c>
      <c r="AC356" s="62">
        <v>0</v>
      </c>
      <c r="AD356" s="62">
        <v>0</v>
      </c>
      <c r="AE356" s="62" t="s">
        <v>290</v>
      </c>
      <c r="AF356" s="62" t="s">
        <v>290</v>
      </c>
      <c r="AG356" s="62">
        <v>0</v>
      </c>
      <c r="AH356" s="62" t="s">
        <v>290</v>
      </c>
      <c r="AI356" s="62">
        <v>0</v>
      </c>
      <c r="AJ356" s="62" t="s">
        <v>290</v>
      </c>
      <c r="AK356" s="62" t="s">
        <v>290</v>
      </c>
      <c r="AL356" s="62">
        <v>0</v>
      </c>
      <c r="AM356" s="62">
        <v>140</v>
      </c>
      <c r="AN356" s="62">
        <v>17</v>
      </c>
      <c r="AO356" s="62">
        <v>69</v>
      </c>
      <c r="AP356" s="62">
        <v>95</v>
      </c>
      <c r="AQ356" s="62">
        <v>164</v>
      </c>
      <c r="AR356" t="b">
        <f>IFERROR(MATCH('2019'!A356, '2020'!A:A, 0) &gt;0, FALSE)</f>
        <v>1</v>
      </c>
    </row>
    <row r="357" spans="1:44">
      <c r="A357" s="60" t="s">
        <v>2052</v>
      </c>
      <c r="B357" s="60" t="s">
        <v>2053</v>
      </c>
      <c r="C357" s="60" t="s">
        <v>16094</v>
      </c>
      <c r="D357" s="60" t="s">
        <v>2055</v>
      </c>
      <c r="E357" s="60" t="s">
        <v>1122</v>
      </c>
      <c r="F357" s="60" t="s">
        <v>288</v>
      </c>
      <c r="G357" s="60" t="s">
        <v>1754</v>
      </c>
      <c r="H357" s="60" t="s">
        <v>16095</v>
      </c>
      <c r="I357" s="60" t="s">
        <v>146</v>
      </c>
      <c r="J357" s="61">
        <v>1</v>
      </c>
      <c r="K357" s="61">
        <v>1.6</v>
      </c>
      <c r="L357" s="61">
        <v>0</v>
      </c>
      <c r="M357" s="61">
        <v>2.6</v>
      </c>
      <c r="N357" s="62">
        <v>12</v>
      </c>
      <c r="O357" s="62" t="s">
        <v>290</v>
      </c>
      <c r="P357" s="62">
        <v>0</v>
      </c>
      <c r="Q357" s="62">
        <v>0</v>
      </c>
      <c r="R357" s="62">
        <v>0</v>
      </c>
      <c r="S357" s="62">
        <v>0</v>
      </c>
      <c r="T357" s="62">
        <v>0</v>
      </c>
      <c r="U357" s="62">
        <v>0</v>
      </c>
      <c r="V357" s="62">
        <v>0</v>
      </c>
      <c r="W357" s="62">
        <v>0</v>
      </c>
      <c r="X357" s="62">
        <v>0</v>
      </c>
      <c r="Y357" s="62">
        <v>0</v>
      </c>
      <c r="Z357" s="62">
        <v>0</v>
      </c>
      <c r="AA357" s="62">
        <v>0</v>
      </c>
      <c r="AB357" s="62">
        <v>0</v>
      </c>
      <c r="AC357" s="62">
        <v>0</v>
      </c>
      <c r="AD357" s="62">
        <v>0</v>
      </c>
      <c r="AE357" s="62">
        <v>0</v>
      </c>
      <c r="AF357" s="62">
        <v>0</v>
      </c>
      <c r="AG357" s="62">
        <v>0</v>
      </c>
      <c r="AH357" s="62">
        <v>0</v>
      </c>
      <c r="AI357" s="62">
        <v>0</v>
      </c>
      <c r="AJ357" s="62">
        <v>0</v>
      </c>
      <c r="AK357" s="62">
        <v>0</v>
      </c>
      <c r="AL357" s="62">
        <v>0</v>
      </c>
      <c r="AM357" s="62" t="s">
        <v>290</v>
      </c>
      <c r="AN357" s="62" t="s">
        <v>290</v>
      </c>
      <c r="AO357" s="62">
        <v>11</v>
      </c>
      <c r="AP357" s="62" t="s">
        <v>290</v>
      </c>
      <c r="AQ357" s="62">
        <v>15</v>
      </c>
      <c r="AR357" t="b">
        <f>IFERROR(MATCH('2019'!A357, '2020'!A:A, 0) &gt;0, FALSE)</f>
        <v>0</v>
      </c>
    </row>
    <row r="358" spans="1:44">
      <c r="A358" s="60" t="s">
        <v>16096</v>
      </c>
      <c r="B358" s="60" t="s">
        <v>16097</v>
      </c>
      <c r="C358" s="60" t="s">
        <v>16098</v>
      </c>
      <c r="D358" s="60" t="s">
        <v>16099</v>
      </c>
      <c r="E358" s="60" t="s">
        <v>1122</v>
      </c>
      <c r="F358" s="60" t="s">
        <v>288</v>
      </c>
      <c r="G358" s="60" t="s">
        <v>1913</v>
      </c>
      <c r="H358" s="60" t="s">
        <v>16100</v>
      </c>
      <c r="I358" s="60" t="s">
        <v>146</v>
      </c>
      <c r="J358" s="61">
        <v>2</v>
      </c>
      <c r="K358" s="61">
        <v>4</v>
      </c>
      <c r="L358" s="61">
        <v>0</v>
      </c>
      <c r="M358" s="61">
        <v>6</v>
      </c>
      <c r="N358" s="62">
        <v>10</v>
      </c>
      <c r="O358" s="62" t="s">
        <v>290</v>
      </c>
      <c r="P358" s="62">
        <v>0</v>
      </c>
      <c r="Q358" s="62">
        <v>0</v>
      </c>
      <c r="R358" s="62">
        <v>0</v>
      </c>
      <c r="S358" s="62">
        <v>0</v>
      </c>
      <c r="T358" s="62">
        <v>0</v>
      </c>
      <c r="U358" s="62">
        <v>0</v>
      </c>
      <c r="V358" s="62">
        <v>0</v>
      </c>
      <c r="W358" s="62">
        <v>0</v>
      </c>
      <c r="X358" s="62">
        <v>0</v>
      </c>
      <c r="Y358" s="62">
        <v>0</v>
      </c>
      <c r="Z358" s="62">
        <v>0</v>
      </c>
      <c r="AA358" s="62">
        <v>0</v>
      </c>
      <c r="AB358" s="62">
        <v>0</v>
      </c>
      <c r="AC358" s="62">
        <v>0</v>
      </c>
      <c r="AD358" s="62">
        <v>0</v>
      </c>
      <c r="AE358" s="62">
        <v>0</v>
      </c>
      <c r="AF358" s="62">
        <v>0</v>
      </c>
      <c r="AG358" s="62">
        <v>0</v>
      </c>
      <c r="AH358" s="62" t="s">
        <v>290</v>
      </c>
      <c r="AI358" s="62">
        <v>0</v>
      </c>
      <c r="AJ358" s="62">
        <v>0</v>
      </c>
      <c r="AK358" s="62">
        <v>11</v>
      </c>
      <c r="AL358" s="62">
        <v>0</v>
      </c>
      <c r="AM358" s="62">
        <v>0</v>
      </c>
      <c r="AN358" s="62">
        <v>0</v>
      </c>
      <c r="AO358" s="62" t="s">
        <v>290</v>
      </c>
      <c r="AP358" s="62" t="s">
        <v>290</v>
      </c>
      <c r="AQ358" s="62">
        <v>17</v>
      </c>
      <c r="AR358" t="b">
        <f>IFERROR(MATCH('2019'!A358, '2020'!A:A, 0) &gt;0, FALSE)</f>
        <v>0</v>
      </c>
    </row>
    <row r="359" spans="1:44">
      <c r="A359" s="60" t="s">
        <v>16101</v>
      </c>
      <c r="B359" s="60" t="s">
        <v>16102</v>
      </c>
      <c r="C359" s="60" t="s">
        <v>16103</v>
      </c>
      <c r="D359" s="60" t="s">
        <v>16104</v>
      </c>
      <c r="E359" s="60" t="s">
        <v>1122</v>
      </c>
      <c r="F359" s="60" t="s">
        <v>288</v>
      </c>
      <c r="G359" s="60" t="s">
        <v>1754</v>
      </c>
      <c r="H359" s="60" t="s">
        <v>16105</v>
      </c>
      <c r="I359" s="60" t="s">
        <v>146</v>
      </c>
      <c r="J359" s="61">
        <v>2</v>
      </c>
      <c r="K359" s="61">
        <v>4</v>
      </c>
      <c r="L359" s="61">
        <v>0</v>
      </c>
      <c r="M359" s="61">
        <v>6</v>
      </c>
      <c r="N359" s="62" t="s">
        <v>290</v>
      </c>
      <c r="O359" s="62" t="s">
        <v>290</v>
      </c>
      <c r="P359" s="62">
        <v>0</v>
      </c>
      <c r="Q359" s="62">
        <v>0</v>
      </c>
      <c r="R359" s="62">
        <v>0</v>
      </c>
      <c r="S359" s="62">
        <v>0</v>
      </c>
      <c r="T359" s="62">
        <v>0</v>
      </c>
      <c r="U359" s="62">
        <v>0</v>
      </c>
      <c r="V359" s="62">
        <v>0</v>
      </c>
      <c r="W359" s="62">
        <v>0</v>
      </c>
      <c r="X359" s="62">
        <v>0</v>
      </c>
      <c r="Y359" s="62">
        <v>0</v>
      </c>
      <c r="Z359" s="62">
        <v>0</v>
      </c>
      <c r="AA359" s="62">
        <v>0</v>
      </c>
      <c r="AB359" s="62">
        <v>0</v>
      </c>
      <c r="AC359" s="62">
        <v>0</v>
      </c>
      <c r="AD359" s="62">
        <v>0</v>
      </c>
      <c r="AE359" s="62">
        <v>0</v>
      </c>
      <c r="AF359" s="62">
        <v>0</v>
      </c>
      <c r="AG359" s="62">
        <v>0</v>
      </c>
      <c r="AH359" s="62">
        <v>0</v>
      </c>
      <c r="AI359" s="62">
        <v>0</v>
      </c>
      <c r="AJ359" s="62">
        <v>0</v>
      </c>
      <c r="AK359" s="62" t="s">
        <v>290</v>
      </c>
      <c r="AL359" s="62">
        <v>0</v>
      </c>
      <c r="AM359" s="62">
        <v>0</v>
      </c>
      <c r="AN359" s="62">
        <v>0</v>
      </c>
      <c r="AO359" s="62" t="s">
        <v>290</v>
      </c>
      <c r="AP359" s="62" t="s">
        <v>290</v>
      </c>
      <c r="AQ359" s="62" t="s">
        <v>290</v>
      </c>
      <c r="AR359" t="b">
        <f>IFERROR(MATCH('2019'!A359, '2020'!A:A, 0) &gt;0, FALSE)</f>
        <v>0</v>
      </c>
    </row>
    <row r="360" spans="1:44">
      <c r="A360" s="60" t="s">
        <v>2056</v>
      </c>
      <c r="B360" s="60" t="s">
        <v>2057</v>
      </c>
      <c r="C360" s="60" t="s">
        <v>14674</v>
      </c>
      <c r="D360" s="60" t="s">
        <v>2059</v>
      </c>
      <c r="E360" s="60" t="s">
        <v>1122</v>
      </c>
      <c r="F360" s="60" t="s">
        <v>288</v>
      </c>
      <c r="G360" s="60" t="s">
        <v>1907</v>
      </c>
      <c r="H360" s="60" t="s">
        <v>14675</v>
      </c>
      <c r="I360" s="60" t="s">
        <v>146</v>
      </c>
      <c r="J360" s="61">
        <v>10.5</v>
      </c>
      <c r="K360" s="61">
        <v>23.5</v>
      </c>
      <c r="L360" s="61">
        <v>10.199999999999999</v>
      </c>
      <c r="M360" s="61">
        <v>44.2</v>
      </c>
      <c r="N360" s="62">
        <v>66</v>
      </c>
      <c r="O360" s="62">
        <v>17</v>
      </c>
      <c r="P360" s="62" t="s">
        <v>290</v>
      </c>
      <c r="Q360" s="62">
        <v>14</v>
      </c>
      <c r="R360" s="62">
        <v>12</v>
      </c>
      <c r="S360" s="62">
        <v>14</v>
      </c>
      <c r="T360" s="62">
        <v>13</v>
      </c>
      <c r="U360" s="62">
        <v>17</v>
      </c>
      <c r="V360" s="62">
        <v>16</v>
      </c>
      <c r="W360" s="62">
        <v>18</v>
      </c>
      <c r="X360" s="62">
        <v>0</v>
      </c>
      <c r="Y360" s="62">
        <v>0</v>
      </c>
      <c r="Z360" s="62">
        <v>0</v>
      </c>
      <c r="AA360" s="62">
        <v>0</v>
      </c>
      <c r="AB360" s="62">
        <v>0</v>
      </c>
      <c r="AC360" s="62">
        <v>0</v>
      </c>
      <c r="AD360" s="62">
        <v>0</v>
      </c>
      <c r="AE360" s="62">
        <v>0</v>
      </c>
      <c r="AF360" s="62">
        <v>0</v>
      </c>
      <c r="AG360" s="62">
        <v>0</v>
      </c>
      <c r="AH360" s="62" t="s">
        <v>290</v>
      </c>
      <c r="AI360" s="62">
        <v>0</v>
      </c>
      <c r="AJ360" s="62">
        <v>12</v>
      </c>
      <c r="AK360" s="62">
        <v>13</v>
      </c>
      <c r="AL360" s="62">
        <v>0</v>
      </c>
      <c r="AM360" s="62">
        <v>158</v>
      </c>
      <c r="AN360" s="62" t="s">
        <v>290</v>
      </c>
      <c r="AO360" s="62">
        <v>90</v>
      </c>
      <c r="AP360" s="62">
        <v>106</v>
      </c>
      <c r="AQ360" s="62">
        <v>196</v>
      </c>
      <c r="AR360" t="b">
        <f>IFERROR(MATCH('2019'!A360, '2020'!A:A, 0) &gt;0, FALSE)</f>
        <v>1</v>
      </c>
    </row>
    <row r="361" spans="1:44">
      <c r="A361" s="60" t="s">
        <v>4647</v>
      </c>
      <c r="B361" s="60" t="s">
        <v>4648</v>
      </c>
      <c r="C361" s="60" t="s">
        <v>15629</v>
      </c>
      <c r="D361" s="60" t="s">
        <v>4651</v>
      </c>
      <c r="E361" s="60" t="s">
        <v>1122</v>
      </c>
      <c r="F361" s="60" t="s">
        <v>288</v>
      </c>
      <c r="G361" s="60" t="s">
        <v>1845</v>
      </c>
      <c r="H361" s="60" t="s">
        <v>14677</v>
      </c>
      <c r="I361" s="60" t="s">
        <v>146</v>
      </c>
      <c r="J361" s="61">
        <v>0</v>
      </c>
      <c r="K361" s="61">
        <v>72</v>
      </c>
      <c r="L361" s="61">
        <v>51</v>
      </c>
      <c r="M361" s="61">
        <v>123</v>
      </c>
      <c r="N361" s="62">
        <v>43</v>
      </c>
      <c r="O361" s="62">
        <v>49</v>
      </c>
      <c r="P361" s="62">
        <v>53</v>
      </c>
      <c r="Q361" s="62">
        <v>49</v>
      </c>
      <c r="R361" s="62">
        <v>48</v>
      </c>
      <c r="S361" s="62">
        <v>48</v>
      </c>
      <c r="T361" s="62">
        <v>51</v>
      </c>
      <c r="U361" s="62">
        <v>52</v>
      </c>
      <c r="V361" s="62">
        <v>43</v>
      </c>
      <c r="W361" s="62">
        <v>43</v>
      </c>
      <c r="X361" s="62">
        <v>0</v>
      </c>
      <c r="Y361" s="62">
        <v>0</v>
      </c>
      <c r="Z361" s="62">
        <v>0</v>
      </c>
      <c r="AA361" s="62">
        <v>0</v>
      </c>
      <c r="AB361" s="62">
        <v>0</v>
      </c>
      <c r="AC361" s="62">
        <v>0</v>
      </c>
      <c r="AD361" s="62">
        <v>0</v>
      </c>
      <c r="AE361" s="62">
        <v>0</v>
      </c>
      <c r="AF361" s="62">
        <v>0</v>
      </c>
      <c r="AG361" s="62">
        <v>0</v>
      </c>
      <c r="AH361" s="62">
        <v>0</v>
      </c>
      <c r="AI361" s="62">
        <v>0</v>
      </c>
      <c r="AJ361" s="62">
        <v>0</v>
      </c>
      <c r="AK361" s="62">
        <v>0</v>
      </c>
      <c r="AL361" s="62">
        <v>0</v>
      </c>
      <c r="AM361" s="62">
        <v>471</v>
      </c>
      <c r="AN361" s="62" t="s">
        <v>290</v>
      </c>
      <c r="AO361" s="62">
        <v>234</v>
      </c>
      <c r="AP361" s="62">
        <v>245</v>
      </c>
      <c r="AQ361" s="62">
        <v>479</v>
      </c>
      <c r="AR361" t="b">
        <f>IFERROR(MATCH('2019'!A361, '2020'!A:A, 0) &gt;0, FALSE)</f>
        <v>1</v>
      </c>
    </row>
    <row r="362" spans="1:44">
      <c r="A362" s="60" t="s">
        <v>2064</v>
      </c>
      <c r="B362" s="60" t="s">
        <v>2065</v>
      </c>
      <c r="C362" s="60" t="s">
        <v>5944</v>
      </c>
      <c r="D362" s="60" t="s">
        <v>2068</v>
      </c>
      <c r="E362" s="60" t="s">
        <v>1122</v>
      </c>
      <c r="F362" s="60" t="s">
        <v>288</v>
      </c>
      <c r="G362" s="60" t="s">
        <v>2069</v>
      </c>
      <c r="H362" s="60" t="s">
        <v>16106</v>
      </c>
      <c r="I362" s="60" t="s">
        <v>146</v>
      </c>
      <c r="J362" s="61">
        <v>2</v>
      </c>
      <c r="K362" s="61">
        <v>6</v>
      </c>
      <c r="L362" s="61">
        <v>0</v>
      </c>
      <c r="M362" s="61">
        <v>8</v>
      </c>
      <c r="N362" s="62">
        <v>33</v>
      </c>
      <c r="O362" s="62" t="s">
        <v>290</v>
      </c>
      <c r="P362" s="62" t="s">
        <v>290</v>
      </c>
      <c r="Q362" s="62" t="s">
        <v>290</v>
      </c>
      <c r="R362" s="62" t="s">
        <v>290</v>
      </c>
      <c r="S362" s="62" t="s">
        <v>290</v>
      </c>
      <c r="T362" s="62">
        <v>0</v>
      </c>
      <c r="U362" s="62">
        <v>0</v>
      </c>
      <c r="V362" s="62">
        <v>0</v>
      </c>
      <c r="W362" s="62">
        <v>0</v>
      </c>
      <c r="X362" s="62">
        <v>0</v>
      </c>
      <c r="Y362" s="62">
        <v>0</v>
      </c>
      <c r="Z362" s="62">
        <v>0</v>
      </c>
      <c r="AA362" s="62">
        <v>0</v>
      </c>
      <c r="AB362" s="62">
        <v>0</v>
      </c>
      <c r="AC362" s="62">
        <v>0</v>
      </c>
      <c r="AD362" s="62">
        <v>0</v>
      </c>
      <c r="AE362" s="62">
        <v>0</v>
      </c>
      <c r="AF362" s="62">
        <v>0</v>
      </c>
      <c r="AG362" s="62">
        <v>0</v>
      </c>
      <c r="AH362" s="62">
        <v>16</v>
      </c>
      <c r="AI362" s="62">
        <v>0</v>
      </c>
      <c r="AJ362" s="62" t="s">
        <v>290</v>
      </c>
      <c r="AK362" s="62" t="s">
        <v>290</v>
      </c>
      <c r="AL362" s="62" t="s">
        <v>290</v>
      </c>
      <c r="AM362" s="62">
        <v>15</v>
      </c>
      <c r="AN362" s="62" t="s">
        <v>290</v>
      </c>
      <c r="AO362" s="62">
        <v>25</v>
      </c>
      <c r="AP362" s="62">
        <v>24</v>
      </c>
      <c r="AQ362" s="62">
        <v>49</v>
      </c>
      <c r="AR362" t="b">
        <f>IFERROR(MATCH('2019'!A362, '2020'!A:A, 0) &gt;0, FALSE)</f>
        <v>1</v>
      </c>
    </row>
    <row r="363" spans="1:44">
      <c r="A363" s="60" t="s">
        <v>2112</v>
      </c>
      <c r="B363" s="60" t="s">
        <v>2113</v>
      </c>
      <c r="C363" s="60" t="s">
        <v>16107</v>
      </c>
      <c r="D363" s="60" t="s">
        <v>2116</v>
      </c>
      <c r="E363" s="60" t="s">
        <v>1122</v>
      </c>
      <c r="F363" s="60" t="s">
        <v>288</v>
      </c>
      <c r="G363" s="60" t="s">
        <v>2012</v>
      </c>
      <c r="H363" s="60" t="s">
        <v>16108</v>
      </c>
      <c r="I363" s="60" t="s">
        <v>146</v>
      </c>
      <c r="J363" s="61">
        <v>3</v>
      </c>
      <c r="K363" s="61">
        <v>9</v>
      </c>
      <c r="L363" s="61">
        <v>2</v>
      </c>
      <c r="M363" s="61">
        <v>14</v>
      </c>
      <c r="N363" s="62">
        <v>27</v>
      </c>
      <c r="O363" s="62">
        <v>10</v>
      </c>
      <c r="P363" s="62" t="s">
        <v>290</v>
      </c>
      <c r="Q363" s="62">
        <v>12</v>
      </c>
      <c r="R363" s="62">
        <v>12</v>
      </c>
      <c r="S363" s="62">
        <v>18</v>
      </c>
      <c r="T363" s="62">
        <v>10</v>
      </c>
      <c r="U363" s="62" t="s">
        <v>290</v>
      </c>
      <c r="V363" s="62">
        <v>12</v>
      </c>
      <c r="W363" s="62">
        <v>15</v>
      </c>
      <c r="X363" s="62">
        <v>0</v>
      </c>
      <c r="Y363" s="62">
        <v>0</v>
      </c>
      <c r="Z363" s="62">
        <v>0</v>
      </c>
      <c r="AA363" s="62">
        <v>0</v>
      </c>
      <c r="AB363" s="62">
        <v>0</v>
      </c>
      <c r="AC363" s="62">
        <v>0</v>
      </c>
      <c r="AD363" s="62">
        <v>0</v>
      </c>
      <c r="AE363" s="62">
        <v>0</v>
      </c>
      <c r="AF363" s="62">
        <v>0</v>
      </c>
      <c r="AG363" s="62">
        <v>0</v>
      </c>
      <c r="AH363" s="62">
        <v>0</v>
      </c>
      <c r="AI363" s="62">
        <v>0</v>
      </c>
      <c r="AJ363" s="62">
        <v>0</v>
      </c>
      <c r="AK363" s="62">
        <v>127</v>
      </c>
      <c r="AL363" s="62">
        <v>0</v>
      </c>
      <c r="AM363" s="62">
        <v>0</v>
      </c>
      <c r="AN363" s="62" t="s">
        <v>290</v>
      </c>
      <c r="AO363" s="62">
        <v>56</v>
      </c>
      <c r="AP363" s="62">
        <v>72</v>
      </c>
      <c r="AQ363" s="62">
        <v>128</v>
      </c>
      <c r="AR363" t="b">
        <f>IFERROR(MATCH('2019'!A363, '2020'!A:A, 0) &gt;0, FALSE)</f>
        <v>1</v>
      </c>
    </row>
    <row r="364" spans="1:44">
      <c r="A364" s="60" t="s">
        <v>2128</v>
      </c>
      <c r="B364" s="60" t="s">
        <v>13574</v>
      </c>
      <c r="C364" s="60" t="s">
        <v>9088</v>
      </c>
      <c r="D364" s="60" t="s">
        <v>2132</v>
      </c>
      <c r="E364" s="60" t="s">
        <v>1122</v>
      </c>
      <c r="F364" s="60" t="s">
        <v>288</v>
      </c>
      <c r="G364" s="60" t="s">
        <v>1939</v>
      </c>
      <c r="H364" s="60" t="s">
        <v>14682</v>
      </c>
      <c r="I364" s="60" t="s">
        <v>146</v>
      </c>
      <c r="J364" s="61">
        <v>27</v>
      </c>
      <c r="K364" s="61">
        <v>127</v>
      </c>
      <c r="L364" s="61">
        <v>76</v>
      </c>
      <c r="M364" s="61">
        <v>230</v>
      </c>
      <c r="N364" s="62">
        <v>111</v>
      </c>
      <c r="O364" s="62">
        <v>121</v>
      </c>
      <c r="P364" s="62">
        <v>146</v>
      </c>
      <c r="Q364" s="62">
        <v>147</v>
      </c>
      <c r="R364" s="62">
        <v>130</v>
      </c>
      <c r="S364" s="62">
        <v>129</v>
      </c>
      <c r="T364" s="62">
        <v>84</v>
      </c>
      <c r="U364" s="62">
        <v>126</v>
      </c>
      <c r="V364" s="62">
        <v>99</v>
      </c>
      <c r="W364" s="62">
        <v>96</v>
      </c>
      <c r="X364" s="62">
        <v>0</v>
      </c>
      <c r="Y364" s="62">
        <v>0</v>
      </c>
      <c r="Z364" s="62">
        <v>0</v>
      </c>
      <c r="AA364" s="62">
        <v>0</v>
      </c>
      <c r="AB364" s="62">
        <v>0</v>
      </c>
      <c r="AC364" s="62">
        <v>0</v>
      </c>
      <c r="AD364" s="62">
        <v>0</v>
      </c>
      <c r="AE364" s="62">
        <v>0</v>
      </c>
      <c r="AF364" s="62">
        <v>0</v>
      </c>
      <c r="AG364" s="62">
        <v>0</v>
      </c>
      <c r="AH364" s="62">
        <v>0</v>
      </c>
      <c r="AI364" s="62">
        <v>0</v>
      </c>
      <c r="AJ364" s="62">
        <v>0</v>
      </c>
      <c r="AK364" s="62">
        <v>0</v>
      </c>
      <c r="AL364" s="62">
        <v>0</v>
      </c>
      <c r="AM364" s="62">
        <v>1189</v>
      </c>
      <c r="AN364" s="62">
        <v>0</v>
      </c>
      <c r="AO364" s="62">
        <v>685</v>
      </c>
      <c r="AP364" s="62">
        <v>504</v>
      </c>
      <c r="AQ364" s="63">
        <v>1189</v>
      </c>
      <c r="AR364" t="b">
        <f>IFERROR(MATCH('2019'!A364, '2020'!A:A, 0) &gt;0, FALSE)</f>
        <v>1</v>
      </c>
    </row>
    <row r="365" spans="1:44">
      <c r="A365" s="60" t="s">
        <v>2140</v>
      </c>
      <c r="B365" s="60" t="s">
        <v>2141</v>
      </c>
      <c r="C365" s="60" t="s">
        <v>9093</v>
      </c>
      <c r="D365" s="60" t="s">
        <v>2143</v>
      </c>
      <c r="E365" s="60" t="s">
        <v>1122</v>
      </c>
      <c r="F365" s="60" t="s">
        <v>288</v>
      </c>
      <c r="G365" s="60" t="s">
        <v>1743</v>
      </c>
      <c r="H365" s="60" t="s">
        <v>14683</v>
      </c>
      <c r="I365" s="60" t="s">
        <v>146</v>
      </c>
      <c r="J365" s="61">
        <v>8</v>
      </c>
      <c r="K365" s="61">
        <v>24</v>
      </c>
      <c r="L365" s="61">
        <v>20</v>
      </c>
      <c r="M365" s="61">
        <v>52</v>
      </c>
      <c r="N365" s="62">
        <v>0</v>
      </c>
      <c r="O365" s="62">
        <v>0</v>
      </c>
      <c r="P365" s="62">
        <v>0</v>
      </c>
      <c r="Q365" s="62">
        <v>0</v>
      </c>
      <c r="R365" s="62">
        <v>0</v>
      </c>
      <c r="S365" s="62">
        <v>0</v>
      </c>
      <c r="T365" s="62">
        <v>0</v>
      </c>
      <c r="U365" s="62">
        <v>0</v>
      </c>
      <c r="V365" s="62">
        <v>0</v>
      </c>
      <c r="W365" s="62">
        <v>0</v>
      </c>
      <c r="X365" s="62">
        <v>101</v>
      </c>
      <c r="Y365" s="62">
        <v>93</v>
      </c>
      <c r="Z365" s="62">
        <v>86</v>
      </c>
      <c r="AA365" s="62">
        <v>73</v>
      </c>
      <c r="AB365" s="62">
        <v>0</v>
      </c>
      <c r="AC365" s="62">
        <v>0</v>
      </c>
      <c r="AD365" s="62">
        <v>0</v>
      </c>
      <c r="AE365" s="62">
        <v>0</v>
      </c>
      <c r="AF365" s="62">
        <v>0</v>
      </c>
      <c r="AG365" s="62">
        <v>0</v>
      </c>
      <c r="AH365" s="62">
        <v>12</v>
      </c>
      <c r="AI365" s="62">
        <v>0</v>
      </c>
      <c r="AJ365" s="62">
        <v>0</v>
      </c>
      <c r="AK365" s="62">
        <v>333</v>
      </c>
      <c r="AL365" s="62">
        <v>0</v>
      </c>
      <c r="AM365" s="62">
        <v>0</v>
      </c>
      <c r="AN365" s="62" t="s">
        <v>290</v>
      </c>
      <c r="AO365" s="62">
        <v>218</v>
      </c>
      <c r="AP365" s="62">
        <v>135</v>
      </c>
      <c r="AQ365" s="62">
        <v>353</v>
      </c>
      <c r="AR365" t="b">
        <f>IFERROR(MATCH('2019'!A365, '2020'!A:A, 0) &gt;0, FALSE)</f>
        <v>1</v>
      </c>
    </row>
    <row r="366" spans="1:44">
      <c r="A366" s="60" t="s">
        <v>2148</v>
      </c>
      <c r="B366" s="60" t="s">
        <v>2149</v>
      </c>
      <c r="C366" s="60" t="s">
        <v>14684</v>
      </c>
      <c r="D366" s="60" t="s">
        <v>2151</v>
      </c>
      <c r="E366" s="60" t="s">
        <v>1122</v>
      </c>
      <c r="F366" s="60" t="s">
        <v>288</v>
      </c>
      <c r="G366" s="60" t="s">
        <v>1738</v>
      </c>
      <c r="H366" s="60" t="s">
        <v>14685</v>
      </c>
      <c r="I366" s="60" t="s">
        <v>146</v>
      </c>
      <c r="J366" s="61">
        <v>10</v>
      </c>
      <c r="K366" s="61">
        <v>26</v>
      </c>
      <c r="L366" s="61">
        <v>7</v>
      </c>
      <c r="M366" s="61">
        <v>43</v>
      </c>
      <c r="N366" s="62">
        <v>44</v>
      </c>
      <c r="O366" s="62">
        <v>22</v>
      </c>
      <c r="P366" s="62">
        <v>23</v>
      </c>
      <c r="Q366" s="62">
        <v>21</v>
      </c>
      <c r="R366" s="62">
        <v>20</v>
      </c>
      <c r="S366" s="62">
        <v>21</v>
      </c>
      <c r="T366" s="62">
        <v>24</v>
      </c>
      <c r="U366" s="62">
        <v>20</v>
      </c>
      <c r="V366" s="62">
        <v>21</v>
      </c>
      <c r="W366" s="62">
        <v>24</v>
      </c>
      <c r="X366" s="62">
        <v>0</v>
      </c>
      <c r="Y366" s="62">
        <v>0</v>
      </c>
      <c r="Z366" s="62">
        <v>0</v>
      </c>
      <c r="AA366" s="62">
        <v>0</v>
      </c>
      <c r="AB366" s="62">
        <v>0</v>
      </c>
      <c r="AC366" s="62">
        <v>0</v>
      </c>
      <c r="AD366" s="62">
        <v>0</v>
      </c>
      <c r="AE366" s="62">
        <v>0</v>
      </c>
      <c r="AF366" s="62">
        <v>0</v>
      </c>
      <c r="AG366" s="62">
        <v>0</v>
      </c>
      <c r="AH366" s="62" t="s">
        <v>290</v>
      </c>
      <c r="AI366" s="62">
        <v>0</v>
      </c>
      <c r="AJ366" s="62">
        <v>16</v>
      </c>
      <c r="AK366" s="62">
        <v>0</v>
      </c>
      <c r="AL366" s="62">
        <v>0</v>
      </c>
      <c r="AM366" s="62">
        <v>198</v>
      </c>
      <c r="AN366" s="62">
        <v>20</v>
      </c>
      <c r="AO366" s="62">
        <v>122</v>
      </c>
      <c r="AP366" s="62">
        <v>118</v>
      </c>
      <c r="AQ366" s="62">
        <v>240</v>
      </c>
      <c r="AR366" t="b">
        <f>IFERROR(MATCH('2019'!A366, '2020'!A:A, 0) &gt;0, FALSE)</f>
        <v>1</v>
      </c>
    </row>
    <row r="367" spans="1:44">
      <c r="A367" s="60" t="s">
        <v>2152</v>
      </c>
      <c r="B367" s="60" t="s">
        <v>2153</v>
      </c>
      <c r="C367" s="60" t="s">
        <v>12108</v>
      </c>
      <c r="D367" s="60" t="s">
        <v>2156</v>
      </c>
      <c r="E367" s="60" t="s">
        <v>1122</v>
      </c>
      <c r="F367" s="60" t="s">
        <v>288</v>
      </c>
      <c r="G367" s="60" t="s">
        <v>1939</v>
      </c>
      <c r="H367" s="60" t="s">
        <v>14686</v>
      </c>
      <c r="I367" s="60" t="s">
        <v>146</v>
      </c>
      <c r="J367" s="61">
        <v>1.5</v>
      </c>
      <c r="K367" s="61">
        <v>4</v>
      </c>
      <c r="L367" s="61">
        <v>0</v>
      </c>
      <c r="M367" s="61">
        <v>5.5</v>
      </c>
      <c r="N367" s="62">
        <v>0</v>
      </c>
      <c r="O367" s="62">
        <v>0</v>
      </c>
      <c r="P367" s="62">
        <v>0</v>
      </c>
      <c r="Q367" s="62">
        <v>0</v>
      </c>
      <c r="R367" s="62">
        <v>0</v>
      </c>
      <c r="S367" s="62">
        <v>0</v>
      </c>
      <c r="T367" s="62">
        <v>0</v>
      </c>
      <c r="U367" s="62">
        <v>0</v>
      </c>
      <c r="V367" s="62">
        <v>0</v>
      </c>
      <c r="W367" s="62">
        <v>0</v>
      </c>
      <c r="X367" s="62" t="s">
        <v>290</v>
      </c>
      <c r="Y367" s="62" t="s">
        <v>290</v>
      </c>
      <c r="Z367" s="62">
        <v>0</v>
      </c>
      <c r="AA367" s="62">
        <v>0</v>
      </c>
      <c r="AB367" s="62">
        <v>0</v>
      </c>
      <c r="AC367" s="62">
        <v>0</v>
      </c>
      <c r="AD367" s="62">
        <v>0</v>
      </c>
      <c r="AE367" s="62">
        <v>0</v>
      </c>
      <c r="AF367" s="62">
        <v>0</v>
      </c>
      <c r="AG367" s="62">
        <v>0</v>
      </c>
      <c r="AH367" s="62">
        <v>0</v>
      </c>
      <c r="AI367" s="62">
        <v>0</v>
      </c>
      <c r="AJ367" s="62">
        <v>0</v>
      </c>
      <c r="AK367" s="62">
        <v>0</v>
      </c>
      <c r="AL367" s="62">
        <v>0</v>
      </c>
      <c r="AM367" s="62" t="s">
        <v>290</v>
      </c>
      <c r="AN367" s="62">
        <v>0</v>
      </c>
      <c r="AO367" s="62" t="s">
        <v>290</v>
      </c>
      <c r="AP367" s="62">
        <v>0</v>
      </c>
      <c r="AQ367" s="62" t="s">
        <v>290</v>
      </c>
      <c r="AR367" t="b">
        <f>IFERROR(MATCH('2019'!A367, '2020'!A:A, 0) &gt;0, FALSE)</f>
        <v>1</v>
      </c>
    </row>
    <row r="368" spans="1:44">
      <c r="A368" s="60" t="s">
        <v>13578</v>
      </c>
      <c r="B368" s="60" t="s">
        <v>13579</v>
      </c>
      <c r="C368" s="60" t="s">
        <v>16109</v>
      </c>
      <c r="D368" s="60" t="s">
        <v>13581</v>
      </c>
      <c r="E368" s="60" t="s">
        <v>1122</v>
      </c>
      <c r="F368" s="60" t="s">
        <v>288</v>
      </c>
      <c r="G368" s="60" t="s">
        <v>2074</v>
      </c>
      <c r="H368" s="60" t="s">
        <v>16110</v>
      </c>
      <c r="I368" s="60" t="s">
        <v>146</v>
      </c>
      <c r="J368" s="61">
        <v>1</v>
      </c>
      <c r="K368" s="61">
        <v>7</v>
      </c>
      <c r="L368" s="61">
        <v>1</v>
      </c>
      <c r="M368" s="61">
        <v>9</v>
      </c>
      <c r="N368" s="62">
        <v>45</v>
      </c>
      <c r="O368" s="62">
        <v>11</v>
      </c>
      <c r="P368" s="62">
        <v>0</v>
      </c>
      <c r="Q368" s="62">
        <v>0</v>
      </c>
      <c r="R368" s="62">
        <v>0</v>
      </c>
      <c r="S368" s="62">
        <v>0</v>
      </c>
      <c r="T368" s="62">
        <v>0</v>
      </c>
      <c r="U368" s="62">
        <v>0</v>
      </c>
      <c r="V368" s="62">
        <v>0</v>
      </c>
      <c r="W368" s="62">
        <v>0</v>
      </c>
      <c r="X368" s="62">
        <v>0</v>
      </c>
      <c r="Y368" s="62">
        <v>0</v>
      </c>
      <c r="Z368" s="62">
        <v>0</v>
      </c>
      <c r="AA368" s="62">
        <v>0</v>
      </c>
      <c r="AB368" s="62">
        <v>0</v>
      </c>
      <c r="AC368" s="62">
        <v>0</v>
      </c>
      <c r="AD368" s="62">
        <v>0</v>
      </c>
      <c r="AE368" s="62">
        <v>0</v>
      </c>
      <c r="AF368" s="62">
        <v>0</v>
      </c>
      <c r="AG368" s="62">
        <v>0</v>
      </c>
      <c r="AH368" s="62" t="s">
        <v>290</v>
      </c>
      <c r="AI368" s="62">
        <v>0</v>
      </c>
      <c r="AJ368" s="62" t="s">
        <v>290</v>
      </c>
      <c r="AK368" s="62" t="s">
        <v>290</v>
      </c>
      <c r="AL368" s="62">
        <v>0</v>
      </c>
      <c r="AM368" s="62">
        <v>39</v>
      </c>
      <c r="AN368" s="62">
        <v>10</v>
      </c>
      <c r="AO368" s="62">
        <v>29</v>
      </c>
      <c r="AP368" s="62">
        <v>27</v>
      </c>
      <c r="AQ368" s="62">
        <v>56</v>
      </c>
      <c r="AR368" t="b">
        <f>IFERROR(MATCH('2019'!A368, '2020'!A:A, 0) &gt;0, FALSE)</f>
        <v>1</v>
      </c>
    </row>
    <row r="369" spans="1:44">
      <c r="A369" s="60" t="s">
        <v>2157</v>
      </c>
      <c r="B369" s="60" t="s">
        <v>2158</v>
      </c>
      <c r="C369" s="60" t="s">
        <v>9109</v>
      </c>
      <c r="D369" s="60" t="s">
        <v>2160</v>
      </c>
      <c r="E369" s="60" t="s">
        <v>1122</v>
      </c>
      <c r="F369" s="60" t="s">
        <v>288</v>
      </c>
      <c r="G369" s="60" t="s">
        <v>2161</v>
      </c>
      <c r="H369" s="60" t="s">
        <v>14687</v>
      </c>
      <c r="I369" s="60" t="s">
        <v>146</v>
      </c>
      <c r="J369" s="61">
        <v>9</v>
      </c>
      <c r="K369" s="61">
        <v>65</v>
      </c>
      <c r="L369" s="61">
        <v>95</v>
      </c>
      <c r="M369" s="61">
        <v>169</v>
      </c>
      <c r="N369" s="62">
        <v>0</v>
      </c>
      <c r="O369" s="62">
        <v>71</v>
      </c>
      <c r="P369" s="62">
        <v>74</v>
      </c>
      <c r="Q369" s="62">
        <v>80</v>
      </c>
      <c r="R369" s="62">
        <v>73</v>
      </c>
      <c r="S369" s="62">
        <v>79</v>
      </c>
      <c r="T369" s="62">
        <v>76</v>
      </c>
      <c r="U369" s="62">
        <v>78</v>
      </c>
      <c r="V369" s="62">
        <v>73</v>
      </c>
      <c r="W369" s="62">
        <v>81</v>
      </c>
      <c r="X369" s="62">
        <v>0</v>
      </c>
      <c r="Y369" s="62">
        <v>0</v>
      </c>
      <c r="Z369" s="62">
        <v>0</v>
      </c>
      <c r="AA369" s="62">
        <v>0</v>
      </c>
      <c r="AB369" s="62">
        <v>0</v>
      </c>
      <c r="AC369" s="62">
        <v>0</v>
      </c>
      <c r="AD369" s="62">
        <v>0</v>
      </c>
      <c r="AE369" s="62">
        <v>0</v>
      </c>
      <c r="AF369" s="62">
        <v>0</v>
      </c>
      <c r="AG369" s="62">
        <v>0</v>
      </c>
      <c r="AH369" s="62">
        <v>18</v>
      </c>
      <c r="AI369" s="62">
        <v>0</v>
      </c>
      <c r="AJ369" s="62">
        <v>27</v>
      </c>
      <c r="AK369" s="62">
        <v>65</v>
      </c>
      <c r="AL369" s="62">
        <v>0</v>
      </c>
      <c r="AM369" s="62">
        <v>487</v>
      </c>
      <c r="AN369" s="62">
        <v>88</v>
      </c>
      <c r="AO369" s="62">
        <v>343</v>
      </c>
      <c r="AP369" s="62">
        <v>342</v>
      </c>
      <c r="AQ369" s="62">
        <v>685</v>
      </c>
      <c r="AR369" t="b">
        <f>IFERROR(MATCH('2019'!A369, '2020'!A:A, 0) &gt;0, FALSE)</f>
        <v>1</v>
      </c>
    </row>
    <row r="370" spans="1:44">
      <c r="A370" s="60" t="s">
        <v>2162</v>
      </c>
      <c r="B370" s="60" t="s">
        <v>2919</v>
      </c>
      <c r="C370" s="60" t="s">
        <v>13584</v>
      </c>
      <c r="D370" s="60" t="s">
        <v>2164</v>
      </c>
      <c r="E370" s="60" t="s">
        <v>1122</v>
      </c>
      <c r="F370" s="60" t="s">
        <v>288</v>
      </c>
      <c r="G370" s="60" t="s">
        <v>1785</v>
      </c>
      <c r="H370" s="60" t="s">
        <v>14688</v>
      </c>
      <c r="I370" s="60" t="s">
        <v>146</v>
      </c>
      <c r="J370" s="61">
        <v>1</v>
      </c>
      <c r="K370" s="61">
        <v>10</v>
      </c>
      <c r="L370" s="61">
        <v>7</v>
      </c>
      <c r="M370" s="61">
        <v>18</v>
      </c>
      <c r="N370" s="62">
        <v>10</v>
      </c>
      <c r="O370" s="62" t="s">
        <v>290</v>
      </c>
      <c r="P370" s="62" t="s">
        <v>290</v>
      </c>
      <c r="Q370" s="62" t="s">
        <v>290</v>
      </c>
      <c r="R370" s="62">
        <v>11</v>
      </c>
      <c r="S370" s="62" t="s">
        <v>290</v>
      </c>
      <c r="T370" s="62">
        <v>13</v>
      </c>
      <c r="U370" s="62">
        <v>16</v>
      </c>
      <c r="V370" s="62">
        <v>17</v>
      </c>
      <c r="W370" s="62">
        <v>17</v>
      </c>
      <c r="X370" s="62">
        <v>0</v>
      </c>
      <c r="Y370" s="62">
        <v>0</v>
      </c>
      <c r="Z370" s="62">
        <v>0</v>
      </c>
      <c r="AA370" s="62">
        <v>0</v>
      </c>
      <c r="AB370" s="62">
        <v>0</v>
      </c>
      <c r="AC370" s="62">
        <v>0</v>
      </c>
      <c r="AD370" s="62">
        <v>0</v>
      </c>
      <c r="AE370" s="62">
        <v>0</v>
      </c>
      <c r="AF370" s="62">
        <v>0</v>
      </c>
      <c r="AG370" s="62">
        <v>0</v>
      </c>
      <c r="AH370" s="62">
        <v>12</v>
      </c>
      <c r="AI370" s="62">
        <v>0</v>
      </c>
      <c r="AJ370" s="62">
        <v>0</v>
      </c>
      <c r="AK370" s="62">
        <v>62</v>
      </c>
      <c r="AL370" s="62">
        <v>0</v>
      </c>
      <c r="AM370" s="62">
        <v>25</v>
      </c>
      <c r="AN370" s="62">
        <v>19</v>
      </c>
      <c r="AO370" s="62">
        <v>64</v>
      </c>
      <c r="AP370" s="62">
        <v>54</v>
      </c>
      <c r="AQ370" s="62">
        <v>118</v>
      </c>
      <c r="AR370" t="b">
        <f>IFERROR(MATCH('2019'!A370, '2020'!A:A, 0) &gt;0, FALSE)</f>
        <v>1</v>
      </c>
    </row>
    <row r="371" spans="1:44">
      <c r="A371" s="60" t="s">
        <v>2165</v>
      </c>
      <c r="B371" s="60" t="s">
        <v>2166</v>
      </c>
      <c r="C371" s="60" t="s">
        <v>16111</v>
      </c>
      <c r="D371" s="60" t="s">
        <v>2168</v>
      </c>
      <c r="E371" s="60" t="s">
        <v>1122</v>
      </c>
      <c r="F371" s="60" t="s">
        <v>288</v>
      </c>
      <c r="G371" s="60" t="s">
        <v>2069</v>
      </c>
      <c r="H371" s="60" t="s">
        <v>14689</v>
      </c>
      <c r="I371" s="60" t="s">
        <v>146</v>
      </c>
      <c r="J371" s="61">
        <v>1.5</v>
      </c>
      <c r="K371" s="61">
        <v>10.5</v>
      </c>
      <c r="L371" s="61">
        <v>8</v>
      </c>
      <c r="M371" s="61">
        <v>20</v>
      </c>
      <c r="N371" s="62">
        <v>16</v>
      </c>
      <c r="O371" s="62">
        <v>11</v>
      </c>
      <c r="P371" s="62">
        <v>17</v>
      </c>
      <c r="Q371" s="62">
        <v>13</v>
      </c>
      <c r="R371" s="62">
        <v>18</v>
      </c>
      <c r="S371" s="62">
        <v>18</v>
      </c>
      <c r="T371" s="62">
        <v>15</v>
      </c>
      <c r="U371" s="62">
        <v>12</v>
      </c>
      <c r="V371" s="62" t="s">
        <v>290</v>
      </c>
      <c r="W371" s="62">
        <v>10</v>
      </c>
      <c r="X371" s="62">
        <v>0</v>
      </c>
      <c r="Y371" s="62">
        <v>0</v>
      </c>
      <c r="Z371" s="62">
        <v>0</v>
      </c>
      <c r="AA371" s="62">
        <v>0</v>
      </c>
      <c r="AB371" s="62">
        <v>0</v>
      </c>
      <c r="AC371" s="62">
        <v>0</v>
      </c>
      <c r="AD371" s="62">
        <v>0</v>
      </c>
      <c r="AE371" s="62">
        <v>0</v>
      </c>
      <c r="AF371" s="62">
        <v>0</v>
      </c>
      <c r="AG371" s="62">
        <v>0</v>
      </c>
      <c r="AH371" s="62">
        <v>23</v>
      </c>
      <c r="AI371" s="62" t="s">
        <v>290</v>
      </c>
      <c r="AJ371" s="62">
        <v>0</v>
      </c>
      <c r="AK371" s="62">
        <v>112</v>
      </c>
      <c r="AL371" s="62">
        <v>0</v>
      </c>
      <c r="AM371" s="62">
        <v>0</v>
      </c>
      <c r="AN371" s="62" t="s">
        <v>290</v>
      </c>
      <c r="AO371" s="62">
        <v>66</v>
      </c>
      <c r="AP371" s="62">
        <v>71</v>
      </c>
      <c r="AQ371" s="62">
        <v>137</v>
      </c>
      <c r="AR371" t="b">
        <f>IFERROR(MATCH('2019'!A371, '2020'!A:A, 0) &gt;0, FALSE)</f>
        <v>1</v>
      </c>
    </row>
    <row r="372" spans="1:44">
      <c r="A372" s="60" t="s">
        <v>2169</v>
      </c>
      <c r="B372" s="60" t="s">
        <v>2170</v>
      </c>
      <c r="C372" s="60" t="s">
        <v>6030</v>
      </c>
      <c r="D372" s="60" t="s">
        <v>2172</v>
      </c>
      <c r="E372" s="60" t="s">
        <v>1122</v>
      </c>
      <c r="F372" s="60" t="s">
        <v>288</v>
      </c>
      <c r="G372" s="60" t="s">
        <v>1999</v>
      </c>
      <c r="H372" s="60" t="s">
        <v>14690</v>
      </c>
      <c r="I372" s="60" t="s">
        <v>146</v>
      </c>
      <c r="J372" s="61">
        <v>2.5</v>
      </c>
      <c r="K372" s="61">
        <v>20</v>
      </c>
      <c r="L372" s="61">
        <v>9</v>
      </c>
      <c r="M372" s="61">
        <v>31.5</v>
      </c>
      <c r="N372" s="62">
        <v>71</v>
      </c>
      <c r="O372" s="62">
        <v>36</v>
      </c>
      <c r="P372" s="62">
        <v>32</v>
      </c>
      <c r="Q372" s="62">
        <v>26</v>
      </c>
      <c r="R372" s="62">
        <v>33</v>
      </c>
      <c r="S372" s="62">
        <v>27</v>
      </c>
      <c r="T372" s="62">
        <v>27</v>
      </c>
      <c r="U372" s="62">
        <v>27</v>
      </c>
      <c r="V372" s="62">
        <v>25</v>
      </c>
      <c r="W372" s="62">
        <v>21</v>
      </c>
      <c r="X372" s="62">
        <v>0</v>
      </c>
      <c r="Y372" s="62">
        <v>0</v>
      </c>
      <c r="Z372" s="62">
        <v>0</v>
      </c>
      <c r="AA372" s="62">
        <v>0</v>
      </c>
      <c r="AB372" s="62">
        <v>0</v>
      </c>
      <c r="AC372" s="62">
        <v>0</v>
      </c>
      <c r="AD372" s="62">
        <v>0</v>
      </c>
      <c r="AE372" s="62">
        <v>0</v>
      </c>
      <c r="AF372" s="62">
        <v>0</v>
      </c>
      <c r="AG372" s="62">
        <v>0</v>
      </c>
      <c r="AH372" s="62">
        <v>81</v>
      </c>
      <c r="AI372" s="62">
        <v>0</v>
      </c>
      <c r="AJ372" s="62">
        <v>19</v>
      </c>
      <c r="AK372" s="62" t="s">
        <v>290</v>
      </c>
      <c r="AL372" s="62">
        <v>0</v>
      </c>
      <c r="AM372" s="62">
        <v>163</v>
      </c>
      <c r="AN372" s="62">
        <v>57</v>
      </c>
      <c r="AO372" s="62">
        <v>177</v>
      </c>
      <c r="AP372" s="62">
        <v>148</v>
      </c>
      <c r="AQ372" s="62">
        <v>325</v>
      </c>
      <c r="AR372" t="b">
        <f>IFERROR(MATCH('2019'!A372, '2020'!A:A, 0) &gt;0, FALSE)</f>
        <v>1</v>
      </c>
    </row>
    <row r="373" spans="1:44">
      <c r="A373" s="60" t="s">
        <v>4681</v>
      </c>
      <c r="B373" s="60" t="s">
        <v>4682</v>
      </c>
      <c r="C373" s="60" t="s">
        <v>14691</v>
      </c>
      <c r="D373" s="60" t="s">
        <v>12132</v>
      </c>
      <c r="E373" s="60" t="s">
        <v>1122</v>
      </c>
      <c r="F373" s="60" t="s">
        <v>288</v>
      </c>
      <c r="G373" s="60" t="s">
        <v>1760</v>
      </c>
      <c r="H373" s="60" t="s">
        <v>14692</v>
      </c>
      <c r="I373" s="60" t="s">
        <v>146</v>
      </c>
      <c r="J373" s="61">
        <v>1</v>
      </c>
      <c r="K373" s="61">
        <v>3</v>
      </c>
      <c r="L373" s="61">
        <v>1</v>
      </c>
      <c r="M373" s="61">
        <v>5</v>
      </c>
      <c r="N373" s="62">
        <v>0</v>
      </c>
      <c r="O373" s="62">
        <v>0</v>
      </c>
      <c r="P373" s="62">
        <v>0</v>
      </c>
      <c r="Q373" s="62">
        <v>0</v>
      </c>
      <c r="R373" s="62">
        <v>0</v>
      </c>
      <c r="S373" s="62">
        <v>0</v>
      </c>
      <c r="T373" s="62">
        <v>0</v>
      </c>
      <c r="U373" s="62">
        <v>0</v>
      </c>
      <c r="V373" s="62">
        <v>0</v>
      </c>
      <c r="W373" s="62">
        <v>0</v>
      </c>
      <c r="X373" s="62">
        <v>0</v>
      </c>
      <c r="Y373" s="62">
        <v>0</v>
      </c>
      <c r="Z373" s="62">
        <v>0</v>
      </c>
      <c r="AA373" s="62">
        <v>10</v>
      </c>
      <c r="AB373" s="62">
        <v>0</v>
      </c>
      <c r="AC373" s="62">
        <v>0</v>
      </c>
      <c r="AD373" s="62">
        <v>0</v>
      </c>
      <c r="AE373" s="62">
        <v>0</v>
      </c>
      <c r="AF373" s="62">
        <v>0</v>
      </c>
      <c r="AG373" s="62">
        <v>0</v>
      </c>
      <c r="AH373" s="62" t="s">
        <v>290</v>
      </c>
      <c r="AI373" s="62">
        <v>0</v>
      </c>
      <c r="AJ373" s="62">
        <v>0</v>
      </c>
      <c r="AK373" s="62" t="s">
        <v>290</v>
      </c>
      <c r="AL373" s="62">
        <v>0</v>
      </c>
      <c r="AM373" s="62">
        <v>0</v>
      </c>
      <c r="AN373" s="62">
        <v>0</v>
      </c>
      <c r="AO373" s="62" t="s">
        <v>290</v>
      </c>
      <c r="AP373" s="62" t="s">
        <v>290</v>
      </c>
      <c r="AQ373" s="62">
        <v>10</v>
      </c>
      <c r="AR373" t="b">
        <f>IFERROR(MATCH('2019'!A373, '2020'!A:A, 0) &gt;0, FALSE)</f>
        <v>1</v>
      </c>
    </row>
    <row r="374" spans="1:44">
      <c r="A374" s="60" t="s">
        <v>2173</v>
      </c>
      <c r="B374" s="60" t="s">
        <v>2174</v>
      </c>
      <c r="C374" s="60" t="s">
        <v>16112</v>
      </c>
      <c r="D374" s="60" t="s">
        <v>2176</v>
      </c>
      <c r="E374" s="60" t="s">
        <v>1122</v>
      </c>
      <c r="F374" s="60" t="s">
        <v>288</v>
      </c>
      <c r="G374" s="60" t="s">
        <v>1711</v>
      </c>
      <c r="H374" s="60" t="s">
        <v>14693</v>
      </c>
      <c r="I374" s="60" t="s">
        <v>146</v>
      </c>
      <c r="J374" s="61">
        <v>1</v>
      </c>
      <c r="K374" s="61">
        <v>10</v>
      </c>
      <c r="L374" s="61">
        <v>12</v>
      </c>
      <c r="M374" s="61">
        <v>23</v>
      </c>
      <c r="N374" s="62">
        <v>23</v>
      </c>
      <c r="O374" s="62">
        <v>17</v>
      </c>
      <c r="P374" s="62">
        <v>10</v>
      </c>
      <c r="Q374" s="62">
        <v>13</v>
      </c>
      <c r="R374" s="62" t="s">
        <v>290</v>
      </c>
      <c r="S374" s="62">
        <v>15</v>
      </c>
      <c r="T374" s="62">
        <v>12</v>
      </c>
      <c r="U374" s="62">
        <v>14</v>
      </c>
      <c r="V374" s="62">
        <v>10</v>
      </c>
      <c r="W374" s="62">
        <v>10</v>
      </c>
      <c r="X374" s="62">
        <v>0</v>
      </c>
      <c r="Y374" s="62">
        <v>0</v>
      </c>
      <c r="Z374" s="62">
        <v>0</v>
      </c>
      <c r="AA374" s="62">
        <v>0</v>
      </c>
      <c r="AB374" s="62">
        <v>0</v>
      </c>
      <c r="AC374" s="62">
        <v>0</v>
      </c>
      <c r="AD374" s="62">
        <v>0</v>
      </c>
      <c r="AE374" s="62">
        <v>0</v>
      </c>
      <c r="AF374" s="62">
        <v>0</v>
      </c>
      <c r="AG374" s="62">
        <v>0</v>
      </c>
      <c r="AH374" s="62">
        <v>0</v>
      </c>
      <c r="AI374" s="62">
        <v>0</v>
      </c>
      <c r="AJ374" s="62">
        <v>26</v>
      </c>
      <c r="AK374" s="62" t="s">
        <v>290</v>
      </c>
      <c r="AL374" s="62">
        <v>0</v>
      </c>
      <c r="AM374" s="62">
        <v>16</v>
      </c>
      <c r="AN374" s="62">
        <v>87</v>
      </c>
      <c r="AO374" s="62">
        <v>67</v>
      </c>
      <c r="AP374" s="62">
        <v>65</v>
      </c>
      <c r="AQ374" s="62">
        <v>132</v>
      </c>
      <c r="AR374" t="b">
        <f>IFERROR(MATCH('2019'!A374, '2020'!A:A, 0) &gt;0, FALSE)</f>
        <v>1</v>
      </c>
    </row>
    <row r="375" spans="1:44">
      <c r="A375" s="60" t="s">
        <v>2177</v>
      </c>
      <c r="B375" s="60" t="s">
        <v>2178</v>
      </c>
      <c r="C375" s="60" t="s">
        <v>12136</v>
      </c>
      <c r="D375" s="60" t="s">
        <v>2180</v>
      </c>
      <c r="E375" s="60" t="s">
        <v>1122</v>
      </c>
      <c r="F375" s="60" t="s">
        <v>288</v>
      </c>
      <c r="G375" s="60" t="s">
        <v>1785</v>
      </c>
      <c r="H375" s="60" t="s">
        <v>16113</v>
      </c>
      <c r="I375" s="60" t="s">
        <v>146</v>
      </c>
      <c r="J375" s="61">
        <v>2.5</v>
      </c>
      <c r="K375" s="61">
        <v>39.5</v>
      </c>
      <c r="L375" s="61">
        <v>9</v>
      </c>
      <c r="M375" s="61">
        <v>51</v>
      </c>
      <c r="N375" s="62">
        <v>53</v>
      </c>
      <c r="O375" s="62">
        <v>45</v>
      </c>
      <c r="P375" s="62">
        <v>53</v>
      </c>
      <c r="Q375" s="62">
        <v>64</v>
      </c>
      <c r="R375" s="62">
        <v>56</v>
      </c>
      <c r="S375" s="62">
        <v>50</v>
      </c>
      <c r="T375" s="62">
        <v>73</v>
      </c>
      <c r="U375" s="62">
        <v>63</v>
      </c>
      <c r="V375" s="62">
        <v>50</v>
      </c>
      <c r="W375" s="62">
        <v>73</v>
      </c>
      <c r="X375" s="62">
        <v>0</v>
      </c>
      <c r="Y375" s="62">
        <v>0</v>
      </c>
      <c r="Z375" s="62">
        <v>0</v>
      </c>
      <c r="AA375" s="62">
        <v>0</v>
      </c>
      <c r="AB375" s="62">
        <v>0</v>
      </c>
      <c r="AC375" s="62">
        <v>0</v>
      </c>
      <c r="AD375" s="62">
        <v>0</v>
      </c>
      <c r="AE375" s="62">
        <v>0</v>
      </c>
      <c r="AF375" s="62">
        <v>0</v>
      </c>
      <c r="AG375" s="62">
        <v>0</v>
      </c>
      <c r="AH375" s="62">
        <v>31</v>
      </c>
      <c r="AI375" s="62" t="s">
        <v>290</v>
      </c>
      <c r="AJ375" s="62" t="s">
        <v>290</v>
      </c>
      <c r="AK375" s="62">
        <v>92</v>
      </c>
      <c r="AL375" s="62" t="s">
        <v>290</v>
      </c>
      <c r="AM375" s="62">
        <v>411</v>
      </c>
      <c r="AN375" s="62">
        <v>36</v>
      </c>
      <c r="AO375" s="62">
        <v>275</v>
      </c>
      <c r="AP375" s="62">
        <v>305</v>
      </c>
      <c r="AQ375" s="62">
        <v>580</v>
      </c>
      <c r="AR375" t="b">
        <f>IFERROR(MATCH('2019'!A375, '2020'!A:A, 0) &gt;0, FALSE)</f>
        <v>1</v>
      </c>
    </row>
    <row r="376" spans="1:44">
      <c r="A376" s="60" t="s">
        <v>2181</v>
      </c>
      <c r="B376" s="60" t="s">
        <v>2182</v>
      </c>
      <c r="C376" s="60" t="s">
        <v>14694</v>
      </c>
      <c r="D376" s="60" t="s">
        <v>2185</v>
      </c>
      <c r="E376" s="60" t="s">
        <v>1122</v>
      </c>
      <c r="F376" s="60" t="s">
        <v>288</v>
      </c>
      <c r="G376" s="60" t="s">
        <v>1999</v>
      </c>
      <c r="H376" s="60" t="s">
        <v>14695</v>
      </c>
      <c r="I376" s="60" t="s">
        <v>146</v>
      </c>
      <c r="J376" s="61">
        <v>1.5</v>
      </c>
      <c r="K376" s="61">
        <v>12.5</v>
      </c>
      <c r="L376" s="61">
        <v>7</v>
      </c>
      <c r="M376" s="61">
        <v>21</v>
      </c>
      <c r="N376" s="62">
        <v>32</v>
      </c>
      <c r="O376" s="62">
        <v>16</v>
      </c>
      <c r="P376" s="62">
        <v>12</v>
      </c>
      <c r="Q376" s="62">
        <v>19</v>
      </c>
      <c r="R376" s="62">
        <v>21</v>
      </c>
      <c r="S376" s="62">
        <v>23</v>
      </c>
      <c r="T376" s="62">
        <v>24</v>
      </c>
      <c r="U376" s="62">
        <v>26</v>
      </c>
      <c r="V376" s="62">
        <v>17</v>
      </c>
      <c r="W376" s="62">
        <v>14</v>
      </c>
      <c r="X376" s="62">
        <v>0</v>
      </c>
      <c r="Y376" s="62">
        <v>0</v>
      </c>
      <c r="Z376" s="62">
        <v>0</v>
      </c>
      <c r="AA376" s="62">
        <v>0</v>
      </c>
      <c r="AB376" s="62">
        <v>0</v>
      </c>
      <c r="AC376" s="62">
        <v>0</v>
      </c>
      <c r="AD376" s="62">
        <v>0</v>
      </c>
      <c r="AE376" s="62">
        <v>0</v>
      </c>
      <c r="AF376" s="62">
        <v>0</v>
      </c>
      <c r="AG376" s="62">
        <v>0</v>
      </c>
      <c r="AH376" s="62">
        <v>144</v>
      </c>
      <c r="AI376" s="62" t="s">
        <v>290</v>
      </c>
      <c r="AJ376" s="62" t="s">
        <v>290</v>
      </c>
      <c r="AK376" s="62" t="s">
        <v>290</v>
      </c>
      <c r="AL376" s="62" t="s">
        <v>290</v>
      </c>
      <c r="AM376" s="62">
        <v>46</v>
      </c>
      <c r="AN376" s="62" t="s">
        <v>290</v>
      </c>
      <c r="AO376" s="62">
        <v>93</v>
      </c>
      <c r="AP376" s="62">
        <v>111</v>
      </c>
      <c r="AQ376" s="62">
        <v>204</v>
      </c>
      <c r="AR376" t="b">
        <f>IFERROR(MATCH('2019'!A376, '2020'!A:A, 0) &gt;0, FALSE)</f>
        <v>1</v>
      </c>
    </row>
    <row r="377" spans="1:44">
      <c r="A377" s="60" t="s">
        <v>2186</v>
      </c>
      <c r="B377" s="60" t="s">
        <v>2187</v>
      </c>
      <c r="C377" s="60" t="s">
        <v>16114</v>
      </c>
      <c r="D377" s="60" t="s">
        <v>2190</v>
      </c>
      <c r="E377" s="60" t="s">
        <v>1122</v>
      </c>
      <c r="F377" s="60" t="s">
        <v>288</v>
      </c>
      <c r="G377" s="60" t="s">
        <v>2191</v>
      </c>
      <c r="H377" s="60" t="s">
        <v>16115</v>
      </c>
      <c r="I377" s="60" t="s">
        <v>146</v>
      </c>
      <c r="J377" s="61">
        <v>3</v>
      </c>
      <c r="K377" s="61">
        <v>16</v>
      </c>
      <c r="L377" s="61">
        <v>8</v>
      </c>
      <c r="M377" s="61">
        <v>27</v>
      </c>
      <c r="N377" s="62">
        <v>32</v>
      </c>
      <c r="O377" s="62">
        <v>19</v>
      </c>
      <c r="P377" s="62">
        <v>27</v>
      </c>
      <c r="Q377" s="62">
        <v>21</v>
      </c>
      <c r="R377" s="62">
        <v>24</v>
      </c>
      <c r="S377" s="62">
        <v>23</v>
      </c>
      <c r="T377" s="62">
        <v>23</v>
      </c>
      <c r="U377" s="62">
        <v>29</v>
      </c>
      <c r="V377" s="62">
        <v>35</v>
      </c>
      <c r="W377" s="62">
        <v>26</v>
      </c>
      <c r="X377" s="62">
        <v>0</v>
      </c>
      <c r="Y377" s="62">
        <v>0</v>
      </c>
      <c r="Z377" s="62">
        <v>0</v>
      </c>
      <c r="AA377" s="62">
        <v>0</v>
      </c>
      <c r="AB377" s="62">
        <v>0</v>
      </c>
      <c r="AC377" s="62">
        <v>0</v>
      </c>
      <c r="AD377" s="62">
        <v>0</v>
      </c>
      <c r="AE377" s="62">
        <v>0</v>
      </c>
      <c r="AF377" s="62">
        <v>0</v>
      </c>
      <c r="AG377" s="62">
        <v>0</v>
      </c>
      <c r="AH377" s="62">
        <v>173</v>
      </c>
      <c r="AI377" s="62">
        <v>0</v>
      </c>
      <c r="AJ377" s="62" t="s">
        <v>290</v>
      </c>
      <c r="AK377" s="62">
        <v>52</v>
      </c>
      <c r="AL377" s="62">
        <v>0</v>
      </c>
      <c r="AM377" s="62">
        <v>11</v>
      </c>
      <c r="AN377" s="62">
        <v>20</v>
      </c>
      <c r="AO377" s="62">
        <v>134</v>
      </c>
      <c r="AP377" s="62">
        <v>125</v>
      </c>
      <c r="AQ377" s="62">
        <v>259</v>
      </c>
      <c r="AR377" t="b">
        <f>IFERROR(MATCH('2019'!A377, '2020'!A:A, 0) &gt;0, FALSE)</f>
        <v>1</v>
      </c>
    </row>
    <row r="378" spans="1:44">
      <c r="A378" s="60" t="s">
        <v>2192</v>
      </c>
      <c r="B378" s="60" t="s">
        <v>2193</v>
      </c>
      <c r="C378" s="60" t="s">
        <v>6042</v>
      </c>
      <c r="D378" s="60" t="s">
        <v>2196</v>
      </c>
      <c r="E378" s="60" t="s">
        <v>1122</v>
      </c>
      <c r="F378" s="60" t="s">
        <v>288</v>
      </c>
      <c r="G378" s="60" t="s">
        <v>1738</v>
      </c>
      <c r="H378" s="60" t="s">
        <v>14696</v>
      </c>
      <c r="I378" s="60" t="s">
        <v>146</v>
      </c>
      <c r="J378" s="61">
        <v>4</v>
      </c>
      <c r="K378" s="61">
        <v>52</v>
      </c>
      <c r="L378" s="61">
        <v>16</v>
      </c>
      <c r="M378" s="61">
        <v>72</v>
      </c>
      <c r="N378" s="62">
        <v>157</v>
      </c>
      <c r="O378" s="62">
        <v>50</v>
      </c>
      <c r="P378" s="62">
        <v>58</v>
      </c>
      <c r="Q378" s="62">
        <v>65</v>
      </c>
      <c r="R378" s="62">
        <v>76</v>
      </c>
      <c r="S378" s="62">
        <v>75</v>
      </c>
      <c r="T378" s="62">
        <v>78</v>
      </c>
      <c r="U378" s="62">
        <v>54</v>
      </c>
      <c r="V378" s="62">
        <v>42</v>
      </c>
      <c r="W378" s="62">
        <v>61</v>
      </c>
      <c r="X378" s="62">
        <v>0</v>
      </c>
      <c r="Y378" s="62">
        <v>0</v>
      </c>
      <c r="Z378" s="62">
        <v>0</v>
      </c>
      <c r="AA378" s="62">
        <v>0</v>
      </c>
      <c r="AB378" s="62">
        <v>0</v>
      </c>
      <c r="AC378" s="62">
        <v>0</v>
      </c>
      <c r="AD378" s="62">
        <v>0</v>
      </c>
      <c r="AE378" s="62">
        <v>0</v>
      </c>
      <c r="AF378" s="62">
        <v>0</v>
      </c>
      <c r="AG378" s="62">
        <v>0</v>
      </c>
      <c r="AH378" s="62">
        <v>56</v>
      </c>
      <c r="AI378" s="62" t="s">
        <v>290</v>
      </c>
      <c r="AJ378" s="62">
        <v>20</v>
      </c>
      <c r="AK378" s="62" t="s">
        <v>290</v>
      </c>
      <c r="AL378" s="62" t="s">
        <v>290</v>
      </c>
      <c r="AM378" s="62">
        <v>537</v>
      </c>
      <c r="AN378" s="62">
        <v>81</v>
      </c>
      <c r="AO378" s="62">
        <v>341</v>
      </c>
      <c r="AP378" s="62">
        <v>375</v>
      </c>
      <c r="AQ378" s="62">
        <v>716</v>
      </c>
      <c r="AR378" t="b">
        <f>IFERROR(MATCH('2019'!A378, '2020'!A:A, 0) &gt;0, FALSE)</f>
        <v>1</v>
      </c>
    </row>
    <row r="379" spans="1:44">
      <c r="A379" s="60" t="s">
        <v>2197</v>
      </c>
      <c r="B379" s="60" t="s">
        <v>2198</v>
      </c>
      <c r="C379" s="60" t="s">
        <v>16116</v>
      </c>
      <c r="D379" s="60" t="s">
        <v>2201</v>
      </c>
      <c r="E379" s="60" t="s">
        <v>1122</v>
      </c>
      <c r="F379" s="60" t="s">
        <v>288</v>
      </c>
      <c r="G379" s="60" t="s">
        <v>1810</v>
      </c>
      <c r="H379" s="60" t="s">
        <v>14697</v>
      </c>
      <c r="I379" s="60" t="s">
        <v>146</v>
      </c>
      <c r="J379" s="61">
        <v>3</v>
      </c>
      <c r="K379" s="61">
        <v>29</v>
      </c>
      <c r="L379" s="61">
        <v>4</v>
      </c>
      <c r="M379" s="61">
        <v>36</v>
      </c>
      <c r="N379" s="62">
        <v>57</v>
      </c>
      <c r="O379" s="62">
        <v>40</v>
      </c>
      <c r="P379" s="62">
        <v>38</v>
      </c>
      <c r="Q379" s="62">
        <v>31</v>
      </c>
      <c r="R379" s="62">
        <v>45</v>
      </c>
      <c r="S379" s="62">
        <v>45</v>
      </c>
      <c r="T379" s="62">
        <v>38</v>
      </c>
      <c r="U379" s="62">
        <v>47</v>
      </c>
      <c r="V379" s="62">
        <v>42</v>
      </c>
      <c r="W379" s="62">
        <v>43</v>
      </c>
      <c r="X379" s="62">
        <v>0</v>
      </c>
      <c r="Y379" s="62">
        <v>0</v>
      </c>
      <c r="Z379" s="62">
        <v>0</v>
      </c>
      <c r="AA379" s="62">
        <v>0</v>
      </c>
      <c r="AB379" s="62">
        <v>0</v>
      </c>
      <c r="AC379" s="62">
        <v>0</v>
      </c>
      <c r="AD379" s="62">
        <v>0</v>
      </c>
      <c r="AE379" s="62">
        <v>0</v>
      </c>
      <c r="AF379" s="62">
        <v>0</v>
      </c>
      <c r="AG379" s="62">
        <v>0</v>
      </c>
      <c r="AH379" s="62">
        <v>417</v>
      </c>
      <c r="AI379" s="62">
        <v>0</v>
      </c>
      <c r="AJ379" s="62">
        <v>0</v>
      </c>
      <c r="AK379" s="62">
        <v>0</v>
      </c>
      <c r="AL379" s="62">
        <v>0</v>
      </c>
      <c r="AM379" s="62" t="s">
        <v>290</v>
      </c>
      <c r="AN379" s="62" t="s">
        <v>290</v>
      </c>
      <c r="AO379" s="62">
        <v>237</v>
      </c>
      <c r="AP379" s="62">
        <v>189</v>
      </c>
      <c r="AQ379" s="62">
        <v>426</v>
      </c>
      <c r="AR379" t="b">
        <f>IFERROR(MATCH('2019'!A379, '2020'!A:A, 0) &gt;0, FALSE)</f>
        <v>1</v>
      </c>
    </row>
    <row r="380" spans="1:44">
      <c r="A380" s="60" t="s">
        <v>13589</v>
      </c>
      <c r="B380" s="60" t="s">
        <v>13590</v>
      </c>
      <c r="C380" s="60" t="s">
        <v>6376</v>
      </c>
      <c r="D380" s="60" t="s">
        <v>2654</v>
      </c>
      <c r="E380" s="60" t="s">
        <v>1122</v>
      </c>
      <c r="F380" s="60" t="s">
        <v>288</v>
      </c>
      <c r="G380" s="60" t="s">
        <v>2074</v>
      </c>
      <c r="H380" s="60" t="s">
        <v>14698</v>
      </c>
      <c r="I380" s="60" t="s">
        <v>146</v>
      </c>
      <c r="J380" s="61">
        <v>2</v>
      </c>
      <c r="K380" s="61">
        <v>6</v>
      </c>
      <c r="L380" s="61">
        <v>0</v>
      </c>
      <c r="M380" s="61">
        <v>8</v>
      </c>
      <c r="N380" s="62" t="s">
        <v>290</v>
      </c>
      <c r="O380" s="62" t="s">
        <v>290</v>
      </c>
      <c r="P380" s="62">
        <v>0</v>
      </c>
      <c r="Q380" s="62" t="s">
        <v>290</v>
      </c>
      <c r="R380" s="62" t="s">
        <v>290</v>
      </c>
      <c r="S380" s="62">
        <v>0</v>
      </c>
      <c r="T380" s="62">
        <v>0</v>
      </c>
      <c r="U380" s="62">
        <v>0</v>
      </c>
      <c r="V380" s="62">
        <v>0</v>
      </c>
      <c r="W380" s="62">
        <v>0</v>
      </c>
      <c r="X380" s="62">
        <v>0</v>
      </c>
      <c r="Y380" s="62">
        <v>0</v>
      </c>
      <c r="Z380" s="62">
        <v>0</v>
      </c>
      <c r="AA380" s="62">
        <v>0</v>
      </c>
      <c r="AB380" s="62">
        <v>0</v>
      </c>
      <c r="AC380" s="62">
        <v>0</v>
      </c>
      <c r="AD380" s="62">
        <v>0</v>
      </c>
      <c r="AE380" s="62">
        <v>0</v>
      </c>
      <c r="AF380" s="62">
        <v>0</v>
      </c>
      <c r="AG380" s="62">
        <v>0</v>
      </c>
      <c r="AH380" s="62" t="s">
        <v>290</v>
      </c>
      <c r="AI380" s="62">
        <v>0</v>
      </c>
      <c r="AJ380" s="62" t="s">
        <v>290</v>
      </c>
      <c r="AK380" s="62" t="s">
        <v>290</v>
      </c>
      <c r="AL380" s="62">
        <v>0</v>
      </c>
      <c r="AM380" s="62" t="s">
        <v>290</v>
      </c>
      <c r="AN380" s="62" t="s">
        <v>290</v>
      </c>
      <c r="AO380" s="62">
        <v>11</v>
      </c>
      <c r="AP380" s="62" t="s">
        <v>290</v>
      </c>
      <c r="AQ380" s="62">
        <v>20</v>
      </c>
      <c r="AR380" t="b">
        <f>IFERROR(MATCH('2019'!A380, '2020'!A:A, 0) &gt;0, FALSE)</f>
        <v>1</v>
      </c>
    </row>
    <row r="381" spans="1:44">
      <c r="A381" s="60" t="s">
        <v>2202</v>
      </c>
      <c r="B381" s="60" t="s">
        <v>2203</v>
      </c>
      <c r="C381" s="60" t="s">
        <v>16117</v>
      </c>
      <c r="D381" s="60" t="s">
        <v>2206</v>
      </c>
      <c r="E381" s="60" t="s">
        <v>1122</v>
      </c>
      <c r="F381" s="60" t="s">
        <v>288</v>
      </c>
      <c r="G381" s="60" t="s">
        <v>2207</v>
      </c>
      <c r="H381" s="60" t="s">
        <v>14699</v>
      </c>
      <c r="I381" s="60" t="s">
        <v>146</v>
      </c>
      <c r="J381" s="61">
        <v>1</v>
      </c>
      <c r="K381" s="61">
        <v>14</v>
      </c>
      <c r="L381" s="61">
        <v>4</v>
      </c>
      <c r="M381" s="61">
        <v>19</v>
      </c>
      <c r="N381" s="62">
        <v>35</v>
      </c>
      <c r="O381" s="62">
        <v>17</v>
      </c>
      <c r="P381" s="62">
        <v>13</v>
      </c>
      <c r="Q381" s="62">
        <v>11</v>
      </c>
      <c r="R381" s="62">
        <v>19</v>
      </c>
      <c r="S381" s="62">
        <v>23</v>
      </c>
      <c r="T381" s="62">
        <v>17</v>
      </c>
      <c r="U381" s="62">
        <v>18</v>
      </c>
      <c r="V381" s="62">
        <v>19</v>
      </c>
      <c r="W381" s="62">
        <v>11</v>
      </c>
      <c r="X381" s="62">
        <v>0</v>
      </c>
      <c r="Y381" s="62">
        <v>0</v>
      </c>
      <c r="Z381" s="62">
        <v>0</v>
      </c>
      <c r="AA381" s="62">
        <v>0</v>
      </c>
      <c r="AB381" s="62">
        <v>0</v>
      </c>
      <c r="AC381" s="62">
        <v>0</v>
      </c>
      <c r="AD381" s="62">
        <v>0</v>
      </c>
      <c r="AE381" s="62">
        <v>0</v>
      </c>
      <c r="AF381" s="62">
        <v>0</v>
      </c>
      <c r="AG381" s="62">
        <v>0</v>
      </c>
      <c r="AH381" s="62">
        <v>173</v>
      </c>
      <c r="AI381" s="62">
        <v>0</v>
      </c>
      <c r="AJ381" s="62" t="s">
        <v>290</v>
      </c>
      <c r="AK381" s="62" t="s">
        <v>290</v>
      </c>
      <c r="AL381" s="62">
        <v>0</v>
      </c>
      <c r="AM381" s="62" t="s">
        <v>290</v>
      </c>
      <c r="AN381" s="62" t="s">
        <v>290</v>
      </c>
      <c r="AO381" s="62">
        <v>89</v>
      </c>
      <c r="AP381" s="62">
        <v>94</v>
      </c>
      <c r="AQ381" s="62">
        <v>183</v>
      </c>
      <c r="AR381" t="b">
        <f>IFERROR(MATCH('2019'!A381, '2020'!A:A, 0) &gt;0, FALSE)</f>
        <v>1</v>
      </c>
    </row>
    <row r="382" spans="1:44">
      <c r="A382" s="60" t="s">
        <v>2208</v>
      </c>
      <c r="B382" s="60" t="s">
        <v>2209</v>
      </c>
      <c r="C382" s="60" t="s">
        <v>6052</v>
      </c>
      <c r="D382" s="60" t="s">
        <v>2211</v>
      </c>
      <c r="E382" s="60" t="s">
        <v>1122</v>
      </c>
      <c r="F382" s="60" t="s">
        <v>288</v>
      </c>
      <c r="G382" s="60" t="s">
        <v>1717</v>
      </c>
      <c r="H382" s="60" t="s">
        <v>14700</v>
      </c>
      <c r="I382" s="60" t="s">
        <v>146</v>
      </c>
      <c r="J382" s="61">
        <v>1</v>
      </c>
      <c r="K382" s="61">
        <v>27</v>
      </c>
      <c r="L382" s="61">
        <v>12</v>
      </c>
      <c r="M382" s="61">
        <v>40</v>
      </c>
      <c r="N382" s="62">
        <v>60</v>
      </c>
      <c r="O382" s="62">
        <v>38</v>
      </c>
      <c r="P382" s="62">
        <v>28</v>
      </c>
      <c r="Q382" s="62">
        <v>36</v>
      </c>
      <c r="R382" s="62">
        <v>39</v>
      </c>
      <c r="S382" s="62">
        <v>49</v>
      </c>
      <c r="T382" s="62">
        <v>36</v>
      </c>
      <c r="U382" s="62">
        <v>35</v>
      </c>
      <c r="V382" s="62">
        <v>53</v>
      </c>
      <c r="W382" s="62">
        <v>32</v>
      </c>
      <c r="X382" s="62">
        <v>0</v>
      </c>
      <c r="Y382" s="62">
        <v>0</v>
      </c>
      <c r="Z382" s="62">
        <v>0</v>
      </c>
      <c r="AA382" s="62">
        <v>0</v>
      </c>
      <c r="AB382" s="62">
        <v>0</v>
      </c>
      <c r="AC382" s="62">
        <v>0</v>
      </c>
      <c r="AD382" s="62">
        <v>0</v>
      </c>
      <c r="AE382" s="62">
        <v>0</v>
      </c>
      <c r="AF382" s="62">
        <v>0</v>
      </c>
      <c r="AG382" s="62">
        <v>0</v>
      </c>
      <c r="AH382" s="62">
        <v>0</v>
      </c>
      <c r="AI382" s="62">
        <v>0</v>
      </c>
      <c r="AJ382" s="62" t="s">
        <v>290</v>
      </c>
      <c r="AK382" s="62" t="s">
        <v>290</v>
      </c>
      <c r="AL382" s="62" t="s">
        <v>290</v>
      </c>
      <c r="AM382" s="62">
        <v>381</v>
      </c>
      <c r="AN382" s="62">
        <v>18</v>
      </c>
      <c r="AO382" s="62">
        <v>219</v>
      </c>
      <c r="AP382" s="62">
        <v>187</v>
      </c>
      <c r="AQ382" s="62">
        <v>406</v>
      </c>
      <c r="AR382" t="b">
        <f>IFERROR(MATCH('2019'!A382, '2020'!A:A, 0) &gt;0, FALSE)</f>
        <v>1</v>
      </c>
    </row>
    <row r="383" spans="1:44">
      <c r="A383" s="60" t="s">
        <v>2212</v>
      </c>
      <c r="B383" s="60" t="s">
        <v>2213</v>
      </c>
      <c r="C383" s="60" t="s">
        <v>6055</v>
      </c>
      <c r="D383" s="60" t="s">
        <v>2215</v>
      </c>
      <c r="E383" s="60" t="s">
        <v>1122</v>
      </c>
      <c r="F383" s="60" t="s">
        <v>288</v>
      </c>
      <c r="G383" s="60" t="s">
        <v>1810</v>
      </c>
      <c r="H383" s="60" t="s">
        <v>14701</v>
      </c>
      <c r="I383" s="60" t="s">
        <v>146</v>
      </c>
      <c r="J383" s="61">
        <v>1</v>
      </c>
      <c r="K383" s="61">
        <v>10</v>
      </c>
      <c r="L383" s="61">
        <v>5</v>
      </c>
      <c r="M383" s="61">
        <v>16</v>
      </c>
      <c r="N383" s="62">
        <v>19</v>
      </c>
      <c r="O383" s="62">
        <v>17</v>
      </c>
      <c r="P383" s="62">
        <v>14</v>
      </c>
      <c r="Q383" s="62">
        <v>11</v>
      </c>
      <c r="R383" s="62">
        <v>26</v>
      </c>
      <c r="S383" s="62">
        <v>18</v>
      </c>
      <c r="T383" s="62">
        <v>20</v>
      </c>
      <c r="U383" s="62">
        <v>17</v>
      </c>
      <c r="V383" s="62">
        <v>18</v>
      </c>
      <c r="W383" s="62">
        <v>20</v>
      </c>
      <c r="X383" s="62">
        <v>0</v>
      </c>
      <c r="Y383" s="62">
        <v>0</v>
      </c>
      <c r="Z383" s="62">
        <v>0</v>
      </c>
      <c r="AA383" s="62">
        <v>0</v>
      </c>
      <c r="AB383" s="62">
        <v>0</v>
      </c>
      <c r="AC383" s="62">
        <v>0</v>
      </c>
      <c r="AD383" s="62">
        <v>0</v>
      </c>
      <c r="AE383" s="62">
        <v>0</v>
      </c>
      <c r="AF383" s="62">
        <v>0</v>
      </c>
      <c r="AG383" s="62">
        <v>0</v>
      </c>
      <c r="AH383" s="62">
        <v>174</v>
      </c>
      <c r="AI383" s="62">
        <v>0</v>
      </c>
      <c r="AJ383" s="62">
        <v>0</v>
      </c>
      <c r="AK383" s="62" t="s">
        <v>290</v>
      </c>
      <c r="AL383" s="62">
        <v>0</v>
      </c>
      <c r="AM383" s="62" t="s">
        <v>290</v>
      </c>
      <c r="AN383" s="62" t="s">
        <v>290</v>
      </c>
      <c r="AO383" s="62">
        <v>96</v>
      </c>
      <c r="AP383" s="62">
        <v>84</v>
      </c>
      <c r="AQ383" s="62">
        <v>180</v>
      </c>
      <c r="AR383" t="b">
        <f>IFERROR(MATCH('2019'!A383, '2020'!A:A, 0) &gt;0, FALSE)</f>
        <v>1</v>
      </c>
    </row>
    <row r="384" spans="1:44">
      <c r="A384" s="60" t="s">
        <v>2216</v>
      </c>
      <c r="B384" s="60" t="s">
        <v>2217</v>
      </c>
      <c r="C384" s="60" t="s">
        <v>14703</v>
      </c>
      <c r="D384" s="60" t="s">
        <v>2220</v>
      </c>
      <c r="E384" s="60" t="s">
        <v>1122</v>
      </c>
      <c r="F384" s="60" t="s">
        <v>288</v>
      </c>
      <c r="G384" s="60" t="s">
        <v>1785</v>
      </c>
      <c r="H384" s="60" t="s">
        <v>14704</v>
      </c>
      <c r="I384" s="60" t="s">
        <v>146</v>
      </c>
      <c r="J384" s="61">
        <v>2.5</v>
      </c>
      <c r="K384" s="61">
        <v>25</v>
      </c>
      <c r="L384" s="61">
        <v>7</v>
      </c>
      <c r="M384" s="61">
        <v>34.5</v>
      </c>
      <c r="N384" s="62">
        <v>49</v>
      </c>
      <c r="O384" s="62">
        <v>31</v>
      </c>
      <c r="P384" s="62">
        <v>31</v>
      </c>
      <c r="Q384" s="62">
        <v>29</v>
      </c>
      <c r="R384" s="62">
        <v>28</v>
      </c>
      <c r="S384" s="62">
        <v>37</v>
      </c>
      <c r="T384" s="62">
        <v>28</v>
      </c>
      <c r="U384" s="62">
        <v>32</v>
      </c>
      <c r="V384" s="62">
        <v>23</v>
      </c>
      <c r="W384" s="62">
        <v>38</v>
      </c>
      <c r="X384" s="62">
        <v>0</v>
      </c>
      <c r="Y384" s="62">
        <v>0</v>
      </c>
      <c r="Z384" s="62">
        <v>0</v>
      </c>
      <c r="AA384" s="62">
        <v>0</v>
      </c>
      <c r="AB384" s="62">
        <v>0</v>
      </c>
      <c r="AC384" s="62">
        <v>0</v>
      </c>
      <c r="AD384" s="62">
        <v>0</v>
      </c>
      <c r="AE384" s="62" t="s">
        <v>290</v>
      </c>
      <c r="AF384" s="62">
        <v>58</v>
      </c>
      <c r="AG384" s="62">
        <v>0</v>
      </c>
      <c r="AH384" s="62">
        <v>38</v>
      </c>
      <c r="AI384" s="62">
        <v>0</v>
      </c>
      <c r="AJ384" s="62">
        <v>0</v>
      </c>
      <c r="AK384" s="62">
        <v>83</v>
      </c>
      <c r="AL384" s="62">
        <v>0</v>
      </c>
      <c r="AM384" s="62">
        <v>252</v>
      </c>
      <c r="AN384" s="62">
        <v>13</v>
      </c>
      <c r="AO384" s="62">
        <v>186</v>
      </c>
      <c r="AP384" s="62">
        <v>200</v>
      </c>
      <c r="AQ384" s="62">
        <v>386</v>
      </c>
      <c r="AR384" t="b">
        <f>IFERROR(MATCH('2019'!A384, '2020'!A:A, 0) &gt;0, FALSE)</f>
        <v>1</v>
      </c>
    </row>
    <row r="385" spans="1:44">
      <c r="A385" s="60" t="s">
        <v>2221</v>
      </c>
      <c r="B385" s="60" t="s">
        <v>2222</v>
      </c>
      <c r="C385" s="60" t="s">
        <v>9167</v>
      </c>
      <c r="D385" s="60" t="s">
        <v>2224</v>
      </c>
      <c r="E385" s="60" t="s">
        <v>1122</v>
      </c>
      <c r="F385" s="60" t="s">
        <v>288</v>
      </c>
      <c r="G385" s="60" t="s">
        <v>1717</v>
      </c>
      <c r="H385" s="60" t="s">
        <v>14705</v>
      </c>
      <c r="I385" s="60" t="s">
        <v>146</v>
      </c>
      <c r="J385" s="61">
        <v>2</v>
      </c>
      <c r="K385" s="61">
        <v>25</v>
      </c>
      <c r="L385" s="61">
        <v>11</v>
      </c>
      <c r="M385" s="61">
        <v>38</v>
      </c>
      <c r="N385" s="62">
        <v>80</v>
      </c>
      <c r="O385" s="62">
        <v>41</v>
      </c>
      <c r="P385" s="62">
        <v>43</v>
      </c>
      <c r="Q385" s="62">
        <v>39</v>
      </c>
      <c r="R385" s="62">
        <v>32</v>
      </c>
      <c r="S385" s="62">
        <v>41</v>
      </c>
      <c r="T385" s="62">
        <v>35</v>
      </c>
      <c r="U385" s="62">
        <v>28</v>
      </c>
      <c r="V385" s="62">
        <v>22</v>
      </c>
      <c r="W385" s="62">
        <v>35</v>
      </c>
      <c r="X385" s="62">
        <v>0</v>
      </c>
      <c r="Y385" s="62">
        <v>0</v>
      </c>
      <c r="Z385" s="62">
        <v>0</v>
      </c>
      <c r="AA385" s="62">
        <v>0</v>
      </c>
      <c r="AB385" s="62">
        <v>0</v>
      </c>
      <c r="AC385" s="62">
        <v>0</v>
      </c>
      <c r="AD385" s="62">
        <v>0</v>
      </c>
      <c r="AE385" s="62">
        <v>0</v>
      </c>
      <c r="AF385" s="62">
        <v>35</v>
      </c>
      <c r="AG385" s="62">
        <v>0</v>
      </c>
      <c r="AH385" s="62">
        <v>24</v>
      </c>
      <c r="AI385" s="62">
        <v>0</v>
      </c>
      <c r="AJ385" s="62">
        <v>0</v>
      </c>
      <c r="AK385" s="62" t="s">
        <v>290</v>
      </c>
      <c r="AL385" s="62">
        <v>0</v>
      </c>
      <c r="AM385" s="62">
        <v>400</v>
      </c>
      <c r="AN385" s="62" t="s">
        <v>290</v>
      </c>
      <c r="AO385" s="62">
        <v>244</v>
      </c>
      <c r="AP385" s="62">
        <v>187</v>
      </c>
      <c r="AQ385" s="62">
        <v>431</v>
      </c>
      <c r="AR385" t="b">
        <f>IFERROR(MATCH('2019'!A385, '2020'!A:A, 0) &gt;0, FALSE)</f>
        <v>1</v>
      </c>
    </row>
    <row r="386" spans="1:44">
      <c r="A386" s="60" t="s">
        <v>2225</v>
      </c>
      <c r="B386" s="60" t="s">
        <v>2226</v>
      </c>
      <c r="C386" s="60" t="s">
        <v>14707</v>
      </c>
      <c r="D386" s="60" t="s">
        <v>2228</v>
      </c>
      <c r="E386" s="60" t="s">
        <v>1122</v>
      </c>
      <c r="F386" s="60" t="s">
        <v>288</v>
      </c>
      <c r="G386" s="60" t="s">
        <v>1901</v>
      </c>
      <c r="H386" s="60" t="s">
        <v>14708</v>
      </c>
      <c r="I386" s="60" t="s">
        <v>146</v>
      </c>
      <c r="J386" s="61">
        <v>3.8</v>
      </c>
      <c r="K386" s="61">
        <v>37</v>
      </c>
      <c r="L386" s="61">
        <v>16.5</v>
      </c>
      <c r="M386" s="61">
        <v>57.3</v>
      </c>
      <c r="N386" s="62">
        <v>60</v>
      </c>
      <c r="O386" s="62">
        <v>46</v>
      </c>
      <c r="P386" s="62">
        <v>50</v>
      </c>
      <c r="Q386" s="62">
        <v>43</v>
      </c>
      <c r="R386" s="62">
        <v>44</v>
      </c>
      <c r="S386" s="62">
        <v>46</v>
      </c>
      <c r="T386" s="62">
        <v>32</v>
      </c>
      <c r="U386" s="62">
        <v>45</v>
      </c>
      <c r="V386" s="62">
        <v>34</v>
      </c>
      <c r="W386" s="62">
        <v>43</v>
      </c>
      <c r="X386" s="62">
        <v>0</v>
      </c>
      <c r="Y386" s="62">
        <v>0</v>
      </c>
      <c r="Z386" s="62">
        <v>0</v>
      </c>
      <c r="AA386" s="62">
        <v>0</v>
      </c>
      <c r="AB386" s="62">
        <v>0</v>
      </c>
      <c r="AC386" s="62">
        <v>0</v>
      </c>
      <c r="AD386" s="62">
        <v>0</v>
      </c>
      <c r="AE386" s="62">
        <v>0</v>
      </c>
      <c r="AF386" s="62" t="s">
        <v>290</v>
      </c>
      <c r="AG386" s="62">
        <v>0</v>
      </c>
      <c r="AH386" s="62">
        <v>10</v>
      </c>
      <c r="AI386" s="62">
        <v>0</v>
      </c>
      <c r="AJ386" s="62" t="s">
        <v>290</v>
      </c>
      <c r="AK386" s="62" t="s">
        <v>290</v>
      </c>
      <c r="AL386" s="62">
        <v>0</v>
      </c>
      <c r="AM386" s="62">
        <v>429</v>
      </c>
      <c r="AN386" s="62" t="s">
        <v>290</v>
      </c>
      <c r="AO386" s="62">
        <v>227</v>
      </c>
      <c r="AP386" s="62">
        <v>221</v>
      </c>
      <c r="AQ386" s="62">
        <v>448</v>
      </c>
      <c r="AR386" t="b">
        <f>IFERROR(MATCH('2019'!A386, '2020'!A:A, 0) &gt;0, FALSE)</f>
        <v>1</v>
      </c>
    </row>
    <row r="387" spans="1:44">
      <c r="A387" s="60" t="s">
        <v>2229</v>
      </c>
      <c r="B387" s="60" t="s">
        <v>2230</v>
      </c>
      <c r="C387" s="60" t="s">
        <v>14709</v>
      </c>
      <c r="D387" s="60" t="s">
        <v>2233</v>
      </c>
      <c r="E387" s="60" t="s">
        <v>1122</v>
      </c>
      <c r="F387" s="60" t="s">
        <v>288</v>
      </c>
      <c r="G387" s="60" t="s">
        <v>2234</v>
      </c>
      <c r="H387" s="60" t="s">
        <v>14710</v>
      </c>
      <c r="I387" s="60" t="s">
        <v>146</v>
      </c>
      <c r="J387" s="61">
        <v>1.5</v>
      </c>
      <c r="K387" s="61">
        <v>12</v>
      </c>
      <c r="L387" s="61">
        <v>3</v>
      </c>
      <c r="M387" s="61">
        <v>16.5</v>
      </c>
      <c r="N387" s="62">
        <v>15</v>
      </c>
      <c r="O387" s="62">
        <v>16</v>
      </c>
      <c r="P387" s="62">
        <v>13</v>
      </c>
      <c r="Q387" s="62" t="s">
        <v>290</v>
      </c>
      <c r="R387" s="62">
        <v>21</v>
      </c>
      <c r="S387" s="62">
        <v>12</v>
      </c>
      <c r="T387" s="62">
        <v>14</v>
      </c>
      <c r="U387" s="62">
        <v>13</v>
      </c>
      <c r="V387" s="62">
        <v>21</v>
      </c>
      <c r="W387" s="62">
        <v>17</v>
      </c>
      <c r="X387" s="62">
        <v>0</v>
      </c>
      <c r="Y387" s="62">
        <v>0</v>
      </c>
      <c r="Z387" s="62">
        <v>0</v>
      </c>
      <c r="AA387" s="62">
        <v>0</v>
      </c>
      <c r="AB387" s="62">
        <v>0</v>
      </c>
      <c r="AC387" s="62">
        <v>0</v>
      </c>
      <c r="AD387" s="62">
        <v>0</v>
      </c>
      <c r="AE387" s="62">
        <v>0</v>
      </c>
      <c r="AF387" s="62">
        <v>0</v>
      </c>
      <c r="AG387" s="62">
        <v>0</v>
      </c>
      <c r="AH387" s="62">
        <v>25</v>
      </c>
      <c r="AI387" s="62">
        <v>0</v>
      </c>
      <c r="AJ387" s="62" t="s">
        <v>290</v>
      </c>
      <c r="AK387" s="62">
        <v>0</v>
      </c>
      <c r="AL387" s="62">
        <v>0</v>
      </c>
      <c r="AM387" s="62">
        <v>98</v>
      </c>
      <c r="AN387" s="62">
        <v>19</v>
      </c>
      <c r="AO387" s="62">
        <v>69</v>
      </c>
      <c r="AP387" s="62">
        <v>78</v>
      </c>
      <c r="AQ387" s="62">
        <v>147</v>
      </c>
      <c r="AR387" t="b">
        <f>IFERROR(MATCH('2019'!A387, '2020'!A:A, 0) &gt;0, FALSE)</f>
        <v>1</v>
      </c>
    </row>
    <row r="388" spans="1:44">
      <c r="A388" s="60" t="s">
        <v>2235</v>
      </c>
      <c r="B388" s="60" t="s">
        <v>2236</v>
      </c>
      <c r="C388" s="60" t="s">
        <v>16118</v>
      </c>
      <c r="D388" s="60" t="s">
        <v>2239</v>
      </c>
      <c r="E388" s="60" t="s">
        <v>1122</v>
      </c>
      <c r="F388" s="60" t="s">
        <v>288</v>
      </c>
      <c r="G388" s="60" t="s">
        <v>1410</v>
      </c>
      <c r="H388" s="60" t="s">
        <v>16119</v>
      </c>
      <c r="I388" s="60" t="s">
        <v>146</v>
      </c>
      <c r="J388" s="61">
        <v>1.7</v>
      </c>
      <c r="K388" s="61">
        <v>28.7</v>
      </c>
      <c r="L388" s="61">
        <v>10.9</v>
      </c>
      <c r="M388" s="61">
        <v>41.3</v>
      </c>
      <c r="N388" s="62">
        <v>48</v>
      </c>
      <c r="O388" s="62">
        <v>49</v>
      </c>
      <c r="P388" s="62">
        <v>63</v>
      </c>
      <c r="Q388" s="62">
        <v>52</v>
      </c>
      <c r="R388" s="62">
        <v>73</v>
      </c>
      <c r="S388" s="62">
        <v>75</v>
      </c>
      <c r="T388" s="62">
        <v>74</v>
      </c>
      <c r="U388" s="62">
        <v>77</v>
      </c>
      <c r="V388" s="62">
        <v>54</v>
      </c>
      <c r="W388" s="62">
        <v>66</v>
      </c>
      <c r="X388" s="62">
        <v>0</v>
      </c>
      <c r="Y388" s="62">
        <v>0</v>
      </c>
      <c r="Z388" s="62">
        <v>0</v>
      </c>
      <c r="AA388" s="62">
        <v>0</v>
      </c>
      <c r="AB388" s="62">
        <v>0</v>
      </c>
      <c r="AC388" s="62">
        <v>0</v>
      </c>
      <c r="AD388" s="62">
        <v>0</v>
      </c>
      <c r="AE388" s="62">
        <v>0</v>
      </c>
      <c r="AF388" s="62">
        <v>15</v>
      </c>
      <c r="AG388" s="62">
        <v>0</v>
      </c>
      <c r="AH388" s="62">
        <v>283</v>
      </c>
      <c r="AI388" s="62">
        <v>0</v>
      </c>
      <c r="AJ388" s="62" t="s">
        <v>290</v>
      </c>
      <c r="AK388" s="62">
        <v>0</v>
      </c>
      <c r="AL388" s="62">
        <v>0</v>
      </c>
      <c r="AM388" s="62">
        <v>350</v>
      </c>
      <c r="AN388" s="62" t="s">
        <v>290</v>
      </c>
      <c r="AO388" s="62">
        <v>340</v>
      </c>
      <c r="AP388" s="62">
        <v>306</v>
      </c>
      <c r="AQ388" s="62">
        <v>646</v>
      </c>
      <c r="AR388" t="b">
        <f>IFERROR(MATCH('2019'!A388, '2020'!A:A, 0) &gt;0, FALSE)</f>
        <v>1</v>
      </c>
    </row>
    <row r="389" spans="1:44">
      <c r="A389" s="60" t="s">
        <v>2240</v>
      </c>
      <c r="B389" s="60" t="s">
        <v>2241</v>
      </c>
      <c r="C389" s="60" t="s">
        <v>6073</v>
      </c>
      <c r="D389" s="60" t="s">
        <v>2243</v>
      </c>
      <c r="E389" s="60" t="s">
        <v>1122</v>
      </c>
      <c r="F389" s="60" t="s">
        <v>288</v>
      </c>
      <c r="G389" s="60" t="s">
        <v>2234</v>
      </c>
      <c r="H389" s="60" t="s">
        <v>14712</v>
      </c>
      <c r="I389" s="60" t="s">
        <v>146</v>
      </c>
      <c r="J389" s="61">
        <v>2</v>
      </c>
      <c r="K389" s="61">
        <v>24</v>
      </c>
      <c r="L389" s="61">
        <v>5</v>
      </c>
      <c r="M389" s="61">
        <v>31</v>
      </c>
      <c r="N389" s="62">
        <v>55</v>
      </c>
      <c r="O389" s="62">
        <v>26</v>
      </c>
      <c r="P389" s="62">
        <v>19</v>
      </c>
      <c r="Q389" s="62">
        <v>34</v>
      </c>
      <c r="R389" s="62">
        <v>29</v>
      </c>
      <c r="S389" s="62">
        <v>46</v>
      </c>
      <c r="T389" s="62">
        <v>39</v>
      </c>
      <c r="U389" s="62">
        <v>37</v>
      </c>
      <c r="V389" s="62">
        <v>23</v>
      </c>
      <c r="W389" s="62">
        <v>24</v>
      </c>
      <c r="X389" s="62">
        <v>0</v>
      </c>
      <c r="Y389" s="62">
        <v>0</v>
      </c>
      <c r="Z389" s="62">
        <v>0</v>
      </c>
      <c r="AA389" s="62">
        <v>0</v>
      </c>
      <c r="AB389" s="62">
        <v>0</v>
      </c>
      <c r="AC389" s="62">
        <v>0</v>
      </c>
      <c r="AD389" s="62">
        <v>0</v>
      </c>
      <c r="AE389" s="62">
        <v>0</v>
      </c>
      <c r="AF389" s="62">
        <v>0</v>
      </c>
      <c r="AG389" s="62">
        <v>0</v>
      </c>
      <c r="AH389" s="62">
        <v>33</v>
      </c>
      <c r="AI389" s="62">
        <v>0</v>
      </c>
      <c r="AJ389" s="62">
        <v>18</v>
      </c>
      <c r="AK389" s="62" t="s">
        <v>290</v>
      </c>
      <c r="AL389" s="62">
        <v>0</v>
      </c>
      <c r="AM389" s="62">
        <v>213</v>
      </c>
      <c r="AN389" s="62">
        <v>66</v>
      </c>
      <c r="AO389" s="62">
        <v>165</v>
      </c>
      <c r="AP389" s="62">
        <v>167</v>
      </c>
      <c r="AQ389" s="62">
        <v>332</v>
      </c>
      <c r="AR389" t="b">
        <f>IFERROR(MATCH('2019'!A389, '2020'!A:A, 0) &gt;0, FALSE)</f>
        <v>1</v>
      </c>
    </row>
    <row r="390" spans="1:44">
      <c r="A390" s="60" t="s">
        <v>2244</v>
      </c>
      <c r="B390" s="60" t="s">
        <v>2245</v>
      </c>
      <c r="C390" s="60" t="s">
        <v>6076</v>
      </c>
      <c r="D390" s="60" t="s">
        <v>2247</v>
      </c>
      <c r="E390" s="60" t="s">
        <v>1122</v>
      </c>
      <c r="F390" s="60" t="s">
        <v>288</v>
      </c>
      <c r="G390" s="60" t="s">
        <v>1810</v>
      </c>
      <c r="H390" s="60" t="s">
        <v>14713</v>
      </c>
      <c r="I390" s="60" t="s">
        <v>146</v>
      </c>
      <c r="J390" s="61">
        <v>2.5</v>
      </c>
      <c r="K390" s="61">
        <v>15</v>
      </c>
      <c r="L390" s="61">
        <v>5.5</v>
      </c>
      <c r="M390" s="61">
        <v>23</v>
      </c>
      <c r="N390" s="62">
        <v>40</v>
      </c>
      <c r="O390" s="62">
        <v>22</v>
      </c>
      <c r="P390" s="62">
        <v>33</v>
      </c>
      <c r="Q390" s="62">
        <v>23</v>
      </c>
      <c r="R390" s="62">
        <v>20</v>
      </c>
      <c r="S390" s="62">
        <v>27</v>
      </c>
      <c r="T390" s="62">
        <v>31</v>
      </c>
      <c r="U390" s="62">
        <v>22</v>
      </c>
      <c r="V390" s="62">
        <v>19</v>
      </c>
      <c r="W390" s="62">
        <v>27</v>
      </c>
      <c r="X390" s="62">
        <v>0</v>
      </c>
      <c r="Y390" s="62">
        <v>0</v>
      </c>
      <c r="Z390" s="62">
        <v>0</v>
      </c>
      <c r="AA390" s="62">
        <v>0</v>
      </c>
      <c r="AB390" s="62">
        <v>0</v>
      </c>
      <c r="AC390" s="62">
        <v>0</v>
      </c>
      <c r="AD390" s="62">
        <v>0</v>
      </c>
      <c r="AE390" s="62">
        <v>0</v>
      </c>
      <c r="AF390" s="62">
        <v>0</v>
      </c>
      <c r="AG390" s="62">
        <v>0</v>
      </c>
      <c r="AH390" s="62">
        <v>255</v>
      </c>
      <c r="AI390" s="62">
        <v>0</v>
      </c>
      <c r="AJ390" s="62">
        <v>0</v>
      </c>
      <c r="AK390" s="62" t="s">
        <v>290</v>
      </c>
      <c r="AL390" s="62">
        <v>0</v>
      </c>
      <c r="AM390" s="62" t="s">
        <v>290</v>
      </c>
      <c r="AN390" s="62" t="s">
        <v>290</v>
      </c>
      <c r="AO390" s="62">
        <v>141</v>
      </c>
      <c r="AP390" s="62">
        <v>123</v>
      </c>
      <c r="AQ390" s="62">
        <v>264</v>
      </c>
      <c r="AR390" t="b">
        <f>IFERROR(MATCH('2019'!A390, '2020'!A:A, 0) &gt;0, FALSE)</f>
        <v>1</v>
      </c>
    </row>
    <row r="391" spans="1:44">
      <c r="A391" s="60" t="s">
        <v>2248</v>
      </c>
      <c r="B391" s="60" t="s">
        <v>2249</v>
      </c>
      <c r="C391" s="60" t="s">
        <v>9204</v>
      </c>
      <c r="D391" s="60" t="s">
        <v>2252</v>
      </c>
      <c r="E391" s="60" t="s">
        <v>1122</v>
      </c>
      <c r="F391" s="60" t="s">
        <v>288</v>
      </c>
      <c r="G391" s="60" t="s">
        <v>1689</v>
      </c>
      <c r="H391" s="60" t="s">
        <v>14714</v>
      </c>
      <c r="I391" s="60" t="s">
        <v>146</v>
      </c>
      <c r="J391" s="61">
        <v>3</v>
      </c>
      <c r="K391" s="61">
        <v>13</v>
      </c>
      <c r="L391" s="61">
        <v>9</v>
      </c>
      <c r="M391" s="61">
        <v>25</v>
      </c>
      <c r="N391" s="62">
        <v>59</v>
      </c>
      <c r="O391" s="62">
        <v>34</v>
      </c>
      <c r="P391" s="62">
        <v>28</v>
      </c>
      <c r="Q391" s="62">
        <v>26</v>
      </c>
      <c r="R391" s="62">
        <v>21</v>
      </c>
      <c r="S391" s="62">
        <v>19</v>
      </c>
      <c r="T391" s="62">
        <v>22</v>
      </c>
      <c r="U391" s="62">
        <v>27</v>
      </c>
      <c r="V391" s="62">
        <v>14</v>
      </c>
      <c r="W391" s="62">
        <v>21</v>
      </c>
      <c r="X391" s="62">
        <v>0</v>
      </c>
      <c r="Y391" s="62">
        <v>0</v>
      </c>
      <c r="Z391" s="62">
        <v>0</v>
      </c>
      <c r="AA391" s="62">
        <v>0</v>
      </c>
      <c r="AB391" s="62">
        <v>0</v>
      </c>
      <c r="AC391" s="62">
        <v>0</v>
      </c>
      <c r="AD391" s="62">
        <v>0</v>
      </c>
      <c r="AE391" s="62">
        <v>0</v>
      </c>
      <c r="AF391" s="62">
        <v>0</v>
      </c>
      <c r="AG391" s="62">
        <v>0</v>
      </c>
      <c r="AH391" s="62">
        <v>0</v>
      </c>
      <c r="AI391" s="62">
        <v>0</v>
      </c>
      <c r="AJ391" s="62">
        <v>0</v>
      </c>
      <c r="AK391" s="62">
        <v>271</v>
      </c>
      <c r="AL391" s="62">
        <v>0</v>
      </c>
      <c r="AM391" s="62">
        <v>0</v>
      </c>
      <c r="AN391" s="62">
        <v>0</v>
      </c>
      <c r="AO391" s="62">
        <v>140</v>
      </c>
      <c r="AP391" s="62">
        <v>131</v>
      </c>
      <c r="AQ391" s="62">
        <v>271</v>
      </c>
      <c r="AR391" t="b">
        <f>IFERROR(MATCH('2019'!A391, '2020'!A:A, 0) &gt;0, FALSE)</f>
        <v>1</v>
      </c>
    </row>
    <row r="392" spans="1:44">
      <c r="A392" s="60" t="s">
        <v>2253</v>
      </c>
      <c r="B392" s="60" t="s">
        <v>2254</v>
      </c>
      <c r="C392" s="60" t="s">
        <v>14715</v>
      </c>
      <c r="D392" s="60" t="s">
        <v>2256</v>
      </c>
      <c r="E392" s="60" t="s">
        <v>1122</v>
      </c>
      <c r="F392" s="60" t="s">
        <v>288</v>
      </c>
      <c r="G392" s="60" t="s">
        <v>2257</v>
      </c>
      <c r="H392" s="60" t="s">
        <v>14716</v>
      </c>
      <c r="I392" s="60" t="s">
        <v>146</v>
      </c>
      <c r="J392" s="61">
        <v>1</v>
      </c>
      <c r="K392" s="61">
        <v>11</v>
      </c>
      <c r="L392" s="61">
        <v>4</v>
      </c>
      <c r="M392" s="61">
        <v>16</v>
      </c>
      <c r="N392" s="62">
        <v>31</v>
      </c>
      <c r="O392" s="62">
        <v>23</v>
      </c>
      <c r="P392" s="62">
        <v>14</v>
      </c>
      <c r="Q392" s="62">
        <v>11</v>
      </c>
      <c r="R392" s="62">
        <v>14</v>
      </c>
      <c r="S392" s="62">
        <v>18</v>
      </c>
      <c r="T392" s="62">
        <v>17</v>
      </c>
      <c r="U392" s="62">
        <v>15</v>
      </c>
      <c r="V392" s="62">
        <v>22</v>
      </c>
      <c r="W392" s="62">
        <v>16</v>
      </c>
      <c r="X392" s="62">
        <v>0</v>
      </c>
      <c r="Y392" s="62">
        <v>0</v>
      </c>
      <c r="Z392" s="62">
        <v>0</v>
      </c>
      <c r="AA392" s="62">
        <v>0</v>
      </c>
      <c r="AB392" s="62">
        <v>0</v>
      </c>
      <c r="AC392" s="62">
        <v>0</v>
      </c>
      <c r="AD392" s="62">
        <v>0</v>
      </c>
      <c r="AE392" s="62">
        <v>0</v>
      </c>
      <c r="AF392" s="62" t="s">
        <v>290</v>
      </c>
      <c r="AG392" s="62">
        <v>0</v>
      </c>
      <c r="AH392" s="62">
        <v>10</v>
      </c>
      <c r="AI392" s="62">
        <v>0</v>
      </c>
      <c r="AJ392" s="62" t="s">
        <v>290</v>
      </c>
      <c r="AK392" s="62" t="s">
        <v>290</v>
      </c>
      <c r="AL392" s="62" t="s">
        <v>290</v>
      </c>
      <c r="AM392" s="62">
        <v>163</v>
      </c>
      <c r="AN392" s="62" t="s">
        <v>290</v>
      </c>
      <c r="AO392" s="62">
        <v>102</v>
      </c>
      <c r="AP392" s="62">
        <v>87</v>
      </c>
      <c r="AQ392" s="62">
        <v>189</v>
      </c>
      <c r="AR392" t="b">
        <f>IFERROR(MATCH('2019'!A392, '2020'!A:A, 0) &gt;0, FALSE)</f>
        <v>1</v>
      </c>
    </row>
    <row r="393" spans="1:44">
      <c r="A393" s="60" t="s">
        <v>2258</v>
      </c>
      <c r="B393" s="60" t="s">
        <v>2259</v>
      </c>
      <c r="C393" s="60" t="s">
        <v>16120</v>
      </c>
      <c r="D393" s="60" t="s">
        <v>2262</v>
      </c>
      <c r="E393" s="60" t="s">
        <v>1122</v>
      </c>
      <c r="F393" s="60" t="s">
        <v>288</v>
      </c>
      <c r="G393" s="60" t="s">
        <v>1699</v>
      </c>
      <c r="H393" s="60" t="s">
        <v>14717</v>
      </c>
      <c r="I393" s="60" t="s">
        <v>146</v>
      </c>
      <c r="J393" s="61">
        <v>1</v>
      </c>
      <c r="K393" s="61">
        <v>12</v>
      </c>
      <c r="L393" s="61">
        <v>7</v>
      </c>
      <c r="M393" s="61">
        <v>20</v>
      </c>
      <c r="N393" s="62">
        <v>21</v>
      </c>
      <c r="O393" s="62">
        <v>23</v>
      </c>
      <c r="P393" s="62">
        <v>23</v>
      </c>
      <c r="Q393" s="62">
        <v>27</v>
      </c>
      <c r="R393" s="62">
        <v>21</v>
      </c>
      <c r="S393" s="62">
        <v>28</v>
      </c>
      <c r="T393" s="62">
        <v>17</v>
      </c>
      <c r="U393" s="62">
        <v>24</v>
      </c>
      <c r="V393" s="62">
        <v>22</v>
      </c>
      <c r="W393" s="62">
        <v>17</v>
      </c>
      <c r="X393" s="62">
        <v>0</v>
      </c>
      <c r="Y393" s="62">
        <v>0</v>
      </c>
      <c r="Z393" s="62">
        <v>0</v>
      </c>
      <c r="AA393" s="62">
        <v>0</v>
      </c>
      <c r="AB393" s="62">
        <v>0</v>
      </c>
      <c r="AC393" s="62">
        <v>0</v>
      </c>
      <c r="AD393" s="62">
        <v>0</v>
      </c>
      <c r="AE393" s="62">
        <v>0</v>
      </c>
      <c r="AF393" s="62">
        <v>0</v>
      </c>
      <c r="AG393" s="62">
        <v>0</v>
      </c>
      <c r="AH393" s="62">
        <v>111</v>
      </c>
      <c r="AI393" s="62">
        <v>0</v>
      </c>
      <c r="AJ393" s="62">
        <v>11</v>
      </c>
      <c r="AK393" s="62" t="s">
        <v>290</v>
      </c>
      <c r="AL393" s="62">
        <v>0</v>
      </c>
      <c r="AM393" s="62">
        <v>86</v>
      </c>
      <c r="AN393" s="62" t="s">
        <v>290</v>
      </c>
      <c r="AO393" s="62">
        <v>115</v>
      </c>
      <c r="AP393" s="62">
        <v>108</v>
      </c>
      <c r="AQ393" s="62">
        <v>223</v>
      </c>
      <c r="AR393" t="b">
        <f>IFERROR(MATCH('2019'!A393, '2020'!A:A, 0) &gt;0, FALSE)</f>
        <v>1</v>
      </c>
    </row>
    <row r="394" spans="1:44">
      <c r="A394" s="60" t="s">
        <v>2263</v>
      </c>
      <c r="B394" s="60" t="s">
        <v>2264</v>
      </c>
      <c r="C394" s="60" t="s">
        <v>13597</v>
      </c>
      <c r="D394" s="60" t="s">
        <v>2265</v>
      </c>
      <c r="E394" s="60" t="s">
        <v>1122</v>
      </c>
      <c r="F394" s="60" t="s">
        <v>288</v>
      </c>
      <c r="G394" s="60" t="s">
        <v>2207</v>
      </c>
      <c r="H394" s="60" t="s">
        <v>14718</v>
      </c>
      <c r="I394" s="60" t="s">
        <v>146</v>
      </c>
      <c r="J394" s="61">
        <v>2</v>
      </c>
      <c r="K394" s="61">
        <v>11</v>
      </c>
      <c r="L394" s="61">
        <v>8.5</v>
      </c>
      <c r="M394" s="61">
        <v>21.5</v>
      </c>
      <c r="N394" s="62">
        <v>18</v>
      </c>
      <c r="O394" s="62">
        <v>13</v>
      </c>
      <c r="P394" s="62">
        <v>12</v>
      </c>
      <c r="Q394" s="62" t="s">
        <v>290</v>
      </c>
      <c r="R394" s="62">
        <v>10</v>
      </c>
      <c r="S394" s="62">
        <v>16</v>
      </c>
      <c r="T394" s="62">
        <v>13</v>
      </c>
      <c r="U394" s="62">
        <v>14</v>
      </c>
      <c r="V394" s="62" t="s">
        <v>290</v>
      </c>
      <c r="W394" s="62">
        <v>11</v>
      </c>
      <c r="X394" s="62">
        <v>0</v>
      </c>
      <c r="Y394" s="62">
        <v>0</v>
      </c>
      <c r="Z394" s="62">
        <v>0</v>
      </c>
      <c r="AA394" s="62">
        <v>0</v>
      </c>
      <c r="AB394" s="62">
        <v>0</v>
      </c>
      <c r="AC394" s="62">
        <v>0</v>
      </c>
      <c r="AD394" s="62">
        <v>0</v>
      </c>
      <c r="AE394" s="62">
        <v>0</v>
      </c>
      <c r="AF394" s="62">
        <v>12</v>
      </c>
      <c r="AG394" s="62">
        <v>0</v>
      </c>
      <c r="AH394" s="62">
        <v>129</v>
      </c>
      <c r="AI394" s="62">
        <v>0</v>
      </c>
      <c r="AJ394" s="62">
        <v>0</v>
      </c>
      <c r="AK394" s="62">
        <v>0</v>
      </c>
      <c r="AL394" s="62">
        <v>0</v>
      </c>
      <c r="AM394" s="62" t="s">
        <v>290</v>
      </c>
      <c r="AN394" s="62" t="s">
        <v>290</v>
      </c>
      <c r="AO394" s="62">
        <v>65</v>
      </c>
      <c r="AP394" s="62">
        <v>69</v>
      </c>
      <c r="AQ394" s="62">
        <v>134</v>
      </c>
      <c r="AR394" t="b">
        <f>IFERROR(MATCH('2019'!A394, '2020'!A:A, 0) &gt;0, FALSE)</f>
        <v>1</v>
      </c>
    </row>
    <row r="395" spans="1:44">
      <c r="A395" s="60" t="s">
        <v>2266</v>
      </c>
      <c r="B395" s="60" t="s">
        <v>2267</v>
      </c>
      <c r="C395" s="60" t="s">
        <v>6091</v>
      </c>
      <c r="D395" s="60" t="s">
        <v>2269</v>
      </c>
      <c r="E395" s="60" t="s">
        <v>1122</v>
      </c>
      <c r="F395" s="60" t="s">
        <v>288</v>
      </c>
      <c r="G395" s="60" t="s">
        <v>1699</v>
      </c>
      <c r="H395" s="60" t="s">
        <v>14719</v>
      </c>
      <c r="I395" s="60" t="s">
        <v>146</v>
      </c>
      <c r="J395" s="61">
        <v>1</v>
      </c>
      <c r="K395" s="61">
        <v>13.5</v>
      </c>
      <c r="L395" s="61">
        <v>4.5</v>
      </c>
      <c r="M395" s="61">
        <v>19</v>
      </c>
      <c r="N395" s="62">
        <v>41</v>
      </c>
      <c r="O395" s="62">
        <v>15</v>
      </c>
      <c r="P395" s="62">
        <v>22</v>
      </c>
      <c r="Q395" s="62">
        <v>16</v>
      </c>
      <c r="R395" s="62">
        <v>22</v>
      </c>
      <c r="S395" s="62">
        <v>18</v>
      </c>
      <c r="T395" s="62" t="s">
        <v>290</v>
      </c>
      <c r="U395" s="62">
        <v>15</v>
      </c>
      <c r="V395" s="62">
        <v>15</v>
      </c>
      <c r="W395" s="62">
        <v>19</v>
      </c>
      <c r="X395" s="62">
        <v>0</v>
      </c>
      <c r="Y395" s="62">
        <v>0</v>
      </c>
      <c r="Z395" s="62">
        <v>0</v>
      </c>
      <c r="AA395" s="62">
        <v>0</v>
      </c>
      <c r="AB395" s="62">
        <v>0</v>
      </c>
      <c r="AC395" s="62">
        <v>0</v>
      </c>
      <c r="AD395" s="62">
        <v>0</v>
      </c>
      <c r="AE395" s="62">
        <v>0</v>
      </c>
      <c r="AF395" s="62">
        <v>0</v>
      </c>
      <c r="AG395" s="62">
        <v>0</v>
      </c>
      <c r="AH395" s="62">
        <v>55</v>
      </c>
      <c r="AI395" s="62" t="s">
        <v>290</v>
      </c>
      <c r="AJ395" s="62" t="s">
        <v>290</v>
      </c>
      <c r="AK395" s="62" t="s">
        <v>290</v>
      </c>
      <c r="AL395" s="62">
        <v>0</v>
      </c>
      <c r="AM395" s="62">
        <v>118</v>
      </c>
      <c r="AN395" s="62" t="s">
        <v>290</v>
      </c>
      <c r="AO395" s="62">
        <v>103</v>
      </c>
      <c r="AP395" s="62">
        <v>89</v>
      </c>
      <c r="AQ395" s="62">
        <v>192</v>
      </c>
      <c r="AR395" t="b">
        <f>IFERROR(MATCH('2019'!A395, '2020'!A:A, 0) &gt;0, FALSE)</f>
        <v>1</v>
      </c>
    </row>
    <row r="396" spans="1:44">
      <c r="A396" s="60" t="s">
        <v>2270</v>
      </c>
      <c r="B396" s="60" t="s">
        <v>2271</v>
      </c>
      <c r="C396" s="60" t="s">
        <v>9328</v>
      </c>
      <c r="D396" s="60" t="s">
        <v>2273</v>
      </c>
      <c r="E396" s="60" t="s">
        <v>1122</v>
      </c>
      <c r="F396" s="60" t="s">
        <v>288</v>
      </c>
      <c r="G396" s="60" t="s">
        <v>2069</v>
      </c>
      <c r="H396" s="60" t="s">
        <v>14720</v>
      </c>
      <c r="I396" s="60" t="s">
        <v>146</v>
      </c>
      <c r="J396" s="61">
        <v>3</v>
      </c>
      <c r="K396" s="61">
        <v>11</v>
      </c>
      <c r="L396" s="61">
        <v>0</v>
      </c>
      <c r="M396" s="61">
        <v>14</v>
      </c>
      <c r="N396" s="62">
        <v>19</v>
      </c>
      <c r="O396" s="62">
        <v>16</v>
      </c>
      <c r="P396" s="62">
        <v>13</v>
      </c>
      <c r="Q396" s="62">
        <v>15</v>
      </c>
      <c r="R396" s="62">
        <v>18</v>
      </c>
      <c r="S396" s="62">
        <v>16</v>
      </c>
      <c r="T396" s="62">
        <v>23</v>
      </c>
      <c r="U396" s="62">
        <v>15</v>
      </c>
      <c r="V396" s="62">
        <v>22</v>
      </c>
      <c r="W396" s="62">
        <v>16</v>
      </c>
      <c r="X396" s="62">
        <v>0</v>
      </c>
      <c r="Y396" s="62">
        <v>0</v>
      </c>
      <c r="Z396" s="62">
        <v>0</v>
      </c>
      <c r="AA396" s="62">
        <v>0</v>
      </c>
      <c r="AB396" s="62">
        <v>0</v>
      </c>
      <c r="AC396" s="62">
        <v>0</v>
      </c>
      <c r="AD396" s="62">
        <v>0</v>
      </c>
      <c r="AE396" s="62">
        <v>0</v>
      </c>
      <c r="AF396" s="62">
        <v>0</v>
      </c>
      <c r="AG396" s="62">
        <v>0</v>
      </c>
      <c r="AH396" s="62">
        <v>14</v>
      </c>
      <c r="AI396" s="62" t="s">
        <v>290</v>
      </c>
      <c r="AJ396" s="62">
        <v>0</v>
      </c>
      <c r="AK396" s="62">
        <v>12</v>
      </c>
      <c r="AL396" s="62">
        <v>0</v>
      </c>
      <c r="AM396" s="62">
        <v>124</v>
      </c>
      <c r="AN396" s="62">
        <v>18</v>
      </c>
      <c r="AO396" s="62">
        <v>80</v>
      </c>
      <c r="AP396" s="62">
        <v>93</v>
      </c>
      <c r="AQ396" s="62">
        <v>173</v>
      </c>
      <c r="AR396" t="b">
        <f>IFERROR(MATCH('2019'!A396, '2020'!A:A, 0) &gt;0, FALSE)</f>
        <v>1</v>
      </c>
    </row>
    <row r="397" spans="1:44">
      <c r="A397" s="60" t="s">
        <v>2274</v>
      </c>
      <c r="B397" s="60" t="s">
        <v>2275</v>
      </c>
      <c r="C397" s="60" t="s">
        <v>16121</v>
      </c>
      <c r="D397" s="60" t="s">
        <v>2277</v>
      </c>
      <c r="E397" s="60" t="s">
        <v>1122</v>
      </c>
      <c r="F397" s="60" t="s">
        <v>288</v>
      </c>
      <c r="G397" s="60" t="s">
        <v>2105</v>
      </c>
      <c r="H397" s="60" t="s">
        <v>14722</v>
      </c>
      <c r="I397" s="60" t="s">
        <v>146</v>
      </c>
      <c r="J397" s="61">
        <v>2</v>
      </c>
      <c r="K397" s="61">
        <v>15</v>
      </c>
      <c r="L397" s="61">
        <v>8.5</v>
      </c>
      <c r="M397" s="61">
        <v>25.5</v>
      </c>
      <c r="N397" s="62">
        <v>39</v>
      </c>
      <c r="O397" s="62">
        <v>29</v>
      </c>
      <c r="P397" s="62">
        <v>16</v>
      </c>
      <c r="Q397" s="62">
        <v>22</v>
      </c>
      <c r="R397" s="62">
        <v>24</v>
      </c>
      <c r="S397" s="62">
        <v>18</v>
      </c>
      <c r="T397" s="62">
        <v>24</v>
      </c>
      <c r="U397" s="62">
        <v>22</v>
      </c>
      <c r="V397" s="62">
        <v>15</v>
      </c>
      <c r="W397" s="62">
        <v>25</v>
      </c>
      <c r="X397" s="62">
        <v>0</v>
      </c>
      <c r="Y397" s="62">
        <v>0</v>
      </c>
      <c r="Z397" s="62">
        <v>0</v>
      </c>
      <c r="AA397" s="62">
        <v>0</v>
      </c>
      <c r="AB397" s="62">
        <v>0</v>
      </c>
      <c r="AC397" s="62">
        <v>0</v>
      </c>
      <c r="AD397" s="62">
        <v>0</v>
      </c>
      <c r="AE397" s="62">
        <v>0</v>
      </c>
      <c r="AF397" s="62">
        <v>0</v>
      </c>
      <c r="AG397" s="62">
        <v>0</v>
      </c>
      <c r="AH397" s="62">
        <v>230</v>
      </c>
      <c r="AI397" s="62">
        <v>0</v>
      </c>
      <c r="AJ397" s="62">
        <v>0</v>
      </c>
      <c r="AK397" s="62" t="s">
        <v>290</v>
      </c>
      <c r="AL397" s="62">
        <v>0</v>
      </c>
      <c r="AM397" s="62" t="s">
        <v>290</v>
      </c>
      <c r="AN397" s="62" t="s">
        <v>290</v>
      </c>
      <c r="AO397" s="62">
        <v>116</v>
      </c>
      <c r="AP397" s="62">
        <v>118</v>
      </c>
      <c r="AQ397" s="62">
        <v>234</v>
      </c>
      <c r="AR397" t="b">
        <f>IFERROR(MATCH('2019'!A397, '2020'!A:A, 0) &gt;0, FALSE)</f>
        <v>1</v>
      </c>
    </row>
    <row r="398" spans="1:44">
      <c r="A398" s="60" t="s">
        <v>2278</v>
      </c>
      <c r="B398" s="60" t="s">
        <v>2279</v>
      </c>
      <c r="C398" s="60" t="s">
        <v>16122</v>
      </c>
      <c r="D398" s="60" t="s">
        <v>2280</v>
      </c>
      <c r="E398" s="60" t="s">
        <v>1122</v>
      </c>
      <c r="F398" s="60" t="s">
        <v>288</v>
      </c>
      <c r="G398" s="60" t="s">
        <v>1875</v>
      </c>
      <c r="H398" s="60" t="s">
        <v>14723</v>
      </c>
      <c r="I398" s="60" t="s">
        <v>146</v>
      </c>
      <c r="J398" s="61">
        <v>2</v>
      </c>
      <c r="K398" s="61">
        <v>14.5</v>
      </c>
      <c r="L398" s="61">
        <v>6</v>
      </c>
      <c r="M398" s="61">
        <v>22.5</v>
      </c>
      <c r="N398" s="62">
        <v>26</v>
      </c>
      <c r="O398" s="62">
        <v>25</v>
      </c>
      <c r="P398" s="62">
        <v>22</v>
      </c>
      <c r="Q398" s="62">
        <v>17</v>
      </c>
      <c r="R398" s="62">
        <v>23</v>
      </c>
      <c r="S398" s="62">
        <v>17</v>
      </c>
      <c r="T398" s="62">
        <v>20</v>
      </c>
      <c r="U398" s="62">
        <v>22</v>
      </c>
      <c r="V398" s="62">
        <v>20</v>
      </c>
      <c r="W398" s="62">
        <v>16</v>
      </c>
      <c r="X398" s="62">
        <v>0</v>
      </c>
      <c r="Y398" s="62">
        <v>0</v>
      </c>
      <c r="Z398" s="62">
        <v>0</v>
      </c>
      <c r="AA398" s="62">
        <v>0</v>
      </c>
      <c r="AB398" s="62">
        <v>0</v>
      </c>
      <c r="AC398" s="62">
        <v>0</v>
      </c>
      <c r="AD398" s="62">
        <v>0</v>
      </c>
      <c r="AE398" s="62">
        <v>0</v>
      </c>
      <c r="AF398" s="62" t="s">
        <v>290</v>
      </c>
      <c r="AG398" s="62">
        <v>0</v>
      </c>
      <c r="AH398" s="62">
        <v>190</v>
      </c>
      <c r="AI398" s="62">
        <v>0</v>
      </c>
      <c r="AJ398" s="62" t="s">
        <v>290</v>
      </c>
      <c r="AK398" s="62" t="s">
        <v>290</v>
      </c>
      <c r="AL398" s="62">
        <v>0</v>
      </c>
      <c r="AM398" s="62" t="s">
        <v>290</v>
      </c>
      <c r="AN398" s="62">
        <v>14</v>
      </c>
      <c r="AO398" s="62">
        <v>102</v>
      </c>
      <c r="AP398" s="62">
        <v>112</v>
      </c>
      <c r="AQ398" s="62">
        <v>214</v>
      </c>
      <c r="AR398" t="b">
        <f>IFERROR(MATCH('2019'!A398, '2020'!A:A, 0) &gt;0, FALSE)</f>
        <v>1</v>
      </c>
    </row>
    <row r="399" spans="1:44">
      <c r="A399" s="60" t="s">
        <v>2281</v>
      </c>
      <c r="B399" s="60" t="s">
        <v>2282</v>
      </c>
      <c r="C399" s="60" t="s">
        <v>9232</v>
      </c>
      <c r="D399" s="60" t="s">
        <v>2285</v>
      </c>
      <c r="E399" s="60" t="s">
        <v>1122</v>
      </c>
      <c r="F399" s="60" t="s">
        <v>288</v>
      </c>
      <c r="G399" s="60" t="s">
        <v>1754</v>
      </c>
      <c r="H399" s="60" t="s">
        <v>14724</v>
      </c>
      <c r="I399" s="60" t="s">
        <v>146</v>
      </c>
      <c r="J399" s="61">
        <v>1</v>
      </c>
      <c r="K399" s="61">
        <v>35</v>
      </c>
      <c r="L399" s="61">
        <v>5</v>
      </c>
      <c r="M399" s="61">
        <v>41</v>
      </c>
      <c r="N399" s="62">
        <v>132</v>
      </c>
      <c r="O399" s="62">
        <v>44</v>
      </c>
      <c r="P399" s="62">
        <v>38</v>
      </c>
      <c r="Q399" s="62">
        <v>35</v>
      </c>
      <c r="R399" s="62">
        <v>24</v>
      </c>
      <c r="S399" s="62">
        <v>27</v>
      </c>
      <c r="T399" s="62">
        <v>24</v>
      </c>
      <c r="U399" s="62">
        <v>28</v>
      </c>
      <c r="V399" s="62">
        <v>21</v>
      </c>
      <c r="W399" s="62">
        <v>23</v>
      </c>
      <c r="X399" s="62">
        <v>0</v>
      </c>
      <c r="Y399" s="62">
        <v>0</v>
      </c>
      <c r="Z399" s="62">
        <v>0</v>
      </c>
      <c r="AA399" s="62">
        <v>0</v>
      </c>
      <c r="AB399" s="62">
        <v>0</v>
      </c>
      <c r="AC399" s="62">
        <v>0</v>
      </c>
      <c r="AD399" s="62">
        <v>0</v>
      </c>
      <c r="AE399" s="62">
        <v>0</v>
      </c>
      <c r="AF399" s="62">
        <v>0</v>
      </c>
      <c r="AG399" s="62">
        <v>0</v>
      </c>
      <c r="AH399" s="62">
        <v>93</v>
      </c>
      <c r="AI399" s="62">
        <v>0</v>
      </c>
      <c r="AJ399" s="62">
        <v>16</v>
      </c>
      <c r="AK399" s="62">
        <v>13</v>
      </c>
      <c r="AL399" s="62" t="s">
        <v>290</v>
      </c>
      <c r="AM399" s="62">
        <v>255</v>
      </c>
      <c r="AN399" s="62">
        <v>18</v>
      </c>
      <c r="AO399" s="62">
        <v>190</v>
      </c>
      <c r="AP399" s="62">
        <v>206</v>
      </c>
      <c r="AQ399" s="62">
        <v>396</v>
      </c>
      <c r="AR399" t="b">
        <f>IFERROR(MATCH('2019'!A399, '2020'!A:A, 0) &gt;0, FALSE)</f>
        <v>1</v>
      </c>
    </row>
    <row r="400" spans="1:44">
      <c r="A400" s="60" t="s">
        <v>2286</v>
      </c>
      <c r="B400" s="60" t="s">
        <v>2287</v>
      </c>
      <c r="C400" s="60" t="s">
        <v>6109</v>
      </c>
      <c r="D400" s="60" t="s">
        <v>2289</v>
      </c>
      <c r="E400" s="60" t="s">
        <v>1122</v>
      </c>
      <c r="F400" s="60" t="s">
        <v>288</v>
      </c>
      <c r="G400" s="60" t="s">
        <v>1939</v>
      </c>
      <c r="H400" s="60" t="s">
        <v>14725</v>
      </c>
      <c r="I400" s="60" t="s">
        <v>146</v>
      </c>
      <c r="J400" s="61">
        <v>2</v>
      </c>
      <c r="K400" s="61">
        <v>17.5</v>
      </c>
      <c r="L400" s="61">
        <v>3</v>
      </c>
      <c r="M400" s="61">
        <v>22.5</v>
      </c>
      <c r="N400" s="62">
        <v>19</v>
      </c>
      <c r="O400" s="62">
        <v>16</v>
      </c>
      <c r="P400" s="62">
        <v>14</v>
      </c>
      <c r="Q400" s="62">
        <v>19</v>
      </c>
      <c r="R400" s="62">
        <v>19</v>
      </c>
      <c r="S400" s="62">
        <v>14</v>
      </c>
      <c r="T400" s="62">
        <v>24</v>
      </c>
      <c r="U400" s="62">
        <v>22</v>
      </c>
      <c r="V400" s="62">
        <v>24</v>
      </c>
      <c r="W400" s="62" t="s">
        <v>290</v>
      </c>
      <c r="X400" s="62">
        <v>0</v>
      </c>
      <c r="Y400" s="62">
        <v>0</v>
      </c>
      <c r="Z400" s="62">
        <v>0</v>
      </c>
      <c r="AA400" s="62">
        <v>0</v>
      </c>
      <c r="AB400" s="62">
        <v>0</v>
      </c>
      <c r="AC400" s="62">
        <v>0</v>
      </c>
      <c r="AD400" s="62">
        <v>0</v>
      </c>
      <c r="AE400" s="62">
        <v>0</v>
      </c>
      <c r="AF400" s="62">
        <v>0</v>
      </c>
      <c r="AG400" s="62">
        <v>0</v>
      </c>
      <c r="AH400" s="62">
        <v>42</v>
      </c>
      <c r="AI400" s="62" t="s">
        <v>290</v>
      </c>
      <c r="AJ400" s="62">
        <v>66</v>
      </c>
      <c r="AK400" s="62" t="s">
        <v>290</v>
      </c>
      <c r="AL400" s="62">
        <v>0</v>
      </c>
      <c r="AM400" s="62">
        <v>40</v>
      </c>
      <c r="AN400" s="62">
        <v>26</v>
      </c>
      <c r="AO400" s="62">
        <v>91</v>
      </c>
      <c r="AP400" s="62">
        <v>89</v>
      </c>
      <c r="AQ400" s="62">
        <v>180</v>
      </c>
      <c r="AR400" t="b">
        <f>IFERROR(MATCH('2019'!A400, '2020'!A:A, 0) &gt;0, FALSE)</f>
        <v>1</v>
      </c>
    </row>
    <row r="401" spans="1:44">
      <c r="A401" s="60" t="s">
        <v>2290</v>
      </c>
      <c r="B401" s="60" t="s">
        <v>2291</v>
      </c>
      <c r="C401" s="60" t="s">
        <v>15648</v>
      </c>
      <c r="D401" s="60" t="s">
        <v>2293</v>
      </c>
      <c r="E401" s="60" t="s">
        <v>1122</v>
      </c>
      <c r="F401" s="60" t="s">
        <v>288</v>
      </c>
      <c r="G401" s="60" t="s">
        <v>1891</v>
      </c>
      <c r="H401" s="60" t="s">
        <v>16123</v>
      </c>
      <c r="I401" s="60" t="s">
        <v>146</v>
      </c>
      <c r="J401" s="61">
        <v>5</v>
      </c>
      <c r="K401" s="61">
        <v>14</v>
      </c>
      <c r="L401" s="61">
        <v>7</v>
      </c>
      <c r="M401" s="61">
        <v>26</v>
      </c>
      <c r="N401" s="62">
        <v>52</v>
      </c>
      <c r="O401" s="62">
        <v>34</v>
      </c>
      <c r="P401" s="62">
        <v>27</v>
      </c>
      <c r="Q401" s="62">
        <v>29</v>
      </c>
      <c r="R401" s="62">
        <v>30</v>
      </c>
      <c r="S401" s="62">
        <v>30</v>
      </c>
      <c r="T401" s="62">
        <v>22</v>
      </c>
      <c r="U401" s="62">
        <v>25</v>
      </c>
      <c r="V401" s="62">
        <v>20</v>
      </c>
      <c r="W401" s="62">
        <v>16</v>
      </c>
      <c r="X401" s="62">
        <v>0</v>
      </c>
      <c r="Y401" s="62">
        <v>0</v>
      </c>
      <c r="Z401" s="62">
        <v>0</v>
      </c>
      <c r="AA401" s="62">
        <v>0</v>
      </c>
      <c r="AB401" s="62">
        <v>0</v>
      </c>
      <c r="AC401" s="62">
        <v>0</v>
      </c>
      <c r="AD401" s="62">
        <v>0</v>
      </c>
      <c r="AE401" s="62">
        <v>0</v>
      </c>
      <c r="AF401" s="62">
        <v>0</v>
      </c>
      <c r="AG401" s="62">
        <v>0</v>
      </c>
      <c r="AH401" s="62" t="s">
        <v>290</v>
      </c>
      <c r="AI401" s="62">
        <v>0</v>
      </c>
      <c r="AJ401" s="62">
        <v>0</v>
      </c>
      <c r="AK401" s="62">
        <v>284</v>
      </c>
      <c r="AL401" s="62">
        <v>0</v>
      </c>
      <c r="AM401" s="62">
        <v>0</v>
      </c>
      <c r="AN401" s="62">
        <v>0</v>
      </c>
      <c r="AO401" s="62">
        <v>143</v>
      </c>
      <c r="AP401" s="62">
        <v>142</v>
      </c>
      <c r="AQ401" s="62">
        <v>285</v>
      </c>
      <c r="AR401" t="b">
        <f>IFERROR(MATCH('2019'!A401, '2020'!A:A, 0) &gt;0, FALSE)</f>
        <v>1</v>
      </c>
    </row>
    <row r="402" spans="1:44">
      <c r="A402" s="60" t="s">
        <v>2294</v>
      </c>
      <c r="B402" s="60" t="s">
        <v>2295</v>
      </c>
      <c r="C402" s="60" t="s">
        <v>14726</v>
      </c>
      <c r="D402" s="60" t="s">
        <v>2297</v>
      </c>
      <c r="E402" s="60" t="s">
        <v>1122</v>
      </c>
      <c r="F402" s="60" t="s">
        <v>288</v>
      </c>
      <c r="G402" s="60" t="s">
        <v>1743</v>
      </c>
      <c r="H402" s="60" t="s">
        <v>14727</v>
      </c>
      <c r="I402" s="60" t="s">
        <v>146</v>
      </c>
      <c r="J402" s="61">
        <v>9</v>
      </c>
      <c r="K402" s="61">
        <v>23.5</v>
      </c>
      <c r="L402" s="61">
        <v>22</v>
      </c>
      <c r="M402" s="61">
        <v>54.5</v>
      </c>
      <c r="N402" s="62">
        <v>0</v>
      </c>
      <c r="O402" s="62">
        <v>0</v>
      </c>
      <c r="P402" s="62">
        <v>0</v>
      </c>
      <c r="Q402" s="62">
        <v>0</v>
      </c>
      <c r="R402" s="62">
        <v>14</v>
      </c>
      <c r="S402" s="62">
        <v>15</v>
      </c>
      <c r="T402" s="62">
        <v>30</v>
      </c>
      <c r="U402" s="62">
        <v>22</v>
      </c>
      <c r="V402" s="62">
        <v>31</v>
      </c>
      <c r="W402" s="62">
        <v>32</v>
      </c>
      <c r="X402" s="62">
        <v>0</v>
      </c>
      <c r="Y402" s="62">
        <v>0</v>
      </c>
      <c r="Z402" s="62">
        <v>0</v>
      </c>
      <c r="AA402" s="62">
        <v>0</v>
      </c>
      <c r="AB402" s="62">
        <v>0</v>
      </c>
      <c r="AC402" s="62">
        <v>0</v>
      </c>
      <c r="AD402" s="62">
        <v>0</v>
      </c>
      <c r="AE402" s="62">
        <v>0</v>
      </c>
      <c r="AF402" s="62">
        <v>23</v>
      </c>
      <c r="AG402" s="62">
        <v>0</v>
      </c>
      <c r="AH402" s="62">
        <v>12</v>
      </c>
      <c r="AI402" s="62">
        <v>0</v>
      </c>
      <c r="AJ402" s="62">
        <v>0</v>
      </c>
      <c r="AK402" s="62">
        <v>147</v>
      </c>
      <c r="AL402" s="62">
        <v>0</v>
      </c>
      <c r="AM402" s="62">
        <v>0</v>
      </c>
      <c r="AN402" s="62" t="s">
        <v>290</v>
      </c>
      <c r="AO402" s="62">
        <v>0</v>
      </c>
      <c r="AP402" s="62">
        <v>167</v>
      </c>
      <c r="AQ402" s="62">
        <v>167</v>
      </c>
      <c r="AR402" t="b">
        <f>IFERROR(MATCH('2019'!A402, '2020'!A:A, 0) &gt;0, FALSE)</f>
        <v>1</v>
      </c>
    </row>
    <row r="403" spans="1:44">
      <c r="A403" s="60" t="s">
        <v>2298</v>
      </c>
      <c r="B403" s="60" t="s">
        <v>2299</v>
      </c>
      <c r="C403" s="60" t="s">
        <v>6117</v>
      </c>
      <c r="D403" s="60" t="s">
        <v>2301</v>
      </c>
      <c r="E403" s="60" t="s">
        <v>1122</v>
      </c>
      <c r="F403" s="60" t="s">
        <v>288</v>
      </c>
      <c r="G403" s="60" t="s">
        <v>1722</v>
      </c>
      <c r="H403" s="60" t="s">
        <v>14728</v>
      </c>
      <c r="I403" s="60" t="s">
        <v>146</v>
      </c>
      <c r="J403" s="61">
        <v>6</v>
      </c>
      <c r="K403" s="61">
        <v>15.5</v>
      </c>
      <c r="L403" s="61">
        <v>6</v>
      </c>
      <c r="M403" s="61">
        <v>27.5</v>
      </c>
      <c r="N403" s="62">
        <v>83</v>
      </c>
      <c r="O403" s="62" t="s">
        <v>290</v>
      </c>
      <c r="P403" s="62" t="s">
        <v>290</v>
      </c>
      <c r="Q403" s="62" t="s">
        <v>290</v>
      </c>
      <c r="R403" s="62">
        <v>12</v>
      </c>
      <c r="S403" s="62" t="s">
        <v>290</v>
      </c>
      <c r="T403" s="62">
        <v>10</v>
      </c>
      <c r="U403" s="62" t="s">
        <v>290</v>
      </c>
      <c r="V403" s="62" t="s">
        <v>290</v>
      </c>
      <c r="W403" s="62" t="s">
        <v>290</v>
      </c>
      <c r="X403" s="62">
        <v>0</v>
      </c>
      <c r="Y403" s="62">
        <v>0</v>
      </c>
      <c r="Z403" s="62">
        <v>0</v>
      </c>
      <c r="AA403" s="62">
        <v>0</v>
      </c>
      <c r="AB403" s="62">
        <v>0</v>
      </c>
      <c r="AC403" s="62">
        <v>0</v>
      </c>
      <c r="AD403" s="62">
        <v>0</v>
      </c>
      <c r="AE403" s="62">
        <v>0</v>
      </c>
      <c r="AF403" s="62">
        <v>0</v>
      </c>
      <c r="AG403" s="62">
        <v>0</v>
      </c>
      <c r="AH403" s="62" t="s">
        <v>290</v>
      </c>
      <c r="AI403" s="62">
        <v>0</v>
      </c>
      <c r="AJ403" s="62">
        <v>109</v>
      </c>
      <c r="AK403" s="62">
        <v>17</v>
      </c>
      <c r="AL403" s="62">
        <v>0</v>
      </c>
      <c r="AM403" s="62" t="s">
        <v>290</v>
      </c>
      <c r="AN403" s="62" t="s">
        <v>290</v>
      </c>
      <c r="AO403" s="62">
        <v>82</v>
      </c>
      <c r="AP403" s="62">
        <v>65</v>
      </c>
      <c r="AQ403" s="62">
        <v>147</v>
      </c>
      <c r="AR403" t="b">
        <f>IFERROR(MATCH('2019'!A403, '2020'!A:A, 0) &gt;0, FALSE)</f>
        <v>1</v>
      </c>
    </row>
    <row r="404" spans="1:44">
      <c r="A404" s="60" t="s">
        <v>2302</v>
      </c>
      <c r="B404" s="60" t="s">
        <v>2303</v>
      </c>
      <c r="C404" s="60" t="s">
        <v>16124</v>
      </c>
      <c r="D404" s="60" t="s">
        <v>2306</v>
      </c>
      <c r="E404" s="60" t="s">
        <v>1122</v>
      </c>
      <c r="F404" s="60" t="s">
        <v>288</v>
      </c>
      <c r="G404" s="60" t="s">
        <v>2161</v>
      </c>
      <c r="H404" s="60" t="s">
        <v>16125</v>
      </c>
      <c r="I404" s="60" t="s">
        <v>146</v>
      </c>
      <c r="J404" s="61">
        <v>3</v>
      </c>
      <c r="K404" s="61">
        <v>38</v>
      </c>
      <c r="L404" s="61">
        <v>4</v>
      </c>
      <c r="M404" s="61">
        <v>45</v>
      </c>
      <c r="N404" s="62">
        <v>91</v>
      </c>
      <c r="O404" s="62">
        <v>39</v>
      </c>
      <c r="P404" s="62">
        <v>46</v>
      </c>
      <c r="Q404" s="62">
        <v>41</v>
      </c>
      <c r="R404" s="62">
        <v>35</v>
      </c>
      <c r="S404" s="62">
        <v>60</v>
      </c>
      <c r="T404" s="62">
        <v>34</v>
      </c>
      <c r="U404" s="62">
        <v>58</v>
      </c>
      <c r="V404" s="62">
        <v>43</v>
      </c>
      <c r="W404" s="62">
        <v>47</v>
      </c>
      <c r="X404" s="62">
        <v>0</v>
      </c>
      <c r="Y404" s="62">
        <v>0</v>
      </c>
      <c r="Z404" s="62">
        <v>0</v>
      </c>
      <c r="AA404" s="62">
        <v>0</v>
      </c>
      <c r="AB404" s="62">
        <v>0</v>
      </c>
      <c r="AC404" s="62">
        <v>0</v>
      </c>
      <c r="AD404" s="62">
        <v>0</v>
      </c>
      <c r="AE404" s="62">
        <v>0</v>
      </c>
      <c r="AF404" s="62">
        <v>0</v>
      </c>
      <c r="AG404" s="62">
        <v>0</v>
      </c>
      <c r="AH404" s="62">
        <v>12</v>
      </c>
      <c r="AI404" s="62" t="s">
        <v>290</v>
      </c>
      <c r="AJ404" s="62">
        <v>28</v>
      </c>
      <c r="AK404" s="62">
        <v>50</v>
      </c>
      <c r="AL404" s="62">
        <v>0</v>
      </c>
      <c r="AM404" s="62">
        <v>326</v>
      </c>
      <c r="AN404" s="62">
        <v>77</v>
      </c>
      <c r="AO404" s="62">
        <v>239</v>
      </c>
      <c r="AP404" s="62">
        <v>255</v>
      </c>
      <c r="AQ404" s="62">
        <v>494</v>
      </c>
      <c r="AR404" t="b">
        <f>IFERROR(MATCH('2019'!A404, '2020'!A:A, 0) &gt;0, FALSE)</f>
        <v>1</v>
      </c>
    </row>
    <row r="405" spans="1:44">
      <c r="A405" s="60" t="s">
        <v>2307</v>
      </c>
      <c r="B405" s="60" t="s">
        <v>2308</v>
      </c>
      <c r="C405" s="60" t="s">
        <v>6123</v>
      </c>
      <c r="D405" s="60" t="s">
        <v>2311</v>
      </c>
      <c r="E405" s="60" t="s">
        <v>1122</v>
      </c>
      <c r="F405" s="60" t="s">
        <v>288</v>
      </c>
      <c r="G405" s="60" t="s">
        <v>1805</v>
      </c>
      <c r="H405" s="60" t="s">
        <v>14732</v>
      </c>
      <c r="I405" s="60" t="s">
        <v>146</v>
      </c>
      <c r="J405" s="61">
        <v>2</v>
      </c>
      <c r="K405" s="61">
        <v>33.5</v>
      </c>
      <c r="L405" s="61">
        <v>11</v>
      </c>
      <c r="M405" s="61">
        <v>46.5</v>
      </c>
      <c r="N405" s="62">
        <v>97</v>
      </c>
      <c r="O405" s="62">
        <v>37</v>
      </c>
      <c r="P405" s="62">
        <v>42</v>
      </c>
      <c r="Q405" s="62">
        <v>47</v>
      </c>
      <c r="R405" s="62">
        <v>43</v>
      </c>
      <c r="S405" s="62">
        <v>45</v>
      </c>
      <c r="T405" s="62">
        <v>45</v>
      </c>
      <c r="U405" s="62">
        <v>57</v>
      </c>
      <c r="V405" s="62">
        <v>45</v>
      </c>
      <c r="W405" s="62">
        <v>59</v>
      </c>
      <c r="X405" s="62">
        <v>0</v>
      </c>
      <c r="Y405" s="62">
        <v>0</v>
      </c>
      <c r="Z405" s="62">
        <v>0</v>
      </c>
      <c r="AA405" s="62">
        <v>0</v>
      </c>
      <c r="AB405" s="62">
        <v>0</v>
      </c>
      <c r="AC405" s="62">
        <v>0</v>
      </c>
      <c r="AD405" s="62">
        <v>0</v>
      </c>
      <c r="AE405" s="62">
        <v>0</v>
      </c>
      <c r="AF405" s="62">
        <v>0</v>
      </c>
      <c r="AG405" s="62">
        <v>0</v>
      </c>
      <c r="AH405" s="62">
        <v>70</v>
      </c>
      <c r="AI405" s="62">
        <v>0</v>
      </c>
      <c r="AJ405" s="62" t="s">
        <v>290</v>
      </c>
      <c r="AK405" s="62">
        <v>0</v>
      </c>
      <c r="AL405" s="62">
        <v>0</v>
      </c>
      <c r="AM405" s="62">
        <v>406</v>
      </c>
      <c r="AN405" s="62">
        <v>36</v>
      </c>
      <c r="AO405" s="62">
        <v>286</v>
      </c>
      <c r="AP405" s="62">
        <v>231</v>
      </c>
      <c r="AQ405" s="62">
        <v>517</v>
      </c>
      <c r="AR405" t="b">
        <f>IFERROR(MATCH('2019'!A405, '2020'!A:A, 0) &gt;0, FALSE)</f>
        <v>1</v>
      </c>
    </row>
    <row r="406" spans="1:44">
      <c r="A406" s="60" t="s">
        <v>2312</v>
      </c>
      <c r="B406" s="60" t="s">
        <v>2313</v>
      </c>
      <c r="C406" s="60" t="s">
        <v>6132</v>
      </c>
      <c r="D406" s="60" t="s">
        <v>2315</v>
      </c>
      <c r="E406" s="60" t="s">
        <v>1122</v>
      </c>
      <c r="F406" s="60" t="s">
        <v>288</v>
      </c>
      <c r="G406" s="60" t="s">
        <v>1859</v>
      </c>
      <c r="H406" s="60" t="s">
        <v>14733</v>
      </c>
      <c r="I406" s="60" t="s">
        <v>146</v>
      </c>
      <c r="J406" s="61">
        <v>2</v>
      </c>
      <c r="K406" s="61">
        <v>11.5</v>
      </c>
      <c r="L406" s="61">
        <v>5.5</v>
      </c>
      <c r="M406" s="61">
        <v>19</v>
      </c>
      <c r="N406" s="62">
        <v>20</v>
      </c>
      <c r="O406" s="62">
        <v>14</v>
      </c>
      <c r="P406" s="62">
        <v>27</v>
      </c>
      <c r="Q406" s="62">
        <v>21</v>
      </c>
      <c r="R406" s="62">
        <v>20</v>
      </c>
      <c r="S406" s="62">
        <v>24</v>
      </c>
      <c r="T406" s="62">
        <v>26</v>
      </c>
      <c r="U406" s="62">
        <v>25</v>
      </c>
      <c r="V406" s="62">
        <v>25</v>
      </c>
      <c r="W406" s="62">
        <v>25</v>
      </c>
      <c r="X406" s="62">
        <v>0</v>
      </c>
      <c r="Y406" s="62">
        <v>0</v>
      </c>
      <c r="Z406" s="62">
        <v>0</v>
      </c>
      <c r="AA406" s="62">
        <v>0</v>
      </c>
      <c r="AB406" s="62">
        <v>0</v>
      </c>
      <c r="AC406" s="62">
        <v>0</v>
      </c>
      <c r="AD406" s="62">
        <v>0</v>
      </c>
      <c r="AE406" s="62">
        <v>0</v>
      </c>
      <c r="AF406" s="62">
        <v>0</v>
      </c>
      <c r="AG406" s="62">
        <v>0</v>
      </c>
      <c r="AH406" s="62" t="s">
        <v>290</v>
      </c>
      <c r="AI406" s="62">
        <v>0</v>
      </c>
      <c r="AJ406" s="62">
        <v>18</v>
      </c>
      <c r="AK406" s="62">
        <v>206</v>
      </c>
      <c r="AL406" s="62">
        <v>0</v>
      </c>
      <c r="AM406" s="62">
        <v>0</v>
      </c>
      <c r="AN406" s="62">
        <v>0</v>
      </c>
      <c r="AO406" s="62">
        <v>107</v>
      </c>
      <c r="AP406" s="62">
        <v>120</v>
      </c>
      <c r="AQ406" s="62">
        <v>227</v>
      </c>
      <c r="AR406" t="b">
        <f>IFERROR(MATCH('2019'!A406, '2020'!A:A, 0) &gt;0, FALSE)</f>
        <v>1</v>
      </c>
    </row>
    <row r="407" spans="1:44">
      <c r="A407" s="60" t="s">
        <v>2316</v>
      </c>
      <c r="B407" s="60" t="s">
        <v>2317</v>
      </c>
      <c r="C407" s="60" t="s">
        <v>13602</v>
      </c>
      <c r="D407" s="60" t="s">
        <v>2320</v>
      </c>
      <c r="E407" s="60" t="s">
        <v>1122</v>
      </c>
      <c r="F407" s="60" t="s">
        <v>288</v>
      </c>
      <c r="G407" s="60" t="s">
        <v>1790</v>
      </c>
      <c r="H407" s="60" t="s">
        <v>14734</v>
      </c>
      <c r="I407" s="60" t="s">
        <v>146</v>
      </c>
      <c r="J407" s="61">
        <v>2</v>
      </c>
      <c r="K407" s="61">
        <v>11</v>
      </c>
      <c r="L407" s="61">
        <v>3.5</v>
      </c>
      <c r="M407" s="61">
        <v>16.5</v>
      </c>
      <c r="N407" s="62">
        <v>23</v>
      </c>
      <c r="O407" s="62">
        <v>19</v>
      </c>
      <c r="P407" s="62">
        <v>21</v>
      </c>
      <c r="Q407" s="62">
        <v>14</v>
      </c>
      <c r="R407" s="62">
        <v>11</v>
      </c>
      <c r="S407" s="62">
        <v>13</v>
      </c>
      <c r="T407" s="62">
        <v>14</v>
      </c>
      <c r="U407" s="62">
        <v>16</v>
      </c>
      <c r="V407" s="62">
        <v>10</v>
      </c>
      <c r="W407" s="62">
        <v>25</v>
      </c>
      <c r="X407" s="62">
        <v>0</v>
      </c>
      <c r="Y407" s="62">
        <v>0</v>
      </c>
      <c r="Z407" s="62">
        <v>0</v>
      </c>
      <c r="AA407" s="62">
        <v>0</v>
      </c>
      <c r="AB407" s="62">
        <v>0</v>
      </c>
      <c r="AC407" s="62">
        <v>0</v>
      </c>
      <c r="AD407" s="62">
        <v>0</v>
      </c>
      <c r="AE407" s="62">
        <v>0</v>
      </c>
      <c r="AF407" s="62" t="s">
        <v>290</v>
      </c>
      <c r="AG407" s="62">
        <v>0</v>
      </c>
      <c r="AH407" s="62">
        <v>116</v>
      </c>
      <c r="AI407" s="62">
        <v>24</v>
      </c>
      <c r="AJ407" s="62" t="s">
        <v>290</v>
      </c>
      <c r="AK407" s="62" t="s">
        <v>290</v>
      </c>
      <c r="AL407" s="62">
        <v>0</v>
      </c>
      <c r="AM407" s="62">
        <v>20</v>
      </c>
      <c r="AN407" s="62" t="s">
        <v>290</v>
      </c>
      <c r="AO407" s="62">
        <v>93</v>
      </c>
      <c r="AP407" s="62">
        <v>79</v>
      </c>
      <c r="AQ407" s="62">
        <v>172</v>
      </c>
      <c r="AR407" t="b">
        <f>IFERROR(MATCH('2019'!A407, '2020'!A:A, 0) &gt;0, FALSE)</f>
        <v>1</v>
      </c>
    </row>
    <row r="408" spans="1:44">
      <c r="A408" s="60" t="s">
        <v>2321</v>
      </c>
      <c r="B408" s="60" t="s">
        <v>2322</v>
      </c>
      <c r="C408" s="60" t="s">
        <v>16126</v>
      </c>
      <c r="D408" s="60" t="s">
        <v>2324</v>
      </c>
      <c r="E408" s="60" t="s">
        <v>1122</v>
      </c>
      <c r="F408" s="60" t="s">
        <v>288</v>
      </c>
      <c r="G408" s="60" t="s">
        <v>1711</v>
      </c>
      <c r="H408" s="60" t="s">
        <v>14735</v>
      </c>
      <c r="I408" s="60" t="s">
        <v>146</v>
      </c>
      <c r="J408" s="61">
        <v>3.4</v>
      </c>
      <c r="K408" s="61">
        <v>12.3</v>
      </c>
      <c r="L408" s="61">
        <v>6.3</v>
      </c>
      <c r="M408" s="61">
        <v>22</v>
      </c>
      <c r="N408" s="62">
        <v>38</v>
      </c>
      <c r="O408" s="62">
        <v>22</v>
      </c>
      <c r="P408" s="62">
        <v>21</v>
      </c>
      <c r="Q408" s="62">
        <v>21</v>
      </c>
      <c r="R408" s="62">
        <v>24</v>
      </c>
      <c r="S408" s="62">
        <v>15</v>
      </c>
      <c r="T408" s="62">
        <v>23</v>
      </c>
      <c r="U408" s="62">
        <v>14</v>
      </c>
      <c r="V408" s="62">
        <v>19</v>
      </c>
      <c r="W408" s="62">
        <v>24</v>
      </c>
      <c r="X408" s="62">
        <v>0</v>
      </c>
      <c r="Y408" s="62">
        <v>0</v>
      </c>
      <c r="Z408" s="62">
        <v>0</v>
      </c>
      <c r="AA408" s="62">
        <v>0</v>
      </c>
      <c r="AB408" s="62">
        <v>0</v>
      </c>
      <c r="AC408" s="62">
        <v>0</v>
      </c>
      <c r="AD408" s="62">
        <v>0</v>
      </c>
      <c r="AE408" s="62">
        <v>0</v>
      </c>
      <c r="AF408" s="62">
        <v>0</v>
      </c>
      <c r="AG408" s="62">
        <v>0</v>
      </c>
      <c r="AH408" s="62">
        <v>188</v>
      </c>
      <c r="AI408" s="62">
        <v>0</v>
      </c>
      <c r="AJ408" s="62">
        <v>0</v>
      </c>
      <c r="AK408" s="62" t="s">
        <v>290</v>
      </c>
      <c r="AL408" s="62">
        <v>0</v>
      </c>
      <c r="AM408" s="62" t="s">
        <v>290</v>
      </c>
      <c r="AN408" s="62">
        <v>25</v>
      </c>
      <c r="AO408" s="62">
        <v>122</v>
      </c>
      <c r="AP408" s="62">
        <v>99</v>
      </c>
      <c r="AQ408" s="62">
        <v>221</v>
      </c>
      <c r="AR408" t="b">
        <f>IFERROR(MATCH('2019'!A408, '2020'!A:A, 0) &gt;0, FALSE)</f>
        <v>1</v>
      </c>
    </row>
    <row r="409" spans="1:44">
      <c r="A409" s="60" t="s">
        <v>2325</v>
      </c>
      <c r="B409" s="60" t="s">
        <v>2326</v>
      </c>
      <c r="C409" s="60" t="s">
        <v>13603</v>
      </c>
      <c r="D409" s="60" t="s">
        <v>2329</v>
      </c>
      <c r="E409" s="60" t="s">
        <v>1122</v>
      </c>
      <c r="F409" s="60" t="s">
        <v>288</v>
      </c>
      <c r="G409" s="60" t="s">
        <v>1830</v>
      </c>
      <c r="H409" s="60" t="s">
        <v>14736</v>
      </c>
      <c r="I409" s="60" t="s">
        <v>146</v>
      </c>
      <c r="J409" s="61">
        <v>5</v>
      </c>
      <c r="K409" s="61">
        <v>16</v>
      </c>
      <c r="L409" s="61">
        <v>9</v>
      </c>
      <c r="M409" s="61">
        <v>30</v>
      </c>
      <c r="N409" s="62">
        <v>40</v>
      </c>
      <c r="O409" s="62">
        <v>24</v>
      </c>
      <c r="P409" s="62">
        <v>23</v>
      </c>
      <c r="Q409" s="62">
        <v>25</v>
      </c>
      <c r="R409" s="62">
        <v>24</v>
      </c>
      <c r="S409" s="62">
        <v>22</v>
      </c>
      <c r="T409" s="62">
        <v>26</v>
      </c>
      <c r="U409" s="62">
        <v>23</v>
      </c>
      <c r="V409" s="62">
        <v>15</v>
      </c>
      <c r="W409" s="62">
        <v>16</v>
      </c>
      <c r="X409" s="62">
        <v>0</v>
      </c>
      <c r="Y409" s="62">
        <v>0</v>
      </c>
      <c r="Z409" s="62">
        <v>0</v>
      </c>
      <c r="AA409" s="62">
        <v>0</v>
      </c>
      <c r="AB409" s="62">
        <v>0</v>
      </c>
      <c r="AC409" s="62">
        <v>0</v>
      </c>
      <c r="AD409" s="62">
        <v>0</v>
      </c>
      <c r="AE409" s="62">
        <v>0</v>
      </c>
      <c r="AF409" s="62">
        <v>0</v>
      </c>
      <c r="AG409" s="62">
        <v>0</v>
      </c>
      <c r="AH409" s="62">
        <v>0</v>
      </c>
      <c r="AI409" s="62">
        <v>0</v>
      </c>
      <c r="AJ409" s="62">
        <v>0</v>
      </c>
      <c r="AK409" s="62">
        <v>227</v>
      </c>
      <c r="AL409" s="62">
        <v>0</v>
      </c>
      <c r="AM409" s="62" t="s">
        <v>290</v>
      </c>
      <c r="AN409" s="62">
        <v>10</v>
      </c>
      <c r="AO409" s="62">
        <v>136</v>
      </c>
      <c r="AP409" s="62">
        <v>102</v>
      </c>
      <c r="AQ409" s="62">
        <v>238</v>
      </c>
      <c r="AR409" t="b">
        <f>IFERROR(MATCH('2019'!A409, '2020'!A:A, 0) &gt;0, FALSE)</f>
        <v>1</v>
      </c>
    </row>
    <row r="410" spans="1:44">
      <c r="A410" s="60" t="s">
        <v>2330</v>
      </c>
      <c r="B410" s="60" t="s">
        <v>2331</v>
      </c>
      <c r="C410" s="60" t="s">
        <v>9287</v>
      </c>
      <c r="D410" s="60" t="s">
        <v>2333</v>
      </c>
      <c r="E410" s="60" t="s">
        <v>1122</v>
      </c>
      <c r="F410" s="60" t="s">
        <v>288</v>
      </c>
      <c r="G410" s="60" t="s">
        <v>1845</v>
      </c>
      <c r="H410" s="60" t="s">
        <v>14737</v>
      </c>
      <c r="I410" s="60" t="s">
        <v>146</v>
      </c>
      <c r="J410" s="61">
        <v>4</v>
      </c>
      <c r="K410" s="61">
        <v>35</v>
      </c>
      <c r="L410" s="61">
        <v>13</v>
      </c>
      <c r="M410" s="61">
        <v>52</v>
      </c>
      <c r="N410" s="62">
        <v>122</v>
      </c>
      <c r="O410" s="62">
        <v>41</v>
      </c>
      <c r="P410" s="62">
        <v>35</v>
      </c>
      <c r="Q410" s="62">
        <v>36</v>
      </c>
      <c r="R410" s="62">
        <v>37</v>
      </c>
      <c r="S410" s="62">
        <v>45</v>
      </c>
      <c r="T410" s="62">
        <v>44</v>
      </c>
      <c r="U410" s="62">
        <v>40</v>
      </c>
      <c r="V410" s="62">
        <v>33</v>
      </c>
      <c r="W410" s="62">
        <v>41</v>
      </c>
      <c r="X410" s="62">
        <v>0</v>
      </c>
      <c r="Y410" s="62">
        <v>0</v>
      </c>
      <c r="Z410" s="62">
        <v>0</v>
      </c>
      <c r="AA410" s="62">
        <v>0</v>
      </c>
      <c r="AB410" s="62">
        <v>0</v>
      </c>
      <c r="AC410" s="62">
        <v>0</v>
      </c>
      <c r="AD410" s="62">
        <v>0</v>
      </c>
      <c r="AE410" s="62" t="s">
        <v>290</v>
      </c>
      <c r="AF410" s="62">
        <v>16</v>
      </c>
      <c r="AG410" s="62">
        <v>0</v>
      </c>
      <c r="AH410" s="62">
        <v>40</v>
      </c>
      <c r="AI410" s="62" t="s">
        <v>290</v>
      </c>
      <c r="AJ410" s="62">
        <v>18</v>
      </c>
      <c r="AK410" s="62" t="s">
        <v>290</v>
      </c>
      <c r="AL410" s="62">
        <v>0</v>
      </c>
      <c r="AM410" s="62">
        <v>419</v>
      </c>
      <c r="AN410" s="62">
        <v>11</v>
      </c>
      <c r="AO410" s="62">
        <v>270</v>
      </c>
      <c r="AP410" s="62">
        <v>221</v>
      </c>
      <c r="AQ410" s="62">
        <v>491</v>
      </c>
      <c r="AR410" t="b">
        <f>IFERROR(MATCH('2019'!A410, '2020'!A:A, 0) &gt;0, FALSE)</f>
        <v>1</v>
      </c>
    </row>
    <row r="411" spans="1:44">
      <c r="A411" s="60" t="s">
        <v>2334</v>
      </c>
      <c r="B411" s="60" t="s">
        <v>2335</v>
      </c>
      <c r="C411" s="60" t="s">
        <v>13604</v>
      </c>
      <c r="D411" s="60" t="s">
        <v>2338</v>
      </c>
      <c r="E411" s="60" t="s">
        <v>1122</v>
      </c>
      <c r="F411" s="60" t="s">
        <v>288</v>
      </c>
      <c r="G411" s="60" t="s">
        <v>2005</v>
      </c>
      <c r="H411" s="60" t="s">
        <v>14738</v>
      </c>
      <c r="I411" s="60" t="s">
        <v>146</v>
      </c>
      <c r="J411" s="61">
        <v>2</v>
      </c>
      <c r="K411" s="61">
        <v>50</v>
      </c>
      <c r="L411" s="61">
        <v>13</v>
      </c>
      <c r="M411" s="61">
        <v>65</v>
      </c>
      <c r="N411" s="62">
        <v>107</v>
      </c>
      <c r="O411" s="62">
        <v>57</v>
      </c>
      <c r="P411" s="62">
        <v>50</v>
      </c>
      <c r="Q411" s="62">
        <v>44</v>
      </c>
      <c r="R411" s="62">
        <v>45</v>
      </c>
      <c r="S411" s="62">
        <v>43</v>
      </c>
      <c r="T411" s="62">
        <v>37</v>
      </c>
      <c r="U411" s="62">
        <v>41</v>
      </c>
      <c r="V411" s="62">
        <v>27</v>
      </c>
      <c r="W411" s="62">
        <v>41</v>
      </c>
      <c r="X411" s="62">
        <v>0</v>
      </c>
      <c r="Y411" s="62">
        <v>0</v>
      </c>
      <c r="Z411" s="62">
        <v>0</v>
      </c>
      <c r="AA411" s="62">
        <v>0</v>
      </c>
      <c r="AB411" s="62">
        <v>0</v>
      </c>
      <c r="AC411" s="62">
        <v>0</v>
      </c>
      <c r="AD411" s="62">
        <v>0</v>
      </c>
      <c r="AE411" s="62">
        <v>0</v>
      </c>
      <c r="AF411" s="62">
        <v>0</v>
      </c>
      <c r="AG411" s="62">
        <v>0</v>
      </c>
      <c r="AH411" s="62">
        <v>0</v>
      </c>
      <c r="AI411" s="62" t="s">
        <v>290</v>
      </c>
      <c r="AJ411" s="62">
        <v>11</v>
      </c>
      <c r="AK411" s="62" t="s">
        <v>290</v>
      </c>
      <c r="AL411" s="62" t="s">
        <v>290</v>
      </c>
      <c r="AM411" s="62">
        <v>457</v>
      </c>
      <c r="AN411" s="62">
        <v>18</v>
      </c>
      <c r="AO411" s="62">
        <v>223</v>
      </c>
      <c r="AP411" s="62">
        <v>269</v>
      </c>
      <c r="AQ411" s="62">
        <v>492</v>
      </c>
      <c r="AR411" t="b">
        <f>IFERROR(MATCH('2019'!A411, '2020'!A:A, 0) &gt;0, FALSE)</f>
        <v>1</v>
      </c>
    </row>
    <row r="412" spans="1:44">
      <c r="A412" s="60" t="s">
        <v>2339</v>
      </c>
      <c r="B412" s="60" t="s">
        <v>2340</v>
      </c>
      <c r="C412" s="60" t="s">
        <v>14739</v>
      </c>
      <c r="D412" s="60" t="s">
        <v>2342</v>
      </c>
      <c r="E412" s="60" t="s">
        <v>1122</v>
      </c>
      <c r="F412" s="60" t="s">
        <v>288</v>
      </c>
      <c r="G412" s="60" t="s">
        <v>2012</v>
      </c>
      <c r="H412" s="60" t="s">
        <v>14740</v>
      </c>
      <c r="I412" s="60" t="s">
        <v>146</v>
      </c>
      <c r="J412" s="61">
        <v>2</v>
      </c>
      <c r="K412" s="61">
        <v>10</v>
      </c>
      <c r="L412" s="61">
        <v>3.4</v>
      </c>
      <c r="M412" s="61">
        <v>15.4</v>
      </c>
      <c r="N412" s="62">
        <v>21</v>
      </c>
      <c r="O412" s="62">
        <v>12</v>
      </c>
      <c r="P412" s="62">
        <v>15</v>
      </c>
      <c r="Q412" s="62">
        <v>13</v>
      </c>
      <c r="R412" s="62">
        <v>19</v>
      </c>
      <c r="S412" s="62">
        <v>10</v>
      </c>
      <c r="T412" s="62">
        <v>11</v>
      </c>
      <c r="U412" s="62">
        <v>15</v>
      </c>
      <c r="V412" s="62">
        <v>15</v>
      </c>
      <c r="W412" s="62">
        <v>20</v>
      </c>
      <c r="X412" s="62">
        <v>0</v>
      </c>
      <c r="Y412" s="62">
        <v>0</v>
      </c>
      <c r="Z412" s="62">
        <v>0</v>
      </c>
      <c r="AA412" s="62">
        <v>0</v>
      </c>
      <c r="AB412" s="62">
        <v>0</v>
      </c>
      <c r="AC412" s="62">
        <v>0</v>
      </c>
      <c r="AD412" s="62">
        <v>0</v>
      </c>
      <c r="AE412" s="62">
        <v>0</v>
      </c>
      <c r="AF412" s="62">
        <v>0</v>
      </c>
      <c r="AG412" s="62">
        <v>0</v>
      </c>
      <c r="AH412" s="62">
        <v>0</v>
      </c>
      <c r="AI412" s="62">
        <v>0</v>
      </c>
      <c r="AJ412" s="62">
        <v>0</v>
      </c>
      <c r="AK412" s="62">
        <v>145</v>
      </c>
      <c r="AL412" s="62">
        <v>0</v>
      </c>
      <c r="AM412" s="62">
        <v>0</v>
      </c>
      <c r="AN412" s="62" t="s">
        <v>290</v>
      </c>
      <c r="AO412" s="62">
        <v>73</v>
      </c>
      <c r="AP412" s="62">
        <v>78</v>
      </c>
      <c r="AQ412" s="62">
        <v>151</v>
      </c>
      <c r="AR412" t="b">
        <f>IFERROR(MATCH('2019'!A412, '2020'!A:A, 0) &gt;0, FALSE)</f>
        <v>1</v>
      </c>
    </row>
    <row r="413" spans="1:44">
      <c r="A413" s="60" t="s">
        <v>2343</v>
      </c>
      <c r="B413" s="60" t="s">
        <v>2344</v>
      </c>
      <c r="C413" s="60" t="s">
        <v>15657</v>
      </c>
      <c r="D413" s="60" t="s">
        <v>2347</v>
      </c>
      <c r="E413" s="60" t="s">
        <v>1122</v>
      </c>
      <c r="F413" s="60" t="s">
        <v>288</v>
      </c>
      <c r="G413" s="60" t="s">
        <v>1901</v>
      </c>
      <c r="H413" s="60" t="s">
        <v>14742</v>
      </c>
      <c r="I413" s="60" t="s">
        <v>146</v>
      </c>
      <c r="J413" s="61">
        <v>2</v>
      </c>
      <c r="K413" s="61">
        <v>30</v>
      </c>
      <c r="L413" s="61">
        <v>9</v>
      </c>
      <c r="M413" s="61">
        <v>41</v>
      </c>
      <c r="N413" s="62">
        <v>69</v>
      </c>
      <c r="O413" s="62">
        <v>38</v>
      </c>
      <c r="P413" s="62">
        <v>34</v>
      </c>
      <c r="Q413" s="62">
        <v>30</v>
      </c>
      <c r="R413" s="62">
        <v>32</v>
      </c>
      <c r="S413" s="62">
        <v>35</v>
      </c>
      <c r="T413" s="62">
        <v>36</v>
      </c>
      <c r="U413" s="62">
        <v>40</v>
      </c>
      <c r="V413" s="62">
        <v>35</v>
      </c>
      <c r="W413" s="62">
        <v>35</v>
      </c>
      <c r="X413" s="62">
        <v>0</v>
      </c>
      <c r="Y413" s="62">
        <v>0</v>
      </c>
      <c r="Z413" s="62">
        <v>0</v>
      </c>
      <c r="AA413" s="62">
        <v>0</v>
      </c>
      <c r="AB413" s="62">
        <v>0</v>
      </c>
      <c r="AC413" s="62">
        <v>0</v>
      </c>
      <c r="AD413" s="62">
        <v>0</v>
      </c>
      <c r="AE413" s="62">
        <v>0</v>
      </c>
      <c r="AF413" s="62">
        <v>0</v>
      </c>
      <c r="AG413" s="62">
        <v>0</v>
      </c>
      <c r="AH413" s="62" t="s">
        <v>290</v>
      </c>
      <c r="AI413" s="62">
        <v>0</v>
      </c>
      <c r="AJ413" s="62" t="s">
        <v>290</v>
      </c>
      <c r="AK413" s="62" t="s">
        <v>290</v>
      </c>
      <c r="AL413" s="62">
        <v>0</v>
      </c>
      <c r="AM413" s="62">
        <v>366</v>
      </c>
      <c r="AN413" s="62">
        <v>11</v>
      </c>
      <c r="AO413" s="62">
        <v>193</v>
      </c>
      <c r="AP413" s="62">
        <v>191</v>
      </c>
      <c r="AQ413" s="62">
        <v>384</v>
      </c>
      <c r="AR413" t="b">
        <f>IFERROR(MATCH('2019'!A413, '2020'!A:A, 0) &gt;0, FALSE)</f>
        <v>1</v>
      </c>
    </row>
    <row r="414" spans="1:44">
      <c r="A414" s="60" t="s">
        <v>2348</v>
      </c>
      <c r="B414" s="60" t="s">
        <v>2349</v>
      </c>
      <c r="C414" s="60" t="s">
        <v>6156</v>
      </c>
      <c r="D414" s="60" t="s">
        <v>2352</v>
      </c>
      <c r="E414" s="60" t="s">
        <v>1122</v>
      </c>
      <c r="F414" s="60" t="s">
        <v>288</v>
      </c>
      <c r="G414" s="60" t="s">
        <v>1717</v>
      </c>
      <c r="H414" s="60" t="s">
        <v>14743</v>
      </c>
      <c r="I414" s="60" t="s">
        <v>146</v>
      </c>
      <c r="J414" s="61">
        <v>2</v>
      </c>
      <c r="K414" s="61">
        <v>37</v>
      </c>
      <c r="L414" s="61">
        <v>9</v>
      </c>
      <c r="M414" s="61">
        <v>48</v>
      </c>
      <c r="N414" s="62">
        <v>84</v>
      </c>
      <c r="O414" s="62">
        <v>59</v>
      </c>
      <c r="P414" s="62">
        <v>67</v>
      </c>
      <c r="Q414" s="62">
        <v>60</v>
      </c>
      <c r="R414" s="62">
        <v>57</v>
      </c>
      <c r="S414" s="62">
        <v>60</v>
      </c>
      <c r="T414" s="62">
        <v>69</v>
      </c>
      <c r="U414" s="62">
        <v>67</v>
      </c>
      <c r="V414" s="62">
        <v>72</v>
      </c>
      <c r="W414" s="62">
        <v>75</v>
      </c>
      <c r="X414" s="62">
        <v>0</v>
      </c>
      <c r="Y414" s="62">
        <v>0</v>
      </c>
      <c r="Z414" s="62">
        <v>0</v>
      </c>
      <c r="AA414" s="62">
        <v>0</v>
      </c>
      <c r="AB414" s="62">
        <v>0</v>
      </c>
      <c r="AC414" s="62">
        <v>0</v>
      </c>
      <c r="AD414" s="62">
        <v>0</v>
      </c>
      <c r="AE414" s="62">
        <v>0</v>
      </c>
      <c r="AF414" s="62">
        <v>0</v>
      </c>
      <c r="AG414" s="62">
        <v>0</v>
      </c>
      <c r="AH414" s="62">
        <v>29</v>
      </c>
      <c r="AI414" s="62">
        <v>0</v>
      </c>
      <c r="AJ414" s="62" t="s">
        <v>290</v>
      </c>
      <c r="AK414" s="62">
        <v>13</v>
      </c>
      <c r="AL414" s="62">
        <v>0</v>
      </c>
      <c r="AM414" s="62">
        <v>622</v>
      </c>
      <c r="AN414" s="62" t="s">
        <v>290</v>
      </c>
      <c r="AO414" s="62">
        <v>336</v>
      </c>
      <c r="AP414" s="62">
        <v>334</v>
      </c>
      <c r="AQ414" s="62">
        <v>670</v>
      </c>
      <c r="AR414" t="b">
        <f>IFERROR(MATCH('2019'!A414, '2020'!A:A, 0) &gt;0, FALSE)</f>
        <v>1</v>
      </c>
    </row>
    <row r="415" spans="1:44">
      <c r="A415" s="60" t="s">
        <v>2353</v>
      </c>
      <c r="B415" s="60" t="s">
        <v>2354</v>
      </c>
      <c r="C415" s="60" t="s">
        <v>6159</v>
      </c>
      <c r="D415" s="60" t="s">
        <v>2356</v>
      </c>
      <c r="E415" s="60" t="s">
        <v>1122</v>
      </c>
      <c r="F415" s="60" t="s">
        <v>288</v>
      </c>
      <c r="G415" s="60" t="s">
        <v>1980</v>
      </c>
      <c r="H415" s="60" t="s">
        <v>14744</v>
      </c>
      <c r="I415" s="60" t="s">
        <v>146</v>
      </c>
      <c r="J415" s="61">
        <v>3</v>
      </c>
      <c r="K415" s="61">
        <v>19</v>
      </c>
      <c r="L415" s="61">
        <v>3</v>
      </c>
      <c r="M415" s="61">
        <v>25</v>
      </c>
      <c r="N415" s="62">
        <v>80</v>
      </c>
      <c r="O415" s="62">
        <v>23</v>
      </c>
      <c r="P415" s="62">
        <v>20</v>
      </c>
      <c r="Q415" s="62">
        <v>19</v>
      </c>
      <c r="R415" s="62">
        <v>15</v>
      </c>
      <c r="S415" s="62">
        <v>13</v>
      </c>
      <c r="T415" s="62">
        <v>16</v>
      </c>
      <c r="U415" s="62">
        <v>11</v>
      </c>
      <c r="V415" s="62">
        <v>17</v>
      </c>
      <c r="W415" s="62" t="s">
        <v>290</v>
      </c>
      <c r="X415" s="62">
        <v>0</v>
      </c>
      <c r="Y415" s="62">
        <v>0</v>
      </c>
      <c r="Z415" s="62">
        <v>0</v>
      </c>
      <c r="AA415" s="62">
        <v>0</v>
      </c>
      <c r="AB415" s="62">
        <v>0</v>
      </c>
      <c r="AC415" s="62">
        <v>0</v>
      </c>
      <c r="AD415" s="62">
        <v>0</v>
      </c>
      <c r="AE415" s="62">
        <v>0</v>
      </c>
      <c r="AF415" s="62">
        <v>0</v>
      </c>
      <c r="AG415" s="62">
        <v>0</v>
      </c>
      <c r="AH415" s="62">
        <v>59</v>
      </c>
      <c r="AI415" s="62">
        <v>0</v>
      </c>
      <c r="AJ415" s="62" t="s">
        <v>290</v>
      </c>
      <c r="AK415" s="62" t="s">
        <v>290</v>
      </c>
      <c r="AL415" s="62">
        <v>0</v>
      </c>
      <c r="AM415" s="62">
        <v>125</v>
      </c>
      <c r="AN415" s="62">
        <v>34</v>
      </c>
      <c r="AO415" s="62">
        <v>98</v>
      </c>
      <c r="AP415" s="62">
        <v>124</v>
      </c>
      <c r="AQ415" s="62">
        <v>222</v>
      </c>
      <c r="AR415" t="b">
        <f>IFERROR(MATCH('2019'!A415, '2020'!A:A, 0) &gt;0, FALSE)</f>
        <v>1</v>
      </c>
    </row>
    <row r="416" spans="1:44">
      <c r="A416" s="60" t="s">
        <v>2357</v>
      </c>
      <c r="B416" s="60" t="s">
        <v>2358</v>
      </c>
      <c r="C416" s="60" t="s">
        <v>15659</v>
      </c>
      <c r="D416" s="60" t="s">
        <v>2361</v>
      </c>
      <c r="E416" s="60" t="s">
        <v>1122</v>
      </c>
      <c r="F416" s="60" t="s">
        <v>288</v>
      </c>
      <c r="G416" s="60" t="s">
        <v>2362</v>
      </c>
      <c r="H416" s="60" t="s">
        <v>14746</v>
      </c>
      <c r="I416" s="60" t="s">
        <v>146</v>
      </c>
      <c r="J416" s="61">
        <v>1</v>
      </c>
      <c r="K416" s="61">
        <v>12</v>
      </c>
      <c r="L416" s="61">
        <v>3</v>
      </c>
      <c r="M416" s="61">
        <v>16</v>
      </c>
      <c r="N416" s="62">
        <v>13</v>
      </c>
      <c r="O416" s="62">
        <v>16</v>
      </c>
      <c r="P416" s="62">
        <v>10</v>
      </c>
      <c r="Q416" s="62">
        <v>10</v>
      </c>
      <c r="R416" s="62" t="s">
        <v>290</v>
      </c>
      <c r="S416" s="62">
        <v>12</v>
      </c>
      <c r="T416" s="62">
        <v>15</v>
      </c>
      <c r="U416" s="62">
        <v>19</v>
      </c>
      <c r="V416" s="62">
        <v>14</v>
      </c>
      <c r="W416" s="62">
        <v>13</v>
      </c>
      <c r="X416" s="62">
        <v>0</v>
      </c>
      <c r="Y416" s="62">
        <v>0</v>
      </c>
      <c r="Z416" s="62">
        <v>0</v>
      </c>
      <c r="AA416" s="62">
        <v>0</v>
      </c>
      <c r="AB416" s="62">
        <v>0</v>
      </c>
      <c r="AC416" s="62">
        <v>0</v>
      </c>
      <c r="AD416" s="62">
        <v>0</v>
      </c>
      <c r="AE416" s="62">
        <v>0</v>
      </c>
      <c r="AF416" s="62">
        <v>0</v>
      </c>
      <c r="AG416" s="62">
        <v>0</v>
      </c>
      <c r="AH416" s="62" t="s">
        <v>290</v>
      </c>
      <c r="AI416" s="62">
        <v>0</v>
      </c>
      <c r="AJ416" s="62">
        <v>0</v>
      </c>
      <c r="AK416" s="62">
        <v>126</v>
      </c>
      <c r="AL416" s="62">
        <v>0</v>
      </c>
      <c r="AM416" s="62">
        <v>0</v>
      </c>
      <c r="AN416" s="62" t="s">
        <v>290</v>
      </c>
      <c r="AO416" s="62">
        <v>74</v>
      </c>
      <c r="AP416" s="62">
        <v>57</v>
      </c>
      <c r="AQ416" s="62">
        <v>131</v>
      </c>
      <c r="AR416" t="b">
        <f>IFERROR(MATCH('2019'!A416, '2020'!A:A, 0) &gt;0, FALSE)</f>
        <v>1</v>
      </c>
    </row>
    <row r="417" spans="1:44">
      <c r="A417" s="60" t="s">
        <v>2363</v>
      </c>
      <c r="B417" s="60" t="s">
        <v>9306</v>
      </c>
      <c r="C417" s="60" t="s">
        <v>16127</v>
      </c>
      <c r="D417" s="60" t="s">
        <v>2365</v>
      </c>
      <c r="E417" s="60" t="s">
        <v>1122</v>
      </c>
      <c r="F417" s="60" t="s">
        <v>288</v>
      </c>
      <c r="G417" s="60" t="s">
        <v>1722</v>
      </c>
      <c r="H417" s="60" t="s">
        <v>14748</v>
      </c>
      <c r="I417" s="60" t="s">
        <v>146</v>
      </c>
      <c r="J417" s="61">
        <v>1</v>
      </c>
      <c r="K417" s="61">
        <v>17</v>
      </c>
      <c r="L417" s="61">
        <v>4</v>
      </c>
      <c r="M417" s="61">
        <v>22</v>
      </c>
      <c r="N417" s="62">
        <v>23</v>
      </c>
      <c r="O417" s="62">
        <v>11</v>
      </c>
      <c r="P417" s="62">
        <v>15</v>
      </c>
      <c r="Q417" s="62">
        <v>19</v>
      </c>
      <c r="R417" s="62">
        <v>14</v>
      </c>
      <c r="S417" s="62">
        <v>20</v>
      </c>
      <c r="T417" s="62">
        <v>10</v>
      </c>
      <c r="U417" s="62" t="s">
        <v>290</v>
      </c>
      <c r="V417" s="62">
        <v>17</v>
      </c>
      <c r="W417" s="62">
        <v>10</v>
      </c>
      <c r="X417" s="62">
        <v>0</v>
      </c>
      <c r="Y417" s="62">
        <v>0</v>
      </c>
      <c r="Z417" s="62">
        <v>0</v>
      </c>
      <c r="AA417" s="62">
        <v>0</v>
      </c>
      <c r="AB417" s="62">
        <v>0</v>
      </c>
      <c r="AC417" s="62">
        <v>0</v>
      </c>
      <c r="AD417" s="62">
        <v>0</v>
      </c>
      <c r="AE417" s="62">
        <v>0</v>
      </c>
      <c r="AF417" s="62" t="s">
        <v>290</v>
      </c>
      <c r="AG417" s="62">
        <v>0</v>
      </c>
      <c r="AH417" s="62">
        <v>0</v>
      </c>
      <c r="AI417" s="62">
        <v>0</v>
      </c>
      <c r="AJ417" s="62" t="s">
        <v>290</v>
      </c>
      <c r="AK417" s="62" t="s">
        <v>290</v>
      </c>
      <c r="AL417" s="62" t="s">
        <v>290</v>
      </c>
      <c r="AM417" s="62">
        <v>118</v>
      </c>
      <c r="AN417" s="62">
        <v>21</v>
      </c>
      <c r="AO417" s="62">
        <v>78</v>
      </c>
      <c r="AP417" s="62">
        <v>72</v>
      </c>
      <c r="AQ417" s="62">
        <v>150</v>
      </c>
      <c r="AR417" t="b">
        <f>IFERROR(MATCH('2019'!A417, '2020'!A:A, 0) &gt;0, FALSE)</f>
        <v>1</v>
      </c>
    </row>
    <row r="418" spans="1:44">
      <c r="A418" s="60" t="s">
        <v>2366</v>
      </c>
      <c r="B418" s="60" t="s">
        <v>2367</v>
      </c>
      <c r="C418" s="60" t="s">
        <v>6169</v>
      </c>
      <c r="D418" s="60" t="s">
        <v>2368</v>
      </c>
      <c r="E418" s="60" t="s">
        <v>1122</v>
      </c>
      <c r="F418" s="60" t="s">
        <v>288</v>
      </c>
      <c r="G418" s="60" t="s">
        <v>1785</v>
      </c>
      <c r="H418" s="60" t="s">
        <v>14749</v>
      </c>
      <c r="I418" s="60" t="s">
        <v>146</v>
      </c>
      <c r="J418" s="61">
        <v>1</v>
      </c>
      <c r="K418" s="61">
        <v>19</v>
      </c>
      <c r="L418" s="61">
        <v>5</v>
      </c>
      <c r="M418" s="61">
        <v>25</v>
      </c>
      <c r="N418" s="62">
        <v>26</v>
      </c>
      <c r="O418" s="62">
        <v>19</v>
      </c>
      <c r="P418" s="62">
        <v>19</v>
      </c>
      <c r="Q418" s="62">
        <v>20</v>
      </c>
      <c r="R418" s="62">
        <v>22</v>
      </c>
      <c r="S418" s="62">
        <v>21</v>
      </c>
      <c r="T418" s="62">
        <v>17</v>
      </c>
      <c r="U418" s="62">
        <v>31</v>
      </c>
      <c r="V418" s="62">
        <v>25</v>
      </c>
      <c r="W418" s="62">
        <v>32</v>
      </c>
      <c r="X418" s="62">
        <v>0</v>
      </c>
      <c r="Y418" s="62">
        <v>0</v>
      </c>
      <c r="Z418" s="62">
        <v>0</v>
      </c>
      <c r="AA418" s="62">
        <v>0</v>
      </c>
      <c r="AB418" s="62">
        <v>0</v>
      </c>
      <c r="AC418" s="62">
        <v>0</v>
      </c>
      <c r="AD418" s="62">
        <v>0</v>
      </c>
      <c r="AE418" s="62">
        <v>0</v>
      </c>
      <c r="AF418" s="62">
        <v>0</v>
      </c>
      <c r="AG418" s="62">
        <v>0</v>
      </c>
      <c r="AH418" s="62">
        <v>0</v>
      </c>
      <c r="AI418" s="62">
        <v>0</v>
      </c>
      <c r="AJ418" s="62">
        <v>0</v>
      </c>
      <c r="AK418" s="62">
        <v>232</v>
      </c>
      <c r="AL418" s="62">
        <v>0</v>
      </c>
      <c r="AM418" s="62">
        <v>0</v>
      </c>
      <c r="AN418" s="62">
        <v>0</v>
      </c>
      <c r="AO418" s="62">
        <v>118</v>
      </c>
      <c r="AP418" s="62">
        <v>114</v>
      </c>
      <c r="AQ418" s="62">
        <v>232</v>
      </c>
      <c r="AR418" t="b">
        <f>IFERROR(MATCH('2019'!A418, '2020'!A:A, 0) &gt;0, FALSE)</f>
        <v>1</v>
      </c>
    </row>
    <row r="419" spans="1:44">
      <c r="A419" s="60" t="s">
        <v>2369</v>
      </c>
      <c r="B419" s="60" t="s">
        <v>2370</v>
      </c>
      <c r="C419" s="60" t="s">
        <v>9321</v>
      </c>
      <c r="D419" s="60" t="s">
        <v>2373</v>
      </c>
      <c r="E419" s="60" t="s">
        <v>1122</v>
      </c>
      <c r="F419" s="60" t="s">
        <v>288</v>
      </c>
      <c r="G419" s="60" t="s">
        <v>1885</v>
      </c>
      <c r="H419" s="60" t="s">
        <v>14750</v>
      </c>
      <c r="I419" s="60" t="s">
        <v>146</v>
      </c>
      <c r="J419" s="61">
        <v>4</v>
      </c>
      <c r="K419" s="61">
        <v>14.7</v>
      </c>
      <c r="L419" s="61">
        <v>13.5</v>
      </c>
      <c r="M419" s="61">
        <v>32.200000000000003</v>
      </c>
      <c r="N419" s="62">
        <v>44</v>
      </c>
      <c r="O419" s="62">
        <v>25</v>
      </c>
      <c r="P419" s="62">
        <v>19</v>
      </c>
      <c r="Q419" s="62">
        <v>17</v>
      </c>
      <c r="R419" s="62">
        <v>17</v>
      </c>
      <c r="S419" s="62">
        <v>17</v>
      </c>
      <c r="T419" s="62">
        <v>26</v>
      </c>
      <c r="U419" s="62">
        <v>15</v>
      </c>
      <c r="V419" s="62">
        <v>26</v>
      </c>
      <c r="W419" s="62">
        <v>23</v>
      </c>
      <c r="X419" s="62">
        <v>0</v>
      </c>
      <c r="Y419" s="62">
        <v>0</v>
      </c>
      <c r="Z419" s="62">
        <v>0</v>
      </c>
      <c r="AA419" s="62">
        <v>0</v>
      </c>
      <c r="AB419" s="62">
        <v>0</v>
      </c>
      <c r="AC419" s="62">
        <v>0</v>
      </c>
      <c r="AD419" s="62">
        <v>0</v>
      </c>
      <c r="AE419" s="62">
        <v>0</v>
      </c>
      <c r="AF419" s="62">
        <v>0</v>
      </c>
      <c r="AG419" s="62">
        <v>0</v>
      </c>
      <c r="AH419" s="62" t="s">
        <v>290</v>
      </c>
      <c r="AI419" s="62">
        <v>0</v>
      </c>
      <c r="AJ419" s="62">
        <v>0</v>
      </c>
      <c r="AK419" s="62">
        <v>224</v>
      </c>
      <c r="AL419" s="62">
        <v>0</v>
      </c>
      <c r="AM419" s="62" t="s">
        <v>290</v>
      </c>
      <c r="AN419" s="62">
        <v>0</v>
      </c>
      <c r="AO419" s="62">
        <v>121</v>
      </c>
      <c r="AP419" s="62">
        <v>108</v>
      </c>
      <c r="AQ419" s="62">
        <v>229</v>
      </c>
      <c r="AR419" t="b">
        <f>IFERROR(MATCH('2019'!A419, '2020'!A:A, 0) &gt;0, FALSE)</f>
        <v>1</v>
      </c>
    </row>
    <row r="420" spans="1:44">
      <c r="A420" s="60" t="s">
        <v>6175</v>
      </c>
      <c r="B420" s="60" t="s">
        <v>6176</v>
      </c>
      <c r="C420" s="60" t="s">
        <v>6177</v>
      </c>
      <c r="D420" s="60" t="s">
        <v>6178</v>
      </c>
      <c r="E420" s="60" t="s">
        <v>1122</v>
      </c>
      <c r="F420" s="60" t="s">
        <v>288</v>
      </c>
      <c r="G420" s="60" t="s">
        <v>1907</v>
      </c>
      <c r="H420" s="60" t="s">
        <v>16128</v>
      </c>
      <c r="I420" s="60" t="s">
        <v>146</v>
      </c>
      <c r="J420" s="61">
        <v>1</v>
      </c>
      <c r="K420" s="61">
        <v>2</v>
      </c>
      <c r="L420" s="61">
        <v>1</v>
      </c>
      <c r="M420" s="61">
        <v>4</v>
      </c>
      <c r="N420" s="62">
        <v>14</v>
      </c>
      <c r="O420" s="62" t="s">
        <v>290</v>
      </c>
      <c r="P420" s="62">
        <v>0</v>
      </c>
      <c r="Q420" s="62">
        <v>0</v>
      </c>
      <c r="R420" s="62">
        <v>0</v>
      </c>
      <c r="S420" s="62">
        <v>0</v>
      </c>
      <c r="T420" s="62">
        <v>0</v>
      </c>
      <c r="U420" s="62">
        <v>0</v>
      </c>
      <c r="V420" s="62">
        <v>0</v>
      </c>
      <c r="W420" s="62">
        <v>0</v>
      </c>
      <c r="X420" s="62">
        <v>0</v>
      </c>
      <c r="Y420" s="62">
        <v>0</v>
      </c>
      <c r="Z420" s="62">
        <v>0</v>
      </c>
      <c r="AA420" s="62">
        <v>0</v>
      </c>
      <c r="AB420" s="62">
        <v>0</v>
      </c>
      <c r="AC420" s="62">
        <v>0</v>
      </c>
      <c r="AD420" s="62">
        <v>0</v>
      </c>
      <c r="AE420" s="62">
        <v>0</v>
      </c>
      <c r="AF420" s="62">
        <v>0</v>
      </c>
      <c r="AG420" s="62">
        <v>0</v>
      </c>
      <c r="AH420" s="62">
        <v>0</v>
      </c>
      <c r="AI420" s="62">
        <v>0</v>
      </c>
      <c r="AJ420" s="62">
        <v>0</v>
      </c>
      <c r="AK420" s="62">
        <v>16</v>
      </c>
      <c r="AL420" s="62">
        <v>0</v>
      </c>
      <c r="AM420" s="62">
        <v>0</v>
      </c>
      <c r="AN420" s="62">
        <v>0</v>
      </c>
      <c r="AO420" s="62" t="s">
        <v>290</v>
      </c>
      <c r="AP420" s="62" t="s">
        <v>290</v>
      </c>
      <c r="AQ420" s="62">
        <v>16</v>
      </c>
      <c r="AR420" t="b">
        <f>IFERROR(MATCH('2019'!A420, '2020'!A:A, 0) &gt;0, FALSE)</f>
        <v>1</v>
      </c>
    </row>
    <row r="421" spans="1:44">
      <c r="A421" s="60" t="s">
        <v>12225</v>
      </c>
      <c r="B421" s="60" t="s">
        <v>9323</v>
      </c>
      <c r="C421" s="60" t="s">
        <v>14751</v>
      </c>
      <c r="D421" s="60" t="s">
        <v>1721</v>
      </c>
      <c r="E421" s="60" t="s">
        <v>1122</v>
      </c>
      <c r="F421" s="60" t="s">
        <v>288</v>
      </c>
      <c r="G421" s="60" t="s">
        <v>1722</v>
      </c>
      <c r="H421" s="60" t="s">
        <v>14752</v>
      </c>
      <c r="I421" s="60" t="s">
        <v>146</v>
      </c>
      <c r="J421" s="61">
        <v>1</v>
      </c>
      <c r="K421" s="61">
        <v>8</v>
      </c>
      <c r="L421" s="61">
        <v>2</v>
      </c>
      <c r="M421" s="61">
        <v>11</v>
      </c>
      <c r="N421" s="62">
        <v>21</v>
      </c>
      <c r="O421" s="62" t="s">
        <v>290</v>
      </c>
      <c r="P421" s="62" t="s">
        <v>290</v>
      </c>
      <c r="Q421" s="62" t="s">
        <v>290</v>
      </c>
      <c r="R421" s="62" t="s">
        <v>290</v>
      </c>
      <c r="S421" s="62">
        <v>0</v>
      </c>
      <c r="T421" s="62" t="s">
        <v>290</v>
      </c>
      <c r="U421" s="62">
        <v>0</v>
      </c>
      <c r="V421" s="62">
        <v>0</v>
      </c>
      <c r="W421" s="62" t="s">
        <v>290</v>
      </c>
      <c r="X421" s="62">
        <v>0</v>
      </c>
      <c r="Y421" s="62">
        <v>0</v>
      </c>
      <c r="Z421" s="62">
        <v>0</v>
      </c>
      <c r="AA421" s="62">
        <v>0</v>
      </c>
      <c r="AB421" s="62">
        <v>0</v>
      </c>
      <c r="AC421" s="62">
        <v>0</v>
      </c>
      <c r="AD421" s="62">
        <v>0</v>
      </c>
      <c r="AE421" s="62">
        <v>0</v>
      </c>
      <c r="AF421" s="62">
        <v>0</v>
      </c>
      <c r="AG421" s="62">
        <v>0</v>
      </c>
      <c r="AH421" s="62">
        <v>10</v>
      </c>
      <c r="AI421" s="62">
        <v>0</v>
      </c>
      <c r="AJ421" s="62" t="s">
        <v>290</v>
      </c>
      <c r="AK421" s="62" t="s">
        <v>290</v>
      </c>
      <c r="AL421" s="62">
        <v>0</v>
      </c>
      <c r="AM421" s="62">
        <v>18</v>
      </c>
      <c r="AN421" s="62">
        <v>0</v>
      </c>
      <c r="AO421" s="62">
        <v>22</v>
      </c>
      <c r="AP421" s="62">
        <v>20</v>
      </c>
      <c r="AQ421" s="62">
        <v>42</v>
      </c>
      <c r="AR421" t="b">
        <f>IFERROR(MATCH('2019'!A421, '2020'!A:A, 0) &gt;0, FALSE)</f>
        <v>0</v>
      </c>
    </row>
    <row r="422" spans="1:44">
      <c r="A422" s="60" t="s">
        <v>2374</v>
      </c>
      <c r="B422" s="60" t="s">
        <v>401</v>
      </c>
      <c r="C422" s="60" t="s">
        <v>16129</v>
      </c>
      <c r="D422" s="60" t="s">
        <v>2376</v>
      </c>
      <c r="E422" s="60" t="s">
        <v>1122</v>
      </c>
      <c r="F422" s="60" t="s">
        <v>288</v>
      </c>
      <c r="G422" s="60" t="s">
        <v>1790</v>
      </c>
      <c r="H422" s="60" t="s">
        <v>14754</v>
      </c>
      <c r="I422" s="60" t="s">
        <v>146</v>
      </c>
      <c r="J422" s="61">
        <v>1</v>
      </c>
      <c r="K422" s="61">
        <v>10</v>
      </c>
      <c r="L422" s="61">
        <v>3</v>
      </c>
      <c r="M422" s="61">
        <v>14</v>
      </c>
      <c r="N422" s="62">
        <v>16</v>
      </c>
      <c r="O422" s="62">
        <v>23</v>
      </c>
      <c r="P422" s="62">
        <v>18</v>
      </c>
      <c r="Q422" s="62">
        <v>13</v>
      </c>
      <c r="R422" s="62">
        <v>15</v>
      </c>
      <c r="S422" s="62">
        <v>17</v>
      </c>
      <c r="T422" s="62">
        <v>20</v>
      </c>
      <c r="U422" s="62">
        <v>23</v>
      </c>
      <c r="V422" s="62">
        <v>21</v>
      </c>
      <c r="W422" s="62">
        <v>21</v>
      </c>
      <c r="X422" s="62">
        <v>0</v>
      </c>
      <c r="Y422" s="62">
        <v>0</v>
      </c>
      <c r="Z422" s="62">
        <v>0</v>
      </c>
      <c r="AA422" s="62">
        <v>0</v>
      </c>
      <c r="AB422" s="62">
        <v>0</v>
      </c>
      <c r="AC422" s="62">
        <v>0</v>
      </c>
      <c r="AD422" s="62">
        <v>0</v>
      </c>
      <c r="AE422" s="62">
        <v>0</v>
      </c>
      <c r="AF422" s="62">
        <v>0</v>
      </c>
      <c r="AG422" s="62">
        <v>0</v>
      </c>
      <c r="AH422" s="62">
        <v>75</v>
      </c>
      <c r="AI422" s="62" t="s">
        <v>290</v>
      </c>
      <c r="AJ422" s="62" t="s">
        <v>290</v>
      </c>
      <c r="AK422" s="62">
        <v>24</v>
      </c>
      <c r="AL422" s="62">
        <v>0</v>
      </c>
      <c r="AM422" s="62">
        <v>47</v>
      </c>
      <c r="AN422" s="62">
        <v>39</v>
      </c>
      <c r="AO422" s="62">
        <v>113</v>
      </c>
      <c r="AP422" s="62">
        <v>74</v>
      </c>
      <c r="AQ422" s="62">
        <v>187</v>
      </c>
      <c r="AR422" t="b">
        <f>IFERROR(MATCH('2019'!A422, '2020'!A:A, 0) &gt;0, FALSE)</f>
        <v>1</v>
      </c>
    </row>
    <row r="423" spans="1:44">
      <c r="A423" s="60" t="s">
        <v>2377</v>
      </c>
      <c r="B423" s="60" t="s">
        <v>9330</v>
      </c>
      <c r="C423" s="60" t="s">
        <v>16130</v>
      </c>
      <c r="D423" s="60" t="s">
        <v>2380</v>
      </c>
      <c r="E423" s="60" t="s">
        <v>1122</v>
      </c>
      <c r="F423" s="60" t="s">
        <v>288</v>
      </c>
      <c r="G423" s="60" t="s">
        <v>1749</v>
      </c>
      <c r="H423" s="60" t="s">
        <v>14756</v>
      </c>
      <c r="I423" s="60" t="s">
        <v>146</v>
      </c>
      <c r="J423" s="61">
        <v>3</v>
      </c>
      <c r="K423" s="61">
        <v>11</v>
      </c>
      <c r="L423" s="61">
        <v>6</v>
      </c>
      <c r="M423" s="61">
        <v>20</v>
      </c>
      <c r="N423" s="62">
        <v>38</v>
      </c>
      <c r="O423" s="62">
        <v>12</v>
      </c>
      <c r="P423" s="62">
        <v>12</v>
      </c>
      <c r="Q423" s="62" t="s">
        <v>290</v>
      </c>
      <c r="R423" s="62">
        <v>18</v>
      </c>
      <c r="S423" s="62">
        <v>11</v>
      </c>
      <c r="T423" s="62">
        <v>12</v>
      </c>
      <c r="U423" s="62" t="s">
        <v>290</v>
      </c>
      <c r="V423" s="62" t="s">
        <v>290</v>
      </c>
      <c r="W423" s="62" t="s">
        <v>290</v>
      </c>
      <c r="X423" s="62">
        <v>0</v>
      </c>
      <c r="Y423" s="62">
        <v>0</v>
      </c>
      <c r="Z423" s="62">
        <v>0</v>
      </c>
      <c r="AA423" s="62">
        <v>0</v>
      </c>
      <c r="AB423" s="62">
        <v>0</v>
      </c>
      <c r="AC423" s="62">
        <v>0</v>
      </c>
      <c r="AD423" s="62">
        <v>0</v>
      </c>
      <c r="AE423" s="62" t="s">
        <v>290</v>
      </c>
      <c r="AF423" s="62">
        <v>15</v>
      </c>
      <c r="AG423" s="62">
        <v>0</v>
      </c>
      <c r="AH423" s="62">
        <v>80</v>
      </c>
      <c r="AI423" s="62">
        <v>0</v>
      </c>
      <c r="AJ423" s="62" t="s">
        <v>290</v>
      </c>
      <c r="AK423" s="62">
        <v>10</v>
      </c>
      <c r="AL423" s="62">
        <v>0</v>
      </c>
      <c r="AM423" s="62">
        <v>22</v>
      </c>
      <c r="AN423" s="62">
        <v>29</v>
      </c>
      <c r="AO423" s="62">
        <v>68</v>
      </c>
      <c r="AP423" s="62">
        <v>80</v>
      </c>
      <c r="AQ423" s="62">
        <v>148</v>
      </c>
      <c r="AR423" t="b">
        <f>IFERROR(MATCH('2019'!A423, '2020'!A:A, 0) &gt;0, FALSE)</f>
        <v>1</v>
      </c>
    </row>
    <row r="424" spans="1:44">
      <c r="A424" s="60" t="s">
        <v>2381</v>
      </c>
      <c r="B424" s="60" t="s">
        <v>2382</v>
      </c>
      <c r="C424" s="60" t="s">
        <v>16131</v>
      </c>
      <c r="D424" s="60" t="s">
        <v>2385</v>
      </c>
      <c r="E424" s="60" t="s">
        <v>1122</v>
      </c>
      <c r="F424" s="60" t="s">
        <v>288</v>
      </c>
      <c r="G424" s="60" t="s">
        <v>1980</v>
      </c>
      <c r="H424" s="60" t="s">
        <v>16132</v>
      </c>
      <c r="I424" s="60" t="s">
        <v>146</v>
      </c>
      <c r="J424" s="61">
        <v>1</v>
      </c>
      <c r="K424" s="61">
        <v>16</v>
      </c>
      <c r="L424" s="61">
        <v>10</v>
      </c>
      <c r="M424" s="61">
        <v>27</v>
      </c>
      <c r="N424" s="62">
        <v>0</v>
      </c>
      <c r="O424" s="62">
        <v>24</v>
      </c>
      <c r="P424" s="62">
        <v>20</v>
      </c>
      <c r="Q424" s="62">
        <v>16</v>
      </c>
      <c r="R424" s="62">
        <v>20</v>
      </c>
      <c r="S424" s="62">
        <v>30</v>
      </c>
      <c r="T424" s="62">
        <v>25</v>
      </c>
      <c r="U424" s="62">
        <v>25</v>
      </c>
      <c r="V424" s="62">
        <v>14</v>
      </c>
      <c r="W424" s="62">
        <v>20</v>
      </c>
      <c r="X424" s="62">
        <v>0</v>
      </c>
      <c r="Y424" s="62">
        <v>0</v>
      </c>
      <c r="Z424" s="62">
        <v>0</v>
      </c>
      <c r="AA424" s="62">
        <v>0</v>
      </c>
      <c r="AB424" s="62">
        <v>53</v>
      </c>
      <c r="AC424" s="62">
        <v>0</v>
      </c>
      <c r="AD424" s="62">
        <v>0</v>
      </c>
      <c r="AE424" s="62">
        <v>0</v>
      </c>
      <c r="AF424" s="62">
        <v>0</v>
      </c>
      <c r="AG424" s="62">
        <v>0</v>
      </c>
      <c r="AH424" s="62">
        <v>159</v>
      </c>
      <c r="AI424" s="62">
        <v>0</v>
      </c>
      <c r="AJ424" s="62">
        <v>0</v>
      </c>
      <c r="AK424" s="62">
        <v>12</v>
      </c>
      <c r="AL424" s="62">
        <v>0</v>
      </c>
      <c r="AM424" s="62">
        <v>18</v>
      </c>
      <c r="AN424" s="62">
        <v>58</v>
      </c>
      <c r="AO424" s="62">
        <v>129</v>
      </c>
      <c r="AP424" s="62">
        <v>118</v>
      </c>
      <c r="AQ424" s="62">
        <v>247</v>
      </c>
      <c r="AR424" t="b">
        <f>IFERROR(MATCH('2019'!A424, '2020'!A:A, 0) &gt;0, FALSE)</f>
        <v>1</v>
      </c>
    </row>
    <row r="425" spans="1:44">
      <c r="A425" s="60" t="s">
        <v>2386</v>
      </c>
      <c r="B425" s="60" t="s">
        <v>13612</v>
      </c>
      <c r="C425" s="60" t="s">
        <v>16133</v>
      </c>
      <c r="D425" s="60" t="s">
        <v>2389</v>
      </c>
      <c r="E425" s="60" t="s">
        <v>1122</v>
      </c>
      <c r="F425" s="60" t="s">
        <v>288</v>
      </c>
      <c r="G425" s="60" t="s">
        <v>2074</v>
      </c>
      <c r="H425" s="60" t="s">
        <v>14758</v>
      </c>
      <c r="I425" s="60" t="s">
        <v>146</v>
      </c>
      <c r="J425" s="61">
        <v>5</v>
      </c>
      <c r="K425" s="61">
        <v>16.5</v>
      </c>
      <c r="L425" s="61">
        <v>7</v>
      </c>
      <c r="M425" s="61">
        <v>28.5</v>
      </c>
      <c r="N425" s="62">
        <v>27</v>
      </c>
      <c r="O425" s="62">
        <v>10</v>
      </c>
      <c r="P425" s="62">
        <v>20</v>
      </c>
      <c r="Q425" s="62">
        <v>24</v>
      </c>
      <c r="R425" s="62" t="s">
        <v>290</v>
      </c>
      <c r="S425" s="62">
        <v>26</v>
      </c>
      <c r="T425" s="62">
        <v>20</v>
      </c>
      <c r="U425" s="62">
        <v>20</v>
      </c>
      <c r="V425" s="62">
        <v>24</v>
      </c>
      <c r="W425" s="62">
        <v>38</v>
      </c>
      <c r="X425" s="62">
        <v>0</v>
      </c>
      <c r="Y425" s="62">
        <v>0</v>
      </c>
      <c r="Z425" s="62">
        <v>0</v>
      </c>
      <c r="AA425" s="62">
        <v>0</v>
      </c>
      <c r="AB425" s="62">
        <v>0</v>
      </c>
      <c r="AC425" s="62">
        <v>0</v>
      </c>
      <c r="AD425" s="62">
        <v>0</v>
      </c>
      <c r="AE425" s="62" t="s">
        <v>290</v>
      </c>
      <c r="AF425" s="62">
        <v>12</v>
      </c>
      <c r="AG425" s="62">
        <v>0</v>
      </c>
      <c r="AH425" s="62">
        <v>0</v>
      </c>
      <c r="AI425" s="62" t="s">
        <v>290</v>
      </c>
      <c r="AJ425" s="62" t="s">
        <v>290</v>
      </c>
      <c r="AK425" s="62">
        <v>0</v>
      </c>
      <c r="AL425" s="62" t="s">
        <v>290</v>
      </c>
      <c r="AM425" s="62">
        <v>192</v>
      </c>
      <c r="AN425" s="62">
        <v>26</v>
      </c>
      <c r="AO425" s="62">
        <v>116</v>
      </c>
      <c r="AP425" s="62">
        <v>116</v>
      </c>
      <c r="AQ425" s="62">
        <v>232</v>
      </c>
      <c r="AR425" t="b">
        <f>IFERROR(MATCH('2019'!A425, '2020'!A:A, 0) &gt;0, FALSE)</f>
        <v>1</v>
      </c>
    </row>
    <row r="426" spans="1:44">
      <c r="A426" s="60" t="s">
        <v>12232</v>
      </c>
      <c r="B426" s="60" t="s">
        <v>9343</v>
      </c>
      <c r="C426" s="60" t="s">
        <v>15664</v>
      </c>
      <c r="D426" s="60" t="s">
        <v>9346</v>
      </c>
      <c r="E426" s="60" t="s">
        <v>1122</v>
      </c>
      <c r="F426" s="60" t="s">
        <v>288</v>
      </c>
      <c r="G426" s="60" t="s">
        <v>1805</v>
      </c>
      <c r="H426" s="60" t="s">
        <v>14760</v>
      </c>
      <c r="I426" s="60" t="s">
        <v>146</v>
      </c>
      <c r="J426" s="61">
        <v>3</v>
      </c>
      <c r="K426" s="61">
        <v>16</v>
      </c>
      <c r="L426" s="61">
        <v>6</v>
      </c>
      <c r="M426" s="61">
        <v>25</v>
      </c>
      <c r="N426" s="62">
        <v>45</v>
      </c>
      <c r="O426" s="62">
        <v>23</v>
      </c>
      <c r="P426" s="62">
        <v>15</v>
      </c>
      <c r="Q426" s="62">
        <v>22</v>
      </c>
      <c r="R426" s="62" t="s">
        <v>290</v>
      </c>
      <c r="S426" s="62">
        <v>13</v>
      </c>
      <c r="T426" s="62">
        <v>13</v>
      </c>
      <c r="U426" s="62">
        <v>21</v>
      </c>
      <c r="V426" s="62">
        <v>16</v>
      </c>
      <c r="W426" s="62">
        <v>21</v>
      </c>
      <c r="X426" s="62">
        <v>0</v>
      </c>
      <c r="Y426" s="62">
        <v>0</v>
      </c>
      <c r="Z426" s="62">
        <v>0</v>
      </c>
      <c r="AA426" s="62">
        <v>0</v>
      </c>
      <c r="AB426" s="62">
        <v>0</v>
      </c>
      <c r="AC426" s="62">
        <v>0</v>
      </c>
      <c r="AD426" s="62">
        <v>0</v>
      </c>
      <c r="AE426" s="62">
        <v>0</v>
      </c>
      <c r="AF426" s="62">
        <v>0</v>
      </c>
      <c r="AG426" s="62">
        <v>0</v>
      </c>
      <c r="AH426" s="62">
        <v>11</v>
      </c>
      <c r="AI426" s="62">
        <v>0</v>
      </c>
      <c r="AJ426" s="62" t="s">
        <v>290</v>
      </c>
      <c r="AK426" s="62" t="s">
        <v>290</v>
      </c>
      <c r="AL426" s="62">
        <v>0</v>
      </c>
      <c r="AM426" s="62">
        <v>182</v>
      </c>
      <c r="AN426" s="62">
        <v>0</v>
      </c>
      <c r="AO426" s="62">
        <v>84</v>
      </c>
      <c r="AP426" s="62">
        <v>114</v>
      </c>
      <c r="AQ426" s="62">
        <v>198</v>
      </c>
      <c r="AR426" t="b">
        <f>IFERROR(MATCH('2019'!A426, '2020'!A:A, 0) &gt;0, FALSE)</f>
        <v>1</v>
      </c>
    </row>
    <row r="427" spans="1:44">
      <c r="A427" s="60" t="s">
        <v>2390</v>
      </c>
      <c r="B427" s="60" t="s">
        <v>2391</v>
      </c>
      <c r="C427" s="60" t="s">
        <v>16134</v>
      </c>
      <c r="D427" s="60" t="s">
        <v>2392</v>
      </c>
      <c r="E427" s="60" t="s">
        <v>1122</v>
      </c>
      <c r="F427" s="60" t="s">
        <v>288</v>
      </c>
      <c r="G427" s="60" t="s">
        <v>1722</v>
      </c>
      <c r="H427" s="60" t="s">
        <v>14762</v>
      </c>
      <c r="I427" s="60" t="s">
        <v>146</v>
      </c>
      <c r="J427" s="61">
        <v>1</v>
      </c>
      <c r="K427" s="61">
        <v>12</v>
      </c>
      <c r="L427" s="61">
        <v>4</v>
      </c>
      <c r="M427" s="61">
        <v>17</v>
      </c>
      <c r="N427" s="62">
        <v>51</v>
      </c>
      <c r="O427" s="62">
        <v>30</v>
      </c>
      <c r="P427" s="62">
        <v>28</v>
      </c>
      <c r="Q427" s="62">
        <v>22</v>
      </c>
      <c r="R427" s="62">
        <v>28</v>
      </c>
      <c r="S427" s="62">
        <v>28</v>
      </c>
      <c r="T427" s="62">
        <v>31</v>
      </c>
      <c r="U427" s="62">
        <v>23</v>
      </c>
      <c r="V427" s="62">
        <v>19</v>
      </c>
      <c r="W427" s="62">
        <v>29</v>
      </c>
      <c r="X427" s="62">
        <v>0</v>
      </c>
      <c r="Y427" s="62">
        <v>0</v>
      </c>
      <c r="Z427" s="62">
        <v>0</v>
      </c>
      <c r="AA427" s="62">
        <v>0</v>
      </c>
      <c r="AB427" s="62">
        <v>0</v>
      </c>
      <c r="AC427" s="62">
        <v>0</v>
      </c>
      <c r="AD427" s="62">
        <v>0</v>
      </c>
      <c r="AE427" s="62">
        <v>0</v>
      </c>
      <c r="AF427" s="62" t="s">
        <v>290</v>
      </c>
      <c r="AG427" s="62">
        <v>0</v>
      </c>
      <c r="AH427" s="62" t="s">
        <v>290</v>
      </c>
      <c r="AI427" s="62">
        <v>0</v>
      </c>
      <c r="AJ427" s="62">
        <v>230</v>
      </c>
      <c r="AK427" s="62">
        <v>18</v>
      </c>
      <c r="AL427" s="62">
        <v>0</v>
      </c>
      <c r="AM427" s="62" t="s">
        <v>290</v>
      </c>
      <c r="AN427" s="62">
        <v>35</v>
      </c>
      <c r="AO427" s="62">
        <v>158</v>
      </c>
      <c r="AP427" s="62">
        <v>139</v>
      </c>
      <c r="AQ427" s="62">
        <v>297</v>
      </c>
      <c r="AR427" t="b">
        <f>IFERROR(MATCH('2019'!A427, '2020'!A:A, 0) &gt;0, FALSE)</f>
        <v>1</v>
      </c>
    </row>
    <row r="428" spans="1:44">
      <c r="A428" s="60" t="s">
        <v>2393</v>
      </c>
      <c r="B428" s="60" t="s">
        <v>2394</v>
      </c>
      <c r="C428" s="60" t="s">
        <v>13614</v>
      </c>
      <c r="D428" s="60" t="s">
        <v>2396</v>
      </c>
      <c r="E428" s="60" t="s">
        <v>1122</v>
      </c>
      <c r="F428" s="60" t="s">
        <v>288</v>
      </c>
      <c r="G428" s="60" t="s">
        <v>1907</v>
      </c>
      <c r="H428" s="60" t="s">
        <v>14763</v>
      </c>
      <c r="I428" s="60" t="s">
        <v>146</v>
      </c>
      <c r="J428" s="61">
        <v>4</v>
      </c>
      <c r="K428" s="61">
        <v>20.5</v>
      </c>
      <c r="L428" s="61">
        <v>12.4</v>
      </c>
      <c r="M428" s="61">
        <v>36.9</v>
      </c>
      <c r="N428" s="62">
        <v>64</v>
      </c>
      <c r="O428" s="62">
        <v>32</v>
      </c>
      <c r="P428" s="62">
        <v>33</v>
      </c>
      <c r="Q428" s="62">
        <v>29</v>
      </c>
      <c r="R428" s="62">
        <v>21</v>
      </c>
      <c r="S428" s="62">
        <v>27</v>
      </c>
      <c r="T428" s="62">
        <v>26</v>
      </c>
      <c r="U428" s="62">
        <v>25</v>
      </c>
      <c r="V428" s="62">
        <v>19</v>
      </c>
      <c r="W428" s="62">
        <v>15</v>
      </c>
      <c r="X428" s="62">
        <v>0</v>
      </c>
      <c r="Y428" s="62">
        <v>0</v>
      </c>
      <c r="Z428" s="62">
        <v>0</v>
      </c>
      <c r="AA428" s="62">
        <v>0</v>
      </c>
      <c r="AB428" s="62">
        <v>0</v>
      </c>
      <c r="AC428" s="62">
        <v>0</v>
      </c>
      <c r="AD428" s="62">
        <v>0</v>
      </c>
      <c r="AE428" s="62" t="s">
        <v>290</v>
      </c>
      <c r="AF428" s="62">
        <v>48</v>
      </c>
      <c r="AG428" s="62">
        <v>0</v>
      </c>
      <c r="AH428" s="62" t="s">
        <v>290</v>
      </c>
      <c r="AI428" s="62">
        <v>0</v>
      </c>
      <c r="AJ428" s="62" t="s">
        <v>290</v>
      </c>
      <c r="AK428" s="62">
        <v>256</v>
      </c>
      <c r="AL428" s="62">
        <v>0</v>
      </c>
      <c r="AM428" s="62">
        <v>28</v>
      </c>
      <c r="AN428" s="62">
        <v>51</v>
      </c>
      <c r="AO428" s="62">
        <v>184</v>
      </c>
      <c r="AP428" s="62">
        <v>158</v>
      </c>
      <c r="AQ428" s="62">
        <v>342</v>
      </c>
      <c r="AR428" t="b">
        <f>IFERROR(MATCH('2019'!A428, '2020'!A:A, 0) &gt;0, FALSE)</f>
        <v>1</v>
      </c>
    </row>
    <row r="429" spans="1:44">
      <c r="A429" s="60" t="s">
        <v>2397</v>
      </c>
      <c r="B429" s="60" t="s">
        <v>2398</v>
      </c>
      <c r="C429" s="60" t="s">
        <v>13357</v>
      </c>
      <c r="D429" s="60" t="s">
        <v>2400</v>
      </c>
      <c r="E429" s="60" t="s">
        <v>1122</v>
      </c>
      <c r="F429" s="60" t="s">
        <v>288</v>
      </c>
      <c r="G429" s="60" t="s">
        <v>1805</v>
      </c>
      <c r="H429" s="60" t="s">
        <v>14764</v>
      </c>
      <c r="I429" s="60" t="s">
        <v>146</v>
      </c>
      <c r="J429" s="61">
        <v>2.5</v>
      </c>
      <c r="K429" s="61">
        <v>29</v>
      </c>
      <c r="L429" s="61">
        <v>12</v>
      </c>
      <c r="M429" s="61">
        <v>43.5</v>
      </c>
      <c r="N429" s="62">
        <v>84</v>
      </c>
      <c r="O429" s="62">
        <v>52</v>
      </c>
      <c r="P429" s="62">
        <v>33</v>
      </c>
      <c r="Q429" s="62">
        <v>41</v>
      </c>
      <c r="R429" s="62">
        <v>36</v>
      </c>
      <c r="S429" s="62">
        <v>47</v>
      </c>
      <c r="T429" s="62">
        <v>48</v>
      </c>
      <c r="U429" s="62">
        <v>37</v>
      </c>
      <c r="V429" s="62">
        <v>55</v>
      </c>
      <c r="W429" s="62">
        <v>40</v>
      </c>
      <c r="X429" s="62">
        <v>0</v>
      </c>
      <c r="Y429" s="62">
        <v>0</v>
      </c>
      <c r="Z429" s="62">
        <v>0</v>
      </c>
      <c r="AA429" s="62">
        <v>0</v>
      </c>
      <c r="AB429" s="62">
        <v>0</v>
      </c>
      <c r="AC429" s="62">
        <v>0</v>
      </c>
      <c r="AD429" s="62">
        <v>0</v>
      </c>
      <c r="AE429" s="62">
        <v>0</v>
      </c>
      <c r="AF429" s="62">
        <v>0</v>
      </c>
      <c r="AG429" s="62">
        <v>0</v>
      </c>
      <c r="AH429" s="62">
        <v>41</v>
      </c>
      <c r="AI429" s="62" t="s">
        <v>290</v>
      </c>
      <c r="AJ429" s="62" t="s">
        <v>290</v>
      </c>
      <c r="AK429" s="62">
        <v>0</v>
      </c>
      <c r="AL429" s="62" t="s">
        <v>290</v>
      </c>
      <c r="AM429" s="62">
        <v>413</v>
      </c>
      <c r="AN429" s="62">
        <v>13</v>
      </c>
      <c r="AO429" s="62">
        <v>254</v>
      </c>
      <c r="AP429" s="62">
        <v>219</v>
      </c>
      <c r="AQ429" s="62">
        <v>473</v>
      </c>
      <c r="AR429" t="b">
        <f>IFERROR(MATCH('2019'!A429, '2020'!A:A, 0) &gt;0, FALSE)</f>
        <v>1</v>
      </c>
    </row>
    <row r="430" spans="1:44">
      <c r="A430" s="60" t="s">
        <v>2401</v>
      </c>
      <c r="B430" s="60" t="s">
        <v>2402</v>
      </c>
      <c r="C430" s="60" t="s">
        <v>14765</v>
      </c>
      <c r="D430" s="60" t="s">
        <v>2404</v>
      </c>
      <c r="E430" s="60" t="s">
        <v>1122</v>
      </c>
      <c r="F430" s="60" t="s">
        <v>288</v>
      </c>
      <c r="G430" s="60" t="s">
        <v>2207</v>
      </c>
      <c r="H430" s="60" t="s">
        <v>14766</v>
      </c>
      <c r="I430" s="60" t="s">
        <v>146</v>
      </c>
      <c r="J430" s="61">
        <v>1</v>
      </c>
      <c r="K430" s="61">
        <v>13</v>
      </c>
      <c r="L430" s="61">
        <v>6</v>
      </c>
      <c r="M430" s="61">
        <v>20</v>
      </c>
      <c r="N430" s="62">
        <v>40</v>
      </c>
      <c r="O430" s="62">
        <v>17</v>
      </c>
      <c r="P430" s="62">
        <v>20</v>
      </c>
      <c r="Q430" s="62">
        <v>18</v>
      </c>
      <c r="R430" s="62">
        <v>23</v>
      </c>
      <c r="S430" s="62">
        <v>35</v>
      </c>
      <c r="T430" s="62">
        <v>21</v>
      </c>
      <c r="U430" s="62">
        <v>26</v>
      </c>
      <c r="V430" s="62">
        <v>20</v>
      </c>
      <c r="W430" s="62">
        <v>33</v>
      </c>
      <c r="X430" s="62">
        <v>0</v>
      </c>
      <c r="Y430" s="62">
        <v>0</v>
      </c>
      <c r="Z430" s="62">
        <v>0</v>
      </c>
      <c r="AA430" s="62">
        <v>0</v>
      </c>
      <c r="AB430" s="62">
        <v>0</v>
      </c>
      <c r="AC430" s="62">
        <v>0</v>
      </c>
      <c r="AD430" s="62">
        <v>0</v>
      </c>
      <c r="AE430" s="62">
        <v>0</v>
      </c>
      <c r="AF430" s="62">
        <v>0</v>
      </c>
      <c r="AG430" s="62">
        <v>0</v>
      </c>
      <c r="AH430" s="62">
        <v>207</v>
      </c>
      <c r="AI430" s="62">
        <v>0</v>
      </c>
      <c r="AJ430" s="62" t="s">
        <v>290</v>
      </c>
      <c r="AK430" s="62" t="s">
        <v>290</v>
      </c>
      <c r="AL430" s="62">
        <v>0</v>
      </c>
      <c r="AM430" s="62">
        <v>15</v>
      </c>
      <c r="AN430" s="62">
        <v>26</v>
      </c>
      <c r="AO430" s="62">
        <v>129</v>
      </c>
      <c r="AP430" s="62">
        <v>124</v>
      </c>
      <c r="AQ430" s="62">
        <v>253</v>
      </c>
      <c r="AR430" t="b">
        <f>IFERROR(MATCH('2019'!A430, '2020'!A:A, 0) &gt;0, FALSE)</f>
        <v>1</v>
      </c>
    </row>
    <row r="431" spans="1:44">
      <c r="A431" s="60" t="s">
        <v>2405</v>
      </c>
      <c r="B431" s="60" t="s">
        <v>2406</v>
      </c>
      <c r="C431" s="60" t="s">
        <v>10799</v>
      </c>
      <c r="D431" s="60" t="s">
        <v>2408</v>
      </c>
      <c r="E431" s="60" t="s">
        <v>1122</v>
      </c>
      <c r="F431" s="60" t="s">
        <v>288</v>
      </c>
      <c r="G431" s="60" t="s">
        <v>2234</v>
      </c>
      <c r="H431" s="60" t="s">
        <v>14768</v>
      </c>
      <c r="I431" s="60" t="s">
        <v>146</v>
      </c>
      <c r="J431" s="61">
        <v>2</v>
      </c>
      <c r="K431" s="61">
        <v>19</v>
      </c>
      <c r="L431" s="61">
        <v>21</v>
      </c>
      <c r="M431" s="61">
        <v>42</v>
      </c>
      <c r="N431" s="62">
        <v>64</v>
      </c>
      <c r="O431" s="62">
        <v>29</v>
      </c>
      <c r="P431" s="62">
        <v>26</v>
      </c>
      <c r="Q431" s="62">
        <v>28</v>
      </c>
      <c r="R431" s="62">
        <v>37</v>
      </c>
      <c r="S431" s="62">
        <v>37</v>
      </c>
      <c r="T431" s="62">
        <v>29</v>
      </c>
      <c r="U431" s="62">
        <v>31</v>
      </c>
      <c r="V431" s="62">
        <v>19</v>
      </c>
      <c r="W431" s="62">
        <v>34</v>
      </c>
      <c r="X431" s="62">
        <v>0</v>
      </c>
      <c r="Y431" s="62">
        <v>0</v>
      </c>
      <c r="Z431" s="62">
        <v>0</v>
      </c>
      <c r="AA431" s="62">
        <v>0</v>
      </c>
      <c r="AB431" s="62">
        <v>0</v>
      </c>
      <c r="AC431" s="62">
        <v>0</v>
      </c>
      <c r="AD431" s="62">
        <v>0</v>
      </c>
      <c r="AE431" s="62">
        <v>0</v>
      </c>
      <c r="AF431" s="62">
        <v>0</v>
      </c>
      <c r="AG431" s="62">
        <v>0</v>
      </c>
      <c r="AH431" s="62">
        <v>12</v>
      </c>
      <c r="AI431" s="62">
        <v>0</v>
      </c>
      <c r="AJ431" s="62">
        <v>20</v>
      </c>
      <c r="AK431" s="62" t="s">
        <v>290</v>
      </c>
      <c r="AL431" s="62">
        <v>0</v>
      </c>
      <c r="AM431" s="62">
        <v>242</v>
      </c>
      <c r="AN431" s="62">
        <v>59</v>
      </c>
      <c r="AO431" s="62">
        <v>152</v>
      </c>
      <c r="AP431" s="62">
        <v>182</v>
      </c>
      <c r="AQ431" s="62">
        <v>334</v>
      </c>
      <c r="AR431" t="b">
        <f>IFERROR(MATCH('2019'!A431, '2020'!A:A, 0) &gt;0, FALSE)</f>
        <v>1</v>
      </c>
    </row>
    <row r="432" spans="1:44">
      <c r="A432" s="60" t="s">
        <v>2409</v>
      </c>
      <c r="B432" s="60" t="s">
        <v>2410</v>
      </c>
      <c r="C432" s="60" t="s">
        <v>14769</v>
      </c>
      <c r="D432" s="60" t="s">
        <v>2412</v>
      </c>
      <c r="E432" s="60" t="s">
        <v>1122</v>
      </c>
      <c r="F432" s="60" t="s">
        <v>288</v>
      </c>
      <c r="G432" s="60" t="s">
        <v>1689</v>
      </c>
      <c r="H432" s="60" t="s">
        <v>14770</v>
      </c>
      <c r="I432" s="60" t="s">
        <v>146</v>
      </c>
      <c r="J432" s="61">
        <v>2</v>
      </c>
      <c r="K432" s="61">
        <v>11</v>
      </c>
      <c r="L432" s="61">
        <v>7.5</v>
      </c>
      <c r="M432" s="61">
        <v>20.5</v>
      </c>
      <c r="N432" s="62">
        <v>20</v>
      </c>
      <c r="O432" s="62">
        <v>21</v>
      </c>
      <c r="P432" s="62">
        <v>23</v>
      </c>
      <c r="Q432" s="62">
        <v>16</v>
      </c>
      <c r="R432" s="62">
        <v>20</v>
      </c>
      <c r="S432" s="62">
        <v>29</v>
      </c>
      <c r="T432" s="62">
        <v>23</v>
      </c>
      <c r="U432" s="62">
        <v>30</v>
      </c>
      <c r="V432" s="62">
        <v>28</v>
      </c>
      <c r="W432" s="62">
        <v>21</v>
      </c>
      <c r="X432" s="62">
        <v>0</v>
      </c>
      <c r="Y432" s="62">
        <v>0</v>
      </c>
      <c r="Z432" s="62">
        <v>0</v>
      </c>
      <c r="AA432" s="62">
        <v>0</v>
      </c>
      <c r="AB432" s="62">
        <v>0</v>
      </c>
      <c r="AC432" s="62">
        <v>0</v>
      </c>
      <c r="AD432" s="62">
        <v>0</v>
      </c>
      <c r="AE432" s="62">
        <v>0</v>
      </c>
      <c r="AF432" s="62">
        <v>0</v>
      </c>
      <c r="AG432" s="62">
        <v>0</v>
      </c>
      <c r="AH432" s="62">
        <v>0</v>
      </c>
      <c r="AI432" s="62">
        <v>0</v>
      </c>
      <c r="AJ432" s="62">
        <v>0</v>
      </c>
      <c r="AK432" s="62">
        <v>230</v>
      </c>
      <c r="AL432" s="62">
        <v>0</v>
      </c>
      <c r="AM432" s="62">
        <v>0</v>
      </c>
      <c r="AN432" s="62" t="s">
        <v>290</v>
      </c>
      <c r="AO432" s="62">
        <v>101</v>
      </c>
      <c r="AP432" s="62">
        <v>130</v>
      </c>
      <c r="AQ432" s="62">
        <v>231</v>
      </c>
      <c r="AR432" t="b">
        <f>IFERROR(MATCH('2019'!A432, '2020'!A:A, 0) &gt;0, FALSE)</f>
        <v>1</v>
      </c>
    </row>
    <row r="433" spans="1:44">
      <c r="A433" s="60" t="s">
        <v>2413</v>
      </c>
      <c r="B433" s="60" t="s">
        <v>2414</v>
      </c>
      <c r="C433" s="60" t="s">
        <v>16135</v>
      </c>
      <c r="D433" s="60" t="s">
        <v>2417</v>
      </c>
      <c r="E433" s="60" t="s">
        <v>1122</v>
      </c>
      <c r="F433" s="60" t="s">
        <v>288</v>
      </c>
      <c r="G433" s="60" t="s">
        <v>1980</v>
      </c>
      <c r="H433" s="60" t="s">
        <v>14772</v>
      </c>
      <c r="I433" s="60" t="s">
        <v>146</v>
      </c>
      <c r="J433" s="61">
        <v>2</v>
      </c>
      <c r="K433" s="61">
        <v>11.2</v>
      </c>
      <c r="L433" s="61">
        <v>5.5</v>
      </c>
      <c r="M433" s="61">
        <v>18.7</v>
      </c>
      <c r="N433" s="62">
        <v>20</v>
      </c>
      <c r="O433" s="62">
        <v>20</v>
      </c>
      <c r="P433" s="62">
        <v>13</v>
      </c>
      <c r="Q433" s="62">
        <v>12</v>
      </c>
      <c r="R433" s="62">
        <v>13</v>
      </c>
      <c r="S433" s="62">
        <v>18</v>
      </c>
      <c r="T433" s="62">
        <v>18</v>
      </c>
      <c r="U433" s="62">
        <v>22</v>
      </c>
      <c r="V433" s="62">
        <v>17</v>
      </c>
      <c r="W433" s="62">
        <v>16</v>
      </c>
      <c r="X433" s="62">
        <v>0</v>
      </c>
      <c r="Y433" s="62">
        <v>0</v>
      </c>
      <c r="Z433" s="62">
        <v>0</v>
      </c>
      <c r="AA433" s="62">
        <v>0</v>
      </c>
      <c r="AB433" s="62">
        <v>0</v>
      </c>
      <c r="AC433" s="62">
        <v>0</v>
      </c>
      <c r="AD433" s="62">
        <v>0</v>
      </c>
      <c r="AE433" s="62">
        <v>0</v>
      </c>
      <c r="AF433" s="62">
        <v>0</v>
      </c>
      <c r="AG433" s="62">
        <v>0</v>
      </c>
      <c r="AH433" s="62">
        <v>150</v>
      </c>
      <c r="AI433" s="62">
        <v>0</v>
      </c>
      <c r="AJ433" s="62">
        <v>0</v>
      </c>
      <c r="AK433" s="62" t="s">
        <v>290</v>
      </c>
      <c r="AL433" s="62">
        <v>0</v>
      </c>
      <c r="AM433" s="62" t="s">
        <v>290</v>
      </c>
      <c r="AN433" s="62" t="s">
        <v>290</v>
      </c>
      <c r="AO433" s="62">
        <v>94</v>
      </c>
      <c r="AP433" s="62">
        <v>75</v>
      </c>
      <c r="AQ433" s="62">
        <v>169</v>
      </c>
      <c r="AR433" t="b">
        <f>IFERROR(MATCH('2019'!A433, '2020'!A:A, 0) &gt;0, FALSE)</f>
        <v>1</v>
      </c>
    </row>
    <row r="434" spans="1:44">
      <c r="A434" s="60" t="s">
        <v>2418</v>
      </c>
      <c r="B434" s="60" t="s">
        <v>2419</v>
      </c>
      <c r="C434" s="60" t="s">
        <v>6212</v>
      </c>
      <c r="D434" s="60" t="s">
        <v>2421</v>
      </c>
      <c r="E434" s="60" t="s">
        <v>1122</v>
      </c>
      <c r="F434" s="60" t="s">
        <v>288</v>
      </c>
      <c r="G434" s="60" t="s">
        <v>1790</v>
      </c>
      <c r="H434" s="60" t="s">
        <v>14774</v>
      </c>
      <c r="I434" s="60" t="s">
        <v>146</v>
      </c>
      <c r="J434" s="61">
        <v>2</v>
      </c>
      <c r="K434" s="61">
        <v>12</v>
      </c>
      <c r="L434" s="61">
        <v>7</v>
      </c>
      <c r="M434" s="61">
        <v>21</v>
      </c>
      <c r="N434" s="62">
        <v>15</v>
      </c>
      <c r="O434" s="62">
        <v>20</v>
      </c>
      <c r="P434" s="62">
        <v>16</v>
      </c>
      <c r="Q434" s="62">
        <v>12</v>
      </c>
      <c r="R434" s="62">
        <v>17</v>
      </c>
      <c r="S434" s="62">
        <v>12</v>
      </c>
      <c r="T434" s="62">
        <v>12</v>
      </c>
      <c r="U434" s="62">
        <v>11</v>
      </c>
      <c r="V434" s="62" t="s">
        <v>290</v>
      </c>
      <c r="W434" s="62">
        <v>18</v>
      </c>
      <c r="X434" s="62">
        <v>0</v>
      </c>
      <c r="Y434" s="62">
        <v>0</v>
      </c>
      <c r="Z434" s="62">
        <v>0</v>
      </c>
      <c r="AA434" s="62">
        <v>0</v>
      </c>
      <c r="AB434" s="62">
        <v>0</v>
      </c>
      <c r="AC434" s="62">
        <v>0</v>
      </c>
      <c r="AD434" s="62">
        <v>0</v>
      </c>
      <c r="AE434" s="62">
        <v>0</v>
      </c>
      <c r="AF434" s="62">
        <v>0</v>
      </c>
      <c r="AG434" s="62">
        <v>0</v>
      </c>
      <c r="AH434" s="62">
        <v>118</v>
      </c>
      <c r="AI434" s="62">
        <v>0</v>
      </c>
      <c r="AJ434" s="62">
        <v>0</v>
      </c>
      <c r="AK434" s="62" t="s">
        <v>290</v>
      </c>
      <c r="AL434" s="62">
        <v>0</v>
      </c>
      <c r="AM434" s="62">
        <v>0</v>
      </c>
      <c r="AN434" s="62">
        <v>18</v>
      </c>
      <c r="AO434" s="62">
        <v>77</v>
      </c>
      <c r="AP434" s="62">
        <v>65</v>
      </c>
      <c r="AQ434" s="62">
        <v>142</v>
      </c>
      <c r="AR434" t="b">
        <f>IFERROR(MATCH('2019'!A434, '2020'!A:A, 0) &gt;0, FALSE)</f>
        <v>1</v>
      </c>
    </row>
    <row r="435" spans="1:44">
      <c r="A435" s="60" t="s">
        <v>2422</v>
      </c>
      <c r="B435" s="60" t="s">
        <v>2423</v>
      </c>
      <c r="C435" s="60" t="s">
        <v>14775</v>
      </c>
      <c r="D435" s="60" t="s">
        <v>2426</v>
      </c>
      <c r="E435" s="60" t="s">
        <v>1122</v>
      </c>
      <c r="F435" s="60" t="s">
        <v>288</v>
      </c>
      <c r="G435" s="60" t="s">
        <v>2005</v>
      </c>
      <c r="H435" s="60" t="s">
        <v>14776</v>
      </c>
      <c r="I435" s="60" t="s">
        <v>146</v>
      </c>
      <c r="J435" s="61">
        <v>4</v>
      </c>
      <c r="K435" s="61">
        <v>21</v>
      </c>
      <c r="L435" s="61">
        <v>12</v>
      </c>
      <c r="M435" s="61">
        <v>37</v>
      </c>
      <c r="N435" s="62">
        <v>45</v>
      </c>
      <c r="O435" s="62">
        <v>23</v>
      </c>
      <c r="P435" s="62">
        <v>22</v>
      </c>
      <c r="Q435" s="62">
        <v>24</v>
      </c>
      <c r="R435" s="62">
        <v>16</v>
      </c>
      <c r="S435" s="62">
        <v>20</v>
      </c>
      <c r="T435" s="62">
        <v>15</v>
      </c>
      <c r="U435" s="62">
        <v>17</v>
      </c>
      <c r="V435" s="62">
        <v>14</v>
      </c>
      <c r="W435" s="62">
        <v>18</v>
      </c>
      <c r="X435" s="62">
        <v>0</v>
      </c>
      <c r="Y435" s="62">
        <v>0</v>
      </c>
      <c r="Z435" s="62">
        <v>0</v>
      </c>
      <c r="AA435" s="62">
        <v>0</v>
      </c>
      <c r="AB435" s="62">
        <v>0</v>
      </c>
      <c r="AC435" s="62">
        <v>0</v>
      </c>
      <c r="AD435" s="62">
        <v>0</v>
      </c>
      <c r="AE435" s="62" t="s">
        <v>290</v>
      </c>
      <c r="AF435" s="62">
        <v>43</v>
      </c>
      <c r="AG435" s="62">
        <v>0</v>
      </c>
      <c r="AH435" s="62">
        <v>22</v>
      </c>
      <c r="AI435" s="62">
        <v>0</v>
      </c>
      <c r="AJ435" s="62">
        <v>16</v>
      </c>
      <c r="AK435" s="62" t="s">
        <v>290</v>
      </c>
      <c r="AL435" s="62">
        <v>0</v>
      </c>
      <c r="AM435" s="62">
        <v>172</v>
      </c>
      <c r="AN435" s="62">
        <v>49</v>
      </c>
      <c r="AO435" s="62">
        <v>119</v>
      </c>
      <c r="AP435" s="62">
        <v>143</v>
      </c>
      <c r="AQ435" s="62">
        <v>262</v>
      </c>
      <c r="AR435" t="b">
        <f>IFERROR(MATCH('2019'!A435, '2020'!A:A, 0) &gt;0, FALSE)</f>
        <v>1</v>
      </c>
    </row>
    <row r="436" spans="1:44">
      <c r="A436" s="60" t="s">
        <v>2427</v>
      </c>
      <c r="B436" s="60" t="s">
        <v>2428</v>
      </c>
      <c r="C436" s="60" t="s">
        <v>16133</v>
      </c>
      <c r="D436" s="60" t="s">
        <v>2430</v>
      </c>
      <c r="E436" s="60" t="s">
        <v>1122</v>
      </c>
      <c r="F436" s="60" t="s">
        <v>288</v>
      </c>
      <c r="G436" s="60" t="s">
        <v>1699</v>
      </c>
      <c r="H436" s="60" t="s">
        <v>14777</v>
      </c>
      <c r="I436" s="60" t="s">
        <v>146</v>
      </c>
      <c r="J436" s="61">
        <v>3</v>
      </c>
      <c r="K436" s="61">
        <v>13.5</v>
      </c>
      <c r="L436" s="61">
        <v>2</v>
      </c>
      <c r="M436" s="61">
        <v>18.5</v>
      </c>
      <c r="N436" s="62">
        <v>53</v>
      </c>
      <c r="O436" s="62">
        <v>19</v>
      </c>
      <c r="P436" s="62">
        <v>15</v>
      </c>
      <c r="Q436" s="62">
        <v>21</v>
      </c>
      <c r="R436" s="62">
        <v>17</v>
      </c>
      <c r="S436" s="62">
        <v>20</v>
      </c>
      <c r="T436" s="62">
        <v>24</v>
      </c>
      <c r="U436" s="62">
        <v>15</v>
      </c>
      <c r="V436" s="62">
        <v>19</v>
      </c>
      <c r="W436" s="62">
        <v>14</v>
      </c>
      <c r="X436" s="62">
        <v>0</v>
      </c>
      <c r="Y436" s="62">
        <v>0</v>
      </c>
      <c r="Z436" s="62">
        <v>0</v>
      </c>
      <c r="AA436" s="62">
        <v>0</v>
      </c>
      <c r="AB436" s="62">
        <v>0</v>
      </c>
      <c r="AC436" s="62">
        <v>0</v>
      </c>
      <c r="AD436" s="62">
        <v>0</v>
      </c>
      <c r="AE436" s="62">
        <v>0</v>
      </c>
      <c r="AF436" s="62">
        <v>0</v>
      </c>
      <c r="AG436" s="62">
        <v>0</v>
      </c>
      <c r="AH436" s="62">
        <v>92</v>
      </c>
      <c r="AI436" s="62">
        <v>0</v>
      </c>
      <c r="AJ436" s="62">
        <v>20</v>
      </c>
      <c r="AK436" s="62" t="s">
        <v>290</v>
      </c>
      <c r="AL436" s="62">
        <v>0</v>
      </c>
      <c r="AM436" s="62">
        <v>90</v>
      </c>
      <c r="AN436" s="62">
        <v>14</v>
      </c>
      <c r="AO436" s="62">
        <v>117</v>
      </c>
      <c r="AP436" s="62">
        <v>100</v>
      </c>
      <c r="AQ436" s="62">
        <v>217</v>
      </c>
      <c r="AR436" t="b">
        <f>IFERROR(MATCH('2019'!A436, '2020'!A:A, 0) &gt;0, FALSE)</f>
        <v>1</v>
      </c>
    </row>
    <row r="437" spans="1:44">
      <c r="A437" s="60" t="s">
        <v>2431</v>
      </c>
      <c r="B437" s="60" t="s">
        <v>2432</v>
      </c>
      <c r="C437" s="60" t="s">
        <v>16136</v>
      </c>
      <c r="D437" s="60" t="s">
        <v>2434</v>
      </c>
      <c r="E437" s="60" t="s">
        <v>1122</v>
      </c>
      <c r="F437" s="60" t="s">
        <v>288</v>
      </c>
      <c r="G437" s="60" t="s">
        <v>1770</v>
      </c>
      <c r="H437" s="60" t="s">
        <v>14779</v>
      </c>
      <c r="I437" s="60" t="s">
        <v>146</v>
      </c>
      <c r="J437" s="61">
        <v>4</v>
      </c>
      <c r="K437" s="61">
        <v>47</v>
      </c>
      <c r="L437" s="61">
        <v>4</v>
      </c>
      <c r="M437" s="61">
        <v>55</v>
      </c>
      <c r="N437" s="62">
        <v>93</v>
      </c>
      <c r="O437" s="62">
        <v>50</v>
      </c>
      <c r="P437" s="62">
        <v>47</v>
      </c>
      <c r="Q437" s="62">
        <v>44</v>
      </c>
      <c r="R437" s="62">
        <v>52</v>
      </c>
      <c r="S437" s="62">
        <v>42</v>
      </c>
      <c r="T437" s="62">
        <v>47</v>
      </c>
      <c r="U437" s="62">
        <v>48</v>
      </c>
      <c r="V437" s="62">
        <v>45</v>
      </c>
      <c r="W437" s="62">
        <v>27</v>
      </c>
      <c r="X437" s="62">
        <v>0</v>
      </c>
      <c r="Y437" s="62">
        <v>0</v>
      </c>
      <c r="Z437" s="62">
        <v>0</v>
      </c>
      <c r="AA437" s="62">
        <v>0</v>
      </c>
      <c r="AB437" s="62">
        <v>0</v>
      </c>
      <c r="AC437" s="62">
        <v>0</v>
      </c>
      <c r="AD437" s="62">
        <v>0</v>
      </c>
      <c r="AE437" s="62">
        <v>0</v>
      </c>
      <c r="AF437" s="62">
        <v>0</v>
      </c>
      <c r="AG437" s="62">
        <v>0</v>
      </c>
      <c r="AH437" s="62">
        <v>92</v>
      </c>
      <c r="AI437" s="62">
        <v>0</v>
      </c>
      <c r="AJ437" s="62">
        <v>38</v>
      </c>
      <c r="AK437" s="62">
        <v>34</v>
      </c>
      <c r="AL437" s="62">
        <v>0</v>
      </c>
      <c r="AM437" s="62">
        <v>292</v>
      </c>
      <c r="AN437" s="62">
        <v>39</v>
      </c>
      <c r="AO437" s="62">
        <v>259</v>
      </c>
      <c r="AP437" s="62">
        <v>236</v>
      </c>
      <c r="AQ437" s="62">
        <v>495</v>
      </c>
      <c r="AR437" t="b">
        <f>IFERROR(MATCH('2019'!A437, '2020'!A:A, 0) &gt;0, FALSE)</f>
        <v>1</v>
      </c>
    </row>
    <row r="438" spans="1:44">
      <c r="A438" s="60" t="s">
        <v>2435</v>
      </c>
      <c r="B438" s="60" t="s">
        <v>2436</v>
      </c>
      <c r="C438" s="60" t="s">
        <v>16137</v>
      </c>
      <c r="D438" s="60" t="s">
        <v>2439</v>
      </c>
      <c r="E438" s="60" t="s">
        <v>1122</v>
      </c>
      <c r="F438" s="60" t="s">
        <v>288</v>
      </c>
      <c r="G438" s="60" t="s">
        <v>2440</v>
      </c>
      <c r="H438" s="60" t="s">
        <v>14780</v>
      </c>
      <c r="I438" s="60" t="s">
        <v>146</v>
      </c>
      <c r="J438" s="61">
        <v>1</v>
      </c>
      <c r="K438" s="61">
        <v>10</v>
      </c>
      <c r="L438" s="61">
        <v>3.8</v>
      </c>
      <c r="M438" s="61">
        <v>14.8</v>
      </c>
      <c r="N438" s="62">
        <v>20</v>
      </c>
      <c r="O438" s="62">
        <v>22</v>
      </c>
      <c r="P438" s="62">
        <v>11</v>
      </c>
      <c r="Q438" s="62">
        <v>14</v>
      </c>
      <c r="R438" s="62">
        <v>14</v>
      </c>
      <c r="S438" s="62">
        <v>13</v>
      </c>
      <c r="T438" s="62" t="s">
        <v>290</v>
      </c>
      <c r="U438" s="62" t="s">
        <v>290</v>
      </c>
      <c r="V438" s="62" t="s">
        <v>290</v>
      </c>
      <c r="W438" s="62" t="s">
        <v>290</v>
      </c>
      <c r="X438" s="62">
        <v>0</v>
      </c>
      <c r="Y438" s="62">
        <v>0</v>
      </c>
      <c r="Z438" s="62">
        <v>0</v>
      </c>
      <c r="AA438" s="62">
        <v>0</v>
      </c>
      <c r="AB438" s="62">
        <v>0</v>
      </c>
      <c r="AC438" s="62">
        <v>0</v>
      </c>
      <c r="AD438" s="62">
        <v>0</v>
      </c>
      <c r="AE438" s="62">
        <v>0</v>
      </c>
      <c r="AF438" s="62">
        <v>0</v>
      </c>
      <c r="AG438" s="62">
        <v>0</v>
      </c>
      <c r="AH438" s="62">
        <v>0</v>
      </c>
      <c r="AI438" s="62">
        <v>0</v>
      </c>
      <c r="AJ438" s="62">
        <v>0</v>
      </c>
      <c r="AK438" s="62">
        <v>118</v>
      </c>
      <c r="AL438" s="62">
        <v>0</v>
      </c>
      <c r="AM438" s="62">
        <v>0</v>
      </c>
      <c r="AN438" s="62">
        <v>0</v>
      </c>
      <c r="AO438" s="62">
        <v>63</v>
      </c>
      <c r="AP438" s="62">
        <v>55</v>
      </c>
      <c r="AQ438" s="62">
        <v>118</v>
      </c>
      <c r="AR438" t="b">
        <f>IFERROR(MATCH('2019'!A438, '2020'!A:A, 0) &gt;0, FALSE)</f>
        <v>1</v>
      </c>
    </row>
    <row r="439" spans="1:44">
      <c r="A439" s="60" t="s">
        <v>2441</v>
      </c>
      <c r="B439" s="60" t="s">
        <v>2442</v>
      </c>
      <c r="C439" s="60" t="s">
        <v>14781</v>
      </c>
      <c r="D439" s="60" t="s">
        <v>2444</v>
      </c>
      <c r="E439" s="60" t="s">
        <v>1122</v>
      </c>
      <c r="F439" s="60" t="s">
        <v>288</v>
      </c>
      <c r="G439" s="60" t="s">
        <v>1711</v>
      </c>
      <c r="H439" s="60" t="s">
        <v>14782</v>
      </c>
      <c r="I439" s="60" t="s">
        <v>146</v>
      </c>
      <c r="J439" s="61">
        <v>4.5</v>
      </c>
      <c r="K439" s="61">
        <v>10.5</v>
      </c>
      <c r="L439" s="61">
        <v>1</v>
      </c>
      <c r="M439" s="61">
        <v>16</v>
      </c>
      <c r="N439" s="62">
        <v>15</v>
      </c>
      <c r="O439" s="62" t="s">
        <v>290</v>
      </c>
      <c r="P439" s="62">
        <v>15</v>
      </c>
      <c r="Q439" s="62">
        <v>13</v>
      </c>
      <c r="R439" s="62">
        <v>13</v>
      </c>
      <c r="S439" s="62">
        <v>15</v>
      </c>
      <c r="T439" s="62">
        <v>17</v>
      </c>
      <c r="U439" s="62">
        <v>26</v>
      </c>
      <c r="V439" s="62">
        <v>19</v>
      </c>
      <c r="W439" s="62">
        <v>24</v>
      </c>
      <c r="X439" s="62">
        <v>0</v>
      </c>
      <c r="Y439" s="62">
        <v>0</v>
      </c>
      <c r="Z439" s="62">
        <v>0</v>
      </c>
      <c r="AA439" s="62">
        <v>0</v>
      </c>
      <c r="AB439" s="62">
        <v>0</v>
      </c>
      <c r="AC439" s="62">
        <v>0</v>
      </c>
      <c r="AD439" s="62">
        <v>0</v>
      </c>
      <c r="AE439" s="62">
        <v>0</v>
      </c>
      <c r="AF439" s="62">
        <v>0</v>
      </c>
      <c r="AG439" s="62">
        <v>0</v>
      </c>
      <c r="AH439" s="62">
        <v>144</v>
      </c>
      <c r="AI439" s="62">
        <v>0</v>
      </c>
      <c r="AJ439" s="62" t="s">
        <v>290</v>
      </c>
      <c r="AK439" s="62" t="s">
        <v>290</v>
      </c>
      <c r="AL439" s="62">
        <v>0</v>
      </c>
      <c r="AM439" s="62">
        <v>0</v>
      </c>
      <c r="AN439" s="62">
        <v>16</v>
      </c>
      <c r="AO439" s="62">
        <v>89</v>
      </c>
      <c r="AP439" s="62">
        <v>77</v>
      </c>
      <c r="AQ439" s="62">
        <v>166</v>
      </c>
      <c r="AR439" t="b">
        <f>IFERROR(MATCH('2019'!A439, '2020'!A:A, 0) &gt;0, FALSE)</f>
        <v>1</v>
      </c>
    </row>
    <row r="440" spans="1:44">
      <c r="A440" s="60" t="s">
        <v>2445</v>
      </c>
      <c r="B440" s="60" t="s">
        <v>2446</v>
      </c>
      <c r="C440" s="60" t="s">
        <v>9414</v>
      </c>
      <c r="D440" s="60" t="s">
        <v>2448</v>
      </c>
      <c r="E440" s="60" t="s">
        <v>1122</v>
      </c>
      <c r="F440" s="60" t="s">
        <v>288</v>
      </c>
      <c r="G440" s="60" t="s">
        <v>1711</v>
      </c>
      <c r="H440" s="60" t="s">
        <v>14783</v>
      </c>
      <c r="I440" s="60" t="s">
        <v>146</v>
      </c>
      <c r="J440" s="61">
        <v>3</v>
      </c>
      <c r="K440" s="61">
        <v>13</v>
      </c>
      <c r="L440" s="61">
        <v>12</v>
      </c>
      <c r="M440" s="61">
        <v>28</v>
      </c>
      <c r="N440" s="62">
        <v>51</v>
      </c>
      <c r="O440" s="62">
        <v>26</v>
      </c>
      <c r="P440" s="62">
        <v>31</v>
      </c>
      <c r="Q440" s="62">
        <v>22</v>
      </c>
      <c r="R440" s="62">
        <v>28</v>
      </c>
      <c r="S440" s="62">
        <v>21</v>
      </c>
      <c r="T440" s="62">
        <v>15</v>
      </c>
      <c r="U440" s="62">
        <v>25</v>
      </c>
      <c r="V440" s="62">
        <v>18</v>
      </c>
      <c r="W440" s="62">
        <v>11</v>
      </c>
      <c r="X440" s="62">
        <v>0</v>
      </c>
      <c r="Y440" s="62">
        <v>0</v>
      </c>
      <c r="Z440" s="62">
        <v>0</v>
      </c>
      <c r="AA440" s="62">
        <v>0</v>
      </c>
      <c r="AB440" s="62">
        <v>0</v>
      </c>
      <c r="AC440" s="62">
        <v>0</v>
      </c>
      <c r="AD440" s="62">
        <v>0</v>
      </c>
      <c r="AE440" s="62">
        <v>0</v>
      </c>
      <c r="AF440" s="62">
        <v>0</v>
      </c>
      <c r="AG440" s="62">
        <v>0</v>
      </c>
      <c r="AH440" s="62">
        <v>190</v>
      </c>
      <c r="AI440" s="62">
        <v>0</v>
      </c>
      <c r="AJ440" s="62">
        <v>0</v>
      </c>
      <c r="AK440" s="62" t="s">
        <v>290</v>
      </c>
      <c r="AL440" s="62">
        <v>0</v>
      </c>
      <c r="AM440" s="62">
        <v>19</v>
      </c>
      <c r="AN440" s="62">
        <v>33</v>
      </c>
      <c r="AO440" s="62">
        <v>133</v>
      </c>
      <c r="AP440" s="62">
        <v>115</v>
      </c>
      <c r="AQ440" s="62">
        <v>248</v>
      </c>
      <c r="AR440" t="b">
        <f>IFERROR(MATCH('2019'!A440, '2020'!A:A, 0) &gt;0, FALSE)</f>
        <v>1</v>
      </c>
    </row>
    <row r="441" spans="1:44">
      <c r="A441" s="60" t="s">
        <v>12262</v>
      </c>
      <c r="B441" s="60" t="s">
        <v>12263</v>
      </c>
      <c r="C441" s="60" t="s">
        <v>6177</v>
      </c>
      <c r="D441" s="60" t="s">
        <v>12264</v>
      </c>
      <c r="E441" s="60" t="s">
        <v>1122</v>
      </c>
      <c r="F441" s="60" t="s">
        <v>288</v>
      </c>
      <c r="G441" s="60" t="s">
        <v>1785</v>
      </c>
      <c r="H441" s="60" t="s">
        <v>16138</v>
      </c>
      <c r="I441" s="60" t="s">
        <v>146</v>
      </c>
      <c r="J441" s="61">
        <v>1</v>
      </c>
      <c r="K441" s="61">
        <v>2</v>
      </c>
      <c r="L441" s="61">
        <v>1</v>
      </c>
      <c r="M441" s="61">
        <v>4</v>
      </c>
      <c r="N441" s="62">
        <v>14</v>
      </c>
      <c r="O441" s="62" t="s">
        <v>290</v>
      </c>
      <c r="P441" s="62">
        <v>0</v>
      </c>
      <c r="Q441" s="62">
        <v>0</v>
      </c>
      <c r="R441" s="62">
        <v>0</v>
      </c>
      <c r="S441" s="62">
        <v>0</v>
      </c>
      <c r="T441" s="62">
        <v>0</v>
      </c>
      <c r="U441" s="62">
        <v>0</v>
      </c>
      <c r="V441" s="62">
        <v>0</v>
      </c>
      <c r="W441" s="62">
        <v>0</v>
      </c>
      <c r="X441" s="62">
        <v>0</v>
      </c>
      <c r="Y441" s="62">
        <v>0</v>
      </c>
      <c r="Z441" s="62">
        <v>0</v>
      </c>
      <c r="AA441" s="62">
        <v>0</v>
      </c>
      <c r="AB441" s="62">
        <v>0</v>
      </c>
      <c r="AC441" s="62">
        <v>0</v>
      </c>
      <c r="AD441" s="62">
        <v>0</v>
      </c>
      <c r="AE441" s="62">
        <v>0</v>
      </c>
      <c r="AF441" s="62">
        <v>0</v>
      </c>
      <c r="AG441" s="62">
        <v>0</v>
      </c>
      <c r="AH441" s="62">
        <v>0</v>
      </c>
      <c r="AI441" s="62">
        <v>0</v>
      </c>
      <c r="AJ441" s="62">
        <v>0</v>
      </c>
      <c r="AK441" s="62">
        <v>16</v>
      </c>
      <c r="AL441" s="62">
        <v>0</v>
      </c>
      <c r="AM441" s="62">
        <v>0</v>
      </c>
      <c r="AN441" s="62">
        <v>0</v>
      </c>
      <c r="AO441" s="62" t="s">
        <v>290</v>
      </c>
      <c r="AP441" s="62" t="s">
        <v>290</v>
      </c>
      <c r="AQ441" s="62">
        <v>16</v>
      </c>
      <c r="AR441" t="b">
        <f>IFERROR(MATCH('2019'!A441, '2020'!A:A, 0) &gt;0, FALSE)</f>
        <v>1</v>
      </c>
    </row>
    <row r="442" spans="1:44">
      <c r="A442" s="60" t="s">
        <v>2449</v>
      </c>
      <c r="B442" s="60" t="s">
        <v>2450</v>
      </c>
      <c r="C442" s="60" t="s">
        <v>6234</v>
      </c>
      <c r="D442" s="60" t="s">
        <v>2453</v>
      </c>
      <c r="E442" s="60" t="s">
        <v>1122</v>
      </c>
      <c r="F442" s="60" t="s">
        <v>288</v>
      </c>
      <c r="G442" s="60" t="s">
        <v>2074</v>
      </c>
      <c r="H442" s="60" t="s">
        <v>14784</v>
      </c>
      <c r="I442" s="60" t="s">
        <v>146</v>
      </c>
      <c r="J442" s="61">
        <v>11</v>
      </c>
      <c r="K442" s="61">
        <v>36</v>
      </c>
      <c r="L442" s="61">
        <v>11</v>
      </c>
      <c r="M442" s="61">
        <v>58</v>
      </c>
      <c r="N442" s="62">
        <v>73</v>
      </c>
      <c r="O442" s="62">
        <v>48</v>
      </c>
      <c r="P442" s="62">
        <v>56</v>
      </c>
      <c r="Q442" s="62">
        <v>71</v>
      </c>
      <c r="R442" s="62">
        <v>42</v>
      </c>
      <c r="S442" s="62">
        <v>51</v>
      </c>
      <c r="T442" s="62">
        <v>61</v>
      </c>
      <c r="U442" s="62">
        <v>50</v>
      </c>
      <c r="V442" s="62">
        <v>53</v>
      </c>
      <c r="W442" s="62">
        <v>50</v>
      </c>
      <c r="X442" s="62">
        <v>0</v>
      </c>
      <c r="Y442" s="62">
        <v>0</v>
      </c>
      <c r="Z442" s="62">
        <v>0</v>
      </c>
      <c r="AA442" s="62">
        <v>0</v>
      </c>
      <c r="AB442" s="62">
        <v>0</v>
      </c>
      <c r="AC442" s="62">
        <v>0</v>
      </c>
      <c r="AD442" s="62">
        <v>0</v>
      </c>
      <c r="AE442" s="62">
        <v>0</v>
      </c>
      <c r="AF442" s="62">
        <v>50</v>
      </c>
      <c r="AG442" s="62">
        <v>0</v>
      </c>
      <c r="AH442" s="62">
        <v>14</v>
      </c>
      <c r="AI442" s="62" t="s">
        <v>290</v>
      </c>
      <c r="AJ442" s="62">
        <v>46</v>
      </c>
      <c r="AK442" s="62">
        <v>0</v>
      </c>
      <c r="AL442" s="62" t="s">
        <v>290</v>
      </c>
      <c r="AM442" s="62">
        <v>480</v>
      </c>
      <c r="AN442" s="62">
        <v>62</v>
      </c>
      <c r="AO442" s="62">
        <v>292</v>
      </c>
      <c r="AP442" s="62">
        <v>313</v>
      </c>
      <c r="AQ442" s="62">
        <v>605</v>
      </c>
      <c r="AR442" t="b">
        <f>IFERROR(MATCH('2019'!A442, '2020'!A:A, 0) &gt;0, FALSE)</f>
        <v>1</v>
      </c>
    </row>
    <row r="443" spans="1:44">
      <c r="A443" s="60" t="s">
        <v>2454</v>
      </c>
      <c r="B443" s="60" t="s">
        <v>2455</v>
      </c>
      <c r="C443" s="60" t="s">
        <v>14785</v>
      </c>
      <c r="D443" s="60" t="s">
        <v>2458</v>
      </c>
      <c r="E443" s="60" t="s">
        <v>1122</v>
      </c>
      <c r="F443" s="60" t="s">
        <v>288</v>
      </c>
      <c r="G443" s="60" t="s">
        <v>1865</v>
      </c>
      <c r="H443" s="60" t="s">
        <v>14786</v>
      </c>
      <c r="I443" s="60" t="s">
        <v>146</v>
      </c>
      <c r="J443" s="61">
        <v>2.5</v>
      </c>
      <c r="K443" s="61">
        <v>33</v>
      </c>
      <c r="L443" s="61">
        <v>12.5</v>
      </c>
      <c r="M443" s="61">
        <v>48</v>
      </c>
      <c r="N443" s="62">
        <v>111</v>
      </c>
      <c r="O443" s="62">
        <v>36</v>
      </c>
      <c r="P443" s="62">
        <v>33</v>
      </c>
      <c r="Q443" s="62">
        <v>37</v>
      </c>
      <c r="R443" s="62">
        <v>33</v>
      </c>
      <c r="S443" s="62">
        <v>41</v>
      </c>
      <c r="T443" s="62">
        <v>25</v>
      </c>
      <c r="U443" s="62">
        <v>40</v>
      </c>
      <c r="V443" s="62">
        <v>27</v>
      </c>
      <c r="W443" s="62">
        <v>34</v>
      </c>
      <c r="X443" s="62">
        <v>0</v>
      </c>
      <c r="Y443" s="62">
        <v>0</v>
      </c>
      <c r="Z443" s="62">
        <v>0</v>
      </c>
      <c r="AA443" s="62">
        <v>0</v>
      </c>
      <c r="AB443" s="62">
        <v>0</v>
      </c>
      <c r="AC443" s="62">
        <v>0</v>
      </c>
      <c r="AD443" s="62">
        <v>0</v>
      </c>
      <c r="AE443" s="62">
        <v>0</v>
      </c>
      <c r="AF443" s="62">
        <v>0</v>
      </c>
      <c r="AG443" s="62">
        <v>0</v>
      </c>
      <c r="AH443" s="62">
        <v>0</v>
      </c>
      <c r="AI443" s="62" t="s">
        <v>290</v>
      </c>
      <c r="AJ443" s="62">
        <v>10</v>
      </c>
      <c r="AK443" s="62" t="s">
        <v>290</v>
      </c>
      <c r="AL443" s="62">
        <v>0</v>
      </c>
      <c r="AM443" s="62">
        <v>338</v>
      </c>
      <c r="AN443" s="62">
        <v>66</v>
      </c>
      <c r="AO443" s="62">
        <v>197</v>
      </c>
      <c r="AP443" s="62">
        <v>220</v>
      </c>
      <c r="AQ443" s="62">
        <v>417</v>
      </c>
      <c r="AR443" t="b">
        <f>IFERROR(MATCH('2019'!A443, '2020'!A:A, 0) &gt;0, FALSE)</f>
        <v>1</v>
      </c>
    </row>
    <row r="444" spans="1:44">
      <c r="A444" s="60" t="s">
        <v>2459</v>
      </c>
      <c r="B444" s="60" t="s">
        <v>2460</v>
      </c>
      <c r="C444" s="60" t="s">
        <v>13621</v>
      </c>
      <c r="D444" s="60" t="s">
        <v>2462</v>
      </c>
      <c r="E444" s="60" t="s">
        <v>1420</v>
      </c>
      <c r="F444" s="60" t="s">
        <v>288</v>
      </c>
      <c r="G444" s="60" t="s">
        <v>1421</v>
      </c>
      <c r="H444" s="60" t="s">
        <v>14787</v>
      </c>
      <c r="I444" s="60" t="s">
        <v>146</v>
      </c>
      <c r="J444" s="61">
        <v>3</v>
      </c>
      <c r="K444" s="61">
        <v>18</v>
      </c>
      <c r="L444" s="61">
        <v>6.5</v>
      </c>
      <c r="M444" s="61">
        <v>27.5</v>
      </c>
      <c r="N444" s="62">
        <v>48</v>
      </c>
      <c r="O444" s="62">
        <v>11</v>
      </c>
      <c r="P444" s="62">
        <v>24</v>
      </c>
      <c r="Q444" s="62">
        <v>23</v>
      </c>
      <c r="R444" s="62">
        <v>27</v>
      </c>
      <c r="S444" s="62">
        <v>27</v>
      </c>
      <c r="T444" s="62">
        <v>16</v>
      </c>
      <c r="U444" s="62">
        <v>19</v>
      </c>
      <c r="V444" s="62">
        <v>30</v>
      </c>
      <c r="W444" s="62">
        <v>35</v>
      </c>
      <c r="X444" s="62">
        <v>0</v>
      </c>
      <c r="Y444" s="62">
        <v>0</v>
      </c>
      <c r="Z444" s="62">
        <v>0</v>
      </c>
      <c r="AA444" s="62">
        <v>0</v>
      </c>
      <c r="AB444" s="62">
        <v>0</v>
      </c>
      <c r="AC444" s="62">
        <v>0</v>
      </c>
      <c r="AD444" s="62">
        <v>0</v>
      </c>
      <c r="AE444" s="62">
        <v>0</v>
      </c>
      <c r="AF444" s="62">
        <v>0</v>
      </c>
      <c r="AG444" s="62">
        <v>0</v>
      </c>
      <c r="AH444" s="62">
        <v>49</v>
      </c>
      <c r="AI444" s="62">
        <v>0</v>
      </c>
      <c r="AJ444" s="62" t="s">
        <v>290</v>
      </c>
      <c r="AK444" s="62">
        <v>24</v>
      </c>
      <c r="AL444" s="62" t="s">
        <v>290</v>
      </c>
      <c r="AM444" s="62">
        <v>180</v>
      </c>
      <c r="AN444" s="62" t="s">
        <v>290</v>
      </c>
      <c r="AO444" s="62">
        <v>135</v>
      </c>
      <c r="AP444" s="62">
        <v>125</v>
      </c>
      <c r="AQ444" s="62">
        <v>260</v>
      </c>
      <c r="AR444" t="b">
        <f>IFERROR(MATCH('2019'!A444, '2020'!A:A, 0) &gt;0, FALSE)</f>
        <v>1</v>
      </c>
    </row>
    <row r="445" spans="1:44">
      <c r="A445" s="60" t="s">
        <v>2463</v>
      </c>
      <c r="B445" s="60" t="s">
        <v>2464</v>
      </c>
      <c r="C445" s="60" t="s">
        <v>14788</v>
      </c>
      <c r="D445" s="60" t="s">
        <v>2466</v>
      </c>
      <c r="E445" s="60" t="s">
        <v>1122</v>
      </c>
      <c r="F445" s="60" t="s">
        <v>288</v>
      </c>
      <c r="G445" s="60" t="s">
        <v>2105</v>
      </c>
      <c r="H445" s="60" t="s">
        <v>14789</v>
      </c>
      <c r="I445" s="60" t="s">
        <v>146</v>
      </c>
      <c r="J445" s="61">
        <v>1</v>
      </c>
      <c r="K445" s="61">
        <v>11</v>
      </c>
      <c r="L445" s="61">
        <v>5</v>
      </c>
      <c r="M445" s="61">
        <v>17</v>
      </c>
      <c r="N445" s="62">
        <v>35</v>
      </c>
      <c r="O445" s="62">
        <v>17</v>
      </c>
      <c r="P445" s="62">
        <v>19</v>
      </c>
      <c r="Q445" s="62">
        <v>17</v>
      </c>
      <c r="R445" s="62">
        <v>12</v>
      </c>
      <c r="S445" s="62">
        <v>18</v>
      </c>
      <c r="T445" s="62">
        <v>17</v>
      </c>
      <c r="U445" s="62">
        <v>19</v>
      </c>
      <c r="V445" s="62">
        <v>19</v>
      </c>
      <c r="W445" s="62">
        <v>12</v>
      </c>
      <c r="X445" s="62">
        <v>0</v>
      </c>
      <c r="Y445" s="62">
        <v>0</v>
      </c>
      <c r="Z445" s="62">
        <v>0</v>
      </c>
      <c r="AA445" s="62">
        <v>0</v>
      </c>
      <c r="AB445" s="62">
        <v>0</v>
      </c>
      <c r="AC445" s="62">
        <v>0</v>
      </c>
      <c r="AD445" s="62">
        <v>0</v>
      </c>
      <c r="AE445" s="62">
        <v>0</v>
      </c>
      <c r="AF445" s="62">
        <v>0</v>
      </c>
      <c r="AG445" s="62">
        <v>0</v>
      </c>
      <c r="AH445" s="62">
        <v>168</v>
      </c>
      <c r="AI445" s="62">
        <v>0</v>
      </c>
      <c r="AJ445" s="62">
        <v>0</v>
      </c>
      <c r="AK445" s="62" t="s">
        <v>290</v>
      </c>
      <c r="AL445" s="62">
        <v>0</v>
      </c>
      <c r="AM445" s="62">
        <v>0</v>
      </c>
      <c r="AN445" s="62">
        <v>11</v>
      </c>
      <c r="AO445" s="62">
        <v>89</v>
      </c>
      <c r="AP445" s="62">
        <v>96</v>
      </c>
      <c r="AQ445" s="62">
        <v>185</v>
      </c>
      <c r="AR445" t="b">
        <f>IFERROR(MATCH('2019'!A445, '2020'!A:A, 0) &gt;0, FALSE)</f>
        <v>1</v>
      </c>
    </row>
    <row r="446" spans="1:44">
      <c r="A446" s="60" t="s">
        <v>2467</v>
      </c>
      <c r="B446" s="60" t="s">
        <v>2468</v>
      </c>
      <c r="C446" s="60" t="s">
        <v>14790</v>
      </c>
      <c r="D446" s="60" t="s">
        <v>2470</v>
      </c>
      <c r="E446" s="60" t="s">
        <v>1122</v>
      </c>
      <c r="F446" s="60" t="s">
        <v>288</v>
      </c>
      <c r="G446" s="60" t="s">
        <v>1913</v>
      </c>
      <c r="H446" s="60" t="s">
        <v>14791</v>
      </c>
      <c r="I446" s="60" t="s">
        <v>146</v>
      </c>
      <c r="J446" s="61">
        <v>2.5</v>
      </c>
      <c r="K446" s="61">
        <v>14.5</v>
      </c>
      <c r="L446" s="61">
        <v>8.3000000000000007</v>
      </c>
      <c r="M446" s="61">
        <v>25.3</v>
      </c>
      <c r="N446" s="62">
        <v>36</v>
      </c>
      <c r="O446" s="62">
        <v>24</v>
      </c>
      <c r="P446" s="62">
        <v>24</v>
      </c>
      <c r="Q446" s="62">
        <v>17</v>
      </c>
      <c r="R446" s="62">
        <v>15</v>
      </c>
      <c r="S446" s="62">
        <v>19</v>
      </c>
      <c r="T446" s="62">
        <v>25</v>
      </c>
      <c r="U446" s="62">
        <v>20</v>
      </c>
      <c r="V446" s="62">
        <v>21</v>
      </c>
      <c r="W446" s="62">
        <v>20</v>
      </c>
      <c r="X446" s="62">
        <v>0</v>
      </c>
      <c r="Y446" s="62">
        <v>0</v>
      </c>
      <c r="Z446" s="62">
        <v>0</v>
      </c>
      <c r="AA446" s="62">
        <v>0</v>
      </c>
      <c r="AB446" s="62">
        <v>0</v>
      </c>
      <c r="AC446" s="62">
        <v>0</v>
      </c>
      <c r="AD446" s="62">
        <v>0</v>
      </c>
      <c r="AE446" s="62" t="s">
        <v>290</v>
      </c>
      <c r="AF446" s="62">
        <v>15</v>
      </c>
      <c r="AG446" s="62">
        <v>0</v>
      </c>
      <c r="AH446" s="62">
        <v>0</v>
      </c>
      <c r="AI446" s="62">
        <v>0</v>
      </c>
      <c r="AJ446" s="62">
        <v>0</v>
      </c>
      <c r="AK446" s="62">
        <v>208</v>
      </c>
      <c r="AL446" s="62" t="s">
        <v>290</v>
      </c>
      <c r="AM446" s="62">
        <v>0</v>
      </c>
      <c r="AN446" s="62">
        <v>29</v>
      </c>
      <c r="AO446" s="62">
        <v>130</v>
      </c>
      <c r="AP446" s="62">
        <v>108</v>
      </c>
      <c r="AQ446" s="62">
        <v>238</v>
      </c>
      <c r="AR446" t="b">
        <f>IFERROR(MATCH('2019'!A446, '2020'!A:A, 0) &gt;0, FALSE)</f>
        <v>1</v>
      </c>
    </row>
    <row r="447" spans="1:44">
      <c r="A447" s="60" t="s">
        <v>2471</v>
      </c>
      <c r="B447" s="60" t="s">
        <v>2472</v>
      </c>
      <c r="C447" s="60" t="s">
        <v>6249</v>
      </c>
      <c r="D447" s="60" t="s">
        <v>2474</v>
      </c>
      <c r="E447" s="60" t="s">
        <v>1122</v>
      </c>
      <c r="F447" s="60" t="s">
        <v>288</v>
      </c>
      <c r="G447" s="60" t="s">
        <v>1754</v>
      </c>
      <c r="H447" s="60" t="s">
        <v>14792</v>
      </c>
      <c r="I447" s="60" t="s">
        <v>146</v>
      </c>
      <c r="J447" s="61">
        <v>1</v>
      </c>
      <c r="K447" s="61">
        <v>15</v>
      </c>
      <c r="L447" s="61">
        <v>10</v>
      </c>
      <c r="M447" s="61">
        <v>26</v>
      </c>
      <c r="N447" s="62">
        <v>70</v>
      </c>
      <c r="O447" s="62">
        <v>15</v>
      </c>
      <c r="P447" s="62">
        <v>16</v>
      </c>
      <c r="Q447" s="62" t="s">
        <v>290</v>
      </c>
      <c r="R447" s="62">
        <v>12</v>
      </c>
      <c r="S447" s="62">
        <v>15</v>
      </c>
      <c r="T447" s="62">
        <v>17</v>
      </c>
      <c r="U447" s="62">
        <v>14</v>
      </c>
      <c r="V447" s="62">
        <v>16</v>
      </c>
      <c r="W447" s="62" t="s">
        <v>290</v>
      </c>
      <c r="X447" s="62">
        <v>0</v>
      </c>
      <c r="Y447" s="62">
        <v>0</v>
      </c>
      <c r="Z447" s="62">
        <v>0</v>
      </c>
      <c r="AA447" s="62">
        <v>0</v>
      </c>
      <c r="AB447" s="62">
        <v>0</v>
      </c>
      <c r="AC447" s="62">
        <v>0</v>
      </c>
      <c r="AD447" s="62">
        <v>0</v>
      </c>
      <c r="AE447" s="62">
        <v>0</v>
      </c>
      <c r="AF447" s="62">
        <v>41</v>
      </c>
      <c r="AG447" s="62">
        <v>0</v>
      </c>
      <c r="AH447" s="62">
        <v>81</v>
      </c>
      <c r="AI447" s="62">
        <v>0</v>
      </c>
      <c r="AJ447" s="62" t="s">
        <v>290</v>
      </c>
      <c r="AK447" s="62">
        <v>10</v>
      </c>
      <c r="AL447" s="62">
        <v>0</v>
      </c>
      <c r="AM447" s="62">
        <v>95</v>
      </c>
      <c r="AN447" s="62">
        <v>43</v>
      </c>
      <c r="AO447" s="62">
        <v>122</v>
      </c>
      <c r="AP447" s="62">
        <v>110</v>
      </c>
      <c r="AQ447" s="62">
        <v>232</v>
      </c>
      <c r="AR447" t="b">
        <f>IFERROR(MATCH('2019'!A447, '2020'!A:A, 0) &gt;0, FALSE)</f>
        <v>1</v>
      </c>
    </row>
    <row r="448" spans="1:44">
      <c r="A448" s="60" t="s">
        <v>2475</v>
      </c>
      <c r="B448" s="60" t="s">
        <v>2476</v>
      </c>
      <c r="C448" s="60" t="s">
        <v>6132</v>
      </c>
      <c r="D448" s="60" t="s">
        <v>2477</v>
      </c>
      <c r="E448" s="60" t="s">
        <v>1122</v>
      </c>
      <c r="F448" s="60" t="s">
        <v>288</v>
      </c>
      <c r="G448" s="60" t="s">
        <v>1845</v>
      </c>
      <c r="H448" s="60" t="s">
        <v>14793</v>
      </c>
      <c r="I448" s="60" t="s">
        <v>146</v>
      </c>
      <c r="J448" s="61">
        <v>2.5</v>
      </c>
      <c r="K448" s="61">
        <v>11</v>
      </c>
      <c r="L448" s="61">
        <v>7.5</v>
      </c>
      <c r="M448" s="61">
        <v>21</v>
      </c>
      <c r="N448" s="62">
        <v>40</v>
      </c>
      <c r="O448" s="62">
        <v>19</v>
      </c>
      <c r="P448" s="62">
        <v>22</v>
      </c>
      <c r="Q448" s="62">
        <v>17</v>
      </c>
      <c r="R448" s="62">
        <v>19</v>
      </c>
      <c r="S448" s="62">
        <v>18</v>
      </c>
      <c r="T448" s="62">
        <v>22</v>
      </c>
      <c r="U448" s="62">
        <v>26</v>
      </c>
      <c r="V448" s="62">
        <v>22</v>
      </c>
      <c r="W448" s="62">
        <v>22</v>
      </c>
      <c r="X448" s="62">
        <v>0</v>
      </c>
      <c r="Y448" s="62">
        <v>0</v>
      </c>
      <c r="Z448" s="62">
        <v>0</v>
      </c>
      <c r="AA448" s="62">
        <v>0</v>
      </c>
      <c r="AB448" s="62">
        <v>0</v>
      </c>
      <c r="AC448" s="62">
        <v>0</v>
      </c>
      <c r="AD448" s="62">
        <v>0</v>
      </c>
      <c r="AE448" s="62">
        <v>0</v>
      </c>
      <c r="AF448" s="62">
        <v>0</v>
      </c>
      <c r="AG448" s="62">
        <v>0</v>
      </c>
      <c r="AH448" s="62">
        <v>22</v>
      </c>
      <c r="AI448" s="62">
        <v>0</v>
      </c>
      <c r="AJ448" s="62" t="s">
        <v>290</v>
      </c>
      <c r="AK448" s="62">
        <v>198</v>
      </c>
      <c r="AL448" s="62">
        <v>0</v>
      </c>
      <c r="AM448" s="62" t="s">
        <v>290</v>
      </c>
      <c r="AN448" s="62">
        <v>0</v>
      </c>
      <c r="AO448" s="62">
        <v>127</v>
      </c>
      <c r="AP448" s="62">
        <v>100</v>
      </c>
      <c r="AQ448" s="62">
        <v>227</v>
      </c>
      <c r="AR448" t="b">
        <f>IFERROR(MATCH('2019'!A448, '2020'!A:A, 0) &gt;0, FALSE)</f>
        <v>1</v>
      </c>
    </row>
    <row r="449" spans="1:44">
      <c r="A449" s="60" t="s">
        <v>2478</v>
      </c>
      <c r="B449" s="60" t="s">
        <v>2479</v>
      </c>
      <c r="C449" s="60" t="s">
        <v>14794</v>
      </c>
      <c r="D449" s="60" t="s">
        <v>2482</v>
      </c>
      <c r="E449" s="60" t="s">
        <v>1122</v>
      </c>
      <c r="F449" s="60" t="s">
        <v>288</v>
      </c>
      <c r="G449" s="60" t="s">
        <v>2105</v>
      </c>
      <c r="H449" s="60" t="s">
        <v>14795</v>
      </c>
      <c r="I449" s="60" t="s">
        <v>146</v>
      </c>
      <c r="J449" s="61">
        <v>1</v>
      </c>
      <c r="K449" s="61">
        <v>12</v>
      </c>
      <c r="L449" s="61">
        <v>9</v>
      </c>
      <c r="M449" s="61">
        <v>22</v>
      </c>
      <c r="N449" s="62">
        <v>31</v>
      </c>
      <c r="O449" s="62">
        <v>22</v>
      </c>
      <c r="P449" s="62">
        <v>13</v>
      </c>
      <c r="Q449" s="62">
        <v>24</v>
      </c>
      <c r="R449" s="62">
        <v>25</v>
      </c>
      <c r="S449" s="62">
        <v>30</v>
      </c>
      <c r="T449" s="62">
        <v>19</v>
      </c>
      <c r="U449" s="62">
        <v>26</v>
      </c>
      <c r="V449" s="62">
        <v>30</v>
      </c>
      <c r="W449" s="62">
        <v>29</v>
      </c>
      <c r="X449" s="62">
        <v>0</v>
      </c>
      <c r="Y449" s="62">
        <v>0</v>
      </c>
      <c r="Z449" s="62">
        <v>0</v>
      </c>
      <c r="AA449" s="62">
        <v>0</v>
      </c>
      <c r="AB449" s="62">
        <v>0</v>
      </c>
      <c r="AC449" s="62">
        <v>0</v>
      </c>
      <c r="AD449" s="62">
        <v>0</v>
      </c>
      <c r="AE449" s="62">
        <v>0</v>
      </c>
      <c r="AF449" s="62">
        <v>0</v>
      </c>
      <c r="AG449" s="62">
        <v>0</v>
      </c>
      <c r="AH449" s="62">
        <v>233</v>
      </c>
      <c r="AI449" s="62" t="s">
        <v>290</v>
      </c>
      <c r="AJ449" s="62" t="s">
        <v>290</v>
      </c>
      <c r="AK449" s="62" t="s">
        <v>290</v>
      </c>
      <c r="AL449" s="62" t="s">
        <v>290</v>
      </c>
      <c r="AM449" s="62" t="s">
        <v>290</v>
      </c>
      <c r="AN449" s="62" t="s">
        <v>290</v>
      </c>
      <c r="AO449" s="62">
        <v>122</v>
      </c>
      <c r="AP449" s="62">
        <v>127</v>
      </c>
      <c r="AQ449" s="62">
        <v>249</v>
      </c>
      <c r="AR449" t="b">
        <f>IFERROR(MATCH('2019'!A449, '2020'!A:A, 0) &gt;0, FALSE)</f>
        <v>1</v>
      </c>
    </row>
    <row r="450" spans="1:44">
      <c r="A450" s="60" t="s">
        <v>2483</v>
      </c>
      <c r="B450" s="60" t="s">
        <v>2484</v>
      </c>
      <c r="C450" s="60" t="s">
        <v>15679</v>
      </c>
      <c r="D450" s="60" t="s">
        <v>2486</v>
      </c>
      <c r="E450" s="60" t="s">
        <v>1122</v>
      </c>
      <c r="F450" s="60" t="s">
        <v>288</v>
      </c>
      <c r="G450" s="60" t="s">
        <v>2074</v>
      </c>
      <c r="H450" s="60" t="s">
        <v>14796</v>
      </c>
      <c r="I450" s="60" t="s">
        <v>146</v>
      </c>
      <c r="J450" s="61">
        <v>1</v>
      </c>
      <c r="K450" s="61">
        <v>26</v>
      </c>
      <c r="L450" s="61">
        <v>3</v>
      </c>
      <c r="M450" s="61">
        <v>30</v>
      </c>
      <c r="N450" s="62">
        <v>71</v>
      </c>
      <c r="O450" s="62">
        <v>34</v>
      </c>
      <c r="P450" s="62">
        <v>25</v>
      </c>
      <c r="Q450" s="62">
        <v>34</v>
      </c>
      <c r="R450" s="62">
        <v>24</v>
      </c>
      <c r="S450" s="62">
        <v>31</v>
      </c>
      <c r="T450" s="62">
        <v>26</v>
      </c>
      <c r="U450" s="62">
        <v>25</v>
      </c>
      <c r="V450" s="62">
        <v>43</v>
      </c>
      <c r="W450" s="62">
        <v>35</v>
      </c>
      <c r="X450" s="62">
        <v>0</v>
      </c>
      <c r="Y450" s="62">
        <v>0</v>
      </c>
      <c r="Z450" s="62">
        <v>0</v>
      </c>
      <c r="AA450" s="62">
        <v>0</v>
      </c>
      <c r="AB450" s="62">
        <v>0</v>
      </c>
      <c r="AC450" s="62">
        <v>0</v>
      </c>
      <c r="AD450" s="62">
        <v>0</v>
      </c>
      <c r="AE450" s="62">
        <v>0</v>
      </c>
      <c r="AF450" s="62">
        <v>0</v>
      </c>
      <c r="AG450" s="62">
        <v>0</v>
      </c>
      <c r="AH450" s="62">
        <v>0</v>
      </c>
      <c r="AI450" s="62" t="s">
        <v>290</v>
      </c>
      <c r="AJ450" s="62">
        <v>11</v>
      </c>
      <c r="AK450" s="62" t="s">
        <v>290</v>
      </c>
      <c r="AL450" s="62" t="s">
        <v>290</v>
      </c>
      <c r="AM450" s="62">
        <v>310</v>
      </c>
      <c r="AN450" s="62">
        <v>21</v>
      </c>
      <c r="AO450" s="62">
        <v>182</v>
      </c>
      <c r="AP450" s="62">
        <v>166</v>
      </c>
      <c r="AQ450" s="62">
        <v>348</v>
      </c>
      <c r="AR450" t="b">
        <f>IFERROR(MATCH('2019'!A450, '2020'!A:A, 0) &gt;0, FALSE)</f>
        <v>1</v>
      </c>
    </row>
    <row r="451" spans="1:44">
      <c r="A451" s="60" t="s">
        <v>2487</v>
      </c>
      <c r="B451" s="60" t="s">
        <v>2488</v>
      </c>
      <c r="C451" s="60" t="s">
        <v>13624</v>
      </c>
      <c r="D451" s="60" t="s">
        <v>2490</v>
      </c>
      <c r="E451" s="60" t="s">
        <v>1122</v>
      </c>
      <c r="F451" s="60" t="s">
        <v>288</v>
      </c>
      <c r="G451" s="60" t="s">
        <v>1830</v>
      </c>
      <c r="H451" s="60" t="s">
        <v>14797</v>
      </c>
      <c r="I451" s="60" t="s">
        <v>146</v>
      </c>
      <c r="J451" s="61">
        <v>3</v>
      </c>
      <c r="K451" s="61">
        <v>11</v>
      </c>
      <c r="L451" s="61">
        <v>6</v>
      </c>
      <c r="M451" s="61">
        <v>20</v>
      </c>
      <c r="N451" s="62">
        <v>35</v>
      </c>
      <c r="O451" s="62">
        <v>16</v>
      </c>
      <c r="P451" s="62">
        <v>16</v>
      </c>
      <c r="Q451" s="62">
        <v>17</v>
      </c>
      <c r="R451" s="62">
        <v>23</v>
      </c>
      <c r="S451" s="62">
        <v>29</v>
      </c>
      <c r="T451" s="62">
        <v>14</v>
      </c>
      <c r="U451" s="62" t="s">
        <v>290</v>
      </c>
      <c r="V451" s="62">
        <v>17</v>
      </c>
      <c r="W451" s="62">
        <v>12</v>
      </c>
      <c r="X451" s="62">
        <v>0</v>
      </c>
      <c r="Y451" s="62">
        <v>0</v>
      </c>
      <c r="Z451" s="62">
        <v>0</v>
      </c>
      <c r="AA451" s="62">
        <v>0</v>
      </c>
      <c r="AB451" s="62">
        <v>0</v>
      </c>
      <c r="AC451" s="62">
        <v>0</v>
      </c>
      <c r="AD451" s="62">
        <v>0</v>
      </c>
      <c r="AE451" s="62">
        <v>0</v>
      </c>
      <c r="AF451" s="62">
        <v>0</v>
      </c>
      <c r="AG451" s="62">
        <v>0</v>
      </c>
      <c r="AH451" s="62">
        <v>156</v>
      </c>
      <c r="AI451" s="62" t="s">
        <v>290</v>
      </c>
      <c r="AJ451" s="62">
        <v>0</v>
      </c>
      <c r="AK451" s="62" t="s">
        <v>290</v>
      </c>
      <c r="AL451" s="62">
        <v>0</v>
      </c>
      <c r="AM451" s="62" t="s">
        <v>290</v>
      </c>
      <c r="AN451" s="62">
        <v>19</v>
      </c>
      <c r="AO451" s="62">
        <v>96</v>
      </c>
      <c r="AP451" s="62">
        <v>92</v>
      </c>
      <c r="AQ451" s="62">
        <v>188</v>
      </c>
      <c r="AR451" t="b">
        <f>IFERROR(MATCH('2019'!A451, '2020'!A:A, 0) &gt;0, FALSE)</f>
        <v>1</v>
      </c>
    </row>
    <row r="452" spans="1:44">
      <c r="A452" s="60" t="s">
        <v>2491</v>
      </c>
      <c r="B452" s="60" t="s">
        <v>9447</v>
      </c>
      <c r="C452" s="60" t="s">
        <v>15681</v>
      </c>
      <c r="D452" s="60" t="s">
        <v>2494</v>
      </c>
      <c r="E452" s="60" t="s">
        <v>1122</v>
      </c>
      <c r="F452" s="60" t="s">
        <v>288</v>
      </c>
      <c r="G452" s="60" t="s">
        <v>1865</v>
      </c>
      <c r="H452" s="60" t="s">
        <v>14798</v>
      </c>
      <c r="I452" s="60" t="s">
        <v>146</v>
      </c>
      <c r="J452" s="61">
        <v>2</v>
      </c>
      <c r="K452" s="61">
        <v>21</v>
      </c>
      <c r="L452" s="61">
        <v>11</v>
      </c>
      <c r="M452" s="61">
        <v>34</v>
      </c>
      <c r="N452" s="62">
        <v>53</v>
      </c>
      <c r="O452" s="62">
        <v>36</v>
      </c>
      <c r="P452" s="62">
        <v>25</v>
      </c>
      <c r="Q452" s="62">
        <v>27</v>
      </c>
      <c r="R452" s="62">
        <v>24</v>
      </c>
      <c r="S452" s="62">
        <v>21</v>
      </c>
      <c r="T452" s="62">
        <v>24</v>
      </c>
      <c r="U452" s="62">
        <v>35</v>
      </c>
      <c r="V452" s="62">
        <v>24</v>
      </c>
      <c r="W452" s="62">
        <v>23</v>
      </c>
      <c r="X452" s="62">
        <v>0</v>
      </c>
      <c r="Y452" s="62">
        <v>0</v>
      </c>
      <c r="Z452" s="62">
        <v>0</v>
      </c>
      <c r="AA452" s="62">
        <v>0</v>
      </c>
      <c r="AB452" s="62">
        <v>0</v>
      </c>
      <c r="AC452" s="62">
        <v>0</v>
      </c>
      <c r="AD452" s="62">
        <v>0</v>
      </c>
      <c r="AE452" s="62">
        <v>0</v>
      </c>
      <c r="AF452" s="62" t="s">
        <v>290</v>
      </c>
      <c r="AG452" s="62">
        <v>0</v>
      </c>
      <c r="AH452" s="62">
        <v>80</v>
      </c>
      <c r="AI452" s="62">
        <v>0</v>
      </c>
      <c r="AJ452" s="62">
        <v>14</v>
      </c>
      <c r="AK452" s="62">
        <v>13</v>
      </c>
      <c r="AL452" s="62">
        <v>0</v>
      </c>
      <c r="AM452" s="62">
        <v>177</v>
      </c>
      <c r="AN452" s="62">
        <v>16</v>
      </c>
      <c r="AO452" s="62">
        <v>151</v>
      </c>
      <c r="AP452" s="62">
        <v>149</v>
      </c>
      <c r="AQ452" s="62">
        <v>300</v>
      </c>
      <c r="AR452" t="b">
        <f>IFERROR(MATCH('2019'!A452, '2020'!A:A, 0) &gt;0, FALSE)</f>
        <v>1</v>
      </c>
    </row>
    <row r="453" spans="1:44">
      <c r="A453" s="60" t="s">
        <v>2495</v>
      </c>
      <c r="B453" s="60" t="s">
        <v>2496</v>
      </c>
      <c r="C453" s="60" t="s">
        <v>9452</v>
      </c>
      <c r="D453" s="60" t="s">
        <v>2499</v>
      </c>
      <c r="E453" s="60" t="s">
        <v>1122</v>
      </c>
      <c r="F453" s="60" t="s">
        <v>288</v>
      </c>
      <c r="G453" s="60" t="s">
        <v>2105</v>
      </c>
      <c r="H453" s="60" t="s">
        <v>14799</v>
      </c>
      <c r="I453" s="60" t="s">
        <v>146</v>
      </c>
      <c r="J453" s="61">
        <v>2</v>
      </c>
      <c r="K453" s="61">
        <v>22</v>
      </c>
      <c r="L453" s="61">
        <v>7</v>
      </c>
      <c r="M453" s="61">
        <v>31</v>
      </c>
      <c r="N453" s="62">
        <v>65</v>
      </c>
      <c r="O453" s="62">
        <v>47</v>
      </c>
      <c r="P453" s="62">
        <v>34</v>
      </c>
      <c r="Q453" s="62">
        <v>43</v>
      </c>
      <c r="R453" s="62">
        <v>35</v>
      </c>
      <c r="S453" s="62">
        <v>49</v>
      </c>
      <c r="T453" s="62">
        <v>45</v>
      </c>
      <c r="U453" s="62">
        <v>40</v>
      </c>
      <c r="V453" s="62">
        <v>45</v>
      </c>
      <c r="W453" s="62">
        <v>38</v>
      </c>
      <c r="X453" s="62">
        <v>0</v>
      </c>
      <c r="Y453" s="62">
        <v>0</v>
      </c>
      <c r="Z453" s="62">
        <v>0</v>
      </c>
      <c r="AA453" s="62">
        <v>0</v>
      </c>
      <c r="AB453" s="62">
        <v>0</v>
      </c>
      <c r="AC453" s="62">
        <v>0</v>
      </c>
      <c r="AD453" s="62">
        <v>0</v>
      </c>
      <c r="AE453" s="62">
        <v>0</v>
      </c>
      <c r="AF453" s="62">
        <v>0</v>
      </c>
      <c r="AG453" s="62">
        <v>0</v>
      </c>
      <c r="AH453" s="62">
        <v>427</v>
      </c>
      <c r="AI453" s="62">
        <v>0</v>
      </c>
      <c r="AJ453" s="62">
        <v>0</v>
      </c>
      <c r="AK453" s="62" t="s">
        <v>290</v>
      </c>
      <c r="AL453" s="62">
        <v>0</v>
      </c>
      <c r="AM453" s="62" t="s">
        <v>290</v>
      </c>
      <c r="AN453" s="62" t="s">
        <v>290</v>
      </c>
      <c r="AO453" s="62">
        <v>213</v>
      </c>
      <c r="AP453" s="62">
        <v>228</v>
      </c>
      <c r="AQ453" s="62">
        <v>441</v>
      </c>
      <c r="AR453" t="b">
        <f>IFERROR(MATCH('2019'!A453, '2020'!A:A, 0) &gt;0, FALSE)</f>
        <v>1</v>
      </c>
    </row>
    <row r="454" spans="1:44">
      <c r="A454" s="60" t="s">
        <v>2500</v>
      </c>
      <c r="B454" s="60" t="s">
        <v>2501</v>
      </c>
      <c r="C454" s="60" t="s">
        <v>6270</v>
      </c>
      <c r="D454" s="60" t="s">
        <v>2504</v>
      </c>
      <c r="E454" s="60" t="s">
        <v>1122</v>
      </c>
      <c r="F454" s="60" t="s">
        <v>288</v>
      </c>
      <c r="G454" s="60" t="s">
        <v>1754</v>
      </c>
      <c r="H454" s="60" t="s">
        <v>14800</v>
      </c>
      <c r="I454" s="60" t="s">
        <v>146</v>
      </c>
      <c r="J454" s="61">
        <v>2</v>
      </c>
      <c r="K454" s="61">
        <v>15</v>
      </c>
      <c r="L454" s="61">
        <v>5</v>
      </c>
      <c r="M454" s="61">
        <v>22</v>
      </c>
      <c r="N454" s="62">
        <v>51</v>
      </c>
      <c r="O454" s="62">
        <v>18</v>
      </c>
      <c r="P454" s="62">
        <v>21</v>
      </c>
      <c r="Q454" s="62">
        <v>19</v>
      </c>
      <c r="R454" s="62">
        <v>13</v>
      </c>
      <c r="S454" s="62">
        <v>11</v>
      </c>
      <c r="T454" s="62">
        <v>16</v>
      </c>
      <c r="U454" s="62">
        <v>12</v>
      </c>
      <c r="V454" s="62">
        <v>12</v>
      </c>
      <c r="W454" s="62" t="s">
        <v>290</v>
      </c>
      <c r="X454" s="62">
        <v>0</v>
      </c>
      <c r="Y454" s="62">
        <v>0</v>
      </c>
      <c r="Z454" s="62">
        <v>0</v>
      </c>
      <c r="AA454" s="62">
        <v>0</v>
      </c>
      <c r="AB454" s="62">
        <v>0</v>
      </c>
      <c r="AC454" s="62">
        <v>0</v>
      </c>
      <c r="AD454" s="62">
        <v>0</v>
      </c>
      <c r="AE454" s="62">
        <v>0</v>
      </c>
      <c r="AF454" s="62" t="s">
        <v>290</v>
      </c>
      <c r="AG454" s="62">
        <v>0</v>
      </c>
      <c r="AH454" s="62">
        <v>13</v>
      </c>
      <c r="AI454" s="62">
        <v>0</v>
      </c>
      <c r="AJ454" s="62" t="s">
        <v>290</v>
      </c>
      <c r="AK454" s="62">
        <v>0</v>
      </c>
      <c r="AL454" s="62">
        <v>0</v>
      </c>
      <c r="AM454" s="62">
        <v>156</v>
      </c>
      <c r="AN454" s="62">
        <v>13</v>
      </c>
      <c r="AO454" s="62">
        <v>84</v>
      </c>
      <c r="AP454" s="62">
        <v>99</v>
      </c>
      <c r="AQ454" s="62">
        <v>183</v>
      </c>
      <c r="AR454" t="b">
        <f>IFERROR(MATCH('2019'!A454, '2020'!A:A, 0) &gt;0, FALSE)</f>
        <v>1</v>
      </c>
    </row>
    <row r="455" spans="1:44">
      <c r="A455" s="60" t="s">
        <v>2505</v>
      </c>
      <c r="B455" s="60" t="s">
        <v>2506</v>
      </c>
      <c r="C455" s="60" t="s">
        <v>14801</v>
      </c>
      <c r="D455" s="60" t="s">
        <v>2507</v>
      </c>
      <c r="E455" s="60" t="s">
        <v>1122</v>
      </c>
      <c r="F455" s="60" t="s">
        <v>288</v>
      </c>
      <c r="G455" s="60" t="s">
        <v>2069</v>
      </c>
      <c r="H455" s="60" t="s">
        <v>14802</v>
      </c>
      <c r="I455" s="60" t="s">
        <v>146</v>
      </c>
      <c r="J455" s="61">
        <v>2</v>
      </c>
      <c r="K455" s="61">
        <v>16</v>
      </c>
      <c r="L455" s="61">
        <v>10</v>
      </c>
      <c r="M455" s="61">
        <v>28</v>
      </c>
      <c r="N455" s="62">
        <v>50</v>
      </c>
      <c r="O455" s="62">
        <v>30</v>
      </c>
      <c r="P455" s="62">
        <v>29</v>
      </c>
      <c r="Q455" s="62">
        <v>31</v>
      </c>
      <c r="R455" s="62">
        <v>17</v>
      </c>
      <c r="S455" s="62">
        <v>23</v>
      </c>
      <c r="T455" s="62">
        <v>24</v>
      </c>
      <c r="U455" s="62">
        <v>25</v>
      </c>
      <c r="V455" s="62">
        <v>24</v>
      </c>
      <c r="W455" s="62">
        <v>17</v>
      </c>
      <c r="X455" s="62">
        <v>0</v>
      </c>
      <c r="Y455" s="62">
        <v>0</v>
      </c>
      <c r="Z455" s="62">
        <v>0</v>
      </c>
      <c r="AA455" s="62">
        <v>0</v>
      </c>
      <c r="AB455" s="62">
        <v>0</v>
      </c>
      <c r="AC455" s="62">
        <v>0</v>
      </c>
      <c r="AD455" s="62">
        <v>0</v>
      </c>
      <c r="AE455" s="62">
        <v>0</v>
      </c>
      <c r="AF455" s="62">
        <v>0</v>
      </c>
      <c r="AG455" s="62">
        <v>0</v>
      </c>
      <c r="AH455" s="62">
        <v>51</v>
      </c>
      <c r="AI455" s="62">
        <v>0</v>
      </c>
      <c r="AJ455" s="62" t="s">
        <v>290</v>
      </c>
      <c r="AK455" s="62" t="s">
        <v>290</v>
      </c>
      <c r="AL455" s="62">
        <v>0</v>
      </c>
      <c r="AM455" s="62">
        <v>168</v>
      </c>
      <c r="AN455" s="62">
        <v>40</v>
      </c>
      <c r="AO455" s="62">
        <v>132</v>
      </c>
      <c r="AP455" s="62">
        <v>138</v>
      </c>
      <c r="AQ455" s="62">
        <v>270</v>
      </c>
      <c r="AR455" t="b">
        <f>IFERROR(MATCH('2019'!A455, '2020'!A:A, 0) &gt;0, FALSE)</f>
        <v>1</v>
      </c>
    </row>
    <row r="456" spans="1:44">
      <c r="A456" s="60" t="s">
        <v>2508</v>
      </c>
      <c r="B456" s="60" t="s">
        <v>2509</v>
      </c>
      <c r="C456" s="60" t="s">
        <v>14803</v>
      </c>
      <c r="D456" s="60" t="s">
        <v>2512</v>
      </c>
      <c r="E456" s="60" t="s">
        <v>1122</v>
      </c>
      <c r="F456" s="60" t="s">
        <v>288</v>
      </c>
      <c r="G456" s="60" t="s">
        <v>2257</v>
      </c>
      <c r="H456" s="60" t="s">
        <v>14804</v>
      </c>
      <c r="I456" s="60" t="s">
        <v>146</v>
      </c>
      <c r="J456" s="61">
        <v>1</v>
      </c>
      <c r="K456" s="61">
        <v>14</v>
      </c>
      <c r="L456" s="61">
        <v>6.5</v>
      </c>
      <c r="M456" s="61">
        <v>21.5</v>
      </c>
      <c r="N456" s="62">
        <v>65</v>
      </c>
      <c r="O456" s="62">
        <v>20</v>
      </c>
      <c r="P456" s="62">
        <v>11</v>
      </c>
      <c r="Q456" s="62">
        <v>17</v>
      </c>
      <c r="R456" s="62">
        <v>25</v>
      </c>
      <c r="S456" s="62">
        <v>20</v>
      </c>
      <c r="T456" s="62">
        <v>24</v>
      </c>
      <c r="U456" s="62">
        <v>18</v>
      </c>
      <c r="V456" s="62">
        <v>34</v>
      </c>
      <c r="W456" s="62">
        <v>23</v>
      </c>
      <c r="X456" s="62">
        <v>0</v>
      </c>
      <c r="Y456" s="62">
        <v>0</v>
      </c>
      <c r="Z456" s="62">
        <v>0</v>
      </c>
      <c r="AA456" s="62">
        <v>0</v>
      </c>
      <c r="AB456" s="62">
        <v>0</v>
      </c>
      <c r="AC456" s="62">
        <v>0</v>
      </c>
      <c r="AD456" s="62">
        <v>0</v>
      </c>
      <c r="AE456" s="62">
        <v>0</v>
      </c>
      <c r="AF456" s="62">
        <v>0</v>
      </c>
      <c r="AG456" s="62">
        <v>0</v>
      </c>
      <c r="AH456" s="62">
        <v>55</v>
      </c>
      <c r="AI456" s="62" t="s">
        <v>290</v>
      </c>
      <c r="AJ456" s="62">
        <v>22</v>
      </c>
      <c r="AK456" s="62" t="s">
        <v>290</v>
      </c>
      <c r="AL456" s="62" t="s">
        <v>290</v>
      </c>
      <c r="AM456" s="62">
        <v>154</v>
      </c>
      <c r="AN456" s="62">
        <v>21</v>
      </c>
      <c r="AO456" s="62">
        <v>137</v>
      </c>
      <c r="AP456" s="62">
        <v>120</v>
      </c>
      <c r="AQ456" s="62">
        <v>257</v>
      </c>
      <c r="AR456" t="b">
        <f>IFERROR(MATCH('2019'!A456, '2020'!A:A, 0) &gt;0, FALSE)</f>
        <v>1</v>
      </c>
    </row>
    <row r="457" spans="1:44">
      <c r="A457" s="60" t="s">
        <v>2513</v>
      </c>
      <c r="B457" s="60" t="s">
        <v>2514</v>
      </c>
      <c r="C457" s="60" t="s">
        <v>12296</v>
      </c>
      <c r="D457" s="60" t="s">
        <v>2516</v>
      </c>
      <c r="E457" s="60" t="s">
        <v>1122</v>
      </c>
      <c r="F457" s="60" t="s">
        <v>288</v>
      </c>
      <c r="G457" s="60" t="s">
        <v>1785</v>
      </c>
      <c r="H457" s="60" t="s">
        <v>14807</v>
      </c>
      <c r="I457" s="60" t="s">
        <v>146</v>
      </c>
      <c r="J457" s="61">
        <v>2</v>
      </c>
      <c r="K457" s="61">
        <v>7</v>
      </c>
      <c r="L457" s="61">
        <v>2</v>
      </c>
      <c r="M457" s="61">
        <v>11</v>
      </c>
      <c r="N457" s="62">
        <v>18</v>
      </c>
      <c r="O457" s="62" t="s">
        <v>290</v>
      </c>
      <c r="P457" s="62" t="s">
        <v>290</v>
      </c>
      <c r="Q457" s="62" t="s">
        <v>290</v>
      </c>
      <c r="R457" s="62" t="s">
        <v>290</v>
      </c>
      <c r="S457" s="62" t="s">
        <v>290</v>
      </c>
      <c r="T457" s="62" t="s">
        <v>290</v>
      </c>
      <c r="U457" s="62" t="s">
        <v>290</v>
      </c>
      <c r="V457" s="62">
        <v>0</v>
      </c>
      <c r="W457" s="62">
        <v>0</v>
      </c>
      <c r="X457" s="62">
        <v>0</v>
      </c>
      <c r="Y457" s="62">
        <v>0</v>
      </c>
      <c r="Z457" s="62">
        <v>0</v>
      </c>
      <c r="AA457" s="62">
        <v>0</v>
      </c>
      <c r="AB457" s="62">
        <v>0</v>
      </c>
      <c r="AC457" s="62">
        <v>0</v>
      </c>
      <c r="AD457" s="62">
        <v>0</v>
      </c>
      <c r="AE457" s="62">
        <v>0</v>
      </c>
      <c r="AF457" s="62">
        <v>0</v>
      </c>
      <c r="AG457" s="62">
        <v>0</v>
      </c>
      <c r="AH457" s="62">
        <v>0</v>
      </c>
      <c r="AI457" s="62">
        <v>0</v>
      </c>
      <c r="AJ457" s="62">
        <v>0</v>
      </c>
      <c r="AK457" s="62">
        <v>43</v>
      </c>
      <c r="AL457" s="62">
        <v>0</v>
      </c>
      <c r="AM457" s="62">
        <v>0</v>
      </c>
      <c r="AN457" s="62">
        <v>0</v>
      </c>
      <c r="AO457" s="62">
        <v>20</v>
      </c>
      <c r="AP457" s="62">
        <v>23</v>
      </c>
      <c r="AQ457" s="62">
        <v>43</v>
      </c>
      <c r="AR457" t="b">
        <f>IFERROR(MATCH('2019'!A457, '2020'!A:A, 0) &gt;0, FALSE)</f>
        <v>1</v>
      </c>
    </row>
    <row r="458" spans="1:44">
      <c r="A458" s="60" t="s">
        <v>6279</v>
      </c>
      <c r="B458" s="60" t="s">
        <v>6280</v>
      </c>
      <c r="C458" s="60" t="s">
        <v>13630</v>
      </c>
      <c r="D458" s="60" t="s">
        <v>6282</v>
      </c>
      <c r="E458" s="60" t="s">
        <v>1122</v>
      </c>
      <c r="F458" s="60" t="s">
        <v>288</v>
      </c>
      <c r="G458" s="60" t="s">
        <v>1760</v>
      </c>
      <c r="H458" s="60" t="s">
        <v>14808</v>
      </c>
      <c r="I458" s="60" t="s">
        <v>146</v>
      </c>
      <c r="J458" s="61">
        <v>1</v>
      </c>
      <c r="K458" s="61">
        <v>4</v>
      </c>
      <c r="L458" s="61">
        <v>0</v>
      </c>
      <c r="M458" s="61">
        <v>5</v>
      </c>
      <c r="N458" s="62" t="s">
        <v>290</v>
      </c>
      <c r="O458" s="62" t="s">
        <v>290</v>
      </c>
      <c r="P458" s="62" t="s">
        <v>290</v>
      </c>
      <c r="Q458" s="62" t="s">
        <v>290</v>
      </c>
      <c r="R458" s="62" t="s">
        <v>290</v>
      </c>
      <c r="S458" s="62" t="s">
        <v>290</v>
      </c>
      <c r="T458" s="62" t="s">
        <v>290</v>
      </c>
      <c r="U458" s="62" t="s">
        <v>290</v>
      </c>
      <c r="V458" s="62" t="s">
        <v>290</v>
      </c>
      <c r="W458" s="62">
        <v>0</v>
      </c>
      <c r="X458" s="62">
        <v>0</v>
      </c>
      <c r="Y458" s="62">
        <v>0</v>
      </c>
      <c r="Z458" s="62">
        <v>0</v>
      </c>
      <c r="AA458" s="62">
        <v>0</v>
      </c>
      <c r="AB458" s="62">
        <v>0</v>
      </c>
      <c r="AC458" s="62">
        <v>0</v>
      </c>
      <c r="AD458" s="62">
        <v>0</v>
      </c>
      <c r="AE458" s="62">
        <v>0</v>
      </c>
      <c r="AF458" s="62">
        <v>0</v>
      </c>
      <c r="AG458" s="62">
        <v>0</v>
      </c>
      <c r="AH458" s="62">
        <v>0</v>
      </c>
      <c r="AI458" s="62">
        <v>0</v>
      </c>
      <c r="AJ458" s="62">
        <v>0</v>
      </c>
      <c r="AK458" s="62">
        <v>43</v>
      </c>
      <c r="AL458" s="62">
        <v>0</v>
      </c>
      <c r="AM458" s="62">
        <v>0</v>
      </c>
      <c r="AN458" s="62">
        <v>0</v>
      </c>
      <c r="AO458" s="62">
        <v>15</v>
      </c>
      <c r="AP458" s="62">
        <v>28</v>
      </c>
      <c r="AQ458" s="62">
        <v>43</v>
      </c>
      <c r="AR458" t="b">
        <f>IFERROR(MATCH('2019'!A458, '2020'!A:A, 0) &gt;0, FALSE)</f>
        <v>0</v>
      </c>
    </row>
    <row r="459" spans="1:44">
      <c r="A459" s="60" t="s">
        <v>2517</v>
      </c>
      <c r="B459" s="60" t="s">
        <v>9483</v>
      </c>
      <c r="C459" s="60" t="s">
        <v>12310</v>
      </c>
      <c r="D459" s="60" t="s">
        <v>2520</v>
      </c>
      <c r="E459" s="60" t="s">
        <v>1122</v>
      </c>
      <c r="F459" s="60" t="s">
        <v>288</v>
      </c>
      <c r="G459" s="60" t="s">
        <v>1770</v>
      </c>
      <c r="H459" s="60" t="s">
        <v>14809</v>
      </c>
      <c r="I459" s="60" t="s">
        <v>146</v>
      </c>
      <c r="J459" s="61">
        <v>6</v>
      </c>
      <c r="K459" s="61">
        <v>31</v>
      </c>
      <c r="L459" s="61">
        <v>6</v>
      </c>
      <c r="M459" s="61">
        <v>43</v>
      </c>
      <c r="N459" s="62">
        <v>65</v>
      </c>
      <c r="O459" s="62">
        <v>33</v>
      </c>
      <c r="P459" s="62">
        <v>49</v>
      </c>
      <c r="Q459" s="62">
        <v>33</v>
      </c>
      <c r="R459" s="62">
        <v>31</v>
      </c>
      <c r="S459" s="62">
        <v>33</v>
      </c>
      <c r="T459" s="62">
        <v>23</v>
      </c>
      <c r="U459" s="62">
        <v>20</v>
      </c>
      <c r="V459" s="62">
        <v>19</v>
      </c>
      <c r="W459" s="62">
        <v>17</v>
      </c>
      <c r="X459" s="62">
        <v>0</v>
      </c>
      <c r="Y459" s="62">
        <v>0</v>
      </c>
      <c r="Z459" s="62">
        <v>0</v>
      </c>
      <c r="AA459" s="62">
        <v>0</v>
      </c>
      <c r="AB459" s="62">
        <v>0</v>
      </c>
      <c r="AC459" s="62">
        <v>0</v>
      </c>
      <c r="AD459" s="62">
        <v>0</v>
      </c>
      <c r="AE459" s="62">
        <v>0</v>
      </c>
      <c r="AF459" s="62">
        <v>0</v>
      </c>
      <c r="AG459" s="62">
        <v>0</v>
      </c>
      <c r="AH459" s="62">
        <v>21</v>
      </c>
      <c r="AI459" s="62">
        <v>0</v>
      </c>
      <c r="AJ459" s="62">
        <v>32</v>
      </c>
      <c r="AK459" s="62">
        <v>101</v>
      </c>
      <c r="AL459" s="62">
        <v>0</v>
      </c>
      <c r="AM459" s="62">
        <v>101</v>
      </c>
      <c r="AN459" s="62">
        <v>68</v>
      </c>
      <c r="AO459" s="62">
        <v>172</v>
      </c>
      <c r="AP459" s="62">
        <v>151</v>
      </c>
      <c r="AQ459" s="62">
        <v>323</v>
      </c>
      <c r="AR459" t="b">
        <f>IFERROR(MATCH('2019'!A459, '2020'!A:A, 0) &gt;0, FALSE)</f>
        <v>1</v>
      </c>
    </row>
    <row r="460" spans="1:44">
      <c r="A460" s="60" t="s">
        <v>2521</v>
      </c>
      <c r="B460" s="60" t="s">
        <v>459</v>
      </c>
      <c r="C460" s="60" t="s">
        <v>16139</v>
      </c>
      <c r="D460" s="60" t="s">
        <v>2524</v>
      </c>
      <c r="E460" s="60" t="s">
        <v>1122</v>
      </c>
      <c r="F460" s="60" t="s">
        <v>288</v>
      </c>
      <c r="G460" s="60" t="s">
        <v>1800</v>
      </c>
      <c r="H460" s="60" t="s">
        <v>14810</v>
      </c>
      <c r="I460" s="60" t="s">
        <v>146</v>
      </c>
      <c r="J460" s="61">
        <v>9</v>
      </c>
      <c r="K460" s="61">
        <v>22.5</v>
      </c>
      <c r="L460" s="61">
        <v>17.5</v>
      </c>
      <c r="M460" s="61">
        <v>49</v>
      </c>
      <c r="N460" s="62">
        <v>78</v>
      </c>
      <c r="O460" s="62">
        <v>38</v>
      </c>
      <c r="P460" s="62">
        <v>18</v>
      </c>
      <c r="Q460" s="62">
        <v>29</v>
      </c>
      <c r="R460" s="62">
        <v>23</v>
      </c>
      <c r="S460" s="62">
        <v>33</v>
      </c>
      <c r="T460" s="62">
        <v>35</v>
      </c>
      <c r="U460" s="62">
        <v>26</v>
      </c>
      <c r="V460" s="62">
        <v>24</v>
      </c>
      <c r="W460" s="62">
        <v>26</v>
      </c>
      <c r="X460" s="62">
        <v>0</v>
      </c>
      <c r="Y460" s="62">
        <v>0</v>
      </c>
      <c r="Z460" s="62">
        <v>0</v>
      </c>
      <c r="AA460" s="62">
        <v>0</v>
      </c>
      <c r="AB460" s="62">
        <v>0</v>
      </c>
      <c r="AC460" s="62">
        <v>0</v>
      </c>
      <c r="AD460" s="62">
        <v>0</v>
      </c>
      <c r="AE460" s="62" t="s">
        <v>290</v>
      </c>
      <c r="AF460" s="62" t="s">
        <v>290</v>
      </c>
      <c r="AG460" s="62">
        <v>0</v>
      </c>
      <c r="AH460" s="62" t="s">
        <v>290</v>
      </c>
      <c r="AI460" s="62">
        <v>0</v>
      </c>
      <c r="AJ460" s="62">
        <v>0</v>
      </c>
      <c r="AK460" s="62">
        <v>341</v>
      </c>
      <c r="AL460" s="62">
        <v>0</v>
      </c>
      <c r="AM460" s="62">
        <v>0</v>
      </c>
      <c r="AN460" s="62" t="s">
        <v>290</v>
      </c>
      <c r="AO460" s="62">
        <v>189</v>
      </c>
      <c r="AP460" s="62">
        <v>158</v>
      </c>
      <c r="AQ460" s="62">
        <v>347</v>
      </c>
      <c r="AR460" t="b">
        <f>IFERROR(MATCH('2019'!A460, '2020'!A:A, 0) &gt;0, FALSE)</f>
        <v>1</v>
      </c>
    </row>
    <row r="461" spans="1:44">
      <c r="A461" s="60" t="s">
        <v>2525</v>
      </c>
      <c r="B461" s="60" t="s">
        <v>2526</v>
      </c>
      <c r="C461" s="60" t="s">
        <v>14811</v>
      </c>
      <c r="D461" s="60" t="s">
        <v>2529</v>
      </c>
      <c r="E461" s="60" t="s">
        <v>1122</v>
      </c>
      <c r="F461" s="60" t="s">
        <v>288</v>
      </c>
      <c r="G461" s="60" t="s">
        <v>2257</v>
      </c>
      <c r="H461" s="60" t="s">
        <v>14812</v>
      </c>
      <c r="I461" s="60" t="s">
        <v>146</v>
      </c>
      <c r="J461" s="61">
        <v>2</v>
      </c>
      <c r="K461" s="61">
        <v>8.5</v>
      </c>
      <c r="L461" s="61">
        <v>10.5</v>
      </c>
      <c r="M461" s="61">
        <v>21</v>
      </c>
      <c r="N461" s="62">
        <v>31</v>
      </c>
      <c r="O461" s="62">
        <v>19</v>
      </c>
      <c r="P461" s="62">
        <v>11</v>
      </c>
      <c r="Q461" s="62" t="s">
        <v>290</v>
      </c>
      <c r="R461" s="62" t="s">
        <v>290</v>
      </c>
      <c r="S461" s="62" t="s">
        <v>290</v>
      </c>
      <c r="T461" s="62" t="s">
        <v>290</v>
      </c>
      <c r="U461" s="62" t="s">
        <v>290</v>
      </c>
      <c r="V461" s="62" t="s">
        <v>290</v>
      </c>
      <c r="W461" s="62" t="s">
        <v>290</v>
      </c>
      <c r="X461" s="62">
        <v>0</v>
      </c>
      <c r="Y461" s="62">
        <v>0</v>
      </c>
      <c r="Z461" s="62">
        <v>0</v>
      </c>
      <c r="AA461" s="62">
        <v>0</v>
      </c>
      <c r="AB461" s="62">
        <v>0</v>
      </c>
      <c r="AC461" s="62">
        <v>0</v>
      </c>
      <c r="AD461" s="62">
        <v>0</v>
      </c>
      <c r="AE461" s="62">
        <v>0</v>
      </c>
      <c r="AF461" s="62">
        <v>0</v>
      </c>
      <c r="AG461" s="62">
        <v>0</v>
      </c>
      <c r="AH461" s="62">
        <v>14</v>
      </c>
      <c r="AI461" s="62" t="s">
        <v>290</v>
      </c>
      <c r="AJ461" s="62">
        <v>15</v>
      </c>
      <c r="AK461" s="62">
        <v>0</v>
      </c>
      <c r="AL461" s="62">
        <v>0</v>
      </c>
      <c r="AM461" s="62">
        <v>73</v>
      </c>
      <c r="AN461" s="62">
        <v>0</v>
      </c>
      <c r="AO461" s="62">
        <v>49</v>
      </c>
      <c r="AP461" s="62">
        <v>54</v>
      </c>
      <c r="AQ461" s="62">
        <v>103</v>
      </c>
      <c r="AR461" t="b">
        <f>IFERROR(MATCH('2019'!A461, '2020'!A:A, 0) &gt;0, FALSE)</f>
        <v>1</v>
      </c>
    </row>
    <row r="462" spans="1:44">
      <c r="A462" s="60" t="s">
        <v>2530</v>
      </c>
      <c r="B462" s="60" t="s">
        <v>2531</v>
      </c>
      <c r="C462" s="60" t="s">
        <v>13631</v>
      </c>
      <c r="D462" s="60" t="s">
        <v>13632</v>
      </c>
      <c r="E462" s="60" t="s">
        <v>1122</v>
      </c>
      <c r="F462" s="60" t="s">
        <v>288</v>
      </c>
      <c r="G462" s="60" t="s">
        <v>1854</v>
      </c>
      <c r="H462" s="60" t="s">
        <v>14813</v>
      </c>
      <c r="I462" s="60" t="s">
        <v>146</v>
      </c>
      <c r="J462" s="61">
        <v>3.6</v>
      </c>
      <c r="K462" s="61">
        <v>15.8</v>
      </c>
      <c r="L462" s="61">
        <v>1.5</v>
      </c>
      <c r="M462" s="61">
        <v>20.9</v>
      </c>
      <c r="N462" s="62" t="s">
        <v>290</v>
      </c>
      <c r="O462" s="62" t="s">
        <v>290</v>
      </c>
      <c r="P462" s="62">
        <v>11</v>
      </c>
      <c r="Q462" s="62">
        <v>14</v>
      </c>
      <c r="R462" s="62">
        <v>20</v>
      </c>
      <c r="S462" s="62">
        <v>25</v>
      </c>
      <c r="T462" s="62">
        <v>13</v>
      </c>
      <c r="U462" s="62" t="s">
        <v>290</v>
      </c>
      <c r="V462" s="62">
        <v>15</v>
      </c>
      <c r="W462" s="62">
        <v>0</v>
      </c>
      <c r="X462" s="62">
        <v>0</v>
      </c>
      <c r="Y462" s="62">
        <v>0</v>
      </c>
      <c r="Z462" s="62">
        <v>0</v>
      </c>
      <c r="AA462" s="62">
        <v>0</v>
      </c>
      <c r="AB462" s="62">
        <v>0</v>
      </c>
      <c r="AC462" s="62">
        <v>0</v>
      </c>
      <c r="AD462" s="62">
        <v>0</v>
      </c>
      <c r="AE462" s="62">
        <v>0</v>
      </c>
      <c r="AF462" s="62">
        <v>0</v>
      </c>
      <c r="AG462" s="62">
        <v>0</v>
      </c>
      <c r="AH462" s="62">
        <v>19</v>
      </c>
      <c r="AI462" s="62">
        <v>0</v>
      </c>
      <c r="AJ462" s="62" t="s">
        <v>290</v>
      </c>
      <c r="AK462" s="62" t="s">
        <v>290</v>
      </c>
      <c r="AL462" s="62">
        <v>0</v>
      </c>
      <c r="AM462" s="62">
        <v>75</v>
      </c>
      <c r="AN462" s="62">
        <v>15</v>
      </c>
      <c r="AO462" s="62">
        <v>56</v>
      </c>
      <c r="AP462" s="62">
        <v>62</v>
      </c>
      <c r="AQ462" s="62">
        <v>118</v>
      </c>
      <c r="AR462" t="b">
        <f>IFERROR(MATCH('2019'!A462, '2020'!A:A, 0) &gt;0, FALSE)</f>
        <v>1</v>
      </c>
    </row>
    <row r="463" spans="1:44">
      <c r="A463" s="60" t="s">
        <v>2534</v>
      </c>
      <c r="B463" s="60" t="s">
        <v>2535</v>
      </c>
      <c r="C463" s="60" t="s">
        <v>12315</v>
      </c>
      <c r="D463" s="60" t="s">
        <v>2538</v>
      </c>
      <c r="E463" s="60" t="s">
        <v>1122</v>
      </c>
      <c r="F463" s="60" t="s">
        <v>288</v>
      </c>
      <c r="G463" s="60" t="s">
        <v>1785</v>
      </c>
      <c r="H463" s="60" t="s">
        <v>14814</v>
      </c>
      <c r="I463" s="60" t="s">
        <v>146</v>
      </c>
      <c r="J463" s="61">
        <v>2.5</v>
      </c>
      <c r="K463" s="61">
        <v>3</v>
      </c>
      <c r="L463" s="61">
        <v>5.5</v>
      </c>
      <c r="M463" s="61">
        <v>11</v>
      </c>
      <c r="N463" s="62">
        <v>49</v>
      </c>
      <c r="O463" s="62">
        <v>20</v>
      </c>
      <c r="P463" s="62">
        <v>0</v>
      </c>
      <c r="Q463" s="62">
        <v>0</v>
      </c>
      <c r="R463" s="62">
        <v>0</v>
      </c>
      <c r="S463" s="62">
        <v>0</v>
      </c>
      <c r="T463" s="62">
        <v>0</v>
      </c>
      <c r="U463" s="62">
        <v>0</v>
      </c>
      <c r="V463" s="62">
        <v>0</v>
      </c>
      <c r="W463" s="62">
        <v>0</v>
      </c>
      <c r="X463" s="62">
        <v>0</v>
      </c>
      <c r="Y463" s="62">
        <v>0</v>
      </c>
      <c r="Z463" s="62">
        <v>0</v>
      </c>
      <c r="AA463" s="62">
        <v>0</v>
      </c>
      <c r="AB463" s="62">
        <v>0</v>
      </c>
      <c r="AC463" s="62">
        <v>0</v>
      </c>
      <c r="AD463" s="62">
        <v>0</v>
      </c>
      <c r="AE463" s="62">
        <v>0</v>
      </c>
      <c r="AF463" s="62">
        <v>0</v>
      </c>
      <c r="AG463" s="62">
        <v>0</v>
      </c>
      <c r="AH463" s="62" t="s">
        <v>290</v>
      </c>
      <c r="AI463" s="62">
        <v>0</v>
      </c>
      <c r="AJ463" s="62">
        <v>0</v>
      </c>
      <c r="AK463" s="62">
        <v>12</v>
      </c>
      <c r="AL463" s="62">
        <v>0</v>
      </c>
      <c r="AM463" s="62">
        <v>49</v>
      </c>
      <c r="AN463" s="62" t="s">
        <v>290</v>
      </c>
      <c r="AO463" s="62">
        <v>28</v>
      </c>
      <c r="AP463" s="62">
        <v>41</v>
      </c>
      <c r="AQ463" s="62">
        <v>69</v>
      </c>
      <c r="AR463" t="b">
        <f>IFERROR(MATCH('2019'!A463, '2020'!A:A, 0) &gt;0, FALSE)</f>
        <v>1</v>
      </c>
    </row>
    <row r="464" spans="1:44">
      <c r="A464" s="60" t="s">
        <v>2539</v>
      </c>
      <c r="B464" s="60" t="s">
        <v>2540</v>
      </c>
      <c r="C464" s="60" t="s">
        <v>6297</v>
      </c>
      <c r="D464" s="60" t="s">
        <v>2542</v>
      </c>
      <c r="E464" s="60" t="s">
        <v>1122</v>
      </c>
      <c r="F464" s="60" t="s">
        <v>288</v>
      </c>
      <c r="G464" s="60" t="s">
        <v>1859</v>
      </c>
      <c r="H464" s="60" t="s">
        <v>14816</v>
      </c>
      <c r="I464" s="60" t="s">
        <v>146</v>
      </c>
      <c r="J464" s="61">
        <v>11</v>
      </c>
      <c r="K464" s="61">
        <v>47</v>
      </c>
      <c r="L464" s="61">
        <v>12</v>
      </c>
      <c r="M464" s="61">
        <v>70</v>
      </c>
      <c r="N464" s="62">
        <v>91</v>
      </c>
      <c r="O464" s="62">
        <v>43</v>
      </c>
      <c r="P464" s="62">
        <v>33</v>
      </c>
      <c r="Q464" s="62">
        <v>35</v>
      </c>
      <c r="R464" s="62">
        <v>28</v>
      </c>
      <c r="S464" s="62">
        <v>39</v>
      </c>
      <c r="T464" s="62">
        <v>29</v>
      </c>
      <c r="U464" s="62">
        <v>33</v>
      </c>
      <c r="V464" s="62">
        <v>28</v>
      </c>
      <c r="W464" s="62">
        <v>28</v>
      </c>
      <c r="X464" s="62">
        <v>0</v>
      </c>
      <c r="Y464" s="62">
        <v>0</v>
      </c>
      <c r="Z464" s="62">
        <v>0</v>
      </c>
      <c r="AA464" s="62">
        <v>0</v>
      </c>
      <c r="AB464" s="62">
        <v>0</v>
      </c>
      <c r="AC464" s="62">
        <v>0</v>
      </c>
      <c r="AD464" s="62">
        <v>0</v>
      </c>
      <c r="AE464" s="62">
        <v>0</v>
      </c>
      <c r="AF464" s="62">
        <v>0</v>
      </c>
      <c r="AG464" s="62">
        <v>0</v>
      </c>
      <c r="AH464" s="62">
        <v>41</v>
      </c>
      <c r="AI464" s="62">
        <v>0</v>
      </c>
      <c r="AJ464" s="62">
        <v>51</v>
      </c>
      <c r="AK464" s="62">
        <v>18</v>
      </c>
      <c r="AL464" s="62">
        <v>0</v>
      </c>
      <c r="AM464" s="62">
        <v>277</v>
      </c>
      <c r="AN464" s="62">
        <v>0</v>
      </c>
      <c r="AO464" s="62">
        <v>181</v>
      </c>
      <c r="AP464" s="62">
        <v>206</v>
      </c>
      <c r="AQ464" s="62">
        <v>387</v>
      </c>
      <c r="AR464" t="b">
        <f>IFERROR(MATCH('2019'!A464, '2020'!A:A, 0) &gt;0, FALSE)</f>
        <v>1</v>
      </c>
    </row>
    <row r="465" spans="1:44">
      <c r="A465" s="60" t="s">
        <v>2543</v>
      </c>
      <c r="B465" s="60" t="s">
        <v>2544</v>
      </c>
      <c r="C465" s="60" t="s">
        <v>14817</v>
      </c>
      <c r="D465" s="60" t="s">
        <v>2545</v>
      </c>
      <c r="E465" s="60" t="s">
        <v>1122</v>
      </c>
      <c r="F465" s="60" t="s">
        <v>288</v>
      </c>
      <c r="G465" s="60" t="s">
        <v>1901</v>
      </c>
      <c r="H465" s="60" t="s">
        <v>14818</v>
      </c>
      <c r="I465" s="60" t="s">
        <v>146</v>
      </c>
      <c r="J465" s="61">
        <v>20</v>
      </c>
      <c r="K465" s="61">
        <v>109.2</v>
      </c>
      <c r="L465" s="61">
        <v>76.900000000000006</v>
      </c>
      <c r="M465" s="61">
        <v>206.1</v>
      </c>
      <c r="N465" s="62">
        <v>57</v>
      </c>
      <c r="O465" s="62">
        <v>57</v>
      </c>
      <c r="P465" s="62">
        <v>53</v>
      </c>
      <c r="Q465" s="62">
        <v>55</v>
      </c>
      <c r="R465" s="62">
        <v>57</v>
      </c>
      <c r="S465" s="62">
        <v>59</v>
      </c>
      <c r="T465" s="62">
        <v>55</v>
      </c>
      <c r="U465" s="62">
        <v>70</v>
      </c>
      <c r="V465" s="62">
        <v>73</v>
      </c>
      <c r="W465" s="62">
        <v>71</v>
      </c>
      <c r="X465" s="62">
        <v>84</v>
      </c>
      <c r="Y465" s="62">
        <v>81</v>
      </c>
      <c r="Z465" s="62">
        <v>86</v>
      </c>
      <c r="AA465" s="62">
        <v>86</v>
      </c>
      <c r="AB465" s="62">
        <v>0</v>
      </c>
      <c r="AC465" s="62">
        <v>0</v>
      </c>
      <c r="AD465" s="62">
        <v>0</v>
      </c>
      <c r="AE465" s="62">
        <v>0</v>
      </c>
      <c r="AF465" s="62">
        <v>0</v>
      </c>
      <c r="AG465" s="62">
        <v>0</v>
      </c>
      <c r="AH465" s="62">
        <v>58</v>
      </c>
      <c r="AI465" s="62">
        <v>0</v>
      </c>
      <c r="AJ465" s="62">
        <v>70</v>
      </c>
      <c r="AK465" s="62">
        <v>61</v>
      </c>
      <c r="AL465" s="62">
        <v>0</v>
      </c>
      <c r="AM465" s="62">
        <v>605</v>
      </c>
      <c r="AN465" s="62">
        <v>150</v>
      </c>
      <c r="AO465" s="62">
        <v>474</v>
      </c>
      <c r="AP465" s="62">
        <v>470</v>
      </c>
      <c r="AQ465" s="62">
        <v>944</v>
      </c>
      <c r="AR465" t="b">
        <f>IFERROR(MATCH('2019'!A465, '2020'!A:A, 0) &gt;0, FALSE)</f>
        <v>1</v>
      </c>
    </row>
    <row r="466" spans="1:44">
      <c r="A466" s="60" t="s">
        <v>2546</v>
      </c>
      <c r="B466" s="60" t="s">
        <v>2547</v>
      </c>
      <c r="C466" s="60" t="s">
        <v>14821</v>
      </c>
      <c r="D466" s="60" t="s">
        <v>2550</v>
      </c>
      <c r="E466" s="60" t="s">
        <v>1122</v>
      </c>
      <c r="F466" s="60" t="s">
        <v>288</v>
      </c>
      <c r="G466" s="60" t="s">
        <v>1891</v>
      </c>
      <c r="H466" s="60" t="s">
        <v>14822</v>
      </c>
      <c r="I466" s="60" t="s">
        <v>146</v>
      </c>
      <c r="J466" s="61">
        <v>0.5</v>
      </c>
      <c r="K466" s="61">
        <v>2.5</v>
      </c>
      <c r="L466" s="61">
        <v>2</v>
      </c>
      <c r="M466" s="61">
        <v>5</v>
      </c>
      <c r="N466" s="62" t="s">
        <v>290</v>
      </c>
      <c r="O466" s="62" t="s">
        <v>290</v>
      </c>
      <c r="P466" s="62">
        <v>0</v>
      </c>
      <c r="Q466" s="62" t="s">
        <v>290</v>
      </c>
      <c r="R466" s="62" t="s">
        <v>290</v>
      </c>
      <c r="S466" s="62" t="s">
        <v>290</v>
      </c>
      <c r="T466" s="62" t="s">
        <v>290</v>
      </c>
      <c r="U466" s="62">
        <v>0</v>
      </c>
      <c r="V466" s="62" t="s">
        <v>290</v>
      </c>
      <c r="W466" s="62" t="s">
        <v>290</v>
      </c>
      <c r="X466" s="62">
        <v>0</v>
      </c>
      <c r="Y466" s="62">
        <v>0</v>
      </c>
      <c r="Z466" s="62">
        <v>0</v>
      </c>
      <c r="AA466" s="62">
        <v>0</v>
      </c>
      <c r="AB466" s="62">
        <v>0</v>
      </c>
      <c r="AC466" s="62">
        <v>0</v>
      </c>
      <c r="AD466" s="62">
        <v>0</v>
      </c>
      <c r="AE466" s="62">
        <v>0</v>
      </c>
      <c r="AF466" s="62" t="s">
        <v>290</v>
      </c>
      <c r="AG466" s="62">
        <v>0</v>
      </c>
      <c r="AH466" s="62">
        <v>0</v>
      </c>
      <c r="AI466" s="62">
        <v>0</v>
      </c>
      <c r="AJ466" s="62">
        <v>0</v>
      </c>
      <c r="AK466" s="62">
        <v>22</v>
      </c>
      <c r="AL466" s="62">
        <v>0</v>
      </c>
      <c r="AM466" s="62">
        <v>0</v>
      </c>
      <c r="AN466" s="62">
        <v>0</v>
      </c>
      <c r="AO466" s="62" t="s">
        <v>290</v>
      </c>
      <c r="AP466" s="62">
        <v>17</v>
      </c>
      <c r="AQ466" s="62">
        <v>22</v>
      </c>
      <c r="AR466" t="b">
        <f>IFERROR(MATCH('2019'!A466, '2020'!A:A, 0) &gt;0, FALSE)</f>
        <v>1</v>
      </c>
    </row>
    <row r="467" spans="1:44">
      <c r="A467" s="60" t="s">
        <v>14823</v>
      </c>
      <c r="B467" s="60" t="s">
        <v>9526</v>
      </c>
      <c r="C467" s="60" t="s">
        <v>14585</v>
      </c>
      <c r="D467" s="60" t="s">
        <v>9528</v>
      </c>
      <c r="E467" s="60" t="s">
        <v>1122</v>
      </c>
      <c r="F467" s="60" t="s">
        <v>288</v>
      </c>
      <c r="G467" s="60" t="s">
        <v>2440</v>
      </c>
      <c r="H467" s="60" t="s">
        <v>14825</v>
      </c>
      <c r="I467" s="60" t="s">
        <v>146</v>
      </c>
      <c r="J467" s="61">
        <v>0.5</v>
      </c>
      <c r="K467" s="61">
        <v>2</v>
      </c>
      <c r="L467" s="61">
        <v>7</v>
      </c>
      <c r="M467" s="61">
        <v>9.5</v>
      </c>
      <c r="N467" s="62">
        <v>0</v>
      </c>
      <c r="O467" s="62">
        <v>0</v>
      </c>
      <c r="P467" s="62">
        <v>0</v>
      </c>
      <c r="Q467" s="62">
        <v>0</v>
      </c>
      <c r="R467" s="62">
        <v>0</v>
      </c>
      <c r="S467" s="62">
        <v>0</v>
      </c>
      <c r="T467" s="62">
        <v>0</v>
      </c>
      <c r="U467" s="62">
        <v>0</v>
      </c>
      <c r="V467" s="62">
        <v>0</v>
      </c>
      <c r="W467" s="62">
        <v>0</v>
      </c>
      <c r="X467" s="62">
        <v>0</v>
      </c>
      <c r="Y467" s="62">
        <v>0</v>
      </c>
      <c r="Z467" s="62">
        <v>0</v>
      </c>
      <c r="AA467" s="62">
        <v>0</v>
      </c>
      <c r="AB467" s="62">
        <v>0</v>
      </c>
      <c r="AC467" s="62">
        <v>0</v>
      </c>
      <c r="AD467" s="62">
        <v>0</v>
      </c>
      <c r="AE467" s="62">
        <v>0</v>
      </c>
      <c r="AF467" s="62">
        <v>0</v>
      </c>
      <c r="AG467" s="62">
        <v>10</v>
      </c>
      <c r="AH467" s="62">
        <v>0</v>
      </c>
      <c r="AI467" s="62">
        <v>0</v>
      </c>
      <c r="AJ467" s="62">
        <v>0</v>
      </c>
      <c r="AK467" s="62">
        <v>10</v>
      </c>
      <c r="AL467" s="62">
        <v>0</v>
      </c>
      <c r="AM467" s="62">
        <v>0</v>
      </c>
      <c r="AN467" s="62">
        <v>0</v>
      </c>
      <c r="AO467" s="62" t="s">
        <v>290</v>
      </c>
      <c r="AP467" s="62" t="s">
        <v>290</v>
      </c>
      <c r="AQ467" s="62">
        <v>10</v>
      </c>
      <c r="AR467" t="b">
        <f>IFERROR(MATCH('2019'!A467, '2020'!A:A, 0) &gt;0, FALSE)</f>
        <v>1</v>
      </c>
    </row>
    <row r="468" spans="1:44">
      <c r="A468" s="60" t="s">
        <v>2551</v>
      </c>
      <c r="B468" s="60" t="s">
        <v>2552</v>
      </c>
      <c r="C468" s="60" t="s">
        <v>14826</v>
      </c>
      <c r="D468" s="60" t="s">
        <v>2553</v>
      </c>
      <c r="E468" s="60" t="s">
        <v>1122</v>
      </c>
      <c r="F468" s="60" t="s">
        <v>288</v>
      </c>
      <c r="G468" s="60" t="s">
        <v>1913</v>
      </c>
      <c r="H468" s="60" t="s">
        <v>14827</v>
      </c>
      <c r="I468" s="60" t="s">
        <v>146</v>
      </c>
      <c r="J468" s="61">
        <v>2</v>
      </c>
      <c r="K468" s="61">
        <v>6</v>
      </c>
      <c r="L468" s="61">
        <v>2</v>
      </c>
      <c r="M468" s="61">
        <v>10</v>
      </c>
      <c r="N468" s="62">
        <v>10</v>
      </c>
      <c r="O468" s="62">
        <v>14</v>
      </c>
      <c r="P468" s="62" t="s">
        <v>290</v>
      </c>
      <c r="Q468" s="62" t="s">
        <v>290</v>
      </c>
      <c r="R468" s="62" t="s">
        <v>290</v>
      </c>
      <c r="S468" s="62" t="s">
        <v>290</v>
      </c>
      <c r="T468" s="62" t="s">
        <v>290</v>
      </c>
      <c r="U468" s="62" t="s">
        <v>290</v>
      </c>
      <c r="V468" s="62" t="s">
        <v>290</v>
      </c>
      <c r="W468" s="62">
        <v>0</v>
      </c>
      <c r="X468" s="62">
        <v>0</v>
      </c>
      <c r="Y468" s="62">
        <v>0</v>
      </c>
      <c r="Z468" s="62">
        <v>0</v>
      </c>
      <c r="AA468" s="62">
        <v>0</v>
      </c>
      <c r="AB468" s="62">
        <v>0</v>
      </c>
      <c r="AC468" s="62">
        <v>0</v>
      </c>
      <c r="AD468" s="62">
        <v>0</v>
      </c>
      <c r="AE468" s="62">
        <v>0</v>
      </c>
      <c r="AF468" s="62">
        <v>0</v>
      </c>
      <c r="AG468" s="62">
        <v>0</v>
      </c>
      <c r="AH468" s="62" t="s">
        <v>290</v>
      </c>
      <c r="AI468" s="62">
        <v>0</v>
      </c>
      <c r="AJ468" s="62">
        <v>0</v>
      </c>
      <c r="AK468" s="62">
        <v>44</v>
      </c>
      <c r="AL468" s="62">
        <v>0</v>
      </c>
      <c r="AM468" s="62">
        <v>0</v>
      </c>
      <c r="AN468" s="62">
        <v>0</v>
      </c>
      <c r="AO468" s="62">
        <v>33</v>
      </c>
      <c r="AP468" s="62">
        <v>17</v>
      </c>
      <c r="AQ468" s="62">
        <v>50</v>
      </c>
      <c r="AR468" t="b">
        <f>IFERROR(MATCH('2019'!A468, '2020'!A:A, 0) &gt;0, FALSE)</f>
        <v>1</v>
      </c>
    </row>
    <row r="469" spans="1:44">
      <c r="A469" s="60" t="s">
        <v>2554</v>
      </c>
      <c r="B469" s="60" t="s">
        <v>2555</v>
      </c>
      <c r="C469" s="60" t="s">
        <v>9535</v>
      </c>
      <c r="D469" s="60" t="s">
        <v>2557</v>
      </c>
      <c r="E469" s="60" t="s">
        <v>1122</v>
      </c>
      <c r="F469" s="60" t="s">
        <v>288</v>
      </c>
      <c r="G469" s="60" t="s">
        <v>1695</v>
      </c>
      <c r="H469" s="60" t="s">
        <v>14828</v>
      </c>
      <c r="I469" s="60" t="s">
        <v>146</v>
      </c>
      <c r="J469" s="61">
        <v>8</v>
      </c>
      <c r="K469" s="61">
        <v>90</v>
      </c>
      <c r="L469" s="61">
        <v>0</v>
      </c>
      <c r="M469" s="61">
        <v>98</v>
      </c>
      <c r="N469" s="62">
        <v>57</v>
      </c>
      <c r="O469" s="62">
        <v>63</v>
      </c>
      <c r="P469" s="62">
        <v>62</v>
      </c>
      <c r="Q469" s="62">
        <v>58</v>
      </c>
      <c r="R469" s="62">
        <v>61</v>
      </c>
      <c r="S469" s="62">
        <v>62</v>
      </c>
      <c r="T469" s="62">
        <v>0</v>
      </c>
      <c r="U469" s="62">
        <v>0</v>
      </c>
      <c r="V469" s="62">
        <v>0</v>
      </c>
      <c r="W469" s="62">
        <v>0</v>
      </c>
      <c r="X469" s="62">
        <v>0</v>
      </c>
      <c r="Y469" s="62">
        <v>0</v>
      </c>
      <c r="Z469" s="62">
        <v>0</v>
      </c>
      <c r="AA469" s="62">
        <v>0</v>
      </c>
      <c r="AB469" s="62">
        <v>0</v>
      </c>
      <c r="AC469" s="62">
        <v>0</v>
      </c>
      <c r="AD469" s="62">
        <v>0</v>
      </c>
      <c r="AE469" s="62">
        <v>0</v>
      </c>
      <c r="AF469" s="62">
        <v>0</v>
      </c>
      <c r="AG469" s="62">
        <v>0</v>
      </c>
      <c r="AH469" s="62">
        <v>28</v>
      </c>
      <c r="AI469" s="62" t="s">
        <v>290</v>
      </c>
      <c r="AJ469" s="62">
        <v>63</v>
      </c>
      <c r="AK469" s="62">
        <v>11</v>
      </c>
      <c r="AL469" s="62">
        <v>0</v>
      </c>
      <c r="AM469" s="62">
        <v>197</v>
      </c>
      <c r="AN469" s="62">
        <v>63</v>
      </c>
      <c r="AO469" s="62">
        <v>183</v>
      </c>
      <c r="AP469" s="62">
        <v>180</v>
      </c>
      <c r="AQ469" s="62">
        <v>363</v>
      </c>
      <c r="AR469" t="b">
        <f>IFERROR(MATCH('2019'!A469, '2020'!A:A, 0) &gt;0, FALSE)</f>
        <v>1</v>
      </c>
    </row>
    <row r="470" spans="1:44">
      <c r="A470" s="60" t="s">
        <v>2558</v>
      </c>
      <c r="B470" s="60" t="s">
        <v>2559</v>
      </c>
      <c r="C470" s="60" t="s">
        <v>6314</v>
      </c>
      <c r="D470" s="60" t="s">
        <v>2562</v>
      </c>
      <c r="E470" s="60" t="s">
        <v>1122</v>
      </c>
      <c r="F470" s="60" t="s">
        <v>288</v>
      </c>
      <c r="G470" s="60" t="s">
        <v>1923</v>
      </c>
      <c r="H470" s="60" t="s">
        <v>14829</v>
      </c>
      <c r="I470" s="60" t="s">
        <v>146</v>
      </c>
      <c r="J470" s="61">
        <v>7</v>
      </c>
      <c r="K470" s="61">
        <v>28</v>
      </c>
      <c r="L470" s="61">
        <v>9.1999999999999993</v>
      </c>
      <c r="M470" s="61">
        <v>44.2</v>
      </c>
      <c r="N470" s="62">
        <v>21</v>
      </c>
      <c r="O470" s="62">
        <v>34</v>
      </c>
      <c r="P470" s="62">
        <v>27</v>
      </c>
      <c r="Q470" s="62">
        <v>34</v>
      </c>
      <c r="R470" s="62">
        <v>23</v>
      </c>
      <c r="S470" s="62">
        <v>29</v>
      </c>
      <c r="T470" s="62">
        <v>23</v>
      </c>
      <c r="U470" s="62">
        <v>21</v>
      </c>
      <c r="V470" s="62">
        <v>23</v>
      </c>
      <c r="W470" s="62">
        <v>14</v>
      </c>
      <c r="X470" s="62">
        <v>0</v>
      </c>
      <c r="Y470" s="62">
        <v>0</v>
      </c>
      <c r="Z470" s="62">
        <v>0</v>
      </c>
      <c r="AA470" s="62">
        <v>0</v>
      </c>
      <c r="AB470" s="62">
        <v>0</v>
      </c>
      <c r="AC470" s="62">
        <v>0</v>
      </c>
      <c r="AD470" s="62">
        <v>0</v>
      </c>
      <c r="AE470" s="62">
        <v>0</v>
      </c>
      <c r="AF470" s="62">
        <v>0</v>
      </c>
      <c r="AG470" s="62">
        <v>0</v>
      </c>
      <c r="AH470" s="62" t="s">
        <v>290</v>
      </c>
      <c r="AI470" s="62">
        <v>0</v>
      </c>
      <c r="AJ470" s="62">
        <v>0</v>
      </c>
      <c r="AK470" s="62">
        <v>0</v>
      </c>
      <c r="AL470" s="62">
        <v>0</v>
      </c>
      <c r="AM470" s="62">
        <v>248</v>
      </c>
      <c r="AN470" s="62">
        <v>0</v>
      </c>
      <c r="AO470" s="62">
        <v>0</v>
      </c>
      <c r="AP470" s="62">
        <v>249</v>
      </c>
      <c r="AQ470" s="62">
        <v>249</v>
      </c>
      <c r="AR470" t="b">
        <f>IFERROR(MATCH('2019'!A470, '2020'!A:A, 0) &gt;0, FALSE)</f>
        <v>1</v>
      </c>
    </row>
    <row r="471" spans="1:44">
      <c r="A471" s="60" t="s">
        <v>2563</v>
      </c>
      <c r="B471" s="60" t="s">
        <v>2564</v>
      </c>
      <c r="C471" s="60" t="s">
        <v>9535</v>
      </c>
      <c r="D471" s="60" t="s">
        <v>2565</v>
      </c>
      <c r="E471" s="60" t="s">
        <v>1122</v>
      </c>
      <c r="F471" s="60" t="s">
        <v>288</v>
      </c>
      <c r="G471" s="60" t="s">
        <v>1695</v>
      </c>
      <c r="H471" s="60" t="s">
        <v>14828</v>
      </c>
      <c r="I471" s="60" t="s">
        <v>146</v>
      </c>
      <c r="J471" s="61">
        <v>6</v>
      </c>
      <c r="K471" s="61">
        <v>142</v>
      </c>
      <c r="L471" s="61">
        <v>102</v>
      </c>
      <c r="M471" s="61">
        <v>250</v>
      </c>
      <c r="N471" s="62">
        <v>0</v>
      </c>
      <c r="O471" s="62">
        <v>0</v>
      </c>
      <c r="P471" s="62">
        <v>0</v>
      </c>
      <c r="Q471" s="62">
        <v>0</v>
      </c>
      <c r="R471" s="62">
        <v>0</v>
      </c>
      <c r="S471" s="62">
        <v>0</v>
      </c>
      <c r="T471" s="62">
        <v>71</v>
      </c>
      <c r="U471" s="62">
        <v>74</v>
      </c>
      <c r="V471" s="62">
        <v>74</v>
      </c>
      <c r="W471" s="62">
        <v>77</v>
      </c>
      <c r="X471" s="62">
        <v>131</v>
      </c>
      <c r="Y471" s="62">
        <v>118</v>
      </c>
      <c r="Z471" s="62">
        <v>111</v>
      </c>
      <c r="AA471" s="62">
        <v>110</v>
      </c>
      <c r="AB471" s="62">
        <v>0</v>
      </c>
      <c r="AC471" s="62">
        <v>0</v>
      </c>
      <c r="AD471" s="62">
        <v>0</v>
      </c>
      <c r="AE471" s="62">
        <v>0</v>
      </c>
      <c r="AF471" s="62">
        <v>0</v>
      </c>
      <c r="AG471" s="62">
        <v>0</v>
      </c>
      <c r="AH471" s="62">
        <v>50</v>
      </c>
      <c r="AI471" s="62">
        <v>0</v>
      </c>
      <c r="AJ471" s="62">
        <v>84</v>
      </c>
      <c r="AK471" s="62">
        <v>50</v>
      </c>
      <c r="AL471" s="62" t="s">
        <v>290</v>
      </c>
      <c r="AM471" s="62">
        <v>511</v>
      </c>
      <c r="AN471" s="62">
        <v>68</v>
      </c>
      <c r="AO471" s="62">
        <v>389</v>
      </c>
      <c r="AP471" s="62">
        <v>377</v>
      </c>
      <c r="AQ471" s="62">
        <v>766</v>
      </c>
      <c r="AR471" t="b">
        <f>IFERROR(MATCH('2019'!A471, '2020'!A:A, 0) &gt;0, FALSE)</f>
        <v>1</v>
      </c>
    </row>
    <row r="472" spans="1:44">
      <c r="A472" s="60" t="s">
        <v>2575</v>
      </c>
      <c r="B472" s="60" t="s">
        <v>2576</v>
      </c>
      <c r="C472" s="60" t="s">
        <v>6324</v>
      </c>
      <c r="D472" s="60" t="s">
        <v>2578</v>
      </c>
      <c r="E472" s="60" t="s">
        <v>1122</v>
      </c>
      <c r="F472" s="60" t="s">
        <v>288</v>
      </c>
      <c r="G472" s="60" t="s">
        <v>1749</v>
      </c>
      <c r="H472" s="60" t="s">
        <v>14830</v>
      </c>
      <c r="I472" s="60" t="s">
        <v>146</v>
      </c>
      <c r="J472" s="61">
        <v>10.7</v>
      </c>
      <c r="K472" s="61">
        <v>29.2</v>
      </c>
      <c r="L472" s="61">
        <v>10.199999999999999</v>
      </c>
      <c r="M472" s="61">
        <v>50.1</v>
      </c>
      <c r="N472" s="62">
        <v>0</v>
      </c>
      <c r="O472" s="62">
        <v>0</v>
      </c>
      <c r="P472" s="62">
        <v>0</v>
      </c>
      <c r="Q472" s="62">
        <v>0</v>
      </c>
      <c r="R472" s="62">
        <v>0</v>
      </c>
      <c r="S472" s="62">
        <v>0</v>
      </c>
      <c r="T472" s="62">
        <v>0</v>
      </c>
      <c r="U472" s="62">
        <v>0</v>
      </c>
      <c r="V472" s="62">
        <v>0</v>
      </c>
      <c r="W472" s="62">
        <v>0</v>
      </c>
      <c r="X472" s="62">
        <v>37</v>
      </c>
      <c r="Y472" s="62">
        <v>33</v>
      </c>
      <c r="Z472" s="62">
        <v>31</v>
      </c>
      <c r="AA472" s="62">
        <v>32</v>
      </c>
      <c r="AB472" s="62">
        <v>0</v>
      </c>
      <c r="AC472" s="62">
        <v>0</v>
      </c>
      <c r="AD472" s="62">
        <v>0</v>
      </c>
      <c r="AE472" s="62">
        <v>0</v>
      </c>
      <c r="AF472" s="62">
        <v>0</v>
      </c>
      <c r="AG472" s="62">
        <v>0</v>
      </c>
      <c r="AH472" s="62">
        <v>11</v>
      </c>
      <c r="AI472" s="62">
        <v>0</v>
      </c>
      <c r="AJ472" s="62" t="s">
        <v>290</v>
      </c>
      <c r="AK472" s="62">
        <v>18</v>
      </c>
      <c r="AL472" s="62">
        <v>0</v>
      </c>
      <c r="AM472" s="62">
        <v>89</v>
      </c>
      <c r="AN472" s="62" t="s">
        <v>290</v>
      </c>
      <c r="AO472" s="62">
        <v>91</v>
      </c>
      <c r="AP472" s="62">
        <v>42</v>
      </c>
      <c r="AQ472" s="62">
        <v>133</v>
      </c>
      <c r="AR472" t="b">
        <f>IFERROR(MATCH('2019'!A472, '2020'!A:A, 0) &gt;0, FALSE)</f>
        <v>1</v>
      </c>
    </row>
    <row r="473" spans="1:44">
      <c r="A473" s="60" t="s">
        <v>2579</v>
      </c>
      <c r="B473" s="60" t="s">
        <v>2580</v>
      </c>
      <c r="C473" s="60" t="s">
        <v>5941</v>
      </c>
      <c r="D473" s="60" t="s">
        <v>2581</v>
      </c>
      <c r="E473" s="60" t="s">
        <v>1122</v>
      </c>
      <c r="F473" s="60" t="s">
        <v>288</v>
      </c>
      <c r="G473" s="60" t="s">
        <v>2089</v>
      </c>
      <c r="H473" s="60" t="s">
        <v>14831</v>
      </c>
      <c r="I473" s="60" t="s">
        <v>146</v>
      </c>
      <c r="J473" s="61">
        <v>42</v>
      </c>
      <c r="K473" s="61">
        <v>95</v>
      </c>
      <c r="L473" s="61">
        <v>60</v>
      </c>
      <c r="M473" s="61">
        <v>197</v>
      </c>
      <c r="N473" s="62">
        <v>152</v>
      </c>
      <c r="O473" s="62">
        <v>86</v>
      </c>
      <c r="P473" s="62">
        <v>76</v>
      </c>
      <c r="Q473" s="62">
        <v>73</v>
      </c>
      <c r="R473" s="62">
        <v>57</v>
      </c>
      <c r="S473" s="62">
        <v>69</v>
      </c>
      <c r="T473" s="62">
        <v>70</v>
      </c>
      <c r="U473" s="62">
        <v>63</v>
      </c>
      <c r="V473" s="62">
        <v>64</v>
      </c>
      <c r="W473" s="62">
        <v>62</v>
      </c>
      <c r="X473" s="62">
        <v>0</v>
      </c>
      <c r="Y473" s="62">
        <v>0</v>
      </c>
      <c r="Z473" s="62">
        <v>0</v>
      </c>
      <c r="AA473" s="62">
        <v>0</v>
      </c>
      <c r="AB473" s="62">
        <v>0</v>
      </c>
      <c r="AC473" s="62">
        <v>0</v>
      </c>
      <c r="AD473" s="62">
        <v>0</v>
      </c>
      <c r="AE473" s="62">
        <v>25</v>
      </c>
      <c r="AF473" s="62">
        <v>198</v>
      </c>
      <c r="AG473" s="62">
        <v>0</v>
      </c>
      <c r="AH473" s="62">
        <v>52</v>
      </c>
      <c r="AI473" s="62" t="s">
        <v>290</v>
      </c>
      <c r="AJ473" s="62">
        <v>122</v>
      </c>
      <c r="AK473" s="62">
        <v>126</v>
      </c>
      <c r="AL473" s="62">
        <v>0</v>
      </c>
      <c r="AM473" s="62">
        <v>552</v>
      </c>
      <c r="AN473" s="62">
        <v>137</v>
      </c>
      <c r="AO473" s="62">
        <v>505</v>
      </c>
      <c r="AP473" s="62">
        <v>490</v>
      </c>
      <c r="AQ473" s="62">
        <v>995</v>
      </c>
      <c r="AR473" t="b">
        <f>IFERROR(MATCH('2019'!A473, '2020'!A:A, 0) &gt;0, FALSE)</f>
        <v>1</v>
      </c>
    </row>
    <row r="474" spans="1:44">
      <c r="A474" s="60" t="s">
        <v>2582</v>
      </c>
      <c r="B474" s="60" t="s">
        <v>2583</v>
      </c>
      <c r="C474" s="60" t="s">
        <v>9555</v>
      </c>
      <c r="D474" s="60" t="s">
        <v>2586</v>
      </c>
      <c r="E474" s="60" t="s">
        <v>1122</v>
      </c>
      <c r="F474" s="60" t="s">
        <v>288</v>
      </c>
      <c r="G474" s="60" t="s">
        <v>1699</v>
      </c>
      <c r="H474" s="60" t="s">
        <v>14832</v>
      </c>
      <c r="I474" s="60" t="s">
        <v>146</v>
      </c>
      <c r="J474" s="61">
        <v>2</v>
      </c>
      <c r="K474" s="61">
        <v>11</v>
      </c>
      <c r="L474" s="61">
        <v>0</v>
      </c>
      <c r="M474" s="61">
        <v>13</v>
      </c>
      <c r="N474" s="62" t="s">
        <v>290</v>
      </c>
      <c r="O474" s="62">
        <v>10</v>
      </c>
      <c r="P474" s="62">
        <v>14</v>
      </c>
      <c r="Q474" s="62" t="s">
        <v>290</v>
      </c>
      <c r="R474" s="62" t="s">
        <v>290</v>
      </c>
      <c r="S474" s="62" t="s">
        <v>290</v>
      </c>
      <c r="T474" s="62" t="s">
        <v>290</v>
      </c>
      <c r="U474" s="62" t="s">
        <v>290</v>
      </c>
      <c r="V474" s="62" t="s">
        <v>290</v>
      </c>
      <c r="W474" s="62" t="s">
        <v>290</v>
      </c>
      <c r="X474" s="62">
        <v>0</v>
      </c>
      <c r="Y474" s="62">
        <v>0</v>
      </c>
      <c r="Z474" s="62">
        <v>0</v>
      </c>
      <c r="AA474" s="62">
        <v>0</v>
      </c>
      <c r="AB474" s="62">
        <v>0</v>
      </c>
      <c r="AC474" s="62">
        <v>0</v>
      </c>
      <c r="AD474" s="62">
        <v>0</v>
      </c>
      <c r="AE474" s="62">
        <v>0</v>
      </c>
      <c r="AF474" s="62">
        <v>0</v>
      </c>
      <c r="AG474" s="62">
        <v>0</v>
      </c>
      <c r="AH474" s="62">
        <v>0</v>
      </c>
      <c r="AI474" s="62">
        <v>0</v>
      </c>
      <c r="AJ474" s="62">
        <v>0</v>
      </c>
      <c r="AK474" s="62">
        <v>0</v>
      </c>
      <c r="AL474" s="62">
        <v>0</v>
      </c>
      <c r="AM474" s="62">
        <v>68</v>
      </c>
      <c r="AN474" s="62" t="s">
        <v>290</v>
      </c>
      <c r="AO474" s="62">
        <v>29</v>
      </c>
      <c r="AP474" s="62">
        <v>42</v>
      </c>
      <c r="AQ474" s="62">
        <v>71</v>
      </c>
      <c r="AR474" t="b">
        <f>IFERROR(MATCH('2019'!A474, '2020'!A:A, 0) &gt;0, FALSE)</f>
        <v>1</v>
      </c>
    </row>
    <row r="475" spans="1:44">
      <c r="A475" s="60" t="s">
        <v>2587</v>
      </c>
      <c r="B475" s="60" t="s">
        <v>2588</v>
      </c>
      <c r="C475" s="60" t="s">
        <v>6331</v>
      </c>
      <c r="D475" s="60" t="s">
        <v>2591</v>
      </c>
      <c r="E475" s="60" t="s">
        <v>1122</v>
      </c>
      <c r="F475" s="60" t="s">
        <v>288</v>
      </c>
      <c r="G475" s="60" t="s">
        <v>1939</v>
      </c>
      <c r="H475" s="60" t="s">
        <v>16140</v>
      </c>
      <c r="I475" s="60" t="s">
        <v>146</v>
      </c>
      <c r="J475" s="61">
        <v>2</v>
      </c>
      <c r="K475" s="61">
        <v>15</v>
      </c>
      <c r="L475" s="61">
        <v>2</v>
      </c>
      <c r="M475" s="61">
        <v>19</v>
      </c>
      <c r="N475" s="62">
        <v>18</v>
      </c>
      <c r="O475" s="62">
        <v>24</v>
      </c>
      <c r="P475" s="62">
        <v>19</v>
      </c>
      <c r="Q475" s="62">
        <v>20</v>
      </c>
      <c r="R475" s="62">
        <v>13</v>
      </c>
      <c r="S475" s="62">
        <v>23</v>
      </c>
      <c r="T475" s="62" t="s">
        <v>290</v>
      </c>
      <c r="U475" s="62" t="s">
        <v>290</v>
      </c>
      <c r="V475" s="62" t="s">
        <v>290</v>
      </c>
      <c r="W475" s="62" t="s">
        <v>290</v>
      </c>
      <c r="X475" s="62">
        <v>0</v>
      </c>
      <c r="Y475" s="62">
        <v>0</v>
      </c>
      <c r="Z475" s="62">
        <v>0</v>
      </c>
      <c r="AA475" s="62">
        <v>0</v>
      </c>
      <c r="AB475" s="62">
        <v>0</v>
      </c>
      <c r="AC475" s="62">
        <v>0</v>
      </c>
      <c r="AD475" s="62">
        <v>0</v>
      </c>
      <c r="AE475" s="62">
        <v>0</v>
      </c>
      <c r="AF475" s="62">
        <v>0</v>
      </c>
      <c r="AG475" s="62">
        <v>0</v>
      </c>
      <c r="AH475" s="62" t="s">
        <v>290</v>
      </c>
      <c r="AI475" s="62">
        <v>0</v>
      </c>
      <c r="AJ475" s="62">
        <v>75</v>
      </c>
      <c r="AK475" s="62">
        <v>54</v>
      </c>
      <c r="AL475" s="62">
        <v>0</v>
      </c>
      <c r="AM475" s="62">
        <v>14</v>
      </c>
      <c r="AN475" s="62">
        <v>0</v>
      </c>
      <c r="AO475" s="62">
        <v>65</v>
      </c>
      <c r="AP475" s="62">
        <v>80</v>
      </c>
      <c r="AQ475" s="62">
        <v>145</v>
      </c>
      <c r="AR475" t="b">
        <f>IFERROR(MATCH('2019'!A475, '2020'!A:A, 0) &gt;0, FALSE)</f>
        <v>1</v>
      </c>
    </row>
    <row r="476" spans="1:44">
      <c r="A476" s="60" t="s">
        <v>2592</v>
      </c>
      <c r="B476" s="60" t="s">
        <v>9562</v>
      </c>
      <c r="C476" s="60" t="s">
        <v>14834</v>
      </c>
      <c r="D476" s="60" t="s">
        <v>2595</v>
      </c>
      <c r="E476" s="60" t="s">
        <v>1122</v>
      </c>
      <c r="F476" s="60" t="s">
        <v>288</v>
      </c>
      <c r="G476" s="60" t="s">
        <v>1939</v>
      </c>
      <c r="H476" s="60" t="s">
        <v>14835</v>
      </c>
      <c r="I476" s="60" t="s">
        <v>146</v>
      </c>
      <c r="J476" s="61">
        <v>3.5</v>
      </c>
      <c r="K476" s="61">
        <v>7</v>
      </c>
      <c r="L476" s="61">
        <v>2.5</v>
      </c>
      <c r="M476" s="61">
        <v>13</v>
      </c>
      <c r="N476" s="62">
        <v>0</v>
      </c>
      <c r="O476" s="62">
        <v>0</v>
      </c>
      <c r="P476" s="62">
        <v>0</v>
      </c>
      <c r="Q476" s="62">
        <v>0</v>
      </c>
      <c r="R476" s="62">
        <v>0</v>
      </c>
      <c r="S476" s="62">
        <v>0</v>
      </c>
      <c r="T476" s="62">
        <v>0</v>
      </c>
      <c r="U476" s="62">
        <v>0</v>
      </c>
      <c r="V476" s="62">
        <v>0</v>
      </c>
      <c r="W476" s="62">
        <v>0</v>
      </c>
      <c r="X476" s="62">
        <v>19</v>
      </c>
      <c r="Y476" s="62">
        <v>10</v>
      </c>
      <c r="Z476" s="62">
        <v>11</v>
      </c>
      <c r="AA476" s="62" t="s">
        <v>290</v>
      </c>
      <c r="AB476" s="62">
        <v>0</v>
      </c>
      <c r="AC476" s="62">
        <v>0</v>
      </c>
      <c r="AD476" s="62">
        <v>0</v>
      </c>
      <c r="AE476" s="62">
        <v>0</v>
      </c>
      <c r="AF476" s="62">
        <v>0</v>
      </c>
      <c r="AG476" s="62">
        <v>0</v>
      </c>
      <c r="AH476" s="62">
        <v>0</v>
      </c>
      <c r="AI476" s="62">
        <v>0</v>
      </c>
      <c r="AJ476" s="62">
        <v>0</v>
      </c>
      <c r="AK476" s="62">
        <v>0</v>
      </c>
      <c r="AL476" s="62">
        <v>0</v>
      </c>
      <c r="AM476" s="62">
        <v>0</v>
      </c>
      <c r="AN476" s="62">
        <v>48</v>
      </c>
      <c r="AO476" s="62">
        <v>0</v>
      </c>
      <c r="AP476" s="62">
        <v>48</v>
      </c>
      <c r="AQ476" s="62">
        <v>48</v>
      </c>
      <c r="AR476" t="b">
        <f>IFERROR(MATCH('2019'!A476, '2020'!A:A, 0) &gt;0, FALSE)</f>
        <v>1</v>
      </c>
    </row>
    <row r="477" spans="1:44">
      <c r="A477" s="60" t="s">
        <v>2596</v>
      </c>
      <c r="B477" s="60" t="s">
        <v>2597</v>
      </c>
      <c r="C477" s="60" t="s">
        <v>12342</v>
      </c>
      <c r="D477" s="60" t="s">
        <v>2599</v>
      </c>
      <c r="E477" s="60" t="s">
        <v>1122</v>
      </c>
      <c r="F477" s="60" t="s">
        <v>288</v>
      </c>
      <c r="G477" s="60" t="s">
        <v>1939</v>
      </c>
      <c r="H477" s="60" t="s">
        <v>14836</v>
      </c>
      <c r="I477" s="60" t="s">
        <v>146</v>
      </c>
      <c r="J477" s="61">
        <v>2</v>
      </c>
      <c r="K477" s="61">
        <v>25</v>
      </c>
      <c r="L477" s="61">
        <v>4</v>
      </c>
      <c r="M477" s="61">
        <v>31</v>
      </c>
      <c r="N477" s="62">
        <v>0</v>
      </c>
      <c r="O477" s="62">
        <v>0</v>
      </c>
      <c r="P477" s="62">
        <v>0</v>
      </c>
      <c r="Q477" s="62">
        <v>0</v>
      </c>
      <c r="R477" s="62">
        <v>0</v>
      </c>
      <c r="S477" s="62">
        <v>0</v>
      </c>
      <c r="T477" s="62">
        <v>0</v>
      </c>
      <c r="U477" s="62">
        <v>0</v>
      </c>
      <c r="V477" s="62">
        <v>0</v>
      </c>
      <c r="W477" s="62">
        <v>0</v>
      </c>
      <c r="X477" s="62">
        <v>30</v>
      </c>
      <c r="Y477" s="62">
        <v>25</v>
      </c>
      <c r="Z477" s="62">
        <v>26</v>
      </c>
      <c r="AA477" s="62">
        <v>17</v>
      </c>
      <c r="AB477" s="62">
        <v>0</v>
      </c>
      <c r="AC477" s="62">
        <v>0</v>
      </c>
      <c r="AD477" s="62">
        <v>0</v>
      </c>
      <c r="AE477" s="62">
        <v>0</v>
      </c>
      <c r="AF477" s="62">
        <v>0</v>
      </c>
      <c r="AG477" s="62" t="s">
        <v>290</v>
      </c>
      <c r="AH477" s="62">
        <v>0</v>
      </c>
      <c r="AI477" s="62">
        <v>0</v>
      </c>
      <c r="AJ477" s="62">
        <v>0</v>
      </c>
      <c r="AK477" s="62">
        <v>0</v>
      </c>
      <c r="AL477" s="62">
        <v>0</v>
      </c>
      <c r="AM477" s="62">
        <v>102</v>
      </c>
      <c r="AN477" s="62">
        <v>0</v>
      </c>
      <c r="AO477" s="62">
        <v>102</v>
      </c>
      <c r="AP477" s="62">
        <v>0</v>
      </c>
      <c r="AQ477" s="62">
        <v>102</v>
      </c>
      <c r="AR477" t="b">
        <f>IFERROR(MATCH('2019'!A477, '2020'!A:A, 0) &gt;0, FALSE)</f>
        <v>1</v>
      </c>
    </row>
    <row r="478" spans="1:44">
      <c r="A478" s="60" t="s">
        <v>2600</v>
      </c>
      <c r="B478" s="60" t="s">
        <v>2601</v>
      </c>
      <c r="C478" s="60" t="s">
        <v>6340</v>
      </c>
      <c r="D478" s="60" t="s">
        <v>2603</v>
      </c>
      <c r="E478" s="60" t="s">
        <v>1122</v>
      </c>
      <c r="F478" s="60" t="s">
        <v>288</v>
      </c>
      <c r="G478" s="60" t="s">
        <v>2440</v>
      </c>
      <c r="H478" s="60" t="s">
        <v>14837</v>
      </c>
      <c r="I478" s="60" t="s">
        <v>146</v>
      </c>
      <c r="J478" s="61">
        <v>3</v>
      </c>
      <c r="K478" s="61">
        <v>11</v>
      </c>
      <c r="L478" s="61">
        <v>8</v>
      </c>
      <c r="M478" s="61">
        <v>22</v>
      </c>
      <c r="N478" s="62">
        <v>0</v>
      </c>
      <c r="O478" s="62">
        <v>11</v>
      </c>
      <c r="P478" s="62">
        <v>12</v>
      </c>
      <c r="Q478" s="62">
        <v>14</v>
      </c>
      <c r="R478" s="62">
        <v>12</v>
      </c>
      <c r="S478" s="62">
        <v>12</v>
      </c>
      <c r="T478" s="62">
        <v>12</v>
      </c>
      <c r="U478" s="62">
        <v>19</v>
      </c>
      <c r="V478" s="62" t="s">
        <v>290</v>
      </c>
      <c r="W478" s="62">
        <v>13</v>
      </c>
      <c r="X478" s="62">
        <v>13</v>
      </c>
      <c r="Y478" s="62">
        <v>17</v>
      </c>
      <c r="Z478" s="62">
        <v>14</v>
      </c>
      <c r="AA478" s="62" t="s">
        <v>290</v>
      </c>
      <c r="AB478" s="62">
        <v>0</v>
      </c>
      <c r="AC478" s="62">
        <v>0</v>
      </c>
      <c r="AD478" s="62">
        <v>0</v>
      </c>
      <c r="AE478" s="62">
        <v>0</v>
      </c>
      <c r="AF478" s="62">
        <v>0</v>
      </c>
      <c r="AG478" s="62">
        <v>0</v>
      </c>
      <c r="AH478" s="62">
        <v>0</v>
      </c>
      <c r="AI478" s="62">
        <v>0</v>
      </c>
      <c r="AJ478" s="62">
        <v>0</v>
      </c>
      <c r="AK478" s="62">
        <v>160</v>
      </c>
      <c r="AL478" s="62">
        <v>0</v>
      </c>
      <c r="AM478" s="62">
        <v>0</v>
      </c>
      <c r="AN478" s="62" t="s">
        <v>290</v>
      </c>
      <c r="AO478" s="62">
        <v>79</v>
      </c>
      <c r="AP478" s="62">
        <v>85</v>
      </c>
      <c r="AQ478" s="62">
        <v>164</v>
      </c>
      <c r="AR478" t="b">
        <f>IFERROR(MATCH('2019'!A478, '2020'!A:A, 0) &gt;0, FALSE)</f>
        <v>1</v>
      </c>
    </row>
    <row r="479" spans="1:44">
      <c r="A479" s="60" t="s">
        <v>2604</v>
      </c>
      <c r="B479" s="60" t="s">
        <v>2605</v>
      </c>
      <c r="C479" s="60" t="s">
        <v>9572</v>
      </c>
      <c r="D479" s="60" t="s">
        <v>2607</v>
      </c>
      <c r="E479" s="60" t="s">
        <v>1122</v>
      </c>
      <c r="F479" s="60" t="s">
        <v>288</v>
      </c>
      <c r="G479" s="60" t="s">
        <v>1939</v>
      </c>
      <c r="H479" s="60" t="s">
        <v>14841</v>
      </c>
      <c r="I479" s="60" t="s">
        <v>146</v>
      </c>
      <c r="J479" s="61">
        <v>3</v>
      </c>
      <c r="K479" s="61">
        <v>15.5</v>
      </c>
      <c r="L479" s="61">
        <v>6.7</v>
      </c>
      <c r="M479" s="61">
        <v>25.2</v>
      </c>
      <c r="N479" s="62">
        <v>0</v>
      </c>
      <c r="O479" s="62">
        <v>0</v>
      </c>
      <c r="P479" s="62">
        <v>0</v>
      </c>
      <c r="Q479" s="62">
        <v>0</v>
      </c>
      <c r="R479" s="62">
        <v>0</v>
      </c>
      <c r="S479" s="62">
        <v>0</v>
      </c>
      <c r="T479" s="62">
        <v>0</v>
      </c>
      <c r="U479" s="62">
        <v>0</v>
      </c>
      <c r="V479" s="62">
        <v>0</v>
      </c>
      <c r="W479" s="62">
        <v>0</v>
      </c>
      <c r="X479" s="62">
        <v>45</v>
      </c>
      <c r="Y479" s="62">
        <v>54</v>
      </c>
      <c r="Z479" s="62">
        <v>40</v>
      </c>
      <c r="AA479" s="62">
        <v>50</v>
      </c>
      <c r="AB479" s="62">
        <v>0</v>
      </c>
      <c r="AC479" s="62">
        <v>0</v>
      </c>
      <c r="AD479" s="62">
        <v>0</v>
      </c>
      <c r="AE479" s="62">
        <v>0</v>
      </c>
      <c r="AF479" s="62">
        <v>0</v>
      </c>
      <c r="AG479" s="62" t="s">
        <v>290</v>
      </c>
      <c r="AH479" s="62">
        <v>0</v>
      </c>
      <c r="AI479" s="62">
        <v>0</v>
      </c>
      <c r="AJ479" s="62">
        <v>0</v>
      </c>
      <c r="AK479" s="62">
        <v>0</v>
      </c>
      <c r="AL479" s="62">
        <v>0</v>
      </c>
      <c r="AM479" s="62">
        <v>198</v>
      </c>
      <c r="AN479" s="62">
        <v>0</v>
      </c>
      <c r="AO479" s="62">
        <v>189</v>
      </c>
      <c r="AP479" s="62" t="s">
        <v>290</v>
      </c>
      <c r="AQ479" s="62">
        <v>198</v>
      </c>
      <c r="AR479" t="b">
        <f>IFERROR(MATCH('2019'!A479, '2020'!A:A, 0) &gt;0, FALSE)</f>
        <v>1</v>
      </c>
    </row>
    <row r="480" spans="1:44">
      <c r="A480" s="60" t="s">
        <v>2608</v>
      </c>
      <c r="B480" s="60" t="s">
        <v>9574</v>
      </c>
      <c r="C480" s="60" t="s">
        <v>16141</v>
      </c>
      <c r="D480" s="60" t="s">
        <v>2612</v>
      </c>
      <c r="E480" s="60" t="s">
        <v>1122</v>
      </c>
      <c r="F480" s="60" t="s">
        <v>288</v>
      </c>
      <c r="G480" s="60" t="s">
        <v>1907</v>
      </c>
      <c r="H480" s="60" t="s">
        <v>16142</v>
      </c>
      <c r="I480" s="60" t="s">
        <v>146</v>
      </c>
      <c r="J480" s="61">
        <v>11.3</v>
      </c>
      <c r="K480" s="61">
        <v>31.3</v>
      </c>
      <c r="L480" s="61">
        <v>9.4</v>
      </c>
      <c r="M480" s="61">
        <v>52</v>
      </c>
      <c r="N480" s="62">
        <v>47</v>
      </c>
      <c r="O480" s="62">
        <v>20</v>
      </c>
      <c r="P480" s="62">
        <v>20</v>
      </c>
      <c r="Q480" s="62">
        <v>14</v>
      </c>
      <c r="R480" s="62">
        <v>12</v>
      </c>
      <c r="S480" s="62">
        <v>19</v>
      </c>
      <c r="T480" s="62">
        <v>20</v>
      </c>
      <c r="U480" s="62">
        <v>12</v>
      </c>
      <c r="V480" s="62">
        <v>19</v>
      </c>
      <c r="W480" s="62">
        <v>10</v>
      </c>
      <c r="X480" s="62">
        <v>0</v>
      </c>
      <c r="Y480" s="62">
        <v>0</v>
      </c>
      <c r="Z480" s="62">
        <v>0</v>
      </c>
      <c r="AA480" s="62">
        <v>0</v>
      </c>
      <c r="AB480" s="62">
        <v>0</v>
      </c>
      <c r="AC480" s="62">
        <v>0</v>
      </c>
      <c r="AD480" s="62">
        <v>0</v>
      </c>
      <c r="AE480" s="62">
        <v>0</v>
      </c>
      <c r="AF480" s="62">
        <v>40</v>
      </c>
      <c r="AG480" s="62">
        <v>0</v>
      </c>
      <c r="AH480" s="62">
        <v>12</v>
      </c>
      <c r="AI480" s="62">
        <v>0</v>
      </c>
      <c r="AJ480" s="62" t="s">
        <v>290</v>
      </c>
      <c r="AK480" s="62">
        <v>90</v>
      </c>
      <c r="AL480" s="62">
        <v>0</v>
      </c>
      <c r="AM480" s="62">
        <v>70</v>
      </c>
      <c r="AN480" s="62">
        <v>53</v>
      </c>
      <c r="AO480" s="62">
        <v>112</v>
      </c>
      <c r="AP480" s="62">
        <v>121</v>
      </c>
      <c r="AQ480" s="62">
        <v>233</v>
      </c>
      <c r="AR480" t="b">
        <f>IFERROR(MATCH('2019'!A480, '2020'!A:A, 0) &gt;0, FALSE)</f>
        <v>1</v>
      </c>
    </row>
    <row r="481" spans="1:44">
      <c r="A481" s="60" t="s">
        <v>2613</v>
      </c>
      <c r="B481" s="60" t="s">
        <v>2614</v>
      </c>
      <c r="C481" s="60" t="s">
        <v>16143</v>
      </c>
      <c r="D481" s="60" t="s">
        <v>2616</v>
      </c>
      <c r="E481" s="60" t="s">
        <v>1122</v>
      </c>
      <c r="F481" s="60" t="s">
        <v>288</v>
      </c>
      <c r="G481" s="60" t="s">
        <v>1885</v>
      </c>
      <c r="H481" s="60" t="s">
        <v>14843</v>
      </c>
      <c r="I481" s="60" t="s">
        <v>146</v>
      </c>
      <c r="J481" s="61">
        <v>4</v>
      </c>
      <c r="K481" s="61">
        <v>12</v>
      </c>
      <c r="L481" s="61">
        <v>16</v>
      </c>
      <c r="M481" s="61">
        <v>32</v>
      </c>
      <c r="N481" s="62">
        <v>0</v>
      </c>
      <c r="O481" s="62">
        <v>0</v>
      </c>
      <c r="P481" s="62">
        <v>0</v>
      </c>
      <c r="Q481" s="62">
        <v>0</v>
      </c>
      <c r="R481" s="62">
        <v>0</v>
      </c>
      <c r="S481" s="62">
        <v>0</v>
      </c>
      <c r="T481" s="62">
        <v>0</v>
      </c>
      <c r="U481" s="62">
        <v>0</v>
      </c>
      <c r="V481" s="62">
        <v>0</v>
      </c>
      <c r="W481" s="62">
        <v>0</v>
      </c>
      <c r="X481" s="62">
        <v>0</v>
      </c>
      <c r="Y481" s="62">
        <v>75</v>
      </c>
      <c r="Z481" s="62">
        <v>40</v>
      </c>
      <c r="AA481" s="62">
        <v>10</v>
      </c>
      <c r="AB481" s="62">
        <v>0</v>
      </c>
      <c r="AC481" s="62">
        <v>0</v>
      </c>
      <c r="AD481" s="62">
        <v>0</v>
      </c>
      <c r="AE481" s="62">
        <v>0</v>
      </c>
      <c r="AF481" s="62">
        <v>0</v>
      </c>
      <c r="AG481" s="62">
        <v>50</v>
      </c>
      <c r="AH481" s="62">
        <v>61</v>
      </c>
      <c r="AI481" s="62">
        <v>0</v>
      </c>
      <c r="AJ481" s="62">
        <v>0</v>
      </c>
      <c r="AK481" s="62">
        <v>114</v>
      </c>
      <c r="AL481" s="62">
        <v>0</v>
      </c>
      <c r="AM481" s="62">
        <v>0</v>
      </c>
      <c r="AN481" s="62">
        <v>0</v>
      </c>
      <c r="AO481" s="62">
        <v>80</v>
      </c>
      <c r="AP481" s="62">
        <v>95</v>
      </c>
      <c r="AQ481" s="62">
        <v>175</v>
      </c>
      <c r="AR481" t="b">
        <f>IFERROR(MATCH('2019'!A481, '2020'!A:A, 0) &gt;0, FALSE)</f>
        <v>1</v>
      </c>
    </row>
    <row r="482" spans="1:44">
      <c r="A482" s="60" t="s">
        <v>2617</v>
      </c>
      <c r="B482" s="60" t="s">
        <v>2618</v>
      </c>
      <c r="C482" s="60" t="s">
        <v>9590</v>
      </c>
      <c r="D482" s="60" t="s">
        <v>2621</v>
      </c>
      <c r="E482" s="60" t="s">
        <v>1122</v>
      </c>
      <c r="F482" s="60" t="s">
        <v>288</v>
      </c>
      <c r="G482" s="60" t="s">
        <v>1939</v>
      </c>
      <c r="H482" s="60" t="s">
        <v>14844</v>
      </c>
      <c r="I482" s="60" t="s">
        <v>146</v>
      </c>
      <c r="J482" s="61">
        <v>3.6</v>
      </c>
      <c r="K482" s="61">
        <v>16.8</v>
      </c>
      <c r="L482" s="61">
        <v>5.0999999999999996</v>
      </c>
      <c r="M482" s="61">
        <v>25.5</v>
      </c>
      <c r="N482" s="62">
        <v>0</v>
      </c>
      <c r="O482" s="62">
        <v>0</v>
      </c>
      <c r="P482" s="62">
        <v>0</v>
      </c>
      <c r="Q482" s="62">
        <v>0</v>
      </c>
      <c r="R482" s="62">
        <v>0</v>
      </c>
      <c r="S482" s="62">
        <v>0</v>
      </c>
      <c r="T482" s="62">
        <v>0</v>
      </c>
      <c r="U482" s="62">
        <v>0</v>
      </c>
      <c r="V482" s="62">
        <v>0</v>
      </c>
      <c r="W482" s="62">
        <v>0</v>
      </c>
      <c r="X482" s="62">
        <v>25</v>
      </c>
      <c r="Y482" s="62">
        <v>20</v>
      </c>
      <c r="Z482" s="62">
        <v>27</v>
      </c>
      <c r="AA482" s="62">
        <v>24</v>
      </c>
      <c r="AB482" s="62">
        <v>0</v>
      </c>
      <c r="AC482" s="62">
        <v>0</v>
      </c>
      <c r="AD482" s="62">
        <v>0</v>
      </c>
      <c r="AE482" s="62">
        <v>0</v>
      </c>
      <c r="AF482" s="62">
        <v>0</v>
      </c>
      <c r="AG482" s="62">
        <v>25</v>
      </c>
      <c r="AH482" s="62">
        <v>0</v>
      </c>
      <c r="AI482" s="62">
        <v>0</v>
      </c>
      <c r="AJ482" s="62">
        <v>0</v>
      </c>
      <c r="AK482" s="62" t="s">
        <v>290</v>
      </c>
      <c r="AL482" s="62">
        <v>0</v>
      </c>
      <c r="AM482" s="62">
        <v>120</v>
      </c>
      <c r="AN482" s="62">
        <v>0</v>
      </c>
      <c r="AO482" s="62">
        <v>121</v>
      </c>
      <c r="AP482" s="62">
        <v>0</v>
      </c>
      <c r="AQ482" s="62">
        <v>121</v>
      </c>
      <c r="AR482" t="b">
        <f>IFERROR(MATCH('2019'!A482, '2020'!A:A, 0) &gt;0, FALSE)</f>
        <v>1</v>
      </c>
    </row>
    <row r="483" spans="1:44">
      <c r="A483" s="60" t="s">
        <v>14845</v>
      </c>
      <c r="B483" s="60" t="s">
        <v>15694</v>
      </c>
      <c r="C483" s="60" t="s">
        <v>14847</v>
      </c>
      <c r="D483" s="60" t="s">
        <v>14848</v>
      </c>
      <c r="E483" s="60" t="s">
        <v>1122</v>
      </c>
      <c r="F483" s="60" t="s">
        <v>288</v>
      </c>
      <c r="G483" s="60" t="s">
        <v>1711</v>
      </c>
      <c r="H483" s="60" t="s">
        <v>14850</v>
      </c>
      <c r="I483" s="60" t="s">
        <v>146</v>
      </c>
      <c r="J483" s="61">
        <v>2</v>
      </c>
      <c r="K483" s="61">
        <v>7.3</v>
      </c>
      <c r="L483" s="61">
        <v>10.7</v>
      </c>
      <c r="M483" s="61">
        <v>20</v>
      </c>
      <c r="N483" s="62">
        <v>0</v>
      </c>
      <c r="O483" s="62">
        <v>0</v>
      </c>
      <c r="P483" s="62">
        <v>0</v>
      </c>
      <c r="Q483" s="62">
        <v>0</v>
      </c>
      <c r="R483" s="62">
        <v>0</v>
      </c>
      <c r="S483" s="62">
        <v>0</v>
      </c>
      <c r="T483" s="62">
        <v>0</v>
      </c>
      <c r="U483" s="62">
        <v>0</v>
      </c>
      <c r="V483" s="62">
        <v>0</v>
      </c>
      <c r="W483" s="62">
        <v>0</v>
      </c>
      <c r="X483" s="62">
        <v>0</v>
      </c>
      <c r="Y483" s="62">
        <v>0</v>
      </c>
      <c r="Z483" s="62">
        <v>0</v>
      </c>
      <c r="AA483" s="62">
        <v>0</v>
      </c>
      <c r="AB483" s="62">
        <v>0</v>
      </c>
      <c r="AC483" s="62">
        <v>0</v>
      </c>
      <c r="AD483" s="62" t="s">
        <v>290</v>
      </c>
      <c r="AE483" s="62">
        <v>0</v>
      </c>
      <c r="AF483" s="62" t="s">
        <v>290</v>
      </c>
      <c r="AG483" s="62" t="s">
        <v>290</v>
      </c>
      <c r="AH483" s="62" t="s">
        <v>290</v>
      </c>
      <c r="AI483" s="62">
        <v>0</v>
      </c>
      <c r="AJ483" s="62" t="s">
        <v>290</v>
      </c>
      <c r="AK483" s="62" t="s">
        <v>290</v>
      </c>
      <c r="AL483" s="62">
        <v>0</v>
      </c>
      <c r="AM483" s="62" t="s">
        <v>290</v>
      </c>
      <c r="AN483" s="62" t="s">
        <v>290</v>
      </c>
      <c r="AO483" s="62" t="s">
        <v>290</v>
      </c>
      <c r="AP483" s="62">
        <v>12</v>
      </c>
      <c r="AQ483" s="62">
        <v>16</v>
      </c>
      <c r="AR483" t="b">
        <f>IFERROR(MATCH('2019'!A483, '2020'!A:A, 0) &gt;0, FALSE)</f>
        <v>0</v>
      </c>
    </row>
    <row r="484" spans="1:44">
      <c r="A484" s="60" t="s">
        <v>14851</v>
      </c>
      <c r="B484" s="60" t="s">
        <v>14852</v>
      </c>
      <c r="C484" s="60" t="s">
        <v>16144</v>
      </c>
      <c r="D484" s="60" t="s">
        <v>14854</v>
      </c>
      <c r="E484" s="60" t="s">
        <v>1122</v>
      </c>
      <c r="F484" s="60" t="s">
        <v>288</v>
      </c>
      <c r="G484" s="60" t="s">
        <v>1754</v>
      </c>
      <c r="H484" s="60" t="s">
        <v>14856</v>
      </c>
      <c r="I484" s="60" t="s">
        <v>146</v>
      </c>
      <c r="J484" s="61">
        <v>4</v>
      </c>
      <c r="K484" s="61">
        <v>6</v>
      </c>
      <c r="L484" s="61">
        <v>19</v>
      </c>
      <c r="M484" s="61">
        <v>29</v>
      </c>
      <c r="N484" s="62">
        <v>0</v>
      </c>
      <c r="O484" s="62">
        <v>0</v>
      </c>
      <c r="P484" s="62">
        <v>0</v>
      </c>
      <c r="Q484" s="62">
        <v>0</v>
      </c>
      <c r="R484" s="62">
        <v>0</v>
      </c>
      <c r="S484" s="62">
        <v>0</v>
      </c>
      <c r="T484" s="62">
        <v>0</v>
      </c>
      <c r="U484" s="62">
        <v>0</v>
      </c>
      <c r="V484" s="62">
        <v>0</v>
      </c>
      <c r="W484" s="62">
        <v>0</v>
      </c>
      <c r="X484" s="62">
        <v>0</v>
      </c>
      <c r="Y484" s="62">
        <v>0</v>
      </c>
      <c r="Z484" s="62">
        <v>0</v>
      </c>
      <c r="AA484" s="62">
        <v>0</v>
      </c>
      <c r="AB484" s="62">
        <v>0</v>
      </c>
      <c r="AC484" s="62">
        <v>0</v>
      </c>
      <c r="AD484" s="62">
        <v>0</v>
      </c>
      <c r="AE484" s="62">
        <v>0</v>
      </c>
      <c r="AF484" s="62">
        <v>28</v>
      </c>
      <c r="AG484" s="62">
        <v>21</v>
      </c>
      <c r="AH484" s="62">
        <v>22</v>
      </c>
      <c r="AI484" s="62" t="s">
        <v>290</v>
      </c>
      <c r="AJ484" s="62">
        <v>0</v>
      </c>
      <c r="AK484" s="62">
        <v>18</v>
      </c>
      <c r="AL484" s="62">
        <v>0</v>
      </c>
      <c r="AM484" s="62" t="s">
        <v>290</v>
      </c>
      <c r="AN484" s="62">
        <v>0</v>
      </c>
      <c r="AO484" s="62">
        <v>12</v>
      </c>
      <c r="AP484" s="62">
        <v>37</v>
      </c>
      <c r="AQ484" s="62">
        <v>49</v>
      </c>
      <c r="AR484" t="b">
        <f>IFERROR(MATCH('2019'!A484, '2020'!A:A, 0) &gt;0, FALSE)</f>
        <v>1</v>
      </c>
    </row>
    <row r="485" spans="1:44">
      <c r="A485" s="60" t="s">
        <v>12357</v>
      </c>
      <c r="B485" s="60" t="s">
        <v>15695</v>
      </c>
      <c r="C485" s="60" t="s">
        <v>6185</v>
      </c>
      <c r="D485" s="60" t="s">
        <v>9607</v>
      </c>
      <c r="E485" s="60" t="s">
        <v>1122</v>
      </c>
      <c r="F485" s="60" t="s">
        <v>288</v>
      </c>
      <c r="G485" s="60" t="s">
        <v>1901</v>
      </c>
      <c r="H485" s="60" t="s">
        <v>14859</v>
      </c>
      <c r="I485" s="60" t="s">
        <v>146</v>
      </c>
      <c r="J485" s="61">
        <v>3</v>
      </c>
      <c r="K485" s="61">
        <v>11</v>
      </c>
      <c r="L485" s="61">
        <v>4</v>
      </c>
      <c r="M485" s="61">
        <v>18</v>
      </c>
      <c r="N485" s="62">
        <v>109</v>
      </c>
      <c r="O485" s="62" t="s">
        <v>290</v>
      </c>
      <c r="P485" s="62" t="s">
        <v>290</v>
      </c>
      <c r="Q485" s="62" t="s">
        <v>290</v>
      </c>
      <c r="R485" s="62" t="s">
        <v>290</v>
      </c>
      <c r="S485" s="62">
        <v>0</v>
      </c>
      <c r="T485" s="62">
        <v>0</v>
      </c>
      <c r="U485" s="62">
        <v>0</v>
      </c>
      <c r="V485" s="62">
        <v>0</v>
      </c>
      <c r="W485" s="62">
        <v>0</v>
      </c>
      <c r="X485" s="62">
        <v>0</v>
      </c>
      <c r="Y485" s="62">
        <v>0</v>
      </c>
      <c r="Z485" s="62">
        <v>0</v>
      </c>
      <c r="AA485" s="62">
        <v>0</v>
      </c>
      <c r="AB485" s="62">
        <v>0</v>
      </c>
      <c r="AC485" s="62">
        <v>0</v>
      </c>
      <c r="AD485" s="62">
        <v>0</v>
      </c>
      <c r="AE485" s="62">
        <v>0</v>
      </c>
      <c r="AF485" s="62">
        <v>0</v>
      </c>
      <c r="AG485" s="62">
        <v>0</v>
      </c>
      <c r="AH485" s="62">
        <v>11</v>
      </c>
      <c r="AI485" s="62">
        <v>0</v>
      </c>
      <c r="AJ485" s="62" t="s">
        <v>290</v>
      </c>
      <c r="AK485" s="62" t="s">
        <v>290</v>
      </c>
      <c r="AL485" s="62">
        <v>0</v>
      </c>
      <c r="AM485" s="62">
        <v>75</v>
      </c>
      <c r="AN485" s="62">
        <v>29</v>
      </c>
      <c r="AO485" s="62">
        <v>65</v>
      </c>
      <c r="AP485" s="62">
        <v>57</v>
      </c>
      <c r="AQ485" s="62">
        <v>122</v>
      </c>
      <c r="AR485" t="b">
        <f>IFERROR(MATCH('2019'!A485, '2020'!A:A, 0) &gt;0, FALSE)</f>
        <v>1</v>
      </c>
    </row>
    <row r="486" spans="1:44">
      <c r="A486" s="60" t="s">
        <v>2622</v>
      </c>
      <c r="B486" s="60" t="s">
        <v>2623</v>
      </c>
      <c r="C486" s="60" t="s">
        <v>6355</v>
      </c>
      <c r="D486" s="60" t="s">
        <v>2626</v>
      </c>
      <c r="E486" s="60" t="s">
        <v>1122</v>
      </c>
      <c r="F486" s="60" t="s">
        <v>288</v>
      </c>
      <c r="G486" s="60" t="s">
        <v>1689</v>
      </c>
      <c r="H486" s="60" t="s">
        <v>14861</v>
      </c>
      <c r="I486" s="60" t="s">
        <v>146</v>
      </c>
      <c r="J486" s="61">
        <v>2</v>
      </c>
      <c r="K486" s="61">
        <v>8</v>
      </c>
      <c r="L486" s="61">
        <v>6</v>
      </c>
      <c r="M486" s="61">
        <v>16</v>
      </c>
      <c r="N486" s="62">
        <v>27</v>
      </c>
      <c r="O486" s="62">
        <v>11</v>
      </c>
      <c r="P486" s="62">
        <v>11</v>
      </c>
      <c r="Q486" s="62" t="s">
        <v>290</v>
      </c>
      <c r="R486" s="62">
        <v>15</v>
      </c>
      <c r="S486" s="62">
        <v>12</v>
      </c>
      <c r="T486" s="62">
        <v>14</v>
      </c>
      <c r="U486" s="62" t="s">
        <v>290</v>
      </c>
      <c r="V486" s="62" t="s">
        <v>290</v>
      </c>
      <c r="W486" s="62" t="s">
        <v>290</v>
      </c>
      <c r="X486" s="62">
        <v>0</v>
      </c>
      <c r="Y486" s="62">
        <v>0</v>
      </c>
      <c r="Z486" s="62">
        <v>0</v>
      </c>
      <c r="AA486" s="62">
        <v>0</v>
      </c>
      <c r="AB486" s="62">
        <v>0</v>
      </c>
      <c r="AC486" s="62">
        <v>0</v>
      </c>
      <c r="AD486" s="62">
        <v>0</v>
      </c>
      <c r="AE486" s="62">
        <v>0</v>
      </c>
      <c r="AF486" s="62">
        <v>0</v>
      </c>
      <c r="AG486" s="62">
        <v>0</v>
      </c>
      <c r="AH486" s="62">
        <v>0</v>
      </c>
      <c r="AI486" s="62">
        <v>0</v>
      </c>
      <c r="AJ486" s="62">
        <v>0</v>
      </c>
      <c r="AK486" s="62">
        <v>119</v>
      </c>
      <c r="AL486" s="62">
        <v>0</v>
      </c>
      <c r="AM486" s="62">
        <v>0</v>
      </c>
      <c r="AN486" s="62">
        <v>0</v>
      </c>
      <c r="AO486" s="62">
        <v>55</v>
      </c>
      <c r="AP486" s="62">
        <v>64</v>
      </c>
      <c r="AQ486" s="62">
        <v>119</v>
      </c>
      <c r="AR486" t="b">
        <f>IFERROR(MATCH('2019'!A486, '2020'!A:A, 0) &gt;0, FALSE)</f>
        <v>1</v>
      </c>
    </row>
    <row r="487" spans="1:44">
      <c r="A487" s="60" t="s">
        <v>2627</v>
      </c>
      <c r="B487" s="60" t="s">
        <v>2628</v>
      </c>
      <c r="C487" s="60" t="s">
        <v>14862</v>
      </c>
      <c r="D487" s="60" t="s">
        <v>2631</v>
      </c>
      <c r="E487" s="60" t="s">
        <v>1122</v>
      </c>
      <c r="F487" s="60" t="s">
        <v>288</v>
      </c>
      <c r="G487" s="60" t="s">
        <v>1885</v>
      </c>
      <c r="H487" s="60" t="s">
        <v>14863</v>
      </c>
      <c r="I487" s="60" t="s">
        <v>146</v>
      </c>
      <c r="J487" s="61">
        <v>4.5</v>
      </c>
      <c r="K487" s="61">
        <v>22</v>
      </c>
      <c r="L487" s="61">
        <v>12</v>
      </c>
      <c r="M487" s="61">
        <v>38.5</v>
      </c>
      <c r="N487" s="62">
        <v>0</v>
      </c>
      <c r="O487" s="62">
        <v>0</v>
      </c>
      <c r="P487" s="62">
        <v>0</v>
      </c>
      <c r="Q487" s="62">
        <v>0</v>
      </c>
      <c r="R487" s="62">
        <v>0</v>
      </c>
      <c r="S487" s="62">
        <v>0</v>
      </c>
      <c r="T487" s="62">
        <v>0</v>
      </c>
      <c r="U487" s="62">
        <v>0</v>
      </c>
      <c r="V487" s="62">
        <v>0</v>
      </c>
      <c r="W487" s="62">
        <v>0</v>
      </c>
      <c r="X487" s="62">
        <v>71</v>
      </c>
      <c r="Y487" s="62">
        <v>56</v>
      </c>
      <c r="Z487" s="62">
        <v>66</v>
      </c>
      <c r="AA487" s="62">
        <v>53</v>
      </c>
      <c r="AB487" s="62">
        <v>0</v>
      </c>
      <c r="AC487" s="62">
        <v>0</v>
      </c>
      <c r="AD487" s="62">
        <v>0</v>
      </c>
      <c r="AE487" s="62">
        <v>0</v>
      </c>
      <c r="AF487" s="62">
        <v>0</v>
      </c>
      <c r="AG487" s="62">
        <v>0</v>
      </c>
      <c r="AH487" s="62">
        <v>102</v>
      </c>
      <c r="AI487" s="62" t="s">
        <v>290</v>
      </c>
      <c r="AJ487" s="62">
        <v>14</v>
      </c>
      <c r="AK487" s="62">
        <v>108</v>
      </c>
      <c r="AL487" s="62">
        <v>0</v>
      </c>
      <c r="AM487" s="62">
        <v>17</v>
      </c>
      <c r="AN487" s="62" t="s">
        <v>290</v>
      </c>
      <c r="AO487" s="62">
        <v>99</v>
      </c>
      <c r="AP487" s="62">
        <v>147</v>
      </c>
      <c r="AQ487" s="62">
        <v>246</v>
      </c>
      <c r="AR487" t="b">
        <f>IFERROR(MATCH('2019'!A487, '2020'!A:A, 0) &gt;0, FALSE)</f>
        <v>1</v>
      </c>
    </row>
    <row r="488" spans="1:44">
      <c r="A488" s="60" t="s">
        <v>16145</v>
      </c>
      <c r="B488" s="60" t="s">
        <v>9616</v>
      </c>
      <c r="C488" s="60" t="s">
        <v>9618</v>
      </c>
      <c r="D488" s="60" t="s">
        <v>9619</v>
      </c>
      <c r="E488" s="60" t="s">
        <v>1122</v>
      </c>
      <c r="F488" s="60" t="s">
        <v>288</v>
      </c>
      <c r="G488" s="60" t="s">
        <v>1865</v>
      </c>
      <c r="H488" s="60" t="s">
        <v>16146</v>
      </c>
      <c r="I488" s="60" t="s">
        <v>146</v>
      </c>
      <c r="J488" s="61">
        <v>2</v>
      </c>
      <c r="K488" s="61">
        <v>8</v>
      </c>
      <c r="L488" s="61">
        <v>11</v>
      </c>
      <c r="M488" s="61">
        <v>21</v>
      </c>
      <c r="N488" s="62">
        <v>0</v>
      </c>
      <c r="O488" s="62">
        <v>0</v>
      </c>
      <c r="P488" s="62">
        <v>0</v>
      </c>
      <c r="Q488" s="62">
        <v>0</v>
      </c>
      <c r="R488" s="62">
        <v>0</v>
      </c>
      <c r="S488" s="62">
        <v>0</v>
      </c>
      <c r="T488" s="62">
        <v>0</v>
      </c>
      <c r="U488" s="62">
        <v>0</v>
      </c>
      <c r="V488" s="62">
        <v>0</v>
      </c>
      <c r="W488" s="62">
        <v>0</v>
      </c>
      <c r="X488" s="62">
        <v>0</v>
      </c>
      <c r="Y488" s="62">
        <v>0</v>
      </c>
      <c r="Z488" s="62">
        <v>0</v>
      </c>
      <c r="AA488" s="62">
        <v>0</v>
      </c>
      <c r="AB488" s="62">
        <v>0</v>
      </c>
      <c r="AC488" s="62">
        <v>0</v>
      </c>
      <c r="AD488" s="62">
        <v>0</v>
      </c>
      <c r="AE488" s="62">
        <v>0</v>
      </c>
      <c r="AF488" s="62">
        <v>11</v>
      </c>
      <c r="AG488" s="62">
        <v>37</v>
      </c>
      <c r="AH488" s="62" t="s">
        <v>290</v>
      </c>
      <c r="AI488" s="62">
        <v>0</v>
      </c>
      <c r="AJ488" s="62">
        <v>0</v>
      </c>
      <c r="AK488" s="62">
        <v>25</v>
      </c>
      <c r="AL488" s="62">
        <v>0</v>
      </c>
      <c r="AM488" s="62">
        <v>12</v>
      </c>
      <c r="AN488" s="62" t="s">
        <v>290</v>
      </c>
      <c r="AO488" s="62">
        <v>10</v>
      </c>
      <c r="AP488" s="62">
        <v>38</v>
      </c>
      <c r="AQ488" s="62">
        <v>48</v>
      </c>
      <c r="AR488" t="b">
        <f>IFERROR(MATCH('2019'!A488, '2020'!A:A, 0) &gt;0, FALSE)</f>
        <v>0</v>
      </c>
    </row>
    <row r="489" spans="1:44">
      <c r="A489" s="60" t="s">
        <v>2632</v>
      </c>
      <c r="B489" s="60" t="s">
        <v>2633</v>
      </c>
      <c r="C489" s="60" t="s">
        <v>14864</v>
      </c>
      <c r="D489" s="60" t="s">
        <v>2635</v>
      </c>
      <c r="E489" s="60" t="s">
        <v>1122</v>
      </c>
      <c r="F489" s="60" t="s">
        <v>288</v>
      </c>
      <c r="G489" s="60" t="s">
        <v>1810</v>
      </c>
      <c r="H489" s="60" t="s">
        <v>16147</v>
      </c>
      <c r="I489" s="60" t="s">
        <v>146</v>
      </c>
      <c r="J489" s="61">
        <v>4.3</v>
      </c>
      <c r="K489" s="61">
        <v>14.1</v>
      </c>
      <c r="L489" s="61">
        <v>0.5</v>
      </c>
      <c r="M489" s="61">
        <v>18.899999999999999</v>
      </c>
      <c r="N489" s="62">
        <v>19</v>
      </c>
      <c r="O489" s="62">
        <v>11</v>
      </c>
      <c r="P489" s="62">
        <v>13</v>
      </c>
      <c r="Q489" s="62">
        <v>18</v>
      </c>
      <c r="R489" s="62">
        <v>16</v>
      </c>
      <c r="S489" s="62">
        <v>21</v>
      </c>
      <c r="T489" s="62">
        <v>19</v>
      </c>
      <c r="U489" s="62">
        <v>23</v>
      </c>
      <c r="V489" s="62">
        <v>15</v>
      </c>
      <c r="W489" s="62">
        <v>16</v>
      </c>
      <c r="X489" s="62">
        <v>0</v>
      </c>
      <c r="Y489" s="62">
        <v>0</v>
      </c>
      <c r="Z489" s="62">
        <v>0</v>
      </c>
      <c r="AA489" s="62">
        <v>0</v>
      </c>
      <c r="AB489" s="62">
        <v>0</v>
      </c>
      <c r="AC489" s="62">
        <v>0</v>
      </c>
      <c r="AD489" s="62">
        <v>0</v>
      </c>
      <c r="AE489" s="62">
        <v>0</v>
      </c>
      <c r="AF489" s="62">
        <v>0</v>
      </c>
      <c r="AG489" s="62">
        <v>0</v>
      </c>
      <c r="AH489" s="62" t="s">
        <v>290</v>
      </c>
      <c r="AI489" s="62">
        <v>0</v>
      </c>
      <c r="AJ489" s="62">
        <v>0</v>
      </c>
      <c r="AK489" s="62">
        <v>142</v>
      </c>
      <c r="AL489" s="62">
        <v>0</v>
      </c>
      <c r="AM489" s="62">
        <v>11</v>
      </c>
      <c r="AN489" s="62">
        <v>11</v>
      </c>
      <c r="AO489" s="62">
        <v>85</v>
      </c>
      <c r="AP489" s="62">
        <v>86</v>
      </c>
      <c r="AQ489" s="62">
        <v>171</v>
      </c>
      <c r="AR489" t="b">
        <f>IFERROR(MATCH('2019'!A489, '2020'!A:A, 0) &gt;0, FALSE)</f>
        <v>1</v>
      </c>
    </row>
    <row r="490" spans="1:44">
      <c r="A490" s="60" t="s">
        <v>2636</v>
      </c>
      <c r="B490" s="60" t="s">
        <v>2637</v>
      </c>
      <c r="C490" s="60" t="s">
        <v>16148</v>
      </c>
      <c r="D490" s="60" t="s">
        <v>15699</v>
      </c>
      <c r="E490" s="60" t="s">
        <v>1122</v>
      </c>
      <c r="F490" s="60" t="s">
        <v>288</v>
      </c>
      <c r="G490" s="60" t="s">
        <v>1749</v>
      </c>
      <c r="H490" s="60" t="s">
        <v>16149</v>
      </c>
      <c r="I490" s="60" t="s">
        <v>146</v>
      </c>
      <c r="J490" s="61">
        <v>5.5</v>
      </c>
      <c r="K490" s="61">
        <v>7</v>
      </c>
      <c r="L490" s="61">
        <v>1.5</v>
      </c>
      <c r="M490" s="61">
        <v>14</v>
      </c>
      <c r="N490" s="62">
        <v>0</v>
      </c>
      <c r="O490" s="62">
        <v>0</v>
      </c>
      <c r="P490" s="62">
        <v>0</v>
      </c>
      <c r="Q490" s="62">
        <v>0</v>
      </c>
      <c r="R490" s="62">
        <v>0</v>
      </c>
      <c r="S490" s="62">
        <v>0</v>
      </c>
      <c r="T490" s="62">
        <v>0</v>
      </c>
      <c r="U490" s="62">
        <v>0</v>
      </c>
      <c r="V490" s="62">
        <v>0</v>
      </c>
      <c r="W490" s="62">
        <v>0</v>
      </c>
      <c r="X490" s="62" t="s">
        <v>290</v>
      </c>
      <c r="Y490" s="62">
        <v>15</v>
      </c>
      <c r="Z490" s="62">
        <v>15</v>
      </c>
      <c r="AA490" s="62">
        <v>10</v>
      </c>
      <c r="AB490" s="62">
        <v>0</v>
      </c>
      <c r="AC490" s="62">
        <v>0</v>
      </c>
      <c r="AD490" s="62">
        <v>0</v>
      </c>
      <c r="AE490" s="62">
        <v>0</v>
      </c>
      <c r="AF490" s="62">
        <v>0</v>
      </c>
      <c r="AG490" s="62">
        <v>0</v>
      </c>
      <c r="AH490" s="62">
        <v>11</v>
      </c>
      <c r="AI490" s="62">
        <v>0</v>
      </c>
      <c r="AJ490" s="62">
        <v>0</v>
      </c>
      <c r="AK490" s="62">
        <v>16</v>
      </c>
      <c r="AL490" s="62">
        <v>0</v>
      </c>
      <c r="AM490" s="62">
        <v>10</v>
      </c>
      <c r="AN490" s="62" t="s">
        <v>290</v>
      </c>
      <c r="AO490" s="62">
        <v>28</v>
      </c>
      <c r="AP490" s="62">
        <v>18</v>
      </c>
      <c r="AQ490" s="62">
        <v>46</v>
      </c>
      <c r="AR490" t="b">
        <f>IFERROR(MATCH('2019'!A490, '2020'!A:A, 0) &gt;0, FALSE)</f>
        <v>1</v>
      </c>
    </row>
    <row r="491" spans="1:44">
      <c r="A491" s="60" t="s">
        <v>2642</v>
      </c>
      <c r="B491" s="60" t="s">
        <v>2643</v>
      </c>
      <c r="C491" s="60" t="s">
        <v>9625</v>
      </c>
      <c r="D491" s="60" t="s">
        <v>2645</v>
      </c>
      <c r="E491" s="60" t="s">
        <v>1122</v>
      </c>
      <c r="F491" s="60" t="s">
        <v>288</v>
      </c>
      <c r="G491" s="60" t="s">
        <v>1749</v>
      </c>
      <c r="H491" s="60" t="s">
        <v>14866</v>
      </c>
      <c r="I491" s="60" t="s">
        <v>146</v>
      </c>
      <c r="J491" s="61">
        <v>13.3</v>
      </c>
      <c r="K491" s="61">
        <v>41.7</v>
      </c>
      <c r="L491" s="61">
        <v>54.2</v>
      </c>
      <c r="M491" s="61">
        <v>109.2</v>
      </c>
      <c r="N491" s="62">
        <v>107</v>
      </c>
      <c r="O491" s="62">
        <v>51</v>
      </c>
      <c r="P491" s="62">
        <v>48</v>
      </c>
      <c r="Q491" s="62">
        <v>50</v>
      </c>
      <c r="R491" s="62">
        <v>43</v>
      </c>
      <c r="S491" s="62">
        <v>38</v>
      </c>
      <c r="T491" s="62">
        <v>36</v>
      </c>
      <c r="U491" s="62">
        <v>30</v>
      </c>
      <c r="V491" s="62">
        <v>27</v>
      </c>
      <c r="W491" s="62">
        <v>32</v>
      </c>
      <c r="X491" s="62">
        <v>0</v>
      </c>
      <c r="Y491" s="62">
        <v>0</v>
      </c>
      <c r="Z491" s="62">
        <v>0</v>
      </c>
      <c r="AA491" s="62">
        <v>0</v>
      </c>
      <c r="AB491" s="62">
        <v>0</v>
      </c>
      <c r="AC491" s="62">
        <v>0</v>
      </c>
      <c r="AD491" s="62">
        <v>0</v>
      </c>
      <c r="AE491" s="62">
        <v>10</v>
      </c>
      <c r="AF491" s="62">
        <v>56</v>
      </c>
      <c r="AG491" s="62">
        <v>0</v>
      </c>
      <c r="AH491" s="62">
        <v>32</v>
      </c>
      <c r="AI491" s="62" t="s">
        <v>290</v>
      </c>
      <c r="AJ491" s="62">
        <v>54</v>
      </c>
      <c r="AK491" s="62">
        <v>34</v>
      </c>
      <c r="AL491" s="62">
        <v>0</v>
      </c>
      <c r="AM491" s="62">
        <v>249</v>
      </c>
      <c r="AN491" s="62">
        <v>155</v>
      </c>
      <c r="AO491" s="62">
        <v>280</v>
      </c>
      <c r="AP491" s="62">
        <v>248</v>
      </c>
      <c r="AQ491" s="62">
        <v>528</v>
      </c>
      <c r="AR491" t="b">
        <f>IFERROR(MATCH('2019'!A491, '2020'!A:A, 0) &gt;0, FALSE)</f>
        <v>1</v>
      </c>
    </row>
    <row r="492" spans="1:44">
      <c r="A492" s="60" t="s">
        <v>2646</v>
      </c>
      <c r="B492" s="60" t="s">
        <v>2647</v>
      </c>
      <c r="C492" s="60" t="s">
        <v>16150</v>
      </c>
      <c r="D492" s="60" t="s">
        <v>2649</v>
      </c>
      <c r="E492" s="60" t="s">
        <v>1122</v>
      </c>
      <c r="F492" s="60" t="s">
        <v>288</v>
      </c>
      <c r="G492" s="60" t="s">
        <v>1865</v>
      </c>
      <c r="H492" s="60" t="s">
        <v>16151</v>
      </c>
      <c r="I492" s="60" t="s">
        <v>146</v>
      </c>
      <c r="J492" s="61">
        <v>1</v>
      </c>
      <c r="K492" s="61">
        <v>6</v>
      </c>
      <c r="L492" s="61">
        <v>2</v>
      </c>
      <c r="M492" s="61">
        <v>9</v>
      </c>
      <c r="N492" s="62">
        <v>10</v>
      </c>
      <c r="O492" s="62" t="s">
        <v>290</v>
      </c>
      <c r="P492" s="62" t="s">
        <v>290</v>
      </c>
      <c r="Q492" s="62" t="s">
        <v>290</v>
      </c>
      <c r="R492" s="62" t="s">
        <v>290</v>
      </c>
      <c r="S492" s="62" t="s">
        <v>290</v>
      </c>
      <c r="T492" s="62" t="s">
        <v>290</v>
      </c>
      <c r="U492" s="62" t="s">
        <v>290</v>
      </c>
      <c r="V492" s="62" t="s">
        <v>290</v>
      </c>
      <c r="W492" s="62" t="s">
        <v>290</v>
      </c>
      <c r="X492" s="62" t="s">
        <v>290</v>
      </c>
      <c r="Y492" s="62" t="s">
        <v>290</v>
      </c>
      <c r="Z492" s="62" t="s">
        <v>290</v>
      </c>
      <c r="AA492" s="62">
        <v>0</v>
      </c>
      <c r="AB492" s="62">
        <v>0</v>
      </c>
      <c r="AC492" s="62">
        <v>0</v>
      </c>
      <c r="AD492" s="62">
        <v>0</v>
      </c>
      <c r="AE492" s="62">
        <v>0</v>
      </c>
      <c r="AF492" s="62">
        <v>0</v>
      </c>
      <c r="AG492" s="62">
        <v>0</v>
      </c>
      <c r="AH492" s="62">
        <v>12</v>
      </c>
      <c r="AI492" s="62">
        <v>0</v>
      </c>
      <c r="AJ492" s="62" t="s">
        <v>290</v>
      </c>
      <c r="AK492" s="62">
        <v>10</v>
      </c>
      <c r="AL492" s="62" t="s">
        <v>290</v>
      </c>
      <c r="AM492" s="62">
        <v>26</v>
      </c>
      <c r="AN492" s="62" t="s">
        <v>290</v>
      </c>
      <c r="AO492" s="62">
        <v>40</v>
      </c>
      <c r="AP492" s="62">
        <v>21</v>
      </c>
      <c r="AQ492" s="62">
        <v>61</v>
      </c>
      <c r="AR492" t="b">
        <f>IFERROR(MATCH('2019'!A492, '2020'!A:A, 0) &gt;0, FALSE)</f>
        <v>1</v>
      </c>
    </row>
    <row r="493" spans="1:44">
      <c r="A493" s="60" t="s">
        <v>2650</v>
      </c>
      <c r="B493" s="60" t="s">
        <v>2651</v>
      </c>
      <c r="C493" s="60" t="s">
        <v>6376</v>
      </c>
      <c r="D493" s="60" t="s">
        <v>2654</v>
      </c>
      <c r="E493" s="60" t="s">
        <v>1122</v>
      </c>
      <c r="F493" s="60" t="s">
        <v>288</v>
      </c>
      <c r="G493" s="60" t="s">
        <v>2074</v>
      </c>
      <c r="H493" s="60" t="s">
        <v>14698</v>
      </c>
      <c r="I493" s="60" t="s">
        <v>146</v>
      </c>
      <c r="J493" s="61">
        <v>2</v>
      </c>
      <c r="K493" s="61">
        <v>5</v>
      </c>
      <c r="L493" s="61">
        <v>1</v>
      </c>
      <c r="M493" s="61">
        <v>8</v>
      </c>
      <c r="N493" s="62">
        <v>30</v>
      </c>
      <c r="O493" s="62">
        <v>10</v>
      </c>
      <c r="P493" s="62">
        <v>0</v>
      </c>
      <c r="Q493" s="62">
        <v>0</v>
      </c>
      <c r="R493" s="62">
        <v>0</v>
      </c>
      <c r="S493" s="62">
        <v>0</v>
      </c>
      <c r="T493" s="62">
        <v>0</v>
      </c>
      <c r="U493" s="62">
        <v>0</v>
      </c>
      <c r="V493" s="62">
        <v>0</v>
      </c>
      <c r="W493" s="62">
        <v>0</v>
      </c>
      <c r="X493" s="62">
        <v>0</v>
      </c>
      <c r="Y493" s="62">
        <v>0</v>
      </c>
      <c r="Z493" s="62">
        <v>0</v>
      </c>
      <c r="AA493" s="62">
        <v>0</v>
      </c>
      <c r="AB493" s="62">
        <v>0</v>
      </c>
      <c r="AC493" s="62">
        <v>0</v>
      </c>
      <c r="AD493" s="62">
        <v>0</v>
      </c>
      <c r="AE493" s="62">
        <v>0</v>
      </c>
      <c r="AF493" s="62">
        <v>0</v>
      </c>
      <c r="AG493" s="62">
        <v>0</v>
      </c>
      <c r="AH493" s="62" t="s">
        <v>290</v>
      </c>
      <c r="AI493" s="62">
        <v>0</v>
      </c>
      <c r="AJ493" s="62">
        <v>10</v>
      </c>
      <c r="AK493" s="62" t="s">
        <v>290</v>
      </c>
      <c r="AL493" s="62">
        <v>0</v>
      </c>
      <c r="AM493" s="62">
        <v>17</v>
      </c>
      <c r="AN493" s="62" t="s">
        <v>290</v>
      </c>
      <c r="AO493" s="62">
        <v>19</v>
      </c>
      <c r="AP493" s="62">
        <v>21</v>
      </c>
      <c r="AQ493" s="62">
        <v>40</v>
      </c>
      <c r="AR493" t="b">
        <f>IFERROR(MATCH('2019'!A493, '2020'!A:A, 0) &gt;0, FALSE)</f>
        <v>1</v>
      </c>
    </row>
    <row r="494" spans="1:44">
      <c r="A494" s="60" t="s">
        <v>2655</v>
      </c>
      <c r="B494" s="60" t="s">
        <v>2656</v>
      </c>
      <c r="C494" s="60" t="s">
        <v>14867</v>
      </c>
      <c r="D494" s="60" t="s">
        <v>12367</v>
      </c>
      <c r="E494" s="60" t="s">
        <v>1122</v>
      </c>
      <c r="F494" s="60" t="s">
        <v>288</v>
      </c>
      <c r="G494" s="60" t="s">
        <v>1695</v>
      </c>
      <c r="H494" s="60" t="s">
        <v>14868</v>
      </c>
      <c r="I494" s="60" t="s">
        <v>146</v>
      </c>
      <c r="J494" s="61">
        <v>1.5</v>
      </c>
      <c r="K494" s="61">
        <v>3</v>
      </c>
      <c r="L494" s="61">
        <v>0</v>
      </c>
      <c r="M494" s="61">
        <v>4.5</v>
      </c>
      <c r="N494" s="62">
        <v>0</v>
      </c>
      <c r="O494" s="62">
        <v>0</v>
      </c>
      <c r="P494" s="62">
        <v>0</v>
      </c>
      <c r="Q494" s="62">
        <v>0</v>
      </c>
      <c r="R494" s="62">
        <v>0</v>
      </c>
      <c r="S494" s="62">
        <v>0</v>
      </c>
      <c r="T494" s="62">
        <v>0</v>
      </c>
      <c r="U494" s="62">
        <v>0</v>
      </c>
      <c r="V494" s="62">
        <v>0</v>
      </c>
      <c r="W494" s="62">
        <v>0</v>
      </c>
      <c r="X494" s="62">
        <v>0</v>
      </c>
      <c r="Y494" s="62">
        <v>0</v>
      </c>
      <c r="Z494" s="62" t="s">
        <v>290</v>
      </c>
      <c r="AA494" s="62" t="s">
        <v>290</v>
      </c>
      <c r="AB494" s="62">
        <v>0</v>
      </c>
      <c r="AC494" s="62">
        <v>0</v>
      </c>
      <c r="AD494" s="62">
        <v>0</v>
      </c>
      <c r="AE494" s="62">
        <v>0</v>
      </c>
      <c r="AF494" s="62">
        <v>0</v>
      </c>
      <c r="AG494" s="62" t="s">
        <v>290</v>
      </c>
      <c r="AH494" s="62" t="s">
        <v>290</v>
      </c>
      <c r="AI494" s="62">
        <v>0</v>
      </c>
      <c r="AJ494" s="62">
        <v>0</v>
      </c>
      <c r="AK494" s="62" t="s">
        <v>290</v>
      </c>
      <c r="AL494" s="62">
        <v>0</v>
      </c>
      <c r="AM494" s="62" t="s">
        <v>290</v>
      </c>
      <c r="AN494" s="62">
        <v>0</v>
      </c>
      <c r="AO494" s="62" t="s">
        <v>290</v>
      </c>
      <c r="AP494" s="62" t="s">
        <v>290</v>
      </c>
      <c r="AQ494" s="62">
        <v>13</v>
      </c>
      <c r="AR494" t="b">
        <f>IFERROR(MATCH('2019'!A494, '2020'!A:A, 0) &gt;0, FALSE)</f>
        <v>1</v>
      </c>
    </row>
    <row r="495" spans="1:44">
      <c r="A495" s="60" t="s">
        <v>12370</v>
      </c>
      <c r="B495" s="60" t="s">
        <v>9627</v>
      </c>
      <c r="C495" s="60" t="s">
        <v>14869</v>
      </c>
      <c r="D495" s="60" t="s">
        <v>14870</v>
      </c>
      <c r="E495" s="60" t="s">
        <v>1122</v>
      </c>
      <c r="F495" s="60" t="s">
        <v>288</v>
      </c>
      <c r="G495" s="60" t="s">
        <v>1785</v>
      </c>
      <c r="H495" s="60" t="s">
        <v>14872</v>
      </c>
      <c r="I495" s="60" t="s">
        <v>146</v>
      </c>
      <c r="J495" s="61">
        <v>1</v>
      </c>
      <c r="K495" s="61">
        <v>4</v>
      </c>
      <c r="L495" s="61">
        <v>0</v>
      </c>
      <c r="M495" s="61">
        <v>5</v>
      </c>
      <c r="N495" s="62">
        <v>0</v>
      </c>
      <c r="O495" s="62">
        <v>0</v>
      </c>
      <c r="P495" s="62">
        <v>0</v>
      </c>
      <c r="Q495" s="62">
        <v>0</v>
      </c>
      <c r="R495" s="62">
        <v>0</v>
      </c>
      <c r="S495" s="62">
        <v>0</v>
      </c>
      <c r="T495" s="62">
        <v>0</v>
      </c>
      <c r="U495" s="62">
        <v>0</v>
      </c>
      <c r="V495" s="62">
        <v>0</v>
      </c>
      <c r="W495" s="62">
        <v>0</v>
      </c>
      <c r="X495" s="62">
        <v>0</v>
      </c>
      <c r="Y495" s="62">
        <v>0</v>
      </c>
      <c r="Z495" s="62">
        <v>0</v>
      </c>
      <c r="AA495" s="62">
        <v>0</v>
      </c>
      <c r="AB495" s="62">
        <v>0</v>
      </c>
      <c r="AC495" s="62">
        <v>0</v>
      </c>
      <c r="AD495" s="62">
        <v>0</v>
      </c>
      <c r="AE495" s="62">
        <v>0</v>
      </c>
      <c r="AF495" s="62" t="s">
        <v>290</v>
      </c>
      <c r="AG495" s="62">
        <v>0</v>
      </c>
      <c r="AH495" s="62">
        <v>0</v>
      </c>
      <c r="AI495" s="62">
        <v>0</v>
      </c>
      <c r="AJ495" s="62">
        <v>0</v>
      </c>
      <c r="AK495" s="62" t="s">
        <v>290</v>
      </c>
      <c r="AL495" s="62">
        <v>0</v>
      </c>
      <c r="AM495" s="62" t="s">
        <v>290</v>
      </c>
      <c r="AN495" s="62" t="s">
        <v>290</v>
      </c>
      <c r="AO495" s="62" t="s">
        <v>290</v>
      </c>
      <c r="AP495" s="62" t="s">
        <v>290</v>
      </c>
      <c r="AQ495" s="62" t="s">
        <v>290</v>
      </c>
      <c r="AR495" t="b">
        <f>IFERROR(MATCH('2019'!A495, '2020'!A:A, 0) &gt;0, FALSE)</f>
        <v>0</v>
      </c>
    </row>
    <row r="496" spans="1:44">
      <c r="A496" s="60" t="s">
        <v>12373</v>
      </c>
      <c r="B496" s="60" t="s">
        <v>9633</v>
      </c>
      <c r="C496" s="60" t="s">
        <v>9635</v>
      </c>
      <c r="D496" s="60" t="s">
        <v>9636</v>
      </c>
      <c r="E496" s="60" t="s">
        <v>1122</v>
      </c>
      <c r="F496" s="60" t="s">
        <v>288</v>
      </c>
      <c r="G496" s="60" t="s">
        <v>1743</v>
      </c>
      <c r="H496" s="60" t="s">
        <v>14873</v>
      </c>
      <c r="I496" s="60" t="s">
        <v>146</v>
      </c>
      <c r="J496" s="61">
        <v>5</v>
      </c>
      <c r="K496" s="61">
        <v>6</v>
      </c>
      <c r="L496" s="61">
        <v>8</v>
      </c>
      <c r="M496" s="61">
        <v>19</v>
      </c>
      <c r="N496" s="62">
        <v>0</v>
      </c>
      <c r="O496" s="62">
        <v>0</v>
      </c>
      <c r="P496" s="62">
        <v>0</v>
      </c>
      <c r="Q496" s="62">
        <v>0</v>
      </c>
      <c r="R496" s="62">
        <v>0</v>
      </c>
      <c r="S496" s="62">
        <v>0</v>
      </c>
      <c r="T496" s="62">
        <v>0</v>
      </c>
      <c r="U496" s="62">
        <v>0</v>
      </c>
      <c r="V496" s="62">
        <v>0</v>
      </c>
      <c r="W496" s="62">
        <v>0</v>
      </c>
      <c r="X496" s="62">
        <v>0</v>
      </c>
      <c r="Y496" s="62">
        <v>33</v>
      </c>
      <c r="Z496" s="62">
        <v>60</v>
      </c>
      <c r="AA496" s="62">
        <v>49</v>
      </c>
      <c r="AB496" s="62">
        <v>0</v>
      </c>
      <c r="AC496" s="62">
        <v>0</v>
      </c>
      <c r="AD496" s="62">
        <v>0</v>
      </c>
      <c r="AE496" s="62">
        <v>0</v>
      </c>
      <c r="AF496" s="62">
        <v>0</v>
      </c>
      <c r="AG496" s="62">
        <v>29</v>
      </c>
      <c r="AH496" s="62" t="s">
        <v>290</v>
      </c>
      <c r="AI496" s="62">
        <v>0</v>
      </c>
      <c r="AJ496" s="62">
        <v>0</v>
      </c>
      <c r="AK496" s="62">
        <v>169</v>
      </c>
      <c r="AL496" s="62">
        <v>0</v>
      </c>
      <c r="AM496" s="62">
        <v>0</v>
      </c>
      <c r="AN496" s="62">
        <v>0</v>
      </c>
      <c r="AO496" s="62">
        <v>96</v>
      </c>
      <c r="AP496" s="62">
        <v>75</v>
      </c>
      <c r="AQ496" s="62">
        <v>171</v>
      </c>
      <c r="AR496" t="b">
        <f>IFERROR(MATCH('2019'!A496, '2020'!A:A, 0) &gt;0, FALSE)</f>
        <v>0</v>
      </c>
    </row>
    <row r="497" spans="1:44">
      <c r="A497" s="60" t="s">
        <v>2659</v>
      </c>
      <c r="B497" s="60" t="s">
        <v>2660</v>
      </c>
      <c r="C497" s="60" t="s">
        <v>16152</v>
      </c>
      <c r="D497" s="60" t="s">
        <v>2663</v>
      </c>
      <c r="E497" s="60" t="s">
        <v>1122</v>
      </c>
      <c r="F497" s="60" t="s">
        <v>288</v>
      </c>
      <c r="G497" s="60" t="s">
        <v>1885</v>
      </c>
      <c r="H497" s="60" t="s">
        <v>16153</v>
      </c>
      <c r="I497" s="60" t="s">
        <v>146</v>
      </c>
      <c r="J497" s="61">
        <v>1</v>
      </c>
      <c r="K497" s="61">
        <v>10</v>
      </c>
      <c r="L497" s="61">
        <v>6</v>
      </c>
      <c r="M497" s="61">
        <v>17</v>
      </c>
      <c r="N497" s="62">
        <v>33</v>
      </c>
      <c r="O497" s="62" t="s">
        <v>290</v>
      </c>
      <c r="P497" s="62" t="s">
        <v>290</v>
      </c>
      <c r="Q497" s="62">
        <v>11</v>
      </c>
      <c r="R497" s="62">
        <v>14</v>
      </c>
      <c r="S497" s="62">
        <v>0</v>
      </c>
      <c r="T497" s="62">
        <v>11</v>
      </c>
      <c r="U497" s="62">
        <v>10</v>
      </c>
      <c r="V497" s="62" t="s">
        <v>290</v>
      </c>
      <c r="W497" s="62">
        <v>13</v>
      </c>
      <c r="X497" s="62">
        <v>0</v>
      </c>
      <c r="Y497" s="62">
        <v>0</v>
      </c>
      <c r="Z497" s="62">
        <v>0</v>
      </c>
      <c r="AA497" s="62">
        <v>0</v>
      </c>
      <c r="AB497" s="62">
        <v>0</v>
      </c>
      <c r="AC497" s="62">
        <v>0</v>
      </c>
      <c r="AD497" s="62">
        <v>0</v>
      </c>
      <c r="AE497" s="62">
        <v>0</v>
      </c>
      <c r="AF497" s="62">
        <v>20</v>
      </c>
      <c r="AG497" s="62">
        <v>0</v>
      </c>
      <c r="AH497" s="62">
        <v>43</v>
      </c>
      <c r="AI497" s="62">
        <v>0</v>
      </c>
      <c r="AJ497" s="62">
        <v>13</v>
      </c>
      <c r="AK497" s="62">
        <v>60</v>
      </c>
      <c r="AL497" s="62">
        <v>0</v>
      </c>
      <c r="AM497" s="62" t="s">
        <v>290</v>
      </c>
      <c r="AN497" s="62">
        <v>13</v>
      </c>
      <c r="AO497" s="62">
        <v>64</v>
      </c>
      <c r="AP497" s="62">
        <v>73</v>
      </c>
      <c r="AQ497" s="62">
        <v>137</v>
      </c>
      <c r="AR497" t="b">
        <f>IFERROR(MATCH('2019'!A497, '2020'!A:A, 0) &gt;0, FALSE)</f>
        <v>1</v>
      </c>
    </row>
    <row r="498" spans="1:44">
      <c r="A498" s="60" t="s">
        <v>2664</v>
      </c>
      <c r="B498" s="60" t="s">
        <v>2665</v>
      </c>
      <c r="C498" s="60" t="s">
        <v>16154</v>
      </c>
      <c r="D498" s="60" t="s">
        <v>2668</v>
      </c>
      <c r="E498" s="60" t="s">
        <v>1122</v>
      </c>
      <c r="F498" s="60" t="s">
        <v>288</v>
      </c>
      <c r="G498" s="60" t="s">
        <v>2069</v>
      </c>
      <c r="H498" s="60" t="s">
        <v>14874</v>
      </c>
      <c r="I498" s="60" t="s">
        <v>146</v>
      </c>
      <c r="J498" s="61">
        <v>1.5</v>
      </c>
      <c r="K498" s="61">
        <v>5.5</v>
      </c>
      <c r="L498" s="61">
        <v>6.5</v>
      </c>
      <c r="M498" s="61">
        <v>13.5</v>
      </c>
      <c r="N498" s="62">
        <v>0</v>
      </c>
      <c r="O498" s="62">
        <v>0</v>
      </c>
      <c r="P498" s="62">
        <v>0</v>
      </c>
      <c r="Q498" s="62">
        <v>0</v>
      </c>
      <c r="R498" s="62">
        <v>0</v>
      </c>
      <c r="S498" s="62">
        <v>0</v>
      </c>
      <c r="T498" s="62">
        <v>0</v>
      </c>
      <c r="U498" s="62">
        <v>30</v>
      </c>
      <c r="V498" s="62">
        <v>30</v>
      </c>
      <c r="W498" s="62">
        <v>27</v>
      </c>
      <c r="X498" s="62">
        <v>0</v>
      </c>
      <c r="Y498" s="62">
        <v>0</v>
      </c>
      <c r="Z498" s="62">
        <v>0</v>
      </c>
      <c r="AA498" s="62">
        <v>0</v>
      </c>
      <c r="AB498" s="62">
        <v>0</v>
      </c>
      <c r="AC498" s="62">
        <v>0</v>
      </c>
      <c r="AD498" s="62">
        <v>0</v>
      </c>
      <c r="AE498" s="62">
        <v>0</v>
      </c>
      <c r="AF498" s="62">
        <v>0</v>
      </c>
      <c r="AG498" s="62">
        <v>0</v>
      </c>
      <c r="AH498" s="62">
        <v>87</v>
      </c>
      <c r="AI498" s="62">
        <v>0</v>
      </c>
      <c r="AJ498" s="62">
        <v>0</v>
      </c>
      <c r="AK498" s="62">
        <v>0</v>
      </c>
      <c r="AL498" s="62">
        <v>0</v>
      </c>
      <c r="AM498" s="62">
        <v>0</v>
      </c>
      <c r="AN498" s="62">
        <v>0</v>
      </c>
      <c r="AO498" s="62">
        <v>42</v>
      </c>
      <c r="AP498" s="62">
        <v>45</v>
      </c>
      <c r="AQ498" s="62">
        <v>87</v>
      </c>
      <c r="AR498" t="b">
        <f>IFERROR(MATCH('2019'!A498, '2020'!A:A, 0) &gt;0, FALSE)</f>
        <v>1</v>
      </c>
    </row>
    <row r="499" spans="1:44">
      <c r="A499" s="60" t="s">
        <v>2669</v>
      </c>
      <c r="B499" s="60" t="s">
        <v>2670</v>
      </c>
      <c r="C499" s="60" t="s">
        <v>13654</v>
      </c>
      <c r="D499" s="60" t="s">
        <v>2673</v>
      </c>
      <c r="E499" s="60" t="s">
        <v>1122</v>
      </c>
      <c r="F499" s="60" t="s">
        <v>288</v>
      </c>
      <c r="G499" s="60" t="s">
        <v>1859</v>
      </c>
      <c r="H499" s="60" t="s">
        <v>14875</v>
      </c>
      <c r="I499" s="60" t="s">
        <v>146</v>
      </c>
      <c r="J499" s="61">
        <v>29</v>
      </c>
      <c r="K499" s="61">
        <v>108</v>
      </c>
      <c r="L499" s="61">
        <v>10</v>
      </c>
      <c r="M499" s="61">
        <v>147</v>
      </c>
      <c r="N499" s="62">
        <v>52</v>
      </c>
      <c r="O499" s="62">
        <v>66</v>
      </c>
      <c r="P499" s="62">
        <v>61</v>
      </c>
      <c r="Q499" s="62">
        <v>54</v>
      </c>
      <c r="R499" s="62">
        <v>64</v>
      </c>
      <c r="S499" s="62">
        <v>51</v>
      </c>
      <c r="T499" s="62">
        <v>54</v>
      </c>
      <c r="U499" s="62">
        <v>52</v>
      </c>
      <c r="V499" s="62">
        <v>59</v>
      </c>
      <c r="W499" s="62">
        <v>44</v>
      </c>
      <c r="X499" s="62">
        <v>47</v>
      </c>
      <c r="Y499" s="62">
        <v>51</v>
      </c>
      <c r="Z499" s="62">
        <v>49</v>
      </c>
      <c r="AA499" s="62">
        <v>32</v>
      </c>
      <c r="AB499" s="62">
        <v>0</v>
      </c>
      <c r="AC499" s="62">
        <v>0</v>
      </c>
      <c r="AD499" s="62">
        <v>0</v>
      </c>
      <c r="AE499" s="62">
        <v>0</v>
      </c>
      <c r="AF499" s="62">
        <v>0</v>
      </c>
      <c r="AG499" s="62">
        <v>0</v>
      </c>
      <c r="AH499" s="62">
        <v>23</v>
      </c>
      <c r="AI499" s="62">
        <v>0</v>
      </c>
      <c r="AJ499" s="62">
        <v>25</v>
      </c>
      <c r="AK499" s="62">
        <v>37</v>
      </c>
      <c r="AL499" s="62">
        <v>0</v>
      </c>
      <c r="AM499" s="62">
        <v>536</v>
      </c>
      <c r="AN499" s="62">
        <v>115</v>
      </c>
      <c r="AO499" s="62">
        <v>414</v>
      </c>
      <c r="AP499" s="62">
        <v>322</v>
      </c>
      <c r="AQ499" s="62">
        <v>736</v>
      </c>
      <c r="AR499" t="b">
        <f>IFERROR(MATCH('2019'!A499, '2020'!A:A, 0) &gt;0, FALSE)</f>
        <v>1</v>
      </c>
    </row>
    <row r="500" spans="1:44">
      <c r="A500" s="60" t="s">
        <v>12379</v>
      </c>
      <c r="B500" s="60" t="s">
        <v>9647</v>
      </c>
      <c r="C500" s="60" t="s">
        <v>9649</v>
      </c>
      <c r="D500" s="60" t="s">
        <v>9650</v>
      </c>
      <c r="E500" s="60" t="s">
        <v>1122</v>
      </c>
      <c r="F500" s="60" t="s">
        <v>288</v>
      </c>
      <c r="G500" s="60" t="s">
        <v>1830</v>
      </c>
      <c r="H500" s="60" t="s">
        <v>14876</v>
      </c>
      <c r="I500" s="60" t="s">
        <v>146</v>
      </c>
      <c r="J500" s="61">
        <v>2</v>
      </c>
      <c r="K500" s="61">
        <v>7.5</v>
      </c>
      <c r="L500" s="61">
        <v>4.5</v>
      </c>
      <c r="M500" s="61">
        <v>14</v>
      </c>
      <c r="N500" s="62">
        <v>0</v>
      </c>
      <c r="O500" s="62">
        <v>0</v>
      </c>
      <c r="P500" s="62">
        <v>0</v>
      </c>
      <c r="Q500" s="62">
        <v>0</v>
      </c>
      <c r="R500" s="62">
        <v>0</v>
      </c>
      <c r="S500" s="62">
        <v>0</v>
      </c>
      <c r="T500" s="62">
        <v>0</v>
      </c>
      <c r="U500" s="62">
        <v>0</v>
      </c>
      <c r="V500" s="62">
        <v>0</v>
      </c>
      <c r="W500" s="62">
        <v>0</v>
      </c>
      <c r="X500" s="62">
        <v>0</v>
      </c>
      <c r="Y500" s="62">
        <v>16</v>
      </c>
      <c r="Z500" s="62">
        <v>15</v>
      </c>
      <c r="AA500" s="62">
        <v>62</v>
      </c>
      <c r="AB500" s="62">
        <v>0</v>
      </c>
      <c r="AC500" s="62">
        <v>0</v>
      </c>
      <c r="AD500" s="62">
        <v>0</v>
      </c>
      <c r="AE500" s="62">
        <v>0</v>
      </c>
      <c r="AF500" s="62">
        <v>0</v>
      </c>
      <c r="AG500" s="62">
        <v>15</v>
      </c>
      <c r="AH500" s="62" t="s">
        <v>290</v>
      </c>
      <c r="AI500" s="62">
        <v>0</v>
      </c>
      <c r="AJ500" s="62">
        <v>0</v>
      </c>
      <c r="AK500" s="62">
        <v>107</v>
      </c>
      <c r="AL500" s="62">
        <v>0</v>
      </c>
      <c r="AM500" s="62">
        <v>0</v>
      </c>
      <c r="AN500" s="62">
        <v>0</v>
      </c>
      <c r="AO500" s="62">
        <v>53</v>
      </c>
      <c r="AP500" s="62">
        <v>55</v>
      </c>
      <c r="AQ500" s="62">
        <v>108</v>
      </c>
      <c r="AR500" t="b">
        <f>IFERROR(MATCH('2019'!A500, '2020'!A:A, 0) &gt;0, FALSE)</f>
        <v>1</v>
      </c>
    </row>
    <row r="501" spans="1:44">
      <c r="A501" s="60" t="s">
        <v>2674</v>
      </c>
      <c r="B501" s="60" t="s">
        <v>2675</v>
      </c>
      <c r="C501" s="60" t="s">
        <v>12383</v>
      </c>
      <c r="D501" s="60" t="s">
        <v>2678</v>
      </c>
      <c r="E501" s="60" t="s">
        <v>1122</v>
      </c>
      <c r="F501" s="60" t="s">
        <v>288</v>
      </c>
      <c r="G501" s="60" t="s">
        <v>1980</v>
      </c>
      <c r="H501" s="60" t="s">
        <v>14877</v>
      </c>
      <c r="I501" s="60" t="s">
        <v>146</v>
      </c>
      <c r="J501" s="61">
        <v>2</v>
      </c>
      <c r="K501" s="61">
        <v>7</v>
      </c>
      <c r="L501" s="61">
        <v>1</v>
      </c>
      <c r="M501" s="61">
        <v>10</v>
      </c>
      <c r="N501" s="62">
        <v>18</v>
      </c>
      <c r="O501" s="62" t="s">
        <v>290</v>
      </c>
      <c r="P501" s="62">
        <v>10</v>
      </c>
      <c r="Q501" s="62" t="s">
        <v>290</v>
      </c>
      <c r="R501" s="62" t="s">
        <v>290</v>
      </c>
      <c r="S501" s="62" t="s">
        <v>290</v>
      </c>
      <c r="T501" s="62" t="s">
        <v>290</v>
      </c>
      <c r="U501" s="62" t="s">
        <v>290</v>
      </c>
      <c r="V501" s="62" t="s">
        <v>290</v>
      </c>
      <c r="W501" s="62" t="s">
        <v>290</v>
      </c>
      <c r="X501" s="62">
        <v>0</v>
      </c>
      <c r="Y501" s="62">
        <v>0</v>
      </c>
      <c r="Z501" s="62">
        <v>0</v>
      </c>
      <c r="AA501" s="62">
        <v>0</v>
      </c>
      <c r="AB501" s="62">
        <v>0</v>
      </c>
      <c r="AC501" s="62">
        <v>0</v>
      </c>
      <c r="AD501" s="62">
        <v>0</v>
      </c>
      <c r="AE501" s="62">
        <v>0</v>
      </c>
      <c r="AF501" s="62" t="s">
        <v>290</v>
      </c>
      <c r="AG501" s="62">
        <v>0</v>
      </c>
      <c r="AH501" s="62">
        <v>62</v>
      </c>
      <c r="AI501" s="62">
        <v>0</v>
      </c>
      <c r="AJ501" s="62">
        <v>0</v>
      </c>
      <c r="AK501" s="62" t="s">
        <v>290</v>
      </c>
      <c r="AL501" s="62">
        <v>0</v>
      </c>
      <c r="AM501" s="62" t="s">
        <v>290</v>
      </c>
      <c r="AN501" s="62" t="s">
        <v>290</v>
      </c>
      <c r="AO501" s="62">
        <v>37</v>
      </c>
      <c r="AP501" s="62">
        <v>33</v>
      </c>
      <c r="AQ501" s="62">
        <v>70</v>
      </c>
      <c r="AR501" t="b">
        <f>IFERROR(MATCH('2019'!A501, '2020'!A:A, 0) &gt;0, FALSE)</f>
        <v>1</v>
      </c>
    </row>
    <row r="502" spans="1:44">
      <c r="A502" s="60" t="s">
        <v>2679</v>
      </c>
      <c r="B502" s="60" t="s">
        <v>2680</v>
      </c>
      <c r="C502" s="60" t="s">
        <v>16155</v>
      </c>
      <c r="D502" s="60" t="s">
        <v>2683</v>
      </c>
      <c r="E502" s="60" t="s">
        <v>1122</v>
      </c>
      <c r="F502" s="60" t="s">
        <v>288</v>
      </c>
      <c r="G502" s="60" t="s">
        <v>1711</v>
      </c>
      <c r="H502" s="60" t="s">
        <v>14878</v>
      </c>
      <c r="I502" s="60" t="s">
        <v>146</v>
      </c>
      <c r="J502" s="61">
        <v>10</v>
      </c>
      <c r="K502" s="61">
        <v>28.7</v>
      </c>
      <c r="L502" s="61">
        <v>34</v>
      </c>
      <c r="M502" s="61">
        <v>72.7</v>
      </c>
      <c r="N502" s="62">
        <v>0</v>
      </c>
      <c r="O502" s="62">
        <v>0</v>
      </c>
      <c r="P502" s="62">
        <v>0</v>
      </c>
      <c r="Q502" s="62">
        <v>0</v>
      </c>
      <c r="R502" s="62">
        <v>0</v>
      </c>
      <c r="S502" s="62">
        <v>0</v>
      </c>
      <c r="T502" s="62">
        <v>0</v>
      </c>
      <c r="U502" s="62">
        <v>0</v>
      </c>
      <c r="V502" s="62">
        <v>0</v>
      </c>
      <c r="W502" s="62">
        <v>0</v>
      </c>
      <c r="X502" s="62">
        <v>175</v>
      </c>
      <c r="Y502" s="62">
        <v>160</v>
      </c>
      <c r="Z502" s="62">
        <v>135</v>
      </c>
      <c r="AA502" s="62">
        <v>130</v>
      </c>
      <c r="AB502" s="62">
        <v>0</v>
      </c>
      <c r="AC502" s="62">
        <v>0</v>
      </c>
      <c r="AD502" s="62">
        <v>0</v>
      </c>
      <c r="AE502" s="62">
        <v>0</v>
      </c>
      <c r="AF502" s="62">
        <v>0</v>
      </c>
      <c r="AG502" s="62">
        <v>0</v>
      </c>
      <c r="AH502" s="62">
        <v>599</v>
      </c>
      <c r="AI502" s="62">
        <v>0</v>
      </c>
      <c r="AJ502" s="62">
        <v>0</v>
      </c>
      <c r="AK502" s="62">
        <v>0</v>
      </c>
      <c r="AL502" s="62">
        <v>0</v>
      </c>
      <c r="AM502" s="62" t="s">
        <v>290</v>
      </c>
      <c r="AN502" s="62">
        <v>0</v>
      </c>
      <c r="AO502" s="62">
        <v>377</v>
      </c>
      <c r="AP502" s="62">
        <v>223</v>
      </c>
      <c r="AQ502" s="62">
        <v>600</v>
      </c>
      <c r="AR502" t="b">
        <f>IFERROR(MATCH('2019'!A502, '2020'!A:A, 0) &gt;0, FALSE)</f>
        <v>1</v>
      </c>
    </row>
    <row r="503" spans="1:44">
      <c r="A503" s="60" t="s">
        <v>2684</v>
      </c>
      <c r="B503" s="60" t="s">
        <v>2685</v>
      </c>
      <c r="C503" s="60" t="s">
        <v>14879</v>
      </c>
      <c r="D503" s="60" t="s">
        <v>2687</v>
      </c>
      <c r="E503" s="60" t="s">
        <v>1122</v>
      </c>
      <c r="F503" s="60" t="s">
        <v>288</v>
      </c>
      <c r="G503" s="60" t="s">
        <v>2005</v>
      </c>
      <c r="H503" s="60" t="s">
        <v>14880</v>
      </c>
      <c r="I503" s="60" t="s">
        <v>146</v>
      </c>
      <c r="J503" s="61">
        <v>7</v>
      </c>
      <c r="K503" s="61">
        <v>29.8</v>
      </c>
      <c r="L503" s="61">
        <v>6</v>
      </c>
      <c r="M503" s="61">
        <v>42.8</v>
      </c>
      <c r="N503" s="62">
        <v>0</v>
      </c>
      <c r="O503" s="62">
        <v>21</v>
      </c>
      <c r="P503" s="62" t="s">
        <v>290</v>
      </c>
      <c r="Q503" s="62">
        <v>16</v>
      </c>
      <c r="R503" s="62">
        <v>11</v>
      </c>
      <c r="S503" s="62">
        <v>15</v>
      </c>
      <c r="T503" s="62">
        <v>17</v>
      </c>
      <c r="U503" s="62">
        <v>23</v>
      </c>
      <c r="V503" s="62">
        <v>22</v>
      </c>
      <c r="W503" s="62">
        <v>12</v>
      </c>
      <c r="X503" s="62">
        <v>0</v>
      </c>
      <c r="Y503" s="62">
        <v>0</v>
      </c>
      <c r="Z503" s="62">
        <v>0</v>
      </c>
      <c r="AA503" s="62">
        <v>0</v>
      </c>
      <c r="AB503" s="62">
        <v>0</v>
      </c>
      <c r="AC503" s="62">
        <v>0</v>
      </c>
      <c r="AD503" s="62">
        <v>0</v>
      </c>
      <c r="AE503" s="62">
        <v>0</v>
      </c>
      <c r="AF503" s="62">
        <v>0</v>
      </c>
      <c r="AG503" s="62">
        <v>0</v>
      </c>
      <c r="AH503" s="62" t="s">
        <v>290</v>
      </c>
      <c r="AI503" s="62">
        <v>0</v>
      </c>
      <c r="AJ503" s="62" t="s">
        <v>290</v>
      </c>
      <c r="AK503" s="62" t="s">
        <v>290</v>
      </c>
      <c r="AL503" s="62">
        <v>0</v>
      </c>
      <c r="AM503" s="62">
        <v>127</v>
      </c>
      <c r="AN503" s="62" t="s">
        <v>290</v>
      </c>
      <c r="AO503" s="62">
        <v>84</v>
      </c>
      <c r="AP503" s="62">
        <v>62</v>
      </c>
      <c r="AQ503" s="62">
        <v>146</v>
      </c>
      <c r="AR503" t="b">
        <f>IFERROR(MATCH('2019'!A503, '2020'!A:A, 0) &gt;0, FALSE)</f>
        <v>1</v>
      </c>
    </row>
    <row r="504" spans="1:44">
      <c r="A504" s="60" t="s">
        <v>2688</v>
      </c>
      <c r="B504" s="60" t="s">
        <v>2689</v>
      </c>
      <c r="C504" s="60" t="s">
        <v>9666</v>
      </c>
      <c r="D504" s="60" t="s">
        <v>2692</v>
      </c>
      <c r="E504" s="60" t="s">
        <v>1122</v>
      </c>
      <c r="F504" s="60" t="s">
        <v>288</v>
      </c>
      <c r="G504" s="60" t="s">
        <v>2012</v>
      </c>
      <c r="H504" s="60" t="s">
        <v>14881</v>
      </c>
      <c r="I504" s="60" t="s">
        <v>146</v>
      </c>
      <c r="J504" s="61">
        <v>1</v>
      </c>
      <c r="K504" s="61">
        <v>2</v>
      </c>
      <c r="L504" s="61">
        <v>0</v>
      </c>
      <c r="M504" s="61">
        <v>3</v>
      </c>
      <c r="N504" s="62" t="s">
        <v>290</v>
      </c>
      <c r="O504" s="62" t="s">
        <v>290</v>
      </c>
      <c r="P504" s="62">
        <v>0</v>
      </c>
      <c r="Q504" s="62">
        <v>0</v>
      </c>
      <c r="R504" s="62">
        <v>0</v>
      </c>
      <c r="S504" s="62" t="s">
        <v>290</v>
      </c>
      <c r="T504" s="62">
        <v>0</v>
      </c>
      <c r="U504" s="62">
        <v>0</v>
      </c>
      <c r="V504" s="62" t="s">
        <v>290</v>
      </c>
      <c r="W504" s="62">
        <v>0</v>
      </c>
      <c r="X504" s="62" t="s">
        <v>290</v>
      </c>
      <c r="Y504" s="62">
        <v>0</v>
      </c>
      <c r="Z504" s="62">
        <v>0</v>
      </c>
      <c r="AA504" s="62">
        <v>0</v>
      </c>
      <c r="AB504" s="62">
        <v>0</v>
      </c>
      <c r="AC504" s="62">
        <v>0</v>
      </c>
      <c r="AD504" s="62">
        <v>0</v>
      </c>
      <c r="AE504" s="62">
        <v>0</v>
      </c>
      <c r="AF504" s="62">
        <v>0</v>
      </c>
      <c r="AG504" s="62">
        <v>0</v>
      </c>
      <c r="AH504" s="62">
        <v>0</v>
      </c>
      <c r="AI504" s="62">
        <v>0</v>
      </c>
      <c r="AJ504" s="62">
        <v>0</v>
      </c>
      <c r="AK504" s="62" t="s">
        <v>290</v>
      </c>
      <c r="AL504" s="62">
        <v>0</v>
      </c>
      <c r="AM504" s="62" t="s">
        <v>290</v>
      </c>
      <c r="AN504" s="62">
        <v>0</v>
      </c>
      <c r="AO504" s="62" t="s">
        <v>290</v>
      </c>
      <c r="AP504" s="62" t="s">
        <v>290</v>
      </c>
      <c r="AQ504" s="62" t="s">
        <v>290</v>
      </c>
      <c r="AR504" t="b">
        <f>IFERROR(MATCH('2019'!A504, '2020'!A:A, 0) &gt;0, FALSE)</f>
        <v>1</v>
      </c>
    </row>
    <row r="505" spans="1:44">
      <c r="A505" s="60" t="s">
        <v>2693</v>
      </c>
      <c r="B505" s="60" t="s">
        <v>319</v>
      </c>
      <c r="C505" s="60" t="s">
        <v>15711</v>
      </c>
      <c r="D505" s="60" t="s">
        <v>2695</v>
      </c>
      <c r="E505" s="60" t="s">
        <v>2696</v>
      </c>
      <c r="F505" s="60" t="s">
        <v>288</v>
      </c>
      <c r="G505" s="60" t="s">
        <v>2697</v>
      </c>
      <c r="H505" s="60" t="s">
        <v>14882</v>
      </c>
      <c r="I505" s="60" t="s">
        <v>159</v>
      </c>
      <c r="J505" s="61">
        <v>1</v>
      </c>
      <c r="K505" s="61">
        <v>13.7</v>
      </c>
      <c r="L505" s="61">
        <v>3</v>
      </c>
      <c r="M505" s="61">
        <v>17.7</v>
      </c>
      <c r="N505" s="62">
        <v>25</v>
      </c>
      <c r="O505" s="62">
        <v>21</v>
      </c>
      <c r="P505" s="62">
        <v>15</v>
      </c>
      <c r="Q505" s="62">
        <v>18</v>
      </c>
      <c r="R505" s="62">
        <v>11</v>
      </c>
      <c r="S505" s="62" t="s">
        <v>290</v>
      </c>
      <c r="T505" s="62">
        <v>18</v>
      </c>
      <c r="U505" s="62">
        <v>18</v>
      </c>
      <c r="V505" s="62">
        <v>16</v>
      </c>
      <c r="W505" s="62">
        <v>17</v>
      </c>
      <c r="X505" s="62">
        <v>0</v>
      </c>
      <c r="Y505" s="62">
        <v>0</v>
      </c>
      <c r="Z505" s="62">
        <v>0</v>
      </c>
      <c r="AA505" s="62">
        <v>0</v>
      </c>
      <c r="AB505" s="62">
        <v>0</v>
      </c>
      <c r="AC505" s="62">
        <v>0</v>
      </c>
      <c r="AD505" s="62">
        <v>0</v>
      </c>
      <c r="AE505" s="62">
        <v>0</v>
      </c>
      <c r="AF505" s="62">
        <v>0</v>
      </c>
      <c r="AG505" s="62">
        <v>0</v>
      </c>
      <c r="AH505" s="62">
        <v>0</v>
      </c>
      <c r="AI505" s="62">
        <v>0</v>
      </c>
      <c r="AJ505" s="62">
        <v>0</v>
      </c>
      <c r="AK505" s="62" t="s">
        <v>290</v>
      </c>
      <c r="AL505" s="62" t="s">
        <v>290</v>
      </c>
      <c r="AM505" s="62">
        <v>155</v>
      </c>
      <c r="AN505" s="62">
        <v>10</v>
      </c>
      <c r="AO505" s="62">
        <v>100</v>
      </c>
      <c r="AP505" s="62">
        <v>68</v>
      </c>
      <c r="AQ505" s="62">
        <v>168</v>
      </c>
      <c r="AR505" t="b">
        <f>IFERROR(MATCH('2019'!A505, '2020'!A:A, 0) &gt;0, FALSE)</f>
        <v>1</v>
      </c>
    </row>
    <row r="506" spans="1:44">
      <c r="A506" s="60" t="s">
        <v>2698</v>
      </c>
      <c r="B506" s="60" t="s">
        <v>2699</v>
      </c>
      <c r="C506" s="60" t="s">
        <v>6396</v>
      </c>
      <c r="D506" s="60" t="s">
        <v>2701</v>
      </c>
      <c r="E506" s="60" t="s">
        <v>2702</v>
      </c>
      <c r="F506" s="60" t="s">
        <v>288</v>
      </c>
      <c r="G506" s="60" t="s">
        <v>2703</v>
      </c>
      <c r="H506" s="60" t="s">
        <v>14886</v>
      </c>
      <c r="I506" s="60" t="s">
        <v>159</v>
      </c>
      <c r="J506" s="61">
        <v>2</v>
      </c>
      <c r="K506" s="61">
        <v>14.6</v>
      </c>
      <c r="L506" s="61">
        <v>1</v>
      </c>
      <c r="M506" s="61">
        <v>17.600000000000001</v>
      </c>
      <c r="N506" s="62">
        <v>29</v>
      </c>
      <c r="O506" s="62">
        <v>20</v>
      </c>
      <c r="P506" s="62">
        <v>22</v>
      </c>
      <c r="Q506" s="62">
        <v>17</v>
      </c>
      <c r="R506" s="62">
        <v>18</v>
      </c>
      <c r="S506" s="62">
        <v>20</v>
      </c>
      <c r="T506" s="62">
        <v>26</v>
      </c>
      <c r="U506" s="62">
        <v>17</v>
      </c>
      <c r="V506" s="62">
        <v>21</v>
      </c>
      <c r="W506" s="62">
        <v>19</v>
      </c>
      <c r="X506" s="62">
        <v>0</v>
      </c>
      <c r="Y506" s="62">
        <v>0</v>
      </c>
      <c r="Z506" s="62">
        <v>0</v>
      </c>
      <c r="AA506" s="62">
        <v>0</v>
      </c>
      <c r="AB506" s="62">
        <v>0</v>
      </c>
      <c r="AC506" s="62">
        <v>0</v>
      </c>
      <c r="AD506" s="62">
        <v>0</v>
      </c>
      <c r="AE506" s="62">
        <v>0</v>
      </c>
      <c r="AF506" s="62">
        <v>0</v>
      </c>
      <c r="AG506" s="62">
        <v>0</v>
      </c>
      <c r="AH506" s="62">
        <v>28</v>
      </c>
      <c r="AI506" s="62">
        <v>0</v>
      </c>
      <c r="AJ506" s="62">
        <v>0</v>
      </c>
      <c r="AK506" s="62" t="s">
        <v>290</v>
      </c>
      <c r="AL506" s="62">
        <v>0</v>
      </c>
      <c r="AM506" s="62">
        <v>149</v>
      </c>
      <c r="AN506" s="62">
        <v>27</v>
      </c>
      <c r="AO506" s="62">
        <v>99</v>
      </c>
      <c r="AP506" s="62">
        <v>110</v>
      </c>
      <c r="AQ506" s="62">
        <v>209</v>
      </c>
      <c r="AR506" t="b">
        <f>IFERROR(MATCH('2019'!A506, '2020'!A:A, 0) &gt;0, FALSE)</f>
        <v>1</v>
      </c>
    </row>
    <row r="507" spans="1:44">
      <c r="A507" s="60" t="s">
        <v>2704</v>
      </c>
      <c r="B507" s="60" t="s">
        <v>2705</v>
      </c>
      <c r="C507" s="60" t="s">
        <v>6400</v>
      </c>
      <c r="D507" s="60" t="s">
        <v>2708</v>
      </c>
      <c r="E507" s="60" t="s">
        <v>2709</v>
      </c>
      <c r="F507" s="60" t="s">
        <v>288</v>
      </c>
      <c r="G507" s="60" t="s">
        <v>2710</v>
      </c>
      <c r="H507" s="60" t="s">
        <v>14888</v>
      </c>
      <c r="I507" s="60" t="s">
        <v>177</v>
      </c>
      <c r="J507" s="61">
        <v>1</v>
      </c>
      <c r="K507" s="61">
        <v>0</v>
      </c>
      <c r="L507" s="61">
        <v>0</v>
      </c>
      <c r="M507" s="61">
        <v>1</v>
      </c>
      <c r="N507" s="62">
        <v>0</v>
      </c>
      <c r="O507" s="62">
        <v>0</v>
      </c>
      <c r="P507" s="62">
        <v>0</v>
      </c>
      <c r="Q507" s="62">
        <v>0</v>
      </c>
      <c r="R507" s="62">
        <v>0</v>
      </c>
      <c r="S507" s="62">
        <v>0</v>
      </c>
      <c r="T507" s="62">
        <v>0</v>
      </c>
      <c r="U507" s="62">
        <v>0</v>
      </c>
      <c r="V507" s="62">
        <v>0</v>
      </c>
      <c r="W507" s="62">
        <v>0</v>
      </c>
      <c r="X507" s="62">
        <v>13</v>
      </c>
      <c r="Y507" s="62">
        <v>16</v>
      </c>
      <c r="Z507" s="62">
        <v>11</v>
      </c>
      <c r="AA507" s="62">
        <v>10</v>
      </c>
      <c r="AB507" s="62">
        <v>0</v>
      </c>
      <c r="AC507" s="62">
        <v>0</v>
      </c>
      <c r="AD507" s="62">
        <v>0</v>
      </c>
      <c r="AE507" s="62">
        <v>0</v>
      </c>
      <c r="AF507" s="62">
        <v>0</v>
      </c>
      <c r="AG507" s="62">
        <v>0</v>
      </c>
      <c r="AH507" s="62">
        <v>0</v>
      </c>
      <c r="AI507" s="62">
        <v>0</v>
      </c>
      <c r="AJ507" s="62">
        <v>0</v>
      </c>
      <c r="AK507" s="62" t="s">
        <v>290</v>
      </c>
      <c r="AL507" s="62">
        <v>0</v>
      </c>
      <c r="AM507" s="62">
        <v>42</v>
      </c>
      <c r="AN507" s="62">
        <v>0</v>
      </c>
      <c r="AO507" s="62">
        <v>12</v>
      </c>
      <c r="AP507" s="62">
        <v>38</v>
      </c>
      <c r="AQ507" s="62">
        <v>50</v>
      </c>
      <c r="AR507" t="b">
        <f>IFERROR(MATCH('2019'!A507, '2020'!A:A, 0) &gt;0, FALSE)</f>
        <v>1</v>
      </c>
    </row>
    <row r="508" spans="1:44">
      <c r="A508" s="60" t="s">
        <v>2711</v>
      </c>
      <c r="B508" s="60" t="s">
        <v>2792</v>
      </c>
      <c r="C508" s="60" t="s">
        <v>16156</v>
      </c>
      <c r="D508" s="60" t="s">
        <v>2715</v>
      </c>
      <c r="E508" s="60" t="s">
        <v>2696</v>
      </c>
      <c r="F508" s="60" t="s">
        <v>288</v>
      </c>
      <c r="G508" s="60" t="s">
        <v>2697</v>
      </c>
      <c r="H508" s="60" t="s">
        <v>16157</v>
      </c>
      <c r="I508" s="60" t="s">
        <v>159</v>
      </c>
      <c r="J508" s="61">
        <v>3</v>
      </c>
      <c r="K508" s="61">
        <v>26.5</v>
      </c>
      <c r="L508" s="61">
        <v>3</v>
      </c>
      <c r="M508" s="61">
        <v>32.5</v>
      </c>
      <c r="N508" s="62">
        <v>80</v>
      </c>
      <c r="O508" s="62">
        <v>13</v>
      </c>
      <c r="P508" s="62">
        <v>18</v>
      </c>
      <c r="Q508" s="62">
        <v>15</v>
      </c>
      <c r="R508" s="62" t="s">
        <v>290</v>
      </c>
      <c r="S508" s="62" t="s">
        <v>290</v>
      </c>
      <c r="T508" s="62">
        <v>15</v>
      </c>
      <c r="U508" s="62">
        <v>15</v>
      </c>
      <c r="V508" s="62">
        <v>14</v>
      </c>
      <c r="W508" s="62">
        <v>12</v>
      </c>
      <c r="X508" s="62">
        <v>12</v>
      </c>
      <c r="Y508" s="62">
        <v>14</v>
      </c>
      <c r="Z508" s="62">
        <v>11</v>
      </c>
      <c r="AA508" s="62" t="s">
        <v>290</v>
      </c>
      <c r="AB508" s="62">
        <v>0</v>
      </c>
      <c r="AC508" s="62">
        <v>0</v>
      </c>
      <c r="AD508" s="62">
        <v>0</v>
      </c>
      <c r="AE508" s="62">
        <v>0</v>
      </c>
      <c r="AF508" s="62">
        <v>0</v>
      </c>
      <c r="AG508" s="62">
        <v>0</v>
      </c>
      <c r="AH508" s="62">
        <v>15</v>
      </c>
      <c r="AI508" s="62">
        <v>0</v>
      </c>
      <c r="AJ508" s="62">
        <v>12</v>
      </c>
      <c r="AK508" s="62">
        <v>16</v>
      </c>
      <c r="AL508" s="62">
        <v>0</v>
      </c>
      <c r="AM508" s="62">
        <v>185</v>
      </c>
      <c r="AN508" s="62">
        <v>14</v>
      </c>
      <c r="AO508" s="62">
        <v>126</v>
      </c>
      <c r="AP508" s="62">
        <v>116</v>
      </c>
      <c r="AQ508" s="62">
        <v>242</v>
      </c>
      <c r="AR508" t="b">
        <f>IFERROR(MATCH('2019'!A508, '2020'!A:A, 0) &gt;0, FALSE)</f>
        <v>1</v>
      </c>
    </row>
    <row r="509" spans="1:44">
      <c r="A509" s="60" t="s">
        <v>12400</v>
      </c>
      <c r="B509" s="60" t="s">
        <v>3769</v>
      </c>
      <c r="C509" s="60" t="s">
        <v>16158</v>
      </c>
      <c r="D509" s="60" t="s">
        <v>12402</v>
      </c>
      <c r="E509" s="60" t="s">
        <v>2696</v>
      </c>
      <c r="F509" s="60" t="s">
        <v>288</v>
      </c>
      <c r="G509" s="60" t="s">
        <v>2697</v>
      </c>
      <c r="H509" s="60" t="s">
        <v>14890</v>
      </c>
      <c r="I509" s="60" t="s">
        <v>159</v>
      </c>
      <c r="J509" s="61">
        <v>0.2</v>
      </c>
      <c r="K509" s="61">
        <v>0.8</v>
      </c>
      <c r="L509" s="61">
        <v>0.5</v>
      </c>
      <c r="M509" s="61">
        <v>1.5</v>
      </c>
      <c r="N509" s="62">
        <v>14</v>
      </c>
      <c r="O509" s="62" t="s">
        <v>290</v>
      </c>
      <c r="P509" s="62">
        <v>0</v>
      </c>
      <c r="Q509" s="62">
        <v>0</v>
      </c>
      <c r="R509" s="62">
        <v>0</v>
      </c>
      <c r="S509" s="62">
        <v>0</v>
      </c>
      <c r="T509" s="62">
        <v>0</v>
      </c>
      <c r="U509" s="62">
        <v>0</v>
      </c>
      <c r="V509" s="62">
        <v>0</v>
      </c>
      <c r="W509" s="62">
        <v>0</v>
      </c>
      <c r="X509" s="62">
        <v>0</v>
      </c>
      <c r="Y509" s="62">
        <v>0</v>
      </c>
      <c r="Z509" s="62">
        <v>0</v>
      </c>
      <c r="AA509" s="62">
        <v>0</v>
      </c>
      <c r="AB509" s="62">
        <v>0</v>
      </c>
      <c r="AC509" s="62">
        <v>0</v>
      </c>
      <c r="AD509" s="62">
        <v>0</v>
      </c>
      <c r="AE509" s="62">
        <v>0</v>
      </c>
      <c r="AF509" s="62">
        <v>0</v>
      </c>
      <c r="AG509" s="62">
        <v>0</v>
      </c>
      <c r="AH509" s="62">
        <v>0</v>
      </c>
      <c r="AI509" s="62">
        <v>0</v>
      </c>
      <c r="AJ509" s="62">
        <v>0</v>
      </c>
      <c r="AK509" s="62">
        <v>0</v>
      </c>
      <c r="AL509" s="62">
        <v>0</v>
      </c>
      <c r="AM509" s="62">
        <v>18</v>
      </c>
      <c r="AN509" s="62">
        <v>0</v>
      </c>
      <c r="AO509" s="62">
        <v>10</v>
      </c>
      <c r="AP509" s="62" t="s">
        <v>290</v>
      </c>
      <c r="AQ509" s="62">
        <v>18</v>
      </c>
      <c r="AR509" t="b">
        <f>IFERROR(MATCH('2019'!A509, '2020'!A:A, 0) &gt;0, FALSE)</f>
        <v>0</v>
      </c>
    </row>
    <row r="510" spans="1:44">
      <c r="A510" s="60" t="s">
        <v>2716</v>
      </c>
      <c r="B510" s="60" t="s">
        <v>319</v>
      </c>
      <c r="C510" s="60" t="s">
        <v>6407</v>
      </c>
      <c r="D510" s="60" t="s">
        <v>2717</v>
      </c>
      <c r="E510" s="60" t="s">
        <v>2718</v>
      </c>
      <c r="F510" s="60" t="s">
        <v>288</v>
      </c>
      <c r="G510" s="60" t="s">
        <v>2719</v>
      </c>
      <c r="H510" s="60" t="s">
        <v>14891</v>
      </c>
      <c r="I510" s="60" t="s">
        <v>160</v>
      </c>
      <c r="J510" s="61">
        <v>1.6</v>
      </c>
      <c r="K510" s="61">
        <v>13</v>
      </c>
      <c r="L510" s="61">
        <v>3.7</v>
      </c>
      <c r="M510" s="61">
        <v>18.3</v>
      </c>
      <c r="N510" s="62">
        <v>0</v>
      </c>
      <c r="O510" s="62">
        <v>16</v>
      </c>
      <c r="P510" s="62">
        <v>19</v>
      </c>
      <c r="Q510" s="62" t="s">
        <v>290</v>
      </c>
      <c r="R510" s="62">
        <v>14</v>
      </c>
      <c r="S510" s="62">
        <v>18</v>
      </c>
      <c r="T510" s="62">
        <v>15</v>
      </c>
      <c r="U510" s="62">
        <v>20</v>
      </c>
      <c r="V510" s="62">
        <v>12</v>
      </c>
      <c r="W510" s="62">
        <v>18</v>
      </c>
      <c r="X510" s="62">
        <v>0</v>
      </c>
      <c r="Y510" s="62">
        <v>0</v>
      </c>
      <c r="Z510" s="62">
        <v>0</v>
      </c>
      <c r="AA510" s="62">
        <v>0</v>
      </c>
      <c r="AB510" s="62">
        <v>0</v>
      </c>
      <c r="AC510" s="62">
        <v>0</v>
      </c>
      <c r="AD510" s="62">
        <v>0</v>
      </c>
      <c r="AE510" s="62">
        <v>0</v>
      </c>
      <c r="AF510" s="62">
        <v>0</v>
      </c>
      <c r="AG510" s="62">
        <v>0</v>
      </c>
      <c r="AH510" s="62" t="s">
        <v>290</v>
      </c>
      <c r="AI510" s="62">
        <v>0</v>
      </c>
      <c r="AJ510" s="62" t="s">
        <v>290</v>
      </c>
      <c r="AK510" s="62" t="s">
        <v>290</v>
      </c>
      <c r="AL510" s="62">
        <v>0</v>
      </c>
      <c r="AM510" s="62">
        <v>116</v>
      </c>
      <c r="AN510" s="62" t="s">
        <v>290</v>
      </c>
      <c r="AO510" s="62">
        <v>72</v>
      </c>
      <c r="AP510" s="62">
        <v>69</v>
      </c>
      <c r="AQ510" s="62">
        <v>141</v>
      </c>
      <c r="AR510" t="b">
        <f>IFERROR(MATCH('2019'!A510, '2020'!A:A, 0) &gt;0, FALSE)</f>
        <v>1</v>
      </c>
    </row>
    <row r="511" spans="1:44">
      <c r="A511" s="60" t="s">
        <v>2720</v>
      </c>
      <c r="B511" s="60" t="s">
        <v>2721</v>
      </c>
      <c r="C511" s="60" t="s">
        <v>9689</v>
      </c>
      <c r="D511" s="60" t="s">
        <v>2724</v>
      </c>
      <c r="E511" s="60" t="s">
        <v>2725</v>
      </c>
      <c r="F511" s="60" t="s">
        <v>288</v>
      </c>
      <c r="G511" s="60" t="s">
        <v>2726</v>
      </c>
      <c r="H511" s="60" t="s">
        <v>14892</v>
      </c>
      <c r="I511" s="60" t="s">
        <v>160</v>
      </c>
      <c r="J511" s="61">
        <v>0.4</v>
      </c>
      <c r="K511" s="61">
        <v>5</v>
      </c>
      <c r="L511" s="61">
        <v>2.2000000000000002</v>
      </c>
      <c r="M511" s="61">
        <v>7.6</v>
      </c>
      <c r="N511" s="62">
        <v>16</v>
      </c>
      <c r="O511" s="62" t="s">
        <v>290</v>
      </c>
      <c r="P511" s="62" t="s">
        <v>290</v>
      </c>
      <c r="Q511" s="62" t="s">
        <v>290</v>
      </c>
      <c r="R511" s="62" t="s">
        <v>290</v>
      </c>
      <c r="S511" s="62">
        <v>10</v>
      </c>
      <c r="T511" s="62" t="s">
        <v>290</v>
      </c>
      <c r="U511" s="62">
        <v>11</v>
      </c>
      <c r="V511" s="62" t="s">
        <v>290</v>
      </c>
      <c r="W511" s="62" t="s">
        <v>290</v>
      </c>
      <c r="X511" s="62">
        <v>0</v>
      </c>
      <c r="Y511" s="62">
        <v>0</v>
      </c>
      <c r="Z511" s="62">
        <v>0</v>
      </c>
      <c r="AA511" s="62">
        <v>0</v>
      </c>
      <c r="AB511" s="62">
        <v>0</v>
      </c>
      <c r="AC511" s="62">
        <v>0</v>
      </c>
      <c r="AD511" s="62">
        <v>0</v>
      </c>
      <c r="AE511" s="62">
        <v>0</v>
      </c>
      <c r="AF511" s="62">
        <v>0</v>
      </c>
      <c r="AG511" s="62">
        <v>0</v>
      </c>
      <c r="AH511" s="62">
        <v>0</v>
      </c>
      <c r="AI511" s="62">
        <v>0</v>
      </c>
      <c r="AJ511" s="62">
        <v>0</v>
      </c>
      <c r="AK511" s="62">
        <v>0</v>
      </c>
      <c r="AL511" s="62">
        <v>0</v>
      </c>
      <c r="AM511" s="62">
        <v>64</v>
      </c>
      <c r="AN511" s="62">
        <v>0</v>
      </c>
      <c r="AO511" s="62">
        <v>29</v>
      </c>
      <c r="AP511" s="62">
        <v>35</v>
      </c>
      <c r="AQ511" s="62">
        <v>64</v>
      </c>
      <c r="AR511" t="b">
        <f>IFERROR(MATCH('2019'!A511, '2020'!A:A, 0) &gt;0, FALSE)</f>
        <v>1</v>
      </c>
    </row>
    <row r="512" spans="1:44">
      <c r="A512" s="60" t="s">
        <v>13662</v>
      </c>
      <c r="B512" s="60" t="s">
        <v>9691</v>
      </c>
      <c r="C512" s="60" t="s">
        <v>13663</v>
      </c>
      <c r="D512" s="60" t="s">
        <v>9694</v>
      </c>
      <c r="E512" s="60" t="s">
        <v>2718</v>
      </c>
      <c r="F512" s="60" t="s">
        <v>288</v>
      </c>
      <c r="G512" s="60" t="s">
        <v>2719</v>
      </c>
      <c r="H512" s="60" t="s">
        <v>14893</v>
      </c>
      <c r="I512" s="60" t="s">
        <v>160</v>
      </c>
      <c r="J512" s="61">
        <v>0.5</v>
      </c>
      <c r="K512" s="61">
        <v>3.5</v>
      </c>
      <c r="L512" s="61">
        <v>0.5</v>
      </c>
      <c r="M512" s="61">
        <v>4.5</v>
      </c>
      <c r="N512" s="62">
        <v>0</v>
      </c>
      <c r="O512" s="62" t="s">
        <v>290</v>
      </c>
      <c r="P512" s="62" t="s">
        <v>290</v>
      </c>
      <c r="Q512" s="62" t="s">
        <v>290</v>
      </c>
      <c r="R512" s="62" t="s">
        <v>290</v>
      </c>
      <c r="S512" s="62" t="s">
        <v>290</v>
      </c>
      <c r="T512" s="62">
        <v>0</v>
      </c>
      <c r="U512" s="62" t="s">
        <v>290</v>
      </c>
      <c r="V512" s="62" t="s">
        <v>290</v>
      </c>
      <c r="W512" s="62" t="s">
        <v>290</v>
      </c>
      <c r="X512" s="62">
        <v>0</v>
      </c>
      <c r="Y512" s="62">
        <v>0</v>
      </c>
      <c r="Z512" s="62">
        <v>0</v>
      </c>
      <c r="AA512" s="62">
        <v>0</v>
      </c>
      <c r="AB512" s="62">
        <v>0</v>
      </c>
      <c r="AC512" s="62">
        <v>0</v>
      </c>
      <c r="AD512" s="62">
        <v>0</v>
      </c>
      <c r="AE512" s="62">
        <v>0</v>
      </c>
      <c r="AF512" s="62">
        <v>0</v>
      </c>
      <c r="AG512" s="62">
        <v>0</v>
      </c>
      <c r="AH512" s="62" t="s">
        <v>290</v>
      </c>
      <c r="AI512" s="62">
        <v>0</v>
      </c>
      <c r="AJ512" s="62">
        <v>0</v>
      </c>
      <c r="AK512" s="62">
        <v>0</v>
      </c>
      <c r="AL512" s="62">
        <v>0</v>
      </c>
      <c r="AM512" s="62">
        <v>11</v>
      </c>
      <c r="AN512" s="62" t="s">
        <v>290</v>
      </c>
      <c r="AO512" s="62" t="s">
        <v>290</v>
      </c>
      <c r="AP512" s="62" t="s">
        <v>290</v>
      </c>
      <c r="AQ512" s="62">
        <v>15</v>
      </c>
      <c r="AR512" t="b">
        <f>IFERROR(MATCH('2019'!A512, '2020'!A:A, 0) &gt;0, FALSE)</f>
        <v>0</v>
      </c>
    </row>
    <row r="513" spans="1:44">
      <c r="A513" s="60" t="s">
        <v>2727</v>
      </c>
      <c r="B513" s="60" t="s">
        <v>2728</v>
      </c>
      <c r="C513" s="60" t="s">
        <v>13666</v>
      </c>
      <c r="D513" s="60" t="s">
        <v>2731</v>
      </c>
      <c r="E513" s="60" t="s">
        <v>502</v>
      </c>
      <c r="F513" s="60" t="s">
        <v>288</v>
      </c>
      <c r="G513" s="60" t="s">
        <v>2732</v>
      </c>
      <c r="H513" s="60" t="s">
        <v>14894</v>
      </c>
      <c r="I513" s="60" t="s">
        <v>160</v>
      </c>
      <c r="J513" s="61">
        <v>0</v>
      </c>
      <c r="K513" s="61">
        <v>1</v>
      </c>
      <c r="L513" s="61">
        <v>1</v>
      </c>
      <c r="M513" s="61">
        <v>2</v>
      </c>
      <c r="N513" s="62">
        <v>0</v>
      </c>
      <c r="O513" s="62">
        <v>0</v>
      </c>
      <c r="P513" s="62">
        <v>0</v>
      </c>
      <c r="Q513" s="62">
        <v>0</v>
      </c>
      <c r="R513" s="62">
        <v>0</v>
      </c>
      <c r="S513" s="62">
        <v>0</v>
      </c>
      <c r="T513" s="62">
        <v>0</v>
      </c>
      <c r="U513" s="62">
        <v>0</v>
      </c>
      <c r="V513" s="62" t="s">
        <v>290</v>
      </c>
      <c r="W513" s="62" t="s">
        <v>290</v>
      </c>
      <c r="X513" s="62" t="s">
        <v>290</v>
      </c>
      <c r="Y513" s="62" t="s">
        <v>290</v>
      </c>
      <c r="Z513" s="62">
        <v>0</v>
      </c>
      <c r="AA513" s="62">
        <v>0</v>
      </c>
      <c r="AB513" s="62">
        <v>0</v>
      </c>
      <c r="AC513" s="62">
        <v>0</v>
      </c>
      <c r="AD513" s="62">
        <v>0</v>
      </c>
      <c r="AE513" s="62">
        <v>0</v>
      </c>
      <c r="AF513" s="62" t="s">
        <v>290</v>
      </c>
      <c r="AG513" s="62" t="s">
        <v>290</v>
      </c>
      <c r="AH513" s="62">
        <v>0</v>
      </c>
      <c r="AI513" s="62">
        <v>0</v>
      </c>
      <c r="AJ513" s="62">
        <v>0</v>
      </c>
      <c r="AK513" s="62" t="s">
        <v>290</v>
      </c>
      <c r="AL513" s="62">
        <v>0</v>
      </c>
      <c r="AM513" s="62" t="s">
        <v>290</v>
      </c>
      <c r="AN513" s="62" t="s">
        <v>290</v>
      </c>
      <c r="AO513" s="62" t="s">
        <v>290</v>
      </c>
      <c r="AP513" s="62">
        <v>10</v>
      </c>
      <c r="AQ513" s="62">
        <v>12</v>
      </c>
      <c r="AR513" t="b">
        <f>IFERROR(MATCH('2019'!A513, '2020'!A:A, 0) &gt;0, FALSE)</f>
        <v>1</v>
      </c>
    </row>
    <row r="514" spans="1:44">
      <c r="A514" s="60" t="s">
        <v>2733</v>
      </c>
      <c r="B514" s="60" t="s">
        <v>2734</v>
      </c>
      <c r="C514" s="60" t="s">
        <v>9698</v>
      </c>
      <c r="D514" s="60" t="s">
        <v>2736</v>
      </c>
      <c r="E514" s="60" t="s">
        <v>2718</v>
      </c>
      <c r="F514" s="60" t="s">
        <v>288</v>
      </c>
      <c r="G514" s="60" t="s">
        <v>2719</v>
      </c>
      <c r="H514" s="60" t="s">
        <v>14895</v>
      </c>
      <c r="I514" s="60" t="s">
        <v>160</v>
      </c>
      <c r="J514" s="61">
        <v>0.5</v>
      </c>
      <c r="K514" s="61">
        <v>3.5</v>
      </c>
      <c r="L514" s="61">
        <v>0</v>
      </c>
      <c r="M514" s="61">
        <v>4</v>
      </c>
      <c r="N514" s="62" t="s">
        <v>290</v>
      </c>
      <c r="O514" s="62" t="s">
        <v>290</v>
      </c>
      <c r="P514" s="62" t="s">
        <v>290</v>
      </c>
      <c r="Q514" s="62" t="s">
        <v>290</v>
      </c>
      <c r="R514" s="62" t="s">
        <v>290</v>
      </c>
      <c r="S514" s="62">
        <v>0</v>
      </c>
      <c r="T514" s="62" t="s">
        <v>290</v>
      </c>
      <c r="U514" s="62" t="s">
        <v>290</v>
      </c>
      <c r="V514" s="62">
        <v>0</v>
      </c>
      <c r="W514" s="62" t="s">
        <v>290</v>
      </c>
      <c r="X514" s="62">
        <v>0</v>
      </c>
      <c r="Y514" s="62">
        <v>0</v>
      </c>
      <c r="Z514" s="62">
        <v>0</v>
      </c>
      <c r="AA514" s="62">
        <v>0</v>
      </c>
      <c r="AB514" s="62">
        <v>0</v>
      </c>
      <c r="AC514" s="62">
        <v>0</v>
      </c>
      <c r="AD514" s="62">
        <v>0</v>
      </c>
      <c r="AE514" s="62">
        <v>0</v>
      </c>
      <c r="AF514" s="62">
        <v>0</v>
      </c>
      <c r="AG514" s="62">
        <v>0</v>
      </c>
      <c r="AH514" s="62">
        <v>0</v>
      </c>
      <c r="AI514" s="62">
        <v>0</v>
      </c>
      <c r="AJ514" s="62">
        <v>0</v>
      </c>
      <c r="AK514" s="62" t="s">
        <v>290</v>
      </c>
      <c r="AL514" s="62">
        <v>0</v>
      </c>
      <c r="AM514" s="62">
        <v>17</v>
      </c>
      <c r="AN514" s="62">
        <v>0</v>
      </c>
      <c r="AO514" s="62">
        <v>10</v>
      </c>
      <c r="AP514" s="62" t="s">
        <v>290</v>
      </c>
      <c r="AQ514" s="62">
        <v>18</v>
      </c>
      <c r="AR514" t="b">
        <f>IFERROR(MATCH('2019'!A514, '2020'!A:A, 0) &gt;0, FALSE)</f>
        <v>1</v>
      </c>
    </row>
    <row r="515" spans="1:44">
      <c r="A515" s="60" t="s">
        <v>2737</v>
      </c>
      <c r="B515" s="60" t="s">
        <v>2738</v>
      </c>
      <c r="C515" s="60" t="s">
        <v>6419</v>
      </c>
      <c r="D515" s="60" t="s">
        <v>2740</v>
      </c>
      <c r="E515" s="60" t="s">
        <v>2741</v>
      </c>
      <c r="F515" s="60" t="s">
        <v>288</v>
      </c>
      <c r="G515" s="60" t="s">
        <v>2742</v>
      </c>
      <c r="H515" s="60" t="s">
        <v>14896</v>
      </c>
      <c r="I515" s="60" t="s">
        <v>161</v>
      </c>
      <c r="J515" s="61">
        <v>1</v>
      </c>
      <c r="K515" s="61">
        <v>9</v>
      </c>
      <c r="L515" s="61">
        <v>4.5</v>
      </c>
      <c r="M515" s="61">
        <v>14.5</v>
      </c>
      <c r="N515" s="62">
        <v>35</v>
      </c>
      <c r="O515" s="62">
        <v>19</v>
      </c>
      <c r="P515" s="62">
        <v>14</v>
      </c>
      <c r="Q515" s="62">
        <v>15</v>
      </c>
      <c r="R515" s="62" t="s">
        <v>290</v>
      </c>
      <c r="S515" s="62" t="s">
        <v>290</v>
      </c>
      <c r="T515" s="62">
        <v>14</v>
      </c>
      <c r="U515" s="62" t="s">
        <v>290</v>
      </c>
      <c r="V515" s="62">
        <v>10</v>
      </c>
      <c r="W515" s="62" t="s">
        <v>290</v>
      </c>
      <c r="X515" s="62">
        <v>0</v>
      </c>
      <c r="Y515" s="62">
        <v>0</v>
      </c>
      <c r="Z515" s="62">
        <v>0</v>
      </c>
      <c r="AA515" s="62">
        <v>0</v>
      </c>
      <c r="AB515" s="62">
        <v>0</v>
      </c>
      <c r="AC515" s="62">
        <v>0</v>
      </c>
      <c r="AD515" s="62">
        <v>0</v>
      </c>
      <c r="AE515" s="62">
        <v>0</v>
      </c>
      <c r="AF515" s="62">
        <v>0</v>
      </c>
      <c r="AG515" s="62">
        <v>0</v>
      </c>
      <c r="AH515" s="62" t="s">
        <v>290</v>
      </c>
      <c r="AI515" s="62">
        <v>0</v>
      </c>
      <c r="AJ515" s="62" t="s">
        <v>290</v>
      </c>
      <c r="AK515" s="62">
        <v>0</v>
      </c>
      <c r="AL515" s="62">
        <v>0</v>
      </c>
      <c r="AM515" s="62">
        <v>129</v>
      </c>
      <c r="AN515" s="62" t="s">
        <v>290</v>
      </c>
      <c r="AO515" s="62">
        <v>73</v>
      </c>
      <c r="AP515" s="62">
        <v>62</v>
      </c>
      <c r="AQ515" s="62">
        <v>135</v>
      </c>
      <c r="AR515" t="b">
        <f>IFERROR(MATCH('2019'!A515, '2020'!A:A, 0) &gt;0, FALSE)</f>
        <v>1</v>
      </c>
    </row>
    <row r="516" spans="1:44">
      <c r="A516" s="60" t="s">
        <v>2743</v>
      </c>
      <c r="B516" s="60" t="s">
        <v>439</v>
      </c>
      <c r="C516" s="60" t="s">
        <v>16159</v>
      </c>
      <c r="D516" s="60" t="s">
        <v>2745</v>
      </c>
      <c r="E516" s="60" t="s">
        <v>2746</v>
      </c>
      <c r="F516" s="60" t="s">
        <v>288</v>
      </c>
      <c r="G516" s="60" t="s">
        <v>2747</v>
      </c>
      <c r="H516" s="60" t="s">
        <v>14897</v>
      </c>
      <c r="I516" s="60" t="s">
        <v>161</v>
      </c>
      <c r="J516" s="61">
        <v>0.5</v>
      </c>
      <c r="K516" s="61">
        <v>6.1</v>
      </c>
      <c r="L516" s="61">
        <v>1.6</v>
      </c>
      <c r="M516" s="61">
        <v>8.1999999999999993</v>
      </c>
      <c r="N516" s="62">
        <v>28</v>
      </c>
      <c r="O516" s="62">
        <v>10</v>
      </c>
      <c r="P516" s="62" t="s">
        <v>290</v>
      </c>
      <c r="Q516" s="62" t="s">
        <v>290</v>
      </c>
      <c r="R516" s="62">
        <v>12</v>
      </c>
      <c r="S516" s="62" t="s">
        <v>290</v>
      </c>
      <c r="T516" s="62" t="s">
        <v>290</v>
      </c>
      <c r="U516" s="62" t="s">
        <v>290</v>
      </c>
      <c r="V516" s="62" t="s">
        <v>290</v>
      </c>
      <c r="W516" s="62" t="s">
        <v>290</v>
      </c>
      <c r="X516" s="62">
        <v>0</v>
      </c>
      <c r="Y516" s="62">
        <v>0</v>
      </c>
      <c r="Z516" s="62">
        <v>0</v>
      </c>
      <c r="AA516" s="62">
        <v>0</v>
      </c>
      <c r="AB516" s="62">
        <v>0</v>
      </c>
      <c r="AC516" s="62">
        <v>0</v>
      </c>
      <c r="AD516" s="62">
        <v>0</v>
      </c>
      <c r="AE516" s="62">
        <v>0</v>
      </c>
      <c r="AF516" s="62" t="s">
        <v>290</v>
      </c>
      <c r="AG516" s="62">
        <v>0</v>
      </c>
      <c r="AH516" s="62" t="s">
        <v>290</v>
      </c>
      <c r="AI516" s="62">
        <v>0</v>
      </c>
      <c r="AJ516" s="62">
        <v>0</v>
      </c>
      <c r="AK516" s="62">
        <v>0</v>
      </c>
      <c r="AL516" s="62">
        <v>0</v>
      </c>
      <c r="AM516" s="62">
        <v>88</v>
      </c>
      <c r="AN516" s="62">
        <v>0</v>
      </c>
      <c r="AO516" s="62">
        <v>42</v>
      </c>
      <c r="AP516" s="62">
        <v>48</v>
      </c>
      <c r="AQ516" s="62">
        <v>90</v>
      </c>
      <c r="AR516" t="b">
        <f>IFERROR(MATCH('2019'!A516, '2020'!A:A, 0) &gt;0, FALSE)</f>
        <v>1</v>
      </c>
    </row>
    <row r="517" spans="1:44">
      <c r="A517" s="60" t="s">
        <v>2748</v>
      </c>
      <c r="B517" s="60" t="s">
        <v>439</v>
      </c>
      <c r="C517" s="60" t="s">
        <v>15714</v>
      </c>
      <c r="D517" s="60" t="s">
        <v>2750</v>
      </c>
      <c r="E517" s="60" t="s">
        <v>2741</v>
      </c>
      <c r="F517" s="60" t="s">
        <v>288</v>
      </c>
      <c r="G517" s="60" t="s">
        <v>2742</v>
      </c>
      <c r="H517" s="60" t="s">
        <v>14901</v>
      </c>
      <c r="I517" s="60" t="s">
        <v>161</v>
      </c>
      <c r="J517" s="61">
        <v>0.5</v>
      </c>
      <c r="K517" s="61">
        <v>8.5</v>
      </c>
      <c r="L517" s="61">
        <v>0.5</v>
      </c>
      <c r="M517" s="61">
        <v>9.5</v>
      </c>
      <c r="N517" s="62">
        <v>27</v>
      </c>
      <c r="O517" s="62" t="s">
        <v>290</v>
      </c>
      <c r="P517" s="62" t="s">
        <v>290</v>
      </c>
      <c r="Q517" s="62">
        <v>11</v>
      </c>
      <c r="R517" s="62" t="s">
        <v>290</v>
      </c>
      <c r="S517" s="62" t="s">
        <v>290</v>
      </c>
      <c r="T517" s="62" t="s">
        <v>290</v>
      </c>
      <c r="U517" s="62">
        <v>11</v>
      </c>
      <c r="V517" s="62">
        <v>11</v>
      </c>
      <c r="W517" s="62" t="s">
        <v>290</v>
      </c>
      <c r="X517" s="62">
        <v>0</v>
      </c>
      <c r="Y517" s="62">
        <v>0</v>
      </c>
      <c r="Z517" s="62">
        <v>0</v>
      </c>
      <c r="AA517" s="62">
        <v>0</v>
      </c>
      <c r="AB517" s="62">
        <v>0</v>
      </c>
      <c r="AC517" s="62">
        <v>0</v>
      </c>
      <c r="AD517" s="62">
        <v>0</v>
      </c>
      <c r="AE517" s="62">
        <v>0</v>
      </c>
      <c r="AF517" s="62" t="s">
        <v>290</v>
      </c>
      <c r="AG517" s="62">
        <v>0</v>
      </c>
      <c r="AH517" s="62" t="s">
        <v>290</v>
      </c>
      <c r="AI517" s="62">
        <v>0</v>
      </c>
      <c r="AJ517" s="62" t="s">
        <v>290</v>
      </c>
      <c r="AK517" s="62" t="s">
        <v>290</v>
      </c>
      <c r="AL517" s="62">
        <v>0</v>
      </c>
      <c r="AM517" s="62">
        <v>86</v>
      </c>
      <c r="AN517" s="62">
        <v>0</v>
      </c>
      <c r="AO517" s="62">
        <v>52</v>
      </c>
      <c r="AP517" s="62">
        <v>44</v>
      </c>
      <c r="AQ517" s="62">
        <v>96</v>
      </c>
      <c r="AR517" t="b">
        <f>IFERROR(MATCH('2019'!A517, '2020'!A:A, 0) &gt;0, FALSE)</f>
        <v>1</v>
      </c>
    </row>
    <row r="518" spans="1:44">
      <c r="A518" s="60" t="s">
        <v>2751</v>
      </c>
      <c r="B518" s="60" t="s">
        <v>2245</v>
      </c>
      <c r="C518" s="60" t="s">
        <v>9701</v>
      </c>
      <c r="D518" s="60" t="s">
        <v>2753</v>
      </c>
      <c r="E518" s="60" t="s">
        <v>2754</v>
      </c>
      <c r="F518" s="60" t="s">
        <v>288</v>
      </c>
      <c r="G518" s="60" t="s">
        <v>2755</v>
      </c>
      <c r="H518" s="60" t="s">
        <v>14902</v>
      </c>
      <c r="I518" s="60" t="s">
        <v>162</v>
      </c>
      <c r="J518" s="61">
        <v>1</v>
      </c>
      <c r="K518" s="61">
        <v>24.1</v>
      </c>
      <c r="L518" s="61">
        <v>15</v>
      </c>
      <c r="M518" s="61">
        <v>40.1</v>
      </c>
      <c r="N518" s="62">
        <v>78</v>
      </c>
      <c r="O518" s="62">
        <v>33</v>
      </c>
      <c r="P518" s="62">
        <v>48</v>
      </c>
      <c r="Q518" s="62">
        <v>30</v>
      </c>
      <c r="R518" s="62">
        <v>27</v>
      </c>
      <c r="S518" s="62">
        <v>30</v>
      </c>
      <c r="T518" s="62">
        <v>26</v>
      </c>
      <c r="U518" s="62">
        <v>34</v>
      </c>
      <c r="V518" s="62">
        <v>31</v>
      </c>
      <c r="W518" s="62">
        <v>29</v>
      </c>
      <c r="X518" s="62">
        <v>0</v>
      </c>
      <c r="Y518" s="62">
        <v>0</v>
      </c>
      <c r="Z518" s="62">
        <v>0</v>
      </c>
      <c r="AA518" s="62">
        <v>0</v>
      </c>
      <c r="AB518" s="62">
        <v>0</v>
      </c>
      <c r="AC518" s="62">
        <v>0</v>
      </c>
      <c r="AD518" s="62">
        <v>0</v>
      </c>
      <c r="AE518" s="62" t="s">
        <v>290</v>
      </c>
      <c r="AF518" s="62">
        <v>17</v>
      </c>
      <c r="AG518" s="62">
        <v>0</v>
      </c>
      <c r="AH518" s="62">
        <v>18</v>
      </c>
      <c r="AI518" s="62">
        <v>0</v>
      </c>
      <c r="AJ518" s="62">
        <v>15</v>
      </c>
      <c r="AK518" s="62" t="s">
        <v>290</v>
      </c>
      <c r="AL518" s="62">
        <v>0</v>
      </c>
      <c r="AM518" s="62">
        <v>316</v>
      </c>
      <c r="AN518" s="62">
        <v>26</v>
      </c>
      <c r="AO518" s="62">
        <v>184</v>
      </c>
      <c r="AP518" s="62">
        <v>200</v>
      </c>
      <c r="AQ518" s="62">
        <v>384</v>
      </c>
      <c r="AR518" t="b">
        <f>IFERROR(MATCH('2019'!A518, '2020'!A:A, 0) &gt;0, FALSE)</f>
        <v>1</v>
      </c>
    </row>
    <row r="519" spans="1:44">
      <c r="A519" s="60" t="s">
        <v>2756</v>
      </c>
      <c r="B519" s="60" t="s">
        <v>2757</v>
      </c>
      <c r="C519" s="60" t="s">
        <v>16160</v>
      </c>
      <c r="D519" s="60" t="s">
        <v>2760</v>
      </c>
      <c r="E519" s="60" t="s">
        <v>2761</v>
      </c>
      <c r="F519" s="60" t="s">
        <v>288</v>
      </c>
      <c r="G519" s="60" t="s">
        <v>2762</v>
      </c>
      <c r="H519" s="60" t="s">
        <v>14904</v>
      </c>
      <c r="I519" s="60" t="s">
        <v>162</v>
      </c>
      <c r="J519" s="61">
        <v>6</v>
      </c>
      <c r="K519" s="61">
        <v>29</v>
      </c>
      <c r="L519" s="61">
        <v>20</v>
      </c>
      <c r="M519" s="61">
        <v>55</v>
      </c>
      <c r="N519" s="62">
        <v>102</v>
      </c>
      <c r="O519" s="62">
        <v>44</v>
      </c>
      <c r="P519" s="62">
        <v>51</v>
      </c>
      <c r="Q519" s="62">
        <v>44</v>
      </c>
      <c r="R519" s="62">
        <v>47</v>
      </c>
      <c r="S519" s="62">
        <v>38</v>
      </c>
      <c r="T519" s="62">
        <v>33</v>
      </c>
      <c r="U519" s="62">
        <v>40</v>
      </c>
      <c r="V519" s="62">
        <v>41</v>
      </c>
      <c r="W519" s="62">
        <v>43</v>
      </c>
      <c r="X519" s="62">
        <v>0</v>
      </c>
      <c r="Y519" s="62">
        <v>0</v>
      </c>
      <c r="Z519" s="62">
        <v>0</v>
      </c>
      <c r="AA519" s="62">
        <v>0</v>
      </c>
      <c r="AB519" s="62">
        <v>0</v>
      </c>
      <c r="AC519" s="62">
        <v>0</v>
      </c>
      <c r="AD519" s="62">
        <v>0</v>
      </c>
      <c r="AE519" s="62">
        <v>0</v>
      </c>
      <c r="AF519" s="62">
        <v>0</v>
      </c>
      <c r="AG519" s="62">
        <v>0</v>
      </c>
      <c r="AH519" s="62">
        <v>26</v>
      </c>
      <c r="AI519" s="62">
        <v>0</v>
      </c>
      <c r="AJ519" s="62">
        <v>20</v>
      </c>
      <c r="AK519" s="62" t="s">
        <v>290</v>
      </c>
      <c r="AL519" s="62">
        <v>0</v>
      </c>
      <c r="AM519" s="62">
        <v>423</v>
      </c>
      <c r="AN519" s="62" t="s">
        <v>290</v>
      </c>
      <c r="AO519" s="62">
        <v>247</v>
      </c>
      <c r="AP519" s="62">
        <v>236</v>
      </c>
      <c r="AQ519" s="62">
        <v>483</v>
      </c>
      <c r="AR519" t="b">
        <f>IFERROR(MATCH('2019'!A519, '2020'!A:A, 0) &gt;0, FALSE)</f>
        <v>1</v>
      </c>
    </row>
    <row r="520" spans="1:44">
      <c r="A520" s="60" t="s">
        <v>2763</v>
      </c>
      <c r="B520" s="60" t="s">
        <v>2764</v>
      </c>
      <c r="C520" s="60" t="s">
        <v>12412</v>
      </c>
      <c r="D520" s="60" t="s">
        <v>2767</v>
      </c>
      <c r="E520" s="60" t="s">
        <v>2761</v>
      </c>
      <c r="F520" s="60" t="s">
        <v>288</v>
      </c>
      <c r="G520" s="60" t="s">
        <v>2768</v>
      </c>
      <c r="H520" s="60" t="s">
        <v>16161</v>
      </c>
      <c r="I520" s="60" t="s">
        <v>162</v>
      </c>
      <c r="J520" s="61">
        <v>5</v>
      </c>
      <c r="K520" s="61">
        <v>26</v>
      </c>
      <c r="L520" s="61">
        <v>12</v>
      </c>
      <c r="M520" s="61">
        <v>43</v>
      </c>
      <c r="N520" s="62">
        <v>0</v>
      </c>
      <c r="O520" s="62">
        <v>0</v>
      </c>
      <c r="P520" s="62">
        <v>0</v>
      </c>
      <c r="Q520" s="62">
        <v>0</v>
      </c>
      <c r="R520" s="62">
        <v>0</v>
      </c>
      <c r="S520" s="62">
        <v>0</v>
      </c>
      <c r="T520" s="62">
        <v>0</v>
      </c>
      <c r="U520" s="62">
        <v>0</v>
      </c>
      <c r="V520" s="62">
        <v>0</v>
      </c>
      <c r="W520" s="62">
        <v>0</v>
      </c>
      <c r="X520" s="62">
        <v>76</v>
      </c>
      <c r="Y520" s="62">
        <v>94</v>
      </c>
      <c r="Z520" s="62">
        <v>71</v>
      </c>
      <c r="AA520" s="62">
        <v>78</v>
      </c>
      <c r="AB520" s="62">
        <v>0</v>
      </c>
      <c r="AC520" s="62">
        <v>0</v>
      </c>
      <c r="AD520" s="62">
        <v>0</v>
      </c>
      <c r="AE520" s="62">
        <v>0</v>
      </c>
      <c r="AF520" s="62">
        <v>0</v>
      </c>
      <c r="AG520" s="62" t="s">
        <v>290</v>
      </c>
      <c r="AH520" s="62">
        <v>22</v>
      </c>
      <c r="AI520" s="62" t="s">
        <v>290</v>
      </c>
      <c r="AJ520" s="62" t="s">
        <v>290</v>
      </c>
      <c r="AK520" s="62" t="s">
        <v>290</v>
      </c>
      <c r="AL520" s="62" t="s">
        <v>290</v>
      </c>
      <c r="AM520" s="62">
        <v>284</v>
      </c>
      <c r="AN520" s="62" t="s">
        <v>290</v>
      </c>
      <c r="AO520" s="62">
        <v>154</v>
      </c>
      <c r="AP520" s="62">
        <v>169</v>
      </c>
      <c r="AQ520" s="62">
        <v>323</v>
      </c>
      <c r="AR520" t="b">
        <f>IFERROR(MATCH('2019'!A520, '2020'!A:A, 0) &gt;0, FALSE)</f>
        <v>1</v>
      </c>
    </row>
    <row r="521" spans="1:44">
      <c r="A521" s="60" t="s">
        <v>2769</v>
      </c>
      <c r="B521" s="60" t="s">
        <v>326</v>
      </c>
      <c r="C521" s="60" t="s">
        <v>6437</v>
      </c>
      <c r="D521" s="60" t="s">
        <v>2771</v>
      </c>
      <c r="E521" s="60" t="s">
        <v>2761</v>
      </c>
      <c r="F521" s="60" t="s">
        <v>288</v>
      </c>
      <c r="G521" s="60" t="s">
        <v>2768</v>
      </c>
      <c r="H521" s="60" t="s">
        <v>14906</v>
      </c>
      <c r="I521" s="60" t="s">
        <v>162</v>
      </c>
      <c r="J521" s="61">
        <v>2.5</v>
      </c>
      <c r="K521" s="61">
        <v>19</v>
      </c>
      <c r="L521" s="61">
        <v>4</v>
      </c>
      <c r="M521" s="61">
        <v>25.5</v>
      </c>
      <c r="N521" s="62">
        <v>77</v>
      </c>
      <c r="O521" s="62">
        <v>30</v>
      </c>
      <c r="P521" s="62">
        <v>35</v>
      </c>
      <c r="Q521" s="62">
        <v>40</v>
      </c>
      <c r="R521" s="62">
        <v>26</v>
      </c>
      <c r="S521" s="62">
        <v>34</v>
      </c>
      <c r="T521" s="62">
        <v>25</v>
      </c>
      <c r="U521" s="62">
        <v>28</v>
      </c>
      <c r="V521" s="62">
        <v>20</v>
      </c>
      <c r="W521" s="62">
        <v>30</v>
      </c>
      <c r="X521" s="62">
        <v>0</v>
      </c>
      <c r="Y521" s="62">
        <v>0</v>
      </c>
      <c r="Z521" s="62">
        <v>0</v>
      </c>
      <c r="AA521" s="62">
        <v>0</v>
      </c>
      <c r="AB521" s="62">
        <v>0</v>
      </c>
      <c r="AC521" s="62">
        <v>0</v>
      </c>
      <c r="AD521" s="62">
        <v>0</v>
      </c>
      <c r="AE521" s="62">
        <v>0</v>
      </c>
      <c r="AF521" s="62">
        <v>0</v>
      </c>
      <c r="AG521" s="62">
        <v>0</v>
      </c>
      <c r="AH521" s="62" t="s">
        <v>290</v>
      </c>
      <c r="AI521" s="62">
        <v>0</v>
      </c>
      <c r="AJ521" s="62">
        <v>17</v>
      </c>
      <c r="AK521" s="62">
        <v>14</v>
      </c>
      <c r="AL521" s="62">
        <v>0</v>
      </c>
      <c r="AM521" s="62">
        <v>292</v>
      </c>
      <c r="AN521" s="62">
        <v>16</v>
      </c>
      <c r="AO521" s="62">
        <v>183</v>
      </c>
      <c r="AP521" s="62">
        <v>162</v>
      </c>
      <c r="AQ521" s="62">
        <v>345</v>
      </c>
      <c r="AR521" t="b">
        <f>IFERROR(MATCH('2019'!A521, '2020'!A:A, 0) &gt;0, FALSE)</f>
        <v>1</v>
      </c>
    </row>
    <row r="522" spans="1:44">
      <c r="A522" s="60" t="s">
        <v>2772</v>
      </c>
      <c r="B522" s="60" t="s">
        <v>319</v>
      </c>
      <c r="C522" s="60" t="s">
        <v>14907</v>
      </c>
      <c r="D522" s="60" t="s">
        <v>2775</v>
      </c>
      <c r="E522" s="60" t="s">
        <v>2761</v>
      </c>
      <c r="F522" s="60" t="s">
        <v>288</v>
      </c>
      <c r="G522" s="60" t="s">
        <v>2762</v>
      </c>
      <c r="H522" s="60" t="s">
        <v>14908</v>
      </c>
      <c r="I522" s="60" t="s">
        <v>162</v>
      </c>
      <c r="J522" s="61">
        <v>1</v>
      </c>
      <c r="K522" s="61">
        <v>15.9</v>
      </c>
      <c r="L522" s="61">
        <v>5.9</v>
      </c>
      <c r="M522" s="61">
        <v>22.8</v>
      </c>
      <c r="N522" s="62">
        <v>18</v>
      </c>
      <c r="O522" s="62">
        <v>20</v>
      </c>
      <c r="P522" s="62">
        <v>22</v>
      </c>
      <c r="Q522" s="62">
        <v>13</v>
      </c>
      <c r="R522" s="62">
        <v>14</v>
      </c>
      <c r="S522" s="62">
        <v>14</v>
      </c>
      <c r="T522" s="62">
        <v>18</v>
      </c>
      <c r="U522" s="62" t="s">
        <v>290</v>
      </c>
      <c r="V522" s="62">
        <v>14</v>
      </c>
      <c r="W522" s="62">
        <v>13</v>
      </c>
      <c r="X522" s="62">
        <v>0</v>
      </c>
      <c r="Y522" s="62">
        <v>0</v>
      </c>
      <c r="Z522" s="62">
        <v>0</v>
      </c>
      <c r="AA522" s="62">
        <v>0</v>
      </c>
      <c r="AB522" s="62">
        <v>0</v>
      </c>
      <c r="AC522" s="62">
        <v>0</v>
      </c>
      <c r="AD522" s="62">
        <v>0</v>
      </c>
      <c r="AE522" s="62">
        <v>0</v>
      </c>
      <c r="AF522" s="62" t="s">
        <v>290</v>
      </c>
      <c r="AG522" s="62">
        <v>0</v>
      </c>
      <c r="AH522" s="62">
        <v>54</v>
      </c>
      <c r="AI522" s="62">
        <v>0</v>
      </c>
      <c r="AJ522" s="62" t="s">
        <v>290</v>
      </c>
      <c r="AK522" s="62" t="s">
        <v>290</v>
      </c>
      <c r="AL522" s="62">
        <v>0</v>
      </c>
      <c r="AM522" s="62">
        <v>82</v>
      </c>
      <c r="AN522" s="62">
        <v>12</v>
      </c>
      <c r="AO522" s="62">
        <v>90</v>
      </c>
      <c r="AP522" s="62">
        <v>64</v>
      </c>
      <c r="AQ522" s="62">
        <v>154</v>
      </c>
      <c r="AR522" t="b">
        <f>IFERROR(MATCH('2019'!A522, '2020'!A:A, 0) &gt;0, FALSE)</f>
        <v>1</v>
      </c>
    </row>
    <row r="523" spans="1:44">
      <c r="A523" s="60" t="s">
        <v>2776</v>
      </c>
      <c r="B523" s="60" t="s">
        <v>2777</v>
      </c>
      <c r="C523" s="60" t="s">
        <v>6443</v>
      </c>
      <c r="D523" s="60" t="s">
        <v>2780</v>
      </c>
      <c r="E523" s="60" t="s">
        <v>2754</v>
      </c>
      <c r="F523" s="60" t="s">
        <v>288</v>
      </c>
      <c r="G523" s="60" t="s">
        <v>2755</v>
      </c>
      <c r="H523" s="60" t="s">
        <v>14909</v>
      </c>
      <c r="I523" s="60" t="s">
        <v>162</v>
      </c>
      <c r="J523" s="61">
        <v>3</v>
      </c>
      <c r="K523" s="61">
        <v>6</v>
      </c>
      <c r="L523" s="61">
        <v>8</v>
      </c>
      <c r="M523" s="61">
        <v>17</v>
      </c>
      <c r="N523" s="62">
        <v>0</v>
      </c>
      <c r="O523" s="62">
        <v>0</v>
      </c>
      <c r="P523" s="62">
        <v>0</v>
      </c>
      <c r="Q523" s="62">
        <v>0</v>
      </c>
      <c r="R523" s="62">
        <v>0</v>
      </c>
      <c r="S523" s="62">
        <v>0</v>
      </c>
      <c r="T523" s="62">
        <v>0</v>
      </c>
      <c r="U523" s="62">
        <v>0</v>
      </c>
      <c r="V523" s="62">
        <v>0</v>
      </c>
      <c r="W523" s="62">
        <v>0</v>
      </c>
      <c r="X523" s="62">
        <v>0</v>
      </c>
      <c r="Y523" s="62">
        <v>0</v>
      </c>
      <c r="Z523" s="62">
        <v>12</v>
      </c>
      <c r="AA523" s="62" t="s">
        <v>290</v>
      </c>
      <c r="AB523" s="62">
        <v>0</v>
      </c>
      <c r="AC523" s="62">
        <v>0</v>
      </c>
      <c r="AD523" s="62">
        <v>0</v>
      </c>
      <c r="AE523" s="62">
        <v>0</v>
      </c>
      <c r="AF523" s="62">
        <v>0</v>
      </c>
      <c r="AG523" s="62">
        <v>0</v>
      </c>
      <c r="AH523" s="62" t="s">
        <v>290</v>
      </c>
      <c r="AI523" s="62">
        <v>0</v>
      </c>
      <c r="AJ523" s="62">
        <v>0</v>
      </c>
      <c r="AK523" s="62" t="s">
        <v>290</v>
      </c>
      <c r="AL523" s="62">
        <v>0</v>
      </c>
      <c r="AM523" s="62" t="s">
        <v>290</v>
      </c>
      <c r="AN523" s="62" t="s">
        <v>290</v>
      </c>
      <c r="AO523" s="62">
        <v>10</v>
      </c>
      <c r="AP523" s="62">
        <v>10</v>
      </c>
      <c r="AQ523" s="62">
        <v>20</v>
      </c>
      <c r="AR523" t="b">
        <f>IFERROR(MATCH('2019'!A523, '2020'!A:A, 0) &gt;0, FALSE)</f>
        <v>1</v>
      </c>
    </row>
    <row r="524" spans="1:44">
      <c r="A524" s="60" t="s">
        <v>4691</v>
      </c>
      <c r="B524" s="60" t="s">
        <v>4692</v>
      </c>
      <c r="C524" s="60" t="s">
        <v>14910</v>
      </c>
      <c r="D524" s="60" t="s">
        <v>4694</v>
      </c>
      <c r="E524" s="60" t="s">
        <v>4695</v>
      </c>
      <c r="F524" s="60" t="s">
        <v>288</v>
      </c>
      <c r="G524" s="60" t="s">
        <v>16162</v>
      </c>
      <c r="H524" s="60" t="s">
        <v>14911</v>
      </c>
      <c r="I524" s="60" t="s">
        <v>201</v>
      </c>
      <c r="J524" s="61">
        <v>1.8</v>
      </c>
      <c r="K524" s="61">
        <v>7.9</v>
      </c>
      <c r="L524" s="61">
        <v>0.5</v>
      </c>
      <c r="M524" s="61">
        <v>10.199999999999999</v>
      </c>
      <c r="N524" s="62" t="s">
        <v>290</v>
      </c>
      <c r="O524" s="62" t="s">
        <v>290</v>
      </c>
      <c r="P524" s="62" t="s">
        <v>290</v>
      </c>
      <c r="Q524" s="62" t="s">
        <v>290</v>
      </c>
      <c r="R524" s="62" t="s">
        <v>290</v>
      </c>
      <c r="S524" s="62" t="s">
        <v>290</v>
      </c>
      <c r="T524" s="62" t="s">
        <v>290</v>
      </c>
      <c r="U524" s="62" t="s">
        <v>290</v>
      </c>
      <c r="V524" s="62" t="s">
        <v>290</v>
      </c>
      <c r="W524" s="62">
        <v>13</v>
      </c>
      <c r="X524" s="62" t="s">
        <v>290</v>
      </c>
      <c r="Y524" s="62" t="s">
        <v>290</v>
      </c>
      <c r="Z524" s="62" t="s">
        <v>290</v>
      </c>
      <c r="AA524" s="62">
        <v>0</v>
      </c>
      <c r="AB524" s="62">
        <v>0</v>
      </c>
      <c r="AC524" s="62">
        <v>0</v>
      </c>
      <c r="AD524" s="62">
        <v>0</v>
      </c>
      <c r="AE524" s="62">
        <v>0</v>
      </c>
      <c r="AF524" s="62">
        <v>0</v>
      </c>
      <c r="AG524" s="62">
        <v>0</v>
      </c>
      <c r="AH524" s="62">
        <v>0</v>
      </c>
      <c r="AI524" s="62">
        <v>0</v>
      </c>
      <c r="AJ524" s="62" t="s">
        <v>290</v>
      </c>
      <c r="AK524" s="62" t="s">
        <v>290</v>
      </c>
      <c r="AL524" s="62">
        <v>0</v>
      </c>
      <c r="AM524" s="62">
        <v>82</v>
      </c>
      <c r="AN524" s="62" t="s">
        <v>290</v>
      </c>
      <c r="AO524" s="62">
        <v>39</v>
      </c>
      <c r="AP524" s="62">
        <v>47</v>
      </c>
      <c r="AQ524" s="62">
        <v>86</v>
      </c>
      <c r="AR524" t="b">
        <f>IFERROR(MATCH('2019'!A524, '2020'!A:A, 0) &gt;0, FALSE)</f>
        <v>1</v>
      </c>
    </row>
    <row r="525" spans="1:44">
      <c r="A525" s="60" t="s">
        <v>2781</v>
      </c>
      <c r="B525" s="60" t="s">
        <v>4095</v>
      </c>
      <c r="C525" s="60" t="s">
        <v>15720</v>
      </c>
      <c r="D525" s="60" t="s">
        <v>2785</v>
      </c>
      <c r="E525" s="60" t="s">
        <v>2754</v>
      </c>
      <c r="F525" s="60" t="s">
        <v>288</v>
      </c>
      <c r="G525" s="60" t="s">
        <v>2755</v>
      </c>
      <c r="H525" s="60" t="s">
        <v>14912</v>
      </c>
      <c r="I525" s="60" t="s">
        <v>162</v>
      </c>
      <c r="J525" s="61">
        <v>3</v>
      </c>
      <c r="K525" s="61">
        <v>22</v>
      </c>
      <c r="L525" s="61">
        <v>7</v>
      </c>
      <c r="M525" s="61">
        <v>32</v>
      </c>
      <c r="N525" s="62">
        <v>0</v>
      </c>
      <c r="O525" s="62">
        <v>67</v>
      </c>
      <c r="P525" s="62">
        <v>13</v>
      </c>
      <c r="Q525" s="62">
        <v>13</v>
      </c>
      <c r="R525" s="62" t="s">
        <v>290</v>
      </c>
      <c r="S525" s="62">
        <v>10</v>
      </c>
      <c r="T525" s="62">
        <v>16</v>
      </c>
      <c r="U525" s="62">
        <v>17</v>
      </c>
      <c r="V525" s="62">
        <v>15</v>
      </c>
      <c r="W525" s="62">
        <v>24</v>
      </c>
      <c r="X525" s="62">
        <v>14</v>
      </c>
      <c r="Y525" s="62">
        <v>12</v>
      </c>
      <c r="Z525" s="62">
        <v>10</v>
      </c>
      <c r="AA525" s="62" t="s">
        <v>290</v>
      </c>
      <c r="AB525" s="62" t="s">
        <v>290</v>
      </c>
      <c r="AC525" s="62">
        <v>0</v>
      </c>
      <c r="AD525" s="62">
        <v>0</v>
      </c>
      <c r="AE525" s="62">
        <v>0</v>
      </c>
      <c r="AF525" s="62" t="s">
        <v>290</v>
      </c>
      <c r="AG525" s="62" t="s">
        <v>290</v>
      </c>
      <c r="AH525" s="62" t="s">
        <v>290</v>
      </c>
      <c r="AI525" s="62">
        <v>0</v>
      </c>
      <c r="AJ525" s="62" t="s">
        <v>290</v>
      </c>
      <c r="AK525" s="62">
        <v>18</v>
      </c>
      <c r="AL525" s="62">
        <v>0</v>
      </c>
      <c r="AM525" s="62">
        <v>195</v>
      </c>
      <c r="AN525" s="62">
        <v>15</v>
      </c>
      <c r="AO525" s="62">
        <v>117</v>
      </c>
      <c r="AP525" s="62">
        <v>121</v>
      </c>
      <c r="AQ525" s="62">
        <v>238</v>
      </c>
      <c r="AR525" t="b">
        <f>IFERROR(MATCH('2019'!A525, '2020'!A:A, 0) &gt;0, FALSE)</f>
        <v>1</v>
      </c>
    </row>
    <row r="526" spans="1:44">
      <c r="A526" s="60" t="s">
        <v>2786</v>
      </c>
      <c r="B526" s="60" t="s">
        <v>2787</v>
      </c>
      <c r="C526" s="60" t="s">
        <v>13672</v>
      </c>
      <c r="D526" s="60" t="s">
        <v>2790</v>
      </c>
      <c r="E526" s="60" t="s">
        <v>2754</v>
      </c>
      <c r="F526" s="60" t="s">
        <v>288</v>
      </c>
      <c r="G526" s="60" t="s">
        <v>2755</v>
      </c>
      <c r="H526" s="60" t="s">
        <v>14913</v>
      </c>
      <c r="I526" s="60" t="s">
        <v>162</v>
      </c>
      <c r="J526" s="61">
        <v>1.3</v>
      </c>
      <c r="K526" s="61">
        <v>5.7</v>
      </c>
      <c r="L526" s="61">
        <v>2</v>
      </c>
      <c r="M526" s="61">
        <v>9</v>
      </c>
      <c r="N526" s="62">
        <v>46</v>
      </c>
      <c r="O526" s="62" t="s">
        <v>290</v>
      </c>
      <c r="P526" s="62" t="s">
        <v>290</v>
      </c>
      <c r="Q526" s="62" t="s">
        <v>290</v>
      </c>
      <c r="R526" s="62">
        <v>0</v>
      </c>
      <c r="S526" s="62">
        <v>0</v>
      </c>
      <c r="T526" s="62">
        <v>0</v>
      </c>
      <c r="U526" s="62">
        <v>0</v>
      </c>
      <c r="V526" s="62">
        <v>0</v>
      </c>
      <c r="W526" s="62">
        <v>0</v>
      </c>
      <c r="X526" s="62">
        <v>0</v>
      </c>
      <c r="Y526" s="62">
        <v>0</v>
      </c>
      <c r="Z526" s="62">
        <v>0</v>
      </c>
      <c r="AA526" s="62">
        <v>0</v>
      </c>
      <c r="AB526" s="62">
        <v>0</v>
      </c>
      <c r="AC526" s="62">
        <v>0</v>
      </c>
      <c r="AD526" s="62">
        <v>0</v>
      </c>
      <c r="AE526" s="62">
        <v>0</v>
      </c>
      <c r="AF526" s="62">
        <v>0</v>
      </c>
      <c r="AG526" s="62">
        <v>0</v>
      </c>
      <c r="AH526" s="62" t="s">
        <v>290</v>
      </c>
      <c r="AI526" s="62">
        <v>0</v>
      </c>
      <c r="AJ526" s="62" t="s">
        <v>290</v>
      </c>
      <c r="AK526" s="62" t="s">
        <v>290</v>
      </c>
      <c r="AL526" s="62">
        <v>0</v>
      </c>
      <c r="AM526" s="62">
        <v>50</v>
      </c>
      <c r="AN526" s="62">
        <v>0</v>
      </c>
      <c r="AO526" s="62">
        <v>25</v>
      </c>
      <c r="AP526" s="62">
        <v>33</v>
      </c>
      <c r="AQ526" s="62">
        <v>58</v>
      </c>
      <c r="AR526" t="b">
        <f>IFERROR(MATCH('2019'!A526, '2020'!A:A, 0) &gt;0, FALSE)</f>
        <v>1</v>
      </c>
    </row>
    <row r="527" spans="1:44">
      <c r="A527" s="60" t="s">
        <v>2791</v>
      </c>
      <c r="B527" s="60" t="s">
        <v>2792</v>
      </c>
      <c r="C527" s="60" t="s">
        <v>13673</v>
      </c>
      <c r="D527" s="60" t="s">
        <v>2795</v>
      </c>
      <c r="E527" s="60" t="s">
        <v>2761</v>
      </c>
      <c r="F527" s="60" t="s">
        <v>288</v>
      </c>
      <c r="G527" s="60" t="s">
        <v>2796</v>
      </c>
      <c r="H527" s="60" t="s">
        <v>14914</v>
      </c>
      <c r="I527" s="60" t="s">
        <v>162</v>
      </c>
      <c r="J527" s="61">
        <v>6.8</v>
      </c>
      <c r="K527" s="61">
        <v>36.700000000000003</v>
      </c>
      <c r="L527" s="61">
        <v>13.5</v>
      </c>
      <c r="M527" s="61">
        <v>57</v>
      </c>
      <c r="N527" s="62">
        <v>55</v>
      </c>
      <c r="O527" s="62">
        <v>28</v>
      </c>
      <c r="P527" s="62">
        <v>23</v>
      </c>
      <c r="Q527" s="62">
        <v>22</v>
      </c>
      <c r="R527" s="62">
        <v>24</v>
      </c>
      <c r="S527" s="62">
        <v>23</v>
      </c>
      <c r="T527" s="62">
        <v>19</v>
      </c>
      <c r="U527" s="62">
        <v>42</v>
      </c>
      <c r="V527" s="62">
        <v>34</v>
      </c>
      <c r="W527" s="62">
        <v>41</v>
      </c>
      <c r="X527" s="62">
        <v>25</v>
      </c>
      <c r="Y527" s="62">
        <v>31</v>
      </c>
      <c r="Z527" s="62">
        <v>25</v>
      </c>
      <c r="AA527" s="62">
        <v>28</v>
      </c>
      <c r="AB527" s="62">
        <v>0</v>
      </c>
      <c r="AC527" s="62">
        <v>0</v>
      </c>
      <c r="AD527" s="62">
        <v>0</v>
      </c>
      <c r="AE527" s="62">
        <v>0</v>
      </c>
      <c r="AF527" s="62">
        <v>0</v>
      </c>
      <c r="AG527" s="62">
        <v>0</v>
      </c>
      <c r="AH527" s="62" t="s">
        <v>290</v>
      </c>
      <c r="AI527" s="62">
        <v>0</v>
      </c>
      <c r="AJ527" s="62">
        <v>37</v>
      </c>
      <c r="AK527" s="62">
        <v>18</v>
      </c>
      <c r="AL527" s="62">
        <v>0</v>
      </c>
      <c r="AM527" s="62">
        <v>323</v>
      </c>
      <c r="AN527" s="62">
        <v>38</v>
      </c>
      <c r="AO527" s="62">
        <v>213</v>
      </c>
      <c r="AP527" s="62">
        <v>207</v>
      </c>
      <c r="AQ527" s="62">
        <v>420</v>
      </c>
      <c r="AR527" t="b">
        <f>IFERROR(MATCH('2019'!A527, '2020'!A:A, 0) &gt;0, FALSE)</f>
        <v>1</v>
      </c>
    </row>
    <row r="528" spans="1:44">
      <c r="A528" s="60" t="s">
        <v>2797</v>
      </c>
      <c r="B528" s="60" t="s">
        <v>2798</v>
      </c>
      <c r="C528" s="60" t="s">
        <v>14915</v>
      </c>
      <c r="D528" s="60" t="s">
        <v>2800</v>
      </c>
      <c r="E528" s="60" t="s">
        <v>2801</v>
      </c>
      <c r="F528" s="60" t="s">
        <v>288</v>
      </c>
      <c r="G528" s="60" t="s">
        <v>2802</v>
      </c>
      <c r="H528" s="60" t="s">
        <v>14916</v>
      </c>
      <c r="I528" s="60" t="s">
        <v>163</v>
      </c>
      <c r="J528" s="61">
        <v>3</v>
      </c>
      <c r="K528" s="61">
        <v>25</v>
      </c>
      <c r="L528" s="61">
        <v>2</v>
      </c>
      <c r="M528" s="61">
        <v>30</v>
      </c>
      <c r="N528" s="62">
        <v>97</v>
      </c>
      <c r="O528" s="62">
        <v>17</v>
      </c>
      <c r="P528" s="62">
        <v>18</v>
      </c>
      <c r="Q528" s="62" t="s">
        <v>290</v>
      </c>
      <c r="R528" s="62">
        <v>11</v>
      </c>
      <c r="S528" s="62">
        <v>10</v>
      </c>
      <c r="T528" s="62">
        <v>15</v>
      </c>
      <c r="U528" s="62">
        <v>18</v>
      </c>
      <c r="V528" s="62">
        <v>14</v>
      </c>
      <c r="W528" s="62">
        <v>15</v>
      </c>
      <c r="X528" s="62">
        <v>0</v>
      </c>
      <c r="Y528" s="62">
        <v>0</v>
      </c>
      <c r="Z528" s="62">
        <v>0</v>
      </c>
      <c r="AA528" s="62">
        <v>0</v>
      </c>
      <c r="AB528" s="62">
        <v>0</v>
      </c>
      <c r="AC528" s="62">
        <v>0</v>
      </c>
      <c r="AD528" s="62">
        <v>0</v>
      </c>
      <c r="AE528" s="62">
        <v>0</v>
      </c>
      <c r="AF528" s="62">
        <v>0</v>
      </c>
      <c r="AG528" s="62">
        <v>0</v>
      </c>
      <c r="AH528" s="62" t="s">
        <v>290</v>
      </c>
      <c r="AI528" s="62" t="s">
        <v>290</v>
      </c>
      <c r="AJ528" s="62" t="s">
        <v>290</v>
      </c>
      <c r="AK528" s="62" t="s">
        <v>290</v>
      </c>
      <c r="AL528" s="62">
        <v>0</v>
      </c>
      <c r="AM528" s="62">
        <v>186</v>
      </c>
      <c r="AN528" s="62">
        <v>15</v>
      </c>
      <c r="AO528" s="62">
        <v>114</v>
      </c>
      <c r="AP528" s="62">
        <v>110</v>
      </c>
      <c r="AQ528" s="62">
        <v>224</v>
      </c>
      <c r="AR528" t="b">
        <f>IFERROR(MATCH('2019'!A528, '2020'!A:A, 0) &gt;0, FALSE)</f>
        <v>1</v>
      </c>
    </row>
    <row r="529" spans="1:44">
      <c r="A529" s="60" t="s">
        <v>2803</v>
      </c>
      <c r="B529" s="60" t="s">
        <v>2804</v>
      </c>
      <c r="C529" s="60" t="s">
        <v>6461</v>
      </c>
      <c r="D529" s="60" t="s">
        <v>2806</v>
      </c>
      <c r="E529" s="60" t="s">
        <v>2807</v>
      </c>
      <c r="F529" s="60" t="s">
        <v>288</v>
      </c>
      <c r="G529" s="60" t="s">
        <v>2808</v>
      </c>
      <c r="H529" s="60" t="s">
        <v>14917</v>
      </c>
      <c r="I529" s="60" t="s">
        <v>163</v>
      </c>
      <c r="J529" s="61">
        <v>1</v>
      </c>
      <c r="K529" s="61">
        <v>15.7</v>
      </c>
      <c r="L529" s="61">
        <v>3.6</v>
      </c>
      <c r="M529" s="61">
        <v>20.3</v>
      </c>
      <c r="N529" s="62">
        <v>34</v>
      </c>
      <c r="O529" s="62">
        <v>13</v>
      </c>
      <c r="P529" s="62">
        <v>17</v>
      </c>
      <c r="Q529" s="62">
        <v>10</v>
      </c>
      <c r="R529" s="62">
        <v>17</v>
      </c>
      <c r="S529" s="62">
        <v>23</v>
      </c>
      <c r="T529" s="62">
        <v>13</v>
      </c>
      <c r="U529" s="62">
        <v>14</v>
      </c>
      <c r="V529" s="62" t="s">
        <v>290</v>
      </c>
      <c r="W529" s="62">
        <v>19</v>
      </c>
      <c r="X529" s="62">
        <v>0</v>
      </c>
      <c r="Y529" s="62">
        <v>0</v>
      </c>
      <c r="Z529" s="62">
        <v>0</v>
      </c>
      <c r="AA529" s="62">
        <v>0</v>
      </c>
      <c r="AB529" s="62" t="s">
        <v>290</v>
      </c>
      <c r="AC529" s="62">
        <v>0</v>
      </c>
      <c r="AD529" s="62">
        <v>0</v>
      </c>
      <c r="AE529" s="62">
        <v>0</v>
      </c>
      <c r="AF529" s="62" t="s">
        <v>290</v>
      </c>
      <c r="AG529" s="62">
        <v>0</v>
      </c>
      <c r="AH529" s="62">
        <v>24</v>
      </c>
      <c r="AI529" s="62">
        <v>0</v>
      </c>
      <c r="AJ529" s="62">
        <v>15</v>
      </c>
      <c r="AK529" s="62" t="s">
        <v>290</v>
      </c>
      <c r="AL529" s="62">
        <v>0</v>
      </c>
      <c r="AM529" s="62">
        <v>125</v>
      </c>
      <c r="AN529" s="62" t="s">
        <v>290</v>
      </c>
      <c r="AO529" s="62">
        <v>78</v>
      </c>
      <c r="AP529" s="62">
        <v>94</v>
      </c>
      <c r="AQ529" s="62">
        <v>172</v>
      </c>
      <c r="AR529" t="b">
        <f>IFERROR(MATCH('2019'!A529, '2020'!A:A, 0) &gt;0, FALSE)</f>
        <v>1</v>
      </c>
    </row>
    <row r="530" spans="1:44">
      <c r="A530" s="60" t="s">
        <v>4696</v>
      </c>
      <c r="B530" s="60" t="s">
        <v>446</v>
      </c>
      <c r="C530" s="60" t="s">
        <v>15724</v>
      </c>
      <c r="D530" s="60" t="s">
        <v>4698</v>
      </c>
      <c r="E530" s="60" t="s">
        <v>2839</v>
      </c>
      <c r="F530" s="60" t="s">
        <v>288</v>
      </c>
      <c r="G530" s="60" t="s">
        <v>2840</v>
      </c>
      <c r="H530" s="60" t="s">
        <v>14919</v>
      </c>
      <c r="I530" s="60" t="s">
        <v>163</v>
      </c>
      <c r="J530" s="61">
        <v>1.5</v>
      </c>
      <c r="K530" s="61">
        <v>12.8</v>
      </c>
      <c r="L530" s="61">
        <v>11</v>
      </c>
      <c r="M530" s="61">
        <v>25.3</v>
      </c>
      <c r="N530" s="62">
        <v>129</v>
      </c>
      <c r="O530" s="62">
        <v>49</v>
      </c>
      <c r="P530" s="62">
        <v>13</v>
      </c>
      <c r="Q530" s="62">
        <v>14</v>
      </c>
      <c r="R530" s="62" t="s">
        <v>290</v>
      </c>
      <c r="S530" s="62">
        <v>21</v>
      </c>
      <c r="T530" s="62" t="s">
        <v>290</v>
      </c>
      <c r="U530" s="62">
        <v>11</v>
      </c>
      <c r="V530" s="62" t="s">
        <v>290</v>
      </c>
      <c r="W530" s="62" t="s">
        <v>290</v>
      </c>
      <c r="X530" s="62">
        <v>0</v>
      </c>
      <c r="Y530" s="62">
        <v>0</v>
      </c>
      <c r="Z530" s="62">
        <v>0</v>
      </c>
      <c r="AA530" s="62">
        <v>0</v>
      </c>
      <c r="AB530" s="62">
        <v>0</v>
      </c>
      <c r="AC530" s="62">
        <v>0</v>
      </c>
      <c r="AD530" s="62">
        <v>0</v>
      </c>
      <c r="AE530" s="62">
        <v>0</v>
      </c>
      <c r="AF530" s="62">
        <v>0</v>
      </c>
      <c r="AG530" s="62">
        <v>0</v>
      </c>
      <c r="AH530" s="62">
        <v>10</v>
      </c>
      <c r="AI530" s="62">
        <v>0</v>
      </c>
      <c r="AJ530" s="62" t="s">
        <v>290</v>
      </c>
      <c r="AK530" s="62">
        <v>12</v>
      </c>
      <c r="AL530" s="62" t="s">
        <v>290</v>
      </c>
      <c r="AM530" s="62">
        <v>210</v>
      </c>
      <c r="AN530" s="62">
        <v>25</v>
      </c>
      <c r="AO530" s="62">
        <v>116</v>
      </c>
      <c r="AP530" s="62">
        <v>148</v>
      </c>
      <c r="AQ530" s="62">
        <v>264</v>
      </c>
      <c r="AR530" t="b">
        <f>IFERROR(MATCH('2019'!A530, '2020'!A:A, 0) &gt;0, FALSE)</f>
        <v>1</v>
      </c>
    </row>
    <row r="531" spans="1:44">
      <c r="A531" s="60" t="s">
        <v>2809</v>
      </c>
      <c r="B531" s="60" t="s">
        <v>2810</v>
      </c>
      <c r="C531" s="60" t="s">
        <v>15725</v>
      </c>
      <c r="D531" s="60" t="s">
        <v>2813</v>
      </c>
      <c r="E531" s="60" t="s">
        <v>2814</v>
      </c>
      <c r="F531" s="60" t="s">
        <v>288</v>
      </c>
      <c r="G531" s="60" t="s">
        <v>2815</v>
      </c>
      <c r="H531" s="60" t="s">
        <v>16163</v>
      </c>
      <c r="I531" s="60" t="s">
        <v>163</v>
      </c>
      <c r="J531" s="61">
        <v>2</v>
      </c>
      <c r="K531" s="61">
        <v>7.5</v>
      </c>
      <c r="L531" s="61">
        <v>3</v>
      </c>
      <c r="M531" s="61">
        <v>12.5</v>
      </c>
      <c r="N531" s="62">
        <v>56</v>
      </c>
      <c r="O531" s="62">
        <v>18</v>
      </c>
      <c r="P531" s="62" t="s">
        <v>290</v>
      </c>
      <c r="Q531" s="62" t="s">
        <v>290</v>
      </c>
      <c r="R531" s="62" t="s">
        <v>290</v>
      </c>
      <c r="S531" s="62" t="s">
        <v>290</v>
      </c>
      <c r="T531" s="62" t="s">
        <v>290</v>
      </c>
      <c r="U531" s="62" t="s">
        <v>290</v>
      </c>
      <c r="V531" s="62" t="s">
        <v>290</v>
      </c>
      <c r="W531" s="62" t="s">
        <v>290</v>
      </c>
      <c r="X531" s="62">
        <v>0</v>
      </c>
      <c r="Y531" s="62">
        <v>0</v>
      </c>
      <c r="Z531" s="62">
        <v>0</v>
      </c>
      <c r="AA531" s="62">
        <v>0</v>
      </c>
      <c r="AB531" s="62">
        <v>0</v>
      </c>
      <c r="AC531" s="62">
        <v>0</v>
      </c>
      <c r="AD531" s="62">
        <v>0</v>
      </c>
      <c r="AE531" s="62">
        <v>0</v>
      </c>
      <c r="AF531" s="62">
        <v>0</v>
      </c>
      <c r="AG531" s="62">
        <v>0</v>
      </c>
      <c r="AH531" s="62" t="s">
        <v>290</v>
      </c>
      <c r="AI531" s="62">
        <v>0</v>
      </c>
      <c r="AJ531" s="62" t="s">
        <v>290</v>
      </c>
      <c r="AK531" s="62">
        <v>0</v>
      </c>
      <c r="AL531" s="62">
        <v>0</v>
      </c>
      <c r="AM531" s="62">
        <v>104</v>
      </c>
      <c r="AN531" s="62">
        <v>0</v>
      </c>
      <c r="AO531" s="62">
        <v>63</v>
      </c>
      <c r="AP531" s="62">
        <v>47</v>
      </c>
      <c r="AQ531" s="62">
        <v>110</v>
      </c>
      <c r="AR531" t="b">
        <f>IFERROR(MATCH('2019'!A531, '2020'!A:A, 0) &gt;0, FALSE)</f>
        <v>1</v>
      </c>
    </row>
    <row r="532" spans="1:44">
      <c r="A532" s="60" t="s">
        <v>2816</v>
      </c>
      <c r="B532" s="60" t="s">
        <v>2817</v>
      </c>
      <c r="C532" s="60" t="s">
        <v>16164</v>
      </c>
      <c r="D532" s="60" t="s">
        <v>2818</v>
      </c>
      <c r="E532" s="60" t="s">
        <v>2819</v>
      </c>
      <c r="F532" s="60" t="s">
        <v>288</v>
      </c>
      <c r="G532" s="60" t="s">
        <v>2820</v>
      </c>
      <c r="H532" s="60" t="s">
        <v>14922</v>
      </c>
      <c r="I532" s="60" t="s">
        <v>163</v>
      </c>
      <c r="J532" s="61">
        <v>1</v>
      </c>
      <c r="K532" s="61">
        <v>18</v>
      </c>
      <c r="L532" s="61">
        <v>2</v>
      </c>
      <c r="M532" s="61">
        <v>21</v>
      </c>
      <c r="N532" s="62">
        <v>16</v>
      </c>
      <c r="O532" s="62">
        <v>16</v>
      </c>
      <c r="P532" s="62" t="s">
        <v>290</v>
      </c>
      <c r="Q532" s="62">
        <v>23</v>
      </c>
      <c r="R532" s="62">
        <v>17</v>
      </c>
      <c r="S532" s="62">
        <v>19</v>
      </c>
      <c r="T532" s="62">
        <v>26</v>
      </c>
      <c r="U532" s="62">
        <v>18</v>
      </c>
      <c r="V532" s="62">
        <v>26</v>
      </c>
      <c r="W532" s="62">
        <v>19</v>
      </c>
      <c r="X532" s="62">
        <v>0</v>
      </c>
      <c r="Y532" s="62">
        <v>0</v>
      </c>
      <c r="Z532" s="62">
        <v>0</v>
      </c>
      <c r="AA532" s="62">
        <v>0</v>
      </c>
      <c r="AB532" s="62">
        <v>0</v>
      </c>
      <c r="AC532" s="62">
        <v>0</v>
      </c>
      <c r="AD532" s="62">
        <v>0</v>
      </c>
      <c r="AE532" s="62">
        <v>0</v>
      </c>
      <c r="AF532" s="62">
        <v>0</v>
      </c>
      <c r="AG532" s="62">
        <v>0</v>
      </c>
      <c r="AH532" s="62" t="s">
        <v>290</v>
      </c>
      <c r="AI532" s="62" t="s">
        <v>290</v>
      </c>
      <c r="AJ532" s="62" t="s">
        <v>290</v>
      </c>
      <c r="AK532" s="62" t="s">
        <v>290</v>
      </c>
      <c r="AL532" s="62" t="s">
        <v>290</v>
      </c>
      <c r="AM532" s="62">
        <v>174</v>
      </c>
      <c r="AN532" s="62" t="s">
        <v>290</v>
      </c>
      <c r="AO532" s="62">
        <v>103</v>
      </c>
      <c r="AP532" s="62">
        <v>86</v>
      </c>
      <c r="AQ532" s="62">
        <v>189</v>
      </c>
      <c r="AR532" t="b">
        <f>IFERROR(MATCH('2019'!A532, '2020'!A:A, 0) &gt;0, FALSE)</f>
        <v>1</v>
      </c>
    </row>
    <row r="533" spans="1:44">
      <c r="A533" s="60" t="s">
        <v>12436</v>
      </c>
      <c r="B533" s="60" t="s">
        <v>3806</v>
      </c>
      <c r="C533" s="60" t="s">
        <v>6243</v>
      </c>
      <c r="D533" s="60" t="s">
        <v>9762</v>
      </c>
      <c r="E533" s="60" t="s">
        <v>2987</v>
      </c>
      <c r="F533" s="60" t="s">
        <v>288</v>
      </c>
      <c r="G533" s="60" t="s">
        <v>2988</v>
      </c>
      <c r="H533" s="60" t="s">
        <v>14923</v>
      </c>
      <c r="I533" s="60" t="s">
        <v>163</v>
      </c>
      <c r="J533" s="61">
        <v>3</v>
      </c>
      <c r="K533" s="61">
        <v>14</v>
      </c>
      <c r="L533" s="61">
        <v>4</v>
      </c>
      <c r="M533" s="61">
        <v>21</v>
      </c>
      <c r="N533" s="62">
        <v>20</v>
      </c>
      <c r="O533" s="62">
        <v>14</v>
      </c>
      <c r="P533" s="62">
        <v>12</v>
      </c>
      <c r="Q533" s="62">
        <v>12</v>
      </c>
      <c r="R533" s="62">
        <v>19</v>
      </c>
      <c r="S533" s="62">
        <v>15</v>
      </c>
      <c r="T533" s="62" t="s">
        <v>290</v>
      </c>
      <c r="U533" s="62">
        <v>11</v>
      </c>
      <c r="V533" s="62">
        <v>16</v>
      </c>
      <c r="W533" s="62">
        <v>13</v>
      </c>
      <c r="X533" s="62">
        <v>0</v>
      </c>
      <c r="Y533" s="62">
        <v>0</v>
      </c>
      <c r="Z533" s="62">
        <v>0</v>
      </c>
      <c r="AA533" s="62">
        <v>0</v>
      </c>
      <c r="AB533" s="62">
        <v>0</v>
      </c>
      <c r="AC533" s="62">
        <v>0</v>
      </c>
      <c r="AD533" s="62">
        <v>0</v>
      </c>
      <c r="AE533" s="62">
        <v>0</v>
      </c>
      <c r="AF533" s="62">
        <v>0</v>
      </c>
      <c r="AG533" s="62">
        <v>0</v>
      </c>
      <c r="AH533" s="62">
        <v>97</v>
      </c>
      <c r="AI533" s="62">
        <v>0</v>
      </c>
      <c r="AJ533" s="62" t="s">
        <v>290</v>
      </c>
      <c r="AK533" s="62" t="s">
        <v>290</v>
      </c>
      <c r="AL533" s="62">
        <v>0</v>
      </c>
      <c r="AM533" s="62">
        <v>27</v>
      </c>
      <c r="AN533" s="62" t="s">
        <v>290</v>
      </c>
      <c r="AO533" s="62">
        <v>64</v>
      </c>
      <c r="AP533" s="62">
        <v>76</v>
      </c>
      <c r="AQ533" s="62">
        <v>140</v>
      </c>
      <c r="AR533" t="b">
        <f>IFERROR(MATCH('2019'!A533, '2020'!A:A, 0) &gt;0, FALSE)</f>
        <v>1</v>
      </c>
    </row>
    <row r="534" spans="1:44">
      <c r="A534" s="60" t="s">
        <v>2821</v>
      </c>
      <c r="B534" s="60" t="s">
        <v>2822</v>
      </c>
      <c r="C534" s="60" t="s">
        <v>6473</v>
      </c>
      <c r="D534" s="60" t="s">
        <v>2825</v>
      </c>
      <c r="E534" s="60" t="s">
        <v>2826</v>
      </c>
      <c r="F534" s="60" t="s">
        <v>288</v>
      </c>
      <c r="G534" s="60" t="s">
        <v>2827</v>
      </c>
      <c r="H534" s="60" t="s">
        <v>14924</v>
      </c>
      <c r="I534" s="60" t="s">
        <v>163</v>
      </c>
      <c r="J534" s="61">
        <v>4</v>
      </c>
      <c r="K534" s="61">
        <v>45.8</v>
      </c>
      <c r="L534" s="61">
        <v>27.8</v>
      </c>
      <c r="M534" s="61">
        <v>77.599999999999994</v>
      </c>
      <c r="N534" s="62">
        <v>0</v>
      </c>
      <c r="O534" s="62">
        <v>0</v>
      </c>
      <c r="P534" s="62">
        <v>0</v>
      </c>
      <c r="Q534" s="62">
        <v>0</v>
      </c>
      <c r="R534" s="62">
        <v>0</v>
      </c>
      <c r="S534" s="62">
        <v>0</v>
      </c>
      <c r="T534" s="62">
        <v>0</v>
      </c>
      <c r="U534" s="62">
        <v>0</v>
      </c>
      <c r="V534" s="62">
        <v>0</v>
      </c>
      <c r="W534" s="62">
        <v>0</v>
      </c>
      <c r="X534" s="62">
        <v>199</v>
      </c>
      <c r="Y534" s="62">
        <v>164</v>
      </c>
      <c r="Z534" s="62">
        <v>169</v>
      </c>
      <c r="AA534" s="62">
        <v>181</v>
      </c>
      <c r="AB534" s="62">
        <v>0</v>
      </c>
      <c r="AC534" s="62">
        <v>0</v>
      </c>
      <c r="AD534" s="62">
        <v>0</v>
      </c>
      <c r="AE534" s="62">
        <v>0</v>
      </c>
      <c r="AF534" s="62">
        <v>0</v>
      </c>
      <c r="AG534" s="62" t="s">
        <v>290</v>
      </c>
      <c r="AH534" s="62">
        <v>52</v>
      </c>
      <c r="AI534" s="62" t="s">
        <v>290</v>
      </c>
      <c r="AJ534" s="62">
        <v>46</v>
      </c>
      <c r="AK534" s="62" t="s">
        <v>290</v>
      </c>
      <c r="AL534" s="62" t="s">
        <v>290</v>
      </c>
      <c r="AM534" s="62">
        <v>597</v>
      </c>
      <c r="AN534" s="62">
        <v>13</v>
      </c>
      <c r="AO534" s="62">
        <v>368</v>
      </c>
      <c r="AP534" s="62">
        <v>347</v>
      </c>
      <c r="AQ534" s="62">
        <v>715</v>
      </c>
      <c r="AR534" t="b">
        <f>IFERROR(MATCH('2019'!A534, '2020'!A:A, 0) &gt;0, FALSE)</f>
        <v>1</v>
      </c>
    </row>
    <row r="535" spans="1:44">
      <c r="A535" s="60" t="s">
        <v>2828</v>
      </c>
      <c r="B535" s="60" t="s">
        <v>1585</v>
      </c>
      <c r="C535" s="60" t="s">
        <v>14925</v>
      </c>
      <c r="D535" s="60" t="s">
        <v>2831</v>
      </c>
      <c r="E535" s="60" t="s">
        <v>2832</v>
      </c>
      <c r="F535" s="60" t="s">
        <v>288</v>
      </c>
      <c r="G535" s="60" t="s">
        <v>2833</v>
      </c>
      <c r="H535" s="60" t="s">
        <v>14926</v>
      </c>
      <c r="I535" s="60" t="s">
        <v>163</v>
      </c>
      <c r="J535" s="61">
        <v>1</v>
      </c>
      <c r="K535" s="61">
        <v>18</v>
      </c>
      <c r="L535" s="61">
        <v>7</v>
      </c>
      <c r="M535" s="61">
        <v>26</v>
      </c>
      <c r="N535" s="62">
        <v>58</v>
      </c>
      <c r="O535" s="62">
        <v>13</v>
      </c>
      <c r="P535" s="62">
        <v>14</v>
      </c>
      <c r="Q535" s="62">
        <v>15</v>
      </c>
      <c r="R535" s="62">
        <v>16</v>
      </c>
      <c r="S535" s="62">
        <v>13</v>
      </c>
      <c r="T535" s="62">
        <v>18</v>
      </c>
      <c r="U535" s="62">
        <v>12</v>
      </c>
      <c r="V535" s="62">
        <v>18</v>
      </c>
      <c r="W535" s="62">
        <v>15</v>
      </c>
      <c r="X535" s="62">
        <v>0</v>
      </c>
      <c r="Y535" s="62">
        <v>0</v>
      </c>
      <c r="Z535" s="62">
        <v>0</v>
      </c>
      <c r="AA535" s="62">
        <v>0</v>
      </c>
      <c r="AB535" s="62">
        <v>0</v>
      </c>
      <c r="AC535" s="62">
        <v>0</v>
      </c>
      <c r="AD535" s="62">
        <v>0</v>
      </c>
      <c r="AE535" s="62">
        <v>0</v>
      </c>
      <c r="AF535" s="62">
        <v>10</v>
      </c>
      <c r="AG535" s="62">
        <v>0</v>
      </c>
      <c r="AH535" s="62">
        <v>11</v>
      </c>
      <c r="AI535" s="62">
        <v>0</v>
      </c>
      <c r="AJ535" s="62">
        <v>0</v>
      </c>
      <c r="AK535" s="62" t="s">
        <v>290</v>
      </c>
      <c r="AL535" s="62">
        <v>0</v>
      </c>
      <c r="AM535" s="62">
        <v>175</v>
      </c>
      <c r="AN535" s="62">
        <v>15</v>
      </c>
      <c r="AO535" s="62">
        <v>104</v>
      </c>
      <c r="AP535" s="62">
        <v>98</v>
      </c>
      <c r="AQ535" s="62">
        <v>202</v>
      </c>
      <c r="AR535" t="b">
        <f>IFERROR(MATCH('2019'!A535, '2020'!A:A, 0) &gt;0, FALSE)</f>
        <v>1</v>
      </c>
    </row>
    <row r="536" spans="1:44">
      <c r="A536" s="60" t="s">
        <v>2834</v>
      </c>
      <c r="B536" s="60" t="s">
        <v>2835</v>
      </c>
      <c r="C536" s="60" t="s">
        <v>16165</v>
      </c>
      <c r="D536" s="60" t="s">
        <v>2838</v>
      </c>
      <c r="E536" s="60" t="s">
        <v>2839</v>
      </c>
      <c r="F536" s="60" t="s">
        <v>288</v>
      </c>
      <c r="G536" s="60" t="s">
        <v>2840</v>
      </c>
      <c r="H536" s="60" t="s">
        <v>14928</v>
      </c>
      <c r="I536" s="60" t="s">
        <v>163</v>
      </c>
      <c r="J536" s="61">
        <v>7.5</v>
      </c>
      <c r="K536" s="61">
        <v>26.5</v>
      </c>
      <c r="L536" s="61">
        <v>7</v>
      </c>
      <c r="M536" s="61">
        <v>41</v>
      </c>
      <c r="N536" s="62">
        <v>0</v>
      </c>
      <c r="O536" s="62">
        <v>0</v>
      </c>
      <c r="P536" s="62">
        <v>0</v>
      </c>
      <c r="Q536" s="62">
        <v>0</v>
      </c>
      <c r="R536" s="62">
        <v>0</v>
      </c>
      <c r="S536" s="62">
        <v>0</v>
      </c>
      <c r="T536" s="62">
        <v>0</v>
      </c>
      <c r="U536" s="62">
        <v>0</v>
      </c>
      <c r="V536" s="62">
        <v>0</v>
      </c>
      <c r="W536" s="62">
        <v>0</v>
      </c>
      <c r="X536" s="62">
        <v>74</v>
      </c>
      <c r="Y536" s="62">
        <v>71</v>
      </c>
      <c r="Z536" s="62">
        <v>86</v>
      </c>
      <c r="AA536" s="62">
        <v>51</v>
      </c>
      <c r="AB536" s="62">
        <v>0</v>
      </c>
      <c r="AC536" s="62">
        <v>0</v>
      </c>
      <c r="AD536" s="62">
        <v>0</v>
      </c>
      <c r="AE536" s="62">
        <v>0</v>
      </c>
      <c r="AF536" s="62">
        <v>0</v>
      </c>
      <c r="AG536" s="62">
        <v>27</v>
      </c>
      <c r="AH536" s="62">
        <v>17</v>
      </c>
      <c r="AI536" s="62" t="s">
        <v>290</v>
      </c>
      <c r="AJ536" s="62">
        <v>14</v>
      </c>
      <c r="AK536" s="62">
        <v>41</v>
      </c>
      <c r="AL536" s="62">
        <v>0</v>
      </c>
      <c r="AM536" s="62">
        <v>217</v>
      </c>
      <c r="AN536" s="62">
        <v>12</v>
      </c>
      <c r="AO536" s="62">
        <v>133</v>
      </c>
      <c r="AP536" s="62">
        <v>176</v>
      </c>
      <c r="AQ536" s="62">
        <v>309</v>
      </c>
      <c r="AR536" t="b">
        <f>IFERROR(MATCH('2019'!A536, '2020'!A:A, 0) &gt;0, FALSE)</f>
        <v>1</v>
      </c>
    </row>
    <row r="537" spans="1:44">
      <c r="A537" s="60" t="s">
        <v>12445</v>
      </c>
      <c r="B537" s="60" t="s">
        <v>9776</v>
      </c>
      <c r="C537" s="60" t="s">
        <v>12446</v>
      </c>
      <c r="D537" s="60" t="s">
        <v>9779</v>
      </c>
      <c r="E537" s="60" t="s">
        <v>3080</v>
      </c>
      <c r="F537" s="60" t="s">
        <v>288</v>
      </c>
      <c r="G537" s="60" t="s">
        <v>3081</v>
      </c>
      <c r="H537" s="60" t="s">
        <v>14929</v>
      </c>
      <c r="I537" s="60" t="s">
        <v>163</v>
      </c>
      <c r="J537" s="61">
        <v>2</v>
      </c>
      <c r="K537" s="61">
        <v>12.5</v>
      </c>
      <c r="L537" s="61">
        <v>1</v>
      </c>
      <c r="M537" s="61">
        <v>15.5</v>
      </c>
      <c r="N537" s="62">
        <v>24</v>
      </c>
      <c r="O537" s="62" t="s">
        <v>290</v>
      </c>
      <c r="P537" s="62">
        <v>10</v>
      </c>
      <c r="Q537" s="62">
        <v>10</v>
      </c>
      <c r="R537" s="62">
        <v>10</v>
      </c>
      <c r="S537" s="62">
        <v>15</v>
      </c>
      <c r="T537" s="62" t="s">
        <v>290</v>
      </c>
      <c r="U537" s="62">
        <v>17</v>
      </c>
      <c r="V537" s="62">
        <v>12</v>
      </c>
      <c r="W537" s="62">
        <v>14</v>
      </c>
      <c r="X537" s="62">
        <v>0</v>
      </c>
      <c r="Y537" s="62">
        <v>0</v>
      </c>
      <c r="Z537" s="62">
        <v>0</v>
      </c>
      <c r="AA537" s="62">
        <v>0</v>
      </c>
      <c r="AB537" s="62">
        <v>0</v>
      </c>
      <c r="AC537" s="62">
        <v>0</v>
      </c>
      <c r="AD537" s="62">
        <v>0</v>
      </c>
      <c r="AE537" s="62">
        <v>0</v>
      </c>
      <c r="AF537" s="62" t="s">
        <v>290</v>
      </c>
      <c r="AG537" s="62">
        <v>0</v>
      </c>
      <c r="AH537" s="62">
        <v>22</v>
      </c>
      <c r="AI537" s="62">
        <v>0</v>
      </c>
      <c r="AJ537" s="62">
        <v>0</v>
      </c>
      <c r="AK537" s="62">
        <v>0</v>
      </c>
      <c r="AL537" s="62">
        <v>0</v>
      </c>
      <c r="AM537" s="62">
        <v>89</v>
      </c>
      <c r="AN537" s="62">
        <v>19</v>
      </c>
      <c r="AO537" s="62">
        <v>64</v>
      </c>
      <c r="AP537" s="62">
        <v>66</v>
      </c>
      <c r="AQ537" s="62">
        <v>130</v>
      </c>
      <c r="AR537" t="b">
        <f>IFERROR(MATCH('2019'!A537, '2020'!A:A, 0) &gt;0, FALSE)</f>
        <v>1</v>
      </c>
    </row>
    <row r="538" spans="1:44">
      <c r="A538" s="60" t="s">
        <v>4701</v>
      </c>
      <c r="B538" s="60" t="s">
        <v>4702</v>
      </c>
      <c r="C538" s="60" t="s">
        <v>16166</v>
      </c>
      <c r="D538" s="60" t="s">
        <v>4705</v>
      </c>
      <c r="E538" s="60" t="s">
        <v>3080</v>
      </c>
      <c r="F538" s="60" t="s">
        <v>288</v>
      </c>
      <c r="G538" s="60" t="s">
        <v>3081</v>
      </c>
      <c r="H538" s="60" t="s">
        <v>16167</v>
      </c>
      <c r="I538" s="60" t="s">
        <v>163</v>
      </c>
      <c r="J538" s="61">
        <v>0.7</v>
      </c>
      <c r="K538" s="61">
        <v>6.5</v>
      </c>
      <c r="L538" s="61">
        <v>0</v>
      </c>
      <c r="M538" s="61">
        <v>7.2</v>
      </c>
      <c r="N538" s="62">
        <v>0</v>
      </c>
      <c r="O538" s="62" t="s">
        <v>290</v>
      </c>
      <c r="P538" s="62" t="s">
        <v>290</v>
      </c>
      <c r="Q538" s="62" t="s">
        <v>290</v>
      </c>
      <c r="R538" s="62" t="s">
        <v>290</v>
      </c>
      <c r="S538" s="62" t="s">
        <v>290</v>
      </c>
      <c r="T538" s="62" t="s">
        <v>290</v>
      </c>
      <c r="U538" s="62" t="s">
        <v>290</v>
      </c>
      <c r="V538" s="62" t="s">
        <v>290</v>
      </c>
      <c r="W538" s="62">
        <v>0</v>
      </c>
      <c r="X538" s="62" t="s">
        <v>290</v>
      </c>
      <c r="Y538" s="62" t="s">
        <v>290</v>
      </c>
      <c r="Z538" s="62" t="s">
        <v>290</v>
      </c>
      <c r="AA538" s="62">
        <v>0</v>
      </c>
      <c r="AB538" s="62">
        <v>0</v>
      </c>
      <c r="AC538" s="62">
        <v>0</v>
      </c>
      <c r="AD538" s="62">
        <v>0</v>
      </c>
      <c r="AE538" s="62">
        <v>0</v>
      </c>
      <c r="AF538" s="62">
        <v>0</v>
      </c>
      <c r="AG538" s="62">
        <v>0</v>
      </c>
      <c r="AH538" s="62" t="s">
        <v>290</v>
      </c>
      <c r="AI538" s="62">
        <v>0</v>
      </c>
      <c r="AJ538" s="62">
        <v>0</v>
      </c>
      <c r="AK538" s="62" t="s">
        <v>290</v>
      </c>
      <c r="AL538" s="62">
        <v>0</v>
      </c>
      <c r="AM538" s="62">
        <v>26</v>
      </c>
      <c r="AN538" s="62">
        <v>0</v>
      </c>
      <c r="AO538" s="62">
        <v>19</v>
      </c>
      <c r="AP538" s="62">
        <v>16</v>
      </c>
      <c r="AQ538" s="62">
        <v>35</v>
      </c>
      <c r="AR538" t="b">
        <f>IFERROR(MATCH('2019'!A538, '2020'!A:A, 0) &gt;0, FALSE)</f>
        <v>0</v>
      </c>
    </row>
    <row r="539" spans="1:44">
      <c r="A539" s="60" t="s">
        <v>2841</v>
      </c>
      <c r="B539" s="60" t="s">
        <v>2842</v>
      </c>
      <c r="C539" s="60" t="s">
        <v>15730</v>
      </c>
      <c r="D539" s="60" t="s">
        <v>2844</v>
      </c>
      <c r="E539" s="60" t="s">
        <v>2845</v>
      </c>
      <c r="F539" s="60" t="s">
        <v>288</v>
      </c>
      <c r="G539" s="60" t="s">
        <v>2846</v>
      </c>
      <c r="H539" s="60" t="s">
        <v>14931</v>
      </c>
      <c r="I539" s="60" t="s">
        <v>163</v>
      </c>
      <c r="J539" s="61">
        <v>1.6</v>
      </c>
      <c r="K539" s="61">
        <v>12.5</v>
      </c>
      <c r="L539" s="61">
        <v>1.8</v>
      </c>
      <c r="M539" s="61">
        <v>15.9</v>
      </c>
      <c r="N539" s="62">
        <v>24</v>
      </c>
      <c r="O539" s="62" t="s">
        <v>290</v>
      </c>
      <c r="P539" s="62">
        <v>12</v>
      </c>
      <c r="Q539" s="62">
        <v>10</v>
      </c>
      <c r="R539" s="62">
        <v>13</v>
      </c>
      <c r="S539" s="62">
        <v>10</v>
      </c>
      <c r="T539" s="62">
        <v>10</v>
      </c>
      <c r="U539" s="62">
        <v>13</v>
      </c>
      <c r="V539" s="62" t="s">
        <v>290</v>
      </c>
      <c r="W539" s="62">
        <v>12</v>
      </c>
      <c r="X539" s="62">
        <v>0</v>
      </c>
      <c r="Y539" s="62">
        <v>0</v>
      </c>
      <c r="Z539" s="62">
        <v>0</v>
      </c>
      <c r="AA539" s="62">
        <v>0</v>
      </c>
      <c r="AB539" s="62">
        <v>0</v>
      </c>
      <c r="AC539" s="62">
        <v>0</v>
      </c>
      <c r="AD539" s="62">
        <v>0</v>
      </c>
      <c r="AE539" s="62" t="s">
        <v>290</v>
      </c>
      <c r="AF539" s="62" t="s">
        <v>290</v>
      </c>
      <c r="AG539" s="62">
        <v>0</v>
      </c>
      <c r="AH539" s="62" t="s">
        <v>290</v>
      </c>
      <c r="AI539" s="62">
        <v>0</v>
      </c>
      <c r="AJ539" s="62" t="s">
        <v>290</v>
      </c>
      <c r="AK539" s="62" t="s">
        <v>290</v>
      </c>
      <c r="AL539" s="62" t="s">
        <v>290</v>
      </c>
      <c r="AM539" s="62">
        <v>92</v>
      </c>
      <c r="AN539" s="62">
        <v>18</v>
      </c>
      <c r="AO539" s="62">
        <v>70</v>
      </c>
      <c r="AP539" s="62">
        <v>59</v>
      </c>
      <c r="AQ539" s="62">
        <v>129</v>
      </c>
      <c r="AR539" t="b">
        <f>IFERROR(MATCH('2019'!A539, '2020'!A:A, 0) &gt;0, FALSE)</f>
        <v>1</v>
      </c>
    </row>
    <row r="540" spans="1:44">
      <c r="A540" s="60" t="s">
        <v>2847</v>
      </c>
      <c r="B540" s="60" t="s">
        <v>2848</v>
      </c>
      <c r="C540" s="60" t="s">
        <v>14932</v>
      </c>
      <c r="D540" s="60" t="s">
        <v>2850</v>
      </c>
      <c r="E540" s="60" t="s">
        <v>2851</v>
      </c>
      <c r="F540" s="60" t="s">
        <v>288</v>
      </c>
      <c r="G540" s="60" t="s">
        <v>2852</v>
      </c>
      <c r="H540" s="60" t="s">
        <v>14933</v>
      </c>
      <c r="I540" s="60" t="s">
        <v>163</v>
      </c>
      <c r="J540" s="61">
        <v>1</v>
      </c>
      <c r="K540" s="61">
        <v>14</v>
      </c>
      <c r="L540" s="61">
        <v>9</v>
      </c>
      <c r="M540" s="61">
        <v>24</v>
      </c>
      <c r="N540" s="62">
        <v>78</v>
      </c>
      <c r="O540" s="62">
        <v>31</v>
      </c>
      <c r="P540" s="62">
        <v>13</v>
      </c>
      <c r="Q540" s="62">
        <v>17</v>
      </c>
      <c r="R540" s="62">
        <v>17</v>
      </c>
      <c r="S540" s="62">
        <v>24</v>
      </c>
      <c r="T540" s="62">
        <v>24</v>
      </c>
      <c r="U540" s="62">
        <v>23</v>
      </c>
      <c r="V540" s="62">
        <v>20</v>
      </c>
      <c r="W540" s="62">
        <v>21</v>
      </c>
      <c r="X540" s="62">
        <v>0</v>
      </c>
      <c r="Y540" s="62">
        <v>0</v>
      </c>
      <c r="Z540" s="62">
        <v>0</v>
      </c>
      <c r="AA540" s="62">
        <v>0</v>
      </c>
      <c r="AB540" s="62">
        <v>0</v>
      </c>
      <c r="AC540" s="62">
        <v>0</v>
      </c>
      <c r="AD540" s="62">
        <v>0</v>
      </c>
      <c r="AE540" s="62">
        <v>0</v>
      </c>
      <c r="AF540" s="62">
        <v>0</v>
      </c>
      <c r="AG540" s="62">
        <v>0</v>
      </c>
      <c r="AH540" s="62" t="s">
        <v>290</v>
      </c>
      <c r="AI540" s="62">
        <v>0</v>
      </c>
      <c r="AJ540" s="62" t="s">
        <v>290</v>
      </c>
      <c r="AK540" s="62" t="s">
        <v>290</v>
      </c>
      <c r="AL540" s="62">
        <v>0</v>
      </c>
      <c r="AM540" s="62">
        <v>240</v>
      </c>
      <c r="AN540" s="62">
        <v>14</v>
      </c>
      <c r="AO540" s="62">
        <v>141</v>
      </c>
      <c r="AP540" s="62">
        <v>127</v>
      </c>
      <c r="AQ540" s="62">
        <v>268</v>
      </c>
      <c r="AR540" t="b">
        <f>IFERROR(MATCH('2019'!A540, '2020'!A:A, 0) &gt;0, FALSE)</f>
        <v>1</v>
      </c>
    </row>
    <row r="541" spans="1:44">
      <c r="A541" s="60" t="s">
        <v>2853</v>
      </c>
      <c r="B541" s="60" t="s">
        <v>786</v>
      </c>
      <c r="C541" s="60" t="s">
        <v>9790</v>
      </c>
      <c r="D541" s="60" t="s">
        <v>2855</v>
      </c>
      <c r="E541" s="60" t="s">
        <v>2856</v>
      </c>
      <c r="F541" s="60" t="s">
        <v>288</v>
      </c>
      <c r="G541" s="60" t="s">
        <v>2857</v>
      </c>
      <c r="H541" s="60" t="s">
        <v>14934</v>
      </c>
      <c r="I541" s="60" t="s">
        <v>163</v>
      </c>
      <c r="J541" s="61">
        <v>2.5</v>
      </c>
      <c r="K541" s="61">
        <v>22</v>
      </c>
      <c r="L541" s="61">
        <v>9</v>
      </c>
      <c r="M541" s="61">
        <v>33.5</v>
      </c>
      <c r="N541" s="62">
        <v>64</v>
      </c>
      <c r="O541" s="62">
        <v>27</v>
      </c>
      <c r="P541" s="62">
        <v>36</v>
      </c>
      <c r="Q541" s="62">
        <v>48</v>
      </c>
      <c r="R541" s="62">
        <v>44</v>
      </c>
      <c r="S541" s="62">
        <v>46</v>
      </c>
      <c r="T541" s="62">
        <v>33</v>
      </c>
      <c r="U541" s="62">
        <v>44</v>
      </c>
      <c r="V541" s="62">
        <v>12</v>
      </c>
      <c r="W541" s="62">
        <v>47</v>
      </c>
      <c r="X541" s="62">
        <v>0</v>
      </c>
      <c r="Y541" s="62">
        <v>0</v>
      </c>
      <c r="Z541" s="62">
        <v>0</v>
      </c>
      <c r="AA541" s="62">
        <v>0</v>
      </c>
      <c r="AB541" s="62">
        <v>0</v>
      </c>
      <c r="AC541" s="62">
        <v>0</v>
      </c>
      <c r="AD541" s="62">
        <v>0</v>
      </c>
      <c r="AE541" s="62">
        <v>0</v>
      </c>
      <c r="AF541" s="62">
        <v>10</v>
      </c>
      <c r="AG541" s="62">
        <v>0</v>
      </c>
      <c r="AH541" s="62">
        <v>19</v>
      </c>
      <c r="AI541" s="62">
        <v>0</v>
      </c>
      <c r="AJ541" s="62">
        <v>14</v>
      </c>
      <c r="AK541" s="62" t="s">
        <v>290</v>
      </c>
      <c r="AL541" s="62" t="s">
        <v>290</v>
      </c>
      <c r="AM541" s="62">
        <v>357</v>
      </c>
      <c r="AN541" s="62">
        <v>19</v>
      </c>
      <c r="AO541" s="62">
        <v>205</v>
      </c>
      <c r="AP541" s="62">
        <v>206</v>
      </c>
      <c r="AQ541" s="62">
        <v>411</v>
      </c>
      <c r="AR541" t="b">
        <f>IFERROR(MATCH('2019'!A541, '2020'!A:A, 0) &gt;0, FALSE)</f>
        <v>1</v>
      </c>
    </row>
    <row r="542" spans="1:44">
      <c r="A542" s="60" t="s">
        <v>2858</v>
      </c>
      <c r="B542" s="60" t="s">
        <v>2859</v>
      </c>
      <c r="C542" s="60" t="s">
        <v>14935</v>
      </c>
      <c r="D542" s="60" t="s">
        <v>2861</v>
      </c>
      <c r="E542" s="60" t="s">
        <v>2862</v>
      </c>
      <c r="F542" s="60" t="s">
        <v>288</v>
      </c>
      <c r="G542" s="60" t="s">
        <v>2863</v>
      </c>
      <c r="H542" s="60" t="s">
        <v>14936</v>
      </c>
      <c r="I542" s="60" t="s">
        <v>163</v>
      </c>
      <c r="J542" s="61">
        <v>3</v>
      </c>
      <c r="K542" s="61">
        <v>21.6</v>
      </c>
      <c r="L542" s="61">
        <v>5.7</v>
      </c>
      <c r="M542" s="61">
        <v>30.3</v>
      </c>
      <c r="N542" s="62">
        <v>37</v>
      </c>
      <c r="O542" s="62">
        <v>20</v>
      </c>
      <c r="P542" s="62">
        <v>24</v>
      </c>
      <c r="Q542" s="62">
        <v>30</v>
      </c>
      <c r="R542" s="62">
        <v>28</v>
      </c>
      <c r="S542" s="62">
        <v>27</v>
      </c>
      <c r="T542" s="62">
        <v>25</v>
      </c>
      <c r="U542" s="62">
        <v>51</v>
      </c>
      <c r="V542" s="62">
        <v>18</v>
      </c>
      <c r="W542" s="62">
        <v>45</v>
      </c>
      <c r="X542" s="62">
        <v>0</v>
      </c>
      <c r="Y542" s="62">
        <v>0</v>
      </c>
      <c r="Z542" s="62">
        <v>0</v>
      </c>
      <c r="AA542" s="62">
        <v>0</v>
      </c>
      <c r="AB542" s="62">
        <v>0</v>
      </c>
      <c r="AC542" s="62">
        <v>0</v>
      </c>
      <c r="AD542" s="62">
        <v>0</v>
      </c>
      <c r="AE542" s="62" t="s">
        <v>290</v>
      </c>
      <c r="AF542" s="62">
        <v>27</v>
      </c>
      <c r="AG542" s="62">
        <v>0</v>
      </c>
      <c r="AH542" s="62">
        <v>22</v>
      </c>
      <c r="AI542" s="62" t="s">
        <v>290</v>
      </c>
      <c r="AJ542" s="62">
        <v>22</v>
      </c>
      <c r="AK542" s="62" t="s">
        <v>290</v>
      </c>
      <c r="AL542" s="62">
        <v>0</v>
      </c>
      <c r="AM542" s="62">
        <v>256</v>
      </c>
      <c r="AN542" s="62">
        <v>27</v>
      </c>
      <c r="AO542" s="62">
        <v>170</v>
      </c>
      <c r="AP542" s="62">
        <v>164</v>
      </c>
      <c r="AQ542" s="62">
        <v>334</v>
      </c>
      <c r="AR542" t="b">
        <f>IFERROR(MATCH('2019'!A542, '2020'!A:A, 0) &gt;0, FALSE)</f>
        <v>1</v>
      </c>
    </row>
    <row r="543" spans="1:44">
      <c r="A543" s="60" t="s">
        <v>2864</v>
      </c>
      <c r="B543" s="60" t="s">
        <v>9796</v>
      </c>
      <c r="C543" s="60" t="s">
        <v>6497</v>
      </c>
      <c r="D543" s="60" t="s">
        <v>2866</v>
      </c>
      <c r="E543" s="60" t="s">
        <v>2819</v>
      </c>
      <c r="F543" s="60" t="s">
        <v>288</v>
      </c>
      <c r="G543" s="60" t="s">
        <v>2820</v>
      </c>
      <c r="H543" s="60" t="s">
        <v>14937</v>
      </c>
      <c r="I543" s="60" t="s">
        <v>163</v>
      </c>
      <c r="J543" s="61">
        <v>6</v>
      </c>
      <c r="K543" s="61">
        <v>19</v>
      </c>
      <c r="L543" s="61">
        <v>3</v>
      </c>
      <c r="M543" s="61">
        <v>28</v>
      </c>
      <c r="N543" s="62">
        <v>98</v>
      </c>
      <c r="O543" s="62">
        <v>22</v>
      </c>
      <c r="P543" s="62" t="s">
        <v>290</v>
      </c>
      <c r="Q543" s="62">
        <v>11</v>
      </c>
      <c r="R543" s="62">
        <v>11</v>
      </c>
      <c r="S543" s="62" t="s">
        <v>290</v>
      </c>
      <c r="T543" s="62" t="s">
        <v>290</v>
      </c>
      <c r="U543" s="62" t="s">
        <v>290</v>
      </c>
      <c r="V543" s="62">
        <v>0</v>
      </c>
      <c r="W543" s="62">
        <v>0</v>
      </c>
      <c r="X543" s="62">
        <v>0</v>
      </c>
      <c r="Y543" s="62">
        <v>0</v>
      </c>
      <c r="Z543" s="62">
        <v>0</v>
      </c>
      <c r="AA543" s="62">
        <v>0</v>
      </c>
      <c r="AB543" s="62">
        <v>0</v>
      </c>
      <c r="AC543" s="62">
        <v>0</v>
      </c>
      <c r="AD543" s="62">
        <v>0</v>
      </c>
      <c r="AE543" s="62">
        <v>0</v>
      </c>
      <c r="AF543" s="62">
        <v>0</v>
      </c>
      <c r="AG543" s="62">
        <v>0</v>
      </c>
      <c r="AH543" s="62" t="s">
        <v>290</v>
      </c>
      <c r="AI543" s="62">
        <v>0</v>
      </c>
      <c r="AJ543" s="62">
        <v>45</v>
      </c>
      <c r="AK543" s="62" t="s">
        <v>290</v>
      </c>
      <c r="AL543" s="62">
        <v>0</v>
      </c>
      <c r="AM543" s="62">
        <v>83</v>
      </c>
      <c r="AN543" s="62">
        <v>30</v>
      </c>
      <c r="AO543" s="62">
        <v>85</v>
      </c>
      <c r="AP543" s="62">
        <v>82</v>
      </c>
      <c r="AQ543" s="62">
        <v>167</v>
      </c>
      <c r="AR543" t="b">
        <f>IFERROR(MATCH('2019'!A543, '2020'!A:A, 0) &gt;0, FALSE)</f>
        <v>1</v>
      </c>
    </row>
    <row r="544" spans="1:44">
      <c r="A544" s="60" t="s">
        <v>12454</v>
      </c>
      <c r="B544" s="60" t="s">
        <v>9799</v>
      </c>
      <c r="C544" s="60" t="s">
        <v>16168</v>
      </c>
      <c r="D544" s="60" t="s">
        <v>9802</v>
      </c>
      <c r="E544" s="60" t="s">
        <v>3030</v>
      </c>
      <c r="F544" s="60" t="s">
        <v>288</v>
      </c>
      <c r="G544" s="60" t="s">
        <v>3031</v>
      </c>
      <c r="H544" s="60" t="s">
        <v>14938</v>
      </c>
      <c r="I544" s="60" t="s">
        <v>163</v>
      </c>
      <c r="J544" s="61">
        <v>1</v>
      </c>
      <c r="K544" s="61">
        <v>20</v>
      </c>
      <c r="L544" s="61">
        <v>4</v>
      </c>
      <c r="M544" s="61">
        <v>25</v>
      </c>
      <c r="N544" s="62">
        <v>47</v>
      </c>
      <c r="O544" s="62">
        <v>28</v>
      </c>
      <c r="P544" s="62">
        <v>16</v>
      </c>
      <c r="Q544" s="62">
        <v>20</v>
      </c>
      <c r="R544" s="62">
        <v>15</v>
      </c>
      <c r="S544" s="62">
        <v>28</v>
      </c>
      <c r="T544" s="62">
        <v>21</v>
      </c>
      <c r="U544" s="62">
        <v>28</v>
      </c>
      <c r="V544" s="62">
        <v>17</v>
      </c>
      <c r="W544" s="62">
        <v>34</v>
      </c>
      <c r="X544" s="62">
        <v>0</v>
      </c>
      <c r="Y544" s="62">
        <v>0</v>
      </c>
      <c r="Z544" s="62">
        <v>0</v>
      </c>
      <c r="AA544" s="62">
        <v>0</v>
      </c>
      <c r="AB544" s="62">
        <v>0</v>
      </c>
      <c r="AC544" s="62">
        <v>0</v>
      </c>
      <c r="AD544" s="62">
        <v>0</v>
      </c>
      <c r="AE544" s="62">
        <v>0</v>
      </c>
      <c r="AF544" s="62">
        <v>0</v>
      </c>
      <c r="AG544" s="62">
        <v>0</v>
      </c>
      <c r="AH544" s="62">
        <v>40</v>
      </c>
      <c r="AI544" s="62">
        <v>0</v>
      </c>
      <c r="AJ544" s="62">
        <v>30</v>
      </c>
      <c r="AK544" s="62" t="s">
        <v>290</v>
      </c>
      <c r="AL544" s="62">
        <v>0</v>
      </c>
      <c r="AM544" s="62">
        <v>168</v>
      </c>
      <c r="AN544" s="62">
        <v>11</v>
      </c>
      <c r="AO544" s="62">
        <v>116</v>
      </c>
      <c r="AP544" s="62">
        <v>138</v>
      </c>
      <c r="AQ544" s="62">
        <v>254</v>
      </c>
      <c r="AR544" t="b">
        <f>IFERROR(MATCH('2019'!A544, '2020'!A:A, 0) &gt;0, FALSE)</f>
        <v>1</v>
      </c>
    </row>
    <row r="545" spans="1:44">
      <c r="A545" s="60" t="s">
        <v>2867</v>
      </c>
      <c r="B545" s="60" t="s">
        <v>2868</v>
      </c>
      <c r="C545" s="60" t="s">
        <v>14939</v>
      </c>
      <c r="D545" s="60" t="s">
        <v>2869</v>
      </c>
      <c r="E545" s="60" t="s">
        <v>2856</v>
      </c>
      <c r="F545" s="60" t="s">
        <v>288</v>
      </c>
      <c r="G545" s="60" t="s">
        <v>2857</v>
      </c>
      <c r="H545" s="60" t="s">
        <v>14940</v>
      </c>
      <c r="I545" s="60" t="s">
        <v>163</v>
      </c>
      <c r="J545" s="61">
        <v>3</v>
      </c>
      <c r="K545" s="61">
        <v>29</v>
      </c>
      <c r="L545" s="61">
        <v>12</v>
      </c>
      <c r="M545" s="61">
        <v>44</v>
      </c>
      <c r="N545" s="62">
        <v>62</v>
      </c>
      <c r="O545" s="62">
        <v>47</v>
      </c>
      <c r="P545" s="62">
        <v>33</v>
      </c>
      <c r="Q545" s="62">
        <v>36</v>
      </c>
      <c r="R545" s="62">
        <v>28</v>
      </c>
      <c r="S545" s="62">
        <v>35</v>
      </c>
      <c r="T545" s="62">
        <v>41</v>
      </c>
      <c r="U545" s="62">
        <v>41</v>
      </c>
      <c r="V545" s="62">
        <v>33</v>
      </c>
      <c r="W545" s="62">
        <v>41</v>
      </c>
      <c r="X545" s="62">
        <v>0</v>
      </c>
      <c r="Y545" s="62">
        <v>0</v>
      </c>
      <c r="Z545" s="62">
        <v>0</v>
      </c>
      <c r="AA545" s="62">
        <v>0</v>
      </c>
      <c r="AB545" s="62">
        <v>0</v>
      </c>
      <c r="AC545" s="62">
        <v>0</v>
      </c>
      <c r="AD545" s="62">
        <v>0</v>
      </c>
      <c r="AE545" s="62">
        <v>0</v>
      </c>
      <c r="AF545" s="62">
        <v>21</v>
      </c>
      <c r="AG545" s="62">
        <v>0</v>
      </c>
      <c r="AH545" s="62">
        <v>24</v>
      </c>
      <c r="AI545" s="62">
        <v>0</v>
      </c>
      <c r="AJ545" s="62">
        <v>13</v>
      </c>
      <c r="AK545" s="62" t="s">
        <v>290</v>
      </c>
      <c r="AL545" s="62">
        <v>0</v>
      </c>
      <c r="AM545" s="62">
        <v>350</v>
      </c>
      <c r="AN545" s="62">
        <v>28</v>
      </c>
      <c r="AO545" s="62">
        <v>220</v>
      </c>
      <c r="AP545" s="62">
        <v>198</v>
      </c>
      <c r="AQ545" s="62">
        <v>418</v>
      </c>
      <c r="AR545" t="b">
        <f>IFERROR(MATCH('2019'!A545, '2020'!A:A, 0) &gt;0, FALSE)</f>
        <v>1</v>
      </c>
    </row>
    <row r="546" spans="1:44">
      <c r="A546" s="60" t="s">
        <v>2870</v>
      </c>
      <c r="B546" s="60" t="s">
        <v>2871</v>
      </c>
      <c r="C546" s="60" t="s">
        <v>9809</v>
      </c>
      <c r="D546" s="60" t="s">
        <v>2874</v>
      </c>
      <c r="E546" s="60" t="s">
        <v>2875</v>
      </c>
      <c r="F546" s="60" t="s">
        <v>288</v>
      </c>
      <c r="G546" s="60" t="s">
        <v>2876</v>
      </c>
      <c r="H546" s="60" t="s">
        <v>14941</v>
      </c>
      <c r="I546" s="60" t="s">
        <v>163</v>
      </c>
      <c r="J546" s="61">
        <v>1</v>
      </c>
      <c r="K546" s="61">
        <v>16</v>
      </c>
      <c r="L546" s="61">
        <v>4</v>
      </c>
      <c r="M546" s="61">
        <v>21</v>
      </c>
      <c r="N546" s="62">
        <v>38</v>
      </c>
      <c r="O546" s="62">
        <v>20</v>
      </c>
      <c r="P546" s="62">
        <v>22</v>
      </c>
      <c r="Q546" s="62">
        <v>27</v>
      </c>
      <c r="R546" s="62">
        <v>19</v>
      </c>
      <c r="S546" s="62">
        <v>24</v>
      </c>
      <c r="T546" s="62">
        <v>19</v>
      </c>
      <c r="U546" s="62">
        <v>22</v>
      </c>
      <c r="V546" s="62">
        <v>20</v>
      </c>
      <c r="W546" s="62">
        <v>33</v>
      </c>
      <c r="X546" s="62">
        <v>0</v>
      </c>
      <c r="Y546" s="62">
        <v>0</v>
      </c>
      <c r="Z546" s="62">
        <v>0</v>
      </c>
      <c r="AA546" s="62">
        <v>0</v>
      </c>
      <c r="AB546" s="62">
        <v>0</v>
      </c>
      <c r="AC546" s="62">
        <v>0</v>
      </c>
      <c r="AD546" s="62">
        <v>0</v>
      </c>
      <c r="AE546" s="62">
        <v>0</v>
      </c>
      <c r="AF546" s="62">
        <v>0</v>
      </c>
      <c r="AG546" s="62">
        <v>0</v>
      </c>
      <c r="AH546" s="62">
        <v>58</v>
      </c>
      <c r="AI546" s="62">
        <v>0</v>
      </c>
      <c r="AJ546" s="62">
        <v>50</v>
      </c>
      <c r="AK546" s="62">
        <v>10</v>
      </c>
      <c r="AL546" s="62" t="s">
        <v>290</v>
      </c>
      <c r="AM546" s="62">
        <v>98</v>
      </c>
      <c r="AN546" s="62">
        <v>27</v>
      </c>
      <c r="AO546" s="62">
        <v>135</v>
      </c>
      <c r="AP546" s="62">
        <v>109</v>
      </c>
      <c r="AQ546" s="62">
        <v>244</v>
      </c>
      <c r="AR546" t="b">
        <f>IFERROR(MATCH('2019'!A546, '2020'!A:A, 0) &gt;0, FALSE)</f>
        <v>1</v>
      </c>
    </row>
    <row r="547" spans="1:44">
      <c r="A547" s="60" t="s">
        <v>2877</v>
      </c>
      <c r="B547" s="60" t="s">
        <v>2878</v>
      </c>
      <c r="C547" s="60" t="s">
        <v>6506</v>
      </c>
      <c r="D547" s="60" t="s">
        <v>2881</v>
      </c>
      <c r="E547" s="60" t="s">
        <v>2826</v>
      </c>
      <c r="F547" s="60" t="s">
        <v>288</v>
      </c>
      <c r="G547" s="60" t="s">
        <v>2827</v>
      </c>
      <c r="H547" s="60" t="s">
        <v>14942</v>
      </c>
      <c r="I547" s="60" t="s">
        <v>163</v>
      </c>
      <c r="J547" s="61">
        <v>4.5</v>
      </c>
      <c r="K547" s="61">
        <v>28</v>
      </c>
      <c r="L547" s="61">
        <v>11.5</v>
      </c>
      <c r="M547" s="61">
        <v>44</v>
      </c>
      <c r="N547" s="62">
        <v>79</v>
      </c>
      <c r="O547" s="62">
        <v>50</v>
      </c>
      <c r="P547" s="62">
        <v>55</v>
      </c>
      <c r="Q547" s="62">
        <v>48</v>
      </c>
      <c r="R547" s="62">
        <v>48</v>
      </c>
      <c r="S547" s="62">
        <v>52</v>
      </c>
      <c r="T547" s="62">
        <v>57</v>
      </c>
      <c r="U547" s="62">
        <v>44</v>
      </c>
      <c r="V547" s="62">
        <v>66</v>
      </c>
      <c r="W547" s="62">
        <v>48</v>
      </c>
      <c r="X547" s="62">
        <v>0</v>
      </c>
      <c r="Y547" s="62">
        <v>0</v>
      </c>
      <c r="Z547" s="62">
        <v>0</v>
      </c>
      <c r="AA547" s="62">
        <v>0</v>
      </c>
      <c r="AB547" s="62">
        <v>0</v>
      </c>
      <c r="AC547" s="62">
        <v>0</v>
      </c>
      <c r="AD547" s="62">
        <v>0</v>
      </c>
      <c r="AE547" s="62" t="s">
        <v>290</v>
      </c>
      <c r="AF547" s="62">
        <v>16</v>
      </c>
      <c r="AG547" s="62">
        <v>0</v>
      </c>
      <c r="AH547" s="62">
        <v>33</v>
      </c>
      <c r="AI547" s="62" t="s">
        <v>290</v>
      </c>
      <c r="AJ547" s="62">
        <v>14</v>
      </c>
      <c r="AK547" s="62">
        <v>0</v>
      </c>
      <c r="AL547" s="62">
        <v>0</v>
      </c>
      <c r="AM547" s="62">
        <v>492</v>
      </c>
      <c r="AN547" s="62">
        <v>25</v>
      </c>
      <c r="AO547" s="62">
        <v>289</v>
      </c>
      <c r="AP547" s="62">
        <v>276</v>
      </c>
      <c r="AQ547" s="62">
        <v>565</v>
      </c>
      <c r="AR547" t="b">
        <f>IFERROR(MATCH('2019'!A547, '2020'!A:A, 0) &gt;0, FALSE)</f>
        <v>1</v>
      </c>
    </row>
    <row r="548" spans="1:44">
      <c r="A548" s="60" t="s">
        <v>2882</v>
      </c>
      <c r="B548" s="60" t="s">
        <v>2883</v>
      </c>
      <c r="C548" s="60" t="s">
        <v>12463</v>
      </c>
      <c r="D548" s="60" t="s">
        <v>2886</v>
      </c>
      <c r="E548" s="60" t="s">
        <v>2801</v>
      </c>
      <c r="F548" s="60" t="s">
        <v>288</v>
      </c>
      <c r="G548" s="60" t="s">
        <v>2887</v>
      </c>
      <c r="H548" s="60" t="s">
        <v>14943</v>
      </c>
      <c r="I548" s="60" t="s">
        <v>163</v>
      </c>
      <c r="J548" s="61">
        <v>2</v>
      </c>
      <c r="K548" s="61">
        <v>25</v>
      </c>
      <c r="L548" s="61">
        <v>13</v>
      </c>
      <c r="M548" s="61">
        <v>40</v>
      </c>
      <c r="N548" s="62">
        <v>0</v>
      </c>
      <c r="O548" s="62">
        <v>36</v>
      </c>
      <c r="P548" s="62">
        <v>32</v>
      </c>
      <c r="Q548" s="62">
        <v>41</v>
      </c>
      <c r="R548" s="62">
        <v>46</v>
      </c>
      <c r="S548" s="62">
        <v>42</v>
      </c>
      <c r="T548" s="62">
        <v>55</v>
      </c>
      <c r="U548" s="62">
        <v>50</v>
      </c>
      <c r="V548" s="62">
        <v>54</v>
      </c>
      <c r="W548" s="62">
        <v>62</v>
      </c>
      <c r="X548" s="62">
        <v>0</v>
      </c>
      <c r="Y548" s="62">
        <v>0</v>
      </c>
      <c r="Z548" s="62">
        <v>0</v>
      </c>
      <c r="AA548" s="62">
        <v>0</v>
      </c>
      <c r="AB548" s="62">
        <v>0</v>
      </c>
      <c r="AC548" s="62">
        <v>0</v>
      </c>
      <c r="AD548" s="62">
        <v>0</v>
      </c>
      <c r="AE548" s="62">
        <v>0</v>
      </c>
      <c r="AF548" s="62">
        <v>0</v>
      </c>
      <c r="AG548" s="62">
        <v>0</v>
      </c>
      <c r="AH548" s="62">
        <v>12</v>
      </c>
      <c r="AI548" s="62">
        <v>0</v>
      </c>
      <c r="AJ548" s="62">
        <v>13</v>
      </c>
      <c r="AK548" s="62" t="s">
        <v>290</v>
      </c>
      <c r="AL548" s="62">
        <v>0</v>
      </c>
      <c r="AM548" s="62">
        <v>366</v>
      </c>
      <c r="AN548" s="62">
        <v>22</v>
      </c>
      <c r="AO548" s="62">
        <v>211</v>
      </c>
      <c r="AP548" s="62">
        <v>207</v>
      </c>
      <c r="AQ548" s="62">
        <v>418</v>
      </c>
      <c r="AR548" t="b">
        <f>IFERROR(MATCH('2019'!A548, '2020'!A:A, 0) &gt;0, FALSE)</f>
        <v>1</v>
      </c>
    </row>
    <row r="549" spans="1:44">
      <c r="A549" s="60" t="s">
        <v>2888</v>
      </c>
      <c r="B549" s="60" t="s">
        <v>2889</v>
      </c>
      <c r="C549" s="60" t="s">
        <v>12465</v>
      </c>
      <c r="D549" s="60" t="s">
        <v>2891</v>
      </c>
      <c r="E549" s="60" t="s">
        <v>2892</v>
      </c>
      <c r="F549" s="60" t="s">
        <v>288</v>
      </c>
      <c r="G549" s="60" t="s">
        <v>2893</v>
      </c>
      <c r="H549" s="60" t="s">
        <v>14944</v>
      </c>
      <c r="I549" s="60" t="s">
        <v>163</v>
      </c>
      <c r="J549" s="61">
        <v>4</v>
      </c>
      <c r="K549" s="61">
        <v>32</v>
      </c>
      <c r="L549" s="61">
        <v>10</v>
      </c>
      <c r="M549" s="61">
        <v>46</v>
      </c>
      <c r="N549" s="62">
        <v>0</v>
      </c>
      <c r="O549" s="62">
        <v>53</v>
      </c>
      <c r="P549" s="62">
        <v>53</v>
      </c>
      <c r="Q549" s="62">
        <v>36</v>
      </c>
      <c r="R549" s="62">
        <v>44</v>
      </c>
      <c r="S549" s="62">
        <v>49</v>
      </c>
      <c r="T549" s="62">
        <v>54</v>
      </c>
      <c r="U549" s="62">
        <v>47</v>
      </c>
      <c r="V549" s="62">
        <v>50</v>
      </c>
      <c r="W549" s="62">
        <v>60</v>
      </c>
      <c r="X549" s="62">
        <v>0</v>
      </c>
      <c r="Y549" s="62">
        <v>0</v>
      </c>
      <c r="Z549" s="62">
        <v>0</v>
      </c>
      <c r="AA549" s="62">
        <v>0</v>
      </c>
      <c r="AB549" s="62">
        <v>0</v>
      </c>
      <c r="AC549" s="62">
        <v>0</v>
      </c>
      <c r="AD549" s="62">
        <v>0</v>
      </c>
      <c r="AE549" s="62">
        <v>0</v>
      </c>
      <c r="AF549" s="62">
        <v>17</v>
      </c>
      <c r="AG549" s="62">
        <v>0</v>
      </c>
      <c r="AH549" s="62" t="s">
        <v>290</v>
      </c>
      <c r="AI549" s="62">
        <v>0</v>
      </c>
      <c r="AJ549" s="62" t="s">
        <v>290</v>
      </c>
      <c r="AK549" s="62" t="s">
        <v>290</v>
      </c>
      <c r="AL549" s="62">
        <v>0</v>
      </c>
      <c r="AM549" s="62">
        <v>440</v>
      </c>
      <c r="AN549" s="62">
        <v>14</v>
      </c>
      <c r="AO549" s="62">
        <v>243</v>
      </c>
      <c r="AP549" s="62">
        <v>220</v>
      </c>
      <c r="AQ549" s="62">
        <v>463</v>
      </c>
      <c r="AR549" t="b">
        <f>IFERROR(MATCH('2019'!A549, '2020'!A:A, 0) &gt;0, FALSE)</f>
        <v>1</v>
      </c>
    </row>
    <row r="550" spans="1:44">
      <c r="A550" s="60" t="s">
        <v>2894</v>
      </c>
      <c r="B550" s="60" t="s">
        <v>2895</v>
      </c>
      <c r="C550" s="60" t="s">
        <v>6514</v>
      </c>
      <c r="D550" s="60" t="s">
        <v>2897</v>
      </c>
      <c r="E550" s="60" t="s">
        <v>2898</v>
      </c>
      <c r="F550" s="60" t="s">
        <v>288</v>
      </c>
      <c r="G550" s="60" t="s">
        <v>2899</v>
      </c>
      <c r="H550" s="60" t="s">
        <v>14945</v>
      </c>
      <c r="I550" s="60" t="s">
        <v>163</v>
      </c>
      <c r="J550" s="61">
        <v>1</v>
      </c>
      <c r="K550" s="61">
        <v>14.1</v>
      </c>
      <c r="L550" s="61">
        <v>7</v>
      </c>
      <c r="M550" s="61">
        <v>22.1</v>
      </c>
      <c r="N550" s="62">
        <v>36</v>
      </c>
      <c r="O550" s="62">
        <v>31</v>
      </c>
      <c r="P550" s="62">
        <v>16</v>
      </c>
      <c r="Q550" s="62">
        <v>31</v>
      </c>
      <c r="R550" s="62">
        <v>18</v>
      </c>
      <c r="S550" s="62">
        <v>17</v>
      </c>
      <c r="T550" s="62">
        <v>26</v>
      </c>
      <c r="U550" s="62">
        <v>20</v>
      </c>
      <c r="V550" s="62">
        <v>25</v>
      </c>
      <c r="W550" s="62">
        <v>20</v>
      </c>
      <c r="X550" s="62">
        <v>0</v>
      </c>
      <c r="Y550" s="62">
        <v>0</v>
      </c>
      <c r="Z550" s="62">
        <v>0</v>
      </c>
      <c r="AA550" s="62">
        <v>0</v>
      </c>
      <c r="AB550" s="62">
        <v>0</v>
      </c>
      <c r="AC550" s="62">
        <v>0</v>
      </c>
      <c r="AD550" s="62">
        <v>0</v>
      </c>
      <c r="AE550" s="62">
        <v>0</v>
      </c>
      <c r="AF550" s="62">
        <v>0</v>
      </c>
      <c r="AG550" s="62">
        <v>0</v>
      </c>
      <c r="AH550" s="62">
        <v>32</v>
      </c>
      <c r="AI550" s="62">
        <v>0</v>
      </c>
      <c r="AJ550" s="62">
        <v>25</v>
      </c>
      <c r="AK550" s="62">
        <v>0</v>
      </c>
      <c r="AL550" s="62">
        <v>0</v>
      </c>
      <c r="AM550" s="62">
        <v>166</v>
      </c>
      <c r="AN550" s="62">
        <v>17</v>
      </c>
      <c r="AO550" s="62">
        <v>126</v>
      </c>
      <c r="AP550" s="62">
        <v>114</v>
      </c>
      <c r="AQ550" s="62">
        <v>240</v>
      </c>
      <c r="AR550" t="b">
        <f>IFERROR(MATCH('2019'!A550, '2020'!A:A, 0) &gt;0, FALSE)</f>
        <v>1</v>
      </c>
    </row>
    <row r="551" spans="1:44">
      <c r="A551" s="60" t="s">
        <v>2900</v>
      </c>
      <c r="B551" s="60" t="s">
        <v>2901</v>
      </c>
      <c r="C551" s="60" t="s">
        <v>16169</v>
      </c>
      <c r="D551" s="60" t="s">
        <v>2904</v>
      </c>
      <c r="E551" s="60" t="s">
        <v>2851</v>
      </c>
      <c r="F551" s="60" t="s">
        <v>288</v>
      </c>
      <c r="G551" s="60" t="s">
        <v>2852</v>
      </c>
      <c r="H551" s="60" t="s">
        <v>14947</v>
      </c>
      <c r="I551" s="60" t="s">
        <v>163</v>
      </c>
      <c r="J551" s="61">
        <v>2</v>
      </c>
      <c r="K551" s="61">
        <v>27</v>
      </c>
      <c r="L551" s="61">
        <v>7</v>
      </c>
      <c r="M551" s="61">
        <v>36</v>
      </c>
      <c r="N551" s="62">
        <v>71</v>
      </c>
      <c r="O551" s="62">
        <v>33</v>
      </c>
      <c r="P551" s="62">
        <v>35</v>
      </c>
      <c r="Q551" s="62">
        <v>37</v>
      </c>
      <c r="R551" s="62">
        <v>44</v>
      </c>
      <c r="S551" s="62">
        <v>38</v>
      </c>
      <c r="T551" s="62">
        <v>46</v>
      </c>
      <c r="U551" s="62">
        <v>55</v>
      </c>
      <c r="V551" s="62">
        <v>30</v>
      </c>
      <c r="W551" s="62">
        <v>39</v>
      </c>
      <c r="X551" s="62">
        <v>0</v>
      </c>
      <c r="Y551" s="62">
        <v>0</v>
      </c>
      <c r="Z551" s="62">
        <v>0</v>
      </c>
      <c r="AA551" s="62">
        <v>0</v>
      </c>
      <c r="AB551" s="62">
        <v>0</v>
      </c>
      <c r="AC551" s="62">
        <v>0</v>
      </c>
      <c r="AD551" s="62">
        <v>0</v>
      </c>
      <c r="AE551" s="62">
        <v>0</v>
      </c>
      <c r="AF551" s="62">
        <v>0</v>
      </c>
      <c r="AG551" s="62">
        <v>0</v>
      </c>
      <c r="AH551" s="62">
        <v>28</v>
      </c>
      <c r="AI551" s="62">
        <v>0</v>
      </c>
      <c r="AJ551" s="62">
        <v>25</v>
      </c>
      <c r="AK551" s="62" t="s">
        <v>290</v>
      </c>
      <c r="AL551" s="62">
        <v>0</v>
      </c>
      <c r="AM551" s="62">
        <v>354</v>
      </c>
      <c r="AN551" s="62">
        <v>17</v>
      </c>
      <c r="AO551" s="62">
        <v>205</v>
      </c>
      <c r="AP551" s="62">
        <v>223</v>
      </c>
      <c r="AQ551" s="62">
        <v>428</v>
      </c>
      <c r="AR551" t="b">
        <f>IFERROR(MATCH('2019'!A551, '2020'!A:A, 0) &gt;0, FALSE)</f>
        <v>1</v>
      </c>
    </row>
    <row r="552" spans="1:44">
      <c r="A552" s="60" t="s">
        <v>2905</v>
      </c>
      <c r="B552" s="60" t="s">
        <v>2906</v>
      </c>
      <c r="C552" s="60" t="s">
        <v>14948</v>
      </c>
      <c r="D552" s="60" t="s">
        <v>2908</v>
      </c>
      <c r="E552" s="60" t="s">
        <v>2862</v>
      </c>
      <c r="F552" s="60" t="s">
        <v>288</v>
      </c>
      <c r="G552" s="60" t="s">
        <v>2863</v>
      </c>
      <c r="H552" s="60" t="s">
        <v>14949</v>
      </c>
      <c r="I552" s="60" t="s">
        <v>163</v>
      </c>
      <c r="J552" s="61">
        <v>4.8</v>
      </c>
      <c r="K552" s="61">
        <v>70.8</v>
      </c>
      <c r="L552" s="61">
        <v>36.200000000000003</v>
      </c>
      <c r="M552" s="61">
        <v>111.8</v>
      </c>
      <c r="N552" s="62">
        <v>0</v>
      </c>
      <c r="O552" s="62">
        <v>0</v>
      </c>
      <c r="P552" s="62">
        <v>0</v>
      </c>
      <c r="Q552" s="62">
        <v>0</v>
      </c>
      <c r="R552" s="62">
        <v>0</v>
      </c>
      <c r="S552" s="62">
        <v>0</v>
      </c>
      <c r="T552" s="62">
        <v>0</v>
      </c>
      <c r="U552" s="62">
        <v>0</v>
      </c>
      <c r="V552" s="62">
        <v>0</v>
      </c>
      <c r="W552" s="62">
        <v>0</v>
      </c>
      <c r="X552" s="62">
        <v>345</v>
      </c>
      <c r="Y552" s="62">
        <v>345</v>
      </c>
      <c r="Z552" s="62">
        <v>315</v>
      </c>
      <c r="AA552" s="62">
        <v>338</v>
      </c>
      <c r="AB552" s="62">
        <v>0</v>
      </c>
      <c r="AC552" s="62">
        <v>0</v>
      </c>
      <c r="AD552" s="62">
        <v>0</v>
      </c>
      <c r="AE552" s="62">
        <v>0</v>
      </c>
      <c r="AF552" s="62">
        <v>0</v>
      </c>
      <c r="AG552" s="62">
        <v>0</v>
      </c>
      <c r="AH552" s="62">
        <v>25</v>
      </c>
      <c r="AI552" s="62" t="s">
        <v>290</v>
      </c>
      <c r="AJ552" s="62">
        <v>98</v>
      </c>
      <c r="AK552" s="62">
        <v>10</v>
      </c>
      <c r="AL552" s="62" t="s">
        <v>290</v>
      </c>
      <c r="AM552" s="62">
        <v>1132</v>
      </c>
      <c r="AN552" s="62">
        <v>75</v>
      </c>
      <c r="AO552" s="62">
        <v>676</v>
      </c>
      <c r="AP552" s="62">
        <v>667</v>
      </c>
      <c r="AQ552" s="63">
        <v>1343</v>
      </c>
      <c r="AR552" t="b">
        <f>IFERROR(MATCH('2019'!A552, '2020'!A:A, 0) &gt;0, FALSE)</f>
        <v>1</v>
      </c>
    </row>
    <row r="553" spans="1:44">
      <c r="A553" s="60" t="s">
        <v>2909</v>
      </c>
      <c r="B553" s="60" t="s">
        <v>2910</v>
      </c>
      <c r="C553" s="60" t="s">
        <v>6754</v>
      </c>
      <c r="D553" s="60" t="s">
        <v>2911</v>
      </c>
      <c r="E553" s="60" t="s">
        <v>2801</v>
      </c>
      <c r="F553" s="60" t="s">
        <v>288</v>
      </c>
      <c r="G553" s="60" t="s">
        <v>2887</v>
      </c>
      <c r="H553" s="60" t="s">
        <v>14950</v>
      </c>
      <c r="I553" s="60" t="s">
        <v>163</v>
      </c>
      <c r="J553" s="61">
        <v>1.5</v>
      </c>
      <c r="K553" s="61">
        <v>20.5</v>
      </c>
      <c r="L553" s="61">
        <v>8.5</v>
      </c>
      <c r="M553" s="61">
        <v>30.5</v>
      </c>
      <c r="N553" s="62">
        <v>25</v>
      </c>
      <c r="O553" s="62">
        <v>21</v>
      </c>
      <c r="P553" s="62">
        <v>24</v>
      </c>
      <c r="Q553" s="62">
        <v>24</v>
      </c>
      <c r="R553" s="62">
        <v>25</v>
      </c>
      <c r="S553" s="62">
        <v>19</v>
      </c>
      <c r="T553" s="62">
        <v>16</v>
      </c>
      <c r="U553" s="62">
        <v>20</v>
      </c>
      <c r="V553" s="62">
        <v>10</v>
      </c>
      <c r="W553" s="62">
        <v>21</v>
      </c>
      <c r="X553" s="62">
        <v>0</v>
      </c>
      <c r="Y553" s="62">
        <v>0</v>
      </c>
      <c r="Z553" s="62">
        <v>0</v>
      </c>
      <c r="AA553" s="62">
        <v>0</v>
      </c>
      <c r="AB553" s="62">
        <v>0</v>
      </c>
      <c r="AC553" s="62">
        <v>0</v>
      </c>
      <c r="AD553" s="62">
        <v>0</v>
      </c>
      <c r="AE553" s="62">
        <v>0</v>
      </c>
      <c r="AF553" s="62">
        <v>21</v>
      </c>
      <c r="AG553" s="62">
        <v>0</v>
      </c>
      <c r="AH553" s="62">
        <v>28</v>
      </c>
      <c r="AI553" s="62">
        <v>0</v>
      </c>
      <c r="AJ553" s="62">
        <v>18</v>
      </c>
      <c r="AK553" s="62" t="s">
        <v>290</v>
      </c>
      <c r="AL553" s="62" t="s">
        <v>290</v>
      </c>
      <c r="AM553" s="62">
        <v>166</v>
      </c>
      <c r="AN553" s="62">
        <v>11</v>
      </c>
      <c r="AO553" s="62">
        <v>107</v>
      </c>
      <c r="AP553" s="62">
        <v>119</v>
      </c>
      <c r="AQ553" s="62">
        <v>226</v>
      </c>
      <c r="AR553" t="b">
        <f>IFERROR(MATCH('2019'!A553, '2020'!A:A, 0) &gt;0, FALSE)</f>
        <v>1</v>
      </c>
    </row>
    <row r="554" spans="1:44">
      <c r="A554" s="60" t="s">
        <v>2912</v>
      </c>
      <c r="B554" s="60" t="s">
        <v>2913</v>
      </c>
      <c r="C554" s="60" t="s">
        <v>6526</v>
      </c>
      <c r="D554" s="60" t="s">
        <v>2915</v>
      </c>
      <c r="E554" s="60" t="s">
        <v>2916</v>
      </c>
      <c r="F554" s="60" t="s">
        <v>288</v>
      </c>
      <c r="G554" s="60" t="s">
        <v>2917</v>
      </c>
      <c r="H554" s="60" t="s">
        <v>14951</v>
      </c>
      <c r="I554" s="60" t="s">
        <v>163</v>
      </c>
      <c r="J554" s="61">
        <v>1</v>
      </c>
      <c r="K554" s="61">
        <v>14</v>
      </c>
      <c r="L554" s="61">
        <v>9</v>
      </c>
      <c r="M554" s="61">
        <v>24</v>
      </c>
      <c r="N554" s="62">
        <v>0</v>
      </c>
      <c r="O554" s="62">
        <v>16</v>
      </c>
      <c r="P554" s="62">
        <v>19</v>
      </c>
      <c r="Q554" s="62">
        <v>19</v>
      </c>
      <c r="R554" s="62">
        <v>32</v>
      </c>
      <c r="S554" s="62">
        <v>25</v>
      </c>
      <c r="T554" s="62">
        <v>27</v>
      </c>
      <c r="U554" s="62">
        <v>25</v>
      </c>
      <c r="V554" s="62">
        <v>30</v>
      </c>
      <c r="W554" s="62">
        <v>20</v>
      </c>
      <c r="X554" s="62">
        <v>0</v>
      </c>
      <c r="Y554" s="62">
        <v>0</v>
      </c>
      <c r="Z554" s="62">
        <v>0</v>
      </c>
      <c r="AA554" s="62">
        <v>0</v>
      </c>
      <c r="AB554" s="62">
        <v>0</v>
      </c>
      <c r="AC554" s="62">
        <v>0</v>
      </c>
      <c r="AD554" s="62">
        <v>0</v>
      </c>
      <c r="AE554" s="62">
        <v>0</v>
      </c>
      <c r="AF554" s="62">
        <v>0</v>
      </c>
      <c r="AG554" s="62">
        <v>0</v>
      </c>
      <c r="AH554" s="62">
        <v>13</v>
      </c>
      <c r="AI554" s="62">
        <v>0</v>
      </c>
      <c r="AJ554" s="62">
        <v>39</v>
      </c>
      <c r="AK554" s="62">
        <v>10</v>
      </c>
      <c r="AL554" s="62">
        <v>12</v>
      </c>
      <c r="AM554" s="62">
        <v>126</v>
      </c>
      <c r="AN554" s="62">
        <v>13</v>
      </c>
      <c r="AO554" s="62">
        <v>94</v>
      </c>
      <c r="AP554" s="62">
        <v>119</v>
      </c>
      <c r="AQ554" s="62">
        <v>213</v>
      </c>
      <c r="AR554" t="b">
        <f>IFERROR(MATCH('2019'!A554, '2020'!A:A, 0) &gt;0, FALSE)</f>
        <v>1</v>
      </c>
    </row>
    <row r="555" spans="1:44">
      <c r="A555" s="60" t="s">
        <v>2918</v>
      </c>
      <c r="B555" s="60" t="s">
        <v>2919</v>
      </c>
      <c r="C555" s="60" t="s">
        <v>15736</v>
      </c>
      <c r="D555" s="60" t="s">
        <v>2921</v>
      </c>
      <c r="E555" s="60" t="s">
        <v>2832</v>
      </c>
      <c r="F555" s="60" t="s">
        <v>288</v>
      </c>
      <c r="G555" s="60" t="s">
        <v>2833</v>
      </c>
      <c r="H555" s="60" t="s">
        <v>14953</v>
      </c>
      <c r="I555" s="60" t="s">
        <v>163</v>
      </c>
      <c r="J555" s="61">
        <v>1</v>
      </c>
      <c r="K555" s="61">
        <v>30</v>
      </c>
      <c r="L555" s="61">
        <v>16</v>
      </c>
      <c r="M555" s="61">
        <v>47</v>
      </c>
      <c r="N555" s="62">
        <v>49</v>
      </c>
      <c r="O555" s="62">
        <v>35</v>
      </c>
      <c r="P555" s="62">
        <v>27</v>
      </c>
      <c r="Q555" s="62">
        <v>34</v>
      </c>
      <c r="R555" s="62">
        <v>32</v>
      </c>
      <c r="S555" s="62">
        <v>52</v>
      </c>
      <c r="T555" s="62">
        <v>51</v>
      </c>
      <c r="U555" s="62">
        <v>57</v>
      </c>
      <c r="V555" s="62">
        <v>56</v>
      </c>
      <c r="W555" s="62">
        <v>55</v>
      </c>
      <c r="X555" s="62">
        <v>0</v>
      </c>
      <c r="Y555" s="62">
        <v>0</v>
      </c>
      <c r="Z555" s="62">
        <v>0</v>
      </c>
      <c r="AA555" s="62">
        <v>0</v>
      </c>
      <c r="AB555" s="62">
        <v>0</v>
      </c>
      <c r="AC555" s="62">
        <v>0</v>
      </c>
      <c r="AD555" s="62">
        <v>0</v>
      </c>
      <c r="AE555" s="62">
        <v>0</v>
      </c>
      <c r="AF555" s="62">
        <v>34</v>
      </c>
      <c r="AG555" s="62">
        <v>0</v>
      </c>
      <c r="AH555" s="62">
        <v>13</v>
      </c>
      <c r="AI555" s="62">
        <v>0</v>
      </c>
      <c r="AJ555" s="62">
        <v>21</v>
      </c>
      <c r="AK555" s="62" t="s">
        <v>290</v>
      </c>
      <c r="AL555" s="62">
        <v>0</v>
      </c>
      <c r="AM555" s="62">
        <v>434</v>
      </c>
      <c r="AN555" s="62">
        <v>13</v>
      </c>
      <c r="AO555" s="62">
        <v>250</v>
      </c>
      <c r="AP555" s="62">
        <v>232</v>
      </c>
      <c r="AQ555" s="62">
        <v>482</v>
      </c>
      <c r="AR555" t="b">
        <f>IFERROR(MATCH('2019'!A555, '2020'!A:A, 0) &gt;0, FALSE)</f>
        <v>1</v>
      </c>
    </row>
    <row r="556" spans="1:44">
      <c r="A556" s="60" t="s">
        <v>2922</v>
      </c>
      <c r="B556" s="60" t="s">
        <v>2923</v>
      </c>
      <c r="C556" s="60" t="s">
        <v>6532</v>
      </c>
      <c r="D556" s="60" t="s">
        <v>2926</v>
      </c>
      <c r="E556" s="60" t="s">
        <v>2839</v>
      </c>
      <c r="F556" s="60" t="s">
        <v>288</v>
      </c>
      <c r="G556" s="60" t="s">
        <v>2840</v>
      </c>
      <c r="H556" s="60" t="s">
        <v>14954</v>
      </c>
      <c r="I556" s="60" t="s">
        <v>163</v>
      </c>
      <c r="J556" s="61">
        <v>8</v>
      </c>
      <c r="K556" s="61">
        <v>29.5</v>
      </c>
      <c r="L556" s="61">
        <v>7.5</v>
      </c>
      <c r="M556" s="61">
        <v>45</v>
      </c>
      <c r="N556" s="62">
        <v>0</v>
      </c>
      <c r="O556" s="62">
        <v>0</v>
      </c>
      <c r="P556" s="62">
        <v>0</v>
      </c>
      <c r="Q556" s="62">
        <v>0</v>
      </c>
      <c r="R556" s="62">
        <v>0</v>
      </c>
      <c r="S556" s="62">
        <v>0</v>
      </c>
      <c r="T556" s="62">
        <v>0</v>
      </c>
      <c r="U556" s="62">
        <v>0</v>
      </c>
      <c r="V556" s="62">
        <v>0</v>
      </c>
      <c r="W556" s="62">
        <v>0</v>
      </c>
      <c r="X556" s="62">
        <v>79</v>
      </c>
      <c r="Y556" s="62">
        <v>96</v>
      </c>
      <c r="Z556" s="62">
        <v>82</v>
      </c>
      <c r="AA556" s="62">
        <v>96</v>
      </c>
      <c r="AB556" s="62">
        <v>0</v>
      </c>
      <c r="AC556" s="62">
        <v>0</v>
      </c>
      <c r="AD556" s="62">
        <v>0</v>
      </c>
      <c r="AE556" s="62">
        <v>0</v>
      </c>
      <c r="AF556" s="62">
        <v>0</v>
      </c>
      <c r="AG556" s="62">
        <v>13</v>
      </c>
      <c r="AH556" s="62">
        <v>28</v>
      </c>
      <c r="AI556" s="62">
        <v>0</v>
      </c>
      <c r="AJ556" s="62">
        <v>37</v>
      </c>
      <c r="AK556" s="62">
        <v>50</v>
      </c>
      <c r="AL556" s="62">
        <v>0</v>
      </c>
      <c r="AM556" s="62">
        <v>248</v>
      </c>
      <c r="AN556" s="62" t="s">
        <v>290</v>
      </c>
      <c r="AO556" s="62">
        <v>178</v>
      </c>
      <c r="AP556" s="62">
        <v>188</v>
      </c>
      <c r="AQ556" s="62">
        <v>366</v>
      </c>
      <c r="AR556" t="b">
        <f>IFERROR(MATCH('2019'!A556, '2020'!A:A, 0) &gt;0, FALSE)</f>
        <v>1</v>
      </c>
    </row>
    <row r="557" spans="1:44">
      <c r="A557" s="60" t="s">
        <v>4706</v>
      </c>
      <c r="B557" s="60" t="s">
        <v>4707</v>
      </c>
      <c r="C557" s="60" t="s">
        <v>6535</v>
      </c>
      <c r="D557" s="60" t="s">
        <v>4709</v>
      </c>
      <c r="E557" s="60" t="s">
        <v>2801</v>
      </c>
      <c r="F557" s="60" t="s">
        <v>288</v>
      </c>
      <c r="G557" s="60" t="s">
        <v>3035</v>
      </c>
      <c r="H557" s="60" t="s">
        <v>14955</v>
      </c>
      <c r="I557" s="60" t="s">
        <v>163</v>
      </c>
      <c r="J557" s="61">
        <v>4</v>
      </c>
      <c r="K557" s="61">
        <v>18.5</v>
      </c>
      <c r="L557" s="61">
        <v>1</v>
      </c>
      <c r="M557" s="61">
        <v>23.5</v>
      </c>
      <c r="N557" s="62">
        <v>13</v>
      </c>
      <c r="O557" s="62" t="s">
        <v>290</v>
      </c>
      <c r="P557" s="62">
        <v>16</v>
      </c>
      <c r="Q557" s="62" t="s">
        <v>290</v>
      </c>
      <c r="R557" s="62" t="s">
        <v>290</v>
      </c>
      <c r="S557" s="62" t="s">
        <v>290</v>
      </c>
      <c r="T557" s="62">
        <v>10</v>
      </c>
      <c r="U557" s="62" t="s">
        <v>290</v>
      </c>
      <c r="V557" s="62" t="s">
        <v>290</v>
      </c>
      <c r="W557" s="62" t="s">
        <v>290</v>
      </c>
      <c r="X557" s="62" t="s">
        <v>290</v>
      </c>
      <c r="Y557" s="62" t="s">
        <v>290</v>
      </c>
      <c r="Z557" s="62" t="s">
        <v>290</v>
      </c>
      <c r="AA557" s="62" t="s">
        <v>290</v>
      </c>
      <c r="AB557" s="62">
        <v>0</v>
      </c>
      <c r="AC557" s="62">
        <v>0</v>
      </c>
      <c r="AD557" s="62">
        <v>0</v>
      </c>
      <c r="AE557" s="62">
        <v>0</v>
      </c>
      <c r="AF557" s="62">
        <v>0</v>
      </c>
      <c r="AG557" s="62">
        <v>0</v>
      </c>
      <c r="AH557" s="62" t="s">
        <v>290</v>
      </c>
      <c r="AI557" s="62">
        <v>0</v>
      </c>
      <c r="AJ557" s="62">
        <v>22</v>
      </c>
      <c r="AK557" s="62">
        <v>16</v>
      </c>
      <c r="AL557" s="62" t="s">
        <v>290</v>
      </c>
      <c r="AM557" s="62">
        <v>53</v>
      </c>
      <c r="AN557" s="62" t="s">
        <v>290</v>
      </c>
      <c r="AO557" s="62">
        <v>52</v>
      </c>
      <c r="AP557" s="62">
        <v>47</v>
      </c>
      <c r="AQ557" s="62">
        <v>99</v>
      </c>
      <c r="AR557" t="b">
        <f>IFERROR(MATCH('2019'!A557, '2020'!A:A, 0) &gt;0, FALSE)</f>
        <v>1</v>
      </c>
    </row>
    <row r="558" spans="1:44">
      <c r="A558" s="60" t="s">
        <v>2927</v>
      </c>
      <c r="B558" s="60" t="s">
        <v>2928</v>
      </c>
      <c r="C558" s="60" t="s">
        <v>16170</v>
      </c>
      <c r="D558" s="60" t="s">
        <v>2930</v>
      </c>
      <c r="E558" s="60" t="s">
        <v>2839</v>
      </c>
      <c r="F558" s="60" t="s">
        <v>288</v>
      </c>
      <c r="G558" s="60" t="s">
        <v>2840</v>
      </c>
      <c r="H558" s="60" t="s">
        <v>14956</v>
      </c>
      <c r="I558" s="60" t="s">
        <v>163</v>
      </c>
      <c r="J558" s="61">
        <v>2</v>
      </c>
      <c r="K558" s="61">
        <v>24</v>
      </c>
      <c r="L558" s="61">
        <v>6</v>
      </c>
      <c r="M558" s="61">
        <v>32</v>
      </c>
      <c r="N558" s="62">
        <v>41</v>
      </c>
      <c r="O558" s="62">
        <v>45</v>
      </c>
      <c r="P558" s="62">
        <v>28</v>
      </c>
      <c r="Q558" s="62">
        <v>37</v>
      </c>
      <c r="R558" s="62">
        <v>37</v>
      </c>
      <c r="S558" s="62">
        <v>43</v>
      </c>
      <c r="T558" s="62">
        <v>26</v>
      </c>
      <c r="U558" s="62">
        <v>45</v>
      </c>
      <c r="V558" s="62">
        <v>53</v>
      </c>
      <c r="W558" s="62">
        <v>41</v>
      </c>
      <c r="X558" s="62">
        <v>0</v>
      </c>
      <c r="Y558" s="62">
        <v>0</v>
      </c>
      <c r="Z558" s="62">
        <v>0</v>
      </c>
      <c r="AA558" s="62">
        <v>0</v>
      </c>
      <c r="AB558" s="62">
        <v>0</v>
      </c>
      <c r="AC558" s="62">
        <v>0</v>
      </c>
      <c r="AD558" s="62">
        <v>0</v>
      </c>
      <c r="AE558" s="62">
        <v>0</v>
      </c>
      <c r="AF558" s="62">
        <v>0</v>
      </c>
      <c r="AG558" s="62">
        <v>0</v>
      </c>
      <c r="AH558" s="62">
        <v>44</v>
      </c>
      <c r="AI558" s="62">
        <v>0</v>
      </c>
      <c r="AJ558" s="62">
        <v>15</v>
      </c>
      <c r="AK558" s="62" t="s">
        <v>290</v>
      </c>
      <c r="AL558" s="62" t="s">
        <v>290</v>
      </c>
      <c r="AM558" s="62">
        <v>331</v>
      </c>
      <c r="AN558" s="62" t="s">
        <v>290</v>
      </c>
      <c r="AO558" s="62">
        <v>196</v>
      </c>
      <c r="AP558" s="62">
        <v>200</v>
      </c>
      <c r="AQ558" s="62">
        <v>396</v>
      </c>
      <c r="AR558" t="b">
        <f>IFERROR(MATCH('2019'!A558, '2020'!A:A, 0) &gt;0, FALSE)</f>
        <v>1</v>
      </c>
    </row>
    <row r="559" spans="1:44">
      <c r="A559" s="60" t="s">
        <v>2931</v>
      </c>
      <c r="B559" s="60" t="s">
        <v>2932</v>
      </c>
      <c r="C559" s="60" t="s">
        <v>14957</v>
      </c>
      <c r="D559" s="60" t="s">
        <v>2935</v>
      </c>
      <c r="E559" s="60" t="s">
        <v>2936</v>
      </c>
      <c r="F559" s="60" t="s">
        <v>288</v>
      </c>
      <c r="G559" s="60" t="s">
        <v>2937</v>
      </c>
      <c r="H559" s="60" t="s">
        <v>14958</v>
      </c>
      <c r="I559" s="60" t="s">
        <v>163</v>
      </c>
      <c r="J559" s="61">
        <v>11.5</v>
      </c>
      <c r="K559" s="61">
        <v>43.4</v>
      </c>
      <c r="L559" s="61">
        <v>35</v>
      </c>
      <c r="M559" s="61">
        <v>89.9</v>
      </c>
      <c r="N559" s="62">
        <v>0</v>
      </c>
      <c r="O559" s="62">
        <v>0</v>
      </c>
      <c r="P559" s="62">
        <v>0</v>
      </c>
      <c r="Q559" s="62">
        <v>0</v>
      </c>
      <c r="R559" s="62">
        <v>0</v>
      </c>
      <c r="S559" s="62">
        <v>0</v>
      </c>
      <c r="T559" s="62">
        <v>0</v>
      </c>
      <c r="U559" s="62">
        <v>0</v>
      </c>
      <c r="V559" s="62">
        <v>0</v>
      </c>
      <c r="W559" s="62">
        <v>0</v>
      </c>
      <c r="X559" s="62">
        <v>150</v>
      </c>
      <c r="Y559" s="62">
        <v>144</v>
      </c>
      <c r="Z559" s="62">
        <v>132</v>
      </c>
      <c r="AA559" s="62">
        <v>134</v>
      </c>
      <c r="AB559" s="62">
        <v>0</v>
      </c>
      <c r="AC559" s="62">
        <v>0</v>
      </c>
      <c r="AD559" s="62">
        <v>0</v>
      </c>
      <c r="AE559" s="62">
        <v>0</v>
      </c>
      <c r="AF559" s="62">
        <v>0</v>
      </c>
      <c r="AG559" s="62">
        <v>88</v>
      </c>
      <c r="AH559" s="62">
        <v>17</v>
      </c>
      <c r="AI559" s="62" t="s">
        <v>290</v>
      </c>
      <c r="AJ559" s="62">
        <v>71</v>
      </c>
      <c r="AK559" s="62">
        <v>40</v>
      </c>
      <c r="AL559" s="62">
        <v>0</v>
      </c>
      <c r="AM559" s="62">
        <v>463</v>
      </c>
      <c r="AN559" s="62">
        <v>56</v>
      </c>
      <c r="AO559" s="62">
        <v>336</v>
      </c>
      <c r="AP559" s="62">
        <v>312</v>
      </c>
      <c r="AQ559" s="62">
        <v>648</v>
      </c>
      <c r="AR559" t="b">
        <f>IFERROR(MATCH('2019'!A559, '2020'!A:A, 0) &gt;0, FALSE)</f>
        <v>1</v>
      </c>
    </row>
    <row r="560" spans="1:44">
      <c r="A560" s="60" t="s">
        <v>2938</v>
      </c>
      <c r="B560" s="60" t="s">
        <v>2939</v>
      </c>
      <c r="C560" s="60" t="s">
        <v>14959</v>
      </c>
      <c r="D560" s="60" t="s">
        <v>2942</v>
      </c>
      <c r="E560" s="60" t="s">
        <v>2845</v>
      </c>
      <c r="F560" s="60" t="s">
        <v>288</v>
      </c>
      <c r="G560" s="60" t="s">
        <v>2846</v>
      </c>
      <c r="H560" s="60" t="s">
        <v>14960</v>
      </c>
      <c r="I560" s="60" t="s">
        <v>163</v>
      </c>
      <c r="J560" s="61">
        <v>4</v>
      </c>
      <c r="K560" s="61">
        <v>39.200000000000003</v>
      </c>
      <c r="L560" s="61">
        <v>15.8</v>
      </c>
      <c r="M560" s="61">
        <v>59</v>
      </c>
      <c r="N560" s="62">
        <v>0</v>
      </c>
      <c r="O560" s="62">
        <v>41</v>
      </c>
      <c r="P560" s="62">
        <v>38</v>
      </c>
      <c r="Q560" s="62">
        <v>45</v>
      </c>
      <c r="R560" s="62">
        <v>38</v>
      </c>
      <c r="S560" s="62">
        <v>60</v>
      </c>
      <c r="T560" s="62">
        <v>55</v>
      </c>
      <c r="U560" s="62">
        <v>69</v>
      </c>
      <c r="V560" s="62">
        <v>62</v>
      </c>
      <c r="W560" s="62">
        <v>77</v>
      </c>
      <c r="X560" s="62">
        <v>0</v>
      </c>
      <c r="Y560" s="62">
        <v>0</v>
      </c>
      <c r="Z560" s="62">
        <v>0</v>
      </c>
      <c r="AA560" s="62">
        <v>0</v>
      </c>
      <c r="AB560" s="62">
        <v>0</v>
      </c>
      <c r="AC560" s="62">
        <v>0</v>
      </c>
      <c r="AD560" s="62">
        <v>0</v>
      </c>
      <c r="AE560" s="62">
        <v>0</v>
      </c>
      <c r="AF560" s="62">
        <v>0</v>
      </c>
      <c r="AG560" s="62">
        <v>0</v>
      </c>
      <c r="AH560" s="62">
        <v>12</v>
      </c>
      <c r="AI560" s="62" t="s">
        <v>290</v>
      </c>
      <c r="AJ560" s="62">
        <v>26</v>
      </c>
      <c r="AK560" s="62">
        <v>18</v>
      </c>
      <c r="AL560" s="62" t="s">
        <v>290</v>
      </c>
      <c r="AM560" s="62">
        <v>395</v>
      </c>
      <c r="AN560" s="62">
        <v>31</v>
      </c>
      <c r="AO560" s="62">
        <v>235</v>
      </c>
      <c r="AP560" s="62">
        <v>250</v>
      </c>
      <c r="AQ560" s="62">
        <v>485</v>
      </c>
      <c r="AR560" t="b">
        <f>IFERROR(MATCH('2019'!A560, '2020'!A:A, 0) &gt;0, FALSE)</f>
        <v>1</v>
      </c>
    </row>
    <row r="561" spans="1:44">
      <c r="A561" s="60" t="s">
        <v>2943</v>
      </c>
      <c r="B561" s="60" t="s">
        <v>369</v>
      </c>
      <c r="C561" s="60" t="s">
        <v>9856</v>
      </c>
      <c r="D561" s="60" t="s">
        <v>2946</v>
      </c>
      <c r="E561" s="60" t="s">
        <v>2851</v>
      </c>
      <c r="F561" s="60" t="s">
        <v>288</v>
      </c>
      <c r="G561" s="60" t="s">
        <v>2852</v>
      </c>
      <c r="H561" s="60" t="s">
        <v>14961</v>
      </c>
      <c r="I561" s="60" t="s">
        <v>163</v>
      </c>
      <c r="J561" s="61">
        <v>1.3</v>
      </c>
      <c r="K561" s="61">
        <v>12.3</v>
      </c>
      <c r="L561" s="61">
        <v>3</v>
      </c>
      <c r="M561" s="61">
        <v>16.600000000000001</v>
      </c>
      <c r="N561" s="62">
        <v>53</v>
      </c>
      <c r="O561" s="62">
        <v>16</v>
      </c>
      <c r="P561" s="62">
        <v>17</v>
      </c>
      <c r="Q561" s="62">
        <v>13</v>
      </c>
      <c r="R561" s="62">
        <v>13</v>
      </c>
      <c r="S561" s="62" t="s">
        <v>290</v>
      </c>
      <c r="T561" s="62">
        <v>18</v>
      </c>
      <c r="U561" s="62">
        <v>20</v>
      </c>
      <c r="V561" s="62">
        <v>16</v>
      </c>
      <c r="W561" s="62">
        <v>19</v>
      </c>
      <c r="X561" s="62">
        <v>0</v>
      </c>
      <c r="Y561" s="62">
        <v>0</v>
      </c>
      <c r="Z561" s="62">
        <v>0</v>
      </c>
      <c r="AA561" s="62">
        <v>0</v>
      </c>
      <c r="AB561" s="62">
        <v>0</v>
      </c>
      <c r="AC561" s="62">
        <v>0</v>
      </c>
      <c r="AD561" s="62">
        <v>0</v>
      </c>
      <c r="AE561" s="62">
        <v>0</v>
      </c>
      <c r="AF561" s="62">
        <v>0</v>
      </c>
      <c r="AG561" s="62">
        <v>0</v>
      </c>
      <c r="AH561" s="62">
        <v>25</v>
      </c>
      <c r="AI561" s="62">
        <v>0</v>
      </c>
      <c r="AJ561" s="62">
        <v>17</v>
      </c>
      <c r="AK561" s="62" t="s">
        <v>290</v>
      </c>
      <c r="AL561" s="62" t="s">
        <v>290</v>
      </c>
      <c r="AM561" s="62">
        <v>134</v>
      </c>
      <c r="AN561" s="62">
        <v>11</v>
      </c>
      <c r="AO561" s="62">
        <v>95</v>
      </c>
      <c r="AP561" s="62">
        <v>99</v>
      </c>
      <c r="AQ561" s="62">
        <v>194</v>
      </c>
      <c r="AR561" t="b">
        <f>IFERROR(MATCH('2019'!A561, '2020'!A:A, 0) &gt;0, FALSE)</f>
        <v>1</v>
      </c>
    </row>
    <row r="562" spans="1:44">
      <c r="A562" s="60" t="s">
        <v>2947</v>
      </c>
      <c r="B562" s="60" t="s">
        <v>2948</v>
      </c>
      <c r="C562" s="60" t="s">
        <v>9860</v>
      </c>
      <c r="D562" s="60" t="s">
        <v>2950</v>
      </c>
      <c r="E562" s="60" t="s">
        <v>2839</v>
      </c>
      <c r="F562" s="60" t="s">
        <v>288</v>
      </c>
      <c r="G562" s="60" t="s">
        <v>2840</v>
      </c>
      <c r="H562" s="60" t="s">
        <v>14962</v>
      </c>
      <c r="I562" s="60" t="s">
        <v>163</v>
      </c>
      <c r="J562" s="61">
        <v>2.6</v>
      </c>
      <c r="K562" s="61">
        <v>28.1</v>
      </c>
      <c r="L562" s="61">
        <v>12.6</v>
      </c>
      <c r="M562" s="61">
        <v>43.3</v>
      </c>
      <c r="N562" s="62">
        <v>35</v>
      </c>
      <c r="O562" s="62">
        <v>59</v>
      </c>
      <c r="P562" s="62">
        <v>49</v>
      </c>
      <c r="Q562" s="62">
        <v>41</v>
      </c>
      <c r="R562" s="62">
        <v>43</v>
      </c>
      <c r="S562" s="62">
        <v>37</v>
      </c>
      <c r="T562" s="62">
        <v>47</v>
      </c>
      <c r="U562" s="62">
        <v>45</v>
      </c>
      <c r="V562" s="62">
        <v>57</v>
      </c>
      <c r="W562" s="62">
        <v>53</v>
      </c>
      <c r="X562" s="62">
        <v>0</v>
      </c>
      <c r="Y562" s="62">
        <v>0</v>
      </c>
      <c r="Z562" s="62">
        <v>0</v>
      </c>
      <c r="AA562" s="62">
        <v>0</v>
      </c>
      <c r="AB562" s="62">
        <v>0</v>
      </c>
      <c r="AC562" s="62">
        <v>0</v>
      </c>
      <c r="AD562" s="62">
        <v>0</v>
      </c>
      <c r="AE562" s="62">
        <v>0</v>
      </c>
      <c r="AF562" s="62">
        <v>20</v>
      </c>
      <c r="AG562" s="62">
        <v>0</v>
      </c>
      <c r="AH562" s="62">
        <v>58</v>
      </c>
      <c r="AI562" s="62">
        <v>0</v>
      </c>
      <c r="AJ562" s="62">
        <v>15</v>
      </c>
      <c r="AK562" s="62" t="s">
        <v>290</v>
      </c>
      <c r="AL562" s="62">
        <v>0</v>
      </c>
      <c r="AM562" s="62">
        <v>390</v>
      </c>
      <c r="AN562" s="62">
        <v>19</v>
      </c>
      <c r="AO562" s="62">
        <v>243</v>
      </c>
      <c r="AP562" s="62">
        <v>243</v>
      </c>
      <c r="AQ562" s="62">
        <v>486</v>
      </c>
      <c r="AR562" t="b">
        <f>IFERROR(MATCH('2019'!A562, '2020'!A:A, 0) &gt;0, FALSE)</f>
        <v>1</v>
      </c>
    </row>
    <row r="563" spans="1:44">
      <c r="A563" s="60" t="s">
        <v>2951</v>
      </c>
      <c r="B563" s="60" t="s">
        <v>2952</v>
      </c>
      <c r="C563" s="60" t="s">
        <v>6550</v>
      </c>
      <c r="D563" s="60" t="s">
        <v>2954</v>
      </c>
      <c r="E563" s="60" t="s">
        <v>2892</v>
      </c>
      <c r="F563" s="60" t="s">
        <v>288</v>
      </c>
      <c r="G563" s="60" t="s">
        <v>2893</v>
      </c>
      <c r="H563" s="60" t="s">
        <v>14964</v>
      </c>
      <c r="I563" s="60" t="s">
        <v>163</v>
      </c>
      <c r="J563" s="61">
        <v>3</v>
      </c>
      <c r="K563" s="61">
        <v>14</v>
      </c>
      <c r="L563" s="61">
        <v>8</v>
      </c>
      <c r="M563" s="61">
        <v>25</v>
      </c>
      <c r="N563" s="62">
        <v>51</v>
      </c>
      <c r="O563" s="62">
        <v>14</v>
      </c>
      <c r="P563" s="62">
        <v>20</v>
      </c>
      <c r="Q563" s="62">
        <v>18</v>
      </c>
      <c r="R563" s="62">
        <v>12</v>
      </c>
      <c r="S563" s="62">
        <v>13</v>
      </c>
      <c r="T563" s="62">
        <v>21</v>
      </c>
      <c r="U563" s="62">
        <v>13</v>
      </c>
      <c r="V563" s="62">
        <v>19</v>
      </c>
      <c r="W563" s="62">
        <v>12</v>
      </c>
      <c r="X563" s="62">
        <v>0</v>
      </c>
      <c r="Y563" s="62">
        <v>0</v>
      </c>
      <c r="Z563" s="62">
        <v>0</v>
      </c>
      <c r="AA563" s="62">
        <v>0</v>
      </c>
      <c r="AB563" s="62">
        <v>0</v>
      </c>
      <c r="AC563" s="62">
        <v>0</v>
      </c>
      <c r="AD563" s="62">
        <v>0</v>
      </c>
      <c r="AE563" s="62">
        <v>0</v>
      </c>
      <c r="AF563" s="62" t="s">
        <v>290</v>
      </c>
      <c r="AG563" s="62">
        <v>0</v>
      </c>
      <c r="AH563" s="62">
        <v>13</v>
      </c>
      <c r="AI563" s="62">
        <v>0</v>
      </c>
      <c r="AJ563" s="62" t="s">
        <v>290</v>
      </c>
      <c r="AK563" s="62">
        <v>0</v>
      </c>
      <c r="AL563" s="62" t="s">
        <v>290</v>
      </c>
      <c r="AM563" s="62">
        <v>163</v>
      </c>
      <c r="AN563" s="62">
        <v>15</v>
      </c>
      <c r="AO563" s="62">
        <v>101</v>
      </c>
      <c r="AP563" s="62">
        <v>98</v>
      </c>
      <c r="AQ563" s="62">
        <v>199</v>
      </c>
      <c r="AR563" t="b">
        <f>IFERROR(MATCH('2019'!A563, '2020'!A:A, 0) &gt;0, FALSE)</f>
        <v>1</v>
      </c>
    </row>
    <row r="564" spans="1:44">
      <c r="A564" s="60" t="s">
        <v>2955</v>
      </c>
      <c r="B564" s="60" t="s">
        <v>2956</v>
      </c>
      <c r="C564" s="60" t="s">
        <v>9866</v>
      </c>
      <c r="D564" s="60" t="s">
        <v>2958</v>
      </c>
      <c r="E564" s="60" t="s">
        <v>2851</v>
      </c>
      <c r="F564" s="60" t="s">
        <v>288</v>
      </c>
      <c r="G564" s="60" t="s">
        <v>2852</v>
      </c>
      <c r="H564" s="60" t="s">
        <v>14965</v>
      </c>
      <c r="I564" s="60" t="s">
        <v>163</v>
      </c>
      <c r="J564" s="61">
        <v>5.7</v>
      </c>
      <c r="K564" s="61">
        <v>41.2</v>
      </c>
      <c r="L564" s="61">
        <v>25.9</v>
      </c>
      <c r="M564" s="61">
        <v>72.8</v>
      </c>
      <c r="N564" s="62">
        <v>0</v>
      </c>
      <c r="O564" s="62">
        <v>0</v>
      </c>
      <c r="P564" s="62">
        <v>0</v>
      </c>
      <c r="Q564" s="62">
        <v>0</v>
      </c>
      <c r="R564" s="62">
        <v>0</v>
      </c>
      <c r="S564" s="62">
        <v>0</v>
      </c>
      <c r="T564" s="62">
        <v>0</v>
      </c>
      <c r="U564" s="62">
        <v>0</v>
      </c>
      <c r="V564" s="62">
        <v>0</v>
      </c>
      <c r="W564" s="62">
        <v>0</v>
      </c>
      <c r="X564" s="62">
        <v>120</v>
      </c>
      <c r="Y564" s="62">
        <v>125</v>
      </c>
      <c r="Z564" s="62">
        <v>144</v>
      </c>
      <c r="AA564" s="62">
        <v>120</v>
      </c>
      <c r="AB564" s="62">
        <v>0</v>
      </c>
      <c r="AC564" s="62">
        <v>0</v>
      </c>
      <c r="AD564" s="62">
        <v>0</v>
      </c>
      <c r="AE564" s="62">
        <v>0</v>
      </c>
      <c r="AF564" s="62">
        <v>0</v>
      </c>
      <c r="AG564" s="62">
        <v>61</v>
      </c>
      <c r="AH564" s="62">
        <v>21</v>
      </c>
      <c r="AI564" s="62">
        <v>0</v>
      </c>
      <c r="AJ564" s="62">
        <v>41</v>
      </c>
      <c r="AK564" s="62">
        <v>80</v>
      </c>
      <c r="AL564" s="62" t="s">
        <v>290</v>
      </c>
      <c r="AM564" s="62">
        <v>398</v>
      </c>
      <c r="AN564" s="62">
        <v>29</v>
      </c>
      <c r="AO564" s="62">
        <v>246</v>
      </c>
      <c r="AP564" s="62">
        <v>324</v>
      </c>
      <c r="AQ564" s="62">
        <v>570</v>
      </c>
      <c r="AR564" t="b">
        <f>IFERROR(MATCH('2019'!A564, '2020'!A:A, 0) &gt;0, FALSE)</f>
        <v>1</v>
      </c>
    </row>
    <row r="565" spans="1:44">
      <c r="A565" s="60" t="s">
        <v>2959</v>
      </c>
      <c r="B565" s="60" t="s">
        <v>2960</v>
      </c>
      <c r="C565" s="60" t="s">
        <v>6556</v>
      </c>
      <c r="D565" s="60" t="s">
        <v>2963</v>
      </c>
      <c r="E565" s="60" t="s">
        <v>2964</v>
      </c>
      <c r="F565" s="60" t="s">
        <v>288</v>
      </c>
      <c r="G565" s="60" t="s">
        <v>2965</v>
      </c>
      <c r="H565" s="60" t="s">
        <v>14966</v>
      </c>
      <c r="I565" s="60" t="s">
        <v>163</v>
      </c>
      <c r="J565" s="61">
        <v>1</v>
      </c>
      <c r="K565" s="61">
        <v>64</v>
      </c>
      <c r="L565" s="61">
        <v>3</v>
      </c>
      <c r="M565" s="61">
        <v>68</v>
      </c>
      <c r="N565" s="62">
        <v>33</v>
      </c>
      <c r="O565" s="62">
        <v>23</v>
      </c>
      <c r="P565" s="62">
        <v>12</v>
      </c>
      <c r="Q565" s="62">
        <v>17</v>
      </c>
      <c r="R565" s="62">
        <v>24</v>
      </c>
      <c r="S565" s="62">
        <v>18</v>
      </c>
      <c r="T565" s="62">
        <v>18</v>
      </c>
      <c r="U565" s="62">
        <v>24</v>
      </c>
      <c r="V565" s="62">
        <v>25</v>
      </c>
      <c r="W565" s="62">
        <v>25</v>
      </c>
      <c r="X565" s="62">
        <v>0</v>
      </c>
      <c r="Y565" s="62">
        <v>0</v>
      </c>
      <c r="Z565" s="62">
        <v>0</v>
      </c>
      <c r="AA565" s="62">
        <v>0</v>
      </c>
      <c r="AB565" s="62">
        <v>0</v>
      </c>
      <c r="AC565" s="62">
        <v>0</v>
      </c>
      <c r="AD565" s="62">
        <v>0</v>
      </c>
      <c r="AE565" s="62" t="s">
        <v>290</v>
      </c>
      <c r="AF565" s="62">
        <v>15</v>
      </c>
      <c r="AG565" s="62">
        <v>0</v>
      </c>
      <c r="AH565" s="62" t="s">
        <v>290</v>
      </c>
      <c r="AI565" s="62">
        <v>0</v>
      </c>
      <c r="AJ565" s="62">
        <v>39</v>
      </c>
      <c r="AK565" s="62">
        <v>0</v>
      </c>
      <c r="AL565" s="62">
        <v>0</v>
      </c>
      <c r="AM565" s="62">
        <v>163</v>
      </c>
      <c r="AN565" s="62">
        <v>32</v>
      </c>
      <c r="AO565" s="62">
        <v>140</v>
      </c>
      <c r="AP565" s="62">
        <v>95</v>
      </c>
      <c r="AQ565" s="62">
        <v>235</v>
      </c>
      <c r="AR565" t="b">
        <f>IFERROR(MATCH('2019'!A565, '2020'!A:A, 0) &gt;0, FALSE)</f>
        <v>1</v>
      </c>
    </row>
    <row r="566" spans="1:44">
      <c r="A566" s="60" t="s">
        <v>2966</v>
      </c>
      <c r="B566" s="60" t="s">
        <v>2967</v>
      </c>
      <c r="C566" s="60" t="s">
        <v>6559</v>
      </c>
      <c r="D566" s="60" t="s">
        <v>2969</v>
      </c>
      <c r="E566" s="60" t="s">
        <v>1727</v>
      </c>
      <c r="F566" s="60" t="s">
        <v>288</v>
      </c>
      <c r="G566" s="60" t="s">
        <v>1728</v>
      </c>
      <c r="H566" s="60" t="s">
        <v>14968</v>
      </c>
      <c r="I566" s="60" t="s">
        <v>163</v>
      </c>
      <c r="J566" s="61">
        <v>2</v>
      </c>
      <c r="K566" s="61">
        <v>36.4</v>
      </c>
      <c r="L566" s="61">
        <v>13.5</v>
      </c>
      <c r="M566" s="61">
        <v>51.9</v>
      </c>
      <c r="N566" s="62">
        <v>67</v>
      </c>
      <c r="O566" s="62">
        <v>47</v>
      </c>
      <c r="P566" s="62">
        <v>46</v>
      </c>
      <c r="Q566" s="62">
        <v>47</v>
      </c>
      <c r="R566" s="62">
        <v>42</v>
      </c>
      <c r="S566" s="62">
        <v>34</v>
      </c>
      <c r="T566" s="62">
        <v>53</v>
      </c>
      <c r="U566" s="62">
        <v>47</v>
      </c>
      <c r="V566" s="62">
        <v>45</v>
      </c>
      <c r="W566" s="62">
        <v>59</v>
      </c>
      <c r="X566" s="62">
        <v>0</v>
      </c>
      <c r="Y566" s="62">
        <v>0</v>
      </c>
      <c r="Z566" s="62">
        <v>0</v>
      </c>
      <c r="AA566" s="62">
        <v>0</v>
      </c>
      <c r="AB566" s="62">
        <v>0</v>
      </c>
      <c r="AC566" s="62">
        <v>0</v>
      </c>
      <c r="AD566" s="62">
        <v>0</v>
      </c>
      <c r="AE566" s="62">
        <v>0</v>
      </c>
      <c r="AF566" s="62" t="s">
        <v>290</v>
      </c>
      <c r="AG566" s="62">
        <v>0</v>
      </c>
      <c r="AH566" s="62">
        <v>20</v>
      </c>
      <c r="AI566" s="62">
        <v>0</v>
      </c>
      <c r="AJ566" s="62">
        <v>12</v>
      </c>
      <c r="AK566" s="62" t="s">
        <v>290</v>
      </c>
      <c r="AL566" s="62">
        <v>0</v>
      </c>
      <c r="AM566" s="62">
        <v>433</v>
      </c>
      <c r="AN566" s="62">
        <v>25</v>
      </c>
      <c r="AO566" s="62">
        <v>236</v>
      </c>
      <c r="AP566" s="62">
        <v>257</v>
      </c>
      <c r="AQ566" s="62">
        <v>493</v>
      </c>
      <c r="AR566" t="b">
        <f>IFERROR(MATCH('2019'!A566, '2020'!A:A, 0) &gt;0, FALSE)</f>
        <v>1</v>
      </c>
    </row>
    <row r="567" spans="1:44">
      <c r="A567" s="60" t="s">
        <v>2970</v>
      </c>
      <c r="B567" s="60" t="s">
        <v>1585</v>
      </c>
      <c r="C567" s="60" t="s">
        <v>5130</v>
      </c>
      <c r="D567" s="60" t="s">
        <v>2972</v>
      </c>
      <c r="E567" s="60" t="s">
        <v>2851</v>
      </c>
      <c r="F567" s="60" t="s">
        <v>288</v>
      </c>
      <c r="G567" s="60" t="s">
        <v>2852</v>
      </c>
      <c r="H567" s="60" t="s">
        <v>16171</v>
      </c>
      <c r="I567" s="60" t="s">
        <v>163</v>
      </c>
      <c r="J567" s="61">
        <v>0.5</v>
      </c>
      <c r="K567" s="61">
        <v>6.5</v>
      </c>
      <c r="L567" s="61">
        <v>4</v>
      </c>
      <c r="M567" s="61">
        <v>11</v>
      </c>
      <c r="N567" s="62">
        <v>24</v>
      </c>
      <c r="O567" s="62" t="s">
        <v>290</v>
      </c>
      <c r="P567" s="62" t="s">
        <v>290</v>
      </c>
      <c r="Q567" s="62" t="s">
        <v>290</v>
      </c>
      <c r="R567" s="62" t="s">
        <v>290</v>
      </c>
      <c r="S567" s="62" t="s">
        <v>290</v>
      </c>
      <c r="T567" s="62" t="s">
        <v>290</v>
      </c>
      <c r="U567" s="62" t="s">
        <v>290</v>
      </c>
      <c r="V567" s="62">
        <v>10</v>
      </c>
      <c r="W567" s="62" t="s">
        <v>290</v>
      </c>
      <c r="X567" s="62">
        <v>0</v>
      </c>
      <c r="Y567" s="62">
        <v>0</v>
      </c>
      <c r="Z567" s="62">
        <v>0</v>
      </c>
      <c r="AA567" s="62">
        <v>0</v>
      </c>
      <c r="AB567" s="62">
        <v>0</v>
      </c>
      <c r="AC567" s="62">
        <v>0</v>
      </c>
      <c r="AD567" s="62">
        <v>0</v>
      </c>
      <c r="AE567" s="62">
        <v>0</v>
      </c>
      <c r="AF567" s="62">
        <v>0</v>
      </c>
      <c r="AG567" s="62">
        <v>0</v>
      </c>
      <c r="AH567" s="62" t="s">
        <v>290</v>
      </c>
      <c r="AI567" s="62">
        <v>0</v>
      </c>
      <c r="AJ567" s="62" t="s">
        <v>290</v>
      </c>
      <c r="AK567" s="62" t="s">
        <v>290</v>
      </c>
      <c r="AL567" s="62">
        <v>0</v>
      </c>
      <c r="AM567" s="62">
        <v>33</v>
      </c>
      <c r="AN567" s="62">
        <v>12</v>
      </c>
      <c r="AO567" s="62">
        <v>31</v>
      </c>
      <c r="AP567" s="62">
        <v>35</v>
      </c>
      <c r="AQ567" s="62">
        <v>66</v>
      </c>
      <c r="AR567" t="b">
        <f>IFERROR(MATCH('2019'!A567, '2020'!A:A, 0) &gt;0, FALSE)</f>
        <v>1</v>
      </c>
    </row>
    <row r="568" spans="1:44">
      <c r="A568" s="60" t="s">
        <v>2973</v>
      </c>
      <c r="B568" s="60" t="s">
        <v>2974</v>
      </c>
      <c r="C568" s="60" t="s">
        <v>9886</v>
      </c>
      <c r="D568" s="60" t="s">
        <v>2977</v>
      </c>
      <c r="E568" s="60" t="s">
        <v>2839</v>
      </c>
      <c r="F568" s="60" t="s">
        <v>288</v>
      </c>
      <c r="G568" s="60" t="s">
        <v>2840</v>
      </c>
      <c r="H568" s="60" t="s">
        <v>14969</v>
      </c>
      <c r="I568" s="60" t="s">
        <v>163</v>
      </c>
      <c r="J568" s="61">
        <v>11</v>
      </c>
      <c r="K568" s="61">
        <v>40.5</v>
      </c>
      <c r="L568" s="61">
        <v>11.5</v>
      </c>
      <c r="M568" s="61">
        <v>63</v>
      </c>
      <c r="N568" s="62">
        <v>81</v>
      </c>
      <c r="O568" s="62">
        <v>54</v>
      </c>
      <c r="P568" s="62">
        <v>67</v>
      </c>
      <c r="Q568" s="62">
        <v>63</v>
      </c>
      <c r="R568" s="62">
        <v>69</v>
      </c>
      <c r="S568" s="62">
        <v>77</v>
      </c>
      <c r="T568" s="62">
        <v>84</v>
      </c>
      <c r="U568" s="62">
        <v>76</v>
      </c>
      <c r="V568" s="62">
        <v>82</v>
      </c>
      <c r="W568" s="62">
        <v>70</v>
      </c>
      <c r="X568" s="62">
        <v>0</v>
      </c>
      <c r="Y568" s="62">
        <v>0</v>
      </c>
      <c r="Z568" s="62">
        <v>0</v>
      </c>
      <c r="AA568" s="62">
        <v>0</v>
      </c>
      <c r="AB568" s="62">
        <v>0</v>
      </c>
      <c r="AC568" s="62">
        <v>0</v>
      </c>
      <c r="AD568" s="62">
        <v>0</v>
      </c>
      <c r="AE568" s="62">
        <v>0</v>
      </c>
      <c r="AF568" s="62">
        <v>0</v>
      </c>
      <c r="AG568" s="62">
        <v>0</v>
      </c>
      <c r="AH568" s="62">
        <v>52</v>
      </c>
      <c r="AI568" s="62">
        <v>0</v>
      </c>
      <c r="AJ568" s="62">
        <v>39</v>
      </c>
      <c r="AK568" s="62">
        <v>94</v>
      </c>
      <c r="AL568" s="62" t="s">
        <v>290</v>
      </c>
      <c r="AM568" s="62">
        <v>534</v>
      </c>
      <c r="AN568" s="62">
        <v>0</v>
      </c>
      <c r="AO568" s="62">
        <v>366</v>
      </c>
      <c r="AP568" s="62">
        <v>357</v>
      </c>
      <c r="AQ568" s="62">
        <v>723</v>
      </c>
      <c r="AR568" t="b">
        <f>IFERROR(MATCH('2019'!A568, '2020'!A:A, 0) &gt;0, FALSE)</f>
        <v>1</v>
      </c>
    </row>
    <row r="569" spans="1:44">
      <c r="A569" s="60" t="s">
        <v>2978</v>
      </c>
      <c r="B569" s="60" t="s">
        <v>2979</v>
      </c>
      <c r="C569" s="60" t="s">
        <v>6568</v>
      </c>
      <c r="D569" s="60" t="s">
        <v>2981</v>
      </c>
      <c r="E569" s="60" t="s">
        <v>2856</v>
      </c>
      <c r="F569" s="60" t="s">
        <v>288</v>
      </c>
      <c r="G569" s="60" t="s">
        <v>2982</v>
      </c>
      <c r="H569" s="60" t="s">
        <v>14970</v>
      </c>
      <c r="I569" s="60" t="s">
        <v>163</v>
      </c>
      <c r="J569" s="61">
        <v>1.5</v>
      </c>
      <c r="K569" s="61">
        <v>10.199999999999999</v>
      </c>
      <c r="L569" s="61">
        <v>1.2</v>
      </c>
      <c r="M569" s="61">
        <v>12.9</v>
      </c>
      <c r="N569" s="62">
        <v>26</v>
      </c>
      <c r="O569" s="62">
        <v>10</v>
      </c>
      <c r="P569" s="62">
        <v>10</v>
      </c>
      <c r="Q569" s="62" t="s">
        <v>290</v>
      </c>
      <c r="R569" s="62" t="s">
        <v>290</v>
      </c>
      <c r="S569" s="62" t="s">
        <v>290</v>
      </c>
      <c r="T569" s="62">
        <v>13</v>
      </c>
      <c r="U569" s="62" t="s">
        <v>290</v>
      </c>
      <c r="V569" s="62" t="s">
        <v>290</v>
      </c>
      <c r="W569" s="62" t="s">
        <v>290</v>
      </c>
      <c r="X569" s="62" t="s">
        <v>290</v>
      </c>
      <c r="Y569" s="62" t="s">
        <v>290</v>
      </c>
      <c r="Z569" s="62">
        <v>14</v>
      </c>
      <c r="AA569" s="62" t="s">
        <v>290</v>
      </c>
      <c r="AB569" s="62">
        <v>0</v>
      </c>
      <c r="AC569" s="62">
        <v>0</v>
      </c>
      <c r="AD569" s="62">
        <v>0</v>
      </c>
      <c r="AE569" s="62">
        <v>0</v>
      </c>
      <c r="AF569" s="62">
        <v>0</v>
      </c>
      <c r="AG569" s="62">
        <v>0</v>
      </c>
      <c r="AH569" s="62" t="s">
        <v>290</v>
      </c>
      <c r="AI569" s="62">
        <v>0</v>
      </c>
      <c r="AJ569" s="62">
        <v>33</v>
      </c>
      <c r="AK569" s="62">
        <v>10</v>
      </c>
      <c r="AL569" s="62">
        <v>0</v>
      </c>
      <c r="AM569" s="62">
        <v>68</v>
      </c>
      <c r="AN569" s="62" t="s">
        <v>290</v>
      </c>
      <c r="AO569" s="62">
        <v>70</v>
      </c>
      <c r="AP569" s="62">
        <v>57</v>
      </c>
      <c r="AQ569" s="62">
        <v>127</v>
      </c>
      <c r="AR569" t="b">
        <f>IFERROR(MATCH('2019'!A569, '2020'!A:A, 0) &gt;0, FALSE)</f>
        <v>1</v>
      </c>
    </row>
    <row r="570" spans="1:44">
      <c r="A570" s="60" t="s">
        <v>2983</v>
      </c>
      <c r="B570" s="60" t="s">
        <v>2984</v>
      </c>
      <c r="C570" s="60" t="s">
        <v>14971</v>
      </c>
      <c r="D570" s="60" t="s">
        <v>2986</v>
      </c>
      <c r="E570" s="60" t="s">
        <v>2987</v>
      </c>
      <c r="F570" s="60" t="s">
        <v>288</v>
      </c>
      <c r="G570" s="60" t="s">
        <v>2988</v>
      </c>
      <c r="H570" s="60" t="s">
        <v>14972</v>
      </c>
      <c r="I570" s="60" t="s">
        <v>163</v>
      </c>
      <c r="J570" s="61">
        <v>1</v>
      </c>
      <c r="K570" s="61">
        <v>5</v>
      </c>
      <c r="L570" s="61">
        <v>4</v>
      </c>
      <c r="M570" s="61">
        <v>10</v>
      </c>
      <c r="N570" s="62">
        <v>35</v>
      </c>
      <c r="O570" s="62" t="s">
        <v>290</v>
      </c>
      <c r="P570" s="62" t="s">
        <v>290</v>
      </c>
      <c r="Q570" s="62" t="s">
        <v>290</v>
      </c>
      <c r="R570" s="62" t="s">
        <v>290</v>
      </c>
      <c r="S570" s="62" t="s">
        <v>290</v>
      </c>
      <c r="T570" s="62" t="s">
        <v>290</v>
      </c>
      <c r="U570" s="62" t="s">
        <v>290</v>
      </c>
      <c r="V570" s="62" t="s">
        <v>290</v>
      </c>
      <c r="W570" s="62" t="s">
        <v>290</v>
      </c>
      <c r="X570" s="62">
        <v>0</v>
      </c>
      <c r="Y570" s="62">
        <v>0</v>
      </c>
      <c r="Z570" s="62">
        <v>0</v>
      </c>
      <c r="AA570" s="62">
        <v>0</v>
      </c>
      <c r="AB570" s="62">
        <v>0</v>
      </c>
      <c r="AC570" s="62">
        <v>0</v>
      </c>
      <c r="AD570" s="62">
        <v>0</v>
      </c>
      <c r="AE570" s="62" t="s">
        <v>290</v>
      </c>
      <c r="AF570" s="62" t="s">
        <v>290</v>
      </c>
      <c r="AG570" s="62">
        <v>0</v>
      </c>
      <c r="AH570" s="62">
        <v>18</v>
      </c>
      <c r="AI570" s="62">
        <v>0</v>
      </c>
      <c r="AJ570" s="62" t="s">
        <v>290</v>
      </c>
      <c r="AK570" s="62">
        <v>14</v>
      </c>
      <c r="AL570" s="62" t="s">
        <v>290</v>
      </c>
      <c r="AM570" s="62">
        <v>48</v>
      </c>
      <c r="AN570" s="62" t="s">
        <v>290</v>
      </c>
      <c r="AO570" s="62">
        <v>43</v>
      </c>
      <c r="AP570" s="62">
        <v>48</v>
      </c>
      <c r="AQ570" s="62">
        <v>91</v>
      </c>
      <c r="AR570" t="b">
        <f>IFERROR(MATCH('2019'!A570, '2020'!A:A, 0) &gt;0, FALSE)</f>
        <v>1</v>
      </c>
    </row>
    <row r="571" spans="1:44">
      <c r="A571" s="60" t="s">
        <v>2989</v>
      </c>
      <c r="B571" s="60" t="s">
        <v>484</v>
      </c>
      <c r="C571" s="60" t="s">
        <v>13685</v>
      </c>
      <c r="D571" s="60" t="s">
        <v>2992</v>
      </c>
      <c r="E571" s="60" t="s">
        <v>2801</v>
      </c>
      <c r="F571" s="60" t="s">
        <v>288</v>
      </c>
      <c r="G571" s="60" t="s">
        <v>2887</v>
      </c>
      <c r="H571" s="60" t="s">
        <v>14973</v>
      </c>
      <c r="I571" s="60" t="s">
        <v>163</v>
      </c>
      <c r="J571" s="61">
        <v>3</v>
      </c>
      <c r="K571" s="61">
        <v>35</v>
      </c>
      <c r="L571" s="61">
        <v>7</v>
      </c>
      <c r="M571" s="61">
        <v>45</v>
      </c>
      <c r="N571" s="62">
        <v>63</v>
      </c>
      <c r="O571" s="62">
        <v>27</v>
      </c>
      <c r="P571" s="62">
        <v>24</v>
      </c>
      <c r="Q571" s="62">
        <v>29</v>
      </c>
      <c r="R571" s="62">
        <v>35</v>
      </c>
      <c r="S571" s="62">
        <v>39</v>
      </c>
      <c r="T571" s="62">
        <v>47</v>
      </c>
      <c r="U571" s="62">
        <v>59</v>
      </c>
      <c r="V571" s="62">
        <v>58</v>
      </c>
      <c r="W571" s="62">
        <v>46</v>
      </c>
      <c r="X571" s="62">
        <v>0</v>
      </c>
      <c r="Y571" s="62">
        <v>0</v>
      </c>
      <c r="Z571" s="62">
        <v>0</v>
      </c>
      <c r="AA571" s="62">
        <v>0</v>
      </c>
      <c r="AB571" s="62">
        <v>0</v>
      </c>
      <c r="AC571" s="62">
        <v>0</v>
      </c>
      <c r="AD571" s="62">
        <v>0</v>
      </c>
      <c r="AE571" s="62" t="s">
        <v>290</v>
      </c>
      <c r="AF571" s="62">
        <v>23</v>
      </c>
      <c r="AG571" s="62">
        <v>0</v>
      </c>
      <c r="AH571" s="62">
        <v>88</v>
      </c>
      <c r="AI571" s="62">
        <v>0</v>
      </c>
      <c r="AJ571" s="62">
        <v>46</v>
      </c>
      <c r="AK571" s="62">
        <v>13</v>
      </c>
      <c r="AL571" s="62" t="s">
        <v>290</v>
      </c>
      <c r="AM571" s="62">
        <v>283</v>
      </c>
      <c r="AN571" s="62">
        <v>19</v>
      </c>
      <c r="AO571" s="62">
        <v>212</v>
      </c>
      <c r="AP571" s="62">
        <v>239</v>
      </c>
      <c r="AQ571" s="62">
        <v>451</v>
      </c>
      <c r="AR571" t="b">
        <f>IFERROR(MATCH('2019'!A571, '2020'!A:A, 0) &gt;0, FALSE)</f>
        <v>1</v>
      </c>
    </row>
    <row r="572" spans="1:44">
      <c r="A572" s="60" t="s">
        <v>12505</v>
      </c>
      <c r="B572" s="60" t="s">
        <v>9901</v>
      </c>
      <c r="C572" s="60" t="s">
        <v>16172</v>
      </c>
      <c r="D572" s="60" t="s">
        <v>16173</v>
      </c>
      <c r="E572" s="60" t="s">
        <v>3256</v>
      </c>
      <c r="F572" s="60" t="s">
        <v>288</v>
      </c>
      <c r="G572" s="60" t="s">
        <v>16174</v>
      </c>
      <c r="H572" s="60" t="s">
        <v>16175</v>
      </c>
      <c r="I572" s="60" t="s">
        <v>163</v>
      </c>
      <c r="J572" s="61">
        <v>2</v>
      </c>
      <c r="K572" s="61">
        <v>10</v>
      </c>
      <c r="L572" s="61">
        <v>0</v>
      </c>
      <c r="M572" s="61">
        <v>12</v>
      </c>
      <c r="N572" s="62">
        <v>39</v>
      </c>
      <c r="O572" s="62" t="s">
        <v>290</v>
      </c>
      <c r="P572" s="62">
        <v>0</v>
      </c>
      <c r="Q572" s="62">
        <v>0</v>
      </c>
      <c r="R572" s="62">
        <v>0</v>
      </c>
      <c r="S572" s="62">
        <v>0</v>
      </c>
      <c r="T572" s="62">
        <v>0</v>
      </c>
      <c r="U572" s="62">
        <v>0</v>
      </c>
      <c r="V572" s="62">
        <v>0</v>
      </c>
      <c r="W572" s="62">
        <v>0</v>
      </c>
      <c r="X572" s="62">
        <v>0</v>
      </c>
      <c r="Y572" s="62">
        <v>0</v>
      </c>
      <c r="Z572" s="62">
        <v>0</v>
      </c>
      <c r="AA572" s="62">
        <v>0</v>
      </c>
      <c r="AB572" s="62">
        <v>0</v>
      </c>
      <c r="AC572" s="62">
        <v>0</v>
      </c>
      <c r="AD572" s="62">
        <v>0</v>
      </c>
      <c r="AE572" s="62">
        <v>0</v>
      </c>
      <c r="AF572" s="62">
        <v>0</v>
      </c>
      <c r="AG572" s="62">
        <v>0</v>
      </c>
      <c r="AH572" s="62" t="s">
        <v>290</v>
      </c>
      <c r="AI572" s="62">
        <v>0</v>
      </c>
      <c r="AJ572" s="62">
        <v>24</v>
      </c>
      <c r="AK572" s="62">
        <v>0</v>
      </c>
      <c r="AL572" s="62">
        <v>0</v>
      </c>
      <c r="AM572" s="62" t="s">
        <v>290</v>
      </c>
      <c r="AN572" s="62" t="s">
        <v>290</v>
      </c>
      <c r="AO572" s="62">
        <v>20</v>
      </c>
      <c r="AP572" s="62">
        <v>21</v>
      </c>
      <c r="AQ572" s="62">
        <v>41</v>
      </c>
      <c r="AR572" t="b">
        <f>IFERROR(MATCH('2019'!A572, '2020'!A:A, 0) &gt;0, FALSE)</f>
        <v>0</v>
      </c>
    </row>
    <row r="573" spans="1:44">
      <c r="A573" s="60" t="s">
        <v>2993</v>
      </c>
      <c r="B573" s="60" t="s">
        <v>2994</v>
      </c>
      <c r="C573" s="60" t="s">
        <v>13686</v>
      </c>
      <c r="D573" s="60" t="s">
        <v>2996</v>
      </c>
      <c r="E573" s="60" t="s">
        <v>2826</v>
      </c>
      <c r="F573" s="60" t="s">
        <v>288</v>
      </c>
      <c r="G573" s="60" t="s">
        <v>2827</v>
      </c>
      <c r="H573" s="60" t="s">
        <v>16176</v>
      </c>
      <c r="I573" s="60" t="s">
        <v>163</v>
      </c>
      <c r="J573" s="61">
        <v>2</v>
      </c>
      <c r="K573" s="61">
        <v>15.4</v>
      </c>
      <c r="L573" s="61">
        <v>4.3</v>
      </c>
      <c r="M573" s="61">
        <v>21.7</v>
      </c>
      <c r="N573" s="62" t="s">
        <v>290</v>
      </c>
      <c r="O573" s="62" t="s">
        <v>290</v>
      </c>
      <c r="P573" s="62">
        <v>11</v>
      </c>
      <c r="Q573" s="62">
        <v>17</v>
      </c>
      <c r="R573" s="62">
        <v>10</v>
      </c>
      <c r="S573" s="62" t="s">
        <v>290</v>
      </c>
      <c r="T573" s="62">
        <v>15</v>
      </c>
      <c r="U573" s="62">
        <v>12</v>
      </c>
      <c r="V573" s="62" t="s">
        <v>290</v>
      </c>
      <c r="W573" s="62" t="s">
        <v>290</v>
      </c>
      <c r="X573" s="62" t="s">
        <v>290</v>
      </c>
      <c r="Y573" s="62" t="s">
        <v>290</v>
      </c>
      <c r="Z573" s="62" t="s">
        <v>290</v>
      </c>
      <c r="AA573" s="62" t="s">
        <v>290</v>
      </c>
      <c r="AB573" s="62">
        <v>0</v>
      </c>
      <c r="AC573" s="62">
        <v>0</v>
      </c>
      <c r="AD573" s="62">
        <v>0</v>
      </c>
      <c r="AE573" s="62">
        <v>0</v>
      </c>
      <c r="AF573" s="62">
        <v>0</v>
      </c>
      <c r="AG573" s="62">
        <v>0</v>
      </c>
      <c r="AH573" s="62" t="s">
        <v>290</v>
      </c>
      <c r="AI573" s="62">
        <v>0</v>
      </c>
      <c r="AJ573" s="62" t="s">
        <v>290</v>
      </c>
      <c r="AK573" s="62" t="s">
        <v>290</v>
      </c>
      <c r="AL573" s="62">
        <v>0</v>
      </c>
      <c r="AM573" s="62">
        <v>83</v>
      </c>
      <c r="AN573" s="62">
        <v>24</v>
      </c>
      <c r="AO573" s="62">
        <v>62</v>
      </c>
      <c r="AP573" s="62">
        <v>55</v>
      </c>
      <c r="AQ573" s="62">
        <v>117</v>
      </c>
      <c r="AR573" t="b">
        <f>IFERROR(MATCH('2019'!A573, '2020'!A:A, 0) &gt;0, FALSE)</f>
        <v>1</v>
      </c>
    </row>
    <row r="574" spans="1:44">
      <c r="A574" s="60" t="s">
        <v>14974</v>
      </c>
      <c r="B574" s="60" t="s">
        <v>9917</v>
      </c>
      <c r="C574" s="60" t="s">
        <v>9919</v>
      </c>
      <c r="D574" s="60" t="s">
        <v>9920</v>
      </c>
      <c r="E574" s="60" t="s">
        <v>2801</v>
      </c>
      <c r="F574" s="60" t="s">
        <v>288</v>
      </c>
      <c r="G574" s="60" t="s">
        <v>3035</v>
      </c>
      <c r="H574" s="60" t="s">
        <v>14976</v>
      </c>
      <c r="I574" s="60" t="s">
        <v>163</v>
      </c>
      <c r="J574" s="61">
        <v>0</v>
      </c>
      <c r="K574" s="61">
        <v>2.5</v>
      </c>
      <c r="L574" s="61">
        <v>0</v>
      </c>
      <c r="M574" s="61">
        <v>2.5</v>
      </c>
      <c r="N574" s="62">
        <v>16</v>
      </c>
      <c r="O574" s="62" t="s">
        <v>290</v>
      </c>
      <c r="P574" s="62">
        <v>0</v>
      </c>
      <c r="Q574" s="62">
        <v>0</v>
      </c>
      <c r="R574" s="62">
        <v>0</v>
      </c>
      <c r="S574" s="62">
        <v>0</v>
      </c>
      <c r="T574" s="62">
        <v>0</v>
      </c>
      <c r="U574" s="62">
        <v>0</v>
      </c>
      <c r="V574" s="62">
        <v>0</v>
      </c>
      <c r="W574" s="62">
        <v>0</v>
      </c>
      <c r="X574" s="62">
        <v>0</v>
      </c>
      <c r="Y574" s="62">
        <v>0</v>
      </c>
      <c r="Z574" s="62">
        <v>0</v>
      </c>
      <c r="AA574" s="62">
        <v>0</v>
      </c>
      <c r="AB574" s="62">
        <v>0</v>
      </c>
      <c r="AC574" s="62">
        <v>0</v>
      </c>
      <c r="AD574" s="62">
        <v>0</v>
      </c>
      <c r="AE574" s="62">
        <v>0</v>
      </c>
      <c r="AF574" s="62">
        <v>0</v>
      </c>
      <c r="AG574" s="62">
        <v>0</v>
      </c>
      <c r="AH574" s="62">
        <v>0</v>
      </c>
      <c r="AI574" s="62">
        <v>0</v>
      </c>
      <c r="AJ574" s="62">
        <v>22</v>
      </c>
      <c r="AK574" s="62">
        <v>0</v>
      </c>
      <c r="AL574" s="62">
        <v>0</v>
      </c>
      <c r="AM574" s="62" t="s">
        <v>290</v>
      </c>
      <c r="AN574" s="62">
        <v>0</v>
      </c>
      <c r="AO574" s="62">
        <v>12</v>
      </c>
      <c r="AP574" s="62">
        <v>11</v>
      </c>
      <c r="AQ574" s="62">
        <v>23</v>
      </c>
      <c r="AR574" t="b">
        <f>IFERROR(MATCH('2019'!A574, '2020'!A:A, 0) &gt;0, FALSE)</f>
        <v>1</v>
      </c>
    </row>
    <row r="575" spans="1:44">
      <c r="A575" s="60" t="s">
        <v>2997</v>
      </c>
      <c r="B575" s="60" t="s">
        <v>2998</v>
      </c>
      <c r="C575" s="60" t="s">
        <v>13687</v>
      </c>
      <c r="D575" s="60" t="s">
        <v>3001</v>
      </c>
      <c r="E575" s="60" t="s">
        <v>2826</v>
      </c>
      <c r="F575" s="60" t="s">
        <v>288</v>
      </c>
      <c r="G575" s="60" t="s">
        <v>2827</v>
      </c>
      <c r="H575" s="60" t="s">
        <v>14977</v>
      </c>
      <c r="I575" s="60" t="s">
        <v>163</v>
      </c>
      <c r="J575" s="61">
        <v>2.5</v>
      </c>
      <c r="K575" s="61">
        <v>7.5</v>
      </c>
      <c r="L575" s="61">
        <v>2</v>
      </c>
      <c r="M575" s="61">
        <v>12</v>
      </c>
      <c r="N575" s="62">
        <v>23</v>
      </c>
      <c r="O575" s="62" t="s">
        <v>290</v>
      </c>
      <c r="P575" s="62" t="s">
        <v>290</v>
      </c>
      <c r="Q575" s="62" t="s">
        <v>290</v>
      </c>
      <c r="R575" s="62" t="s">
        <v>290</v>
      </c>
      <c r="S575" s="62" t="s">
        <v>290</v>
      </c>
      <c r="T575" s="62" t="s">
        <v>290</v>
      </c>
      <c r="U575" s="62">
        <v>0</v>
      </c>
      <c r="V575" s="62">
        <v>0</v>
      </c>
      <c r="W575" s="62">
        <v>0</v>
      </c>
      <c r="X575" s="62">
        <v>0</v>
      </c>
      <c r="Y575" s="62">
        <v>0</v>
      </c>
      <c r="Z575" s="62">
        <v>0</v>
      </c>
      <c r="AA575" s="62">
        <v>0</v>
      </c>
      <c r="AB575" s="62">
        <v>0</v>
      </c>
      <c r="AC575" s="62">
        <v>0</v>
      </c>
      <c r="AD575" s="62">
        <v>0</v>
      </c>
      <c r="AE575" s="62">
        <v>0</v>
      </c>
      <c r="AF575" s="62">
        <v>0</v>
      </c>
      <c r="AG575" s="62">
        <v>0</v>
      </c>
      <c r="AH575" s="62" t="s">
        <v>290</v>
      </c>
      <c r="AI575" s="62">
        <v>0</v>
      </c>
      <c r="AJ575" s="62" t="s">
        <v>290</v>
      </c>
      <c r="AK575" s="62">
        <v>0</v>
      </c>
      <c r="AL575" s="62">
        <v>0</v>
      </c>
      <c r="AM575" s="62">
        <v>40</v>
      </c>
      <c r="AN575" s="62">
        <v>14</v>
      </c>
      <c r="AO575" s="62">
        <v>27</v>
      </c>
      <c r="AP575" s="62">
        <v>33</v>
      </c>
      <c r="AQ575" s="62">
        <v>60</v>
      </c>
      <c r="AR575" t="b">
        <f>IFERROR(MATCH('2019'!A575, '2020'!A:A, 0) &gt;0, FALSE)</f>
        <v>1</v>
      </c>
    </row>
    <row r="576" spans="1:44">
      <c r="A576" s="60" t="s">
        <v>3002</v>
      </c>
      <c r="B576" s="60" t="s">
        <v>3003</v>
      </c>
      <c r="C576" s="60" t="s">
        <v>14978</v>
      </c>
      <c r="D576" s="60" t="s">
        <v>3006</v>
      </c>
      <c r="E576" s="60" t="s">
        <v>2801</v>
      </c>
      <c r="F576" s="60" t="s">
        <v>288</v>
      </c>
      <c r="G576" s="60" t="s">
        <v>2887</v>
      </c>
      <c r="H576" s="60" t="s">
        <v>14979</v>
      </c>
      <c r="I576" s="60" t="s">
        <v>163</v>
      </c>
      <c r="J576" s="61">
        <v>1.5</v>
      </c>
      <c r="K576" s="61">
        <v>7.3</v>
      </c>
      <c r="L576" s="61">
        <v>0</v>
      </c>
      <c r="M576" s="61">
        <v>8.8000000000000007</v>
      </c>
      <c r="N576" s="62">
        <v>43</v>
      </c>
      <c r="O576" s="62">
        <v>18</v>
      </c>
      <c r="P576" s="62">
        <v>0</v>
      </c>
      <c r="Q576" s="62">
        <v>0</v>
      </c>
      <c r="R576" s="62">
        <v>0</v>
      </c>
      <c r="S576" s="62">
        <v>0</v>
      </c>
      <c r="T576" s="62">
        <v>0</v>
      </c>
      <c r="U576" s="62">
        <v>0</v>
      </c>
      <c r="V576" s="62">
        <v>0</v>
      </c>
      <c r="W576" s="62">
        <v>0</v>
      </c>
      <c r="X576" s="62">
        <v>0</v>
      </c>
      <c r="Y576" s="62">
        <v>0</v>
      </c>
      <c r="Z576" s="62">
        <v>0</v>
      </c>
      <c r="AA576" s="62">
        <v>0</v>
      </c>
      <c r="AB576" s="62">
        <v>0</v>
      </c>
      <c r="AC576" s="62">
        <v>0</v>
      </c>
      <c r="AD576" s="62">
        <v>0</v>
      </c>
      <c r="AE576" s="62">
        <v>0</v>
      </c>
      <c r="AF576" s="62">
        <v>0</v>
      </c>
      <c r="AG576" s="62">
        <v>0</v>
      </c>
      <c r="AH576" s="62">
        <v>0</v>
      </c>
      <c r="AI576" s="62">
        <v>0</v>
      </c>
      <c r="AJ576" s="62">
        <v>58</v>
      </c>
      <c r="AK576" s="62">
        <v>0</v>
      </c>
      <c r="AL576" s="62">
        <v>0</v>
      </c>
      <c r="AM576" s="62" t="s">
        <v>290</v>
      </c>
      <c r="AN576" s="62" t="s">
        <v>290</v>
      </c>
      <c r="AO576" s="62">
        <v>33</v>
      </c>
      <c r="AP576" s="62">
        <v>28</v>
      </c>
      <c r="AQ576" s="62">
        <v>61</v>
      </c>
      <c r="AR576" t="b">
        <f>IFERROR(MATCH('2019'!A576, '2020'!A:A, 0) &gt;0, FALSE)</f>
        <v>1</v>
      </c>
    </row>
    <row r="577" spans="1:44">
      <c r="A577" s="60" t="s">
        <v>3007</v>
      </c>
      <c r="B577" s="60" t="s">
        <v>3008</v>
      </c>
      <c r="C577" s="60" t="s">
        <v>14980</v>
      </c>
      <c r="D577" s="60" t="s">
        <v>3011</v>
      </c>
      <c r="E577" s="60" t="s">
        <v>2892</v>
      </c>
      <c r="F577" s="60" t="s">
        <v>288</v>
      </c>
      <c r="G577" s="60" t="s">
        <v>2893</v>
      </c>
      <c r="H577" s="60" t="s">
        <v>14981</v>
      </c>
      <c r="I577" s="60" t="s">
        <v>163</v>
      </c>
      <c r="J577" s="61">
        <v>1</v>
      </c>
      <c r="K577" s="61">
        <v>4</v>
      </c>
      <c r="L577" s="61">
        <v>0</v>
      </c>
      <c r="M577" s="61">
        <v>5</v>
      </c>
      <c r="N577" s="62">
        <v>56</v>
      </c>
      <c r="O577" s="62">
        <v>15</v>
      </c>
      <c r="P577" s="62">
        <v>0</v>
      </c>
      <c r="Q577" s="62">
        <v>0</v>
      </c>
      <c r="R577" s="62">
        <v>0</v>
      </c>
      <c r="S577" s="62">
        <v>0</v>
      </c>
      <c r="T577" s="62">
        <v>0</v>
      </c>
      <c r="U577" s="62">
        <v>0</v>
      </c>
      <c r="V577" s="62">
        <v>0</v>
      </c>
      <c r="W577" s="62">
        <v>0</v>
      </c>
      <c r="X577" s="62">
        <v>0</v>
      </c>
      <c r="Y577" s="62">
        <v>0</v>
      </c>
      <c r="Z577" s="62">
        <v>0</v>
      </c>
      <c r="AA577" s="62">
        <v>0</v>
      </c>
      <c r="AB577" s="62">
        <v>0</v>
      </c>
      <c r="AC577" s="62">
        <v>0</v>
      </c>
      <c r="AD577" s="62">
        <v>0</v>
      </c>
      <c r="AE577" s="62">
        <v>0</v>
      </c>
      <c r="AF577" s="62">
        <v>0</v>
      </c>
      <c r="AG577" s="62">
        <v>0</v>
      </c>
      <c r="AH577" s="62" t="s">
        <v>290</v>
      </c>
      <c r="AI577" s="62">
        <v>0</v>
      </c>
      <c r="AJ577" s="62" t="s">
        <v>290</v>
      </c>
      <c r="AK577" s="62">
        <v>0</v>
      </c>
      <c r="AL577" s="62">
        <v>0</v>
      </c>
      <c r="AM577" s="62">
        <v>66</v>
      </c>
      <c r="AN577" s="62" t="s">
        <v>290</v>
      </c>
      <c r="AO577" s="62">
        <v>35</v>
      </c>
      <c r="AP577" s="62">
        <v>36</v>
      </c>
      <c r="AQ577" s="62">
        <v>71</v>
      </c>
      <c r="AR577" t="b">
        <f>IFERROR(MATCH('2019'!A577, '2020'!A:A, 0) &gt;0, FALSE)</f>
        <v>1</v>
      </c>
    </row>
    <row r="578" spans="1:44">
      <c r="A578" s="60" t="s">
        <v>3012</v>
      </c>
      <c r="B578" s="60" t="s">
        <v>3013</v>
      </c>
      <c r="C578" s="60" t="s">
        <v>16177</v>
      </c>
      <c r="D578" s="60" t="s">
        <v>16178</v>
      </c>
      <c r="E578" s="60" t="s">
        <v>2851</v>
      </c>
      <c r="F578" s="60" t="s">
        <v>288</v>
      </c>
      <c r="G578" s="60" t="s">
        <v>2852</v>
      </c>
      <c r="H578" s="60" t="s">
        <v>14982</v>
      </c>
      <c r="I578" s="60" t="s">
        <v>163</v>
      </c>
      <c r="J578" s="61">
        <v>4</v>
      </c>
      <c r="K578" s="61">
        <v>10.199999999999999</v>
      </c>
      <c r="L578" s="61">
        <v>0.5</v>
      </c>
      <c r="M578" s="61">
        <v>14.7</v>
      </c>
      <c r="N578" s="62">
        <v>0</v>
      </c>
      <c r="O578" s="62">
        <v>0</v>
      </c>
      <c r="P578" s="62">
        <v>0</v>
      </c>
      <c r="Q578" s="62">
        <v>0</v>
      </c>
      <c r="R578" s="62">
        <v>0</v>
      </c>
      <c r="S578" s="62">
        <v>0</v>
      </c>
      <c r="T578" s="62">
        <v>0</v>
      </c>
      <c r="U578" s="62">
        <v>0</v>
      </c>
      <c r="V578" s="62">
        <v>0</v>
      </c>
      <c r="W578" s="62">
        <v>0</v>
      </c>
      <c r="X578" s="62">
        <v>22</v>
      </c>
      <c r="Y578" s="62">
        <v>19</v>
      </c>
      <c r="Z578" s="62">
        <v>20</v>
      </c>
      <c r="AA578" s="62">
        <v>19</v>
      </c>
      <c r="AB578" s="62">
        <v>0</v>
      </c>
      <c r="AC578" s="62">
        <v>0</v>
      </c>
      <c r="AD578" s="62">
        <v>0</v>
      </c>
      <c r="AE578" s="62">
        <v>0</v>
      </c>
      <c r="AF578" s="62">
        <v>0</v>
      </c>
      <c r="AG578" s="62" t="s">
        <v>290</v>
      </c>
      <c r="AH578" s="62">
        <v>11</v>
      </c>
      <c r="AI578" s="62">
        <v>0</v>
      </c>
      <c r="AJ578" s="62">
        <v>0</v>
      </c>
      <c r="AK578" s="62">
        <v>0</v>
      </c>
      <c r="AL578" s="62">
        <v>0</v>
      </c>
      <c r="AM578" s="62">
        <v>63</v>
      </c>
      <c r="AN578" s="62" t="s">
        <v>290</v>
      </c>
      <c r="AO578" s="62">
        <v>47</v>
      </c>
      <c r="AP578" s="62">
        <v>35</v>
      </c>
      <c r="AQ578" s="62">
        <v>82</v>
      </c>
      <c r="AR578" t="b">
        <f>IFERROR(MATCH('2019'!A578, '2020'!A:A, 0) &gt;0, FALSE)</f>
        <v>1</v>
      </c>
    </row>
    <row r="579" spans="1:44">
      <c r="A579" s="60" t="s">
        <v>13697</v>
      </c>
      <c r="B579" s="60" t="s">
        <v>13698</v>
      </c>
      <c r="C579" s="60" t="s">
        <v>13699</v>
      </c>
      <c r="D579" s="60" t="s">
        <v>13700</v>
      </c>
      <c r="E579" s="60" t="s">
        <v>2892</v>
      </c>
      <c r="F579" s="60" t="s">
        <v>288</v>
      </c>
      <c r="G579" s="60" t="s">
        <v>2893</v>
      </c>
      <c r="H579" s="60" t="s">
        <v>14983</v>
      </c>
      <c r="I579" s="60" t="s">
        <v>163</v>
      </c>
      <c r="J579" s="61">
        <v>0.5</v>
      </c>
      <c r="K579" s="61">
        <v>2.5</v>
      </c>
      <c r="L579" s="61">
        <v>0</v>
      </c>
      <c r="M579" s="61">
        <v>3</v>
      </c>
      <c r="N579" s="62" t="s">
        <v>290</v>
      </c>
      <c r="O579" s="62" t="s">
        <v>290</v>
      </c>
      <c r="P579" s="62" t="s">
        <v>290</v>
      </c>
      <c r="Q579" s="62" t="s">
        <v>290</v>
      </c>
      <c r="R579" s="62" t="s">
        <v>290</v>
      </c>
      <c r="S579" s="62" t="s">
        <v>290</v>
      </c>
      <c r="T579" s="62">
        <v>0</v>
      </c>
      <c r="U579" s="62">
        <v>0</v>
      </c>
      <c r="V579" s="62">
        <v>0</v>
      </c>
      <c r="W579" s="62">
        <v>0</v>
      </c>
      <c r="X579" s="62">
        <v>0</v>
      </c>
      <c r="Y579" s="62">
        <v>0</v>
      </c>
      <c r="Z579" s="62">
        <v>0</v>
      </c>
      <c r="AA579" s="62">
        <v>0</v>
      </c>
      <c r="AB579" s="62">
        <v>0</v>
      </c>
      <c r="AC579" s="62">
        <v>0</v>
      </c>
      <c r="AD579" s="62">
        <v>0</v>
      </c>
      <c r="AE579" s="62">
        <v>0</v>
      </c>
      <c r="AF579" s="62">
        <v>0</v>
      </c>
      <c r="AG579" s="62">
        <v>0</v>
      </c>
      <c r="AH579" s="62">
        <v>0</v>
      </c>
      <c r="AI579" s="62">
        <v>0</v>
      </c>
      <c r="AJ579" s="62">
        <v>14</v>
      </c>
      <c r="AK579" s="62">
        <v>0</v>
      </c>
      <c r="AL579" s="62">
        <v>0</v>
      </c>
      <c r="AM579" s="62">
        <v>0</v>
      </c>
      <c r="AN579" s="62">
        <v>0</v>
      </c>
      <c r="AO579" s="62" t="s">
        <v>290</v>
      </c>
      <c r="AP579" s="62" t="s">
        <v>290</v>
      </c>
      <c r="AQ579" s="62">
        <v>14</v>
      </c>
      <c r="AR579" t="b">
        <f>IFERROR(MATCH('2019'!A579, '2020'!A:A, 0) &gt;0, FALSE)</f>
        <v>0</v>
      </c>
    </row>
    <row r="580" spans="1:44">
      <c r="A580" s="60" t="s">
        <v>3016</v>
      </c>
      <c r="B580" s="60" t="s">
        <v>3017</v>
      </c>
      <c r="C580" s="60" t="s">
        <v>6601</v>
      </c>
      <c r="D580" s="60" t="s">
        <v>3020</v>
      </c>
      <c r="E580" s="60" t="s">
        <v>2826</v>
      </c>
      <c r="F580" s="60" t="s">
        <v>288</v>
      </c>
      <c r="G580" s="60" t="s">
        <v>3021</v>
      </c>
      <c r="H580" s="60" t="s">
        <v>16179</v>
      </c>
      <c r="I580" s="60" t="s">
        <v>163</v>
      </c>
      <c r="J580" s="61">
        <v>2</v>
      </c>
      <c r="K580" s="61">
        <v>12</v>
      </c>
      <c r="L580" s="61">
        <v>0</v>
      </c>
      <c r="M580" s="61">
        <v>14</v>
      </c>
      <c r="N580" s="62">
        <v>15</v>
      </c>
      <c r="O580" s="62">
        <v>14</v>
      </c>
      <c r="P580" s="62">
        <v>15</v>
      </c>
      <c r="Q580" s="62">
        <v>11</v>
      </c>
      <c r="R580" s="62" t="s">
        <v>290</v>
      </c>
      <c r="S580" s="62" t="s">
        <v>290</v>
      </c>
      <c r="T580" s="62" t="s">
        <v>290</v>
      </c>
      <c r="U580" s="62">
        <v>10</v>
      </c>
      <c r="V580" s="62">
        <v>0</v>
      </c>
      <c r="W580" s="62">
        <v>0</v>
      </c>
      <c r="X580" s="62">
        <v>0</v>
      </c>
      <c r="Y580" s="62">
        <v>0</v>
      </c>
      <c r="Z580" s="62">
        <v>0</v>
      </c>
      <c r="AA580" s="62">
        <v>0</v>
      </c>
      <c r="AB580" s="62">
        <v>0</v>
      </c>
      <c r="AC580" s="62">
        <v>0</v>
      </c>
      <c r="AD580" s="62">
        <v>0</v>
      </c>
      <c r="AE580" s="62">
        <v>0</v>
      </c>
      <c r="AF580" s="62">
        <v>0</v>
      </c>
      <c r="AG580" s="62">
        <v>0</v>
      </c>
      <c r="AH580" s="62">
        <v>0</v>
      </c>
      <c r="AI580" s="62">
        <v>0</v>
      </c>
      <c r="AJ580" s="62">
        <v>62</v>
      </c>
      <c r="AK580" s="62">
        <v>0</v>
      </c>
      <c r="AL580" s="62">
        <v>0</v>
      </c>
      <c r="AM580" s="62">
        <v>18</v>
      </c>
      <c r="AN580" s="62" t="s">
        <v>290</v>
      </c>
      <c r="AO580" s="62">
        <v>53</v>
      </c>
      <c r="AP580" s="62">
        <v>30</v>
      </c>
      <c r="AQ580" s="62">
        <v>83</v>
      </c>
      <c r="AR580" t="b">
        <f>IFERROR(MATCH('2019'!A580, '2020'!A:A, 0) &gt;0, FALSE)</f>
        <v>1</v>
      </c>
    </row>
    <row r="581" spans="1:44">
      <c r="A581" s="60" t="s">
        <v>3025</v>
      </c>
      <c r="B581" s="60" t="s">
        <v>3026</v>
      </c>
      <c r="C581" s="60" t="s">
        <v>6609</v>
      </c>
      <c r="D581" s="60" t="s">
        <v>3029</v>
      </c>
      <c r="E581" s="60" t="s">
        <v>3030</v>
      </c>
      <c r="F581" s="60" t="s">
        <v>288</v>
      </c>
      <c r="G581" s="60" t="s">
        <v>3031</v>
      </c>
      <c r="H581" s="60" t="s">
        <v>16180</v>
      </c>
      <c r="I581" s="60" t="s">
        <v>163</v>
      </c>
      <c r="J581" s="61">
        <v>3</v>
      </c>
      <c r="K581" s="61">
        <v>20</v>
      </c>
      <c r="L581" s="61">
        <v>2</v>
      </c>
      <c r="M581" s="61">
        <v>25</v>
      </c>
      <c r="N581" s="62">
        <v>49</v>
      </c>
      <c r="O581" s="62">
        <v>20</v>
      </c>
      <c r="P581" s="62">
        <v>13</v>
      </c>
      <c r="Q581" s="62">
        <v>22</v>
      </c>
      <c r="R581" s="62">
        <v>15</v>
      </c>
      <c r="S581" s="62" t="s">
        <v>290</v>
      </c>
      <c r="T581" s="62">
        <v>12</v>
      </c>
      <c r="U581" s="62" t="s">
        <v>290</v>
      </c>
      <c r="V581" s="62">
        <v>12</v>
      </c>
      <c r="W581" s="62">
        <v>10</v>
      </c>
      <c r="X581" s="62">
        <v>0</v>
      </c>
      <c r="Y581" s="62">
        <v>0</v>
      </c>
      <c r="Z581" s="62">
        <v>0</v>
      </c>
      <c r="AA581" s="62">
        <v>0</v>
      </c>
      <c r="AB581" s="62">
        <v>0</v>
      </c>
      <c r="AC581" s="62">
        <v>0</v>
      </c>
      <c r="AD581" s="62">
        <v>0</v>
      </c>
      <c r="AE581" s="62">
        <v>0</v>
      </c>
      <c r="AF581" s="62">
        <v>0</v>
      </c>
      <c r="AG581" s="62">
        <v>0</v>
      </c>
      <c r="AH581" s="62">
        <v>0</v>
      </c>
      <c r="AI581" s="62">
        <v>0</v>
      </c>
      <c r="AJ581" s="62">
        <v>145</v>
      </c>
      <c r="AK581" s="62">
        <v>0</v>
      </c>
      <c r="AL581" s="62" t="s">
        <v>290</v>
      </c>
      <c r="AM581" s="62">
        <v>16</v>
      </c>
      <c r="AN581" s="62" t="s">
        <v>290</v>
      </c>
      <c r="AO581" s="62">
        <v>83</v>
      </c>
      <c r="AP581" s="62">
        <v>85</v>
      </c>
      <c r="AQ581" s="62">
        <v>168</v>
      </c>
      <c r="AR581" t="b">
        <f>IFERROR(MATCH('2019'!A581, '2020'!A:A, 0) &gt;0, FALSE)</f>
        <v>1</v>
      </c>
    </row>
    <row r="582" spans="1:44">
      <c r="A582" s="60" t="s">
        <v>12509</v>
      </c>
      <c r="B582" s="60" t="s">
        <v>9935</v>
      </c>
      <c r="C582" s="60" t="s">
        <v>9937</v>
      </c>
      <c r="D582" s="60" t="s">
        <v>12510</v>
      </c>
      <c r="E582" s="60" t="s">
        <v>2851</v>
      </c>
      <c r="F582" s="60" t="s">
        <v>288</v>
      </c>
      <c r="G582" s="60" t="s">
        <v>2852</v>
      </c>
      <c r="H582" s="60" t="s">
        <v>14991</v>
      </c>
      <c r="I582" s="60" t="s">
        <v>163</v>
      </c>
      <c r="J582" s="61">
        <v>2.5</v>
      </c>
      <c r="K582" s="61">
        <v>4</v>
      </c>
      <c r="L582" s="61">
        <v>3.5</v>
      </c>
      <c r="M582" s="61">
        <v>10</v>
      </c>
      <c r="N582" s="62">
        <v>53</v>
      </c>
      <c r="O582" s="62">
        <v>10</v>
      </c>
      <c r="P582" s="62">
        <v>0</v>
      </c>
      <c r="Q582" s="62">
        <v>0</v>
      </c>
      <c r="R582" s="62">
        <v>0</v>
      </c>
      <c r="S582" s="62">
        <v>0</v>
      </c>
      <c r="T582" s="62">
        <v>0</v>
      </c>
      <c r="U582" s="62">
        <v>0</v>
      </c>
      <c r="V582" s="62">
        <v>0</v>
      </c>
      <c r="W582" s="62">
        <v>0</v>
      </c>
      <c r="X582" s="62">
        <v>0</v>
      </c>
      <c r="Y582" s="62">
        <v>0</v>
      </c>
      <c r="Z582" s="62">
        <v>0</v>
      </c>
      <c r="AA582" s="62">
        <v>0</v>
      </c>
      <c r="AB582" s="62">
        <v>0</v>
      </c>
      <c r="AC582" s="62">
        <v>0</v>
      </c>
      <c r="AD582" s="62">
        <v>0</v>
      </c>
      <c r="AE582" s="62">
        <v>0</v>
      </c>
      <c r="AF582" s="62">
        <v>0</v>
      </c>
      <c r="AG582" s="62">
        <v>0</v>
      </c>
      <c r="AH582" s="62">
        <v>0</v>
      </c>
      <c r="AI582" s="62">
        <v>0</v>
      </c>
      <c r="AJ582" s="62">
        <v>25</v>
      </c>
      <c r="AK582" s="62">
        <v>0</v>
      </c>
      <c r="AL582" s="62">
        <v>0</v>
      </c>
      <c r="AM582" s="62">
        <v>37</v>
      </c>
      <c r="AN582" s="62" t="s">
        <v>290</v>
      </c>
      <c r="AO582" s="62">
        <v>25</v>
      </c>
      <c r="AP582" s="62">
        <v>38</v>
      </c>
      <c r="AQ582" s="62">
        <v>63</v>
      </c>
      <c r="AR582" t="b">
        <f>IFERROR(MATCH('2019'!A582, '2020'!A:A, 0) &gt;0, FALSE)</f>
        <v>1</v>
      </c>
    </row>
    <row r="583" spans="1:44">
      <c r="A583" s="60" t="s">
        <v>3036</v>
      </c>
      <c r="B583" s="60" t="s">
        <v>3037</v>
      </c>
      <c r="C583" s="60" t="s">
        <v>9942</v>
      </c>
      <c r="D583" s="60" t="s">
        <v>3039</v>
      </c>
      <c r="E583" s="60" t="s">
        <v>2801</v>
      </c>
      <c r="F583" s="60" t="s">
        <v>288</v>
      </c>
      <c r="G583" s="60" t="s">
        <v>3040</v>
      </c>
      <c r="H583" s="60" t="s">
        <v>14992</v>
      </c>
      <c r="I583" s="60" t="s">
        <v>204</v>
      </c>
      <c r="J583" s="61">
        <v>2.5</v>
      </c>
      <c r="K583" s="61">
        <v>15.5</v>
      </c>
      <c r="L583" s="61">
        <v>0</v>
      </c>
      <c r="M583" s="61">
        <v>18</v>
      </c>
      <c r="N583" s="62" t="s">
        <v>290</v>
      </c>
      <c r="O583" s="62">
        <v>17</v>
      </c>
      <c r="P583" s="62">
        <v>13</v>
      </c>
      <c r="Q583" s="62">
        <v>12</v>
      </c>
      <c r="R583" s="62">
        <v>17</v>
      </c>
      <c r="S583" s="62">
        <v>24</v>
      </c>
      <c r="T583" s="62">
        <v>26</v>
      </c>
      <c r="U583" s="62">
        <v>19</v>
      </c>
      <c r="V583" s="62">
        <v>19</v>
      </c>
      <c r="W583" s="62">
        <v>20</v>
      </c>
      <c r="X583" s="62">
        <v>0</v>
      </c>
      <c r="Y583" s="62">
        <v>0</v>
      </c>
      <c r="Z583" s="62">
        <v>0</v>
      </c>
      <c r="AA583" s="62">
        <v>0</v>
      </c>
      <c r="AB583" s="62">
        <v>0</v>
      </c>
      <c r="AC583" s="62">
        <v>0</v>
      </c>
      <c r="AD583" s="62">
        <v>0</v>
      </c>
      <c r="AE583" s="62">
        <v>0</v>
      </c>
      <c r="AF583" s="62">
        <v>0</v>
      </c>
      <c r="AG583" s="62">
        <v>0</v>
      </c>
      <c r="AH583" s="62">
        <v>12</v>
      </c>
      <c r="AI583" s="62">
        <v>0</v>
      </c>
      <c r="AJ583" s="62">
        <v>10</v>
      </c>
      <c r="AK583" s="62">
        <v>55</v>
      </c>
      <c r="AL583" s="62">
        <v>0</v>
      </c>
      <c r="AM583" s="62">
        <v>88</v>
      </c>
      <c r="AN583" s="62" t="s">
        <v>290</v>
      </c>
      <c r="AO583" s="62">
        <v>88</v>
      </c>
      <c r="AP583" s="62">
        <v>85</v>
      </c>
      <c r="AQ583" s="62">
        <v>173</v>
      </c>
      <c r="AR583" t="b">
        <f>IFERROR(MATCH('2019'!A583, '2020'!A:A, 0) &gt;0, FALSE)</f>
        <v>1</v>
      </c>
    </row>
    <row r="584" spans="1:44">
      <c r="A584" s="60" t="s">
        <v>3046</v>
      </c>
      <c r="B584" s="60" t="s">
        <v>3047</v>
      </c>
      <c r="C584" s="60" t="s">
        <v>14994</v>
      </c>
      <c r="D584" s="60" t="s">
        <v>3049</v>
      </c>
      <c r="E584" s="60" t="s">
        <v>2856</v>
      </c>
      <c r="F584" s="60" t="s">
        <v>288</v>
      </c>
      <c r="G584" s="60" t="s">
        <v>2857</v>
      </c>
      <c r="H584" s="60" t="s">
        <v>14995</v>
      </c>
      <c r="I584" s="60" t="s">
        <v>163</v>
      </c>
      <c r="J584" s="61">
        <v>0</v>
      </c>
      <c r="K584" s="61">
        <v>3</v>
      </c>
      <c r="L584" s="61">
        <v>0</v>
      </c>
      <c r="M584" s="61">
        <v>3</v>
      </c>
      <c r="N584" s="62">
        <v>0</v>
      </c>
      <c r="O584" s="62" t="s">
        <v>290</v>
      </c>
      <c r="P584" s="62" t="s">
        <v>290</v>
      </c>
      <c r="Q584" s="62" t="s">
        <v>290</v>
      </c>
      <c r="R584" s="62">
        <v>0</v>
      </c>
      <c r="S584" s="62" t="s">
        <v>290</v>
      </c>
      <c r="T584" s="62" t="s">
        <v>290</v>
      </c>
      <c r="U584" s="62" t="s">
        <v>290</v>
      </c>
      <c r="V584" s="62" t="s">
        <v>290</v>
      </c>
      <c r="W584" s="62" t="s">
        <v>290</v>
      </c>
      <c r="X584" s="62">
        <v>0</v>
      </c>
      <c r="Y584" s="62">
        <v>0</v>
      </c>
      <c r="Z584" s="62">
        <v>0</v>
      </c>
      <c r="AA584" s="62">
        <v>0</v>
      </c>
      <c r="AB584" s="62">
        <v>0</v>
      </c>
      <c r="AC584" s="62">
        <v>0</v>
      </c>
      <c r="AD584" s="62">
        <v>0</v>
      </c>
      <c r="AE584" s="62">
        <v>0</v>
      </c>
      <c r="AF584" s="62">
        <v>0</v>
      </c>
      <c r="AG584" s="62">
        <v>0</v>
      </c>
      <c r="AH584" s="62">
        <v>12</v>
      </c>
      <c r="AI584" s="62">
        <v>0</v>
      </c>
      <c r="AJ584" s="62" t="s">
        <v>290</v>
      </c>
      <c r="AK584" s="62" t="s">
        <v>290</v>
      </c>
      <c r="AL584" s="62">
        <v>0</v>
      </c>
      <c r="AM584" s="62">
        <v>14</v>
      </c>
      <c r="AN584" s="62">
        <v>0</v>
      </c>
      <c r="AO584" s="62">
        <v>15</v>
      </c>
      <c r="AP584" s="62">
        <v>21</v>
      </c>
      <c r="AQ584" s="62">
        <v>36</v>
      </c>
      <c r="AR584" t="b">
        <f>IFERROR(MATCH('2019'!A584, '2020'!A:A, 0) &gt;0, FALSE)</f>
        <v>1</v>
      </c>
    </row>
    <row r="585" spans="1:44">
      <c r="A585" s="60" t="s">
        <v>3050</v>
      </c>
      <c r="B585" s="60" t="s">
        <v>3051</v>
      </c>
      <c r="C585" s="60" t="s">
        <v>14996</v>
      </c>
      <c r="D585" s="60" t="s">
        <v>3054</v>
      </c>
      <c r="E585" s="60" t="s">
        <v>3055</v>
      </c>
      <c r="F585" s="60" t="s">
        <v>288</v>
      </c>
      <c r="G585" s="60" t="s">
        <v>3056</v>
      </c>
      <c r="H585" s="60" t="s">
        <v>14997</v>
      </c>
      <c r="I585" s="60" t="s">
        <v>163</v>
      </c>
      <c r="J585" s="61">
        <v>2</v>
      </c>
      <c r="K585" s="61">
        <v>48</v>
      </c>
      <c r="L585" s="61">
        <v>23</v>
      </c>
      <c r="M585" s="61">
        <v>73</v>
      </c>
      <c r="N585" s="62">
        <v>35</v>
      </c>
      <c r="O585" s="62">
        <v>47</v>
      </c>
      <c r="P585" s="62">
        <v>45</v>
      </c>
      <c r="Q585" s="62">
        <v>43</v>
      </c>
      <c r="R585" s="62">
        <v>39</v>
      </c>
      <c r="S585" s="62">
        <v>38</v>
      </c>
      <c r="T585" s="62">
        <v>50</v>
      </c>
      <c r="U585" s="62">
        <v>37</v>
      </c>
      <c r="V585" s="62">
        <v>50</v>
      </c>
      <c r="W585" s="62">
        <v>55</v>
      </c>
      <c r="X585" s="62">
        <v>44</v>
      </c>
      <c r="Y585" s="62">
        <v>49</v>
      </c>
      <c r="Z585" s="62">
        <v>47</v>
      </c>
      <c r="AA585" s="62">
        <v>42</v>
      </c>
      <c r="AB585" s="62">
        <v>0</v>
      </c>
      <c r="AC585" s="62">
        <v>0</v>
      </c>
      <c r="AD585" s="62">
        <v>0</v>
      </c>
      <c r="AE585" s="62">
        <v>0</v>
      </c>
      <c r="AF585" s="62">
        <v>0</v>
      </c>
      <c r="AG585" s="62">
        <v>0</v>
      </c>
      <c r="AH585" s="62">
        <v>0</v>
      </c>
      <c r="AI585" s="62">
        <v>0</v>
      </c>
      <c r="AJ585" s="62">
        <v>433</v>
      </c>
      <c r="AK585" s="62">
        <v>16</v>
      </c>
      <c r="AL585" s="62">
        <v>0</v>
      </c>
      <c r="AM585" s="62">
        <v>148</v>
      </c>
      <c r="AN585" s="62">
        <v>24</v>
      </c>
      <c r="AO585" s="62">
        <v>339</v>
      </c>
      <c r="AP585" s="62">
        <v>282</v>
      </c>
      <c r="AQ585" s="62">
        <v>621</v>
      </c>
      <c r="AR585" t="b">
        <f>IFERROR(MATCH('2019'!A585, '2020'!A:A, 0) &gt;0, FALSE)</f>
        <v>1</v>
      </c>
    </row>
    <row r="586" spans="1:44">
      <c r="A586" s="60" t="s">
        <v>15759</v>
      </c>
      <c r="B586" s="60" t="s">
        <v>3058</v>
      </c>
      <c r="C586" s="60" t="s">
        <v>16181</v>
      </c>
      <c r="D586" s="60" t="s">
        <v>3061</v>
      </c>
      <c r="E586" s="60" t="s">
        <v>3055</v>
      </c>
      <c r="F586" s="60" t="s">
        <v>288</v>
      </c>
      <c r="G586" s="60" t="s">
        <v>3056</v>
      </c>
      <c r="H586" s="60" t="s">
        <v>16182</v>
      </c>
      <c r="I586" s="60" t="s">
        <v>163</v>
      </c>
      <c r="J586" s="61">
        <v>1</v>
      </c>
      <c r="K586" s="61">
        <v>2</v>
      </c>
      <c r="L586" s="61">
        <v>1</v>
      </c>
      <c r="M586" s="61">
        <v>4</v>
      </c>
      <c r="N586" s="62" t="s">
        <v>290</v>
      </c>
      <c r="O586" s="62" t="s">
        <v>290</v>
      </c>
      <c r="P586" s="62" t="s">
        <v>290</v>
      </c>
      <c r="Q586" s="62" t="s">
        <v>290</v>
      </c>
      <c r="R586" s="62" t="s">
        <v>290</v>
      </c>
      <c r="S586" s="62" t="s">
        <v>290</v>
      </c>
      <c r="T586" s="62" t="s">
        <v>290</v>
      </c>
      <c r="U586" s="62" t="s">
        <v>290</v>
      </c>
      <c r="V586" s="62" t="s">
        <v>290</v>
      </c>
      <c r="W586" s="62">
        <v>0</v>
      </c>
      <c r="X586" s="62">
        <v>0</v>
      </c>
      <c r="Y586" s="62">
        <v>0</v>
      </c>
      <c r="Z586" s="62">
        <v>0</v>
      </c>
      <c r="AA586" s="62">
        <v>0</v>
      </c>
      <c r="AB586" s="62">
        <v>0</v>
      </c>
      <c r="AC586" s="62">
        <v>0</v>
      </c>
      <c r="AD586" s="62">
        <v>0</v>
      </c>
      <c r="AE586" s="62">
        <v>0</v>
      </c>
      <c r="AF586" s="62">
        <v>0</v>
      </c>
      <c r="AG586" s="62">
        <v>0</v>
      </c>
      <c r="AH586" s="62">
        <v>0</v>
      </c>
      <c r="AI586" s="62">
        <v>0</v>
      </c>
      <c r="AJ586" s="62">
        <v>0</v>
      </c>
      <c r="AK586" s="62">
        <v>0</v>
      </c>
      <c r="AL586" s="62">
        <v>0</v>
      </c>
      <c r="AM586" s="62">
        <v>33</v>
      </c>
      <c r="AN586" s="62" t="s">
        <v>290</v>
      </c>
      <c r="AO586" s="62">
        <v>17</v>
      </c>
      <c r="AP586" s="62">
        <v>20</v>
      </c>
      <c r="AQ586" s="62">
        <v>37</v>
      </c>
      <c r="AR586" t="b">
        <f>IFERROR(MATCH('2019'!A586, '2020'!A:A, 0) &gt;0, FALSE)</f>
        <v>1</v>
      </c>
    </row>
    <row r="587" spans="1:44">
      <c r="A587" s="60" t="s">
        <v>3062</v>
      </c>
      <c r="B587" s="60" t="s">
        <v>3063</v>
      </c>
      <c r="C587" s="60" t="s">
        <v>6634</v>
      </c>
      <c r="D587" s="60" t="s">
        <v>3065</v>
      </c>
      <c r="E587" s="60" t="s">
        <v>2801</v>
      </c>
      <c r="F587" s="60" t="s">
        <v>288</v>
      </c>
      <c r="G587" s="60" t="s">
        <v>3035</v>
      </c>
      <c r="H587" s="60" t="s">
        <v>16183</v>
      </c>
      <c r="I587" s="60" t="s">
        <v>163</v>
      </c>
      <c r="J587" s="61">
        <v>2</v>
      </c>
      <c r="K587" s="61">
        <v>23</v>
      </c>
      <c r="L587" s="61">
        <v>2</v>
      </c>
      <c r="M587" s="61">
        <v>27</v>
      </c>
      <c r="N587" s="62">
        <v>102</v>
      </c>
      <c r="O587" s="62">
        <v>18</v>
      </c>
      <c r="P587" s="62">
        <v>22</v>
      </c>
      <c r="Q587" s="62">
        <v>12</v>
      </c>
      <c r="R587" s="62" t="s">
        <v>290</v>
      </c>
      <c r="S587" s="62">
        <v>13</v>
      </c>
      <c r="T587" s="62">
        <v>10</v>
      </c>
      <c r="U587" s="62">
        <v>11</v>
      </c>
      <c r="V587" s="62" t="s">
        <v>290</v>
      </c>
      <c r="W587" s="62" t="s">
        <v>290</v>
      </c>
      <c r="X587" s="62">
        <v>0</v>
      </c>
      <c r="Y587" s="62">
        <v>0</v>
      </c>
      <c r="Z587" s="62">
        <v>0</v>
      </c>
      <c r="AA587" s="62">
        <v>0</v>
      </c>
      <c r="AB587" s="62">
        <v>0</v>
      </c>
      <c r="AC587" s="62">
        <v>0</v>
      </c>
      <c r="AD587" s="62">
        <v>0</v>
      </c>
      <c r="AE587" s="62">
        <v>0</v>
      </c>
      <c r="AF587" s="62">
        <v>0</v>
      </c>
      <c r="AG587" s="62">
        <v>0</v>
      </c>
      <c r="AH587" s="62">
        <v>14</v>
      </c>
      <c r="AI587" s="62">
        <v>0</v>
      </c>
      <c r="AJ587" s="62">
        <v>65</v>
      </c>
      <c r="AK587" s="62" t="s">
        <v>290</v>
      </c>
      <c r="AL587" s="62">
        <v>0</v>
      </c>
      <c r="AM587" s="62">
        <v>113</v>
      </c>
      <c r="AN587" s="62" t="s">
        <v>290</v>
      </c>
      <c r="AO587" s="62">
        <v>104</v>
      </c>
      <c r="AP587" s="62">
        <v>105</v>
      </c>
      <c r="AQ587" s="62">
        <v>209</v>
      </c>
      <c r="AR587" t="b">
        <f>IFERROR(MATCH('2019'!A587, '2020'!A:A, 0) &gt;0, FALSE)</f>
        <v>1</v>
      </c>
    </row>
    <row r="588" spans="1:44">
      <c r="A588" s="60" t="s">
        <v>3066</v>
      </c>
      <c r="B588" s="60" t="s">
        <v>3067</v>
      </c>
      <c r="C588" s="60" t="s">
        <v>14998</v>
      </c>
      <c r="D588" s="60" t="s">
        <v>3070</v>
      </c>
      <c r="E588" s="60" t="s">
        <v>2851</v>
      </c>
      <c r="F588" s="60" t="s">
        <v>288</v>
      </c>
      <c r="G588" s="60" t="s">
        <v>2852</v>
      </c>
      <c r="H588" s="60" t="s">
        <v>14999</v>
      </c>
      <c r="I588" s="60" t="s">
        <v>163</v>
      </c>
      <c r="J588" s="61">
        <v>4</v>
      </c>
      <c r="K588" s="61">
        <v>31</v>
      </c>
      <c r="L588" s="61">
        <v>13</v>
      </c>
      <c r="M588" s="61">
        <v>48</v>
      </c>
      <c r="N588" s="62">
        <v>28</v>
      </c>
      <c r="O588" s="62">
        <v>26</v>
      </c>
      <c r="P588" s="62">
        <v>29</v>
      </c>
      <c r="Q588" s="62">
        <v>25</v>
      </c>
      <c r="R588" s="62">
        <v>31</v>
      </c>
      <c r="S588" s="62">
        <v>21</v>
      </c>
      <c r="T588" s="62">
        <v>28</v>
      </c>
      <c r="U588" s="62">
        <v>30</v>
      </c>
      <c r="V588" s="62">
        <v>34</v>
      </c>
      <c r="W588" s="62">
        <v>41</v>
      </c>
      <c r="X588" s="62">
        <v>38</v>
      </c>
      <c r="Y588" s="62">
        <v>34</v>
      </c>
      <c r="Z588" s="62">
        <v>40</v>
      </c>
      <c r="AA588" s="62">
        <v>27</v>
      </c>
      <c r="AB588" s="62">
        <v>0</v>
      </c>
      <c r="AC588" s="62">
        <v>0</v>
      </c>
      <c r="AD588" s="62">
        <v>0</v>
      </c>
      <c r="AE588" s="62">
        <v>0</v>
      </c>
      <c r="AF588" s="62">
        <v>0</v>
      </c>
      <c r="AG588" s="62">
        <v>0</v>
      </c>
      <c r="AH588" s="62">
        <v>0</v>
      </c>
      <c r="AI588" s="62">
        <v>0</v>
      </c>
      <c r="AJ588" s="62">
        <v>380</v>
      </c>
      <c r="AK588" s="62" t="s">
        <v>290</v>
      </c>
      <c r="AL588" s="62">
        <v>0</v>
      </c>
      <c r="AM588" s="62">
        <v>33</v>
      </c>
      <c r="AN588" s="62">
        <v>11</v>
      </c>
      <c r="AO588" s="62">
        <v>233</v>
      </c>
      <c r="AP588" s="62">
        <v>199</v>
      </c>
      <c r="AQ588" s="62">
        <v>432</v>
      </c>
      <c r="AR588" t="b">
        <f>IFERROR(MATCH('2019'!A588, '2020'!A:A, 0) &gt;0, FALSE)</f>
        <v>1</v>
      </c>
    </row>
    <row r="589" spans="1:44">
      <c r="A589" s="60" t="s">
        <v>3071</v>
      </c>
      <c r="B589" s="60" t="s">
        <v>3072</v>
      </c>
      <c r="C589" s="60" t="s">
        <v>6634</v>
      </c>
      <c r="D589" s="60" t="s">
        <v>3075</v>
      </c>
      <c r="E589" s="60" t="s">
        <v>2826</v>
      </c>
      <c r="F589" s="60" t="s">
        <v>288</v>
      </c>
      <c r="G589" s="60" t="s">
        <v>2827</v>
      </c>
      <c r="H589" s="60" t="s">
        <v>16184</v>
      </c>
      <c r="I589" s="60" t="s">
        <v>163</v>
      </c>
      <c r="J589" s="61">
        <v>1</v>
      </c>
      <c r="K589" s="61">
        <v>6</v>
      </c>
      <c r="L589" s="61">
        <v>5</v>
      </c>
      <c r="M589" s="61">
        <v>12</v>
      </c>
      <c r="N589" s="62">
        <v>51</v>
      </c>
      <c r="O589" s="62" t="s">
        <v>290</v>
      </c>
      <c r="P589" s="62">
        <v>0</v>
      </c>
      <c r="Q589" s="62">
        <v>0</v>
      </c>
      <c r="R589" s="62">
        <v>0</v>
      </c>
      <c r="S589" s="62">
        <v>0</v>
      </c>
      <c r="T589" s="62">
        <v>0</v>
      </c>
      <c r="U589" s="62">
        <v>0</v>
      </c>
      <c r="V589" s="62">
        <v>0</v>
      </c>
      <c r="W589" s="62">
        <v>0</v>
      </c>
      <c r="X589" s="62">
        <v>0</v>
      </c>
      <c r="Y589" s="62">
        <v>0</v>
      </c>
      <c r="Z589" s="62">
        <v>0</v>
      </c>
      <c r="AA589" s="62">
        <v>0</v>
      </c>
      <c r="AB589" s="62">
        <v>0</v>
      </c>
      <c r="AC589" s="62">
        <v>0</v>
      </c>
      <c r="AD589" s="62">
        <v>0</v>
      </c>
      <c r="AE589" s="62">
        <v>0</v>
      </c>
      <c r="AF589" s="62">
        <v>0</v>
      </c>
      <c r="AG589" s="62">
        <v>0</v>
      </c>
      <c r="AH589" s="62" t="s">
        <v>290</v>
      </c>
      <c r="AI589" s="62">
        <v>0</v>
      </c>
      <c r="AJ589" s="62" t="s">
        <v>290</v>
      </c>
      <c r="AK589" s="62" t="s">
        <v>290</v>
      </c>
      <c r="AL589" s="62">
        <v>0</v>
      </c>
      <c r="AM589" s="62">
        <v>43</v>
      </c>
      <c r="AN589" s="62" t="s">
        <v>290</v>
      </c>
      <c r="AO589" s="62">
        <v>29</v>
      </c>
      <c r="AP589" s="62">
        <v>28</v>
      </c>
      <c r="AQ589" s="62">
        <v>57</v>
      </c>
      <c r="AR589" t="b">
        <f>IFERROR(MATCH('2019'!A589, '2020'!A:A, 0) &gt;0, FALSE)</f>
        <v>0</v>
      </c>
    </row>
    <row r="590" spans="1:44">
      <c r="A590" s="60" t="s">
        <v>3076</v>
      </c>
      <c r="B590" s="60" t="s">
        <v>3077</v>
      </c>
      <c r="C590" s="60" t="s">
        <v>16185</v>
      </c>
      <c r="D590" s="60" t="s">
        <v>3079</v>
      </c>
      <c r="E590" s="60" t="s">
        <v>3080</v>
      </c>
      <c r="F590" s="60" t="s">
        <v>288</v>
      </c>
      <c r="G590" s="60" t="s">
        <v>3081</v>
      </c>
      <c r="H590" s="60" t="s">
        <v>16186</v>
      </c>
      <c r="I590" s="60" t="s">
        <v>163</v>
      </c>
      <c r="J590" s="61">
        <v>3</v>
      </c>
      <c r="K590" s="61">
        <v>19</v>
      </c>
      <c r="L590" s="61">
        <v>0</v>
      </c>
      <c r="M590" s="61">
        <v>22</v>
      </c>
      <c r="N590" s="62">
        <v>20</v>
      </c>
      <c r="O590" s="62" t="s">
        <v>290</v>
      </c>
      <c r="P590" s="62" t="s">
        <v>290</v>
      </c>
      <c r="Q590" s="62" t="s">
        <v>290</v>
      </c>
      <c r="R590" s="62" t="s">
        <v>290</v>
      </c>
      <c r="S590" s="62">
        <v>11</v>
      </c>
      <c r="T590" s="62" t="s">
        <v>290</v>
      </c>
      <c r="U590" s="62">
        <v>11</v>
      </c>
      <c r="V590" s="62" t="s">
        <v>290</v>
      </c>
      <c r="W590" s="62" t="s">
        <v>290</v>
      </c>
      <c r="X590" s="62">
        <v>0</v>
      </c>
      <c r="Y590" s="62">
        <v>0</v>
      </c>
      <c r="Z590" s="62">
        <v>0</v>
      </c>
      <c r="AA590" s="62">
        <v>0</v>
      </c>
      <c r="AB590" s="62">
        <v>0</v>
      </c>
      <c r="AC590" s="62">
        <v>0</v>
      </c>
      <c r="AD590" s="62">
        <v>0</v>
      </c>
      <c r="AE590" s="62">
        <v>0</v>
      </c>
      <c r="AF590" s="62">
        <v>0</v>
      </c>
      <c r="AG590" s="62">
        <v>0</v>
      </c>
      <c r="AH590" s="62" t="s">
        <v>290</v>
      </c>
      <c r="AI590" s="62">
        <v>0</v>
      </c>
      <c r="AJ590" s="62" t="s">
        <v>290</v>
      </c>
      <c r="AK590" s="62">
        <v>0</v>
      </c>
      <c r="AL590" s="62">
        <v>0</v>
      </c>
      <c r="AM590" s="62">
        <v>70</v>
      </c>
      <c r="AN590" s="62" t="s">
        <v>290</v>
      </c>
      <c r="AO590" s="62">
        <v>46</v>
      </c>
      <c r="AP590" s="62">
        <v>45</v>
      </c>
      <c r="AQ590" s="62">
        <v>91</v>
      </c>
      <c r="AR590" t="b">
        <f>IFERROR(MATCH('2019'!A590, '2020'!A:A, 0) &gt;0, FALSE)</f>
        <v>1</v>
      </c>
    </row>
    <row r="591" spans="1:44">
      <c r="A591" s="60" t="s">
        <v>3082</v>
      </c>
      <c r="B591" s="60" t="s">
        <v>3083</v>
      </c>
      <c r="C591" s="60" t="s">
        <v>13354</v>
      </c>
      <c r="D591" s="60" t="s">
        <v>3086</v>
      </c>
      <c r="E591" s="60" t="s">
        <v>3030</v>
      </c>
      <c r="F591" s="60" t="s">
        <v>288</v>
      </c>
      <c r="G591" s="60" t="s">
        <v>3031</v>
      </c>
      <c r="H591" s="60" t="s">
        <v>15001</v>
      </c>
      <c r="I591" s="60" t="s">
        <v>163</v>
      </c>
      <c r="J591" s="61">
        <v>2</v>
      </c>
      <c r="K591" s="61">
        <v>10</v>
      </c>
      <c r="L591" s="61">
        <v>4.8</v>
      </c>
      <c r="M591" s="61">
        <v>16.8</v>
      </c>
      <c r="N591" s="62">
        <v>13</v>
      </c>
      <c r="O591" s="62" t="s">
        <v>290</v>
      </c>
      <c r="P591" s="62" t="s">
        <v>290</v>
      </c>
      <c r="Q591" s="62" t="s">
        <v>290</v>
      </c>
      <c r="R591" s="62">
        <v>10</v>
      </c>
      <c r="S591" s="62" t="s">
        <v>290</v>
      </c>
      <c r="T591" s="62">
        <v>11</v>
      </c>
      <c r="U591" s="62" t="s">
        <v>290</v>
      </c>
      <c r="V591" s="62" t="s">
        <v>290</v>
      </c>
      <c r="W591" s="62">
        <v>13</v>
      </c>
      <c r="X591" s="62">
        <v>0</v>
      </c>
      <c r="Y591" s="62">
        <v>0</v>
      </c>
      <c r="Z591" s="62">
        <v>0</v>
      </c>
      <c r="AA591" s="62">
        <v>0</v>
      </c>
      <c r="AB591" s="62">
        <v>0</v>
      </c>
      <c r="AC591" s="62">
        <v>0</v>
      </c>
      <c r="AD591" s="62">
        <v>0</v>
      </c>
      <c r="AE591" s="62">
        <v>0</v>
      </c>
      <c r="AF591" s="62">
        <v>0</v>
      </c>
      <c r="AG591" s="62">
        <v>0</v>
      </c>
      <c r="AH591" s="62">
        <v>15</v>
      </c>
      <c r="AI591" s="62">
        <v>0</v>
      </c>
      <c r="AJ591" s="62">
        <v>0</v>
      </c>
      <c r="AK591" s="62" t="s">
        <v>290</v>
      </c>
      <c r="AL591" s="62">
        <v>0</v>
      </c>
      <c r="AM591" s="62">
        <v>63</v>
      </c>
      <c r="AN591" s="62">
        <v>11</v>
      </c>
      <c r="AO591" s="62">
        <v>48</v>
      </c>
      <c r="AP591" s="62">
        <v>42</v>
      </c>
      <c r="AQ591" s="62">
        <v>90</v>
      </c>
      <c r="AR591" t="b">
        <f>IFERROR(MATCH('2019'!A591, '2020'!A:A, 0) &gt;0, FALSE)</f>
        <v>1</v>
      </c>
    </row>
    <row r="592" spans="1:44">
      <c r="A592" s="60" t="s">
        <v>3087</v>
      </c>
      <c r="B592" s="60" t="s">
        <v>3088</v>
      </c>
      <c r="C592" s="60" t="s">
        <v>13712</v>
      </c>
      <c r="D592" s="60" t="s">
        <v>3091</v>
      </c>
      <c r="E592" s="60" t="s">
        <v>2839</v>
      </c>
      <c r="F592" s="60" t="s">
        <v>288</v>
      </c>
      <c r="G592" s="60" t="s">
        <v>2840</v>
      </c>
      <c r="H592" s="60" t="s">
        <v>15002</v>
      </c>
      <c r="I592" s="60" t="s">
        <v>163</v>
      </c>
      <c r="J592" s="61">
        <v>1</v>
      </c>
      <c r="K592" s="61">
        <v>6.5</v>
      </c>
      <c r="L592" s="61">
        <v>2</v>
      </c>
      <c r="M592" s="61">
        <v>9.5</v>
      </c>
      <c r="N592" s="62">
        <v>45</v>
      </c>
      <c r="O592" s="62">
        <v>15</v>
      </c>
      <c r="P592" s="62" t="s">
        <v>290</v>
      </c>
      <c r="Q592" s="62" t="s">
        <v>290</v>
      </c>
      <c r="R592" s="62" t="s">
        <v>290</v>
      </c>
      <c r="S592" s="62" t="s">
        <v>290</v>
      </c>
      <c r="T592" s="62" t="s">
        <v>290</v>
      </c>
      <c r="U592" s="62">
        <v>0</v>
      </c>
      <c r="V592" s="62">
        <v>0</v>
      </c>
      <c r="W592" s="62">
        <v>0</v>
      </c>
      <c r="X592" s="62">
        <v>0</v>
      </c>
      <c r="Y592" s="62">
        <v>0</v>
      </c>
      <c r="Z592" s="62">
        <v>0</v>
      </c>
      <c r="AA592" s="62">
        <v>0</v>
      </c>
      <c r="AB592" s="62">
        <v>0</v>
      </c>
      <c r="AC592" s="62">
        <v>0</v>
      </c>
      <c r="AD592" s="62">
        <v>0</v>
      </c>
      <c r="AE592" s="62">
        <v>0</v>
      </c>
      <c r="AF592" s="62">
        <v>0</v>
      </c>
      <c r="AG592" s="62">
        <v>0</v>
      </c>
      <c r="AH592" s="62">
        <v>0</v>
      </c>
      <c r="AI592" s="62">
        <v>0</v>
      </c>
      <c r="AJ592" s="62">
        <v>0</v>
      </c>
      <c r="AK592" s="62">
        <v>0</v>
      </c>
      <c r="AL592" s="62">
        <v>0</v>
      </c>
      <c r="AM592" s="62">
        <v>87</v>
      </c>
      <c r="AN592" s="62">
        <v>0</v>
      </c>
      <c r="AO592" s="62">
        <v>37</v>
      </c>
      <c r="AP592" s="62">
        <v>50</v>
      </c>
      <c r="AQ592" s="62">
        <v>87</v>
      </c>
      <c r="AR592" t="b">
        <f>IFERROR(MATCH('2019'!A592, '2020'!A:A, 0) &gt;0, FALSE)</f>
        <v>1</v>
      </c>
    </row>
    <row r="593" spans="1:44">
      <c r="A593" s="60" t="s">
        <v>16187</v>
      </c>
      <c r="B593" s="60" t="s">
        <v>9959</v>
      </c>
      <c r="C593" s="60" t="s">
        <v>9961</v>
      </c>
      <c r="D593" s="60" t="s">
        <v>9962</v>
      </c>
      <c r="E593" s="60" t="s">
        <v>9875</v>
      </c>
      <c r="F593" s="60" t="s">
        <v>288</v>
      </c>
      <c r="G593" s="60" t="s">
        <v>16188</v>
      </c>
      <c r="H593" s="60" t="s">
        <v>16189</v>
      </c>
      <c r="I593" s="60" t="s">
        <v>163</v>
      </c>
      <c r="J593" s="61">
        <v>4</v>
      </c>
      <c r="K593" s="61">
        <v>10</v>
      </c>
      <c r="L593" s="61">
        <v>9.5</v>
      </c>
      <c r="M593" s="61">
        <v>23.5</v>
      </c>
      <c r="N593" s="62">
        <v>0</v>
      </c>
      <c r="O593" s="62">
        <v>0</v>
      </c>
      <c r="P593" s="62">
        <v>0</v>
      </c>
      <c r="Q593" s="62">
        <v>0</v>
      </c>
      <c r="R593" s="62">
        <v>0</v>
      </c>
      <c r="S593" s="62">
        <v>0</v>
      </c>
      <c r="T593" s="62">
        <v>0</v>
      </c>
      <c r="U593" s="62">
        <v>0</v>
      </c>
      <c r="V593" s="62">
        <v>0</v>
      </c>
      <c r="W593" s="62">
        <v>0</v>
      </c>
      <c r="X593" s="62">
        <v>0</v>
      </c>
      <c r="Y593" s="62">
        <v>0</v>
      </c>
      <c r="Z593" s="62">
        <v>0</v>
      </c>
      <c r="AA593" s="62">
        <v>0</v>
      </c>
      <c r="AB593" s="62">
        <v>24</v>
      </c>
      <c r="AC593" s="62">
        <v>12</v>
      </c>
      <c r="AD593" s="62">
        <v>0</v>
      </c>
      <c r="AE593" s="62">
        <v>0</v>
      </c>
      <c r="AF593" s="62">
        <v>0</v>
      </c>
      <c r="AG593" s="62">
        <v>0</v>
      </c>
      <c r="AH593" s="62">
        <v>12</v>
      </c>
      <c r="AI593" s="62">
        <v>0</v>
      </c>
      <c r="AJ593" s="62" t="s">
        <v>290</v>
      </c>
      <c r="AK593" s="62">
        <v>0</v>
      </c>
      <c r="AL593" s="62">
        <v>0</v>
      </c>
      <c r="AM593" s="62">
        <v>13</v>
      </c>
      <c r="AN593" s="62" t="s">
        <v>290</v>
      </c>
      <c r="AO593" s="62">
        <v>21</v>
      </c>
      <c r="AP593" s="62">
        <v>15</v>
      </c>
      <c r="AQ593" s="62">
        <v>36</v>
      </c>
      <c r="AR593" t="b">
        <f>IFERROR(MATCH('2019'!A593, '2020'!A:A, 0) &gt;0, FALSE)</f>
        <v>0</v>
      </c>
    </row>
    <row r="594" spans="1:44">
      <c r="A594" s="60" t="s">
        <v>15763</v>
      </c>
      <c r="B594" s="60" t="s">
        <v>15764</v>
      </c>
      <c r="C594" s="60" t="s">
        <v>16190</v>
      </c>
      <c r="D594" s="60" t="s">
        <v>15766</v>
      </c>
      <c r="E594" s="60" t="s">
        <v>2839</v>
      </c>
      <c r="F594" s="60" t="s">
        <v>288</v>
      </c>
      <c r="G594" s="60" t="s">
        <v>2840</v>
      </c>
      <c r="H594" s="60" t="s">
        <v>16191</v>
      </c>
      <c r="I594" s="60" t="s">
        <v>163</v>
      </c>
      <c r="J594" s="61">
        <v>4</v>
      </c>
      <c r="K594" s="61">
        <v>6</v>
      </c>
      <c r="L594" s="61">
        <v>3</v>
      </c>
      <c r="M594" s="61">
        <v>13</v>
      </c>
      <c r="N594" s="62">
        <v>30</v>
      </c>
      <c r="O594" s="62">
        <v>28</v>
      </c>
      <c r="P594" s="62">
        <v>0</v>
      </c>
      <c r="Q594" s="62">
        <v>0</v>
      </c>
      <c r="R594" s="62">
        <v>0</v>
      </c>
      <c r="S594" s="62">
        <v>0</v>
      </c>
      <c r="T594" s="62">
        <v>0</v>
      </c>
      <c r="U594" s="62">
        <v>0</v>
      </c>
      <c r="V594" s="62">
        <v>0</v>
      </c>
      <c r="W594" s="62">
        <v>0</v>
      </c>
      <c r="X594" s="62">
        <v>0</v>
      </c>
      <c r="Y594" s="62">
        <v>0</v>
      </c>
      <c r="Z594" s="62">
        <v>0</v>
      </c>
      <c r="AA594" s="62">
        <v>0</v>
      </c>
      <c r="AB594" s="62">
        <v>0</v>
      </c>
      <c r="AC594" s="62">
        <v>0</v>
      </c>
      <c r="AD594" s="62">
        <v>0</v>
      </c>
      <c r="AE594" s="62">
        <v>0</v>
      </c>
      <c r="AF594" s="62">
        <v>0</v>
      </c>
      <c r="AG594" s="62">
        <v>0</v>
      </c>
      <c r="AH594" s="62" t="s">
        <v>290</v>
      </c>
      <c r="AI594" s="62">
        <v>0</v>
      </c>
      <c r="AJ594" s="62" t="s">
        <v>290</v>
      </c>
      <c r="AK594" s="62">
        <v>0</v>
      </c>
      <c r="AL594" s="62">
        <v>0</v>
      </c>
      <c r="AM594" s="62">
        <v>45</v>
      </c>
      <c r="AN594" s="62" t="s">
        <v>290</v>
      </c>
      <c r="AO594" s="62">
        <v>26</v>
      </c>
      <c r="AP594" s="62">
        <v>32</v>
      </c>
      <c r="AQ594" s="62">
        <v>58</v>
      </c>
      <c r="AR594" t="b">
        <f>IFERROR(MATCH('2019'!A594, '2020'!A:A, 0) &gt;0, FALSE)</f>
        <v>1</v>
      </c>
    </row>
    <row r="595" spans="1:44">
      <c r="A595" s="60" t="s">
        <v>3092</v>
      </c>
      <c r="B595" s="60" t="s">
        <v>3093</v>
      </c>
      <c r="C595" s="60" t="s">
        <v>16192</v>
      </c>
      <c r="D595" s="60" t="s">
        <v>3095</v>
      </c>
      <c r="E595" s="60" t="s">
        <v>2801</v>
      </c>
      <c r="F595" s="60" t="s">
        <v>288</v>
      </c>
      <c r="G595" s="60" t="s">
        <v>3040</v>
      </c>
      <c r="H595" s="60" t="s">
        <v>15005</v>
      </c>
      <c r="I595" s="60" t="s">
        <v>204</v>
      </c>
      <c r="J595" s="61">
        <v>2</v>
      </c>
      <c r="K595" s="61">
        <v>19</v>
      </c>
      <c r="L595" s="61">
        <v>2</v>
      </c>
      <c r="M595" s="61">
        <v>23</v>
      </c>
      <c r="N595" s="62">
        <v>155</v>
      </c>
      <c r="O595" s="62">
        <v>12</v>
      </c>
      <c r="P595" s="62">
        <v>0</v>
      </c>
      <c r="Q595" s="62">
        <v>0</v>
      </c>
      <c r="R595" s="62">
        <v>0</v>
      </c>
      <c r="S595" s="62">
        <v>0</v>
      </c>
      <c r="T595" s="62">
        <v>0</v>
      </c>
      <c r="U595" s="62">
        <v>0</v>
      </c>
      <c r="V595" s="62">
        <v>0</v>
      </c>
      <c r="W595" s="62">
        <v>0</v>
      </c>
      <c r="X595" s="62">
        <v>0</v>
      </c>
      <c r="Y595" s="62">
        <v>0</v>
      </c>
      <c r="Z595" s="62">
        <v>0</v>
      </c>
      <c r="AA595" s="62">
        <v>0</v>
      </c>
      <c r="AB595" s="62">
        <v>0</v>
      </c>
      <c r="AC595" s="62">
        <v>0</v>
      </c>
      <c r="AD595" s="62">
        <v>0</v>
      </c>
      <c r="AE595" s="62">
        <v>0</v>
      </c>
      <c r="AF595" s="62">
        <v>0</v>
      </c>
      <c r="AG595" s="62">
        <v>0</v>
      </c>
      <c r="AH595" s="62" t="s">
        <v>290</v>
      </c>
      <c r="AI595" s="62" t="s">
        <v>290</v>
      </c>
      <c r="AJ595" s="62">
        <v>31</v>
      </c>
      <c r="AK595" s="62" t="s">
        <v>290</v>
      </c>
      <c r="AL595" s="62">
        <v>0</v>
      </c>
      <c r="AM595" s="62">
        <v>117</v>
      </c>
      <c r="AN595" s="62" t="s">
        <v>290</v>
      </c>
      <c r="AO595" s="62">
        <v>87</v>
      </c>
      <c r="AP595" s="62">
        <v>80</v>
      </c>
      <c r="AQ595" s="62">
        <v>167</v>
      </c>
      <c r="AR595" t="b">
        <f>IFERROR(MATCH('2019'!A595, '2020'!A:A, 0) &gt;0, FALSE)</f>
        <v>1</v>
      </c>
    </row>
    <row r="596" spans="1:44">
      <c r="A596" s="60" t="s">
        <v>3096</v>
      </c>
      <c r="B596" s="60" t="s">
        <v>3097</v>
      </c>
      <c r="C596" s="60" t="s">
        <v>15006</v>
      </c>
      <c r="D596" s="60" t="s">
        <v>3100</v>
      </c>
      <c r="E596" s="60" t="s">
        <v>2898</v>
      </c>
      <c r="F596" s="60" t="s">
        <v>288</v>
      </c>
      <c r="G596" s="60" t="s">
        <v>2899</v>
      </c>
      <c r="H596" s="60" t="s">
        <v>15007</v>
      </c>
      <c r="I596" s="60" t="s">
        <v>163</v>
      </c>
      <c r="J596" s="61">
        <v>1</v>
      </c>
      <c r="K596" s="61">
        <v>1</v>
      </c>
      <c r="L596" s="61">
        <v>0</v>
      </c>
      <c r="M596" s="61">
        <v>2</v>
      </c>
      <c r="N596" s="62">
        <v>16</v>
      </c>
      <c r="O596" s="62" t="s">
        <v>290</v>
      </c>
      <c r="P596" s="62">
        <v>0</v>
      </c>
      <c r="Q596" s="62">
        <v>0</v>
      </c>
      <c r="R596" s="62">
        <v>0</v>
      </c>
      <c r="S596" s="62">
        <v>0</v>
      </c>
      <c r="T596" s="62">
        <v>0</v>
      </c>
      <c r="U596" s="62">
        <v>0</v>
      </c>
      <c r="V596" s="62">
        <v>0</v>
      </c>
      <c r="W596" s="62">
        <v>0</v>
      </c>
      <c r="X596" s="62">
        <v>0</v>
      </c>
      <c r="Y596" s="62">
        <v>0</v>
      </c>
      <c r="Z596" s="62">
        <v>0</v>
      </c>
      <c r="AA596" s="62">
        <v>0</v>
      </c>
      <c r="AB596" s="62">
        <v>0</v>
      </c>
      <c r="AC596" s="62">
        <v>0</v>
      </c>
      <c r="AD596" s="62">
        <v>0</v>
      </c>
      <c r="AE596" s="62">
        <v>0</v>
      </c>
      <c r="AF596" s="62">
        <v>0</v>
      </c>
      <c r="AG596" s="62">
        <v>0</v>
      </c>
      <c r="AH596" s="62" t="s">
        <v>290</v>
      </c>
      <c r="AI596" s="62">
        <v>0</v>
      </c>
      <c r="AJ596" s="62" t="s">
        <v>290</v>
      </c>
      <c r="AK596" s="62" t="s">
        <v>290</v>
      </c>
      <c r="AL596" s="62">
        <v>0</v>
      </c>
      <c r="AM596" s="62" t="s">
        <v>290</v>
      </c>
      <c r="AN596" s="62" t="s">
        <v>290</v>
      </c>
      <c r="AO596" s="62">
        <v>11</v>
      </c>
      <c r="AP596" s="62" t="s">
        <v>290</v>
      </c>
      <c r="AQ596" s="62">
        <v>18</v>
      </c>
      <c r="AR596" t="b">
        <f>IFERROR(MATCH('2019'!A596, '2020'!A:A, 0) &gt;0, FALSE)</f>
        <v>1</v>
      </c>
    </row>
    <row r="597" spans="1:44">
      <c r="A597" s="60" t="s">
        <v>12557</v>
      </c>
      <c r="B597" s="60" t="s">
        <v>16193</v>
      </c>
      <c r="C597" s="60" t="s">
        <v>9975</v>
      </c>
      <c r="D597" s="60" t="s">
        <v>9976</v>
      </c>
      <c r="E597" s="60" t="s">
        <v>1727</v>
      </c>
      <c r="F597" s="60" t="s">
        <v>288</v>
      </c>
      <c r="G597" s="60" t="s">
        <v>1728</v>
      </c>
      <c r="H597" s="60" t="s">
        <v>16194</v>
      </c>
      <c r="I597" s="60" t="s">
        <v>163</v>
      </c>
      <c r="J597" s="61">
        <v>1</v>
      </c>
      <c r="K597" s="61">
        <v>14</v>
      </c>
      <c r="L597" s="61">
        <v>2</v>
      </c>
      <c r="M597" s="61">
        <v>17</v>
      </c>
      <c r="N597" s="62">
        <v>0</v>
      </c>
      <c r="O597" s="62" t="s">
        <v>290</v>
      </c>
      <c r="P597" s="62" t="s">
        <v>290</v>
      </c>
      <c r="Q597" s="62" t="s">
        <v>290</v>
      </c>
      <c r="R597" s="62" t="s">
        <v>290</v>
      </c>
      <c r="S597" s="62" t="s">
        <v>290</v>
      </c>
      <c r="T597" s="62" t="s">
        <v>290</v>
      </c>
      <c r="U597" s="62">
        <v>12</v>
      </c>
      <c r="V597" s="62" t="s">
        <v>290</v>
      </c>
      <c r="W597" s="62" t="s">
        <v>290</v>
      </c>
      <c r="X597" s="62" t="s">
        <v>290</v>
      </c>
      <c r="Y597" s="62" t="s">
        <v>290</v>
      </c>
      <c r="Z597" s="62" t="s">
        <v>290</v>
      </c>
      <c r="AA597" s="62" t="s">
        <v>290</v>
      </c>
      <c r="AB597" s="62">
        <v>0</v>
      </c>
      <c r="AC597" s="62">
        <v>0</v>
      </c>
      <c r="AD597" s="62">
        <v>0</v>
      </c>
      <c r="AE597" s="62">
        <v>0</v>
      </c>
      <c r="AF597" s="62">
        <v>0</v>
      </c>
      <c r="AG597" s="62">
        <v>0</v>
      </c>
      <c r="AH597" s="62" t="s">
        <v>290</v>
      </c>
      <c r="AI597" s="62">
        <v>0</v>
      </c>
      <c r="AJ597" s="62" t="s">
        <v>290</v>
      </c>
      <c r="AK597" s="62" t="s">
        <v>290</v>
      </c>
      <c r="AL597" s="62">
        <v>0</v>
      </c>
      <c r="AM597" s="62">
        <v>57</v>
      </c>
      <c r="AN597" s="62" t="s">
        <v>290</v>
      </c>
      <c r="AO597" s="62">
        <v>30</v>
      </c>
      <c r="AP597" s="62">
        <v>41</v>
      </c>
      <c r="AQ597" s="62">
        <v>71</v>
      </c>
      <c r="AR597" t="b">
        <f>IFERROR(MATCH('2019'!A597, '2020'!A:A, 0) &gt;0, FALSE)</f>
        <v>0</v>
      </c>
    </row>
    <row r="598" spans="1:44">
      <c r="A598" s="60" t="s">
        <v>3106</v>
      </c>
      <c r="B598" s="60" t="s">
        <v>319</v>
      </c>
      <c r="C598" s="60" t="s">
        <v>15015</v>
      </c>
      <c r="D598" s="60" t="s">
        <v>3108</v>
      </c>
      <c r="E598" s="60" t="s">
        <v>3109</v>
      </c>
      <c r="F598" s="60" t="s">
        <v>288</v>
      </c>
      <c r="G598" s="60" t="s">
        <v>3110</v>
      </c>
      <c r="H598" s="60" t="s">
        <v>15016</v>
      </c>
      <c r="I598" s="60" t="s">
        <v>165</v>
      </c>
      <c r="J598" s="61">
        <v>1</v>
      </c>
      <c r="K598" s="61">
        <v>14</v>
      </c>
      <c r="L598" s="61">
        <v>6</v>
      </c>
      <c r="M598" s="61">
        <v>21</v>
      </c>
      <c r="N598" s="62">
        <v>23</v>
      </c>
      <c r="O598" s="62">
        <v>17</v>
      </c>
      <c r="P598" s="62">
        <v>14</v>
      </c>
      <c r="Q598" s="62">
        <v>16</v>
      </c>
      <c r="R598" s="62">
        <v>14</v>
      </c>
      <c r="S598" s="62">
        <v>14</v>
      </c>
      <c r="T598" s="62">
        <v>17</v>
      </c>
      <c r="U598" s="62" t="s">
        <v>290</v>
      </c>
      <c r="V598" s="62" t="s">
        <v>290</v>
      </c>
      <c r="W598" s="62">
        <v>14</v>
      </c>
      <c r="X598" s="62">
        <v>0</v>
      </c>
      <c r="Y598" s="62">
        <v>0</v>
      </c>
      <c r="Z598" s="62">
        <v>0</v>
      </c>
      <c r="AA598" s="62">
        <v>0</v>
      </c>
      <c r="AB598" s="62">
        <v>0</v>
      </c>
      <c r="AC598" s="62">
        <v>0</v>
      </c>
      <c r="AD598" s="62">
        <v>0</v>
      </c>
      <c r="AE598" s="62">
        <v>0</v>
      </c>
      <c r="AF598" s="62">
        <v>0</v>
      </c>
      <c r="AG598" s="62">
        <v>0</v>
      </c>
      <c r="AH598" s="62">
        <v>142</v>
      </c>
      <c r="AI598" s="62">
        <v>0</v>
      </c>
      <c r="AJ598" s="62">
        <v>0</v>
      </c>
      <c r="AK598" s="62">
        <v>0</v>
      </c>
      <c r="AL598" s="62">
        <v>0</v>
      </c>
      <c r="AM598" s="62">
        <v>0</v>
      </c>
      <c r="AN598" s="62">
        <v>0</v>
      </c>
      <c r="AO598" s="62">
        <v>84</v>
      </c>
      <c r="AP598" s="62">
        <v>58</v>
      </c>
      <c r="AQ598" s="62">
        <v>142</v>
      </c>
      <c r="AR598" t="b">
        <f>IFERROR(MATCH('2019'!A598, '2020'!A:A, 0) &gt;0, FALSE)</f>
        <v>1</v>
      </c>
    </row>
    <row r="599" spans="1:44">
      <c r="A599" s="60" t="s">
        <v>16195</v>
      </c>
      <c r="B599" s="60" t="s">
        <v>9989</v>
      </c>
      <c r="C599" s="60" t="s">
        <v>16196</v>
      </c>
      <c r="D599" s="60" t="s">
        <v>9992</v>
      </c>
      <c r="E599" s="60" t="s">
        <v>3109</v>
      </c>
      <c r="F599" s="60" t="s">
        <v>288</v>
      </c>
      <c r="G599" s="60" t="s">
        <v>3110</v>
      </c>
      <c r="H599" s="60" t="s">
        <v>16197</v>
      </c>
      <c r="I599" s="60" t="s">
        <v>165</v>
      </c>
      <c r="J599" s="61">
        <v>0</v>
      </c>
      <c r="K599" s="61">
        <v>3</v>
      </c>
      <c r="L599" s="61">
        <v>2</v>
      </c>
      <c r="M599" s="61">
        <v>5</v>
      </c>
      <c r="N599" s="62">
        <v>12</v>
      </c>
      <c r="O599" s="62" t="s">
        <v>290</v>
      </c>
      <c r="P599" s="62" t="s">
        <v>290</v>
      </c>
      <c r="Q599" s="62" t="s">
        <v>290</v>
      </c>
      <c r="R599" s="62" t="s">
        <v>290</v>
      </c>
      <c r="S599" s="62" t="s">
        <v>290</v>
      </c>
      <c r="T599" s="62" t="s">
        <v>290</v>
      </c>
      <c r="U599" s="62">
        <v>0</v>
      </c>
      <c r="V599" s="62">
        <v>0</v>
      </c>
      <c r="W599" s="62">
        <v>0</v>
      </c>
      <c r="X599" s="62">
        <v>0</v>
      </c>
      <c r="Y599" s="62">
        <v>0</v>
      </c>
      <c r="Z599" s="62">
        <v>0</v>
      </c>
      <c r="AA599" s="62">
        <v>0</v>
      </c>
      <c r="AB599" s="62">
        <v>0</v>
      </c>
      <c r="AC599" s="62">
        <v>0</v>
      </c>
      <c r="AD599" s="62">
        <v>0</v>
      </c>
      <c r="AE599" s="62">
        <v>0</v>
      </c>
      <c r="AF599" s="62">
        <v>0</v>
      </c>
      <c r="AG599" s="62">
        <v>0</v>
      </c>
      <c r="AH599" s="62" t="s">
        <v>290</v>
      </c>
      <c r="AI599" s="62">
        <v>0</v>
      </c>
      <c r="AJ599" s="62">
        <v>0</v>
      </c>
      <c r="AK599" s="62">
        <v>0</v>
      </c>
      <c r="AL599" s="62">
        <v>0</v>
      </c>
      <c r="AM599" s="62">
        <v>28</v>
      </c>
      <c r="AN599" s="62">
        <v>0</v>
      </c>
      <c r="AO599" s="62">
        <v>12</v>
      </c>
      <c r="AP599" s="62">
        <v>19</v>
      </c>
      <c r="AQ599" s="62">
        <v>31</v>
      </c>
      <c r="AR599" t="b">
        <f>IFERROR(MATCH('2019'!A599, '2020'!A:A, 0) &gt;0, FALSE)</f>
        <v>1</v>
      </c>
    </row>
    <row r="600" spans="1:44">
      <c r="A600" s="60" t="s">
        <v>3111</v>
      </c>
      <c r="B600" s="60" t="s">
        <v>3112</v>
      </c>
      <c r="C600" s="60" t="s">
        <v>16198</v>
      </c>
      <c r="D600" s="60" t="s">
        <v>3115</v>
      </c>
      <c r="E600" s="60" t="s">
        <v>3116</v>
      </c>
      <c r="F600" s="60" t="s">
        <v>288</v>
      </c>
      <c r="G600" s="60" t="s">
        <v>3117</v>
      </c>
      <c r="H600" s="60" t="s">
        <v>15017</v>
      </c>
      <c r="I600" s="60" t="s">
        <v>166</v>
      </c>
      <c r="J600" s="61">
        <v>1</v>
      </c>
      <c r="K600" s="61">
        <v>5</v>
      </c>
      <c r="L600" s="61">
        <v>2</v>
      </c>
      <c r="M600" s="61">
        <v>8</v>
      </c>
      <c r="N600" s="62">
        <v>22</v>
      </c>
      <c r="O600" s="62" t="s">
        <v>290</v>
      </c>
      <c r="P600" s="62" t="s">
        <v>290</v>
      </c>
      <c r="Q600" s="62" t="s">
        <v>290</v>
      </c>
      <c r="R600" s="62" t="s">
        <v>290</v>
      </c>
      <c r="S600" s="62" t="s">
        <v>290</v>
      </c>
      <c r="T600" s="62" t="s">
        <v>290</v>
      </c>
      <c r="U600" s="62" t="s">
        <v>290</v>
      </c>
      <c r="V600" s="62" t="s">
        <v>290</v>
      </c>
      <c r="W600" s="62">
        <v>0</v>
      </c>
      <c r="X600" s="62">
        <v>0</v>
      </c>
      <c r="Y600" s="62">
        <v>0</v>
      </c>
      <c r="Z600" s="62">
        <v>0</v>
      </c>
      <c r="AA600" s="62">
        <v>0</v>
      </c>
      <c r="AB600" s="62">
        <v>0</v>
      </c>
      <c r="AC600" s="62">
        <v>0</v>
      </c>
      <c r="AD600" s="62">
        <v>0</v>
      </c>
      <c r="AE600" s="62" t="s">
        <v>290</v>
      </c>
      <c r="AF600" s="62" t="s">
        <v>290</v>
      </c>
      <c r="AG600" s="62">
        <v>0</v>
      </c>
      <c r="AH600" s="62" t="s">
        <v>290</v>
      </c>
      <c r="AI600" s="62">
        <v>0</v>
      </c>
      <c r="AJ600" s="62" t="s">
        <v>290</v>
      </c>
      <c r="AK600" s="62">
        <v>0</v>
      </c>
      <c r="AL600" s="62">
        <v>0</v>
      </c>
      <c r="AM600" s="62">
        <v>53</v>
      </c>
      <c r="AN600" s="62">
        <v>0</v>
      </c>
      <c r="AO600" s="62">
        <v>23</v>
      </c>
      <c r="AP600" s="62">
        <v>33</v>
      </c>
      <c r="AQ600" s="62">
        <v>56</v>
      </c>
      <c r="AR600" t="b">
        <f>IFERROR(MATCH('2019'!A600, '2020'!A:A, 0) &gt;0, FALSE)</f>
        <v>1</v>
      </c>
    </row>
    <row r="601" spans="1:44">
      <c r="A601" s="60" t="s">
        <v>3122</v>
      </c>
      <c r="B601" s="60" t="s">
        <v>3123</v>
      </c>
      <c r="C601" s="60" t="s">
        <v>6677</v>
      </c>
      <c r="D601" s="60" t="s">
        <v>3125</v>
      </c>
      <c r="E601" s="60" t="s">
        <v>3126</v>
      </c>
      <c r="F601" s="60" t="s">
        <v>288</v>
      </c>
      <c r="G601" s="60" t="s">
        <v>3127</v>
      </c>
      <c r="H601" s="60" t="s">
        <v>15018</v>
      </c>
      <c r="I601" s="60" t="s">
        <v>167</v>
      </c>
      <c r="J601" s="61">
        <v>1</v>
      </c>
      <c r="K601" s="61">
        <v>19.5</v>
      </c>
      <c r="L601" s="61">
        <v>8</v>
      </c>
      <c r="M601" s="61">
        <v>28.5</v>
      </c>
      <c r="N601" s="62">
        <v>36</v>
      </c>
      <c r="O601" s="62">
        <v>16</v>
      </c>
      <c r="P601" s="62">
        <v>25</v>
      </c>
      <c r="Q601" s="62">
        <v>33</v>
      </c>
      <c r="R601" s="62">
        <v>27</v>
      </c>
      <c r="S601" s="62">
        <v>21</v>
      </c>
      <c r="T601" s="62">
        <v>30</v>
      </c>
      <c r="U601" s="62">
        <v>28</v>
      </c>
      <c r="V601" s="62">
        <v>31</v>
      </c>
      <c r="W601" s="62">
        <v>20</v>
      </c>
      <c r="X601" s="62">
        <v>0</v>
      </c>
      <c r="Y601" s="62">
        <v>0</v>
      </c>
      <c r="Z601" s="62">
        <v>0</v>
      </c>
      <c r="AA601" s="62">
        <v>0</v>
      </c>
      <c r="AB601" s="62">
        <v>0</v>
      </c>
      <c r="AC601" s="62">
        <v>0</v>
      </c>
      <c r="AD601" s="62">
        <v>0</v>
      </c>
      <c r="AE601" s="62">
        <v>0</v>
      </c>
      <c r="AF601" s="62">
        <v>0</v>
      </c>
      <c r="AG601" s="62">
        <v>0</v>
      </c>
      <c r="AH601" s="62">
        <v>21</v>
      </c>
      <c r="AI601" s="62">
        <v>0</v>
      </c>
      <c r="AJ601" s="62" t="s">
        <v>290</v>
      </c>
      <c r="AK601" s="62" t="s">
        <v>290</v>
      </c>
      <c r="AL601" s="62">
        <v>0</v>
      </c>
      <c r="AM601" s="62">
        <v>239</v>
      </c>
      <c r="AN601" s="62">
        <v>0</v>
      </c>
      <c r="AO601" s="62">
        <v>133</v>
      </c>
      <c r="AP601" s="62">
        <v>134</v>
      </c>
      <c r="AQ601" s="62">
        <v>267</v>
      </c>
      <c r="AR601" t="b">
        <f>IFERROR(MATCH('2019'!A601, '2020'!A:A, 0) &gt;0, FALSE)</f>
        <v>1</v>
      </c>
    </row>
    <row r="602" spans="1:44">
      <c r="A602" s="60" t="s">
        <v>4721</v>
      </c>
      <c r="B602" s="60" t="s">
        <v>4722</v>
      </c>
      <c r="C602" s="60" t="s">
        <v>13739</v>
      </c>
      <c r="D602" s="60" t="s">
        <v>4724</v>
      </c>
      <c r="E602" s="60" t="s">
        <v>157</v>
      </c>
      <c r="F602" s="60" t="s">
        <v>288</v>
      </c>
      <c r="G602" s="60" t="s">
        <v>3138</v>
      </c>
      <c r="H602" s="60" t="s">
        <v>15019</v>
      </c>
      <c r="I602" s="60" t="s">
        <v>167</v>
      </c>
      <c r="J602" s="61">
        <v>0</v>
      </c>
      <c r="K602" s="61">
        <v>1</v>
      </c>
      <c r="L602" s="61">
        <v>1</v>
      </c>
      <c r="M602" s="61">
        <v>2</v>
      </c>
      <c r="N602" s="62">
        <v>0</v>
      </c>
      <c r="O602" s="62" t="s">
        <v>290</v>
      </c>
      <c r="P602" s="62" t="s">
        <v>290</v>
      </c>
      <c r="Q602" s="62">
        <v>0</v>
      </c>
      <c r="R602" s="62">
        <v>0</v>
      </c>
      <c r="S602" s="62" t="s">
        <v>290</v>
      </c>
      <c r="T602" s="62" t="s">
        <v>290</v>
      </c>
      <c r="U602" s="62" t="s">
        <v>290</v>
      </c>
      <c r="V602" s="62" t="s">
        <v>290</v>
      </c>
      <c r="W602" s="62" t="s">
        <v>290</v>
      </c>
      <c r="X602" s="62">
        <v>0</v>
      </c>
      <c r="Y602" s="62">
        <v>0</v>
      </c>
      <c r="Z602" s="62">
        <v>0</v>
      </c>
      <c r="AA602" s="62">
        <v>0</v>
      </c>
      <c r="AB602" s="62">
        <v>0</v>
      </c>
      <c r="AC602" s="62">
        <v>0</v>
      </c>
      <c r="AD602" s="62">
        <v>0</v>
      </c>
      <c r="AE602" s="62">
        <v>0</v>
      </c>
      <c r="AF602" s="62" t="s">
        <v>290</v>
      </c>
      <c r="AG602" s="62">
        <v>0</v>
      </c>
      <c r="AH602" s="62">
        <v>0</v>
      </c>
      <c r="AI602" s="62">
        <v>0</v>
      </c>
      <c r="AJ602" s="62">
        <v>0</v>
      </c>
      <c r="AK602" s="62">
        <v>0</v>
      </c>
      <c r="AL602" s="62" t="s">
        <v>290</v>
      </c>
      <c r="AM602" s="62">
        <v>12</v>
      </c>
      <c r="AN602" s="62" t="s">
        <v>290</v>
      </c>
      <c r="AO602" s="62">
        <v>10</v>
      </c>
      <c r="AP602" s="62" t="s">
        <v>290</v>
      </c>
      <c r="AQ602" s="62">
        <v>14</v>
      </c>
      <c r="AR602" t="b">
        <f>IFERROR(MATCH('2019'!A602, '2020'!A:A, 0) &gt;0, FALSE)</f>
        <v>0</v>
      </c>
    </row>
    <row r="603" spans="1:44">
      <c r="A603" s="60" t="s">
        <v>3128</v>
      </c>
      <c r="B603" s="60" t="s">
        <v>3129</v>
      </c>
      <c r="C603" s="60" t="s">
        <v>12565</v>
      </c>
      <c r="D603" s="60" t="s">
        <v>3131</v>
      </c>
      <c r="E603" s="60" t="s">
        <v>3132</v>
      </c>
      <c r="F603" s="60" t="s">
        <v>288</v>
      </c>
      <c r="G603" s="60" t="s">
        <v>3133</v>
      </c>
      <c r="H603" s="60" t="s">
        <v>15022</v>
      </c>
      <c r="I603" s="60" t="s">
        <v>167</v>
      </c>
      <c r="J603" s="61">
        <v>3</v>
      </c>
      <c r="K603" s="61">
        <v>19.5</v>
      </c>
      <c r="L603" s="61">
        <v>8</v>
      </c>
      <c r="M603" s="61">
        <v>30.5</v>
      </c>
      <c r="N603" s="62">
        <v>50</v>
      </c>
      <c r="O603" s="62">
        <v>18</v>
      </c>
      <c r="P603" s="62">
        <v>22</v>
      </c>
      <c r="Q603" s="62">
        <v>20</v>
      </c>
      <c r="R603" s="62">
        <v>23</v>
      </c>
      <c r="S603" s="62">
        <v>19</v>
      </c>
      <c r="T603" s="62">
        <v>17</v>
      </c>
      <c r="U603" s="62">
        <v>13</v>
      </c>
      <c r="V603" s="62">
        <v>13</v>
      </c>
      <c r="W603" s="62">
        <v>27</v>
      </c>
      <c r="X603" s="62">
        <v>0</v>
      </c>
      <c r="Y603" s="62">
        <v>0</v>
      </c>
      <c r="Z603" s="62">
        <v>0</v>
      </c>
      <c r="AA603" s="62">
        <v>0</v>
      </c>
      <c r="AB603" s="62">
        <v>0</v>
      </c>
      <c r="AC603" s="62">
        <v>0</v>
      </c>
      <c r="AD603" s="62">
        <v>0</v>
      </c>
      <c r="AE603" s="62">
        <v>0</v>
      </c>
      <c r="AF603" s="62">
        <v>0</v>
      </c>
      <c r="AG603" s="62">
        <v>0</v>
      </c>
      <c r="AH603" s="62" t="s">
        <v>290</v>
      </c>
      <c r="AI603" s="62">
        <v>0</v>
      </c>
      <c r="AJ603" s="62" t="s">
        <v>290</v>
      </c>
      <c r="AK603" s="62" t="s">
        <v>290</v>
      </c>
      <c r="AL603" s="62">
        <v>0</v>
      </c>
      <c r="AM603" s="62">
        <v>200</v>
      </c>
      <c r="AN603" s="62">
        <v>11</v>
      </c>
      <c r="AO603" s="62">
        <v>109</v>
      </c>
      <c r="AP603" s="62">
        <v>113</v>
      </c>
      <c r="AQ603" s="62">
        <v>222</v>
      </c>
      <c r="AR603" t="b">
        <f>IFERROR(MATCH('2019'!A603, '2020'!A:A, 0) &gt;0, FALSE)</f>
        <v>1</v>
      </c>
    </row>
    <row r="604" spans="1:44">
      <c r="A604" s="60" t="s">
        <v>3134</v>
      </c>
      <c r="B604" s="60" t="s">
        <v>3135</v>
      </c>
      <c r="C604" s="60" t="s">
        <v>6686</v>
      </c>
      <c r="D604" s="60" t="s">
        <v>3137</v>
      </c>
      <c r="E604" s="60" t="s">
        <v>157</v>
      </c>
      <c r="F604" s="60" t="s">
        <v>288</v>
      </c>
      <c r="G604" s="60" t="s">
        <v>3138</v>
      </c>
      <c r="H604" s="60" t="s">
        <v>15023</v>
      </c>
      <c r="I604" s="60" t="s">
        <v>167</v>
      </c>
      <c r="J604" s="61">
        <v>3</v>
      </c>
      <c r="K604" s="61">
        <v>6.5</v>
      </c>
      <c r="L604" s="61">
        <v>1</v>
      </c>
      <c r="M604" s="61">
        <v>10.5</v>
      </c>
      <c r="N604" s="62">
        <v>0</v>
      </c>
      <c r="O604" s="62">
        <v>0</v>
      </c>
      <c r="P604" s="62">
        <v>0</v>
      </c>
      <c r="Q604" s="62">
        <v>0</v>
      </c>
      <c r="R604" s="62">
        <v>0</v>
      </c>
      <c r="S604" s="62">
        <v>0</v>
      </c>
      <c r="T604" s="62">
        <v>0</v>
      </c>
      <c r="U604" s="62">
        <v>0</v>
      </c>
      <c r="V604" s="62">
        <v>0</v>
      </c>
      <c r="W604" s="62">
        <v>0</v>
      </c>
      <c r="X604" s="62">
        <v>22</v>
      </c>
      <c r="Y604" s="62">
        <v>17</v>
      </c>
      <c r="Z604" s="62">
        <v>13</v>
      </c>
      <c r="AA604" s="62">
        <v>12</v>
      </c>
      <c r="AB604" s="62">
        <v>0</v>
      </c>
      <c r="AC604" s="62">
        <v>0</v>
      </c>
      <c r="AD604" s="62">
        <v>0</v>
      </c>
      <c r="AE604" s="62">
        <v>0</v>
      </c>
      <c r="AF604" s="62">
        <v>0</v>
      </c>
      <c r="AG604" s="62">
        <v>0</v>
      </c>
      <c r="AH604" s="62">
        <v>0</v>
      </c>
      <c r="AI604" s="62">
        <v>0</v>
      </c>
      <c r="AJ604" s="62" t="s">
        <v>290</v>
      </c>
      <c r="AK604" s="62" t="s">
        <v>290</v>
      </c>
      <c r="AL604" s="62">
        <v>0</v>
      </c>
      <c r="AM604" s="62">
        <v>55</v>
      </c>
      <c r="AN604" s="62" t="s">
        <v>290</v>
      </c>
      <c r="AO604" s="62">
        <v>37</v>
      </c>
      <c r="AP604" s="62">
        <v>27</v>
      </c>
      <c r="AQ604" s="62">
        <v>64</v>
      </c>
      <c r="AR604" t="b">
        <f>IFERROR(MATCH('2019'!A604, '2020'!A:A, 0) &gt;0, FALSE)</f>
        <v>1</v>
      </c>
    </row>
    <row r="605" spans="1:44">
      <c r="A605" s="60" t="s">
        <v>3139</v>
      </c>
      <c r="B605" s="60" t="s">
        <v>1762</v>
      </c>
      <c r="C605" s="60" t="s">
        <v>6691</v>
      </c>
      <c r="D605" s="60" t="s">
        <v>3142</v>
      </c>
      <c r="E605" s="60" t="s">
        <v>3143</v>
      </c>
      <c r="F605" s="60" t="s">
        <v>288</v>
      </c>
      <c r="G605" s="60" t="s">
        <v>3144</v>
      </c>
      <c r="H605" s="60" t="s">
        <v>15025</v>
      </c>
      <c r="I605" s="60" t="s">
        <v>168</v>
      </c>
      <c r="J605" s="61">
        <v>2</v>
      </c>
      <c r="K605" s="61">
        <v>10</v>
      </c>
      <c r="L605" s="61">
        <v>4</v>
      </c>
      <c r="M605" s="61">
        <v>16</v>
      </c>
      <c r="N605" s="62">
        <v>26</v>
      </c>
      <c r="O605" s="62">
        <v>12</v>
      </c>
      <c r="P605" s="62">
        <v>15</v>
      </c>
      <c r="Q605" s="62">
        <v>16</v>
      </c>
      <c r="R605" s="62">
        <v>15</v>
      </c>
      <c r="S605" s="62">
        <v>24</v>
      </c>
      <c r="T605" s="62">
        <v>17</v>
      </c>
      <c r="U605" s="62">
        <v>23</v>
      </c>
      <c r="V605" s="62">
        <v>12</v>
      </c>
      <c r="W605" s="62">
        <v>19</v>
      </c>
      <c r="X605" s="62">
        <v>0</v>
      </c>
      <c r="Y605" s="62">
        <v>0</v>
      </c>
      <c r="Z605" s="62">
        <v>0</v>
      </c>
      <c r="AA605" s="62">
        <v>0</v>
      </c>
      <c r="AB605" s="62">
        <v>0</v>
      </c>
      <c r="AC605" s="62">
        <v>0</v>
      </c>
      <c r="AD605" s="62">
        <v>0</v>
      </c>
      <c r="AE605" s="62">
        <v>0</v>
      </c>
      <c r="AF605" s="62">
        <v>0</v>
      </c>
      <c r="AG605" s="62">
        <v>0</v>
      </c>
      <c r="AH605" s="62">
        <v>16</v>
      </c>
      <c r="AI605" s="62">
        <v>0</v>
      </c>
      <c r="AJ605" s="62" t="s">
        <v>290</v>
      </c>
      <c r="AK605" s="62">
        <v>0</v>
      </c>
      <c r="AL605" s="62" t="s">
        <v>290</v>
      </c>
      <c r="AM605" s="62">
        <v>160</v>
      </c>
      <c r="AN605" s="62">
        <v>0</v>
      </c>
      <c r="AO605" s="62">
        <v>90</v>
      </c>
      <c r="AP605" s="62">
        <v>89</v>
      </c>
      <c r="AQ605" s="62">
        <v>179</v>
      </c>
      <c r="AR605" t="b">
        <f>IFERROR(MATCH('2019'!A605, '2020'!A:A, 0) &gt;0, FALSE)</f>
        <v>1</v>
      </c>
    </row>
    <row r="606" spans="1:44">
      <c r="A606" s="60" t="s">
        <v>3145</v>
      </c>
      <c r="B606" s="60" t="s">
        <v>3146</v>
      </c>
      <c r="C606" s="60" t="s">
        <v>5094</v>
      </c>
      <c r="D606" s="60" t="s">
        <v>3148</v>
      </c>
      <c r="E606" s="60" t="s">
        <v>3149</v>
      </c>
      <c r="F606" s="60" t="s">
        <v>288</v>
      </c>
      <c r="G606" s="60" t="s">
        <v>3150</v>
      </c>
      <c r="H606" s="60" t="s">
        <v>15027</v>
      </c>
      <c r="I606" s="60" t="s">
        <v>169</v>
      </c>
      <c r="J606" s="61">
        <v>3</v>
      </c>
      <c r="K606" s="61">
        <v>14.5</v>
      </c>
      <c r="L606" s="61">
        <v>7.5</v>
      </c>
      <c r="M606" s="61">
        <v>25</v>
      </c>
      <c r="N606" s="62">
        <v>86</v>
      </c>
      <c r="O606" s="62">
        <v>22</v>
      </c>
      <c r="P606" s="62">
        <v>23</v>
      </c>
      <c r="Q606" s="62">
        <v>19</v>
      </c>
      <c r="R606" s="62">
        <v>24</v>
      </c>
      <c r="S606" s="62">
        <v>18</v>
      </c>
      <c r="T606" s="62">
        <v>20</v>
      </c>
      <c r="U606" s="62">
        <v>22</v>
      </c>
      <c r="V606" s="62">
        <v>19</v>
      </c>
      <c r="W606" s="62">
        <v>11</v>
      </c>
      <c r="X606" s="62">
        <v>0</v>
      </c>
      <c r="Y606" s="62">
        <v>0</v>
      </c>
      <c r="Z606" s="62">
        <v>0</v>
      </c>
      <c r="AA606" s="62">
        <v>0</v>
      </c>
      <c r="AB606" s="62">
        <v>0</v>
      </c>
      <c r="AC606" s="62">
        <v>0</v>
      </c>
      <c r="AD606" s="62">
        <v>0</v>
      </c>
      <c r="AE606" s="62" t="s">
        <v>290</v>
      </c>
      <c r="AF606" s="62">
        <v>24</v>
      </c>
      <c r="AG606" s="62">
        <v>0</v>
      </c>
      <c r="AH606" s="62" t="s">
        <v>290</v>
      </c>
      <c r="AI606" s="62">
        <v>0</v>
      </c>
      <c r="AJ606" s="62" t="s">
        <v>290</v>
      </c>
      <c r="AK606" s="62" t="s">
        <v>290</v>
      </c>
      <c r="AL606" s="62">
        <v>0</v>
      </c>
      <c r="AM606" s="62">
        <v>269</v>
      </c>
      <c r="AN606" s="62">
        <v>11</v>
      </c>
      <c r="AO606" s="62">
        <v>147</v>
      </c>
      <c r="AP606" s="62">
        <v>142</v>
      </c>
      <c r="AQ606" s="62">
        <v>289</v>
      </c>
      <c r="AR606" t="b">
        <f>IFERROR(MATCH('2019'!A606, '2020'!A:A, 0) &gt;0, FALSE)</f>
        <v>1</v>
      </c>
    </row>
    <row r="607" spans="1:44">
      <c r="A607" s="60" t="s">
        <v>3151</v>
      </c>
      <c r="B607" s="60" t="s">
        <v>319</v>
      </c>
      <c r="C607" s="60" t="s">
        <v>6697</v>
      </c>
      <c r="D607" s="60" t="s">
        <v>3154</v>
      </c>
      <c r="E607" s="60" t="s">
        <v>3155</v>
      </c>
      <c r="F607" s="60" t="s">
        <v>288</v>
      </c>
      <c r="G607" s="60" t="s">
        <v>3156</v>
      </c>
      <c r="H607" s="60" t="s">
        <v>15028</v>
      </c>
      <c r="I607" s="60" t="s">
        <v>169</v>
      </c>
      <c r="J607" s="61">
        <v>1</v>
      </c>
      <c r="K607" s="61">
        <v>14</v>
      </c>
      <c r="L607" s="61">
        <v>2</v>
      </c>
      <c r="M607" s="61">
        <v>17</v>
      </c>
      <c r="N607" s="62">
        <v>0</v>
      </c>
      <c r="O607" s="62">
        <v>15</v>
      </c>
      <c r="P607" s="62">
        <v>18</v>
      </c>
      <c r="Q607" s="62">
        <v>29</v>
      </c>
      <c r="R607" s="62">
        <v>21</v>
      </c>
      <c r="S607" s="62">
        <v>16</v>
      </c>
      <c r="T607" s="62">
        <v>24</v>
      </c>
      <c r="U607" s="62">
        <v>16</v>
      </c>
      <c r="V607" s="62">
        <v>22</v>
      </c>
      <c r="W607" s="62">
        <v>26</v>
      </c>
      <c r="X607" s="62">
        <v>0</v>
      </c>
      <c r="Y607" s="62">
        <v>0</v>
      </c>
      <c r="Z607" s="62">
        <v>0</v>
      </c>
      <c r="AA607" s="62">
        <v>0</v>
      </c>
      <c r="AB607" s="62">
        <v>0</v>
      </c>
      <c r="AC607" s="62">
        <v>0</v>
      </c>
      <c r="AD607" s="62">
        <v>0</v>
      </c>
      <c r="AE607" s="62">
        <v>0</v>
      </c>
      <c r="AF607" s="62">
        <v>0</v>
      </c>
      <c r="AG607" s="62">
        <v>0</v>
      </c>
      <c r="AH607" s="62">
        <v>65</v>
      </c>
      <c r="AI607" s="62">
        <v>0</v>
      </c>
      <c r="AJ607" s="62" t="s">
        <v>290</v>
      </c>
      <c r="AK607" s="62">
        <v>0</v>
      </c>
      <c r="AL607" s="62">
        <v>0</v>
      </c>
      <c r="AM607" s="62">
        <v>112</v>
      </c>
      <c r="AN607" s="62" t="s">
        <v>290</v>
      </c>
      <c r="AO607" s="62">
        <v>107</v>
      </c>
      <c r="AP607" s="62">
        <v>80</v>
      </c>
      <c r="AQ607" s="62">
        <v>187</v>
      </c>
      <c r="AR607" t="b">
        <f>IFERROR(MATCH('2019'!A607, '2020'!A:A, 0) &gt;0, FALSE)</f>
        <v>1</v>
      </c>
    </row>
    <row r="608" spans="1:44">
      <c r="A608" s="60" t="s">
        <v>13748</v>
      </c>
      <c r="B608" s="60" t="s">
        <v>16199</v>
      </c>
      <c r="C608" s="60" t="s">
        <v>13750</v>
      </c>
      <c r="D608" s="60" t="s">
        <v>13751</v>
      </c>
      <c r="E608" s="60" t="s">
        <v>143</v>
      </c>
      <c r="F608" s="60" t="s">
        <v>288</v>
      </c>
      <c r="G608" s="60" t="s">
        <v>16200</v>
      </c>
      <c r="H608" s="60" t="s">
        <v>15029</v>
      </c>
      <c r="I608" s="60" t="s">
        <v>169</v>
      </c>
      <c r="J608" s="61">
        <v>1</v>
      </c>
      <c r="K608" s="61">
        <v>7.5</v>
      </c>
      <c r="L608" s="61">
        <v>3.5</v>
      </c>
      <c r="M608" s="61">
        <v>12</v>
      </c>
      <c r="N608" s="62">
        <v>24</v>
      </c>
      <c r="O608" s="62" t="s">
        <v>290</v>
      </c>
      <c r="P608" s="62" t="s">
        <v>290</v>
      </c>
      <c r="Q608" s="62" t="s">
        <v>290</v>
      </c>
      <c r="R608" s="62" t="s">
        <v>290</v>
      </c>
      <c r="S608" s="62" t="s">
        <v>290</v>
      </c>
      <c r="T608" s="62" t="s">
        <v>290</v>
      </c>
      <c r="U608" s="62" t="s">
        <v>290</v>
      </c>
      <c r="V608" s="62" t="s">
        <v>290</v>
      </c>
      <c r="W608" s="62" t="s">
        <v>290</v>
      </c>
      <c r="X608" s="62">
        <v>0</v>
      </c>
      <c r="Y608" s="62">
        <v>0</v>
      </c>
      <c r="Z608" s="62">
        <v>0</v>
      </c>
      <c r="AA608" s="62">
        <v>0</v>
      </c>
      <c r="AB608" s="62">
        <v>0</v>
      </c>
      <c r="AC608" s="62">
        <v>0</v>
      </c>
      <c r="AD608" s="62">
        <v>0</v>
      </c>
      <c r="AE608" s="62">
        <v>0</v>
      </c>
      <c r="AF608" s="62">
        <v>0</v>
      </c>
      <c r="AG608" s="62">
        <v>0</v>
      </c>
      <c r="AH608" s="62" t="s">
        <v>290</v>
      </c>
      <c r="AI608" s="62">
        <v>0</v>
      </c>
      <c r="AJ608" s="62">
        <v>0</v>
      </c>
      <c r="AK608" s="62" t="s">
        <v>290</v>
      </c>
      <c r="AL608" s="62">
        <v>0</v>
      </c>
      <c r="AM608" s="62">
        <v>49</v>
      </c>
      <c r="AN608" s="62">
        <v>10</v>
      </c>
      <c r="AO608" s="62">
        <v>34</v>
      </c>
      <c r="AP608" s="62">
        <v>30</v>
      </c>
      <c r="AQ608" s="62">
        <v>64</v>
      </c>
      <c r="AR608" t="b">
        <f>IFERROR(MATCH('2019'!A608, '2020'!A:A, 0) &gt;0, FALSE)</f>
        <v>1</v>
      </c>
    </row>
    <row r="609" spans="1:44">
      <c r="A609" s="60" t="s">
        <v>3157</v>
      </c>
      <c r="B609" s="60" t="s">
        <v>3158</v>
      </c>
      <c r="C609" s="60" t="s">
        <v>12574</v>
      </c>
      <c r="D609" s="60" t="s">
        <v>10036</v>
      </c>
      <c r="E609" s="60" t="s">
        <v>3149</v>
      </c>
      <c r="F609" s="60" t="s">
        <v>288</v>
      </c>
      <c r="G609" s="60" t="s">
        <v>3150</v>
      </c>
      <c r="H609" s="60" t="s">
        <v>15030</v>
      </c>
      <c r="I609" s="60" t="s">
        <v>169</v>
      </c>
      <c r="J609" s="61">
        <v>3</v>
      </c>
      <c r="K609" s="61">
        <v>29</v>
      </c>
      <c r="L609" s="61">
        <v>7</v>
      </c>
      <c r="M609" s="61">
        <v>39</v>
      </c>
      <c r="N609" s="62">
        <v>79</v>
      </c>
      <c r="O609" s="62">
        <v>42</v>
      </c>
      <c r="P609" s="62">
        <v>21</v>
      </c>
      <c r="Q609" s="62">
        <v>17</v>
      </c>
      <c r="R609" s="62">
        <v>28</v>
      </c>
      <c r="S609" s="62">
        <v>17</v>
      </c>
      <c r="T609" s="62">
        <v>26</v>
      </c>
      <c r="U609" s="62">
        <v>19</v>
      </c>
      <c r="V609" s="62">
        <v>31</v>
      </c>
      <c r="W609" s="62">
        <v>22</v>
      </c>
      <c r="X609" s="62">
        <v>11</v>
      </c>
      <c r="Y609" s="62">
        <v>13</v>
      </c>
      <c r="Z609" s="62">
        <v>21</v>
      </c>
      <c r="AA609" s="62">
        <v>13</v>
      </c>
      <c r="AB609" s="62">
        <v>0</v>
      </c>
      <c r="AC609" s="62">
        <v>0</v>
      </c>
      <c r="AD609" s="62">
        <v>0</v>
      </c>
      <c r="AE609" s="62">
        <v>0</v>
      </c>
      <c r="AF609" s="62">
        <v>0</v>
      </c>
      <c r="AG609" s="62">
        <v>0</v>
      </c>
      <c r="AH609" s="62">
        <v>13</v>
      </c>
      <c r="AI609" s="62">
        <v>0</v>
      </c>
      <c r="AJ609" s="62" t="s">
        <v>290</v>
      </c>
      <c r="AK609" s="62">
        <v>18</v>
      </c>
      <c r="AL609" s="62">
        <v>0</v>
      </c>
      <c r="AM609" s="62">
        <v>318</v>
      </c>
      <c r="AN609" s="62" t="s">
        <v>290</v>
      </c>
      <c r="AO609" s="62">
        <v>159</v>
      </c>
      <c r="AP609" s="62">
        <v>201</v>
      </c>
      <c r="AQ609" s="62">
        <v>360</v>
      </c>
      <c r="AR609" t="b">
        <f>IFERROR(MATCH('2019'!A609, '2020'!A:A, 0) &gt;0, FALSE)</f>
        <v>1</v>
      </c>
    </row>
    <row r="610" spans="1:44">
      <c r="A610" s="60" t="s">
        <v>3162</v>
      </c>
      <c r="B610" s="60" t="s">
        <v>3163</v>
      </c>
      <c r="C610" s="60" t="s">
        <v>6703</v>
      </c>
      <c r="D610" s="60" t="s">
        <v>3166</v>
      </c>
      <c r="E610" s="60" t="s">
        <v>3149</v>
      </c>
      <c r="F610" s="60" t="s">
        <v>288</v>
      </c>
      <c r="G610" s="60" t="s">
        <v>3150</v>
      </c>
      <c r="H610" s="60" t="s">
        <v>15031</v>
      </c>
      <c r="I610" s="60" t="s">
        <v>169</v>
      </c>
      <c r="J610" s="61">
        <v>3</v>
      </c>
      <c r="K610" s="61">
        <v>7.3</v>
      </c>
      <c r="L610" s="61">
        <v>0</v>
      </c>
      <c r="M610" s="61">
        <v>10.3</v>
      </c>
      <c r="N610" s="62">
        <v>0</v>
      </c>
      <c r="O610" s="62">
        <v>0</v>
      </c>
      <c r="P610" s="62">
        <v>0</v>
      </c>
      <c r="Q610" s="62">
        <v>0</v>
      </c>
      <c r="R610" s="62">
        <v>0</v>
      </c>
      <c r="S610" s="62">
        <v>0</v>
      </c>
      <c r="T610" s="62">
        <v>0</v>
      </c>
      <c r="U610" s="62">
        <v>0</v>
      </c>
      <c r="V610" s="62">
        <v>0</v>
      </c>
      <c r="W610" s="62">
        <v>0</v>
      </c>
      <c r="X610" s="62">
        <v>19</v>
      </c>
      <c r="Y610" s="62" t="s">
        <v>290</v>
      </c>
      <c r="Z610" s="62">
        <v>16</v>
      </c>
      <c r="AA610" s="62">
        <v>13</v>
      </c>
      <c r="AB610" s="62">
        <v>0</v>
      </c>
      <c r="AC610" s="62">
        <v>0</v>
      </c>
      <c r="AD610" s="62">
        <v>0</v>
      </c>
      <c r="AE610" s="62">
        <v>0</v>
      </c>
      <c r="AF610" s="62">
        <v>0</v>
      </c>
      <c r="AG610" s="62">
        <v>0</v>
      </c>
      <c r="AH610" s="62" t="s">
        <v>290</v>
      </c>
      <c r="AI610" s="62">
        <v>0</v>
      </c>
      <c r="AJ610" s="62">
        <v>0</v>
      </c>
      <c r="AK610" s="62" t="s">
        <v>290</v>
      </c>
      <c r="AL610" s="62">
        <v>0</v>
      </c>
      <c r="AM610" s="62">
        <v>45</v>
      </c>
      <c r="AN610" s="62" t="s">
        <v>290</v>
      </c>
      <c r="AO610" s="62">
        <v>23</v>
      </c>
      <c r="AP610" s="62">
        <v>33</v>
      </c>
      <c r="AQ610" s="62">
        <v>56</v>
      </c>
      <c r="AR610" t="b">
        <f>IFERROR(MATCH('2019'!A610, '2020'!A:A, 0) &gt;0, FALSE)</f>
        <v>1</v>
      </c>
    </row>
    <row r="611" spans="1:44">
      <c r="A611" s="60" t="s">
        <v>16201</v>
      </c>
      <c r="B611" s="60" t="s">
        <v>16202</v>
      </c>
      <c r="C611" s="60" t="s">
        <v>16203</v>
      </c>
      <c r="D611" s="60" t="s">
        <v>16204</v>
      </c>
      <c r="E611" s="60" t="s">
        <v>16205</v>
      </c>
      <c r="F611" s="60" t="s">
        <v>288</v>
      </c>
      <c r="G611" s="60" t="s">
        <v>16206</v>
      </c>
      <c r="H611" s="60" t="s">
        <v>16207</v>
      </c>
      <c r="I611" s="60" t="s">
        <v>169</v>
      </c>
      <c r="J611" s="61">
        <v>2</v>
      </c>
      <c r="K611" s="61">
        <v>5</v>
      </c>
      <c r="L611" s="61">
        <v>1</v>
      </c>
      <c r="M611" s="61">
        <v>8</v>
      </c>
      <c r="N611" s="62" t="s">
        <v>290</v>
      </c>
      <c r="O611" s="62" t="s">
        <v>290</v>
      </c>
      <c r="P611" s="62" t="s">
        <v>290</v>
      </c>
      <c r="Q611" s="62" t="s">
        <v>290</v>
      </c>
      <c r="R611" s="62" t="s">
        <v>290</v>
      </c>
      <c r="S611" s="62">
        <v>0</v>
      </c>
      <c r="T611" s="62">
        <v>0</v>
      </c>
      <c r="U611" s="62">
        <v>0</v>
      </c>
      <c r="V611" s="62">
        <v>0</v>
      </c>
      <c r="W611" s="62">
        <v>0</v>
      </c>
      <c r="X611" s="62">
        <v>0</v>
      </c>
      <c r="Y611" s="62">
        <v>0</v>
      </c>
      <c r="Z611" s="62">
        <v>0</v>
      </c>
      <c r="AA611" s="62">
        <v>0</v>
      </c>
      <c r="AB611" s="62">
        <v>0</v>
      </c>
      <c r="AC611" s="62">
        <v>0</v>
      </c>
      <c r="AD611" s="62">
        <v>0</v>
      </c>
      <c r="AE611" s="62">
        <v>0</v>
      </c>
      <c r="AF611" s="62">
        <v>0</v>
      </c>
      <c r="AG611" s="62">
        <v>0</v>
      </c>
      <c r="AH611" s="62" t="s">
        <v>290</v>
      </c>
      <c r="AI611" s="62">
        <v>0</v>
      </c>
      <c r="AJ611" s="62">
        <v>0</v>
      </c>
      <c r="AK611" s="62">
        <v>16</v>
      </c>
      <c r="AL611" s="62">
        <v>0</v>
      </c>
      <c r="AM611" s="62">
        <v>0</v>
      </c>
      <c r="AN611" s="62">
        <v>0</v>
      </c>
      <c r="AO611" s="62">
        <v>12</v>
      </c>
      <c r="AP611" s="62">
        <v>12</v>
      </c>
      <c r="AQ611" s="62">
        <v>24</v>
      </c>
      <c r="AR611" t="b">
        <f>IFERROR(MATCH('2019'!A611, '2020'!A:A, 0) &gt;0, FALSE)</f>
        <v>0</v>
      </c>
    </row>
    <row r="612" spans="1:44">
      <c r="A612" s="60" t="s">
        <v>3171</v>
      </c>
      <c r="B612" s="60" t="s">
        <v>3172</v>
      </c>
      <c r="C612" s="60" t="s">
        <v>15036</v>
      </c>
      <c r="D612" s="60" t="s">
        <v>3174</v>
      </c>
      <c r="E612" s="60" t="s">
        <v>3175</v>
      </c>
      <c r="F612" s="60" t="s">
        <v>288</v>
      </c>
      <c r="G612" s="60" t="s">
        <v>3176</v>
      </c>
      <c r="H612" s="60" t="s">
        <v>15037</v>
      </c>
      <c r="I612" s="60" t="s">
        <v>170</v>
      </c>
      <c r="J612" s="61">
        <v>2</v>
      </c>
      <c r="K612" s="61">
        <v>7</v>
      </c>
      <c r="L612" s="61">
        <v>3</v>
      </c>
      <c r="M612" s="61">
        <v>12</v>
      </c>
      <c r="N612" s="62">
        <v>17</v>
      </c>
      <c r="O612" s="62" t="s">
        <v>290</v>
      </c>
      <c r="P612" s="62">
        <v>14</v>
      </c>
      <c r="Q612" s="62">
        <v>11</v>
      </c>
      <c r="R612" s="62">
        <v>11</v>
      </c>
      <c r="S612" s="62" t="s">
        <v>290</v>
      </c>
      <c r="T612" s="62" t="s">
        <v>290</v>
      </c>
      <c r="U612" s="62" t="s">
        <v>290</v>
      </c>
      <c r="V612" s="62">
        <v>0</v>
      </c>
      <c r="W612" s="62">
        <v>0</v>
      </c>
      <c r="X612" s="62">
        <v>0</v>
      </c>
      <c r="Y612" s="62">
        <v>0</v>
      </c>
      <c r="Z612" s="62">
        <v>0</v>
      </c>
      <c r="AA612" s="62">
        <v>0</v>
      </c>
      <c r="AB612" s="62">
        <v>0</v>
      </c>
      <c r="AC612" s="62">
        <v>0</v>
      </c>
      <c r="AD612" s="62">
        <v>0</v>
      </c>
      <c r="AE612" s="62">
        <v>0</v>
      </c>
      <c r="AF612" s="62">
        <v>0</v>
      </c>
      <c r="AG612" s="62">
        <v>0</v>
      </c>
      <c r="AH612" s="62">
        <v>0</v>
      </c>
      <c r="AI612" s="62">
        <v>0</v>
      </c>
      <c r="AJ612" s="62" t="s">
        <v>290</v>
      </c>
      <c r="AK612" s="62">
        <v>0</v>
      </c>
      <c r="AL612" s="62">
        <v>0</v>
      </c>
      <c r="AM612" s="62">
        <v>80</v>
      </c>
      <c r="AN612" s="62" t="s">
        <v>290</v>
      </c>
      <c r="AO612" s="62">
        <v>45</v>
      </c>
      <c r="AP612" s="62">
        <v>39</v>
      </c>
      <c r="AQ612" s="62">
        <v>84</v>
      </c>
      <c r="AR612" t="b">
        <f>IFERROR(MATCH('2019'!A612, '2020'!A:A, 0) &gt;0, FALSE)</f>
        <v>1</v>
      </c>
    </row>
    <row r="613" spans="1:44">
      <c r="A613" s="60" t="s">
        <v>3177</v>
      </c>
      <c r="B613" s="60" t="s">
        <v>2721</v>
      </c>
      <c r="C613" s="60" t="s">
        <v>6715</v>
      </c>
      <c r="D613" s="60" t="s">
        <v>3178</v>
      </c>
      <c r="E613" s="60" t="s">
        <v>3179</v>
      </c>
      <c r="F613" s="60" t="s">
        <v>288</v>
      </c>
      <c r="G613" s="60" t="s">
        <v>3180</v>
      </c>
      <c r="H613" s="60" t="s">
        <v>15038</v>
      </c>
      <c r="I613" s="60" t="s">
        <v>171</v>
      </c>
      <c r="J613" s="61">
        <v>1</v>
      </c>
      <c r="K613" s="61">
        <v>8.5</v>
      </c>
      <c r="L613" s="61">
        <v>4</v>
      </c>
      <c r="M613" s="61">
        <v>13.5</v>
      </c>
      <c r="N613" s="62">
        <v>34</v>
      </c>
      <c r="O613" s="62">
        <v>21</v>
      </c>
      <c r="P613" s="62">
        <v>20</v>
      </c>
      <c r="Q613" s="62">
        <v>16</v>
      </c>
      <c r="R613" s="62">
        <v>14</v>
      </c>
      <c r="S613" s="62">
        <v>23</v>
      </c>
      <c r="T613" s="62">
        <v>12</v>
      </c>
      <c r="U613" s="62">
        <v>17</v>
      </c>
      <c r="V613" s="62">
        <v>0</v>
      </c>
      <c r="W613" s="62">
        <v>0</v>
      </c>
      <c r="X613" s="62">
        <v>0</v>
      </c>
      <c r="Y613" s="62">
        <v>0</v>
      </c>
      <c r="Z613" s="62">
        <v>0</v>
      </c>
      <c r="AA613" s="62">
        <v>0</v>
      </c>
      <c r="AB613" s="62">
        <v>0</v>
      </c>
      <c r="AC613" s="62">
        <v>0</v>
      </c>
      <c r="AD613" s="62">
        <v>0</v>
      </c>
      <c r="AE613" s="62">
        <v>0</v>
      </c>
      <c r="AF613" s="62">
        <v>0</v>
      </c>
      <c r="AG613" s="62">
        <v>0</v>
      </c>
      <c r="AH613" s="62" t="s">
        <v>290</v>
      </c>
      <c r="AI613" s="62">
        <v>0</v>
      </c>
      <c r="AJ613" s="62" t="s">
        <v>290</v>
      </c>
      <c r="AK613" s="62" t="s">
        <v>290</v>
      </c>
      <c r="AL613" s="62">
        <v>0</v>
      </c>
      <c r="AM613" s="62">
        <v>142</v>
      </c>
      <c r="AN613" s="62" t="s">
        <v>290</v>
      </c>
      <c r="AO613" s="62">
        <v>73</v>
      </c>
      <c r="AP613" s="62">
        <v>84</v>
      </c>
      <c r="AQ613" s="62">
        <v>157</v>
      </c>
      <c r="AR613" t="b">
        <f>IFERROR(MATCH('2019'!A613, '2020'!A:A, 0) &gt;0, FALSE)</f>
        <v>1</v>
      </c>
    </row>
    <row r="614" spans="1:44">
      <c r="A614" s="60" t="s">
        <v>3181</v>
      </c>
      <c r="B614" s="60" t="s">
        <v>3182</v>
      </c>
      <c r="C614" s="60" t="s">
        <v>15039</v>
      </c>
      <c r="D614" s="60" t="s">
        <v>3185</v>
      </c>
      <c r="E614" s="60" t="s">
        <v>3179</v>
      </c>
      <c r="F614" s="60" t="s">
        <v>288</v>
      </c>
      <c r="G614" s="60" t="s">
        <v>3180</v>
      </c>
      <c r="H614" s="60" t="s">
        <v>15040</v>
      </c>
      <c r="I614" s="60" t="s">
        <v>171</v>
      </c>
      <c r="J614" s="61">
        <v>2</v>
      </c>
      <c r="K614" s="61">
        <v>2</v>
      </c>
      <c r="L614" s="61">
        <v>2</v>
      </c>
      <c r="M614" s="61">
        <v>6</v>
      </c>
      <c r="N614" s="62">
        <v>0</v>
      </c>
      <c r="O614" s="62">
        <v>0</v>
      </c>
      <c r="P614" s="62">
        <v>0</v>
      </c>
      <c r="Q614" s="62">
        <v>0</v>
      </c>
      <c r="R614" s="62">
        <v>0</v>
      </c>
      <c r="S614" s="62">
        <v>0</v>
      </c>
      <c r="T614" s="62">
        <v>0</v>
      </c>
      <c r="U614" s="62">
        <v>0</v>
      </c>
      <c r="V614" s="62">
        <v>0</v>
      </c>
      <c r="W614" s="62">
        <v>0</v>
      </c>
      <c r="X614" s="62">
        <v>0</v>
      </c>
      <c r="Y614" s="62">
        <v>0</v>
      </c>
      <c r="Z614" s="62">
        <v>0</v>
      </c>
      <c r="AA614" s="62">
        <v>21</v>
      </c>
      <c r="AB614" s="62">
        <v>0</v>
      </c>
      <c r="AC614" s="62">
        <v>0</v>
      </c>
      <c r="AD614" s="62">
        <v>0</v>
      </c>
      <c r="AE614" s="62">
        <v>0</v>
      </c>
      <c r="AF614" s="62">
        <v>0</v>
      </c>
      <c r="AG614" s="62">
        <v>0</v>
      </c>
      <c r="AH614" s="62">
        <v>17</v>
      </c>
      <c r="AI614" s="62">
        <v>0</v>
      </c>
      <c r="AJ614" s="62">
        <v>0</v>
      </c>
      <c r="AK614" s="62" t="s">
        <v>290</v>
      </c>
      <c r="AL614" s="62">
        <v>0</v>
      </c>
      <c r="AM614" s="62">
        <v>0</v>
      </c>
      <c r="AN614" s="62">
        <v>0</v>
      </c>
      <c r="AO614" s="62">
        <v>14</v>
      </c>
      <c r="AP614" s="62" t="s">
        <v>290</v>
      </c>
      <c r="AQ614" s="62">
        <v>21</v>
      </c>
      <c r="AR614" t="b">
        <f>IFERROR(MATCH('2019'!A614, '2020'!A:A, 0) &gt;0, FALSE)</f>
        <v>1</v>
      </c>
    </row>
    <row r="615" spans="1:44">
      <c r="A615" s="60" t="s">
        <v>3186</v>
      </c>
      <c r="B615" s="60" t="s">
        <v>3187</v>
      </c>
      <c r="C615" s="60" t="s">
        <v>16208</v>
      </c>
      <c r="D615" s="60" t="s">
        <v>3189</v>
      </c>
      <c r="E615" s="60" t="s">
        <v>3190</v>
      </c>
      <c r="F615" s="60" t="s">
        <v>288</v>
      </c>
      <c r="G615" s="60" t="s">
        <v>3191</v>
      </c>
      <c r="H615" s="60" t="s">
        <v>16209</v>
      </c>
      <c r="I615" s="60" t="s">
        <v>171</v>
      </c>
      <c r="J615" s="61">
        <v>1.5</v>
      </c>
      <c r="K615" s="61">
        <v>7</v>
      </c>
      <c r="L615" s="61">
        <v>0</v>
      </c>
      <c r="M615" s="61">
        <v>8.5</v>
      </c>
      <c r="N615" s="62">
        <v>0</v>
      </c>
      <c r="O615" s="62" t="s">
        <v>290</v>
      </c>
      <c r="P615" s="62" t="s">
        <v>290</v>
      </c>
      <c r="Q615" s="62">
        <v>10</v>
      </c>
      <c r="R615" s="62">
        <v>10</v>
      </c>
      <c r="S615" s="62" t="s">
        <v>290</v>
      </c>
      <c r="T615" s="62" t="s">
        <v>290</v>
      </c>
      <c r="U615" s="62" t="s">
        <v>290</v>
      </c>
      <c r="V615" s="62" t="s">
        <v>290</v>
      </c>
      <c r="W615" s="62" t="s">
        <v>290</v>
      </c>
      <c r="X615" s="62">
        <v>0</v>
      </c>
      <c r="Y615" s="62">
        <v>0</v>
      </c>
      <c r="Z615" s="62">
        <v>0</v>
      </c>
      <c r="AA615" s="62">
        <v>0</v>
      </c>
      <c r="AB615" s="62">
        <v>0</v>
      </c>
      <c r="AC615" s="62">
        <v>0</v>
      </c>
      <c r="AD615" s="62">
        <v>0</v>
      </c>
      <c r="AE615" s="62">
        <v>0</v>
      </c>
      <c r="AF615" s="62">
        <v>0</v>
      </c>
      <c r="AG615" s="62">
        <v>0</v>
      </c>
      <c r="AH615" s="62" t="s">
        <v>290</v>
      </c>
      <c r="AI615" s="62">
        <v>0</v>
      </c>
      <c r="AJ615" s="62">
        <v>0</v>
      </c>
      <c r="AK615" s="62" t="s">
        <v>290</v>
      </c>
      <c r="AL615" s="62">
        <v>0</v>
      </c>
      <c r="AM615" s="62">
        <v>43</v>
      </c>
      <c r="AN615" s="62" t="s">
        <v>290</v>
      </c>
      <c r="AO615" s="62">
        <v>32</v>
      </c>
      <c r="AP615" s="62">
        <v>18</v>
      </c>
      <c r="AQ615" s="62">
        <v>50</v>
      </c>
      <c r="AR615" t="b">
        <f>IFERROR(MATCH('2019'!A615, '2020'!A:A, 0) &gt;0, FALSE)</f>
        <v>1</v>
      </c>
    </row>
    <row r="616" spans="1:44">
      <c r="A616" s="60" t="s">
        <v>4725</v>
      </c>
      <c r="B616" s="60" t="s">
        <v>4726</v>
      </c>
      <c r="C616" s="60" t="s">
        <v>15041</v>
      </c>
      <c r="D616" s="60" t="s">
        <v>10068</v>
      </c>
      <c r="E616" s="60" t="s">
        <v>3662</v>
      </c>
      <c r="F616" s="60" t="s">
        <v>288</v>
      </c>
      <c r="G616" s="60" t="s">
        <v>3663</v>
      </c>
      <c r="H616" s="60" t="s">
        <v>15042</v>
      </c>
      <c r="I616" s="60" t="s">
        <v>183</v>
      </c>
      <c r="J616" s="61">
        <v>2.2999999999999998</v>
      </c>
      <c r="K616" s="61">
        <v>20.7</v>
      </c>
      <c r="L616" s="61">
        <v>19.600000000000001</v>
      </c>
      <c r="M616" s="61">
        <v>42.6</v>
      </c>
      <c r="N616" s="62">
        <v>0</v>
      </c>
      <c r="O616" s="62">
        <v>0</v>
      </c>
      <c r="P616" s="62">
        <v>0</v>
      </c>
      <c r="Q616" s="62">
        <v>0</v>
      </c>
      <c r="R616" s="62">
        <v>0</v>
      </c>
      <c r="S616" s="62">
        <v>0</v>
      </c>
      <c r="T616" s="62">
        <v>0</v>
      </c>
      <c r="U616" s="62">
        <v>0</v>
      </c>
      <c r="V616" s="62">
        <v>0</v>
      </c>
      <c r="W616" s="62">
        <v>0</v>
      </c>
      <c r="X616" s="62">
        <v>85</v>
      </c>
      <c r="Y616" s="62">
        <v>65</v>
      </c>
      <c r="Z616" s="62">
        <v>60</v>
      </c>
      <c r="AA616" s="62">
        <v>61</v>
      </c>
      <c r="AB616" s="62">
        <v>0</v>
      </c>
      <c r="AC616" s="62">
        <v>0</v>
      </c>
      <c r="AD616" s="62">
        <v>0</v>
      </c>
      <c r="AE616" s="62">
        <v>0</v>
      </c>
      <c r="AF616" s="62">
        <v>0</v>
      </c>
      <c r="AG616" s="62" t="s">
        <v>290</v>
      </c>
      <c r="AH616" s="62">
        <v>26</v>
      </c>
      <c r="AI616" s="62">
        <v>0</v>
      </c>
      <c r="AJ616" s="62">
        <v>17</v>
      </c>
      <c r="AK616" s="62" t="s">
        <v>290</v>
      </c>
      <c r="AL616" s="62">
        <v>0</v>
      </c>
      <c r="AM616" s="62">
        <v>224</v>
      </c>
      <c r="AN616" s="62" t="s">
        <v>290</v>
      </c>
      <c r="AO616" s="62">
        <v>131</v>
      </c>
      <c r="AP616" s="62">
        <v>146</v>
      </c>
      <c r="AQ616" s="62">
        <v>277</v>
      </c>
      <c r="AR616" t="b">
        <f>IFERROR(MATCH('2019'!A616, '2020'!A:A, 0) &gt;0, FALSE)</f>
        <v>1</v>
      </c>
    </row>
    <row r="617" spans="1:44">
      <c r="A617" s="60" t="s">
        <v>3197</v>
      </c>
      <c r="B617" s="60" t="s">
        <v>2370</v>
      </c>
      <c r="C617" s="60" t="s">
        <v>15044</v>
      </c>
      <c r="D617" s="60" t="s">
        <v>3198</v>
      </c>
      <c r="E617" s="60" t="s">
        <v>3199</v>
      </c>
      <c r="F617" s="60" t="s">
        <v>288</v>
      </c>
      <c r="G617" s="60" t="s">
        <v>3200</v>
      </c>
      <c r="H617" s="60" t="s">
        <v>15045</v>
      </c>
      <c r="I617" s="60" t="s">
        <v>174</v>
      </c>
      <c r="J617" s="61">
        <v>1</v>
      </c>
      <c r="K617" s="61">
        <v>7.2</v>
      </c>
      <c r="L617" s="61">
        <v>5.4</v>
      </c>
      <c r="M617" s="61">
        <v>13.6</v>
      </c>
      <c r="N617" s="62">
        <v>0</v>
      </c>
      <c r="O617" s="62">
        <v>24</v>
      </c>
      <c r="P617" s="62">
        <v>20</v>
      </c>
      <c r="Q617" s="62">
        <v>11</v>
      </c>
      <c r="R617" s="62">
        <v>17</v>
      </c>
      <c r="S617" s="62">
        <v>15</v>
      </c>
      <c r="T617" s="62">
        <v>15</v>
      </c>
      <c r="U617" s="62" t="s">
        <v>290</v>
      </c>
      <c r="V617" s="62">
        <v>0</v>
      </c>
      <c r="W617" s="62">
        <v>0</v>
      </c>
      <c r="X617" s="62">
        <v>0</v>
      </c>
      <c r="Y617" s="62">
        <v>0</v>
      </c>
      <c r="Z617" s="62">
        <v>0</v>
      </c>
      <c r="AA617" s="62">
        <v>0</v>
      </c>
      <c r="AB617" s="62">
        <v>0</v>
      </c>
      <c r="AC617" s="62">
        <v>0</v>
      </c>
      <c r="AD617" s="62">
        <v>0</v>
      </c>
      <c r="AE617" s="62">
        <v>0</v>
      </c>
      <c r="AF617" s="62" t="s">
        <v>290</v>
      </c>
      <c r="AG617" s="62">
        <v>0</v>
      </c>
      <c r="AH617" s="62" t="s">
        <v>290</v>
      </c>
      <c r="AI617" s="62">
        <v>0</v>
      </c>
      <c r="AJ617" s="62" t="s">
        <v>290</v>
      </c>
      <c r="AK617" s="62" t="s">
        <v>290</v>
      </c>
      <c r="AL617" s="62">
        <v>0</v>
      </c>
      <c r="AM617" s="62">
        <v>92</v>
      </c>
      <c r="AN617" s="62" t="s">
        <v>290</v>
      </c>
      <c r="AO617" s="62">
        <v>53</v>
      </c>
      <c r="AP617" s="62">
        <v>56</v>
      </c>
      <c r="AQ617" s="62">
        <v>109</v>
      </c>
      <c r="AR617" t="b">
        <f>IFERROR(MATCH('2019'!A617, '2020'!A:A, 0) &gt;0, FALSE)</f>
        <v>1</v>
      </c>
    </row>
    <row r="618" spans="1:44">
      <c r="A618" s="60" t="s">
        <v>3201</v>
      </c>
      <c r="B618" s="60" t="s">
        <v>2928</v>
      </c>
      <c r="C618" s="60" t="s">
        <v>16210</v>
      </c>
      <c r="D618" s="60" t="s">
        <v>3204</v>
      </c>
      <c r="E618" s="60" t="s">
        <v>3205</v>
      </c>
      <c r="F618" s="60" t="s">
        <v>288</v>
      </c>
      <c r="G618" s="60" t="s">
        <v>3206</v>
      </c>
      <c r="H618" s="60" t="s">
        <v>15046</v>
      </c>
      <c r="I618" s="60" t="s">
        <v>174</v>
      </c>
      <c r="J618" s="61">
        <v>1</v>
      </c>
      <c r="K618" s="61">
        <v>10</v>
      </c>
      <c r="L618" s="61">
        <v>3</v>
      </c>
      <c r="M618" s="61">
        <v>14</v>
      </c>
      <c r="N618" s="62">
        <v>32</v>
      </c>
      <c r="O618" s="62">
        <v>14</v>
      </c>
      <c r="P618" s="62">
        <v>14</v>
      </c>
      <c r="Q618" s="62">
        <v>14</v>
      </c>
      <c r="R618" s="62">
        <v>19</v>
      </c>
      <c r="S618" s="62">
        <v>18</v>
      </c>
      <c r="T618" s="62">
        <v>14</v>
      </c>
      <c r="U618" s="62">
        <v>13</v>
      </c>
      <c r="V618" s="62">
        <v>13</v>
      </c>
      <c r="W618" s="62" t="s">
        <v>290</v>
      </c>
      <c r="X618" s="62">
        <v>0</v>
      </c>
      <c r="Y618" s="62">
        <v>0</v>
      </c>
      <c r="Z618" s="62">
        <v>0</v>
      </c>
      <c r="AA618" s="62">
        <v>0</v>
      </c>
      <c r="AB618" s="62">
        <v>0</v>
      </c>
      <c r="AC618" s="62">
        <v>0</v>
      </c>
      <c r="AD618" s="62">
        <v>0</v>
      </c>
      <c r="AE618" s="62">
        <v>0</v>
      </c>
      <c r="AF618" s="62">
        <v>0</v>
      </c>
      <c r="AG618" s="62">
        <v>0</v>
      </c>
      <c r="AH618" s="62">
        <v>25</v>
      </c>
      <c r="AI618" s="62">
        <v>0</v>
      </c>
      <c r="AJ618" s="62" t="s">
        <v>290</v>
      </c>
      <c r="AK618" s="62">
        <v>0</v>
      </c>
      <c r="AL618" s="62">
        <v>0</v>
      </c>
      <c r="AM618" s="62">
        <v>120</v>
      </c>
      <c r="AN618" s="62">
        <v>12</v>
      </c>
      <c r="AO618" s="62">
        <v>74</v>
      </c>
      <c r="AP618" s="62">
        <v>84</v>
      </c>
      <c r="AQ618" s="62">
        <v>158</v>
      </c>
      <c r="AR618" t="b">
        <f>IFERROR(MATCH('2019'!A618, '2020'!A:A, 0) &gt;0, FALSE)</f>
        <v>1</v>
      </c>
    </row>
    <row r="619" spans="1:44">
      <c r="A619" s="60" t="s">
        <v>12598</v>
      </c>
      <c r="B619" s="60" t="s">
        <v>4025</v>
      </c>
      <c r="C619" s="60" t="s">
        <v>10084</v>
      </c>
      <c r="D619" s="60" t="s">
        <v>10085</v>
      </c>
      <c r="E619" s="60" t="s">
        <v>4343</v>
      </c>
      <c r="F619" s="60" t="s">
        <v>288</v>
      </c>
      <c r="G619" s="60" t="s">
        <v>16211</v>
      </c>
      <c r="H619" s="60" t="s">
        <v>15047</v>
      </c>
      <c r="I619" s="60" t="s">
        <v>175</v>
      </c>
      <c r="J619" s="61">
        <v>0.3</v>
      </c>
      <c r="K619" s="61">
        <v>1.1000000000000001</v>
      </c>
      <c r="L619" s="61">
        <v>0.9</v>
      </c>
      <c r="M619" s="61">
        <v>2.2999999999999998</v>
      </c>
      <c r="N619" s="62">
        <v>0</v>
      </c>
      <c r="O619" s="62">
        <v>0</v>
      </c>
      <c r="P619" s="62">
        <v>0</v>
      </c>
      <c r="Q619" s="62">
        <v>0</v>
      </c>
      <c r="R619" s="62">
        <v>0</v>
      </c>
      <c r="S619" s="62" t="s">
        <v>290</v>
      </c>
      <c r="T619" s="62" t="s">
        <v>290</v>
      </c>
      <c r="U619" s="62" t="s">
        <v>290</v>
      </c>
      <c r="V619" s="62" t="s">
        <v>290</v>
      </c>
      <c r="W619" s="62">
        <v>0</v>
      </c>
      <c r="X619" s="62">
        <v>0</v>
      </c>
      <c r="Y619" s="62">
        <v>0</v>
      </c>
      <c r="Z619" s="62">
        <v>0</v>
      </c>
      <c r="AA619" s="62">
        <v>0</v>
      </c>
      <c r="AB619" s="62">
        <v>0</v>
      </c>
      <c r="AC619" s="62">
        <v>0</v>
      </c>
      <c r="AD619" s="62">
        <v>0</v>
      </c>
      <c r="AE619" s="62">
        <v>0</v>
      </c>
      <c r="AF619" s="62">
        <v>0</v>
      </c>
      <c r="AG619" s="62">
        <v>0</v>
      </c>
      <c r="AH619" s="62">
        <v>0</v>
      </c>
      <c r="AI619" s="62">
        <v>0</v>
      </c>
      <c r="AJ619" s="62">
        <v>0</v>
      </c>
      <c r="AK619" s="62">
        <v>0</v>
      </c>
      <c r="AL619" s="62">
        <v>0</v>
      </c>
      <c r="AM619" s="62">
        <v>14</v>
      </c>
      <c r="AN619" s="62">
        <v>0</v>
      </c>
      <c r="AO619" s="62" t="s">
        <v>290</v>
      </c>
      <c r="AP619" s="62" t="s">
        <v>290</v>
      </c>
      <c r="AQ619" s="62">
        <v>14</v>
      </c>
      <c r="AR619" t="b">
        <f>IFERROR(MATCH('2019'!A619, '2020'!A:A, 0) &gt;0, FALSE)</f>
        <v>1</v>
      </c>
    </row>
    <row r="620" spans="1:44">
      <c r="A620" s="60" t="s">
        <v>3207</v>
      </c>
      <c r="B620" s="60" t="s">
        <v>446</v>
      </c>
      <c r="C620" s="60" t="s">
        <v>13764</v>
      </c>
      <c r="D620" s="60" t="s">
        <v>3210</v>
      </c>
      <c r="E620" s="60" t="s">
        <v>3211</v>
      </c>
      <c r="F620" s="60" t="s">
        <v>288</v>
      </c>
      <c r="G620" s="60" t="s">
        <v>3212</v>
      </c>
      <c r="H620" s="60" t="s">
        <v>15048</v>
      </c>
      <c r="I620" s="60" t="s">
        <v>175</v>
      </c>
      <c r="J620" s="61">
        <v>1</v>
      </c>
      <c r="K620" s="61">
        <v>8</v>
      </c>
      <c r="L620" s="61">
        <v>0</v>
      </c>
      <c r="M620" s="61">
        <v>9</v>
      </c>
      <c r="N620" s="62">
        <v>40</v>
      </c>
      <c r="O620" s="62" t="s">
        <v>290</v>
      </c>
      <c r="P620" s="62" t="s">
        <v>290</v>
      </c>
      <c r="Q620" s="62" t="s">
        <v>290</v>
      </c>
      <c r="R620" s="62" t="s">
        <v>290</v>
      </c>
      <c r="S620" s="62" t="s">
        <v>290</v>
      </c>
      <c r="T620" s="62">
        <v>11</v>
      </c>
      <c r="U620" s="62" t="s">
        <v>290</v>
      </c>
      <c r="V620" s="62" t="s">
        <v>290</v>
      </c>
      <c r="W620" s="62" t="s">
        <v>290</v>
      </c>
      <c r="X620" s="62">
        <v>0</v>
      </c>
      <c r="Y620" s="62">
        <v>0</v>
      </c>
      <c r="Z620" s="62">
        <v>0</v>
      </c>
      <c r="AA620" s="62">
        <v>0</v>
      </c>
      <c r="AB620" s="62">
        <v>0</v>
      </c>
      <c r="AC620" s="62">
        <v>0</v>
      </c>
      <c r="AD620" s="62">
        <v>0</v>
      </c>
      <c r="AE620" s="62">
        <v>0</v>
      </c>
      <c r="AF620" s="62">
        <v>0</v>
      </c>
      <c r="AG620" s="62">
        <v>0</v>
      </c>
      <c r="AH620" s="62" t="s">
        <v>290</v>
      </c>
      <c r="AI620" s="62">
        <v>0</v>
      </c>
      <c r="AJ620" s="62">
        <v>0</v>
      </c>
      <c r="AK620" s="62" t="s">
        <v>290</v>
      </c>
      <c r="AL620" s="62">
        <v>0</v>
      </c>
      <c r="AM620" s="62">
        <v>80</v>
      </c>
      <c r="AN620" s="62" t="s">
        <v>290</v>
      </c>
      <c r="AO620" s="62">
        <v>45</v>
      </c>
      <c r="AP620" s="62">
        <v>46</v>
      </c>
      <c r="AQ620" s="62">
        <v>91</v>
      </c>
      <c r="AR620" t="b">
        <f>IFERROR(MATCH('2019'!A620, '2020'!A:A, 0) &gt;0, FALSE)</f>
        <v>1</v>
      </c>
    </row>
    <row r="621" spans="1:44">
      <c r="A621" s="60" t="s">
        <v>3213</v>
      </c>
      <c r="B621" s="60" t="s">
        <v>3214</v>
      </c>
      <c r="C621" s="60" t="s">
        <v>6736</v>
      </c>
      <c r="D621" s="60" t="s">
        <v>3216</v>
      </c>
      <c r="E621" s="60" t="s">
        <v>3211</v>
      </c>
      <c r="F621" s="60" t="s">
        <v>288</v>
      </c>
      <c r="G621" s="60" t="s">
        <v>3212</v>
      </c>
      <c r="H621" s="60" t="s">
        <v>15049</v>
      </c>
      <c r="I621" s="60" t="s">
        <v>175</v>
      </c>
      <c r="J621" s="61">
        <v>2</v>
      </c>
      <c r="K621" s="61">
        <v>15</v>
      </c>
      <c r="L621" s="61">
        <v>0</v>
      </c>
      <c r="M621" s="61">
        <v>17</v>
      </c>
      <c r="N621" s="62">
        <v>21</v>
      </c>
      <c r="O621" s="62">
        <v>17</v>
      </c>
      <c r="P621" s="62">
        <v>18</v>
      </c>
      <c r="Q621" s="62">
        <v>21</v>
      </c>
      <c r="R621" s="62" t="s">
        <v>290</v>
      </c>
      <c r="S621" s="62">
        <v>11</v>
      </c>
      <c r="T621" s="62">
        <v>14</v>
      </c>
      <c r="U621" s="62">
        <v>16</v>
      </c>
      <c r="V621" s="62" t="s">
        <v>290</v>
      </c>
      <c r="W621" s="62">
        <v>12</v>
      </c>
      <c r="X621" s="62">
        <v>0</v>
      </c>
      <c r="Y621" s="62">
        <v>0</v>
      </c>
      <c r="Z621" s="62">
        <v>0</v>
      </c>
      <c r="AA621" s="62">
        <v>0</v>
      </c>
      <c r="AB621" s="62">
        <v>0</v>
      </c>
      <c r="AC621" s="62">
        <v>0</v>
      </c>
      <c r="AD621" s="62">
        <v>0</v>
      </c>
      <c r="AE621" s="62">
        <v>0</v>
      </c>
      <c r="AF621" s="62">
        <v>0</v>
      </c>
      <c r="AG621" s="62">
        <v>0</v>
      </c>
      <c r="AH621" s="62">
        <v>14</v>
      </c>
      <c r="AI621" s="62" t="s">
        <v>290</v>
      </c>
      <c r="AJ621" s="62">
        <v>16</v>
      </c>
      <c r="AK621" s="62" t="s">
        <v>290</v>
      </c>
      <c r="AL621" s="62">
        <v>0</v>
      </c>
      <c r="AM621" s="62">
        <v>109</v>
      </c>
      <c r="AN621" s="62" t="s">
        <v>290</v>
      </c>
      <c r="AO621" s="62">
        <v>80</v>
      </c>
      <c r="AP621" s="62">
        <v>64</v>
      </c>
      <c r="AQ621" s="62">
        <v>144</v>
      </c>
      <c r="AR621" t="b">
        <f>IFERROR(MATCH('2019'!A621, '2020'!A:A, 0) &gt;0, FALSE)</f>
        <v>1</v>
      </c>
    </row>
    <row r="622" spans="1:44">
      <c r="A622" s="60" t="s">
        <v>4729</v>
      </c>
      <c r="B622" s="60" t="s">
        <v>4730</v>
      </c>
      <c r="C622" s="60" t="s">
        <v>13765</v>
      </c>
      <c r="D622" s="60" t="s">
        <v>4732</v>
      </c>
      <c r="E622" s="60" t="s">
        <v>3222</v>
      </c>
      <c r="F622" s="60" t="s">
        <v>288</v>
      </c>
      <c r="G622" s="60" t="s">
        <v>16212</v>
      </c>
      <c r="H622" s="60" t="s">
        <v>15050</v>
      </c>
      <c r="I622" s="60" t="s">
        <v>175</v>
      </c>
      <c r="J622" s="61">
        <v>1</v>
      </c>
      <c r="K622" s="61">
        <v>4.5</v>
      </c>
      <c r="L622" s="61">
        <v>1</v>
      </c>
      <c r="M622" s="61">
        <v>6.5</v>
      </c>
      <c r="N622" s="62">
        <v>12</v>
      </c>
      <c r="O622" s="62" t="s">
        <v>290</v>
      </c>
      <c r="P622" s="62" t="s">
        <v>290</v>
      </c>
      <c r="Q622" s="62" t="s">
        <v>290</v>
      </c>
      <c r="R622" s="62" t="s">
        <v>290</v>
      </c>
      <c r="S622" s="62" t="s">
        <v>290</v>
      </c>
      <c r="T622" s="62" t="s">
        <v>290</v>
      </c>
      <c r="U622" s="62" t="s">
        <v>290</v>
      </c>
      <c r="V622" s="62" t="s">
        <v>290</v>
      </c>
      <c r="W622" s="62" t="s">
        <v>290</v>
      </c>
      <c r="X622" s="62">
        <v>0</v>
      </c>
      <c r="Y622" s="62">
        <v>0</v>
      </c>
      <c r="Z622" s="62">
        <v>0</v>
      </c>
      <c r="AA622" s="62">
        <v>0</v>
      </c>
      <c r="AB622" s="62">
        <v>0</v>
      </c>
      <c r="AC622" s="62">
        <v>0</v>
      </c>
      <c r="AD622" s="62">
        <v>0</v>
      </c>
      <c r="AE622" s="62">
        <v>0</v>
      </c>
      <c r="AF622" s="62">
        <v>0</v>
      </c>
      <c r="AG622" s="62">
        <v>0</v>
      </c>
      <c r="AH622" s="62" t="s">
        <v>290</v>
      </c>
      <c r="AI622" s="62">
        <v>0</v>
      </c>
      <c r="AJ622" s="62" t="s">
        <v>290</v>
      </c>
      <c r="AK622" s="62" t="s">
        <v>290</v>
      </c>
      <c r="AL622" s="62">
        <v>0</v>
      </c>
      <c r="AM622" s="62">
        <v>33</v>
      </c>
      <c r="AN622" s="62" t="s">
        <v>290</v>
      </c>
      <c r="AO622" s="62">
        <v>21</v>
      </c>
      <c r="AP622" s="62">
        <v>19</v>
      </c>
      <c r="AQ622" s="62">
        <v>40</v>
      </c>
      <c r="AR622" t="b">
        <f>IFERROR(MATCH('2019'!A622, '2020'!A:A, 0) &gt;0, FALSE)</f>
        <v>1</v>
      </c>
    </row>
    <row r="623" spans="1:44">
      <c r="A623" s="60" t="s">
        <v>3217</v>
      </c>
      <c r="B623" s="60" t="s">
        <v>3218</v>
      </c>
      <c r="C623" s="60" t="s">
        <v>15051</v>
      </c>
      <c r="D623" s="60" t="s">
        <v>3221</v>
      </c>
      <c r="E623" s="60" t="s">
        <v>3222</v>
      </c>
      <c r="F623" s="60" t="s">
        <v>288</v>
      </c>
      <c r="G623" s="60" t="s">
        <v>3223</v>
      </c>
      <c r="H623" s="60" t="s">
        <v>15052</v>
      </c>
      <c r="I623" s="60" t="s">
        <v>175</v>
      </c>
      <c r="J623" s="61">
        <v>2</v>
      </c>
      <c r="K623" s="61">
        <v>21</v>
      </c>
      <c r="L623" s="61">
        <v>2</v>
      </c>
      <c r="M623" s="61">
        <v>25</v>
      </c>
      <c r="N623" s="62">
        <v>15</v>
      </c>
      <c r="O623" s="62">
        <v>12</v>
      </c>
      <c r="P623" s="62">
        <v>10</v>
      </c>
      <c r="Q623" s="62">
        <v>11</v>
      </c>
      <c r="R623" s="62">
        <v>10</v>
      </c>
      <c r="S623" s="62">
        <v>13</v>
      </c>
      <c r="T623" s="62">
        <v>12</v>
      </c>
      <c r="U623" s="62">
        <v>10</v>
      </c>
      <c r="V623" s="62">
        <v>14</v>
      </c>
      <c r="W623" s="62">
        <v>12</v>
      </c>
      <c r="X623" s="62" t="s">
        <v>290</v>
      </c>
      <c r="Y623" s="62" t="s">
        <v>290</v>
      </c>
      <c r="Z623" s="62" t="s">
        <v>290</v>
      </c>
      <c r="AA623" s="62" t="s">
        <v>290</v>
      </c>
      <c r="AB623" s="62">
        <v>0</v>
      </c>
      <c r="AC623" s="62">
        <v>0</v>
      </c>
      <c r="AD623" s="62">
        <v>0</v>
      </c>
      <c r="AE623" s="62">
        <v>0</v>
      </c>
      <c r="AF623" s="62">
        <v>0</v>
      </c>
      <c r="AG623" s="62">
        <v>0</v>
      </c>
      <c r="AH623" s="62" t="s">
        <v>290</v>
      </c>
      <c r="AI623" s="62">
        <v>0</v>
      </c>
      <c r="AJ623" s="62" t="s">
        <v>290</v>
      </c>
      <c r="AK623" s="62" t="s">
        <v>290</v>
      </c>
      <c r="AL623" s="62">
        <v>0</v>
      </c>
      <c r="AM623" s="62">
        <v>95</v>
      </c>
      <c r="AN623" s="62">
        <v>17</v>
      </c>
      <c r="AO623" s="62">
        <v>71</v>
      </c>
      <c r="AP623" s="62">
        <v>59</v>
      </c>
      <c r="AQ623" s="62">
        <v>130</v>
      </c>
      <c r="AR623" t="b">
        <f>IFERROR(MATCH('2019'!A623, '2020'!A:A, 0) &gt;0, FALSE)</f>
        <v>1</v>
      </c>
    </row>
    <row r="624" spans="1:44">
      <c r="A624" s="60" t="s">
        <v>3224</v>
      </c>
      <c r="B624" s="60" t="s">
        <v>3225</v>
      </c>
      <c r="C624" s="60" t="s">
        <v>13769</v>
      </c>
      <c r="D624" s="60" t="s">
        <v>3229</v>
      </c>
      <c r="E624" s="60" t="s">
        <v>3230</v>
      </c>
      <c r="F624" s="60" t="s">
        <v>288</v>
      </c>
      <c r="G624" s="60" t="s">
        <v>3231</v>
      </c>
      <c r="H624" s="60" t="s">
        <v>15053</v>
      </c>
      <c r="I624" s="60" t="s">
        <v>176</v>
      </c>
      <c r="J624" s="61">
        <v>1</v>
      </c>
      <c r="K624" s="61">
        <v>12</v>
      </c>
      <c r="L624" s="61">
        <v>3</v>
      </c>
      <c r="M624" s="61">
        <v>16</v>
      </c>
      <c r="N624" s="62">
        <v>23</v>
      </c>
      <c r="O624" s="62">
        <v>10</v>
      </c>
      <c r="P624" s="62" t="s">
        <v>290</v>
      </c>
      <c r="Q624" s="62" t="s">
        <v>290</v>
      </c>
      <c r="R624" s="62">
        <v>12</v>
      </c>
      <c r="S624" s="62" t="s">
        <v>290</v>
      </c>
      <c r="T624" s="62" t="s">
        <v>290</v>
      </c>
      <c r="U624" s="62">
        <v>11</v>
      </c>
      <c r="V624" s="62">
        <v>14</v>
      </c>
      <c r="W624" s="62">
        <v>12</v>
      </c>
      <c r="X624" s="62">
        <v>0</v>
      </c>
      <c r="Y624" s="62">
        <v>0</v>
      </c>
      <c r="Z624" s="62">
        <v>0</v>
      </c>
      <c r="AA624" s="62">
        <v>0</v>
      </c>
      <c r="AB624" s="62">
        <v>0</v>
      </c>
      <c r="AC624" s="62">
        <v>0</v>
      </c>
      <c r="AD624" s="62">
        <v>0</v>
      </c>
      <c r="AE624" s="62">
        <v>0</v>
      </c>
      <c r="AF624" s="62">
        <v>0</v>
      </c>
      <c r="AG624" s="62">
        <v>0</v>
      </c>
      <c r="AH624" s="62">
        <v>0</v>
      </c>
      <c r="AI624" s="62">
        <v>0</v>
      </c>
      <c r="AJ624" s="62" t="s">
        <v>290</v>
      </c>
      <c r="AK624" s="62">
        <v>0</v>
      </c>
      <c r="AL624" s="62">
        <v>0</v>
      </c>
      <c r="AM624" s="62">
        <v>110</v>
      </c>
      <c r="AN624" s="62">
        <v>0</v>
      </c>
      <c r="AO624" s="62">
        <v>58</v>
      </c>
      <c r="AP624" s="62">
        <v>55</v>
      </c>
      <c r="AQ624" s="62">
        <v>113</v>
      </c>
      <c r="AR624" t="b">
        <f>IFERROR(MATCH('2019'!A624, '2020'!A:A, 0) &gt;0, FALSE)</f>
        <v>1</v>
      </c>
    </row>
    <row r="625" spans="1:44">
      <c r="A625" s="60" t="s">
        <v>3232</v>
      </c>
      <c r="B625" s="60" t="s">
        <v>3233</v>
      </c>
      <c r="C625" s="60" t="s">
        <v>12607</v>
      </c>
      <c r="D625" s="60" t="s">
        <v>3235</v>
      </c>
      <c r="E625" s="60" t="s">
        <v>3236</v>
      </c>
      <c r="F625" s="60" t="s">
        <v>288</v>
      </c>
      <c r="G625" s="60" t="s">
        <v>3237</v>
      </c>
      <c r="H625" s="60" t="s">
        <v>15054</v>
      </c>
      <c r="I625" s="60" t="s">
        <v>176</v>
      </c>
      <c r="J625" s="61">
        <v>1.5</v>
      </c>
      <c r="K625" s="61">
        <v>6</v>
      </c>
      <c r="L625" s="61">
        <v>0.5</v>
      </c>
      <c r="M625" s="61">
        <v>8</v>
      </c>
      <c r="N625" s="62">
        <v>27</v>
      </c>
      <c r="O625" s="62" t="s">
        <v>290</v>
      </c>
      <c r="P625" s="62" t="s">
        <v>290</v>
      </c>
      <c r="Q625" s="62" t="s">
        <v>290</v>
      </c>
      <c r="R625" s="62" t="s">
        <v>290</v>
      </c>
      <c r="S625" s="62" t="s">
        <v>290</v>
      </c>
      <c r="T625" s="62" t="s">
        <v>290</v>
      </c>
      <c r="U625" s="62" t="s">
        <v>290</v>
      </c>
      <c r="V625" s="62" t="s">
        <v>290</v>
      </c>
      <c r="W625" s="62" t="s">
        <v>290</v>
      </c>
      <c r="X625" s="62" t="s">
        <v>290</v>
      </c>
      <c r="Y625" s="62" t="s">
        <v>290</v>
      </c>
      <c r="Z625" s="62" t="s">
        <v>290</v>
      </c>
      <c r="AA625" s="62" t="s">
        <v>290</v>
      </c>
      <c r="AB625" s="62">
        <v>0</v>
      </c>
      <c r="AC625" s="62">
        <v>0</v>
      </c>
      <c r="AD625" s="62">
        <v>0</v>
      </c>
      <c r="AE625" s="62">
        <v>0</v>
      </c>
      <c r="AF625" s="62">
        <v>0</v>
      </c>
      <c r="AG625" s="62">
        <v>0</v>
      </c>
      <c r="AH625" s="62" t="s">
        <v>290</v>
      </c>
      <c r="AI625" s="62">
        <v>0</v>
      </c>
      <c r="AJ625" s="62" t="s">
        <v>290</v>
      </c>
      <c r="AK625" s="62" t="s">
        <v>290</v>
      </c>
      <c r="AL625" s="62">
        <v>0</v>
      </c>
      <c r="AM625" s="62">
        <v>65</v>
      </c>
      <c r="AN625" s="62">
        <v>0</v>
      </c>
      <c r="AO625" s="62">
        <v>30</v>
      </c>
      <c r="AP625" s="62">
        <v>44</v>
      </c>
      <c r="AQ625" s="62">
        <v>74</v>
      </c>
      <c r="AR625" t="b">
        <f>IFERROR(MATCH('2019'!A625, '2020'!A:A, 0) &gt;0, FALSE)</f>
        <v>1</v>
      </c>
    </row>
    <row r="626" spans="1:44">
      <c r="A626" s="60" t="s">
        <v>3245</v>
      </c>
      <c r="B626" s="60" t="s">
        <v>3246</v>
      </c>
      <c r="C626" s="60" t="s">
        <v>6751</v>
      </c>
      <c r="D626" s="60" t="s">
        <v>3248</v>
      </c>
      <c r="E626" s="60" t="s">
        <v>3249</v>
      </c>
      <c r="F626" s="60" t="s">
        <v>288</v>
      </c>
      <c r="G626" s="60" t="s">
        <v>3250</v>
      </c>
      <c r="H626" s="60" t="s">
        <v>15055</v>
      </c>
      <c r="I626" s="60" t="s">
        <v>3244</v>
      </c>
      <c r="J626" s="61">
        <v>0.5</v>
      </c>
      <c r="K626" s="61">
        <v>4.5</v>
      </c>
      <c r="L626" s="61">
        <v>0</v>
      </c>
      <c r="M626" s="61">
        <v>5</v>
      </c>
      <c r="N626" s="62" t="s">
        <v>290</v>
      </c>
      <c r="O626" s="62" t="s">
        <v>290</v>
      </c>
      <c r="P626" s="62" t="s">
        <v>290</v>
      </c>
      <c r="Q626" s="62" t="s">
        <v>290</v>
      </c>
      <c r="R626" s="62" t="s">
        <v>290</v>
      </c>
      <c r="S626" s="62" t="s">
        <v>290</v>
      </c>
      <c r="T626" s="62">
        <v>0</v>
      </c>
      <c r="U626" s="62" t="s">
        <v>290</v>
      </c>
      <c r="V626" s="62">
        <v>0</v>
      </c>
      <c r="W626" s="62" t="s">
        <v>290</v>
      </c>
      <c r="X626" s="62">
        <v>0</v>
      </c>
      <c r="Y626" s="62" t="s">
        <v>290</v>
      </c>
      <c r="Z626" s="62" t="s">
        <v>290</v>
      </c>
      <c r="AA626" s="62" t="s">
        <v>290</v>
      </c>
      <c r="AB626" s="62">
        <v>0</v>
      </c>
      <c r="AC626" s="62">
        <v>0</v>
      </c>
      <c r="AD626" s="62">
        <v>0</v>
      </c>
      <c r="AE626" s="62">
        <v>0</v>
      </c>
      <c r="AF626" s="62" t="s">
        <v>290</v>
      </c>
      <c r="AG626" s="62" t="s">
        <v>290</v>
      </c>
      <c r="AH626" s="62">
        <v>0</v>
      </c>
      <c r="AI626" s="62">
        <v>0</v>
      </c>
      <c r="AJ626" s="62">
        <v>0</v>
      </c>
      <c r="AK626" s="62" t="s">
        <v>290</v>
      </c>
      <c r="AL626" s="62">
        <v>0</v>
      </c>
      <c r="AM626" s="62">
        <v>27</v>
      </c>
      <c r="AN626" s="62" t="s">
        <v>290</v>
      </c>
      <c r="AO626" s="62">
        <v>14</v>
      </c>
      <c r="AP626" s="62">
        <v>16</v>
      </c>
      <c r="AQ626" s="62">
        <v>30</v>
      </c>
      <c r="AR626" t="b">
        <f>IFERROR(MATCH('2019'!A626, '2020'!A:A, 0) &gt;0, FALSE)</f>
        <v>0</v>
      </c>
    </row>
    <row r="627" spans="1:44">
      <c r="A627" s="60" t="s">
        <v>3251</v>
      </c>
      <c r="B627" s="60" t="s">
        <v>3252</v>
      </c>
      <c r="C627" s="60" t="s">
        <v>13771</v>
      </c>
      <c r="D627" s="60" t="s">
        <v>3255</v>
      </c>
      <c r="E627" s="60" t="s">
        <v>3256</v>
      </c>
      <c r="F627" s="60" t="s">
        <v>288</v>
      </c>
      <c r="G627" s="60" t="s">
        <v>3257</v>
      </c>
      <c r="H627" s="60" t="s">
        <v>15056</v>
      </c>
      <c r="I627" s="60" t="s">
        <v>177</v>
      </c>
      <c r="J627" s="61">
        <v>2</v>
      </c>
      <c r="K627" s="61">
        <v>11.5</v>
      </c>
      <c r="L627" s="61">
        <v>4.9000000000000004</v>
      </c>
      <c r="M627" s="61">
        <v>18.399999999999999</v>
      </c>
      <c r="N627" s="62">
        <v>20</v>
      </c>
      <c r="O627" s="62">
        <v>23</v>
      </c>
      <c r="P627" s="62">
        <v>12</v>
      </c>
      <c r="Q627" s="62">
        <v>28</v>
      </c>
      <c r="R627" s="62">
        <v>27</v>
      </c>
      <c r="S627" s="62">
        <v>27</v>
      </c>
      <c r="T627" s="62">
        <v>22</v>
      </c>
      <c r="U627" s="62">
        <v>27</v>
      </c>
      <c r="V627" s="62">
        <v>27</v>
      </c>
      <c r="W627" s="62">
        <v>27</v>
      </c>
      <c r="X627" s="62">
        <v>0</v>
      </c>
      <c r="Y627" s="62">
        <v>0</v>
      </c>
      <c r="Z627" s="62">
        <v>0</v>
      </c>
      <c r="AA627" s="62">
        <v>0</v>
      </c>
      <c r="AB627" s="62">
        <v>0</v>
      </c>
      <c r="AC627" s="62">
        <v>0</v>
      </c>
      <c r="AD627" s="62">
        <v>0</v>
      </c>
      <c r="AE627" s="62">
        <v>0</v>
      </c>
      <c r="AF627" s="62">
        <v>0</v>
      </c>
      <c r="AG627" s="62">
        <v>0</v>
      </c>
      <c r="AH627" s="62">
        <v>72</v>
      </c>
      <c r="AI627" s="62">
        <v>0</v>
      </c>
      <c r="AJ627" s="62" t="s">
        <v>290</v>
      </c>
      <c r="AK627" s="62">
        <v>0</v>
      </c>
      <c r="AL627" s="62">
        <v>0</v>
      </c>
      <c r="AM627" s="62">
        <v>149</v>
      </c>
      <c r="AN627" s="62">
        <v>15</v>
      </c>
      <c r="AO627" s="62">
        <v>125</v>
      </c>
      <c r="AP627" s="62">
        <v>115</v>
      </c>
      <c r="AQ627" s="62">
        <v>240</v>
      </c>
      <c r="AR627" t="b">
        <f>IFERROR(MATCH('2019'!A627, '2020'!A:A, 0) &gt;0, FALSE)</f>
        <v>1</v>
      </c>
    </row>
    <row r="628" spans="1:44">
      <c r="A628" s="60" t="s">
        <v>3258</v>
      </c>
      <c r="B628" s="60" t="s">
        <v>3259</v>
      </c>
      <c r="C628" s="60" t="s">
        <v>15057</v>
      </c>
      <c r="D628" s="60" t="s">
        <v>3261</v>
      </c>
      <c r="E628" s="60" t="s">
        <v>3262</v>
      </c>
      <c r="F628" s="60" t="s">
        <v>288</v>
      </c>
      <c r="G628" s="60" t="s">
        <v>3263</v>
      </c>
      <c r="H628" s="60" t="s">
        <v>15058</v>
      </c>
      <c r="I628" s="60" t="s">
        <v>177</v>
      </c>
      <c r="J628" s="61">
        <v>7.4</v>
      </c>
      <c r="K628" s="61">
        <v>34.200000000000003</v>
      </c>
      <c r="L628" s="61">
        <v>17.8</v>
      </c>
      <c r="M628" s="61">
        <v>59.4</v>
      </c>
      <c r="N628" s="62">
        <v>10</v>
      </c>
      <c r="O628" s="62">
        <v>12</v>
      </c>
      <c r="P628" s="62">
        <v>12</v>
      </c>
      <c r="Q628" s="62">
        <v>16</v>
      </c>
      <c r="R628" s="62">
        <v>16</v>
      </c>
      <c r="S628" s="62">
        <v>14</v>
      </c>
      <c r="T628" s="62">
        <v>18</v>
      </c>
      <c r="U628" s="62">
        <v>24</v>
      </c>
      <c r="V628" s="62">
        <v>18</v>
      </c>
      <c r="W628" s="62">
        <v>29</v>
      </c>
      <c r="X628" s="62">
        <v>25</v>
      </c>
      <c r="Y628" s="62">
        <v>32</v>
      </c>
      <c r="Z628" s="62">
        <v>31</v>
      </c>
      <c r="AA628" s="62">
        <v>24</v>
      </c>
      <c r="AB628" s="62">
        <v>0</v>
      </c>
      <c r="AC628" s="62">
        <v>0</v>
      </c>
      <c r="AD628" s="62">
        <v>0</v>
      </c>
      <c r="AE628" s="62">
        <v>0</v>
      </c>
      <c r="AF628" s="62">
        <v>0</v>
      </c>
      <c r="AG628" s="62">
        <v>0</v>
      </c>
      <c r="AH628" s="62">
        <v>13</v>
      </c>
      <c r="AI628" s="62">
        <v>0</v>
      </c>
      <c r="AJ628" s="62">
        <v>60</v>
      </c>
      <c r="AK628" s="62">
        <v>20</v>
      </c>
      <c r="AL628" s="62">
        <v>0</v>
      </c>
      <c r="AM628" s="62">
        <v>167</v>
      </c>
      <c r="AN628" s="62">
        <v>21</v>
      </c>
      <c r="AO628" s="62">
        <v>145</v>
      </c>
      <c r="AP628" s="62">
        <v>136</v>
      </c>
      <c r="AQ628" s="62">
        <v>281</v>
      </c>
      <c r="AR628" t="b">
        <f>IFERROR(MATCH('2019'!A628, '2020'!A:A, 0) &gt;0, FALSE)</f>
        <v>1</v>
      </c>
    </row>
    <row r="629" spans="1:44">
      <c r="A629" s="60" t="s">
        <v>3264</v>
      </c>
      <c r="B629" s="60" t="s">
        <v>3265</v>
      </c>
      <c r="C629" s="60" t="s">
        <v>6759</v>
      </c>
      <c r="D629" s="60" t="s">
        <v>3268</v>
      </c>
      <c r="E629" s="60" t="s">
        <v>3256</v>
      </c>
      <c r="F629" s="60" t="s">
        <v>288</v>
      </c>
      <c r="G629" s="60" t="s">
        <v>3269</v>
      </c>
      <c r="H629" s="60" t="s">
        <v>15059</v>
      </c>
      <c r="I629" s="60" t="s">
        <v>177</v>
      </c>
      <c r="J629" s="61">
        <v>3</v>
      </c>
      <c r="K629" s="61">
        <v>23</v>
      </c>
      <c r="L629" s="61">
        <v>7</v>
      </c>
      <c r="M629" s="61">
        <v>33</v>
      </c>
      <c r="N629" s="62">
        <v>35</v>
      </c>
      <c r="O629" s="62">
        <v>37</v>
      </c>
      <c r="P629" s="62">
        <v>43</v>
      </c>
      <c r="Q629" s="62">
        <v>43</v>
      </c>
      <c r="R629" s="62">
        <v>45</v>
      </c>
      <c r="S629" s="62">
        <v>36</v>
      </c>
      <c r="T629" s="62">
        <v>49</v>
      </c>
      <c r="U629" s="62">
        <v>48</v>
      </c>
      <c r="V629" s="62">
        <v>42</v>
      </c>
      <c r="W629" s="62">
        <v>54</v>
      </c>
      <c r="X629" s="62">
        <v>0</v>
      </c>
      <c r="Y629" s="62">
        <v>0</v>
      </c>
      <c r="Z629" s="62">
        <v>0</v>
      </c>
      <c r="AA629" s="62">
        <v>0</v>
      </c>
      <c r="AB629" s="62">
        <v>0</v>
      </c>
      <c r="AC629" s="62">
        <v>0</v>
      </c>
      <c r="AD629" s="62">
        <v>0</v>
      </c>
      <c r="AE629" s="62">
        <v>0</v>
      </c>
      <c r="AF629" s="62">
        <v>0</v>
      </c>
      <c r="AG629" s="62">
        <v>0</v>
      </c>
      <c r="AH629" s="62">
        <v>91</v>
      </c>
      <c r="AI629" s="62">
        <v>0</v>
      </c>
      <c r="AJ629" s="62" t="s">
        <v>290</v>
      </c>
      <c r="AK629" s="62" t="s">
        <v>290</v>
      </c>
      <c r="AL629" s="62">
        <v>0</v>
      </c>
      <c r="AM629" s="62">
        <v>309</v>
      </c>
      <c r="AN629" s="62">
        <v>23</v>
      </c>
      <c r="AO629" s="62">
        <v>224</v>
      </c>
      <c r="AP629" s="62">
        <v>208</v>
      </c>
      <c r="AQ629" s="62">
        <v>432</v>
      </c>
      <c r="AR629" t="b">
        <f>IFERROR(MATCH('2019'!A629, '2020'!A:A, 0) &gt;0, FALSE)</f>
        <v>1</v>
      </c>
    </row>
    <row r="630" spans="1:44">
      <c r="A630" s="60" t="s">
        <v>3270</v>
      </c>
      <c r="B630" s="60" t="s">
        <v>3271</v>
      </c>
      <c r="C630" s="60" t="s">
        <v>6762</v>
      </c>
      <c r="D630" s="60" t="s">
        <v>3273</v>
      </c>
      <c r="E630" s="60" t="s">
        <v>3256</v>
      </c>
      <c r="F630" s="60" t="s">
        <v>288</v>
      </c>
      <c r="G630" s="60" t="s">
        <v>3269</v>
      </c>
      <c r="H630" s="60" t="s">
        <v>15060</v>
      </c>
      <c r="I630" s="60" t="s">
        <v>177</v>
      </c>
      <c r="J630" s="61">
        <v>2</v>
      </c>
      <c r="K630" s="61">
        <v>7</v>
      </c>
      <c r="L630" s="61">
        <v>0</v>
      </c>
      <c r="M630" s="61">
        <v>9</v>
      </c>
      <c r="N630" s="62">
        <v>27</v>
      </c>
      <c r="O630" s="62" t="s">
        <v>290</v>
      </c>
      <c r="P630" s="62" t="s">
        <v>290</v>
      </c>
      <c r="Q630" s="62" t="s">
        <v>290</v>
      </c>
      <c r="R630" s="62" t="s">
        <v>290</v>
      </c>
      <c r="S630" s="62" t="s">
        <v>290</v>
      </c>
      <c r="T630" s="62" t="s">
        <v>290</v>
      </c>
      <c r="U630" s="62" t="s">
        <v>290</v>
      </c>
      <c r="V630" s="62">
        <v>0</v>
      </c>
      <c r="W630" s="62">
        <v>0</v>
      </c>
      <c r="X630" s="62">
        <v>0</v>
      </c>
      <c r="Y630" s="62">
        <v>0</v>
      </c>
      <c r="Z630" s="62">
        <v>0</v>
      </c>
      <c r="AA630" s="62">
        <v>0</v>
      </c>
      <c r="AB630" s="62">
        <v>0</v>
      </c>
      <c r="AC630" s="62">
        <v>0</v>
      </c>
      <c r="AD630" s="62">
        <v>0</v>
      </c>
      <c r="AE630" s="62">
        <v>0</v>
      </c>
      <c r="AF630" s="62">
        <v>0</v>
      </c>
      <c r="AG630" s="62">
        <v>0</v>
      </c>
      <c r="AH630" s="62" t="s">
        <v>290</v>
      </c>
      <c r="AI630" s="62">
        <v>0</v>
      </c>
      <c r="AJ630" s="62">
        <v>0</v>
      </c>
      <c r="AK630" s="62">
        <v>0</v>
      </c>
      <c r="AL630" s="62">
        <v>0</v>
      </c>
      <c r="AM630" s="62">
        <v>46</v>
      </c>
      <c r="AN630" s="62">
        <v>10</v>
      </c>
      <c r="AO630" s="62">
        <v>32</v>
      </c>
      <c r="AP630" s="62">
        <v>28</v>
      </c>
      <c r="AQ630" s="62">
        <v>60</v>
      </c>
      <c r="AR630" t="b">
        <f>IFERROR(MATCH('2019'!A630, '2020'!A:A, 0) &gt;0, FALSE)</f>
        <v>1</v>
      </c>
    </row>
    <row r="631" spans="1:44">
      <c r="A631" s="60" t="s">
        <v>3274</v>
      </c>
      <c r="B631" s="60" t="s">
        <v>446</v>
      </c>
      <c r="C631" s="60" t="s">
        <v>12615</v>
      </c>
      <c r="D631" s="60" t="s">
        <v>3276</v>
      </c>
      <c r="E631" s="60" t="s">
        <v>3277</v>
      </c>
      <c r="F631" s="60" t="s">
        <v>288</v>
      </c>
      <c r="G631" s="60" t="s">
        <v>3278</v>
      </c>
      <c r="H631" s="60" t="s">
        <v>15061</v>
      </c>
      <c r="I631" s="60" t="s">
        <v>177</v>
      </c>
      <c r="J631" s="61">
        <v>3</v>
      </c>
      <c r="K631" s="61">
        <v>18</v>
      </c>
      <c r="L631" s="61">
        <v>1</v>
      </c>
      <c r="M631" s="61">
        <v>22</v>
      </c>
      <c r="N631" s="62">
        <v>51</v>
      </c>
      <c r="O631" s="62">
        <v>27</v>
      </c>
      <c r="P631" s="62">
        <v>22</v>
      </c>
      <c r="Q631" s="62">
        <v>20</v>
      </c>
      <c r="R631" s="62">
        <v>25</v>
      </c>
      <c r="S631" s="62">
        <v>24</v>
      </c>
      <c r="T631" s="62">
        <v>20</v>
      </c>
      <c r="U631" s="62">
        <v>23</v>
      </c>
      <c r="V631" s="62">
        <v>21</v>
      </c>
      <c r="W631" s="62">
        <v>27</v>
      </c>
      <c r="X631" s="62">
        <v>0</v>
      </c>
      <c r="Y631" s="62">
        <v>0</v>
      </c>
      <c r="Z631" s="62">
        <v>0</v>
      </c>
      <c r="AA631" s="62">
        <v>0</v>
      </c>
      <c r="AB631" s="62">
        <v>0</v>
      </c>
      <c r="AC631" s="62">
        <v>0</v>
      </c>
      <c r="AD631" s="62">
        <v>0</v>
      </c>
      <c r="AE631" s="62">
        <v>0</v>
      </c>
      <c r="AF631" s="62">
        <v>0</v>
      </c>
      <c r="AG631" s="62">
        <v>0</v>
      </c>
      <c r="AH631" s="62" t="s">
        <v>290</v>
      </c>
      <c r="AI631" s="62">
        <v>0</v>
      </c>
      <c r="AJ631" s="62" t="s">
        <v>290</v>
      </c>
      <c r="AK631" s="62" t="s">
        <v>290</v>
      </c>
      <c r="AL631" s="62">
        <v>0</v>
      </c>
      <c r="AM631" s="62">
        <v>233</v>
      </c>
      <c r="AN631" s="62">
        <v>19</v>
      </c>
      <c r="AO631" s="62">
        <v>133</v>
      </c>
      <c r="AP631" s="62">
        <v>127</v>
      </c>
      <c r="AQ631" s="62">
        <v>260</v>
      </c>
      <c r="AR631" t="b">
        <f>IFERROR(MATCH('2019'!A631, '2020'!A:A, 0) &gt;0, FALSE)</f>
        <v>1</v>
      </c>
    </row>
    <row r="632" spans="1:44">
      <c r="A632" s="60" t="s">
        <v>3279</v>
      </c>
      <c r="B632" s="60" t="s">
        <v>3280</v>
      </c>
      <c r="C632" s="60" t="s">
        <v>15062</v>
      </c>
      <c r="D632" s="60" t="s">
        <v>3282</v>
      </c>
      <c r="E632" s="60" t="s">
        <v>3256</v>
      </c>
      <c r="F632" s="60" t="s">
        <v>288</v>
      </c>
      <c r="G632" s="60" t="s">
        <v>3269</v>
      </c>
      <c r="H632" s="60" t="s">
        <v>15063</v>
      </c>
      <c r="I632" s="60" t="s">
        <v>177</v>
      </c>
      <c r="J632" s="61">
        <v>9</v>
      </c>
      <c r="K632" s="61">
        <v>40</v>
      </c>
      <c r="L632" s="61">
        <v>6</v>
      </c>
      <c r="M632" s="61">
        <v>55</v>
      </c>
      <c r="N632" s="62">
        <v>0</v>
      </c>
      <c r="O632" s="62">
        <v>0</v>
      </c>
      <c r="P632" s="62">
        <v>0</v>
      </c>
      <c r="Q632" s="62">
        <v>0</v>
      </c>
      <c r="R632" s="62">
        <v>0</v>
      </c>
      <c r="S632" s="62">
        <v>0</v>
      </c>
      <c r="T632" s="62">
        <v>0</v>
      </c>
      <c r="U632" s="62">
        <v>0</v>
      </c>
      <c r="V632" s="62">
        <v>0</v>
      </c>
      <c r="W632" s="62">
        <v>0</v>
      </c>
      <c r="X632" s="62">
        <v>139</v>
      </c>
      <c r="Y632" s="62">
        <v>141</v>
      </c>
      <c r="Z632" s="62">
        <v>130</v>
      </c>
      <c r="AA632" s="62">
        <v>127</v>
      </c>
      <c r="AB632" s="62">
        <v>0</v>
      </c>
      <c r="AC632" s="62">
        <v>0</v>
      </c>
      <c r="AD632" s="62">
        <v>0</v>
      </c>
      <c r="AE632" s="62">
        <v>0</v>
      </c>
      <c r="AF632" s="62">
        <v>0</v>
      </c>
      <c r="AG632" s="62">
        <v>0</v>
      </c>
      <c r="AH632" s="62">
        <v>153</v>
      </c>
      <c r="AI632" s="62" t="s">
        <v>290</v>
      </c>
      <c r="AJ632" s="62">
        <v>16</v>
      </c>
      <c r="AK632" s="62" t="s">
        <v>290</v>
      </c>
      <c r="AL632" s="62">
        <v>0</v>
      </c>
      <c r="AM632" s="62">
        <v>326</v>
      </c>
      <c r="AN632" s="62">
        <v>35</v>
      </c>
      <c r="AO632" s="62">
        <v>285</v>
      </c>
      <c r="AP632" s="62">
        <v>252</v>
      </c>
      <c r="AQ632" s="62">
        <v>537</v>
      </c>
      <c r="AR632" t="b">
        <f>IFERROR(MATCH('2019'!A632, '2020'!A:A, 0) &gt;0, FALSE)</f>
        <v>1</v>
      </c>
    </row>
    <row r="633" spans="1:44">
      <c r="A633" s="60" t="s">
        <v>3283</v>
      </c>
      <c r="B633" s="60" t="s">
        <v>3284</v>
      </c>
      <c r="C633" s="60" t="s">
        <v>15064</v>
      </c>
      <c r="D633" s="60" t="s">
        <v>3286</v>
      </c>
      <c r="E633" s="60" t="s">
        <v>3256</v>
      </c>
      <c r="F633" s="60" t="s">
        <v>288</v>
      </c>
      <c r="G633" s="60" t="s">
        <v>3287</v>
      </c>
      <c r="H633" s="60" t="s">
        <v>15065</v>
      </c>
      <c r="I633" s="60" t="s">
        <v>163</v>
      </c>
      <c r="J633" s="61">
        <v>7.6</v>
      </c>
      <c r="K633" s="61">
        <v>39</v>
      </c>
      <c r="L633" s="61">
        <v>41.9</v>
      </c>
      <c r="M633" s="61">
        <v>88.5</v>
      </c>
      <c r="N633" s="62">
        <v>0</v>
      </c>
      <c r="O633" s="62">
        <v>0</v>
      </c>
      <c r="P633" s="62">
        <v>0</v>
      </c>
      <c r="Q633" s="62">
        <v>0</v>
      </c>
      <c r="R633" s="62">
        <v>0</v>
      </c>
      <c r="S633" s="62">
        <v>0</v>
      </c>
      <c r="T633" s="62">
        <v>0</v>
      </c>
      <c r="U633" s="62">
        <v>0</v>
      </c>
      <c r="V633" s="62">
        <v>0</v>
      </c>
      <c r="W633" s="62">
        <v>0</v>
      </c>
      <c r="X633" s="62">
        <v>146</v>
      </c>
      <c r="Y633" s="62">
        <v>133</v>
      </c>
      <c r="Z633" s="62">
        <v>127</v>
      </c>
      <c r="AA633" s="62">
        <v>143</v>
      </c>
      <c r="AB633" s="62">
        <v>0</v>
      </c>
      <c r="AC633" s="62">
        <v>0</v>
      </c>
      <c r="AD633" s="62">
        <v>0</v>
      </c>
      <c r="AE633" s="62">
        <v>0</v>
      </c>
      <c r="AF633" s="62">
        <v>0</v>
      </c>
      <c r="AG633" s="62">
        <v>0</v>
      </c>
      <c r="AH633" s="62">
        <v>99</v>
      </c>
      <c r="AI633" s="62" t="s">
        <v>290</v>
      </c>
      <c r="AJ633" s="62">
        <v>16</v>
      </c>
      <c r="AK633" s="62" t="s">
        <v>290</v>
      </c>
      <c r="AL633" s="62">
        <v>0</v>
      </c>
      <c r="AM633" s="62">
        <v>405</v>
      </c>
      <c r="AN633" s="62">
        <v>17</v>
      </c>
      <c r="AO633" s="62">
        <v>0</v>
      </c>
      <c r="AP633" s="62">
        <v>549</v>
      </c>
      <c r="AQ633" s="62">
        <v>549</v>
      </c>
      <c r="AR633" t="b">
        <f>IFERROR(MATCH('2019'!A633, '2020'!A:A, 0) &gt;0, FALSE)</f>
        <v>1</v>
      </c>
    </row>
    <row r="634" spans="1:44">
      <c r="A634" s="60" t="s">
        <v>3288</v>
      </c>
      <c r="B634" s="60" t="s">
        <v>3289</v>
      </c>
      <c r="C634" s="60" t="s">
        <v>6774</v>
      </c>
      <c r="D634" s="60" t="s">
        <v>3292</v>
      </c>
      <c r="E634" s="60" t="s">
        <v>3293</v>
      </c>
      <c r="F634" s="60" t="s">
        <v>288</v>
      </c>
      <c r="G634" s="60" t="s">
        <v>3294</v>
      </c>
      <c r="H634" s="60" t="s">
        <v>16213</v>
      </c>
      <c r="I634" s="60" t="s">
        <v>177</v>
      </c>
      <c r="J634" s="61">
        <v>1.5</v>
      </c>
      <c r="K634" s="61">
        <v>34.5</v>
      </c>
      <c r="L634" s="61">
        <v>5</v>
      </c>
      <c r="M634" s="61">
        <v>41</v>
      </c>
      <c r="N634" s="62" t="s">
        <v>290</v>
      </c>
      <c r="O634" s="62" t="s">
        <v>290</v>
      </c>
      <c r="P634" s="62" t="s">
        <v>290</v>
      </c>
      <c r="Q634" s="62" t="s">
        <v>290</v>
      </c>
      <c r="R634" s="62" t="s">
        <v>290</v>
      </c>
      <c r="S634" s="62" t="s">
        <v>290</v>
      </c>
      <c r="T634" s="62">
        <v>15</v>
      </c>
      <c r="U634" s="62">
        <v>15</v>
      </c>
      <c r="V634" s="62">
        <v>14</v>
      </c>
      <c r="W634" s="62">
        <v>14</v>
      </c>
      <c r="X634" s="62">
        <v>18</v>
      </c>
      <c r="Y634" s="62">
        <v>27</v>
      </c>
      <c r="Z634" s="62">
        <v>19</v>
      </c>
      <c r="AA634" s="62">
        <v>19</v>
      </c>
      <c r="AB634" s="62">
        <v>0</v>
      </c>
      <c r="AC634" s="62">
        <v>0</v>
      </c>
      <c r="AD634" s="62">
        <v>0</v>
      </c>
      <c r="AE634" s="62">
        <v>0</v>
      </c>
      <c r="AF634" s="62">
        <v>0</v>
      </c>
      <c r="AG634" s="62">
        <v>0</v>
      </c>
      <c r="AH634" s="62">
        <v>29</v>
      </c>
      <c r="AI634" s="62">
        <v>0</v>
      </c>
      <c r="AJ634" s="62">
        <v>0</v>
      </c>
      <c r="AK634" s="62">
        <v>85</v>
      </c>
      <c r="AL634" s="62" t="s">
        <v>290</v>
      </c>
      <c r="AM634" s="62">
        <v>54</v>
      </c>
      <c r="AN634" s="62">
        <v>0</v>
      </c>
      <c r="AO634" s="62">
        <v>80</v>
      </c>
      <c r="AP634" s="62">
        <v>89</v>
      </c>
      <c r="AQ634" s="62">
        <v>169</v>
      </c>
      <c r="AR634" t="b">
        <f>IFERROR(MATCH('2019'!A634, '2020'!A:A, 0) &gt;0, FALSE)</f>
        <v>1</v>
      </c>
    </row>
    <row r="635" spans="1:44">
      <c r="A635" s="60" t="s">
        <v>3295</v>
      </c>
      <c r="B635" s="60" t="s">
        <v>3296</v>
      </c>
      <c r="C635" s="60" t="s">
        <v>10122</v>
      </c>
      <c r="D635" s="60" t="s">
        <v>3298</v>
      </c>
      <c r="E635" s="60" t="s">
        <v>3256</v>
      </c>
      <c r="F635" s="60" t="s">
        <v>288</v>
      </c>
      <c r="G635" s="60" t="s">
        <v>3257</v>
      </c>
      <c r="H635" s="60" t="s">
        <v>15067</v>
      </c>
      <c r="I635" s="60" t="s">
        <v>177</v>
      </c>
      <c r="J635" s="61">
        <v>1</v>
      </c>
      <c r="K635" s="61">
        <v>12</v>
      </c>
      <c r="L635" s="61">
        <v>2.5</v>
      </c>
      <c r="M635" s="61">
        <v>15.5</v>
      </c>
      <c r="N635" s="62">
        <v>18</v>
      </c>
      <c r="O635" s="62">
        <v>13</v>
      </c>
      <c r="P635" s="62">
        <v>16</v>
      </c>
      <c r="Q635" s="62">
        <v>12</v>
      </c>
      <c r="R635" s="62">
        <v>14</v>
      </c>
      <c r="S635" s="62">
        <v>12</v>
      </c>
      <c r="T635" s="62">
        <v>21</v>
      </c>
      <c r="U635" s="62">
        <v>30</v>
      </c>
      <c r="V635" s="62">
        <v>24</v>
      </c>
      <c r="W635" s="62">
        <v>29</v>
      </c>
      <c r="X635" s="62">
        <v>0</v>
      </c>
      <c r="Y635" s="62">
        <v>0</v>
      </c>
      <c r="Z635" s="62">
        <v>0</v>
      </c>
      <c r="AA635" s="62">
        <v>0</v>
      </c>
      <c r="AB635" s="62">
        <v>0</v>
      </c>
      <c r="AC635" s="62">
        <v>0</v>
      </c>
      <c r="AD635" s="62">
        <v>0</v>
      </c>
      <c r="AE635" s="62">
        <v>0</v>
      </c>
      <c r="AF635" s="62">
        <v>0</v>
      </c>
      <c r="AG635" s="62">
        <v>0</v>
      </c>
      <c r="AH635" s="62">
        <v>134</v>
      </c>
      <c r="AI635" s="62">
        <v>0</v>
      </c>
      <c r="AJ635" s="62">
        <v>13</v>
      </c>
      <c r="AK635" s="62" t="s">
        <v>290</v>
      </c>
      <c r="AL635" s="62" t="s">
        <v>290</v>
      </c>
      <c r="AM635" s="62">
        <v>26</v>
      </c>
      <c r="AN635" s="62">
        <v>11</v>
      </c>
      <c r="AO635" s="62">
        <v>99</v>
      </c>
      <c r="AP635" s="62">
        <v>90</v>
      </c>
      <c r="AQ635" s="62">
        <v>189</v>
      </c>
      <c r="AR635" t="b">
        <f>IFERROR(MATCH('2019'!A635, '2020'!A:A, 0) &gt;0, FALSE)</f>
        <v>1</v>
      </c>
    </row>
    <row r="636" spans="1:44">
      <c r="A636" s="60" t="s">
        <v>3299</v>
      </c>
      <c r="B636" s="60" t="s">
        <v>3300</v>
      </c>
      <c r="C636" s="60" t="s">
        <v>7483</v>
      </c>
      <c r="D636" s="60" t="s">
        <v>3302</v>
      </c>
      <c r="E636" s="60" t="s">
        <v>3256</v>
      </c>
      <c r="F636" s="60" t="s">
        <v>288</v>
      </c>
      <c r="G636" s="60" t="s">
        <v>3269</v>
      </c>
      <c r="H636" s="60" t="s">
        <v>15068</v>
      </c>
      <c r="I636" s="60" t="s">
        <v>177</v>
      </c>
      <c r="J636" s="61">
        <v>3</v>
      </c>
      <c r="K636" s="61">
        <v>24.2</v>
      </c>
      <c r="L636" s="61">
        <v>9.5</v>
      </c>
      <c r="M636" s="61">
        <v>36.700000000000003</v>
      </c>
      <c r="N636" s="62">
        <v>0</v>
      </c>
      <c r="O636" s="62">
        <v>0</v>
      </c>
      <c r="P636" s="62">
        <v>0</v>
      </c>
      <c r="Q636" s="62">
        <v>0</v>
      </c>
      <c r="R636" s="62">
        <v>0</v>
      </c>
      <c r="S636" s="62">
        <v>0</v>
      </c>
      <c r="T636" s="62">
        <v>0</v>
      </c>
      <c r="U636" s="62">
        <v>0</v>
      </c>
      <c r="V636" s="62">
        <v>0</v>
      </c>
      <c r="W636" s="62">
        <v>0</v>
      </c>
      <c r="X636" s="62">
        <v>88</v>
      </c>
      <c r="Y636" s="62">
        <v>76</v>
      </c>
      <c r="Z636" s="62">
        <v>77</v>
      </c>
      <c r="AA636" s="62">
        <v>57</v>
      </c>
      <c r="AB636" s="62">
        <v>0</v>
      </c>
      <c r="AC636" s="62">
        <v>0</v>
      </c>
      <c r="AD636" s="62">
        <v>0</v>
      </c>
      <c r="AE636" s="62">
        <v>0</v>
      </c>
      <c r="AF636" s="62">
        <v>0</v>
      </c>
      <c r="AG636" s="62">
        <v>0</v>
      </c>
      <c r="AH636" s="62" t="s">
        <v>290</v>
      </c>
      <c r="AI636" s="62">
        <v>0</v>
      </c>
      <c r="AJ636" s="62">
        <v>16</v>
      </c>
      <c r="AK636" s="62" t="s">
        <v>290</v>
      </c>
      <c r="AL636" s="62">
        <v>0</v>
      </c>
      <c r="AM636" s="62">
        <v>225</v>
      </c>
      <c r="AN636" s="62">
        <v>50</v>
      </c>
      <c r="AO636" s="62">
        <v>298</v>
      </c>
      <c r="AP636" s="62">
        <v>0</v>
      </c>
      <c r="AQ636" s="62">
        <v>298</v>
      </c>
      <c r="AR636" t="b">
        <f>IFERROR(MATCH('2019'!A636, '2020'!A:A, 0) &gt;0, FALSE)</f>
        <v>1</v>
      </c>
    </row>
    <row r="637" spans="1:44">
      <c r="A637" s="60" t="s">
        <v>3303</v>
      </c>
      <c r="B637" s="60" t="s">
        <v>3304</v>
      </c>
      <c r="C637" s="60" t="s">
        <v>15069</v>
      </c>
      <c r="D637" s="60" t="s">
        <v>3306</v>
      </c>
      <c r="E637" s="60" t="s">
        <v>3307</v>
      </c>
      <c r="F637" s="60" t="s">
        <v>288</v>
      </c>
      <c r="G637" s="60" t="s">
        <v>3278</v>
      </c>
      <c r="H637" s="60" t="s">
        <v>15070</v>
      </c>
      <c r="I637" s="60" t="s">
        <v>177</v>
      </c>
      <c r="J637" s="61">
        <v>1</v>
      </c>
      <c r="K637" s="61">
        <v>15</v>
      </c>
      <c r="L637" s="61">
        <v>3</v>
      </c>
      <c r="M637" s="61">
        <v>19</v>
      </c>
      <c r="N637" s="62">
        <v>25</v>
      </c>
      <c r="O637" s="62">
        <v>17</v>
      </c>
      <c r="P637" s="62">
        <v>17</v>
      </c>
      <c r="Q637" s="62">
        <v>25</v>
      </c>
      <c r="R637" s="62">
        <v>16</v>
      </c>
      <c r="S637" s="62">
        <v>23</v>
      </c>
      <c r="T637" s="62">
        <v>18</v>
      </c>
      <c r="U637" s="62">
        <v>16</v>
      </c>
      <c r="V637" s="62">
        <v>24</v>
      </c>
      <c r="W637" s="62">
        <v>17</v>
      </c>
      <c r="X637" s="62">
        <v>0</v>
      </c>
      <c r="Y637" s="62">
        <v>0</v>
      </c>
      <c r="Z637" s="62">
        <v>0</v>
      </c>
      <c r="AA637" s="62">
        <v>0</v>
      </c>
      <c r="AB637" s="62">
        <v>0</v>
      </c>
      <c r="AC637" s="62">
        <v>0</v>
      </c>
      <c r="AD637" s="62">
        <v>0</v>
      </c>
      <c r="AE637" s="62">
        <v>0</v>
      </c>
      <c r="AF637" s="62" t="s">
        <v>290</v>
      </c>
      <c r="AG637" s="62">
        <v>0</v>
      </c>
      <c r="AH637" s="62">
        <v>34</v>
      </c>
      <c r="AI637" s="62">
        <v>0</v>
      </c>
      <c r="AJ637" s="62">
        <v>16</v>
      </c>
      <c r="AK637" s="62" t="s">
        <v>290</v>
      </c>
      <c r="AL637" s="62">
        <v>0</v>
      </c>
      <c r="AM637" s="62">
        <v>124</v>
      </c>
      <c r="AN637" s="62">
        <v>22</v>
      </c>
      <c r="AO637" s="62">
        <v>108</v>
      </c>
      <c r="AP637" s="62">
        <v>91</v>
      </c>
      <c r="AQ637" s="62">
        <v>199</v>
      </c>
      <c r="AR637" t="b">
        <f>IFERROR(MATCH('2019'!A637, '2020'!A:A, 0) &gt;0, FALSE)</f>
        <v>1</v>
      </c>
    </row>
    <row r="638" spans="1:44">
      <c r="A638" s="60" t="s">
        <v>3308</v>
      </c>
      <c r="B638" s="60" t="s">
        <v>3309</v>
      </c>
      <c r="C638" s="60" t="s">
        <v>15787</v>
      </c>
      <c r="D638" s="60" t="s">
        <v>3310</v>
      </c>
      <c r="E638" s="60" t="s">
        <v>3311</v>
      </c>
      <c r="F638" s="60" t="s">
        <v>288</v>
      </c>
      <c r="G638" s="60" t="s">
        <v>3312</v>
      </c>
      <c r="H638" s="60" t="s">
        <v>16214</v>
      </c>
      <c r="I638" s="60" t="s">
        <v>177</v>
      </c>
      <c r="J638" s="61">
        <v>1</v>
      </c>
      <c r="K638" s="61">
        <v>11</v>
      </c>
      <c r="L638" s="61">
        <v>3</v>
      </c>
      <c r="M638" s="61">
        <v>15</v>
      </c>
      <c r="N638" s="62">
        <v>14</v>
      </c>
      <c r="O638" s="62">
        <v>12</v>
      </c>
      <c r="P638" s="62" t="s">
        <v>290</v>
      </c>
      <c r="Q638" s="62">
        <v>15</v>
      </c>
      <c r="R638" s="62" t="s">
        <v>290</v>
      </c>
      <c r="S638" s="62">
        <v>10</v>
      </c>
      <c r="T638" s="62">
        <v>12</v>
      </c>
      <c r="U638" s="62">
        <v>11</v>
      </c>
      <c r="V638" s="62" t="s">
        <v>290</v>
      </c>
      <c r="W638" s="62">
        <v>13</v>
      </c>
      <c r="X638" s="62">
        <v>0</v>
      </c>
      <c r="Y638" s="62">
        <v>0</v>
      </c>
      <c r="Z638" s="62">
        <v>0</v>
      </c>
      <c r="AA638" s="62">
        <v>0</v>
      </c>
      <c r="AB638" s="62">
        <v>0</v>
      </c>
      <c r="AC638" s="62">
        <v>0</v>
      </c>
      <c r="AD638" s="62">
        <v>0</v>
      </c>
      <c r="AE638" s="62">
        <v>0</v>
      </c>
      <c r="AF638" s="62" t="s">
        <v>290</v>
      </c>
      <c r="AG638" s="62">
        <v>0</v>
      </c>
      <c r="AH638" s="62">
        <v>16</v>
      </c>
      <c r="AI638" s="62">
        <v>0</v>
      </c>
      <c r="AJ638" s="62">
        <v>0</v>
      </c>
      <c r="AK638" s="62">
        <v>0</v>
      </c>
      <c r="AL638" s="62">
        <v>0</v>
      </c>
      <c r="AM638" s="62">
        <v>87</v>
      </c>
      <c r="AN638" s="62" t="s">
        <v>290</v>
      </c>
      <c r="AO638" s="62">
        <v>66</v>
      </c>
      <c r="AP638" s="62">
        <v>46</v>
      </c>
      <c r="AQ638" s="62">
        <v>112</v>
      </c>
      <c r="AR638" t="b">
        <f>IFERROR(MATCH('2019'!A638, '2020'!A:A, 0) &gt;0, FALSE)</f>
        <v>1</v>
      </c>
    </row>
    <row r="639" spans="1:44">
      <c r="A639" s="60" t="s">
        <v>3313</v>
      </c>
      <c r="B639" s="60" t="s">
        <v>3314</v>
      </c>
      <c r="C639" s="60" t="s">
        <v>12744</v>
      </c>
      <c r="D639" s="60" t="s">
        <v>3316</v>
      </c>
      <c r="E639" s="60" t="s">
        <v>3262</v>
      </c>
      <c r="F639" s="60" t="s">
        <v>288</v>
      </c>
      <c r="G639" s="60" t="s">
        <v>3317</v>
      </c>
      <c r="H639" s="60" t="s">
        <v>15071</v>
      </c>
      <c r="I639" s="60" t="s">
        <v>177</v>
      </c>
      <c r="J639" s="61">
        <v>4</v>
      </c>
      <c r="K639" s="61">
        <v>24</v>
      </c>
      <c r="L639" s="61">
        <v>7.5</v>
      </c>
      <c r="M639" s="61">
        <v>35.5</v>
      </c>
      <c r="N639" s="62">
        <v>0</v>
      </c>
      <c r="O639" s="62">
        <v>0</v>
      </c>
      <c r="P639" s="62">
        <v>0</v>
      </c>
      <c r="Q639" s="62">
        <v>0</v>
      </c>
      <c r="R639" s="62">
        <v>0</v>
      </c>
      <c r="S639" s="62">
        <v>0</v>
      </c>
      <c r="T639" s="62">
        <v>0</v>
      </c>
      <c r="U639" s="62">
        <v>0</v>
      </c>
      <c r="V639" s="62">
        <v>0</v>
      </c>
      <c r="W639" s="62">
        <v>0</v>
      </c>
      <c r="X639" s="62">
        <v>66</v>
      </c>
      <c r="Y639" s="62">
        <v>91</v>
      </c>
      <c r="Z639" s="62">
        <v>77</v>
      </c>
      <c r="AA639" s="62">
        <v>88</v>
      </c>
      <c r="AB639" s="62">
        <v>0</v>
      </c>
      <c r="AC639" s="62">
        <v>0</v>
      </c>
      <c r="AD639" s="62">
        <v>0</v>
      </c>
      <c r="AE639" s="62">
        <v>0</v>
      </c>
      <c r="AF639" s="62">
        <v>0</v>
      </c>
      <c r="AG639" s="62">
        <v>22</v>
      </c>
      <c r="AH639" s="62">
        <v>79</v>
      </c>
      <c r="AI639" s="62">
        <v>0</v>
      </c>
      <c r="AJ639" s="62">
        <v>34</v>
      </c>
      <c r="AK639" s="62" t="s">
        <v>290</v>
      </c>
      <c r="AL639" s="62">
        <v>0</v>
      </c>
      <c r="AM639" s="62">
        <v>224</v>
      </c>
      <c r="AN639" s="62" t="s">
        <v>290</v>
      </c>
      <c r="AO639" s="62">
        <v>159</v>
      </c>
      <c r="AP639" s="62">
        <v>185</v>
      </c>
      <c r="AQ639" s="62">
        <v>344</v>
      </c>
      <c r="AR639" t="b">
        <f>IFERROR(MATCH('2019'!A639, '2020'!A:A, 0) &gt;0, FALSE)</f>
        <v>1</v>
      </c>
    </row>
    <row r="640" spans="1:44">
      <c r="A640" s="60" t="s">
        <v>3318</v>
      </c>
      <c r="B640" s="60" t="s">
        <v>1061</v>
      </c>
      <c r="C640" s="60" t="s">
        <v>15072</v>
      </c>
      <c r="D640" s="60" t="s">
        <v>3319</v>
      </c>
      <c r="E640" s="60" t="s">
        <v>3262</v>
      </c>
      <c r="F640" s="60" t="s">
        <v>288</v>
      </c>
      <c r="G640" s="60" t="s">
        <v>3263</v>
      </c>
      <c r="H640" s="60" t="s">
        <v>15073</v>
      </c>
      <c r="I640" s="60" t="s">
        <v>177</v>
      </c>
      <c r="J640" s="61">
        <v>1</v>
      </c>
      <c r="K640" s="61">
        <v>8.5</v>
      </c>
      <c r="L640" s="61">
        <v>0</v>
      </c>
      <c r="M640" s="61">
        <v>9.5</v>
      </c>
      <c r="N640" s="62">
        <v>25</v>
      </c>
      <c r="O640" s="62">
        <v>11</v>
      </c>
      <c r="P640" s="62" t="s">
        <v>290</v>
      </c>
      <c r="Q640" s="62">
        <v>13</v>
      </c>
      <c r="R640" s="62" t="s">
        <v>290</v>
      </c>
      <c r="S640" s="62" t="s">
        <v>290</v>
      </c>
      <c r="T640" s="62">
        <v>13</v>
      </c>
      <c r="U640" s="62">
        <v>14</v>
      </c>
      <c r="V640" s="62">
        <v>13</v>
      </c>
      <c r="W640" s="62" t="s">
        <v>290</v>
      </c>
      <c r="X640" s="62">
        <v>0</v>
      </c>
      <c r="Y640" s="62">
        <v>0</v>
      </c>
      <c r="Z640" s="62">
        <v>0</v>
      </c>
      <c r="AA640" s="62">
        <v>0</v>
      </c>
      <c r="AB640" s="62">
        <v>0</v>
      </c>
      <c r="AC640" s="62">
        <v>0</v>
      </c>
      <c r="AD640" s="62">
        <v>0</v>
      </c>
      <c r="AE640" s="62">
        <v>0</v>
      </c>
      <c r="AF640" s="62">
        <v>0</v>
      </c>
      <c r="AG640" s="62">
        <v>0</v>
      </c>
      <c r="AH640" s="62" t="s">
        <v>290</v>
      </c>
      <c r="AI640" s="62">
        <v>0</v>
      </c>
      <c r="AJ640" s="62" t="s">
        <v>290</v>
      </c>
      <c r="AK640" s="62" t="s">
        <v>290</v>
      </c>
      <c r="AL640" s="62">
        <v>0</v>
      </c>
      <c r="AM640" s="62">
        <v>83</v>
      </c>
      <c r="AN640" s="62">
        <v>18</v>
      </c>
      <c r="AO640" s="62">
        <v>53</v>
      </c>
      <c r="AP640" s="62">
        <v>62</v>
      </c>
      <c r="AQ640" s="62">
        <v>115</v>
      </c>
      <c r="AR640" t="b">
        <f>IFERROR(MATCH('2019'!A640, '2020'!A:A, 0) &gt;0, FALSE)</f>
        <v>1</v>
      </c>
    </row>
    <row r="641" spans="1:44">
      <c r="A641" s="60" t="s">
        <v>12628</v>
      </c>
      <c r="B641" s="60" t="s">
        <v>786</v>
      </c>
      <c r="C641" s="60" t="s">
        <v>13783</v>
      </c>
      <c r="D641" s="60" t="s">
        <v>3387</v>
      </c>
      <c r="E641" s="60" t="s">
        <v>3262</v>
      </c>
      <c r="F641" s="60" t="s">
        <v>288</v>
      </c>
      <c r="G641" s="60" t="s">
        <v>3263</v>
      </c>
      <c r="H641" s="60" t="s">
        <v>15074</v>
      </c>
      <c r="I641" s="60" t="s">
        <v>177</v>
      </c>
      <c r="J641" s="61">
        <v>1</v>
      </c>
      <c r="K641" s="61">
        <v>13</v>
      </c>
      <c r="L641" s="61">
        <v>3</v>
      </c>
      <c r="M641" s="61">
        <v>17</v>
      </c>
      <c r="N641" s="62">
        <v>21</v>
      </c>
      <c r="O641" s="62">
        <v>15</v>
      </c>
      <c r="P641" s="62">
        <v>16</v>
      </c>
      <c r="Q641" s="62">
        <v>12</v>
      </c>
      <c r="R641" s="62">
        <v>11</v>
      </c>
      <c r="S641" s="62">
        <v>10</v>
      </c>
      <c r="T641" s="62">
        <v>15</v>
      </c>
      <c r="U641" s="62">
        <v>17</v>
      </c>
      <c r="V641" s="62">
        <v>23</v>
      </c>
      <c r="W641" s="62">
        <v>15</v>
      </c>
      <c r="X641" s="62">
        <v>0</v>
      </c>
      <c r="Y641" s="62">
        <v>0</v>
      </c>
      <c r="Z641" s="62">
        <v>0</v>
      </c>
      <c r="AA641" s="62">
        <v>0</v>
      </c>
      <c r="AB641" s="62">
        <v>0</v>
      </c>
      <c r="AC641" s="62">
        <v>0</v>
      </c>
      <c r="AD641" s="62">
        <v>0</v>
      </c>
      <c r="AE641" s="62">
        <v>0</v>
      </c>
      <c r="AF641" s="62">
        <v>0</v>
      </c>
      <c r="AG641" s="62">
        <v>0</v>
      </c>
      <c r="AH641" s="62">
        <v>155</v>
      </c>
      <c r="AI641" s="62">
        <v>0</v>
      </c>
      <c r="AJ641" s="62">
        <v>0</v>
      </c>
      <c r="AK641" s="62">
        <v>0</v>
      </c>
      <c r="AL641" s="62">
        <v>0</v>
      </c>
      <c r="AM641" s="62">
        <v>0</v>
      </c>
      <c r="AN641" s="62">
        <v>0</v>
      </c>
      <c r="AO641" s="62">
        <v>75</v>
      </c>
      <c r="AP641" s="62">
        <v>80</v>
      </c>
      <c r="AQ641" s="62">
        <v>155</v>
      </c>
      <c r="AR641" t="b">
        <f>IFERROR(MATCH('2019'!A641, '2020'!A:A, 0) &gt;0, FALSE)</f>
        <v>1</v>
      </c>
    </row>
    <row r="642" spans="1:44">
      <c r="A642" s="60" t="s">
        <v>3320</v>
      </c>
      <c r="B642" s="60" t="s">
        <v>3321</v>
      </c>
      <c r="C642" s="60" t="s">
        <v>16215</v>
      </c>
      <c r="D642" s="60" t="s">
        <v>3322</v>
      </c>
      <c r="E642" s="60" t="s">
        <v>3256</v>
      </c>
      <c r="F642" s="60" t="s">
        <v>288</v>
      </c>
      <c r="G642" s="60" t="s">
        <v>3257</v>
      </c>
      <c r="H642" s="60" t="s">
        <v>15075</v>
      </c>
      <c r="I642" s="60" t="s">
        <v>177</v>
      </c>
      <c r="J642" s="61">
        <v>1</v>
      </c>
      <c r="K642" s="61">
        <v>13</v>
      </c>
      <c r="L642" s="61">
        <v>4.5</v>
      </c>
      <c r="M642" s="61">
        <v>18.5</v>
      </c>
      <c r="N642" s="62">
        <v>33</v>
      </c>
      <c r="O642" s="62">
        <v>16</v>
      </c>
      <c r="P642" s="62">
        <v>20</v>
      </c>
      <c r="Q642" s="62">
        <v>25</v>
      </c>
      <c r="R642" s="62">
        <v>20</v>
      </c>
      <c r="S642" s="62">
        <v>25</v>
      </c>
      <c r="T642" s="62">
        <v>14</v>
      </c>
      <c r="U642" s="62">
        <v>25</v>
      </c>
      <c r="V642" s="62">
        <v>26</v>
      </c>
      <c r="W642" s="62">
        <v>21</v>
      </c>
      <c r="X642" s="62">
        <v>0</v>
      </c>
      <c r="Y642" s="62">
        <v>0</v>
      </c>
      <c r="Z642" s="62">
        <v>0</v>
      </c>
      <c r="AA642" s="62">
        <v>0</v>
      </c>
      <c r="AB642" s="62">
        <v>0</v>
      </c>
      <c r="AC642" s="62">
        <v>0</v>
      </c>
      <c r="AD642" s="62">
        <v>0</v>
      </c>
      <c r="AE642" s="62">
        <v>0</v>
      </c>
      <c r="AF642" s="62">
        <v>0</v>
      </c>
      <c r="AG642" s="62">
        <v>0</v>
      </c>
      <c r="AH642" s="62">
        <v>196</v>
      </c>
      <c r="AI642" s="62">
        <v>0</v>
      </c>
      <c r="AJ642" s="62">
        <v>0</v>
      </c>
      <c r="AK642" s="62" t="s">
        <v>290</v>
      </c>
      <c r="AL642" s="62">
        <v>0</v>
      </c>
      <c r="AM642" s="62">
        <v>16</v>
      </c>
      <c r="AN642" s="62" t="s">
        <v>290</v>
      </c>
      <c r="AO642" s="62">
        <v>124</v>
      </c>
      <c r="AP642" s="62">
        <v>101</v>
      </c>
      <c r="AQ642" s="62">
        <v>225</v>
      </c>
      <c r="AR642" t="b">
        <f>IFERROR(MATCH('2019'!A642, '2020'!A:A, 0) &gt;0, FALSE)</f>
        <v>1</v>
      </c>
    </row>
    <row r="643" spans="1:44">
      <c r="A643" s="60" t="s">
        <v>12632</v>
      </c>
      <c r="B643" s="60" t="s">
        <v>10147</v>
      </c>
      <c r="C643" s="60" t="s">
        <v>16216</v>
      </c>
      <c r="D643" s="60" t="s">
        <v>10150</v>
      </c>
      <c r="E643" s="60" t="s">
        <v>3262</v>
      </c>
      <c r="F643" s="60" t="s">
        <v>288</v>
      </c>
      <c r="G643" s="60" t="s">
        <v>3317</v>
      </c>
      <c r="H643" s="60" t="s">
        <v>16217</v>
      </c>
      <c r="I643" s="60" t="s">
        <v>177</v>
      </c>
      <c r="J643" s="61">
        <v>1</v>
      </c>
      <c r="K643" s="61">
        <v>12</v>
      </c>
      <c r="L643" s="61">
        <v>1</v>
      </c>
      <c r="M643" s="61">
        <v>14</v>
      </c>
      <c r="N643" s="62">
        <v>12</v>
      </c>
      <c r="O643" s="62">
        <v>13</v>
      </c>
      <c r="P643" s="62">
        <v>14</v>
      </c>
      <c r="Q643" s="62" t="s">
        <v>290</v>
      </c>
      <c r="R643" s="62">
        <v>12</v>
      </c>
      <c r="S643" s="62">
        <v>11</v>
      </c>
      <c r="T643" s="62">
        <v>15</v>
      </c>
      <c r="U643" s="62">
        <v>15</v>
      </c>
      <c r="V643" s="62" t="s">
        <v>290</v>
      </c>
      <c r="W643" s="62" t="s">
        <v>290</v>
      </c>
      <c r="X643" s="62">
        <v>0</v>
      </c>
      <c r="Y643" s="62">
        <v>0</v>
      </c>
      <c r="Z643" s="62">
        <v>0</v>
      </c>
      <c r="AA643" s="62">
        <v>0</v>
      </c>
      <c r="AB643" s="62">
        <v>0</v>
      </c>
      <c r="AC643" s="62">
        <v>0</v>
      </c>
      <c r="AD643" s="62">
        <v>0</v>
      </c>
      <c r="AE643" s="62">
        <v>0</v>
      </c>
      <c r="AF643" s="62">
        <v>0</v>
      </c>
      <c r="AG643" s="62">
        <v>0</v>
      </c>
      <c r="AH643" s="62">
        <v>45</v>
      </c>
      <c r="AI643" s="62">
        <v>0</v>
      </c>
      <c r="AJ643" s="62" t="s">
        <v>290</v>
      </c>
      <c r="AK643" s="62" t="s">
        <v>290</v>
      </c>
      <c r="AL643" s="62">
        <v>0</v>
      </c>
      <c r="AM643" s="62">
        <v>55</v>
      </c>
      <c r="AN643" s="62" t="s">
        <v>290</v>
      </c>
      <c r="AO643" s="62">
        <v>69</v>
      </c>
      <c r="AP643" s="62">
        <v>48</v>
      </c>
      <c r="AQ643" s="62">
        <v>117</v>
      </c>
      <c r="AR643" t="b">
        <f>IFERROR(MATCH('2019'!A643, '2020'!A:A, 0) &gt;0, FALSE)</f>
        <v>1</v>
      </c>
    </row>
    <row r="644" spans="1:44">
      <c r="A644" s="60" t="s">
        <v>4733</v>
      </c>
      <c r="B644" s="60" t="s">
        <v>319</v>
      </c>
      <c r="C644" s="60" t="s">
        <v>10176</v>
      </c>
      <c r="D644" s="60" t="s">
        <v>4735</v>
      </c>
      <c r="E644" s="60" t="s">
        <v>3262</v>
      </c>
      <c r="F644" s="60" t="s">
        <v>288</v>
      </c>
      <c r="G644" s="60" t="s">
        <v>3263</v>
      </c>
      <c r="H644" s="60" t="s">
        <v>15076</v>
      </c>
      <c r="I644" s="60" t="s">
        <v>177</v>
      </c>
      <c r="J644" s="61">
        <v>1</v>
      </c>
      <c r="K644" s="61">
        <v>15</v>
      </c>
      <c r="L644" s="61">
        <v>1</v>
      </c>
      <c r="M644" s="61">
        <v>17</v>
      </c>
      <c r="N644" s="62">
        <v>19</v>
      </c>
      <c r="O644" s="62">
        <v>17</v>
      </c>
      <c r="P644" s="62" t="s">
        <v>290</v>
      </c>
      <c r="Q644" s="62">
        <v>10</v>
      </c>
      <c r="R644" s="62">
        <v>16</v>
      </c>
      <c r="S644" s="62">
        <v>18</v>
      </c>
      <c r="T644" s="62">
        <v>13</v>
      </c>
      <c r="U644" s="62">
        <v>19</v>
      </c>
      <c r="V644" s="62">
        <v>15</v>
      </c>
      <c r="W644" s="62">
        <v>20</v>
      </c>
      <c r="X644" s="62">
        <v>0</v>
      </c>
      <c r="Y644" s="62">
        <v>0</v>
      </c>
      <c r="Z644" s="62">
        <v>0</v>
      </c>
      <c r="AA644" s="62">
        <v>0</v>
      </c>
      <c r="AB644" s="62">
        <v>0</v>
      </c>
      <c r="AC644" s="62">
        <v>0</v>
      </c>
      <c r="AD644" s="62">
        <v>0</v>
      </c>
      <c r="AE644" s="62">
        <v>0</v>
      </c>
      <c r="AF644" s="62">
        <v>0</v>
      </c>
      <c r="AG644" s="62">
        <v>0</v>
      </c>
      <c r="AH644" s="62">
        <v>29</v>
      </c>
      <c r="AI644" s="62" t="s">
        <v>290</v>
      </c>
      <c r="AJ644" s="62" t="s">
        <v>290</v>
      </c>
      <c r="AK644" s="62" t="s">
        <v>290</v>
      </c>
      <c r="AL644" s="62">
        <v>0</v>
      </c>
      <c r="AM644" s="62">
        <v>76</v>
      </c>
      <c r="AN644" s="62">
        <v>43</v>
      </c>
      <c r="AO644" s="62">
        <v>76</v>
      </c>
      <c r="AP644" s="62">
        <v>79</v>
      </c>
      <c r="AQ644" s="62">
        <v>155</v>
      </c>
      <c r="AR644" t="b">
        <f>IFERROR(MATCH('2019'!A644, '2020'!A:A, 0) &gt;0, FALSE)</f>
        <v>1</v>
      </c>
    </row>
    <row r="645" spans="1:44">
      <c r="A645" s="60" t="s">
        <v>3323</v>
      </c>
      <c r="B645" s="60" t="s">
        <v>3324</v>
      </c>
      <c r="C645" s="60" t="s">
        <v>6799</v>
      </c>
      <c r="D645" s="60" t="s">
        <v>3325</v>
      </c>
      <c r="E645" s="60" t="s">
        <v>3326</v>
      </c>
      <c r="F645" s="60" t="s">
        <v>288</v>
      </c>
      <c r="G645" s="60" t="s">
        <v>3327</v>
      </c>
      <c r="H645" s="60" t="s">
        <v>15077</v>
      </c>
      <c r="I645" s="60" t="s">
        <v>177</v>
      </c>
      <c r="J645" s="61">
        <v>3</v>
      </c>
      <c r="K645" s="61">
        <v>32.5</v>
      </c>
      <c r="L645" s="61">
        <v>17</v>
      </c>
      <c r="M645" s="61">
        <v>52.5</v>
      </c>
      <c r="N645" s="62">
        <v>193</v>
      </c>
      <c r="O645" s="62">
        <v>49</v>
      </c>
      <c r="P645" s="62">
        <v>43</v>
      </c>
      <c r="Q645" s="62">
        <v>44</v>
      </c>
      <c r="R645" s="62">
        <v>64</v>
      </c>
      <c r="S645" s="62">
        <v>46</v>
      </c>
      <c r="T645" s="62">
        <v>60</v>
      </c>
      <c r="U645" s="62">
        <v>49</v>
      </c>
      <c r="V645" s="62">
        <v>57</v>
      </c>
      <c r="W645" s="62">
        <v>49</v>
      </c>
      <c r="X645" s="62">
        <v>0</v>
      </c>
      <c r="Y645" s="62">
        <v>0</v>
      </c>
      <c r="Z645" s="62">
        <v>0</v>
      </c>
      <c r="AA645" s="62">
        <v>0</v>
      </c>
      <c r="AB645" s="62">
        <v>0</v>
      </c>
      <c r="AC645" s="62">
        <v>0</v>
      </c>
      <c r="AD645" s="62">
        <v>0</v>
      </c>
      <c r="AE645" s="62">
        <v>0</v>
      </c>
      <c r="AF645" s="62">
        <v>0</v>
      </c>
      <c r="AG645" s="62">
        <v>0</v>
      </c>
      <c r="AH645" s="62">
        <v>71</v>
      </c>
      <c r="AI645" s="62">
        <v>0</v>
      </c>
      <c r="AJ645" s="62">
        <v>19</v>
      </c>
      <c r="AK645" s="62" t="s">
        <v>290</v>
      </c>
      <c r="AL645" s="62">
        <v>0</v>
      </c>
      <c r="AM645" s="62">
        <v>537</v>
      </c>
      <c r="AN645" s="62">
        <v>22</v>
      </c>
      <c r="AO645" s="62">
        <v>320</v>
      </c>
      <c r="AP645" s="62">
        <v>334</v>
      </c>
      <c r="AQ645" s="62">
        <v>654</v>
      </c>
      <c r="AR645" t="b">
        <f>IFERROR(MATCH('2019'!A645, '2020'!A:A, 0) &gt;0, FALSE)</f>
        <v>1</v>
      </c>
    </row>
    <row r="646" spans="1:44">
      <c r="A646" s="60" t="s">
        <v>3328</v>
      </c>
      <c r="B646" s="60" t="s">
        <v>10159</v>
      </c>
      <c r="C646" s="60" t="s">
        <v>10161</v>
      </c>
      <c r="D646" s="60" t="s">
        <v>3331</v>
      </c>
      <c r="E646" s="60" t="s">
        <v>3256</v>
      </c>
      <c r="F646" s="60" t="s">
        <v>288</v>
      </c>
      <c r="G646" s="60" t="s">
        <v>3269</v>
      </c>
      <c r="H646" s="60" t="s">
        <v>15078</v>
      </c>
      <c r="I646" s="60" t="s">
        <v>177</v>
      </c>
      <c r="J646" s="61">
        <v>1.5</v>
      </c>
      <c r="K646" s="61">
        <v>10</v>
      </c>
      <c r="L646" s="61">
        <v>3</v>
      </c>
      <c r="M646" s="61">
        <v>14.5</v>
      </c>
      <c r="N646" s="62">
        <v>38</v>
      </c>
      <c r="O646" s="62">
        <v>13</v>
      </c>
      <c r="P646" s="62">
        <v>11</v>
      </c>
      <c r="Q646" s="62">
        <v>13</v>
      </c>
      <c r="R646" s="62">
        <v>10</v>
      </c>
      <c r="S646" s="62">
        <v>14</v>
      </c>
      <c r="T646" s="62" t="s">
        <v>290</v>
      </c>
      <c r="U646" s="62">
        <v>14</v>
      </c>
      <c r="V646" s="62">
        <v>11</v>
      </c>
      <c r="W646" s="62">
        <v>10</v>
      </c>
      <c r="X646" s="62">
        <v>0</v>
      </c>
      <c r="Y646" s="62">
        <v>0</v>
      </c>
      <c r="Z646" s="62">
        <v>0</v>
      </c>
      <c r="AA646" s="62">
        <v>0</v>
      </c>
      <c r="AB646" s="62">
        <v>0</v>
      </c>
      <c r="AC646" s="62">
        <v>0</v>
      </c>
      <c r="AD646" s="62">
        <v>0</v>
      </c>
      <c r="AE646" s="62">
        <v>0</v>
      </c>
      <c r="AF646" s="62">
        <v>0</v>
      </c>
      <c r="AG646" s="62">
        <v>0</v>
      </c>
      <c r="AH646" s="62">
        <v>21</v>
      </c>
      <c r="AI646" s="62">
        <v>0</v>
      </c>
      <c r="AJ646" s="62" t="s">
        <v>290</v>
      </c>
      <c r="AK646" s="62" t="s">
        <v>290</v>
      </c>
      <c r="AL646" s="62" t="s">
        <v>290</v>
      </c>
      <c r="AM646" s="62">
        <v>81</v>
      </c>
      <c r="AN646" s="62">
        <v>25</v>
      </c>
      <c r="AO646" s="62">
        <v>75</v>
      </c>
      <c r="AP646" s="62">
        <v>68</v>
      </c>
      <c r="AQ646" s="62">
        <v>143</v>
      </c>
      <c r="AR646" t="b">
        <f>IFERROR(MATCH('2019'!A646, '2020'!A:A, 0) &gt;0, FALSE)</f>
        <v>1</v>
      </c>
    </row>
    <row r="647" spans="1:44">
      <c r="A647" s="60" t="s">
        <v>3332</v>
      </c>
      <c r="B647" s="60" t="s">
        <v>3333</v>
      </c>
      <c r="C647" s="60" t="s">
        <v>6523</v>
      </c>
      <c r="D647" s="60" t="s">
        <v>3336</v>
      </c>
      <c r="E647" s="60" t="s">
        <v>3337</v>
      </c>
      <c r="F647" s="60" t="s">
        <v>288</v>
      </c>
      <c r="G647" s="60" t="s">
        <v>3338</v>
      </c>
      <c r="H647" s="60" t="s">
        <v>15081</v>
      </c>
      <c r="I647" s="60" t="s">
        <v>177</v>
      </c>
      <c r="J647" s="61">
        <v>1</v>
      </c>
      <c r="K647" s="61">
        <v>18</v>
      </c>
      <c r="L647" s="61">
        <v>3</v>
      </c>
      <c r="M647" s="61">
        <v>22</v>
      </c>
      <c r="N647" s="62">
        <v>33</v>
      </c>
      <c r="O647" s="62">
        <v>10</v>
      </c>
      <c r="P647" s="62">
        <v>18</v>
      </c>
      <c r="Q647" s="62">
        <v>14</v>
      </c>
      <c r="R647" s="62">
        <v>14</v>
      </c>
      <c r="S647" s="62">
        <v>16</v>
      </c>
      <c r="T647" s="62">
        <v>16</v>
      </c>
      <c r="U647" s="62">
        <v>20</v>
      </c>
      <c r="V647" s="62">
        <v>29</v>
      </c>
      <c r="W647" s="62">
        <v>18</v>
      </c>
      <c r="X647" s="62">
        <v>0</v>
      </c>
      <c r="Y647" s="62">
        <v>0</v>
      </c>
      <c r="Z647" s="62">
        <v>0</v>
      </c>
      <c r="AA647" s="62">
        <v>0</v>
      </c>
      <c r="AB647" s="62">
        <v>0</v>
      </c>
      <c r="AC647" s="62">
        <v>0</v>
      </c>
      <c r="AD647" s="62">
        <v>0</v>
      </c>
      <c r="AE647" s="62">
        <v>0</v>
      </c>
      <c r="AF647" s="62" t="s">
        <v>290</v>
      </c>
      <c r="AG647" s="62">
        <v>0</v>
      </c>
      <c r="AH647" s="62">
        <v>18</v>
      </c>
      <c r="AI647" s="62" t="s">
        <v>290</v>
      </c>
      <c r="AJ647" s="62" t="s">
        <v>290</v>
      </c>
      <c r="AK647" s="62" t="s">
        <v>290</v>
      </c>
      <c r="AL647" s="62">
        <v>0</v>
      </c>
      <c r="AM647" s="62">
        <v>160</v>
      </c>
      <c r="AN647" s="62" t="s">
        <v>290</v>
      </c>
      <c r="AO647" s="62">
        <v>108</v>
      </c>
      <c r="AP647" s="62">
        <v>87</v>
      </c>
      <c r="AQ647" s="62">
        <v>195</v>
      </c>
      <c r="AR647" t="b">
        <f>IFERROR(MATCH('2019'!A647, '2020'!A:A, 0) &gt;0, FALSE)</f>
        <v>1</v>
      </c>
    </row>
    <row r="648" spans="1:44">
      <c r="A648" s="60" t="s">
        <v>3339</v>
      </c>
      <c r="B648" s="60" t="s">
        <v>3340</v>
      </c>
      <c r="C648" s="60" t="s">
        <v>10172</v>
      </c>
      <c r="D648" s="60" t="s">
        <v>3342</v>
      </c>
      <c r="E648" s="60" t="s">
        <v>3256</v>
      </c>
      <c r="F648" s="60" t="s">
        <v>288</v>
      </c>
      <c r="G648" s="60" t="s">
        <v>3269</v>
      </c>
      <c r="H648" s="60" t="s">
        <v>15082</v>
      </c>
      <c r="I648" s="60" t="s">
        <v>177</v>
      </c>
      <c r="J648" s="61">
        <v>1</v>
      </c>
      <c r="K648" s="61">
        <v>12.5</v>
      </c>
      <c r="L648" s="61">
        <v>4</v>
      </c>
      <c r="M648" s="61">
        <v>17.5</v>
      </c>
      <c r="N648" s="62">
        <v>12</v>
      </c>
      <c r="O648" s="62">
        <v>16</v>
      </c>
      <c r="P648" s="62">
        <v>11</v>
      </c>
      <c r="Q648" s="62">
        <v>14</v>
      </c>
      <c r="R648" s="62">
        <v>18</v>
      </c>
      <c r="S648" s="62">
        <v>24</v>
      </c>
      <c r="T648" s="62">
        <v>29</v>
      </c>
      <c r="U648" s="62">
        <v>27</v>
      </c>
      <c r="V648" s="62">
        <v>27</v>
      </c>
      <c r="W648" s="62">
        <v>22</v>
      </c>
      <c r="X648" s="62">
        <v>0</v>
      </c>
      <c r="Y648" s="62">
        <v>0</v>
      </c>
      <c r="Z648" s="62">
        <v>0</v>
      </c>
      <c r="AA648" s="62">
        <v>0</v>
      </c>
      <c r="AB648" s="62">
        <v>0</v>
      </c>
      <c r="AC648" s="62">
        <v>0</v>
      </c>
      <c r="AD648" s="62">
        <v>0</v>
      </c>
      <c r="AE648" s="62">
        <v>0</v>
      </c>
      <c r="AF648" s="62">
        <v>14</v>
      </c>
      <c r="AG648" s="62">
        <v>0</v>
      </c>
      <c r="AH648" s="62">
        <v>141</v>
      </c>
      <c r="AI648" s="62">
        <v>0</v>
      </c>
      <c r="AJ648" s="62" t="s">
        <v>290</v>
      </c>
      <c r="AK648" s="62" t="s">
        <v>290</v>
      </c>
      <c r="AL648" s="62" t="s">
        <v>290</v>
      </c>
      <c r="AM648" s="62">
        <v>40</v>
      </c>
      <c r="AN648" s="62">
        <v>22</v>
      </c>
      <c r="AO648" s="62">
        <v>111</v>
      </c>
      <c r="AP648" s="62">
        <v>103</v>
      </c>
      <c r="AQ648" s="62">
        <v>214</v>
      </c>
      <c r="AR648" t="b">
        <f>IFERROR(MATCH('2019'!A648, '2020'!A:A, 0) &gt;0, FALSE)</f>
        <v>1</v>
      </c>
    </row>
    <row r="649" spans="1:44">
      <c r="A649" s="60" t="s">
        <v>3343</v>
      </c>
      <c r="B649" s="60" t="s">
        <v>3344</v>
      </c>
      <c r="C649" s="60" t="s">
        <v>6810</v>
      </c>
      <c r="D649" s="60" t="s">
        <v>3346</v>
      </c>
      <c r="E649" s="60" t="s">
        <v>3262</v>
      </c>
      <c r="F649" s="60" t="s">
        <v>288</v>
      </c>
      <c r="G649" s="60" t="s">
        <v>3317</v>
      </c>
      <c r="H649" s="60" t="s">
        <v>15084</v>
      </c>
      <c r="I649" s="60" t="s">
        <v>177</v>
      </c>
      <c r="J649" s="61">
        <v>2</v>
      </c>
      <c r="K649" s="61">
        <v>16</v>
      </c>
      <c r="L649" s="61">
        <v>6</v>
      </c>
      <c r="M649" s="61">
        <v>24</v>
      </c>
      <c r="N649" s="62">
        <v>24</v>
      </c>
      <c r="O649" s="62">
        <v>16</v>
      </c>
      <c r="P649" s="62">
        <v>16</v>
      </c>
      <c r="Q649" s="62">
        <v>16</v>
      </c>
      <c r="R649" s="62">
        <v>21</v>
      </c>
      <c r="S649" s="62">
        <v>19</v>
      </c>
      <c r="T649" s="62">
        <v>17</v>
      </c>
      <c r="U649" s="62">
        <v>16</v>
      </c>
      <c r="V649" s="62">
        <v>28</v>
      </c>
      <c r="W649" s="62">
        <v>22</v>
      </c>
      <c r="X649" s="62">
        <v>0</v>
      </c>
      <c r="Y649" s="62">
        <v>0</v>
      </c>
      <c r="Z649" s="62">
        <v>0</v>
      </c>
      <c r="AA649" s="62">
        <v>0</v>
      </c>
      <c r="AB649" s="62">
        <v>0</v>
      </c>
      <c r="AC649" s="62">
        <v>0</v>
      </c>
      <c r="AD649" s="62">
        <v>0</v>
      </c>
      <c r="AE649" s="62">
        <v>0</v>
      </c>
      <c r="AF649" s="62">
        <v>0</v>
      </c>
      <c r="AG649" s="62">
        <v>0</v>
      </c>
      <c r="AH649" s="62">
        <v>20</v>
      </c>
      <c r="AI649" s="62">
        <v>0</v>
      </c>
      <c r="AJ649" s="62">
        <v>14</v>
      </c>
      <c r="AK649" s="62" t="s">
        <v>290</v>
      </c>
      <c r="AL649" s="62">
        <v>0</v>
      </c>
      <c r="AM649" s="62">
        <v>131</v>
      </c>
      <c r="AN649" s="62">
        <v>28</v>
      </c>
      <c r="AO649" s="62">
        <v>112</v>
      </c>
      <c r="AP649" s="62">
        <v>83</v>
      </c>
      <c r="AQ649" s="62">
        <v>195</v>
      </c>
      <c r="AR649" t="b">
        <f>IFERROR(MATCH('2019'!A649, '2020'!A:A, 0) &gt;0, FALSE)</f>
        <v>1</v>
      </c>
    </row>
    <row r="650" spans="1:44">
      <c r="A650" s="60" t="s">
        <v>3347</v>
      </c>
      <c r="B650" s="60" t="s">
        <v>3348</v>
      </c>
      <c r="C650" s="60" t="s">
        <v>15792</v>
      </c>
      <c r="D650" s="60" t="s">
        <v>3350</v>
      </c>
      <c r="E650" s="60" t="s">
        <v>3262</v>
      </c>
      <c r="F650" s="60" t="s">
        <v>288</v>
      </c>
      <c r="G650" s="60" t="s">
        <v>3317</v>
      </c>
      <c r="H650" s="60" t="s">
        <v>15086</v>
      </c>
      <c r="I650" s="60" t="s">
        <v>177</v>
      </c>
      <c r="J650" s="61">
        <v>4</v>
      </c>
      <c r="K650" s="61">
        <v>43</v>
      </c>
      <c r="L650" s="61">
        <v>25</v>
      </c>
      <c r="M650" s="61">
        <v>72</v>
      </c>
      <c r="N650" s="62">
        <v>81</v>
      </c>
      <c r="O650" s="62">
        <v>45</v>
      </c>
      <c r="P650" s="62">
        <v>33</v>
      </c>
      <c r="Q650" s="62">
        <v>31</v>
      </c>
      <c r="R650" s="62">
        <v>32</v>
      </c>
      <c r="S650" s="62">
        <v>28</v>
      </c>
      <c r="T650" s="62">
        <v>41</v>
      </c>
      <c r="U650" s="62">
        <v>38</v>
      </c>
      <c r="V650" s="62">
        <v>44</v>
      </c>
      <c r="W650" s="62">
        <v>39</v>
      </c>
      <c r="X650" s="62">
        <v>30</v>
      </c>
      <c r="Y650" s="62">
        <v>46</v>
      </c>
      <c r="Z650" s="62">
        <v>32</v>
      </c>
      <c r="AA650" s="62">
        <v>55</v>
      </c>
      <c r="AB650" s="62">
        <v>0</v>
      </c>
      <c r="AC650" s="62">
        <v>0</v>
      </c>
      <c r="AD650" s="62">
        <v>0</v>
      </c>
      <c r="AE650" s="62">
        <v>0</v>
      </c>
      <c r="AF650" s="62">
        <v>26</v>
      </c>
      <c r="AG650" s="62">
        <v>24</v>
      </c>
      <c r="AH650" s="62">
        <v>45</v>
      </c>
      <c r="AI650" s="62" t="s">
        <v>290</v>
      </c>
      <c r="AJ650" s="62">
        <v>20</v>
      </c>
      <c r="AK650" s="62">
        <v>26</v>
      </c>
      <c r="AL650" s="62" t="s">
        <v>290</v>
      </c>
      <c r="AM650" s="62">
        <v>492</v>
      </c>
      <c r="AN650" s="62">
        <v>40</v>
      </c>
      <c r="AO650" s="62">
        <v>309</v>
      </c>
      <c r="AP650" s="62">
        <v>316</v>
      </c>
      <c r="AQ650" s="62">
        <v>625</v>
      </c>
      <c r="AR650" t="b">
        <f>IFERROR(MATCH('2019'!A650, '2020'!A:A, 0) &gt;0, FALSE)</f>
        <v>1</v>
      </c>
    </row>
    <row r="651" spans="1:44">
      <c r="A651" s="60" t="s">
        <v>3351</v>
      </c>
      <c r="B651" s="60" t="s">
        <v>3352</v>
      </c>
      <c r="C651" s="60" t="s">
        <v>15087</v>
      </c>
      <c r="D651" s="60" t="s">
        <v>3354</v>
      </c>
      <c r="E651" s="60" t="s">
        <v>3355</v>
      </c>
      <c r="F651" s="60" t="s">
        <v>288</v>
      </c>
      <c r="G651" s="60" t="s">
        <v>3356</v>
      </c>
      <c r="H651" s="60" t="s">
        <v>15088</v>
      </c>
      <c r="I651" s="60" t="s">
        <v>146</v>
      </c>
      <c r="J651" s="61">
        <v>1</v>
      </c>
      <c r="K651" s="61">
        <v>11</v>
      </c>
      <c r="L651" s="61">
        <v>6.5</v>
      </c>
      <c r="M651" s="61">
        <v>18.5</v>
      </c>
      <c r="N651" s="62">
        <v>37</v>
      </c>
      <c r="O651" s="62">
        <v>24</v>
      </c>
      <c r="P651" s="62">
        <v>16</v>
      </c>
      <c r="Q651" s="62">
        <v>27</v>
      </c>
      <c r="R651" s="62">
        <v>22</v>
      </c>
      <c r="S651" s="62">
        <v>27</v>
      </c>
      <c r="T651" s="62">
        <v>27</v>
      </c>
      <c r="U651" s="62">
        <v>21</v>
      </c>
      <c r="V651" s="62">
        <v>21</v>
      </c>
      <c r="W651" s="62">
        <v>14</v>
      </c>
      <c r="X651" s="62">
        <v>0</v>
      </c>
      <c r="Y651" s="62">
        <v>0</v>
      </c>
      <c r="Z651" s="62">
        <v>0</v>
      </c>
      <c r="AA651" s="62">
        <v>0</v>
      </c>
      <c r="AB651" s="62">
        <v>0</v>
      </c>
      <c r="AC651" s="62">
        <v>0</v>
      </c>
      <c r="AD651" s="62">
        <v>0</v>
      </c>
      <c r="AE651" s="62">
        <v>0</v>
      </c>
      <c r="AF651" s="62">
        <v>0</v>
      </c>
      <c r="AG651" s="62">
        <v>0</v>
      </c>
      <c r="AH651" s="62">
        <v>0</v>
      </c>
      <c r="AI651" s="62" t="s">
        <v>290</v>
      </c>
      <c r="AJ651" s="62">
        <v>39</v>
      </c>
      <c r="AK651" s="62" t="s">
        <v>290</v>
      </c>
      <c r="AL651" s="62">
        <v>0</v>
      </c>
      <c r="AM651" s="62">
        <v>52</v>
      </c>
      <c r="AN651" s="62">
        <v>140</v>
      </c>
      <c r="AO651" s="62">
        <v>125</v>
      </c>
      <c r="AP651" s="62">
        <v>111</v>
      </c>
      <c r="AQ651" s="62">
        <v>236</v>
      </c>
      <c r="AR651" t="b">
        <f>IFERROR(MATCH('2019'!A651, '2020'!A:A, 0) &gt;0, FALSE)</f>
        <v>1</v>
      </c>
    </row>
    <row r="652" spans="1:44">
      <c r="A652" s="60" t="s">
        <v>3357</v>
      </c>
      <c r="B652" s="60" t="s">
        <v>3358</v>
      </c>
      <c r="C652" s="60" t="s">
        <v>15089</v>
      </c>
      <c r="D652" s="60" t="s">
        <v>3359</v>
      </c>
      <c r="E652" s="60" t="s">
        <v>3256</v>
      </c>
      <c r="F652" s="60" t="s">
        <v>288</v>
      </c>
      <c r="G652" s="60" t="s">
        <v>3269</v>
      </c>
      <c r="H652" s="60" t="s">
        <v>15090</v>
      </c>
      <c r="I652" s="60" t="s">
        <v>177</v>
      </c>
      <c r="J652" s="61">
        <v>9</v>
      </c>
      <c r="K652" s="61">
        <v>42</v>
      </c>
      <c r="L652" s="61">
        <v>15.6</v>
      </c>
      <c r="M652" s="61">
        <v>66.599999999999994</v>
      </c>
      <c r="N652" s="62">
        <v>41</v>
      </c>
      <c r="O652" s="62">
        <v>17</v>
      </c>
      <c r="P652" s="62">
        <v>22</v>
      </c>
      <c r="Q652" s="62">
        <v>16</v>
      </c>
      <c r="R652" s="62">
        <v>16</v>
      </c>
      <c r="S652" s="62">
        <v>29</v>
      </c>
      <c r="T652" s="62">
        <v>28</v>
      </c>
      <c r="U652" s="62">
        <v>27</v>
      </c>
      <c r="V652" s="62">
        <v>31</v>
      </c>
      <c r="W652" s="62">
        <v>29</v>
      </c>
      <c r="X652" s="62">
        <v>63</v>
      </c>
      <c r="Y652" s="62">
        <v>50</v>
      </c>
      <c r="Z652" s="62">
        <v>56</v>
      </c>
      <c r="AA652" s="62">
        <v>64</v>
      </c>
      <c r="AB652" s="62">
        <v>0</v>
      </c>
      <c r="AC652" s="62">
        <v>0</v>
      </c>
      <c r="AD652" s="62">
        <v>0</v>
      </c>
      <c r="AE652" s="62">
        <v>0</v>
      </c>
      <c r="AF652" s="62">
        <v>0</v>
      </c>
      <c r="AG652" s="62">
        <v>0</v>
      </c>
      <c r="AH652" s="62">
        <v>47</v>
      </c>
      <c r="AI652" s="62" t="s">
        <v>290</v>
      </c>
      <c r="AJ652" s="62">
        <v>24</v>
      </c>
      <c r="AK652" s="62">
        <v>60</v>
      </c>
      <c r="AL652" s="62" t="s">
        <v>290</v>
      </c>
      <c r="AM652" s="62">
        <v>296</v>
      </c>
      <c r="AN652" s="62">
        <v>56</v>
      </c>
      <c r="AO652" s="62">
        <v>209</v>
      </c>
      <c r="AP652" s="62">
        <v>280</v>
      </c>
      <c r="AQ652" s="62">
        <v>489</v>
      </c>
      <c r="AR652" t="b">
        <f>IFERROR(MATCH('2019'!A652, '2020'!A:A, 0) &gt;0, FALSE)</f>
        <v>1</v>
      </c>
    </row>
    <row r="653" spans="1:44">
      <c r="A653" s="60" t="s">
        <v>3360</v>
      </c>
      <c r="B653" s="60" t="s">
        <v>3361</v>
      </c>
      <c r="C653" s="60" t="s">
        <v>6822</v>
      </c>
      <c r="D653" s="60" t="s">
        <v>3363</v>
      </c>
      <c r="E653" s="60" t="s">
        <v>3262</v>
      </c>
      <c r="F653" s="60" t="s">
        <v>288</v>
      </c>
      <c r="G653" s="60" t="s">
        <v>3317</v>
      </c>
      <c r="H653" s="60" t="s">
        <v>15091</v>
      </c>
      <c r="I653" s="60" t="s">
        <v>177</v>
      </c>
      <c r="J653" s="61">
        <v>1</v>
      </c>
      <c r="K653" s="61">
        <v>15</v>
      </c>
      <c r="L653" s="61">
        <v>6</v>
      </c>
      <c r="M653" s="61">
        <v>22</v>
      </c>
      <c r="N653" s="62" t="s">
        <v>290</v>
      </c>
      <c r="O653" s="62">
        <v>10</v>
      </c>
      <c r="P653" s="62">
        <v>10</v>
      </c>
      <c r="Q653" s="62" t="s">
        <v>290</v>
      </c>
      <c r="R653" s="62" t="s">
        <v>290</v>
      </c>
      <c r="S653" s="62" t="s">
        <v>290</v>
      </c>
      <c r="T653" s="62" t="s">
        <v>290</v>
      </c>
      <c r="U653" s="62" t="s">
        <v>290</v>
      </c>
      <c r="V653" s="62">
        <v>10</v>
      </c>
      <c r="W653" s="62">
        <v>10</v>
      </c>
      <c r="X653" s="62" t="s">
        <v>290</v>
      </c>
      <c r="Y653" s="62" t="s">
        <v>290</v>
      </c>
      <c r="Z653" s="62" t="s">
        <v>290</v>
      </c>
      <c r="AA653" s="62" t="s">
        <v>290</v>
      </c>
      <c r="AB653" s="62">
        <v>0</v>
      </c>
      <c r="AC653" s="62">
        <v>0</v>
      </c>
      <c r="AD653" s="62">
        <v>0</v>
      </c>
      <c r="AE653" s="62">
        <v>0</v>
      </c>
      <c r="AF653" s="62">
        <v>0</v>
      </c>
      <c r="AG653" s="62">
        <v>0</v>
      </c>
      <c r="AH653" s="62" t="s">
        <v>290</v>
      </c>
      <c r="AI653" s="62" t="s">
        <v>290</v>
      </c>
      <c r="AJ653" s="62" t="s">
        <v>290</v>
      </c>
      <c r="AK653" s="62">
        <v>10</v>
      </c>
      <c r="AL653" s="62">
        <v>0</v>
      </c>
      <c r="AM653" s="62">
        <v>67</v>
      </c>
      <c r="AN653" s="62">
        <v>11</v>
      </c>
      <c r="AO653" s="62">
        <v>52</v>
      </c>
      <c r="AP653" s="62">
        <v>48</v>
      </c>
      <c r="AQ653" s="62">
        <v>100</v>
      </c>
      <c r="AR653" t="b">
        <f>IFERROR(MATCH('2019'!A653, '2020'!A:A, 0) &gt;0, FALSE)</f>
        <v>1</v>
      </c>
    </row>
    <row r="654" spans="1:44">
      <c r="A654" s="60" t="s">
        <v>3364</v>
      </c>
      <c r="B654" s="60" t="s">
        <v>3365</v>
      </c>
      <c r="C654" s="60" t="s">
        <v>12662</v>
      </c>
      <c r="D654" s="60" t="s">
        <v>3367</v>
      </c>
      <c r="E654" s="60" t="s">
        <v>3256</v>
      </c>
      <c r="F654" s="60" t="s">
        <v>288</v>
      </c>
      <c r="G654" s="60" t="s">
        <v>3269</v>
      </c>
      <c r="H654" s="60" t="s">
        <v>15093</v>
      </c>
      <c r="I654" s="60" t="s">
        <v>177</v>
      </c>
      <c r="J654" s="61">
        <v>2</v>
      </c>
      <c r="K654" s="61">
        <v>10.8</v>
      </c>
      <c r="L654" s="61">
        <v>8.1999999999999993</v>
      </c>
      <c r="M654" s="61">
        <v>21</v>
      </c>
      <c r="N654" s="62">
        <v>20</v>
      </c>
      <c r="O654" s="62">
        <v>15</v>
      </c>
      <c r="P654" s="62" t="s">
        <v>290</v>
      </c>
      <c r="Q654" s="62">
        <v>10</v>
      </c>
      <c r="R654" s="62" t="s">
        <v>290</v>
      </c>
      <c r="S654" s="62" t="s">
        <v>290</v>
      </c>
      <c r="T654" s="62" t="s">
        <v>290</v>
      </c>
      <c r="U654" s="62" t="s">
        <v>290</v>
      </c>
      <c r="V654" s="62" t="s">
        <v>290</v>
      </c>
      <c r="W654" s="62" t="s">
        <v>290</v>
      </c>
      <c r="X654" s="62">
        <v>0</v>
      </c>
      <c r="Y654" s="62">
        <v>0</v>
      </c>
      <c r="Z654" s="62">
        <v>0</v>
      </c>
      <c r="AA654" s="62">
        <v>0</v>
      </c>
      <c r="AB654" s="62">
        <v>0</v>
      </c>
      <c r="AC654" s="62">
        <v>0</v>
      </c>
      <c r="AD654" s="62">
        <v>0</v>
      </c>
      <c r="AE654" s="62">
        <v>0</v>
      </c>
      <c r="AF654" s="62">
        <v>0</v>
      </c>
      <c r="AG654" s="62">
        <v>0</v>
      </c>
      <c r="AH654" s="62">
        <v>24</v>
      </c>
      <c r="AI654" s="62">
        <v>0</v>
      </c>
      <c r="AJ654" s="62" t="s">
        <v>290</v>
      </c>
      <c r="AK654" s="62">
        <v>20</v>
      </c>
      <c r="AL654" s="62">
        <v>0</v>
      </c>
      <c r="AM654" s="62">
        <v>31</v>
      </c>
      <c r="AN654" s="62">
        <v>24</v>
      </c>
      <c r="AO654" s="62">
        <v>66</v>
      </c>
      <c r="AP654" s="62">
        <v>37</v>
      </c>
      <c r="AQ654" s="62">
        <v>103</v>
      </c>
      <c r="AR654" t="b">
        <f>IFERROR(MATCH('2019'!A654, '2020'!A:A, 0) &gt;0, FALSE)</f>
        <v>1</v>
      </c>
    </row>
    <row r="655" spans="1:44">
      <c r="A655" s="60" t="s">
        <v>4737</v>
      </c>
      <c r="B655" s="60" t="s">
        <v>4738</v>
      </c>
      <c r="C655" s="60" t="s">
        <v>12665</v>
      </c>
      <c r="D655" s="60" t="s">
        <v>4741</v>
      </c>
      <c r="E655" s="60" t="s">
        <v>3337</v>
      </c>
      <c r="F655" s="60" t="s">
        <v>288</v>
      </c>
      <c r="G655" s="60" t="s">
        <v>3338</v>
      </c>
      <c r="H655" s="60" t="s">
        <v>16218</v>
      </c>
      <c r="I655" s="60" t="s">
        <v>177</v>
      </c>
      <c r="J655" s="61">
        <v>2</v>
      </c>
      <c r="K655" s="61">
        <v>8</v>
      </c>
      <c r="L655" s="61">
        <v>0</v>
      </c>
      <c r="M655" s="61">
        <v>10</v>
      </c>
      <c r="N655" s="62">
        <v>37</v>
      </c>
      <c r="O655" s="62" t="s">
        <v>290</v>
      </c>
      <c r="P655" s="62">
        <v>0</v>
      </c>
      <c r="Q655" s="62">
        <v>0</v>
      </c>
      <c r="R655" s="62">
        <v>0</v>
      </c>
      <c r="S655" s="62">
        <v>0</v>
      </c>
      <c r="T655" s="62">
        <v>0</v>
      </c>
      <c r="U655" s="62">
        <v>0</v>
      </c>
      <c r="V655" s="62">
        <v>0</v>
      </c>
      <c r="W655" s="62">
        <v>0</v>
      </c>
      <c r="X655" s="62">
        <v>0</v>
      </c>
      <c r="Y655" s="62">
        <v>0</v>
      </c>
      <c r="Z655" s="62">
        <v>0</v>
      </c>
      <c r="AA655" s="62">
        <v>0</v>
      </c>
      <c r="AB655" s="62">
        <v>0</v>
      </c>
      <c r="AC655" s="62">
        <v>0</v>
      </c>
      <c r="AD655" s="62">
        <v>0</v>
      </c>
      <c r="AE655" s="62">
        <v>0</v>
      </c>
      <c r="AF655" s="62">
        <v>0</v>
      </c>
      <c r="AG655" s="62">
        <v>0</v>
      </c>
      <c r="AH655" s="62">
        <v>0</v>
      </c>
      <c r="AI655" s="62">
        <v>0</v>
      </c>
      <c r="AJ655" s="62" t="s">
        <v>290</v>
      </c>
      <c r="AK655" s="62" t="s">
        <v>290</v>
      </c>
      <c r="AL655" s="62">
        <v>0</v>
      </c>
      <c r="AM655" s="62">
        <v>39</v>
      </c>
      <c r="AN655" s="62" t="s">
        <v>290</v>
      </c>
      <c r="AO655" s="62">
        <v>18</v>
      </c>
      <c r="AP655" s="62">
        <v>24</v>
      </c>
      <c r="AQ655" s="62">
        <v>42</v>
      </c>
      <c r="AR655" t="b">
        <f>IFERROR(MATCH('2019'!A655, '2020'!A:A, 0) &gt;0, FALSE)</f>
        <v>1</v>
      </c>
    </row>
    <row r="656" spans="1:44">
      <c r="A656" s="60" t="s">
        <v>3368</v>
      </c>
      <c r="B656" s="60" t="s">
        <v>3369</v>
      </c>
      <c r="C656" s="60" t="s">
        <v>6828</v>
      </c>
      <c r="D656" s="60" t="s">
        <v>3371</v>
      </c>
      <c r="E656" s="60" t="s">
        <v>3372</v>
      </c>
      <c r="F656" s="60" t="s">
        <v>288</v>
      </c>
      <c r="G656" s="60" t="s">
        <v>3373</v>
      </c>
      <c r="H656" s="60" t="s">
        <v>15096</v>
      </c>
      <c r="I656" s="60" t="s">
        <v>177</v>
      </c>
      <c r="J656" s="61">
        <v>3</v>
      </c>
      <c r="K656" s="61">
        <v>24.5</v>
      </c>
      <c r="L656" s="61">
        <v>5.5</v>
      </c>
      <c r="M656" s="61">
        <v>33</v>
      </c>
      <c r="N656" s="62">
        <v>70</v>
      </c>
      <c r="O656" s="62">
        <v>36</v>
      </c>
      <c r="P656" s="62">
        <v>33</v>
      </c>
      <c r="Q656" s="62">
        <v>45</v>
      </c>
      <c r="R656" s="62">
        <v>41</v>
      </c>
      <c r="S656" s="62">
        <v>41</v>
      </c>
      <c r="T656" s="62">
        <v>42</v>
      </c>
      <c r="U656" s="62">
        <v>47</v>
      </c>
      <c r="V656" s="62">
        <v>51</v>
      </c>
      <c r="W656" s="62">
        <v>57</v>
      </c>
      <c r="X656" s="62">
        <v>0</v>
      </c>
      <c r="Y656" s="62">
        <v>0</v>
      </c>
      <c r="Z656" s="62">
        <v>0</v>
      </c>
      <c r="AA656" s="62">
        <v>0</v>
      </c>
      <c r="AB656" s="62">
        <v>0</v>
      </c>
      <c r="AC656" s="62">
        <v>0</v>
      </c>
      <c r="AD656" s="62">
        <v>0</v>
      </c>
      <c r="AE656" s="62">
        <v>0</v>
      </c>
      <c r="AF656" s="62" t="s">
        <v>290</v>
      </c>
      <c r="AG656" s="62">
        <v>0</v>
      </c>
      <c r="AH656" s="62">
        <v>28</v>
      </c>
      <c r="AI656" s="62">
        <v>0</v>
      </c>
      <c r="AJ656" s="62">
        <v>15</v>
      </c>
      <c r="AK656" s="62" t="s">
        <v>290</v>
      </c>
      <c r="AL656" s="62">
        <v>0</v>
      </c>
      <c r="AM656" s="62">
        <v>394</v>
      </c>
      <c r="AN656" s="62">
        <v>25</v>
      </c>
      <c r="AO656" s="62">
        <v>272</v>
      </c>
      <c r="AP656" s="62">
        <v>192</v>
      </c>
      <c r="AQ656" s="62">
        <v>464</v>
      </c>
      <c r="AR656" t="b">
        <f>IFERROR(MATCH('2019'!A656, '2020'!A:A, 0) &gt;0, FALSE)</f>
        <v>1</v>
      </c>
    </row>
    <row r="657" spans="1:44">
      <c r="A657" s="60" t="s">
        <v>3374</v>
      </c>
      <c r="B657" s="60" t="s">
        <v>3375</v>
      </c>
      <c r="C657" s="60" t="s">
        <v>6831</v>
      </c>
      <c r="D657" s="60" t="s">
        <v>3377</v>
      </c>
      <c r="E657" s="60" t="s">
        <v>3372</v>
      </c>
      <c r="F657" s="60" t="s">
        <v>288</v>
      </c>
      <c r="G657" s="60" t="s">
        <v>3373</v>
      </c>
      <c r="H657" s="60" t="s">
        <v>16219</v>
      </c>
      <c r="I657" s="60" t="s">
        <v>177</v>
      </c>
      <c r="J657" s="61">
        <v>1</v>
      </c>
      <c r="K657" s="61">
        <v>2</v>
      </c>
      <c r="L657" s="61">
        <v>0</v>
      </c>
      <c r="M657" s="61">
        <v>3</v>
      </c>
      <c r="N657" s="62">
        <v>0</v>
      </c>
      <c r="O657" s="62">
        <v>0</v>
      </c>
      <c r="P657" s="62" t="s">
        <v>290</v>
      </c>
      <c r="Q657" s="62" t="s">
        <v>290</v>
      </c>
      <c r="R657" s="62" t="s">
        <v>290</v>
      </c>
      <c r="S657" s="62" t="s">
        <v>290</v>
      </c>
      <c r="T657" s="62" t="s">
        <v>290</v>
      </c>
      <c r="U657" s="62">
        <v>0</v>
      </c>
      <c r="V657" s="62">
        <v>0</v>
      </c>
      <c r="W657" s="62">
        <v>0</v>
      </c>
      <c r="X657" s="62">
        <v>0</v>
      </c>
      <c r="Y657" s="62">
        <v>0</v>
      </c>
      <c r="Z657" s="62">
        <v>0</v>
      </c>
      <c r="AA657" s="62">
        <v>0</v>
      </c>
      <c r="AB657" s="62">
        <v>0</v>
      </c>
      <c r="AC657" s="62">
        <v>0</v>
      </c>
      <c r="AD657" s="62">
        <v>0</v>
      </c>
      <c r="AE657" s="62">
        <v>0</v>
      </c>
      <c r="AF657" s="62">
        <v>0</v>
      </c>
      <c r="AG657" s="62">
        <v>0</v>
      </c>
      <c r="AH657" s="62">
        <v>0</v>
      </c>
      <c r="AI657" s="62">
        <v>0</v>
      </c>
      <c r="AJ657" s="62" t="s">
        <v>290</v>
      </c>
      <c r="AK657" s="62">
        <v>0</v>
      </c>
      <c r="AL657" s="62" t="s">
        <v>290</v>
      </c>
      <c r="AM657" s="62" t="s">
        <v>290</v>
      </c>
      <c r="AN657" s="62">
        <v>0</v>
      </c>
      <c r="AO657" s="62" t="s">
        <v>290</v>
      </c>
      <c r="AP657" s="62" t="s">
        <v>290</v>
      </c>
      <c r="AQ657" s="62">
        <v>12</v>
      </c>
      <c r="AR657" t="b">
        <f>IFERROR(MATCH('2019'!A657, '2020'!A:A, 0) &gt;0, FALSE)</f>
        <v>1</v>
      </c>
    </row>
    <row r="658" spans="1:44">
      <c r="A658" s="60" t="s">
        <v>3378</v>
      </c>
      <c r="B658" s="60" t="s">
        <v>3379</v>
      </c>
      <c r="C658" s="60" t="s">
        <v>16220</v>
      </c>
      <c r="D658" s="60" t="s">
        <v>3382</v>
      </c>
      <c r="E658" s="60" t="s">
        <v>3383</v>
      </c>
      <c r="F658" s="60" t="s">
        <v>288</v>
      </c>
      <c r="G658" s="60" t="s">
        <v>3384</v>
      </c>
      <c r="H658" s="60" t="s">
        <v>16221</v>
      </c>
      <c r="I658" s="60" t="s">
        <v>177</v>
      </c>
      <c r="J658" s="61">
        <v>1</v>
      </c>
      <c r="K658" s="61">
        <v>2</v>
      </c>
      <c r="L658" s="61">
        <v>1</v>
      </c>
      <c r="M658" s="61">
        <v>4</v>
      </c>
      <c r="N658" s="62">
        <v>10</v>
      </c>
      <c r="O658" s="62" t="s">
        <v>290</v>
      </c>
      <c r="P658" s="62">
        <v>0</v>
      </c>
      <c r="Q658" s="62">
        <v>0</v>
      </c>
      <c r="R658" s="62">
        <v>0</v>
      </c>
      <c r="S658" s="62">
        <v>0</v>
      </c>
      <c r="T658" s="62">
        <v>0</v>
      </c>
      <c r="U658" s="62">
        <v>0</v>
      </c>
      <c r="V658" s="62">
        <v>0</v>
      </c>
      <c r="W658" s="62">
        <v>0</v>
      </c>
      <c r="X658" s="62">
        <v>0</v>
      </c>
      <c r="Y658" s="62">
        <v>0</v>
      </c>
      <c r="Z658" s="62">
        <v>0</v>
      </c>
      <c r="AA658" s="62">
        <v>0</v>
      </c>
      <c r="AB658" s="62">
        <v>0</v>
      </c>
      <c r="AC658" s="62">
        <v>0</v>
      </c>
      <c r="AD658" s="62">
        <v>0</v>
      </c>
      <c r="AE658" s="62">
        <v>0</v>
      </c>
      <c r="AF658" s="62">
        <v>0</v>
      </c>
      <c r="AG658" s="62">
        <v>0</v>
      </c>
      <c r="AH658" s="62">
        <v>0</v>
      </c>
      <c r="AI658" s="62">
        <v>0</v>
      </c>
      <c r="AJ658" s="62">
        <v>0</v>
      </c>
      <c r="AK658" s="62">
        <v>0</v>
      </c>
      <c r="AL658" s="62">
        <v>0</v>
      </c>
      <c r="AM658" s="62">
        <v>12</v>
      </c>
      <c r="AN658" s="62">
        <v>0</v>
      </c>
      <c r="AO658" s="62" t="s">
        <v>290</v>
      </c>
      <c r="AP658" s="62" t="s">
        <v>290</v>
      </c>
      <c r="AQ658" s="62">
        <v>12</v>
      </c>
      <c r="AR658" t="b">
        <f>IFERROR(MATCH('2019'!A658, '2020'!A:A, 0) &gt;0, FALSE)</f>
        <v>1</v>
      </c>
    </row>
    <row r="659" spans="1:44">
      <c r="A659" s="60" t="s">
        <v>3393</v>
      </c>
      <c r="B659" s="60" t="s">
        <v>3394</v>
      </c>
      <c r="C659" s="60" t="s">
        <v>7244</v>
      </c>
      <c r="D659" s="60" t="s">
        <v>3397</v>
      </c>
      <c r="E659" s="60" t="s">
        <v>3262</v>
      </c>
      <c r="F659" s="60" t="s">
        <v>288</v>
      </c>
      <c r="G659" s="60" t="s">
        <v>3398</v>
      </c>
      <c r="H659" s="60" t="s">
        <v>15098</v>
      </c>
      <c r="I659" s="60" t="s">
        <v>177</v>
      </c>
      <c r="J659" s="61">
        <v>4</v>
      </c>
      <c r="K659" s="61">
        <v>27.1</v>
      </c>
      <c r="L659" s="61">
        <v>16.7</v>
      </c>
      <c r="M659" s="61">
        <v>47.8</v>
      </c>
      <c r="N659" s="62">
        <v>35</v>
      </c>
      <c r="O659" s="62">
        <v>20</v>
      </c>
      <c r="P659" s="62">
        <v>16</v>
      </c>
      <c r="Q659" s="62">
        <v>16</v>
      </c>
      <c r="R659" s="62">
        <v>22</v>
      </c>
      <c r="S659" s="62">
        <v>22</v>
      </c>
      <c r="T659" s="62">
        <v>27</v>
      </c>
      <c r="U659" s="62">
        <v>26</v>
      </c>
      <c r="V659" s="62">
        <v>28</v>
      </c>
      <c r="W659" s="62">
        <v>29</v>
      </c>
      <c r="X659" s="62">
        <v>24</v>
      </c>
      <c r="Y659" s="62">
        <v>26</v>
      </c>
      <c r="Z659" s="62">
        <v>35</v>
      </c>
      <c r="AA659" s="62">
        <v>37</v>
      </c>
      <c r="AB659" s="62">
        <v>0</v>
      </c>
      <c r="AC659" s="62">
        <v>0</v>
      </c>
      <c r="AD659" s="62">
        <v>0</v>
      </c>
      <c r="AE659" s="62">
        <v>0</v>
      </c>
      <c r="AF659" s="62" t="s">
        <v>290</v>
      </c>
      <c r="AG659" s="62" t="s">
        <v>290</v>
      </c>
      <c r="AH659" s="62">
        <v>19</v>
      </c>
      <c r="AI659" s="62">
        <v>0</v>
      </c>
      <c r="AJ659" s="62">
        <v>21</v>
      </c>
      <c r="AK659" s="62">
        <v>15</v>
      </c>
      <c r="AL659" s="62">
        <v>0</v>
      </c>
      <c r="AM659" s="62">
        <v>266</v>
      </c>
      <c r="AN659" s="62">
        <v>55</v>
      </c>
      <c r="AO659" s="62">
        <v>204</v>
      </c>
      <c r="AP659" s="62">
        <v>172</v>
      </c>
      <c r="AQ659" s="62">
        <v>376</v>
      </c>
      <c r="AR659" t="b">
        <f>IFERROR(MATCH('2019'!A659, '2020'!A:A, 0) &gt;0, FALSE)</f>
        <v>1</v>
      </c>
    </row>
    <row r="660" spans="1:44">
      <c r="A660" s="60" t="s">
        <v>12674</v>
      </c>
      <c r="B660" s="60" t="s">
        <v>12675</v>
      </c>
      <c r="C660" s="60" t="s">
        <v>12676</v>
      </c>
      <c r="D660" s="60" t="s">
        <v>12677</v>
      </c>
      <c r="E660" s="60" t="s">
        <v>3372</v>
      </c>
      <c r="F660" s="60" t="s">
        <v>288</v>
      </c>
      <c r="G660" s="60" t="s">
        <v>3373</v>
      </c>
      <c r="H660" s="60" t="s">
        <v>15099</v>
      </c>
      <c r="I660" s="60" t="s">
        <v>177</v>
      </c>
      <c r="J660" s="61">
        <v>2</v>
      </c>
      <c r="K660" s="61">
        <v>4</v>
      </c>
      <c r="L660" s="61">
        <v>1.5</v>
      </c>
      <c r="M660" s="61">
        <v>7.5</v>
      </c>
      <c r="N660" s="62">
        <v>28</v>
      </c>
      <c r="O660" s="62">
        <v>10</v>
      </c>
      <c r="P660" s="62">
        <v>0</v>
      </c>
      <c r="Q660" s="62">
        <v>0</v>
      </c>
      <c r="R660" s="62">
        <v>0</v>
      </c>
      <c r="S660" s="62">
        <v>0</v>
      </c>
      <c r="T660" s="62">
        <v>0</v>
      </c>
      <c r="U660" s="62">
        <v>0</v>
      </c>
      <c r="V660" s="62">
        <v>0</v>
      </c>
      <c r="W660" s="62">
        <v>0</v>
      </c>
      <c r="X660" s="62">
        <v>0</v>
      </c>
      <c r="Y660" s="62">
        <v>0</v>
      </c>
      <c r="Z660" s="62">
        <v>0</v>
      </c>
      <c r="AA660" s="62">
        <v>0</v>
      </c>
      <c r="AB660" s="62">
        <v>0</v>
      </c>
      <c r="AC660" s="62">
        <v>0</v>
      </c>
      <c r="AD660" s="62">
        <v>0</v>
      </c>
      <c r="AE660" s="62">
        <v>0</v>
      </c>
      <c r="AF660" s="62">
        <v>0</v>
      </c>
      <c r="AG660" s="62">
        <v>0</v>
      </c>
      <c r="AH660" s="62" t="s">
        <v>290</v>
      </c>
      <c r="AI660" s="62">
        <v>0</v>
      </c>
      <c r="AJ660" s="62" t="s">
        <v>290</v>
      </c>
      <c r="AK660" s="62">
        <v>0</v>
      </c>
      <c r="AL660" s="62">
        <v>0</v>
      </c>
      <c r="AM660" s="62">
        <v>30</v>
      </c>
      <c r="AN660" s="62" t="s">
        <v>290</v>
      </c>
      <c r="AO660" s="62">
        <v>21</v>
      </c>
      <c r="AP660" s="62">
        <v>17</v>
      </c>
      <c r="AQ660" s="62">
        <v>38</v>
      </c>
      <c r="AR660" t="b">
        <f>IFERROR(MATCH('2019'!A660, '2020'!A:A, 0) &gt;0, FALSE)</f>
        <v>1</v>
      </c>
    </row>
    <row r="661" spans="1:44">
      <c r="A661" s="60" t="s">
        <v>12685</v>
      </c>
      <c r="B661" s="60" t="s">
        <v>10240</v>
      </c>
      <c r="C661" s="60" t="s">
        <v>15103</v>
      </c>
      <c r="D661" s="60" t="s">
        <v>15104</v>
      </c>
      <c r="E661" s="60" t="s">
        <v>3326</v>
      </c>
      <c r="F661" s="60" t="s">
        <v>288</v>
      </c>
      <c r="G661" s="60" t="s">
        <v>16222</v>
      </c>
      <c r="H661" s="60" t="s">
        <v>15106</v>
      </c>
      <c r="I661" s="60" t="s">
        <v>177</v>
      </c>
      <c r="J661" s="61">
        <v>1</v>
      </c>
      <c r="K661" s="61">
        <v>3</v>
      </c>
      <c r="L661" s="61">
        <v>2.5</v>
      </c>
      <c r="M661" s="61">
        <v>6.5</v>
      </c>
      <c r="N661" s="62">
        <v>0</v>
      </c>
      <c r="O661" s="62">
        <v>0</v>
      </c>
      <c r="P661" s="62" t="s">
        <v>290</v>
      </c>
      <c r="Q661" s="62" t="s">
        <v>290</v>
      </c>
      <c r="R661" s="62" t="s">
        <v>290</v>
      </c>
      <c r="S661" s="62" t="s">
        <v>290</v>
      </c>
      <c r="T661" s="62" t="s">
        <v>290</v>
      </c>
      <c r="U661" s="62">
        <v>0</v>
      </c>
      <c r="V661" s="62">
        <v>0</v>
      </c>
      <c r="W661" s="62">
        <v>0</v>
      </c>
      <c r="X661" s="62">
        <v>0</v>
      </c>
      <c r="Y661" s="62">
        <v>0</v>
      </c>
      <c r="Z661" s="62">
        <v>0</v>
      </c>
      <c r="AA661" s="62">
        <v>0</v>
      </c>
      <c r="AB661" s="62">
        <v>0</v>
      </c>
      <c r="AC661" s="62">
        <v>0</v>
      </c>
      <c r="AD661" s="62">
        <v>0</v>
      </c>
      <c r="AE661" s="62">
        <v>0</v>
      </c>
      <c r="AF661" s="62">
        <v>0</v>
      </c>
      <c r="AG661" s="62">
        <v>0</v>
      </c>
      <c r="AH661" s="62">
        <v>0</v>
      </c>
      <c r="AI661" s="62">
        <v>0</v>
      </c>
      <c r="AJ661" s="62" t="s">
        <v>290</v>
      </c>
      <c r="AK661" s="62">
        <v>0</v>
      </c>
      <c r="AL661" s="62">
        <v>0</v>
      </c>
      <c r="AM661" s="62">
        <v>29</v>
      </c>
      <c r="AN661" s="62" t="s">
        <v>290</v>
      </c>
      <c r="AO661" s="62">
        <v>21</v>
      </c>
      <c r="AP661" s="62">
        <v>15</v>
      </c>
      <c r="AQ661" s="62">
        <v>36</v>
      </c>
      <c r="AR661" t="b">
        <f>IFERROR(MATCH('2019'!A661, '2020'!A:A, 0) &gt;0, FALSE)</f>
        <v>1</v>
      </c>
    </row>
    <row r="662" spans="1:44">
      <c r="A662" s="60" t="s">
        <v>14091</v>
      </c>
      <c r="B662" s="60" t="s">
        <v>14092</v>
      </c>
      <c r="C662" s="60" t="s">
        <v>14093</v>
      </c>
      <c r="D662" s="60" t="s">
        <v>14094</v>
      </c>
      <c r="E662" s="60" t="s">
        <v>2826</v>
      </c>
      <c r="F662" s="60" t="s">
        <v>288</v>
      </c>
      <c r="G662" s="60" t="s">
        <v>2827</v>
      </c>
      <c r="H662" s="60" t="s">
        <v>16223</v>
      </c>
      <c r="I662" s="60" t="s">
        <v>163</v>
      </c>
      <c r="J662" s="61">
        <v>6</v>
      </c>
      <c r="K662" s="61">
        <v>32</v>
      </c>
      <c r="L662" s="61">
        <v>76</v>
      </c>
      <c r="M662" s="61">
        <v>114</v>
      </c>
      <c r="N662" s="62">
        <v>0</v>
      </c>
      <c r="O662" s="62" t="s">
        <v>290</v>
      </c>
      <c r="P662" s="62">
        <v>0</v>
      </c>
      <c r="Q662" s="62" t="s">
        <v>290</v>
      </c>
      <c r="R662" s="62" t="s">
        <v>290</v>
      </c>
      <c r="S662" s="62" t="s">
        <v>290</v>
      </c>
      <c r="T662" s="62" t="s">
        <v>290</v>
      </c>
      <c r="U662" s="62" t="s">
        <v>290</v>
      </c>
      <c r="V662" s="62" t="s">
        <v>290</v>
      </c>
      <c r="W662" s="62" t="s">
        <v>290</v>
      </c>
      <c r="X662" s="62" t="s">
        <v>290</v>
      </c>
      <c r="Y662" s="62">
        <v>14</v>
      </c>
      <c r="Z662" s="62" t="s">
        <v>290</v>
      </c>
      <c r="AA662" s="62">
        <v>40</v>
      </c>
      <c r="AB662" s="62">
        <v>0</v>
      </c>
      <c r="AC662" s="62">
        <v>0</v>
      </c>
      <c r="AD662" s="62">
        <v>0</v>
      </c>
      <c r="AE662" s="62">
        <v>0</v>
      </c>
      <c r="AF662" s="62">
        <v>0</v>
      </c>
      <c r="AG662" s="62">
        <v>0</v>
      </c>
      <c r="AH662" s="62">
        <v>16</v>
      </c>
      <c r="AI662" s="62">
        <v>0</v>
      </c>
      <c r="AJ662" s="62" t="s">
        <v>290</v>
      </c>
      <c r="AK662" s="62">
        <v>13</v>
      </c>
      <c r="AL662" s="62">
        <v>0</v>
      </c>
      <c r="AM662" s="62">
        <v>61</v>
      </c>
      <c r="AN662" s="62" t="s">
        <v>290</v>
      </c>
      <c r="AO662" s="62">
        <v>19</v>
      </c>
      <c r="AP662" s="62">
        <v>83</v>
      </c>
      <c r="AQ662" s="62">
        <v>102</v>
      </c>
      <c r="AR662" t="b">
        <f>IFERROR(MATCH('2019'!A662, '2020'!A:A, 0) &gt;0, FALSE)</f>
        <v>1</v>
      </c>
    </row>
    <row r="663" spans="1:44">
      <c r="A663" s="60" t="s">
        <v>3399</v>
      </c>
      <c r="B663" s="60" t="s">
        <v>446</v>
      </c>
      <c r="C663" s="60" t="s">
        <v>6855</v>
      </c>
      <c r="D663" s="60" t="s">
        <v>3401</v>
      </c>
      <c r="E663" s="60" t="s">
        <v>3372</v>
      </c>
      <c r="F663" s="60" t="s">
        <v>288</v>
      </c>
      <c r="G663" s="60" t="s">
        <v>3373</v>
      </c>
      <c r="H663" s="60" t="s">
        <v>15107</v>
      </c>
      <c r="I663" s="60" t="s">
        <v>177</v>
      </c>
      <c r="J663" s="61">
        <v>1.1000000000000001</v>
      </c>
      <c r="K663" s="61">
        <v>13.7</v>
      </c>
      <c r="L663" s="61">
        <v>6.2</v>
      </c>
      <c r="M663" s="61">
        <v>21</v>
      </c>
      <c r="N663" s="62">
        <v>73</v>
      </c>
      <c r="O663" s="62">
        <v>19</v>
      </c>
      <c r="P663" s="62">
        <v>15</v>
      </c>
      <c r="Q663" s="62" t="s">
        <v>290</v>
      </c>
      <c r="R663" s="62" t="s">
        <v>290</v>
      </c>
      <c r="S663" s="62" t="s">
        <v>290</v>
      </c>
      <c r="T663" s="62">
        <v>21</v>
      </c>
      <c r="U663" s="62" t="s">
        <v>290</v>
      </c>
      <c r="V663" s="62">
        <v>19</v>
      </c>
      <c r="W663" s="62" t="s">
        <v>290</v>
      </c>
      <c r="X663" s="62">
        <v>0</v>
      </c>
      <c r="Y663" s="62">
        <v>0</v>
      </c>
      <c r="Z663" s="62">
        <v>0</v>
      </c>
      <c r="AA663" s="62">
        <v>0</v>
      </c>
      <c r="AB663" s="62">
        <v>0</v>
      </c>
      <c r="AC663" s="62">
        <v>0</v>
      </c>
      <c r="AD663" s="62">
        <v>0</v>
      </c>
      <c r="AE663" s="62" t="s">
        <v>290</v>
      </c>
      <c r="AF663" s="62">
        <v>21</v>
      </c>
      <c r="AG663" s="62">
        <v>0</v>
      </c>
      <c r="AH663" s="62" t="s">
        <v>290</v>
      </c>
      <c r="AI663" s="62">
        <v>0</v>
      </c>
      <c r="AJ663" s="62" t="s">
        <v>290</v>
      </c>
      <c r="AK663" s="62" t="s">
        <v>290</v>
      </c>
      <c r="AL663" s="62" t="s">
        <v>290</v>
      </c>
      <c r="AM663" s="62">
        <v>182</v>
      </c>
      <c r="AN663" s="62">
        <v>22</v>
      </c>
      <c r="AO663" s="62">
        <v>102</v>
      </c>
      <c r="AP663" s="62">
        <v>110</v>
      </c>
      <c r="AQ663" s="62">
        <v>212</v>
      </c>
      <c r="AR663" t="b">
        <f>IFERROR(MATCH('2019'!A663, '2020'!A:A, 0) &gt;0, FALSE)</f>
        <v>1</v>
      </c>
    </row>
    <row r="664" spans="1:44">
      <c r="A664" s="60" t="s">
        <v>14097</v>
      </c>
      <c r="B664" s="60" t="s">
        <v>10255</v>
      </c>
      <c r="C664" s="60" t="s">
        <v>10257</v>
      </c>
      <c r="D664" s="60" t="s">
        <v>10258</v>
      </c>
      <c r="E664" s="60" t="s">
        <v>3256</v>
      </c>
      <c r="F664" s="60" t="s">
        <v>288</v>
      </c>
      <c r="G664" s="60" t="s">
        <v>16174</v>
      </c>
      <c r="H664" s="60" t="s">
        <v>16224</v>
      </c>
      <c r="I664" s="60" t="s">
        <v>163</v>
      </c>
      <c r="J664" s="61">
        <v>0.4</v>
      </c>
      <c r="K664" s="61">
        <v>7</v>
      </c>
      <c r="L664" s="61">
        <v>1.5</v>
      </c>
      <c r="M664" s="61">
        <v>8.9</v>
      </c>
      <c r="N664" s="62">
        <v>41</v>
      </c>
      <c r="O664" s="62" t="s">
        <v>290</v>
      </c>
      <c r="P664" s="62">
        <v>0</v>
      </c>
      <c r="Q664" s="62">
        <v>0</v>
      </c>
      <c r="R664" s="62">
        <v>0</v>
      </c>
      <c r="S664" s="62">
        <v>0</v>
      </c>
      <c r="T664" s="62">
        <v>0</v>
      </c>
      <c r="U664" s="62">
        <v>0</v>
      </c>
      <c r="V664" s="62">
        <v>0</v>
      </c>
      <c r="W664" s="62">
        <v>0</v>
      </c>
      <c r="X664" s="62">
        <v>0</v>
      </c>
      <c r="Y664" s="62">
        <v>0</v>
      </c>
      <c r="Z664" s="62">
        <v>0</v>
      </c>
      <c r="AA664" s="62">
        <v>0</v>
      </c>
      <c r="AB664" s="62">
        <v>0</v>
      </c>
      <c r="AC664" s="62">
        <v>0</v>
      </c>
      <c r="AD664" s="62">
        <v>0</v>
      </c>
      <c r="AE664" s="62">
        <v>0</v>
      </c>
      <c r="AF664" s="62">
        <v>0</v>
      </c>
      <c r="AG664" s="62">
        <v>0</v>
      </c>
      <c r="AH664" s="62" t="s">
        <v>290</v>
      </c>
      <c r="AI664" s="62">
        <v>0</v>
      </c>
      <c r="AJ664" s="62">
        <v>11</v>
      </c>
      <c r="AK664" s="62">
        <v>0</v>
      </c>
      <c r="AL664" s="62" t="s">
        <v>290</v>
      </c>
      <c r="AM664" s="62">
        <v>22</v>
      </c>
      <c r="AN664" s="62" t="s">
        <v>290</v>
      </c>
      <c r="AO664" s="62">
        <v>25</v>
      </c>
      <c r="AP664" s="62">
        <v>20</v>
      </c>
      <c r="AQ664" s="62">
        <v>45</v>
      </c>
      <c r="AR664" t="b">
        <f>IFERROR(MATCH('2019'!A664, '2020'!A:A, 0) &gt;0, FALSE)</f>
        <v>1</v>
      </c>
    </row>
    <row r="665" spans="1:44">
      <c r="A665" s="60" t="s">
        <v>16225</v>
      </c>
      <c r="B665" s="60" t="s">
        <v>16226</v>
      </c>
      <c r="C665" s="60" t="s">
        <v>16227</v>
      </c>
      <c r="D665" s="60" t="s">
        <v>16228</v>
      </c>
      <c r="E665" s="60" t="s">
        <v>3256</v>
      </c>
      <c r="F665" s="60" t="s">
        <v>288</v>
      </c>
      <c r="G665" s="60" t="s">
        <v>3287</v>
      </c>
      <c r="H665" s="60" t="s">
        <v>16229</v>
      </c>
      <c r="I665" s="60" t="s">
        <v>163</v>
      </c>
      <c r="J665" s="61">
        <v>1</v>
      </c>
      <c r="K665" s="61">
        <v>4</v>
      </c>
      <c r="L665" s="61">
        <v>2</v>
      </c>
      <c r="M665" s="61">
        <v>7</v>
      </c>
      <c r="N665" s="62">
        <v>14</v>
      </c>
      <c r="O665" s="62" t="s">
        <v>290</v>
      </c>
      <c r="P665" s="62">
        <v>0</v>
      </c>
      <c r="Q665" s="62">
        <v>0</v>
      </c>
      <c r="R665" s="62">
        <v>0</v>
      </c>
      <c r="S665" s="62">
        <v>0</v>
      </c>
      <c r="T665" s="62">
        <v>0</v>
      </c>
      <c r="U665" s="62">
        <v>0</v>
      </c>
      <c r="V665" s="62">
        <v>0</v>
      </c>
      <c r="W665" s="62">
        <v>0</v>
      </c>
      <c r="X665" s="62">
        <v>0</v>
      </c>
      <c r="Y665" s="62">
        <v>0</v>
      </c>
      <c r="Z665" s="62">
        <v>0</v>
      </c>
      <c r="AA665" s="62">
        <v>0</v>
      </c>
      <c r="AB665" s="62">
        <v>0</v>
      </c>
      <c r="AC665" s="62">
        <v>0</v>
      </c>
      <c r="AD665" s="62">
        <v>0</v>
      </c>
      <c r="AE665" s="62">
        <v>0</v>
      </c>
      <c r="AF665" s="62">
        <v>0</v>
      </c>
      <c r="AG665" s="62">
        <v>0</v>
      </c>
      <c r="AH665" s="62">
        <v>0</v>
      </c>
      <c r="AI665" s="62">
        <v>0</v>
      </c>
      <c r="AJ665" s="62" t="s">
        <v>290</v>
      </c>
      <c r="AK665" s="62">
        <v>0</v>
      </c>
      <c r="AL665" s="62">
        <v>0</v>
      </c>
      <c r="AM665" s="62">
        <v>11</v>
      </c>
      <c r="AN665" s="62">
        <v>0</v>
      </c>
      <c r="AO665" s="62" t="s">
        <v>290</v>
      </c>
      <c r="AP665" s="62" t="s">
        <v>290</v>
      </c>
      <c r="AQ665" s="62">
        <v>16</v>
      </c>
      <c r="AR665" t="b">
        <f>IFERROR(MATCH('2019'!A665, '2020'!A:A, 0) &gt;0, FALSE)</f>
        <v>1</v>
      </c>
    </row>
    <row r="666" spans="1:44">
      <c r="A666" s="60" t="s">
        <v>3402</v>
      </c>
      <c r="B666" s="60" t="s">
        <v>3403</v>
      </c>
      <c r="C666" s="60" t="s">
        <v>6858</v>
      </c>
      <c r="D666" s="60" t="s">
        <v>3406</v>
      </c>
      <c r="E666" s="60" t="s">
        <v>831</v>
      </c>
      <c r="F666" s="60" t="s">
        <v>288</v>
      </c>
      <c r="G666" s="60" t="s">
        <v>832</v>
      </c>
      <c r="H666" s="60" t="s">
        <v>15109</v>
      </c>
      <c r="I666" s="60" t="s">
        <v>146</v>
      </c>
      <c r="J666" s="61">
        <v>4</v>
      </c>
      <c r="K666" s="61">
        <v>6</v>
      </c>
      <c r="L666" s="61">
        <v>5</v>
      </c>
      <c r="M666" s="61">
        <v>15</v>
      </c>
      <c r="N666" s="62">
        <v>53</v>
      </c>
      <c r="O666" s="62">
        <v>16</v>
      </c>
      <c r="P666" s="62">
        <v>0</v>
      </c>
      <c r="Q666" s="62">
        <v>0</v>
      </c>
      <c r="R666" s="62">
        <v>0</v>
      </c>
      <c r="S666" s="62">
        <v>0</v>
      </c>
      <c r="T666" s="62">
        <v>0</v>
      </c>
      <c r="U666" s="62">
        <v>0</v>
      </c>
      <c r="V666" s="62">
        <v>0</v>
      </c>
      <c r="W666" s="62">
        <v>0</v>
      </c>
      <c r="X666" s="62">
        <v>0</v>
      </c>
      <c r="Y666" s="62">
        <v>0</v>
      </c>
      <c r="Z666" s="62">
        <v>0</v>
      </c>
      <c r="AA666" s="62">
        <v>0</v>
      </c>
      <c r="AB666" s="62">
        <v>0</v>
      </c>
      <c r="AC666" s="62">
        <v>0</v>
      </c>
      <c r="AD666" s="62">
        <v>0</v>
      </c>
      <c r="AE666" s="62">
        <v>0</v>
      </c>
      <c r="AF666" s="62">
        <v>0</v>
      </c>
      <c r="AG666" s="62">
        <v>0</v>
      </c>
      <c r="AH666" s="62">
        <v>69</v>
      </c>
      <c r="AI666" s="62">
        <v>0</v>
      </c>
      <c r="AJ666" s="62">
        <v>0</v>
      </c>
      <c r="AK666" s="62">
        <v>0</v>
      </c>
      <c r="AL666" s="62">
        <v>0</v>
      </c>
      <c r="AM666" s="62">
        <v>0</v>
      </c>
      <c r="AN666" s="62">
        <v>0</v>
      </c>
      <c r="AO666" s="62">
        <v>32</v>
      </c>
      <c r="AP666" s="62">
        <v>37</v>
      </c>
      <c r="AQ666" s="62">
        <v>69</v>
      </c>
      <c r="AR666" t="b">
        <f>IFERROR(MATCH('2019'!A666, '2020'!A:A, 0) &gt;0, FALSE)</f>
        <v>1</v>
      </c>
    </row>
    <row r="667" spans="1:44">
      <c r="A667" s="60" t="s">
        <v>3407</v>
      </c>
      <c r="B667" s="60" t="s">
        <v>1061</v>
      </c>
      <c r="C667" s="60" t="s">
        <v>16230</v>
      </c>
      <c r="D667" s="60" t="s">
        <v>3409</v>
      </c>
      <c r="E667" s="60" t="s">
        <v>3410</v>
      </c>
      <c r="F667" s="60" t="s">
        <v>288</v>
      </c>
      <c r="G667" s="60" t="s">
        <v>3411</v>
      </c>
      <c r="H667" s="60" t="s">
        <v>15110</v>
      </c>
      <c r="I667" s="60" t="s">
        <v>178</v>
      </c>
      <c r="J667" s="61">
        <v>1</v>
      </c>
      <c r="K667" s="61">
        <v>7</v>
      </c>
      <c r="L667" s="61">
        <v>3</v>
      </c>
      <c r="M667" s="61">
        <v>11</v>
      </c>
      <c r="N667" s="62">
        <v>25</v>
      </c>
      <c r="O667" s="62">
        <v>11</v>
      </c>
      <c r="P667" s="62">
        <v>13</v>
      </c>
      <c r="Q667" s="62" t="s">
        <v>290</v>
      </c>
      <c r="R667" s="62">
        <v>13</v>
      </c>
      <c r="S667" s="62" t="s">
        <v>290</v>
      </c>
      <c r="T667" s="62">
        <v>16</v>
      </c>
      <c r="U667" s="62" t="s">
        <v>290</v>
      </c>
      <c r="V667" s="62">
        <v>10</v>
      </c>
      <c r="W667" s="62" t="s">
        <v>290</v>
      </c>
      <c r="X667" s="62">
        <v>0</v>
      </c>
      <c r="Y667" s="62">
        <v>0</v>
      </c>
      <c r="Z667" s="62">
        <v>0</v>
      </c>
      <c r="AA667" s="62">
        <v>0</v>
      </c>
      <c r="AB667" s="62">
        <v>0</v>
      </c>
      <c r="AC667" s="62">
        <v>0</v>
      </c>
      <c r="AD667" s="62">
        <v>0</v>
      </c>
      <c r="AE667" s="62">
        <v>0</v>
      </c>
      <c r="AF667" s="62">
        <v>0</v>
      </c>
      <c r="AG667" s="62">
        <v>0</v>
      </c>
      <c r="AH667" s="62" t="s">
        <v>290</v>
      </c>
      <c r="AI667" s="62">
        <v>0</v>
      </c>
      <c r="AJ667" s="62">
        <v>0</v>
      </c>
      <c r="AK667" s="62" t="s">
        <v>290</v>
      </c>
      <c r="AL667" s="62">
        <v>0</v>
      </c>
      <c r="AM667" s="62">
        <v>110</v>
      </c>
      <c r="AN667" s="62">
        <v>0</v>
      </c>
      <c r="AO667" s="62">
        <v>62</v>
      </c>
      <c r="AP667" s="62">
        <v>57</v>
      </c>
      <c r="AQ667" s="62">
        <v>119</v>
      </c>
      <c r="AR667" t="b">
        <f>IFERROR(MATCH('2019'!A667, '2020'!A:A, 0) &gt;0, FALSE)</f>
        <v>1</v>
      </c>
    </row>
    <row r="668" spans="1:44">
      <c r="A668" s="60" t="s">
        <v>3412</v>
      </c>
      <c r="B668" s="60" t="s">
        <v>3413</v>
      </c>
      <c r="C668" s="60" t="s">
        <v>6864</v>
      </c>
      <c r="D668" s="60" t="s">
        <v>3416</v>
      </c>
      <c r="E668" s="60" t="s">
        <v>3417</v>
      </c>
      <c r="F668" s="60" t="s">
        <v>288</v>
      </c>
      <c r="G668" s="60" t="s">
        <v>3418</v>
      </c>
      <c r="H668" s="60" t="s">
        <v>15111</v>
      </c>
      <c r="I668" s="60" t="s">
        <v>178</v>
      </c>
      <c r="J668" s="61">
        <v>1.5</v>
      </c>
      <c r="K668" s="61">
        <v>6.3</v>
      </c>
      <c r="L668" s="61">
        <v>1.4</v>
      </c>
      <c r="M668" s="61">
        <v>9.1999999999999993</v>
      </c>
      <c r="N668" s="62">
        <v>27</v>
      </c>
      <c r="O668" s="62" t="s">
        <v>290</v>
      </c>
      <c r="P668" s="62" t="s">
        <v>290</v>
      </c>
      <c r="Q668" s="62" t="s">
        <v>290</v>
      </c>
      <c r="R668" s="62" t="s">
        <v>290</v>
      </c>
      <c r="S668" s="62" t="s">
        <v>290</v>
      </c>
      <c r="T668" s="62" t="s">
        <v>290</v>
      </c>
      <c r="U668" s="62" t="s">
        <v>290</v>
      </c>
      <c r="V668" s="62" t="s">
        <v>290</v>
      </c>
      <c r="W668" s="62" t="s">
        <v>290</v>
      </c>
      <c r="X668" s="62">
        <v>0</v>
      </c>
      <c r="Y668" s="62">
        <v>0</v>
      </c>
      <c r="Z668" s="62">
        <v>0</v>
      </c>
      <c r="AA668" s="62">
        <v>0</v>
      </c>
      <c r="AB668" s="62">
        <v>0</v>
      </c>
      <c r="AC668" s="62">
        <v>0</v>
      </c>
      <c r="AD668" s="62">
        <v>0</v>
      </c>
      <c r="AE668" s="62">
        <v>0</v>
      </c>
      <c r="AF668" s="62">
        <v>0</v>
      </c>
      <c r="AG668" s="62">
        <v>0</v>
      </c>
      <c r="AH668" s="62" t="s">
        <v>290</v>
      </c>
      <c r="AI668" s="62">
        <v>0</v>
      </c>
      <c r="AJ668" s="62">
        <v>0</v>
      </c>
      <c r="AK668" s="62" t="s">
        <v>290</v>
      </c>
      <c r="AL668" s="62">
        <v>0</v>
      </c>
      <c r="AM668" s="62">
        <v>69</v>
      </c>
      <c r="AN668" s="62">
        <v>0</v>
      </c>
      <c r="AO668" s="62">
        <v>38</v>
      </c>
      <c r="AP668" s="62">
        <v>34</v>
      </c>
      <c r="AQ668" s="62">
        <v>72</v>
      </c>
      <c r="AR668" t="b">
        <f>IFERROR(MATCH('2019'!A668, '2020'!A:A, 0) &gt;0, FALSE)</f>
        <v>1</v>
      </c>
    </row>
    <row r="669" spans="1:44">
      <c r="A669" s="60" t="s">
        <v>3419</v>
      </c>
      <c r="B669" s="60" t="s">
        <v>3420</v>
      </c>
      <c r="C669" s="60" t="s">
        <v>15112</v>
      </c>
      <c r="D669" s="60" t="s">
        <v>1581</v>
      </c>
      <c r="E669" s="60" t="s">
        <v>3410</v>
      </c>
      <c r="F669" s="60" t="s">
        <v>288</v>
      </c>
      <c r="G669" s="60" t="s">
        <v>3411</v>
      </c>
      <c r="H669" s="60" t="s">
        <v>15113</v>
      </c>
      <c r="I669" s="60" t="s">
        <v>178</v>
      </c>
      <c r="J669" s="61">
        <v>1.5</v>
      </c>
      <c r="K669" s="61">
        <v>2.5</v>
      </c>
      <c r="L669" s="61">
        <v>0.5</v>
      </c>
      <c r="M669" s="61">
        <v>4.5</v>
      </c>
      <c r="N669" s="62">
        <v>0</v>
      </c>
      <c r="O669" s="62">
        <v>0</v>
      </c>
      <c r="P669" s="62">
        <v>0</v>
      </c>
      <c r="Q669" s="62">
        <v>0</v>
      </c>
      <c r="R669" s="62">
        <v>0</v>
      </c>
      <c r="S669" s="62">
        <v>0</v>
      </c>
      <c r="T669" s="62">
        <v>0</v>
      </c>
      <c r="U669" s="62">
        <v>0</v>
      </c>
      <c r="V669" s="62">
        <v>0</v>
      </c>
      <c r="W669" s="62">
        <v>0</v>
      </c>
      <c r="X669" s="62" t="s">
        <v>290</v>
      </c>
      <c r="Y669" s="62" t="s">
        <v>290</v>
      </c>
      <c r="Z669" s="62" t="s">
        <v>290</v>
      </c>
      <c r="AA669" s="62" t="s">
        <v>290</v>
      </c>
      <c r="AB669" s="62">
        <v>0</v>
      </c>
      <c r="AC669" s="62">
        <v>0</v>
      </c>
      <c r="AD669" s="62">
        <v>0</v>
      </c>
      <c r="AE669" s="62">
        <v>0</v>
      </c>
      <c r="AF669" s="62">
        <v>0</v>
      </c>
      <c r="AG669" s="62">
        <v>0</v>
      </c>
      <c r="AH669" s="62">
        <v>0</v>
      </c>
      <c r="AI669" s="62">
        <v>0</v>
      </c>
      <c r="AJ669" s="62">
        <v>0</v>
      </c>
      <c r="AK669" s="62">
        <v>0</v>
      </c>
      <c r="AL669" s="62">
        <v>0</v>
      </c>
      <c r="AM669" s="62" t="s">
        <v>290</v>
      </c>
      <c r="AN669" s="62" t="s">
        <v>290</v>
      </c>
      <c r="AO669" s="62" t="s">
        <v>290</v>
      </c>
      <c r="AP669" s="62" t="s">
        <v>290</v>
      </c>
      <c r="AQ669" s="62">
        <v>10</v>
      </c>
      <c r="AR669" t="b">
        <f>IFERROR(MATCH('2019'!A669, '2020'!A:A, 0) &gt;0, FALSE)</f>
        <v>1</v>
      </c>
    </row>
    <row r="670" spans="1:44">
      <c r="A670" s="60" t="s">
        <v>3423</v>
      </c>
      <c r="B670" s="60" t="s">
        <v>3413</v>
      </c>
      <c r="C670" s="60" t="s">
        <v>15114</v>
      </c>
      <c r="D670" s="60" t="s">
        <v>3425</v>
      </c>
      <c r="E670" s="60" t="s">
        <v>3426</v>
      </c>
      <c r="F670" s="60" t="s">
        <v>288</v>
      </c>
      <c r="G670" s="60" t="s">
        <v>3427</v>
      </c>
      <c r="H670" s="60" t="s">
        <v>15115</v>
      </c>
      <c r="I670" s="60" t="s">
        <v>179</v>
      </c>
      <c r="J670" s="61">
        <v>2</v>
      </c>
      <c r="K670" s="61">
        <v>16.5</v>
      </c>
      <c r="L670" s="61">
        <v>0</v>
      </c>
      <c r="M670" s="61">
        <v>18.5</v>
      </c>
      <c r="N670" s="62">
        <v>44</v>
      </c>
      <c r="O670" s="62">
        <v>18</v>
      </c>
      <c r="P670" s="62">
        <v>17</v>
      </c>
      <c r="Q670" s="62">
        <v>20</v>
      </c>
      <c r="R670" s="62">
        <v>18</v>
      </c>
      <c r="S670" s="62">
        <v>21</v>
      </c>
      <c r="T670" s="62">
        <v>11</v>
      </c>
      <c r="U670" s="62">
        <v>10</v>
      </c>
      <c r="V670" s="62">
        <v>14</v>
      </c>
      <c r="W670" s="62">
        <v>12</v>
      </c>
      <c r="X670" s="62">
        <v>0</v>
      </c>
      <c r="Y670" s="62">
        <v>0</v>
      </c>
      <c r="Z670" s="62">
        <v>0</v>
      </c>
      <c r="AA670" s="62">
        <v>0</v>
      </c>
      <c r="AB670" s="62">
        <v>0</v>
      </c>
      <c r="AC670" s="62">
        <v>0</v>
      </c>
      <c r="AD670" s="62">
        <v>0</v>
      </c>
      <c r="AE670" s="62">
        <v>0</v>
      </c>
      <c r="AF670" s="62">
        <v>0</v>
      </c>
      <c r="AG670" s="62">
        <v>0</v>
      </c>
      <c r="AH670" s="62" t="s">
        <v>290</v>
      </c>
      <c r="AI670" s="62">
        <v>0</v>
      </c>
      <c r="AJ670" s="62" t="s">
        <v>290</v>
      </c>
      <c r="AK670" s="62" t="s">
        <v>290</v>
      </c>
      <c r="AL670" s="62">
        <v>0</v>
      </c>
      <c r="AM670" s="62">
        <v>167</v>
      </c>
      <c r="AN670" s="62" t="s">
        <v>290</v>
      </c>
      <c r="AO670" s="62">
        <v>88</v>
      </c>
      <c r="AP670" s="62">
        <v>97</v>
      </c>
      <c r="AQ670" s="62">
        <v>185</v>
      </c>
      <c r="AR670" t="b">
        <f>IFERROR(MATCH('2019'!A670, '2020'!A:A, 0) &gt;0, FALSE)</f>
        <v>1</v>
      </c>
    </row>
    <row r="671" spans="1:44">
      <c r="A671" s="60" t="s">
        <v>3428</v>
      </c>
      <c r="B671" s="60" t="s">
        <v>3429</v>
      </c>
      <c r="C671" s="60" t="s">
        <v>15116</v>
      </c>
      <c r="D671" s="60" t="s">
        <v>3431</v>
      </c>
      <c r="E671" s="60" t="s">
        <v>179</v>
      </c>
      <c r="F671" s="60" t="s">
        <v>288</v>
      </c>
      <c r="G671" s="60" t="s">
        <v>3432</v>
      </c>
      <c r="H671" s="60" t="s">
        <v>15117</v>
      </c>
      <c r="I671" s="60" t="s">
        <v>179</v>
      </c>
      <c r="J671" s="61">
        <v>6</v>
      </c>
      <c r="K671" s="61">
        <v>51</v>
      </c>
      <c r="L671" s="61">
        <v>9</v>
      </c>
      <c r="M671" s="61">
        <v>66</v>
      </c>
      <c r="N671" s="62">
        <v>61</v>
      </c>
      <c r="O671" s="62">
        <v>43</v>
      </c>
      <c r="P671" s="62">
        <v>39</v>
      </c>
      <c r="Q671" s="62">
        <v>38</v>
      </c>
      <c r="R671" s="62">
        <v>51</v>
      </c>
      <c r="S671" s="62">
        <v>41</v>
      </c>
      <c r="T671" s="62">
        <v>46</v>
      </c>
      <c r="U671" s="62">
        <v>54</v>
      </c>
      <c r="V671" s="62">
        <v>64</v>
      </c>
      <c r="W671" s="62">
        <v>58</v>
      </c>
      <c r="X671" s="62">
        <v>91</v>
      </c>
      <c r="Y671" s="62">
        <v>96</v>
      </c>
      <c r="Z671" s="62">
        <v>72</v>
      </c>
      <c r="AA671" s="62">
        <v>83</v>
      </c>
      <c r="AB671" s="62">
        <v>0</v>
      </c>
      <c r="AC671" s="62">
        <v>0</v>
      </c>
      <c r="AD671" s="62">
        <v>0</v>
      </c>
      <c r="AE671" s="62" t="s">
        <v>290</v>
      </c>
      <c r="AF671" s="62">
        <v>20</v>
      </c>
      <c r="AG671" s="62">
        <v>11</v>
      </c>
      <c r="AH671" s="62">
        <v>186</v>
      </c>
      <c r="AI671" s="62">
        <v>0</v>
      </c>
      <c r="AJ671" s="62">
        <v>10</v>
      </c>
      <c r="AK671" s="62">
        <v>58</v>
      </c>
      <c r="AL671" s="62">
        <v>0</v>
      </c>
      <c r="AM671" s="62">
        <v>585</v>
      </c>
      <c r="AN671" s="62">
        <v>35</v>
      </c>
      <c r="AO671" s="62">
        <v>450</v>
      </c>
      <c r="AP671" s="62">
        <v>424</v>
      </c>
      <c r="AQ671" s="62">
        <v>874</v>
      </c>
      <c r="AR671" t="b">
        <f>IFERROR(MATCH('2019'!A671, '2020'!A:A, 0) &gt;0, FALSE)</f>
        <v>1</v>
      </c>
    </row>
    <row r="672" spans="1:44">
      <c r="A672" s="60" t="s">
        <v>3433</v>
      </c>
      <c r="B672" s="60" t="s">
        <v>1965</v>
      </c>
      <c r="C672" s="60" t="s">
        <v>6876</v>
      </c>
      <c r="D672" s="60" t="s">
        <v>3435</v>
      </c>
      <c r="E672" s="60" t="s">
        <v>179</v>
      </c>
      <c r="F672" s="60" t="s">
        <v>288</v>
      </c>
      <c r="G672" s="60" t="s">
        <v>3432</v>
      </c>
      <c r="H672" s="60" t="s">
        <v>16231</v>
      </c>
      <c r="I672" s="60" t="s">
        <v>179</v>
      </c>
      <c r="J672" s="61">
        <v>4</v>
      </c>
      <c r="K672" s="61">
        <v>23</v>
      </c>
      <c r="L672" s="61">
        <v>3</v>
      </c>
      <c r="M672" s="61">
        <v>30</v>
      </c>
      <c r="N672" s="62">
        <v>17</v>
      </c>
      <c r="O672" s="62">
        <v>14</v>
      </c>
      <c r="P672" s="62" t="s">
        <v>290</v>
      </c>
      <c r="Q672" s="62" t="s">
        <v>290</v>
      </c>
      <c r="R672" s="62" t="s">
        <v>290</v>
      </c>
      <c r="S672" s="62">
        <v>15</v>
      </c>
      <c r="T672" s="62">
        <v>18</v>
      </c>
      <c r="U672" s="62">
        <v>15</v>
      </c>
      <c r="V672" s="62">
        <v>13</v>
      </c>
      <c r="W672" s="62">
        <v>12</v>
      </c>
      <c r="X672" s="62">
        <v>23</v>
      </c>
      <c r="Y672" s="62">
        <v>19</v>
      </c>
      <c r="Z672" s="62">
        <v>16</v>
      </c>
      <c r="AA672" s="62">
        <v>20</v>
      </c>
      <c r="AB672" s="62">
        <v>0</v>
      </c>
      <c r="AC672" s="62">
        <v>0</v>
      </c>
      <c r="AD672" s="62">
        <v>0</v>
      </c>
      <c r="AE672" s="62">
        <v>0</v>
      </c>
      <c r="AF672" s="62" t="s">
        <v>290</v>
      </c>
      <c r="AG672" s="62" t="s">
        <v>290</v>
      </c>
      <c r="AH672" s="62" t="s">
        <v>290</v>
      </c>
      <c r="AI672" s="62">
        <v>0</v>
      </c>
      <c r="AJ672" s="62" t="s">
        <v>290</v>
      </c>
      <c r="AK672" s="62">
        <v>23</v>
      </c>
      <c r="AL672" s="62">
        <v>0</v>
      </c>
      <c r="AM672" s="62">
        <v>167</v>
      </c>
      <c r="AN672" s="62">
        <v>13</v>
      </c>
      <c r="AO672" s="62">
        <v>110</v>
      </c>
      <c r="AP672" s="62">
        <v>108</v>
      </c>
      <c r="AQ672" s="62">
        <v>218</v>
      </c>
      <c r="AR672" t="b">
        <f>IFERROR(MATCH('2019'!A672, '2020'!A:A, 0) &gt;0, FALSE)</f>
        <v>1</v>
      </c>
    </row>
    <row r="673" spans="1:44">
      <c r="A673" s="60" t="s">
        <v>3436</v>
      </c>
      <c r="B673" s="60" t="s">
        <v>3437</v>
      </c>
      <c r="C673" s="60" t="s">
        <v>6879</v>
      </c>
      <c r="D673" s="60" t="s">
        <v>3439</v>
      </c>
      <c r="E673" s="60" t="s">
        <v>179</v>
      </c>
      <c r="F673" s="60" t="s">
        <v>288</v>
      </c>
      <c r="G673" s="60" t="s">
        <v>3432</v>
      </c>
      <c r="H673" s="60" t="s">
        <v>15118</v>
      </c>
      <c r="I673" s="60" t="s">
        <v>179</v>
      </c>
      <c r="J673" s="61">
        <v>2.8</v>
      </c>
      <c r="K673" s="61">
        <v>23.4</v>
      </c>
      <c r="L673" s="61">
        <v>7.9</v>
      </c>
      <c r="M673" s="61">
        <v>34.1</v>
      </c>
      <c r="N673" s="62">
        <v>45</v>
      </c>
      <c r="O673" s="62">
        <v>14</v>
      </c>
      <c r="P673" s="62">
        <v>21</v>
      </c>
      <c r="Q673" s="62">
        <v>13</v>
      </c>
      <c r="R673" s="62">
        <v>20</v>
      </c>
      <c r="S673" s="62">
        <v>13</v>
      </c>
      <c r="T673" s="62">
        <v>19</v>
      </c>
      <c r="U673" s="62">
        <v>20</v>
      </c>
      <c r="V673" s="62">
        <v>28</v>
      </c>
      <c r="W673" s="62">
        <v>22</v>
      </c>
      <c r="X673" s="62">
        <v>25</v>
      </c>
      <c r="Y673" s="62">
        <v>27</v>
      </c>
      <c r="Z673" s="62">
        <v>26</v>
      </c>
      <c r="AA673" s="62">
        <v>24</v>
      </c>
      <c r="AB673" s="62">
        <v>0</v>
      </c>
      <c r="AC673" s="62">
        <v>0</v>
      </c>
      <c r="AD673" s="62">
        <v>0</v>
      </c>
      <c r="AE673" s="62">
        <v>0</v>
      </c>
      <c r="AF673" s="62">
        <v>0</v>
      </c>
      <c r="AG673" s="62">
        <v>0</v>
      </c>
      <c r="AH673" s="62">
        <v>13</v>
      </c>
      <c r="AI673" s="62">
        <v>0</v>
      </c>
      <c r="AJ673" s="62">
        <v>28</v>
      </c>
      <c r="AK673" s="62">
        <v>15</v>
      </c>
      <c r="AL673" s="62">
        <v>0</v>
      </c>
      <c r="AM673" s="62">
        <v>245</v>
      </c>
      <c r="AN673" s="62">
        <v>16</v>
      </c>
      <c r="AO673" s="62">
        <v>152</v>
      </c>
      <c r="AP673" s="62">
        <v>165</v>
      </c>
      <c r="AQ673" s="62">
        <v>317</v>
      </c>
      <c r="AR673" t="b">
        <f>IFERROR(MATCH('2019'!A673, '2020'!A:A, 0) &gt;0, FALSE)</f>
        <v>1</v>
      </c>
    </row>
    <row r="674" spans="1:44">
      <c r="A674" s="60" t="s">
        <v>12721</v>
      </c>
      <c r="B674" s="60" t="s">
        <v>3129</v>
      </c>
      <c r="C674" s="60" t="s">
        <v>15119</v>
      </c>
      <c r="D674" s="60" t="s">
        <v>10330</v>
      </c>
      <c r="E674" s="60" t="s">
        <v>10331</v>
      </c>
      <c r="F674" s="60" t="s">
        <v>288</v>
      </c>
      <c r="G674" s="60" t="s">
        <v>16232</v>
      </c>
      <c r="H674" s="60" t="s">
        <v>15120</v>
      </c>
      <c r="I674" s="60" t="s">
        <v>179</v>
      </c>
      <c r="J674" s="61">
        <v>0</v>
      </c>
      <c r="K674" s="61">
        <v>4</v>
      </c>
      <c r="L674" s="61">
        <v>0</v>
      </c>
      <c r="M674" s="61">
        <v>4</v>
      </c>
      <c r="N674" s="62" t="s">
        <v>290</v>
      </c>
      <c r="O674" s="62" t="s">
        <v>290</v>
      </c>
      <c r="P674" s="62" t="s">
        <v>290</v>
      </c>
      <c r="Q674" s="62" t="s">
        <v>290</v>
      </c>
      <c r="R674" s="62">
        <v>0</v>
      </c>
      <c r="S674" s="62" t="s">
        <v>290</v>
      </c>
      <c r="T674" s="62" t="s">
        <v>290</v>
      </c>
      <c r="U674" s="62">
        <v>0</v>
      </c>
      <c r="V674" s="62" t="s">
        <v>290</v>
      </c>
      <c r="W674" s="62" t="s">
        <v>290</v>
      </c>
      <c r="X674" s="62">
        <v>0</v>
      </c>
      <c r="Y674" s="62">
        <v>0</v>
      </c>
      <c r="Z674" s="62">
        <v>0</v>
      </c>
      <c r="AA674" s="62">
        <v>0</v>
      </c>
      <c r="AB674" s="62">
        <v>0</v>
      </c>
      <c r="AC674" s="62">
        <v>0</v>
      </c>
      <c r="AD674" s="62">
        <v>0</v>
      </c>
      <c r="AE674" s="62">
        <v>0</v>
      </c>
      <c r="AF674" s="62">
        <v>0</v>
      </c>
      <c r="AG674" s="62">
        <v>0</v>
      </c>
      <c r="AH674" s="62" t="s">
        <v>290</v>
      </c>
      <c r="AI674" s="62">
        <v>0</v>
      </c>
      <c r="AJ674" s="62">
        <v>0</v>
      </c>
      <c r="AK674" s="62">
        <v>0</v>
      </c>
      <c r="AL674" s="62" t="s">
        <v>290</v>
      </c>
      <c r="AM674" s="62">
        <v>10</v>
      </c>
      <c r="AN674" s="62">
        <v>0</v>
      </c>
      <c r="AO674" s="62" t="s">
        <v>290</v>
      </c>
      <c r="AP674" s="62" t="s">
        <v>290</v>
      </c>
      <c r="AQ674" s="62">
        <v>14</v>
      </c>
      <c r="AR674" t="b">
        <f>IFERROR(MATCH('2019'!A674, '2020'!A:A, 0) &gt;0, FALSE)</f>
        <v>0</v>
      </c>
    </row>
    <row r="675" spans="1:44">
      <c r="A675" s="60" t="s">
        <v>6882</v>
      </c>
      <c r="B675" s="60" t="s">
        <v>6883</v>
      </c>
      <c r="C675" s="60" t="s">
        <v>15121</v>
      </c>
      <c r="D675" s="60" t="s">
        <v>6885</v>
      </c>
      <c r="E675" s="60" t="s">
        <v>3426</v>
      </c>
      <c r="F675" s="60" t="s">
        <v>288</v>
      </c>
      <c r="G675" s="60" t="s">
        <v>3427</v>
      </c>
      <c r="H675" s="60" t="s">
        <v>15122</v>
      </c>
      <c r="I675" s="60" t="s">
        <v>179</v>
      </c>
      <c r="J675" s="61">
        <v>1</v>
      </c>
      <c r="K675" s="61">
        <v>4</v>
      </c>
      <c r="L675" s="61">
        <v>0</v>
      </c>
      <c r="M675" s="61">
        <v>5</v>
      </c>
      <c r="N675" s="62">
        <v>0</v>
      </c>
      <c r="O675" s="62">
        <v>0</v>
      </c>
      <c r="P675" s="62">
        <v>0</v>
      </c>
      <c r="Q675" s="62">
        <v>0</v>
      </c>
      <c r="R675" s="62">
        <v>0</v>
      </c>
      <c r="S675" s="62">
        <v>0</v>
      </c>
      <c r="T675" s="62" t="s">
        <v>290</v>
      </c>
      <c r="U675" s="62" t="s">
        <v>290</v>
      </c>
      <c r="V675" s="62" t="s">
        <v>290</v>
      </c>
      <c r="W675" s="62" t="s">
        <v>290</v>
      </c>
      <c r="X675" s="62">
        <v>0</v>
      </c>
      <c r="Y675" s="62" t="s">
        <v>290</v>
      </c>
      <c r="Z675" s="62" t="s">
        <v>290</v>
      </c>
      <c r="AA675" s="62" t="s">
        <v>290</v>
      </c>
      <c r="AB675" s="62">
        <v>0</v>
      </c>
      <c r="AC675" s="62">
        <v>0</v>
      </c>
      <c r="AD675" s="62">
        <v>0</v>
      </c>
      <c r="AE675" s="62">
        <v>0</v>
      </c>
      <c r="AF675" s="62">
        <v>0</v>
      </c>
      <c r="AG675" s="62">
        <v>0</v>
      </c>
      <c r="AH675" s="62">
        <v>0</v>
      </c>
      <c r="AI675" s="62">
        <v>0</v>
      </c>
      <c r="AJ675" s="62">
        <v>0</v>
      </c>
      <c r="AK675" s="62">
        <v>0</v>
      </c>
      <c r="AL675" s="62">
        <v>0</v>
      </c>
      <c r="AM675" s="62">
        <v>15</v>
      </c>
      <c r="AN675" s="62">
        <v>0</v>
      </c>
      <c r="AO675" s="62" t="s">
        <v>290</v>
      </c>
      <c r="AP675" s="62" t="s">
        <v>290</v>
      </c>
      <c r="AQ675" s="62">
        <v>15</v>
      </c>
      <c r="AR675" t="b">
        <f>IFERROR(MATCH('2019'!A675, '2020'!A:A, 0) &gt;0, FALSE)</f>
        <v>1</v>
      </c>
    </row>
    <row r="676" spans="1:44">
      <c r="A676" s="60" t="s">
        <v>3440</v>
      </c>
      <c r="B676" s="60" t="s">
        <v>3441</v>
      </c>
      <c r="C676" s="60" t="s">
        <v>15123</v>
      </c>
      <c r="D676" s="60" t="s">
        <v>3444</v>
      </c>
      <c r="E676" s="60" t="s">
        <v>3445</v>
      </c>
      <c r="F676" s="60" t="s">
        <v>288</v>
      </c>
      <c r="G676" s="60" t="s">
        <v>3446</v>
      </c>
      <c r="H676" s="60" t="s">
        <v>15124</v>
      </c>
      <c r="I676" s="60" t="s">
        <v>180</v>
      </c>
      <c r="J676" s="61">
        <v>1</v>
      </c>
      <c r="K676" s="61">
        <v>18</v>
      </c>
      <c r="L676" s="61">
        <v>12</v>
      </c>
      <c r="M676" s="61">
        <v>31</v>
      </c>
      <c r="N676" s="62">
        <v>55</v>
      </c>
      <c r="O676" s="62">
        <v>16</v>
      </c>
      <c r="P676" s="62">
        <v>21</v>
      </c>
      <c r="Q676" s="62">
        <v>15</v>
      </c>
      <c r="R676" s="62" t="s">
        <v>290</v>
      </c>
      <c r="S676" s="62">
        <v>13</v>
      </c>
      <c r="T676" s="62">
        <v>20</v>
      </c>
      <c r="U676" s="62">
        <v>13</v>
      </c>
      <c r="V676" s="62">
        <v>13</v>
      </c>
      <c r="W676" s="62">
        <v>10</v>
      </c>
      <c r="X676" s="62">
        <v>0</v>
      </c>
      <c r="Y676" s="62">
        <v>0</v>
      </c>
      <c r="Z676" s="62">
        <v>0</v>
      </c>
      <c r="AA676" s="62">
        <v>0</v>
      </c>
      <c r="AB676" s="62">
        <v>0</v>
      </c>
      <c r="AC676" s="62">
        <v>0</v>
      </c>
      <c r="AD676" s="62">
        <v>0</v>
      </c>
      <c r="AE676" s="62">
        <v>0</v>
      </c>
      <c r="AF676" s="62">
        <v>0</v>
      </c>
      <c r="AG676" s="62">
        <v>0</v>
      </c>
      <c r="AH676" s="62">
        <v>18</v>
      </c>
      <c r="AI676" s="62">
        <v>0</v>
      </c>
      <c r="AJ676" s="62" t="s">
        <v>290</v>
      </c>
      <c r="AK676" s="62" t="s">
        <v>290</v>
      </c>
      <c r="AL676" s="62" t="s">
        <v>290</v>
      </c>
      <c r="AM676" s="62">
        <v>136</v>
      </c>
      <c r="AN676" s="62">
        <v>19</v>
      </c>
      <c r="AO676" s="62">
        <v>98</v>
      </c>
      <c r="AP676" s="62">
        <v>87</v>
      </c>
      <c r="AQ676" s="62">
        <v>185</v>
      </c>
      <c r="AR676" t="b">
        <f>IFERROR(MATCH('2019'!A676, '2020'!A:A, 0) &gt;0, FALSE)</f>
        <v>1</v>
      </c>
    </row>
    <row r="677" spans="1:44">
      <c r="A677" s="60" t="s">
        <v>3447</v>
      </c>
      <c r="B677" s="60" t="s">
        <v>3448</v>
      </c>
      <c r="C677" s="60" t="s">
        <v>6891</v>
      </c>
      <c r="D677" s="60" t="s">
        <v>10339</v>
      </c>
      <c r="E677" s="60" t="s">
        <v>3445</v>
      </c>
      <c r="F677" s="60" t="s">
        <v>288</v>
      </c>
      <c r="G677" s="60" t="s">
        <v>3446</v>
      </c>
      <c r="H677" s="60" t="s">
        <v>15125</v>
      </c>
      <c r="I677" s="60" t="s">
        <v>180</v>
      </c>
      <c r="J677" s="61">
        <v>3</v>
      </c>
      <c r="K677" s="61">
        <v>17</v>
      </c>
      <c r="L677" s="61">
        <v>3</v>
      </c>
      <c r="M677" s="61">
        <v>23</v>
      </c>
      <c r="N677" s="62">
        <v>45</v>
      </c>
      <c r="O677" s="62">
        <v>14</v>
      </c>
      <c r="P677" s="62">
        <v>10</v>
      </c>
      <c r="Q677" s="62" t="s">
        <v>290</v>
      </c>
      <c r="R677" s="62" t="s">
        <v>290</v>
      </c>
      <c r="S677" s="62" t="s">
        <v>290</v>
      </c>
      <c r="T677" s="62">
        <v>11</v>
      </c>
      <c r="U677" s="62" t="s">
        <v>290</v>
      </c>
      <c r="V677" s="62" t="s">
        <v>290</v>
      </c>
      <c r="W677" s="62">
        <v>11</v>
      </c>
      <c r="X677" s="62" t="s">
        <v>290</v>
      </c>
      <c r="Y677" s="62" t="s">
        <v>290</v>
      </c>
      <c r="Z677" s="62" t="s">
        <v>290</v>
      </c>
      <c r="AA677" s="62" t="s">
        <v>290</v>
      </c>
      <c r="AB677" s="62">
        <v>0</v>
      </c>
      <c r="AC677" s="62">
        <v>0</v>
      </c>
      <c r="AD677" s="62">
        <v>0</v>
      </c>
      <c r="AE677" s="62">
        <v>0</v>
      </c>
      <c r="AF677" s="62">
        <v>0</v>
      </c>
      <c r="AG677" s="62">
        <v>0</v>
      </c>
      <c r="AH677" s="62" t="s">
        <v>290</v>
      </c>
      <c r="AI677" s="62">
        <v>0</v>
      </c>
      <c r="AJ677" s="62" t="s">
        <v>290</v>
      </c>
      <c r="AK677" s="62">
        <v>0</v>
      </c>
      <c r="AL677" s="62" t="s">
        <v>290</v>
      </c>
      <c r="AM677" s="62">
        <v>142</v>
      </c>
      <c r="AN677" s="62" t="s">
        <v>290</v>
      </c>
      <c r="AO677" s="62">
        <v>71</v>
      </c>
      <c r="AP677" s="62">
        <v>82</v>
      </c>
      <c r="AQ677" s="62">
        <v>153</v>
      </c>
      <c r="AR677" t="b">
        <f>IFERROR(MATCH('2019'!A677, '2020'!A:A, 0) &gt;0, FALSE)</f>
        <v>1</v>
      </c>
    </row>
    <row r="678" spans="1:44">
      <c r="A678" s="60" t="s">
        <v>16233</v>
      </c>
      <c r="B678" s="60" t="s">
        <v>16234</v>
      </c>
      <c r="C678" s="60" t="s">
        <v>16235</v>
      </c>
      <c r="D678" s="60" t="s">
        <v>16236</v>
      </c>
      <c r="E678" s="60" t="s">
        <v>16237</v>
      </c>
      <c r="F678" s="60" t="s">
        <v>288</v>
      </c>
      <c r="G678" s="60" t="s">
        <v>16238</v>
      </c>
      <c r="H678" s="60" t="s">
        <v>16239</v>
      </c>
      <c r="I678" s="60" t="s">
        <v>16240</v>
      </c>
      <c r="J678" s="61">
        <v>0.2</v>
      </c>
      <c r="K678" s="61">
        <v>1.8</v>
      </c>
      <c r="L678" s="61">
        <v>0</v>
      </c>
      <c r="M678" s="61">
        <v>2</v>
      </c>
      <c r="N678" s="62">
        <v>0</v>
      </c>
      <c r="O678" s="62" t="s">
        <v>290</v>
      </c>
      <c r="P678" s="62">
        <v>0</v>
      </c>
      <c r="Q678" s="62">
        <v>0</v>
      </c>
      <c r="R678" s="62" t="s">
        <v>290</v>
      </c>
      <c r="S678" s="62" t="s">
        <v>290</v>
      </c>
      <c r="T678" s="62" t="s">
        <v>290</v>
      </c>
      <c r="U678" s="62" t="s">
        <v>290</v>
      </c>
      <c r="V678" s="62" t="s">
        <v>290</v>
      </c>
      <c r="W678" s="62" t="s">
        <v>290</v>
      </c>
      <c r="X678" s="62" t="s">
        <v>290</v>
      </c>
      <c r="Y678" s="62" t="s">
        <v>290</v>
      </c>
      <c r="Z678" s="62" t="s">
        <v>290</v>
      </c>
      <c r="AA678" s="62" t="s">
        <v>290</v>
      </c>
      <c r="AB678" s="62">
        <v>0</v>
      </c>
      <c r="AC678" s="62">
        <v>0</v>
      </c>
      <c r="AD678" s="62">
        <v>0</v>
      </c>
      <c r="AE678" s="62">
        <v>0</v>
      </c>
      <c r="AF678" s="62" t="s">
        <v>290</v>
      </c>
      <c r="AG678" s="62">
        <v>0</v>
      </c>
      <c r="AH678" s="62">
        <v>0</v>
      </c>
      <c r="AI678" s="62">
        <v>0</v>
      </c>
      <c r="AJ678" s="62">
        <v>0</v>
      </c>
      <c r="AK678" s="62" t="s">
        <v>290</v>
      </c>
      <c r="AL678" s="62">
        <v>0</v>
      </c>
      <c r="AM678" s="62">
        <v>34</v>
      </c>
      <c r="AN678" s="62">
        <v>0</v>
      </c>
      <c r="AO678" s="62">
        <v>16</v>
      </c>
      <c r="AP678" s="62">
        <v>21</v>
      </c>
      <c r="AQ678" s="62">
        <v>37</v>
      </c>
      <c r="AR678" t="b">
        <f>IFERROR(MATCH('2019'!A678, '2020'!A:A, 0) &gt;0, FALSE)</f>
        <v>0</v>
      </c>
    </row>
    <row r="679" spans="1:44">
      <c r="A679" s="60" t="s">
        <v>3451</v>
      </c>
      <c r="B679" s="60" t="s">
        <v>2308</v>
      </c>
      <c r="C679" s="60" t="s">
        <v>6894</v>
      </c>
      <c r="D679" s="60" t="s">
        <v>3452</v>
      </c>
      <c r="E679" s="60" t="s">
        <v>3453</v>
      </c>
      <c r="F679" s="60" t="s">
        <v>288</v>
      </c>
      <c r="G679" s="60" t="s">
        <v>3454</v>
      </c>
      <c r="H679" s="60" t="s">
        <v>15126</v>
      </c>
      <c r="I679" s="60" t="s">
        <v>181</v>
      </c>
      <c r="J679" s="61">
        <v>4</v>
      </c>
      <c r="K679" s="61">
        <v>14.5</v>
      </c>
      <c r="L679" s="61">
        <v>4</v>
      </c>
      <c r="M679" s="61">
        <v>22.5</v>
      </c>
      <c r="N679" s="62">
        <v>13</v>
      </c>
      <c r="O679" s="62">
        <v>12</v>
      </c>
      <c r="P679" s="62">
        <v>15</v>
      </c>
      <c r="Q679" s="62">
        <v>11</v>
      </c>
      <c r="R679" s="62">
        <v>22</v>
      </c>
      <c r="S679" s="62">
        <v>24</v>
      </c>
      <c r="T679" s="62">
        <v>16</v>
      </c>
      <c r="U679" s="62">
        <v>15</v>
      </c>
      <c r="V679" s="62">
        <v>17</v>
      </c>
      <c r="W679" s="62">
        <v>21</v>
      </c>
      <c r="X679" s="62">
        <v>0</v>
      </c>
      <c r="Y679" s="62">
        <v>0</v>
      </c>
      <c r="Z679" s="62">
        <v>0</v>
      </c>
      <c r="AA679" s="62">
        <v>0</v>
      </c>
      <c r="AB679" s="62">
        <v>0</v>
      </c>
      <c r="AC679" s="62">
        <v>0</v>
      </c>
      <c r="AD679" s="62">
        <v>0</v>
      </c>
      <c r="AE679" s="62">
        <v>0</v>
      </c>
      <c r="AF679" s="62">
        <v>0</v>
      </c>
      <c r="AG679" s="62">
        <v>0</v>
      </c>
      <c r="AH679" s="62">
        <v>27</v>
      </c>
      <c r="AI679" s="62">
        <v>0</v>
      </c>
      <c r="AJ679" s="62" t="s">
        <v>290</v>
      </c>
      <c r="AK679" s="62" t="s">
        <v>290</v>
      </c>
      <c r="AL679" s="62" t="s">
        <v>290</v>
      </c>
      <c r="AM679" s="62">
        <v>123</v>
      </c>
      <c r="AN679" s="62" t="s">
        <v>290</v>
      </c>
      <c r="AO679" s="62">
        <v>77</v>
      </c>
      <c r="AP679" s="62">
        <v>89</v>
      </c>
      <c r="AQ679" s="62">
        <v>166</v>
      </c>
      <c r="AR679" t="b">
        <f>IFERROR(MATCH('2019'!A679, '2020'!A:A, 0) &gt;0, FALSE)</f>
        <v>1</v>
      </c>
    </row>
    <row r="680" spans="1:44">
      <c r="A680" s="60" t="s">
        <v>3462</v>
      </c>
      <c r="B680" s="60" t="s">
        <v>3463</v>
      </c>
      <c r="C680" s="60" t="s">
        <v>10343</v>
      </c>
      <c r="D680" s="60" t="s">
        <v>3466</v>
      </c>
      <c r="E680" s="60" t="s">
        <v>3467</v>
      </c>
      <c r="F680" s="60" t="s">
        <v>288</v>
      </c>
      <c r="G680" s="60" t="s">
        <v>3468</v>
      </c>
      <c r="H680" s="60" t="s">
        <v>15127</v>
      </c>
      <c r="I680" s="60" t="s">
        <v>182</v>
      </c>
      <c r="J680" s="61">
        <v>4</v>
      </c>
      <c r="K680" s="61">
        <v>12</v>
      </c>
      <c r="L680" s="61">
        <v>21</v>
      </c>
      <c r="M680" s="61">
        <v>37</v>
      </c>
      <c r="N680" s="62">
        <v>83</v>
      </c>
      <c r="O680" s="62">
        <v>13</v>
      </c>
      <c r="P680" s="62" t="s">
        <v>290</v>
      </c>
      <c r="Q680" s="62">
        <v>15</v>
      </c>
      <c r="R680" s="62" t="s">
        <v>290</v>
      </c>
      <c r="S680" s="62" t="s">
        <v>290</v>
      </c>
      <c r="T680" s="62" t="s">
        <v>290</v>
      </c>
      <c r="U680" s="62">
        <v>0</v>
      </c>
      <c r="V680" s="62" t="s">
        <v>290</v>
      </c>
      <c r="W680" s="62">
        <v>0</v>
      </c>
      <c r="X680" s="62">
        <v>0</v>
      </c>
      <c r="Y680" s="62">
        <v>0</v>
      </c>
      <c r="Z680" s="62">
        <v>0</v>
      </c>
      <c r="AA680" s="62">
        <v>0</v>
      </c>
      <c r="AB680" s="62">
        <v>0</v>
      </c>
      <c r="AC680" s="62">
        <v>0</v>
      </c>
      <c r="AD680" s="62">
        <v>0</v>
      </c>
      <c r="AE680" s="62">
        <v>0</v>
      </c>
      <c r="AF680" s="62">
        <v>0</v>
      </c>
      <c r="AG680" s="62">
        <v>0</v>
      </c>
      <c r="AH680" s="62" t="s">
        <v>290</v>
      </c>
      <c r="AI680" s="62">
        <v>0</v>
      </c>
      <c r="AJ680" s="62">
        <v>16</v>
      </c>
      <c r="AK680" s="62">
        <v>0</v>
      </c>
      <c r="AL680" s="62">
        <v>0</v>
      </c>
      <c r="AM680" s="62">
        <v>89</v>
      </c>
      <c r="AN680" s="62">
        <v>22</v>
      </c>
      <c r="AO680" s="62">
        <v>60</v>
      </c>
      <c r="AP680" s="62">
        <v>75</v>
      </c>
      <c r="AQ680" s="62">
        <v>135</v>
      </c>
      <c r="AR680" t="b">
        <f>IFERROR(MATCH('2019'!A680, '2020'!A:A, 0) &gt;0, FALSE)</f>
        <v>1</v>
      </c>
    </row>
    <row r="681" spans="1:44">
      <c r="A681" s="60" t="s">
        <v>3469</v>
      </c>
      <c r="B681" s="60" t="s">
        <v>3470</v>
      </c>
      <c r="C681" s="60" t="s">
        <v>5082</v>
      </c>
      <c r="D681" s="60" t="s">
        <v>10346</v>
      </c>
      <c r="E681" s="60" t="s">
        <v>825</v>
      </c>
      <c r="F681" s="60" t="s">
        <v>288</v>
      </c>
      <c r="G681" s="60" t="s">
        <v>648</v>
      </c>
      <c r="H681" s="60" t="s">
        <v>15128</v>
      </c>
      <c r="I681" s="60" t="s">
        <v>182</v>
      </c>
      <c r="J681" s="61">
        <v>1</v>
      </c>
      <c r="K681" s="61">
        <v>6</v>
      </c>
      <c r="L681" s="61">
        <v>2</v>
      </c>
      <c r="M681" s="61">
        <v>9</v>
      </c>
      <c r="N681" s="62">
        <v>23</v>
      </c>
      <c r="O681" s="62" t="s">
        <v>290</v>
      </c>
      <c r="P681" s="62">
        <v>0</v>
      </c>
      <c r="Q681" s="62">
        <v>0</v>
      </c>
      <c r="R681" s="62">
        <v>0</v>
      </c>
      <c r="S681" s="62">
        <v>0</v>
      </c>
      <c r="T681" s="62">
        <v>0</v>
      </c>
      <c r="U681" s="62">
        <v>0</v>
      </c>
      <c r="V681" s="62">
        <v>0</v>
      </c>
      <c r="W681" s="62">
        <v>0</v>
      </c>
      <c r="X681" s="62">
        <v>0</v>
      </c>
      <c r="Y681" s="62">
        <v>0</v>
      </c>
      <c r="Z681" s="62">
        <v>0</v>
      </c>
      <c r="AA681" s="62">
        <v>0</v>
      </c>
      <c r="AB681" s="62">
        <v>0</v>
      </c>
      <c r="AC681" s="62">
        <v>0</v>
      </c>
      <c r="AD681" s="62">
        <v>0</v>
      </c>
      <c r="AE681" s="62">
        <v>0</v>
      </c>
      <c r="AF681" s="62">
        <v>0</v>
      </c>
      <c r="AG681" s="62">
        <v>0</v>
      </c>
      <c r="AH681" s="62">
        <v>0</v>
      </c>
      <c r="AI681" s="62">
        <v>0</v>
      </c>
      <c r="AJ681" s="62" t="s">
        <v>290</v>
      </c>
      <c r="AK681" s="62">
        <v>0</v>
      </c>
      <c r="AL681" s="62">
        <v>0</v>
      </c>
      <c r="AM681" s="62">
        <v>20</v>
      </c>
      <c r="AN681" s="62" t="s">
        <v>290</v>
      </c>
      <c r="AO681" s="62" t="s">
        <v>290</v>
      </c>
      <c r="AP681" s="62">
        <v>17</v>
      </c>
      <c r="AQ681" s="62">
        <v>24</v>
      </c>
      <c r="AR681" t="b">
        <f>IFERROR(MATCH('2019'!A681, '2020'!A:A, 0) &gt;0, FALSE)</f>
        <v>1</v>
      </c>
    </row>
    <row r="682" spans="1:44">
      <c r="A682" s="60" t="s">
        <v>3471</v>
      </c>
      <c r="B682" s="60" t="s">
        <v>3472</v>
      </c>
      <c r="C682" s="60" t="s">
        <v>5082</v>
      </c>
      <c r="D682" s="60" t="s">
        <v>646</v>
      </c>
      <c r="E682" s="60" t="s">
        <v>647</v>
      </c>
      <c r="F682" s="60" t="s">
        <v>288</v>
      </c>
      <c r="G682" s="60" t="s">
        <v>648</v>
      </c>
      <c r="H682" s="60" t="s">
        <v>15130</v>
      </c>
      <c r="I682" s="60" t="s">
        <v>182</v>
      </c>
      <c r="J682" s="61">
        <v>3</v>
      </c>
      <c r="K682" s="61">
        <v>11</v>
      </c>
      <c r="L682" s="61">
        <v>5</v>
      </c>
      <c r="M682" s="61">
        <v>19</v>
      </c>
      <c r="N682" s="62">
        <v>48</v>
      </c>
      <c r="O682" s="62" t="s">
        <v>290</v>
      </c>
      <c r="P682" s="62" t="s">
        <v>290</v>
      </c>
      <c r="Q682" s="62" t="s">
        <v>290</v>
      </c>
      <c r="R682" s="62" t="s">
        <v>290</v>
      </c>
      <c r="S682" s="62" t="s">
        <v>290</v>
      </c>
      <c r="T682" s="62">
        <v>0</v>
      </c>
      <c r="U682" s="62">
        <v>0</v>
      </c>
      <c r="V682" s="62">
        <v>0</v>
      </c>
      <c r="W682" s="62">
        <v>0</v>
      </c>
      <c r="X682" s="62">
        <v>0</v>
      </c>
      <c r="Y682" s="62">
        <v>0</v>
      </c>
      <c r="Z682" s="62">
        <v>0</v>
      </c>
      <c r="AA682" s="62">
        <v>0</v>
      </c>
      <c r="AB682" s="62">
        <v>0</v>
      </c>
      <c r="AC682" s="62">
        <v>0</v>
      </c>
      <c r="AD682" s="62">
        <v>0</v>
      </c>
      <c r="AE682" s="62">
        <v>0</v>
      </c>
      <c r="AF682" s="62">
        <v>0</v>
      </c>
      <c r="AG682" s="62">
        <v>0</v>
      </c>
      <c r="AH682" s="62" t="s">
        <v>290</v>
      </c>
      <c r="AI682" s="62">
        <v>0</v>
      </c>
      <c r="AJ682" s="62">
        <v>20</v>
      </c>
      <c r="AK682" s="62" t="s">
        <v>290</v>
      </c>
      <c r="AL682" s="62">
        <v>0</v>
      </c>
      <c r="AM682" s="62">
        <v>41</v>
      </c>
      <c r="AN682" s="62" t="s">
        <v>290</v>
      </c>
      <c r="AO682" s="62">
        <v>35</v>
      </c>
      <c r="AP682" s="62">
        <v>35</v>
      </c>
      <c r="AQ682" s="62">
        <v>70</v>
      </c>
      <c r="AR682" t="b">
        <f>IFERROR(MATCH('2019'!A682, '2020'!A:A, 0) &gt;0, FALSE)</f>
        <v>1</v>
      </c>
    </row>
    <row r="683" spans="1:44">
      <c r="A683" s="60" t="s">
        <v>3473</v>
      </c>
      <c r="B683" s="60" t="s">
        <v>3474</v>
      </c>
      <c r="C683" s="60" t="s">
        <v>16241</v>
      </c>
      <c r="D683" s="60" t="s">
        <v>3476</v>
      </c>
      <c r="E683" s="60" t="s">
        <v>3460</v>
      </c>
      <c r="F683" s="60" t="s">
        <v>288</v>
      </c>
      <c r="G683" s="60" t="s">
        <v>3461</v>
      </c>
      <c r="H683" s="60" t="s">
        <v>16242</v>
      </c>
      <c r="I683" s="60" t="s">
        <v>182</v>
      </c>
      <c r="J683" s="61">
        <v>0.5</v>
      </c>
      <c r="K683" s="61">
        <v>0.5</v>
      </c>
      <c r="L683" s="61">
        <v>0.5</v>
      </c>
      <c r="M683" s="61">
        <v>1.5</v>
      </c>
      <c r="N683" s="62">
        <v>15</v>
      </c>
      <c r="O683" s="62" t="s">
        <v>290</v>
      </c>
      <c r="P683" s="62">
        <v>0</v>
      </c>
      <c r="Q683" s="62">
        <v>0</v>
      </c>
      <c r="R683" s="62">
        <v>0</v>
      </c>
      <c r="S683" s="62">
        <v>0</v>
      </c>
      <c r="T683" s="62">
        <v>0</v>
      </c>
      <c r="U683" s="62">
        <v>0</v>
      </c>
      <c r="V683" s="62">
        <v>0</v>
      </c>
      <c r="W683" s="62">
        <v>0</v>
      </c>
      <c r="X683" s="62">
        <v>0</v>
      </c>
      <c r="Y683" s="62">
        <v>0</v>
      </c>
      <c r="Z683" s="62">
        <v>0</v>
      </c>
      <c r="AA683" s="62">
        <v>0</v>
      </c>
      <c r="AB683" s="62">
        <v>0</v>
      </c>
      <c r="AC683" s="62">
        <v>0</v>
      </c>
      <c r="AD683" s="62">
        <v>0</v>
      </c>
      <c r="AE683" s="62">
        <v>0</v>
      </c>
      <c r="AF683" s="62">
        <v>0</v>
      </c>
      <c r="AG683" s="62">
        <v>0</v>
      </c>
      <c r="AH683" s="62" t="s">
        <v>290</v>
      </c>
      <c r="AI683" s="62" t="s">
        <v>290</v>
      </c>
      <c r="AJ683" s="62" t="s">
        <v>290</v>
      </c>
      <c r="AK683" s="62" t="s">
        <v>290</v>
      </c>
      <c r="AL683" s="62">
        <v>0</v>
      </c>
      <c r="AM683" s="62" t="s">
        <v>290</v>
      </c>
      <c r="AN683" s="62">
        <v>0</v>
      </c>
      <c r="AO683" s="62" t="s">
        <v>290</v>
      </c>
      <c r="AP683" s="62" t="s">
        <v>290</v>
      </c>
      <c r="AQ683" s="62">
        <v>17</v>
      </c>
      <c r="AR683" t="b">
        <f>IFERROR(MATCH('2019'!A683, '2020'!A:A, 0) &gt;0, FALSE)</f>
        <v>1</v>
      </c>
    </row>
    <row r="684" spans="1:44">
      <c r="A684" s="60" t="s">
        <v>4755</v>
      </c>
      <c r="B684" s="60" t="s">
        <v>4756</v>
      </c>
      <c r="C684" s="60" t="s">
        <v>15131</v>
      </c>
      <c r="D684" s="60" t="s">
        <v>4757</v>
      </c>
      <c r="E684" s="60" t="s">
        <v>4758</v>
      </c>
      <c r="F684" s="60" t="s">
        <v>288</v>
      </c>
      <c r="G684" s="60" t="s">
        <v>3514</v>
      </c>
      <c r="H684" s="60" t="s">
        <v>15132</v>
      </c>
      <c r="I684" s="60" t="s">
        <v>182</v>
      </c>
      <c r="J684" s="61">
        <v>2</v>
      </c>
      <c r="K684" s="61">
        <v>5</v>
      </c>
      <c r="L684" s="61">
        <v>1</v>
      </c>
      <c r="M684" s="61">
        <v>8</v>
      </c>
      <c r="N684" s="62">
        <v>16</v>
      </c>
      <c r="O684" s="62" t="s">
        <v>290</v>
      </c>
      <c r="P684" s="62" t="s">
        <v>290</v>
      </c>
      <c r="Q684" s="62" t="s">
        <v>290</v>
      </c>
      <c r="R684" s="62" t="s">
        <v>290</v>
      </c>
      <c r="S684" s="62" t="s">
        <v>290</v>
      </c>
      <c r="T684" s="62">
        <v>0</v>
      </c>
      <c r="U684" s="62">
        <v>0</v>
      </c>
      <c r="V684" s="62">
        <v>0</v>
      </c>
      <c r="W684" s="62">
        <v>0</v>
      </c>
      <c r="X684" s="62">
        <v>0</v>
      </c>
      <c r="Y684" s="62">
        <v>0</v>
      </c>
      <c r="Z684" s="62">
        <v>0</v>
      </c>
      <c r="AA684" s="62">
        <v>0</v>
      </c>
      <c r="AB684" s="62">
        <v>0</v>
      </c>
      <c r="AC684" s="62">
        <v>0</v>
      </c>
      <c r="AD684" s="62">
        <v>0</v>
      </c>
      <c r="AE684" s="62">
        <v>0</v>
      </c>
      <c r="AF684" s="62">
        <v>0</v>
      </c>
      <c r="AG684" s="62">
        <v>0</v>
      </c>
      <c r="AH684" s="62">
        <v>0</v>
      </c>
      <c r="AI684" s="62">
        <v>0</v>
      </c>
      <c r="AJ684" s="62" t="s">
        <v>290</v>
      </c>
      <c r="AK684" s="62">
        <v>0</v>
      </c>
      <c r="AL684" s="62">
        <v>0</v>
      </c>
      <c r="AM684" s="62">
        <v>21</v>
      </c>
      <c r="AN684" s="62" t="s">
        <v>290</v>
      </c>
      <c r="AO684" s="62">
        <v>20</v>
      </c>
      <c r="AP684" s="62">
        <v>13</v>
      </c>
      <c r="AQ684" s="62">
        <v>33</v>
      </c>
      <c r="AR684" t="b">
        <f>IFERROR(MATCH('2019'!A684, '2020'!A:A, 0) &gt;0, FALSE)</f>
        <v>1</v>
      </c>
    </row>
    <row r="685" spans="1:44">
      <c r="A685" s="60" t="s">
        <v>3477</v>
      </c>
      <c r="B685" s="60" t="s">
        <v>3478</v>
      </c>
      <c r="C685" s="60" t="s">
        <v>15808</v>
      </c>
      <c r="D685" s="60" t="s">
        <v>3481</v>
      </c>
      <c r="E685" s="60" t="s">
        <v>3482</v>
      </c>
      <c r="F685" s="60" t="s">
        <v>288</v>
      </c>
      <c r="G685" s="60" t="s">
        <v>3483</v>
      </c>
      <c r="H685" s="60" t="s">
        <v>15133</v>
      </c>
      <c r="I685" s="60" t="s">
        <v>182</v>
      </c>
      <c r="J685" s="61">
        <v>6</v>
      </c>
      <c r="K685" s="61">
        <v>25</v>
      </c>
      <c r="L685" s="61">
        <v>3</v>
      </c>
      <c r="M685" s="61">
        <v>34</v>
      </c>
      <c r="N685" s="62">
        <v>39</v>
      </c>
      <c r="O685" s="62">
        <v>26</v>
      </c>
      <c r="P685" s="62">
        <v>26</v>
      </c>
      <c r="Q685" s="62">
        <v>29</v>
      </c>
      <c r="R685" s="62">
        <v>26</v>
      </c>
      <c r="S685" s="62">
        <v>27</v>
      </c>
      <c r="T685" s="62">
        <v>28</v>
      </c>
      <c r="U685" s="62">
        <v>27</v>
      </c>
      <c r="V685" s="62">
        <v>24</v>
      </c>
      <c r="W685" s="62">
        <v>28</v>
      </c>
      <c r="X685" s="62">
        <v>0</v>
      </c>
      <c r="Y685" s="62">
        <v>0</v>
      </c>
      <c r="Z685" s="62">
        <v>0</v>
      </c>
      <c r="AA685" s="62">
        <v>0</v>
      </c>
      <c r="AB685" s="62">
        <v>0</v>
      </c>
      <c r="AC685" s="62">
        <v>0</v>
      </c>
      <c r="AD685" s="62">
        <v>0</v>
      </c>
      <c r="AE685" s="62">
        <v>0</v>
      </c>
      <c r="AF685" s="62">
        <v>11</v>
      </c>
      <c r="AG685" s="62">
        <v>0</v>
      </c>
      <c r="AH685" s="62">
        <v>103</v>
      </c>
      <c r="AI685" s="62" t="s">
        <v>290</v>
      </c>
      <c r="AJ685" s="62" t="s">
        <v>290</v>
      </c>
      <c r="AK685" s="62">
        <v>24</v>
      </c>
      <c r="AL685" s="62">
        <v>0</v>
      </c>
      <c r="AM685" s="62">
        <v>111</v>
      </c>
      <c r="AN685" s="62">
        <v>40</v>
      </c>
      <c r="AO685" s="62">
        <v>135</v>
      </c>
      <c r="AP685" s="62">
        <v>156</v>
      </c>
      <c r="AQ685" s="62">
        <v>291</v>
      </c>
      <c r="AR685" t="b">
        <f>IFERROR(MATCH('2019'!A685, '2020'!A:A, 0) &gt;0, FALSE)</f>
        <v>1</v>
      </c>
    </row>
    <row r="686" spans="1:44">
      <c r="A686" s="60" t="s">
        <v>3484</v>
      </c>
      <c r="B686" s="60" t="s">
        <v>3485</v>
      </c>
      <c r="C686" s="60" t="s">
        <v>15150</v>
      </c>
      <c r="D686" s="60" t="s">
        <v>3487</v>
      </c>
      <c r="E686" s="60" t="s">
        <v>3488</v>
      </c>
      <c r="F686" s="60" t="s">
        <v>288</v>
      </c>
      <c r="G686" s="60" t="s">
        <v>3489</v>
      </c>
      <c r="H686" s="60" t="s">
        <v>15135</v>
      </c>
      <c r="I686" s="60" t="s">
        <v>182</v>
      </c>
      <c r="J686" s="61">
        <v>3</v>
      </c>
      <c r="K686" s="61">
        <v>9.6999999999999993</v>
      </c>
      <c r="L686" s="61">
        <v>11</v>
      </c>
      <c r="M686" s="61">
        <v>23.7</v>
      </c>
      <c r="N686" s="62">
        <v>32</v>
      </c>
      <c r="O686" s="62">
        <v>27</v>
      </c>
      <c r="P686" s="62">
        <v>25</v>
      </c>
      <c r="Q686" s="62">
        <v>26</v>
      </c>
      <c r="R686" s="62">
        <v>30</v>
      </c>
      <c r="S686" s="62">
        <v>25</v>
      </c>
      <c r="T686" s="62">
        <v>33</v>
      </c>
      <c r="U686" s="62">
        <v>26</v>
      </c>
      <c r="V686" s="62">
        <v>33</v>
      </c>
      <c r="W686" s="62">
        <v>18</v>
      </c>
      <c r="X686" s="62">
        <v>0</v>
      </c>
      <c r="Y686" s="62">
        <v>0</v>
      </c>
      <c r="Z686" s="62">
        <v>0</v>
      </c>
      <c r="AA686" s="62">
        <v>0</v>
      </c>
      <c r="AB686" s="62">
        <v>0</v>
      </c>
      <c r="AC686" s="62">
        <v>0</v>
      </c>
      <c r="AD686" s="62">
        <v>0</v>
      </c>
      <c r="AE686" s="62">
        <v>0</v>
      </c>
      <c r="AF686" s="62">
        <v>0</v>
      </c>
      <c r="AG686" s="62">
        <v>0</v>
      </c>
      <c r="AH686" s="62">
        <v>24</v>
      </c>
      <c r="AI686" s="62">
        <v>0</v>
      </c>
      <c r="AJ686" s="62">
        <v>10</v>
      </c>
      <c r="AK686" s="62" t="s">
        <v>290</v>
      </c>
      <c r="AL686" s="62">
        <v>0</v>
      </c>
      <c r="AM686" s="62">
        <v>224</v>
      </c>
      <c r="AN686" s="62">
        <v>12</v>
      </c>
      <c r="AO686" s="62">
        <v>130</v>
      </c>
      <c r="AP686" s="62">
        <v>145</v>
      </c>
      <c r="AQ686" s="62">
        <v>275</v>
      </c>
      <c r="AR686" t="b">
        <f>IFERROR(MATCH('2019'!A686, '2020'!A:A, 0) &gt;0, FALSE)</f>
        <v>1</v>
      </c>
    </row>
    <row r="687" spans="1:44">
      <c r="A687" s="60" t="s">
        <v>3490</v>
      </c>
      <c r="B687" s="60" t="s">
        <v>3491</v>
      </c>
      <c r="C687" s="60" t="s">
        <v>6191</v>
      </c>
      <c r="D687" s="60" t="s">
        <v>3494</v>
      </c>
      <c r="E687" s="60" t="s">
        <v>3495</v>
      </c>
      <c r="F687" s="60" t="s">
        <v>288</v>
      </c>
      <c r="G687" s="60" t="s">
        <v>3496</v>
      </c>
      <c r="H687" s="60" t="s">
        <v>15136</v>
      </c>
      <c r="I687" s="60" t="s">
        <v>182</v>
      </c>
      <c r="J687" s="61">
        <v>1</v>
      </c>
      <c r="K687" s="61">
        <v>14.5</v>
      </c>
      <c r="L687" s="61">
        <v>3</v>
      </c>
      <c r="M687" s="61">
        <v>18.5</v>
      </c>
      <c r="N687" s="62">
        <v>29</v>
      </c>
      <c r="O687" s="62">
        <v>21</v>
      </c>
      <c r="P687" s="62">
        <v>24</v>
      </c>
      <c r="Q687" s="62">
        <v>24</v>
      </c>
      <c r="R687" s="62">
        <v>24</v>
      </c>
      <c r="S687" s="62">
        <v>29</v>
      </c>
      <c r="T687" s="62">
        <v>18</v>
      </c>
      <c r="U687" s="62">
        <v>43</v>
      </c>
      <c r="V687" s="62">
        <v>20</v>
      </c>
      <c r="W687" s="62">
        <v>22</v>
      </c>
      <c r="X687" s="62">
        <v>0</v>
      </c>
      <c r="Y687" s="62">
        <v>0</v>
      </c>
      <c r="Z687" s="62">
        <v>0</v>
      </c>
      <c r="AA687" s="62">
        <v>0</v>
      </c>
      <c r="AB687" s="62">
        <v>0</v>
      </c>
      <c r="AC687" s="62">
        <v>0</v>
      </c>
      <c r="AD687" s="62">
        <v>0</v>
      </c>
      <c r="AE687" s="62">
        <v>0</v>
      </c>
      <c r="AF687" s="62">
        <v>0</v>
      </c>
      <c r="AG687" s="62">
        <v>0</v>
      </c>
      <c r="AH687" s="62">
        <v>169</v>
      </c>
      <c r="AI687" s="62" t="s">
        <v>290</v>
      </c>
      <c r="AJ687" s="62" t="s">
        <v>290</v>
      </c>
      <c r="AK687" s="62">
        <v>20</v>
      </c>
      <c r="AL687" s="62">
        <v>0</v>
      </c>
      <c r="AM687" s="62">
        <v>33</v>
      </c>
      <c r="AN687" s="62">
        <v>17</v>
      </c>
      <c r="AO687" s="62">
        <v>135</v>
      </c>
      <c r="AP687" s="62">
        <v>119</v>
      </c>
      <c r="AQ687" s="62">
        <v>254</v>
      </c>
      <c r="AR687" t="b">
        <f>IFERROR(MATCH('2019'!A687, '2020'!A:A, 0) &gt;0, FALSE)</f>
        <v>1</v>
      </c>
    </row>
    <row r="688" spans="1:44">
      <c r="A688" s="60" t="s">
        <v>3497</v>
      </c>
      <c r="B688" s="60" t="s">
        <v>3498</v>
      </c>
      <c r="C688" s="60" t="s">
        <v>6921</v>
      </c>
      <c r="D688" s="60" t="s">
        <v>3500</v>
      </c>
      <c r="E688" s="60" t="s">
        <v>3501</v>
      </c>
      <c r="F688" s="60" t="s">
        <v>288</v>
      </c>
      <c r="G688" s="60" t="s">
        <v>3502</v>
      </c>
      <c r="H688" s="60" t="s">
        <v>15137</v>
      </c>
      <c r="I688" s="60" t="s">
        <v>182</v>
      </c>
      <c r="J688" s="61">
        <v>2.5</v>
      </c>
      <c r="K688" s="61">
        <v>21.2</v>
      </c>
      <c r="L688" s="61">
        <v>8.9</v>
      </c>
      <c r="M688" s="61">
        <v>32.6</v>
      </c>
      <c r="N688" s="62">
        <v>76</v>
      </c>
      <c r="O688" s="62">
        <v>27</v>
      </c>
      <c r="P688" s="62">
        <v>17</v>
      </c>
      <c r="Q688" s="62">
        <v>22</v>
      </c>
      <c r="R688" s="62">
        <v>22</v>
      </c>
      <c r="S688" s="62">
        <v>19</v>
      </c>
      <c r="T688" s="62">
        <v>10</v>
      </c>
      <c r="U688" s="62">
        <v>15</v>
      </c>
      <c r="V688" s="62">
        <v>32</v>
      </c>
      <c r="W688" s="62">
        <v>19</v>
      </c>
      <c r="X688" s="62">
        <v>0</v>
      </c>
      <c r="Y688" s="62">
        <v>0</v>
      </c>
      <c r="Z688" s="62">
        <v>0</v>
      </c>
      <c r="AA688" s="62">
        <v>0</v>
      </c>
      <c r="AB688" s="62">
        <v>0</v>
      </c>
      <c r="AC688" s="62">
        <v>0</v>
      </c>
      <c r="AD688" s="62">
        <v>0</v>
      </c>
      <c r="AE688" s="62">
        <v>0</v>
      </c>
      <c r="AF688" s="62">
        <v>29</v>
      </c>
      <c r="AG688" s="62">
        <v>0</v>
      </c>
      <c r="AH688" s="62" t="s">
        <v>290</v>
      </c>
      <c r="AI688" s="62">
        <v>0</v>
      </c>
      <c r="AJ688" s="62">
        <v>23</v>
      </c>
      <c r="AK688" s="62">
        <v>14</v>
      </c>
      <c r="AL688" s="62">
        <v>0</v>
      </c>
      <c r="AM688" s="62">
        <v>225</v>
      </c>
      <c r="AN688" s="62">
        <v>24</v>
      </c>
      <c r="AO688" s="62">
        <v>146</v>
      </c>
      <c r="AP688" s="62">
        <v>142</v>
      </c>
      <c r="AQ688" s="62">
        <v>288</v>
      </c>
      <c r="AR688" t="b">
        <f>IFERROR(MATCH('2019'!A688, '2020'!A:A, 0) &gt;0, FALSE)</f>
        <v>1</v>
      </c>
    </row>
    <row r="689" spans="1:44">
      <c r="A689" s="60" t="s">
        <v>3503</v>
      </c>
      <c r="B689" s="60" t="s">
        <v>3504</v>
      </c>
      <c r="C689" s="60" t="s">
        <v>10405</v>
      </c>
      <c r="D689" s="60" t="s">
        <v>3506</v>
      </c>
      <c r="E689" s="60" t="s">
        <v>3507</v>
      </c>
      <c r="F689" s="60" t="s">
        <v>288</v>
      </c>
      <c r="G689" s="60" t="s">
        <v>3508</v>
      </c>
      <c r="H689" s="60" t="s">
        <v>15138</v>
      </c>
      <c r="I689" s="60" t="s">
        <v>182</v>
      </c>
      <c r="J689" s="61">
        <v>2</v>
      </c>
      <c r="K689" s="61">
        <v>10</v>
      </c>
      <c r="L689" s="61">
        <v>5</v>
      </c>
      <c r="M689" s="61">
        <v>17</v>
      </c>
      <c r="N689" s="62">
        <v>19</v>
      </c>
      <c r="O689" s="62">
        <v>16</v>
      </c>
      <c r="P689" s="62" t="s">
        <v>290</v>
      </c>
      <c r="Q689" s="62">
        <v>12</v>
      </c>
      <c r="R689" s="62">
        <v>24</v>
      </c>
      <c r="S689" s="62">
        <v>12</v>
      </c>
      <c r="T689" s="62">
        <v>16</v>
      </c>
      <c r="U689" s="62">
        <v>19</v>
      </c>
      <c r="V689" s="62">
        <v>19</v>
      </c>
      <c r="W689" s="62">
        <v>14</v>
      </c>
      <c r="X689" s="62">
        <v>0</v>
      </c>
      <c r="Y689" s="62">
        <v>0</v>
      </c>
      <c r="Z689" s="62">
        <v>0</v>
      </c>
      <c r="AA689" s="62">
        <v>0</v>
      </c>
      <c r="AB689" s="62">
        <v>0</v>
      </c>
      <c r="AC689" s="62">
        <v>0</v>
      </c>
      <c r="AD689" s="62">
        <v>0</v>
      </c>
      <c r="AE689" s="62">
        <v>0</v>
      </c>
      <c r="AF689" s="62">
        <v>0</v>
      </c>
      <c r="AG689" s="62">
        <v>0</v>
      </c>
      <c r="AH689" s="62">
        <v>12</v>
      </c>
      <c r="AI689" s="62" t="s">
        <v>290</v>
      </c>
      <c r="AJ689" s="62" t="s">
        <v>290</v>
      </c>
      <c r="AK689" s="62" t="s">
        <v>290</v>
      </c>
      <c r="AL689" s="62" t="s">
        <v>290</v>
      </c>
      <c r="AM689" s="62">
        <v>123</v>
      </c>
      <c r="AN689" s="62">
        <v>10</v>
      </c>
      <c r="AO689" s="62">
        <v>83</v>
      </c>
      <c r="AP689" s="62">
        <v>76</v>
      </c>
      <c r="AQ689" s="62">
        <v>159</v>
      </c>
      <c r="AR689" t="b">
        <f>IFERROR(MATCH('2019'!A689, '2020'!A:A, 0) &gt;0, FALSE)</f>
        <v>1</v>
      </c>
    </row>
    <row r="690" spans="1:44">
      <c r="A690" s="60" t="s">
        <v>3509</v>
      </c>
      <c r="B690" s="60" t="s">
        <v>3510</v>
      </c>
      <c r="C690" s="60" t="s">
        <v>15810</v>
      </c>
      <c r="D690" s="60" t="s">
        <v>3512</v>
      </c>
      <c r="E690" s="60" t="s">
        <v>3513</v>
      </c>
      <c r="F690" s="60" t="s">
        <v>288</v>
      </c>
      <c r="G690" s="60" t="s">
        <v>3514</v>
      </c>
      <c r="H690" s="60" t="s">
        <v>15140</v>
      </c>
      <c r="I690" s="60" t="s">
        <v>182</v>
      </c>
      <c r="J690" s="61">
        <v>3.2</v>
      </c>
      <c r="K690" s="61">
        <v>22</v>
      </c>
      <c r="L690" s="61">
        <v>8</v>
      </c>
      <c r="M690" s="61">
        <v>33.200000000000003</v>
      </c>
      <c r="N690" s="62">
        <v>69</v>
      </c>
      <c r="O690" s="62">
        <v>25</v>
      </c>
      <c r="P690" s="62">
        <v>23</v>
      </c>
      <c r="Q690" s="62">
        <v>28</v>
      </c>
      <c r="R690" s="62">
        <v>22</v>
      </c>
      <c r="S690" s="62">
        <v>29</v>
      </c>
      <c r="T690" s="62">
        <v>25</v>
      </c>
      <c r="U690" s="62">
        <v>27</v>
      </c>
      <c r="V690" s="62">
        <v>26</v>
      </c>
      <c r="W690" s="62">
        <v>42</v>
      </c>
      <c r="X690" s="62">
        <v>0</v>
      </c>
      <c r="Y690" s="62">
        <v>0</v>
      </c>
      <c r="Z690" s="62">
        <v>0</v>
      </c>
      <c r="AA690" s="62">
        <v>0</v>
      </c>
      <c r="AB690" s="62">
        <v>0</v>
      </c>
      <c r="AC690" s="62">
        <v>0</v>
      </c>
      <c r="AD690" s="62">
        <v>0</v>
      </c>
      <c r="AE690" s="62">
        <v>0</v>
      </c>
      <c r="AF690" s="62">
        <v>0</v>
      </c>
      <c r="AG690" s="62">
        <v>0</v>
      </c>
      <c r="AH690" s="62" t="s">
        <v>290</v>
      </c>
      <c r="AI690" s="62">
        <v>0</v>
      </c>
      <c r="AJ690" s="62">
        <v>20</v>
      </c>
      <c r="AK690" s="62" t="s">
        <v>290</v>
      </c>
      <c r="AL690" s="62">
        <v>14</v>
      </c>
      <c r="AM690" s="62">
        <v>252</v>
      </c>
      <c r="AN690" s="62">
        <v>23</v>
      </c>
      <c r="AO690" s="62">
        <v>173</v>
      </c>
      <c r="AP690" s="62">
        <v>143</v>
      </c>
      <c r="AQ690" s="62">
        <v>316</v>
      </c>
      <c r="AR690" t="b">
        <f>IFERROR(MATCH('2019'!A690, '2020'!A:A, 0) &gt;0, FALSE)</f>
        <v>1</v>
      </c>
    </row>
    <row r="691" spans="1:44">
      <c r="A691" s="60" t="s">
        <v>3515</v>
      </c>
      <c r="B691" s="60" t="s">
        <v>3516</v>
      </c>
      <c r="C691" s="60" t="s">
        <v>16243</v>
      </c>
      <c r="D691" s="60" t="s">
        <v>3517</v>
      </c>
      <c r="E691" s="60" t="s">
        <v>3518</v>
      </c>
      <c r="F691" s="60" t="s">
        <v>288</v>
      </c>
      <c r="G691" s="60" t="s">
        <v>3519</v>
      </c>
      <c r="H691" s="60" t="s">
        <v>15141</v>
      </c>
      <c r="I691" s="60" t="s">
        <v>182</v>
      </c>
      <c r="J691" s="61">
        <v>1</v>
      </c>
      <c r="K691" s="61">
        <v>19.5</v>
      </c>
      <c r="L691" s="61">
        <v>6</v>
      </c>
      <c r="M691" s="61">
        <v>26.5</v>
      </c>
      <c r="N691" s="62">
        <v>46</v>
      </c>
      <c r="O691" s="62">
        <v>40</v>
      </c>
      <c r="P691" s="62">
        <v>37</v>
      </c>
      <c r="Q691" s="62">
        <v>43</v>
      </c>
      <c r="R691" s="62">
        <v>31</v>
      </c>
      <c r="S691" s="62">
        <v>25</v>
      </c>
      <c r="T691" s="62">
        <v>39</v>
      </c>
      <c r="U691" s="62">
        <v>46</v>
      </c>
      <c r="V691" s="62">
        <v>43</v>
      </c>
      <c r="W691" s="62">
        <v>32</v>
      </c>
      <c r="X691" s="62">
        <v>0</v>
      </c>
      <c r="Y691" s="62">
        <v>0</v>
      </c>
      <c r="Z691" s="62">
        <v>0</v>
      </c>
      <c r="AA691" s="62">
        <v>0</v>
      </c>
      <c r="AB691" s="62">
        <v>0</v>
      </c>
      <c r="AC691" s="62">
        <v>0</v>
      </c>
      <c r="AD691" s="62">
        <v>0</v>
      </c>
      <c r="AE691" s="62">
        <v>0</v>
      </c>
      <c r="AF691" s="62">
        <v>0</v>
      </c>
      <c r="AG691" s="62">
        <v>0</v>
      </c>
      <c r="AH691" s="62">
        <v>31</v>
      </c>
      <c r="AI691" s="62">
        <v>0</v>
      </c>
      <c r="AJ691" s="62">
        <v>30</v>
      </c>
      <c r="AK691" s="62" t="s">
        <v>290</v>
      </c>
      <c r="AL691" s="62" t="s">
        <v>290</v>
      </c>
      <c r="AM691" s="62">
        <v>293</v>
      </c>
      <c r="AN691" s="62">
        <v>21</v>
      </c>
      <c r="AO691" s="62">
        <v>178</v>
      </c>
      <c r="AP691" s="62">
        <v>204</v>
      </c>
      <c r="AQ691" s="62">
        <v>382</v>
      </c>
      <c r="AR691" t="b">
        <f>IFERROR(MATCH('2019'!A691, '2020'!A:A, 0) &gt;0, FALSE)</f>
        <v>1</v>
      </c>
    </row>
    <row r="692" spans="1:44">
      <c r="A692" s="60" t="s">
        <v>3520</v>
      </c>
      <c r="B692" s="60" t="s">
        <v>786</v>
      </c>
      <c r="C692" s="60" t="s">
        <v>12750</v>
      </c>
      <c r="D692" s="60" t="s">
        <v>3522</v>
      </c>
      <c r="E692" s="60" t="s">
        <v>3460</v>
      </c>
      <c r="F692" s="60" t="s">
        <v>288</v>
      </c>
      <c r="G692" s="60" t="s">
        <v>3461</v>
      </c>
      <c r="H692" s="60" t="s">
        <v>15142</v>
      </c>
      <c r="I692" s="60" t="s">
        <v>182</v>
      </c>
      <c r="J692" s="61">
        <v>2</v>
      </c>
      <c r="K692" s="61">
        <v>31</v>
      </c>
      <c r="L692" s="61">
        <v>11</v>
      </c>
      <c r="M692" s="61">
        <v>44</v>
      </c>
      <c r="N692" s="62">
        <v>50</v>
      </c>
      <c r="O692" s="62">
        <v>39</v>
      </c>
      <c r="P692" s="62">
        <v>51</v>
      </c>
      <c r="Q692" s="62">
        <v>34</v>
      </c>
      <c r="R692" s="62">
        <v>42</v>
      </c>
      <c r="S692" s="62">
        <v>45</v>
      </c>
      <c r="T692" s="62">
        <v>46</v>
      </c>
      <c r="U692" s="62">
        <v>36</v>
      </c>
      <c r="V692" s="62">
        <v>48</v>
      </c>
      <c r="W692" s="62">
        <v>50</v>
      </c>
      <c r="X692" s="62">
        <v>0</v>
      </c>
      <c r="Y692" s="62">
        <v>0</v>
      </c>
      <c r="Z692" s="62">
        <v>0</v>
      </c>
      <c r="AA692" s="62">
        <v>0</v>
      </c>
      <c r="AB692" s="62">
        <v>0</v>
      </c>
      <c r="AC692" s="62">
        <v>0</v>
      </c>
      <c r="AD692" s="62">
        <v>0</v>
      </c>
      <c r="AE692" s="62">
        <v>0</v>
      </c>
      <c r="AF692" s="62" t="s">
        <v>290</v>
      </c>
      <c r="AG692" s="62">
        <v>0</v>
      </c>
      <c r="AH692" s="62">
        <v>40</v>
      </c>
      <c r="AI692" s="62">
        <v>0</v>
      </c>
      <c r="AJ692" s="62">
        <v>16</v>
      </c>
      <c r="AK692" s="62" t="s">
        <v>290</v>
      </c>
      <c r="AL692" s="62">
        <v>0</v>
      </c>
      <c r="AM692" s="62">
        <v>363</v>
      </c>
      <c r="AN692" s="62">
        <v>21</v>
      </c>
      <c r="AO692" s="62">
        <v>218</v>
      </c>
      <c r="AP692" s="62">
        <v>231</v>
      </c>
      <c r="AQ692" s="62">
        <v>449</v>
      </c>
      <c r="AR692" t="b">
        <f>IFERROR(MATCH('2019'!A692, '2020'!A:A, 0) &gt;0, FALSE)</f>
        <v>1</v>
      </c>
    </row>
    <row r="693" spans="1:44">
      <c r="A693" s="60" t="s">
        <v>12752</v>
      </c>
      <c r="B693" s="60" t="s">
        <v>4435</v>
      </c>
      <c r="C693" s="60" t="s">
        <v>15812</v>
      </c>
      <c r="D693" s="60" t="s">
        <v>10393</v>
      </c>
      <c r="E693" s="60" t="s">
        <v>10394</v>
      </c>
      <c r="F693" s="60" t="s">
        <v>288</v>
      </c>
      <c r="G693" s="60" t="s">
        <v>3598</v>
      </c>
      <c r="H693" s="60" t="s">
        <v>15144</v>
      </c>
      <c r="I693" s="60" t="s">
        <v>182</v>
      </c>
      <c r="J693" s="61">
        <v>2</v>
      </c>
      <c r="K693" s="61">
        <v>9</v>
      </c>
      <c r="L693" s="61">
        <v>10</v>
      </c>
      <c r="M693" s="61">
        <v>21</v>
      </c>
      <c r="N693" s="62">
        <v>33</v>
      </c>
      <c r="O693" s="62">
        <v>10</v>
      </c>
      <c r="P693" s="62">
        <v>14</v>
      </c>
      <c r="Q693" s="62">
        <v>13</v>
      </c>
      <c r="R693" s="62" t="s">
        <v>290</v>
      </c>
      <c r="S693" s="62" t="s">
        <v>290</v>
      </c>
      <c r="T693" s="62">
        <v>10</v>
      </c>
      <c r="U693" s="62">
        <v>10</v>
      </c>
      <c r="V693" s="62" t="s">
        <v>290</v>
      </c>
      <c r="W693" s="62" t="s">
        <v>290</v>
      </c>
      <c r="X693" s="62">
        <v>0</v>
      </c>
      <c r="Y693" s="62">
        <v>0</v>
      </c>
      <c r="Z693" s="62">
        <v>0</v>
      </c>
      <c r="AA693" s="62">
        <v>0</v>
      </c>
      <c r="AB693" s="62">
        <v>0</v>
      </c>
      <c r="AC693" s="62">
        <v>0</v>
      </c>
      <c r="AD693" s="62">
        <v>0</v>
      </c>
      <c r="AE693" s="62">
        <v>0</v>
      </c>
      <c r="AF693" s="62">
        <v>17</v>
      </c>
      <c r="AG693" s="62">
        <v>0</v>
      </c>
      <c r="AH693" s="62">
        <v>46</v>
      </c>
      <c r="AI693" s="62" t="s">
        <v>290</v>
      </c>
      <c r="AJ693" s="62">
        <v>0</v>
      </c>
      <c r="AK693" s="62" t="s">
        <v>290</v>
      </c>
      <c r="AL693" s="62" t="s">
        <v>290</v>
      </c>
      <c r="AM693" s="62">
        <v>73</v>
      </c>
      <c r="AN693" s="62" t="s">
        <v>290</v>
      </c>
      <c r="AO693" s="62">
        <v>63</v>
      </c>
      <c r="AP693" s="62">
        <v>67</v>
      </c>
      <c r="AQ693" s="62">
        <v>130</v>
      </c>
      <c r="AR693" t="b">
        <f>IFERROR(MATCH('2019'!A693, '2020'!A:A, 0) &gt;0, FALSE)</f>
        <v>1</v>
      </c>
    </row>
    <row r="694" spans="1:44">
      <c r="A694" s="60" t="s">
        <v>3523</v>
      </c>
      <c r="B694" s="60" t="s">
        <v>3524</v>
      </c>
      <c r="C694" s="60" t="s">
        <v>8896</v>
      </c>
      <c r="D694" s="60" t="s">
        <v>3527</v>
      </c>
      <c r="E694" s="60" t="s">
        <v>3495</v>
      </c>
      <c r="F694" s="60" t="s">
        <v>288</v>
      </c>
      <c r="G694" s="60" t="s">
        <v>3496</v>
      </c>
      <c r="H694" s="60" t="s">
        <v>15145</v>
      </c>
      <c r="I694" s="60" t="s">
        <v>182</v>
      </c>
      <c r="J694" s="61">
        <v>1</v>
      </c>
      <c r="K694" s="61">
        <v>16</v>
      </c>
      <c r="L694" s="61">
        <v>9</v>
      </c>
      <c r="M694" s="61">
        <v>26</v>
      </c>
      <c r="N694" s="62">
        <v>18</v>
      </c>
      <c r="O694" s="62">
        <v>14</v>
      </c>
      <c r="P694" s="62">
        <v>13</v>
      </c>
      <c r="Q694" s="62">
        <v>19</v>
      </c>
      <c r="R694" s="62">
        <v>14</v>
      </c>
      <c r="S694" s="62">
        <v>21</v>
      </c>
      <c r="T694" s="62">
        <v>19</v>
      </c>
      <c r="U694" s="62">
        <v>34</v>
      </c>
      <c r="V694" s="62">
        <v>17</v>
      </c>
      <c r="W694" s="62">
        <v>22</v>
      </c>
      <c r="X694" s="62">
        <v>0</v>
      </c>
      <c r="Y694" s="62">
        <v>0</v>
      </c>
      <c r="Z694" s="62">
        <v>0</v>
      </c>
      <c r="AA694" s="62">
        <v>0</v>
      </c>
      <c r="AB694" s="62">
        <v>0</v>
      </c>
      <c r="AC694" s="62">
        <v>0</v>
      </c>
      <c r="AD694" s="62">
        <v>0</v>
      </c>
      <c r="AE694" s="62">
        <v>0</v>
      </c>
      <c r="AF694" s="62">
        <v>0</v>
      </c>
      <c r="AG694" s="62">
        <v>0</v>
      </c>
      <c r="AH694" s="62">
        <v>173</v>
      </c>
      <c r="AI694" s="62">
        <v>0</v>
      </c>
      <c r="AJ694" s="62" t="s">
        <v>290</v>
      </c>
      <c r="AK694" s="62" t="s">
        <v>290</v>
      </c>
      <c r="AL694" s="62">
        <v>0</v>
      </c>
      <c r="AM694" s="62" t="s">
        <v>290</v>
      </c>
      <c r="AN694" s="62" t="s">
        <v>290</v>
      </c>
      <c r="AO694" s="62">
        <v>95</v>
      </c>
      <c r="AP694" s="62">
        <v>96</v>
      </c>
      <c r="AQ694" s="62">
        <v>191</v>
      </c>
      <c r="AR694" t="b">
        <f>IFERROR(MATCH('2019'!A694, '2020'!A:A, 0) &gt;0, FALSE)</f>
        <v>1</v>
      </c>
    </row>
    <row r="695" spans="1:44">
      <c r="A695" s="60" t="s">
        <v>3528</v>
      </c>
      <c r="B695" s="60" t="s">
        <v>3529</v>
      </c>
      <c r="C695" s="60" t="s">
        <v>15146</v>
      </c>
      <c r="D695" s="60" t="s">
        <v>3531</v>
      </c>
      <c r="E695" s="60" t="s">
        <v>3467</v>
      </c>
      <c r="F695" s="60" t="s">
        <v>288</v>
      </c>
      <c r="G695" s="60" t="s">
        <v>3468</v>
      </c>
      <c r="H695" s="60" t="s">
        <v>15147</v>
      </c>
      <c r="I695" s="60" t="s">
        <v>182</v>
      </c>
      <c r="J695" s="61">
        <v>5</v>
      </c>
      <c r="K695" s="61">
        <v>38.6</v>
      </c>
      <c r="L695" s="61">
        <v>16.600000000000001</v>
      </c>
      <c r="M695" s="61">
        <v>60.2</v>
      </c>
      <c r="N695" s="62">
        <v>66</v>
      </c>
      <c r="O695" s="62">
        <v>30</v>
      </c>
      <c r="P695" s="62">
        <v>24</v>
      </c>
      <c r="Q695" s="62">
        <v>37</v>
      </c>
      <c r="R695" s="62">
        <v>44</v>
      </c>
      <c r="S695" s="62">
        <v>27</v>
      </c>
      <c r="T695" s="62">
        <v>33</v>
      </c>
      <c r="U695" s="62">
        <v>38</v>
      </c>
      <c r="V695" s="62">
        <v>25</v>
      </c>
      <c r="W695" s="62">
        <v>46</v>
      </c>
      <c r="X695" s="62">
        <v>0</v>
      </c>
      <c r="Y695" s="62">
        <v>0</v>
      </c>
      <c r="Z695" s="62">
        <v>0</v>
      </c>
      <c r="AA695" s="62">
        <v>0</v>
      </c>
      <c r="AB695" s="62">
        <v>0</v>
      </c>
      <c r="AC695" s="62">
        <v>0</v>
      </c>
      <c r="AD695" s="62">
        <v>0</v>
      </c>
      <c r="AE695" s="62" t="s">
        <v>290</v>
      </c>
      <c r="AF695" s="62">
        <v>49</v>
      </c>
      <c r="AG695" s="62">
        <v>0</v>
      </c>
      <c r="AH695" s="62">
        <v>21</v>
      </c>
      <c r="AI695" s="62">
        <v>0</v>
      </c>
      <c r="AJ695" s="62">
        <v>13</v>
      </c>
      <c r="AK695" s="62" t="s">
        <v>290</v>
      </c>
      <c r="AL695" s="62" t="s">
        <v>290</v>
      </c>
      <c r="AM695" s="62">
        <v>357</v>
      </c>
      <c r="AN695" s="62">
        <v>20</v>
      </c>
      <c r="AO695" s="62">
        <v>220</v>
      </c>
      <c r="AP695" s="62">
        <v>200</v>
      </c>
      <c r="AQ695" s="62">
        <v>420</v>
      </c>
      <c r="AR695" t="b">
        <f>IFERROR(MATCH('2019'!A695, '2020'!A:A, 0) &gt;0, FALSE)</f>
        <v>1</v>
      </c>
    </row>
    <row r="696" spans="1:44">
      <c r="A696" s="60" t="s">
        <v>12757</v>
      </c>
      <c r="B696" s="60" t="s">
        <v>10403</v>
      </c>
      <c r="C696" s="60" t="s">
        <v>15148</v>
      </c>
      <c r="D696" s="60" t="s">
        <v>10406</v>
      </c>
      <c r="E696" s="60" t="s">
        <v>3620</v>
      </c>
      <c r="F696" s="60" t="s">
        <v>288</v>
      </c>
      <c r="G696" s="60" t="s">
        <v>3621</v>
      </c>
      <c r="H696" s="60" t="s">
        <v>15149</v>
      </c>
      <c r="I696" s="60" t="s">
        <v>182</v>
      </c>
      <c r="J696" s="61">
        <v>2</v>
      </c>
      <c r="K696" s="61">
        <v>7</v>
      </c>
      <c r="L696" s="61">
        <v>3.5</v>
      </c>
      <c r="M696" s="61">
        <v>12.5</v>
      </c>
      <c r="N696" s="62">
        <v>26</v>
      </c>
      <c r="O696" s="62">
        <v>19</v>
      </c>
      <c r="P696" s="62">
        <v>12</v>
      </c>
      <c r="Q696" s="62">
        <v>13</v>
      </c>
      <c r="R696" s="62">
        <v>12</v>
      </c>
      <c r="S696" s="62">
        <v>16</v>
      </c>
      <c r="T696" s="62">
        <v>13</v>
      </c>
      <c r="U696" s="62">
        <v>0</v>
      </c>
      <c r="V696" s="62">
        <v>0</v>
      </c>
      <c r="W696" s="62">
        <v>0</v>
      </c>
      <c r="X696" s="62">
        <v>0</v>
      </c>
      <c r="Y696" s="62">
        <v>0</v>
      </c>
      <c r="Z696" s="62">
        <v>0</v>
      </c>
      <c r="AA696" s="62">
        <v>0</v>
      </c>
      <c r="AB696" s="62">
        <v>0</v>
      </c>
      <c r="AC696" s="62">
        <v>0</v>
      </c>
      <c r="AD696" s="62">
        <v>0</v>
      </c>
      <c r="AE696" s="62">
        <v>0</v>
      </c>
      <c r="AF696" s="62">
        <v>0</v>
      </c>
      <c r="AG696" s="62">
        <v>0</v>
      </c>
      <c r="AH696" s="62">
        <v>10</v>
      </c>
      <c r="AI696" s="62">
        <v>0</v>
      </c>
      <c r="AJ696" s="62" t="s">
        <v>290</v>
      </c>
      <c r="AK696" s="62" t="s">
        <v>290</v>
      </c>
      <c r="AL696" s="62">
        <v>0</v>
      </c>
      <c r="AM696" s="62">
        <v>74</v>
      </c>
      <c r="AN696" s="62">
        <v>22</v>
      </c>
      <c r="AO696" s="62">
        <v>58</v>
      </c>
      <c r="AP696" s="62">
        <v>53</v>
      </c>
      <c r="AQ696" s="62">
        <v>111</v>
      </c>
      <c r="AR696" t="b">
        <f>IFERROR(MATCH('2019'!A696, '2020'!A:A, 0) &gt;0, FALSE)</f>
        <v>0</v>
      </c>
    </row>
    <row r="697" spans="1:44">
      <c r="A697" s="60" t="s">
        <v>3532</v>
      </c>
      <c r="B697" s="60" t="s">
        <v>2699</v>
      </c>
      <c r="C697" s="60" t="s">
        <v>16244</v>
      </c>
      <c r="D697" s="60" t="s">
        <v>3534</v>
      </c>
      <c r="E697" s="60" t="s">
        <v>716</v>
      </c>
      <c r="F697" s="60" t="s">
        <v>288</v>
      </c>
      <c r="G697" s="60" t="s">
        <v>717</v>
      </c>
      <c r="H697" s="60" t="s">
        <v>16245</v>
      </c>
      <c r="I697" s="60" t="s">
        <v>182</v>
      </c>
      <c r="J697" s="61">
        <v>3</v>
      </c>
      <c r="K697" s="61">
        <v>29</v>
      </c>
      <c r="L697" s="61">
        <v>11</v>
      </c>
      <c r="M697" s="61">
        <v>43</v>
      </c>
      <c r="N697" s="62">
        <v>75</v>
      </c>
      <c r="O697" s="62">
        <v>35</v>
      </c>
      <c r="P697" s="62">
        <v>34</v>
      </c>
      <c r="Q697" s="62">
        <v>38</v>
      </c>
      <c r="R697" s="62">
        <v>35</v>
      </c>
      <c r="S697" s="62">
        <v>45</v>
      </c>
      <c r="T697" s="62">
        <v>34</v>
      </c>
      <c r="U697" s="62">
        <v>36</v>
      </c>
      <c r="V697" s="62">
        <v>31</v>
      </c>
      <c r="W697" s="62">
        <v>32</v>
      </c>
      <c r="X697" s="62">
        <v>0</v>
      </c>
      <c r="Y697" s="62">
        <v>0</v>
      </c>
      <c r="Z697" s="62">
        <v>0</v>
      </c>
      <c r="AA697" s="62">
        <v>0</v>
      </c>
      <c r="AB697" s="62">
        <v>0</v>
      </c>
      <c r="AC697" s="62">
        <v>0</v>
      </c>
      <c r="AD697" s="62">
        <v>0</v>
      </c>
      <c r="AE697" s="62">
        <v>0</v>
      </c>
      <c r="AF697" s="62">
        <v>18</v>
      </c>
      <c r="AG697" s="62">
        <v>0</v>
      </c>
      <c r="AH697" s="62">
        <v>30</v>
      </c>
      <c r="AI697" s="62">
        <v>0</v>
      </c>
      <c r="AJ697" s="62">
        <v>78</v>
      </c>
      <c r="AK697" s="62" t="s">
        <v>290</v>
      </c>
      <c r="AL697" s="62" t="s">
        <v>290</v>
      </c>
      <c r="AM697" s="62">
        <v>252</v>
      </c>
      <c r="AN697" s="62">
        <v>46</v>
      </c>
      <c r="AO697" s="62">
        <v>223</v>
      </c>
      <c r="AP697" s="62">
        <v>190</v>
      </c>
      <c r="AQ697" s="62">
        <v>413</v>
      </c>
      <c r="AR697" t="b">
        <f>IFERROR(MATCH('2019'!A697, '2020'!A:A, 0) &gt;0, FALSE)</f>
        <v>1</v>
      </c>
    </row>
    <row r="698" spans="1:44">
      <c r="A698" s="60" t="s">
        <v>3535</v>
      </c>
      <c r="B698" s="60" t="s">
        <v>3536</v>
      </c>
      <c r="C698" s="60" t="s">
        <v>6944</v>
      </c>
      <c r="D698" s="60" t="s">
        <v>3538</v>
      </c>
      <c r="E698" s="60" t="s">
        <v>3539</v>
      </c>
      <c r="F698" s="60" t="s">
        <v>288</v>
      </c>
      <c r="G698" s="60" t="s">
        <v>3540</v>
      </c>
      <c r="H698" s="60" t="s">
        <v>15153</v>
      </c>
      <c r="I698" s="60" t="s">
        <v>182</v>
      </c>
      <c r="J698" s="61">
        <v>2.5</v>
      </c>
      <c r="K698" s="61">
        <v>32.5</v>
      </c>
      <c r="L698" s="61">
        <v>15</v>
      </c>
      <c r="M698" s="61">
        <v>50</v>
      </c>
      <c r="N698" s="62">
        <v>52</v>
      </c>
      <c r="O698" s="62">
        <v>34</v>
      </c>
      <c r="P698" s="62">
        <v>38</v>
      </c>
      <c r="Q698" s="62">
        <v>36</v>
      </c>
      <c r="R698" s="62">
        <v>58</v>
      </c>
      <c r="S698" s="62">
        <v>48</v>
      </c>
      <c r="T698" s="62">
        <v>35</v>
      </c>
      <c r="U698" s="62">
        <v>51</v>
      </c>
      <c r="V698" s="62">
        <v>48</v>
      </c>
      <c r="W698" s="62">
        <v>54</v>
      </c>
      <c r="X698" s="62">
        <v>0</v>
      </c>
      <c r="Y698" s="62">
        <v>0</v>
      </c>
      <c r="Z698" s="62">
        <v>0</v>
      </c>
      <c r="AA698" s="62">
        <v>0</v>
      </c>
      <c r="AB698" s="62">
        <v>0</v>
      </c>
      <c r="AC698" s="62">
        <v>0</v>
      </c>
      <c r="AD698" s="62">
        <v>0</v>
      </c>
      <c r="AE698" s="62">
        <v>0</v>
      </c>
      <c r="AF698" s="62">
        <v>0</v>
      </c>
      <c r="AG698" s="62">
        <v>0</v>
      </c>
      <c r="AH698" s="62">
        <v>118</v>
      </c>
      <c r="AI698" s="62">
        <v>0</v>
      </c>
      <c r="AJ698" s="62">
        <v>26</v>
      </c>
      <c r="AK698" s="62">
        <v>13</v>
      </c>
      <c r="AL698" s="62" t="s">
        <v>290</v>
      </c>
      <c r="AM698" s="62">
        <v>232</v>
      </c>
      <c r="AN698" s="62">
        <v>61</v>
      </c>
      <c r="AO698" s="62">
        <v>234</v>
      </c>
      <c r="AP698" s="62">
        <v>220</v>
      </c>
      <c r="AQ698" s="62">
        <v>454</v>
      </c>
      <c r="AR698" t="b">
        <f>IFERROR(MATCH('2019'!A698, '2020'!A:A, 0) &gt;0, FALSE)</f>
        <v>1</v>
      </c>
    </row>
    <row r="699" spans="1:44">
      <c r="A699" s="60" t="s">
        <v>12769</v>
      </c>
      <c r="B699" s="60" t="s">
        <v>10426</v>
      </c>
      <c r="C699" s="60" t="s">
        <v>15148</v>
      </c>
      <c r="D699" s="60" t="s">
        <v>3645</v>
      </c>
      <c r="E699" s="60" t="s">
        <v>3646</v>
      </c>
      <c r="F699" s="60" t="s">
        <v>288</v>
      </c>
      <c r="G699" s="60" t="s">
        <v>3647</v>
      </c>
      <c r="H699" s="60" t="s">
        <v>15154</v>
      </c>
      <c r="I699" s="60" t="s">
        <v>182</v>
      </c>
      <c r="J699" s="61">
        <v>2</v>
      </c>
      <c r="K699" s="61">
        <v>7</v>
      </c>
      <c r="L699" s="61">
        <v>4</v>
      </c>
      <c r="M699" s="61">
        <v>13</v>
      </c>
      <c r="N699" s="62">
        <v>23</v>
      </c>
      <c r="O699" s="62">
        <v>22</v>
      </c>
      <c r="P699" s="62">
        <v>13</v>
      </c>
      <c r="Q699" s="62">
        <v>14</v>
      </c>
      <c r="R699" s="62">
        <v>13</v>
      </c>
      <c r="S699" s="62" t="s">
        <v>290</v>
      </c>
      <c r="T699" s="62">
        <v>16</v>
      </c>
      <c r="U699" s="62">
        <v>0</v>
      </c>
      <c r="V699" s="62">
        <v>0</v>
      </c>
      <c r="W699" s="62">
        <v>0</v>
      </c>
      <c r="X699" s="62">
        <v>0</v>
      </c>
      <c r="Y699" s="62">
        <v>0</v>
      </c>
      <c r="Z699" s="62">
        <v>0</v>
      </c>
      <c r="AA699" s="62">
        <v>0</v>
      </c>
      <c r="AB699" s="62">
        <v>0</v>
      </c>
      <c r="AC699" s="62">
        <v>0</v>
      </c>
      <c r="AD699" s="62">
        <v>0</v>
      </c>
      <c r="AE699" s="62">
        <v>0</v>
      </c>
      <c r="AF699" s="62" t="s">
        <v>290</v>
      </c>
      <c r="AG699" s="62">
        <v>0</v>
      </c>
      <c r="AH699" s="62">
        <v>20</v>
      </c>
      <c r="AI699" s="62">
        <v>0</v>
      </c>
      <c r="AJ699" s="62" t="s">
        <v>290</v>
      </c>
      <c r="AK699" s="62" t="s">
        <v>290</v>
      </c>
      <c r="AL699" s="62">
        <v>0</v>
      </c>
      <c r="AM699" s="62">
        <v>81</v>
      </c>
      <c r="AN699" s="62" t="s">
        <v>290</v>
      </c>
      <c r="AO699" s="62">
        <v>56</v>
      </c>
      <c r="AP699" s="62">
        <v>56</v>
      </c>
      <c r="AQ699" s="62">
        <v>112</v>
      </c>
      <c r="AR699" t="b">
        <f>IFERROR(MATCH('2019'!A699, '2020'!A:A, 0) &gt;0, FALSE)</f>
        <v>0</v>
      </c>
    </row>
    <row r="700" spans="1:44">
      <c r="A700" s="60" t="s">
        <v>15814</v>
      </c>
      <c r="B700" s="60" t="s">
        <v>15815</v>
      </c>
      <c r="C700" s="60" t="s">
        <v>16246</v>
      </c>
      <c r="D700" s="60" t="s">
        <v>15817</v>
      </c>
      <c r="E700" s="60" t="s">
        <v>3495</v>
      </c>
      <c r="F700" s="60" t="s">
        <v>288</v>
      </c>
      <c r="G700" s="60" t="s">
        <v>3496</v>
      </c>
      <c r="H700" s="60" t="s">
        <v>16247</v>
      </c>
      <c r="I700" s="60" t="s">
        <v>182</v>
      </c>
      <c r="J700" s="61">
        <v>1</v>
      </c>
      <c r="K700" s="61">
        <v>5</v>
      </c>
      <c r="L700" s="61">
        <v>0.5</v>
      </c>
      <c r="M700" s="61">
        <v>6.5</v>
      </c>
      <c r="N700" s="62">
        <v>18</v>
      </c>
      <c r="O700" s="62" t="s">
        <v>290</v>
      </c>
      <c r="P700" s="62" t="s">
        <v>290</v>
      </c>
      <c r="Q700" s="62">
        <v>12</v>
      </c>
      <c r="R700" s="62" t="s">
        <v>290</v>
      </c>
      <c r="S700" s="62" t="s">
        <v>290</v>
      </c>
      <c r="T700" s="62" t="s">
        <v>290</v>
      </c>
      <c r="U700" s="62" t="s">
        <v>290</v>
      </c>
      <c r="V700" s="62" t="s">
        <v>290</v>
      </c>
      <c r="W700" s="62" t="s">
        <v>290</v>
      </c>
      <c r="X700" s="62">
        <v>0</v>
      </c>
      <c r="Y700" s="62">
        <v>0</v>
      </c>
      <c r="Z700" s="62">
        <v>0</v>
      </c>
      <c r="AA700" s="62">
        <v>0</v>
      </c>
      <c r="AB700" s="62">
        <v>0</v>
      </c>
      <c r="AC700" s="62">
        <v>0</v>
      </c>
      <c r="AD700" s="62">
        <v>0</v>
      </c>
      <c r="AE700" s="62">
        <v>0</v>
      </c>
      <c r="AF700" s="62">
        <v>0</v>
      </c>
      <c r="AG700" s="62">
        <v>0</v>
      </c>
      <c r="AH700" s="62">
        <v>28</v>
      </c>
      <c r="AI700" s="62">
        <v>0</v>
      </c>
      <c r="AJ700" s="62" t="s">
        <v>290</v>
      </c>
      <c r="AK700" s="62" t="s">
        <v>290</v>
      </c>
      <c r="AL700" s="62">
        <v>0</v>
      </c>
      <c r="AM700" s="62">
        <v>18</v>
      </c>
      <c r="AN700" s="62">
        <v>13</v>
      </c>
      <c r="AO700" s="62">
        <v>32</v>
      </c>
      <c r="AP700" s="62">
        <v>38</v>
      </c>
      <c r="AQ700" s="62">
        <v>70</v>
      </c>
      <c r="AR700" t="b">
        <f>IFERROR(MATCH('2019'!A700, '2020'!A:A, 0) &gt;0, FALSE)</f>
        <v>1</v>
      </c>
    </row>
    <row r="701" spans="1:44">
      <c r="A701" s="60" t="s">
        <v>3548</v>
      </c>
      <c r="B701" s="60" t="s">
        <v>3549</v>
      </c>
      <c r="C701" s="60" t="s">
        <v>13823</v>
      </c>
      <c r="D701" s="60" t="s">
        <v>3552</v>
      </c>
      <c r="E701" s="60" t="s">
        <v>3553</v>
      </c>
      <c r="F701" s="60" t="s">
        <v>288</v>
      </c>
      <c r="G701" s="60" t="s">
        <v>3483</v>
      </c>
      <c r="H701" s="60" t="s">
        <v>15155</v>
      </c>
      <c r="I701" s="60" t="s">
        <v>182</v>
      </c>
      <c r="J701" s="61">
        <v>1.5</v>
      </c>
      <c r="K701" s="61">
        <v>6.2</v>
      </c>
      <c r="L701" s="61">
        <v>0.3</v>
      </c>
      <c r="M701" s="61">
        <v>8</v>
      </c>
      <c r="N701" s="62">
        <v>19</v>
      </c>
      <c r="O701" s="62" t="s">
        <v>290</v>
      </c>
      <c r="P701" s="62" t="s">
        <v>290</v>
      </c>
      <c r="Q701" s="62" t="s">
        <v>290</v>
      </c>
      <c r="R701" s="62" t="s">
        <v>290</v>
      </c>
      <c r="S701" s="62" t="s">
        <v>290</v>
      </c>
      <c r="T701" s="62" t="s">
        <v>290</v>
      </c>
      <c r="U701" s="62" t="s">
        <v>290</v>
      </c>
      <c r="V701" s="62" t="s">
        <v>290</v>
      </c>
      <c r="W701" s="62" t="s">
        <v>290</v>
      </c>
      <c r="X701" s="62">
        <v>0</v>
      </c>
      <c r="Y701" s="62">
        <v>0</v>
      </c>
      <c r="Z701" s="62">
        <v>0</v>
      </c>
      <c r="AA701" s="62">
        <v>0</v>
      </c>
      <c r="AB701" s="62">
        <v>0</v>
      </c>
      <c r="AC701" s="62">
        <v>0</v>
      </c>
      <c r="AD701" s="62">
        <v>0</v>
      </c>
      <c r="AE701" s="62">
        <v>0</v>
      </c>
      <c r="AF701" s="62">
        <v>0</v>
      </c>
      <c r="AG701" s="62">
        <v>0</v>
      </c>
      <c r="AH701" s="62">
        <v>0</v>
      </c>
      <c r="AI701" s="62">
        <v>0</v>
      </c>
      <c r="AJ701" s="62" t="s">
        <v>290</v>
      </c>
      <c r="AK701" s="62">
        <v>13</v>
      </c>
      <c r="AL701" s="62">
        <v>0</v>
      </c>
      <c r="AM701" s="62">
        <v>45</v>
      </c>
      <c r="AN701" s="62">
        <v>14</v>
      </c>
      <c r="AO701" s="62">
        <v>32</v>
      </c>
      <c r="AP701" s="62">
        <v>42</v>
      </c>
      <c r="AQ701" s="62">
        <v>74</v>
      </c>
      <c r="AR701" t="b">
        <f>IFERROR(MATCH('2019'!A701, '2020'!A:A, 0) &gt;0, FALSE)</f>
        <v>1</v>
      </c>
    </row>
    <row r="702" spans="1:44">
      <c r="A702" s="60" t="s">
        <v>3554</v>
      </c>
      <c r="B702" s="60" t="s">
        <v>3555</v>
      </c>
      <c r="C702" s="60" t="s">
        <v>16248</v>
      </c>
      <c r="D702" s="60" t="s">
        <v>3558</v>
      </c>
      <c r="E702" s="60" t="s">
        <v>3559</v>
      </c>
      <c r="F702" s="60" t="s">
        <v>288</v>
      </c>
      <c r="G702" s="60" t="s">
        <v>3560</v>
      </c>
      <c r="H702" s="60" t="s">
        <v>15156</v>
      </c>
      <c r="I702" s="60" t="s">
        <v>182</v>
      </c>
      <c r="J702" s="61">
        <v>1.5</v>
      </c>
      <c r="K702" s="61">
        <v>5</v>
      </c>
      <c r="L702" s="61">
        <v>3.5</v>
      </c>
      <c r="M702" s="61">
        <v>10</v>
      </c>
      <c r="N702" s="62">
        <v>23</v>
      </c>
      <c r="O702" s="62" t="s">
        <v>290</v>
      </c>
      <c r="P702" s="62" t="s">
        <v>290</v>
      </c>
      <c r="Q702" s="62" t="s">
        <v>290</v>
      </c>
      <c r="R702" s="62" t="s">
        <v>290</v>
      </c>
      <c r="S702" s="62" t="s">
        <v>290</v>
      </c>
      <c r="T702" s="62">
        <v>12</v>
      </c>
      <c r="U702" s="62">
        <v>17</v>
      </c>
      <c r="V702" s="62" t="s">
        <v>290</v>
      </c>
      <c r="W702" s="62" t="s">
        <v>290</v>
      </c>
      <c r="X702" s="62">
        <v>0</v>
      </c>
      <c r="Y702" s="62">
        <v>0</v>
      </c>
      <c r="Z702" s="62">
        <v>0</v>
      </c>
      <c r="AA702" s="62">
        <v>0</v>
      </c>
      <c r="AB702" s="62">
        <v>0</v>
      </c>
      <c r="AC702" s="62">
        <v>0</v>
      </c>
      <c r="AD702" s="62">
        <v>0</v>
      </c>
      <c r="AE702" s="62">
        <v>0</v>
      </c>
      <c r="AF702" s="62">
        <v>0</v>
      </c>
      <c r="AG702" s="62">
        <v>0</v>
      </c>
      <c r="AH702" s="62" t="s">
        <v>290</v>
      </c>
      <c r="AI702" s="62">
        <v>0</v>
      </c>
      <c r="AJ702" s="62" t="s">
        <v>290</v>
      </c>
      <c r="AK702" s="62">
        <v>0</v>
      </c>
      <c r="AL702" s="62" t="s">
        <v>290</v>
      </c>
      <c r="AM702" s="62">
        <v>94</v>
      </c>
      <c r="AN702" s="62">
        <v>0</v>
      </c>
      <c r="AO702" s="62">
        <v>47</v>
      </c>
      <c r="AP702" s="62">
        <v>51</v>
      </c>
      <c r="AQ702" s="62">
        <v>98</v>
      </c>
      <c r="AR702" t="b">
        <f>IFERROR(MATCH('2019'!A702, '2020'!A:A, 0) &gt;0, FALSE)</f>
        <v>1</v>
      </c>
    </row>
    <row r="703" spans="1:44">
      <c r="A703" s="60" t="s">
        <v>3561</v>
      </c>
      <c r="B703" s="60" t="s">
        <v>3562</v>
      </c>
      <c r="C703" s="60" t="s">
        <v>15819</v>
      </c>
      <c r="D703" s="60" t="s">
        <v>3564</v>
      </c>
      <c r="E703" s="60" t="s">
        <v>3467</v>
      </c>
      <c r="F703" s="60" t="s">
        <v>288</v>
      </c>
      <c r="G703" s="60" t="s">
        <v>3468</v>
      </c>
      <c r="H703" s="60" t="s">
        <v>16249</v>
      </c>
      <c r="I703" s="60" t="s">
        <v>182</v>
      </c>
      <c r="J703" s="61">
        <v>13.5</v>
      </c>
      <c r="K703" s="61">
        <v>49.3</v>
      </c>
      <c r="L703" s="61">
        <v>17.8</v>
      </c>
      <c r="M703" s="61">
        <v>80.599999999999994</v>
      </c>
      <c r="N703" s="62">
        <v>44</v>
      </c>
      <c r="O703" s="62">
        <v>34</v>
      </c>
      <c r="P703" s="62">
        <v>21</v>
      </c>
      <c r="Q703" s="62">
        <v>38</v>
      </c>
      <c r="R703" s="62">
        <v>32</v>
      </c>
      <c r="S703" s="62">
        <v>35</v>
      </c>
      <c r="T703" s="62">
        <v>40</v>
      </c>
      <c r="U703" s="62">
        <v>37</v>
      </c>
      <c r="V703" s="62">
        <v>44</v>
      </c>
      <c r="W703" s="62">
        <v>47</v>
      </c>
      <c r="X703" s="62">
        <v>0</v>
      </c>
      <c r="Y703" s="62">
        <v>0</v>
      </c>
      <c r="Z703" s="62">
        <v>0</v>
      </c>
      <c r="AA703" s="62">
        <v>0</v>
      </c>
      <c r="AB703" s="62">
        <v>0</v>
      </c>
      <c r="AC703" s="62">
        <v>0</v>
      </c>
      <c r="AD703" s="62">
        <v>0</v>
      </c>
      <c r="AE703" s="62">
        <v>0</v>
      </c>
      <c r="AF703" s="62">
        <v>0</v>
      </c>
      <c r="AG703" s="62">
        <v>0</v>
      </c>
      <c r="AH703" s="62" t="s">
        <v>290</v>
      </c>
      <c r="AI703" s="62">
        <v>0</v>
      </c>
      <c r="AJ703" s="62">
        <v>43</v>
      </c>
      <c r="AK703" s="62" t="s">
        <v>290</v>
      </c>
      <c r="AL703" s="62">
        <v>0</v>
      </c>
      <c r="AM703" s="62">
        <v>281</v>
      </c>
      <c r="AN703" s="62">
        <v>33</v>
      </c>
      <c r="AO703" s="62">
        <v>177</v>
      </c>
      <c r="AP703" s="62">
        <v>195</v>
      </c>
      <c r="AQ703" s="62">
        <v>372</v>
      </c>
      <c r="AR703" t="b">
        <f>IFERROR(MATCH('2019'!A703, '2020'!A:A, 0) &gt;0, FALSE)</f>
        <v>1</v>
      </c>
    </row>
    <row r="704" spans="1:44">
      <c r="A704" s="60" t="s">
        <v>3565</v>
      </c>
      <c r="B704" s="60" t="s">
        <v>3566</v>
      </c>
      <c r="C704" s="60" t="s">
        <v>6953</v>
      </c>
      <c r="D704" s="60" t="s">
        <v>3569</v>
      </c>
      <c r="E704" s="60" t="s">
        <v>3467</v>
      </c>
      <c r="F704" s="60" t="s">
        <v>288</v>
      </c>
      <c r="G704" s="60" t="s">
        <v>3468</v>
      </c>
      <c r="H704" s="60" t="s">
        <v>15157</v>
      </c>
      <c r="I704" s="60" t="s">
        <v>182</v>
      </c>
      <c r="J704" s="61">
        <v>3</v>
      </c>
      <c r="K704" s="61">
        <v>16</v>
      </c>
      <c r="L704" s="61">
        <v>1.5</v>
      </c>
      <c r="M704" s="61">
        <v>20.5</v>
      </c>
      <c r="N704" s="62">
        <v>27</v>
      </c>
      <c r="O704" s="62">
        <v>15</v>
      </c>
      <c r="P704" s="62">
        <v>11</v>
      </c>
      <c r="Q704" s="62">
        <v>10</v>
      </c>
      <c r="R704" s="62">
        <v>14</v>
      </c>
      <c r="S704" s="62" t="s">
        <v>290</v>
      </c>
      <c r="T704" s="62">
        <v>11</v>
      </c>
      <c r="U704" s="62">
        <v>15</v>
      </c>
      <c r="V704" s="62" t="s">
        <v>290</v>
      </c>
      <c r="W704" s="62">
        <v>10</v>
      </c>
      <c r="X704" s="62">
        <v>0</v>
      </c>
      <c r="Y704" s="62">
        <v>0</v>
      </c>
      <c r="Z704" s="62">
        <v>0</v>
      </c>
      <c r="AA704" s="62">
        <v>0</v>
      </c>
      <c r="AB704" s="62">
        <v>0</v>
      </c>
      <c r="AC704" s="62">
        <v>0</v>
      </c>
      <c r="AD704" s="62">
        <v>0</v>
      </c>
      <c r="AE704" s="62">
        <v>0</v>
      </c>
      <c r="AF704" s="62">
        <v>0</v>
      </c>
      <c r="AG704" s="62">
        <v>0</v>
      </c>
      <c r="AH704" s="62">
        <v>21</v>
      </c>
      <c r="AI704" s="62">
        <v>0</v>
      </c>
      <c r="AJ704" s="62">
        <v>19</v>
      </c>
      <c r="AK704" s="62">
        <v>11</v>
      </c>
      <c r="AL704" s="62">
        <v>0</v>
      </c>
      <c r="AM704" s="62">
        <v>74</v>
      </c>
      <c r="AN704" s="62">
        <v>0</v>
      </c>
      <c r="AO704" s="62">
        <v>66</v>
      </c>
      <c r="AP704" s="62">
        <v>59</v>
      </c>
      <c r="AQ704" s="62">
        <v>125</v>
      </c>
      <c r="AR704" t="b">
        <f>IFERROR(MATCH('2019'!A704, '2020'!A:A, 0) &gt;0, FALSE)</f>
        <v>1</v>
      </c>
    </row>
    <row r="705" spans="1:44">
      <c r="A705" s="60" t="s">
        <v>3570</v>
      </c>
      <c r="B705" s="60" t="s">
        <v>3571</v>
      </c>
      <c r="C705" s="60" t="s">
        <v>16250</v>
      </c>
      <c r="D705" s="60" t="s">
        <v>3572</v>
      </c>
      <c r="E705" s="60" t="s">
        <v>3518</v>
      </c>
      <c r="F705" s="60" t="s">
        <v>288</v>
      </c>
      <c r="G705" s="60" t="s">
        <v>3519</v>
      </c>
      <c r="H705" s="60" t="s">
        <v>15159</v>
      </c>
      <c r="I705" s="60" t="s">
        <v>182</v>
      </c>
      <c r="J705" s="61">
        <v>3</v>
      </c>
      <c r="K705" s="61">
        <v>16.5</v>
      </c>
      <c r="L705" s="61">
        <v>7.1</v>
      </c>
      <c r="M705" s="61">
        <v>26.6</v>
      </c>
      <c r="N705" s="62">
        <v>35</v>
      </c>
      <c r="O705" s="62">
        <v>13</v>
      </c>
      <c r="P705" s="62" t="s">
        <v>290</v>
      </c>
      <c r="Q705" s="62" t="s">
        <v>290</v>
      </c>
      <c r="R705" s="62" t="s">
        <v>290</v>
      </c>
      <c r="S705" s="62">
        <v>12</v>
      </c>
      <c r="T705" s="62">
        <v>13</v>
      </c>
      <c r="U705" s="62" t="s">
        <v>290</v>
      </c>
      <c r="V705" s="62" t="s">
        <v>290</v>
      </c>
      <c r="W705" s="62">
        <v>10</v>
      </c>
      <c r="X705" s="62" t="s">
        <v>290</v>
      </c>
      <c r="Y705" s="62">
        <v>10</v>
      </c>
      <c r="Z705" s="62">
        <v>11</v>
      </c>
      <c r="AA705" s="62">
        <v>16</v>
      </c>
      <c r="AB705" s="62">
        <v>0</v>
      </c>
      <c r="AC705" s="62">
        <v>0</v>
      </c>
      <c r="AD705" s="62">
        <v>0</v>
      </c>
      <c r="AE705" s="62">
        <v>0</v>
      </c>
      <c r="AF705" s="62">
        <v>12</v>
      </c>
      <c r="AG705" s="62" t="s">
        <v>290</v>
      </c>
      <c r="AH705" s="62">
        <v>13</v>
      </c>
      <c r="AI705" s="62">
        <v>0</v>
      </c>
      <c r="AJ705" s="62" t="s">
        <v>290</v>
      </c>
      <c r="AK705" s="62">
        <v>11</v>
      </c>
      <c r="AL705" s="62" t="s">
        <v>290</v>
      </c>
      <c r="AM705" s="62">
        <v>125</v>
      </c>
      <c r="AN705" s="62">
        <v>21</v>
      </c>
      <c r="AO705" s="62">
        <v>96</v>
      </c>
      <c r="AP705" s="62">
        <v>86</v>
      </c>
      <c r="AQ705" s="62">
        <v>182</v>
      </c>
      <c r="AR705" t="b">
        <f>IFERROR(MATCH('2019'!A705, '2020'!A:A, 0) &gt;0, FALSE)</f>
        <v>1</v>
      </c>
    </row>
    <row r="706" spans="1:44">
      <c r="A706" s="60" t="s">
        <v>3573</v>
      </c>
      <c r="B706" s="60" t="s">
        <v>1061</v>
      </c>
      <c r="C706" s="60" t="s">
        <v>15160</v>
      </c>
      <c r="D706" s="60" t="s">
        <v>3575</v>
      </c>
      <c r="E706" s="60" t="s">
        <v>3460</v>
      </c>
      <c r="F706" s="60" t="s">
        <v>288</v>
      </c>
      <c r="G706" s="60" t="s">
        <v>3461</v>
      </c>
      <c r="H706" s="60" t="s">
        <v>15162</v>
      </c>
      <c r="I706" s="60" t="s">
        <v>182</v>
      </c>
      <c r="J706" s="61">
        <v>2</v>
      </c>
      <c r="K706" s="61">
        <v>7</v>
      </c>
      <c r="L706" s="61">
        <v>0</v>
      </c>
      <c r="M706" s="61">
        <v>9</v>
      </c>
      <c r="N706" s="62">
        <v>25</v>
      </c>
      <c r="O706" s="62">
        <v>17</v>
      </c>
      <c r="P706" s="62" t="s">
        <v>290</v>
      </c>
      <c r="Q706" s="62" t="s">
        <v>290</v>
      </c>
      <c r="R706" s="62" t="s">
        <v>290</v>
      </c>
      <c r="S706" s="62" t="s">
        <v>290</v>
      </c>
      <c r="T706" s="62" t="s">
        <v>290</v>
      </c>
      <c r="U706" s="62" t="s">
        <v>290</v>
      </c>
      <c r="V706" s="62" t="s">
        <v>290</v>
      </c>
      <c r="W706" s="62">
        <v>10</v>
      </c>
      <c r="X706" s="62">
        <v>0</v>
      </c>
      <c r="Y706" s="62">
        <v>0</v>
      </c>
      <c r="Z706" s="62">
        <v>0</v>
      </c>
      <c r="AA706" s="62">
        <v>0</v>
      </c>
      <c r="AB706" s="62">
        <v>0</v>
      </c>
      <c r="AC706" s="62">
        <v>0</v>
      </c>
      <c r="AD706" s="62">
        <v>0</v>
      </c>
      <c r="AE706" s="62">
        <v>0</v>
      </c>
      <c r="AF706" s="62">
        <v>0</v>
      </c>
      <c r="AG706" s="62">
        <v>0</v>
      </c>
      <c r="AH706" s="62" t="s">
        <v>290</v>
      </c>
      <c r="AI706" s="62">
        <v>0</v>
      </c>
      <c r="AJ706" s="62">
        <v>10</v>
      </c>
      <c r="AK706" s="62" t="s">
        <v>290</v>
      </c>
      <c r="AL706" s="62">
        <v>0</v>
      </c>
      <c r="AM706" s="62">
        <v>70</v>
      </c>
      <c r="AN706" s="62" t="s">
        <v>290</v>
      </c>
      <c r="AO706" s="62">
        <v>54</v>
      </c>
      <c r="AP706" s="62">
        <v>41</v>
      </c>
      <c r="AQ706" s="62">
        <v>95</v>
      </c>
      <c r="AR706" t="b">
        <f>IFERROR(MATCH('2019'!A706, '2020'!A:A, 0) &gt;0, FALSE)</f>
        <v>1</v>
      </c>
    </row>
    <row r="707" spans="1:44">
      <c r="A707" s="60" t="s">
        <v>3576</v>
      </c>
      <c r="B707" s="60" t="s">
        <v>3577</v>
      </c>
      <c r="C707" s="60" t="s">
        <v>15163</v>
      </c>
      <c r="D707" s="60" t="s">
        <v>3579</v>
      </c>
      <c r="E707" s="60" t="s">
        <v>3495</v>
      </c>
      <c r="F707" s="60" t="s">
        <v>288</v>
      </c>
      <c r="G707" s="60" t="s">
        <v>3580</v>
      </c>
      <c r="H707" s="60" t="s">
        <v>15164</v>
      </c>
      <c r="I707" s="60" t="s">
        <v>182</v>
      </c>
      <c r="J707" s="61">
        <v>1.4</v>
      </c>
      <c r="K707" s="61">
        <v>14.7</v>
      </c>
      <c r="L707" s="61">
        <v>3.5</v>
      </c>
      <c r="M707" s="61">
        <v>19.600000000000001</v>
      </c>
      <c r="N707" s="62" t="s">
        <v>290</v>
      </c>
      <c r="O707" s="62" t="s">
        <v>290</v>
      </c>
      <c r="P707" s="62">
        <v>14</v>
      </c>
      <c r="Q707" s="62" t="s">
        <v>290</v>
      </c>
      <c r="R707" s="62">
        <v>10</v>
      </c>
      <c r="S707" s="62">
        <v>13</v>
      </c>
      <c r="T707" s="62" t="s">
        <v>290</v>
      </c>
      <c r="U707" s="62">
        <v>13</v>
      </c>
      <c r="V707" s="62">
        <v>16</v>
      </c>
      <c r="W707" s="62">
        <v>22</v>
      </c>
      <c r="X707" s="62">
        <v>16</v>
      </c>
      <c r="Y707" s="62">
        <v>19</v>
      </c>
      <c r="Z707" s="62">
        <v>13</v>
      </c>
      <c r="AA707" s="62" t="s">
        <v>290</v>
      </c>
      <c r="AB707" s="62">
        <v>0</v>
      </c>
      <c r="AC707" s="62">
        <v>0</v>
      </c>
      <c r="AD707" s="62">
        <v>0</v>
      </c>
      <c r="AE707" s="62">
        <v>0</v>
      </c>
      <c r="AF707" s="62">
        <v>0</v>
      </c>
      <c r="AG707" s="62">
        <v>0</v>
      </c>
      <c r="AH707" s="62">
        <v>45</v>
      </c>
      <c r="AI707" s="62" t="s">
        <v>290</v>
      </c>
      <c r="AJ707" s="62" t="s">
        <v>290</v>
      </c>
      <c r="AK707" s="62">
        <v>62</v>
      </c>
      <c r="AL707" s="62">
        <v>0</v>
      </c>
      <c r="AM707" s="62">
        <v>39</v>
      </c>
      <c r="AN707" s="62">
        <v>22</v>
      </c>
      <c r="AO707" s="62">
        <v>84</v>
      </c>
      <c r="AP707" s="62">
        <v>91</v>
      </c>
      <c r="AQ707" s="62">
        <v>175</v>
      </c>
      <c r="AR707" t="b">
        <f>IFERROR(MATCH('2019'!A707, '2020'!A:A, 0) &gt;0, FALSE)</f>
        <v>1</v>
      </c>
    </row>
    <row r="708" spans="1:44">
      <c r="A708" s="60" t="s">
        <v>3581</v>
      </c>
      <c r="B708" s="60" t="s">
        <v>3582</v>
      </c>
      <c r="C708" s="60" t="s">
        <v>6999</v>
      </c>
      <c r="D708" s="60" t="s">
        <v>3584</v>
      </c>
      <c r="E708" s="60" t="s">
        <v>3495</v>
      </c>
      <c r="F708" s="60" t="s">
        <v>288</v>
      </c>
      <c r="G708" s="60" t="s">
        <v>3580</v>
      </c>
      <c r="H708" s="60" t="s">
        <v>15166</v>
      </c>
      <c r="I708" s="60" t="s">
        <v>182</v>
      </c>
      <c r="J708" s="61">
        <v>2</v>
      </c>
      <c r="K708" s="61">
        <v>6</v>
      </c>
      <c r="L708" s="61">
        <v>0</v>
      </c>
      <c r="M708" s="61">
        <v>8</v>
      </c>
      <c r="N708" s="62">
        <v>13</v>
      </c>
      <c r="O708" s="62">
        <v>10</v>
      </c>
      <c r="P708" s="62" t="s">
        <v>290</v>
      </c>
      <c r="Q708" s="62" t="s">
        <v>290</v>
      </c>
      <c r="R708" s="62" t="s">
        <v>290</v>
      </c>
      <c r="S708" s="62" t="s">
        <v>290</v>
      </c>
      <c r="T708" s="62" t="s">
        <v>290</v>
      </c>
      <c r="U708" s="62">
        <v>0</v>
      </c>
      <c r="V708" s="62">
        <v>0</v>
      </c>
      <c r="W708" s="62">
        <v>0</v>
      </c>
      <c r="X708" s="62">
        <v>0</v>
      </c>
      <c r="Y708" s="62">
        <v>0</v>
      </c>
      <c r="Z708" s="62">
        <v>0</v>
      </c>
      <c r="AA708" s="62">
        <v>0</v>
      </c>
      <c r="AB708" s="62">
        <v>0</v>
      </c>
      <c r="AC708" s="62">
        <v>0</v>
      </c>
      <c r="AD708" s="62">
        <v>0</v>
      </c>
      <c r="AE708" s="62">
        <v>0</v>
      </c>
      <c r="AF708" s="62">
        <v>0</v>
      </c>
      <c r="AG708" s="62">
        <v>0</v>
      </c>
      <c r="AH708" s="62" t="s">
        <v>290</v>
      </c>
      <c r="AI708" s="62">
        <v>0</v>
      </c>
      <c r="AJ708" s="62">
        <v>0</v>
      </c>
      <c r="AK708" s="62">
        <v>30</v>
      </c>
      <c r="AL708" s="62">
        <v>0</v>
      </c>
      <c r="AM708" s="62">
        <v>0</v>
      </c>
      <c r="AN708" s="62" t="s">
        <v>290</v>
      </c>
      <c r="AO708" s="62">
        <v>27</v>
      </c>
      <c r="AP708" s="62">
        <v>16</v>
      </c>
      <c r="AQ708" s="62">
        <v>43</v>
      </c>
      <c r="AR708" t="b">
        <f>IFERROR(MATCH('2019'!A708, '2020'!A:A, 0) &gt;0, FALSE)</f>
        <v>1</v>
      </c>
    </row>
    <row r="709" spans="1:44">
      <c r="A709" s="60" t="s">
        <v>3585</v>
      </c>
      <c r="B709" s="60" t="s">
        <v>3586</v>
      </c>
      <c r="C709" s="60" t="s">
        <v>6968</v>
      </c>
      <c r="D709" s="60" t="s">
        <v>3588</v>
      </c>
      <c r="E709" s="60" t="s">
        <v>3495</v>
      </c>
      <c r="F709" s="60" t="s">
        <v>288</v>
      </c>
      <c r="G709" s="60" t="s">
        <v>3496</v>
      </c>
      <c r="H709" s="60" t="s">
        <v>16251</v>
      </c>
      <c r="I709" s="60" t="s">
        <v>182</v>
      </c>
      <c r="J709" s="61">
        <v>19</v>
      </c>
      <c r="K709" s="61">
        <v>26</v>
      </c>
      <c r="L709" s="61">
        <v>9</v>
      </c>
      <c r="M709" s="61">
        <v>54</v>
      </c>
      <c r="N709" s="62">
        <v>0</v>
      </c>
      <c r="O709" s="62">
        <v>0</v>
      </c>
      <c r="P709" s="62">
        <v>0</v>
      </c>
      <c r="Q709" s="62">
        <v>0</v>
      </c>
      <c r="R709" s="62">
        <v>0</v>
      </c>
      <c r="S709" s="62">
        <v>0</v>
      </c>
      <c r="T709" s="62">
        <v>0</v>
      </c>
      <c r="U709" s="62">
        <v>0</v>
      </c>
      <c r="V709" s="62">
        <v>0</v>
      </c>
      <c r="W709" s="62">
        <v>0</v>
      </c>
      <c r="X709" s="62">
        <v>109</v>
      </c>
      <c r="Y709" s="62">
        <v>100</v>
      </c>
      <c r="Z709" s="62">
        <v>102</v>
      </c>
      <c r="AA709" s="62">
        <v>96</v>
      </c>
      <c r="AB709" s="62">
        <v>0</v>
      </c>
      <c r="AC709" s="62">
        <v>0</v>
      </c>
      <c r="AD709" s="62">
        <v>0</v>
      </c>
      <c r="AE709" s="62">
        <v>0</v>
      </c>
      <c r="AF709" s="62">
        <v>0</v>
      </c>
      <c r="AG709" s="62">
        <v>0</v>
      </c>
      <c r="AH709" s="62">
        <v>378</v>
      </c>
      <c r="AI709" s="62">
        <v>0</v>
      </c>
      <c r="AJ709" s="62" t="s">
        <v>290</v>
      </c>
      <c r="AK709" s="62">
        <v>24</v>
      </c>
      <c r="AL709" s="62">
        <v>0</v>
      </c>
      <c r="AM709" s="62" t="s">
        <v>290</v>
      </c>
      <c r="AN709" s="62" t="s">
        <v>290</v>
      </c>
      <c r="AO709" s="62">
        <v>254</v>
      </c>
      <c r="AP709" s="62">
        <v>153</v>
      </c>
      <c r="AQ709" s="62">
        <v>407</v>
      </c>
      <c r="AR709" t="b">
        <f>IFERROR(MATCH('2019'!A709, '2020'!A:A, 0) &gt;0, FALSE)</f>
        <v>1</v>
      </c>
    </row>
    <row r="710" spans="1:44">
      <c r="A710" s="60" t="s">
        <v>4765</v>
      </c>
      <c r="B710" s="60" t="s">
        <v>4766</v>
      </c>
      <c r="C710" s="60" t="s">
        <v>13833</v>
      </c>
      <c r="D710" s="60" t="s">
        <v>4768</v>
      </c>
      <c r="E710" s="60" t="s">
        <v>3646</v>
      </c>
      <c r="F710" s="60" t="s">
        <v>288</v>
      </c>
      <c r="G710" s="60" t="s">
        <v>3647</v>
      </c>
      <c r="H710" s="60" t="s">
        <v>15168</v>
      </c>
      <c r="I710" s="60" t="s">
        <v>182</v>
      </c>
      <c r="J710" s="61">
        <v>2</v>
      </c>
      <c r="K710" s="61">
        <v>9.5</v>
      </c>
      <c r="L710" s="61">
        <v>2</v>
      </c>
      <c r="M710" s="61">
        <v>13.5</v>
      </c>
      <c r="N710" s="62">
        <v>34</v>
      </c>
      <c r="O710" s="62" t="s">
        <v>290</v>
      </c>
      <c r="P710" s="62">
        <v>14</v>
      </c>
      <c r="Q710" s="62">
        <v>10</v>
      </c>
      <c r="R710" s="62" t="s">
        <v>290</v>
      </c>
      <c r="S710" s="62" t="s">
        <v>290</v>
      </c>
      <c r="T710" s="62" t="s">
        <v>290</v>
      </c>
      <c r="U710" s="62" t="s">
        <v>290</v>
      </c>
      <c r="V710" s="62" t="s">
        <v>290</v>
      </c>
      <c r="W710" s="62" t="s">
        <v>290</v>
      </c>
      <c r="X710" s="62">
        <v>0</v>
      </c>
      <c r="Y710" s="62">
        <v>0</v>
      </c>
      <c r="Z710" s="62">
        <v>0</v>
      </c>
      <c r="AA710" s="62">
        <v>0</v>
      </c>
      <c r="AB710" s="62">
        <v>0</v>
      </c>
      <c r="AC710" s="62">
        <v>0</v>
      </c>
      <c r="AD710" s="62">
        <v>0</v>
      </c>
      <c r="AE710" s="62">
        <v>0</v>
      </c>
      <c r="AF710" s="62">
        <v>0</v>
      </c>
      <c r="AG710" s="62">
        <v>0</v>
      </c>
      <c r="AH710" s="62" t="s">
        <v>290</v>
      </c>
      <c r="AI710" s="62">
        <v>0</v>
      </c>
      <c r="AJ710" s="62" t="s">
        <v>290</v>
      </c>
      <c r="AK710" s="62">
        <v>0</v>
      </c>
      <c r="AL710" s="62" t="s">
        <v>290</v>
      </c>
      <c r="AM710" s="62">
        <v>69</v>
      </c>
      <c r="AN710" s="62">
        <v>15</v>
      </c>
      <c r="AO710" s="62">
        <v>51</v>
      </c>
      <c r="AP710" s="62">
        <v>44</v>
      </c>
      <c r="AQ710" s="62">
        <v>95</v>
      </c>
      <c r="AR710" t="b">
        <f>IFERROR(MATCH('2019'!A710, '2020'!A:A, 0) &gt;0, FALSE)</f>
        <v>1</v>
      </c>
    </row>
    <row r="711" spans="1:44">
      <c r="A711" s="60" t="s">
        <v>3589</v>
      </c>
      <c r="B711" s="60" t="s">
        <v>3590</v>
      </c>
      <c r="C711" s="60" t="s">
        <v>6971</v>
      </c>
      <c r="D711" s="60" t="s">
        <v>3592</v>
      </c>
      <c r="E711" s="60" t="s">
        <v>716</v>
      </c>
      <c r="F711" s="60" t="s">
        <v>288</v>
      </c>
      <c r="G711" s="60" t="s">
        <v>717</v>
      </c>
      <c r="H711" s="60" t="s">
        <v>15169</v>
      </c>
      <c r="I711" s="60" t="s">
        <v>182</v>
      </c>
      <c r="J711" s="61">
        <v>1.7</v>
      </c>
      <c r="K711" s="61">
        <v>5.0999999999999996</v>
      </c>
      <c r="L711" s="61">
        <v>0.5</v>
      </c>
      <c r="M711" s="61">
        <v>7.3</v>
      </c>
      <c r="N711" s="62" t="s">
        <v>290</v>
      </c>
      <c r="O711" s="62" t="s">
        <v>290</v>
      </c>
      <c r="P711" s="62" t="s">
        <v>290</v>
      </c>
      <c r="Q711" s="62" t="s">
        <v>290</v>
      </c>
      <c r="R711" s="62" t="s">
        <v>290</v>
      </c>
      <c r="S711" s="62" t="s">
        <v>290</v>
      </c>
      <c r="T711" s="62" t="s">
        <v>290</v>
      </c>
      <c r="U711" s="62" t="s">
        <v>290</v>
      </c>
      <c r="V711" s="62" t="s">
        <v>290</v>
      </c>
      <c r="W711" s="62">
        <v>0</v>
      </c>
      <c r="X711" s="62">
        <v>0</v>
      </c>
      <c r="Y711" s="62">
        <v>0</v>
      </c>
      <c r="Z711" s="62">
        <v>0</v>
      </c>
      <c r="AA711" s="62">
        <v>0</v>
      </c>
      <c r="AB711" s="62">
        <v>0</v>
      </c>
      <c r="AC711" s="62">
        <v>0</v>
      </c>
      <c r="AD711" s="62">
        <v>0</v>
      </c>
      <c r="AE711" s="62">
        <v>0</v>
      </c>
      <c r="AF711" s="62">
        <v>0</v>
      </c>
      <c r="AG711" s="62">
        <v>0</v>
      </c>
      <c r="AH711" s="62" t="s">
        <v>290</v>
      </c>
      <c r="AI711" s="62">
        <v>0</v>
      </c>
      <c r="AJ711" s="62">
        <v>0</v>
      </c>
      <c r="AK711" s="62">
        <v>0</v>
      </c>
      <c r="AL711" s="62">
        <v>0</v>
      </c>
      <c r="AM711" s="62">
        <v>14</v>
      </c>
      <c r="AN711" s="62">
        <v>0</v>
      </c>
      <c r="AO711" s="62" t="s">
        <v>290</v>
      </c>
      <c r="AP711" s="62">
        <v>13</v>
      </c>
      <c r="AQ711" s="62">
        <v>18</v>
      </c>
      <c r="AR711" t="b">
        <f>IFERROR(MATCH('2019'!A711, '2020'!A:A, 0) &gt;0, FALSE)</f>
        <v>1</v>
      </c>
    </row>
    <row r="712" spans="1:44">
      <c r="A712" s="60" t="s">
        <v>3608</v>
      </c>
      <c r="B712" s="60" t="s">
        <v>3609</v>
      </c>
      <c r="C712" s="60" t="s">
        <v>13838</v>
      </c>
      <c r="D712" s="60" t="s">
        <v>3611</v>
      </c>
      <c r="E712" s="60" t="s">
        <v>3467</v>
      </c>
      <c r="F712" s="60" t="s">
        <v>288</v>
      </c>
      <c r="G712" s="60" t="s">
        <v>3468</v>
      </c>
      <c r="H712" s="60" t="s">
        <v>15170</v>
      </c>
      <c r="I712" s="60" t="s">
        <v>182</v>
      </c>
      <c r="J712" s="61">
        <v>9.6</v>
      </c>
      <c r="K712" s="61">
        <v>22.5</v>
      </c>
      <c r="L712" s="61">
        <v>15.7</v>
      </c>
      <c r="M712" s="61">
        <v>47.8</v>
      </c>
      <c r="N712" s="62">
        <v>0</v>
      </c>
      <c r="O712" s="62">
        <v>0</v>
      </c>
      <c r="P712" s="62">
        <v>0</v>
      </c>
      <c r="Q712" s="62">
        <v>0</v>
      </c>
      <c r="R712" s="62">
        <v>0</v>
      </c>
      <c r="S712" s="62">
        <v>0</v>
      </c>
      <c r="T712" s="62">
        <v>0</v>
      </c>
      <c r="U712" s="62">
        <v>0</v>
      </c>
      <c r="V712" s="62">
        <v>0</v>
      </c>
      <c r="W712" s="62">
        <v>0</v>
      </c>
      <c r="X712" s="62">
        <v>26</v>
      </c>
      <c r="Y712" s="62">
        <v>33</v>
      </c>
      <c r="Z712" s="62">
        <v>33</v>
      </c>
      <c r="AA712" s="62">
        <v>23</v>
      </c>
      <c r="AB712" s="62">
        <v>0</v>
      </c>
      <c r="AC712" s="62">
        <v>0</v>
      </c>
      <c r="AD712" s="62">
        <v>0</v>
      </c>
      <c r="AE712" s="62">
        <v>0</v>
      </c>
      <c r="AF712" s="62">
        <v>0</v>
      </c>
      <c r="AG712" s="62">
        <v>15</v>
      </c>
      <c r="AH712" s="62">
        <v>29</v>
      </c>
      <c r="AI712" s="62">
        <v>0</v>
      </c>
      <c r="AJ712" s="62">
        <v>16</v>
      </c>
      <c r="AK712" s="62">
        <v>13</v>
      </c>
      <c r="AL712" s="62">
        <v>0</v>
      </c>
      <c r="AM712" s="62">
        <v>70</v>
      </c>
      <c r="AN712" s="62" t="s">
        <v>290</v>
      </c>
      <c r="AO712" s="62">
        <v>130</v>
      </c>
      <c r="AP712" s="62">
        <v>0</v>
      </c>
      <c r="AQ712" s="62">
        <v>130</v>
      </c>
      <c r="AR712" t="b">
        <f>IFERROR(MATCH('2019'!A712, '2020'!A:A, 0) &gt;0, FALSE)</f>
        <v>1</v>
      </c>
    </row>
    <row r="713" spans="1:44">
      <c r="A713" s="60" t="s">
        <v>3612</v>
      </c>
      <c r="B713" s="60" t="s">
        <v>3613</v>
      </c>
      <c r="C713" s="60" t="s">
        <v>6989</v>
      </c>
      <c r="D713" s="60" t="s">
        <v>3615</v>
      </c>
      <c r="E713" s="60" t="s">
        <v>3467</v>
      </c>
      <c r="F713" s="60" t="s">
        <v>288</v>
      </c>
      <c r="G713" s="60" t="s">
        <v>3468</v>
      </c>
      <c r="H713" s="60" t="s">
        <v>15171</v>
      </c>
      <c r="I713" s="60" t="s">
        <v>182</v>
      </c>
      <c r="J713" s="61">
        <v>0</v>
      </c>
      <c r="K713" s="61">
        <v>93</v>
      </c>
      <c r="L713" s="61">
        <v>16</v>
      </c>
      <c r="M713" s="61">
        <v>109</v>
      </c>
      <c r="N713" s="62">
        <v>0</v>
      </c>
      <c r="O713" s="62">
        <v>0</v>
      </c>
      <c r="P713" s="62">
        <v>0</v>
      </c>
      <c r="Q713" s="62">
        <v>0</v>
      </c>
      <c r="R713" s="62">
        <v>0</v>
      </c>
      <c r="S713" s="62">
        <v>0</v>
      </c>
      <c r="T713" s="62">
        <v>0</v>
      </c>
      <c r="U713" s="62">
        <v>0</v>
      </c>
      <c r="V713" s="62">
        <v>0</v>
      </c>
      <c r="W713" s="62">
        <v>0</v>
      </c>
      <c r="X713" s="62">
        <v>103</v>
      </c>
      <c r="Y713" s="62">
        <v>109</v>
      </c>
      <c r="Z713" s="62">
        <v>105</v>
      </c>
      <c r="AA713" s="62">
        <v>112</v>
      </c>
      <c r="AB713" s="62">
        <v>0</v>
      </c>
      <c r="AC713" s="62">
        <v>0</v>
      </c>
      <c r="AD713" s="62">
        <v>0</v>
      </c>
      <c r="AE713" s="62">
        <v>0</v>
      </c>
      <c r="AF713" s="62">
        <v>0</v>
      </c>
      <c r="AG713" s="62">
        <v>0</v>
      </c>
      <c r="AH713" s="62">
        <v>29</v>
      </c>
      <c r="AI713" s="62" t="s">
        <v>290</v>
      </c>
      <c r="AJ713" s="62">
        <v>138</v>
      </c>
      <c r="AK713" s="62">
        <v>35</v>
      </c>
      <c r="AL713" s="62">
        <v>0</v>
      </c>
      <c r="AM713" s="62">
        <v>196</v>
      </c>
      <c r="AN713" s="62">
        <v>30</v>
      </c>
      <c r="AO713" s="62">
        <v>207</v>
      </c>
      <c r="AP713" s="62">
        <v>222</v>
      </c>
      <c r="AQ713" s="62">
        <v>429</v>
      </c>
      <c r="AR713" t="b">
        <f>IFERROR(MATCH('2019'!A713, '2020'!A:A, 0) &gt;0, FALSE)</f>
        <v>1</v>
      </c>
    </row>
    <row r="714" spans="1:44">
      <c r="A714" s="60" t="s">
        <v>3616</v>
      </c>
      <c r="B714" s="60" t="s">
        <v>3617</v>
      </c>
      <c r="C714" s="60" t="s">
        <v>6992</v>
      </c>
      <c r="D714" s="60" t="s">
        <v>3619</v>
      </c>
      <c r="E714" s="60" t="s">
        <v>3620</v>
      </c>
      <c r="F714" s="60" t="s">
        <v>288</v>
      </c>
      <c r="G714" s="60" t="s">
        <v>3621</v>
      </c>
      <c r="H714" s="60" t="s">
        <v>15172</v>
      </c>
      <c r="I714" s="60" t="s">
        <v>182</v>
      </c>
      <c r="J714" s="61">
        <v>9</v>
      </c>
      <c r="K714" s="61">
        <v>77.2</v>
      </c>
      <c r="L714" s="61">
        <v>58.4</v>
      </c>
      <c r="M714" s="61">
        <v>144.6</v>
      </c>
      <c r="N714" s="62">
        <v>0</v>
      </c>
      <c r="O714" s="62">
        <v>0</v>
      </c>
      <c r="P714" s="62">
        <v>0</v>
      </c>
      <c r="Q714" s="62">
        <v>0</v>
      </c>
      <c r="R714" s="62">
        <v>0</v>
      </c>
      <c r="S714" s="62">
        <v>0</v>
      </c>
      <c r="T714" s="62">
        <v>0</v>
      </c>
      <c r="U714" s="62">
        <v>0</v>
      </c>
      <c r="V714" s="62">
        <v>0</v>
      </c>
      <c r="W714" s="62">
        <v>0</v>
      </c>
      <c r="X714" s="62">
        <v>282</v>
      </c>
      <c r="Y714" s="62">
        <v>260</v>
      </c>
      <c r="Z714" s="62">
        <v>297</v>
      </c>
      <c r="AA714" s="62">
        <v>288</v>
      </c>
      <c r="AB714" s="62">
        <v>0</v>
      </c>
      <c r="AC714" s="62">
        <v>0</v>
      </c>
      <c r="AD714" s="62">
        <v>0</v>
      </c>
      <c r="AE714" s="62">
        <v>0</v>
      </c>
      <c r="AF714" s="62">
        <v>0</v>
      </c>
      <c r="AG714" s="62">
        <v>22</v>
      </c>
      <c r="AH714" s="62">
        <v>48</v>
      </c>
      <c r="AI714" s="62" t="s">
        <v>290</v>
      </c>
      <c r="AJ714" s="62">
        <v>45</v>
      </c>
      <c r="AK714" s="62">
        <v>43</v>
      </c>
      <c r="AL714" s="62" t="s">
        <v>290</v>
      </c>
      <c r="AM714" s="62">
        <v>900</v>
      </c>
      <c r="AN714" s="62">
        <v>103</v>
      </c>
      <c r="AO714" s="62">
        <v>601</v>
      </c>
      <c r="AP714" s="62">
        <v>548</v>
      </c>
      <c r="AQ714" s="62">
        <v>1149</v>
      </c>
      <c r="AR714" t="b">
        <f>IFERROR(MATCH('2019'!A714, '2020'!A:A, 0) &gt;0, FALSE)</f>
        <v>1</v>
      </c>
    </row>
    <row r="715" spans="1:44">
      <c r="A715" s="60" t="s">
        <v>3622</v>
      </c>
      <c r="B715" s="60" t="s">
        <v>3623</v>
      </c>
      <c r="C715" s="60" t="s">
        <v>7002</v>
      </c>
      <c r="D715" s="60" t="s">
        <v>10466</v>
      </c>
      <c r="E715" s="60" t="s">
        <v>3513</v>
      </c>
      <c r="F715" s="60" t="s">
        <v>288</v>
      </c>
      <c r="G715" s="60" t="s">
        <v>3514</v>
      </c>
      <c r="H715" s="60" t="s">
        <v>15173</v>
      </c>
      <c r="I715" s="60" t="s">
        <v>182</v>
      </c>
      <c r="J715" s="61">
        <v>3</v>
      </c>
      <c r="K715" s="61">
        <v>21</v>
      </c>
      <c r="L715" s="61">
        <v>22</v>
      </c>
      <c r="M715" s="61">
        <v>46</v>
      </c>
      <c r="N715" s="62">
        <v>0</v>
      </c>
      <c r="O715" s="62">
        <v>21</v>
      </c>
      <c r="P715" s="62">
        <v>10</v>
      </c>
      <c r="Q715" s="62" t="s">
        <v>290</v>
      </c>
      <c r="R715" s="62" t="s">
        <v>290</v>
      </c>
      <c r="S715" s="62" t="s">
        <v>290</v>
      </c>
      <c r="T715" s="62" t="s">
        <v>290</v>
      </c>
      <c r="U715" s="62" t="s">
        <v>290</v>
      </c>
      <c r="V715" s="62" t="s">
        <v>290</v>
      </c>
      <c r="W715" s="62" t="s">
        <v>290</v>
      </c>
      <c r="X715" s="62" t="s">
        <v>290</v>
      </c>
      <c r="Y715" s="62" t="s">
        <v>290</v>
      </c>
      <c r="Z715" s="62" t="s">
        <v>290</v>
      </c>
      <c r="AA715" s="62" t="s">
        <v>290</v>
      </c>
      <c r="AB715" s="62">
        <v>0</v>
      </c>
      <c r="AC715" s="62">
        <v>0</v>
      </c>
      <c r="AD715" s="62">
        <v>0</v>
      </c>
      <c r="AE715" s="62">
        <v>0</v>
      </c>
      <c r="AF715" s="62">
        <v>0</v>
      </c>
      <c r="AG715" s="62">
        <v>0</v>
      </c>
      <c r="AH715" s="62" t="s">
        <v>290</v>
      </c>
      <c r="AI715" s="62">
        <v>0</v>
      </c>
      <c r="AJ715" s="62">
        <v>11</v>
      </c>
      <c r="AK715" s="62" t="s">
        <v>290</v>
      </c>
      <c r="AL715" s="62">
        <v>0</v>
      </c>
      <c r="AM715" s="62">
        <v>54</v>
      </c>
      <c r="AN715" s="62">
        <v>12</v>
      </c>
      <c r="AO715" s="62">
        <v>37</v>
      </c>
      <c r="AP715" s="62">
        <v>48</v>
      </c>
      <c r="AQ715" s="62">
        <v>85</v>
      </c>
      <c r="AR715" t="b">
        <f>IFERROR(MATCH('2019'!A715, '2020'!A:A, 0) &gt;0, FALSE)</f>
        <v>1</v>
      </c>
    </row>
    <row r="716" spans="1:44">
      <c r="A716" s="60" t="s">
        <v>4776</v>
      </c>
      <c r="B716" s="60" t="s">
        <v>4777</v>
      </c>
      <c r="C716" s="60" t="s">
        <v>5044</v>
      </c>
      <c r="D716" s="60" t="s">
        <v>4778</v>
      </c>
      <c r="E716" s="60" t="s">
        <v>3634</v>
      </c>
      <c r="F716" s="60" t="s">
        <v>288</v>
      </c>
      <c r="G716" s="60" t="s">
        <v>3635</v>
      </c>
      <c r="H716" s="60" t="s">
        <v>15174</v>
      </c>
      <c r="I716" s="60" t="s">
        <v>182</v>
      </c>
      <c r="J716" s="61">
        <v>3</v>
      </c>
      <c r="K716" s="61">
        <v>11</v>
      </c>
      <c r="L716" s="61">
        <v>0</v>
      </c>
      <c r="M716" s="61">
        <v>14</v>
      </c>
      <c r="N716" s="62">
        <v>73</v>
      </c>
      <c r="O716" s="62">
        <v>15</v>
      </c>
      <c r="P716" s="62">
        <v>0</v>
      </c>
      <c r="Q716" s="62">
        <v>0</v>
      </c>
      <c r="R716" s="62">
        <v>0</v>
      </c>
      <c r="S716" s="62">
        <v>0</v>
      </c>
      <c r="T716" s="62">
        <v>0</v>
      </c>
      <c r="U716" s="62">
        <v>0</v>
      </c>
      <c r="V716" s="62">
        <v>0</v>
      </c>
      <c r="W716" s="62">
        <v>0</v>
      </c>
      <c r="X716" s="62">
        <v>0</v>
      </c>
      <c r="Y716" s="62">
        <v>0</v>
      </c>
      <c r="Z716" s="62">
        <v>0</v>
      </c>
      <c r="AA716" s="62">
        <v>0</v>
      </c>
      <c r="AB716" s="62">
        <v>0</v>
      </c>
      <c r="AC716" s="62">
        <v>0</v>
      </c>
      <c r="AD716" s="62">
        <v>0</v>
      </c>
      <c r="AE716" s="62">
        <v>0</v>
      </c>
      <c r="AF716" s="62">
        <v>0</v>
      </c>
      <c r="AG716" s="62">
        <v>0</v>
      </c>
      <c r="AH716" s="62" t="s">
        <v>290</v>
      </c>
      <c r="AI716" s="62">
        <v>0</v>
      </c>
      <c r="AJ716" s="62">
        <v>0</v>
      </c>
      <c r="AK716" s="62" t="s">
        <v>290</v>
      </c>
      <c r="AL716" s="62">
        <v>0</v>
      </c>
      <c r="AM716" s="62">
        <v>79</v>
      </c>
      <c r="AN716" s="62" t="s">
        <v>290</v>
      </c>
      <c r="AO716" s="62">
        <v>43</v>
      </c>
      <c r="AP716" s="62">
        <v>45</v>
      </c>
      <c r="AQ716" s="62">
        <v>88</v>
      </c>
      <c r="AR716" t="b">
        <f>IFERROR(MATCH('2019'!A716, '2020'!A:A, 0) &gt;0, FALSE)</f>
        <v>1</v>
      </c>
    </row>
    <row r="717" spans="1:44">
      <c r="A717" s="60" t="s">
        <v>3626</v>
      </c>
      <c r="B717" s="60" t="s">
        <v>3627</v>
      </c>
      <c r="C717" s="60" t="s">
        <v>15827</v>
      </c>
      <c r="D717" s="60" t="s">
        <v>3629</v>
      </c>
      <c r="E717" s="60" t="s">
        <v>3620</v>
      </c>
      <c r="F717" s="60" t="s">
        <v>288</v>
      </c>
      <c r="G717" s="60" t="s">
        <v>3621</v>
      </c>
      <c r="H717" s="60" t="s">
        <v>16252</v>
      </c>
      <c r="I717" s="60" t="s">
        <v>182</v>
      </c>
      <c r="J717" s="61">
        <v>2</v>
      </c>
      <c r="K717" s="61">
        <v>2</v>
      </c>
      <c r="L717" s="61">
        <v>0</v>
      </c>
      <c r="M717" s="61">
        <v>4</v>
      </c>
      <c r="N717" s="62">
        <v>13</v>
      </c>
      <c r="O717" s="62" t="s">
        <v>290</v>
      </c>
      <c r="P717" s="62">
        <v>0</v>
      </c>
      <c r="Q717" s="62">
        <v>0</v>
      </c>
      <c r="R717" s="62">
        <v>0</v>
      </c>
      <c r="S717" s="62">
        <v>0</v>
      </c>
      <c r="T717" s="62">
        <v>0</v>
      </c>
      <c r="U717" s="62">
        <v>0</v>
      </c>
      <c r="V717" s="62">
        <v>0</v>
      </c>
      <c r="W717" s="62">
        <v>0</v>
      </c>
      <c r="X717" s="62">
        <v>0</v>
      </c>
      <c r="Y717" s="62">
        <v>0</v>
      </c>
      <c r="Z717" s="62">
        <v>0</v>
      </c>
      <c r="AA717" s="62">
        <v>0</v>
      </c>
      <c r="AB717" s="62">
        <v>0</v>
      </c>
      <c r="AC717" s="62">
        <v>0</v>
      </c>
      <c r="AD717" s="62">
        <v>0</v>
      </c>
      <c r="AE717" s="62">
        <v>0</v>
      </c>
      <c r="AF717" s="62">
        <v>0</v>
      </c>
      <c r="AG717" s="62">
        <v>0</v>
      </c>
      <c r="AH717" s="62" t="s">
        <v>290</v>
      </c>
      <c r="AI717" s="62">
        <v>0</v>
      </c>
      <c r="AJ717" s="62" t="s">
        <v>290</v>
      </c>
      <c r="AK717" s="62">
        <v>0</v>
      </c>
      <c r="AL717" s="62">
        <v>0</v>
      </c>
      <c r="AM717" s="62" t="s">
        <v>290</v>
      </c>
      <c r="AN717" s="62">
        <v>0</v>
      </c>
      <c r="AO717" s="62" t="s">
        <v>290</v>
      </c>
      <c r="AP717" s="62" t="s">
        <v>290</v>
      </c>
      <c r="AQ717" s="62">
        <v>15</v>
      </c>
      <c r="AR717" t="b">
        <f>IFERROR(MATCH('2019'!A717, '2020'!A:A, 0) &gt;0, FALSE)</f>
        <v>1</v>
      </c>
    </row>
    <row r="718" spans="1:44">
      <c r="A718" s="60" t="s">
        <v>15176</v>
      </c>
      <c r="B718" s="60" t="s">
        <v>3769</v>
      </c>
      <c r="C718" s="60" t="s">
        <v>6497</v>
      </c>
      <c r="D718" s="60" t="s">
        <v>15177</v>
      </c>
      <c r="E718" s="60" t="s">
        <v>15178</v>
      </c>
      <c r="F718" s="60" t="s">
        <v>288</v>
      </c>
      <c r="G718" s="60" t="s">
        <v>3502</v>
      </c>
      <c r="H718" s="60" t="s">
        <v>15180</v>
      </c>
      <c r="I718" s="60" t="s">
        <v>182</v>
      </c>
      <c r="J718" s="61">
        <v>2</v>
      </c>
      <c r="K718" s="61">
        <v>6</v>
      </c>
      <c r="L718" s="61">
        <v>0</v>
      </c>
      <c r="M718" s="61">
        <v>8</v>
      </c>
      <c r="N718" s="62">
        <v>42</v>
      </c>
      <c r="O718" s="62" t="s">
        <v>290</v>
      </c>
      <c r="P718" s="62">
        <v>0</v>
      </c>
      <c r="Q718" s="62">
        <v>0</v>
      </c>
      <c r="R718" s="62">
        <v>0</v>
      </c>
      <c r="S718" s="62">
        <v>0</v>
      </c>
      <c r="T718" s="62">
        <v>0</v>
      </c>
      <c r="U718" s="62">
        <v>0</v>
      </c>
      <c r="V718" s="62">
        <v>0</v>
      </c>
      <c r="W718" s="62">
        <v>0</v>
      </c>
      <c r="X718" s="62">
        <v>0</v>
      </c>
      <c r="Y718" s="62">
        <v>0</v>
      </c>
      <c r="Z718" s="62">
        <v>0</v>
      </c>
      <c r="AA718" s="62">
        <v>0</v>
      </c>
      <c r="AB718" s="62">
        <v>0</v>
      </c>
      <c r="AC718" s="62">
        <v>0</v>
      </c>
      <c r="AD718" s="62">
        <v>0</v>
      </c>
      <c r="AE718" s="62">
        <v>0</v>
      </c>
      <c r="AF718" s="62">
        <v>0</v>
      </c>
      <c r="AG718" s="62">
        <v>0</v>
      </c>
      <c r="AH718" s="62" t="s">
        <v>290</v>
      </c>
      <c r="AI718" s="62">
        <v>0</v>
      </c>
      <c r="AJ718" s="62" t="s">
        <v>290</v>
      </c>
      <c r="AK718" s="62" t="s">
        <v>290</v>
      </c>
      <c r="AL718" s="62">
        <v>0</v>
      </c>
      <c r="AM718" s="62">
        <v>30</v>
      </c>
      <c r="AN718" s="62" t="s">
        <v>290</v>
      </c>
      <c r="AO718" s="62">
        <v>24</v>
      </c>
      <c r="AP718" s="62">
        <v>20</v>
      </c>
      <c r="AQ718" s="62">
        <v>44</v>
      </c>
      <c r="AR718" t="b">
        <f>IFERROR(MATCH('2019'!A718, '2020'!A:A, 0) &gt;0, FALSE)</f>
        <v>1</v>
      </c>
    </row>
    <row r="719" spans="1:44">
      <c r="A719" s="60" t="s">
        <v>3630</v>
      </c>
      <c r="B719" s="60" t="s">
        <v>3631</v>
      </c>
      <c r="C719" s="60" t="s">
        <v>10490</v>
      </c>
      <c r="D719" s="60" t="s">
        <v>3633</v>
      </c>
      <c r="E719" s="60" t="s">
        <v>3634</v>
      </c>
      <c r="F719" s="60" t="s">
        <v>288</v>
      </c>
      <c r="G719" s="60" t="s">
        <v>3635</v>
      </c>
      <c r="H719" s="60" t="s">
        <v>15181</v>
      </c>
      <c r="I719" s="60" t="s">
        <v>182</v>
      </c>
      <c r="J719" s="61">
        <v>3</v>
      </c>
      <c r="K719" s="61">
        <v>6</v>
      </c>
      <c r="L719" s="61">
        <v>3.5</v>
      </c>
      <c r="M719" s="61">
        <v>12.5</v>
      </c>
      <c r="N719" s="62">
        <v>46</v>
      </c>
      <c r="O719" s="62" t="s">
        <v>290</v>
      </c>
      <c r="P719" s="62">
        <v>0</v>
      </c>
      <c r="Q719" s="62">
        <v>0</v>
      </c>
      <c r="R719" s="62">
        <v>0</v>
      </c>
      <c r="S719" s="62">
        <v>0</v>
      </c>
      <c r="T719" s="62">
        <v>0</v>
      </c>
      <c r="U719" s="62">
        <v>0</v>
      </c>
      <c r="V719" s="62">
        <v>0</v>
      </c>
      <c r="W719" s="62">
        <v>0</v>
      </c>
      <c r="X719" s="62">
        <v>0</v>
      </c>
      <c r="Y719" s="62">
        <v>0</v>
      </c>
      <c r="Z719" s="62">
        <v>0</v>
      </c>
      <c r="AA719" s="62">
        <v>0</v>
      </c>
      <c r="AB719" s="62">
        <v>0</v>
      </c>
      <c r="AC719" s="62">
        <v>0</v>
      </c>
      <c r="AD719" s="62">
        <v>0</v>
      </c>
      <c r="AE719" s="62">
        <v>0</v>
      </c>
      <c r="AF719" s="62">
        <v>0</v>
      </c>
      <c r="AG719" s="62">
        <v>0</v>
      </c>
      <c r="AH719" s="62" t="s">
        <v>290</v>
      </c>
      <c r="AI719" s="62">
        <v>0</v>
      </c>
      <c r="AJ719" s="62">
        <v>0</v>
      </c>
      <c r="AK719" s="62">
        <v>0</v>
      </c>
      <c r="AL719" s="62">
        <v>0</v>
      </c>
      <c r="AM719" s="62">
        <v>47</v>
      </c>
      <c r="AN719" s="62" t="s">
        <v>290</v>
      </c>
      <c r="AO719" s="62">
        <v>27</v>
      </c>
      <c r="AP719" s="62">
        <v>26</v>
      </c>
      <c r="AQ719" s="62">
        <v>53</v>
      </c>
      <c r="AR719" t="b">
        <f>IFERROR(MATCH('2019'!A719, '2020'!A:A, 0) &gt;0, FALSE)</f>
        <v>1</v>
      </c>
    </row>
    <row r="720" spans="1:44">
      <c r="A720" s="60" t="s">
        <v>12803</v>
      </c>
      <c r="B720" s="60" t="s">
        <v>12804</v>
      </c>
      <c r="C720" s="60" t="s">
        <v>12805</v>
      </c>
      <c r="D720" s="60" t="s">
        <v>12806</v>
      </c>
      <c r="E720" s="60" t="s">
        <v>3603</v>
      </c>
      <c r="F720" s="60" t="s">
        <v>288</v>
      </c>
      <c r="G720" s="60" t="s">
        <v>3489</v>
      </c>
      <c r="H720" s="60" t="s">
        <v>15182</v>
      </c>
      <c r="I720" s="60" t="s">
        <v>182</v>
      </c>
      <c r="J720" s="61">
        <v>2</v>
      </c>
      <c r="K720" s="61">
        <v>9</v>
      </c>
      <c r="L720" s="61">
        <v>1</v>
      </c>
      <c r="M720" s="61">
        <v>12</v>
      </c>
      <c r="N720" s="62">
        <v>70</v>
      </c>
      <c r="O720" s="62">
        <v>24</v>
      </c>
      <c r="P720" s="62">
        <v>0</v>
      </c>
      <c r="Q720" s="62">
        <v>0</v>
      </c>
      <c r="R720" s="62">
        <v>0</v>
      </c>
      <c r="S720" s="62">
        <v>0</v>
      </c>
      <c r="T720" s="62">
        <v>0</v>
      </c>
      <c r="U720" s="62">
        <v>0</v>
      </c>
      <c r="V720" s="62">
        <v>0</v>
      </c>
      <c r="W720" s="62">
        <v>0</v>
      </c>
      <c r="X720" s="62">
        <v>0</v>
      </c>
      <c r="Y720" s="62">
        <v>0</v>
      </c>
      <c r="Z720" s="62">
        <v>0</v>
      </c>
      <c r="AA720" s="62">
        <v>0</v>
      </c>
      <c r="AB720" s="62">
        <v>0</v>
      </c>
      <c r="AC720" s="62">
        <v>0</v>
      </c>
      <c r="AD720" s="62">
        <v>0</v>
      </c>
      <c r="AE720" s="62">
        <v>0</v>
      </c>
      <c r="AF720" s="62">
        <v>0</v>
      </c>
      <c r="AG720" s="62">
        <v>0</v>
      </c>
      <c r="AH720" s="62">
        <v>13</v>
      </c>
      <c r="AI720" s="62">
        <v>0</v>
      </c>
      <c r="AJ720" s="62" t="s">
        <v>290</v>
      </c>
      <c r="AK720" s="62" t="s">
        <v>290</v>
      </c>
      <c r="AL720" s="62">
        <v>0</v>
      </c>
      <c r="AM720" s="62">
        <v>69</v>
      </c>
      <c r="AN720" s="62">
        <v>0</v>
      </c>
      <c r="AO720" s="62">
        <v>46</v>
      </c>
      <c r="AP720" s="62">
        <v>48</v>
      </c>
      <c r="AQ720" s="62">
        <v>94</v>
      </c>
      <c r="AR720" t="b">
        <f>IFERROR(MATCH('2019'!A720, '2020'!A:A, 0) &gt;0, FALSE)</f>
        <v>1</v>
      </c>
    </row>
    <row r="721" spans="1:44">
      <c r="A721" s="60" t="s">
        <v>3636</v>
      </c>
      <c r="B721" s="60" t="s">
        <v>3637</v>
      </c>
      <c r="C721" s="60" t="s">
        <v>15183</v>
      </c>
      <c r="D721" s="60" t="s">
        <v>3640</v>
      </c>
      <c r="E721" s="60" t="s">
        <v>3501</v>
      </c>
      <c r="F721" s="60" t="s">
        <v>288</v>
      </c>
      <c r="G721" s="60" t="s">
        <v>3502</v>
      </c>
      <c r="H721" s="60" t="s">
        <v>15184</v>
      </c>
      <c r="I721" s="60" t="s">
        <v>182</v>
      </c>
      <c r="J721" s="61">
        <v>2</v>
      </c>
      <c r="K721" s="61">
        <v>7</v>
      </c>
      <c r="L721" s="61">
        <v>3</v>
      </c>
      <c r="M721" s="61">
        <v>12</v>
      </c>
      <c r="N721" s="62">
        <v>12</v>
      </c>
      <c r="O721" s="62" t="s">
        <v>290</v>
      </c>
      <c r="P721" s="62" t="s">
        <v>290</v>
      </c>
      <c r="Q721" s="62" t="s">
        <v>290</v>
      </c>
      <c r="R721" s="62" t="s">
        <v>290</v>
      </c>
      <c r="S721" s="62" t="s">
        <v>290</v>
      </c>
      <c r="T721" s="62" t="s">
        <v>290</v>
      </c>
      <c r="U721" s="62">
        <v>0</v>
      </c>
      <c r="V721" s="62">
        <v>0</v>
      </c>
      <c r="W721" s="62">
        <v>0</v>
      </c>
      <c r="X721" s="62">
        <v>0</v>
      </c>
      <c r="Y721" s="62">
        <v>0</v>
      </c>
      <c r="Z721" s="62">
        <v>0</v>
      </c>
      <c r="AA721" s="62">
        <v>0</v>
      </c>
      <c r="AB721" s="62">
        <v>0</v>
      </c>
      <c r="AC721" s="62">
        <v>0</v>
      </c>
      <c r="AD721" s="62">
        <v>0</v>
      </c>
      <c r="AE721" s="62">
        <v>0</v>
      </c>
      <c r="AF721" s="62">
        <v>0</v>
      </c>
      <c r="AG721" s="62">
        <v>0</v>
      </c>
      <c r="AH721" s="62">
        <v>0</v>
      </c>
      <c r="AI721" s="62">
        <v>0</v>
      </c>
      <c r="AJ721" s="62" t="s">
        <v>290</v>
      </c>
      <c r="AK721" s="62" t="s">
        <v>290</v>
      </c>
      <c r="AL721" s="62">
        <v>0</v>
      </c>
      <c r="AM721" s="62">
        <v>14</v>
      </c>
      <c r="AN721" s="62" t="s">
        <v>290</v>
      </c>
      <c r="AO721" s="62">
        <v>17</v>
      </c>
      <c r="AP721" s="62">
        <v>13</v>
      </c>
      <c r="AQ721" s="62">
        <v>30</v>
      </c>
      <c r="AR721" t="b">
        <f>IFERROR(MATCH('2019'!A721, '2020'!A:A, 0) &gt;0, FALSE)</f>
        <v>1</v>
      </c>
    </row>
    <row r="722" spans="1:44">
      <c r="A722" s="60" t="s">
        <v>12815</v>
      </c>
      <c r="B722" s="60" t="s">
        <v>10506</v>
      </c>
      <c r="C722" s="60" t="s">
        <v>16253</v>
      </c>
      <c r="D722" s="60" t="s">
        <v>10509</v>
      </c>
      <c r="E722" s="60" t="s">
        <v>3460</v>
      </c>
      <c r="F722" s="60" t="s">
        <v>288</v>
      </c>
      <c r="G722" s="60" t="s">
        <v>3461</v>
      </c>
      <c r="H722" s="60" t="s">
        <v>16254</v>
      </c>
      <c r="I722" s="60" t="s">
        <v>182</v>
      </c>
      <c r="J722" s="61">
        <v>2</v>
      </c>
      <c r="K722" s="61">
        <v>3</v>
      </c>
      <c r="L722" s="61">
        <v>0</v>
      </c>
      <c r="M722" s="61">
        <v>5</v>
      </c>
      <c r="N722" s="62">
        <v>17</v>
      </c>
      <c r="O722" s="62" t="s">
        <v>290</v>
      </c>
      <c r="P722" s="62">
        <v>0</v>
      </c>
      <c r="Q722" s="62">
        <v>0</v>
      </c>
      <c r="R722" s="62">
        <v>0</v>
      </c>
      <c r="S722" s="62">
        <v>0</v>
      </c>
      <c r="T722" s="62">
        <v>0</v>
      </c>
      <c r="U722" s="62">
        <v>0</v>
      </c>
      <c r="V722" s="62">
        <v>0</v>
      </c>
      <c r="W722" s="62">
        <v>0</v>
      </c>
      <c r="X722" s="62">
        <v>0</v>
      </c>
      <c r="Y722" s="62">
        <v>0</v>
      </c>
      <c r="Z722" s="62">
        <v>0</v>
      </c>
      <c r="AA722" s="62">
        <v>0</v>
      </c>
      <c r="AB722" s="62">
        <v>0</v>
      </c>
      <c r="AC722" s="62">
        <v>0</v>
      </c>
      <c r="AD722" s="62">
        <v>0</v>
      </c>
      <c r="AE722" s="62">
        <v>0</v>
      </c>
      <c r="AF722" s="62">
        <v>0</v>
      </c>
      <c r="AG722" s="62">
        <v>0</v>
      </c>
      <c r="AH722" s="62" t="s">
        <v>290</v>
      </c>
      <c r="AI722" s="62">
        <v>0</v>
      </c>
      <c r="AJ722" s="62" t="s">
        <v>290</v>
      </c>
      <c r="AK722" s="62" t="s">
        <v>290</v>
      </c>
      <c r="AL722" s="62">
        <v>0</v>
      </c>
      <c r="AM722" s="62">
        <v>11</v>
      </c>
      <c r="AN722" s="62" t="s">
        <v>290</v>
      </c>
      <c r="AO722" s="62">
        <v>10</v>
      </c>
      <c r="AP722" s="62" t="s">
        <v>290</v>
      </c>
      <c r="AQ722" s="62">
        <v>18</v>
      </c>
      <c r="AR722" t="b">
        <f>IFERROR(MATCH('2019'!A722, '2020'!A:A, 0) &gt;0, FALSE)</f>
        <v>1</v>
      </c>
    </row>
    <row r="723" spans="1:44">
      <c r="A723" s="60" t="s">
        <v>4779</v>
      </c>
      <c r="B723" s="60" t="s">
        <v>4780</v>
      </c>
      <c r="C723" s="60" t="s">
        <v>15185</v>
      </c>
      <c r="D723" s="60" t="s">
        <v>4783</v>
      </c>
      <c r="E723" s="60" t="s">
        <v>3495</v>
      </c>
      <c r="F723" s="60" t="s">
        <v>288</v>
      </c>
      <c r="G723" s="60" t="s">
        <v>3496</v>
      </c>
      <c r="H723" s="60" t="s">
        <v>15186</v>
      </c>
      <c r="I723" s="60" t="s">
        <v>182</v>
      </c>
      <c r="J723" s="61">
        <v>1.5</v>
      </c>
      <c r="K723" s="61">
        <v>8.5</v>
      </c>
      <c r="L723" s="61">
        <v>1.5</v>
      </c>
      <c r="M723" s="61">
        <v>11.5</v>
      </c>
      <c r="N723" s="62">
        <v>43</v>
      </c>
      <c r="O723" s="62">
        <v>14</v>
      </c>
      <c r="P723" s="62" t="s">
        <v>290</v>
      </c>
      <c r="Q723" s="62" t="s">
        <v>290</v>
      </c>
      <c r="R723" s="62" t="s">
        <v>290</v>
      </c>
      <c r="S723" s="62" t="s">
        <v>290</v>
      </c>
      <c r="T723" s="62" t="s">
        <v>290</v>
      </c>
      <c r="U723" s="62" t="s">
        <v>290</v>
      </c>
      <c r="V723" s="62" t="s">
        <v>290</v>
      </c>
      <c r="W723" s="62">
        <v>0</v>
      </c>
      <c r="X723" s="62">
        <v>0</v>
      </c>
      <c r="Y723" s="62">
        <v>0</v>
      </c>
      <c r="Z723" s="62">
        <v>0</v>
      </c>
      <c r="AA723" s="62">
        <v>0</v>
      </c>
      <c r="AB723" s="62">
        <v>0</v>
      </c>
      <c r="AC723" s="62">
        <v>0</v>
      </c>
      <c r="AD723" s="62">
        <v>0</v>
      </c>
      <c r="AE723" s="62">
        <v>0</v>
      </c>
      <c r="AF723" s="62">
        <v>0</v>
      </c>
      <c r="AG723" s="62">
        <v>0</v>
      </c>
      <c r="AH723" s="62" t="s">
        <v>290</v>
      </c>
      <c r="AI723" s="62">
        <v>0</v>
      </c>
      <c r="AJ723" s="62">
        <v>0</v>
      </c>
      <c r="AK723" s="62">
        <v>68</v>
      </c>
      <c r="AL723" s="62">
        <v>0</v>
      </c>
      <c r="AM723" s="62" t="s">
        <v>290</v>
      </c>
      <c r="AN723" s="62" t="s">
        <v>290</v>
      </c>
      <c r="AO723" s="62">
        <v>32</v>
      </c>
      <c r="AP723" s="62">
        <v>49</v>
      </c>
      <c r="AQ723" s="62">
        <v>81</v>
      </c>
      <c r="AR723" t="b">
        <f>IFERROR(MATCH('2019'!A723, '2020'!A:A, 0) &gt;0, FALSE)</f>
        <v>1</v>
      </c>
    </row>
    <row r="724" spans="1:44">
      <c r="A724" s="60" t="s">
        <v>3641</v>
      </c>
      <c r="B724" s="60" t="s">
        <v>3642</v>
      </c>
      <c r="C724" s="60" t="s">
        <v>15148</v>
      </c>
      <c r="D724" s="60" t="s">
        <v>3645</v>
      </c>
      <c r="E724" s="60" t="s">
        <v>3646</v>
      </c>
      <c r="F724" s="60" t="s">
        <v>288</v>
      </c>
      <c r="G724" s="60" t="s">
        <v>3647</v>
      </c>
      <c r="H724" s="60" t="s">
        <v>15187</v>
      </c>
      <c r="I724" s="60" t="s">
        <v>182</v>
      </c>
      <c r="J724" s="61">
        <v>2</v>
      </c>
      <c r="K724" s="61">
        <v>5</v>
      </c>
      <c r="L724" s="61">
        <v>1</v>
      </c>
      <c r="M724" s="61">
        <v>8</v>
      </c>
      <c r="N724" s="62">
        <v>0</v>
      </c>
      <c r="O724" s="62">
        <v>0</v>
      </c>
      <c r="P724" s="62">
        <v>0</v>
      </c>
      <c r="Q724" s="62">
        <v>0</v>
      </c>
      <c r="R724" s="62">
        <v>0</v>
      </c>
      <c r="S724" s="62">
        <v>0</v>
      </c>
      <c r="T724" s="62">
        <v>0</v>
      </c>
      <c r="U724" s="62">
        <v>26</v>
      </c>
      <c r="V724" s="62">
        <v>28</v>
      </c>
      <c r="W724" s="62">
        <v>28</v>
      </c>
      <c r="X724" s="62">
        <v>0</v>
      </c>
      <c r="Y724" s="62">
        <v>0</v>
      </c>
      <c r="Z724" s="62">
        <v>0</v>
      </c>
      <c r="AA724" s="62">
        <v>0</v>
      </c>
      <c r="AB724" s="62">
        <v>0</v>
      </c>
      <c r="AC724" s="62">
        <v>0</v>
      </c>
      <c r="AD724" s="62">
        <v>0</v>
      </c>
      <c r="AE724" s="62">
        <v>0</v>
      </c>
      <c r="AF724" s="62">
        <v>0</v>
      </c>
      <c r="AG724" s="62">
        <v>0</v>
      </c>
      <c r="AH724" s="62">
        <v>11</v>
      </c>
      <c r="AI724" s="62">
        <v>0</v>
      </c>
      <c r="AJ724" s="62" t="s">
        <v>290</v>
      </c>
      <c r="AK724" s="62">
        <v>0</v>
      </c>
      <c r="AL724" s="62">
        <v>0</v>
      </c>
      <c r="AM724" s="62">
        <v>55</v>
      </c>
      <c r="AN724" s="62">
        <v>14</v>
      </c>
      <c r="AO724" s="62">
        <v>33</v>
      </c>
      <c r="AP724" s="62">
        <v>49</v>
      </c>
      <c r="AQ724" s="62">
        <v>82</v>
      </c>
      <c r="AR724" t="b">
        <f>IFERROR(MATCH('2019'!A724, '2020'!A:A, 0) &gt;0, FALSE)</f>
        <v>1</v>
      </c>
    </row>
    <row r="725" spans="1:44">
      <c r="A725" s="60" t="s">
        <v>3651</v>
      </c>
      <c r="B725" s="60" t="s">
        <v>3652</v>
      </c>
      <c r="C725" s="60" t="s">
        <v>16255</v>
      </c>
      <c r="D725" s="60" t="s">
        <v>3653</v>
      </c>
      <c r="E725" s="60" t="s">
        <v>825</v>
      </c>
      <c r="F725" s="60" t="s">
        <v>288</v>
      </c>
      <c r="G725" s="60" t="s">
        <v>648</v>
      </c>
      <c r="H725" s="60" t="s">
        <v>14268</v>
      </c>
      <c r="I725" s="60" t="s">
        <v>182</v>
      </c>
      <c r="J725" s="61">
        <v>4</v>
      </c>
      <c r="K725" s="61">
        <v>21</v>
      </c>
      <c r="L725" s="61">
        <v>4</v>
      </c>
      <c r="M725" s="61">
        <v>29</v>
      </c>
      <c r="N725" s="62">
        <v>44</v>
      </c>
      <c r="O725" s="62">
        <v>13</v>
      </c>
      <c r="P725" s="62">
        <v>16</v>
      </c>
      <c r="Q725" s="62">
        <v>10</v>
      </c>
      <c r="R725" s="62">
        <v>11</v>
      </c>
      <c r="S725" s="62" t="s">
        <v>290</v>
      </c>
      <c r="T725" s="62" t="s">
        <v>290</v>
      </c>
      <c r="U725" s="62" t="s">
        <v>290</v>
      </c>
      <c r="V725" s="62" t="s">
        <v>290</v>
      </c>
      <c r="W725" s="62" t="s">
        <v>290</v>
      </c>
      <c r="X725" s="62">
        <v>0</v>
      </c>
      <c r="Y725" s="62">
        <v>0</v>
      </c>
      <c r="Z725" s="62">
        <v>0</v>
      </c>
      <c r="AA725" s="62">
        <v>0</v>
      </c>
      <c r="AB725" s="62">
        <v>0</v>
      </c>
      <c r="AC725" s="62">
        <v>0</v>
      </c>
      <c r="AD725" s="62">
        <v>0</v>
      </c>
      <c r="AE725" s="62">
        <v>0</v>
      </c>
      <c r="AF725" s="62" t="s">
        <v>290</v>
      </c>
      <c r="AG725" s="62">
        <v>0</v>
      </c>
      <c r="AH725" s="62" t="s">
        <v>290</v>
      </c>
      <c r="AI725" s="62">
        <v>0</v>
      </c>
      <c r="AJ725" s="62">
        <v>0</v>
      </c>
      <c r="AK725" s="62">
        <v>0</v>
      </c>
      <c r="AL725" s="62">
        <v>0</v>
      </c>
      <c r="AM725" s="62">
        <v>95</v>
      </c>
      <c r="AN725" s="62">
        <v>28</v>
      </c>
      <c r="AO725" s="62">
        <v>71</v>
      </c>
      <c r="AP725" s="62">
        <v>55</v>
      </c>
      <c r="AQ725" s="62">
        <v>126</v>
      </c>
      <c r="AR725" t="b">
        <f>IFERROR(MATCH('2019'!A725, '2020'!A:A, 0) &gt;0, FALSE)</f>
        <v>1</v>
      </c>
    </row>
    <row r="726" spans="1:44">
      <c r="A726" s="60" t="s">
        <v>3654</v>
      </c>
      <c r="B726" s="60" t="s">
        <v>3655</v>
      </c>
      <c r="C726" s="60" t="s">
        <v>7028</v>
      </c>
      <c r="D726" s="60" t="s">
        <v>3656</v>
      </c>
      <c r="E726" s="60" t="s">
        <v>183</v>
      </c>
      <c r="F726" s="60" t="s">
        <v>288</v>
      </c>
      <c r="G726" s="60" t="s">
        <v>3657</v>
      </c>
      <c r="H726" s="60" t="s">
        <v>15188</v>
      </c>
      <c r="I726" s="60" t="s">
        <v>183</v>
      </c>
      <c r="J726" s="61">
        <v>1</v>
      </c>
      <c r="K726" s="61">
        <v>14</v>
      </c>
      <c r="L726" s="61">
        <v>5</v>
      </c>
      <c r="M726" s="61">
        <v>20</v>
      </c>
      <c r="N726" s="62">
        <v>20</v>
      </c>
      <c r="O726" s="62">
        <v>12</v>
      </c>
      <c r="P726" s="62">
        <v>12</v>
      </c>
      <c r="Q726" s="62">
        <v>22</v>
      </c>
      <c r="R726" s="62">
        <v>20</v>
      </c>
      <c r="S726" s="62">
        <v>17</v>
      </c>
      <c r="T726" s="62">
        <v>20</v>
      </c>
      <c r="U726" s="62">
        <v>15</v>
      </c>
      <c r="V726" s="62">
        <v>19</v>
      </c>
      <c r="W726" s="62">
        <v>21</v>
      </c>
      <c r="X726" s="62">
        <v>0</v>
      </c>
      <c r="Y726" s="62">
        <v>0</v>
      </c>
      <c r="Z726" s="62">
        <v>0</v>
      </c>
      <c r="AA726" s="62">
        <v>0</v>
      </c>
      <c r="AB726" s="62">
        <v>0</v>
      </c>
      <c r="AC726" s="62">
        <v>0</v>
      </c>
      <c r="AD726" s="62">
        <v>0</v>
      </c>
      <c r="AE726" s="62">
        <v>0</v>
      </c>
      <c r="AF726" s="62">
        <v>0</v>
      </c>
      <c r="AG726" s="62">
        <v>0</v>
      </c>
      <c r="AH726" s="62">
        <v>24</v>
      </c>
      <c r="AI726" s="62" t="s">
        <v>290</v>
      </c>
      <c r="AJ726" s="62" t="s">
        <v>290</v>
      </c>
      <c r="AK726" s="62" t="s">
        <v>290</v>
      </c>
      <c r="AL726" s="62" t="s">
        <v>290</v>
      </c>
      <c r="AM726" s="62">
        <v>141</v>
      </c>
      <c r="AN726" s="62" t="s">
        <v>290</v>
      </c>
      <c r="AO726" s="62">
        <v>86</v>
      </c>
      <c r="AP726" s="62">
        <v>92</v>
      </c>
      <c r="AQ726" s="62">
        <v>178</v>
      </c>
      <c r="AR726" t="b">
        <f>IFERROR(MATCH('2019'!A726, '2020'!A:A, 0) &gt;0, FALSE)</f>
        <v>1</v>
      </c>
    </row>
    <row r="727" spans="1:44">
      <c r="A727" s="60" t="s">
        <v>3658</v>
      </c>
      <c r="B727" s="60" t="s">
        <v>10548</v>
      </c>
      <c r="C727" s="60" t="s">
        <v>13845</v>
      </c>
      <c r="D727" s="60" t="s">
        <v>3661</v>
      </c>
      <c r="E727" s="60" t="s">
        <v>3662</v>
      </c>
      <c r="F727" s="60" t="s">
        <v>288</v>
      </c>
      <c r="G727" s="60" t="s">
        <v>3663</v>
      </c>
      <c r="H727" s="60" t="s">
        <v>15189</v>
      </c>
      <c r="I727" s="60" t="s">
        <v>183</v>
      </c>
      <c r="J727" s="61">
        <v>2</v>
      </c>
      <c r="K727" s="61">
        <v>14</v>
      </c>
      <c r="L727" s="61">
        <v>2</v>
      </c>
      <c r="M727" s="61">
        <v>18</v>
      </c>
      <c r="N727" s="62">
        <v>41</v>
      </c>
      <c r="O727" s="62">
        <v>22</v>
      </c>
      <c r="P727" s="62">
        <v>24</v>
      </c>
      <c r="Q727" s="62">
        <v>23</v>
      </c>
      <c r="R727" s="62">
        <v>20</v>
      </c>
      <c r="S727" s="62">
        <v>26</v>
      </c>
      <c r="T727" s="62">
        <v>26</v>
      </c>
      <c r="U727" s="62">
        <v>14</v>
      </c>
      <c r="V727" s="62" t="s">
        <v>290</v>
      </c>
      <c r="W727" s="62">
        <v>14</v>
      </c>
      <c r="X727" s="62">
        <v>0</v>
      </c>
      <c r="Y727" s="62">
        <v>0</v>
      </c>
      <c r="Z727" s="62">
        <v>0</v>
      </c>
      <c r="AA727" s="62">
        <v>0</v>
      </c>
      <c r="AB727" s="62">
        <v>0</v>
      </c>
      <c r="AC727" s="62">
        <v>0</v>
      </c>
      <c r="AD727" s="62">
        <v>0</v>
      </c>
      <c r="AE727" s="62">
        <v>0</v>
      </c>
      <c r="AF727" s="62">
        <v>0</v>
      </c>
      <c r="AG727" s="62">
        <v>0</v>
      </c>
      <c r="AH727" s="62" t="s">
        <v>290</v>
      </c>
      <c r="AI727" s="62">
        <v>0</v>
      </c>
      <c r="AJ727" s="62" t="s">
        <v>290</v>
      </c>
      <c r="AK727" s="62">
        <v>0</v>
      </c>
      <c r="AL727" s="62">
        <v>0</v>
      </c>
      <c r="AM727" s="62">
        <v>198</v>
      </c>
      <c r="AN727" s="62" t="s">
        <v>290</v>
      </c>
      <c r="AO727" s="62">
        <v>100</v>
      </c>
      <c r="AP727" s="62">
        <v>117</v>
      </c>
      <c r="AQ727" s="62">
        <v>217</v>
      </c>
      <c r="AR727" t="b">
        <f>IFERROR(MATCH('2019'!A727, '2020'!A:A, 0) &gt;0, FALSE)</f>
        <v>1</v>
      </c>
    </row>
    <row r="728" spans="1:44">
      <c r="A728" s="60" t="s">
        <v>3664</v>
      </c>
      <c r="B728" s="60" t="s">
        <v>3665</v>
      </c>
      <c r="C728" s="60" t="s">
        <v>15190</v>
      </c>
      <c r="D728" s="60" t="s">
        <v>3667</v>
      </c>
      <c r="E728" s="60" t="s">
        <v>3668</v>
      </c>
      <c r="F728" s="60" t="s">
        <v>288</v>
      </c>
      <c r="G728" s="60" t="s">
        <v>3669</v>
      </c>
      <c r="H728" s="60" t="s">
        <v>15191</v>
      </c>
      <c r="I728" s="60" t="s">
        <v>183</v>
      </c>
      <c r="J728" s="61">
        <v>1</v>
      </c>
      <c r="K728" s="61">
        <v>11.5</v>
      </c>
      <c r="L728" s="61">
        <v>3</v>
      </c>
      <c r="M728" s="61">
        <v>15.5</v>
      </c>
      <c r="N728" s="62">
        <v>26</v>
      </c>
      <c r="O728" s="62">
        <v>20</v>
      </c>
      <c r="P728" s="62">
        <v>14</v>
      </c>
      <c r="Q728" s="62">
        <v>20</v>
      </c>
      <c r="R728" s="62">
        <v>20</v>
      </c>
      <c r="S728" s="62">
        <v>18</v>
      </c>
      <c r="T728" s="62">
        <v>15</v>
      </c>
      <c r="U728" s="62">
        <v>18</v>
      </c>
      <c r="V728" s="62">
        <v>17</v>
      </c>
      <c r="W728" s="62">
        <v>20</v>
      </c>
      <c r="X728" s="62">
        <v>0</v>
      </c>
      <c r="Y728" s="62">
        <v>0</v>
      </c>
      <c r="Z728" s="62">
        <v>0</v>
      </c>
      <c r="AA728" s="62">
        <v>0</v>
      </c>
      <c r="AB728" s="62">
        <v>0</v>
      </c>
      <c r="AC728" s="62">
        <v>0</v>
      </c>
      <c r="AD728" s="62">
        <v>0</v>
      </c>
      <c r="AE728" s="62">
        <v>0</v>
      </c>
      <c r="AF728" s="62">
        <v>0</v>
      </c>
      <c r="AG728" s="62">
        <v>0</v>
      </c>
      <c r="AH728" s="62">
        <v>34</v>
      </c>
      <c r="AI728" s="62">
        <v>0</v>
      </c>
      <c r="AJ728" s="62">
        <v>0</v>
      </c>
      <c r="AK728" s="62">
        <v>0</v>
      </c>
      <c r="AL728" s="62">
        <v>0</v>
      </c>
      <c r="AM728" s="62">
        <v>143</v>
      </c>
      <c r="AN728" s="62">
        <v>11</v>
      </c>
      <c r="AO728" s="62">
        <v>97</v>
      </c>
      <c r="AP728" s="62">
        <v>91</v>
      </c>
      <c r="AQ728" s="62">
        <v>188</v>
      </c>
      <c r="AR728" t="b">
        <f>IFERROR(MATCH('2019'!A728, '2020'!A:A, 0) &gt;0, FALSE)</f>
        <v>1</v>
      </c>
    </row>
    <row r="729" spans="1:44">
      <c r="A729" s="60" t="s">
        <v>3670</v>
      </c>
      <c r="B729" s="60" t="s">
        <v>3671</v>
      </c>
      <c r="C729" s="60" t="s">
        <v>10559</v>
      </c>
      <c r="D729" s="60" t="s">
        <v>3674</v>
      </c>
      <c r="E729" s="60" t="s">
        <v>3675</v>
      </c>
      <c r="F729" s="60" t="s">
        <v>288</v>
      </c>
      <c r="G729" s="60" t="s">
        <v>3676</v>
      </c>
      <c r="H729" s="60" t="s">
        <v>15192</v>
      </c>
      <c r="I729" s="60" t="s">
        <v>183</v>
      </c>
      <c r="J729" s="61">
        <v>2</v>
      </c>
      <c r="K729" s="61">
        <v>10</v>
      </c>
      <c r="L729" s="61">
        <v>2.5</v>
      </c>
      <c r="M729" s="61">
        <v>14.5</v>
      </c>
      <c r="N729" s="62">
        <v>25</v>
      </c>
      <c r="O729" s="62">
        <v>12</v>
      </c>
      <c r="P729" s="62">
        <v>16</v>
      </c>
      <c r="Q729" s="62">
        <v>14</v>
      </c>
      <c r="R729" s="62">
        <v>21</v>
      </c>
      <c r="S729" s="62">
        <v>13</v>
      </c>
      <c r="T729" s="62">
        <v>19</v>
      </c>
      <c r="U729" s="62">
        <v>20</v>
      </c>
      <c r="V729" s="62">
        <v>23</v>
      </c>
      <c r="W729" s="62">
        <v>17</v>
      </c>
      <c r="X729" s="62">
        <v>0</v>
      </c>
      <c r="Y729" s="62">
        <v>0</v>
      </c>
      <c r="Z729" s="62">
        <v>0</v>
      </c>
      <c r="AA729" s="62">
        <v>0</v>
      </c>
      <c r="AB729" s="62">
        <v>0</v>
      </c>
      <c r="AC729" s="62">
        <v>0</v>
      </c>
      <c r="AD729" s="62">
        <v>0</v>
      </c>
      <c r="AE729" s="62">
        <v>0</v>
      </c>
      <c r="AF729" s="62">
        <v>0</v>
      </c>
      <c r="AG729" s="62">
        <v>0</v>
      </c>
      <c r="AH729" s="62">
        <v>14</v>
      </c>
      <c r="AI729" s="62">
        <v>0</v>
      </c>
      <c r="AJ729" s="62" t="s">
        <v>290</v>
      </c>
      <c r="AK729" s="62">
        <v>0</v>
      </c>
      <c r="AL729" s="62">
        <v>0</v>
      </c>
      <c r="AM729" s="62">
        <v>162</v>
      </c>
      <c r="AN729" s="62" t="s">
        <v>290</v>
      </c>
      <c r="AO729" s="62">
        <v>89</v>
      </c>
      <c r="AP729" s="62">
        <v>91</v>
      </c>
      <c r="AQ729" s="62">
        <v>180</v>
      </c>
      <c r="AR729" t="b">
        <f>IFERROR(MATCH('2019'!A729, '2020'!A:A, 0) &gt;0, FALSE)</f>
        <v>1</v>
      </c>
    </row>
    <row r="730" spans="1:44">
      <c r="A730" s="60" t="s">
        <v>3677</v>
      </c>
      <c r="B730" s="60" t="s">
        <v>3678</v>
      </c>
      <c r="C730" s="60" t="s">
        <v>10562</v>
      </c>
      <c r="D730" s="60" t="s">
        <v>3680</v>
      </c>
      <c r="E730" s="60" t="s">
        <v>3681</v>
      </c>
      <c r="F730" s="60" t="s">
        <v>288</v>
      </c>
      <c r="G730" s="60" t="s">
        <v>3682</v>
      </c>
      <c r="H730" s="60" t="s">
        <v>15193</v>
      </c>
      <c r="I730" s="60" t="s">
        <v>183</v>
      </c>
      <c r="J730" s="61">
        <v>1</v>
      </c>
      <c r="K730" s="61">
        <v>10.5</v>
      </c>
      <c r="L730" s="61">
        <v>4</v>
      </c>
      <c r="M730" s="61">
        <v>15.5</v>
      </c>
      <c r="N730" s="62">
        <v>56</v>
      </c>
      <c r="O730" s="62" t="s">
        <v>290</v>
      </c>
      <c r="P730" s="62">
        <v>12</v>
      </c>
      <c r="Q730" s="62" t="s">
        <v>290</v>
      </c>
      <c r="R730" s="62">
        <v>13</v>
      </c>
      <c r="S730" s="62" t="s">
        <v>290</v>
      </c>
      <c r="T730" s="62">
        <v>19</v>
      </c>
      <c r="U730" s="62">
        <v>13</v>
      </c>
      <c r="V730" s="62">
        <v>15</v>
      </c>
      <c r="W730" s="62" t="s">
        <v>290</v>
      </c>
      <c r="X730" s="62">
        <v>0</v>
      </c>
      <c r="Y730" s="62">
        <v>0</v>
      </c>
      <c r="Z730" s="62">
        <v>0</v>
      </c>
      <c r="AA730" s="62">
        <v>0</v>
      </c>
      <c r="AB730" s="62">
        <v>0</v>
      </c>
      <c r="AC730" s="62">
        <v>0</v>
      </c>
      <c r="AD730" s="62">
        <v>0</v>
      </c>
      <c r="AE730" s="62">
        <v>0</v>
      </c>
      <c r="AF730" s="62" t="s">
        <v>290</v>
      </c>
      <c r="AG730" s="62">
        <v>0</v>
      </c>
      <c r="AH730" s="62">
        <v>31</v>
      </c>
      <c r="AI730" s="62">
        <v>0</v>
      </c>
      <c r="AJ730" s="62">
        <v>0</v>
      </c>
      <c r="AK730" s="62">
        <v>0</v>
      </c>
      <c r="AL730" s="62">
        <v>0</v>
      </c>
      <c r="AM730" s="62">
        <v>132</v>
      </c>
      <c r="AN730" s="62" t="s">
        <v>290</v>
      </c>
      <c r="AO730" s="62">
        <v>87</v>
      </c>
      <c r="AP730" s="62">
        <v>77</v>
      </c>
      <c r="AQ730" s="62">
        <v>164</v>
      </c>
      <c r="AR730" t="b">
        <f>IFERROR(MATCH('2019'!A730, '2020'!A:A, 0) &gt;0, FALSE)</f>
        <v>1</v>
      </c>
    </row>
    <row r="731" spans="1:44">
      <c r="A731" s="60" t="s">
        <v>12853</v>
      </c>
      <c r="B731" s="60" t="s">
        <v>10564</v>
      </c>
      <c r="C731" s="60" t="s">
        <v>10566</v>
      </c>
      <c r="D731" s="60" t="s">
        <v>10567</v>
      </c>
      <c r="E731" s="60" t="s">
        <v>10568</v>
      </c>
      <c r="F731" s="60" t="s">
        <v>288</v>
      </c>
      <c r="G731" s="60" t="s">
        <v>16256</v>
      </c>
      <c r="H731" s="60" t="s">
        <v>15194</v>
      </c>
      <c r="I731" s="60" t="s">
        <v>183</v>
      </c>
      <c r="J731" s="61">
        <v>0.1</v>
      </c>
      <c r="K731" s="61">
        <v>0.9</v>
      </c>
      <c r="L731" s="61">
        <v>0</v>
      </c>
      <c r="M731" s="61">
        <v>1</v>
      </c>
      <c r="N731" s="62">
        <v>0</v>
      </c>
      <c r="O731" s="62">
        <v>0</v>
      </c>
      <c r="P731" s="62">
        <v>0</v>
      </c>
      <c r="Q731" s="62" t="s">
        <v>290</v>
      </c>
      <c r="R731" s="62" t="s">
        <v>290</v>
      </c>
      <c r="S731" s="62">
        <v>0</v>
      </c>
      <c r="T731" s="62">
        <v>0</v>
      </c>
      <c r="U731" s="62" t="s">
        <v>290</v>
      </c>
      <c r="V731" s="62" t="s">
        <v>290</v>
      </c>
      <c r="W731" s="62">
        <v>0</v>
      </c>
      <c r="X731" s="62">
        <v>0</v>
      </c>
      <c r="Y731" s="62">
        <v>0</v>
      </c>
      <c r="Z731" s="62">
        <v>0</v>
      </c>
      <c r="AA731" s="62">
        <v>0</v>
      </c>
      <c r="AB731" s="62">
        <v>0</v>
      </c>
      <c r="AC731" s="62">
        <v>0</v>
      </c>
      <c r="AD731" s="62">
        <v>0</v>
      </c>
      <c r="AE731" s="62">
        <v>0</v>
      </c>
      <c r="AF731" s="62">
        <v>0</v>
      </c>
      <c r="AG731" s="62">
        <v>0</v>
      </c>
      <c r="AH731" s="62">
        <v>0</v>
      </c>
      <c r="AI731" s="62">
        <v>0</v>
      </c>
      <c r="AJ731" s="62">
        <v>0</v>
      </c>
      <c r="AK731" s="62">
        <v>0</v>
      </c>
      <c r="AL731" s="62">
        <v>0</v>
      </c>
      <c r="AM731" s="62" t="s">
        <v>290</v>
      </c>
      <c r="AN731" s="62">
        <v>0</v>
      </c>
      <c r="AO731" s="62" t="s">
        <v>290</v>
      </c>
      <c r="AP731" s="62" t="s">
        <v>290</v>
      </c>
      <c r="AQ731" s="62" t="s">
        <v>290</v>
      </c>
      <c r="AR731" t="b">
        <f>IFERROR(MATCH('2019'!A731, '2020'!A:A, 0) &gt;0, FALSE)</f>
        <v>1</v>
      </c>
    </row>
    <row r="732" spans="1:44">
      <c r="A732" s="60" t="s">
        <v>13846</v>
      </c>
      <c r="B732" s="60" t="s">
        <v>13847</v>
      </c>
      <c r="C732" s="60" t="s">
        <v>7044</v>
      </c>
      <c r="D732" s="60" t="s">
        <v>13848</v>
      </c>
      <c r="E732" s="60" t="s">
        <v>3686</v>
      </c>
      <c r="F732" s="60" t="s">
        <v>288</v>
      </c>
      <c r="G732" s="60" t="s">
        <v>3687</v>
      </c>
      <c r="H732" s="60" t="s">
        <v>15195</v>
      </c>
      <c r="I732" s="60" t="s">
        <v>183</v>
      </c>
      <c r="J732" s="61">
        <v>4</v>
      </c>
      <c r="K732" s="61">
        <v>37</v>
      </c>
      <c r="L732" s="61">
        <v>12</v>
      </c>
      <c r="M732" s="61">
        <v>53</v>
      </c>
      <c r="N732" s="62">
        <v>44</v>
      </c>
      <c r="O732" s="62">
        <v>14</v>
      </c>
      <c r="P732" s="62">
        <v>14</v>
      </c>
      <c r="Q732" s="62">
        <v>21</v>
      </c>
      <c r="R732" s="62">
        <v>23</v>
      </c>
      <c r="S732" s="62">
        <v>17</v>
      </c>
      <c r="T732" s="62">
        <v>15</v>
      </c>
      <c r="U732" s="62">
        <v>21</v>
      </c>
      <c r="V732" s="62">
        <v>22</v>
      </c>
      <c r="W732" s="62">
        <v>24</v>
      </c>
      <c r="X732" s="62">
        <v>41</v>
      </c>
      <c r="Y732" s="62">
        <v>47</v>
      </c>
      <c r="Z732" s="62">
        <v>37</v>
      </c>
      <c r="AA732" s="62">
        <v>44</v>
      </c>
      <c r="AB732" s="62">
        <v>0</v>
      </c>
      <c r="AC732" s="62">
        <v>0</v>
      </c>
      <c r="AD732" s="62">
        <v>0</v>
      </c>
      <c r="AE732" s="62">
        <v>0</v>
      </c>
      <c r="AF732" s="62">
        <v>0</v>
      </c>
      <c r="AG732" s="62">
        <v>0</v>
      </c>
      <c r="AH732" s="62" t="s">
        <v>290</v>
      </c>
      <c r="AI732" s="62">
        <v>0</v>
      </c>
      <c r="AJ732" s="62">
        <v>11</v>
      </c>
      <c r="AK732" s="62" t="s">
        <v>290</v>
      </c>
      <c r="AL732" s="62">
        <v>0</v>
      </c>
      <c r="AM732" s="62">
        <v>339</v>
      </c>
      <c r="AN732" s="62">
        <v>26</v>
      </c>
      <c r="AO732" s="62">
        <v>173</v>
      </c>
      <c r="AP732" s="62">
        <v>211</v>
      </c>
      <c r="AQ732" s="62">
        <v>384</v>
      </c>
      <c r="AR732" t="b">
        <f>IFERROR(MATCH('2019'!A732, '2020'!A:A, 0) &gt;0, FALSE)</f>
        <v>0</v>
      </c>
    </row>
    <row r="733" spans="1:44">
      <c r="A733" s="60" t="s">
        <v>3691</v>
      </c>
      <c r="B733" s="60" t="s">
        <v>459</v>
      </c>
      <c r="C733" s="60" t="s">
        <v>13849</v>
      </c>
      <c r="D733" s="60" t="s">
        <v>3694</v>
      </c>
      <c r="E733" s="60" t="s">
        <v>3695</v>
      </c>
      <c r="F733" s="60" t="s">
        <v>288</v>
      </c>
      <c r="G733" s="60" t="s">
        <v>3696</v>
      </c>
      <c r="H733" s="60" t="s">
        <v>15196</v>
      </c>
      <c r="I733" s="60" t="s">
        <v>184</v>
      </c>
      <c r="J733" s="61">
        <v>1</v>
      </c>
      <c r="K733" s="61">
        <v>16.600000000000001</v>
      </c>
      <c r="L733" s="61">
        <v>9.1999999999999993</v>
      </c>
      <c r="M733" s="61">
        <v>26.8</v>
      </c>
      <c r="N733" s="62">
        <v>49</v>
      </c>
      <c r="O733" s="62">
        <v>29</v>
      </c>
      <c r="P733" s="62">
        <v>31</v>
      </c>
      <c r="Q733" s="62">
        <v>23</v>
      </c>
      <c r="R733" s="62">
        <v>21</v>
      </c>
      <c r="S733" s="62">
        <v>14</v>
      </c>
      <c r="T733" s="62">
        <v>14</v>
      </c>
      <c r="U733" s="62">
        <v>17</v>
      </c>
      <c r="V733" s="62">
        <v>21</v>
      </c>
      <c r="W733" s="62">
        <v>17</v>
      </c>
      <c r="X733" s="62">
        <v>0</v>
      </c>
      <c r="Y733" s="62">
        <v>0</v>
      </c>
      <c r="Z733" s="62">
        <v>0</v>
      </c>
      <c r="AA733" s="62">
        <v>0</v>
      </c>
      <c r="AB733" s="62">
        <v>0</v>
      </c>
      <c r="AC733" s="62">
        <v>0</v>
      </c>
      <c r="AD733" s="62">
        <v>0</v>
      </c>
      <c r="AE733" s="62">
        <v>0</v>
      </c>
      <c r="AF733" s="62" t="s">
        <v>290</v>
      </c>
      <c r="AG733" s="62">
        <v>0</v>
      </c>
      <c r="AH733" s="62">
        <v>0</v>
      </c>
      <c r="AI733" s="62">
        <v>0</v>
      </c>
      <c r="AJ733" s="62">
        <v>0</v>
      </c>
      <c r="AK733" s="62" t="s">
        <v>290</v>
      </c>
      <c r="AL733" s="62">
        <v>0</v>
      </c>
      <c r="AM733" s="62">
        <v>212</v>
      </c>
      <c r="AN733" s="62">
        <v>26</v>
      </c>
      <c r="AO733" s="62">
        <v>130</v>
      </c>
      <c r="AP733" s="62">
        <v>110</v>
      </c>
      <c r="AQ733" s="62">
        <v>240</v>
      </c>
      <c r="AR733" t="b">
        <f>IFERROR(MATCH('2019'!A733, '2020'!A:A, 0) &gt;0, FALSE)</f>
        <v>1</v>
      </c>
    </row>
    <row r="734" spans="1:44">
      <c r="A734" s="60" t="s">
        <v>3697</v>
      </c>
      <c r="B734" s="60" t="s">
        <v>3698</v>
      </c>
      <c r="C734" s="60" t="s">
        <v>16257</v>
      </c>
      <c r="D734" s="60" t="s">
        <v>3700</v>
      </c>
      <c r="E734" s="60" t="s">
        <v>3695</v>
      </c>
      <c r="F734" s="60" t="s">
        <v>288</v>
      </c>
      <c r="G734" s="60" t="s">
        <v>3701</v>
      </c>
      <c r="H734" s="60" t="s">
        <v>15197</v>
      </c>
      <c r="I734" s="60" t="s">
        <v>184</v>
      </c>
      <c r="J734" s="61">
        <v>2</v>
      </c>
      <c r="K734" s="61">
        <v>22</v>
      </c>
      <c r="L734" s="61">
        <v>4</v>
      </c>
      <c r="M734" s="61">
        <v>28</v>
      </c>
      <c r="N734" s="62">
        <v>34</v>
      </c>
      <c r="O734" s="62">
        <v>13</v>
      </c>
      <c r="P734" s="62">
        <v>14</v>
      </c>
      <c r="Q734" s="62">
        <v>17</v>
      </c>
      <c r="R734" s="62">
        <v>22</v>
      </c>
      <c r="S734" s="62">
        <v>12</v>
      </c>
      <c r="T734" s="62">
        <v>16</v>
      </c>
      <c r="U734" s="62">
        <v>19</v>
      </c>
      <c r="V734" s="62">
        <v>23</v>
      </c>
      <c r="W734" s="62">
        <v>32</v>
      </c>
      <c r="X734" s="62">
        <v>0</v>
      </c>
      <c r="Y734" s="62">
        <v>0</v>
      </c>
      <c r="Z734" s="62">
        <v>0</v>
      </c>
      <c r="AA734" s="62">
        <v>0</v>
      </c>
      <c r="AB734" s="62">
        <v>0</v>
      </c>
      <c r="AC734" s="62">
        <v>0</v>
      </c>
      <c r="AD734" s="62">
        <v>0</v>
      </c>
      <c r="AE734" s="62">
        <v>0</v>
      </c>
      <c r="AF734" s="62" t="s">
        <v>290</v>
      </c>
      <c r="AG734" s="62">
        <v>0</v>
      </c>
      <c r="AH734" s="62" t="s">
        <v>290</v>
      </c>
      <c r="AI734" s="62" t="s">
        <v>290</v>
      </c>
      <c r="AJ734" s="62">
        <v>15</v>
      </c>
      <c r="AK734" s="62">
        <v>12</v>
      </c>
      <c r="AL734" s="62" t="s">
        <v>290</v>
      </c>
      <c r="AM734" s="62">
        <v>157</v>
      </c>
      <c r="AN734" s="62">
        <v>14</v>
      </c>
      <c r="AO734" s="62">
        <v>107</v>
      </c>
      <c r="AP734" s="62">
        <v>101</v>
      </c>
      <c r="AQ734" s="62">
        <v>208</v>
      </c>
      <c r="AR734" t="b">
        <f>IFERROR(MATCH('2019'!A734, '2020'!A:A, 0) &gt;0, FALSE)</f>
        <v>1</v>
      </c>
    </row>
    <row r="735" spans="1:44">
      <c r="A735" s="60" t="s">
        <v>3702</v>
      </c>
      <c r="B735" s="60" t="s">
        <v>3703</v>
      </c>
      <c r="C735" s="60" t="s">
        <v>10599</v>
      </c>
      <c r="D735" s="60" t="s">
        <v>3705</v>
      </c>
      <c r="E735" s="60" t="s">
        <v>3695</v>
      </c>
      <c r="F735" s="60" t="s">
        <v>288</v>
      </c>
      <c r="G735" s="60" t="s">
        <v>3706</v>
      </c>
      <c r="H735" s="60" t="s">
        <v>15198</v>
      </c>
      <c r="I735" s="60" t="s">
        <v>184</v>
      </c>
      <c r="J735" s="61">
        <v>1</v>
      </c>
      <c r="K735" s="61">
        <v>15</v>
      </c>
      <c r="L735" s="61">
        <v>5</v>
      </c>
      <c r="M735" s="61">
        <v>21</v>
      </c>
      <c r="N735" s="62">
        <v>33</v>
      </c>
      <c r="O735" s="62">
        <v>18</v>
      </c>
      <c r="P735" s="62">
        <v>14</v>
      </c>
      <c r="Q735" s="62">
        <v>14</v>
      </c>
      <c r="R735" s="62">
        <v>12</v>
      </c>
      <c r="S735" s="62">
        <v>12</v>
      </c>
      <c r="T735" s="62">
        <v>11</v>
      </c>
      <c r="U735" s="62">
        <v>15</v>
      </c>
      <c r="V735" s="62">
        <v>11</v>
      </c>
      <c r="W735" s="62" t="s">
        <v>290</v>
      </c>
      <c r="X735" s="62">
        <v>0</v>
      </c>
      <c r="Y735" s="62">
        <v>0</v>
      </c>
      <c r="Z735" s="62">
        <v>0</v>
      </c>
      <c r="AA735" s="62">
        <v>0</v>
      </c>
      <c r="AB735" s="62">
        <v>0</v>
      </c>
      <c r="AC735" s="62">
        <v>0</v>
      </c>
      <c r="AD735" s="62">
        <v>0</v>
      </c>
      <c r="AE735" s="62">
        <v>0</v>
      </c>
      <c r="AF735" s="62">
        <v>0</v>
      </c>
      <c r="AG735" s="62">
        <v>0</v>
      </c>
      <c r="AH735" s="62" t="s">
        <v>290</v>
      </c>
      <c r="AI735" s="62">
        <v>0</v>
      </c>
      <c r="AJ735" s="62">
        <v>13</v>
      </c>
      <c r="AK735" s="62" t="s">
        <v>290</v>
      </c>
      <c r="AL735" s="62" t="s">
        <v>290</v>
      </c>
      <c r="AM735" s="62">
        <v>96</v>
      </c>
      <c r="AN735" s="62">
        <v>20</v>
      </c>
      <c r="AO735" s="62">
        <v>69</v>
      </c>
      <c r="AP735" s="62">
        <v>77</v>
      </c>
      <c r="AQ735" s="62">
        <v>146</v>
      </c>
      <c r="AR735" t="b">
        <f>IFERROR(MATCH('2019'!A735, '2020'!A:A, 0) &gt;0, FALSE)</f>
        <v>1</v>
      </c>
    </row>
    <row r="736" spans="1:44">
      <c r="A736" s="60" t="s">
        <v>3707</v>
      </c>
      <c r="B736" s="60" t="s">
        <v>3708</v>
      </c>
      <c r="C736" s="60" t="s">
        <v>7059</v>
      </c>
      <c r="D736" s="60" t="s">
        <v>3710</v>
      </c>
      <c r="E736" s="60" t="s">
        <v>3695</v>
      </c>
      <c r="F736" s="60" t="s">
        <v>288</v>
      </c>
      <c r="G736" s="60" t="s">
        <v>3701</v>
      </c>
      <c r="H736" s="60" t="s">
        <v>15199</v>
      </c>
      <c r="I736" s="60" t="s">
        <v>184</v>
      </c>
      <c r="J736" s="61">
        <v>3</v>
      </c>
      <c r="K736" s="61">
        <v>22</v>
      </c>
      <c r="L736" s="61">
        <v>8</v>
      </c>
      <c r="M736" s="61">
        <v>33</v>
      </c>
      <c r="N736" s="62">
        <v>0</v>
      </c>
      <c r="O736" s="62">
        <v>0</v>
      </c>
      <c r="P736" s="62">
        <v>0</v>
      </c>
      <c r="Q736" s="62">
        <v>0</v>
      </c>
      <c r="R736" s="62">
        <v>0</v>
      </c>
      <c r="S736" s="62">
        <v>0</v>
      </c>
      <c r="T736" s="62">
        <v>0</v>
      </c>
      <c r="U736" s="62">
        <v>0</v>
      </c>
      <c r="V736" s="62">
        <v>0</v>
      </c>
      <c r="W736" s="62">
        <v>0</v>
      </c>
      <c r="X736" s="62">
        <v>56</v>
      </c>
      <c r="Y736" s="62">
        <v>48</v>
      </c>
      <c r="Z736" s="62">
        <v>62</v>
      </c>
      <c r="AA736" s="62">
        <v>62</v>
      </c>
      <c r="AB736" s="62">
        <v>0</v>
      </c>
      <c r="AC736" s="62">
        <v>0</v>
      </c>
      <c r="AD736" s="62">
        <v>0</v>
      </c>
      <c r="AE736" s="62">
        <v>0</v>
      </c>
      <c r="AF736" s="62">
        <v>0</v>
      </c>
      <c r="AG736" s="62">
        <v>0</v>
      </c>
      <c r="AH736" s="62" t="s">
        <v>290</v>
      </c>
      <c r="AI736" s="62">
        <v>0</v>
      </c>
      <c r="AJ736" s="62" t="s">
        <v>290</v>
      </c>
      <c r="AK736" s="62">
        <v>15</v>
      </c>
      <c r="AL736" s="62">
        <v>0</v>
      </c>
      <c r="AM736" s="62">
        <v>183</v>
      </c>
      <c r="AN736" s="62">
        <v>17</v>
      </c>
      <c r="AO736" s="62">
        <v>124</v>
      </c>
      <c r="AP736" s="62">
        <v>104</v>
      </c>
      <c r="AQ736" s="62">
        <v>228</v>
      </c>
      <c r="AR736" t="b">
        <f>IFERROR(MATCH('2019'!A736, '2020'!A:A, 0) &gt;0, FALSE)</f>
        <v>1</v>
      </c>
    </row>
    <row r="737" spans="1:44">
      <c r="A737" s="60" t="s">
        <v>12869</v>
      </c>
      <c r="B737" s="60" t="s">
        <v>10604</v>
      </c>
      <c r="C737" s="60" t="s">
        <v>15200</v>
      </c>
      <c r="D737" s="60" t="s">
        <v>10607</v>
      </c>
      <c r="E737" s="60" t="s">
        <v>3695</v>
      </c>
      <c r="F737" s="60" t="s">
        <v>288</v>
      </c>
      <c r="G737" s="60" t="s">
        <v>3701</v>
      </c>
      <c r="H737" s="60" t="s">
        <v>15201</v>
      </c>
      <c r="I737" s="60" t="s">
        <v>184</v>
      </c>
      <c r="J737" s="61">
        <v>1</v>
      </c>
      <c r="K737" s="61">
        <v>4</v>
      </c>
      <c r="L737" s="61">
        <v>0</v>
      </c>
      <c r="M737" s="61">
        <v>5</v>
      </c>
      <c r="N737" s="62" t="s">
        <v>290</v>
      </c>
      <c r="O737" s="62" t="s">
        <v>290</v>
      </c>
      <c r="P737" s="62" t="s">
        <v>290</v>
      </c>
      <c r="Q737" s="62" t="s">
        <v>290</v>
      </c>
      <c r="R737" s="62" t="s">
        <v>290</v>
      </c>
      <c r="S737" s="62">
        <v>0</v>
      </c>
      <c r="T737" s="62" t="s">
        <v>290</v>
      </c>
      <c r="U737" s="62" t="s">
        <v>290</v>
      </c>
      <c r="V737" s="62">
        <v>0</v>
      </c>
      <c r="W737" s="62">
        <v>0</v>
      </c>
      <c r="X737" s="62">
        <v>0</v>
      </c>
      <c r="Y737" s="62">
        <v>0</v>
      </c>
      <c r="Z737" s="62">
        <v>0</v>
      </c>
      <c r="AA737" s="62">
        <v>0</v>
      </c>
      <c r="AB737" s="62">
        <v>0</v>
      </c>
      <c r="AC737" s="62">
        <v>0</v>
      </c>
      <c r="AD737" s="62">
        <v>0</v>
      </c>
      <c r="AE737" s="62">
        <v>0</v>
      </c>
      <c r="AF737" s="62">
        <v>0</v>
      </c>
      <c r="AG737" s="62">
        <v>0</v>
      </c>
      <c r="AH737" s="62">
        <v>0</v>
      </c>
      <c r="AI737" s="62">
        <v>0</v>
      </c>
      <c r="AJ737" s="62">
        <v>0</v>
      </c>
      <c r="AK737" s="62">
        <v>38</v>
      </c>
      <c r="AL737" s="62">
        <v>0</v>
      </c>
      <c r="AM737" s="62">
        <v>0</v>
      </c>
      <c r="AN737" s="62">
        <v>0</v>
      </c>
      <c r="AO737" s="62">
        <v>24</v>
      </c>
      <c r="AP737" s="62">
        <v>14</v>
      </c>
      <c r="AQ737" s="62">
        <v>38</v>
      </c>
      <c r="AR737" t="b">
        <f>IFERROR(MATCH('2019'!A737, '2020'!A:A, 0) &gt;0, FALSE)</f>
        <v>1</v>
      </c>
    </row>
    <row r="738" spans="1:44">
      <c r="A738" s="60" t="s">
        <v>3711</v>
      </c>
      <c r="B738" s="60" t="s">
        <v>3712</v>
      </c>
      <c r="C738" s="60" t="s">
        <v>15202</v>
      </c>
      <c r="D738" s="60" t="s">
        <v>3715</v>
      </c>
      <c r="E738" s="60" t="s">
        <v>3695</v>
      </c>
      <c r="F738" s="60" t="s">
        <v>288</v>
      </c>
      <c r="G738" s="60" t="s">
        <v>3701</v>
      </c>
      <c r="H738" s="60" t="s">
        <v>15203</v>
      </c>
      <c r="I738" s="60" t="s">
        <v>184</v>
      </c>
      <c r="J738" s="61">
        <v>5.5</v>
      </c>
      <c r="K738" s="61">
        <v>26.5</v>
      </c>
      <c r="L738" s="61">
        <v>7.5</v>
      </c>
      <c r="M738" s="61">
        <v>39.5</v>
      </c>
      <c r="N738" s="62">
        <v>0</v>
      </c>
      <c r="O738" s="62">
        <v>22</v>
      </c>
      <c r="P738" s="62">
        <v>22</v>
      </c>
      <c r="Q738" s="62">
        <v>31</v>
      </c>
      <c r="R738" s="62">
        <v>35</v>
      </c>
      <c r="S738" s="62">
        <v>28</v>
      </c>
      <c r="T738" s="62">
        <v>25</v>
      </c>
      <c r="U738" s="62">
        <v>33</v>
      </c>
      <c r="V738" s="62">
        <v>25</v>
      </c>
      <c r="W738" s="62">
        <v>39</v>
      </c>
      <c r="X738" s="62">
        <v>23</v>
      </c>
      <c r="Y738" s="62">
        <v>24</v>
      </c>
      <c r="Z738" s="62">
        <v>27</v>
      </c>
      <c r="AA738" s="62">
        <v>31</v>
      </c>
      <c r="AB738" s="62">
        <v>0</v>
      </c>
      <c r="AC738" s="62">
        <v>0</v>
      </c>
      <c r="AD738" s="62">
        <v>0</v>
      </c>
      <c r="AE738" s="62">
        <v>0</v>
      </c>
      <c r="AF738" s="62">
        <v>0</v>
      </c>
      <c r="AG738" s="62">
        <v>0</v>
      </c>
      <c r="AH738" s="62" t="s">
        <v>290</v>
      </c>
      <c r="AI738" s="62" t="s">
        <v>290</v>
      </c>
      <c r="AJ738" s="62">
        <v>0</v>
      </c>
      <c r="AK738" s="62">
        <v>27</v>
      </c>
      <c r="AL738" s="62">
        <v>0</v>
      </c>
      <c r="AM738" s="62">
        <v>298</v>
      </c>
      <c r="AN738" s="62">
        <v>32</v>
      </c>
      <c r="AO738" s="62">
        <v>196</v>
      </c>
      <c r="AP738" s="62">
        <v>169</v>
      </c>
      <c r="AQ738" s="62">
        <v>365</v>
      </c>
      <c r="AR738" t="b">
        <f>IFERROR(MATCH('2019'!A738, '2020'!A:A, 0) &gt;0, FALSE)</f>
        <v>1</v>
      </c>
    </row>
    <row r="739" spans="1:44">
      <c r="A739" s="60" t="s">
        <v>3716</v>
      </c>
      <c r="B739" s="60" t="s">
        <v>3717</v>
      </c>
      <c r="C739" s="60" t="s">
        <v>7062</v>
      </c>
      <c r="D739" s="60" t="s">
        <v>3719</v>
      </c>
      <c r="E739" s="60" t="s">
        <v>3720</v>
      </c>
      <c r="F739" s="60" t="s">
        <v>288</v>
      </c>
      <c r="G739" s="60" t="s">
        <v>3721</v>
      </c>
      <c r="H739" s="60" t="s">
        <v>15204</v>
      </c>
      <c r="I739" s="60" t="s">
        <v>184</v>
      </c>
      <c r="J739" s="61">
        <v>3.8</v>
      </c>
      <c r="K739" s="61">
        <v>15.4</v>
      </c>
      <c r="L739" s="61">
        <v>6</v>
      </c>
      <c r="M739" s="61">
        <v>25.2</v>
      </c>
      <c r="N739" s="62">
        <v>42</v>
      </c>
      <c r="O739" s="62">
        <v>16</v>
      </c>
      <c r="P739" s="62" t="s">
        <v>290</v>
      </c>
      <c r="Q739" s="62" t="s">
        <v>290</v>
      </c>
      <c r="R739" s="62">
        <v>11</v>
      </c>
      <c r="S739" s="62">
        <v>10</v>
      </c>
      <c r="T739" s="62" t="s">
        <v>290</v>
      </c>
      <c r="U739" s="62">
        <v>11</v>
      </c>
      <c r="V739" s="62">
        <v>12</v>
      </c>
      <c r="W739" s="62">
        <v>10</v>
      </c>
      <c r="X739" s="62">
        <v>19</v>
      </c>
      <c r="Y739" s="62">
        <v>12</v>
      </c>
      <c r="Z739" s="62">
        <v>12</v>
      </c>
      <c r="AA739" s="62">
        <v>10</v>
      </c>
      <c r="AB739" s="62">
        <v>0</v>
      </c>
      <c r="AC739" s="62">
        <v>0</v>
      </c>
      <c r="AD739" s="62">
        <v>0</v>
      </c>
      <c r="AE739" s="62">
        <v>0</v>
      </c>
      <c r="AF739" s="62">
        <v>0</v>
      </c>
      <c r="AG739" s="62">
        <v>0</v>
      </c>
      <c r="AH739" s="62" t="s">
        <v>290</v>
      </c>
      <c r="AI739" s="62">
        <v>0</v>
      </c>
      <c r="AJ739" s="62" t="s">
        <v>290</v>
      </c>
      <c r="AK739" s="62" t="s">
        <v>290</v>
      </c>
      <c r="AL739" s="62">
        <v>0</v>
      </c>
      <c r="AM739" s="62">
        <v>163</v>
      </c>
      <c r="AN739" s="62" t="s">
        <v>290</v>
      </c>
      <c r="AO739" s="62">
        <v>90</v>
      </c>
      <c r="AP739" s="62">
        <v>101</v>
      </c>
      <c r="AQ739" s="62">
        <v>191</v>
      </c>
      <c r="AR739" t="b">
        <f>IFERROR(MATCH('2019'!A739, '2020'!A:A, 0) &gt;0, FALSE)</f>
        <v>1</v>
      </c>
    </row>
    <row r="740" spans="1:44">
      <c r="A740" s="60" t="s">
        <v>12876</v>
      </c>
      <c r="B740" s="60" t="s">
        <v>10617</v>
      </c>
      <c r="C740" s="60" t="s">
        <v>10619</v>
      </c>
      <c r="D740" s="60" t="s">
        <v>10620</v>
      </c>
      <c r="E740" s="60" t="s">
        <v>3695</v>
      </c>
      <c r="F740" s="60" t="s">
        <v>288</v>
      </c>
      <c r="G740" s="60" t="s">
        <v>3696</v>
      </c>
      <c r="H740" s="60" t="s">
        <v>16258</v>
      </c>
      <c r="I740" s="60" t="s">
        <v>184</v>
      </c>
      <c r="J740" s="61">
        <v>1</v>
      </c>
      <c r="K740" s="61">
        <v>0</v>
      </c>
      <c r="L740" s="61">
        <v>0</v>
      </c>
      <c r="M740" s="61">
        <v>1</v>
      </c>
      <c r="N740" s="62">
        <v>0</v>
      </c>
      <c r="O740" s="62">
        <v>0</v>
      </c>
      <c r="P740" s="62">
        <v>0</v>
      </c>
      <c r="Q740" s="62">
        <v>0</v>
      </c>
      <c r="R740" s="62" t="s">
        <v>290</v>
      </c>
      <c r="S740" s="62">
        <v>0</v>
      </c>
      <c r="T740" s="62">
        <v>0</v>
      </c>
      <c r="U740" s="62">
        <v>0</v>
      </c>
      <c r="V740" s="62">
        <v>0</v>
      </c>
      <c r="W740" s="62">
        <v>0</v>
      </c>
      <c r="X740" s="62" t="s">
        <v>290</v>
      </c>
      <c r="Y740" s="62">
        <v>0</v>
      </c>
      <c r="Z740" s="62">
        <v>0</v>
      </c>
      <c r="AA740" s="62" t="s">
        <v>290</v>
      </c>
      <c r="AB740" s="62">
        <v>0</v>
      </c>
      <c r="AC740" s="62">
        <v>0</v>
      </c>
      <c r="AD740" s="62">
        <v>0</v>
      </c>
      <c r="AE740" s="62">
        <v>0</v>
      </c>
      <c r="AF740" s="62">
        <v>0</v>
      </c>
      <c r="AG740" s="62">
        <v>0</v>
      </c>
      <c r="AH740" s="62" t="s">
        <v>290</v>
      </c>
      <c r="AI740" s="62" t="s">
        <v>290</v>
      </c>
      <c r="AJ740" s="62">
        <v>0</v>
      </c>
      <c r="AK740" s="62">
        <v>0</v>
      </c>
      <c r="AL740" s="62">
        <v>0</v>
      </c>
      <c r="AM740" s="62">
        <v>0</v>
      </c>
      <c r="AN740" s="62">
        <v>0</v>
      </c>
      <c r="AO740" s="62" t="s">
        <v>290</v>
      </c>
      <c r="AP740" s="62" t="s">
        <v>290</v>
      </c>
      <c r="AQ740" s="62" t="s">
        <v>290</v>
      </c>
      <c r="AR740" t="b">
        <f>IFERROR(MATCH('2019'!A740, '2020'!A:A, 0) &gt;0, FALSE)</f>
        <v>0</v>
      </c>
    </row>
    <row r="741" spans="1:44">
      <c r="A741" s="60" t="s">
        <v>13852</v>
      </c>
      <c r="B741" s="60" t="s">
        <v>13853</v>
      </c>
      <c r="C741" s="60" t="s">
        <v>13854</v>
      </c>
      <c r="D741" s="60" t="s">
        <v>13855</v>
      </c>
      <c r="E741" s="60" t="s">
        <v>3695</v>
      </c>
      <c r="F741" s="60" t="s">
        <v>288</v>
      </c>
      <c r="G741" s="60" t="s">
        <v>3696</v>
      </c>
      <c r="H741" s="60" t="s">
        <v>15205</v>
      </c>
      <c r="I741" s="60" t="s">
        <v>184</v>
      </c>
      <c r="J741" s="61">
        <v>1</v>
      </c>
      <c r="K741" s="61">
        <v>2</v>
      </c>
      <c r="L741" s="61">
        <v>3</v>
      </c>
      <c r="M741" s="61">
        <v>6</v>
      </c>
      <c r="N741" s="62" t="s">
        <v>290</v>
      </c>
      <c r="O741" s="62" t="s">
        <v>290</v>
      </c>
      <c r="P741" s="62">
        <v>0</v>
      </c>
      <c r="Q741" s="62">
        <v>0</v>
      </c>
      <c r="R741" s="62">
        <v>0</v>
      </c>
      <c r="S741" s="62">
        <v>0</v>
      </c>
      <c r="T741" s="62">
        <v>0</v>
      </c>
      <c r="U741" s="62">
        <v>0</v>
      </c>
      <c r="V741" s="62">
        <v>0</v>
      </c>
      <c r="W741" s="62">
        <v>0</v>
      </c>
      <c r="X741" s="62">
        <v>0</v>
      </c>
      <c r="Y741" s="62">
        <v>0</v>
      </c>
      <c r="Z741" s="62">
        <v>0</v>
      </c>
      <c r="AA741" s="62">
        <v>0</v>
      </c>
      <c r="AB741" s="62">
        <v>0</v>
      </c>
      <c r="AC741" s="62">
        <v>0</v>
      </c>
      <c r="AD741" s="62">
        <v>0</v>
      </c>
      <c r="AE741" s="62">
        <v>0</v>
      </c>
      <c r="AF741" s="62">
        <v>0</v>
      </c>
      <c r="AG741" s="62">
        <v>0</v>
      </c>
      <c r="AH741" s="62" t="s">
        <v>290</v>
      </c>
      <c r="AI741" s="62">
        <v>0</v>
      </c>
      <c r="AJ741" s="62" t="s">
        <v>290</v>
      </c>
      <c r="AK741" s="62">
        <v>0</v>
      </c>
      <c r="AL741" s="62">
        <v>0</v>
      </c>
      <c r="AM741" s="62" t="s">
        <v>290</v>
      </c>
      <c r="AN741" s="62" t="s">
        <v>290</v>
      </c>
      <c r="AO741" s="62" t="s">
        <v>290</v>
      </c>
      <c r="AP741" s="62" t="s">
        <v>290</v>
      </c>
      <c r="AQ741" s="62">
        <v>11</v>
      </c>
      <c r="AR741" t="b">
        <f>IFERROR(MATCH('2019'!A741, '2020'!A:A, 0) &gt;0, FALSE)</f>
        <v>1</v>
      </c>
    </row>
    <row r="742" spans="1:44">
      <c r="A742" s="60" t="s">
        <v>3722</v>
      </c>
      <c r="B742" s="60" t="s">
        <v>3723</v>
      </c>
      <c r="C742" s="60" t="s">
        <v>10624</v>
      </c>
      <c r="D742" s="60" t="s">
        <v>3726</v>
      </c>
      <c r="E742" s="60" t="s">
        <v>3727</v>
      </c>
      <c r="F742" s="60" t="s">
        <v>288</v>
      </c>
      <c r="G742" s="60" t="s">
        <v>3728</v>
      </c>
      <c r="H742" s="60" t="s">
        <v>15206</v>
      </c>
      <c r="I742" s="60" t="s">
        <v>185</v>
      </c>
      <c r="J742" s="61">
        <v>1.5</v>
      </c>
      <c r="K742" s="61">
        <v>6.5</v>
      </c>
      <c r="L742" s="61">
        <v>4.5</v>
      </c>
      <c r="M742" s="61">
        <v>12.5</v>
      </c>
      <c r="N742" s="62">
        <v>34</v>
      </c>
      <c r="O742" s="62">
        <v>13</v>
      </c>
      <c r="P742" s="62">
        <v>0</v>
      </c>
      <c r="Q742" s="62">
        <v>0</v>
      </c>
      <c r="R742" s="62">
        <v>0</v>
      </c>
      <c r="S742" s="62">
        <v>0</v>
      </c>
      <c r="T742" s="62">
        <v>0</v>
      </c>
      <c r="U742" s="62">
        <v>0</v>
      </c>
      <c r="V742" s="62">
        <v>0</v>
      </c>
      <c r="W742" s="62">
        <v>0</v>
      </c>
      <c r="X742" s="62">
        <v>0</v>
      </c>
      <c r="Y742" s="62">
        <v>0</v>
      </c>
      <c r="Z742" s="62">
        <v>0</v>
      </c>
      <c r="AA742" s="62">
        <v>0</v>
      </c>
      <c r="AB742" s="62">
        <v>33</v>
      </c>
      <c r="AC742" s="62">
        <v>0</v>
      </c>
      <c r="AD742" s="62">
        <v>0</v>
      </c>
      <c r="AE742" s="62">
        <v>0</v>
      </c>
      <c r="AF742" s="62">
        <v>0</v>
      </c>
      <c r="AG742" s="62">
        <v>0</v>
      </c>
      <c r="AH742" s="62">
        <v>0</v>
      </c>
      <c r="AI742" s="62">
        <v>0</v>
      </c>
      <c r="AJ742" s="62">
        <v>0</v>
      </c>
      <c r="AK742" s="62" t="s">
        <v>290</v>
      </c>
      <c r="AL742" s="62">
        <v>0</v>
      </c>
      <c r="AM742" s="62">
        <v>79</v>
      </c>
      <c r="AN742" s="62">
        <v>0</v>
      </c>
      <c r="AO742" s="62">
        <v>43</v>
      </c>
      <c r="AP742" s="62">
        <v>37</v>
      </c>
      <c r="AQ742" s="62">
        <v>80</v>
      </c>
      <c r="AR742" t="b">
        <f>IFERROR(MATCH('2019'!A742, '2020'!A:A, 0) &gt;0, FALSE)</f>
        <v>1</v>
      </c>
    </row>
    <row r="743" spans="1:44">
      <c r="A743" s="60" t="s">
        <v>3729</v>
      </c>
      <c r="B743" s="60" t="s">
        <v>319</v>
      </c>
      <c r="C743" s="60" t="s">
        <v>15840</v>
      </c>
      <c r="D743" s="60" t="s">
        <v>3731</v>
      </c>
      <c r="E743" s="60" t="s">
        <v>3732</v>
      </c>
      <c r="F743" s="60" t="s">
        <v>288</v>
      </c>
      <c r="G743" s="60" t="s">
        <v>3733</v>
      </c>
      <c r="H743" s="60" t="s">
        <v>15207</v>
      </c>
      <c r="I743" s="60" t="s">
        <v>186</v>
      </c>
      <c r="J743" s="61">
        <v>1</v>
      </c>
      <c r="K743" s="61">
        <v>5</v>
      </c>
      <c r="L743" s="61">
        <v>1.5</v>
      </c>
      <c r="M743" s="61">
        <v>7.5</v>
      </c>
      <c r="N743" s="62" t="s">
        <v>290</v>
      </c>
      <c r="O743" s="62">
        <v>0</v>
      </c>
      <c r="P743" s="62" t="s">
        <v>290</v>
      </c>
      <c r="Q743" s="62" t="s">
        <v>290</v>
      </c>
      <c r="R743" s="62" t="s">
        <v>290</v>
      </c>
      <c r="S743" s="62" t="s">
        <v>290</v>
      </c>
      <c r="T743" s="62" t="s">
        <v>290</v>
      </c>
      <c r="U743" s="62" t="s">
        <v>290</v>
      </c>
      <c r="V743" s="62" t="s">
        <v>290</v>
      </c>
      <c r="W743" s="62" t="s">
        <v>290</v>
      </c>
      <c r="X743" s="62">
        <v>0</v>
      </c>
      <c r="Y743" s="62">
        <v>0</v>
      </c>
      <c r="Z743" s="62">
        <v>0</v>
      </c>
      <c r="AA743" s="62">
        <v>0</v>
      </c>
      <c r="AB743" s="62">
        <v>0</v>
      </c>
      <c r="AC743" s="62">
        <v>0</v>
      </c>
      <c r="AD743" s="62">
        <v>0</v>
      </c>
      <c r="AE743" s="62">
        <v>0</v>
      </c>
      <c r="AF743" s="62" t="s">
        <v>290</v>
      </c>
      <c r="AG743" s="62">
        <v>0</v>
      </c>
      <c r="AH743" s="62">
        <v>0</v>
      </c>
      <c r="AI743" s="62">
        <v>0</v>
      </c>
      <c r="AJ743" s="62">
        <v>0</v>
      </c>
      <c r="AK743" s="62">
        <v>0</v>
      </c>
      <c r="AL743" s="62">
        <v>0</v>
      </c>
      <c r="AM743" s="62">
        <v>55</v>
      </c>
      <c r="AN743" s="62">
        <v>0</v>
      </c>
      <c r="AO743" s="62">
        <v>26</v>
      </c>
      <c r="AP743" s="62">
        <v>29</v>
      </c>
      <c r="AQ743" s="62">
        <v>55</v>
      </c>
      <c r="AR743" t="b">
        <f>IFERROR(MATCH('2019'!A743, '2020'!A:A, 0) &gt;0, FALSE)</f>
        <v>1</v>
      </c>
    </row>
    <row r="744" spans="1:44">
      <c r="A744" s="60" t="s">
        <v>3734</v>
      </c>
      <c r="B744" s="60" t="s">
        <v>844</v>
      </c>
      <c r="C744" s="60" t="s">
        <v>15208</v>
      </c>
      <c r="D744" s="60" t="s">
        <v>3736</v>
      </c>
      <c r="E744" s="60" t="s">
        <v>3737</v>
      </c>
      <c r="F744" s="60" t="s">
        <v>288</v>
      </c>
      <c r="G744" s="60" t="s">
        <v>3738</v>
      </c>
      <c r="H744" s="60" t="s">
        <v>15209</v>
      </c>
      <c r="I744" s="60" t="s">
        <v>186</v>
      </c>
      <c r="J744" s="61">
        <v>0.5</v>
      </c>
      <c r="K744" s="61">
        <v>5</v>
      </c>
      <c r="L744" s="61">
        <v>3</v>
      </c>
      <c r="M744" s="61">
        <v>8.5</v>
      </c>
      <c r="N744" s="62">
        <v>23</v>
      </c>
      <c r="O744" s="62">
        <v>11</v>
      </c>
      <c r="P744" s="62" t="s">
        <v>290</v>
      </c>
      <c r="Q744" s="62" t="s">
        <v>290</v>
      </c>
      <c r="R744" s="62" t="s">
        <v>290</v>
      </c>
      <c r="S744" s="62" t="s">
        <v>290</v>
      </c>
      <c r="T744" s="62" t="s">
        <v>290</v>
      </c>
      <c r="U744" s="62" t="s">
        <v>290</v>
      </c>
      <c r="V744" s="62" t="s">
        <v>290</v>
      </c>
      <c r="W744" s="62" t="s">
        <v>290</v>
      </c>
      <c r="X744" s="62">
        <v>0</v>
      </c>
      <c r="Y744" s="62">
        <v>0</v>
      </c>
      <c r="Z744" s="62">
        <v>0</v>
      </c>
      <c r="AA744" s="62">
        <v>0</v>
      </c>
      <c r="AB744" s="62">
        <v>0</v>
      </c>
      <c r="AC744" s="62">
        <v>0</v>
      </c>
      <c r="AD744" s="62">
        <v>0</v>
      </c>
      <c r="AE744" s="62" t="s">
        <v>290</v>
      </c>
      <c r="AF744" s="62" t="s">
        <v>290</v>
      </c>
      <c r="AG744" s="62">
        <v>0</v>
      </c>
      <c r="AH744" s="62" t="s">
        <v>290</v>
      </c>
      <c r="AI744" s="62">
        <v>0</v>
      </c>
      <c r="AJ744" s="62">
        <v>0</v>
      </c>
      <c r="AK744" s="62">
        <v>0</v>
      </c>
      <c r="AL744" s="62">
        <v>0</v>
      </c>
      <c r="AM744" s="62">
        <v>74</v>
      </c>
      <c r="AN744" s="62" t="s">
        <v>290</v>
      </c>
      <c r="AO744" s="62">
        <v>47</v>
      </c>
      <c r="AP744" s="62">
        <v>29</v>
      </c>
      <c r="AQ744" s="62">
        <v>76</v>
      </c>
      <c r="AR744" t="b">
        <f>IFERROR(MATCH('2019'!A744, '2020'!A:A, 0) &gt;0, FALSE)</f>
        <v>1</v>
      </c>
    </row>
    <row r="745" spans="1:44">
      <c r="A745" s="60" t="s">
        <v>3739</v>
      </c>
      <c r="B745" s="60" t="s">
        <v>3740</v>
      </c>
      <c r="C745" s="60" t="s">
        <v>7077</v>
      </c>
      <c r="D745" s="60" t="s">
        <v>3741</v>
      </c>
      <c r="E745" s="60" t="s">
        <v>3742</v>
      </c>
      <c r="F745" s="60" t="s">
        <v>288</v>
      </c>
      <c r="G745" s="60" t="s">
        <v>3743</v>
      </c>
      <c r="H745" s="60" t="s">
        <v>15210</v>
      </c>
      <c r="I745" s="60" t="s">
        <v>187</v>
      </c>
      <c r="J745" s="61">
        <v>0.8</v>
      </c>
      <c r="K745" s="61">
        <v>11</v>
      </c>
      <c r="L745" s="61">
        <v>12.2</v>
      </c>
      <c r="M745" s="61">
        <v>24</v>
      </c>
      <c r="N745" s="62">
        <v>38</v>
      </c>
      <c r="O745" s="62">
        <v>22</v>
      </c>
      <c r="P745" s="62">
        <v>19</v>
      </c>
      <c r="Q745" s="62">
        <v>19</v>
      </c>
      <c r="R745" s="62">
        <v>20</v>
      </c>
      <c r="S745" s="62">
        <v>18</v>
      </c>
      <c r="T745" s="62">
        <v>18</v>
      </c>
      <c r="U745" s="62">
        <v>18</v>
      </c>
      <c r="V745" s="62">
        <v>16</v>
      </c>
      <c r="W745" s="62">
        <v>15</v>
      </c>
      <c r="X745" s="62">
        <v>0</v>
      </c>
      <c r="Y745" s="62">
        <v>0</v>
      </c>
      <c r="Z745" s="62">
        <v>0</v>
      </c>
      <c r="AA745" s="62">
        <v>0</v>
      </c>
      <c r="AB745" s="62">
        <v>0</v>
      </c>
      <c r="AC745" s="62">
        <v>0</v>
      </c>
      <c r="AD745" s="62">
        <v>0</v>
      </c>
      <c r="AE745" s="62" t="s">
        <v>290</v>
      </c>
      <c r="AF745" s="62" t="s">
        <v>290</v>
      </c>
      <c r="AG745" s="62">
        <v>0</v>
      </c>
      <c r="AH745" s="62">
        <v>0</v>
      </c>
      <c r="AI745" s="62">
        <v>0</v>
      </c>
      <c r="AJ745" s="62" t="s">
        <v>290</v>
      </c>
      <c r="AK745" s="62">
        <v>0</v>
      </c>
      <c r="AL745" s="62">
        <v>0</v>
      </c>
      <c r="AM745" s="62">
        <v>208</v>
      </c>
      <c r="AN745" s="62">
        <v>0</v>
      </c>
      <c r="AO745" s="62">
        <v>101</v>
      </c>
      <c r="AP745" s="62">
        <v>108</v>
      </c>
      <c r="AQ745" s="62">
        <v>209</v>
      </c>
      <c r="AR745" t="b">
        <f>IFERROR(MATCH('2019'!A745, '2020'!A:A, 0) &gt;0, FALSE)</f>
        <v>1</v>
      </c>
    </row>
    <row r="746" spans="1:44">
      <c r="A746" s="60" t="s">
        <v>3744</v>
      </c>
      <c r="B746" s="60" t="s">
        <v>3745</v>
      </c>
      <c r="C746" s="60" t="s">
        <v>16259</v>
      </c>
      <c r="D746" s="60" t="s">
        <v>3747</v>
      </c>
      <c r="E746" s="60" t="s">
        <v>3748</v>
      </c>
      <c r="F746" s="60" t="s">
        <v>288</v>
      </c>
      <c r="G746" s="60" t="s">
        <v>3749</v>
      </c>
      <c r="H746" s="60" t="s">
        <v>15211</v>
      </c>
      <c r="I746" s="60" t="s">
        <v>188</v>
      </c>
      <c r="J746" s="61">
        <v>1</v>
      </c>
      <c r="K746" s="61">
        <v>20</v>
      </c>
      <c r="L746" s="61">
        <v>14</v>
      </c>
      <c r="M746" s="61">
        <v>35</v>
      </c>
      <c r="N746" s="62">
        <v>43</v>
      </c>
      <c r="O746" s="62">
        <v>32</v>
      </c>
      <c r="P746" s="62">
        <v>31</v>
      </c>
      <c r="Q746" s="62">
        <v>28</v>
      </c>
      <c r="R746" s="62">
        <v>31</v>
      </c>
      <c r="S746" s="62">
        <v>30</v>
      </c>
      <c r="T746" s="62">
        <v>32</v>
      </c>
      <c r="U746" s="62">
        <v>35</v>
      </c>
      <c r="V746" s="62">
        <v>45</v>
      </c>
      <c r="W746" s="62">
        <v>29</v>
      </c>
      <c r="X746" s="62">
        <v>0</v>
      </c>
      <c r="Y746" s="62">
        <v>0</v>
      </c>
      <c r="Z746" s="62">
        <v>0</v>
      </c>
      <c r="AA746" s="62">
        <v>0</v>
      </c>
      <c r="AB746" s="62">
        <v>0</v>
      </c>
      <c r="AC746" s="62">
        <v>0</v>
      </c>
      <c r="AD746" s="62">
        <v>0</v>
      </c>
      <c r="AE746" s="62">
        <v>0</v>
      </c>
      <c r="AF746" s="62" t="s">
        <v>290</v>
      </c>
      <c r="AG746" s="62">
        <v>0</v>
      </c>
      <c r="AH746" s="62" t="s">
        <v>290</v>
      </c>
      <c r="AI746" s="62">
        <v>0</v>
      </c>
      <c r="AJ746" s="62">
        <v>0</v>
      </c>
      <c r="AK746" s="62">
        <v>0</v>
      </c>
      <c r="AL746" s="62" t="s">
        <v>290</v>
      </c>
      <c r="AM746" s="62">
        <v>322</v>
      </c>
      <c r="AN746" s="62">
        <v>10</v>
      </c>
      <c r="AO746" s="62">
        <v>170</v>
      </c>
      <c r="AP746" s="62">
        <v>169</v>
      </c>
      <c r="AQ746" s="62">
        <v>339</v>
      </c>
      <c r="AR746" t="b">
        <f>IFERROR(MATCH('2019'!A746, '2020'!A:A, 0) &gt;0, FALSE)</f>
        <v>1</v>
      </c>
    </row>
    <row r="747" spans="1:44">
      <c r="A747" s="60" t="s">
        <v>7083</v>
      </c>
      <c r="B747" s="60" t="s">
        <v>15842</v>
      </c>
      <c r="C747" s="60" t="s">
        <v>7085</v>
      </c>
      <c r="D747" s="60" t="s">
        <v>7086</v>
      </c>
      <c r="E747" s="60" t="s">
        <v>3772</v>
      </c>
      <c r="F747" s="60" t="s">
        <v>288</v>
      </c>
      <c r="G747" s="60" t="s">
        <v>3773</v>
      </c>
      <c r="H747" s="60" t="s">
        <v>16260</v>
      </c>
      <c r="I747" s="60" t="s">
        <v>188</v>
      </c>
      <c r="J747" s="61">
        <v>1</v>
      </c>
      <c r="K747" s="61">
        <v>7</v>
      </c>
      <c r="L747" s="61">
        <v>5</v>
      </c>
      <c r="M747" s="61">
        <v>13</v>
      </c>
      <c r="N747" s="62">
        <v>15</v>
      </c>
      <c r="O747" s="62" t="s">
        <v>290</v>
      </c>
      <c r="P747" s="62">
        <v>10</v>
      </c>
      <c r="Q747" s="62" t="s">
        <v>290</v>
      </c>
      <c r="R747" s="62" t="s">
        <v>290</v>
      </c>
      <c r="S747" s="62" t="s">
        <v>290</v>
      </c>
      <c r="T747" s="62" t="s">
        <v>290</v>
      </c>
      <c r="U747" s="62" t="s">
        <v>290</v>
      </c>
      <c r="V747" s="62" t="s">
        <v>290</v>
      </c>
      <c r="W747" s="62">
        <v>0</v>
      </c>
      <c r="X747" s="62">
        <v>0</v>
      </c>
      <c r="Y747" s="62">
        <v>0</v>
      </c>
      <c r="Z747" s="62">
        <v>0</v>
      </c>
      <c r="AA747" s="62">
        <v>0</v>
      </c>
      <c r="AB747" s="62">
        <v>0</v>
      </c>
      <c r="AC747" s="62">
        <v>0</v>
      </c>
      <c r="AD747" s="62">
        <v>0</v>
      </c>
      <c r="AE747" s="62">
        <v>0</v>
      </c>
      <c r="AF747" s="62">
        <v>0</v>
      </c>
      <c r="AG747" s="62">
        <v>0</v>
      </c>
      <c r="AH747" s="62" t="s">
        <v>290</v>
      </c>
      <c r="AI747" s="62">
        <v>0</v>
      </c>
      <c r="AJ747" s="62" t="s">
        <v>290</v>
      </c>
      <c r="AK747" s="62" t="s">
        <v>290</v>
      </c>
      <c r="AL747" s="62">
        <v>0</v>
      </c>
      <c r="AM747" s="62">
        <v>48</v>
      </c>
      <c r="AN747" s="62" t="s">
        <v>290</v>
      </c>
      <c r="AO747" s="62">
        <v>32</v>
      </c>
      <c r="AP747" s="62">
        <v>22</v>
      </c>
      <c r="AQ747" s="62">
        <v>54</v>
      </c>
      <c r="AR747" t="b">
        <f>IFERROR(MATCH('2019'!A747, '2020'!A:A, 0) &gt;0, FALSE)</f>
        <v>1</v>
      </c>
    </row>
    <row r="748" spans="1:44">
      <c r="A748" s="60" t="s">
        <v>3750</v>
      </c>
      <c r="B748" s="60" t="s">
        <v>439</v>
      </c>
      <c r="C748" s="60" t="s">
        <v>15212</v>
      </c>
      <c r="D748" s="60" t="s">
        <v>3752</v>
      </c>
      <c r="E748" s="60" t="s">
        <v>3753</v>
      </c>
      <c r="F748" s="60" t="s">
        <v>288</v>
      </c>
      <c r="G748" s="60" t="s">
        <v>3754</v>
      </c>
      <c r="H748" s="60" t="s">
        <v>15213</v>
      </c>
      <c r="I748" s="60" t="s">
        <v>189</v>
      </c>
      <c r="J748" s="61">
        <v>1</v>
      </c>
      <c r="K748" s="61">
        <v>8</v>
      </c>
      <c r="L748" s="61">
        <v>4</v>
      </c>
      <c r="M748" s="61">
        <v>13</v>
      </c>
      <c r="N748" s="62">
        <v>48</v>
      </c>
      <c r="O748" s="62">
        <v>13</v>
      </c>
      <c r="P748" s="62">
        <v>14</v>
      </c>
      <c r="Q748" s="62">
        <v>10</v>
      </c>
      <c r="R748" s="62" t="s">
        <v>290</v>
      </c>
      <c r="S748" s="62" t="s">
        <v>290</v>
      </c>
      <c r="T748" s="62" t="s">
        <v>290</v>
      </c>
      <c r="U748" s="62">
        <v>13</v>
      </c>
      <c r="V748" s="62" t="s">
        <v>290</v>
      </c>
      <c r="W748" s="62" t="s">
        <v>290</v>
      </c>
      <c r="X748" s="62">
        <v>0</v>
      </c>
      <c r="Y748" s="62">
        <v>0</v>
      </c>
      <c r="Z748" s="62">
        <v>0</v>
      </c>
      <c r="AA748" s="62">
        <v>0</v>
      </c>
      <c r="AB748" s="62">
        <v>0</v>
      </c>
      <c r="AC748" s="62">
        <v>0</v>
      </c>
      <c r="AD748" s="62">
        <v>0</v>
      </c>
      <c r="AE748" s="62">
        <v>0</v>
      </c>
      <c r="AF748" s="62">
        <v>0</v>
      </c>
      <c r="AG748" s="62">
        <v>0</v>
      </c>
      <c r="AH748" s="62">
        <v>0</v>
      </c>
      <c r="AI748" s="62">
        <v>0</v>
      </c>
      <c r="AJ748" s="62">
        <v>0</v>
      </c>
      <c r="AK748" s="62">
        <v>0</v>
      </c>
      <c r="AL748" s="62">
        <v>0</v>
      </c>
      <c r="AM748" s="62">
        <v>131</v>
      </c>
      <c r="AN748" s="62" t="s">
        <v>290</v>
      </c>
      <c r="AO748" s="62">
        <v>66</v>
      </c>
      <c r="AP748" s="62">
        <v>67</v>
      </c>
      <c r="AQ748" s="62">
        <v>133</v>
      </c>
      <c r="AR748" t="b">
        <f>IFERROR(MATCH('2019'!A748, '2020'!A:A, 0) &gt;0, FALSE)</f>
        <v>1</v>
      </c>
    </row>
    <row r="749" spans="1:44">
      <c r="A749" s="60" t="s">
        <v>3755</v>
      </c>
      <c r="B749" s="60" t="s">
        <v>3756</v>
      </c>
      <c r="C749" s="60" t="s">
        <v>15214</v>
      </c>
      <c r="D749" s="60" t="s">
        <v>3758</v>
      </c>
      <c r="E749" s="60" t="s">
        <v>3759</v>
      </c>
      <c r="F749" s="60" t="s">
        <v>288</v>
      </c>
      <c r="G749" s="60" t="s">
        <v>3760</v>
      </c>
      <c r="H749" s="60" t="s">
        <v>15215</v>
      </c>
      <c r="I749" s="60" t="s">
        <v>190</v>
      </c>
      <c r="J749" s="61">
        <v>2</v>
      </c>
      <c r="K749" s="61">
        <v>10</v>
      </c>
      <c r="L749" s="61">
        <v>3</v>
      </c>
      <c r="M749" s="61">
        <v>15</v>
      </c>
      <c r="N749" s="62" t="s">
        <v>290</v>
      </c>
      <c r="O749" s="62" t="s">
        <v>290</v>
      </c>
      <c r="P749" s="62" t="s">
        <v>290</v>
      </c>
      <c r="Q749" s="62" t="s">
        <v>290</v>
      </c>
      <c r="R749" s="62" t="s">
        <v>290</v>
      </c>
      <c r="S749" s="62" t="s">
        <v>290</v>
      </c>
      <c r="T749" s="62">
        <v>12</v>
      </c>
      <c r="U749" s="62" t="s">
        <v>290</v>
      </c>
      <c r="V749" s="62" t="s">
        <v>290</v>
      </c>
      <c r="W749" s="62" t="s">
        <v>290</v>
      </c>
      <c r="X749" s="62" t="s">
        <v>290</v>
      </c>
      <c r="Y749" s="62" t="s">
        <v>290</v>
      </c>
      <c r="Z749" s="62">
        <v>12</v>
      </c>
      <c r="AA749" s="62" t="s">
        <v>290</v>
      </c>
      <c r="AB749" s="62">
        <v>0</v>
      </c>
      <c r="AC749" s="62">
        <v>0</v>
      </c>
      <c r="AD749" s="62">
        <v>0</v>
      </c>
      <c r="AE749" s="62">
        <v>0</v>
      </c>
      <c r="AF749" s="62">
        <v>0</v>
      </c>
      <c r="AG749" s="62">
        <v>0</v>
      </c>
      <c r="AH749" s="62">
        <v>0</v>
      </c>
      <c r="AI749" s="62">
        <v>0</v>
      </c>
      <c r="AJ749" s="62">
        <v>0</v>
      </c>
      <c r="AK749" s="62" t="s">
        <v>290</v>
      </c>
      <c r="AL749" s="62">
        <v>0</v>
      </c>
      <c r="AM749" s="62">
        <v>89</v>
      </c>
      <c r="AN749" s="62">
        <v>12</v>
      </c>
      <c r="AO749" s="62">
        <v>56</v>
      </c>
      <c r="AP749" s="62">
        <v>48</v>
      </c>
      <c r="AQ749" s="62">
        <v>104</v>
      </c>
      <c r="AR749" t="b">
        <f>IFERROR(MATCH('2019'!A749, '2020'!A:A, 0) &gt;0, FALSE)</f>
        <v>1</v>
      </c>
    </row>
    <row r="750" spans="1:44">
      <c r="A750" s="60" t="s">
        <v>3761</v>
      </c>
      <c r="B750" s="60" t="s">
        <v>3762</v>
      </c>
      <c r="C750" s="60" t="s">
        <v>15845</v>
      </c>
      <c r="D750" s="60" t="s">
        <v>3765</v>
      </c>
      <c r="E750" s="60" t="s">
        <v>3766</v>
      </c>
      <c r="F750" s="60" t="s">
        <v>288</v>
      </c>
      <c r="G750" s="60" t="s">
        <v>3767</v>
      </c>
      <c r="H750" s="60" t="s">
        <v>15216</v>
      </c>
      <c r="I750" s="60" t="s">
        <v>190</v>
      </c>
      <c r="J750" s="61">
        <v>0.5</v>
      </c>
      <c r="K750" s="61">
        <v>12.5</v>
      </c>
      <c r="L750" s="61">
        <v>2</v>
      </c>
      <c r="M750" s="61">
        <v>15</v>
      </c>
      <c r="N750" s="62">
        <v>26</v>
      </c>
      <c r="O750" s="62" t="s">
        <v>290</v>
      </c>
      <c r="P750" s="62">
        <v>19</v>
      </c>
      <c r="Q750" s="62">
        <v>15</v>
      </c>
      <c r="R750" s="62">
        <v>17</v>
      </c>
      <c r="S750" s="62">
        <v>20</v>
      </c>
      <c r="T750" s="62">
        <v>11</v>
      </c>
      <c r="U750" s="62">
        <v>16</v>
      </c>
      <c r="V750" s="62">
        <v>12</v>
      </c>
      <c r="W750" s="62" t="s">
        <v>290</v>
      </c>
      <c r="X750" s="62">
        <v>0</v>
      </c>
      <c r="Y750" s="62">
        <v>0</v>
      </c>
      <c r="Z750" s="62">
        <v>0</v>
      </c>
      <c r="AA750" s="62">
        <v>0</v>
      </c>
      <c r="AB750" s="62">
        <v>0</v>
      </c>
      <c r="AC750" s="62">
        <v>0</v>
      </c>
      <c r="AD750" s="62">
        <v>0</v>
      </c>
      <c r="AE750" s="62">
        <v>0</v>
      </c>
      <c r="AF750" s="62">
        <v>0</v>
      </c>
      <c r="AG750" s="62">
        <v>0</v>
      </c>
      <c r="AH750" s="62">
        <v>0</v>
      </c>
      <c r="AI750" s="62">
        <v>0</v>
      </c>
      <c r="AJ750" s="62">
        <v>0</v>
      </c>
      <c r="AK750" s="62" t="s">
        <v>290</v>
      </c>
      <c r="AL750" s="62">
        <v>0</v>
      </c>
      <c r="AM750" s="62">
        <v>143</v>
      </c>
      <c r="AN750" s="62" t="s">
        <v>290</v>
      </c>
      <c r="AO750" s="62">
        <v>84</v>
      </c>
      <c r="AP750" s="62">
        <v>67</v>
      </c>
      <c r="AQ750" s="62">
        <v>151</v>
      </c>
      <c r="AR750" t="b">
        <f>IFERROR(MATCH('2019'!A750, '2020'!A:A, 0) &gt;0, FALSE)</f>
        <v>1</v>
      </c>
    </row>
    <row r="751" spans="1:44">
      <c r="A751" s="60" t="s">
        <v>3768</v>
      </c>
      <c r="B751" s="60" t="s">
        <v>3769</v>
      </c>
      <c r="C751" s="60" t="s">
        <v>7095</v>
      </c>
      <c r="D751" s="60" t="s">
        <v>3771</v>
      </c>
      <c r="E751" s="60" t="s">
        <v>3772</v>
      </c>
      <c r="F751" s="60" t="s">
        <v>288</v>
      </c>
      <c r="G751" s="60" t="s">
        <v>3773</v>
      </c>
      <c r="H751" s="60" t="s">
        <v>15217</v>
      </c>
      <c r="I751" s="60" t="s">
        <v>190</v>
      </c>
      <c r="J751" s="61">
        <v>2</v>
      </c>
      <c r="K751" s="61">
        <v>8</v>
      </c>
      <c r="L751" s="61">
        <v>2</v>
      </c>
      <c r="M751" s="61">
        <v>12</v>
      </c>
      <c r="N751" s="62">
        <v>37</v>
      </c>
      <c r="O751" s="62">
        <v>11</v>
      </c>
      <c r="P751" s="62" t="s">
        <v>290</v>
      </c>
      <c r="Q751" s="62" t="s">
        <v>290</v>
      </c>
      <c r="R751" s="62" t="s">
        <v>290</v>
      </c>
      <c r="S751" s="62" t="s">
        <v>290</v>
      </c>
      <c r="T751" s="62" t="s">
        <v>290</v>
      </c>
      <c r="U751" s="62" t="s">
        <v>290</v>
      </c>
      <c r="V751" s="62" t="s">
        <v>290</v>
      </c>
      <c r="W751" s="62" t="s">
        <v>290</v>
      </c>
      <c r="X751" s="62">
        <v>0</v>
      </c>
      <c r="Y751" s="62">
        <v>0</v>
      </c>
      <c r="Z751" s="62">
        <v>0</v>
      </c>
      <c r="AA751" s="62">
        <v>0</v>
      </c>
      <c r="AB751" s="62">
        <v>0</v>
      </c>
      <c r="AC751" s="62">
        <v>0</v>
      </c>
      <c r="AD751" s="62">
        <v>0</v>
      </c>
      <c r="AE751" s="62">
        <v>0</v>
      </c>
      <c r="AF751" s="62">
        <v>0</v>
      </c>
      <c r="AG751" s="62">
        <v>0</v>
      </c>
      <c r="AH751" s="62">
        <v>0</v>
      </c>
      <c r="AI751" s="62">
        <v>0</v>
      </c>
      <c r="AJ751" s="62">
        <v>0</v>
      </c>
      <c r="AK751" s="62">
        <v>11</v>
      </c>
      <c r="AL751" s="62">
        <v>0</v>
      </c>
      <c r="AM751" s="62">
        <v>76</v>
      </c>
      <c r="AN751" s="62" t="s">
        <v>290</v>
      </c>
      <c r="AO751" s="62">
        <v>37</v>
      </c>
      <c r="AP751" s="62">
        <v>55</v>
      </c>
      <c r="AQ751" s="62">
        <v>92</v>
      </c>
      <c r="AR751" t="b">
        <f>IFERROR(MATCH('2019'!A751, '2020'!A:A, 0) &gt;0, FALSE)</f>
        <v>1</v>
      </c>
    </row>
    <row r="752" spans="1:44">
      <c r="A752" s="60" t="s">
        <v>3774</v>
      </c>
      <c r="B752" s="60" t="s">
        <v>3775</v>
      </c>
      <c r="C752" s="60" t="s">
        <v>15218</v>
      </c>
      <c r="D752" s="60" t="s">
        <v>3777</v>
      </c>
      <c r="E752" s="60" t="s">
        <v>3759</v>
      </c>
      <c r="F752" s="60" t="s">
        <v>288</v>
      </c>
      <c r="G752" s="60" t="s">
        <v>3760</v>
      </c>
      <c r="H752" s="60" t="s">
        <v>15219</v>
      </c>
      <c r="I752" s="60" t="s">
        <v>190</v>
      </c>
      <c r="J752" s="61">
        <v>4</v>
      </c>
      <c r="K752" s="61">
        <v>43</v>
      </c>
      <c r="L752" s="61">
        <v>7</v>
      </c>
      <c r="M752" s="61">
        <v>54</v>
      </c>
      <c r="N752" s="62">
        <v>0</v>
      </c>
      <c r="O752" s="62">
        <v>0</v>
      </c>
      <c r="P752" s="62">
        <v>0</v>
      </c>
      <c r="Q752" s="62">
        <v>0</v>
      </c>
      <c r="R752" s="62">
        <v>0</v>
      </c>
      <c r="S752" s="62">
        <v>0</v>
      </c>
      <c r="T752" s="62">
        <v>0</v>
      </c>
      <c r="U752" s="62">
        <v>0</v>
      </c>
      <c r="V752" s="62">
        <v>0</v>
      </c>
      <c r="W752" s="62">
        <v>0</v>
      </c>
      <c r="X752" s="62">
        <v>116</v>
      </c>
      <c r="Y752" s="62">
        <v>106</v>
      </c>
      <c r="Z752" s="62">
        <v>89</v>
      </c>
      <c r="AA752" s="62">
        <v>104</v>
      </c>
      <c r="AB752" s="62">
        <v>0</v>
      </c>
      <c r="AC752" s="62">
        <v>0</v>
      </c>
      <c r="AD752" s="62">
        <v>0</v>
      </c>
      <c r="AE752" s="62">
        <v>0</v>
      </c>
      <c r="AF752" s="62">
        <v>0</v>
      </c>
      <c r="AG752" s="62">
        <v>0</v>
      </c>
      <c r="AH752" s="62">
        <v>10</v>
      </c>
      <c r="AI752" s="62" t="s">
        <v>290</v>
      </c>
      <c r="AJ752" s="62">
        <v>10</v>
      </c>
      <c r="AK752" s="62">
        <v>50</v>
      </c>
      <c r="AL752" s="62" t="s">
        <v>290</v>
      </c>
      <c r="AM752" s="62">
        <v>328</v>
      </c>
      <c r="AN752" s="62">
        <v>13</v>
      </c>
      <c r="AO752" s="62">
        <v>225</v>
      </c>
      <c r="AP752" s="62">
        <v>190</v>
      </c>
      <c r="AQ752" s="62">
        <v>415</v>
      </c>
      <c r="AR752" t="b">
        <f>IFERROR(MATCH('2019'!A752, '2020'!A:A, 0) &gt;0, FALSE)</f>
        <v>1</v>
      </c>
    </row>
    <row r="753" spans="1:44">
      <c r="A753" s="60" t="s">
        <v>3778</v>
      </c>
      <c r="B753" s="60" t="s">
        <v>3779</v>
      </c>
      <c r="C753" s="60" t="s">
        <v>15220</v>
      </c>
      <c r="D753" s="60" t="s">
        <v>1645</v>
      </c>
      <c r="E753" s="60" t="s">
        <v>3782</v>
      </c>
      <c r="F753" s="60" t="s">
        <v>288</v>
      </c>
      <c r="G753" s="60" t="s">
        <v>3783</v>
      </c>
      <c r="H753" s="60" t="s">
        <v>15221</v>
      </c>
      <c r="I753" s="60" t="s">
        <v>190</v>
      </c>
      <c r="J753" s="61">
        <v>2.5</v>
      </c>
      <c r="K753" s="61">
        <v>17.5</v>
      </c>
      <c r="L753" s="61">
        <v>12</v>
      </c>
      <c r="M753" s="61">
        <v>32</v>
      </c>
      <c r="N753" s="62">
        <v>38</v>
      </c>
      <c r="O753" s="62">
        <v>28</v>
      </c>
      <c r="P753" s="62">
        <v>20</v>
      </c>
      <c r="Q753" s="62">
        <v>21</v>
      </c>
      <c r="R753" s="62">
        <v>17</v>
      </c>
      <c r="S753" s="62">
        <v>17</v>
      </c>
      <c r="T753" s="62">
        <v>16</v>
      </c>
      <c r="U753" s="62">
        <v>24</v>
      </c>
      <c r="V753" s="62">
        <v>13</v>
      </c>
      <c r="W753" s="62">
        <v>15</v>
      </c>
      <c r="X753" s="62">
        <v>0</v>
      </c>
      <c r="Y753" s="62">
        <v>0</v>
      </c>
      <c r="Z753" s="62">
        <v>0</v>
      </c>
      <c r="AA753" s="62">
        <v>0</v>
      </c>
      <c r="AB753" s="62">
        <v>0</v>
      </c>
      <c r="AC753" s="62">
        <v>0</v>
      </c>
      <c r="AD753" s="62">
        <v>0</v>
      </c>
      <c r="AE753" s="62" t="s">
        <v>290</v>
      </c>
      <c r="AF753" s="62" t="s">
        <v>290</v>
      </c>
      <c r="AG753" s="62">
        <v>0</v>
      </c>
      <c r="AH753" s="62" t="s">
        <v>290</v>
      </c>
      <c r="AI753" s="62">
        <v>0</v>
      </c>
      <c r="AJ753" s="62">
        <v>0</v>
      </c>
      <c r="AK753" s="62">
        <v>0</v>
      </c>
      <c r="AL753" s="62">
        <v>0</v>
      </c>
      <c r="AM753" s="62">
        <v>203</v>
      </c>
      <c r="AN753" s="62" t="s">
        <v>290</v>
      </c>
      <c r="AO753" s="62">
        <v>99</v>
      </c>
      <c r="AP753" s="62">
        <v>113</v>
      </c>
      <c r="AQ753" s="62">
        <v>212</v>
      </c>
      <c r="AR753" t="b">
        <f>IFERROR(MATCH('2019'!A753, '2020'!A:A, 0) &gt;0, FALSE)</f>
        <v>1</v>
      </c>
    </row>
    <row r="754" spans="1:44">
      <c r="A754" s="60" t="s">
        <v>3784</v>
      </c>
      <c r="B754" s="60" t="s">
        <v>3785</v>
      </c>
      <c r="C754" s="60" t="s">
        <v>10661</v>
      </c>
      <c r="D754" s="60" t="s">
        <v>3787</v>
      </c>
      <c r="E754" s="60" t="s">
        <v>3788</v>
      </c>
      <c r="F754" s="60" t="s">
        <v>288</v>
      </c>
      <c r="G754" s="60" t="s">
        <v>3789</v>
      </c>
      <c r="H754" s="60" t="s">
        <v>15222</v>
      </c>
      <c r="I754" s="60" t="s">
        <v>190</v>
      </c>
      <c r="J754" s="61">
        <v>1</v>
      </c>
      <c r="K754" s="61">
        <v>10.5</v>
      </c>
      <c r="L754" s="61">
        <v>3.5</v>
      </c>
      <c r="M754" s="61">
        <v>15</v>
      </c>
      <c r="N754" s="62">
        <v>29</v>
      </c>
      <c r="O754" s="62" t="s">
        <v>290</v>
      </c>
      <c r="P754" s="62" t="s">
        <v>290</v>
      </c>
      <c r="Q754" s="62" t="s">
        <v>290</v>
      </c>
      <c r="R754" s="62" t="s">
        <v>290</v>
      </c>
      <c r="S754" s="62" t="s">
        <v>290</v>
      </c>
      <c r="T754" s="62">
        <v>17</v>
      </c>
      <c r="U754" s="62">
        <v>13</v>
      </c>
      <c r="V754" s="62">
        <v>12</v>
      </c>
      <c r="W754" s="62">
        <v>17</v>
      </c>
      <c r="X754" s="62">
        <v>0</v>
      </c>
      <c r="Y754" s="62">
        <v>0</v>
      </c>
      <c r="Z754" s="62">
        <v>0</v>
      </c>
      <c r="AA754" s="62">
        <v>0</v>
      </c>
      <c r="AB754" s="62">
        <v>0</v>
      </c>
      <c r="AC754" s="62">
        <v>0</v>
      </c>
      <c r="AD754" s="62">
        <v>0</v>
      </c>
      <c r="AE754" s="62">
        <v>0</v>
      </c>
      <c r="AF754" s="62">
        <v>0</v>
      </c>
      <c r="AG754" s="62">
        <v>0</v>
      </c>
      <c r="AH754" s="62">
        <v>0</v>
      </c>
      <c r="AI754" s="62">
        <v>0</v>
      </c>
      <c r="AJ754" s="62">
        <v>0</v>
      </c>
      <c r="AK754" s="62">
        <v>0</v>
      </c>
      <c r="AL754" s="62">
        <v>0</v>
      </c>
      <c r="AM754" s="62">
        <v>124</v>
      </c>
      <c r="AN754" s="62" t="s">
        <v>290</v>
      </c>
      <c r="AO754" s="62">
        <v>68</v>
      </c>
      <c r="AP754" s="62">
        <v>57</v>
      </c>
      <c r="AQ754" s="62">
        <v>125</v>
      </c>
      <c r="AR754" t="b">
        <f>IFERROR(MATCH('2019'!A754, '2020'!A:A, 0) &gt;0, FALSE)</f>
        <v>1</v>
      </c>
    </row>
    <row r="755" spans="1:44">
      <c r="A755" s="60" t="s">
        <v>3790</v>
      </c>
      <c r="B755" s="60" t="s">
        <v>3791</v>
      </c>
      <c r="C755" s="60" t="s">
        <v>13860</v>
      </c>
      <c r="D755" s="60" t="s">
        <v>3793</v>
      </c>
      <c r="E755" s="60" t="s">
        <v>3772</v>
      </c>
      <c r="F755" s="60" t="s">
        <v>288</v>
      </c>
      <c r="G755" s="60" t="s">
        <v>3773</v>
      </c>
      <c r="H755" s="60" t="s">
        <v>15223</v>
      </c>
      <c r="I755" s="60" t="s">
        <v>190</v>
      </c>
      <c r="J755" s="61">
        <v>4</v>
      </c>
      <c r="K755" s="61">
        <v>17.5</v>
      </c>
      <c r="L755" s="61">
        <v>3.5</v>
      </c>
      <c r="M755" s="61">
        <v>25</v>
      </c>
      <c r="N755" s="62">
        <v>33</v>
      </c>
      <c r="O755" s="62">
        <v>31</v>
      </c>
      <c r="P755" s="62">
        <v>30</v>
      </c>
      <c r="Q755" s="62">
        <v>18</v>
      </c>
      <c r="R755" s="62">
        <v>27</v>
      </c>
      <c r="S755" s="62">
        <v>28</v>
      </c>
      <c r="T755" s="62">
        <v>17</v>
      </c>
      <c r="U755" s="62">
        <v>23</v>
      </c>
      <c r="V755" s="62">
        <v>19</v>
      </c>
      <c r="W755" s="62">
        <v>15</v>
      </c>
      <c r="X755" s="62">
        <v>0</v>
      </c>
      <c r="Y755" s="62">
        <v>0</v>
      </c>
      <c r="Z755" s="62">
        <v>0</v>
      </c>
      <c r="AA755" s="62">
        <v>0</v>
      </c>
      <c r="AB755" s="62">
        <v>0</v>
      </c>
      <c r="AC755" s="62">
        <v>0</v>
      </c>
      <c r="AD755" s="62">
        <v>0</v>
      </c>
      <c r="AE755" s="62">
        <v>0</v>
      </c>
      <c r="AF755" s="62">
        <v>0</v>
      </c>
      <c r="AG755" s="62">
        <v>0</v>
      </c>
      <c r="AH755" s="62" t="s">
        <v>290</v>
      </c>
      <c r="AI755" s="62">
        <v>0</v>
      </c>
      <c r="AJ755" s="62" t="s">
        <v>290</v>
      </c>
      <c r="AK755" s="62">
        <v>0</v>
      </c>
      <c r="AL755" s="62">
        <v>0</v>
      </c>
      <c r="AM755" s="62">
        <v>231</v>
      </c>
      <c r="AN755" s="62" t="s">
        <v>290</v>
      </c>
      <c r="AO755" s="62">
        <v>133</v>
      </c>
      <c r="AP755" s="62">
        <v>108</v>
      </c>
      <c r="AQ755" s="62">
        <v>241</v>
      </c>
      <c r="AR755" t="b">
        <f>IFERROR(MATCH('2019'!A755, '2020'!A:A, 0) &gt;0, FALSE)</f>
        <v>1</v>
      </c>
    </row>
    <row r="756" spans="1:44">
      <c r="A756" s="60" t="s">
        <v>3794</v>
      </c>
      <c r="B756" s="60" t="s">
        <v>3795</v>
      </c>
      <c r="C756" s="60" t="s">
        <v>7110</v>
      </c>
      <c r="D756" s="60" t="s">
        <v>3797</v>
      </c>
      <c r="E756" s="60" t="s">
        <v>3798</v>
      </c>
      <c r="F756" s="60" t="s">
        <v>288</v>
      </c>
      <c r="G756" s="60" t="s">
        <v>3799</v>
      </c>
      <c r="H756" s="60" t="s">
        <v>15224</v>
      </c>
      <c r="I756" s="60" t="s">
        <v>190</v>
      </c>
      <c r="J756" s="61">
        <v>2</v>
      </c>
      <c r="K756" s="61">
        <v>13.5</v>
      </c>
      <c r="L756" s="61">
        <v>4</v>
      </c>
      <c r="M756" s="61">
        <v>19.5</v>
      </c>
      <c r="N756" s="62">
        <v>34</v>
      </c>
      <c r="O756" s="62">
        <v>30</v>
      </c>
      <c r="P756" s="62">
        <v>25</v>
      </c>
      <c r="Q756" s="62">
        <v>21</v>
      </c>
      <c r="R756" s="62">
        <v>27</v>
      </c>
      <c r="S756" s="62">
        <v>23</v>
      </c>
      <c r="T756" s="62">
        <v>29</v>
      </c>
      <c r="U756" s="62">
        <v>18</v>
      </c>
      <c r="V756" s="62">
        <v>28</v>
      </c>
      <c r="W756" s="62">
        <v>22</v>
      </c>
      <c r="X756" s="62">
        <v>0</v>
      </c>
      <c r="Y756" s="62">
        <v>0</v>
      </c>
      <c r="Z756" s="62">
        <v>0</v>
      </c>
      <c r="AA756" s="62">
        <v>0</v>
      </c>
      <c r="AB756" s="62">
        <v>0</v>
      </c>
      <c r="AC756" s="62">
        <v>0</v>
      </c>
      <c r="AD756" s="62">
        <v>0</v>
      </c>
      <c r="AE756" s="62">
        <v>0</v>
      </c>
      <c r="AF756" s="62">
        <v>0</v>
      </c>
      <c r="AG756" s="62">
        <v>0</v>
      </c>
      <c r="AH756" s="62" t="s">
        <v>290</v>
      </c>
      <c r="AI756" s="62">
        <v>0</v>
      </c>
      <c r="AJ756" s="62">
        <v>0</v>
      </c>
      <c r="AK756" s="62" t="s">
        <v>290</v>
      </c>
      <c r="AL756" s="62">
        <v>0</v>
      </c>
      <c r="AM756" s="62">
        <v>246</v>
      </c>
      <c r="AN756" s="62" t="s">
        <v>290</v>
      </c>
      <c r="AO756" s="62">
        <v>160</v>
      </c>
      <c r="AP756" s="62">
        <v>97</v>
      </c>
      <c r="AQ756" s="62">
        <v>257</v>
      </c>
      <c r="AR756" t="b">
        <f>IFERROR(MATCH('2019'!A756, '2020'!A:A, 0) &gt;0, FALSE)</f>
        <v>1</v>
      </c>
    </row>
    <row r="757" spans="1:44">
      <c r="A757" s="60" t="s">
        <v>3800</v>
      </c>
      <c r="B757" s="60" t="s">
        <v>3801</v>
      </c>
      <c r="C757" s="60" t="s">
        <v>7113</v>
      </c>
      <c r="D757" s="60" t="s">
        <v>3802</v>
      </c>
      <c r="E757" s="60" t="s">
        <v>3803</v>
      </c>
      <c r="F757" s="60" t="s">
        <v>288</v>
      </c>
      <c r="G757" s="60" t="s">
        <v>3804</v>
      </c>
      <c r="H757" s="60" t="s">
        <v>16261</v>
      </c>
      <c r="I757" s="60" t="s">
        <v>190</v>
      </c>
      <c r="J757" s="61">
        <v>1</v>
      </c>
      <c r="K757" s="61">
        <v>14</v>
      </c>
      <c r="L757" s="61">
        <v>9</v>
      </c>
      <c r="M757" s="61">
        <v>24</v>
      </c>
      <c r="N757" s="62">
        <v>39</v>
      </c>
      <c r="O757" s="62">
        <v>21</v>
      </c>
      <c r="P757" s="62">
        <v>19</v>
      </c>
      <c r="Q757" s="62">
        <v>31</v>
      </c>
      <c r="R757" s="62">
        <v>22</v>
      </c>
      <c r="S757" s="62">
        <v>18</v>
      </c>
      <c r="T757" s="62">
        <v>19</v>
      </c>
      <c r="U757" s="62">
        <v>21</v>
      </c>
      <c r="V757" s="62" t="s">
        <v>290</v>
      </c>
      <c r="W757" s="62">
        <v>10</v>
      </c>
      <c r="X757" s="62">
        <v>0</v>
      </c>
      <c r="Y757" s="62">
        <v>0</v>
      </c>
      <c r="Z757" s="62">
        <v>0</v>
      </c>
      <c r="AA757" s="62">
        <v>0</v>
      </c>
      <c r="AB757" s="62">
        <v>0</v>
      </c>
      <c r="AC757" s="62">
        <v>0</v>
      </c>
      <c r="AD757" s="62">
        <v>0</v>
      </c>
      <c r="AE757" s="62">
        <v>0</v>
      </c>
      <c r="AF757" s="62">
        <v>0</v>
      </c>
      <c r="AG757" s="62">
        <v>0</v>
      </c>
      <c r="AH757" s="62">
        <v>12</v>
      </c>
      <c r="AI757" s="62">
        <v>0</v>
      </c>
      <c r="AJ757" s="62" t="s">
        <v>290</v>
      </c>
      <c r="AK757" s="62" t="s">
        <v>290</v>
      </c>
      <c r="AL757" s="62">
        <v>0</v>
      </c>
      <c r="AM757" s="62">
        <v>180</v>
      </c>
      <c r="AN757" s="62">
        <v>12</v>
      </c>
      <c r="AO757" s="62">
        <v>108</v>
      </c>
      <c r="AP757" s="62">
        <v>99</v>
      </c>
      <c r="AQ757" s="62">
        <v>207</v>
      </c>
      <c r="AR757" t="b">
        <f>IFERROR(MATCH('2019'!A757, '2020'!A:A, 0) &gt;0, FALSE)</f>
        <v>1</v>
      </c>
    </row>
    <row r="758" spans="1:44">
      <c r="A758" s="60" t="s">
        <v>3805</v>
      </c>
      <c r="B758" s="60" t="s">
        <v>3806</v>
      </c>
      <c r="C758" s="60" t="s">
        <v>16262</v>
      </c>
      <c r="D758" s="60" t="s">
        <v>3808</v>
      </c>
      <c r="E758" s="60" t="s">
        <v>3803</v>
      </c>
      <c r="F758" s="60" t="s">
        <v>288</v>
      </c>
      <c r="G758" s="60" t="s">
        <v>3804</v>
      </c>
      <c r="H758" s="60" t="s">
        <v>15227</v>
      </c>
      <c r="I758" s="60" t="s">
        <v>190</v>
      </c>
      <c r="J758" s="61">
        <v>1</v>
      </c>
      <c r="K758" s="61">
        <v>12</v>
      </c>
      <c r="L758" s="61">
        <v>1.5</v>
      </c>
      <c r="M758" s="61">
        <v>14.5</v>
      </c>
      <c r="N758" s="62">
        <v>30</v>
      </c>
      <c r="O758" s="62">
        <v>17</v>
      </c>
      <c r="P758" s="62">
        <v>24</v>
      </c>
      <c r="Q758" s="62">
        <v>22</v>
      </c>
      <c r="R758" s="62">
        <v>22</v>
      </c>
      <c r="S758" s="62">
        <v>24</v>
      </c>
      <c r="T758" s="62">
        <v>22</v>
      </c>
      <c r="U758" s="62">
        <v>17</v>
      </c>
      <c r="V758" s="62">
        <v>17</v>
      </c>
      <c r="W758" s="62">
        <v>15</v>
      </c>
      <c r="X758" s="62">
        <v>0</v>
      </c>
      <c r="Y758" s="62">
        <v>0</v>
      </c>
      <c r="Z758" s="62">
        <v>0</v>
      </c>
      <c r="AA758" s="62">
        <v>0</v>
      </c>
      <c r="AB758" s="62">
        <v>0</v>
      </c>
      <c r="AC758" s="62">
        <v>0</v>
      </c>
      <c r="AD758" s="62">
        <v>0</v>
      </c>
      <c r="AE758" s="62">
        <v>0</v>
      </c>
      <c r="AF758" s="62">
        <v>0</v>
      </c>
      <c r="AG758" s="62">
        <v>0</v>
      </c>
      <c r="AH758" s="62">
        <v>13</v>
      </c>
      <c r="AI758" s="62">
        <v>0</v>
      </c>
      <c r="AJ758" s="62">
        <v>0</v>
      </c>
      <c r="AK758" s="62" t="s">
        <v>290</v>
      </c>
      <c r="AL758" s="62">
        <v>0</v>
      </c>
      <c r="AM758" s="62">
        <v>183</v>
      </c>
      <c r="AN758" s="62" t="s">
        <v>290</v>
      </c>
      <c r="AO758" s="62">
        <v>110</v>
      </c>
      <c r="AP758" s="62">
        <v>100</v>
      </c>
      <c r="AQ758" s="62">
        <v>210</v>
      </c>
      <c r="AR758" t="b">
        <f>IFERROR(MATCH('2019'!A758, '2020'!A:A, 0) &gt;0, FALSE)</f>
        <v>1</v>
      </c>
    </row>
    <row r="759" spans="1:44">
      <c r="A759" s="60" t="s">
        <v>3809</v>
      </c>
      <c r="B759" s="60" t="s">
        <v>3810</v>
      </c>
      <c r="C759" s="60" t="s">
        <v>7116</v>
      </c>
      <c r="D759" s="60" t="s">
        <v>3812</v>
      </c>
      <c r="E759" s="60" t="s">
        <v>3813</v>
      </c>
      <c r="F759" s="60" t="s">
        <v>288</v>
      </c>
      <c r="G759" s="60" t="s">
        <v>3814</v>
      </c>
      <c r="H759" s="60" t="s">
        <v>15228</v>
      </c>
      <c r="I759" s="60" t="s">
        <v>190</v>
      </c>
      <c r="J759" s="61">
        <v>6.5</v>
      </c>
      <c r="K759" s="61">
        <v>36.200000000000003</v>
      </c>
      <c r="L759" s="61">
        <v>6</v>
      </c>
      <c r="M759" s="61">
        <v>48.7</v>
      </c>
      <c r="N759" s="62">
        <v>0</v>
      </c>
      <c r="O759" s="62">
        <v>46</v>
      </c>
      <c r="P759" s="62">
        <v>47</v>
      </c>
      <c r="Q759" s="62">
        <v>43</v>
      </c>
      <c r="R759" s="62">
        <v>50</v>
      </c>
      <c r="S759" s="62">
        <v>41</v>
      </c>
      <c r="T759" s="62">
        <v>47</v>
      </c>
      <c r="U759" s="62">
        <v>36</v>
      </c>
      <c r="V759" s="62">
        <v>39</v>
      </c>
      <c r="W759" s="62">
        <v>35</v>
      </c>
      <c r="X759" s="62">
        <v>29</v>
      </c>
      <c r="Y759" s="62">
        <v>17</v>
      </c>
      <c r="Z759" s="62" t="s">
        <v>290</v>
      </c>
      <c r="AA759" s="62">
        <v>13</v>
      </c>
      <c r="AB759" s="62">
        <v>0</v>
      </c>
      <c r="AC759" s="62">
        <v>0</v>
      </c>
      <c r="AD759" s="62">
        <v>0</v>
      </c>
      <c r="AE759" s="62">
        <v>0</v>
      </c>
      <c r="AF759" s="62">
        <v>0</v>
      </c>
      <c r="AG759" s="62">
        <v>0</v>
      </c>
      <c r="AH759" s="62" t="s">
        <v>290</v>
      </c>
      <c r="AI759" s="62" t="s">
        <v>290</v>
      </c>
      <c r="AJ759" s="62" t="s">
        <v>290</v>
      </c>
      <c r="AK759" s="62">
        <v>11</v>
      </c>
      <c r="AL759" s="62">
        <v>0</v>
      </c>
      <c r="AM759" s="62">
        <v>403</v>
      </c>
      <c r="AN759" s="62">
        <v>27</v>
      </c>
      <c r="AO759" s="62">
        <v>230</v>
      </c>
      <c r="AP759" s="62">
        <v>222</v>
      </c>
      <c r="AQ759" s="62">
        <v>452</v>
      </c>
      <c r="AR759" t="b">
        <f>IFERROR(MATCH('2019'!A759, '2020'!A:A, 0) &gt;0, FALSE)</f>
        <v>1</v>
      </c>
    </row>
    <row r="760" spans="1:44">
      <c r="A760" s="60" t="s">
        <v>12912</v>
      </c>
      <c r="B760" s="60" t="s">
        <v>3329</v>
      </c>
      <c r="C760" s="60" t="s">
        <v>15849</v>
      </c>
      <c r="D760" s="60" t="s">
        <v>10691</v>
      </c>
      <c r="E760" s="60" t="s">
        <v>10692</v>
      </c>
      <c r="F760" s="60" t="s">
        <v>288</v>
      </c>
      <c r="G760" s="60" t="s">
        <v>16263</v>
      </c>
      <c r="H760" s="60" t="s">
        <v>15229</v>
      </c>
      <c r="I760" s="60" t="s">
        <v>190</v>
      </c>
      <c r="J760" s="61">
        <v>1.2</v>
      </c>
      <c r="K760" s="61">
        <v>6.9</v>
      </c>
      <c r="L760" s="61">
        <v>1.5</v>
      </c>
      <c r="M760" s="61">
        <v>9.6</v>
      </c>
      <c r="N760" s="62">
        <v>42</v>
      </c>
      <c r="O760" s="62" t="s">
        <v>290</v>
      </c>
      <c r="P760" s="62" t="s">
        <v>290</v>
      </c>
      <c r="Q760" s="62" t="s">
        <v>290</v>
      </c>
      <c r="R760" s="62" t="s">
        <v>290</v>
      </c>
      <c r="S760" s="62" t="s">
        <v>290</v>
      </c>
      <c r="T760" s="62" t="s">
        <v>290</v>
      </c>
      <c r="U760" s="62" t="s">
        <v>290</v>
      </c>
      <c r="V760" s="62" t="s">
        <v>290</v>
      </c>
      <c r="W760" s="62" t="s">
        <v>290</v>
      </c>
      <c r="X760" s="62">
        <v>0</v>
      </c>
      <c r="Y760" s="62">
        <v>0</v>
      </c>
      <c r="Z760" s="62">
        <v>0</v>
      </c>
      <c r="AA760" s="62">
        <v>0</v>
      </c>
      <c r="AB760" s="62">
        <v>0</v>
      </c>
      <c r="AC760" s="62">
        <v>0</v>
      </c>
      <c r="AD760" s="62">
        <v>0</v>
      </c>
      <c r="AE760" s="62">
        <v>0</v>
      </c>
      <c r="AF760" s="62">
        <v>0</v>
      </c>
      <c r="AG760" s="62">
        <v>0</v>
      </c>
      <c r="AH760" s="62">
        <v>0</v>
      </c>
      <c r="AI760" s="62">
        <v>0</v>
      </c>
      <c r="AJ760" s="62" t="s">
        <v>290</v>
      </c>
      <c r="AK760" s="62" t="s">
        <v>290</v>
      </c>
      <c r="AL760" s="62">
        <v>0</v>
      </c>
      <c r="AM760" s="62">
        <v>78</v>
      </c>
      <c r="AN760" s="62" t="s">
        <v>290</v>
      </c>
      <c r="AO760" s="62">
        <v>45</v>
      </c>
      <c r="AP760" s="62">
        <v>41</v>
      </c>
      <c r="AQ760" s="62">
        <v>86</v>
      </c>
      <c r="AR760" t="b">
        <f>IFERROR(MATCH('2019'!A760, '2020'!A:A, 0) &gt;0, FALSE)</f>
        <v>1</v>
      </c>
    </row>
    <row r="761" spans="1:44">
      <c r="A761" s="60" t="s">
        <v>3815</v>
      </c>
      <c r="B761" s="60" t="s">
        <v>665</v>
      </c>
      <c r="C761" s="60" t="s">
        <v>7119</v>
      </c>
      <c r="D761" s="60" t="s">
        <v>3817</v>
      </c>
      <c r="E761" s="60" t="s">
        <v>3818</v>
      </c>
      <c r="F761" s="60" t="s">
        <v>288</v>
      </c>
      <c r="G761" s="60" t="s">
        <v>3819</v>
      </c>
      <c r="H761" s="60" t="s">
        <v>15230</v>
      </c>
      <c r="I761" s="60" t="s">
        <v>190</v>
      </c>
      <c r="J761" s="61">
        <v>0.5</v>
      </c>
      <c r="K761" s="61">
        <v>2.5</v>
      </c>
      <c r="L761" s="61">
        <v>0.5</v>
      </c>
      <c r="M761" s="61">
        <v>3.5</v>
      </c>
      <c r="N761" s="62">
        <v>10</v>
      </c>
      <c r="O761" s="62" t="s">
        <v>290</v>
      </c>
      <c r="P761" s="62" t="s">
        <v>290</v>
      </c>
      <c r="Q761" s="62" t="s">
        <v>290</v>
      </c>
      <c r="R761" s="62" t="s">
        <v>290</v>
      </c>
      <c r="S761" s="62" t="s">
        <v>290</v>
      </c>
      <c r="T761" s="62" t="s">
        <v>290</v>
      </c>
      <c r="U761" s="62" t="s">
        <v>290</v>
      </c>
      <c r="V761" s="62" t="s">
        <v>290</v>
      </c>
      <c r="W761" s="62">
        <v>0</v>
      </c>
      <c r="X761" s="62">
        <v>0</v>
      </c>
      <c r="Y761" s="62">
        <v>0</v>
      </c>
      <c r="Z761" s="62">
        <v>0</v>
      </c>
      <c r="AA761" s="62">
        <v>0</v>
      </c>
      <c r="AB761" s="62">
        <v>0</v>
      </c>
      <c r="AC761" s="62">
        <v>0</v>
      </c>
      <c r="AD761" s="62">
        <v>0</v>
      </c>
      <c r="AE761" s="62">
        <v>0</v>
      </c>
      <c r="AF761" s="62">
        <v>0</v>
      </c>
      <c r="AG761" s="62">
        <v>0</v>
      </c>
      <c r="AH761" s="62">
        <v>0</v>
      </c>
      <c r="AI761" s="62">
        <v>0</v>
      </c>
      <c r="AJ761" s="62">
        <v>0</v>
      </c>
      <c r="AK761" s="62">
        <v>0</v>
      </c>
      <c r="AL761" s="62">
        <v>0</v>
      </c>
      <c r="AM761" s="62">
        <v>37</v>
      </c>
      <c r="AN761" s="62">
        <v>0</v>
      </c>
      <c r="AO761" s="62">
        <v>19</v>
      </c>
      <c r="AP761" s="62">
        <v>18</v>
      </c>
      <c r="AQ761" s="62">
        <v>37</v>
      </c>
      <c r="AR761" t="b">
        <f>IFERROR(MATCH('2019'!A761, '2020'!A:A, 0) &gt;0, FALSE)</f>
        <v>1</v>
      </c>
    </row>
    <row r="762" spans="1:44">
      <c r="A762" s="60" t="s">
        <v>3820</v>
      </c>
      <c r="B762" s="60" t="s">
        <v>3821</v>
      </c>
      <c r="C762" s="60" t="s">
        <v>7132</v>
      </c>
      <c r="D762" s="60" t="s">
        <v>3824</v>
      </c>
      <c r="E762" s="60" t="s">
        <v>3825</v>
      </c>
      <c r="F762" s="60" t="s">
        <v>288</v>
      </c>
      <c r="G762" s="60" t="s">
        <v>3804</v>
      </c>
      <c r="H762" s="60" t="s">
        <v>15232</v>
      </c>
      <c r="I762" s="60" t="s">
        <v>190</v>
      </c>
      <c r="J762" s="61">
        <v>2.5</v>
      </c>
      <c r="K762" s="61">
        <v>0.5</v>
      </c>
      <c r="L762" s="61">
        <v>0</v>
      </c>
      <c r="M762" s="61">
        <v>3</v>
      </c>
      <c r="N762" s="62" t="s">
        <v>290</v>
      </c>
      <c r="O762" s="62" t="s">
        <v>290</v>
      </c>
      <c r="P762" s="62">
        <v>0</v>
      </c>
      <c r="Q762" s="62">
        <v>0</v>
      </c>
      <c r="R762" s="62" t="s">
        <v>290</v>
      </c>
      <c r="S762" s="62" t="s">
        <v>290</v>
      </c>
      <c r="T762" s="62">
        <v>0</v>
      </c>
      <c r="U762" s="62">
        <v>0</v>
      </c>
      <c r="V762" s="62">
        <v>0</v>
      </c>
      <c r="W762" s="62">
        <v>0</v>
      </c>
      <c r="X762" s="62">
        <v>0</v>
      </c>
      <c r="Y762" s="62">
        <v>0</v>
      </c>
      <c r="Z762" s="62">
        <v>0</v>
      </c>
      <c r="AA762" s="62">
        <v>0</v>
      </c>
      <c r="AB762" s="62">
        <v>0</v>
      </c>
      <c r="AC762" s="62">
        <v>0</v>
      </c>
      <c r="AD762" s="62">
        <v>0</v>
      </c>
      <c r="AE762" s="62">
        <v>0</v>
      </c>
      <c r="AF762" s="62">
        <v>0</v>
      </c>
      <c r="AG762" s="62">
        <v>0</v>
      </c>
      <c r="AH762" s="62">
        <v>0</v>
      </c>
      <c r="AI762" s="62">
        <v>0</v>
      </c>
      <c r="AJ762" s="62">
        <v>0</v>
      </c>
      <c r="AK762" s="62" t="s">
        <v>290</v>
      </c>
      <c r="AL762" s="62">
        <v>0</v>
      </c>
      <c r="AM762" s="62">
        <v>0</v>
      </c>
      <c r="AN762" s="62">
        <v>0</v>
      </c>
      <c r="AO762" s="62" t="s">
        <v>290</v>
      </c>
      <c r="AP762" s="62" t="s">
        <v>290</v>
      </c>
      <c r="AQ762" s="62" t="s">
        <v>290</v>
      </c>
      <c r="AR762" t="b">
        <f>IFERROR(MATCH('2019'!A762, '2020'!A:A, 0) &gt;0, FALSE)</f>
        <v>1</v>
      </c>
    </row>
    <row r="763" spans="1:44">
      <c r="A763" s="60" t="s">
        <v>3829</v>
      </c>
      <c r="B763" s="60" t="s">
        <v>326</v>
      </c>
      <c r="C763" s="60" t="s">
        <v>15235</v>
      </c>
      <c r="D763" s="60" t="s">
        <v>3832</v>
      </c>
      <c r="E763" s="60" t="s">
        <v>3798</v>
      </c>
      <c r="F763" s="60" t="s">
        <v>288</v>
      </c>
      <c r="G763" s="60" t="s">
        <v>3799</v>
      </c>
      <c r="H763" s="60" t="s">
        <v>15236</v>
      </c>
      <c r="I763" s="60" t="s">
        <v>190</v>
      </c>
      <c r="J763" s="61">
        <v>1</v>
      </c>
      <c r="K763" s="61">
        <v>12</v>
      </c>
      <c r="L763" s="61">
        <v>3</v>
      </c>
      <c r="M763" s="61">
        <v>16</v>
      </c>
      <c r="N763" s="62">
        <v>128</v>
      </c>
      <c r="O763" s="62">
        <v>17</v>
      </c>
      <c r="P763" s="62">
        <v>15</v>
      </c>
      <c r="Q763" s="62">
        <v>10</v>
      </c>
      <c r="R763" s="62">
        <v>15</v>
      </c>
      <c r="S763" s="62" t="s">
        <v>290</v>
      </c>
      <c r="T763" s="62">
        <v>21</v>
      </c>
      <c r="U763" s="62">
        <v>16</v>
      </c>
      <c r="V763" s="62">
        <v>10</v>
      </c>
      <c r="W763" s="62">
        <v>14</v>
      </c>
      <c r="X763" s="62">
        <v>0</v>
      </c>
      <c r="Y763" s="62">
        <v>0</v>
      </c>
      <c r="Z763" s="62">
        <v>0</v>
      </c>
      <c r="AA763" s="62">
        <v>0</v>
      </c>
      <c r="AB763" s="62">
        <v>0</v>
      </c>
      <c r="AC763" s="62">
        <v>0</v>
      </c>
      <c r="AD763" s="62">
        <v>0</v>
      </c>
      <c r="AE763" s="62">
        <v>0</v>
      </c>
      <c r="AF763" s="62">
        <v>0</v>
      </c>
      <c r="AG763" s="62">
        <v>0</v>
      </c>
      <c r="AH763" s="62">
        <v>0</v>
      </c>
      <c r="AI763" s="62">
        <v>0</v>
      </c>
      <c r="AJ763" s="62">
        <v>0</v>
      </c>
      <c r="AK763" s="62" t="s">
        <v>290</v>
      </c>
      <c r="AL763" s="62" t="s">
        <v>290</v>
      </c>
      <c r="AM763" s="62">
        <v>234</v>
      </c>
      <c r="AN763" s="62">
        <v>15</v>
      </c>
      <c r="AO763" s="62">
        <v>130</v>
      </c>
      <c r="AP763" s="62">
        <v>122</v>
      </c>
      <c r="AQ763" s="62">
        <v>252</v>
      </c>
      <c r="AR763" t="b">
        <f>IFERROR(MATCH('2019'!A763, '2020'!A:A, 0) &gt;0, FALSE)</f>
        <v>1</v>
      </c>
    </row>
    <row r="764" spans="1:44">
      <c r="A764" s="60" t="s">
        <v>3837</v>
      </c>
      <c r="B764" s="60" t="s">
        <v>439</v>
      </c>
      <c r="C764" s="60" t="s">
        <v>15237</v>
      </c>
      <c r="D764" s="60" t="s">
        <v>3839</v>
      </c>
      <c r="E764" s="60" t="s">
        <v>3788</v>
      </c>
      <c r="F764" s="60" t="s">
        <v>288</v>
      </c>
      <c r="G764" s="60" t="s">
        <v>3789</v>
      </c>
      <c r="H764" s="60" t="s">
        <v>15238</v>
      </c>
      <c r="I764" s="60" t="s">
        <v>190</v>
      </c>
      <c r="J764" s="61">
        <v>2</v>
      </c>
      <c r="K764" s="61">
        <v>16.5</v>
      </c>
      <c r="L764" s="61">
        <v>8</v>
      </c>
      <c r="M764" s="61">
        <v>26.5</v>
      </c>
      <c r="N764" s="62">
        <v>139</v>
      </c>
      <c r="O764" s="62">
        <v>18</v>
      </c>
      <c r="P764" s="62">
        <v>18</v>
      </c>
      <c r="Q764" s="62">
        <v>11</v>
      </c>
      <c r="R764" s="62">
        <v>17</v>
      </c>
      <c r="S764" s="62">
        <v>13</v>
      </c>
      <c r="T764" s="62">
        <v>12</v>
      </c>
      <c r="U764" s="62">
        <v>16</v>
      </c>
      <c r="V764" s="62" t="s">
        <v>290</v>
      </c>
      <c r="W764" s="62">
        <v>13</v>
      </c>
      <c r="X764" s="62">
        <v>0</v>
      </c>
      <c r="Y764" s="62">
        <v>0</v>
      </c>
      <c r="Z764" s="62">
        <v>0</v>
      </c>
      <c r="AA764" s="62">
        <v>0</v>
      </c>
      <c r="AB764" s="62">
        <v>0</v>
      </c>
      <c r="AC764" s="62">
        <v>0</v>
      </c>
      <c r="AD764" s="62">
        <v>0</v>
      </c>
      <c r="AE764" s="62">
        <v>0</v>
      </c>
      <c r="AF764" s="62">
        <v>0</v>
      </c>
      <c r="AG764" s="62">
        <v>0</v>
      </c>
      <c r="AH764" s="62" t="s">
        <v>290</v>
      </c>
      <c r="AI764" s="62">
        <v>0</v>
      </c>
      <c r="AJ764" s="62">
        <v>0</v>
      </c>
      <c r="AK764" s="62" t="s">
        <v>290</v>
      </c>
      <c r="AL764" s="62">
        <v>0</v>
      </c>
      <c r="AM764" s="62">
        <v>246</v>
      </c>
      <c r="AN764" s="62" t="s">
        <v>290</v>
      </c>
      <c r="AO764" s="62">
        <v>111</v>
      </c>
      <c r="AP764" s="62">
        <v>152</v>
      </c>
      <c r="AQ764" s="62">
        <v>263</v>
      </c>
      <c r="AR764" t="b">
        <f>IFERROR(MATCH('2019'!A764, '2020'!A:A, 0) &gt;0, FALSE)</f>
        <v>1</v>
      </c>
    </row>
    <row r="765" spans="1:44">
      <c r="A765" s="60" t="s">
        <v>3840</v>
      </c>
      <c r="B765" s="60" t="s">
        <v>3841</v>
      </c>
      <c r="C765" s="60" t="s">
        <v>13869</v>
      </c>
      <c r="D765" s="60" t="s">
        <v>3844</v>
      </c>
      <c r="E765" s="60" t="s">
        <v>3798</v>
      </c>
      <c r="F765" s="60" t="s">
        <v>288</v>
      </c>
      <c r="G765" s="60" t="s">
        <v>3799</v>
      </c>
      <c r="H765" s="60" t="s">
        <v>15239</v>
      </c>
      <c r="I765" s="60" t="s">
        <v>190</v>
      </c>
      <c r="J765" s="61">
        <v>1</v>
      </c>
      <c r="K765" s="61">
        <v>11</v>
      </c>
      <c r="L765" s="61">
        <v>6</v>
      </c>
      <c r="M765" s="61">
        <v>18</v>
      </c>
      <c r="N765" s="62">
        <v>29</v>
      </c>
      <c r="O765" s="62">
        <v>14</v>
      </c>
      <c r="P765" s="62">
        <v>12</v>
      </c>
      <c r="Q765" s="62">
        <v>20</v>
      </c>
      <c r="R765" s="62">
        <v>13</v>
      </c>
      <c r="S765" s="62">
        <v>18</v>
      </c>
      <c r="T765" s="62">
        <v>19</v>
      </c>
      <c r="U765" s="62">
        <v>20</v>
      </c>
      <c r="V765" s="62">
        <v>13</v>
      </c>
      <c r="W765" s="62">
        <v>14</v>
      </c>
      <c r="X765" s="62">
        <v>0</v>
      </c>
      <c r="Y765" s="62">
        <v>0</v>
      </c>
      <c r="Z765" s="62">
        <v>0</v>
      </c>
      <c r="AA765" s="62">
        <v>0</v>
      </c>
      <c r="AB765" s="62">
        <v>0</v>
      </c>
      <c r="AC765" s="62">
        <v>0</v>
      </c>
      <c r="AD765" s="62">
        <v>0</v>
      </c>
      <c r="AE765" s="62">
        <v>0</v>
      </c>
      <c r="AF765" s="62">
        <v>0</v>
      </c>
      <c r="AG765" s="62">
        <v>0</v>
      </c>
      <c r="AH765" s="62" t="s">
        <v>290</v>
      </c>
      <c r="AI765" s="62">
        <v>0</v>
      </c>
      <c r="AJ765" s="62" t="s">
        <v>290</v>
      </c>
      <c r="AK765" s="62" t="s">
        <v>290</v>
      </c>
      <c r="AL765" s="62">
        <v>0</v>
      </c>
      <c r="AM765" s="62">
        <v>148</v>
      </c>
      <c r="AN765" s="62">
        <v>12</v>
      </c>
      <c r="AO765" s="62">
        <v>90</v>
      </c>
      <c r="AP765" s="62">
        <v>82</v>
      </c>
      <c r="AQ765" s="62">
        <v>172</v>
      </c>
      <c r="AR765" t="b">
        <f>IFERROR(MATCH('2019'!A765, '2020'!A:A, 0) &gt;0, FALSE)</f>
        <v>1</v>
      </c>
    </row>
    <row r="766" spans="1:44">
      <c r="A766" s="60" t="s">
        <v>3845</v>
      </c>
      <c r="B766" s="60" t="s">
        <v>2699</v>
      </c>
      <c r="C766" s="60" t="s">
        <v>15855</v>
      </c>
      <c r="D766" s="60" t="s">
        <v>3848</v>
      </c>
      <c r="E766" s="60" t="s">
        <v>3759</v>
      </c>
      <c r="F766" s="60" t="s">
        <v>288</v>
      </c>
      <c r="G766" s="60" t="s">
        <v>3760</v>
      </c>
      <c r="H766" s="60" t="s">
        <v>15240</v>
      </c>
      <c r="I766" s="60" t="s">
        <v>190</v>
      </c>
      <c r="J766" s="61">
        <v>2</v>
      </c>
      <c r="K766" s="61">
        <v>26</v>
      </c>
      <c r="L766" s="61">
        <v>3</v>
      </c>
      <c r="M766" s="61">
        <v>31</v>
      </c>
      <c r="N766" s="62">
        <v>46</v>
      </c>
      <c r="O766" s="62">
        <v>25</v>
      </c>
      <c r="P766" s="62">
        <v>37</v>
      </c>
      <c r="Q766" s="62">
        <v>34</v>
      </c>
      <c r="R766" s="62">
        <v>35</v>
      </c>
      <c r="S766" s="62">
        <v>34</v>
      </c>
      <c r="T766" s="62">
        <v>33</v>
      </c>
      <c r="U766" s="62">
        <v>31</v>
      </c>
      <c r="V766" s="62">
        <v>29</v>
      </c>
      <c r="W766" s="62">
        <v>35</v>
      </c>
      <c r="X766" s="62">
        <v>0</v>
      </c>
      <c r="Y766" s="62">
        <v>0</v>
      </c>
      <c r="Z766" s="62">
        <v>0</v>
      </c>
      <c r="AA766" s="62">
        <v>0</v>
      </c>
      <c r="AB766" s="62">
        <v>0</v>
      </c>
      <c r="AC766" s="62">
        <v>0</v>
      </c>
      <c r="AD766" s="62">
        <v>0</v>
      </c>
      <c r="AE766" s="62">
        <v>0</v>
      </c>
      <c r="AF766" s="62">
        <v>0</v>
      </c>
      <c r="AG766" s="62">
        <v>0</v>
      </c>
      <c r="AH766" s="62">
        <v>12</v>
      </c>
      <c r="AI766" s="62">
        <v>0</v>
      </c>
      <c r="AJ766" s="62">
        <v>0</v>
      </c>
      <c r="AK766" s="62" t="s">
        <v>290</v>
      </c>
      <c r="AL766" s="62">
        <v>0</v>
      </c>
      <c r="AM766" s="62">
        <v>321</v>
      </c>
      <c r="AN766" s="62" t="s">
        <v>290</v>
      </c>
      <c r="AO766" s="62">
        <v>167</v>
      </c>
      <c r="AP766" s="62">
        <v>172</v>
      </c>
      <c r="AQ766" s="62">
        <v>339</v>
      </c>
      <c r="AR766" t="b">
        <f>IFERROR(MATCH('2019'!A766, '2020'!A:A, 0) &gt;0, FALSE)</f>
        <v>1</v>
      </c>
    </row>
    <row r="767" spans="1:44">
      <c r="A767" s="60" t="s">
        <v>3849</v>
      </c>
      <c r="B767" s="60" t="s">
        <v>3850</v>
      </c>
      <c r="C767" s="60" t="s">
        <v>7146</v>
      </c>
      <c r="D767" s="60" t="s">
        <v>3853</v>
      </c>
      <c r="E767" s="60" t="s">
        <v>3803</v>
      </c>
      <c r="F767" s="60" t="s">
        <v>288</v>
      </c>
      <c r="G767" s="60" t="s">
        <v>3804</v>
      </c>
      <c r="H767" s="60" t="s">
        <v>15241</v>
      </c>
      <c r="I767" s="60" t="s">
        <v>190</v>
      </c>
      <c r="J767" s="61">
        <v>3</v>
      </c>
      <c r="K767" s="61">
        <v>9</v>
      </c>
      <c r="L767" s="61">
        <v>6</v>
      </c>
      <c r="M767" s="61">
        <v>18</v>
      </c>
      <c r="N767" s="62">
        <v>25</v>
      </c>
      <c r="O767" s="62">
        <v>17</v>
      </c>
      <c r="P767" s="62">
        <v>11</v>
      </c>
      <c r="Q767" s="62" t="s">
        <v>290</v>
      </c>
      <c r="R767" s="62" t="s">
        <v>290</v>
      </c>
      <c r="S767" s="62">
        <v>10</v>
      </c>
      <c r="T767" s="62" t="s">
        <v>290</v>
      </c>
      <c r="U767" s="62" t="s">
        <v>290</v>
      </c>
      <c r="V767" s="62" t="s">
        <v>290</v>
      </c>
      <c r="W767" s="62">
        <v>0</v>
      </c>
      <c r="X767" s="62">
        <v>0</v>
      </c>
      <c r="Y767" s="62">
        <v>0</v>
      </c>
      <c r="Z767" s="62">
        <v>0</v>
      </c>
      <c r="AA767" s="62">
        <v>0</v>
      </c>
      <c r="AB767" s="62">
        <v>0</v>
      </c>
      <c r="AC767" s="62">
        <v>0</v>
      </c>
      <c r="AD767" s="62">
        <v>0</v>
      </c>
      <c r="AE767" s="62">
        <v>0</v>
      </c>
      <c r="AF767" s="62">
        <v>0</v>
      </c>
      <c r="AG767" s="62">
        <v>0</v>
      </c>
      <c r="AH767" s="62" t="s">
        <v>290</v>
      </c>
      <c r="AI767" s="62" t="s">
        <v>290</v>
      </c>
      <c r="AJ767" s="62" t="s">
        <v>290</v>
      </c>
      <c r="AK767" s="62" t="s">
        <v>290</v>
      </c>
      <c r="AL767" s="62">
        <v>0</v>
      </c>
      <c r="AM767" s="62">
        <v>66</v>
      </c>
      <c r="AN767" s="62">
        <v>0</v>
      </c>
      <c r="AO767" s="62">
        <v>45</v>
      </c>
      <c r="AP767" s="62">
        <v>42</v>
      </c>
      <c r="AQ767" s="62">
        <v>87</v>
      </c>
      <c r="AR767" t="b">
        <f>IFERROR(MATCH('2019'!A767, '2020'!A:A, 0) &gt;0, FALSE)</f>
        <v>1</v>
      </c>
    </row>
    <row r="768" spans="1:44">
      <c r="A768" s="60" t="s">
        <v>12922</v>
      </c>
      <c r="B768" s="60" t="s">
        <v>10715</v>
      </c>
      <c r="C768" s="60" t="s">
        <v>15242</v>
      </c>
      <c r="D768" s="60" t="s">
        <v>10718</v>
      </c>
      <c r="E768" s="60" t="s">
        <v>3759</v>
      </c>
      <c r="F768" s="60" t="s">
        <v>288</v>
      </c>
      <c r="G768" s="60" t="s">
        <v>3760</v>
      </c>
      <c r="H768" s="60" t="s">
        <v>15243</v>
      </c>
      <c r="I768" s="60" t="s">
        <v>190</v>
      </c>
      <c r="J768" s="61">
        <v>1</v>
      </c>
      <c r="K768" s="61">
        <v>5</v>
      </c>
      <c r="L768" s="61">
        <v>14</v>
      </c>
      <c r="M768" s="61">
        <v>20</v>
      </c>
      <c r="N768" s="62">
        <v>0</v>
      </c>
      <c r="O768" s="62">
        <v>0</v>
      </c>
      <c r="P768" s="62">
        <v>0</v>
      </c>
      <c r="Q768" s="62">
        <v>0</v>
      </c>
      <c r="R768" s="62">
        <v>0</v>
      </c>
      <c r="S768" s="62">
        <v>0</v>
      </c>
      <c r="T768" s="62">
        <v>0</v>
      </c>
      <c r="U768" s="62">
        <v>0</v>
      </c>
      <c r="V768" s="62">
        <v>0</v>
      </c>
      <c r="W768" s="62">
        <v>0</v>
      </c>
      <c r="X768" s="62">
        <v>0</v>
      </c>
      <c r="Y768" s="62">
        <v>0</v>
      </c>
      <c r="Z768" s="62">
        <v>0</v>
      </c>
      <c r="AA768" s="62">
        <v>0</v>
      </c>
      <c r="AB768" s="62">
        <v>0</v>
      </c>
      <c r="AC768" s="62">
        <v>0</v>
      </c>
      <c r="AD768" s="62">
        <v>0</v>
      </c>
      <c r="AE768" s="62">
        <v>0</v>
      </c>
      <c r="AF768" s="62">
        <v>18</v>
      </c>
      <c r="AG768" s="62">
        <v>13</v>
      </c>
      <c r="AH768" s="62">
        <v>0</v>
      </c>
      <c r="AI768" s="62">
        <v>0</v>
      </c>
      <c r="AJ768" s="62">
        <v>0</v>
      </c>
      <c r="AK768" s="62">
        <v>11</v>
      </c>
      <c r="AL768" s="62">
        <v>0</v>
      </c>
      <c r="AM768" s="62">
        <v>19</v>
      </c>
      <c r="AN768" s="62" t="s">
        <v>290</v>
      </c>
      <c r="AO768" s="62" t="s">
        <v>290</v>
      </c>
      <c r="AP768" s="62">
        <v>28</v>
      </c>
      <c r="AQ768" s="62">
        <v>31</v>
      </c>
      <c r="AR768" t="b">
        <f>IFERROR(MATCH('2019'!A768, '2020'!A:A, 0) &gt;0, FALSE)</f>
        <v>1</v>
      </c>
    </row>
    <row r="769" spans="1:44">
      <c r="A769" s="60" t="s">
        <v>3858</v>
      </c>
      <c r="B769" s="60" t="s">
        <v>3859</v>
      </c>
      <c r="C769" s="60" t="s">
        <v>7152</v>
      </c>
      <c r="D769" s="60" t="s">
        <v>3862</v>
      </c>
      <c r="E769" s="60" t="s">
        <v>3798</v>
      </c>
      <c r="F769" s="60" t="s">
        <v>288</v>
      </c>
      <c r="G769" s="60" t="s">
        <v>3799</v>
      </c>
      <c r="H769" s="60" t="s">
        <v>15245</v>
      </c>
      <c r="I769" s="60" t="s">
        <v>190</v>
      </c>
      <c r="J769" s="61">
        <v>2.5</v>
      </c>
      <c r="K769" s="61">
        <v>14</v>
      </c>
      <c r="L769" s="61">
        <v>5</v>
      </c>
      <c r="M769" s="61">
        <v>21.5</v>
      </c>
      <c r="N769" s="62">
        <v>0</v>
      </c>
      <c r="O769" s="62">
        <v>0</v>
      </c>
      <c r="P769" s="62">
        <v>0</v>
      </c>
      <c r="Q769" s="62">
        <v>0</v>
      </c>
      <c r="R769" s="62">
        <v>0</v>
      </c>
      <c r="S769" s="62">
        <v>0</v>
      </c>
      <c r="T769" s="62">
        <v>0</v>
      </c>
      <c r="U769" s="62">
        <v>0</v>
      </c>
      <c r="V769" s="62">
        <v>0</v>
      </c>
      <c r="W769" s="62">
        <v>0</v>
      </c>
      <c r="X769" s="62">
        <v>34</v>
      </c>
      <c r="Y769" s="62">
        <v>51</v>
      </c>
      <c r="Z769" s="62">
        <v>42</v>
      </c>
      <c r="AA769" s="62">
        <v>48</v>
      </c>
      <c r="AB769" s="62">
        <v>0</v>
      </c>
      <c r="AC769" s="62">
        <v>0</v>
      </c>
      <c r="AD769" s="62">
        <v>0</v>
      </c>
      <c r="AE769" s="62">
        <v>0</v>
      </c>
      <c r="AF769" s="62">
        <v>0</v>
      </c>
      <c r="AG769" s="62">
        <v>0</v>
      </c>
      <c r="AH769" s="62" t="s">
        <v>290</v>
      </c>
      <c r="AI769" s="62">
        <v>0</v>
      </c>
      <c r="AJ769" s="62" t="s">
        <v>290</v>
      </c>
      <c r="AK769" s="62">
        <v>21</v>
      </c>
      <c r="AL769" s="62">
        <v>0</v>
      </c>
      <c r="AM769" s="62">
        <v>142</v>
      </c>
      <c r="AN769" s="62" t="s">
        <v>290</v>
      </c>
      <c r="AO769" s="62">
        <v>81</v>
      </c>
      <c r="AP769" s="62">
        <v>94</v>
      </c>
      <c r="AQ769" s="62">
        <v>175</v>
      </c>
      <c r="AR769" t="b">
        <f>IFERROR(MATCH('2019'!A769, '2020'!A:A, 0) &gt;0, FALSE)</f>
        <v>1</v>
      </c>
    </row>
    <row r="770" spans="1:44">
      <c r="A770" s="60" t="s">
        <v>12927</v>
      </c>
      <c r="B770" s="60" t="s">
        <v>10727</v>
      </c>
      <c r="C770" s="60" t="s">
        <v>10729</v>
      </c>
      <c r="D770" s="60" t="s">
        <v>10730</v>
      </c>
      <c r="E770" s="60" t="s">
        <v>3759</v>
      </c>
      <c r="F770" s="60" t="s">
        <v>288</v>
      </c>
      <c r="G770" s="60" t="s">
        <v>3760</v>
      </c>
      <c r="H770" s="60" t="s">
        <v>15246</v>
      </c>
      <c r="I770" s="60" t="s">
        <v>190</v>
      </c>
      <c r="J770" s="61">
        <v>1</v>
      </c>
      <c r="K770" s="61">
        <v>9</v>
      </c>
      <c r="L770" s="61">
        <v>3</v>
      </c>
      <c r="M770" s="61">
        <v>13</v>
      </c>
      <c r="N770" s="62" t="s">
        <v>290</v>
      </c>
      <c r="O770" s="62" t="s">
        <v>290</v>
      </c>
      <c r="P770" s="62" t="s">
        <v>290</v>
      </c>
      <c r="Q770" s="62">
        <v>10</v>
      </c>
      <c r="R770" s="62" t="s">
        <v>290</v>
      </c>
      <c r="S770" s="62" t="s">
        <v>290</v>
      </c>
      <c r="T770" s="62" t="s">
        <v>290</v>
      </c>
      <c r="U770" s="62" t="s">
        <v>290</v>
      </c>
      <c r="V770" s="62" t="s">
        <v>290</v>
      </c>
      <c r="W770" s="62" t="s">
        <v>290</v>
      </c>
      <c r="X770" s="62">
        <v>0</v>
      </c>
      <c r="Y770" s="62">
        <v>0</v>
      </c>
      <c r="Z770" s="62">
        <v>0</v>
      </c>
      <c r="AA770" s="62">
        <v>0</v>
      </c>
      <c r="AB770" s="62">
        <v>0</v>
      </c>
      <c r="AC770" s="62">
        <v>0</v>
      </c>
      <c r="AD770" s="62">
        <v>0</v>
      </c>
      <c r="AE770" s="62">
        <v>0</v>
      </c>
      <c r="AF770" s="62">
        <v>0</v>
      </c>
      <c r="AG770" s="62">
        <v>0</v>
      </c>
      <c r="AH770" s="62">
        <v>0</v>
      </c>
      <c r="AI770" s="62">
        <v>0</v>
      </c>
      <c r="AJ770" s="62">
        <v>0</v>
      </c>
      <c r="AK770" s="62" t="s">
        <v>290</v>
      </c>
      <c r="AL770" s="62">
        <v>0</v>
      </c>
      <c r="AM770" s="62">
        <v>48</v>
      </c>
      <c r="AN770" s="62" t="s">
        <v>290</v>
      </c>
      <c r="AO770" s="62">
        <v>34</v>
      </c>
      <c r="AP770" s="62">
        <v>23</v>
      </c>
      <c r="AQ770" s="62">
        <v>57</v>
      </c>
      <c r="AR770" t="b">
        <f>IFERROR(MATCH('2019'!A770, '2020'!A:A, 0) &gt;0, FALSE)</f>
        <v>0</v>
      </c>
    </row>
    <row r="771" spans="1:44">
      <c r="A771" s="60" t="s">
        <v>3863</v>
      </c>
      <c r="B771" s="60" t="s">
        <v>3864</v>
      </c>
      <c r="C771" s="60" t="s">
        <v>7205</v>
      </c>
      <c r="D771" s="60" t="s">
        <v>3867</v>
      </c>
      <c r="E771" s="60" t="s">
        <v>3813</v>
      </c>
      <c r="F771" s="60" t="s">
        <v>288</v>
      </c>
      <c r="G771" s="60" t="s">
        <v>3814</v>
      </c>
      <c r="H771" s="60" t="s">
        <v>15247</v>
      </c>
      <c r="I771" s="60" t="s">
        <v>190</v>
      </c>
      <c r="J771" s="61">
        <v>2</v>
      </c>
      <c r="K771" s="61">
        <v>16</v>
      </c>
      <c r="L771" s="61">
        <v>8</v>
      </c>
      <c r="M771" s="61">
        <v>26</v>
      </c>
      <c r="N771" s="62">
        <v>58</v>
      </c>
      <c r="O771" s="62">
        <v>22</v>
      </c>
      <c r="P771" s="62">
        <v>19</v>
      </c>
      <c r="Q771" s="62">
        <v>30</v>
      </c>
      <c r="R771" s="62">
        <v>15</v>
      </c>
      <c r="S771" s="62">
        <v>18</v>
      </c>
      <c r="T771" s="62">
        <v>23</v>
      </c>
      <c r="U771" s="62">
        <v>14</v>
      </c>
      <c r="V771" s="62">
        <v>25</v>
      </c>
      <c r="W771" s="62">
        <v>12</v>
      </c>
      <c r="X771" s="62">
        <v>0</v>
      </c>
      <c r="Y771" s="62">
        <v>0</v>
      </c>
      <c r="Z771" s="62">
        <v>0</v>
      </c>
      <c r="AA771" s="62">
        <v>0</v>
      </c>
      <c r="AB771" s="62">
        <v>0</v>
      </c>
      <c r="AC771" s="62">
        <v>0</v>
      </c>
      <c r="AD771" s="62">
        <v>0</v>
      </c>
      <c r="AE771" s="62">
        <v>0</v>
      </c>
      <c r="AF771" s="62">
        <v>0</v>
      </c>
      <c r="AG771" s="62">
        <v>0</v>
      </c>
      <c r="AH771" s="62">
        <v>0</v>
      </c>
      <c r="AI771" s="62">
        <v>0</v>
      </c>
      <c r="AJ771" s="62" t="s">
        <v>290</v>
      </c>
      <c r="AK771" s="62" t="s">
        <v>290</v>
      </c>
      <c r="AL771" s="62">
        <v>0</v>
      </c>
      <c r="AM771" s="62">
        <v>221</v>
      </c>
      <c r="AN771" s="62">
        <v>10</v>
      </c>
      <c r="AO771" s="62">
        <v>116</v>
      </c>
      <c r="AP771" s="62">
        <v>120</v>
      </c>
      <c r="AQ771" s="62">
        <v>236</v>
      </c>
      <c r="AR771" t="b">
        <f>IFERROR(MATCH('2019'!A771, '2020'!A:A, 0) &gt;0, FALSE)</f>
        <v>1</v>
      </c>
    </row>
    <row r="772" spans="1:44">
      <c r="A772" s="60" t="s">
        <v>15248</v>
      </c>
      <c r="B772" s="60" t="s">
        <v>16264</v>
      </c>
      <c r="C772" s="60" t="s">
        <v>16265</v>
      </c>
      <c r="D772" s="60" t="s">
        <v>16266</v>
      </c>
      <c r="E772" s="60" t="s">
        <v>15252</v>
      </c>
      <c r="F772" s="60" t="s">
        <v>288</v>
      </c>
      <c r="G772" s="60" t="s">
        <v>16267</v>
      </c>
      <c r="H772" s="60" t="s">
        <v>15254</v>
      </c>
      <c r="I772" s="60" t="s">
        <v>190</v>
      </c>
      <c r="J772" s="61">
        <v>2</v>
      </c>
      <c r="K772" s="61">
        <v>5</v>
      </c>
      <c r="L772" s="61">
        <v>0</v>
      </c>
      <c r="M772" s="61">
        <v>7</v>
      </c>
      <c r="N772" s="62">
        <v>0</v>
      </c>
      <c r="O772" s="62">
        <v>0</v>
      </c>
      <c r="P772" s="62">
        <v>0</v>
      </c>
      <c r="Q772" s="62" t="s">
        <v>290</v>
      </c>
      <c r="R772" s="62" t="s">
        <v>290</v>
      </c>
      <c r="S772" s="62" t="s">
        <v>290</v>
      </c>
      <c r="T772" s="62">
        <v>0</v>
      </c>
      <c r="U772" s="62" t="s">
        <v>290</v>
      </c>
      <c r="V772" s="62">
        <v>0</v>
      </c>
      <c r="W772" s="62">
        <v>0</v>
      </c>
      <c r="X772" s="62" t="s">
        <v>290</v>
      </c>
      <c r="Y772" s="62" t="s">
        <v>290</v>
      </c>
      <c r="Z772" s="62" t="s">
        <v>290</v>
      </c>
      <c r="AA772" s="62" t="s">
        <v>290</v>
      </c>
      <c r="AB772" s="62">
        <v>0</v>
      </c>
      <c r="AC772" s="62">
        <v>0</v>
      </c>
      <c r="AD772" s="62">
        <v>0</v>
      </c>
      <c r="AE772" s="62">
        <v>0</v>
      </c>
      <c r="AF772" s="62">
        <v>0</v>
      </c>
      <c r="AG772" s="62">
        <v>0</v>
      </c>
      <c r="AH772" s="62">
        <v>0</v>
      </c>
      <c r="AI772" s="62">
        <v>0</v>
      </c>
      <c r="AJ772" s="62">
        <v>0</v>
      </c>
      <c r="AK772" s="62">
        <v>0</v>
      </c>
      <c r="AL772" s="62">
        <v>0</v>
      </c>
      <c r="AM772" s="62">
        <v>16</v>
      </c>
      <c r="AN772" s="62">
        <v>0</v>
      </c>
      <c r="AO772" s="62" t="s">
        <v>290</v>
      </c>
      <c r="AP772" s="62" t="s">
        <v>290</v>
      </c>
      <c r="AQ772" s="62">
        <v>16</v>
      </c>
      <c r="AR772" t="b">
        <f>IFERROR(MATCH('2019'!A772, '2020'!A:A, 0) &gt;0, FALSE)</f>
        <v>1</v>
      </c>
    </row>
    <row r="773" spans="1:44">
      <c r="A773" s="60" t="s">
        <v>3868</v>
      </c>
      <c r="B773" s="60" t="s">
        <v>3869</v>
      </c>
      <c r="C773" s="60" t="s">
        <v>7158</v>
      </c>
      <c r="D773" s="60" t="s">
        <v>3871</v>
      </c>
      <c r="E773" s="60" t="s">
        <v>3766</v>
      </c>
      <c r="F773" s="60" t="s">
        <v>288</v>
      </c>
      <c r="G773" s="60" t="s">
        <v>3767</v>
      </c>
      <c r="H773" s="60" t="s">
        <v>15255</v>
      </c>
      <c r="I773" s="60" t="s">
        <v>190</v>
      </c>
      <c r="J773" s="61">
        <v>2</v>
      </c>
      <c r="K773" s="61">
        <v>20.100000000000001</v>
      </c>
      <c r="L773" s="61">
        <v>6.4</v>
      </c>
      <c r="M773" s="61">
        <v>28.5</v>
      </c>
      <c r="N773" s="62">
        <v>61</v>
      </c>
      <c r="O773" s="62">
        <v>38</v>
      </c>
      <c r="P773" s="62">
        <v>34</v>
      </c>
      <c r="Q773" s="62">
        <v>31</v>
      </c>
      <c r="R773" s="62">
        <v>17</v>
      </c>
      <c r="S773" s="62">
        <v>32</v>
      </c>
      <c r="T773" s="62">
        <v>20</v>
      </c>
      <c r="U773" s="62">
        <v>31</v>
      </c>
      <c r="V773" s="62">
        <v>23</v>
      </c>
      <c r="W773" s="62">
        <v>23</v>
      </c>
      <c r="X773" s="62">
        <v>0</v>
      </c>
      <c r="Y773" s="62">
        <v>0</v>
      </c>
      <c r="Z773" s="62">
        <v>0</v>
      </c>
      <c r="AA773" s="62">
        <v>0</v>
      </c>
      <c r="AB773" s="62">
        <v>0</v>
      </c>
      <c r="AC773" s="62">
        <v>0</v>
      </c>
      <c r="AD773" s="62">
        <v>0</v>
      </c>
      <c r="AE773" s="62">
        <v>0</v>
      </c>
      <c r="AF773" s="62">
        <v>0</v>
      </c>
      <c r="AG773" s="62">
        <v>0</v>
      </c>
      <c r="AH773" s="62" t="s">
        <v>290</v>
      </c>
      <c r="AI773" s="62">
        <v>0</v>
      </c>
      <c r="AJ773" s="62" t="s">
        <v>290</v>
      </c>
      <c r="AK773" s="62" t="s">
        <v>290</v>
      </c>
      <c r="AL773" s="62">
        <v>0</v>
      </c>
      <c r="AM773" s="62">
        <v>276</v>
      </c>
      <c r="AN773" s="62">
        <v>17</v>
      </c>
      <c r="AO773" s="62">
        <v>153</v>
      </c>
      <c r="AP773" s="62">
        <v>157</v>
      </c>
      <c r="AQ773" s="62">
        <v>310</v>
      </c>
      <c r="AR773" t="b">
        <f>IFERROR(MATCH('2019'!A773, '2020'!A:A, 0) &gt;0, FALSE)</f>
        <v>1</v>
      </c>
    </row>
    <row r="774" spans="1:44">
      <c r="A774" s="60" t="s">
        <v>4800</v>
      </c>
      <c r="B774" s="60" t="s">
        <v>4801</v>
      </c>
      <c r="C774" s="60" t="s">
        <v>13873</v>
      </c>
      <c r="D774" s="60" t="s">
        <v>4804</v>
      </c>
      <c r="E774" s="60" t="s">
        <v>3798</v>
      </c>
      <c r="F774" s="60" t="s">
        <v>288</v>
      </c>
      <c r="G774" s="60" t="s">
        <v>3799</v>
      </c>
      <c r="H774" s="60" t="s">
        <v>15256</v>
      </c>
      <c r="I774" s="60" t="s">
        <v>190</v>
      </c>
      <c r="J774" s="61">
        <v>1</v>
      </c>
      <c r="K774" s="61">
        <v>5</v>
      </c>
      <c r="L774" s="61">
        <v>3</v>
      </c>
      <c r="M774" s="61">
        <v>9</v>
      </c>
      <c r="N774" s="62" t="s">
        <v>290</v>
      </c>
      <c r="O774" s="62" t="s">
        <v>290</v>
      </c>
      <c r="P774" s="62" t="s">
        <v>290</v>
      </c>
      <c r="Q774" s="62" t="s">
        <v>290</v>
      </c>
      <c r="R774" s="62">
        <v>0</v>
      </c>
      <c r="S774" s="62" t="s">
        <v>290</v>
      </c>
      <c r="T774" s="62" t="s">
        <v>290</v>
      </c>
      <c r="U774" s="62" t="s">
        <v>290</v>
      </c>
      <c r="V774" s="62" t="s">
        <v>290</v>
      </c>
      <c r="W774" s="62" t="s">
        <v>290</v>
      </c>
      <c r="X774" s="62">
        <v>0</v>
      </c>
      <c r="Y774" s="62" t="s">
        <v>290</v>
      </c>
      <c r="Z774" s="62" t="s">
        <v>290</v>
      </c>
      <c r="AA774" s="62">
        <v>0</v>
      </c>
      <c r="AB774" s="62">
        <v>0</v>
      </c>
      <c r="AC774" s="62">
        <v>0</v>
      </c>
      <c r="AD774" s="62">
        <v>0</v>
      </c>
      <c r="AE774" s="62">
        <v>0</v>
      </c>
      <c r="AF774" s="62">
        <v>0</v>
      </c>
      <c r="AG774" s="62">
        <v>0</v>
      </c>
      <c r="AH774" s="62">
        <v>0</v>
      </c>
      <c r="AI774" s="62">
        <v>0</v>
      </c>
      <c r="AJ774" s="62" t="s">
        <v>290</v>
      </c>
      <c r="AK774" s="62" t="s">
        <v>290</v>
      </c>
      <c r="AL774" s="62">
        <v>0</v>
      </c>
      <c r="AM774" s="62">
        <v>12</v>
      </c>
      <c r="AN774" s="62" t="s">
        <v>290</v>
      </c>
      <c r="AO774" s="62">
        <v>10</v>
      </c>
      <c r="AP774" s="62" t="s">
        <v>290</v>
      </c>
      <c r="AQ774" s="62">
        <v>17</v>
      </c>
      <c r="AR774" t="b">
        <f>IFERROR(MATCH('2019'!A774, '2020'!A:A, 0) &gt;0, FALSE)</f>
        <v>0</v>
      </c>
    </row>
    <row r="775" spans="1:44">
      <c r="A775" s="60" t="s">
        <v>12938</v>
      </c>
      <c r="B775" s="60" t="s">
        <v>10738</v>
      </c>
      <c r="C775" s="60" t="s">
        <v>16268</v>
      </c>
      <c r="D775" s="60" t="s">
        <v>10741</v>
      </c>
      <c r="E775" s="60" t="s">
        <v>3880</v>
      </c>
      <c r="F775" s="60" t="s">
        <v>288</v>
      </c>
      <c r="G775" s="60" t="s">
        <v>3881</v>
      </c>
      <c r="H775" s="60" t="s">
        <v>16269</v>
      </c>
      <c r="I775" s="60" t="s">
        <v>190</v>
      </c>
      <c r="J775" s="61">
        <v>4</v>
      </c>
      <c r="K775" s="61">
        <v>14</v>
      </c>
      <c r="L775" s="61">
        <v>5</v>
      </c>
      <c r="M775" s="61">
        <v>23</v>
      </c>
      <c r="N775" s="62">
        <v>0</v>
      </c>
      <c r="O775" s="62" t="s">
        <v>290</v>
      </c>
      <c r="P775" s="62" t="s">
        <v>290</v>
      </c>
      <c r="Q775" s="62" t="s">
        <v>290</v>
      </c>
      <c r="R775" s="62" t="s">
        <v>290</v>
      </c>
      <c r="S775" s="62" t="s">
        <v>290</v>
      </c>
      <c r="T775" s="62" t="s">
        <v>290</v>
      </c>
      <c r="U775" s="62" t="s">
        <v>290</v>
      </c>
      <c r="V775" s="62" t="s">
        <v>290</v>
      </c>
      <c r="W775" s="62" t="s">
        <v>290</v>
      </c>
      <c r="X775" s="62">
        <v>11</v>
      </c>
      <c r="Y775" s="62">
        <v>19</v>
      </c>
      <c r="Z775" s="62">
        <v>48</v>
      </c>
      <c r="AA775" s="62">
        <v>57</v>
      </c>
      <c r="AB775" s="62">
        <v>0</v>
      </c>
      <c r="AC775" s="62">
        <v>0</v>
      </c>
      <c r="AD775" s="62">
        <v>0</v>
      </c>
      <c r="AE775" s="62">
        <v>0</v>
      </c>
      <c r="AF775" s="62">
        <v>0</v>
      </c>
      <c r="AG775" s="62">
        <v>0</v>
      </c>
      <c r="AH775" s="62">
        <v>76</v>
      </c>
      <c r="AI775" s="62">
        <v>0</v>
      </c>
      <c r="AJ775" s="62" t="s">
        <v>290</v>
      </c>
      <c r="AK775" s="62">
        <v>21</v>
      </c>
      <c r="AL775" s="62">
        <v>0</v>
      </c>
      <c r="AM775" s="62">
        <v>74</v>
      </c>
      <c r="AN775" s="62">
        <v>15</v>
      </c>
      <c r="AO775" s="62">
        <v>57</v>
      </c>
      <c r="AP775" s="62">
        <v>133</v>
      </c>
      <c r="AQ775" s="62">
        <v>190</v>
      </c>
      <c r="AR775" t="b">
        <f>IFERROR(MATCH('2019'!A775, '2020'!A:A, 0) &gt;0, FALSE)</f>
        <v>1</v>
      </c>
    </row>
    <row r="776" spans="1:44">
      <c r="A776" s="60" t="s">
        <v>3876</v>
      </c>
      <c r="B776" s="60" t="s">
        <v>3877</v>
      </c>
      <c r="C776" s="60" t="s">
        <v>15258</v>
      </c>
      <c r="D776" s="60" t="s">
        <v>3879</v>
      </c>
      <c r="E776" s="60" t="s">
        <v>3880</v>
      </c>
      <c r="F776" s="60" t="s">
        <v>288</v>
      </c>
      <c r="G776" s="60" t="s">
        <v>3881</v>
      </c>
      <c r="H776" s="60" t="s">
        <v>15259</v>
      </c>
      <c r="I776" s="60" t="s">
        <v>190</v>
      </c>
      <c r="J776" s="61">
        <v>3</v>
      </c>
      <c r="K776" s="61">
        <v>18</v>
      </c>
      <c r="L776" s="61">
        <v>9</v>
      </c>
      <c r="M776" s="61">
        <v>30</v>
      </c>
      <c r="N776" s="62">
        <v>0</v>
      </c>
      <c r="O776" s="62">
        <v>0</v>
      </c>
      <c r="P776" s="62">
        <v>0</v>
      </c>
      <c r="Q776" s="62">
        <v>0</v>
      </c>
      <c r="R776" s="62">
        <v>0</v>
      </c>
      <c r="S776" s="62">
        <v>0</v>
      </c>
      <c r="T776" s="62">
        <v>0</v>
      </c>
      <c r="U776" s="62">
        <v>0</v>
      </c>
      <c r="V776" s="62">
        <v>0</v>
      </c>
      <c r="W776" s="62">
        <v>0</v>
      </c>
      <c r="X776" s="62">
        <v>51</v>
      </c>
      <c r="Y776" s="62">
        <v>62</v>
      </c>
      <c r="Z776" s="62">
        <v>52</v>
      </c>
      <c r="AA776" s="62">
        <v>37</v>
      </c>
      <c r="AB776" s="62">
        <v>0</v>
      </c>
      <c r="AC776" s="62">
        <v>0</v>
      </c>
      <c r="AD776" s="62">
        <v>0</v>
      </c>
      <c r="AE776" s="62">
        <v>0</v>
      </c>
      <c r="AF776" s="62">
        <v>0</v>
      </c>
      <c r="AG776" s="62">
        <v>0</v>
      </c>
      <c r="AH776" s="62" t="s">
        <v>290</v>
      </c>
      <c r="AI776" s="62">
        <v>0</v>
      </c>
      <c r="AJ776" s="62" t="s">
        <v>290</v>
      </c>
      <c r="AK776" s="62" t="s">
        <v>290</v>
      </c>
      <c r="AL776" s="62">
        <v>0</v>
      </c>
      <c r="AM776" s="62">
        <v>189</v>
      </c>
      <c r="AN776" s="62" t="s">
        <v>290</v>
      </c>
      <c r="AO776" s="62">
        <v>99</v>
      </c>
      <c r="AP776" s="62">
        <v>103</v>
      </c>
      <c r="AQ776" s="62">
        <v>202</v>
      </c>
      <c r="AR776" t="b">
        <f>IFERROR(MATCH('2019'!A776, '2020'!A:A, 0) &gt;0, FALSE)</f>
        <v>1</v>
      </c>
    </row>
    <row r="777" spans="1:44">
      <c r="A777" s="60" t="s">
        <v>3882</v>
      </c>
      <c r="B777" s="60" t="s">
        <v>446</v>
      </c>
      <c r="C777" s="60" t="s">
        <v>16270</v>
      </c>
      <c r="D777" s="60" t="s">
        <v>3884</v>
      </c>
      <c r="E777" s="60" t="s">
        <v>3885</v>
      </c>
      <c r="F777" s="60" t="s">
        <v>288</v>
      </c>
      <c r="G777" s="60" t="s">
        <v>3886</v>
      </c>
      <c r="H777" s="60" t="s">
        <v>15260</v>
      </c>
      <c r="I777" s="60" t="s">
        <v>191</v>
      </c>
      <c r="J777" s="61">
        <v>1</v>
      </c>
      <c r="K777" s="61">
        <v>12.5</v>
      </c>
      <c r="L777" s="61">
        <v>3</v>
      </c>
      <c r="M777" s="61">
        <v>16.5</v>
      </c>
      <c r="N777" s="62">
        <v>22</v>
      </c>
      <c r="O777" s="62">
        <v>19</v>
      </c>
      <c r="P777" s="62">
        <v>29</v>
      </c>
      <c r="Q777" s="62">
        <v>19</v>
      </c>
      <c r="R777" s="62">
        <v>15</v>
      </c>
      <c r="S777" s="62">
        <v>13</v>
      </c>
      <c r="T777" s="62">
        <v>21</v>
      </c>
      <c r="U777" s="62">
        <v>15</v>
      </c>
      <c r="V777" s="62">
        <v>14</v>
      </c>
      <c r="W777" s="62">
        <v>19</v>
      </c>
      <c r="X777" s="62">
        <v>0</v>
      </c>
      <c r="Y777" s="62">
        <v>0</v>
      </c>
      <c r="Z777" s="62">
        <v>0</v>
      </c>
      <c r="AA777" s="62">
        <v>0</v>
      </c>
      <c r="AB777" s="62">
        <v>0</v>
      </c>
      <c r="AC777" s="62">
        <v>0</v>
      </c>
      <c r="AD777" s="62">
        <v>0</v>
      </c>
      <c r="AE777" s="62">
        <v>0</v>
      </c>
      <c r="AF777" s="62" t="s">
        <v>290</v>
      </c>
      <c r="AG777" s="62">
        <v>0</v>
      </c>
      <c r="AH777" s="62" t="s">
        <v>290</v>
      </c>
      <c r="AI777" s="62">
        <v>0</v>
      </c>
      <c r="AJ777" s="62" t="s">
        <v>290</v>
      </c>
      <c r="AK777" s="62" t="s">
        <v>290</v>
      </c>
      <c r="AL777" s="62">
        <v>0</v>
      </c>
      <c r="AM777" s="62">
        <v>180</v>
      </c>
      <c r="AN777" s="62" t="s">
        <v>290</v>
      </c>
      <c r="AO777" s="62">
        <v>111</v>
      </c>
      <c r="AP777" s="62">
        <v>82</v>
      </c>
      <c r="AQ777" s="62">
        <v>193</v>
      </c>
      <c r="AR777" t="b">
        <f>IFERROR(MATCH('2019'!A777, '2020'!A:A, 0) &gt;0, FALSE)</f>
        <v>1</v>
      </c>
    </row>
    <row r="778" spans="1:44">
      <c r="A778" s="60" t="s">
        <v>12947</v>
      </c>
      <c r="B778" s="60" t="s">
        <v>10757</v>
      </c>
      <c r="C778" s="60" t="s">
        <v>16271</v>
      </c>
      <c r="D778" s="60" t="s">
        <v>10760</v>
      </c>
      <c r="E778" s="60" t="s">
        <v>3885</v>
      </c>
      <c r="F778" s="60" t="s">
        <v>288</v>
      </c>
      <c r="G778" s="60" t="s">
        <v>3886</v>
      </c>
      <c r="H778" s="60" t="s">
        <v>15261</v>
      </c>
      <c r="I778" s="60" t="s">
        <v>191</v>
      </c>
      <c r="J778" s="61">
        <v>0.5</v>
      </c>
      <c r="K778" s="61">
        <v>4.0999999999999996</v>
      </c>
      <c r="L778" s="61">
        <v>1.2</v>
      </c>
      <c r="M778" s="61">
        <v>5.8</v>
      </c>
      <c r="N778" s="62">
        <v>0</v>
      </c>
      <c r="O778" s="62">
        <v>0</v>
      </c>
      <c r="P778" s="62">
        <v>0</v>
      </c>
      <c r="Q778" s="62">
        <v>0</v>
      </c>
      <c r="R778" s="62">
        <v>0</v>
      </c>
      <c r="S778" s="62">
        <v>0</v>
      </c>
      <c r="T778" s="62">
        <v>0</v>
      </c>
      <c r="U778" s="62">
        <v>0</v>
      </c>
      <c r="V778" s="62">
        <v>0</v>
      </c>
      <c r="W778" s="62">
        <v>0</v>
      </c>
      <c r="X778" s="62" t="s">
        <v>290</v>
      </c>
      <c r="Y778" s="62" t="s">
        <v>290</v>
      </c>
      <c r="Z778" s="62" t="s">
        <v>290</v>
      </c>
      <c r="AA778" s="62" t="s">
        <v>290</v>
      </c>
      <c r="AB778" s="62">
        <v>0</v>
      </c>
      <c r="AC778" s="62">
        <v>0</v>
      </c>
      <c r="AD778" s="62">
        <v>0</v>
      </c>
      <c r="AE778" s="62">
        <v>0</v>
      </c>
      <c r="AF778" s="62">
        <v>0</v>
      </c>
      <c r="AG778" s="62">
        <v>0</v>
      </c>
      <c r="AH778" s="62">
        <v>0</v>
      </c>
      <c r="AI778" s="62">
        <v>0</v>
      </c>
      <c r="AJ778" s="62" t="s">
        <v>290</v>
      </c>
      <c r="AK778" s="62">
        <v>0</v>
      </c>
      <c r="AL778" s="62">
        <v>0</v>
      </c>
      <c r="AM778" s="62">
        <v>30</v>
      </c>
      <c r="AN778" s="62">
        <v>0</v>
      </c>
      <c r="AO778" s="62">
        <v>14</v>
      </c>
      <c r="AP778" s="62">
        <v>17</v>
      </c>
      <c r="AQ778" s="62">
        <v>31</v>
      </c>
      <c r="AR778" t="b">
        <f>IFERROR(MATCH('2019'!A778, '2020'!A:A, 0) &gt;0, FALSE)</f>
        <v>0</v>
      </c>
    </row>
    <row r="779" spans="1:44">
      <c r="A779" s="60" t="s">
        <v>3887</v>
      </c>
      <c r="B779" s="60" t="s">
        <v>3172</v>
      </c>
      <c r="C779" s="60" t="s">
        <v>16272</v>
      </c>
      <c r="D779" s="60" t="s">
        <v>3889</v>
      </c>
      <c r="E779" s="60" t="s">
        <v>3890</v>
      </c>
      <c r="F779" s="60" t="s">
        <v>288</v>
      </c>
      <c r="G779" s="60" t="s">
        <v>3891</v>
      </c>
      <c r="H779" s="60" t="s">
        <v>15262</v>
      </c>
      <c r="I779" s="60" t="s">
        <v>191</v>
      </c>
      <c r="J779" s="61">
        <v>1.5</v>
      </c>
      <c r="K779" s="61">
        <v>20</v>
      </c>
      <c r="L779" s="61">
        <v>7.5</v>
      </c>
      <c r="M779" s="61">
        <v>29</v>
      </c>
      <c r="N779" s="62">
        <v>48</v>
      </c>
      <c r="O779" s="62">
        <v>18</v>
      </c>
      <c r="P779" s="62">
        <v>21</v>
      </c>
      <c r="Q779" s="62">
        <v>15</v>
      </c>
      <c r="R779" s="62">
        <v>22</v>
      </c>
      <c r="S779" s="62">
        <v>27</v>
      </c>
      <c r="T779" s="62">
        <v>27</v>
      </c>
      <c r="U779" s="62">
        <v>34</v>
      </c>
      <c r="V779" s="62">
        <v>27</v>
      </c>
      <c r="W779" s="62">
        <v>34</v>
      </c>
      <c r="X779" s="62">
        <v>0</v>
      </c>
      <c r="Y779" s="62">
        <v>0</v>
      </c>
      <c r="Z779" s="62">
        <v>0</v>
      </c>
      <c r="AA779" s="62">
        <v>0</v>
      </c>
      <c r="AB779" s="62">
        <v>0</v>
      </c>
      <c r="AC779" s="62">
        <v>0</v>
      </c>
      <c r="AD779" s="62">
        <v>0</v>
      </c>
      <c r="AE779" s="62">
        <v>0</v>
      </c>
      <c r="AF779" s="62">
        <v>0</v>
      </c>
      <c r="AG779" s="62">
        <v>0</v>
      </c>
      <c r="AH779" s="62">
        <v>33</v>
      </c>
      <c r="AI779" s="62" t="s">
        <v>290</v>
      </c>
      <c r="AJ779" s="62" t="s">
        <v>290</v>
      </c>
      <c r="AK779" s="62" t="s">
        <v>290</v>
      </c>
      <c r="AL779" s="62">
        <v>0</v>
      </c>
      <c r="AM779" s="62">
        <v>218</v>
      </c>
      <c r="AN779" s="62">
        <v>11</v>
      </c>
      <c r="AO779" s="62">
        <v>132</v>
      </c>
      <c r="AP779" s="62">
        <v>141</v>
      </c>
      <c r="AQ779" s="62">
        <v>273</v>
      </c>
      <c r="AR779" t="b">
        <f>IFERROR(MATCH('2019'!A779, '2020'!A:A, 0) &gt;0, FALSE)</f>
        <v>1</v>
      </c>
    </row>
    <row r="780" spans="1:44">
      <c r="A780" s="60" t="s">
        <v>3892</v>
      </c>
      <c r="B780" s="60" t="s">
        <v>3893</v>
      </c>
      <c r="C780" s="60" t="s">
        <v>7173</v>
      </c>
      <c r="D780" s="60" t="s">
        <v>3896</v>
      </c>
      <c r="E780" s="60" t="s">
        <v>3897</v>
      </c>
      <c r="F780" s="60" t="s">
        <v>288</v>
      </c>
      <c r="G780" s="60" t="s">
        <v>3898</v>
      </c>
      <c r="H780" s="60" t="s">
        <v>15264</v>
      </c>
      <c r="I780" s="60" t="s">
        <v>191</v>
      </c>
      <c r="J780" s="61">
        <v>1</v>
      </c>
      <c r="K780" s="61">
        <v>15</v>
      </c>
      <c r="L780" s="61">
        <v>8</v>
      </c>
      <c r="M780" s="61">
        <v>24</v>
      </c>
      <c r="N780" s="62">
        <v>40</v>
      </c>
      <c r="O780" s="62">
        <v>20</v>
      </c>
      <c r="P780" s="62">
        <v>20</v>
      </c>
      <c r="Q780" s="62">
        <v>13</v>
      </c>
      <c r="R780" s="62">
        <v>28</v>
      </c>
      <c r="S780" s="62">
        <v>26</v>
      </c>
      <c r="T780" s="62">
        <v>28</v>
      </c>
      <c r="U780" s="62">
        <v>26</v>
      </c>
      <c r="V780" s="62">
        <v>31</v>
      </c>
      <c r="W780" s="62">
        <v>39</v>
      </c>
      <c r="X780" s="62">
        <v>0</v>
      </c>
      <c r="Y780" s="62">
        <v>0</v>
      </c>
      <c r="Z780" s="62">
        <v>0</v>
      </c>
      <c r="AA780" s="62">
        <v>0</v>
      </c>
      <c r="AB780" s="62">
        <v>0</v>
      </c>
      <c r="AC780" s="62">
        <v>0</v>
      </c>
      <c r="AD780" s="62">
        <v>0</v>
      </c>
      <c r="AE780" s="62">
        <v>0</v>
      </c>
      <c r="AF780" s="62">
        <v>0</v>
      </c>
      <c r="AG780" s="62">
        <v>0</v>
      </c>
      <c r="AH780" s="62">
        <v>17</v>
      </c>
      <c r="AI780" s="62">
        <v>0</v>
      </c>
      <c r="AJ780" s="62">
        <v>27</v>
      </c>
      <c r="AK780" s="62">
        <v>0</v>
      </c>
      <c r="AL780" s="62" t="s">
        <v>290</v>
      </c>
      <c r="AM780" s="62">
        <v>202</v>
      </c>
      <c r="AN780" s="62">
        <v>20</v>
      </c>
      <c r="AO780" s="62">
        <v>129</v>
      </c>
      <c r="AP780" s="62">
        <v>142</v>
      </c>
      <c r="AQ780" s="62">
        <v>271</v>
      </c>
      <c r="AR780" t="b">
        <f>IFERROR(MATCH('2019'!A780, '2020'!A:A, 0) &gt;0, FALSE)</f>
        <v>1</v>
      </c>
    </row>
    <row r="781" spans="1:44">
      <c r="A781" s="60" t="s">
        <v>3899</v>
      </c>
      <c r="B781" s="60" t="s">
        <v>3900</v>
      </c>
      <c r="C781" s="60" t="s">
        <v>13880</v>
      </c>
      <c r="D781" s="60" t="s">
        <v>3902</v>
      </c>
      <c r="E781" s="60" t="s">
        <v>3903</v>
      </c>
      <c r="F781" s="60" t="s">
        <v>288</v>
      </c>
      <c r="G781" s="60" t="s">
        <v>3904</v>
      </c>
      <c r="H781" s="60" t="s">
        <v>15266</v>
      </c>
      <c r="I781" s="60" t="s">
        <v>191</v>
      </c>
      <c r="J781" s="61">
        <v>1</v>
      </c>
      <c r="K781" s="61">
        <v>6.8</v>
      </c>
      <c r="L781" s="61">
        <v>1</v>
      </c>
      <c r="M781" s="61">
        <v>8.8000000000000007</v>
      </c>
      <c r="N781" s="62">
        <v>25</v>
      </c>
      <c r="O781" s="62" t="s">
        <v>290</v>
      </c>
      <c r="P781" s="62" t="s">
        <v>290</v>
      </c>
      <c r="Q781" s="62" t="s">
        <v>290</v>
      </c>
      <c r="R781" s="62">
        <v>10</v>
      </c>
      <c r="S781" s="62" t="s">
        <v>290</v>
      </c>
      <c r="T781" s="62" t="s">
        <v>290</v>
      </c>
      <c r="U781" s="62" t="s">
        <v>290</v>
      </c>
      <c r="V781" s="62">
        <v>0</v>
      </c>
      <c r="W781" s="62">
        <v>0</v>
      </c>
      <c r="X781" s="62">
        <v>0</v>
      </c>
      <c r="Y781" s="62">
        <v>0</v>
      </c>
      <c r="Z781" s="62">
        <v>0</v>
      </c>
      <c r="AA781" s="62">
        <v>0</v>
      </c>
      <c r="AB781" s="62">
        <v>0</v>
      </c>
      <c r="AC781" s="62">
        <v>0</v>
      </c>
      <c r="AD781" s="62">
        <v>0</v>
      </c>
      <c r="AE781" s="62">
        <v>0</v>
      </c>
      <c r="AF781" s="62">
        <v>0</v>
      </c>
      <c r="AG781" s="62">
        <v>0</v>
      </c>
      <c r="AH781" s="62">
        <v>0</v>
      </c>
      <c r="AI781" s="62" t="s">
        <v>290</v>
      </c>
      <c r="AJ781" s="62" t="s">
        <v>290</v>
      </c>
      <c r="AK781" s="62">
        <v>0</v>
      </c>
      <c r="AL781" s="62">
        <v>0</v>
      </c>
      <c r="AM781" s="62">
        <v>66</v>
      </c>
      <c r="AN781" s="62" t="s">
        <v>290</v>
      </c>
      <c r="AO781" s="62">
        <v>32</v>
      </c>
      <c r="AP781" s="62">
        <v>41</v>
      </c>
      <c r="AQ781" s="62">
        <v>73</v>
      </c>
      <c r="AR781" t="b">
        <f>IFERROR(MATCH('2019'!A781, '2020'!A:A, 0) &gt;0, FALSE)</f>
        <v>1</v>
      </c>
    </row>
    <row r="782" spans="1:44">
      <c r="A782" s="60" t="s">
        <v>3905</v>
      </c>
      <c r="B782" s="60" t="s">
        <v>3906</v>
      </c>
      <c r="C782" s="60" t="s">
        <v>7179</v>
      </c>
      <c r="D782" s="60" t="s">
        <v>3908</v>
      </c>
      <c r="E782" s="60" t="s">
        <v>191</v>
      </c>
      <c r="F782" s="60" t="s">
        <v>288</v>
      </c>
      <c r="G782" s="60" t="s">
        <v>3909</v>
      </c>
      <c r="H782" s="60" t="s">
        <v>15267</v>
      </c>
      <c r="I782" s="60" t="s">
        <v>191</v>
      </c>
      <c r="J782" s="61">
        <v>2</v>
      </c>
      <c r="K782" s="61">
        <v>12</v>
      </c>
      <c r="L782" s="61">
        <v>3</v>
      </c>
      <c r="M782" s="61">
        <v>17</v>
      </c>
      <c r="N782" s="62">
        <v>50</v>
      </c>
      <c r="O782" s="62">
        <v>19</v>
      </c>
      <c r="P782" s="62">
        <v>17</v>
      </c>
      <c r="Q782" s="62">
        <v>18</v>
      </c>
      <c r="R782" s="62">
        <v>28</v>
      </c>
      <c r="S782" s="62">
        <v>24</v>
      </c>
      <c r="T782" s="62">
        <v>17</v>
      </c>
      <c r="U782" s="62">
        <v>22</v>
      </c>
      <c r="V782" s="62">
        <v>20</v>
      </c>
      <c r="W782" s="62">
        <v>20</v>
      </c>
      <c r="X782" s="62">
        <v>0</v>
      </c>
      <c r="Y782" s="62">
        <v>0</v>
      </c>
      <c r="Z782" s="62">
        <v>0</v>
      </c>
      <c r="AA782" s="62">
        <v>0</v>
      </c>
      <c r="AB782" s="62">
        <v>0</v>
      </c>
      <c r="AC782" s="62">
        <v>0</v>
      </c>
      <c r="AD782" s="62">
        <v>0</v>
      </c>
      <c r="AE782" s="62">
        <v>0</v>
      </c>
      <c r="AF782" s="62">
        <v>0</v>
      </c>
      <c r="AG782" s="62">
        <v>0</v>
      </c>
      <c r="AH782" s="62">
        <v>16</v>
      </c>
      <c r="AI782" s="62">
        <v>0</v>
      </c>
      <c r="AJ782" s="62" t="s">
        <v>290</v>
      </c>
      <c r="AK782" s="62" t="s">
        <v>290</v>
      </c>
      <c r="AL782" s="62">
        <v>0</v>
      </c>
      <c r="AM782" s="62">
        <v>200</v>
      </c>
      <c r="AN782" s="62">
        <v>13</v>
      </c>
      <c r="AO782" s="62">
        <v>121</v>
      </c>
      <c r="AP782" s="62">
        <v>114</v>
      </c>
      <c r="AQ782" s="62">
        <v>235</v>
      </c>
      <c r="AR782" t="b">
        <f>IFERROR(MATCH('2019'!A782, '2020'!A:A, 0) &gt;0, FALSE)</f>
        <v>1</v>
      </c>
    </row>
    <row r="783" spans="1:44">
      <c r="A783" s="60" t="s">
        <v>3910</v>
      </c>
      <c r="B783" s="60" t="s">
        <v>319</v>
      </c>
      <c r="C783" s="60" t="s">
        <v>15268</v>
      </c>
      <c r="D783" s="60" t="s">
        <v>10789</v>
      </c>
      <c r="E783" s="60" t="s">
        <v>3914</v>
      </c>
      <c r="F783" s="60" t="s">
        <v>288</v>
      </c>
      <c r="G783" s="60" t="s">
        <v>3915</v>
      </c>
      <c r="H783" s="60" t="s">
        <v>15269</v>
      </c>
      <c r="I783" s="60" t="s">
        <v>191</v>
      </c>
      <c r="J783" s="61">
        <v>2</v>
      </c>
      <c r="K783" s="61">
        <v>22</v>
      </c>
      <c r="L783" s="61">
        <v>3</v>
      </c>
      <c r="M783" s="61">
        <v>27</v>
      </c>
      <c r="N783" s="62">
        <v>27</v>
      </c>
      <c r="O783" s="62">
        <v>20</v>
      </c>
      <c r="P783" s="62">
        <v>13</v>
      </c>
      <c r="Q783" s="62">
        <v>21</v>
      </c>
      <c r="R783" s="62">
        <v>17</v>
      </c>
      <c r="S783" s="62">
        <v>23</v>
      </c>
      <c r="T783" s="62">
        <v>16</v>
      </c>
      <c r="U783" s="62">
        <v>33</v>
      </c>
      <c r="V783" s="62">
        <v>24</v>
      </c>
      <c r="W783" s="62">
        <v>32</v>
      </c>
      <c r="X783" s="62">
        <v>0</v>
      </c>
      <c r="Y783" s="62">
        <v>0</v>
      </c>
      <c r="Z783" s="62">
        <v>0</v>
      </c>
      <c r="AA783" s="62">
        <v>0</v>
      </c>
      <c r="AB783" s="62">
        <v>0</v>
      </c>
      <c r="AC783" s="62">
        <v>0</v>
      </c>
      <c r="AD783" s="62">
        <v>0</v>
      </c>
      <c r="AE783" s="62">
        <v>0</v>
      </c>
      <c r="AF783" s="62">
        <v>0</v>
      </c>
      <c r="AG783" s="62">
        <v>0</v>
      </c>
      <c r="AH783" s="62">
        <v>29</v>
      </c>
      <c r="AI783" s="62">
        <v>0</v>
      </c>
      <c r="AJ783" s="62" t="s">
        <v>290</v>
      </c>
      <c r="AK783" s="62" t="s">
        <v>290</v>
      </c>
      <c r="AL783" s="62">
        <v>0</v>
      </c>
      <c r="AM783" s="62">
        <v>173</v>
      </c>
      <c r="AN783" s="62">
        <v>17</v>
      </c>
      <c r="AO783" s="62">
        <v>119</v>
      </c>
      <c r="AP783" s="62">
        <v>107</v>
      </c>
      <c r="AQ783" s="62">
        <v>226</v>
      </c>
      <c r="AR783" t="b">
        <f>IFERROR(MATCH('2019'!A783, '2020'!A:A, 0) &gt;0, FALSE)</f>
        <v>1</v>
      </c>
    </row>
    <row r="784" spans="1:44">
      <c r="A784" s="60" t="s">
        <v>3916</v>
      </c>
      <c r="B784" s="60" t="s">
        <v>439</v>
      </c>
      <c r="C784" s="60" t="s">
        <v>15270</v>
      </c>
      <c r="D784" s="60" t="s">
        <v>3917</v>
      </c>
      <c r="E784" s="60" t="s">
        <v>3918</v>
      </c>
      <c r="F784" s="60" t="s">
        <v>288</v>
      </c>
      <c r="G784" s="60" t="s">
        <v>3919</v>
      </c>
      <c r="H784" s="60" t="s">
        <v>15271</v>
      </c>
      <c r="I784" s="60" t="s">
        <v>191</v>
      </c>
      <c r="J784" s="61">
        <v>1</v>
      </c>
      <c r="K784" s="61">
        <v>18</v>
      </c>
      <c r="L784" s="61">
        <v>1.5</v>
      </c>
      <c r="M784" s="61">
        <v>20.5</v>
      </c>
      <c r="N784" s="62">
        <v>112</v>
      </c>
      <c r="O784" s="62">
        <v>24</v>
      </c>
      <c r="P784" s="62">
        <v>18</v>
      </c>
      <c r="Q784" s="62">
        <v>22</v>
      </c>
      <c r="R784" s="62">
        <v>21</v>
      </c>
      <c r="S784" s="62">
        <v>24</v>
      </c>
      <c r="T784" s="62">
        <v>16</v>
      </c>
      <c r="U784" s="62">
        <v>33</v>
      </c>
      <c r="V784" s="62">
        <v>19</v>
      </c>
      <c r="W784" s="62">
        <v>25</v>
      </c>
      <c r="X784" s="62">
        <v>0</v>
      </c>
      <c r="Y784" s="62">
        <v>0</v>
      </c>
      <c r="Z784" s="62">
        <v>0</v>
      </c>
      <c r="AA784" s="62">
        <v>0</v>
      </c>
      <c r="AB784" s="62">
        <v>0</v>
      </c>
      <c r="AC784" s="62">
        <v>0</v>
      </c>
      <c r="AD784" s="62">
        <v>0</v>
      </c>
      <c r="AE784" s="62">
        <v>0</v>
      </c>
      <c r="AF784" s="62">
        <v>0</v>
      </c>
      <c r="AG784" s="62">
        <v>0</v>
      </c>
      <c r="AH784" s="62">
        <v>18</v>
      </c>
      <c r="AI784" s="62">
        <v>0</v>
      </c>
      <c r="AJ784" s="62" t="s">
        <v>290</v>
      </c>
      <c r="AK784" s="62" t="s">
        <v>290</v>
      </c>
      <c r="AL784" s="62">
        <v>0</v>
      </c>
      <c r="AM784" s="62">
        <v>261</v>
      </c>
      <c r="AN784" s="62">
        <v>29</v>
      </c>
      <c r="AO784" s="62">
        <v>150</v>
      </c>
      <c r="AP784" s="62">
        <v>164</v>
      </c>
      <c r="AQ784" s="62">
        <v>314</v>
      </c>
      <c r="AR784" t="b">
        <f>IFERROR(MATCH('2019'!A784, '2020'!A:A, 0) &gt;0, FALSE)</f>
        <v>1</v>
      </c>
    </row>
    <row r="785" spans="1:44">
      <c r="A785" s="60" t="s">
        <v>3920</v>
      </c>
      <c r="B785" s="60" t="s">
        <v>3921</v>
      </c>
      <c r="C785" s="60" t="s">
        <v>15866</v>
      </c>
      <c r="D785" s="60" t="s">
        <v>3923</v>
      </c>
      <c r="E785" s="60" t="s">
        <v>3914</v>
      </c>
      <c r="F785" s="60" t="s">
        <v>288</v>
      </c>
      <c r="G785" s="60" t="s">
        <v>3915</v>
      </c>
      <c r="H785" s="60" t="s">
        <v>15273</v>
      </c>
      <c r="I785" s="60" t="s">
        <v>191</v>
      </c>
      <c r="J785" s="61">
        <v>3</v>
      </c>
      <c r="K785" s="61">
        <v>38</v>
      </c>
      <c r="L785" s="61">
        <v>28</v>
      </c>
      <c r="M785" s="61">
        <v>69</v>
      </c>
      <c r="N785" s="62">
        <v>0</v>
      </c>
      <c r="O785" s="62">
        <v>0</v>
      </c>
      <c r="P785" s="62">
        <v>0</v>
      </c>
      <c r="Q785" s="62">
        <v>0</v>
      </c>
      <c r="R785" s="62">
        <v>0</v>
      </c>
      <c r="S785" s="62">
        <v>0</v>
      </c>
      <c r="T785" s="62">
        <v>0</v>
      </c>
      <c r="U785" s="62">
        <v>0</v>
      </c>
      <c r="V785" s="62">
        <v>0</v>
      </c>
      <c r="W785" s="62">
        <v>0</v>
      </c>
      <c r="X785" s="62">
        <v>116</v>
      </c>
      <c r="Y785" s="62">
        <v>148</v>
      </c>
      <c r="Z785" s="62">
        <v>168</v>
      </c>
      <c r="AA785" s="62">
        <v>158</v>
      </c>
      <c r="AB785" s="62">
        <v>0</v>
      </c>
      <c r="AC785" s="62">
        <v>0</v>
      </c>
      <c r="AD785" s="62">
        <v>0</v>
      </c>
      <c r="AE785" s="62">
        <v>0</v>
      </c>
      <c r="AF785" s="62">
        <v>0</v>
      </c>
      <c r="AG785" s="62">
        <v>0</v>
      </c>
      <c r="AH785" s="62">
        <v>25</v>
      </c>
      <c r="AI785" s="62" t="s">
        <v>290</v>
      </c>
      <c r="AJ785" s="62">
        <v>39</v>
      </c>
      <c r="AK785" s="62" t="s">
        <v>290</v>
      </c>
      <c r="AL785" s="62">
        <v>0</v>
      </c>
      <c r="AM785" s="62">
        <v>495</v>
      </c>
      <c r="AN785" s="62">
        <v>26</v>
      </c>
      <c r="AO785" s="62">
        <v>282</v>
      </c>
      <c r="AP785" s="62">
        <v>308</v>
      </c>
      <c r="AQ785" s="62">
        <v>590</v>
      </c>
      <c r="AR785" t="b">
        <f>IFERROR(MATCH('2019'!A785, '2020'!A:A, 0) &gt;0, FALSE)</f>
        <v>1</v>
      </c>
    </row>
    <row r="786" spans="1:44">
      <c r="A786" s="60" t="s">
        <v>3924</v>
      </c>
      <c r="B786" s="60" t="s">
        <v>3925</v>
      </c>
      <c r="C786" s="60" t="s">
        <v>15867</v>
      </c>
      <c r="D786" s="60" t="s">
        <v>3927</v>
      </c>
      <c r="E786" s="60" t="s">
        <v>3885</v>
      </c>
      <c r="F786" s="60" t="s">
        <v>288</v>
      </c>
      <c r="G786" s="60" t="s">
        <v>3886</v>
      </c>
      <c r="H786" s="60" t="s">
        <v>15274</v>
      </c>
      <c r="I786" s="60" t="s">
        <v>191</v>
      </c>
      <c r="J786" s="61">
        <v>1.8</v>
      </c>
      <c r="K786" s="61">
        <v>25.4</v>
      </c>
      <c r="L786" s="61">
        <v>4.8</v>
      </c>
      <c r="M786" s="61">
        <v>32</v>
      </c>
      <c r="N786" s="62">
        <v>60</v>
      </c>
      <c r="O786" s="62">
        <v>28</v>
      </c>
      <c r="P786" s="62">
        <v>30</v>
      </c>
      <c r="Q786" s="62">
        <v>26</v>
      </c>
      <c r="R786" s="62">
        <v>36</v>
      </c>
      <c r="S786" s="62">
        <v>29</v>
      </c>
      <c r="T786" s="62">
        <v>28</v>
      </c>
      <c r="U786" s="62">
        <v>29</v>
      </c>
      <c r="V786" s="62">
        <v>27</v>
      </c>
      <c r="W786" s="62">
        <v>25</v>
      </c>
      <c r="X786" s="62">
        <v>0</v>
      </c>
      <c r="Y786" s="62">
        <v>0</v>
      </c>
      <c r="Z786" s="62">
        <v>0</v>
      </c>
      <c r="AA786" s="62">
        <v>0</v>
      </c>
      <c r="AB786" s="62">
        <v>0</v>
      </c>
      <c r="AC786" s="62">
        <v>0</v>
      </c>
      <c r="AD786" s="62">
        <v>0</v>
      </c>
      <c r="AE786" s="62">
        <v>0</v>
      </c>
      <c r="AF786" s="62">
        <v>0</v>
      </c>
      <c r="AG786" s="62">
        <v>0</v>
      </c>
      <c r="AH786" s="62">
        <v>41</v>
      </c>
      <c r="AI786" s="62" t="s">
        <v>290</v>
      </c>
      <c r="AJ786" s="62" t="s">
        <v>290</v>
      </c>
      <c r="AK786" s="62" t="s">
        <v>290</v>
      </c>
      <c r="AL786" s="62">
        <v>0</v>
      </c>
      <c r="AM786" s="62">
        <v>259</v>
      </c>
      <c r="AN786" s="62" t="s">
        <v>290</v>
      </c>
      <c r="AO786" s="62">
        <v>151</v>
      </c>
      <c r="AP786" s="62">
        <v>167</v>
      </c>
      <c r="AQ786" s="62">
        <v>318</v>
      </c>
      <c r="AR786" t="b">
        <f>IFERROR(MATCH('2019'!A786, '2020'!A:A, 0) &gt;0, FALSE)</f>
        <v>1</v>
      </c>
    </row>
    <row r="787" spans="1:44">
      <c r="A787" s="60" t="s">
        <v>3928</v>
      </c>
      <c r="B787" s="60" t="s">
        <v>3929</v>
      </c>
      <c r="C787" s="60" t="s">
        <v>13884</v>
      </c>
      <c r="D787" s="60" t="s">
        <v>3931</v>
      </c>
      <c r="E787" s="60" t="s">
        <v>3914</v>
      </c>
      <c r="F787" s="60" t="s">
        <v>288</v>
      </c>
      <c r="G787" s="60" t="s">
        <v>3915</v>
      </c>
      <c r="H787" s="60" t="s">
        <v>15275</v>
      </c>
      <c r="I787" s="60" t="s">
        <v>191</v>
      </c>
      <c r="J787" s="61">
        <v>3.5</v>
      </c>
      <c r="K787" s="61">
        <v>16.5</v>
      </c>
      <c r="L787" s="61">
        <v>0</v>
      </c>
      <c r="M787" s="61">
        <v>20</v>
      </c>
      <c r="N787" s="62">
        <v>0</v>
      </c>
      <c r="O787" s="62">
        <v>0</v>
      </c>
      <c r="P787" s="62">
        <v>0</v>
      </c>
      <c r="Q787" s="62">
        <v>0</v>
      </c>
      <c r="R787" s="62">
        <v>0</v>
      </c>
      <c r="S787" s="62">
        <v>0</v>
      </c>
      <c r="T787" s="62">
        <v>0</v>
      </c>
      <c r="U787" s="62">
        <v>0</v>
      </c>
      <c r="V787" s="62">
        <v>0</v>
      </c>
      <c r="W787" s="62">
        <v>0</v>
      </c>
      <c r="X787" s="62">
        <v>0</v>
      </c>
      <c r="Y787" s="62">
        <v>0</v>
      </c>
      <c r="Z787" s="62">
        <v>0</v>
      </c>
      <c r="AA787" s="62">
        <v>0</v>
      </c>
      <c r="AB787" s="62">
        <v>40</v>
      </c>
      <c r="AC787" s="62">
        <v>109</v>
      </c>
      <c r="AD787" s="62">
        <v>0</v>
      </c>
      <c r="AE787" s="62">
        <v>0</v>
      </c>
      <c r="AF787" s="62">
        <v>0</v>
      </c>
      <c r="AG787" s="62">
        <v>0</v>
      </c>
      <c r="AH787" s="62" t="s">
        <v>290</v>
      </c>
      <c r="AI787" s="62">
        <v>0</v>
      </c>
      <c r="AJ787" s="62">
        <v>0</v>
      </c>
      <c r="AK787" s="62" t="s">
        <v>290</v>
      </c>
      <c r="AL787" s="62">
        <v>0</v>
      </c>
      <c r="AM787" s="62">
        <v>129</v>
      </c>
      <c r="AN787" s="62">
        <v>11</v>
      </c>
      <c r="AO787" s="62">
        <v>86</v>
      </c>
      <c r="AP787" s="62">
        <v>63</v>
      </c>
      <c r="AQ787" s="62">
        <v>149</v>
      </c>
      <c r="AR787" t="b">
        <f>IFERROR(MATCH('2019'!A787, '2020'!A:A, 0) &gt;0, FALSE)</f>
        <v>1</v>
      </c>
    </row>
    <row r="788" spans="1:44">
      <c r="A788" s="60" t="s">
        <v>12981</v>
      </c>
      <c r="B788" s="60" t="s">
        <v>4806</v>
      </c>
      <c r="C788" s="60" t="s">
        <v>15868</v>
      </c>
      <c r="D788" s="60" t="s">
        <v>4808</v>
      </c>
      <c r="E788" s="60" t="s">
        <v>3885</v>
      </c>
      <c r="F788" s="60" t="s">
        <v>288</v>
      </c>
      <c r="G788" s="60" t="s">
        <v>16273</v>
      </c>
      <c r="H788" s="60" t="s">
        <v>15276</v>
      </c>
      <c r="I788" s="60" t="s">
        <v>191</v>
      </c>
      <c r="J788" s="61">
        <v>1</v>
      </c>
      <c r="K788" s="61">
        <v>4</v>
      </c>
      <c r="L788" s="61">
        <v>3.5</v>
      </c>
      <c r="M788" s="61">
        <v>8.5</v>
      </c>
      <c r="N788" s="62">
        <v>14</v>
      </c>
      <c r="O788" s="62" t="s">
        <v>290</v>
      </c>
      <c r="P788" s="62" t="s">
        <v>290</v>
      </c>
      <c r="Q788" s="62" t="s">
        <v>290</v>
      </c>
      <c r="R788" s="62" t="s">
        <v>290</v>
      </c>
      <c r="S788" s="62">
        <v>0</v>
      </c>
      <c r="T788" s="62" t="s">
        <v>290</v>
      </c>
      <c r="U788" s="62" t="s">
        <v>290</v>
      </c>
      <c r="V788" s="62" t="s">
        <v>290</v>
      </c>
      <c r="W788" s="62" t="s">
        <v>290</v>
      </c>
      <c r="X788" s="62">
        <v>0</v>
      </c>
      <c r="Y788" s="62">
        <v>0</v>
      </c>
      <c r="Z788" s="62">
        <v>0</v>
      </c>
      <c r="AA788" s="62">
        <v>0</v>
      </c>
      <c r="AB788" s="62">
        <v>0</v>
      </c>
      <c r="AC788" s="62">
        <v>0</v>
      </c>
      <c r="AD788" s="62">
        <v>0</v>
      </c>
      <c r="AE788" s="62">
        <v>0</v>
      </c>
      <c r="AF788" s="62">
        <v>0</v>
      </c>
      <c r="AG788" s="62">
        <v>0</v>
      </c>
      <c r="AH788" s="62" t="s">
        <v>290</v>
      </c>
      <c r="AI788" s="62">
        <v>0</v>
      </c>
      <c r="AJ788" s="62" t="s">
        <v>290</v>
      </c>
      <c r="AK788" s="62">
        <v>0</v>
      </c>
      <c r="AL788" s="62">
        <v>0</v>
      </c>
      <c r="AM788" s="62">
        <v>32</v>
      </c>
      <c r="AN788" s="62" t="s">
        <v>290</v>
      </c>
      <c r="AO788" s="62">
        <v>19</v>
      </c>
      <c r="AP788" s="62">
        <v>20</v>
      </c>
      <c r="AQ788" s="62">
        <v>39</v>
      </c>
      <c r="AR788" t="b">
        <f>IFERROR(MATCH('2019'!A788, '2020'!A:A, 0) &gt;0, FALSE)</f>
        <v>0</v>
      </c>
    </row>
    <row r="789" spans="1:44">
      <c r="A789" s="60" t="s">
        <v>3932</v>
      </c>
      <c r="B789" s="60" t="s">
        <v>3933</v>
      </c>
      <c r="C789" s="60" t="s">
        <v>7199</v>
      </c>
      <c r="D789" s="60" t="s">
        <v>3936</v>
      </c>
      <c r="E789" s="60" t="s">
        <v>3885</v>
      </c>
      <c r="F789" s="60" t="s">
        <v>288</v>
      </c>
      <c r="G789" s="60" t="s">
        <v>3886</v>
      </c>
      <c r="H789" s="60" t="s">
        <v>15277</v>
      </c>
      <c r="I789" s="60" t="s">
        <v>191</v>
      </c>
      <c r="J789" s="61">
        <v>1</v>
      </c>
      <c r="K789" s="61">
        <v>6</v>
      </c>
      <c r="L789" s="61">
        <v>1</v>
      </c>
      <c r="M789" s="61">
        <v>8</v>
      </c>
      <c r="N789" s="62">
        <v>35</v>
      </c>
      <c r="O789" s="62">
        <v>13</v>
      </c>
      <c r="P789" s="62" t="s">
        <v>290</v>
      </c>
      <c r="Q789" s="62" t="s">
        <v>290</v>
      </c>
      <c r="R789" s="62" t="s">
        <v>290</v>
      </c>
      <c r="S789" s="62" t="s">
        <v>290</v>
      </c>
      <c r="T789" s="62">
        <v>0</v>
      </c>
      <c r="U789" s="62">
        <v>0</v>
      </c>
      <c r="V789" s="62">
        <v>0</v>
      </c>
      <c r="W789" s="62">
        <v>0</v>
      </c>
      <c r="X789" s="62">
        <v>0</v>
      </c>
      <c r="Y789" s="62">
        <v>0</v>
      </c>
      <c r="Z789" s="62">
        <v>0</v>
      </c>
      <c r="AA789" s="62">
        <v>0</v>
      </c>
      <c r="AB789" s="62">
        <v>0</v>
      </c>
      <c r="AC789" s="62">
        <v>0</v>
      </c>
      <c r="AD789" s="62">
        <v>0</v>
      </c>
      <c r="AE789" s="62">
        <v>0</v>
      </c>
      <c r="AF789" s="62">
        <v>0</v>
      </c>
      <c r="AG789" s="62">
        <v>0</v>
      </c>
      <c r="AH789" s="62" t="s">
        <v>290</v>
      </c>
      <c r="AI789" s="62">
        <v>0</v>
      </c>
      <c r="AJ789" s="62" t="s">
        <v>290</v>
      </c>
      <c r="AK789" s="62" t="s">
        <v>290</v>
      </c>
      <c r="AL789" s="62">
        <v>0</v>
      </c>
      <c r="AM789" s="62">
        <v>51</v>
      </c>
      <c r="AN789" s="62" t="s">
        <v>290</v>
      </c>
      <c r="AO789" s="62">
        <v>36</v>
      </c>
      <c r="AP789" s="62">
        <v>26</v>
      </c>
      <c r="AQ789" s="62">
        <v>62</v>
      </c>
      <c r="AR789" t="b">
        <f>IFERROR(MATCH('2019'!A789, '2020'!A:A, 0) &gt;0, FALSE)</f>
        <v>1</v>
      </c>
    </row>
    <row r="790" spans="1:44">
      <c r="A790" s="60" t="s">
        <v>3937</v>
      </c>
      <c r="B790" s="60" t="s">
        <v>3938</v>
      </c>
      <c r="C790" s="60" t="s">
        <v>7202</v>
      </c>
      <c r="D790" s="60" t="s">
        <v>3940</v>
      </c>
      <c r="E790" s="60" t="s">
        <v>3890</v>
      </c>
      <c r="F790" s="60" t="s">
        <v>288</v>
      </c>
      <c r="G790" s="60" t="s">
        <v>3891</v>
      </c>
      <c r="H790" s="60" t="s">
        <v>16274</v>
      </c>
      <c r="I790" s="60" t="s">
        <v>191</v>
      </c>
      <c r="J790" s="61">
        <v>2</v>
      </c>
      <c r="K790" s="61">
        <v>15.3</v>
      </c>
      <c r="L790" s="61">
        <v>3</v>
      </c>
      <c r="M790" s="61">
        <v>20.3</v>
      </c>
      <c r="N790" s="62">
        <v>42</v>
      </c>
      <c r="O790" s="62">
        <v>15</v>
      </c>
      <c r="P790" s="62">
        <v>21</v>
      </c>
      <c r="Q790" s="62">
        <v>15</v>
      </c>
      <c r="R790" s="62">
        <v>14</v>
      </c>
      <c r="S790" s="62">
        <v>15</v>
      </c>
      <c r="T790" s="62">
        <v>11</v>
      </c>
      <c r="U790" s="62">
        <v>18</v>
      </c>
      <c r="V790" s="62">
        <v>13</v>
      </c>
      <c r="W790" s="62" t="s">
        <v>290</v>
      </c>
      <c r="X790" s="62">
        <v>10</v>
      </c>
      <c r="Y790" s="62">
        <v>11</v>
      </c>
      <c r="Z790" s="62" t="s">
        <v>290</v>
      </c>
      <c r="AA790" s="62" t="s">
        <v>290</v>
      </c>
      <c r="AB790" s="62">
        <v>0</v>
      </c>
      <c r="AC790" s="62">
        <v>0</v>
      </c>
      <c r="AD790" s="62">
        <v>0</v>
      </c>
      <c r="AE790" s="62">
        <v>0</v>
      </c>
      <c r="AF790" s="62">
        <v>0</v>
      </c>
      <c r="AG790" s="62">
        <v>0</v>
      </c>
      <c r="AH790" s="62">
        <v>15</v>
      </c>
      <c r="AI790" s="62">
        <v>0</v>
      </c>
      <c r="AJ790" s="62" t="s">
        <v>290</v>
      </c>
      <c r="AK790" s="62" t="s">
        <v>290</v>
      </c>
      <c r="AL790" s="62">
        <v>0</v>
      </c>
      <c r="AM790" s="62">
        <v>177</v>
      </c>
      <c r="AN790" s="62">
        <v>11</v>
      </c>
      <c r="AO790" s="62">
        <v>97</v>
      </c>
      <c r="AP790" s="62">
        <v>113</v>
      </c>
      <c r="AQ790" s="62">
        <v>210</v>
      </c>
      <c r="AR790" t="b">
        <f>IFERROR(MATCH('2019'!A790, '2020'!A:A, 0) &gt;0, FALSE)</f>
        <v>1</v>
      </c>
    </row>
    <row r="791" spans="1:44">
      <c r="A791" s="60" t="s">
        <v>12986</v>
      </c>
      <c r="B791" s="60" t="s">
        <v>10815</v>
      </c>
      <c r="C791" s="60" t="s">
        <v>16275</v>
      </c>
      <c r="D791" s="60" t="s">
        <v>10818</v>
      </c>
      <c r="E791" s="60" t="s">
        <v>10819</v>
      </c>
      <c r="F791" s="60" t="s">
        <v>288</v>
      </c>
      <c r="G791" s="60" t="s">
        <v>3909</v>
      </c>
      <c r="H791" s="60" t="s">
        <v>16276</v>
      </c>
      <c r="I791" s="60" t="s">
        <v>191</v>
      </c>
      <c r="J791" s="61">
        <v>2</v>
      </c>
      <c r="K791" s="61">
        <v>3</v>
      </c>
      <c r="L791" s="61">
        <v>0</v>
      </c>
      <c r="M791" s="61">
        <v>5</v>
      </c>
      <c r="N791" s="62">
        <v>31</v>
      </c>
      <c r="O791" s="62" t="s">
        <v>290</v>
      </c>
      <c r="P791" s="62">
        <v>0</v>
      </c>
      <c r="Q791" s="62">
        <v>0</v>
      </c>
      <c r="R791" s="62">
        <v>0</v>
      </c>
      <c r="S791" s="62">
        <v>0</v>
      </c>
      <c r="T791" s="62">
        <v>0</v>
      </c>
      <c r="U791" s="62">
        <v>0</v>
      </c>
      <c r="V791" s="62">
        <v>0</v>
      </c>
      <c r="W791" s="62">
        <v>0</v>
      </c>
      <c r="X791" s="62">
        <v>0</v>
      </c>
      <c r="Y791" s="62">
        <v>0</v>
      </c>
      <c r="Z791" s="62">
        <v>0</v>
      </c>
      <c r="AA791" s="62">
        <v>0</v>
      </c>
      <c r="AB791" s="62">
        <v>0</v>
      </c>
      <c r="AC791" s="62">
        <v>0</v>
      </c>
      <c r="AD791" s="62">
        <v>0</v>
      </c>
      <c r="AE791" s="62">
        <v>0</v>
      </c>
      <c r="AF791" s="62">
        <v>0</v>
      </c>
      <c r="AG791" s="62">
        <v>0</v>
      </c>
      <c r="AH791" s="62">
        <v>12</v>
      </c>
      <c r="AI791" s="62">
        <v>0</v>
      </c>
      <c r="AJ791" s="62">
        <v>0</v>
      </c>
      <c r="AK791" s="62">
        <v>0</v>
      </c>
      <c r="AL791" s="62">
        <v>0</v>
      </c>
      <c r="AM791" s="62">
        <v>28</v>
      </c>
      <c r="AN791" s="62">
        <v>0</v>
      </c>
      <c r="AO791" s="62">
        <v>22</v>
      </c>
      <c r="AP791" s="62">
        <v>18</v>
      </c>
      <c r="AQ791" s="62">
        <v>40</v>
      </c>
      <c r="AR791" t="b">
        <f>IFERROR(MATCH('2019'!A791, '2020'!A:A, 0) &gt;0, FALSE)</f>
        <v>1</v>
      </c>
    </row>
    <row r="792" spans="1:44">
      <c r="A792" s="60" t="s">
        <v>3941</v>
      </c>
      <c r="B792" s="60" t="s">
        <v>1762</v>
      </c>
      <c r="C792" s="60" t="s">
        <v>15278</v>
      </c>
      <c r="D792" s="60" t="s">
        <v>3943</v>
      </c>
      <c r="E792" s="60" t="s">
        <v>3944</v>
      </c>
      <c r="F792" s="60" t="s">
        <v>288</v>
      </c>
      <c r="G792" s="60" t="s">
        <v>3945</v>
      </c>
      <c r="H792" s="60" t="s">
        <v>15279</v>
      </c>
      <c r="I792" s="60"/>
      <c r="J792" s="61">
        <v>1</v>
      </c>
      <c r="K792" s="61">
        <v>29</v>
      </c>
      <c r="L792" s="61">
        <v>12</v>
      </c>
      <c r="M792" s="61">
        <v>42</v>
      </c>
      <c r="N792" s="62">
        <v>41</v>
      </c>
      <c r="O792" s="62">
        <v>31</v>
      </c>
      <c r="P792" s="62">
        <v>44</v>
      </c>
      <c r="Q792" s="62">
        <v>36</v>
      </c>
      <c r="R792" s="62">
        <v>38</v>
      </c>
      <c r="S792" s="62">
        <v>36</v>
      </c>
      <c r="T792" s="62">
        <v>36</v>
      </c>
      <c r="U792" s="62">
        <v>29</v>
      </c>
      <c r="V792" s="62">
        <v>38</v>
      </c>
      <c r="W792" s="62">
        <v>26</v>
      </c>
      <c r="X792" s="62">
        <v>0</v>
      </c>
      <c r="Y792" s="62">
        <v>0</v>
      </c>
      <c r="Z792" s="62">
        <v>0</v>
      </c>
      <c r="AA792" s="62">
        <v>0</v>
      </c>
      <c r="AB792" s="62">
        <v>0</v>
      </c>
      <c r="AC792" s="62">
        <v>0</v>
      </c>
      <c r="AD792" s="62">
        <v>0</v>
      </c>
      <c r="AE792" s="62">
        <v>0</v>
      </c>
      <c r="AF792" s="62">
        <v>0</v>
      </c>
      <c r="AG792" s="62">
        <v>0</v>
      </c>
      <c r="AH792" s="62" t="s">
        <v>290</v>
      </c>
      <c r="AI792" s="62">
        <v>0</v>
      </c>
      <c r="AJ792" s="62" t="s">
        <v>290</v>
      </c>
      <c r="AK792" s="62">
        <v>0</v>
      </c>
      <c r="AL792" s="62">
        <v>0</v>
      </c>
      <c r="AM792" s="62">
        <v>344</v>
      </c>
      <c r="AN792" s="62" t="s">
        <v>290</v>
      </c>
      <c r="AO792" s="62">
        <v>173</v>
      </c>
      <c r="AP792" s="62">
        <v>182</v>
      </c>
      <c r="AQ792" s="62">
        <v>355</v>
      </c>
      <c r="AR792" t="b">
        <f>IFERROR(MATCH('2019'!A792, '2020'!A:A, 0) &gt;0, FALSE)</f>
        <v>1</v>
      </c>
    </row>
    <row r="793" spans="1:44">
      <c r="A793" s="60" t="s">
        <v>3946</v>
      </c>
      <c r="B793" s="60" t="s">
        <v>2883</v>
      </c>
      <c r="C793" s="60" t="s">
        <v>7208</v>
      </c>
      <c r="D793" s="60" t="s">
        <v>3949</v>
      </c>
      <c r="E793" s="60" t="s">
        <v>3950</v>
      </c>
      <c r="F793" s="60" t="s">
        <v>288</v>
      </c>
      <c r="G793" s="60" t="s">
        <v>3951</v>
      </c>
      <c r="H793" s="60" t="s">
        <v>15280</v>
      </c>
      <c r="I793" s="60" t="s">
        <v>192</v>
      </c>
      <c r="J793" s="61">
        <v>2</v>
      </c>
      <c r="K793" s="61">
        <v>24</v>
      </c>
      <c r="L793" s="61">
        <v>8</v>
      </c>
      <c r="M793" s="61">
        <v>34</v>
      </c>
      <c r="N793" s="62">
        <v>57</v>
      </c>
      <c r="O793" s="62">
        <v>22</v>
      </c>
      <c r="P793" s="62">
        <v>18</v>
      </c>
      <c r="Q793" s="62">
        <v>19</v>
      </c>
      <c r="R793" s="62">
        <v>24</v>
      </c>
      <c r="S793" s="62">
        <v>21</v>
      </c>
      <c r="T793" s="62">
        <v>22</v>
      </c>
      <c r="U793" s="62">
        <v>23</v>
      </c>
      <c r="V793" s="62">
        <v>27</v>
      </c>
      <c r="W793" s="62">
        <v>23</v>
      </c>
      <c r="X793" s="62">
        <v>0</v>
      </c>
      <c r="Y793" s="62">
        <v>0</v>
      </c>
      <c r="Z793" s="62">
        <v>0</v>
      </c>
      <c r="AA793" s="62">
        <v>0</v>
      </c>
      <c r="AB793" s="62">
        <v>0</v>
      </c>
      <c r="AC793" s="62">
        <v>0</v>
      </c>
      <c r="AD793" s="62">
        <v>0</v>
      </c>
      <c r="AE793" s="62">
        <v>0</v>
      </c>
      <c r="AF793" s="62" t="s">
        <v>290</v>
      </c>
      <c r="AG793" s="62">
        <v>0</v>
      </c>
      <c r="AH793" s="62" t="s">
        <v>290</v>
      </c>
      <c r="AI793" s="62">
        <v>0</v>
      </c>
      <c r="AJ793" s="62" t="s">
        <v>290</v>
      </c>
      <c r="AK793" s="62" t="s">
        <v>290</v>
      </c>
      <c r="AL793" s="62">
        <v>0</v>
      </c>
      <c r="AM793" s="62">
        <v>251</v>
      </c>
      <c r="AN793" s="62" t="s">
        <v>290</v>
      </c>
      <c r="AO793" s="62">
        <v>115</v>
      </c>
      <c r="AP793" s="62">
        <v>148</v>
      </c>
      <c r="AQ793" s="62">
        <v>263</v>
      </c>
      <c r="AR793" t="b">
        <f>IFERROR(MATCH('2019'!A793, '2020'!A:A, 0) &gt;0, FALSE)</f>
        <v>1</v>
      </c>
    </row>
    <row r="794" spans="1:44">
      <c r="A794" s="60" t="s">
        <v>3952</v>
      </c>
      <c r="B794" s="60" t="s">
        <v>3953</v>
      </c>
      <c r="C794" s="60" t="s">
        <v>10831</v>
      </c>
      <c r="D794" s="60" t="s">
        <v>3955</v>
      </c>
      <c r="E794" s="60" t="s">
        <v>3950</v>
      </c>
      <c r="F794" s="60" t="s">
        <v>288</v>
      </c>
      <c r="G794" s="60" t="s">
        <v>3951</v>
      </c>
      <c r="H794" s="60" t="s">
        <v>15281</v>
      </c>
      <c r="I794" s="60" t="s">
        <v>192</v>
      </c>
      <c r="J794" s="61">
        <v>3</v>
      </c>
      <c r="K794" s="61">
        <v>18.7</v>
      </c>
      <c r="L794" s="61">
        <v>9.8000000000000007</v>
      </c>
      <c r="M794" s="61">
        <v>31.5</v>
      </c>
      <c r="N794" s="62">
        <v>0</v>
      </c>
      <c r="O794" s="62">
        <v>0</v>
      </c>
      <c r="P794" s="62">
        <v>0</v>
      </c>
      <c r="Q794" s="62">
        <v>0</v>
      </c>
      <c r="R794" s="62">
        <v>0</v>
      </c>
      <c r="S794" s="62">
        <v>0</v>
      </c>
      <c r="T794" s="62">
        <v>0</v>
      </c>
      <c r="U794" s="62">
        <v>0</v>
      </c>
      <c r="V794" s="62">
        <v>0</v>
      </c>
      <c r="W794" s="62">
        <v>0</v>
      </c>
      <c r="X794" s="62">
        <v>41</v>
      </c>
      <c r="Y794" s="62">
        <v>57</v>
      </c>
      <c r="Z794" s="62">
        <v>56</v>
      </c>
      <c r="AA794" s="62">
        <v>56</v>
      </c>
      <c r="AB794" s="62">
        <v>0</v>
      </c>
      <c r="AC794" s="62">
        <v>0</v>
      </c>
      <c r="AD794" s="62">
        <v>0</v>
      </c>
      <c r="AE794" s="62">
        <v>0</v>
      </c>
      <c r="AF794" s="62">
        <v>0</v>
      </c>
      <c r="AG794" s="62">
        <v>0</v>
      </c>
      <c r="AH794" s="62">
        <v>10</v>
      </c>
      <c r="AI794" s="62" t="s">
        <v>290</v>
      </c>
      <c r="AJ794" s="62">
        <v>14</v>
      </c>
      <c r="AK794" s="62" t="s">
        <v>290</v>
      </c>
      <c r="AL794" s="62">
        <v>0</v>
      </c>
      <c r="AM794" s="62">
        <v>182</v>
      </c>
      <c r="AN794" s="62" t="s">
        <v>290</v>
      </c>
      <c r="AO794" s="62">
        <v>97</v>
      </c>
      <c r="AP794" s="62">
        <v>113</v>
      </c>
      <c r="AQ794" s="62">
        <v>210</v>
      </c>
      <c r="AR794" t="b">
        <f>IFERROR(MATCH('2019'!A794, '2020'!A:A, 0) &gt;0, FALSE)</f>
        <v>1</v>
      </c>
    </row>
    <row r="795" spans="1:44">
      <c r="A795" s="60" t="s">
        <v>3956</v>
      </c>
      <c r="B795" s="60" t="s">
        <v>1544</v>
      </c>
      <c r="C795" s="60" t="s">
        <v>7214</v>
      </c>
      <c r="D795" s="60" t="s">
        <v>3959</v>
      </c>
      <c r="E795" s="60" t="s">
        <v>3960</v>
      </c>
      <c r="F795" s="60" t="s">
        <v>288</v>
      </c>
      <c r="G795" s="60" t="s">
        <v>3961</v>
      </c>
      <c r="H795" s="60" t="s">
        <v>15283</v>
      </c>
      <c r="I795" s="60" t="s">
        <v>193</v>
      </c>
      <c r="J795" s="61">
        <v>1</v>
      </c>
      <c r="K795" s="61">
        <v>11.5</v>
      </c>
      <c r="L795" s="61">
        <v>3</v>
      </c>
      <c r="M795" s="61">
        <v>15.5</v>
      </c>
      <c r="N795" s="62">
        <v>14</v>
      </c>
      <c r="O795" s="62" t="s">
        <v>290</v>
      </c>
      <c r="P795" s="62" t="s">
        <v>290</v>
      </c>
      <c r="Q795" s="62" t="s">
        <v>290</v>
      </c>
      <c r="R795" s="62">
        <v>12</v>
      </c>
      <c r="S795" s="62">
        <v>16</v>
      </c>
      <c r="T795" s="62">
        <v>13</v>
      </c>
      <c r="U795" s="62">
        <v>11</v>
      </c>
      <c r="V795" s="62">
        <v>14</v>
      </c>
      <c r="W795" s="62">
        <v>12</v>
      </c>
      <c r="X795" s="62">
        <v>0</v>
      </c>
      <c r="Y795" s="62">
        <v>0</v>
      </c>
      <c r="Z795" s="62">
        <v>0</v>
      </c>
      <c r="AA795" s="62">
        <v>0</v>
      </c>
      <c r="AB795" s="62">
        <v>0</v>
      </c>
      <c r="AC795" s="62">
        <v>0</v>
      </c>
      <c r="AD795" s="62">
        <v>0</v>
      </c>
      <c r="AE795" s="62">
        <v>0</v>
      </c>
      <c r="AF795" s="62">
        <v>0</v>
      </c>
      <c r="AG795" s="62">
        <v>0</v>
      </c>
      <c r="AH795" s="62">
        <v>0</v>
      </c>
      <c r="AI795" s="62">
        <v>0</v>
      </c>
      <c r="AJ795" s="62">
        <v>0</v>
      </c>
      <c r="AK795" s="62">
        <v>0</v>
      </c>
      <c r="AL795" s="62">
        <v>0</v>
      </c>
      <c r="AM795" s="62">
        <v>113</v>
      </c>
      <c r="AN795" s="62" t="s">
        <v>290</v>
      </c>
      <c r="AO795" s="62">
        <v>52</v>
      </c>
      <c r="AP795" s="62">
        <v>63</v>
      </c>
      <c r="AQ795" s="62">
        <v>115</v>
      </c>
      <c r="AR795" t="b">
        <f>IFERROR(MATCH('2019'!A795, '2020'!A:A, 0) &gt;0, FALSE)</f>
        <v>0</v>
      </c>
    </row>
    <row r="796" spans="1:44">
      <c r="A796" s="60" t="s">
        <v>3962</v>
      </c>
      <c r="B796" s="60" t="s">
        <v>1061</v>
      </c>
      <c r="C796" s="60" t="s">
        <v>10837</v>
      </c>
      <c r="D796" s="60" t="s">
        <v>3964</v>
      </c>
      <c r="E796" s="60" t="s">
        <v>3965</v>
      </c>
      <c r="F796" s="60" t="s">
        <v>288</v>
      </c>
      <c r="G796" s="60" t="s">
        <v>3966</v>
      </c>
      <c r="H796" s="60" t="s">
        <v>15284</v>
      </c>
      <c r="I796" s="60" t="s">
        <v>193</v>
      </c>
      <c r="J796" s="61">
        <v>1</v>
      </c>
      <c r="K796" s="61">
        <v>12</v>
      </c>
      <c r="L796" s="61">
        <v>11</v>
      </c>
      <c r="M796" s="61">
        <v>24</v>
      </c>
      <c r="N796" s="62">
        <v>39</v>
      </c>
      <c r="O796" s="62">
        <v>23</v>
      </c>
      <c r="P796" s="62">
        <v>21</v>
      </c>
      <c r="Q796" s="62">
        <v>14</v>
      </c>
      <c r="R796" s="62">
        <v>19</v>
      </c>
      <c r="S796" s="62">
        <v>25</v>
      </c>
      <c r="T796" s="62">
        <v>17</v>
      </c>
      <c r="U796" s="62">
        <v>27</v>
      </c>
      <c r="V796" s="62">
        <v>18</v>
      </c>
      <c r="W796" s="62">
        <v>16</v>
      </c>
      <c r="X796" s="62">
        <v>0</v>
      </c>
      <c r="Y796" s="62">
        <v>0</v>
      </c>
      <c r="Z796" s="62">
        <v>0</v>
      </c>
      <c r="AA796" s="62">
        <v>0</v>
      </c>
      <c r="AB796" s="62">
        <v>0</v>
      </c>
      <c r="AC796" s="62">
        <v>0</v>
      </c>
      <c r="AD796" s="62">
        <v>0</v>
      </c>
      <c r="AE796" s="62">
        <v>0</v>
      </c>
      <c r="AF796" s="62">
        <v>0</v>
      </c>
      <c r="AG796" s="62">
        <v>0</v>
      </c>
      <c r="AH796" s="62" t="s">
        <v>290</v>
      </c>
      <c r="AI796" s="62">
        <v>0</v>
      </c>
      <c r="AJ796" s="62">
        <v>0</v>
      </c>
      <c r="AK796" s="62">
        <v>0</v>
      </c>
      <c r="AL796" s="62">
        <v>0</v>
      </c>
      <c r="AM796" s="62">
        <v>216</v>
      </c>
      <c r="AN796" s="62" t="s">
        <v>290</v>
      </c>
      <c r="AO796" s="62">
        <v>111</v>
      </c>
      <c r="AP796" s="62">
        <v>108</v>
      </c>
      <c r="AQ796" s="62">
        <v>219</v>
      </c>
      <c r="AR796" t="b">
        <f>IFERROR(MATCH('2019'!A796, '2020'!A:A, 0) &gt;0, FALSE)</f>
        <v>1</v>
      </c>
    </row>
    <row r="797" spans="1:44">
      <c r="A797" s="60" t="s">
        <v>3967</v>
      </c>
      <c r="B797" s="60" t="s">
        <v>3968</v>
      </c>
      <c r="C797" s="60" t="s">
        <v>16277</v>
      </c>
      <c r="D797" s="60" t="s">
        <v>3970</v>
      </c>
      <c r="E797" s="60" t="s">
        <v>3971</v>
      </c>
      <c r="F797" s="60" t="s">
        <v>288</v>
      </c>
      <c r="G797" s="60" t="s">
        <v>3972</v>
      </c>
      <c r="H797" s="60" t="s">
        <v>15286</v>
      </c>
      <c r="I797" s="60" t="s">
        <v>193</v>
      </c>
      <c r="J797" s="61">
        <v>1.5</v>
      </c>
      <c r="K797" s="61">
        <v>9</v>
      </c>
      <c r="L797" s="61">
        <v>3.5</v>
      </c>
      <c r="M797" s="61">
        <v>14</v>
      </c>
      <c r="N797" s="62">
        <v>35</v>
      </c>
      <c r="O797" s="62" t="s">
        <v>290</v>
      </c>
      <c r="P797" s="62" t="s">
        <v>290</v>
      </c>
      <c r="Q797" s="62" t="s">
        <v>290</v>
      </c>
      <c r="R797" s="62" t="s">
        <v>290</v>
      </c>
      <c r="S797" s="62" t="s">
        <v>290</v>
      </c>
      <c r="T797" s="62" t="s">
        <v>290</v>
      </c>
      <c r="U797" s="62" t="s">
        <v>290</v>
      </c>
      <c r="V797" s="62" t="s">
        <v>290</v>
      </c>
      <c r="W797" s="62" t="s">
        <v>290</v>
      </c>
      <c r="X797" s="62">
        <v>0</v>
      </c>
      <c r="Y797" s="62">
        <v>0</v>
      </c>
      <c r="Z797" s="62">
        <v>0</v>
      </c>
      <c r="AA797" s="62">
        <v>0</v>
      </c>
      <c r="AB797" s="62">
        <v>0</v>
      </c>
      <c r="AC797" s="62">
        <v>0</v>
      </c>
      <c r="AD797" s="62">
        <v>0</v>
      </c>
      <c r="AE797" s="62">
        <v>0</v>
      </c>
      <c r="AF797" s="62">
        <v>0</v>
      </c>
      <c r="AG797" s="62">
        <v>0</v>
      </c>
      <c r="AH797" s="62">
        <v>0</v>
      </c>
      <c r="AI797" s="62">
        <v>0</v>
      </c>
      <c r="AJ797" s="62" t="s">
        <v>290</v>
      </c>
      <c r="AK797" s="62" t="s">
        <v>290</v>
      </c>
      <c r="AL797" s="62">
        <v>0</v>
      </c>
      <c r="AM797" s="62">
        <v>90</v>
      </c>
      <c r="AN797" s="62" t="s">
        <v>290</v>
      </c>
      <c r="AO797" s="62">
        <v>44</v>
      </c>
      <c r="AP797" s="62">
        <v>49</v>
      </c>
      <c r="AQ797" s="62">
        <v>93</v>
      </c>
      <c r="AR797" t="b">
        <f>IFERROR(MATCH('2019'!A797, '2020'!A:A, 0) &gt;0, FALSE)</f>
        <v>1</v>
      </c>
    </row>
    <row r="798" spans="1:44">
      <c r="A798" s="60" t="s">
        <v>3973</v>
      </c>
      <c r="B798" s="60" t="s">
        <v>1585</v>
      </c>
      <c r="C798" s="60" t="s">
        <v>15287</v>
      </c>
      <c r="D798" s="60" t="s">
        <v>3974</v>
      </c>
      <c r="E798" s="60" t="s">
        <v>3965</v>
      </c>
      <c r="F798" s="60" t="s">
        <v>288</v>
      </c>
      <c r="G798" s="60" t="s">
        <v>3966</v>
      </c>
      <c r="H798" s="60" t="s">
        <v>15288</v>
      </c>
      <c r="I798" s="60" t="s">
        <v>193</v>
      </c>
      <c r="J798" s="61">
        <v>1.5</v>
      </c>
      <c r="K798" s="61">
        <v>5.5</v>
      </c>
      <c r="L798" s="61">
        <v>1.4</v>
      </c>
      <c r="M798" s="61">
        <v>8.4</v>
      </c>
      <c r="N798" s="62">
        <v>20</v>
      </c>
      <c r="O798" s="62" t="s">
        <v>290</v>
      </c>
      <c r="P798" s="62" t="s">
        <v>290</v>
      </c>
      <c r="Q798" s="62" t="s">
        <v>290</v>
      </c>
      <c r="R798" s="62" t="s">
        <v>290</v>
      </c>
      <c r="S798" s="62" t="s">
        <v>290</v>
      </c>
      <c r="T798" s="62" t="s">
        <v>290</v>
      </c>
      <c r="U798" s="62" t="s">
        <v>290</v>
      </c>
      <c r="V798" s="62" t="s">
        <v>290</v>
      </c>
      <c r="W798" s="62" t="s">
        <v>290</v>
      </c>
      <c r="X798" s="62">
        <v>0</v>
      </c>
      <c r="Y798" s="62">
        <v>0</v>
      </c>
      <c r="Z798" s="62">
        <v>0</v>
      </c>
      <c r="AA798" s="62">
        <v>0</v>
      </c>
      <c r="AB798" s="62">
        <v>0</v>
      </c>
      <c r="AC798" s="62">
        <v>0</v>
      </c>
      <c r="AD798" s="62">
        <v>0</v>
      </c>
      <c r="AE798" s="62">
        <v>0</v>
      </c>
      <c r="AF798" s="62">
        <v>0</v>
      </c>
      <c r="AG798" s="62">
        <v>0</v>
      </c>
      <c r="AH798" s="62">
        <v>0</v>
      </c>
      <c r="AI798" s="62">
        <v>0</v>
      </c>
      <c r="AJ798" s="62">
        <v>0</v>
      </c>
      <c r="AK798" s="62">
        <v>0</v>
      </c>
      <c r="AL798" s="62">
        <v>0</v>
      </c>
      <c r="AM798" s="62">
        <v>62</v>
      </c>
      <c r="AN798" s="62">
        <v>0</v>
      </c>
      <c r="AO798" s="62">
        <v>27</v>
      </c>
      <c r="AP798" s="62">
        <v>35</v>
      </c>
      <c r="AQ798" s="62">
        <v>62</v>
      </c>
      <c r="AR798" t="b">
        <f>IFERROR(MATCH('2019'!A798, '2020'!A:A, 0) &gt;0, FALSE)</f>
        <v>1</v>
      </c>
    </row>
    <row r="799" spans="1:44">
      <c r="A799" s="60" t="s">
        <v>3975</v>
      </c>
      <c r="B799" s="60" t="s">
        <v>3112</v>
      </c>
      <c r="C799" s="60" t="s">
        <v>15289</v>
      </c>
      <c r="D799" s="60" t="s">
        <v>3976</v>
      </c>
      <c r="E799" s="60" t="s">
        <v>3965</v>
      </c>
      <c r="F799" s="60" t="s">
        <v>288</v>
      </c>
      <c r="G799" s="60" t="s">
        <v>3966</v>
      </c>
      <c r="H799" s="60" t="s">
        <v>15290</v>
      </c>
      <c r="I799" s="60" t="s">
        <v>193</v>
      </c>
      <c r="J799" s="61">
        <v>1</v>
      </c>
      <c r="K799" s="61">
        <v>9.6</v>
      </c>
      <c r="L799" s="61">
        <v>2.6</v>
      </c>
      <c r="M799" s="61">
        <v>13.2</v>
      </c>
      <c r="N799" s="62">
        <v>20</v>
      </c>
      <c r="O799" s="62" t="s">
        <v>290</v>
      </c>
      <c r="P799" s="62">
        <v>15</v>
      </c>
      <c r="Q799" s="62" t="s">
        <v>290</v>
      </c>
      <c r="R799" s="62" t="s">
        <v>290</v>
      </c>
      <c r="S799" s="62">
        <v>10</v>
      </c>
      <c r="T799" s="62">
        <v>10</v>
      </c>
      <c r="U799" s="62" t="s">
        <v>290</v>
      </c>
      <c r="V799" s="62" t="s">
        <v>290</v>
      </c>
      <c r="W799" s="62" t="s">
        <v>290</v>
      </c>
      <c r="X799" s="62">
        <v>0</v>
      </c>
      <c r="Y799" s="62">
        <v>0</v>
      </c>
      <c r="Z799" s="62">
        <v>0</v>
      </c>
      <c r="AA799" s="62">
        <v>0</v>
      </c>
      <c r="AB799" s="62">
        <v>0</v>
      </c>
      <c r="AC799" s="62">
        <v>0</v>
      </c>
      <c r="AD799" s="62">
        <v>0</v>
      </c>
      <c r="AE799" s="62">
        <v>0</v>
      </c>
      <c r="AF799" s="62">
        <v>0</v>
      </c>
      <c r="AG799" s="62">
        <v>0</v>
      </c>
      <c r="AH799" s="62">
        <v>0</v>
      </c>
      <c r="AI799" s="62">
        <v>0</v>
      </c>
      <c r="AJ799" s="62" t="s">
        <v>290</v>
      </c>
      <c r="AK799" s="62">
        <v>0</v>
      </c>
      <c r="AL799" s="62">
        <v>0</v>
      </c>
      <c r="AM799" s="62">
        <v>82</v>
      </c>
      <c r="AN799" s="62">
        <v>0</v>
      </c>
      <c r="AO799" s="62">
        <v>41</v>
      </c>
      <c r="AP799" s="62">
        <v>43</v>
      </c>
      <c r="AQ799" s="62">
        <v>84</v>
      </c>
      <c r="AR799" t="b">
        <f>IFERROR(MATCH('2019'!A799, '2020'!A:A, 0) &gt;0, FALSE)</f>
        <v>1</v>
      </c>
    </row>
    <row r="800" spans="1:44">
      <c r="A800" s="60" t="s">
        <v>3977</v>
      </c>
      <c r="B800" s="60" t="s">
        <v>319</v>
      </c>
      <c r="C800" s="60" t="s">
        <v>7229</v>
      </c>
      <c r="D800" s="60" t="s">
        <v>3979</v>
      </c>
      <c r="E800" s="60" t="s">
        <v>3960</v>
      </c>
      <c r="F800" s="60" t="s">
        <v>288</v>
      </c>
      <c r="G800" s="60" t="s">
        <v>3961</v>
      </c>
      <c r="H800" s="60" t="s">
        <v>15291</v>
      </c>
      <c r="I800" s="60" t="s">
        <v>193</v>
      </c>
      <c r="J800" s="61">
        <v>1</v>
      </c>
      <c r="K800" s="61">
        <v>8</v>
      </c>
      <c r="L800" s="61">
        <v>2.5</v>
      </c>
      <c r="M800" s="61">
        <v>11.5</v>
      </c>
      <c r="N800" s="62">
        <v>18</v>
      </c>
      <c r="O800" s="62" t="s">
        <v>290</v>
      </c>
      <c r="P800" s="62" t="s">
        <v>290</v>
      </c>
      <c r="Q800" s="62" t="s">
        <v>290</v>
      </c>
      <c r="R800" s="62">
        <v>10</v>
      </c>
      <c r="S800" s="62" t="s">
        <v>290</v>
      </c>
      <c r="T800" s="62" t="s">
        <v>290</v>
      </c>
      <c r="U800" s="62" t="s">
        <v>290</v>
      </c>
      <c r="V800" s="62" t="s">
        <v>290</v>
      </c>
      <c r="W800" s="62" t="s">
        <v>290</v>
      </c>
      <c r="X800" s="62">
        <v>0</v>
      </c>
      <c r="Y800" s="62">
        <v>0</v>
      </c>
      <c r="Z800" s="62">
        <v>0</v>
      </c>
      <c r="AA800" s="62">
        <v>0</v>
      </c>
      <c r="AB800" s="62">
        <v>0</v>
      </c>
      <c r="AC800" s="62">
        <v>0</v>
      </c>
      <c r="AD800" s="62">
        <v>0</v>
      </c>
      <c r="AE800" s="62" t="s">
        <v>290</v>
      </c>
      <c r="AF800" s="62" t="s">
        <v>290</v>
      </c>
      <c r="AG800" s="62">
        <v>0</v>
      </c>
      <c r="AH800" s="62">
        <v>0</v>
      </c>
      <c r="AI800" s="62">
        <v>0</v>
      </c>
      <c r="AJ800" s="62">
        <v>0</v>
      </c>
      <c r="AK800" s="62">
        <v>0</v>
      </c>
      <c r="AL800" s="62">
        <v>0</v>
      </c>
      <c r="AM800" s="62">
        <v>70</v>
      </c>
      <c r="AN800" s="62">
        <v>0</v>
      </c>
      <c r="AO800" s="62">
        <v>31</v>
      </c>
      <c r="AP800" s="62">
        <v>39</v>
      </c>
      <c r="AQ800" s="62">
        <v>70</v>
      </c>
      <c r="AR800" t="b">
        <f>IFERROR(MATCH('2019'!A800, '2020'!A:A, 0) &gt;0, FALSE)</f>
        <v>1</v>
      </c>
    </row>
    <row r="801" spans="1:44">
      <c r="A801" s="60" t="s">
        <v>3980</v>
      </c>
      <c r="B801" s="60" t="s">
        <v>3981</v>
      </c>
      <c r="C801" s="60" t="s">
        <v>13889</v>
      </c>
      <c r="D801" s="60" t="s">
        <v>3982</v>
      </c>
      <c r="E801" s="60" t="s">
        <v>3983</v>
      </c>
      <c r="F801" s="60" t="s">
        <v>288</v>
      </c>
      <c r="G801" s="60" t="s">
        <v>3984</v>
      </c>
      <c r="H801" s="60" t="s">
        <v>15292</v>
      </c>
      <c r="I801" s="60" t="s">
        <v>193</v>
      </c>
      <c r="J801" s="61">
        <v>2</v>
      </c>
      <c r="K801" s="61">
        <v>2.5</v>
      </c>
      <c r="L801" s="61">
        <v>0.5</v>
      </c>
      <c r="M801" s="61">
        <v>5</v>
      </c>
      <c r="N801" s="62">
        <v>0</v>
      </c>
      <c r="O801" s="62">
        <v>0</v>
      </c>
      <c r="P801" s="62">
        <v>0</v>
      </c>
      <c r="Q801" s="62">
        <v>0</v>
      </c>
      <c r="R801" s="62">
        <v>0</v>
      </c>
      <c r="S801" s="62">
        <v>0</v>
      </c>
      <c r="T801" s="62">
        <v>0</v>
      </c>
      <c r="U801" s="62">
        <v>0</v>
      </c>
      <c r="V801" s="62">
        <v>0</v>
      </c>
      <c r="W801" s="62">
        <v>0</v>
      </c>
      <c r="X801" s="62" t="s">
        <v>290</v>
      </c>
      <c r="Y801" s="62" t="s">
        <v>290</v>
      </c>
      <c r="Z801" s="62" t="s">
        <v>290</v>
      </c>
      <c r="AA801" s="62" t="s">
        <v>290</v>
      </c>
      <c r="AB801" s="62">
        <v>0</v>
      </c>
      <c r="AC801" s="62">
        <v>0</v>
      </c>
      <c r="AD801" s="62">
        <v>0</v>
      </c>
      <c r="AE801" s="62">
        <v>0</v>
      </c>
      <c r="AF801" s="62">
        <v>0</v>
      </c>
      <c r="AG801" s="62">
        <v>0</v>
      </c>
      <c r="AH801" s="62">
        <v>0</v>
      </c>
      <c r="AI801" s="62">
        <v>0</v>
      </c>
      <c r="AJ801" s="62">
        <v>0</v>
      </c>
      <c r="AK801" s="62">
        <v>0</v>
      </c>
      <c r="AL801" s="62">
        <v>0</v>
      </c>
      <c r="AM801" s="62">
        <v>21</v>
      </c>
      <c r="AN801" s="62">
        <v>0</v>
      </c>
      <c r="AO801" s="62">
        <v>11</v>
      </c>
      <c r="AP801" s="62">
        <v>10</v>
      </c>
      <c r="AQ801" s="62">
        <v>21</v>
      </c>
      <c r="AR801" t="b">
        <f>IFERROR(MATCH('2019'!A801, '2020'!A:A, 0) &gt;0, FALSE)</f>
        <v>1</v>
      </c>
    </row>
    <row r="802" spans="1:44">
      <c r="A802" s="60" t="s">
        <v>3985</v>
      </c>
      <c r="B802" s="60" t="s">
        <v>3986</v>
      </c>
      <c r="C802" s="60" t="s">
        <v>16278</v>
      </c>
      <c r="D802" s="60" t="s">
        <v>3989</v>
      </c>
      <c r="E802" s="60" t="s">
        <v>3990</v>
      </c>
      <c r="F802" s="60" t="s">
        <v>288</v>
      </c>
      <c r="G802" s="60" t="s">
        <v>3991</v>
      </c>
      <c r="H802" s="60" t="s">
        <v>15293</v>
      </c>
      <c r="I802" s="60" t="s">
        <v>194</v>
      </c>
      <c r="J802" s="61">
        <v>1</v>
      </c>
      <c r="K802" s="61">
        <v>11.3</v>
      </c>
      <c r="L802" s="61">
        <v>1</v>
      </c>
      <c r="M802" s="61">
        <v>13.3</v>
      </c>
      <c r="N802" s="62">
        <v>29</v>
      </c>
      <c r="O802" s="62" t="s">
        <v>290</v>
      </c>
      <c r="P802" s="62">
        <v>10</v>
      </c>
      <c r="Q802" s="62" t="s">
        <v>290</v>
      </c>
      <c r="R802" s="62" t="s">
        <v>290</v>
      </c>
      <c r="S802" s="62" t="s">
        <v>290</v>
      </c>
      <c r="T802" s="62" t="s">
        <v>290</v>
      </c>
      <c r="U802" s="62" t="s">
        <v>290</v>
      </c>
      <c r="V802" s="62" t="s">
        <v>290</v>
      </c>
      <c r="W802" s="62">
        <v>12</v>
      </c>
      <c r="X802" s="62">
        <v>0</v>
      </c>
      <c r="Y802" s="62">
        <v>0</v>
      </c>
      <c r="Z802" s="62">
        <v>0</v>
      </c>
      <c r="AA802" s="62">
        <v>0</v>
      </c>
      <c r="AB802" s="62">
        <v>0</v>
      </c>
      <c r="AC802" s="62">
        <v>0</v>
      </c>
      <c r="AD802" s="62">
        <v>0</v>
      </c>
      <c r="AE802" s="62">
        <v>0</v>
      </c>
      <c r="AF802" s="62" t="s">
        <v>290</v>
      </c>
      <c r="AG802" s="62">
        <v>0</v>
      </c>
      <c r="AH802" s="62" t="s">
        <v>290</v>
      </c>
      <c r="AI802" s="62">
        <v>0</v>
      </c>
      <c r="AJ802" s="62" t="s">
        <v>290</v>
      </c>
      <c r="AK802" s="62" t="s">
        <v>290</v>
      </c>
      <c r="AL802" s="62">
        <v>0</v>
      </c>
      <c r="AM802" s="62">
        <v>89</v>
      </c>
      <c r="AN802" s="62">
        <v>13</v>
      </c>
      <c r="AO802" s="62">
        <v>47</v>
      </c>
      <c r="AP802" s="62">
        <v>62</v>
      </c>
      <c r="AQ802" s="62">
        <v>109</v>
      </c>
      <c r="AR802" t="b">
        <f>IFERROR(MATCH('2019'!A802, '2020'!A:A, 0) &gt;0, FALSE)</f>
        <v>1</v>
      </c>
    </row>
    <row r="803" spans="1:44">
      <c r="A803" s="60" t="s">
        <v>3992</v>
      </c>
      <c r="B803" s="60" t="s">
        <v>3993</v>
      </c>
      <c r="C803" s="60" t="s">
        <v>16279</v>
      </c>
      <c r="D803" s="60" t="s">
        <v>3995</v>
      </c>
      <c r="E803" s="60" t="s">
        <v>3990</v>
      </c>
      <c r="F803" s="60" t="s">
        <v>288</v>
      </c>
      <c r="G803" s="60" t="s">
        <v>3991</v>
      </c>
      <c r="H803" s="60" t="s">
        <v>15294</v>
      </c>
      <c r="I803" s="60" t="s">
        <v>194</v>
      </c>
      <c r="J803" s="61">
        <v>2.5</v>
      </c>
      <c r="K803" s="61">
        <v>13</v>
      </c>
      <c r="L803" s="61">
        <v>3</v>
      </c>
      <c r="M803" s="61">
        <v>18.5</v>
      </c>
      <c r="N803" s="62">
        <v>21</v>
      </c>
      <c r="O803" s="62">
        <v>20</v>
      </c>
      <c r="P803" s="62">
        <v>20</v>
      </c>
      <c r="Q803" s="62">
        <v>11</v>
      </c>
      <c r="R803" s="62">
        <v>20</v>
      </c>
      <c r="S803" s="62">
        <v>14</v>
      </c>
      <c r="T803" s="62">
        <v>21</v>
      </c>
      <c r="U803" s="62">
        <v>14</v>
      </c>
      <c r="V803" s="62">
        <v>22</v>
      </c>
      <c r="W803" s="62">
        <v>10</v>
      </c>
      <c r="X803" s="62">
        <v>0</v>
      </c>
      <c r="Y803" s="62">
        <v>0</v>
      </c>
      <c r="Z803" s="62">
        <v>0</v>
      </c>
      <c r="AA803" s="62">
        <v>0</v>
      </c>
      <c r="AB803" s="62">
        <v>0</v>
      </c>
      <c r="AC803" s="62">
        <v>0</v>
      </c>
      <c r="AD803" s="62">
        <v>0</v>
      </c>
      <c r="AE803" s="62">
        <v>0</v>
      </c>
      <c r="AF803" s="62">
        <v>0</v>
      </c>
      <c r="AG803" s="62">
        <v>0</v>
      </c>
      <c r="AH803" s="62">
        <v>23</v>
      </c>
      <c r="AI803" s="62">
        <v>0</v>
      </c>
      <c r="AJ803" s="62" t="s">
        <v>290</v>
      </c>
      <c r="AK803" s="62">
        <v>0</v>
      </c>
      <c r="AL803" s="62">
        <v>0</v>
      </c>
      <c r="AM803" s="62">
        <v>136</v>
      </c>
      <c r="AN803" s="62">
        <v>13</v>
      </c>
      <c r="AO803" s="62">
        <v>82</v>
      </c>
      <c r="AP803" s="62">
        <v>91</v>
      </c>
      <c r="AQ803" s="62">
        <v>173</v>
      </c>
      <c r="AR803" t="b">
        <f>IFERROR(MATCH('2019'!A803, '2020'!A:A, 0) &gt;0, FALSE)</f>
        <v>1</v>
      </c>
    </row>
    <row r="804" spans="1:44">
      <c r="A804" s="60" t="s">
        <v>3996</v>
      </c>
      <c r="B804" s="60" t="s">
        <v>3723</v>
      </c>
      <c r="C804" s="60" t="s">
        <v>10883</v>
      </c>
      <c r="D804" s="60" t="s">
        <v>3998</v>
      </c>
      <c r="E804" s="60" t="s">
        <v>3990</v>
      </c>
      <c r="F804" s="60" t="s">
        <v>288</v>
      </c>
      <c r="G804" s="60" t="s">
        <v>3991</v>
      </c>
      <c r="H804" s="60" t="s">
        <v>15295</v>
      </c>
      <c r="I804" s="60" t="s">
        <v>194</v>
      </c>
      <c r="J804" s="61">
        <v>2.2000000000000002</v>
      </c>
      <c r="K804" s="61">
        <v>16.2</v>
      </c>
      <c r="L804" s="61">
        <v>2.6</v>
      </c>
      <c r="M804" s="61">
        <v>21</v>
      </c>
      <c r="N804" s="62">
        <v>11</v>
      </c>
      <c r="O804" s="62">
        <v>18</v>
      </c>
      <c r="P804" s="62">
        <v>15</v>
      </c>
      <c r="Q804" s="62" t="s">
        <v>290</v>
      </c>
      <c r="R804" s="62">
        <v>17</v>
      </c>
      <c r="S804" s="62">
        <v>12</v>
      </c>
      <c r="T804" s="62">
        <v>10</v>
      </c>
      <c r="U804" s="62" t="s">
        <v>290</v>
      </c>
      <c r="V804" s="62">
        <v>16</v>
      </c>
      <c r="W804" s="62" t="s">
        <v>290</v>
      </c>
      <c r="X804" s="62" t="s">
        <v>290</v>
      </c>
      <c r="Y804" s="62" t="s">
        <v>290</v>
      </c>
      <c r="Z804" s="62">
        <v>12</v>
      </c>
      <c r="AA804" s="62">
        <v>12</v>
      </c>
      <c r="AB804" s="62">
        <v>0</v>
      </c>
      <c r="AC804" s="62">
        <v>0</v>
      </c>
      <c r="AD804" s="62">
        <v>0</v>
      </c>
      <c r="AE804" s="62">
        <v>0</v>
      </c>
      <c r="AF804" s="62">
        <v>0</v>
      </c>
      <c r="AG804" s="62">
        <v>0</v>
      </c>
      <c r="AH804" s="62" t="s">
        <v>290</v>
      </c>
      <c r="AI804" s="62">
        <v>0</v>
      </c>
      <c r="AJ804" s="62" t="s">
        <v>290</v>
      </c>
      <c r="AK804" s="62" t="s">
        <v>290</v>
      </c>
      <c r="AL804" s="62" t="s">
        <v>290</v>
      </c>
      <c r="AM804" s="62">
        <v>140</v>
      </c>
      <c r="AN804" s="62">
        <v>12</v>
      </c>
      <c r="AO804" s="62">
        <v>92</v>
      </c>
      <c r="AP804" s="62">
        <v>65</v>
      </c>
      <c r="AQ804" s="62">
        <v>157</v>
      </c>
      <c r="AR804" t="b">
        <f>IFERROR(MATCH('2019'!A804, '2020'!A:A, 0) &gt;0, FALSE)</f>
        <v>1</v>
      </c>
    </row>
    <row r="805" spans="1:44">
      <c r="A805" s="60" t="s">
        <v>3999</v>
      </c>
      <c r="B805" s="60" t="s">
        <v>705</v>
      </c>
      <c r="C805" s="60" t="s">
        <v>7244</v>
      </c>
      <c r="D805" s="60" t="s">
        <v>4000</v>
      </c>
      <c r="E805" s="60" t="s">
        <v>4001</v>
      </c>
      <c r="F805" s="60" t="s">
        <v>288</v>
      </c>
      <c r="G805" s="60" t="s">
        <v>4002</v>
      </c>
      <c r="H805" s="60" t="s">
        <v>15296</v>
      </c>
      <c r="I805" s="60" t="s">
        <v>195</v>
      </c>
      <c r="J805" s="61">
        <v>1</v>
      </c>
      <c r="K805" s="61">
        <v>12</v>
      </c>
      <c r="L805" s="61">
        <v>3</v>
      </c>
      <c r="M805" s="61">
        <v>16</v>
      </c>
      <c r="N805" s="62">
        <v>47</v>
      </c>
      <c r="O805" s="62">
        <v>14</v>
      </c>
      <c r="P805" s="62">
        <v>11</v>
      </c>
      <c r="Q805" s="62">
        <v>17</v>
      </c>
      <c r="R805" s="62">
        <v>13</v>
      </c>
      <c r="S805" s="62">
        <v>10</v>
      </c>
      <c r="T805" s="62">
        <v>11</v>
      </c>
      <c r="U805" s="62">
        <v>16</v>
      </c>
      <c r="V805" s="62">
        <v>12</v>
      </c>
      <c r="W805" s="62" t="s">
        <v>290</v>
      </c>
      <c r="X805" s="62">
        <v>0</v>
      </c>
      <c r="Y805" s="62">
        <v>0</v>
      </c>
      <c r="Z805" s="62">
        <v>0</v>
      </c>
      <c r="AA805" s="62">
        <v>0</v>
      </c>
      <c r="AB805" s="62">
        <v>0</v>
      </c>
      <c r="AC805" s="62">
        <v>0</v>
      </c>
      <c r="AD805" s="62">
        <v>0</v>
      </c>
      <c r="AE805" s="62">
        <v>0</v>
      </c>
      <c r="AF805" s="62">
        <v>0</v>
      </c>
      <c r="AG805" s="62">
        <v>0</v>
      </c>
      <c r="AH805" s="62" t="s">
        <v>290</v>
      </c>
      <c r="AI805" s="62">
        <v>0</v>
      </c>
      <c r="AJ805" s="62" t="s">
        <v>290</v>
      </c>
      <c r="AK805" s="62" t="s">
        <v>290</v>
      </c>
      <c r="AL805" s="62" t="s">
        <v>290</v>
      </c>
      <c r="AM805" s="62">
        <v>133</v>
      </c>
      <c r="AN805" s="62">
        <v>0</v>
      </c>
      <c r="AO805" s="62">
        <v>75</v>
      </c>
      <c r="AP805" s="62">
        <v>82</v>
      </c>
      <c r="AQ805" s="62">
        <v>157</v>
      </c>
      <c r="AR805" t="b">
        <f>IFERROR(MATCH('2019'!A805, '2020'!A:A, 0) &gt;0, FALSE)</f>
        <v>1</v>
      </c>
    </row>
    <row r="806" spans="1:44">
      <c r="A806" s="60" t="s">
        <v>4003</v>
      </c>
      <c r="B806" s="60" t="s">
        <v>3129</v>
      </c>
      <c r="C806" s="60" t="s">
        <v>13158</v>
      </c>
      <c r="D806" s="60" t="s">
        <v>4006</v>
      </c>
      <c r="E806" s="60" t="s">
        <v>4007</v>
      </c>
      <c r="F806" s="60" t="s">
        <v>288</v>
      </c>
      <c r="G806" s="60" t="s">
        <v>4008</v>
      </c>
      <c r="H806" s="60" t="s">
        <v>15297</v>
      </c>
      <c r="I806" s="60" t="s">
        <v>196</v>
      </c>
      <c r="J806" s="61">
        <v>3.5</v>
      </c>
      <c r="K806" s="61">
        <v>13.4</v>
      </c>
      <c r="L806" s="61">
        <v>4.5</v>
      </c>
      <c r="M806" s="61">
        <v>21.4</v>
      </c>
      <c r="N806" s="62">
        <v>20</v>
      </c>
      <c r="O806" s="62" t="s">
        <v>290</v>
      </c>
      <c r="P806" s="62">
        <v>16</v>
      </c>
      <c r="Q806" s="62">
        <v>13</v>
      </c>
      <c r="R806" s="62">
        <v>11</v>
      </c>
      <c r="S806" s="62">
        <v>12</v>
      </c>
      <c r="T806" s="62" t="s">
        <v>290</v>
      </c>
      <c r="U806" s="62">
        <v>11</v>
      </c>
      <c r="V806" s="62" t="s">
        <v>290</v>
      </c>
      <c r="W806" s="62">
        <v>15</v>
      </c>
      <c r="X806" s="62" t="s">
        <v>290</v>
      </c>
      <c r="Y806" s="62" t="s">
        <v>290</v>
      </c>
      <c r="Z806" s="62" t="s">
        <v>290</v>
      </c>
      <c r="AA806" s="62" t="s">
        <v>290</v>
      </c>
      <c r="AB806" s="62">
        <v>0</v>
      </c>
      <c r="AC806" s="62">
        <v>0</v>
      </c>
      <c r="AD806" s="62">
        <v>0</v>
      </c>
      <c r="AE806" s="62">
        <v>0</v>
      </c>
      <c r="AF806" s="62" t="s">
        <v>290</v>
      </c>
      <c r="AG806" s="62" t="s">
        <v>290</v>
      </c>
      <c r="AH806" s="62">
        <v>0</v>
      </c>
      <c r="AI806" s="62">
        <v>0</v>
      </c>
      <c r="AJ806" s="62">
        <v>0</v>
      </c>
      <c r="AK806" s="62" t="s">
        <v>290</v>
      </c>
      <c r="AL806" s="62">
        <v>0</v>
      </c>
      <c r="AM806" s="62">
        <v>150</v>
      </c>
      <c r="AN806" s="62" t="s">
        <v>290</v>
      </c>
      <c r="AO806" s="62">
        <v>66</v>
      </c>
      <c r="AP806" s="62">
        <v>88</v>
      </c>
      <c r="AQ806" s="62">
        <v>154</v>
      </c>
      <c r="AR806" t="b">
        <f>IFERROR(MATCH('2019'!A806, '2020'!A:A, 0) &gt;0, FALSE)</f>
        <v>1</v>
      </c>
    </row>
    <row r="807" spans="1:44">
      <c r="A807" s="60" t="s">
        <v>4009</v>
      </c>
      <c r="B807" s="60" t="s">
        <v>4010</v>
      </c>
      <c r="C807" s="60" t="s">
        <v>7250</v>
      </c>
      <c r="D807" s="60" t="s">
        <v>4012</v>
      </c>
      <c r="E807" s="60" t="s">
        <v>1818</v>
      </c>
      <c r="F807" s="60" t="s">
        <v>288</v>
      </c>
      <c r="G807" s="60" t="s">
        <v>4013</v>
      </c>
      <c r="H807" s="60" t="s">
        <v>15298</v>
      </c>
      <c r="I807" s="60" t="s">
        <v>196</v>
      </c>
      <c r="J807" s="61">
        <v>2</v>
      </c>
      <c r="K807" s="61">
        <v>15.5</v>
      </c>
      <c r="L807" s="61">
        <v>6.5</v>
      </c>
      <c r="M807" s="61">
        <v>24</v>
      </c>
      <c r="N807" s="62">
        <v>0</v>
      </c>
      <c r="O807" s="62">
        <v>0</v>
      </c>
      <c r="P807" s="62">
        <v>0</v>
      </c>
      <c r="Q807" s="62">
        <v>0</v>
      </c>
      <c r="R807" s="62">
        <v>0</v>
      </c>
      <c r="S807" s="62">
        <v>0</v>
      </c>
      <c r="T807" s="62">
        <v>0</v>
      </c>
      <c r="U807" s="62">
        <v>0</v>
      </c>
      <c r="V807" s="62">
        <v>0</v>
      </c>
      <c r="W807" s="62">
        <v>0</v>
      </c>
      <c r="X807" s="62">
        <v>50</v>
      </c>
      <c r="Y807" s="62">
        <v>60</v>
      </c>
      <c r="Z807" s="62">
        <v>44</v>
      </c>
      <c r="AA807" s="62">
        <v>56</v>
      </c>
      <c r="AB807" s="62">
        <v>0</v>
      </c>
      <c r="AC807" s="62">
        <v>0</v>
      </c>
      <c r="AD807" s="62">
        <v>0</v>
      </c>
      <c r="AE807" s="62">
        <v>0</v>
      </c>
      <c r="AF807" s="62">
        <v>0</v>
      </c>
      <c r="AG807" s="62">
        <v>13</v>
      </c>
      <c r="AH807" s="62">
        <v>23</v>
      </c>
      <c r="AI807" s="62">
        <v>0</v>
      </c>
      <c r="AJ807" s="62" t="s">
        <v>290</v>
      </c>
      <c r="AK807" s="62" t="s">
        <v>290</v>
      </c>
      <c r="AL807" s="62" t="s">
        <v>290</v>
      </c>
      <c r="AM807" s="62">
        <v>190</v>
      </c>
      <c r="AN807" s="62">
        <v>0</v>
      </c>
      <c r="AO807" s="62">
        <v>104</v>
      </c>
      <c r="AP807" s="62">
        <v>119</v>
      </c>
      <c r="AQ807" s="62">
        <v>223</v>
      </c>
      <c r="AR807" t="b">
        <f>IFERROR(MATCH('2019'!A807, '2020'!A:A, 0) &gt;0, FALSE)</f>
        <v>1</v>
      </c>
    </row>
    <row r="808" spans="1:44">
      <c r="A808" s="60" t="s">
        <v>4014</v>
      </c>
      <c r="B808" s="60" t="s">
        <v>4015</v>
      </c>
      <c r="C808" s="60" t="s">
        <v>11170</v>
      </c>
      <c r="D808" s="60" t="s">
        <v>4017</v>
      </c>
      <c r="E808" s="60" t="s">
        <v>4018</v>
      </c>
      <c r="F808" s="60" t="s">
        <v>288</v>
      </c>
      <c r="G808" s="60" t="s">
        <v>4019</v>
      </c>
      <c r="H808" s="60" t="s">
        <v>15299</v>
      </c>
      <c r="I808" s="60" t="s">
        <v>196</v>
      </c>
      <c r="J808" s="61">
        <v>1</v>
      </c>
      <c r="K808" s="61">
        <v>11</v>
      </c>
      <c r="L808" s="61">
        <v>3</v>
      </c>
      <c r="M808" s="61">
        <v>15</v>
      </c>
      <c r="N808" s="62">
        <v>19</v>
      </c>
      <c r="O808" s="62">
        <v>10</v>
      </c>
      <c r="P808" s="62" t="s">
        <v>290</v>
      </c>
      <c r="Q808" s="62">
        <v>10</v>
      </c>
      <c r="R808" s="62">
        <v>14</v>
      </c>
      <c r="S808" s="62">
        <v>12</v>
      </c>
      <c r="T808" s="62" t="s">
        <v>290</v>
      </c>
      <c r="U808" s="62">
        <v>11</v>
      </c>
      <c r="V808" s="62">
        <v>13</v>
      </c>
      <c r="W808" s="62" t="s">
        <v>290</v>
      </c>
      <c r="X808" s="62">
        <v>0</v>
      </c>
      <c r="Y808" s="62">
        <v>0</v>
      </c>
      <c r="Z808" s="62">
        <v>0</v>
      </c>
      <c r="AA808" s="62">
        <v>0</v>
      </c>
      <c r="AB808" s="62">
        <v>0</v>
      </c>
      <c r="AC808" s="62">
        <v>0</v>
      </c>
      <c r="AD808" s="62">
        <v>0</v>
      </c>
      <c r="AE808" s="62">
        <v>0</v>
      </c>
      <c r="AF808" s="62">
        <v>0</v>
      </c>
      <c r="AG808" s="62">
        <v>0</v>
      </c>
      <c r="AH808" s="62">
        <v>15</v>
      </c>
      <c r="AI808" s="62">
        <v>0</v>
      </c>
      <c r="AJ808" s="62">
        <v>0</v>
      </c>
      <c r="AK808" s="62" t="s">
        <v>290</v>
      </c>
      <c r="AL808" s="62">
        <v>0</v>
      </c>
      <c r="AM808" s="62">
        <v>81</v>
      </c>
      <c r="AN808" s="62">
        <v>17</v>
      </c>
      <c r="AO808" s="62">
        <v>58</v>
      </c>
      <c r="AP808" s="62">
        <v>56</v>
      </c>
      <c r="AQ808" s="62">
        <v>114</v>
      </c>
      <c r="AR808" t="b">
        <f>IFERROR(MATCH('2019'!A808, '2020'!A:A, 0) &gt;0, FALSE)</f>
        <v>1</v>
      </c>
    </row>
    <row r="809" spans="1:44">
      <c r="A809" s="60" t="s">
        <v>4020</v>
      </c>
      <c r="B809" s="60" t="s">
        <v>2699</v>
      </c>
      <c r="C809" s="60" t="s">
        <v>16280</v>
      </c>
      <c r="D809" s="60" t="s">
        <v>4023</v>
      </c>
      <c r="E809" s="60" t="s">
        <v>1818</v>
      </c>
      <c r="F809" s="60" t="s">
        <v>288</v>
      </c>
      <c r="G809" s="60" t="s">
        <v>4013</v>
      </c>
      <c r="H809" s="60" t="s">
        <v>15300</v>
      </c>
      <c r="I809" s="60" t="s">
        <v>196</v>
      </c>
      <c r="J809" s="61">
        <v>1.5</v>
      </c>
      <c r="K809" s="61">
        <v>13.5</v>
      </c>
      <c r="L809" s="61">
        <v>3.5</v>
      </c>
      <c r="M809" s="61">
        <v>18.5</v>
      </c>
      <c r="N809" s="62">
        <v>24</v>
      </c>
      <c r="O809" s="62">
        <v>15</v>
      </c>
      <c r="P809" s="62">
        <v>13</v>
      </c>
      <c r="Q809" s="62">
        <v>15</v>
      </c>
      <c r="R809" s="62">
        <v>16</v>
      </c>
      <c r="S809" s="62">
        <v>15</v>
      </c>
      <c r="T809" s="62">
        <v>10</v>
      </c>
      <c r="U809" s="62" t="s">
        <v>290</v>
      </c>
      <c r="V809" s="62">
        <v>16</v>
      </c>
      <c r="W809" s="62">
        <v>18</v>
      </c>
      <c r="X809" s="62">
        <v>0</v>
      </c>
      <c r="Y809" s="62">
        <v>0</v>
      </c>
      <c r="Z809" s="62">
        <v>0</v>
      </c>
      <c r="AA809" s="62">
        <v>0</v>
      </c>
      <c r="AB809" s="62">
        <v>0</v>
      </c>
      <c r="AC809" s="62">
        <v>0</v>
      </c>
      <c r="AD809" s="62">
        <v>0</v>
      </c>
      <c r="AE809" s="62">
        <v>0</v>
      </c>
      <c r="AF809" s="62">
        <v>11</v>
      </c>
      <c r="AG809" s="62">
        <v>0</v>
      </c>
      <c r="AH809" s="62" t="s">
        <v>290</v>
      </c>
      <c r="AI809" s="62">
        <v>0</v>
      </c>
      <c r="AJ809" s="62" t="s">
        <v>290</v>
      </c>
      <c r="AK809" s="62" t="s">
        <v>290</v>
      </c>
      <c r="AL809" s="62">
        <v>0</v>
      </c>
      <c r="AM809" s="62">
        <v>120</v>
      </c>
      <c r="AN809" s="62">
        <v>29</v>
      </c>
      <c r="AO809" s="62">
        <v>82</v>
      </c>
      <c r="AP809" s="62">
        <v>80</v>
      </c>
      <c r="AQ809" s="62">
        <v>162</v>
      </c>
      <c r="AR809" t="b">
        <f>IFERROR(MATCH('2019'!A809, '2020'!A:A, 0) &gt;0, FALSE)</f>
        <v>1</v>
      </c>
    </row>
    <row r="810" spans="1:44">
      <c r="A810" s="60" t="s">
        <v>4024</v>
      </c>
      <c r="B810" s="60" t="s">
        <v>4025</v>
      </c>
      <c r="C810" s="60" t="s">
        <v>16281</v>
      </c>
      <c r="D810" s="60" t="s">
        <v>4027</v>
      </c>
      <c r="E810" s="60" t="s">
        <v>1818</v>
      </c>
      <c r="F810" s="60" t="s">
        <v>288</v>
      </c>
      <c r="G810" s="60" t="s">
        <v>4013</v>
      </c>
      <c r="H810" s="60" t="s">
        <v>15301</v>
      </c>
      <c r="I810" s="60" t="s">
        <v>196</v>
      </c>
      <c r="J810" s="61">
        <v>1</v>
      </c>
      <c r="K810" s="61">
        <v>10</v>
      </c>
      <c r="L810" s="61">
        <v>3</v>
      </c>
      <c r="M810" s="61">
        <v>14</v>
      </c>
      <c r="N810" s="62">
        <v>18</v>
      </c>
      <c r="O810" s="62">
        <v>14</v>
      </c>
      <c r="P810" s="62">
        <v>11</v>
      </c>
      <c r="Q810" s="62">
        <v>13</v>
      </c>
      <c r="R810" s="62" t="s">
        <v>290</v>
      </c>
      <c r="S810" s="62" t="s">
        <v>290</v>
      </c>
      <c r="T810" s="62" t="s">
        <v>290</v>
      </c>
      <c r="U810" s="62" t="s">
        <v>290</v>
      </c>
      <c r="V810" s="62" t="s">
        <v>290</v>
      </c>
      <c r="W810" s="62" t="s">
        <v>290</v>
      </c>
      <c r="X810" s="62">
        <v>0</v>
      </c>
      <c r="Y810" s="62">
        <v>0</v>
      </c>
      <c r="Z810" s="62">
        <v>0</v>
      </c>
      <c r="AA810" s="62">
        <v>0</v>
      </c>
      <c r="AB810" s="62">
        <v>0</v>
      </c>
      <c r="AC810" s="62">
        <v>0</v>
      </c>
      <c r="AD810" s="62">
        <v>0</v>
      </c>
      <c r="AE810" s="62">
        <v>0</v>
      </c>
      <c r="AF810" s="62">
        <v>0</v>
      </c>
      <c r="AG810" s="62">
        <v>0</v>
      </c>
      <c r="AH810" s="62">
        <v>11</v>
      </c>
      <c r="AI810" s="62">
        <v>0</v>
      </c>
      <c r="AJ810" s="62" t="s">
        <v>290</v>
      </c>
      <c r="AK810" s="62" t="s">
        <v>290</v>
      </c>
      <c r="AL810" s="62">
        <v>0</v>
      </c>
      <c r="AM810" s="62">
        <v>62</v>
      </c>
      <c r="AN810" s="62" t="s">
        <v>290</v>
      </c>
      <c r="AO810" s="62">
        <v>33</v>
      </c>
      <c r="AP810" s="62">
        <v>52</v>
      </c>
      <c r="AQ810" s="62">
        <v>85</v>
      </c>
      <c r="AR810" t="b">
        <f>IFERROR(MATCH('2019'!A810, '2020'!A:A, 0) &gt;0, FALSE)</f>
        <v>1</v>
      </c>
    </row>
    <row r="811" spans="1:44">
      <c r="A811" s="60" t="s">
        <v>4028</v>
      </c>
      <c r="B811" s="60" t="s">
        <v>4025</v>
      </c>
      <c r="C811" s="60" t="s">
        <v>10889</v>
      </c>
      <c r="D811" s="60" t="s">
        <v>4030</v>
      </c>
      <c r="E811" s="60" t="s">
        <v>197</v>
      </c>
      <c r="F811" s="60" t="s">
        <v>288</v>
      </c>
      <c r="G811" s="60" t="s">
        <v>4031</v>
      </c>
      <c r="H811" s="60" t="s">
        <v>15302</v>
      </c>
      <c r="I811" s="60" t="s">
        <v>197</v>
      </c>
      <c r="J811" s="61">
        <v>1</v>
      </c>
      <c r="K811" s="61">
        <v>9</v>
      </c>
      <c r="L811" s="61">
        <v>1</v>
      </c>
      <c r="M811" s="61">
        <v>11</v>
      </c>
      <c r="N811" s="62">
        <v>0</v>
      </c>
      <c r="O811" s="62">
        <v>17</v>
      </c>
      <c r="P811" s="62">
        <v>19</v>
      </c>
      <c r="Q811" s="62">
        <v>19</v>
      </c>
      <c r="R811" s="62">
        <v>11</v>
      </c>
      <c r="S811" s="62">
        <v>12</v>
      </c>
      <c r="T811" s="62">
        <v>14</v>
      </c>
      <c r="U811" s="62">
        <v>24</v>
      </c>
      <c r="V811" s="62">
        <v>22</v>
      </c>
      <c r="W811" s="62">
        <v>19</v>
      </c>
      <c r="X811" s="62">
        <v>0</v>
      </c>
      <c r="Y811" s="62">
        <v>0</v>
      </c>
      <c r="Z811" s="62">
        <v>0</v>
      </c>
      <c r="AA811" s="62">
        <v>0</v>
      </c>
      <c r="AB811" s="62">
        <v>0</v>
      </c>
      <c r="AC811" s="62">
        <v>0</v>
      </c>
      <c r="AD811" s="62">
        <v>0</v>
      </c>
      <c r="AE811" s="62">
        <v>0</v>
      </c>
      <c r="AF811" s="62">
        <v>0</v>
      </c>
      <c r="AG811" s="62">
        <v>0</v>
      </c>
      <c r="AH811" s="62" t="s">
        <v>290</v>
      </c>
      <c r="AI811" s="62">
        <v>0</v>
      </c>
      <c r="AJ811" s="62" t="s">
        <v>290</v>
      </c>
      <c r="AK811" s="62">
        <v>109</v>
      </c>
      <c r="AL811" s="62">
        <v>0</v>
      </c>
      <c r="AM811" s="62">
        <v>22</v>
      </c>
      <c r="AN811" s="62">
        <v>22</v>
      </c>
      <c r="AO811" s="62">
        <v>82</v>
      </c>
      <c r="AP811" s="62">
        <v>75</v>
      </c>
      <c r="AQ811" s="62">
        <v>157</v>
      </c>
      <c r="AR811" t="b">
        <f>IFERROR(MATCH('2019'!A811, '2020'!A:A, 0) &gt;0, FALSE)</f>
        <v>1</v>
      </c>
    </row>
    <row r="812" spans="1:44">
      <c r="A812" s="60" t="s">
        <v>4032</v>
      </c>
      <c r="B812" s="60" t="s">
        <v>4033</v>
      </c>
      <c r="C812" s="60" t="s">
        <v>14494</v>
      </c>
      <c r="D812" s="60" t="s">
        <v>4036</v>
      </c>
      <c r="E812" s="60" t="s">
        <v>197</v>
      </c>
      <c r="F812" s="60" t="s">
        <v>288</v>
      </c>
      <c r="G812" s="60" t="s">
        <v>4037</v>
      </c>
      <c r="H812" s="60" t="s">
        <v>15303</v>
      </c>
      <c r="I812" s="60" t="s">
        <v>197</v>
      </c>
      <c r="J812" s="61">
        <v>3</v>
      </c>
      <c r="K812" s="61">
        <v>15</v>
      </c>
      <c r="L812" s="61">
        <v>0</v>
      </c>
      <c r="M812" s="61">
        <v>18</v>
      </c>
      <c r="N812" s="62">
        <v>0</v>
      </c>
      <c r="O812" s="62">
        <v>20</v>
      </c>
      <c r="P812" s="62">
        <v>18</v>
      </c>
      <c r="Q812" s="62">
        <v>13</v>
      </c>
      <c r="R812" s="62">
        <v>14</v>
      </c>
      <c r="S812" s="62">
        <v>11</v>
      </c>
      <c r="T812" s="62">
        <v>23</v>
      </c>
      <c r="U812" s="62">
        <v>11</v>
      </c>
      <c r="V812" s="62">
        <v>10</v>
      </c>
      <c r="W812" s="62">
        <v>15</v>
      </c>
      <c r="X812" s="62">
        <v>0</v>
      </c>
      <c r="Y812" s="62">
        <v>0</v>
      </c>
      <c r="Z812" s="62">
        <v>0</v>
      </c>
      <c r="AA812" s="62">
        <v>0</v>
      </c>
      <c r="AB812" s="62">
        <v>41</v>
      </c>
      <c r="AC812" s="62">
        <v>0</v>
      </c>
      <c r="AD812" s="62">
        <v>0</v>
      </c>
      <c r="AE812" s="62">
        <v>0</v>
      </c>
      <c r="AF812" s="62">
        <v>0</v>
      </c>
      <c r="AG812" s="62">
        <v>0</v>
      </c>
      <c r="AH812" s="62">
        <v>19</v>
      </c>
      <c r="AI812" s="62">
        <v>0</v>
      </c>
      <c r="AJ812" s="62" t="s">
        <v>290</v>
      </c>
      <c r="AK812" s="62" t="s">
        <v>290</v>
      </c>
      <c r="AL812" s="62">
        <v>0</v>
      </c>
      <c r="AM812" s="62">
        <v>120</v>
      </c>
      <c r="AN812" s="62">
        <v>22</v>
      </c>
      <c r="AO812" s="62">
        <v>91</v>
      </c>
      <c r="AP812" s="62">
        <v>85</v>
      </c>
      <c r="AQ812" s="62">
        <v>176</v>
      </c>
      <c r="AR812" t="b">
        <f>IFERROR(MATCH('2019'!A812, '2020'!A:A, 0) &gt;0, FALSE)</f>
        <v>1</v>
      </c>
    </row>
    <row r="813" spans="1:44">
      <c r="A813" s="60" t="s">
        <v>4038</v>
      </c>
      <c r="B813" s="60" t="s">
        <v>4039</v>
      </c>
      <c r="C813" s="60" t="s">
        <v>16282</v>
      </c>
      <c r="D813" s="60" t="s">
        <v>4041</v>
      </c>
      <c r="E813" s="60" t="s">
        <v>197</v>
      </c>
      <c r="F813" s="60" t="s">
        <v>288</v>
      </c>
      <c r="G813" s="60" t="s">
        <v>4042</v>
      </c>
      <c r="H813" s="60" t="s">
        <v>15304</v>
      </c>
      <c r="I813" s="60" t="s">
        <v>197</v>
      </c>
      <c r="J813" s="61">
        <v>7</v>
      </c>
      <c r="K813" s="61">
        <v>55</v>
      </c>
      <c r="L813" s="61">
        <v>16</v>
      </c>
      <c r="M813" s="61">
        <v>78</v>
      </c>
      <c r="N813" s="62">
        <v>44</v>
      </c>
      <c r="O813" s="62">
        <v>30</v>
      </c>
      <c r="P813" s="62">
        <v>28</v>
      </c>
      <c r="Q813" s="62">
        <v>27</v>
      </c>
      <c r="R813" s="62">
        <v>31</v>
      </c>
      <c r="S813" s="62">
        <v>34</v>
      </c>
      <c r="T813" s="62">
        <v>40</v>
      </c>
      <c r="U813" s="62">
        <v>40</v>
      </c>
      <c r="V813" s="62">
        <v>42</v>
      </c>
      <c r="W813" s="62">
        <v>42</v>
      </c>
      <c r="X813" s="62">
        <v>55</v>
      </c>
      <c r="Y813" s="62">
        <v>57</v>
      </c>
      <c r="Z813" s="62">
        <v>61</v>
      </c>
      <c r="AA813" s="62">
        <v>49</v>
      </c>
      <c r="AB813" s="62">
        <v>0</v>
      </c>
      <c r="AC813" s="62">
        <v>0</v>
      </c>
      <c r="AD813" s="62">
        <v>0</v>
      </c>
      <c r="AE813" s="62">
        <v>0</v>
      </c>
      <c r="AF813" s="62">
        <v>0</v>
      </c>
      <c r="AG813" s="62">
        <v>0</v>
      </c>
      <c r="AH813" s="62">
        <v>0</v>
      </c>
      <c r="AI813" s="62" t="s">
        <v>290</v>
      </c>
      <c r="AJ813" s="62">
        <v>24</v>
      </c>
      <c r="AK813" s="62">
        <v>62</v>
      </c>
      <c r="AL813" s="62" t="s">
        <v>290</v>
      </c>
      <c r="AM813" s="62">
        <v>451</v>
      </c>
      <c r="AN813" s="62">
        <v>37</v>
      </c>
      <c r="AO813" s="62">
        <v>272</v>
      </c>
      <c r="AP813" s="62">
        <v>308</v>
      </c>
      <c r="AQ813" s="62">
        <v>580</v>
      </c>
      <c r="AR813" t="b">
        <f>IFERROR(MATCH('2019'!A813, '2020'!A:A, 0) &gt;0, FALSE)</f>
        <v>1</v>
      </c>
    </row>
    <row r="814" spans="1:44">
      <c r="A814" s="60" t="s">
        <v>4043</v>
      </c>
      <c r="B814" s="60" t="s">
        <v>4044</v>
      </c>
      <c r="C814" s="60" t="s">
        <v>16283</v>
      </c>
      <c r="D814" s="60" t="s">
        <v>4046</v>
      </c>
      <c r="E814" s="60" t="s">
        <v>197</v>
      </c>
      <c r="F814" s="60" t="s">
        <v>288</v>
      </c>
      <c r="G814" s="60" t="s">
        <v>4031</v>
      </c>
      <c r="H814" s="60" t="s">
        <v>16284</v>
      </c>
      <c r="I814" s="60" t="s">
        <v>197</v>
      </c>
      <c r="J814" s="61">
        <v>1</v>
      </c>
      <c r="K814" s="61">
        <v>3</v>
      </c>
      <c r="L814" s="61">
        <v>2</v>
      </c>
      <c r="M814" s="61">
        <v>6</v>
      </c>
      <c r="N814" s="62">
        <v>0</v>
      </c>
      <c r="O814" s="62">
        <v>13</v>
      </c>
      <c r="P814" s="62">
        <v>13</v>
      </c>
      <c r="Q814" s="62">
        <v>11</v>
      </c>
      <c r="R814" s="62">
        <v>0</v>
      </c>
      <c r="S814" s="62">
        <v>0</v>
      </c>
      <c r="T814" s="62">
        <v>0</v>
      </c>
      <c r="U814" s="62">
        <v>0</v>
      </c>
      <c r="V814" s="62">
        <v>0</v>
      </c>
      <c r="W814" s="62">
        <v>0</v>
      </c>
      <c r="X814" s="62">
        <v>0</v>
      </c>
      <c r="Y814" s="62">
        <v>0</v>
      </c>
      <c r="Z814" s="62">
        <v>0</v>
      </c>
      <c r="AA814" s="62">
        <v>0</v>
      </c>
      <c r="AB814" s="62">
        <v>0</v>
      </c>
      <c r="AC814" s="62">
        <v>0</v>
      </c>
      <c r="AD814" s="62">
        <v>0</v>
      </c>
      <c r="AE814" s="62">
        <v>0</v>
      </c>
      <c r="AF814" s="62">
        <v>0</v>
      </c>
      <c r="AG814" s="62">
        <v>0</v>
      </c>
      <c r="AH814" s="62">
        <v>0</v>
      </c>
      <c r="AI814" s="62">
        <v>0</v>
      </c>
      <c r="AJ814" s="62">
        <v>0</v>
      </c>
      <c r="AK814" s="62">
        <v>33</v>
      </c>
      <c r="AL814" s="62">
        <v>0</v>
      </c>
      <c r="AM814" s="62">
        <v>0</v>
      </c>
      <c r="AN814" s="62" t="s">
        <v>290</v>
      </c>
      <c r="AO814" s="62">
        <v>21</v>
      </c>
      <c r="AP814" s="62">
        <v>16</v>
      </c>
      <c r="AQ814" s="62">
        <v>37</v>
      </c>
      <c r="AR814" t="b">
        <f>IFERROR(MATCH('2019'!A814, '2020'!A:A, 0) &gt;0, FALSE)</f>
        <v>1</v>
      </c>
    </row>
    <row r="815" spans="1:44">
      <c r="A815" s="60" t="s">
        <v>4047</v>
      </c>
      <c r="B815" s="60" t="s">
        <v>4048</v>
      </c>
      <c r="C815" s="60" t="s">
        <v>7275</v>
      </c>
      <c r="D815" s="60" t="s">
        <v>4049</v>
      </c>
      <c r="E815" s="60" t="s">
        <v>197</v>
      </c>
      <c r="F815" s="60" t="s">
        <v>288</v>
      </c>
      <c r="G815" s="60" t="s">
        <v>4050</v>
      </c>
      <c r="H815" s="60" t="s">
        <v>16285</v>
      </c>
      <c r="I815" s="60" t="s">
        <v>197</v>
      </c>
      <c r="J815" s="61">
        <v>1.5</v>
      </c>
      <c r="K815" s="61">
        <v>2.2999999999999998</v>
      </c>
      <c r="L815" s="61">
        <v>0</v>
      </c>
      <c r="M815" s="61">
        <v>3.8</v>
      </c>
      <c r="N815" s="62">
        <v>0</v>
      </c>
      <c r="O815" s="62">
        <v>0</v>
      </c>
      <c r="P815" s="62">
        <v>0</v>
      </c>
      <c r="Q815" s="62">
        <v>0</v>
      </c>
      <c r="R815" s="62">
        <v>0</v>
      </c>
      <c r="S815" s="62">
        <v>0</v>
      </c>
      <c r="T815" s="62">
        <v>0</v>
      </c>
      <c r="U815" s="62">
        <v>0</v>
      </c>
      <c r="V815" s="62">
        <v>0</v>
      </c>
      <c r="W815" s="62">
        <v>0</v>
      </c>
      <c r="X815" s="62" t="s">
        <v>290</v>
      </c>
      <c r="Y815" s="62" t="s">
        <v>290</v>
      </c>
      <c r="Z815" s="62" t="s">
        <v>290</v>
      </c>
      <c r="AA815" s="62" t="s">
        <v>290</v>
      </c>
      <c r="AB815" s="62">
        <v>0</v>
      </c>
      <c r="AC815" s="62">
        <v>0</v>
      </c>
      <c r="AD815" s="62">
        <v>0</v>
      </c>
      <c r="AE815" s="62">
        <v>0</v>
      </c>
      <c r="AF815" s="62">
        <v>0</v>
      </c>
      <c r="AG815" s="62">
        <v>0</v>
      </c>
      <c r="AH815" s="62" t="s">
        <v>290</v>
      </c>
      <c r="AI815" s="62">
        <v>0</v>
      </c>
      <c r="AJ815" s="62">
        <v>0</v>
      </c>
      <c r="AK815" s="62">
        <v>0</v>
      </c>
      <c r="AL815" s="62">
        <v>0</v>
      </c>
      <c r="AM815" s="62">
        <v>13</v>
      </c>
      <c r="AN815" s="62" t="s">
        <v>290</v>
      </c>
      <c r="AO815" s="62">
        <v>11</v>
      </c>
      <c r="AP815" s="62" t="s">
        <v>290</v>
      </c>
      <c r="AQ815" s="62">
        <v>15</v>
      </c>
      <c r="AR815" t="b">
        <f>IFERROR(MATCH('2019'!A815, '2020'!A:A, 0) &gt;0, FALSE)</f>
        <v>1</v>
      </c>
    </row>
    <row r="816" spans="1:44">
      <c r="A816" s="60" t="s">
        <v>4051</v>
      </c>
      <c r="B816" s="60" t="s">
        <v>4052</v>
      </c>
      <c r="C816" s="60" t="s">
        <v>13023</v>
      </c>
      <c r="D816" s="60" t="s">
        <v>4054</v>
      </c>
      <c r="E816" s="60" t="s">
        <v>4055</v>
      </c>
      <c r="F816" s="60" t="s">
        <v>288</v>
      </c>
      <c r="G816" s="60" t="s">
        <v>4056</v>
      </c>
      <c r="H816" s="60" t="s">
        <v>15305</v>
      </c>
      <c r="I816" s="60" t="s">
        <v>197</v>
      </c>
      <c r="J816" s="61">
        <v>1</v>
      </c>
      <c r="K816" s="61">
        <v>11</v>
      </c>
      <c r="L816" s="61">
        <v>4</v>
      </c>
      <c r="M816" s="61">
        <v>16</v>
      </c>
      <c r="N816" s="62">
        <v>33</v>
      </c>
      <c r="O816" s="62">
        <v>11</v>
      </c>
      <c r="P816" s="62" t="s">
        <v>290</v>
      </c>
      <c r="Q816" s="62" t="s">
        <v>290</v>
      </c>
      <c r="R816" s="62">
        <v>11</v>
      </c>
      <c r="S816" s="62" t="s">
        <v>290</v>
      </c>
      <c r="T816" s="62" t="s">
        <v>290</v>
      </c>
      <c r="U816" s="62" t="s">
        <v>290</v>
      </c>
      <c r="V816" s="62" t="s">
        <v>290</v>
      </c>
      <c r="W816" s="62" t="s">
        <v>290</v>
      </c>
      <c r="X816" s="62">
        <v>0</v>
      </c>
      <c r="Y816" s="62">
        <v>0</v>
      </c>
      <c r="Z816" s="62">
        <v>0</v>
      </c>
      <c r="AA816" s="62">
        <v>0</v>
      </c>
      <c r="AB816" s="62">
        <v>0</v>
      </c>
      <c r="AC816" s="62">
        <v>0</v>
      </c>
      <c r="AD816" s="62">
        <v>0</v>
      </c>
      <c r="AE816" s="62">
        <v>0</v>
      </c>
      <c r="AF816" s="62" t="s">
        <v>290</v>
      </c>
      <c r="AG816" s="62">
        <v>0</v>
      </c>
      <c r="AH816" s="62">
        <v>11</v>
      </c>
      <c r="AI816" s="62">
        <v>0</v>
      </c>
      <c r="AJ816" s="62" t="s">
        <v>290</v>
      </c>
      <c r="AK816" s="62">
        <v>0</v>
      </c>
      <c r="AL816" s="62">
        <v>0</v>
      </c>
      <c r="AM816" s="62">
        <v>92</v>
      </c>
      <c r="AN816" s="62">
        <v>0</v>
      </c>
      <c r="AO816" s="62">
        <v>57</v>
      </c>
      <c r="AP816" s="62">
        <v>48</v>
      </c>
      <c r="AQ816" s="62">
        <v>105</v>
      </c>
      <c r="AR816" t="b">
        <f>IFERROR(MATCH('2019'!A816, '2020'!A:A, 0) &gt;0, FALSE)</f>
        <v>1</v>
      </c>
    </row>
    <row r="817" spans="1:44">
      <c r="A817" s="60" t="s">
        <v>4057</v>
      </c>
      <c r="B817" s="60" t="s">
        <v>4058</v>
      </c>
      <c r="C817" s="60" t="s">
        <v>13025</v>
      </c>
      <c r="D817" s="60" t="s">
        <v>4061</v>
      </c>
      <c r="E817" s="60" t="s">
        <v>197</v>
      </c>
      <c r="F817" s="60" t="s">
        <v>288</v>
      </c>
      <c r="G817" s="60" t="s">
        <v>4062</v>
      </c>
      <c r="H817" s="60" t="s">
        <v>15306</v>
      </c>
      <c r="I817" s="60" t="s">
        <v>197</v>
      </c>
      <c r="J817" s="61">
        <v>1</v>
      </c>
      <c r="K817" s="61">
        <v>17.5</v>
      </c>
      <c r="L817" s="61">
        <v>4</v>
      </c>
      <c r="M817" s="61">
        <v>22.5</v>
      </c>
      <c r="N817" s="62">
        <v>26</v>
      </c>
      <c r="O817" s="62">
        <v>22</v>
      </c>
      <c r="P817" s="62">
        <v>11</v>
      </c>
      <c r="Q817" s="62">
        <v>14</v>
      </c>
      <c r="R817" s="62">
        <v>17</v>
      </c>
      <c r="S817" s="62">
        <v>11</v>
      </c>
      <c r="T817" s="62">
        <v>13</v>
      </c>
      <c r="U817" s="62">
        <v>19</v>
      </c>
      <c r="V817" s="62">
        <v>14</v>
      </c>
      <c r="W817" s="62">
        <v>18</v>
      </c>
      <c r="X817" s="62">
        <v>0</v>
      </c>
      <c r="Y817" s="62">
        <v>0</v>
      </c>
      <c r="Z817" s="62">
        <v>0</v>
      </c>
      <c r="AA817" s="62">
        <v>0</v>
      </c>
      <c r="AB817" s="62">
        <v>0</v>
      </c>
      <c r="AC817" s="62">
        <v>0</v>
      </c>
      <c r="AD817" s="62">
        <v>0</v>
      </c>
      <c r="AE817" s="62">
        <v>0</v>
      </c>
      <c r="AF817" s="62" t="s">
        <v>290</v>
      </c>
      <c r="AG817" s="62">
        <v>0</v>
      </c>
      <c r="AH817" s="62">
        <v>58</v>
      </c>
      <c r="AI817" s="62">
        <v>0</v>
      </c>
      <c r="AJ817" s="62" t="s">
        <v>290</v>
      </c>
      <c r="AK817" s="62" t="s">
        <v>290</v>
      </c>
      <c r="AL817" s="62">
        <v>0</v>
      </c>
      <c r="AM817" s="62">
        <v>80</v>
      </c>
      <c r="AN817" s="62">
        <v>22</v>
      </c>
      <c r="AO817" s="62">
        <v>84</v>
      </c>
      <c r="AP817" s="62">
        <v>86</v>
      </c>
      <c r="AQ817" s="62">
        <v>170</v>
      </c>
      <c r="AR817" t="b">
        <f>IFERROR(MATCH('2019'!A817, '2020'!A:A, 0) &gt;0, FALSE)</f>
        <v>1</v>
      </c>
    </row>
    <row r="818" spans="1:44">
      <c r="A818" s="60" t="s">
        <v>4063</v>
      </c>
      <c r="B818" s="60" t="s">
        <v>4064</v>
      </c>
      <c r="C818" s="60" t="s">
        <v>7284</v>
      </c>
      <c r="D818" s="60" t="s">
        <v>4066</v>
      </c>
      <c r="E818" s="60" t="s">
        <v>4067</v>
      </c>
      <c r="F818" s="60" t="s">
        <v>288</v>
      </c>
      <c r="G818" s="60" t="s">
        <v>4068</v>
      </c>
      <c r="H818" s="60" t="s">
        <v>15307</v>
      </c>
      <c r="I818" s="60" t="s">
        <v>197</v>
      </c>
      <c r="J818" s="61">
        <v>1</v>
      </c>
      <c r="K818" s="61">
        <v>8</v>
      </c>
      <c r="L818" s="61">
        <v>5</v>
      </c>
      <c r="M818" s="61">
        <v>14</v>
      </c>
      <c r="N818" s="62">
        <v>18</v>
      </c>
      <c r="O818" s="62" t="s">
        <v>290</v>
      </c>
      <c r="P818" s="62" t="s">
        <v>290</v>
      </c>
      <c r="Q818" s="62">
        <v>11</v>
      </c>
      <c r="R818" s="62" t="s">
        <v>290</v>
      </c>
      <c r="S818" s="62" t="s">
        <v>290</v>
      </c>
      <c r="T818" s="62" t="s">
        <v>290</v>
      </c>
      <c r="U818" s="62" t="s">
        <v>290</v>
      </c>
      <c r="V818" s="62" t="s">
        <v>290</v>
      </c>
      <c r="W818" s="62" t="s">
        <v>290</v>
      </c>
      <c r="X818" s="62">
        <v>0</v>
      </c>
      <c r="Y818" s="62">
        <v>0</v>
      </c>
      <c r="Z818" s="62">
        <v>0</v>
      </c>
      <c r="AA818" s="62">
        <v>0</v>
      </c>
      <c r="AB818" s="62">
        <v>0</v>
      </c>
      <c r="AC818" s="62">
        <v>0</v>
      </c>
      <c r="AD818" s="62">
        <v>0</v>
      </c>
      <c r="AE818" s="62">
        <v>0</v>
      </c>
      <c r="AF818" s="62" t="s">
        <v>290</v>
      </c>
      <c r="AG818" s="62">
        <v>0</v>
      </c>
      <c r="AH818" s="62" t="s">
        <v>290</v>
      </c>
      <c r="AI818" s="62">
        <v>0</v>
      </c>
      <c r="AJ818" s="62" t="s">
        <v>290</v>
      </c>
      <c r="AK818" s="62">
        <v>0</v>
      </c>
      <c r="AL818" s="62">
        <v>0</v>
      </c>
      <c r="AM818" s="62">
        <v>70</v>
      </c>
      <c r="AN818" s="62">
        <v>0</v>
      </c>
      <c r="AO818" s="62">
        <v>30</v>
      </c>
      <c r="AP818" s="62">
        <v>49</v>
      </c>
      <c r="AQ818" s="62">
        <v>79</v>
      </c>
      <c r="AR818" t="b">
        <f>IFERROR(MATCH('2019'!A818, '2020'!A:A, 0) &gt;0, FALSE)</f>
        <v>1</v>
      </c>
    </row>
    <row r="819" spans="1:44">
      <c r="A819" s="60" t="s">
        <v>4069</v>
      </c>
      <c r="B819" s="60" t="s">
        <v>4070</v>
      </c>
      <c r="C819" s="60" t="s">
        <v>7287</v>
      </c>
      <c r="D819" s="60" t="s">
        <v>4073</v>
      </c>
      <c r="E819" s="60" t="s">
        <v>197</v>
      </c>
      <c r="F819" s="60" t="s">
        <v>288</v>
      </c>
      <c r="G819" s="60" t="s">
        <v>4074</v>
      </c>
      <c r="H819" s="60" t="s">
        <v>15308</v>
      </c>
      <c r="I819" s="60" t="s">
        <v>197</v>
      </c>
      <c r="J819" s="61">
        <v>1</v>
      </c>
      <c r="K819" s="61">
        <v>24</v>
      </c>
      <c r="L819" s="61">
        <v>6</v>
      </c>
      <c r="M819" s="61">
        <v>31</v>
      </c>
      <c r="N819" s="62">
        <v>42</v>
      </c>
      <c r="O819" s="62">
        <v>48</v>
      </c>
      <c r="P819" s="62">
        <v>45</v>
      </c>
      <c r="Q819" s="62">
        <v>44</v>
      </c>
      <c r="R819" s="62">
        <v>49</v>
      </c>
      <c r="S819" s="62">
        <v>46</v>
      </c>
      <c r="T819" s="62">
        <v>47</v>
      </c>
      <c r="U819" s="62">
        <v>38</v>
      </c>
      <c r="V819" s="62">
        <v>42</v>
      </c>
      <c r="W819" s="62">
        <v>52</v>
      </c>
      <c r="X819" s="62">
        <v>0</v>
      </c>
      <c r="Y819" s="62">
        <v>0</v>
      </c>
      <c r="Z819" s="62">
        <v>0</v>
      </c>
      <c r="AA819" s="62">
        <v>0</v>
      </c>
      <c r="AB819" s="62">
        <v>0</v>
      </c>
      <c r="AC819" s="62">
        <v>0</v>
      </c>
      <c r="AD819" s="62">
        <v>0</v>
      </c>
      <c r="AE819" s="62" t="s">
        <v>290</v>
      </c>
      <c r="AF819" s="62">
        <v>11</v>
      </c>
      <c r="AG819" s="62">
        <v>0</v>
      </c>
      <c r="AH819" s="62" t="s">
        <v>290</v>
      </c>
      <c r="AI819" s="62">
        <v>0</v>
      </c>
      <c r="AJ819" s="62" t="s">
        <v>290</v>
      </c>
      <c r="AK819" s="62" t="s">
        <v>290</v>
      </c>
      <c r="AL819" s="62">
        <v>0</v>
      </c>
      <c r="AM819" s="62">
        <v>422</v>
      </c>
      <c r="AN819" s="62">
        <v>27</v>
      </c>
      <c r="AO819" s="62">
        <v>231</v>
      </c>
      <c r="AP819" s="62">
        <v>234</v>
      </c>
      <c r="AQ819" s="62">
        <v>465</v>
      </c>
      <c r="AR819" t="b">
        <f>IFERROR(MATCH('2019'!A819, '2020'!A:A, 0) &gt;0, FALSE)</f>
        <v>1</v>
      </c>
    </row>
    <row r="820" spans="1:44">
      <c r="A820" s="60" t="s">
        <v>4075</v>
      </c>
      <c r="B820" s="60" t="s">
        <v>4076</v>
      </c>
      <c r="C820" s="60" t="s">
        <v>7290</v>
      </c>
      <c r="D820" s="60" t="s">
        <v>4079</v>
      </c>
      <c r="E820" s="60" t="s">
        <v>4080</v>
      </c>
      <c r="F820" s="60" t="s">
        <v>288</v>
      </c>
      <c r="G820" s="60" t="s">
        <v>4081</v>
      </c>
      <c r="H820" s="60" t="s">
        <v>15309</v>
      </c>
      <c r="I820" s="60" t="s">
        <v>197</v>
      </c>
      <c r="J820" s="61">
        <v>1.5</v>
      </c>
      <c r="K820" s="61">
        <v>27</v>
      </c>
      <c r="L820" s="61">
        <v>9</v>
      </c>
      <c r="M820" s="61">
        <v>37.5</v>
      </c>
      <c r="N820" s="62">
        <v>51</v>
      </c>
      <c r="O820" s="62">
        <v>35</v>
      </c>
      <c r="P820" s="62">
        <v>27</v>
      </c>
      <c r="Q820" s="62">
        <v>13</v>
      </c>
      <c r="R820" s="62">
        <v>21</v>
      </c>
      <c r="S820" s="62">
        <v>27</v>
      </c>
      <c r="T820" s="62">
        <v>28</v>
      </c>
      <c r="U820" s="62">
        <v>20</v>
      </c>
      <c r="V820" s="62">
        <v>31</v>
      </c>
      <c r="W820" s="62">
        <v>34</v>
      </c>
      <c r="X820" s="62">
        <v>0</v>
      </c>
      <c r="Y820" s="62">
        <v>0</v>
      </c>
      <c r="Z820" s="62">
        <v>0</v>
      </c>
      <c r="AA820" s="62">
        <v>0</v>
      </c>
      <c r="AB820" s="62">
        <v>0</v>
      </c>
      <c r="AC820" s="62">
        <v>0</v>
      </c>
      <c r="AD820" s="62">
        <v>0</v>
      </c>
      <c r="AE820" s="62">
        <v>0</v>
      </c>
      <c r="AF820" s="62">
        <v>47</v>
      </c>
      <c r="AG820" s="62">
        <v>0</v>
      </c>
      <c r="AH820" s="62">
        <v>51</v>
      </c>
      <c r="AI820" s="62">
        <v>0</v>
      </c>
      <c r="AJ820" s="62">
        <v>23</v>
      </c>
      <c r="AK820" s="62" t="s">
        <v>290</v>
      </c>
      <c r="AL820" s="62">
        <v>0</v>
      </c>
      <c r="AM820" s="62">
        <v>236</v>
      </c>
      <c r="AN820" s="62">
        <v>19</v>
      </c>
      <c r="AO820" s="62">
        <v>175</v>
      </c>
      <c r="AP820" s="62">
        <v>159</v>
      </c>
      <c r="AQ820" s="62">
        <v>334</v>
      </c>
      <c r="AR820" t="b">
        <f>IFERROR(MATCH('2019'!A820, '2020'!A:A, 0) &gt;0, FALSE)</f>
        <v>1</v>
      </c>
    </row>
    <row r="821" spans="1:44">
      <c r="A821" s="60" t="s">
        <v>4082</v>
      </c>
      <c r="B821" s="60" t="s">
        <v>4083</v>
      </c>
      <c r="C821" s="60" t="s">
        <v>13031</v>
      </c>
      <c r="D821" s="60" t="s">
        <v>4085</v>
      </c>
      <c r="E821" s="60" t="s">
        <v>197</v>
      </c>
      <c r="F821" s="60" t="s">
        <v>288</v>
      </c>
      <c r="G821" s="60" t="s">
        <v>4050</v>
      </c>
      <c r="H821" s="60" t="s">
        <v>15310</v>
      </c>
      <c r="I821" s="60" t="s">
        <v>197</v>
      </c>
      <c r="J821" s="61">
        <v>1</v>
      </c>
      <c r="K821" s="61">
        <v>25</v>
      </c>
      <c r="L821" s="61">
        <v>18</v>
      </c>
      <c r="M821" s="61">
        <v>44</v>
      </c>
      <c r="N821" s="62">
        <v>50</v>
      </c>
      <c r="O821" s="62">
        <v>27</v>
      </c>
      <c r="P821" s="62">
        <v>28</v>
      </c>
      <c r="Q821" s="62">
        <v>27</v>
      </c>
      <c r="R821" s="62">
        <v>25</v>
      </c>
      <c r="S821" s="62">
        <v>23</v>
      </c>
      <c r="T821" s="62">
        <v>28</v>
      </c>
      <c r="U821" s="62">
        <v>32</v>
      </c>
      <c r="V821" s="62">
        <v>24</v>
      </c>
      <c r="W821" s="62">
        <v>33</v>
      </c>
      <c r="X821" s="62">
        <v>0</v>
      </c>
      <c r="Y821" s="62">
        <v>0</v>
      </c>
      <c r="Z821" s="62">
        <v>0</v>
      </c>
      <c r="AA821" s="62">
        <v>0</v>
      </c>
      <c r="AB821" s="62">
        <v>0</v>
      </c>
      <c r="AC821" s="62">
        <v>0</v>
      </c>
      <c r="AD821" s="62">
        <v>0</v>
      </c>
      <c r="AE821" s="62">
        <v>0</v>
      </c>
      <c r="AF821" s="62">
        <v>10</v>
      </c>
      <c r="AG821" s="62">
        <v>0</v>
      </c>
      <c r="AH821" s="62">
        <v>19</v>
      </c>
      <c r="AI821" s="62">
        <v>0</v>
      </c>
      <c r="AJ821" s="62" t="s">
        <v>290</v>
      </c>
      <c r="AK821" s="62" t="s">
        <v>290</v>
      </c>
      <c r="AL821" s="62">
        <v>0</v>
      </c>
      <c r="AM821" s="62">
        <v>256</v>
      </c>
      <c r="AN821" s="62">
        <v>21</v>
      </c>
      <c r="AO821" s="62">
        <v>146</v>
      </c>
      <c r="AP821" s="62">
        <v>161</v>
      </c>
      <c r="AQ821" s="62">
        <v>307</v>
      </c>
      <c r="AR821" t="b">
        <f>IFERROR(MATCH('2019'!A821, '2020'!A:A, 0) &gt;0, FALSE)</f>
        <v>1</v>
      </c>
    </row>
    <row r="822" spans="1:44">
      <c r="A822" s="60" t="s">
        <v>4086</v>
      </c>
      <c r="B822" s="60" t="s">
        <v>4087</v>
      </c>
      <c r="C822" s="60" t="s">
        <v>16286</v>
      </c>
      <c r="D822" s="60" t="s">
        <v>4090</v>
      </c>
      <c r="E822" s="60" t="s">
        <v>197</v>
      </c>
      <c r="F822" s="60" t="s">
        <v>288</v>
      </c>
      <c r="G822" s="60" t="s">
        <v>4050</v>
      </c>
      <c r="H822" s="60" t="s">
        <v>15311</v>
      </c>
      <c r="I822" s="60" t="s">
        <v>197</v>
      </c>
      <c r="J822" s="61">
        <v>4</v>
      </c>
      <c r="K822" s="61">
        <v>58</v>
      </c>
      <c r="L822" s="61">
        <v>15</v>
      </c>
      <c r="M822" s="61">
        <v>77</v>
      </c>
      <c r="N822" s="62">
        <v>0</v>
      </c>
      <c r="O822" s="62">
        <v>0</v>
      </c>
      <c r="P822" s="62">
        <v>0</v>
      </c>
      <c r="Q822" s="62">
        <v>0</v>
      </c>
      <c r="R822" s="62">
        <v>0</v>
      </c>
      <c r="S822" s="62">
        <v>0</v>
      </c>
      <c r="T822" s="62">
        <v>0</v>
      </c>
      <c r="U822" s="62">
        <v>0</v>
      </c>
      <c r="V822" s="62">
        <v>0</v>
      </c>
      <c r="W822" s="62">
        <v>0</v>
      </c>
      <c r="X822" s="62">
        <v>186</v>
      </c>
      <c r="Y822" s="62">
        <v>189</v>
      </c>
      <c r="Z822" s="62">
        <v>197</v>
      </c>
      <c r="AA822" s="62">
        <v>184</v>
      </c>
      <c r="AB822" s="62">
        <v>0</v>
      </c>
      <c r="AC822" s="62">
        <v>0</v>
      </c>
      <c r="AD822" s="62">
        <v>0</v>
      </c>
      <c r="AE822" s="62">
        <v>0</v>
      </c>
      <c r="AF822" s="62">
        <v>0</v>
      </c>
      <c r="AG822" s="62">
        <v>0</v>
      </c>
      <c r="AH822" s="62">
        <v>36</v>
      </c>
      <c r="AI822" s="62" t="s">
        <v>290</v>
      </c>
      <c r="AJ822" s="62">
        <v>35</v>
      </c>
      <c r="AK822" s="62" t="s">
        <v>290</v>
      </c>
      <c r="AL822" s="62" t="s">
        <v>290</v>
      </c>
      <c r="AM822" s="62">
        <v>617</v>
      </c>
      <c r="AN822" s="62">
        <v>60</v>
      </c>
      <c r="AO822" s="62">
        <v>370</v>
      </c>
      <c r="AP822" s="62">
        <v>386</v>
      </c>
      <c r="AQ822" s="62">
        <v>756</v>
      </c>
      <c r="AR822" t="b">
        <f>IFERROR(MATCH('2019'!A822, '2020'!A:A, 0) &gt;0, FALSE)</f>
        <v>1</v>
      </c>
    </row>
    <row r="823" spans="1:44">
      <c r="A823" s="60" t="s">
        <v>4091</v>
      </c>
      <c r="B823" s="60" t="s">
        <v>465</v>
      </c>
      <c r="C823" s="60" t="s">
        <v>10918</v>
      </c>
      <c r="D823" s="60" t="s">
        <v>4093</v>
      </c>
      <c r="E823" s="60" t="s">
        <v>197</v>
      </c>
      <c r="F823" s="60" t="s">
        <v>288</v>
      </c>
      <c r="G823" s="60" t="s">
        <v>4050</v>
      </c>
      <c r="H823" s="60" t="s">
        <v>15312</v>
      </c>
      <c r="I823" s="60" t="s">
        <v>197</v>
      </c>
      <c r="J823" s="61">
        <v>3</v>
      </c>
      <c r="K823" s="61">
        <v>12</v>
      </c>
      <c r="L823" s="61">
        <v>2</v>
      </c>
      <c r="M823" s="61">
        <v>17</v>
      </c>
      <c r="N823" s="62">
        <v>0</v>
      </c>
      <c r="O823" s="62">
        <v>21</v>
      </c>
      <c r="P823" s="62">
        <v>21</v>
      </c>
      <c r="Q823" s="62">
        <v>18</v>
      </c>
      <c r="R823" s="62">
        <v>25</v>
      </c>
      <c r="S823" s="62">
        <v>15</v>
      </c>
      <c r="T823" s="62">
        <v>17</v>
      </c>
      <c r="U823" s="62">
        <v>12</v>
      </c>
      <c r="V823" s="62">
        <v>23</v>
      </c>
      <c r="W823" s="62">
        <v>14</v>
      </c>
      <c r="X823" s="62">
        <v>0</v>
      </c>
      <c r="Y823" s="62">
        <v>0</v>
      </c>
      <c r="Z823" s="62">
        <v>0</v>
      </c>
      <c r="AA823" s="62">
        <v>0</v>
      </c>
      <c r="AB823" s="62">
        <v>0</v>
      </c>
      <c r="AC823" s="62">
        <v>0</v>
      </c>
      <c r="AD823" s="62">
        <v>0</v>
      </c>
      <c r="AE823" s="62">
        <v>0</v>
      </c>
      <c r="AF823" s="62">
        <v>0</v>
      </c>
      <c r="AG823" s="62">
        <v>0</v>
      </c>
      <c r="AH823" s="62" t="s">
        <v>290</v>
      </c>
      <c r="AI823" s="62">
        <v>0</v>
      </c>
      <c r="AJ823" s="62" t="s">
        <v>290</v>
      </c>
      <c r="AK823" s="62">
        <v>20</v>
      </c>
      <c r="AL823" s="62">
        <v>0</v>
      </c>
      <c r="AM823" s="62">
        <v>126</v>
      </c>
      <c r="AN823" s="62">
        <v>16</v>
      </c>
      <c r="AO823" s="62">
        <v>96</v>
      </c>
      <c r="AP823" s="62">
        <v>70</v>
      </c>
      <c r="AQ823" s="62">
        <v>166</v>
      </c>
      <c r="AR823" t="b">
        <f>IFERROR(MATCH('2019'!A823, '2020'!A:A, 0) &gt;0, FALSE)</f>
        <v>1</v>
      </c>
    </row>
    <row r="824" spans="1:44">
      <c r="A824" s="60" t="s">
        <v>13037</v>
      </c>
      <c r="B824" s="60" t="s">
        <v>13038</v>
      </c>
      <c r="C824" s="60" t="s">
        <v>15314</v>
      </c>
      <c r="D824" s="60" t="s">
        <v>13040</v>
      </c>
      <c r="E824" s="60" t="s">
        <v>197</v>
      </c>
      <c r="F824" s="60" t="s">
        <v>288</v>
      </c>
      <c r="G824" s="60" t="s">
        <v>4050</v>
      </c>
      <c r="H824" s="60" t="s">
        <v>15315</v>
      </c>
      <c r="I824" s="60" t="s">
        <v>197</v>
      </c>
      <c r="J824" s="61">
        <v>0.5</v>
      </c>
      <c r="K824" s="61">
        <v>2.5</v>
      </c>
      <c r="L824" s="61">
        <v>1</v>
      </c>
      <c r="M824" s="61">
        <v>4</v>
      </c>
      <c r="N824" s="62">
        <v>0</v>
      </c>
      <c r="O824" s="62" t="s">
        <v>290</v>
      </c>
      <c r="P824" s="62">
        <v>0</v>
      </c>
      <c r="Q824" s="62" t="s">
        <v>290</v>
      </c>
      <c r="R824" s="62" t="s">
        <v>290</v>
      </c>
      <c r="S824" s="62" t="s">
        <v>290</v>
      </c>
      <c r="T824" s="62" t="s">
        <v>290</v>
      </c>
      <c r="U824" s="62" t="s">
        <v>290</v>
      </c>
      <c r="V824" s="62" t="s">
        <v>290</v>
      </c>
      <c r="W824" s="62" t="s">
        <v>290</v>
      </c>
      <c r="X824" s="62">
        <v>0</v>
      </c>
      <c r="Y824" s="62">
        <v>0</v>
      </c>
      <c r="Z824" s="62">
        <v>0</v>
      </c>
      <c r="AA824" s="62">
        <v>0</v>
      </c>
      <c r="AB824" s="62">
        <v>0</v>
      </c>
      <c r="AC824" s="62">
        <v>0</v>
      </c>
      <c r="AD824" s="62">
        <v>0</v>
      </c>
      <c r="AE824" s="62">
        <v>0</v>
      </c>
      <c r="AF824" s="62">
        <v>0</v>
      </c>
      <c r="AG824" s="62">
        <v>0</v>
      </c>
      <c r="AH824" s="62">
        <v>0</v>
      </c>
      <c r="AI824" s="62">
        <v>0</v>
      </c>
      <c r="AJ824" s="62" t="s">
        <v>290</v>
      </c>
      <c r="AK824" s="62">
        <v>0</v>
      </c>
      <c r="AL824" s="62">
        <v>0</v>
      </c>
      <c r="AM824" s="62">
        <v>13</v>
      </c>
      <c r="AN824" s="62">
        <v>0</v>
      </c>
      <c r="AO824" s="62" t="s">
        <v>290</v>
      </c>
      <c r="AP824" s="62">
        <v>10</v>
      </c>
      <c r="AQ824" s="62">
        <v>16</v>
      </c>
      <c r="AR824" t="b">
        <f>IFERROR(MATCH('2019'!A824, '2020'!A:A, 0) &gt;0, FALSE)</f>
        <v>1</v>
      </c>
    </row>
    <row r="825" spans="1:44">
      <c r="A825" s="60" t="s">
        <v>4094</v>
      </c>
      <c r="B825" s="60" t="s">
        <v>4095</v>
      </c>
      <c r="C825" s="60" t="s">
        <v>10925</v>
      </c>
      <c r="D825" s="60" t="s">
        <v>4097</v>
      </c>
      <c r="E825" s="60" t="s">
        <v>4055</v>
      </c>
      <c r="F825" s="60" t="s">
        <v>288</v>
      </c>
      <c r="G825" s="60" t="s">
        <v>4056</v>
      </c>
      <c r="H825" s="60" t="s">
        <v>15316</v>
      </c>
      <c r="I825" s="60" t="s">
        <v>197</v>
      </c>
      <c r="J825" s="61">
        <v>1.5</v>
      </c>
      <c r="K825" s="61">
        <v>6.5</v>
      </c>
      <c r="L825" s="61">
        <v>0</v>
      </c>
      <c r="M825" s="61">
        <v>8</v>
      </c>
      <c r="N825" s="62" t="s">
        <v>290</v>
      </c>
      <c r="O825" s="62" t="s">
        <v>290</v>
      </c>
      <c r="P825" s="62" t="s">
        <v>290</v>
      </c>
      <c r="Q825" s="62" t="s">
        <v>290</v>
      </c>
      <c r="R825" s="62" t="s">
        <v>290</v>
      </c>
      <c r="S825" s="62" t="s">
        <v>290</v>
      </c>
      <c r="T825" s="62" t="s">
        <v>290</v>
      </c>
      <c r="U825" s="62" t="s">
        <v>290</v>
      </c>
      <c r="V825" s="62" t="s">
        <v>290</v>
      </c>
      <c r="W825" s="62" t="s">
        <v>290</v>
      </c>
      <c r="X825" s="62" t="s">
        <v>290</v>
      </c>
      <c r="Y825" s="62" t="s">
        <v>290</v>
      </c>
      <c r="Z825" s="62" t="s">
        <v>290</v>
      </c>
      <c r="AA825" s="62">
        <v>0</v>
      </c>
      <c r="AB825" s="62">
        <v>0</v>
      </c>
      <c r="AC825" s="62">
        <v>0</v>
      </c>
      <c r="AD825" s="62">
        <v>0</v>
      </c>
      <c r="AE825" s="62">
        <v>0</v>
      </c>
      <c r="AF825" s="62">
        <v>0</v>
      </c>
      <c r="AG825" s="62">
        <v>0</v>
      </c>
      <c r="AH825" s="62">
        <v>0</v>
      </c>
      <c r="AI825" s="62">
        <v>0</v>
      </c>
      <c r="AJ825" s="62">
        <v>0</v>
      </c>
      <c r="AK825" s="62">
        <v>0</v>
      </c>
      <c r="AL825" s="62">
        <v>0</v>
      </c>
      <c r="AM825" s="62">
        <v>36</v>
      </c>
      <c r="AN825" s="62" t="s">
        <v>290</v>
      </c>
      <c r="AO825" s="62">
        <v>18</v>
      </c>
      <c r="AP825" s="62">
        <v>21</v>
      </c>
      <c r="AQ825" s="62">
        <v>39</v>
      </c>
      <c r="AR825" t="b">
        <f>IFERROR(MATCH('2019'!A825, '2020'!A:A, 0) &gt;0, FALSE)</f>
        <v>1</v>
      </c>
    </row>
    <row r="826" spans="1:44">
      <c r="A826" s="60" t="s">
        <v>4098</v>
      </c>
      <c r="B826" s="60" t="s">
        <v>4099</v>
      </c>
      <c r="C826" s="60" t="s">
        <v>15893</v>
      </c>
      <c r="D826" s="60" t="s">
        <v>4101</v>
      </c>
      <c r="E826" s="60" t="s">
        <v>197</v>
      </c>
      <c r="F826" s="60" t="s">
        <v>288</v>
      </c>
      <c r="G826" s="60" t="s">
        <v>4050</v>
      </c>
      <c r="H826" s="60" t="s">
        <v>15319</v>
      </c>
      <c r="I826" s="60" t="s">
        <v>197</v>
      </c>
      <c r="J826" s="61">
        <v>5</v>
      </c>
      <c r="K826" s="61">
        <v>17.5</v>
      </c>
      <c r="L826" s="61">
        <v>3.5</v>
      </c>
      <c r="M826" s="61">
        <v>26</v>
      </c>
      <c r="N826" s="62">
        <v>25</v>
      </c>
      <c r="O826" s="62">
        <v>12</v>
      </c>
      <c r="P826" s="62">
        <v>25</v>
      </c>
      <c r="Q826" s="62">
        <v>18</v>
      </c>
      <c r="R826" s="62">
        <v>12</v>
      </c>
      <c r="S826" s="62">
        <v>18</v>
      </c>
      <c r="T826" s="62">
        <v>14</v>
      </c>
      <c r="U826" s="62">
        <v>14</v>
      </c>
      <c r="V826" s="62">
        <v>12</v>
      </c>
      <c r="W826" s="62" t="s">
        <v>290</v>
      </c>
      <c r="X826" s="62">
        <v>0</v>
      </c>
      <c r="Y826" s="62">
        <v>0</v>
      </c>
      <c r="Z826" s="62">
        <v>0</v>
      </c>
      <c r="AA826" s="62">
        <v>0</v>
      </c>
      <c r="AB826" s="62">
        <v>0</v>
      </c>
      <c r="AC826" s="62">
        <v>0</v>
      </c>
      <c r="AD826" s="62">
        <v>0</v>
      </c>
      <c r="AE826" s="62">
        <v>0</v>
      </c>
      <c r="AF826" s="62">
        <v>0</v>
      </c>
      <c r="AG826" s="62">
        <v>0</v>
      </c>
      <c r="AH826" s="62" t="s">
        <v>290</v>
      </c>
      <c r="AI826" s="62">
        <v>0</v>
      </c>
      <c r="AJ826" s="62">
        <v>35</v>
      </c>
      <c r="AK826" s="62">
        <v>12</v>
      </c>
      <c r="AL826" s="62">
        <v>0</v>
      </c>
      <c r="AM826" s="62">
        <v>83</v>
      </c>
      <c r="AN826" s="62">
        <v>20</v>
      </c>
      <c r="AO826" s="62">
        <v>79</v>
      </c>
      <c r="AP826" s="62">
        <v>74</v>
      </c>
      <c r="AQ826" s="62">
        <v>153</v>
      </c>
      <c r="AR826" t="b">
        <f>IFERROR(MATCH('2019'!A826, '2020'!A:A, 0) &gt;0, FALSE)</f>
        <v>1</v>
      </c>
    </row>
    <row r="827" spans="1:44">
      <c r="A827" s="60" t="s">
        <v>4107</v>
      </c>
      <c r="B827" s="60" t="s">
        <v>4108</v>
      </c>
      <c r="C827" s="60" t="s">
        <v>15320</v>
      </c>
      <c r="D827" s="60" t="s">
        <v>4111</v>
      </c>
      <c r="E827" s="60" t="s">
        <v>197</v>
      </c>
      <c r="F827" s="60" t="s">
        <v>288</v>
      </c>
      <c r="G827" s="60" t="s">
        <v>4037</v>
      </c>
      <c r="H827" s="60" t="s">
        <v>15321</v>
      </c>
      <c r="I827" s="60" t="s">
        <v>197</v>
      </c>
      <c r="J827" s="61">
        <v>2</v>
      </c>
      <c r="K827" s="61">
        <v>15.6</v>
      </c>
      <c r="L827" s="61">
        <v>6</v>
      </c>
      <c r="M827" s="61">
        <v>23.6</v>
      </c>
      <c r="N827" s="62">
        <v>31</v>
      </c>
      <c r="O827" s="62">
        <v>17</v>
      </c>
      <c r="P827" s="62">
        <v>14</v>
      </c>
      <c r="Q827" s="62">
        <v>17</v>
      </c>
      <c r="R827" s="62">
        <v>16</v>
      </c>
      <c r="S827" s="62">
        <v>20</v>
      </c>
      <c r="T827" s="62">
        <v>16</v>
      </c>
      <c r="U827" s="62">
        <v>12</v>
      </c>
      <c r="V827" s="62">
        <v>13</v>
      </c>
      <c r="W827" s="62">
        <v>10</v>
      </c>
      <c r="X827" s="62" t="s">
        <v>290</v>
      </c>
      <c r="Y827" s="62">
        <v>12</v>
      </c>
      <c r="Z827" s="62" t="s">
        <v>290</v>
      </c>
      <c r="AA827" s="62" t="s">
        <v>290</v>
      </c>
      <c r="AB827" s="62">
        <v>0</v>
      </c>
      <c r="AC827" s="62">
        <v>0</v>
      </c>
      <c r="AD827" s="62">
        <v>0</v>
      </c>
      <c r="AE827" s="62">
        <v>0</v>
      </c>
      <c r="AF827" s="62">
        <v>0</v>
      </c>
      <c r="AG827" s="62">
        <v>0</v>
      </c>
      <c r="AH827" s="62">
        <v>0</v>
      </c>
      <c r="AI827" s="62">
        <v>0</v>
      </c>
      <c r="AJ827" s="62">
        <v>93</v>
      </c>
      <c r="AK827" s="62">
        <v>20</v>
      </c>
      <c r="AL827" s="62">
        <v>0</v>
      </c>
      <c r="AM827" s="62">
        <v>78</v>
      </c>
      <c r="AN827" s="62" t="s">
        <v>290</v>
      </c>
      <c r="AO827" s="62">
        <v>103</v>
      </c>
      <c r="AP827" s="62">
        <v>89</v>
      </c>
      <c r="AQ827" s="62">
        <v>192</v>
      </c>
      <c r="AR827" t="b">
        <f>IFERROR(MATCH('2019'!A827, '2020'!A:A, 0) &gt;0, FALSE)</f>
        <v>1</v>
      </c>
    </row>
    <row r="828" spans="1:44">
      <c r="A828" s="60" t="s">
        <v>4112</v>
      </c>
      <c r="B828" s="60" t="s">
        <v>4113</v>
      </c>
      <c r="C828" s="60" t="s">
        <v>7317</v>
      </c>
      <c r="D828" s="60" t="s">
        <v>4116</v>
      </c>
      <c r="E828" s="60" t="s">
        <v>197</v>
      </c>
      <c r="F828" s="60" t="s">
        <v>288</v>
      </c>
      <c r="G828" s="60" t="s">
        <v>4037</v>
      </c>
      <c r="H828" s="60" t="s">
        <v>15322</v>
      </c>
      <c r="I828" s="60" t="s">
        <v>197</v>
      </c>
      <c r="J828" s="61">
        <v>2</v>
      </c>
      <c r="K828" s="61">
        <v>20.5</v>
      </c>
      <c r="L828" s="61">
        <v>7</v>
      </c>
      <c r="M828" s="61">
        <v>29.5</v>
      </c>
      <c r="N828" s="62">
        <v>51</v>
      </c>
      <c r="O828" s="62">
        <v>40</v>
      </c>
      <c r="P828" s="62">
        <v>28</v>
      </c>
      <c r="Q828" s="62">
        <v>22</v>
      </c>
      <c r="R828" s="62">
        <v>26</v>
      </c>
      <c r="S828" s="62">
        <v>25</v>
      </c>
      <c r="T828" s="62">
        <v>23</v>
      </c>
      <c r="U828" s="62">
        <v>16</v>
      </c>
      <c r="V828" s="62">
        <v>10</v>
      </c>
      <c r="W828" s="62">
        <v>21</v>
      </c>
      <c r="X828" s="62">
        <v>0</v>
      </c>
      <c r="Y828" s="62">
        <v>0</v>
      </c>
      <c r="Z828" s="62">
        <v>0</v>
      </c>
      <c r="AA828" s="62">
        <v>0</v>
      </c>
      <c r="AB828" s="62">
        <v>0</v>
      </c>
      <c r="AC828" s="62">
        <v>0</v>
      </c>
      <c r="AD828" s="62">
        <v>0</v>
      </c>
      <c r="AE828" s="62">
        <v>0</v>
      </c>
      <c r="AF828" s="62">
        <v>18</v>
      </c>
      <c r="AG828" s="62">
        <v>0</v>
      </c>
      <c r="AH828" s="62">
        <v>15</v>
      </c>
      <c r="AI828" s="62">
        <v>0</v>
      </c>
      <c r="AJ828" s="62" t="s">
        <v>290</v>
      </c>
      <c r="AK828" s="62">
        <v>10</v>
      </c>
      <c r="AL828" s="62">
        <v>0</v>
      </c>
      <c r="AM828" s="62">
        <v>235</v>
      </c>
      <c r="AN828" s="62">
        <v>11</v>
      </c>
      <c r="AO828" s="62">
        <v>132</v>
      </c>
      <c r="AP828" s="62">
        <v>148</v>
      </c>
      <c r="AQ828" s="62">
        <v>280</v>
      </c>
      <c r="AR828" t="b">
        <f>IFERROR(MATCH('2019'!A828, '2020'!A:A, 0) &gt;0, FALSE)</f>
        <v>1</v>
      </c>
    </row>
    <row r="829" spans="1:44">
      <c r="A829" s="60" t="s">
        <v>4117</v>
      </c>
      <c r="B829" s="60" t="s">
        <v>4118</v>
      </c>
      <c r="C829" s="60" t="s">
        <v>16287</v>
      </c>
      <c r="D829" s="60" t="s">
        <v>4120</v>
      </c>
      <c r="E829" s="60" t="s">
        <v>198</v>
      </c>
      <c r="F829" s="60" t="s">
        <v>288</v>
      </c>
      <c r="G829" s="60" t="s">
        <v>4121</v>
      </c>
      <c r="H829" s="60" t="s">
        <v>15329</v>
      </c>
      <c r="I829" s="60" t="s">
        <v>198</v>
      </c>
      <c r="J829" s="61">
        <v>2</v>
      </c>
      <c r="K829" s="61">
        <v>32</v>
      </c>
      <c r="L829" s="61">
        <v>2</v>
      </c>
      <c r="M829" s="61">
        <v>36</v>
      </c>
      <c r="N829" s="62">
        <v>0</v>
      </c>
      <c r="O829" s="62">
        <v>0</v>
      </c>
      <c r="P829" s="62">
        <v>0</v>
      </c>
      <c r="Q829" s="62">
        <v>0</v>
      </c>
      <c r="R829" s="62">
        <v>0</v>
      </c>
      <c r="S829" s="62">
        <v>0</v>
      </c>
      <c r="T829" s="62">
        <v>0</v>
      </c>
      <c r="U829" s="62">
        <v>0</v>
      </c>
      <c r="V829" s="62">
        <v>0</v>
      </c>
      <c r="W829" s="62">
        <v>0</v>
      </c>
      <c r="X829" s="62">
        <v>101</v>
      </c>
      <c r="Y829" s="62">
        <v>114</v>
      </c>
      <c r="Z829" s="62">
        <v>97</v>
      </c>
      <c r="AA829" s="62">
        <v>99</v>
      </c>
      <c r="AB829" s="62">
        <v>0</v>
      </c>
      <c r="AC829" s="62">
        <v>0</v>
      </c>
      <c r="AD829" s="62">
        <v>0</v>
      </c>
      <c r="AE829" s="62">
        <v>0</v>
      </c>
      <c r="AF829" s="62">
        <v>0</v>
      </c>
      <c r="AG829" s="62">
        <v>17</v>
      </c>
      <c r="AH829" s="62">
        <v>86</v>
      </c>
      <c r="AI829" s="62">
        <v>0</v>
      </c>
      <c r="AJ829" s="62">
        <v>21</v>
      </c>
      <c r="AK829" s="62">
        <v>11</v>
      </c>
      <c r="AL829" s="62">
        <v>0</v>
      </c>
      <c r="AM829" s="62">
        <v>310</v>
      </c>
      <c r="AN829" s="62">
        <v>0</v>
      </c>
      <c r="AO829" s="62">
        <v>228</v>
      </c>
      <c r="AP829" s="62">
        <v>200</v>
      </c>
      <c r="AQ829" s="62">
        <v>428</v>
      </c>
      <c r="AR829" t="b">
        <f>IFERROR(MATCH('2019'!A829, '2020'!A:A, 0) &gt;0, FALSE)</f>
        <v>1</v>
      </c>
    </row>
    <row r="830" spans="1:44">
      <c r="A830" s="60" t="s">
        <v>4122</v>
      </c>
      <c r="B830" s="60" t="s">
        <v>4123</v>
      </c>
      <c r="C830" s="60" t="s">
        <v>7323</v>
      </c>
      <c r="D830" s="60" t="s">
        <v>4124</v>
      </c>
      <c r="E830" s="60" t="s">
        <v>4125</v>
      </c>
      <c r="F830" s="60" t="s">
        <v>288</v>
      </c>
      <c r="G830" s="60" t="s">
        <v>4126</v>
      </c>
      <c r="H830" s="60" t="s">
        <v>15330</v>
      </c>
      <c r="I830" s="60" t="s">
        <v>198</v>
      </c>
      <c r="J830" s="61">
        <v>3</v>
      </c>
      <c r="K830" s="61">
        <v>40</v>
      </c>
      <c r="L830" s="61">
        <v>13</v>
      </c>
      <c r="M830" s="61">
        <v>56</v>
      </c>
      <c r="N830" s="62">
        <v>59</v>
      </c>
      <c r="O830" s="62">
        <v>42</v>
      </c>
      <c r="P830" s="62">
        <v>52</v>
      </c>
      <c r="Q830" s="62">
        <v>50</v>
      </c>
      <c r="R830" s="62">
        <v>42</v>
      </c>
      <c r="S830" s="62">
        <v>44</v>
      </c>
      <c r="T830" s="62">
        <v>46</v>
      </c>
      <c r="U830" s="62">
        <v>45</v>
      </c>
      <c r="V830" s="62">
        <v>56</v>
      </c>
      <c r="W830" s="62">
        <v>48</v>
      </c>
      <c r="X830" s="62">
        <v>0</v>
      </c>
      <c r="Y830" s="62">
        <v>0</v>
      </c>
      <c r="Z830" s="62">
        <v>0</v>
      </c>
      <c r="AA830" s="62">
        <v>0</v>
      </c>
      <c r="AB830" s="62">
        <v>0</v>
      </c>
      <c r="AC830" s="62">
        <v>0</v>
      </c>
      <c r="AD830" s="62">
        <v>0</v>
      </c>
      <c r="AE830" s="62">
        <v>0</v>
      </c>
      <c r="AF830" s="62">
        <v>11</v>
      </c>
      <c r="AG830" s="62">
        <v>0</v>
      </c>
      <c r="AH830" s="62">
        <v>159</v>
      </c>
      <c r="AI830" s="62">
        <v>0</v>
      </c>
      <c r="AJ830" s="62" t="s">
        <v>290</v>
      </c>
      <c r="AK830" s="62">
        <v>14</v>
      </c>
      <c r="AL830" s="62">
        <v>0</v>
      </c>
      <c r="AM830" s="62">
        <v>281</v>
      </c>
      <c r="AN830" s="62">
        <v>35</v>
      </c>
      <c r="AO830" s="62">
        <v>231</v>
      </c>
      <c r="AP830" s="62">
        <v>264</v>
      </c>
      <c r="AQ830" s="62">
        <v>495</v>
      </c>
      <c r="AR830" t="b">
        <f>IFERROR(MATCH('2019'!A830, '2020'!A:A, 0) &gt;0, FALSE)</f>
        <v>1</v>
      </c>
    </row>
    <row r="831" spans="1:44">
      <c r="A831" s="60" t="s">
        <v>4127</v>
      </c>
      <c r="B831" s="60" t="s">
        <v>3413</v>
      </c>
      <c r="C831" s="60" t="s">
        <v>15331</v>
      </c>
      <c r="D831" s="60" t="s">
        <v>4130</v>
      </c>
      <c r="E831" s="60" t="s">
        <v>4125</v>
      </c>
      <c r="F831" s="60" t="s">
        <v>288</v>
      </c>
      <c r="G831" s="60" t="s">
        <v>4126</v>
      </c>
      <c r="H831" s="60" t="s">
        <v>15332</v>
      </c>
      <c r="I831" s="60" t="s">
        <v>198</v>
      </c>
      <c r="J831" s="61">
        <v>0.3</v>
      </c>
      <c r="K831" s="61">
        <v>2.7</v>
      </c>
      <c r="L831" s="61">
        <v>0</v>
      </c>
      <c r="M831" s="61">
        <v>3</v>
      </c>
      <c r="N831" s="62">
        <v>12</v>
      </c>
      <c r="O831" s="62" t="s">
        <v>290</v>
      </c>
      <c r="P831" s="62" t="s">
        <v>290</v>
      </c>
      <c r="Q831" s="62" t="s">
        <v>290</v>
      </c>
      <c r="R831" s="62" t="s">
        <v>290</v>
      </c>
      <c r="S831" s="62" t="s">
        <v>290</v>
      </c>
      <c r="T831" s="62" t="s">
        <v>290</v>
      </c>
      <c r="U831" s="62" t="s">
        <v>290</v>
      </c>
      <c r="V831" s="62" t="s">
        <v>290</v>
      </c>
      <c r="W831" s="62" t="s">
        <v>290</v>
      </c>
      <c r="X831" s="62">
        <v>0</v>
      </c>
      <c r="Y831" s="62">
        <v>0</v>
      </c>
      <c r="Z831" s="62">
        <v>0</v>
      </c>
      <c r="AA831" s="62">
        <v>0</v>
      </c>
      <c r="AB831" s="62">
        <v>0</v>
      </c>
      <c r="AC831" s="62">
        <v>0</v>
      </c>
      <c r="AD831" s="62">
        <v>0</v>
      </c>
      <c r="AE831" s="62">
        <v>0</v>
      </c>
      <c r="AF831" s="62">
        <v>0</v>
      </c>
      <c r="AG831" s="62">
        <v>0</v>
      </c>
      <c r="AH831" s="62" t="s">
        <v>290</v>
      </c>
      <c r="AI831" s="62">
        <v>0</v>
      </c>
      <c r="AJ831" s="62">
        <v>0</v>
      </c>
      <c r="AK831" s="62">
        <v>0</v>
      </c>
      <c r="AL831" s="62">
        <v>0</v>
      </c>
      <c r="AM831" s="62">
        <v>46</v>
      </c>
      <c r="AN831" s="62">
        <v>0</v>
      </c>
      <c r="AO831" s="62">
        <v>28</v>
      </c>
      <c r="AP831" s="62">
        <v>26</v>
      </c>
      <c r="AQ831" s="62">
        <v>54</v>
      </c>
      <c r="AR831" t="b">
        <f>IFERROR(MATCH('2019'!A831, '2020'!A:A, 0) &gt;0, FALSE)</f>
        <v>1</v>
      </c>
    </row>
    <row r="832" spans="1:44">
      <c r="A832" s="60" t="s">
        <v>4815</v>
      </c>
      <c r="B832" s="60" t="s">
        <v>4816</v>
      </c>
      <c r="C832" s="60" t="s">
        <v>16288</v>
      </c>
      <c r="D832" s="60" t="s">
        <v>4818</v>
      </c>
      <c r="E832" s="60" t="s">
        <v>4125</v>
      </c>
      <c r="F832" s="60" t="s">
        <v>288</v>
      </c>
      <c r="G832" s="60" t="s">
        <v>4126</v>
      </c>
      <c r="H832" s="60" t="s">
        <v>16289</v>
      </c>
      <c r="I832" s="60" t="s">
        <v>198</v>
      </c>
      <c r="J832" s="61">
        <v>2</v>
      </c>
      <c r="K832" s="61">
        <v>16</v>
      </c>
      <c r="L832" s="61">
        <v>0</v>
      </c>
      <c r="M832" s="61">
        <v>18</v>
      </c>
      <c r="N832" s="62">
        <v>61</v>
      </c>
      <c r="O832" s="62" t="s">
        <v>290</v>
      </c>
      <c r="P832" s="62" t="s">
        <v>290</v>
      </c>
      <c r="Q832" s="62" t="s">
        <v>290</v>
      </c>
      <c r="R832" s="62">
        <v>0</v>
      </c>
      <c r="S832" s="62">
        <v>0</v>
      </c>
      <c r="T832" s="62">
        <v>0</v>
      </c>
      <c r="U832" s="62">
        <v>0</v>
      </c>
      <c r="V832" s="62">
        <v>0</v>
      </c>
      <c r="W832" s="62">
        <v>0</v>
      </c>
      <c r="X832" s="62">
        <v>0</v>
      </c>
      <c r="Y832" s="62">
        <v>0</v>
      </c>
      <c r="Z832" s="62">
        <v>0</v>
      </c>
      <c r="AA832" s="62">
        <v>0</v>
      </c>
      <c r="AB832" s="62">
        <v>0</v>
      </c>
      <c r="AC832" s="62">
        <v>0</v>
      </c>
      <c r="AD832" s="62">
        <v>0</v>
      </c>
      <c r="AE832" s="62">
        <v>0</v>
      </c>
      <c r="AF832" s="62">
        <v>0</v>
      </c>
      <c r="AG832" s="62">
        <v>0</v>
      </c>
      <c r="AH832" s="62" t="s">
        <v>290</v>
      </c>
      <c r="AI832" s="62">
        <v>0</v>
      </c>
      <c r="AJ832" s="62" t="s">
        <v>290</v>
      </c>
      <c r="AK832" s="62">
        <v>0</v>
      </c>
      <c r="AL832" s="62">
        <v>0</v>
      </c>
      <c r="AM832" s="62">
        <v>60</v>
      </c>
      <c r="AN832" s="62" t="s">
        <v>290</v>
      </c>
      <c r="AO832" s="62">
        <v>45</v>
      </c>
      <c r="AP832" s="62">
        <v>24</v>
      </c>
      <c r="AQ832" s="62">
        <v>69</v>
      </c>
      <c r="AR832" t="b">
        <f>IFERROR(MATCH('2019'!A832, '2020'!A:A, 0) &gt;0, FALSE)</f>
        <v>0</v>
      </c>
    </row>
    <row r="833" spans="1:44">
      <c r="A833" s="60" t="s">
        <v>4131</v>
      </c>
      <c r="B833" s="60" t="s">
        <v>4132</v>
      </c>
      <c r="C833" s="60" t="s">
        <v>15896</v>
      </c>
      <c r="D833" s="60" t="s">
        <v>4134</v>
      </c>
      <c r="E833" s="60" t="s">
        <v>4125</v>
      </c>
      <c r="F833" s="60" t="s">
        <v>288</v>
      </c>
      <c r="G833" s="60" t="s">
        <v>4126</v>
      </c>
      <c r="H833" s="60" t="s">
        <v>15334</v>
      </c>
      <c r="I833" s="60" t="s">
        <v>198</v>
      </c>
      <c r="J833" s="61">
        <v>1</v>
      </c>
      <c r="K833" s="61">
        <v>10</v>
      </c>
      <c r="L833" s="61">
        <v>3</v>
      </c>
      <c r="M833" s="61">
        <v>14</v>
      </c>
      <c r="N833" s="62">
        <v>0</v>
      </c>
      <c r="O833" s="62">
        <v>0</v>
      </c>
      <c r="P833" s="62">
        <v>0</v>
      </c>
      <c r="Q833" s="62">
        <v>0</v>
      </c>
      <c r="R833" s="62">
        <v>0</v>
      </c>
      <c r="S833" s="62">
        <v>0</v>
      </c>
      <c r="T833" s="62">
        <v>0</v>
      </c>
      <c r="U833" s="62">
        <v>0</v>
      </c>
      <c r="V833" s="62" t="s">
        <v>290</v>
      </c>
      <c r="W833" s="62">
        <v>17</v>
      </c>
      <c r="X833" s="62">
        <v>15</v>
      </c>
      <c r="Y833" s="62">
        <v>16</v>
      </c>
      <c r="Z833" s="62">
        <v>17</v>
      </c>
      <c r="AA833" s="62">
        <v>15</v>
      </c>
      <c r="AB833" s="62">
        <v>0</v>
      </c>
      <c r="AC833" s="62">
        <v>0</v>
      </c>
      <c r="AD833" s="62">
        <v>0</v>
      </c>
      <c r="AE833" s="62">
        <v>0</v>
      </c>
      <c r="AF833" s="62">
        <v>0</v>
      </c>
      <c r="AG833" s="62">
        <v>0</v>
      </c>
      <c r="AH833" s="62" t="s">
        <v>290</v>
      </c>
      <c r="AI833" s="62">
        <v>0</v>
      </c>
      <c r="AJ833" s="62" t="s">
        <v>290</v>
      </c>
      <c r="AK833" s="62" t="s">
        <v>290</v>
      </c>
      <c r="AL833" s="62">
        <v>0</v>
      </c>
      <c r="AM833" s="62">
        <v>70</v>
      </c>
      <c r="AN833" s="62" t="s">
        <v>290</v>
      </c>
      <c r="AO833" s="62">
        <v>50</v>
      </c>
      <c r="AP833" s="62">
        <v>39</v>
      </c>
      <c r="AQ833" s="62">
        <v>89</v>
      </c>
      <c r="AR833" t="b">
        <f>IFERROR(MATCH('2019'!A833, '2020'!A:A, 0) &gt;0, FALSE)</f>
        <v>1</v>
      </c>
    </row>
    <row r="834" spans="1:44">
      <c r="A834" s="60" t="s">
        <v>4135</v>
      </c>
      <c r="B834" s="60" t="s">
        <v>4136</v>
      </c>
      <c r="C834" s="60" t="s">
        <v>10955</v>
      </c>
      <c r="D834" s="60" t="s">
        <v>4139</v>
      </c>
      <c r="E834" s="60" t="s">
        <v>4140</v>
      </c>
      <c r="F834" s="60" t="s">
        <v>288</v>
      </c>
      <c r="G834" s="60" t="s">
        <v>4141</v>
      </c>
      <c r="H834" s="60" t="s">
        <v>15335</v>
      </c>
      <c r="I834" s="60" t="s">
        <v>198</v>
      </c>
      <c r="J834" s="61">
        <v>2</v>
      </c>
      <c r="K834" s="61">
        <v>13</v>
      </c>
      <c r="L834" s="61">
        <v>2.5</v>
      </c>
      <c r="M834" s="61">
        <v>17.5</v>
      </c>
      <c r="N834" s="62">
        <v>29</v>
      </c>
      <c r="O834" s="62">
        <v>15</v>
      </c>
      <c r="P834" s="62">
        <v>15</v>
      </c>
      <c r="Q834" s="62">
        <v>18</v>
      </c>
      <c r="R834" s="62">
        <v>11</v>
      </c>
      <c r="S834" s="62">
        <v>13</v>
      </c>
      <c r="T834" s="62" t="s">
        <v>290</v>
      </c>
      <c r="U834" s="62">
        <v>17</v>
      </c>
      <c r="V834" s="62">
        <v>13</v>
      </c>
      <c r="W834" s="62">
        <v>11</v>
      </c>
      <c r="X834" s="62">
        <v>0</v>
      </c>
      <c r="Y834" s="62">
        <v>0</v>
      </c>
      <c r="Z834" s="62">
        <v>0</v>
      </c>
      <c r="AA834" s="62">
        <v>0</v>
      </c>
      <c r="AB834" s="62">
        <v>0</v>
      </c>
      <c r="AC834" s="62">
        <v>0</v>
      </c>
      <c r="AD834" s="62">
        <v>0</v>
      </c>
      <c r="AE834" s="62">
        <v>0</v>
      </c>
      <c r="AF834" s="62">
        <v>0</v>
      </c>
      <c r="AG834" s="62">
        <v>0</v>
      </c>
      <c r="AH834" s="62">
        <v>78</v>
      </c>
      <c r="AI834" s="62">
        <v>0</v>
      </c>
      <c r="AJ834" s="62" t="s">
        <v>290</v>
      </c>
      <c r="AK834" s="62" t="s">
        <v>290</v>
      </c>
      <c r="AL834" s="62">
        <v>0</v>
      </c>
      <c r="AM834" s="62">
        <v>63</v>
      </c>
      <c r="AN834" s="62" t="s">
        <v>290</v>
      </c>
      <c r="AO834" s="62">
        <v>76</v>
      </c>
      <c r="AP834" s="62">
        <v>74</v>
      </c>
      <c r="AQ834" s="62">
        <v>150</v>
      </c>
      <c r="AR834" t="b">
        <f>IFERROR(MATCH('2019'!A834, '2020'!A:A, 0) &gt;0, FALSE)</f>
        <v>1</v>
      </c>
    </row>
    <row r="835" spans="1:44">
      <c r="A835" s="60" t="s">
        <v>4142</v>
      </c>
      <c r="B835" s="60" t="s">
        <v>4143</v>
      </c>
      <c r="C835" s="60" t="s">
        <v>15336</v>
      </c>
      <c r="D835" s="60" t="s">
        <v>4145</v>
      </c>
      <c r="E835" s="60" t="s">
        <v>198</v>
      </c>
      <c r="F835" s="60" t="s">
        <v>288</v>
      </c>
      <c r="G835" s="60" t="s">
        <v>4121</v>
      </c>
      <c r="H835" s="60" t="s">
        <v>16290</v>
      </c>
      <c r="I835" s="60" t="s">
        <v>198</v>
      </c>
      <c r="J835" s="61">
        <v>3</v>
      </c>
      <c r="K835" s="61">
        <v>29.5</v>
      </c>
      <c r="L835" s="61">
        <v>17.5</v>
      </c>
      <c r="M835" s="61">
        <v>50</v>
      </c>
      <c r="N835" s="62">
        <v>61</v>
      </c>
      <c r="O835" s="62">
        <v>33</v>
      </c>
      <c r="P835" s="62">
        <v>39</v>
      </c>
      <c r="Q835" s="62">
        <v>38</v>
      </c>
      <c r="R835" s="62">
        <v>36</v>
      </c>
      <c r="S835" s="62">
        <v>26</v>
      </c>
      <c r="T835" s="62">
        <v>35</v>
      </c>
      <c r="U835" s="62">
        <v>31</v>
      </c>
      <c r="V835" s="62">
        <v>40</v>
      </c>
      <c r="W835" s="62">
        <v>41</v>
      </c>
      <c r="X835" s="62">
        <v>0</v>
      </c>
      <c r="Y835" s="62">
        <v>0</v>
      </c>
      <c r="Z835" s="62">
        <v>0</v>
      </c>
      <c r="AA835" s="62">
        <v>0</v>
      </c>
      <c r="AB835" s="62">
        <v>0</v>
      </c>
      <c r="AC835" s="62">
        <v>0</v>
      </c>
      <c r="AD835" s="62">
        <v>0</v>
      </c>
      <c r="AE835" s="62">
        <v>0</v>
      </c>
      <c r="AF835" s="62">
        <v>0</v>
      </c>
      <c r="AG835" s="62">
        <v>0</v>
      </c>
      <c r="AH835" s="62">
        <v>42</v>
      </c>
      <c r="AI835" s="62">
        <v>0</v>
      </c>
      <c r="AJ835" s="62">
        <v>13</v>
      </c>
      <c r="AK835" s="62" t="s">
        <v>290</v>
      </c>
      <c r="AL835" s="62">
        <v>0</v>
      </c>
      <c r="AM835" s="62">
        <v>292</v>
      </c>
      <c r="AN835" s="62">
        <v>26</v>
      </c>
      <c r="AO835" s="62">
        <v>195</v>
      </c>
      <c r="AP835" s="62">
        <v>185</v>
      </c>
      <c r="AQ835" s="62">
        <v>380</v>
      </c>
      <c r="AR835" t="b">
        <f>IFERROR(MATCH('2019'!A835, '2020'!A:A, 0) &gt;0, FALSE)</f>
        <v>1</v>
      </c>
    </row>
    <row r="836" spans="1:44">
      <c r="A836" s="60" t="s">
        <v>4146</v>
      </c>
      <c r="B836" s="60" t="s">
        <v>4147</v>
      </c>
      <c r="C836" s="60" t="s">
        <v>15339</v>
      </c>
      <c r="D836" s="60" t="s">
        <v>4149</v>
      </c>
      <c r="E836" s="60" t="s">
        <v>4140</v>
      </c>
      <c r="F836" s="60" t="s">
        <v>288</v>
      </c>
      <c r="G836" s="60" t="s">
        <v>4141</v>
      </c>
      <c r="H836" s="60" t="s">
        <v>15340</v>
      </c>
      <c r="I836" s="60" t="s">
        <v>198</v>
      </c>
      <c r="J836" s="61">
        <v>4</v>
      </c>
      <c r="K836" s="61">
        <v>21</v>
      </c>
      <c r="L836" s="61">
        <v>3</v>
      </c>
      <c r="M836" s="61">
        <v>28</v>
      </c>
      <c r="N836" s="62">
        <v>99</v>
      </c>
      <c r="O836" s="62">
        <v>44</v>
      </c>
      <c r="P836" s="62">
        <v>32</v>
      </c>
      <c r="Q836" s="62">
        <v>25</v>
      </c>
      <c r="R836" s="62">
        <v>25</v>
      </c>
      <c r="S836" s="62">
        <v>24</v>
      </c>
      <c r="T836" s="62">
        <v>22</v>
      </c>
      <c r="U836" s="62">
        <v>12</v>
      </c>
      <c r="V836" s="62">
        <v>15</v>
      </c>
      <c r="W836" s="62">
        <v>12</v>
      </c>
      <c r="X836" s="62" t="s">
        <v>290</v>
      </c>
      <c r="Y836" s="62" t="s">
        <v>290</v>
      </c>
      <c r="Z836" s="62">
        <v>10</v>
      </c>
      <c r="AA836" s="62" t="s">
        <v>290</v>
      </c>
      <c r="AB836" s="62">
        <v>0</v>
      </c>
      <c r="AC836" s="62">
        <v>0</v>
      </c>
      <c r="AD836" s="62">
        <v>0</v>
      </c>
      <c r="AE836" s="62">
        <v>0</v>
      </c>
      <c r="AF836" s="62">
        <v>0</v>
      </c>
      <c r="AG836" s="62">
        <v>0</v>
      </c>
      <c r="AH836" s="62">
        <v>19</v>
      </c>
      <c r="AI836" s="62">
        <v>0</v>
      </c>
      <c r="AJ836" s="62">
        <v>97</v>
      </c>
      <c r="AK836" s="62">
        <v>74</v>
      </c>
      <c r="AL836" s="62">
        <v>0</v>
      </c>
      <c r="AM836" s="62">
        <v>145</v>
      </c>
      <c r="AN836" s="62" t="s">
        <v>290</v>
      </c>
      <c r="AO836" s="62">
        <v>159</v>
      </c>
      <c r="AP836" s="62">
        <v>184</v>
      </c>
      <c r="AQ836" s="62">
        <v>343</v>
      </c>
      <c r="AR836" t="b">
        <f>IFERROR(MATCH('2019'!A836, '2020'!A:A, 0) &gt;0, FALSE)</f>
        <v>1</v>
      </c>
    </row>
    <row r="837" spans="1:44">
      <c r="A837" s="60" t="s">
        <v>4150</v>
      </c>
      <c r="B837" s="60" t="s">
        <v>4151</v>
      </c>
      <c r="C837" s="60" t="s">
        <v>16291</v>
      </c>
      <c r="D837" s="60" t="s">
        <v>4153</v>
      </c>
      <c r="E837" s="60" t="s">
        <v>4125</v>
      </c>
      <c r="F837" s="60" t="s">
        <v>288</v>
      </c>
      <c r="G837" s="60" t="s">
        <v>4126</v>
      </c>
      <c r="H837" s="60" t="s">
        <v>15341</v>
      </c>
      <c r="I837" s="60" t="s">
        <v>198</v>
      </c>
      <c r="J837" s="61">
        <v>1</v>
      </c>
      <c r="K837" s="61">
        <v>13</v>
      </c>
      <c r="L837" s="61">
        <v>0</v>
      </c>
      <c r="M837" s="61">
        <v>14</v>
      </c>
      <c r="N837" s="62">
        <v>29</v>
      </c>
      <c r="O837" s="62">
        <v>16</v>
      </c>
      <c r="P837" s="62">
        <v>14</v>
      </c>
      <c r="Q837" s="62">
        <v>16</v>
      </c>
      <c r="R837" s="62" t="s">
        <v>290</v>
      </c>
      <c r="S837" s="62">
        <v>13</v>
      </c>
      <c r="T837" s="62">
        <v>13</v>
      </c>
      <c r="U837" s="62" t="s">
        <v>290</v>
      </c>
      <c r="V837" s="62">
        <v>0</v>
      </c>
      <c r="W837" s="62">
        <v>0</v>
      </c>
      <c r="X837" s="62">
        <v>0</v>
      </c>
      <c r="Y837" s="62">
        <v>0</v>
      </c>
      <c r="Z837" s="62">
        <v>0</v>
      </c>
      <c r="AA837" s="62">
        <v>0</v>
      </c>
      <c r="AB837" s="62">
        <v>0</v>
      </c>
      <c r="AC837" s="62">
        <v>0</v>
      </c>
      <c r="AD837" s="62">
        <v>0</v>
      </c>
      <c r="AE837" s="62">
        <v>0</v>
      </c>
      <c r="AF837" s="62">
        <v>0</v>
      </c>
      <c r="AG837" s="62">
        <v>0</v>
      </c>
      <c r="AH837" s="62" t="s">
        <v>290</v>
      </c>
      <c r="AI837" s="62">
        <v>0</v>
      </c>
      <c r="AJ837" s="62">
        <v>0</v>
      </c>
      <c r="AK837" s="62" t="s">
        <v>290</v>
      </c>
      <c r="AL837" s="62">
        <v>0</v>
      </c>
      <c r="AM837" s="62">
        <v>101</v>
      </c>
      <c r="AN837" s="62" t="s">
        <v>290</v>
      </c>
      <c r="AO837" s="62">
        <v>64</v>
      </c>
      <c r="AP837" s="62">
        <v>54</v>
      </c>
      <c r="AQ837" s="62">
        <v>118</v>
      </c>
      <c r="AR837" t="b">
        <f>IFERROR(MATCH('2019'!A837, '2020'!A:A, 0) &gt;0, FALSE)</f>
        <v>1</v>
      </c>
    </row>
    <row r="838" spans="1:44">
      <c r="A838" s="60" t="s">
        <v>4154</v>
      </c>
      <c r="B838" s="60" t="s">
        <v>4155</v>
      </c>
      <c r="C838" s="60" t="s">
        <v>7343</v>
      </c>
      <c r="D838" s="60" t="s">
        <v>4158</v>
      </c>
      <c r="E838" s="60" t="s">
        <v>4159</v>
      </c>
      <c r="F838" s="60" t="s">
        <v>288</v>
      </c>
      <c r="G838" s="60" t="s">
        <v>4160</v>
      </c>
      <c r="H838" s="60" t="s">
        <v>15342</v>
      </c>
      <c r="I838" s="60" t="s">
        <v>199</v>
      </c>
      <c r="J838" s="61">
        <v>2</v>
      </c>
      <c r="K838" s="61">
        <v>25</v>
      </c>
      <c r="L838" s="61">
        <v>1</v>
      </c>
      <c r="M838" s="61">
        <v>28</v>
      </c>
      <c r="N838" s="62">
        <v>0</v>
      </c>
      <c r="O838" s="62">
        <v>18</v>
      </c>
      <c r="P838" s="62">
        <v>22</v>
      </c>
      <c r="Q838" s="62">
        <v>20</v>
      </c>
      <c r="R838" s="62">
        <v>21</v>
      </c>
      <c r="S838" s="62">
        <v>14</v>
      </c>
      <c r="T838" s="62">
        <v>33</v>
      </c>
      <c r="U838" s="62">
        <v>20</v>
      </c>
      <c r="V838" s="62">
        <v>19</v>
      </c>
      <c r="W838" s="62">
        <v>16</v>
      </c>
      <c r="X838" s="62">
        <v>29</v>
      </c>
      <c r="Y838" s="62">
        <v>13</v>
      </c>
      <c r="Z838" s="62">
        <v>22</v>
      </c>
      <c r="AA838" s="62">
        <v>18</v>
      </c>
      <c r="AB838" s="62">
        <v>0</v>
      </c>
      <c r="AC838" s="62">
        <v>0</v>
      </c>
      <c r="AD838" s="62">
        <v>0</v>
      </c>
      <c r="AE838" s="62">
        <v>0</v>
      </c>
      <c r="AF838" s="62">
        <v>0</v>
      </c>
      <c r="AG838" s="62">
        <v>0</v>
      </c>
      <c r="AH838" s="62">
        <v>22</v>
      </c>
      <c r="AI838" s="62">
        <v>0</v>
      </c>
      <c r="AJ838" s="62">
        <v>10</v>
      </c>
      <c r="AK838" s="62">
        <v>15</v>
      </c>
      <c r="AL838" s="62">
        <v>0</v>
      </c>
      <c r="AM838" s="62">
        <v>214</v>
      </c>
      <c r="AN838" s="62" t="s">
        <v>290</v>
      </c>
      <c r="AO838" s="62">
        <v>141</v>
      </c>
      <c r="AP838" s="62">
        <v>124</v>
      </c>
      <c r="AQ838" s="62">
        <v>265</v>
      </c>
      <c r="AR838" t="b">
        <f>IFERROR(MATCH('2019'!A838, '2020'!A:A, 0) &gt;0, FALSE)</f>
        <v>1</v>
      </c>
    </row>
    <row r="839" spans="1:44">
      <c r="A839" s="60" t="s">
        <v>4161</v>
      </c>
      <c r="B839" s="60" t="s">
        <v>4162</v>
      </c>
      <c r="C839" s="60" t="s">
        <v>10969</v>
      </c>
      <c r="D839" s="60" t="s">
        <v>4165</v>
      </c>
      <c r="E839" s="60" t="s">
        <v>4166</v>
      </c>
      <c r="F839" s="60" t="s">
        <v>288</v>
      </c>
      <c r="G839" s="60" t="s">
        <v>4167</v>
      </c>
      <c r="H839" s="60" t="s">
        <v>15343</v>
      </c>
      <c r="I839" s="60" t="s">
        <v>199</v>
      </c>
      <c r="J839" s="61">
        <v>1</v>
      </c>
      <c r="K839" s="61">
        <v>14</v>
      </c>
      <c r="L839" s="61">
        <v>3.5</v>
      </c>
      <c r="M839" s="61">
        <v>18.5</v>
      </c>
      <c r="N839" s="62">
        <v>21</v>
      </c>
      <c r="O839" s="62">
        <v>10</v>
      </c>
      <c r="P839" s="62">
        <v>20</v>
      </c>
      <c r="Q839" s="62">
        <v>13</v>
      </c>
      <c r="R839" s="62">
        <v>20</v>
      </c>
      <c r="S839" s="62">
        <v>14</v>
      </c>
      <c r="T839" s="62">
        <v>22</v>
      </c>
      <c r="U839" s="62">
        <v>26</v>
      </c>
      <c r="V839" s="62">
        <v>21</v>
      </c>
      <c r="W839" s="62">
        <v>21</v>
      </c>
      <c r="X839" s="62">
        <v>0</v>
      </c>
      <c r="Y839" s="62">
        <v>0</v>
      </c>
      <c r="Z839" s="62">
        <v>0</v>
      </c>
      <c r="AA839" s="62">
        <v>0</v>
      </c>
      <c r="AB839" s="62">
        <v>0</v>
      </c>
      <c r="AC839" s="62">
        <v>0</v>
      </c>
      <c r="AD839" s="62">
        <v>0</v>
      </c>
      <c r="AE839" s="62">
        <v>0</v>
      </c>
      <c r="AF839" s="62">
        <v>0</v>
      </c>
      <c r="AG839" s="62">
        <v>0</v>
      </c>
      <c r="AH839" s="62">
        <v>0</v>
      </c>
      <c r="AI839" s="62">
        <v>0</v>
      </c>
      <c r="AJ839" s="62" t="s">
        <v>290</v>
      </c>
      <c r="AK839" s="62">
        <v>35</v>
      </c>
      <c r="AL839" s="62" t="s">
        <v>290</v>
      </c>
      <c r="AM839" s="62">
        <v>133</v>
      </c>
      <c r="AN839" s="62">
        <v>13</v>
      </c>
      <c r="AO839" s="62">
        <v>101</v>
      </c>
      <c r="AP839" s="62">
        <v>87</v>
      </c>
      <c r="AQ839" s="62">
        <v>188</v>
      </c>
      <c r="AR839" t="b">
        <f>IFERROR(MATCH('2019'!A839, '2020'!A:A, 0) &gt;0, FALSE)</f>
        <v>1</v>
      </c>
    </row>
    <row r="840" spans="1:44">
      <c r="A840" s="60" t="s">
        <v>4168</v>
      </c>
      <c r="B840" s="60" t="s">
        <v>4169</v>
      </c>
      <c r="C840" s="60" t="s">
        <v>7346</v>
      </c>
      <c r="D840" s="60" t="s">
        <v>4171</v>
      </c>
      <c r="E840" s="60" t="s">
        <v>4172</v>
      </c>
      <c r="F840" s="60" t="s">
        <v>288</v>
      </c>
      <c r="G840" s="60" t="s">
        <v>4173</v>
      </c>
      <c r="H840" s="60" t="s">
        <v>15344</v>
      </c>
      <c r="I840" s="60" t="s">
        <v>199</v>
      </c>
      <c r="J840" s="61">
        <v>3</v>
      </c>
      <c r="K840" s="61">
        <v>12</v>
      </c>
      <c r="L840" s="61">
        <v>0.5</v>
      </c>
      <c r="M840" s="61">
        <v>15.5</v>
      </c>
      <c r="N840" s="62">
        <v>23</v>
      </c>
      <c r="O840" s="62">
        <v>15</v>
      </c>
      <c r="P840" s="62">
        <v>12</v>
      </c>
      <c r="Q840" s="62">
        <v>16</v>
      </c>
      <c r="R840" s="62">
        <v>13</v>
      </c>
      <c r="S840" s="62">
        <v>16</v>
      </c>
      <c r="T840" s="62">
        <v>17</v>
      </c>
      <c r="U840" s="62">
        <v>23</v>
      </c>
      <c r="V840" s="62">
        <v>16</v>
      </c>
      <c r="W840" s="62">
        <v>16</v>
      </c>
      <c r="X840" s="62">
        <v>0</v>
      </c>
      <c r="Y840" s="62">
        <v>0</v>
      </c>
      <c r="Z840" s="62">
        <v>0</v>
      </c>
      <c r="AA840" s="62">
        <v>0</v>
      </c>
      <c r="AB840" s="62">
        <v>0</v>
      </c>
      <c r="AC840" s="62">
        <v>0</v>
      </c>
      <c r="AD840" s="62">
        <v>0</v>
      </c>
      <c r="AE840" s="62">
        <v>0</v>
      </c>
      <c r="AF840" s="62">
        <v>0</v>
      </c>
      <c r="AG840" s="62">
        <v>0</v>
      </c>
      <c r="AH840" s="62">
        <v>0</v>
      </c>
      <c r="AI840" s="62">
        <v>0</v>
      </c>
      <c r="AJ840" s="62">
        <v>0</v>
      </c>
      <c r="AK840" s="62">
        <v>165</v>
      </c>
      <c r="AL840" s="62" t="s">
        <v>290</v>
      </c>
      <c r="AM840" s="62" t="s">
        <v>290</v>
      </c>
      <c r="AN840" s="62">
        <v>0</v>
      </c>
      <c r="AO840" s="62">
        <v>90</v>
      </c>
      <c r="AP840" s="62">
        <v>77</v>
      </c>
      <c r="AQ840" s="62">
        <v>167</v>
      </c>
      <c r="AR840" t="b">
        <f>IFERROR(MATCH('2019'!A840, '2020'!A:A, 0) &gt;0, FALSE)</f>
        <v>1</v>
      </c>
    </row>
    <row r="841" spans="1:44">
      <c r="A841" s="60" t="s">
        <v>4174</v>
      </c>
      <c r="B841" s="60" t="s">
        <v>4175</v>
      </c>
      <c r="C841" s="60" t="s">
        <v>7349</v>
      </c>
      <c r="D841" s="60" t="s">
        <v>13904</v>
      </c>
      <c r="E841" s="60" t="s">
        <v>4166</v>
      </c>
      <c r="F841" s="60" t="s">
        <v>288</v>
      </c>
      <c r="G841" s="60" t="s">
        <v>4178</v>
      </c>
      <c r="H841" s="60" t="s">
        <v>15345</v>
      </c>
      <c r="I841" s="60" t="s">
        <v>199</v>
      </c>
      <c r="J841" s="61">
        <v>1</v>
      </c>
      <c r="K841" s="61">
        <v>11</v>
      </c>
      <c r="L841" s="61">
        <v>5</v>
      </c>
      <c r="M841" s="61">
        <v>17</v>
      </c>
      <c r="N841" s="62" t="s">
        <v>290</v>
      </c>
      <c r="O841" s="62" t="s">
        <v>290</v>
      </c>
      <c r="P841" s="62">
        <v>12</v>
      </c>
      <c r="Q841" s="62" t="s">
        <v>290</v>
      </c>
      <c r="R841" s="62" t="s">
        <v>290</v>
      </c>
      <c r="S841" s="62">
        <v>13</v>
      </c>
      <c r="T841" s="62">
        <v>14</v>
      </c>
      <c r="U841" s="62" t="s">
        <v>290</v>
      </c>
      <c r="V841" s="62" t="s">
        <v>290</v>
      </c>
      <c r="W841" s="62">
        <v>12</v>
      </c>
      <c r="X841" s="62">
        <v>0</v>
      </c>
      <c r="Y841" s="62">
        <v>0</v>
      </c>
      <c r="Z841" s="62">
        <v>0</v>
      </c>
      <c r="AA841" s="62">
        <v>0</v>
      </c>
      <c r="AB841" s="62" t="s">
        <v>290</v>
      </c>
      <c r="AC841" s="62">
        <v>0</v>
      </c>
      <c r="AD841" s="62">
        <v>0</v>
      </c>
      <c r="AE841" s="62">
        <v>0</v>
      </c>
      <c r="AF841" s="62" t="s">
        <v>290</v>
      </c>
      <c r="AG841" s="62">
        <v>0</v>
      </c>
      <c r="AH841" s="62" t="s">
        <v>290</v>
      </c>
      <c r="AI841" s="62" t="s">
        <v>290</v>
      </c>
      <c r="AJ841" s="62">
        <v>0</v>
      </c>
      <c r="AK841" s="62">
        <v>26</v>
      </c>
      <c r="AL841" s="62">
        <v>0</v>
      </c>
      <c r="AM841" s="62">
        <v>57</v>
      </c>
      <c r="AN841" s="62" t="s">
        <v>290</v>
      </c>
      <c r="AO841" s="62">
        <v>44</v>
      </c>
      <c r="AP841" s="62">
        <v>44</v>
      </c>
      <c r="AQ841" s="62">
        <v>88</v>
      </c>
      <c r="AR841" t="b">
        <f>IFERROR(MATCH('2019'!A841, '2020'!A:A, 0) &gt;0, FALSE)</f>
        <v>1</v>
      </c>
    </row>
    <row r="842" spans="1:44">
      <c r="A842" s="60" t="s">
        <v>4179</v>
      </c>
      <c r="B842" s="60" t="s">
        <v>3785</v>
      </c>
      <c r="C842" s="60" t="s">
        <v>7351</v>
      </c>
      <c r="D842" s="60" t="s">
        <v>4181</v>
      </c>
      <c r="E842" s="60" t="s">
        <v>4166</v>
      </c>
      <c r="F842" s="60" t="s">
        <v>288</v>
      </c>
      <c r="G842" s="60" t="s">
        <v>4167</v>
      </c>
      <c r="H842" s="60" t="s">
        <v>15346</v>
      </c>
      <c r="I842" s="60" t="s">
        <v>199</v>
      </c>
      <c r="J842" s="61">
        <v>1</v>
      </c>
      <c r="K842" s="61">
        <v>14.7</v>
      </c>
      <c r="L842" s="61">
        <v>3.7</v>
      </c>
      <c r="M842" s="61">
        <v>19.399999999999999</v>
      </c>
      <c r="N842" s="62">
        <v>19</v>
      </c>
      <c r="O842" s="62">
        <v>14</v>
      </c>
      <c r="P842" s="62">
        <v>17</v>
      </c>
      <c r="Q842" s="62">
        <v>15</v>
      </c>
      <c r="R842" s="62">
        <v>15</v>
      </c>
      <c r="S842" s="62">
        <v>23</v>
      </c>
      <c r="T842" s="62">
        <v>17</v>
      </c>
      <c r="U842" s="62">
        <v>23</v>
      </c>
      <c r="V842" s="62">
        <v>23</v>
      </c>
      <c r="W842" s="62">
        <v>18</v>
      </c>
      <c r="X842" s="62">
        <v>0</v>
      </c>
      <c r="Y842" s="62">
        <v>0</v>
      </c>
      <c r="Z842" s="62">
        <v>0</v>
      </c>
      <c r="AA842" s="62">
        <v>0</v>
      </c>
      <c r="AB842" s="62">
        <v>0</v>
      </c>
      <c r="AC842" s="62">
        <v>0</v>
      </c>
      <c r="AD842" s="62">
        <v>0</v>
      </c>
      <c r="AE842" s="62">
        <v>0</v>
      </c>
      <c r="AF842" s="62">
        <v>0</v>
      </c>
      <c r="AG842" s="62">
        <v>0</v>
      </c>
      <c r="AH842" s="62" t="s">
        <v>290</v>
      </c>
      <c r="AI842" s="62" t="s">
        <v>290</v>
      </c>
      <c r="AJ842" s="62" t="s">
        <v>290</v>
      </c>
      <c r="AK842" s="62">
        <v>22</v>
      </c>
      <c r="AL842" s="62">
        <v>0</v>
      </c>
      <c r="AM842" s="62">
        <v>139</v>
      </c>
      <c r="AN842" s="62" t="s">
        <v>290</v>
      </c>
      <c r="AO842" s="62">
        <v>96</v>
      </c>
      <c r="AP842" s="62">
        <v>88</v>
      </c>
      <c r="AQ842" s="62">
        <v>184</v>
      </c>
      <c r="AR842" t="b">
        <f>IFERROR(MATCH('2019'!A842, '2020'!A:A, 0) &gt;0, FALSE)</f>
        <v>1</v>
      </c>
    </row>
    <row r="843" spans="1:44">
      <c r="A843" s="60" t="s">
        <v>4182</v>
      </c>
      <c r="B843" s="60" t="s">
        <v>4183</v>
      </c>
      <c r="C843" s="60" t="s">
        <v>16292</v>
      </c>
      <c r="D843" s="60" t="s">
        <v>4186</v>
      </c>
      <c r="E843" s="60" t="s">
        <v>4166</v>
      </c>
      <c r="F843" s="60" t="s">
        <v>288</v>
      </c>
      <c r="G843" s="60" t="s">
        <v>4187</v>
      </c>
      <c r="H843" s="60" t="s">
        <v>15347</v>
      </c>
      <c r="I843" s="60" t="s">
        <v>199</v>
      </c>
      <c r="J843" s="61">
        <v>1.5</v>
      </c>
      <c r="K843" s="61">
        <v>13.5</v>
      </c>
      <c r="L843" s="61">
        <v>11</v>
      </c>
      <c r="M843" s="61">
        <v>26</v>
      </c>
      <c r="N843" s="62">
        <v>44</v>
      </c>
      <c r="O843" s="62">
        <v>19</v>
      </c>
      <c r="P843" s="62">
        <v>21</v>
      </c>
      <c r="Q843" s="62">
        <v>27</v>
      </c>
      <c r="R843" s="62">
        <v>23</v>
      </c>
      <c r="S843" s="62">
        <v>25</v>
      </c>
      <c r="T843" s="62">
        <v>27</v>
      </c>
      <c r="U843" s="62">
        <v>28</v>
      </c>
      <c r="V843" s="62">
        <v>19</v>
      </c>
      <c r="W843" s="62">
        <v>28</v>
      </c>
      <c r="X843" s="62">
        <v>0</v>
      </c>
      <c r="Y843" s="62">
        <v>0</v>
      </c>
      <c r="Z843" s="62">
        <v>0</v>
      </c>
      <c r="AA843" s="62">
        <v>0</v>
      </c>
      <c r="AB843" s="62">
        <v>0</v>
      </c>
      <c r="AC843" s="62">
        <v>0</v>
      </c>
      <c r="AD843" s="62">
        <v>0</v>
      </c>
      <c r="AE843" s="62">
        <v>0</v>
      </c>
      <c r="AF843" s="62">
        <v>13</v>
      </c>
      <c r="AG843" s="62">
        <v>0</v>
      </c>
      <c r="AH843" s="62" t="s">
        <v>290</v>
      </c>
      <c r="AI843" s="62">
        <v>0</v>
      </c>
      <c r="AJ843" s="62" t="s">
        <v>290</v>
      </c>
      <c r="AK843" s="62">
        <v>10</v>
      </c>
      <c r="AL843" s="62" t="s">
        <v>290</v>
      </c>
      <c r="AM843" s="62">
        <v>242</v>
      </c>
      <c r="AN843" s="62">
        <v>11</v>
      </c>
      <c r="AO843" s="62">
        <v>140</v>
      </c>
      <c r="AP843" s="62">
        <v>134</v>
      </c>
      <c r="AQ843" s="62">
        <v>274</v>
      </c>
      <c r="AR843" t="b">
        <f>IFERROR(MATCH('2019'!A843, '2020'!A:A, 0) &gt;0, FALSE)</f>
        <v>1</v>
      </c>
    </row>
    <row r="844" spans="1:44">
      <c r="A844" s="60" t="s">
        <v>13077</v>
      </c>
      <c r="B844" s="60" t="s">
        <v>10991</v>
      </c>
      <c r="C844" s="60" t="s">
        <v>10993</v>
      </c>
      <c r="D844" s="60" t="s">
        <v>15902</v>
      </c>
      <c r="E844" s="60" t="s">
        <v>4207</v>
      </c>
      <c r="F844" s="60" t="s">
        <v>288</v>
      </c>
      <c r="G844" s="60" t="s">
        <v>4208</v>
      </c>
      <c r="H844" s="60" t="s">
        <v>16293</v>
      </c>
      <c r="I844" s="60" t="s">
        <v>199</v>
      </c>
      <c r="J844" s="61">
        <v>2</v>
      </c>
      <c r="K844" s="61">
        <v>6</v>
      </c>
      <c r="L844" s="61">
        <v>0</v>
      </c>
      <c r="M844" s="61">
        <v>8</v>
      </c>
      <c r="N844" s="62">
        <v>32</v>
      </c>
      <c r="O844" s="62" t="s">
        <v>290</v>
      </c>
      <c r="P844" s="62" t="s">
        <v>290</v>
      </c>
      <c r="Q844" s="62" t="s">
        <v>290</v>
      </c>
      <c r="R844" s="62" t="s">
        <v>290</v>
      </c>
      <c r="S844" s="62" t="s">
        <v>290</v>
      </c>
      <c r="T844" s="62" t="s">
        <v>290</v>
      </c>
      <c r="U844" s="62" t="s">
        <v>290</v>
      </c>
      <c r="V844" s="62" t="s">
        <v>290</v>
      </c>
      <c r="W844" s="62" t="s">
        <v>290</v>
      </c>
      <c r="X844" s="62">
        <v>0</v>
      </c>
      <c r="Y844" s="62">
        <v>0</v>
      </c>
      <c r="Z844" s="62">
        <v>0</v>
      </c>
      <c r="AA844" s="62">
        <v>0</v>
      </c>
      <c r="AB844" s="62">
        <v>0</v>
      </c>
      <c r="AC844" s="62">
        <v>0</v>
      </c>
      <c r="AD844" s="62">
        <v>0</v>
      </c>
      <c r="AE844" s="62">
        <v>0</v>
      </c>
      <c r="AF844" s="62" t="s">
        <v>290</v>
      </c>
      <c r="AG844" s="62">
        <v>0</v>
      </c>
      <c r="AH844" s="62">
        <v>0</v>
      </c>
      <c r="AI844" s="62">
        <v>0</v>
      </c>
      <c r="AJ844" s="62">
        <v>0</v>
      </c>
      <c r="AK844" s="62">
        <v>48</v>
      </c>
      <c r="AL844" s="62" t="s">
        <v>290</v>
      </c>
      <c r="AM844" s="62">
        <v>17</v>
      </c>
      <c r="AN844" s="62" t="s">
        <v>290</v>
      </c>
      <c r="AO844" s="62">
        <v>33</v>
      </c>
      <c r="AP844" s="62">
        <v>35</v>
      </c>
      <c r="AQ844" s="62">
        <v>68</v>
      </c>
      <c r="AR844" t="b">
        <f>IFERROR(MATCH('2019'!A844, '2020'!A:A, 0) &gt;0, FALSE)</f>
        <v>1</v>
      </c>
    </row>
    <row r="845" spans="1:44">
      <c r="A845" s="60" t="s">
        <v>13906</v>
      </c>
      <c r="B845" s="60" t="s">
        <v>13907</v>
      </c>
      <c r="C845" s="60" t="s">
        <v>16294</v>
      </c>
      <c r="D845" s="60" t="s">
        <v>13909</v>
      </c>
      <c r="E845" s="60" t="s">
        <v>4207</v>
      </c>
      <c r="F845" s="60" t="s">
        <v>288</v>
      </c>
      <c r="G845" s="60" t="s">
        <v>4208</v>
      </c>
      <c r="H845" s="60" t="s">
        <v>15353</v>
      </c>
      <c r="I845" s="60" t="s">
        <v>199</v>
      </c>
      <c r="J845" s="61">
        <v>2</v>
      </c>
      <c r="K845" s="61">
        <v>4</v>
      </c>
      <c r="L845" s="61">
        <v>5</v>
      </c>
      <c r="M845" s="61">
        <v>11</v>
      </c>
      <c r="N845" s="62">
        <v>10</v>
      </c>
      <c r="O845" s="62" t="s">
        <v>290</v>
      </c>
      <c r="P845" s="62" t="s">
        <v>290</v>
      </c>
      <c r="Q845" s="62" t="s">
        <v>290</v>
      </c>
      <c r="R845" s="62" t="s">
        <v>290</v>
      </c>
      <c r="S845" s="62" t="s">
        <v>290</v>
      </c>
      <c r="T845" s="62" t="s">
        <v>290</v>
      </c>
      <c r="U845" s="62" t="s">
        <v>290</v>
      </c>
      <c r="V845" s="62" t="s">
        <v>290</v>
      </c>
      <c r="W845" s="62" t="s">
        <v>290</v>
      </c>
      <c r="X845" s="62" t="s">
        <v>290</v>
      </c>
      <c r="Y845" s="62" t="s">
        <v>290</v>
      </c>
      <c r="Z845" s="62">
        <v>0</v>
      </c>
      <c r="AA845" s="62" t="s">
        <v>290</v>
      </c>
      <c r="AB845" s="62">
        <v>0</v>
      </c>
      <c r="AC845" s="62">
        <v>0</v>
      </c>
      <c r="AD845" s="62">
        <v>0</v>
      </c>
      <c r="AE845" s="62">
        <v>0</v>
      </c>
      <c r="AF845" s="62">
        <v>0</v>
      </c>
      <c r="AG845" s="62">
        <v>0</v>
      </c>
      <c r="AH845" s="62">
        <v>0</v>
      </c>
      <c r="AI845" s="62">
        <v>0</v>
      </c>
      <c r="AJ845" s="62">
        <v>0</v>
      </c>
      <c r="AK845" s="62">
        <v>23</v>
      </c>
      <c r="AL845" s="62">
        <v>0</v>
      </c>
      <c r="AM845" s="62">
        <v>27</v>
      </c>
      <c r="AN845" s="62" t="s">
        <v>290</v>
      </c>
      <c r="AO845" s="62">
        <v>33</v>
      </c>
      <c r="AP845" s="62">
        <v>24</v>
      </c>
      <c r="AQ845" s="62">
        <v>57</v>
      </c>
      <c r="AR845" t="b">
        <f>IFERROR(MATCH('2019'!A845, '2020'!A:A, 0) &gt;0, FALSE)</f>
        <v>0</v>
      </c>
    </row>
    <row r="846" spans="1:44">
      <c r="A846" s="60" t="s">
        <v>4195</v>
      </c>
      <c r="B846" s="60" t="s">
        <v>4196</v>
      </c>
      <c r="C846" s="60" t="s">
        <v>15354</v>
      </c>
      <c r="D846" s="60" t="s">
        <v>4198</v>
      </c>
      <c r="E846" s="60" t="s">
        <v>4172</v>
      </c>
      <c r="F846" s="60" t="s">
        <v>288</v>
      </c>
      <c r="G846" s="60" t="s">
        <v>4199</v>
      </c>
      <c r="H846" s="60" t="s">
        <v>15355</v>
      </c>
      <c r="I846" s="60" t="s">
        <v>199</v>
      </c>
      <c r="J846" s="61">
        <v>3</v>
      </c>
      <c r="K846" s="61">
        <v>11</v>
      </c>
      <c r="L846" s="61">
        <v>2</v>
      </c>
      <c r="M846" s="61">
        <v>16</v>
      </c>
      <c r="N846" s="62">
        <v>0</v>
      </c>
      <c r="O846" s="62">
        <v>16</v>
      </c>
      <c r="P846" s="62">
        <v>14</v>
      </c>
      <c r="Q846" s="62">
        <v>11</v>
      </c>
      <c r="R846" s="62">
        <v>14</v>
      </c>
      <c r="S846" s="62">
        <v>17</v>
      </c>
      <c r="T846" s="62">
        <v>11</v>
      </c>
      <c r="U846" s="62">
        <v>17</v>
      </c>
      <c r="V846" s="62">
        <v>11</v>
      </c>
      <c r="W846" s="62">
        <v>11</v>
      </c>
      <c r="X846" s="62">
        <v>0</v>
      </c>
      <c r="Y846" s="62">
        <v>0</v>
      </c>
      <c r="Z846" s="62">
        <v>0</v>
      </c>
      <c r="AA846" s="62">
        <v>0</v>
      </c>
      <c r="AB846" s="62">
        <v>0</v>
      </c>
      <c r="AC846" s="62">
        <v>0</v>
      </c>
      <c r="AD846" s="62">
        <v>0</v>
      </c>
      <c r="AE846" s="62">
        <v>0</v>
      </c>
      <c r="AF846" s="62">
        <v>0</v>
      </c>
      <c r="AG846" s="62">
        <v>0</v>
      </c>
      <c r="AH846" s="62" t="s">
        <v>290</v>
      </c>
      <c r="AI846" s="62">
        <v>0</v>
      </c>
      <c r="AJ846" s="62">
        <v>0</v>
      </c>
      <c r="AK846" s="62">
        <v>113</v>
      </c>
      <c r="AL846" s="62">
        <v>0</v>
      </c>
      <c r="AM846" s="62">
        <v>0</v>
      </c>
      <c r="AN846" s="62" t="s">
        <v>290</v>
      </c>
      <c r="AO846" s="62">
        <v>62</v>
      </c>
      <c r="AP846" s="62">
        <v>60</v>
      </c>
      <c r="AQ846" s="62">
        <v>122</v>
      </c>
      <c r="AR846" t="b">
        <f>IFERROR(MATCH('2019'!A846, '2020'!A:A, 0) &gt;0, FALSE)</f>
        <v>1</v>
      </c>
    </row>
    <row r="847" spans="1:44">
      <c r="A847" s="60" t="s">
        <v>4200</v>
      </c>
      <c r="B847" s="60" t="s">
        <v>4201</v>
      </c>
      <c r="C847" s="60" t="s">
        <v>16295</v>
      </c>
      <c r="D847" s="60" t="s">
        <v>4202</v>
      </c>
      <c r="E847" s="60" t="s">
        <v>4166</v>
      </c>
      <c r="F847" s="60" t="s">
        <v>288</v>
      </c>
      <c r="G847" s="60" t="s">
        <v>4194</v>
      </c>
      <c r="H847" s="60" t="s">
        <v>16296</v>
      </c>
      <c r="I847" s="60" t="s">
        <v>199</v>
      </c>
      <c r="J847" s="61">
        <v>1</v>
      </c>
      <c r="K847" s="61">
        <v>2</v>
      </c>
      <c r="L847" s="61">
        <v>0</v>
      </c>
      <c r="M847" s="61">
        <v>3</v>
      </c>
      <c r="N847" s="62">
        <v>18</v>
      </c>
      <c r="O847" s="62" t="s">
        <v>290</v>
      </c>
      <c r="P847" s="62">
        <v>0</v>
      </c>
      <c r="Q847" s="62">
        <v>0</v>
      </c>
      <c r="R847" s="62">
        <v>0</v>
      </c>
      <c r="S847" s="62">
        <v>0</v>
      </c>
      <c r="T847" s="62">
        <v>0</v>
      </c>
      <c r="U847" s="62">
        <v>0</v>
      </c>
      <c r="V847" s="62">
        <v>0</v>
      </c>
      <c r="W847" s="62">
        <v>0</v>
      </c>
      <c r="X847" s="62">
        <v>0</v>
      </c>
      <c r="Y847" s="62">
        <v>0</v>
      </c>
      <c r="Z847" s="62">
        <v>0</v>
      </c>
      <c r="AA847" s="62">
        <v>0</v>
      </c>
      <c r="AB847" s="62">
        <v>0</v>
      </c>
      <c r="AC847" s="62">
        <v>0</v>
      </c>
      <c r="AD847" s="62">
        <v>0</v>
      </c>
      <c r="AE847" s="62">
        <v>0</v>
      </c>
      <c r="AF847" s="62">
        <v>0</v>
      </c>
      <c r="AG847" s="62">
        <v>0</v>
      </c>
      <c r="AH847" s="62">
        <v>0</v>
      </c>
      <c r="AI847" s="62">
        <v>0</v>
      </c>
      <c r="AJ847" s="62">
        <v>0</v>
      </c>
      <c r="AK847" s="62">
        <v>18</v>
      </c>
      <c r="AL847" s="62">
        <v>0</v>
      </c>
      <c r="AM847" s="62" t="s">
        <v>290</v>
      </c>
      <c r="AN847" s="62" t="s">
        <v>290</v>
      </c>
      <c r="AO847" s="62">
        <v>14</v>
      </c>
      <c r="AP847" s="62" t="s">
        <v>290</v>
      </c>
      <c r="AQ847" s="62">
        <v>22</v>
      </c>
      <c r="AR847" t="b">
        <f>IFERROR(MATCH('2019'!A847, '2020'!A:A, 0) &gt;0, FALSE)</f>
        <v>1</v>
      </c>
    </row>
    <row r="848" spans="1:44">
      <c r="A848" s="60" t="s">
        <v>4203</v>
      </c>
      <c r="B848" s="60" t="s">
        <v>4204</v>
      </c>
      <c r="C848" s="60" t="s">
        <v>16297</v>
      </c>
      <c r="D848" s="60" t="s">
        <v>4206</v>
      </c>
      <c r="E848" s="60" t="s">
        <v>4207</v>
      </c>
      <c r="F848" s="60" t="s">
        <v>288</v>
      </c>
      <c r="G848" s="60" t="s">
        <v>4208</v>
      </c>
      <c r="H848" s="60" t="s">
        <v>15356</v>
      </c>
      <c r="I848" s="60" t="s">
        <v>199</v>
      </c>
      <c r="J848" s="61">
        <v>1</v>
      </c>
      <c r="K848" s="61">
        <v>14.5</v>
      </c>
      <c r="L848" s="61">
        <v>5</v>
      </c>
      <c r="M848" s="61">
        <v>20.5</v>
      </c>
      <c r="N848" s="62">
        <v>24</v>
      </c>
      <c r="O848" s="62">
        <v>29</v>
      </c>
      <c r="P848" s="62">
        <v>24</v>
      </c>
      <c r="Q848" s="62">
        <v>16</v>
      </c>
      <c r="R848" s="62">
        <v>28</v>
      </c>
      <c r="S848" s="62">
        <v>30</v>
      </c>
      <c r="T848" s="62">
        <v>24</v>
      </c>
      <c r="U848" s="62">
        <v>26</v>
      </c>
      <c r="V848" s="62">
        <v>22</v>
      </c>
      <c r="W848" s="62">
        <v>20</v>
      </c>
      <c r="X848" s="62">
        <v>0</v>
      </c>
      <c r="Y848" s="62">
        <v>0</v>
      </c>
      <c r="Z848" s="62">
        <v>0</v>
      </c>
      <c r="AA848" s="62">
        <v>0</v>
      </c>
      <c r="AB848" s="62">
        <v>0</v>
      </c>
      <c r="AC848" s="62">
        <v>0</v>
      </c>
      <c r="AD848" s="62">
        <v>0</v>
      </c>
      <c r="AE848" s="62">
        <v>0</v>
      </c>
      <c r="AF848" s="62">
        <v>0</v>
      </c>
      <c r="AG848" s="62">
        <v>0</v>
      </c>
      <c r="AH848" s="62">
        <v>24</v>
      </c>
      <c r="AI848" s="62">
        <v>0</v>
      </c>
      <c r="AJ848" s="62" t="s">
        <v>290</v>
      </c>
      <c r="AK848" s="62">
        <v>14</v>
      </c>
      <c r="AL848" s="62">
        <v>0</v>
      </c>
      <c r="AM848" s="62">
        <v>187</v>
      </c>
      <c r="AN848" s="62">
        <v>14</v>
      </c>
      <c r="AO848" s="62">
        <v>111</v>
      </c>
      <c r="AP848" s="62">
        <v>132</v>
      </c>
      <c r="AQ848" s="62">
        <v>243</v>
      </c>
      <c r="AR848" t="b">
        <f>IFERROR(MATCH('2019'!A848, '2020'!A:A, 0) &gt;0, FALSE)</f>
        <v>1</v>
      </c>
    </row>
    <row r="849" spans="1:44">
      <c r="A849" s="60" t="s">
        <v>4209</v>
      </c>
      <c r="B849" s="60" t="s">
        <v>786</v>
      </c>
      <c r="C849" s="60" t="s">
        <v>13912</v>
      </c>
      <c r="D849" s="60" t="s">
        <v>15907</v>
      </c>
      <c r="E849" s="60" t="s">
        <v>4212</v>
      </c>
      <c r="F849" s="60" t="s">
        <v>288</v>
      </c>
      <c r="G849" s="60" t="s">
        <v>4213</v>
      </c>
      <c r="H849" s="60" t="s">
        <v>15357</v>
      </c>
      <c r="I849" s="60" t="s">
        <v>199</v>
      </c>
      <c r="J849" s="61">
        <v>1</v>
      </c>
      <c r="K849" s="61">
        <v>11.5</v>
      </c>
      <c r="L849" s="61">
        <v>2.5</v>
      </c>
      <c r="M849" s="61">
        <v>15</v>
      </c>
      <c r="N849" s="62">
        <v>32</v>
      </c>
      <c r="O849" s="62">
        <v>11</v>
      </c>
      <c r="P849" s="62" t="s">
        <v>290</v>
      </c>
      <c r="Q849" s="62" t="s">
        <v>290</v>
      </c>
      <c r="R849" s="62">
        <v>10</v>
      </c>
      <c r="S849" s="62" t="s">
        <v>290</v>
      </c>
      <c r="T849" s="62">
        <v>15</v>
      </c>
      <c r="U849" s="62" t="s">
        <v>290</v>
      </c>
      <c r="V849" s="62">
        <v>10</v>
      </c>
      <c r="W849" s="62" t="s">
        <v>290</v>
      </c>
      <c r="X849" s="62">
        <v>0</v>
      </c>
      <c r="Y849" s="62">
        <v>0</v>
      </c>
      <c r="Z849" s="62">
        <v>0</v>
      </c>
      <c r="AA849" s="62">
        <v>0</v>
      </c>
      <c r="AB849" s="62">
        <v>0</v>
      </c>
      <c r="AC849" s="62">
        <v>0</v>
      </c>
      <c r="AD849" s="62">
        <v>0</v>
      </c>
      <c r="AE849" s="62">
        <v>0</v>
      </c>
      <c r="AF849" s="62">
        <v>0</v>
      </c>
      <c r="AG849" s="62">
        <v>0</v>
      </c>
      <c r="AH849" s="62">
        <v>0</v>
      </c>
      <c r="AI849" s="62">
        <v>0</v>
      </c>
      <c r="AJ849" s="62" t="s">
        <v>290</v>
      </c>
      <c r="AK849" s="62">
        <v>0</v>
      </c>
      <c r="AL849" s="62">
        <v>0</v>
      </c>
      <c r="AM849" s="62">
        <v>106</v>
      </c>
      <c r="AN849" s="62" t="s">
        <v>290</v>
      </c>
      <c r="AO849" s="62">
        <v>47</v>
      </c>
      <c r="AP849" s="62">
        <v>64</v>
      </c>
      <c r="AQ849" s="62">
        <v>111</v>
      </c>
      <c r="AR849" t="b">
        <f>IFERROR(MATCH('2019'!A849, '2020'!A:A, 0) &gt;0, FALSE)</f>
        <v>0</v>
      </c>
    </row>
    <row r="850" spans="1:44">
      <c r="A850" s="60" t="s">
        <v>4219</v>
      </c>
      <c r="B850" s="60" t="s">
        <v>4220</v>
      </c>
      <c r="C850" s="60" t="s">
        <v>15358</v>
      </c>
      <c r="D850" s="60" t="s">
        <v>4222</v>
      </c>
      <c r="E850" s="60" t="s">
        <v>4223</v>
      </c>
      <c r="F850" s="60" t="s">
        <v>288</v>
      </c>
      <c r="G850" s="60" t="s">
        <v>4224</v>
      </c>
      <c r="H850" s="60" t="s">
        <v>15359</v>
      </c>
      <c r="I850" s="60" t="s">
        <v>199</v>
      </c>
      <c r="J850" s="61">
        <v>1</v>
      </c>
      <c r="K850" s="61">
        <v>12.4</v>
      </c>
      <c r="L850" s="61">
        <v>4.4000000000000004</v>
      </c>
      <c r="M850" s="61">
        <v>17.8</v>
      </c>
      <c r="N850" s="62">
        <v>28</v>
      </c>
      <c r="O850" s="62">
        <v>16</v>
      </c>
      <c r="P850" s="62">
        <v>14</v>
      </c>
      <c r="Q850" s="62">
        <v>15</v>
      </c>
      <c r="R850" s="62" t="s">
        <v>290</v>
      </c>
      <c r="S850" s="62">
        <v>19</v>
      </c>
      <c r="T850" s="62">
        <v>19</v>
      </c>
      <c r="U850" s="62">
        <v>14</v>
      </c>
      <c r="V850" s="62">
        <v>21</v>
      </c>
      <c r="W850" s="62">
        <v>15</v>
      </c>
      <c r="X850" s="62">
        <v>0</v>
      </c>
      <c r="Y850" s="62">
        <v>0</v>
      </c>
      <c r="Z850" s="62">
        <v>0</v>
      </c>
      <c r="AA850" s="62">
        <v>0</v>
      </c>
      <c r="AB850" s="62">
        <v>0</v>
      </c>
      <c r="AC850" s="62">
        <v>0</v>
      </c>
      <c r="AD850" s="62">
        <v>0</v>
      </c>
      <c r="AE850" s="62">
        <v>0</v>
      </c>
      <c r="AF850" s="62">
        <v>0</v>
      </c>
      <c r="AG850" s="62">
        <v>0</v>
      </c>
      <c r="AH850" s="62">
        <v>0</v>
      </c>
      <c r="AI850" s="62">
        <v>0</v>
      </c>
      <c r="AJ850" s="62">
        <v>0</v>
      </c>
      <c r="AK850" s="62" t="s">
        <v>290</v>
      </c>
      <c r="AL850" s="62">
        <v>0</v>
      </c>
      <c r="AM850" s="62">
        <v>158</v>
      </c>
      <c r="AN850" s="62">
        <v>11</v>
      </c>
      <c r="AO850" s="62">
        <v>82</v>
      </c>
      <c r="AP850" s="62">
        <v>88</v>
      </c>
      <c r="AQ850" s="62">
        <v>170</v>
      </c>
      <c r="AR850" t="b">
        <f>IFERROR(MATCH('2019'!A850, '2020'!A:A, 0) &gt;0, FALSE)</f>
        <v>1</v>
      </c>
    </row>
    <row r="851" spans="1:44">
      <c r="A851" s="60" t="s">
        <v>4225</v>
      </c>
      <c r="B851" s="60" t="s">
        <v>4226</v>
      </c>
      <c r="C851" s="60" t="s">
        <v>13088</v>
      </c>
      <c r="D851" s="60" t="s">
        <v>4228</v>
      </c>
      <c r="E851" s="60" t="s">
        <v>4229</v>
      </c>
      <c r="F851" s="60" t="s">
        <v>288</v>
      </c>
      <c r="G851" s="60" t="s">
        <v>4230</v>
      </c>
      <c r="H851" s="60" t="s">
        <v>15360</v>
      </c>
      <c r="I851" s="60" t="s">
        <v>199</v>
      </c>
      <c r="J851" s="61">
        <v>1</v>
      </c>
      <c r="K851" s="61">
        <v>15</v>
      </c>
      <c r="L851" s="61">
        <v>2</v>
      </c>
      <c r="M851" s="61">
        <v>18</v>
      </c>
      <c r="N851" s="62">
        <v>50</v>
      </c>
      <c r="O851" s="62">
        <v>17</v>
      </c>
      <c r="P851" s="62">
        <v>10</v>
      </c>
      <c r="Q851" s="62">
        <v>13</v>
      </c>
      <c r="R851" s="62" t="s">
        <v>290</v>
      </c>
      <c r="S851" s="62">
        <v>13</v>
      </c>
      <c r="T851" s="62">
        <v>12</v>
      </c>
      <c r="U851" s="62">
        <v>14</v>
      </c>
      <c r="V851" s="62" t="s">
        <v>290</v>
      </c>
      <c r="W851" s="62">
        <v>13</v>
      </c>
      <c r="X851" s="62">
        <v>0</v>
      </c>
      <c r="Y851" s="62">
        <v>0</v>
      </c>
      <c r="Z851" s="62">
        <v>0</v>
      </c>
      <c r="AA851" s="62">
        <v>0</v>
      </c>
      <c r="AB851" s="62">
        <v>0</v>
      </c>
      <c r="AC851" s="62">
        <v>0</v>
      </c>
      <c r="AD851" s="62">
        <v>0</v>
      </c>
      <c r="AE851" s="62">
        <v>0</v>
      </c>
      <c r="AF851" s="62">
        <v>0</v>
      </c>
      <c r="AG851" s="62">
        <v>0</v>
      </c>
      <c r="AH851" s="62" t="s">
        <v>290</v>
      </c>
      <c r="AI851" s="62" t="s">
        <v>290</v>
      </c>
      <c r="AJ851" s="62" t="s">
        <v>290</v>
      </c>
      <c r="AK851" s="62" t="s">
        <v>290</v>
      </c>
      <c r="AL851" s="62">
        <v>0</v>
      </c>
      <c r="AM851" s="62">
        <v>147</v>
      </c>
      <c r="AN851" s="62" t="s">
        <v>290</v>
      </c>
      <c r="AO851" s="62">
        <v>81</v>
      </c>
      <c r="AP851" s="62">
        <v>77</v>
      </c>
      <c r="AQ851" s="62">
        <v>158</v>
      </c>
      <c r="AR851" t="b">
        <f>IFERROR(MATCH('2019'!A851, '2020'!A:A, 0) &gt;0, FALSE)</f>
        <v>1</v>
      </c>
    </row>
    <row r="852" spans="1:44">
      <c r="A852" s="60" t="s">
        <v>13090</v>
      </c>
      <c r="B852" s="60" t="s">
        <v>11019</v>
      </c>
      <c r="C852" s="60" t="s">
        <v>16298</v>
      </c>
      <c r="D852" s="60" t="s">
        <v>11021</v>
      </c>
      <c r="E852" s="60" t="s">
        <v>11022</v>
      </c>
      <c r="F852" s="60" t="s">
        <v>288</v>
      </c>
      <c r="G852" s="60" t="s">
        <v>16299</v>
      </c>
      <c r="H852" s="60" t="s">
        <v>15361</v>
      </c>
      <c r="I852" s="60" t="s">
        <v>199</v>
      </c>
      <c r="J852" s="61">
        <v>1</v>
      </c>
      <c r="K852" s="61">
        <v>6</v>
      </c>
      <c r="L852" s="61">
        <v>2</v>
      </c>
      <c r="M852" s="61">
        <v>9</v>
      </c>
      <c r="N852" s="62">
        <v>12</v>
      </c>
      <c r="O852" s="62" t="s">
        <v>290</v>
      </c>
      <c r="P852" s="62" t="s">
        <v>290</v>
      </c>
      <c r="Q852" s="62" t="s">
        <v>290</v>
      </c>
      <c r="R852" s="62" t="s">
        <v>290</v>
      </c>
      <c r="S852" s="62" t="s">
        <v>290</v>
      </c>
      <c r="T852" s="62" t="s">
        <v>290</v>
      </c>
      <c r="U852" s="62" t="s">
        <v>290</v>
      </c>
      <c r="V852" s="62" t="s">
        <v>290</v>
      </c>
      <c r="W852" s="62" t="s">
        <v>290</v>
      </c>
      <c r="X852" s="62">
        <v>0</v>
      </c>
      <c r="Y852" s="62">
        <v>0</v>
      </c>
      <c r="Z852" s="62">
        <v>0</v>
      </c>
      <c r="AA852" s="62">
        <v>0</v>
      </c>
      <c r="AB852" s="62">
        <v>0</v>
      </c>
      <c r="AC852" s="62">
        <v>0</v>
      </c>
      <c r="AD852" s="62">
        <v>0</v>
      </c>
      <c r="AE852" s="62">
        <v>0</v>
      </c>
      <c r="AF852" s="62">
        <v>0</v>
      </c>
      <c r="AG852" s="62">
        <v>0</v>
      </c>
      <c r="AH852" s="62">
        <v>0</v>
      </c>
      <c r="AI852" s="62">
        <v>0</v>
      </c>
      <c r="AJ852" s="62">
        <v>0</v>
      </c>
      <c r="AK852" s="62">
        <v>0</v>
      </c>
      <c r="AL852" s="62">
        <v>0</v>
      </c>
      <c r="AM852" s="62">
        <v>57</v>
      </c>
      <c r="AN852" s="62">
        <v>0</v>
      </c>
      <c r="AO852" s="62">
        <v>27</v>
      </c>
      <c r="AP852" s="62">
        <v>30</v>
      </c>
      <c r="AQ852" s="62">
        <v>57</v>
      </c>
      <c r="AR852" t="b">
        <f>IFERROR(MATCH('2019'!A852, '2020'!A:A, 0) &gt;0, FALSE)</f>
        <v>1</v>
      </c>
    </row>
    <row r="853" spans="1:44">
      <c r="A853" s="60" t="s">
        <v>4241</v>
      </c>
      <c r="B853" s="60" t="s">
        <v>4242</v>
      </c>
      <c r="C853" s="60" t="s">
        <v>16300</v>
      </c>
      <c r="D853" s="60" t="s">
        <v>4244</v>
      </c>
      <c r="E853" s="60" t="s">
        <v>4166</v>
      </c>
      <c r="F853" s="60" t="s">
        <v>288</v>
      </c>
      <c r="G853" s="60" t="s">
        <v>4194</v>
      </c>
      <c r="H853" s="60" t="s">
        <v>15364</v>
      </c>
      <c r="I853" s="60" t="s">
        <v>199</v>
      </c>
      <c r="J853" s="61">
        <v>2</v>
      </c>
      <c r="K853" s="61">
        <v>26</v>
      </c>
      <c r="L853" s="61">
        <v>14</v>
      </c>
      <c r="M853" s="61">
        <v>42</v>
      </c>
      <c r="N853" s="62">
        <v>0</v>
      </c>
      <c r="O853" s="62">
        <v>0</v>
      </c>
      <c r="P853" s="62">
        <v>0</v>
      </c>
      <c r="Q853" s="62">
        <v>0</v>
      </c>
      <c r="R853" s="62">
        <v>0</v>
      </c>
      <c r="S853" s="62">
        <v>0</v>
      </c>
      <c r="T853" s="62">
        <v>0</v>
      </c>
      <c r="U853" s="62">
        <v>0</v>
      </c>
      <c r="V853" s="62">
        <v>0</v>
      </c>
      <c r="W853" s="62">
        <v>0</v>
      </c>
      <c r="X853" s="62">
        <v>76</v>
      </c>
      <c r="Y853" s="62">
        <v>76</v>
      </c>
      <c r="Z853" s="62">
        <v>106</v>
      </c>
      <c r="AA853" s="62">
        <v>82</v>
      </c>
      <c r="AB853" s="62">
        <v>0</v>
      </c>
      <c r="AC853" s="62">
        <v>0</v>
      </c>
      <c r="AD853" s="62">
        <v>0</v>
      </c>
      <c r="AE853" s="62">
        <v>0</v>
      </c>
      <c r="AF853" s="62">
        <v>0</v>
      </c>
      <c r="AG853" s="62">
        <v>0</v>
      </c>
      <c r="AH853" s="62">
        <v>22</v>
      </c>
      <c r="AI853" s="62">
        <v>0</v>
      </c>
      <c r="AJ853" s="62">
        <v>10</v>
      </c>
      <c r="AK853" s="62">
        <v>81</v>
      </c>
      <c r="AL853" s="62">
        <v>0</v>
      </c>
      <c r="AM853" s="62">
        <v>227</v>
      </c>
      <c r="AN853" s="62">
        <v>0</v>
      </c>
      <c r="AO853" s="62">
        <v>146</v>
      </c>
      <c r="AP853" s="62">
        <v>194</v>
      </c>
      <c r="AQ853" s="62">
        <v>340</v>
      </c>
      <c r="AR853" t="b">
        <f>IFERROR(MATCH('2019'!A853, '2020'!A:A, 0) &gt;0, FALSE)</f>
        <v>1</v>
      </c>
    </row>
    <row r="854" spans="1:44">
      <c r="A854" s="60" t="s">
        <v>4245</v>
      </c>
      <c r="B854" s="60" t="s">
        <v>4246</v>
      </c>
      <c r="C854" s="60" t="s">
        <v>11026</v>
      </c>
      <c r="D854" s="60" t="s">
        <v>4249</v>
      </c>
      <c r="E854" s="60" t="s">
        <v>4159</v>
      </c>
      <c r="F854" s="60" t="s">
        <v>288</v>
      </c>
      <c r="G854" s="60" t="s">
        <v>4160</v>
      </c>
      <c r="H854" s="60" t="s">
        <v>15365</v>
      </c>
      <c r="I854" s="60" t="s">
        <v>199</v>
      </c>
      <c r="J854" s="61">
        <v>3</v>
      </c>
      <c r="K854" s="61">
        <v>27</v>
      </c>
      <c r="L854" s="61">
        <v>9</v>
      </c>
      <c r="M854" s="61">
        <v>39</v>
      </c>
      <c r="N854" s="62">
        <v>29</v>
      </c>
      <c r="O854" s="62">
        <v>53</v>
      </c>
      <c r="P854" s="62">
        <v>59</v>
      </c>
      <c r="Q854" s="62">
        <v>43</v>
      </c>
      <c r="R854" s="62">
        <v>43</v>
      </c>
      <c r="S854" s="62">
        <v>54</v>
      </c>
      <c r="T854" s="62">
        <v>48</v>
      </c>
      <c r="U854" s="62">
        <v>50</v>
      </c>
      <c r="V854" s="62">
        <v>39</v>
      </c>
      <c r="W854" s="62">
        <v>47</v>
      </c>
      <c r="X854" s="62">
        <v>0</v>
      </c>
      <c r="Y854" s="62">
        <v>0</v>
      </c>
      <c r="Z854" s="62">
        <v>0</v>
      </c>
      <c r="AA854" s="62">
        <v>0</v>
      </c>
      <c r="AB854" s="62">
        <v>0</v>
      </c>
      <c r="AC854" s="62">
        <v>0</v>
      </c>
      <c r="AD854" s="62">
        <v>0</v>
      </c>
      <c r="AE854" s="62">
        <v>0</v>
      </c>
      <c r="AF854" s="62">
        <v>0</v>
      </c>
      <c r="AG854" s="62">
        <v>0</v>
      </c>
      <c r="AH854" s="62">
        <v>0</v>
      </c>
      <c r="AI854" s="62" t="s">
        <v>290</v>
      </c>
      <c r="AJ854" s="62">
        <v>13</v>
      </c>
      <c r="AK854" s="62" t="s">
        <v>290</v>
      </c>
      <c r="AL854" s="62">
        <v>0</v>
      </c>
      <c r="AM854" s="62">
        <v>434</v>
      </c>
      <c r="AN854" s="62">
        <v>15</v>
      </c>
      <c r="AO854" s="62">
        <v>238</v>
      </c>
      <c r="AP854" s="62">
        <v>227</v>
      </c>
      <c r="AQ854" s="62">
        <v>465</v>
      </c>
      <c r="AR854" t="b">
        <f>IFERROR(MATCH('2019'!A854, '2020'!A:A, 0) &gt;0, FALSE)</f>
        <v>1</v>
      </c>
    </row>
    <row r="855" spans="1:44">
      <c r="A855" s="60" t="s">
        <v>4250</v>
      </c>
      <c r="B855" s="60" t="s">
        <v>4251</v>
      </c>
      <c r="C855" s="60" t="s">
        <v>7389</v>
      </c>
      <c r="D855" s="60" t="s">
        <v>4254</v>
      </c>
      <c r="E855" s="60" t="s">
        <v>4166</v>
      </c>
      <c r="F855" s="60" t="s">
        <v>288</v>
      </c>
      <c r="G855" s="60" t="s">
        <v>4187</v>
      </c>
      <c r="H855" s="60" t="s">
        <v>15366</v>
      </c>
      <c r="I855" s="60" t="s">
        <v>199</v>
      </c>
      <c r="J855" s="61">
        <v>3.5</v>
      </c>
      <c r="K855" s="61">
        <v>20.5</v>
      </c>
      <c r="L855" s="61">
        <v>7</v>
      </c>
      <c r="M855" s="61">
        <v>31</v>
      </c>
      <c r="N855" s="62">
        <v>98</v>
      </c>
      <c r="O855" s="62">
        <v>29</v>
      </c>
      <c r="P855" s="62">
        <v>29</v>
      </c>
      <c r="Q855" s="62">
        <v>26</v>
      </c>
      <c r="R855" s="62">
        <v>21</v>
      </c>
      <c r="S855" s="62">
        <v>32</v>
      </c>
      <c r="T855" s="62">
        <v>24</v>
      </c>
      <c r="U855" s="62">
        <v>28</v>
      </c>
      <c r="V855" s="62">
        <v>29</v>
      </c>
      <c r="W855" s="62">
        <v>23</v>
      </c>
      <c r="X855" s="62">
        <v>0</v>
      </c>
      <c r="Y855" s="62">
        <v>0</v>
      </c>
      <c r="Z855" s="62">
        <v>0</v>
      </c>
      <c r="AA855" s="62">
        <v>0</v>
      </c>
      <c r="AB855" s="62">
        <v>0</v>
      </c>
      <c r="AC855" s="62">
        <v>0</v>
      </c>
      <c r="AD855" s="62">
        <v>0</v>
      </c>
      <c r="AE855" s="62">
        <v>0</v>
      </c>
      <c r="AF855" s="62">
        <v>0</v>
      </c>
      <c r="AG855" s="62">
        <v>0</v>
      </c>
      <c r="AH855" s="62" t="s">
        <v>290</v>
      </c>
      <c r="AI855" s="62" t="s">
        <v>290</v>
      </c>
      <c r="AJ855" s="62" t="s">
        <v>290</v>
      </c>
      <c r="AK855" s="62">
        <v>21</v>
      </c>
      <c r="AL855" s="62">
        <v>0</v>
      </c>
      <c r="AM855" s="62">
        <v>272</v>
      </c>
      <c r="AN855" s="62">
        <v>36</v>
      </c>
      <c r="AO855" s="62">
        <v>188</v>
      </c>
      <c r="AP855" s="62">
        <v>151</v>
      </c>
      <c r="AQ855" s="62">
        <v>339</v>
      </c>
      <c r="AR855" t="b">
        <f>IFERROR(MATCH('2019'!A855, '2020'!A:A, 0) &gt;0, FALSE)</f>
        <v>1</v>
      </c>
    </row>
    <row r="856" spans="1:44">
      <c r="A856" s="60" t="s">
        <v>13099</v>
      </c>
      <c r="B856" s="60" t="s">
        <v>13100</v>
      </c>
      <c r="C856" s="60" t="s">
        <v>15367</v>
      </c>
      <c r="D856" s="60" t="s">
        <v>13102</v>
      </c>
      <c r="E856" s="60" t="s">
        <v>4172</v>
      </c>
      <c r="F856" s="60" t="s">
        <v>288</v>
      </c>
      <c r="G856" s="60" t="s">
        <v>16301</v>
      </c>
      <c r="H856" s="60" t="s">
        <v>15368</v>
      </c>
      <c r="I856" s="60" t="s">
        <v>199</v>
      </c>
      <c r="J856" s="61">
        <v>2</v>
      </c>
      <c r="K856" s="61">
        <v>7</v>
      </c>
      <c r="L856" s="61">
        <v>1</v>
      </c>
      <c r="M856" s="61">
        <v>10</v>
      </c>
      <c r="N856" s="62">
        <v>0</v>
      </c>
      <c r="O856" s="62">
        <v>0</v>
      </c>
      <c r="P856" s="62">
        <v>0</v>
      </c>
      <c r="Q856" s="62">
        <v>0</v>
      </c>
      <c r="R856" s="62">
        <v>0</v>
      </c>
      <c r="S856" s="62">
        <v>0</v>
      </c>
      <c r="T856" s="62">
        <v>0</v>
      </c>
      <c r="U856" s="62">
        <v>0</v>
      </c>
      <c r="V856" s="62">
        <v>0</v>
      </c>
      <c r="W856" s="62">
        <v>0</v>
      </c>
      <c r="X856" s="62">
        <v>0</v>
      </c>
      <c r="Y856" s="62" t="s">
        <v>290</v>
      </c>
      <c r="Z856" s="62" t="s">
        <v>290</v>
      </c>
      <c r="AA856" s="62">
        <v>17</v>
      </c>
      <c r="AB856" s="62">
        <v>0</v>
      </c>
      <c r="AC856" s="62">
        <v>0</v>
      </c>
      <c r="AD856" s="62">
        <v>0</v>
      </c>
      <c r="AE856" s="62">
        <v>0</v>
      </c>
      <c r="AF856" s="62">
        <v>0</v>
      </c>
      <c r="AG856" s="62">
        <v>0</v>
      </c>
      <c r="AH856" s="62">
        <v>0</v>
      </c>
      <c r="AI856" s="62">
        <v>0</v>
      </c>
      <c r="AJ856" s="62">
        <v>17</v>
      </c>
      <c r="AK856" s="62">
        <v>17</v>
      </c>
      <c r="AL856" s="62">
        <v>0</v>
      </c>
      <c r="AM856" s="62">
        <v>0</v>
      </c>
      <c r="AN856" s="62">
        <v>0</v>
      </c>
      <c r="AO856" s="62">
        <v>17</v>
      </c>
      <c r="AP856" s="62">
        <v>17</v>
      </c>
      <c r="AQ856" s="62">
        <v>34</v>
      </c>
      <c r="AR856" t="b">
        <f>IFERROR(MATCH('2019'!A856, '2020'!A:A, 0) &gt;0, FALSE)</f>
        <v>1</v>
      </c>
    </row>
    <row r="857" spans="1:44">
      <c r="A857" s="60" t="s">
        <v>4255</v>
      </c>
      <c r="B857" s="60" t="s">
        <v>4256</v>
      </c>
      <c r="C857" s="60" t="s">
        <v>16302</v>
      </c>
      <c r="D857" s="60" t="s">
        <v>4258</v>
      </c>
      <c r="E857" s="60" t="s">
        <v>4166</v>
      </c>
      <c r="F857" s="60" t="s">
        <v>288</v>
      </c>
      <c r="G857" s="60" t="s">
        <v>4178</v>
      </c>
      <c r="H857" s="60" t="s">
        <v>15369</v>
      </c>
      <c r="I857" s="60" t="s">
        <v>199</v>
      </c>
      <c r="J857" s="61">
        <v>3</v>
      </c>
      <c r="K857" s="61">
        <v>10</v>
      </c>
      <c r="L857" s="61">
        <v>1</v>
      </c>
      <c r="M857" s="61">
        <v>14</v>
      </c>
      <c r="N857" s="62">
        <v>0</v>
      </c>
      <c r="O857" s="62">
        <v>20</v>
      </c>
      <c r="P857" s="62">
        <v>14</v>
      </c>
      <c r="Q857" s="62" t="s">
        <v>290</v>
      </c>
      <c r="R857" s="62">
        <v>11</v>
      </c>
      <c r="S857" s="62" t="s">
        <v>290</v>
      </c>
      <c r="T857" s="62" t="s">
        <v>290</v>
      </c>
      <c r="U857" s="62" t="s">
        <v>290</v>
      </c>
      <c r="V857" s="62">
        <v>12</v>
      </c>
      <c r="W857" s="62">
        <v>11</v>
      </c>
      <c r="X857" s="62" t="s">
        <v>290</v>
      </c>
      <c r="Y857" s="62" t="s">
        <v>290</v>
      </c>
      <c r="Z857" s="62" t="s">
        <v>290</v>
      </c>
      <c r="AA857" s="62" t="s">
        <v>290</v>
      </c>
      <c r="AB857" s="62">
        <v>0</v>
      </c>
      <c r="AC857" s="62">
        <v>0</v>
      </c>
      <c r="AD857" s="62">
        <v>0</v>
      </c>
      <c r="AE857" s="62">
        <v>0</v>
      </c>
      <c r="AF857" s="62">
        <v>0</v>
      </c>
      <c r="AG857" s="62">
        <v>0</v>
      </c>
      <c r="AH857" s="62">
        <v>0</v>
      </c>
      <c r="AI857" s="62">
        <v>0</v>
      </c>
      <c r="AJ857" s="62">
        <v>12</v>
      </c>
      <c r="AK857" s="62">
        <v>35</v>
      </c>
      <c r="AL857" s="62">
        <v>0</v>
      </c>
      <c r="AM857" s="62">
        <v>48</v>
      </c>
      <c r="AN857" s="62">
        <v>20</v>
      </c>
      <c r="AO857" s="62">
        <v>48</v>
      </c>
      <c r="AP857" s="62">
        <v>67</v>
      </c>
      <c r="AQ857" s="62">
        <v>115</v>
      </c>
      <c r="AR857" t="b">
        <f>IFERROR(MATCH('2019'!A857, '2020'!A:A, 0) &gt;0, FALSE)</f>
        <v>1</v>
      </c>
    </row>
    <row r="858" spans="1:44">
      <c r="A858" s="60" t="s">
        <v>13106</v>
      </c>
      <c r="B858" s="60" t="s">
        <v>11048</v>
      </c>
      <c r="C858" s="60" t="s">
        <v>11050</v>
      </c>
      <c r="D858" s="60" t="s">
        <v>11051</v>
      </c>
      <c r="E858" s="60" t="s">
        <v>11052</v>
      </c>
      <c r="F858" s="60" t="s">
        <v>288</v>
      </c>
      <c r="G858" s="60" t="s">
        <v>16303</v>
      </c>
      <c r="H858" s="60" t="s">
        <v>16304</v>
      </c>
      <c r="I858" s="60" t="s">
        <v>199</v>
      </c>
      <c r="J858" s="61">
        <v>1</v>
      </c>
      <c r="K858" s="61">
        <v>3</v>
      </c>
      <c r="L858" s="61">
        <v>1</v>
      </c>
      <c r="M858" s="61">
        <v>5</v>
      </c>
      <c r="N858" s="62" t="s">
        <v>290</v>
      </c>
      <c r="O858" s="62" t="s">
        <v>290</v>
      </c>
      <c r="P858" s="62" t="s">
        <v>290</v>
      </c>
      <c r="Q858" s="62" t="s">
        <v>290</v>
      </c>
      <c r="R858" s="62" t="s">
        <v>290</v>
      </c>
      <c r="S858" s="62" t="s">
        <v>290</v>
      </c>
      <c r="T858" s="62" t="s">
        <v>290</v>
      </c>
      <c r="U858" s="62">
        <v>0</v>
      </c>
      <c r="V858" s="62" t="s">
        <v>290</v>
      </c>
      <c r="W858" s="62">
        <v>0</v>
      </c>
      <c r="X858" s="62">
        <v>0</v>
      </c>
      <c r="Y858" s="62">
        <v>0</v>
      </c>
      <c r="Z858" s="62">
        <v>0</v>
      </c>
      <c r="AA858" s="62">
        <v>0</v>
      </c>
      <c r="AB858" s="62">
        <v>0</v>
      </c>
      <c r="AC858" s="62">
        <v>0</v>
      </c>
      <c r="AD858" s="62">
        <v>0</v>
      </c>
      <c r="AE858" s="62">
        <v>0</v>
      </c>
      <c r="AF858" s="62">
        <v>0</v>
      </c>
      <c r="AG858" s="62">
        <v>0</v>
      </c>
      <c r="AH858" s="62">
        <v>0</v>
      </c>
      <c r="AI858" s="62">
        <v>0</v>
      </c>
      <c r="AJ858" s="62">
        <v>0</v>
      </c>
      <c r="AK858" s="62">
        <v>20</v>
      </c>
      <c r="AL858" s="62">
        <v>0</v>
      </c>
      <c r="AM858" s="62" t="s">
        <v>290</v>
      </c>
      <c r="AN858" s="62">
        <v>0</v>
      </c>
      <c r="AO858" s="62">
        <v>13</v>
      </c>
      <c r="AP858" s="62">
        <v>13</v>
      </c>
      <c r="AQ858" s="62">
        <v>26</v>
      </c>
      <c r="AR858" t="b">
        <f>IFERROR(MATCH('2019'!A858, '2020'!A:A, 0) &gt;0, FALSE)</f>
        <v>1</v>
      </c>
    </row>
    <row r="859" spans="1:44">
      <c r="A859" s="60" t="s">
        <v>4259</v>
      </c>
      <c r="B859" s="60" t="s">
        <v>4162</v>
      </c>
      <c r="C859" s="60" t="s">
        <v>16305</v>
      </c>
      <c r="D859" s="60" t="s">
        <v>4261</v>
      </c>
      <c r="E859" s="60" t="s">
        <v>4262</v>
      </c>
      <c r="F859" s="60" t="s">
        <v>288</v>
      </c>
      <c r="G859" s="60" t="s">
        <v>4263</v>
      </c>
      <c r="H859" s="60" t="s">
        <v>15370</v>
      </c>
      <c r="I859" s="60" t="s">
        <v>200</v>
      </c>
      <c r="J859" s="61">
        <v>1.4</v>
      </c>
      <c r="K859" s="61">
        <v>28.7</v>
      </c>
      <c r="L859" s="61">
        <v>15.2</v>
      </c>
      <c r="M859" s="61">
        <v>45.3</v>
      </c>
      <c r="N859" s="62">
        <v>51</v>
      </c>
      <c r="O859" s="62">
        <v>51</v>
      </c>
      <c r="P859" s="62">
        <v>49</v>
      </c>
      <c r="Q859" s="62">
        <v>55</v>
      </c>
      <c r="R859" s="62">
        <v>48</v>
      </c>
      <c r="S859" s="62">
        <v>59</v>
      </c>
      <c r="T859" s="62">
        <v>50</v>
      </c>
      <c r="U859" s="62">
        <v>47</v>
      </c>
      <c r="V859" s="62">
        <v>59</v>
      </c>
      <c r="W859" s="62">
        <v>57</v>
      </c>
      <c r="X859" s="62">
        <v>0</v>
      </c>
      <c r="Y859" s="62">
        <v>0</v>
      </c>
      <c r="Z859" s="62">
        <v>0</v>
      </c>
      <c r="AA859" s="62">
        <v>0</v>
      </c>
      <c r="AB859" s="62">
        <v>0</v>
      </c>
      <c r="AC859" s="62">
        <v>0</v>
      </c>
      <c r="AD859" s="62">
        <v>0</v>
      </c>
      <c r="AE859" s="62">
        <v>0</v>
      </c>
      <c r="AF859" s="62">
        <v>0</v>
      </c>
      <c r="AG859" s="62">
        <v>0</v>
      </c>
      <c r="AH859" s="62">
        <v>11</v>
      </c>
      <c r="AI859" s="62">
        <v>0</v>
      </c>
      <c r="AJ859" s="62" t="s">
        <v>290</v>
      </c>
      <c r="AK859" s="62" t="s">
        <v>290</v>
      </c>
      <c r="AL859" s="62">
        <v>0</v>
      </c>
      <c r="AM859" s="62">
        <v>476</v>
      </c>
      <c r="AN859" s="62">
        <v>25</v>
      </c>
      <c r="AO859" s="62">
        <v>267</v>
      </c>
      <c r="AP859" s="62">
        <v>259</v>
      </c>
      <c r="AQ859" s="62">
        <v>526</v>
      </c>
      <c r="AR859" t="b">
        <f>IFERROR(MATCH('2019'!A859, '2020'!A:A, 0) &gt;0, FALSE)</f>
        <v>1</v>
      </c>
    </row>
    <row r="860" spans="1:44">
      <c r="A860" s="60" t="s">
        <v>4264</v>
      </c>
      <c r="B860" s="60" t="s">
        <v>2217</v>
      </c>
      <c r="C860" s="60" t="s">
        <v>13116</v>
      </c>
      <c r="D860" s="60" t="s">
        <v>4266</v>
      </c>
      <c r="E860" s="60" t="s">
        <v>4262</v>
      </c>
      <c r="F860" s="60" t="s">
        <v>288</v>
      </c>
      <c r="G860" s="60" t="s">
        <v>4263</v>
      </c>
      <c r="H860" s="60" t="s">
        <v>15373</v>
      </c>
      <c r="I860" s="60" t="s">
        <v>200</v>
      </c>
      <c r="J860" s="61">
        <v>5</v>
      </c>
      <c r="K860" s="61">
        <v>28.5</v>
      </c>
      <c r="L860" s="61">
        <v>15</v>
      </c>
      <c r="M860" s="61">
        <v>48.5</v>
      </c>
      <c r="N860" s="62">
        <v>101</v>
      </c>
      <c r="O860" s="62">
        <v>43</v>
      </c>
      <c r="P860" s="62">
        <v>42</v>
      </c>
      <c r="Q860" s="62">
        <v>31</v>
      </c>
      <c r="R860" s="62">
        <v>33</v>
      </c>
      <c r="S860" s="62">
        <v>41</v>
      </c>
      <c r="T860" s="62">
        <v>17</v>
      </c>
      <c r="U860" s="62">
        <v>35</v>
      </c>
      <c r="V860" s="62">
        <v>30</v>
      </c>
      <c r="W860" s="62">
        <v>29</v>
      </c>
      <c r="X860" s="62">
        <v>0</v>
      </c>
      <c r="Y860" s="62">
        <v>0</v>
      </c>
      <c r="Z860" s="62">
        <v>0</v>
      </c>
      <c r="AA860" s="62">
        <v>0</v>
      </c>
      <c r="AB860" s="62">
        <v>0</v>
      </c>
      <c r="AC860" s="62">
        <v>0</v>
      </c>
      <c r="AD860" s="62">
        <v>0</v>
      </c>
      <c r="AE860" s="62">
        <v>0</v>
      </c>
      <c r="AF860" s="62" t="s">
        <v>290</v>
      </c>
      <c r="AG860" s="62">
        <v>0</v>
      </c>
      <c r="AH860" s="62">
        <v>12</v>
      </c>
      <c r="AI860" s="62" t="s">
        <v>290</v>
      </c>
      <c r="AJ860" s="62">
        <v>10</v>
      </c>
      <c r="AK860" s="62" t="s">
        <v>290</v>
      </c>
      <c r="AL860" s="62">
        <v>0</v>
      </c>
      <c r="AM860" s="62">
        <v>362</v>
      </c>
      <c r="AN860" s="62">
        <v>13</v>
      </c>
      <c r="AO860" s="62">
        <v>189</v>
      </c>
      <c r="AP860" s="62">
        <v>217</v>
      </c>
      <c r="AQ860" s="62">
        <v>406</v>
      </c>
      <c r="AR860" t="b">
        <f>IFERROR(MATCH('2019'!A860, '2020'!A:A, 0) &gt;0, FALSE)</f>
        <v>1</v>
      </c>
    </row>
    <row r="861" spans="1:44">
      <c r="A861" s="60" t="s">
        <v>4267</v>
      </c>
      <c r="B861" s="60" t="s">
        <v>4268</v>
      </c>
      <c r="C861" s="60" t="s">
        <v>7401</v>
      </c>
      <c r="D861" s="60" t="s">
        <v>4271</v>
      </c>
      <c r="E861" s="60" t="s">
        <v>4262</v>
      </c>
      <c r="F861" s="60" t="s">
        <v>288</v>
      </c>
      <c r="G861" s="60" t="s">
        <v>4272</v>
      </c>
      <c r="H861" s="60" t="s">
        <v>15374</v>
      </c>
      <c r="I861" s="60" t="s">
        <v>200</v>
      </c>
      <c r="J861" s="61">
        <v>5</v>
      </c>
      <c r="K861" s="61">
        <v>26</v>
      </c>
      <c r="L861" s="61">
        <v>7</v>
      </c>
      <c r="M861" s="61">
        <v>38</v>
      </c>
      <c r="N861" s="62">
        <v>0</v>
      </c>
      <c r="O861" s="62">
        <v>38</v>
      </c>
      <c r="P861" s="62">
        <v>63</v>
      </c>
      <c r="Q861" s="62">
        <v>35</v>
      </c>
      <c r="R861" s="62">
        <v>47</v>
      </c>
      <c r="S861" s="62">
        <v>36</v>
      </c>
      <c r="T861" s="62">
        <v>38</v>
      </c>
      <c r="U861" s="62">
        <v>37</v>
      </c>
      <c r="V861" s="62">
        <v>36</v>
      </c>
      <c r="W861" s="62">
        <v>38</v>
      </c>
      <c r="X861" s="62">
        <v>0</v>
      </c>
      <c r="Y861" s="62">
        <v>0</v>
      </c>
      <c r="Z861" s="62">
        <v>0</v>
      </c>
      <c r="AA861" s="62">
        <v>0</v>
      </c>
      <c r="AB861" s="62">
        <v>0</v>
      </c>
      <c r="AC861" s="62">
        <v>0</v>
      </c>
      <c r="AD861" s="62">
        <v>0</v>
      </c>
      <c r="AE861" s="62">
        <v>0</v>
      </c>
      <c r="AF861" s="62">
        <v>15</v>
      </c>
      <c r="AG861" s="62">
        <v>0</v>
      </c>
      <c r="AH861" s="62" t="s">
        <v>290</v>
      </c>
      <c r="AI861" s="62" t="s">
        <v>290</v>
      </c>
      <c r="AJ861" s="62">
        <v>10</v>
      </c>
      <c r="AK861" s="62">
        <v>26</v>
      </c>
      <c r="AL861" s="62">
        <v>0</v>
      </c>
      <c r="AM861" s="62">
        <v>314</v>
      </c>
      <c r="AN861" s="62">
        <v>24</v>
      </c>
      <c r="AO861" s="62">
        <v>169</v>
      </c>
      <c r="AP861" s="62">
        <v>214</v>
      </c>
      <c r="AQ861" s="62">
        <v>383</v>
      </c>
      <c r="AR861" t="b">
        <f>IFERROR(MATCH('2019'!A861, '2020'!A:A, 0) &gt;0, FALSE)</f>
        <v>1</v>
      </c>
    </row>
    <row r="862" spans="1:44">
      <c r="A862" s="60" t="s">
        <v>4273</v>
      </c>
      <c r="B862" s="60" t="s">
        <v>4274</v>
      </c>
      <c r="C862" s="60" t="s">
        <v>7405</v>
      </c>
      <c r="D862" s="60" t="s">
        <v>4277</v>
      </c>
      <c r="E862" s="60" t="s">
        <v>4262</v>
      </c>
      <c r="F862" s="60" t="s">
        <v>288</v>
      </c>
      <c r="G862" s="60" t="s">
        <v>4278</v>
      </c>
      <c r="H862" s="60" t="s">
        <v>15376</v>
      </c>
      <c r="I862" s="60" t="s">
        <v>200</v>
      </c>
      <c r="J862" s="61">
        <v>0.5</v>
      </c>
      <c r="K862" s="61">
        <v>3.5</v>
      </c>
      <c r="L862" s="61">
        <v>2</v>
      </c>
      <c r="M862" s="61">
        <v>6</v>
      </c>
      <c r="N862" s="62">
        <v>19</v>
      </c>
      <c r="O862" s="62" t="s">
        <v>290</v>
      </c>
      <c r="P862" s="62" t="s">
        <v>290</v>
      </c>
      <c r="Q862" s="62" t="s">
        <v>290</v>
      </c>
      <c r="R862" s="62" t="s">
        <v>290</v>
      </c>
      <c r="S862" s="62" t="s">
        <v>290</v>
      </c>
      <c r="T862" s="62">
        <v>0</v>
      </c>
      <c r="U862" s="62" t="s">
        <v>290</v>
      </c>
      <c r="V862" s="62">
        <v>0</v>
      </c>
      <c r="W862" s="62" t="s">
        <v>290</v>
      </c>
      <c r="X862" s="62">
        <v>0</v>
      </c>
      <c r="Y862" s="62">
        <v>0</v>
      </c>
      <c r="Z862" s="62">
        <v>0</v>
      </c>
      <c r="AA862" s="62">
        <v>0</v>
      </c>
      <c r="AB862" s="62">
        <v>0</v>
      </c>
      <c r="AC862" s="62">
        <v>0</v>
      </c>
      <c r="AD862" s="62">
        <v>0</v>
      </c>
      <c r="AE862" s="62">
        <v>0</v>
      </c>
      <c r="AF862" s="62">
        <v>0</v>
      </c>
      <c r="AG862" s="62">
        <v>0</v>
      </c>
      <c r="AH862" s="62" t="s">
        <v>290</v>
      </c>
      <c r="AI862" s="62">
        <v>0</v>
      </c>
      <c r="AJ862" s="62">
        <v>0</v>
      </c>
      <c r="AK862" s="62" t="s">
        <v>290</v>
      </c>
      <c r="AL862" s="62">
        <v>0</v>
      </c>
      <c r="AM862" s="62">
        <v>34</v>
      </c>
      <c r="AN862" s="62" t="s">
        <v>290</v>
      </c>
      <c r="AO862" s="62">
        <v>22</v>
      </c>
      <c r="AP862" s="62">
        <v>18</v>
      </c>
      <c r="AQ862" s="62">
        <v>40</v>
      </c>
      <c r="AR862" t="b">
        <f>IFERROR(MATCH('2019'!A862, '2020'!A:A, 0) &gt;0, FALSE)</f>
        <v>1</v>
      </c>
    </row>
    <row r="863" spans="1:44">
      <c r="A863" s="60" t="s">
        <v>4279</v>
      </c>
      <c r="B863" s="60" t="s">
        <v>4280</v>
      </c>
      <c r="C863" s="60" t="s">
        <v>13917</v>
      </c>
      <c r="D863" s="60" t="s">
        <v>4283</v>
      </c>
      <c r="E863" s="60" t="s">
        <v>4262</v>
      </c>
      <c r="F863" s="60" t="s">
        <v>288</v>
      </c>
      <c r="G863" s="60" t="s">
        <v>4284</v>
      </c>
      <c r="H863" s="60" t="s">
        <v>15377</v>
      </c>
      <c r="I863" s="60" t="s">
        <v>200</v>
      </c>
      <c r="J863" s="61">
        <v>2.9</v>
      </c>
      <c r="K863" s="61">
        <v>12.2</v>
      </c>
      <c r="L863" s="61">
        <v>6.3</v>
      </c>
      <c r="M863" s="61">
        <v>21.4</v>
      </c>
      <c r="N863" s="62">
        <v>0</v>
      </c>
      <c r="O863" s="62">
        <v>0</v>
      </c>
      <c r="P863" s="62">
        <v>0</v>
      </c>
      <c r="Q863" s="62">
        <v>0</v>
      </c>
      <c r="R863" s="62">
        <v>0</v>
      </c>
      <c r="S863" s="62">
        <v>0</v>
      </c>
      <c r="T863" s="62">
        <v>0</v>
      </c>
      <c r="U863" s="62">
        <v>0</v>
      </c>
      <c r="V863" s="62">
        <v>0</v>
      </c>
      <c r="W863" s="62">
        <v>0</v>
      </c>
      <c r="X863" s="62">
        <v>34</v>
      </c>
      <c r="Y863" s="62">
        <v>30</v>
      </c>
      <c r="Z863" s="62">
        <v>29</v>
      </c>
      <c r="AA863" s="62">
        <v>35</v>
      </c>
      <c r="AB863" s="62">
        <v>0</v>
      </c>
      <c r="AC863" s="62">
        <v>0</v>
      </c>
      <c r="AD863" s="62">
        <v>0</v>
      </c>
      <c r="AE863" s="62">
        <v>0</v>
      </c>
      <c r="AF863" s="62">
        <v>0</v>
      </c>
      <c r="AG863" s="62" t="s">
        <v>290</v>
      </c>
      <c r="AH863" s="62" t="s">
        <v>290</v>
      </c>
      <c r="AI863" s="62">
        <v>0</v>
      </c>
      <c r="AJ863" s="62" t="s">
        <v>290</v>
      </c>
      <c r="AK863" s="62" t="s">
        <v>290</v>
      </c>
      <c r="AL863" s="62">
        <v>0</v>
      </c>
      <c r="AM863" s="62">
        <v>125</v>
      </c>
      <c r="AN863" s="62" t="s">
        <v>290</v>
      </c>
      <c r="AO863" s="62">
        <v>67</v>
      </c>
      <c r="AP863" s="62">
        <v>68</v>
      </c>
      <c r="AQ863" s="62">
        <v>135</v>
      </c>
      <c r="AR863" t="b">
        <f>IFERROR(MATCH('2019'!A863, '2020'!A:A, 0) &gt;0, FALSE)</f>
        <v>1</v>
      </c>
    </row>
    <row r="864" spans="1:44">
      <c r="A864" s="60" t="s">
        <v>4285</v>
      </c>
      <c r="B864" s="60" t="s">
        <v>3769</v>
      </c>
      <c r="C864" s="60" t="s">
        <v>7412</v>
      </c>
      <c r="D864" s="60" t="s">
        <v>4286</v>
      </c>
      <c r="E864" s="60" t="s">
        <v>4262</v>
      </c>
      <c r="F864" s="60" t="s">
        <v>288</v>
      </c>
      <c r="G864" s="60" t="s">
        <v>4272</v>
      </c>
      <c r="H864" s="60" t="s">
        <v>16306</v>
      </c>
      <c r="I864" s="60" t="s">
        <v>200</v>
      </c>
      <c r="J864" s="61">
        <v>1</v>
      </c>
      <c r="K864" s="61">
        <v>6</v>
      </c>
      <c r="L864" s="61">
        <v>4</v>
      </c>
      <c r="M864" s="61">
        <v>11</v>
      </c>
      <c r="N864" s="62">
        <v>23</v>
      </c>
      <c r="O864" s="62">
        <v>10</v>
      </c>
      <c r="P864" s="62" t="s">
        <v>290</v>
      </c>
      <c r="Q864" s="62" t="s">
        <v>290</v>
      </c>
      <c r="R864" s="62" t="s">
        <v>290</v>
      </c>
      <c r="S864" s="62" t="s">
        <v>290</v>
      </c>
      <c r="T864" s="62">
        <v>0</v>
      </c>
      <c r="U864" s="62">
        <v>0</v>
      </c>
      <c r="V864" s="62">
        <v>0</v>
      </c>
      <c r="W864" s="62">
        <v>0</v>
      </c>
      <c r="X864" s="62">
        <v>0</v>
      </c>
      <c r="Y864" s="62">
        <v>0</v>
      </c>
      <c r="Z864" s="62">
        <v>0</v>
      </c>
      <c r="AA864" s="62">
        <v>0</v>
      </c>
      <c r="AB864" s="62">
        <v>0</v>
      </c>
      <c r="AC864" s="62">
        <v>0</v>
      </c>
      <c r="AD864" s="62">
        <v>0</v>
      </c>
      <c r="AE864" s="62">
        <v>0</v>
      </c>
      <c r="AF864" s="62">
        <v>0</v>
      </c>
      <c r="AG864" s="62">
        <v>0</v>
      </c>
      <c r="AH864" s="62">
        <v>0</v>
      </c>
      <c r="AI864" s="62">
        <v>0</v>
      </c>
      <c r="AJ864" s="62" t="s">
        <v>290</v>
      </c>
      <c r="AK864" s="62" t="s">
        <v>290</v>
      </c>
      <c r="AL864" s="62">
        <v>0</v>
      </c>
      <c r="AM864" s="62">
        <v>45</v>
      </c>
      <c r="AN864" s="62" t="s">
        <v>290</v>
      </c>
      <c r="AO864" s="62">
        <v>34</v>
      </c>
      <c r="AP864" s="62">
        <v>22</v>
      </c>
      <c r="AQ864" s="62">
        <v>56</v>
      </c>
      <c r="AR864" t="b">
        <f>IFERROR(MATCH('2019'!A864, '2020'!A:A, 0) &gt;0, FALSE)</f>
        <v>1</v>
      </c>
    </row>
    <row r="865" spans="1:44">
      <c r="A865" s="60" t="s">
        <v>4287</v>
      </c>
      <c r="B865" s="60" t="s">
        <v>4288</v>
      </c>
      <c r="C865" s="60" t="s">
        <v>16307</v>
      </c>
      <c r="D865" s="60" t="s">
        <v>4290</v>
      </c>
      <c r="E865" s="60" t="s">
        <v>4262</v>
      </c>
      <c r="F865" s="60" t="s">
        <v>288</v>
      </c>
      <c r="G865" s="60" t="s">
        <v>4278</v>
      </c>
      <c r="H865" s="60" t="s">
        <v>15378</v>
      </c>
      <c r="I865" s="60" t="s">
        <v>200</v>
      </c>
      <c r="J865" s="61">
        <v>2</v>
      </c>
      <c r="K865" s="61">
        <v>16</v>
      </c>
      <c r="L865" s="61">
        <v>4.5</v>
      </c>
      <c r="M865" s="61">
        <v>22.5</v>
      </c>
      <c r="N865" s="62">
        <v>44</v>
      </c>
      <c r="O865" s="62">
        <v>25</v>
      </c>
      <c r="P865" s="62">
        <v>14</v>
      </c>
      <c r="Q865" s="62">
        <v>18</v>
      </c>
      <c r="R865" s="62">
        <v>18</v>
      </c>
      <c r="S865" s="62">
        <v>18</v>
      </c>
      <c r="T865" s="62">
        <v>23</v>
      </c>
      <c r="U865" s="62">
        <v>20</v>
      </c>
      <c r="V865" s="62">
        <v>22</v>
      </c>
      <c r="W865" s="62">
        <v>21</v>
      </c>
      <c r="X865" s="62">
        <v>0</v>
      </c>
      <c r="Y865" s="62">
        <v>0</v>
      </c>
      <c r="Z865" s="62">
        <v>0</v>
      </c>
      <c r="AA865" s="62">
        <v>0</v>
      </c>
      <c r="AB865" s="62">
        <v>0</v>
      </c>
      <c r="AC865" s="62">
        <v>0</v>
      </c>
      <c r="AD865" s="62">
        <v>0</v>
      </c>
      <c r="AE865" s="62">
        <v>0</v>
      </c>
      <c r="AF865" s="62">
        <v>0</v>
      </c>
      <c r="AG865" s="62">
        <v>0</v>
      </c>
      <c r="AH865" s="62" t="s">
        <v>290</v>
      </c>
      <c r="AI865" s="62">
        <v>0</v>
      </c>
      <c r="AJ865" s="62" t="s">
        <v>290</v>
      </c>
      <c r="AK865" s="62">
        <v>11</v>
      </c>
      <c r="AL865" s="62">
        <v>0</v>
      </c>
      <c r="AM865" s="62">
        <v>198</v>
      </c>
      <c r="AN865" s="62">
        <v>10</v>
      </c>
      <c r="AO865" s="62">
        <v>110</v>
      </c>
      <c r="AP865" s="62">
        <v>113</v>
      </c>
      <c r="AQ865" s="62">
        <v>223</v>
      </c>
      <c r="AR865" t="b">
        <f>IFERROR(MATCH('2019'!A865, '2020'!A:A, 0) &gt;0, FALSE)</f>
        <v>1</v>
      </c>
    </row>
    <row r="866" spans="1:44">
      <c r="A866" s="60" t="s">
        <v>4291</v>
      </c>
      <c r="B866" s="60" t="s">
        <v>4292</v>
      </c>
      <c r="C866" s="60" t="s">
        <v>16308</v>
      </c>
      <c r="D866" s="60" t="s">
        <v>4295</v>
      </c>
      <c r="E866" s="60" t="s">
        <v>4262</v>
      </c>
      <c r="F866" s="60" t="s">
        <v>288</v>
      </c>
      <c r="G866" s="60" t="s">
        <v>4263</v>
      </c>
      <c r="H866" s="60" t="s">
        <v>15379</v>
      </c>
      <c r="I866" s="60" t="s">
        <v>200</v>
      </c>
      <c r="J866" s="61">
        <v>1</v>
      </c>
      <c r="K866" s="61">
        <v>14.8</v>
      </c>
      <c r="L866" s="61">
        <v>7</v>
      </c>
      <c r="M866" s="61">
        <v>22.8</v>
      </c>
      <c r="N866" s="62">
        <v>44</v>
      </c>
      <c r="O866" s="62">
        <v>14</v>
      </c>
      <c r="P866" s="62">
        <v>15</v>
      </c>
      <c r="Q866" s="62">
        <v>17</v>
      </c>
      <c r="R866" s="62">
        <v>16</v>
      </c>
      <c r="S866" s="62">
        <v>17</v>
      </c>
      <c r="T866" s="62">
        <v>24</v>
      </c>
      <c r="U866" s="62">
        <v>25</v>
      </c>
      <c r="V866" s="62">
        <v>20</v>
      </c>
      <c r="W866" s="62">
        <v>20</v>
      </c>
      <c r="X866" s="62">
        <v>0</v>
      </c>
      <c r="Y866" s="62">
        <v>0</v>
      </c>
      <c r="Z866" s="62">
        <v>0</v>
      </c>
      <c r="AA866" s="62">
        <v>0</v>
      </c>
      <c r="AB866" s="62">
        <v>0</v>
      </c>
      <c r="AC866" s="62">
        <v>0</v>
      </c>
      <c r="AD866" s="62">
        <v>0</v>
      </c>
      <c r="AE866" s="62" t="s">
        <v>290</v>
      </c>
      <c r="AF866" s="62" t="s">
        <v>290</v>
      </c>
      <c r="AG866" s="62">
        <v>0</v>
      </c>
      <c r="AH866" s="62">
        <v>0</v>
      </c>
      <c r="AI866" s="62">
        <v>0</v>
      </c>
      <c r="AJ866" s="62" t="s">
        <v>290</v>
      </c>
      <c r="AK866" s="62" t="s">
        <v>290</v>
      </c>
      <c r="AL866" s="62">
        <v>0</v>
      </c>
      <c r="AM866" s="62">
        <v>193</v>
      </c>
      <c r="AN866" s="62">
        <v>15</v>
      </c>
      <c r="AO866" s="62">
        <v>118</v>
      </c>
      <c r="AP866" s="62">
        <v>102</v>
      </c>
      <c r="AQ866" s="62">
        <v>220</v>
      </c>
      <c r="AR866" t="b">
        <f>IFERROR(MATCH('2019'!A866, '2020'!A:A, 0) &gt;0, FALSE)</f>
        <v>1</v>
      </c>
    </row>
    <row r="867" spans="1:44">
      <c r="A867" s="60" t="s">
        <v>4296</v>
      </c>
      <c r="B867" s="60" t="s">
        <v>4297</v>
      </c>
      <c r="C867" s="60" t="s">
        <v>15380</v>
      </c>
      <c r="D867" s="60" t="s">
        <v>4300</v>
      </c>
      <c r="E867" s="60" t="s">
        <v>4262</v>
      </c>
      <c r="F867" s="60" t="s">
        <v>288</v>
      </c>
      <c r="G867" s="60" t="s">
        <v>4272</v>
      </c>
      <c r="H867" s="60" t="s">
        <v>15381</v>
      </c>
      <c r="I867" s="60" t="s">
        <v>200</v>
      </c>
      <c r="J867" s="61">
        <v>7</v>
      </c>
      <c r="K867" s="61">
        <v>50</v>
      </c>
      <c r="L867" s="61">
        <v>29</v>
      </c>
      <c r="M867" s="61">
        <v>86</v>
      </c>
      <c r="N867" s="62">
        <v>0</v>
      </c>
      <c r="O867" s="62">
        <v>0</v>
      </c>
      <c r="P867" s="62">
        <v>0</v>
      </c>
      <c r="Q867" s="62">
        <v>0</v>
      </c>
      <c r="R867" s="62">
        <v>0</v>
      </c>
      <c r="S867" s="62">
        <v>0</v>
      </c>
      <c r="T867" s="62">
        <v>0</v>
      </c>
      <c r="U867" s="62">
        <v>0</v>
      </c>
      <c r="V867" s="62">
        <v>0</v>
      </c>
      <c r="W867" s="62">
        <v>0</v>
      </c>
      <c r="X867" s="62">
        <v>142</v>
      </c>
      <c r="Y867" s="62">
        <v>177</v>
      </c>
      <c r="Z867" s="62">
        <v>141</v>
      </c>
      <c r="AA867" s="62">
        <v>149</v>
      </c>
      <c r="AB867" s="62">
        <v>0</v>
      </c>
      <c r="AC867" s="62">
        <v>0</v>
      </c>
      <c r="AD867" s="62">
        <v>0</v>
      </c>
      <c r="AE867" s="62">
        <v>0</v>
      </c>
      <c r="AF867" s="62">
        <v>0</v>
      </c>
      <c r="AG867" s="62">
        <v>0</v>
      </c>
      <c r="AH867" s="62" t="s">
        <v>290</v>
      </c>
      <c r="AI867" s="62" t="s">
        <v>290</v>
      </c>
      <c r="AJ867" s="62">
        <v>18</v>
      </c>
      <c r="AK867" s="62">
        <v>23</v>
      </c>
      <c r="AL867" s="62" t="s">
        <v>290</v>
      </c>
      <c r="AM867" s="62">
        <v>545</v>
      </c>
      <c r="AN867" s="62">
        <v>15</v>
      </c>
      <c r="AO867" s="62">
        <v>301</v>
      </c>
      <c r="AP867" s="62">
        <v>308</v>
      </c>
      <c r="AQ867" s="62">
        <v>609</v>
      </c>
      <c r="AR867" t="b">
        <f>IFERROR(MATCH('2019'!A867, '2020'!A:A, 0) &gt;0, FALSE)</f>
        <v>1</v>
      </c>
    </row>
    <row r="868" spans="1:44">
      <c r="A868" s="60" t="s">
        <v>4301</v>
      </c>
      <c r="B868" s="60" t="s">
        <v>1436</v>
      </c>
      <c r="C868" s="60" t="s">
        <v>7424</v>
      </c>
      <c r="D868" s="60" t="s">
        <v>4303</v>
      </c>
      <c r="E868" s="60" t="s">
        <v>4262</v>
      </c>
      <c r="F868" s="60" t="s">
        <v>288</v>
      </c>
      <c r="G868" s="60" t="s">
        <v>4272</v>
      </c>
      <c r="H868" s="60" t="s">
        <v>15382</v>
      </c>
      <c r="I868" s="60" t="s">
        <v>200</v>
      </c>
      <c r="J868" s="61">
        <v>2</v>
      </c>
      <c r="K868" s="61">
        <v>24</v>
      </c>
      <c r="L868" s="61">
        <v>10.5</v>
      </c>
      <c r="M868" s="61">
        <v>36.5</v>
      </c>
      <c r="N868" s="62">
        <v>33</v>
      </c>
      <c r="O868" s="62">
        <v>26</v>
      </c>
      <c r="P868" s="62">
        <v>19</v>
      </c>
      <c r="Q868" s="62">
        <v>23</v>
      </c>
      <c r="R868" s="62">
        <v>27</v>
      </c>
      <c r="S868" s="62">
        <v>24</v>
      </c>
      <c r="T868" s="62">
        <v>37</v>
      </c>
      <c r="U868" s="62">
        <v>26</v>
      </c>
      <c r="V868" s="62">
        <v>31</v>
      </c>
      <c r="W868" s="62">
        <v>37</v>
      </c>
      <c r="X868" s="62">
        <v>0</v>
      </c>
      <c r="Y868" s="62">
        <v>0</v>
      </c>
      <c r="Z868" s="62">
        <v>0</v>
      </c>
      <c r="AA868" s="62">
        <v>0</v>
      </c>
      <c r="AB868" s="62">
        <v>0</v>
      </c>
      <c r="AC868" s="62">
        <v>0</v>
      </c>
      <c r="AD868" s="62">
        <v>0</v>
      </c>
      <c r="AE868" s="62">
        <v>0</v>
      </c>
      <c r="AF868" s="62">
        <v>0</v>
      </c>
      <c r="AG868" s="62">
        <v>0</v>
      </c>
      <c r="AH868" s="62" t="s">
        <v>290</v>
      </c>
      <c r="AI868" s="62">
        <v>0</v>
      </c>
      <c r="AJ868" s="62" t="s">
        <v>290</v>
      </c>
      <c r="AK868" s="62">
        <v>13</v>
      </c>
      <c r="AL868" s="62" t="s">
        <v>290</v>
      </c>
      <c r="AM868" s="62">
        <v>236</v>
      </c>
      <c r="AN868" s="62">
        <v>21</v>
      </c>
      <c r="AO868" s="62">
        <v>147</v>
      </c>
      <c r="AP868" s="62">
        <v>136</v>
      </c>
      <c r="AQ868" s="62">
        <v>283</v>
      </c>
      <c r="AR868" t="b">
        <f>IFERROR(MATCH('2019'!A868, '2020'!A:A, 0) &gt;0, FALSE)</f>
        <v>1</v>
      </c>
    </row>
    <row r="869" spans="1:44">
      <c r="A869" s="60" t="s">
        <v>4308</v>
      </c>
      <c r="B869" s="60" t="s">
        <v>4309</v>
      </c>
      <c r="C869" s="60" t="s">
        <v>16309</v>
      </c>
      <c r="D869" s="60" t="s">
        <v>4310</v>
      </c>
      <c r="E869" s="60" t="s">
        <v>4262</v>
      </c>
      <c r="F869" s="60" t="s">
        <v>288</v>
      </c>
      <c r="G869" s="60" t="s">
        <v>4278</v>
      </c>
      <c r="H869" s="60" t="s">
        <v>15384</v>
      </c>
      <c r="I869" s="60" t="s">
        <v>200</v>
      </c>
      <c r="J869" s="61">
        <v>1</v>
      </c>
      <c r="K869" s="61">
        <v>4</v>
      </c>
      <c r="L869" s="61">
        <v>5</v>
      </c>
      <c r="M869" s="61">
        <v>10</v>
      </c>
      <c r="N869" s="62">
        <v>18</v>
      </c>
      <c r="O869" s="62">
        <v>10</v>
      </c>
      <c r="P869" s="62" t="s">
        <v>290</v>
      </c>
      <c r="Q869" s="62">
        <v>10</v>
      </c>
      <c r="R869" s="62" t="s">
        <v>290</v>
      </c>
      <c r="S869" s="62" t="s">
        <v>290</v>
      </c>
      <c r="T869" s="62">
        <v>0</v>
      </c>
      <c r="U869" s="62">
        <v>0</v>
      </c>
      <c r="V869" s="62">
        <v>0</v>
      </c>
      <c r="W869" s="62">
        <v>0</v>
      </c>
      <c r="X869" s="62">
        <v>0</v>
      </c>
      <c r="Y869" s="62">
        <v>0</v>
      </c>
      <c r="Z869" s="62">
        <v>0</v>
      </c>
      <c r="AA869" s="62">
        <v>0</v>
      </c>
      <c r="AB869" s="62">
        <v>0</v>
      </c>
      <c r="AC869" s="62">
        <v>0</v>
      </c>
      <c r="AD869" s="62">
        <v>0</v>
      </c>
      <c r="AE869" s="62">
        <v>0</v>
      </c>
      <c r="AF869" s="62">
        <v>0</v>
      </c>
      <c r="AG869" s="62">
        <v>0</v>
      </c>
      <c r="AH869" s="62" t="s">
        <v>290</v>
      </c>
      <c r="AI869" s="62">
        <v>0</v>
      </c>
      <c r="AJ869" s="62">
        <v>0</v>
      </c>
      <c r="AK869" s="62">
        <v>43</v>
      </c>
      <c r="AL869" s="62" t="s">
        <v>290</v>
      </c>
      <c r="AM869" s="62" t="s">
        <v>290</v>
      </c>
      <c r="AN869" s="62">
        <v>0</v>
      </c>
      <c r="AO869" s="62">
        <v>36</v>
      </c>
      <c r="AP869" s="62">
        <v>22</v>
      </c>
      <c r="AQ869" s="62">
        <v>58</v>
      </c>
      <c r="AR869" t="b">
        <f>IFERROR(MATCH('2019'!A869, '2020'!A:A, 0) &gt;0, FALSE)</f>
        <v>1</v>
      </c>
    </row>
    <row r="870" spans="1:44">
      <c r="A870" s="60" t="s">
        <v>4311</v>
      </c>
      <c r="B870" s="60" t="s">
        <v>326</v>
      </c>
      <c r="C870" s="60" t="s">
        <v>16310</v>
      </c>
      <c r="D870" s="60" t="s">
        <v>4314</v>
      </c>
      <c r="E870" s="60" t="s">
        <v>4262</v>
      </c>
      <c r="F870" s="60" t="s">
        <v>288</v>
      </c>
      <c r="G870" s="60" t="s">
        <v>4263</v>
      </c>
      <c r="H870" s="60" t="s">
        <v>15387</v>
      </c>
      <c r="I870" s="60" t="s">
        <v>200</v>
      </c>
      <c r="J870" s="61">
        <v>1</v>
      </c>
      <c r="K870" s="61">
        <v>13</v>
      </c>
      <c r="L870" s="61">
        <v>3</v>
      </c>
      <c r="M870" s="61">
        <v>17</v>
      </c>
      <c r="N870" s="62">
        <v>55</v>
      </c>
      <c r="O870" s="62">
        <v>12</v>
      </c>
      <c r="P870" s="62">
        <v>16</v>
      </c>
      <c r="Q870" s="62">
        <v>13</v>
      </c>
      <c r="R870" s="62">
        <v>16</v>
      </c>
      <c r="S870" s="62">
        <v>14</v>
      </c>
      <c r="T870" s="62">
        <v>16</v>
      </c>
      <c r="U870" s="62">
        <v>18</v>
      </c>
      <c r="V870" s="62">
        <v>13</v>
      </c>
      <c r="W870" s="62">
        <v>26</v>
      </c>
      <c r="X870" s="62">
        <v>0</v>
      </c>
      <c r="Y870" s="62">
        <v>0</v>
      </c>
      <c r="Z870" s="62">
        <v>0</v>
      </c>
      <c r="AA870" s="62">
        <v>0</v>
      </c>
      <c r="AB870" s="62">
        <v>0</v>
      </c>
      <c r="AC870" s="62">
        <v>0</v>
      </c>
      <c r="AD870" s="62">
        <v>0</v>
      </c>
      <c r="AE870" s="62">
        <v>0</v>
      </c>
      <c r="AF870" s="62">
        <v>0</v>
      </c>
      <c r="AG870" s="62">
        <v>0</v>
      </c>
      <c r="AH870" s="62" t="s">
        <v>290</v>
      </c>
      <c r="AI870" s="62">
        <v>0</v>
      </c>
      <c r="AJ870" s="62">
        <v>0</v>
      </c>
      <c r="AK870" s="62">
        <v>11</v>
      </c>
      <c r="AL870" s="62">
        <v>0</v>
      </c>
      <c r="AM870" s="62">
        <v>163</v>
      </c>
      <c r="AN870" s="62">
        <v>24</v>
      </c>
      <c r="AO870" s="62">
        <v>94</v>
      </c>
      <c r="AP870" s="62">
        <v>105</v>
      </c>
      <c r="AQ870" s="62">
        <v>199</v>
      </c>
      <c r="AR870" t="b">
        <f>IFERROR(MATCH('2019'!A870, '2020'!A:A, 0) &gt;0, FALSE)</f>
        <v>1</v>
      </c>
    </row>
    <row r="871" spans="1:44">
      <c r="A871" s="60" t="s">
        <v>4315</v>
      </c>
      <c r="B871" s="60" t="s">
        <v>1310</v>
      </c>
      <c r="C871" s="60" t="s">
        <v>15394</v>
      </c>
      <c r="D871" s="60" t="s">
        <v>4317</v>
      </c>
      <c r="E871" s="60" t="s">
        <v>4262</v>
      </c>
      <c r="F871" s="60" t="s">
        <v>288</v>
      </c>
      <c r="G871" s="60" t="s">
        <v>4272</v>
      </c>
      <c r="H871" s="60" t="s">
        <v>16311</v>
      </c>
      <c r="I871" s="60" t="s">
        <v>200</v>
      </c>
      <c r="J871" s="61">
        <v>4</v>
      </c>
      <c r="K871" s="61">
        <v>22</v>
      </c>
      <c r="L871" s="61">
        <v>4</v>
      </c>
      <c r="M871" s="61">
        <v>30</v>
      </c>
      <c r="N871" s="62">
        <v>30</v>
      </c>
      <c r="O871" s="62">
        <v>22</v>
      </c>
      <c r="P871" s="62">
        <v>15</v>
      </c>
      <c r="Q871" s="62">
        <v>21</v>
      </c>
      <c r="R871" s="62">
        <v>11</v>
      </c>
      <c r="S871" s="62">
        <v>13</v>
      </c>
      <c r="T871" s="62">
        <v>21</v>
      </c>
      <c r="U871" s="62">
        <v>22</v>
      </c>
      <c r="V871" s="62">
        <v>23</v>
      </c>
      <c r="W871" s="62">
        <v>24</v>
      </c>
      <c r="X871" s="62">
        <v>26</v>
      </c>
      <c r="Y871" s="62">
        <v>22</v>
      </c>
      <c r="Z871" s="62">
        <v>21</v>
      </c>
      <c r="AA871" s="62">
        <v>27</v>
      </c>
      <c r="AB871" s="62">
        <v>0</v>
      </c>
      <c r="AC871" s="62">
        <v>0</v>
      </c>
      <c r="AD871" s="62">
        <v>0</v>
      </c>
      <c r="AE871" s="62">
        <v>0</v>
      </c>
      <c r="AF871" s="62">
        <v>0</v>
      </c>
      <c r="AG871" s="62">
        <v>0</v>
      </c>
      <c r="AH871" s="62" t="s">
        <v>290</v>
      </c>
      <c r="AI871" s="62">
        <v>0</v>
      </c>
      <c r="AJ871" s="62" t="s">
        <v>290</v>
      </c>
      <c r="AK871" s="62">
        <v>61</v>
      </c>
      <c r="AL871" s="62">
        <v>0</v>
      </c>
      <c r="AM871" s="62">
        <v>197</v>
      </c>
      <c r="AN871" s="62">
        <v>27</v>
      </c>
      <c r="AO871" s="62">
        <v>150</v>
      </c>
      <c r="AP871" s="62">
        <v>148</v>
      </c>
      <c r="AQ871" s="62">
        <v>298</v>
      </c>
      <c r="AR871" t="b">
        <f>IFERROR(MATCH('2019'!A871, '2020'!A:A, 0) &gt;0, FALSE)</f>
        <v>1</v>
      </c>
    </row>
    <row r="872" spans="1:44">
      <c r="A872" s="60" t="s">
        <v>4318</v>
      </c>
      <c r="B872" s="60" t="s">
        <v>4162</v>
      </c>
      <c r="C872" s="60" t="s">
        <v>11119</v>
      </c>
      <c r="D872" s="60" t="s">
        <v>11120</v>
      </c>
      <c r="E872" s="60" t="s">
        <v>4321</v>
      </c>
      <c r="F872" s="60" t="s">
        <v>288</v>
      </c>
      <c r="G872" s="60" t="s">
        <v>4322</v>
      </c>
      <c r="H872" s="60" t="s">
        <v>15396</v>
      </c>
      <c r="I872" s="60" t="s">
        <v>201</v>
      </c>
      <c r="J872" s="61">
        <v>1</v>
      </c>
      <c r="K872" s="61">
        <v>14.5</v>
      </c>
      <c r="L872" s="61">
        <v>3.5</v>
      </c>
      <c r="M872" s="61">
        <v>19</v>
      </c>
      <c r="N872" s="62">
        <v>42</v>
      </c>
      <c r="O872" s="62">
        <v>18</v>
      </c>
      <c r="P872" s="62">
        <v>22</v>
      </c>
      <c r="Q872" s="62">
        <v>23</v>
      </c>
      <c r="R872" s="62">
        <v>17</v>
      </c>
      <c r="S872" s="62">
        <v>25</v>
      </c>
      <c r="T872" s="62">
        <v>21</v>
      </c>
      <c r="U872" s="62">
        <v>22</v>
      </c>
      <c r="V872" s="62">
        <v>18</v>
      </c>
      <c r="W872" s="62">
        <v>19</v>
      </c>
      <c r="X872" s="62">
        <v>0</v>
      </c>
      <c r="Y872" s="62">
        <v>0</v>
      </c>
      <c r="Z872" s="62">
        <v>0</v>
      </c>
      <c r="AA872" s="62">
        <v>0</v>
      </c>
      <c r="AB872" s="62">
        <v>0</v>
      </c>
      <c r="AC872" s="62">
        <v>0</v>
      </c>
      <c r="AD872" s="62">
        <v>0</v>
      </c>
      <c r="AE872" s="62">
        <v>0</v>
      </c>
      <c r="AF872" s="62">
        <v>0</v>
      </c>
      <c r="AG872" s="62">
        <v>0</v>
      </c>
      <c r="AH872" s="62" t="s">
        <v>290</v>
      </c>
      <c r="AI872" s="62">
        <v>0</v>
      </c>
      <c r="AJ872" s="62" t="s">
        <v>290</v>
      </c>
      <c r="AK872" s="62" t="s">
        <v>290</v>
      </c>
      <c r="AL872" s="62">
        <v>0</v>
      </c>
      <c r="AM872" s="62">
        <v>205</v>
      </c>
      <c r="AN872" s="62" t="s">
        <v>290</v>
      </c>
      <c r="AO872" s="62">
        <v>119</v>
      </c>
      <c r="AP872" s="62">
        <v>108</v>
      </c>
      <c r="AQ872" s="62">
        <v>227</v>
      </c>
      <c r="AR872" t="b">
        <f>IFERROR(MATCH('2019'!A872, '2020'!A:A, 0) &gt;0, FALSE)</f>
        <v>1</v>
      </c>
    </row>
    <row r="873" spans="1:44">
      <c r="A873" s="60" t="s">
        <v>4323</v>
      </c>
      <c r="B873" s="60" t="s">
        <v>3536</v>
      </c>
      <c r="C873" s="60" t="s">
        <v>15397</v>
      </c>
      <c r="D873" s="60" t="s">
        <v>4326</v>
      </c>
      <c r="E873" s="60" t="s">
        <v>158</v>
      </c>
      <c r="F873" s="60" t="s">
        <v>288</v>
      </c>
      <c r="G873" s="60" t="s">
        <v>4327</v>
      </c>
      <c r="H873" s="60" t="s">
        <v>15398</v>
      </c>
      <c r="I873" s="60" t="s">
        <v>201</v>
      </c>
      <c r="J873" s="61">
        <v>1</v>
      </c>
      <c r="K873" s="61">
        <v>17.5</v>
      </c>
      <c r="L873" s="61">
        <v>7.5</v>
      </c>
      <c r="M873" s="61">
        <v>26</v>
      </c>
      <c r="N873" s="62">
        <v>38</v>
      </c>
      <c r="O873" s="62">
        <v>24</v>
      </c>
      <c r="P873" s="62">
        <v>28</v>
      </c>
      <c r="Q873" s="62">
        <v>24</v>
      </c>
      <c r="R873" s="62">
        <v>24</v>
      </c>
      <c r="S873" s="62">
        <v>24</v>
      </c>
      <c r="T873" s="62">
        <v>23</v>
      </c>
      <c r="U873" s="62">
        <v>29</v>
      </c>
      <c r="V873" s="62">
        <v>15</v>
      </c>
      <c r="W873" s="62">
        <v>20</v>
      </c>
      <c r="X873" s="62">
        <v>0</v>
      </c>
      <c r="Y873" s="62">
        <v>0</v>
      </c>
      <c r="Z873" s="62">
        <v>0</v>
      </c>
      <c r="AA873" s="62">
        <v>0</v>
      </c>
      <c r="AB873" s="62">
        <v>0</v>
      </c>
      <c r="AC873" s="62">
        <v>0</v>
      </c>
      <c r="AD873" s="62">
        <v>0</v>
      </c>
      <c r="AE873" s="62">
        <v>0</v>
      </c>
      <c r="AF873" s="62">
        <v>0</v>
      </c>
      <c r="AG873" s="62">
        <v>0</v>
      </c>
      <c r="AH873" s="62" t="s">
        <v>290</v>
      </c>
      <c r="AI873" s="62">
        <v>0</v>
      </c>
      <c r="AJ873" s="62">
        <v>0</v>
      </c>
      <c r="AK873" s="62" t="s">
        <v>290</v>
      </c>
      <c r="AL873" s="62">
        <v>0</v>
      </c>
      <c r="AM873" s="62">
        <v>237</v>
      </c>
      <c r="AN873" s="62" t="s">
        <v>290</v>
      </c>
      <c r="AO873" s="62">
        <v>131</v>
      </c>
      <c r="AP873" s="62">
        <v>118</v>
      </c>
      <c r="AQ873" s="62">
        <v>249</v>
      </c>
      <c r="AR873" t="b">
        <f>IFERROR(MATCH('2019'!A873, '2020'!A:A, 0) &gt;0, FALSE)</f>
        <v>1</v>
      </c>
    </row>
    <row r="874" spans="1:44">
      <c r="A874" s="60" t="s">
        <v>4328</v>
      </c>
      <c r="B874" s="60" t="s">
        <v>786</v>
      </c>
      <c r="C874" s="60" t="s">
        <v>15399</v>
      </c>
      <c r="D874" s="60" t="s">
        <v>4331</v>
      </c>
      <c r="E874" s="60" t="s">
        <v>4332</v>
      </c>
      <c r="F874" s="60" t="s">
        <v>288</v>
      </c>
      <c r="G874" s="60" t="s">
        <v>4333</v>
      </c>
      <c r="H874" s="60" t="s">
        <v>15400</v>
      </c>
      <c r="I874" s="60" t="s">
        <v>201</v>
      </c>
      <c r="J874" s="61">
        <v>1</v>
      </c>
      <c r="K874" s="61">
        <v>12</v>
      </c>
      <c r="L874" s="61">
        <v>3</v>
      </c>
      <c r="M874" s="61">
        <v>16</v>
      </c>
      <c r="N874" s="62">
        <v>36</v>
      </c>
      <c r="O874" s="62">
        <v>10</v>
      </c>
      <c r="P874" s="62">
        <v>14</v>
      </c>
      <c r="Q874" s="62">
        <v>11</v>
      </c>
      <c r="R874" s="62">
        <v>10</v>
      </c>
      <c r="S874" s="62">
        <v>14</v>
      </c>
      <c r="T874" s="62">
        <v>11</v>
      </c>
      <c r="U874" s="62">
        <v>15</v>
      </c>
      <c r="V874" s="62">
        <v>14</v>
      </c>
      <c r="W874" s="62">
        <v>19</v>
      </c>
      <c r="X874" s="62">
        <v>0</v>
      </c>
      <c r="Y874" s="62">
        <v>0</v>
      </c>
      <c r="Z874" s="62">
        <v>0</v>
      </c>
      <c r="AA874" s="62">
        <v>0</v>
      </c>
      <c r="AB874" s="62">
        <v>0</v>
      </c>
      <c r="AC874" s="62">
        <v>0</v>
      </c>
      <c r="AD874" s="62">
        <v>0</v>
      </c>
      <c r="AE874" s="62">
        <v>0</v>
      </c>
      <c r="AF874" s="62">
        <v>0</v>
      </c>
      <c r="AG874" s="62">
        <v>0</v>
      </c>
      <c r="AH874" s="62" t="s">
        <v>290</v>
      </c>
      <c r="AI874" s="62">
        <v>0</v>
      </c>
      <c r="AJ874" s="62" t="s">
        <v>290</v>
      </c>
      <c r="AK874" s="62" t="s">
        <v>290</v>
      </c>
      <c r="AL874" s="62">
        <v>0</v>
      </c>
      <c r="AM874" s="62">
        <v>145</v>
      </c>
      <c r="AN874" s="62" t="s">
        <v>290</v>
      </c>
      <c r="AO874" s="62">
        <v>78</v>
      </c>
      <c r="AP874" s="62">
        <v>76</v>
      </c>
      <c r="AQ874" s="62">
        <v>154</v>
      </c>
      <c r="AR874" t="b">
        <f>IFERROR(MATCH('2019'!A874, '2020'!A:A, 0) &gt;0, FALSE)</f>
        <v>1</v>
      </c>
    </row>
    <row r="875" spans="1:44">
      <c r="A875" s="60" t="s">
        <v>4338</v>
      </c>
      <c r="B875" s="60" t="s">
        <v>3869</v>
      </c>
      <c r="C875" s="60" t="s">
        <v>16312</v>
      </c>
      <c r="D875" s="60" t="s">
        <v>4340</v>
      </c>
      <c r="E875" s="60" t="s">
        <v>4332</v>
      </c>
      <c r="F875" s="60" t="s">
        <v>288</v>
      </c>
      <c r="G875" s="60" t="s">
        <v>4333</v>
      </c>
      <c r="H875" s="60" t="s">
        <v>15402</v>
      </c>
      <c r="I875" s="60" t="s">
        <v>201</v>
      </c>
      <c r="J875" s="61">
        <v>1</v>
      </c>
      <c r="K875" s="61">
        <v>11.3</v>
      </c>
      <c r="L875" s="61">
        <v>3.8</v>
      </c>
      <c r="M875" s="61">
        <v>16.100000000000001</v>
      </c>
      <c r="N875" s="62">
        <v>68</v>
      </c>
      <c r="O875" s="62" t="s">
        <v>290</v>
      </c>
      <c r="P875" s="62">
        <v>18</v>
      </c>
      <c r="Q875" s="62">
        <v>11</v>
      </c>
      <c r="R875" s="62">
        <v>14</v>
      </c>
      <c r="S875" s="62">
        <v>18</v>
      </c>
      <c r="T875" s="62" t="s">
        <v>290</v>
      </c>
      <c r="U875" s="62" t="s">
        <v>290</v>
      </c>
      <c r="V875" s="62">
        <v>14</v>
      </c>
      <c r="W875" s="62" t="s">
        <v>290</v>
      </c>
      <c r="X875" s="62">
        <v>0</v>
      </c>
      <c r="Y875" s="62">
        <v>0</v>
      </c>
      <c r="Z875" s="62">
        <v>0</v>
      </c>
      <c r="AA875" s="62">
        <v>0</v>
      </c>
      <c r="AB875" s="62">
        <v>0</v>
      </c>
      <c r="AC875" s="62">
        <v>0</v>
      </c>
      <c r="AD875" s="62">
        <v>0</v>
      </c>
      <c r="AE875" s="62" t="s">
        <v>290</v>
      </c>
      <c r="AF875" s="62" t="s">
        <v>290</v>
      </c>
      <c r="AG875" s="62">
        <v>0</v>
      </c>
      <c r="AH875" s="62" t="s">
        <v>290</v>
      </c>
      <c r="AI875" s="62">
        <v>0</v>
      </c>
      <c r="AJ875" s="62" t="s">
        <v>290</v>
      </c>
      <c r="AK875" s="62" t="s">
        <v>290</v>
      </c>
      <c r="AL875" s="62">
        <v>0</v>
      </c>
      <c r="AM875" s="62">
        <v>172</v>
      </c>
      <c r="AN875" s="62" t="s">
        <v>290</v>
      </c>
      <c r="AO875" s="62">
        <v>88</v>
      </c>
      <c r="AP875" s="62">
        <v>91</v>
      </c>
      <c r="AQ875" s="62">
        <v>179</v>
      </c>
      <c r="AR875" t="b">
        <f>IFERROR(MATCH('2019'!A875, '2020'!A:A, 0) &gt;0, FALSE)</f>
        <v>1</v>
      </c>
    </row>
    <row r="876" spans="1:44">
      <c r="A876" s="60" t="s">
        <v>4341</v>
      </c>
      <c r="B876" s="60" t="s">
        <v>4342</v>
      </c>
      <c r="C876" s="60" t="s">
        <v>7455</v>
      </c>
      <c r="D876" s="60" t="s">
        <v>4344</v>
      </c>
      <c r="E876" s="60" t="s">
        <v>4321</v>
      </c>
      <c r="F876" s="60" t="s">
        <v>288</v>
      </c>
      <c r="G876" s="60" t="s">
        <v>4322</v>
      </c>
      <c r="H876" s="60" t="s">
        <v>15403</v>
      </c>
      <c r="I876" s="60" t="s">
        <v>201</v>
      </c>
      <c r="J876" s="61">
        <v>1</v>
      </c>
      <c r="K876" s="61">
        <v>18</v>
      </c>
      <c r="L876" s="61">
        <v>3</v>
      </c>
      <c r="M876" s="61">
        <v>22</v>
      </c>
      <c r="N876" s="62">
        <v>156</v>
      </c>
      <c r="O876" s="62">
        <v>25</v>
      </c>
      <c r="P876" s="62">
        <v>23</v>
      </c>
      <c r="Q876" s="62">
        <v>19</v>
      </c>
      <c r="R876" s="62">
        <v>27</v>
      </c>
      <c r="S876" s="62">
        <v>25</v>
      </c>
      <c r="T876" s="62">
        <v>23</v>
      </c>
      <c r="U876" s="62">
        <v>19</v>
      </c>
      <c r="V876" s="62" t="s">
        <v>290</v>
      </c>
      <c r="W876" s="62">
        <v>15</v>
      </c>
      <c r="X876" s="62">
        <v>0</v>
      </c>
      <c r="Y876" s="62">
        <v>0</v>
      </c>
      <c r="Z876" s="62">
        <v>0</v>
      </c>
      <c r="AA876" s="62">
        <v>0</v>
      </c>
      <c r="AB876" s="62">
        <v>0</v>
      </c>
      <c r="AC876" s="62">
        <v>0</v>
      </c>
      <c r="AD876" s="62">
        <v>0</v>
      </c>
      <c r="AE876" s="62">
        <v>0</v>
      </c>
      <c r="AF876" s="62">
        <v>0</v>
      </c>
      <c r="AG876" s="62">
        <v>0</v>
      </c>
      <c r="AH876" s="62" t="s">
        <v>290</v>
      </c>
      <c r="AI876" s="62" t="s">
        <v>290</v>
      </c>
      <c r="AJ876" s="62" t="s">
        <v>290</v>
      </c>
      <c r="AK876" s="62" t="s">
        <v>290</v>
      </c>
      <c r="AL876" s="62">
        <v>0</v>
      </c>
      <c r="AM876" s="62">
        <v>324</v>
      </c>
      <c r="AN876" s="62" t="s">
        <v>290</v>
      </c>
      <c r="AO876" s="62">
        <v>165</v>
      </c>
      <c r="AP876" s="62">
        <v>176</v>
      </c>
      <c r="AQ876" s="62">
        <v>341</v>
      </c>
      <c r="AR876" t="b">
        <f>IFERROR(MATCH('2019'!A876, '2020'!A:A, 0) &gt;0, FALSE)</f>
        <v>1</v>
      </c>
    </row>
    <row r="877" spans="1:44">
      <c r="A877" s="60" t="s">
        <v>13140</v>
      </c>
      <c r="B877" s="60" t="s">
        <v>11141</v>
      </c>
      <c r="C877" s="60" t="s">
        <v>11143</v>
      </c>
      <c r="D877" s="60" t="s">
        <v>13926</v>
      </c>
      <c r="E877" s="60" t="s">
        <v>4332</v>
      </c>
      <c r="F877" s="60" t="s">
        <v>288</v>
      </c>
      <c r="G877" s="60" t="s">
        <v>4333</v>
      </c>
      <c r="H877" s="60" t="s">
        <v>15404</v>
      </c>
      <c r="I877" s="60" t="s">
        <v>201</v>
      </c>
      <c r="J877" s="61">
        <v>0.5</v>
      </c>
      <c r="K877" s="61">
        <v>0.5</v>
      </c>
      <c r="L877" s="61">
        <v>0</v>
      </c>
      <c r="M877" s="61">
        <v>1</v>
      </c>
      <c r="N877" s="62">
        <v>0</v>
      </c>
      <c r="O877" s="62">
        <v>0</v>
      </c>
      <c r="P877" s="62">
        <v>0</v>
      </c>
      <c r="Q877" s="62">
        <v>0</v>
      </c>
      <c r="R877" s="62">
        <v>0</v>
      </c>
      <c r="S877" s="62">
        <v>0</v>
      </c>
      <c r="T877" s="62">
        <v>0</v>
      </c>
      <c r="U877" s="62">
        <v>0</v>
      </c>
      <c r="V877" s="62">
        <v>0</v>
      </c>
      <c r="W877" s="62" t="s">
        <v>290</v>
      </c>
      <c r="X877" s="62" t="s">
        <v>290</v>
      </c>
      <c r="Y877" s="62" t="s">
        <v>290</v>
      </c>
      <c r="Z877" s="62" t="s">
        <v>290</v>
      </c>
      <c r="AA877" s="62">
        <v>14</v>
      </c>
      <c r="AB877" s="62">
        <v>0</v>
      </c>
      <c r="AC877" s="62">
        <v>0</v>
      </c>
      <c r="AD877" s="62">
        <v>0</v>
      </c>
      <c r="AE877" s="62">
        <v>0</v>
      </c>
      <c r="AF877" s="62">
        <v>0</v>
      </c>
      <c r="AG877" s="62">
        <v>0</v>
      </c>
      <c r="AH877" s="62">
        <v>0</v>
      </c>
      <c r="AI877" s="62">
        <v>0</v>
      </c>
      <c r="AJ877" s="62">
        <v>0</v>
      </c>
      <c r="AK877" s="62">
        <v>0</v>
      </c>
      <c r="AL877" s="62">
        <v>0</v>
      </c>
      <c r="AM877" s="62">
        <v>36</v>
      </c>
      <c r="AN877" s="62">
        <v>0</v>
      </c>
      <c r="AO877" s="62">
        <v>19</v>
      </c>
      <c r="AP877" s="62">
        <v>17</v>
      </c>
      <c r="AQ877" s="62">
        <v>36</v>
      </c>
      <c r="AR877" t="b">
        <f>IFERROR(MATCH('2019'!A877, '2020'!A:A, 0) &gt;0, FALSE)</f>
        <v>1</v>
      </c>
    </row>
    <row r="878" spans="1:44">
      <c r="A878" s="60" t="s">
        <v>4351</v>
      </c>
      <c r="B878" s="60" t="s">
        <v>4352</v>
      </c>
      <c r="C878" s="60" t="s">
        <v>13929</v>
      </c>
      <c r="D878" s="60" t="s">
        <v>4354</v>
      </c>
      <c r="E878" s="60" t="s">
        <v>158</v>
      </c>
      <c r="F878" s="60" t="s">
        <v>288</v>
      </c>
      <c r="G878" s="60" t="s">
        <v>4327</v>
      </c>
      <c r="H878" s="60" t="s">
        <v>15405</v>
      </c>
      <c r="I878" s="60" t="s">
        <v>201</v>
      </c>
      <c r="J878" s="61">
        <v>3</v>
      </c>
      <c r="K878" s="61">
        <v>11.5</v>
      </c>
      <c r="L878" s="61">
        <v>3.5</v>
      </c>
      <c r="M878" s="61">
        <v>18</v>
      </c>
      <c r="N878" s="62" t="s">
        <v>290</v>
      </c>
      <c r="O878" s="62" t="s">
        <v>290</v>
      </c>
      <c r="P878" s="62" t="s">
        <v>290</v>
      </c>
      <c r="Q878" s="62" t="s">
        <v>290</v>
      </c>
      <c r="R878" s="62" t="s">
        <v>290</v>
      </c>
      <c r="S878" s="62" t="s">
        <v>290</v>
      </c>
      <c r="T878" s="62" t="s">
        <v>290</v>
      </c>
      <c r="U878" s="62" t="s">
        <v>290</v>
      </c>
      <c r="V878" s="62" t="s">
        <v>290</v>
      </c>
      <c r="W878" s="62" t="s">
        <v>290</v>
      </c>
      <c r="X878" s="62" t="s">
        <v>290</v>
      </c>
      <c r="Y878" s="62" t="s">
        <v>290</v>
      </c>
      <c r="Z878" s="62" t="s">
        <v>290</v>
      </c>
      <c r="AA878" s="62" t="s">
        <v>290</v>
      </c>
      <c r="AB878" s="62">
        <v>0</v>
      </c>
      <c r="AC878" s="62">
        <v>0</v>
      </c>
      <c r="AD878" s="62">
        <v>0</v>
      </c>
      <c r="AE878" s="62">
        <v>0</v>
      </c>
      <c r="AF878" s="62">
        <v>0</v>
      </c>
      <c r="AG878" s="62">
        <v>0</v>
      </c>
      <c r="AH878" s="62" t="s">
        <v>290</v>
      </c>
      <c r="AI878" s="62">
        <v>0</v>
      </c>
      <c r="AJ878" s="62" t="s">
        <v>290</v>
      </c>
      <c r="AK878" s="62" t="s">
        <v>290</v>
      </c>
      <c r="AL878" s="62">
        <v>0</v>
      </c>
      <c r="AM878" s="62">
        <v>65</v>
      </c>
      <c r="AN878" s="62" t="s">
        <v>290</v>
      </c>
      <c r="AO878" s="62">
        <v>50</v>
      </c>
      <c r="AP878" s="62">
        <v>38</v>
      </c>
      <c r="AQ878" s="62">
        <v>88</v>
      </c>
      <c r="AR878" t="b">
        <f>IFERROR(MATCH('2019'!A878, '2020'!A:A, 0) &gt;0, FALSE)</f>
        <v>1</v>
      </c>
    </row>
    <row r="879" spans="1:44">
      <c r="A879" s="60" t="s">
        <v>4355</v>
      </c>
      <c r="B879" s="60" t="s">
        <v>4356</v>
      </c>
      <c r="C879" s="60" t="s">
        <v>13931</v>
      </c>
      <c r="D879" s="60" t="s">
        <v>13932</v>
      </c>
      <c r="E879" s="60" t="s">
        <v>4332</v>
      </c>
      <c r="F879" s="60" t="s">
        <v>288</v>
      </c>
      <c r="G879" s="60" t="s">
        <v>4333</v>
      </c>
      <c r="H879" s="60" t="s">
        <v>16313</v>
      </c>
      <c r="I879" s="60" t="s">
        <v>201</v>
      </c>
      <c r="J879" s="61">
        <v>1</v>
      </c>
      <c r="K879" s="61">
        <v>1</v>
      </c>
      <c r="L879" s="61">
        <v>0</v>
      </c>
      <c r="M879" s="61">
        <v>2</v>
      </c>
      <c r="N879" s="62">
        <v>0</v>
      </c>
      <c r="O879" s="62">
        <v>0</v>
      </c>
      <c r="P879" s="62">
        <v>0</v>
      </c>
      <c r="Q879" s="62">
        <v>0</v>
      </c>
      <c r="R879" s="62">
        <v>0</v>
      </c>
      <c r="S879" s="62">
        <v>0</v>
      </c>
      <c r="T879" s="62" t="s">
        <v>290</v>
      </c>
      <c r="U879" s="62">
        <v>0</v>
      </c>
      <c r="V879" s="62">
        <v>0</v>
      </c>
      <c r="W879" s="62" t="s">
        <v>290</v>
      </c>
      <c r="X879" s="62" t="s">
        <v>290</v>
      </c>
      <c r="Y879" s="62" t="s">
        <v>290</v>
      </c>
      <c r="Z879" s="62" t="s">
        <v>290</v>
      </c>
      <c r="AA879" s="62" t="s">
        <v>290</v>
      </c>
      <c r="AB879" s="62">
        <v>0</v>
      </c>
      <c r="AC879" s="62">
        <v>0</v>
      </c>
      <c r="AD879" s="62">
        <v>0</v>
      </c>
      <c r="AE879" s="62">
        <v>0</v>
      </c>
      <c r="AF879" s="62">
        <v>0</v>
      </c>
      <c r="AG879" s="62">
        <v>0</v>
      </c>
      <c r="AH879" s="62">
        <v>0</v>
      </c>
      <c r="AI879" s="62" t="s">
        <v>290</v>
      </c>
      <c r="AJ879" s="62">
        <v>0</v>
      </c>
      <c r="AK879" s="62">
        <v>0</v>
      </c>
      <c r="AL879" s="62">
        <v>0</v>
      </c>
      <c r="AM879" s="62" t="s">
        <v>290</v>
      </c>
      <c r="AN879" s="62">
        <v>0</v>
      </c>
      <c r="AO879" s="62" t="s">
        <v>290</v>
      </c>
      <c r="AP879" s="62" t="s">
        <v>290</v>
      </c>
      <c r="AQ879" s="62" t="s">
        <v>290</v>
      </c>
      <c r="AR879" t="b">
        <f>IFERROR(MATCH('2019'!A879, '2020'!A:A, 0) &gt;0, FALSE)</f>
        <v>1</v>
      </c>
    </row>
    <row r="880" spans="1:44">
      <c r="A880" s="60" t="s">
        <v>4361</v>
      </c>
      <c r="B880" s="60" t="s">
        <v>3841</v>
      </c>
      <c r="C880" s="60" t="s">
        <v>15406</v>
      </c>
      <c r="D880" s="60" t="s">
        <v>4363</v>
      </c>
      <c r="E880" s="60" t="s">
        <v>4364</v>
      </c>
      <c r="F880" s="60" t="s">
        <v>288</v>
      </c>
      <c r="G880" s="60" t="s">
        <v>4365</v>
      </c>
      <c r="H880" s="60" t="s">
        <v>15407</v>
      </c>
      <c r="I880" s="60" t="s">
        <v>202</v>
      </c>
      <c r="J880" s="61">
        <v>2</v>
      </c>
      <c r="K880" s="61">
        <v>12.5</v>
      </c>
      <c r="L880" s="61">
        <v>1.5</v>
      </c>
      <c r="M880" s="61">
        <v>16</v>
      </c>
      <c r="N880" s="62">
        <v>20</v>
      </c>
      <c r="O880" s="62" t="s">
        <v>290</v>
      </c>
      <c r="P880" s="62" t="s">
        <v>290</v>
      </c>
      <c r="Q880" s="62" t="s">
        <v>290</v>
      </c>
      <c r="R880" s="62" t="s">
        <v>290</v>
      </c>
      <c r="S880" s="62" t="s">
        <v>290</v>
      </c>
      <c r="T880" s="62">
        <v>12</v>
      </c>
      <c r="U880" s="62" t="s">
        <v>290</v>
      </c>
      <c r="V880" s="62" t="s">
        <v>290</v>
      </c>
      <c r="W880" s="62" t="s">
        <v>290</v>
      </c>
      <c r="X880" s="62">
        <v>0</v>
      </c>
      <c r="Y880" s="62">
        <v>0</v>
      </c>
      <c r="Z880" s="62">
        <v>0</v>
      </c>
      <c r="AA880" s="62">
        <v>0</v>
      </c>
      <c r="AB880" s="62">
        <v>0</v>
      </c>
      <c r="AC880" s="62">
        <v>0</v>
      </c>
      <c r="AD880" s="62">
        <v>0</v>
      </c>
      <c r="AE880" s="62">
        <v>0</v>
      </c>
      <c r="AF880" s="62">
        <v>0</v>
      </c>
      <c r="AG880" s="62">
        <v>0</v>
      </c>
      <c r="AH880" s="62">
        <v>0</v>
      </c>
      <c r="AI880" s="62">
        <v>0</v>
      </c>
      <c r="AJ880" s="62">
        <v>0</v>
      </c>
      <c r="AK880" s="62">
        <v>0</v>
      </c>
      <c r="AL880" s="62">
        <v>0</v>
      </c>
      <c r="AM880" s="62">
        <v>89</v>
      </c>
      <c r="AN880" s="62">
        <v>0</v>
      </c>
      <c r="AO880" s="62">
        <v>48</v>
      </c>
      <c r="AP880" s="62">
        <v>41</v>
      </c>
      <c r="AQ880" s="62">
        <v>89</v>
      </c>
      <c r="AR880" t="b">
        <f>IFERROR(MATCH('2019'!A880, '2020'!A:A, 0) &gt;0, FALSE)</f>
        <v>1</v>
      </c>
    </row>
    <row r="881" spans="1:44">
      <c r="A881" s="60" t="s">
        <v>4829</v>
      </c>
      <c r="B881" s="60" t="s">
        <v>4830</v>
      </c>
      <c r="C881" s="60" t="s">
        <v>13143</v>
      </c>
      <c r="D881" s="60" t="s">
        <v>4833</v>
      </c>
      <c r="E881" s="60" t="s">
        <v>4368</v>
      </c>
      <c r="F881" s="60" t="s">
        <v>288</v>
      </c>
      <c r="G881" s="60" t="s">
        <v>4369</v>
      </c>
      <c r="H881" s="60" t="s">
        <v>15408</v>
      </c>
      <c r="I881" s="60" t="s">
        <v>203</v>
      </c>
      <c r="J881" s="61">
        <v>2</v>
      </c>
      <c r="K881" s="61">
        <v>13.5</v>
      </c>
      <c r="L881" s="61">
        <v>0</v>
      </c>
      <c r="M881" s="61">
        <v>15.5</v>
      </c>
      <c r="N881" s="62">
        <v>23</v>
      </c>
      <c r="O881" s="62">
        <v>12</v>
      </c>
      <c r="P881" s="62">
        <v>10</v>
      </c>
      <c r="Q881" s="62" t="s">
        <v>290</v>
      </c>
      <c r="R881" s="62">
        <v>11</v>
      </c>
      <c r="S881" s="62">
        <v>13</v>
      </c>
      <c r="T881" s="62" t="s">
        <v>290</v>
      </c>
      <c r="U881" s="62">
        <v>12</v>
      </c>
      <c r="V881" s="62">
        <v>10</v>
      </c>
      <c r="W881" s="62">
        <v>12</v>
      </c>
      <c r="X881" s="62">
        <v>14</v>
      </c>
      <c r="Y881" s="62" t="s">
        <v>290</v>
      </c>
      <c r="Z881" s="62">
        <v>12</v>
      </c>
      <c r="AA881" s="62" t="s">
        <v>290</v>
      </c>
      <c r="AB881" s="62">
        <v>0</v>
      </c>
      <c r="AC881" s="62">
        <v>0</v>
      </c>
      <c r="AD881" s="62">
        <v>0</v>
      </c>
      <c r="AE881" s="62">
        <v>0</v>
      </c>
      <c r="AF881" s="62">
        <v>0</v>
      </c>
      <c r="AG881" s="62">
        <v>0</v>
      </c>
      <c r="AH881" s="62">
        <v>11</v>
      </c>
      <c r="AI881" s="62">
        <v>0</v>
      </c>
      <c r="AJ881" s="62" t="s">
        <v>290</v>
      </c>
      <c r="AK881" s="62">
        <v>20</v>
      </c>
      <c r="AL881" s="62">
        <v>0</v>
      </c>
      <c r="AM881" s="62">
        <v>114</v>
      </c>
      <c r="AN881" s="62">
        <v>0</v>
      </c>
      <c r="AO881" s="62">
        <v>76</v>
      </c>
      <c r="AP881" s="62">
        <v>77</v>
      </c>
      <c r="AQ881" s="62">
        <v>153</v>
      </c>
      <c r="AR881" t="b">
        <f>IFERROR(MATCH('2019'!A881, '2020'!A:A, 0) &gt;0, FALSE)</f>
        <v>1</v>
      </c>
    </row>
    <row r="882" spans="1:44">
      <c r="A882" s="60" t="s">
        <v>4366</v>
      </c>
      <c r="B882" s="60" t="s">
        <v>1585</v>
      </c>
      <c r="C882" s="60" t="s">
        <v>15409</v>
      </c>
      <c r="D882" s="60" t="s">
        <v>4367</v>
      </c>
      <c r="E882" s="60" t="s">
        <v>4368</v>
      </c>
      <c r="F882" s="60" t="s">
        <v>288</v>
      </c>
      <c r="G882" s="60" t="s">
        <v>4369</v>
      </c>
      <c r="H882" s="60" t="s">
        <v>16314</v>
      </c>
      <c r="I882" s="60" t="s">
        <v>203</v>
      </c>
      <c r="J882" s="61">
        <v>2</v>
      </c>
      <c r="K882" s="61">
        <v>11</v>
      </c>
      <c r="L882" s="61">
        <v>0</v>
      </c>
      <c r="M882" s="61">
        <v>13</v>
      </c>
      <c r="N882" s="62">
        <v>27</v>
      </c>
      <c r="O882" s="62" t="s">
        <v>290</v>
      </c>
      <c r="P882" s="62" t="s">
        <v>290</v>
      </c>
      <c r="Q882" s="62" t="s">
        <v>290</v>
      </c>
      <c r="R882" s="62" t="s">
        <v>290</v>
      </c>
      <c r="S882" s="62" t="s">
        <v>290</v>
      </c>
      <c r="T882" s="62" t="s">
        <v>290</v>
      </c>
      <c r="U882" s="62" t="s">
        <v>290</v>
      </c>
      <c r="V882" s="62" t="s">
        <v>290</v>
      </c>
      <c r="W882" s="62" t="s">
        <v>290</v>
      </c>
      <c r="X882" s="62">
        <v>0</v>
      </c>
      <c r="Y882" s="62">
        <v>0</v>
      </c>
      <c r="Z882" s="62">
        <v>0</v>
      </c>
      <c r="AA882" s="62">
        <v>0</v>
      </c>
      <c r="AB882" s="62">
        <v>0</v>
      </c>
      <c r="AC882" s="62">
        <v>0</v>
      </c>
      <c r="AD882" s="62">
        <v>0</v>
      </c>
      <c r="AE882" s="62">
        <v>0</v>
      </c>
      <c r="AF882" s="62">
        <v>0</v>
      </c>
      <c r="AG882" s="62">
        <v>0</v>
      </c>
      <c r="AH882" s="62" t="s">
        <v>290</v>
      </c>
      <c r="AI882" s="62">
        <v>0</v>
      </c>
      <c r="AJ882" s="62" t="s">
        <v>290</v>
      </c>
      <c r="AK882" s="62" t="s">
        <v>290</v>
      </c>
      <c r="AL882" s="62">
        <v>0</v>
      </c>
      <c r="AM882" s="62">
        <v>66</v>
      </c>
      <c r="AN882" s="62" t="s">
        <v>290</v>
      </c>
      <c r="AO882" s="62">
        <v>41</v>
      </c>
      <c r="AP882" s="62">
        <v>41</v>
      </c>
      <c r="AQ882" s="62">
        <v>82</v>
      </c>
      <c r="AR882" t="b">
        <f>IFERROR(MATCH('2019'!A882, '2020'!A:A, 0) &gt;0, FALSE)</f>
        <v>1</v>
      </c>
    </row>
    <row r="883" spans="1:44">
      <c r="A883" s="60" t="s">
        <v>4370</v>
      </c>
      <c r="B883" s="60" t="s">
        <v>4371</v>
      </c>
      <c r="C883" s="60" t="s">
        <v>7471</v>
      </c>
      <c r="D883" s="60" t="s">
        <v>4373</v>
      </c>
      <c r="E883" s="60" t="s">
        <v>4374</v>
      </c>
      <c r="F883" s="60" t="s">
        <v>288</v>
      </c>
      <c r="G883" s="60" t="s">
        <v>4375</v>
      </c>
      <c r="H883" s="60" t="s">
        <v>15411</v>
      </c>
      <c r="I883" s="60" t="s">
        <v>203</v>
      </c>
      <c r="J883" s="61">
        <v>2</v>
      </c>
      <c r="K883" s="61">
        <v>12</v>
      </c>
      <c r="L883" s="61">
        <v>5</v>
      </c>
      <c r="M883" s="61">
        <v>19</v>
      </c>
      <c r="N883" s="62">
        <v>0</v>
      </c>
      <c r="O883" s="62">
        <v>0</v>
      </c>
      <c r="P883" s="62">
        <v>0</v>
      </c>
      <c r="Q883" s="62">
        <v>0</v>
      </c>
      <c r="R883" s="62">
        <v>0</v>
      </c>
      <c r="S883" s="62">
        <v>0</v>
      </c>
      <c r="T883" s="62">
        <v>0</v>
      </c>
      <c r="U883" s="62">
        <v>0</v>
      </c>
      <c r="V883" s="62">
        <v>0</v>
      </c>
      <c r="W883" s="62">
        <v>10</v>
      </c>
      <c r="X883" s="62">
        <v>19</v>
      </c>
      <c r="Y883" s="62">
        <v>18</v>
      </c>
      <c r="Z883" s="62">
        <v>13</v>
      </c>
      <c r="AA883" s="62">
        <v>11</v>
      </c>
      <c r="AB883" s="62">
        <v>0</v>
      </c>
      <c r="AC883" s="62">
        <v>0</v>
      </c>
      <c r="AD883" s="62">
        <v>0</v>
      </c>
      <c r="AE883" s="62">
        <v>0</v>
      </c>
      <c r="AF883" s="62">
        <v>0</v>
      </c>
      <c r="AG883" s="62">
        <v>0</v>
      </c>
      <c r="AH883" s="62" t="s">
        <v>290</v>
      </c>
      <c r="AI883" s="62">
        <v>0</v>
      </c>
      <c r="AJ883" s="62" t="s">
        <v>290</v>
      </c>
      <c r="AK883" s="62" t="s">
        <v>290</v>
      </c>
      <c r="AL883" s="62">
        <v>0</v>
      </c>
      <c r="AM883" s="62">
        <v>66</v>
      </c>
      <c r="AN883" s="62">
        <v>0</v>
      </c>
      <c r="AO883" s="62">
        <v>0</v>
      </c>
      <c r="AP883" s="62">
        <v>71</v>
      </c>
      <c r="AQ883" s="62">
        <v>71</v>
      </c>
      <c r="AR883" t="b">
        <f>IFERROR(MATCH('2019'!A883, '2020'!A:A, 0) &gt;0, FALSE)</f>
        <v>1</v>
      </c>
    </row>
    <row r="884" spans="1:44">
      <c r="A884" s="60" t="s">
        <v>4381</v>
      </c>
      <c r="B884" s="60" t="s">
        <v>4377</v>
      </c>
      <c r="C884" s="60" t="s">
        <v>16315</v>
      </c>
      <c r="D884" s="60" t="s">
        <v>4382</v>
      </c>
      <c r="E884" s="60" t="s">
        <v>4368</v>
      </c>
      <c r="F884" s="60" t="s">
        <v>288</v>
      </c>
      <c r="G884" s="60" t="s">
        <v>4369</v>
      </c>
      <c r="H884" s="60" t="s">
        <v>15412</v>
      </c>
      <c r="I884" s="60" t="s">
        <v>203</v>
      </c>
      <c r="J884" s="61">
        <v>2</v>
      </c>
      <c r="K884" s="61">
        <v>22</v>
      </c>
      <c r="L884" s="61">
        <v>1</v>
      </c>
      <c r="M884" s="61">
        <v>25</v>
      </c>
      <c r="N884" s="62">
        <v>40</v>
      </c>
      <c r="O884" s="62">
        <v>22</v>
      </c>
      <c r="P884" s="62">
        <v>22</v>
      </c>
      <c r="Q884" s="62">
        <v>24</v>
      </c>
      <c r="R884" s="62">
        <v>17</v>
      </c>
      <c r="S884" s="62">
        <v>16</v>
      </c>
      <c r="T884" s="62">
        <v>32</v>
      </c>
      <c r="U884" s="62">
        <v>26</v>
      </c>
      <c r="V884" s="62">
        <v>25</v>
      </c>
      <c r="W884" s="62">
        <v>11</v>
      </c>
      <c r="X884" s="62">
        <v>17</v>
      </c>
      <c r="Y884" s="62">
        <v>22</v>
      </c>
      <c r="Z884" s="62">
        <v>22</v>
      </c>
      <c r="AA884" s="62">
        <v>24</v>
      </c>
      <c r="AB884" s="62">
        <v>0</v>
      </c>
      <c r="AC884" s="62">
        <v>0</v>
      </c>
      <c r="AD884" s="62">
        <v>0</v>
      </c>
      <c r="AE884" s="62">
        <v>0</v>
      </c>
      <c r="AF884" s="62">
        <v>0</v>
      </c>
      <c r="AG884" s="62" t="s">
        <v>290</v>
      </c>
      <c r="AH884" s="62">
        <v>47</v>
      </c>
      <c r="AI884" s="62">
        <v>0</v>
      </c>
      <c r="AJ884" s="62">
        <v>13</v>
      </c>
      <c r="AK884" s="62">
        <v>18</v>
      </c>
      <c r="AL884" s="62">
        <v>0</v>
      </c>
      <c r="AM884" s="62">
        <v>240</v>
      </c>
      <c r="AN884" s="62" t="s">
        <v>290</v>
      </c>
      <c r="AO884" s="62">
        <v>166</v>
      </c>
      <c r="AP884" s="62">
        <v>156</v>
      </c>
      <c r="AQ884" s="62">
        <v>322</v>
      </c>
      <c r="AR884" t="b">
        <f>IFERROR(MATCH('2019'!A884, '2020'!A:A, 0) &gt;0, FALSE)</f>
        <v>1</v>
      </c>
    </row>
    <row r="885" spans="1:44">
      <c r="A885" s="60" t="s">
        <v>4383</v>
      </c>
      <c r="B885" s="60" t="s">
        <v>4384</v>
      </c>
      <c r="C885" s="60" t="s">
        <v>15413</v>
      </c>
      <c r="D885" s="60" t="s">
        <v>4386</v>
      </c>
      <c r="E885" s="60" t="s">
        <v>4368</v>
      </c>
      <c r="F885" s="60" t="s">
        <v>288</v>
      </c>
      <c r="G885" s="60" t="s">
        <v>4369</v>
      </c>
      <c r="H885" s="60" t="s">
        <v>15414</v>
      </c>
      <c r="I885" s="60" t="s">
        <v>203</v>
      </c>
      <c r="J885" s="61">
        <v>2</v>
      </c>
      <c r="K885" s="61">
        <v>3</v>
      </c>
      <c r="L885" s="61">
        <v>1</v>
      </c>
      <c r="M885" s="61">
        <v>6</v>
      </c>
      <c r="N885" s="62">
        <v>0</v>
      </c>
      <c r="O885" s="62" t="s">
        <v>290</v>
      </c>
      <c r="P885" s="62" t="s">
        <v>290</v>
      </c>
      <c r="Q885" s="62" t="s">
        <v>290</v>
      </c>
      <c r="R885" s="62" t="s">
        <v>290</v>
      </c>
      <c r="S885" s="62" t="s">
        <v>290</v>
      </c>
      <c r="T885" s="62" t="s">
        <v>290</v>
      </c>
      <c r="U885" s="62" t="s">
        <v>290</v>
      </c>
      <c r="V885" s="62" t="s">
        <v>290</v>
      </c>
      <c r="W885" s="62" t="s">
        <v>290</v>
      </c>
      <c r="X885" s="62" t="s">
        <v>290</v>
      </c>
      <c r="Y885" s="62" t="s">
        <v>290</v>
      </c>
      <c r="Z885" s="62" t="s">
        <v>290</v>
      </c>
      <c r="AA885" s="62" t="s">
        <v>290</v>
      </c>
      <c r="AB885" s="62">
        <v>0</v>
      </c>
      <c r="AC885" s="62">
        <v>0</v>
      </c>
      <c r="AD885" s="62">
        <v>0</v>
      </c>
      <c r="AE885" s="62">
        <v>0</v>
      </c>
      <c r="AF885" s="62">
        <v>0</v>
      </c>
      <c r="AG885" s="62">
        <v>0</v>
      </c>
      <c r="AH885" s="62">
        <v>0</v>
      </c>
      <c r="AI885" s="62">
        <v>0</v>
      </c>
      <c r="AJ885" s="62">
        <v>0</v>
      </c>
      <c r="AK885" s="62" t="s">
        <v>290</v>
      </c>
      <c r="AL885" s="62">
        <v>0</v>
      </c>
      <c r="AM885" s="62">
        <v>19</v>
      </c>
      <c r="AN885" s="62" t="s">
        <v>290</v>
      </c>
      <c r="AO885" s="62">
        <v>18</v>
      </c>
      <c r="AP885" s="62">
        <v>15</v>
      </c>
      <c r="AQ885" s="62">
        <v>33</v>
      </c>
      <c r="AR885" t="b">
        <f>IFERROR(MATCH('2019'!A885, '2020'!A:A, 0) &gt;0, FALSE)</f>
        <v>1</v>
      </c>
    </row>
    <row r="886" spans="1:44">
      <c r="A886" s="60" t="s">
        <v>13154</v>
      </c>
      <c r="B886" s="60" t="s">
        <v>11157</v>
      </c>
      <c r="C886" s="60" t="s">
        <v>11159</v>
      </c>
      <c r="D886" s="60" t="s">
        <v>11160</v>
      </c>
      <c r="E886" s="60" t="s">
        <v>4368</v>
      </c>
      <c r="F886" s="60" t="s">
        <v>288</v>
      </c>
      <c r="G886" s="60" t="s">
        <v>4369</v>
      </c>
      <c r="H886" s="60" t="s">
        <v>15415</v>
      </c>
      <c r="I886" s="60" t="s">
        <v>203</v>
      </c>
      <c r="J886" s="61">
        <v>0.5</v>
      </c>
      <c r="K886" s="61">
        <v>1.5</v>
      </c>
      <c r="L886" s="61">
        <v>0</v>
      </c>
      <c r="M886" s="61">
        <v>2</v>
      </c>
      <c r="N886" s="62">
        <v>11</v>
      </c>
      <c r="O886" s="62" t="s">
        <v>290</v>
      </c>
      <c r="P886" s="62">
        <v>0</v>
      </c>
      <c r="Q886" s="62">
        <v>0</v>
      </c>
      <c r="R886" s="62">
        <v>0</v>
      </c>
      <c r="S886" s="62">
        <v>0</v>
      </c>
      <c r="T886" s="62">
        <v>0</v>
      </c>
      <c r="U886" s="62">
        <v>0</v>
      </c>
      <c r="V886" s="62">
        <v>0</v>
      </c>
      <c r="W886" s="62">
        <v>0</v>
      </c>
      <c r="X886" s="62">
        <v>0</v>
      </c>
      <c r="Y886" s="62">
        <v>0</v>
      </c>
      <c r="Z886" s="62">
        <v>0</v>
      </c>
      <c r="AA886" s="62">
        <v>0</v>
      </c>
      <c r="AB886" s="62">
        <v>0</v>
      </c>
      <c r="AC886" s="62">
        <v>0</v>
      </c>
      <c r="AD886" s="62">
        <v>0</v>
      </c>
      <c r="AE886" s="62">
        <v>0</v>
      </c>
      <c r="AF886" s="62">
        <v>0</v>
      </c>
      <c r="AG886" s="62">
        <v>0</v>
      </c>
      <c r="AH886" s="62">
        <v>0</v>
      </c>
      <c r="AI886" s="62">
        <v>0</v>
      </c>
      <c r="AJ886" s="62">
        <v>0</v>
      </c>
      <c r="AK886" s="62">
        <v>0</v>
      </c>
      <c r="AL886" s="62">
        <v>0</v>
      </c>
      <c r="AM886" s="62">
        <v>10</v>
      </c>
      <c r="AN886" s="62" t="s">
        <v>290</v>
      </c>
      <c r="AO886" s="62" t="s">
        <v>290</v>
      </c>
      <c r="AP886" s="62" t="s">
        <v>290</v>
      </c>
      <c r="AQ886" s="62">
        <v>12</v>
      </c>
      <c r="AR886" t="b">
        <f>IFERROR(MATCH('2019'!A886, '2020'!A:A, 0) &gt;0, FALSE)</f>
        <v>0</v>
      </c>
    </row>
    <row r="887" spans="1:44">
      <c r="A887" s="60" t="s">
        <v>4387</v>
      </c>
      <c r="B887" s="60" t="s">
        <v>4388</v>
      </c>
      <c r="C887" s="60" t="s">
        <v>7480</v>
      </c>
      <c r="D887" s="60" t="s">
        <v>4391</v>
      </c>
      <c r="E887" s="60" t="s">
        <v>4392</v>
      </c>
      <c r="F887" s="60" t="s">
        <v>288</v>
      </c>
      <c r="G887" s="60" t="s">
        <v>4393</v>
      </c>
      <c r="H887" s="60" t="s">
        <v>15416</v>
      </c>
      <c r="I887" s="60" t="s">
        <v>204</v>
      </c>
      <c r="J887" s="61">
        <v>1</v>
      </c>
      <c r="K887" s="61">
        <v>23</v>
      </c>
      <c r="L887" s="61">
        <v>9</v>
      </c>
      <c r="M887" s="61">
        <v>33</v>
      </c>
      <c r="N887" s="62">
        <v>49</v>
      </c>
      <c r="O887" s="62">
        <v>24</v>
      </c>
      <c r="P887" s="62">
        <v>46</v>
      </c>
      <c r="Q887" s="62">
        <v>34</v>
      </c>
      <c r="R887" s="62">
        <v>32</v>
      </c>
      <c r="S887" s="62">
        <v>45</v>
      </c>
      <c r="T887" s="62">
        <v>24</v>
      </c>
      <c r="U887" s="62">
        <v>32</v>
      </c>
      <c r="V887" s="62">
        <v>46</v>
      </c>
      <c r="W887" s="62">
        <v>35</v>
      </c>
      <c r="X887" s="62">
        <v>0</v>
      </c>
      <c r="Y887" s="62">
        <v>0</v>
      </c>
      <c r="Z887" s="62">
        <v>0</v>
      </c>
      <c r="AA887" s="62">
        <v>0</v>
      </c>
      <c r="AB887" s="62">
        <v>0</v>
      </c>
      <c r="AC887" s="62">
        <v>0</v>
      </c>
      <c r="AD887" s="62">
        <v>0</v>
      </c>
      <c r="AE887" s="62">
        <v>0</v>
      </c>
      <c r="AF887" s="62">
        <v>0</v>
      </c>
      <c r="AG887" s="62">
        <v>0</v>
      </c>
      <c r="AH887" s="62">
        <v>34</v>
      </c>
      <c r="AI887" s="62">
        <v>0</v>
      </c>
      <c r="AJ887" s="62" t="s">
        <v>290</v>
      </c>
      <c r="AK887" s="62" t="s">
        <v>290</v>
      </c>
      <c r="AL887" s="62">
        <v>0</v>
      </c>
      <c r="AM887" s="62">
        <v>293</v>
      </c>
      <c r="AN887" s="62">
        <v>36</v>
      </c>
      <c r="AO887" s="62">
        <v>192</v>
      </c>
      <c r="AP887" s="62">
        <v>175</v>
      </c>
      <c r="AQ887" s="62">
        <v>367</v>
      </c>
      <c r="AR887" t="b">
        <f>IFERROR(MATCH('2019'!A887, '2020'!A:A, 0) &gt;0, FALSE)</f>
        <v>1</v>
      </c>
    </row>
    <row r="888" spans="1:44">
      <c r="A888" s="60" t="s">
        <v>4394</v>
      </c>
      <c r="B888" s="60" t="s">
        <v>3671</v>
      </c>
      <c r="C888" s="60" t="s">
        <v>13169</v>
      </c>
      <c r="D888" s="60" t="s">
        <v>4396</v>
      </c>
      <c r="E888" s="60" t="s">
        <v>4397</v>
      </c>
      <c r="F888" s="60" t="s">
        <v>288</v>
      </c>
      <c r="G888" s="60" t="s">
        <v>4398</v>
      </c>
      <c r="H888" s="60" t="s">
        <v>15417</v>
      </c>
      <c r="I888" s="60" t="s">
        <v>204</v>
      </c>
      <c r="J888" s="61">
        <v>2</v>
      </c>
      <c r="K888" s="61">
        <v>14.8</v>
      </c>
      <c r="L888" s="61">
        <v>7.4</v>
      </c>
      <c r="M888" s="61">
        <v>24.2</v>
      </c>
      <c r="N888" s="62">
        <v>55</v>
      </c>
      <c r="O888" s="62">
        <v>32</v>
      </c>
      <c r="P888" s="62">
        <v>30</v>
      </c>
      <c r="Q888" s="62">
        <v>34</v>
      </c>
      <c r="R888" s="62">
        <v>28</v>
      </c>
      <c r="S888" s="62">
        <v>30</v>
      </c>
      <c r="T888" s="62">
        <v>24</v>
      </c>
      <c r="U888" s="62">
        <v>25</v>
      </c>
      <c r="V888" s="62">
        <v>30</v>
      </c>
      <c r="W888" s="62">
        <v>24</v>
      </c>
      <c r="X888" s="62">
        <v>0</v>
      </c>
      <c r="Y888" s="62">
        <v>0</v>
      </c>
      <c r="Z888" s="62">
        <v>0</v>
      </c>
      <c r="AA888" s="62">
        <v>0</v>
      </c>
      <c r="AB888" s="62">
        <v>0</v>
      </c>
      <c r="AC888" s="62">
        <v>0</v>
      </c>
      <c r="AD888" s="62">
        <v>0</v>
      </c>
      <c r="AE888" s="62">
        <v>0</v>
      </c>
      <c r="AF888" s="62">
        <v>10</v>
      </c>
      <c r="AG888" s="62">
        <v>0</v>
      </c>
      <c r="AH888" s="62">
        <v>43</v>
      </c>
      <c r="AI888" s="62">
        <v>0</v>
      </c>
      <c r="AJ888" s="62" t="s">
        <v>290</v>
      </c>
      <c r="AK888" s="62" t="s">
        <v>290</v>
      </c>
      <c r="AL888" s="62">
        <v>0</v>
      </c>
      <c r="AM888" s="62">
        <v>259</v>
      </c>
      <c r="AN888" s="62">
        <v>14</v>
      </c>
      <c r="AO888" s="62">
        <v>174</v>
      </c>
      <c r="AP888" s="62">
        <v>148</v>
      </c>
      <c r="AQ888" s="62">
        <v>322</v>
      </c>
      <c r="AR888" t="b">
        <f>IFERROR(MATCH('2019'!A888, '2020'!A:A, 0) &gt;0, FALSE)</f>
        <v>1</v>
      </c>
    </row>
    <row r="889" spans="1:44">
      <c r="A889" s="60" t="s">
        <v>4405</v>
      </c>
      <c r="B889" s="60" t="s">
        <v>4406</v>
      </c>
      <c r="C889" s="60" t="s">
        <v>7487</v>
      </c>
      <c r="D889" s="60" t="s">
        <v>4408</v>
      </c>
      <c r="E889" s="60" t="s">
        <v>4409</v>
      </c>
      <c r="F889" s="60" t="s">
        <v>288</v>
      </c>
      <c r="G889" s="60" t="s">
        <v>4410</v>
      </c>
      <c r="H889" s="60" t="s">
        <v>15418</v>
      </c>
      <c r="I889" s="60" t="s">
        <v>204</v>
      </c>
      <c r="J889" s="61">
        <v>1</v>
      </c>
      <c r="K889" s="61">
        <v>3</v>
      </c>
      <c r="L889" s="61">
        <v>1</v>
      </c>
      <c r="M889" s="61">
        <v>5</v>
      </c>
      <c r="N889" s="62">
        <v>68</v>
      </c>
      <c r="O889" s="62">
        <v>21</v>
      </c>
      <c r="P889" s="62">
        <v>0</v>
      </c>
      <c r="Q889" s="62">
        <v>0</v>
      </c>
      <c r="R889" s="62">
        <v>0</v>
      </c>
      <c r="S889" s="62">
        <v>0</v>
      </c>
      <c r="T889" s="62">
        <v>0</v>
      </c>
      <c r="U889" s="62">
        <v>0</v>
      </c>
      <c r="V889" s="62">
        <v>0</v>
      </c>
      <c r="W889" s="62">
        <v>0</v>
      </c>
      <c r="X889" s="62">
        <v>0</v>
      </c>
      <c r="Y889" s="62">
        <v>0</v>
      </c>
      <c r="Z889" s="62">
        <v>0</v>
      </c>
      <c r="AA889" s="62">
        <v>0</v>
      </c>
      <c r="AB889" s="62">
        <v>0</v>
      </c>
      <c r="AC889" s="62">
        <v>0</v>
      </c>
      <c r="AD889" s="62">
        <v>0</v>
      </c>
      <c r="AE889" s="62">
        <v>0</v>
      </c>
      <c r="AF889" s="62">
        <v>0</v>
      </c>
      <c r="AG889" s="62">
        <v>0</v>
      </c>
      <c r="AH889" s="62" t="s">
        <v>290</v>
      </c>
      <c r="AI889" s="62">
        <v>0</v>
      </c>
      <c r="AJ889" s="62">
        <v>0</v>
      </c>
      <c r="AK889" s="62">
        <v>0</v>
      </c>
      <c r="AL889" s="62">
        <v>0</v>
      </c>
      <c r="AM889" s="62">
        <v>82</v>
      </c>
      <c r="AN889" s="62" t="s">
        <v>290</v>
      </c>
      <c r="AO889" s="62">
        <v>42</v>
      </c>
      <c r="AP889" s="62">
        <v>47</v>
      </c>
      <c r="AQ889" s="62">
        <v>89</v>
      </c>
      <c r="AR889" t="b">
        <f>IFERROR(MATCH('2019'!A889, '2020'!A:A, 0) &gt;0, FALSE)</f>
        <v>1</v>
      </c>
    </row>
    <row r="890" spans="1:44">
      <c r="A890" s="60" t="s">
        <v>4411</v>
      </c>
      <c r="B890" s="60" t="s">
        <v>4412</v>
      </c>
      <c r="C890" s="60" t="s">
        <v>11197</v>
      </c>
      <c r="D890" s="60" t="s">
        <v>4414</v>
      </c>
      <c r="E890" s="60" t="s">
        <v>4392</v>
      </c>
      <c r="F890" s="60" t="s">
        <v>288</v>
      </c>
      <c r="G890" s="60" t="s">
        <v>4393</v>
      </c>
      <c r="H890" s="60" t="s">
        <v>15419</v>
      </c>
      <c r="I890" s="60" t="s">
        <v>204</v>
      </c>
      <c r="J890" s="61">
        <v>3</v>
      </c>
      <c r="K890" s="61">
        <v>13</v>
      </c>
      <c r="L890" s="61">
        <v>3</v>
      </c>
      <c r="M890" s="61">
        <v>19</v>
      </c>
      <c r="N890" s="62">
        <v>16</v>
      </c>
      <c r="O890" s="62">
        <v>13</v>
      </c>
      <c r="P890" s="62">
        <v>20</v>
      </c>
      <c r="Q890" s="62" t="s">
        <v>290</v>
      </c>
      <c r="R890" s="62">
        <v>17</v>
      </c>
      <c r="S890" s="62">
        <v>19</v>
      </c>
      <c r="T890" s="62">
        <v>10</v>
      </c>
      <c r="U890" s="62">
        <v>22</v>
      </c>
      <c r="V890" s="62">
        <v>13</v>
      </c>
      <c r="W890" s="62">
        <v>13</v>
      </c>
      <c r="X890" s="62">
        <v>0</v>
      </c>
      <c r="Y890" s="62">
        <v>0</v>
      </c>
      <c r="Z890" s="62">
        <v>0</v>
      </c>
      <c r="AA890" s="62">
        <v>0</v>
      </c>
      <c r="AB890" s="62">
        <v>0</v>
      </c>
      <c r="AC890" s="62">
        <v>0</v>
      </c>
      <c r="AD890" s="62">
        <v>0</v>
      </c>
      <c r="AE890" s="62">
        <v>0</v>
      </c>
      <c r="AF890" s="62">
        <v>0</v>
      </c>
      <c r="AG890" s="62">
        <v>0</v>
      </c>
      <c r="AH890" s="62">
        <v>84</v>
      </c>
      <c r="AI890" s="62">
        <v>0</v>
      </c>
      <c r="AJ890" s="62" t="s">
        <v>290</v>
      </c>
      <c r="AK890" s="62">
        <v>11</v>
      </c>
      <c r="AL890" s="62">
        <v>0</v>
      </c>
      <c r="AM890" s="62">
        <v>41</v>
      </c>
      <c r="AN890" s="62">
        <v>13</v>
      </c>
      <c r="AO890" s="62">
        <v>81</v>
      </c>
      <c r="AP890" s="62">
        <v>69</v>
      </c>
      <c r="AQ890" s="62">
        <v>150</v>
      </c>
      <c r="AR890" t="b">
        <f>IFERROR(MATCH('2019'!A890, '2020'!A:A, 0) &gt;0, FALSE)</f>
        <v>1</v>
      </c>
    </row>
    <row r="891" spans="1:44">
      <c r="A891" s="60" t="s">
        <v>13181</v>
      </c>
      <c r="B891" s="60" t="s">
        <v>11199</v>
      </c>
      <c r="C891" s="60" t="s">
        <v>6556</v>
      </c>
      <c r="D891" s="60" t="s">
        <v>4418</v>
      </c>
      <c r="E891" s="60" t="s">
        <v>4392</v>
      </c>
      <c r="F891" s="60" t="s">
        <v>288</v>
      </c>
      <c r="G891" s="60" t="s">
        <v>4393</v>
      </c>
      <c r="H891" s="60" t="s">
        <v>15420</v>
      </c>
      <c r="I891" s="60" t="s">
        <v>204</v>
      </c>
      <c r="J891" s="61">
        <v>1.5</v>
      </c>
      <c r="K891" s="61">
        <v>14</v>
      </c>
      <c r="L891" s="61">
        <v>4</v>
      </c>
      <c r="M891" s="61">
        <v>19.5</v>
      </c>
      <c r="N891" s="62">
        <v>33</v>
      </c>
      <c r="O891" s="62">
        <v>22</v>
      </c>
      <c r="P891" s="62">
        <v>27</v>
      </c>
      <c r="Q891" s="62">
        <v>20</v>
      </c>
      <c r="R891" s="62">
        <v>20</v>
      </c>
      <c r="S891" s="62">
        <v>19</v>
      </c>
      <c r="T891" s="62">
        <v>17</v>
      </c>
      <c r="U891" s="62">
        <v>23</v>
      </c>
      <c r="V891" s="62">
        <v>41</v>
      </c>
      <c r="W891" s="62">
        <v>34</v>
      </c>
      <c r="X891" s="62">
        <v>0</v>
      </c>
      <c r="Y891" s="62">
        <v>0</v>
      </c>
      <c r="Z891" s="62">
        <v>0</v>
      </c>
      <c r="AA891" s="62">
        <v>0</v>
      </c>
      <c r="AB891" s="62">
        <v>0</v>
      </c>
      <c r="AC891" s="62">
        <v>0</v>
      </c>
      <c r="AD891" s="62">
        <v>0</v>
      </c>
      <c r="AE891" s="62">
        <v>0</v>
      </c>
      <c r="AF891" s="62">
        <v>0</v>
      </c>
      <c r="AG891" s="62">
        <v>0</v>
      </c>
      <c r="AH891" s="62">
        <v>73</v>
      </c>
      <c r="AI891" s="62">
        <v>0</v>
      </c>
      <c r="AJ891" s="62" t="s">
        <v>290</v>
      </c>
      <c r="AK891" s="62">
        <v>11</v>
      </c>
      <c r="AL891" s="62">
        <v>0</v>
      </c>
      <c r="AM891" s="62">
        <v>166</v>
      </c>
      <c r="AN891" s="62" t="s">
        <v>290</v>
      </c>
      <c r="AO891" s="62">
        <v>145</v>
      </c>
      <c r="AP891" s="62">
        <v>111</v>
      </c>
      <c r="AQ891" s="62">
        <v>256</v>
      </c>
      <c r="AR891" t="b">
        <f>IFERROR(MATCH('2019'!A891, '2020'!A:A, 0) &gt;0, FALSE)</f>
        <v>1</v>
      </c>
    </row>
    <row r="892" spans="1:44">
      <c r="A892" s="60" t="s">
        <v>4419</v>
      </c>
      <c r="B892" s="60" t="s">
        <v>4420</v>
      </c>
      <c r="C892" s="60" t="s">
        <v>7497</v>
      </c>
      <c r="D892" s="60" t="s">
        <v>4422</v>
      </c>
      <c r="E892" s="60" t="s">
        <v>4423</v>
      </c>
      <c r="F892" s="60" t="s">
        <v>288</v>
      </c>
      <c r="G892" s="60" t="s">
        <v>4424</v>
      </c>
      <c r="H892" s="60" t="s">
        <v>15421</v>
      </c>
      <c r="I892" s="60" t="s">
        <v>204</v>
      </c>
      <c r="J892" s="61">
        <v>2</v>
      </c>
      <c r="K892" s="61">
        <v>12.5</v>
      </c>
      <c r="L892" s="61">
        <v>3.5</v>
      </c>
      <c r="M892" s="61">
        <v>18</v>
      </c>
      <c r="N892" s="62">
        <v>48</v>
      </c>
      <c r="O892" s="62">
        <v>25</v>
      </c>
      <c r="P892" s="62">
        <v>14</v>
      </c>
      <c r="Q892" s="62">
        <v>18</v>
      </c>
      <c r="R892" s="62">
        <v>12</v>
      </c>
      <c r="S892" s="62">
        <v>11</v>
      </c>
      <c r="T892" s="62" t="s">
        <v>290</v>
      </c>
      <c r="U892" s="62" t="s">
        <v>290</v>
      </c>
      <c r="V892" s="62" t="s">
        <v>290</v>
      </c>
      <c r="W892" s="62" t="s">
        <v>290</v>
      </c>
      <c r="X892" s="62">
        <v>0</v>
      </c>
      <c r="Y892" s="62">
        <v>0</v>
      </c>
      <c r="Z892" s="62">
        <v>0</v>
      </c>
      <c r="AA892" s="62">
        <v>0</v>
      </c>
      <c r="AB892" s="62">
        <v>0</v>
      </c>
      <c r="AC892" s="62">
        <v>0</v>
      </c>
      <c r="AD892" s="62">
        <v>0</v>
      </c>
      <c r="AE892" s="62">
        <v>0</v>
      </c>
      <c r="AF892" s="62">
        <v>0</v>
      </c>
      <c r="AG892" s="62">
        <v>0</v>
      </c>
      <c r="AH892" s="62">
        <v>59</v>
      </c>
      <c r="AI892" s="62">
        <v>0</v>
      </c>
      <c r="AJ892" s="62">
        <v>15</v>
      </c>
      <c r="AK892" s="62">
        <v>40</v>
      </c>
      <c r="AL892" s="62">
        <v>0</v>
      </c>
      <c r="AM892" s="62">
        <v>38</v>
      </c>
      <c r="AN892" s="62">
        <v>10</v>
      </c>
      <c r="AO892" s="62">
        <v>83</v>
      </c>
      <c r="AP892" s="62">
        <v>79</v>
      </c>
      <c r="AQ892" s="62">
        <v>162</v>
      </c>
      <c r="AR892" t="b">
        <f>IFERROR(MATCH('2019'!A892, '2020'!A:A, 0) &gt;0, FALSE)</f>
        <v>1</v>
      </c>
    </row>
    <row r="893" spans="1:44">
      <c r="A893" s="60" t="s">
        <v>4425</v>
      </c>
      <c r="B893" s="60" t="s">
        <v>4426</v>
      </c>
      <c r="C893" s="60" t="s">
        <v>15422</v>
      </c>
      <c r="D893" s="60" t="s">
        <v>4427</v>
      </c>
      <c r="E893" s="60" t="s">
        <v>4428</v>
      </c>
      <c r="F893" s="60" t="s">
        <v>288</v>
      </c>
      <c r="G893" s="60" t="s">
        <v>4429</v>
      </c>
      <c r="H893" s="60" t="s">
        <v>15423</v>
      </c>
      <c r="I893" s="60" t="s">
        <v>204</v>
      </c>
      <c r="J893" s="61">
        <v>3.3</v>
      </c>
      <c r="K893" s="61">
        <v>13</v>
      </c>
      <c r="L893" s="61">
        <v>5.0999999999999996</v>
      </c>
      <c r="M893" s="61">
        <v>21.4</v>
      </c>
      <c r="N893" s="62">
        <v>34</v>
      </c>
      <c r="O893" s="62">
        <v>15</v>
      </c>
      <c r="P893" s="62">
        <v>17</v>
      </c>
      <c r="Q893" s="62" t="s">
        <v>290</v>
      </c>
      <c r="R893" s="62">
        <v>18</v>
      </c>
      <c r="S893" s="62">
        <v>14</v>
      </c>
      <c r="T893" s="62">
        <v>12</v>
      </c>
      <c r="U893" s="62">
        <v>12</v>
      </c>
      <c r="V893" s="62" t="s">
        <v>290</v>
      </c>
      <c r="W893" s="62">
        <v>15</v>
      </c>
      <c r="X893" s="62">
        <v>0</v>
      </c>
      <c r="Y893" s="62">
        <v>0</v>
      </c>
      <c r="Z893" s="62">
        <v>0</v>
      </c>
      <c r="AA893" s="62">
        <v>0</v>
      </c>
      <c r="AB893" s="62">
        <v>0</v>
      </c>
      <c r="AC893" s="62">
        <v>0</v>
      </c>
      <c r="AD893" s="62">
        <v>0</v>
      </c>
      <c r="AE893" s="62" t="s">
        <v>290</v>
      </c>
      <c r="AF893" s="62" t="s">
        <v>290</v>
      </c>
      <c r="AG893" s="62">
        <v>0</v>
      </c>
      <c r="AH893" s="62">
        <v>26</v>
      </c>
      <c r="AI893" s="62">
        <v>0</v>
      </c>
      <c r="AJ893" s="62">
        <v>11</v>
      </c>
      <c r="AK893" s="62">
        <v>0</v>
      </c>
      <c r="AL893" s="62">
        <v>0</v>
      </c>
      <c r="AM893" s="62">
        <v>124</v>
      </c>
      <c r="AN893" s="62" t="s">
        <v>290</v>
      </c>
      <c r="AO893" s="62">
        <v>91</v>
      </c>
      <c r="AP893" s="62">
        <v>74</v>
      </c>
      <c r="AQ893" s="62">
        <v>165</v>
      </c>
      <c r="AR893" t="b">
        <f>IFERROR(MATCH('2019'!A893, '2020'!A:A, 0) &gt;0, FALSE)</f>
        <v>1</v>
      </c>
    </row>
    <row r="894" spans="1:44">
      <c r="A894" s="60" t="s">
        <v>4430</v>
      </c>
      <c r="B894" s="60" t="s">
        <v>786</v>
      </c>
      <c r="C894" s="60" t="s">
        <v>11210</v>
      </c>
      <c r="D894" s="60" t="s">
        <v>4433</v>
      </c>
      <c r="E894" s="60" t="s">
        <v>4428</v>
      </c>
      <c r="F894" s="60" t="s">
        <v>288</v>
      </c>
      <c r="G894" s="60" t="s">
        <v>4429</v>
      </c>
      <c r="H894" s="60" t="s">
        <v>15424</v>
      </c>
      <c r="I894" s="60" t="s">
        <v>204</v>
      </c>
      <c r="J894" s="61">
        <v>1</v>
      </c>
      <c r="K894" s="61">
        <v>15</v>
      </c>
      <c r="L894" s="61">
        <v>1</v>
      </c>
      <c r="M894" s="61">
        <v>17</v>
      </c>
      <c r="N894" s="62">
        <v>37</v>
      </c>
      <c r="O894" s="62">
        <v>14</v>
      </c>
      <c r="P894" s="62">
        <v>17</v>
      </c>
      <c r="Q894" s="62">
        <v>20</v>
      </c>
      <c r="R894" s="62">
        <v>17</v>
      </c>
      <c r="S894" s="62">
        <v>20</v>
      </c>
      <c r="T894" s="62">
        <v>21</v>
      </c>
      <c r="U894" s="62">
        <v>19</v>
      </c>
      <c r="V894" s="62">
        <v>23</v>
      </c>
      <c r="W894" s="62">
        <v>25</v>
      </c>
      <c r="X894" s="62">
        <v>0</v>
      </c>
      <c r="Y894" s="62">
        <v>0</v>
      </c>
      <c r="Z894" s="62">
        <v>0</v>
      </c>
      <c r="AA894" s="62">
        <v>0</v>
      </c>
      <c r="AB894" s="62">
        <v>0</v>
      </c>
      <c r="AC894" s="62">
        <v>0</v>
      </c>
      <c r="AD894" s="62">
        <v>0</v>
      </c>
      <c r="AE894" s="62">
        <v>0</v>
      </c>
      <c r="AF894" s="62">
        <v>11</v>
      </c>
      <c r="AG894" s="62">
        <v>0</v>
      </c>
      <c r="AH894" s="62">
        <v>13</v>
      </c>
      <c r="AI894" s="62">
        <v>0</v>
      </c>
      <c r="AJ894" s="62" t="s">
        <v>290</v>
      </c>
      <c r="AK894" s="62">
        <v>0</v>
      </c>
      <c r="AL894" s="62">
        <v>0</v>
      </c>
      <c r="AM894" s="62">
        <v>186</v>
      </c>
      <c r="AN894" s="62">
        <v>18</v>
      </c>
      <c r="AO894" s="62">
        <v>118</v>
      </c>
      <c r="AP894" s="62">
        <v>106</v>
      </c>
      <c r="AQ894" s="62">
        <v>224</v>
      </c>
      <c r="AR894" t="b">
        <f>IFERROR(MATCH('2019'!A894, '2020'!A:A, 0) &gt;0, FALSE)</f>
        <v>1</v>
      </c>
    </row>
    <row r="895" spans="1:44">
      <c r="A895" s="60" t="s">
        <v>4434</v>
      </c>
      <c r="B895" s="60" t="s">
        <v>4435</v>
      </c>
      <c r="C895" s="60" t="s">
        <v>7504</v>
      </c>
      <c r="D895" s="60" t="s">
        <v>4437</v>
      </c>
      <c r="E895" s="60" t="s">
        <v>4438</v>
      </c>
      <c r="F895" s="60" t="s">
        <v>288</v>
      </c>
      <c r="G895" s="60" t="s">
        <v>4439</v>
      </c>
      <c r="H895" s="60" t="s">
        <v>15425</v>
      </c>
      <c r="I895" s="60" t="s">
        <v>204</v>
      </c>
      <c r="J895" s="61">
        <v>1</v>
      </c>
      <c r="K895" s="61">
        <v>11</v>
      </c>
      <c r="L895" s="61">
        <v>5</v>
      </c>
      <c r="M895" s="61">
        <v>17</v>
      </c>
      <c r="N895" s="62">
        <v>24</v>
      </c>
      <c r="O895" s="62">
        <v>12</v>
      </c>
      <c r="P895" s="62">
        <v>13</v>
      </c>
      <c r="Q895" s="62">
        <v>10</v>
      </c>
      <c r="R895" s="62">
        <v>14</v>
      </c>
      <c r="S895" s="62">
        <v>11</v>
      </c>
      <c r="T895" s="62" t="s">
        <v>290</v>
      </c>
      <c r="U895" s="62" t="s">
        <v>290</v>
      </c>
      <c r="V895" s="62">
        <v>13</v>
      </c>
      <c r="W895" s="62" t="s">
        <v>290</v>
      </c>
      <c r="X895" s="62">
        <v>0</v>
      </c>
      <c r="Y895" s="62">
        <v>0</v>
      </c>
      <c r="Z895" s="62">
        <v>0</v>
      </c>
      <c r="AA895" s="62">
        <v>0</v>
      </c>
      <c r="AB895" s="62">
        <v>0</v>
      </c>
      <c r="AC895" s="62">
        <v>0</v>
      </c>
      <c r="AD895" s="62">
        <v>0</v>
      </c>
      <c r="AE895" s="62">
        <v>0</v>
      </c>
      <c r="AF895" s="62">
        <v>0</v>
      </c>
      <c r="AG895" s="62">
        <v>0</v>
      </c>
      <c r="AH895" s="62" t="s">
        <v>290</v>
      </c>
      <c r="AI895" s="62">
        <v>0</v>
      </c>
      <c r="AJ895" s="62" t="s">
        <v>290</v>
      </c>
      <c r="AK895" s="62" t="s">
        <v>290</v>
      </c>
      <c r="AL895" s="62">
        <v>0</v>
      </c>
      <c r="AM895" s="62">
        <v>114</v>
      </c>
      <c r="AN895" s="62" t="s">
        <v>290</v>
      </c>
      <c r="AO895" s="62">
        <v>63</v>
      </c>
      <c r="AP895" s="62">
        <v>61</v>
      </c>
      <c r="AQ895" s="62">
        <v>124</v>
      </c>
      <c r="AR895" t="b">
        <f>IFERROR(MATCH('2019'!A895, '2020'!A:A, 0) &gt;0, FALSE)</f>
        <v>1</v>
      </c>
    </row>
    <row r="896" spans="1:44">
      <c r="A896" s="60" t="s">
        <v>4440</v>
      </c>
      <c r="B896" s="60" t="s">
        <v>2699</v>
      </c>
      <c r="C896" s="60" t="s">
        <v>15426</v>
      </c>
      <c r="D896" s="60" t="s">
        <v>4443</v>
      </c>
      <c r="E896" s="60" t="s">
        <v>4444</v>
      </c>
      <c r="F896" s="60" t="s">
        <v>288</v>
      </c>
      <c r="G896" s="60" t="s">
        <v>4445</v>
      </c>
      <c r="H896" s="60" t="s">
        <v>15427</v>
      </c>
      <c r="I896" s="60" t="s">
        <v>204</v>
      </c>
      <c r="J896" s="61">
        <v>2</v>
      </c>
      <c r="K896" s="61">
        <v>26.4</v>
      </c>
      <c r="L896" s="61">
        <v>11.1</v>
      </c>
      <c r="M896" s="61">
        <v>39.5</v>
      </c>
      <c r="N896" s="62">
        <v>86</v>
      </c>
      <c r="O896" s="62">
        <v>31</v>
      </c>
      <c r="P896" s="62">
        <v>43</v>
      </c>
      <c r="Q896" s="62">
        <v>44</v>
      </c>
      <c r="R896" s="62">
        <v>40</v>
      </c>
      <c r="S896" s="62">
        <v>40</v>
      </c>
      <c r="T896" s="62">
        <v>45</v>
      </c>
      <c r="U896" s="62">
        <v>46</v>
      </c>
      <c r="V896" s="62">
        <v>52</v>
      </c>
      <c r="W896" s="62">
        <v>44</v>
      </c>
      <c r="X896" s="62">
        <v>0</v>
      </c>
      <c r="Y896" s="62">
        <v>0</v>
      </c>
      <c r="Z896" s="62">
        <v>0</v>
      </c>
      <c r="AA896" s="62">
        <v>0</v>
      </c>
      <c r="AB896" s="62">
        <v>0</v>
      </c>
      <c r="AC896" s="62">
        <v>0</v>
      </c>
      <c r="AD896" s="62">
        <v>0</v>
      </c>
      <c r="AE896" s="62">
        <v>0</v>
      </c>
      <c r="AF896" s="62">
        <v>14</v>
      </c>
      <c r="AG896" s="62">
        <v>0</v>
      </c>
      <c r="AH896" s="62" t="s">
        <v>290</v>
      </c>
      <c r="AI896" s="62">
        <v>0</v>
      </c>
      <c r="AJ896" s="62" t="s">
        <v>290</v>
      </c>
      <c r="AK896" s="62" t="s">
        <v>290</v>
      </c>
      <c r="AL896" s="62">
        <v>0</v>
      </c>
      <c r="AM896" s="62">
        <v>454</v>
      </c>
      <c r="AN896" s="62">
        <v>17</v>
      </c>
      <c r="AO896" s="62">
        <v>243</v>
      </c>
      <c r="AP896" s="62">
        <v>242</v>
      </c>
      <c r="AQ896" s="62">
        <v>485</v>
      </c>
      <c r="AR896" t="b">
        <f>IFERROR(MATCH('2019'!A896, '2020'!A:A, 0) &gt;0, FALSE)</f>
        <v>1</v>
      </c>
    </row>
    <row r="897" spans="1:44">
      <c r="A897" s="60" t="s">
        <v>4446</v>
      </c>
      <c r="B897" s="60" t="s">
        <v>4447</v>
      </c>
      <c r="C897" s="60" t="s">
        <v>13195</v>
      </c>
      <c r="D897" s="60" t="s">
        <v>4449</v>
      </c>
      <c r="E897" s="60" t="s">
        <v>4450</v>
      </c>
      <c r="F897" s="60" t="s">
        <v>288</v>
      </c>
      <c r="G897" s="60" t="s">
        <v>4451</v>
      </c>
      <c r="H897" s="60" t="s">
        <v>15428</v>
      </c>
      <c r="I897" s="60" t="s">
        <v>204</v>
      </c>
      <c r="J897" s="61">
        <v>4.4000000000000004</v>
      </c>
      <c r="K897" s="61">
        <v>24.4</v>
      </c>
      <c r="L897" s="61">
        <v>9.6999999999999993</v>
      </c>
      <c r="M897" s="61">
        <v>38.5</v>
      </c>
      <c r="N897" s="62">
        <v>35</v>
      </c>
      <c r="O897" s="62">
        <v>45</v>
      </c>
      <c r="P897" s="62">
        <v>29</v>
      </c>
      <c r="Q897" s="62">
        <v>32</v>
      </c>
      <c r="R897" s="62">
        <v>35</v>
      </c>
      <c r="S897" s="62">
        <v>42</v>
      </c>
      <c r="T897" s="62">
        <v>51</v>
      </c>
      <c r="U897" s="62">
        <v>44</v>
      </c>
      <c r="V897" s="62">
        <v>48</v>
      </c>
      <c r="W897" s="62">
        <v>51</v>
      </c>
      <c r="X897" s="62">
        <v>0</v>
      </c>
      <c r="Y897" s="62">
        <v>0</v>
      </c>
      <c r="Z897" s="62">
        <v>0</v>
      </c>
      <c r="AA897" s="62">
        <v>0</v>
      </c>
      <c r="AB897" s="62">
        <v>0</v>
      </c>
      <c r="AC897" s="62">
        <v>0</v>
      </c>
      <c r="AD897" s="62">
        <v>0</v>
      </c>
      <c r="AE897" s="62">
        <v>0</v>
      </c>
      <c r="AF897" s="62">
        <v>0</v>
      </c>
      <c r="AG897" s="62">
        <v>0</v>
      </c>
      <c r="AH897" s="62">
        <v>43</v>
      </c>
      <c r="AI897" s="62">
        <v>0</v>
      </c>
      <c r="AJ897" s="62">
        <v>16</v>
      </c>
      <c r="AK897" s="62">
        <v>12</v>
      </c>
      <c r="AL897" s="62">
        <v>0</v>
      </c>
      <c r="AM897" s="62">
        <v>328</v>
      </c>
      <c r="AN897" s="62">
        <v>13</v>
      </c>
      <c r="AO897" s="62">
        <v>223</v>
      </c>
      <c r="AP897" s="62">
        <v>189</v>
      </c>
      <c r="AQ897" s="62">
        <v>412</v>
      </c>
      <c r="AR897" t="b">
        <f>IFERROR(MATCH('2019'!A897, '2020'!A:A, 0) &gt;0, FALSE)</f>
        <v>1</v>
      </c>
    </row>
    <row r="898" spans="1:44">
      <c r="A898" s="60" t="s">
        <v>13197</v>
      </c>
      <c r="B898" s="60" t="s">
        <v>11223</v>
      </c>
      <c r="C898" s="60" t="s">
        <v>16316</v>
      </c>
      <c r="D898" s="60" t="s">
        <v>11226</v>
      </c>
      <c r="E898" s="60" t="s">
        <v>11227</v>
      </c>
      <c r="F898" s="60" t="s">
        <v>288</v>
      </c>
      <c r="G898" s="60" t="s">
        <v>16317</v>
      </c>
      <c r="H898" s="60" t="s">
        <v>15429</v>
      </c>
      <c r="I898" s="60" t="s">
        <v>204</v>
      </c>
      <c r="J898" s="61">
        <v>1</v>
      </c>
      <c r="K898" s="61">
        <v>7</v>
      </c>
      <c r="L898" s="61">
        <v>2.5</v>
      </c>
      <c r="M898" s="61">
        <v>10.5</v>
      </c>
      <c r="N898" s="62">
        <v>18</v>
      </c>
      <c r="O898" s="62" t="s">
        <v>290</v>
      </c>
      <c r="P898" s="62" t="s">
        <v>290</v>
      </c>
      <c r="Q898" s="62" t="s">
        <v>290</v>
      </c>
      <c r="R898" s="62">
        <v>10</v>
      </c>
      <c r="S898" s="62" t="s">
        <v>290</v>
      </c>
      <c r="T898" s="62" t="s">
        <v>290</v>
      </c>
      <c r="U898" s="62" t="s">
        <v>290</v>
      </c>
      <c r="V898" s="62" t="s">
        <v>290</v>
      </c>
      <c r="W898" s="62" t="s">
        <v>290</v>
      </c>
      <c r="X898" s="62">
        <v>0</v>
      </c>
      <c r="Y898" s="62">
        <v>0</v>
      </c>
      <c r="Z898" s="62">
        <v>0</v>
      </c>
      <c r="AA898" s="62">
        <v>0</v>
      </c>
      <c r="AB898" s="62">
        <v>0</v>
      </c>
      <c r="AC898" s="62">
        <v>0</v>
      </c>
      <c r="AD898" s="62">
        <v>0</v>
      </c>
      <c r="AE898" s="62">
        <v>0</v>
      </c>
      <c r="AF898" s="62" t="s">
        <v>290</v>
      </c>
      <c r="AG898" s="62">
        <v>0</v>
      </c>
      <c r="AH898" s="62">
        <v>0</v>
      </c>
      <c r="AI898" s="62">
        <v>0</v>
      </c>
      <c r="AJ898" s="62">
        <v>0</v>
      </c>
      <c r="AK898" s="62">
        <v>0</v>
      </c>
      <c r="AL898" s="62">
        <v>0</v>
      </c>
      <c r="AM898" s="62">
        <v>77</v>
      </c>
      <c r="AN898" s="62" t="s">
        <v>290</v>
      </c>
      <c r="AO898" s="62">
        <v>43</v>
      </c>
      <c r="AP898" s="62">
        <v>38</v>
      </c>
      <c r="AQ898" s="62">
        <v>81</v>
      </c>
      <c r="AR898" t="b">
        <f>IFERROR(MATCH('2019'!A898, '2020'!A:A, 0) &gt;0, FALSE)</f>
        <v>1</v>
      </c>
    </row>
    <row r="899" spans="1:44">
      <c r="A899" s="60" t="s">
        <v>4452</v>
      </c>
      <c r="B899" s="60" t="s">
        <v>439</v>
      </c>
      <c r="C899" s="60" t="s">
        <v>16318</v>
      </c>
      <c r="D899" s="60" t="s">
        <v>4454</v>
      </c>
      <c r="E899" s="60" t="s">
        <v>4455</v>
      </c>
      <c r="F899" s="60" t="s">
        <v>288</v>
      </c>
      <c r="G899" s="60" t="s">
        <v>4456</v>
      </c>
      <c r="H899" s="60" t="s">
        <v>15431</v>
      </c>
      <c r="I899" s="60" t="s">
        <v>204</v>
      </c>
      <c r="J899" s="61">
        <v>0.5</v>
      </c>
      <c r="K899" s="61">
        <v>6.2</v>
      </c>
      <c r="L899" s="61">
        <v>6</v>
      </c>
      <c r="M899" s="61">
        <v>12.7</v>
      </c>
      <c r="N899" s="62">
        <v>29</v>
      </c>
      <c r="O899" s="62" t="s">
        <v>290</v>
      </c>
      <c r="P899" s="62" t="s">
        <v>290</v>
      </c>
      <c r="Q899" s="62" t="s">
        <v>290</v>
      </c>
      <c r="R899" s="62" t="s">
        <v>290</v>
      </c>
      <c r="S899" s="62" t="s">
        <v>290</v>
      </c>
      <c r="T899" s="62" t="s">
        <v>290</v>
      </c>
      <c r="U899" s="62" t="s">
        <v>290</v>
      </c>
      <c r="V899" s="62" t="s">
        <v>290</v>
      </c>
      <c r="W899" s="62" t="s">
        <v>290</v>
      </c>
      <c r="X899" s="62">
        <v>0</v>
      </c>
      <c r="Y899" s="62">
        <v>0</v>
      </c>
      <c r="Z899" s="62">
        <v>0</v>
      </c>
      <c r="AA899" s="62">
        <v>0</v>
      </c>
      <c r="AB899" s="62">
        <v>0</v>
      </c>
      <c r="AC899" s="62">
        <v>0</v>
      </c>
      <c r="AD899" s="62">
        <v>0</v>
      </c>
      <c r="AE899" s="62">
        <v>0</v>
      </c>
      <c r="AF899" s="62" t="s">
        <v>290</v>
      </c>
      <c r="AG899" s="62">
        <v>0</v>
      </c>
      <c r="AH899" s="62" t="s">
        <v>290</v>
      </c>
      <c r="AI899" s="62">
        <v>0</v>
      </c>
      <c r="AJ899" s="62">
        <v>0</v>
      </c>
      <c r="AK899" s="62">
        <v>0</v>
      </c>
      <c r="AL899" s="62">
        <v>0</v>
      </c>
      <c r="AM899" s="62">
        <v>66</v>
      </c>
      <c r="AN899" s="62" t="s">
        <v>290</v>
      </c>
      <c r="AO899" s="62">
        <v>30</v>
      </c>
      <c r="AP899" s="62">
        <v>40</v>
      </c>
      <c r="AQ899" s="62">
        <v>70</v>
      </c>
      <c r="AR899" t="b">
        <f>IFERROR(MATCH('2019'!A899, '2020'!A:A, 0) &gt;0, FALSE)</f>
        <v>1</v>
      </c>
    </row>
    <row r="900" spans="1:44">
      <c r="A900" s="60" t="s">
        <v>4457</v>
      </c>
      <c r="B900" s="60" t="s">
        <v>4458</v>
      </c>
      <c r="C900" s="60" t="s">
        <v>16319</v>
      </c>
      <c r="D900" s="60" t="s">
        <v>4461</v>
      </c>
      <c r="E900" s="60" t="s">
        <v>4462</v>
      </c>
      <c r="F900" s="60" t="s">
        <v>288</v>
      </c>
      <c r="G900" s="60" t="s">
        <v>4463</v>
      </c>
      <c r="H900" s="60" t="s">
        <v>15432</v>
      </c>
      <c r="I900" s="60" t="s">
        <v>204</v>
      </c>
      <c r="J900" s="61">
        <v>2.8</v>
      </c>
      <c r="K900" s="61">
        <v>12.7</v>
      </c>
      <c r="L900" s="61">
        <v>4</v>
      </c>
      <c r="M900" s="61">
        <v>19.5</v>
      </c>
      <c r="N900" s="62">
        <v>27</v>
      </c>
      <c r="O900" s="62">
        <v>12</v>
      </c>
      <c r="P900" s="62">
        <v>21</v>
      </c>
      <c r="Q900" s="62">
        <v>17</v>
      </c>
      <c r="R900" s="62">
        <v>16</v>
      </c>
      <c r="S900" s="62">
        <v>18</v>
      </c>
      <c r="T900" s="62">
        <v>17</v>
      </c>
      <c r="U900" s="62">
        <v>28</v>
      </c>
      <c r="V900" s="62">
        <v>19</v>
      </c>
      <c r="W900" s="62">
        <v>25</v>
      </c>
      <c r="X900" s="62">
        <v>0</v>
      </c>
      <c r="Y900" s="62">
        <v>0</v>
      </c>
      <c r="Z900" s="62">
        <v>0</v>
      </c>
      <c r="AA900" s="62">
        <v>0</v>
      </c>
      <c r="AB900" s="62">
        <v>0</v>
      </c>
      <c r="AC900" s="62">
        <v>0</v>
      </c>
      <c r="AD900" s="62">
        <v>0</v>
      </c>
      <c r="AE900" s="62">
        <v>0</v>
      </c>
      <c r="AF900" s="62">
        <v>0</v>
      </c>
      <c r="AG900" s="62">
        <v>0</v>
      </c>
      <c r="AH900" s="62" t="s">
        <v>290</v>
      </c>
      <c r="AI900" s="62">
        <v>0</v>
      </c>
      <c r="AJ900" s="62" t="s">
        <v>290</v>
      </c>
      <c r="AK900" s="62">
        <v>29</v>
      </c>
      <c r="AL900" s="62">
        <v>0</v>
      </c>
      <c r="AM900" s="62">
        <v>149</v>
      </c>
      <c r="AN900" s="62" t="s">
        <v>290</v>
      </c>
      <c r="AO900" s="62">
        <v>98</v>
      </c>
      <c r="AP900" s="62">
        <v>102</v>
      </c>
      <c r="AQ900" s="62">
        <v>200</v>
      </c>
      <c r="AR900" t="b">
        <f>IFERROR(MATCH('2019'!A900, '2020'!A:A, 0) &gt;0, FALSE)</f>
        <v>1</v>
      </c>
    </row>
    <row r="901" spans="1:44">
      <c r="A901" s="60" t="s">
        <v>4464</v>
      </c>
      <c r="B901" s="60" t="s">
        <v>4465</v>
      </c>
      <c r="C901" s="60" t="s">
        <v>15433</v>
      </c>
      <c r="D901" s="60" t="s">
        <v>11239</v>
      </c>
      <c r="E901" s="60" t="s">
        <v>4467</v>
      </c>
      <c r="F901" s="60" t="s">
        <v>288</v>
      </c>
      <c r="G901" s="60" t="s">
        <v>4468</v>
      </c>
      <c r="H901" s="60" t="s">
        <v>15434</v>
      </c>
      <c r="I901" s="60" t="s">
        <v>204</v>
      </c>
      <c r="J901" s="61">
        <v>1.5</v>
      </c>
      <c r="K901" s="61">
        <v>3.5</v>
      </c>
      <c r="L901" s="61">
        <v>3.5</v>
      </c>
      <c r="M901" s="61">
        <v>8.5</v>
      </c>
      <c r="N901" s="62" t="s">
        <v>290</v>
      </c>
      <c r="O901" s="62">
        <v>15</v>
      </c>
      <c r="P901" s="62" t="s">
        <v>290</v>
      </c>
      <c r="Q901" s="62" t="s">
        <v>290</v>
      </c>
      <c r="R901" s="62" t="s">
        <v>290</v>
      </c>
      <c r="S901" s="62" t="s">
        <v>290</v>
      </c>
      <c r="T901" s="62">
        <v>0</v>
      </c>
      <c r="U901" s="62">
        <v>0</v>
      </c>
      <c r="V901" s="62">
        <v>0</v>
      </c>
      <c r="W901" s="62">
        <v>0</v>
      </c>
      <c r="X901" s="62">
        <v>0</v>
      </c>
      <c r="Y901" s="62">
        <v>0</v>
      </c>
      <c r="Z901" s="62">
        <v>0</v>
      </c>
      <c r="AA901" s="62">
        <v>0</v>
      </c>
      <c r="AB901" s="62">
        <v>0</v>
      </c>
      <c r="AC901" s="62">
        <v>0</v>
      </c>
      <c r="AD901" s="62">
        <v>0</v>
      </c>
      <c r="AE901" s="62">
        <v>0</v>
      </c>
      <c r="AF901" s="62">
        <v>0</v>
      </c>
      <c r="AG901" s="62">
        <v>0</v>
      </c>
      <c r="AH901" s="62" t="s">
        <v>290</v>
      </c>
      <c r="AI901" s="62">
        <v>0</v>
      </c>
      <c r="AJ901" s="62">
        <v>0</v>
      </c>
      <c r="AK901" s="62">
        <v>17</v>
      </c>
      <c r="AL901" s="62">
        <v>0</v>
      </c>
      <c r="AM901" s="62">
        <v>13</v>
      </c>
      <c r="AN901" s="62" t="s">
        <v>290</v>
      </c>
      <c r="AO901" s="62">
        <v>14</v>
      </c>
      <c r="AP901" s="62">
        <v>24</v>
      </c>
      <c r="AQ901" s="62">
        <v>38</v>
      </c>
      <c r="AR901" t="b">
        <f>IFERROR(MATCH('2019'!A901, '2020'!A:A, 0) &gt;0, FALSE)</f>
        <v>1</v>
      </c>
    </row>
    <row r="902" spans="1:44">
      <c r="A902" s="60" t="s">
        <v>4469</v>
      </c>
      <c r="B902" s="60" t="s">
        <v>4470</v>
      </c>
      <c r="C902" s="60" t="s">
        <v>7520</v>
      </c>
      <c r="D902" s="60" t="s">
        <v>4472</v>
      </c>
      <c r="E902" s="60" t="s">
        <v>4409</v>
      </c>
      <c r="F902" s="60" t="s">
        <v>288</v>
      </c>
      <c r="G902" s="60" t="s">
        <v>4410</v>
      </c>
      <c r="H902" s="60" t="s">
        <v>15435</v>
      </c>
      <c r="I902" s="60" t="s">
        <v>204</v>
      </c>
      <c r="J902" s="61">
        <v>1</v>
      </c>
      <c r="K902" s="61">
        <v>14</v>
      </c>
      <c r="L902" s="61">
        <v>5.5</v>
      </c>
      <c r="M902" s="61">
        <v>20.5</v>
      </c>
      <c r="N902" s="62">
        <v>40</v>
      </c>
      <c r="O902" s="62">
        <v>25</v>
      </c>
      <c r="P902" s="62">
        <v>14</v>
      </c>
      <c r="Q902" s="62">
        <v>11</v>
      </c>
      <c r="R902" s="62">
        <v>13</v>
      </c>
      <c r="S902" s="62">
        <v>18</v>
      </c>
      <c r="T902" s="62">
        <v>13</v>
      </c>
      <c r="U902" s="62">
        <v>11</v>
      </c>
      <c r="V902" s="62">
        <v>17</v>
      </c>
      <c r="W902" s="62">
        <v>17</v>
      </c>
      <c r="X902" s="62">
        <v>0</v>
      </c>
      <c r="Y902" s="62">
        <v>0</v>
      </c>
      <c r="Z902" s="62">
        <v>0</v>
      </c>
      <c r="AA902" s="62">
        <v>0</v>
      </c>
      <c r="AB902" s="62">
        <v>0</v>
      </c>
      <c r="AC902" s="62">
        <v>0</v>
      </c>
      <c r="AD902" s="62">
        <v>0</v>
      </c>
      <c r="AE902" s="62">
        <v>0</v>
      </c>
      <c r="AF902" s="62">
        <v>0</v>
      </c>
      <c r="AG902" s="62">
        <v>0</v>
      </c>
      <c r="AH902" s="62">
        <v>20</v>
      </c>
      <c r="AI902" s="62">
        <v>0</v>
      </c>
      <c r="AJ902" s="62" t="s">
        <v>290</v>
      </c>
      <c r="AK902" s="62" t="s">
        <v>290</v>
      </c>
      <c r="AL902" s="62">
        <v>0</v>
      </c>
      <c r="AM902" s="62">
        <v>152</v>
      </c>
      <c r="AN902" s="62" t="s">
        <v>290</v>
      </c>
      <c r="AO902" s="62">
        <v>82</v>
      </c>
      <c r="AP902" s="62">
        <v>97</v>
      </c>
      <c r="AQ902" s="62">
        <v>179</v>
      </c>
      <c r="AR902" t="b">
        <f>IFERROR(MATCH('2019'!A902, '2020'!A:A, 0) &gt;0, FALSE)</f>
        <v>1</v>
      </c>
    </row>
    <row r="903" spans="1:44">
      <c r="A903" s="60" t="s">
        <v>4473</v>
      </c>
      <c r="B903" s="60" t="s">
        <v>4474</v>
      </c>
      <c r="C903" s="60" t="s">
        <v>16320</v>
      </c>
      <c r="D903" s="60" t="s">
        <v>4408</v>
      </c>
      <c r="E903" s="60" t="s">
        <v>4409</v>
      </c>
      <c r="F903" s="60" t="s">
        <v>288</v>
      </c>
      <c r="G903" s="60" t="s">
        <v>4410</v>
      </c>
      <c r="H903" s="60" t="s">
        <v>15437</v>
      </c>
      <c r="I903" s="60" t="s">
        <v>204</v>
      </c>
      <c r="J903" s="61">
        <v>10</v>
      </c>
      <c r="K903" s="61">
        <v>53.5</v>
      </c>
      <c r="L903" s="61">
        <v>37</v>
      </c>
      <c r="M903" s="61">
        <v>100.5</v>
      </c>
      <c r="N903" s="62">
        <v>0</v>
      </c>
      <c r="O903" s="62">
        <v>0</v>
      </c>
      <c r="P903" s="62">
        <v>0</v>
      </c>
      <c r="Q903" s="62">
        <v>0</v>
      </c>
      <c r="R903" s="62">
        <v>0</v>
      </c>
      <c r="S903" s="62">
        <v>0</v>
      </c>
      <c r="T903" s="62">
        <v>0</v>
      </c>
      <c r="U903" s="62">
        <v>0</v>
      </c>
      <c r="V903" s="62">
        <v>0</v>
      </c>
      <c r="W903" s="62">
        <v>0</v>
      </c>
      <c r="X903" s="62">
        <v>219</v>
      </c>
      <c r="Y903" s="62">
        <v>219</v>
      </c>
      <c r="Z903" s="62">
        <v>225</v>
      </c>
      <c r="AA903" s="62">
        <v>217</v>
      </c>
      <c r="AB903" s="62">
        <v>0</v>
      </c>
      <c r="AC903" s="62">
        <v>0</v>
      </c>
      <c r="AD903" s="62">
        <v>0</v>
      </c>
      <c r="AE903" s="62">
        <v>0</v>
      </c>
      <c r="AF903" s="62">
        <v>0</v>
      </c>
      <c r="AG903" s="62">
        <v>0</v>
      </c>
      <c r="AH903" s="62">
        <v>51</v>
      </c>
      <c r="AI903" s="62" t="s">
        <v>290</v>
      </c>
      <c r="AJ903" s="62">
        <v>37</v>
      </c>
      <c r="AK903" s="62">
        <v>20</v>
      </c>
      <c r="AL903" s="62" t="s">
        <v>290</v>
      </c>
      <c r="AM903" s="62">
        <v>762</v>
      </c>
      <c r="AN903" s="62">
        <v>0</v>
      </c>
      <c r="AO903" s="62">
        <v>395</v>
      </c>
      <c r="AP903" s="62">
        <v>485</v>
      </c>
      <c r="AQ903" s="62">
        <v>880</v>
      </c>
      <c r="AR903" t="b">
        <f>IFERROR(MATCH('2019'!A903, '2020'!A:A, 0) &gt;0, FALSE)</f>
        <v>1</v>
      </c>
    </row>
    <row r="904" spans="1:44">
      <c r="A904" s="60" t="s">
        <v>4476</v>
      </c>
      <c r="B904" s="60" t="s">
        <v>4477</v>
      </c>
      <c r="C904" s="60" t="s">
        <v>11249</v>
      </c>
      <c r="D904" s="60" t="s">
        <v>4479</v>
      </c>
      <c r="E904" s="60" t="s">
        <v>4392</v>
      </c>
      <c r="F904" s="60" t="s">
        <v>288</v>
      </c>
      <c r="G904" s="60" t="s">
        <v>4393</v>
      </c>
      <c r="H904" s="60" t="s">
        <v>15438</v>
      </c>
      <c r="I904" s="60" t="s">
        <v>204</v>
      </c>
      <c r="J904" s="61">
        <v>6</v>
      </c>
      <c r="K904" s="61">
        <v>49</v>
      </c>
      <c r="L904" s="61">
        <v>34</v>
      </c>
      <c r="M904" s="61">
        <v>89</v>
      </c>
      <c r="N904" s="62">
        <v>0</v>
      </c>
      <c r="O904" s="62">
        <v>0</v>
      </c>
      <c r="P904" s="62">
        <v>0</v>
      </c>
      <c r="Q904" s="62">
        <v>0</v>
      </c>
      <c r="R904" s="62">
        <v>0</v>
      </c>
      <c r="S904" s="62">
        <v>0</v>
      </c>
      <c r="T904" s="62">
        <v>0</v>
      </c>
      <c r="U904" s="62">
        <v>0</v>
      </c>
      <c r="V904" s="62">
        <v>0</v>
      </c>
      <c r="W904" s="62">
        <v>0</v>
      </c>
      <c r="X904" s="62">
        <v>162</v>
      </c>
      <c r="Y904" s="62">
        <v>134</v>
      </c>
      <c r="Z904" s="62">
        <v>152</v>
      </c>
      <c r="AA904" s="62">
        <v>151</v>
      </c>
      <c r="AB904" s="62">
        <v>0</v>
      </c>
      <c r="AC904" s="62">
        <v>0</v>
      </c>
      <c r="AD904" s="62">
        <v>0</v>
      </c>
      <c r="AE904" s="62">
        <v>0</v>
      </c>
      <c r="AF904" s="62">
        <v>0</v>
      </c>
      <c r="AG904" s="62">
        <v>13</v>
      </c>
      <c r="AH904" s="62">
        <v>70</v>
      </c>
      <c r="AI904" s="62">
        <v>0</v>
      </c>
      <c r="AJ904" s="62">
        <v>32</v>
      </c>
      <c r="AK904" s="62">
        <v>30</v>
      </c>
      <c r="AL904" s="62">
        <v>0</v>
      </c>
      <c r="AM904" s="62">
        <v>474</v>
      </c>
      <c r="AN904" s="62" t="s">
        <v>290</v>
      </c>
      <c r="AO904" s="62">
        <v>278</v>
      </c>
      <c r="AP904" s="62">
        <v>334</v>
      </c>
      <c r="AQ904" s="62">
        <v>612</v>
      </c>
      <c r="AR904" t="b">
        <f>IFERROR(MATCH('2019'!A904, '2020'!A:A, 0) &gt;0, FALSE)</f>
        <v>1</v>
      </c>
    </row>
    <row r="905" spans="1:44">
      <c r="A905" s="60" t="s">
        <v>4480</v>
      </c>
      <c r="B905" s="60" t="s">
        <v>4481</v>
      </c>
      <c r="C905" s="60" t="s">
        <v>11252</v>
      </c>
      <c r="D905" s="60" t="s">
        <v>4483</v>
      </c>
      <c r="E905" s="60" t="s">
        <v>4462</v>
      </c>
      <c r="F905" s="60" t="s">
        <v>288</v>
      </c>
      <c r="G905" s="60" t="s">
        <v>4463</v>
      </c>
      <c r="H905" s="60" t="s">
        <v>15439</v>
      </c>
      <c r="I905" s="60" t="s">
        <v>204</v>
      </c>
      <c r="J905" s="61">
        <v>1.8</v>
      </c>
      <c r="K905" s="61">
        <v>13.2</v>
      </c>
      <c r="L905" s="61">
        <v>4</v>
      </c>
      <c r="M905" s="61">
        <v>19</v>
      </c>
      <c r="N905" s="62">
        <v>0</v>
      </c>
      <c r="O905" s="62">
        <v>0</v>
      </c>
      <c r="P905" s="62">
        <v>0</v>
      </c>
      <c r="Q905" s="62">
        <v>0</v>
      </c>
      <c r="R905" s="62">
        <v>0</v>
      </c>
      <c r="S905" s="62">
        <v>0</v>
      </c>
      <c r="T905" s="62">
        <v>0</v>
      </c>
      <c r="U905" s="62">
        <v>0</v>
      </c>
      <c r="V905" s="62">
        <v>0</v>
      </c>
      <c r="W905" s="62">
        <v>0</v>
      </c>
      <c r="X905" s="62">
        <v>32</v>
      </c>
      <c r="Y905" s="62">
        <v>22</v>
      </c>
      <c r="Z905" s="62">
        <v>34</v>
      </c>
      <c r="AA905" s="62">
        <v>27</v>
      </c>
      <c r="AB905" s="62">
        <v>0</v>
      </c>
      <c r="AC905" s="62">
        <v>0</v>
      </c>
      <c r="AD905" s="62">
        <v>0</v>
      </c>
      <c r="AE905" s="62">
        <v>0</v>
      </c>
      <c r="AF905" s="62">
        <v>0</v>
      </c>
      <c r="AG905" s="62">
        <v>0</v>
      </c>
      <c r="AH905" s="62">
        <v>12</v>
      </c>
      <c r="AI905" s="62">
        <v>0</v>
      </c>
      <c r="AJ905" s="62" t="s">
        <v>290</v>
      </c>
      <c r="AK905" s="62">
        <v>12</v>
      </c>
      <c r="AL905" s="62">
        <v>0</v>
      </c>
      <c r="AM905" s="62">
        <v>80</v>
      </c>
      <c r="AN905" s="62" t="s">
        <v>290</v>
      </c>
      <c r="AO905" s="62">
        <v>51</v>
      </c>
      <c r="AP905" s="62">
        <v>64</v>
      </c>
      <c r="AQ905" s="62">
        <v>115</v>
      </c>
      <c r="AR905" t="b">
        <f>IFERROR(MATCH('2019'!A905, '2020'!A:A, 0) &gt;0, FALSE)</f>
        <v>1</v>
      </c>
    </row>
    <row r="906" spans="1:44">
      <c r="A906" s="60" t="s">
        <v>4484</v>
      </c>
      <c r="B906" s="60" t="s">
        <v>4485</v>
      </c>
      <c r="C906" s="60" t="s">
        <v>15440</v>
      </c>
      <c r="D906" s="60" t="s">
        <v>4488</v>
      </c>
      <c r="E906" s="60" t="s">
        <v>4392</v>
      </c>
      <c r="F906" s="60" t="s">
        <v>288</v>
      </c>
      <c r="G906" s="60" t="s">
        <v>4489</v>
      </c>
      <c r="H906" s="60" t="s">
        <v>15441</v>
      </c>
      <c r="I906" s="60" t="s">
        <v>204</v>
      </c>
      <c r="J906" s="61">
        <v>2</v>
      </c>
      <c r="K906" s="61">
        <v>14</v>
      </c>
      <c r="L906" s="61">
        <v>3</v>
      </c>
      <c r="M906" s="61">
        <v>19</v>
      </c>
      <c r="N906" s="62">
        <v>14</v>
      </c>
      <c r="O906" s="62">
        <v>15</v>
      </c>
      <c r="P906" s="62">
        <v>10</v>
      </c>
      <c r="Q906" s="62">
        <v>13</v>
      </c>
      <c r="R906" s="62">
        <v>16</v>
      </c>
      <c r="S906" s="62">
        <v>17</v>
      </c>
      <c r="T906" s="62">
        <v>15</v>
      </c>
      <c r="U906" s="62">
        <v>23</v>
      </c>
      <c r="V906" s="62">
        <v>16</v>
      </c>
      <c r="W906" s="62">
        <v>26</v>
      </c>
      <c r="X906" s="62">
        <v>0</v>
      </c>
      <c r="Y906" s="62">
        <v>0</v>
      </c>
      <c r="Z906" s="62">
        <v>0</v>
      </c>
      <c r="AA906" s="62">
        <v>0</v>
      </c>
      <c r="AB906" s="62">
        <v>0</v>
      </c>
      <c r="AC906" s="62">
        <v>0</v>
      </c>
      <c r="AD906" s="62">
        <v>0</v>
      </c>
      <c r="AE906" s="62">
        <v>0</v>
      </c>
      <c r="AF906" s="62">
        <v>0</v>
      </c>
      <c r="AG906" s="62">
        <v>0</v>
      </c>
      <c r="AH906" s="62">
        <v>60</v>
      </c>
      <c r="AI906" s="62" t="s">
        <v>290</v>
      </c>
      <c r="AJ906" s="62" t="s">
        <v>290</v>
      </c>
      <c r="AK906" s="62" t="s">
        <v>290</v>
      </c>
      <c r="AL906" s="62">
        <v>0</v>
      </c>
      <c r="AM906" s="62">
        <v>91</v>
      </c>
      <c r="AN906" s="62" t="s">
        <v>290</v>
      </c>
      <c r="AO906" s="62">
        <v>80</v>
      </c>
      <c r="AP906" s="62">
        <v>85</v>
      </c>
      <c r="AQ906" s="62">
        <v>165</v>
      </c>
      <c r="AR906" t="b">
        <f>IFERROR(MATCH('2019'!A906, '2020'!A:A, 0) &gt;0, FALSE)</f>
        <v>1</v>
      </c>
    </row>
    <row r="907" spans="1:44">
      <c r="A907" s="60" t="s">
        <v>4490</v>
      </c>
      <c r="B907" s="60" t="s">
        <v>4491</v>
      </c>
      <c r="C907" s="60" t="s">
        <v>7534</v>
      </c>
      <c r="D907" s="60" t="s">
        <v>4492</v>
      </c>
      <c r="E907" s="60" t="s">
        <v>4428</v>
      </c>
      <c r="F907" s="60" t="s">
        <v>288</v>
      </c>
      <c r="G907" s="60" t="s">
        <v>4429</v>
      </c>
      <c r="H907" s="60" t="s">
        <v>16321</v>
      </c>
      <c r="I907" s="60" t="s">
        <v>204</v>
      </c>
      <c r="J907" s="61">
        <v>0.5</v>
      </c>
      <c r="K907" s="61">
        <v>3.5</v>
      </c>
      <c r="L907" s="61">
        <v>0</v>
      </c>
      <c r="M907" s="61">
        <v>4</v>
      </c>
      <c r="N907" s="62">
        <v>13</v>
      </c>
      <c r="O907" s="62" t="s">
        <v>290</v>
      </c>
      <c r="P907" s="62" t="s">
        <v>290</v>
      </c>
      <c r="Q907" s="62" t="s">
        <v>290</v>
      </c>
      <c r="R907" s="62" t="s">
        <v>290</v>
      </c>
      <c r="S907" s="62" t="s">
        <v>290</v>
      </c>
      <c r="T907" s="62" t="s">
        <v>290</v>
      </c>
      <c r="U907" s="62" t="s">
        <v>290</v>
      </c>
      <c r="V907" s="62" t="s">
        <v>290</v>
      </c>
      <c r="W907" s="62">
        <v>0</v>
      </c>
      <c r="X907" s="62">
        <v>0</v>
      </c>
      <c r="Y907" s="62">
        <v>0</v>
      </c>
      <c r="Z907" s="62">
        <v>0</v>
      </c>
      <c r="AA907" s="62">
        <v>0</v>
      </c>
      <c r="AB907" s="62">
        <v>0</v>
      </c>
      <c r="AC907" s="62">
        <v>0</v>
      </c>
      <c r="AD907" s="62">
        <v>0</v>
      </c>
      <c r="AE907" s="62">
        <v>0</v>
      </c>
      <c r="AF907" s="62">
        <v>0</v>
      </c>
      <c r="AG907" s="62">
        <v>0</v>
      </c>
      <c r="AH907" s="62" t="s">
        <v>290</v>
      </c>
      <c r="AI907" s="62">
        <v>0</v>
      </c>
      <c r="AJ907" s="62" t="s">
        <v>290</v>
      </c>
      <c r="AK907" s="62" t="s">
        <v>290</v>
      </c>
      <c r="AL907" s="62" t="s">
        <v>290</v>
      </c>
      <c r="AM907" s="62">
        <v>36</v>
      </c>
      <c r="AN907" s="62">
        <v>0</v>
      </c>
      <c r="AO907" s="62">
        <v>24</v>
      </c>
      <c r="AP907" s="62">
        <v>20</v>
      </c>
      <c r="AQ907" s="62">
        <v>44</v>
      </c>
      <c r="AR907" t="b">
        <f>IFERROR(MATCH('2019'!A907, '2020'!A:A, 0) &gt;0, FALSE)</f>
        <v>1</v>
      </c>
    </row>
    <row r="908" spans="1:44">
      <c r="A908" s="60" t="s">
        <v>4493</v>
      </c>
      <c r="B908" s="60" t="s">
        <v>4494</v>
      </c>
      <c r="C908" s="60" t="s">
        <v>16322</v>
      </c>
      <c r="D908" s="60" t="s">
        <v>4497</v>
      </c>
      <c r="E908" s="60" t="s">
        <v>4498</v>
      </c>
      <c r="F908" s="60" t="s">
        <v>288</v>
      </c>
      <c r="G908" s="60" t="s">
        <v>4499</v>
      </c>
      <c r="H908" s="60" t="s">
        <v>16323</v>
      </c>
      <c r="I908" s="60" t="s">
        <v>204</v>
      </c>
      <c r="J908" s="61">
        <v>2</v>
      </c>
      <c r="K908" s="61">
        <v>3</v>
      </c>
      <c r="L908" s="61">
        <v>1</v>
      </c>
      <c r="M908" s="61">
        <v>6</v>
      </c>
      <c r="N908" s="62" t="s">
        <v>290</v>
      </c>
      <c r="O908" s="62" t="s">
        <v>290</v>
      </c>
      <c r="P908" s="62" t="s">
        <v>290</v>
      </c>
      <c r="Q908" s="62" t="s">
        <v>290</v>
      </c>
      <c r="R908" s="62" t="s">
        <v>290</v>
      </c>
      <c r="S908" s="62">
        <v>0</v>
      </c>
      <c r="T908" s="62">
        <v>0</v>
      </c>
      <c r="U908" s="62">
        <v>0</v>
      </c>
      <c r="V908" s="62">
        <v>0</v>
      </c>
      <c r="W908" s="62">
        <v>0</v>
      </c>
      <c r="X908" s="62">
        <v>0</v>
      </c>
      <c r="Y908" s="62">
        <v>0</v>
      </c>
      <c r="Z908" s="62">
        <v>0</v>
      </c>
      <c r="AA908" s="62">
        <v>0</v>
      </c>
      <c r="AB908" s="62">
        <v>0</v>
      </c>
      <c r="AC908" s="62">
        <v>0</v>
      </c>
      <c r="AD908" s="62">
        <v>0</v>
      </c>
      <c r="AE908" s="62">
        <v>0</v>
      </c>
      <c r="AF908" s="62">
        <v>0</v>
      </c>
      <c r="AG908" s="62">
        <v>0</v>
      </c>
      <c r="AH908" s="62" t="s">
        <v>290</v>
      </c>
      <c r="AI908" s="62">
        <v>0</v>
      </c>
      <c r="AJ908" s="62">
        <v>0</v>
      </c>
      <c r="AK908" s="62">
        <v>13</v>
      </c>
      <c r="AL908" s="62">
        <v>0</v>
      </c>
      <c r="AM908" s="62">
        <v>0</v>
      </c>
      <c r="AN908" s="62" t="s">
        <v>290</v>
      </c>
      <c r="AO908" s="62">
        <v>13</v>
      </c>
      <c r="AP908" s="62" t="s">
        <v>290</v>
      </c>
      <c r="AQ908" s="62">
        <v>16</v>
      </c>
      <c r="AR908" t="b">
        <f>IFERROR(MATCH('2019'!A908, '2020'!A:A, 0) &gt;0, FALSE)</f>
        <v>0</v>
      </c>
    </row>
    <row r="909" spans="1:44">
      <c r="A909" s="60" t="s">
        <v>4506</v>
      </c>
      <c r="B909" s="60" t="s">
        <v>4507</v>
      </c>
      <c r="C909" s="60" t="s">
        <v>15442</v>
      </c>
      <c r="D909" s="60" t="s">
        <v>4510</v>
      </c>
      <c r="E909" s="60" t="s">
        <v>4467</v>
      </c>
      <c r="F909" s="60" t="s">
        <v>288</v>
      </c>
      <c r="G909" s="60" t="s">
        <v>4468</v>
      </c>
      <c r="H909" s="60" t="s">
        <v>15443</v>
      </c>
      <c r="I909" s="60" t="s">
        <v>204</v>
      </c>
      <c r="J909" s="61">
        <v>3</v>
      </c>
      <c r="K909" s="61">
        <v>13</v>
      </c>
      <c r="L909" s="61">
        <v>5.5</v>
      </c>
      <c r="M909" s="61">
        <v>21.5</v>
      </c>
      <c r="N909" s="62">
        <v>19</v>
      </c>
      <c r="O909" s="62">
        <v>36</v>
      </c>
      <c r="P909" s="62">
        <v>19</v>
      </c>
      <c r="Q909" s="62">
        <v>20</v>
      </c>
      <c r="R909" s="62">
        <v>23</v>
      </c>
      <c r="S909" s="62">
        <v>17</v>
      </c>
      <c r="T909" s="62">
        <v>27</v>
      </c>
      <c r="U909" s="62">
        <v>20</v>
      </c>
      <c r="V909" s="62">
        <v>23</v>
      </c>
      <c r="W909" s="62">
        <v>26</v>
      </c>
      <c r="X909" s="62">
        <v>0</v>
      </c>
      <c r="Y909" s="62">
        <v>0</v>
      </c>
      <c r="Z909" s="62">
        <v>0</v>
      </c>
      <c r="AA909" s="62">
        <v>0</v>
      </c>
      <c r="AB909" s="62">
        <v>0</v>
      </c>
      <c r="AC909" s="62">
        <v>0</v>
      </c>
      <c r="AD909" s="62">
        <v>0</v>
      </c>
      <c r="AE909" s="62">
        <v>0</v>
      </c>
      <c r="AF909" s="62">
        <v>0</v>
      </c>
      <c r="AG909" s="62">
        <v>0</v>
      </c>
      <c r="AH909" s="62">
        <v>49</v>
      </c>
      <c r="AI909" s="62">
        <v>0</v>
      </c>
      <c r="AJ909" s="62">
        <v>52</v>
      </c>
      <c r="AK909" s="62">
        <v>26</v>
      </c>
      <c r="AL909" s="62" t="s">
        <v>290</v>
      </c>
      <c r="AM909" s="62">
        <v>87</v>
      </c>
      <c r="AN909" s="62">
        <v>14</v>
      </c>
      <c r="AO909" s="62">
        <v>128</v>
      </c>
      <c r="AP909" s="62">
        <v>102</v>
      </c>
      <c r="AQ909" s="62">
        <v>230</v>
      </c>
      <c r="AR909" t="b">
        <f>IFERROR(MATCH('2019'!A909, '2020'!A:A, 0) &gt;0, FALSE)</f>
        <v>1</v>
      </c>
    </row>
    <row r="910" spans="1:44">
      <c r="A910" s="60" t="s">
        <v>4511</v>
      </c>
      <c r="B910" s="60" t="s">
        <v>4512</v>
      </c>
      <c r="C910" s="60" t="s">
        <v>7539</v>
      </c>
      <c r="D910" s="60" t="s">
        <v>4514</v>
      </c>
      <c r="E910" s="60" t="s">
        <v>4515</v>
      </c>
      <c r="F910" s="60" t="s">
        <v>288</v>
      </c>
      <c r="G910" s="60" t="s">
        <v>4516</v>
      </c>
      <c r="H910" s="60" t="s">
        <v>15445</v>
      </c>
      <c r="I910" s="60" t="s">
        <v>204</v>
      </c>
      <c r="J910" s="61">
        <v>3.5</v>
      </c>
      <c r="K910" s="61">
        <v>7</v>
      </c>
      <c r="L910" s="61">
        <v>3</v>
      </c>
      <c r="M910" s="61">
        <v>13.5</v>
      </c>
      <c r="N910" s="62">
        <v>20</v>
      </c>
      <c r="O910" s="62">
        <v>11</v>
      </c>
      <c r="P910" s="62" t="s">
        <v>290</v>
      </c>
      <c r="Q910" s="62" t="s">
        <v>290</v>
      </c>
      <c r="R910" s="62" t="s">
        <v>290</v>
      </c>
      <c r="S910" s="62" t="s">
        <v>290</v>
      </c>
      <c r="T910" s="62" t="s">
        <v>290</v>
      </c>
      <c r="U910" s="62" t="s">
        <v>290</v>
      </c>
      <c r="V910" s="62" t="s">
        <v>290</v>
      </c>
      <c r="W910" s="62" t="s">
        <v>290</v>
      </c>
      <c r="X910" s="62">
        <v>0</v>
      </c>
      <c r="Y910" s="62">
        <v>0</v>
      </c>
      <c r="Z910" s="62">
        <v>0</v>
      </c>
      <c r="AA910" s="62">
        <v>0</v>
      </c>
      <c r="AB910" s="62">
        <v>0</v>
      </c>
      <c r="AC910" s="62">
        <v>0</v>
      </c>
      <c r="AD910" s="62">
        <v>0</v>
      </c>
      <c r="AE910" s="62">
        <v>0</v>
      </c>
      <c r="AF910" s="62">
        <v>0</v>
      </c>
      <c r="AG910" s="62">
        <v>0</v>
      </c>
      <c r="AH910" s="62" t="s">
        <v>290</v>
      </c>
      <c r="AI910" s="62">
        <v>0</v>
      </c>
      <c r="AJ910" s="62" t="s">
        <v>290</v>
      </c>
      <c r="AK910" s="62" t="s">
        <v>290</v>
      </c>
      <c r="AL910" s="62">
        <v>0</v>
      </c>
      <c r="AM910" s="62">
        <v>58</v>
      </c>
      <c r="AN910" s="62">
        <v>12</v>
      </c>
      <c r="AO910" s="62">
        <v>36</v>
      </c>
      <c r="AP910" s="62">
        <v>41</v>
      </c>
      <c r="AQ910" s="62">
        <v>77</v>
      </c>
      <c r="AR910" t="b">
        <f>IFERROR(MATCH('2019'!A910, '2020'!A:A, 0) &gt;0, FALSE)</f>
        <v>1</v>
      </c>
    </row>
    <row r="911" spans="1:44">
      <c r="A911" s="60" t="s">
        <v>4517</v>
      </c>
      <c r="B911" s="60" t="s">
        <v>4518</v>
      </c>
      <c r="C911" s="60" t="s">
        <v>15447</v>
      </c>
      <c r="D911" s="60" t="s">
        <v>4519</v>
      </c>
      <c r="E911" s="60" t="s">
        <v>4444</v>
      </c>
      <c r="F911" s="60" t="s">
        <v>288</v>
      </c>
      <c r="G911" s="60" t="s">
        <v>4445</v>
      </c>
      <c r="H911" s="60" t="s">
        <v>15448</v>
      </c>
      <c r="I911" s="60" t="s">
        <v>204</v>
      </c>
      <c r="J911" s="61">
        <v>2.5</v>
      </c>
      <c r="K911" s="61">
        <v>28.9</v>
      </c>
      <c r="L911" s="61">
        <v>4.4000000000000004</v>
      </c>
      <c r="M911" s="61">
        <v>35.799999999999997</v>
      </c>
      <c r="N911" s="62">
        <v>41</v>
      </c>
      <c r="O911" s="62">
        <v>15</v>
      </c>
      <c r="P911" s="62">
        <v>17</v>
      </c>
      <c r="Q911" s="62">
        <v>22</v>
      </c>
      <c r="R911" s="62">
        <v>35</v>
      </c>
      <c r="S911" s="62">
        <v>34</v>
      </c>
      <c r="T911" s="62">
        <v>33</v>
      </c>
      <c r="U911" s="62">
        <v>34</v>
      </c>
      <c r="V911" s="62">
        <v>30</v>
      </c>
      <c r="W911" s="62">
        <v>34</v>
      </c>
      <c r="X911" s="62">
        <v>0</v>
      </c>
      <c r="Y911" s="62">
        <v>0</v>
      </c>
      <c r="Z911" s="62">
        <v>0</v>
      </c>
      <c r="AA911" s="62">
        <v>0</v>
      </c>
      <c r="AB911" s="62">
        <v>0</v>
      </c>
      <c r="AC911" s="62">
        <v>0</v>
      </c>
      <c r="AD911" s="62">
        <v>0</v>
      </c>
      <c r="AE911" s="62">
        <v>0</v>
      </c>
      <c r="AF911" s="62">
        <v>0</v>
      </c>
      <c r="AG911" s="62">
        <v>0</v>
      </c>
      <c r="AH911" s="62">
        <v>16</v>
      </c>
      <c r="AI911" s="62">
        <v>0</v>
      </c>
      <c r="AJ911" s="62">
        <v>24</v>
      </c>
      <c r="AK911" s="62">
        <v>35</v>
      </c>
      <c r="AL911" s="62">
        <v>0</v>
      </c>
      <c r="AM911" s="62">
        <v>211</v>
      </c>
      <c r="AN911" s="62" t="s">
        <v>290</v>
      </c>
      <c r="AO911" s="62">
        <v>150</v>
      </c>
      <c r="AP911" s="62">
        <v>145</v>
      </c>
      <c r="AQ911" s="62">
        <v>295</v>
      </c>
      <c r="AR911" t="b">
        <f>IFERROR(MATCH('2019'!A911, '2020'!A:A, 0) &gt;0, FALSE)</f>
        <v>1</v>
      </c>
    </row>
    <row r="912" spans="1:44">
      <c r="A912" s="60" t="s">
        <v>4520</v>
      </c>
      <c r="B912" s="60" t="s">
        <v>3218</v>
      </c>
      <c r="C912" s="60" t="s">
        <v>7545</v>
      </c>
      <c r="D912" s="60" t="s">
        <v>4522</v>
      </c>
      <c r="E912" s="60" t="s">
        <v>4397</v>
      </c>
      <c r="F912" s="60" t="s">
        <v>288</v>
      </c>
      <c r="G912" s="60" t="s">
        <v>4398</v>
      </c>
      <c r="H912" s="60" t="s">
        <v>16324</v>
      </c>
      <c r="I912" s="60" t="s">
        <v>204</v>
      </c>
      <c r="J912" s="61">
        <v>4.7</v>
      </c>
      <c r="K912" s="61">
        <v>18.8</v>
      </c>
      <c r="L912" s="61">
        <v>8.1999999999999993</v>
      </c>
      <c r="M912" s="61">
        <v>31.7</v>
      </c>
      <c r="N912" s="62">
        <v>0</v>
      </c>
      <c r="O912" s="62">
        <v>36</v>
      </c>
      <c r="P912" s="62">
        <v>25</v>
      </c>
      <c r="Q912" s="62">
        <v>16</v>
      </c>
      <c r="R912" s="62">
        <v>23</v>
      </c>
      <c r="S912" s="62">
        <v>29</v>
      </c>
      <c r="T912" s="62">
        <v>18</v>
      </c>
      <c r="U912" s="62">
        <v>29</v>
      </c>
      <c r="V912" s="62">
        <v>29</v>
      </c>
      <c r="W912" s="62">
        <v>0</v>
      </c>
      <c r="X912" s="62">
        <v>0</v>
      </c>
      <c r="Y912" s="62">
        <v>0</v>
      </c>
      <c r="Z912" s="62">
        <v>0</v>
      </c>
      <c r="AA912" s="62">
        <v>31</v>
      </c>
      <c r="AB912" s="62">
        <v>0</v>
      </c>
      <c r="AC912" s="62">
        <v>0</v>
      </c>
      <c r="AD912" s="62">
        <v>0</v>
      </c>
      <c r="AE912" s="62">
        <v>0</v>
      </c>
      <c r="AF912" s="62" t="s">
        <v>290</v>
      </c>
      <c r="AG912" s="62">
        <v>0</v>
      </c>
      <c r="AH912" s="62" t="s">
        <v>290</v>
      </c>
      <c r="AI912" s="62">
        <v>0</v>
      </c>
      <c r="AJ912" s="62" t="s">
        <v>290</v>
      </c>
      <c r="AK912" s="62">
        <v>30</v>
      </c>
      <c r="AL912" s="62">
        <v>0</v>
      </c>
      <c r="AM912" s="62">
        <v>184</v>
      </c>
      <c r="AN912" s="62">
        <v>19</v>
      </c>
      <c r="AO912" s="62">
        <v>131</v>
      </c>
      <c r="AP912" s="62">
        <v>111</v>
      </c>
      <c r="AQ912" s="62">
        <v>242</v>
      </c>
      <c r="AR912" t="b">
        <f>IFERROR(MATCH('2019'!A912, '2020'!A:A, 0) &gt;0, FALSE)</f>
        <v>1</v>
      </c>
    </row>
    <row r="913" spans="1:44">
      <c r="A913" s="60" t="s">
        <v>4523</v>
      </c>
      <c r="B913" s="60" t="s">
        <v>4524</v>
      </c>
      <c r="C913" s="60" t="s">
        <v>13951</v>
      </c>
      <c r="D913" s="60" t="s">
        <v>4526</v>
      </c>
      <c r="E913" s="60" t="s">
        <v>4423</v>
      </c>
      <c r="F913" s="60" t="s">
        <v>288</v>
      </c>
      <c r="G913" s="60" t="s">
        <v>4424</v>
      </c>
      <c r="H913" s="60" t="s">
        <v>15449</v>
      </c>
      <c r="I913" s="60" t="s">
        <v>204</v>
      </c>
      <c r="J913" s="61">
        <v>0.5</v>
      </c>
      <c r="K913" s="61">
        <v>4.5</v>
      </c>
      <c r="L913" s="61">
        <v>3</v>
      </c>
      <c r="M913" s="61">
        <v>8</v>
      </c>
      <c r="N913" s="62">
        <v>31</v>
      </c>
      <c r="O913" s="62" t="s">
        <v>290</v>
      </c>
      <c r="P913" s="62" t="s">
        <v>290</v>
      </c>
      <c r="Q913" s="62" t="s">
        <v>290</v>
      </c>
      <c r="R913" s="62">
        <v>0</v>
      </c>
      <c r="S913" s="62">
        <v>0</v>
      </c>
      <c r="T913" s="62">
        <v>0</v>
      </c>
      <c r="U913" s="62">
        <v>0</v>
      </c>
      <c r="V913" s="62">
        <v>0</v>
      </c>
      <c r="W913" s="62">
        <v>0</v>
      </c>
      <c r="X913" s="62">
        <v>0</v>
      </c>
      <c r="Y913" s="62">
        <v>0</v>
      </c>
      <c r="Z913" s="62">
        <v>0</v>
      </c>
      <c r="AA913" s="62">
        <v>0</v>
      </c>
      <c r="AB913" s="62">
        <v>0</v>
      </c>
      <c r="AC913" s="62">
        <v>0</v>
      </c>
      <c r="AD913" s="62">
        <v>0</v>
      </c>
      <c r="AE913" s="62">
        <v>0</v>
      </c>
      <c r="AF913" s="62">
        <v>0</v>
      </c>
      <c r="AG913" s="62">
        <v>0</v>
      </c>
      <c r="AH913" s="62">
        <v>12</v>
      </c>
      <c r="AI913" s="62">
        <v>0</v>
      </c>
      <c r="AJ913" s="62" t="s">
        <v>290</v>
      </c>
      <c r="AK913" s="62" t="s">
        <v>290</v>
      </c>
      <c r="AL913" s="62">
        <v>0</v>
      </c>
      <c r="AM913" s="62">
        <v>20</v>
      </c>
      <c r="AN913" s="62" t="s">
        <v>290</v>
      </c>
      <c r="AO913" s="62">
        <v>19</v>
      </c>
      <c r="AP913" s="62">
        <v>33</v>
      </c>
      <c r="AQ913" s="62">
        <v>52</v>
      </c>
      <c r="AR913" t="b">
        <f>IFERROR(MATCH('2019'!A913, '2020'!A:A, 0) &gt;0, FALSE)</f>
        <v>1</v>
      </c>
    </row>
    <row r="914" spans="1:44">
      <c r="A914" s="60" t="s">
        <v>4527</v>
      </c>
      <c r="B914" s="60" t="s">
        <v>4528</v>
      </c>
      <c r="C914" s="60" t="s">
        <v>11325</v>
      </c>
      <c r="D914" s="60" t="s">
        <v>4531</v>
      </c>
      <c r="E914" s="60" t="s">
        <v>4467</v>
      </c>
      <c r="F914" s="60" t="s">
        <v>288</v>
      </c>
      <c r="G914" s="60" t="s">
        <v>4468</v>
      </c>
      <c r="H914" s="60" t="s">
        <v>15450</v>
      </c>
      <c r="I914" s="60" t="s">
        <v>204</v>
      </c>
      <c r="J914" s="61">
        <v>0</v>
      </c>
      <c r="K914" s="61">
        <v>13</v>
      </c>
      <c r="L914" s="61">
        <v>2</v>
      </c>
      <c r="M914" s="61">
        <v>15</v>
      </c>
      <c r="N914" s="62">
        <v>16</v>
      </c>
      <c r="O914" s="62" t="s">
        <v>290</v>
      </c>
      <c r="P914" s="62">
        <v>12</v>
      </c>
      <c r="Q914" s="62">
        <v>12</v>
      </c>
      <c r="R914" s="62">
        <v>14</v>
      </c>
      <c r="S914" s="62" t="s">
        <v>290</v>
      </c>
      <c r="T914" s="62" t="s">
        <v>290</v>
      </c>
      <c r="U914" s="62" t="s">
        <v>290</v>
      </c>
      <c r="V914" s="62" t="s">
        <v>290</v>
      </c>
      <c r="W914" s="62" t="s">
        <v>290</v>
      </c>
      <c r="X914" s="62" t="s">
        <v>290</v>
      </c>
      <c r="Y914" s="62" t="s">
        <v>290</v>
      </c>
      <c r="Z914" s="62" t="s">
        <v>290</v>
      </c>
      <c r="AA914" s="62">
        <v>0</v>
      </c>
      <c r="AB914" s="62">
        <v>0</v>
      </c>
      <c r="AC914" s="62">
        <v>0</v>
      </c>
      <c r="AD914" s="62">
        <v>0</v>
      </c>
      <c r="AE914" s="62">
        <v>0</v>
      </c>
      <c r="AF914" s="62">
        <v>0</v>
      </c>
      <c r="AG914" s="62">
        <v>0</v>
      </c>
      <c r="AH914" s="62" t="s">
        <v>290</v>
      </c>
      <c r="AI914" s="62" t="s">
        <v>290</v>
      </c>
      <c r="AJ914" s="62">
        <v>66</v>
      </c>
      <c r="AK914" s="62" t="s">
        <v>290</v>
      </c>
      <c r="AL914" s="62">
        <v>0</v>
      </c>
      <c r="AM914" s="62">
        <v>20</v>
      </c>
      <c r="AN914" s="62" t="s">
        <v>290</v>
      </c>
      <c r="AO914" s="62">
        <v>52</v>
      </c>
      <c r="AP914" s="62">
        <v>48</v>
      </c>
      <c r="AQ914" s="62">
        <v>100</v>
      </c>
      <c r="AR914" t="b">
        <f>IFERROR(MATCH('2019'!A914, '2020'!A:A, 0) &gt;0, FALSE)</f>
        <v>1</v>
      </c>
    </row>
    <row r="915" spans="1:44">
      <c r="A915" s="60" t="s">
        <v>4532</v>
      </c>
      <c r="B915" s="60" t="s">
        <v>4533</v>
      </c>
      <c r="C915" s="60" t="s">
        <v>7554</v>
      </c>
      <c r="D915" s="60" t="s">
        <v>4535</v>
      </c>
      <c r="E915" s="60" t="s">
        <v>4462</v>
      </c>
      <c r="F915" s="60" t="s">
        <v>288</v>
      </c>
      <c r="G915" s="60" t="s">
        <v>4463</v>
      </c>
      <c r="H915" s="60" t="s">
        <v>15453</v>
      </c>
      <c r="I915" s="60" t="s">
        <v>204</v>
      </c>
      <c r="J915" s="61">
        <v>3</v>
      </c>
      <c r="K915" s="61">
        <v>16</v>
      </c>
      <c r="L915" s="61">
        <v>6</v>
      </c>
      <c r="M915" s="61">
        <v>25</v>
      </c>
      <c r="N915" s="62">
        <v>20</v>
      </c>
      <c r="O915" s="62">
        <v>12</v>
      </c>
      <c r="P915" s="62">
        <v>18</v>
      </c>
      <c r="Q915" s="62">
        <v>14</v>
      </c>
      <c r="R915" s="62">
        <v>22</v>
      </c>
      <c r="S915" s="62">
        <v>11</v>
      </c>
      <c r="T915" s="62">
        <v>16</v>
      </c>
      <c r="U915" s="62">
        <v>23</v>
      </c>
      <c r="V915" s="62">
        <v>21</v>
      </c>
      <c r="W915" s="62">
        <v>24</v>
      </c>
      <c r="X915" s="62">
        <v>0</v>
      </c>
      <c r="Y915" s="62">
        <v>0</v>
      </c>
      <c r="Z915" s="62">
        <v>0</v>
      </c>
      <c r="AA915" s="62">
        <v>0</v>
      </c>
      <c r="AB915" s="62">
        <v>0</v>
      </c>
      <c r="AC915" s="62">
        <v>0</v>
      </c>
      <c r="AD915" s="62">
        <v>0</v>
      </c>
      <c r="AE915" s="62">
        <v>0</v>
      </c>
      <c r="AF915" s="62">
        <v>0</v>
      </c>
      <c r="AG915" s="62">
        <v>0</v>
      </c>
      <c r="AH915" s="62">
        <v>24</v>
      </c>
      <c r="AI915" s="62">
        <v>0</v>
      </c>
      <c r="AJ915" s="62" t="s">
        <v>290</v>
      </c>
      <c r="AK915" s="62">
        <v>19</v>
      </c>
      <c r="AL915" s="62">
        <v>0</v>
      </c>
      <c r="AM915" s="62">
        <v>111</v>
      </c>
      <c r="AN915" s="62">
        <v>24</v>
      </c>
      <c r="AO915" s="62">
        <v>90</v>
      </c>
      <c r="AP915" s="62">
        <v>91</v>
      </c>
      <c r="AQ915" s="62">
        <v>181</v>
      </c>
      <c r="AR915" t="b">
        <f>IFERROR(MATCH('2019'!A915, '2020'!A:A, 0) &gt;0, FALSE)</f>
        <v>1</v>
      </c>
    </row>
    <row r="916" spans="1:44">
      <c r="A916" s="60" t="s">
        <v>4834</v>
      </c>
      <c r="B916" s="60" t="s">
        <v>4835</v>
      </c>
      <c r="C916" s="60" t="s">
        <v>7564</v>
      </c>
      <c r="D916" s="60" t="s">
        <v>4838</v>
      </c>
      <c r="E916" s="60" t="s">
        <v>4839</v>
      </c>
      <c r="F916" s="60" t="s">
        <v>288</v>
      </c>
      <c r="G916" s="60" t="s">
        <v>16325</v>
      </c>
      <c r="H916" s="60" t="s">
        <v>15454</v>
      </c>
      <c r="I916" s="60" t="s">
        <v>146</v>
      </c>
      <c r="J916" s="61">
        <v>3</v>
      </c>
      <c r="K916" s="61">
        <v>3</v>
      </c>
      <c r="L916" s="61">
        <v>4</v>
      </c>
      <c r="M916" s="61">
        <v>10</v>
      </c>
      <c r="N916" s="62">
        <v>12</v>
      </c>
      <c r="O916" s="62" t="s">
        <v>290</v>
      </c>
      <c r="P916" s="62" t="s">
        <v>290</v>
      </c>
      <c r="Q916" s="62">
        <v>0</v>
      </c>
      <c r="R916" s="62">
        <v>0</v>
      </c>
      <c r="S916" s="62">
        <v>0</v>
      </c>
      <c r="T916" s="62">
        <v>0</v>
      </c>
      <c r="U916" s="62">
        <v>0</v>
      </c>
      <c r="V916" s="62">
        <v>0</v>
      </c>
      <c r="W916" s="62">
        <v>0</v>
      </c>
      <c r="X916" s="62">
        <v>0</v>
      </c>
      <c r="Y916" s="62">
        <v>0</v>
      </c>
      <c r="Z916" s="62">
        <v>0</v>
      </c>
      <c r="AA916" s="62">
        <v>0</v>
      </c>
      <c r="AB916" s="62">
        <v>0</v>
      </c>
      <c r="AC916" s="62">
        <v>0</v>
      </c>
      <c r="AD916" s="62">
        <v>0</v>
      </c>
      <c r="AE916" s="62">
        <v>0</v>
      </c>
      <c r="AF916" s="62">
        <v>0</v>
      </c>
      <c r="AG916" s="62">
        <v>0</v>
      </c>
      <c r="AH916" s="62">
        <v>0</v>
      </c>
      <c r="AI916" s="62">
        <v>0</v>
      </c>
      <c r="AJ916" s="62">
        <v>0</v>
      </c>
      <c r="AK916" s="62">
        <v>17</v>
      </c>
      <c r="AL916" s="62">
        <v>0</v>
      </c>
      <c r="AM916" s="62">
        <v>0</v>
      </c>
      <c r="AN916" s="62" t="s">
        <v>290</v>
      </c>
      <c r="AO916" s="62">
        <v>12</v>
      </c>
      <c r="AP916" s="62" t="s">
        <v>290</v>
      </c>
      <c r="AQ916" s="62">
        <v>18</v>
      </c>
      <c r="AR916" t="b">
        <f>IFERROR(MATCH('2019'!A916, '2020'!A:A, 0) &gt;0, FALSE)</f>
        <v>1</v>
      </c>
    </row>
    <row r="917" spans="1:44">
      <c r="N917" s="219">
        <f>SUM(N2:N916)</f>
        <v>27032</v>
      </c>
      <c r="O917" s="219">
        <f t="shared" ref="O917:AA917" si="0">SUM(O2:O916)</f>
        <v>13610</v>
      </c>
      <c r="P917" s="219">
        <f t="shared" si="0"/>
        <v>12200</v>
      </c>
      <c r="Q917" s="219">
        <f t="shared" si="0"/>
        <v>11808</v>
      </c>
      <c r="R917" s="219">
        <f t="shared" si="0"/>
        <v>11664</v>
      </c>
      <c r="S917" s="219">
        <f t="shared" si="0"/>
        <v>11874</v>
      </c>
      <c r="T917" s="219">
        <f t="shared" si="0"/>
        <v>12051</v>
      </c>
      <c r="U917" s="219">
        <f t="shared" si="0"/>
        <v>12843</v>
      </c>
      <c r="V917" s="219">
        <f t="shared" si="0"/>
        <v>11788</v>
      </c>
      <c r="W917" s="219">
        <f t="shared" si="0"/>
        <v>12318</v>
      </c>
      <c r="X917" s="219">
        <f t="shared" si="0"/>
        <v>12110</v>
      </c>
      <c r="Y917" s="219">
        <f t="shared" si="0"/>
        <v>11627</v>
      </c>
      <c r="Z917" s="219">
        <f t="shared" si="0"/>
        <v>11351</v>
      </c>
      <c r="AA917" s="219">
        <f t="shared" si="0"/>
        <v>11514</v>
      </c>
    </row>
    <row r="918" spans="1:44">
      <c r="A918" s="64" t="s">
        <v>16326</v>
      </c>
      <c r="J918" s="65">
        <v>2587.3000000000002</v>
      </c>
      <c r="K918" s="65">
        <v>16227.600000000008</v>
      </c>
      <c r="L918" s="65">
        <v>6725.8999999999978</v>
      </c>
      <c r="M918" s="66">
        <v>25540.799999999992</v>
      </c>
      <c r="N918" s="1">
        <v>27364</v>
      </c>
      <c r="O918" s="1">
        <v>14669</v>
      </c>
      <c r="P918" s="1">
        <v>13191</v>
      </c>
      <c r="Q918" s="1">
        <v>12823</v>
      </c>
      <c r="R918" s="1">
        <v>12693</v>
      </c>
      <c r="S918" s="1">
        <v>12951</v>
      </c>
      <c r="T918" s="1">
        <v>12964</v>
      </c>
      <c r="U918" s="1">
        <v>13763</v>
      </c>
      <c r="V918" s="1">
        <v>12736</v>
      </c>
      <c r="W918" s="1">
        <v>13110</v>
      </c>
      <c r="X918" s="1">
        <v>12387</v>
      </c>
      <c r="Y918" s="1">
        <v>11895</v>
      </c>
      <c r="Z918" s="1">
        <v>11571</v>
      </c>
      <c r="AA918" s="1">
        <v>11740</v>
      </c>
      <c r="AB918" s="1">
        <v>277</v>
      </c>
      <c r="AC918" s="1">
        <v>183</v>
      </c>
      <c r="AD918" s="1">
        <v>47</v>
      </c>
      <c r="AE918" s="1">
        <v>152</v>
      </c>
      <c r="AF918" s="1">
        <v>2905</v>
      </c>
      <c r="AG918" s="1">
        <v>1222</v>
      </c>
      <c r="AH918" s="1">
        <v>25179</v>
      </c>
      <c r="AI918" s="1">
        <v>496</v>
      </c>
      <c r="AJ918" s="1">
        <v>12006</v>
      </c>
      <c r="AK918" s="1">
        <v>18790</v>
      </c>
      <c r="AL918" s="1">
        <v>486</v>
      </c>
      <c r="AM918" s="1">
        <v>129279</v>
      </c>
      <c r="AN918" s="1">
        <v>12407</v>
      </c>
      <c r="AO918" s="1">
        <v>99143</v>
      </c>
      <c r="AP918" s="1">
        <v>99500</v>
      </c>
      <c r="AQ918" s="67">
        <v>198643</v>
      </c>
    </row>
    <row r="919" spans="1:44">
      <c r="AQ919">
        <f>SUM(AQ2:AQ916)</f>
        <v>198516</v>
      </c>
    </row>
    <row r="920" spans="1:44">
      <c r="A920" s="68"/>
      <c r="B920" s="67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H922"/>
  <sheetViews>
    <sheetView topLeftCell="I1" workbookViewId="0">
      <pane ySplit="1" topLeftCell="A897" activePane="bottomLeft" state="frozen"/>
      <selection pane="bottomLeft" activeCell="P921" sqref="P921:AC921"/>
    </sheetView>
  </sheetViews>
  <sheetFormatPr baseColWidth="10" defaultColWidth="8.83203125" defaultRowHeight="15"/>
  <sheetData>
    <row r="1" spans="1:60">
      <c r="A1" t="s">
        <v>16327</v>
      </c>
      <c r="B1" t="s">
        <v>16328</v>
      </c>
      <c r="C1" t="s">
        <v>4551</v>
      </c>
      <c r="F1" t="s">
        <v>237</v>
      </c>
      <c r="G1" t="s">
        <v>238</v>
      </c>
      <c r="H1" t="s">
        <v>239</v>
      </c>
      <c r="I1" t="s">
        <v>240</v>
      </c>
      <c r="J1" t="s">
        <v>241</v>
      </c>
      <c r="K1" t="s">
        <v>242</v>
      </c>
      <c r="L1" t="s">
        <v>243</v>
      </c>
      <c r="M1" t="s">
        <v>244</v>
      </c>
      <c r="N1" t="s">
        <v>245</v>
      </c>
      <c r="O1" t="s">
        <v>246</v>
      </c>
      <c r="P1" t="s">
        <v>247</v>
      </c>
      <c r="Q1" t="s">
        <v>248</v>
      </c>
      <c r="R1" t="s">
        <v>249</v>
      </c>
      <c r="S1" t="s">
        <v>250</v>
      </c>
      <c r="T1" t="s">
        <v>251</v>
      </c>
      <c r="U1" t="s">
        <v>252</v>
      </c>
      <c r="V1" t="s">
        <v>253</v>
      </c>
      <c r="W1" t="s">
        <v>254</v>
      </c>
      <c r="X1" t="s">
        <v>255</v>
      </c>
      <c r="Y1" t="s">
        <v>256</v>
      </c>
      <c r="Z1" t="s">
        <v>257</v>
      </c>
      <c r="AA1" t="s">
        <v>258</v>
      </c>
      <c r="AB1" t="s">
        <v>259</v>
      </c>
      <c r="AC1" t="s">
        <v>260</v>
      </c>
      <c r="AD1" t="s">
        <v>261</v>
      </c>
      <c r="AE1" t="s">
        <v>262</v>
      </c>
      <c r="AF1" t="s">
        <v>263</v>
      </c>
      <c r="AG1" t="s">
        <v>264</v>
      </c>
      <c r="AH1" t="s">
        <v>265</v>
      </c>
      <c r="AI1" t="s">
        <v>266</v>
      </c>
      <c r="AJ1" t="s">
        <v>270</v>
      </c>
      <c r="AK1" t="s">
        <v>16329</v>
      </c>
      <c r="AL1" t="s">
        <v>268</v>
      </c>
      <c r="AM1" t="s">
        <v>269</v>
      </c>
      <c r="AN1" t="s">
        <v>271</v>
      </c>
      <c r="AO1" t="s">
        <v>272</v>
      </c>
      <c r="AP1" t="s">
        <v>273</v>
      </c>
      <c r="AQ1" t="s">
        <v>274</v>
      </c>
      <c r="AR1" t="s">
        <v>275</v>
      </c>
      <c r="AS1" t="s">
        <v>279</v>
      </c>
      <c r="AT1" t="s">
        <v>16330</v>
      </c>
      <c r="AU1" t="s">
        <v>16331</v>
      </c>
      <c r="AV1" t="s">
        <v>16332</v>
      </c>
      <c r="AW1" t="s">
        <v>16333</v>
      </c>
      <c r="AX1" t="s">
        <v>16334</v>
      </c>
      <c r="AY1" t="s">
        <v>16335</v>
      </c>
      <c r="AZ1" t="s">
        <v>16336</v>
      </c>
      <c r="BA1" t="s">
        <v>16337</v>
      </c>
      <c r="BB1" t="s">
        <v>238</v>
      </c>
      <c r="BC1" t="s">
        <v>239</v>
      </c>
      <c r="BD1" t="s">
        <v>242</v>
      </c>
      <c r="BE1" t="s">
        <v>4552</v>
      </c>
      <c r="BF1" t="s">
        <v>16338</v>
      </c>
      <c r="BG1" t="s">
        <v>16339</v>
      </c>
      <c r="BH1" t="s">
        <v>14140</v>
      </c>
    </row>
    <row r="2" spans="1:60">
      <c r="A2" t="s">
        <v>281</v>
      </c>
      <c r="B2" t="s">
        <v>282</v>
      </c>
      <c r="C2" t="s">
        <v>314</v>
      </c>
      <c r="D2" t="s">
        <v>16340</v>
      </c>
      <c r="E2" t="s">
        <v>16341</v>
      </c>
      <c r="F2" t="s">
        <v>286</v>
      </c>
      <c r="G2" t="s">
        <v>287</v>
      </c>
      <c r="H2" t="s">
        <v>288</v>
      </c>
      <c r="I2">
        <v>62301</v>
      </c>
      <c r="J2" t="s">
        <v>16342</v>
      </c>
      <c r="K2" t="s">
        <v>135</v>
      </c>
      <c r="L2">
        <v>1</v>
      </c>
      <c r="M2">
        <v>9</v>
      </c>
      <c r="N2">
        <v>3</v>
      </c>
      <c r="O2">
        <v>13</v>
      </c>
      <c r="P2">
        <v>39</v>
      </c>
      <c r="Q2" t="s">
        <v>290</v>
      </c>
      <c r="R2">
        <v>13</v>
      </c>
      <c r="S2" t="s">
        <v>290</v>
      </c>
      <c r="T2">
        <v>14</v>
      </c>
      <c r="U2">
        <v>15</v>
      </c>
      <c r="V2" t="s">
        <v>290</v>
      </c>
      <c r="W2">
        <v>11</v>
      </c>
      <c r="X2" t="s">
        <v>290</v>
      </c>
      <c r="Y2">
        <v>11</v>
      </c>
      <c r="Z2" t="s">
        <v>290</v>
      </c>
      <c r="AA2" t="s">
        <v>290</v>
      </c>
      <c r="AB2" t="s">
        <v>290</v>
      </c>
      <c r="AC2" t="s">
        <v>290</v>
      </c>
      <c r="AD2" t="s">
        <v>290</v>
      </c>
      <c r="AE2" t="s">
        <v>290</v>
      </c>
      <c r="AF2" t="s">
        <v>290</v>
      </c>
      <c r="AG2" t="s">
        <v>290</v>
      </c>
      <c r="AH2" t="s">
        <v>290</v>
      </c>
      <c r="AI2" t="s">
        <v>290</v>
      </c>
      <c r="AJ2" t="s">
        <v>290</v>
      </c>
      <c r="AK2" t="s">
        <v>290</v>
      </c>
      <c r="AL2" t="s">
        <v>290</v>
      </c>
      <c r="AM2" t="s">
        <v>290</v>
      </c>
      <c r="AN2" t="s">
        <v>290</v>
      </c>
      <c r="AO2">
        <v>121</v>
      </c>
      <c r="AP2" t="s">
        <v>290</v>
      </c>
      <c r="AQ2">
        <v>60</v>
      </c>
      <c r="AR2">
        <v>74</v>
      </c>
      <c r="AS2">
        <v>134</v>
      </c>
      <c r="AT2">
        <v>39.920537000000003</v>
      </c>
      <c r="AU2">
        <v>-91.388981000000001</v>
      </c>
      <c r="AV2">
        <v>1</v>
      </c>
      <c r="AW2" t="s">
        <v>16343</v>
      </c>
      <c r="AX2">
        <v>900</v>
      </c>
      <c r="AY2" t="s">
        <v>16344</v>
      </c>
      <c r="BB2" t="s">
        <v>287</v>
      </c>
      <c r="BC2" t="s">
        <v>288</v>
      </c>
      <c r="BD2" t="s">
        <v>16345</v>
      </c>
      <c r="BE2">
        <v>62301</v>
      </c>
      <c r="BF2" t="s">
        <v>16346</v>
      </c>
      <c r="BG2" t="s">
        <v>135</v>
      </c>
      <c r="BH2" t="b">
        <f>IFERROR(MATCH('2020'!A2, '2021'!A:A, 0) &gt;0, FALSE)</f>
        <v>1</v>
      </c>
    </row>
    <row r="3" spans="1:60">
      <c r="A3" t="s">
        <v>291</v>
      </c>
      <c r="B3" t="s">
        <v>292</v>
      </c>
      <c r="C3" t="s">
        <v>283</v>
      </c>
      <c r="D3" t="s">
        <v>293</v>
      </c>
      <c r="E3" t="s">
        <v>294</v>
      </c>
      <c r="F3" t="s">
        <v>295</v>
      </c>
      <c r="G3" t="s">
        <v>287</v>
      </c>
      <c r="H3" t="s">
        <v>288</v>
      </c>
      <c r="I3">
        <v>62305</v>
      </c>
      <c r="J3" t="s">
        <v>16347</v>
      </c>
      <c r="K3" t="s">
        <v>135</v>
      </c>
      <c r="L3">
        <v>1</v>
      </c>
      <c r="M3">
        <v>11.2</v>
      </c>
      <c r="N3">
        <v>2.7</v>
      </c>
      <c r="O3">
        <v>14.9</v>
      </c>
      <c r="P3">
        <v>23</v>
      </c>
      <c r="Q3">
        <v>15</v>
      </c>
      <c r="R3">
        <v>12</v>
      </c>
      <c r="S3">
        <v>12</v>
      </c>
      <c r="T3">
        <v>20</v>
      </c>
      <c r="U3">
        <v>15</v>
      </c>
      <c r="V3">
        <v>15</v>
      </c>
      <c r="W3">
        <v>15</v>
      </c>
      <c r="X3">
        <v>18</v>
      </c>
      <c r="Y3">
        <v>11</v>
      </c>
      <c r="Z3" t="s">
        <v>290</v>
      </c>
      <c r="AA3" t="s">
        <v>290</v>
      </c>
      <c r="AB3" t="s">
        <v>290</v>
      </c>
      <c r="AC3" t="s">
        <v>290</v>
      </c>
      <c r="AD3" t="s">
        <v>290</v>
      </c>
      <c r="AE3" t="s">
        <v>290</v>
      </c>
      <c r="AF3" t="s">
        <v>290</v>
      </c>
      <c r="AG3" t="s">
        <v>290</v>
      </c>
      <c r="AH3" t="s">
        <v>290</v>
      </c>
      <c r="AI3" t="s">
        <v>290</v>
      </c>
      <c r="AJ3" t="s">
        <v>290</v>
      </c>
      <c r="AK3" t="s">
        <v>290</v>
      </c>
      <c r="AL3" t="s">
        <v>290</v>
      </c>
      <c r="AM3" t="s">
        <v>290</v>
      </c>
      <c r="AN3" t="s">
        <v>290</v>
      </c>
      <c r="AO3">
        <v>146</v>
      </c>
      <c r="AP3" t="s">
        <v>290</v>
      </c>
      <c r="AQ3">
        <v>74</v>
      </c>
      <c r="AR3">
        <v>85</v>
      </c>
      <c r="AS3">
        <v>159</v>
      </c>
      <c r="AT3">
        <v>39.939048999999997</v>
      </c>
      <c r="AU3">
        <v>-91.350267000000002</v>
      </c>
      <c r="AV3">
        <v>1</v>
      </c>
      <c r="AW3" t="s">
        <v>16343</v>
      </c>
      <c r="AX3">
        <v>4100</v>
      </c>
      <c r="AY3" t="s">
        <v>16348</v>
      </c>
      <c r="BB3" t="s">
        <v>287</v>
      </c>
      <c r="BC3" t="s">
        <v>288</v>
      </c>
      <c r="BD3" t="s">
        <v>16345</v>
      </c>
      <c r="BE3">
        <v>62305</v>
      </c>
      <c r="BF3" t="s">
        <v>16346</v>
      </c>
      <c r="BG3" t="s">
        <v>135</v>
      </c>
      <c r="BH3" t="b">
        <f>IFERROR(MATCH('2020'!A3, '2021'!A:A, 0) &gt;0, FALSE)</f>
        <v>1</v>
      </c>
    </row>
    <row r="4" spans="1:60">
      <c r="A4" t="s">
        <v>297</v>
      </c>
      <c r="B4" t="s">
        <v>298</v>
      </c>
      <c r="C4" t="s">
        <v>353</v>
      </c>
      <c r="D4" t="s">
        <v>3947</v>
      </c>
      <c r="E4" t="s">
        <v>4591</v>
      </c>
      <c r="F4" t="s">
        <v>301</v>
      </c>
      <c r="G4" t="s">
        <v>287</v>
      </c>
      <c r="H4" t="s">
        <v>288</v>
      </c>
      <c r="I4">
        <v>62301</v>
      </c>
      <c r="J4" t="s">
        <v>16349</v>
      </c>
      <c r="K4" t="s">
        <v>135</v>
      </c>
      <c r="L4">
        <v>1</v>
      </c>
      <c r="M4">
        <v>24</v>
      </c>
      <c r="N4">
        <v>7</v>
      </c>
      <c r="O4">
        <v>32</v>
      </c>
      <c r="P4">
        <v>62</v>
      </c>
      <c r="Q4">
        <v>22</v>
      </c>
      <c r="R4">
        <v>30</v>
      </c>
      <c r="S4">
        <v>35</v>
      </c>
      <c r="T4">
        <v>29</v>
      </c>
      <c r="U4">
        <v>22</v>
      </c>
      <c r="V4">
        <v>26</v>
      </c>
      <c r="W4">
        <v>21</v>
      </c>
      <c r="X4">
        <v>44</v>
      </c>
      <c r="Y4">
        <v>30</v>
      </c>
      <c r="Z4" t="s">
        <v>290</v>
      </c>
      <c r="AA4" t="s">
        <v>290</v>
      </c>
      <c r="AB4" t="s">
        <v>290</v>
      </c>
      <c r="AC4" t="s">
        <v>290</v>
      </c>
      <c r="AD4" t="s">
        <v>290</v>
      </c>
      <c r="AE4" t="s">
        <v>290</v>
      </c>
      <c r="AF4" t="s">
        <v>290</v>
      </c>
      <c r="AG4" t="s">
        <v>290</v>
      </c>
      <c r="AH4" t="s">
        <v>290</v>
      </c>
      <c r="AI4" t="s">
        <v>290</v>
      </c>
      <c r="AJ4" t="s">
        <v>290</v>
      </c>
      <c r="AK4" t="s">
        <v>290</v>
      </c>
      <c r="AL4" t="s">
        <v>290</v>
      </c>
      <c r="AM4" t="s">
        <v>290</v>
      </c>
      <c r="AN4" t="s">
        <v>290</v>
      </c>
      <c r="AO4">
        <v>309</v>
      </c>
      <c r="AP4" t="s">
        <v>290</v>
      </c>
      <c r="AQ4">
        <v>160</v>
      </c>
      <c r="AR4">
        <v>161</v>
      </c>
      <c r="AS4">
        <v>321</v>
      </c>
      <c r="AT4">
        <v>39.938993000000004</v>
      </c>
      <c r="AU4">
        <v>-91.387840999999995</v>
      </c>
      <c r="AV4">
        <v>1</v>
      </c>
      <c r="AW4" t="s">
        <v>16343</v>
      </c>
      <c r="AX4">
        <v>1720</v>
      </c>
      <c r="AY4" t="s">
        <v>16350</v>
      </c>
      <c r="BB4" t="s">
        <v>287</v>
      </c>
      <c r="BC4" t="s">
        <v>288</v>
      </c>
      <c r="BD4" t="s">
        <v>16345</v>
      </c>
      <c r="BE4">
        <v>62301</v>
      </c>
      <c r="BF4" t="s">
        <v>16346</v>
      </c>
      <c r="BG4" t="s">
        <v>135</v>
      </c>
      <c r="BH4" t="b">
        <f>IFERROR(MATCH('2020'!A4, '2021'!A:A, 0) &gt;0, FALSE)</f>
        <v>1</v>
      </c>
    </row>
    <row r="5" spans="1:60">
      <c r="A5" t="s">
        <v>302</v>
      </c>
      <c r="B5" t="s">
        <v>303</v>
      </c>
      <c r="D5" t="s">
        <v>16351</v>
      </c>
      <c r="E5" t="s">
        <v>16352</v>
      </c>
      <c r="F5" t="s">
        <v>306</v>
      </c>
      <c r="G5" t="s">
        <v>287</v>
      </c>
      <c r="H5" t="s">
        <v>288</v>
      </c>
      <c r="I5">
        <v>62301</v>
      </c>
      <c r="J5" t="s">
        <v>16353</v>
      </c>
      <c r="K5" t="s">
        <v>135</v>
      </c>
      <c r="L5">
        <v>1</v>
      </c>
      <c r="M5">
        <v>11</v>
      </c>
      <c r="N5">
        <v>12</v>
      </c>
      <c r="O5">
        <v>24</v>
      </c>
      <c r="P5">
        <v>33</v>
      </c>
      <c r="Q5">
        <v>21</v>
      </c>
      <c r="R5">
        <v>18</v>
      </c>
      <c r="S5">
        <v>14</v>
      </c>
      <c r="T5">
        <v>29</v>
      </c>
      <c r="U5">
        <v>18</v>
      </c>
      <c r="V5">
        <v>26</v>
      </c>
      <c r="W5">
        <v>22</v>
      </c>
      <c r="X5">
        <v>26</v>
      </c>
      <c r="Y5">
        <v>19</v>
      </c>
      <c r="Z5" t="s">
        <v>290</v>
      </c>
      <c r="AA5" t="s">
        <v>290</v>
      </c>
      <c r="AB5" t="s">
        <v>290</v>
      </c>
      <c r="AC5" t="s">
        <v>290</v>
      </c>
      <c r="AD5" t="s">
        <v>290</v>
      </c>
      <c r="AE5" t="s">
        <v>290</v>
      </c>
      <c r="AF5" t="s">
        <v>290</v>
      </c>
      <c r="AG5" t="s">
        <v>290</v>
      </c>
      <c r="AH5" t="s">
        <v>290</v>
      </c>
      <c r="AI5" t="s">
        <v>290</v>
      </c>
      <c r="AJ5" t="s">
        <v>290</v>
      </c>
      <c r="AK5" t="s">
        <v>290</v>
      </c>
      <c r="AL5" t="s">
        <v>290</v>
      </c>
      <c r="AM5" t="s">
        <v>290</v>
      </c>
      <c r="AN5" t="s">
        <v>290</v>
      </c>
      <c r="AO5">
        <v>209</v>
      </c>
      <c r="AP5" t="s">
        <v>290</v>
      </c>
      <c r="AQ5">
        <v>131</v>
      </c>
      <c r="AR5">
        <v>95</v>
      </c>
      <c r="AS5">
        <v>226</v>
      </c>
      <c r="AT5">
        <v>39.918073</v>
      </c>
      <c r="AU5">
        <v>-91.404390000000006</v>
      </c>
      <c r="AV5">
        <v>1</v>
      </c>
      <c r="AW5" t="s">
        <v>16343</v>
      </c>
      <c r="AX5">
        <v>1115</v>
      </c>
      <c r="AY5" t="s">
        <v>16354</v>
      </c>
      <c r="BB5" t="s">
        <v>287</v>
      </c>
      <c r="BC5" t="s">
        <v>288</v>
      </c>
      <c r="BD5" t="s">
        <v>16345</v>
      </c>
      <c r="BE5">
        <v>62301</v>
      </c>
      <c r="BF5" t="s">
        <v>16346</v>
      </c>
      <c r="BG5" t="s">
        <v>135</v>
      </c>
      <c r="BH5" t="b">
        <f>IFERROR(MATCH('2020'!A5, '2021'!A:A, 0) &gt;0, FALSE)</f>
        <v>1</v>
      </c>
    </row>
    <row r="6" spans="1:60">
      <c r="A6" t="s">
        <v>307</v>
      </c>
      <c r="B6" t="s">
        <v>308</v>
      </c>
      <c r="C6" t="s">
        <v>283</v>
      </c>
      <c r="D6" t="s">
        <v>309</v>
      </c>
      <c r="E6" t="s">
        <v>310</v>
      </c>
      <c r="F6" t="s">
        <v>311</v>
      </c>
      <c r="G6" t="s">
        <v>287</v>
      </c>
      <c r="H6" t="s">
        <v>288</v>
      </c>
      <c r="I6">
        <v>62301</v>
      </c>
      <c r="J6" t="s">
        <v>16355</v>
      </c>
      <c r="K6" t="s">
        <v>135</v>
      </c>
      <c r="L6">
        <v>1</v>
      </c>
      <c r="M6">
        <v>25</v>
      </c>
      <c r="N6">
        <v>26</v>
      </c>
      <c r="O6">
        <v>52</v>
      </c>
      <c r="P6">
        <v>68</v>
      </c>
      <c r="Q6">
        <v>50</v>
      </c>
      <c r="R6">
        <v>44</v>
      </c>
      <c r="S6">
        <v>42</v>
      </c>
      <c r="T6">
        <v>40</v>
      </c>
      <c r="U6">
        <v>41</v>
      </c>
      <c r="V6">
        <v>38</v>
      </c>
      <c r="W6">
        <v>31</v>
      </c>
      <c r="X6">
        <v>42</v>
      </c>
      <c r="Y6">
        <v>34</v>
      </c>
      <c r="Z6" t="s">
        <v>290</v>
      </c>
      <c r="AA6" t="s">
        <v>290</v>
      </c>
      <c r="AB6" t="s">
        <v>290</v>
      </c>
      <c r="AC6" t="s">
        <v>290</v>
      </c>
      <c r="AD6" t="s">
        <v>290</v>
      </c>
      <c r="AE6" t="s">
        <v>290</v>
      </c>
      <c r="AF6" t="s">
        <v>290</v>
      </c>
      <c r="AG6" t="s">
        <v>290</v>
      </c>
      <c r="AH6" t="s">
        <v>290</v>
      </c>
      <c r="AI6" t="s">
        <v>290</v>
      </c>
      <c r="AJ6" t="s">
        <v>290</v>
      </c>
      <c r="AK6" t="s">
        <v>290</v>
      </c>
      <c r="AL6" t="s">
        <v>290</v>
      </c>
      <c r="AM6" t="s">
        <v>290</v>
      </c>
      <c r="AN6" t="s">
        <v>290</v>
      </c>
      <c r="AO6">
        <v>396</v>
      </c>
      <c r="AP6">
        <v>22</v>
      </c>
      <c r="AQ6">
        <v>210</v>
      </c>
      <c r="AR6">
        <v>220</v>
      </c>
      <c r="AS6">
        <v>430</v>
      </c>
      <c r="AT6">
        <v>39.930895999999997</v>
      </c>
      <c r="AU6">
        <v>-91.374923999999993</v>
      </c>
      <c r="AV6">
        <v>1</v>
      </c>
      <c r="AW6" t="s">
        <v>16343</v>
      </c>
      <c r="AX6">
        <v>2500</v>
      </c>
      <c r="AY6" t="s">
        <v>16356</v>
      </c>
      <c r="BB6" t="s">
        <v>287</v>
      </c>
      <c r="BC6" t="s">
        <v>288</v>
      </c>
      <c r="BD6" t="s">
        <v>16345</v>
      </c>
      <c r="BE6">
        <v>62301</v>
      </c>
      <c r="BF6" t="s">
        <v>16346</v>
      </c>
      <c r="BG6" t="s">
        <v>135</v>
      </c>
      <c r="BH6" t="b">
        <f>IFERROR(MATCH('2020'!A6, '2021'!A:A, 0) &gt;0, FALSE)</f>
        <v>1</v>
      </c>
    </row>
    <row r="7" spans="1:60">
      <c r="A7" t="s">
        <v>312</v>
      </c>
      <c r="B7" t="s">
        <v>313</v>
      </c>
      <c r="C7" t="s">
        <v>314</v>
      </c>
      <c r="D7" t="s">
        <v>315</v>
      </c>
      <c r="E7" t="s">
        <v>316</v>
      </c>
      <c r="F7" t="s">
        <v>317</v>
      </c>
      <c r="G7" t="s">
        <v>287</v>
      </c>
      <c r="H7" t="s">
        <v>288</v>
      </c>
      <c r="I7">
        <v>62301</v>
      </c>
      <c r="J7" t="s">
        <v>16357</v>
      </c>
      <c r="K7" t="s">
        <v>135</v>
      </c>
      <c r="L7">
        <v>5</v>
      </c>
      <c r="M7">
        <v>21.7</v>
      </c>
      <c r="N7">
        <v>14.6</v>
      </c>
      <c r="O7">
        <v>41.3</v>
      </c>
      <c r="P7" t="s">
        <v>290</v>
      </c>
      <c r="Q7" t="s">
        <v>290</v>
      </c>
      <c r="R7" t="s">
        <v>290</v>
      </c>
      <c r="S7" t="s">
        <v>290</v>
      </c>
      <c r="T7" t="s">
        <v>290</v>
      </c>
      <c r="U7" t="s">
        <v>290</v>
      </c>
      <c r="V7" t="s">
        <v>290</v>
      </c>
      <c r="W7" t="s">
        <v>290</v>
      </c>
      <c r="X7" t="s">
        <v>290</v>
      </c>
      <c r="Y7" t="s">
        <v>290</v>
      </c>
      <c r="Z7">
        <v>112</v>
      </c>
      <c r="AA7">
        <v>69</v>
      </c>
      <c r="AB7">
        <v>85</v>
      </c>
      <c r="AC7">
        <v>76</v>
      </c>
      <c r="AD7" t="s">
        <v>290</v>
      </c>
      <c r="AE7" t="s">
        <v>290</v>
      </c>
      <c r="AF7" t="s">
        <v>290</v>
      </c>
      <c r="AG7" t="s">
        <v>290</v>
      </c>
      <c r="AH7" t="s">
        <v>290</v>
      </c>
      <c r="AI7">
        <v>43</v>
      </c>
      <c r="AJ7" t="s">
        <v>290</v>
      </c>
      <c r="AK7" t="s">
        <v>290</v>
      </c>
      <c r="AL7" t="s">
        <v>290</v>
      </c>
      <c r="AM7" t="s">
        <v>290</v>
      </c>
      <c r="AN7" t="s">
        <v>290</v>
      </c>
      <c r="AO7">
        <v>367</v>
      </c>
      <c r="AP7">
        <v>11</v>
      </c>
      <c r="AQ7">
        <v>187</v>
      </c>
      <c r="AR7">
        <v>198</v>
      </c>
      <c r="AS7">
        <v>385</v>
      </c>
      <c r="AT7">
        <v>39.914571000000002</v>
      </c>
      <c r="AU7">
        <v>-91.399575999999996</v>
      </c>
      <c r="AV7">
        <v>1</v>
      </c>
      <c r="AW7" t="s">
        <v>16343</v>
      </c>
      <c r="AX7">
        <v>1400</v>
      </c>
      <c r="AY7" t="s">
        <v>16358</v>
      </c>
      <c r="BB7" t="s">
        <v>287</v>
      </c>
      <c r="BC7" t="s">
        <v>288</v>
      </c>
      <c r="BD7" t="s">
        <v>16345</v>
      </c>
      <c r="BE7">
        <v>62301</v>
      </c>
      <c r="BF7" t="s">
        <v>16346</v>
      </c>
      <c r="BG7" t="s">
        <v>135</v>
      </c>
      <c r="BH7" t="b">
        <f>IFERROR(MATCH('2020'!A7, '2021'!A:A, 0) &gt;0, FALSE)</f>
        <v>1</v>
      </c>
    </row>
    <row r="8" spans="1:60">
      <c r="A8" t="s">
        <v>318</v>
      </c>
      <c r="B8" t="s">
        <v>319</v>
      </c>
      <c r="D8" t="s">
        <v>320</v>
      </c>
      <c r="E8" t="s">
        <v>321</v>
      </c>
      <c r="F8" t="s">
        <v>322</v>
      </c>
      <c r="G8" t="s">
        <v>323</v>
      </c>
      <c r="H8" t="s">
        <v>288</v>
      </c>
      <c r="I8">
        <v>62353</v>
      </c>
      <c r="J8" t="s">
        <v>16359</v>
      </c>
      <c r="K8" t="s">
        <v>136</v>
      </c>
      <c r="L8">
        <v>3</v>
      </c>
      <c r="M8">
        <v>8</v>
      </c>
      <c r="N8">
        <v>1.5</v>
      </c>
      <c r="O8">
        <v>12.5</v>
      </c>
      <c r="P8">
        <v>20</v>
      </c>
      <c r="Q8" t="s">
        <v>290</v>
      </c>
      <c r="R8" t="s">
        <v>290</v>
      </c>
      <c r="S8" t="s">
        <v>290</v>
      </c>
      <c r="T8" t="s">
        <v>290</v>
      </c>
      <c r="U8">
        <v>10</v>
      </c>
      <c r="V8" t="s">
        <v>290</v>
      </c>
      <c r="W8" t="s">
        <v>290</v>
      </c>
      <c r="X8" t="s">
        <v>290</v>
      </c>
      <c r="Y8" t="s">
        <v>290</v>
      </c>
      <c r="Z8" t="s">
        <v>290</v>
      </c>
      <c r="AA8" t="s">
        <v>290</v>
      </c>
      <c r="AB8" t="s">
        <v>290</v>
      </c>
      <c r="AC8" t="s">
        <v>290</v>
      </c>
      <c r="AD8" t="s">
        <v>290</v>
      </c>
      <c r="AE8" t="s">
        <v>290</v>
      </c>
      <c r="AF8" t="s">
        <v>290</v>
      </c>
      <c r="AG8" t="s">
        <v>290</v>
      </c>
      <c r="AH8" t="s">
        <v>290</v>
      </c>
      <c r="AI8" t="s">
        <v>290</v>
      </c>
      <c r="AJ8" t="s">
        <v>290</v>
      </c>
      <c r="AK8" t="s">
        <v>290</v>
      </c>
      <c r="AL8" t="s">
        <v>290</v>
      </c>
      <c r="AM8" t="s">
        <v>290</v>
      </c>
      <c r="AN8" t="s">
        <v>290</v>
      </c>
      <c r="AO8">
        <v>78</v>
      </c>
      <c r="AP8" t="s">
        <v>290</v>
      </c>
      <c r="AQ8">
        <v>41</v>
      </c>
      <c r="AR8">
        <v>38</v>
      </c>
      <c r="AS8">
        <v>79</v>
      </c>
      <c r="AT8">
        <v>39.989575000000002</v>
      </c>
      <c r="AU8">
        <v>-90.770801000000006</v>
      </c>
      <c r="AV8">
        <v>1</v>
      </c>
      <c r="AW8" t="s">
        <v>16360</v>
      </c>
      <c r="AX8">
        <v>408</v>
      </c>
      <c r="AY8" t="s">
        <v>16361</v>
      </c>
      <c r="BB8" t="s">
        <v>323</v>
      </c>
      <c r="BC8" t="s">
        <v>288</v>
      </c>
      <c r="BD8" t="s">
        <v>16362</v>
      </c>
      <c r="BE8">
        <v>62353</v>
      </c>
      <c r="BF8" t="s">
        <v>16346</v>
      </c>
      <c r="BG8" t="s">
        <v>16363</v>
      </c>
      <c r="BH8" t="b">
        <f>IFERROR(MATCH('2020'!A8, '2021'!A:A, 0) &gt;0, FALSE)</f>
        <v>1</v>
      </c>
    </row>
    <row r="9" spans="1:60">
      <c r="A9" t="s">
        <v>325</v>
      </c>
      <c r="B9" t="s">
        <v>326</v>
      </c>
      <c r="C9" t="s">
        <v>283</v>
      </c>
      <c r="D9" t="s">
        <v>327</v>
      </c>
      <c r="E9" t="s">
        <v>328</v>
      </c>
      <c r="F9" t="s">
        <v>329</v>
      </c>
      <c r="G9" t="s">
        <v>330</v>
      </c>
      <c r="H9" t="s">
        <v>288</v>
      </c>
      <c r="I9">
        <v>62611</v>
      </c>
      <c r="J9" t="s">
        <v>16364</v>
      </c>
      <c r="K9" t="s">
        <v>137</v>
      </c>
      <c r="L9">
        <v>0.5</v>
      </c>
      <c r="M9">
        <v>4.5</v>
      </c>
      <c r="N9">
        <v>0</v>
      </c>
      <c r="O9">
        <v>5</v>
      </c>
      <c r="P9">
        <v>18</v>
      </c>
      <c r="Q9" t="s">
        <v>290</v>
      </c>
      <c r="R9" t="s">
        <v>290</v>
      </c>
      <c r="S9" t="s">
        <v>290</v>
      </c>
      <c r="T9" t="s">
        <v>290</v>
      </c>
      <c r="U9" t="s">
        <v>290</v>
      </c>
      <c r="V9" t="s">
        <v>290</v>
      </c>
      <c r="W9" t="s">
        <v>290</v>
      </c>
      <c r="X9" t="s">
        <v>290</v>
      </c>
      <c r="Y9" t="s">
        <v>290</v>
      </c>
      <c r="Z9" t="s">
        <v>290</v>
      </c>
      <c r="AA9" t="s">
        <v>290</v>
      </c>
      <c r="AB9" t="s">
        <v>290</v>
      </c>
      <c r="AC9" t="s">
        <v>290</v>
      </c>
      <c r="AD9" t="s">
        <v>290</v>
      </c>
      <c r="AE9" t="s">
        <v>290</v>
      </c>
      <c r="AF9" t="s">
        <v>290</v>
      </c>
      <c r="AG9" t="s">
        <v>290</v>
      </c>
      <c r="AH9" t="s">
        <v>290</v>
      </c>
      <c r="AI9" t="s">
        <v>290</v>
      </c>
      <c r="AJ9" t="s">
        <v>290</v>
      </c>
      <c r="AK9" t="s">
        <v>290</v>
      </c>
      <c r="AL9" t="s">
        <v>290</v>
      </c>
      <c r="AM9" t="s">
        <v>290</v>
      </c>
      <c r="AN9" t="s">
        <v>290</v>
      </c>
      <c r="AO9">
        <v>41</v>
      </c>
      <c r="AP9" t="s">
        <v>290</v>
      </c>
      <c r="AQ9">
        <v>24</v>
      </c>
      <c r="AR9">
        <v>18</v>
      </c>
      <c r="AS9">
        <v>42</v>
      </c>
      <c r="AT9">
        <v>39.876989999999999</v>
      </c>
      <c r="AU9">
        <v>-90.373459999999994</v>
      </c>
      <c r="AV9">
        <v>0.33</v>
      </c>
      <c r="AW9" t="s">
        <v>16365</v>
      </c>
      <c r="AX9">
        <v>118</v>
      </c>
      <c r="AY9" t="s">
        <v>16366</v>
      </c>
      <c r="BB9" t="s">
        <v>330</v>
      </c>
      <c r="BC9" t="s">
        <v>288</v>
      </c>
      <c r="BD9" t="s">
        <v>16367</v>
      </c>
      <c r="BE9">
        <v>62611</v>
      </c>
      <c r="BF9" t="s">
        <v>16346</v>
      </c>
      <c r="BG9" t="s">
        <v>16363</v>
      </c>
      <c r="BH9" t="b">
        <f>IFERROR(MATCH('2020'!A9, '2021'!A:A, 0) &gt;0, FALSE)</f>
        <v>0</v>
      </c>
    </row>
    <row r="10" spans="1:60">
      <c r="A10" t="s">
        <v>332</v>
      </c>
      <c r="B10" t="s">
        <v>333</v>
      </c>
      <c r="C10" t="s">
        <v>314</v>
      </c>
      <c r="D10" t="s">
        <v>16368</v>
      </c>
      <c r="E10" t="s">
        <v>16369</v>
      </c>
      <c r="F10" t="s">
        <v>336</v>
      </c>
      <c r="G10" t="s">
        <v>337</v>
      </c>
      <c r="H10" t="s">
        <v>288</v>
      </c>
      <c r="I10">
        <v>62618</v>
      </c>
      <c r="J10" t="s">
        <v>16370</v>
      </c>
      <c r="K10" t="s">
        <v>137</v>
      </c>
      <c r="L10">
        <v>2</v>
      </c>
      <c r="M10">
        <v>14</v>
      </c>
      <c r="N10">
        <v>6</v>
      </c>
      <c r="O10">
        <v>22</v>
      </c>
      <c r="P10">
        <v>14</v>
      </c>
      <c r="Q10">
        <v>11</v>
      </c>
      <c r="R10" t="s">
        <v>290</v>
      </c>
      <c r="S10" t="s">
        <v>290</v>
      </c>
      <c r="T10">
        <v>11</v>
      </c>
      <c r="U10">
        <v>14</v>
      </c>
      <c r="V10">
        <v>14</v>
      </c>
      <c r="W10" t="s">
        <v>290</v>
      </c>
      <c r="X10">
        <v>13</v>
      </c>
      <c r="Y10" t="s">
        <v>290</v>
      </c>
      <c r="Z10" t="s">
        <v>290</v>
      </c>
      <c r="AA10" t="s">
        <v>290</v>
      </c>
      <c r="AB10" t="s">
        <v>290</v>
      </c>
      <c r="AC10" t="s">
        <v>290</v>
      </c>
      <c r="AD10" t="s">
        <v>290</v>
      </c>
      <c r="AE10" t="s">
        <v>290</v>
      </c>
      <c r="AF10" t="s">
        <v>290</v>
      </c>
      <c r="AG10" t="s">
        <v>290</v>
      </c>
      <c r="AH10" t="s">
        <v>290</v>
      </c>
      <c r="AI10" t="s">
        <v>290</v>
      </c>
      <c r="AJ10">
        <v>11</v>
      </c>
      <c r="AK10" t="s">
        <v>290</v>
      </c>
      <c r="AL10" t="s">
        <v>290</v>
      </c>
      <c r="AM10" t="s">
        <v>290</v>
      </c>
      <c r="AN10" t="s">
        <v>290</v>
      </c>
      <c r="AO10">
        <v>90</v>
      </c>
      <c r="AP10">
        <v>16</v>
      </c>
      <c r="AQ10">
        <v>59</v>
      </c>
      <c r="AR10">
        <v>62</v>
      </c>
      <c r="AS10">
        <v>121</v>
      </c>
      <c r="AT10">
        <v>40.004041999999998</v>
      </c>
      <c r="AU10">
        <v>-90.430577999999997</v>
      </c>
      <c r="AV10">
        <v>1</v>
      </c>
      <c r="AW10" t="s">
        <v>16343</v>
      </c>
      <c r="AX10">
        <v>1421</v>
      </c>
      <c r="AY10" t="s">
        <v>16371</v>
      </c>
      <c r="BB10" t="s">
        <v>337</v>
      </c>
      <c r="BC10" t="s">
        <v>288</v>
      </c>
      <c r="BD10" t="s">
        <v>16367</v>
      </c>
      <c r="BE10">
        <v>62618</v>
      </c>
      <c r="BF10" t="s">
        <v>16346</v>
      </c>
      <c r="BG10" t="s">
        <v>16367</v>
      </c>
      <c r="BH10" t="b">
        <f>IFERROR(MATCH('2020'!A10, '2021'!A:A, 0) &gt;0, FALSE)</f>
        <v>1</v>
      </c>
    </row>
    <row r="11" spans="1:60">
      <c r="A11" t="s">
        <v>339</v>
      </c>
      <c r="B11" t="s">
        <v>340</v>
      </c>
      <c r="C11" t="s">
        <v>283</v>
      </c>
      <c r="D11" t="s">
        <v>341</v>
      </c>
      <c r="E11" t="s">
        <v>342</v>
      </c>
      <c r="F11" t="s">
        <v>343</v>
      </c>
      <c r="G11" t="s">
        <v>344</v>
      </c>
      <c r="H11" t="s">
        <v>288</v>
      </c>
      <c r="I11">
        <v>62650</v>
      </c>
      <c r="J11" t="s">
        <v>16372</v>
      </c>
      <c r="K11" t="s">
        <v>138</v>
      </c>
      <c r="L11">
        <v>1</v>
      </c>
      <c r="M11">
        <v>23</v>
      </c>
      <c r="N11">
        <v>5.5</v>
      </c>
      <c r="O11">
        <v>29.5</v>
      </c>
      <c r="P11">
        <v>41</v>
      </c>
      <c r="Q11">
        <v>27</v>
      </c>
      <c r="R11">
        <v>30</v>
      </c>
      <c r="S11">
        <v>25</v>
      </c>
      <c r="T11">
        <v>29</v>
      </c>
      <c r="U11">
        <v>30</v>
      </c>
      <c r="V11">
        <v>33</v>
      </c>
      <c r="W11">
        <v>36</v>
      </c>
      <c r="X11">
        <v>23</v>
      </c>
      <c r="Y11">
        <v>38</v>
      </c>
      <c r="Z11" t="s">
        <v>290</v>
      </c>
      <c r="AA11" t="s">
        <v>290</v>
      </c>
      <c r="AB11" t="s">
        <v>290</v>
      </c>
      <c r="AC11" t="s">
        <v>290</v>
      </c>
      <c r="AD11" t="s">
        <v>290</v>
      </c>
      <c r="AE11" t="s">
        <v>290</v>
      </c>
      <c r="AF11" t="s">
        <v>290</v>
      </c>
      <c r="AG11" t="s">
        <v>290</v>
      </c>
      <c r="AH11">
        <v>17</v>
      </c>
      <c r="AI11" t="s">
        <v>290</v>
      </c>
      <c r="AJ11">
        <v>15</v>
      </c>
      <c r="AK11" t="s">
        <v>290</v>
      </c>
      <c r="AL11" t="s">
        <v>290</v>
      </c>
      <c r="AM11" t="s">
        <v>290</v>
      </c>
      <c r="AN11" t="s">
        <v>290</v>
      </c>
      <c r="AO11">
        <v>305</v>
      </c>
      <c r="AP11" t="s">
        <v>290</v>
      </c>
      <c r="AQ11">
        <v>162</v>
      </c>
      <c r="AR11">
        <v>169</v>
      </c>
      <c r="AS11">
        <v>331</v>
      </c>
      <c r="AT11">
        <v>39.733916999999998</v>
      </c>
      <c r="AU11">
        <v>-90.221939000000006</v>
      </c>
      <c r="AV11">
        <v>1</v>
      </c>
      <c r="AW11" t="s">
        <v>16343</v>
      </c>
      <c r="AX11">
        <v>455</v>
      </c>
      <c r="AY11" t="s">
        <v>16373</v>
      </c>
      <c r="BB11" t="s">
        <v>344</v>
      </c>
      <c r="BC11" t="s">
        <v>288</v>
      </c>
      <c r="BD11" t="s">
        <v>16374</v>
      </c>
      <c r="BE11">
        <v>62650</v>
      </c>
      <c r="BF11" t="s">
        <v>16346</v>
      </c>
      <c r="BG11" t="s">
        <v>138</v>
      </c>
      <c r="BH11" t="b">
        <f>IFERROR(MATCH('2020'!A11, '2021'!A:A, 0) &gt;0, FALSE)</f>
        <v>1</v>
      </c>
    </row>
    <row r="12" spans="1:60">
      <c r="A12" t="s">
        <v>346</v>
      </c>
      <c r="B12" t="s">
        <v>347</v>
      </c>
      <c r="C12" t="s">
        <v>314</v>
      </c>
      <c r="D12" t="s">
        <v>16375</v>
      </c>
      <c r="E12" t="s">
        <v>16376</v>
      </c>
      <c r="F12" t="s">
        <v>350</v>
      </c>
      <c r="G12" t="s">
        <v>344</v>
      </c>
      <c r="H12" t="s">
        <v>288</v>
      </c>
      <c r="I12">
        <v>62650</v>
      </c>
      <c r="J12" t="s">
        <v>16377</v>
      </c>
      <c r="K12" t="s">
        <v>138</v>
      </c>
      <c r="L12">
        <v>1</v>
      </c>
      <c r="M12">
        <v>11.5</v>
      </c>
      <c r="N12">
        <v>8.6</v>
      </c>
      <c r="O12">
        <v>21.1</v>
      </c>
      <c r="P12" t="s">
        <v>290</v>
      </c>
      <c r="Q12" t="s">
        <v>290</v>
      </c>
      <c r="R12" t="s">
        <v>290</v>
      </c>
      <c r="S12" t="s">
        <v>290</v>
      </c>
      <c r="T12" t="s">
        <v>290</v>
      </c>
      <c r="U12" t="s">
        <v>290</v>
      </c>
      <c r="V12" t="s">
        <v>290</v>
      </c>
      <c r="W12" t="s">
        <v>290</v>
      </c>
      <c r="X12" t="s">
        <v>290</v>
      </c>
      <c r="Y12" t="s">
        <v>290</v>
      </c>
      <c r="Z12">
        <v>34</v>
      </c>
      <c r="AA12">
        <v>33</v>
      </c>
      <c r="AB12">
        <v>26</v>
      </c>
      <c r="AC12">
        <v>39</v>
      </c>
      <c r="AD12" t="s">
        <v>290</v>
      </c>
      <c r="AE12" t="s">
        <v>290</v>
      </c>
      <c r="AF12" t="s">
        <v>290</v>
      </c>
      <c r="AG12" t="s">
        <v>290</v>
      </c>
      <c r="AH12" t="s">
        <v>290</v>
      </c>
      <c r="AI12" t="s">
        <v>290</v>
      </c>
      <c r="AJ12" t="s">
        <v>290</v>
      </c>
      <c r="AK12" t="s">
        <v>290</v>
      </c>
      <c r="AL12" t="s">
        <v>290</v>
      </c>
      <c r="AM12" t="s">
        <v>290</v>
      </c>
      <c r="AN12" t="s">
        <v>290</v>
      </c>
      <c r="AO12">
        <v>117</v>
      </c>
      <c r="AP12" t="s">
        <v>290</v>
      </c>
      <c r="AQ12">
        <v>77</v>
      </c>
      <c r="AR12">
        <v>55</v>
      </c>
      <c r="AS12">
        <v>132</v>
      </c>
      <c r="AT12">
        <v>39.732829000000002</v>
      </c>
      <c r="AU12">
        <v>-90.221913999999998</v>
      </c>
      <c r="AV12">
        <v>1</v>
      </c>
      <c r="AW12" t="s">
        <v>16343</v>
      </c>
      <c r="AX12">
        <v>500</v>
      </c>
      <c r="AY12" t="s">
        <v>16378</v>
      </c>
      <c r="BB12" t="s">
        <v>344</v>
      </c>
      <c r="BC12" t="s">
        <v>288</v>
      </c>
      <c r="BD12" t="s">
        <v>16374</v>
      </c>
      <c r="BE12">
        <v>62650</v>
      </c>
      <c r="BF12" t="s">
        <v>16346</v>
      </c>
      <c r="BG12" t="s">
        <v>138</v>
      </c>
      <c r="BH12" t="b">
        <f>IFERROR(MATCH('2020'!A12, '2021'!A:A, 0) &gt;0, FALSE)</f>
        <v>1</v>
      </c>
    </row>
    <row r="13" spans="1:60">
      <c r="A13" t="s">
        <v>351</v>
      </c>
      <c r="B13" t="s">
        <v>352</v>
      </c>
      <c r="C13" t="s">
        <v>314</v>
      </c>
      <c r="D13" t="s">
        <v>1069</v>
      </c>
      <c r="E13" t="s">
        <v>16379</v>
      </c>
      <c r="F13" t="s">
        <v>356</v>
      </c>
      <c r="G13" t="s">
        <v>344</v>
      </c>
      <c r="H13" t="s">
        <v>288</v>
      </c>
      <c r="I13">
        <v>62650</v>
      </c>
      <c r="J13" t="s">
        <v>16380</v>
      </c>
      <c r="K13" t="s">
        <v>138</v>
      </c>
      <c r="L13">
        <v>2.5</v>
      </c>
      <c r="M13">
        <v>7.5</v>
      </c>
      <c r="N13">
        <v>1.5</v>
      </c>
      <c r="O13">
        <v>11.5</v>
      </c>
      <c r="P13">
        <v>12</v>
      </c>
      <c r="Q13" t="s">
        <v>290</v>
      </c>
      <c r="R13" t="s">
        <v>290</v>
      </c>
      <c r="S13" t="s">
        <v>290</v>
      </c>
      <c r="T13" t="s">
        <v>290</v>
      </c>
      <c r="U13" t="s">
        <v>290</v>
      </c>
      <c r="V13" t="s">
        <v>290</v>
      </c>
      <c r="W13" t="s">
        <v>290</v>
      </c>
      <c r="X13" t="s">
        <v>290</v>
      </c>
      <c r="Y13" t="s">
        <v>290</v>
      </c>
      <c r="Z13" t="s">
        <v>290</v>
      </c>
      <c r="AA13" t="s">
        <v>290</v>
      </c>
      <c r="AB13" t="s">
        <v>290</v>
      </c>
      <c r="AC13" t="s">
        <v>290</v>
      </c>
      <c r="AD13" t="s">
        <v>290</v>
      </c>
      <c r="AE13" t="s">
        <v>290</v>
      </c>
      <c r="AF13" t="s">
        <v>290</v>
      </c>
      <c r="AG13" t="s">
        <v>290</v>
      </c>
      <c r="AH13" t="s">
        <v>290</v>
      </c>
      <c r="AI13" t="s">
        <v>290</v>
      </c>
      <c r="AJ13" t="s">
        <v>290</v>
      </c>
      <c r="AK13" t="s">
        <v>290</v>
      </c>
      <c r="AL13" t="s">
        <v>290</v>
      </c>
      <c r="AM13" t="s">
        <v>290</v>
      </c>
      <c r="AN13" t="s">
        <v>290</v>
      </c>
      <c r="AO13">
        <v>38</v>
      </c>
      <c r="AP13" t="s">
        <v>290</v>
      </c>
      <c r="AQ13">
        <v>19</v>
      </c>
      <c r="AR13">
        <v>26</v>
      </c>
      <c r="AS13">
        <v>45</v>
      </c>
      <c r="AT13">
        <v>39.731442999999999</v>
      </c>
      <c r="AU13">
        <v>-90.227064999999996</v>
      </c>
      <c r="AV13">
        <v>1</v>
      </c>
      <c r="AW13" t="s">
        <v>16343</v>
      </c>
      <c r="AX13">
        <v>222</v>
      </c>
      <c r="AY13" t="s">
        <v>16381</v>
      </c>
      <c r="BB13" t="s">
        <v>344</v>
      </c>
      <c r="BC13" t="s">
        <v>288</v>
      </c>
      <c r="BD13" t="s">
        <v>16374</v>
      </c>
      <c r="BE13">
        <v>62650</v>
      </c>
      <c r="BF13" t="s">
        <v>16346</v>
      </c>
      <c r="BG13" t="s">
        <v>138</v>
      </c>
      <c r="BH13" t="b">
        <f>IFERROR(MATCH('2020'!A13, '2021'!A:A, 0) &gt;0, FALSE)</f>
        <v>1</v>
      </c>
    </row>
    <row r="14" spans="1:60">
      <c r="A14" t="s">
        <v>357</v>
      </c>
      <c r="B14" t="s">
        <v>358</v>
      </c>
      <c r="D14" t="s">
        <v>359</v>
      </c>
      <c r="E14" t="s">
        <v>360</v>
      </c>
      <c r="F14" t="s">
        <v>361</v>
      </c>
      <c r="G14" t="s">
        <v>344</v>
      </c>
      <c r="H14" t="s">
        <v>288</v>
      </c>
      <c r="I14">
        <v>62650</v>
      </c>
      <c r="J14" t="s">
        <v>16382</v>
      </c>
      <c r="K14" t="s">
        <v>138</v>
      </c>
      <c r="L14">
        <v>5</v>
      </c>
      <c r="M14">
        <v>14</v>
      </c>
      <c r="N14">
        <v>0</v>
      </c>
      <c r="O14">
        <v>19</v>
      </c>
      <c r="P14">
        <v>16</v>
      </c>
      <c r="Q14" t="s">
        <v>290</v>
      </c>
      <c r="R14" t="s">
        <v>290</v>
      </c>
      <c r="S14" t="s">
        <v>290</v>
      </c>
      <c r="T14" t="s">
        <v>290</v>
      </c>
      <c r="U14" t="s">
        <v>290</v>
      </c>
      <c r="V14" t="s">
        <v>290</v>
      </c>
      <c r="W14" t="s">
        <v>290</v>
      </c>
      <c r="X14" t="s">
        <v>290</v>
      </c>
      <c r="Y14" t="s">
        <v>290</v>
      </c>
      <c r="Z14" t="s">
        <v>290</v>
      </c>
      <c r="AA14" t="s">
        <v>290</v>
      </c>
      <c r="AB14" t="s">
        <v>290</v>
      </c>
      <c r="AC14" t="s">
        <v>290</v>
      </c>
      <c r="AD14" t="s">
        <v>290</v>
      </c>
      <c r="AE14" t="s">
        <v>290</v>
      </c>
      <c r="AF14" t="s">
        <v>290</v>
      </c>
      <c r="AG14" t="s">
        <v>290</v>
      </c>
      <c r="AH14" t="s">
        <v>290</v>
      </c>
      <c r="AI14" t="s">
        <v>290</v>
      </c>
      <c r="AJ14" t="s">
        <v>290</v>
      </c>
      <c r="AK14" t="s">
        <v>290</v>
      </c>
      <c r="AL14" t="s">
        <v>290</v>
      </c>
      <c r="AM14" t="s">
        <v>290</v>
      </c>
      <c r="AN14" t="s">
        <v>290</v>
      </c>
      <c r="AO14">
        <v>96</v>
      </c>
      <c r="AP14" t="s">
        <v>290</v>
      </c>
      <c r="AQ14">
        <v>50</v>
      </c>
      <c r="AR14">
        <v>47</v>
      </c>
      <c r="AS14">
        <v>97</v>
      </c>
      <c r="AT14">
        <v>39.736671999999999</v>
      </c>
      <c r="AU14">
        <v>-90.265727999999996</v>
      </c>
      <c r="AV14">
        <v>1</v>
      </c>
      <c r="AW14" t="s">
        <v>16360</v>
      </c>
      <c r="AX14">
        <v>14</v>
      </c>
      <c r="AY14" t="s">
        <v>16383</v>
      </c>
      <c r="BB14" t="s">
        <v>344</v>
      </c>
      <c r="BC14" t="s">
        <v>288</v>
      </c>
      <c r="BD14" t="s">
        <v>16374</v>
      </c>
      <c r="BE14">
        <v>62650</v>
      </c>
      <c r="BF14" t="s">
        <v>16346</v>
      </c>
      <c r="BG14" t="s">
        <v>16363</v>
      </c>
      <c r="BH14" t="b">
        <f>IFERROR(MATCH('2020'!A14, '2021'!A:A, 0) &gt;0, FALSE)</f>
        <v>1</v>
      </c>
    </row>
    <row r="15" spans="1:60">
      <c r="A15" t="s">
        <v>362</v>
      </c>
      <c r="B15" t="s">
        <v>363</v>
      </c>
      <c r="C15" t="s">
        <v>4148</v>
      </c>
      <c r="D15" t="s">
        <v>334</v>
      </c>
      <c r="E15" t="s">
        <v>16384</v>
      </c>
      <c r="F15" t="s">
        <v>365</v>
      </c>
      <c r="G15" t="s">
        <v>366</v>
      </c>
      <c r="H15" t="s">
        <v>288</v>
      </c>
      <c r="I15">
        <v>62363</v>
      </c>
      <c r="J15" t="s">
        <v>16385</v>
      </c>
      <c r="K15" t="s">
        <v>139</v>
      </c>
      <c r="L15">
        <v>1.5</v>
      </c>
      <c r="M15">
        <v>4</v>
      </c>
      <c r="N15">
        <v>0</v>
      </c>
      <c r="O15">
        <v>5.5</v>
      </c>
      <c r="P15" t="s">
        <v>290</v>
      </c>
      <c r="Q15" t="s">
        <v>290</v>
      </c>
      <c r="R15" t="s">
        <v>290</v>
      </c>
      <c r="S15" t="s">
        <v>290</v>
      </c>
      <c r="T15" t="s">
        <v>290</v>
      </c>
      <c r="U15" t="s">
        <v>290</v>
      </c>
      <c r="V15" t="s">
        <v>290</v>
      </c>
      <c r="W15" t="s">
        <v>290</v>
      </c>
      <c r="X15" t="s">
        <v>290</v>
      </c>
      <c r="Y15" t="s">
        <v>290</v>
      </c>
      <c r="Z15" t="s">
        <v>290</v>
      </c>
      <c r="AA15" t="s">
        <v>290</v>
      </c>
      <c r="AB15" t="s">
        <v>290</v>
      </c>
      <c r="AC15" t="s">
        <v>290</v>
      </c>
      <c r="AD15" t="s">
        <v>290</v>
      </c>
      <c r="AE15" t="s">
        <v>290</v>
      </c>
      <c r="AF15" t="s">
        <v>290</v>
      </c>
      <c r="AG15" t="s">
        <v>290</v>
      </c>
      <c r="AH15" t="s">
        <v>290</v>
      </c>
      <c r="AI15" t="s">
        <v>290</v>
      </c>
      <c r="AJ15" t="s">
        <v>290</v>
      </c>
      <c r="AK15" t="s">
        <v>290</v>
      </c>
      <c r="AL15" t="s">
        <v>290</v>
      </c>
      <c r="AM15" t="s">
        <v>290</v>
      </c>
      <c r="AN15" t="s">
        <v>290</v>
      </c>
      <c r="AO15">
        <v>33</v>
      </c>
      <c r="AP15" t="s">
        <v>290</v>
      </c>
      <c r="AQ15">
        <v>17</v>
      </c>
      <c r="AR15">
        <v>16</v>
      </c>
      <c r="AS15">
        <v>33</v>
      </c>
      <c r="AT15">
        <v>39.604419</v>
      </c>
      <c r="AU15">
        <v>-90.828468999999998</v>
      </c>
      <c r="AV15">
        <v>1</v>
      </c>
      <c r="AW15" t="s">
        <v>16360</v>
      </c>
      <c r="AX15">
        <v>1308</v>
      </c>
      <c r="AY15" t="s">
        <v>16361</v>
      </c>
      <c r="BB15" t="s">
        <v>366</v>
      </c>
      <c r="BC15" t="s">
        <v>288</v>
      </c>
      <c r="BD15" t="s">
        <v>16386</v>
      </c>
      <c r="BE15">
        <v>62363</v>
      </c>
      <c r="BF15" t="s">
        <v>16346</v>
      </c>
      <c r="BG15" t="s">
        <v>16363</v>
      </c>
      <c r="BH15" t="b">
        <f>IFERROR(MATCH('2020'!A15, '2021'!A:A, 0) &gt;0, FALSE)</f>
        <v>1</v>
      </c>
    </row>
    <row r="16" spans="1:60">
      <c r="A16" t="s">
        <v>368</v>
      </c>
      <c r="B16" t="s">
        <v>369</v>
      </c>
      <c r="C16" t="s">
        <v>353</v>
      </c>
      <c r="D16" t="s">
        <v>370</v>
      </c>
      <c r="E16" t="s">
        <v>371</v>
      </c>
      <c r="F16" t="s">
        <v>372</v>
      </c>
      <c r="G16" t="s">
        <v>373</v>
      </c>
      <c r="H16" t="s">
        <v>288</v>
      </c>
      <c r="I16">
        <v>62557</v>
      </c>
      <c r="J16" t="s">
        <v>16387</v>
      </c>
      <c r="K16" t="s">
        <v>140</v>
      </c>
      <c r="L16">
        <v>2</v>
      </c>
      <c r="M16">
        <v>11</v>
      </c>
      <c r="N16">
        <v>4</v>
      </c>
      <c r="O16">
        <v>17</v>
      </c>
      <c r="P16">
        <v>24</v>
      </c>
      <c r="Q16">
        <v>17</v>
      </c>
      <c r="R16">
        <v>21</v>
      </c>
      <c r="S16">
        <v>10</v>
      </c>
      <c r="T16">
        <v>14</v>
      </c>
      <c r="U16">
        <v>17</v>
      </c>
      <c r="V16">
        <v>14</v>
      </c>
      <c r="W16">
        <v>18</v>
      </c>
      <c r="X16" t="s">
        <v>290</v>
      </c>
      <c r="Y16" t="s">
        <v>290</v>
      </c>
      <c r="Z16" t="s">
        <v>290</v>
      </c>
      <c r="AA16" t="s">
        <v>290</v>
      </c>
      <c r="AB16" t="s">
        <v>290</v>
      </c>
      <c r="AC16" t="s">
        <v>290</v>
      </c>
      <c r="AD16" t="s">
        <v>290</v>
      </c>
      <c r="AE16" t="s">
        <v>290</v>
      </c>
      <c r="AF16" t="s">
        <v>290</v>
      </c>
      <c r="AG16" t="s">
        <v>290</v>
      </c>
      <c r="AH16" t="s">
        <v>290</v>
      </c>
      <c r="AI16" t="s">
        <v>290</v>
      </c>
      <c r="AJ16" t="s">
        <v>290</v>
      </c>
      <c r="AK16" t="s">
        <v>290</v>
      </c>
      <c r="AL16" t="s">
        <v>290</v>
      </c>
      <c r="AM16" t="s">
        <v>290</v>
      </c>
      <c r="AN16" t="s">
        <v>290</v>
      </c>
      <c r="AO16">
        <v>151</v>
      </c>
      <c r="AP16" t="s">
        <v>290</v>
      </c>
      <c r="AQ16">
        <v>73</v>
      </c>
      <c r="AR16">
        <v>78</v>
      </c>
      <c r="AS16">
        <v>151</v>
      </c>
      <c r="AT16">
        <v>39.386364999999998</v>
      </c>
      <c r="AU16">
        <v>-89.081812999999997</v>
      </c>
      <c r="AV16">
        <v>1</v>
      </c>
      <c r="AW16" t="s">
        <v>16360</v>
      </c>
      <c r="AX16">
        <v>3</v>
      </c>
      <c r="AY16" t="s">
        <v>16388</v>
      </c>
      <c r="BB16" t="s">
        <v>373</v>
      </c>
      <c r="BC16" t="s">
        <v>288</v>
      </c>
      <c r="BD16" t="s">
        <v>16389</v>
      </c>
      <c r="BE16">
        <v>62557</v>
      </c>
      <c r="BF16" t="s">
        <v>16346</v>
      </c>
      <c r="BG16" t="s">
        <v>16363</v>
      </c>
      <c r="BH16" t="b">
        <f>IFERROR(MATCH('2020'!A16, '2021'!A:A, 0) &gt;0, FALSE)</f>
        <v>1</v>
      </c>
    </row>
    <row r="17" spans="1:60">
      <c r="A17" t="s">
        <v>375</v>
      </c>
      <c r="B17" t="s">
        <v>376</v>
      </c>
      <c r="D17" t="s">
        <v>4128</v>
      </c>
      <c r="E17" t="s">
        <v>16390</v>
      </c>
      <c r="F17" t="s">
        <v>379</v>
      </c>
      <c r="G17" t="s">
        <v>380</v>
      </c>
      <c r="H17" t="s">
        <v>288</v>
      </c>
      <c r="I17">
        <v>62083</v>
      </c>
      <c r="J17" t="s">
        <v>16391</v>
      </c>
      <c r="K17" t="s">
        <v>140</v>
      </c>
      <c r="L17">
        <v>2</v>
      </c>
      <c r="M17">
        <v>7.4</v>
      </c>
      <c r="N17">
        <v>1.6</v>
      </c>
      <c r="O17">
        <v>11</v>
      </c>
      <c r="P17" t="s">
        <v>290</v>
      </c>
      <c r="Q17" t="s">
        <v>290</v>
      </c>
      <c r="R17" t="s">
        <v>290</v>
      </c>
      <c r="S17" t="s">
        <v>290</v>
      </c>
      <c r="T17" t="s">
        <v>290</v>
      </c>
      <c r="U17" t="s">
        <v>290</v>
      </c>
      <c r="V17" t="s">
        <v>290</v>
      </c>
      <c r="W17" t="s">
        <v>290</v>
      </c>
      <c r="X17" t="s">
        <v>290</v>
      </c>
      <c r="Y17" t="s">
        <v>290</v>
      </c>
      <c r="Z17" t="s">
        <v>290</v>
      </c>
      <c r="AA17" t="s">
        <v>290</v>
      </c>
      <c r="AB17" t="s">
        <v>290</v>
      </c>
      <c r="AC17" t="s">
        <v>290</v>
      </c>
      <c r="AD17" t="s">
        <v>290</v>
      </c>
      <c r="AE17" t="s">
        <v>290</v>
      </c>
      <c r="AF17" t="s">
        <v>290</v>
      </c>
      <c r="AG17" t="s">
        <v>290</v>
      </c>
      <c r="AH17" t="s">
        <v>290</v>
      </c>
      <c r="AI17" t="s">
        <v>290</v>
      </c>
      <c r="AJ17" t="s">
        <v>290</v>
      </c>
      <c r="AK17" t="s">
        <v>290</v>
      </c>
      <c r="AL17" t="s">
        <v>290</v>
      </c>
      <c r="AM17" t="s">
        <v>290</v>
      </c>
      <c r="AN17" t="s">
        <v>290</v>
      </c>
      <c r="AO17">
        <v>69</v>
      </c>
      <c r="AP17" t="s">
        <v>290</v>
      </c>
      <c r="AQ17">
        <v>35</v>
      </c>
      <c r="AR17">
        <v>43</v>
      </c>
      <c r="AS17">
        <v>78</v>
      </c>
      <c r="AT17">
        <v>39.37433</v>
      </c>
      <c r="AU17">
        <v>-89.198256000000001</v>
      </c>
      <c r="AV17">
        <v>0.33</v>
      </c>
      <c r="AW17" t="s">
        <v>16365</v>
      </c>
      <c r="AX17">
        <v>11</v>
      </c>
      <c r="AY17" t="s">
        <v>16366</v>
      </c>
      <c r="BB17" t="s">
        <v>380</v>
      </c>
      <c r="BC17" t="s">
        <v>288</v>
      </c>
      <c r="BD17" t="s">
        <v>16389</v>
      </c>
      <c r="BE17">
        <v>62083</v>
      </c>
      <c r="BF17" t="s">
        <v>16346</v>
      </c>
      <c r="BG17" t="s">
        <v>16363</v>
      </c>
      <c r="BH17" t="b">
        <f>IFERROR(MATCH('2020'!A17, '2021'!A:A, 0) &gt;0, FALSE)</f>
        <v>1</v>
      </c>
    </row>
    <row r="18" spans="1:60">
      <c r="A18" t="s">
        <v>382</v>
      </c>
      <c r="B18" t="s">
        <v>319</v>
      </c>
      <c r="D18" t="s">
        <v>692</v>
      </c>
      <c r="E18" t="s">
        <v>16392</v>
      </c>
      <c r="F18" t="s">
        <v>385</v>
      </c>
      <c r="G18" t="s">
        <v>386</v>
      </c>
      <c r="H18" t="s">
        <v>288</v>
      </c>
      <c r="I18">
        <v>62568</v>
      </c>
      <c r="J18" t="s">
        <v>16393</v>
      </c>
      <c r="K18" t="s">
        <v>140</v>
      </c>
      <c r="L18">
        <v>3</v>
      </c>
      <c r="M18">
        <v>8.3000000000000007</v>
      </c>
      <c r="N18">
        <v>2.5</v>
      </c>
      <c r="O18">
        <v>13.8</v>
      </c>
      <c r="P18" t="s">
        <v>290</v>
      </c>
      <c r="Q18">
        <v>12</v>
      </c>
      <c r="R18">
        <v>20</v>
      </c>
      <c r="S18">
        <v>19</v>
      </c>
      <c r="T18">
        <v>18</v>
      </c>
      <c r="U18">
        <v>14</v>
      </c>
      <c r="V18">
        <v>24</v>
      </c>
      <c r="W18">
        <v>23</v>
      </c>
      <c r="X18" t="s">
        <v>290</v>
      </c>
      <c r="Y18" t="s">
        <v>290</v>
      </c>
      <c r="Z18" t="s">
        <v>290</v>
      </c>
      <c r="AA18" t="s">
        <v>290</v>
      </c>
      <c r="AB18" t="s">
        <v>290</v>
      </c>
      <c r="AC18" t="s">
        <v>290</v>
      </c>
      <c r="AD18" t="s">
        <v>290</v>
      </c>
      <c r="AE18" t="s">
        <v>290</v>
      </c>
      <c r="AF18" t="s">
        <v>290</v>
      </c>
      <c r="AG18" t="s">
        <v>290</v>
      </c>
      <c r="AH18" t="s">
        <v>290</v>
      </c>
      <c r="AI18" t="s">
        <v>290</v>
      </c>
      <c r="AJ18" t="s">
        <v>290</v>
      </c>
      <c r="AK18" t="s">
        <v>290</v>
      </c>
      <c r="AL18" t="s">
        <v>290</v>
      </c>
      <c r="AM18" t="s">
        <v>290</v>
      </c>
      <c r="AN18" t="s">
        <v>290</v>
      </c>
      <c r="AO18">
        <v>127</v>
      </c>
      <c r="AP18" t="s">
        <v>290</v>
      </c>
      <c r="AQ18">
        <v>57</v>
      </c>
      <c r="AR18">
        <v>74</v>
      </c>
      <c r="AS18">
        <v>131</v>
      </c>
      <c r="AT18">
        <v>39.546053000000001</v>
      </c>
      <c r="AU18">
        <v>-89.295989000000006</v>
      </c>
      <c r="AV18">
        <v>1</v>
      </c>
      <c r="AW18" t="s">
        <v>16360</v>
      </c>
      <c r="AX18">
        <v>422</v>
      </c>
      <c r="AY18" t="s">
        <v>16394</v>
      </c>
      <c r="BB18" t="s">
        <v>386</v>
      </c>
      <c r="BC18" t="s">
        <v>288</v>
      </c>
      <c r="BD18" t="s">
        <v>16389</v>
      </c>
      <c r="BE18">
        <v>62568</v>
      </c>
      <c r="BF18" t="s">
        <v>16346</v>
      </c>
      <c r="BG18" t="s">
        <v>16363</v>
      </c>
      <c r="BH18" t="b">
        <f>IFERROR(MATCH('2020'!A18, '2021'!A:A, 0) &gt;0, FALSE)</f>
        <v>1</v>
      </c>
    </row>
    <row r="19" spans="1:60">
      <c r="A19" t="s">
        <v>388</v>
      </c>
      <c r="B19" t="s">
        <v>389</v>
      </c>
      <c r="C19" t="s">
        <v>283</v>
      </c>
      <c r="D19" t="s">
        <v>16395</v>
      </c>
      <c r="E19" t="s">
        <v>16396</v>
      </c>
      <c r="F19" t="s">
        <v>392</v>
      </c>
      <c r="G19" t="s">
        <v>386</v>
      </c>
      <c r="H19" t="s">
        <v>288</v>
      </c>
      <c r="I19">
        <v>62568</v>
      </c>
      <c r="J19" t="s">
        <v>16397</v>
      </c>
      <c r="K19" t="s">
        <v>140</v>
      </c>
      <c r="L19">
        <v>1</v>
      </c>
      <c r="M19">
        <v>17</v>
      </c>
      <c r="N19">
        <v>7</v>
      </c>
      <c r="O19">
        <v>25</v>
      </c>
      <c r="P19">
        <v>46</v>
      </c>
      <c r="Q19">
        <v>22</v>
      </c>
      <c r="R19">
        <v>23</v>
      </c>
      <c r="S19">
        <v>16</v>
      </c>
      <c r="T19">
        <v>25</v>
      </c>
      <c r="U19">
        <v>17</v>
      </c>
      <c r="V19">
        <v>16</v>
      </c>
      <c r="W19">
        <v>12</v>
      </c>
      <c r="X19">
        <v>14</v>
      </c>
      <c r="Y19">
        <v>10</v>
      </c>
      <c r="Z19" t="s">
        <v>290</v>
      </c>
      <c r="AA19" t="s">
        <v>290</v>
      </c>
      <c r="AB19" t="s">
        <v>290</v>
      </c>
      <c r="AC19" t="s">
        <v>290</v>
      </c>
      <c r="AD19" t="s">
        <v>290</v>
      </c>
      <c r="AE19" t="s">
        <v>290</v>
      </c>
      <c r="AF19" t="s">
        <v>290</v>
      </c>
      <c r="AG19" t="s">
        <v>290</v>
      </c>
      <c r="AH19">
        <v>15</v>
      </c>
      <c r="AI19" t="s">
        <v>290</v>
      </c>
      <c r="AJ19" t="s">
        <v>290</v>
      </c>
      <c r="AK19" t="s">
        <v>290</v>
      </c>
      <c r="AL19" t="s">
        <v>290</v>
      </c>
      <c r="AM19" t="s">
        <v>290</v>
      </c>
      <c r="AN19" t="s">
        <v>290</v>
      </c>
      <c r="AO19">
        <v>211</v>
      </c>
      <c r="AP19" t="s">
        <v>290</v>
      </c>
      <c r="AQ19">
        <v>101</v>
      </c>
      <c r="AR19">
        <v>117</v>
      </c>
      <c r="AS19">
        <v>218</v>
      </c>
      <c r="AT19">
        <v>39.560980999999998</v>
      </c>
      <c r="AU19">
        <v>-89.297380000000004</v>
      </c>
      <c r="AV19">
        <v>1</v>
      </c>
      <c r="AW19" t="s">
        <v>16360</v>
      </c>
      <c r="AX19">
        <v>1124</v>
      </c>
      <c r="AY19" t="s">
        <v>16398</v>
      </c>
      <c r="BB19" t="s">
        <v>386</v>
      </c>
      <c r="BC19" t="s">
        <v>288</v>
      </c>
      <c r="BD19" t="s">
        <v>16389</v>
      </c>
      <c r="BE19">
        <v>62568</v>
      </c>
      <c r="BF19" t="s">
        <v>16346</v>
      </c>
      <c r="BG19" t="s">
        <v>16363</v>
      </c>
      <c r="BH19" t="b">
        <f>IFERROR(MATCH('2020'!A19, '2021'!A:A, 0) &gt;0, FALSE)</f>
        <v>1</v>
      </c>
    </row>
    <row r="20" spans="1:60">
      <c r="A20" t="s">
        <v>393</v>
      </c>
      <c r="B20" t="s">
        <v>394</v>
      </c>
      <c r="C20" t="s">
        <v>283</v>
      </c>
      <c r="D20" t="s">
        <v>395</v>
      </c>
      <c r="E20" t="s">
        <v>396</v>
      </c>
      <c r="F20" t="s">
        <v>397</v>
      </c>
      <c r="G20" t="s">
        <v>398</v>
      </c>
      <c r="H20" t="s">
        <v>288</v>
      </c>
      <c r="I20">
        <v>62411</v>
      </c>
      <c r="J20" t="s">
        <v>16399</v>
      </c>
      <c r="K20" t="s">
        <v>141</v>
      </c>
      <c r="L20">
        <v>2</v>
      </c>
      <c r="M20">
        <v>12.6</v>
      </c>
      <c r="N20">
        <v>3</v>
      </c>
      <c r="O20">
        <v>17.600000000000001</v>
      </c>
      <c r="P20" t="s">
        <v>290</v>
      </c>
      <c r="Q20">
        <v>23</v>
      </c>
      <c r="R20">
        <v>18</v>
      </c>
      <c r="S20">
        <v>22</v>
      </c>
      <c r="T20">
        <v>15</v>
      </c>
      <c r="U20">
        <v>22</v>
      </c>
      <c r="V20">
        <v>19</v>
      </c>
      <c r="W20">
        <v>14</v>
      </c>
      <c r="X20">
        <v>17</v>
      </c>
      <c r="Y20">
        <v>21</v>
      </c>
      <c r="Z20" t="s">
        <v>290</v>
      </c>
      <c r="AA20" t="s">
        <v>290</v>
      </c>
      <c r="AB20" t="s">
        <v>290</v>
      </c>
      <c r="AC20" t="s">
        <v>290</v>
      </c>
      <c r="AD20" t="s">
        <v>290</v>
      </c>
      <c r="AE20" t="s">
        <v>290</v>
      </c>
      <c r="AF20" t="s">
        <v>290</v>
      </c>
      <c r="AG20" t="s">
        <v>290</v>
      </c>
      <c r="AH20" t="s">
        <v>290</v>
      </c>
      <c r="AI20" t="s">
        <v>290</v>
      </c>
      <c r="AJ20" t="s">
        <v>290</v>
      </c>
      <c r="AK20" t="s">
        <v>290</v>
      </c>
      <c r="AL20" t="s">
        <v>290</v>
      </c>
      <c r="AM20" t="s">
        <v>290</v>
      </c>
      <c r="AN20" t="s">
        <v>290</v>
      </c>
      <c r="AO20">
        <v>163</v>
      </c>
      <c r="AP20" t="s">
        <v>290</v>
      </c>
      <c r="AQ20">
        <v>74</v>
      </c>
      <c r="AR20">
        <v>97</v>
      </c>
      <c r="AS20">
        <v>171</v>
      </c>
      <c r="AT20">
        <v>39.059266000000001</v>
      </c>
      <c r="AU20">
        <v>-88.745085000000003</v>
      </c>
      <c r="AV20">
        <v>1</v>
      </c>
      <c r="AW20" t="s">
        <v>16343</v>
      </c>
      <c r="AX20">
        <v>7</v>
      </c>
      <c r="AY20" t="s">
        <v>16400</v>
      </c>
      <c r="BB20" t="s">
        <v>398</v>
      </c>
      <c r="BC20" t="s">
        <v>288</v>
      </c>
      <c r="BD20" t="s">
        <v>16401</v>
      </c>
      <c r="BE20">
        <v>62411</v>
      </c>
      <c r="BF20" t="s">
        <v>16346</v>
      </c>
      <c r="BG20" t="s">
        <v>141</v>
      </c>
      <c r="BH20" t="b">
        <f>IFERROR(MATCH('2020'!A20, '2021'!A:A, 0) &gt;0, FALSE)</f>
        <v>1</v>
      </c>
    </row>
    <row r="21" spans="1:60">
      <c r="A21" t="s">
        <v>400</v>
      </c>
      <c r="B21" t="s">
        <v>401</v>
      </c>
      <c r="C21" t="s">
        <v>283</v>
      </c>
      <c r="D21" t="s">
        <v>16402</v>
      </c>
      <c r="E21" t="s">
        <v>16403</v>
      </c>
      <c r="F21" t="s">
        <v>404</v>
      </c>
      <c r="G21" t="s">
        <v>141</v>
      </c>
      <c r="H21" t="s">
        <v>288</v>
      </c>
      <c r="I21">
        <v>62401</v>
      </c>
      <c r="J21" t="s">
        <v>16404</v>
      </c>
      <c r="K21" t="s">
        <v>141</v>
      </c>
      <c r="L21">
        <v>2</v>
      </c>
      <c r="M21">
        <v>14</v>
      </c>
      <c r="N21">
        <v>3</v>
      </c>
      <c r="O21">
        <v>19</v>
      </c>
      <c r="P21">
        <v>56</v>
      </c>
      <c r="Q21">
        <v>22</v>
      </c>
      <c r="R21">
        <v>15</v>
      </c>
      <c r="S21">
        <v>24</v>
      </c>
      <c r="T21">
        <v>15</v>
      </c>
      <c r="U21">
        <v>18</v>
      </c>
      <c r="V21">
        <v>15</v>
      </c>
      <c r="W21">
        <v>16</v>
      </c>
      <c r="X21">
        <v>16</v>
      </c>
      <c r="Y21" t="s">
        <v>290</v>
      </c>
      <c r="Z21" t="s">
        <v>290</v>
      </c>
      <c r="AA21" t="s">
        <v>290</v>
      </c>
      <c r="AB21" t="s">
        <v>290</v>
      </c>
      <c r="AC21" t="s">
        <v>290</v>
      </c>
      <c r="AD21" t="s">
        <v>290</v>
      </c>
      <c r="AE21" t="s">
        <v>290</v>
      </c>
      <c r="AF21" t="s">
        <v>290</v>
      </c>
      <c r="AG21" t="s">
        <v>290</v>
      </c>
      <c r="AH21">
        <v>16</v>
      </c>
      <c r="AI21" t="s">
        <v>290</v>
      </c>
      <c r="AJ21" t="s">
        <v>290</v>
      </c>
      <c r="AK21" t="s">
        <v>290</v>
      </c>
      <c r="AL21" t="s">
        <v>290</v>
      </c>
      <c r="AM21" t="s">
        <v>290</v>
      </c>
      <c r="AN21" t="s">
        <v>290</v>
      </c>
      <c r="AO21">
        <v>207</v>
      </c>
      <c r="AP21" t="s">
        <v>290</v>
      </c>
      <c r="AQ21">
        <v>111</v>
      </c>
      <c r="AR21">
        <v>111</v>
      </c>
      <c r="AS21">
        <v>222</v>
      </c>
      <c r="AT21">
        <v>39.118313000000001</v>
      </c>
      <c r="AU21">
        <v>-88.557748000000004</v>
      </c>
      <c r="AV21">
        <v>1</v>
      </c>
      <c r="AW21" t="s">
        <v>16343</v>
      </c>
      <c r="AX21">
        <v>407</v>
      </c>
      <c r="AY21" t="s">
        <v>16405</v>
      </c>
      <c r="BB21" t="s">
        <v>141</v>
      </c>
      <c r="BC21" t="s">
        <v>288</v>
      </c>
      <c r="BD21" t="s">
        <v>16401</v>
      </c>
      <c r="BE21">
        <v>62401</v>
      </c>
      <c r="BF21" t="s">
        <v>16346</v>
      </c>
      <c r="BG21" t="s">
        <v>141</v>
      </c>
      <c r="BH21" t="b">
        <f>IFERROR(MATCH('2020'!A21, '2021'!A:A, 0) &gt;0, FALSE)</f>
        <v>1</v>
      </c>
    </row>
    <row r="22" spans="1:60">
      <c r="A22" t="s">
        <v>406</v>
      </c>
      <c r="B22" t="s">
        <v>407</v>
      </c>
      <c r="C22" t="s">
        <v>314</v>
      </c>
      <c r="D22" t="s">
        <v>408</v>
      </c>
      <c r="E22" t="s">
        <v>409</v>
      </c>
      <c r="F22" t="s">
        <v>410</v>
      </c>
      <c r="G22" t="s">
        <v>141</v>
      </c>
      <c r="H22" t="s">
        <v>288</v>
      </c>
      <c r="I22">
        <v>62401</v>
      </c>
      <c r="J22" t="s">
        <v>16406</v>
      </c>
      <c r="K22" t="s">
        <v>141</v>
      </c>
      <c r="L22">
        <v>2</v>
      </c>
      <c r="M22">
        <v>15.5</v>
      </c>
      <c r="N22">
        <v>6</v>
      </c>
      <c r="O22">
        <v>23.5</v>
      </c>
      <c r="P22" t="s">
        <v>290</v>
      </c>
      <c r="Q22" t="s">
        <v>290</v>
      </c>
      <c r="R22" t="s">
        <v>290</v>
      </c>
      <c r="S22" t="s">
        <v>290</v>
      </c>
      <c r="T22" t="s">
        <v>290</v>
      </c>
      <c r="U22" t="s">
        <v>290</v>
      </c>
      <c r="V22" t="s">
        <v>290</v>
      </c>
      <c r="W22" t="s">
        <v>290</v>
      </c>
      <c r="X22" t="s">
        <v>290</v>
      </c>
      <c r="Y22" t="s">
        <v>290</v>
      </c>
      <c r="Z22">
        <v>53</v>
      </c>
      <c r="AA22">
        <v>50</v>
      </c>
      <c r="AB22">
        <v>53</v>
      </c>
      <c r="AC22">
        <v>52</v>
      </c>
      <c r="AD22" t="s">
        <v>290</v>
      </c>
      <c r="AE22" t="s">
        <v>290</v>
      </c>
      <c r="AF22" t="s">
        <v>290</v>
      </c>
      <c r="AG22" t="s">
        <v>290</v>
      </c>
      <c r="AH22" t="s">
        <v>290</v>
      </c>
      <c r="AI22" t="s">
        <v>290</v>
      </c>
      <c r="AJ22" t="s">
        <v>290</v>
      </c>
      <c r="AK22" t="s">
        <v>290</v>
      </c>
      <c r="AL22" t="s">
        <v>290</v>
      </c>
      <c r="AM22" t="s">
        <v>290</v>
      </c>
      <c r="AN22" t="s">
        <v>290</v>
      </c>
      <c r="AO22">
        <v>202</v>
      </c>
      <c r="AP22" t="s">
        <v>290</v>
      </c>
      <c r="AQ22">
        <v>112</v>
      </c>
      <c r="AR22">
        <v>96</v>
      </c>
      <c r="AS22">
        <v>208</v>
      </c>
      <c r="AT22">
        <v>39.129418000000001</v>
      </c>
      <c r="AU22">
        <v>-88.538421</v>
      </c>
      <c r="AV22">
        <v>1</v>
      </c>
      <c r="AW22" t="s">
        <v>16343</v>
      </c>
      <c r="AX22">
        <v>304</v>
      </c>
      <c r="AY22" t="s">
        <v>16407</v>
      </c>
      <c r="BB22" t="s">
        <v>141</v>
      </c>
      <c r="BC22" t="s">
        <v>288</v>
      </c>
      <c r="BD22" t="s">
        <v>16401</v>
      </c>
      <c r="BE22">
        <v>62401</v>
      </c>
      <c r="BF22" t="s">
        <v>16346</v>
      </c>
      <c r="BG22" t="s">
        <v>141</v>
      </c>
      <c r="BH22" t="b">
        <f>IFERROR(MATCH('2020'!A22, '2021'!A:A, 0) &gt;0, FALSE)</f>
        <v>1</v>
      </c>
    </row>
    <row r="23" spans="1:60">
      <c r="A23" t="s">
        <v>411</v>
      </c>
      <c r="B23" t="s">
        <v>412</v>
      </c>
      <c r="D23" t="s">
        <v>413</v>
      </c>
      <c r="E23" t="s">
        <v>414</v>
      </c>
      <c r="F23" t="s">
        <v>415</v>
      </c>
      <c r="G23" t="s">
        <v>141</v>
      </c>
      <c r="H23" t="s">
        <v>288</v>
      </c>
      <c r="I23">
        <v>62401</v>
      </c>
      <c r="J23" t="s">
        <v>16408</v>
      </c>
      <c r="K23" t="s">
        <v>141</v>
      </c>
      <c r="L23">
        <v>1</v>
      </c>
      <c r="M23">
        <v>26</v>
      </c>
      <c r="N23">
        <v>8</v>
      </c>
      <c r="O23">
        <v>35</v>
      </c>
      <c r="P23">
        <v>73</v>
      </c>
      <c r="Q23">
        <v>36</v>
      </c>
      <c r="R23">
        <v>54</v>
      </c>
      <c r="S23">
        <v>41</v>
      </c>
      <c r="T23">
        <v>36</v>
      </c>
      <c r="U23">
        <v>35</v>
      </c>
      <c r="V23">
        <v>46</v>
      </c>
      <c r="W23">
        <v>36</v>
      </c>
      <c r="X23">
        <v>38</v>
      </c>
      <c r="Y23">
        <v>42</v>
      </c>
      <c r="Z23" t="s">
        <v>290</v>
      </c>
      <c r="AA23" t="s">
        <v>290</v>
      </c>
      <c r="AB23" t="s">
        <v>290</v>
      </c>
      <c r="AC23" t="s">
        <v>290</v>
      </c>
      <c r="AD23" t="s">
        <v>290</v>
      </c>
      <c r="AE23" t="s">
        <v>290</v>
      </c>
      <c r="AF23" t="s">
        <v>290</v>
      </c>
      <c r="AG23" t="s">
        <v>290</v>
      </c>
      <c r="AH23">
        <v>25</v>
      </c>
      <c r="AI23" t="s">
        <v>290</v>
      </c>
      <c r="AJ23" t="s">
        <v>290</v>
      </c>
      <c r="AK23" t="s">
        <v>290</v>
      </c>
      <c r="AL23" t="s">
        <v>290</v>
      </c>
      <c r="AM23" t="s">
        <v>290</v>
      </c>
      <c r="AN23" t="s">
        <v>290</v>
      </c>
      <c r="AO23">
        <v>441</v>
      </c>
      <c r="AP23">
        <v>11</v>
      </c>
      <c r="AQ23">
        <v>229</v>
      </c>
      <c r="AR23">
        <v>233</v>
      </c>
      <c r="AS23">
        <v>462</v>
      </c>
      <c r="AT23">
        <v>39.125155999999997</v>
      </c>
      <c r="AU23">
        <v>-88.540180000000007</v>
      </c>
      <c r="AV23">
        <v>1</v>
      </c>
      <c r="AW23" t="s">
        <v>16343</v>
      </c>
      <c r="AX23">
        <v>405</v>
      </c>
      <c r="AY23" t="s">
        <v>16409</v>
      </c>
      <c r="BB23" t="s">
        <v>141</v>
      </c>
      <c r="BC23" t="s">
        <v>288</v>
      </c>
      <c r="BD23" t="s">
        <v>16401</v>
      </c>
      <c r="BE23">
        <v>62401</v>
      </c>
      <c r="BF23" t="s">
        <v>16346</v>
      </c>
      <c r="BG23" t="s">
        <v>141</v>
      </c>
      <c r="BH23" t="b">
        <f>IFERROR(MATCH('2020'!A23, '2021'!A:A, 0) &gt;0, FALSE)</f>
        <v>1</v>
      </c>
    </row>
    <row r="24" spans="1:60">
      <c r="A24" t="s">
        <v>416</v>
      </c>
      <c r="B24" t="s">
        <v>417</v>
      </c>
      <c r="C24" t="s">
        <v>314</v>
      </c>
      <c r="D24" t="s">
        <v>906</v>
      </c>
      <c r="E24" t="s">
        <v>1025</v>
      </c>
      <c r="F24" t="s">
        <v>421</v>
      </c>
      <c r="G24" t="s">
        <v>422</v>
      </c>
      <c r="H24" t="s">
        <v>288</v>
      </c>
      <c r="I24">
        <v>62880</v>
      </c>
      <c r="J24" t="s">
        <v>16410</v>
      </c>
      <c r="K24" t="s">
        <v>142</v>
      </c>
      <c r="L24">
        <v>1</v>
      </c>
      <c r="M24">
        <v>6</v>
      </c>
      <c r="N24">
        <v>3</v>
      </c>
      <c r="O24">
        <v>10</v>
      </c>
      <c r="P24">
        <v>26</v>
      </c>
      <c r="Q24" t="s">
        <v>290</v>
      </c>
      <c r="R24" t="s">
        <v>290</v>
      </c>
      <c r="S24" t="s">
        <v>290</v>
      </c>
      <c r="T24" t="s">
        <v>290</v>
      </c>
      <c r="U24" t="s">
        <v>290</v>
      </c>
      <c r="V24" t="s">
        <v>290</v>
      </c>
      <c r="W24" t="s">
        <v>290</v>
      </c>
      <c r="X24" t="s">
        <v>290</v>
      </c>
      <c r="Y24">
        <v>10</v>
      </c>
      <c r="Z24" t="s">
        <v>290</v>
      </c>
      <c r="AA24" t="s">
        <v>290</v>
      </c>
      <c r="AB24" t="s">
        <v>290</v>
      </c>
      <c r="AC24" t="s">
        <v>290</v>
      </c>
      <c r="AD24" t="s">
        <v>290</v>
      </c>
      <c r="AE24" t="s">
        <v>290</v>
      </c>
      <c r="AF24" t="s">
        <v>290</v>
      </c>
      <c r="AG24" t="s">
        <v>290</v>
      </c>
      <c r="AH24" t="s">
        <v>290</v>
      </c>
      <c r="AI24" t="s">
        <v>290</v>
      </c>
      <c r="AJ24" t="s">
        <v>290</v>
      </c>
      <c r="AK24" t="s">
        <v>290</v>
      </c>
      <c r="AL24" t="s">
        <v>290</v>
      </c>
      <c r="AM24" t="s">
        <v>290</v>
      </c>
      <c r="AN24" t="s">
        <v>290</v>
      </c>
      <c r="AO24">
        <v>84</v>
      </c>
      <c r="AP24" t="s">
        <v>290</v>
      </c>
      <c r="AQ24">
        <v>39</v>
      </c>
      <c r="AR24">
        <v>46</v>
      </c>
      <c r="AS24">
        <v>85</v>
      </c>
      <c r="AT24">
        <v>38.867832</v>
      </c>
      <c r="AU24">
        <v>-88.845516000000003</v>
      </c>
      <c r="AV24">
        <v>0.9</v>
      </c>
      <c r="AW24" t="s">
        <v>16360</v>
      </c>
      <c r="AX24">
        <v>701</v>
      </c>
      <c r="AY24" t="s">
        <v>16411</v>
      </c>
      <c r="BB24" t="s">
        <v>422</v>
      </c>
      <c r="BC24" t="s">
        <v>288</v>
      </c>
      <c r="BD24" t="s">
        <v>16412</v>
      </c>
      <c r="BE24">
        <v>62880</v>
      </c>
      <c r="BF24" t="s">
        <v>16346</v>
      </c>
      <c r="BG24" t="s">
        <v>16363</v>
      </c>
      <c r="BH24" t="b">
        <f>IFERROR(MATCH('2020'!A24, '2021'!A:A, 0) &gt;0, FALSE)</f>
        <v>1</v>
      </c>
    </row>
    <row r="25" spans="1:60">
      <c r="A25" t="s">
        <v>424</v>
      </c>
      <c r="B25" t="s">
        <v>425</v>
      </c>
      <c r="D25" t="s">
        <v>4739</v>
      </c>
      <c r="E25" t="s">
        <v>16413</v>
      </c>
      <c r="F25" t="s">
        <v>428</v>
      </c>
      <c r="G25" t="s">
        <v>429</v>
      </c>
      <c r="H25" t="s">
        <v>288</v>
      </c>
      <c r="I25">
        <v>62471</v>
      </c>
      <c r="J25" t="s">
        <v>16414</v>
      </c>
      <c r="K25" t="s">
        <v>142</v>
      </c>
      <c r="L25">
        <v>0.2</v>
      </c>
      <c r="M25">
        <v>3.8</v>
      </c>
      <c r="N25">
        <v>3.2</v>
      </c>
      <c r="O25">
        <v>7.2</v>
      </c>
      <c r="P25">
        <v>15</v>
      </c>
      <c r="Q25" t="s">
        <v>290</v>
      </c>
      <c r="R25" t="s">
        <v>290</v>
      </c>
      <c r="S25">
        <v>10</v>
      </c>
      <c r="T25" t="s">
        <v>290</v>
      </c>
      <c r="U25" t="s">
        <v>290</v>
      </c>
      <c r="V25" t="s">
        <v>290</v>
      </c>
      <c r="W25" t="s">
        <v>290</v>
      </c>
      <c r="X25" t="s">
        <v>290</v>
      </c>
      <c r="Y25" t="s">
        <v>290</v>
      </c>
      <c r="Z25" t="s">
        <v>290</v>
      </c>
      <c r="AA25" t="s">
        <v>290</v>
      </c>
      <c r="AB25" t="s">
        <v>290</v>
      </c>
      <c r="AC25" t="s">
        <v>290</v>
      </c>
      <c r="AD25" t="s">
        <v>290</v>
      </c>
      <c r="AE25" t="s">
        <v>290</v>
      </c>
      <c r="AF25" t="s">
        <v>290</v>
      </c>
      <c r="AG25" t="s">
        <v>290</v>
      </c>
      <c r="AH25" t="s">
        <v>290</v>
      </c>
      <c r="AI25" t="s">
        <v>290</v>
      </c>
      <c r="AJ25" t="s">
        <v>290</v>
      </c>
      <c r="AK25" t="s">
        <v>290</v>
      </c>
      <c r="AL25" t="s">
        <v>290</v>
      </c>
      <c r="AM25" t="s">
        <v>290</v>
      </c>
      <c r="AN25" t="s">
        <v>290</v>
      </c>
      <c r="AO25">
        <v>58</v>
      </c>
      <c r="AP25" t="s">
        <v>290</v>
      </c>
      <c r="AQ25">
        <v>30</v>
      </c>
      <c r="AR25">
        <v>30</v>
      </c>
      <c r="AS25">
        <v>60</v>
      </c>
      <c r="AT25">
        <v>38.982404000000002</v>
      </c>
      <c r="AU25">
        <v>-89.051627999999994</v>
      </c>
      <c r="AV25">
        <v>0.33</v>
      </c>
      <c r="AW25" t="s">
        <v>16365</v>
      </c>
      <c r="AX25">
        <v>395</v>
      </c>
      <c r="AY25" t="s">
        <v>16366</v>
      </c>
      <c r="BB25" t="s">
        <v>429</v>
      </c>
      <c r="BC25" t="s">
        <v>288</v>
      </c>
      <c r="BD25" t="s">
        <v>16412</v>
      </c>
      <c r="BE25">
        <v>62471</v>
      </c>
      <c r="BF25" t="s">
        <v>16346</v>
      </c>
      <c r="BG25" t="s">
        <v>16363</v>
      </c>
      <c r="BH25" t="b">
        <f>IFERROR(MATCH('2020'!A25, '2021'!A:A, 0) &gt;0, FALSE)</f>
        <v>1</v>
      </c>
    </row>
    <row r="26" spans="1:60">
      <c r="A26" t="s">
        <v>431</v>
      </c>
      <c r="B26" t="s">
        <v>432</v>
      </c>
      <c r="C26" t="s">
        <v>283</v>
      </c>
      <c r="D26" t="s">
        <v>16415</v>
      </c>
      <c r="E26" t="s">
        <v>16416</v>
      </c>
      <c r="F26" t="s">
        <v>435</v>
      </c>
      <c r="G26" t="s">
        <v>436</v>
      </c>
      <c r="H26" t="s">
        <v>288</v>
      </c>
      <c r="I26">
        <v>62075</v>
      </c>
      <c r="J26" t="s">
        <v>16417</v>
      </c>
      <c r="K26" t="s">
        <v>143</v>
      </c>
      <c r="L26">
        <v>1</v>
      </c>
      <c r="M26">
        <v>6</v>
      </c>
      <c r="N26">
        <v>3</v>
      </c>
      <c r="O26">
        <v>10</v>
      </c>
      <c r="P26">
        <v>11</v>
      </c>
      <c r="Q26" t="s">
        <v>290</v>
      </c>
      <c r="R26" t="s">
        <v>290</v>
      </c>
      <c r="S26" t="s">
        <v>290</v>
      </c>
      <c r="T26" t="s">
        <v>290</v>
      </c>
      <c r="U26" t="s">
        <v>290</v>
      </c>
      <c r="V26" t="s">
        <v>290</v>
      </c>
      <c r="W26">
        <v>10</v>
      </c>
      <c r="X26" t="s">
        <v>290</v>
      </c>
      <c r="Y26" t="s">
        <v>290</v>
      </c>
      <c r="Z26" t="s">
        <v>290</v>
      </c>
      <c r="AA26" t="s">
        <v>290</v>
      </c>
      <c r="AB26" t="s">
        <v>290</v>
      </c>
      <c r="AC26" t="s">
        <v>290</v>
      </c>
      <c r="AD26" t="s">
        <v>290</v>
      </c>
      <c r="AE26" t="s">
        <v>290</v>
      </c>
      <c r="AF26" t="s">
        <v>290</v>
      </c>
      <c r="AG26" t="s">
        <v>290</v>
      </c>
      <c r="AH26" t="s">
        <v>290</v>
      </c>
      <c r="AI26" t="s">
        <v>290</v>
      </c>
      <c r="AJ26" t="s">
        <v>290</v>
      </c>
      <c r="AK26" t="s">
        <v>290</v>
      </c>
      <c r="AL26" t="s">
        <v>290</v>
      </c>
      <c r="AM26" t="s">
        <v>290</v>
      </c>
      <c r="AN26" t="s">
        <v>290</v>
      </c>
      <c r="AO26">
        <v>73</v>
      </c>
      <c r="AP26" t="s">
        <v>290</v>
      </c>
      <c r="AQ26">
        <v>30</v>
      </c>
      <c r="AR26">
        <v>45</v>
      </c>
      <c r="AS26">
        <v>75</v>
      </c>
      <c r="AT26">
        <v>39.301582000000003</v>
      </c>
      <c r="AU26">
        <v>-89.278735999999995</v>
      </c>
      <c r="AV26">
        <v>1</v>
      </c>
      <c r="AW26" t="s">
        <v>16360</v>
      </c>
      <c r="AX26">
        <v>509</v>
      </c>
      <c r="AY26" t="s">
        <v>16418</v>
      </c>
      <c r="BB26" t="s">
        <v>436</v>
      </c>
      <c r="BC26" t="s">
        <v>288</v>
      </c>
      <c r="BD26" t="s">
        <v>16419</v>
      </c>
      <c r="BE26">
        <v>62075</v>
      </c>
      <c r="BF26" t="s">
        <v>16346</v>
      </c>
      <c r="BG26" t="s">
        <v>16363</v>
      </c>
      <c r="BH26" t="b">
        <f>IFERROR(MATCH('2020'!A26, '2021'!A:A, 0) &gt;0, FALSE)</f>
        <v>1</v>
      </c>
    </row>
    <row r="27" spans="1:60">
      <c r="A27" t="s">
        <v>438</v>
      </c>
      <c r="B27" t="s">
        <v>439</v>
      </c>
      <c r="C27" t="s">
        <v>314</v>
      </c>
      <c r="D27" t="s">
        <v>390</v>
      </c>
      <c r="E27" t="s">
        <v>1670</v>
      </c>
      <c r="F27" t="s">
        <v>442</v>
      </c>
      <c r="G27" t="s">
        <v>443</v>
      </c>
      <c r="H27" t="s">
        <v>288</v>
      </c>
      <c r="I27">
        <v>62056</v>
      </c>
      <c r="J27" t="s">
        <v>16420</v>
      </c>
      <c r="K27" t="s">
        <v>143</v>
      </c>
      <c r="L27">
        <v>0.5</v>
      </c>
      <c r="M27">
        <v>9.5</v>
      </c>
      <c r="N27">
        <v>0</v>
      </c>
      <c r="O27">
        <v>10</v>
      </c>
      <c r="P27">
        <v>30</v>
      </c>
      <c r="Q27">
        <v>13</v>
      </c>
      <c r="R27">
        <v>16</v>
      </c>
      <c r="S27">
        <v>13</v>
      </c>
      <c r="T27">
        <v>12</v>
      </c>
      <c r="U27">
        <v>13</v>
      </c>
      <c r="V27">
        <v>15</v>
      </c>
      <c r="W27">
        <v>11</v>
      </c>
      <c r="X27" t="s">
        <v>290</v>
      </c>
      <c r="Y27">
        <v>10</v>
      </c>
      <c r="Z27" t="s">
        <v>290</v>
      </c>
      <c r="AA27" t="s">
        <v>290</v>
      </c>
      <c r="AB27" t="s">
        <v>290</v>
      </c>
      <c r="AC27" t="s">
        <v>290</v>
      </c>
      <c r="AD27" t="s">
        <v>290</v>
      </c>
      <c r="AE27" t="s">
        <v>290</v>
      </c>
      <c r="AF27" t="s">
        <v>290</v>
      </c>
      <c r="AG27" t="s">
        <v>290</v>
      </c>
      <c r="AH27" t="s">
        <v>290</v>
      </c>
      <c r="AI27" t="s">
        <v>290</v>
      </c>
      <c r="AJ27" t="s">
        <v>290</v>
      </c>
      <c r="AK27" t="s">
        <v>290</v>
      </c>
      <c r="AL27" t="s">
        <v>290</v>
      </c>
      <c r="AM27" t="s">
        <v>290</v>
      </c>
      <c r="AN27" t="s">
        <v>290</v>
      </c>
      <c r="AO27">
        <v>135</v>
      </c>
      <c r="AP27" t="s">
        <v>290</v>
      </c>
      <c r="AQ27">
        <v>67</v>
      </c>
      <c r="AR27">
        <v>74</v>
      </c>
      <c r="AS27">
        <v>141</v>
      </c>
      <c r="AT27">
        <v>39.184544000000002</v>
      </c>
      <c r="AU27">
        <v>-89.655305999999996</v>
      </c>
      <c r="AV27">
        <v>1</v>
      </c>
      <c r="AW27" t="s">
        <v>16360</v>
      </c>
      <c r="AX27">
        <v>1301</v>
      </c>
      <c r="AY27" t="s">
        <v>16421</v>
      </c>
      <c r="BB27" t="s">
        <v>443</v>
      </c>
      <c r="BC27" t="s">
        <v>288</v>
      </c>
      <c r="BD27" t="s">
        <v>16419</v>
      </c>
      <c r="BE27">
        <v>62056</v>
      </c>
      <c r="BF27" t="s">
        <v>16346</v>
      </c>
      <c r="BG27" t="s">
        <v>16363</v>
      </c>
      <c r="BH27" t="b">
        <f>IFERROR(MATCH('2020'!A27, '2021'!A:A, 0) &gt;0, FALSE)</f>
        <v>0</v>
      </c>
    </row>
    <row r="28" spans="1:60">
      <c r="A28" t="s">
        <v>445</v>
      </c>
      <c r="B28" t="s">
        <v>446</v>
      </c>
      <c r="D28" t="s">
        <v>1822</v>
      </c>
      <c r="E28" t="s">
        <v>16422</v>
      </c>
      <c r="F28" t="s">
        <v>449</v>
      </c>
      <c r="G28" t="s">
        <v>450</v>
      </c>
      <c r="H28" t="s">
        <v>288</v>
      </c>
      <c r="I28">
        <v>61008</v>
      </c>
      <c r="J28" t="s">
        <v>16423</v>
      </c>
      <c r="K28" t="s">
        <v>144</v>
      </c>
      <c r="L28">
        <v>1</v>
      </c>
      <c r="M28">
        <v>12.7</v>
      </c>
      <c r="N28">
        <v>3.5</v>
      </c>
      <c r="O28">
        <v>17.2</v>
      </c>
      <c r="P28">
        <v>40</v>
      </c>
      <c r="Q28">
        <v>23</v>
      </c>
      <c r="R28">
        <v>21</v>
      </c>
      <c r="S28">
        <v>18</v>
      </c>
      <c r="T28">
        <v>18</v>
      </c>
      <c r="U28">
        <v>18</v>
      </c>
      <c r="V28">
        <v>19</v>
      </c>
      <c r="W28">
        <v>19</v>
      </c>
      <c r="X28">
        <v>17</v>
      </c>
      <c r="Y28">
        <v>14</v>
      </c>
      <c r="Z28" t="s">
        <v>290</v>
      </c>
      <c r="AA28" t="s">
        <v>290</v>
      </c>
      <c r="AB28" t="s">
        <v>290</v>
      </c>
      <c r="AC28" t="s">
        <v>290</v>
      </c>
      <c r="AD28" t="s">
        <v>290</v>
      </c>
      <c r="AE28" t="s">
        <v>290</v>
      </c>
      <c r="AF28" t="s">
        <v>290</v>
      </c>
      <c r="AG28" t="s">
        <v>290</v>
      </c>
      <c r="AH28" t="s">
        <v>290</v>
      </c>
      <c r="AI28" t="s">
        <v>290</v>
      </c>
      <c r="AJ28" t="s">
        <v>290</v>
      </c>
      <c r="AK28" t="s">
        <v>290</v>
      </c>
      <c r="AL28" t="s">
        <v>290</v>
      </c>
      <c r="AM28" t="s">
        <v>290</v>
      </c>
      <c r="AN28" t="s">
        <v>290</v>
      </c>
      <c r="AO28">
        <v>178</v>
      </c>
      <c r="AP28">
        <v>28</v>
      </c>
      <c r="AQ28">
        <v>106</v>
      </c>
      <c r="AR28">
        <v>110</v>
      </c>
      <c r="AS28">
        <v>216</v>
      </c>
      <c r="AT28">
        <v>42.249445999999999</v>
      </c>
      <c r="AU28">
        <v>-88.824098000000006</v>
      </c>
      <c r="AV28">
        <v>1</v>
      </c>
      <c r="AW28" t="s">
        <v>16343</v>
      </c>
      <c r="AX28">
        <v>1225</v>
      </c>
      <c r="AY28" t="s">
        <v>16424</v>
      </c>
      <c r="BB28" t="s">
        <v>450</v>
      </c>
      <c r="BC28" t="s">
        <v>288</v>
      </c>
      <c r="BD28" t="s">
        <v>16425</v>
      </c>
      <c r="BE28">
        <v>61008</v>
      </c>
      <c r="BF28" t="s">
        <v>16346</v>
      </c>
      <c r="BG28" t="s">
        <v>144</v>
      </c>
      <c r="BH28" t="b">
        <f>IFERROR(MATCH('2020'!A28, '2021'!A:A, 0) &gt;0, FALSE)</f>
        <v>1</v>
      </c>
    </row>
    <row r="29" spans="1:60">
      <c r="A29" t="s">
        <v>11390</v>
      </c>
      <c r="B29" t="s">
        <v>915</v>
      </c>
      <c r="C29" t="s">
        <v>418</v>
      </c>
      <c r="D29" t="s">
        <v>651</v>
      </c>
      <c r="E29" t="s">
        <v>1344</v>
      </c>
      <c r="F29" t="s">
        <v>7658</v>
      </c>
      <c r="G29" t="s">
        <v>450</v>
      </c>
      <c r="H29" t="s">
        <v>288</v>
      </c>
      <c r="I29">
        <v>61008</v>
      </c>
      <c r="J29" t="s">
        <v>16426</v>
      </c>
      <c r="K29" t="s">
        <v>144</v>
      </c>
      <c r="L29">
        <v>2</v>
      </c>
      <c r="M29">
        <v>9</v>
      </c>
      <c r="N29">
        <v>1.5</v>
      </c>
      <c r="O29">
        <v>12.5</v>
      </c>
      <c r="P29">
        <v>13</v>
      </c>
      <c r="Q29">
        <v>10</v>
      </c>
      <c r="R29">
        <v>11</v>
      </c>
      <c r="S29" t="s">
        <v>290</v>
      </c>
      <c r="T29">
        <v>13</v>
      </c>
      <c r="U29" t="s">
        <v>290</v>
      </c>
      <c r="V29">
        <v>13</v>
      </c>
      <c r="W29">
        <v>10</v>
      </c>
      <c r="X29">
        <v>11</v>
      </c>
      <c r="Y29">
        <v>11</v>
      </c>
      <c r="Z29" t="s">
        <v>290</v>
      </c>
      <c r="AA29" t="s">
        <v>290</v>
      </c>
      <c r="AB29" t="s">
        <v>290</v>
      </c>
      <c r="AC29" t="s">
        <v>290</v>
      </c>
      <c r="AD29" t="s">
        <v>290</v>
      </c>
      <c r="AE29" t="s">
        <v>290</v>
      </c>
      <c r="AF29" t="s">
        <v>290</v>
      </c>
      <c r="AG29" t="s">
        <v>290</v>
      </c>
      <c r="AH29" t="s">
        <v>290</v>
      </c>
      <c r="AI29" t="s">
        <v>290</v>
      </c>
      <c r="AJ29">
        <v>54</v>
      </c>
      <c r="AK29" t="s">
        <v>290</v>
      </c>
      <c r="AL29" t="s">
        <v>290</v>
      </c>
      <c r="AM29" t="s">
        <v>290</v>
      </c>
      <c r="AN29" t="s">
        <v>290</v>
      </c>
      <c r="AO29">
        <v>42</v>
      </c>
      <c r="AP29">
        <v>11</v>
      </c>
      <c r="AQ29">
        <v>48</v>
      </c>
      <c r="AR29">
        <v>64</v>
      </c>
      <c r="AS29">
        <v>112</v>
      </c>
      <c r="AT29">
        <v>42.255279000000002</v>
      </c>
      <c r="AU29">
        <v>-88.835104000000001</v>
      </c>
      <c r="AV29">
        <v>1</v>
      </c>
      <c r="AW29" t="s">
        <v>16343</v>
      </c>
      <c r="AX29">
        <v>320</v>
      </c>
      <c r="AY29" t="s">
        <v>16427</v>
      </c>
      <c r="BB29" t="s">
        <v>450</v>
      </c>
      <c r="BC29" t="s">
        <v>288</v>
      </c>
      <c r="BD29" t="s">
        <v>16425</v>
      </c>
      <c r="BE29">
        <v>61008</v>
      </c>
      <c r="BF29" t="s">
        <v>16346</v>
      </c>
      <c r="BG29" t="s">
        <v>144</v>
      </c>
      <c r="BH29" t="b">
        <f>IFERROR(MATCH('2020'!A29, '2021'!A:A, 0) &gt;0, FALSE)</f>
        <v>0</v>
      </c>
    </row>
    <row r="30" spans="1:60">
      <c r="A30" t="s">
        <v>11393</v>
      </c>
      <c r="B30" t="s">
        <v>11394</v>
      </c>
      <c r="D30" t="s">
        <v>1185</v>
      </c>
      <c r="E30" t="s">
        <v>1228</v>
      </c>
      <c r="F30" t="s">
        <v>11396</v>
      </c>
      <c r="G30" t="s">
        <v>456</v>
      </c>
      <c r="H30" t="s">
        <v>288</v>
      </c>
      <c r="I30">
        <v>61101</v>
      </c>
      <c r="J30" t="s">
        <v>16428</v>
      </c>
      <c r="K30" t="s">
        <v>145</v>
      </c>
      <c r="L30">
        <v>3</v>
      </c>
      <c r="M30">
        <v>21</v>
      </c>
      <c r="N30">
        <v>4</v>
      </c>
      <c r="O30">
        <v>28</v>
      </c>
      <c r="P30">
        <v>37</v>
      </c>
      <c r="Q30" t="s">
        <v>290</v>
      </c>
      <c r="R30">
        <v>14</v>
      </c>
      <c r="S30">
        <v>17</v>
      </c>
      <c r="T30" t="s">
        <v>290</v>
      </c>
      <c r="U30">
        <v>15</v>
      </c>
      <c r="V30" t="s">
        <v>290</v>
      </c>
      <c r="W30">
        <v>19</v>
      </c>
      <c r="X30">
        <v>15</v>
      </c>
      <c r="Y30">
        <v>12</v>
      </c>
      <c r="Z30">
        <v>15</v>
      </c>
      <c r="AA30">
        <v>11</v>
      </c>
      <c r="AB30" t="s">
        <v>290</v>
      </c>
      <c r="AC30">
        <v>12</v>
      </c>
      <c r="AD30" t="s">
        <v>290</v>
      </c>
      <c r="AE30" t="s">
        <v>290</v>
      </c>
      <c r="AF30" t="s">
        <v>290</v>
      </c>
      <c r="AG30" t="s">
        <v>290</v>
      </c>
      <c r="AH30" t="s">
        <v>290</v>
      </c>
      <c r="AI30" t="s">
        <v>290</v>
      </c>
      <c r="AJ30">
        <v>13</v>
      </c>
      <c r="AK30" t="s">
        <v>290</v>
      </c>
      <c r="AL30">
        <v>12</v>
      </c>
      <c r="AM30">
        <v>29</v>
      </c>
      <c r="AN30" t="s">
        <v>290</v>
      </c>
      <c r="AO30">
        <v>145</v>
      </c>
      <c r="AP30" t="s">
        <v>290</v>
      </c>
      <c r="AQ30">
        <v>107</v>
      </c>
      <c r="AR30">
        <v>94</v>
      </c>
      <c r="AS30">
        <v>201</v>
      </c>
      <c r="AT30">
        <v>42.300904000000003</v>
      </c>
      <c r="AU30">
        <v>-89.147209000000004</v>
      </c>
      <c r="AV30">
        <v>1</v>
      </c>
      <c r="AW30" t="s">
        <v>16343</v>
      </c>
      <c r="AX30">
        <v>5626</v>
      </c>
      <c r="AY30" t="s">
        <v>16429</v>
      </c>
      <c r="BB30" t="s">
        <v>456</v>
      </c>
      <c r="BC30" t="s">
        <v>288</v>
      </c>
      <c r="BD30" t="s">
        <v>16430</v>
      </c>
      <c r="BE30">
        <v>61101</v>
      </c>
      <c r="BF30" t="s">
        <v>16346</v>
      </c>
      <c r="BG30" t="s">
        <v>145</v>
      </c>
      <c r="BH30" t="b">
        <f>IFERROR(MATCH('2020'!A30, '2021'!A:A, 0) &gt;0, FALSE)</f>
        <v>1</v>
      </c>
    </row>
    <row r="31" spans="1:60">
      <c r="A31" t="s">
        <v>452</v>
      </c>
      <c r="B31" t="s">
        <v>453</v>
      </c>
      <c r="C31" t="s">
        <v>314</v>
      </c>
      <c r="D31" t="s">
        <v>364</v>
      </c>
      <c r="E31" t="s">
        <v>454</v>
      </c>
      <c r="F31" t="s">
        <v>455</v>
      </c>
      <c r="G31" t="s">
        <v>456</v>
      </c>
      <c r="H31" t="s">
        <v>288</v>
      </c>
      <c r="I31">
        <v>61103</v>
      </c>
      <c r="J31" t="s">
        <v>16431</v>
      </c>
      <c r="K31" t="s">
        <v>145</v>
      </c>
      <c r="L31">
        <v>11</v>
      </c>
      <c r="M31">
        <v>56.5</v>
      </c>
      <c r="N31">
        <v>16.5</v>
      </c>
      <c r="O31">
        <v>84</v>
      </c>
      <c r="P31" t="s">
        <v>290</v>
      </c>
      <c r="Q31" t="s">
        <v>290</v>
      </c>
      <c r="R31" t="s">
        <v>290</v>
      </c>
      <c r="S31" t="s">
        <v>290</v>
      </c>
      <c r="T31" t="s">
        <v>290</v>
      </c>
      <c r="U31" t="s">
        <v>290</v>
      </c>
      <c r="V31" t="s">
        <v>290</v>
      </c>
      <c r="W31" t="s">
        <v>290</v>
      </c>
      <c r="X31" t="s">
        <v>290</v>
      </c>
      <c r="Y31" t="s">
        <v>290</v>
      </c>
      <c r="Z31">
        <v>172</v>
      </c>
      <c r="AA31">
        <v>181</v>
      </c>
      <c r="AB31">
        <v>186</v>
      </c>
      <c r="AC31">
        <v>201</v>
      </c>
      <c r="AD31" t="s">
        <v>290</v>
      </c>
      <c r="AE31" t="s">
        <v>290</v>
      </c>
      <c r="AF31" t="s">
        <v>290</v>
      </c>
      <c r="AG31" t="s">
        <v>290</v>
      </c>
      <c r="AH31" t="s">
        <v>290</v>
      </c>
      <c r="AI31" t="s">
        <v>290</v>
      </c>
      <c r="AJ31">
        <v>131</v>
      </c>
      <c r="AK31" t="s">
        <v>290</v>
      </c>
      <c r="AL31">
        <v>28</v>
      </c>
      <c r="AM31">
        <v>17</v>
      </c>
      <c r="AN31" t="s">
        <v>290</v>
      </c>
      <c r="AO31">
        <v>539</v>
      </c>
      <c r="AP31">
        <v>24</v>
      </c>
      <c r="AQ31">
        <v>372</v>
      </c>
      <c r="AR31">
        <v>368</v>
      </c>
      <c r="AS31">
        <v>740</v>
      </c>
      <c r="AT31">
        <v>42.319949000000001</v>
      </c>
      <c r="AU31">
        <v>-89.084085000000002</v>
      </c>
      <c r="AV31">
        <v>1</v>
      </c>
      <c r="AW31" t="s">
        <v>16343</v>
      </c>
      <c r="AX31">
        <v>4000</v>
      </c>
      <c r="AY31" t="s">
        <v>16432</v>
      </c>
      <c r="BB31" t="s">
        <v>456</v>
      </c>
      <c r="BC31" t="s">
        <v>288</v>
      </c>
      <c r="BD31" t="s">
        <v>16430</v>
      </c>
      <c r="BE31">
        <v>61103</v>
      </c>
      <c r="BF31" t="s">
        <v>16346</v>
      </c>
      <c r="BG31" t="s">
        <v>145</v>
      </c>
      <c r="BH31" t="b">
        <f>IFERROR(MATCH('2020'!A31, '2021'!A:A, 0) &gt;0, FALSE)</f>
        <v>1</v>
      </c>
    </row>
    <row r="32" spans="1:60">
      <c r="A32" t="s">
        <v>458</v>
      </c>
      <c r="B32" t="s">
        <v>459</v>
      </c>
      <c r="C32" t="s">
        <v>353</v>
      </c>
      <c r="D32" t="s">
        <v>460</v>
      </c>
      <c r="E32" t="s">
        <v>461</v>
      </c>
      <c r="F32" t="s">
        <v>462</v>
      </c>
      <c r="G32" t="s">
        <v>456</v>
      </c>
      <c r="H32" t="s">
        <v>288</v>
      </c>
      <c r="I32">
        <v>61107</v>
      </c>
      <c r="J32" t="s">
        <v>16433</v>
      </c>
      <c r="K32" t="s">
        <v>145</v>
      </c>
      <c r="L32">
        <v>2</v>
      </c>
      <c r="M32">
        <v>29</v>
      </c>
      <c r="N32">
        <v>11.7</v>
      </c>
      <c r="O32">
        <v>42.7</v>
      </c>
      <c r="P32">
        <v>65</v>
      </c>
      <c r="Q32">
        <v>32</v>
      </c>
      <c r="R32">
        <v>23</v>
      </c>
      <c r="S32">
        <v>36</v>
      </c>
      <c r="T32">
        <v>23</v>
      </c>
      <c r="U32">
        <v>28</v>
      </c>
      <c r="V32">
        <v>36</v>
      </c>
      <c r="W32">
        <v>34</v>
      </c>
      <c r="X32">
        <v>44</v>
      </c>
      <c r="Y32">
        <v>42</v>
      </c>
      <c r="Z32" t="s">
        <v>290</v>
      </c>
      <c r="AA32" t="s">
        <v>290</v>
      </c>
      <c r="AB32" t="s">
        <v>290</v>
      </c>
      <c r="AC32" t="s">
        <v>290</v>
      </c>
      <c r="AD32" t="s">
        <v>290</v>
      </c>
      <c r="AE32" t="s">
        <v>290</v>
      </c>
      <c r="AF32" t="s">
        <v>290</v>
      </c>
      <c r="AG32" t="s">
        <v>290</v>
      </c>
      <c r="AH32" t="s">
        <v>290</v>
      </c>
      <c r="AI32" t="s">
        <v>290</v>
      </c>
      <c r="AJ32">
        <v>56</v>
      </c>
      <c r="AK32" t="s">
        <v>290</v>
      </c>
      <c r="AL32" t="s">
        <v>290</v>
      </c>
      <c r="AM32" t="s">
        <v>290</v>
      </c>
      <c r="AN32" t="s">
        <v>290</v>
      </c>
      <c r="AO32">
        <v>278</v>
      </c>
      <c r="AP32">
        <v>25</v>
      </c>
      <c r="AQ32">
        <v>179</v>
      </c>
      <c r="AR32">
        <v>192</v>
      </c>
      <c r="AS32">
        <v>371</v>
      </c>
      <c r="AT32">
        <v>42.285311</v>
      </c>
      <c r="AU32">
        <v>-89.030888000000004</v>
      </c>
      <c r="AV32">
        <v>1</v>
      </c>
      <c r="AW32" t="s">
        <v>16360</v>
      </c>
      <c r="AX32">
        <v>4407</v>
      </c>
      <c r="AY32" t="s">
        <v>16434</v>
      </c>
      <c r="BB32" t="s">
        <v>456</v>
      </c>
      <c r="BC32" t="s">
        <v>288</v>
      </c>
      <c r="BD32" t="s">
        <v>16430</v>
      </c>
      <c r="BE32">
        <v>61107</v>
      </c>
      <c r="BF32" t="s">
        <v>16346</v>
      </c>
      <c r="BG32" t="s">
        <v>16363</v>
      </c>
      <c r="BH32" t="b">
        <f>IFERROR(MATCH('2020'!A32, '2021'!A:A, 0) &gt;0, FALSE)</f>
        <v>1</v>
      </c>
    </row>
    <row r="33" spans="1:60">
      <c r="A33" t="s">
        <v>464</v>
      </c>
      <c r="B33" t="s">
        <v>465</v>
      </c>
      <c r="C33" t="s">
        <v>353</v>
      </c>
      <c r="D33" t="s">
        <v>16435</v>
      </c>
      <c r="E33" t="s">
        <v>3861</v>
      </c>
      <c r="F33" t="s">
        <v>468</v>
      </c>
      <c r="G33" t="s">
        <v>469</v>
      </c>
      <c r="H33" t="s">
        <v>288</v>
      </c>
      <c r="I33">
        <v>61115</v>
      </c>
      <c r="J33" t="s">
        <v>16436</v>
      </c>
      <c r="K33" t="s">
        <v>145</v>
      </c>
      <c r="L33">
        <v>2</v>
      </c>
      <c r="M33">
        <v>9.5</v>
      </c>
      <c r="N33">
        <v>4</v>
      </c>
      <c r="O33">
        <v>15.5</v>
      </c>
      <c r="P33">
        <v>53</v>
      </c>
      <c r="Q33">
        <v>19</v>
      </c>
      <c r="R33">
        <v>10</v>
      </c>
      <c r="S33">
        <v>13</v>
      </c>
      <c r="T33" t="s">
        <v>290</v>
      </c>
      <c r="U33" t="s">
        <v>290</v>
      </c>
      <c r="V33" t="s">
        <v>290</v>
      </c>
      <c r="W33" t="s">
        <v>290</v>
      </c>
      <c r="X33" t="s">
        <v>290</v>
      </c>
      <c r="Y33" t="s">
        <v>290</v>
      </c>
      <c r="Z33" t="s">
        <v>290</v>
      </c>
      <c r="AA33" t="s">
        <v>290</v>
      </c>
      <c r="AB33" t="s">
        <v>290</v>
      </c>
      <c r="AC33" t="s">
        <v>290</v>
      </c>
      <c r="AD33" t="s">
        <v>290</v>
      </c>
      <c r="AE33" t="s">
        <v>290</v>
      </c>
      <c r="AF33" t="s">
        <v>290</v>
      </c>
      <c r="AG33" t="s">
        <v>290</v>
      </c>
      <c r="AH33" t="s">
        <v>290</v>
      </c>
      <c r="AI33" t="s">
        <v>290</v>
      </c>
      <c r="AJ33" t="s">
        <v>290</v>
      </c>
      <c r="AK33" t="s">
        <v>290</v>
      </c>
      <c r="AL33" t="s">
        <v>290</v>
      </c>
      <c r="AM33" t="s">
        <v>290</v>
      </c>
      <c r="AN33" t="s">
        <v>290</v>
      </c>
      <c r="AO33">
        <v>96</v>
      </c>
      <c r="AP33" t="s">
        <v>290</v>
      </c>
      <c r="AQ33">
        <v>61</v>
      </c>
      <c r="AR33">
        <v>52</v>
      </c>
      <c r="AS33">
        <v>113</v>
      </c>
      <c r="AT33">
        <v>42.333309999999997</v>
      </c>
      <c r="AU33">
        <v>-89.057312999999994</v>
      </c>
      <c r="AV33">
        <v>1</v>
      </c>
      <c r="AW33" t="s">
        <v>16343</v>
      </c>
      <c r="AX33">
        <v>7424</v>
      </c>
      <c r="AY33" t="s">
        <v>16409</v>
      </c>
      <c r="BB33" t="s">
        <v>469</v>
      </c>
      <c r="BC33" t="s">
        <v>288</v>
      </c>
      <c r="BD33" t="s">
        <v>16430</v>
      </c>
      <c r="BE33">
        <v>61115</v>
      </c>
      <c r="BF33" t="s">
        <v>16346</v>
      </c>
      <c r="BG33" t="s">
        <v>145</v>
      </c>
      <c r="BH33" t="b">
        <f>IFERROR(MATCH('2020'!A33, '2021'!A:A, 0) &gt;0, FALSE)</f>
        <v>1</v>
      </c>
    </row>
    <row r="34" spans="1:60">
      <c r="A34" t="s">
        <v>471</v>
      </c>
      <c r="B34" t="s">
        <v>472</v>
      </c>
      <c r="C34" t="s">
        <v>283</v>
      </c>
      <c r="D34" t="s">
        <v>473</v>
      </c>
      <c r="E34" t="s">
        <v>474</v>
      </c>
      <c r="F34" t="s">
        <v>475</v>
      </c>
      <c r="G34" t="s">
        <v>456</v>
      </c>
      <c r="H34" t="s">
        <v>288</v>
      </c>
      <c r="I34">
        <v>61107</v>
      </c>
      <c r="J34" t="s">
        <v>16437</v>
      </c>
      <c r="K34" t="s">
        <v>145</v>
      </c>
      <c r="L34">
        <v>3</v>
      </c>
      <c r="M34">
        <v>29</v>
      </c>
      <c r="N34">
        <v>14</v>
      </c>
      <c r="O34">
        <v>46</v>
      </c>
      <c r="P34">
        <v>36</v>
      </c>
      <c r="Q34">
        <v>22</v>
      </c>
      <c r="R34">
        <v>10</v>
      </c>
      <c r="S34" t="s">
        <v>290</v>
      </c>
      <c r="T34">
        <v>11</v>
      </c>
      <c r="U34" t="s">
        <v>290</v>
      </c>
      <c r="V34">
        <v>13</v>
      </c>
      <c r="W34">
        <v>16</v>
      </c>
      <c r="X34">
        <v>10</v>
      </c>
      <c r="Y34">
        <v>15</v>
      </c>
      <c r="Z34">
        <v>14</v>
      </c>
      <c r="AA34" t="s">
        <v>290</v>
      </c>
      <c r="AB34">
        <v>15</v>
      </c>
      <c r="AC34">
        <v>15</v>
      </c>
      <c r="AD34" t="s">
        <v>290</v>
      </c>
      <c r="AE34" t="s">
        <v>290</v>
      </c>
      <c r="AF34" t="s">
        <v>290</v>
      </c>
      <c r="AG34" t="s">
        <v>290</v>
      </c>
      <c r="AH34" t="s">
        <v>290</v>
      </c>
      <c r="AI34" t="s">
        <v>290</v>
      </c>
      <c r="AJ34" t="s">
        <v>290</v>
      </c>
      <c r="AK34" t="s">
        <v>290</v>
      </c>
      <c r="AL34">
        <v>38</v>
      </c>
      <c r="AM34">
        <v>14</v>
      </c>
      <c r="AN34" t="s">
        <v>290</v>
      </c>
      <c r="AO34">
        <v>113</v>
      </c>
      <c r="AP34">
        <v>23</v>
      </c>
      <c r="AQ34">
        <v>89</v>
      </c>
      <c r="AR34">
        <v>104</v>
      </c>
      <c r="AS34">
        <v>193</v>
      </c>
      <c r="AT34">
        <v>42.285302999999999</v>
      </c>
      <c r="AU34">
        <v>-89.063310999999999</v>
      </c>
      <c r="AV34">
        <v>1</v>
      </c>
      <c r="AW34" t="s">
        <v>16343</v>
      </c>
      <c r="AX34">
        <v>1</v>
      </c>
      <c r="AY34" t="s">
        <v>16438</v>
      </c>
      <c r="BB34" t="s">
        <v>456</v>
      </c>
      <c r="BC34" t="s">
        <v>288</v>
      </c>
      <c r="BD34" t="s">
        <v>16430</v>
      </c>
      <c r="BE34">
        <v>61107</v>
      </c>
      <c r="BF34" t="s">
        <v>16346</v>
      </c>
      <c r="BG34" t="s">
        <v>145</v>
      </c>
      <c r="BH34" t="b">
        <f>IFERROR(MATCH('2020'!A34, '2021'!A:A, 0) &gt;0, FALSE)</f>
        <v>1</v>
      </c>
    </row>
    <row r="35" spans="1:60">
      <c r="A35" t="s">
        <v>476</v>
      </c>
      <c r="B35" t="s">
        <v>477</v>
      </c>
      <c r="C35" t="s">
        <v>283</v>
      </c>
      <c r="D35" t="s">
        <v>478</v>
      </c>
      <c r="E35" t="s">
        <v>479</v>
      </c>
      <c r="F35" t="s">
        <v>480</v>
      </c>
      <c r="G35" t="s">
        <v>481</v>
      </c>
      <c r="H35" t="s">
        <v>288</v>
      </c>
      <c r="I35">
        <v>61111</v>
      </c>
      <c r="J35" t="s">
        <v>16439</v>
      </c>
      <c r="K35" t="s">
        <v>145</v>
      </c>
      <c r="L35">
        <v>1</v>
      </c>
      <c r="M35">
        <v>23.5</v>
      </c>
      <c r="N35">
        <v>7.5</v>
      </c>
      <c r="O35">
        <v>32</v>
      </c>
      <c r="P35">
        <v>39</v>
      </c>
      <c r="Q35">
        <v>39</v>
      </c>
      <c r="R35">
        <v>31</v>
      </c>
      <c r="S35">
        <v>38</v>
      </c>
      <c r="T35">
        <v>31</v>
      </c>
      <c r="U35">
        <v>35</v>
      </c>
      <c r="V35">
        <v>30</v>
      </c>
      <c r="W35">
        <v>32</v>
      </c>
      <c r="X35">
        <v>36</v>
      </c>
      <c r="Y35">
        <v>42</v>
      </c>
      <c r="Z35" t="s">
        <v>290</v>
      </c>
      <c r="AA35" t="s">
        <v>290</v>
      </c>
      <c r="AB35" t="s">
        <v>290</v>
      </c>
      <c r="AC35" t="s">
        <v>290</v>
      </c>
      <c r="AD35" t="s">
        <v>290</v>
      </c>
      <c r="AE35" t="s">
        <v>290</v>
      </c>
      <c r="AF35" t="s">
        <v>290</v>
      </c>
      <c r="AG35" t="s">
        <v>290</v>
      </c>
      <c r="AH35">
        <v>22</v>
      </c>
      <c r="AI35" t="s">
        <v>290</v>
      </c>
      <c r="AJ35">
        <v>37</v>
      </c>
      <c r="AK35" t="s">
        <v>290</v>
      </c>
      <c r="AL35">
        <v>16</v>
      </c>
      <c r="AM35" t="s">
        <v>290</v>
      </c>
      <c r="AN35" t="s">
        <v>290</v>
      </c>
      <c r="AO35">
        <v>292</v>
      </c>
      <c r="AP35">
        <v>23</v>
      </c>
      <c r="AQ35">
        <v>169</v>
      </c>
      <c r="AR35">
        <v>208</v>
      </c>
      <c r="AS35">
        <v>377</v>
      </c>
      <c r="AT35">
        <v>42.319296999999999</v>
      </c>
      <c r="AU35">
        <v>-89.052284999999998</v>
      </c>
      <c r="AV35">
        <v>1</v>
      </c>
      <c r="AW35" t="s">
        <v>16343</v>
      </c>
      <c r="AX35">
        <v>604</v>
      </c>
      <c r="AY35" t="s">
        <v>16440</v>
      </c>
      <c r="BB35" t="s">
        <v>481</v>
      </c>
      <c r="BC35" t="s">
        <v>288</v>
      </c>
      <c r="BD35" t="s">
        <v>16430</v>
      </c>
      <c r="BE35">
        <v>61111</v>
      </c>
      <c r="BF35" t="s">
        <v>16346</v>
      </c>
      <c r="BG35" t="s">
        <v>145</v>
      </c>
      <c r="BH35" t="b">
        <f>IFERROR(MATCH('2020'!A35, '2021'!A:A, 0) &gt;0, FALSE)</f>
        <v>1</v>
      </c>
    </row>
    <row r="36" spans="1:60">
      <c r="A36" t="s">
        <v>483</v>
      </c>
      <c r="B36" t="s">
        <v>484</v>
      </c>
      <c r="C36" t="s">
        <v>353</v>
      </c>
      <c r="D36" t="s">
        <v>284</v>
      </c>
      <c r="E36" t="s">
        <v>1651</v>
      </c>
      <c r="F36" t="s">
        <v>487</v>
      </c>
      <c r="G36" t="s">
        <v>456</v>
      </c>
      <c r="H36" t="s">
        <v>288</v>
      </c>
      <c r="I36">
        <v>61107</v>
      </c>
      <c r="J36" t="s">
        <v>16441</v>
      </c>
      <c r="K36" t="s">
        <v>145</v>
      </c>
      <c r="L36">
        <v>2</v>
      </c>
      <c r="M36">
        <v>21.1</v>
      </c>
      <c r="N36">
        <v>3.1</v>
      </c>
      <c r="O36">
        <v>26.2</v>
      </c>
      <c r="P36">
        <v>18</v>
      </c>
      <c r="Q36">
        <v>23</v>
      </c>
      <c r="R36">
        <v>22</v>
      </c>
      <c r="S36">
        <v>37</v>
      </c>
      <c r="T36">
        <v>36</v>
      </c>
      <c r="U36">
        <v>36</v>
      </c>
      <c r="V36">
        <v>32</v>
      </c>
      <c r="W36">
        <v>33</v>
      </c>
      <c r="X36">
        <v>33</v>
      </c>
      <c r="Y36">
        <v>31</v>
      </c>
      <c r="Z36" t="s">
        <v>290</v>
      </c>
      <c r="AA36" t="s">
        <v>290</v>
      </c>
      <c r="AB36" t="s">
        <v>290</v>
      </c>
      <c r="AC36" t="s">
        <v>290</v>
      </c>
      <c r="AD36" t="s">
        <v>290</v>
      </c>
      <c r="AE36" t="s">
        <v>290</v>
      </c>
      <c r="AF36" t="s">
        <v>290</v>
      </c>
      <c r="AG36" t="s">
        <v>290</v>
      </c>
      <c r="AH36">
        <v>15</v>
      </c>
      <c r="AI36" t="s">
        <v>290</v>
      </c>
      <c r="AJ36">
        <v>79</v>
      </c>
      <c r="AK36" t="s">
        <v>290</v>
      </c>
      <c r="AL36">
        <v>25</v>
      </c>
      <c r="AM36" t="s">
        <v>290</v>
      </c>
      <c r="AN36" t="s">
        <v>290</v>
      </c>
      <c r="AO36">
        <v>167</v>
      </c>
      <c r="AP36">
        <v>31</v>
      </c>
      <c r="AQ36">
        <v>156</v>
      </c>
      <c r="AR36">
        <v>160</v>
      </c>
      <c r="AS36">
        <v>316</v>
      </c>
      <c r="AT36">
        <v>42.271023999999997</v>
      </c>
      <c r="AU36">
        <v>-89.086219</v>
      </c>
      <c r="AV36">
        <v>1</v>
      </c>
      <c r="AW36" t="s">
        <v>16360</v>
      </c>
      <c r="AX36">
        <v>409</v>
      </c>
      <c r="AY36" t="s">
        <v>16442</v>
      </c>
      <c r="BB36" t="s">
        <v>456</v>
      </c>
      <c r="BC36" t="s">
        <v>288</v>
      </c>
      <c r="BD36" t="s">
        <v>16430</v>
      </c>
      <c r="BE36">
        <v>61107</v>
      </c>
      <c r="BF36" t="s">
        <v>16346</v>
      </c>
      <c r="BG36" t="s">
        <v>16363</v>
      </c>
      <c r="BH36" t="b">
        <f>IFERROR(MATCH('2020'!A36, '2021'!A:A, 0) &gt;0, FALSE)</f>
        <v>1</v>
      </c>
    </row>
    <row r="37" spans="1:60">
      <c r="A37" t="s">
        <v>488</v>
      </c>
      <c r="B37" t="s">
        <v>489</v>
      </c>
      <c r="C37" t="s">
        <v>353</v>
      </c>
      <c r="D37" t="s">
        <v>16443</v>
      </c>
      <c r="E37" t="s">
        <v>16444</v>
      </c>
      <c r="F37" t="s">
        <v>492</v>
      </c>
      <c r="G37" t="s">
        <v>456</v>
      </c>
      <c r="H37" t="s">
        <v>288</v>
      </c>
      <c r="I37">
        <v>61101</v>
      </c>
      <c r="J37" t="s">
        <v>16445</v>
      </c>
      <c r="K37" t="s">
        <v>145</v>
      </c>
      <c r="L37">
        <v>1</v>
      </c>
      <c r="M37">
        <v>3.5</v>
      </c>
      <c r="N37">
        <v>0</v>
      </c>
      <c r="O37">
        <v>4.5</v>
      </c>
      <c r="P37">
        <v>11</v>
      </c>
      <c r="Q37" t="s">
        <v>290</v>
      </c>
      <c r="R37">
        <v>11</v>
      </c>
      <c r="S37" t="s">
        <v>290</v>
      </c>
      <c r="T37" t="s">
        <v>290</v>
      </c>
      <c r="U37" t="s">
        <v>290</v>
      </c>
      <c r="V37" t="s">
        <v>290</v>
      </c>
      <c r="W37" t="s">
        <v>290</v>
      </c>
      <c r="X37" t="s">
        <v>290</v>
      </c>
      <c r="Y37" t="s">
        <v>290</v>
      </c>
      <c r="Z37" t="s">
        <v>290</v>
      </c>
      <c r="AA37" t="s">
        <v>290</v>
      </c>
      <c r="AB37" t="s">
        <v>290</v>
      </c>
      <c r="AC37" t="s">
        <v>290</v>
      </c>
      <c r="AD37" t="s">
        <v>290</v>
      </c>
      <c r="AE37" t="s">
        <v>290</v>
      </c>
      <c r="AF37" t="s">
        <v>290</v>
      </c>
      <c r="AG37" t="s">
        <v>290</v>
      </c>
      <c r="AH37" t="s">
        <v>290</v>
      </c>
      <c r="AI37" t="s">
        <v>290</v>
      </c>
      <c r="AJ37" t="s">
        <v>290</v>
      </c>
      <c r="AK37" t="s">
        <v>290</v>
      </c>
      <c r="AL37" t="s">
        <v>290</v>
      </c>
      <c r="AM37">
        <v>21</v>
      </c>
      <c r="AN37" t="s">
        <v>290</v>
      </c>
      <c r="AO37">
        <v>11</v>
      </c>
      <c r="AP37" t="s">
        <v>290</v>
      </c>
      <c r="AQ37">
        <v>15</v>
      </c>
      <c r="AR37">
        <v>22</v>
      </c>
      <c r="AS37">
        <v>37</v>
      </c>
      <c r="AT37">
        <v>42.278413999999998</v>
      </c>
      <c r="AU37">
        <v>-89.098157</v>
      </c>
      <c r="AV37">
        <v>1</v>
      </c>
      <c r="AW37" t="s">
        <v>16360</v>
      </c>
      <c r="AX37">
        <v>811</v>
      </c>
      <c r="AY37" t="s">
        <v>16446</v>
      </c>
      <c r="BB37" t="s">
        <v>456</v>
      </c>
      <c r="BC37" t="s">
        <v>288</v>
      </c>
      <c r="BD37" t="s">
        <v>16430</v>
      </c>
      <c r="BE37">
        <v>61101</v>
      </c>
      <c r="BF37" t="s">
        <v>16346</v>
      </c>
      <c r="BG37" t="s">
        <v>16363</v>
      </c>
      <c r="BH37" t="b">
        <f>IFERROR(MATCH('2020'!A37, '2021'!A:A, 0) &gt;0, FALSE)</f>
        <v>1</v>
      </c>
    </row>
    <row r="38" spans="1:60">
      <c r="A38" t="s">
        <v>499</v>
      </c>
      <c r="B38" t="s">
        <v>500</v>
      </c>
      <c r="D38" t="s">
        <v>501</v>
      </c>
      <c r="E38" t="s">
        <v>502</v>
      </c>
      <c r="F38" t="s">
        <v>503</v>
      </c>
      <c r="G38" t="s">
        <v>456</v>
      </c>
      <c r="H38" t="s">
        <v>288</v>
      </c>
      <c r="I38">
        <v>61109</v>
      </c>
      <c r="J38" t="s">
        <v>16447</v>
      </c>
      <c r="K38" t="s">
        <v>145</v>
      </c>
      <c r="L38">
        <v>2</v>
      </c>
      <c r="M38">
        <v>13.1</v>
      </c>
      <c r="N38">
        <v>5</v>
      </c>
      <c r="O38">
        <v>20.100000000000001</v>
      </c>
      <c r="P38">
        <v>21</v>
      </c>
      <c r="Q38">
        <v>20</v>
      </c>
      <c r="R38">
        <v>26</v>
      </c>
      <c r="S38">
        <v>32</v>
      </c>
      <c r="T38">
        <v>21</v>
      </c>
      <c r="U38">
        <v>30</v>
      </c>
      <c r="V38">
        <v>32</v>
      </c>
      <c r="W38">
        <v>27</v>
      </c>
      <c r="X38">
        <v>31</v>
      </c>
      <c r="Y38">
        <v>28</v>
      </c>
      <c r="Z38" t="s">
        <v>290</v>
      </c>
      <c r="AA38" t="s">
        <v>290</v>
      </c>
      <c r="AB38" t="s">
        <v>290</v>
      </c>
      <c r="AC38" t="s">
        <v>290</v>
      </c>
      <c r="AD38" t="s">
        <v>290</v>
      </c>
      <c r="AE38" t="s">
        <v>290</v>
      </c>
      <c r="AF38" t="s">
        <v>290</v>
      </c>
      <c r="AG38" t="s">
        <v>290</v>
      </c>
      <c r="AH38" t="s">
        <v>290</v>
      </c>
      <c r="AI38" t="s">
        <v>290</v>
      </c>
      <c r="AJ38">
        <v>69</v>
      </c>
      <c r="AK38" t="s">
        <v>290</v>
      </c>
      <c r="AL38" t="s">
        <v>290</v>
      </c>
      <c r="AM38" t="s">
        <v>290</v>
      </c>
      <c r="AN38" t="s">
        <v>290</v>
      </c>
      <c r="AO38">
        <v>176</v>
      </c>
      <c r="AP38">
        <v>16</v>
      </c>
      <c r="AQ38">
        <v>140</v>
      </c>
      <c r="AR38">
        <v>128</v>
      </c>
      <c r="AS38">
        <v>268</v>
      </c>
      <c r="AT38">
        <v>42.235686999999999</v>
      </c>
      <c r="AU38">
        <v>-88.993131000000005</v>
      </c>
      <c r="AV38">
        <v>1</v>
      </c>
      <c r="AW38" t="s">
        <v>16360</v>
      </c>
      <c r="AX38">
        <v>6284</v>
      </c>
      <c r="AY38" t="s">
        <v>16448</v>
      </c>
      <c r="BB38" t="s">
        <v>456</v>
      </c>
      <c r="BC38" t="s">
        <v>288</v>
      </c>
      <c r="BD38" t="s">
        <v>16430</v>
      </c>
      <c r="BE38">
        <v>61109</v>
      </c>
      <c r="BF38" t="s">
        <v>16346</v>
      </c>
      <c r="BG38" t="s">
        <v>16363</v>
      </c>
      <c r="BH38" t="b">
        <f>IFERROR(MATCH('2020'!A38, '2021'!A:A, 0) &gt;0, FALSE)</f>
        <v>1</v>
      </c>
    </row>
    <row r="39" spans="1:60">
      <c r="A39" t="s">
        <v>11420</v>
      </c>
      <c r="B39" t="s">
        <v>7695</v>
      </c>
      <c r="C39" t="s">
        <v>353</v>
      </c>
      <c r="D39" t="s">
        <v>2527</v>
      </c>
      <c r="E39" t="s">
        <v>16449</v>
      </c>
      <c r="F39" t="s">
        <v>7698</v>
      </c>
      <c r="G39" t="s">
        <v>7699</v>
      </c>
      <c r="H39" t="s">
        <v>288</v>
      </c>
      <c r="I39">
        <v>61080</v>
      </c>
      <c r="J39" t="s">
        <v>16450</v>
      </c>
      <c r="K39" t="s">
        <v>145</v>
      </c>
      <c r="L39">
        <v>1</v>
      </c>
      <c r="M39">
        <v>6.4</v>
      </c>
      <c r="N39">
        <v>1.5</v>
      </c>
      <c r="O39">
        <v>8.9</v>
      </c>
      <c r="P39">
        <v>16</v>
      </c>
      <c r="Q39" t="s">
        <v>290</v>
      </c>
      <c r="R39">
        <v>10</v>
      </c>
      <c r="S39" t="s">
        <v>290</v>
      </c>
      <c r="T39">
        <v>10</v>
      </c>
      <c r="U39" t="s">
        <v>290</v>
      </c>
      <c r="V39" t="s">
        <v>290</v>
      </c>
      <c r="W39" t="s">
        <v>290</v>
      </c>
      <c r="X39" t="s">
        <v>290</v>
      </c>
      <c r="Y39" t="s">
        <v>290</v>
      </c>
      <c r="Z39" t="s">
        <v>290</v>
      </c>
      <c r="AA39" t="s">
        <v>290</v>
      </c>
      <c r="AB39" t="s">
        <v>290</v>
      </c>
      <c r="AC39" t="s">
        <v>290</v>
      </c>
      <c r="AD39" t="s">
        <v>290</v>
      </c>
      <c r="AE39" t="s">
        <v>290</v>
      </c>
      <c r="AF39" t="s">
        <v>290</v>
      </c>
      <c r="AG39" t="s">
        <v>290</v>
      </c>
      <c r="AH39" t="s">
        <v>290</v>
      </c>
      <c r="AI39" t="s">
        <v>290</v>
      </c>
      <c r="AJ39">
        <v>28</v>
      </c>
      <c r="AK39" t="s">
        <v>290</v>
      </c>
      <c r="AL39" t="s">
        <v>290</v>
      </c>
      <c r="AM39" t="s">
        <v>290</v>
      </c>
      <c r="AN39" t="s">
        <v>290</v>
      </c>
      <c r="AO39">
        <v>43</v>
      </c>
      <c r="AP39">
        <v>11</v>
      </c>
      <c r="AQ39">
        <v>39</v>
      </c>
      <c r="AR39">
        <v>43</v>
      </c>
      <c r="AS39">
        <v>82</v>
      </c>
      <c r="AT39">
        <v>42.489083999999998</v>
      </c>
      <c r="AU39">
        <v>-89.039688999999996</v>
      </c>
      <c r="AV39">
        <v>1</v>
      </c>
      <c r="AW39" t="s">
        <v>16360</v>
      </c>
      <c r="AX39">
        <v>320</v>
      </c>
      <c r="AY39" t="s">
        <v>16451</v>
      </c>
      <c r="BB39" t="s">
        <v>7699</v>
      </c>
      <c r="BC39" t="s">
        <v>288</v>
      </c>
      <c r="BD39" t="s">
        <v>16430</v>
      </c>
      <c r="BE39">
        <v>61080</v>
      </c>
      <c r="BF39" t="s">
        <v>16346</v>
      </c>
      <c r="BG39" t="s">
        <v>16363</v>
      </c>
      <c r="BH39" t="b">
        <f>IFERROR(MATCH('2020'!A39, '2021'!A:A, 0) &gt;0, FALSE)</f>
        <v>0</v>
      </c>
    </row>
    <row r="40" spans="1:60">
      <c r="A40" t="s">
        <v>505</v>
      </c>
      <c r="B40" t="s">
        <v>506</v>
      </c>
      <c r="D40" t="s">
        <v>507</v>
      </c>
      <c r="E40" t="s">
        <v>508</v>
      </c>
      <c r="F40" t="s">
        <v>509</v>
      </c>
      <c r="G40" t="s">
        <v>456</v>
      </c>
      <c r="H40" t="s">
        <v>288</v>
      </c>
      <c r="I40">
        <v>61114</v>
      </c>
      <c r="J40" t="s">
        <v>16452</v>
      </c>
      <c r="K40" t="s">
        <v>145</v>
      </c>
      <c r="L40">
        <v>9</v>
      </c>
      <c r="M40">
        <v>54</v>
      </c>
      <c r="N40">
        <v>30.1</v>
      </c>
      <c r="O40">
        <v>93.1</v>
      </c>
      <c r="P40">
        <v>80</v>
      </c>
      <c r="Q40">
        <v>27</v>
      </c>
      <c r="R40">
        <v>32</v>
      </c>
      <c r="S40">
        <v>36</v>
      </c>
      <c r="T40">
        <v>31</v>
      </c>
      <c r="U40">
        <v>35</v>
      </c>
      <c r="V40">
        <v>39</v>
      </c>
      <c r="W40">
        <v>61</v>
      </c>
      <c r="X40">
        <v>76</v>
      </c>
      <c r="Y40">
        <v>58</v>
      </c>
      <c r="Z40">
        <v>72</v>
      </c>
      <c r="AA40">
        <v>82</v>
      </c>
      <c r="AB40">
        <v>77</v>
      </c>
      <c r="AC40">
        <v>61</v>
      </c>
      <c r="AD40" t="s">
        <v>290</v>
      </c>
      <c r="AE40" t="s">
        <v>290</v>
      </c>
      <c r="AF40" t="s">
        <v>290</v>
      </c>
      <c r="AG40" t="s">
        <v>290</v>
      </c>
      <c r="AH40">
        <v>13</v>
      </c>
      <c r="AI40">
        <v>13</v>
      </c>
      <c r="AJ40">
        <v>59</v>
      </c>
      <c r="AK40" t="s">
        <v>290</v>
      </c>
      <c r="AL40">
        <v>25</v>
      </c>
      <c r="AM40">
        <v>95</v>
      </c>
      <c r="AN40" t="s">
        <v>290</v>
      </c>
      <c r="AO40">
        <v>540</v>
      </c>
      <c r="AP40">
        <v>73</v>
      </c>
      <c r="AQ40">
        <v>422</v>
      </c>
      <c r="AR40">
        <v>371</v>
      </c>
      <c r="AS40">
        <v>793</v>
      </c>
      <c r="AT40">
        <v>42.309365999999997</v>
      </c>
      <c r="AU40">
        <v>-89.026998000000006</v>
      </c>
      <c r="AV40">
        <v>1</v>
      </c>
      <c r="AW40" t="s">
        <v>16343</v>
      </c>
      <c r="AX40">
        <v>3411</v>
      </c>
      <c r="AY40" t="s">
        <v>16453</v>
      </c>
      <c r="BB40" t="s">
        <v>456</v>
      </c>
      <c r="BC40" t="s">
        <v>288</v>
      </c>
      <c r="BD40" t="s">
        <v>16430</v>
      </c>
      <c r="BE40">
        <v>61114</v>
      </c>
      <c r="BF40" t="s">
        <v>16346</v>
      </c>
      <c r="BG40" t="s">
        <v>145</v>
      </c>
      <c r="BH40" t="b">
        <f>IFERROR(MATCH('2020'!A40, '2021'!A:A, 0) &gt;0, FALSE)</f>
        <v>1</v>
      </c>
    </row>
    <row r="41" spans="1:60">
      <c r="A41" t="s">
        <v>511</v>
      </c>
      <c r="B41" t="s">
        <v>512</v>
      </c>
      <c r="C41" t="s">
        <v>314</v>
      </c>
      <c r="D41" t="s">
        <v>1367</v>
      </c>
      <c r="E41" t="s">
        <v>16454</v>
      </c>
      <c r="F41" t="s">
        <v>515</v>
      </c>
      <c r="G41" t="s">
        <v>456</v>
      </c>
      <c r="H41" t="s">
        <v>288</v>
      </c>
      <c r="I41">
        <v>61107</v>
      </c>
      <c r="J41" t="s">
        <v>16455</v>
      </c>
      <c r="K41" t="s">
        <v>145</v>
      </c>
      <c r="L41">
        <v>14</v>
      </c>
      <c r="M41">
        <v>78</v>
      </c>
      <c r="N41">
        <v>42</v>
      </c>
      <c r="O41">
        <v>134</v>
      </c>
      <c r="P41">
        <v>57</v>
      </c>
      <c r="Q41">
        <v>49</v>
      </c>
      <c r="R41">
        <v>28</v>
      </c>
      <c r="S41">
        <v>47</v>
      </c>
      <c r="T41">
        <v>38</v>
      </c>
      <c r="U41">
        <v>34</v>
      </c>
      <c r="V41">
        <v>25</v>
      </c>
      <c r="W41">
        <v>48</v>
      </c>
      <c r="X41">
        <v>56</v>
      </c>
      <c r="Y41">
        <v>53</v>
      </c>
      <c r="Z41">
        <v>80</v>
      </c>
      <c r="AA41">
        <v>74</v>
      </c>
      <c r="AB41">
        <v>96</v>
      </c>
      <c r="AC41">
        <v>96</v>
      </c>
      <c r="AD41" t="s">
        <v>290</v>
      </c>
      <c r="AE41" t="s">
        <v>290</v>
      </c>
      <c r="AF41" t="s">
        <v>290</v>
      </c>
      <c r="AG41" t="s">
        <v>290</v>
      </c>
      <c r="AH41">
        <v>57</v>
      </c>
      <c r="AI41">
        <v>36</v>
      </c>
      <c r="AJ41">
        <v>33</v>
      </c>
      <c r="AK41" t="s">
        <v>290</v>
      </c>
      <c r="AL41">
        <v>60</v>
      </c>
      <c r="AM41">
        <v>32</v>
      </c>
      <c r="AN41" t="s">
        <v>290</v>
      </c>
      <c r="AO41">
        <v>739</v>
      </c>
      <c r="AP41" t="s">
        <v>290</v>
      </c>
      <c r="AQ41">
        <v>441</v>
      </c>
      <c r="AR41">
        <v>433</v>
      </c>
      <c r="AS41">
        <v>874</v>
      </c>
      <c r="AT41">
        <v>42.284809000000003</v>
      </c>
      <c r="AU41">
        <v>-88.970101999999997</v>
      </c>
      <c r="AV41">
        <v>1</v>
      </c>
      <c r="AW41" t="s">
        <v>16360</v>
      </c>
      <c r="AX41">
        <v>1401</v>
      </c>
      <c r="AY41" t="s">
        <v>16456</v>
      </c>
      <c r="BB41" t="s">
        <v>456</v>
      </c>
      <c r="BC41" t="s">
        <v>288</v>
      </c>
      <c r="BD41" t="s">
        <v>16430</v>
      </c>
      <c r="BE41">
        <v>61107</v>
      </c>
      <c r="BF41" t="s">
        <v>16346</v>
      </c>
      <c r="BG41" t="s">
        <v>16363</v>
      </c>
      <c r="BH41" t="b">
        <f>IFERROR(MATCH('2020'!A41, '2021'!A:A, 0) &gt;0, FALSE)</f>
        <v>1</v>
      </c>
    </row>
    <row r="42" spans="1:60">
      <c r="A42" t="s">
        <v>516</v>
      </c>
      <c r="B42" t="s">
        <v>517</v>
      </c>
      <c r="C42" t="s">
        <v>518</v>
      </c>
      <c r="D42" t="s">
        <v>519</v>
      </c>
      <c r="E42" t="s">
        <v>520</v>
      </c>
      <c r="F42" t="s">
        <v>521</v>
      </c>
      <c r="G42" t="s">
        <v>456</v>
      </c>
      <c r="H42" t="s">
        <v>288</v>
      </c>
      <c r="I42">
        <v>61109</v>
      </c>
      <c r="J42" t="s">
        <v>16457</v>
      </c>
      <c r="K42" t="s">
        <v>145</v>
      </c>
      <c r="L42">
        <v>2</v>
      </c>
      <c r="M42">
        <v>12</v>
      </c>
      <c r="N42">
        <v>5</v>
      </c>
      <c r="O42">
        <v>19</v>
      </c>
      <c r="P42">
        <v>12</v>
      </c>
      <c r="Q42" t="s">
        <v>290</v>
      </c>
      <c r="R42">
        <v>10</v>
      </c>
      <c r="S42" t="s">
        <v>290</v>
      </c>
      <c r="T42" t="s">
        <v>290</v>
      </c>
      <c r="U42" t="s">
        <v>290</v>
      </c>
      <c r="V42" t="s">
        <v>290</v>
      </c>
      <c r="W42">
        <v>10</v>
      </c>
      <c r="X42" t="s">
        <v>290</v>
      </c>
      <c r="Y42">
        <v>11</v>
      </c>
      <c r="Z42" t="s">
        <v>290</v>
      </c>
      <c r="AA42" t="s">
        <v>290</v>
      </c>
      <c r="AB42" t="s">
        <v>290</v>
      </c>
      <c r="AC42" t="s">
        <v>290</v>
      </c>
      <c r="AD42" t="s">
        <v>290</v>
      </c>
      <c r="AE42" t="s">
        <v>290</v>
      </c>
      <c r="AF42" t="s">
        <v>290</v>
      </c>
      <c r="AG42" t="s">
        <v>290</v>
      </c>
      <c r="AH42" t="s">
        <v>290</v>
      </c>
      <c r="AI42" t="s">
        <v>290</v>
      </c>
      <c r="AJ42" t="s">
        <v>290</v>
      </c>
      <c r="AK42" t="s">
        <v>290</v>
      </c>
      <c r="AL42" t="s">
        <v>290</v>
      </c>
      <c r="AM42" t="s">
        <v>290</v>
      </c>
      <c r="AN42" t="s">
        <v>290</v>
      </c>
      <c r="AO42">
        <v>92</v>
      </c>
      <c r="AP42">
        <v>12</v>
      </c>
      <c r="AQ42">
        <v>61</v>
      </c>
      <c r="AR42">
        <v>50</v>
      </c>
      <c r="AS42">
        <v>111</v>
      </c>
      <c r="AT42">
        <v>42.200029999999998</v>
      </c>
      <c r="AU42">
        <v>-89.032048000000003</v>
      </c>
      <c r="AV42">
        <v>1</v>
      </c>
      <c r="AW42" t="s">
        <v>16343</v>
      </c>
      <c r="AX42">
        <v>5622</v>
      </c>
      <c r="AY42" t="s">
        <v>16458</v>
      </c>
      <c r="BB42" t="s">
        <v>456</v>
      </c>
      <c r="BC42" t="s">
        <v>288</v>
      </c>
      <c r="BD42" t="s">
        <v>16430</v>
      </c>
      <c r="BE42">
        <v>61109</v>
      </c>
      <c r="BF42" t="s">
        <v>16346</v>
      </c>
      <c r="BG42" t="s">
        <v>145</v>
      </c>
      <c r="BH42" t="b">
        <f>IFERROR(MATCH('2020'!A42, '2021'!A:A, 0) &gt;0, FALSE)</f>
        <v>1</v>
      </c>
    </row>
    <row r="43" spans="1:60">
      <c r="A43" t="s">
        <v>522</v>
      </c>
      <c r="B43" t="s">
        <v>523</v>
      </c>
      <c r="D43" t="s">
        <v>524</v>
      </c>
      <c r="E43" t="s">
        <v>136</v>
      </c>
      <c r="F43" t="s">
        <v>525</v>
      </c>
      <c r="G43" t="s">
        <v>456</v>
      </c>
      <c r="H43" t="s">
        <v>288</v>
      </c>
      <c r="I43">
        <v>61103</v>
      </c>
      <c r="J43" t="s">
        <v>16459</v>
      </c>
      <c r="K43" t="s">
        <v>145</v>
      </c>
      <c r="L43">
        <v>2</v>
      </c>
      <c r="M43">
        <v>4</v>
      </c>
      <c r="N43">
        <v>0</v>
      </c>
      <c r="O43">
        <v>6</v>
      </c>
      <c r="P43" t="s">
        <v>290</v>
      </c>
      <c r="Q43" t="s">
        <v>290</v>
      </c>
      <c r="R43" t="s">
        <v>290</v>
      </c>
      <c r="S43" t="s">
        <v>290</v>
      </c>
      <c r="T43" t="s">
        <v>290</v>
      </c>
      <c r="U43" t="s">
        <v>290</v>
      </c>
      <c r="V43" t="s">
        <v>290</v>
      </c>
      <c r="W43" t="s">
        <v>290</v>
      </c>
      <c r="X43" t="s">
        <v>290</v>
      </c>
      <c r="Y43" t="s">
        <v>290</v>
      </c>
      <c r="Z43" t="s">
        <v>290</v>
      </c>
      <c r="AA43" t="s">
        <v>290</v>
      </c>
      <c r="AB43" t="s">
        <v>290</v>
      </c>
      <c r="AC43" t="s">
        <v>290</v>
      </c>
      <c r="AD43" t="s">
        <v>290</v>
      </c>
      <c r="AE43" t="s">
        <v>290</v>
      </c>
      <c r="AF43" t="s">
        <v>290</v>
      </c>
      <c r="AG43" t="s">
        <v>290</v>
      </c>
      <c r="AH43" t="s">
        <v>290</v>
      </c>
      <c r="AI43" t="s">
        <v>290</v>
      </c>
      <c r="AJ43" t="s">
        <v>290</v>
      </c>
      <c r="AK43" t="s">
        <v>290</v>
      </c>
      <c r="AL43" t="s">
        <v>290</v>
      </c>
      <c r="AM43" t="s">
        <v>290</v>
      </c>
      <c r="AN43" t="s">
        <v>290</v>
      </c>
      <c r="AO43" t="s">
        <v>290</v>
      </c>
      <c r="AP43" t="s">
        <v>290</v>
      </c>
      <c r="AQ43">
        <v>3</v>
      </c>
      <c r="AR43">
        <v>2</v>
      </c>
      <c r="AS43">
        <v>5</v>
      </c>
      <c r="AT43">
        <v>42.276673000000002</v>
      </c>
      <c r="AU43">
        <v>-89.094808</v>
      </c>
      <c r="AV43">
        <v>1</v>
      </c>
      <c r="AW43" t="s">
        <v>16343</v>
      </c>
      <c r="AX43">
        <v>518</v>
      </c>
      <c r="AY43" t="s">
        <v>16460</v>
      </c>
      <c r="BB43" t="s">
        <v>456</v>
      </c>
      <c r="BC43" t="s">
        <v>288</v>
      </c>
      <c r="BD43" t="s">
        <v>16430</v>
      </c>
      <c r="BE43">
        <v>61103</v>
      </c>
      <c r="BF43" t="s">
        <v>16346</v>
      </c>
      <c r="BG43" t="s">
        <v>145</v>
      </c>
      <c r="BH43" t="b">
        <f>IFERROR(MATCH('2020'!A43, '2021'!A:A, 0) &gt;0, FALSE)</f>
        <v>1</v>
      </c>
    </row>
    <row r="44" spans="1:60">
      <c r="A44" t="s">
        <v>526</v>
      </c>
      <c r="B44" t="s">
        <v>527</v>
      </c>
      <c r="D44" t="s">
        <v>528</v>
      </c>
      <c r="E44" t="s">
        <v>529</v>
      </c>
      <c r="F44" t="s">
        <v>530</v>
      </c>
      <c r="G44" t="s">
        <v>456</v>
      </c>
      <c r="H44" t="s">
        <v>288</v>
      </c>
      <c r="I44">
        <v>61107</v>
      </c>
      <c r="J44" t="s">
        <v>16461</v>
      </c>
      <c r="K44" t="s">
        <v>145</v>
      </c>
      <c r="L44">
        <v>3</v>
      </c>
      <c r="M44">
        <v>11</v>
      </c>
      <c r="N44">
        <v>4</v>
      </c>
      <c r="O44">
        <v>18</v>
      </c>
      <c r="P44">
        <v>18</v>
      </c>
      <c r="Q44" t="s">
        <v>290</v>
      </c>
      <c r="R44" t="s">
        <v>290</v>
      </c>
      <c r="S44" t="s">
        <v>290</v>
      </c>
      <c r="T44" t="s">
        <v>290</v>
      </c>
      <c r="U44">
        <v>11</v>
      </c>
      <c r="V44" t="s">
        <v>290</v>
      </c>
      <c r="W44" t="s">
        <v>290</v>
      </c>
      <c r="X44" t="s">
        <v>290</v>
      </c>
      <c r="Y44" t="s">
        <v>290</v>
      </c>
      <c r="Z44" t="s">
        <v>290</v>
      </c>
      <c r="AA44" t="s">
        <v>290</v>
      </c>
      <c r="AB44" t="s">
        <v>290</v>
      </c>
      <c r="AC44" t="s">
        <v>290</v>
      </c>
      <c r="AD44" t="s">
        <v>290</v>
      </c>
      <c r="AE44" t="s">
        <v>290</v>
      </c>
      <c r="AF44" t="s">
        <v>290</v>
      </c>
      <c r="AG44" t="s">
        <v>290</v>
      </c>
      <c r="AH44" t="s">
        <v>290</v>
      </c>
      <c r="AI44" t="s">
        <v>290</v>
      </c>
      <c r="AJ44" t="s">
        <v>290</v>
      </c>
      <c r="AK44" t="s">
        <v>290</v>
      </c>
      <c r="AL44" t="s">
        <v>290</v>
      </c>
      <c r="AM44" t="s">
        <v>290</v>
      </c>
      <c r="AN44" t="s">
        <v>290</v>
      </c>
      <c r="AO44">
        <v>57</v>
      </c>
      <c r="AP44" t="s">
        <v>290</v>
      </c>
      <c r="AQ44">
        <v>38</v>
      </c>
      <c r="AR44">
        <v>40</v>
      </c>
      <c r="AS44">
        <v>78</v>
      </c>
      <c r="AT44">
        <v>42.268326999999999</v>
      </c>
      <c r="AU44">
        <v>-89.024884999999998</v>
      </c>
      <c r="AV44">
        <v>1</v>
      </c>
      <c r="AW44" t="s">
        <v>16343</v>
      </c>
      <c r="AX44">
        <v>4848</v>
      </c>
      <c r="AY44" t="s">
        <v>16462</v>
      </c>
      <c r="BB44" t="s">
        <v>456</v>
      </c>
      <c r="BC44" t="s">
        <v>288</v>
      </c>
      <c r="BD44" t="s">
        <v>16430</v>
      </c>
      <c r="BE44">
        <v>61107</v>
      </c>
      <c r="BF44" t="s">
        <v>16346</v>
      </c>
      <c r="BG44" t="s">
        <v>145</v>
      </c>
      <c r="BH44" t="b">
        <f>IFERROR(MATCH('2020'!A44, '2021'!A:A, 0) &gt;0, FALSE)</f>
        <v>1</v>
      </c>
    </row>
    <row r="45" spans="1:60">
      <c r="A45" t="s">
        <v>531</v>
      </c>
      <c r="B45" t="s">
        <v>532</v>
      </c>
      <c r="D45" t="s">
        <v>16463</v>
      </c>
      <c r="E45" t="s">
        <v>16464</v>
      </c>
      <c r="F45" t="s">
        <v>16465</v>
      </c>
      <c r="G45" t="s">
        <v>456</v>
      </c>
      <c r="H45" t="s">
        <v>288</v>
      </c>
      <c r="I45">
        <v>61101</v>
      </c>
      <c r="J45" t="s">
        <v>16466</v>
      </c>
      <c r="K45" t="s">
        <v>145</v>
      </c>
      <c r="L45">
        <v>2</v>
      </c>
      <c r="M45">
        <v>4</v>
      </c>
      <c r="N45">
        <v>3</v>
      </c>
      <c r="O45">
        <v>9</v>
      </c>
      <c r="P45" t="s">
        <v>290</v>
      </c>
      <c r="Q45" t="s">
        <v>290</v>
      </c>
      <c r="R45" t="s">
        <v>290</v>
      </c>
      <c r="S45" t="s">
        <v>290</v>
      </c>
      <c r="T45" t="s">
        <v>290</v>
      </c>
      <c r="U45" t="s">
        <v>290</v>
      </c>
      <c r="V45" t="s">
        <v>290</v>
      </c>
      <c r="W45" t="s">
        <v>290</v>
      </c>
      <c r="X45" t="s">
        <v>290</v>
      </c>
      <c r="Y45" t="s">
        <v>290</v>
      </c>
      <c r="Z45" t="s">
        <v>290</v>
      </c>
      <c r="AA45" t="s">
        <v>290</v>
      </c>
      <c r="AB45" t="s">
        <v>290</v>
      </c>
      <c r="AC45" t="s">
        <v>290</v>
      </c>
      <c r="AD45" t="s">
        <v>290</v>
      </c>
      <c r="AE45" t="s">
        <v>290</v>
      </c>
      <c r="AF45" t="s">
        <v>290</v>
      </c>
      <c r="AG45" t="s">
        <v>290</v>
      </c>
      <c r="AH45" t="s">
        <v>290</v>
      </c>
      <c r="AI45" t="s">
        <v>290</v>
      </c>
      <c r="AJ45" t="s">
        <v>290</v>
      </c>
      <c r="AK45" t="s">
        <v>290</v>
      </c>
      <c r="AL45" t="s">
        <v>290</v>
      </c>
      <c r="AM45">
        <v>19</v>
      </c>
      <c r="AN45" t="s">
        <v>290</v>
      </c>
      <c r="AO45" t="s">
        <v>290</v>
      </c>
      <c r="AP45" t="s">
        <v>290</v>
      </c>
      <c r="AQ45">
        <v>19</v>
      </c>
      <c r="AR45">
        <v>0</v>
      </c>
      <c r="AS45">
        <v>19</v>
      </c>
      <c r="AT45">
        <v>42.271877000000003</v>
      </c>
      <c r="AU45">
        <v>-89.094519000000005</v>
      </c>
      <c r="AV45">
        <v>1</v>
      </c>
      <c r="AW45" t="s">
        <v>16343</v>
      </c>
      <c r="AX45">
        <v>118</v>
      </c>
      <c r="AY45" t="s">
        <v>16467</v>
      </c>
      <c r="BB45" t="s">
        <v>456</v>
      </c>
      <c r="BC45" t="s">
        <v>288</v>
      </c>
      <c r="BD45" t="s">
        <v>16430</v>
      </c>
      <c r="BE45">
        <v>61101</v>
      </c>
      <c r="BF45" t="s">
        <v>16346</v>
      </c>
      <c r="BG45" t="s">
        <v>145</v>
      </c>
      <c r="BH45" t="b">
        <f>IFERROR(MATCH('2020'!A45, '2021'!A:A, 0) &gt;0, FALSE)</f>
        <v>1</v>
      </c>
    </row>
    <row r="46" spans="1:60">
      <c r="A46" t="s">
        <v>536</v>
      </c>
      <c r="B46" t="s">
        <v>537</v>
      </c>
      <c r="C46" t="s">
        <v>314</v>
      </c>
      <c r="D46" t="s">
        <v>538</v>
      </c>
      <c r="E46" t="s">
        <v>539</v>
      </c>
      <c r="F46" t="s">
        <v>540</v>
      </c>
      <c r="G46" t="s">
        <v>456</v>
      </c>
      <c r="H46" t="s">
        <v>288</v>
      </c>
      <c r="I46">
        <v>61114</v>
      </c>
      <c r="J46" t="s">
        <v>16468</v>
      </c>
      <c r="K46" t="s">
        <v>145</v>
      </c>
      <c r="L46">
        <v>1</v>
      </c>
      <c r="M46">
        <v>10.9</v>
      </c>
      <c r="N46">
        <v>4</v>
      </c>
      <c r="O46">
        <v>15.9</v>
      </c>
      <c r="P46" t="s">
        <v>290</v>
      </c>
      <c r="Q46" t="s">
        <v>290</v>
      </c>
      <c r="R46" t="s">
        <v>290</v>
      </c>
      <c r="S46" t="s">
        <v>290</v>
      </c>
      <c r="T46" t="s">
        <v>290</v>
      </c>
      <c r="U46" t="s">
        <v>290</v>
      </c>
      <c r="V46" t="s">
        <v>290</v>
      </c>
      <c r="W46" t="s">
        <v>290</v>
      </c>
      <c r="X46" t="s">
        <v>290</v>
      </c>
      <c r="Y46">
        <v>12</v>
      </c>
      <c r="Z46" t="s">
        <v>290</v>
      </c>
      <c r="AA46">
        <v>10</v>
      </c>
      <c r="AB46" t="s">
        <v>290</v>
      </c>
      <c r="AC46" t="s">
        <v>290</v>
      </c>
      <c r="AD46" t="s">
        <v>290</v>
      </c>
      <c r="AE46" t="s">
        <v>290</v>
      </c>
      <c r="AF46" t="s">
        <v>290</v>
      </c>
      <c r="AG46" t="s">
        <v>290</v>
      </c>
      <c r="AH46" t="s">
        <v>290</v>
      </c>
      <c r="AI46" t="s">
        <v>290</v>
      </c>
      <c r="AJ46" t="s">
        <v>290</v>
      </c>
      <c r="AK46" t="s">
        <v>290</v>
      </c>
      <c r="AL46" t="s">
        <v>290</v>
      </c>
      <c r="AM46" t="s">
        <v>290</v>
      </c>
      <c r="AN46" t="s">
        <v>290</v>
      </c>
      <c r="AO46">
        <v>84</v>
      </c>
      <c r="AP46" t="s">
        <v>290</v>
      </c>
      <c r="AQ46">
        <v>44</v>
      </c>
      <c r="AR46">
        <v>54</v>
      </c>
      <c r="AS46">
        <v>98</v>
      </c>
      <c r="AT46">
        <v>42.316861000000003</v>
      </c>
      <c r="AU46">
        <v>-89.013270000000006</v>
      </c>
      <c r="AV46">
        <v>1</v>
      </c>
      <c r="AW46" t="s">
        <v>16343</v>
      </c>
      <c r="AX46">
        <v>5301</v>
      </c>
      <c r="AY46" t="s">
        <v>16469</v>
      </c>
      <c r="BB46" t="s">
        <v>456</v>
      </c>
      <c r="BC46" t="s">
        <v>288</v>
      </c>
      <c r="BD46" t="s">
        <v>16430</v>
      </c>
      <c r="BE46">
        <v>61114</v>
      </c>
      <c r="BF46" t="s">
        <v>16346</v>
      </c>
      <c r="BG46" t="s">
        <v>145</v>
      </c>
      <c r="BH46" t="b">
        <f>IFERROR(MATCH('2020'!A46, '2021'!A:A, 0) &gt;0, FALSE)</f>
        <v>1</v>
      </c>
    </row>
    <row r="47" spans="1:60">
      <c r="A47" t="s">
        <v>541</v>
      </c>
      <c r="B47" t="s">
        <v>542</v>
      </c>
      <c r="D47" t="s">
        <v>543</v>
      </c>
      <c r="E47" t="s">
        <v>167</v>
      </c>
      <c r="F47" t="s">
        <v>16470</v>
      </c>
      <c r="G47" t="s">
        <v>456</v>
      </c>
      <c r="H47" t="s">
        <v>288</v>
      </c>
      <c r="I47">
        <v>61102</v>
      </c>
      <c r="J47" t="s">
        <v>16471</v>
      </c>
      <c r="K47" t="s">
        <v>145</v>
      </c>
      <c r="L47">
        <v>2</v>
      </c>
      <c r="M47">
        <v>6</v>
      </c>
      <c r="N47">
        <v>2</v>
      </c>
      <c r="O47">
        <v>10</v>
      </c>
      <c r="P47" t="s">
        <v>290</v>
      </c>
      <c r="Q47" t="s">
        <v>290</v>
      </c>
      <c r="R47" t="s">
        <v>290</v>
      </c>
      <c r="S47" t="s">
        <v>290</v>
      </c>
      <c r="T47" t="s">
        <v>290</v>
      </c>
      <c r="U47" t="s">
        <v>290</v>
      </c>
      <c r="V47" t="s">
        <v>290</v>
      </c>
      <c r="W47" t="s">
        <v>290</v>
      </c>
      <c r="X47" t="s">
        <v>290</v>
      </c>
      <c r="Y47" t="s">
        <v>290</v>
      </c>
      <c r="Z47" t="s">
        <v>290</v>
      </c>
      <c r="AA47" t="s">
        <v>290</v>
      </c>
      <c r="AB47" t="s">
        <v>290</v>
      </c>
      <c r="AC47" t="s">
        <v>290</v>
      </c>
      <c r="AD47" t="s">
        <v>290</v>
      </c>
      <c r="AE47" t="s">
        <v>290</v>
      </c>
      <c r="AF47" t="s">
        <v>290</v>
      </c>
      <c r="AG47" t="s">
        <v>290</v>
      </c>
      <c r="AH47" t="s">
        <v>290</v>
      </c>
      <c r="AI47" t="s">
        <v>290</v>
      </c>
      <c r="AJ47" t="s">
        <v>290</v>
      </c>
      <c r="AK47" t="s">
        <v>290</v>
      </c>
      <c r="AL47" t="s">
        <v>290</v>
      </c>
      <c r="AM47">
        <v>16</v>
      </c>
      <c r="AN47" t="s">
        <v>290</v>
      </c>
      <c r="AO47" t="s">
        <v>290</v>
      </c>
      <c r="AP47" t="s">
        <v>290</v>
      </c>
      <c r="AQ47">
        <v>14</v>
      </c>
      <c r="AR47">
        <v>11</v>
      </c>
      <c r="AS47">
        <v>25</v>
      </c>
      <c r="AT47">
        <v>42.263655</v>
      </c>
      <c r="AU47">
        <v>-89.103779000000003</v>
      </c>
      <c r="AV47">
        <v>1</v>
      </c>
      <c r="AW47" t="s">
        <v>16343</v>
      </c>
      <c r="AX47">
        <v>524</v>
      </c>
      <c r="AY47" t="s">
        <v>16472</v>
      </c>
      <c r="BB47" t="s">
        <v>456</v>
      </c>
      <c r="BC47" t="s">
        <v>288</v>
      </c>
      <c r="BD47" t="s">
        <v>16430</v>
      </c>
      <c r="BE47">
        <v>61102</v>
      </c>
      <c r="BF47" t="s">
        <v>16346</v>
      </c>
      <c r="BG47" t="s">
        <v>145</v>
      </c>
      <c r="BH47" t="b">
        <f>IFERROR(MATCH('2020'!A47, '2021'!A:A, 0) &gt;0, FALSE)</f>
        <v>1</v>
      </c>
    </row>
    <row r="48" spans="1:60">
      <c r="A48" t="s">
        <v>545</v>
      </c>
      <c r="B48" t="s">
        <v>546</v>
      </c>
      <c r="C48" t="s">
        <v>314</v>
      </c>
      <c r="D48" t="s">
        <v>485</v>
      </c>
      <c r="E48" t="s">
        <v>547</v>
      </c>
      <c r="F48" t="s">
        <v>548</v>
      </c>
      <c r="G48" t="s">
        <v>456</v>
      </c>
      <c r="H48" t="s">
        <v>288</v>
      </c>
      <c r="I48">
        <v>61114</v>
      </c>
      <c r="J48" t="s">
        <v>16473</v>
      </c>
      <c r="K48" t="s">
        <v>145</v>
      </c>
      <c r="L48">
        <v>2.2000000000000002</v>
      </c>
      <c r="M48">
        <v>28.3</v>
      </c>
      <c r="N48">
        <v>7.1</v>
      </c>
      <c r="O48">
        <v>37.6</v>
      </c>
      <c r="P48">
        <v>71</v>
      </c>
      <c r="Q48">
        <v>25</v>
      </c>
      <c r="R48">
        <v>26</v>
      </c>
      <c r="S48">
        <v>25</v>
      </c>
      <c r="T48">
        <v>28</v>
      </c>
      <c r="U48">
        <v>30</v>
      </c>
      <c r="V48">
        <v>27</v>
      </c>
      <c r="W48">
        <v>22</v>
      </c>
      <c r="X48">
        <v>35</v>
      </c>
      <c r="Y48">
        <v>25</v>
      </c>
      <c r="Z48">
        <v>12</v>
      </c>
      <c r="AA48">
        <v>25</v>
      </c>
      <c r="AB48">
        <v>14</v>
      </c>
      <c r="AC48">
        <v>32</v>
      </c>
      <c r="AD48" t="s">
        <v>290</v>
      </c>
      <c r="AE48" t="s">
        <v>290</v>
      </c>
      <c r="AF48" t="s">
        <v>290</v>
      </c>
      <c r="AG48" t="s">
        <v>290</v>
      </c>
      <c r="AH48">
        <v>11</v>
      </c>
      <c r="AI48" t="s">
        <v>290</v>
      </c>
      <c r="AJ48">
        <v>35</v>
      </c>
      <c r="AK48" t="s">
        <v>290</v>
      </c>
      <c r="AL48">
        <v>18</v>
      </c>
      <c r="AM48">
        <v>28</v>
      </c>
      <c r="AN48" t="s">
        <v>290</v>
      </c>
      <c r="AO48">
        <v>268</v>
      </c>
      <c r="AP48">
        <v>64</v>
      </c>
      <c r="AQ48">
        <v>224</v>
      </c>
      <c r="AR48">
        <v>190</v>
      </c>
      <c r="AS48">
        <v>414</v>
      </c>
      <c r="AT48">
        <v>42.297925999999997</v>
      </c>
      <c r="AU48">
        <v>-89.000680000000003</v>
      </c>
      <c r="AV48">
        <v>1</v>
      </c>
      <c r="AW48" t="s">
        <v>16343</v>
      </c>
      <c r="AX48">
        <v>5950</v>
      </c>
      <c r="AY48" t="s">
        <v>16474</v>
      </c>
      <c r="BB48" t="s">
        <v>456</v>
      </c>
      <c r="BC48" t="s">
        <v>288</v>
      </c>
      <c r="BD48" t="s">
        <v>16430</v>
      </c>
      <c r="BE48">
        <v>61114</v>
      </c>
      <c r="BF48" t="s">
        <v>16346</v>
      </c>
      <c r="BG48" t="s">
        <v>145</v>
      </c>
      <c r="BH48" t="b">
        <f>IFERROR(MATCH('2020'!A48, '2021'!A:A, 0) &gt;0, FALSE)</f>
        <v>1</v>
      </c>
    </row>
    <row r="49" spans="1:60">
      <c r="A49" t="s">
        <v>549</v>
      </c>
      <c r="B49" t="s">
        <v>550</v>
      </c>
      <c r="C49" t="s">
        <v>314</v>
      </c>
      <c r="D49" t="s">
        <v>2940</v>
      </c>
      <c r="E49" t="s">
        <v>16475</v>
      </c>
      <c r="F49" t="s">
        <v>553</v>
      </c>
      <c r="G49" t="s">
        <v>456</v>
      </c>
      <c r="H49" t="s">
        <v>288</v>
      </c>
      <c r="I49">
        <v>61108</v>
      </c>
      <c r="J49" t="s">
        <v>16476</v>
      </c>
      <c r="K49" t="s">
        <v>145</v>
      </c>
      <c r="L49">
        <v>4</v>
      </c>
      <c r="M49">
        <v>12.5</v>
      </c>
      <c r="N49">
        <v>3</v>
      </c>
      <c r="O49">
        <v>19.5</v>
      </c>
      <c r="P49">
        <v>79</v>
      </c>
      <c r="Q49">
        <v>25</v>
      </c>
      <c r="R49">
        <v>10</v>
      </c>
      <c r="S49">
        <v>14</v>
      </c>
      <c r="T49" t="s">
        <v>290</v>
      </c>
      <c r="U49" t="s">
        <v>290</v>
      </c>
      <c r="V49" t="s">
        <v>290</v>
      </c>
      <c r="W49" t="s">
        <v>290</v>
      </c>
      <c r="X49" t="s">
        <v>290</v>
      </c>
      <c r="Y49">
        <v>10</v>
      </c>
      <c r="Z49" t="s">
        <v>290</v>
      </c>
      <c r="AA49" t="s">
        <v>290</v>
      </c>
      <c r="AB49" t="s">
        <v>290</v>
      </c>
      <c r="AC49" t="s">
        <v>290</v>
      </c>
      <c r="AD49" t="s">
        <v>290</v>
      </c>
      <c r="AE49" t="s">
        <v>290</v>
      </c>
      <c r="AF49" t="s">
        <v>290</v>
      </c>
      <c r="AG49" t="s">
        <v>290</v>
      </c>
      <c r="AH49" t="s">
        <v>290</v>
      </c>
      <c r="AI49" t="s">
        <v>290</v>
      </c>
      <c r="AJ49" t="s">
        <v>290</v>
      </c>
      <c r="AK49" t="s">
        <v>290</v>
      </c>
      <c r="AL49">
        <v>26</v>
      </c>
      <c r="AM49" t="s">
        <v>290</v>
      </c>
      <c r="AN49" t="s">
        <v>290</v>
      </c>
      <c r="AO49">
        <v>117</v>
      </c>
      <c r="AP49">
        <v>15</v>
      </c>
      <c r="AQ49">
        <v>84</v>
      </c>
      <c r="AR49">
        <v>82</v>
      </c>
      <c r="AS49">
        <v>166</v>
      </c>
      <c r="AT49">
        <v>42.254083000000001</v>
      </c>
      <c r="AU49">
        <v>-88.959075999999996</v>
      </c>
      <c r="AV49">
        <v>1</v>
      </c>
      <c r="AW49" t="s">
        <v>16343</v>
      </c>
      <c r="AX49">
        <v>8101</v>
      </c>
      <c r="AY49" t="s">
        <v>16477</v>
      </c>
      <c r="BB49" t="s">
        <v>456</v>
      </c>
      <c r="BC49" t="s">
        <v>288</v>
      </c>
      <c r="BD49" t="s">
        <v>16430</v>
      </c>
      <c r="BE49">
        <v>61108</v>
      </c>
      <c r="BF49" t="s">
        <v>16346</v>
      </c>
      <c r="BG49" t="s">
        <v>145</v>
      </c>
      <c r="BH49" t="b">
        <f>IFERROR(MATCH('2020'!A49, '2021'!A:A, 0) &gt;0, FALSE)</f>
        <v>1</v>
      </c>
    </row>
    <row r="50" spans="1:60">
      <c r="A50" t="s">
        <v>555</v>
      </c>
      <c r="B50" t="s">
        <v>556</v>
      </c>
      <c r="C50" t="s">
        <v>418</v>
      </c>
      <c r="D50" t="s">
        <v>16478</v>
      </c>
      <c r="E50" t="s">
        <v>16479</v>
      </c>
      <c r="F50" t="s">
        <v>559</v>
      </c>
      <c r="G50" t="s">
        <v>456</v>
      </c>
      <c r="H50" t="s">
        <v>288</v>
      </c>
      <c r="I50">
        <v>61109</v>
      </c>
      <c r="J50" t="s">
        <v>16480</v>
      </c>
      <c r="K50" t="s">
        <v>145</v>
      </c>
      <c r="L50">
        <v>3</v>
      </c>
      <c r="M50">
        <v>26.5</v>
      </c>
      <c r="N50">
        <v>5</v>
      </c>
      <c r="O50">
        <v>34.5</v>
      </c>
      <c r="P50">
        <v>17</v>
      </c>
      <c r="Q50">
        <v>13</v>
      </c>
      <c r="R50">
        <v>17</v>
      </c>
      <c r="S50">
        <v>12</v>
      </c>
      <c r="T50">
        <v>13</v>
      </c>
      <c r="U50">
        <v>17</v>
      </c>
      <c r="V50">
        <v>10</v>
      </c>
      <c r="W50" t="s">
        <v>290</v>
      </c>
      <c r="X50">
        <v>13</v>
      </c>
      <c r="Y50" t="s">
        <v>290</v>
      </c>
      <c r="Z50" t="s">
        <v>290</v>
      </c>
      <c r="AA50" t="s">
        <v>290</v>
      </c>
      <c r="AB50" t="s">
        <v>290</v>
      </c>
      <c r="AC50" t="s">
        <v>290</v>
      </c>
      <c r="AD50" t="s">
        <v>290</v>
      </c>
      <c r="AE50" t="s">
        <v>290</v>
      </c>
      <c r="AF50" t="s">
        <v>290</v>
      </c>
      <c r="AG50" t="s">
        <v>290</v>
      </c>
      <c r="AH50" t="s">
        <v>290</v>
      </c>
      <c r="AI50" t="s">
        <v>290</v>
      </c>
      <c r="AJ50" t="s">
        <v>290</v>
      </c>
      <c r="AK50" t="s">
        <v>290</v>
      </c>
      <c r="AL50">
        <v>44</v>
      </c>
      <c r="AM50" t="s">
        <v>290</v>
      </c>
      <c r="AN50" t="s">
        <v>290</v>
      </c>
      <c r="AO50">
        <v>85</v>
      </c>
      <c r="AP50" t="s">
        <v>290</v>
      </c>
      <c r="AQ50">
        <v>72</v>
      </c>
      <c r="AR50">
        <v>62</v>
      </c>
      <c r="AS50">
        <v>134</v>
      </c>
      <c r="AT50">
        <v>42.236331999999997</v>
      </c>
      <c r="AU50">
        <v>-89.002381</v>
      </c>
      <c r="AV50">
        <v>1</v>
      </c>
      <c r="AW50" t="s">
        <v>16360</v>
      </c>
      <c r="AX50">
        <v>5925</v>
      </c>
      <c r="AY50" t="s">
        <v>16481</v>
      </c>
      <c r="BB50" t="s">
        <v>456</v>
      </c>
      <c r="BC50" t="s">
        <v>288</v>
      </c>
      <c r="BD50" t="s">
        <v>16430</v>
      </c>
      <c r="BE50">
        <v>61109</v>
      </c>
      <c r="BF50" t="s">
        <v>16346</v>
      </c>
      <c r="BG50" t="s">
        <v>16363</v>
      </c>
      <c r="BH50" t="b">
        <f>IFERROR(MATCH('2020'!A50, '2021'!A:A, 0) &gt;0, FALSE)</f>
        <v>1</v>
      </c>
    </row>
    <row r="51" spans="1:60">
      <c r="A51" t="s">
        <v>560</v>
      </c>
      <c r="B51" t="s">
        <v>561</v>
      </c>
      <c r="D51" t="s">
        <v>562</v>
      </c>
      <c r="E51" t="s">
        <v>563</v>
      </c>
      <c r="F51" t="s">
        <v>564</v>
      </c>
      <c r="G51" t="s">
        <v>456</v>
      </c>
      <c r="H51" t="s">
        <v>288</v>
      </c>
      <c r="I51">
        <v>61101</v>
      </c>
      <c r="J51" t="s">
        <v>16482</v>
      </c>
      <c r="K51" t="s">
        <v>145</v>
      </c>
      <c r="L51">
        <v>3</v>
      </c>
      <c r="M51">
        <v>10</v>
      </c>
      <c r="N51">
        <v>0</v>
      </c>
      <c r="O51">
        <v>13</v>
      </c>
      <c r="P51" t="s">
        <v>290</v>
      </c>
      <c r="Q51" t="s">
        <v>290</v>
      </c>
      <c r="R51" t="s">
        <v>290</v>
      </c>
      <c r="S51" t="s">
        <v>290</v>
      </c>
      <c r="T51" t="s">
        <v>290</v>
      </c>
      <c r="U51" t="s">
        <v>290</v>
      </c>
      <c r="V51" t="s">
        <v>290</v>
      </c>
      <c r="W51" t="s">
        <v>290</v>
      </c>
      <c r="X51" t="s">
        <v>290</v>
      </c>
      <c r="Y51" t="s">
        <v>290</v>
      </c>
      <c r="Z51" t="s">
        <v>290</v>
      </c>
      <c r="AA51" t="s">
        <v>290</v>
      </c>
      <c r="AB51" t="s">
        <v>290</v>
      </c>
      <c r="AC51" t="s">
        <v>290</v>
      </c>
      <c r="AD51" t="s">
        <v>290</v>
      </c>
      <c r="AE51" t="s">
        <v>290</v>
      </c>
      <c r="AF51" t="s">
        <v>290</v>
      </c>
      <c r="AG51" t="s">
        <v>290</v>
      </c>
      <c r="AH51" t="s">
        <v>290</v>
      </c>
      <c r="AI51" t="s">
        <v>290</v>
      </c>
      <c r="AJ51">
        <v>11</v>
      </c>
      <c r="AK51" t="s">
        <v>290</v>
      </c>
      <c r="AL51" t="s">
        <v>290</v>
      </c>
      <c r="AM51" t="s">
        <v>290</v>
      </c>
      <c r="AN51" t="s">
        <v>290</v>
      </c>
      <c r="AO51">
        <v>32</v>
      </c>
      <c r="AP51">
        <v>10</v>
      </c>
      <c r="AQ51">
        <v>28</v>
      </c>
      <c r="AR51">
        <v>26</v>
      </c>
      <c r="AS51">
        <v>54</v>
      </c>
      <c r="AT51">
        <v>42.332748000000002</v>
      </c>
      <c r="AU51">
        <v>-89.105986999999999</v>
      </c>
      <c r="AV51">
        <v>1</v>
      </c>
      <c r="AW51" t="s">
        <v>16343</v>
      </c>
      <c r="AX51">
        <v>3445</v>
      </c>
      <c r="AY51" t="s">
        <v>16483</v>
      </c>
      <c r="BB51" t="s">
        <v>456</v>
      </c>
      <c r="BC51" t="s">
        <v>288</v>
      </c>
      <c r="BD51" t="s">
        <v>16430</v>
      </c>
      <c r="BE51">
        <v>61101</v>
      </c>
      <c r="BF51" t="s">
        <v>16346</v>
      </c>
      <c r="BG51" t="s">
        <v>145</v>
      </c>
      <c r="BH51" t="b">
        <f>IFERROR(MATCH('2020'!A51, '2021'!A:A, 0) &gt;0, FALSE)</f>
        <v>1</v>
      </c>
    </row>
    <row r="52" spans="1:60">
      <c r="A52" t="s">
        <v>13294</v>
      </c>
      <c r="B52" t="s">
        <v>13295</v>
      </c>
      <c r="C52" t="s">
        <v>314</v>
      </c>
      <c r="D52" t="s">
        <v>16484</v>
      </c>
      <c r="E52" t="s">
        <v>16485</v>
      </c>
      <c r="F52" t="s">
        <v>13297</v>
      </c>
      <c r="G52" t="s">
        <v>456</v>
      </c>
      <c r="H52" t="s">
        <v>288</v>
      </c>
      <c r="I52">
        <v>61102</v>
      </c>
      <c r="J52" t="s">
        <v>16486</v>
      </c>
      <c r="K52" t="s">
        <v>145</v>
      </c>
      <c r="L52">
        <v>1</v>
      </c>
      <c r="M52">
        <v>4</v>
      </c>
      <c r="N52">
        <v>0</v>
      </c>
      <c r="O52">
        <v>5</v>
      </c>
      <c r="P52" t="s">
        <v>290</v>
      </c>
      <c r="Q52" t="s">
        <v>290</v>
      </c>
      <c r="R52" t="s">
        <v>290</v>
      </c>
      <c r="S52" t="s">
        <v>290</v>
      </c>
      <c r="T52" t="s">
        <v>290</v>
      </c>
      <c r="U52" t="s">
        <v>290</v>
      </c>
      <c r="V52" t="s">
        <v>290</v>
      </c>
      <c r="W52" t="s">
        <v>290</v>
      </c>
      <c r="X52" t="s">
        <v>290</v>
      </c>
      <c r="Y52" t="s">
        <v>290</v>
      </c>
      <c r="Z52" t="s">
        <v>290</v>
      </c>
      <c r="AA52" t="s">
        <v>290</v>
      </c>
      <c r="AB52" t="s">
        <v>290</v>
      </c>
      <c r="AC52" t="s">
        <v>290</v>
      </c>
      <c r="AD52" t="s">
        <v>290</v>
      </c>
      <c r="AE52" t="s">
        <v>290</v>
      </c>
      <c r="AF52" t="s">
        <v>290</v>
      </c>
      <c r="AG52" t="s">
        <v>290</v>
      </c>
      <c r="AH52" t="s">
        <v>290</v>
      </c>
      <c r="AI52" t="s">
        <v>290</v>
      </c>
      <c r="AJ52" t="s">
        <v>290</v>
      </c>
      <c r="AK52" t="s">
        <v>290</v>
      </c>
      <c r="AL52" t="s">
        <v>290</v>
      </c>
      <c r="AM52" t="s">
        <v>290</v>
      </c>
      <c r="AN52" t="s">
        <v>290</v>
      </c>
      <c r="AO52">
        <v>13</v>
      </c>
      <c r="AP52" t="s">
        <v>290</v>
      </c>
      <c r="AQ52">
        <v>5</v>
      </c>
      <c r="AR52">
        <v>11</v>
      </c>
      <c r="AS52">
        <v>16</v>
      </c>
      <c r="AT52">
        <v>42.271875999999999</v>
      </c>
      <c r="AU52">
        <v>-89.099238</v>
      </c>
      <c r="AV52">
        <v>1</v>
      </c>
      <c r="AW52" t="s">
        <v>16360</v>
      </c>
      <c r="AX52">
        <v>223</v>
      </c>
      <c r="AY52" t="s">
        <v>16487</v>
      </c>
      <c r="BB52" t="s">
        <v>456</v>
      </c>
      <c r="BC52" t="s">
        <v>288</v>
      </c>
      <c r="BD52" t="s">
        <v>16430</v>
      </c>
      <c r="BE52">
        <v>61102</v>
      </c>
      <c r="BF52" t="s">
        <v>16346</v>
      </c>
      <c r="BG52" t="s">
        <v>16363</v>
      </c>
      <c r="BH52" t="b">
        <f>IFERROR(MATCH('2020'!A52, '2021'!A:A, 0) &gt;0, FALSE)</f>
        <v>1</v>
      </c>
    </row>
    <row r="53" spans="1:60">
      <c r="A53" t="s">
        <v>565</v>
      </c>
      <c r="B53" t="s">
        <v>566</v>
      </c>
      <c r="C53" t="s">
        <v>314</v>
      </c>
      <c r="D53" t="s">
        <v>1714</v>
      </c>
      <c r="E53" t="s">
        <v>16488</v>
      </c>
      <c r="F53" t="s">
        <v>568</v>
      </c>
      <c r="G53" t="s">
        <v>456</v>
      </c>
      <c r="H53" t="s">
        <v>288</v>
      </c>
      <c r="I53">
        <v>61108</v>
      </c>
      <c r="J53" t="s">
        <v>16489</v>
      </c>
      <c r="K53" t="s">
        <v>145</v>
      </c>
      <c r="L53">
        <v>3</v>
      </c>
      <c r="M53">
        <v>10.5</v>
      </c>
      <c r="N53">
        <v>3</v>
      </c>
      <c r="O53">
        <v>16.5</v>
      </c>
      <c r="P53">
        <v>32</v>
      </c>
      <c r="Q53">
        <v>16</v>
      </c>
      <c r="R53">
        <v>17</v>
      </c>
      <c r="S53">
        <v>13</v>
      </c>
      <c r="T53" t="s">
        <v>290</v>
      </c>
      <c r="U53" t="s">
        <v>290</v>
      </c>
      <c r="V53" t="s">
        <v>290</v>
      </c>
      <c r="W53" t="s">
        <v>290</v>
      </c>
      <c r="X53" t="s">
        <v>290</v>
      </c>
      <c r="Y53" t="s">
        <v>290</v>
      </c>
      <c r="Z53" t="s">
        <v>290</v>
      </c>
      <c r="AA53" t="s">
        <v>290</v>
      </c>
      <c r="AB53" t="s">
        <v>290</v>
      </c>
      <c r="AC53" t="s">
        <v>290</v>
      </c>
      <c r="AD53" t="s">
        <v>290</v>
      </c>
      <c r="AE53" t="s">
        <v>290</v>
      </c>
      <c r="AF53" t="s">
        <v>290</v>
      </c>
      <c r="AG53" t="s">
        <v>290</v>
      </c>
      <c r="AH53" t="s">
        <v>290</v>
      </c>
      <c r="AI53" t="s">
        <v>290</v>
      </c>
      <c r="AJ53" t="s">
        <v>290</v>
      </c>
      <c r="AK53" t="s">
        <v>290</v>
      </c>
      <c r="AL53" t="s">
        <v>290</v>
      </c>
      <c r="AM53" t="s">
        <v>290</v>
      </c>
      <c r="AN53" t="s">
        <v>290</v>
      </c>
      <c r="AO53">
        <v>59</v>
      </c>
      <c r="AP53">
        <v>17</v>
      </c>
      <c r="AQ53">
        <v>48</v>
      </c>
      <c r="AR53">
        <v>46</v>
      </c>
      <c r="AS53">
        <v>94</v>
      </c>
      <c r="AT53">
        <v>42.249737000000003</v>
      </c>
      <c r="AU53">
        <v>-89.017146999999994</v>
      </c>
      <c r="AV53">
        <v>1</v>
      </c>
      <c r="AW53" t="s">
        <v>16343</v>
      </c>
      <c r="AX53">
        <v>5001</v>
      </c>
      <c r="AY53" t="s">
        <v>16490</v>
      </c>
      <c r="BB53" t="s">
        <v>456</v>
      </c>
      <c r="BC53" t="s">
        <v>288</v>
      </c>
      <c r="BD53" t="s">
        <v>16430</v>
      </c>
      <c r="BE53">
        <v>61108</v>
      </c>
      <c r="BF53" t="s">
        <v>16346</v>
      </c>
      <c r="BG53" t="s">
        <v>145</v>
      </c>
      <c r="BH53" t="b">
        <f>IFERROR(MATCH('2020'!A53, '2021'!A:A, 0) &gt;0, FALSE)</f>
        <v>1</v>
      </c>
    </row>
    <row r="54" spans="1:60">
      <c r="A54" t="s">
        <v>569</v>
      </c>
      <c r="B54" t="s">
        <v>570</v>
      </c>
      <c r="C54" t="s">
        <v>353</v>
      </c>
      <c r="D54" t="s">
        <v>571</v>
      </c>
      <c r="E54" t="s">
        <v>572</v>
      </c>
      <c r="F54" t="s">
        <v>573</v>
      </c>
      <c r="G54" t="s">
        <v>574</v>
      </c>
      <c r="H54" t="s">
        <v>288</v>
      </c>
      <c r="I54">
        <v>60201</v>
      </c>
      <c r="J54" t="s">
        <v>16491</v>
      </c>
      <c r="K54" t="s">
        <v>146</v>
      </c>
      <c r="L54">
        <v>17</v>
      </c>
      <c r="M54">
        <v>29</v>
      </c>
      <c r="N54">
        <v>0</v>
      </c>
      <c r="O54">
        <v>46</v>
      </c>
      <c r="P54" t="s">
        <v>290</v>
      </c>
      <c r="Q54" t="s">
        <v>290</v>
      </c>
      <c r="R54" t="s">
        <v>290</v>
      </c>
      <c r="S54" t="s">
        <v>290</v>
      </c>
      <c r="T54" t="s">
        <v>290</v>
      </c>
      <c r="U54" t="s">
        <v>290</v>
      </c>
      <c r="V54" t="s">
        <v>290</v>
      </c>
      <c r="W54" t="s">
        <v>290</v>
      </c>
      <c r="X54" t="s">
        <v>290</v>
      </c>
      <c r="Y54" t="s">
        <v>290</v>
      </c>
      <c r="Z54">
        <v>58</v>
      </c>
      <c r="AA54">
        <v>62</v>
      </c>
      <c r="AB54">
        <v>48</v>
      </c>
      <c r="AC54">
        <v>45</v>
      </c>
      <c r="AD54" t="s">
        <v>290</v>
      </c>
      <c r="AE54" t="s">
        <v>290</v>
      </c>
      <c r="AF54" t="s">
        <v>290</v>
      </c>
      <c r="AG54" t="s">
        <v>290</v>
      </c>
      <c r="AH54" t="s">
        <v>290</v>
      </c>
      <c r="AI54" t="s">
        <v>290</v>
      </c>
      <c r="AJ54">
        <v>15</v>
      </c>
      <c r="AK54" t="s">
        <v>290</v>
      </c>
      <c r="AL54">
        <v>10</v>
      </c>
      <c r="AM54">
        <v>19</v>
      </c>
      <c r="AN54" t="s">
        <v>290</v>
      </c>
      <c r="AO54">
        <v>150</v>
      </c>
      <c r="AP54">
        <v>17</v>
      </c>
      <c r="AQ54">
        <v>110</v>
      </c>
      <c r="AR54">
        <v>103</v>
      </c>
      <c r="AS54">
        <v>213</v>
      </c>
      <c r="AT54">
        <v>42.046241999999999</v>
      </c>
      <c r="AU54">
        <v>-87.682298000000003</v>
      </c>
      <c r="AV54">
        <v>1</v>
      </c>
      <c r="AW54" t="s">
        <v>16343</v>
      </c>
      <c r="AX54">
        <v>1574</v>
      </c>
      <c r="AY54" t="s">
        <v>16492</v>
      </c>
      <c r="BB54" t="s">
        <v>574</v>
      </c>
      <c r="BC54" t="s">
        <v>288</v>
      </c>
      <c r="BD54" t="s">
        <v>16493</v>
      </c>
      <c r="BE54">
        <v>60201</v>
      </c>
      <c r="BF54" t="s">
        <v>16346</v>
      </c>
      <c r="BG54" t="s">
        <v>16494</v>
      </c>
      <c r="BH54" t="b">
        <f>IFERROR(MATCH('2020'!A54, '2021'!A:A, 0) &gt;0, FALSE)</f>
        <v>1</v>
      </c>
    </row>
    <row r="55" spans="1:60">
      <c r="A55" t="s">
        <v>576</v>
      </c>
      <c r="B55" t="s">
        <v>577</v>
      </c>
      <c r="C55" t="s">
        <v>578</v>
      </c>
      <c r="D55" t="s">
        <v>579</v>
      </c>
      <c r="E55" t="s">
        <v>580</v>
      </c>
      <c r="F55" t="s">
        <v>581</v>
      </c>
      <c r="G55" t="s">
        <v>582</v>
      </c>
      <c r="H55" t="s">
        <v>288</v>
      </c>
      <c r="I55">
        <v>60076</v>
      </c>
      <c r="J55" t="s">
        <v>16495</v>
      </c>
      <c r="K55" t="s">
        <v>146</v>
      </c>
      <c r="L55">
        <v>2.5</v>
      </c>
      <c r="M55">
        <v>7.5</v>
      </c>
      <c r="N55">
        <v>2</v>
      </c>
      <c r="O55">
        <v>12</v>
      </c>
      <c r="P55" t="s">
        <v>290</v>
      </c>
      <c r="Q55" t="s">
        <v>290</v>
      </c>
      <c r="R55" t="s">
        <v>290</v>
      </c>
      <c r="S55" t="s">
        <v>290</v>
      </c>
      <c r="T55" t="s">
        <v>290</v>
      </c>
      <c r="U55" t="s">
        <v>290</v>
      </c>
      <c r="V55" t="s">
        <v>290</v>
      </c>
      <c r="W55" t="s">
        <v>290</v>
      </c>
      <c r="X55" t="s">
        <v>290</v>
      </c>
      <c r="Y55" t="s">
        <v>290</v>
      </c>
      <c r="Z55">
        <v>10</v>
      </c>
      <c r="AA55" t="s">
        <v>290</v>
      </c>
      <c r="AB55" t="s">
        <v>290</v>
      </c>
      <c r="AC55" t="s">
        <v>290</v>
      </c>
      <c r="AD55" t="s">
        <v>290</v>
      </c>
      <c r="AE55" t="s">
        <v>290</v>
      </c>
      <c r="AF55" t="s">
        <v>290</v>
      </c>
      <c r="AG55" t="s">
        <v>290</v>
      </c>
      <c r="AH55" t="s">
        <v>290</v>
      </c>
      <c r="AI55" t="s">
        <v>290</v>
      </c>
      <c r="AJ55" t="s">
        <v>290</v>
      </c>
      <c r="AK55" t="s">
        <v>290</v>
      </c>
      <c r="AL55" t="s">
        <v>290</v>
      </c>
      <c r="AM55" t="s">
        <v>290</v>
      </c>
      <c r="AN55" t="s">
        <v>290</v>
      </c>
      <c r="AO55">
        <v>29</v>
      </c>
      <c r="AP55" t="s">
        <v>290</v>
      </c>
      <c r="AQ55">
        <v>0</v>
      </c>
      <c r="AR55">
        <v>29</v>
      </c>
      <c r="AS55">
        <v>29</v>
      </c>
      <c r="AT55">
        <v>42.048724999999997</v>
      </c>
      <c r="AU55">
        <v>-87.727945000000005</v>
      </c>
      <c r="AV55">
        <v>1</v>
      </c>
      <c r="AW55" t="s">
        <v>16343</v>
      </c>
      <c r="AX55">
        <v>9220</v>
      </c>
      <c r="AY55" t="s">
        <v>16496</v>
      </c>
      <c r="BB55" t="s">
        <v>582</v>
      </c>
      <c r="BC55" t="s">
        <v>288</v>
      </c>
      <c r="BD55" t="s">
        <v>16493</v>
      </c>
      <c r="BE55">
        <v>60076</v>
      </c>
      <c r="BF55" t="s">
        <v>16346</v>
      </c>
      <c r="BG55" t="s">
        <v>146</v>
      </c>
      <c r="BH55" t="b">
        <f>IFERROR(MATCH('2020'!A55, '2021'!A:A, 0) &gt;0, FALSE)</f>
        <v>1</v>
      </c>
    </row>
    <row r="56" spans="1:60">
      <c r="A56" t="s">
        <v>15481</v>
      </c>
      <c r="B56" t="s">
        <v>15482</v>
      </c>
      <c r="C56" t="s">
        <v>353</v>
      </c>
      <c r="D56" t="s">
        <v>16497</v>
      </c>
      <c r="E56" t="s">
        <v>16498</v>
      </c>
      <c r="F56" t="s">
        <v>16499</v>
      </c>
      <c r="G56" t="s">
        <v>613</v>
      </c>
      <c r="H56" t="s">
        <v>288</v>
      </c>
      <c r="I56">
        <v>60016</v>
      </c>
      <c r="J56" t="s">
        <v>16500</v>
      </c>
      <c r="K56" t="s">
        <v>146</v>
      </c>
      <c r="L56">
        <v>2</v>
      </c>
      <c r="M56">
        <v>7</v>
      </c>
      <c r="N56">
        <v>5</v>
      </c>
      <c r="O56">
        <v>14</v>
      </c>
      <c r="P56">
        <v>17</v>
      </c>
      <c r="Q56">
        <v>19</v>
      </c>
      <c r="R56">
        <v>12</v>
      </c>
      <c r="S56" t="s">
        <v>290</v>
      </c>
      <c r="T56" t="s">
        <v>290</v>
      </c>
      <c r="U56" t="s">
        <v>290</v>
      </c>
      <c r="V56" t="s">
        <v>290</v>
      </c>
      <c r="W56" t="s">
        <v>290</v>
      </c>
      <c r="X56" t="s">
        <v>290</v>
      </c>
      <c r="Y56" t="s">
        <v>290</v>
      </c>
      <c r="Z56" t="s">
        <v>290</v>
      </c>
      <c r="AA56" t="s">
        <v>290</v>
      </c>
      <c r="AB56" t="s">
        <v>290</v>
      </c>
      <c r="AC56" t="s">
        <v>290</v>
      </c>
      <c r="AD56" t="s">
        <v>290</v>
      </c>
      <c r="AE56" t="s">
        <v>290</v>
      </c>
      <c r="AF56" t="s">
        <v>290</v>
      </c>
      <c r="AG56" t="s">
        <v>290</v>
      </c>
      <c r="AH56" t="s">
        <v>290</v>
      </c>
      <c r="AI56" t="s">
        <v>290</v>
      </c>
      <c r="AJ56" t="s">
        <v>290</v>
      </c>
      <c r="AK56" t="s">
        <v>290</v>
      </c>
      <c r="AL56">
        <v>47</v>
      </c>
      <c r="AM56" t="s">
        <v>290</v>
      </c>
      <c r="AN56" t="s">
        <v>290</v>
      </c>
      <c r="AO56">
        <v>17</v>
      </c>
      <c r="AP56" t="s">
        <v>290</v>
      </c>
      <c r="AQ56">
        <v>34</v>
      </c>
      <c r="AR56">
        <v>34</v>
      </c>
      <c r="AS56">
        <v>68</v>
      </c>
      <c r="AT56">
        <v>42.045425999999999</v>
      </c>
      <c r="AU56">
        <v>-87.861013</v>
      </c>
      <c r="AV56">
        <v>1</v>
      </c>
      <c r="AW56" t="s">
        <v>16343</v>
      </c>
      <c r="AX56">
        <v>480</v>
      </c>
      <c r="AY56" t="s">
        <v>16501</v>
      </c>
      <c r="AZ56" t="s">
        <v>16502</v>
      </c>
      <c r="BA56">
        <v>2</v>
      </c>
      <c r="BB56" t="s">
        <v>613</v>
      </c>
      <c r="BC56" t="s">
        <v>288</v>
      </c>
      <c r="BD56" t="s">
        <v>16493</v>
      </c>
      <c r="BE56">
        <v>60016</v>
      </c>
      <c r="BF56" t="s">
        <v>16346</v>
      </c>
      <c r="BG56" t="s">
        <v>146</v>
      </c>
      <c r="BH56" t="b">
        <f>IFERROR(MATCH('2020'!A56, '2021'!A:A, 0) &gt;0, FALSE)</f>
        <v>1</v>
      </c>
    </row>
    <row r="57" spans="1:60">
      <c r="A57" t="s">
        <v>584</v>
      </c>
      <c r="B57" t="s">
        <v>585</v>
      </c>
      <c r="C57" t="s">
        <v>283</v>
      </c>
      <c r="D57" t="s">
        <v>16503</v>
      </c>
      <c r="E57" t="s">
        <v>16504</v>
      </c>
      <c r="F57" t="s">
        <v>588</v>
      </c>
      <c r="G57" t="s">
        <v>582</v>
      </c>
      <c r="H57" t="s">
        <v>288</v>
      </c>
      <c r="I57">
        <v>60077</v>
      </c>
      <c r="J57" t="s">
        <v>16505</v>
      </c>
      <c r="K57" t="s">
        <v>146</v>
      </c>
      <c r="L57">
        <v>0</v>
      </c>
      <c r="M57">
        <v>8</v>
      </c>
      <c r="N57">
        <v>1</v>
      </c>
      <c r="O57">
        <v>9</v>
      </c>
      <c r="P57" t="s">
        <v>290</v>
      </c>
      <c r="Q57" t="s">
        <v>290</v>
      </c>
      <c r="R57" t="s">
        <v>290</v>
      </c>
      <c r="S57" t="s">
        <v>290</v>
      </c>
      <c r="T57" t="s">
        <v>290</v>
      </c>
      <c r="U57" t="s">
        <v>290</v>
      </c>
      <c r="V57" t="s">
        <v>290</v>
      </c>
      <c r="W57" t="s">
        <v>290</v>
      </c>
      <c r="X57" t="s">
        <v>290</v>
      </c>
      <c r="Y57" t="s">
        <v>290</v>
      </c>
      <c r="Z57" t="s">
        <v>290</v>
      </c>
      <c r="AA57" t="s">
        <v>290</v>
      </c>
      <c r="AB57" t="s">
        <v>290</v>
      </c>
      <c r="AC57" t="s">
        <v>290</v>
      </c>
      <c r="AD57" t="s">
        <v>290</v>
      </c>
      <c r="AE57" t="s">
        <v>290</v>
      </c>
      <c r="AF57" t="s">
        <v>290</v>
      </c>
      <c r="AG57" t="s">
        <v>290</v>
      </c>
      <c r="AH57" t="s">
        <v>290</v>
      </c>
      <c r="AI57" t="s">
        <v>290</v>
      </c>
      <c r="AJ57" t="s">
        <v>290</v>
      </c>
      <c r="AK57" t="s">
        <v>290</v>
      </c>
      <c r="AL57" t="s">
        <v>290</v>
      </c>
      <c r="AM57" t="s">
        <v>290</v>
      </c>
      <c r="AN57" t="s">
        <v>290</v>
      </c>
      <c r="AO57">
        <v>30</v>
      </c>
      <c r="AP57" t="s">
        <v>290</v>
      </c>
      <c r="AQ57">
        <v>9</v>
      </c>
      <c r="AR57">
        <v>21</v>
      </c>
      <c r="AS57">
        <v>30</v>
      </c>
      <c r="AT57">
        <v>42.012160000000002</v>
      </c>
      <c r="AU57">
        <v>-87.756182999999993</v>
      </c>
      <c r="AV57">
        <v>1</v>
      </c>
      <c r="AW57" t="s">
        <v>16343</v>
      </c>
      <c r="AX57">
        <v>5130</v>
      </c>
      <c r="AY57" t="s">
        <v>16506</v>
      </c>
      <c r="BB57" t="s">
        <v>582</v>
      </c>
      <c r="BC57" t="s">
        <v>288</v>
      </c>
      <c r="BD57" t="s">
        <v>16493</v>
      </c>
      <c r="BE57">
        <v>60077</v>
      </c>
      <c r="BF57" t="s">
        <v>16346</v>
      </c>
      <c r="BG57" t="s">
        <v>146</v>
      </c>
      <c r="BH57" t="b">
        <f>IFERROR(MATCH('2020'!A57, '2021'!A:A, 0) &gt;0, FALSE)</f>
        <v>1</v>
      </c>
    </row>
    <row r="58" spans="1:60">
      <c r="A58" t="s">
        <v>5042</v>
      </c>
      <c r="B58" t="s">
        <v>5043</v>
      </c>
      <c r="D58" t="s">
        <v>293</v>
      </c>
      <c r="E58" t="s">
        <v>194</v>
      </c>
      <c r="F58" t="s">
        <v>5045</v>
      </c>
      <c r="G58" t="s">
        <v>5046</v>
      </c>
      <c r="H58" t="s">
        <v>288</v>
      </c>
      <c r="I58">
        <v>60022</v>
      </c>
      <c r="J58" t="s">
        <v>16507</v>
      </c>
      <c r="K58" t="s">
        <v>146</v>
      </c>
      <c r="L58">
        <v>1</v>
      </c>
      <c r="M58">
        <v>5</v>
      </c>
      <c r="N58">
        <v>0</v>
      </c>
      <c r="O58">
        <v>6</v>
      </c>
      <c r="P58">
        <v>38</v>
      </c>
      <c r="Q58" t="s">
        <v>290</v>
      </c>
      <c r="R58" t="s">
        <v>290</v>
      </c>
      <c r="S58" t="s">
        <v>290</v>
      </c>
      <c r="T58" t="s">
        <v>290</v>
      </c>
      <c r="U58" t="s">
        <v>290</v>
      </c>
      <c r="V58" t="s">
        <v>290</v>
      </c>
      <c r="W58" t="s">
        <v>290</v>
      </c>
      <c r="X58" t="s">
        <v>290</v>
      </c>
      <c r="Y58" t="s">
        <v>290</v>
      </c>
      <c r="Z58" t="s">
        <v>290</v>
      </c>
      <c r="AA58" t="s">
        <v>290</v>
      </c>
      <c r="AB58" t="s">
        <v>290</v>
      </c>
      <c r="AC58" t="s">
        <v>290</v>
      </c>
      <c r="AD58" t="s">
        <v>290</v>
      </c>
      <c r="AE58" t="s">
        <v>290</v>
      </c>
      <c r="AF58" t="s">
        <v>290</v>
      </c>
      <c r="AG58" t="s">
        <v>290</v>
      </c>
      <c r="AH58" t="s">
        <v>290</v>
      </c>
      <c r="AI58" t="s">
        <v>290</v>
      </c>
      <c r="AJ58" t="s">
        <v>290</v>
      </c>
      <c r="AK58" t="s">
        <v>290</v>
      </c>
      <c r="AL58" t="s">
        <v>290</v>
      </c>
      <c r="AM58" t="s">
        <v>290</v>
      </c>
      <c r="AN58" t="s">
        <v>290</v>
      </c>
      <c r="AO58">
        <v>37</v>
      </c>
      <c r="AP58" t="s">
        <v>290</v>
      </c>
      <c r="AQ58">
        <v>25</v>
      </c>
      <c r="AR58">
        <v>20</v>
      </c>
      <c r="AS58">
        <v>45</v>
      </c>
      <c r="AT58">
        <v>42.130718999999999</v>
      </c>
      <c r="AU58">
        <v>-87.757475999999997</v>
      </c>
      <c r="AV58">
        <v>1</v>
      </c>
      <c r="AW58" t="s">
        <v>16343</v>
      </c>
      <c r="AX58">
        <v>556</v>
      </c>
      <c r="AY58" t="s">
        <v>16508</v>
      </c>
      <c r="BB58" t="s">
        <v>5046</v>
      </c>
      <c r="BC58" t="s">
        <v>288</v>
      </c>
      <c r="BD58" t="s">
        <v>16493</v>
      </c>
      <c r="BE58">
        <v>60022</v>
      </c>
      <c r="BF58" t="s">
        <v>16346</v>
      </c>
      <c r="BG58" t="s">
        <v>146</v>
      </c>
      <c r="BH58" t="b">
        <f>IFERROR(MATCH('2020'!A58, '2021'!A:A, 0) &gt;0, FALSE)</f>
        <v>1</v>
      </c>
    </row>
    <row r="59" spans="1:60">
      <c r="A59" t="s">
        <v>597</v>
      </c>
      <c r="B59" t="s">
        <v>598</v>
      </c>
      <c r="D59" t="s">
        <v>519</v>
      </c>
      <c r="E59" t="s">
        <v>599</v>
      </c>
      <c r="F59" t="s">
        <v>600</v>
      </c>
      <c r="G59" t="s">
        <v>601</v>
      </c>
      <c r="H59" t="s">
        <v>288</v>
      </c>
      <c r="I59">
        <v>60093</v>
      </c>
      <c r="J59" t="s">
        <v>16509</v>
      </c>
      <c r="K59" t="s">
        <v>146</v>
      </c>
      <c r="L59">
        <v>20.5</v>
      </c>
      <c r="M59">
        <v>86.8</v>
      </c>
      <c r="N59">
        <v>21.7</v>
      </c>
      <c r="O59">
        <v>129</v>
      </c>
      <c r="P59">
        <v>20</v>
      </c>
      <c r="Q59">
        <v>24</v>
      </c>
      <c r="R59">
        <v>26</v>
      </c>
      <c r="S59">
        <v>24</v>
      </c>
      <c r="T59">
        <v>26</v>
      </c>
      <c r="U59">
        <v>28</v>
      </c>
      <c r="V59">
        <v>34</v>
      </c>
      <c r="W59">
        <v>40</v>
      </c>
      <c r="X59">
        <v>43</v>
      </c>
      <c r="Y59">
        <v>45</v>
      </c>
      <c r="Z59">
        <v>58</v>
      </c>
      <c r="AA59">
        <v>53</v>
      </c>
      <c r="AB59">
        <v>55</v>
      </c>
      <c r="AC59">
        <v>53</v>
      </c>
      <c r="AD59" t="s">
        <v>290</v>
      </c>
      <c r="AE59" t="s">
        <v>290</v>
      </c>
      <c r="AF59" t="s">
        <v>290</v>
      </c>
      <c r="AG59" t="s">
        <v>290</v>
      </c>
      <c r="AH59" t="s">
        <v>290</v>
      </c>
      <c r="AI59" t="s">
        <v>290</v>
      </c>
      <c r="AJ59">
        <v>28</v>
      </c>
      <c r="AK59" t="s">
        <v>290</v>
      </c>
      <c r="AL59">
        <v>51</v>
      </c>
      <c r="AM59">
        <v>33</v>
      </c>
      <c r="AN59" t="s">
        <v>290</v>
      </c>
      <c r="AO59">
        <v>354</v>
      </c>
      <c r="AP59">
        <v>61</v>
      </c>
      <c r="AQ59">
        <v>262</v>
      </c>
      <c r="AR59">
        <v>267</v>
      </c>
      <c r="AS59">
        <v>529</v>
      </c>
      <c r="AT59">
        <v>42.098469999999999</v>
      </c>
      <c r="AU59">
        <v>-87.730144999999993</v>
      </c>
      <c r="AV59">
        <v>1</v>
      </c>
      <c r="AW59" t="s">
        <v>16343</v>
      </c>
      <c r="AX59">
        <v>310</v>
      </c>
      <c r="AY59" t="s">
        <v>16510</v>
      </c>
      <c r="BB59" t="s">
        <v>601</v>
      </c>
      <c r="BC59" t="s">
        <v>288</v>
      </c>
      <c r="BD59" t="s">
        <v>16493</v>
      </c>
      <c r="BE59">
        <v>60093</v>
      </c>
      <c r="BF59" t="s">
        <v>16346</v>
      </c>
      <c r="BG59" t="s">
        <v>146</v>
      </c>
      <c r="BH59" t="b">
        <f>IFERROR(MATCH('2020'!A59, '2021'!A:A, 0) &gt;0, FALSE)</f>
        <v>1</v>
      </c>
    </row>
    <row r="60" spans="1:60">
      <c r="A60" t="s">
        <v>603</v>
      </c>
      <c r="B60" t="s">
        <v>604</v>
      </c>
      <c r="D60" t="s">
        <v>605</v>
      </c>
      <c r="E60" t="s">
        <v>606</v>
      </c>
      <c r="F60" t="s">
        <v>607</v>
      </c>
      <c r="G60" t="s">
        <v>582</v>
      </c>
      <c r="H60" t="s">
        <v>288</v>
      </c>
      <c r="I60">
        <v>60076</v>
      </c>
      <c r="J60" t="s">
        <v>16511</v>
      </c>
      <c r="K60" t="s">
        <v>146</v>
      </c>
      <c r="L60">
        <v>4</v>
      </c>
      <c r="M60">
        <v>44</v>
      </c>
      <c r="N60">
        <v>7</v>
      </c>
      <c r="O60">
        <v>55</v>
      </c>
      <c r="P60">
        <v>111</v>
      </c>
      <c r="Q60">
        <v>65</v>
      </c>
      <c r="R60">
        <v>78</v>
      </c>
      <c r="S60">
        <v>73</v>
      </c>
      <c r="T60">
        <v>61</v>
      </c>
      <c r="U60">
        <v>72</v>
      </c>
      <c r="V60">
        <v>49</v>
      </c>
      <c r="W60" t="s">
        <v>290</v>
      </c>
      <c r="X60" t="s">
        <v>290</v>
      </c>
      <c r="Y60" t="s">
        <v>290</v>
      </c>
      <c r="Z60" t="s">
        <v>290</v>
      </c>
      <c r="AA60" t="s">
        <v>290</v>
      </c>
      <c r="AB60" t="s">
        <v>290</v>
      </c>
      <c r="AC60" t="s">
        <v>290</v>
      </c>
      <c r="AD60" t="s">
        <v>290</v>
      </c>
      <c r="AE60" t="s">
        <v>290</v>
      </c>
      <c r="AF60" t="s">
        <v>290</v>
      </c>
      <c r="AG60" t="s">
        <v>290</v>
      </c>
      <c r="AH60" t="s">
        <v>290</v>
      </c>
      <c r="AI60" t="s">
        <v>290</v>
      </c>
      <c r="AJ60" t="s">
        <v>290</v>
      </c>
      <c r="AK60" t="s">
        <v>290</v>
      </c>
      <c r="AL60">
        <v>383</v>
      </c>
      <c r="AM60">
        <v>14</v>
      </c>
      <c r="AN60" t="s">
        <v>290</v>
      </c>
      <c r="AO60">
        <v>75</v>
      </c>
      <c r="AP60">
        <v>30</v>
      </c>
      <c r="AQ60">
        <v>263</v>
      </c>
      <c r="AR60">
        <v>246</v>
      </c>
      <c r="AS60">
        <v>509</v>
      </c>
      <c r="AT60">
        <v>42.050293000000003</v>
      </c>
      <c r="AU60">
        <v>-87.745465999999993</v>
      </c>
      <c r="AV60">
        <v>1</v>
      </c>
      <c r="AW60" t="s">
        <v>16343</v>
      </c>
      <c r="AX60">
        <v>9301</v>
      </c>
      <c r="AY60" t="s">
        <v>16512</v>
      </c>
      <c r="BB60" t="s">
        <v>582</v>
      </c>
      <c r="BC60" t="s">
        <v>288</v>
      </c>
      <c r="BD60" t="s">
        <v>16493</v>
      </c>
      <c r="BE60">
        <v>60076</v>
      </c>
      <c r="BF60" t="s">
        <v>16346</v>
      </c>
      <c r="BG60" t="s">
        <v>146</v>
      </c>
      <c r="BH60" t="b">
        <f>IFERROR(MATCH('2020'!A60, '2021'!A:A, 0) &gt;0, FALSE)</f>
        <v>1</v>
      </c>
    </row>
    <row r="61" spans="1:60">
      <c r="A61" t="s">
        <v>608</v>
      </c>
      <c r="B61" t="s">
        <v>609</v>
      </c>
      <c r="D61" t="s">
        <v>610</v>
      </c>
      <c r="E61" t="s">
        <v>611</v>
      </c>
      <c r="F61" t="s">
        <v>612</v>
      </c>
      <c r="G61" t="s">
        <v>613</v>
      </c>
      <c r="H61" t="s">
        <v>288</v>
      </c>
      <c r="I61">
        <v>60016</v>
      </c>
      <c r="J61" t="s">
        <v>16513</v>
      </c>
      <c r="K61" t="s">
        <v>146</v>
      </c>
      <c r="L61">
        <v>1</v>
      </c>
      <c r="M61">
        <v>1</v>
      </c>
      <c r="N61">
        <v>2</v>
      </c>
      <c r="O61">
        <v>4</v>
      </c>
      <c r="P61" t="s">
        <v>290</v>
      </c>
      <c r="Q61" t="s">
        <v>290</v>
      </c>
      <c r="R61" t="s">
        <v>290</v>
      </c>
      <c r="S61" t="s">
        <v>290</v>
      </c>
      <c r="T61" t="s">
        <v>290</v>
      </c>
      <c r="U61" t="s">
        <v>290</v>
      </c>
      <c r="V61" t="s">
        <v>290</v>
      </c>
      <c r="W61" t="s">
        <v>290</v>
      </c>
      <c r="X61" t="s">
        <v>290</v>
      </c>
      <c r="Y61" t="s">
        <v>290</v>
      </c>
      <c r="Z61" t="s">
        <v>290</v>
      </c>
      <c r="AA61" t="s">
        <v>290</v>
      </c>
      <c r="AB61" t="s">
        <v>290</v>
      </c>
      <c r="AC61" t="s">
        <v>290</v>
      </c>
      <c r="AD61" t="s">
        <v>290</v>
      </c>
      <c r="AE61" t="s">
        <v>290</v>
      </c>
      <c r="AF61" t="s">
        <v>290</v>
      </c>
      <c r="AG61" t="s">
        <v>290</v>
      </c>
      <c r="AH61" t="s">
        <v>290</v>
      </c>
      <c r="AI61" t="s">
        <v>290</v>
      </c>
      <c r="AJ61" t="s">
        <v>290</v>
      </c>
      <c r="AK61" t="s">
        <v>290</v>
      </c>
      <c r="AL61" t="s">
        <v>290</v>
      </c>
      <c r="AM61" t="s">
        <v>290</v>
      </c>
      <c r="AN61" t="s">
        <v>290</v>
      </c>
      <c r="AO61" t="s">
        <v>290</v>
      </c>
      <c r="AP61" t="s">
        <v>290</v>
      </c>
      <c r="AQ61">
        <v>2</v>
      </c>
      <c r="AR61">
        <v>5</v>
      </c>
      <c r="AS61">
        <v>7</v>
      </c>
      <c r="AT61">
        <v>42.038085000000002</v>
      </c>
      <c r="AU61">
        <v>-87.890861000000001</v>
      </c>
      <c r="AV61">
        <v>1</v>
      </c>
      <c r="AW61" t="s">
        <v>16343</v>
      </c>
      <c r="AX61">
        <v>832</v>
      </c>
      <c r="AY61" t="s">
        <v>16514</v>
      </c>
      <c r="BB61" t="s">
        <v>613</v>
      </c>
      <c r="BC61" t="s">
        <v>288</v>
      </c>
      <c r="BD61" t="s">
        <v>16493</v>
      </c>
      <c r="BE61">
        <v>60016</v>
      </c>
      <c r="BF61" t="s">
        <v>16346</v>
      </c>
      <c r="BG61" t="s">
        <v>146</v>
      </c>
      <c r="BH61" t="b">
        <f>IFERROR(MATCH('2020'!A61, '2021'!A:A, 0) &gt;0, FALSE)</f>
        <v>1</v>
      </c>
    </row>
    <row r="62" spans="1:60">
      <c r="A62" t="s">
        <v>629</v>
      </c>
      <c r="B62" t="s">
        <v>630</v>
      </c>
      <c r="C62" t="s">
        <v>314</v>
      </c>
      <c r="D62" t="s">
        <v>631</v>
      </c>
      <c r="E62" t="s">
        <v>632</v>
      </c>
      <c r="F62" t="s">
        <v>633</v>
      </c>
      <c r="G62" t="s">
        <v>634</v>
      </c>
      <c r="H62" t="s">
        <v>288</v>
      </c>
      <c r="I62">
        <v>60091</v>
      </c>
      <c r="J62" t="s">
        <v>16515</v>
      </c>
      <c r="K62" t="s">
        <v>146</v>
      </c>
      <c r="L62">
        <v>41</v>
      </c>
      <c r="M62">
        <v>161</v>
      </c>
      <c r="N62">
        <v>100</v>
      </c>
      <c r="O62">
        <v>302</v>
      </c>
      <c r="P62" t="s">
        <v>290</v>
      </c>
      <c r="Q62" t="s">
        <v>290</v>
      </c>
      <c r="R62" t="s">
        <v>290</v>
      </c>
      <c r="S62" t="s">
        <v>290</v>
      </c>
      <c r="T62" t="s">
        <v>290</v>
      </c>
      <c r="U62" t="s">
        <v>290</v>
      </c>
      <c r="V62" t="s">
        <v>290</v>
      </c>
      <c r="W62" t="s">
        <v>290</v>
      </c>
      <c r="X62" t="s">
        <v>290</v>
      </c>
      <c r="Y62" t="s">
        <v>290</v>
      </c>
      <c r="Z62">
        <v>493</v>
      </c>
      <c r="AA62">
        <v>526</v>
      </c>
      <c r="AB62">
        <v>484</v>
      </c>
      <c r="AC62">
        <v>467</v>
      </c>
      <c r="AD62" t="s">
        <v>290</v>
      </c>
      <c r="AE62" t="s">
        <v>290</v>
      </c>
      <c r="AF62" t="s">
        <v>290</v>
      </c>
      <c r="AG62" t="s">
        <v>290</v>
      </c>
      <c r="AH62" t="s">
        <v>290</v>
      </c>
      <c r="AI62" t="s">
        <v>290</v>
      </c>
      <c r="AJ62">
        <v>167</v>
      </c>
      <c r="AK62" t="s">
        <v>290</v>
      </c>
      <c r="AL62">
        <v>46</v>
      </c>
      <c r="AM62">
        <v>118</v>
      </c>
      <c r="AN62">
        <v>41</v>
      </c>
      <c r="AO62">
        <v>1527</v>
      </c>
      <c r="AP62">
        <v>64</v>
      </c>
      <c r="AQ62">
        <v>990</v>
      </c>
      <c r="AR62">
        <v>980</v>
      </c>
      <c r="AS62">
        <v>1970</v>
      </c>
      <c r="AT62">
        <v>42.083413</v>
      </c>
      <c r="AU62">
        <v>-87.760444000000007</v>
      </c>
      <c r="AV62">
        <v>1</v>
      </c>
      <c r="AW62" t="s">
        <v>16343</v>
      </c>
      <c r="AX62">
        <v>1100</v>
      </c>
      <c r="AY62" t="s">
        <v>16516</v>
      </c>
      <c r="BB62" t="s">
        <v>634</v>
      </c>
      <c r="BC62" t="s">
        <v>288</v>
      </c>
      <c r="BD62" t="s">
        <v>16493</v>
      </c>
      <c r="BE62">
        <v>60091</v>
      </c>
      <c r="BF62" t="s">
        <v>16346</v>
      </c>
      <c r="BG62" t="s">
        <v>146</v>
      </c>
      <c r="BH62" t="b">
        <f>IFERROR(MATCH('2020'!A62, '2021'!A:A, 0) &gt;0, FALSE)</f>
        <v>1</v>
      </c>
    </row>
    <row r="63" spans="1:60">
      <c r="A63" t="s">
        <v>636</v>
      </c>
      <c r="B63" t="s">
        <v>637</v>
      </c>
      <c r="C63" t="s">
        <v>314</v>
      </c>
      <c r="D63" t="s">
        <v>638</v>
      </c>
      <c r="E63" t="s">
        <v>639</v>
      </c>
      <c r="F63" t="s">
        <v>640</v>
      </c>
      <c r="G63" t="s">
        <v>641</v>
      </c>
      <c r="H63" t="s">
        <v>288</v>
      </c>
      <c r="I63">
        <v>60714</v>
      </c>
      <c r="J63" t="s">
        <v>16517</v>
      </c>
      <c r="K63" t="s">
        <v>146</v>
      </c>
      <c r="L63">
        <v>8</v>
      </c>
      <c r="M63">
        <v>54</v>
      </c>
      <c r="N63">
        <v>37</v>
      </c>
      <c r="O63">
        <v>99</v>
      </c>
      <c r="P63" t="s">
        <v>290</v>
      </c>
      <c r="Q63" t="s">
        <v>290</v>
      </c>
      <c r="R63" t="s">
        <v>290</v>
      </c>
      <c r="S63" t="s">
        <v>290</v>
      </c>
      <c r="T63" t="s">
        <v>290</v>
      </c>
      <c r="U63" t="s">
        <v>290</v>
      </c>
      <c r="V63" t="s">
        <v>290</v>
      </c>
      <c r="W63" t="s">
        <v>290</v>
      </c>
      <c r="X63" t="s">
        <v>290</v>
      </c>
      <c r="Y63" t="s">
        <v>290</v>
      </c>
      <c r="Z63">
        <v>163</v>
      </c>
      <c r="AA63">
        <v>151</v>
      </c>
      <c r="AB63">
        <v>171</v>
      </c>
      <c r="AC63">
        <v>163</v>
      </c>
      <c r="AD63" t="s">
        <v>290</v>
      </c>
      <c r="AE63" t="s">
        <v>290</v>
      </c>
      <c r="AF63" t="s">
        <v>290</v>
      </c>
      <c r="AG63" t="s">
        <v>290</v>
      </c>
      <c r="AH63" t="s">
        <v>290</v>
      </c>
      <c r="AI63">
        <v>80</v>
      </c>
      <c r="AJ63">
        <v>78</v>
      </c>
      <c r="AK63" t="s">
        <v>290</v>
      </c>
      <c r="AL63">
        <v>26</v>
      </c>
      <c r="AM63">
        <v>20</v>
      </c>
      <c r="AN63" t="s">
        <v>290</v>
      </c>
      <c r="AO63">
        <v>534</v>
      </c>
      <c r="AP63">
        <v>67</v>
      </c>
      <c r="AQ63">
        <v>0</v>
      </c>
      <c r="AR63">
        <v>728</v>
      </c>
      <c r="AS63">
        <v>728</v>
      </c>
      <c r="AT63">
        <v>42.040401000000003</v>
      </c>
      <c r="AU63">
        <v>-87.816985000000003</v>
      </c>
      <c r="AV63">
        <v>1</v>
      </c>
      <c r="AW63" t="s">
        <v>16360</v>
      </c>
      <c r="AX63">
        <v>7655</v>
      </c>
      <c r="AY63" t="s">
        <v>16518</v>
      </c>
      <c r="BB63" t="s">
        <v>641</v>
      </c>
      <c r="BC63" t="s">
        <v>288</v>
      </c>
      <c r="BD63" t="s">
        <v>16493</v>
      </c>
      <c r="BE63">
        <v>60714</v>
      </c>
      <c r="BF63" t="s">
        <v>16346</v>
      </c>
      <c r="BG63" t="s">
        <v>16363</v>
      </c>
      <c r="BH63" t="b">
        <f>IFERROR(MATCH('2020'!A63, '2021'!A:A, 0) &gt;0, FALSE)</f>
        <v>1</v>
      </c>
    </row>
    <row r="64" spans="1:60">
      <c r="A64" t="s">
        <v>643</v>
      </c>
      <c r="B64" t="s">
        <v>644</v>
      </c>
      <c r="C64" t="s">
        <v>314</v>
      </c>
      <c r="D64" t="s">
        <v>538</v>
      </c>
      <c r="E64" t="s">
        <v>645</v>
      </c>
      <c r="F64" t="s">
        <v>7758</v>
      </c>
      <c r="G64" t="s">
        <v>937</v>
      </c>
      <c r="H64" t="s">
        <v>288</v>
      </c>
      <c r="I64">
        <v>60093</v>
      </c>
      <c r="J64" t="s">
        <v>16519</v>
      </c>
      <c r="K64" t="s">
        <v>146</v>
      </c>
      <c r="L64">
        <v>0.5</v>
      </c>
      <c r="M64">
        <v>7.5</v>
      </c>
      <c r="N64">
        <v>1.5</v>
      </c>
      <c r="O64">
        <v>9.5</v>
      </c>
      <c r="P64">
        <v>30</v>
      </c>
      <c r="Q64">
        <v>13</v>
      </c>
      <c r="R64" t="s">
        <v>290</v>
      </c>
      <c r="S64" t="s">
        <v>290</v>
      </c>
      <c r="T64" t="s">
        <v>290</v>
      </c>
      <c r="U64" t="s">
        <v>290</v>
      </c>
      <c r="V64" t="s">
        <v>290</v>
      </c>
      <c r="W64" t="s">
        <v>290</v>
      </c>
      <c r="X64" t="s">
        <v>290</v>
      </c>
      <c r="Y64" t="s">
        <v>290</v>
      </c>
      <c r="Z64" t="s">
        <v>290</v>
      </c>
      <c r="AA64" t="s">
        <v>290</v>
      </c>
      <c r="AB64" t="s">
        <v>290</v>
      </c>
      <c r="AC64" t="s">
        <v>290</v>
      </c>
      <c r="AD64" t="s">
        <v>290</v>
      </c>
      <c r="AE64" t="s">
        <v>290</v>
      </c>
      <c r="AF64" t="s">
        <v>290</v>
      </c>
      <c r="AG64" t="s">
        <v>290</v>
      </c>
      <c r="AH64" t="s">
        <v>290</v>
      </c>
      <c r="AI64" t="s">
        <v>290</v>
      </c>
      <c r="AJ64" t="s">
        <v>290</v>
      </c>
      <c r="AK64" t="s">
        <v>290</v>
      </c>
      <c r="AL64">
        <v>10</v>
      </c>
      <c r="AM64" t="s">
        <v>290</v>
      </c>
      <c r="AN64" t="s">
        <v>290</v>
      </c>
      <c r="AO64">
        <v>29</v>
      </c>
      <c r="AP64" t="s">
        <v>290</v>
      </c>
      <c r="AQ64">
        <v>23</v>
      </c>
      <c r="AR64">
        <v>20</v>
      </c>
      <c r="AS64">
        <v>43</v>
      </c>
      <c r="AT64">
        <v>42.099604999999997</v>
      </c>
      <c r="AU64">
        <v>-87.795935999999998</v>
      </c>
      <c r="AV64">
        <v>1</v>
      </c>
      <c r="AW64" t="s">
        <v>16343</v>
      </c>
      <c r="AX64">
        <v>305</v>
      </c>
      <c r="AY64" t="s">
        <v>16520</v>
      </c>
      <c r="BB64" t="s">
        <v>937</v>
      </c>
      <c r="BC64" t="s">
        <v>288</v>
      </c>
      <c r="BD64" t="s">
        <v>16493</v>
      </c>
      <c r="BE64">
        <v>60093</v>
      </c>
      <c r="BF64" t="s">
        <v>16346</v>
      </c>
      <c r="BG64" t="s">
        <v>146</v>
      </c>
      <c r="BH64" t="b">
        <f>IFERROR(MATCH('2020'!A64, '2021'!A:A, 0) &gt;0, FALSE)</f>
        <v>1</v>
      </c>
    </row>
    <row r="65" spans="1:60">
      <c r="A65" t="s">
        <v>649</v>
      </c>
      <c r="B65" t="s">
        <v>650</v>
      </c>
      <c r="C65" t="s">
        <v>418</v>
      </c>
      <c r="D65" t="s">
        <v>651</v>
      </c>
      <c r="E65" t="s">
        <v>652</v>
      </c>
      <c r="F65" t="s">
        <v>653</v>
      </c>
      <c r="G65" t="s">
        <v>634</v>
      </c>
      <c r="H65" t="s">
        <v>288</v>
      </c>
      <c r="I65">
        <v>60091</v>
      </c>
      <c r="J65" t="s">
        <v>16521</v>
      </c>
      <c r="K65" t="s">
        <v>146</v>
      </c>
      <c r="L65">
        <v>8</v>
      </c>
      <c r="M65">
        <v>31</v>
      </c>
      <c r="N65">
        <v>15</v>
      </c>
      <c r="O65">
        <v>54</v>
      </c>
      <c r="P65" t="s">
        <v>290</v>
      </c>
      <c r="Q65" t="s">
        <v>290</v>
      </c>
      <c r="R65" t="s">
        <v>290</v>
      </c>
      <c r="S65" t="s">
        <v>290</v>
      </c>
      <c r="T65" t="s">
        <v>290</v>
      </c>
      <c r="U65" t="s">
        <v>290</v>
      </c>
      <c r="V65" t="s">
        <v>290</v>
      </c>
      <c r="W65" t="s">
        <v>290</v>
      </c>
      <c r="X65" t="s">
        <v>290</v>
      </c>
      <c r="Y65" t="s">
        <v>290</v>
      </c>
      <c r="Z65">
        <v>74</v>
      </c>
      <c r="AA65">
        <v>47</v>
      </c>
      <c r="AB65">
        <v>72</v>
      </c>
      <c r="AC65">
        <v>65</v>
      </c>
      <c r="AD65" t="s">
        <v>290</v>
      </c>
      <c r="AE65" t="s">
        <v>290</v>
      </c>
      <c r="AF65" t="s">
        <v>290</v>
      </c>
      <c r="AG65" t="s">
        <v>290</v>
      </c>
      <c r="AH65" t="s">
        <v>290</v>
      </c>
      <c r="AI65" t="s">
        <v>290</v>
      </c>
      <c r="AJ65">
        <v>21</v>
      </c>
      <c r="AK65" t="s">
        <v>290</v>
      </c>
      <c r="AL65">
        <v>25</v>
      </c>
      <c r="AM65">
        <v>12</v>
      </c>
      <c r="AN65" t="s">
        <v>290</v>
      </c>
      <c r="AO65">
        <v>176</v>
      </c>
      <c r="AP65">
        <v>24</v>
      </c>
      <c r="AQ65">
        <v>258</v>
      </c>
      <c r="AR65">
        <v>0</v>
      </c>
      <c r="AS65">
        <v>258</v>
      </c>
      <c r="AT65">
        <v>42.075071999999999</v>
      </c>
      <c r="AU65">
        <v>-87.743036000000004</v>
      </c>
      <c r="AV65">
        <v>1</v>
      </c>
      <c r="AW65" t="s">
        <v>16343</v>
      </c>
      <c r="AX65">
        <v>701</v>
      </c>
      <c r="AY65" t="s">
        <v>16522</v>
      </c>
      <c r="BB65" t="s">
        <v>634</v>
      </c>
      <c r="BC65" t="s">
        <v>288</v>
      </c>
      <c r="BD65" t="s">
        <v>16493</v>
      </c>
      <c r="BE65">
        <v>60091</v>
      </c>
      <c r="BF65" t="s">
        <v>16346</v>
      </c>
      <c r="BG65" t="s">
        <v>146</v>
      </c>
      <c r="BH65" t="b">
        <f>IFERROR(MATCH('2020'!A65, '2021'!A:A, 0) &gt;0, FALSE)</f>
        <v>1</v>
      </c>
    </row>
    <row r="66" spans="1:60">
      <c r="A66" t="s">
        <v>654</v>
      </c>
      <c r="B66" t="s">
        <v>655</v>
      </c>
      <c r="C66" t="s">
        <v>578</v>
      </c>
      <c r="D66" t="s">
        <v>16523</v>
      </c>
      <c r="E66" t="s">
        <v>16524</v>
      </c>
      <c r="F66" t="s">
        <v>658</v>
      </c>
      <c r="G66" t="s">
        <v>582</v>
      </c>
      <c r="H66" t="s">
        <v>288</v>
      </c>
      <c r="I66">
        <v>60077</v>
      </c>
      <c r="J66" t="s">
        <v>16525</v>
      </c>
      <c r="K66" t="s">
        <v>146</v>
      </c>
      <c r="L66">
        <v>5</v>
      </c>
      <c r="M66">
        <v>27.5</v>
      </c>
      <c r="N66">
        <v>9.5</v>
      </c>
      <c r="O66">
        <v>42</v>
      </c>
      <c r="P66">
        <v>74</v>
      </c>
      <c r="Q66">
        <v>39</v>
      </c>
      <c r="R66">
        <v>39</v>
      </c>
      <c r="S66">
        <v>38</v>
      </c>
      <c r="T66">
        <v>34</v>
      </c>
      <c r="U66">
        <v>29</v>
      </c>
      <c r="V66">
        <v>26</v>
      </c>
      <c r="W66">
        <v>27</v>
      </c>
      <c r="X66">
        <v>27</v>
      </c>
      <c r="Y66">
        <v>31</v>
      </c>
      <c r="Z66" t="s">
        <v>290</v>
      </c>
      <c r="AA66" t="s">
        <v>290</v>
      </c>
      <c r="AB66" t="s">
        <v>290</v>
      </c>
      <c r="AC66" t="s">
        <v>290</v>
      </c>
      <c r="AD66" t="s">
        <v>290</v>
      </c>
      <c r="AE66" t="s">
        <v>290</v>
      </c>
      <c r="AF66" t="s">
        <v>290</v>
      </c>
      <c r="AG66" t="s">
        <v>290</v>
      </c>
      <c r="AH66" t="s">
        <v>290</v>
      </c>
      <c r="AI66" t="s">
        <v>290</v>
      </c>
      <c r="AJ66" t="s">
        <v>290</v>
      </c>
      <c r="AK66" t="s">
        <v>290</v>
      </c>
      <c r="AL66" t="s">
        <v>290</v>
      </c>
      <c r="AM66" t="s">
        <v>290</v>
      </c>
      <c r="AN66" t="s">
        <v>290</v>
      </c>
      <c r="AO66">
        <v>370</v>
      </c>
      <c r="AP66" t="s">
        <v>290</v>
      </c>
      <c r="AQ66">
        <v>174</v>
      </c>
      <c r="AR66">
        <v>199</v>
      </c>
      <c r="AS66">
        <v>373</v>
      </c>
      <c r="AT66">
        <v>42.018707999999997</v>
      </c>
      <c r="AU66">
        <v>-87.758251000000001</v>
      </c>
      <c r="AV66">
        <v>1</v>
      </c>
      <c r="AW66" t="s">
        <v>16343</v>
      </c>
      <c r="AX66">
        <v>5201</v>
      </c>
      <c r="AY66" t="s">
        <v>16526</v>
      </c>
      <c r="BB66" t="s">
        <v>582</v>
      </c>
      <c r="BC66" t="s">
        <v>288</v>
      </c>
      <c r="BD66" t="s">
        <v>16493</v>
      </c>
      <c r="BE66">
        <v>60077</v>
      </c>
      <c r="BF66" t="s">
        <v>16346</v>
      </c>
      <c r="BG66" t="s">
        <v>146</v>
      </c>
      <c r="BH66" t="b">
        <f>IFERROR(MATCH('2020'!A66, '2021'!A:A, 0) &gt;0, FALSE)</f>
        <v>1</v>
      </c>
    </row>
    <row r="67" spans="1:60">
      <c r="A67" t="s">
        <v>659</v>
      </c>
      <c r="B67" t="s">
        <v>660</v>
      </c>
      <c r="D67" t="s">
        <v>661</v>
      </c>
      <c r="E67" t="s">
        <v>662</v>
      </c>
      <c r="F67" t="s">
        <v>663</v>
      </c>
      <c r="G67" t="s">
        <v>574</v>
      </c>
      <c r="H67" t="s">
        <v>288</v>
      </c>
      <c r="I67">
        <v>60201</v>
      </c>
      <c r="J67" t="s">
        <v>16527</v>
      </c>
      <c r="K67" t="s">
        <v>146</v>
      </c>
      <c r="L67">
        <v>5</v>
      </c>
      <c r="M67">
        <v>34.5</v>
      </c>
      <c r="N67">
        <v>11.5</v>
      </c>
      <c r="O67">
        <v>51</v>
      </c>
      <c r="P67">
        <v>94</v>
      </c>
      <c r="Q67">
        <v>30</v>
      </c>
      <c r="R67">
        <v>29</v>
      </c>
      <c r="S67">
        <v>19</v>
      </c>
      <c r="T67">
        <v>25</v>
      </c>
      <c r="U67">
        <v>15</v>
      </c>
      <c r="V67">
        <v>16</v>
      </c>
      <c r="W67">
        <v>26</v>
      </c>
      <c r="X67">
        <v>22</v>
      </c>
      <c r="Y67">
        <v>21</v>
      </c>
      <c r="Z67" t="s">
        <v>290</v>
      </c>
      <c r="AA67" t="s">
        <v>290</v>
      </c>
      <c r="AB67" t="s">
        <v>290</v>
      </c>
      <c r="AC67" t="s">
        <v>290</v>
      </c>
      <c r="AD67" t="s">
        <v>290</v>
      </c>
      <c r="AE67" t="s">
        <v>290</v>
      </c>
      <c r="AF67" t="s">
        <v>290</v>
      </c>
      <c r="AG67" t="s">
        <v>290</v>
      </c>
      <c r="AH67" t="s">
        <v>290</v>
      </c>
      <c r="AI67" t="s">
        <v>290</v>
      </c>
      <c r="AJ67" t="s">
        <v>290</v>
      </c>
      <c r="AK67" t="s">
        <v>290</v>
      </c>
      <c r="AL67">
        <v>28</v>
      </c>
      <c r="AM67">
        <v>12</v>
      </c>
      <c r="AN67" t="s">
        <v>290</v>
      </c>
      <c r="AO67">
        <v>199</v>
      </c>
      <c r="AP67">
        <v>48</v>
      </c>
      <c r="AQ67">
        <v>139</v>
      </c>
      <c r="AR67">
        <v>158</v>
      </c>
      <c r="AS67">
        <v>297</v>
      </c>
      <c r="AT67">
        <v>42.041421999999997</v>
      </c>
      <c r="AU67">
        <v>-87.678147999999993</v>
      </c>
      <c r="AV67">
        <v>1</v>
      </c>
      <c r="AW67" t="s">
        <v>16343</v>
      </c>
      <c r="AX67">
        <v>425</v>
      </c>
      <c r="AY67" t="s">
        <v>16528</v>
      </c>
      <c r="BB67" t="s">
        <v>574</v>
      </c>
      <c r="BC67" t="s">
        <v>288</v>
      </c>
      <c r="BD67" t="s">
        <v>16493</v>
      </c>
      <c r="BE67">
        <v>60201</v>
      </c>
      <c r="BF67" t="s">
        <v>16346</v>
      </c>
      <c r="BG67" t="s">
        <v>16494</v>
      </c>
      <c r="BH67" t="b">
        <f>IFERROR(MATCH('2020'!A67, '2021'!A:A, 0) &gt;0, FALSE)</f>
        <v>1</v>
      </c>
    </row>
    <row r="68" spans="1:60">
      <c r="A68" t="s">
        <v>664</v>
      </c>
      <c r="B68" t="s">
        <v>665</v>
      </c>
      <c r="D68" t="s">
        <v>666</v>
      </c>
      <c r="E68" t="s">
        <v>667</v>
      </c>
      <c r="F68" t="s">
        <v>668</v>
      </c>
      <c r="G68" t="s">
        <v>669</v>
      </c>
      <c r="H68" t="s">
        <v>288</v>
      </c>
      <c r="I68">
        <v>60004</v>
      </c>
      <c r="J68" t="s">
        <v>16529</v>
      </c>
      <c r="K68" t="s">
        <v>146</v>
      </c>
      <c r="L68">
        <v>3</v>
      </c>
      <c r="M68">
        <v>36</v>
      </c>
      <c r="N68">
        <v>4</v>
      </c>
      <c r="O68">
        <v>43</v>
      </c>
      <c r="P68">
        <v>171</v>
      </c>
      <c r="Q68">
        <v>53</v>
      </c>
      <c r="R68">
        <v>25</v>
      </c>
      <c r="S68">
        <v>25</v>
      </c>
      <c r="T68">
        <v>19</v>
      </c>
      <c r="U68">
        <v>29</v>
      </c>
      <c r="V68">
        <v>24</v>
      </c>
      <c r="W68">
        <v>25</v>
      </c>
      <c r="X68">
        <v>26</v>
      </c>
      <c r="Y68">
        <v>25</v>
      </c>
      <c r="Z68" t="s">
        <v>290</v>
      </c>
      <c r="AA68" t="s">
        <v>290</v>
      </c>
      <c r="AB68" t="s">
        <v>290</v>
      </c>
      <c r="AC68" t="s">
        <v>290</v>
      </c>
      <c r="AD68" t="s">
        <v>290</v>
      </c>
      <c r="AE68" t="s">
        <v>290</v>
      </c>
      <c r="AF68" t="s">
        <v>290</v>
      </c>
      <c r="AG68" t="s">
        <v>290</v>
      </c>
      <c r="AH68" t="s">
        <v>290</v>
      </c>
      <c r="AI68" t="s">
        <v>290</v>
      </c>
      <c r="AJ68" t="s">
        <v>290</v>
      </c>
      <c r="AK68" t="s">
        <v>290</v>
      </c>
      <c r="AL68">
        <v>20</v>
      </c>
      <c r="AM68" t="s">
        <v>290</v>
      </c>
      <c r="AN68" t="s">
        <v>290</v>
      </c>
      <c r="AO68">
        <v>377</v>
      </c>
      <c r="AP68">
        <v>16</v>
      </c>
      <c r="AQ68">
        <v>208</v>
      </c>
      <c r="AR68">
        <v>214</v>
      </c>
      <c r="AS68">
        <v>422</v>
      </c>
      <c r="AT68">
        <v>42.098461999999998</v>
      </c>
      <c r="AU68">
        <v>-87.984759999999994</v>
      </c>
      <c r="AV68">
        <v>1</v>
      </c>
      <c r="AW68" t="s">
        <v>16343</v>
      </c>
      <c r="AX68">
        <v>111</v>
      </c>
      <c r="AY68" t="s">
        <v>16530</v>
      </c>
      <c r="BB68" t="s">
        <v>669</v>
      </c>
      <c r="BC68" t="s">
        <v>288</v>
      </c>
      <c r="BD68" t="s">
        <v>16493</v>
      </c>
      <c r="BE68">
        <v>60004</v>
      </c>
      <c r="BF68" t="s">
        <v>16346</v>
      </c>
      <c r="BG68" t="s">
        <v>146</v>
      </c>
      <c r="BH68" t="b">
        <f>IFERROR(MATCH('2020'!A68, '2021'!A:A, 0) &gt;0, FALSE)</f>
        <v>1</v>
      </c>
    </row>
    <row r="69" spans="1:60">
      <c r="A69" t="s">
        <v>671</v>
      </c>
      <c r="B69" t="s">
        <v>672</v>
      </c>
      <c r="D69" t="s">
        <v>419</v>
      </c>
      <c r="E69" t="s">
        <v>673</v>
      </c>
      <c r="F69" t="s">
        <v>674</v>
      </c>
      <c r="G69" t="s">
        <v>641</v>
      </c>
      <c r="H69" t="s">
        <v>288</v>
      </c>
      <c r="I69">
        <v>60714</v>
      </c>
      <c r="J69" t="s">
        <v>16531</v>
      </c>
      <c r="K69" t="s">
        <v>146</v>
      </c>
      <c r="L69">
        <v>2.5</v>
      </c>
      <c r="M69">
        <v>21.5</v>
      </c>
      <c r="N69">
        <v>2</v>
      </c>
      <c r="O69">
        <v>26</v>
      </c>
      <c r="P69">
        <v>29</v>
      </c>
      <c r="Q69">
        <v>18</v>
      </c>
      <c r="R69">
        <v>16</v>
      </c>
      <c r="S69">
        <v>14</v>
      </c>
      <c r="T69">
        <v>20</v>
      </c>
      <c r="U69">
        <v>14</v>
      </c>
      <c r="V69">
        <v>13</v>
      </c>
      <c r="W69">
        <v>10</v>
      </c>
      <c r="X69">
        <v>15</v>
      </c>
      <c r="Y69" t="s">
        <v>290</v>
      </c>
      <c r="Z69">
        <v>10</v>
      </c>
      <c r="AA69">
        <v>13</v>
      </c>
      <c r="AB69">
        <v>14</v>
      </c>
      <c r="AC69" t="s">
        <v>290</v>
      </c>
      <c r="AD69" t="s">
        <v>290</v>
      </c>
      <c r="AE69" t="s">
        <v>290</v>
      </c>
      <c r="AF69" t="s">
        <v>290</v>
      </c>
      <c r="AG69" t="s">
        <v>290</v>
      </c>
      <c r="AH69" t="s">
        <v>290</v>
      </c>
      <c r="AI69" t="s">
        <v>290</v>
      </c>
      <c r="AJ69">
        <v>12</v>
      </c>
      <c r="AK69" t="s">
        <v>290</v>
      </c>
      <c r="AL69" t="s">
        <v>290</v>
      </c>
      <c r="AM69" t="s">
        <v>290</v>
      </c>
      <c r="AN69" t="s">
        <v>290</v>
      </c>
      <c r="AO69">
        <v>177</v>
      </c>
      <c r="AP69" t="s">
        <v>290</v>
      </c>
      <c r="AQ69">
        <v>99</v>
      </c>
      <c r="AR69">
        <v>102</v>
      </c>
      <c r="AS69">
        <v>201</v>
      </c>
      <c r="AT69">
        <v>42.013883999999997</v>
      </c>
      <c r="AU69">
        <v>-87.790387999999993</v>
      </c>
      <c r="AV69">
        <v>1</v>
      </c>
      <c r="AW69" t="s">
        <v>16360</v>
      </c>
      <c r="AX69">
        <v>7280</v>
      </c>
      <c r="AY69" t="s">
        <v>16532</v>
      </c>
      <c r="BB69" t="s">
        <v>641</v>
      </c>
      <c r="BC69" t="s">
        <v>288</v>
      </c>
      <c r="BD69" t="s">
        <v>16493</v>
      </c>
      <c r="BE69">
        <v>60714</v>
      </c>
      <c r="BF69" t="s">
        <v>16346</v>
      </c>
      <c r="BG69" t="s">
        <v>16363</v>
      </c>
      <c r="BH69" t="b">
        <f>IFERROR(MATCH('2020'!A69, '2021'!A:A, 0) &gt;0, FALSE)</f>
        <v>1</v>
      </c>
    </row>
    <row r="70" spans="1:60">
      <c r="A70" t="s">
        <v>675</v>
      </c>
      <c r="B70" t="s">
        <v>676</v>
      </c>
      <c r="D70" t="s">
        <v>861</v>
      </c>
      <c r="E70" t="s">
        <v>16533</v>
      </c>
      <c r="F70" t="s">
        <v>679</v>
      </c>
      <c r="G70" t="s">
        <v>669</v>
      </c>
      <c r="H70" t="s">
        <v>288</v>
      </c>
      <c r="I70">
        <v>60004</v>
      </c>
      <c r="J70" t="s">
        <v>16534</v>
      </c>
      <c r="K70" t="s">
        <v>146</v>
      </c>
      <c r="L70">
        <v>20</v>
      </c>
      <c r="M70">
        <v>66</v>
      </c>
      <c r="N70">
        <v>27</v>
      </c>
      <c r="O70">
        <v>113</v>
      </c>
      <c r="P70" t="s">
        <v>290</v>
      </c>
      <c r="Q70" t="s">
        <v>290</v>
      </c>
      <c r="R70" t="s">
        <v>290</v>
      </c>
      <c r="S70" t="s">
        <v>290</v>
      </c>
      <c r="T70" t="s">
        <v>290</v>
      </c>
      <c r="U70" t="s">
        <v>290</v>
      </c>
      <c r="V70" t="s">
        <v>290</v>
      </c>
      <c r="W70" t="s">
        <v>290</v>
      </c>
      <c r="X70" t="s">
        <v>290</v>
      </c>
      <c r="Y70" t="s">
        <v>290</v>
      </c>
      <c r="Z70">
        <v>193</v>
      </c>
      <c r="AA70">
        <v>205</v>
      </c>
      <c r="AB70">
        <v>209</v>
      </c>
      <c r="AC70">
        <v>176</v>
      </c>
      <c r="AD70" t="s">
        <v>290</v>
      </c>
      <c r="AE70" t="s">
        <v>290</v>
      </c>
      <c r="AF70" t="s">
        <v>290</v>
      </c>
      <c r="AG70" t="s">
        <v>290</v>
      </c>
      <c r="AH70" t="s">
        <v>290</v>
      </c>
      <c r="AI70">
        <v>87</v>
      </c>
      <c r="AJ70">
        <v>63</v>
      </c>
      <c r="AK70" t="s">
        <v>290</v>
      </c>
      <c r="AL70">
        <v>101</v>
      </c>
      <c r="AM70">
        <v>11</v>
      </c>
      <c r="AN70" t="s">
        <v>290</v>
      </c>
      <c r="AO70">
        <v>678</v>
      </c>
      <c r="AP70">
        <v>15</v>
      </c>
      <c r="AQ70">
        <v>401</v>
      </c>
      <c r="AR70">
        <v>469</v>
      </c>
      <c r="AS70">
        <v>870</v>
      </c>
      <c r="AT70">
        <v>42.094242999999999</v>
      </c>
      <c r="AU70">
        <v>-87.969443999999996</v>
      </c>
      <c r="AV70">
        <v>1</v>
      </c>
      <c r="AW70" t="s">
        <v>16343</v>
      </c>
      <c r="AX70">
        <v>1213</v>
      </c>
      <c r="AY70" t="s">
        <v>16535</v>
      </c>
      <c r="BB70" t="s">
        <v>669</v>
      </c>
      <c r="BC70" t="s">
        <v>288</v>
      </c>
      <c r="BD70" t="s">
        <v>16493</v>
      </c>
      <c r="BE70">
        <v>60004</v>
      </c>
      <c r="BF70" t="s">
        <v>16346</v>
      </c>
      <c r="BG70" t="s">
        <v>146</v>
      </c>
      <c r="BH70" t="b">
        <f>IFERROR(MATCH('2020'!A70, '2021'!A:A, 0) &gt;0, FALSE)</f>
        <v>1</v>
      </c>
    </row>
    <row r="71" spans="1:60">
      <c r="A71" t="s">
        <v>680</v>
      </c>
      <c r="B71" t="s">
        <v>681</v>
      </c>
      <c r="D71" t="s">
        <v>682</v>
      </c>
      <c r="E71" t="s">
        <v>683</v>
      </c>
      <c r="F71" t="s">
        <v>684</v>
      </c>
      <c r="G71" t="s">
        <v>582</v>
      </c>
      <c r="H71" t="s">
        <v>288</v>
      </c>
      <c r="I71">
        <v>60076</v>
      </c>
      <c r="J71" t="s">
        <v>16536</v>
      </c>
      <c r="K71" t="s">
        <v>146</v>
      </c>
      <c r="L71">
        <v>3</v>
      </c>
      <c r="M71">
        <v>8</v>
      </c>
      <c r="N71">
        <v>0</v>
      </c>
      <c r="O71">
        <v>11</v>
      </c>
      <c r="P71">
        <v>34</v>
      </c>
      <c r="Q71" t="s">
        <v>290</v>
      </c>
      <c r="R71" t="s">
        <v>290</v>
      </c>
      <c r="S71" t="s">
        <v>290</v>
      </c>
      <c r="T71" t="s">
        <v>290</v>
      </c>
      <c r="U71" t="s">
        <v>290</v>
      </c>
      <c r="V71" t="s">
        <v>290</v>
      </c>
      <c r="W71" t="s">
        <v>290</v>
      </c>
      <c r="X71" t="s">
        <v>290</v>
      </c>
      <c r="Y71" t="s">
        <v>290</v>
      </c>
      <c r="Z71" t="s">
        <v>290</v>
      </c>
      <c r="AA71" t="s">
        <v>290</v>
      </c>
      <c r="AB71" t="s">
        <v>290</v>
      </c>
      <c r="AC71" t="s">
        <v>290</v>
      </c>
      <c r="AD71" t="s">
        <v>290</v>
      </c>
      <c r="AE71" t="s">
        <v>290</v>
      </c>
      <c r="AF71" t="s">
        <v>290</v>
      </c>
      <c r="AG71" t="s">
        <v>290</v>
      </c>
      <c r="AH71" t="s">
        <v>290</v>
      </c>
      <c r="AI71" t="s">
        <v>290</v>
      </c>
      <c r="AJ71" t="s">
        <v>290</v>
      </c>
      <c r="AK71" t="s">
        <v>290</v>
      </c>
      <c r="AL71">
        <v>11</v>
      </c>
      <c r="AM71" t="s">
        <v>290</v>
      </c>
      <c r="AN71" t="s">
        <v>290</v>
      </c>
      <c r="AO71">
        <v>22</v>
      </c>
      <c r="AP71" t="s">
        <v>290</v>
      </c>
      <c r="AQ71">
        <v>20</v>
      </c>
      <c r="AR71">
        <v>23</v>
      </c>
      <c r="AS71">
        <v>43</v>
      </c>
      <c r="AT71">
        <v>42.033791000000001</v>
      </c>
      <c r="AU71">
        <v>-87.730225000000004</v>
      </c>
      <c r="AV71">
        <v>1</v>
      </c>
      <c r="AW71" t="s">
        <v>16343</v>
      </c>
      <c r="AX71">
        <v>8401</v>
      </c>
      <c r="AY71" t="s">
        <v>16537</v>
      </c>
      <c r="BB71" t="s">
        <v>582</v>
      </c>
      <c r="BC71" t="s">
        <v>288</v>
      </c>
      <c r="BD71" t="s">
        <v>16493</v>
      </c>
      <c r="BE71">
        <v>60076</v>
      </c>
      <c r="BF71" t="s">
        <v>16346</v>
      </c>
      <c r="BG71" t="s">
        <v>146</v>
      </c>
      <c r="BH71" t="b">
        <f>IFERROR(MATCH('2020'!A71, '2021'!A:A, 0) &gt;0, FALSE)</f>
        <v>1</v>
      </c>
    </row>
    <row r="72" spans="1:60">
      <c r="A72" t="s">
        <v>685</v>
      </c>
      <c r="B72" t="s">
        <v>686</v>
      </c>
      <c r="C72" t="s">
        <v>578</v>
      </c>
      <c r="D72" t="s">
        <v>687</v>
      </c>
      <c r="E72" t="s">
        <v>688</v>
      </c>
      <c r="F72" t="s">
        <v>689</v>
      </c>
      <c r="G72" t="s">
        <v>582</v>
      </c>
      <c r="H72" t="s">
        <v>288</v>
      </c>
      <c r="I72">
        <v>60077</v>
      </c>
      <c r="J72" t="s">
        <v>16538</v>
      </c>
      <c r="K72" t="s">
        <v>146</v>
      </c>
      <c r="L72">
        <v>5</v>
      </c>
      <c r="M72">
        <v>21</v>
      </c>
      <c r="N72">
        <v>3</v>
      </c>
      <c r="O72">
        <v>29</v>
      </c>
      <c r="P72" t="s">
        <v>290</v>
      </c>
      <c r="Q72" t="s">
        <v>290</v>
      </c>
      <c r="R72" t="s">
        <v>290</v>
      </c>
      <c r="S72" t="s">
        <v>290</v>
      </c>
      <c r="T72" t="s">
        <v>290</v>
      </c>
      <c r="U72" t="s">
        <v>290</v>
      </c>
      <c r="V72" t="s">
        <v>290</v>
      </c>
      <c r="W72" t="s">
        <v>290</v>
      </c>
      <c r="X72" t="s">
        <v>290</v>
      </c>
      <c r="Y72" t="s">
        <v>290</v>
      </c>
      <c r="Z72">
        <v>21</v>
      </c>
      <c r="AA72">
        <v>30</v>
      </c>
      <c r="AB72">
        <v>24</v>
      </c>
      <c r="AC72">
        <v>22</v>
      </c>
      <c r="AD72" t="s">
        <v>290</v>
      </c>
      <c r="AE72" t="s">
        <v>290</v>
      </c>
      <c r="AF72" t="s">
        <v>290</v>
      </c>
      <c r="AG72" t="s">
        <v>290</v>
      </c>
      <c r="AH72" t="s">
        <v>290</v>
      </c>
      <c r="AI72">
        <v>27</v>
      </c>
      <c r="AJ72" t="s">
        <v>290</v>
      </c>
      <c r="AK72" t="s">
        <v>290</v>
      </c>
      <c r="AL72" t="s">
        <v>290</v>
      </c>
      <c r="AM72" t="s">
        <v>290</v>
      </c>
      <c r="AN72" t="s">
        <v>290</v>
      </c>
      <c r="AO72">
        <v>124</v>
      </c>
      <c r="AP72" t="s">
        <v>290</v>
      </c>
      <c r="AQ72">
        <v>0</v>
      </c>
      <c r="AR72">
        <v>124</v>
      </c>
      <c r="AS72">
        <v>124</v>
      </c>
      <c r="AT72">
        <v>42.010933999999999</v>
      </c>
      <c r="AU72">
        <v>-87.760765000000006</v>
      </c>
      <c r="AV72">
        <v>1</v>
      </c>
      <c r="AW72" t="s">
        <v>16343</v>
      </c>
      <c r="AX72">
        <v>7135</v>
      </c>
      <c r="AY72" t="s">
        <v>16539</v>
      </c>
      <c r="BB72" t="s">
        <v>582</v>
      </c>
      <c r="BC72" t="s">
        <v>288</v>
      </c>
      <c r="BD72" t="s">
        <v>16493</v>
      </c>
      <c r="BE72">
        <v>60077</v>
      </c>
      <c r="BF72" t="s">
        <v>16346</v>
      </c>
      <c r="BG72" t="s">
        <v>146</v>
      </c>
      <c r="BH72" t="b">
        <f>IFERROR(MATCH('2020'!A72, '2021'!A:A, 0) &gt;0, FALSE)</f>
        <v>1</v>
      </c>
    </row>
    <row r="73" spans="1:60">
      <c r="A73" t="s">
        <v>690</v>
      </c>
      <c r="B73" t="s">
        <v>691</v>
      </c>
      <c r="C73" t="s">
        <v>353</v>
      </c>
      <c r="D73" t="s">
        <v>692</v>
      </c>
      <c r="E73" t="s">
        <v>693</v>
      </c>
      <c r="F73" t="s">
        <v>694</v>
      </c>
      <c r="G73" t="s">
        <v>574</v>
      </c>
      <c r="H73" t="s">
        <v>288</v>
      </c>
      <c r="I73">
        <v>60201</v>
      </c>
      <c r="J73" t="s">
        <v>16540</v>
      </c>
      <c r="K73" t="s">
        <v>146</v>
      </c>
      <c r="L73">
        <v>1.6</v>
      </c>
      <c r="M73">
        <v>8.6</v>
      </c>
      <c r="N73">
        <v>1</v>
      </c>
      <c r="O73">
        <v>11.2</v>
      </c>
      <c r="P73">
        <v>43</v>
      </c>
      <c r="Q73">
        <v>10</v>
      </c>
      <c r="R73" t="s">
        <v>290</v>
      </c>
      <c r="S73" t="s">
        <v>290</v>
      </c>
      <c r="T73" t="s">
        <v>290</v>
      </c>
      <c r="U73" t="s">
        <v>290</v>
      </c>
      <c r="V73" t="s">
        <v>290</v>
      </c>
      <c r="W73" t="s">
        <v>290</v>
      </c>
      <c r="X73" t="s">
        <v>290</v>
      </c>
      <c r="Y73" t="s">
        <v>290</v>
      </c>
      <c r="Z73" t="s">
        <v>290</v>
      </c>
      <c r="AA73" t="s">
        <v>290</v>
      </c>
      <c r="AB73" t="s">
        <v>290</v>
      </c>
      <c r="AC73" t="s">
        <v>290</v>
      </c>
      <c r="AD73" t="s">
        <v>290</v>
      </c>
      <c r="AE73" t="s">
        <v>290</v>
      </c>
      <c r="AF73" t="s">
        <v>290</v>
      </c>
      <c r="AG73" t="s">
        <v>290</v>
      </c>
      <c r="AH73" t="s">
        <v>290</v>
      </c>
      <c r="AI73" t="s">
        <v>290</v>
      </c>
      <c r="AJ73" t="s">
        <v>290</v>
      </c>
      <c r="AK73" t="s">
        <v>290</v>
      </c>
      <c r="AL73" t="s">
        <v>290</v>
      </c>
      <c r="AM73" t="s">
        <v>290</v>
      </c>
      <c r="AN73" t="s">
        <v>290</v>
      </c>
      <c r="AO73">
        <v>34</v>
      </c>
      <c r="AP73">
        <v>11</v>
      </c>
      <c r="AQ73">
        <v>23</v>
      </c>
      <c r="AR73">
        <v>31</v>
      </c>
      <c r="AS73">
        <v>54</v>
      </c>
      <c r="AT73">
        <v>42.063836000000002</v>
      </c>
      <c r="AU73">
        <v>-87.726958999999994</v>
      </c>
      <c r="AV73">
        <v>1</v>
      </c>
      <c r="AW73" t="s">
        <v>16343</v>
      </c>
      <c r="AX73">
        <v>3333</v>
      </c>
      <c r="AY73" t="s">
        <v>16541</v>
      </c>
      <c r="BB73" t="s">
        <v>574</v>
      </c>
      <c r="BC73" t="s">
        <v>288</v>
      </c>
      <c r="BD73" t="s">
        <v>16493</v>
      </c>
      <c r="BE73">
        <v>60201</v>
      </c>
      <c r="BF73" t="s">
        <v>16346</v>
      </c>
      <c r="BG73" t="s">
        <v>16494</v>
      </c>
      <c r="BH73" t="b">
        <f>IFERROR(MATCH('2020'!A73, '2021'!A:A, 0) &gt;0, FALSE)</f>
        <v>1</v>
      </c>
    </row>
    <row r="74" spans="1:60">
      <c r="A74" t="s">
        <v>695</v>
      </c>
      <c r="B74" t="s">
        <v>696</v>
      </c>
      <c r="C74" t="s">
        <v>353</v>
      </c>
      <c r="D74" t="s">
        <v>697</v>
      </c>
      <c r="E74" t="s">
        <v>698</v>
      </c>
      <c r="F74" t="s">
        <v>699</v>
      </c>
      <c r="G74" t="s">
        <v>574</v>
      </c>
      <c r="H74" t="s">
        <v>288</v>
      </c>
      <c r="I74">
        <v>60201</v>
      </c>
      <c r="J74" t="s">
        <v>16542</v>
      </c>
      <c r="K74" t="s">
        <v>146</v>
      </c>
      <c r="L74">
        <v>1</v>
      </c>
      <c r="M74">
        <v>3</v>
      </c>
      <c r="N74">
        <v>0</v>
      </c>
      <c r="O74">
        <v>4</v>
      </c>
      <c r="P74">
        <v>15</v>
      </c>
      <c r="Q74" t="s">
        <v>290</v>
      </c>
      <c r="R74" t="s">
        <v>290</v>
      </c>
      <c r="S74" t="s">
        <v>290</v>
      </c>
      <c r="T74" t="s">
        <v>290</v>
      </c>
      <c r="U74" t="s">
        <v>290</v>
      </c>
      <c r="V74" t="s">
        <v>290</v>
      </c>
      <c r="W74" t="s">
        <v>290</v>
      </c>
      <c r="X74" t="s">
        <v>290</v>
      </c>
      <c r="Y74" t="s">
        <v>290</v>
      </c>
      <c r="Z74" t="s">
        <v>290</v>
      </c>
      <c r="AA74" t="s">
        <v>290</v>
      </c>
      <c r="AB74" t="s">
        <v>290</v>
      </c>
      <c r="AC74" t="s">
        <v>290</v>
      </c>
      <c r="AD74" t="s">
        <v>290</v>
      </c>
      <c r="AE74" t="s">
        <v>290</v>
      </c>
      <c r="AF74" t="s">
        <v>290</v>
      </c>
      <c r="AG74" t="s">
        <v>290</v>
      </c>
      <c r="AH74" t="s">
        <v>290</v>
      </c>
      <c r="AI74" t="s">
        <v>290</v>
      </c>
      <c r="AJ74" t="s">
        <v>290</v>
      </c>
      <c r="AK74" t="s">
        <v>290</v>
      </c>
      <c r="AL74" t="s">
        <v>290</v>
      </c>
      <c r="AM74">
        <v>22</v>
      </c>
      <c r="AN74" t="s">
        <v>290</v>
      </c>
      <c r="AO74" t="s">
        <v>290</v>
      </c>
      <c r="AP74" t="s">
        <v>290</v>
      </c>
      <c r="AQ74">
        <v>13</v>
      </c>
      <c r="AR74">
        <v>9</v>
      </c>
      <c r="AS74">
        <v>22</v>
      </c>
      <c r="AT74">
        <v>42.054532999999999</v>
      </c>
      <c r="AU74">
        <v>-87.696146999999996</v>
      </c>
      <c r="AV74">
        <v>1</v>
      </c>
      <c r="AW74" t="s">
        <v>16343</v>
      </c>
      <c r="AX74">
        <v>2010</v>
      </c>
      <c r="AY74" t="s">
        <v>16543</v>
      </c>
      <c r="BB74" t="s">
        <v>574</v>
      </c>
      <c r="BC74" t="s">
        <v>288</v>
      </c>
      <c r="BD74" t="s">
        <v>16493</v>
      </c>
      <c r="BE74">
        <v>60201</v>
      </c>
      <c r="BF74" t="s">
        <v>16346</v>
      </c>
      <c r="BG74" t="s">
        <v>16494</v>
      </c>
      <c r="BH74" t="b">
        <f>IFERROR(MATCH('2020'!A74, '2021'!A:A, 0) &gt;0, FALSE)</f>
        <v>1</v>
      </c>
    </row>
    <row r="75" spans="1:60">
      <c r="A75" t="s">
        <v>700</v>
      </c>
      <c r="B75" t="s">
        <v>701</v>
      </c>
      <c r="D75" t="s">
        <v>578</v>
      </c>
      <c r="E75" t="s">
        <v>702</v>
      </c>
      <c r="F75" t="s">
        <v>703</v>
      </c>
      <c r="G75" t="s">
        <v>582</v>
      </c>
      <c r="H75" t="s">
        <v>288</v>
      </c>
      <c r="I75">
        <v>60076</v>
      </c>
      <c r="J75" t="s">
        <v>16544</v>
      </c>
      <c r="K75" t="s">
        <v>146</v>
      </c>
      <c r="L75">
        <v>7.5</v>
      </c>
      <c r="M75">
        <v>37.799999999999997</v>
      </c>
      <c r="N75">
        <v>12.6</v>
      </c>
      <c r="O75">
        <v>57.9</v>
      </c>
      <c r="P75" t="s">
        <v>290</v>
      </c>
      <c r="Q75" t="s">
        <v>290</v>
      </c>
      <c r="R75" t="s">
        <v>290</v>
      </c>
      <c r="S75" t="s">
        <v>290</v>
      </c>
      <c r="T75" t="s">
        <v>290</v>
      </c>
      <c r="U75" t="s">
        <v>290</v>
      </c>
      <c r="V75" t="s">
        <v>290</v>
      </c>
      <c r="W75" t="s">
        <v>290</v>
      </c>
      <c r="X75" t="s">
        <v>290</v>
      </c>
      <c r="Y75" t="s">
        <v>290</v>
      </c>
      <c r="Z75">
        <v>39</v>
      </c>
      <c r="AA75">
        <v>32</v>
      </c>
      <c r="AB75">
        <v>35</v>
      </c>
      <c r="AC75">
        <v>20</v>
      </c>
      <c r="AD75" t="s">
        <v>290</v>
      </c>
      <c r="AE75" t="s">
        <v>290</v>
      </c>
      <c r="AF75" t="s">
        <v>290</v>
      </c>
      <c r="AG75" t="s">
        <v>290</v>
      </c>
      <c r="AH75" t="s">
        <v>290</v>
      </c>
      <c r="AI75">
        <v>80</v>
      </c>
      <c r="AJ75" t="s">
        <v>290</v>
      </c>
      <c r="AK75" t="s">
        <v>290</v>
      </c>
      <c r="AL75" t="s">
        <v>290</v>
      </c>
      <c r="AM75" t="s">
        <v>290</v>
      </c>
      <c r="AN75" t="s">
        <v>290</v>
      </c>
      <c r="AO75">
        <v>206</v>
      </c>
      <c r="AP75" t="s">
        <v>290</v>
      </c>
      <c r="AQ75">
        <v>93</v>
      </c>
      <c r="AR75">
        <v>113</v>
      </c>
      <c r="AS75">
        <v>206</v>
      </c>
      <c r="AT75">
        <v>42.033382000000003</v>
      </c>
      <c r="AU75">
        <v>-87.718180000000004</v>
      </c>
      <c r="AV75">
        <v>1</v>
      </c>
      <c r="AW75" t="s">
        <v>16360</v>
      </c>
      <c r="AX75">
        <v>8233</v>
      </c>
      <c r="AY75" t="s">
        <v>16545</v>
      </c>
      <c r="BB75" t="s">
        <v>582</v>
      </c>
      <c r="BC75" t="s">
        <v>288</v>
      </c>
      <c r="BD75" t="s">
        <v>16493</v>
      </c>
      <c r="BE75">
        <v>60076</v>
      </c>
      <c r="BF75" t="s">
        <v>16346</v>
      </c>
      <c r="BG75" t="s">
        <v>16363</v>
      </c>
      <c r="BH75" t="b">
        <f>IFERROR(MATCH('2020'!A75, '2021'!A:A, 0) &gt;0, FALSE)</f>
        <v>1</v>
      </c>
    </row>
    <row r="76" spans="1:60">
      <c r="A76" t="s">
        <v>704</v>
      </c>
      <c r="B76" t="s">
        <v>705</v>
      </c>
      <c r="D76" t="s">
        <v>16546</v>
      </c>
      <c r="E76" t="s">
        <v>16547</v>
      </c>
      <c r="F76" t="s">
        <v>708</v>
      </c>
      <c r="G76" t="s">
        <v>709</v>
      </c>
      <c r="H76" t="s">
        <v>288</v>
      </c>
      <c r="I76">
        <v>60056</v>
      </c>
      <c r="J76" t="s">
        <v>16548</v>
      </c>
      <c r="K76" t="s">
        <v>146</v>
      </c>
      <c r="L76">
        <v>3.5</v>
      </c>
      <c r="M76">
        <v>16</v>
      </c>
      <c r="N76">
        <v>10.5</v>
      </c>
      <c r="O76">
        <v>30</v>
      </c>
      <c r="P76">
        <v>60</v>
      </c>
      <c r="Q76">
        <v>26</v>
      </c>
      <c r="R76">
        <v>17</v>
      </c>
      <c r="S76">
        <v>15</v>
      </c>
      <c r="T76">
        <v>21</v>
      </c>
      <c r="U76">
        <v>16</v>
      </c>
      <c r="V76">
        <v>12</v>
      </c>
      <c r="W76">
        <v>16</v>
      </c>
      <c r="X76">
        <v>16</v>
      </c>
      <c r="Y76">
        <v>19</v>
      </c>
      <c r="Z76" t="s">
        <v>290</v>
      </c>
      <c r="AA76" t="s">
        <v>290</v>
      </c>
      <c r="AB76" t="s">
        <v>290</v>
      </c>
      <c r="AC76" t="s">
        <v>290</v>
      </c>
      <c r="AD76" t="s">
        <v>290</v>
      </c>
      <c r="AE76" t="s">
        <v>290</v>
      </c>
      <c r="AF76" t="s">
        <v>290</v>
      </c>
      <c r="AG76" t="s">
        <v>290</v>
      </c>
      <c r="AH76" t="s">
        <v>290</v>
      </c>
      <c r="AI76" t="s">
        <v>290</v>
      </c>
      <c r="AJ76">
        <v>16</v>
      </c>
      <c r="AK76" t="s">
        <v>290</v>
      </c>
      <c r="AL76">
        <v>11</v>
      </c>
      <c r="AM76" t="s">
        <v>290</v>
      </c>
      <c r="AN76" t="s">
        <v>290</v>
      </c>
      <c r="AO76">
        <v>194</v>
      </c>
      <c r="AP76" t="s">
        <v>290</v>
      </c>
      <c r="AQ76">
        <v>112</v>
      </c>
      <c r="AR76">
        <v>112</v>
      </c>
      <c r="AS76">
        <v>224</v>
      </c>
      <c r="AT76">
        <v>42.064962999999999</v>
      </c>
      <c r="AU76">
        <v>-87.931556</v>
      </c>
      <c r="AV76">
        <v>1</v>
      </c>
      <c r="AW76" t="s">
        <v>16343</v>
      </c>
      <c r="AX76">
        <v>18</v>
      </c>
      <c r="AY76" t="s">
        <v>16549</v>
      </c>
      <c r="BB76" t="s">
        <v>779</v>
      </c>
      <c r="BC76" t="s">
        <v>288</v>
      </c>
      <c r="BD76" t="s">
        <v>16493</v>
      </c>
      <c r="BE76">
        <v>60056</v>
      </c>
      <c r="BF76" t="s">
        <v>16346</v>
      </c>
      <c r="BG76" t="s">
        <v>146</v>
      </c>
      <c r="BH76" t="b">
        <f>IFERROR(MATCH('2020'!A76, '2021'!A:A, 0) &gt;0, FALSE)</f>
        <v>1</v>
      </c>
    </row>
    <row r="77" spans="1:60">
      <c r="A77" t="s">
        <v>711</v>
      </c>
      <c r="B77" t="s">
        <v>712</v>
      </c>
      <c r="D77" t="s">
        <v>713</v>
      </c>
      <c r="E77" t="s">
        <v>714</v>
      </c>
      <c r="F77" t="s">
        <v>715</v>
      </c>
      <c r="G77" t="s">
        <v>716</v>
      </c>
      <c r="H77" t="s">
        <v>288</v>
      </c>
      <c r="I77">
        <v>60089</v>
      </c>
      <c r="J77" t="s">
        <v>16550</v>
      </c>
      <c r="K77" t="s">
        <v>146</v>
      </c>
      <c r="L77">
        <v>2</v>
      </c>
      <c r="M77">
        <v>7</v>
      </c>
      <c r="N77">
        <v>2</v>
      </c>
      <c r="O77">
        <v>11</v>
      </c>
      <c r="P77">
        <v>62</v>
      </c>
      <c r="Q77">
        <v>16</v>
      </c>
      <c r="R77" t="s">
        <v>290</v>
      </c>
      <c r="S77" t="s">
        <v>290</v>
      </c>
      <c r="T77" t="s">
        <v>290</v>
      </c>
      <c r="U77" t="s">
        <v>290</v>
      </c>
      <c r="V77" t="s">
        <v>290</v>
      </c>
      <c r="W77" t="s">
        <v>290</v>
      </c>
      <c r="X77" t="s">
        <v>290</v>
      </c>
      <c r="Y77" t="s">
        <v>290</v>
      </c>
      <c r="Z77" t="s">
        <v>290</v>
      </c>
      <c r="AA77" t="s">
        <v>290</v>
      </c>
      <c r="AB77" t="s">
        <v>290</v>
      </c>
      <c r="AC77" t="s">
        <v>290</v>
      </c>
      <c r="AD77" t="s">
        <v>290</v>
      </c>
      <c r="AE77" t="s">
        <v>290</v>
      </c>
      <c r="AF77" t="s">
        <v>290</v>
      </c>
      <c r="AG77" t="s">
        <v>290</v>
      </c>
      <c r="AH77" t="s">
        <v>290</v>
      </c>
      <c r="AI77" t="s">
        <v>290</v>
      </c>
      <c r="AJ77" t="s">
        <v>290</v>
      </c>
      <c r="AK77" t="s">
        <v>290</v>
      </c>
      <c r="AL77">
        <v>27</v>
      </c>
      <c r="AM77" t="s">
        <v>290</v>
      </c>
      <c r="AN77" t="s">
        <v>290</v>
      </c>
      <c r="AO77">
        <v>47</v>
      </c>
      <c r="AP77" t="s">
        <v>290</v>
      </c>
      <c r="AQ77">
        <v>35</v>
      </c>
      <c r="AR77">
        <v>43</v>
      </c>
      <c r="AS77">
        <v>78</v>
      </c>
      <c r="AT77">
        <v>42.138117999999999</v>
      </c>
      <c r="AU77">
        <v>-87.963196999999994</v>
      </c>
      <c r="AV77">
        <v>1</v>
      </c>
      <c r="AW77" t="s">
        <v>16343</v>
      </c>
      <c r="AX77">
        <v>950</v>
      </c>
      <c r="AY77" t="s">
        <v>16551</v>
      </c>
      <c r="BB77" t="s">
        <v>716</v>
      </c>
      <c r="BC77" t="s">
        <v>288</v>
      </c>
      <c r="BD77" t="s">
        <v>16493</v>
      </c>
      <c r="BE77">
        <v>60089</v>
      </c>
      <c r="BF77" t="s">
        <v>16346</v>
      </c>
      <c r="BG77" t="s">
        <v>146</v>
      </c>
      <c r="BH77" t="b">
        <f>IFERROR(MATCH('2020'!A77, '2021'!A:A, 0) &gt;0, FALSE)</f>
        <v>1</v>
      </c>
    </row>
    <row r="78" spans="1:60">
      <c r="A78" t="s">
        <v>718</v>
      </c>
      <c r="B78" t="s">
        <v>446</v>
      </c>
      <c r="C78" t="s">
        <v>418</v>
      </c>
      <c r="D78" t="s">
        <v>354</v>
      </c>
      <c r="E78" t="s">
        <v>719</v>
      </c>
      <c r="F78" t="s">
        <v>720</v>
      </c>
      <c r="G78" t="s">
        <v>721</v>
      </c>
      <c r="H78" t="s">
        <v>288</v>
      </c>
      <c r="I78">
        <v>60067</v>
      </c>
      <c r="J78" t="s">
        <v>16552</v>
      </c>
      <c r="K78" t="s">
        <v>146</v>
      </c>
      <c r="L78">
        <v>4.5</v>
      </c>
      <c r="M78">
        <v>15.3</v>
      </c>
      <c r="N78">
        <v>7.1</v>
      </c>
      <c r="O78">
        <v>26.9</v>
      </c>
      <c r="P78">
        <v>91</v>
      </c>
      <c r="Q78">
        <v>28</v>
      </c>
      <c r="R78">
        <v>18</v>
      </c>
      <c r="S78">
        <v>12</v>
      </c>
      <c r="T78">
        <v>15</v>
      </c>
      <c r="U78" t="s">
        <v>290</v>
      </c>
      <c r="V78">
        <v>18</v>
      </c>
      <c r="W78">
        <v>16</v>
      </c>
      <c r="X78">
        <v>26</v>
      </c>
      <c r="Y78">
        <v>25</v>
      </c>
      <c r="Z78" t="s">
        <v>290</v>
      </c>
      <c r="AA78" t="s">
        <v>290</v>
      </c>
      <c r="AB78" t="s">
        <v>290</v>
      </c>
      <c r="AC78" t="s">
        <v>290</v>
      </c>
      <c r="AD78" t="s">
        <v>290</v>
      </c>
      <c r="AE78" t="s">
        <v>290</v>
      </c>
      <c r="AF78" t="s">
        <v>290</v>
      </c>
      <c r="AG78" t="s">
        <v>290</v>
      </c>
      <c r="AH78" t="s">
        <v>290</v>
      </c>
      <c r="AI78" t="s">
        <v>290</v>
      </c>
      <c r="AJ78">
        <v>21</v>
      </c>
      <c r="AK78" t="s">
        <v>290</v>
      </c>
      <c r="AL78">
        <v>20</v>
      </c>
      <c r="AM78" t="s">
        <v>290</v>
      </c>
      <c r="AN78" t="s">
        <v>290</v>
      </c>
      <c r="AO78">
        <v>203</v>
      </c>
      <c r="AP78">
        <v>10</v>
      </c>
      <c r="AQ78">
        <v>130</v>
      </c>
      <c r="AR78">
        <v>128</v>
      </c>
      <c r="AS78">
        <v>258</v>
      </c>
      <c r="AT78">
        <v>42.114007999999998</v>
      </c>
      <c r="AU78">
        <v>-88.044248999999994</v>
      </c>
      <c r="AV78">
        <v>1</v>
      </c>
      <c r="AW78" t="s">
        <v>16343</v>
      </c>
      <c r="AX78">
        <v>200</v>
      </c>
      <c r="AY78" t="s">
        <v>16553</v>
      </c>
      <c r="BB78" t="s">
        <v>721</v>
      </c>
      <c r="BC78" t="s">
        <v>288</v>
      </c>
      <c r="BD78" t="s">
        <v>16493</v>
      </c>
      <c r="BE78">
        <v>60067</v>
      </c>
      <c r="BF78" t="s">
        <v>16346</v>
      </c>
      <c r="BG78" t="s">
        <v>146</v>
      </c>
      <c r="BH78" t="b">
        <f>IFERROR(MATCH('2020'!A78, '2021'!A:A, 0) &gt;0, FALSE)</f>
        <v>1</v>
      </c>
    </row>
    <row r="79" spans="1:60">
      <c r="A79" t="s">
        <v>723</v>
      </c>
      <c r="B79" t="s">
        <v>724</v>
      </c>
      <c r="C79" t="s">
        <v>353</v>
      </c>
      <c r="D79" t="s">
        <v>725</v>
      </c>
      <c r="E79" t="s">
        <v>726</v>
      </c>
      <c r="F79" t="s">
        <v>727</v>
      </c>
      <c r="G79" t="s">
        <v>728</v>
      </c>
      <c r="H79" t="s">
        <v>288</v>
      </c>
      <c r="I79">
        <v>60068</v>
      </c>
      <c r="J79" t="s">
        <v>16554</v>
      </c>
      <c r="K79" t="s">
        <v>146</v>
      </c>
      <c r="L79">
        <v>1.5</v>
      </c>
      <c r="M79">
        <v>13.9</v>
      </c>
      <c r="N79">
        <v>4.0999999999999996</v>
      </c>
      <c r="O79">
        <v>19.5</v>
      </c>
      <c r="P79">
        <v>67</v>
      </c>
      <c r="Q79">
        <v>23</v>
      </c>
      <c r="R79">
        <v>11</v>
      </c>
      <c r="S79">
        <v>14</v>
      </c>
      <c r="T79">
        <v>16</v>
      </c>
      <c r="U79">
        <v>13</v>
      </c>
      <c r="V79">
        <v>13</v>
      </c>
      <c r="W79">
        <v>19</v>
      </c>
      <c r="X79">
        <v>12</v>
      </c>
      <c r="Y79" t="s">
        <v>290</v>
      </c>
      <c r="Z79" t="s">
        <v>290</v>
      </c>
      <c r="AA79" t="s">
        <v>290</v>
      </c>
      <c r="AB79" t="s">
        <v>290</v>
      </c>
      <c r="AC79" t="s">
        <v>290</v>
      </c>
      <c r="AD79" t="s">
        <v>290</v>
      </c>
      <c r="AE79" t="s">
        <v>290</v>
      </c>
      <c r="AF79" t="s">
        <v>290</v>
      </c>
      <c r="AG79" t="s">
        <v>290</v>
      </c>
      <c r="AH79" t="s">
        <v>290</v>
      </c>
      <c r="AI79" t="s">
        <v>290</v>
      </c>
      <c r="AJ79" t="s">
        <v>290</v>
      </c>
      <c r="AK79" t="s">
        <v>290</v>
      </c>
      <c r="AL79">
        <v>10</v>
      </c>
      <c r="AM79" t="s">
        <v>290</v>
      </c>
      <c r="AN79" t="s">
        <v>290</v>
      </c>
      <c r="AO79">
        <v>166</v>
      </c>
      <c r="AP79">
        <v>20</v>
      </c>
      <c r="AQ79">
        <v>110</v>
      </c>
      <c r="AR79">
        <v>87</v>
      </c>
      <c r="AS79">
        <v>197</v>
      </c>
      <c r="AT79">
        <v>42.014471999999998</v>
      </c>
      <c r="AU79">
        <v>-87.835087999999999</v>
      </c>
      <c r="AV79">
        <v>1</v>
      </c>
      <c r="AW79" t="s">
        <v>16343</v>
      </c>
      <c r="AX79">
        <v>260</v>
      </c>
      <c r="AY79" t="s">
        <v>16555</v>
      </c>
      <c r="BB79" t="s">
        <v>728</v>
      </c>
      <c r="BC79" t="s">
        <v>288</v>
      </c>
      <c r="BD79" t="s">
        <v>16493</v>
      </c>
      <c r="BE79">
        <v>60068</v>
      </c>
      <c r="BF79" t="s">
        <v>16346</v>
      </c>
      <c r="BG79" t="s">
        <v>146</v>
      </c>
      <c r="BH79" t="b">
        <f>IFERROR(MATCH('2020'!A79, '2021'!A:A, 0) &gt;0, FALSE)</f>
        <v>1</v>
      </c>
    </row>
    <row r="80" spans="1:60">
      <c r="A80" t="s">
        <v>730</v>
      </c>
      <c r="B80" t="s">
        <v>665</v>
      </c>
      <c r="D80" t="s">
        <v>731</v>
      </c>
      <c r="E80" t="s">
        <v>732</v>
      </c>
      <c r="F80" t="s">
        <v>733</v>
      </c>
      <c r="G80" t="s">
        <v>734</v>
      </c>
      <c r="H80" t="s">
        <v>288</v>
      </c>
      <c r="I80">
        <v>60194</v>
      </c>
      <c r="J80" t="s">
        <v>16556</v>
      </c>
      <c r="K80" t="s">
        <v>146</v>
      </c>
      <c r="L80">
        <v>0</v>
      </c>
      <c r="M80">
        <v>19.399999999999999</v>
      </c>
      <c r="N80">
        <v>4</v>
      </c>
      <c r="O80">
        <v>23.4</v>
      </c>
      <c r="P80">
        <v>134</v>
      </c>
      <c r="Q80">
        <v>12</v>
      </c>
      <c r="R80">
        <v>14</v>
      </c>
      <c r="S80" t="s">
        <v>290</v>
      </c>
      <c r="T80">
        <v>22</v>
      </c>
      <c r="U80">
        <v>12</v>
      </c>
      <c r="V80">
        <v>12</v>
      </c>
      <c r="W80" t="s">
        <v>290</v>
      </c>
      <c r="X80">
        <v>15</v>
      </c>
      <c r="Y80">
        <v>13</v>
      </c>
      <c r="Z80" t="s">
        <v>290</v>
      </c>
      <c r="AA80" t="s">
        <v>290</v>
      </c>
      <c r="AB80" t="s">
        <v>290</v>
      </c>
      <c r="AC80" t="s">
        <v>290</v>
      </c>
      <c r="AD80" t="s">
        <v>290</v>
      </c>
      <c r="AE80" t="s">
        <v>290</v>
      </c>
      <c r="AF80" t="s">
        <v>290</v>
      </c>
      <c r="AG80" t="s">
        <v>290</v>
      </c>
      <c r="AH80" t="s">
        <v>290</v>
      </c>
      <c r="AI80" t="s">
        <v>290</v>
      </c>
      <c r="AJ80">
        <v>15</v>
      </c>
      <c r="AK80" t="s">
        <v>290</v>
      </c>
      <c r="AL80">
        <v>41</v>
      </c>
      <c r="AM80" t="s">
        <v>290</v>
      </c>
      <c r="AN80" t="s">
        <v>290</v>
      </c>
      <c r="AO80">
        <v>166</v>
      </c>
      <c r="AP80">
        <v>20</v>
      </c>
      <c r="AQ80">
        <v>139</v>
      </c>
      <c r="AR80">
        <v>109</v>
      </c>
      <c r="AS80">
        <v>248</v>
      </c>
      <c r="AT80">
        <v>42.028968999999996</v>
      </c>
      <c r="AU80">
        <v>-88.074674999999999</v>
      </c>
      <c r="AV80">
        <v>1</v>
      </c>
      <c r="AW80" t="s">
        <v>16343</v>
      </c>
      <c r="AX80">
        <v>208</v>
      </c>
      <c r="AY80" t="s">
        <v>16557</v>
      </c>
      <c r="BB80" t="s">
        <v>734</v>
      </c>
      <c r="BC80" t="s">
        <v>288</v>
      </c>
      <c r="BD80" t="s">
        <v>16493</v>
      </c>
      <c r="BE80">
        <v>60194</v>
      </c>
      <c r="BF80" t="s">
        <v>16346</v>
      </c>
      <c r="BG80" t="s">
        <v>16558</v>
      </c>
      <c r="BH80" t="b">
        <f>IFERROR(MATCH('2020'!A80, '2021'!A:A, 0) &gt;0, FALSE)</f>
        <v>1</v>
      </c>
    </row>
    <row r="81" spans="1:60">
      <c r="A81" t="s">
        <v>736</v>
      </c>
      <c r="B81" t="s">
        <v>737</v>
      </c>
      <c r="C81" t="s">
        <v>353</v>
      </c>
      <c r="D81" t="s">
        <v>738</v>
      </c>
      <c r="E81" t="s">
        <v>739</v>
      </c>
      <c r="F81" t="s">
        <v>740</v>
      </c>
      <c r="G81" t="s">
        <v>734</v>
      </c>
      <c r="H81" t="s">
        <v>288</v>
      </c>
      <c r="I81">
        <v>60193</v>
      </c>
      <c r="J81" t="s">
        <v>16559</v>
      </c>
      <c r="K81" t="s">
        <v>146</v>
      </c>
      <c r="L81">
        <v>3</v>
      </c>
      <c r="M81">
        <v>16</v>
      </c>
      <c r="N81">
        <v>0</v>
      </c>
      <c r="O81">
        <v>19</v>
      </c>
      <c r="P81">
        <v>43</v>
      </c>
      <c r="Q81">
        <v>16</v>
      </c>
      <c r="R81">
        <v>11</v>
      </c>
      <c r="S81">
        <v>17</v>
      </c>
      <c r="T81">
        <v>10</v>
      </c>
      <c r="U81" t="s">
        <v>290</v>
      </c>
      <c r="V81" t="s">
        <v>290</v>
      </c>
      <c r="W81" t="s">
        <v>290</v>
      </c>
      <c r="X81" t="s">
        <v>290</v>
      </c>
      <c r="Y81">
        <v>10</v>
      </c>
      <c r="Z81" t="s">
        <v>290</v>
      </c>
      <c r="AA81" t="s">
        <v>290</v>
      </c>
      <c r="AB81" t="s">
        <v>290</v>
      </c>
      <c r="AC81" t="s">
        <v>290</v>
      </c>
      <c r="AD81" t="s">
        <v>290</v>
      </c>
      <c r="AE81" t="s">
        <v>290</v>
      </c>
      <c r="AF81" t="s">
        <v>290</v>
      </c>
      <c r="AG81" t="s">
        <v>290</v>
      </c>
      <c r="AH81" t="s">
        <v>290</v>
      </c>
      <c r="AI81" t="s">
        <v>290</v>
      </c>
      <c r="AJ81" t="s">
        <v>290</v>
      </c>
      <c r="AK81" t="s">
        <v>290</v>
      </c>
      <c r="AL81">
        <v>128</v>
      </c>
      <c r="AM81" t="s">
        <v>290</v>
      </c>
      <c r="AN81" t="s">
        <v>290</v>
      </c>
      <c r="AO81" t="s">
        <v>290</v>
      </c>
      <c r="AP81" t="s">
        <v>290</v>
      </c>
      <c r="AQ81">
        <v>77</v>
      </c>
      <c r="AR81">
        <v>51</v>
      </c>
      <c r="AS81">
        <v>128</v>
      </c>
      <c r="AT81">
        <v>42.021529999999998</v>
      </c>
      <c r="AU81">
        <v>-88.079334000000003</v>
      </c>
      <c r="AV81">
        <v>1</v>
      </c>
      <c r="AW81" t="s">
        <v>16343</v>
      </c>
      <c r="AX81">
        <v>375</v>
      </c>
      <c r="AY81" t="s">
        <v>16560</v>
      </c>
      <c r="BB81" t="s">
        <v>734</v>
      </c>
      <c r="BC81" t="s">
        <v>288</v>
      </c>
      <c r="BD81" t="s">
        <v>16493</v>
      </c>
      <c r="BE81">
        <v>60193</v>
      </c>
      <c r="BF81" t="s">
        <v>16346</v>
      </c>
      <c r="BG81" t="s">
        <v>16558</v>
      </c>
      <c r="BH81" t="b">
        <f>IFERROR(MATCH('2020'!A81, '2021'!A:A, 0) &gt;0, FALSE)</f>
        <v>1</v>
      </c>
    </row>
    <row r="82" spans="1:60">
      <c r="A82" t="s">
        <v>742</v>
      </c>
      <c r="B82" t="s">
        <v>743</v>
      </c>
      <c r="C82" t="s">
        <v>418</v>
      </c>
      <c r="D82" t="s">
        <v>940</v>
      </c>
      <c r="E82" t="s">
        <v>745</v>
      </c>
      <c r="F82" t="s">
        <v>746</v>
      </c>
      <c r="G82" t="s">
        <v>669</v>
      </c>
      <c r="H82" t="s">
        <v>288</v>
      </c>
      <c r="I82">
        <v>60004</v>
      </c>
      <c r="J82" t="s">
        <v>16561</v>
      </c>
      <c r="K82" t="s">
        <v>146</v>
      </c>
      <c r="L82">
        <v>4</v>
      </c>
      <c r="M82">
        <v>53</v>
      </c>
      <c r="N82">
        <v>9</v>
      </c>
      <c r="O82">
        <v>66</v>
      </c>
      <c r="P82">
        <v>121</v>
      </c>
      <c r="Q82">
        <v>50</v>
      </c>
      <c r="R82">
        <v>29</v>
      </c>
      <c r="S82">
        <v>22</v>
      </c>
      <c r="T82">
        <v>22</v>
      </c>
      <c r="U82">
        <v>29</v>
      </c>
      <c r="V82">
        <v>19</v>
      </c>
      <c r="W82">
        <v>18</v>
      </c>
      <c r="X82">
        <v>20</v>
      </c>
      <c r="Y82">
        <v>19</v>
      </c>
      <c r="Z82">
        <v>16</v>
      </c>
      <c r="AA82">
        <v>23</v>
      </c>
      <c r="AB82">
        <v>24</v>
      </c>
      <c r="AC82">
        <v>20</v>
      </c>
      <c r="AD82" t="s">
        <v>290</v>
      </c>
      <c r="AE82" t="s">
        <v>290</v>
      </c>
      <c r="AF82" t="s">
        <v>290</v>
      </c>
      <c r="AG82" t="s">
        <v>290</v>
      </c>
      <c r="AH82" t="s">
        <v>290</v>
      </c>
      <c r="AI82" t="s">
        <v>290</v>
      </c>
      <c r="AJ82">
        <v>25</v>
      </c>
      <c r="AK82" t="s">
        <v>290</v>
      </c>
      <c r="AL82">
        <v>190</v>
      </c>
      <c r="AM82" t="s">
        <v>290</v>
      </c>
      <c r="AN82" t="s">
        <v>290</v>
      </c>
      <c r="AO82">
        <v>185</v>
      </c>
      <c r="AP82">
        <v>26</v>
      </c>
      <c r="AQ82">
        <v>224</v>
      </c>
      <c r="AR82">
        <v>208</v>
      </c>
      <c r="AS82">
        <v>432</v>
      </c>
      <c r="AT82">
        <v>42.089238999999999</v>
      </c>
      <c r="AU82">
        <v>-87.989501000000004</v>
      </c>
      <c r="AV82">
        <v>1</v>
      </c>
      <c r="AW82" t="s">
        <v>16343</v>
      </c>
      <c r="AX82">
        <v>502</v>
      </c>
      <c r="AY82" t="s">
        <v>16562</v>
      </c>
      <c r="BB82" t="s">
        <v>669</v>
      </c>
      <c r="BC82" t="s">
        <v>288</v>
      </c>
      <c r="BD82" t="s">
        <v>16493</v>
      </c>
      <c r="BE82">
        <v>60004</v>
      </c>
      <c r="BF82" t="s">
        <v>16346</v>
      </c>
      <c r="BG82" t="s">
        <v>146</v>
      </c>
      <c r="BH82" t="b">
        <f>IFERROR(MATCH('2020'!A82, '2021'!A:A, 0) &gt;0, FALSE)</f>
        <v>1</v>
      </c>
    </row>
    <row r="83" spans="1:60">
      <c r="A83" t="s">
        <v>747</v>
      </c>
      <c r="B83" t="s">
        <v>748</v>
      </c>
      <c r="C83" t="s">
        <v>578</v>
      </c>
      <c r="D83" t="s">
        <v>749</v>
      </c>
      <c r="E83" t="s">
        <v>750</v>
      </c>
      <c r="F83" t="s">
        <v>751</v>
      </c>
      <c r="G83" t="s">
        <v>582</v>
      </c>
      <c r="H83" t="s">
        <v>288</v>
      </c>
      <c r="I83">
        <v>60076</v>
      </c>
      <c r="J83" t="s">
        <v>16563</v>
      </c>
      <c r="K83" t="s">
        <v>146</v>
      </c>
      <c r="L83">
        <v>5</v>
      </c>
      <c r="M83">
        <v>50</v>
      </c>
      <c r="N83">
        <v>19</v>
      </c>
      <c r="O83">
        <v>74</v>
      </c>
      <c r="P83">
        <v>116</v>
      </c>
      <c r="Q83">
        <v>64</v>
      </c>
      <c r="R83">
        <v>75</v>
      </c>
      <c r="S83">
        <v>70</v>
      </c>
      <c r="T83">
        <v>56</v>
      </c>
      <c r="U83">
        <v>74</v>
      </c>
      <c r="V83">
        <v>64</v>
      </c>
      <c r="W83">
        <v>81</v>
      </c>
      <c r="X83">
        <v>65</v>
      </c>
      <c r="Y83">
        <v>91</v>
      </c>
      <c r="Z83" t="s">
        <v>290</v>
      </c>
      <c r="AA83" t="s">
        <v>290</v>
      </c>
      <c r="AB83" t="s">
        <v>290</v>
      </c>
      <c r="AC83" t="s">
        <v>290</v>
      </c>
      <c r="AD83" t="s">
        <v>290</v>
      </c>
      <c r="AE83" t="s">
        <v>290</v>
      </c>
      <c r="AF83" t="s">
        <v>290</v>
      </c>
      <c r="AG83" t="s">
        <v>290</v>
      </c>
      <c r="AH83">
        <v>16</v>
      </c>
      <c r="AI83" t="s">
        <v>290</v>
      </c>
      <c r="AJ83" t="s">
        <v>290</v>
      </c>
      <c r="AK83" t="s">
        <v>290</v>
      </c>
      <c r="AL83" t="s">
        <v>290</v>
      </c>
      <c r="AM83" t="s">
        <v>290</v>
      </c>
      <c r="AN83" t="s">
        <v>290</v>
      </c>
      <c r="AO83">
        <v>764</v>
      </c>
      <c r="AP83" t="s">
        <v>290</v>
      </c>
      <c r="AQ83">
        <v>399</v>
      </c>
      <c r="AR83">
        <v>373</v>
      </c>
      <c r="AS83">
        <v>772</v>
      </c>
      <c r="AT83">
        <v>42.033875999999999</v>
      </c>
      <c r="AU83">
        <v>-87.743381999999997</v>
      </c>
      <c r="AV83">
        <v>1</v>
      </c>
      <c r="AW83" t="s">
        <v>16343</v>
      </c>
      <c r="AX83">
        <v>4600</v>
      </c>
      <c r="AY83" t="s">
        <v>16564</v>
      </c>
      <c r="BB83" t="s">
        <v>582</v>
      </c>
      <c r="BC83" t="s">
        <v>288</v>
      </c>
      <c r="BD83" t="s">
        <v>16493</v>
      </c>
      <c r="BE83">
        <v>60076</v>
      </c>
      <c r="BF83" t="s">
        <v>16346</v>
      </c>
      <c r="BG83" t="s">
        <v>146</v>
      </c>
      <c r="BH83" t="b">
        <f>IFERROR(MATCH('2020'!A83, '2021'!A:A, 0) &gt;0, FALSE)</f>
        <v>1</v>
      </c>
    </row>
    <row r="84" spans="1:60">
      <c r="A84" t="s">
        <v>11465</v>
      </c>
      <c r="B84" t="s">
        <v>7801</v>
      </c>
      <c r="D84" t="s">
        <v>16565</v>
      </c>
      <c r="E84" t="s">
        <v>16566</v>
      </c>
      <c r="F84" t="s">
        <v>7804</v>
      </c>
      <c r="G84" t="s">
        <v>767</v>
      </c>
      <c r="H84" t="s">
        <v>288</v>
      </c>
      <c r="I84">
        <v>60062</v>
      </c>
      <c r="J84" t="s">
        <v>16567</v>
      </c>
      <c r="K84" t="s">
        <v>146</v>
      </c>
      <c r="L84">
        <v>1</v>
      </c>
      <c r="M84">
        <v>3</v>
      </c>
      <c r="N84">
        <v>0</v>
      </c>
      <c r="O84">
        <v>4</v>
      </c>
      <c r="P84">
        <v>20</v>
      </c>
      <c r="Q84" t="s">
        <v>290</v>
      </c>
      <c r="R84" t="s">
        <v>290</v>
      </c>
      <c r="S84" t="s">
        <v>290</v>
      </c>
      <c r="T84" t="s">
        <v>290</v>
      </c>
      <c r="U84" t="s">
        <v>290</v>
      </c>
      <c r="V84" t="s">
        <v>290</v>
      </c>
      <c r="W84" t="s">
        <v>290</v>
      </c>
      <c r="X84" t="s">
        <v>290</v>
      </c>
      <c r="Y84" t="s">
        <v>290</v>
      </c>
      <c r="Z84" t="s">
        <v>290</v>
      </c>
      <c r="AA84" t="s">
        <v>290</v>
      </c>
      <c r="AB84" t="s">
        <v>290</v>
      </c>
      <c r="AC84" t="s">
        <v>290</v>
      </c>
      <c r="AD84" t="s">
        <v>290</v>
      </c>
      <c r="AE84" t="s">
        <v>290</v>
      </c>
      <c r="AF84" t="s">
        <v>290</v>
      </c>
      <c r="AG84" t="s">
        <v>290</v>
      </c>
      <c r="AH84" t="s">
        <v>290</v>
      </c>
      <c r="AI84" t="s">
        <v>290</v>
      </c>
      <c r="AJ84" t="s">
        <v>290</v>
      </c>
      <c r="AK84" t="s">
        <v>290</v>
      </c>
      <c r="AL84" t="s">
        <v>290</v>
      </c>
      <c r="AM84" t="s">
        <v>290</v>
      </c>
      <c r="AN84" t="s">
        <v>290</v>
      </c>
      <c r="AO84">
        <v>10</v>
      </c>
      <c r="AP84" t="s">
        <v>290</v>
      </c>
      <c r="AQ84">
        <v>8</v>
      </c>
      <c r="AR84">
        <v>13</v>
      </c>
      <c r="AS84">
        <v>21</v>
      </c>
      <c r="AT84">
        <v>42.131742000000003</v>
      </c>
      <c r="AU84">
        <v>-87.847802000000001</v>
      </c>
      <c r="AV84">
        <v>1</v>
      </c>
      <c r="AW84" t="s">
        <v>16343</v>
      </c>
      <c r="AX84">
        <v>1133</v>
      </c>
      <c r="AY84" t="s">
        <v>16568</v>
      </c>
      <c r="BB84" t="s">
        <v>767</v>
      </c>
      <c r="BC84" t="s">
        <v>288</v>
      </c>
      <c r="BD84" t="s">
        <v>16493</v>
      </c>
      <c r="BE84">
        <v>60062</v>
      </c>
      <c r="BF84" t="s">
        <v>16346</v>
      </c>
      <c r="BG84" t="s">
        <v>146</v>
      </c>
      <c r="BH84" t="b">
        <f>IFERROR(MATCH('2020'!A84, '2021'!A:A, 0) &gt;0, FALSE)</f>
        <v>1</v>
      </c>
    </row>
    <row r="85" spans="1:60">
      <c r="A85" t="s">
        <v>752</v>
      </c>
      <c r="B85" t="s">
        <v>753</v>
      </c>
      <c r="C85" t="s">
        <v>578</v>
      </c>
      <c r="D85" t="s">
        <v>754</v>
      </c>
      <c r="E85" t="s">
        <v>755</v>
      </c>
      <c r="F85" t="s">
        <v>756</v>
      </c>
      <c r="G85" t="s">
        <v>582</v>
      </c>
      <c r="H85" t="s">
        <v>288</v>
      </c>
      <c r="I85">
        <v>60077</v>
      </c>
      <c r="J85" t="s">
        <v>16569</v>
      </c>
      <c r="K85" t="s">
        <v>146</v>
      </c>
      <c r="L85">
        <v>4</v>
      </c>
      <c r="M85">
        <v>38.5</v>
      </c>
      <c r="N85">
        <v>30.8</v>
      </c>
      <c r="O85">
        <v>73.3</v>
      </c>
      <c r="P85">
        <v>53</v>
      </c>
      <c r="Q85">
        <v>45</v>
      </c>
      <c r="R85">
        <v>46</v>
      </c>
      <c r="S85">
        <v>48</v>
      </c>
      <c r="T85">
        <v>40</v>
      </c>
      <c r="U85">
        <v>46</v>
      </c>
      <c r="V85">
        <v>36</v>
      </c>
      <c r="W85">
        <v>41</v>
      </c>
      <c r="X85">
        <v>32</v>
      </c>
      <c r="Y85">
        <v>40</v>
      </c>
      <c r="Z85" t="s">
        <v>290</v>
      </c>
      <c r="AA85" t="s">
        <v>290</v>
      </c>
      <c r="AB85" t="s">
        <v>290</v>
      </c>
      <c r="AC85" t="s">
        <v>290</v>
      </c>
      <c r="AD85" t="s">
        <v>290</v>
      </c>
      <c r="AE85" t="s">
        <v>290</v>
      </c>
      <c r="AF85" t="s">
        <v>290</v>
      </c>
      <c r="AG85" t="s">
        <v>290</v>
      </c>
      <c r="AH85" t="s">
        <v>290</v>
      </c>
      <c r="AI85" t="s">
        <v>290</v>
      </c>
      <c r="AJ85" t="s">
        <v>290</v>
      </c>
      <c r="AK85" t="s">
        <v>290</v>
      </c>
      <c r="AL85" t="s">
        <v>290</v>
      </c>
      <c r="AM85" t="s">
        <v>290</v>
      </c>
      <c r="AN85" t="s">
        <v>290</v>
      </c>
      <c r="AO85">
        <v>427</v>
      </c>
      <c r="AP85" t="s">
        <v>290</v>
      </c>
      <c r="AQ85">
        <v>199</v>
      </c>
      <c r="AR85">
        <v>228</v>
      </c>
      <c r="AS85">
        <v>427</v>
      </c>
      <c r="AT85">
        <v>42.01079</v>
      </c>
      <c r="AU85">
        <v>-87.758330000000001</v>
      </c>
      <c r="AV85">
        <v>1</v>
      </c>
      <c r="AW85" t="s">
        <v>16343</v>
      </c>
      <c r="AX85">
        <v>7120</v>
      </c>
      <c r="AY85" t="s">
        <v>16516</v>
      </c>
      <c r="BB85" t="s">
        <v>582</v>
      </c>
      <c r="BC85" t="s">
        <v>288</v>
      </c>
      <c r="BD85" t="s">
        <v>16493</v>
      </c>
      <c r="BE85">
        <v>60077</v>
      </c>
      <c r="BF85" t="s">
        <v>16346</v>
      </c>
      <c r="BG85" t="s">
        <v>146</v>
      </c>
      <c r="BH85" t="b">
        <f>IFERROR(MATCH('2020'!A85, '2021'!A:A, 0) &gt;0, FALSE)</f>
        <v>1</v>
      </c>
    </row>
    <row r="86" spans="1:60">
      <c r="A86" t="s">
        <v>757</v>
      </c>
      <c r="B86" t="s">
        <v>758</v>
      </c>
      <c r="C86" t="s">
        <v>418</v>
      </c>
      <c r="D86" t="s">
        <v>759</v>
      </c>
      <c r="E86" t="s">
        <v>760</v>
      </c>
      <c r="F86" t="s">
        <v>15490</v>
      </c>
      <c r="G86" t="s">
        <v>613</v>
      </c>
      <c r="H86" t="s">
        <v>288</v>
      </c>
      <c r="I86">
        <v>60016</v>
      </c>
      <c r="J86" t="s">
        <v>16570</v>
      </c>
      <c r="K86" t="s">
        <v>146</v>
      </c>
      <c r="L86">
        <v>2</v>
      </c>
      <c r="M86">
        <v>32</v>
      </c>
      <c r="N86">
        <v>3</v>
      </c>
      <c r="O86">
        <v>37</v>
      </c>
      <c r="P86">
        <v>21</v>
      </c>
      <c r="Q86">
        <v>14</v>
      </c>
      <c r="R86">
        <v>12</v>
      </c>
      <c r="S86">
        <v>19</v>
      </c>
      <c r="T86" t="s">
        <v>290</v>
      </c>
      <c r="U86" t="s">
        <v>290</v>
      </c>
      <c r="V86" t="s">
        <v>290</v>
      </c>
      <c r="W86" t="s">
        <v>290</v>
      </c>
      <c r="X86" t="s">
        <v>290</v>
      </c>
      <c r="Y86" t="s">
        <v>290</v>
      </c>
      <c r="Z86" t="s">
        <v>290</v>
      </c>
      <c r="AA86" t="s">
        <v>290</v>
      </c>
      <c r="AB86" t="s">
        <v>290</v>
      </c>
      <c r="AC86" t="s">
        <v>290</v>
      </c>
      <c r="AD86" t="s">
        <v>290</v>
      </c>
      <c r="AE86" t="s">
        <v>290</v>
      </c>
      <c r="AF86" t="s">
        <v>290</v>
      </c>
      <c r="AG86" t="s">
        <v>290</v>
      </c>
      <c r="AH86" t="s">
        <v>290</v>
      </c>
      <c r="AI86" t="s">
        <v>290</v>
      </c>
      <c r="AJ86" t="s">
        <v>290</v>
      </c>
      <c r="AK86" t="s">
        <v>290</v>
      </c>
      <c r="AL86" t="s">
        <v>290</v>
      </c>
      <c r="AM86" t="s">
        <v>290</v>
      </c>
      <c r="AN86" t="s">
        <v>290</v>
      </c>
      <c r="AO86">
        <v>87</v>
      </c>
      <c r="AP86" t="s">
        <v>290</v>
      </c>
      <c r="AQ86">
        <v>45</v>
      </c>
      <c r="AR86">
        <v>54</v>
      </c>
      <c r="AS86">
        <v>99</v>
      </c>
      <c r="AT86">
        <v>42.039788000000001</v>
      </c>
      <c r="AU86">
        <v>-87.888722999999999</v>
      </c>
      <c r="AV86">
        <v>1</v>
      </c>
      <c r="AW86" t="s">
        <v>16343</v>
      </c>
      <c r="AX86">
        <v>733</v>
      </c>
      <c r="AY86" t="s">
        <v>16514</v>
      </c>
      <c r="BB86" t="s">
        <v>613</v>
      </c>
      <c r="BC86" t="s">
        <v>288</v>
      </c>
      <c r="BD86" t="s">
        <v>16493</v>
      </c>
      <c r="BE86">
        <v>60016</v>
      </c>
      <c r="BF86" t="s">
        <v>16346</v>
      </c>
      <c r="BG86" t="s">
        <v>146</v>
      </c>
      <c r="BH86" t="b">
        <f>IFERROR(MATCH('2020'!A86, '2021'!A:A, 0) &gt;0, FALSE)</f>
        <v>1</v>
      </c>
    </row>
    <row r="87" spans="1:60">
      <c r="A87" t="s">
        <v>762</v>
      </c>
      <c r="B87" t="s">
        <v>763</v>
      </c>
      <c r="C87" t="s">
        <v>418</v>
      </c>
      <c r="D87" t="s">
        <v>764</v>
      </c>
      <c r="E87" t="s">
        <v>765</v>
      </c>
      <c r="F87" t="s">
        <v>766</v>
      </c>
      <c r="G87" t="s">
        <v>767</v>
      </c>
      <c r="H87" t="s">
        <v>288</v>
      </c>
      <c r="I87">
        <v>60062</v>
      </c>
      <c r="J87" t="s">
        <v>16571</v>
      </c>
      <c r="K87" t="s">
        <v>146</v>
      </c>
      <c r="L87">
        <v>11</v>
      </c>
      <c r="M87">
        <v>67</v>
      </c>
      <c r="N87">
        <v>9</v>
      </c>
      <c r="O87">
        <v>87</v>
      </c>
      <c r="P87" t="s">
        <v>290</v>
      </c>
      <c r="Q87">
        <v>40</v>
      </c>
      <c r="R87">
        <v>50</v>
      </c>
      <c r="S87">
        <v>25</v>
      </c>
      <c r="T87">
        <v>44</v>
      </c>
      <c r="U87">
        <v>43</v>
      </c>
      <c r="V87">
        <v>53</v>
      </c>
      <c r="W87">
        <v>37</v>
      </c>
      <c r="X87">
        <v>44</v>
      </c>
      <c r="Y87">
        <v>34</v>
      </c>
      <c r="Z87" t="s">
        <v>290</v>
      </c>
      <c r="AA87" t="s">
        <v>290</v>
      </c>
      <c r="AB87" t="s">
        <v>290</v>
      </c>
      <c r="AC87" t="s">
        <v>290</v>
      </c>
      <c r="AD87" t="s">
        <v>290</v>
      </c>
      <c r="AE87" t="s">
        <v>290</v>
      </c>
      <c r="AF87" t="s">
        <v>290</v>
      </c>
      <c r="AG87" t="s">
        <v>290</v>
      </c>
      <c r="AH87" t="s">
        <v>290</v>
      </c>
      <c r="AI87" t="s">
        <v>290</v>
      </c>
      <c r="AJ87" t="s">
        <v>290</v>
      </c>
      <c r="AK87" t="s">
        <v>290</v>
      </c>
      <c r="AL87" t="s">
        <v>290</v>
      </c>
      <c r="AM87" t="s">
        <v>290</v>
      </c>
      <c r="AN87" t="s">
        <v>290</v>
      </c>
      <c r="AO87">
        <v>370</v>
      </c>
      <c r="AP87" t="s">
        <v>290</v>
      </c>
      <c r="AQ87">
        <v>192</v>
      </c>
      <c r="AR87">
        <v>178</v>
      </c>
      <c r="AS87">
        <v>370</v>
      </c>
      <c r="AT87">
        <v>42.139062000000003</v>
      </c>
      <c r="AU87">
        <v>-87.858957000000004</v>
      </c>
      <c r="AV87">
        <v>1</v>
      </c>
      <c r="AW87" t="s">
        <v>16343</v>
      </c>
      <c r="AX87">
        <v>3210</v>
      </c>
      <c r="AY87" t="s">
        <v>16572</v>
      </c>
      <c r="BB87" t="s">
        <v>767</v>
      </c>
      <c r="BC87" t="s">
        <v>288</v>
      </c>
      <c r="BD87" t="s">
        <v>16493</v>
      </c>
      <c r="BE87">
        <v>60062</v>
      </c>
      <c r="BF87" t="s">
        <v>16346</v>
      </c>
      <c r="BG87" t="s">
        <v>146</v>
      </c>
      <c r="BH87" t="b">
        <f>IFERROR(MATCH('2020'!A87, '2021'!A:A, 0) &gt;0, FALSE)</f>
        <v>1</v>
      </c>
    </row>
    <row r="88" spans="1:60">
      <c r="A88" t="s">
        <v>769</v>
      </c>
      <c r="B88" t="s">
        <v>770</v>
      </c>
      <c r="D88" t="s">
        <v>771</v>
      </c>
      <c r="E88" t="s">
        <v>772</v>
      </c>
      <c r="F88" t="s">
        <v>773</v>
      </c>
      <c r="G88" t="s">
        <v>641</v>
      </c>
      <c r="H88" t="s">
        <v>288</v>
      </c>
      <c r="I88">
        <v>60714</v>
      </c>
      <c r="J88" t="s">
        <v>16573</v>
      </c>
      <c r="K88" t="s">
        <v>146</v>
      </c>
      <c r="L88">
        <v>1</v>
      </c>
      <c r="M88">
        <v>5</v>
      </c>
      <c r="N88">
        <v>4</v>
      </c>
      <c r="O88">
        <v>10</v>
      </c>
      <c r="P88">
        <v>21</v>
      </c>
      <c r="Q88" t="s">
        <v>290</v>
      </c>
      <c r="R88" t="s">
        <v>290</v>
      </c>
      <c r="S88" t="s">
        <v>290</v>
      </c>
      <c r="T88" t="s">
        <v>290</v>
      </c>
      <c r="U88" t="s">
        <v>290</v>
      </c>
      <c r="V88" t="s">
        <v>290</v>
      </c>
      <c r="W88" t="s">
        <v>290</v>
      </c>
      <c r="X88" t="s">
        <v>290</v>
      </c>
      <c r="Y88" t="s">
        <v>290</v>
      </c>
      <c r="Z88" t="s">
        <v>290</v>
      </c>
      <c r="AA88" t="s">
        <v>290</v>
      </c>
      <c r="AB88" t="s">
        <v>290</v>
      </c>
      <c r="AC88" t="s">
        <v>290</v>
      </c>
      <c r="AD88">
        <v>19</v>
      </c>
      <c r="AE88" t="s">
        <v>290</v>
      </c>
      <c r="AF88" t="s">
        <v>290</v>
      </c>
      <c r="AG88" t="s">
        <v>290</v>
      </c>
      <c r="AH88" t="s">
        <v>290</v>
      </c>
      <c r="AI88" t="s">
        <v>290</v>
      </c>
      <c r="AJ88" t="s">
        <v>290</v>
      </c>
      <c r="AK88" t="s">
        <v>290</v>
      </c>
      <c r="AL88">
        <v>36</v>
      </c>
      <c r="AM88" t="s">
        <v>290</v>
      </c>
      <c r="AN88" t="s">
        <v>290</v>
      </c>
      <c r="AO88">
        <v>11</v>
      </c>
      <c r="AP88" t="s">
        <v>290</v>
      </c>
      <c r="AQ88">
        <v>24</v>
      </c>
      <c r="AR88">
        <v>26</v>
      </c>
      <c r="AS88">
        <v>50</v>
      </c>
      <c r="AT88">
        <v>42.054622999999999</v>
      </c>
      <c r="AU88">
        <v>-87.830043000000003</v>
      </c>
      <c r="AV88">
        <v>1</v>
      </c>
      <c r="AW88" t="s">
        <v>16360</v>
      </c>
      <c r="AX88">
        <v>8101</v>
      </c>
      <c r="AY88" t="s">
        <v>16574</v>
      </c>
      <c r="BB88" t="s">
        <v>641</v>
      </c>
      <c r="BC88" t="s">
        <v>288</v>
      </c>
      <c r="BD88" t="s">
        <v>16493</v>
      </c>
      <c r="BE88">
        <v>60714</v>
      </c>
      <c r="BF88" t="s">
        <v>16346</v>
      </c>
      <c r="BG88" t="s">
        <v>16363</v>
      </c>
      <c r="BH88" t="b">
        <f>IFERROR(MATCH('2020'!A88, '2021'!A:A, 0) &gt;0, FALSE)</f>
        <v>1</v>
      </c>
    </row>
    <row r="89" spans="1:60">
      <c r="A89" t="s">
        <v>774</v>
      </c>
      <c r="B89" t="s">
        <v>775</v>
      </c>
      <c r="D89" t="s">
        <v>776</v>
      </c>
      <c r="E89" t="s">
        <v>777</v>
      </c>
      <c r="F89" t="s">
        <v>778</v>
      </c>
      <c r="G89" t="s">
        <v>779</v>
      </c>
      <c r="H89" t="s">
        <v>288</v>
      </c>
      <c r="I89">
        <v>60056</v>
      </c>
      <c r="J89" t="s">
        <v>16575</v>
      </c>
      <c r="K89" t="s">
        <v>146</v>
      </c>
      <c r="L89">
        <v>1</v>
      </c>
      <c r="M89">
        <v>29</v>
      </c>
      <c r="N89">
        <v>6</v>
      </c>
      <c r="O89">
        <v>36</v>
      </c>
      <c r="P89">
        <v>69</v>
      </c>
      <c r="Q89">
        <v>28</v>
      </c>
      <c r="R89">
        <v>18</v>
      </c>
      <c r="S89">
        <v>16</v>
      </c>
      <c r="T89" t="s">
        <v>290</v>
      </c>
      <c r="U89">
        <v>14</v>
      </c>
      <c r="V89">
        <v>12</v>
      </c>
      <c r="W89" t="s">
        <v>290</v>
      </c>
      <c r="X89">
        <v>17</v>
      </c>
      <c r="Y89">
        <v>27</v>
      </c>
      <c r="Z89" t="s">
        <v>290</v>
      </c>
      <c r="AA89" t="s">
        <v>290</v>
      </c>
      <c r="AB89" t="s">
        <v>290</v>
      </c>
      <c r="AC89" t="s">
        <v>290</v>
      </c>
      <c r="AD89" t="s">
        <v>290</v>
      </c>
      <c r="AE89" t="s">
        <v>290</v>
      </c>
      <c r="AF89" t="s">
        <v>290</v>
      </c>
      <c r="AG89" t="s">
        <v>290</v>
      </c>
      <c r="AH89" t="s">
        <v>290</v>
      </c>
      <c r="AI89" t="s">
        <v>290</v>
      </c>
      <c r="AJ89" t="s">
        <v>290</v>
      </c>
      <c r="AK89" t="s">
        <v>290</v>
      </c>
      <c r="AL89">
        <v>97</v>
      </c>
      <c r="AM89" t="s">
        <v>290</v>
      </c>
      <c r="AN89" t="s">
        <v>290</v>
      </c>
      <c r="AO89">
        <v>112</v>
      </c>
      <c r="AP89" t="s">
        <v>290</v>
      </c>
      <c r="AQ89">
        <v>108</v>
      </c>
      <c r="AR89">
        <v>111</v>
      </c>
      <c r="AS89">
        <v>219</v>
      </c>
      <c r="AT89">
        <v>42.025331000000001</v>
      </c>
      <c r="AU89">
        <v>-87.943467999999996</v>
      </c>
      <c r="AV89">
        <v>1</v>
      </c>
      <c r="AW89" t="s">
        <v>16343</v>
      </c>
      <c r="AX89">
        <v>501</v>
      </c>
      <c r="AY89" t="s">
        <v>16576</v>
      </c>
      <c r="BB89" t="s">
        <v>779</v>
      </c>
      <c r="BC89" t="s">
        <v>288</v>
      </c>
      <c r="BD89" t="s">
        <v>16493</v>
      </c>
      <c r="BE89">
        <v>60056</v>
      </c>
      <c r="BF89" t="s">
        <v>16346</v>
      </c>
      <c r="BG89" t="s">
        <v>146</v>
      </c>
      <c r="BH89" t="b">
        <f>IFERROR(MATCH('2020'!A89, '2021'!A:A, 0) &gt;0, FALSE)</f>
        <v>1</v>
      </c>
    </row>
    <row r="90" spans="1:60">
      <c r="A90" t="s">
        <v>780</v>
      </c>
      <c r="B90" t="s">
        <v>781</v>
      </c>
      <c r="C90" t="s">
        <v>418</v>
      </c>
      <c r="D90" t="s">
        <v>782</v>
      </c>
      <c r="E90" t="s">
        <v>783</v>
      </c>
      <c r="F90" t="s">
        <v>784</v>
      </c>
      <c r="G90" t="s">
        <v>601</v>
      </c>
      <c r="H90" t="s">
        <v>288</v>
      </c>
      <c r="I90">
        <v>60093</v>
      </c>
      <c r="J90" t="s">
        <v>16577</v>
      </c>
      <c r="K90" t="s">
        <v>146</v>
      </c>
      <c r="L90">
        <v>3</v>
      </c>
      <c r="M90">
        <v>23</v>
      </c>
      <c r="N90">
        <v>8.3000000000000007</v>
      </c>
      <c r="O90">
        <v>34.299999999999997</v>
      </c>
      <c r="P90">
        <v>50</v>
      </c>
      <c r="Q90">
        <v>34</v>
      </c>
      <c r="R90">
        <v>27</v>
      </c>
      <c r="S90">
        <v>23</v>
      </c>
      <c r="T90">
        <v>30</v>
      </c>
      <c r="U90">
        <v>36</v>
      </c>
      <c r="V90">
        <v>28</v>
      </c>
      <c r="W90">
        <v>11</v>
      </c>
      <c r="X90">
        <v>31</v>
      </c>
      <c r="Y90">
        <v>25</v>
      </c>
      <c r="Z90" t="s">
        <v>290</v>
      </c>
      <c r="AA90" t="s">
        <v>290</v>
      </c>
      <c r="AB90" t="s">
        <v>290</v>
      </c>
      <c r="AC90" t="s">
        <v>290</v>
      </c>
      <c r="AD90" t="s">
        <v>290</v>
      </c>
      <c r="AE90" t="s">
        <v>290</v>
      </c>
      <c r="AF90" t="s">
        <v>290</v>
      </c>
      <c r="AG90" t="s">
        <v>290</v>
      </c>
      <c r="AH90" t="s">
        <v>290</v>
      </c>
      <c r="AI90" t="s">
        <v>290</v>
      </c>
      <c r="AJ90" t="s">
        <v>290</v>
      </c>
      <c r="AK90" t="s">
        <v>290</v>
      </c>
      <c r="AL90" t="s">
        <v>290</v>
      </c>
      <c r="AM90" t="s">
        <v>290</v>
      </c>
      <c r="AN90" t="s">
        <v>290</v>
      </c>
      <c r="AO90">
        <v>293</v>
      </c>
      <c r="AP90" t="s">
        <v>290</v>
      </c>
      <c r="AQ90">
        <v>145</v>
      </c>
      <c r="AR90">
        <v>150</v>
      </c>
      <c r="AS90">
        <v>295</v>
      </c>
      <c r="AT90">
        <v>42.095616999999997</v>
      </c>
      <c r="AU90">
        <v>-87.733276000000004</v>
      </c>
      <c r="AV90">
        <v>1</v>
      </c>
      <c r="AW90" t="s">
        <v>16343</v>
      </c>
      <c r="AX90">
        <v>180</v>
      </c>
      <c r="AY90" t="s">
        <v>16578</v>
      </c>
      <c r="BB90" t="s">
        <v>601</v>
      </c>
      <c r="BC90" t="s">
        <v>288</v>
      </c>
      <c r="BD90" t="s">
        <v>16493</v>
      </c>
      <c r="BE90">
        <v>60093</v>
      </c>
      <c r="BF90" t="s">
        <v>16346</v>
      </c>
      <c r="BG90" t="s">
        <v>146</v>
      </c>
      <c r="BH90" t="b">
        <f>IFERROR(MATCH('2020'!A90, '2021'!A:A, 0) &gt;0, FALSE)</f>
        <v>1</v>
      </c>
    </row>
    <row r="91" spans="1:60">
      <c r="A91" t="s">
        <v>785</v>
      </c>
      <c r="B91" t="s">
        <v>786</v>
      </c>
      <c r="C91" t="s">
        <v>353</v>
      </c>
      <c r="D91" t="s">
        <v>787</v>
      </c>
      <c r="E91" t="s">
        <v>788</v>
      </c>
      <c r="F91" t="s">
        <v>789</v>
      </c>
      <c r="G91" t="s">
        <v>634</v>
      </c>
      <c r="H91" t="s">
        <v>288</v>
      </c>
      <c r="I91">
        <v>60091</v>
      </c>
      <c r="J91" t="s">
        <v>16579</v>
      </c>
      <c r="K91" t="s">
        <v>146</v>
      </c>
      <c r="L91">
        <v>3</v>
      </c>
      <c r="M91">
        <v>4</v>
      </c>
      <c r="N91">
        <v>7</v>
      </c>
      <c r="O91">
        <v>14</v>
      </c>
      <c r="P91">
        <v>43</v>
      </c>
      <c r="Q91">
        <v>11</v>
      </c>
      <c r="R91" t="s">
        <v>290</v>
      </c>
      <c r="S91" t="s">
        <v>290</v>
      </c>
      <c r="T91" t="s">
        <v>290</v>
      </c>
      <c r="U91" t="s">
        <v>290</v>
      </c>
      <c r="V91" t="s">
        <v>290</v>
      </c>
      <c r="W91" t="s">
        <v>290</v>
      </c>
      <c r="X91" t="s">
        <v>290</v>
      </c>
      <c r="Y91" t="s">
        <v>290</v>
      </c>
      <c r="Z91" t="s">
        <v>290</v>
      </c>
      <c r="AA91" t="s">
        <v>290</v>
      </c>
      <c r="AB91" t="s">
        <v>290</v>
      </c>
      <c r="AC91" t="s">
        <v>290</v>
      </c>
      <c r="AD91" t="s">
        <v>290</v>
      </c>
      <c r="AE91" t="s">
        <v>290</v>
      </c>
      <c r="AF91" t="s">
        <v>290</v>
      </c>
      <c r="AG91" t="s">
        <v>290</v>
      </c>
      <c r="AH91" t="s">
        <v>290</v>
      </c>
      <c r="AI91" t="s">
        <v>290</v>
      </c>
      <c r="AJ91" t="s">
        <v>290</v>
      </c>
      <c r="AK91" t="s">
        <v>290</v>
      </c>
      <c r="AL91" t="s">
        <v>290</v>
      </c>
      <c r="AM91" t="s">
        <v>290</v>
      </c>
      <c r="AN91" t="s">
        <v>290</v>
      </c>
      <c r="AO91">
        <v>42</v>
      </c>
      <c r="AP91" t="s">
        <v>290</v>
      </c>
      <c r="AQ91">
        <v>29</v>
      </c>
      <c r="AR91">
        <v>25</v>
      </c>
      <c r="AS91">
        <v>54</v>
      </c>
      <c r="AT91">
        <v>42.079430000000002</v>
      </c>
      <c r="AU91">
        <v>-87.720755999999994</v>
      </c>
      <c r="AV91">
        <v>1</v>
      </c>
      <c r="AW91" t="s">
        <v>16343</v>
      </c>
      <c r="AX91">
        <v>1740</v>
      </c>
      <c r="AY91" t="s">
        <v>16580</v>
      </c>
      <c r="BB91" t="s">
        <v>634</v>
      </c>
      <c r="BC91" t="s">
        <v>288</v>
      </c>
      <c r="BD91" t="s">
        <v>16493</v>
      </c>
      <c r="BE91">
        <v>60091</v>
      </c>
      <c r="BF91" t="s">
        <v>16346</v>
      </c>
      <c r="BG91" t="s">
        <v>146</v>
      </c>
      <c r="BH91" t="b">
        <f>IFERROR(MATCH('2020'!A91, '2021'!A:A, 0) &gt;0, FALSE)</f>
        <v>1</v>
      </c>
    </row>
    <row r="92" spans="1:60">
      <c r="A92" t="s">
        <v>790</v>
      </c>
      <c r="B92" t="s">
        <v>791</v>
      </c>
      <c r="C92" t="s">
        <v>353</v>
      </c>
      <c r="D92" t="s">
        <v>787</v>
      </c>
      <c r="E92" t="s">
        <v>788</v>
      </c>
      <c r="F92" t="s">
        <v>792</v>
      </c>
      <c r="G92" t="s">
        <v>634</v>
      </c>
      <c r="H92" t="s">
        <v>288</v>
      </c>
      <c r="I92">
        <v>60091</v>
      </c>
      <c r="J92" t="s">
        <v>16581</v>
      </c>
      <c r="K92" t="s">
        <v>146</v>
      </c>
      <c r="L92">
        <v>3</v>
      </c>
      <c r="M92">
        <v>53</v>
      </c>
      <c r="N92">
        <v>19</v>
      </c>
      <c r="O92">
        <v>75</v>
      </c>
      <c r="P92">
        <v>81</v>
      </c>
      <c r="Q92">
        <v>61</v>
      </c>
      <c r="R92">
        <v>46</v>
      </c>
      <c r="S92">
        <v>46</v>
      </c>
      <c r="T92">
        <v>53</v>
      </c>
      <c r="U92">
        <v>48</v>
      </c>
      <c r="V92">
        <v>53</v>
      </c>
      <c r="W92">
        <v>68</v>
      </c>
      <c r="X92">
        <v>46</v>
      </c>
      <c r="Y92">
        <v>61</v>
      </c>
      <c r="Z92" t="s">
        <v>290</v>
      </c>
      <c r="AA92" t="s">
        <v>290</v>
      </c>
      <c r="AB92" t="s">
        <v>290</v>
      </c>
      <c r="AC92" t="s">
        <v>290</v>
      </c>
      <c r="AD92" t="s">
        <v>290</v>
      </c>
      <c r="AE92" t="s">
        <v>290</v>
      </c>
      <c r="AF92" t="s">
        <v>290</v>
      </c>
      <c r="AG92" t="s">
        <v>290</v>
      </c>
      <c r="AH92" t="s">
        <v>290</v>
      </c>
      <c r="AI92" t="s">
        <v>290</v>
      </c>
      <c r="AJ92" t="s">
        <v>290</v>
      </c>
      <c r="AK92" t="s">
        <v>290</v>
      </c>
      <c r="AL92">
        <v>10</v>
      </c>
      <c r="AM92" t="s">
        <v>290</v>
      </c>
      <c r="AN92" t="s">
        <v>290</v>
      </c>
      <c r="AO92">
        <v>536</v>
      </c>
      <c r="AP92" t="s">
        <v>290</v>
      </c>
      <c r="AQ92">
        <v>297</v>
      </c>
      <c r="AR92">
        <v>266</v>
      </c>
      <c r="AS92">
        <v>563</v>
      </c>
      <c r="AT92">
        <v>42.074288000000003</v>
      </c>
      <c r="AU92">
        <v>-87.699956</v>
      </c>
      <c r="AV92">
        <v>1</v>
      </c>
      <c r="AW92" t="s">
        <v>16343</v>
      </c>
      <c r="AX92">
        <v>808</v>
      </c>
      <c r="AY92" t="s">
        <v>16582</v>
      </c>
      <c r="BB92" t="s">
        <v>634</v>
      </c>
      <c r="BC92" t="s">
        <v>288</v>
      </c>
      <c r="BD92" t="s">
        <v>16493</v>
      </c>
      <c r="BE92">
        <v>60091</v>
      </c>
      <c r="BF92" t="s">
        <v>16346</v>
      </c>
      <c r="BG92" t="s">
        <v>146</v>
      </c>
      <c r="BH92" t="b">
        <f>IFERROR(MATCH('2020'!A92, '2021'!A:A, 0) &gt;0, FALSE)</f>
        <v>1</v>
      </c>
    </row>
    <row r="93" spans="1:60">
      <c r="A93" t="s">
        <v>793</v>
      </c>
      <c r="B93" t="s">
        <v>794</v>
      </c>
      <c r="D93" t="s">
        <v>16583</v>
      </c>
      <c r="E93" t="s">
        <v>16584</v>
      </c>
      <c r="F93" t="s">
        <v>797</v>
      </c>
      <c r="G93" t="s">
        <v>634</v>
      </c>
      <c r="H93" t="s">
        <v>288</v>
      </c>
      <c r="I93">
        <v>60091</v>
      </c>
      <c r="J93" t="s">
        <v>16585</v>
      </c>
      <c r="K93" t="s">
        <v>146</v>
      </c>
      <c r="L93">
        <v>6</v>
      </c>
      <c r="M93">
        <v>39</v>
      </c>
      <c r="N93">
        <v>5</v>
      </c>
      <c r="O93">
        <v>50</v>
      </c>
      <c r="P93">
        <v>35</v>
      </c>
      <c r="Q93">
        <v>14</v>
      </c>
      <c r="R93">
        <v>17</v>
      </c>
      <c r="S93">
        <v>14</v>
      </c>
      <c r="T93">
        <v>16</v>
      </c>
      <c r="U93">
        <v>16</v>
      </c>
      <c r="V93">
        <v>21</v>
      </c>
      <c r="W93">
        <v>31</v>
      </c>
      <c r="X93">
        <v>28</v>
      </c>
      <c r="Y93">
        <v>28</v>
      </c>
      <c r="Z93" t="s">
        <v>290</v>
      </c>
      <c r="AA93" t="s">
        <v>290</v>
      </c>
      <c r="AB93" t="s">
        <v>290</v>
      </c>
      <c r="AC93" t="s">
        <v>290</v>
      </c>
      <c r="AD93" t="s">
        <v>290</v>
      </c>
      <c r="AE93" t="s">
        <v>290</v>
      </c>
      <c r="AF93" t="s">
        <v>290</v>
      </c>
      <c r="AG93" t="s">
        <v>290</v>
      </c>
      <c r="AH93" t="s">
        <v>290</v>
      </c>
      <c r="AI93" t="s">
        <v>290</v>
      </c>
      <c r="AJ93" t="s">
        <v>290</v>
      </c>
      <c r="AK93" t="s">
        <v>290</v>
      </c>
      <c r="AL93">
        <v>12</v>
      </c>
      <c r="AM93">
        <v>17</v>
      </c>
      <c r="AN93" t="s">
        <v>290</v>
      </c>
      <c r="AO93">
        <v>136</v>
      </c>
      <c r="AP93">
        <v>46</v>
      </c>
      <c r="AQ93">
        <v>97</v>
      </c>
      <c r="AR93">
        <v>123</v>
      </c>
      <c r="AS93">
        <v>220</v>
      </c>
      <c r="AT93">
        <v>42.070400999999997</v>
      </c>
      <c r="AU93">
        <v>-87.684207999999998</v>
      </c>
      <c r="AV93">
        <v>1</v>
      </c>
      <c r="AW93" t="s">
        <v>16343</v>
      </c>
      <c r="AX93">
        <v>201</v>
      </c>
      <c r="AY93" t="s">
        <v>16586</v>
      </c>
      <c r="BB93" t="s">
        <v>634</v>
      </c>
      <c r="BC93" t="s">
        <v>288</v>
      </c>
      <c r="BD93" t="s">
        <v>16493</v>
      </c>
      <c r="BE93">
        <v>60091</v>
      </c>
      <c r="BF93" t="s">
        <v>16346</v>
      </c>
      <c r="BG93" t="s">
        <v>146</v>
      </c>
      <c r="BH93" t="b">
        <f>IFERROR(MATCH('2020'!A93, '2021'!A:A, 0) &gt;0, FALSE)</f>
        <v>1</v>
      </c>
    </row>
    <row r="94" spans="1:60">
      <c r="A94" t="s">
        <v>798</v>
      </c>
      <c r="B94" t="s">
        <v>799</v>
      </c>
      <c r="C94" t="s">
        <v>353</v>
      </c>
      <c r="D94" t="s">
        <v>800</v>
      </c>
      <c r="E94" t="s">
        <v>801</v>
      </c>
      <c r="F94" t="s">
        <v>802</v>
      </c>
      <c r="G94" t="s">
        <v>574</v>
      </c>
      <c r="H94" t="s">
        <v>288</v>
      </c>
      <c r="I94">
        <v>60203</v>
      </c>
      <c r="J94" t="s">
        <v>16587</v>
      </c>
      <c r="K94" t="s">
        <v>146</v>
      </c>
      <c r="L94">
        <v>3</v>
      </c>
      <c r="M94">
        <v>15</v>
      </c>
      <c r="N94">
        <v>3</v>
      </c>
      <c r="O94">
        <v>21</v>
      </c>
      <c r="P94">
        <v>28</v>
      </c>
      <c r="Q94">
        <v>13</v>
      </c>
      <c r="R94" t="s">
        <v>290</v>
      </c>
      <c r="S94">
        <v>12</v>
      </c>
      <c r="T94">
        <v>21</v>
      </c>
      <c r="U94" t="s">
        <v>290</v>
      </c>
      <c r="V94">
        <v>10</v>
      </c>
      <c r="W94">
        <v>12</v>
      </c>
      <c r="X94">
        <v>20</v>
      </c>
      <c r="Y94">
        <v>19</v>
      </c>
      <c r="Z94" t="s">
        <v>290</v>
      </c>
      <c r="AA94" t="s">
        <v>290</v>
      </c>
      <c r="AB94" t="s">
        <v>290</v>
      </c>
      <c r="AC94" t="s">
        <v>290</v>
      </c>
      <c r="AD94" t="s">
        <v>290</v>
      </c>
      <c r="AE94" t="s">
        <v>290</v>
      </c>
      <c r="AF94" t="s">
        <v>290</v>
      </c>
      <c r="AG94" t="s">
        <v>290</v>
      </c>
      <c r="AH94">
        <v>14</v>
      </c>
      <c r="AI94" t="s">
        <v>290</v>
      </c>
      <c r="AJ94">
        <v>10</v>
      </c>
      <c r="AK94" t="s">
        <v>290</v>
      </c>
      <c r="AL94">
        <v>10</v>
      </c>
      <c r="AM94" t="s">
        <v>290</v>
      </c>
      <c r="AN94" t="s">
        <v>290</v>
      </c>
      <c r="AO94">
        <v>128</v>
      </c>
      <c r="AP94">
        <v>10</v>
      </c>
      <c r="AQ94">
        <v>76</v>
      </c>
      <c r="AR94">
        <v>89</v>
      </c>
      <c r="AS94">
        <v>165</v>
      </c>
      <c r="AT94">
        <v>42.049438000000002</v>
      </c>
      <c r="AU94">
        <v>-87.719977999999998</v>
      </c>
      <c r="AV94">
        <v>1</v>
      </c>
      <c r="AW94" t="s">
        <v>16343</v>
      </c>
      <c r="AX94">
        <v>9245</v>
      </c>
      <c r="AY94" t="s">
        <v>16588</v>
      </c>
      <c r="BB94" t="s">
        <v>574</v>
      </c>
      <c r="BC94" t="s">
        <v>288</v>
      </c>
      <c r="BD94" t="s">
        <v>16493</v>
      </c>
      <c r="BE94">
        <v>60203</v>
      </c>
      <c r="BF94" t="s">
        <v>16346</v>
      </c>
      <c r="BG94" t="s">
        <v>146</v>
      </c>
      <c r="BH94" t="b">
        <f>IFERROR(MATCH('2020'!A94, '2021'!A:A, 0) &gt;0, FALSE)</f>
        <v>1</v>
      </c>
    </row>
    <row r="95" spans="1:60">
      <c r="A95" t="s">
        <v>11492</v>
      </c>
      <c r="B95" t="s">
        <v>7843</v>
      </c>
      <c r="D95" t="s">
        <v>934</v>
      </c>
      <c r="E95" t="s">
        <v>16589</v>
      </c>
      <c r="F95" t="s">
        <v>7846</v>
      </c>
      <c r="G95" t="s">
        <v>7847</v>
      </c>
      <c r="H95" t="s">
        <v>288</v>
      </c>
      <c r="I95">
        <v>60008</v>
      </c>
      <c r="J95" t="s">
        <v>16590</v>
      </c>
      <c r="K95" t="s">
        <v>146</v>
      </c>
      <c r="L95">
        <v>3</v>
      </c>
      <c r="M95">
        <v>11</v>
      </c>
      <c r="N95">
        <v>5</v>
      </c>
      <c r="O95">
        <v>19</v>
      </c>
      <c r="P95">
        <v>39</v>
      </c>
      <c r="Q95">
        <v>16</v>
      </c>
      <c r="R95" t="s">
        <v>290</v>
      </c>
      <c r="S95">
        <v>11</v>
      </c>
      <c r="T95" t="s">
        <v>290</v>
      </c>
      <c r="U95" t="s">
        <v>290</v>
      </c>
      <c r="V95">
        <v>12</v>
      </c>
      <c r="W95">
        <v>13</v>
      </c>
      <c r="X95" t="s">
        <v>290</v>
      </c>
      <c r="Y95">
        <v>12</v>
      </c>
      <c r="Z95" t="s">
        <v>290</v>
      </c>
      <c r="AA95" t="s">
        <v>290</v>
      </c>
      <c r="AB95" t="s">
        <v>290</v>
      </c>
      <c r="AC95" t="s">
        <v>290</v>
      </c>
      <c r="AD95" t="s">
        <v>290</v>
      </c>
      <c r="AE95" t="s">
        <v>290</v>
      </c>
      <c r="AF95" t="s">
        <v>290</v>
      </c>
      <c r="AG95" t="s">
        <v>290</v>
      </c>
      <c r="AH95" t="s">
        <v>290</v>
      </c>
      <c r="AI95" t="s">
        <v>290</v>
      </c>
      <c r="AJ95">
        <v>65</v>
      </c>
      <c r="AK95" t="s">
        <v>290</v>
      </c>
      <c r="AL95">
        <v>37</v>
      </c>
      <c r="AM95" t="s">
        <v>290</v>
      </c>
      <c r="AN95" t="s">
        <v>290</v>
      </c>
      <c r="AO95">
        <v>22</v>
      </c>
      <c r="AP95" t="s">
        <v>290</v>
      </c>
      <c r="AQ95">
        <v>71</v>
      </c>
      <c r="AR95">
        <v>56</v>
      </c>
      <c r="AS95">
        <v>127</v>
      </c>
      <c r="AT95">
        <v>42.070405999999998</v>
      </c>
      <c r="AU95">
        <v>-88.018848000000006</v>
      </c>
      <c r="AV95">
        <v>0.9</v>
      </c>
      <c r="AW95" t="s">
        <v>16360</v>
      </c>
      <c r="AX95">
        <v>3900</v>
      </c>
      <c r="AY95" t="s">
        <v>16591</v>
      </c>
      <c r="BB95" t="s">
        <v>7847</v>
      </c>
      <c r="BC95" t="s">
        <v>288</v>
      </c>
      <c r="BD95" t="s">
        <v>16493</v>
      </c>
      <c r="BE95">
        <v>60008</v>
      </c>
      <c r="BF95" t="s">
        <v>16346</v>
      </c>
      <c r="BG95" t="s">
        <v>16363</v>
      </c>
      <c r="BH95" t="b">
        <f>IFERROR(MATCH('2020'!A95, '2021'!A:A, 0) &gt;0, FALSE)</f>
        <v>0</v>
      </c>
    </row>
    <row r="96" spans="1:60">
      <c r="A96" t="s">
        <v>804</v>
      </c>
      <c r="B96" t="s">
        <v>805</v>
      </c>
      <c r="C96" t="s">
        <v>283</v>
      </c>
      <c r="D96" t="s">
        <v>16592</v>
      </c>
      <c r="E96" t="s">
        <v>16593</v>
      </c>
      <c r="F96" t="s">
        <v>808</v>
      </c>
      <c r="G96" t="s">
        <v>809</v>
      </c>
      <c r="H96" t="s">
        <v>288</v>
      </c>
      <c r="I96">
        <v>60070</v>
      </c>
      <c r="J96" t="s">
        <v>16594</v>
      </c>
      <c r="K96" t="s">
        <v>146</v>
      </c>
      <c r="L96">
        <v>1</v>
      </c>
      <c r="M96">
        <v>15</v>
      </c>
      <c r="N96">
        <v>5</v>
      </c>
      <c r="O96">
        <v>21</v>
      </c>
      <c r="P96" t="s">
        <v>290</v>
      </c>
      <c r="Q96">
        <v>33</v>
      </c>
      <c r="R96">
        <v>21</v>
      </c>
      <c r="S96">
        <v>11</v>
      </c>
      <c r="T96">
        <v>17</v>
      </c>
      <c r="U96">
        <v>13</v>
      </c>
      <c r="V96">
        <v>13</v>
      </c>
      <c r="W96">
        <v>15</v>
      </c>
      <c r="X96">
        <v>12</v>
      </c>
      <c r="Y96" t="s">
        <v>290</v>
      </c>
      <c r="Z96" t="s">
        <v>290</v>
      </c>
      <c r="AA96" t="s">
        <v>290</v>
      </c>
      <c r="AB96" t="s">
        <v>290</v>
      </c>
      <c r="AC96" t="s">
        <v>290</v>
      </c>
      <c r="AD96">
        <v>40</v>
      </c>
      <c r="AE96" t="s">
        <v>290</v>
      </c>
      <c r="AF96" t="s">
        <v>290</v>
      </c>
      <c r="AG96" t="s">
        <v>290</v>
      </c>
      <c r="AH96" t="s">
        <v>290</v>
      </c>
      <c r="AI96" t="s">
        <v>290</v>
      </c>
      <c r="AJ96">
        <v>18</v>
      </c>
      <c r="AK96" t="s">
        <v>290</v>
      </c>
      <c r="AL96">
        <v>26</v>
      </c>
      <c r="AM96" t="s">
        <v>290</v>
      </c>
      <c r="AN96" t="s">
        <v>290</v>
      </c>
      <c r="AO96">
        <v>128</v>
      </c>
      <c r="AP96" t="s">
        <v>290</v>
      </c>
      <c r="AQ96">
        <v>96</v>
      </c>
      <c r="AR96">
        <v>88</v>
      </c>
      <c r="AS96">
        <v>184</v>
      </c>
      <c r="AT96">
        <v>42.103946999999998</v>
      </c>
      <c r="AU96">
        <v>-87.925763000000003</v>
      </c>
      <c r="AV96">
        <v>1</v>
      </c>
      <c r="AW96" t="s">
        <v>16343</v>
      </c>
      <c r="AX96">
        <v>411</v>
      </c>
      <c r="AY96" t="s">
        <v>16595</v>
      </c>
      <c r="BB96" t="s">
        <v>809</v>
      </c>
      <c r="BC96" t="s">
        <v>288</v>
      </c>
      <c r="BD96" t="s">
        <v>16493</v>
      </c>
      <c r="BE96">
        <v>60070</v>
      </c>
      <c r="BF96" t="s">
        <v>16346</v>
      </c>
      <c r="BG96" t="s">
        <v>146</v>
      </c>
      <c r="BH96" t="b">
        <f>IFERROR(MATCH('2020'!A96, '2021'!A:A, 0) &gt;0, FALSE)</f>
        <v>1</v>
      </c>
    </row>
    <row r="97" spans="1:60">
      <c r="A97" t="s">
        <v>811</v>
      </c>
      <c r="B97" t="s">
        <v>812</v>
      </c>
      <c r="D97" t="s">
        <v>478</v>
      </c>
      <c r="E97" t="s">
        <v>813</v>
      </c>
      <c r="F97" t="s">
        <v>814</v>
      </c>
      <c r="G97" t="s">
        <v>728</v>
      </c>
      <c r="H97" t="s">
        <v>288</v>
      </c>
      <c r="I97">
        <v>60068</v>
      </c>
      <c r="J97" t="s">
        <v>16596</v>
      </c>
      <c r="K97" t="s">
        <v>146</v>
      </c>
      <c r="L97">
        <v>4.8</v>
      </c>
      <c r="M97">
        <v>34.799999999999997</v>
      </c>
      <c r="N97">
        <v>15.6</v>
      </c>
      <c r="O97">
        <v>55.2</v>
      </c>
      <c r="P97">
        <v>109</v>
      </c>
      <c r="Q97">
        <v>59</v>
      </c>
      <c r="R97">
        <v>39</v>
      </c>
      <c r="S97">
        <v>27</v>
      </c>
      <c r="T97">
        <v>38</v>
      </c>
      <c r="U97">
        <v>34</v>
      </c>
      <c r="V97">
        <v>48</v>
      </c>
      <c r="W97">
        <v>29</v>
      </c>
      <c r="X97">
        <v>44</v>
      </c>
      <c r="Y97">
        <v>38</v>
      </c>
      <c r="Z97" t="s">
        <v>290</v>
      </c>
      <c r="AA97" t="s">
        <v>290</v>
      </c>
      <c r="AB97" t="s">
        <v>290</v>
      </c>
      <c r="AC97" t="s">
        <v>290</v>
      </c>
      <c r="AD97" t="s">
        <v>290</v>
      </c>
      <c r="AE97" t="s">
        <v>290</v>
      </c>
      <c r="AF97" t="s">
        <v>290</v>
      </c>
      <c r="AG97" t="s">
        <v>290</v>
      </c>
      <c r="AH97">
        <v>51</v>
      </c>
      <c r="AI97" t="s">
        <v>290</v>
      </c>
      <c r="AJ97">
        <v>57</v>
      </c>
      <c r="AK97" t="s">
        <v>290</v>
      </c>
      <c r="AL97">
        <v>12</v>
      </c>
      <c r="AM97" t="s">
        <v>290</v>
      </c>
      <c r="AN97" t="s">
        <v>290</v>
      </c>
      <c r="AO97">
        <v>429</v>
      </c>
      <c r="AP97">
        <v>14</v>
      </c>
      <c r="AQ97">
        <v>260</v>
      </c>
      <c r="AR97">
        <v>256</v>
      </c>
      <c r="AS97">
        <v>516</v>
      </c>
      <c r="AT97">
        <v>42.009141999999997</v>
      </c>
      <c r="AU97">
        <v>-87.826958000000005</v>
      </c>
      <c r="AV97">
        <v>1</v>
      </c>
      <c r="AW97" t="s">
        <v>16343</v>
      </c>
      <c r="AX97">
        <v>140</v>
      </c>
      <c r="AY97" t="s">
        <v>16597</v>
      </c>
      <c r="BB97" t="s">
        <v>728</v>
      </c>
      <c r="BC97" t="s">
        <v>288</v>
      </c>
      <c r="BD97" t="s">
        <v>16493</v>
      </c>
      <c r="BE97">
        <v>60068</v>
      </c>
      <c r="BF97" t="s">
        <v>16346</v>
      </c>
      <c r="BG97" t="s">
        <v>146</v>
      </c>
      <c r="BH97" t="b">
        <f>IFERROR(MATCH('2020'!A97, '2021'!A:A, 0) &gt;0, FALSE)</f>
        <v>1</v>
      </c>
    </row>
    <row r="98" spans="1:60">
      <c r="A98" t="s">
        <v>815</v>
      </c>
      <c r="B98" t="s">
        <v>816</v>
      </c>
      <c r="D98" t="s">
        <v>817</v>
      </c>
      <c r="E98" t="s">
        <v>818</v>
      </c>
      <c r="F98" t="s">
        <v>819</v>
      </c>
      <c r="G98" t="s">
        <v>728</v>
      </c>
      <c r="H98" t="s">
        <v>288</v>
      </c>
      <c r="I98">
        <v>60068</v>
      </c>
      <c r="J98" t="s">
        <v>16598</v>
      </c>
      <c r="K98" t="s">
        <v>146</v>
      </c>
      <c r="L98">
        <v>2</v>
      </c>
      <c r="M98">
        <v>32</v>
      </c>
      <c r="N98">
        <v>14</v>
      </c>
      <c r="O98">
        <v>48</v>
      </c>
      <c r="P98">
        <v>78</v>
      </c>
      <c r="Q98">
        <v>43</v>
      </c>
      <c r="R98">
        <v>43</v>
      </c>
      <c r="S98">
        <v>33</v>
      </c>
      <c r="T98">
        <v>28</v>
      </c>
      <c r="U98">
        <v>46</v>
      </c>
      <c r="V98">
        <v>30</v>
      </c>
      <c r="W98">
        <v>45</v>
      </c>
      <c r="X98">
        <v>41</v>
      </c>
      <c r="Y98">
        <v>44</v>
      </c>
      <c r="Z98" t="s">
        <v>290</v>
      </c>
      <c r="AA98" t="s">
        <v>290</v>
      </c>
      <c r="AB98" t="s">
        <v>290</v>
      </c>
      <c r="AC98" t="s">
        <v>290</v>
      </c>
      <c r="AD98" t="s">
        <v>290</v>
      </c>
      <c r="AE98" t="s">
        <v>290</v>
      </c>
      <c r="AF98" t="s">
        <v>290</v>
      </c>
      <c r="AG98" t="s">
        <v>290</v>
      </c>
      <c r="AH98">
        <v>50</v>
      </c>
      <c r="AI98" t="s">
        <v>290</v>
      </c>
      <c r="AJ98" t="s">
        <v>290</v>
      </c>
      <c r="AK98" t="s">
        <v>290</v>
      </c>
      <c r="AL98">
        <v>19</v>
      </c>
      <c r="AM98" t="s">
        <v>290</v>
      </c>
      <c r="AN98" t="s">
        <v>290</v>
      </c>
      <c r="AO98">
        <v>436</v>
      </c>
      <c r="AP98">
        <v>18</v>
      </c>
      <c r="AQ98">
        <v>238</v>
      </c>
      <c r="AR98">
        <v>243</v>
      </c>
      <c r="AS98">
        <v>481</v>
      </c>
      <c r="AT98">
        <v>41.994174000000001</v>
      </c>
      <c r="AU98">
        <v>-87.836663999999999</v>
      </c>
      <c r="AV98">
        <v>1</v>
      </c>
      <c r="AW98" t="s">
        <v>16360</v>
      </c>
      <c r="AX98">
        <v>1352</v>
      </c>
      <c r="AY98" t="s">
        <v>16599</v>
      </c>
      <c r="BB98" t="s">
        <v>728</v>
      </c>
      <c r="BC98" t="s">
        <v>288</v>
      </c>
      <c r="BD98" t="s">
        <v>16493</v>
      </c>
      <c r="BE98">
        <v>60068</v>
      </c>
      <c r="BF98" t="s">
        <v>16346</v>
      </c>
      <c r="BG98" t="s">
        <v>16363</v>
      </c>
      <c r="BH98" t="b">
        <f>IFERROR(MATCH('2020'!A98, '2021'!A:A, 0) &gt;0, FALSE)</f>
        <v>1</v>
      </c>
    </row>
    <row r="99" spans="1:60">
      <c r="A99" t="s">
        <v>820</v>
      </c>
      <c r="B99" t="s">
        <v>821</v>
      </c>
      <c r="C99" t="s">
        <v>314</v>
      </c>
      <c r="D99" t="s">
        <v>822</v>
      </c>
      <c r="E99" t="s">
        <v>823</v>
      </c>
      <c r="F99" t="s">
        <v>824</v>
      </c>
      <c r="G99" t="s">
        <v>825</v>
      </c>
      <c r="H99" t="s">
        <v>288</v>
      </c>
      <c r="I99">
        <v>60015</v>
      </c>
      <c r="J99" t="s">
        <v>16600</v>
      </c>
      <c r="K99" t="s">
        <v>146</v>
      </c>
      <c r="L99">
        <v>6.5</v>
      </c>
      <c r="M99">
        <v>23</v>
      </c>
      <c r="N99">
        <v>18</v>
      </c>
      <c r="O99">
        <v>47.5</v>
      </c>
      <c r="P99" t="s">
        <v>290</v>
      </c>
      <c r="Q99" t="s">
        <v>290</v>
      </c>
      <c r="R99" t="s">
        <v>290</v>
      </c>
      <c r="S99" t="s">
        <v>290</v>
      </c>
      <c r="T99" t="s">
        <v>290</v>
      </c>
      <c r="U99" t="s">
        <v>290</v>
      </c>
      <c r="V99" t="s">
        <v>290</v>
      </c>
      <c r="W99" t="s">
        <v>290</v>
      </c>
      <c r="X99" t="s">
        <v>290</v>
      </c>
      <c r="Y99" t="s">
        <v>290</v>
      </c>
      <c r="Z99">
        <v>38</v>
      </c>
      <c r="AA99">
        <v>39</v>
      </c>
      <c r="AB99">
        <v>50</v>
      </c>
      <c r="AC99">
        <v>52</v>
      </c>
      <c r="AD99" t="s">
        <v>290</v>
      </c>
      <c r="AE99" t="s">
        <v>290</v>
      </c>
      <c r="AF99" t="s">
        <v>290</v>
      </c>
      <c r="AG99" t="s">
        <v>290</v>
      </c>
      <c r="AH99" t="s">
        <v>290</v>
      </c>
      <c r="AI99" t="s">
        <v>290</v>
      </c>
      <c r="AJ99" t="s">
        <v>290</v>
      </c>
      <c r="AK99" t="s">
        <v>290</v>
      </c>
      <c r="AL99" t="s">
        <v>290</v>
      </c>
      <c r="AM99" t="s">
        <v>290</v>
      </c>
      <c r="AN99" t="s">
        <v>290</v>
      </c>
      <c r="AO99">
        <v>171</v>
      </c>
      <c r="AP99" t="s">
        <v>290</v>
      </c>
      <c r="AQ99">
        <v>84</v>
      </c>
      <c r="AR99">
        <v>95</v>
      </c>
      <c r="AS99">
        <v>179</v>
      </c>
      <c r="AT99">
        <v>42.153021000000003</v>
      </c>
      <c r="AU99">
        <v>-87.855148</v>
      </c>
      <c r="AV99">
        <v>0.9</v>
      </c>
      <c r="AW99" t="s">
        <v>16360</v>
      </c>
      <c r="AX99">
        <v>1095</v>
      </c>
      <c r="AY99" t="s">
        <v>16601</v>
      </c>
      <c r="BB99" t="s">
        <v>825</v>
      </c>
      <c r="BC99" t="s">
        <v>288</v>
      </c>
      <c r="BD99" t="s">
        <v>16602</v>
      </c>
      <c r="BE99">
        <v>60015</v>
      </c>
      <c r="BF99" t="s">
        <v>16346</v>
      </c>
      <c r="BG99" t="s">
        <v>16363</v>
      </c>
      <c r="BH99" t="b">
        <f>IFERROR(MATCH('2020'!A99, '2021'!A:A, 0) &gt;0, FALSE)</f>
        <v>1</v>
      </c>
    </row>
    <row r="100" spans="1:60">
      <c r="A100" t="s">
        <v>826</v>
      </c>
      <c r="B100" t="s">
        <v>827</v>
      </c>
      <c r="C100" t="s">
        <v>418</v>
      </c>
      <c r="D100" t="s">
        <v>3643</v>
      </c>
      <c r="E100" t="s">
        <v>3391</v>
      </c>
      <c r="F100" t="s">
        <v>830</v>
      </c>
      <c r="G100" t="s">
        <v>831</v>
      </c>
      <c r="H100" t="s">
        <v>288</v>
      </c>
      <c r="I100">
        <v>60133</v>
      </c>
      <c r="J100" t="s">
        <v>16603</v>
      </c>
      <c r="K100" t="s">
        <v>146</v>
      </c>
      <c r="L100">
        <v>2</v>
      </c>
      <c r="M100">
        <v>18</v>
      </c>
      <c r="N100">
        <v>6</v>
      </c>
      <c r="O100">
        <v>26</v>
      </c>
      <c r="P100">
        <v>66</v>
      </c>
      <c r="Q100">
        <v>19</v>
      </c>
      <c r="R100">
        <v>10</v>
      </c>
      <c r="S100">
        <v>13</v>
      </c>
      <c r="T100" t="s">
        <v>290</v>
      </c>
      <c r="U100" t="s">
        <v>290</v>
      </c>
      <c r="V100" t="s">
        <v>290</v>
      </c>
      <c r="W100" t="s">
        <v>290</v>
      </c>
      <c r="X100" t="s">
        <v>290</v>
      </c>
      <c r="Y100" t="s">
        <v>290</v>
      </c>
      <c r="Z100" t="s">
        <v>290</v>
      </c>
      <c r="AA100" t="s">
        <v>290</v>
      </c>
      <c r="AB100" t="s">
        <v>290</v>
      </c>
      <c r="AC100" t="s">
        <v>290</v>
      </c>
      <c r="AD100" t="s">
        <v>290</v>
      </c>
      <c r="AE100" t="s">
        <v>290</v>
      </c>
      <c r="AF100" t="s">
        <v>290</v>
      </c>
      <c r="AG100" t="s">
        <v>290</v>
      </c>
      <c r="AH100" t="s">
        <v>290</v>
      </c>
      <c r="AI100" t="s">
        <v>290</v>
      </c>
      <c r="AJ100" t="s">
        <v>290</v>
      </c>
      <c r="AK100" t="s">
        <v>290</v>
      </c>
      <c r="AL100">
        <v>129</v>
      </c>
      <c r="AM100" t="s">
        <v>290</v>
      </c>
      <c r="AN100" t="s">
        <v>290</v>
      </c>
      <c r="AO100" t="s">
        <v>290</v>
      </c>
      <c r="AP100" t="s">
        <v>290</v>
      </c>
      <c r="AQ100">
        <v>71</v>
      </c>
      <c r="AR100">
        <v>59</v>
      </c>
      <c r="AS100">
        <v>130</v>
      </c>
      <c r="AT100">
        <v>42.009180999999998</v>
      </c>
      <c r="AU100">
        <v>-88.148377999999994</v>
      </c>
      <c r="AV100">
        <v>1</v>
      </c>
      <c r="AW100" t="s">
        <v>16360</v>
      </c>
      <c r="AX100">
        <v>7455</v>
      </c>
      <c r="AY100" t="s">
        <v>16604</v>
      </c>
      <c r="BB100" t="s">
        <v>831</v>
      </c>
      <c r="BC100" t="s">
        <v>288</v>
      </c>
      <c r="BD100" t="s">
        <v>16493</v>
      </c>
      <c r="BE100">
        <v>60133</v>
      </c>
      <c r="BF100" t="s">
        <v>16346</v>
      </c>
      <c r="BG100" t="s">
        <v>16363</v>
      </c>
      <c r="BH100" t="b">
        <f>IFERROR(MATCH('2020'!A100, '2021'!A:A, 0) &gt;0, FALSE)</f>
        <v>1</v>
      </c>
    </row>
    <row r="101" spans="1:60">
      <c r="A101" t="s">
        <v>833</v>
      </c>
      <c r="B101" t="s">
        <v>834</v>
      </c>
      <c r="C101" t="s">
        <v>353</v>
      </c>
      <c r="D101" t="s">
        <v>478</v>
      </c>
      <c r="E101" t="s">
        <v>835</v>
      </c>
      <c r="F101" t="s">
        <v>836</v>
      </c>
      <c r="G101" t="s">
        <v>721</v>
      </c>
      <c r="H101" t="s">
        <v>288</v>
      </c>
      <c r="I101">
        <v>60067</v>
      </c>
      <c r="J101" t="s">
        <v>16605</v>
      </c>
      <c r="K101" t="s">
        <v>146</v>
      </c>
      <c r="L101">
        <v>2</v>
      </c>
      <c r="M101">
        <v>29</v>
      </c>
      <c r="N101">
        <v>10.6</v>
      </c>
      <c r="O101">
        <v>41.6</v>
      </c>
      <c r="P101">
        <v>72</v>
      </c>
      <c r="Q101">
        <v>56</v>
      </c>
      <c r="R101">
        <v>37</v>
      </c>
      <c r="S101">
        <v>28</v>
      </c>
      <c r="T101">
        <v>35</v>
      </c>
      <c r="U101">
        <v>24</v>
      </c>
      <c r="V101">
        <v>39</v>
      </c>
      <c r="W101">
        <v>24</v>
      </c>
      <c r="X101">
        <v>24</v>
      </c>
      <c r="Y101">
        <v>17</v>
      </c>
      <c r="Z101" t="s">
        <v>290</v>
      </c>
      <c r="AA101" t="s">
        <v>290</v>
      </c>
      <c r="AB101" t="s">
        <v>290</v>
      </c>
      <c r="AC101" t="s">
        <v>290</v>
      </c>
      <c r="AD101" t="s">
        <v>290</v>
      </c>
      <c r="AE101" t="s">
        <v>290</v>
      </c>
      <c r="AF101" t="s">
        <v>290</v>
      </c>
      <c r="AG101" t="s">
        <v>290</v>
      </c>
      <c r="AH101">
        <v>34</v>
      </c>
      <c r="AI101" t="s">
        <v>290</v>
      </c>
      <c r="AJ101" t="s">
        <v>290</v>
      </c>
      <c r="AK101" t="s">
        <v>290</v>
      </c>
      <c r="AL101">
        <v>25</v>
      </c>
      <c r="AM101" t="s">
        <v>290</v>
      </c>
      <c r="AN101" t="s">
        <v>290</v>
      </c>
      <c r="AO101">
        <v>336</v>
      </c>
      <c r="AP101">
        <v>30</v>
      </c>
      <c r="AQ101">
        <v>203</v>
      </c>
      <c r="AR101">
        <v>190</v>
      </c>
      <c r="AS101">
        <v>393</v>
      </c>
      <c r="AT101">
        <v>42.118780999999998</v>
      </c>
      <c r="AU101">
        <v>-88.040651999999994</v>
      </c>
      <c r="AV101">
        <v>1</v>
      </c>
      <c r="AW101" t="s">
        <v>16343</v>
      </c>
      <c r="AX101">
        <v>445</v>
      </c>
      <c r="AY101" t="s">
        <v>16606</v>
      </c>
      <c r="BB101" t="s">
        <v>721</v>
      </c>
      <c r="BC101" t="s">
        <v>288</v>
      </c>
      <c r="BD101" t="s">
        <v>16493</v>
      </c>
      <c r="BE101">
        <v>60067</v>
      </c>
      <c r="BF101" t="s">
        <v>16346</v>
      </c>
      <c r="BG101" t="s">
        <v>146</v>
      </c>
      <c r="BH101" t="b">
        <f>IFERROR(MATCH('2020'!A101, '2021'!A:A, 0) &gt;0, FALSE)</f>
        <v>1</v>
      </c>
    </row>
    <row r="102" spans="1:60">
      <c r="A102" t="s">
        <v>837</v>
      </c>
      <c r="B102" t="s">
        <v>838</v>
      </c>
      <c r="D102" t="s">
        <v>478</v>
      </c>
      <c r="E102" t="s">
        <v>16607</v>
      </c>
      <c r="F102" t="s">
        <v>841</v>
      </c>
      <c r="G102" t="s">
        <v>721</v>
      </c>
      <c r="H102" t="s">
        <v>288</v>
      </c>
      <c r="I102">
        <v>60074</v>
      </c>
      <c r="J102" t="s">
        <v>16608</v>
      </c>
      <c r="K102" t="s">
        <v>146</v>
      </c>
      <c r="L102">
        <v>1</v>
      </c>
      <c r="M102">
        <v>18</v>
      </c>
      <c r="N102">
        <v>11</v>
      </c>
      <c r="O102">
        <v>30</v>
      </c>
      <c r="P102">
        <v>33</v>
      </c>
      <c r="Q102">
        <v>23</v>
      </c>
      <c r="R102">
        <v>10</v>
      </c>
      <c r="S102">
        <v>14</v>
      </c>
      <c r="T102">
        <v>13</v>
      </c>
      <c r="U102">
        <v>17</v>
      </c>
      <c r="V102">
        <v>15</v>
      </c>
      <c r="W102">
        <v>13</v>
      </c>
      <c r="X102">
        <v>18</v>
      </c>
      <c r="Y102" t="s">
        <v>290</v>
      </c>
      <c r="Z102" t="s">
        <v>290</v>
      </c>
      <c r="AA102" t="s">
        <v>290</v>
      </c>
      <c r="AB102" t="s">
        <v>290</v>
      </c>
      <c r="AC102" t="s">
        <v>290</v>
      </c>
      <c r="AD102" t="s">
        <v>290</v>
      </c>
      <c r="AE102" t="s">
        <v>290</v>
      </c>
      <c r="AF102" t="s">
        <v>290</v>
      </c>
      <c r="AG102" t="s">
        <v>290</v>
      </c>
      <c r="AH102" t="s">
        <v>290</v>
      </c>
      <c r="AI102" t="s">
        <v>290</v>
      </c>
      <c r="AJ102">
        <v>23</v>
      </c>
      <c r="AK102" t="s">
        <v>290</v>
      </c>
      <c r="AL102">
        <v>10</v>
      </c>
      <c r="AM102" t="s">
        <v>290</v>
      </c>
      <c r="AN102" t="s">
        <v>290</v>
      </c>
      <c r="AO102">
        <v>110</v>
      </c>
      <c r="AP102">
        <v>15</v>
      </c>
      <c r="AQ102">
        <v>80</v>
      </c>
      <c r="AR102">
        <v>81</v>
      </c>
      <c r="AS102">
        <v>161</v>
      </c>
      <c r="AT102">
        <v>42.117660999999998</v>
      </c>
      <c r="AU102">
        <v>-88.016132999999996</v>
      </c>
      <c r="AV102">
        <v>1</v>
      </c>
      <c r="AW102" t="s">
        <v>16343</v>
      </c>
      <c r="AX102">
        <v>1141</v>
      </c>
      <c r="AY102" t="s">
        <v>16609</v>
      </c>
      <c r="BB102" t="s">
        <v>721</v>
      </c>
      <c r="BC102" t="s">
        <v>288</v>
      </c>
      <c r="BD102" t="s">
        <v>16493</v>
      </c>
      <c r="BE102">
        <v>60074</v>
      </c>
      <c r="BF102" t="s">
        <v>16346</v>
      </c>
      <c r="BG102" t="s">
        <v>146</v>
      </c>
      <c r="BH102" t="b">
        <f>IFERROR(MATCH('2020'!A102, '2021'!A:A, 0) &gt;0, FALSE)</f>
        <v>1</v>
      </c>
    </row>
    <row r="103" spans="1:60">
      <c r="A103" t="s">
        <v>843</v>
      </c>
      <c r="B103" t="s">
        <v>844</v>
      </c>
      <c r="D103" t="s">
        <v>2836</v>
      </c>
      <c r="E103" t="s">
        <v>16610</v>
      </c>
      <c r="F103" t="s">
        <v>847</v>
      </c>
      <c r="G103" t="s">
        <v>767</v>
      </c>
      <c r="H103" t="s">
        <v>288</v>
      </c>
      <c r="I103">
        <v>60062</v>
      </c>
      <c r="J103" t="s">
        <v>16611</v>
      </c>
      <c r="K103" t="s">
        <v>146</v>
      </c>
      <c r="L103">
        <v>3</v>
      </c>
      <c r="M103">
        <v>19.100000000000001</v>
      </c>
      <c r="N103">
        <v>4.5999999999999996</v>
      </c>
      <c r="O103">
        <v>26.7</v>
      </c>
      <c r="P103">
        <v>57</v>
      </c>
      <c r="Q103">
        <v>16</v>
      </c>
      <c r="R103" t="s">
        <v>290</v>
      </c>
      <c r="S103">
        <v>11</v>
      </c>
      <c r="T103">
        <v>13</v>
      </c>
      <c r="U103">
        <v>12</v>
      </c>
      <c r="V103">
        <v>11</v>
      </c>
      <c r="W103">
        <v>18</v>
      </c>
      <c r="X103">
        <v>20</v>
      </c>
      <c r="Y103">
        <v>18</v>
      </c>
      <c r="Z103" t="s">
        <v>290</v>
      </c>
      <c r="AA103" t="s">
        <v>290</v>
      </c>
      <c r="AB103" t="s">
        <v>290</v>
      </c>
      <c r="AC103" t="s">
        <v>290</v>
      </c>
      <c r="AD103" t="s">
        <v>290</v>
      </c>
      <c r="AE103" t="s">
        <v>290</v>
      </c>
      <c r="AF103" t="s">
        <v>290</v>
      </c>
      <c r="AG103" t="s">
        <v>290</v>
      </c>
      <c r="AH103" t="s">
        <v>290</v>
      </c>
      <c r="AI103" t="s">
        <v>290</v>
      </c>
      <c r="AJ103">
        <v>18</v>
      </c>
      <c r="AK103" t="s">
        <v>290</v>
      </c>
      <c r="AL103">
        <v>19</v>
      </c>
      <c r="AM103" t="s">
        <v>290</v>
      </c>
      <c r="AN103" t="s">
        <v>290</v>
      </c>
      <c r="AO103">
        <v>141</v>
      </c>
      <c r="AP103" t="s">
        <v>290</v>
      </c>
      <c r="AQ103">
        <v>97</v>
      </c>
      <c r="AR103">
        <v>88</v>
      </c>
      <c r="AS103">
        <v>185</v>
      </c>
      <c r="AT103">
        <v>42.126888999999998</v>
      </c>
      <c r="AU103">
        <v>-87.826695000000001</v>
      </c>
      <c r="AV103">
        <v>1</v>
      </c>
      <c r="AW103" t="s">
        <v>16343</v>
      </c>
      <c r="AX103">
        <v>1817</v>
      </c>
      <c r="AY103" t="s">
        <v>16612</v>
      </c>
      <c r="BB103" t="s">
        <v>767</v>
      </c>
      <c r="BC103" t="s">
        <v>288</v>
      </c>
      <c r="BD103" t="s">
        <v>16493</v>
      </c>
      <c r="BE103">
        <v>60062</v>
      </c>
      <c r="BF103" t="s">
        <v>16346</v>
      </c>
      <c r="BG103" t="s">
        <v>146</v>
      </c>
      <c r="BH103" t="b">
        <f>IFERROR(MATCH('2020'!A103, '2021'!A:A, 0) &gt;0, FALSE)</f>
        <v>1</v>
      </c>
    </row>
    <row r="104" spans="1:60">
      <c r="A104" t="s">
        <v>848</v>
      </c>
      <c r="B104" t="s">
        <v>849</v>
      </c>
      <c r="D104" t="s">
        <v>334</v>
      </c>
      <c r="E104" t="s">
        <v>16613</v>
      </c>
      <c r="F104" t="s">
        <v>852</v>
      </c>
      <c r="G104" t="s">
        <v>734</v>
      </c>
      <c r="H104" t="s">
        <v>288</v>
      </c>
      <c r="I104">
        <v>60194</v>
      </c>
      <c r="J104" t="s">
        <v>16614</v>
      </c>
      <c r="K104" t="s">
        <v>146</v>
      </c>
      <c r="L104">
        <v>4</v>
      </c>
      <c r="M104">
        <v>45</v>
      </c>
      <c r="N104">
        <v>22.5</v>
      </c>
      <c r="O104">
        <v>71.5</v>
      </c>
      <c r="P104">
        <v>155</v>
      </c>
      <c r="Q104">
        <v>72</v>
      </c>
      <c r="R104">
        <v>56</v>
      </c>
      <c r="S104">
        <v>46</v>
      </c>
      <c r="T104">
        <v>43</v>
      </c>
      <c r="U104">
        <v>47</v>
      </c>
      <c r="V104">
        <v>45</v>
      </c>
      <c r="W104">
        <v>58</v>
      </c>
      <c r="X104">
        <v>29</v>
      </c>
      <c r="Y104">
        <v>51</v>
      </c>
      <c r="Z104">
        <v>29</v>
      </c>
      <c r="AA104">
        <v>44</v>
      </c>
      <c r="AB104">
        <v>39</v>
      </c>
      <c r="AC104">
        <v>45</v>
      </c>
      <c r="AD104" t="s">
        <v>290</v>
      </c>
      <c r="AE104" t="s">
        <v>290</v>
      </c>
      <c r="AF104" t="s">
        <v>290</v>
      </c>
      <c r="AG104" t="s">
        <v>290</v>
      </c>
      <c r="AH104" t="s">
        <v>290</v>
      </c>
      <c r="AI104" t="s">
        <v>290</v>
      </c>
      <c r="AJ104">
        <v>45</v>
      </c>
      <c r="AK104" t="s">
        <v>290</v>
      </c>
      <c r="AL104">
        <v>339</v>
      </c>
      <c r="AM104">
        <v>77</v>
      </c>
      <c r="AN104" t="s">
        <v>290</v>
      </c>
      <c r="AO104">
        <v>203</v>
      </c>
      <c r="AP104">
        <v>88</v>
      </c>
      <c r="AQ104">
        <v>395</v>
      </c>
      <c r="AR104">
        <v>364</v>
      </c>
      <c r="AS104">
        <v>759</v>
      </c>
      <c r="AT104">
        <v>42.032114999999997</v>
      </c>
      <c r="AU104">
        <v>-88.080813000000006</v>
      </c>
      <c r="AV104">
        <v>1</v>
      </c>
      <c r="AW104" t="s">
        <v>16343</v>
      </c>
      <c r="AX104">
        <v>200</v>
      </c>
      <c r="AY104" t="s">
        <v>16615</v>
      </c>
      <c r="BB104" t="s">
        <v>734</v>
      </c>
      <c r="BC104" t="s">
        <v>288</v>
      </c>
      <c r="BD104" t="s">
        <v>16493</v>
      </c>
      <c r="BE104">
        <v>60194</v>
      </c>
      <c r="BF104" t="s">
        <v>16346</v>
      </c>
      <c r="BG104" t="s">
        <v>16558</v>
      </c>
      <c r="BH104" t="b">
        <f>IFERROR(MATCH('2020'!A104, '2021'!A:A, 0) &gt;0, FALSE)</f>
        <v>1</v>
      </c>
    </row>
    <row r="105" spans="1:60">
      <c r="A105" t="s">
        <v>853</v>
      </c>
      <c r="B105" t="s">
        <v>854</v>
      </c>
      <c r="C105" t="s">
        <v>283</v>
      </c>
      <c r="D105" t="s">
        <v>855</v>
      </c>
      <c r="E105" t="s">
        <v>856</v>
      </c>
      <c r="F105" t="s">
        <v>857</v>
      </c>
      <c r="G105" t="s">
        <v>858</v>
      </c>
      <c r="H105" t="s">
        <v>288</v>
      </c>
      <c r="I105">
        <v>60067</v>
      </c>
      <c r="J105" t="s">
        <v>16616</v>
      </c>
      <c r="K105" t="s">
        <v>146</v>
      </c>
      <c r="L105">
        <v>2</v>
      </c>
      <c r="M105">
        <v>27.5</v>
      </c>
      <c r="N105">
        <v>5.5</v>
      </c>
      <c r="O105">
        <v>35</v>
      </c>
      <c r="P105">
        <v>138</v>
      </c>
      <c r="Q105">
        <v>65</v>
      </c>
      <c r="R105">
        <v>33</v>
      </c>
      <c r="S105">
        <v>41</v>
      </c>
      <c r="T105">
        <v>30</v>
      </c>
      <c r="U105">
        <v>48</v>
      </c>
      <c r="V105">
        <v>27</v>
      </c>
      <c r="W105">
        <v>36</v>
      </c>
      <c r="X105">
        <v>31</v>
      </c>
      <c r="Y105">
        <v>25</v>
      </c>
      <c r="Z105" t="s">
        <v>290</v>
      </c>
      <c r="AA105" t="s">
        <v>290</v>
      </c>
      <c r="AB105" t="s">
        <v>290</v>
      </c>
      <c r="AC105" t="s">
        <v>290</v>
      </c>
      <c r="AD105" t="s">
        <v>290</v>
      </c>
      <c r="AE105" t="s">
        <v>290</v>
      </c>
      <c r="AF105" t="s">
        <v>290</v>
      </c>
      <c r="AG105" t="s">
        <v>290</v>
      </c>
      <c r="AH105" t="s">
        <v>290</v>
      </c>
      <c r="AI105" t="s">
        <v>290</v>
      </c>
      <c r="AJ105" t="s">
        <v>290</v>
      </c>
      <c r="AK105" t="s">
        <v>290</v>
      </c>
      <c r="AL105">
        <v>29</v>
      </c>
      <c r="AM105" t="s">
        <v>290</v>
      </c>
      <c r="AN105" t="s">
        <v>290</v>
      </c>
      <c r="AO105">
        <v>390</v>
      </c>
      <c r="AP105">
        <v>41</v>
      </c>
      <c r="AQ105">
        <v>226</v>
      </c>
      <c r="AR105">
        <v>248</v>
      </c>
      <c r="AS105">
        <v>474</v>
      </c>
      <c r="AT105">
        <v>42.108429000000001</v>
      </c>
      <c r="AU105">
        <v>-88.105693000000002</v>
      </c>
      <c r="AV105">
        <v>1</v>
      </c>
      <c r="AW105" t="s">
        <v>16343</v>
      </c>
      <c r="AX105">
        <v>2515</v>
      </c>
      <c r="AY105" t="s">
        <v>16617</v>
      </c>
      <c r="BB105" t="s">
        <v>858</v>
      </c>
      <c r="BC105" t="s">
        <v>288</v>
      </c>
      <c r="BD105" t="s">
        <v>16493</v>
      </c>
      <c r="BE105">
        <v>60067</v>
      </c>
      <c r="BF105" t="s">
        <v>16346</v>
      </c>
      <c r="BG105" t="s">
        <v>146</v>
      </c>
      <c r="BH105" t="b">
        <f>IFERROR(MATCH('2020'!A105, '2021'!A:A, 0) &gt;0, FALSE)</f>
        <v>1</v>
      </c>
    </row>
    <row r="106" spans="1:60">
      <c r="A106" t="s">
        <v>859</v>
      </c>
      <c r="B106" t="s">
        <v>860</v>
      </c>
      <c r="C106" t="s">
        <v>283</v>
      </c>
      <c r="D106" t="s">
        <v>1822</v>
      </c>
      <c r="E106" t="s">
        <v>16618</v>
      </c>
      <c r="F106" t="s">
        <v>863</v>
      </c>
      <c r="G106" t="s">
        <v>709</v>
      </c>
      <c r="H106" t="s">
        <v>288</v>
      </c>
      <c r="I106">
        <v>60056</v>
      </c>
      <c r="J106" t="s">
        <v>16619</v>
      </c>
      <c r="K106" t="s">
        <v>146</v>
      </c>
      <c r="L106">
        <v>2</v>
      </c>
      <c r="M106">
        <v>25</v>
      </c>
      <c r="N106">
        <v>1</v>
      </c>
      <c r="O106">
        <v>28</v>
      </c>
      <c r="P106">
        <v>65</v>
      </c>
      <c r="Q106">
        <v>21</v>
      </c>
      <c r="R106">
        <v>26</v>
      </c>
      <c r="S106">
        <v>19</v>
      </c>
      <c r="T106">
        <v>16</v>
      </c>
      <c r="U106">
        <v>31</v>
      </c>
      <c r="V106">
        <v>23</v>
      </c>
      <c r="W106">
        <v>30</v>
      </c>
      <c r="X106">
        <v>21</v>
      </c>
      <c r="Y106">
        <v>30</v>
      </c>
      <c r="Z106" t="s">
        <v>290</v>
      </c>
      <c r="AA106" t="s">
        <v>290</v>
      </c>
      <c r="AB106" t="s">
        <v>290</v>
      </c>
      <c r="AC106" t="s">
        <v>290</v>
      </c>
      <c r="AD106" t="s">
        <v>290</v>
      </c>
      <c r="AE106" t="s">
        <v>290</v>
      </c>
      <c r="AF106" t="s">
        <v>290</v>
      </c>
      <c r="AG106" t="s">
        <v>290</v>
      </c>
      <c r="AH106" t="s">
        <v>290</v>
      </c>
      <c r="AI106" t="s">
        <v>290</v>
      </c>
      <c r="AJ106">
        <v>25</v>
      </c>
      <c r="AK106" t="s">
        <v>290</v>
      </c>
      <c r="AL106">
        <v>54</v>
      </c>
      <c r="AM106" t="s">
        <v>290</v>
      </c>
      <c r="AN106" t="s">
        <v>290</v>
      </c>
      <c r="AO106">
        <v>180</v>
      </c>
      <c r="AP106">
        <v>19</v>
      </c>
      <c r="AQ106">
        <v>152</v>
      </c>
      <c r="AR106">
        <v>130</v>
      </c>
      <c r="AS106">
        <v>282</v>
      </c>
      <c r="AT106">
        <v>42.066805000000002</v>
      </c>
      <c r="AU106">
        <v>-87.914101000000002</v>
      </c>
      <c r="AV106">
        <v>1</v>
      </c>
      <c r="AW106" t="s">
        <v>16343</v>
      </c>
      <c r="AX106">
        <v>1400</v>
      </c>
      <c r="AY106" t="s">
        <v>16620</v>
      </c>
      <c r="BB106" t="s">
        <v>779</v>
      </c>
      <c r="BC106" t="s">
        <v>288</v>
      </c>
      <c r="BD106" t="s">
        <v>16493</v>
      </c>
      <c r="BE106">
        <v>60056</v>
      </c>
      <c r="BF106" t="s">
        <v>16346</v>
      </c>
      <c r="BG106" t="s">
        <v>146</v>
      </c>
      <c r="BH106" t="b">
        <f>IFERROR(MATCH('2020'!A106, '2021'!A:A, 0) &gt;0, FALSE)</f>
        <v>1</v>
      </c>
    </row>
    <row r="107" spans="1:60">
      <c r="A107" t="s">
        <v>864</v>
      </c>
      <c r="B107" t="s">
        <v>865</v>
      </c>
      <c r="C107" t="s">
        <v>353</v>
      </c>
      <c r="D107" t="s">
        <v>478</v>
      </c>
      <c r="E107" t="s">
        <v>866</v>
      </c>
      <c r="F107" t="s">
        <v>867</v>
      </c>
      <c r="G107" t="s">
        <v>709</v>
      </c>
      <c r="H107" t="s">
        <v>288</v>
      </c>
      <c r="I107">
        <v>60056</v>
      </c>
      <c r="J107" t="s">
        <v>16621</v>
      </c>
      <c r="K107" t="s">
        <v>146</v>
      </c>
      <c r="L107">
        <v>5</v>
      </c>
      <c r="M107">
        <v>34</v>
      </c>
      <c r="N107">
        <v>15</v>
      </c>
      <c r="O107">
        <v>54</v>
      </c>
      <c r="P107">
        <v>134</v>
      </c>
      <c r="Q107">
        <v>57</v>
      </c>
      <c r="R107">
        <v>46</v>
      </c>
      <c r="S107">
        <v>47</v>
      </c>
      <c r="T107">
        <v>39</v>
      </c>
      <c r="U107">
        <v>45</v>
      </c>
      <c r="V107">
        <v>27</v>
      </c>
      <c r="W107">
        <v>30</v>
      </c>
      <c r="X107">
        <v>47</v>
      </c>
      <c r="Y107">
        <v>41</v>
      </c>
      <c r="Z107" t="s">
        <v>290</v>
      </c>
      <c r="AA107" t="s">
        <v>290</v>
      </c>
      <c r="AB107" t="s">
        <v>290</v>
      </c>
      <c r="AC107" t="s">
        <v>290</v>
      </c>
      <c r="AD107" t="s">
        <v>290</v>
      </c>
      <c r="AE107" t="s">
        <v>290</v>
      </c>
      <c r="AF107" t="s">
        <v>290</v>
      </c>
      <c r="AG107" t="s">
        <v>290</v>
      </c>
      <c r="AH107" t="s">
        <v>290</v>
      </c>
      <c r="AI107" t="s">
        <v>290</v>
      </c>
      <c r="AJ107" t="s">
        <v>290</v>
      </c>
      <c r="AK107" t="s">
        <v>290</v>
      </c>
      <c r="AL107">
        <v>29</v>
      </c>
      <c r="AM107" t="s">
        <v>290</v>
      </c>
      <c r="AN107" t="s">
        <v>290</v>
      </c>
      <c r="AO107">
        <v>456</v>
      </c>
      <c r="AP107">
        <v>24</v>
      </c>
      <c r="AQ107">
        <v>275</v>
      </c>
      <c r="AR107">
        <v>238</v>
      </c>
      <c r="AS107">
        <v>513</v>
      </c>
      <c r="AT107">
        <v>42.060246999999997</v>
      </c>
      <c r="AU107">
        <v>-87.941282999999999</v>
      </c>
      <c r="AV107">
        <v>1</v>
      </c>
      <c r="AW107" t="s">
        <v>16343</v>
      </c>
      <c r="AX107">
        <v>300</v>
      </c>
      <c r="AY107" t="s">
        <v>16622</v>
      </c>
      <c r="BB107" t="s">
        <v>779</v>
      </c>
      <c r="BC107" t="s">
        <v>288</v>
      </c>
      <c r="BD107" t="s">
        <v>16493</v>
      </c>
      <c r="BE107">
        <v>60056</v>
      </c>
      <c r="BF107" t="s">
        <v>16346</v>
      </c>
      <c r="BG107" t="s">
        <v>146</v>
      </c>
      <c r="BH107" t="b">
        <f>IFERROR(MATCH('2020'!A107, '2021'!A:A, 0) &gt;0, FALSE)</f>
        <v>1</v>
      </c>
    </row>
    <row r="108" spans="1:60">
      <c r="A108" t="s">
        <v>868</v>
      </c>
      <c r="B108" t="s">
        <v>869</v>
      </c>
      <c r="C108" t="s">
        <v>418</v>
      </c>
      <c r="D108" t="s">
        <v>478</v>
      </c>
      <c r="E108" t="s">
        <v>870</v>
      </c>
      <c r="F108" t="s">
        <v>871</v>
      </c>
      <c r="G108" t="s">
        <v>641</v>
      </c>
      <c r="H108" t="s">
        <v>288</v>
      </c>
      <c r="I108">
        <v>60714</v>
      </c>
      <c r="J108" t="s">
        <v>16623</v>
      </c>
      <c r="K108" t="s">
        <v>146</v>
      </c>
      <c r="L108">
        <v>2</v>
      </c>
      <c r="M108">
        <v>15.7</v>
      </c>
      <c r="N108">
        <v>5</v>
      </c>
      <c r="O108">
        <v>22.7</v>
      </c>
      <c r="P108">
        <v>42</v>
      </c>
      <c r="Q108">
        <v>12</v>
      </c>
      <c r="R108">
        <v>22</v>
      </c>
      <c r="S108">
        <v>25</v>
      </c>
      <c r="T108">
        <v>20</v>
      </c>
      <c r="U108">
        <v>34</v>
      </c>
      <c r="V108">
        <v>20</v>
      </c>
      <c r="W108">
        <v>20</v>
      </c>
      <c r="X108">
        <v>29</v>
      </c>
      <c r="Y108">
        <v>22</v>
      </c>
      <c r="Z108" t="s">
        <v>290</v>
      </c>
      <c r="AA108" t="s">
        <v>290</v>
      </c>
      <c r="AB108" t="s">
        <v>290</v>
      </c>
      <c r="AC108" t="s">
        <v>290</v>
      </c>
      <c r="AD108" t="s">
        <v>290</v>
      </c>
      <c r="AE108" t="s">
        <v>290</v>
      </c>
      <c r="AF108" t="s">
        <v>290</v>
      </c>
      <c r="AG108" t="s">
        <v>290</v>
      </c>
      <c r="AH108" t="s">
        <v>290</v>
      </c>
      <c r="AI108" t="s">
        <v>290</v>
      </c>
      <c r="AJ108">
        <v>28</v>
      </c>
      <c r="AK108" t="s">
        <v>290</v>
      </c>
      <c r="AL108">
        <v>71</v>
      </c>
      <c r="AM108" t="s">
        <v>290</v>
      </c>
      <c r="AN108" t="s">
        <v>290</v>
      </c>
      <c r="AO108">
        <v>92</v>
      </c>
      <c r="AP108">
        <v>52</v>
      </c>
      <c r="AQ108">
        <v>130</v>
      </c>
      <c r="AR108">
        <v>116</v>
      </c>
      <c r="AS108">
        <v>246</v>
      </c>
      <c r="AT108">
        <v>42.030948000000002</v>
      </c>
      <c r="AU108">
        <v>-87.805601999999993</v>
      </c>
      <c r="AV108">
        <v>1</v>
      </c>
      <c r="AW108" t="s">
        <v>16343</v>
      </c>
      <c r="AX108">
        <v>8301</v>
      </c>
      <c r="AY108" t="s">
        <v>16624</v>
      </c>
      <c r="BB108" t="s">
        <v>641</v>
      </c>
      <c r="BC108" t="s">
        <v>288</v>
      </c>
      <c r="BD108" t="s">
        <v>16493</v>
      </c>
      <c r="BE108">
        <v>60714</v>
      </c>
      <c r="BF108" t="s">
        <v>16346</v>
      </c>
      <c r="BG108" t="s">
        <v>146</v>
      </c>
      <c r="BH108" t="b">
        <f>IFERROR(MATCH('2020'!A108, '2021'!A:A, 0) &gt;0, FALSE)</f>
        <v>1</v>
      </c>
    </row>
    <row r="109" spans="1:60">
      <c r="A109" t="s">
        <v>872</v>
      </c>
      <c r="B109" t="s">
        <v>873</v>
      </c>
      <c r="D109" t="s">
        <v>874</v>
      </c>
      <c r="E109" t="s">
        <v>875</v>
      </c>
      <c r="F109" t="s">
        <v>876</v>
      </c>
      <c r="G109" t="s">
        <v>877</v>
      </c>
      <c r="H109" t="s">
        <v>288</v>
      </c>
      <c r="I109">
        <v>60026</v>
      </c>
      <c r="J109" t="s">
        <v>16625</v>
      </c>
      <c r="K109" t="s">
        <v>146</v>
      </c>
      <c r="L109">
        <v>2</v>
      </c>
      <c r="M109">
        <v>20</v>
      </c>
      <c r="N109">
        <v>4</v>
      </c>
      <c r="O109">
        <v>26</v>
      </c>
      <c r="P109">
        <v>31</v>
      </c>
      <c r="Q109">
        <v>25</v>
      </c>
      <c r="R109">
        <v>14</v>
      </c>
      <c r="S109">
        <v>17</v>
      </c>
      <c r="T109">
        <v>28</v>
      </c>
      <c r="U109">
        <v>11</v>
      </c>
      <c r="V109">
        <v>10</v>
      </c>
      <c r="W109">
        <v>11</v>
      </c>
      <c r="X109">
        <v>18</v>
      </c>
      <c r="Y109">
        <v>13</v>
      </c>
      <c r="Z109" t="s">
        <v>290</v>
      </c>
      <c r="AA109" t="s">
        <v>290</v>
      </c>
      <c r="AB109" t="s">
        <v>290</v>
      </c>
      <c r="AC109" t="s">
        <v>290</v>
      </c>
      <c r="AD109" t="s">
        <v>290</v>
      </c>
      <c r="AE109" t="s">
        <v>290</v>
      </c>
      <c r="AF109" t="s">
        <v>290</v>
      </c>
      <c r="AG109" t="s">
        <v>290</v>
      </c>
      <c r="AH109" t="s">
        <v>290</v>
      </c>
      <c r="AI109" t="s">
        <v>290</v>
      </c>
      <c r="AJ109" t="s">
        <v>290</v>
      </c>
      <c r="AK109" t="s">
        <v>290</v>
      </c>
      <c r="AL109">
        <v>63</v>
      </c>
      <c r="AM109" t="s">
        <v>290</v>
      </c>
      <c r="AN109" t="s">
        <v>290</v>
      </c>
      <c r="AO109">
        <v>73</v>
      </c>
      <c r="AP109">
        <v>29</v>
      </c>
      <c r="AQ109">
        <v>92</v>
      </c>
      <c r="AR109">
        <v>86</v>
      </c>
      <c r="AS109">
        <v>178</v>
      </c>
      <c r="AT109">
        <v>42.083086999999999</v>
      </c>
      <c r="AU109">
        <v>-87.842647999999997</v>
      </c>
      <c r="AV109">
        <v>1</v>
      </c>
      <c r="AW109" t="s">
        <v>16343</v>
      </c>
      <c r="AX109">
        <v>3425</v>
      </c>
      <c r="AY109" t="s">
        <v>16626</v>
      </c>
      <c r="BB109" t="s">
        <v>877</v>
      </c>
      <c r="BC109" t="s">
        <v>288</v>
      </c>
      <c r="BD109" t="s">
        <v>16493</v>
      </c>
      <c r="BE109">
        <v>60026</v>
      </c>
      <c r="BF109" t="s">
        <v>16346</v>
      </c>
      <c r="BG109" t="s">
        <v>146</v>
      </c>
      <c r="BH109" t="b">
        <f>IFERROR(MATCH('2020'!A109, '2021'!A:A, 0) &gt;0, FALSE)</f>
        <v>1</v>
      </c>
    </row>
    <row r="110" spans="1:60">
      <c r="A110" t="s">
        <v>879</v>
      </c>
      <c r="B110" t="s">
        <v>880</v>
      </c>
      <c r="C110" t="s">
        <v>353</v>
      </c>
      <c r="D110" t="s">
        <v>817</v>
      </c>
      <c r="E110" t="s">
        <v>881</v>
      </c>
      <c r="F110" t="s">
        <v>882</v>
      </c>
      <c r="G110" t="s">
        <v>883</v>
      </c>
      <c r="H110" t="s">
        <v>288</v>
      </c>
      <c r="I110">
        <v>60169</v>
      </c>
      <c r="J110" t="s">
        <v>16627</v>
      </c>
      <c r="K110" t="s">
        <v>146</v>
      </c>
      <c r="L110">
        <v>2</v>
      </c>
      <c r="M110">
        <v>17</v>
      </c>
      <c r="N110">
        <v>12</v>
      </c>
      <c r="O110">
        <v>31</v>
      </c>
      <c r="P110">
        <v>46</v>
      </c>
      <c r="Q110">
        <v>24</v>
      </c>
      <c r="R110">
        <v>25</v>
      </c>
      <c r="S110">
        <v>19</v>
      </c>
      <c r="T110">
        <v>21</v>
      </c>
      <c r="U110">
        <v>17</v>
      </c>
      <c r="V110">
        <v>22</v>
      </c>
      <c r="W110">
        <v>27</v>
      </c>
      <c r="X110">
        <v>29</v>
      </c>
      <c r="Y110">
        <v>26</v>
      </c>
      <c r="Z110" t="s">
        <v>290</v>
      </c>
      <c r="AA110" t="s">
        <v>290</v>
      </c>
      <c r="AB110" t="s">
        <v>290</v>
      </c>
      <c r="AC110" t="s">
        <v>290</v>
      </c>
      <c r="AD110" t="s">
        <v>290</v>
      </c>
      <c r="AE110" t="s">
        <v>290</v>
      </c>
      <c r="AF110" t="s">
        <v>290</v>
      </c>
      <c r="AG110" t="s">
        <v>290</v>
      </c>
      <c r="AH110" t="s">
        <v>290</v>
      </c>
      <c r="AI110" t="s">
        <v>290</v>
      </c>
      <c r="AJ110">
        <v>21</v>
      </c>
      <c r="AK110" t="s">
        <v>290</v>
      </c>
      <c r="AL110">
        <v>39</v>
      </c>
      <c r="AM110" t="s">
        <v>290</v>
      </c>
      <c r="AN110" t="s">
        <v>290</v>
      </c>
      <c r="AO110">
        <v>157</v>
      </c>
      <c r="AP110">
        <v>30</v>
      </c>
      <c r="AQ110">
        <v>118</v>
      </c>
      <c r="AR110">
        <v>138</v>
      </c>
      <c r="AS110">
        <v>256</v>
      </c>
      <c r="AT110">
        <v>42.040697000000002</v>
      </c>
      <c r="AU110">
        <v>-88.085317000000003</v>
      </c>
      <c r="AV110">
        <v>1</v>
      </c>
      <c r="AW110" t="s">
        <v>16360</v>
      </c>
      <c r="AX110">
        <v>255</v>
      </c>
      <c r="AY110" t="s">
        <v>16628</v>
      </c>
      <c r="BB110" t="s">
        <v>883</v>
      </c>
      <c r="BC110" t="s">
        <v>288</v>
      </c>
      <c r="BD110" t="s">
        <v>16493</v>
      </c>
      <c r="BE110">
        <v>60169</v>
      </c>
      <c r="BF110" t="s">
        <v>16346</v>
      </c>
      <c r="BG110" t="s">
        <v>16363</v>
      </c>
      <c r="BH110" t="b">
        <f>IFERROR(MATCH('2020'!A110, '2021'!A:A, 0) &gt;0, FALSE)</f>
        <v>1</v>
      </c>
    </row>
    <row r="111" spans="1:60">
      <c r="A111" t="s">
        <v>885</v>
      </c>
      <c r="B111" t="s">
        <v>401</v>
      </c>
      <c r="C111" t="s">
        <v>353</v>
      </c>
      <c r="D111" t="s">
        <v>1947</v>
      </c>
      <c r="E111" t="s">
        <v>2227</v>
      </c>
      <c r="F111" t="s">
        <v>888</v>
      </c>
      <c r="G111" t="s">
        <v>601</v>
      </c>
      <c r="H111" t="s">
        <v>288</v>
      </c>
      <c r="I111">
        <v>60093</v>
      </c>
      <c r="J111" t="s">
        <v>16629</v>
      </c>
      <c r="K111" t="s">
        <v>146</v>
      </c>
      <c r="L111">
        <v>1.5</v>
      </c>
      <c r="M111">
        <v>20</v>
      </c>
      <c r="N111">
        <v>8.3000000000000007</v>
      </c>
      <c r="O111">
        <v>29.8</v>
      </c>
      <c r="P111">
        <v>62</v>
      </c>
      <c r="Q111">
        <v>14</v>
      </c>
      <c r="R111">
        <v>15</v>
      </c>
      <c r="S111">
        <v>20</v>
      </c>
      <c r="T111">
        <v>11</v>
      </c>
      <c r="U111">
        <v>19</v>
      </c>
      <c r="V111">
        <v>16</v>
      </c>
      <c r="W111">
        <v>12</v>
      </c>
      <c r="X111">
        <v>22</v>
      </c>
      <c r="Y111">
        <v>11</v>
      </c>
      <c r="Z111" t="s">
        <v>290</v>
      </c>
      <c r="AA111" t="s">
        <v>290</v>
      </c>
      <c r="AB111" t="s">
        <v>290</v>
      </c>
      <c r="AC111" t="s">
        <v>290</v>
      </c>
      <c r="AD111" t="s">
        <v>290</v>
      </c>
      <c r="AE111" t="s">
        <v>290</v>
      </c>
      <c r="AF111" t="s">
        <v>290</v>
      </c>
      <c r="AG111" t="s">
        <v>290</v>
      </c>
      <c r="AH111" t="s">
        <v>290</v>
      </c>
      <c r="AI111" t="s">
        <v>290</v>
      </c>
      <c r="AJ111" t="s">
        <v>290</v>
      </c>
      <c r="AK111" t="s">
        <v>290</v>
      </c>
      <c r="AL111" t="s">
        <v>290</v>
      </c>
      <c r="AM111" t="s">
        <v>290</v>
      </c>
      <c r="AN111" t="s">
        <v>290</v>
      </c>
      <c r="AO111">
        <v>187</v>
      </c>
      <c r="AP111">
        <v>11</v>
      </c>
      <c r="AQ111">
        <v>90</v>
      </c>
      <c r="AR111">
        <v>112</v>
      </c>
      <c r="AS111">
        <v>202</v>
      </c>
      <c r="AT111">
        <v>42.116889</v>
      </c>
      <c r="AU111">
        <v>-87.745366000000004</v>
      </c>
      <c r="AV111">
        <v>1</v>
      </c>
      <c r="AW111" t="s">
        <v>16343</v>
      </c>
      <c r="AX111">
        <v>1095</v>
      </c>
      <c r="AY111" t="s">
        <v>16630</v>
      </c>
      <c r="BB111" t="s">
        <v>601</v>
      </c>
      <c r="BC111" t="s">
        <v>288</v>
      </c>
      <c r="BD111" t="s">
        <v>16493</v>
      </c>
      <c r="BE111">
        <v>60093</v>
      </c>
      <c r="BF111" t="s">
        <v>16346</v>
      </c>
      <c r="BG111" t="s">
        <v>146</v>
      </c>
      <c r="BH111" t="b">
        <f>IFERROR(MATCH('2020'!A111, '2021'!A:A, 0) &gt;0, FALSE)</f>
        <v>1</v>
      </c>
    </row>
    <row r="112" spans="1:60">
      <c r="A112" t="s">
        <v>889</v>
      </c>
      <c r="B112" t="s">
        <v>890</v>
      </c>
      <c r="D112" t="s">
        <v>651</v>
      </c>
      <c r="E112" t="s">
        <v>891</v>
      </c>
      <c r="F112" t="s">
        <v>892</v>
      </c>
      <c r="G112" t="s">
        <v>595</v>
      </c>
      <c r="H112" t="s">
        <v>288</v>
      </c>
      <c r="I112">
        <v>60007</v>
      </c>
      <c r="J112" t="s">
        <v>16631</v>
      </c>
      <c r="K112" t="s">
        <v>146</v>
      </c>
      <c r="L112">
        <v>1</v>
      </c>
      <c r="M112">
        <v>16</v>
      </c>
      <c r="N112">
        <v>8</v>
      </c>
      <c r="O112">
        <v>25</v>
      </c>
      <c r="P112">
        <v>63</v>
      </c>
      <c r="Q112">
        <v>20</v>
      </c>
      <c r="R112">
        <v>26</v>
      </c>
      <c r="S112">
        <v>12</v>
      </c>
      <c r="T112">
        <v>30</v>
      </c>
      <c r="U112">
        <v>28</v>
      </c>
      <c r="V112">
        <v>28</v>
      </c>
      <c r="W112">
        <v>18</v>
      </c>
      <c r="X112">
        <v>28</v>
      </c>
      <c r="Y112">
        <v>15</v>
      </c>
      <c r="Z112" t="s">
        <v>290</v>
      </c>
      <c r="AA112" t="s">
        <v>290</v>
      </c>
      <c r="AB112" t="s">
        <v>290</v>
      </c>
      <c r="AC112" t="s">
        <v>290</v>
      </c>
      <c r="AD112" t="s">
        <v>290</v>
      </c>
      <c r="AE112" t="s">
        <v>290</v>
      </c>
      <c r="AF112" t="s">
        <v>290</v>
      </c>
      <c r="AG112" t="s">
        <v>290</v>
      </c>
      <c r="AH112" t="s">
        <v>290</v>
      </c>
      <c r="AI112" t="s">
        <v>290</v>
      </c>
      <c r="AJ112">
        <v>48</v>
      </c>
      <c r="AK112" t="s">
        <v>290</v>
      </c>
      <c r="AL112">
        <v>24</v>
      </c>
      <c r="AM112" t="s">
        <v>290</v>
      </c>
      <c r="AN112" t="s">
        <v>290</v>
      </c>
      <c r="AO112">
        <v>179</v>
      </c>
      <c r="AP112">
        <v>10</v>
      </c>
      <c r="AQ112">
        <v>136</v>
      </c>
      <c r="AR112">
        <v>132</v>
      </c>
      <c r="AS112">
        <v>268</v>
      </c>
      <c r="AT112">
        <v>42.007863999999998</v>
      </c>
      <c r="AU112">
        <v>-87.993865999999997</v>
      </c>
      <c r="AV112">
        <v>1</v>
      </c>
      <c r="AW112" t="s">
        <v>16343</v>
      </c>
      <c r="AX112">
        <v>690</v>
      </c>
      <c r="AY112" t="s">
        <v>16632</v>
      </c>
      <c r="BB112" t="s">
        <v>595</v>
      </c>
      <c r="BC112" t="s">
        <v>288</v>
      </c>
      <c r="BD112" t="s">
        <v>16493</v>
      </c>
      <c r="BE112">
        <v>60007</v>
      </c>
      <c r="BF112" t="s">
        <v>16346</v>
      </c>
      <c r="BG112" t="s">
        <v>146</v>
      </c>
      <c r="BH112" t="b">
        <f>IFERROR(MATCH('2020'!A112, '2021'!A:A, 0) &gt;0, FALSE)</f>
        <v>1</v>
      </c>
    </row>
    <row r="113" spans="1:60">
      <c r="A113" t="s">
        <v>893</v>
      </c>
      <c r="B113" t="s">
        <v>894</v>
      </c>
      <c r="D113" t="s">
        <v>293</v>
      </c>
      <c r="E113" t="s">
        <v>16633</v>
      </c>
      <c r="F113" t="s">
        <v>897</v>
      </c>
      <c r="G113" t="s">
        <v>574</v>
      </c>
      <c r="H113" t="s">
        <v>288</v>
      </c>
      <c r="I113">
        <v>60201</v>
      </c>
      <c r="J113" t="s">
        <v>16634</v>
      </c>
      <c r="K113" t="s">
        <v>146</v>
      </c>
      <c r="L113">
        <v>1.5</v>
      </c>
      <c r="M113">
        <v>22.5</v>
      </c>
      <c r="N113">
        <v>3</v>
      </c>
      <c r="O113">
        <v>27</v>
      </c>
      <c r="P113">
        <v>13</v>
      </c>
      <c r="Q113">
        <v>14</v>
      </c>
      <c r="R113">
        <v>15</v>
      </c>
      <c r="S113">
        <v>23</v>
      </c>
      <c r="T113">
        <v>15</v>
      </c>
      <c r="U113">
        <v>23</v>
      </c>
      <c r="V113">
        <v>22</v>
      </c>
      <c r="W113">
        <v>33</v>
      </c>
      <c r="X113">
        <v>34</v>
      </c>
      <c r="Y113">
        <v>19</v>
      </c>
      <c r="Z113" t="s">
        <v>290</v>
      </c>
      <c r="AA113" t="s">
        <v>290</v>
      </c>
      <c r="AB113" t="s">
        <v>290</v>
      </c>
      <c r="AC113" t="s">
        <v>290</v>
      </c>
      <c r="AD113" t="s">
        <v>290</v>
      </c>
      <c r="AE113" t="s">
        <v>290</v>
      </c>
      <c r="AF113" t="s">
        <v>290</v>
      </c>
      <c r="AG113" t="s">
        <v>290</v>
      </c>
      <c r="AH113" t="s">
        <v>290</v>
      </c>
      <c r="AI113" t="s">
        <v>290</v>
      </c>
      <c r="AJ113" t="s">
        <v>290</v>
      </c>
      <c r="AK113" t="s">
        <v>290</v>
      </c>
      <c r="AL113" t="s">
        <v>290</v>
      </c>
      <c r="AM113" t="s">
        <v>290</v>
      </c>
      <c r="AN113" t="s">
        <v>290</v>
      </c>
      <c r="AO113">
        <v>172</v>
      </c>
      <c r="AP113">
        <v>30</v>
      </c>
      <c r="AQ113">
        <v>89</v>
      </c>
      <c r="AR113">
        <v>122</v>
      </c>
      <c r="AS113">
        <v>211</v>
      </c>
      <c r="AT113">
        <v>42.063290000000002</v>
      </c>
      <c r="AU113">
        <v>-87.694194999999993</v>
      </c>
      <c r="AV113">
        <v>1</v>
      </c>
      <c r="AW113" t="s">
        <v>16343</v>
      </c>
      <c r="AX113">
        <v>2510</v>
      </c>
      <c r="AY113" t="s">
        <v>16635</v>
      </c>
      <c r="BB113" t="s">
        <v>574</v>
      </c>
      <c r="BC113" t="s">
        <v>288</v>
      </c>
      <c r="BD113" t="s">
        <v>16493</v>
      </c>
      <c r="BE113">
        <v>60201</v>
      </c>
      <c r="BF113" t="s">
        <v>16346</v>
      </c>
      <c r="BG113" t="s">
        <v>16494</v>
      </c>
      <c r="BH113" t="b">
        <f>IFERROR(MATCH('2020'!A113, '2021'!A:A, 0) &gt;0, FALSE)</f>
        <v>1</v>
      </c>
    </row>
    <row r="114" spans="1:60">
      <c r="A114" t="s">
        <v>898</v>
      </c>
      <c r="B114" t="s">
        <v>899</v>
      </c>
      <c r="C114" t="s">
        <v>418</v>
      </c>
      <c r="D114" t="s">
        <v>900</v>
      </c>
      <c r="E114" t="s">
        <v>901</v>
      </c>
      <c r="F114" t="s">
        <v>902</v>
      </c>
      <c r="G114" t="s">
        <v>574</v>
      </c>
      <c r="H114" t="s">
        <v>288</v>
      </c>
      <c r="I114">
        <v>60202</v>
      </c>
      <c r="J114" t="s">
        <v>16636</v>
      </c>
      <c r="K114" t="s">
        <v>146</v>
      </c>
      <c r="L114">
        <v>4</v>
      </c>
      <c r="M114">
        <v>24</v>
      </c>
      <c r="N114">
        <v>1</v>
      </c>
      <c r="O114">
        <v>29</v>
      </c>
      <c r="P114">
        <v>32</v>
      </c>
      <c r="Q114">
        <v>13</v>
      </c>
      <c r="R114">
        <v>12</v>
      </c>
      <c r="S114">
        <v>26</v>
      </c>
      <c r="T114">
        <v>12</v>
      </c>
      <c r="U114">
        <v>19</v>
      </c>
      <c r="V114">
        <v>31</v>
      </c>
      <c r="W114">
        <v>12</v>
      </c>
      <c r="X114">
        <v>30</v>
      </c>
      <c r="Y114">
        <v>17</v>
      </c>
      <c r="Z114" t="s">
        <v>290</v>
      </c>
      <c r="AA114" t="s">
        <v>290</v>
      </c>
      <c r="AB114" t="s">
        <v>290</v>
      </c>
      <c r="AC114" t="s">
        <v>290</v>
      </c>
      <c r="AD114" t="s">
        <v>290</v>
      </c>
      <c r="AE114" t="s">
        <v>290</v>
      </c>
      <c r="AF114" t="s">
        <v>290</v>
      </c>
      <c r="AG114" t="s">
        <v>290</v>
      </c>
      <c r="AH114" t="s">
        <v>290</v>
      </c>
      <c r="AI114" t="s">
        <v>290</v>
      </c>
      <c r="AJ114">
        <v>20</v>
      </c>
      <c r="AK114" t="s">
        <v>290</v>
      </c>
      <c r="AL114">
        <v>23</v>
      </c>
      <c r="AM114">
        <v>12</v>
      </c>
      <c r="AN114" t="s">
        <v>290</v>
      </c>
      <c r="AO114">
        <v>116</v>
      </c>
      <c r="AP114">
        <v>33</v>
      </c>
      <c r="AQ114">
        <v>105</v>
      </c>
      <c r="AR114">
        <v>99</v>
      </c>
      <c r="AS114">
        <v>204</v>
      </c>
      <c r="AT114">
        <v>42.032640999999998</v>
      </c>
      <c r="AU114">
        <v>-87.688654999999997</v>
      </c>
      <c r="AV114">
        <v>1</v>
      </c>
      <c r="AW114" t="s">
        <v>16343</v>
      </c>
      <c r="AX114">
        <v>1120</v>
      </c>
      <c r="AY114" t="s">
        <v>16637</v>
      </c>
      <c r="BB114" t="s">
        <v>574</v>
      </c>
      <c r="BC114" t="s">
        <v>288</v>
      </c>
      <c r="BD114" t="s">
        <v>16493</v>
      </c>
      <c r="BE114">
        <v>60202</v>
      </c>
      <c r="BF114" t="s">
        <v>16346</v>
      </c>
      <c r="BG114" t="s">
        <v>16494</v>
      </c>
      <c r="BH114" t="b">
        <f>IFERROR(MATCH('2020'!A114, '2021'!A:A, 0) &gt;0, FALSE)</f>
        <v>1</v>
      </c>
    </row>
    <row r="115" spans="1:60">
      <c r="A115" t="s">
        <v>904</v>
      </c>
      <c r="B115" t="s">
        <v>11529</v>
      </c>
      <c r="C115" t="s">
        <v>283</v>
      </c>
      <c r="D115" t="s">
        <v>16638</v>
      </c>
      <c r="E115" t="s">
        <v>16639</v>
      </c>
      <c r="F115" t="s">
        <v>908</v>
      </c>
      <c r="G115" t="s">
        <v>721</v>
      </c>
      <c r="H115" t="s">
        <v>288</v>
      </c>
      <c r="I115">
        <v>60067</v>
      </c>
      <c r="J115" t="s">
        <v>16640</v>
      </c>
      <c r="K115" t="s">
        <v>146</v>
      </c>
      <c r="L115">
        <v>3.5</v>
      </c>
      <c r="M115">
        <v>31</v>
      </c>
      <c r="N115">
        <v>11</v>
      </c>
      <c r="O115">
        <v>45.5</v>
      </c>
      <c r="P115">
        <v>26</v>
      </c>
      <c r="Q115">
        <v>20</v>
      </c>
      <c r="R115">
        <v>14</v>
      </c>
      <c r="S115">
        <v>25</v>
      </c>
      <c r="T115">
        <v>16</v>
      </c>
      <c r="U115">
        <v>25</v>
      </c>
      <c r="V115">
        <v>23</v>
      </c>
      <c r="W115">
        <v>30</v>
      </c>
      <c r="X115">
        <v>23</v>
      </c>
      <c r="Y115">
        <v>19</v>
      </c>
      <c r="Z115" t="s">
        <v>290</v>
      </c>
      <c r="AA115" t="s">
        <v>290</v>
      </c>
      <c r="AB115" t="s">
        <v>290</v>
      </c>
      <c r="AC115" t="s">
        <v>290</v>
      </c>
      <c r="AD115" t="s">
        <v>290</v>
      </c>
      <c r="AE115" t="s">
        <v>290</v>
      </c>
      <c r="AF115" t="s">
        <v>290</v>
      </c>
      <c r="AG115" t="s">
        <v>290</v>
      </c>
      <c r="AH115" t="s">
        <v>290</v>
      </c>
      <c r="AI115" t="s">
        <v>290</v>
      </c>
      <c r="AJ115" t="s">
        <v>290</v>
      </c>
      <c r="AK115" t="s">
        <v>290</v>
      </c>
      <c r="AL115">
        <v>81</v>
      </c>
      <c r="AM115" t="s">
        <v>290</v>
      </c>
      <c r="AN115" t="s">
        <v>290</v>
      </c>
      <c r="AO115">
        <v>108</v>
      </c>
      <c r="AP115">
        <v>22</v>
      </c>
      <c r="AQ115">
        <v>90</v>
      </c>
      <c r="AR115">
        <v>131</v>
      </c>
      <c r="AS115">
        <v>221</v>
      </c>
      <c r="AT115">
        <v>42.119892999999998</v>
      </c>
      <c r="AU115">
        <v>-88.041796000000005</v>
      </c>
      <c r="AV115">
        <v>1</v>
      </c>
      <c r="AW115" t="s">
        <v>16343</v>
      </c>
      <c r="AX115">
        <v>500</v>
      </c>
      <c r="AY115" t="s">
        <v>16606</v>
      </c>
      <c r="BB115" t="s">
        <v>721</v>
      </c>
      <c r="BC115" t="s">
        <v>288</v>
      </c>
      <c r="BD115" t="s">
        <v>16493</v>
      </c>
      <c r="BE115">
        <v>60067</v>
      </c>
      <c r="BF115" t="s">
        <v>16346</v>
      </c>
      <c r="BG115" t="s">
        <v>146</v>
      </c>
      <c r="BH115" t="b">
        <f>IFERROR(MATCH('2020'!A115, '2021'!A:A, 0) &gt;0, FALSE)</f>
        <v>1</v>
      </c>
    </row>
    <row r="116" spans="1:60">
      <c r="A116" t="s">
        <v>909</v>
      </c>
      <c r="B116" t="s">
        <v>910</v>
      </c>
      <c r="D116" t="s">
        <v>911</v>
      </c>
      <c r="E116" t="s">
        <v>912</v>
      </c>
      <c r="F116" t="s">
        <v>913</v>
      </c>
      <c r="G116" t="s">
        <v>613</v>
      </c>
      <c r="H116" t="s">
        <v>288</v>
      </c>
      <c r="I116">
        <v>60016</v>
      </c>
      <c r="J116" t="s">
        <v>16641</v>
      </c>
      <c r="K116" t="s">
        <v>146</v>
      </c>
      <c r="L116">
        <v>2</v>
      </c>
      <c r="M116">
        <v>11</v>
      </c>
      <c r="N116">
        <v>5.0999999999999996</v>
      </c>
      <c r="O116">
        <v>18.100000000000001</v>
      </c>
      <c r="P116">
        <v>29</v>
      </c>
      <c r="Q116">
        <v>17</v>
      </c>
      <c r="R116">
        <v>10</v>
      </c>
      <c r="S116" t="s">
        <v>290</v>
      </c>
      <c r="T116">
        <v>14</v>
      </c>
      <c r="U116">
        <v>10</v>
      </c>
      <c r="V116" t="s">
        <v>290</v>
      </c>
      <c r="W116">
        <v>11</v>
      </c>
      <c r="X116" t="s">
        <v>290</v>
      </c>
      <c r="Y116" t="s">
        <v>290</v>
      </c>
      <c r="Z116" t="s">
        <v>290</v>
      </c>
      <c r="AA116" t="s">
        <v>290</v>
      </c>
      <c r="AB116" t="s">
        <v>290</v>
      </c>
      <c r="AC116" t="s">
        <v>290</v>
      </c>
      <c r="AD116" t="s">
        <v>290</v>
      </c>
      <c r="AE116" t="s">
        <v>290</v>
      </c>
      <c r="AF116" t="s">
        <v>290</v>
      </c>
      <c r="AG116" t="s">
        <v>290</v>
      </c>
      <c r="AH116" t="s">
        <v>290</v>
      </c>
      <c r="AI116" t="s">
        <v>290</v>
      </c>
      <c r="AJ116">
        <v>19</v>
      </c>
      <c r="AK116" t="s">
        <v>290</v>
      </c>
      <c r="AL116">
        <v>36</v>
      </c>
      <c r="AM116" t="s">
        <v>290</v>
      </c>
      <c r="AN116" t="s">
        <v>290</v>
      </c>
      <c r="AO116">
        <v>49</v>
      </c>
      <c r="AP116" t="s">
        <v>290</v>
      </c>
      <c r="AQ116">
        <v>63</v>
      </c>
      <c r="AR116">
        <v>55</v>
      </c>
      <c r="AS116">
        <v>118</v>
      </c>
      <c r="AT116">
        <v>42.029470000000003</v>
      </c>
      <c r="AU116">
        <v>-87.934152999999995</v>
      </c>
      <c r="AV116">
        <v>1</v>
      </c>
      <c r="AW116" t="s">
        <v>16343</v>
      </c>
      <c r="AX116">
        <v>567</v>
      </c>
      <c r="AY116" t="s">
        <v>16642</v>
      </c>
      <c r="BB116" t="s">
        <v>613</v>
      </c>
      <c r="BC116" t="s">
        <v>288</v>
      </c>
      <c r="BD116" t="s">
        <v>16493</v>
      </c>
      <c r="BE116">
        <v>60016</v>
      </c>
      <c r="BF116" t="s">
        <v>16346</v>
      </c>
      <c r="BG116" t="s">
        <v>146</v>
      </c>
      <c r="BH116" t="b">
        <f>IFERROR(MATCH('2020'!A116, '2021'!A:A, 0) &gt;0, FALSE)</f>
        <v>1</v>
      </c>
    </row>
    <row r="117" spans="1:60">
      <c r="A117" t="s">
        <v>914</v>
      </c>
      <c r="B117" t="s">
        <v>915</v>
      </c>
      <c r="D117" t="s">
        <v>916</v>
      </c>
      <c r="E117" t="s">
        <v>917</v>
      </c>
      <c r="F117" t="s">
        <v>918</v>
      </c>
      <c r="G117" t="s">
        <v>919</v>
      </c>
      <c r="H117" t="s">
        <v>288</v>
      </c>
      <c r="I117">
        <v>60004</v>
      </c>
      <c r="J117" t="s">
        <v>16643</v>
      </c>
      <c r="K117" t="s">
        <v>146</v>
      </c>
      <c r="L117">
        <v>1.6</v>
      </c>
      <c r="M117">
        <v>34.5</v>
      </c>
      <c r="N117">
        <v>14.7</v>
      </c>
      <c r="O117">
        <v>50.8</v>
      </c>
      <c r="P117">
        <v>85</v>
      </c>
      <c r="Q117">
        <v>64</v>
      </c>
      <c r="R117">
        <v>33</v>
      </c>
      <c r="S117">
        <v>45</v>
      </c>
      <c r="T117">
        <v>27</v>
      </c>
      <c r="U117">
        <v>44</v>
      </c>
      <c r="V117">
        <v>45</v>
      </c>
      <c r="W117">
        <v>29</v>
      </c>
      <c r="X117">
        <v>44</v>
      </c>
      <c r="Y117">
        <v>43</v>
      </c>
      <c r="Z117" t="s">
        <v>290</v>
      </c>
      <c r="AA117" t="s">
        <v>290</v>
      </c>
      <c r="AB117" t="s">
        <v>290</v>
      </c>
      <c r="AC117" t="s">
        <v>290</v>
      </c>
      <c r="AD117" t="s">
        <v>290</v>
      </c>
      <c r="AE117" t="s">
        <v>290</v>
      </c>
      <c r="AF117" t="s">
        <v>290</v>
      </c>
      <c r="AG117" t="s">
        <v>290</v>
      </c>
      <c r="AH117">
        <v>27</v>
      </c>
      <c r="AI117" t="s">
        <v>290</v>
      </c>
      <c r="AJ117" t="s">
        <v>290</v>
      </c>
      <c r="AK117" t="s">
        <v>290</v>
      </c>
      <c r="AL117">
        <v>12</v>
      </c>
      <c r="AM117" t="s">
        <v>290</v>
      </c>
      <c r="AN117" t="s">
        <v>290</v>
      </c>
      <c r="AO117">
        <v>430</v>
      </c>
      <c r="AP117">
        <v>32</v>
      </c>
      <c r="AQ117">
        <v>258</v>
      </c>
      <c r="AR117">
        <v>228</v>
      </c>
      <c r="AS117">
        <v>486</v>
      </c>
      <c r="AT117">
        <v>42.092534999999998</v>
      </c>
      <c r="AU117">
        <v>-87.980940000000004</v>
      </c>
      <c r="AV117">
        <v>1</v>
      </c>
      <c r="AW117" t="s">
        <v>16343</v>
      </c>
      <c r="AX117">
        <v>820</v>
      </c>
      <c r="AY117" t="s">
        <v>16644</v>
      </c>
      <c r="BB117" t="s">
        <v>669</v>
      </c>
      <c r="BC117" t="s">
        <v>288</v>
      </c>
      <c r="BD117" t="s">
        <v>16493</v>
      </c>
      <c r="BE117">
        <v>60004</v>
      </c>
      <c r="BF117" t="s">
        <v>16346</v>
      </c>
      <c r="BG117" t="s">
        <v>146</v>
      </c>
      <c r="BH117" t="b">
        <f>IFERROR(MATCH('2020'!A117, '2021'!A:A, 0) &gt;0, FALSE)</f>
        <v>1</v>
      </c>
    </row>
    <row r="118" spans="1:60">
      <c r="A118" t="s">
        <v>920</v>
      </c>
      <c r="B118" t="s">
        <v>921</v>
      </c>
      <c r="D118" t="s">
        <v>922</v>
      </c>
      <c r="E118" t="s">
        <v>923</v>
      </c>
      <c r="F118" t="s">
        <v>924</v>
      </c>
      <c r="G118" t="s">
        <v>669</v>
      </c>
      <c r="H118" t="s">
        <v>288</v>
      </c>
      <c r="I118">
        <v>60005</v>
      </c>
      <c r="J118" t="s">
        <v>16645</v>
      </c>
      <c r="K118" t="s">
        <v>146</v>
      </c>
      <c r="L118">
        <v>3</v>
      </c>
      <c r="M118">
        <v>31</v>
      </c>
      <c r="N118">
        <v>16</v>
      </c>
      <c r="O118">
        <v>50</v>
      </c>
      <c r="P118">
        <v>69</v>
      </c>
      <c r="Q118">
        <v>40</v>
      </c>
      <c r="R118">
        <v>32</v>
      </c>
      <c r="S118">
        <v>31</v>
      </c>
      <c r="T118">
        <v>33</v>
      </c>
      <c r="U118">
        <v>31</v>
      </c>
      <c r="V118">
        <v>32</v>
      </c>
      <c r="W118">
        <v>46</v>
      </c>
      <c r="X118">
        <v>40</v>
      </c>
      <c r="Y118">
        <v>41</v>
      </c>
      <c r="Z118" t="s">
        <v>290</v>
      </c>
      <c r="AA118" t="s">
        <v>290</v>
      </c>
      <c r="AB118" t="s">
        <v>290</v>
      </c>
      <c r="AC118" t="s">
        <v>290</v>
      </c>
      <c r="AD118" t="s">
        <v>290</v>
      </c>
      <c r="AE118" t="s">
        <v>290</v>
      </c>
      <c r="AF118" t="s">
        <v>290</v>
      </c>
      <c r="AG118" t="s">
        <v>290</v>
      </c>
      <c r="AH118" t="s">
        <v>290</v>
      </c>
      <c r="AI118" t="s">
        <v>290</v>
      </c>
      <c r="AJ118">
        <v>14</v>
      </c>
      <c r="AK118" t="s">
        <v>290</v>
      </c>
      <c r="AL118" t="s">
        <v>290</v>
      </c>
      <c r="AM118" t="s">
        <v>290</v>
      </c>
      <c r="AN118" t="s">
        <v>290</v>
      </c>
      <c r="AO118">
        <v>348</v>
      </c>
      <c r="AP118">
        <v>27</v>
      </c>
      <c r="AQ118">
        <v>187</v>
      </c>
      <c r="AR118">
        <v>208</v>
      </c>
      <c r="AS118">
        <v>395</v>
      </c>
      <c r="AT118">
        <v>42.076566</v>
      </c>
      <c r="AU118">
        <v>-87.988197999999997</v>
      </c>
      <c r="AV118">
        <v>1</v>
      </c>
      <c r="AW118" t="s">
        <v>16343</v>
      </c>
      <c r="AX118">
        <v>432</v>
      </c>
      <c r="AY118" t="s">
        <v>16646</v>
      </c>
      <c r="BB118" t="s">
        <v>669</v>
      </c>
      <c r="BC118" t="s">
        <v>288</v>
      </c>
      <c r="BD118" t="s">
        <v>16493</v>
      </c>
      <c r="BE118">
        <v>60005</v>
      </c>
      <c r="BF118" t="s">
        <v>16346</v>
      </c>
      <c r="BG118" t="s">
        <v>146</v>
      </c>
      <c r="BH118" t="b">
        <f>IFERROR(MATCH('2020'!A118, '2021'!A:A, 0) &gt;0, FALSE)</f>
        <v>1</v>
      </c>
    </row>
    <row r="119" spans="1:60">
      <c r="A119" t="s">
        <v>926</v>
      </c>
      <c r="B119" t="s">
        <v>927</v>
      </c>
      <c r="D119" t="s">
        <v>928</v>
      </c>
      <c r="E119" t="s">
        <v>929</v>
      </c>
      <c r="F119" t="s">
        <v>930</v>
      </c>
      <c r="G119" t="s">
        <v>634</v>
      </c>
      <c r="H119" t="s">
        <v>288</v>
      </c>
      <c r="I119">
        <v>60091</v>
      </c>
      <c r="J119" t="s">
        <v>16647</v>
      </c>
      <c r="K119" t="s">
        <v>146</v>
      </c>
      <c r="L119">
        <v>4</v>
      </c>
      <c r="M119">
        <v>15</v>
      </c>
      <c r="N119">
        <v>0</v>
      </c>
      <c r="O119">
        <v>19</v>
      </c>
      <c r="P119">
        <v>87</v>
      </c>
      <c r="Q119">
        <v>32</v>
      </c>
      <c r="R119" t="s">
        <v>290</v>
      </c>
      <c r="S119" t="s">
        <v>290</v>
      </c>
      <c r="T119" t="s">
        <v>290</v>
      </c>
      <c r="U119" t="s">
        <v>290</v>
      </c>
      <c r="V119" t="s">
        <v>290</v>
      </c>
      <c r="W119" t="s">
        <v>290</v>
      </c>
      <c r="X119" t="s">
        <v>290</v>
      </c>
      <c r="Y119" t="s">
        <v>290</v>
      </c>
      <c r="Z119" t="s">
        <v>290</v>
      </c>
      <c r="AA119" t="s">
        <v>290</v>
      </c>
      <c r="AB119" t="s">
        <v>290</v>
      </c>
      <c r="AC119" t="s">
        <v>290</v>
      </c>
      <c r="AD119" t="s">
        <v>290</v>
      </c>
      <c r="AE119" t="s">
        <v>290</v>
      </c>
      <c r="AF119" t="s">
        <v>290</v>
      </c>
      <c r="AG119" t="s">
        <v>290</v>
      </c>
      <c r="AH119" t="s">
        <v>290</v>
      </c>
      <c r="AI119" t="s">
        <v>290</v>
      </c>
      <c r="AJ119" t="s">
        <v>290</v>
      </c>
      <c r="AK119" t="s">
        <v>290</v>
      </c>
      <c r="AL119">
        <v>11</v>
      </c>
      <c r="AM119" t="s">
        <v>290</v>
      </c>
      <c r="AN119" t="s">
        <v>290</v>
      </c>
      <c r="AO119">
        <v>86</v>
      </c>
      <c r="AP119">
        <v>18</v>
      </c>
      <c r="AQ119">
        <v>49</v>
      </c>
      <c r="AR119">
        <v>70</v>
      </c>
      <c r="AS119">
        <v>119</v>
      </c>
      <c r="AT119">
        <v>42.082039000000002</v>
      </c>
      <c r="AU119">
        <v>-87.726451999999995</v>
      </c>
      <c r="AV119">
        <v>1</v>
      </c>
      <c r="AW119" t="s">
        <v>16343</v>
      </c>
      <c r="AX119">
        <v>2031</v>
      </c>
      <c r="AY119" t="s">
        <v>16451</v>
      </c>
      <c r="BB119" t="s">
        <v>634</v>
      </c>
      <c r="BC119" t="s">
        <v>288</v>
      </c>
      <c r="BD119" t="s">
        <v>16493</v>
      </c>
      <c r="BE119">
        <v>60091</v>
      </c>
      <c r="BF119" t="s">
        <v>16346</v>
      </c>
      <c r="BG119" t="s">
        <v>146</v>
      </c>
      <c r="BH119" t="b">
        <f>IFERROR(MATCH('2020'!A119, '2021'!A:A, 0) &gt;0, FALSE)</f>
        <v>1</v>
      </c>
    </row>
    <row r="120" spans="1:60">
      <c r="A120" t="s">
        <v>932</v>
      </c>
      <c r="B120" t="s">
        <v>933</v>
      </c>
      <c r="C120" t="s">
        <v>418</v>
      </c>
      <c r="D120" t="s">
        <v>16648</v>
      </c>
      <c r="E120" t="s">
        <v>16649</v>
      </c>
      <c r="F120" t="s">
        <v>936</v>
      </c>
      <c r="G120" t="s">
        <v>937</v>
      </c>
      <c r="H120" t="s">
        <v>288</v>
      </c>
      <c r="I120">
        <v>60093</v>
      </c>
      <c r="J120" t="s">
        <v>16650</v>
      </c>
      <c r="K120" t="s">
        <v>146</v>
      </c>
      <c r="L120">
        <v>3.8</v>
      </c>
      <c r="M120">
        <v>38.299999999999997</v>
      </c>
      <c r="N120">
        <v>24.9</v>
      </c>
      <c r="O120">
        <v>67</v>
      </c>
      <c r="P120">
        <v>75</v>
      </c>
      <c r="Q120">
        <v>31</v>
      </c>
      <c r="R120">
        <v>29</v>
      </c>
      <c r="S120">
        <v>28</v>
      </c>
      <c r="T120">
        <v>18</v>
      </c>
      <c r="U120">
        <v>26</v>
      </c>
      <c r="V120">
        <v>27</v>
      </c>
      <c r="W120">
        <v>33</v>
      </c>
      <c r="X120">
        <v>22</v>
      </c>
      <c r="Y120">
        <v>21</v>
      </c>
      <c r="Z120">
        <v>21</v>
      </c>
      <c r="AA120">
        <v>20</v>
      </c>
      <c r="AB120">
        <v>12</v>
      </c>
      <c r="AC120">
        <v>19</v>
      </c>
      <c r="AD120" t="s">
        <v>290</v>
      </c>
      <c r="AE120" t="s">
        <v>290</v>
      </c>
      <c r="AF120" t="s">
        <v>290</v>
      </c>
      <c r="AG120" t="s">
        <v>290</v>
      </c>
      <c r="AH120">
        <v>10</v>
      </c>
      <c r="AI120" t="s">
        <v>290</v>
      </c>
      <c r="AJ120">
        <v>20</v>
      </c>
      <c r="AK120" t="s">
        <v>290</v>
      </c>
      <c r="AL120">
        <v>140</v>
      </c>
      <c r="AM120">
        <v>13</v>
      </c>
      <c r="AN120" t="s">
        <v>290</v>
      </c>
      <c r="AO120">
        <v>199</v>
      </c>
      <c r="AP120">
        <v>28</v>
      </c>
      <c r="AQ120">
        <v>203</v>
      </c>
      <c r="AR120">
        <v>197</v>
      </c>
      <c r="AS120">
        <v>400</v>
      </c>
      <c r="AT120">
        <v>42.100423999999997</v>
      </c>
      <c r="AU120">
        <v>-87.797156000000001</v>
      </c>
      <c r="AV120">
        <v>1</v>
      </c>
      <c r="AW120" t="s">
        <v>16343</v>
      </c>
      <c r="AX120">
        <v>315</v>
      </c>
      <c r="AY120" t="s">
        <v>16520</v>
      </c>
      <c r="BB120" t="s">
        <v>937</v>
      </c>
      <c r="BC120" t="s">
        <v>288</v>
      </c>
      <c r="BD120" t="s">
        <v>16493</v>
      </c>
      <c r="BE120">
        <v>60093</v>
      </c>
      <c r="BF120" t="s">
        <v>16346</v>
      </c>
      <c r="BG120" t="s">
        <v>146</v>
      </c>
      <c r="BH120" t="b">
        <f>IFERROR(MATCH('2020'!A120, '2021'!A:A, 0) &gt;0, FALSE)</f>
        <v>1</v>
      </c>
    </row>
    <row r="121" spans="1:60">
      <c r="A121" t="s">
        <v>938</v>
      </c>
      <c r="B121" t="s">
        <v>939</v>
      </c>
      <c r="C121" t="s">
        <v>314</v>
      </c>
      <c r="D121" t="s">
        <v>940</v>
      </c>
      <c r="E121" t="s">
        <v>941</v>
      </c>
      <c r="F121" t="s">
        <v>942</v>
      </c>
      <c r="G121" t="s">
        <v>877</v>
      </c>
      <c r="H121" t="s">
        <v>288</v>
      </c>
      <c r="I121">
        <v>60025</v>
      </c>
      <c r="J121" t="s">
        <v>16651</v>
      </c>
      <c r="K121" t="s">
        <v>146</v>
      </c>
      <c r="L121">
        <v>1.6</v>
      </c>
      <c r="M121">
        <v>5.2</v>
      </c>
      <c r="N121">
        <v>0</v>
      </c>
      <c r="O121">
        <v>6.8</v>
      </c>
      <c r="P121">
        <v>18</v>
      </c>
      <c r="Q121">
        <v>10</v>
      </c>
      <c r="R121" t="s">
        <v>290</v>
      </c>
      <c r="S121" t="s">
        <v>290</v>
      </c>
      <c r="T121" t="s">
        <v>290</v>
      </c>
      <c r="U121" t="s">
        <v>290</v>
      </c>
      <c r="V121" t="s">
        <v>290</v>
      </c>
      <c r="W121" t="s">
        <v>290</v>
      </c>
      <c r="X121" t="s">
        <v>290</v>
      </c>
      <c r="Y121" t="s">
        <v>290</v>
      </c>
      <c r="Z121" t="s">
        <v>290</v>
      </c>
      <c r="AA121" t="s">
        <v>290</v>
      </c>
      <c r="AB121" t="s">
        <v>290</v>
      </c>
      <c r="AC121" t="s">
        <v>290</v>
      </c>
      <c r="AD121" t="s">
        <v>290</v>
      </c>
      <c r="AE121" t="s">
        <v>290</v>
      </c>
      <c r="AF121" t="s">
        <v>290</v>
      </c>
      <c r="AG121" t="s">
        <v>290</v>
      </c>
      <c r="AH121" t="s">
        <v>290</v>
      </c>
      <c r="AI121" t="s">
        <v>290</v>
      </c>
      <c r="AJ121" t="s">
        <v>290</v>
      </c>
      <c r="AK121" t="s">
        <v>290</v>
      </c>
      <c r="AL121">
        <v>11</v>
      </c>
      <c r="AM121" t="s">
        <v>290</v>
      </c>
      <c r="AN121" t="s">
        <v>290</v>
      </c>
      <c r="AO121">
        <v>27</v>
      </c>
      <c r="AP121" t="s">
        <v>290</v>
      </c>
      <c r="AQ121">
        <v>22</v>
      </c>
      <c r="AR121">
        <v>24</v>
      </c>
      <c r="AS121">
        <v>46</v>
      </c>
      <c r="AT121">
        <v>42.074623000000003</v>
      </c>
      <c r="AU121">
        <v>-87.822502</v>
      </c>
      <c r="AV121">
        <v>1</v>
      </c>
      <c r="AW121" t="s">
        <v>16343</v>
      </c>
      <c r="AX121">
        <v>74</v>
      </c>
      <c r="AY121" t="s">
        <v>16652</v>
      </c>
      <c r="BB121" t="s">
        <v>877</v>
      </c>
      <c r="BC121" t="s">
        <v>288</v>
      </c>
      <c r="BD121" t="s">
        <v>16493</v>
      </c>
      <c r="BE121">
        <v>60025</v>
      </c>
      <c r="BF121" t="s">
        <v>16346</v>
      </c>
      <c r="BG121" t="s">
        <v>146</v>
      </c>
      <c r="BH121" t="b">
        <f>IFERROR(MATCH('2020'!A121, '2021'!A:A, 0) &gt;0, FALSE)</f>
        <v>1</v>
      </c>
    </row>
    <row r="122" spans="1:60">
      <c r="A122" t="s">
        <v>13324</v>
      </c>
      <c r="B122" t="s">
        <v>13325</v>
      </c>
      <c r="D122" t="s">
        <v>2465</v>
      </c>
      <c r="E122" t="s">
        <v>16653</v>
      </c>
      <c r="F122" t="s">
        <v>13327</v>
      </c>
      <c r="G122" t="s">
        <v>574</v>
      </c>
      <c r="H122" t="s">
        <v>288</v>
      </c>
      <c r="I122">
        <v>60201</v>
      </c>
      <c r="J122" t="s">
        <v>16654</v>
      </c>
      <c r="K122" t="s">
        <v>146</v>
      </c>
      <c r="L122">
        <v>1</v>
      </c>
      <c r="M122">
        <v>2.5</v>
      </c>
      <c r="N122">
        <v>1</v>
      </c>
      <c r="O122">
        <v>4.5</v>
      </c>
      <c r="P122">
        <v>16</v>
      </c>
      <c r="Q122" t="s">
        <v>290</v>
      </c>
      <c r="R122" t="s">
        <v>290</v>
      </c>
      <c r="S122" t="s">
        <v>290</v>
      </c>
      <c r="T122" t="s">
        <v>290</v>
      </c>
      <c r="U122" t="s">
        <v>290</v>
      </c>
      <c r="V122" t="s">
        <v>290</v>
      </c>
      <c r="W122" t="s">
        <v>290</v>
      </c>
      <c r="X122" t="s">
        <v>290</v>
      </c>
      <c r="Y122" t="s">
        <v>290</v>
      </c>
      <c r="Z122" t="s">
        <v>290</v>
      </c>
      <c r="AA122" t="s">
        <v>290</v>
      </c>
      <c r="AB122" t="s">
        <v>290</v>
      </c>
      <c r="AC122" t="s">
        <v>290</v>
      </c>
      <c r="AD122" t="s">
        <v>290</v>
      </c>
      <c r="AE122" t="s">
        <v>290</v>
      </c>
      <c r="AF122" t="s">
        <v>290</v>
      </c>
      <c r="AG122" t="s">
        <v>290</v>
      </c>
      <c r="AH122" t="s">
        <v>290</v>
      </c>
      <c r="AI122" t="s">
        <v>290</v>
      </c>
      <c r="AJ122" t="s">
        <v>290</v>
      </c>
      <c r="AK122" t="s">
        <v>290</v>
      </c>
      <c r="AL122" t="s">
        <v>290</v>
      </c>
      <c r="AM122" t="s">
        <v>290</v>
      </c>
      <c r="AN122" t="s">
        <v>290</v>
      </c>
      <c r="AO122">
        <v>17</v>
      </c>
      <c r="AP122" t="s">
        <v>290</v>
      </c>
      <c r="AQ122">
        <v>11</v>
      </c>
      <c r="AR122">
        <v>12</v>
      </c>
      <c r="AS122">
        <v>23</v>
      </c>
      <c r="AT122">
        <v>42.058325000000004</v>
      </c>
      <c r="AU122">
        <v>-87.684308999999999</v>
      </c>
      <c r="AV122">
        <v>1</v>
      </c>
      <c r="AW122" t="s">
        <v>16343</v>
      </c>
      <c r="AX122">
        <v>926</v>
      </c>
      <c r="AY122" t="s">
        <v>16655</v>
      </c>
      <c r="BB122" t="s">
        <v>574</v>
      </c>
      <c r="BC122" t="s">
        <v>288</v>
      </c>
      <c r="BD122" t="s">
        <v>16493</v>
      </c>
      <c r="BE122">
        <v>60201</v>
      </c>
      <c r="BF122" t="s">
        <v>16346</v>
      </c>
      <c r="BG122" t="s">
        <v>16494</v>
      </c>
      <c r="BH122" t="b">
        <f>IFERROR(MATCH('2020'!A122, '2021'!A:A, 0) &gt;0, FALSE)</f>
        <v>1</v>
      </c>
    </row>
    <row r="123" spans="1:60">
      <c r="A123" t="s">
        <v>944</v>
      </c>
      <c r="B123" t="s">
        <v>945</v>
      </c>
      <c r="C123" t="s">
        <v>283</v>
      </c>
      <c r="D123" t="s">
        <v>946</v>
      </c>
      <c r="E123" t="s">
        <v>947</v>
      </c>
      <c r="F123" t="s">
        <v>948</v>
      </c>
      <c r="G123" t="s">
        <v>883</v>
      </c>
      <c r="H123" t="s">
        <v>288</v>
      </c>
      <c r="I123">
        <v>60192</v>
      </c>
      <c r="J123" t="s">
        <v>16656</v>
      </c>
      <c r="K123" t="s">
        <v>146</v>
      </c>
      <c r="L123">
        <v>3</v>
      </c>
      <c r="M123">
        <v>11</v>
      </c>
      <c r="N123">
        <v>4.5</v>
      </c>
      <c r="O123">
        <v>18.5</v>
      </c>
      <c r="P123" t="s">
        <v>290</v>
      </c>
      <c r="Q123" t="s">
        <v>290</v>
      </c>
      <c r="R123">
        <v>11</v>
      </c>
      <c r="S123" t="s">
        <v>290</v>
      </c>
      <c r="T123">
        <v>10</v>
      </c>
      <c r="U123" t="s">
        <v>290</v>
      </c>
      <c r="V123">
        <v>12</v>
      </c>
      <c r="W123" t="s">
        <v>290</v>
      </c>
      <c r="X123" t="s">
        <v>290</v>
      </c>
      <c r="Y123" t="s">
        <v>290</v>
      </c>
      <c r="Z123" t="s">
        <v>290</v>
      </c>
      <c r="AA123" t="s">
        <v>290</v>
      </c>
      <c r="AB123" t="s">
        <v>290</v>
      </c>
      <c r="AC123" t="s">
        <v>290</v>
      </c>
      <c r="AD123" t="s">
        <v>290</v>
      </c>
      <c r="AE123" t="s">
        <v>290</v>
      </c>
      <c r="AF123" t="s">
        <v>290</v>
      </c>
      <c r="AG123" t="s">
        <v>290</v>
      </c>
      <c r="AH123" t="s">
        <v>290</v>
      </c>
      <c r="AI123" t="s">
        <v>290</v>
      </c>
      <c r="AJ123">
        <v>22</v>
      </c>
      <c r="AK123" t="s">
        <v>290</v>
      </c>
      <c r="AL123">
        <v>12</v>
      </c>
      <c r="AM123">
        <v>20</v>
      </c>
      <c r="AN123" t="s">
        <v>290</v>
      </c>
      <c r="AO123">
        <v>34</v>
      </c>
      <c r="AP123">
        <v>16</v>
      </c>
      <c r="AQ123">
        <v>54</v>
      </c>
      <c r="AR123">
        <v>50</v>
      </c>
      <c r="AS123">
        <v>104</v>
      </c>
      <c r="AT123">
        <v>42.068551999999997</v>
      </c>
      <c r="AU123">
        <v>-88.225978999999995</v>
      </c>
      <c r="AV123">
        <v>1</v>
      </c>
      <c r="AW123" t="s">
        <v>16343</v>
      </c>
      <c r="AX123">
        <v>2500</v>
      </c>
      <c r="AY123" t="s">
        <v>16657</v>
      </c>
      <c r="BB123" t="s">
        <v>883</v>
      </c>
      <c r="BC123" t="s">
        <v>288</v>
      </c>
      <c r="BD123" t="s">
        <v>16493</v>
      </c>
      <c r="BE123">
        <v>60192</v>
      </c>
      <c r="BF123" t="s">
        <v>16346</v>
      </c>
      <c r="BG123" t="s">
        <v>146</v>
      </c>
      <c r="BH123" t="b">
        <f>IFERROR(MATCH('2020'!A123, '2021'!A:A, 0) &gt;0, FALSE)</f>
        <v>1</v>
      </c>
    </row>
    <row r="124" spans="1:60">
      <c r="A124" t="s">
        <v>950</v>
      </c>
      <c r="B124" t="s">
        <v>951</v>
      </c>
      <c r="D124" t="s">
        <v>4459</v>
      </c>
      <c r="E124" t="s">
        <v>4460</v>
      </c>
      <c r="F124" t="s">
        <v>954</v>
      </c>
      <c r="G124" t="s">
        <v>955</v>
      </c>
      <c r="H124" t="s">
        <v>288</v>
      </c>
      <c r="I124">
        <v>60053</v>
      </c>
      <c r="J124" t="s">
        <v>16658</v>
      </c>
      <c r="K124" t="s">
        <v>146</v>
      </c>
      <c r="L124">
        <v>1.5</v>
      </c>
      <c r="M124">
        <v>5</v>
      </c>
      <c r="N124">
        <v>1</v>
      </c>
      <c r="O124">
        <v>7.5</v>
      </c>
      <c r="P124">
        <v>37</v>
      </c>
      <c r="Q124" t="s">
        <v>290</v>
      </c>
      <c r="R124" t="s">
        <v>290</v>
      </c>
      <c r="S124" t="s">
        <v>290</v>
      </c>
      <c r="T124">
        <v>10</v>
      </c>
      <c r="U124" t="s">
        <v>290</v>
      </c>
      <c r="V124" t="s">
        <v>290</v>
      </c>
      <c r="W124" t="s">
        <v>290</v>
      </c>
      <c r="X124" t="s">
        <v>290</v>
      </c>
      <c r="Y124">
        <v>12</v>
      </c>
      <c r="Z124" t="s">
        <v>290</v>
      </c>
      <c r="AA124" t="s">
        <v>290</v>
      </c>
      <c r="AB124" t="s">
        <v>290</v>
      </c>
      <c r="AC124" t="s">
        <v>290</v>
      </c>
      <c r="AD124" t="s">
        <v>290</v>
      </c>
      <c r="AE124" t="s">
        <v>290</v>
      </c>
      <c r="AF124" t="s">
        <v>290</v>
      </c>
      <c r="AG124" t="s">
        <v>290</v>
      </c>
      <c r="AH124" t="s">
        <v>290</v>
      </c>
      <c r="AI124" t="s">
        <v>290</v>
      </c>
      <c r="AJ124" t="s">
        <v>290</v>
      </c>
      <c r="AK124" t="s">
        <v>290</v>
      </c>
      <c r="AL124">
        <v>28</v>
      </c>
      <c r="AM124" t="s">
        <v>290</v>
      </c>
      <c r="AN124" t="s">
        <v>290</v>
      </c>
      <c r="AO124">
        <v>54</v>
      </c>
      <c r="AP124" t="s">
        <v>290</v>
      </c>
      <c r="AQ124">
        <v>52</v>
      </c>
      <c r="AR124">
        <v>48</v>
      </c>
      <c r="AS124">
        <v>100</v>
      </c>
      <c r="AT124">
        <v>42.038344000000002</v>
      </c>
      <c r="AU124">
        <v>-87.782183000000003</v>
      </c>
      <c r="AV124">
        <v>1</v>
      </c>
      <c r="AW124" t="s">
        <v>16343</v>
      </c>
      <c r="AX124">
        <v>6218</v>
      </c>
      <c r="AY124" t="s">
        <v>16659</v>
      </c>
      <c r="BB124" t="s">
        <v>955</v>
      </c>
      <c r="BC124" t="s">
        <v>288</v>
      </c>
      <c r="BD124" t="s">
        <v>16493</v>
      </c>
      <c r="BE124">
        <v>60053</v>
      </c>
      <c r="BF124" t="s">
        <v>16346</v>
      </c>
      <c r="BG124" t="s">
        <v>146</v>
      </c>
      <c r="BH124" t="b">
        <f>IFERROR(MATCH('2020'!A124, '2021'!A:A, 0) &gt;0, FALSE)</f>
        <v>1</v>
      </c>
    </row>
    <row r="125" spans="1:60">
      <c r="A125" t="s">
        <v>957</v>
      </c>
      <c r="B125" t="s">
        <v>958</v>
      </c>
      <c r="C125" t="s">
        <v>353</v>
      </c>
      <c r="D125" t="s">
        <v>16660</v>
      </c>
      <c r="E125" t="s">
        <v>16661</v>
      </c>
      <c r="F125" t="s">
        <v>961</v>
      </c>
      <c r="G125" t="s">
        <v>620</v>
      </c>
      <c r="H125" t="s">
        <v>288</v>
      </c>
      <c r="I125">
        <v>60090</v>
      </c>
      <c r="J125" t="s">
        <v>16662</v>
      </c>
      <c r="K125" t="s">
        <v>146</v>
      </c>
      <c r="L125">
        <v>2</v>
      </c>
      <c r="M125">
        <v>8</v>
      </c>
      <c r="N125">
        <v>8</v>
      </c>
      <c r="O125">
        <v>18</v>
      </c>
      <c r="P125">
        <v>39</v>
      </c>
      <c r="Q125" t="s">
        <v>290</v>
      </c>
      <c r="R125" t="s">
        <v>290</v>
      </c>
      <c r="S125" t="s">
        <v>290</v>
      </c>
      <c r="T125" t="s">
        <v>290</v>
      </c>
      <c r="U125" t="s">
        <v>290</v>
      </c>
      <c r="V125" t="s">
        <v>290</v>
      </c>
      <c r="W125" t="s">
        <v>290</v>
      </c>
      <c r="X125" t="s">
        <v>290</v>
      </c>
      <c r="Y125" t="s">
        <v>290</v>
      </c>
      <c r="Z125" t="s">
        <v>290</v>
      </c>
      <c r="AA125" t="s">
        <v>290</v>
      </c>
      <c r="AB125" t="s">
        <v>290</v>
      </c>
      <c r="AC125" t="s">
        <v>290</v>
      </c>
      <c r="AD125" t="s">
        <v>290</v>
      </c>
      <c r="AE125" t="s">
        <v>290</v>
      </c>
      <c r="AF125" t="s">
        <v>290</v>
      </c>
      <c r="AG125" t="s">
        <v>290</v>
      </c>
      <c r="AH125" t="s">
        <v>290</v>
      </c>
      <c r="AI125" t="s">
        <v>290</v>
      </c>
      <c r="AJ125" t="s">
        <v>290</v>
      </c>
      <c r="AK125" t="s">
        <v>290</v>
      </c>
      <c r="AL125">
        <v>12</v>
      </c>
      <c r="AM125" t="s">
        <v>290</v>
      </c>
      <c r="AN125" t="s">
        <v>290</v>
      </c>
      <c r="AO125">
        <v>43</v>
      </c>
      <c r="AP125" t="s">
        <v>290</v>
      </c>
      <c r="AQ125">
        <v>36</v>
      </c>
      <c r="AR125">
        <v>32</v>
      </c>
      <c r="AS125">
        <v>68</v>
      </c>
      <c r="AT125">
        <v>42.110455999999999</v>
      </c>
      <c r="AU125">
        <v>-87.909813</v>
      </c>
      <c r="AV125">
        <v>1</v>
      </c>
      <c r="AW125" t="s">
        <v>16360</v>
      </c>
      <c r="AX125">
        <v>9300</v>
      </c>
      <c r="AY125" t="s">
        <v>16663</v>
      </c>
      <c r="BB125" t="s">
        <v>620</v>
      </c>
      <c r="BC125" t="s">
        <v>288</v>
      </c>
      <c r="BD125" t="s">
        <v>16493</v>
      </c>
      <c r="BE125">
        <v>60090</v>
      </c>
      <c r="BF125" t="s">
        <v>16346</v>
      </c>
      <c r="BG125" t="s">
        <v>16363</v>
      </c>
      <c r="BH125" t="b">
        <f>IFERROR(MATCH('2020'!A125, '2021'!A:A, 0) &gt;0, FALSE)</f>
        <v>1</v>
      </c>
    </row>
    <row r="126" spans="1:60">
      <c r="A126" t="s">
        <v>962</v>
      </c>
      <c r="B126" t="s">
        <v>963</v>
      </c>
      <c r="C126" t="s">
        <v>353</v>
      </c>
      <c r="D126" t="s">
        <v>964</v>
      </c>
      <c r="E126" t="s">
        <v>965</v>
      </c>
      <c r="F126" t="s">
        <v>966</v>
      </c>
      <c r="G126" t="s">
        <v>767</v>
      </c>
      <c r="H126" t="s">
        <v>288</v>
      </c>
      <c r="I126">
        <v>60062</v>
      </c>
      <c r="J126" t="s">
        <v>16664</v>
      </c>
      <c r="K126" t="s">
        <v>146</v>
      </c>
      <c r="L126">
        <v>4</v>
      </c>
      <c r="M126">
        <v>28</v>
      </c>
      <c r="N126">
        <v>1</v>
      </c>
      <c r="O126">
        <v>33</v>
      </c>
      <c r="P126">
        <v>73</v>
      </c>
      <c r="Q126">
        <v>24</v>
      </c>
      <c r="R126">
        <v>13</v>
      </c>
      <c r="S126">
        <v>13</v>
      </c>
      <c r="T126" t="s">
        <v>290</v>
      </c>
      <c r="U126" t="s">
        <v>290</v>
      </c>
      <c r="V126" t="s">
        <v>290</v>
      </c>
      <c r="W126" t="s">
        <v>290</v>
      </c>
      <c r="X126" t="s">
        <v>290</v>
      </c>
      <c r="Y126" t="s">
        <v>290</v>
      </c>
      <c r="Z126" t="s">
        <v>290</v>
      </c>
      <c r="AA126" t="s">
        <v>290</v>
      </c>
      <c r="AB126" t="s">
        <v>290</v>
      </c>
      <c r="AC126" t="s">
        <v>290</v>
      </c>
      <c r="AD126" t="s">
        <v>290</v>
      </c>
      <c r="AE126" t="s">
        <v>290</v>
      </c>
      <c r="AF126" t="s">
        <v>290</v>
      </c>
      <c r="AG126" t="s">
        <v>290</v>
      </c>
      <c r="AH126" t="s">
        <v>290</v>
      </c>
      <c r="AI126" t="s">
        <v>290</v>
      </c>
      <c r="AJ126">
        <v>15</v>
      </c>
      <c r="AK126" t="s">
        <v>290</v>
      </c>
      <c r="AL126">
        <v>14</v>
      </c>
      <c r="AM126" t="s">
        <v>290</v>
      </c>
      <c r="AN126" t="s">
        <v>290</v>
      </c>
      <c r="AO126">
        <v>124</v>
      </c>
      <c r="AP126" t="s">
        <v>290</v>
      </c>
      <c r="AQ126">
        <v>85</v>
      </c>
      <c r="AR126">
        <v>75</v>
      </c>
      <c r="AS126">
        <v>160</v>
      </c>
      <c r="AT126">
        <v>42.117046000000002</v>
      </c>
      <c r="AU126">
        <v>-87.848155000000006</v>
      </c>
      <c r="AV126">
        <v>1</v>
      </c>
      <c r="AW126" t="s">
        <v>16343</v>
      </c>
      <c r="AX126">
        <v>1985</v>
      </c>
      <c r="AY126" t="s">
        <v>16568</v>
      </c>
      <c r="BB126" t="s">
        <v>767</v>
      </c>
      <c r="BC126" t="s">
        <v>288</v>
      </c>
      <c r="BD126" t="s">
        <v>16493</v>
      </c>
      <c r="BE126">
        <v>60062</v>
      </c>
      <c r="BF126" t="s">
        <v>16346</v>
      </c>
      <c r="BG126" t="s">
        <v>146</v>
      </c>
      <c r="BH126" t="b">
        <f>IFERROR(MATCH('2020'!A126, '2021'!A:A, 0) &gt;0, FALSE)</f>
        <v>1</v>
      </c>
    </row>
    <row r="127" spans="1:60">
      <c r="A127" t="s">
        <v>967</v>
      </c>
      <c r="B127" t="s">
        <v>968</v>
      </c>
      <c r="C127" t="s">
        <v>283</v>
      </c>
      <c r="D127" t="s">
        <v>304</v>
      </c>
      <c r="E127" t="s">
        <v>969</v>
      </c>
      <c r="F127" t="s">
        <v>970</v>
      </c>
      <c r="G127" t="s">
        <v>641</v>
      </c>
      <c r="H127" t="s">
        <v>288</v>
      </c>
      <c r="I127">
        <v>60714</v>
      </c>
      <c r="J127" t="s">
        <v>16665</v>
      </c>
      <c r="K127" t="s">
        <v>146</v>
      </c>
      <c r="L127">
        <v>6</v>
      </c>
      <c r="M127">
        <v>21</v>
      </c>
      <c r="N127">
        <v>0</v>
      </c>
      <c r="O127">
        <v>27</v>
      </c>
      <c r="P127">
        <v>43</v>
      </c>
      <c r="Q127">
        <v>25</v>
      </c>
      <c r="R127">
        <v>15</v>
      </c>
      <c r="S127">
        <v>28</v>
      </c>
      <c r="T127">
        <v>26</v>
      </c>
      <c r="U127">
        <v>23</v>
      </c>
      <c r="V127">
        <v>23</v>
      </c>
      <c r="W127" t="s">
        <v>290</v>
      </c>
      <c r="X127" t="s">
        <v>290</v>
      </c>
      <c r="Y127" t="s">
        <v>290</v>
      </c>
      <c r="Z127" t="s">
        <v>290</v>
      </c>
      <c r="AA127" t="s">
        <v>290</v>
      </c>
      <c r="AB127" t="s">
        <v>290</v>
      </c>
      <c r="AC127" t="s">
        <v>290</v>
      </c>
      <c r="AD127" t="s">
        <v>290</v>
      </c>
      <c r="AE127" t="s">
        <v>290</v>
      </c>
      <c r="AF127" t="s">
        <v>290</v>
      </c>
      <c r="AG127" t="s">
        <v>290</v>
      </c>
      <c r="AH127" t="s">
        <v>290</v>
      </c>
      <c r="AI127" t="s">
        <v>290</v>
      </c>
      <c r="AJ127">
        <v>17</v>
      </c>
      <c r="AK127" t="s">
        <v>290</v>
      </c>
      <c r="AL127">
        <v>24</v>
      </c>
      <c r="AM127" t="s">
        <v>290</v>
      </c>
      <c r="AN127" t="s">
        <v>290</v>
      </c>
      <c r="AO127">
        <v>110</v>
      </c>
      <c r="AP127">
        <v>29</v>
      </c>
      <c r="AQ127">
        <v>83</v>
      </c>
      <c r="AR127">
        <v>100</v>
      </c>
      <c r="AS127">
        <v>183</v>
      </c>
      <c r="AT127">
        <v>42.031641</v>
      </c>
      <c r="AU127">
        <v>-87.840776000000005</v>
      </c>
      <c r="AV127">
        <v>1</v>
      </c>
      <c r="AW127" t="s">
        <v>16360</v>
      </c>
      <c r="AX127">
        <v>8340</v>
      </c>
      <c r="AY127" t="s">
        <v>16666</v>
      </c>
      <c r="BB127" t="s">
        <v>641</v>
      </c>
      <c r="BC127" t="s">
        <v>288</v>
      </c>
      <c r="BD127" t="s">
        <v>16493</v>
      </c>
      <c r="BE127">
        <v>60714</v>
      </c>
      <c r="BF127" t="s">
        <v>16346</v>
      </c>
      <c r="BG127" t="s">
        <v>16363</v>
      </c>
      <c r="BH127" t="b">
        <f>IFERROR(MATCH('2020'!A127, '2021'!A:A, 0) &gt;0, FALSE)</f>
        <v>1</v>
      </c>
    </row>
    <row r="128" spans="1:60">
      <c r="A128" t="s">
        <v>971</v>
      </c>
      <c r="B128" t="s">
        <v>972</v>
      </c>
      <c r="C128" t="s">
        <v>314</v>
      </c>
      <c r="D128" t="s">
        <v>605</v>
      </c>
      <c r="E128" t="s">
        <v>606</v>
      </c>
      <c r="F128" t="s">
        <v>973</v>
      </c>
      <c r="G128" t="s">
        <v>955</v>
      </c>
      <c r="H128" t="s">
        <v>288</v>
      </c>
      <c r="I128">
        <v>60053</v>
      </c>
      <c r="J128" t="s">
        <v>16667</v>
      </c>
      <c r="K128" t="s">
        <v>146</v>
      </c>
      <c r="L128">
        <v>3</v>
      </c>
      <c r="M128">
        <v>21</v>
      </c>
      <c r="N128">
        <v>2</v>
      </c>
      <c r="O128">
        <v>26</v>
      </c>
      <c r="P128" t="s">
        <v>290</v>
      </c>
      <c r="Q128" t="s">
        <v>290</v>
      </c>
      <c r="R128" t="s">
        <v>290</v>
      </c>
      <c r="S128" t="s">
        <v>290</v>
      </c>
      <c r="T128" t="s">
        <v>290</v>
      </c>
      <c r="U128" t="s">
        <v>290</v>
      </c>
      <c r="V128" t="s">
        <v>290</v>
      </c>
      <c r="W128">
        <v>62</v>
      </c>
      <c r="X128">
        <v>72</v>
      </c>
      <c r="Y128">
        <v>62</v>
      </c>
      <c r="Z128">
        <v>12</v>
      </c>
      <c r="AA128">
        <v>11</v>
      </c>
      <c r="AB128" t="s">
        <v>290</v>
      </c>
      <c r="AC128" t="s">
        <v>290</v>
      </c>
      <c r="AD128" t="s">
        <v>290</v>
      </c>
      <c r="AE128" t="s">
        <v>290</v>
      </c>
      <c r="AF128" t="s">
        <v>290</v>
      </c>
      <c r="AG128" t="s">
        <v>290</v>
      </c>
      <c r="AH128" t="s">
        <v>290</v>
      </c>
      <c r="AI128" t="s">
        <v>290</v>
      </c>
      <c r="AJ128" t="s">
        <v>290</v>
      </c>
      <c r="AK128" t="s">
        <v>290</v>
      </c>
      <c r="AL128">
        <v>144</v>
      </c>
      <c r="AM128">
        <v>10</v>
      </c>
      <c r="AN128" t="s">
        <v>290</v>
      </c>
      <c r="AO128">
        <v>47</v>
      </c>
      <c r="AP128">
        <v>15</v>
      </c>
      <c r="AQ128">
        <v>114</v>
      </c>
      <c r="AR128">
        <v>105</v>
      </c>
      <c r="AS128">
        <v>219</v>
      </c>
      <c r="AT128">
        <v>42.037559999999999</v>
      </c>
      <c r="AU128">
        <v>-87.771186</v>
      </c>
      <c r="AV128">
        <v>1</v>
      </c>
      <c r="AW128" t="s">
        <v>16343</v>
      </c>
      <c r="AX128">
        <v>8601</v>
      </c>
      <c r="AY128" t="s">
        <v>16668</v>
      </c>
      <c r="BB128" t="s">
        <v>955</v>
      </c>
      <c r="BC128" t="s">
        <v>288</v>
      </c>
      <c r="BD128" t="s">
        <v>16493</v>
      </c>
      <c r="BE128">
        <v>60053</v>
      </c>
      <c r="BF128" t="s">
        <v>16346</v>
      </c>
      <c r="BG128" t="s">
        <v>146</v>
      </c>
      <c r="BH128" t="b">
        <f>IFERROR(MATCH('2020'!A128, '2021'!A:A, 0) &gt;0, FALSE)</f>
        <v>1</v>
      </c>
    </row>
    <row r="129" spans="1:60">
      <c r="A129" t="s">
        <v>974</v>
      </c>
      <c r="B129" t="s">
        <v>975</v>
      </c>
      <c r="D129" t="s">
        <v>976</v>
      </c>
      <c r="E129" t="s">
        <v>977</v>
      </c>
      <c r="F129" t="s">
        <v>978</v>
      </c>
      <c r="G129" t="s">
        <v>883</v>
      </c>
      <c r="H129" t="s">
        <v>288</v>
      </c>
      <c r="I129">
        <v>60192</v>
      </c>
      <c r="J129" t="s">
        <v>16669</v>
      </c>
      <c r="K129" t="s">
        <v>146</v>
      </c>
      <c r="L129">
        <v>5</v>
      </c>
      <c r="M129">
        <v>23</v>
      </c>
      <c r="N129">
        <v>16</v>
      </c>
      <c r="O129">
        <v>44</v>
      </c>
      <c r="P129">
        <v>91</v>
      </c>
      <c r="Q129">
        <v>25</v>
      </c>
      <c r="R129">
        <v>13</v>
      </c>
      <c r="S129" t="s">
        <v>290</v>
      </c>
      <c r="T129">
        <v>10</v>
      </c>
      <c r="U129" t="s">
        <v>290</v>
      </c>
      <c r="V129" t="s">
        <v>290</v>
      </c>
      <c r="W129" t="s">
        <v>290</v>
      </c>
      <c r="X129">
        <v>11</v>
      </c>
      <c r="Y129" t="s">
        <v>290</v>
      </c>
      <c r="Z129" t="s">
        <v>290</v>
      </c>
      <c r="AA129" t="s">
        <v>290</v>
      </c>
      <c r="AB129" t="s">
        <v>290</v>
      </c>
      <c r="AC129" t="s">
        <v>290</v>
      </c>
      <c r="AD129" t="s">
        <v>290</v>
      </c>
      <c r="AE129" t="s">
        <v>290</v>
      </c>
      <c r="AF129" t="s">
        <v>290</v>
      </c>
      <c r="AG129" t="s">
        <v>290</v>
      </c>
      <c r="AH129" t="s">
        <v>290</v>
      </c>
      <c r="AI129" t="s">
        <v>290</v>
      </c>
      <c r="AJ129">
        <v>11</v>
      </c>
      <c r="AK129" t="s">
        <v>290</v>
      </c>
      <c r="AL129">
        <v>61</v>
      </c>
      <c r="AM129" t="s">
        <v>290</v>
      </c>
      <c r="AN129" t="s">
        <v>290</v>
      </c>
      <c r="AO129">
        <v>85</v>
      </c>
      <c r="AP129">
        <v>37</v>
      </c>
      <c r="AQ129">
        <v>111</v>
      </c>
      <c r="AR129">
        <v>83</v>
      </c>
      <c r="AS129">
        <v>194</v>
      </c>
      <c r="AT129">
        <v>42.099598999999998</v>
      </c>
      <c r="AU129">
        <v>-88.109729000000002</v>
      </c>
      <c r="AV129">
        <v>1</v>
      </c>
      <c r="AW129" t="s">
        <v>16343</v>
      </c>
      <c r="AX129">
        <v>1200</v>
      </c>
      <c r="AY129" t="s">
        <v>16670</v>
      </c>
      <c r="BB129" t="s">
        <v>883</v>
      </c>
      <c r="BC129" t="s">
        <v>288</v>
      </c>
      <c r="BD129" t="s">
        <v>16493</v>
      </c>
      <c r="BE129">
        <v>60192</v>
      </c>
      <c r="BF129" t="s">
        <v>16346</v>
      </c>
      <c r="BG129" t="s">
        <v>146</v>
      </c>
      <c r="BH129" t="b">
        <f>IFERROR(MATCH('2020'!A129, '2021'!A:A, 0) &gt;0, FALSE)</f>
        <v>1</v>
      </c>
    </row>
    <row r="130" spans="1:60">
      <c r="A130" t="s">
        <v>14302</v>
      </c>
      <c r="B130" t="s">
        <v>14303</v>
      </c>
      <c r="C130" t="s">
        <v>418</v>
      </c>
      <c r="D130" t="s">
        <v>16671</v>
      </c>
      <c r="E130" t="s">
        <v>16672</v>
      </c>
      <c r="F130" t="s">
        <v>14305</v>
      </c>
      <c r="G130" t="s">
        <v>767</v>
      </c>
      <c r="H130" t="s">
        <v>288</v>
      </c>
      <c r="I130">
        <v>60062</v>
      </c>
      <c r="J130" t="s">
        <v>16673</v>
      </c>
      <c r="K130" t="s">
        <v>146</v>
      </c>
      <c r="L130">
        <v>10</v>
      </c>
      <c r="M130">
        <v>37</v>
      </c>
      <c r="N130">
        <v>65.7</v>
      </c>
      <c r="O130">
        <v>112.7</v>
      </c>
      <c r="P130" t="s">
        <v>290</v>
      </c>
      <c r="Q130" t="s">
        <v>290</v>
      </c>
      <c r="R130" t="s">
        <v>290</v>
      </c>
      <c r="S130" t="s">
        <v>290</v>
      </c>
      <c r="T130" t="s">
        <v>290</v>
      </c>
      <c r="U130" t="s">
        <v>290</v>
      </c>
      <c r="V130" t="s">
        <v>290</v>
      </c>
      <c r="W130" t="s">
        <v>290</v>
      </c>
      <c r="X130" t="s">
        <v>290</v>
      </c>
      <c r="Y130" t="s">
        <v>290</v>
      </c>
      <c r="Z130" t="s">
        <v>290</v>
      </c>
      <c r="AA130" t="s">
        <v>290</v>
      </c>
      <c r="AB130" t="s">
        <v>290</v>
      </c>
      <c r="AC130" t="s">
        <v>290</v>
      </c>
      <c r="AD130" t="s">
        <v>290</v>
      </c>
      <c r="AE130" t="s">
        <v>290</v>
      </c>
      <c r="AF130" t="s">
        <v>290</v>
      </c>
      <c r="AG130" t="s">
        <v>290</v>
      </c>
      <c r="AH130" t="s">
        <v>290</v>
      </c>
      <c r="AI130" t="s">
        <v>290</v>
      </c>
      <c r="AJ130" t="s">
        <v>290</v>
      </c>
      <c r="AK130" t="s">
        <v>290</v>
      </c>
      <c r="AL130" t="s">
        <v>290</v>
      </c>
      <c r="AM130" t="s">
        <v>290</v>
      </c>
      <c r="AN130" t="s">
        <v>290</v>
      </c>
      <c r="AO130" t="s">
        <v>290</v>
      </c>
      <c r="AP130" t="s">
        <v>290</v>
      </c>
      <c r="AQ130">
        <v>2</v>
      </c>
      <c r="AR130">
        <v>9</v>
      </c>
      <c r="AS130">
        <v>11</v>
      </c>
      <c r="AT130">
        <v>42.146414</v>
      </c>
      <c r="AU130">
        <v>-87.811240999999995</v>
      </c>
      <c r="AV130">
        <v>1</v>
      </c>
      <c r="AW130" t="s">
        <v>16343</v>
      </c>
      <c r="AX130">
        <v>350</v>
      </c>
      <c r="AY130" t="s">
        <v>16674</v>
      </c>
      <c r="BB130" t="s">
        <v>767</v>
      </c>
      <c r="BC130" t="s">
        <v>288</v>
      </c>
      <c r="BD130" t="s">
        <v>16493</v>
      </c>
      <c r="BE130">
        <v>60062</v>
      </c>
      <c r="BF130" t="s">
        <v>16346</v>
      </c>
      <c r="BG130" t="s">
        <v>146</v>
      </c>
      <c r="BH130" t="b">
        <f>IFERROR(MATCH('2020'!A130, '2021'!A:A, 0) &gt;0, FALSE)</f>
        <v>0</v>
      </c>
    </row>
    <row r="131" spans="1:60">
      <c r="A131" t="s">
        <v>979</v>
      </c>
      <c r="B131" t="s">
        <v>980</v>
      </c>
      <c r="C131" t="s">
        <v>314</v>
      </c>
      <c r="D131" t="s">
        <v>981</v>
      </c>
      <c r="E131" t="s">
        <v>982</v>
      </c>
      <c r="F131" t="s">
        <v>983</v>
      </c>
      <c r="G131" t="s">
        <v>613</v>
      </c>
      <c r="H131" t="s">
        <v>288</v>
      </c>
      <c r="I131">
        <v>60016</v>
      </c>
      <c r="J131" t="s">
        <v>16675</v>
      </c>
      <c r="K131" t="s">
        <v>146</v>
      </c>
      <c r="L131">
        <v>16</v>
      </c>
      <c r="M131">
        <v>41</v>
      </c>
      <c r="N131">
        <v>0</v>
      </c>
      <c r="O131">
        <v>57</v>
      </c>
      <c r="P131" t="s">
        <v>290</v>
      </c>
      <c r="Q131">
        <v>22</v>
      </c>
      <c r="R131">
        <v>19</v>
      </c>
      <c r="S131">
        <v>24</v>
      </c>
      <c r="T131">
        <v>27</v>
      </c>
      <c r="U131">
        <v>29</v>
      </c>
      <c r="V131">
        <v>43</v>
      </c>
      <c r="W131">
        <v>34</v>
      </c>
      <c r="X131">
        <v>29</v>
      </c>
      <c r="Y131">
        <v>12</v>
      </c>
      <c r="Z131" t="s">
        <v>290</v>
      </c>
      <c r="AA131" t="s">
        <v>290</v>
      </c>
      <c r="AB131" t="s">
        <v>290</v>
      </c>
      <c r="AC131" t="s">
        <v>290</v>
      </c>
      <c r="AD131" t="s">
        <v>290</v>
      </c>
      <c r="AE131" t="s">
        <v>290</v>
      </c>
      <c r="AF131" t="s">
        <v>290</v>
      </c>
      <c r="AG131" t="s">
        <v>290</v>
      </c>
      <c r="AH131" t="s">
        <v>290</v>
      </c>
      <c r="AI131" t="s">
        <v>290</v>
      </c>
      <c r="AJ131">
        <v>12</v>
      </c>
      <c r="AK131" t="s">
        <v>290</v>
      </c>
      <c r="AL131">
        <v>71</v>
      </c>
      <c r="AM131" t="s">
        <v>290</v>
      </c>
      <c r="AN131" t="s">
        <v>290</v>
      </c>
      <c r="AO131">
        <v>134</v>
      </c>
      <c r="AP131">
        <v>19</v>
      </c>
      <c r="AQ131">
        <v>109</v>
      </c>
      <c r="AR131">
        <v>138</v>
      </c>
      <c r="AS131">
        <v>247</v>
      </c>
      <c r="AT131">
        <v>42.038646</v>
      </c>
      <c r="AU131">
        <v>-87.877699000000007</v>
      </c>
      <c r="AV131">
        <v>1</v>
      </c>
      <c r="AW131" t="s">
        <v>16343</v>
      </c>
      <c r="AX131">
        <v>1825</v>
      </c>
      <c r="AY131" t="s">
        <v>16676</v>
      </c>
      <c r="BB131" t="s">
        <v>613</v>
      </c>
      <c r="BC131" t="s">
        <v>288</v>
      </c>
      <c r="BD131" t="s">
        <v>16493</v>
      </c>
      <c r="BE131">
        <v>60016</v>
      </c>
      <c r="BF131" t="s">
        <v>16346</v>
      </c>
      <c r="BG131" t="s">
        <v>146</v>
      </c>
      <c r="BH131" t="b">
        <f>IFERROR(MATCH('2020'!A131, '2021'!A:A, 0) &gt;0, FALSE)</f>
        <v>1</v>
      </c>
    </row>
    <row r="132" spans="1:60">
      <c r="A132" t="s">
        <v>13335</v>
      </c>
      <c r="B132" t="s">
        <v>13336</v>
      </c>
      <c r="D132" t="s">
        <v>16677</v>
      </c>
      <c r="E132" t="s">
        <v>16678</v>
      </c>
      <c r="F132" t="s">
        <v>15985</v>
      </c>
      <c r="G132" t="s">
        <v>641</v>
      </c>
      <c r="H132" t="s">
        <v>288</v>
      </c>
      <c r="I132">
        <v>60714</v>
      </c>
      <c r="J132" t="s">
        <v>16679</v>
      </c>
      <c r="K132" t="s">
        <v>146</v>
      </c>
      <c r="L132">
        <v>0</v>
      </c>
      <c r="M132">
        <v>4</v>
      </c>
      <c r="N132">
        <v>0</v>
      </c>
      <c r="O132">
        <v>4</v>
      </c>
      <c r="P132" t="s">
        <v>290</v>
      </c>
      <c r="Q132" t="s">
        <v>290</v>
      </c>
      <c r="R132" t="s">
        <v>290</v>
      </c>
      <c r="S132" t="s">
        <v>290</v>
      </c>
      <c r="T132" t="s">
        <v>290</v>
      </c>
      <c r="U132" t="s">
        <v>290</v>
      </c>
      <c r="V132" t="s">
        <v>290</v>
      </c>
      <c r="W132" t="s">
        <v>290</v>
      </c>
      <c r="X132" t="s">
        <v>290</v>
      </c>
      <c r="Y132" t="s">
        <v>290</v>
      </c>
      <c r="Z132" t="s">
        <v>290</v>
      </c>
      <c r="AA132" t="s">
        <v>290</v>
      </c>
      <c r="AB132" t="s">
        <v>290</v>
      </c>
      <c r="AC132" t="s">
        <v>290</v>
      </c>
      <c r="AD132" t="s">
        <v>290</v>
      </c>
      <c r="AE132" t="s">
        <v>290</v>
      </c>
      <c r="AF132" t="s">
        <v>290</v>
      </c>
      <c r="AG132" t="s">
        <v>290</v>
      </c>
      <c r="AH132" t="s">
        <v>290</v>
      </c>
      <c r="AI132" t="s">
        <v>290</v>
      </c>
      <c r="AJ132" t="s">
        <v>290</v>
      </c>
      <c r="AK132" t="s">
        <v>290</v>
      </c>
      <c r="AL132" t="s">
        <v>290</v>
      </c>
      <c r="AM132" t="s">
        <v>290</v>
      </c>
      <c r="AN132" t="s">
        <v>290</v>
      </c>
      <c r="AO132" t="s">
        <v>290</v>
      </c>
      <c r="AP132" t="s">
        <v>290</v>
      </c>
      <c r="AQ132">
        <v>2</v>
      </c>
      <c r="AR132">
        <v>1</v>
      </c>
      <c r="AS132">
        <v>3</v>
      </c>
      <c r="AT132">
        <v>42.016575000000003</v>
      </c>
      <c r="AU132">
        <v>-87.804395</v>
      </c>
      <c r="AV132">
        <v>1</v>
      </c>
      <c r="AW132" t="s">
        <v>16343</v>
      </c>
      <c r="AX132">
        <v>7429</v>
      </c>
      <c r="AY132" t="s">
        <v>16680</v>
      </c>
      <c r="BB132" t="s">
        <v>641</v>
      </c>
      <c r="BC132" t="s">
        <v>288</v>
      </c>
      <c r="BD132" t="s">
        <v>16493</v>
      </c>
      <c r="BE132">
        <v>60714</v>
      </c>
      <c r="BF132" t="s">
        <v>16346</v>
      </c>
      <c r="BG132" t="s">
        <v>146</v>
      </c>
      <c r="BH132" t="b">
        <f>IFERROR(MATCH('2020'!A132, '2021'!A:A, 0) &gt;0, FALSE)</f>
        <v>0</v>
      </c>
    </row>
    <row r="133" spans="1:60">
      <c r="A133" t="s">
        <v>984</v>
      </c>
      <c r="B133" t="s">
        <v>985</v>
      </c>
      <c r="D133" t="s">
        <v>16681</v>
      </c>
      <c r="E133" t="s">
        <v>16682</v>
      </c>
      <c r="F133" t="s">
        <v>988</v>
      </c>
      <c r="G133" t="s">
        <v>574</v>
      </c>
      <c r="H133" t="s">
        <v>288</v>
      </c>
      <c r="I133">
        <v>60201</v>
      </c>
      <c r="J133" t="s">
        <v>16683</v>
      </c>
      <c r="K133" t="s">
        <v>146</v>
      </c>
      <c r="L133">
        <v>7</v>
      </c>
      <c r="M133">
        <v>40</v>
      </c>
      <c r="N133">
        <v>2.5</v>
      </c>
      <c r="O133">
        <v>49.5</v>
      </c>
      <c r="P133">
        <v>25</v>
      </c>
      <c r="Q133">
        <v>10</v>
      </c>
      <c r="R133">
        <v>12</v>
      </c>
      <c r="S133">
        <v>14</v>
      </c>
      <c r="T133">
        <v>16</v>
      </c>
      <c r="U133">
        <v>18</v>
      </c>
      <c r="V133">
        <v>17</v>
      </c>
      <c r="W133">
        <v>10</v>
      </c>
      <c r="X133">
        <v>19</v>
      </c>
      <c r="Y133">
        <v>11</v>
      </c>
      <c r="Z133">
        <v>13</v>
      </c>
      <c r="AA133">
        <v>13</v>
      </c>
      <c r="AB133">
        <v>26</v>
      </c>
      <c r="AC133">
        <v>13</v>
      </c>
      <c r="AD133" t="s">
        <v>290</v>
      </c>
      <c r="AE133" t="s">
        <v>290</v>
      </c>
      <c r="AF133" t="s">
        <v>290</v>
      </c>
      <c r="AG133" t="s">
        <v>290</v>
      </c>
      <c r="AH133" t="s">
        <v>290</v>
      </c>
      <c r="AI133" t="s">
        <v>290</v>
      </c>
      <c r="AJ133">
        <v>25</v>
      </c>
      <c r="AK133" t="s">
        <v>290</v>
      </c>
      <c r="AL133">
        <v>61</v>
      </c>
      <c r="AM133">
        <v>29</v>
      </c>
      <c r="AN133" t="s">
        <v>290</v>
      </c>
      <c r="AO133">
        <v>102</v>
      </c>
      <c r="AP133" t="s">
        <v>290</v>
      </c>
      <c r="AQ133">
        <v>120</v>
      </c>
      <c r="AR133">
        <v>97</v>
      </c>
      <c r="AS133">
        <v>217</v>
      </c>
      <c r="AT133">
        <v>42.046568999999998</v>
      </c>
      <c r="AU133">
        <v>-87.689293000000006</v>
      </c>
      <c r="AV133">
        <v>1</v>
      </c>
      <c r="AW133" t="s">
        <v>16343</v>
      </c>
      <c r="AX133">
        <v>1200</v>
      </c>
      <c r="AY133" t="s">
        <v>16684</v>
      </c>
      <c r="BB133" t="s">
        <v>574</v>
      </c>
      <c r="BC133" t="s">
        <v>288</v>
      </c>
      <c r="BD133" t="s">
        <v>16493</v>
      </c>
      <c r="BE133">
        <v>60201</v>
      </c>
      <c r="BF133" t="s">
        <v>16346</v>
      </c>
      <c r="BG133" t="s">
        <v>16494</v>
      </c>
      <c r="BH133" t="b">
        <f>IFERROR(MATCH('2020'!A133, '2021'!A:A, 0) &gt;0, FALSE)</f>
        <v>1</v>
      </c>
    </row>
    <row r="134" spans="1:60">
      <c r="A134" t="s">
        <v>989</v>
      </c>
      <c r="B134" t="s">
        <v>990</v>
      </c>
      <c r="C134" t="s">
        <v>418</v>
      </c>
      <c r="D134" t="s">
        <v>991</v>
      </c>
      <c r="E134" t="s">
        <v>992</v>
      </c>
      <c r="F134" t="s">
        <v>993</v>
      </c>
      <c r="G134" t="s">
        <v>877</v>
      </c>
      <c r="H134" t="s">
        <v>288</v>
      </c>
      <c r="I134">
        <v>60025</v>
      </c>
      <c r="J134" t="s">
        <v>16685</v>
      </c>
      <c r="K134" t="s">
        <v>146</v>
      </c>
      <c r="L134">
        <v>13</v>
      </c>
      <c r="M134">
        <v>55</v>
      </c>
      <c r="N134">
        <v>15</v>
      </c>
      <c r="O134">
        <v>83</v>
      </c>
      <c r="P134">
        <v>107</v>
      </c>
      <c r="Q134">
        <v>101</v>
      </c>
      <c r="R134">
        <v>68</v>
      </c>
      <c r="S134">
        <v>73</v>
      </c>
      <c r="T134">
        <v>65</v>
      </c>
      <c r="U134">
        <v>66</v>
      </c>
      <c r="V134">
        <v>86</v>
      </c>
      <c r="W134">
        <v>88</v>
      </c>
      <c r="X134">
        <v>71</v>
      </c>
      <c r="Y134">
        <v>96</v>
      </c>
      <c r="Z134" t="s">
        <v>290</v>
      </c>
      <c r="AA134" t="s">
        <v>290</v>
      </c>
      <c r="AB134" t="s">
        <v>290</v>
      </c>
      <c r="AC134" t="s">
        <v>290</v>
      </c>
      <c r="AD134" t="s">
        <v>290</v>
      </c>
      <c r="AE134" t="s">
        <v>290</v>
      </c>
      <c r="AF134" t="s">
        <v>290</v>
      </c>
      <c r="AG134" t="s">
        <v>290</v>
      </c>
      <c r="AH134" t="s">
        <v>290</v>
      </c>
      <c r="AI134" t="s">
        <v>290</v>
      </c>
      <c r="AJ134">
        <v>20</v>
      </c>
      <c r="AK134" t="s">
        <v>290</v>
      </c>
      <c r="AL134">
        <v>41</v>
      </c>
      <c r="AM134" t="s">
        <v>290</v>
      </c>
      <c r="AN134" t="s">
        <v>290</v>
      </c>
      <c r="AO134">
        <v>705</v>
      </c>
      <c r="AP134">
        <v>49</v>
      </c>
      <c r="AQ134">
        <v>428</v>
      </c>
      <c r="AR134">
        <v>393</v>
      </c>
      <c r="AS134">
        <v>821</v>
      </c>
      <c r="AT134">
        <v>42.074649999999998</v>
      </c>
      <c r="AU134">
        <v>-87.801917000000003</v>
      </c>
      <c r="AV134">
        <v>1</v>
      </c>
      <c r="AW134" t="s">
        <v>16343</v>
      </c>
      <c r="AX134">
        <v>1123</v>
      </c>
      <c r="AY134" t="s">
        <v>16686</v>
      </c>
      <c r="BB134" t="s">
        <v>877</v>
      </c>
      <c r="BC134" t="s">
        <v>288</v>
      </c>
      <c r="BD134" t="s">
        <v>16493</v>
      </c>
      <c r="BE134">
        <v>60025</v>
      </c>
      <c r="BF134" t="s">
        <v>16346</v>
      </c>
      <c r="BG134" t="s">
        <v>146</v>
      </c>
      <c r="BH134" t="b">
        <f>IFERROR(MATCH('2020'!A134, '2021'!A:A, 0) &gt;0, FALSE)</f>
        <v>1</v>
      </c>
    </row>
    <row r="135" spans="1:60">
      <c r="A135" t="s">
        <v>994</v>
      </c>
      <c r="B135" t="s">
        <v>995</v>
      </c>
      <c r="C135" t="s">
        <v>418</v>
      </c>
      <c r="D135" t="s">
        <v>996</v>
      </c>
      <c r="E135" t="s">
        <v>997</v>
      </c>
      <c r="F135" t="s">
        <v>998</v>
      </c>
      <c r="G135" t="s">
        <v>613</v>
      </c>
      <c r="H135" t="s">
        <v>288</v>
      </c>
      <c r="I135">
        <v>60016</v>
      </c>
      <c r="J135" t="s">
        <v>16687</v>
      </c>
      <c r="K135" t="s">
        <v>146</v>
      </c>
      <c r="L135">
        <v>5</v>
      </c>
      <c r="M135">
        <v>26.5</v>
      </c>
      <c r="N135">
        <v>12.5</v>
      </c>
      <c r="O135">
        <v>44</v>
      </c>
      <c r="P135" t="s">
        <v>290</v>
      </c>
      <c r="Q135" t="s">
        <v>290</v>
      </c>
      <c r="R135" t="s">
        <v>290</v>
      </c>
      <c r="S135" t="s">
        <v>290</v>
      </c>
      <c r="T135" t="s">
        <v>290</v>
      </c>
      <c r="U135" t="s">
        <v>290</v>
      </c>
      <c r="V135" t="s">
        <v>290</v>
      </c>
      <c r="W135">
        <v>18</v>
      </c>
      <c r="X135">
        <v>36</v>
      </c>
      <c r="Y135">
        <v>26</v>
      </c>
      <c r="Z135">
        <v>29</v>
      </c>
      <c r="AA135">
        <v>38</v>
      </c>
      <c r="AB135">
        <v>38</v>
      </c>
      <c r="AC135">
        <v>28</v>
      </c>
      <c r="AD135" t="s">
        <v>290</v>
      </c>
      <c r="AE135" t="s">
        <v>290</v>
      </c>
      <c r="AF135" t="s">
        <v>290</v>
      </c>
      <c r="AG135" t="s">
        <v>290</v>
      </c>
      <c r="AH135" t="s">
        <v>290</v>
      </c>
      <c r="AI135" t="s">
        <v>290</v>
      </c>
      <c r="AJ135">
        <v>61</v>
      </c>
      <c r="AK135" t="s">
        <v>290</v>
      </c>
      <c r="AL135">
        <v>17</v>
      </c>
      <c r="AM135" t="s">
        <v>290</v>
      </c>
      <c r="AN135" t="s">
        <v>290</v>
      </c>
      <c r="AO135">
        <v>121</v>
      </c>
      <c r="AP135">
        <v>11</v>
      </c>
      <c r="AQ135">
        <v>213</v>
      </c>
      <c r="AR135">
        <v>0</v>
      </c>
      <c r="AS135">
        <v>213</v>
      </c>
      <c r="AT135">
        <v>42.039158999999998</v>
      </c>
      <c r="AU135">
        <v>-87.899045000000001</v>
      </c>
      <c r="AV135">
        <v>1</v>
      </c>
      <c r="AW135" t="s">
        <v>16360</v>
      </c>
      <c r="AX135">
        <v>1015</v>
      </c>
      <c r="AY135" t="s">
        <v>16688</v>
      </c>
      <c r="BB135" t="s">
        <v>613</v>
      </c>
      <c r="BC135" t="s">
        <v>288</v>
      </c>
      <c r="BD135" t="s">
        <v>16493</v>
      </c>
      <c r="BE135">
        <v>60016</v>
      </c>
      <c r="BF135" t="s">
        <v>16346</v>
      </c>
      <c r="BG135" t="s">
        <v>16363</v>
      </c>
      <c r="BH135" t="b">
        <f>IFERROR(MATCH('2020'!A135, '2021'!A:A, 0) &gt;0, FALSE)</f>
        <v>1</v>
      </c>
    </row>
    <row r="136" spans="1:60">
      <c r="A136" t="s">
        <v>999</v>
      </c>
      <c r="B136" t="s">
        <v>1000</v>
      </c>
      <c r="C136" t="s">
        <v>314</v>
      </c>
      <c r="D136" t="s">
        <v>16689</v>
      </c>
      <c r="E136" t="s">
        <v>16690</v>
      </c>
      <c r="F136" t="s">
        <v>1003</v>
      </c>
      <c r="G136" t="s">
        <v>669</v>
      </c>
      <c r="H136" t="s">
        <v>288</v>
      </c>
      <c r="I136">
        <v>60004</v>
      </c>
      <c r="J136" t="s">
        <v>16691</v>
      </c>
      <c r="K136" t="s">
        <v>146</v>
      </c>
      <c r="L136">
        <v>8.5</v>
      </c>
      <c r="M136">
        <v>29.5</v>
      </c>
      <c r="N136">
        <v>4.5</v>
      </c>
      <c r="O136">
        <v>42.5</v>
      </c>
      <c r="P136">
        <v>23</v>
      </c>
      <c r="Q136">
        <v>22</v>
      </c>
      <c r="R136">
        <v>23</v>
      </c>
      <c r="S136">
        <v>25</v>
      </c>
      <c r="T136">
        <v>24</v>
      </c>
      <c r="U136">
        <v>11</v>
      </c>
      <c r="V136">
        <v>16</v>
      </c>
      <c r="W136">
        <v>17</v>
      </c>
      <c r="X136">
        <v>14</v>
      </c>
      <c r="Y136">
        <v>12</v>
      </c>
      <c r="Z136" t="s">
        <v>290</v>
      </c>
      <c r="AA136" t="s">
        <v>290</v>
      </c>
      <c r="AB136" t="s">
        <v>290</v>
      </c>
      <c r="AC136" t="s">
        <v>290</v>
      </c>
      <c r="AD136" t="s">
        <v>290</v>
      </c>
      <c r="AE136" t="s">
        <v>290</v>
      </c>
      <c r="AF136" t="s">
        <v>290</v>
      </c>
      <c r="AG136" t="s">
        <v>290</v>
      </c>
      <c r="AH136" t="s">
        <v>290</v>
      </c>
      <c r="AI136" t="s">
        <v>290</v>
      </c>
      <c r="AJ136" t="s">
        <v>290</v>
      </c>
      <c r="AK136" t="s">
        <v>290</v>
      </c>
      <c r="AL136">
        <v>194</v>
      </c>
      <c r="AM136" t="s">
        <v>290</v>
      </c>
      <c r="AN136" t="s">
        <v>290</v>
      </c>
      <c r="AO136" t="s">
        <v>290</v>
      </c>
      <c r="AP136" t="s">
        <v>290</v>
      </c>
      <c r="AQ136">
        <v>80</v>
      </c>
      <c r="AR136">
        <v>114</v>
      </c>
      <c r="AS136">
        <v>194</v>
      </c>
      <c r="AT136">
        <v>42.121702999999997</v>
      </c>
      <c r="AU136">
        <v>-87.981352000000001</v>
      </c>
      <c r="AV136">
        <v>1</v>
      </c>
      <c r="AW136" t="s">
        <v>16343</v>
      </c>
      <c r="AX136">
        <v>2550</v>
      </c>
      <c r="AY136" t="s">
        <v>16644</v>
      </c>
      <c r="BB136" t="s">
        <v>669</v>
      </c>
      <c r="BC136" t="s">
        <v>288</v>
      </c>
      <c r="BD136" t="s">
        <v>16493</v>
      </c>
      <c r="BE136">
        <v>60004</v>
      </c>
      <c r="BF136" t="s">
        <v>16346</v>
      </c>
      <c r="BG136" t="s">
        <v>146</v>
      </c>
      <c r="BH136" t="b">
        <f>IFERROR(MATCH('2020'!A136, '2021'!A:A, 0) &gt;0, FALSE)</f>
        <v>1</v>
      </c>
    </row>
    <row r="137" spans="1:60">
      <c r="A137" t="s">
        <v>1004</v>
      </c>
      <c r="B137" t="s">
        <v>1005</v>
      </c>
      <c r="C137" t="s">
        <v>314</v>
      </c>
      <c r="D137" t="s">
        <v>1006</v>
      </c>
      <c r="E137" t="s">
        <v>1007</v>
      </c>
      <c r="F137" t="s">
        <v>1008</v>
      </c>
      <c r="G137" t="s">
        <v>641</v>
      </c>
      <c r="H137" t="s">
        <v>288</v>
      </c>
      <c r="I137">
        <v>60714</v>
      </c>
      <c r="J137" t="s">
        <v>16692</v>
      </c>
      <c r="K137" t="s">
        <v>146</v>
      </c>
      <c r="L137">
        <v>9</v>
      </c>
      <c r="M137">
        <v>26</v>
      </c>
      <c r="N137">
        <v>10</v>
      </c>
      <c r="O137">
        <v>45</v>
      </c>
      <c r="P137" t="s">
        <v>290</v>
      </c>
      <c r="Q137" t="s">
        <v>290</v>
      </c>
      <c r="R137" t="s">
        <v>290</v>
      </c>
      <c r="S137" t="s">
        <v>290</v>
      </c>
      <c r="T137" t="s">
        <v>290</v>
      </c>
      <c r="U137" t="s">
        <v>290</v>
      </c>
      <c r="V137" t="s">
        <v>290</v>
      </c>
      <c r="W137">
        <v>29</v>
      </c>
      <c r="X137">
        <v>41</v>
      </c>
      <c r="Y137">
        <v>41</v>
      </c>
      <c r="Z137">
        <v>40</v>
      </c>
      <c r="AA137">
        <v>60</v>
      </c>
      <c r="AB137">
        <v>44</v>
      </c>
      <c r="AC137">
        <v>45</v>
      </c>
      <c r="AD137" t="s">
        <v>290</v>
      </c>
      <c r="AE137" t="s">
        <v>290</v>
      </c>
      <c r="AF137" t="s">
        <v>290</v>
      </c>
      <c r="AG137" t="s">
        <v>290</v>
      </c>
      <c r="AH137" t="s">
        <v>290</v>
      </c>
      <c r="AI137" t="s">
        <v>290</v>
      </c>
      <c r="AJ137">
        <v>56</v>
      </c>
      <c r="AK137" t="s">
        <v>290</v>
      </c>
      <c r="AL137">
        <v>52</v>
      </c>
      <c r="AM137" t="s">
        <v>290</v>
      </c>
      <c r="AN137" t="s">
        <v>290</v>
      </c>
      <c r="AO137">
        <v>151</v>
      </c>
      <c r="AP137">
        <v>35</v>
      </c>
      <c r="AQ137">
        <v>0</v>
      </c>
      <c r="AR137">
        <v>300</v>
      </c>
      <c r="AS137">
        <v>300</v>
      </c>
      <c r="AT137">
        <v>42.044559</v>
      </c>
      <c r="AU137">
        <v>-87.835075000000003</v>
      </c>
      <c r="AV137">
        <v>1</v>
      </c>
      <c r="AW137" t="s">
        <v>16343</v>
      </c>
      <c r="AX137">
        <v>8320</v>
      </c>
      <c r="AY137" t="s">
        <v>16693</v>
      </c>
      <c r="BB137" t="s">
        <v>641</v>
      </c>
      <c r="BC137" t="s">
        <v>288</v>
      </c>
      <c r="BD137" t="s">
        <v>16493</v>
      </c>
      <c r="BE137">
        <v>60714</v>
      </c>
      <c r="BF137" t="s">
        <v>16346</v>
      </c>
      <c r="BG137" t="s">
        <v>146</v>
      </c>
      <c r="BH137" t="b">
        <f>IFERROR(MATCH('2020'!A137, '2021'!A:A, 0) &gt;0, FALSE)</f>
        <v>1</v>
      </c>
    </row>
    <row r="138" spans="1:60">
      <c r="A138" t="s">
        <v>1009</v>
      </c>
      <c r="B138" t="s">
        <v>1010</v>
      </c>
      <c r="D138" t="s">
        <v>806</v>
      </c>
      <c r="E138" t="s">
        <v>1011</v>
      </c>
      <c r="F138" t="s">
        <v>1012</v>
      </c>
      <c r="G138" t="s">
        <v>1013</v>
      </c>
      <c r="H138" t="s">
        <v>288</v>
      </c>
      <c r="I138">
        <v>60546</v>
      </c>
      <c r="J138" t="s">
        <v>16694</v>
      </c>
      <c r="K138" t="s">
        <v>146</v>
      </c>
      <c r="L138">
        <v>1</v>
      </c>
      <c r="M138">
        <v>1.6</v>
      </c>
      <c r="N138">
        <v>0</v>
      </c>
      <c r="O138">
        <v>2.6</v>
      </c>
      <c r="P138" t="s">
        <v>290</v>
      </c>
      <c r="Q138" t="s">
        <v>290</v>
      </c>
      <c r="R138" t="s">
        <v>290</v>
      </c>
      <c r="S138" t="s">
        <v>290</v>
      </c>
      <c r="T138" t="s">
        <v>290</v>
      </c>
      <c r="U138" t="s">
        <v>290</v>
      </c>
      <c r="V138" t="s">
        <v>290</v>
      </c>
      <c r="W138" t="s">
        <v>290</v>
      </c>
      <c r="X138" t="s">
        <v>290</v>
      </c>
      <c r="Y138" t="s">
        <v>290</v>
      </c>
      <c r="Z138" t="s">
        <v>290</v>
      </c>
      <c r="AA138" t="s">
        <v>290</v>
      </c>
      <c r="AB138" t="s">
        <v>290</v>
      </c>
      <c r="AC138" t="s">
        <v>290</v>
      </c>
      <c r="AD138" t="s">
        <v>290</v>
      </c>
      <c r="AE138" t="s">
        <v>290</v>
      </c>
      <c r="AF138" t="s">
        <v>290</v>
      </c>
      <c r="AG138" t="s">
        <v>290</v>
      </c>
      <c r="AH138" t="s">
        <v>290</v>
      </c>
      <c r="AI138" t="s">
        <v>290</v>
      </c>
      <c r="AJ138" t="s">
        <v>290</v>
      </c>
      <c r="AK138" t="s">
        <v>290</v>
      </c>
      <c r="AL138" t="s">
        <v>290</v>
      </c>
      <c r="AM138" t="s">
        <v>290</v>
      </c>
      <c r="AN138" t="s">
        <v>290</v>
      </c>
      <c r="AO138">
        <v>15</v>
      </c>
      <c r="AP138" t="s">
        <v>290</v>
      </c>
      <c r="AQ138">
        <v>11</v>
      </c>
      <c r="AR138">
        <v>17</v>
      </c>
      <c r="AS138">
        <v>28</v>
      </c>
      <c r="AT138">
        <v>41.829946999999997</v>
      </c>
      <c r="AU138">
        <v>-87.822069999999997</v>
      </c>
      <c r="AV138">
        <v>1</v>
      </c>
      <c r="AW138" t="s">
        <v>16343</v>
      </c>
      <c r="AX138">
        <v>82</v>
      </c>
      <c r="AY138" t="s">
        <v>16695</v>
      </c>
      <c r="BB138" t="s">
        <v>1013</v>
      </c>
      <c r="BC138" t="s">
        <v>288</v>
      </c>
      <c r="BD138" t="s">
        <v>16493</v>
      </c>
      <c r="BE138">
        <v>60546</v>
      </c>
      <c r="BF138" t="s">
        <v>16346</v>
      </c>
      <c r="BG138" t="s">
        <v>146</v>
      </c>
      <c r="BH138" t="b">
        <f>IFERROR(MATCH('2020'!A138, '2021'!A:A, 0) &gt;0, FALSE)</f>
        <v>1</v>
      </c>
    </row>
    <row r="139" spans="1:60">
      <c r="A139" t="s">
        <v>1022</v>
      </c>
      <c r="B139" t="s">
        <v>1023</v>
      </c>
      <c r="D139" t="s">
        <v>1024</v>
      </c>
      <c r="E139" t="s">
        <v>1025</v>
      </c>
      <c r="F139" t="s">
        <v>1026</v>
      </c>
      <c r="G139" t="s">
        <v>1020</v>
      </c>
      <c r="H139" t="s">
        <v>288</v>
      </c>
      <c r="I139">
        <v>60301</v>
      </c>
      <c r="J139" t="s">
        <v>16696</v>
      </c>
      <c r="K139" t="s">
        <v>146</v>
      </c>
      <c r="L139">
        <v>4</v>
      </c>
      <c r="M139">
        <v>9</v>
      </c>
      <c r="N139">
        <v>20</v>
      </c>
      <c r="O139">
        <v>33</v>
      </c>
      <c r="P139">
        <v>28</v>
      </c>
      <c r="Q139">
        <v>17</v>
      </c>
      <c r="R139">
        <v>19</v>
      </c>
      <c r="S139">
        <v>18</v>
      </c>
      <c r="T139">
        <v>17</v>
      </c>
      <c r="U139" t="s">
        <v>290</v>
      </c>
      <c r="V139" t="s">
        <v>290</v>
      </c>
      <c r="W139" t="s">
        <v>290</v>
      </c>
      <c r="X139" t="s">
        <v>290</v>
      </c>
      <c r="Y139" t="s">
        <v>290</v>
      </c>
      <c r="Z139" t="s">
        <v>290</v>
      </c>
      <c r="AA139" t="s">
        <v>290</v>
      </c>
      <c r="AB139" t="s">
        <v>290</v>
      </c>
      <c r="AC139" t="s">
        <v>290</v>
      </c>
      <c r="AD139" t="s">
        <v>290</v>
      </c>
      <c r="AE139" t="s">
        <v>290</v>
      </c>
      <c r="AF139" t="s">
        <v>290</v>
      </c>
      <c r="AG139" t="s">
        <v>290</v>
      </c>
      <c r="AH139" t="s">
        <v>290</v>
      </c>
      <c r="AI139" t="s">
        <v>290</v>
      </c>
      <c r="AJ139">
        <v>20</v>
      </c>
      <c r="AK139" t="s">
        <v>290</v>
      </c>
      <c r="AL139" t="s">
        <v>290</v>
      </c>
      <c r="AM139">
        <v>25</v>
      </c>
      <c r="AN139" t="s">
        <v>290</v>
      </c>
      <c r="AO139">
        <v>47</v>
      </c>
      <c r="AP139">
        <v>17</v>
      </c>
      <c r="AQ139">
        <v>62</v>
      </c>
      <c r="AR139">
        <v>53</v>
      </c>
      <c r="AS139">
        <v>115</v>
      </c>
      <c r="AT139">
        <v>41.888157999999997</v>
      </c>
      <c r="AU139">
        <v>-87.798764000000006</v>
      </c>
      <c r="AV139">
        <v>1</v>
      </c>
      <c r="AW139" t="s">
        <v>16343</v>
      </c>
      <c r="AX139">
        <v>931</v>
      </c>
      <c r="AY139" t="s">
        <v>16697</v>
      </c>
      <c r="BB139" t="s">
        <v>1020</v>
      </c>
      <c r="BC139" t="s">
        <v>288</v>
      </c>
      <c r="BD139" t="s">
        <v>16493</v>
      </c>
      <c r="BE139">
        <v>60301</v>
      </c>
      <c r="BF139" t="s">
        <v>16346</v>
      </c>
      <c r="BG139" t="s">
        <v>146</v>
      </c>
      <c r="BH139" t="b">
        <f>IFERROR(MATCH('2020'!A139, '2021'!A:A, 0) &gt;0, FALSE)</f>
        <v>1</v>
      </c>
    </row>
    <row r="140" spans="1:60">
      <c r="A140" t="s">
        <v>1027</v>
      </c>
      <c r="B140" t="s">
        <v>1028</v>
      </c>
      <c r="D140" t="s">
        <v>1029</v>
      </c>
      <c r="E140" t="s">
        <v>881</v>
      </c>
      <c r="F140" t="s">
        <v>1030</v>
      </c>
      <c r="G140" t="s">
        <v>1020</v>
      </c>
      <c r="H140" t="s">
        <v>288</v>
      </c>
      <c r="I140">
        <v>60302</v>
      </c>
      <c r="J140" t="s">
        <v>16698</v>
      </c>
      <c r="K140" t="s">
        <v>146</v>
      </c>
      <c r="L140">
        <v>4</v>
      </c>
      <c r="M140">
        <v>17</v>
      </c>
      <c r="N140">
        <v>1</v>
      </c>
      <c r="O140">
        <v>22</v>
      </c>
      <c r="P140" t="s">
        <v>290</v>
      </c>
      <c r="Q140">
        <v>16</v>
      </c>
      <c r="R140">
        <v>13</v>
      </c>
      <c r="S140" t="s">
        <v>290</v>
      </c>
      <c r="T140">
        <v>20</v>
      </c>
      <c r="U140">
        <v>12</v>
      </c>
      <c r="V140">
        <v>12</v>
      </c>
      <c r="W140">
        <v>11</v>
      </c>
      <c r="X140">
        <v>12</v>
      </c>
      <c r="Y140">
        <v>10</v>
      </c>
      <c r="Z140" t="s">
        <v>290</v>
      </c>
      <c r="AA140" t="s">
        <v>290</v>
      </c>
      <c r="AB140" t="s">
        <v>290</v>
      </c>
      <c r="AC140" t="s">
        <v>290</v>
      </c>
      <c r="AD140" t="s">
        <v>290</v>
      </c>
      <c r="AE140" t="s">
        <v>290</v>
      </c>
      <c r="AF140" t="s">
        <v>290</v>
      </c>
      <c r="AG140" t="s">
        <v>290</v>
      </c>
      <c r="AH140" t="s">
        <v>290</v>
      </c>
      <c r="AI140" t="s">
        <v>290</v>
      </c>
      <c r="AJ140">
        <v>15</v>
      </c>
      <c r="AK140" t="s">
        <v>290</v>
      </c>
      <c r="AL140" t="s">
        <v>290</v>
      </c>
      <c r="AM140" t="s">
        <v>290</v>
      </c>
      <c r="AN140" t="s">
        <v>290</v>
      </c>
      <c r="AO140">
        <v>69</v>
      </c>
      <c r="AP140">
        <v>23</v>
      </c>
      <c r="AQ140">
        <v>53</v>
      </c>
      <c r="AR140">
        <v>62</v>
      </c>
      <c r="AS140">
        <v>115</v>
      </c>
      <c r="AT140">
        <v>41.884698999999998</v>
      </c>
      <c r="AU140">
        <v>-87.793875999999997</v>
      </c>
      <c r="AV140">
        <v>1</v>
      </c>
      <c r="AW140" t="s">
        <v>16343</v>
      </c>
      <c r="AX140">
        <v>200</v>
      </c>
      <c r="AY140" t="s">
        <v>16699</v>
      </c>
      <c r="BB140" t="s">
        <v>1020</v>
      </c>
      <c r="BC140" t="s">
        <v>288</v>
      </c>
      <c r="BD140" t="s">
        <v>16493</v>
      </c>
      <c r="BE140">
        <v>60302</v>
      </c>
      <c r="BF140" t="s">
        <v>16346</v>
      </c>
      <c r="BG140" t="s">
        <v>146</v>
      </c>
      <c r="BH140" t="b">
        <f>IFERROR(MATCH('2020'!A140, '2021'!A:A, 0) &gt;0, FALSE)</f>
        <v>1</v>
      </c>
    </row>
    <row r="141" spans="1:60">
      <c r="A141" t="s">
        <v>1032</v>
      </c>
      <c r="B141" t="s">
        <v>1033</v>
      </c>
      <c r="D141" t="s">
        <v>806</v>
      </c>
      <c r="E141" t="s">
        <v>1034</v>
      </c>
      <c r="F141" t="s">
        <v>1035</v>
      </c>
      <c r="G141" t="s">
        <v>1020</v>
      </c>
      <c r="H141" t="s">
        <v>288</v>
      </c>
      <c r="I141">
        <v>60302</v>
      </c>
      <c r="J141" t="s">
        <v>16700</v>
      </c>
      <c r="K141" t="s">
        <v>146</v>
      </c>
      <c r="L141">
        <v>21</v>
      </c>
      <c r="M141">
        <v>79.8</v>
      </c>
      <c r="N141">
        <v>30.5</v>
      </c>
      <c r="O141">
        <v>131.30000000000001</v>
      </c>
      <c r="P141" t="s">
        <v>290</v>
      </c>
      <c r="Q141" t="s">
        <v>290</v>
      </c>
      <c r="R141" t="s">
        <v>290</v>
      </c>
      <c r="S141" t="s">
        <v>290</v>
      </c>
      <c r="T141" t="s">
        <v>290</v>
      </c>
      <c r="U141" t="s">
        <v>290</v>
      </c>
      <c r="V141" t="s">
        <v>290</v>
      </c>
      <c r="W141" t="s">
        <v>290</v>
      </c>
      <c r="X141" t="s">
        <v>290</v>
      </c>
      <c r="Y141" t="s">
        <v>290</v>
      </c>
      <c r="Z141">
        <v>294</v>
      </c>
      <c r="AA141">
        <v>278</v>
      </c>
      <c r="AB141">
        <v>289</v>
      </c>
      <c r="AC141">
        <v>273</v>
      </c>
      <c r="AD141" t="s">
        <v>290</v>
      </c>
      <c r="AE141" t="s">
        <v>290</v>
      </c>
      <c r="AF141" t="s">
        <v>290</v>
      </c>
      <c r="AG141" t="s">
        <v>290</v>
      </c>
      <c r="AH141" t="s">
        <v>290</v>
      </c>
      <c r="AI141" t="s">
        <v>290</v>
      </c>
      <c r="AJ141">
        <v>192</v>
      </c>
      <c r="AK141" t="s">
        <v>290</v>
      </c>
      <c r="AL141">
        <v>20</v>
      </c>
      <c r="AM141">
        <v>63</v>
      </c>
      <c r="AN141" t="s">
        <v>290</v>
      </c>
      <c r="AO141">
        <v>792</v>
      </c>
      <c r="AP141">
        <v>57</v>
      </c>
      <c r="AQ141">
        <v>557</v>
      </c>
      <c r="AR141">
        <v>577</v>
      </c>
      <c r="AS141">
        <v>1134</v>
      </c>
      <c r="AT141">
        <v>41.881504</v>
      </c>
      <c r="AU141">
        <v>-87.787813999999997</v>
      </c>
      <c r="AV141">
        <v>1</v>
      </c>
      <c r="AW141" t="s">
        <v>16360</v>
      </c>
      <c r="AX141">
        <v>505</v>
      </c>
      <c r="AY141" t="s">
        <v>16701</v>
      </c>
      <c r="BB141" t="s">
        <v>1020</v>
      </c>
      <c r="BC141" t="s">
        <v>288</v>
      </c>
      <c r="BD141" t="s">
        <v>16493</v>
      </c>
      <c r="BE141">
        <v>60302</v>
      </c>
      <c r="BF141" t="s">
        <v>16346</v>
      </c>
      <c r="BG141" t="s">
        <v>16363</v>
      </c>
      <c r="BH141" t="b">
        <f>IFERROR(MATCH('2020'!A141, '2021'!A:A, 0) &gt;0, FALSE)</f>
        <v>1</v>
      </c>
    </row>
    <row r="142" spans="1:60">
      <c r="A142" t="s">
        <v>11578</v>
      </c>
      <c r="B142" t="s">
        <v>8009</v>
      </c>
      <c r="D142" t="s">
        <v>861</v>
      </c>
      <c r="E142" t="s">
        <v>862</v>
      </c>
      <c r="F142" t="s">
        <v>8012</v>
      </c>
      <c r="G142" t="s">
        <v>8013</v>
      </c>
      <c r="H142" t="s">
        <v>288</v>
      </c>
      <c r="I142">
        <v>60171</v>
      </c>
      <c r="J142" t="s">
        <v>16702</v>
      </c>
      <c r="K142" t="s">
        <v>146</v>
      </c>
      <c r="L142">
        <v>2</v>
      </c>
      <c r="M142">
        <v>23</v>
      </c>
      <c r="N142">
        <v>16</v>
      </c>
      <c r="O142">
        <v>41</v>
      </c>
      <c r="P142" t="s">
        <v>290</v>
      </c>
      <c r="Q142" t="s">
        <v>290</v>
      </c>
      <c r="R142" t="s">
        <v>290</v>
      </c>
      <c r="S142" t="s">
        <v>290</v>
      </c>
      <c r="T142" t="s">
        <v>290</v>
      </c>
      <c r="U142" t="s">
        <v>290</v>
      </c>
      <c r="V142" t="s">
        <v>290</v>
      </c>
      <c r="W142" t="s">
        <v>290</v>
      </c>
      <c r="X142" t="s">
        <v>290</v>
      </c>
      <c r="Y142" t="s">
        <v>290</v>
      </c>
      <c r="Z142">
        <v>57</v>
      </c>
      <c r="AA142">
        <v>64</v>
      </c>
      <c r="AB142">
        <v>70</v>
      </c>
      <c r="AC142">
        <v>68</v>
      </c>
      <c r="AD142" t="s">
        <v>290</v>
      </c>
      <c r="AE142" t="s">
        <v>290</v>
      </c>
      <c r="AF142" t="s">
        <v>290</v>
      </c>
      <c r="AG142" t="s">
        <v>290</v>
      </c>
      <c r="AH142" t="s">
        <v>290</v>
      </c>
      <c r="AI142" t="s">
        <v>290</v>
      </c>
      <c r="AJ142">
        <v>116</v>
      </c>
      <c r="AK142" t="s">
        <v>290</v>
      </c>
      <c r="AL142">
        <v>21</v>
      </c>
      <c r="AM142">
        <v>12</v>
      </c>
      <c r="AN142" t="s">
        <v>290</v>
      </c>
      <c r="AO142">
        <v>104</v>
      </c>
      <c r="AP142" t="s">
        <v>290</v>
      </c>
      <c r="AQ142">
        <v>131</v>
      </c>
      <c r="AR142">
        <v>128</v>
      </c>
      <c r="AS142">
        <v>259</v>
      </c>
      <c r="AT142">
        <v>41.936979999999998</v>
      </c>
      <c r="AU142">
        <v>-87.827250000000006</v>
      </c>
      <c r="AV142">
        <v>0.9</v>
      </c>
      <c r="AW142" t="s">
        <v>16343</v>
      </c>
      <c r="AX142">
        <v>8001</v>
      </c>
      <c r="AY142" t="s">
        <v>16703</v>
      </c>
      <c r="BB142" t="s">
        <v>8013</v>
      </c>
      <c r="BC142" t="s">
        <v>288</v>
      </c>
      <c r="BD142" t="s">
        <v>16493</v>
      </c>
      <c r="BE142">
        <v>60171</v>
      </c>
      <c r="BF142" t="s">
        <v>16346</v>
      </c>
      <c r="BG142" t="s">
        <v>146</v>
      </c>
      <c r="BH142" t="b">
        <f>IFERROR(MATCH('2020'!A142, '2021'!A:A, 0) &gt;0, FALSE)</f>
        <v>0</v>
      </c>
    </row>
    <row r="143" spans="1:60">
      <c r="A143" t="s">
        <v>11581</v>
      </c>
      <c r="B143" t="s">
        <v>8016</v>
      </c>
      <c r="C143" t="s">
        <v>314</v>
      </c>
      <c r="D143" t="s">
        <v>922</v>
      </c>
      <c r="E143" t="s">
        <v>16704</v>
      </c>
      <c r="F143" t="s">
        <v>8019</v>
      </c>
      <c r="G143" t="s">
        <v>1092</v>
      </c>
      <c r="H143" t="s">
        <v>288</v>
      </c>
      <c r="I143">
        <v>60154</v>
      </c>
      <c r="J143" t="s">
        <v>16705</v>
      </c>
      <c r="K143" t="s">
        <v>146</v>
      </c>
      <c r="L143">
        <v>2.9</v>
      </c>
      <c r="M143">
        <v>17.8</v>
      </c>
      <c r="N143">
        <v>12</v>
      </c>
      <c r="O143">
        <v>32.700000000000003</v>
      </c>
      <c r="P143" t="s">
        <v>290</v>
      </c>
      <c r="Q143" t="s">
        <v>290</v>
      </c>
      <c r="R143" t="s">
        <v>290</v>
      </c>
      <c r="S143" t="s">
        <v>290</v>
      </c>
      <c r="T143" t="s">
        <v>290</v>
      </c>
      <c r="U143" t="s">
        <v>290</v>
      </c>
      <c r="V143" t="s">
        <v>290</v>
      </c>
      <c r="W143" t="s">
        <v>290</v>
      </c>
      <c r="X143" t="s">
        <v>290</v>
      </c>
      <c r="Y143" t="s">
        <v>290</v>
      </c>
      <c r="Z143">
        <v>66</v>
      </c>
      <c r="AA143">
        <v>55</v>
      </c>
      <c r="AB143">
        <v>52</v>
      </c>
      <c r="AC143">
        <v>65</v>
      </c>
      <c r="AD143" t="s">
        <v>290</v>
      </c>
      <c r="AE143" t="s">
        <v>290</v>
      </c>
      <c r="AF143" t="s">
        <v>290</v>
      </c>
      <c r="AG143" t="s">
        <v>290</v>
      </c>
      <c r="AH143" t="s">
        <v>290</v>
      </c>
      <c r="AI143" t="s">
        <v>290</v>
      </c>
      <c r="AJ143">
        <v>66</v>
      </c>
      <c r="AK143" t="s">
        <v>290</v>
      </c>
      <c r="AL143" t="s">
        <v>290</v>
      </c>
      <c r="AM143">
        <v>105</v>
      </c>
      <c r="AN143" t="s">
        <v>290</v>
      </c>
      <c r="AO143">
        <v>42</v>
      </c>
      <c r="AP143">
        <v>20</v>
      </c>
      <c r="AQ143">
        <v>87</v>
      </c>
      <c r="AR143">
        <v>151</v>
      </c>
      <c r="AS143">
        <v>238</v>
      </c>
      <c r="AT143">
        <v>41.849290000000003</v>
      </c>
      <c r="AU143">
        <v>-87.893547999999996</v>
      </c>
      <c r="AV143">
        <v>0.8</v>
      </c>
      <c r="AW143" t="s">
        <v>16343</v>
      </c>
      <c r="AX143">
        <v>10900</v>
      </c>
      <c r="AY143" t="s">
        <v>16706</v>
      </c>
      <c r="BB143" t="s">
        <v>1092</v>
      </c>
      <c r="BC143" t="s">
        <v>288</v>
      </c>
      <c r="BD143" t="s">
        <v>16493</v>
      </c>
      <c r="BE143">
        <v>60154</v>
      </c>
      <c r="BF143" t="s">
        <v>16346</v>
      </c>
      <c r="BG143" t="s">
        <v>146</v>
      </c>
      <c r="BH143" t="b">
        <f>IFERROR(MATCH('2020'!A143, '2021'!A:A, 0) &gt;0, FALSE)</f>
        <v>1</v>
      </c>
    </row>
    <row r="144" spans="1:60">
      <c r="A144" t="s">
        <v>1043</v>
      </c>
      <c r="B144" t="s">
        <v>1044</v>
      </c>
      <c r="C144" t="s">
        <v>353</v>
      </c>
      <c r="D144" t="s">
        <v>886</v>
      </c>
      <c r="E144" t="s">
        <v>1045</v>
      </c>
      <c r="F144" t="s">
        <v>1046</v>
      </c>
      <c r="G144" t="s">
        <v>1041</v>
      </c>
      <c r="H144" t="s">
        <v>288</v>
      </c>
      <c r="I144">
        <v>60305</v>
      </c>
      <c r="J144" t="s">
        <v>16707</v>
      </c>
      <c r="K144" t="s">
        <v>146</v>
      </c>
      <c r="L144">
        <v>6</v>
      </c>
      <c r="M144">
        <v>40</v>
      </c>
      <c r="N144">
        <v>26</v>
      </c>
      <c r="O144">
        <v>72</v>
      </c>
      <c r="P144" t="s">
        <v>290</v>
      </c>
      <c r="Q144" t="s">
        <v>290</v>
      </c>
      <c r="R144" t="s">
        <v>290</v>
      </c>
      <c r="S144" t="s">
        <v>290</v>
      </c>
      <c r="T144" t="s">
        <v>290</v>
      </c>
      <c r="U144" t="s">
        <v>290</v>
      </c>
      <c r="V144" t="s">
        <v>290</v>
      </c>
      <c r="W144" t="s">
        <v>290</v>
      </c>
      <c r="X144" t="s">
        <v>290</v>
      </c>
      <c r="Y144" t="s">
        <v>290</v>
      </c>
      <c r="Z144">
        <v>86</v>
      </c>
      <c r="AA144">
        <v>111</v>
      </c>
      <c r="AB144">
        <v>117</v>
      </c>
      <c r="AC144">
        <v>107</v>
      </c>
      <c r="AD144" t="s">
        <v>290</v>
      </c>
      <c r="AE144" t="s">
        <v>290</v>
      </c>
      <c r="AF144" t="s">
        <v>290</v>
      </c>
      <c r="AG144" t="s">
        <v>290</v>
      </c>
      <c r="AH144" t="s">
        <v>290</v>
      </c>
      <c r="AI144" t="s">
        <v>290</v>
      </c>
      <c r="AJ144">
        <v>122</v>
      </c>
      <c r="AK144" t="s">
        <v>290</v>
      </c>
      <c r="AL144">
        <v>17</v>
      </c>
      <c r="AM144">
        <v>34</v>
      </c>
      <c r="AN144" t="s">
        <v>290</v>
      </c>
      <c r="AO144">
        <v>204</v>
      </c>
      <c r="AP144">
        <v>44</v>
      </c>
      <c r="AQ144">
        <v>421</v>
      </c>
      <c r="AR144">
        <v>0</v>
      </c>
      <c r="AS144">
        <v>421</v>
      </c>
      <c r="AT144">
        <v>41.901511999999997</v>
      </c>
      <c r="AU144">
        <v>-87.814378000000005</v>
      </c>
      <c r="AV144">
        <v>1</v>
      </c>
      <c r="AW144" t="s">
        <v>16360</v>
      </c>
      <c r="AX144">
        <v>7574</v>
      </c>
      <c r="AY144" t="s">
        <v>16708</v>
      </c>
      <c r="BB144" t="s">
        <v>1041</v>
      </c>
      <c r="BC144" t="s">
        <v>288</v>
      </c>
      <c r="BD144" t="s">
        <v>16493</v>
      </c>
      <c r="BE144">
        <v>60305</v>
      </c>
      <c r="BF144" t="s">
        <v>16346</v>
      </c>
      <c r="BG144" t="s">
        <v>16363</v>
      </c>
      <c r="BH144" t="b">
        <f>IFERROR(MATCH('2020'!A144, '2021'!A:A, 0) &gt;0, FALSE)</f>
        <v>1</v>
      </c>
    </row>
    <row r="145" spans="1:60">
      <c r="A145" t="s">
        <v>1047</v>
      </c>
      <c r="B145" t="s">
        <v>1048</v>
      </c>
      <c r="C145" t="s">
        <v>314</v>
      </c>
      <c r="D145" t="s">
        <v>1049</v>
      </c>
      <c r="E145" t="s">
        <v>1050</v>
      </c>
      <c r="F145" t="s">
        <v>1051</v>
      </c>
      <c r="G145" t="s">
        <v>1052</v>
      </c>
      <c r="H145" t="s">
        <v>288</v>
      </c>
      <c r="I145">
        <v>60160</v>
      </c>
      <c r="J145" t="s">
        <v>16709</v>
      </c>
      <c r="K145" t="s">
        <v>146</v>
      </c>
      <c r="L145">
        <v>4</v>
      </c>
      <c r="M145">
        <v>20</v>
      </c>
      <c r="N145">
        <v>7</v>
      </c>
      <c r="O145">
        <v>31</v>
      </c>
      <c r="P145" t="s">
        <v>290</v>
      </c>
      <c r="Q145" t="s">
        <v>290</v>
      </c>
      <c r="R145" t="s">
        <v>290</v>
      </c>
      <c r="S145" t="s">
        <v>290</v>
      </c>
      <c r="T145" t="s">
        <v>290</v>
      </c>
      <c r="U145" t="s">
        <v>290</v>
      </c>
      <c r="V145" t="s">
        <v>290</v>
      </c>
      <c r="W145">
        <v>17</v>
      </c>
      <c r="X145">
        <v>14</v>
      </c>
      <c r="Y145">
        <v>13</v>
      </c>
      <c r="Z145">
        <v>47</v>
      </c>
      <c r="AA145">
        <v>37</v>
      </c>
      <c r="AB145">
        <v>46</v>
      </c>
      <c r="AC145">
        <v>53</v>
      </c>
      <c r="AD145" t="s">
        <v>290</v>
      </c>
      <c r="AE145" t="s">
        <v>290</v>
      </c>
      <c r="AF145" t="s">
        <v>290</v>
      </c>
      <c r="AG145" t="s">
        <v>290</v>
      </c>
      <c r="AH145" t="s">
        <v>290</v>
      </c>
      <c r="AI145">
        <v>26</v>
      </c>
      <c r="AJ145">
        <v>57</v>
      </c>
      <c r="AK145" t="s">
        <v>290</v>
      </c>
      <c r="AL145" t="s">
        <v>290</v>
      </c>
      <c r="AM145">
        <v>110</v>
      </c>
      <c r="AN145" t="s">
        <v>290</v>
      </c>
      <c r="AO145">
        <v>56</v>
      </c>
      <c r="AP145">
        <v>26</v>
      </c>
      <c r="AQ145">
        <v>105</v>
      </c>
      <c r="AR145">
        <v>151</v>
      </c>
      <c r="AS145">
        <v>256</v>
      </c>
      <c r="AT145">
        <v>41.893149999999999</v>
      </c>
      <c r="AU145">
        <v>-87.845419000000007</v>
      </c>
      <c r="AV145">
        <v>1</v>
      </c>
      <c r="AW145" t="s">
        <v>16343</v>
      </c>
      <c r="AX145">
        <v>900</v>
      </c>
      <c r="AY145" t="s">
        <v>16710</v>
      </c>
      <c r="BB145" t="s">
        <v>1052</v>
      </c>
      <c r="BC145" t="s">
        <v>288</v>
      </c>
      <c r="BD145" t="s">
        <v>16493</v>
      </c>
      <c r="BE145">
        <v>60160</v>
      </c>
      <c r="BF145" t="s">
        <v>16346</v>
      </c>
      <c r="BG145" t="s">
        <v>146</v>
      </c>
      <c r="BH145" t="b">
        <f>IFERROR(MATCH('2020'!A145, '2021'!A:A, 0) &gt;0, FALSE)</f>
        <v>1</v>
      </c>
    </row>
    <row r="146" spans="1:60">
      <c r="A146" t="s">
        <v>11588</v>
      </c>
      <c r="B146" t="s">
        <v>3329</v>
      </c>
      <c r="D146" t="s">
        <v>16711</v>
      </c>
      <c r="E146" t="s">
        <v>16712</v>
      </c>
      <c r="F146" t="s">
        <v>11590</v>
      </c>
      <c r="G146" t="s">
        <v>11591</v>
      </c>
      <c r="H146" t="s">
        <v>288</v>
      </c>
      <c r="I146">
        <v>60513</v>
      </c>
      <c r="J146" t="s">
        <v>16713</v>
      </c>
      <c r="K146" t="s">
        <v>146</v>
      </c>
      <c r="L146">
        <v>1</v>
      </c>
      <c r="M146">
        <v>6</v>
      </c>
      <c r="N146">
        <v>0</v>
      </c>
      <c r="O146">
        <v>7</v>
      </c>
      <c r="P146" t="s">
        <v>290</v>
      </c>
      <c r="Q146" t="s">
        <v>290</v>
      </c>
      <c r="R146" t="s">
        <v>290</v>
      </c>
      <c r="S146" t="s">
        <v>290</v>
      </c>
      <c r="T146" t="s">
        <v>290</v>
      </c>
      <c r="U146" t="s">
        <v>290</v>
      </c>
      <c r="V146" t="s">
        <v>290</v>
      </c>
      <c r="W146" t="s">
        <v>290</v>
      </c>
      <c r="X146" t="s">
        <v>290</v>
      </c>
      <c r="Y146" t="s">
        <v>290</v>
      </c>
      <c r="Z146" t="s">
        <v>290</v>
      </c>
      <c r="AA146" t="s">
        <v>290</v>
      </c>
      <c r="AB146" t="s">
        <v>290</v>
      </c>
      <c r="AC146" t="s">
        <v>290</v>
      </c>
      <c r="AD146" t="s">
        <v>290</v>
      </c>
      <c r="AE146" t="s">
        <v>290</v>
      </c>
      <c r="AF146" t="s">
        <v>290</v>
      </c>
      <c r="AG146" t="s">
        <v>290</v>
      </c>
      <c r="AH146" t="s">
        <v>290</v>
      </c>
      <c r="AI146" t="s">
        <v>290</v>
      </c>
      <c r="AJ146" t="s">
        <v>290</v>
      </c>
      <c r="AK146" t="s">
        <v>290</v>
      </c>
      <c r="AL146" t="s">
        <v>290</v>
      </c>
      <c r="AM146" t="s">
        <v>290</v>
      </c>
      <c r="AN146" t="s">
        <v>290</v>
      </c>
      <c r="AO146">
        <v>16</v>
      </c>
      <c r="AP146" t="s">
        <v>290</v>
      </c>
      <c r="AQ146">
        <v>16</v>
      </c>
      <c r="AR146">
        <v>12</v>
      </c>
      <c r="AS146">
        <v>28</v>
      </c>
      <c r="AT146">
        <v>41.823846000000003</v>
      </c>
      <c r="AU146">
        <v>-87.847697999999994</v>
      </c>
      <c r="AV146">
        <v>1</v>
      </c>
      <c r="AW146" t="s">
        <v>16360</v>
      </c>
      <c r="AX146">
        <v>9035</v>
      </c>
      <c r="AY146" t="s">
        <v>16714</v>
      </c>
      <c r="BB146" t="s">
        <v>11591</v>
      </c>
      <c r="BC146" t="s">
        <v>288</v>
      </c>
      <c r="BD146" t="s">
        <v>16493</v>
      </c>
      <c r="BE146">
        <v>60513</v>
      </c>
      <c r="BF146" t="s">
        <v>16346</v>
      </c>
      <c r="BG146" t="s">
        <v>16363</v>
      </c>
      <c r="BH146" t="b">
        <f>IFERROR(MATCH('2020'!A146, '2021'!A:A, 0) &gt;0, FALSE)</f>
        <v>1</v>
      </c>
    </row>
    <row r="147" spans="1:60">
      <c r="A147" t="s">
        <v>1054</v>
      </c>
      <c r="B147" t="s">
        <v>326</v>
      </c>
      <c r="C147" t="s">
        <v>314</v>
      </c>
      <c r="D147" t="s">
        <v>1055</v>
      </c>
      <c r="E147" t="s">
        <v>1056</v>
      </c>
      <c r="F147" t="s">
        <v>1057</v>
      </c>
      <c r="G147" t="s">
        <v>1058</v>
      </c>
      <c r="H147" t="s">
        <v>288</v>
      </c>
      <c r="I147">
        <v>60527</v>
      </c>
      <c r="J147" t="s">
        <v>16715</v>
      </c>
      <c r="K147" t="s">
        <v>146</v>
      </c>
      <c r="L147">
        <v>1</v>
      </c>
      <c r="M147">
        <v>14</v>
      </c>
      <c r="N147">
        <v>3</v>
      </c>
      <c r="O147">
        <v>18</v>
      </c>
      <c r="P147">
        <v>22</v>
      </c>
      <c r="Q147" t="s">
        <v>290</v>
      </c>
      <c r="R147" t="s">
        <v>290</v>
      </c>
      <c r="S147" t="s">
        <v>290</v>
      </c>
      <c r="T147" t="s">
        <v>290</v>
      </c>
      <c r="U147" t="s">
        <v>290</v>
      </c>
      <c r="V147">
        <v>12</v>
      </c>
      <c r="W147" t="s">
        <v>290</v>
      </c>
      <c r="X147" t="s">
        <v>290</v>
      </c>
      <c r="Y147" t="s">
        <v>290</v>
      </c>
      <c r="Z147" t="s">
        <v>290</v>
      </c>
      <c r="AA147" t="s">
        <v>290</v>
      </c>
      <c r="AB147" t="s">
        <v>290</v>
      </c>
      <c r="AC147" t="s">
        <v>290</v>
      </c>
      <c r="AD147" t="s">
        <v>290</v>
      </c>
      <c r="AE147" t="s">
        <v>290</v>
      </c>
      <c r="AF147" t="s">
        <v>290</v>
      </c>
      <c r="AG147" t="s">
        <v>290</v>
      </c>
      <c r="AH147" t="s">
        <v>290</v>
      </c>
      <c r="AI147" t="s">
        <v>290</v>
      </c>
      <c r="AJ147" t="s">
        <v>290</v>
      </c>
      <c r="AK147" t="s">
        <v>290</v>
      </c>
      <c r="AL147">
        <v>14</v>
      </c>
      <c r="AM147" t="s">
        <v>290</v>
      </c>
      <c r="AN147" t="s">
        <v>290</v>
      </c>
      <c r="AO147">
        <v>38</v>
      </c>
      <c r="AP147">
        <v>14</v>
      </c>
      <c r="AQ147">
        <v>42</v>
      </c>
      <c r="AR147">
        <v>33</v>
      </c>
      <c r="AS147">
        <v>75</v>
      </c>
      <c r="AT147">
        <v>41.738818999999999</v>
      </c>
      <c r="AU147">
        <v>-87.905497999999994</v>
      </c>
      <c r="AV147">
        <v>1</v>
      </c>
      <c r="AW147" t="s">
        <v>16360</v>
      </c>
      <c r="AX147">
        <v>11503</v>
      </c>
      <c r="AY147" t="s">
        <v>16716</v>
      </c>
      <c r="BB147" t="s">
        <v>1058</v>
      </c>
      <c r="BC147" t="s">
        <v>288</v>
      </c>
      <c r="BD147" t="s">
        <v>16493</v>
      </c>
      <c r="BE147">
        <v>60527</v>
      </c>
      <c r="BF147" t="s">
        <v>16346</v>
      </c>
      <c r="BG147" t="s">
        <v>16363</v>
      </c>
      <c r="BH147" t="b">
        <f>IFERROR(MATCH('2020'!A147, '2021'!A:A, 0) &gt;0, FALSE)</f>
        <v>1</v>
      </c>
    </row>
    <row r="148" spans="1:60">
      <c r="A148" t="s">
        <v>1060</v>
      </c>
      <c r="B148" t="s">
        <v>1061</v>
      </c>
      <c r="C148" t="s">
        <v>283</v>
      </c>
      <c r="D148" t="s">
        <v>1062</v>
      </c>
      <c r="E148" t="s">
        <v>1063</v>
      </c>
      <c r="F148" t="s">
        <v>1064</v>
      </c>
      <c r="G148" t="s">
        <v>1065</v>
      </c>
      <c r="H148" t="s">
        <v>288</v>
      </c>
      <c r="I148">
        <v>60525</v>
      </c>
      <c r="J148" t="s">
        <v>16717</v>
      </c>
      <c r="K148" t="s">
        <v>146</v>
      </c>
      <c r="L148">
        <v>0.8</v>
      </c>
      <c r="M148">
        <v>10.199999999999999</v>
      </c>
      <c r="N148">
        <v>4</v>
      </c>
      <c r="O148">
        <v>15</v>
      </c>
      <c r="P148">
        <v>44</v>
      </c>
      <c r="Q148">
        <v>18</v>
      </c>
      <c r="R148">
        <v>10</v>
      </c>
      <c r="S148">
        <v>15</v>
      </c>
      <c r="T148">
        <v>11</v>
      </c>
      <c r="U148">
        <v>11</v>
      </c>
      <c r="V148" t="s">
        <v>290</v>
      </c>
      <c r="W148">
        <v>10</v>
      </c>
      <c r="X148">
        <v>16</v>
      </c>
      <c r="Y148">
        <v>10</v>
      </c>
      <c r="Z148" t="s">
        <v>290</v>
      </c>
      <c r="AA148" t="s">
        <v>290</v>
      </c>
      <c r="AB148" t="s">
        <v>290</v>
      </c>
      <c r="AC148" t="s">
        <v>290</v>
      </c>
      <c r="AD148" t="s">
        <v>290</v>
      </c>
      <c r="AE148" t="s">
        <v>290</v>
      </c>
      <c r="AF148" t="s">
        <v>290</v>
      </c>
      <c r="AG148" t="s">
        <v>290</v>
      </c>
      <c r="AH148" t="s">
        <v>290</v>
      </c>
      <c r="AI148" t="s">
        <v>290</v>
      </c>
      <c r="AJ148">
        <v>62</v>
      </c>
      <c r="AK148" t="s">
        <v>290</v>
      </c>
      <c r="AL148" t="s">
        <v>290</v>
      </c>
      <c r="AM148" t="s">
        <v>290</v>
      </c>
      <c r="AN148" t="s">
        <v>290</v>
      </c>
      <c r="AO148">
        <v>80</v>
      </c>
      <c r="AP148" t="s">
        <v>290</v>
      </c>
      <c r="AQ148">
        <v>78</v>
      </c>
      <c r="AR148">
        <v>72</v>
      </c>
      <c r="AS148">
        <v>150</v>
      </c>
      <c r="AT148">
        <v>41.804474999999996</v>
      </c>
      <c r="AU148">
        <v>-87.879735999999994</v>
      </c>
      <c r="AV148">
        <v>1</v>
      </c>
      <c r="AW148" t="s">
        <v>16343</v>
      </c>
      <c r="AX148">
        <v>505</v>
      </c>
      <c r="AY148" t="s">
        <v>16718</v>
      </c>
      <c r="BB148" t="s">
        <v>1065</v>
      </c>
      <c r="BC148" t="s">
        <v>288</v>
      </c>
      <c r="BD148" t="s">
        <v>16493</v>
      </c>
      <c r="BE148">
        <v>60525</v>
      </c>
      <c r="BF148" t="s">
        <v>16346</v>
      </c>
      <c r="BG148" t="s">
        <v>146</v>
      </c>
      <c r="BH148" t="b">
        <f>IFERROR(MATCH('2020'!A148, '2021'!A:A, 0) &gt;0, FALSE)</f>
        <v>1</v>
      </c>
    </row>
    <row r="149" spans="1:60">
      <c r="A149" t="s">
        <v>1067</v>
      </c>
      <c r="B149" t="s">
        <v>1068</v>
      </c>
      <c r="D149" t="s">
        <v>1069</v>
      </c>
      <c r="E149" t="s">
        <v>1070</v>
      </c>
      <c r="F149" t="s">
        <v>1071</v>
      </c>
      <c r="G149" t="s">
        <v>1041</v>
      </c>
      <c r="H149" t="s">
        <v>288</v>
      </c>
      <c r="I149">
        <v>60305</v>
      </c>
      <c r="J149" t="s">
        <v>16719</v>
      </c>
      <c r="K149" t="s">
        <v>146</v>
      </c>
      <c r="L149">
        <v>3</v>
      </c>
      <c r="M149">
        <v>15.5</v>
      </c>
      <c r="N149">
        <v>4.7</v>
      </c>
      <c r="O149">
        <v>23.2</v>
      </c>
      <c r="P149">
        <v>30</v>
      </c>
      <c r="Q149">
        <v>20</v>
      </c>
      <c r="R149" t="s">
        <v>290</v>
      </c>
      <c r="S149">
        <v>14</v>
      </c>
      <c r="T149">
        <v>15</v>
      </c>
      <c r="U149">
        <v>18</v>
      </c>
      <c r="V149">
        <v>20</v>
      </c>
      <c r="W149">
        <v>22</v>
      </c>
      <c r="X149">
        <v>22</v>
      </c>
      <c r="Y149">
        <v>19</v>
      </c>
      <c r="Z149" t="s">
        <v>290</v>
      </c>
      <c r="AA149" t="s">
        <v>290</v>
      </c>
      <c r="AB149" t="s">
        <v>290</v>
      </c>
      <c r="AC149" t="s">
        <v>290</v>
      </c>
      <c r="AD149" t="s">
        <v>290</v>
      </c>
      <c r="AE149" t="s">
        <v>290</v>
      </c>
      <c r="AF149" t="s">
        <v>290</v>
      </c>
      <c r="AG149" t="s">
        <v>290</v>
      </c>
      <c r="AH149">
        <v>18</v>
      </c>
      <c r="AI149" t="s">
        <v>290</v>
      </c>
      <c r="AJ149" t="s">
        <v>290</v>
      </c>
      <c r="AK149" t="s">
        <v>290</v>
      </c>
      <c r="AL149" t="s">
        <v>290</v>
      </c>
      <c r="AM149">
        <v>41</v>
      </c>
      <c r="AN149" t="s">
        <v>290</v>
      </c>
      <c r="AO149">
        <v>120</v>
      </c>
      <c r="AP149">
        <v>30</v>
      </c>
      <c r="AQ149">
        <v>120</v>
      </c>
      <c r="AR149">
        <v>87</v>
      </c>
      <c r="AS149">
        <v>207</v>
      </c>
      <c r="AT149">
        <v>41.901234000000002</v>
      </c>
      <c r="AU149">
        <v>-87.807537999999994</v>
      </c>
      <c r="AV149">
        <v>1</v>
      </c>
      <c r="AW149" t="s">
        <v>16343</v>
      </c>
      <c r="AX149">
        <v>7300</v>
      </c>
      <c r="AY149" t="s">
        <v>16708</v>
      </c>
      <c r="BB149" t="s">
        <v>1041</v>
      </c>
      <c r="BC149" t="s">
        <v>288</v>
      </c>
      <c r="BD149" t="s">
        <v>16493</v>
      </c>
      <c r="BE149">
        <v>60305</v>
      </c>
      <c r="BF149" t="s">
        <v>16346</v>
      </c>
      <c r="BG149" t="s">
        <v>146</v>
      </c>
      <c r="BH149" t="b">
        <f>IFERROR(MATCH('2020'!A149, '2021'!A:A, 0) &gt;0, FALSE)</f>
        <v>1</v>
      </c>
    </row>
    <row r="150" spans="1:60">
      <c r="A150" t="s">
        <v>11598</v>
      </c>
      <c r="B150" t="s">
        <v>11599</v>
      </c>
      <c r="C150" t="s">
        <v>314</v>
      </c>
      <c r="D150" t="s">
        <v>16720</v>
      </c>
      <c r="E150" t="s">
        <v>16721</v>
      </c>
      <c r="F150" t="s">
        <v>11601</v>
      </c>
      <c r="G150" t="s">
        <v>1052</v>
      </c>
      <c r="H150" t="s">
        <v>288</v>
      </c>
      <c r="I150">
        <v>60160</v>
      </c>
      <c r="J150" t="s">
        <v>16722</v>
      </c>
      <c r="K150" t="s">
        <v>146</v>
      </c>
      <c r="L150">
        <v>1</v>
      </c>
      <c r="M150">
        <v>4</v>
      </c>
      <c r="N150">
        <v>1</v>
      </c>
      <c r="O150">
        <v>6</v>
      </c>
      <c r="P150" t="s">
        <v>290</v>
      </c>
      <c r="Q150" t="s">
        <v>290</v>
      </c>
      <c r="R150" t="s">
        <v>290</v>
      </c>
      <c r="S150" t="s">
        <v>290</v>
      </c>
      <c r="T150" t="s">
        <v>290</v>
      </c>
      <c r="U150" t="s">
        <v>290</v>
      </c>
      <c r="V150" t="s">
        <v>290</v>
      </c>
      <c r="W150" t="s">
        <v>290</v>
      </c>
      <c r="X150" t="s">
        <v>290</v>
      </c>
      <c r="Y150" t="s">
        <v>290</v>
      </c>
      <c r="Z150" t="s">
        <v>290</v>
      </c>
      <c r="AA150" t="s">
        <v>290</v>
      </c>
      <c r="AB150" t="s">
        <v>290</v>
      </c>
      <c r="AC150" t="s">
        <v>290</v>
      </c>
      <c r="AD150" t="s">
        <v>290</v>
      </c>
      <c r="AE150" t="s">
        <v>290</v>
      </c>
      <c r="AF150" t="s">
        <v>290</v>
      </c>
      <c r="AG150" t="s">
        <v>290</v>
      </c>
      <c r="AH150" t="s">
        <v>290</v>
      </c>
      <c r="AI150" t="s">
        <v>290</v>
      </c>
      <c r="AJ150">
        <v>25</v>
      </c>
      <c r="AK150" t="s">
        <v>290</v>
      </c>
      <c r="AL150" t="s">
        <v>290</v>
      </c>
      <c r="AM150" t="s">
        <v>290</v>
      </c>
      <c r="AN150" t="s">
        <v>290</v>
      </c>
      <c r="AO150" t="s">
        <v>290</v>
      </c>
      <c r="AP150" t="s">
        <v>290</v>
      </c>
      <c r="AQ150">
        <v>14</v>
      </c>
      <c r="AR150">
        <v>11</v>
      </c>
      <c r="AS150">
        <v>25</v>
      </c>
      <c r="AT150">
        <v>41.894452000000001</v>
      </c>
      <c r="AU150">
        <v>-87.855784999999997</v>
      </c>
      <c r="AV150">
        <v>1</v>
      </c>
      <c r="AW150" t="s">
        <v>16343</v>
      </c>
      <c r="AX150">
        <v>800</v>
      </c>
      <c r="AY150" t="s">
        <v>16723</v>
      </c>
      <c r="BB150" t="s">
        <v>1052</v>
      </c>
      <c r="BC150" t="s">
        <v>288</v>
      </c>
      <c r="BD150" t="s">
        <v>16493</v>
      </c>
      <c r="BE150">
        <v>60160</v>
      </c>
      <c r="BF150" t="s">
        <v>16346</v>
      </c>
      <c r="BG150" t="s">
        <v>146</v>
      </c>
      <c r="BH150" t="b">
        <f>IFERROR(MATCH('2020'!A150, '2021'!A:A, 0) &gt;0, FALSE)</f>
        <v>0</v>
      </c>
    </row>
    <row r="151" spans="1:60">
      <c r="A151" t="s">
        <v>1072</v>
      </c>
      <c r="B151" t="s">
        <v>1073</v>
      </c>
      <c r="C151" t="s">
        <v>314</v>
      </c>
      <c r="D151" t="s">
        <v>907</v>
      </c>
      <c r="E151" t="s">
        <v>1074</v>
      </c>
      <c r="F151" t="s">
        <v>1075</v>
      </c>
      <c r="G151" t="s">
        <v>1076</v>
      </c>
      <c r="H151" t="s">
        <v>288</v>
      </c>
      <c r="I151">
        <v>60804</v>
      </c>
      <c r="J151" t="s">
        <v>16724</v>
      </c>
      <c r="K151" t="s">
        <v>146</v>
      </c>
      <c r="L151">
        <v>2.5</v>
      </c>
      <c r="M151">
        <v>11</v>
      </c>
      <c r="N151">
        <v>5</v>
      </c>
      <c r="O151">
        <v>18.5</v>
      </c>
      <c r="P151">
        <v>19</v>
      </c>
      <c r="Q151">
        <v>19</v>
      </c>
      <c r="R151">
        <v>15</v>
      </c>
      <c r="S151">
        <v>20</v>
      </c>
      <c r="T151">
        <v>19</v>
      </c>
      <c r="U151">
        <v>27</v>
      </c>
      <c r="V151">
        <v>24</v>
      </c>
      <c r="W151">
        <v>28</v>
      </c>
      <c r="X151">
        <v>27</v>
      </c>
      <c r="Y151">
        <v>23</v>
      </c>
      <c r="Z151" t="s">
        <v>290</v>
      </c>
      <c r="AA151" t="s">
        <v>290</v>
      </c>
      <c r="AB151" t="s">
        <v>290</v>
      </c>
      <c r="AC151" t="s">
        <v>290</v>
      </c>
      <c r="AD151" t="s">
        <v>290</v>
      </c>
      <c r="AE151" t="s">
        <v>290</v>
      </c>
      <c r="AF151" t="s">
        <v>290</v>
      </c>
      <c r="AG151" t="s">
        <v>290</v>
      </c>
      <c r="AH151" t="s">
        <v>290</v>
      </c>
      <c r="AI151" t="s">
        <v>290</v>
      </c>
      <c r="AJ151">
        <v>219</v>
      </c>
      <c r="AK151" t="s">
        <v>290</v>
      </c>
      <c r="AL151" t="s">
        <v>290</v>
      </c>
      <c r="AM151" t="s">
        <v>290</v>
      </c>
      <c r="AN151" t="s">
        <v>290</v>
      </c>
      <c r="AO151" t="s">
        <v>290</v>
      </c>
      <c r="AP151" t="s">
        <v>290</v>
      </c>
      <c r="AQ151">
        <v>115</v>
      </c>
      <c r="AR151">
        <v>113</v>
      </c>
      <c r="AS151">
        <v>228</v>
      </c>
      <c r="AT151">
        <v>41.826830999999999</v>
      </c>
      <c r="AU151">
        <v>-87.767066999999997</v>
      </c>
      <c r="AV151">
        <v>1</v>
      </c>
      <c r="AW151" t="s">
        <v>16360</v>
      </c>
      <c r="AX151">
        <v>3620</v>
      </c>
      <c r="AY151" t="s">
        <v>16725</v>
      </c>
      <c r="BB151" t="s">
        <v>1076</v>
      </c>
      <c r="BC151" t="s">
        <v>288</v>
      </c>
      <c r="BD151" t="s">
        <v>16493</v>
      </c>
      <c r="BE151">
        <v>60804</v>
      </c>
      <c r="BF151" t="s">
        <v>16346</v>
      </c>
      <c r="BG151" t="s">
        <v>16363</v>
      </c>
      <c r="BH151" t="b">
        <f>IFERROR(MATCH('2020'!A151, '2021'!A:A, 0) &gt;0, FALSE)</f>
        <v>1</v>
      </c>
    </row>
    <row r="152" spans="1:60">
      <c r="A152" t="s">
        <v>1078</v>
      </c>
      <c r="B152" t="s">
        <v>1079</v>
      </c>
      <c r="C152" t="s">
        <v>418</v>
      </c>
      <c r="D152" t="s">
        <v>1676</v>
      </c>
      <c r="E152" t="s">
        <v>16726</v>
      </c>
      <c r="F152" t="s">
        <v>1081</v>
      </c>
      <c r="G152" t="s">
        <v>1076</v>
      </c>
      <c r="H152" t="s">
        <v>288</v>
      </c>
      <c r="I152">
        <v>60804</v>
      </c>
      <c r="J152" t="s">
        <v>16727</v>
      </c>
      <c r="K152" t="s">
        <v>146</v>
      </c>
      <c r="L152">
        <v>1</v>
      </c>
      <c r="M152">
        <v>14</v>
      </c>
      <c r="N152">
        <v>7</v>
      </c>
      <c r="O152">
        <v>22</v>
      </c>
      <c r="P152">
        <v>19</v>
      </c>
      <c r="Q152">
        <v>16</v>
      </c>
      <c r="R152">
        <v>10</v>
      </c>
      <c r="S152">
        <v>11</v>
      </c>
      <c r="T152">
        <v>18</v>
      </c>
      <c r="U152">
        <v>22</v>
      </c>
      <c r="V152">
        <v>15</v>
      </c>
      <c r="W152">
        <v>19</v>
      </c>
      <c r="X152">
        <v>32</v>
      </c>
      <c r="Y152">
        <v>24</v>
      </c>
      <c r="Z152" t="s">
        <v>290</v>
      </c>
      <c r="AA152" t="s">
        <v>290</v>
      </c>
      <c r="AB152" t="s">
        <v>290</v>
      </c>
      <c r="AC152" t="s">
        <v>290</v>
      </c>
      <c r="AD152" t="s">
        <v>290</v>
      </c>
      <c r="AE152" t="s">
        <v>290</v>
      </c>
      <c r="AF152" t="s">
        <v>290</v>
      </c>
      <c r="AG152" t="s">
        <v>290</v>
      </c>
      <c r="AH152" t="s">
        <v>290</v>
      </c>
      <c r="AI152" t="s">
        <v>290</v>
      </c>
      <c r="AJ152">
        <v>178</v>
      </c>
      <c r="AK152" t="s">
        <v>290</v>
      </c>
      <c r="AL152" t="s">
        <v>290</v>
      </c>
      <c r="AM152" t="s">
        <v>290</v>
      </c>
      <c r="AN152" t="s">
        <v>290</v>
      </c>
      <c r="AO152" t="s">
        <v>290</v>
      </c>
      <c r="AP152" t="s">
        <v>290</v>
      </c>
      <c r="AQ152">
        <v>96</v>
      </c>
      <c r="AR152">
        <v>96</v>
      </c>
      <c r="AS152">
        <v>192</v>
      </c>
      <c r="AT152">
        <v>41.861958999999999</v>
      </c>
      <c r="AU152">
        <v>-87.774028000000001</v>
      </c>
      <c r="AV152">
        <v>1</v>
      </c>
      <c r="AW152" t="s">
        <v>16360</v>
      </c>
      <c r="AX152">
        <v>1401</v>
      </c>
      <c r="AY152" t="s">
        <v>16728</v>
      </c>
      <c r="BB152" t="s">
        <v>1076</v>
      </c>
      <c r="BC152" t="s">
        <v>288</v>
      </c>
      <c r="BD152" t="s">
        <v>16493</v>
      </c>
      <c r="BE152">
        <v>60804</v>
      </c>
      <c r="BF152" t="s">
        <v>16346</v>
      </c>
      <c r="BG152" t="s">
        <v>16363</v>
      </c>
      <c r="BH152" t="b">
        <f>IFERROR(MATCH('2020'!A152, '2021'!A:A, 0) &gt;0, FALSE)</f>
        <v>1</v>
      </c>
    </row>
    <row r="153" spans="1:60">
      <c r="A153" t="s">
        <v>1082</v>
      </c>
      <c r="B153" t="s">
        <v>1083</v>
      </c>
      <c r="D153" t="s">
        <v>651</v>
      </c>
      <c r="E153" t="s">
        <v>2667</v>
      </c>
      <c r="F153" t="s">
        <v>1085</v>
      </c>
      <c r="G153" t="s">
        <v>1086</v>
      </c>
      <c r="H153" t="s">
        <v>288</v>
      </c>
      <c r="I153">
        <v>60558</v>
      </c>
      <c r="J153" t="s">
        <v>16729</v>
      </c>
      <c r="K153" t="s">
        <v>146</v>
      </c>
      <c r="L153">
        <v>5</v>
      </c>
      <c r="M153">
        <v>37.5</v>
      </c>
      <c r="N153">
        <v>16</v>
      </c>
      <c r="O153">
        <v>58.5</v>
      </c>
      <c r="P153">
        <v>74</v>
      </c>
      <c r="Q153">
        <v>62</v>
      </c>
      <c r="R153">
        <v>52</v>
      </c>
      <c r="S153">
        <v>65</v>
      </c>
      <c r="T153">
        <v>58</v>
      </c>
      <c r="U153">
        <v>63</v>
      </c>
      <c r="V153">
        <v>61</v>
      </c>
      <c r="W153">
        <v>66</v>
      </c>
      <c r="X153">
        <v>62</v>
      </c>
      <c r="Y153">
        <v>58</v>
      </c>
      <c r="Z153" t="s">
        <v>290</v>
      </c>
      <c r="AA153" t="s">
        <v>290</v>
      </c>
      <c r="AB153" t="s">
        <v>290</v>
      </c>
      <c r="AC153" t="s">
        <v>290</v>
      </c>
      <c r="AD153" t="s">
        <v>290</v>
      </c>
      <c r="AE153" t="s">
        <v>290</v>
      </c>
      <c r="AF153" t="s">
        <v>290</v>
      </c>
      <c r="AG153" t="s">
        <v>290</v>
      </c>
      <c r="AH153" t="s">
        <v>290</v>
      </c>
      <c r="AI153" t="s">
        <v>290</v>
      </c>
      <c r="AJ153">
        <v>45</v>
      </c>
      <c r="AK153" t="s">
        <v>290</v>
      </c>
      <c r="AL153" t="s">
        <v>290</v>
      </c>
      <c r="AM153" t="s">
        <v>290</v>
      </c>
      <c r="AN153" t="s">
        <v>290</v>
      </c>
      <c r="AO153">
        <v>542</v>
      </c>
      <c r="AP153">
        <v>22</v>
      </c>
      <c r="AQ153">
        <v>301</v>
      </c>
      <c r="AR153">
        <v>320</v>
      </c>
      <c r="AS153">
        <v>621</v>
      </c>
      <c r="AT153">
        <v>41.798116</v>
      </c>
      <c r="AU153">
        <v>-87.896883000000003</v>
      </c>
      <c r="AV153">
        <v>1</v>
      </c>
      <c r="AW153" t="s">
        <v>16343</v>
      </c>
      <c r="AX153">
        <v>708</v>
      </c>
      <c r="AY153" t="s">
        <v>16730</v>
      </c>
      <c r="BB153" t="s">
        <v>1086</v>
      </c>
      <c r="BC153" t="s">
        <v>288</v>
      </c>
      <c r="BD153" t="s">
        <v>16493</v>
      </c>
      <c r="BE153">
        <v>60558</v>
      </c>
      <c r="BF153" t="s">
        <v>16346</v>
      </c>
      <c r="BG153" t="s">
        <v>146</v>
      </c>
      <c r="BH153" t="b">
        <f>IFERROR(MATCH('2020'!A153, '2021'!A:A, 0) &gt;0, FALSE)</f>
        <v>1</v>
      </c>
    </row>
    <row r="154" spans="1:60">
      <c r="A154" t="s">
        <v>1088</v>
      </c>
      <c r="B154" t="s">
        <v>1089</v>
      </c>
      <c r="C154" t="s">
        <v>353</v>
      </c>
      <c r="D154" t="s">
        <v>551</v>
      </c>
      <c r="E154" t="s">
        <v>1090</v>
      </c>
      <c r="F154" t="s">
        <v>1091</v>
      </c>
      <c r="G154" t="s">
        <v>1092</v>
      </c>
      <c r="H154" t="s">
        <v>288</v>
      </c>
      <c r="I154">
        <v>60154</v>
      </c>
      <c r="J154" t="s">
        <v>16731</v>
      </c>
      <c r="K154" t="s">
        <v>146</v>
      </c>
      <c r="L154">
        <v>1</v>
      </c>
      <c r="M154">
        <v>15</v>
      </c>
      <c r="N154">
        <v>9</v>
      </c>
      <c r="O154">
        <v>25</v>
      </c>
      <c r="P154">
        <v>48</v>
      </c>
      <c r="Q154">
        <v>17</v>
      </c>
      <c r="R154">
        <v>19</v>
      </c>
      <c r="S154">
        <v>18</v>
      </c>
      <c r="T154">
        <v>19</v>
      </c>
      <c r="U154">
        <v>24</v>
      </c>
      <c r="V154">
        <v>20</v>
      </c>
      <c r="W154">
        <v>24</v>
      </c>
      <c r="X154">
        <v>27</v>
      </c>
      <c r="Y154">
        <v>33</v>
      </c>
      <c r="Z154" t="s">
        <v>290</v>
      </c>
      <c r="AA154" t="s">
        <v>290</v>
      </c>
      <c r="AB154" t="s">
        <v>290</v>
      </c>
      <c r="AC154" t="s">
        <v>290</v>
      </c>
      <c r="AD154" t="s">
        <v>290</v>
      </c>
      <c r="AE154" t="s">
        <v>290</v>
      </c>
      <c r="AF154" t="s">
        <v>290</v>
      </c>
      <c r="AG154" t="s">
        <v>290</v>
      </c>
      <c r="AH154" t="s">
        <v>290</v>
      </c>
      <c r="AI154" t="s">
        <v>290</v>
      </c>
      <c r="AJ154">
        <v>43</v>
      </c>
      <c r="AK154" t="s">
        <v>290</v>
      </c>
      <c r="AL154" t="s">
        <v>290</v>
      </c>
      <c r="AM154">
        <v>32</v>
      </c>
      <c r="AN154" t="s">
        <v>290</v>
      </c>
      <c r="AO154">
        <v>144</v>
      </c>
      <c r="AP154">
        <v>23</v>
      </c>
      <c r="AQ154">
        <v>137</v>
      </c>
      <c r="AR154">
        <v>112</v>
      </c>
      <c r="AS154">
        <v>249</v>
      </c>
      <c r="AT154">
        <v>41.842450999999997</v>
      </c>
      <c r="AU154">
        <v>-87.891300999999999</v>
      </c>
      <c r="AV154">
        <v>1</v>
      </c>
      <c r="AW154" t="s">
        <v>16360</v>
      </c>
      <c r="AX154">
        <v>2500</v>
      </c>
      <c r="AY154" t="s">
        <v>16732</v>
      </c>
      <c r="BB154" t="s">
        <v>1092</v>
      </c>
      <c r="BC154" t="s">
        <v>288</v>
      </c>
      <c r="BD154" t="s">
        <v>16493</v>
      </c>
      <c r="BE154">
        <v>60154</v>
      </c>
      <c r="BF154" t="s">
        <v>16346</v>
      </c>
      <c r="BG154" t="s">
        <v>16363</v>
      </c>
      <c r="BH154" t="b">
        <f>IFERROR(MATCH('2020'!A154, '2021'!A:A, 0) &gt;0, FALSE)</f>
        <v>1</v>
      </c>
    </row>
    <row r="155" spans="1:60">
      <c r="A155" t="s">
        <v>1094</v>
      </c>
      <c r="B155" t="s">
        <v>1095</v>
      </c>
      <c r="D155" t="s">
        <v>3208</v>
      </c>
      <c r="E155" t="s">
        <v>16733</v>
      </c>
      <c r="F155" t="s">
        <v>1097</v>
      </c>
      <c r="G155" t="s">
        <v>1098</v>
      </c>
      <c r="H155" t="s">
        <v>288</v>
      </c>
      <c r="I155">
        <v>60402</v>
      </c>
      <c r="J155" t="s">
        <v>16734</v>
      </c>
      <c r="K155" t="s">
        <v>146</v>
      </c>
      <c r="L155">
        <v>1</v>
      </c>
      <c r="M155">
        <v>10</v>
      </c>
      <c r="N155">
        <v>8</v>
      </c>
      <c r="O155">
        <v>19</v>
      </c>
      <c r="P155">
        <v>25</v>
      </c>
      <c r="Q155">
        <v>19</v>
      </c>
      <c r="R155">
        <v>17</v>
      </c>
      <c r="S155">
        <v>16</v>
      </c>
      <c r="T155">
        <v>16</v>
      </c>
      <c r="U155">
        <v>15</v>
      </c>
      <c r="V155">
        <v>16</v>
      </c>
      <c r="W155">
        <v>17</v>
      </c>
      <c r="X155">
        <v>19</v>
      </c>
      <c r="Y155">
        <v>26</v>
      </c>
      <c r="Z155" t="s">
        <v>290</v>
      </c>
      <c r="AA155" t="s">
        <v>290</v>
      </c>
      <c r="AB155" t="s">
        <v>290</v>
      </c>
      <c r="AC155" t="s">
        <v>290</v>
      </c>
      <c r="AD155" t="s">
        <v>290</v>
      </c>
      <c r="AE155" t="s">
        <v>290</v>
      </c>
      <c r="AF155" t="s">
        <v>290</v>
      </c>
      <c r="AG155" t="s">
        <v>290</v>
      </c>
      <c r="AH155" t="s">
        <v>290</v>
      </c>
      <c r="AI155" t="s">
        <v>290</v>
      </c>
      <c r="AJ155">
        <v>153</v>
      </c>
      <c r="AK155" t="s">
        <v>290</v>
      </c>
      <c r="AL155" t="s">
        <v>290</v>
      </c>
      <c r="AM155" t="s">
        <v>290</v>
      </c>
      <c r="AN155" t="s">
        <v>290</v>
      </c>
      <c r="AO155">
        <v>30</v>
      </c>
      <c r="AP155" t="s">
        <v>290</v>
      </c>
      <c r="AQ155">
        <v>83</v>
      </c>
      <c r="AR155">
        <v>103</v>
      </c>
      <c r="AS155">
        <v>186</v>
      </c>
      <c r="AT155">
        <v>41.831930999999997</v>
      </c>
      <c r="AU155">
        <v>-87.789268000000007</v>
      </c>
      <c r="AV155">
        <v>1</v>
      </c>
      <c r="AW155" t="s">
        <v>16360</v>
      </c>
      <c r="AX155">
        <v>3322</v>
      </c>
      <c r="AY155" t="s">
        <v>16735</v>
      </c>
      <c r="BB155" t="s">
        <v>1098</v>
      </c>
      <c r="BC155" t="s">
        <v>288</v>
      </c>
      <c r="BD155" t="s">
        <v>16493</v>
      </c>
      <c r="BE155">
        <v>60402</v>
      </c>
      <c r="BF155" t="s">
        <v>16346</v>
      </c>
      <c r="BG155" t="s">
        <v>16363</v>
      </c>
      <c r="BH155" t="b">
        <f>IFERROR(MATCH('2020'!A155, '2021'!A:A, 0) &gt;0, FALSE)</f>
        <v>1</v>
      </c>
    </row>
    <row r="156" spans="1:60">
      <c r="A156" t="s">
        <v>1100</v>
      </c>
      <c r="B156" t="s">
        <v>1101</v>
      </c>
      <c r="D156" t="s">
        <v>1069</v>
      </c>
      <c r="E156" t="s">
        <v>1102</v>
      </c>
      <c r="F156" t="s">
        <v>1103</v>
      </c>
      <c r="G156" t="s">
        <v>1098</v>
      </c>
      <c r="H156" t="s">
        <v>288</v>
      </c>
      <c r="I156">
        <v>60402</v>
      </c>
      <c r="J156" t="s">
        <v>16736</v>
      </c>
      <c r="K156" t="s">
        <v>146</v>
      </c>
      <c r="L156">
        <v>2.5</v>
      </c>
      <c r="M156">
        <v>11</v>
      </c>
      <c r="N156">
        <v>5</v>
      </c>
      <c r="O156">
        <v>18.5</v>
      </c>
      <c r="P156">
        <v>20</v>
      </c>
      <c r="Q156">
        <v>17</v>
      </c>
      <c r="R156">
        <v>19</v>
      </c>
      <c r="S156">
        <v>23</v>
      </c>
      <c r="T156">
        <v>18</v>
      </c>
      <c r="U156">
        <v>15</v>
      </c>
      <c r="V156">
        <v>14</v>
      </c>
      <c r="W156">
        <v>28</v>
      </c>
      <c r="X156">
        <v>25</v>
      </c>
      <c r="Y156">
        <v>20</v>
      </c>
      <c r="Z156" t="s">
        <v>290</v>
      </c>
      <c r="AA156" t="s">
        <v>290</v>
      </c>
      <c r="AB156" t="s">
        <v>290</v>
      </c>
      <c r="AC156" t="s">
        <v>290</v>
      </c>
      <c r="AD156" t="s">
        <v>290</v>
      </c>
      <c r="AE156" t="s">
        <v>290</v>
      </c>
      <c r="AF156" t="s">
        <v>290</v>
      </c>
      <c r="AG156" t="s">
        <v>290</v>
      </c>
      <c r="AH156" t="s">
        <v>290</v>
      </c>
      <c r="AI156" t="s">
        <v>290</v>
      </c>
      <c r="AJ156">
        <v>170</v>
      </c>
      <c r="AK156" t="s">
        <v>290</v>
      </c>
      <c r="AL156" t="s">
        <v>290</v>
      </c>
      <c r="AM156" t="s">
        <v>290</v>
      </c>
      <c r="AN156" t="s">
        <v>290</v>
      </c>
      <c r="AO156" t="s">
        <v>290</v>
      </c>
      <c r="AP156">
        <v>18</v>
      </c>
      <c r="AQ156">
        <v>108</v>
      </c>
      <c r="AR156">
        <v>91</v>
      </c>
      <c r="AS156">
        <v>199</v>
      </c>
      <c r="AT156">
        <v>41.848467999999997</v>
      </c>
      <c r="AU156">
        <v>-87.788743999999994</v>
      </c>
      <c r="AV156">
        <v>1</v>
      </c>
      <c r="AW156" t="s">
        <v>16343</v>
      </c>
      <c r="AX156">
        <v>6617</v>
      </c>
      <c r="AY156" t="s">
        <v>16737</v>
      </c>
      <c r="BB156" t="s">
        <v>1098</v>
      </c>
      <c r="BC156" t="s">
        <v>288</v>
      </c>
      <c r="BD156" t="s">
        <v>16493</v>
      </c>
      <c r="BE156">
        <v>60402</v>
      </c>
      <c r="BF156" t="s">
        <v>16346</v>
      </c>
      <c r="BG156" t="s">
        <v>146</v>
      </c>
      <c r="BH156" t="b">
        <f>IFERROR(MATCH('2020'!A156, '2021'!A:A, 0) &gt;0, FALSE)</f>
        <v>1</v>
      </c>
    </row>
    <row r="157" spans="1:60">
      <c r="A157" t="s">
        <v>11613</v>
      </c>
      <c r="B157" t="s">
        <v>8074</v>
      </c>
      <c r="C157" t="s">
        <v>283</v>
      </c>
      <c r="D157" t="s">
        <v>2318</v>
      </c>
      <c r="E157" t="s">
        <v>16738</v>
      </c>
      <c r="F157" t="s">
        <v>8077</v>
      </c>
      <c r="G157" t="s">
        <v>8078</v>
      </c>
      <c r="H157" t="s">
        <v>288</v>
      </c>
      <c r="I157">
        <v>60176</v>
      </c>
      <c r="J157" t="s">
        <v>16739</v>
      </c>
      <c r="K157" t="s">
        <v>146</v>
      </c>
      <c r="L157">
        <v>1</v>
      </c>
      <c r="M157">
        <v>12</v>
      </c>
      <c r="N157">
        <v>5</v>
      </c>
      <c r="O157">
        <v>18</v>
      </c>
      <c r="P157">
        <v>16</v>
      </c>
      <c r="Q157">
        <v>11</v>
      </c>
      <c r="R157" t="s">
        <v>290</v>
      </c>
      <c r="S157" t="s">
        <v>290</v>
      </c>
      <c r="T157" t="s">
        <v>290</v>
      </c>
      <c r="U157" t="s">
        <v>290</v>
      </c>
      <c r="V157" t="s">
        <v>290</v>
      </c>
      <c r="W157">
        <v>14</v>
      </c>
      <c r="X157" t="s">
        <v>290</v>
      </c>
      <c r="Y157">
        <v>18</v>
      </c>
      <c r="Z157" t="s">
        <v>290</v>
      </c>
      <c r="AA157" t="s">
        <v>290</v>
      </c>
      <c r="AB157" t="s">
        <v>290</v>
      </c>
      <c r="AC157" t="s">
        <v>290</v>
      </c>
      <c r="AD157" t="s">
        <v>290</v>
      </c>
      <c r="AE157" t="s">
        <v>290</v>
      </c>
      <c r="AF157" t="s">
        <v>290</v>
      </c>
      <c r="AG157" t="s">
        <v>290</v>
      </c>
      <c r="AH157">
        <v>13</v>
      </c>
      <c r="AI157" t="s">
        <v>290</v>
      </c>
      <c r="AJ157">
        <v>35</v>
      </c>
      <c r="AK157" t="s">
        <v>290</v>
      </c>
      <c r="AL157" t="s">
        <v>290</v>
      </c>
      <c r="AM157" t="s">
        <v>290</v>
      </c>
      <c r="AN157" t="s">
        <v>290</v>
      </c>
      <c r="AO157">
        <v>67</v>
      </c>
      <c r="AP157">
        <v>10</v>
      </c>
      <c r="AQ157">
        <v>62</v>
      </c>
      <c r="AR157">
        <v>60</v>
      </c>
      <c r="AS157">
        <v>122</v>
      </c>
      <c r="AT157">
        <v>41.947595</v>
      </c>
      <c r="AU157">
        <v>-87.876782000000006</v>
      </c>
      <c r="AV157">
        <v>1</v>
      </c>
      <c r="AW157" t="s">
        <v>16360</v>
      </c>
      <c r="AX157">
        <v>10050</v>
      </c>
      <c r="AY157" t="s">
        <v>16740</v>
      </c>
      <c r="BB157" t="s">
        <v>8078</v>
      </c>
      <c r="BC157" t="s">
        <v>288</v>
      </c>
      <c r="BD157" t="s">
        <v>16493</v>
      </c>
      <c r="BE157">
        <v>60176</v>
      </c>
      <c r="BF157" t="s">
        <v>16346</v>
      </c>
      <c r="BG157" t="s">
        <v>16363</v>
      </c>
      <c r="BH157" t="b">
        <f>IFERROR(MATCH('2020'!A157, '2021'!A:A, 0) &gt;0, FALSE)</f>
        <v>0</v>
      </c>
    </row>
    <row r="158" spans="1:60">
      <c r="A158" t="s">
        <v>1104</v>
      </c>
      <c r="B158" t="s">
        <v>319</v>
      </c>
      <c r="C158" t="s">
        <v>283</v>
      </c>
      <c r="D158" t="s">
        <v>1105</v>
      </c>
      <c r="E158" t="s">
        <v>1106</v>
      </c>
      <c r="F158" t="s">
        <v>1107</v>
      </c>
      <c r="G158" t="s">
        <v>1013</v>
      </c>
      <c r="H158" t="s">
        <v>288</v>
      </c>
      <c r="I158">
        <v>60546</v>
      </c>
      <c r="J158" t="s">
        <v>16741</v>
      </c>
      <c r="K158" t="s">
        <v>146</v>
      </c>
      <c r="L158">
        <v>3.5</v>
      </c>
      <c r="M158">
        <v>24.5</v>
      </c>
      <c r="N158">
        <v>7</v>
      </c>
      <c r="O158">
        <v>35</v>
      </c>
      <c r="P158">
        <v>50</v>
      </c>
      <c r="Q158">
        <v>31</v>
      </c>
      <c r="R158">
        <v>30</v>
      </c>
      <c r="S158">
        <v>23</v>
      </c>
      <c r="T158">
        <v>22</v>
      </c>
      <c r="U158">
        <v>24</v>
      </c>
      <c r="V158">
        <v>41</v>
      </c>
      <c r="W158">
        <v>48</v>
      </c>
      <c r="X158">
        <v>40</v>
      </c>
      <c r="Y158">
        <v>41</v>
      </c>
      <c r="Z158" t="s">
        <v>290</v>
      </c>
      <c r="AA158" t="s">
        <v>290</v>
      </c>
      <c r="AB158" t="s">
        <v>290</v>
      </c>
      <c r="AC158" t="s">
        <v>290</v>
      </c>
      <c r="AD158" t="s">
        <v>290</v>
      </c>
      <c r="AE158" t="s">
        <v>290</v>
      </c>
      <c r="AF158" t="s">
        <v>290</v>
      </c>
      <c r="AG158" t="s">
        <v>290</v>
      </c>
      <c r="AH158" t="s">
        <v>290</v>
      </c>
      <c r="AI158" t="s">
        <v>290</v>
      </c>
      <c r="AJ158" t="s">
        <v>290</v>
      </c>
      <c r="AK158" t="s">
        <v>290</v>
      </c>
      <c r="AL158" t="s">
        <v>290</v>
      </c>
      <c r="AM158" t="s">
        <v>290</v>
      </c>
      <c r="AN158" t="s">
        <v>290</v>
      </c>
      <c r="AO158">
        <v>291</v>
      </c>
      <c r="AP158">
        <v>42</v>
      </c>
      <c r="AQ158">
        <v>172</v>
      </c>
      <c r="AR158">
        <v>178</v>
      </c>
      <c r="AS158">
        <v>350</v>
      </c>
      <c r="AT158">
        <v>41.829658000000002</v>
      </c>
      <c r="AU158">
        <v>-87.817091000000005</v>
      </c>
      <c r="AV158">
        <v>1</v>
      </c>
      <c r="AW158" t="s">
        <v>16343</v>
      </c>
      <c r="AX158">
        <v>97</v>
      </c>
      <c r="AY158" t="s">
        <v>16742</v>
      </c>
      <c r="BB158" t="s">
        <v>1013</v>
      </c>
      <c r="BC158" t="s">
        <v>288</v>
      </c>
      <c r="BD158" t="s">
        <v>16493</v>
      </c>
      <c r="BE158">
        <v>60546</v>
      </c>
      <c r="BF158" t="s">
        <v>16346</v>
      </c>
      <c r="BG158" t="s">
        <v>146</v>
      </c>
      <c r="BH158" t="b">
        <f>IFERROR(MATCH('2020'!A158, '2021'!A:A, 0) &gt;0, FALSE)</f>
        <v>1</v>
      </c>
    </row>
    <row r="159" spans="1:60">
      <c r="A159" t="s">
        <v>1108</v>
      </c>
      <c r="B159" t="s">
        <v>1109</v>
      </c>
      <c r="D159" t="s">
        <v>1110</v>
      </c>
      <c r="E159" t="s">
        <v>1111</v>
      </c>
      <c r="F159" t="s">
        <v>1112</v>
      </c>
      <c r="G159" t="s">
        <v>1041</v>
      </c>
      <c r="H159" t="s">
        <v>288</v>
      </c>
      <c r="I159">
        <v>60305</v>
      </c>
      <c r="J159" t="s">
        <v>16743</v>
      </c>
      <c r="K159" t="s">
        <v>146</v>
      </c>
      <c r="L159">
        <v>3</v>
      </c>
      <c r="M159">
        <v>17.5</v>
      </c>
      <c r="N159">
        <v>6</v>
      </c>
      <c r="O159">
        <v>26.5</v>
      </c>
      <c r="P159">
        <v>58</v>
      </c>
      <c r="Q159">
        <v>25</v>
      </c>
      <c r="R159">
        <v>30</v>
      </c>
      <c r="S159">
        <v>23</v>
      </c>
      <c r="T159">
        <v>23</v>
      </c>
      <c r="U159">
        <v>21</v>
      </c>
      <c r="V159">
        <v>25</v>
      </c>
      <c r="W159">
        <v>24</v>
      </c>
      <c r="X159">
        <v>20</v>
      </c>
      <c r="Y159">
        <v>20</v>
      </c>
      <c r="Z159" t="s">
        <v>290</v>
      </c>
      <c r="AA159" t="s">
        <v>290</v>
      </c>
      <c r="AB159" t="s">
        <v>290</v>
      </c>
      <c r="AC159" t="s">
        <v>290</v>
      </c>
      <c r="AD159" t="s">
        <v>290</v>
      </c>
      <c r="AE159" t="s">
        <v>290</v>
      </c>
      <c r="AF159" t="s">
        <v>290</v>
      </c>
      <c r="AG159" t="s">
        <v>290</v>
      </c>
      <c r="AH159" t="s">
        <v>290</v>
      </c>
      <c r="AI159" t="s">
        <v>290</v>
      </c>
      <c r="AJ159">
        <v>30</v>
      </c>
      <c r="AK159" t="s">
        <v>290</v>
      </c>
      <c r="AL159" t="s">
        <v>290</v>
      </c>
      <c r="AM159">
        <v>11</v>
      </c>
      <c r="AN159" t="s">
        <v>290</v>
      </c>
      <c r="AO159">
        <v>185</v>
      </c>
      <c r="AP159">
        <v>34</v>
      </c>
      <c r="AQ159">
        <v>156</v>
      </c>
      <c r="AR159">
        <v>113</v>
      </c>
      <c r="AS159">
        <v>269</v>
      </c>
      <c r="AT159">
        <v>41.907138000000003</v>
      </c>
      <c r="AU159">
        <v>-87.815309999999997</v>
      </c>
      <c r="AV159">
        <v>1</v>
      </c>
      <c r="AW159" t="s">
        <v>16360</v>
      </c>
      <c r="AX159">
        <v>1515</v>
      </c>
      <c r="AY159" t="s">
        <v>16744</v>
      </c>
      <c r="BB159" t="s">
        <v>1041</v>
      </c>
      <c r="BC159" t="s">
        <v>288</v>
      </c>
      <c r="BD159" t="s">
        <v>16493</v>
      </c>
      <c r="BE159">
        <v>60305</v>
      </c>
      <c r="BF159" t="s">
        <v>16346</v>
      </c>
      <c r="BG159" t="s">
        <v>16363</v>
      </c>
      <c r="BH159" t="b">
        <f>IFERROR(MATCH('2020'!A159, '2021'!A:A, 0) &gt;0, FALSE)</f>
        <v>1</v>
      </c>
    </row>
    <row r="160" spans="1:60">
      <c r="A160" t="s">
        <v>1113</v>
      </c>
      <c r="B160" t="s">
        <v>1114</v>
      </c>
      <c r="C160" t="s">
        <v>314</v>
      </c>
      <c r="D160" t="s">
        <v>1055</v>
      </c>
      <c r="E160" t="s">
        <v>1115</v>
      </c>
      <c r="F160" t="s">
        <v>1116</v>
      </c>
      <c r="G160" t="s">
        <v>1041</v>
      </c>
      <c r="H160" t="s">
        <v>288</v>
      </c>
      <c r="I160">
        <v>60305</v>
      </c>
      <c r="J160" t="s">
        <v>16745</v>
      </c>
      <c r="K160" t="s">
        <v>146</v>
      </c>
      <c r="L160">
        <v>3</v>
      </c>
      <c r="M160">
        <v>25</v>
      </c>
      <c r="N160">
        <v>5</v>
      </c>
      <c r="O160">
        <v>33</v>
      </c>
      <c r="P160">
        <v>34</v>
      </c>
      <c r="Q160">
        <v>31</v>
      </c>
      <c r="R160">
        <v>23</v>
      </c>
      <c r="S160">
        <v>19</v>
      </c>
      <c r="T160">
        <v>24</v>
      </c>
      <c r="U160">
        <v>26</v>
      </c>
      <c r="V160">
        <v>32</v>
      </c>
      <c r="W160">
        <v>42</v>
      </c>
      <c r="X160">
        <v>31</v>
      </c>
      <c r="Y160">
        <v>34</v>
      </c>
      <c r="Z160" t="s">
        <v>290</v>
      </c>
      <c r="AA160" t="s">
        <v>290</v>
      </c>
      <c r="AB160" t="s">
        <v>290</v>
      </c>
      <c r="AC160" t="s">
        <v>290</v>
      </c>
      <c r="AD160" t="s">
        <v>290</v>
      </c>
      <c r="AE160" t="s">
        <v>290</v>
      </c>
      <c r="AF160" t="s">
        <v>290</v>
      </c>
      <c r="AG160" t="s">
        <v>290</v>
      </c>
      <c r="AH160" t="s">
        <v>290</v>
      </c>
      <c r="AI160" t="s">
        <v>290</v>
      </c>
      <c r="AJ160">
        <v>59</v>
      </c>
      <c r="AK160" t="s">
        <v>290</v>
      </c>
      <c r="AL160" t="s">
        <v>290</v>
      </c>
      <c r="AM160">
        <v>31</v>
      </c>
      <c r="AN160" t="s">
        <v>290</v>
      </c>
      <c r="AO160">
        <v>168</v>
      </c>
      <c r="AP160">
        <v>29</v>
      </c>
      <c r="AQ160">
        <v>167</v>
      </c>
      <c r="AR160">
        <v>129</v>
      </c>
      <c r="AS160">
        <v>296</v>
      </c>
      <c r="AT160">
        <v>41.888641999999997</v>
      </c>
      <c r="AU160">
        <v>-87.816027000000005</v>
      </c>
      <c r="AV160">
        <v>1</v>
      </c>
      <c r="AW160" t="s">
        <v>16360</v>
      </c>
      <c r="AX160">
        <v>519</v>
      </c>
      <c r="AY160" t="s">
        <v>16635</v>
      </c>
      <c r="BB160" t="s">
        <v>1041</v>
      </c>
      <c r="BC160" t="s">
        <v>288</v>
      </c>
      <c r="BD160" t="s">
        <v>16493</v>
      </c>
      <c r="BE160">
        <v>60305</v>
      </c>
      <c r="BF160" t="s">
        <v>16346</v>
      </c>
      <c r="BG160" t="s">
        <v>16363</v>
      </c>
      <c r="BH160" t="b">
        <f>IFERROR(MATCH('2020'!A160, '2021'!A:A, 0) &gt;0, FALSE)</f>
        <v>1</v>
      </c>
    </row>
    <row r="161" spans="1:60">
      <c r="A161" t="s">
        <v>1117</v>
      </c>
      <c r="B161" t="s">
        <v>1118</v>
      </c>
      <c r="C161" t="s">
        <v>283</v>
      </c>
      <c r="D161" t="s">
        <v>2510</v>
      </c>
      <c r="E161" t="s">
        <v>2511</v>
      </c>
      <c r="F161" t="s">
        <v>1121</v>
      </c>
      <c r="G161" t="s">
        <v>1122</v>
      </c>
      <c r="H161" t="s">
        <v>288</v>
      </c>
      <c r="I161">
        <v>60707</v>
      </c>
      <c r="J161" t="s">
        <v>16746</v>
      </c>
      <c r="K161" t="s">
        <v>146</v>
      </c>
      <c r="L161">
        <v>3</v>
      </c>
      <c r="M161">
        <v>12</v>
      </c>
      <c r="N161">
        <v>2</v>
      </c>
      <c r="O161">
        <v>17</v>
      </c>
      <c r="P161">
        <v>21</v>
      </c>
      <c r="Q161">
        <v>14</v>
      </c>
      <c r="R161">
        <v>18</v>
      </c>
      <c r="S161">
        <v>15</v>
      </c>
      <c r="T161">
        <v>17</v>
      </c>
      <c r="U161">
        <v>16</v>
      </c>
      <c r="V161">
        <v>21</v>
      </c>
      <c r="W161">
        <v>24</v>
      </c>
      <c r="X161">
        <v>24</v>
      </c>
      <c r="Y161">
        <v>22</v>
      </c>
      <c r="Z161" t="s">
        <v>290</v>
      </c>
      <c r="AA161" t="s">
        <v>290</v>
      </c>
      <c r="AB161" t="s">
        <v>290</v>
      </c>
      <c r="AC161" t="s">
        <v>290</v>
      </c>
      <c r="AD161" t="s">
        <v>290</v>
      </c>
      <c r="AE161" t="s">
        <v>290</v>
      </c>
      <c r="AF161" t="s">
        <v>290</v>
      </c>
      <c r="AG161" t="s">
        <v>290</v>
      </c>
      <c r="AH161" t="s">
        <v>290</v>
      </c>
      <c r="AI161" t="s">
        <v>290</v>
      </c>
      <c r="AJ161">
        <v>114</v>
      </c>
      <c r="AK161" t="s">
        <v>290</v>
      </c>
      <c r="AL161">
        <v>11</v>
      </c>
      <c r="AM161" t="s">
        <v>290</v>
      </c>
      <c r="AN161" t="s">
        <v>290</v>
      </c>
      <c r="AO161">
        <v>42</v>
      </c>
      <c r="AP161">
        <v>15</v>
      </c>
      <c r="AQ161">
        <v>92</v>
      </c>
      <c r="AR161">
        <v>100</v>
      </c>
      <c r="AS161">
        <v>192</v>
      </c>
      <c r="AT161">
        <v>41.926437</v>
      </c>
      <c r="AU161">
        <v>-87.800675999999996</v>
      </c>
      <c r="AV161">
        <v>1</v>
      </c>
      <c r="AW161" t="s">
        <v>16360</v>
      </c>
      <c r="AX161">
        <v>2559</v>
      </c>
      <c r="AY161" t="s">
        <v>16747</v>
      </c>
      <c r="BB161" t="s">
        <v>1122</v>
      </c>
      <c r="BC161" t="s">
        <v>288</v>
      </c>
      <c r="BD161" t="s">
        <v>16493</v>
      </c>
      <c r="BE161">
        <v>60707</v>
      </c>
      <c r="BF161" t="s">
        <v>16346</v>
      </c>
      <c r="BG161" t="s">
        <v>16363</v>
      </c>
      <c r="BH161" t="b">
        <f>IFERROR(MATCH('2020'!A161, '2021'!A:A, 0) &gt;0, FALSE)</f>
        <v>1</v>
      </c>
    </row>
    <row r="162" spans="1:60">
      <c r="A162" t="s">
        <v>1124</v>
      </c>
      <c r="B162" t="s">
        <v>1125</v>
      </c>
      <c r="D162" t="s">
        <v>1126</v>
      </c>
      <c r="E162" t="s">
        <v>1127</v>
      </c>
      <c r="F162" t="s">
        <v>1128</v>
      </c>
      <c r="G162" t="s">
        <v>1129</v>
      </c>
      <c r="H162" t="s">
        <v>288</v>
      </c>
      <c r="I162">
        <v>60164</v>
      </c>
      <c r="J162" t="s">
        <v>16748</v>
      </c>
      <c r="K162" t="s">
        <v>146</v>
      </c>
      <c r="L162">
        <v>1</v>
      </c>
      <c r="M162">
        <v>10</v>
      </c>
      <c r="N162">
        <v>3</v>
      </c>
      <c r="O162">
        <v>14</v>
      </c>
      <c r="P162">
        <v>15</v>
      </c>
      <c r="Q162">
        <v>15</v>
      </c>
      <c r="R162">
        <v>11</v>
      </c>
      <c r="S162">
        <v>17</v>
      </c>
      <c r="T162">
        <v>11</v>
      </c>
      <c r="U162">
        <v>14</v>
      </c>
      <c r="V162">
        <v>20</v>
      </c>
      <c r="W162">
        <v>22</v>
      </c>
      <c r="X162">
        <v>21</v>
      </c>
      <c r="Y162">
        <v>25</v>
      </c>
      <c r="Z162" t="s">
        <v>290</v>
      </c>
      <c r="AA162" t="s">
        <v>290</v>
      </c>
      <c r="AB162" t="s">
        <v>290</v>
      </c>
      <c r="AC162" t="s">
        <v>290</v>
      </c>
      <c r="AD162" t="s">
        <v>290</v>
      </c>
      <c r="AE162" t="s">
        <v>290</v>
      </c>
      <c r="AF162" t="s">
        <v>290</v>
      </c>
      <c r="AG162" t="s">
        <v>290</v>
      </c>
      <c r="AH162" t="s">
        <v>290</v>
      </c>
      <c r="AI162" t="s">
        <v>290</v>
      </c>
      <c r="AJ162">
        <v>136</v>
      </c>
      <c r="AK162" t="s">
        <v>290</v>
      </c>
      <c r="AL162">
        <v>12</v>
      </c>
      <c r="AM162" t="s">
        <v>290</v>
      </c>
      <c r="AN162" t="s">
        <v>290</v>
      </c>
      <c r="AO162">
        <v>12</v>
      </c>
      <c r="AP162" t="s">
        <v>290</v>
      </c>
      <c r="AQ162">
        <v>85</v>
      </c>
      <c r="AR162">
        <v>86</v>
      </c>
      <c r="AS162">
        <v>171</v>
      </c>
      <c r="AT162">
        <v>41.908867999999998</v>
      </c>
      <c r="AU162">
        <v>-87.904240000000001</v>
      </c>
      <c r="AV162">
        <v>1</v>
      </c>
      <c r="AW162" t="s">
        <v>16343</v>
      </c>
      <c r="AX162">
        <v>27</v>
      </c>
      <c r="AY162" t="s">
        <v>16749</v>
      </c>
      <c r="BB162" t="s">
        <v>1052</v>
      </c>
      <c r="BC162" t="s">
        <v>288</v>
      </c>
      <c r="BD162" t="s">
        <v>16493</v>
      </c>
      <c r="BE162">
        <v>60164</v>
      </c>
      <c r="BF162" t="s">
        <v>16346</v>
      </c>
      <c r="BG162" t="s">
        <v>146</v>
      </c>
      <c r="BH162" t="b">
        <f>IFERROR(MATCH('2020'!A162, '2021'!A:A, 0) &gt;0, FALSE)</f>
        <v>1</v>
      </c>
    </row>
    <row r="163" spans="1:60">
      <c r="A163" t="s">
        <v>1131</v>
      </c>
      <c r="B163" t="s">
        <v>1132</v>
      </c>
      <c r="D163" t="s">
        <v>1133</v>
      </c>
      <c r="E163" t="s">
        <v>1134</v>
      </c>
      <c r="F163" t="s">
        <v>1135</v>
      </c>
      <c r="G163" t="s">
        <v>1020</v>
      </c>
      <c r="H163" t="s">
        <v>288</v>
      </c>
      <c r="I163">
        <v>60304</v>
      </c>
      <c r="J163" t="s">
        <v>16750</v>
      </c>
      <c r="K163" t="s">
        <v>146</v>
      </c>
      <c r="L163">
        <v>1.5</v>
      </c>
      <c r="M163">
        <v>32.1</v>
      </c>
      <c r="N163">
        <v>8</v>
      </c>
      <c r="O163">
        <v>41.6</v>
      </c>
      <c r="P163">
        <v>61</v>
      </c>
      <c r="Q163">
        <v>30</v>
      </c>
      <c r="R163">
        <v>26</v>
      </c>
      <c r="S163">
        <v>30</v>
      </c>
      <c r="T163">
        <v>27</v>
      </c>
      <c r="U163">
        <v>27</v>
      </c>
      <c r="V163">
        <v>33</v>
      </c>
      <c r="W163">
        <v>43</v>
      </c>
      <c r="X163">
        <v>44</v>
      </c>
      <c r="Y163">
        <v>41</v>
      </c>
      <c r="Z163" t="s">
        <v>290</v>
      </c>
      <c r="AA163" t="s">
        <v>290</v>
      </c>
      <c r="AB163" t="s">
        <v>290</v>
      </c>
      <c r="AC163" t="s">
        <v>290</v>
      </c>
      <c r="AD163" t="s">
        <v>290</v>
      </c>
      <c r="AE163" t="s">
        <v>290</v>
      </c>
      <c r="AF163" t="s">
        <v>290</v>
      </c>
      <c r="AG163" t="s">
        <v>290</v>
      </c>
      <c r="AH163">
        <v>32</v>
      </c>
      <c r="AI163" t="s">
        <v>290</v>
      </c>
      <c r="AJ163" t="s">
        <v>290</v>
      </c>
      <c r="AK163">
        <v>16</v>
      </c>
      <c r="AL163">
        <v>12</v>
      </c>
      <c r="AM163">
        <v>28</v>
      </c>
      <c r="AN163" t="s">
        <v>290</v>
      </c>
      <c r="AO163">
        <v>277</v>
      </c>
      <c r="AP163">
        <v>62</v>
      </c>
      <c r="AQ163">
        <v>189</v>
      </c>
      <c r="AR163">
        <v>207</v>
      </c>
      <c r="AS163">
        <v>396</v>
      </c>
      <c r="AT163">
        <v>41.874026999999998</v>
      </c>
      <c r="AU163">
        <v>-87.790074000000004</v>
      </c>
      <c r="AV163">
        <v>1</v>
      </c>
      <c r="AW163" t="s">
        <v>16343</v>
      </c>
      <c r="AX163">
        <v>601</v>
      </c>
      <c r="AY163" t="s">
        <v>16751</v>
      </c>
      <c r="BB163" t="s">
        <v>1020</v>
      </c>
      <c r="BC163" t="s">
        <v>288</v>
      </c>
      <c r="BD163" t="s">
        <v>16493</v>
      </c>
      <c r="BE163">
        <v>60304</v>
      </c>
      <c r="BF163" t="s">
        <v>16346</v>
      </c>
      <c r="BG163" t="s">
        <v>146</v>
      </c>
      <c r="BH163" t="b">
        <f>IFERROR(MATCH('2020'!A163, '2021'!A:A, 0) &gt;0, FALSE)</f>
        <v>1</v>
      </c>
    </row>
    <row r="164" spans="1:60">
      <c r="A164" t="s">
        <v>1137</v>
      </c>
      <c r="B164" t="s">
        <v>1138</v>
      </c>
      <c r="C164" t="s">
        <v>283</v>
      </c>
      <c r="D164" t="s">
        <v>1139</v>
      </c>
      <c r="E164" t="s">
        <v>1140</v>
      </c>
      <c r="F164" t="s">
        <v>1141</v>
      </c>
      <c r="G164" t="s">
        <v>1020</v>
      </c>
      <c r="H164" t="s">
        <v>288</v>
      </c>
      <c r="I164">
        <v>60302</v>
      </c>
      <c r="J164" t="s">
        <v>16752</v>
      </c>
      <c r="K164" t="s">
        <v>146</v>
      </c>
      <c r="L164">
        <v>1</v>
      </c>
      <c r="M164">
        <v>10</v>
      </c>
      <c r="N164">
        <v>10</v>
      </c>
      <c r="O164">
        <v>21</v>
      </c>
      <c r="P164">
        <v>22</v>
      </c>
      <c r="Q164">
        <v>12</v>
      </c>
      <c r="R164">
        <v>18</v>
      </c>
      <c r="S164">
        <v>16</v>
      </c>
      <c r="T164">
        <v>13</v>
      </c>
      <c r="U164">
        <v>19</v>
      </c>
      <c r="V164">
        <v>11</v>
      </c>
      <c r="W164">
        <v>15</v>
      </c>
      <c r="X164">
        <v>16</v>
      </c>
      <c r="Y164">
        <v>17</v>
      </c>
      <c r="Z164" t="s">
        <v>290</v>
      </c>
      <c r="AA164" t="s">
        <v>290</v>
      </c>
      <c r="AB164" t="s">
        <v>290</v>
      </c>
      <c r="AC164" t="s">
        <v>290</v>
      </c>
      <c r="AD164" t="s">
        <v>290</v>
      </c>
      <c r="AE164" t="s">
        <v>290</v>
      </c>
      <c r="AF164" t="s">
        <v>290</v>
      </c>
      <c r="AG164" t="s">
        <v>290</v>
      </c>
      <c r="AH164" t="s">
        <v>290</v>
      </c>
      <c r="AI164" t="s">
        <v>290</v>
      </c>
      <c r="AJ164" t="s">
        <v>290</v>
      </c>
      <c r="AK164" t="s">
        <v>290</v>
      </c>
      <c r="AL164" t="s">
        <v>290</v>
      </c>
      <c r="AM164">
        <v>159</v>
      </c>
      <c r="AN164" t="s">
        <v>290</v>
      </c>
      <c r="AO164" t="s">
        <v>290</v>
      </c>
      <c r="AP164" t="s">
        <v>290</v>
      </c>
      <c r="AQ164">
        <v>71</v>
      </c>
      <c r="AR164">
        <v>88</v>
      </c>
      <c r="AS164">
        <v>159</v>
      </c>
      <c r="AT164">
        <v>41.881914000000002</v>
      </c>
      <c r="AU164">
        <v>-87.776325999999997</v>
      </c>
      <c r="AV164">
        <v>1</v>
      </c>
      <c r="AW164" t="s">
        <v>16360</v>
      </c>
      <c r="AX164">
        <v>27</v>
      </c>
      <c r="AY164" t="s">
        <v>16701</v>
      </c>
      <c r="BB164" t="s">
        <v>1020</v>
      </c>
      <c r="BC164" t="s">
        <v>288</v>
      </c>
      <c r="BD164" t="s">
        <v>16493</v>
      </c>
      <c r="BE164">
        <v>60302</v>
      </c>
      <c r="BF164" t="s">
        <v>16346</v>
      </c>
      <c r="BG164" t="s">
        <v>16363</v>
      </c>
      <c r="BH164" t="b">
        <f>IFERROR(MATCH('2020'!A164, '2021'!A:A, 0) &gt;0, FALSE)</f>
        <v>1</v>
      </c>
    </row>
    <row r="165" spans="1:60">
      <c r="A165" t="s">
        <v>1142</v>
      </c>
      <c r="B165" t="s">
        <v>1143</v>
      </c>
      <c r="C165" t="s">
        <v>353</v>
      </c>
      <c r="D165" t="s">
        <v>1144</v>
      </c>
      <c r="E165" t="s">
        <v>1145</v>
      </c>
      <c r="F165" t="s">
        <v>1146</v>
      </c>
      <c r="G165" t="s">
        <v>1020</v>
      </c>
      <c r="H165" t="s">
        <v>288</v>
      </c>
      <c r="I165">
        <v>60302</v>
      </c>
      <c r="J165" t="s">
        <v>16753</v>
      </c>
      <c r="K165" t="s">
        <v>146</v>
      </c>
      <c r="L165">
        <v>7</v>
      </c>
      <c r="M165">
        <v>28</v>
      </c>
      <c r="N165">
        <v>13</v>
      </c>
      <c r="O165">
        <v>48</v>
      </c>
      <c r="P165">
        <v>57</v>
      </c>
      <c r="Q165">
        <v>21</v>
      </c>
      <c r="R165">
        <v>27</v>
      </c>
      <c r="S165">
        <v>31</v>
      </c>
      <c r="T165">
        <v>36</v>
      </c>
      <c r="U165">
        <v>29</v>
      </c>
      <c r="V165">
        <v>30</v>
      </c>
      <c r="W165">
        <v>43</v>
      </c>
      <c r="X165">
        <v>44</v>
      </c>
      <c r="Y165">
        <v>44</v>
      </c>
      <c r="Z165" t="s">
        <v>290</v>
      </c>
      <c r="AA165" t="s">
        <v>290</v>
      </c>
      <c r="AB165" t="s">
        <v>290</v>
      </c>
      <c r="AC165" t="s">
        <v>290</v>
      </c>
      <c r="AD165" t="s">
        <v>290</v>
      </c>
      <c r="AE165" t="s">
        <v>290</v>
      </c>
      <c r="AF165" t="s">
        <v>290</v>
      </c>
      <c r="AG165" t="s">
        <v>290</v>
      </c>
      <c r="AH165" t="s">
        <v>290</v>
      </c>
      <c r="AI165" t="s">
        <v>290</v>
      </c>
      <c r="AJ165">
        <v>66</v>
      </c>
      <c r="AK165" t="s">
        <v>290</v>
      </c>
      <c r="AL165" t="s">
        <v>290</v>
      </c>
      <c r="AM165">
        <v>27</v>
      </c>
      <c r="AN165" t="s">
        <v>290</v>
      </c>
      <c r="AO165">
        <v>241</v>
      </c>
      <c r="AP165">
        <v>26</v>
      </c>
      <c r="AQ165">
        <v>178</v>
      </c>
      <c r="AR165">
        <v>184</v>
      </c>
      <c r="AS165">
        <v>362</v>
      </c>
      <c r="AT165">
        <v>41.904342</v>
      </c>
      <c r="AU165">
        <v>-87.792347000000007</v>
      </c>
      <c r="AV165">
        <v>1</v>
      </c>
      <c r="AW165" t="s">
        <v>16360</v>
      </c>
      <c r="AX165">
        <v>1034</v>
      </c>
      <c r="AY165" t="s">
        <v>16582</v>
      </c>
      <c r="BB165" t="s">
        <v>1020</v>
      </c>
      <c r="BC165" t="s">
        <v>288</v>
      </c>
      <c r="BD165" t="s">
        <v>16493</v>
      </c>
      <c r="BE165">
        <v>60302</v>
      </c>
      <c r="BF165" t="s">
        <v>16346</v>
      </c>
      <c r="BG165" t="s">
        <v>16363</v>
      </c>
      <c r="BH165" t="b">
        <f>IFERROR(MATCH('2020'!A165, '2021'!A:A, 0) &gt;0, FALSE)</f>
        <v>1</v>
      </c>
    </row>
    <row r="166" spans="1:60">
      <c r="A166" t="s">
        <v>11636</v>
      </c>
      <c r="B166" t="s">
        <v>401</v>
      </c>
      <c r="D166" t="s">
        <v>16754</v>
      </c>
      <c r="E166" t="s">
        <v>16755</v>
      </c>
      <c r="F166" t="s">
        <v>8112</v>
      </c>
      <c r="G166" t="s">
        <v>1052</v>
      </c>
      <c r="H166" t="s">
        <v>288</v>
      </c>
      <c r="I166">
        <v>60160</v>
      </c>
      <c r="J166" t="s">
        <v>16756</v>
      </c>
      <c r="K166" t="s">
        <v>146</v>
      </c>
      <c r="L166">
        <v>1</v>
      </c>
      <c r="M166">
        <v>11</v>
      </c>
      <c r="N166">
        <v>7</v>
      </c>
      <c r="O166">
        <v>19</v>
      </c>
      <c r="P166">
        <v>20</v>
      </c>
      <c r="Q166">
        <v>18</v>
      </c>
      <c r="R166">
        <v>14</v>
      </c>
      <c r="S166">
        <v>20</v>
      </c>
      <c r="T166">
        <v>12</v>
      </c>
      <c r="U166">
        <v>16</v>
      </c>
      <c r="V166">
        <v>18</v>
      </c>
      <c r="W166">
        <v>19</v>
      </c>
      <c r="X166">
        <v>22</v>
      </c>
      <c r="Y166">
        <v>13</v>
      </c>
      <c r="Z166" t="s">
        <v>290</v>
      </c>
      <c r="AA166" t="s">
        <v>290</v>
      </c>
      <c r="AB166" t="s">
        <v>290</v>
      </c>
      <c r="AC166" t="s">
        <v>290</v>
      </c>
      <c r="AD166" t="s">
        <v>290</v>
      </c>
      <c r="AE166" t="s">
        <v>290</v>
      </c>
      <c r="AF166" t="s">
        <v>290</v>
      </c>
      <c r="AG166" t="s">
        <v>290</v>
      </c>
      <c r="AH166" t="s">
        <v>290</v>
      </c>
      <c r="AI166" t="s">
        <v>290</v>
      </c>
      <c r="AJ166">
        <v>116</v>
      </c>
      <c r="AK166" t="s">
        <v>290</v>
      </c>
      <c r="AL166" t="s">
        <v>290</v>
      </c>
      <c r="AM166">
        <v>16</v>
      </c>
      <c r="AN166" t="s">
        <v>290</v>
      </c>
      <c r="AO166">
        <v>23</v>
      </c>
      <c r="AP166">
        <v>17</v>
      </c>
      <c r="AQ166">
        <v>97</v>
      </c>
      <c r="AR166">
        <v>75</v>
      </c>
      <c r="AS166">
        <v>172</v>
      </c>
      <c r="AT166">
        <v>41.894717</v>
      </c>
      <c r="AU166">
        <v>-87.852711999999997</v>
      </c>
      <c r="AV166">
        <v>1</v>
      </c>
      <c r="AW166" t="s">
        <v>16343</v>
      </c>
      <c r="AX166">
        <v>815</v>
      </c>
      <c r="AY166" t="s">
        <v>16757</v>
      </c>
      <c r="BB166" t="s">
        <v>1052</v>
      </c>
      <c r="BC166" t="s">
        <v>288</v>
      </c>
      <c r="BD166" t="s">
        <v>16493</v>
      </c>
      <c r="BE166">
        <v>60160</v>
      </c>
      <c r="BF166" t="s">
        <v>16346</v>
      </c>
      <c r="BG166" t="s">
        <v>146</v>
      </c>
      <c r="BH166" t="b">
        <f>IFERROR(MATCH('2020'!A166, '2021'!A:A, 0) &gt;0, FALSE)</f>
        <v>1</v>
      </c>
    </row>
    <row r="167" spans="1:60">
      <c r="A167" t="s">
        <v>1147</v>
      </c>
      <c r="B167" t="s">
        <v>1148</v>
      </c>
      <c r="C167" t="s">
        <v>314</v>
      </c>
      <c r="D167" t="s">
        <v>1149</v>
      </c>
      <c r="E167" t="s">
        <v>1150</v>
      </c>
      <c r="F167" t="s">
        <v>1151</v>
      </c>
      <c r="G167" t="s">
        <v>1065</v>
      </c>
      <c r="H167" t="s">
        <v>288</v>
      </c>
      <c r="I167">
        <v>60525</v>
      </c>
      <c r="J167" t="s">
        <v>16758</v>
      </c>
      <c r="K167" t="s">
        <v>146</v>
      </c>
      <c r="L167">
        <v>2</v>
      </c>
      <c r="M167">
        <v>25</v>
      </c>
      <c r="N167">
        <v>13</v>
      </c>
      <c r="O167">
        <v>40</v>
      </c>
      <c r="P167">
        <v>74</v>
      </c>
      <c r="Q167">
        <v>25</v>
      </c>
      <c r="R167">
        <v>27</v>
      </c>
      <c r="S167">
        <v>25</v>
      </c>
      <c r="T167">
        <v>34</v>
      </c>
      <c r="U167">
        <v>33</v>
      </c>
      <c r="V167">
        <v>26</v>
      </c>
      <c r="W167">
        <v>39</v>
      </c>
      <c r="X167">
        <v>31</v>
      </c>
      <c r="Y167">
        <v>42</v>
      </c>
      <c r="Z167" t="s">
        <v>290</v>
      </c>
      <c r="AA167" t="s">
        <v>290</v>
      </c>
      <c r="AB167" t="s">
        <v>290</v>
      </c>
      <c r="AC167" t="s">
        <v>290</v>
      </c>
      <c r="AD167" t="s">
        <v>290</v>
      </c>
      <c r="AE167" t="s">
        <v>290</v>
      </c>
      <c r="AF167" t="s">
        <v>290</v>
      </c>
      <c r="AG167" t="s">
        <v>290</v>
      </c>
      <c r="AH167" t="s">
        <v>290</v>
      </c>
      <c r="AI167" t="s">
        <v>290</v>
      </c>
      <c r="AJ167">
        <v>112</v>
      </c>
      <c r="AK167" t="s">
        <v>290</v>
      </c>
      <c r="AL167" t="s">
        <v>290</v>
      </c>
      <c r="AM167" t="s">
        <v>290</v>
      </c>
      <c r="AN167" t="s">
        <v>290</v>
      </c>
      <c r="AO167">
        <v>230</v>
      </c>
      <c r="AP167" t="s">
        <v>290</v>
      </c>
      <c r="AQ167">
        <v>196</v>
      </c>
      <c r="AR167">
        <v>160</v>
      </c>
      <c r="AS167">
        <v>356</v>
      </c>
      <c r="AT167">
        <v>41.791179999999997</v>
      </c>
      <c r="AU167">
        <v>-87.876913000000002</v>
      </c>
      <c r="AV167">
        <v>1</v>
      </c>
      <c r="AW167" t="s">
        <v>16343</v>
      </c>
      <c r="AX167">
        <v>700</v>
      </c>
      <c r="AY167" t="s">
        <v>16759</v>
      </c>
      <c r="BB167" t="s">
        <v>1065</v>
      </c>
      <c r="BC167" t="s">
        <v>288</v>
      </c>
      <c r="BD167" t="s">
        <v>16493</v>
      </c>
      <c r="BE167">
        <v>60525</v>
      </c>
      <c r="BF167" t="s">
        <v>16346</v>
      </c>
      <c r="BG167" t="s">
        <v>146</v>
      </c>
      <c r="BH167" t="b">
        <f>IFERROR(MATCH('2020'!A167, '2021'!A:A, 0) &gt;0, FALSE)</f>
        <v>1</v>
      </c>
    </row>
    <row r="168" spans="1:60">
      <c r="A168" t="s">
        <v>1152</v>
      </c>
      <c r="B168" t="s">
        <v>791</v>
      </c>
      <c r="C168" t="s">
        <v>283</v>
      </c>
      <c r="D168" t="s">
        <v>1139</v>
      </c>
      <c r="E168" t="s">
        <v>1153</v>
      </c>
      <c r="F168" t="s">
        <v>1154</v>
      </c>
      <c r="G168" t="s">
        <v>1065</v>
      </c>
      <c r="H168" t="s">
        <v>288</v>
      </c>
      <c r="I168">
        <v>60525</v>
      </c>
      <c r="J168" t="s">
        <v>16760</v>
      </c>
      <c r="K168" t="s">
        <v>146</v>
      </c>
      <c r="L168">
        <v>4</v>
      </c>
      <c r="M168">
        <v>33.5</v>
      </c>
      <c r="N168">
        <v>9</v>
      </c>
      <c r="O168">
        <v>46.5</v>
      </c>
      <c r="P168">
        <v>41</v>
      </c>
      <c r="Q168">
        <v>42</v>
      </c>
      <c r="R168">
        <v>40</v>
      </c>
      <c r="S168">
        <v>33</v>
      </c>
      <c r="T168">
        <v>56</v>
      </c>
      <c r="U168">
        <v>52</v>
      </c>
      <c r="V168">
        <v>42</v>
      </c>
      <c r="W168">
        <v>57</v>
      </c>
      <c r="X168">
        <v>47</v>
      </c>
      <c r="Y168">
        <v>54</v>
      </c>
      <c r="Z168" t="s">
        <v>290</v>
      </c>
      <c r="AA168" t="s">
        <v>290</v>
      </c>
      <c r="AB168" t="s">
        <v>290</v>
      </c>
      <c r="AC168" t="s">
        <v>290</v>
      </c>
      <c r="AD168" t="s">
        <v>290</v>
      </c>
      <c r="AE168" t="s">
        <v>290</v>
      </c>
      <c r="AF168" t="s">
        <v>290</v>
      </c>
      <c r="AG168" t="s">
        <v>290</v>
      </c>
      <c r="AH168" t="s">
        <v>290</v>
      </c>
      <c r="AI168" t="s">
        <v>290</v>
      </c>
      <c r="AJ168">
        <v>29</v>
      </c>
      <c r="AK168" t="s">
        <v>290</v>
      </c>
      <c r="AL168" t="s">
        <v>290</v>
      </c>
      <c r="AM168" t="s">
        <v>290</v>
      </c>
      <c r="AN168" t="s">
        <v>290</v>
      </c>
      <c r="AO168">
        <v>424</v>
      </c>
      <c r="AP168" t="s">
        <v>290</v>
      </c>
      <c r="AQ168">
        <v>255</v>
      </c>
      <c r="AR168">
        <v>209</v>
      </c>
      <c r="AS168">
        <v>464</v>
      </c>
      <c r="AT168">
        <v>41.818128000000002</v>
      </c>
      <c r="AU168">
        <v>-87.876898999999995</v>
      </c>
      <c r="AV168">
        <v>1</v>
      </c>
      <c r="AW168" t="s">
        <v>16343</v>
      </c>
      <c r="AX168">
        <v>145</v>
      </c>
      <c r="AY168" t="s">
        <v>16761</v>
      </c>
      <c r="BB168" t="s">
        <v>1065</v>
      </c>
      <c r="BC168" t="s">
        <v>288</v>
      </c>
      <c r="BD168" t="s">
        <v>16493</v>
      </c>
      <c r="BE168">
        <v>60525</v>
      </c>
      <c r="BF168" t="s">
        <v>16346</v>
      </c>
      <c r="BG168" t="s">
        <v>146</v>
      </c>
      <c r="BH168" t="b">
        <f>IFERROR(MATCH('2020'!A168, '2021'!A:A, 0) &gt;0, FALSE)</f>
        <v>1</v>
      </c>
    </row>
    <row r="169" spans="1:60">
      <c r="A169" t="s">
        <v>11641</v>
      </c>
      <c r="B169" t="s">
        <v>8128</v>
      </c>
      <c r="C169" t="s">
        <v>353</v>
      </c>
      <c r="D169" t="s">
        <v>2872</v>
      </c>
      <c r="E169" t="s">
        <v>2873</v>
      </c>
      <c r="F169" t="s">
        <v>8131</v>
      </c>
      <c r="G169" t="s">
        <v>1171</v>
      </c>
      <c r="H169" t="s">
        <v>288</v>
      </c>
      <c r="I169">
        <v>60526</v>
      </c>
      <c r="J169" t="s">
        <v>16762</v>
      </c>
      <c r="K169" t="s">
        <v>146</v>
      </c>
      <c r="L169">
        <v>1</v>
      </c>
      <c r="M169">
        <v>11</v>
      </c>
      <c r="N169">
        <v>3</v>
      </c>
      <c r="O169">
        <v>15</v>
      </c>
      <c r="P169">
        <v>48</v>
      </c>
      <c r="Q169">
        <v>12</v>
      </c>
      <c r="R169" t="s">
        <v>290</v>
      </c>
      <c r="S169" t="s">
        <v>290</v>
      </c>
      <c r="T169" t="s">
        <v>290</v>
      </c>
      <c r="U169" t="s">
        <v>290</v>
      </c>
      <c r="V169" t="s">
        <v>290</v>
      </c>
      <c r="W169" t="s">
        <v>290</v>
      </c>
      <c r="X169" t="s">
        <v>290</v>
      </c>
      <c r="Y169" t="s">
        <v>290</v>
      </c>
      <c r="Z169" t="s">
        <v>290</v>
      </c>
      <c r="AA169" t="s">
        <v>290</v>
      </c>
      <c r="AB169" t="s">
        <v>290</v>
      </c>
      <c r="AC169" t="s">
        <v>290</v>
      </c>
      <c r="AD169" t="s">
        <v>290</v>
      </c>
      <c r="AE169" t="s">
        <v>290</v>
      </c>
      <c r="AF169" t="s">
        <v>290</v>
      </c>
      <c r="AG169" t="s">
        <v>290</v>
      </c>
      <c r="AH169" t="s">
        <v>290</v>
      </c>
      <c r="AI169" t="s">
        <v>290</v>
      </c>
      <c r="AJ169">
        <v>43</v>
      </c>
      <c r="AK169" t="s">
        <v>290</v>
      </c>
      <c r="AL169" t="s">
        <v>290</v>
      </c>
      <c r="AM169" t="s">
        <v>290</v>
      </c>
      <c r="AN169" t="s">
        <v>290</v>
      </c>
      <c r="AO169">
        <v>50</v>
      </c>
      <c r="AP169" t="s">
        <v>290</v>
      </c>
      <c r="AQ169">
        <v>60</v>
      </c>
      <c r="AR169">
        <v>46</v>
      </c>
      <c r="AS169">
        <v>106</v>
      </c>
      <c r="AT169">
        <v>41.835563999999998</v>
      </c>
      <c r="AU169">
        <v>-87.856341</v>
      </c>
      <c r="AV169">
        <v>1</v>
      </c>
      <c r="AW169" t="s">
        <v>16343</v>
      </c>
      <c r="AX169">
        <v>1125</v>
      </c>
      <c r="AY169" t="s">
        <v>16763</v>
      </c>
      <c r="BB169" t="s">
        <v>1171</v>
      </c>
      <c r="BC169" t="s">
        <v>288</v>
      </c>
      <c r="BD169" t="s">
        <v>16493</v>
      </c>
      <c r="BE169">
        <v>60526</v>
      </c>
      <c r="BF169" t="s">
        <v>16346</v>
      </c>
      <c r="BG169" t="s">
        <v>146</v>
      </c>
      <c r="BH169" t="b">
        <f>IFERROR(MATCH('2020'!A169, '2021'!A:A, 0) &gt;0, FALSE)</f>
        <v>0</v>
      </c>
    </row>
    <row r="170" spans="1:60">
      <c r="A170" t="s">
        <v>1155</v>
      </c>
      <c r="B170" t="s">
        <v>1156</v>
      </c>
      <c r="C170" t="s">
        <v>283</v>
      </c>
      <c r="D170" t="s">
        <v>1157</v>
      </c>
      <c r="E170" t="s">
        <v>1158</v>
      </c>
      <c r="F170" t="s">
        <v>1159</v>
      </c>
      <c r="G170" t="s">
        <v>1160</v>
      </c>
      <c r="H170" t="s">
        <v>288</v>
      </c>
      <c r="I170">
        <v>60707</v>
      </c>
      <c r="J170" t="s">
        <v>16764</v>
      </c>
      <c r="K170" t="s">
        <v>146</v>
      </c>
      <c r="L170">
        <v>1</v>
      </c>
      <c r="M170">
        <v>29</v>
      </c>
      <c r="N170">
        <v>2</v>
      </c>
      <c r="O170">
        <v>32</v>
      </c>
      <c r="P170">
        <v>52</v>
      </c>
      <c r="Q170">
        <v>49</v>
      </c>
      <c r="R170">
        <v>39</v>
      </c>
      <c r="S170">
        <v>36</v>
      </c>
      <c r="T170">
        <v>45</v>
      </c>
      <c r="U170">
        <v>41</v>
      </c>
      <c r="V170">
        <v>43</v>
      </c>
      <c r="W170">
        <v>46</v>
      </c>
      <c r="X170">
        <v>40</v>
      </c>
      <c r="Y170">
        <v>35</v>
      </c>
      <c r="Z170" t="s">
        <v>290</v>
      </c>
      <c r="AA170" t="s">
        <v>290</v>
      </c>
      <c r="AB170" t="s">
        <v>290</v>
      </c>
      <c r="AC170" t="s">
        <v>290</v>
      </c>
      <c r="AD170" t="s">
        <v>290</v>
      </c>
      <c r="AE170" t="s">
        <v>290</v>
      </c>
      <c r="AF170" t="s">
        <v>290</v>
      </c>
      <c r="AG170" t="s">
        <v>290</v>
      </c>
      <c r="AH170" t="s">
        <v>290</v>
      </c>
      <c r="AI170" t="s">
        <v>290</v>
      </c>
      <c r="AJ170">
        <v>117</v>
      </c>
      <c r="AK170" t="s">
        <v>290</v>
      </c>
      <c r="AL170">
        <v>25</v>
      </c>
      <c r="AM170" t="s">
        <v>290</v>
      </c>
      <c r="AN170" t="s">
        <v>290</v>
      </c>
      <c r="AO170">
        <v>275</v>
      </c>
      <c r="AP170" t="s">
        <v>290</v>
      </c>
      <c r="AQ170">
        <v>218</v>
      </c>
      <c r="AR170">
        <v>208</v>
      </c>
      <c r="AS170">
        <v>426</v>
      </c>
      <c r="AT170">
        <v>41.934565999999997</v>
      </c>
      <c r="AU170">
        <v>-87.818691000000001</v>
      </c>
      <c r="AV170">
        <v>1</v>
      </c>
      <c r="AW170" t="s">
        <v>16360</v>
      </c>
      <c r="AX170">
        <v>3017</v>
      </c>
      <c r="AY170" t="s">
        <v>16765</v>
      </c>
      <c r="BB170" t="s">
        <v>1160</v>
      </c>
      <c r="BC170" t="s">
        <v>288</v>
      </c>
      <c r="BD170" t="s">
        <v>16493</v>
      </c>
      <c r="BE170">
        <v>60707</v>
      </c>
      <c r="BF170" t="s">
        <v>16346</v>
      </c>
      <c r="BG170" t="s">
        <v>16363</v>
      </c>
      <c r="BH170" t="b">
        <f>IFERROR(MATCH('2020'!A170, '2021'!A:A, 0) &gt;0, FALSE)</f>
        <v>1</v>
      </c>
    </row>
    <row r="171" spans="1:60">
      <c r="A171" t="s">
        <v>1161</v>
      </c>
      <c r="B171" t="s">
        <v>1162</v>
      </c>
      <c r="D171" t="s">
        <v>1163</v>
      </c>
      <c r="E171" t="s">
        <v>1164</v>
      </c>
      <c r="F171" t="s">
        <v>1165</v>
      </c>
      <c r="G171" t="s">
        <v>1020</v>
      </c>
      <c r="H171" t="s">
        <v>288</v>
      </c>
      <c r="I171">
        <v>60302</v>
      </c>
      <c r="J171" t="s">
        <v>16766</v>
      </c>
      <c r="K171" t="s">
        <v>146</v>
      </c>
      <c r="L171">
        <v>5.5</v>
      </c>
      <c r="M171">
        <v>14.5</v>
      </c>
      <c r="N171">
        <v>13</v>
      </c>
      <c r="O171">
        <v>33</v>
      </c>
      <c r="P171">
        <v>64</v>
      </c>
      <c r="Q171">
        <v>15</v>
      </c>
      <c r="R171" t="s">
        <v>290</v>
      </c>
      <c r="S171" t="s">
        <v>290</v>
      </c>
      <c r="T171" t="s">
        <v>290</v>
      </c>
      <c r="U171" t="s">
        <v>290</v>
      </c>
      <c r="V171" t="s">
        <v>290</v>
      </c>
      <c r="W171" t="s">
        <v>290</v>
      </c>
      <c r="X171" t="s">
        <v>290</v>
      </c>
      <c r="Y171" t="s">
        <v>290</v>
      </c>
      <c r="Z171" t="s">
        <v>290</v>
      </c>
      <c r="AA171" t="s">
        <v>290</v>
      </c>
      <c r="AB171" t="s">
        <v>290</v>
      </c>
      <c r="AC171" t="s">
        <v>290</v>
      </c>
      <c r="AD171" t="s">
        <v>290</v>
      </c>
      <c r="AE171" t="s">
        <v>290</v>
      </c>
      <c r="AF171" t="s">
        <v>290</v>
      </c>
      <c r="AG171" t="s">
        <v>290</v>
      </c>
      <c r="AH171" t="s">
        <v>290</v>
      </c>
      <c r="AI171" t="s">
        <v>290</v>
      </c>
      <c r="AJ171">
        <v>16</v>
      </c>
      <c r="AK171" t="s">
        <v>290</v>
      </c>
      <c r="AL171" t="s">
        <v>290</v>
      </c>
      <c r="AM171" t="s">
        <v>290</v>
      </c>
      <c r="AN171" t="s">
        <v>290</v>
      </c>
      <c r="AO171">
        <v>75</v>
      </c>
      <c r="AP171">
        <v>22</v>
      </c>
      <c r="AQ171">
        <v>56</v>
      </c>
      <c r="AR171">
        <v>71</v>
      </c>
      <c r="AS171">
        <v>127</v>
      </c>
      <c r="AT171">
        <v>41.892650000000003</v>
      </c>
      <c r="AU171">
        <v>-87.793931999999998</v>
      </c>
      <c r="AV171">
        <v>1</v>
      </c>
      <c r="AW171" t="s">
        <v>16343</v>
      </c>
      <c r="AX171">
        <v>324</v>
      </c>
      <c r="AY171" t="s">
        <v>16767</v>
      </c>
      <c r="BB171" t="s">
        <v>1020</v>
      </c>
      <c r="BC171" t="s">
        <v>288</v>
      </c>
      <c r="BD171" t="s">
        <v>16493</v>
      </c>
      <c r="BE171">
        <v>60302</v>
      </c>
      <c r="BF171" t="s">
        <v>16346</v>
      </c>
      <c r="BG171" t="s">
        <v>146</v>
      </c>
      <c r="BH171" t="b">
        <f>IFERROR(MATCH('2020'!A171, '2021'!A:A, 0) &gt;0, FALSE)</f>
        <v>1</v>
      </c>
    </row>
    <row r="172" spans="1:60">
      <c r="A172" t="s">
        <v>11655</v>
      </c>
      <c r="B172" t="s">
        <v>8146</v>
      </c>
      <c r="C172" t="s">
        <v>283</v>
      </c>
      <c r="D172" t="s">
        <v>3414</v>
      </c>
      <c r="E172" t="s">
        <v>426</v>
      </c>
      <c r="F172" t="s">
        <v>8149</v>
      </c>
      <c r="G172" t="s">
        <v>8150</v>
      </c>
      <c r="H172" t="s">
        <v>288</v>
      </c>
      <c r="I172">
        <v>60104</v>
      </c>
      <c r="J172" t="s">
        <v>16768</v>
      </c>
      <c r="K172" t="s">
        <v>146</v>
      </c>
      <c r="L172">
        <v>5</v>
      </c>
      <c r="M172">
        <v>7</v>
      </c>
      <c r="N172">
        <v>3</v>
      </c>
      <c r="O172">
        <v>15</v>
      </c>
      <c r="P172">
        <v>24</v>
      </c>
      <c r="Q172">
        <v>22</v>
      </c>
      <c r="R172">
        <v>12</v>
      </c>
      <c r="S172">
        <v>10</v>
      </c>
      <c r="T172" t="s">
        <v>290</v>
      </c>
      <c r="U172" t="s">
        <v>290</v>
      </c>
      <c r="V172" t="s">
        <v>290</v>
      </c>
      <c r="W172" t="s">
        <v>290</v>
      </c>
      <c r="X172" t="s">
        <v>290</v>
      </c>
      <c r="Y172" t="s">
        <v>290</v>
      </c>
      <c r="Z172" t="s">
        <v>290</v>
      </c>
      <c r="AA172" t="s">
        <v>290</v>
      </c>
      <c r="AB172" t="s">
        <v>290</v>
      </c>
      <c r="AC172" t="s">
        <v>290</v>
      </c>
      <c r="AD172" t="s">
        <v>290</v>
      </c>
      <c r="AE172" t="s">
        <v>290</v>
      </c>
      <c r="AF172" t="s">
        <v>290</v>
      </c>
      <c r="AG172" t="s">
        <v>290</v>
      </c>
      <c r="AH172" t="s">
        <v>290</v>
      </c>
      <c r="AI172" t="s">
        <v>290</v>
      </c>
      <c r="AJ172" t="s">
        <v>290</v>
      </c>
      <c r="AK172" t="s">
        <v>290</v>
      </c>
      <c r="AL172" t="s">
        <v>290</v>
      </c>
      <c r="AM172">
        <v>104</v>
      </c>
      <c r="AN172" t="s">
        <v>290</v>
      </c>
      <c r="AO172" t="s">
        <v>290</v>
      </c>
      <c r="AP172" t="s">
        <v>290</v>
      </c>
      <c r="AQ172">
        <v>57</v>
      </c>
      <c r="AR172">
        <v>48</v>
      </c>
      <c r="AS172">
        <v>105</v>
      </c>
      <c r="AT172">
        <v>41.884467999999998</v>
      </c>
      <c r="AU172">
        <v>-87.876560999999995</v>
      </c>
      <c r="AV172">
        <v>1</v>
      </c>
      <c r="AW172" t="s">
        <v>16343</v>
      </c>
      <c r="AX172">
        <v>425</v>
      </c>
      <c r="AY172" t="s">
        <v>16769</v>
      </c>
      <c r="BB172" t="s">
        <v>8150</v>
      </c>
      <c r="BC172" t="s">
        <v>288</v>
      </c>
      <c r="BD172" t="s">
        <v>16493</v>
      </c>
      <c r="BE172">
        <v>60104</v>
      </c>
      <c r="BF172" t="s">
        <v>16346</v>
      </c>
      <c r="BG172" t="s">
        <v>146</v>
      </c>
      <c r="BH172" t="b">
        <f>IFERROR(MATCH('2020'!A172, '2021'!A:A, 0) &gt;0, FALSE)</f>
        <v>0</v>
      </c>
    </row>
    <row r="173" spans="1:60">
      <c r="A173" t="s">
        <v>1166</v>
      </c>
      <c r="B173" t="s">
        <v>1167</v>
      </c>
      <c r="D173" t="s">
        <v>1168</v>
      </c>
      <c r="E173" t="s">
        <v>1169</v>
      </c>
      <c r="F173" t="s">
        <v>1170</v>
      </c>
      <c r="G173" t="s">
        <v>1171</v>
      </c>
      <c r="H173" t="s">
        <v>288</v>
      </c>
      <c r="I173">
        <v>60526</v>
      </c>
      <c r="J173" t="s">
        <v>16770</v>
      </c>
      <c r="K173" t="s">
        <v>146</v>
      </c>
      <c r="L173">
        <v>5</v>
      </c>
      <c r="M173">
        <v>45</v>
      </c>
      <c r="N173">
        <v>36.5</v>
      </c>
      <c r="O173">
        <v>86.5</v>
      </c>
      <c r="P173" t="s">
        <v>290</v>
      </c>
      <c r="Q173" t="s">
        <v>290</v>
      </c>
      <c r="R173" t="s">
        <v>290</v>
      </c>
      <c r="S173" t="s">
        <v>290</v>
      </c>
      <c r="T173" t="s">
        <v>290</v>
      </c>
      <c r="U173" t="s">
        <v>290</v>
      </c>
      <c r="V173" t="s">
        <v>290</v>
      </c>
      <c r="W173" t="s">
        <v>290</v>
      </c>
      <c r="X173" t="s">
        <v>290</v>
      </c>
      <c r="Y173" t="s">
        <v>290</v>
      </c>
      <c r="Z173">
        <v>190</v>
      </c>
      <c r="AA173">
        <v>167</v>
      </c>
      <c r="AB173">
        <v>194</v>
      </c>
      <c r="AC173">
        <v>189</v>
      </c>
      <c r="AD173" t="s">
        <v>290</v>
      </c>
      <c r="AE173" t="s">
        <v>290</v>
      </c>
      <c r="AF173" t="s">
        <v>290</v>
      </c>
      <c r="AG173" t="s">
        <v>290</v>
      </c>
      <c r="AH173" t="s">
        <v>290</v>
      </c>
      <c r="AI173" t="s">
        <v>290</v>
      </c>
      <c r="AJ173">
        <v>160</v>
      </c>
      <c r="AK173" t="s">
        <v>290</v>
      </c>
      <c r="AL173">
        <v>30</v>
      </c>
      <c r="AM173">
        <v>27</v>
      </c>
      <c r="AN173" t="s">
        <v>290</v>
      </c>
      <c r="AO173">
        <v>462</v>
      </c>
      <c r="AP173">
        <v>59</v>
      </c>
      <c r="AQ173">
        <v>379</v>
      </c>
      <c r="AR173">
        <v>361</v>
      </c>
      <c r="AS173">
        <v>740</v>
      </c>
      <c r="AT173">
        <v>41.820523000000001</v>
      </c>
      <c r="AU173">
        <v>-87.886385000000004</v>
      </c>
      <c r="AV173">
        <v>1</v>
      </c>
      <c r="AW173" t="s">
        <v>16343</v>
      </c>
      <c r="AX173">
        <v>1209</v>
      </c>
      <c r="AY173" t="s">
        <v>16771</v>
      </c>
      <c r="BB173" t="s">
        <v>1171</v>
      </c>
      <c r="BC173" t="s">
        <v>288</v>
      </c>
      <c r="BD173" t="s">
        <v>16493</v>
      </c>
      <c r="BE173">
        <v>60526</v>
      </c>
      <c r="BF173" t="s">
        <v>16346</v>
      </c>
      <c r="BG173" t="s">
        <v>146</v>
      </c>
      <c r="BH173" t="b">
        <f>IFERROR(MATCH('2020'!A173, '2021'!A:A, 0) &gt;0, FALSE)</f>
        <v>1</v>
      </c>
    </row>
    <row r="174" spans="1:60">
      <c r="A174" t="s">
        <v>1173</v>
      </c>
      <c r="B174" t="s">
        <v>1174</v>
      </c>
      <c r="D174" t="s">
        <v>16772</v>
      </c>
      <c r="E174" t="s">
        <v>16773</v>
      </c>
      <c r="F174" t="s">
        <v>1177</v>
      </c>
      <c r="G174" t="s">
        <v>1020</v>
      </c>
      <c r="H174" t="s">
        <v>288</v>
      </c>
      <c r="I174">
        <v>60302</v>
      </c>
      <c r="J174" t="s">
        <v>16774</v>
      </c>
      <c r="K174" t="s">
        <v>146</v>
      </c>
      <c r="L174">
        <v>5</v>
      </c>
      <c r="M174">
        <v>6</v>
      </c>
      <c r="N174">
        <v>4</v>
      </c>
      <c r="O174">
        <v>15</v>
      </c>
      <c r="P174">
        <v>61</v>
      </c>
      <c r="Q174" t="s">
        <v>290</v>
      </c>
      <c r="R174" t="s">
        <v>290</v>
      </c>
      <c r="S174" t="s">
        <v>290</v>
      </c>
      <c r="T174" t="s">
        <v>290</v>
      </c>
      <c r="U174" t="s">
        <v>290</v>
      </c>
      <c r="V174" t="s">
        <v>290</v>
      </c>
      <c r="W174" t="s">
        <v>290</v>
      </c>
      <c r="X174" t="s">
        <v>290</v>
      </c>
      <c r="Y174" t="s">
        <v>290</v>
      </c>
      <c r="Z174" t="s">
        <v>290</v>
      </c>
      <c r="AA174" t="s">
        <v>290</v>
      </c>
      <c r="AB174" t="s">
        <v>290</v>
      </c>
      <c r="AC174" t="s">
        <v>290</v>
      </c>
      <c r="AD174" t="s">
        <v>290</v>
      </c>
      <c r="AE174" t="s">
        <v>290</v>
      </c>
      <c r="AF174" t="s">
        <v>290</v>
      </c>
      <c r="AG174" t="s">
        <v>290</v>
      </c>
      <c r="AH174" t="s">
        <v>290</v>
      </c>
      <c r="AI174" t="s">
        <v>290</v>
      </c>
      <c r="AJ174" t="s">
        <v>290</v>
      </c>
      <c r="AK174" t="s">
        <v>290</v>
      </c>
      <c r="AL174">
        <v>10</v>
      </c>
      <c r="AM174">
        <v>10</v>
      </c>
      <c r="AN174" t="s">
        <v>290</v>
      </c>
      <c r="AO174">
        <v>15</v>
      </c>
      <c r="AP174">
        <v>29</v>
      </c>
      <c r="AQ174">
        <v>37</v>
      </c>
      <c r="AR174">
        <v>32</v>
      </c>
      <c r="AS174">
        <v>69</v>
      </c>
      <c r="AT174">
        <v>41.883226000000001</v>
      </c>
      <c r="AU174">
        <v>-87.784920999999997</v>
      </c>
      <c r="AV174">
        <v>1</v>
      </c>
      <c r="AW174" t="s">
        <v>16343</v>
      </c>
      <c r="AX174">
        <v>301</v>
      </c>
      <c r="AY174" t="s">
        <v>16775</v>
      </c>
      <c r="BB174" t="s">
        <v>1020</v>
      </c>
      <c r="BC174" t="s">
        <v>288</v>
      </c>
      <c r="BD174" t="s">
        <v>16493</v>
      </c>
      <c r="BE174">
        <v>60302</v>
      </c>
      <c r="BF174" t="s">
        <v>16346</v>
      </c>
      <c r="BG174" t="s">
        <v>146</v>
      </c>
      <c r="BH174" t="b">
        <f>IFERROR(MATCH('2020'!A174, '2021'!A:A, 0) &gt;0, FALSE)</f>
        <v>1</v>
      </c>
    </row>
    <row r="175" spans="1:60">
      <c r="A175" t="s">
        <v>15519</v>
      </c>
      <c r="B175" t="s">
        <v>8165</v>
      </c>
      <c r="D175" t="s">
        <v>293</v>
      </c>
      <c r="E175" t="s">
        <v>3628</v>
      </c>
      <c r="F175" t="s">
        <v>8168</v>
      </c>
      <c r="G175" t="s">
        <v>4574</v>
      </c>
      <c r="H175" t="s">
        <v>288</v>
      </c>
      <c r="I175">
        <v>60162</v>
      </c>
      <c r="J175" t="s">
        <v>16776</v>
      </c>
      <c r="K175" t="s">
        <v>146</v>
      </c>
      <c r="L175">
        <v>2</v>
      </c>
      <c r="M175">
        <v>2</v>
      </c>
      <c r="N175">
        <v>0</v>
      </c>
      <c r="O175">
        <v>4</v>
      </c>
      <c r="P175">
        <v>18</v>
      </c>
      <c r="Q175" t="s">
        <v>290</v>
      </c>
      <c r="R175" t="s">
        <v>290</v>
      </c>
      <c r="S175" t="s">
        <v>290</v>
      </c>
      <c r="T175" t="s">
        <v>290</v>
      </c>
      <c r="U175" t="s">
        <v>290</v>
      </c>
      <c r="V175" t="s">
        <v>290</v>
      </c>
      <c r="W175" t="s">
        <v>290</v>
      </c>
      <c r="X175" t="s">
        <v>290</v>
      </c>
      <c r="Y175" t="s">
        <v>290</v>
      </c>
      <c r="Z175" t="s">
        <v>290</v>
      </c>
      <c r="AA175" t="s">
        <v>290</v>
      </c>
      <c r="AB175" t="s">
        <v>290</v>
      </c>
      <c r="AC175" t="s">
        <v>290</v>
      </c>
      <c r="AD175" t="s">
        <v>290</v>
      </c>
      <c r="AE175" t="s">
        <v>290</v>
      </c>
      <c r="AF175" t="s">
        <v>290</v>
      </c>
      <c r="AG175" t="s">
        <v>290</v>
      </c>
      <c r="AH175" t="s">
        <v>290</v>
      </c>
      <c r="AI175" t="s">
        <v>290</v>
      </c>
      <c r="AJ175" t="s">
        <v>290</v>
      </c>
      <c r="AK175" t="s">
        <v>290</v>
      </c>
      <c r="AL175" t="s">
        <v>290</v>
      </c>
      <c r="AM175">
        <v>13</v>
      </c>
      <c r="AN175" t="s">
        <v>290</v>
      </c>
      <c r="AO175" t="s">
        <v>290</v>
      </c>
      <c r="AP175" t="s">
        <v>290</v>
      </c>
      <c r="AQ175">
        <v>11</v>
      </c>
      <c r="AR175">
        <v>9</v>
      </c>
      <c r="AS175">
        <v>20</v>
      </c>
      <c r="AT175">
        <v>41.873384999999999</v>
      </c>
      <c r="AU175">
        <v>-87.897695999999996</v>
      </c>
      <c r="AV175">
        <v>1</v>
      </c>
      <c r="AW175" t="s">
        <v>16360</v>
      </c>
      <c r="AX175">
        <v>4600</v>
      </c>
      <c r="AY175" t="s">
        <v>16777</v>
      </c>
      <c r="BB175" t="s">
        <v>4574</v>
      </c>
      <c r="BC175" t="s">
        <v>288</v>
      </c>
      <c r="BD175" t="s">
        <v>16493</v>
      </c>
      <c r="BE175">
        <v>60162</v>
      </c>
      <c r="BF175" t="s">
        <v>16346</v>
      </c>
      <c r="BG175" t="s">
        <v>16363</v>
      </c>
      <c r="BH175" t="b">
        <f>IFERROR(MATCH('2020'!A175, '2021'!A:A, 0) &gt;0, FALSE)</f>
        <v>0</v>
      </c>
    </row>
    <row r="176" spans="1:60">
      <c r="A176" t="s">
        <v>1178</v>
      </c>
      <c r="B176" t="s">
        <v>1179</v>
      </c>
      <c r="D176" t="s">
        <v>1180</v>
      </c>
      <c r="E176" t="s">
        <v>1181</v>
      </c>
      <c r="F176" t="s">
        <v>1182</v>
      </c>
      <c r="G176" t="s">
        <v>1041</v>
      </c>
      <c r="H176" t="s">
        <v>288</v>
      </c>
      <c r="I176">
        <v>60305</v>
      </c>
      <c r="J176" t="s">
        <v>16778</v>
      </c>
      <c r="K176" t="s">
        <v>146</v>
      </c>
      <c r="L176">
        <v>3</v>
      </c>
      <c r="M176">
        <v>14</v>
      </c>
      <c r="N176">
        <v>0</v>
      </c>
      <c r="O176">
        <v>17</v>
      </c>
      <c r="P176">
        <v>36</v>
      </c>
      <c r="Q176" t="s">
        <v>290</v>
      </c>
      <c r="R176" t="s">
        <v>290</v>
      </c>
      <c r="S176" t="s">
        <v>290</v>
      </c>
      <c r="T176" t="s">
        <v>290</v>
      </c>
      <c r="U176" t="s">
        <v>290</v>
      </c>
      <c r="V176" t="s">
        <v>290</v>
      </c>
      <c r="W176" t="s">
        <v>290</v>
      </c>
      <c r="X176" t="s">
        <v>290</v>
      </c>
      <c r="Y176" t="s">
        <v>290</v>
      </c>
      <c r="Z176" t="s">
        <v>290</v>
      </c>
      <c r="AA176" t="s">
        <v>290</v>
      </c>
      <c r="AB176" t="s">
        <v>290</v>
      </c>
      <c r="AC176" t="s">
        <v>290</v>
      </c>
      <c r="AD176" t="s">
        <v>290</v>
      </c>
      <c r="AE176" t="s">
        <v>290</v>
      </c>
      <c r="AF176" t="s">
        <v>290</v>
      </c>
      <c r="AG176" t="s">
        <v>290</v>
      </c>
      <c r="AH176" t="s">
        <v>290</v>
      </c>
      <c r="AI176" t="s">
        <v>290</v>
      </c>
      <c r="AJ176" t="s">
        <v>290</v>
      </c>
      <c r="AK176" t="s">
        <v>290</v>
      </c>
      <c r="AL176" t="s">
        <v>290</v>
      </c>
      <c r="AM176" t="s">
        <v>290</v>
      </c>
      <c r="AN176" t="s">
        <v>290</v>
      </c>
      <c r="AO176">
        <v>22</v>
      </c>
      <c r="AP176" t="s">
        <v>290</v>
      </c>
      <c r="AQ176">
        <v>18</v>
      </c>
      <c r="AR176">
        <v>22</v>
      </c>
      <c r="AS176">
        <v>40</v>
      </c>
      <c r="AT176">
        <v>41.888398000000002</v>
      </c>
      <c r="AU176">
        <v>-87.824246000000002</v>
      </c>
      <c r="AV176">
        <v>1</v>
      </c>
      <c r="AW176" t="s">
        <v>16343</v>
      </c>
      <c r="AX176">
        <v>7970</v>
      </c>
      <c r="AY176" t="s">
        <v>16697</v>
      </c>
      <c r="BB176" t="s">
        <v>1041</v>
      </c>
      <c r="BC176" t="s">
        <v>288</v>
      </c>
      <c r="BD176" t="s">
        <v>16493</v>
      </c>
      <c r="BE176">
        <v>60305</v>
      </c>
      <c r="BF176" t="s">
        <v>16346</v>
      </c>
      <c r="BG176" t="s">
        <v>146</v>
      </c>
      <c r="BH176" t="b">
        <f>IFERROR(MATCH('2020'!A176, '2021'!A:A, 0) &gt;0, FALSE)</f>
        <v>1</v>
      </c>
    </row>
    <row r="177" spans="1:60">
      <c r="A177" t="s">
        <v>11664</v>
      </c>
      <c r="B177" t="s">
        <v>8183</v>
      </c>
      <c r="D177" t="s">
        <v>16779</v>
      </c>
      <c r="E177" t="s">
        <v>2142</v>
      </c>
      <c r="F177" t="s">
        <v>8186</v>
      </c>
      <c r="G177" t="s">
        <v>1065</v>
      </c>
      <c r="H177" t="s">
        <v>288</v>
      </c>
      <c r="I177">
        <v>60525</v>
      </c>
      <c r="J177" t="s">
        <v>16780</v>
      </c>
      <c r="K177" t="s">
        <v>146</v>
      </c>
      <c r="L177">
        <v>2</v>
      </c>
      <c r="M177">
        <v>5</v>
      </c>
      <c r="N177">
        <v>7</v>
      </c>
      <c r="O177">
        <v>14</v>
      </c>
      <c r="P177">
        <v>97</v>
      </c>
      <c r="Q177">
        <v>15</v>
      </c>
      <c r="R177" t="s">
        <v>290</v>
      </c>
      <c r="S177" t="s">
        <v>290</v>
      </c>
      <c r="T177" t="s">
        <v>290</v>
      </c>
      <c r="U177" t="s">
        <v>290</v>
      </c>
      <c r="V177" t="s">
        <v>290</v>
      </c>
      <c r="W177" t="s">
        <v>290</v>
      </c>
      <c r="X177" t="s">
        <v>290</v>
      </c>
      <c r="Y177" t="s">
        <v>290</v>
      </c>
      <c r="Z177" t="s">
        <v>290</v>
      </c>
      <c r="AA177" t="s">
        <v>290</v>
      </c>
      <c r="AB177" t="s">
        <v>290</v>
      </c>
      <c r="AC177" t="s">
        <v>290</v>
      </c>
      <c r="AD177" t="s">
        <v>290</v>
      </c>
      <c r="AE177" t="s">
        <v>290</v>
      </c>
      <c r="AF177" t="s">
        <v>290</v>
      </c>
      <c r="AG177" t="s">
        <v>290</v>
      </c>
      <c r="AH177" t="s">
        <v>290</v>
      </c>
      <c r="AI177" t="s">
        <v>290</v>
      </c>
      <c r="AJ177" t="s">
        <v>290</v>
      </c>
      <c r="AK177" t="s">
        <v>290</v>
      </c>
      <c r="AL177">
        <v>10</v>
      </c>
      <c r="AM177" t="s">
        <v>290</v>
      </c>
      <c r="AN177" t="s">
        <v>290</v>
      </c>
      <c r="AO177">
        <v>95</v>
      </c>
      <c r="AP177" t="s">
        <v>290</v>
      </c>
      <c r="AQ177">
        <v>54</v>
      </c>
      <c r="AR177">
        <v>58</v>
      </c>
      <c r="AS177">
        <v>112</v>
      </c>
      <c r="AT177">
        <v>41.806379999999997</v>
      </c>
      <c r="AU177">
        <v>-87.885492999999997</v>
      </c>
      <c r="AV177">
        <v>1</v>
      </c>
      <c r="AW177" t="s">
        <v>16343</v>
      </c>
      <c r="AX177">
        <v>1200</v>
      </c>
      <c r="AY177" t="s">
        <v>16781</v>
      </c>
      <c r="BB177" t="s">
        <v>1065</v>
      </c>
      <c r="BC177" t="s">
        <v>288</v>
      </c>
      <c r="BD177" t="s">
        <v>16493</v>
      </c>
      <c r="BE177">
        <v>60525</v>
      </c>
      <c r="BF177" t="s">
        <v>16346</v>
      </c>
      <c r="BG177" t="s">
        <v>146</v>
      </c>
      <c r="BH177" t="b">
        <f>IFERROR(MATCH('2020'!A177, '2021'!A:A, 0) &gt;0, FALSE)</f>
        <v>1</v>
      </c>
    </row>
    <row r="178" spans="1:60">
      <c r="A178" t="s">
        <v>1183</v>
      </c>
      <c r="B178" t="s">
        <v>1184</v>
      </c>
      <c r="D178" t="s">
        <v>1185</v>
      </c>
      <c r="E178" t="s">
        <v>1186</v>
      </c>
      <c r="F178" t="s">
        <v>1187</v>
      </c>
      <c r="G178" t="s">
        <v>1086</v>
      </c>
      <c r="H178" t="s">
        <v>288</v>
      </c>
      <c r="I178">
        <v>60558</v>
      </c>
      <c r="J178" t="s">
        <v>16782</v>
      </c>
      <c r="K178" t="s">
        <v>146</v>
      </c>
      <c r="L178">
        <v>0.7</v>
      </c>
      <c r="M178">
        <v>0.8</v>
      </c>
      <c r="N178">
        <v>1.5</v>
      </c>
      <c r="O178">
        <v>3</v>
      </c>
      <c r="P178">
        <v>35</v>
      </c>
      <c r="Q178" t="s">
        <v>290</v>
      </c>
      <c r="R178" t="s">
        <v>290</v>
      </c>
      <c r="S178" t="s">
        <v>290</v>
      </c>
      <c r="T178" t="s">
        <v>290</v>
      </c>
      <c r="U178" t="s">
        <v>290</v>
      </c>
      <c r="V178" t="s">
        <v>290</v>
      </c>
      <c r="W178" t="s">
        <v>290</v>
      </c>
      <c r="X178" t="s">
        <v>290</v>
      </c>
      <c r="Y178" t="s">
        <v>290</v>
      </c>
      <c r="Z178" t="s">
        <v>290</v>
      </c>
      <c r="AA178" t="s">
        <v>290</v>
      </c>
      <c r="AB178" t="s">
        <v>290</v>
      </c>
      <c r="AC178" t="s">
        <v>290</v>
      </c>
      <c r="AD178" t="s">
        <v>290</v>
      </c>
      <c r="AE178" t="s">
        <v>290</v>
      </c>
      <c r="AF178" t="s">
        <v>290</v>
      </c>
      <c r="AG178" t="s">
        <v>290</v>
      </c>
      <c r="AH178" t="s">
        <v>290</v>
      </c>
      <c r="AI178" t="s">
        <v>290</v>
      </c>
      <c r="AJ178" t="s">
        <v>290</v>
      </c>
      <c r="AK178" t="s">
        <v>290</v>
      </c>
      <c r="AL178" t="s">
        <v>290</v>
      </c>
      <c r="AM178" t="s">
        <v>290</v>
      </c>
      <c r="AN178" t="s">
        <v>290</v>
      </c>
      <c r="AO178">
        <v>38</v>
      </c>
      <c r="AP178" t="s">
        <v>290</v>
      </c>
      <c r="AQ178">
        <v>26</v>
      </c>
      <c r="AR178">
        <v>18</v>
      </c>
      <c r="AS178">
        <v>44</v>
      </c>
      <c r="AT178">
        <v>41.808649000000003</v>
      </c>
      <c r="AU178">
        <v>-87.910230999999996</v>
      </c>
      <c r="AV178">
        <v>1</v>
      </c>
      <c r="AW178" t="s">
        <v>16343</v>
      </c>
      <c r="AX178">
        <v>1500</v>
      </c>
      <c r="AY178" t="s">
        <v>16783</v>
      </c>
      <c r="BB178" t="s">
        <v>1086</v>
      </c>
      <c r="BC178" t="s">
        <v>288</v>
      </c>
      <c r="BD178" t="s">
        <v>16493</v>
      </c>
      <c r="BE178">
        <v>60558</v>
      </c>
      <c r="BF178" t="s">
        <v>16346</v>
      </c>
      <c r="BG178" t="s">
        <v>146</v>
      </c>
      <c r="BH178" t="b">
        <f>IFERROR(MATCH('2020'!A178, '2021'!A:A, 0) &gt;0, FALSE)</f>
        <v>1</v>
      </c>
    </row>
    <row r="179" spans="1:60">
      <c r="A179" t="s">
        <v>1193</v>
      </c>
      <c r="B179" t="s">
        <v>1194</v>
      </c>
      <c r="C179" t="s">
        <v>518</v>
      </c>
      <c r="D179" t="s">
        <v>1195</v>
      </c>
      <c r="E179" t="s">
        <v>1196</v>
      </c>
      <c r="F179" t="s">
        <v>1197</v>
      </c>
      <c r="G179" t="s">
        <v>1198</v>
      </c>
      <c r="H179" t="s">
        <v>288</v>
      </c>
      <c r="I179">
        <v>60411</v>
      </c>
      <c r="J179" t="s">
        <v>16784</v>
      </c>
      <c r="K179" t="s">
        <v>146</v>
      </c>
      <c r="L179">
        <v>0</v>
      </c>
      <c r="M179">
        <v>1.5</v>
      </c>
      <c r="N179">
        <v>0.5</v>
      </c>
      <c r="O179">
        <v>2</v>
      </c>
      <c r="P179" t="s">
        <v>290</v>
      </c>
      <c r="Q179" t="s">
        <v>290</v>
      </c>
      <c r="R179" t="s">
        <v>290</v>
      </c>
      <c r="S179" t="s">
        <v>290</v>
      </c>
      <c r="T179" t="s">
        <v>290</v>
      </c>
      <c r="U179" t="s">
        <v>290</v>
      </c>
      <c r="V179" t="s">
        <v>290</v>
      </c>
      <c r="W179" t="s">
        <v>290</v>
      </c>
      <c r="X179" t="s">
        <v>290</v>
      </c>
      <c r="Y179" t="s">
        <v>290</v>
      </c>
      <c r="Z179" t="s">
        <v>290</v>
      </c>
      <c r="AA179" t="s">
        <v>290</v>
      </c>
      <c r="AB179" t="s">
        <v>290</v>
      </c>
      <c r="AC179" t="s">
        <v>290</v>
      </c>
      <c r="AD179" t="s">
        <v>290</v>
      </c>
      <c r="AE179" t="s">
        <v>290</v>
      </c>
      <c r="AF179" t="s">
        <v>290</v>
      </c>
      <c r="AG179" t="s">
        <v>290</v>
      </c>
      <c r="AH179" t="s">
        <v>290</v>
      </c>
      <c r="AI179" t="s">
        <v>290</v>
      </c>
      <c r="AJ179" t="s">
        <v>290</v>
      </c>
      <c r="AK179" t="s">
        <v>290</v>
      </c>
      <c r="AL179" t="s">
        <v>290</v>
      </c>
      <c r="AM179">
        <v>15</v>
      </c>
      <c r="AN179" t="s">
        <v>290</v>
      </c>
      <c r="AO179" t="s">
        <v>290</v>
      </c>
      <c r="AP179" t="s">
        <v>290</v>
      </c>
      <c r="AQ179">
        <v>9</v>
      </c>
      <c r="AR179">
        <v>6</v>
      </c>
      <c r="AS179">
        <v>15</v>
      </c>
      <c r="AT179">
        <v>41.506523000000001</v>
      </c>
      <c r="AU179">
        <v>-87.589198999999994</v>
      </c>
      <c r="AV179">
        <v>1</v>
      </c>
      <c r="AW179" t="s">
        <v>16343</v>
      </c>
      <c r="AX179">
        <v>1207</v>
      </c>
      <c r="AY179" t="s">
        <v>16785</v>
      </c>
      <c r="BB179" t="s">
        <v>1198</v>
      </c>
      <c r="BC179" t="s">
        <v>288</v>
      </c>
      <c r="BD179" t="s">
        <v>16493</v>
      </c>
      <c r="BE179">
        <v>60411</v>
      </c>
      <c r="BF179" t="s">
        <v>16346</v>
      </c>
      <c r="BG179" t="s">
        <v>146</v>
      </c>
      <c r="BH179" t="b">
        <f>IFERROR(MATCH('2020'!A179, '2021'!A:A, 0) &gt;0, FALSE)</f>
        <v>1</v>
      </c>
    </row>
    <row r="180" spans="1:60">
      <c r="A180" t="s">
        <v>1200</v>
      </c>
      <c r="B180" t="s">
        <v>1201</v>
      </c>
      <c r="C180" t="s">
        <v>314</v>
      </c>
      <c r="D180" t="s">
        <v>485</v>
      </c>
      <c r="E180" t="s">
        <v>1202</v>
      </c>
      <c r="F180" t="s">
        <v>1203</v>
      </c>
      <c r="G180" t="s">
        <v>1204</v>
      </c>
      <c r="H180" t="s">
        <v>288</v>
      </c>
      <c r="I180">
        <v>60463</v>
      </c>
      <c r="J180" t="s">
        <v>16786</v>
      </c>
      <c r="K180" t="s">
        <v>146</v>
      </c>
      <c r="L180">
        <v>3</v>
      </c>
      <c r="M180">
        <v>25</v>
      </c>
      <c r="N180">
        <v>11</v>
      </c>
      <c r="O180">
        <v>39</v>
      </c>
      <c r="P180" t="s">
        <v>290</v>
      </c>
      <c r="Q180" t="s">
        <v>290</v>
      </c>
      <c r="R180" t="s">
        <v>290</v>
      </c>
      <c r="S180" t="s">
        <v>290</v>
      </c>
      <c r="T180" t="s">
        <v>290</v>
      </c>
      <c r="U180" t="s">
        <v>290</v>
      </c>
      <c r="V180" t="s">
        <v>290</v>
      </c>
      <c r="W180" t="s">
        <v>290</v>
      </c>
      <c r="X180" t="s">
        <v>290</v>
      </c>
      <c r="Y180" t="s">
        <v>290</v>
      </c>
      <c r="Z180">
        <v>61</v>
      </c>
      <c r="AA180">
        <v>68</v>
      </c>
      <c r="AB180">
        <v>69</v>
      </c>
      <c r="AC180">
        <v>68</v>
      </c>
      <c r="AD180" t="s">
        <v>290</v>
      </c>
      <c r="AE180" t="s">
        <v>290</v>
      </c>
      <c r="AF180" t="s">
        <v>290</v>
      </c>
      <c r="AG180" t="s">
        <v>290</v>
      </c>
      <c r="AH180" t="s">
        <v>290</v>
      </c>
      <c r="AI180">
        <v>45</v>
      </c>
      <c r="AJ180">
        <v>10</v>
      </c>
      <c r="AK180" t="s">
        <v>290</v>
      </c>
      <c r="AL180" t="s">
        <v>290</v>
      </c>
      <c r="AM180">
        <v>63</v>
      </c>
      <c r="AN180" t="s">
        <v>290</v>
      </c>
      <c r="AO180">
        <v>210</v>
      </c>
      <c r="AP180">
        <v>17</v>
      </c>
      <c r="AQ180">
        <v>166</v>
      </c>
      <c r="AR180">
        <v>145</v>
      </c>
      <c r="AS180">
        <v>311</v>
      </c>
      <c r="AT180">
        <v>41.673816000000002</v>
      </c>
      <c r="AU180">
        <v>-87.787840000000003</v>
      </c>
      <c r="AV180">
        <v>1</v>
      </c>
      <c r="AW180" t="s">
        <v>16360</v>
      </c>
      <c r="AX180">
        <v>12001</v>
      </c>
      <c r="AY180" t="s">
        <v>16699</v>
      </c>
      <c r="BB180" t="s">
        <v>1204</v>
      </c>
      <c r="BC180" t="s">
        <v>288</v>
      </c>
      <c r="BD180" t="s">
        <v>16493</v>
      </c>
      <c r="BE180">
        <v>60463</v>
      </c>
      <c r="BF180" t="s">
        <v>16346</v>
      </c>
      <c r="BG180" t="s">
        <v>16363</v>
      </c>
      <c r="BH180" t="b">
        <f>IFERROR(MATCH('2020'!A180, '2021'!A:A, 0) &gt;0, FALSE)</f>
        <v>1</v>
      </c>
    </row>
    <row r="181" spans="1:60">
      <c r="A181" t="s">
        <v>1206</v>
      </c>
      <c r="B181" t="s">
        <v>1207</v>
      </c>
      <c r="D181" t="s">
        <v>1208</v>
      </c>
      <c r="E181" t="s">
        <v>194</v>
      </c>
      <c r="F181" t="s">
        <v>16787</v>
      </c>
      <c r="G181" t="s">
        <v>1210</v>
      </c>
      <c r="H181" t="s">
        <v>288</v>
      </c>
      <c r="I181">
        <v>60443</v>
      </c>
      <c r="J181" t="s">
        <v>16788</v>
      </c>
      <c r="K181" t="s">
        <v>146</v>
      </c>
      <c r="L181">
        <v>2</v>
      </c>
      <c r="M181">
        <v>4</v>
      </c>
      <c r="N181">
        <v>0</v>
      </c>
      <c r="O181">
        <v>6</v>
      </c>
      <c r="P181" t="s">
        <v>290</v>
      </c>
      <c r="Q181" t="s">
        <v>290</v>
      </c>
      <c r="R181" t="s">
        <v>290</v>
      </c>
      <c r="S181" t="s">
        <v>290</v>
      </c>
      <c r="T181" t="s">
        <v>290</v>
      </c>
      <c r="U181" t="s">
        <v>290</v>
      </c>
      <c r="V181" t="s">
        <v>290</v>
      </c>
      <c r="W181" t="s">
        <v>290</v>
      </c>
      <c r="X181" t="s">
        <v>290</v>
      </c>
      <c r="Y181" t="s">
        <v>290</v>
      </c>
      <c r="Z181" t="s">
        <v>290</v>
      </c>
      <c r="AA181" t="s">
        <v>290</v>
      </c>
      <c r="AB181" t="s">
        <v>290</v>
      </c>
      <c r="AC181" t="s">
        <v>290</v>
      </c>
      <c r="AD181" t="s">
        <v>290</v>
      </c>
      <c r="AE181" t="s">
        <v>290</v>
      </c>
      <c r="AF181" t="s">
        <v>290</v>
      </c>
      <c r="AG181" t="s">
        <v>290</v>
      </c>
      <c r="AH181" t="s">
        <v>290</v>
      </c>
      <c r="AI181" t="s">
        <v>290</v>
      </c>
      <c r="AJ181" t="s">
        <v>290</v>
      </c>
      <c r="AK181" t="s">
        <v>290</v>
      </c>
      <c r="AL181" t="s">
        <v>290</v>
      </c>
      <c r="AM181">
        <v>14</v>
      </c>
      <c r="AN181" t="s">
        <v>290</v>
      </c>
      <c r="AO181" t="s">
        <v>290</v>
      </c>
      <c r="AP181" t="s">
        <v>290</v>
      </c>
      <c r="AQ181">
        <v>13</v>
      </c>
      <c r="AR181">
        <v>11</v>
      </c>
      <c r="AS181">
        <v>24</v>
      </c>
      <c r="AT181">
        <v>41.507677999999999</v>
      </c>
      <c r="AU181">
        <v>-87.725318999999999</v>
      </c>
      <c r="AV181">
        <v>1</v>
      </c>
      <c r="AW181" t="s">
        <v>16343</v>
      </c>
      <c r="AX181">
        <v>4440</v>
      </c>
      <c r="AY181" t="s">
        <v>16789</v>
      </c>
      <c r="AZ181" t="s">
        <v>16790</v>
      </c>
      <c r="BA181">
        <v>307</v>
      </c>
      <c r="BB181" t="s">
        <v>1210</v>
      </c>
      <c r="BC181" t="s">
        <v>288</v>
      </c>
      <c r="BD181" t="s">
        <v>16493</v>
      </c>
      <c r="BE181">
        <v>60443</v>
      </c>
      <c r="BF181" t="s">
        <v>16346</v>
      </c>
      <c r="BG181" t="s">
        <v>146</v>
      </c>
      <c r="BH181" t="b">
        <f>IFERROR(MATCH('2020'!A181, '2021'!A:A, 0) &gt;0, FALSE)</f>
        <v>1</v>
      </c>
    </row>
    <row r="182" spans="1:60">
      <c r="A182" t="s">
        <v>1212</v>
      </c>
      <c r="B182" t="s">
        <v>1213</v>
      </c>
      <c r="D182" t="s">
        <v>1214</v>
      </c>
      <c r="E182" t="s">
        <v>1215</v>
      </c>
      <c r="F182" t="s">
        <v>8296</v>
      </c>
      <c r="G182" t="s">
        <v>1307</v>
      </c>
      <c r="H182" t="s">
        <v>288</v>
      </c>
      <c r="I182">
        <v>60438</v>
      </c>
      <c r="J182" t="s">
        <v>16791</v>
      </c>
      <c r="K182" t="s">
        <v>146</v>
      </c>
      <c r="L182">
        <v>2</v>
      </c>
      <c r="M182">
        <v>9</v>
      </c>
      <c r="N182">
        <v>8</v>
      </c>
      <c r="O182">
        <v>19</v>
      </c>
      <c r="P182">
        <v>27</v>
      </c>
      <c r="Q182">
        <v>27</v>
      </c>
      <c r="R182">
        <v>15</v>
      </c>
      <c r="S182">
        <v>15</v>
      </c>
      <c r="T182" t="s">
        <v>290</v>
      </c>
      <c r="U182" t="s">
        <v>290</v>
      </c>
      <c r="V182" t="s">
        <v>290</v>
      </c>
      <c r="W182" t="s">
        <v>290</v>
      </c>
      <c r="X182" t="s">
        <v>290</v>
      </c>
      <c r="Y182" t="s">
        <v>290</v>
      </c>
      <c r="Z182" t="s">
        <v>290</v>
      </c>
      <c r="AA182" t="s">
        <v>290</v>
      </c>
      <c r="AB182" t="s">
        <v>290</v>
      </c>
      <c r="AC182" t="s">
        <v>290</v>
      </c>
      <c r="AD182" t="s">
        <v>290</v>
      </c>
      <c r="AE182" t="s">
        <v>290</v>
      </c>
      <c r="AF182" t="s">
        <v>290</v>
      </c>
      <c r="AG182" t="s">
        <v>290</v>
      </c>
      <c r="AH182" t="s">
        <v>290</v>
      </c>
      <c r="AI182" t="s">
        <v>290</v>
      </c>
      <c r="AJ182" t="s">
        <v>290</v>
      </c>
      <c r="AK182" t="s">
        <v>290</v>
      </c>
      <c r="AL182" t="s">
        <v>290</v>
      </c>
      <c r="AM182">
        <v>103</v>
      </c>
      <c r="AN182" t="s">
        <v>290</v>
      </c>
      <c r="AO182" t="s">
        <v>290</v>
      </c>
      <c r="AP182" t="s">
        <v>290</v>
      </c>
      <c r="AQ182">
        <v>53</v>
      </c>
      <c r="AR182">
        <v>56</v>
      </c>
      <c r="AS182">
        <v>109</v>
      </c>
      <c r="AT182">
        <v>41.543095999999998</v>
      </c>
      <c r="AU182">
        <v>-87.550044</v>
      </c>
      <c r="AV182">
        <v>1</v>
      </c>
      <c r="AW182" t="s">
        <v>16343</v>
      </c>
      <c r="AX182">
        <v>2750</v>
      </c>
      <c r="AY182" t="s">
        <v>16792</v>
      </c>
      <c r="BB182" t="s">
        <v>1307</v>
      </c>
      <c r="BC182" t="s">
        <v>288</v>
      </c>
      <c r="BD182" t="s">
        <v>16493</v>
      </c>
      <c r="BE182">
        <v>60438</v>
      </c>
      <c r="BF182" t="s">
        <v>16346</v>
      </c>
      <c r="BG182" t="s">
        <v>146</v>
      </c>
      <c r="BH182" t="b">
        <f>IFERROR(MATCH('2020'!A182, '2021'!A:A, 0) &gt;0, FALSE)</f>
        <v>1</v>
      </c>
    </row>
    <row r="183" spans="1:60">
      <c r="A183" t="s">
        <v>1219</v>
      </c>
      <c r="B183" t="s">
        <v>1220</v>
      </c>
      <c r="D183" t="s">
        <v>1221</v>
      </c>
      <c r="E183" t="s">
        <v>1222</v>
      </c>
      <c r="F183" t="s">
        <v>1223</v>
      </c>
      <c r="G183" t="s">
        <v>1224</v>
      </c>
      <c r="H183" t="s">
        <v>288</v>
      </c>
      <c r="I183">
        <v>60426</v>
      </c>
      <c r="J183" t="s">
        <v>16793</v>
      </c>
      <c r="K183" t="s">
        <v>146</v>
      </c>
      <c r="L183">
        <v>4</v>
      </c>
      <c r="M183">
        <v>7</v>
      </c>
      <c r="N183">
        <v>0</v>
      </c>
      <c r="O183">
        <v>11</v>
      </c>
      <c r="P183" t="s">
        <v>290</v>
      </c>
      <c r="Q183" t="s">
        <v>290</v>
      </c>
      <c r="R183" t="s">
        <v>290</v>
      </c>
      <c r="S183" t="s">
        <v>290</v>
      </c>
      <c r="T183" t="s">
        <v>290</v>
      </c>
      <c r="U183" t="s">
        <v>290</v>
      </c>
      <c r="V183" t="s">
        <v>290</v>
      </c>
      <c r="W183" t="s">
        <v>290</v>
      </c>
      <c r="X183" t="s">
        <v>290</v>
      </c>
      <c r="Y183" t="s">
        <v>290</v>
      </c>
      <c r="Z183" t="s">
        <v>290</v>
      </c>
      <c r="AA183" t="s">
        <v>290</v>
      </c>
      <c r="AB183" t="s">
        <v>290</v>
      </c>
      <c r="AC183" t="s">
        <v>290</v>
      </c>
      <c r="AD183" t="s">
        <v>290</v>
      </c>
      <c r="AE183" t="s">
        <v>290</v>
      </c>
      <c r="AF183" t="s">
        <v>290</v>
      </c>
      <c r="AG183" t="s">
        <v>290</v>
      </c>
      <c r="AH183" t="s">
        <v>290</v>
      </c>
      <c r="AI183" t="s">
        <v>290</v>
      </c>
      <c r="AJ183" t="s">
        <v>290</v>
      </c>
      <c r="AK183" t="s">
        <v>290</v>
      </c>
      <c r="AL183" t="s">
        <v>290</v>
      </c>
      <c r="AM183">
        <v>45</v>
      </c>
      <c r="AN183" t="s">
        <v>290</v>
      </c>
      <c r="AO183" t="s">
        <v>290</v>
      </c>
      <c r="AP183" t="s">
        <v>290</v>
      </c>
      <c r="AQ183">
        <v>19</v>
      </c>
      <c r="AR183">
        <v>26</v>
      </c>
      <c r="AS183">
        <v>45</v>
      </c>
      <c r="AT183">
        <v>41.612574000000002</v>
      </c>
      <c r="AU183">
        <v>-87.671040000000005</v>
      </c>
      <c r="AV183">
        <v>1</v>
      </c>
      <c r="AW183" t="s">
        <v>16343</v>
      </c>
      <c r="AX183">
        <v>15251</v>
      </c>
      <c r="AY183" t="s">
        <v>16794</v>
      </c>
      <c r="BB183" t="s">
        <v>1224</v>
      </c>
      <c r="BC183" t="s">
        <v>288</v>
      </c>
      <c r="BD183" t="s">
        <v>16493</v>
      </c>
      <c r="BE183">
        <v>60426</v>
      </c>
      <c r="BF183" t="s">
        <v>16346</v>
      </c>
      <c r="BG183" t="s">
        <v>146</v>
      </c>
      <c r="BH183" t="b">
        <f>IFERROR(MATCH('2020'!A183, '2021'!A:A, 0) &gt;0, FALSE)</f>
        <v>1</v>
      </c>
    </row>
    <row r="184" spans="1:60">
      <c r="A184" t="s">
        <v>11684</v>
      </c>
      <c r="B184" t="s">
        <v>1264</v>
      </c>
      <c r="C184" t="s">
        <v>418</v>
      </c>
      <c r="D184" t="s">
        <v>1265</v>
      </c>
      <c r="E184" t="s">
        <v>1266</v>
      </c>
      <c r="F184" t="s">
        <v>1267</v>
      </c>
      <c r="G184" t="s">
        <v>1261</v>
      </c>
      <c r="H184" t="s">
        <v>288</v>
      </c>
      <c r="I184">
        <v>60473</v>
      </c>
      <c r="J184" t="s">
        <v>16795</v>
      </c>
      <c r="K184" t="s">
        <v>146</v>
      </c>
      <c r="L184">
        <v>1</v>
      </c>
      <c r="M184">
        <v>1</v>
      </c>
      <c r="N184">
        <v>0</v>
      </c>
      <c r="O184">
        <v>2</v>
      </c>
      <c r="P184" t="s">
        <v>290</v>
      </c>
      <c r="Q184" t="s">
        <v>290</v>
      </c>
      <c r="R184" t="s">
        <v>290</v>
      </c>
      <c r="S184" t="s">
        <v>290</v>
      </c>
      <c r="T184" t="s">
        <v>290</v>
      </c>
      <c r="U184" t="s">
        <v>290</v>
      </c>
      <c r="V184" t="s">
        <v>290</v>
      </c>
      <c r="W184" t="s">
        <v>290</v>
      </c>
      <c r="X184" t="s">
        <v>290</v>
      </c>
      <c r="Y184" t="s">
        <v>290</v>
      </c>
      <c r="Z184" t="s">
        <v>290</v>
      </c>
      <c r="AA184" t="s">
        <v>290</v>
      </c>
      <c r="AB184" t="s">
        <v>290</v>
      </c>
      <c r="AC184" t="s">
        <v>290</v>
      </c>
      <c r="AD184" t="s">
        <v>290</v>
      </c>
      <c r="AE184" t="s">
        <v>290</v>
      </c>
      <c r="AF184" t="s">
        <v>290</v>
      </c>
      <c r="AG184" t="s">
        <v>290</v>
      </c>
      <c r="AH184" t="s">
        <v>290</v>
      </c>
      <c r="AI184" t="s">
        <v>290</v>
      </c>
      <c r="AJ184" t="s">
        <v>290</v>
      </c>
      <c r="AK184" t="s">
        <v>290</v>
      </c>
      <c r="AL184" t="s">
        <v>290</v>
      </c>
      <c r="AM184" t="s">
        <v>290</v>
      </c>
      <c r="AN184" t="s">
        <v>290</v>
      </c>
      <c r="AO184" t="s">
        <v>290</v>
      </c>
      <c r="AP184" t="s">
        <v>290</v>
      </c>
      <c r="AQ184">
        <v>0</v>
      </c>
      <c r="AR184">
        <v>3</v>
      </c>
      <c r="AS184">
        <v>3</v>
      </c>
      <c r="AT184">
        <v>41.622436</v>
      </c>
      <c r="AU184">
        <v>-87.624453000000003</v>
      </c>
      <c r="AV184">
        <v>1</v>
      </c>
      <c r="AW184" t="s">
        <v>16343</v>
      </c>
      <c r="AX184">
        <v>538</v>
      </c>
      <c r="AY184" t="s">
        <v>16796</v>
      </c>
      <c r="BB184" t="s">
        <v>1261</v>
      </c>
      <c r="BC184" t="s">
        <v>288</v>
      </c>
      <c r="BD184" t="s">
        <v>16493</v>
      </c>
      <c r="BE184">
        <v>60473</v>
      </c>
      <c r="BF184" t="s">
        <v>16346</v>
      </c>
      <c r="BG184" t="s">
        <v>146</v>
      </c>
      <c r="BH184" t="b">
        <f>IFERROR(MATCH('2020'!A184, '2021'!A:A, 0) &gt;0, FALSE)</f>
        <v>0</v>
      </c>
    </row>
    <row r="185" spans="1:60">
      <c r="A185" t="s">
        <v>1226</v>
      </c>
      <c r="B185" t="s">
        <v>1227</v>
      </c>
      <c r="C185" t="s">
        <v>16797</v>
      </c>
      <c r="D185" t="s">
        <v>886</v>
      </c>
      <c r="E185" t="s">
        <v>1228</v>
      </c>
      <c r="F185" t="s">
        <v>1229</v>
      </c>
      <c r="G185" t="s">
        <v>1230</v>
      </c>
      <c r="H185" t="s">
        <v>288</v>
      </c>
      <c r="I185">
        <v>60469</v>
      </c>
      <c r="J185" t="s">
        <v>16798</v>
      </c>
      <c r="K185" t="s">
        <v>146</v>
      </c>
      <c r="AT185">
        <v>41.630403000000001</v>
      </c>
      <c r="AU185">
        <v>-87.683036000000001</v>
      </c>
      <c r="AV185">
        <v>1</v>
      </c>
      <c r="AW185" t="s">
        <v>16343</v>
      </c>
      <c r="AX185">
        <v>14418</v>
      </c>
      <c r="AY185" t="s">
        <v>16799</v>
      </c>
      <c r="BB185" t="s">
        <v>1230</v>
      </c>
      <c r="BC185" t="s">
        <v>288</v>
      </c>
      <c r="BD185" t="s">
        <v>16493</v>
      </c>
      <c r="BE185">
        <v>60469</v>
      </c>
      <c r="BF185" t="s">
        <v>16346</v>
      </c>
      <c r="BG185" t="s">
        <v>146</v>
      </c>
      <c r="BH185" t="b">
        <f>IFERROR(MATCH('2020'!A185, '2021'!A:A, 0) &gt;0, FALSE)</f>
        <v>1</v>
      </c>
    </row>
    <row r="186" spans="1:60">
      <c r="A186" t="s">
        <v>1232</v>
      </c>
      <c r="B186" t="s">
        <v>1233</v>
      </c>
      <c r="D186" t="s">
        <v>1017</v>
      </c>
      <c r="E186" t="s">
        <v>1234</v>
      </c>
      <c r="F186" t="s">
        <v>1235</v>
      </c>
      <c r="G186" t="s">
        <v>1224</v>
      </c>
      <c r="H186" t="s">
        <v>288</v>
      </c>
      <c r="I186">
        <v>60426</v>
      </c>
      <c r="J186" t="s">
        <v>16800</v>
      </c>
      <c r="K186" t="s">
        <v>146</v>
      </c>
      <c r="L186">
        <v>1</v>
      </c>
      <c r="M186">
        <v>3</v>
      </c>
      <c r="N186">
        <v>0</v>
      </c>
      <c r="O186">
        <v>4</v>
      </c>
      <c r="P186" t="s">
        <v>290</v>
      </c>
      <c r="Q186" t="s">
        <v>290</v>
      </c>
      <c r="R186" t="s">
        <v>290</v>
      </c>
      <c r="S186" t="s">
        <v>290</v>
      </c>
      <c r="T186" t="s">
        <v>290</v>
      </c>
      <c r="U186" t="s">
        <v>290</v>
      </c>
      <c r="V186" t="s">
        <v>290</v>
      </c>
      <c r="W186" t="s">
        <v>290</v>
      </c>
      <c r="X186" t="s">
        <v>290</v>
      </c>
      <c r="Y186" t="s">
        <v>290</v>
      </c>
      <c r="Z186" t="s">
        <v>290</v>
      </c>
      <c r="AA186" t="s">
        <v>290</v>
      </c>
      <c r="AB186" t="s">
        <v>290</v>
      </c>
      <c r="AC186" t="s">
        <v>290</v>
      </c>
      <c r="AD186" t="s">
        <v>290</v>
      </c>
      <c r="AE186" t="s">
        <v>290</v>
      </c>
      <c r="AF186" t="s">
        <v>290</v>
      </c>
      <c r="AG186" t="s">
        <v>290</v>
      </c>
      <c r="AH186" t="s">
        <v>290</v>
      </c>
      <c r="AI186" t="s">
        <v>290</v>
      </c>
      <c r="AJ186" t="s">
        <v>290</v>
      </c>
      <c r="AK186" t="s">
        <v>290</v>
      </c>
      <c r="AL186" t="s">
        <v>290</v>
      </c>
      <c r="AM186" t="s">
        <v>290</v>
      </c>
      <c r="AN186" t="s">
        <v>290</v>
      </c>
      <c r="AO186" t="s">
        <v>290</v>
      </c>
      <c r="AP186" t="s">
        <v>290</v>
      </c>
      <c r="AQ186">
        <v>3</v>
      </c>
      <c r="AR186">
        <v>6</v>
      </c>
      <c r="AS186">
        <v>9</v>
      </c>
      <c r="AT186">
        <v>41.616391</v>
      </c>
      <c r="AU186">
        <v>-87.655606000000006</v>
      </c>
      <c r="AV186">
        <v>1</v>
      </c>
      <c r="AW186" t="s">
        <v>16343</v>
      </c>
      <c r="AX186">
        <v>15019</v>
      </c>
      <c r="AY186" t="s">
        <v>16635</v>
      </c>
      <c r="BB186" t="s">
        <v>1224</v>
      </c>
      <c r="BC186" t="s">
        <v>288</v>
      </c>
      <c r="BD186" t="s">
        <v>16493</v>
      </c>
      <c r="BE186">
        <v>60426</v>
      </c>
      <c r="BF186" t="s">
        <v>16346</v>
      </c>
      <c r="BG186" t="s">
        <v>146</v>
      </c>
      <c r="BH186" t="b">
        <f>IFERROR(MATCH('2020'!A186, '2021'!A:A, 0) &gt;0, FALSE)</f>
        <v>1</v>
      </c>
    </row>
    <row r="187" spans="1:60">
      <c r="A187" t="s">
        <v>13383</v>
      </c>
      <c r="B187" t="s">
        <v>13384</v>
      </c>
      <c r="D187" t="s">
        <v>16801</v>
      </c>
      <c r="E187" t="s">
        <v>16802</v>
      </c>
      <c r="F187" t="s">
        <v>13386</v>
      </c>
      <c r="G187" t="s">
        <v>1475</v>
      </c>
      <c r="H187" t="s">
        <v>288</v>
      </c>
      <c r="I187">
        <v>60455</v>
      </c>
      <c r="J187" t="s">
        <v>16803</v>
      </c>
      <c r="K187" t="s">
        <v>146</v>
      </c>
      <c r="L187">
        <v>2</v>
      </c>
      <c r="M187">
        <v>8</v>
      </c>
      <c r="N187">
        <v>2</v>
      </c>
      <c r="O187">
        <v>12</v>
      </c>
      <c r="P187">
        <v>34</v>
      </c>
      <c r="Q187" t="s">
        <v>290</v>
      </c>
      <c r="R187" t="s">
        <v>290</v>
      </c>
      <c r="S187" t="s">
        <v>290</v>
      </c>
      <c r="T187" t="s">
        <v>290</v>
      </c>
      <c r="U187" t="s">
        <v>290</v>
      </c>
      <c r="V187" t="s">
        <v>290</v>
      </c>
      <c r="W187" t="s">
        <v>290</v>
      </c>
      <c r="X187" t="s">
        <v>290</v>
      </c>
      <c r="Y187" t="s">
        <v>290</v>
      </c>
      <c r="Z187" t="s">
        <v>290</v>
      </c>
      <c r="AA187" t="s">
        <v>290</v>
      </c>
      <c r="AB187" t="s">
        <v>290</v>
      </c>
      <c r="AC187" t="s">
        <v>290</v>
      </c>
      <c r="AD187" t="s">
        <v>290</v>
      </c>
      <c r="AE187" t="s">
        <v>290</v>
      </c>
      <c r="AF187" t="s">
        <v>290</v>
      </c>
      <c r="AG187" t="s">
        <v>290</v>
      </c>
      <c r="AH187" t="s">
        <v>290</v>
      </c>
      <c r="AI187" t="s">
        <v>290</v>
      </c>
      <c r="AJ187" t="s">
        <v>290</v>
      </c>
      <c r="AK187" t="s">
        <v>290</v>
      </c>
      <c r="AL187" t="s">
        <v>290</v>
      </c>
      <c r="AM187" t="s">
        <v>290</v>
      </c>
      <c r="AN187" t="s">
        <v>290</v>
      </c>
      <c r="AO187">
        <v>31</v>
      </c>
      <c r="AP187" t="s">
        <v>290</v>
      </c>
      <c r="AQ187">
        <v>25</v>
      </c>
      <c r="AR187">
        <v>13</v>
      </c>
      <c r="AS187">
        <v>38</v>
      </c>
      <c r="AT187">
        <v>41.732948</v>
      </c>
      <c r="AU187">
        <v>-87.801010000000005</v>
      </c>
      <c r="AV187">
        <v>1</v>
      </c>
      <c r="AW187" t="s">
        <v>16343</v>
      </c>
      <c r="AX187">
        <v>7245</v>
      </c>
      <c r="AY187" t="s">
        <v>16804</v>
      </c>
      <c r="BB187" t="s">
        <v>1475</v>
      </c>
      <c r="BC187" t="s">
        <v>288</v>
      </c>
      <c r="BD187" t="s">
        <v>16493</v>
      </c>
      <c r="BE187">
        <v>60455</v>
      </c>
      <c r="BF187" t="s">
        <v>16346</v>
      </c>
      <c r="BG187" t="s">
        <v>146</v>
      </c>
      <c r="BH187" t="b">
        <f>IFERROR(MATCH('2020'!A187, '2021'!A:A, 0) &gt;0, FALSE)</f>
        <v>1</v>
      </c>
    </row>
    <row r="188" spans="1:60">
      <c r="A188" t="s">
        <v>1236</v>
      </c>
      <c r="B188" t="s">
        <v>1237</v>
      </c>
      <c r="C188" t="s">
        <v>418</v>
      </c>
      <c r="D188" t="s">
        <v>787</v>
      </c>
      <c r="E188" t="s">
        <v>1238</v>
      </c>
      <c r="F188" t="s">
        <v>1239</v>
      </c>
      <c r="G188" t="s">
        <v>1240</v>
      </c>
      <c r="H188" t="s">
        <v>288</v>
      </c>
      <c r="I188">
        <v>60425</v>
      </c>
      <c r="J188" t="s">
        <v>16805</v>
      </c>
      <c r="K188" t="s">
        <v>146</v>
      </c>
      <c r="L188">
        <v>2</v>
      </c>
      <c r="M188">
        <v>14</v>
      </c>
      <c r="N188">
        <v>4</v>
      </c>
      <c r="O188">
        <v>20</v>
      </c>
      <c r="P188" t="s">
        <v>290</v>
      </c>
      <c r="Q188" t="s">
        <v>290</v>
      </c>
      <c r="R188" t="s">
        <v>290</v>
      </c>
      <c r="S188" t="s">
        <v>290</v>
      </c>
      <c r="T188" t="s">
        <v>290</v>
      </c>
      <c r="U188">
        <v>15</v>
      </c>
      <c r="V188">
        <v>16</v>
      </c>
      <c r="W188">
        <v>18</v>
      </c>
      <c r="X188">
        <v>20</v>
      </c>
      <c r="Y188">
        <v>19</v>
      </c>
      <c r="Z188" t="s">
        <v>290</v>
      </c>
      <c r="AA188" t="s">
        <v>290</v>
      </c>
      <c r="AB188" t="s">
        <v>290</v>
      </c>
      <c r="AC188" t="s">
        <v>290</v>
      </c>
      <c r="AD188" t="s">
        <v>290</v>
      </c>
      <c r="AE188" t="s">
        <v>290</v>
      </c>
      <c r="AF188" t="s">
        <v>290</v>
      </c>
      <c r="AG188" t="s">
        <v>290</v>
      </c>
      <c r="AH188" t="s">
        <v>290</v>
      </c>
      <c r="AI188" t="s">
        <v>290</v>
      </c>
      <c r="AJ188">
        <v>10</v>
      </c>
      <c r="AK188" t="s">
        <v>290</v>
      </c>
      <c r="AL188" t="s">
        <v>290</v>
      </c>
      <c r="AM188">
        <v>83</v>
      </c>
      <c r="AN188" t="s">
        <v>290</v>
      </c>
      <c r="AO188" t="s">
        <v>290</v>
      </c>
      <c r="AP188" t="s">
        <v>290</v>
      </c>
      <c r="AQ188">
        <v>43</v>
      </c>
      <c r="AR188">
        <v>60</v>
      </c>
      <c r="AS188">
        <v>103</v>
      </c>
      <c r="AT188">
        <v>41.546989000000004</v>
      </c>
      <c r="AU188">
        <v>-87.629304000000005</v>
      </c>
      <c r="AV188">
        <v>1</v>
      </c>
      <c r="AW188" t="s">
        <v>16343</v>
      </c>
      <c r="AX188">
        <v>500</v>
      </c>
      <c r="AY188" t="s">
        <v>16806</v>
      </c>
      <c r="BB188" t="s">
        <v>1240</v>
      </c>
      <c r="BC188" t="s">
        <v>288</v>
      </c>
      <c r="BD188" t="s">
        <v>16493</v>
      </c>
      <c r="BE188">
        <v>60425</v>
      </c>
      <c r="BF188" t="s">
        <v>16346</v>
      </c>
      <c r="BG188" t="s">
        <v>146</v>
      </c>
      <c r="BH188" t="b">
        <f>IFERROR(MATCH('2020'!A188, '2021'!A:A, 0) &gt;0, FALSE)</f>
        <v>1</v>
      </c>
    </row>
    <row r="189" spans="1:60">
      <c r="A189" t="s">
        <v>1242</v>
      </c>
      <c r="B189" t="s">
        <v>15533</v>
      </c>
      <c r="D189" t="s">
        <v>1244</v>
      </c>
      <c r="E189" t="s">
        <v>1245</v>
      </c>
      <c r="F189" t="s">
        <v>1246</v>
      </c>
      <c r="G189" t="s">
        <v>1247</v>
      </c>
      <c r="H189" t="s">
        <v>288</v>
      </c>
      <c r="I189">
        <v>60464</v>
      </c>
      <c r="J189" t="s">
        <v>16807</v>
      </c>
      <c r="K189" t="s">
        <v>146</v>
      </c>
      <c r="L189">
        <v>1</v>
      </c>
      <c r="M189">
        <v>2</v>
      </c>
      <c r="N189">
        <v>0.5</v>
      </c>
      <c r="O189">
        <v>3.5</v>
      </c>
      <c r="P189" t="s">
        <v>290</v>
      </c>
      <c r="Q189">
        <v>15</v>
      </c>
      <c r="R189" t="s">
        <v>290</v>
      </c>
      <c r="S189" t="s">
        <v>290</v>
      </c>
      <c r="T189" t="s">
        <v>290</v>
      </c>
      <c r="U189" t="s">
        <v>290</v>
      </c>
      <c r="V189" t="s">
        <v>290</v>
      </c>
      <c r="W189" t="s">
        <v>290</v>
      </c>
      <c r="X189" t="s">
        <v>290</v>
      </c>
      <c r="Y189" t="s">
        <v>290</v>
      </c>
      <c r="Z189" t="s">
        <v>290</v>
      </c>
      <c r="AA189" t="s">
        <v>290</v>
      </c>
      <c r="AB189" t="s">
        <v>290</v>
      </c>
      <c r="AC189" t="s">
        <v>290</v>
      </c>
      <c r="AD189" t="s">
        <v>290</v>
      </c>
      <c r="AE189" t="s">
        <v>290</v>
      </c>
      <c r="AF189" t="s">
        <v>290</v>
      </c>
      <c r="AG189" t="s">
        <v>290</v>
      </c>
      <c r="AH189" t="s">
        <v>290</v>
      </c>
      <c r="AI189" t="s">
        <v>290</v>
      </c>
      <c r="AJ189" t="s">
        <v>290</v>
      </c>
      <c r="AK189" t="s">
        <v>290</v>
      </c>
      <c r="AL189" t="s">
        <v>290</v>
      </c>
      <c r="AM189" t="s">
        <v>290</v>
      </c>
      <c r="AN189" t="s">
        <v>290</v>
      </c>
      <c r="AO189">
        <v>20</v>
      </c>
      <c r="AP189" t="s">
        <v>290</v>
      </c>
      <c r="AQ189">
        <v>12</v>
      </c>
      <c r="AR189">
        <v>14</v>
      </c>
      <c r="AS189">
        <v>26</v>
      </c>
      <c r="AT189">
        <v>41.658704999999998</v>
      </c>
      <c r="AU189">
        <v>-87.839156000000003</v>
      </c>
      <c r="AV189">
        <v>1</v>
      </c>
      <c r="AW189" t="s">
        <v>16343</v>
      </c>
      <c r="AX189">
        <v>12700</v>
      </c>
      <c r="AY189" t="s">
        <v>16808</v>
      </c>
      <c r="BB189" t="s">
        <v>1247</v>
      </c>
      <c r="BC189" t="s">
        <v>288</v>
      </c>
      <c r="BD189" t="s">
        <v>16493</v>
      </c>
      <c r="BE189">
        <v>60464</v>
      </c>
      <c r="BF189" t="s">
        <v>16346</v>
      </c>
      <c r="BG189" t="s">
        <v>146</v>
      </c>
      <c r="BH189" t="b">
        <f>IFERROR(MATCH('2020'!A189, '2021'!A:A, 0) &gt;0, FALSE)</f>
        <v>1</v>
      </c>
    </row>
    <row r="190" spans="1:60">
      <c r="A190" t="s">
        <v>1249</v>
      </c>
      <c r="B190" t="s">
        <v>1250</v>
      </c>
      <c r="C190" t="s">
        <v>353</v>
      </c>
      <c r="D190" t="s">
        <v>1251</v>
      </c>
      <c r="E190" t="s">
        <v>1252</v>
      </c>
      <c r="F190" t="s">
        <v>1253</v>
      </c>
      <c r="G190" t="s">
        <v>1254</v>
      </c>
      <c r="H190" t="s">
        <v>288</v>
      </c>
      <c r="I190">
        <v>60406</v>
      </c>
      <c r="J190" t="s">
        <v>16809</v>
      </c>
      <c r="K190" t="s">
        <v>146</v>
      </c>
      <c r="L190">
        <v>3</v>
      </c>
      <c r="M190">
        <v>6</v>
      </c>
      <c r="N190">
        <v>4</v>
      </c>
      <c r="O190">
        <v>13</v>
      </c>
      <c r="P190">
        <v>19</v>
      </c>
      <c r="Q190" t="s">
        <v>290</v>
      </c>
      <c r="R190" t="s">
        <v>290</v>
      </c>
      <c r="S190" t="s">
        <v>290</v>
      </c>
      <c r="T190" t="s">
        <v>290</v>
      </c>
      <c r="U190" t="s">
        <v>290</v>
      </c>
      <c r="V190" t="s">
        <v>290</v>
      </c>
      <c r="W190" t="s">
        <v>290</v>
      </c>
      <c r="X190" t="s">
        <v>290</v>
      </c>
      <c r="Y190" t="s">
        <v>290</v>
      </c>
      <c r="Z190" t="s">
        <v>290</v>
      </c>
      <c r="AA190" t="s">
        <v>290</v>
      </c>
      <c r="AB190" t="s">
        <v>290</v>
      </c>
      <c r="AC190" t="s">
        <v>290</v>
      </c>
      <c r="AD190" t="s">
        <v>290</v>
      </c>
      <c r="AE190" t="s">
        <v>290</v>
      </c>
      <c r="AF190" t="s">
        <v>290</v>
      </c>
      <c r="AG190" t="s">
        <v>290</v>
      </c>
      <c r="AH190" t="s">
        <v>290</v>
      </c>
      <c r="AI190" t="s">
        <v>290</v>
      </c>
      <c r="AJ190" t="s">
        <v>290</v>
      </c>
      <c r="AK190" t="s">
        <v>290</v>
      </c>
      <c r="AL190" t="s">
        <v>290</v>
      </c>
      <c r="AM190">
        <v>19</v>
      </c>
      <c r="AN190" t="s">
        <v>290</v>
      </c>
      <c r="AO190">
        <v>27</v>
      </c>
      <c r="AP190" t="s">
        <v>290</v>
      </c>
      <c r="AQ190">
        <v>28</v>
      </c>
      <c r="AR190">
        <v>29</v>
      </c>
      <c r="AS190">
        <v>57</v>
      </c>
      <c r="AT190">
        <v>41.657260000000001</v>
      </c>
      <c r="AU190">
        <v>-87.680049999999994</v>
      </c>
      <c r="AV190">
        <v>0.33</v>
      </c>
      <c r="AW190" t="s">
        <v>16365</v>
      </c>
      <c r="AX190">
        <v>175</v>
      </c>
      <c r="AY190" t="s">
        <v>16366</v>
      </c>
      <c r="BB190" t="s">
        <v>1254</v>
      </c>
      <c r="BC190" t="s">
        <v>288</v>
      </c>
      <c r="BD190" t="s">
        <v>16493</v>
      </c>
      <c r="BE190">
        <v>60406</v>
      </c>
      <c r="BF190" t="s">
        <v>16346</v>
      </c>
      <c r="BG190" t="s">
        <v>16363</v>
      </c>
      <c r="BH190" t="b">
        <f>IFERROR(MATCH('2020'!A190, '2021'!A:A, 0) &gt;0, FALSE)</f>
        <v>1</v>
      </c>
    </row>
    <row r="191" spans="1:60">
      <c r="A191" t="s">
        <v>15535</v>
      </c>
      <c r="B191" t="s">
        <v>11282</v>
      </c>
      <c r="D191" t="s">
        <v>16810</v>
      </c>
      <c r="E191" t="s">
        <v>15781</v>
      </c>
      <c r="F191" t="s">
        <v>8281</v>
      </c>
      <c r="G191" t="s">
        <v>1272</v>
      </c>
      <c r="H191" t="s">
        <v>288</v>
      </c>
      <c r="I191">
        <v>60411</v>
      </c>
      <c r="J191" t="s">
        <v>16811</v>
      </c>
      <c r="K191" t="s">
        <v>146</v>
      </c>
      <c r="L191">
        <v>2.5</v>
      </c>
      <c r="M191">
        <v>17.5</v>
      </c>
      <c r="N191">
        <v>6.5</v>
      </c>
      <c r="O191">
        <v>26.5</v>
      </c>
      <c r="P191">
        <v>19</v>
      </c>
      <c r="Q191">
        <v>12</v>
      </c>
      <c r="R191">
        <v>17</v>
      </c>
      <c r="S191">
        <v>11</v>
      </c>
      <c r="T191" t="s">
        <v>290</v>
      </c>
      <c r="U191">
        <v>11</v>
      </c>
      <c r="V191">
        <v>12</v>
      </c>
      <c r="W191">
        <v>15</v>
      </c>
      <c r="X191" t="s">
        <v>290</v>
      </c>
      <c r="Y191">
        <v>13</v>
      </c>
      <c r="Z191" t="s">
        <v>290</v>
      </c>
      <c r="AA191" t="s">
        <v>290</v>
      </c>
      <c r="AB191" t="s">
        <v>290</v>
      </c>
      <c r="AC191" t="s">
        <v>290</v>
      </c>
      <c r="AD191" t="s">
        <v>290</v>
      </c>
      <c r="AE191" t="s">
        <v>290</v>
      </c>
      <c r="AF191" t="s">
        <v>290</v>
      </c>
      <c r="AG191" t="s">
        <v>290</v>
      </c>
      <c r="AH191" t="s">
        <v>290</v>
      </c>
      <c r="AI191" t="s">
        <v>290</v>
      </c>
      <c r="AJ191" t="s">
        <v>290</v>
      </c>
      <c r="AK191" t="s">
        <v>290</v>
      </c>
      <c r="AL191" t="s">
        <v>290</v>
      </c>
      <c r="AM191">
        <v>107</v>
      </c>
      <c r="AN191" t="s">
        <v>290</v>
      </c>
      <c r="AO191" t="s">
        <v>290</v>
      </c>
      <c r="AP191">
        <v>11</v>
      </c>
      <c r="AQ191">
        <v>66</v>
      </c>
      <c r="AR191">
        <v>61</v>
      </c>
      <c r="AS191">
        <v>127</v>
      </c>
      <c r="AT191">
        <v>41.513733999999999</v>
      </c>
      <c r="AU191">
        <v>-87.655635000000004</v>
      </c>
      <c r="AV191">
        <v>1</v>
      </c>
      <c r="AW191" t="s">
        <v>16343</v>
      </c>
      <c r="AX191">
        <v>330</v>
      </c>
      <c r="AY191" t="s">
        <v>16812</v>
      </c>
      <c r="BB191" t="s">
        <v>1272</v>
      </c>
      <c r="BC191" t="s">
        <v>288</v>
      </c>
      <c r="BD191" t="s">
        <v>16493</v>
      </c>
      <c r="BE191">
        <v>60411</v>
      </c>
      <c r="BF191" t="s">
        <v>16346</v>
      </c>
      <c r="BG191" t="s">
        <v>146</v>
      </c>
      <c r="BH191" t="b">
        <f>IFERROR(MATCH('2020'!A191, '2021'!A:A, 0) &gt;0, FALSE)</f>
        <v>1</v>
      </c>
    </row>
    <row r="192" spans="1:60">
      <c r="A192" t="s">
        <v>1256</v>
      </c>
      <c r="B192" t="s">
        <v>1257</v>
      </c>
      <c r="D192" t="s">
        <v>16813</v>
      </c>
      <c r="E192" t="s">
        <v>16814</v>
      </c>
      <c r="F192" t="s">
        <v>1260</v>
      </c>
      <c r="G192" t="s">
        <v>1261</v>
      </c>
      <c r="H192" t="s">
        <v>288</v>
      </c>
      <c r="I192">
        <v>60473</v>
      </c>
      <c r="J192" t="s">
        <v>16815</v>
      </c>
      <c r="K192" t="s">
        <v>146</v>
      </c>
      <c r="L192">
        <v>2</v>
      </c>
      <c r="M192">
        <v>5</v>
      </c>
      <c r="N192">
        <v>0.5</v>
      </c>
      <c r="O192">
        <v>7.5</v>
      </c>
      <c r="P192" t="s">
        <v>290</v>
      </c>
      <c r="Q192" t="s">
        <v>290</v>
      </c>
      <c r="R192" t="s">
        <v>290</v>
      </c>
      <c r="S192" t="s">
        <v>290</v>
      </c>
      <c r="T192" t="s">
        <v>290</v>
      </c>
      <c r="U192" t="s">
        <v>290</v>
      </c>
      <c r="V192" t="s">
        <v>290</v>
      </c>
      <c r="W192" t="s">
        <v>290</v>
      </c>
      <c r="X192" t="s">
        <v>290</v>
      </c>
      <c r="Y192" t="s">
        <v>290</v>
      </c>
      <c r="Z192">
        <v>26</v>
      </c>
      <c r="AA192">
        <v>14</v>
      </c>
      <c r="AB192" t="s">
        <v>290</v>
      </c>
      <c r="AC192" t="s">
        <v>290</v>
      </c>
      <c r="AD192" t="s">
        <v>290</v>
      </c>
      <c r="AE192" t="s">
        <v>290</v>
      </c>
      <c r="AF192" t="s">
        <v>290</v>
      </c>
      <c r="AG192" t="s">
        <v>290</v>
      </c>
      <c r="AH192" t="s">
        <v>290</v>
      </c>
      <c r="AI192" t="s">
        <v>290</v>
      </c>
      <c r="AJ192" t="s">
        <v>290</v>
      </c>
      <c r="AK192" t="s">
        <v>290</v>
      </c>
      <c r="AL192" t="s">
        <v>290</v>
      </c>
      <c r="AM192">
        <v>35</v>
      </c>
      <c r="AN192" t="s">
        <v>290</v>
      </c>
      <c r="AO192" t="s">
        <v>290</v>
      </c>
      <c r="AP192" t="s">
        <v>290</v>
      </c>
      <c r="AQ192">
        <v>19</v>
      </c>
      <c r="AR192">
        <v>21</v>
      </c>
      <c r="AS192">
        <v>40</v>
      </c>
      <c r="AT192">
        <v>41.598030999999999</v>
      </c>
      <c r="AU192">
        <v>-87.605856000000003</v>
      </c>
      <c r="AV192">
        <v>1</v>
      </c>
      <c r="AW192" t="s">
        <v>16343</v>
      </c>
      <c r="AX192">
        <v>16341</v>
      </c>
      <c r="AY192" t="s">
        <v>16816</v>
      </c>
      <c r="BB192" t="s">
        <v>1261</v>
      </c>
      <c r="BC192" t="s">
        <v>288</v>
      </c>
      <c r="BD192" t="s">
        <v>16493</v>
      </c>
      <c r="BE192">
        <v>60473</v>
      </c>
      <c r="BF192" t="s">
        <v>16346</v>
      </c>
      <c r="BG192" t="s">
        <v>146</v>
      </c>
      <c r="BH192" t="b">
        <f>IFERROR(MATCH('2020'!A192, '2021'!A:A, 0) &gt;0, FALSE)</f>
        <v>1</v>
      </c>
    </row>
    <row r="193" spans="1:60">
      <c r="A193" t="s">
        <v>4575</v>
      </c>
      <c r="B193" t="s">
        <v>4576</v>
      </c>
      <c r="C193" t="s">
        <v>418</v>
      </c>
      <c r="D193" t="s">
        <v>16817</v>
      </c>
      <c r="E193" t="s">
        <v>16818</v>
      </c>
      <c r="F193" t="s">
        <v>4579</v>
      </c>
      <c r="G193" t="s">
        <v>1370</v>
      </c>
      <c r="H193" t="s">
        <v>288</v>
      </c>
      <c r="I193">
        <v>60462</v>
      </c>
      <c r="J193" t="s">
        <v>16819</v>
      </c>
      <c r="K193" t="s">
        <v>146</v>
      </c>
      <c r="L193">
        <v>2</v>
      </c>
      <c r="M193">
        <v>4</v>
      </c>
      <c r="N193">
        <v>2</v>
      </c>
      <c r="O193">
        <v>8</v>
      </c>
      <c r="P193">
        <v>10</v>
      </c>
      <c r="Q193" t="s">
        <v>290</v>
      </c>
      <c r="R193" t="s">
        <v>290</v>
      </c>
      <c r="S193" t="s">
        <v>290</v>
      </c>
      <c r="T193" t="s">
        <v>290</v>
      </c>
      <c r="U193" t="s">
        <v>290</v>
      </c>
      <c r="V193" t="s">
        <v>290</v>
      </c>
      <c r="W193" t="s">
        <v>290</v>
      </c>
      <c r="X193" t="s">
        <v>290</v>
      </c>
      <c r="Y193" t="s">
        <v>290</v>
      </c>
      <c r="Z193" t="s">
        <v>290</v>
      </c>
      <c r="AA193" t="s">
        <v>290</v>
      </c>
      <c r="AB193" t="s">
        <v>290</v>
      </c>
      <c r="AC193" t="s">
        <v>290</v>
      </c>
      <c r="AD193" t="s">
        <v>290</v>
      </c>
      <c r="AE193" t="s">
        <v>290</v>
      </c>
      <c r="AF193" t="s">
        <v>290</v>
      </c>
      <c r="AG193" t="s">
        <v>290</v>
      </c>
      <c r="AH193" t="s">
        <v>290</v>
      </c>
      <c r="AI193" t="s">
        <v>290</v>
      </c>
      <c r="AJ193">
        <v>14</v>
      </c>
      <c r="AK193" t="s">
        <v>290</v>
      </c>
      <c r="AL193" t="s">
        <v>290</v>
      </c>
      <c r="AM193" t="s">
        <v>290</v>
      </c>
      <c r="AN193" t="s">
        <v>290</v>
      </c>
      <c r="AO193" t="s">
        <v>290</v>
      </c>
      <c r="AP193" t="s">
        <v>290</v>
      </c>
      <c r="AQ193">
        <v>10</v>
      </c>
      <c r="AR193">
        <v>4</v>
      </c>
      <c r="AS193">
        <v>14</v>
      </c>
      <c r="AT193">
        <v>41.608525999999998</v>
      </c>
      <c r="AU193">
        <v>-87.796237000000005</v>
      </c>
      <c r="AV193">
        <v>1</v>
      </c>
      <c r="AW193" t="s">
        <v>16343</v>
      </c>
      <c r="AX193">
        <v>7249</v>
      </c>
      <c r="AY193" t="s">
        <v>16820</v>
      </c>
      <c r="BB193" t="s">
        <v>1370</v>
      </c>
      <c r="BC193" t="s">
        <v>288</v>
      </c>
      <c r="BD193" t="s">
        <v>16493</v>
      </c>
      <c r="BE193">
        <v>60462</v>
      </c>
      <c r="BF193" t="s">
        <v>16346</v>
      </c>
      <c r="BG193" t="s">
        <v>146</v>
      </c>
      <c r="BH193" t="b">
        <f>IFERROR(MATCH('2020'!A193, '2021'!A:A, 0) &gt;0, FALSE)</f>
        <v>1</v>
      </c>
    </row>
    <row r="194" spans="1:60">
      <c r="A194" t="s">
        <v>1268</v>
      </c>
      <c r="B194" t="s">
        <v>1269</v>
      </c>
      <c r="C194" t="s">
        <v>314</v>
      </c>
      <c r="D194" t="s">
        <v>731</v>
      </c>
      <c r="E194" t="s">
        <v>1270</v>
      </c>
      <c r="F194" t="s">
        <v>1271</v>
      </c>
      <c r="G194" t="s">
        <v>1272</v>
      </c>
      <c r="H194" t="s">
        <v>288</v>
      </c>
      <c r="I194">
        <v>60411</v>
      </c>
      <c r="J194" t="s">
        <v>16821</v>
      </c>
      <c r="K194" t="s">
        <v>146</v>
      </c>
      <c r="L194">
        <v>14</v>
      </c>
      <c r="M194">
        <v>68</v>
      </c>
      <c r="N194">
        <v>27</v>
      </c>
      <c r="O194">
        <v>109</v>
      </c>
      <c r="P194" t="s">
        <v>290</v>
      </c>
      <c r="Q194" t="s">
        <v>290</v>
      </c>
      <c r="R194" t="s">
        <v>290</v>
      </c>
      <c r="S194" t="s">
        <v>290</v>
      </c>
      <c r="T194" t="s">
        <v>290</v>
      </c>
      <c r="U194" t="s">
        <v>290</v>
      </c>
      <c r="V194" t="s">
        <v>290</v>
      </c>
      <c r="W194" t="s">
        <v>290</v>
      </c>
      <c r="X194" t="s">
        <v>290</v>
      </c>
      <c r="Y194" t="s">
        <v>290</v>
      </c>
      <c r="Z194">
        <v>255</v>
      </c>
      <c r="AA194">
        <v>234</v>
      </c>
      <c r="AB194">
        <v>245</v>
      </c>
      <c r="AC194">
        <v>217</v>
      </c>
      <c r="AD194" t="s">
        <v>290</v>
      </c>
      <c r="AE194" t="s">
        <v>290</v>
      </c>
      <c r="AF194" t="s">
        <v>290</v>
      </c>
      <c r="AG194" t="s">
        <v>290</v>
      </c>
      <c r="AH194" t="s">
        <v>290</v>
      </c>
      <c r="AI194" t="s">
        <v>290</v>
      </c>
      <c r="AJ194">
        <v>181</v>
      </c>
      <c r="AK194" t="s">
        <v>290</v>
      </c>
      <c r="AL194">
        <v>72</v>
      </c>
      <c r="AM194">
        <v>394</v>
      </c>
      <c r="AN194" t="s">
        <v>290</v>
      </c>
      <c r="AO194">
        <v>270</v>
      </c>
      <c r="AP194">
        <v>31</v>
      </c>
      <c r="AQ194">
        <v>493</v>
      </c>
      <c r="AR194">
        <v>458</v>
      </c>
      <c r="AS194">
        <v>951</v>
      </c>
      <c r="AT194">
        <v>41.519813999999997</v>
      </c>
      <c r="AU194">
        <v>-87.657596999999996</v>
      </c>
      <c r="AV194">
        <v>1</v>
      </c>
      <c r="AW194" t="s">
        <v>16343</v>
      </c>
      <c r="AX194">
        <v>700</v>
      </c>
      <c r="AY194" t="s">
        <v>16635</v>
      </c>
      <c r="BB194" t="s">
        <v>1272</v>
      </c>
      <c r="BC194" t="s">
        <v>288</v>
      </c>
      <c r="BD194" t="s">
        <v>16493</v>
      </c>
      <c r="BE194">
        <v>60411</v>
      </c>
      <c r="BF194" t="s">
        <v>16346</v>
      </c>
      <c r="BG194" t="s">
        <v>146</v>
      </c>
      <c r="BH194" t="b">
        <f>IFERROR(MATCH('2020'!A194, '2021'!A:A, 0) &gt;0, FALSE)</f>
        <v>1</v>
      </c>
    </row>
    <row r="195" spans="1:60">
      <c r="A195" t="s">
        <v>1273</v>
      </c>
      <c r="B195" t="s">
        <v>1274</v>
      </c>
      <c r="D195" t="s">
        <v>1708</v>
      </c>
      <c r="E195" t="s">
        <v>16822</v>
      </c>
      <c r="F195" t="s">
        <v>1276</v>
      </c>
      <c r="G195" t="s">
        <v>1277</v>
      </c>
      <c r="H195" t="s">
        <v>288</v>
      </c>
      <c r="I195">
        <v>60459</v>
      </c>
      <c r="J195" t="s">
        <v>16823</v>
      </c>
      <c r="K195" t="s">
        <v>146</v>
      </c>
      <c r="L195">
        <v>7</v>
      </c>
      <c r="M195">
        <v>47</v>
      </c>
      <c r="N195">
        <v>22</v>
      </c>
      <c r="O195">
        <v>76</v>
      </c>
      <c r="P195" t="s">
        <v>290</v>
      </c>
      <c r="Q195" t="s">
        <v>290</v>
      </c>
      <c r="R195" t="s">
        <v>290</v>
      </c>
      <c r="S195" t="s">
        <v>290</v>
      </c>
      <c r="T195" t="s">
        <v>290</v>
      </c>
      <c r="U195" t="s">
        <v>290</v>
      </c>
      <c r="V195" t="s">
        <v>290</v>
      </c>
      <c r="W195" t="s">
        <v>290</v>
      </c>
      <c r="X195" t="s">
        <v>290</v>
      </c>
      <c r="Y195" t="s">
        <v>290</v>
      </c>
      <c r="Z195">
        <v>240</v>
      </c>
      <c r="AA195">
        <v>201</v>
      </c>
      <c r="AB195">
        <v>110</v>
      </c>
      <c r="AC195">
        <v>190</v>
      </c>
      <c r="AD195" t="s">
        <v>290</v>
      </c>
      <c r="AE195" t="s">
        <v>290</v>
      </c>
      <c r="AF195" t="s">
        <v>290</v>
      </c>
      <c r="AG195" t="s">
        <v>290</v>
      </c>
      <c r="AH195" t="s">
        <v>290</v>
      </c>
      <c r="AI195" t="s">
        <v>290</v>
      </c>
      <c r="AJ195">
        <v>288</v>
      </c>
      <c r="AK195" t="s">
        <v>290</v>
      </c>
      <c r="AL195">
        <v>12</v>
      </c>
      <c r="AM195">
        <v>62</v>
      </c>
      <c r="AN195" t="s">
        <v>290</v>
      </c>
      <c r="AO195">
        <v>322</v>
      </c>
      <c r="AP195">
        <v>55</v>
      </c>
      <c r="AQ195">
        <v>230</v>
      </c>
      <c r="AR195">
        <v>511</v>
      </c>
      <c r="AS195">
        <v>741</v>
      </c>
      <c r="AT195">
        <v>41.752648999999998</v>
      </c>
      <c r="AU195">
        <v>-87.760202000000007</v>
      </c>
      <c r="AV195">
        <v>1</v>
      </c>
      <c r="AW195" t="s">
        <v>16360</v>
      </c>
      <c r="AX195">
        <v>5556</v>
      </c>
      <c r="AY195" t="s">
        <v>16824</v>
      </c>
      <c r="BB195" t="s">
        <v>1277</v>
      </c>
      <c r="BC195" t="s">
        <v>288</v>
      </c>
      <c r="BD195" t="s">
        <v>16493</v>
      </c>
      <c r="BE195">
        <v>60459</v>
      </c>
      <c r="BF195" t="s">
        <v>16346</v>
      </c>
      <c r="BG195" t="s">
        <v>16363</v>
      </c>
      <c r="BH195" t="b">
        <f>IFERROR(MATCH('2020'!A195, '2021'!A:A, 0) &gt;0, FALSE)</f>
        <v>1</v>
      </c>
    </row>
    <row r="196" spans="1:60">
      <c r="A196" t="s">
        <v>1279</v>
      </c>
      <c r="B196" t="s">
        <v>1280</v>
      </c>
      <c r="C196" t="s">
        <v>314</v>
      </c>
      <c r="D196" t="s">
        <v>839</v>
      </c>
      <c r="E196" t="s">
        <v>1281</v>
      </c>
      <c r="F196" t="s">
        <v>1282</v>
      </c>
      <c r="G196" t="s">
        <v>1283</v>
      </c>
      <c r="H196" t="s">
        <v>288</v>
      </c>
      <c r="I196">
        <v>60478</v>
      </c>
      <c r="J196" t="s">
        <v>16825</v>
      </c>
      <c r="K196" t="s">
        <v>146</v>
      </c>
      <c r="L196">
        <v>2</v>
      </c>
      <c r="M196">
        <v>7</v>
      </c>
      <c r="N196">
        <v>2</v>
      </c>
      <c r="O196">
        <v>11</v>
      </c>
      <c r="P196" t="s">
        <v>290</v>
      </c>
      <c r="Q196" t="s">
        <v>290</v>
      </c>
      <c r="R196" t="s">
        <v>290</v>
      </c>
      <c r="S196" t="s">
        <v>290</v>
      </c>
      <c r="T196">
        <v>10</v>
      </c>
      <c r="U196">
        <v>11</v>
      </c>
      <c r="V196" t="s">
        <v>290</v>
      </c>
      <c r="W196" t="s">
        <v>290</v>
      </c>
      <c r="X196">
        <v>12</v>
      </c>
      <c r="Y196" t="s">
        <v>290</v>
      </c>
      <c r="Z196" t="s">
        <v>290</v>
      </c>
      <c r="AA196" t="s">
        <v>290</v>
      </c>
      <c r="AB196" t="s">
        <v>290</v>
      </c>
      <c r="AC196" t="s">
        <v>290</v>
      </c>
      <c r="AD196" t="s">
        <v>290</v>
      </c>
      <c r="AE196" t="s">
        <v>290</v>
      </c>
      <c r="AF196" t="s">
        <v>290</v>
      </c>
      <c r="AG196" t="s">
        <v>290</v>
      </c>
      <c r="AH196" t="s">
        <v>290</v>
      </c>
      <c r="AI196" t="s">
        <v>290</v>
      </c>
      <c r="AJ196" t="s">
        <v>290</v>
      </c>
      <c r="AK196" t="s">
        <v>290</v>
      </c>
      <c r="AL196" t="s">
        <v>290</v>
      </c>
      <c r="AM196">
        <v>69</v>
      </c>
      <c r="AN196" t="s">
        <v>290</v>
      </c>
      <c r="AO196" t="s">
        <v>290</v>
      </c>
      <c r="AP196" t="s">
        <v>290</v>
      </c>
      <c r="AQ196">
        <v>31</v>
      </c>
      <c r="AR196">
        <v>40</v>
      </c>
      <c r="AS196">
        <v>71</v>
      </c>
      <c r="AT196">
        <v>41.55697</v>
      </c>
      <c r="AU196">
        <v>-87.719210000000004</v>
      </c>
      <c r="AV196">
        <v>1</v>
      </c>
      <c r="AW196" t="s">
        <v>16360</v>
      </c>
      <c r="AX196">
        <v>4231</v>
      </c>
      <c r="AY196" t="s">
        <v>16826</v>
      </c>
      <c r="BB196" t="s">
        <v>1283</v>
      </c>
      <c r="BC196" t="s">
        <v>288</v>
      </c>
      <c r="BD196" t="s">
        <v>16493</v>
      </c>
      <c r="BE196">
        <v>60478</v>
      </c>
      <c r="BF196" t="s">
        <v>16346</v>
      </c>
      <c r="BG196" t="s">
        <v>16363</v>
      </c>
      <c r="BH196" t="b">
        <f>IFERROR(MATCH('2020'!A196, '2021'!A:A, 0) &gt;0, FALSE)</f>
        <v>1</v>
      </c>
    </row>
    <row r="197" spans="1:60">
      <c r="A197" t="s">
        <v>1285</v>
      </c>
      <c r="B197" t="s">
        <v>1286</v>
      </c>
      <c r="C197" t="s">
        <v>314</v>
      </c>
      <c r="D197" t="s">
        <v>16827</v>
      </c>
      <c r="E197" t="s">
        <v>16828</v>
      </c>
      <c r="F197" t="s">
        <v>1288</v>
      </c>
      <c r="G197" t="s">
        <v>1289</v>
      </c>
      <c r="H197" t="s">
        <v>288</v>
      </c>
      <c r="I197">
        <v>60477</v>
      </c>
      <c r="J197" t="s">
        <v>16829</v>
      </c>
      <c r="K197" t="s">
        <v>146</v>
      </c>
      <c r="L197">
        <v>2</v>
      </c>
      <c r="M197">
        <v>15</v>
      </c>
      <c r="N197">
        <v>11</v>
      </c>
      <c r="O197">
        <v>28</v>
      </c>
      <c r="P197">
        <v>40</v>
      </c>
      <c r="Q197">
        <v>27</v>
      </c>
      <c r="R197">
        <v>24</v>
      </c>
      <c r="S197">
        <v>24</v>
      </c>
      <c r="T197">
        <v>21</v>
      </c>
      <c r="U197">
        <v>20</v>
      </c>
      <c r="V197">
        <v>24</v>
      </c>
      <c r="W197">
        <v>21</v>
      </c>
      <c r="X197">
        <v>22</v>
      </c>
      <c r="Y197">
        <v>23</v>
      </c>
      <c r="Z197" t="s">
        <v>290</v>
      </c>
      <c r="AA197" t="s">
        <v>290</v>
      </c>
      <c r="AB197" t="s">
        <v>290</v>
      </c>
      <c r="AC197" t="s">
        <v>290</v>
      </c>
      <c r="AD197" t="s">
        <v>290</v>
      </c>
      <c r="AE197" t="s">
        <v>290</v>
      </c>
      <c r="AF197" t="s">
        <v>290</v>
      </c>
      <c r="AG197" t="s">
        <v>290</v>
      </c>
      <c r="AH197">
        <v>11</v>
      </c>
      <c r="AI197" t="s">
        <v>290</v>
      </c>
      <c r="AJ197" t="s">
        <v>290</v>
      </c>
      <c r="AK197" t="s">
        <v>290</v>
      </c>
      <c r="AL197" t="s">
        <v>290</v>
      </c>
      <c r="AM197">
        <v>85</v>
      </c>
      <c r="AN197" t="s">
        <v>290</v>
      </c>
      <c r="AO197">
        <v>137</v>
      </c>
      <c r="AP197">
        <v>25</v>
      </c>
      <c r="AQ197">
        <v>128</v>
      </c>
      <c r="AR197">
        <v>129</v>
      </c>
      <c r="AS197">
        <v>257</v>
      </c>
      <c r="AT197">
        <v>41.603448999999998</v>
      </c>
      <c r="AU197">
        <v>-87.787756999999999</v>
      </c>
      <c r="AV197">
        <v>1</v>
      </c>
      <c r="AW197" t="s">
        <v>16343</v>
      </c>
      <c r="AX197">
        <v>6850</v>
      </c>
      <c r="AY197" t="s">
        <v>16830</v>
      </c>
      <c r="BB197" t="s">
        <v>1289</v>
      </c>
      <c r="BC197" t="s">
        <v>288</v>
      </c>
      <c r="BD197" t="s">
        <v>16493</v>
      </c>
      <c r="BE197">
        <v>60477</v>
      </c>
      <c r="BF197" t="s">
        <v>16346</v>
      </c>
      <c r="BG197" t="s">
        <v>146</v>
      </c>
      <c r="BH197" t="b">
        <f>IFERROR(MATCH('2020'!A197, '2021'!A:A, 0) &gt;0, FALSE)</f>
        <v>1</v>
      </c>
    </row>
    <row r="198" spans="1:60">
      <c r="A198" t="s">
        <v>1291</v>
      </c>
      <c r="B198" t="s">
        <v>1292</v>
      </c>
      <c r="C198" t="s">
        <v>314</v>
      </c>
      <c r="D198" t="s">
        <v>1293</v>
      </c>
      <c r="E198" t="s">
        <v>1294</v>
      </c>
      <c r="F198" t="s">
        <v>1295</v>
      </c>
      <c r="G198" t="s">
        <v>1296</v>
      </c>
      <c r="H198" t="s">
        <v>288</v>
      </c>
      <c r="I198">
        <v>60453</v>
      </c>
      <c r="J198" t="s">
        <v>16831</v>
      </c>
      <c r="K198" t="s">
        <v>146</v>
      </c>
      <c r="L198">
        <v>1</v>
      </c>
      <c r="M198">
        <v>11.7</v>
      </c>
      <c r="N198">
        <v>4.0999999999999996</v>
      </c>
      <c r="O198">
        <v>16.8</v>
      </c>
      <c r="P198">
        <v>27</v>
      </c>
      <c r="Q198">
        <v>26</v>
      </c>
      <c r="R198">
        <v>14</v>
      </c>
      <c r="S198">
        <v>17</v>
      </c>
      <c r="T198">
        <v>29</v>
      </c>
      <c r="U198">
        <v>12</v>
      </c>
      <c r="V198">
        <v>16</v>
      </c>
      <c r="W198">
        <v>28</v>
      </c>
      <c r="X198">
        <v>29</v>
      </c>
      <c r="Y198">
        <v>30</v>
      </c>
      <c r="Z198" t="s">
        <v>290</v>
      </c>
      <c r="AA198" t="s">
        <v>290</v>
      </c>
      <c r="AB198" t="s">
        <v>290</v>
      </c>
      <c r="AC198" t="s">
        <v>290</v>
      </c>
      <c r="AD198" t="s">
        <v>290</v>
      </c>
      <c r="AE198" t="s">
        <v>290</v>
      </c>
      <c r="AF198" t="s">
        <v>290</v>
      </c>
      <c r="AG198" t="s">
        <v>290</v>
      </c>
      <c r="AH198" t="s">
        <v>290</v>
      </c>
      <c r="AI198" t="s">
        <v>290</v>
      </c>
      <c r="AJ198">
        <v>35</v>
      </c>
      <c r="AK198" t="s">
        <v>290</v>
      </c>
      <c r="AL198" t="s">
        <v>290</v>
      </c>
      <c r="AM198">
        <v>55</v>
      </c>
      <c r="AN198" t="s">
        <v>290</v>
      </c>
      <c r="AO198">
        <v>125</v>
      </c>
      <c r="AP198">
        <v>11</v>
      </c>
      <c r="AQ198">
        <v>113</v>
      </c>
      <c r="AR198">
        <v>115</v>
      </c>
      <c r="AS198">
        <v>228</v>
      </c>
      <c r="AT198">
        <v>41.708680000000001</v>
      </c>
      <c r="AU198">
        <v>-87.760060999999993</v>
      </c>
      <c r="AV198">
        <v>1</v>
      </c>
      <c r="AW198" t="s">
        <v>16360</v>
      </c>
      <c r="AX198">
        <v>10110</v>
      </c>
      <c r="AY198" t="s">
        <v>16832</v>
      </c>
      <c r="BB198" t="s">
        <v>1296</v>
      </c>
      <c r="BC198" t="s">
        <v>288</v>
      </c>
      <c r="BD198" t="s">
        <v>16493</v>
      </c>
      <c r="BE198">
        <v>60453</v>
      </c>
      <c r="BF198" t="s">
        <v>16346</v>
      </c>
      <c r="BG198" t="s">
        <v>16363</v>
      </c>
      <c r="BH198" t="b">
        <f>IFERROR(MATCH('2020'!A198, '2021'!A:A, 0) &gt;0, FALSE)</f>
        <v>1</v>
      </c>
    </row>
    <row r="199" spans="1:60">
      <c r="A199" t="s">
        <v>1298</v>
      </c>
      <c r="B199" t="s">
        <v>1299</v>
      </c>
      <c r="D199" t="s">
        <v>359</v>
      </c>
      <c r="E199" t="s">
        <v>1300</v>
      </c>
      <c r="F199" t="s">
        <v>1301</v>
      </c>
      <c r="G199" t="s">
        <v>1261</v>
      </c>
      <c r="H199" t="s">
        <v>288</v>
      </c>
      <c r="I199">
        <v>60473</v>
      </c>
      <c r="J199" t="s">
        <v>16833</v>
      </c>
      <c r="K199" t="s">
        <v>146</v>
      </c>
      <c r="L199">
        <v>5</v>
      </c>
      <c r="M199">
        <v>15</v>
      </c>
      <c r="N199">
        <v>6</v>
      </c>
      <c r="O199">
        <v>26</v>
      </c>
      <c r="P199">
        <v>26</v>
      </c>
      <c r="Q199">
        <v>16</v>
      </c>
      <c r="R199">
        <v>22</v>
      </c>
      <c r="S199">
        <v>24</v>
      </c>
      <c r="T199">
        <v>17</v>
      </c>
      <c r="U199">
        <v>24</v>
      </c>
      <c r="V199">
        <v>20</v>
      </c>
      <c r="W199">
        <v>23</v>
      </c>
      <c r="X199">
        <v>20</v>
      </c>
      <c r="Y199">
        <v>23</v>
      </c>
      <c r="Z199" t="s">
        <v>290</v>
      </c>
      <c r="AA199" t="s">
        <v>290</v>
      </c>
      <c r="AB199" t="s">
        <v>290</v>
      </c>
      <c r="AC199" t="s">
        <v>290</v>
      </c>
      <c r="AD199" t="s">
        <v>290</v>
      </c>
      <c r="AE199" t="s">
        <v>290</v>
      </c>
      <c r="AF199" t="s">
        <v>290</v>
      </c>
      <c r="AG199" t="s">
        <v>290</v>
      </c>
      <c r="AH199">
        <v>12</v>
      </c>
      <c r="AI199" t="s">
        <v>290</v>
      </c>
      <c r="AJ199" t="s">
        <v>290</v>
      </c>
      <c r="AK199" t="s">
        <v>290</v>
      </c>
      <c r="AL199" t="s">
        <v>290</v>
      </c>
      <c r="AM199">
        <v>175</v>
      </c>
      <c r="AN199" t="s">
        <v>290</v>
      </c>
      <c r="AO199">
        <v>33</v>
      </c>
      <c r="AP199">
        <v>15</v>
      </c>
      <c r="AQ199">
        <v>110</v>
      </c>
      <c r="AR199">
        <v>117</v>
      </c>
      <c r="AS199">
        <v>227</v>
      </c>
      <c r="AT199">
        <v>41.602049000000001</v>
      </c>
      <c r="AU199">
        <v>-87.603421999999995</v>
      </c>
      <c r="AV199">
        <v>1</v>
      </c>
      <c r="AW199" t="s">
        <v>16343</v>
      </c>
      <c r="AX199">
        <v>528</v>
      </c>
      <c r="AY199" t="s">
        <v>16834</v>
      </c>
      <c r="BB199" t="s">
        <v>1261</v>
      </c>
      <c r="BC199" t="s">
        <v>288</v>
      </c>
      <c r="BD199" t="s">
        <v>16493</v>
      </c>
      <c r="BE199">
        <v>60473</v>
      </c>
      <c r="BF199" t="s">
        <v>16346</v>
      </c>
      <c r="BG199" t="s">
        <v>146</v>
      </c>
      <c r="BH199" t="b">
        <f>IFERROR(MATCH('2020'!A199, '2021'!A:A, 0) &gt;0, FALSE)</f>
        <v>1</v>
      </c>
    </row>
    <row r="200" spans="1:60">
      <c r="A200" t="s">
        <v>1302</v>
      </c>
      <c r="B200" t="s">
        <v>1303</v>
      </c>
      <c r="C200" t="s">
        <v>314</v>
      </c>
      <c r="D200" t="s">
        <v>677</v>
      </c>
      <c r="E200" t="s">
        <v>16835</v>
      </c>
      <c r="F200" t="s">
        <v>1306</v>
      </c>
      <c r="G200" t="s">
        <v>1307</v>
      </c>
      <c r="H200" t="s">
        <v>288</v>
      </c>
      <c r="I200">
        <v>60438</v>
      </c>
      <c r="J200" t="s">
        <v>16836</v>
      </c>
      <c r="K200" t="s">
        <v>146</v>
      </c>
      <c r="L200">
        <v>3.2</v>
      </c>
      <c r="M200">
        <v>22.3</v>
      </c>
      <c r="N200">
        <v>4.3</v>
      </c>
      <c r="O200">
        <v>29.8</v>
      </c>
      <c r="P200">
        <v>39</v>
      </c>
      <c r="Q200">
        <v>26</v>
      </c>
      <c r="R200">
        <v>24</v>
      </c>
      <c r="S200">
        <v>21</v>
      </c>
      <c r="T200">
        <v>20</v>
      </c>
      <c r="U200">
        <v>11</v>
      </c>
      <c r="V200">
        <v>17</v>
      </c>
      <c r="W200">
        <v>16</v>
      </c>
      <c r="X200">
        <v>21</v>
      </c>
      <c r="Y200">
        <v>14</v>
      </c>
      <c r="Z200" t="s">
        <v>290</v>
      </c>
      <c r="AA200" t="s">
        <v>290</v>
      </c>
      <c r="AB200" t="s">
        <v>290</v>
      </c>
      <c r="AC200" t="s">
        <v>290</v>
      </c>
      <c r="AD200" t="s">
        <v>290</v>
      </c>
      <c r="AE200" t="s">
        <v>290</v>
      </c>
      <c r="AF200" t="s">
        <v>290</v>
      </c>
      <c r="AG200" t="s">
        <v>290</v>
      </c>
      <c r="AH200">
        <v>18</v>
      </c>
      <c r="AI200" t="s">
        <v>290</v>
      </c>
      <c r="AJ200">
        <v>18</v>
      </c>
      <c r="AK200" t="s">
        <v>290</v>
      </c>
      <c r="AL200" t="s">
        <v>290</v>
      </c>
      <c r="AM200">
        <v>64</v>
      </c>
      <c r="AN200" t="s">
        <v>290</v>
      </c>
      <c r="AO200">
        <v>129</v>
      </c>
      <c r="AP200">
        <v>14</v>
      </c>
      <c r="AQ200">
        <v>123</v>
      </c>
      <c r="AR200">
        <v>104</v>
      </c>
      <c r="AS200">
        <v>227</v>
      </c>
      <c r="AT200">
        <v>41.566592</v>
      </c>
      <c r="AU200">
        <v>-87.527762999999993</v>
      </c>
      <c r="AV200">
        <v>1</v>
      </c>
      <c r="AW200" t="s">
        <v>16343</v>
      </c>
      <c r="AX200">
        <v>3660</v>
      </c>
      <c r="AY200" t="s">
        <v>16837</v>
      </c>
      <c r="BB200" t="s">
        <v>1307</v>
      </c>
      <c r="BC200" t="s">
        <v>288</v>
      </c>
      <c r="BD200" t="s">
        <v>16493</v>
      </c>
      <c r="BE200">
        <v>60438</v>
      </c>
      <c r="BF200" t="s">
        <v>16346</v>
      </c>
      <c r="BG200" t="s">
        <v>146</v>
      </c>
      <c r="BH200" t="b">
        <f>IFERROR(MATCH('2020'!A200, '2021'!A:A, 0) &gt;0, FALSE)</f>
        <v>1</v>
      </c>
    </row>
    <row r="201" spans="1:60">
      <c r="A201" t="s">
        <v>1309</v>
      </c>
      <c r="B201" t="s">
        <v>1310</v>
      </c>
      <c r="C201" t="s">
        <v>283</v>
      </c>
      <c r="D201" t="s">
        <v>861</v>
      </c>
      <c r="E201" t="s">
        <v>1311</v>
      </c>
      <c r="F201" t="s">
        <v>1312</v>
      </c>
      <c r="G201" t="s">
        <v>1261</v>
      </c>
      <c r="H201" t="s">
        <v>288</v>
      </c>
      <c r="I201">
        <v>60473</v>
      </c>
      <c r="J201" t="s">
        <v>16838</v>
      </c>
      <c r="K201" t="s">
        <v>146</v>
      </c>
      <c r="L201">
        <v>2</v>
      </c>
      <c r="M201">
        <v>19.5</v>
      </c>
      <c r="N201">
        <v>2</v>
      </c>
      <c r="O201">
        <v>23.5</v>
      </c>
      <c r="P201" t="s">
        <v>290</v>
      </c>
      <c r="Q201">
        <v>31</v>
      </c>
      <c r="R201">
        <v>30</v>
      </c>
      <c r="S201">
        <v>36</v>
      </c>
      <c r="T201">
        <v>23</v>
      </c>
      <c r="U201">
        <v>24</v>
      </c>
      <c r="V201">
        <v>25</v>
      </c>
      <c r="W201">
        <v>23</v>
      </c>
      <c r="X201">
        <v>36</v>
      </c>
      <c r="Y201">
        <v>18</v>
      </c>
      <c r="Z201" t="s">
        <v>290</v>
      </c>
      <c r="AA201" t="s">
        <v>290</v>
      </c>
      <c r="AB201" t="s">
        <v>290</v>
      </c>
      <c r="AC201" t="s">
        <v>290</v>
      </c>
      <c r="AD201" t="s">
        <v>290</v>
      </c>
      <c r="AE201" t="s">
        <v>290</v>
      </c>
      <c r="AF201" t="s">
        <v>290</v>
      </c>
      <c r="AG201" t="s">
        <v>290</v>
      </c>
      <c r="AH201" t="s">
        <v>290</v>
      </c>
      <c r="AI201" t="s">
        <v>290</v>
      </c>
      <c r="AJ201" t="s">
        <v>290</v>
      </c>
      <c r="AK201" t="s">
        <v>290</v>
      </c>
      <c r="AL201" t="s">
        <v>290</v>
      </c>
      <c r="AM201">
        <v>236</v>
      </c>
      <c r="AN201" t="s">
        <v>290</v>
      </c>
      <c r="AO201" t="s">
        <v>290</v>
      </c>
      <c r="AP201" t="s">
        <v>290</v>
      </c>
      <c r="AQ201">
        <v>141</v>
      </c>
      <c r="AR201">
        <v>108</v>
      </c>
      <c r="AS201">
        <v>249</v>
      </c>
      <c r="AT201">
        <v>41.598920999999997</v>
      </c>
      <c r="AU201">
        <v>-87.617576999999997</v>
      </c>
      <c r="AV201">
        <v>1</v>
      </c>
      <c r="AW201" t="s">
        <v>16343</v>
      </c>
      <c r="AX201">
        <v>16300</v>
      </c>
      <c r="AY201" t="s">
        <v>16839</v>
      </c>
      <c r="BB201" t="s">
        <v>1261</v>
      </c>
      <c r="BC201" t="s">
        <v>288</v>
      </c>
      <c r="BD201" t="s">
        <v>16493</v>
      </c>
      <c r="BE201">
        <v>60473</v>
      </c>
      <c r="BF201" t="s">
        <v>16346</v>
      </c>
      <c r="BG201" t="s">
        <v>146</v>
      </c>
      <c r="BH201" t="b">
        <f>IFERROR(MATCH('2020'!A201, '2021'!A:A, 0) &gt;0, FALSE)</f>
        <v>1</v>
      </c>
    </row>
    <row r="202" spans="1:60">
      <c r="A202" t="s">
        <v>1313</v>
      </c>
      <c r="B202" t="s">
        <v>1314</v>
      </c>
      <c r="C202" t="s">
        <v>353</v>
      </c>
      <c r="D202" t="s">
        <v>1315</v>
      </c>
      <c r="E202" t="s">
        <v>1316</v>
      </c>
      <c r="F202" t="s">
        <v>1317</v>
      </c>
      <c r="G202" t="s">
        <v>1307</v>
      </c>
      <c r="H202" t="s">
        <v>288</v>
      </c>
      <c r="I202">
        <v>60438</v>
      </c>
      <c r="J202" t="s">
        <v>16840</v>
      </c>
      <c r="K202" t="s">
        <v>146</v>
      </c>
      <c r="L202">
        <v>4</v>
      </c>
      <c r="M202">
        <v>31</v>
      </c>
      <c r="N202">
        <v>40</v>
      </c>
      <c r="O202">
        <v>75</v>
      </c>
      <c r="P202" t="s">
        <v>290</v>
      </c>
      <c r="Q202" t="s">
        <v>290</v>
      </c>
      <c r="R202" t="s">
        <v>290</v>
      </c>
      <c r="S202" t="s">
        <v>290</v>
      </c>
      <c r="T202" t="s">
        <v>290</v>
      </c>
      <c r="U202" t="s">
        <v>290</v>
      </c>
      <c r="V202" t="s">
        <v>290</v>
      </c>
      <c r="W202">
        <v>85</v>
      </c>
      <c r="X202">
        <v>100</v>
      </c>
      <c r="Y202">
        <v>119</v>
      </c>
      <c r="Z202">
        <v>670</v>
      </c>
      <c r="AA202">
        <v>322</v>
      </c>
      <c r="AB202">
        <v>266</v>
      </c>
      <c r="AC202">
        <v>308</v>
      </c>
      <c r="AD202" t="s">
        <v>290</v>
      </c>
      <c r="AE202" t="s">
        <v>290</v>
      </c>
      <c r="AF202" t="s">
        <v>290</v>
      </c>
      <c r="AG202" t="s">
        <v>290</v>
      </c>
      <c r="AH202" t="s">
        <v>290</v>
      </c>
      <c r="AI202" t="s">
        <v>290</v>
      </c>
      <c r="AJ202">
        <v>256</v>
      </c>
      <c r="AK202">
        <v>40</v>
      </c>
      <c r="AL202">
        <v>118</v>
      </c>
      <c r="AM202">
        <v>196</v>
      </c>
      <c r="AN202">
        <v>27</v>
      </c>
      <c r="AO202">
        <v>1131</v>
      </c>
      <c r="AP202">
        <v>102</v>
      </c>
      <c r="AQ202">
        <v>1029</v>
      </c>
      <c r="AR202">
        <v>841</v>
      </c>
      <c r="AS202">
        <v>1870</v>
      </c>
      <c r="AT202">
        <v>41.587052</v>
      </c>
      <c r="AU202">
        <v>-87.563322999999997</v>
      </c>
      <c r="AV202">
        <v>0.8</v>
      </c>
      <c r="AW202" t="s">
        <v>16343</v>
      </c>
      <c r="AX202">
        <v>2200</v>
      </c>
      <c r="AY202" t="s">
        <v>16841</v>
      </c>
      <c r="BB202" t="s">
        <v>1307</v>
      </c>
      <c r="BC202" t="s">
        <v>288</v>
      </c>
      <c r="BD202" t="s">
        <v>16493</v>
      </c>
      <c r="BE202">
        <v>60438</v>
      </c>
      <c r="BF202" t="s">
        <v>16346</v>
      </c>
      <c r="BG202" t="s">
        <v>146</v>
      </c>
      <c r="BH202" t="b">
        <f>IFERROR(MATCH('2020'!A202, '2021'!A:A, 0) &gt;0, FALSE)</f>
        <v>1</v>
      </c>
    </row>
    <row r="203" spans="1:60">
      <c r="A203" t="s">
        <v>13402</v>
      </c>
      <c r="B203" t="s">
        <v>13403</v>
      </c>
      <c r="C203" t="s">
        <v>283</v>
      </c>
      <c r="D203" t="s">
        <v>16842</v>
      </c>
      <c r="E203" t="s">
        <v>16843</v>
      </c>
      <c r="F203" t="s">
        <v>13405</v>
      </c>
      <c r="G203" t="s">
        <v>1254</v>
      </c>
      <c r="H203" t="s">
        <v>288</v>
      </c>
      <c r="I203">
        <v>60406</v>
      </c>
      <c r="J203" t="s">
        <v>16844</v>
      </c>
      <c r="K203" t="s">
        <v>146</v>
      </c>
      <c r="L203">
        <v>5</v>
      </c>
      <c r="M203">
        <v>20</v>
      </c>
      <c r="N203">
        <v>25</v>
      </c>
      <c r="O203">
        <v>50</v>
      </c>
      <c r="P203" t="s">
        <v>290</v>
      </c>
      <c r="Q203" t="s">
        <v>290</v>
      </c>
      <c r="R203" t="s">
        <v>290</v>
      </c>
      <c r="S203" t="s">
        <v>290</v>
      </c>
      <c r="T203" t="s">
        <v>290</v>
      </c>
      <c r="U203" t="s">
        <v>290</v>
      </c>
      <c r="V203" t="s">
        <v>290</v>
      </c>
      <c r="W203" t="s">
        <v>290</v>
      </c>
      <c r="X203" t="s">
        <v>290</v>
      </c>
      <c r="Y203" t="s">
        <v>290</v>
      </c>
      <c r="Z203" t="s">
        <v>290</v>
      </c>
      <c r="AA203" t="s">
        <v>290</v>
      </c>
      <c r="AB203" t="s">
        <v>290</v>
      </c>
      <c r="AC203" t="s">
        <v>290</v>
      </c>
      <c r="AD203" t="s">
        <v>290</v>
      </c>
      <c r="AE203" t="s">
        <v>290</v>
      </c>
      <c r="AF203" t="s">
        <v>290</v>
      </c>
      <c r="AG203" t="s">
        <v>290</v>
      </c>
      <c r="AH203">
        <v>55</v>
      </c>
      <c r="AI203" t="s">
        <v>290</v>
      </c>
      <c r="AJ203" t="s">
        <v>290</v>
      </c>
      <c r="AK203" t="s">
        <v>290</v>
      </c>
      <c r="AL203" t="s">
        <v>290</v>
      </c>
      <c r="AM203">
        <v>65</v>
      </c>
      <c r="AN203" t="s">
        <v>290</v>
      </c>
      <c r="AO203" t="s">
        <v>290</v>
      </c>
      <c r="AP203" t="s">
        <v>290</v>
      </c>
      <c r="AQ203">
        <v>14</v>
      </c>
      <c r="AR203">
        <v>56</v>
      </c>
      <c r="AS203">
        <v>70</v>
      </c>
      <c r="AT203">
        <v>41.641989000000002</v>
      </c>
      <c r="AU203">
        <v>-87.674587000000002</v>
      </c>
      <c r="AV203">
        <v>1</v>
      </c>
      <c r="AW203" t="s">
        <v>16343</v>
      </c>
      <c r="AX203">
        <v>13801</v>
      </c>
      <c r="AY203" t="s">
        <v>16845</v>
      </c>
      <c r="BB203" t="s">
        <v>1254</v>
      </c>
      <c r="BC203" t="s">
        <v>288</v>
      </c>
      <c r="BD203" t="s">
        <v>16493</v>
      </c>
      <c r="BE203">
        <v>60406</v>
      </c>
      <c r="BF203" t="s">
        <v>16346</v>
      </c>
      <c r="BG203" t="s">
        <v>146</v>
      </c>
      <c r="BH203" t="b">
        <f>IFERROR(MATCH('2020'!A203, '2021'!A:A, 0) &gt;0, FALSE)</f>
        <v>0</v>
      </c>
    </row>
    <row r="204" spans="1:60">
      <c r="A204" t="s">
        <v>1318</v>
      </c>
      <c r="B204" t="s">
        <v>8345</v>
      </c>
      <c r="C204" t="s">
        <v>418</v>
      </c>
      <c r="D204" t="s">
        <v>2451</v>
      </c>
      <c r="E204" t="s">
        <v>16846</v>
      </c>
      <c r="F204" t="s">
        <v>1322</v>
      </c>
      <c r="G204" t="s">
        <v>1254</v>
      </c>
      <c r="H204" t="s">
        <v>288</v>
      </c>
      <c r="I204">
        <v>60406</v>
      </c>
      <c r="J204" t="s">
        <v>16847</v>
      </c>
      <c r="K204" t="s">
        <v>146</v>
      </c>
      <c r="L204">
        <v>2</v>
      </c>
      <c r="M204">
        <v>10</v>
      </c>
      <c r="N204">
        <v>7</v>
      </c>
      <c r="O204">
        <v>19</v>
      </c>
      <c r="P204">
        <v>19</v>
      </c>
      <c r="Q204">
        <v>21</v>
      </c>
      <c r="R204">
        <v>23</v>
      </c>
      <c r="S204">
        <v>12</v>
      </c>
      <c r="T204">
        <v>21</v>
      </c>
      <c r="U204">
        <v>17</v>
      </c>
      <c r="V204">
        <v>17</v>
      </c>
      <c r="W204">
        <v>17</v>
      </c>
      <c r="X204">
        <v>16</v>
      </c>
      <c r="Y204">
        <v>17</v>
      </c>
      <c r="Z204" t="s">
        <v>290</v>
      </c>
      <c r="AA204" t="s">
        <v>290</v>
      </c>
      <c r="AB204" t="s">
        <v>290</v>
      </c>
      <c r="AC204" t="s">
        <v>290</v>
      </c>
      <c r="AD204" t="s">
        <v>290</v>
      </c>
      <c r="AE204" t="s">
        <v>290</v>
      </c>
      <c r="AF204" t="s">
        <v>290</v>
      </c>
      <c r="AG204" t="s">
        <v>290</v>
      </c>
      <c r="AH204" t="s">
        <v>290</v>
      </c>
      <c r="AI204" t="s">
        <v>290</v>
      </c>
      <c r="AJ204">
        <v>121</v>
      </c>
      <c r="AK204" t="s">
        <v>290</v>
      </c>
      <c r="AL204" t="s">
        <v>290</v>
      </c>
      <c r="AM204">
        <v>47</v>
      </c>
      <c r="AN204" t="s">
        <v>290</v>
      </c>
      <c r="AO204" t="s">
        <v>290</v>
      </c>
      <c r="AP204" t="s">
        <v>290</v>
      </c>
      <c r="AQ204">
        <v>92</v>
      </c>
      <c r="AR204">
        <v>88</v>
      </c>
      <c r="AS204">
        <v>180</v>
      </c>
      <c r="AT204">
        <v>41.656215000000003</v>
      </c>
      <c r="AU204">
        <v>-87.679062000000002</v>
      </c>
      <c r="AV204">
        <v>1</v>
      </c>
      <c r="AW204" t="s">
        <v>16360</v>
      </c>
      <c r="AX204">
        <v>2324</v>
      </c>
      <c r="AY204" t="s">
        <v>16848</v>
      </c>
      <c r="BB204" t="s">
        <v>1254</v>
      </c>
      <c r="BC204" t="s">
        <v>288</v>
      </c>
      <c r="BD204" t="s">
        <v>16493</v>
      </c>
      <c r="BE204">
        <v>60406</v>
      </c>
      <c r="BF204" t="s">
        <v>16346</v>
      </c>
      <c r="BG204" t="s">
        <v>16363</v>
      </c>
      <c r="BH204" t="b">
        <f>IFERROR(MATCH('2020'!A204, '2021'!A:A, 0) &gt;0, FALSE)</f>
        <v>1</v>
      </c>
    </row>
    <row r="205" spans="1:60">
      <c r="A205" t="s">
        <v>1323</v>
      </c>
      <c r="B205" t="s">
        <v>1324</v>
      </c>
      <c r="C205" t="s">
        <v>283</v>
      </c>
      <c r="D205" t="s">
        <v>1325</v>
      </c>
      <c r="E205" t="s">
        <v>1326</v>
      </c>
      <c r="F205" t="s">
        <v>1327</v>
      </c>
      <c r="G205" t="s">
        <v>1289</v>
      </c>
      <c r="H205" t="s">
        <v>288</v>
      </c>
      <c r="I205">
        <v>60477</v>
      </c>
      <c r="J205" t="s">
        <v>16849</v>
      </c>
      <c r="K205" t="s">
        <v>146</v>
      </c>
      <c r="L205">
        <v>1</v>
      </c>
      <c r="M205">
        <v>16</v>
      </c>
      <c r="N205">
        <v>5</v>
      </c>
      <c r="O205">
        <v>22</v>
      </c>
      <c r="P205">
        <v>23</v>
      </c>
      <c r="Q205">
        <v>11</v>
      </c>
      <c r="R205">
        <v>14</v>
      </c>
      <c r="S205">
        <v>14</v>
      </c>
      <c r="T205">
        <v>14</v>
      </c>
      <c r="U205">
        <v>17</v>
      </c>
      <c r="V205">
        <v>20</v>
      </c>
      <c r="W205">
        <v>25</v>
      </c>
      <c r="X205">
        <v>22</v>
      </c>
      <c r="Y205">
        <v>12</v>
      </c>
      <c r="Z205" t="s">
        <v>290</v>
      </c>
      <c r="AA205" t="s">
        <v>290</v>
      </c>
      <c r="AB205" t="s">
        <v>290</v>
      </c>
      <c r="AC205" t="s">
        <v>290</v>
      </c>
      <c r="AD205" t="s">
        <v>290</v>
      </c>
      <c r="AE205" t="s">
        <v>290</v>
      </c>
      <c r="AF205" t="s">
        <v>290</v>
      </c>
      <c r="AG205" t="s">
        <v>290</v>
      </c>
      <c r="AH205">
        <v>13</v>
      </c>
      <c r="AI205" t="s">
        <v>290</v>
      </c>
      <c r="AJ205">
        <v>31</v>
      </c>
      <c r="AK205" t="s">
        <v>290</v>
      </c>
      <c r="AL205" t="s">
        <v>290</v>
      </c>
      <c r="AM205">
        <v>64</v>
      </c>
      <c r="AN205" t="s">
        <v>290</v>
      </c>
      <c r="AO205">
        <v>82</v>
      </c>
      <c r="AP205" t="s">
        <v>290</v>
      </c>
      <c r="AQ205">
        <v>87</v>
      </c>
      <c r="AR205">
        <v>100</v>
      </c>
      <c r="AS205">
        <v>187</v>
      </c>
      <c r="AT205">
        <v>41.571683</v>
      </c>
      <c r="AU205">
        <v>-87.782184999999998</v>
      </c>
      <c r="AV205">
        <v>1</v>
      </c>
      <c r="AW205" t="s">
        <v>16343</v>
      </c>
      <c r="AX205">
        <v>6700</v>
      </c>
      <c r="AY205" t="s">
        <v>16850</v>
      </c>
      <c r="BB205" t="s">
        <v>1289</v>
      </c>
      <c r="BC205" t="s">
        <v>288</v>
      </c>
      <c r="BD205" t="s">
        <v>16493</v>
      </c>
      <c r="BE205">
        <v>60477</v>
      </c>
      <c r="BF205" t="s">
        <v>16346</v>
      </c>
      <c r="BG205" t="s">
        <v>146</v>
      </c>
      <c r="BH205" t="b">
        <f>IFERROR(MATCH('2020'!A205, '2021'!A:A, 0) &gt;0, FALSE)</f>
        <v>1</v>
      </c>
    </row>
    <row r="206" spans="1:60">
      <c r="A206" t="s">
        <v>11758</v>
      </c>
      <c r="B206" t="s">
        <v>4435</v>
      </c>
      <c r="D206" t="s">
        <v>426</v>
      </c>
      <c r="E206" t="s">
        <v>16851</v>
      </c>
      <c r="F206" t="s">
        <v>8354</v>
      </c>
      <c r="G206" t="s">
        <v>8355</v>
      </c>
      <c r="H206" t="s">
        <v>288</v>
      </c>
      <c r="I206">
        <v>60501</v>
      </c>
      <c r="J206" t="s">
        <v>16852</v>
      </c>
      <c r="K206" t="s">
        <v>146</v>
      </c>
      <c r="L206">
        <v>1.5</v>
      </c>
      <c r="M206">
        <v>12</v>
      </c>
      <c r="N206">
        <v>5</v>
      </c>
      <c r="O206">
        <v>18.5</v>
      </c>
      <c r="P206">
        <v>28</v>
      </c>
      <c r="Q206">
        <v>13</v>
      </c>
      <c r="R206" t="s">
        <v>290</v>
      </c>
      <c r="S206">
        <v>15</v>
      </c>
      <c r="T206">
        <v>19</v>
      </c>
      <c r="U206">
        <v>19</v>
      </c>
      <c r="V206">
        <v>14</v>
      </c>
      <c r="W206">
        <v>13</v>
      </c>
      <c r="X206">
        <v>11</v>
      </c>
      <c r="Y206">
        <v>11</v>
      </c>
      <c r="Z206" t="s">
        <v>290</v>
      </c>
      <c r="AA206" t="s">
        <v>290</v>
      </c>
      <c r="AB206" t="s">
        <v>290</v>
      </c>
      <c r="AC206" t="s">
        <v>290</v>
      </c>
      <c r="AD206" t="s">
        <v>290</v>
      </c>
      <c r="AE206" t="s">
        <v>290</v>
      </c>
      <c r="AF206" t="s">
        <v>290</v>
      </c>
      <c r="AG206" t="s">
        <v>290</v>
      </c>
      <c r="AH206" t="s">
        <v>290</v>
      </c>
      <c r="AI206" t="s">
        <v>290</v>
      </c>
      <c r="AJ206">
        <v>118</v>
      </c>
      <c r="AK206" t="s">
        <v>290</v>
      </c>
      <c r="AL206" t="s">
        <v>290</v>
      </c>
      <c r="AM206">
        <v>11</v>
      </c>
      <c r="AN206" t="s">
        <v>290</v>
      </c>
      <c r="AO206">
        <v>13</v>
      </c>
      <c r="AP206" t="s">
        <v>290</v>
      </c>
      <c r="AQ206">
        <v>82</v>
      </c>
      <c r="AR206">
        <v>69</v>
      </c>
      <c r="AS206">
        <v>151</v>
      </c>
      <c r="AT206">
        <v>41.788972999999999</v>
      </c>
      <c r="AU206">
        <v>-87.803524999999993</v>
      </c>
      <c r="AV206">
        <v>1</v>
      </c>
      <c r="AW206" t="s">
        <v>16343</v>
      </c>
      <c r="AX206">
        <v>5641</v>
      </c>
      <c r="AY206" t="s">
        <v>16853</v>
      </c>
      <c r="BB206" t="s">
        <v>1481</v>
      </c>
      <c r="BC206" t="s">
        <v>288</v>
      </c>
      <c r="BD206" t="s">
        <v>16493</v>
      </c>
      <c r="BE206">
        <v>60501</v>
      </c>
      <c r="BF206" t="s">
        <v>16346</v>
      </c>
      <c r="BG206" t="s">
        <v>146</v>
      </c>
      <c r="BH206" t="b">
        <f>IFERROR(MATCH('2020'!A206, '2021'!A:A, 0) &gt;0, FALSE)</f>
        <v>1</v>
      </c>
    </row>
    <row r="207" spans="1:60">
      <c r="A207" t="s">
        <v>1328</v>
      </c>
      <c r="B207" t="s">
        <v>1329</v>
      </c>
      <c r="C207" t="s">
        <v>353</v>
      </c>
      <c r="D207" t="s">
        <v>1330</v>
      </c>
      <c r="E207" t="s">
        <v>1331</v>
      </c>
      <c r="F207" t="s">
        <v>1332</v>
      </c>
      <c r="G207" t="s">
        <v>1333</v>
      </c>
      <c r="H207" t="s">
        <v>288</v>
      </c>
      <c r="I207">
        <v>60487</v>
      </c>
      <c r="J207" t="s">
        <v>16854</v>
      </c>
      <c r="K207" t="s">
        <v>146</v>
      </c>
      <c r="L207">
        <v>4</v>
      </c>
      <c r="M207">
        <v>11</v>
      </c>
      <c r="N207">
        <v>7</v>
      </c>
      <c r="O207">
        <v>22</v>
      </c>
      <c r="P207">
        <v>20</v>
      </c>
      <c r="Q207">
        <v>14</v>
      </c>
      <c r="R207">
        <v>15</v>
      </c>
      <c r="S207">
        <v>12</v>
      </c>
      <c r="T207">
        <v>12</v>
      </c>
      <c r="U207">
        <v>17</v>
      </c>
      <c r="V207">
        <v>11</v>
      </c>
      <c r="W207">
        <v>10</v>
      </c>
      <c r="X207">
        <v>15</v>
      </c>
      <c r="Y207">
        <v>11</v>
      </c>
      <c r="Z207" t="s">
        <v>290</v>
      </c>
      <c r="AA207" t="s">
        <v>290</v>
      </c>
      <c r="AB207" t="s">
        <v>290</v>
      </c>
      <c r="AC207" t="s">
        <v>290</v>
      </c>
      <c r="AD207" t="s">
        <v>290</v>
      </c>
      <c r="AE207" t="s">
        <v>290</v>
      </c>
      <c r="AF207" t="s">
        <v>290</v>
      </c>
      <c r="AG207" t="s">
        <v>290</v>
      </c>
      <c r="AH207" t="s">
        <v>290</v>
      </c>
      <c r="AI207" t="s">
        <v>290</v>
      </c>
      <c r="AJ207" t="s">
        <v>290</v>
      </c>
      <c r="AK207" t="s">
        <v>290</v>
      </c>
      <c r="AL207" t="s">
        <v>290</v>
      </c>
      <c r="AM207">
        <v>46</v>
      </c>
      <c r="AN207" t="s">
        <v>290</v>
      </c>
      <c r="AO207">
        <v>59</v>
      </c>
      <c r="AP207">
        <v>21</v>
      </c>
      <c r="AQ207">
        <v>71</v>
      </c>
      <c r="AR207">
        <v>66</v>
      </c>
      <c r="AS207">
        <v>137</v>
      </c>
      <c r="AT207">
        <v>41.600917000000003</v>
      </c>
      <c r="AU207">
        <v>-87.838534999999993</v>
      </c>
      <c r="AV207">
        <v>1</v>
      </c>
      <c r="AW207" t="s">
        <v>16343</v>
      </c>
      <c r="AX207">
        <v>9001</v>
      </c>
      <c r="AY207" t="s">
        <v>16830</v>
      </c>
      <c r="BB207" t="s">
        <v>1333</v>
      </c>
      <c r="BC207" t="s">
        <v>288</v>
      </c>
      <c r="BD207" t="s">
        <v>16493</v>
      </c>
      <c r="BE207">
        <v>60487</v>
      </c>
      <c r="BF207" t="s">
        <v>16346</v>
      </c>
      <c r="BG207" t="s">
        <v>146</v>
      </c>
      <c r="BH207" t="b">
        <f>IFERROR(MATCH('2020'!A207, '2021'!A:A, 0) &gt;0, FALSE)</f>
        <v>1</v>
      </c>
    </row>
    <row r="208" spans="1:60">
      <c r="A208" t="s">
        <v>1335</v>
      </c>
      <c r="B208" t="s">
        <v>1336</v>
      </c>
      <c r="D208" t="s">
        <v>1119</v>
      </c>
      <c r="E208" t="s">
        <v>1338</v>
      </c>
      <c r="F208" t="s">
        <v>1339</v>
      </c>
      <c r="G208" t="s">
        <v>1340</v>
      </c>
      <c r="H208" t="s">
        <v>288</v>
      </c>
      <c r="I208">
        <v>60430</v>
      </c>
      <c r="J208" t="s">
        <v>16855</v>
      </c>
      <c r="K208" t="s">
        <v>146</v>
      </c>
      <c r="L208">
        <v>0.5</v>
      </c>
      <c r="M208">
        <v>1</v>
      </c>
      <c r="N208">
        <v>1.5</v>
      </c>
      <c r="O208">
        <v>3</v>
      </c>
      <c r="P208">
        <v>16</v>
      </c>
      <c r="Q208" t="s">
        <v>290</v>
      </c>
      <c r="R208" t="s">
        <v>290</v>
      </c>
      <c r="S208" t="s">
        <v>290</v>
      </c>
      <c r="T208" t="s">
        <v>290</v>
      </c>
      <c r="U208" t="s">
        <v>290</v>
      </c>
      <c r="V208" t="s">
        <v>290</v>
      </c>
      <c r="W208" t="s">
        <v>290</v>
      </c>
      <c r="X208" t="s">
        <v>290</v>
      </c>
      <c r="Y208" t="s">
        <v>290</v>
      </c>
      <c r="Z208" t="s">
        <v>290</v>
      </c>
      <c r="AA208" t="s">
        <v>290</v>
      </c>
      <c r="AB208" t="s">
        <v>290</v>
      </c>
      <c r="AC208" t="s">
        <v>290</v>
      </c>
      <c r="AD208" t="s">
        <v>290</v>
      </c>
      <c r="AE208" t="s">
        <v>290</v>
      </c>
      <c r="AF208" t="s">
        <v>290</v>
      </c>
      <c r="AG208" t="s">
        <v>290</v>
      </c>
      <c r="AH208" t="s">
        <v>290</v>
      </c>
      <c r="AI208" t="s">
        <v>290</v>
      </c>
      <c r="AJ208" t="s">
        <v>290</v>
      </c>
      <c r="AK208" t="s">
        <v>290</v>
      </c>
      <c r="AL208" t="s">
        <v>290</v>
      </c>
      <c r="AM208" t="s">
        <v>290</v>
      </c>
      <c r="AN208" t="s">
        <v>290</v>
      </c>
      <c r="AO208">
        <v>12</v>
      </c>
      <c r="AP208" t="s">
        <v>290</v>
      </c>
      <c r="AQ208">
        <v>8</v>
      </c>
      <c r="AR208">
        <v>13</v>
      </c>
      <c r="AS208">
        <v>21</v>
      </c>
      <c r="AT208">
        <v>41.546793999999998</v>
      </c>
      <c r="AU208">
        <v>-87.651787999999996</v>
      </c>
      <c r="AV208">
        <v>1</v>
      </c>
      <c r="AW208" t="s">
        <v>16343</v>
      </c>
      <c r="AX208">
        <v>18850</v>
      </c>
      <c r="AY208" t="s">
        <v>16856</v>
      </c>
      <c r="BB208" t="s">
        <v>1340</v>
      </c>
      <c r="BC208" t="s">
        <v>288</v>
      </c>
      <c r="BD208" t="s">
        <v>16493</v>
      </c>
      <c r="BE208">
        <v>60430</v>
      </c>
      <c r="BF208" t="s">
        <v>16346</v>
      </c>
      <c r="BG208" t="s">
        <v>146</v>
      </c>
      <c r="BH208" t="b">
        <f>IFERROR(MATCH('2020'!A208, '2021'!A:A, 0) &gt;0, FALSE)</f>
        <v>1</v>
      </c>
    </row>
    <row r="209" spans="1:60">
      <c r="A209" t="s">
        <v>11788</v>
      </c>
      <c r="B209" t="s">
        <v>8384</v>
      </c>
      <c r="C209" t="s">
        <v>283</v>
      </c>
      <c r="D209" t="s">
        <v>861</v>
      </c>
      <c r="E209" t="s">
        <v>16857</v>
      </c>
      <c r="F209" t="s">
        <v>8387</v>
      </c>
      <c r="G209" t="s">
        <v>1261</v>
      </c>
      <c r="H209" t="s">
        <v>288</v>
      </c>
      <c r="I209">
        <v>60473</v>
      </c>
      <c r="J209" t="s">
        <v>16858</v>
      </c>
      <c r="K209" t="s">
        <v>146</v>
      </c>
      <c r="L209">
        <v>2</v>
      </c>
      <c r="M209">
        <v>9</v>
      </c>
      <c r="N209">
        <v>16</v>
      </c>
      <c r="O209">
        <v>27</v>
      </c>
      <c r="P209">
        <v>21</v>
      </c>
      <c r="Q209">
        <v>11</v>
      </c>
      <c r="R209">
        <v>21</v>
      </c>
      <c r="S209">
        <v>17</v>
      </c>
      <c r="T209">
        <v>19</v>
      </c>
      <c r="U209">
        <v>13</v>
      </c>
      <c r="V209">
        <v>13</v>
      </c>
      <c r="W209" t="s">
        <v>290</v>
      </c>
      <c r="X209">
        <v>23</v>
      </c>
      <c r="Y209">
        <v>16</v>
      </c>
      <c r="Z209" t="s">
        <v>290</v>
      </c>
      <c r="AA209" t="s">
        <v>290</v>
      </c>
      <c r="AB209" t="s">
        <v>290</v>
      </c>
      <c r="AC209" t="s">
        <v>290</v>
      </c>
      <c r="AD209" t="s">
        <v>290</v>
      </c>
      <c r="AE209" t="s">
        <v>290</v>
      </c>
      <c r="AF209" t="s">
        <v>290</v>
      </c>
      <c r="AG209" t="s">
        <v>290</v>
      </c>
      <c r="AH209" t="s">
        <v>290</v>
      </c>
      <c r="AI209" t="s">
        <v>290</v>
      </c>
      <c r="AJ209" t="s">
        <v>290</v>
      </c>
      <c r="AK209" t="s">
        <v>290</v>
      </c>
      <c r="AL209" t="s">
        <v>290</v>
      </c>
      <c r="AM209">
        <v>155</v>
      </c>
      <c r="AN209" t="s">
        <v>290</v>
      </c>
      <c r="AO209" t="s">
        <v>290</v>
      </c>
      <c r="AP209" t="s">
        <v>290</v>
      </c>
      <c r="AQ209">
        <v>79</v>
      </c>
      <c r="AR209">
        <v>83</v>
      </c>
      <c r="AS209">
        <v>162</v>
      </c>
      <c r="AT209">
        <v>41.616022999999998</v>
      </c>
      <c r="AU209">
        <v>-87.596065999999993</v>
      </c>
      <c r="AV209">
        <v>1</v>
      </c>
      <c r="AW209" t="s">
        <v>16343</v>
      </c>
      <c r="AX209">
        <v>900</v>
      </c>
      <c r="AY209" t="s">
        <v>16859</v>
      </c>
      <c r="BB209" t="s">
        <v>1261</v>
      </c>
      <c r="BC209" t="s">
        <v>288</v>
      </c>
      <c r="BD209" t="s">
        <v>16493</v>
      </c>
      <c r="BE209">
        <v>60473</v>
      </c>
      <c r="BF209" t="s">
        <v>16346</v>
      </c>
      <c r="BG209" t="s">
        <v>146</v>
      </c>
      <c r="BH209" t="b">
        <f>IFERROR(MATCH('2020'!A209, '2021'!A:A, 0) &gt;0, FALSE)</f>
        <v>1</v>
      </c>
    </row>
    <row r="210" spans="1:60">
      <c r="A210" t="s">
        <v>11792</v>
      </c>
      <c r="B210" t="s">
        <v>8390</v>
      </c>
      <c r="D210" t="s">
        <v>2510</v>
      </c>
      <c r="E210" t="s">
        <v>16860</v>
      </c>
      <c r="F210" t="s">
        <v>8393</v>
      </c>
      <c r="G210" t="s">
        <v>1122</v>
      </c>
      <c r="H210" t="s">
        <v>288</v>
      </c>
      <c r="I210">
        <v>60638</v>
      </c>
      <c r="J210" t="s">
        <v>16861</v>
      </c>
      <c r="K210" t="s">
        <v>146</v>
      </c>
      <c r="L210">
        <v>1</v>
      </c>
      <c r="M210">
        <v>13</v>
      </c>
      <c r="N210">
        <v>6</v>
      </c>
      <c r="O210">
        <v>20</v>
      </c>
      <c r="P210">
        <v>32</v>
      </c>
      <c r="Q210">
        <v>16</v>
      </c>
      <c r="R210">
        <v>12</v>
      </c>
      <c r="S210">
        <v>15</v>
      </c>
      <c r="T210">
        <v>18</v>
      </c>
      <c r="U210">
        <v>12</v>
      </c>
      <c r="V210">
        <v>21</v>
      </c>
      <c r="W210">
        <v>14</v>
      </c>
      <c r="X210">
        <v>20</v>
      </c>
      <c r="Y210">
        <v>22</v>
      </c>
      <c r="Z210" t="s">
        <v>290</v>
      </c>
      <c r="AA210" t="s">
        <v>290</v>
      </c>
      <c r="AB210" t="s">
        <v>290</v>
      </c>
      <c r="AC210" t="s">
        <v>290</v>
      </c>
      <c r="AD210" t="s">
        <v>290</v>
      </c>
      <c r="AE210" t="s">
        <v>290</v>
      </c>
      <c r="AF210" t="s">
        <v>290</v>
      </c>
      <c r="AG210" t="s">
        <v>290</v>
      </c>
      <c r="AH210" t="s">
        <v>290</v>
      </c>
      <c r="AI210" t="s">
        <v>290</v>
      </c>
      <c r="AJ210">
        <v>68</v>
      </c>
      <c r="AK210" t="s">
        <v>290</v>
      </c>
      <c r="AL210" t="s">
        <v>290</v>
      </c>
      <c r="AM210" t="s">
        <v>290</v>
      </c>
      <c r="AN210" t="s">
        <v>290</v>
      </c>
      <c r="AO210">
        <v>114</v>
      </c>
      <c r="AP210" t="s">
        <v>290</v>
      </c>
      <c r="AQ210">
        <v>96</v>
      </c>
      <c r="AR210">
        <v>86</v>
      </c>
      <c r="AS210">
        <v>182</v>
      </c>
      <c r="AT210">
        <v>41.797787</v>
      </c>
      <c r="AU210">
        <v>-87.773077000000001</v>
      </c>
      <c r="AV210">
        <v>1</v>
      </c>
      <c r="AW210" t="s">
        <v>16343</v>
      </c>
      <c r="AX210">
        <v>5201</v>
      </c>
      <c r="AY210" t="s">
        <v>16862</v>
      </c>
      <c r="BB210" t="s">
        <v>1122</v>
      </c>
      <c r="BC210" t="s">
        <v>288</v>
      </c>
      <c r="BD210" t="s">
        <v>16493</v>
      </c>
      <c r="BE210">
        <v>60638</v>
      </c>
      <c r="BF210" t="s">
        <v>16346</v>
      </c>
      <c r="BG210" t="s">
        <v>16863</v>
      </c>
      <c r="BH210" t="b">
        <f>IFERROR(MATCH('2020'!A210, '2021'!A:A, 0) &gt;0, FALSE)</f>
        <v>0</v>
      </c>
    </row>
    <row r="211" spans="1:60">
      <c r="A211" t="s">
        <v>1342</v>
      </c>
      <c r="B211" t="s">
        <v>1343</v>
      </c>
      <c r="C211" t="s">
        <v>283</v>
      </c>
      <c r="D211" t="s">
        <v>1119</v>
      </c>
      <c r="E211" t="s">
        <v>1344</v>
      </c>
      <c r="F211" t="s">
        <v>1345</v>
      </c>
      <c r="G211" t="s">
        <v>1346</v>
      </c>
      <c r="H211" t="s">
        <v>288</v>
      </c>
      <c r="I211">
        <v>60452</v>
      </c>
      <c r="J211" t="s">
        <v>16864</v>
      </c>
      <c r="K211" t="s">
        <v>146</v>
      </c>
      <c r="L211">
        <v>1</v>
      </c>
      <c r="M211">
        <v>24</v>
      </c>
      <c r="N211">
        <v>20</v>
      </c>
      <c r="O211">
        <v>45</v>
      </c>
      <c r="P211">
        <v>87</v>
      </c>
      <c r="Q211">
        <v>45</v>
      </c>
      <c r="R211">
        <v>21</v>
      </c>
      <c r="S211">
        <v>25</v>
      </c>
      <c r="T211">
        <v>31</v>
      </c>
      <c r="U211">
        <v>19</v>
      </c>
      <c r="V211">
        <v>29</v>
      </c>
      <c r="W211">
        <v>40</v>
      </c>
      <c r="X211">
        <v>36</v>
      </c>
      <c r="Y211">
        <v>35</v>
      </c>
      <c r="Z211" t="s">
        <v>290</v>
      </c>
      <c r="AA211" t="s">
        <v>290</v>
      </c>
      <c r="AB211" t="s">
        <v>290</v>
      </c>
      <c r="AC211" t="s">
        <v>290</v>
      </c>
      <c r="AD211" t="s">
        <v>290</v>
      </c>
      <c r="AE211" t="s">
        <v>290</v>
      </c>
      <c r="AF211" t="s">
        <v>290</v>
      </c>
      <c r="AG211" t="s">
        <v>290</v>
      </c>
      <c r="AH211" t="s">
        <v>290</v>
      </c>
      <c r="AI211" t="s">
        <v>290</v>
      </c>
      <c r="AJ211">
        <v>56</v>
      </c>
      <c r="AK211" t="s">
        <v>290</v>
      </c>
      <c r="AL211">
        <v>10</v>
      </c>
      <c r="AM211">
        <v>38</v>
      </c>
      <c r="AN211" t="s">
        <v>290</v>
      </c>
      <c r="AO211">
        <v>211</v>
      </c>
      <c r="AP211">
        <v>53</v>
      </c>
      <c r="AQ211">
        <v>187</v>
      </c>
      <c r="AR211">
        <v>181</v>
      </c>
      <c r="AS211">
        <v>368</v>
      </c>
      <c r="AT211">
        <v>41.611175000000003</v>
      </c>
      <c r="AU211">
        <v>-87.750063999999995</v>
      </c>
      <c r="AV211">
        <v>1</v>
      </c>
      <c r="AW211" t="s">
        <v>16343</v>
      </c>
      <c r="AX211">
        <v>5300</v>
      </c>
      <c r="AY211" t="s">
        <v>16865</v>
      </c>
      <c r="BB211" t="s">
        <v>1346</v>
      </c>
      <c r="BC211" t="s">
        <v>288</v>
      </c>
      <c r="BD211" t="s">
        <v>16493</v>
      </c>
      <c r="BE211">
        <v>60452</v>
      </c>
      <c r="BF211" t="s">
        <v>16346</v>
      </c>
      <c r="BG211" t="s">
        <v>146</v>
      </c>
      <c r="BH211" t="b">
        <f>IFERROR(MATCH('2020'!A211, '2021'!A:A, 0) &gt;0, FALSE)</f>
        <v>1</v>
      </c>
    </row>
    <row r="212" spans="1:60">
      <c r="A212" t="s">
        <v>1348</v>
      </c>
      <c r="B212" t="s">
        <v>1349</v>
      </c>
      <c r="C212" t="s">
        <v>283</v>
      </c>
      <c r="D212" t="s">
        <v>874</v>
      </c>
      <c r="E212" t="s">
        <v>1350</v>
      </c>
      <c r="F212" t="s">
        <v>1351</v>
      </c>
      <c r="G212" t="s">
        <v>1277</v>
      </c>
      <c r="H212" t="s">
        <v>288</v>
      </c>
      <c r="I212">
        <v>60459</v>
      </c>
      <c r="J212" t="s">
        <v>16866</v>
      </c>
      <c r="K212" t="s">
        <v>146</v>
      </c>
      <c r="L212">
        <v>2</v>
      </c>
      <c r="M212">
        <v>11</v>
      </c>
      <c r="N212">
        <v>8</v>
      </c>
      <c r="O212">
        <v>21</v>
      </c>
      <c r="P212">
        <v>39</v>
      </c>
      <c r="Q212">
        <v>22</v>
      </c>
      <c r="R212">
        <v>20</v>
      </c>
      <c r="S212">
        <v>11</v>
      </c>
      <c r="T212">
        <v>23</v>
      </c>
      <c r="U212">
        <v>17</v>
      </c>
      <c r="V212">
        <v>14</v>
      </c>
      <c r="W212">
        <v>14</v>
      </c>
      <c r="X212">
        <v>15</v>
      </c>
      <c r="Y212">
        <v>19</v>
      </c>
      <c r="Z212" t="s">
        <v>290</v>
      </c>
      <c r="AA212" t="s">
        <v>290</v>
      </c>
      <c r="AB212" t="s">
        <v>290</v>
      </c>
      <c r="AC212" t="s">
        <v>290</v>
      </c>
      <c r="AD212" t="s">
        <v>290</v>
      </c>
      <c r="AE212" t="s">
        <v>290</v>
      </c>
      <c r="AF212" t="s">
        <v>290</v>
      </c>
      <c r="AG212" t="s">
        <v>290</v>
      </c>
      <c r="AH212" t="s">
        <v>290</v>
      </c>
      <c r="AI212" t="s">
        <v>290</v>
      </c>
      <c r="AJ212">
        <v>88</v>
      </c>
      <c r="AK212" t="s">
        <v>290</v>
      </c>
      <c r="AL212">
        <v>17</v>
      </c>
      <c r="AM212" t="s">
        <v>290</v>
      </c>
      <c r="AN212" t="s">
        <v>290</v>
      </c>
      <c r="AO212">
        <v>72</v>
      </c>
      <c r="AP212">
        <v>14</v>
      </c>
      <c r="AQ212">
        <v>94</v>
      </c>
      <c r="AR212">
        <v>100</v>
      </c>
      <c r="AS212">
        <v>194</v>
      </c>
      <c r="AT212">
        <v>41.747033000000002</v>
      </c>
      <c r="AU212">
        <v>-87.759647000000001</v>
      </c>
      <c r="AV212">
        <v>1</v>
      </c>
      <c r="AW212" t="s">
        <v>16343</v>
      </c>
      <c r="AX212">
        <v>5535</v>
      </c>
      <c r="AY212" t="s">
        <v>16867</v>
      </c>
      <c r="BB212" t="s">
        <v>1277</v>
      </c>
      <c r="BC212" t="s">
        <v>288</v>
      </c>
      <c r="BD212" t="s">
        <v>16493</v>
      </c>
      <c r="BE212">
        <v>60459</v>
      </c>
      <c r="BF212" t="s">
        <v>16346</v>
      </c>
      <c r="BG212" t="s">
        <v>146</v>
      </c>
      <c r="BH212" t="b">
        <f>IFERROR(MATCH('2020'!A212, '2021'!A:A, 0) &gt;0, FALSE)</f>
        <v>1</v>
      </c>
    </row>
    <row r="213" spans="1:60">
      <c r="A213" t="s">
        <v>1352</v>
      </c>
      <c r="B213" t="s">
        <v>1353</v>
      </c>
      <c r="C213" t="s">
        <v>353</v>
      </c>
      <c r="D213" t="s">
        <v>1275</v>
      </c>
      <c r="E213" t="s">
        <v>1354</v>
      </c>
      <c r="F213" t="s">
        <v>1355</v>
      </c>
      <c r="G213" t="s">
        <v>1296</v>
      </c>
      <c r="H213" t="s">
        <v>288</v>
      </c>
      <c r="I213">
        <v>60453</v>
      </c>
      <c r="J213" t="s">
        <v>16868</v>
      </c>
      <c r="K213" t="s">
        <v>146</v>
      </c>
      <c r="L213">
        <v>2</v>
      </c>
      <c r="M213">
        <v>25.5</v>
      </c>
      <c r="N213">
        <v>9.5</v>
      </c>
      <c r="O213">
        <v>37</v>
      </c>
      <c r="P213">
        <v>82</v>
      </c>
      <c r="Q213">
        <v>47</v>
      </c>
      <c r="R213">
        <v>36</v>
      </c>
      <c r="S213">
        <v>49</v>
      </c>
      <c r="T213">
        <v>45</v>
      </c>
      <c r="U213">
        <v>44</v>
      </c>
      <c r="V213">
        <v>45</v>
      </c>
      <c r="W213">
        <v>43</v>
      </c>
      <c r="X213">
        <v>48</v>
      </c>
      <c r="Y213">
        <v>38</v>
      </c>
      <c r="Z213" t="s">
        <v>290</v>
      </c>
      <c r="AA213" t="s">
        <v>290</v>
      </c>
      <c r="AB213" t="s">
        <v>290</v>
      </c>
      <c r="AC213" t="s">
        <v>290</v>
      </c>
      <c r="AD213" t="s">
        <v>290</v>
      </c>
      <c r="AE213" t="s">
        <v>290</v>
      </c>
      <c r="AF213" t="s">
        <v>290</v>
      </c>
      <c r="AG213" t="s">
        <v>290</v>
      </c>
      <c r="AH213" t="s">
        <v>290</v>
      </c>
      <c r="AI213" t="s">
        <v>290</v>
      </c>
      <c r="AJ213">
        <v>26</v>
      </c>
      <c r="AK213" t="s">
        <v>290</v>
      </c>
      <c r="AL213" t="s">
        <v>290</v>
      </c>
      <c r="AM213" t="s">
        <v>290</v>
      </c>
      <c r="AN213" t="s">
        <v>290</v>
      </c>
      <c r="AO213">
        <v>438</v>
      </c>
      <c r="AP213">
        <v>10</v>
      </c>
      <c r="AQ213">
        <v>242</v>
      </c>
      <c r="AR213">
        <v>235</v>
      </c>
      <c r="AS213">
        <v>477</v>
      </c>
      <c r="AT213">
        <v>41.700301000000003</v>
      </c>
      <c r="AU213">
        <v>-87.724180000000004</v>
      </c>
      <c r="AV213">
        <v>1</v>
      </c>
      <c r="AW213" t="s">
        <v>16360</v>
      </c>
      <c r="AX213">
        <v>10621</v>
      </c>
      <c r="AY213" t="s">
        <v>16869</v>
      </c>
      <c r="BB213" t="s">
        <v>1296</v>
      </c>
      <c r="BC213" t="s">
        <v>288</v>
      </c>
      <c r="BD213" t="s">
        <v>16493</v>
      </c>
      <c r="BE213">
        <v>60453</v>
      </c>
      <c r="BF213" t="s">
        <v>16346</v>
      </c>
      <c r="BG213" t="s">
        <v>16363</v>
      </c>
      <c r="BH213" t="b">
        <f>IFERROR(MATCH('2020'!A213, '2021'!A:A, 0) &gt;0, FALSE)</f>
        <v>1</v>
      </c>
    </row>
    <row r="214" spans="1:60">
      <c r="A214" t="s">
        <v>1356</v>
      </c>
      <c r="B214" t="s">
        <v>1357</v>
      </c>
      <c r="C214" t="s">
        <v>314</v>
      </c>
      <c r="D214" t="s">
        <v>1358</v>
      </c>
      <c r="E214" t="s">
        <v>1359</v>
      </c>
      <c r="F214" t="s">
        <v>1360</v>
      </c>
      <c r="G214" t="s">
        <v>1296</v>
      </c>
      <c r="H214" t="s">
        <v>288</v>
      </c>
      <c r="I214">
        <v>60453</v>
      </c>
      <c r="J214" t="s">
        <v>16870</v>
      </c>
      <c r="K214" t="s">
        <v>146</v>
      </c>
      <c r="L214">
        <v>1</v>
      </c>
      <c r="M214">
        <v>14.4</v>
      </c>
      <c r="N214">
        <v>6</v>
      </c>
      <c r="O214">
        <v>21.4</v>
      </c>
      <c r="P214">
        <v>33</v>
      </c>
      <c r="Q214">
        <v>15</v>
      </c>
      <c r="R214">
        <v>13</v>
      </c>
      <c r="S214">
        <v>19</v>
      </c>
      <c r="T214">
        <v>15</v>
      </c>
      <c r="U214">
        <v>20</v>
      </c>
      <c r="V214">
        <v>23</v>
      </c>
      <c r="W214">
        <v>21</v>
      </c>
      <c r="X214">
        <v>23</v>
      </c>
      <c r="Y214">
        <v>31</v>
      </c>
      <c r="Z214" t="s">
        <v>290</v>
      </c>
      <c r="AA214" t="s">
        <v>290</v>
      </c>
      <c r="AB214" t="s">
        <v>290</v>
      </c>
      <c r="AC214" t="s">
        <v>290</v>
      </c>
      <c r="AD214" t="s">
        <v>290</v>
      </c>
      <c r="AE214" t="s">
        <v>290</v>
      </c>
      <c r="AF214" t="s">
        <v>290</v>
      </c>
      <c r="AG214" t="s">
        <v>290</v>
      </c>
      <c r="AH214" t="s">
        <v>290</v>
      </c>
      <c r="AI214" t="s">
        <v>290</v>
      </c>
      <c r="AJ214">
        <v>65</v>
      </c>
      <c r="AK214" t="s">
        <v>290</v>
      </c>
      <c r="AL214">
        <v>12</v>
      </c>
      <c r="AM214">
        <v>10</v>
      </c>
      <c r="AN214" t="s">
        <v>290</v>
      </c>
      <c r="AO214">
        <v>98</v>
      </c>
      <c r="AP214">
        <v>27</v>
      </c>
      <c r="AQ214">
        <v>107</v>
      </c>
      <c r="AR214">
        <v>106</v>
      </c>
      <c r="AS214">
        <v>213</v>
      </c>
      <c r="AT214">
        <v>41.715138000000003</v>
      </c>
      <c r="AU214">
        <v>-87.729308000000003</v>
      </c>
      <c r="AV214">
        <v>1</v>
      </c>
      <c r="AW214" t="s">
        <v>16343</v>
      </c>
      <c r="AX214">
        <v>9735</v>
      </c>
      <c r="AY214" t="s">
        <v>16871</v>
      </c>
      <c r="BB214" t="s">
        <v>1296</v>
      </c>
      <c r="BC214" t="s">
        <v>288</v>
      </c>
      <c r="BD214" t="s">
        <v>16493</v>
      </c>
      <c r="BE214">
        <v>60453</v>
      </c>
      <c r="BF214" t="s">
        <v>16346</v>
      </c>
      <c r="BG214" t="s">
        <v>146</v>
      </c>
      <c r="BH214" t="b">
        <f>IFERROR(MATCH('2020'!A214, '2021'!A:A, 0) &gt;0, FALSE)</f>
        <v>1</v>
      </c>
    </row>
    <row r="215" spans="1:60">
      <c r="A215" t="s">
        <v>1361</v>
      </c>
      <c r="B215" t="s">
        <v>1362</v>
      </c>
      <c r="C215" t="s">
        <v>353</v>
      </c>
      <c r="D215" t="s">
        <v>886</v>
      </c>
      <c r="E215" t="s">
        <v>1363</v>
      </c>
      <c r="F215" t="s">
        <v>1364</v>
      </c>
      <c r="G215" t="s">
        <v>1296</v>
      </c>
      <c r="H215" t="s">
        <v>288</v>
      </c>
      <c r="I215">
        <v>60453</v>
      </c>
      <c r="J215" t="s">
        <v>16872</v>
      </c>
      <c r="K215" t="s">
        <v>146</v>
      </c>
      <c r="L215">
        <v>2</v>
      </c>
      <c r="M215">
        <v>18.5</v>
      </c>
      <c r="N215">
        <v>7</v>
      </c>
      <c r="O215">
        <v>27.5</v>
      </c>
      <c r="P215">
        <v>82</v>
      </c>
      <c r="Q215">
        <v>34</v>
      </c>
      <c r="R215">
        <v>40</v>
      </c>
      <c r="S215">
        <v>31</v>
      </c>
      <c r="T215">
        <v>35</v>
      </c>
      <c r="U215">
        <v>25</v>
      </c>
      <c r="V215">
        <v>25</v>
      </c>
      <c r="W215">
        <v>31</v>
      </c>
      <c r="X215">
        <v>26</v>
      </c>
      <c r="Y215">
        <v>26</v>
      </c>
      <c r="Z215" t="s">
        <v>290</v>
      </c>
      <c r="AA215" t="s">
        <v>290</v>
      </c>
      <c r="AB215" t="s">
        <v>290</v>
      </c>
      <c r="AC215" t="s">
        <v>290</v>
      </c>
      <c r="AD215" t="s">
        <v>290</v>
      </c>
      <c r="AE215" t="s">
        <v>290</v>
      </c>
      <c r="AF215" t="s">
        <v>290</v>
      </c>
      <c r="AG215" t="s">
        <v>290</v>
      </c>
      <c r="AH215" t="s">
        <v>290</v>
      </c>
      <c r="AI215" t="s">
        <v>290</v>
      </c>
      <c r="AJ215">
        <v>52</v>
      </c>
      <c r="AK215" t="s">
        <v>290</v>
      </c>
      <c r="AL215" t="s">
        <v>290</v>
      </c>
      <c r="AM215" t="s">
        <v>290</v>
      </c>
      <c r="AN215" t="s">
        <v>290</v>
      </c>
      <c r="AO215">
        <v>280</v>
      </c>
      <c r="AP215">
        <v>12</v>
      </c>
      <c r="AQ215">
        <v>195</v>
      </c>
      <c r="AR215">
        <v>160</v>
      </c>
      <c r="AS215">
        <v>355</v>
      </c>
      <c r="AT215">
        <v>41.703612</v>
      </c>
      <c r="AU215">
        <v>-87.746457000000007</v>
      </c>
      <c r="AV215">
        <v>1</v>
      </c>
      <c r="AW215" t="s">
        <v>16360</v>
      </c>
      <c r="AX215">
        <v>10400</v>
      </c>
      <c r="AY215" t="s">
        <v>16873</v>
      </c>
      <c r="BB215" t="s">
        <v>1296</v>
      </c>
      <c r="BC215" t="s">
        <v>288</v>
      </c>
      <c r="BD215" t="s">
        <v>16493</v>
      </c>
      <c r="BE215">
        <v>60453</v>
      </c>
      <c r="BF215" t="s">
        <v>16346</v>
      </c>
      <c r="BG215" t="s">
        <v>16363</v>
      </c>
      <c r="BH215" t="b">
        <f>IFERROR(MATCH('2020'!A215, '2021'!A:A, 0) &gt;0, FALSE)</f>
        <v>1</v>
      </c>
    </row>
    <row r="216" spans="1:60">
      <c r="A216" t="s">
        <v>1365</v>
      </c>
      <c r="B216" t="s">
        <v>1366</v>
      </c>
      <c r="C216" t="s">
        <v>314</v>
      </c>
      <c r="D216" t="s">
        <v>1367</v>
      </c>
      <c r="E216" t="s">
        <v>1368</v>
      </c>
      <c r="F216" t="s">
        <v>1369</v>
      </c>
      <c r="G216" t="s">
        <v>1370</v>
      </c>
      <c r="H216" t="s">
        <v>288</v>
      </c>
      <c r="I216">
        <v>60462</v>
      </c>
      <c r="J216" t="s">
        <v>16874</v>
      </c>
      <c r="K216" t="s">
        <v>146</v>
      </c>
      <c r="L216">
        <v>2</v>
      </c>
      <c r="M216">
        <v>31</v>
      </c>
      <c r="N216">
        <v>22</v>
      </c>
      <c r="O216">
        <v>55</v>
      </c>
      <c r="P216">
        <v>91</v>
      </c>
      <c r="Q216">
        <v>45</v>
      </c>
      <c r="R216">
        <v>40</v>
      </c>
      <c r="S216">
        <v>39</v>
      </c>
      <c r="T216">
        <v>45</v>
      </c>
      <c r="U216">
        <v>50</v>
      </c>
      <c r="V216">
        <v>49</v>
      </c>
      <c r="W216">
        <v>43</v>
      </c>
      <c r="X216">
        <v>47</v>
      </c>
      <c r="Y216">
        <v>57</v>
      </c>
      <c r="Z216" t="s">
        <v>290</v>
      </c>
      <c r="AA216" t="s">
        <v>290</v>
      </c>
      <c r="AB216" t="s">
        <v>290</v>
      </c>
      <c r="AC216" t="s">
        <v>290</v>
      </c>
      <c r="AD216" t="s">
        <v>290</v>
      </c>
      <c r="AE216" t="s">
        <v>290</v>
      </c>
      <c r="AF216" t="s">
        <v>290</v>
      </c>
      <c r="AG216" t="s">
        <v>290</v>
      </c>
      <c r="AH216">
        <v>18</v>
      </c>
      <c r="AI216" t="s">
        <v>290</v>
      </c>
      <c r="AJ216" t="s">
        <v>290</v>
      </c>
      <c r="AK216">
        <v>13</v>
      </c>
      <c r="AL216">
        <v>12</v>
      </c>
      <c r="AM216" t="s">
        <v>290</v>
      </c>
      <c r="AN216" t="s">
        <v>290</v>
      </c>
      <c r="AO216">
        <v>489</v>
      </c>
      <c r="AP216" t="s">
        <v>290</v>
      </c>
      <c r="AQ216">
        <v>255</v>
      </c>
      <c r="AR216">
        <v>270</v>
      </c>
      <c r="AS216">
        <v>525</v>
      </c>
      <c r="AT216">
        <v>41.628768999999998</v>
      </c>
      <c r="AU216">
        <v>-87.865252999999996</v>
      </c>
      <c r="AV216">
        <v>1</v>
      </c>
      <c r="AW216" t="s">
        <v>16343</v>
      </c>
      <c r="AX216">
        <v>14355</v>
      </c>
      <c r="AY216" t="s">
        <v>16875</v>
      </c>
      <c r="BB216" t="s">
        <v>1370</v>
      </c>
      <c r="BC216" t="s">
        <v>288</v>
      </c>
      <c r="BD216" t="s">
        <v>16493</v>
      </c>
      <c r="BE216">
        <v>60462</v>
      </c>
      <c r="BF216" t="s">
        <v>16346</v>
      </c>
      <c r="BG216" t="s">
        <v>146</v>
      </c>
      <c r="BH216" t="b">
        <f>IFERROR(MATCH('2020'!A216, '2021'!A:A, 0) &gt;0, FALSE)</f>
        <v>1</v>
      </c>
    </row>
    <row r="217" spans="1:60">
      <c r="A217" t="s">
        <v>11807</v>
      </c>
      <c r="B217" t="s">
        <v>8419</v>
      </c>
      <c r="C217" t="s">
        <v>418</v>
      </c>
      <c r="D217" t="s">
        <v>16876</v>
      </c>
      <c r="E217" t="s">
        <v>497</v>
      </c>
      <c r="F217" t="s">
        <v>8422</v>
      </c>
      <c r="G217" t="s">
        <v>1307</v>
      </c>
      <c r="H217" t="s">
        <v>288</v>
      </c>
      <c r="I217">
        <v>60438</v>
      </c>
      <c r="J217" t="s">
        <v>16877</v>
      </c>
      <c r="K217" t="s">
        <v>146</v>
      </c>
      <c r="L217">
        <v>2</v>
      </c>
      <c r="M217">
        <v>10</v>
      </c>
      <c r="N217">
        <v>2</v>
      </c>
      <c r="O217">
        <v>14</v>
      </c>
      <c r="P217">
        <v>15</v>
      </c>
      <c r="Q217">
        <v>17</v>
      </c>
      <c r="R217">
        <v>14</v>
      </c>
      <c r="S217">
        <v>11</v>
      </c>
      <c r="T217">
        <v>14</v>
      </c>
      <c r="U217">
        <v>11</v>
      </c>
      <c r="V217">
        <v>14</v>
      </c>
      <c r="W217" t="s">
        <v>290</v>
      </c>
      <c r="X217">
        <v>10</v>
      </c>
      <c r="Y217">
        <v>13</v>
      </c>
      <c r="Z217" t="s">
        <v>290</v>
      </c>
      <c r="AA217" t="s">
        <v>290</v>
      </c>
      <c r="AB217" t="s">
        <v>290</v>
      </c>
      <c r="AC217" t="s">
        <v>290</v>
      </c>
      <c r="AD217" t="s">
        <v>290</v>
      </c>
      <c r="AE217" t="s">
        <v>290</v>
      </c>
      <c r="AF217" t="s">
        <v>290</v>
      </c>
      <c r="AG217" t="s">
        <v>290</v>
      </c>
      <c r="AH217" t="s">
        <v>290</v>
      </c>
      <c r="AI217" t="s">
        <v>290</v>
      </c>
      <c r="AJ217">
        <v>64</v>
      </c>
      <c r="AK217" t="s">
        <v>290</v>
      </c>
      <c r="AL217" t="s">
        <v>290</v>
      </c>
      <c r="AM217">
        <v>44</v>
      </c>
      <c r="AN217" t="s">
        <v>290</v>
      </c>
      <c r="AO217">
        <v>15</v>
      </c>
      <c r="AP217" t="s">
        <v>290</v>
      </c>
      <c r="AQ217">
        <v>59</v>
      </c>
      <c r="AR217">
        <v>69</v>
      </c>
      <c r="AS217">
        <v>128</v>
      </c>
      <c r="AT217">
        <v>41.564908000000003</v>
      </c>
      <c r="AU217">
        <v>-87.543623999999994</v>
      </c>
      <c r="AV217">
        <v>1</v>
      </c>
      <c r="AW217" t="s">
        <v>16360</v>
      </c>
      <c r="AX217">
        <v>3014</v>
      </c>
      <c r="AY217" t="s">
        <v>16878</v>
      </c>
      <c r="BB217" t="s">
        <v>1307</v>
      </c>
      <c r="BC217" t="s">
        <v>288</v>
      </c>
      <c r="BD217" t="s">
        <v>16493</v>
      </c>
      <c r="BE217">
        <v>60438</v>
      </c>
      <c r="BF217" t="s">
        <v>16346</v>
      </c>
      <c r="BG217" t="s">
        <v>16363</v>
      </c>
      <c r="BH217" t="b">
        <f>IFERROR(MATCH('2020'!A217, '2021'!A:A, 0) &gt;0, FALSE)</f>
        <v>1</v>
      </c>
    </row>
    <row r="218" spans="1:60">
      <c r="A218" t="s">
        <v>1372</v>
      </c>
      <c r="B218" t="s">
        <v>1373</v>
      </c>
      <c r="D218" t="s">
        <v>1374</v>
      </c>
      <c r="E218" t="s">
        <v>1375</v>
      </c>
      <c r="F218" t="s">
        <v>1376</v>
      </c>
      <c r="G218" t="s">
        <v>1377</v>
      </c>
      <c r="H218" t="s">
        <v>288</v>
      </c>
      <c r="I218">
        <v>60439</v>
      </c>
      <c r="J218" t="s">
        <v>16879</v>
      </c>
      <c r="K218" t="s">
        <v>146</v>
      </c>
      <c r="L218">
        <v>1</v>
      </c>
      <c r="M218">
        <v>10</v>
      </c>
      <c r="N218">
        <v>14</v>
      </c>
      <c r="O218">
        <v>25</v>
      </c>
      <c r="P218">
        <v>18</v>
      </c>
      <c r="Q218">
        <v>16</v>
      </c>
      <c r="R218">
        <v>15</v>
      </c>
      <c r="S218">
        <v>20</v>
      </c>
      <c r="T218">
        <v>19</v>
      </c>
      <c r="U218">
        <v>25</v>
      </c>
      <c r="V218">
        <v>20</v>
      </c>
      <c r="W218">
        <v>22</v>
      </c>
      <c r="X218">
        <v>22</v>
      </c>
      <c r="Y218">
        <v>30</v>
      </c>
      <c r="Z218" t="s">
        <v>290</v>
      </c>
      <c r="AA218" t="s">
        <v>290</v>
      </c>
      <c r="AB218" t="s">
        <v>290</v>
      </c>
      <c r="AC218" t="s">
        <v>290</v>
      </c>
      <c r="AD218" t="s">
        <v>290</v>
      </c>
      <c r="AE218" t="s">
        <v>290</v>
      </c>
      <c r="AF218" t="s">
        <v>290</v>
      </c>
      <c r="AG218" t="s">
        <v>290</v>
      </c>
      <c r="AH218" t="s">
        <v>290</v>
      </c>
      <c r="AI218" t="s">
        <v>290</v>
      </c>
      <c r="AJ218" t="s">
        <v>290</v>
      </c>
      <c r="AK218" t="s">
        <v>290</v>
      </c>
      <c r="AL218" t="s">
        <v>290</v>
      </c>
      <c r="AM218" t="s">
        <v>290</v>
      </c>
      <c r="AN218" t="s">
        <v>290</v>
      </c>
      <c r="AO218">
        <v>197</v>
      </c>
      <c r="AP218" t="s">
        <v>290</v>
      </c>
      <c r="AQ218">
        <v>104</v>
      </c>
      <c r="AR218">
        <v>103</v>
      </c>
      <c r="AS218">
        <v>207</v>
      </c>
      <c r="AT218">
        <v>41.670678000000002</v>
      </c>
      <c r="AU218">
        <v>-87.994463999999994</v>
      </c>
      <c r="AV218">
        <v>1</v>
      </c>
      <c r="AW218" t="s">
        <v>16343</v>
      </c>
      <c r="AX218">
        <v>607</v>
      </c>
      <c r="AY218" t="s">
        <v>16880</v>
      </c>
      <c r="BB218" t="s">
        <v>1377</v>
      </c>
      <c r="BC218" t="s">
        <v>288</v>
      </c>
      <c r="BD218" t="s">
        <v>16493</v>
      </c>
      <c r="BE218">
        <v>60439</v>
      </c>
      <c r="BF218" t="s">
        <v>16346</v>
      </c>
      <c r="BG218" t="s">
        <v>146</v>
      </c>
      <c r="BH218" t="b">
        <f>IFERROR(MATCH('2020'!A218, '2021'!A:A, 0) &gt;0, FALSE)</f>
        <v>1</v>
      </c>
    </row>
    <row r="219" spans="1:60">
      <c r="A219" t="s">
        <v>1379</v>
      </c>
      <c r="B219" t="s">
        <v>1380</v>
      </c>
      <c r="D219" t="s">
        <v>1714</v>
      </c>
      <c r="E219" t="s">
        <v>16881</v>
      </c>
      <c r="F219" t="s">
        <v>1383</v>
      </c>
      <c r="G219" t="s">
        <v>1377</v>
      </c>
      <c r="H219" t="s">
        <v>288</v>
      </c>
      <c r="I219">
        <v>60439</v>
      </c>
      <c r="J219" t="s">
        <v>16882</v>
      </c>
      <c r="K219" t="s">
        <v>146</v>
      </c>
      <c r="L219">
        <v>2</v>
      </c>
      <c r="M219">
        <v>15.5</v>
      </c>
      <c r="N219">
        <v>5</v>
      </c>
      <c r="O219">
        <v>22.5</v>
      </c>
      <c r="P219">
        <v>32</v>
      </c>
      <c r="Q219">
        <v>25</v>
      </c>
      <c r="R219">
        <v>13</v>
      </c>
      <c r="S219">
        <v>10</v>
      </c>
      <c r="T219">
        <v>12</v>
      </c>
      <c r="U219">
        <v>11</v>
      </c>
      <c r="V219">
        <v>15</v>
      </c>
      <c r="W219">
        <v>10</v>
      </c>
      <c r="X219">
        <v>12</v>
      </c>
      <c r="Y219">
        <v>19</v>
      </c>
      <c r="Z219" t="s">
        <v>290</v>
      </c>
      <c r="AA219" t="s">
        <v>290</v>
      </c>
      <c r="AB219" t="s">
        <v>290</v>
      </c>
      <c r="AC219" t="s">
        <v>290</v>
      </c>
      <c r="AD219" t="s">
        <v>290</v>
      </c>
      <c r="AE219" t="s">
        <v>290</v>
      </c>
      <c r="AF219" t="s">
        <v>290</v>
      </c>
      <c r="AG219" t="s">
        <v>290</v>
      </c>
      <c r="AH219" t="s">
        <v>290</v>
      </c>
      <c r="AI219" t="s">
        <v>290</v>
      </c>
      <c r="AJ219" t="s">
        <v>290</v>
      </c>
      <c r="AK219" t="s">
        <v>290</v>
      </c>
      <c r="AL219" t="s">
        <v>290</v>
      </c>
      <c r="AM219" t="s">
        <v>290</v>
      </c>
      <c r="AN219" t="s">
        <v>290</v>
      </c>
      <c r="AO219">
        <v>133</v>
      </c>
      <c r="AP219">
        <v>13</v>
      </c>
      <c r="AQ219">
        <v>88</v>
      </c>
      <c r="AR219">
        <v>73</v>
      </c>
      <c r="AS219">
        <v>161</v>
      </c>
      <c r="AT219">
        <v>41.892445000000002</v>
      </c>
      <c r="AU219">
        <v>-87.897924000000003</v>
      </c>
      <c r="AV219">
        <v>0.6</v>
      </c>
      <c r="AW219" t="s">
        <v>16883</v>
      </c>
      <c r="AX219">
        <v>20</v>
      </c>
      <c r="AY219" t="s">
        <v>16884</v>
      </c>
      <c r="BB219" t="s">
        <v>8150</v>
      </c>
      <c r="BC219" t="s">
        <v>288</v>
      </c>
      <c r="BD219" t="s">
        <v>16493</v>
      </c>
      <c r="BE219">
        <v>60104</v>
      </c>
      <c r="BF219" t="s">
        <v>16346</v>
      </c>
      <c r="BG219" t="s">
        <v>146</v>
      </c>
      <c r="BH219" t="b">
        <f>IFERROR(MATCH('2020'!A219, '2021'!A:A, 0) &gt;0, FALSE)</f>
        <v>1</v>
      </c>
    </row>
    <row r="220" spans="1:60">
      <c r="A220" t="s">
        <v>1384</v>
      </c>
      <c r="B220" t="s">
        <v>1385</v>
      </c>
      <c r="C220" t="s">
        <v>353</v>
      </c>
      <c r="D220" t="s">
        <v>1325</v>
      </c>
      <c r="E220" t="s">
        <v>895</v>
      </c>
      <c r="F220" t="s">
        <v>1386</v>
      </c>
      <c r="G220" t="s">
        <v>1387</v>
      </c>
      <c r="H220" t="s">
        <v>288</v>
      </c>
      <c r="I220">
        <v>60422</v>
      </c>
      <c r="J220" t="s">
        <v>16885</v>
      </c>
      <c r="K220" t="s">
        <v>146</v>
      </c>
      <c r="L220">
        <v>3</v>
      </c>
      <c r="M220">
        <v>16.3</v>
      </c>
      <c r="N220">
        <v>6.2</v>
      </c>
      <c r="O220">
        <v>25.5</v>
      </c>
      <c r="P220">
        <v>28</v>
      </c>
      <c r="Q220">
        <v>12</v>
      </c>
      <c r="R220">
        <v>22</v>
      </c>
      <c r="S220">
        <v>10</v>
      </c>
      <c r="T220">
        <v>21</v>
      </c>
      <c r="U220">
        <v>24</v>
      </c>
      <c r="V220">
        <v>21</v>
      </c>
      <c r="W220">
        <v>33</v>
      </c>
      <c r="X220">
        <v>36</v>
      </c>
      <c r="Y220">
        <v>44</v>
      </c>
      <c r="Z220" t="s">
        <v>290</v>
      </c>
      <c r="AA220" t="s">
        <v>290</v>
      </c>
      <c r="AB220" t="s">
        <v>290</v>
      </c>
      <c r="AC220" t="s">
        <v>290</v>
      </c>
      <c r="AD220" t="s">
        <v>290</v>
      </c>
      <c r="AE220" t="s">
        <v>290</v>
      </c>
      <c r="AF220" t="s">
        <v>290</v>
      </c>
      <c r="AG220" t="s">
        <v>290</v>
      </c>
      <c r="AH220">
        <v>10</v>
      </c>
      <c r="AI220" t="s">
        <v>290</v>
      </c>
      <c r="AJ220">
        <v>27</v>
      </c>
      <c r="AK220" t="s">
        <v>290</v>
      </c>
      <c r="AL220" t="s">
        <v>290</v>
      </c>
      <c r="AM220">
        <v>163</v>
      </c>
      <c r="AN220" t="s">
        <v>290</v>
      </c>
      <c r="AO220">
        <v>44</v>
      </c>
      <c r="AP220">
        <v>22</v>
      </c>
      <c r="AQ220">
        <v>133</v>
      </c>
      <c r="AR220">
        <v>129</v>
      </c>
      <c r="AS220">
        <v>262</v>
      </c>
      <c r="AT220">
        <v>41.542276999999999</v>
      </c>
      <c r="AU220">
        <v>-87.683121</v>
      </c>
      <c r="AV220">
        <v>1</v>
      </c>
      <c r="AW220" t="s">
        <v>16343</v>
      </c>
      <c r="AX220">
        <v>1101</v>
      </c>
      <c r="AY220" t="s">
        <v>16886</v>
      </c>
      <c r="BB220" t="s">
        <v>1387</v>
      </c>
      <c r="BC220" t="s">
        <v>288</v>
      </c>
      <c r="BD220" t="s">
        <v>16493</v>
      </c>
      <c r="BE220">
        <v>60422</v>
      </c>
      <c r="BF220" t="s">
        <v>16346</v>
      </c>
      <c r="BG220" t="s">
        <v>146</v>
      </c>
      <c r="BH220" t="b">
        <f>IFERROR(MATCH('2020'!A220, '2021'!A:A, 0) &gt;0, FALSE)</f>
        <v>1</v>
      </c>
    </row>
    <row r="221" spans="1:60">
      <c r="A221" t="s">
        <v>1389</v>
      </c>
      <c r="B221" t="s">
        <v>1390</v>
      </c>
      <c r="C221" t="s">
        <v>283</v>
      </c>
      <c r="D221" t="s">
        <v>2773</v>
      </c>
      <c r="E221" t="s">
        <v>16887</v>
      </c>
      <c r="F221" t="s">
        <v>1393</v>
      </c>
      <c r="G221" t="s">
        <v>1394</v>
      </c>
      <c r="H221" t="s">
        <v>288</v>
      </c>
      <c r="I221">
        <v>60457</v>
      </c>
      <c r="J221" t="s">
        <v>16888</v>
      </c>
      <c r="K221" t="s">
        <v>146</v>
      </c>
      <c r="L221">
        <v>3.5</v>
      </c>
      <c r="M221">
        <v>12.5</v>
      </c>
      <c r="N221">
        <v>2.8</v>
      </c>
      <c r="O221">
        <v>18.8</v>
      </c>
      <c r="P221">
        <v>17</v>
      </c>
      <c r="Q221">
        <v>28</v>
      </c>
      <c r="R221">
        <v>25</v>
      </c>
      <c r="S221">
        <v>13</v>
      </c>
      <c r="T221" t="s">
        <v>290</v>
      </c>
      <c r="U221">
        <v>11</v>
      </c>
      <c r="V221">
        <v>21</v>
      </c>
      <c r="W221">
        <v>18</v>
      </c>
      <c r="X221">
        <v>13</v>
      </c>
      <c r="Y221">
        <v>19</v>
      </c>
      <c r="Z221" t="s">
        <v>290</v>
      </c>
      <c r="AA221" t="s">
        <v>290</v>
      </c>
      <c r="AB221" t="s">
        <v>290</v>
      </c>
      <c r="AC221" t="s">
        <v>290</v>
      </c>
      <c r="AD221" t="s">
        <v>290</v>
      </c>
      <c r="AE221" t="s">
        <v>290</v>
      </c>
      <c r="AF221" t="s">
        <v>290</v>
      </c>
      <c r="AG221" t="s">
        <v>290</v>
      </c>
      <c r="AH221" t="s">
        <v>290</v>
      </c>
      <c r="AI221" t="s">
        <v>290</v>
      </c>
      <c r="AJ221">
        <v>38</v>
      </c>
      <c r="AK221" t="s">
        <v>290</v>
      </c>
      <c r="AL221" t="s">
        <v>290</v>
      </c>
      <c r="AM221" t="s">
        <v>290</v>
      </c>
      <c r="AN221" t="s">
        <v>290</v>
      </c>
      <c r="AO221">
        <v>123</v>
      </c>
      <c r="AP221" t="s">
        <v>290</v>
      </c>
      <c r="AQ221">
        <v>93</v>
      </c>
      <c r="AR221">
        <v>81</v>
      </c>
      <c r="AS221">
        <v>174</v>
      </c>
      <c r="AT221">
        <v>41.727839000000003</v>
      </c>
      <c r="AU221">
        <v>-87.833404000000002</v>
      </c>
      <c r="AV221">
        <v>1</v>
      </c>
      <c r="AW221" t="s">
        <v>16343</v>
      </c>
      <c r="AX221">
        <v>9000</v>
      </c>
      <c r="AY221" t="s">
        <v>16889</v>
      </c>
      <c r="BB221" t="s">
        <v>1394</v>
      </c>
      <c r="BC221" t="s">
        <v>288</v>
      </c>
      <c r="BD221" t="s">
        <v>16493</v>
      </c>
      <c r="BE221">
        <v>60457</v>
      </c>
      <c r="BF221" t="s">
        <v>16346</v>
      </c>
      <c r="BG221" t="s">
        <v>146</v>
      </c>
      <c r="BH221" t="b">
        <f>IFERROR(MATCH('2020'!A221, '2021'!A:A, 0) &gt;0, FALSE)</f>
        <v>1</v>
      </c>
    </row>
    <row r="222" spans="1:60">
      <c r="A222" t="s">
        <v>1396</v>
      </c>
      <c r="B222" t="s">
        <v>1397</v>
      </c>
      <c r="D222" t="s">
        <v>16890</v>
      </c>
      <c r="E222" t="s">
        <v>507</v>
      </c>
      <c r="F222" t="s">
        <v>1398</v>
      </c>
      <c r="G222" t="s">
        <v>1272</v>
      </c>
      <c r="H222" t="s">
        <v>288</v>
      </c>
      <c r="I222">
        <v>60412</v>
      </c>
      <c r="J222" t="s">
        <v>16891</v>
      </c>
      <c r="K222" t="s">
        <v>146</v>
      </c>
      <c r="L222">
        <v>3.5</v>
      </c>
      <c r="M222">
        <v>12.5</v>
      </c>
      <c r="N222">
        <v>7.5</v>
      </c>
      <c r="O222">
        <v>23.5</v>
      </c>
      <c r="P222" t="s">
        <v>290</v>
      </c>
      <c r="Q222">
        <v>17</v>
      </c>
      <c r="R222">
        <v>11</v>
      </c>
      <c r="S222">
        <v>11</v>
      </c>
      <c r="T222" t="s">
        <v>290</v>
      </c>
      <c r="U222" t="s">
        <v>290</v>
      </c>
      <c r="V222">
        <v>16</v>
      </c>
      <c r="W222" t="s">
        <v>290</v>
      </c>
      <c r="X222">
        <v>13</v>
      </c>
      <c r="Y222" t="s">
        <v>290</v>
      </c>
      <c r="Z222" t="s">
        <v>290</v>
      </c>
      <c r="AA222" t="s">
        <v>290</v>
      </c>
      <c r="AB222" t="s">
        <v>290</v>
      </c>
      <c r="AC222" t="s">
        <v>290</v>
      </c>
      <c r="AD222" t="s">
        <v>290</v>
      </c>
      <c r="AE222" t="s">
        <v>290</v>
      </c>
      <c r="AF222" t="s">
        <v>290</v>
      </c>
      <c r="AG222" t="s">
        <v>290</v>
      </c>
      <c r="AH222" t="s">
        <v>290</v>
      </c>
      <c r="AI222" t="s">
        <v>290</v>
      </c>
      <c r="AJ222" t="s">
        <v>290</v>
      </c>
      <c r="AK222" t="s">
        <v>290</v>
      </c>
      <c r="AL222" t="s">
        <v>290</v>
      </c>
      <c r="AM222">
        <v>90</v>
      </c>
      <c r="AN222" t="s">
        <v>290</v>
      </c>
      <c r="AO222" t="s">
        <v>290</v>
      </c>
      <c r="AP222" t="s">
        <v>290</v>
      </c>
      <c r="AQ222">
        <v>51</v>
      </c>
      <c r="AR222">
        <v>40</v>
      </c>
      <c r="AS222">
        <v>91</v>
      </c>
      <c r="AT222">
        <v>41.811928999999999</v>
      </c>
      <c r="AU222">
        <v>-87.68732</v>
      </c>
      <c r="AV222">
        <v>0.33</v>
      </c>
      <c r="AW222" t="s">
        <v>16365</v>
      </c>
      <c r="AX222">
        <v>9</v>
      </c>
      <c r="AY222" t="s">
        <v>16366</v>
      </c>
      <c r="BB222" t="s">
        <v>1272</v>
      </c>
      <c r="BC222" t="s">
        <v>288</v>
      </c>
      <c r="BD222" t="s">
        <v>16493</v>
      </c>
      <c r="BE222">
        <v>60412</v>
      </c>
      <c r="BF222" t="s">
        <v>16346</v>
      </c>
      <c r="BG222" t="s">
        <v>16363</v>
      </c>
      <c r="BH222" t="b">
        <f>IFERROR(MATCH('2020'!A222, '2021'!A:A, 0) &gt;0, FALSE)</f>
        <v>1</v>
      </c>
    </row>
    <row r="223" spans="1:60">
      <c r="A223" t="s">
        <v>1400</v>
      </c>
      <c r="B223" t="s">
        <v>1401</v>
      </c>
      <c r="C223" t="s">
        <v>283</v>
      </c>
      <c r="D223" t="s">
        <v>1402</v>
      </c>
      <c r="E223" t="s">
        <v>1403</v>
      </c>
      <c r="F223" t="s">
        <v>1404</v>
      </c>
      <c r="G223" t="s">
        <v>1387</v>
      </c>
      <c r="H223" t="s">
        <v>288</v>
      </c>
      <c r="I223">
        <v>60422</v>
      </c>
      <c r="J223" t="s">
        <v>16892</v>
      </c>
      <c r="K223" t="s">
        <v>146</v>
      </c>
      <c r="L223">
        <v>2</v>
      </c>
      <c r="M223">
        <v>5</v>
      </c>
      <c r="N223">
        <v>0</v>
      </c>
      <c r="O223">
        <v>7</v>
      </c>
      <c r="P223">
        <v>35</v>
      </c>
      <c r="Q223" t="s">
        <v>290</v>
      </c>
      <c r="R223" t="s">
        <v>290</v>
      </c>
      <c r="S223" t="s">
        <v>290</v>
      </c>
      <c r="T223" t="s">
        <v>290</v>
      </c>
      <c r="U223" t="s">
        <v>290</v>
      </c>
      <c r="V223" t="s">
        <v>290</v>
      </c>
      <c r="W223" t="s">
        <v>290</v>
      </c>
      <c r="X223" t="s">
        <v>290</v>
      </c>
      <c r="Y223" t="s">
        <v>290</v>
      </c>
      <c r="Z223" t="s">
        <v>290</v>
      </c>
      <c r="AA223" t="s">
        <v>290</v>
      </c>
      <c r="AB223" t="s">
        <v>290</v>
      </c>
      <c r="AC223" t="s">
        <v>290</v>
      </c>
      <c r="AD223" t="s">
        <v>290</v>
      </c>
      <c r="AE223" t="s">
        <v>290</v>
      </c>
      <c r="AF223" t="s">
        <v>290</v>
      </c>
      <c r="AG223" t="s">
        <v>290</v>
      </c>
      <c r="AH223" t="s">
        <v>290</v>
      </c>
      <c r="AI223" t="s">
        <v>290</v>
      </c>
      <c r="AJ223" t="s">
        <v>290</v>
      </c>
      <c r="AK223" t="s">
        <v>290</v>
      </c>
      <c r="AL223" t="s">
        <v>290</v>
      </c>
      <c r="AM223">
        <v>19</v>
      </c>
      <c r="AN223" t="s">
        <v>290</v>
      </c>
      <c r="AO223">
        <v>14</v>
      </c>
      <c r="AP223" t="s">
        <v>290</v>
      </c>
      <c r="AQ223">
        <v>21</v>
      </c>
      <c r="AR223">
        <v>22</v>
      </c>
      <c r="AS223">
        <v>43</v>
      </c>
      <c r="AT223">
        <v>41.547981</v>
      </c>
      <c r="AU223">
        <v>-87.675173000000001</v>
      </c>
      <c r="AV223">
        <v>1</v>
      </c>
      <c r="AW223" t="s">
        <v>16343</v>
      </c>
      <c r="AX223">
        <v>740</v>
      </c>
      <c r="AY223" t="s">
        <v>16893</v>
      </c>
      <c r="BB223" t="s">
        <v>1387</v>
      </c>
      <c r="BC223" t="s">
        <v>288</v>
      </c>
      <c r="BD223" t="s">
        <v>16493</v>
      </c>
      <c r="BE223">
        <v>60422</v>
      </c>
      <c r="BF223" t="s">
        <v>16346</v>
      </c>
      <c r="BG223" t="s">
        <v>146</v>
      </c>
      <c r="BH223" t="b">
        <f>IFERROR(MATCH('2020'!A223, '2021'!A:A, 0) &gt;0, FALSE)</f>
        <v>1</v>
      </c>
    </row>
    <row r="224" spans="1:60">
      <c r="A224" t="s">
        <v>1405</v>
      </c>
      <c r="B224" t="s">
        <v>1406</v>
      </c>
      <c r="C224" t="s">
        <v>353</v>
      </c>
      <c r="D224" t="s">
        <v>1407</v>
      </c>
      <c r="E224" t="s">
        <v>1408</v>
      </c>
      <c r="F224" t="s">
        <v>1409</v>
      </c>
      <c r="G224" t="s">
        <v>1122</v>
      </c>
      <c r="H224" t="s">
        <v>288</v>
      </c>
      <c r="I224">
        <v>60638</v>
      </c>
      <c r="J224" t="s">
        <v>16894</v>
      </c>
      <c r="K224" t="s">
        <v>146</v>
      </c>
      <c r="L224">
        <v>2</v>
      </c>
      <c r="M224">
        <v>14</v>
      </c>
      <c r="N224">
        <v>0</v>
      </c>
      <c r="O224">
        <v>16</v>
      </c>
      <c r="P224">
        <v>44</v>
      </c>
      <c r="Q224">
        <v>22</v>
      </c>
      <c r="R224">
        <v>19</v>
      </c>
      <c r="S224">
        <v>22</v>
      </c>
      <c r="T224">
        <v>18</v>
      </c>
      <c r="U224">
        <v>18</v>
      </c>
      <c r="V224">
        <v>14</v>
      </c>
      <c r="W224">
        <v>20</v>
      </c>
      <c r="X224">
        <v>10</v>
      </c>
      <c r="Y224">
        <v>22</v>
      </c>
      <c r="Z224" t="s">
        <v>290</v>
      </c>
      <c r="AA224" t="s">
        <v>290</v>
      </c>
      <c r="AB224" t="s">
        <v>290</v>
      </c>
      <c r="AC224" t="s">
        <v>290</v>
      </c>
      <c r="AD224" t="s">
        <v>290</v>
      </c>
      <c r="AE224" t="s">
        <v>290</v>
      </c>
      <c r="AF224" t="s">
        <v>290</v>
      </c>
      <c r="AG224" t="s">
        <v>290</v>
      </c>
      <c r="AH224" t="s">
        <v>290</v>
      </c>
      <c r="AI224" t="s">
        <v>290</v>
      </c>
      <c r="AJ224">
        <v>155</v>
      </c>
      <c r="AK224" t="s">
        <v>290</v>
      </c>
      <c r="AL224" t="s">
        <v>290</v>
      </c>
      <c r="AM224" t="s">
        <v>290</v>
      </c>
      <c r="AN224" t="s">
        <v>290</v>
      </c>
      <c r="AO224">
        <v>49</v>
      </c>
      <c r="AP224" t="s">
        <v>290</v>
      </c>
      <c r="AQ224">
        <v>114</v>
      </c>
      <c r="AR224">
        <v>96</v>
      </c>
      <c r="AS224">
        <v>210</v>
      </c>
      <c r="AT224">
        <v>41.780645</v>
      </c>
      <c r="AU224">
        <v>-87.771224000000004</v>
      </c>
      <c r="AV224">
        <v>1</v>
      </c>
      <c r="AW224" t="s">
        <v>16343</v>
      </c>
      <c r="AX224">
        <v>6125</v>
      </c>
      <c r="AY224" t="s">
        <v>16895</v>
      </c>
      <c r="BB224" t="s">
        <v>1122</v>
      </c>
      <c r="BC224" t="s">
        <v>288</v>
      </c>
      <c r="BD224" t="s">
        <v>16493</v>
      </c>
      <c r="BE224">
        <v>60638</v>
      </c>
      <c r="BF224" t="s">
        <v>16346</v>
      </c>
      <c r="BG224" t="s">
        <v>146</v>
      </c>
      <c r="BH224" t="b">
        <f>IFERROR(MATCH('2020'!A224, '2021'!A:A, 0) &gt;0, FALSE)</f>
        <v>1</v>
      </c>
    </row>
    <row r="225" spans="1:60">
      <c r="A225" t="s">
        <v>1411</v>
      </c>
      <c r="B225" t="s">
        <v>1412</v>
      </c>
      <c r="C225" t="s">
        <v>283</v>
      </c>
      <c r="D225" t="s">
        <v>1139</v>
      </c>
      <c r="E225" t="s">
        <v>1413</v>
      </c>
      <c r="F225" t="s">
        <v>8456</v>
      </c>
      <c r="G225" t="s">
        <v>1204</v>
      </c>
      <c r="H225" t="s">
        <v>288</v>
      </c>
      <c r="I225">
        <v>60463</v>
      </c>
      <c r="J225" t="s">
        <v>16896</v>
      </c>
      <c r="K225" t="s">
        <v>146</v>
      </c>
      <c r="L225">
        <v>1</v>
      </c>
      <c r="M225">
        <v>14</v>
      </c>
      <c r="N225">
        <v>10.5</v>
      </c>
      <c r="O225">
        <v>25.5</v>
      </c>
      <c r="P225">
        <v>36</v>
      </c>
      <c r="Q225">
        <v>20</v>
      </c>
      <c r="R225">
        <v>21</v>
      </c>
      <c r="S225">
        <v>18</v>
      </c>
      <c r="T225">
        <v>26</v>
      </c>
      <c r="U225">
        <v>22</v>
      </c>
      <c r="V225">
        <v>25</v>
      </c>
      <c r="W225">
        <v>24</v>
      </c>
      <c r="X225">
        <v>26</v>
      </c>
      <c r="Y225">
        <v>39</v>
      </c>
      <c r="Z225" t="s">
        <v>290</v>
      </c>
      <c r="AA225" t="s">
        <v>290</v>
      </c>
      <c r="AB225" t="s">
        <v>290</v>
      </c>
      <c r="AC225" t="s">
        <v>290</v>
      </c>
      <c r="AD225" t="s">
        <v>290</v>
      </c>
      <c r="AE225" t="s">
        <v>290</v>
      </c>
      <c r="AF225" t="s">
        <v>290</v>
      </c>
      <c r="AG225" t="s">
        <v>290</v>
      </c>
      <c r="AH225">
        <v>43</v>
      </c>
      <c r="AI225" t="s">
        <v>290</v>
      </c>
      <c r="AJ225">
        <v>20</v>
      </c>
      <c r="AK225" t="s">
        <v>290</v>
      </c>
      <c r="AL225" t="s">
        <v>290</v>
      </c>
      <c r="AM225" t="s">
        <v>290</v>
      </c>
      <c r="AN225" t="s">
        <v>290</v>
      </c>
      <c r="AO225">
        <v>246</v>
      </c>
      <c r="AP225">
        <v>32</v>
      </c>
      <c r="AQ225">
        <v>152</v>
      </c>
      <c r="AR225">
        <v>148</v>
      </c>
      <c r="AS225">
        <v>300</v>
      </c>
      <c r="AT225">
        <v>41.662381000000003</v>
      </c>
      <c r="AU225">
        <v>-87.795638999999994</v>
      </c>
      <c r="AV225">
        <v>1</v>
      </c>
      <c r="AW225" t="s">
        <v>16360</v>
      </c>
      <c r="AX225">
        <v>12600</v>
      </c>
      <c r="AY225" t="s">
        <v>16897</v>
      </c>
      <c r="BB225" t="s">
        <v>1204</v>
      </c>
      <c r="BC225" t="s">
        <v>288</v>
      </c>
      <c r="BD225" t="s">
        <v>16493</v>
      </c>
      <c r="BE225">
        <v>60463</v>
      </c>
      <c r="BF225" t="s">
        <v>16346</v>
      </c>
      <c r="BG225" t="s">
        <v>16363</v>
      </c>
      <c r="BH225" t="b">
        <f>IFERROR(MATCH('2020'!A225, '2021'!A:A, 0) &gt;0, FALSE)</f>
        <v>1</v>
      </c>
    </row>
    <row r="226" spans="1:60">
      <c r="A226" t="s">
        <v>1415</v>
      </c>
      <c r="B226" t="s">
        <v>1416</v>
      </c>
      <c r="C226" t="s">
        <v>283</v>
      </c>
      <c r="D226" t="s">
        <v>2510</v>
      </c>
      <c r="E226" t="s">
        <v>16898</v>
      </c>
      <c r="F226" t="s">
        <v>1419</v>
      </c>
      <c r="G226" t="s">
        <v>1420</v>
      </c>
      <c r="H226" t="s">
        <v>288</v>
      </c>
      <c r="I226">
        <v>60805</v>
      </c>
      <c r="J226" t="s">
        <v>16899</v>
      </c>
      <c r="K226" t="s">
        <v>146</v>
      </c>
      <c r="L226">
        <v>2</v>
      </c>
      <c r="M226">
        <v>22.5</v>
      </c>
      <c r="N226">
        <v>4.5</v>
      </c>
      <c r="O226">
        <v>29</v>
      </c>
      <c r="P226">
        <v>48</v>
      </c>
      <c r="Q226">
        <v>30</v>
      </c>
      <c r="R226">
        <v>28</v>
      </c>
      <c r="S226">
        <v>26</v>
      </c>
      <c r="T226">
        <v>27</v>
      </c>
      <c r="U226">
        <v>33</v>
      </c>
      <c r="V226">
        <v>32</v>
      </c>
      <c r="W226">
        <v>39</v>
      </c>
      <c r="X226">
        <v>35</v>
      </c>
      <c r="Y226">
        <v>40</v>
      </c>
      <c r="Z226" t="s">
        <v>290</v>
      </c>
      <c r="AA226" t="s">
        <v>290</v>
      </c>
      <c r="AB226" t="s">
        <v>290</v>
      </c>
      <c r="AC226" t="s">
        <v>290</v>
      </c>
      <c r="AD226" t="s">
        <v>290</v>
      </c>
      <c r="AE226" t="s">
        <v>290</v>
      </c>
      <c r="AF226" t="s">
        <v>290</v>
      </c>
      <c r="AG226" t="s">
        <v>290</v>
      </c>
      <c r="AH226" t="s">
        <v>290</v>
      </c>
      <c r="AI226" t="s">
        <v>290</v>
      </c>
      <c r="AJ226" t="s">
        <v>290</v>
      </c>
      <c r="AK226" t="s">
        <v>290</v>
      </c>
      <c r="AL226" t="s">
        <v>290</v>
      </c>
      <c r="AM226" t="s">
        <v>290</v>
      </c>
      <c r="AN226" t="s">
        <v>290</v>
      </c>
      <c r="AO226">
        <v>326</v>
      </c>
      <c r="AP226" t="s">
        <v>290</v>
      </c>
      <c r="AQ226">
        <v>153</v>
      </c>
      <c r="AR226">
        <v>185</v>
      </c>
      <c r="AS226">
        <v>338</v>
      </c>
      <c r="AT226">
        <v>41.719676</v>
      </c>
      <c r="AU226">
        <v>-87.713050999999993</v>
      </c>
      <c r="AV226">
        <v>1</v>
      </c>
      <c r="AW226" t="s">
        <v>16343</v>
      </c>
      <c r="AX226">
        <v>9536</v>
      </c>
      <c r="AY226" t="s">
        <v>16900</v>
      </c>
      <c r="BB226" t="s">
        <v>1420</v>
      </c>
      <c r="BC226" t="s">
        <v>288</v>
      </c>
      <c r="BD226" t="s">
        <v>16493</v>
      </c>
      <c r="BE226">
        <v>60805</v>
      </c>
      <c r="BF226" t="s">
        <v>16346</v>
      </c>
      <c r="BG226" t="s">
        <v>146</v>
      </c>
      <c r="BH226" t="b">
        <f>IFERROR(MATCH('2020'!A226, '2021'!A:A, 0) &gt;0, FALSE)</f>
        <v>1</v>
      </c>
    </row>
    <row r="227" spans="1:60">
      <c r="A227" t="s">
        <v>1422</v>
      </c>
      <c r="B227" t="s">
        <v>1423</v>
      </c>
      <c r="D227" t="s">
        <v>895</v>
      </c>
      <c r="E227" t="s">
        <v>1424</v>
      </c>
      <c r="F227" t="s">
        <v>1425</v>
      </c>
      <c r="G227" t="s">
        <v>1333</v>
      </c>
      <c r="H227" t="s">
        <v>288</v>
      </c>
      <c r="I227">
        <v>60487</v>
      </c>
      <c r="J227" t="s">
        <v>16901</v>
      </c>
      <c r="K227" t="s">
        <v>146</v>
      </c>
      <c r="L227">
        <v>4</v>
      </c>
      <c r="M227">
        <v>29.5</v>
      </c>
      <c r="N227">
        <v>21</v>
      </c>
      <c r="O227">
        <v>54.5</v>
      </c>
      <c r="P227">
        <v>58</v>
      </c>
      <c r="Q227">
        <v>40</v>
      </c>
      <c r="R227">
        <v>39</v>
      </c>
      <c r="S227">
        <v>44</v>
      </c>
      <c r="T227">
        <v>38</v>
      </c>
      <c r="U227">
        <v>41</v>
      </c>
      <c r="V227">
        <v>62</v>
      </c>
      <c r="W227">
        <v>52</v>
      </c>
      <c r="X227">
        <v>60</v>
      </c>
      <c r="Y227">
        <v>31</v>
      </c>
      <c r="Z227" t="s">
        <v>290</v>
      </c>
      <c r="AA227" t="s">
        <v>290</v>
      </c>
      <c r="AB227" t="s">
        <v>290</v>
      </c>
      <c r="AC227" t="s">
        <v>290</v>
      </c>
      <c r="AD227" t="s">
        <v>290</v>
      </c>
      <c r="AE227" t="s">
        <v>290</v>
      </c>
      <c r="AF227" t="s">
        <v>290</v>
      </c>
      <c r="AG227" t="s">
        <v>290</v>
      </c>
      <c r="AH227">
        <v>48</v>
      </c>
      <c r="AI227" t="s">
        <v>290</v>
      </c>
      <c r="AJ227">
        <v>79</v>
      </c>
      <c r="AK227" t="s">
        <v>290</v>
      </c>
      <c r="AL227">
        <v>27</v>
      </c>
      <c r="AM227">
        <v>25</v>
      </c>
      <c r="AN227" t="s">
        <v>290</v>
      </c>
      <c r="AO227">
        <v>385</v>
      </c>
      <c r="AP227" t="s">
        <v>290</v>
      </c>
      <c r="AQ227">
        <v>269</v>
      </c>
      <c r="AR227">
        <v>251</v>
      </c>
      <c r="AS227">
        <v>520</v>
      </c>
      <c r="AT227">
        <v>41.586720999999997</v>
      </c>
      <c r="AU227">
        <v>-87.844252999999995</v>
      </c>
      <c r="AV227">
        <v>0.9</v>
      </c>
      <c r="AW227" t="s">
        <v>16360</v>
      </c>
      <c r="AX227">
        <v>9250</v>
      </c>
      <c r="AY227" t="s">
        <v>16902</v>
      </c>
      <c r="BB227" t="s">
        <v>1333</v>
      </c>
      <c r="BC227" t="s">
        <v>288</v>
      </c>
      <c r="BD227" t="s">
        <v>16493</v>
      </c>
      <c r="BE227">
        <v>60487</v>
      </c>
      <c r="BF227" t="s">
        <v>16346</v>
      </c>
      <c r="BG227" t="s">
        <v>16363</v>
      </c>
      <c r="BH227" t="b">
        <f>IFERROR(MATCH('2020'!A227, '2021'!A:A, 0) &gt;0, FALSE)</f>
        <v>1</v>
      </c>
    </row>
    <row r="228" spans="1:60">
      <c r="A228" t="s">
        <v>1426</v>
      </c>
      <c r="B228" t="s">
        <v>1427</v>
      </c>
      <c r="D228" t="s">
        <v>1777</v>
      </c>
      <c r="E228" t="s">
        <v>16903</v>
      </c>
      <c r="F228" t="s">
        <v>1429</v>
      </c>
      <c r="G228" t="s">
        <v>1122</v>
      </c>
      <c r="H228" t="s">
        <v>288</v>
      </c>
      <c r="I228">
        <v>60638</v>
      </c>
      <c r="J228" t="s">
        <v>16904</v>
      </c>
      <c r="K228" t="s">
        <v>146</v>
      </c>
      <c r="L228">
        <v>1</v>
      </c>
      <c r="M228">
        <v>11</v>
      </c>
      <c r="N228">
        <v>1</v>
      </c>
      <c r="O228">
        <v>13</v>
      </c>
      <c r="P228">
        <v>27</v>
      </c>
      <c r="Q228">
        <v>17</v>
      </c>
      <c r="R228">
        <v>10</v>
      </c>
      <c r="S228">
        <v>18</v>
      </c>
      <c r="T228">
        <v>16</v>
      </c>
      <c r="U228">
        <v>24</v>
      </c>
      <c r="V228">
        <v>11</v>
      </c>
      <c r="W228">
        <v>23</v>
      </c>
      <c r="X228">
        <v>15</v>
      </c>
      <c r="Y228">
        <v>18</v>
      </c>
      <c r="Z228" t="s">
        <v>290</v>
      </c>
      <c r="AA228" t="s">
        <v>290</v>
      </c>
      <c r="AB228" t="s">
        <v>290</v>
      </c>
      <c r="AC228" t="s">
        <v>290</v>
      </c>
      <c r="AD228" t="s">
        <v>290</v>
      </c>
      <c r="AE228" t="s">
        <v>290</v>
      </c>
      <c r="AF228" t="s">
        <v>290</v>
      </c>
      <c r="AG228" t="s">
        <v>290</v>
      </c>
      <c r="AH228" t="s">
        <v>290</v>
      </c>
      <c r="AI228" t="s">
        <v>290</v>
      </c>
      <c r="AJ228">
        <v>152</v>
      </c>
      <c r="AK228" t="s">
        <v>290</v>
      </c>
      <c r="AL228" t="s">
        <v>290</v>
      </c>
      <c r="AM228" t="s">
        <v>290</v>
      </c>
      <c r="AN228" t="s">
        <v>290</v>
      </c>
      <c r="AO228">
        <v>17</v>
      </c>
      <c r="AP228" t="s">
        <v>290</v>
      </c>
      <c r="AQ228">
        <v>84</v>
      </c>
      <c r="AR228">
        <v>95</v>
      </c>
      <c r="AS228">
        <v>179</v>
      </c>
      <c r="AT228">
        <v>41.80498</v>
      </c>
      <c r="AU228">
        <v>-87.752016999999995</v>
      </c>
      <c r="AV228">
        <v>1</v>
      </c>
      <c r="AW228" t="s">
        <v>16343</v>
      </c>
      <c r="AX228">
        <v>4810</v>
      </c>
      <c r="AY228" t="s">
        <v>16905</v>
      </c>
      <c r="BB228" t="s">
        <v>1122</v>
      </c>
      <c r="BC228" t="s">
        <v>288</v>
      </c>
      <c r="BD228" t="s">
        <v>16493</v>
      </c>
      <c r="BE228">
        <v>60638</v>
      </c>
      <c r="BF228" t="s">
        <v>16346</v>
      </c>
      <c r="BG228" t="s">
        <v>16863</v>
      </c>
      <c r="BH228" t="b">
        <f>IFERROR(MATCH('2020'!A228, '2021'!A:A, 0) &gt;0, FALSE)</f>
        <v>1</v>
      </c>
    </row>
    <row r="229" spans="1:60">
      <c r="A229" t="s">
        <v>1430</v>
      </c>
      <c r="B229" t="s">
        <v>1431</v>
      </c>
      <c r="C229" t="s">
        <v>353</v>
      </c>
      <c r="D229" t="s">
        <v>1432</v>
      </c>
      <c r="E229" t="s">
        <v>1433</v>
      </c>
      <c r="F229" t="s">
        <v>1434</v>
      </c>
      <c r="G229" t="s">
        <v>1261</v>
      </c>
      <c r="H229" t="s">
        <v>288</v>
      </c>
      <c r="I229">
        <v>60473</v>
      </c>
      <c r="J229" t="s">
        <v>16906</v>
      </c>
      <c r="K229" t="s">
        <v>146</v>
      </c>
      <c r="L229">
        <v>1</v>
      </c>
      <c r="M229">
        <v>2</v>
      </c>
      <c r="N229">
        <v>1</v>
      </c>
      <c r="O229">
        <v>4</v>
      </c>
      <c r="P229">
        <v>10</v>
      </c>
      <c r="Q229" t="s">
        <v>290</v>
      </c>
      <c r="R229" t="s">
        <v>290</v>
      </c>
      <c r="S229" t="s">
        <v>290</v>
      </c>
      <c r="T229" t="s">
        <v>290</v>
      </c>
      <c r="U229" t="s">
        <v>290</v>
      </c>
      <c r="V229" t="s">
        <v>290</v>
      </c>
      <c r="W229" t="s">
        <v>290</v>
      </c>
      <c r="X229" t="s">
        <v>290</v>
      </c>
      <c r="Y229" t="s">
        <v>290</v>
      </c>
      <c r="Z229" t="s">
        <v>290</v>
      </c>
      <c r="AA229" t="s">
        <v>290</v>
      </c>
      <c r="AB229" t="s">
        <v>290</v>
      </c>
      <c r="AC229" t="s">
        <v>290</v>
      </c>
      <c r="AD229" t="s">
        <v>290</v>
      </c>
      <c r="AE229" t="s">
        <v>290</v>
      </c>
      <c r="AF229" t="s">
        <v>290</v>
      </c>
      <c r="AG229" t="s">
        <v>290</v>
      </c>
      <c r="AH229" t="s">
        <v>290</v>
      </c>
      <c r="AI229" t="s">
        <v>290</v>
      </c>
      <c r="AJ229" t="s">
        <v>290</v>
      </c>
      <c r="AK229" t="s">
        <v>290</v>
      </c>
      <c r="AL229" t="s">
        <v>290</v>
      </c>
      <c r="AM229">
        <v>15</v>
      </c>
      <c r="AN229" t="s">
        <v>290</v>
      </c>
      <c r="AO229" t="s">
        <v>290</v>
      </c>
      <c r="AP229" t="s">
        <v>290</v>
      </c>
      <c r="AQ229">
        <v>11</v>
      </c>
      <c r="AR229">
        <v>4</v>
      </c>
      <c r="AS229">
        <v>15</v>
      </c>
      <c r="AT229">
        <v>41.596907000000002</v>
      </c>
      <c r="AU229">
        <v>-87.606520000000003</v>
      </c>
      <c r="AV229">
        <v>1</v>
      </c>
      <c r="AW229" t="s">
        <v>16343</v>
      </c>
      <c r="AX229">
        <v>425</v>
      </c>
      <c r="AY229" t="s">
        <v>16907</v>
      </c>
      <c r="BB229" t="s">
        <v>1261</v>
      </c>
      <c r="BC229" t="s">
        <v>288</v>
      </c>
      <c r="BD229" t="s">
        <v>16493</v>
      </c>
      <c r="BE229">
        <v>60473</v>
      </c>
      <c r="BF229" t="s">
        <v>16346</v>
      </c>
      <c r="BG229" t="s">
        <v>146</v>
      </c>
      <c r="BH229" t="b">
        <f>IFERROR(MATCH('2020'!A229, '2021'!A:A, 0) &gt;0, FALSE)</f>
        <v>1</v>
      </c>
    </row>
    <row r="230" spans="1:60">
      <c r="A230" t="s">
        <v>1435</v>
      </c>
      <c r="B230" t="s">
        <v>1436</v>
      </c>
      <c r="D230" t="s">
        <v>839</v>
      </c>
      <c r="E230" t="s">
        <v>1437</v>
      </c>
      <c r="F230" t="s">
        <v>1438</v>
      </c>
      <c r="G230" t="s">
        <v>1272</v>
      </c>
      <c r="H230" t="s">
        <v>288</v>
      </c>
      <c r="I230">
        <v>60411</v>
      </c>
      <c r="J230" t="s">
        <v>16908</v>
      </c>
      <c r="K230" t="s">
        <v>146</v>
      </c>
      <c r="L230">
        <v>2.5</v>
      </c>
      <c r="M230">
        <v>12.7</v>
      </c>
      <c r="N230">
        <v>4.5</v>
      </c>
      <c r="O230">
        <v>19.7</v>
      </c>
      <c r="P230">
        <v>26</v>
      </c>
      <c r="Q230">
        <v>19</v>
      </c>
      <c r="R230">
        <v>16</v>
      </c>
      <c r="S230">
        <v>26</v>
      </c>
      <c r="T230">
        <v>19</v>
      </c>
      <c r="U230">
        <v>16</v>
      </c>
      <c r="V230">
        <v>18</v>
      </c>
      <c r="W230">
        <v>22</v>
      </c>
      <c r="X230">
        <v>19</v>
      </c>
      <c r="Y230">
        <v>15</v>
      </c>
      <c r="Z230" t="s">
        <v>290</v>
      </c>
      <c r="AA230" t="s">
        <v>290</v>
      </c>
      <c r="AB230" t="s">
        <v>290</v>
      </c>
      <c r="AC230" t="s">
        <v>290</v>
      </c>
      <c r="AD230" t="s">
        <v>290</v>
      </c>
      <c r="AE230" t="s">
        <v>290</v>
      </c>
      <c r="AF230" t="s">
        <v>290</v>
      </c>
      <c r="AG230" t="s">
        <v>290</v>
      </c>
      <c r="AH230" t="s">
        <v>290</v>
      </c>
      <c r="AI230" t="s">
        <v>290</v>
      </c>
      <c r="AJ230">
        <v>147</v>
      </c>
      <c r="AK230" t="s">
        <v>290</v>
      </c>
      <c r="AL230" t="s">
        <v>290</v>
      </c>
      <c r="AM230">
        <v>18</v>
      </c>
      <c r="AN230" t="s">
        <v>290</v>
      </c>
      <c r="AO230">
        <v>23</v>
      </c>
      <c r="AP230" t="s">
        <v>290</v>
      </c>
      <c r="AQ230">
        <v>111</v>
      </c>
      <c r="AR230">
        <v>85</v>
      </c>
      <c r="AS230">
        <v>196</v>
      </c>
      <c r="AT230">
        <v>41.504434000000003</v>
      </c>
      <c r="AU230">
        <v>-87.640805</v>
      </c>
      <c r="AV230">
        <v>1</v>
      </c>
      <c r="AW230" t="s">
        <v>16360</v>
      </c>
      <c r="AX230">
        <v>1501</v>
      </c>
      <c r="AY230" t="s">
        <v>16909</v>
      </c>
      <c r="BB230" t="s">
        <v>1272</v>
      </c>
      <c r="BC230" t="s">
        <v>288</v>
      </c>
      <c r="BD230" t="s">
        <v>16493</v>
      </c>
      <c r="BE230">
        <v>60411</v>
      </c>
      <c r="BF230" t="s">
        <v>16346</v>
      </c>
      <c r="BG230" t="s">
        <v>16363</v>
      </c>
      <c r="BH230" t="b">
        <f>IFERROR(MATCH('2020'!A230, '2021'!A:A, 0) &gt;0, FALSE)</f>
        <v>1</v>
      </c>
    </row>
    <row r="231" spans="1:60">
      <c r="A231" t="s">
        <v>1439</v>
      </c>
      <c r="B231" t="s">
        <v>1440</v>
      </c>
      <c r="C231" t="s">
        <v>314</v>
      </c>
      <c r="D231" t="s">
        <v>16910</v>
      </c>
      <c r="E231" t="s">
        <v>16911</v>
      </c>
      <c r="F231" t="s">
        <v>1443</v>
      </c>
      <c r="G231" t="s">
        <v>1296</v>
      </c>
      <c r="H231" t="s">
        <v>288</v>
      </c>
      <c r="I231">
        <v>60453</v>
      </c>
      <c r="J231" t="s">
        <v>16912</v>
      </c>
      <c r="K231" t="s">
        <v>146</v>
      </c>
      <c r="L231">
        <v>1</v>
      </c>
      <c r="M231">
        <v>29</v>
      </c>
      <c r="N231">
        <v>8</v>
      </c>
      <c r="O231">
        <v>38</v>
      </c>
      <c r="P231">
        <v>58</v>
      </c>
      <c r="Q231">
        <v>36</v>
      </c>
      <c r="R231">
        <v>37</v>
      </c>
      <c r="S231">
        <v>34</v>
      </c>
      <c r="T231">
        <v>47</v>
      </c>
      <c r="U231">
        <v>39</v>
      </c>
      <c r="V231">
        <v>44</v>
      </c>
      <c r="W231">
        <v>41</v>
      </c>
      <c r="X231">
        <v>34</v>
      </c>
      <c r="Y231">
        <v>46</v>
      </c>
      <c r="Z231" t="s">
        <v>290</v>
      </c>
      <c r="AA231" t="s">
        <v>290</v>
      </c>
      <c r="AB231" t="s">
        <v>290</v>
      </c>
      <c r="AC231" t="s">
        <v>290</v>
      </c>
      <c r="AD231" t="s">
        <v>290</v>
      </c>
      <c r="AE231" t="s">
        <v>290</v>
      </c>
      <c r="AF231" t="s">
        <v>290</v>
      </c>
      <c r="AG231" t="s">
        <v>290</v>
      </c>
      <c r="AH231" t="s">
        <v>290</v>
      </c>
      <c r="AI231" t="s">
        <v>290</v>
      </c>
      <c r="AJ231">
        <v>113</v>
      </c>
      <c r="AK231" t="s">
        <v>290</v>
      </c>
      <c r="AL231">
        <v>12</v>
      </c>
      <c r="AM231">
        <v>18</v>
      </c>
      <c r="AN231" t="s">
        <v>290</v>
      </c>
      <c r="AO231">
        <v>271</v>
      </c>
      <c r="AP231" t="s">
        <v>290</v>
      </c>
      <c r="AQ231">
        <v>217</v>
      </c>
      <c r="AR231">
        <v>199</v>
      </c>
      <c r="AS231">
        <v>416</v>
      </c>
      <c r="AT231">
        <v>41.722822000000001</v>
      </c>
      <c r="AU231">
        <v>-87.759692000000001</v>
      </c>
      <c r="AV231">
        <v>1</v>
      </c>
      <c r="AW231" t="s">
        <v>16343</v>
      </c>
      <c r="AX231">
        <v>9320</v>
      </c>
      <c r="AY231" t="s">
        <v>16913</v>
      </c>
      <c r="BB231" t="s">
        <v>1296</v>
      </c>
      <c r="BC231" t="s">
        <v>288</v>
      </c>
      <c r="BD231" t="s">
        <v>16493</v>
      </c>
      <c r="BE231">
        <v>60453</v>
      </c>
      <c r="BF231" t="s">
        <v>16346</v>
      </c>
      <c r="BG231" t="s">
        <v>146</v>
      </c>
      <c r="BH231" t="b">
        <f>IFERROR(MATCH('2020'!A231, '2021'!A:A, 0) &gt;0, FALSE)</f>
        <v>1</v>
      </c>
    </row>
    <row r="232" spans="1:60">
      <c r="A232" t="s">
        <v>1444</v>
      </c>
      <c r="B232" t="s">
        <v>1445</v>
      </c>
      <c r="D232" t="s">
        <v>1446</v>
      </c>
      <c r="E232" t="s">
        <v>1447</v>
      </c>
      <c r="F232" t="s">
        <v>1448</v>
      </c>
      <c r="G232" t="s">
        <v>1449</v>
      </c>
      <c r="H232" t="s">
        <v>288</v>
      </c>
      <c r="I232">
        <v>60465</v>
      </c>
      <c r="J232" t="s">
        <v>16914</v>
      </c>
      <c r="K232" t="s">
        <v>146</v>
      </c>
      <c r="L232">
        <v>2</v>
      </c>
      <c r="M232">
        <v>15</v>
      </c>
      <c r="N232">
        <v>5</v>
      </c>
      <c r="O232">
        <v>22</v>
      </c>
      <c r="P232">
        <v>44</v>
      </c>
      <c r="Q232">
        <v>14</v>
      </c>
      <c r="R232">
        <v>17</v>
      </c>
      <c r="S232">
        <v>19</v>
      </c>
      <c r="T232">
        <v>14</v>
      </c>
      <c r="U232">
        <v>20</v>
      </c>
      <c r="V232" t="s">
        <v>290</v>
      </c>
      <c r="W232">
        <v>14</v>
      </c>
      <c r="X232">
        <v>22</v>
      </c>
      <c r="Y232" t="s">
        <v>290</v>
      </c>
      <c r="Z232" t="s">
        <v>290</v>
      </c>
      <c r="AA232" t="s">
        <v>290</v>
      </c>
      <c r="AB232" t="s">
        <v>290</v>
      </c>
      <c r="AC232" t="s">
        <v>290</v>
      </c>
      <c r="AD232" t="s">
        <v>290</v>
      </c>
      <c r="AE232" t="s">
        <v>290</v>
      </c>
      <c r="AF232" t="s">
        <v>290</v>
      </c>
      <c r="AG232" t="s">
        <v>290</v>
      </c>
      <c r="AH232" t="s">
        <v>290</v>
      </c>
      <c r="AI232" t="s">
        <v>290</v>
      </c>
      <c r="AJ232" t="s">
        <v>290</v>
      </c>
      <c r="AK232" t="s">
        <v>290</v>
      </c>
      <c r="AL232" t="s">
        <v>290</v>
      </c>
      <c r="AM232" t="s">
        <v>290</v>
      </c>
      <c r="AN232" t="s">
        <v>290</v>
      </c>
      <c r="AO232">
        <v>174</v>
      </c>
      <c r="AP232" t="s">
        <v>290</v>
      </c>
      <c r="AQ232">
        <v>87</v>
      </c>
      <c r="AR232">
        <v>92</v>
      </c>
      <c r="AS232">
        <v>179</v>
      </c>
      <c r="AT232">
        <v>41.688772999999998</v>
      </c>
      <c r="AU232">
        <v>-87.816602000000003</v>
      </c>
      <c r="AV232">
        <v>1</v>
      </c>
      <c r="AW232" t="s">
        <v>16360</v>
      </c>
      <c r="AX232">
        <v>11025</v>
      </c>
      <c r="AY232" t="s">
        <v>16915</v>
      </c>
      <c r="BB232" t="s">
        <v>1449</v>
      </c>
      <c r="BC232" t="s">
        <v>288</v>
      </c>
      <c r="BD232" t="s">
        <v>16493</v>
      </c>
      <c r="BE232">
        <v>60465</v>
      </c>
      <c r="BF232" t="s">
        <v>16346</v>
      </c>
      <c r="BG232" t="s">
        <v>16363</v>
      </c>
      <c r="BH232" t="b">
        <f>IFERROR(MATCH('2020'!A232, '2021'!A:A, 0) &gt;0, FALSE)</f>
        <v>1</v>
      </c>
    </row>
    <row r="233" spans="1:60">
      <c r="A233" t="s">
        <v>4593</v>
      </c>
      <c r="B233" t="s">
        <v>4594</v>
      </c>
      <c r="C233" t="s">
        <v>353</v>
      </c>
      <c r="D233" t="s">
        <v>4595</v>
      </c>
      <c r="E233" t="s">
        <v>4596</v>
      </c>
      <c r="F233" t="s">
        <v>4597</v>
      </c>
      <c r="G233" t="s">
        <v>1475</v>
      </c>
      <c r="H233" t="s">
        <v>288</v>
      </c>
      <c r="I233">
        <v>60455</v>
      </c>
      <c r="J233" t="s">
        <v>16916</v>
      </c>
      <c r="K233" t="s">
        <v>146</v>
      </c>
      <c r="L233">
        <v>1.9</v>
      </c>
      <c r="M233">
        <v>22.2</v>
      </c>
      <c r="N233">
        <v>8.4</v>
      </c>
      <c r="O233">
        <v>32.5</v>
      </c>
      <c r="P233">
        <v>13</v>
      </c>
      <c r="Q233">
        <v>15</v>
      </c>
      <c r="R233">
        <v>11</v>
      </c>
      <c r="S233">
        <v>16</v>
      </c>
      <c r="T233">
        <v>14</v>
      </c>
      <c r="U233">
        <v>12</v>
      </c>
      <c r="V233">
        <v>17</v>
      </c>
      <c r="W233" t="s">
        <v>290</v>
      </c>
      <c r="X233">
        <v>16</v>
      </c>
      <c r="Y233">
        <v>19</v>
      </c>
      <c r="Z233">
        <v>21</v>
      </c>
      <c r="AA233">
        <v>19</v>
      </c>
      <c r="AB233">
        <v>10</v>
      </c>
      <c r="AC233">
        <v>17</v>
      </c>
      <c r="AD233" t="s">
        <v>290</v>
      </c>
      <c r="AE233" t="s">
        <v>290</v>
      </c>
      <c r="AF233" t="s">
        <v>290</v>
      </c>
      <c r="AG233" t="s">
        <v>290</v>
      </c>
      <c r="AH233" t="s">
        <v>290</v>
      </c>
      <c r="AI233" t="s">
        <v>290</v>
      </c>
      <c r="AJ233">
        <v>21</v>
      </c>
      <c r="AK233" t="s">
        <v>290</v>
      </c>
      <c r="AL233" t="s">
        <v>290</v>
      </c>
      <c r="AM233" t="s">
        <v>290</v>
      </c>
      <c r="AN233" t="s">
        <v>290</v>
      </c>
      <c r="AO233">
        <v>164</v>
      </c>
      <c r="AP233" t="s">
        <v>290</v>
      </c>
      <c r="AQ233">
        <v>174</v>
      </c>
      <c r="AR233">
        <v>33</v>
      </c>
      <c r="AS233">
        <v>207</v>
      </c>
      <c r="AT233">
        <v>41.723314000000002</v>
      </c>
      <c r="AU233">
        <v>-87.809543000000005</v>
      </c>
      <c r="AV233">
        <v>0.95</v>
      </c>
      <c r="AW233" t="s">
        <v>16343</v>
      </c>
      <c r="AX233">
        <v>7361</v>
      </c>
      <c r="AY233" t="s">
        <v>16917</v>
      </c>
      <c r="BB233" t="s">
        <v>1475</v>
      </c>
      <c r="BC233" t="s">
        <v>288</v>
      </c>
      <c r="BD233" t="s">
        <v>16493</v>
      </c>
      <c r="BE233">
        <v>60455</v>
      </c>
      <c r="BF233" t="s">
        <v>16346</v>
      </c>
      <c r="BG233" t="s">
        <v>146</v>
      </c>
      <c r="BH233" t="b">
        <f>IFERROR(MATCH('2020'!A233, '2021'!A:A, 0) &gt;0, FALSE)</f>
        <v>1</v>
      </c>
    </row>
    <row r="234" spans="1:60">
      <c r="A234" t="s">
        <v>1451</v>
      </c>
      <c r="B234" t="s">
        <v>1292</v>
      </c>
      <c r="D234" t="s">
        <v>940</v>
      </c>
      <c r="E234" t="s">
        <v>1452</v>
      </c>
      <c r="F234" t="s">
        <v>1453</v>
      </c>
      <c r="G234" t="s">
        <v>1289</v>
      </c>
      <c r="H234" t="s">
        <v>288</v>
      </c>
      <c r="I234">
        <v>60477</v>
      </c>
      <c r="J234" t="s">
        <v>16918</v>
      </c>
      <c r="K234" t="s">
        <v>146</v>
      </c>
      <c r="L234">
        <v>1</v>
      </c>
      <c r="M234">
        <v>21.4</v>
      </c>
      <c r="N234">
        <v>3.6</v>
      </c>
      <c r="O234">
        <v>26</v>
      </c>
      <c r="P234">
        <v>39</v>
      </c>
      <c r="Q234">
        <v>33</v>
      </c>
      <c r="R234">
        <v>19</v>
      </c>
      <c r="S234">
        <v>27</v>
      </c>
      <c r="T234">
        <v>28</v>
      </c>
      <c r="U234">
        <v>20</v>
      </c>
      <c r="V234">
        <v>27</v>
      </c>
      <c r="W234">
        <v>25</v>
      </c>
      <c r="X234">
        <v>23</v>
      </c>
      <c r="Y234">
        <v>23</v>
      </c>
      <c r="Z234" t="s">
        <v>290</v>
      </c>
      <c r="AA234" t="s">
        <v>290</v>
      </c>
      <c r="AB234" t="s">
        <v>290</v>
      </c>
      <c r="AC234" t="s">
        <v>290</v>
      </c>
      <c r="AD234" t="s">
        <v>290</v>
      </c>
      <c r="AE234" t="s">
        <v>290</v>
      </c>
      <c r="AF234" t="s">
        <v>290</v>
      </c>
      <c r="AG234" t="s">
        <v>290</v>
      </c>
      <c r="AH234">
        <v>29</v>
      </c>
      <c r="AI234" t="s">
        <v>290</v>
      </c>
      <c r="AJ234" t="s">
        <v>290</v>
      </c>
      <c r="AK234" t="s">
        <v>290</v>
      </c>
      <c r="AL234" t="s">
        <v>290</v>
      </c>
      <c r="AM234">
        <v>28</v>
      </c>
      <c r="AN234" t="s">
        <v>290</v>
      </c>
      <c r="AO234">
        <v>253</v>
      </c>
      <c r="AP234" t="s">
        <v>290</v>
      </c>
      <c r="AQ234">
        <v>137</v>
      </c>
      <c r="AR234">
        <v>156</v>
      </c>
      <c r="AS234">
        <v>293</v>
      </c>
      <c r="AT234">
        <v>41.579383999999997</v>
      </c>
      <c r="AU234">
        <v>-87.822536999999997</v>
      </c>
      <c r="AV234">
        <v>1</v>
      </c>
      <c r="AW234" t="s">
        <v>16360</v>
      </c>
      <c r="AX234">
        <v>17171</v>
      </c>
      <c r="AY234" t="s">
        <v>16919</v>
      </c>
      <c r="BB234" t="s">
        <v>1289</v>
      </c>
      <c r="BC234" t="s">
        <v>288</v>
      </c>
      <c r="BD234" t="s">
        <v>16493</v>
      </c>
      <c r="BE234">
        <v>60477</v>
      </c>
      <c r="BF234" t="s">
        <v>16346</v>
      </c>
      <c r="BG234" t="s">
        <v>16363</v>
      </c>
      <c r="BH234" t="b">
        <f>IFERROR(MATCH('2020'!A234, '2021'!A:A, 0) &gt;0, FALSE)</f>
        <v>1</v>
      </c>
    </row>
    <row r="235" spans="1:60">
      <c r="A235" t="s">
        <v>1454</v>
      </c>
      <c r="B235" t="s">
        <v>1455</v>
      </c>
      <c r="C235" t="s">
        <v>418</v>
      </c>
      <c r="D235" t="s">
        <v>1381</v>
      </c>
      <c r="E235" t="s">
        <v>1456</v>
      </c>
      <c r="F235" t="s">
        <v>1457</v>
      </c>
      <c r="G235" t="s">
        <v>1458</v>
      </c>
      <c r="H235" t="s">
        <v>288</v>
      </c>
      <c r="I235">
        <v>60445</v>
      </c>
      <c r="J235" t="s">
        <v>16920</v>
      </c>
      <c r="K235" t="s">
        <v>146</v>
      </c>
      <c r="L235">
        <v>1</v>
      </c>
      <c r="M235">
        <v>15</v>
      </c>
      <c r="N235">
        <v>5</v>
      </c>
      <c r="O235">
        <v>21</v>
      </c>
      <c r="P235">
        <v>17</v>
      </c>
      <c r="Q235">
        <v>19</v>
      </c>
      <c r="R235">
        <v>22</v>
      </c>
      <c r="S235">
        <v>19</v>
      </c>
      <c r="T235">
        <v>15</v>
      </c>
      <c r="U235">
        <v>24</v>
      </c>
      <c r="V235">
        <v>23</v>
      </c>
      <c r="W235">
        <v>24</v>
      </c>
      <c r="X235">
        <v>15</v>
      </c>
      <c r="Y235">
        <v>15</v>
      </c>
      <c r="Z235" t="s">
        <v>290</v>
      </c>
      <c r="AA235" t="s">
        <v>290</v>
      </c>
      <c r="AB235" t="s">
        <v>290</v>
      </c>
      <c r="AC235" t="s">
        <v>290</v>
      </c>
      <c r="AD235" t="s">
        <v>290</v>
      </c>
      <c r="AE235" t="s">
        <v>290</v>
      </c>
      <c r="AF235" t="s">
        <v>290</v>
      </c>
      <c r="AG235" t="s">
        <v>290</v>
      </c>
      <c r="AH235" t="s">
        <v>290</v>
      </c>
      <c r="AI235" t="s">
        <v>290</v>
      </c>
      <c r="AJ235">
        <v>73</v>
      </c>
      <c r="AK235" t="s">
        <v>290</v>
      </c>
      <c r="AL235" t="s">
        <v>290</v>
      </c>
      <c r="AM235">
        <v>52</v>
      </c>
      <c r="AN235" t="s">
        <v>290</v>
      </c>
      <c r="AO235">
        <v>44</v>
      </c>
      <c r="AP235">
        <v>22</v>
      </c>
      <c r="AQ235">
        <v>99</v>
      </c>
      <c r="AR235">
        <v>94</v>
      </c>
      <c r="AS235">
        <v>193</v>
      </c>
      <c r="AT235">
        <v>41.627018999999997</v>
      </c>
      <c r="AU235">
        <v>-87.722230999999994</v>
      </c>
      <c r="AV235">
        <v>1</v>
      </c>
      <c r="AW235" t="s">
        <v>16343</v>
      </c>
      <c r="AX235">
        <v>14611</v>
      </c>
      <c r="AY235" t="s">
        <v>16921</v>
      </c>
      <c r="BB235" t="s">
        <v>1458</v>
      </c>
      <c r="BC235" t="s">
        <v>288</v>
      </c>
      <c r="BD235" t="s">
        <v>16493</v>
      </c>
      <c r="BE235">
        <v>60445</v>
      </c>
      <c r="BF235" t="s">
        <v>16346</v>
      </c>
      <c r="BG235" t="s">
        <v>146</v>
      </c>
      <c r="BH235" t="b">
        <f>IFERROR(MATCH('2020'!A235, '2021'!A:A, 0) &gt;0, FALSE)</f>
        <v>1</v>
      </c>
    </row>
    <row r="236" spans="1:60">
      <c r="A236" t="s">
        <v>11857</v>
      </c>
      <c r="B236" t="s">
        <v>11858</v>
      </c>
      <c r="C236" t="s">
        <v>4148</v>
      </c>
      <c r="D236" t="s">
        <v>2722</v>
      </c>
      <c r="E236" t="s">
        <v>16922</v>
      </c>
      <c r="F236" t="s">
        <v>11860</v>
      </c>
      <c r="G236" t="s">
        <v>11861</v>
      </c>
      <c r="H236" t="s">
        <v>288</v>
      </c>
      <c r="I236">
        <v>60426</v>
      </c>
      <c r="J236" t="s">
        <v>16923</v>
      </c>
      <c r="K236" t="s">
        <v>146</v>
      </c>
      <c r="L236">
        <v>0</v>
      </c>
      <c r="M236">
        <v>5</v>
      </c>
      <c r="N236">
        <v>1</v>
      </c>
      <c r="O236">
        <v>6</v>
      </c>
      <c r="P236" t="s">
        <v>290</v>
      </c>
      <c r="Q236" t="s">
        <v>290</v>
      </c>
      <c r="R236" t="s">
        <v>290</v>
      </c>
      <c r="S236" t="s">
        <v>290</v>
      </c>
      <c r="T236" t="s">
        <v>290</v>
      </c>
      <c r="U236" t="s">
        <v>290</v>
      </c>
      <c r="V236" t="s">
        <v>290</v>
      </c>
      <c r="W236" t="s">
        <v>290</v>
      </c>
      <c r="X236" t="s">
        <v>290</v>
      </c>
      <c r="Y236" t="s">
        <v>290</v>
      </c>
      <c r="Z236" t="s">
        <v>290</v>
      </c>
      <c r="AA236" t="s">
        <v>290</v>
      </c>
      <c r="AB236" t="s">
        <v>290</v>
      </c>
      <c r="AC236" t="s">
        <v>290</v>
      </c>
      <c r="AD236" t="s">
        <v>290</v>
      </c>
      <c r="AE236" t="s">
        <v>290</v>
      </c>
      <c r="AF236" t="s">
        <v>290</v>
      </c>
      <c r="AG236" t="s">
        <v>290</v>
      </c>
      <c r="AH236" t="s">
        <v>290</v>
      </c>
      <c r="AI236" t="s">
        <v>290</v>
      </c>
      <c r="AJ236" t="s">
        <v>290</v>
      </c>
      <c r="AK236" t="s">
        <v>290</v>
      </c>
      <c r="AL236" t="s">
        <v>290</v>
      </c>
      <c r="AM236">
        <v>11</v>
      </c>
      <c r="AN236" t="s">
        <v>290</v>
      </c>
      <c r="AO236" t="s">
        <v>290</v>
      </c>
      <c r="AP236" t="s">
        <v>290</v>
      </c>
      <c r="AQ236">
        <v>7</v>
      </c>
      <c r="AR236">
        <v>7</v>
      </c>
      <c r="AS236">
        <v>14</v>
      </c>
      <c r="AT236">
        <v>41.612996000000003</v>
      </c>
      <c r="AU236">
        <v>-87.629366000000005</v>
      </c>
      <c r="AV236">
        <v>1</v>
      </c>
      <c r="AW236" t="s">
        <v>16343</v>
      </c>
      <c r="AX236">
        <v>15213</v>
      </c>
      <c r="AY236" t="s">
        <v>16924</v>
      </c>
      <c r="BB236" t="s">
        <v>11861</v>
      </c>
      <c r="BC236" t="s">
        <v>288</v>
      </c>
      <c r="BD236" t="s">
        <v>16493</v>
      </c>
      <c r="BE236">
        <v>60426</v>
      </c>
      <c r="BF236" t="s">
        <v>16346</v>
      </c>
      <c r="BG236" t="s">
        <v>146</v>
      </c>
      <c r="BH236" t="b">
        <f>IFERROR(MATCH('2020'!A236, '2021'!A:A, 0) &gt;0, FALSE)</f>
        <v>0</v>
      </c>
    </row>
    <row r="237" spans="1:60">
      <c r="A237" t="s">
        <v>1460</v>
      </c>
      <c r="B237" t="s">
        <v>1461</v>
      </c>
      <c r="D237" t="s">
        <v>1168</v>
      </c>
      <c r="E237" t="s">
        <v>1462</v>
      </c>
      <c r="F237" t="s">
        <v>1463</v>
      </c>
      <c r="G237" t="s">
        <v>1377</v>
      </c>
      <c r="H237" t="s">
        <v>288</v>
      </c>
      <c r="I237">
        <v>60439</v>
      </c>
      <c r="J237" t="s">
        <v>16925</v>
      </c>
      <c r="K237" t="s">
        <v>146</v>
      </c>
      <c r="L237">
        <v>2.5</v>
      </c>
      <c r="M237">
        <v>12</v>
      </c>
      <c r="N237">
        <v>4</v>
      </c>
      <c r="O237">
        <v>18.5</v>
      </c>
      <c r="P237">
        <v>48</v>
      </c>
      <c r="Q237">
        <v>15</v>
      </c>
      <c r="R237" t="s">
        <v>290</v>
      </c>
      <c r="S237">
        <v>14</v>
      </c>
      <c r="T237" t="s">
        <v>290</v>
      </c>
      <c r="U237" t="s">
        <v>290</v>
      </c>
      <c r="V237" t="s">
        <v>290</v>
      </c>
      <c r="W237" t="s">
        <v>290</v>
      </c>
      <c r="X237" t="s">
        <v>290</v>
      </c>
      <c r="Y237" t="s">
        <v>290</v>
      </c>
      <c r="Z237" t="s">
        <v>290</v>
      </c>
      <c r="AA237" t="s">
        <v>290</v>
      </c>
      <c r="AB237" t="s">
        <v>290</v>
      </c>
      <c r="AC237" t="s">
        <v>290</v>
      </c>
      <c r="AD237" t="s">
        <v>290</v>
      </c>
      <c r="AE237" t="s">
        <v>290</v>
      </c>
      <c r="AF237" t="s">
        <v>290</v>
      </c>
      <c r="AG237" t="s">
        <v>290</v>
      </c>
      <c r="AH237" t="s">
        <v>290</v>
      </c>
      <c r="AI237" t="s">
        <v>290</v>
      </c>
      <c r="AJ237" t="s">
        <v>290</v>
      </c>
      <c r="AK237" t="s">
        <v>290</v>
      </c>
      <c r="AL237" t="s">
        <v>290</v>
      </c>
      <c r="AM237" t="s">
        <v>290</v>
      </c>
      <c r="AN237" t="s">
        <v>290</v>
      </c>
      <c r="AO237">
        <v>89</v>
      </c>
      <c r="AP237">
        <v>11</v>
      </c>
      <c r="AQ237">
        <v>61</v>
      </c>
      <c r="AR237">
        <v>55</v>
      </c>
      <c r="AS237">
        <v>116</v>
      </c>
      <c r="AT237">
        <v>41.641452999999998</v>
      </c>
      <c r="AU237">
        <v>-88.022890000000004</v>
      </c>
      <c r="AV237">
        <v>1</v>
      </c>
      <c r="AW237" t="s">
        <v>16360</v>
      </c>
      <c r="AX237">
        <v>16427</v>
      </c>
      <c r="AY237" t="s">
        <v>16926</v>
      </c>
      <c r="BB237" t="s">
        <v>1377</v>
      </c>
      <c r="BC237" t="s">
        <v>288</v>
      </c>
      <c r="BD237" t="s">
        <v>16927</v>
      </c>
      <c r="BE237">
        <v>60439</v>
      </c>
      <c r="BF237" t="s">
        <v>16346</v>
      </c>
      <c r="BG237" t="s">
        <v>16363</v>
      </c>
      <c r="BH237" t="b">
        <f>IFERROR(MATCH('2020'!A237, '2021'!A:A, 0) &gt;0, FALSE)</f>
        <v>1</v>
      </c>
    </row>
    <row r="238" spans="1:60">
      <c r="A238" t="s">
        <v>1464</v>
      </c>
      <c r="B238" t="s">
        <v>1465</v>
      </c>
      <c r="C238" t="s">
        <v>418</v>
      </c>
      <c r="D238" t="s">
        <v>916</v>
      </c>
      <c r="E238" t="s">
        <v>1466</v>
      </c>
      <c r="F238" t="s">
        <v>1467</v>
      </c>
      <c r="G238" t="s">
        <v>1468</v>
      </c>
      <c r="H238" t="s">
        <v>288</v>
      </c>
      <c r="I238">
        <v>60419</v>
      </c>
      <c r="J238" t="s">
        <v>16928</v>
      </c>
      <c r="K238" t="s">
        <v>146</v>
      </c>
      <c r="L238">
        <v>3</v>
      </c>
      <c r="M238">
        <v>7</v>
      </c>
      <c r="N238">
        <v>0</v>
      </c>
      <c r="O238">
        <v>10</v>
      </c>
      <c r="P238" t="s">
        <v>290</v>
      </c>
      <c r="Q238" t="s">
        <v>290</v>
      </c>
      <c r="R238" t="s">
        <v>290</v>
      </c>
      <c r="S238" t="s">
        <v>290</v>
      </c>
      <c r="T238" t="s">
        <v>290</v>
      </c>
      <c r="U238" t="s">
        <v>290</v>
      </c>
      <c r="V238" t="s">
        <v>290</v>
      </c>
      <c r="W238" t="s">
        <v>290</v>
      </c>
      <c r="X238" t="s">
        <v>290</v>
      </c>
      <c r="Y238" t="s">
        <v>290</v>
      </c>
      <c r="Z238" t="s">
        <v>290</v>
      </c>
      <c r="AA238" t="s">
        <v>290</v>
      </c>
      <c r="AB238" t="s">
        <v>290</v>
      </c>
      <c r="AC238" t="s">
        <v>290</v>
      </c>
      <c r="AD238" t="s">
        <v>290</v>
      </c>
      <c r="AE238" t="s">
        <v>290</v>
      </c>
      <c r="AF238" t="s">
        <v>290</v>
      </c>
      <c r="AG238" t="s">
        <v>290</v>
      </c>
      <c r="AH238" t="s">
        <v>290</v>
      </c>
      <c r="AI238" t="s">
        <v>290</v>
      </c>
      <c r="AJ238" t="s">
        <v>290</v>
      </c>
      <c r="AK238" t="s">
        <v>290</v>
      </c>
      <c r="AL238" t="s">
        <v>290</v>
      </c>
      <c r="AM238">
        <v>30</v>
      </c>
      <c r="AN238" t="s">
        <v>290</v>
      </c>
      <c r="AO238" t="s">
        <v>290</v>
      </c>
      <c r="AP238" t="s">
        <v>290</v>
      </c>
      <c r="AQ238">
        <v>17</v>
      </c>
      <c r="AR238">
        <v>13</v>
      </c>
      <c r="AS238">
        <v>30</v>
      </c>
      <c r="AT238">
        <v>41.635621</v>
      </c>
      <c r="AU238">
        <v>-87.581565999999995</v>
      </c>
      <c r="AV238">
        <v>1</v>
      </c>
      <c r="AW238" t="s">
        <v>16343</v>
      </c>
      <c r="AX238">
        <v>14243</v>
      </c>
      <c r="AY238" t="s">
        <v>16929</v>
      </c>
      <c r="BB238" t="s">
        <v>1468</v>
      </c>
      <c r="BC238" t="s">
        <v>288</v>
      </c>
      <c r="BD238" t="s">
        <v>16493</v>
      </c>
      <c r="BE238">
        <v>60419</v>
      </c>
      <c r="BF238" t="s">
        <v>16346</v>
      </c>
      <c r="BG238" t="s">
        <v>146</v>
      </c>
      <c r="BH238" t="b">
        <f>IFERROR(MATCH('2020'!A238, '2021'!A:A, 0) &gt;0, FALSE)</f>
        <v>1</v>
      </c>
    </row>
    <row r="239" spans="1:60">
      <c r="A239" t="s">
        <v>1470</v>
      </c>
      <c r="B239" t="s">
        <v>1471</v>
      </c>
      <c r="C239" t="s">
        <v>283</v>
      </c>
      <c r="D239" t="s">
        <v>16930</v>
      </c>
      <c r="E239" t="s">
        <v>16931</v>
      </c>
      <c r="F239" t="s">
        <v>1474</v>
      </c>
      <c r="G239" t="s">
        <v>1475</v>
      </c>
      <c r="H239" t="s">
        <v>288</v>
      </c>
      <c r="I239">
        <v>60455</v>
      </c>
      <c r="J239" t="s">
        <v>16932</v>
      </c>
      <c r="K239" t="s">
        <v>146</v>
      </c>
      <c r="L239">
        <v>8.5</v>
      </c>
      <c r="M239">
        <v>47.3</v>
      </c>
      <c r="N239">
        <v>24.6</v>
      </c>
      <c r="O239">
        <v>80.400000000000006</v>
      </c>
      <c r="P239">
        <v>35</v>
      </c>
      <c r="Q239">
        <v>38</v>
      </c>
      <c r="R239">
        <v>52</v>
      </c>
      <c r="S239">
        <v>35</v>
      </c>
      <c r="T239">
        <v>37</v>
      </c>
      <c r="U239">
        <v>53</v>
      </c>
      <c r="V239">
        <v>38</v>
      </c>
      <c r="W239">
        <v>56</v>
      </c>
      <c r="X239">
        <v>66</v>
      </c>
      <c r="Y239">
        <v>52</v>
      </c>
      <c r="Z239">
        <v>57</v>
      </c>
      <c r="AA239">
        <v>46</v>
      </c>
      <c r="AB239">
        <v>53</v>
      </c>
      <c r="AC239">
        <v>49</v>
      </c>
      <c r="AD239" t="s">
        <v>290</v>
      </c>
      <c r="AE239" t="s">
        <v>290</v>
      </c>
      <c r="AF239" t="s">
        <v>290</v>
      </c>
      <c r="AG239" t="s">
        <v>290</v>
      </c>
      <c r="AH239" t="s">
        <v>290</v>
      </c>
      <c r="AI239" t="s">
        <v>290</v>
      </c>
      <c r="AJ239" t="s">
        <v>290</v>
      </c>
      <c r="AK239" t="s">
        <v>290</v>
      </c>
      <c r="AL239">
        <v>44</v>
      </c>
      <c r="AM239">
        <v>26</v>
      </c>
      <c r="AN239" t="s">
        <v>290</v>
      </c>
      <c r="AO239">
        <v>583</v>
      </c>
      <c r="AP239">
        <v>14</v>
      </c>
      <c r="AQ239">
        <v>344</v>
      </c>
      <c r="AR239">
        <v>323</v>
      </c>
      <c r="AS239">
        <v>667</v>
      </c>
      <c r="AT239">
        <v>41.723267999999997</v>
      </c>
      <c r="AU239">
        <v>-87.801983000000007</v>
      </c>
      <c r="AV239">
        <v>1</v>
      </c>
      <c r="AW239" t="s">
        <v>16343</v>
      </c>
      <c r="AX239">
        <v>7350</v>
      </c>
      <c r="AY239" t="s">
        <v>16933</v>
      </c>
      <c r="BB239" t="s">
        <v>1475</v>
      </c>
      <c r="BC239" t="s">
        <v>288</v>
      </c>
      <c r="BD239" t="s">
        <v>16493</v>
      </c>
      <c r="BE239">
        <v>60455</v>
      </c>
      <c r="BF239" t="s">
        <v>16346</v>
      </c>
      <c r="BG239" t="s">
        <v>146</v>
      </c>
      <c r="BH239" t="b">
        <f>IFERROR(MATCH('2020'!A239, '2021'!A:A, 0) &gt;0, FALSE)</f>
        <v>1</v>
      </c>
    </row>
    <row r="240" spans="1:60">
      <c r="A240" t="s">
        <v>11877</v>
      </c>
      <c r="B240" t="s">
        <v>8571</v>
      </c>
      <c r="D240" t="s">
        <v>1407</v>
      </c>
      <c r="E240" t="s">
        <v>1228</v>
      </c>
      <c r="F240" t="s">
        <v>8574</v>
      </c>
      <c r="G240" t="s">
        <v>1247</v>
      </c>
      <c r="H240" t="s">
        <v>288</v>
      </c>
      <c r="I240">
        <v>60464</v>
      </c>
      <c r="J240" t="s">
        <v>16934</v>
      </c>
      <c r="K240" t="s">
        <v>146</v>
      </c>
      <c r="L240">
        <v>1</v>
      </c>
      <c r="M240">
        <v>4</v>
      </c>
      <c r="N240">
        <v>5.5</v>
      </c>
      <c r="O240">
        <v>10.5</v>
      </c>
      <c r="P240">
        <v>81</v>
      </c>
      <c r="Q240">
        <v>11</v>
      </c>
      <c r="R240" t="s">
        <v>290</v>
      </c>
      <c r="S240" t="s">
        <v>290</v>
      </c>
      <c r="T240" t="s">
        <v>290</v>
      </c>
      <c r="U240" t="s">
        <v>290</v>
      </c>
      <c r="V240" t="s">
        <v>290</v>
      </c>
      <c r="W240" t="s">
        <v>290</v>
      </c>
      <c r="X240" t="s">
        <v>290</v>
      </c>
      <c r="Y240" t="s">
        <v>290</v>
      </c>
      <c r="Z240" t="s">
        <v>290</v>
      </c>
      <c r="AA240" t="s">
        <v>290</v>
      </c>
      <c r="AB240" t="s">
        <v>290</v>
      </c>
      <c r="AC240" t="s">
        <v>290</v>
      </c>
      <c r="AD240" t="s">
        <v>290</v>
      </c>
      <c r="AE240" t="s">
        <v>290</v>
      </c>
      <c r="AF240" t="s">
        <v>290</v>
      </c>
      <c r="AG240" t="s">
        <v>290</v>
      </c>
      <c r="AH240" t="s">
        <v>290</v>
      </c>
      <c r="AI240" t="s">
        <v>290</v>
      </c>
      <c r="AJ240" t="s">
        <v>290</v>
      </c>
      <c r="AK240" t="s">
        <v>290</v>
      </c>
      <c r="AL240" t="s">
        <v>290</v>
      </c>
      <c r="AM240" t="s">
        <v>290</v>
      </c>
      <c r="AN240" t="s">
        <v>290</v>
      </c>
      <c r="AO240">
        <v>71</v>
      </c>
      <c r="AP240">
        <v>16</v>
      </c>
      <c r="AQ240">
        <v>50</v>
      </c>
      <c r="AR240">
        <v>42</v>
      </c>
      <c r="AS240">
        <v>92</v>
      </c>
      <c r="AT240">
        <v>41.674353000000004</v>
      </c>
      <c r="AU240">
        <v>-87.835526999999999</v>
      </c>
      <c r="AV240">
        <v>1</v>
      </c>
      <c r="AW240" t="s">
        <v>16360</v>
      </c>
      <c r="AX240">
        <v>8800</v>
      </c>
      <c r="AY240" t="s">
        <v>16935</v>
      </c>
      <c r="BB240" t="s">
        <v>1247</v>
      </c>
      <c r="BC240" t="s">
        <v>288</v>
      </c>
      <c r="BD240" t="s">
        <v>16493</v>
      </c>
      <c r="BE240">
        <v>60464</v>
      </c>
      <c r="BF240" t="s">
        <v>16346</v>
      </c>
      <c r="BG240" t="s">
        <v>16363</v>
      </c>
      <c r="BH240" t="b">
        <f>IFERROR(MATCH('2020'!A240, '2021'!A:A, 0) &gt;0, FALSE)</f>
        <v>0</v>
      </c>
    </row>
    <row r="241" spans="1:60">
      <c r="A241" t="s">
        <v>1477</v>
      </c>
      <c r="B241" t="s">
        <v>1478</v>
      </c>
      <c r="D241" t="s">
        <v>1320</v>
      </c>
      <c r="E241" t="s">
        <v>1479</v>
      </c>
      <c r="F241" t="s">
        <v>1480</v>
      </c>
      <c r="G241" t="s">
        <v>1481</v>
      </c>
      <c r="H241" t="s">
        <v>288</v>
      </c>
      <c r="I241">
        <v>60501</v>
      </c>
      <c r="J241" t="s">
        <v>16936</v>
      </c>
      <c r="K241" t="s">
        <v>146</v>
      </c>
      <c r="L241">
        <v>0</v>
      </c>
      <c r="M241">
        <v>5.5</v>
      </c>
      <c r="N241">
        <v>0</v>
      </c>
      <c r="O241">
        <v>5.5</v>
      </c>
      <c r="P241">
        <v>10</v>
      </c>
      <c r="Q241" t="s">
        <v>290</v>
      </c>
      <c r="R241" t="s">
        <v>290</v>
      </c>
      <c r="S241" t="s">
        <v>290</v>
      </c>
      <c r="T241" t="s">
        <v>290</v>
      </c>
      <c r="U241" t="s">
        <v>290</v>
      </c>
      <c r="V241" t="s">
        <v>290</v>
      </c>
      <c r="W241" t="s">
        <v>290</v>
      </c>
      <c r="X241" t="s">
        <v>290</v>
      </c>
      <c r="Y241" t="s">
        <v>290</v>
      </c>
      <c r="Z241" t="s">
        <v>290</v>
      </c>
      <c r="AA241" t="s">
        <v>290</v>
      </c>
      <c r="AB241" t="s">
        <v>290</v>
      </c>
      <c r="AC241" t="s">
        <v>290</v>
      </c>
      <c r="AD241" t="s">
        <v>290</v>
      </c>
      <c r="AE241" t="s">
        <v>290</v>
      </c>
      <c r="AF241" t="s">
        <v>290</v>
      </c>
      <c r="AG241" t="s">
        <v>290</v>
      </c>
      <c r="AH241" t="s">
        <v>290</v>
      </c>
      <c r="AI241" t="s">
        <v>290</v>
      </c>
      <c r="AJ241">
        <v>22</v>
      </c>
      <c r="AK241" t="s">
        <v>290</v>
      </c>
      <c r="AL241" t="s">
        <v>290</v>
      </c>
      <c r="AM241" t="s">
        <v>290</v>
      </c>
      <c r="AN241" t="s">
        <v>290</v>
      </c>
      <c r="AO241">
        <v>24</v>
      </c>
      <c r="AP241">
        <v>12</v>
      </c>
      <c r="AQ241">
        <v>33</v>
      </c>
      <c r="AR241">
        <v>25</v>
      </c>
      <c r="AS241">
        <v>58</v>
      </c>
      <c r="AT241">
        <v>41.787044000000002</v>
      </c>
      <c r="AU241">
        <v>-87.801625999999999</v>
      </c>
      <c r="AV241">
        <v>1</v>
      </c>
      <c r="AW241" t="s">
        <v>16343</v>
      </c>
      <c r="AX241">
        <v>5714</v>
      </c>
      <c r="AY241" t="s">
        <v>16937</v>
      </c>
      <c r="BB241" t="s">
        <v>1481</v>
      </c>
      <c r="BC241" t="s">
        <v>288</v>
      </c>
      <c r="BD241" t="s">
        <v>16493</v>
      </c>
      <c r="BE241">
        <v>60501</v>
      </c>
      <c r="BF241" t="s">
        <v>16346</v>
      </c>
      <c r="BG241" t="s">
        <v>146</v>
      </c>
      <c r="BH241" t="b">
        <f>IFERROR(MATCH('2020'!A241, '2021'!A:A, 0) &gt;0, FALSE)</f>
        <v>1</v>
      </c>
    </row>
    <row r="242" spans="1:60">
      <c r="A242" t="s">
        <v>1483</v>
      </c>
      <c r="B242" t="s">
        <v>1484</v>
      </c>
      <c r="C242" t="s">
        <v>353</v>
      </c>
      <c r="D242" t="s">
        <v>478</v>
      </c>
      <c r="E242" t="s">
        <v>16938</v>
      </c>
      <c r="F242" t="s">
        <v>1487</v>
      </c>
      <c r="G242" t="s">
        <v>1377</v>
      </c>
      <c r="H242" t="s">
        <v>288</v>
      </c>
      <c r="I242">
        <v>60439</v>
      </c>
      <c r="J242" t="s">
        <v>16939</v>
      </c>
      <c r="K242" t="s">
        <v>146</v>
      </c>
      <c r="L242">
        <v>5.5</v>
      </c>
      <c r="M242">
        <v>21</v>
      </c>
      <c r="N242">
        <v>5</v>
      </c>
      <c r="O242">
        <v>31.5</v>
      </c>
      <c r="P242">
        <v>30</v>
      </c>
      <c r="Q242">
        <v>22</v>
      </c>
      <c r="R242">
        <v>16</v>
      </c>
      <c r="S242">
        <v>26</v>
      </c>
      <c r="T242">
        <v>17</v>
      </c>
      <c r="U242">
        <v>21</v>
      </c>
      <c r="V242">
        <v>24</v>
      </c>
      <c r="W242">
        <v>18</v>
      </c>
      <c r="X242">
        <v>22</v>
      </c>
      <c r="Y242">
        <v>12</v>
      </c>
      <c r="Z242" t="s">
        <v>290</v>
      </c>
      <c r="AA242" t="s">
        <v>290</v>
      </c>
      <c r="AB242" t="s">
        <v>290</v>
      </c>
      <c r="AC242" t="s">
        <v>290</v>
      </c>
      <c r="AD242" t="s">
        <v>290</v>
      </c>
      <c r="AE242" t="s">
        <v>290</v>
      </c>
      <c r="AF242" t="s">
        <v>290</v>
      </c>
      <c r="AG242" t="s">
        <v>290</v>
      </c>
      <c r="AH242" t="s">
        <v>290</v>
      </c>
      <c r="AI242" t="s">
        <v>290</v>
      </c>
      <c r="AJ242">
        <v>29</v>
      </c>
      <c r="AK242" t="s">
        <v>290</v>
      </c>
      <c r="AL242" t="s">
        <v>290</v>
      </c>
      <c r="AM242" t="s">
        <v>290</v>
      </c>
      <c r="AN242" t="s">
        <v>290</v>
      </c>
      <c r="AO242">
        <v>151</v>
      </c>
      <c r="AP242">
        <v>19</v>
      </c>
      <c r="AQ242">
        <v>88</v>
      </c>
      <c r="AR242">
        <v>124</v>
      </c>
      <c r="AS242">
        <v>212</v>
      </c>
      <c r="AT242">
        <v>41.679276999999999</v>
      </c>
      <c r="AU242">
        <v>-87.933290999999997</v>
      </c>
      <c r="AV242">
        <v>1</v>
      </c>
      <c r="AW242" t="s">
        <v>16343</v>
      </c>
      <c r="AX242">
        <v>11550</v>
      </c>
      <c r="AY242" t="s">
        <v>16940</v>
      </c>
      <c r="BB242" t="s">
        <v>1377</v>
      </c>
      <c r="BC242" t="s">
        <v>288</v>
      </c>
      <c r="BD242" t="s">
        <v>16493</v>
      </c>
      <c r="BE242">
        <v>60439</v>
      </c>
      <c r="BF242" t="s">
        <v>16346</v>
      </c>
      <c r="BG242" t="s">
        <v>146</v>
      </c>
      <c r="BH242" t="b">
        <f>IFERROR(MATCH('2020'!A242, '2021'!A:A, 0) &gt;0, FALSE)</f>
        <v>1</v>
      </c>
    </row>
    <row r="243" spans="1:60">
      <c r="A243" t="s">
        <v>13992</v>
      </c>
      <c r="B243" t="s">
        <v>14485</v>
      </c>
      <c r="D243" t="s">
        <v>1180</v>
      </c>
      <c r="E243" t="s">
        <v>16941</v>
      </c>
      <c r="F243" t="s">
        <v>13994</v>
      </c>
      <c r="G243" t="s">
        <v>1370</v>
      </c>
      <c r="H243" t="s">
        <v>288</v>
      </c>
      <c r="I243">
        <v>60467</v>
      </c>
      <c r="J243" t="s">
        <v>16942</v>
      </c>
      <c r="K243" t="s">
        <v>146</v>
      </c>
      <c r="L243">
        <v>1</v>
      </c>
      <c r="M243">
        <v>2</v>
      </c>
      <c r="N243">
        <v>1</v>
      </c>
      <c r="O243">
        <v>4</v>
      </c>
      <c r="P243" t="s">
        <v>290</v>
      </c>
      <c r="Q243" t="s">
        <v>290</v>
      </c>
      <c r="R243" t="s">
        <v>290</v>
      </c>
      <c r="S243" t="s">
        <v>290</v>
      </c>
      <c r="T243" t="s">
        <v>290</v>
      </c>
      <c r="U243" t="s">
        <v>290</v>
      </c>
      <c r="V243" t="s">
        <v>290</v>
      </c>
      <c r="W243" t="s">
        <v>290</v>
      </c>
      <c r="X243" t="s">
        <v>290</v>
      </c>
      <c r="Y243" t="s">
        <v>290</v>
      </c>
      <c r="Z243" t="s">
        <v>290</v>
      </c>
      <c r="AA243" t="s">
        <v>290</v>
      </c>
      <c r="AB243" t="s">
        <v>290</v>
      </c>
      <c r="AC243" t="s">
        <v>290</v>
      </c>
      <c r="AD243" t="s">
        <v>290</v>
      </c>
      <c r="AE243" t="s">
        <v>290</v>
      </c>
      <c r="AF243" t="s">
        <v>290</v>
      </c>
      <c r="AG243" t="s">
        <v>290</v>
      </c>
      <c r="AH243" t="s">
        <v>290</v>
      </c>
      <c r="AI243" t="s">
        <v>290</v>
      </c>
      <c r="AJ243" t="s">
        <v>290</v>
      </c>
      <c r="AK243" t="s">
        <v>290</v>
      </c>
      <c r="AL243" t="s">
        <v>290</v>
      </c>
      <c r="AM243" t="s">
        <v>290</v>
      </c>
      <c r="AN243" t="s">
        <v>290</v>
      </c>
      <c r="AO243">
        <v>10</v>
      </c>
      <c r="AP243" t="s">
        <v>290</v>
      </c>
      <c r="AQ243">
        <v>8</v>
      </c>
      <c r="AR243">
        <v>9</v>
      </c>
      <c r="AS243">
        <v>17</v>
      </c>
      <c r="AT243">
        <v>41.632565999999997</v>
      </c>
      <c r="AU243">
        <v>-87.892304999999993</v>
      </c>
      <c r="AV243">
        <v>1</v>
      </c>
      <c r="AW243" t="s">
        <v>16360</v>
      </c>
      <c r="AX243">
        <v>14249</v>
      </c>
      <c r="AY243" t="s">
        <v>16943</v>
      </c>
      <c r="BB243" t="s">
        <v>1370</v>
      </c>
      <c r="BC243" t="s">
        <v>288</v>
      </c>
      <c r="BD243" t="s">
        <v>16493</v>
      </c>
      <c r="BE243">
        <v>60467</v>
      </c>
      <c r="BF243" t="s">
        <v>16346</v>
      </c>
      <c r="BG243" t="s">
        <v>16363</v>
      </c>
      <c r="BH243" t="b">
        <f>IFERROR(MATCH('2020'!A243, '2021'!A:A, 0) &gt;0, FALSE)</f>
        <v>0</v>
      </c>
    </row>
    <row r="244" spans="1:60">
      <c r="A244" t="s">
        <v>11880</v>
      </c>
      <c r="B244" t="s">
        <v>3841</v>
      </c>
      <c r="C244" t="s">
        <v>353</v>
      </c>
      <c r="D244" t="s">
        <v>16944</v>
      </c>
      <c r="E244" t="s">
        <v>1196</v>
      </c>
      <c r="F244" t="s">
        <v>8594</v>
      </c>
      <c r="G244" t="s">
        <v>8595</v>
      </c>
      <c r="H244" t="s">
        <v>288</v>
      </c>
      <c r="I244">
        <v>61025</v>
      </c>
      <c r="J244" t="s">
        <v>16945</v>
      </c>
      <c r="K244" t="s">
        <v>147</v>
      </c>
      <c r="L244">
        <v>1</v>
      </c>
      <c r="M244">
        <v>5.0999999999999996</v>
      </c>
      <c r="N244">
        <v>2.8</v>
      </c>
      <c r="O244">
        <v>8.9</v>
      </c>
      <c r="P244" t="s">
        <v>290</v>
      </c>
      <c r="Q244" t="s">
        <v>290</v>
      </c>
      <c r="R244" t="s">
        <v>290</v>
      </c>
      <c r="S244" t="s">
        <v>290</v>
      </c>
      <c r="T244" t="s">
        <v>290</v>
      </c>
      <c r="U244" t="s">
        <v>290</v>
      </c>
      <c r="V244" t="s">
        <v>290</v>
      </c>
      <c r="W244" t="s">
        <v>290</v>
      </c>
      <c r="X244" t="s">
        <v>290</v>
      </c>
      <c r="Y244" t="s">
        <v>290</v>
      </c>
      <c r="Z244" t="s">
        <v>290</v>
      </c>
      <c r="AA244" t="s">
        <v>290</v>
      </c>
      <c r="AB244" t="s">
        <v>290</v>
      </c>
      <c r="AC244" t="s">
        <v>290</v>
      </c>
      <c r="AD244" t="s">
        <v>290</v>
      </c>
      <c r="AE244" t="s">
        <v>290</v>
      </c>
      <c r="AF244" t="s">
        <v>290</v>
      </c>
      <c r="AG244" t="s">
        <v>290</v>
      </c>
      <c r="AH244" t="s">
        <v>290</v>
      </c>
      <c r="AI244" t="s">
        <v>290</v>
      </c>
      <c r="AJ244" t="s">
        <v>290</v>
      </c>
      <c r="AK244" t="s">
        <v>290</v>
      </c>
      <c r="AL244" t="s">
        <v>290</v>
      </c>
      <c r="AM244" t="s">
        <v>290</v>
      </c>
      <c r="AN244" t="s">
        <v>290</v>
      </c>
      <c r="AO244">
        <v>42</v>
      </c>
      <c r="AP244" t="s">
        <v>290</v>
      </c>
      <c r="AQ244">
        <v>30</v>
      </c>
      <c r="AR244">
        <v>21</v>
      </c>
      <c r="AS244">
        <v>51</v>
      </c>
      <c r="AT244">
        <v>42.497441999999999</v>
      </c>
      <c r="AU244">
        <v>-90.633812000000006</v>
      </c>
      <c r="AV244">
        <v>0.9</v>
      </c>
      <c r="AW244" t="s">
        <v>16360</v>
      </c>
      <c r="AX244">
        <v>701</v>
      </c>
      <c r="AY244" t="s">
        <v>16946</v>
      </c>
      <c r="BB244" t="s">
        <v>8595</v>
      </c>
      <c r="BC244" t="s">
        <v>288</v>
      </c>
      <c r="BD244" t="s">
        <v>16947</v>
      </c>
      <c r="BE244">
        <v>61025</v>
      </c>
      <c r="BF244" t="s">
        <v>16346</v>
      </c>
      <c r="BG244" t="s">
        <v>16363</v>
      </c>
      <c r="BH244" t="b">
        <f>IFERROR(MATCH('2020'!A244, '2021'!A:A, 0) &gt;0, FALSE)</f>
        <v>0</v>
      </c>
    </row>
    <row r="245" spans="1:60">
      <c r="A245" t="s">
        <v>1488</v>
      </c>
      <c r="B245" t="s">
        <v>8605</v>
      </c>
      <c r="C245" t="s">
        <v>283</v>
      </c>
      <c r="D245" t="s">
        <v>1185</v>
      </c>
      <c r="E245" t="s">
        <v>1490</v>
      </c>
      <c r="F245" t="s">
        <v>1491</v>
      </c>
      <c r="G245" t="s">
        <v>1492</v>
      </c>
      <c r="H245" t="s">
        <v>288</v>
      </c>
      <c r="I245">
        <v>61032</v>
      </c>
      <c r="J245" t="s">
        <v>16948</v>
      </c>
      <c r="K245" t="s">
        <v>148</v>
      </c>
      <c r="L245">
        <v>3</v>
      </c>
      <c r="M245">
        <v>15</v>
      </c>
      <c r="N245">
        <v>7</v>
      </c>
      <c r="O245">
        <v>25</v>
      </c>
      <c r="P245" t="s">
        <v>290</v>
      </c>
      <c r="Q245" t="s">
        <v>290</v>
      </c>
      <c r="R245" t="s">
        <v>290</v>
      </c>
      <c r="S245" t="s">
        <v>290</v>
      </c>
      <c r="T245" t="s">
        <v>290</v>
      </c>
      <c r="U245" t="s">
        <v>290</v>
      </c>
      <c r="V245" t="s">
        <v>290</v>
      </c>
      <c r="W245" t="s">
        <v>290</v>
      </c>
      <c r="X245">
        <v>15</v>
      </c>
      <c r="Y245">
        <v>21</v>
      </c>
      <c r="Z245">
        <v>22</v>
      </c>
      <c r="AA245">
        <v>17</v>
      </c>
      <c r="AB245">
        <v>28</v>
      </c>
      <c r="AC245">
        <v>22</v>
      </c>
      <c r="AD245" t="s">
        <v>290</v>
      </c>
      <c r="AE245" t="s">
        <v>290</v>
      </c>
      <c r="AF245" t="s">
        <v>290</v>
      </c>
      <c r="AG245" t="s">
        <v>290</v>
      </c>
      <c r="AH245" t="s">
        <v>290</v>
      </c>
      <c r="AI245" t="s">
        <v>290</v>
      </c>
      <c r="AJ245" t="s">
        <v>290</v>
      </c>
      <c r="AK245" t="s">
        <v>290</v>
      </c>
      <c r="AL245" t="s">
        <v>290</v>
      </c>
      <c r="AM245" t="s">
        <v>290</v>
      </c>
      <c r="AN245" t="s">
        <v>290</v>
      </c>
      <c r="AO245">
        <v>113</v>
      </c>
      <c r="AP245" t="s">
        <v>290</v>
      </c>
      <c r="AQ245">
        <v>56</v>
      </c>
      <c r="AR245">
        <v>69</v>
      </c>
      <c r="AS245">
        <v>125</v>
      </c>
      <c r="AT245">
        <v>42.285842000000002</v>
      </c>
      <c r="AU245">
        <v>-89.605153000000001</v>
      </c>
      <c r="AV245">
        <v>1</v>
      </c>
      <c r="AW245" t="s">
        <v>16343</v>
      </c>
      <c r="AX245">
        <v>1419</v>
      </c>
      <c r="AY245" t="s">
        <v>16949</v>
      </c>
      <c r="BB245" t="s">
        <v>1492</v>
      </c>
      <c r="BC245" t="s">
        <v>288</v>
      </c>
      <c r="BD245" t="s">
        <v>16950</v>
      </c>
      <c r="BE245">
        <v>61032</v>
      </c>
      <c r="BF245" t="s">
        <v>16346</v>
      </c>
      <c r="BG245" t="s">
        <v>148</v>
      </c>
      <c r="BH245" t="b">
        <f>IFERROR(MATCH('2020'!A245, '2021'!A:A, 0) &gt;0, FALSE)</f>
        <v>1</v>
      </c>
    </row>
    <row r="246" spans="1:60">
      <c r="A246" t="s">
        <v>1494</v>
      </c>
      <c r="B246" t="s">
        <v>446</v>
      </c>
      <c r="C246" t="s">
        <v>314</v>
      </c>
      <c r="D246" t="s">
        <v>1495</v>
      </c>
      <c r="E246" t="s">
        <v>1496</v>
      </c>
      <c r="F246" t="s">
        <v>1497</v>
      </c>
      <c r="G246" t="s">
        <v>1492</v>
      </c>
      <c r="H246" t="s">
        <v>288</v>
      </c>
      <c r="I246">
        <v>61032</v>
      </c>
      <c r="J246" t="s">
        <v>16951</v>
      </c>
      <c r="K246" t="s">
        <v>148</v>
      </c>
      <c r="L246">
        <v>1</v>
      </c>
      <c r="M246">
        <v>10.5</v>
      </c>
      <c r="N246">
        <v>10</v>
      </c>
      <c r="O246">
        <v>21.5</v>
      </c>
      <c r="P246">
        <v>23</v>
      </c>
      <c r="Q246">
        <v>10</v>
      </c>
      <c r="R246">
        <v>12</v>
      </c>
      <c r="S246" t="s">
        <v>290</v>
      </c>
      <c r="T246" t="s">
        <v>290</v>
      </c>
      <c r="U246" t="s">
        <v>290</v>
      </c>
      <c r="V246">
        <v>12</v>
      </c>
      <c r="W246">
        <v>11</v>
      </c>
      <c r="X246" t="s">
        <v>290</v>
      </c>
      <c r="Y246">
        <v>14</v>
      </c>
      <c r="Z246" t="s">
        <v>290</v>
      </c>
      <c r="AA246" t="s">
        <v>290</v>
      </c>
      <c r="AB246" t="s">
        <v>290</v>
      </c>
      <c r="AC246" t="s">
        <v>290</v>
      </c>
      <c r="AD246" t="s">
        <v>290</v>
      </c>
      <c r="AE246" t="s">
        <v>290</v>
      </c>
      <c r="AF246" t="s">
        <v>290</v>
      </c>
      <c r="AG246" t="s">
        <v>290</v>
      </c>
      <c r="AH246" t="s">
        <v>290</v>
      </c>
      <c r="AI246" t="s">
        <v>290</v>
      </c>
      <c r="AJ246" t="s">
        <v>290</v>
      </c>
      <c r="AK246" t="s">
        <v>290</v>
      </c>
      <c r="AL246" t="s">
        <v>290</v>
      </c>
      <c r="AM246" t="s">
        <v>290</v>
      </c>
      <c r="AN246" t="s">
        <v>290</v>
      </c>
      <c r="AO246">
        <v>93</v>
      </c>
      <c r="AP246">
        <v>18</v>
      </c>
      <c r="AQ246">
        <v>68</v>
      </c>
      <c r="AR246">
        <v>46</v>
      </c>
      <c r="AS246">
        <v>114</v>
      </c>
      <c r="AT246">
        <v>42.283014000000001</v>
      </c>
      <c r="AU246">
        <v>-89.665623999999994</v>
      </c>
      <c r="AV246">
        <v>1</v>
      </c>
      <c r="AW246" t="s">
        <v>16360</v>
      </c>
      <c r="AX246">
        <v>1964</v>
      </c>
      <c r="AY246" t="s">
        <v>16952</v>
      </c>
      <c r="BB246" t="s">
        <v>1492</v>
      </c>
      <c r="BC246" t="s">
        <v>288</v>
      </c>
      <c r="BD246" t="s">
        <v>16950</v>
      </c>
      <c r="BE246">
        <v>61032</v>
      </c>
      <c r="BF246" t="s">
        <v>16346</v>
      </c>
      <c r="BG246" t="s">
        <v>16363</v>
      </c>
      <c r="BH246" t="b">
        <f>IFERROR(MATCH('2020'!A246, '2021'!A:A, 0) &gt;0, FALSE)</f>
        <v>1</v>
      </c>
    </row>
    <row r="247" spans="1:60">
      <c r="A247" t="s">
        <v>1498</v>
      </c>
      <c r="B247" t="s">
        <v>1499</v>
      </c>
      <c r="C247" t="s">
        <v>283</v>
      </c>
      <c r="D247" t="s">
        <v>1185</v>
      </c>
      <c r="E247" t="s">
        <v>1490</v>
      </c>
      <c r="F247" t="s">
        <v>8614</v>
      </c>
      <c r="G247" t="s">
        <v>1492</v>
      </c>
      <c r="H247" t="s">
        <v>288</v>
      </c>
      <c r="I247">
        <v>61032</v>
      </c>
      <c r="J247" t="s">
        <v>16953</v>
      </c>
      <c r="K247" t="s">
        <v>148</v>
      </c>
      <c r="L247">
        <v>2</v>
      </c>
      <c r="M247">
        <v>12</v>
      </c>
      <c r="N247">
        <v>5</v>
      </c>
      <c r="O247">
        <v>19</v>
      </c>
      <c r="P247">
        <v>25</v>
      </c>
      <c r="Q247">
        <v>13</v>
      </c>
      <c r="R247" t="s">
        <v>290</v>
      </c>
      <c r="S247" t="s">
        <v>290</v>
      </c>
      <c r="T247">
        <v>15</v>
      </c>
      <c r="U247">
        <v>10</v>
      </c>
      <c r="V247" t="s">
        <v>290</v>
      </c>
      <c r="W247">
        <v>14</v>
      </c>
      <c r="X247" t="s">
        <v>290</v>
      </c>
      <c r="Y247" t="s">
        <v>290</v>
      </c>
      <c r="Z247" t="s">
        <v>290</v>
      </c>
      <c r="AA247" t="s">
        <v>290</v>
      </c>
      <c r="AB247" t="s">
        <v>290</v>
      </c>
      <c r="AC247" t="s">
        <v>290</v>
      </c>
      <c r="AD247" t="s">
        <v>290</v>
      </c>
      <c r="AE247" t="s">
        <v>290</v>
      </c>
      <c r="AF247" t="s">
        <v>290</v>
      </c>
      <c r="AG247" t="s">
        <v>290</v>
      </c>
      <c r="AH247" t="s">
        <v>290</v>
      </c>
      <c r="AI247" t="s">
        <v>290</v>
      </c>
      <c r="AJ247" t="s">
        <v>290</v>
      </c>
      <c r="AK247" t="s">
        <v>290</v>
      </c>
      <c r="AL247" t="s">
        <v>290</v>
      </c>
      <c r="AM247" t="s">
        <v>290</v>
      </c>
      <c r="AN247" t="s">
        <v>290</v>
      </c>
      <c r="AO247">
        <v>85</v>
      </c>
      <c r="AP247">
        <v>10</v>
      </c>
      <c r="AQ247">
        <v>56</v>
      </c>
      <c r="AR247">
        <v>45</v>
      </c>
      <c r="AS247">
        <v>101</v>
      </c>
      <c r="AT247">
        <v>42.293657000000003</v>
      </c>
      <c r="AU247">
        <v>-89.618926000000002</v>
      </c>
      <c r="AV247">
        <v>1</v>
      </c>
      <c r="AW247" t="s">
        <v>16360</v>
      </c>
      <c r="AX247">
        <v>202</v>
      </c>
      <c r="AY247" t="s">
        <v>16954</v>
      </c>
      <c r="BB247" t="s">
        <v>1492</v>
      </c>
      <c r="BC247" t="s">
        <v>288</v>
      </c>
      <c r="BD247" t="s">
        <v>16950</v>
      </c>
      <c r="BE247">
        <v>61032</v>
      </c>
      <c r="BF247" t="s">
        <v>16346</v>
      </c>
      <c r="BG247" t="s">
        <v>16363</v>
      </c>
      <c r="BH247" t="b">
        <f>IFERROR(MATCH('2020'!A247, '2021'!A:A, 0) &gt;0, FALSE)</f>
        <v>1</v>
      </c>
    </row>
    <row r="248" spans="1:60">
      <c r="A248" t="s">
        <v>1500</v>
      </c>
      <c r="B248" t="s">
        <v>1501</v>
      </c>
      <c r="C248" t="s">
        <v>283</v>
      </c>
      <c r="D248" t="s">
        <v>964</v>
      </c>
      <c r="E248" t="s">
        <v>1502</v>
      </c>
      <c r="F248" t="s">
        <v>1503</v>
      </c>
      <c r="G248" t="s">
        <v>1492</v>
      </c>
      <c r="H248" t="s">
        <v>288</v>
      </c>
      <c r="I248">
        <v>61032</v>
      </c>
      <c r="J248" t="s">
        <v>16955</v>
      </c>
      <c r="K248" t="s">
        <v>148</v>
      </c>
      <c r="L248">
        <v>2.9</v>
      </c>
      <c r="M248">
        <v>11</v>
      </c>
      <c r="N248">
        <v>3.5</v>
      </c>
      <c r="O248">
        <v>17.399999999999999</v>
      </c>
      <c r="P248">
        <v>15</v>
      </c>
      <c r="Q248">
        <v>12</v>
      </c>
      <c r="R248">
        <v>15</v>
      </c>
      <c r="S248">
        <v>13</v>
      </c>
      <c r="T248">
        <v>14</v>
      </c>
      <c r="U248">
        <v>14</v>
      </c>
      <c r="V248">
        <v>20</v>
      </c>
      <c r="W248">
        <v>18</v>
      </c>
      <c r="X248">
        <v>20</v>
      </c>
      <c r="Y248">
        <v>15</v>
      </c>
      <c r="Z248" t="s">
        <v>290</v>
      </c>
      <c r="AA248" t="s">
        <v>290</v>
      </c>
      <c r="AB248" t="s">
        <v>290</v>
      </c>
      <c r="AC248" t="s">
        <v>290</v>
      </c>
      <c r="AD248" t="s">
        <v>290</v>
      </c>
      <c r="AE248" t="s">
        <v>290</v>
      </c>
      <c r="AF248" t="s">
        <v>290</v>
      </c>
      <c r="AG248" t="s">
        <v>290</v>
      </c>
      <c r="AH248" t="s">
        <v>290</v>
      </c>
      <c r="AI248" t="s">
        <v>290</v>
      </c>
      <c r="AJ248" t="s">
        <v>290</v>
      </c>
      <c r="AK248" t="s">
        <v>290</v>
      </c>
      <c r="AL248" t="s">
        <v>290</v>
      </c>
      <c r="AM248">
        <v>13</v>
      </c>
      <c r="AN248" t="s">
        <v>290</v>
      </c>
      <c r="AO248">
        <v>126</v>
      </c>
      <c r="AP248">
        <v>16</v>
      </c>
      <c r="AQ248">
        <v>91</v>
      </c>
      <c r="AR248">
        <v>65</v>
      </c>
      <c r="AS248">
        <v>156</v>
      </c>
      <c r="AT248">
        <v>42.28736</v>
      </c>
      <c r="AU248">
        <v>-89.668023000000005</v>
      </c>
      <c r="AV248">
        <v>0.9</v>
      </c>
      <c r="AW248" t="s">
        <v>16343</v>
      </c>
      <c r="AX248">
        <v>2900</v>
      </c>
      <c r="AY248" t="s">
        <v>16956</v>
      </c>
      <c r="BB248" t="s">
        <v>1492</v>
      </c>
      <c r="BC248" t="s">
        <v>288</v>
      </c>
      <c r="BD248" t="s">
        <v>16950</v>
      </c>
      <c r="BE248">
        <v>61032</v>
      </c>
      <c r="BF248" t="s">
        <v>16346</v>
      </c>
      <c r="BG248" t="s">
        <v>148</v>
      </c>
      <c r="BH248" t="b">
        <f>IFERROR(MATCH('2020'!A248, '2021'!A:A, 0) &gt;0, FALSE)</f>
        <v>1</v>
      </c>
    </row>
    <row r="249" spans="1:60">
      <c r="A249" t="s">
        <v>1504</v>
      </c>
      <c r="B249" t="s">
        <v>1505</v>
      </c>
      <c r="C249" t="s">
        <v>314</v>
      </c>
      <c r="D249" t="s">
        <v>408</v>
      </c>
      <c r="E249" t="s">
        <v>1506</v>
      </c>
      <c r="F249" t="s">
        <v>1507</v>
      </c>
      <c r="G249" t="s">
        <v>149</v>
      </c>
      <c r="H249" t="s">
        <v>288</v>
      </c>
      <c r="I249">
        <v>61820</v>
      </c>
      <c r="J249" t="s">
        <v>16957</v>
      </c>
      <c r="K249" t="s">
        <v>149</v>
      </c>
      <c r="L249">
        <v>1</v>
      </c>
      <c r="M249">
        <v>21.3</v>
      </c>
      <c r="N249">
        <v>4.7</v>
      </c>
      <c r="O249">
        <v>27</v>
      </c>
      <c r="P249">
        <v>46</v>
      </c>
      <c r="Q249">
        <v>18</v>
      </c>
      <c r="R249">
        <v>17</v>
      </c>
      <c r="S249">
        <v>22</v>
      </c>
      <c r="T249">
        <v>19</v>
      </c>
      <c r="U249">
        <v>13</v>
      </c>
      <c r="V249">
        <v>20</v>
      </c>
      <c r="W249">
        <v>20</v>
      </c>
      <c r="X249">
        <v>31</v>
      </c>
      <c r="Y249">
        <v>19</v>
      </c>
      <c r="Z249" t="s">
        <v>290</v>
      </c>
      <c r="AA249" t="s">
        <v>290</v>
      </c>
      <c r="AB249" t="s">
        <v>290</v>
      </c>
      <c r="AC249" t="s">
        <v>290</v>
      </c>
      <c r="AD249" t="s">
        <v>290</v>
      </c>
      <c r="AE249" t="s">
        <v>290</v>
      </c>
      <c r="AF249" t="s">
        <v>290</v>
      </c>
      <c r="AG249" t="s">
        <v>290</v>
      </c>
      <c r="AH249">
        <v>16</v>
      </c>
      <c r="AI249" t="s">
        <v>290</v>
      </c>
      <c r="AJ249" t="s">
        <v>290</v>
      </c>
      <c r="AK249" t="s">
        <v>290</v>
      </c>
      <c r="AL249" t="s">
        <v>290</v>
      </c>
      <c r="AM249">
        <v>18</v>
      </c>
      <c r="AN249" t="s">
        <v>290</v>
      </c>
      <c r="AO249">
        <v>198</v>
      </c>
      <c r="AP249">
        <v>18</v>
      </c>
      <c r="AQ249">
        <v>127</v>
      </c>
      <c r="AR249">
        <v>114</v>
      </c>
      <c r="AS249">
        <v>241</v>
      </c>
      <c r="AT249">
        <v>40.114702000000001</v>
      </c>
      <c r="AU249">
        <v>-88.249601999999996</v>
      </c>
      <c r="AV249">
        <v>1</v>
      </c>
      <c r="AW249" t="s">
        <v>16343</v>
      </c>
      <c r="AX249">
        <v>410</v>
      </c>
      <c r="AY249" t="s">
        <v>16958</v>
      </c>
      <c r="BB249" t="s">
        <v>149</v>
      </c>
      <c r="BC249" t="s">
        <v>288</v>
      </c>
      <c r="BD249" t="s">
        <v>16959</v>
      </c>
      <c r="BE249">
        <v>61820</v>
      </c>
      <c r="BF249" t="s">
        <v>16346</v>
      </c>
      <c r="BG249" t="s">
        <v>149</v>
      </c>
      <c r="BH249" t="b">
        <f>IFERROR(MATCH('2020'!A249, '2021'!A:A, 0) &gt;0, FALSE)</f>
        <v>1</v>
      </c>
    </row>
    <row r="250" spans="1:60">
      <c r="A250" t="s">
        <v>1509</v>
      </c>
      <c r="B250" t="s">
        <v>1510</v>
      </c>
      <c r="C250" t="s">
        <v>314</v>
      </c>
      <c r="D250" t="s">
        <v>922</v>
      </c>
      <c r="E250" t="s">
        <v>16960</v>
      </c>
      <c r="F250" t="s">
        <v>1512</v>
      </c>
      <c r="G250" t="s">
        <v>1513</v>
      </c>
      <c r="H250" t="s">
        <v>288</v>
      </c>
      <c r="I250">
        <v>61866</v>
      </c>
      <c r="J250" t="s">
        <v>16961</v>
      </c>
      <c r="K250" t="s">
        <v>149</v>
      </c>
      <c r="L250">
        <v>1</v>
      </c>
      <c r="M250">
        <v>12</v>
      </c>
      <c r="N250">
        <v>4</v>
      </c>
      <c r="O250">
        <v>17</v>
      </c>
      <c r="P250">
        <v>30</v>
      </c>
      <c r="Q250">
        <v>15</v>
      </c>
      <c r="R250">
        <v>17</v>
      </c>
      <c r="S250">
        <v>12</v>
      </c>
      <c r="T250">
        <v>14</v>
      </c>
      <c r="U250">
        <v>16</v>
      </c>
      <c r="V250" t="s">
        <v>290</v>
      </c>
      <c r="W250" t="s">
        <v>290</v>
      </c>
      <c r="X250">
        <v>10</v>
      </c>
      <c r="Y250" t="s">
        <v>290</v>
      </c>
      <c r="Z250" t="s">
        <v>290</v>
      </c>
      <c r="AA250" t="s">
        <v>290</v>
      </c>
      <c r="AB250" t="s">
        <v>290</v>
      </c>
      <c r="AC250" t="s">
        <v>290</v>
      </c>
      <c r="AD250" t="s">
        <v>290</v>
      </c>
      <c r="AE250" t="s">
        <v>290</v>
      </c>
      <c r="AF250" t="s">
        <v>290</v>
      </c>
      <c r="AG250" t="s">
        <v>290</v>
      </c>
      <c r="AH250" t="s">
        <v>290</v>
      </c>
      <c r="AI250" t="s">
        <v>290</v>
      </c>
      <c r="AJ250">
        <v>30</v>
      </c>
      <c r="AK250" t="s">
        <v>290</v>
      </c>
      <c r="AL250" t="s">
        <v>290</v>
      </c>
      <c r="AM250" t="s">
        <v>290</v>
      </c>
      <c r="AN250" t="s">
        <v>290</v>
      </c>
      <c r="AO250">
        <v>99</v>
      </c>
      <c r="AP250">
        <v>10</v>
      </c>
      <c r="AQ250">
        <v>78</v>
      </c>
      <c r="AR250">
        <v>67</v>
      </c>
      <c r="AS250">
        <v>145</v>
      </c>
      <c r="AT250">
        <v>40.312866</v>
      </c>
      <c r="AU250">
        <v>-88.154002000000006</v>
      </c>
      <c r="AV250">
        <v>1</v>
      </c>
      <c r="AW250" t="s">
        <v>16343</v>
      </c>
      <c r="AX250">
        <v>340</v>
      </c>
      <c r="AY250" t="s">
        <v>16962</v>
      </c>
      <c r="BB250" t="s">
        <v>1513</v>
      </c>
      <c r="BC250" t="s">
        <v>288</v>
      </c>
      <c r="BD250" t="s">
        <v>16959</v>
      </c>
      <c r="BE250">
        <v>61866</v>
      </c>
      <c r="BF250" t="s">
        <v>16346</v>
      </c>
      <c r="BG250" t="s">
        <v>149</v>
      </c>
      <c r="BH250" t="b">
        <f>IFERROR(MATCH('2020'!A250, '2021'!A:A, 0) &gt;0, FALSE)</f>
        <v>1</v>
      </c>
    </row>
    <row r="251" spans="1:60">
      <c r="A251" t="s">
        <v>1515</v>
      </c>
      <c r="B251" t="s">
        <v>1516</v>
      </c>
      <c r="C251" t="s">
        <v>283</v>
      </c>
      <c r="D251" t="s">
        <v>304</v>
      </c>
      <c r="E251" t="s">
        <v>16963</v>
      </c>
      <c r="F251" t="s">
        <v>1519</v>
      </c>
      <c r="G251" t="s">
        <v>1520</v>
      </c>
      <c r="H251" t="s">
        <v>288</v>
      </c>
      <c r="I251">
        <v>61864</v>
      </c>
      <c r="J251" t="s">
        <v>16964</v>
      </c>
      <c r="K251" t="s">
        <v>149</v>
      </c>
      <c r="L251">
        <v>5</v>
      </c>
      <c r="M251">
        <v>14</v>
      </c>
      <c r="N251">
        <v>4</v>
      </c>
      <c r="O251">
        <v>23</v>
      </c>
      <c r="P251">
        <v>43</v>
      </c>
      <c r="Q251">
        <v>17</v>
      </c>
      <c r="R251">
        <v>17</v>
      </c>
      <c r="S251">
        <v>12</v>
      </c>
      <c r="T251">
        <v>17</v>
      </c>
      <c r="U251">
        <v>10</v>
      </c>
      <c r="V251">
        <v>11</v>
      </c>
      <c r="W251">
        <v>12</v>
      </c>
      <c r="X251">
        <v>13</v>
      </c>
      <c r="Y251" t="s">
        <v>290</v>
      </c>
      <c r="Z251" t="s">
        <v>290</v>
      </c>
      <c r="AA251" t="s">
        <v>290</v>
      </c>
      <c r="AB251" t="s">
        <v>290</v>
      </c>
      <c r="AC251" t="s">
        <v>290</v>
      </c>
      <c r="AD251" t="s">
        <v>290</v>
      </c>
      <c r="AE251" t="s">
        <v>290</v>
      </c>
      <c r="AF251" t="s">
        <v>290</v>
      </c>
      <c r="AG251" t="s">
        <v>290</v>
      </c>
      <c r="AH251" t="s">
        <v>290</v>
      </c>
      <c r="AI251" t="s">
        <v>290</v>
      </c>
      <c r="AJ251" t="s">
        <v>290</v>
      </c>
      <c r="AK251" t="s">
        <v>290</v>
      </c>
      <c r="AL251" t="s">
        <v>290</v>
      </c>
      <c r="AM251" t="s">
        <v>290</v>
      </c>
      <c r="AN251" t="s">
        <v>290</v>
      </c>
      <c r="AO251">
        <v>151</v>
      </c>
      <c r="AP251" t="s">
        <v>290</v>
      </c>
      <c r="AQ251">
        <v>86</v>
      </c>
      <c r="AR251">
        <v>79</v>
      </c>
      <c r="AS251">
        <v>165</v>
      </c>
      <c r="AT251">
        <v>40.005631999999999</v>
      </c>
      <c r="AU251">
        <v>-88.153760000000005</v>
      </c>
      <c r="AV251">
        <v>1</v>
      </c>
      <c r="AW251" t="s">
        <v>16343</v>
      </c>
      <c r="AX251">
        <v>311</v>
      </c>
      <c r="AY251" t="s">
        <v>16965</v>
      </c>
      <c r="BB251" t="s">
        <v>1520</v>
      </c>
      <c r="BC251" t="s">
        <v>288</v>
      </c>
      <c r="BD251" t="s">
        <v>16959</v>
      </c>
      <c r="BE251">
        <v>61864</v>
      </c>
      <c r="BF251" t="s">
        <v>16346</v>
      </c>
      <c r="BG251" t="s">
        <v>149</v>
      </c>
      <c r="BH251" t="b">
        <f>IFERROR(MATCH('2020'!A251, '2021'!A:A, 0) &gt;0, FALSE)</f>
        <v>1</v>
      </c>
    </row>
    <row r="252" spans="1:60">
      <c r="A252" t="s">
        <v>1522</v>
      </c>
      <c r="B252" t="s">
        <v>1523</v>
      </c>
      <c r="C252" t="s">
        <v>283</v>
      </c>
      <c r="D252" t="s">
        <v>1381</v>
      </c>
      <c r="E252" t="s">
        <v>1524</v>
      </c>
      <c r="F252" t="s">
        <v>1525</v>
      </c>
      <c r="G252" t="s">
        <v>149</v>
      </c>
      <c r="H252" t="s">
        <v>288</v>
      </c>
      <c r="I252">
        <v>61821</v>
      </c>
      <c r="J252" t="s">
        <v>16966</v>
      </c>
      <c r="K252" t="s">
        <v>149</v>
      </c>
      <c r="L252">
        <v>1</v>
      </c>
      <c r="M252">
        <v>28</v>
      </c>
      <c r="N252">
        <v>12.5</v>
      </c>
      <c r="O252">
        <v>41.5</v>
      </c>
      <c r="P252">
        <v>29</v>
      </c>
      <c r="Q252">
        <v>43</v>
      </c>
      <c r="R252">
        <v>33</v>
      </c>
      <c r="S252">
        <v>39</v>
      </c>
      <c r="T252">
        <v>40</v>
      </c>
      <c r="U252">
        <v>31</v>
      </c>
      <c r="V252">
        <v>40</v>
      </c>
      <c r="W252">
        <v>42</v>
      </c>
      <c r="X252">
        <v>50</v>
      </c>
      <c r="Y252">
        <v>40</v>
      </c>
      <c r="Z252" t="s">
        <v>290</v>
      </c>
      <c r="AA252" t="s">
        <v>290</v>
      </c>
      <c r="AB252" t="s">
        <v>290</v>
      </c>
      <c r="AC252" t="s">
        <v>290</v>
      </c>
      <c r="AD252" t="s">
        <v>290</v>
      </c>
      <c r="AE252" t="s">
        <v>290</v>
      </c>
      <c r="AF252" t="s">
        <v>290</v>
      </c>
      <c r="AG252" t="s">
        <v>290</v>
      </c>
      <c r="AH252">
        <v>12</v>
      </c>
      <c r="AI252" t="s">
        <v>290</v>
      </c>
      <c r="AJ252">
        <v>20</v>
      </c>
      <c r="AK252" t="s">
        <v>290</v>
      </c>
      <c r="AL252">
        <v>20</v>
      </c>
      <c r="AM252">
        <v>20</v>
      </c>
      <c r="AN252" t="s">
        <v>290</v>
      </c>
      <c r="AO252">
        <v>317</v>
      </c>
      <c r="AP252">
        <v>22</v>
      </c>
      <c r="AQ252">
        <v>207</v>
      </c>
      <c r="AR252">
        <v>192</v>
      </c>
      <c r="AS252">
        <v>399</v>
      </c>
      <c r="AT252">
        <v>40.095677999999999</v>
      </c>
      <c r="AU252">
        <v>-88.268834999999996</v>
      </c>
      <c r="AV252">
        <v>1</v>
      </c>
      <c r="AW252" t="s">
        <v>16343</v>
      </c>
      <c r="AX252">
        <v>1307</v>
      </c>
      <c r="AY252" t="s">
        <v>16967</v>
      </c>
      <c r="BB252" t="s">
        <v>149</v>
      </c>
      <c r="BC252" t="s">
        <v>288</v>
      </c>
      <c r="BD252" t="s">
        <v>16959</v>
      </c>
      <c r="BE252">
        <v>61821</v>
      </c>
      <c r="BF252" t="s">
        <v>16346</v>
      </c>
      <c r="BG252" t="s">
        <v>149</v>
      </c>
      <c r="BH252" t="b">
        <f>IFERROR(MATCH('2020'!A252, '2021'!A:A, 0) &gt;0, FALSE)</f>
        <v>1</v>
      </c>
    </row>
    <row r="253" spans="1:60">
      <c r="A253" t="s">
        <v>1527</v>
      </c>
      <c r="B253" t="s">
        <v>1528</v>
      </c>
      <c r="C253" t="s">
        <v>353</v>
      </c>
      <c r="D253" t="s">
        <v>1529</v>
      </c>
      <c r="E253" t="s">
        <v>135</v>
      </c>
      <c r="F253" t="s">
        <v>1530</v>
      </c>
      <c r="G253" t="s">
        <v>1531</v>
      </c>
      <c r="H253" t="s">
        <v>288</v>
      </c>
      <c r="I253">
        <v>61802</v>
      </c>
      <c r="J253" t="s">
        <v>16968</v>
      </c>
      <c r="K253" t="s">
        <v>149</v>
      </c>
      <c r="L253">
        <v>1.6</v>
      </c>
      <c r="M253">
        <v>3.6</v>
      </c>
      <c r="N253">
        <v>1.2</v>
      </c>
      <c r="O253">
        <v>6.4</v>
      </c>
      <c r="P253" t="s">
        <v>290</v>
      </c>
      <c r="Q253" t="s">
        <v>290</v>
      </c>
      <c r="R253" t="s">
        <v>290</v>
      </c>
      <c r="S253" t="s">
        <v>290</v>
      </c>
      <c r="T253" t="s">
        <v>290</v>
      </c>
      <c r="U253" t="s">
        <v>290</v>
      </c>
      <c r="V253" t="s">
        <v>290</v>
      </c>
      <c r="W253">
        <v>14</v>
      </c>
      <c r="X253">
        <v>16</v>
      </c>
      <c r="Y253">
        <v>13</v>
      </c>
      <c r="Z253" t="s">
        <v>290</v>
      </c>
      <c r="AA253" t="s">
        <v>290</v>
      </c>
      <c r="AB253" t="s">
        <v>290</v>
      </c>
      <c r="AC253" t="s">
        <v>290</v>
      </c>
      <c r="AD253" t="s">
        <v>290</v>
      </c>
      <c r="AE253" t="s">
        <v>290</v>
      </c>
      <c r="AF253" t="s">
        <v>290</v>
      </c>
      <c r="AG253" t="s">
        <v>290</v>
      </c>
      <c r="AH253" t="s">
        <v>290</v>
      </c>
      <c r="AI253" t="s">
        <v>290</v>
      </c>
      <c r="AJ253" t="s">
        <v>290</v>
      </c>
      <c r="AK253" t="s">
        <v>290</v>
      </c>
      <c r="AL253" t="s">
        <v>290</v>
      </c>
      <c r="AM253" t="s">
        <v>290</v>
      </c>
      <c r="AN253" t="s">
        <v>290</v>
      </c>
      <c r="AO253">
        <v>31</v>
      </c>
      <c r="AP253" t="s">
        <v>290</v>
      </c>
      <c r="AQ253">
        <v>43</v>
      </c>
      <c r="AR253">
        <v>0</v>
      </c>
      <c r="AS253">
        <v>43</v>
      </c>
      <c r="AT253">
        <v>40.111902999999998</v>
      </c>
      <c r="AU253">
        <v>-88.198527999999996</v>
      </c>
      <c r="AV253">
        <v>1</v>
      </c>
      <c r="AW253" t="s">
        <v>16343</v>
      </c>
      <c r="AX253">
        <v>108</v>
      </c>
      <c r="AY253" t="s">
        <v>16969</v>
      </c>
      <c r="BB253" t="s">
        <v>1531</v>
      </c>
      <c r="BC253" t="s">
        <v>288</v>
      </c>
      <c r="BD253" t="s">
        <v>16959</v>
      </c>
      <c r="BE253">
        <v>61802</v>
      </c>
      <c r="BF253" t="s">
        <v>16346</v>
      </c>
      <c r="BG253" t="s">
        <v>149</v>
      </c>
      <c r="BH253" t="b">
        <f>IFERROR(MATCH('2020'!A253, '2021'!A:A, 0) &gt;0, FALSE)</f>
        <v>1</v>
      </c>
    </row>
    <row r="254" spans="1:60">
      <c r="A254" t="s">
        <v>1533</v>
      </c>
      <c r="B254" t="s">
        <v>1534</v>
      </c>
      <c r="C254" t="s">
        <v>314</v>
      </c>
      <c r="D254" t="s">
        <v>390</v>
      </c>
      <c r="E254" t="s">
        <v>16970</v>
      </c>
      <c r="F254" t="s">
        <v>16037</v>
      </c>
      <c r="G254" t="s">
        <v>149</v>
      </c>
      <c r="H254" t="s">
        <v>288</v>
      </c>
      <c r="I254">
        <v>61820</v>
      </c>
      <c r="J254" t="s">
        <v>16971</v>
      </c>
      <c r="K254" t="s">
        <v>149</v>
      </c>
      <c r="L254">
        <v>1.5</v>
      </c>
      <c r="M254">
        <v>4.5</v>
      </c>
      <c r="N254">
        <v>0</v>
      </c>
      <c r="O254">
        <v>6</v>
      </c>
      <c r="P254" t="s">
        <v>290</v>
      </c>
      <c r="Q254" t="s">
        <v>290</v>
      </c>
      <c r="R254" t="s">
        <v>290</v>
      </c>
      <c r="S254" t="s">
        <v>290</v>
      </c>
      <c r="T254" t="s">
        <v>290</v>
      </c>
      <c r="U254" t="s">
        <v>290</v>
      </c>
      <c r="V254" t="s">
        <v>290</v>
      </c>
      <c r="W254" t="s">
        <v>290</v>
      </c>
      <c r="X254" t="s">
        <v>290</v>
      </c>
      <c r="Y254" t="s">
        <v>290</v>
      </c>
      <c r="Z254">
        <v>13</v>
      </c>
      <c r="AA254">
        <v>10</v>
      </c>
      <c r="AB254">
        <v>15</v>
      </c>
      <c r="AC254" t="s">
        <v>290</v>
      </c>
      <c r="AD254" t="s">
        <v>290</v>
      </c>
      <c r="AE254" t="s">
        <v>290</v>
      </c>
      <c r="AF254" t="s">
        <v>290</v>
      </c>
      <c r="AG254" t="s">
        <v>290</v>
      </c>
      <c r="AH254" t="s">
        <v>290</v>
      </c>
      <c r="AI254" t="s">
        <v>290</v>
      </c>
      <c r="AJ254" t="s">
        <v>290</v>
      </c>
      <c r="AK254" t="s">
        <v>290</v>
      </c>
      <c r="AL254" t="s">
        <v>290</v>
      </c>
      <c r="AM254" t="s">
        <v>290</v>
      </c>
      <c r="AN254" t="s">
        <v>290</v>
      </c>
      <c r="AO254">
        <v>19</v>
      </c>
      <c r="AP254" t="s">
        <v>290</v>
      </c>
      <c r="AQ254">
        <v>15</v>
      </c>
      <c r="AR254">
        <v>23</v>
      </c>
      <c r="AS254">
        <v>38</v>
      </c>
      <c r="AT254">
        <v>40.085943</v>
      </c>
      <c r="AU254">
        <v>-88.248819999999995</v>
      </c>
      <c r="AV254">
        <v>1</v>
      </c>
      <c r="AW254" t="s">
        <v>16343</v>
      </c>
      <c r="AX254">
        <v>2302</v>
      </c>
      <c r="AY254" t="s">
        <v>16972</v>
      </c>
      <c r="BB254" t="s">
        <v>149</v>
      </c>
      <c r="BC254" t="s">
        <v>288</v>
      </c>
      <c r="BD254" t="s">
        <v>16959</v>
      </c>
      <c r="BE254">
        <v>61820</v>
      </c>
      <c r="BF254" t="s">
        <v>16346</v>
      </c>
      <c r="BG254" t="s">
        <v>149</v>
      </c>
      <c r="BH254" t="b">
        <f>IFERROR(MATCH('2020'!A254, '2021'!A:A, 0) &gt;0, FALSE)</f>
        <v>1</v>
      </c>
    </row>
    <row r="255" spans="1:60">
      <c r="A255" t="s">
        <v>13439</v>
      </c>
      <c r="B255" t="s">
        <v>13440</v>
      </c>
      <c r="C255" t="s">
        <v>4148</v>
      </c>
      <c r="D255" t="s">
        <v>3290</v>
      </c>
      <c r="E255" t="s">
        <v>16973</v>
      </c>
      <c r="F255" t="s">
        <v>13442</v>
      </c>
      <c r="G255" t="s">
        <v>1531</v>
      </c>
      <c r="H255" t="s">
        <v>288</v>
      </c>
      <c r="I255">
        <v>61802</v>
      </c>
      <c r="J255" t="s">
        <v>16974</v>
      </c>
      <c r="K255" t="s">
        <v>149</v>
      </c>
      <c r="L255">
        <v>1</v>
      </c>
      <c r="M255">
        <v>4</v>
      </c>
      <c r="N255">
        <v>0</v>
      </c>
      <c r="O255">
        <v>5</v>
      </c>
      <c r="P255" t="s">
        <v>290</v>
      </c>
      <c r="Q255" t="s">
        <v>290</v>
      </c>
      <c r="R255" t="s">
        <v>290</v>
      </c>
      <c r="S255" t="s">
        <v>290</v>
      </c>
      <c r="T255" t="s">
        <v>290</v>
      </c>
      <c r="U255" t="s">
        <v>290</v>
      </c>
      <c r="V255" t="s">
        <v>290</v>
      </c>
      <c r="W255" t="s">
        <v>290</v>
      </c>
      <c r="X255" t="s">
        <v>290</v>
      </c>
      <c r="Y255" t="s">
        <v>290</v>
      </c>
      <c r="Z255" t="s">
        <v>290</v>
      </c>
      <c r="AA255" t="s">
        <v>290</v>
      </c>
      <c r="AB255" t="s">
        <v>290</v>
      </c>
      <c r="AC255" t="s">
        <v>290</v>
      </c>
      <c r="AD255" t="s">
        <v>290</v>
      </c>
      <c r="AE255" t="s">
        <v>290</v>
      </c>
      <c r="AF255" t="s">
        <v>290</v>
      </c>
      <c r="AG255" t="s">
        <v>290</v>
      </c>
      <c r="AH255" t="s">
        <v>290</v>
      </c>
      <c r="AI255" t="s">
        <v>290</v>
      </c>
      <c r="AJ255" t="s">
        <v>290</v>
      </c>
      <c r="AK255" t="s">
        <v>290</v>
      </c>
      <c r="AL255" t="s">
        <v>290</v>
      </c>
      <c r="AM255" t="s">
        <v>290</v>
      </c>
      <c r="AN255" t="s">
        <v>290</v>
      </c>
      <c r="AO255">
        <v>37</v>
      </c>
      <c r="AP255" t="s">
        <v>290</v>
      </c>
      <c r="AQ255">
        <v>21</v>
      </c>
      <c r="AR255">
        <v>19</v>
      </c>
      <c r="AS255">
        <v>40</v>
      </c>
      <c r="AT255">
        <v>40.084480999999997</v>
      </c>
      <c r="AU255">
        <v>-88.179986999999997</v>
      </c>
      <c r="AV255">
        <v>1</v>
      </c>
      <c r="AW255" t="s">
        <v>16343</v>
      </c>
      <c r="AX255">
        <v>2106</v>
      </c>
      <c r="AY255" t="s">
        <v>16975</v>
      </c>
      <c r="BB255" t="s">
        <v>1531</v>
      </c>
      <c r="BC255" t="s">
        <v>288</v>
      </c>
      <c r="BD255" t="s">
        <v>16959</v>
      </c>
      <c r="BE255">
        <v>61802</v>
      </c>
      <c r="BF255" t="s">
        <v>16346</v>
      </c>
      <c r="BG255" t="s">
        <v>149</v>
      </c>
      <c r="BH255" t="b">
        <f>IFERROR(MATCH('2020'!A255, '2021'!A:A, 0) &gt;0, FALSE)</f>
        <v>0</v>
      </c>
    </row>
    <row r="256" spans="1:60">
      <c r="A256" t="s">
        <v>1538</v>
      </c>
      <c r="B256" t="s">
        <v>1539</v>
      </c>
      <c r="D256" t="s">
        <v>16976</v>
      </c>
      <c r="E256" t="s">
        <v>103</v>
      </c>
      <c r="F256" t="s">
        <v>1542</v>
      </c>
      <c r="G256" t="s">
        <v>149</v>
      </c>
      <c r="H256" t="s">
        <v>288</v>
      </c>
      <c r="I256">
        <v>61820</v>
      </c>
      <c r="J256" t="s">
        <v>16977</v>
      </c>
      <c r="K256" t="s">
        <v>149</v>
      </c>
      <c r="L256">
        <v>5.5</v>
      </c>
      <c r="M256">
        <v>36.5</v>
      </c>
      <c r="N256">
        <v>12.6</v>
      </c>
      <c r="O256">
        <v>54.6</v>
      </c>
      <c r="P256">
        <v>48</v>
      </c>
      <c r="Q256">
        <v>23</v>
      </c>
      <c r="R256">
        <v>19</v>
      </c>
      <c r="S256">
        <v>22</v>
      </c>
      <c r="T256">
        <v>30</v>
      </c>
      <c r="U256">
        <v>20</v>
      </c>
      <c r="V256">
        <v>29</v>
      </c>
      <c r="W256">
        <v>20</v>
      </c>
      <c r="X256">
        <v>26</v>
      </c>
      <c r="Y256">
        <v>35</v>
      </c>
      <c r="Z256">
        <v>28</v>
      </c>
      <c r="AA256">
        <v>35</v>
      </c>
      <c r="AB256">
        <v>29</v>
      </c>
      <c r="AC256">
        <v>34</v>
      </c>
      <c r="AD256" t="s">
        <v>290</v>
      </c>
      <c r="AE256" t="s">
        <v>290</v>
      </c>
      <c r="AF256" t="s">
        <v>290</v>
      </c>
      <c r="AG256" t="s">
        <v>290</v>
      </c>
      <c r="AH256">
        <v>34</v>
      </c>
      <c r="AI256">
        <v>27</v>
      </c>
      <c r="AJ256" t="s">
        <v>290</v>
      </c>
      <c r="AK256" t="s">
        <v>290</v>
      </c>
      <c r="AL256">
        <v>36</v>
      </c>
      <c r="AM256">
        <v>63</v>
      </c>
      <c r="AN256" t="s">
        <v>290</v>
      </c>
      <c r="AO256">
        <v>306</v>
      </c>
      <c r="AP256">
        <v>50</v>
      </c>
      <c r="AQ256">
        <v>240</v>
      </c>
      <c r="AR256">
        <v>220</v>
      </c>
      <c r="AS256">
        <v>460</v>
      </c>
      <c r="AT256">
        <v>40.125053999999999</v>
      </c>
      <c r="AU256">
        <v>-88.257167999999993</v>
      </c>
      <c r="AV256">
        <v>1</v>
      </c>
      <c r="AW256" t="s">
        <v>16343</v>
      </c>
      <c r="AX256">
        <v>908</v>
      </c>
      <c r="AY256" t="s">
        <v>16978</v>
      </c>
      <c r="BB256" t="s">
        <v>149</v>
      </c>
      <c r="BC256" t="s">
        <v>288</v>
      </c>
      <c r="BD256" t="s">
        <v>16959</v>
      </c>
      <c r="BE256">
        <v>61820</v>
      </c>
      <c r="BF256" t="s">
        <v>16346</v>
      </c>
      <c r="BG256" t="s">
        <v>149</v>
      </c>
      <c r="BH256" t="b">
        <f>IFERROR(MATCH('2020'!A256, '2021'!A:A, 0) &gt;0, FALSE)</f>
        <v>1</v>
      </c>
    </row>
    <row r="257" spans="1:60">
      <c r="A257" t="s">
        <v>1543</v>
      </c>
      <c r="B257" t="s">
        <v>1544</v>
      </c>
      <c r="C257" t="s">
        <v>353</v>
      </c>
      <c r="D257" t="s">
        <v>16979</v>
      </c>
      <c r="E257" t="s">
        <v>16980</v>
      </c>
      <c r="F257" t="s">
        <v>1546</v>
      </c>
      <c r="G257" t="s">
        <v>149</v>
      </c>
      <c r="H257" t="s">
        <v>288</v>
      </c>
      <c r="I257">
        <v>61821</v>
      </c>
      <c r="J257" t="s">
        <v>16981</v>
      </c>
      <c r="K257" t="s">
        <v>149</v>
      </c>
      <c r="L257">
        <v>3</v>
      </c>
      <c r="M257">
        <v>9</v>
      </c>
      <c r="N257">
        <v>0</v>
      </c>
      <c r="O257">
        <v>12</v>
      </c>
      <c r="P257">
        <v>18</v>
      </c>
      <c r="Q257" t="s">
        <v>290</v>
      </c>
      <c r="R257" t="s">
        <v>290</v>
      </c>
      <c r="S257" t="s">
        <v>290</v>
      </c>
      <c r="T257" t="s">
        <v>290</v>
      </c>
      <c r="U257" t="s">
        <v>290</v>
      </c>
      <c r="V257" t="s">
        <v>290</v>
      </c>
      <c r="W257" t="s">
        <v>290</v>
      </c>
      <c r="X257" t="s">
        <v>290</v>
      </c>
      <c r="Y257" t="s">
        <v>290</v>
      </c>
      <c r="Z257" t="s">
        <v>290</v>
      </c>
      <c r="AA257" t="s">
        <v>290</v>
      </c>
      <c r="AB257" t="s">
        <v>290</v>
      </c>
      <c r="AC257" t="s">
        <v>290</v>
      </c>
      <c r="AD257" t="s">
        <v>290</v>
      </c>
      <c r="AE257" t="s">
        <v>290</v>
      </c>
      <c r="AF257" t="s">
        <v>290</v>
      </c>
      <c r="AG257" t="s">
        <v>290</v>
      </c>
      <c r="AH257" t="s">
        <v>290</v>
      </c>
      <c r="AI257" t="s">
        <v>290</v>
      </c>
      <c r="AJ257">
        <v>11</v>
      </c>
      <c r="AK257" t="s">
        <v>290</v>
      </c>
      <c r="AL257" t="s">
        <v>290</v>
      </c>
      <c r="AM257" t="s">
        <v>290</v>
      </c>
      <c r="AN257" t="s">
        <v>290</v>
      </c>
      <c r="AO257">
        <v>39</v>
      </c>
      <c r="AP257" t="s">
        <v>290</v>
      </c>
      <c r="AQ257">
        <v>28</v>
      </c>
      <c r="AR257">
        <v>39</v>
      </c>
      <c r="AS257">
        <v>67</v>
      </c>
      <c r="AT257">
        <v>40.110005000000001</v>
      </c>
      <c r="AU257">
        <v>-88.277585000000002</v>
      </c>
      <c r="AV257">
        <v>1</v>
      </c>
      <c r="AW257" t="s">
        <v>16343</v>
      </c>
      <c r="AX257">
        <v>509</v>
      </c>
      <c r="AY257" t="s">
        <v>16982</v>
      </c>
      <c r="BB257" t="s">
        <v>149</v>
      </c>
      <c r="BC257" t="s">
        <v>288</v>
      </c>
      <c r="BD257" t="s">
        <v>16959</v>
      </c>
      <c r="BE257">
        <v>61821</v>
      </c>
      <c r="BF257" t="s">
        <v>16346</v>
      </c>
      <c r="BG257" t="s">
        <v>149</v>
      </c>
      <c r="BH257" t="b">
        <f>IFERROR(MATCH('2020'!A257, '2021'!A:A, 0) &gt;0, FALSE)</f>
        <v>1</v>
      </c>
    </row>
    <row r="258" spans="1:60">
      <c r="A258" t="s">
        <v>1547</v>
      </c>
      <c r="B258" t="s">
        <v>1548</v>
      </c>
      <c r="D258" t="s">
        <v>390</v>
      </c>
      <c r="E258" t="s">
        <v>426</v>
      </c>
      <c r="F258" t="s">
        <v>8640</v>
      </c>
      <c r="G258" t="s">
        <v>149</v>
      </c>
      <c r="H258" t="s">
        <v>288</v>
      </c>
      <c r="I258">
        <v>61821</v>
      </c>
      <c r="J258" t="s">
        <v>16983</v>
      </c>
      <c r="K258" t="s">
        <v>149</v>
      </c>
      <c r="L258">
        <v>0.6</v>
      </c>
      <c r="M258">
        <v>4</v>
      </c>
      <c r="N258">
        <v>7.5</v>
      </c>
      <c r="O258">
        <v>12.1</v>
      </c>
      <c r="P258" t="s">
        <v>290</v>
      </c>
      <c r="Q258" t="s">
        <v>290</v>
      </c>
      <c r="R258" t="s">
        <v>290</v>
      </c>
      <c r="S258" t="s">
        <v>290</v>
      </c>
      <c r="T258" t="s">
        <v>290</v>
      </c>
      <c r="U258" t="s">
        <v>290</v>
      </c>
      <c r="V258" t="s">
        <v>290</v>
      </c>
      <c r="W258" t="s">
        <v>290</v>
      </c>
      <c r="X258" t="s">
        <v>290</v>
      </c>
      <c r="Y258" t="s">
        <v>290</v>
      </c>
      <c r="Z258" t="s">
        <v>290</v>
      </c>
      <c r="AA258" t="s">
        <v>290</v>
      </c>
      <c r="AB258" t="s">
        <v>290</v>
      </c>
      <c r="AC258" t="s">
        <v>290</v>
      </c>
      <c r="AD258" t="s">
        <v>290</v>
      </c>
      <c r="AE258" t="s">
        <v>290</v>
      </c>
      <c r="AF258" t="s">
        <v>290</v>
      </c>
      <c r="AG258" t="s">
        <v>290</v>
      </c>
      <c r="AH258" t="s">
        <v>290</v>
      </c>
      <c r="AI258">
        <v>11</v>
      </c>
      <c r="AJ258" t="s">
        <v>290</v>
      </c>
      <c r="AK258" t="s">
        <v>290</v>
      </c>
      <c r="AL258" t="s">
        <v>290</v>
      </c>
      <c r="AM258" t="s">
        <v>290</v>
      </c>
      <c r="AN258" t="s">
        <v>290</v>
      </c>
      <c r="AO258" t="s">
        <v>290</v>
      </c>
      <c r="AP258" t="s">
        <v>290</v>
      </c>
      <c r="AQ258">
        <v>9</v>
      </c>
      <c r="AR258">
        <v>6</v>
      </c>
      <c r="AS258">
        <v>15</v>
      </c>
      <c r="AT258">
        <v>40.113405999999998</v>
      </c>
      <c r="AU258">
        <v>-88.287023000000005</v>
      </c>
      <c r="AV258">
        <v>1</v>
      </c>
      <c r="AW258" t="s">
        <v>16343</v>
      </c>
      <c r="AX258">
        <v>2418</v>
      </c>
      <c r="AY258" t="s">
        <v>16984</v>
      </c>
      <c r="BB258" t="s">
        <v>149</v>
      </c>
      <c r="BC258" t="s">
        <v>288</v>
      </c>
      <c r="BD258" t="s">
        <v>16959</v>
      </c>
      <c r="BE258">
        <v>61821</v>
      </c>
      <c r="BF258" t="s">
        <v>16346</v>
      </c>
      <c r="BG258" t="s">
        <v>149</v>
      </c>
      <c r="BH258" t="b">
        <f>IFERROR(MATCH('2020'!A258, '2021'!A:A, 0) &gt;0, FALSE)</f>
        <v>1</v>
      </c>
    </row>
    <row r="259" spans="1:60">
      <c r="A259" t="s">
        <v>1550</v>
      </c>
      <c r="B259" t="s">
        <v>1551</v>
      </c>
      <c r="C259" t="s">
        <v>418</v>
      </c>
      <c r="D259" t="s">
        <v>3005</v>
      </c>
      <c r="E259" t="s">
        <v>1553</v>
      </c>
      <c r="F259" t="s">
        <v>1554</v>
      </c>
      <c r="G259" t="s">
        <v>149</v>
      </c>
      <c r="H259" t="s">
        <v>288</v>
      </c>
      <c r="I259">
        <v>61820</v>
      </c>
      <c r="J259" t="s">
        <v>16985</v>
      </c>
      <c r="K259" t="s">
        <v>149</v>
      </c>
      <c r="L259">
        <v>0.8</v>
      </c>
      <c r="M259">
        <v>6.6</v>
      </c>
      <c r="N259">
        <v>1</v>
      </c>
      <c r="O259">
        <v>8.4</v>
      </c>
      <c r="P259">
        <v>18</v>
      </c>
      <c r="Q259" t="s">
        <v>290</v>
      </c>
      <c r="R259" t="s">
        <v>290</v>
      </c>
      <c r="S259">
        <v>10</v>
      </c>
      <c r="T259">
        <v>13</v>
      </c>
      <c r="U259" t="s">
        <v>290</v>
      </c>
      <c r="V259" t="s">
        <v>290</v>
      </c>
      <c r="W259" t="s">
        <v>290</v>
      </c>
      <c r="X259" t="s">
        <v>290</v>
      </c>
      <c r="Y259" t="s">
        <v>290</v>
      </c>
      <c r="Z259" t="s">
        <v>290</v>
      </c>
      <c r="AA259" t="s">
        <v>290</v>
      </c>
      <c r="AB259" t="s">
        <v>290</v>
      </c>
      <c r="AC259" t="s">
        <v>290</v>
      </c>
      <c r="AD259" t="s">
        <v>290</v>
      </c>
      <c r="AE259" t="s">
        <v>290</v>
      </c>
      <c r="AF259" t="s">
        <v>290</v>
      </c>
      <c r="AG259" t="s">
        <v>290</v>
      </c>
      <c r="AH259" t="s">
        <v>290</v>
      </c>
      <c r="AI259" t="s">
        <v>290</v>
      </c>
      <c r="AJ259" t="s">
        <v>290</v>
      </c>
      <c r="AK259" t="s">
        <v>290</v>
      </c>
      <c r="AL259" t="s">
        <v>290</v>
      </c>
      <c r="AM259" t="s">
        <v>290</v>
      </c>
      <c r="AN259" t="s">
        <v>290</v>
      </c>
      <c r="AO259">
        <v>39</v>
      </c>
      <c r="AP259" t="s">
        <v>290</v>
      </c>
      <c r="AQ259">
        <v>25</v>
      </c>
      <c r="AR259">
        <v>40</v>
      </c>
      <c r="AS259">
        <v>65</v>
      </c>
      <c r="AT259">
        <v>40.086714000000001</v>
      </c>
      <c r="AU259">
        <v>-88.240847000000002</v>
      </c>
      <c r="AV259">
        <v>1</v>
      </c>
      <c r="AW259" t="s">
        <v>16343</v>
      </c>
      <c r="AX259">
        <v>51</v>
      </c>
      <c r="AY259" t="s">
        <v>16986</v>
      </c>
      <c r="BB259" t="s">
        <v>149</v>
      </c>
      <c r="BC259" t="s">
        <v>288</v>
      </c>
      <c r="BD259" t="s">
        <v>16959</v>
      </c>
      <c r="BE259">
        <v>61820</v>
      </c>
      <c r="BF259" t="s">
        <v>16346</v>
      </c>
      <c r="BG259" t="s">
        <v>149</v>
      </c>
      <c r="BH259" t="b">
        <f>IFERROR(MATCH('2020'!A259, '2021'!A:A, 0) &gt;0, FALSE)</f>
        <v>1</v>
      </c>
    </row>
    <row r="260" spans="1:60">
      <c r="A260" t="s">
        <v>1562</v>
      </c>
      <c r="B260" t="s">
        <v>1563</v>
      </c>
      <c r="C260" t="s">
        <v>353</v>
      </c>
      <c r="D260" t="s">
        <v>1417</v>
      </c>
      <c r="E260" t="s">
        <v>2625</v>
      </c>
      <c r="F260" t="s">
        <v>1566</v>
      </c>
      <c r="G260" t="s">
        <v>149</v>
      </c>
      <c r="H260" t="s">
        <v>288</v>
      </c>
      <c r="I260">
        <v>61822</v>
      </c>
      <c r="J260" t="s">
        <v>16987</v>
      </c>
      <c r="K260" t="s">
        <v>149</v>
      </c>
      <c r="L260">
        <v>5.5</v>
      </c>
      <c r="M260">
        <v>14</v>
      </c>
      <c r="N260">
        <v>1.2</v>
      </c>
      <c r="O260">
        <v>20.7</v>
      </c>
      <c r="P260" t="s">
        <v>290</v>
      </c>
      <c r="Q260">
        <v>15</v>
      </c>
      <c r="R260">
        <v>15</v>
      </c>
      <c r="S260">
        <v>15</v>
      </c>
      <c r="T260">
        <v>14</v>
      </c>
      <c r="U260">
        <v>16</v>
      </c>
      <c r="V260">
        <v>16</v>
      </c>
      <c r="W260">
        <v>26</v>
      </c>
      <c r="X260">
        <v>21</v>
      </c>
      <c r="Y260">
        <v>14</v>
      </c>
      <c r="Z260" t="s">
        <v>290</v>
      </c>
      <c r="AA260" t="s">
        <v>290</v>
      </c>
      <c r="AB260" t="s">
        <v>290</v>
      </c>
      <c r="AC260" t="s">
        <v>290</v>
      </c>
      <c r="AD260" t="s">
        <v>290</v>
      </c>
      <c r="AE260" t="s">
        <v>290</v>
      </c>
      <c r="AF260" t="s">
        <v>290</v>
      </c>
      <c r="AG260" t="s">
        <v>290</v>
      </c>
      <c r="AH260" t="s">
        <v>290</v>
      </c>
      <c r="AI260" t="s">
        <v>290</v>
      </c>
      <c r="AJ260">
        <v>12</v>
      </c>
      <c r="AK260" t="s">
        <v>290</v>
      </c>
      <c r="AL260">
        <v>49</v>
      </c>
      <c r="AM260" t="s">
        <v>290</v>
      </c>
      <c r="AN260" t="s">
        <v>290</v>
      </c>
      <c r="AO260">
        <v>63</v>
      </c>
      <c r="AP260">
        <v>18</v>
      </c>
      <c r="AQ260">
        <v>83</v>
      </c>
      <c r="AR260">
        <v>69</v>
      </c>
      <c r="AS260">
        <v>152</v>
      </c>
      <c r="AT260">
        <v>40.098098999999998</v>
      </c>
      <c r="AU260">
        <v>-88.316370000000006</v>
      </c>
      <c r="AV260">
        <v>1</v>
      </c>
      <c r="AW260" t="s">
        <v>16343</v>
      </c>
      <c r="AX260">
        <v>4301</v>
      </c>
      <c r="AY260" t="s">
        <v>16988</v>
      </c>
      <c r="BB260" t="s">
        <v>149</v>
      </c>
      <c r="BC260" t="s">
        <v>288</v>
      </c>
      <c r="BD260" t="s">
        <v>16959</v>
      </c>
      <c r="BE260">
        <v>61822</v>
      </c>
      <c r="BF260" t="s">
        <v>16346</v>
      </c>
      <c r="BG260" t="s">
        <v>149</v>
      </c>
      <c r="BH260" t="b">
        <f>IFERROR(MATCH('2020'!A260, '2021'!A:A, 0) &gt;0, FALSE)</f>
        <v>1</v>
      </c>
    </row>
    <row r="261" spans="1:60">
      <c r="A261" t="s">
        <v>11905</v>
      </c>
      <c r="B261" t="s">
        <v>8649</v>
      </c>
      <c r="D261" t="s">
        <v>16989</v>
      </c>
      <c r="E261" t="s">
        <v>16990</v>
      </c>
      <c r="F261" t="s">
        <v>8652</v>
      </c>
      <c r="G261" t="s">
        <v>1531</v>
      </c>
      <c r="H261" t="s">
        <v>288</v>
      </c>
      <c r="I261">
        <v>61801</v>
      </c>
      <c r="J261" t="s">
        <v>16991</v>
      </c>
      <c r="K261" t="s">
        <v>149</v>
      </c>
      <c r="L261">
        <v>2</v>
      </c>
      <c r="M261">
        <v>2</v>
      </c>
      <c r="N261">
        <v>3</v>
      </c>
      <c r="O261">
        <v>7</v>
      </c>
      <c r="P261" t="s">
        <v>290</v>
      </c>
      <c r="Q261" t="s">
        <v>290</v>
      </c>
      <c r="R261" t="s">
        <v>290</v>
      </c>
      <c r="S261" t="s">
        <v>290</v>
      </c>
      <c r="T261" t="s">
        <v>290</v>
      </c>
      <c r="U261" t="s">
        <v>290</v>
      </c>
      <c r="V261" t="s">
        <v>290</v>
      </c>
      <c r="W261" t="s">
        <v>290</v>
      </c>
      <c r="X261" t="s">
        <v>290</v>
      </c>
      <c r="Y261" t="s">
        <v>290</v>
      </c>
      <c r="Z261" t="s">
        <v>290</v>
      </c>
      <c r="AA261" t="s">
        <v>290</v>
      </c>
      <c r="AB261" t="s">
        <v>290</v>
      </c>
      <c r="AC261" t="s">
        <v>290</v>
      </c>
      <c r="AD261" t="s">
        <v>290</v>
      </c>
      <c r="AE261" t="s">
        <v>290</v>
      </c>
      <c r="AF261" t="s">
        <v>290</v>
      </c>
      <c r="AG261" t="s">
        <v>290</v>
      </c>
      <c r="AH261" t="s">
        <v>290</v>
      </c>
      <c r="AI261" t="s">
        <v>290</v>
      </c>
      <c r="AJ261" t="s">
        <v>290</v>
      </c>
      <c r="AK261" t="s">
        <v>290</v>
      </c>
      <c r="AL261" t="s">
        <v>290</v>
      </c>
      <c r="AM261" t="s">
        <v>290</v>
      </c>
      <c r="AN261" t="s">
        <v>290</v>
      </c>
      <c r="AO261" t="s">
        <v>290</v>
      </c>
      <c r="AP261" t="s">
        <v>290</v>
      </c>
      <c r="AQ261">
        <v>2</v>
      </c>
      <c r="AR261">
        <v>7</v>
      </c>
      <c r="AS261">
        <v>9</v>
      </c>
      <c r="AT261">
        <v>40.113621000000002</v>
      </c>
      <c r="AU261">
        <v>-88.211603999999994</v>
      </c>
      <c r="AV261">
        <v>1</v>
      </c>
      <c r="AW261" t="s">
        <v>16360</v>
      </c>
      <c r="AX261">
        <v>207</v>
      </c>
      <c r="AY261" t="s">
        <v>16992</v>
      </c>
      <c r="BB261" t="s">
        <v>1531</v>
      </c>
      <c r="BC261" t="s">
        <v>288</v>
      </c>
      <c r="BD261" t="s">
        <v>16959</v>
      </c>
      <c r="BE261">
        <v>61801</v>
      </c>
      <c r="BF261" t="s">
        <v>16346</v>
      </c>
      <c r="BG261" t="s">
        <v>16363</v>
      </c>
      <c r="BH261" t="b">
        <f>IFERROR(MATCH('2020'!A261, '2021'!A:A, 0) &gt;0, FALSE)</f>
        <v>0</v>
      </c>
    </row>
    <row r="262" spans="1:60">
      <c r="A262" t="s">
        <v>1568</v>
      </c>
      <c r="B262" t="s">
        <v>1569</v>
      </c>
      <c r="C262" t="s">
        <v>1570</v>
      </c>
      <c r="D262" t="s">
        <v>478</v>
      </c>
      <c r="E262" t="s">
        <v>881</v>
      </c>
      <c r="F262" t="s">
        <v>1571</v>
      </c>
      <c r="G262" t="s">
        <v>149</v>
      </c>
      <c r="H262" t="s">
        <v>288</v>
      </c>
      <c r="I262">
        <v>61822</v>
      </c>
      <c r="J262" t="s">
        <v>16993</v>
      </c>
      <c r="K262" t="s">
        <v>149</v>
      </c>
      <c r="L262">
        <v>4</v>
      </c>
      <c r="M262">
        <v>21.5</v>
      </c>
      <c r="N262">
        <v>7.5</v>
      </c>
      <c r="O262">
        <v>33</v>
      </c>
      <c r="P262" t="s">
        <v>290</v>
      </c>
      <c r="Q262" t="s">
        <v>290</v>
      </c>
      <c r="R262" t="s">
        <v>290</v>
      </c>
      <c r="S262" t="s">
        <v>290</v>
      </c>
      <c r="T262" t="s">
        <v>290</v>
      </c>
      <c r="U262" t="s">
        <v>290</v>
      </c>
      <c r="V262" t="s">
        <v>290</v>
      </c>
      <c r="W262" t="s">
        <v>290</v>
      </c>
      <c r="X262" t="s">
        <v>290</v>
      </c>
      <c r="Y262" t="s">
        <v>290</v>
      </c>
      <c r="Z262">
        <v>67</v>
      </c>
      <c r="AA262">
        <v>71</v>
      </c>
      <c r="AB262">
        <v>51</v>
      </c>
      <c r="AC262">
        <v>60</v>
      </c>
      <c r="AD262" t="s">
        <v>290</v>
      </c>
      <c r="AE262" t="s">
        <v>290</v>
      </c>
      <c r="AF262" t="s">
        <v>290</v>
      </c>
      <c r="AG262" t="s">
        <v>290</v>
      </c>
      <c r="AH262" t="s">
        <v>290</v>
      </c>
      <c r="AI262" t="s">
        <v>290</v>
      </c>
      <c r="AJ262">
        <v>12</v>
      </c>
      <c r="AK262" t="s">
        <v>290</v>
      </c>
      <c r="AL262">
        <v>20</v>
      </c>
      <c r="AM262">
        <v>19</v>
      </c>
      <c r="AN262" t="s">
        <v>290</v>
      </c>
      <c r="AO262">
        <v>182</v>
      </c>
      <c r="AP262">
        <v>15</v>
      </c>
      <c r="AQ262">
        <v>126</v>
      </c>
      <c r="AR262">
        <v>123</v>
      </c>
      <c r="AS262">
        <v>249</v>
      </c>
      <c r="AT262">
        <v>40.161929999999998</v>
      </c>
      <c r="AU262">
        <v>-88.278362000000001</v>
      </c>
      <c r="AV262">
        <v>1</v>
      </c>
      <c r="AW262" t="s">
        <v>16343</v>
      </c>
      <c r="AX262">
        <v>3901</v>
      </c>
      <c r="AY262" t="s">
        <v>16994</v>
      </c>
      <c r="BB262" t="s">
        <v>149</v>
      </c>
      <c r="BC262" t="s">
        <v>288</v>
      </c>
      <c r="BD262" t="s">
        <v>16959</v>
      </c>
      <c r="BE262">
        <v>61822</v>
      </c>
      <c r="BF262" t="s">
        <v>16346</v>
      </c>
      <c r="BG262" t="s">
        <v>149</v>
      </c>
      <c r="BH262" t="b">
        <f>IFERROR(MATCH('2020'!A262, '2021'!A:A, 0) &gt;0, FALSE)</f>
        <v>1</v>
      </c>
    </row>
    <row r="263" spans="1:60">
      <c r="A263" t="s">
        <v>15567</v>
      </c>
      <c r="B263" t="s">
        <v>15568</v>
      </c>
      <c r="C263" t="s">
        <v>314</v>
      </c>
      <c r="D263" t="s">
        <v>916</v>
      </c>
      <c r="E263" t="s">
        <v>16995</v>
      </c>
      <c r="F263" t="s">
        <v>16042</v>
      </c>
      <c r="G263" t="s">
        <v>8692</v>
      </c>
      <c r="H263" t="s">
        <v>288</v>
      </c>
      <c r="I263">
        <v>61920</v>
      </c>
      <c r="J263" t="s">
        <v>16996</v>
      </c>
      <c r="K263" t="s">
        <v>150</v>
      </c>
      <c r="L263">
        <v>0.5</v>
      </c>
      <c r="M263">
        <v>2</v>
      </c>
      <c r="N263">
        <v>0</v>
      </c>
      <c r="O263">
        <v>2.5</v>
      </c>
      <c r="P263" t="s">
        <v>290</v>
      </c>
      <c r="Q263" t="s">
        <v>290</v>
      </c>
      <c r="R263" t="s">
        <v>290</v>
      </c>
      <c r="S263" t="s">
        <v>290</v>
      </c>
      <c r="T263" t="s">
        <v>290</v>
      </c>
      <c r="U263" t="s">
        <v>290</v>
      </c>
      <c r="V263" t="s">
        <v>290</v>
      </c>
      <c r="W263" t="s">
        <v>290</v>
      </c>
      <c r="X263" t="s">
        <v>290</v>
      </c>
      <c r="Y263" t="s">
        <v>290</v>
      </c>
      <c r="Z263" t="s">
        <v>290</v>
      </c>
      <c r="AA263" t="s">
        <v>290</v>
      </c>
      <c r="AB263" t="s">
        <v>290</v>
      </c>
      <c r="AC263" t="s">
        <v>290</v>
      </c>
      <c r="AD263" t="s">
        <v>290</v>
      </c>
      <c r="AE263" t="s">
        <v>290</v>
      </c>
      <c r="AF263" t="s">
        <v>290</v>
      </c>
      <c r="AG263" t="s">
        <v>290</v>
      </c>
      <c r="AH263" t="s">
        <v>290</v>
      </c>
      <c r="AI263" t="s">
        <v>290</v>
      </c>
      <c r="AJ263" t="s">
        <v>290</v>
      </c>
      <c r="AK263" t="s">
        <v>290</v>
      </c>
      <c r="AL263" t="s">
        <v>290</v>
      </c>
      <c r="AM263" t="s">
        <v>290</v>
      </c>
      <c r="AN263" t="s">
        <v>290</v>
      </c>
      <c r="AO263">
        <v>12</v>
      </c>
      <c r="AP263" t="s">
        <v>290</v>
      </c>
      <c r="AQ263">
        <v>9</v>
      </c>
      <c r="AR263">
        <v>8</v>
      </c>
      <c r="AS263">
        <v>17</v>
      </c>
      <c r="AT263">
        <v>39.497140000000002</v>
      </c>
      <c r="AU263">
        <v>-88.182964999999996</v>
      </c>
      <c r="AV263">
        <v>1</v>
      </c>
      <c r="AW263" t="s">
        <v>16343</v>
      </c>
      <c r="AX263">
        <v>119</v>
      </c>
      <c r="AY263" t="s">
        <v>16997</v>
      </c>
      <c r="BB263" t="s">
        <v>8692</v>
      </c>
      <c r="BC263" t="s">
        <v>288</v>
      </c>
      <c r="BD263" t="s">
        <v>16998</v>
      </c>
      <c r="BE263">
        <v>61920</v>
      </c>
      <c r="BF263" t="s">
        <v>16346</v>
      </c>
      <c r="BG263" t="s">
        <v>150</v>
      </c>
      <c r="BH263" t="b">
        <f>IFERROR(MATCH('2020'!A263, '2021'!A:A, 0) &gt;0, FALSE)</f>
        <v>0</v>
      </c>
    </row>
    <row r="264" spans="1:60">
      <c r="A264" t="s">
        <v>1572</v>
      </c>
      <c r="B264" t="s">
        <v>1573</v>
      </c>
      <c r="C264" t="s">
        <v>314</v>
      </c>
      <c r="D264" t="s">
        <v>16999</v>
      </c>
      <c r="E264" t="s">
        <v>17000</v>
      </c>
      <c r="F264" t="s">
        <v>1576</v>
      </c>
      <c r="G264" t="s">
        <v>1577</v>
      </c>
      <c r="H264" t="s">
        <v>288</v>
      </c>
      <c r="I264">
        <v>61938</v>
      </c>
      <c r="J264" t="s">
        <v>17001</v>
      </c>
      <c r="K264" t="s">
        <v>150</v>
      </c>
      <c r="L264">
        <v>1</v>
      </c>
      <c r="M264">
        <v>17.5</v>
      </c>
      <c r="N264">
        <v>3.5</v>
      </c>
      <c r="O264">
        <v>22</v>
      </c>
      <c r="P264">
        <v>57</v>
      </c>
      <c r="Q264">
        <v>34</v>
      </c>
      <c r="R264">
        <v>31</v>
      </c>
      <c r="S264">
        <v>36</v>
      </c>
      <c r="T264">
        <v>24</v>
      </c>
      <c r="U264">
        <v>22</v>
      </c>
      <c r="V264">
        <v>24</v>
      </c>
      <c r="W264">
        <v>17</v>
      </c>
      <c r="X264">
        <v>24</v>
      </c>
      <c r="Y264">
        <v>16</v>
      </c>
      <c r="Z264" t="s">
        <v>290</v>
      </c>
      <c r="AA264" t="s">
        <v>290</v>
      </c>
      <c r="AB264" t="s">
        <v>290</v>
      </c>
      <c r="AC264" t="s">
        <v>290</v>
      </c>
      <c r="AD264" t="s">
        <v>290</v>
      </c>
      <c r="AE264" t="s">
        <v>290</v>
      </c>
      <c r="AF264" t="s">
        <v>290</v>
      </c>
      <c r="AG264" t="s">
        <v>290</v>
      </c>
      <c r="AH264" t="s">
        <v>290</v>
      </c>
      <c r="AI264" t="s">
        <v>290</v>
      </c>
      <c r="AJ264">
        <v>13</v>
      </c>
      <c r="AK264" t="s">
        <v>290</v>
      </c>
      <c r="AL264" t="s">
        <v>290</v>
      </c>
      <c r="AM264" t="s">
        <v>290</v>
      </c>
      <c r="AN264" t="s">
        <v>290</v>
      </c>
      <c r="AO264">
        <v>250</v>
      </c>
      <c r="AP264">
        <v>18</v>
      </c>
      <c r="AQ264">
        <v>147</v>
      </c>
      <c r="AR264">
        <v>138</v>
      </c>
      <c r="AS264">
        <v>285</v>
      </c>
      <c r="AT264">
        <v>39.482953999999999</v>
      </c>
      <c r="AU264">
        <v>-88.354122000000004</v>
      </c>
      <c r="AV264">
        <v>1</v>
      </c>
      <c r="AW264" t="s">
        <v>16343</v>
      </c>
      <c r="AX264">
        <v>100</v>
      </c>
      <c r="AY264" t="s">
        <v>17002</v>
      </c>
      <c r="BB264" t="s">
        <v>1577</v>
      </c>
      <c r="BC264" t="s">
        <v>288</v>
      </c>
      <c r="BD264" t="s">
        <v>16998</v>
      </c>
      <c r="BE264">
        <v>61938</v>
      </c>
      <c r="BF264" t="s">
        <v>16346</v>
      </c>
      <c r="BG264" t="s">
        <v>150</v>
      </c>
      <c r="BH264" t="b">
        <f>IFERROR(MATCH('2020'!A264, '2021'!A:A, 0) &gt;0, FALSE)</f>
        <v>1</v>
      </c>
    </row>
    <row r="265" spans="1:60">
      <c r="A265" t="s">
        <v>14513</v>
      </c>
      <c r="B265" t="s">
        <v>14514</v>
      </c>
      <c r="D265" t="s">
        <v>17003</v>
      </c>
      <c r="E265" t="s">
        <v>17004</v>
      </c>
      <c r="F265" t="s">
        <v>17005</v>
      </c>
      <c r="G265" t="s">
        <v>8692</v>
      </c>
      <c r="H265" t="s">
        <v>288</v>
      </c>
      <c r="I265">
        <v>61920</v>
      </c>
      <c r="J265" t="s">
        <v>17006</v>
      </c>
      <c r="K265" t="s">
        <v>150</v>
      </c>
      <c r="L265">
        <v>0.5</v>
      </c>
      <c r="M265">
        <v>1</v>
      </c>
      <c r="N265">
        <v>0</v>
      </c>
      <c r="O265">
        <v>1.5</v>
      </c>
      <c r="P265" t="s">
        <v>290</v>
      </c>
      <c r="Q265" t="s">
        <v>290</v>
      </c>
      <c r="R265" t="s">
        <v>290</v>
      </c>
      <c r="S265" t="s">
        <v>290</v>
      </c>
      <c r="T265" t="s">
        <v>290</v>
      </c>
      <c r="U265" t="s">
        <v>290</v>
      </c>
      <c r="V265" t="s">
        <v>290</v>
      </c>
      <c r="W265" t="s">
        <v>290</v>
      </c>
      <c r="X265" t="s">
        <v>290</v>
      </c>
      <c r="Y265" t="s">
        <v>290</v>
      </c>
      <c r="Z265" t="s">
        <v>290</v>
      </c>
      <c r="AA265" t="s">
        <v>290</v>
      </c>
      <c r="AB265" t="s">
        <v>290</v>
      </c>
      <c r="AC265" t="s">
        <v>290</v>
      </c>
      <c r="AD265" t="s">
        <v>290</v>
      </c>
      <c r="AE265" t="s">
        <v>290</v>
      </c>
      <c r="AF265" t="s">
        <v>290</v>
      </c>
      <c r="AG265" t="s">
        <v>290</v>
      </c>
      <c r="AH265" t="s">
        <v>290</v>
      </c>
      <c r="AI265" t="s">
        <v>290</v>
      </c>
      <c r="AJ265" t="s">
        <v>290</v>
      </c>
      <c r="AK265" t="s">
        <v>290</v>
      </c>
      <c r="AL265" t="s">
        <v>290</v>
      </c>
      <c r="AM265" t="s">
        <v>290</v>
      </c>
      <c r="AN265" t="s">
        <v>290</v>
      </c>
      <c r="AO265" t="s">
        <v>290</v>
      </c>
      <c r="AP265" t="s">
        <v>290</v>
      </c>
      <c r="AQ265">
        <v>2</v>
      </c>
      <c r="AR265">
        <v>1</v>
      </c>
      <c r="AS265">
        <v>3</v>
      </c>
      <c r="AT265">
        <v>39.487129000000003</v>
      </c>
      <c r="AU265">
        <v>-88.246643000000006</v>
      </c>
      <c r="AV265">
        <v>1</v>
      </c>
      <c r="AW265" t="s">
        <v>16343</v>
      </c>
      <c r="AX265">
        <v>7700</v>
      </c>
      <c r="AY265" t="s">
        <v>17007</v>
      </c>
      <c r="BB265" t="s">
        <v>8692</v>
      </c>
      <c r="BC265" t="s">
        <v>288</v>
      </c>
      <c r="BD265" t="s">
        <v>16998</v>
      </c>
      <c r="BE265">
        <v>61920</v>
      </c>
      <c r="BF265" t="s">
        <v>16346</v>
      </c>
      <c r="BG265" t="s">
        <v>150</v>
      </c>
      <c r="BH265" t="b">
        <f>IFERROR(MATCH('2020'!A265, '2021'!A:A, 0) &gt;0, FALSE)</f>
        <v>0</v>
      </c>
    </row>
    <row r="266" spans="1:60">
      <c r="A266" t="s">
        <v>4610</v>
      </c>
      <c r="B266" t="s">
        <v>4611</v>
      </c>
      <c r="D266" t="s">
        <v>408</v>
      </c>
      <c r="E266" t="s">
        <v>4612</v>
      </c>
      <c r="F266" t="s">
        <v>4613</v>
      </c>
      <c r="G266" t="s">
        <v>4614</v>
      </c>
      <c r="H266" t="s">
        <v>288</v>
      </c>
      <c r="I266">
        <v>61911</v>
      </c>
      <c r="J266" t="s">
        <v>17008</v>
      </c>
      <c r="K266" t="s">
        <v>151</v>
      </c>
      <c r="L266">
        <v>1.5</v>
      </c>
      <c r="M266">
        <v>8</v>
      </c>
      <c r="N266">
        <v>1.5</v>
      </c>
      <c r="O266">
        <v>11</v>
      </c>
      <c r="P266">
        <v>25</v>
      </c>
      <c r="Q266" t="s">
        <v>290</v>
      </c>
      <c r="R266" t="s">
        <v>290</v>
      </c>
      <c r="S266" t="s">
        <v>290</v>
      </c>
      <c r="T266" t="s">
        <v>290</v>
      </c>
      <c r="U266" t="s">
        <v>290</v>
      </c>
      <c r="V266" t="s">
        <v>290</v>
      </c>
      <c r="W266" t="s">
        <v>290</v>
      </c>
      <c r="X266" t="s">
        <v>290</v>
      </c>
      <c r="Y266" t="s">
        <v>290</v>
      </c>
      <c r="Z266" t="s">
        <v>290</v>
      </c>
      <c r="AA266" t="s">
        <v>290</v>
      </c>
      <c r="AB266" t="s">
        <v>290</v>
      </c>
      <c r="AC266" t="s">
        <v>290</v>
      </c>
      <c r="AD266" t="s">
        <v>290</v>
      </c>
      <c r="AE266" t="s">
        <v>290</v>
      </c>
      <c r="AF266" t="s">
        <v>290</v>
      </c>
      <c r="AG266" t="s">
        <v>290</v>
      </c>
      <c r="AH266" t="s">
        <v>290</v>
      </c>
      <c r="AI266" t="s">
        <v>290</v>
      </c>
      <c r="AJ266" t="s">
        <v>290</v>
      </c>
      <c r="AK266" t="s">
        <v>290</v>
      </c>
      <c r="AL266" t="s">
        <v>290</v>
      </c>
      <c r="AM266" t="s">
        <v>290</v>
      </c>
      <c r="AN266" t="s">
        <v>290</v>
      </c>
      <c r="AO266">
        <v>112</v>
      </c>
      <c r="AP266" t="s">
        <v>290</v>
      </c>
      <c r="AQ266">
        <v>57</v>
      </c>
      <c r="AR266">
        <v>57</v>
      </c>
      <c r="AS266">
        <v>114</v>
      </c>
      <c r="AT266">
        <v>39.710672000000002</v>
      </c>
      <c r="AU266">
        <v>-88.489547999999999</v>
      </c>
      <c r="AV266">
        <v>1</v>
      </c>
      <c r="AW266" t="s">
        <v>16343</v>
      </c>
      <c r="AX266">
        <v>1710</v>
      </c>
      <c r="AY266" t="s">
        <v>17009</v>
      </c>
      <c r="BB266" t="s">
        <v>4614</v>
      </c>
      <c r="BC266" t="s">
        <v>288</v>
      </c>
      <c r="BD266" t="s">
        <v>17010</v>
      </c>
      <c r="BE266">
        <v>61911</v>
      </c>
      <c r="BF266" t="s">
        <v>16346</v>
      </c>
      <c r="BG266" t="s">
        <v>151</v>
      </c>
      <c r="BH266" t="b">
        <f>IFERROR(MATCH('2020'!A266, '2021'!A:A, 0) &gt;0, FALSE)</f>
        <v>1</v>
      </c>
    </row>
    <row r="267" spans="1:60">
      <c r="A267" t="s">
        <v>1579</v>
      </c>
      <c r="B267" t="s">
        <v>1366</v>
      </c>
      <c r="C267" t="s">
        <v>314</v>
      </c>
      <c r="D267" t="s">
        <v>1495</v>
      </c>
      <c r="E267" t="s">
        <v>1580</v>
      </c>
      <c r="F267" t="s">
        <v>1581</v>
      </c>
      <c r="G267" t="s">
        <v>1582</v>
      </c>
      <c r="H267" t="s">
        <v>288</v>
      </c>
      <c r="I267">
        <v>62462</v>
      </c>
      <c r="J267" t="s">
        <v>17011</v>
      </c>
      <c r="K267" t="s">
        <v>152</v>
      </c>
      <c r="L267">
        <v>1</v>
      </c>
      <c r="M267">
        <v>9</v>
      </c>
      <c r="N267">
        <v>1</v>
      </c>
      <c r="O267">
        <v>11</v>
      </c>
      <c r="P267" t="s">
        <v>290</v>
      </c>
      <c r="Q267">
        <v>14</v>
      </c>
      <c r="R267">
        <v>22</v>
      </c>
      <c r="S267">
        <v>14</v>
      </c>
      <c r="T267">
        <v>22</v>
      </c>
      <c r="U267">
        <v>16</v>
      </c>
      <c r="V267">
        <v>19</v>
      </c>
      <c r="W267">
        <v>14</v>
      </c>
      <c r="X267">
        <v>19</v>
      </c>
      <c r="Y267">
        <v>14</v>
      </c>
      <c r="Z267" t="s">
        <v>290</v>
      </c>
      <c r="AA267" t="s">
        <v>290</v>
      </c>
      <c r="AB267" t="s">
        <v>290</v>
      </c>
      <c r="AC267" t="s">
        <v>290</v>
      </c>
      <c r="AD267" t="s">
        <v>290</v>
      </c>
      <c r="AE267" t="s">
        <v>290</v>
      </c>
      <c r="AF267" t="s">
        <v>290</v>
      </c>
      <c r="AG267" t="s">
        <v>290</v>
      </c>
      <c r="AH267" t="s">
        <v>290</v>
      </c>
      <c r="AI267" t="s">
        <v>290</v>
      </c>
      <c r="AJ267" t="s">
        <v>290</v>
      </c>
      <c r="AK267" t="s">
        <v>290</v>
      </c>
      <c r="AL267" t="s">
        <v>290</v>
      </c>
      <c r="AM267" t="s">
        <v>290</v>
      </c>
      <c r="AN267" t="s">
        <v>290</v>
      </c>
      <c r="AO267">
        <v>151</v>
      </c>
      <c r="AP267" t="s">
        <v>290</v>
      </c>
      <c r="AQ267">
        <v>75</v>
      </c>
      <c r="AR267">
        <v>79</v>
      </c>
      <c r="AS267">
        <v>154</v>
      </c>
      <c r="AT267">
        <v>39.251683999999997</v>
      </c>
      <c r="AU267">
        <v>-88.510776000000007</v>
      </c>
      <c r="AV267">
        <v>0.33</v>
      </c>
      <c r="AW267" t="s">
        <v>16365</v>
      </c>
      <c r="AX267">
        <v>8</v>
      </c>
      <c r="AY267" t="s">
        <v>16366</v>
      </c>
      <c r="BB267" t="s">
        <v>1582</v>
      </c>
      <c r="BC267" t="s">
        <v>288</v>
      </c>
      <c r="BD267" t="s">
        <v>17012</v>
      </c>
      <c r="BE267">
        <v>62462</v>
      </c>
      <c r="BF267" t="s">
        <v>16346</v>
      </c>
      <c r="BG267" t="s">
        <v>16363</v>
      </c>
      <c r="BH267" t="b">
        <f>IFERROR(MATCH('2020'!A267, '2021'!A:A, 0) &gt;0, FALSE)</f>
        <v>1</v>
      </c>
    </row>
    <row r="268" spans="1:60">
      <c r="A268" t="s">
        <v>1584</v>
      </c>
      <c r="B268" t="s">
        <v>1585</v>
      </c>
      <c r="C268" t="s">
        <v>283</v>
      </c>
      <c r="D268" t="s">
        <v>466</v>
      </c>
      <c r="E268" t="s">
        <v>17013</v>
      </c>
      <c r="F268" t="s">
        <v>1587</v>
      </c>
      <c r="G268" t="s">
        <v>1588</v>
      </c>
      <c r="H268" t="s">
        <v>288</v>
      </c>
      <c r="I268">
        <v>62463</v>
      </c>
      <c r="J268" t="s">
        <v>17014</v>
      </c>
      <c r="K268" t="s">
        <v>152</v>
      </c>
      <c r="L268">
        <v>0</v>
      </c>
      <c r="M268">
        <v>6</v>
      </c>
      <c r="N268">
        <v>0</v>
      </c>
      <c r="O268">
        <v>6</v>
      </c>
      <c r="P268">
        <v>17</v>
      </c>
      <c r="Q268" t="s">
        <v>290</v>
      </c>
      <c r="R268" t="s">
        <v>290</v>
      </c>
      <c r="S268">
        <v>17</v>
      </c>
      <c r="T268" t="s">
        <v>290</v>
      </c>
      <c r="U268">
        <v>13</v>
      </c>
      <c r="V268">
        <v>11</v>
      </c>
      <c r="W268" t="s">
        <v>290</v>
      </c>
      <c r="X268" t="s">
        <v>290</v>
      </c>
      <c r="Y268">
        <v>11</v>
      </c>
      <c r="Z268" t="s">
        <v>290</v>
      </c>
      <c r="AA268" t="s">
        <v>290</v>
      </c>
      <c r="AB268" t="s">
        <v>290</v>
      </c>
      <c r="AC268" t="s">
        <v>290</v>
      </c>
      <c r="AD268" t="s">
        <v>290</v>
      </c>
      <c r="AE268" t="s">
        <v>290</v>
      </c>
      <c r="AF268" t="s">
        <v>290</v>
      </c>
      <c r="AG268" t="s">
        <v>290</v>
      </c>
      <c r="AH268" t="s">
        <v>290</v>
      </c>
      <c r="AI268" t="s">
        <v>290</v>
      </c>
      <c r="AJ268" t="s">
        <v>290</v>
      </c>
      <c r="AK268" t="s">
        <v>290</v>
      </c>
      <c r="AL268" t="s">
        <v>290</v>
      </c>
      <c r="AM268" t="s">
        <v>290</v>
      </c>
      <c r="AN268" t="s">
        <v>290</v>
      </c>
      <c r="AO268">
        <v>112</v>
      </c>
      <c r="AP268" t="s">
        <v>290</v>
      </c>
      <c r="AQ268">
        <v>54</v>
      </c>
      <c r="AR268">
        <v>59</v>
      </c>
      <c r="AS268">
        <v>113</v>
      </c>
      <c r="AT268">
        <v>39.263100000000001</v>
      </c>
      <c r="AU268">
        <v>-88.629779999999997</v>
      </c>
      <c r="AV268">
        <v>0.33</v>
      </c>
      <c r="AW268" t="s">
        <v>16365</v>
      </c>
      <c r="AX268">
        <v>307</v>
      </c>
      <c r="AY268" t="s">
        <v>16366</v>
      </c>
      <c r="BB268" t="s">
        <v>1588</v>
      </c>
      <c r="BC268" t="s">
        <v>288</v>
      </c>
      <c r="BD268" t="s">
        <v>17012</v>
      </c>
      <c r="BE268">
        <v>62463</v>
      </c>
      <c r="BF268" t="s">
        <v>16346</v>
      </c>
      <c r="BG268" t="s">
        <v>16363</v>
      </c>
      <c r="BH268" t="b">
        <f>IFERROR(MATCH('2020'!A268, '2021'!A:A, 0) &gt;0, FALSE)</f>
        <v>1</v>
      </c>
    </row>
    <row r="269" spans="1:60">
      <c r="A269" t="s">
        <v>1590</v>
      </c>
      <c r="B269" t="s">
        <v>1591</v>
      </c>
      <c r="C269" t="s">
        <v>314</v>
      </c>
      <c r="D269" t="s">
        <v>1592</v>
      </c>
      <c r="E269" t="s">
        <v>1593</v>
      </c>
      <c r="F269" t="s">
        <v>1594</v>
      </c>
      <c r="G269" t="s">
        <v>1595</v>
      </c>
      <c r="H269" t="s">
        <v>288</v>
      </c>
      <c r="I269">
        <v>62431</v>
      </c>
      <c r="J269" t="s">
        <v>17015</v>
      </c>
      <c r="K269" t="s">
        <v>152</v>
      </c>
      <c r="L269">
        <v>1</v>
      </c>
      <c r="M269">
        <v>9</v>
      </c>
      <c r="N269">
        <v>0</v>
      </c>
      <c r="O269">
        <v>10</v>
      </c>
      <c r="P269" t="s">
        <v>290</v>
      </c>
      <c r="Q269" t="s">
        <v>290</v>
      </c>
      <c r="R269" t="s">
        <v>290</v>
      </c>
      <c r="S269" t="s">
        <v>290</v>
      </c>
      <c r="T269" t="s">
        <v>290</v>
      </c>
      <c r="U269" t="s">
        <v>290</v>
      </c>
      <c r="V269" t="s">
        <v>290</v>
      </c>
      <c r="W269" t="s">
        <v>290</v>
      </c>
      <c r="X269" t="s">
        <v>290</v>
      </c>
      <c r="Y269" t="s">
        <v>290</v>
      </c>
      <c r="Z269" t="s">
        <v>290</v>
      </c>
      <c r="AA269" t="s">
        <v>290</v>
      </c>
      <c r="AB269" t="s">
        <v>290</v>
      </c>
      <c r="AC269" t="s">
        <v>290</v>
      </c>
      <c r="AD269" t="s">
        <v>290</v>
      </c>
      <c r="AE269" t="s">
        <v>290</v>
      </c>
      <c r="AF269" t="s">
        <v>290</v>
      </c>
      <c r="AG269" t="s">
        <v>290</v>
      </c>
      <c r="AH269" t="s">
        <v>290</v>
      </c>
      <c r="AI269" t="s">
        <v>290</v>
      </c>
      <c r="AJ269" t="s">
        <v>290</v>
      </c>
      <c r="AK269" t="s">
        <v>290</v>
      </c>
      <c r="AL269" t="s">
        <v>290</v>
      </c>
      <c r="AM269" t="s">
        <v>290</v>
      </c>
      <c r="AN269" t="s">
        <v>290</v>
      </c>
      <c r="AO269">
        <v>59</v>
      </c>
      <c r="AP269" t="s">
        <v>290</v>
      </c>
      <c r="AQ269">
        <v>33</v>
      </c>
      <c r="AR269">
        <v>33</v>
      </c>
      <c r="AS269">
        <v>66</v>
      </c>
      <c r="AT269">
        <v>39.219602999999999</v>
      </c>
      <c r="AU269">
        <v>-88.981896000000006</v>
      </c>
      <c r="AV269">
        <v>0.33</v>
      </c>
      <c r="AW269" t="s">
        <v>16365</v>
      </c>
      <c r="AX269">
        <v>300</v>
      </c>
      <c r="AY269" t="s">
        <v>16366</v>
      </c>
      <c r="BB269" t="s">
        <v>1595</v>
      </c>
      <c r="BC269" t="s">
        <v>288</v>
      </c>
      <c r="BD269" t="s">
        <v>17012</v>
      </c>
      <c r="BE269">
        <v>62431</v>
      </c>
      <c r="BF269" t="s">
        <v>16346</v>
      </c>
      <c r="BG269" t="s">
        <v>16363</v>
      </c>
      <c r="BH269" t="b">
        <f>IFERROR(MATCH('2020'!A269, '2021'!A:A, 0) &gt;0, FALSE)</f>
        <v>1</v>
      </c>
    </row>
    <row r="270" spans="1:60">
      <c r="A270" t="s">
        <v>1604</v>
      </c>
      <c r="B270" t="s">
        <v>1605</v>
      </c>
      <c r="C270" t="s">
        <v>283</v>
      </c>
      <c r="D270" t="s">
        <v>1606</v>
      </c>
      <c r="E270" t="s">
        <v>1607</v>
      </c>
      <c r="F270" t="s">
        <v>1608</v>
      </c>
      <c r="G270" t="s">
        <v>1609</v>
      </c>
      <c r="H270" t="s">
        <v>288</v>
      </c>
      <c r="I270">
        <v>62448</v>
      </c>
      <c r="J270" t="s">
        <v>17016</v>
      </c>
      <c r="K270" t="s">
        <v>153</v>
      </c>
      <c r="L270">
        <v>1</v>
      </c>
      <c r="M270">
        <v>9</v>
      </c>
      <c r="N270">
        <v>4.5</v>
      </c>
      <c r="O270">
        <v>14.5</v>
      </c>
      <c r="P270" t="s">
        <v>290</v>
      </c>
      <c r="Q270">
        <v>11</v>
      </c>
      <c r="R270">
        <v>25</v>
      </c>
      <c r="S270">
        <v>21</v>
      </c>
      <c r="T270">
        <v>23</v>
      </c>
      <c r="U270">
        <v>24</v>
      </c>
      <c r="V270">
        <v>15</v>
      </c>
      <c r="W270">
        <v>18</v>
      </c>
      <c r="X270">
        <v>18</v>
      </c>
      <c r="Y270">
        <v>24</v>
      </c>
      <c r="Z270" t="s">
        <v>290</v>
      </c>
      <c r="AA270" t="s">
        <v>290</v>
      </c>
      <c r="AB270" t="s">
        <v>290</v>
      </c>
      <c r="AC270" t="s">
        <v>290</v>
      </c>
      <c r="AD270" t="s">
        <v>290</v>
      </c>
      <c r="AE270" t="s">
        <v>290</v>
      </c>
      <c r="AF270" t="s">
        <v>290</v>
      </c>
      <c r="AG270" t="s">
        <v>290</v>
      </c>
      <c r="AH270" t="s">
        <v>290</v>
      </c>
      <c r="AI270" t="s">
        <v>290</v>
      </c>
      <c r="AJ270" t="s">
        <v>290</v>
      </c>
      <c r="AK270" t="s">
        <v>290</v>
      </c>
      <c r="AL270" t="s">
        <v>290</v>
      </c>
      <c r="AM270" t="s">
        <v>290</v>
      </c>
      <c r="AN270" t="s">
        <v>290</v>
      </c>
      <c r="AO270">
        <v>178</v>
      </c>
      <c r="AP270" t="s">
        <v>290</v>
      </c>
      <c r="AQ270">
        <v>88</v>
      </c>
      <c r="AR270">
        <v>91</v>
      </c>
      <c r="AS270">
        <v>179</v>
      </c>
      <c r="AT270">
        <v>38.991059</v>
      </c>
      <c r="AU270">
        <v>-88.163899000000001</v>
      </c>
      <c r="AV270">
        <v>1</v>
      </c>
      <c r="AW270" t="s">
        <v>16360</v>
      </c>
      <c r="AX270">
        <v>306</v>
      </c>
      <c r="AY270" t="s">
        <v>17017</v>
      </c>
      <c r="BB270" t="s">
        <v>1609</v>
      </c>
      <c r="BC270" t="s">
        <v>288</v>
      </c>
      <c r="BD270" t="s">
        <v>17018</v>
      </c>
      <c r="BE270">
        <v>62448</v>
      </c>
      <c r="BF270" t="s">
        <v>16346</v>
      </c>
      <c r="BG270" t="s">
        <v>16363</v>
      </c>
      <c r="BH270" t="b">
        <f>IFERROR(MATCH('2020'!A270, '2021'!A:A, 0) &gt;0, FALSE)</f>
        <v>1</v>
      </c>
    </row>
    <row r="271" spans="1:60">
      <c r="A271" t="s">
        <v>1611</v>
      </c>
      <c r="B271" t="s">
        <v>1612</v>
      </c>
      <c r="D271" t="s">
        <v>293</v>
      </c>
      <c r="E271" t="s">
        <v>1613</v>
      </c>
      <c r="F271" t="s">
        <v>1614</v>
      </c>
      <c r="G271" t="s">
        <v>1615</v>
      </c>
      <c r="H271" t="s">
        <v>288</v>
      </c>
      <c r="I271">
        <v>62450</v>
      </c>
      <c r="J271" t="s">
        <v>17019</v>
      </c>
      <c r="K271" t="s">
        <v>154</v>
      </c>
      <c r="L271">
        <v>2</v>
      </c>
      <c r="M271">
        <v>16</v>
      </c>
      <c r="N271">
        <v>4.2</v>
      </c>
      <c r="O271">
        <v>22.2</v>
      </c>
      <c r="P271">
        <v>37</v>
      </c>
      <c r="Q271">
        <v>32</v>
      </c>
      <c r="R271">
        <v>18</v>
      </c>
      <c r="S271">
        <v>22</v>
      </c>
      <c r="T271">
        <v>19</v>
      </c>
      <c r="U271">
        <v>25</v>
      </c>
      <c r="V271">
        <v>24</v>
      </c>
      <c r="W271">
        <v>27</v>
      </c>
      <c r="X271">
        <v>16</v>
      </c>
      <c r="Y271">
        <v>17</v>
      </c>
      <c r="Z271" t="s">
        <v>290</v>
      </c>
      <c r="AA271" t="s">
        <v>290</v>
      </c>
      <c r="AB271" t="s">
        <v>290</v>
      </c>
      <c r="AC271" t="s">
        <v>290</v>
      </c>
      <c r="AD271" t="s">
        <v>290</v>
      </c>
      <c r="AE271" t="s">
        <v>290</v>
      </c>
      <c r="AF271" t="s">
        <v>290</v>
      </c>
      <c r="AG271" t="s">
        <v>290</v>
      </c>
      <c r="AH271" t="s">
        <v>290</v>
      </c>
      <c r="AI271" t="s">
        <v>290</v>
      </c>
      <c r="AJ271" t="s">
        <v>290</v>
      </c>
      <c r="AK271" t="s">
        <v>290</v>
      </c>
      <c r="AL271" t="s">
        <v>290</v>
      </c>
      <c r="AM271" t="s">
        <v>290</v>
      </c>
      <c r="AN271" t="s">
        <v>290</v>
      </c>
      <c r="AO271">
        <v>223</v>
      </c>
      <c r="AP271">
        <v>14</v>
      </c>
      <c r="AQ271">
        <v>115</v>
      </c>
      <c r="AR271">
        <v>130</v>
      </c>
      <c r="AS271">
        <v>245</v>
      </c>
      <c r="AT271">
        <v>38.730058999999997</v>
      </c>
      <c r="AU271">
        <v>-88.079580000000007</v>
      </c>
      <c r="AV271">
        <v>1</v>
      </c>
      <c r="AW271" t="s">
        <v>16360</v>
      </c>
      <c r="AX271">
        <v>520</v>
      </c>
      <c r="AY271" t="s">
        <v>17020</v>
      </c>
      <c r="BB271" t="s">
        <v>1615</v>
      </c>
      <c r="BC271" t="s">
        <v>288</v>
      </c>
      <c r="BD271" t="s">
        <v>17021</v>
      </c>
      <c r="BE271">
        <v>62450</v>
      </c>
      <c r="BF271" t="s">
        <v>16346</v>
      </c>
      <c r="BG271" t="s">
        <v>16363</v>
      </c>
      <c r="BH271" t="b">
        <f>IFERROR(MATCH('2020'!A271, '2021'!A:A, 0) &gt;0, FALSE)</f>
        <v>1</v>
      </c>
    </row>
    <row r="272" spans="1:60">
      <c r="A272" t="s">
        <v>1617</v>
      </c>
      <c r="B272" t="s">
        <v>1618</v>
      </c>
      <c r="D272" t="s">
        <v>1619</v>
      </c>
      <c r="E272" t="s">
        <v>1620</v>
      </c>
      <c r="F272" t="s">
        <v>1621</v>
      </c>
      <c r="G272" t="s">
        <v>1622</v>
      </c>
      <c r="H272" t="s">
        <v>288</v>
      </c>
      <c r="I272">
        <v>62230</v>
      </c>
      <c r="J272" t="s">
        <v>17022</v>
      </c>
      <c r="K272" t="s">
        <v>155</v>
      </c>
      <c r="L272">
        <v>2.8</v>
      </c>
      <c r="M272">
        <v>25</v>
      </c>
      <c r="N272">
        <v>11.5</v>
      </c>
      <c r="O272">
        <v>39.299999999999997</v>
      </c>
      <c r="P272" t="s">
        <v>290</v>
      </c>
      <c r="Q272" t="s">
        <v>290</v>
      </c>
      <c r="R272" t="s">
        <v>290</v>
      </c>
      <c r="S272" t="s">
        <v>290</v>
      </c>
      <c r="T272" t="s">
        <v>290</v>
      </c>
      <c r="U272" t="s">
        <v>290</v>
      </c>
      <c r="V272" t="s">
        <v>290</v>
      </c>
      <c r="W272" t="s">
        <v>290</v>
      </c>
      <c r="X272" t="s">
        <v>290</v>
      </c>
      <c r="Y272" t="s">
        <v>290</v>
      </c>
      <c r="Z272">
        <v>82</v>
      </c>
      <c r="AA272">
        <v>97</v>
      </c>
      <c r="AB272">
        <v>105</v>
      </c>
      <c r="AC272">
        <v>106</v>
      </c>
      <c r="AD272" t="s">
        <v>290</v>
      </c>
      <c r="AE272" t="s">
        <v>290</v>
      </c>
      <c r="AF272" t="s">
        <v>290</v>
      </c>
      <c r="AG272" t="s">
        <v>290</v>
      </c>
      <c r="AH272" t="s">
        <v>290</v>
      </c>
      <c r="AI272" t="s">
        <v>290</v>
      </c>
      <c r="AJ272">
        <v>16</v>
      </c>
      <c r="AK272" t="s">
        <v>290</v>
      </c>
      <c r="AL272">
        <v>16</v>
      </c>
      <c r="AM272" t="s">
        <v>290</v>
      </c>
      <c r="AN272" t="s">
        <v>290</v>
      </c>
      <c r="AO272">
        <v>347</v>
      </c>
      <c r="AP272">
        <v>10</v>
      </c>
      <c r="AQ272">
        <v>176</v>
      </c>
      <c r="AR272">
        <v>214</v>
      </c>
      <c r="AS272">
        <v>390</v>
      </c>
      <c r="AT272">
        <v>38.618335000000002</v>
      </c>
      <c r="AU272">
        <v>-89.534880999999999</v>
      </c>
      <c r="AV272">
        <v>0.6</v>
      </c>
      <c r="AW272" t="s">
        <v>17023</v>
      </c>
      <c r="AY272" t="s">
        <v>17024</v>
      </c>
      <c r="BB272" t="s">
        <v>1622</v>
      </c>
      <c r="BC272" t="s">
        <v>288</v>
      </c>
      <c r="BD272" t="s">
        <v>17025</v>
      </c>
      <c r="BE272">
        <v>62230</v>
      </c>
      <c r="BF272" t="s">
        <v>16346</v>
      </c>
      <c r="BG272" t="s">
        <v>16363</v>
      </c>
      <c r="BH272" t="b">
        <f>IFERROR(MATCH('2020'!A272, '2021'!A:A, 0) &gt;0, FALSE)</f>
        <v>1</v>
      </c>
    </row>
    <row r="273" spans="1:60">
      <c r="A273" t="s">
        <v>1624</v>
      </c>
      <c r="B273" t="s">
        <v>1625</v>
      </c>
      <c r="D273" t="s">
        <v>3492</v>
      </c>
      <c r="E273" t="s">
        <v>862</v>
      </c>
      <c r="F273" t="s">
        <v>1628</v>
      </c>
      <c r="G273" t="s">
        <v>1622</v>
      </c>
      <c r="H273" t="s">
        <v>288</v>
      </c>
      <c r="I273">
        <v>62230</v>
      </c>
      <c r="J273" t="s">
        <v>17026</v>
      </c>
      <c r="K273" t="s">
        <v>155</v>
      </c>
      <c r="L273">
        <v>2</v>
      </c>
      <c r="M273">
        <v>23</v>
      </c>
      <c r="N273">
        <v>9</v>
      </c>
      <c r="O273">
        <v>34</v>
      </c>
      <c r="P273">
        <v>54</v>
      </c>
      <c r="Q273">
        <v>28</v>
      </c>
      <c r="R273">
        <v>22</v>
      </c>
      <c r="S273">
        <v>23</v>
      </c>
      <c r="T273">
        <v>33</v>
      </c>
      <c r="U273">
        <v>13</v>
      </c>
      <c r="V273">
        <v>25</v>
      </c>
      <c r="W273">
        <v>11</v>
      </c>
      <c r="X273">
        <v>29</v>
      </c>
      <c r="Y273">
        <v>28</v>
      </c>
      <c r="Z273" t="s">
        <v>290</v>
      </c>
      <c r="AA273" t="s">
        <v>290</v>
      </c>
      <c r="AB273" t="s">
        <v>290</v>
      </c>
      <c r="AC273" t="s">
        <v>290</v>
      </c>
      <c r="AD273" t="s">
        <v>290</v>
      </c>
      <c r="AE273" t="s">
        <v>290</v>
      </c>
      <c r="AF273" t="s">
        <v>290</v>
      </c>
      <c r="AG273" t="s">
        <v>290</v>
      </c>
      <c r="AH273">
        <v>39</v>
      </c>
      <c r="AI273" t="s">
        <v>290</v>
      </c>
      <c r="AJ273" t="s">
        <v>290</v>
      </c>
      <c r="AK273" t="s">
        <v>290</v>
      </c>
      <c r="AL273" t="s">
        <v>290</v>
      </c>
      <c r="AM273" t="s">
        <v>290</v>
      </c>
      <c r="AN273" t="s">
        <v>290</v>
      </c>
      <c r="AO273">
        <v>302</v>
      </c>
      <c r="AP273" t="s">
        <v>290</v>
      </c>
      <c r="AQ273">
        <v>152</v>
      </c>
      <c r="AR273">
        <v>156</v>
      </c>
      <c r="AS273">
        <v>308</v>
      </c>
      <c r="AT273">
        <v>38.6098</v>
      </c>
      <c r="AU273">
        <v>-89.528985000000006</v>
      </c>
      <c r="AV273">
        <v>1</v>
      </c>
      <c r="AW273" t="s">
        <v>16360</v>
      </c>
      <c r="AX273">
        <v>295</v>
      </c>
      <c r="AY273" t="s">
        <v>17027</v>
      </c>
      <c r="BB273" t="s">
        <v>1622</v>
      </c>
      <c r="BC273" t="s">
        <v>288</v>
      </c>
      <c r="BD273" t="s">
        <v>17025</v>
      </c>
      <c r="BE273">
        <v>62230</v>
      </c>
      <c r="BF273" t="s">
        <v>16346</v>
      </c>
      <c r="BG273" t="s">
        <v>16363</v>
      </c>
      <c r="BH273" t="b">
        <f>IFERROR(MATCH('2020'!A273, '2021'!A:A, 0) &gt;0, FALSE)</f>
        <v>1</v>
      </c>
    </row>
    <row r="274" spans="1:60">
      <c r="A274" t="s">
        <v>1629</v>
      </c>
      <c r="B274" t="s">
        <v>1585</v>
      </c>
      <c r="C274" t="s">
        <v>283</v>
      </c>
      <c r="D274" t="s">
        <v>1446</v>
      </c>
      <c r="E274" t="s">
        <v>1630</v>
      </c>
      <c r="F274" t="s">
        <v>1631</v>
      </c>
      <c r="G274" t="s">
        <v>1632</v>
      </c>
      <c r="H274" t="s">
        <v>288</v>
      </c>
      <c r="I274">
        <v>62250</v>
      </c>
      <c r="J274" t="s">
        <v>17028</v>
      </c>
      <c r="K274" t="s">
        <v>155</v>
      </c>
      <c r="L274">
        <v>1</v>
      </c>
      <c r="M274">
        <v>5.5</v>
      </c>
      <c r="N274">
        <v>3</v>
      </c>
      <c r="O274">
        <v>9.5</v>
      </c>
      <c r="P274">
        <v>11</v>
      </c>
      <c r="Q274" t="s">
        <v>290</v>
      </c>
      <c r="R274" t="s">
        <v>290</v>
      </c>
      <c r="S274" t="s">
        <v>290</v>
      </c>
      <c r="T274" t="s">
        <v>290</v>
      </c>
      <c r="U274" t="s">
        <v>290</v>
      </c>
      <c r="V274" t="s">
        <v>290</v>
      </c>
      <c r="W274">
        <v>11</v>
      </c>
      <c r="X274" t="s">
        <v>290</v>
      </c>
      <c r="Y274" t="s">
        <v>290</v>
      </c>
      <c r="Z274" t="s">
        <v>290</v>
      </c>
      <c r="AA274" t="s">
        <v>290</v>
      </c>
      <c r="AB274" t="s">
        <v>290</v>
      </c>
      <c r="AC274" t="s">
        <v>290</v>
      </c>
      <c r="AD274" t="s">
        <v>290</v>
      </c>
      <c r="AE274" t="s">
        <v>290</v>
      </c>
      <c r="AF274" t="s">
        <v>290</v>
      </c>
      <c r="AG274" t="s">
        <v>290</v>
      </c>
      <c r="AH274" t="s">
        <v>290</v>
      </c>
      <c r="AI274" t="s">
        <v>290</v>
      </c>
      <c r="AJ274" t="s">
        <v>290</v>
      </c>
      <c r="AK274" t="s">
        <v>290</v>
      </c>
      <c r="AL274" t="s">
        <v>290</v>
      </c>
      <c r="AM274" t="s">
        <v>290</v>
      </c>
      <c r="AN274" t="s">
        <v>290</v>
      </c>
      <c r="AO274">
        <v>68</v>
      </c>
      <c r="AP274" t="s">
        <v>290</v>
      </c>
      <c r="AQ274">
        <v>32</v>
      </c>
      <c r="AR274">
        <v>43</v>
      </c>
      <c r="AS274">
        <v>75</v>
      </c>
      <c r="AT274">
        <v>38.541440000000001</v>
      </c>
      <c r="AU274">
        <v>-89.263689999999997</v>
      </c>
      <c r="AV274">
        <v>0.33</v>
      </c>
      <c r="AW274" t="s">
        <v>16365</v>
      </c>
      <c r="AX274">
        <v>200</v>
      </c>
      <c r="AY274" t="s">
        <v>16366</v>
      </c>
      <c r="BB274" t="s">
        <v>1632</v>
      </c>
      <c r="BC274" t="s">
        <v>288</v>
      </c>
      <c r="BD274" t="s">
        <v>17025</v>
      </c>
      <c r="BE274">
        <v>62250</v>
      </c>
      <c r="BF274" t="s">
        <v>16346</v>
      </c>
      <c r="BG274" t="s">
        <v>16363</v>
      </c>
      <c r="BH274" t="b">
        <f>IFERROR(MATCH('2020'!A274, '2021'!A:A, 0) &gt;0, FALSE)</f>
        <v>1</v>
      </c>
    </row>
    <row r="275" spans="1:60">
      <c r="A275" t="s">
        <v>1634</v>
      </c>
      <c r="B275" t="s">
        <v>1635</v>
      </c>
      <c r="D275" t="s">
        <v>1636</v>
      </c>
      <c r="E275" t="s">
        <v>1637</v>
      </c>
      <c r="F275" t="s">
        <v>1638</v>
      </c>
      <c r="G275" t="s">
        <v>1639</v>
      </c>
      <c r="H275" t="s">
        <v>288</v>
      </c>
      <c r="I275">
        <v>62801</v>
      </c>
      <c r="J275" t="s">
        <v>17029</v>
      </c>
      <c r="K275" t="s">
        <v>155</v>
      </c>
      <c r="L275">
        <v>2.2000000000000002</v>
      </c>
      <c r="M275">
        <v>10.4</v>
      </c>
      <c r="N275">
        <v>2.4</v>
      </c>
      <c r="O275">
        <v>15</v>
      </c>
      <c r="P275" t="s">
        <v>290</v>
      </c>
      <c r="Q275" t="s">
        <v>290</v>
      </c>
      <c r="R275" t="s">
        <v>290</v>
      </c>
      <c r="S275" t="s">
        <v>290</v>
      </c>
      <c r="T275" t="s">
        <v>290</v>
      </c>
      <c r="U275" t="s">
        <v>290</v>
      </c>
      <c r="V275" t="s">
        <v>290</v>
      </c>
      <c r="W275" t="s">
        <v>290</v>
      </c>
      <c r="X275" t="s">
        <v>290</v>
      </c>
      <c r="Y275" t="s">
        <v>290</v>
      </c>
      <c r="Z275">
        <v>24</v>
      </c>
      <c r="AA275">
        <v>35</v>
      </c>
      <c r="AB275">
        <v>34</v>
      </c>
      <c r="AC275">
        <v>27</v>
      </c>
      <c r="AD275" t="s">
        <v>290</v>
      </c>
      <c r="AE275" t="s">
        <v>290</v>
      </c>
      <c r="AF275" t="s">
        <v>290</v>
      </c>
      <c r="AG275" t="s">
        <v>290</v>
      </c>
      <c r="AH275" t="s">
        <v>290</v>
      </c>
      <c r="AI275" t="s">
        <v>290</v>
      </c>
      <c r="AJ275" t="s">
        <v>290</v>
      </c>
      <c r="AK275" t="s">
        <v>290</v>
      </c>
      <c r="AL275" t="s">
        <v>290</v>
      </c>
      <c r="AM275" t="s">
        <v>290</v>
      </c>
      <c r="AN275" t="s">
        <v>290</v>
      </c>
      <c r="AO275">
        <v>108</v>
      </c>
      <c r="AP275" t="s">
        <v>290</v>
      </c>
      <c r="AQ275">
        <v>65</v>
      </c>
      <c r="AR275">
        <v>55</v>
      </c>
      <c r="AS275">
        <v>120</v>
      </c>
      <c r="AT275">
        <v>38.557295000000003</v>
      </c>
      <c r="AU275">
        <v>-89.198058000000003</v>
      </c>
      <c r="AV275">
        <v>1</v>
      </c>
      <c r="AW275" t="s">
        <v>16360</v>
      </c>
      <c r="AX275">
        <v>9545</v>
      </c>
      <c r="AY275" t="s">
        <v>17030</v>
      </c>
      <c r="BB275" t="s">
        <v>1639</v>
      </c>
      <c r="BC275" t="s">
        <v>288</v>
      </c>
      <c r="BD275" t="s">
        <v>17025</v>
      </c>
      <c r="BE275">
        <v>62801</v>
      </c>
      <c r="BF275" t="s">
        <v>16346</v>
      </c>
      <c r="BG275" t="s">
        <v>16363</v>
      </c>
      <c r="BH275" t="b">
        <f>IFERROR(MATCH('2020'!A275, '2021'!A:A, 0) &gt;0, FALSE)</f>
        <v>1</v>
      </c>
    </row>
    <row r="276" spans="1:60">
      <c r="A276" t="s">
        <v>1641</v>
      </c>
      <c r="B276" t="s">
        <v>1642</v>
      </c>
      <c r="D276" t="s">
        <v>1643</v>
      </c>
      <c r="E276" t="s">
        <v>1644</v>
      </c>
      <c r="F276" t="s">
        <v>1645</v>
      </c>
      <c r="G276" t="s">
        <v>1646</v>
      </c>
      <c r="H276" t="s">
        <v>288</v>
      </c>
      <c r="I276">
        <v>62864</v>
      </c>
      <c r="J276" t="s">
        <v>17031</v>
      </c>
      <c r="K276" t="s">
        <v>156</v>
      </c>
      <c r="L276">
        <v>1</v>
      </c>
      <c r="M276">
        <v>11</v>
      </c>
      <c r="N276">
        <v>3</v>
      </c>
      <c r="O276">
        <v>15</v>
      </c>
      <c r="P276">
        <v>25</v>
      </c>
      <c r="Q276">
        <v>15</v>
      </c>
      <c r="R276">
        <v>13</v>
      </c>
      <c r="S276">
        <v>10</v>
      </c>
      <c r="T276">
        <v>13</v>
      </c>
      <c r="U276" t="s">
        <v>290</v>
      </c>
      <c r="V276">
        <v>17</v>
      </c>
      <c r="W276">
        <v>15</v>
      </c>
      <c r="X276">
        <v>19</v>
      </c>
      <c r="Y276" t="s">
        <v>290</v>
      </c>
      <c r="Z276" t="s">
        <v>290</v>
      </c>
      <c r="AA276" t="s">
        <v>290</v>
      </c>
      <c r="AB276" t="s">
        <v>290</v>
      </c>
      <c r="AC276" t="s">
        <v>290</v>
      </c>
      <c r="AD276" t="s">
        <v>290</v>
      </c>
      <c r="AE276" t="s">
        <v>290</v>
      </c>
      <c r="AF276" t="s">
        <v>290</v>
      </c>
      <c r="AG276" t="s">
        <v>290</v>
      </c>
      <c r="AH276" t="s">
        <v>290</v>
      </c>
      <c r="AI276" t="s">
        <v>290</v>
      </c>
      <c r="AJ276" t="s">
        <v>290</v>
      </c>
      <c r="AK276" t="s">
        <v>290</v>
      </c>
      <c r="AL276" t="s">
        <v>290</v>
      </c>
      <c r="AM276" t="s">
        <v>290</v>
      </c>
      <c r="AN276" t="s">
        <v>290</v>
      </c>
      <c r="AO276">
        <v>133</v>
      </c>
      <c r="AP276" t="s">
        <v>290</v>
      </c>
      <c r="AQ276">
        <v>73</v>
      </c>
      <c r="AR276">
        <v>71</v>
      </c>
      <c r="AS276">
        <v>144</v>
      </c>
      <c r="AT276">
        <v>38.317788999999998</v>
      </c>
      <c r="AU276">
        <v>-88.909034000000005</v>
      </c>
      <c r="AV276">
        <v>1</v>
      </c>
      <c r="AW276" t="s">
        <v>16360</v>
      </c>
      <c r="AX276">
        <v>1416</v>
      </c>
      <c r="AY276" t="s">
        <v>16564</v>
      </c>
      <c r="BB276" t="s">
        <v>1646</v>
      </c>
      <c r="BC276" t="s">
        <v>288</v>
      </c>
      <c r="BD276" t="s">
        <v>17032</v>
      </c>
      <c r="BE276">
        <v>62864</v>
      </c>
      <c r="BF276" t="s">
        <v>16346</v>
      </c>
      <c r="BG276" t="s">
        <v>16363</v>
      </c>
      <c r="BH276" t="b">
        <f>IFERROR(MATCH('2020'!A276, '2021'!A:A, 0) &gt;0, FALSE)</f>
        <v>1</v>
      </c>
    </row>
    <row r="277" spans="1:60">
      <c r="A277" t="s">
        <v>1648</v>
      </c>
      <c r="B277" t="s">
        <v>1649</v>
      </c>
      <c r="D277" t="s">
        <v>1650</v>
      </c>
      <c r="E277" t="s">
        <v>1651</v>
      </c>
      <c r="F277" t="s">
        <v>1652</v>
      </c>
      <c r="G277" t="s">
        <v>1646</v>
      </c>
      <c r="H277" t="s">
        <v>288</v>
      </c>
      <c r="I277">
        <v>62864</v>
      </c>
      <c r="J277" t="s">
        <v>17033</v>
      </c>
      <c r="K277" t="s">
        <v>156</v>
      </c>
      <c r="L277">
        <v>1</v>
      </c>
      <c r="M277">
        <v>2</v>
      </c>
      <c r="N277">
        <v>0</v>
      </c>
      <c r="O277">
        <v>3</v>
      </c>
      <c r="P277" t="s">
        <v>290</v>
      </c>
      <c r="Q277" t="s">
        <v>290</v>
      </c>
      <c r="R277" t="s">
        <v>290</v>
      </c>
      <c r="S277" t="s">
        <v>290</v>
      </c>
      <c r="T277" t="s">
        <v>290</v>
      </c>
      <c r="U277" t="s">
        <v>290</v>
      </c>
      <c r="V277" t="s">
        <v>290</v>
      </c>
      <c r="W277" t="s">
        <v>290</v>
      </c>
      <c r="X277" t="s">
        <v>290</v>
      </c>
      <c r="Y277" t="s">
        <v>290</v>
      </c>
      <c r="Z277" t="s">
        <v>290</v>
      </c>
      <c r="AA277" t="s">
        <v>290</v>
      </c>
      <c r="AB277" t="s">
        <v>290</v>
      </c>
      <c r="AC277" t="s">
        <v>290</v>
      </c>
      <c r="AD277" t="s">
        <v>290</v>
      </c>
      <c r="AE277" t="s">
        <v>290</v>
      </c>
      <c r="AF277" t="s">
        <v>290</v>
      </c>
      <c r="AG277" t="s">
        <v>290</v>
      </c>
      <c r="AH277" t="s">
        <v>290</v>
      </c>
      <c r="AI277" t="s">
        <v>290</v>
      </c>
      <c r="AJ277" t="s">
        <v>290</v>
      </c>
      <c r="AK277" t="s">
        <v>290</v>
      </c>
      <c r="AL277" t="s">
        <v>290</v>
      </c>
      <c r="AM277" t="s">
        <v>290</v>
      </c>
      <c r="AN277" t="s">
        <v>290</v>
      </c>
      <c r="AO277" t="s">
        <v>290</v>
      </c>
      <c r="AP277" t="s">
        <v>290</v>
      </c>
      <c r="AQ277">
        <v>1</v>
      </c>
      <c r="AR277">
        <v>7</v>
      </c>
      <c r="AS277">
        <v>8</v>
      </c>
      <c r="AT277">
        <v>38.316397000000002</v>
      </c>
      <c r="AU277">
        <v>-88.910663999999997</v>
      </c>
      <c r="AV277">
        <v>1</v>
      </c>
      <c r="AW277" t="s">
        <v>16360</v>
      </c>
      <c r="AX277">
        <v>1719</v>
      </c>
      <c r="AY277" t="s">
        <v>17034</v>
      </c>
      <c r="BB277" t="s">
        <v>1646</v>
      </c>
      <c r="BC277" t="s">
        <v>288</v>
      </c>
      <c r="BD277" t="s">
        <v>17032</v>
      </c>
      <c r="BE277">
        <v>62864</v>
      </c>
      <c r="BF277" t="s">
        <v>16346</v>
      </c>
      <c r="BG277" t="s">
        <v>16363</v>
      </c>
      <c r="BH277" t="b">
        <f>IFERROR(MATCH('2020'!A277, '2021'!A:A, 0) &gt;0, FALSE)</f>
        <v>1</v>
      </c>
    </row>
    <row r="278" spans="1:60">
      <c r="A278" t="s">
        <v>1653</v>
      </c>
      <c r="B278" t="s">
        <v>319</v>
      </c>
      <c r="C278" t="s">
        <v>314</v>
      </c>
      <c r="D278" t="s">
        <v>17035</v>
      </c>
      <c r="E278" t="s">
        <v>17036</v>
      </c>
      <c r="F278" t="s">
        <v>1654</v>
      </c>
      <c r="G278" t="s">
        <v>1639</v>
      </c>
      <c r="H278" t="s">
        <v>288</v>
      </c>
      <c r="I278">
        <v>62801</v>
      </c>
      <c r="J278" t="s">
        <v>17037</v>
      </c>
      <c r="K278" t="s">
        <v>157</v>
      </c>
      <c r="L278">
        <v>2.5</v>
      </c>
      <c r="M278">
        <v>6</v>
      </c>
      <c r="N278">
        <v>0.3</v>
      </c>
      <c r="O278">
        <v>8.8000000000000007</v>
      </c>
      <c r="P278">
        <v>14</v>
      </c>
      <c r="Q278">
        <v>11</v>
      </c>
      <c r="R278" t="s">
        <v>290</v>
      </c>
      <c r="S278" t="s">
        <v>290</v>
      </c>
      <c r="T278" t="s">
        <v>290</v>
      </c>
      <c r="U278" t="s">
        <v>290</v>
      </c>
      <c r="V278" t="s">
        <v>290</v>
      </c>
      <c r="W278" t="s">
        <v>290</v>
      </c>
      <c r="X278" t="s">
        <v>290</v>
      </c>
      <c r="Y278">
        <v>11</v>
      </c>
      <c r="Z278" t="s">
        <v>290</v>
      </c>
      <c r="AA278" t="s">
        <v>290</v>
      </c>
      <c r="AB278" t="s">
        <v>290</v>
      </c>
      <c r="AC278" t="s">
        <v>290</v>
      </c>
      <c r="AD278" t="s">
        <v>290</v>
      </c>
      <c r="AE278" t="s">
        <v>290</v>
      </c>
      <c r="AF278" t="s">
        <v>290</v>
      </c>
      <c r="AG278" t="s">
        <v>290</v>
      </c>
      <c r="AH278" t="s">
        <v>290</v>
      </c>
      <c r="AI278" t="s">
        <v>290</v>
      </c>
      <c r="AJ278" t="s">
        <v>290</v>
      </c>
      <c r="AK278" t="s">
        <v>290</v>
      </c>
      <c r="AL278" t="s">
        <v>290</v>
      </c>
      <c r="AM278" t="s">
        <v>290</v>
      </c>
      <c r="AN278" t="s">
        <v>290</v>
      </c>
      <c r="AO278">
        <v>71</v>
      </c>
      <c r="AP278" t="s">
        <v>290</v>
      </c>
      <c r="AQ278">
        <v>43</v>
      </c>
      <c r="AR278">
        <v>38</v>
      </c>
      <c r="AS278">
        <v>81</v>
      </c>
      <c r="AT278">
        <v>38.527175999999997</v>
      </c>
      <c r="AU278">
        <v>-89.130863000000005</v>
      </c>
      <c r="AV278">
        <v>1</v>
      </c>
      <c r="AW278" t="s">
        <v>16360</v>
      </c>
      <c r="AX278">
        <v>424</v>
      </c>
      <c r="AY278" t="s">
        <v>17038</v>
      </c>
      <c r="BB278" t="s">
        <v>1639</v>
      </c>
      <c r="BC278" t="s">
        <v>288</v>
      </c>
      <c r="BD278" t="s">
        <v>17039</v>
      </c>
      <c r="BE278">
        <v>62801</v>
      </c>
      <c r="BF278" t="s">
        <v>16346</v>
      </c>
      <c r="BG278" t="s">
        <v>16363</v>
      </c>
      <c r="BH278" t="b">
        <f>IFERROR(MATCH('2020'!A278, '2021'!A:A, 0) &gt;0, FALSE)</f>
        <v>1</v>
      </c>
    </row>
    <row r="279" spans="1:60">
      <c r="A279" t="s">
        <v>1655</v>
      </c>
      <c r="B279" t="s">
        <v>1585</v>
      </c>
      <c r="D279" t="s">
        <v>1029</v>
      </c>
      <c r="E279" t="s">
        <v>1656</v>
      </c>
      <c r="F279" t="s">
        <v>1657</v>
      </c>
      <c r="G279" t="s">
        <v>1639</v>
      </c>
      <c r="H279" t="s">
        <v>288</v>
      </c>
      <c r="I279">
        <v>62801</v>
      </c>
      <c r="J279" t="s">
        <v>17040</v>
      </c>
      <c r="K279" t="s">
        <v>157</v>
      </c>
      <c r="L279">
        <v>1</v>
      </c>
      <c r="M279">
        <v>5</v>
      </c>
      <c r="N279">
        <v>3</v>
      </c>
      <c r="O279">
        <v>9</v>
      </c>
      <c r="P279" t="s">
        <v>290</v>
      </c>
      <c r="Q279" t="s">
        <v>290</v>
      </c>
      <c r="R279" t="s">
        <v>290</v>
      </c>
      <c r="S279" t="s">
        <v>290</v>
      </c>
      <c r="T279" t="s">
        <v>290</v>
      </c>
      <c r="U279" t="s">
        <v>290</v>
      </c>
      <c r="V279" t="s">
        <v>290</v>
      </c>
      <c r="W279" t="s">
        <v>290</v>
      </c>
      <c r="X279" t="s">
        <v>290</v>
      </c>
      <c r="Y279" t="s">
        <v>290</v>
      </c>
      <c r="Z279" t="s">
        <v>290</v>
      </c>
      <c r="AA279" t="s">
        <v>290</v>
      </c>
      <c r="AB279" t="s">
        <v>290</v>
      </c>
      <c r="AC279" t="s">
        <v>290</v>
      </c>
      <c r="AD279" t="s">
        <v>290</v>
      </c>
      <c r="AE279" t="s">
        <v>290</v>
      </c>
      <c r="AF279" t="s">
        <v>290</v>
      </c>
      <c r="AG279" t="s">
        <v>290</v>
      </c>
      <c r="AH279" t="s">
        <v>290</v>
      </c>
      <c r="AI279" t="s">
        <v>290</v>
      </c>
      <c r="AJ279" t="s">
        <v>290</v>
      </c>
      <c r="AK279" t="s">
        <v>290</v>
      </c>
      <c r="AL279" t="s">
        <v>290</v>
      </c>
      <c r="AM279" t="s">
        <v>290</v>
      </c>
      <c r="AN279" t="s">
        <v>290</v>
      </c>
      <c r="AO279">
        <v>43</v>
      </c>
      <c r="AP279" t="s">
        <v>290</v>
      </c>
      <c r="AQ279">
        <v>27</v>
      </c>
      <c r="AR279">
        <v>17</v>
      </c>
      <c r="AS279">
        <v>44</v>
      </c>
      <c r="AT279">
        <v>38.525190000000002</v>
      </c>
      <c r="AU279">
        <v>-89.115953000000005</v>
      </c>
      <c r="AV279">
        <v>1</v>
      </c>
      <c r="AW279" t="s">
        <v>16360</v>
      </c>
      <c r="AX279">
        <v>203</v>
      </c>
      <c r="AY279" t="s">
        <v>17041</v>
      </c>
      <c r="BB279" t="s">
        <v>1639</v>
      </c>
      <c r="BC279" t="s">
        <v>288</v>
      </c>
      <c r="BD279" t="s">
        <v>17039</v>
      </c>
      <c r="BE279">
        <v>62801</v>
      </c>
      <c r="BF279" t="s">
        <v>16346</v>
      </c>
      <c r="BG279" t="s">
        <v>16363</v>
      </c>
      <c r="BH279" t="b">
        <f>IFERROR(MATCH('2020'!A279, '2021'!A:A, 0) &gt;0, FALSE)</f>
        <v>1</v>
      </c>
    </row>
    <row r="280" spans="1:60">
      <c r="A280" t="s">
        <v>1662</v>
      </c>
      <c r="B280" t="s">
        <v>1663</v>
      </c>
      <c r="C280" t="s">
        <v>418</v>
      </c>
      <c r="D280" t="s">
        <v>1619</v>
      </c>
      <c r="E280" t="s">
        <v>17042</v>
      </c>
      <c r="F280" t="s">
        <v>1666</v>
      </c>
      <c r="G280" t="s">
        <v>1667</v>
      </c>
      <c r="H280" t="s">
        <v>288</v>
      </c>
      <c r="I280">
        <v>62271</v>
      </c>
      <c r="J280" t="s">
        <v>17043</v>
      </c>
      <c r="K280" t="s">
        <v>158</v>
      </c>
      <c r="L280">
        <v>0.5</v>
      </c>
      <c r="M280">
        <v>6</v>
      </c>
      <c r="N280">
        <v>3</v>
      </c>
      <c r="O280">
        <v>9.5</v>
      </c>
      <c r="P280" t="s">
        <v>290</v>
      </c>
      <c r="Q280" t="s">
        <v>290</v>
      </c>
      <c r="R280" t="s">
        <v>290</v>
      </c>
      <c r="S280" t="s">
        <v>290</v>
      </c>
      <c r="T280" t="s">
        <v>290</v>
      </c>
      <c r="U280" t="s">
        <v>290</v>
      </c>
      <c r="V280" t="s">
        <v>290</v>
      </c>
      <c r="W280" t="s">
        <v>290</v>
      </c>
      <c r="X280" t="s">
        <v>290</v>
      </c>
      <c r="Y280" t="s">
        <v>290</v>
      </c>
      <c r="Z280" t="s">
        <v>290</v>
      </c>
      <c r="AA280" t="s">
        <v>290</v>
      </c>
      <c r="AB280" t="s">
        <v>290</v>
      </c>
      <c r="AC280" t="s">
        <v>290</v>
      </c>
      <c r="AD280" t="s">
        <v>290</v>
      </c>
      <c r="AE280" t="s">
        <v>290</v>
      </c>
      <c r="AF280" t="s">
        <v>290</v>
      </c>
      <c r="AG280" t="s">
        <v>290</v>
      </c>
      <c r="AH280" t="s">
        <v>290</v>
      </c>
      <c r="AI280" t="s">
        <v>290</v>
      </c>
      <c r="AJ280" t="s">
        <v>290</v>
      </c>
      <c r="AK280" t="s">
        <v>290</v>
      </c>
      <c r="AL280" t="s">
        <v>290</v>
      </c>
      <c r="AM280" t="s">
        <v>290</v>
      </c>
      <c r="AN280" t="s">
        <v>290</v>
      </c>
      <c r="AO280">
        <v>44</v>
      </c>
      <c r="AP280" t="s">
        <v>290</v>
      </c>
      <c r="AQ280">
        <v>24</v>
      </c>
      <c r="AR280">
        <v>20</v>
      </c>
      <c r="AS280">
        <v>44</v>
      </c>
      <c r="AT280">
        <v>38.424942999999999</v>
      </c>
      <c r="AU280">
        <v>-89.548490000000001</v>
      </c>
      <c r="AV280">
        <v>1</v>
      </c>
      <c r="AW280" t="s">
        <v>16360</v>
      </c>
      <c r="AX280">
        <v>606</v>
      </c>
      <c r="AY280" t="s">
        <v>17044</v>
      </c>
      <c r="BB280" t="s">
        <v>1667</v>
      </c>
      <c r="BC280" t="s">
        <v>288</v>
      </c>
      <c r="BD280" t="s">
        <v>17045</v>
      </c>
      <c r="BE280">
        <v>62271</v>
      </c>
      <c r="BF280" t="s">
        <v>16346</v>
      </c>
      <c r="BG280" t="s">
        <v>16363</v>
      </c>
      <c r="BH280" t="b">
        <f>IFERROR(MATCH('2020'!A280, '2021'!A:A, 0) &gt;0, FALSE)</f>
        <v>1</v>
      </c>
    </row>
    <row r="281" spans="1:60">
      <c r="A281" t="s">
        <v>1669</v>
      </c>
      <c r="B281" t="s">
        <v>326</v>
      </c>
      <c r="C281" t="s">
        <v>314</v>
      </c>
      <c r="D281" t="s">
        <v>364</v>
      </c>
      <c r="E281" t="s">
        <v>17046</v>
      </c>
      <c r="F281" t="s">
        <v>1671</v>
      </c>
      <c r="G281" t="s">
        <v>1672</v>
      </c>
      <c r="H281" t="s">
        <v>288</v>
      </c>
      <c r="I281">
        <v>62803</v>
      </c>
      <c r="J281" t="s">
        <v>17047</v>
      </c>
      <c r="K281" t="s">
        <v>158</v>
      </c>
      <c r="L281">
        <v>1</v>
      </c>
      <c r="M281">
        <v>6</v>
      </c>
      <c r="N281">
        <v>1</v>
      </c>
      <c r="O281">
        <v>8</v>
      </c>
      <c r="P281" t="s">
        <v>290</v>
      </c>
      <c r="Q281">
        <v>14</v>
      </c>
      <c r="R281">
        <v>13</v>
      </c>
      <c r="S281" t="s">
        <v>290</v>
      </c>
      <c r="T281" t="s">
        <v>290</v>
      </c>
      <c r="U281" t="s">
        <v>290</v>
      </c>
      <c r="V281" t="s">
        <v>290</v>
      </c>
      <c r="W281" t="s">
        <v>290</v>
      </c>
      <c r="X281">
        <v>10</v>
      </c>
      <c r="Y281" t="s">
        <v>290</v>
      </c>
      <c r="Z281" t="s">
        <v>290</v>
      </c>
      <c r="AA281" t="s">
        <v>290</v>
      </c>
      <c r="AB281" t="s">
        <v>290</v>
      </c>
      <c r="AC281" t="s">
        <v>290</v>
      </c>
      <c r="AD281" t="s">
        <v>290</v>
      </c>
      <c r="AE281" t="s">
        <v>290</v>
      </c>
      <c r="AF281" t="s">
        <v>290</v>
      </c>
      <c r="AG281" t="s">
        <v>290</v>
      </c>
      <c r="AH281" t="s">
        <v>290</v>
      </c>
      <c r="AI281" t="s">
        <v>290</v>
      </c>
      <c r="AJ281" t="s">
        <v>290</v>
      </c>
      <c r="AK281" t="s">
        <v>290</v>
      </c>
      <c r="AL281" t="s">
        <v>290</v>
      </c>
      <c r="AM281" t="s">
        <v>290</v>
      </c>
      <c r="AN281" t="s">
        <v>290</v>
      </c>
      <c r="AO281">
        <v>78</v>
      </c>
      <c r="AP281" t="s">
        <v>290</v>
      </c>
      <c r="AQ281">
        <v>43</v>
      </c>
      <c r="AR281">
        <v>37</v>
      </c>
      <c r="AS281">
        <v>80</v>
      </c>
      <c r="AT281">
        <v>38.441719999999997</v>
      </c>
      <c r="AU281">
        <v>-89.274249999999995</v>
      </c>
      <c r="AV281">
        <v>0.33</v>
      </c>
      <c r="AW281" t="s">
        <v>16365</v>
      </c>
      <c r="AX281">
        <v>57</v>
      </c>
      <c r="AY281" t="s">
        <v>16366</v>
      </c>
      <c r="BB281" t="s">
        <v>1672</v>
      </c>
      <c r="BC281" t="s">
        <v>288</v>
      </c>
      <c r="BD281" t="s">
        <v>17045</v>
      </c>
      <c r="BE281">
        <v>62803</v>
      </c>
      <c r="BF281" t="s">
        <v>16346</v>
      </c>
      <c r="BG281" t="s">
        <v>16363</v>
      </c>
      <c r="BH281" t="b">
        <f>IFERROR(MATCH('2020'!A281, '2021'!A:A, 0) &gt;0, FALSE)</f>
        <v>1</v>
      </c>
    </row>
    <row r="282" spans="1:60">
      <c r="A282" t="s">
        <v>1674</v>
      </c>
      <c r="B282" t="s">
        <v>1675</v>
      </c>
      <c r="C282" t="s">
        <v>283</v>
      </c>
      <c r="D282" t="s">
        <v>1119</v>
      </c>
      <c r="E282" t="s">
        <v>795</v>
      </c>
      <c r="F282" t="s">
        <v>1678</v>
      </c>
      <c r="G282" t="s">
        <v>1679</v>
      </c>
      <c r="H282" t="s">
        <v>288</v>
      </c>
      <c r="I282">
        <v>62263</v>
      </c>
      <c r="J282" t="s">
        <v>17048</v>
      </c>
      <c r="K282" t="s">
        <v>158</v>
      </c>
      <c r="L282">
        <v>1</v>
      </c>
      <c r="M282">
        <v>7</v>
      </c>
      <c r="N282">
        <v>1.5</v>
      </c>
      <c r="O282">
        <v>9.5</v>
      </c>
      <c r="P282">
        <v>14</v>
      </c>
      <c r="Q282" t="s">
        <v>290</v>
      </c>
      <c r="R282" t="s">
        <v>290</v>
      </c>
      <c r="S282" t="s">
        <v>290</v>
      </c>
      <c r="T282" t="s">
        <v>290</v>
      </c>
      <c r="U282" t="s">
        <v>290</v>
      </c>
      <c r="V282" t="s">
        <v>290</v>
      </c>
      <c r="W282" t="s">
        <v>290</v>
      </c>
      <c r="X282">
        <v>10</v>
      </c>
      <c r="Y282" t="s">
        <v>290</v>
      </c>
      <c r="Z282" t="s">
        <v>290</v>
      </c>
      <c r="AA282" t="s">
        <v>290</v>
      </c>
      <c r="AB282" t="s">
        <v>290</v>
      </c>
      <c r="AC282" t="s">
        <v>290</v>
      </c>
      <c r="AD282" t="s">
        <v>290</v>
      </c>
      <c r="AE282" t="s">
        <v>290</v>
      </c>
      <c r="AF282" t="s">
        <v>290</v>
      </c>
      <c r="AG282" t="s">
        <v>290</v>
      </c>
      <c r="AH282" t="s">
        <v>290</v>
      </c>
      <c r="AI282" t="s">
        <v>290</v>
      </c>
      <c r="AJ282" t="s">
        <v>290</v>
      </c>
      <c r="AK282" t="s">
        <v>290</v>
      </c>
      <c r="AL282" t="s">
        <v>290</v>
      </c>
      <c r="AM282" t="s">
        <v>290</v>
      </c>
      <c r="AN282" t="s">
        <v>290</v>
      </c>
      <c r="AO282">
        <v>71</v>
      </c>
      <c r="AP282" t="s">
        <v>290</v>
      </c>
      <c r="AQ282">
        <v>39</v>
      </c>
      <c r="AR282">
        <v>33</v>
      </c>
      <c r="AS282">
        <v>72</v>
      </c>
      <c r="AT282">
        <v>38.338614999999997</v>
      </c>
      <c r="AU282">
        <v>-89.380927999999997</v>
      </c>
      <c r="AV282">
        <v>1</v>
      </c>
      <c r="AW282" t="s">
        <v>16360</v>
      </c>
      <c r="AX282">
        <v>675</v>
      </c>
      <c r="AY282" t="s">
        <v>17049</v>
      </c>
      <c r="BB282" t="s">
        <v>1679</v>
      </c>
      <c r="BC282" t="s">
        <v>288</v>
      </c>
      <c r="BD282" t="s">
        <v>17045</v>
      </c>
      <c r="BE282">
        <v>62263</v>
      </c>
      <c r="BF282" t="s">
        <v>16346</v>
      </c>
      <c r="BG282" t="s">
        <v>16363</v>
      </c>
      <c r="BH282" t="b">
        <f>IFERROR(MATCH('2020'!A282, '2021'!A:A, 0) &gt;0, FALSE)</f>
        <v>1</v>
      </c>
    </row>
    <row r="283" spans="1:60">
      <c r="A283" t="s">
        <v>1681</v>
      </c>
      <c r="B283" t="s">
        <v>1682</v>
      </c>
      <c r="C283" t="s">
        <v>283</v>
      </c>
      <c r="D283" t="s">
        <v>991</v>
      </c>
      <c r="E283" t="s">
        <v>693</v>
      </c>
      <c r="F283" t="s">
        <v>1683</v>
      </c>
      <c r="G283" t="s">
        <v>1679</v>
      </c>
      <c r="H283" t="s">
        <v>288</v>
      </c>
      <c r="I283">
        <v>62263</v>
      </c>
      <c r="J283" t="s">
        <v>17050</v>
      </c>
      <c r="K283" t="s">
        <v>158</v>
      </c>
      <c r="L283">
        <v>1.6</v>
      </c>
      <c r="M283">
        <v>7.5</v>
      </c>
      <c r="N283">
        <v>1.3</v>
      </c>
      <c r="O283">
        <v>10.4</v>
      </c>
      <c r="P283">
        <v>24</v>
      </c>
      <c r="Q283">
        <v>13</v>
      </c>
      <c r="R283" t="s">
        <v>290</v>
      </c>
      <c r="S283" t="s">
        <v>290</v>
      </c>
      <c r="T283" t="s">
        <v>290</v>
      </c>
      <c r="U283" t="s">
        <v>290</v>
      </c>
      <c r="V283">
        <v>14</v>
      </c>
      <c r="W283" t="s">
        <v>290</v>
      </c>
      <c r="X283">
        <v>11</v>
      </c>
      <c r="Y283">
        <v>10</v>
      </c>
      <c r="Z283" t="s">
        <v>290</v>
      </c>
      <c r="AA283" t="s">
        <v>290</v>
      </c>
      <c r="AB283" t="s">
        <v>290</v>
      </c>
      <c r="AC283" t="s">
        <v>290</v>
      </c>
      <c r="AD283" t="s">
        <v>290</v>
      </c>
      <c r="AE283" t="s">
        <v>290</v>
      </c>
      <c r="AF283" t="s">
        <v>290</v>
      </c>
      <c r="AG283" t="s">
        <v>290</v>
      </c>
      <c r="AH283" t="s">
        <v>290</v>
      </c>
      <c r="AI283" t="s">
        <v>290</v>
      </c>
      <c r="AJ283" t="s">
        <v>290</v>
      </c>
      <c r="AK283" t="s">
        <v>290</v>
      </c>
      <c r="AL283" t="s">
        <v>290</v>
      </c>
      <c r="AM283" t="s">
        <v>290</v>
      </c>
      <c r="AN283" t="s">
        <v>290</v>
      </c>
      <c r="AO283">
        <v>101</v>
      </c>
      <c r="AP283" t="s">
        <v>290</v>
      </c>
      <c r="AQ283">
        <v>49</v>
      </c>
      <c r="AR283">
        <v>56</v>
      </c>
      <c r="AS283">
        <v>105</v>
      </c>
      <c r="AT283">
        <v>38.345405999999997</v>
      </c>
      <c r="AU283">
        <v>-89.389499000000001</v>
      </c>
      <c r="AV283">
        <v>1</v>
      </c>
      <c r="AW283" t="s">
        <v>16360</v>
      </c>
      <c r="AX283">
        <v>680</v>
      </c>
      <c r="AY283" t="s">
        <v>17051</v>
      </c>
      <c r="BB283" t="s">
        <v>1679</v>
      </c>
      <c r="BC283" t="s">
        <v>288</v>
      </c>
      <c r="BD283" t="s">
        <v>17045</v>
      </c>
      <c r="BE283">
        <v>62263</v>
      </c>
      <c r="BF283" t="s">
        <v>16346</v>
      </c>
      <c r="BG283" t="s">
        <v>16363</v>
      </c>
      <c r="BH283" t="b">
        <f>IFERROR(MATCH('2020'!A283, '2021'!A:A, 0) &gt;0, FALSE)</f>
        <v>1</v>
      </c>
    </row>
    <row r="284" spans="1:60">
      <c r="A284" t="s">
        <v>1684</v>
      </c>
      <c r="B284" t="s">
        <v>1685</v>
      </c>
      <c r="C284" t="s">
        <v>314</v>
      </c>
      <c r="D284" t="s">
        <v>1686</v>
      </c>
      <c r="E284" t="s">
        <v>1687</v>
      </c>
      <c r="F284" t="s">
        <v>1688</v>
      </c>
      <c r="G284" t="s">
        <v>1122</v>
      </c>
      <c r="H284" t="s">
        <v>288</v>
      </c>
      <c r="I284">
        <v>60620</v>
      </c>
      <c r="J284" t="s">
        <v>17052</v>
      </c>
      <c r="K284" t="s">
        <v>146</v>
      </c>
      <c r="L284">
        <v>4</v>
      </c>
      <c r="M284">
        <v>12.5</v>
      </c>
      <c r="N284">
        <v>9</v>
      </c>
      <c r="O284">
        <v>25.5</v>
      </c>
      <c r="P284" t="s">
        <v>290</v>
      </c>
      <c r="Q284" t="s">
        <v>290</v>
      </c>
      <c r="R284" t="s">
        <v>290</v>
      </c>
      <c r="S284" t="s">
        <v>290</v>
      </c>
      <c r="T284" t="s">
        <v>290</v>
      </c>
      <c r="U284" t="s">
        <v>290</v>
      </c>
      <c r="V284" t="s">
        <v>290</v>
      </c>
      <c r="W284" t="s">
        <v>290</v>
      </c>
      <c r="X284" t="s">
        <v>290</v>
      </c>
      <c r="Y284" t="s">
        <v>290</v>
      </c>
      <c r="Z284">
        <v>46</v>
      </c>
      <c r="AA284">
        <v>43</v>
      </c>
      <c r="AB284">
        <v>32</v>
      </c>
      <c r="AC284">
        <v>27</v>
      </c>
      <c r="AD284" t="s">
        <v>290</v>
      </c>
      <c r="AE284" t="s">
        <v>290</v>
      </c>
      <c r="AF284" t="s">
        <v>290</v>
      </c>
      <c r="AG284" t="s">
        <v>290</v>
      </c>
      <c r="AH284" t="s">
        <v>290</v>
      </c>
      <c r="AI284">
        <v>23</v>
      </c>
      <c r="AJ284" t="s">
        <v>290</v>
      </c>
      <c r="AK284" t="s">
        <v>290</v>
      </c>
      <c r="AL284" t="s">
        <v>290</v>
      </c>
      <c r="AM284">
        <v>159</v>
      </c>
      <c r="AN284" t="s">
        <v>290</v>
      </c>
      <c r="AO284" t="s">
        <v>290</v>
      </c>
      <c r="AP284" t="s">
        <v>290</v>
      </c>
      <c r="AQ284">
        <v>0</v>
      </c>
      <c r="AR284">
        <v>171</v>
      </c>
      <c r="AS284">
        <v>171</v>
      </c>
      <c r="AT284">
        <v>41.750363999999998</v>
      </c>
      <c r="AU284">
        <v>-87.647069999999999</v>
      </c>
      <c r="AV284">
        <v>1</v>
      </c>
      <c r="AW284" t="s">
        <v>16343</v>
      </c>
      <c r="AX284">
        <v>7901</v>
      </c>
      <c r="AY284" t="s">
        <v>17053</v>
      </c>
      <c r="BB284" t="s">
        <v>1122</v>
      </c>
      <c r="BC284" t="s">
        <v>288</v>
      </c>
      <c r="BD284" t="s">
        <v>16493</v>
      </c>
      <c r="BE284">
        <v>60620</v>
      </c>
      <c r="BF284" t="s">
        <v>16346</v>
      </c>
      <c r="BG284" t="s">
        <v>16863</v>
      </c>
      <c r="BH284" t="b">
        <f>IFERROR(MATCH('2020'!A284, '2021'!A:A, 0) &gt;0, FALSE)</f>
        <v>1</v>
      </c>
    </row>
    <row r="285" spans="1:60">
      <c r="A285" t="s">
        <v>1690</v>
      </c>
      <c r="B285" t="s">
        <v>1691</v>
      </c>
      <c r="C285" t="s">
        <v>418</v>
      </c>
      <c r="D285" t="s">
        <v>1692</v>
      </c>
      <c r="E285" t="s">
        <v>1693</v>
      </c>
      <c r="F285" t="s">
        <v>1694</v>
      </c>
      <c r="G285" t="s">
        <v>1122</v>
      </c>
      <c r="H285" t="s">
        <v>288</v>
      </c>
      <c r="I285">
        <v>60610</v>
      </c>
      <c r="J285" t="s">
        <v>17054</v>
      </c>
      <c r="K285" t="s">
        <v>146</v>
      </c>
      <c r="L285">
        <v>16</v>
      </c>
      <c r="M285">
        <v>59.5</v>
      </c>
      <c r="N285">
        <v>48.5</v>
      </c>
      <c r="O285">
        <v>124</v>
      </c>
      <c r="P285">
        <v>92</v>
      </c>
      <c r="Q285">
        <v>68</v>
      </c>
      <c r="R285">
        <v>54</v>
      </c>
      <c r="S285">
        <v>51</v>
      </c>
      <c r="T285">
        <v>47</v>
      </c>
      <c r="U285">
        <v>51</v>
      </c>
      <c r="V285">
        <v>61</v>
      </c>
      <c r="W285">
        <v>55</v>
      </c>
      <c r="X285">
        <v>47</v>
      </c>
      <c r="Y285">
        <v>52</v>
      </c>
      <c r="Z285" t="s">
        <v>290</v>
      </c>
      <c r="AA285" t="s">
        <v>290</v>
      </c>
      <c r="AB285" t="s">
        <v>290</v>
      </c>
      <c r="AC285" t="s">
        <v>290</v>
      </c>
      <c r="AD285" t="s">
        <v>290</v>
      </c>
      <c r="AE285" t="s">
        <v>290</v>
      </c>
      <c r="AF285" t="s">
        <v>290</v>
      </c>
      <c r="AG285" t="s">
        <v>290</v>
      </c>
      <c r="AH285" t="s">
        <v>290</v>
      </c>
      <c r="AI285" t="s">
        <v>290</v>
      </c>
      <c r="AJ285">
        <v>11</v>
      </c>
      <c r="AK285" t="s">
        <v>290</v>
      </c>
      <c r="AL285">
        <v>30</v>
      </c>
      <c r="AM285">
        <v>12</v>
      </c>
      <c r="AN285" t="s">
        <v>290</v>
      </c>
      <c r="AO285">
        <v>414</v>
      </c>
      <c r="AP285">
        <v>109</v>
      </c>
      <c r="AQ285">
        <v>281</v>
      </c>
      <c r="AR285">
        <v>297</v>
      </c>
      <c r="AS285">
        <v>578</v>
      </c>
      <c r="AT285">
        <v>41.907884000000003</v>
      </c>
      <c r="AU285">
        <v>-87.635903999999996</v>
      </c>
      <c r="AV285">
        <v>1</v>
      </c>
      <c r="AW285" t="s">
        <v>16343</v>
      </c>
      <c r="AX285">
        <v>226</v>
      </c>
      <c r="AY285" t="s">
        <v>17055</v>
      </c>
      <c r="BB285" t="s">
        <v>1122</v>
      </c>
      <c r="BC285" t="s">
        <v>288</v>
      </c>
      <c r="BD285" t="s">
        <v>16493</v>
      </c>
      <c r="BE285">
        <v>60610</v>
      </c>
      <c r="BF285" t="s">
        <v>16346</v>
      </c>
      <c r="BG285" t="s">
        <v>16863</v>
      </c>
      <c r="BH285" t="b">
        <f>IFERROR(MATCH('2020'!A285, '2021'!A:A, 0) &gt;0, FALSE)</f>
        <v>1</v>
      </c>
    </row>
    <row r="286" spans="1:60">
      <c r="A286" t="s">
        <v>1696</v>
      </c>
      <c r="B286" t="s">
        <v>1697</v>
      </c>
      <c r="C286" t="s">
        <v>314</v>
      </c>
      <c r="D286" t="s">
        <v>677</v>
      </c>
      <c r="E286" t="s">
        <v>678</v>
      </c>
      <c r="F286" t="s">
        <v>1698</v>
      </c>
      <c r="G286" t="s">
        <v>1122</v>
      </c>
      <c r="H286" t="s">
        <v>288</v>
      </c>
      <c r="I286">
        <v>60634</v>
      </c>
      <c r="J286" t="s">
        <v>17056</v>
      </c>
      <c r="K286" t="s">
        <v>146</v>
      </c>
      <c r="L286">
        <v>8.6999999999999993</v>
      </c>
      <c r="M286">
        <v>49.9</v>
      </c>
      <c r="N286">
        <v>22.6</v>
      </c>
      <c r="O286">
        <v>81.2</v>
      </c>
      <c r="P286" t="s">
        <v>290</v>
      </c>
      <c r="Q286" t="s">
        <v>290</v>
      </c>
      <c r="R286" t="s">
        <v>290</v>
      </c>
      <c r="S286" t="s">
        <v>290</v>
      </c>
      <c r="T286" t="s">
        <v>290</v>
      </c>
      <c r="U286" t="s">
        <v>290</v>
      </c>
      <c r="V286" t="s">
        <v>290</v>
      </c>
      <c r="W286" t="s">
        <v>290</v>
      </c>
      <c r="X286" t="s">
        <v>290</v>
      </c>
      <c r="Y286" t="s">
        <v>290</v>
      </c>
      <c r="Z286">
        <v>116</v>
      </c>
      <c r="AA286">
        <v>168</v>
      </c>
      <c r="AB286">
        <v>149</v>
      </c>
      <c r="AC286">
        <v>144</v>
      </c>
      <c r="AD286" t="s">
        <v>290</v>
      </c>
      <c r="AE286" t="s">
        <v>290</v>
      </c>
      <c r="AF286" t="s">
        <v>290</v>
      </c>
      <c r="AG286" t="s">
        <v>290</v>
      </c>
      <c r="AH286" t="s">
        <v>290</v>
      </c>
      <c r="AI286" t="s">
        <v>290</v>
      </c>
      <c r="AJ286">
        <v>191</v>
      </c>
      <c r="AK286" t="s">
        <v>290</v>
      </c>
      <c r="AL286">
        <v>18</v>
      </c>
      <c r="AM286">
        <v>14</v>
      </c>
      <c r="AN286" t="s">
        <v>290</v>
      </c>
      <c r="AO286">
        <v>310</v>
      </c>
      <c r="AP286">
        <v>40</v>
      </c>
      <c r="AQ286">
        <v>0</v>
      </c>
      <c r="AR286">
        <v>577</v>
      </c>
      <c r="AS286">
        <v>577</v>
      </c>
      <c r="AT286">
        <v>41.939174000000001</v>
      </c>
      <c r="AU286">
        <v>-87.774218000000005</v>
      </c>
      <c r="AV286">
        <v>1</v>
      </c>
      <c r="AW286" t="s">
        <v>16343</v>
      </c>
      <c r="AX286">
        <v>5900</v>
      </c>
      <c r="AY286" t="s">
        <v>16703</v>
      </c>
      <c r="BB286" t="s">
        <v>1122</v>
      </c>
      <c r="BC286" t="s">
        <v>288</v>
      </c>
      <c r="BD286" t="s">
        <v>16493</v>
      </c>
      <c r="BE286">
        <v>60634</v>
      </c>
      <c r="BF286" t="s">
        <v>16346</v>
      </c>
      <c r="BG286" t="s">
        <v>16863</v>
      </c>
      <c r="BH286" t="b">
        <f>IFERROR(MATCH('2020'!A286, '2021'!A:A, 0) &gt;0, FALSE)</f>
        <v>1</v>
      </c>
    </row>
    <row r="287" spans="1:60">
      <c r="A287" t="s">
        <v>1700</v>
      </c>
      <c r="B287" t="s">
        <v>1701</v>
      </c>
      <c r="D287" t="s">
        <v>1702</v>
      </c>
      <c r="E287" t="s">
        <v>1703</v>
      </c>
      <c r="F287" t="s">
        <v>8776</v>
      </c>
      <c r="G287" t="s">
        <v>1122</v>
      </c>
      <c r="H287" t="s">
        <v>288</v>
      </c>
      <c r="I287">
        <v>60629</v>
      </c>
      <c r="J287" t="s">
        <v>17057</v>
      </c>
      <c r="K287" t="s">
        <v>146</v>
      </c>
      <c r="L287">
        <v>2</v>
      </c>
      <c r="M287">
        <v>3</v>
      </c>
      <c r="N287">
        <v>0</v>
      </c>
      <c r="O287">
        <v>5</v>
      </c>
      <c r="P287" t="s">
        <v>290</v>
      </c>
      <c r="Q287">
        <v>40</v>
      </c>
      <c r="R287" t="s">
        <v>290</v>
      </c>
      <c r="S287" t="s">
        <v>290</v>
      </c>
      <c r="T287" t="s">
        <v>290</v>
      </c>
      <c r="U287" t="s">
        <v>290</v>
      </c>
      <c r="V287" t="s">
        <v>290</v>
      </c>
      <c r="W287" t="s">
        <v>290</v>
      </c>
      <c r="X287" t="s">
        <v>290</v>
      </c>
      <c r="Y287" t="s">
        <v>290</v>
      </c>
      <c r="Z287" t="s">
        <v>290</v>
      </c>
      <c r="AA287" t="s">
        <v>290</v>
      </c>
      <c r="AB287" t="s">
        <v>290</v>
      </c>
      <c r="AC287" t="s">
        <v>290</v>
      </c>
      <c r="AD287" t="s">
        <v>290</v>
      </c>
      <c r="AE287" t="s">
        <v>290</v>
      </c>
      <c r="AF287" t="s">
        <v>290</v>
      </c>
      <c r="AG287" t="s">
        <v>290</v>
      </c>
      <c r="AH287" t="s">
        <v>290</v>
      </c>
      <c r="AI287" t="s">
        <v>290</v>
      </c>
      <c r="AJ287" t="s">
        <v>290</v>
      </c>
      <c r="AK287" t="s">
        <v>290</v>
      </c>
      <c r="AL287" t="s">
        <v>290</v>
      </c>
      <c r="AM287">
        <v>40</v>
      </c>
      <c r="AN287" t="s">
        <v>290</v>
      </c>
      <c r="AO287" t="s">
        <v>290</v>
      </c>
      <c r="AP287" t="s">
        <v>290</v>
      </c>
      <c r="AQ287">
        <v>25</v>
      </c>
      <c r="AR287">
        <v>15</v>
      </c>
      <c r="AS287">
        <v>40</v>
      </c>
      <c r="AT287">
        <v>41.779358999999999</v>
      </c>
      <c r="AU287">
        <v>-87.696498000000005</v>
      </c>
      <c r="AV287">
        <v>1</v>
      </c>
      <c r="AW287" t="s">
        <v>16343</v>
      </c>
      <c r="AX287">
        <v>2914</v>
      </c>
      <c r="AY287" t="s">
        <v>17058</v>
      </c>
      <c r="BB287" t="s">
        <v>1122</v>
      </c>
      <c r="BC287" t="s">
        <v>288</v>
      </c>
      <c r="BD287" t="s">
        <v>16493</v>
      </c>
      <c r="BE287">
        <v>60629</v>
      </c>
      <c r="BF287" t="s">
        <v>16346</v>
      </c>
      <c r="BG287" t="s">
        <v>16863</v>
      </c>
      <c r="BH287" t="b">
        <f>IFERROR(MATCH('2020'!A287, '2021'!A:A, 0) &gt;0, FALSE)</f>
        <v>1</v>
      </c>
    </row>
    <row r="288" spans="1:60">
      <c r="A288" t="s">
        <v>1706</v>
      </c>
      <c r="B288" t="s">
        <v>1707</v>
      </c>
      <c r="C288" t="s">
        <v>314</v>
      </c>
      <c r="D288" t="s">
        <v>1708</v>
      </c>
      <c r="E288" t="s">
        <v>1709</v>
      </c>
      <c r="F288" t="s">
        <v>1710</v>
      </c>
      <c r="G288" t="s">
        <v>1122</v>
      </c>
      <c r="H288" t="s">
        <v>288</v>
      </c>
      <c r="I288">
        <v>60608</v>
      </c>
      <c r="J288" t="s">
        <v>17059</v>
      </c>
      <c r="K288" t="s">
        <v>146</v>
      </c>
      <c r="L288">
        <v>5</v>
      </c>
      <c r="M288">
        <v>13</v>
      </c>
      <c r="N288">
        <v>5</v>
      </c>
      <c r="O288">
        <v>23</v>
      </c>
      <c r="P288" t="s">
        <v>290</v>
      </c>
      <c r="Q288" t="s">
        <v>290</v>
      </c>
      <c r="R288" t="s">
        <v>290</v>
      </c>
      <c r="S288" t="s">
        <v>290</v>
      </c>
      <c r="T288" t="s">
        <v>290</v>
      </c>
      <c r="U288" t="s">
        <v>290</v>
      </c>
      <c r="V288" t="s">
        <v>290</v>
      </c>
      <c r="W288" t="s">
        <v>290</v>
      </c>
      <c r="X288" t="s">
        <v>290</v>
      </c>
      <c r="Y288" t="s">
        <v>290</v>
      </c>
      <c r="Z288" t="s">
        <v>290</v>
      </c>
      <c r="AA288" t="s">
        <v>290</v>
      </c>
      <c r="AB288" t="s">
        <v>290</v>
      </c>
      <c r="AC288" t="s">
        <v>290</v>
      </c>
      <c r="AD288" t="s">
        <v>290</v>
      </c>
      <c r="AE288" t="s">
        <v>290</v>
      </c>
      <c r="AF288" t="s">
        <v>290</v>
      </c>
      <c r="AG288" t="s">
        <v>290</v>
      </c>
      <c r="AH288" t="s">
        <v>290</v>
      </c>
      <c r="AI288" t="s">
        <v>290</v>
      </c>
      <c r="AJ288" t="s">
        <v>290</v>
      </c>
      <c r="AK288" t="s">
        <v>290</v>
      </c>
      <c r="AL288" t="s">
        <v>290</v>
      </c>
      <c r="AM288" t="s">
        <v>290</v>
      </c>
      <c r="AN288" t="s">
        <v>290</v>
      </c>
      <c r="AO288" t="s">
        <v>290</v>
      </c>
      <c r="AP288" t="s">
        <v>290</v>
      </c>
      <c r="AQ288">
        <v>2</v>
      </c>
      <c r="AR288">
        <v>2</v>
      </c>
      <c r="AS288">
        <v>4</v>
      </c>
      <c r="AT288">
        <v>41.854824999999998</v>
      </c>
      <c r="AU288">
        <v>-87.695189999999997</v>
      </c>
      <c r="AV288">
        <v>1</v>
      </c>
      <c r="AW288" t="s">
        <v>16343</v>
      </c>
      <c r="AX288">
        <v>2001</v>
      </c>
      <c r="AY288" t="s">
        <v>17060</v>
      </c>
      <c r="BB288" t="s">
        <v>1122</v>
      </c>
      <c r="BC288" t="s">
        <v>288</v>
      </c>
      <c r="BD288" t="s">
        <v>16493</v>
      </c>
      <c r="BE288">
        <v>60608</v>
      </c>
      <c r="BF288" t="s">
        <v>16346</v>
      </c>
      <c r="BG288" t="s">
        <v>16863</v>
      </c>
      <c r="BH288" t="b">
        <f>IFERROR(MATCH('2020'!A288, '2021'!A:A, 0) &gt;0, FALSE)</f>
        <v>0</v>
      </c>
    </row>
    <row r="289" spans="1:60">
      <c r="A289" t="s">
        <v>1712</v>
      </c>
      <c r="B289" t="s">
        <v>1713</v>
      </c>
      <c r="C289" t="s">
        <v>314</v>
      </c>
      <c r="D289" t="s">
        <v>1714</v>
      </c>
      <c r="E289" t="s">
        <v>1715</v>
      </c>
      <c r="F289" t="s">
        <v>1716</v>
      </c>
      <c r="G289" t="s">
        <v>1122</v>
      </c>
      <c r="H289" t="s">
        <v>288</v>
      </c>
      <c r="I289">
        <v>60655</v>
      </c>
      <c r="J289" t="s">
        <v>17061</v>
      </c>
      <c r="K289" t="s">
        <v>146</v>
      </c>
      <c r="L289">
        <v>9</v>
      </c>
      <c r="M289">
        <v>39</v>
      </c>
      <c r="N289">
        <v>26</v>
      </c>
      <c r="O289">
        <v>74</v>
      </c>
      <c r="P289" t="s">
        <v>290</v>
      </c>
      <c r="Q289" t="s">
        <v>290</v>
      </c>
      <c r="R289" t="s">
        <v>290</v>
      </c>
      <c r="S289" t="s">
        <v>290</v>
      </c>
      <c r="T289" t="s">
        <v>290</v>
      </c>
      <c r="U289" t="s">
        <v>290</v>
      </c>
      <c r="V289" t="s">
        <v>290</v>
      </c>
      <c r="W289" t="s">
        <v>290</v>
      </c>
      <c r="X289" t="s">
        <v>290</v>
      </c>
      <c r="Y289" t="s">
        <v>290</v>
      </c>
      <c r="Z289">
        <v>212</v>
      </c>
      <c r="AA289">
        <v>146</v>
      </c>
      <c r="AB289">
        <v>173</v>
      </c>
      <c r="AC289">
        <v>142</v>
      </c>
      <c r="AD289" t="s">
        <v>290</v>
      </c>
      <c r="AE289" t="s">
        <v>290</v>
      </c>
      <c r="AF289" t="s">
        <v>290</v>
      </c>
      <c r="AG289" t="s">
        <v>290</v>
      </c>
      <c r="AH289" t="s">
        <v>290</v>
      </c>
      <c r="AI289" t="s">
        <v>290</v>
      </c>
      <c r="AJ289">
        <v>98</v>
      </c>
      <c r="AK289" t="s">
        <v>290</v>
      </c>
      <c r="AL289" t="s">
        <v>290</v>
      </c>
      <c r="AM289">
        <v>74</v>
      </c>
      <c r="AN289" t="s">
        <v>290</v>
      </c>
      <c r="AO289">
        <v>483</v>
      </c>
      <c r="AP289">
        <v>16</v>
      </c>
      <c r="AQ289">
        <v>0</v>
      </c>
      <c r="AR289">
        <v>673</v>
      </c>
      <c r="AS289">
        <v>673</v>
      </c>
      <c r="AT289">
        <v>41.712240000000001</v>
      </c>
      <c r="AU289">
        <v>-87.719525000000004</v>
      </c>
      <c r="AV289">
        <v>1</v>
      </c>
      <c r="AW289" t="s">
        <v>16343</v>
      </c>
      <c r="AX289">
        <v>10001</v>
      </c>
      <c r="AY289" t="s">
        <v>17062</v>
      </c>
      <c r="BB289" t="s">
        <v>1122</v>
      </c>
      <c r="BC289" t="s">
        <v>288</v>
      </c>
      <c r="BD289" t="s">
        <v>16493</v>
      </c>
      <c r="BE289">
        <v>60655</v>
      </c>
      <c r="BF289" t="s">
        <v>16346</v>
      </c>
      <c r="BG289" t="s">
        <v>16863</v>
      </c>
      <c r="BH289" t="b">
        <f>IFERROR(MATCH('2020'!A289, '2021'!A:A, 0) &gt;0, FALSE)</f>
        <v>1</v>
      </c>
    </row>
    <row r="290" spans="1:60">
      <c r="A290" t="s">
        <v>1723</v>
      </c>
      <c r="B290" t="s">
        <v>1724</v>
      </c>
      <c r="D290" t="s">
        <v>17063</v>
      </c>
      <c r="E290" t="s">
        <v>17064</v>
      </c>
      <c r="F290" t="s">
        <v>1726</v>
      </c>
      <c r="G290" t="s">
        <v>1727</v>
      </c>
      <c r="H290" t="s">
        <v>288</v>
      </c>
      <c r="I290">
        <v>60521</v>
      </c>
      <c r="J290" t="s">
        <v>17065</v>
      </c>
      <c r="K290" t="s">
        <v>146</v>
      </c>
      <c r="L290">
        <v>1.5</v>
      </c>
      <c r="M290">
        <v>15.5</v>
      </c>
      <c r="N290">
        <v>1</v>
      </c>
      <c r="O290">
        <v>18</v>
      </c>
      <c r="P290" t="s">
        <v>290</v>
      </c>
      <c r="Q290">
        <v>13</v>
      </c>
      <c r="R290" t="s">
        <v>290</v>
      </c>
      <c r="S290" t="s">
        <v>290</v>
      </c>
      <c r="T290" t="s">
        <v>290</v>
      </c>
      <c r="U290">
        <v>14</v>
      </c>
      <c r="V290">
        <v>10</v>
      </c>
      <c r="W290">
        <v>10</v>
      </c>
      <c r="X290">
        <v>10</v>
      </c>
      <c r="Y290">
        <v>15</v>
      </c>
      <c r="Z290">
        <v>16</v>
      </c>
      <c r="AA290">
        <v>15</v>
      </c>
      <c r="AB290">
        <v>15</v>
      </c>
      <c r="AC290">
        <v>10</v>
      </c>
      <c r="AD290" t="s">
        <v>290</v>
      </c>
      <c r="AE290" t="s">
        <v>290</v>
      </c>
      <c r="AF290" t="s">
        <v>290</v>
      </c>
      <c r="AG290" t="s">
        <v>290</v>
      </c>
      <c r="AH290" t="s">
        <v>290</v>
      </c>
      <c r="AI290" t="s">
        <v>290</v>
      </c>
      <c r="AJ290">
        <v>46</v>
      </c>
      <c r="AK290" t="s">
        <v>290</v>
      </c>
      <c r="AL290">
        <v>23</v>
      </c>
      <c r="AM290">
        <v>16</v>
      </c>
      <c r="AN290" t="s">
        <v>290</v>
      </c>
      <c r="AO290">
        <v>52</v>
      </c>
      <c r="AP290">
        <v>24</v>
      </c>
      <c r="AQ290">
        <v>88</v>
      </c>
      <c r="AR290">
        <v>73</v>
      </c>
      <c r="AS290">
        <v>161</v>
      </c>
      <c r="AT290">
        <v>41.808286000000003</v>
      </c>
      <c r="AU290">
        <v>-87.915092999999999</v>
      </c>
      <c r="AV290">
        <v>1</v>
      </c>
      <c r="AW290" t="s">
        <v>16360</v>
      </c>
      <c r="AX290">
        <v>631</v>
      </c>
      <c r="AY290" t="s">
        <v>17066</v>
      </c>
      <c r="BB290" t="s">
        <v>1727</v>
      </c>
      <c r="BC290" t="s">
        <v>288</v>
      </c>
      <c r="BD290" t="s">
        <v>16493</v>
      </c>
      <c r="BE290">
        <v>60521</v>
      </c>
      <c r="BF290" t="s">
        <v>16346</v>
      </c>
      <c r="BG290" t="s">
        <v>16363</v>
      </c>
      <c r="BH290" t="b">
        <f>IFERROR(MATCH('2020'!A290, '2021'!A:A, 0) &gt;0, FALSE)</f>
        <v>1</v>
      </c>
    </row>
    <row r="291" spans="1:60">
      <c r="A291" t="s">
        <v>1729</v>
      </c>
      <c r="B291" t="s">
        <v>1730</v>
      </c>
      <c r="C291" t="s">
        <v>314</v>
      </c>
      <c r="D291" t="s">
        <v>519</v>
      </c>
      <c r="E291" t="s">
        <v>1731</v>
      </c>
      <c r="F291" t="s">
        <v>1732</v>
      </c>
      <c r="G291" t="s">
        <v>1122</v>
      </c>
      <c r="H291" t="s">
        <v>288</v>
      </c>
      <c r="I291">
        <v>60616</v>
      </c>
      <c r="J291" t="s">
        <v>17067</v>
      </c>
      <c r="K291" t="s">
        <v>146</v>
      </c>
      <c r="L291">
        <v>5</v>
      </c>
      <c r="M291">
        <v>53</v>
      </c>
      <c r="N291">
        <v>46</v>
      </c>
      <c r="O291">
        <v>104</v>
      </c>
      <c r="P291" t="s">
        <v>290</v>
      </c>
      <c r="Q291" t="s">
        <v>290</v>
      </c>
      <c r="R291" t="s">
        <v>290</v>
      </c>
      <c r="S291" t="s">
        <v>290</v>
      </c>
      <c r="T291" t="s">
        <v>290</v>
      </c>
      <c r="U291" t="s">
        <v>290</v>
      </c>
      <c r="V291" t="s">
        <v>290</v>
      </c>
      <c r="W291" t="s">
        <v>290</v>
      </c>
      <c r="X291" t="s">
        <v>290</v>
      </c>
      <c r="Y291" t="s">
        <v>290</v>
      </c>
      <c r="Z291">
        <v>197</v>
      </c>
      <c r="AA291">
        <v>177</v>
      </c>
      <c r="AB291">
        <v>200</v>
      </c>
      <c r="AC291">
        <v>186</v>
      </c>
      <c r="AD291" t="s">
        <v>290</v>
      </c>
      <c r="AE291" t="s">
        <v>290</v>
      </c>
      <c r="AF291" t="s">
        <v>290</v>
      </c>
      <c r="AG291" t="s">
        <v>290</v>
      </c>
      <c r="AH291" t="s">
        <v>290</v>
      </c>
      <c r="AI291" t="s">
        <v>290</v>
      </c>
      <c r="AJ291">
        <v>267</v>
      </c>
      <c r="AK291" t="s">
        <v>290</v>
      </c>
      <c r="AL291">
        <v>30</v>
      </c>
      <c r="AM291">
        <v>301</v>
      </c>
      <c r="AN291" t="s">
        <v>290</v>
      </c>
      <c r="AO291">
        <v>160</v>
      </c>
      <c r="AP291" t="s">
        <v>290</v>
      </c>
      <c r="AQ291">
        <v>371</v>
      </c>
      <c r="AR291">
        <v>389</v>
      </c>
      <c r="AS291">
        <v>760</v>
      </c>
      <c r="AT291">
        <v>41.832241000000003</v>
      </c>
      <c r="AU291">
        <v>-87.623433000000006</v>
      </c>
      <c r="AV291">
        <v>1</v>
      </c>
      <c r="AW291" t="s">
        <v>16360</v>
      </c>
      <c r="AX291">
        <v>3434</v>
      </c>
      <c r="AY291" t="s">
        <v>17068</v>
      </c>
      <c r="BB291" t="s">
        <v>1122</v>
      </c>
      <c r="BC291" t="s">
        <v>288</v>
      </c>
      <c r="BD291" t="s">
        <v>16493</v>
      </c>
      <c r="BE291">
        <v>60616</v>
      </c>
      <c r="BF291" t="s">
        <v>16346</v>
      </c>
      <c r="BG291" t="s">
        <v>16363</v>
      </c>
      <c r="BH291" t="b">
        <f>IFERROR(MATCH('2020'!A291, '2021'!A:A, 0) &gt;0, FALSE)</f>
        <v>1</v>
      </c>
    </row>
    <row r="292" spans="1:60">
      <c r="A292" t="s">
        <v>1733</v>
      </c>
      <c r="B292" t="s">
        <v>1734</v>
      </c>
      <c r="C292" t="s">
        <v>418</v>
      </c>
      <c r="D292" t="s">
        <v>1735</v>
      </c>
      <c r="E292" t="s">
        <v>1736</v>
      </c>
      <c r="F292" t="s">
        <v>8804</v>
      </c>
      <c r="G292" t="s">
        <v>1122</v>
      </c>
      <c r="H292" t="s">
        <v>288</v>
      </c>
      <c r="I292">
        <v>60618</v>
      </c>
      <c r="J292" t="s">
        <v>17069</v>
      </c>
      <c r="K292" t="s">
        <v>146</v>
      </c>
      <c r="L292">
        <v>14</v>
      </c>
      <c r="M292">
        <v>47</v>
      </c>
      <c r="N292">
        <v>25.5</v>
      </c>
      <c r="O292">
        <v>86.5</v>
      </c>
      <c r="P292" t="s">
        <v>290</v>
      </c>
      <c r="Q292" t="s">
        <v>290</v>
      </c>
      <c r="R292" t="s">
        <v>290</v>
      </c>
      <c r="S292" t="s">
        <v>290</v>
      </c>
      <c r="T292" t="s">
        <v>290</v>
      </c>
      <c r="U292" t="s">
        <v>290</v>
      </c>
      <c r="V292" t="s">
        <v>290</v>
      </c>
      <c r="W292" t="s">
        <v>290</v>
      </c>
      <c r="X292" t="s">
        <v>290</v>
      </c>
      <c r="Y292" t="s">
        <v>290</v>
      </c>
      <c r="Z292">
        <v>179</v>
      </c>
      <c r="AA292">
        <v>149</v>
      </c>
      <c r="AB292">
        <v>126</v>
      </c>
      <c r="AC292">
        <v>91</v>
      </c>
      <c r="AD292" t="s">
        <v>290</v>
      </c>
      <c r="AE292" t="s">
        <v>290</v>
      </c>
      <c r="AF292" t="s">
        <v>290</v>
      </c>
      <c r="AG292" t="s">
        <v>290</v>
      </c>
      <c r="AH292" t="s">
        <v>290</v>
      </c>
      <c r="AI292" t="s">
        <v>290</v>
      </c>
      <c r="AJ292">
        <v>135</v>
      </c>
      <c r="AK292" t="s">
        <v>290</v>
      </c>
      <c r="AL292">
        <v>29</v>
      </c>
      <c r="AM292">
        <v>37</v>
      </c>
      <c r="AN292" t="s">
        <v>290</v>
      </c>
      <c r="AO292">
        <v>303</v>
      </c>
      <c r="AP292">
        <v>38</v>
      </c>
      <c r="AQ292">
        <v>239</v>
      </c>
      <c r="AR292">
        <v>306</v>
      </c>
      <c r="AS292">
        <v>545</v>
      </c>
      <c r="AT292">
        <v>41.947671</v>
      </c>
      <c r="AU292">
        <v>-87.69735</v>
      </c>
      <c r="AV292">
        <v>1</v>
      </c>
      <c r="AW292" t="s">
        <v>16343</v>
      </c>
      <c r="AX292">
        <v>3633</v>
      </c>
      <c r="AY292" t="s">
        <v>17070</v>
      </c>
      <c r="BB292" t="s">
        <v>1122</v>
      </c>
      <c r="BC292" t="s">
        <v>288</v>
      </c>
      <c r="BD292" t="s">
        <v>16493</v>
      </c>
      <c r="BE292">
        <v>60618</v>
      </c>
      <c r="BF292" t="s">
        <v>16346</v>
      </c>
      <c r="BG292" t="s">
        <v>16863</v>
      </c>
      <c r="BH292" t="b">
        <f>IFERROR(MATCH('2020'!A292, '2021'!A:A, 0) &gt;0, FALSE)</f>
        <v>1</v>
      </c>
    </row>
    <row r="293" spans="1:60">
      <c r="A293" t="s">
        <v>1739</v>
      </c>
      <c r="B293" t="s">
        <v>1740</v>
      </c>
      <c r="D293" t="s">
        <v>1741</v>
      </c>
      <c r="E293" t="s">
        <v>881</v>
      </c>
      <c r="F293" t="s">
        <v>1742</v>
      </c>
      <c r="G293" t="s">
        <v>1122</v>
      </c>
      <c r="H293" t="s">
        <v>288</v>
      </c>
      <c r="I293">
        <v>60644</v>
      </c>
      <c r="J293" t="s">
        <v>17071</v>
      </c>
      <c r="K293" t="s">
        <v>146</v>
      </c>
      <c r="L293">
        <v>1</v>
      </c>
      <c r="M293">
        <v>3</v>
      </c>
      <c r="N293">
        <v>1.5</v>
      </c>
      <c r="O293">
        <v>5.5</v>
      </c>
      <c r="P293">
        <v>19</v>
      </c>
      <c r="Q293" t="s">
        <v>290</v>
      </c>
      <c r="R293" t="s">
        <v>290</v>
      </c>
      <c r="S293" t="s">
        <v>290</v>
      </c>
      <c r="T293" t="s">
        <v>290</v>
      </c>
      <c r="U293" t="s">
        <v>290</v>
      </c>
      <c r="V293" t="s">
        <v>290</v>
      </c>
      <c r="W293" t="s">
        <v>290</v>
      </c>
      <c r="X293" t="s">
        <v>290</v>
      </c>
      <c r="Y293" t="s">
        <v>290</v>
      </c>
      <c r="Z293" t="s">
        <v>290</v>
      </c>
      <c r="AA293" t="s">
        <v>290</v>
      </c>
      <c r="AB293" t="s">
        <v>290</v>
      </c>
      <c r="AC293" t="s">
        <v>290</v>
      </c>
      <c r="AD293" t="s">
        <v>290</v>
      </c>
      <c r="AE293" t="s">
        <v>290</v>
      </c>
      <c r="AF293" t="s">
        <v>290</v>
      </c>
      <c r="AG293" t="s">
        <v>290</v>
      </c>
      <c r="AH293" t="s">
        <v>290</v>
      </c>
      <c r="AI293" t="s">
        <v>290</v>
      </c>
      <c r="AJ293" t="s">
        <v>290</v>
      </c>
      <c r="AK293" t="s">
        <v>290</v>
      </c>
      <c r="AL293" t="s">
        <v>290</v>
      </c>
      <c r="AM293">
        <v>18</v>
      </c>
      <c r="AN293" t="s">
        <v>290</v>
      </c>
      <c r="AO293" t="s">
        <v>290</v>
      </c>
      <c r="AP293" t="s">
        <v>290</v>
      </c>
      <c r="AQ293">
        <v>10</v>
      </c>
      <c r="AR293">
        <v>10</v>
      </c>
      <c r="AS293">
        <v>20</v>
      </c>
      <c r="AT293">
        <v>41.885683</v>
      </c>
      <c r="AU293">
        <v>-87.745164000000003</v>
      </c>
      <c r="AV293">
        <v>1</v>
      </c>
      <c r="AW293" t="s">
        <v>16343</v>
      </c>
      <c r="AX293">
        <v>309</v>
      </c>
      <c r="AY293" t="s">
        <v>17072</v>
      </c>
      <c r="BB293" t="s">
        <v>1122</v>
      </c>
      <c r="BC293" t="s">
        <v>288</v>
      </c>
      <c r="BD293" t="s">
        <v>16493</v>
      </c>
      <c r="BE293">
        <v>60644</v>
      </c>
      <c r="BF293" t="s">
        <v>16346</v>
      </c>
      <c r="BG293" t="s">
        <v>146</v>
      </c>
      <c r="BH293" t="b">
        <f>IFERROR(MATCH('2020'!A293, '2021'!A:A, 0) &gt;0, FALSE)</f>
        <v>1</v>
      </c>
    </row>
    <row r="294" spans="1:60">
      <c r="A294" t="s">
        <v>1744</v>
      </c>
      <c r="B294" t="s">
        <v>1745</v>
      </c>
      <c r="C294" t="s">
        <v>418</v>
      </c>
      <c r="D294" t="s">
        <v>287</v>
      </c>
      <c r="E294" t="s">
        <v>17073</v>
      </c>
      <c r="F294" t="s">
        <v>1748</v>
      </c>
      <c r="G294" t="s">
        <v>1122</v>
      </c>
      <c r="H294" t="s">
        <v>288</v>
      </c>
      <c r="I294">
        <v>60642</v>
      </c>
      <c r="J294" t="s">
        <v>17074</v>
      </c>
      <c r="K294" t="s">
        <v>146</v>
      </c>
      <c r="L294">
        <v>6</v>
      </c>
      <c r="M294">
        <v>26.5</v>
      </c>
      <c r="N294">
        <v>15.1</v>
      </c>
      <c r="O294">
        <v>47.6</v>
      </c>
      <c r="P294" t="s">
        <v>290</v>
      </c>
      <c r="Q294" t="s">
        <v>290</v>
      </c>
      <c r="R294" t="s">
        <v>290</v>
      </c>
      <c r="S294" t="s">
        <v>290</v>
      </c>
      <c r="T294" t="s">
        <v>290</v>
      </c>
      <c r="U294" t="s">
        <v>290</v>
      </c>
      <c r="V294" t="s">
        <v>290</v>
      </c>
      <c r="W294" t="s">
        <v>290</v>
      </c>
      <c r="X294" t="s">
        <v>290</v>
      </c>
      <c r="Y294" t="s">
        <v>290</v>
      </c>
      <c r="Z294">
        <v>81</v>
      </c>
      <c r="AA294">
        <v>85</v>
      </c>
      <c r="AB294">
        <v>82</v>
      </c>
      <c r="AC294">
        <v>70</v>
      </c>
      <c r="AD294" t="s">
        <v>290</v>
      </c>
      <c r="AE294" t="s">
        <v>290</v>
      </c>
      <c r="AF294" t="s">
        <v>290</v>
      </c>
      <c r="AG294" t="s">
        <v>290</v>
      </c>
      <c r="AH294" t="s">
        <v>290</v>
      </c>
      <c r="AI294" t="s">
        <v>290</v>
      </c>
      <c r="AJ294">
        <v>169</v>
      </c>
      <c r="AK294" t="s">
        <v>290</v>
      </c>
      <c r="AL294">
        <v>26</v>
      </c>
      <c r="AM294">
        <v>94</v>
      </c>
      <c r="AN294" t="s">
        <v>290</v>
      </c>
      <c r="AO294">
        <v>19</v>
      </c>
      <c r="AP294">
        <v>10</v>
      </c>
      <c r="AQ294">
        <v>168</v>
      </c>
      <c r="AR294">
        <v>150</v>
      </c>
      <c r="AS294">
        <v>318</v>
      </c>
      <c r="AT294">
        <v>41.903534000000001</v>
      </c>
      <c r="AU294">
        <v>-87.663959000000006</v>
      </c>
      <c r="AV294">
        <v>0.9</v>
      </c>
      <c r="AW294" t="s">
        <v>16360</v>
      </c>
      <c r="AX294">
        <v>1443</v>
      </c>
      <c r="AY294" t="s">
        <v>17075</v>
      </c>
      <c r="BB294" t="s">
        <v>1122</v>
      </c>
      <c r="BC294" t="s">
        <v>288</v>
      </c>
      <c r="BD294" t="s">
        <v>16493</v>
      </c>
      <c r="BE294">
        <v>60642</v>
      </c>
      <c r="BF294" t="s">
        <v>16346</v>
      </c>
      <c r="BG294" t="s">
        <v>16363</v>
      </c>
      <c r="BH294" t="b">
        <f>IFERROR(MATCH('2020'!A294, '2021'!A:A, 0) &gt;0, FALSE)</f>
        <v>1</v>
      </c>
    </row>
    <row r="295" spans="1:60">
      <c r="A295" t="s">
        <v>1750</v>
      </c>
      <c r="B295" t="s">
        <v>1751</v>
      </c>
      <c r="D295" t="s">
        <v>787</v>
      </c>
      <c r="E295" t="s">
        <v>1752</v>
      </c>
      <c r="F295" t="s">
        <v>1753</v>
      </c>
      <c r="G295" t="s">
        <v>1122</v>
      </c>
      <c r="H295" t="s">
        <v>288</v>
      </c>
      <c r="I295">
        <v>60622</v>
      </c>
      <c r="J295" t="s">
        <v>17076</v>
      </c>
      <c r="K295" t="s">
        <v>146</v>
      </c>
      <c r="L295">
        <v>12</v>
      </c>
      <c r="M295">
        <v>20</v>
      </c>
      <c r="N295">
        <v>11</v>
      </c>
      <c r="O295">
        <v>43</v>
      </c>
      <c r="P295" t="s">
        <v>290</v>
      </c>
      <c r="Q295" t="s">
        <v>290</v>
      </c>
      <c r="R295" t="s">
        <v>290</v>
      </c>
      <c r="S295" t="s">
        <v>290</v>
      </c>
      <c r="T295" t="s">
        <v>290</v>
      </c>
      <c r="U295" t="s">
        <v>290</v>
      </c>
      <c r="V295" t="s">
        <v>290</v>
      </c>
      <c r="W295" t="s">
        <v>290</v>
      </c>
      <c r="X295" t="s">
        <v>290</v>
      </c>
      <c r="Y295" t="s">
        <v>290</v>
      </c>
      <c r="Z295">
        <v>33</v>
      </c>
      <c r="AA295">
        <v>37</v>
      </c>
      <c r="AB295">
        <v>31</v>
      </c>
      <c r="AC295">
        <v>37</v>
      </c>
      <c r="AD295" t="s">
        <v>290</v>
      </c>
      <c r="AE295" t="s">
        <v>290</v>
      </c>
      <c r="AF295" t="s">
        <v>290</v>
      </c>
      <c r="AG295" t="s">
        <v>290</v>
      </c>
      <c r="AH295" t="s">
        <v>290</v>
      </c>
      <c r="AI295">
        <v>27</v>
      </c>
      <c r="AJ295">
        <v>92</v>
      </c>
      <c r="AK295" t="s">
        <v>290</v>
      </c>
      <c r="AL295" t="s">
        <v>290</v>
      </c>
      <c r="AM295">
        <v>51</v>
      </c>
      <c r="AN295" t="s">
        <v>290</v>
      </c>
      <c r="AO295" t="s">
        <v>290</v>
      </c>
      <c r="AP295" t="s">
        <v>290</v>
      </c>
      <c r="AQ295">
        <v>165</v>
      </c>
      <c r="AR295">
        <v>0</v>
      </c>
      <c r="AS295">
        <v>165</v>
      </c>
      <c r="AT295">
        <v>41.909256999999997</v>
      </c>
      <c r="AU295">
        <v>-87.684151999999997</v>
      </c>
      <c r="AV295">
        <v>1</v>
      </c>
      <c r="AW295" t="s">
        <v>16343</v>
      </c>
      <c r="AX295">
        <v>1501</v>
      </c>
      <c r="AY295" t="s">
        <v>17077</v>
      </c>
      <c r="BB295" t="s">
        <v>1122</v>
      </c>
      <c r="BC295" t="s">
        <v>288</v>
      </c>
      <c r="BD295" t="s">
        <v>16493</v>
      </c>
      <c r="BE295">
        <v>60622</v>
      </c>
      <c r="BF295" t="s">
        <v>16346</v>
      </c>
      <c r="BG295" t="s">
        <v>16863</v>
      </c>
      <c r="BH295" t="b">
        <f>IFERROR(MATCH('2020'!A295, '2021'!A:A, 0) &gt;0, FALSE)</f>
        <v>1</v>
      </c>
    </row>
    <row r="296" spans="1:60">
      <c r="A296" t="s">
        <v>1755</v>
      </c>
      <c r="B296" t="s">
        <v>1756</v>
      </c>
      <c r="C296" t="s">
        <v>314</v>
      </c>
      <c r="D296" t="s">
        <v>922</v>
      </c>
      <c r="E296" t="s">
        <v>17078</v>
      </c>
      <c r="F296" t="s">
        <v>1759</v>
      </c>
      <c r="G296" t="s">
        <v>1122</v>
      </c>
      <c r="H296" t="s">
        <v>288</v>
      </c>
      <c r="I296">
        <v>60637</v>
      </c>
      <c r="J296" t="s">
        <v>17079</v>
      </c>
      <c r="K296" t="s">
        <v>146</v>
      </c>
      <c r="L296">
        <v>15</v>
      </c>
      <c r="M296">
        <v>251.8</v>
      </c>
      <c r="N296">
        <v>131.80000000000001</v>
      </c>
      <c r="O296">
        <v>398.6</v>
      </c>
      <c r="P296">
        <v>269</v>
      </c>
      <c r="Q296">
        <v>138</v>
      </c>
      <c r="R296">
        <v>140</v>
      </c>
      <c r="S296">
        <v>140</v>
      </c>
      <c r="T296">
        <v>139</v>
      </c>
      <c r="U296">
        <v>139</v>
      </c>
      <c r="V296">
        <v>141</v>
      </c>
      <c r="W296">
        <v>151</v>
      </c>
      <c r="X296">
        <v>154</v>
      </c>
      <c r="Y296">
        <v>156</v>
      </c>
      <c r="Z296">
        <v>161</v>
      </c>
      <c r="AA296">
        <v>153</v>
      </c>
      <c r="AB296">
        <v>155</v>
      </c>
      <c r="AC296">
        <v>152</v>
      </c>
      <c r="AD296" t="s">
        <v>290</v>
      </c>
      <c r="AE296" t="s">
        <v>290</v>
      </c>
      <c r="AF296" t="s">
        <v>290</v>
      </c>
      <c r="AG296" t="s">
        <v>290</v>
      </c>
      <c r="AH296" t="s">
        <v>290</v>
      </c>
      <c r="AI296" t="s">
        <v>290</v>
      </c>
      <c r="AJ296">
        <v>152</v>
      </c>
      <c r="AK296" t="s">
        <v>290</v>
      </c>
      <c r="AL296">
        <v>446</v>
      </c>
      <c r="AM296">
        <v>192</v>
      </c>
      <c r="AN296" t="s">
        <v>290</v>
      </c>
      <c r="AO296">
        <v>1043</v>
      </c>
      <c r="AP296">
        <v>351</v>
      </c>
      <c r="AQ296">
        <v>1131</v>
      </c>
      <c r="AR296">
        <v>1057</v>
      </c>
      <c r="AS296">
        <v>2188</v>
      </c>
      <c r="AT296">
        <v>41.787989000000003</v>
      </c>
      <c r="AU296">
        <v>-87.592867999999996</v>
      </c>
      <c r="AV296">
        <v>1</v>
      </c>
      <c r="AW296" t="s">
        <v>16360</v>
      </c>
      <c r="AX296">
        <v>1362</v>
      </c>
      <c r="AY296" t="s">
        <v>17080</v>
      </c>
      <c r="BB296" t="s">
        <v>1122</v>
      </c>
      <c r="BC296" t="s">
        <v>288</v>
      </c>
      <c r="BD296" t="s">
        <v>16493</v>
      </c>
      <c r="BE296">
        <v>60637</v>
      </c>
      <c r="BF296" t="s">
        <v>16346</v>
      </c>
      <c r="BG296" t="s">
        <v>16363</v>
      </c>
      <c r="BH296" t="b">
        <f>IFERROR(MATCH('2020'!A296, '2021'!A:A, 0) &gt;0, FALSE)</f>
        <v>1</v>
      </c>
    </row>
    <row r="297" spans="1:60">
      <c r="A297" t="s">
        <v>1761</v>
      </c>
      <c r="B297" t="s">
        <v>1762</v>
      </c>
      <c r="D297" t="s">
        <v>1038</v>
      </c>
      <c r="E297" t="s">
        <v>1763</v>
      </c>
      <c r="F297" t="s">
        <v>1764</v>
      </c>
      <c r="G297" t="s">
        <v>1122</v>
      </c>
      <c r="H297" t="s">
        <v>288</v>
      </c>
      <c r="I297">
        <v>60610</v>
      </c>
      <c r="J297" t="s">
        <v>17081</v>
      </c>
      <c r="K297" t="s">
        <v>146</v>
      </c>
      <c r="L297">
        <v>12</v>
      </c>
      <c r="M297">
        <v>61</v>
      </c>
      <c r="N297">
        <v>13</v>
      </c>
      <c r="O297">
        <v>86</v>
      </c>
      <c r="P297">
        <v>62</v>
      </c>
      <c r="Q297">
        <v>46</v>
      </c>
      <c r="R297">
        <v>43</v>
      </c>
      <c r="S297">
        <v>46</v>
      </c>
      <c r="T297">
        <v>45</v>
      </c>
      <c r="U297">
        <v>31</v>
      </c>
      <c r="V297">
        <v>48</v>
      </c>
      <c r="W297">
        <v>42</v>
      </c>
      <c r="X297">
        <v>46</v>
      </c>
      <c r="Y297">
        <v>41</v>
      </c>
      <c r="Z297" t="s">
        <v>290</v>
      </c>
      <c r="AA297" t="s">
        <v>290</v>
      </c>
      <c r="AB297" t="s">
        <v>290</v>
      </c>
      <c r="AC297" t="s">
        <v>290</v>
      </c>
      <c r="AD297" t="s">
        <v>290</v>
      </c>
      <c r="AE297" t="s">
        <v>290</v>
      </c>
      <c r="AF297" t="s">
        <v>290</v>
      </c>
      <c r="AG297" t="s">
        <v>290</v>
      </c>
      <c r="AH297" t="s">
        <v>290</v>
      </c>
      <c r="AI297" t="s">
        <v>290</v>
      </c>
      <c r="AJ297">
        <v>59</v>
      </c>
      <c r="AK297" t="s">
        <v>290</v>
      </c>
      <c r="AL297">
        <v>17</v>
      </c>
      <c r="AM297" t="s">
        <v>290</v>
      </c>
      <c r="AN297" t="s">
        <v>290</v>
      </c>
      <c r="AO297">
        <v>337</v>
      </c>
      <c r="AP297">
        <v>36</v>
      </c>
      <c r="AQ297">
        <v>227</v>
      </c>
      <c r="AR297">
        <v>223</v>
      </c>
      <c r="AS297">
        <v>450</v>
      </c>
      <c r="AT297">
        <v>41.908532000000001</v>
      </c>
      <c r="AU297">
        <v>-87.635930000000002</v>
      </c>
      <c r="AV297">
        <v>1</v>
      </c>
      <c r="AW297" t="s">
        <v>16343</v>
      </c>
      <c r="AX297">
        <v>1431</v>
      </c>
      <c r="AY297" t="s">
        <v>17082</v>
      </c>
      <c r="BB297" t="s">
        <v>1122</v>
      </c>
      <c r="BC297" t="s">
        <v>288</v>
      </c>
      <c r="BD297" t="s">
        <v>16493</v>
      </c>
      <c r="BE297">
        <v>60610</v>
      </c>
      <c r="BF297" t="s">
        <v>16346</v>
      </c>
      <c r="BG297" t="s">
        <v>146</v>
      </c>
      <c r="BH297" t="b">
        <f>IFERROR(MATCH('2020'!A297, '2021'!A:A, 0) &gt;0, FALSE)</f>
        <v>1</v>
      </c>
    </row>
    <row r="298" spans="1:60">
      <c r="A298" t="s">
        <v>1765</v>
      </c>
      <c r="B298" t="s">
        <v>1766</v>
      </c>
      <c r="D298" t="s">
        <v>1767</v>
      </c>
      <c r="E298" t="s">
        <v>1768</v>
      </c>
      <c r="F298" t="s">
        <v>1769</v>
      </c>
      <c r="G298" t="s">
        <v>1122</v>
      </c>
      <c r="H298" t="s">
        <v>288</v>
      </c>
      <c r="I298">
        <v>60605</v>
      </c>
      <c r="J298" t="s">
        <v>17083</v>
      </c>
      <c r="K298" t="s">
        <v>146</v>
      </c>
      <c r="L298">
        <v>5</v>
      </c>
      <c r="M298">
        <v>17</v>
      </c>
      <c r="N298">
        <v>4</v>
      </c>
      <c r="O298">
        <v>26</v>
      </c>
      <c r="P298">
        <v>60</v>
      </c>
      <c r="Q298">
        <v>20</v>
      </c>
      <c r="R298">
        <v>16</v>
      </c>
      <c r="S298" t="s">
        <v>290</v>
      </c>
      <c r="T298" t="s">
        <v>290</v>
      </c>
      <c r="U298" t="s">
        <v>290</v>
      </c>
      <c r="V298" t="s">
        <v>290</v>
      </c>
      <c r="W298" t="s">
        <v>290</v>
      </c>
      <c r="X298" t="s">
        <v>290</v>
      </c>
      <c r="Y298" t="s">
        <v>290</v>
      </c>
      <c r="Z298" t="s">
        <v>290</v>
      </c>
      <c r="AA298" t="s">
        <v>290</v>
      </c>
      <c r="AB298" t="s">
        <v>290</v>
      </c>
      <c r="AC298" t="s">
        <v>290</v>
      </c>
      <c r="AD298" t="s">
        <v>290</v>
      </c>
      <c r="AE298" t="s">
        <v>290</v>
      </c>
      <c r="AF298" t="s">
        <v>290</v>
      </c>
      <c r="AG298" t="s">
        <v>290</v>
      </c>
      <c r="AH298" t="s">
        <v>290</v>
      </c>
      <c r="AI298" t="s">
        <v>290</v>
      </c>
      <c r="AJ298">
        <v>12</v>
      </c>
      <c r="AK298" t="s">
        <v>290</v>
      </c>
      <c r="AL298">
        <v>34</v>
      </c>
      <c r="AM298" t="s">
        <v>290</v>
      </c>
      <c r="AN298" t="s">
        <v>290</v>
      </c>
      <c r="AO298">
        <v>32</v>
      </c>
      <c r="AP298" t="s">
        <v>290</v>
      </c>
      <c r="AQ298">
        <v>51</v>
      </c>
      <c r="AR298">
        <v>45</v>
      </c>
      <c r="AS298">
        <v>96</v>
      </c>
      <c r="AT298">
        <v>41.872416999999999</v>
      </c>
      <c r="AU298">
        <v>-87.630173999999997</v>
      </c>
      <c r="AV298">
        <v>1</v>
      </c>
      <c r="AW298" t="s">
        <v>16360</v>
      </c>
      <c r="AX298">
        <v>47</v>
      </c>
      <c r="AY298" t="s">
        <v>17084</v>
      </c>
      <c r="AZ298" t="s">
        <v>16790</v>
      </c>
      <c r="BA298" t="s">
        <v>17085</v>
      </c>
      <c r="BB298" t="s">
        <v>1122</v>
      </c>
      <c r="BC298" t="s">
        <v>288</v>
      </c>
      <c r="BD298" t="s">
        <v>16493</v>
      </c>
      <c r="BE298">
        <v>60605</v>
      </c>
      <c r="BF298" t="s">
        <v>16346</v>
      </c>
      <c r="BG298" t="s">
        <v>16363</v>
      </c>
      <c r="BH298" t="b">
        <f>IFERROR(MATCH('2020'!A298, '2021'!A:A, 0) &gt;0, FALSE)</f>
        <v>1</v>
      </c>
    </row>
    <row r="299" spans="1:60">
      <c r="A299" t="s">
        <v>1771</v>
      </c>
      <c r="B299" t="s">
        <v>1772</v>
      </c>
      <c r="D299" t="s">
        <v>419</v>
      </c>
      <c r="E299" t="s">
        <v>1773</v>
      </c>
      <c r="F299" t="s">
        <v>1774</v>
      </c>
      <c r="G299" t="s">
        <v>1122</v>
      </c>
      <c r="H299" t="s">
        <v>288</v>
      </c>
      <c r="I299">
        <v>60655</v>
      </c>
      <c r="J299" t="s">
        <v>17086</v>
      </c>
      <c r="K299" t="s">
        <v>146</v>
      </c>
      <c r="L299">
        <v>11</v>
      </c>
      <c r="M299">
        <v>106</v>
      </c>
      <c r="N299">
        <v>34</v>
      </c>
      <c r="O299">
        <v>151</v>
      </c>
      <c r="P299" t="s">
        <v>290</v>
      </c>
      <c r="Q299" t="s">
        <v>290</v>
      </c>
      <c r="R299" t="s">
        <v>290</v>
      </c>
      <c r="S299" t="s">
        <v>290</v>
      </c>
      <c r="T299" t="s">
        <v>290</v>
      </c>
      <c r="U299" t="s">
        <v>290</v>
      </c>
      <c r="V299" t="s">
        <v>290</v>
      </c>
      <c r="W299" t="s">
        <v>290</v>
      </c>
      <c r="X299" t="s">
        <v>290</v>
      </c>
      <c r="Y299" t="s">
        <v>290</v>
      </c>
      <c r="Z299">
        <v>427</v>
      </c>
      <c r="AA299">
        <v>411</v>
      </c>
      <c r="AB299">
        <v>389</v>
      </c>
      <c r="AC299">
        <v>400</v>
      </c>
      <c r="AD299" t="s">
        <v>290</v>
      </c>
      <c r="AE299" t="s">
        <v>290</v>
      </c>
      <c r="AF299" t="s">
        <v>290</v>
      </c>
      <c r="AG299" t="s">
        <v>290</v>
      </c>
      <c r="AH299" t="s">
        <v>290</v>
      </c>
      <c r="AI299" t="s">
        <v>290</v>
      </c>
      <c r="AJ299">
        <v>221</v>
      </c>
      <c r="AK299" t="s">
        <v>290</v>
      </c>
      <c r="AL299">
        <v>21</v>
      </c>
      <c r="AM299">
        <v>190</v>
      </c>
      <c r="AN299" t="s">
        <v>290</v>
      </c>
      <c r="AO299">
        <v>1114</v>
      </c>
      <c r="AP299">
        <v>75</v>
      </c>
      <c r="AQ299">
        <v>874</v>
      </c>
      <c r="AR299">
        <v>753</v>
      </c>
      <c r="AS299">
        <v>1627</v>
      </c>
      <c r="AT299">
        <v>41.685800999999998</v>
      </c>
      <c r="AU299">
        <v>-87.722835000000003</v>
      </c>
      <c r="AV299">
        <v>1</v>
      </c>
      <c r="AW299" t="s">
        <v>16343</v>
      </c>
      <c r="AX299">
        <v>4200</v>
      </c>
      <c r="AY299" t="s">
        <v>17087</v>
      </c>
      <c r="BB299" t="s">
        <v>1122</v>
      </c>
      <c r="BC299" t="s">
        <v>288</v>
      </c>
      <c r="BD299" t="s">
        <v>16493</v>
      </c>
      <c r="BE299">
        <v>60655</v>
      </c>
      <c r="BF299" t="s">
        <v>16346</v>
      </c>
      <c r="BG299" t="s">
        <v>16863</v>
      </c>
      <c r="BH299" t="b">
        <f>IFERROR(MATCH('2020'!A299, '2021'!A:A, 0) &gt;0, FALSE)</f>
        <v>1</v>
      </c>
    </row>
    <row r="300" spans="1:60">
      <c r="A300" t="s">
        <v>1775</v>
      </c>
      <c r="B300" t="s">
        <v>8866</v>
      </c>
      <c r="C300" t="s">
        <v>353</v>
      </c>
      <c r="D300" t="s">
        <v>1777</v>
      </c>
      <c r="E300" t="s">
        <v>17088</v>
      </c>
      <c r="F300" t="s">
        <v>1779</v>
      </c>
      <c r="G300" t="s">
        <v>1122</v>
      </c>
      <c r="H300" t="s">
        <v>288</v>
      </c>
      <c r="I300">
        <v>60655</v>
      </c>
      <c r="J300" t="s">
        <v>17089</v>
      </c>
      <c r="K300" t="s">
        <v>146</v>
      </c>
      <c r="L300">
        <v>5</v>
      </c>
      <c r="M300">
        <v>69</v>
      </c>
      <c r="N300">
        <v>39</v>
      </c>
      <c r="O300">
        <v>113</v>
      </c>
      <c r="P300" t="s">
        <v>290</v>
      </c>
      <c r="Q300" t="s">
        <v>290</v>
      </c>
      <c r="R300" t="s">
        <v>290</v>
      </c>
      <c r="S300" t="s">
        <v>290</v>
      </c>
      <c r="T300" t="s">
        <v>290</v>
      </c>
      <c r="U300" t="s">
        <v>290</v>
      </c>
      <c r="V300" t="s">
        <v>290</v>
      </c>
      <c r="W300" t="s">
        <v>290</v>
      </c>
      <c r="X300" t="s">
        <v>290</v>
      </c>
      <c r="Y300" t="s">
        <v>290</v>
      </c>
      <c r="Z300">
        <v>227</v>
      </c>
      <c r="AA300">
        <v>223</v>
      </c>
      <c r="AB300">
        <v>218</v>
      </c>
      <c r="AC300">
        <v>209</v>
      </c>
      <c r="AD300" t="s">
        <v>290</v>
      </c>
      <c r="AE300" t="s">
        <v>290</v>
      </c>
      <c r="AF300" t="s">
        <v>290</v>
      </c>
      <c r="AG300" t="s">
        <v>290</v>
      </c>
      <c r="AH300" t="s">
        <v>290</v>
      </c>
      <c r="AI300" t="s">
        <v>290</v>
      </c>
      <c r="AJ300">
        <v>138</v>
      </c>
      <c r="AK300" t="s">
        <v>290</v>
      </c>
      <c r="AL300" t="s">
        <v>290</v>
      </c>
      <c r="AM300">
        <v>108</v>
      </c>
      <c r="AN300" t="s">
        <v>290</v>
      </c>
      <c r="AO300">
        <v>586</v>
      </c>
      <c r="AP300">
        <v>35</v>
      </c>
      <c r="AQ300">
        <v>877</v>
      </c>
      <c r="AR300">
        <v>0</v>
      </c>
      <c r="AS300">
        <v>877</v>
      </c>
      <c r="AT300">
        <v>41.711978999999999</v>
      </c>
      <c r="AU300">
        <v>-87.716098000000002</v>
      </c>
      <c r="AV300">
        <v>1</v>
      </c>
      <c r="AW300" t="s">
        <v>16343</v>
      </c>
      <c r="AX300">
        <v>3737</v>
      </c>
      <c r="AY300" t="s">
        <v>17090</v>
      </c>
      <c r="BB300" t="s">
        <v>1122</v>
      </c>
      <c r="BC300" t="s">
        <v>288</v>
      </c>
      <c r="BD300" t="s">
        <v>16493</v>
      </c>
      <c r="BE300">
        <v>60655</v>
      </c>
      <c r="BF300" t="s">
        <v>16346</v>
      </c>
      <c r="BG300" t="s">
        <v>146</v>
      </c>
      <c r="BH300" t="b">
        <f>IFERROR(MATCH('2020'!A300, '2021'!A:A, 0) &gt;0, FALSE)</f>
        <v>1</v>
      </c>
    </row>
    <row r="301" spans="1:60">
      <c r="A301" t="s">
        <v>1780</v>
      </c>
      <c r="B301" t="s">
        <v>1781</v>
      </c>
      <c r="D301" t="s">
        <v>1782</v>
      </c>
      <c r="E301" t="s">
        <v>1783</v>
      </c>
      <c r="F301" t="s">
        <v>1784</v>
      </c>
      <c r="G301" t="s">
        <v>1122</v>
      </c>
      <c r="H301" t="s">
        <v>288</v>
      </c>
      <c r="I301">
        <v>60643</v>
      </c>
      <c r="J301" t="s">
        <v>17091</v>
      </c>
      <c r="K301" t="s">
        <v>146</v>
      </c>
      <c r="L301">
        <v>12</v>
      </c>
      <c r="M301">
        <v>58</v>
      </c>
      <c r="N301">
        <v>4</v>
      </c>
      <c r="O301">
        <v>74</v>
      </c>
      <c r="P301">
        <v>35</v>
      </c>
      <c r="Q301">
        <v>22</v>
      </c>
      <c r="R301">
        <v>34</v>
      </c>
      <c r="S301">
        <v>25</v>
      </c>
      <c r="T301">
        <v>26</v>
      </c>
      <c r="U301">
        <v>26</v>
      </c>
      <c r="V301">
        <v>30</v>
      </c>
      <c r="W301">
        <v>35</v>
      </c>
      <c r="X301">
        <v>24</v>
      </c>
      <c r="Y301">
        <v>40</v>
      </c>
      <c r="Z301">
        <v>39</v>
      </c>
      <c r="AA301">
        <v>36</v>
      </c>
      <c r="AB301">
        <v>38</v>
      </c>
      <c r="AC301">
        <v>37</v>
      </c>
      <c r="AD301" t="s">
        <v>290</v>
      </c>
      <c r="AE301" t="s">
        <v>290</v>
      </c>
      <c r="AF301" t="s">
        <v>290</v>
      </c>
      <c r="AG301" t="s">
        <v>290</v>
      </c>
      <c r="AH301" t="s">
        <v>290</v>
      </c>
      <c r="AI301" t="s">
        <v>290</v>
      </c>
      <c r="AJ301">
        <v>20</v>
      </c>
      <c r="AK301" t="s">
        <v>290</v>
      </c>
      <c r="AL301">
        <v>46</v>
      </c>
      <c r="AM301">
        <v>268</v>
      </c>
      <c r="AN301" t="s">
        <v>290</v>
      </c>
      <c r="AO301">
        <v>70</v>
      </c>
      <c r="AP301">
        <v>42</v>
      </c>
      <c r="AQ301">
        <v>242</v>
      </c>
      <c r="AR301">
        <v>205</v>
      </c>
      <c r="AS301">
        <v>447</v>
      </c>
      <c r="AT301">
        <v>41.691521000000002</v>
      </c>
      <c r="AU301">
        <v>-87.675640000000001</v>
      </c>
      <c r="AV301">
        <v>1</v>
      </c>
      <c r="AW301" t="s">
        <v>16343</v>
      </c>
      <c r="AX301">
        <v>2153</v>
      </c>
      <c r="AY301" t="s">
        <v>17092</v>
      </c>
      <c r="BB301" t="s">
        <v>1122</v>
      </c>
      <c r="BC301" t="s">
        <v>288</v>
      </c>
      <c r="BD301" t="s">
        <v>16493</v>
      </c>
      <c r="BE301">
        <v>60643</v>
      </c>
      <c r="BF301" t="s">
        <v>16346</v>
      </c>
      <c r="BG301" t="s">
        <v>146</v>
      </c>
      <c r="BH301" t="b">
        <f>IFERROR(MATCH('2020'!A301, '2021'!A:A, 0) &gt;0, FALSE)</f>
        <v>1</v>
      </c>
    </row>
    <row r="302" spans="1:60">
      <c r="A302" t="s">
        <v>1786</v>
      </c>
      <c r="B302" t="s">
        <v>1762</v>
      </c>
      <c r="C302" t="s">
        <v>1570</v>
      </c>
      <c r="D302" t="s">
        <v>2318</v>
      </c>
      <c r="E302" t="s">
        <v>2319</v>
      </c>
      <c r="F302" t="s">
        <v>1789</v>
      </c>
      <c r="G302" t="s">
        <v>1122</v>
      </c>
      <c r="H302" t="s">
        <v>288</v>
      </c>
      <c r="I302">
        <v>60617</v>
      </c>
      <c r="J302" t="s">
        <v>17093</v>
      </c>
      <c r="K302" t="s">
        <v>146</v>
      </c>
      <c r="L302">
        <v>2</v>
      </c>
      <c r="M302">
        <v>12</v>
      </c>
      <c r="N302">
        <v>0.5</v>
      </c>
      <c r="O302">
        <v>14.5</v>
      </c>
      <c r="P302">
        <v>15</v>
      </c>
      <c r="Q302">
        <v>22</v>
      </c>
      <c r="R302">
        <v>25</v>
      </c>
      <c r="S302">
        <v>24</v>
      </c>
      <c r="T302">
        <v>22</v>
      </c>
      <c r="U302">
        <v>21</v>
      </c>
      <c r="V302">
        <v>24</v>
      </c>
      <c r="W302">
        <v>20</v>
      </c>
      <c r="X302">
        <v>18</v>
      </c>
      <c r="Y302">
        <v>23</v>
      </c>
      <c r="Z302" t="s">
        <v>290</v>
      </c>
      <c r="AA302" t="s">
        <v>290</v>
      </c>
      <c r="AB302" t="s">
        <v>290</v>
      </c>
      <c r="AC302" t="s">
        <v>290</v>
      </c>
      <c r="AD302" t="s">
        <v>290</v>
      </c>
      <c r="AE302" t="s">
        <v>290</v>
      </c>
      <c r="AF302" t="s">
        <v>290</v>
      </c>
      <c r="AG302" t="s">
        <v>290</v>
      </c>
      <c r="AH302" t="s">
        <v>290</v>
      </c>
      <c r="AI302" t="s">
        <v>290</v>
      </c>
      <c r="AJ302">
        <v>164</v>
      </c>
      <c r="AK302" t="s">
        <v>290</v>
      </c>
      <c r="AL302" t="s">
        <v>290</v>
      </c>
      <c r="AM302">
        <v>48</v>
      </c>
      <c r="AN302" t="s">
        <v>290</v>
      </c>
      <c r="AO302" t="s">
        <v>290</v>
      </c>
      <c r="AP302" t="s">
        <v>290</v>
      </c>
      <c r="AQ302">
        <v>104</v>
      </c>
      <c r="AR302">
        <v>112</v>
      </c>
      <c r="AS302">
        <v>216</v>
      </c>
      <c r="AT302">
        <v>41.735937999999997</v>
      </c>
      <c r="AU302">
        <v>-87.552097000000003</v>
      </c>
      <c r="AV302">
        <v>1</v>
      </c>
      <c r="AW302" t="s">
        <v>16343</v>
      </c>
      <c r="AX302">
        <v>8739</v>
      </c>
      <c r="AY302" t="s">
        <v>17094</v>
      </c>
      <c r="BB302" t="s">
        <v>1122</v>
      </c>
      <c r="BC302" t="s">
        <v>288</v>
      </c>
      <c r="BD302" t="s">
        <v>16493</v>
      </c>
      <c r="BE302">
        <v>60617</v>
      </c>
      <c r="BF302" t="s">
        <v>16346</v>
      </c>
      <c r="BG302" t="s">
        <v>16863</v>
      </c>
      <c r="BH302" t="b">
        <f>IFERROR(MATCH('2020'!A302, '2021'!A:A, 0) &gt;0, FALSE)</f>
        <v>1</v>
      </c>
    </row>
    <row r="303" spans="1:60">
      <c r="A303" t="s">
        <v>1791</v>
      </c>
      <c r="B303" t="s">
        <v>1792</v>
      </c>
      <c r="C303" t="s">
        <v>3226</v>
      </c>
      <c r="D303" t="s">
        <v>538</v>
      </c>
      <c r="E303" t="s">
        <v>17095</v>
      </c>
      <c r="F303" t="s">
        <v>1795</v>
      </c>
      <c r="G303" t="s">
        <v>1122</v>
      </c>
      <c r="H303" t="s">
        <v>288</v>
      </c>
      <c r="I303">
        <v>60637</v>
      </c>
      <c r="J303" t="s">
        <v>17096</v>
      </c>
      <c r="K303" t="s">
        <v>146</v>
      </c>
      <c r="L303">
        <v>7.2</v>
      </c>
      <c r="M303">
        <v>37.6</v>
      </c>
      <c r="N303">
        <v>31.2</v>
      </c>
      <c r="O303">
        <v>76</v>
      </c>
      <c r="P303" t="s">
        <v>290</v>
      </c>
      <c r="Q303" t="s">
        <v>290</v>
      </c>
      <c r="R303" t="s">
        <v>290</v>
      </c>
      <c r="S303" t="s">
        <v>290</v>
      </c>
      <c r="T303" t="s">
        <v>290</v>
      </c>
      <c r="U303" t="s">
        <v>290</v>
      </c>
      <c r="V303" t="s">
        <v>290</v>
      </c>
      <c r="W303" t="s">
        <v>290</v>
      </c>
      <c r="X303" t="s">
        <v>290</v>
      </c>
      <c r="Y303" t="s">
        <v>290</v>
      </c>
      <c r="Z303">
        <v>161</v>
      </c>
      <c r="AA303">
        <v>149</v>
      </c>
      <c r="AB303">
        <v>162</v>
      </c>
      <c r="AC303">
        <v>125</v>
      </c>
      <c r="AD303" t="s">
        <v>290</v>
      </c>
      <c r="AE303" t="s">
        <v>290</v>
      </c>
      <c r="AF303" t="s">
        <v>290</v>
      </c>
      <c r="AG303" t="s">
        <v>290</v>
      </c>
      <c r="AH303" t="s">
        <v>290</v>
      </c>
      <c r="AI303" t="s">
        <v>290</v>
      </c>
      <c r="AJ303">
        <v>129</v>
      </c>
      <c r="AK303" t="s">
        <v>290</v>
      </c>
      <c r="AL303" t="s">
        <v>290</v>
      </c>
      <c r="AM303">
        <v>166</v>
      </c>
      <c r="AN303" t="s">
        <v>290</v>
      </c>
      <c r="AO303">
        <v>264</v>
      </c>
      <c r="AP303">
        <v>35</v>
      </c>
      <c r="AQ303">
        <v>0</v>
      </c>
      <c r="AR303">
        <v>597</v>
      </c>
      <c r="AS303">
        <v>597</v>
      </c>
      <c r="AT303">
        <v>41.778455000000001</v>
      </c>
      <c r="AU303">
        <v>-87.590301999999994</v>
      </c>
      <c r="AV303">
        <v>1</v>
      </c>
      <c r="AW303" t="s">
        <v>16343</v>
      </c>
      <c r="AX303">
        <v>6410</v>
      </c>
      <c r="AY303" t="s">
        <v>17097</v>
      </c>
      <c r="BB303" t="s">
        <v>1122</v>
      </c>
      <c r="BC303" t="s">
        <v>288</v>
      </c>
      <c r="BD303" t="s">
        <v>16493</v>
      </c>
      <c r="BE303">
        <v>60637</v>
      </c>
      <c r="BF303" t="s">
        <v>16346</v>
      </c>
      <c r="BG303" t="s">
        <v>146</v>
      </c>
      <c r="BH303" t="b">
        <f>IFERROR(MATCH('2020'!A303, '2021'!A:A, 0) &gt;0, FALSE)</f>
        <v>1</v>
      </c>
    </row>
    <row r="304" spans="1:60">
      <c r="A304" t="s">
        <v>4619</v>
      </c>
      <c r="B304" t="s">
        <v>4620</v>
      </c>
      <c r="D304" t="s">
        <v>861</v>
      </c>
      <c r="E304" t="s">
        <v>4621</v>
      </c>
      <c r="F304" t="s">
        <v>4622</v>
      </c>
      <c r="G304" t="s">
        <v>1122</v>
      </c>
      <c r="H304" t="s">
        <v>288</v>
      </c>
      <c r="I304">
        <v>60660</v>
      </c>
      <c r="J304" t="s">
        <v>17098</v>
      </c>
      <c r="K304" t="s">
        <v>146</v>
      </c>
      <c r="L304">
        <v>1.3</v>
      </c>
      <c r="M304">
        <v>4.5</v>
      </c>
      <c r="N304">
        <v>0.6</v>
      </c>
      <c r="O304">
        <v>6.4</v>
      </c>
      <c r="P304" t="s">
        <v>290</v>
      </c>
      <c r="Q304" t="s">
        <v>290</v>
      </c>
      <c r="R304" t="s">
        <v>290</v>
      </c>
      <c r="S304" t="s">
        <v>290</v>
      </c>
      <c r="T304" t="s">
        <v>290</v>
      </c>
      <c r="U304" t="s">
        <v>290</v>
      </c>
      <c r="V304" t="s">
        <v>290</v>
      </c>
      <c r="W304" t="s">
        <v>290</v>
      </c>
      <c r="X304" t="s">
        <v>290</v>
      </c>
      <c r="Y304" t="s">
        <v>290</v>
      </c>
      <c r="Z304" t="s">
        <v>290</v>
      </c>
      <c r="AA304" t="s">
        <v>290</v>
      </c>
      <c r="AB304" t="s">
        <v>290</v>
      </c>
      <c r="AC304" t="s">
        <v>290</v>
      </c>
      <c r="AD304" t="s">
        <v>290</v>
      </c>
      <c r="AE304" t="s">
        <v>290</v>
      </c>
      <c r="AF304" t="s">
        <v>290</v>
      </c>
      <c r="AG304" t="s">
        <v>290</v>
      </c>
      <c r="AH304" t="s">
        <v>290</v>
      </c>
      <c r="AI304" t="s">
        <v>290</v>
      </c>
      <c r="AJ304" t="s">
        <v>290</v>
      </c>
      <c r="AK304" t="s">
        <v>290</v>
      </c>
      <c r="AL304" t="s">
        <v>290</v>
      </c>
      <c r="AM304" t="s">
        <v>290</v>
      </c>
      <c r="AN304" t="s">
        <v>290</v>
      </c>
      <c r="AO304">
        <v>28</v>
      </c>
      <c r="AP304" t="s">
        <v>290</v>
      </c>
      <c r="AQ304">
        <v>14</v>
      </c>
      <c r="AR304">
        <v>20</v>
      </c>
      <c r="AS304">
        <v>34</v>
      </c>
      <c r="AT304">
        <v>41.989969000000002</v>
      </c>
      <c r="AU304">
        <v>-87.66216</v>
      </c>
      <c r="AV304">
        <v>1</v>
      </c>
      <c r="AW304" t="s">
        <v>16360</v>
      </c>
      <c r="AX304">
        <v>1246</v>
      </c>
      <c r="AY304" t="s">
        <v>17099</v>
      </c>
      <c r="BB304" t="s">
        <v>1122</v>
      </c>
      <c r="BC304" t="s">
        <v>288</v>
      </c>
      <c r="BD304" t="s">
        <v>16493</v>
      </c>
      <c r="BE304">
        <v>60660</v>
      </c>
      <c r="BF304" t="s">
        <v>16346</v>
      </c>
      <c r="BG304" t="s">
        <v>16363</v>
      </c>
      <c r="BH304" t="b">
        <f>IFERROR(MATCH('2020'!A304, '2021'!A:A, 0) &gt;0, FALSE)</f>
        <v>1</v>
      </c>
    </row>
    <row r="305" spans="1:60">
      <c r="A305" t="s">
        <v>4623</v>
      </c>
      <c r="B305" t="s">
        <v>4624</v>
      </c>
      <c r="D305" t="s">
        <v>3043</v>
      </c>
      <c r="E305" t="s">
        <v>17100</v>
      </c>
      <c r="F305" t="s">
        <v>4627</v>
      </c>
      <c r="G305" t="s">
        <v>1122</v>
      </c>
      <c r="H305" t="s">
        <v>288</v>
      </c>
      <c r="I305">
        <v>60643</v>
      </c>
      <c r="J305" t="s">
        <v>17101</v>
      </c>
      <c r="K305" t="s">
        <v>146</v>
      </c>
      <c r="L305">
        <v>2</v>
      </c>
      <c r="M305">
        <v>11</v>
      </c>
      <c r="N305">
        <v>11</v>
      </c>
      <c r="O305">
        <v>24</v>
      </c>
      <c r="P305">
        <v>81</v>
      </c>
      <c r="Q305" t="s">
        <v>290</v>
      </c>
      <c r="R305" t="s">
        <v>290</v>
      </c>
      <c r="S305" t="s">
        <v>290</v>
      </c>
      <c r="T305" t="s">
        <v>290</v>
      </c>
      <c r="U305" t="s">
        <v>290</v>
      </c>
      <c r="V305" t="s">
        <v>290</v>
      </c>
      <c r="W305" t="s">
        <v>290</v>
      </c>
      <c r="X305" t="s">
        <v>290</v>
      </c>
      <c r="Y305" t="s">
        <v>290</v>
      </c>
      <c r="Z305" t="s">
        <v>290</v>
      </c>
      <c r="AA305" t="s">
        <v>290</v>
      </c>
      <c r="AB305" t="s">
        <v>290</v>
      </c>
      <c r="AC305" t="s">
        <v>290</v>
      </c>
      <c r="AD305" t="s">
        <v>290</v>
      </c>
      <c r="AE305" t="s">
        <v>290</v>
      </c>
      <c r="AF305" t="s">
        <v>290</v>
      </c>
      <c r="AG305" t="s">
        <v>290</v>
      </c>
      <c r="AH305" t="s">
        <v>290</v>
      </c>
      <c r="AI305" t="s">
        <v>290</v>
      </c>
      <c r="AJ305" t="s">
        <v>290</v>
      </c>
      <c r="AK305" t="s">
        <v>290</v>
      </c>
      <c r="AL305" t="s">
        <v>290</v>
      </c>
      <c r="AM305">
        <v>21</v>
      </c>
      <c r="AN305" t="s">
        <v>290</v>
      </c>
      <c r="AO305">
        <v>47</v>
      </c>
      <c r="AP305">
        <v>13</v>
      </c>
      <c r="AQ305">
        <v>41</v>
      </c>
      <c r="AR305">
        <v>43</v>
      </c>
      <c r="AS305">
        <v>84</v>
      </c>
      <c r="AT305">
        <v>41.713656</v>
      </c>
      <c r="AU305">
        <v>-87.668148000000002</v>
      </c>
      <c r="AV305">
        <v>1</v>
      </c>
      <c r="AW305" t="s">
        <v>16343</v>
      </c>
      <c r="AX305">
        <v>1819</v>
      </c>
      <c r="AY305" t="s">
        <v>17090</v>
      </c>
      <c r="BB305" t="s">
        <v>1122</v>
      </c>
      <c r="BC305" t="s">
        <v>288</v>
      </c>
      <c r="BD305" t="s">
        <v>16493</v>
      </c>
      <c r="BE305">
        <v>60643</v>
      </c>
      <c r="BF305" t="s">
        <v>16346</v>
      </c>
      <c r="BG305" t="s">
        <v>16863</v>
      </c>
      <c r="BH305" t="b">
        <f>IFERROR(MATCH('2020'!A305, '2021'!A:A, 0) &gt;0, FALSE)</f>
        <v>1</v>
      </c>
    </row>
    <row r="306" spans="1:60">
      <c r="A306" t="s">
        <v>1796</v>
      </c>
      <c r="B306" t="s">
        <v>1797</v>
      </c>
      <c r="D306" t="s">
        <v>981</v>
      </c>
      <c r="E306" t="s">
        <v>1798</v>
      </c>
      <c r="F306" t="s">
        <v>1799</v>
      </c>
      <c r="G306" t="s">
        <v>1122</v>
      </c>
      <c r="H306" t="s">
        <v>288</v>
      </c>
      <c r="I306">
        <v>60624</v>
      </c>
      <c r="J306" t="s">
        <v>17102</v>
      </c>
      <c r="K306" t="s">
        <v>146</v>
      </c>
      <c r="L306">
        <v>4</v>
      </c>
      <c r="M306">
        <v>25.9</v>
      </c>
      <c r="N306">
        <v>15.7</v>
      </c>
      <c r="O306">
        <v>45.6</v>
      </c>
      <c r="P306">
        <v>16</v>
      </c>
      <c r="Q306">
        <v>19</v>
      </c>
      <c r="R306">
        <v>19</v>
      </c>
      <c r="S306">
        <v>16</v>
      </c>
      <c r="T306">
        <v>20</v>
      </c>
      <c r="U306">
        <v>16</v>
      </c>
      <c r="V306">
        <v>17</v>
      </c>
      <c r="W306">
        <v>12</v>
      </c>
      <c r="X306">
        <v>21</v>
      </c>
      <c r="Y306">
        <v>13</v>
      </c>
      <c r="Z306">
        <v>43</v>
      </c>
      <c r="AA306">
        <v>15</v>
      </c>
      <c r="AB306">
        <v>27</v>
      </c>
      <c r="AC306">
        <v>32</v>
      </c>
      <c r="AD306" t="s">
        <v>290</v>
      </c>
      <c r="AE306" t="s">
        <v>290</v>
      </c>
      <c r="AF306" t="s">
        <v>290</v>
      </c>
      <c r="AG306" t="s">
        <v>290</v>
      </c>
      <c r="AH306" t="s">
        <v>290</v>
      </c>
      <c r="AI306" t="s">
        <v>290</v>
      </c>
      <c r="AJ306" t="s">
        <v>290</v>
      </c>
      <c r="AK306" t="s">
        <v>290</v>
      </c>
      <c r="AL306" t="s">
        <v>290</v>
      </c>
      <c r="AM306">
        <v>286</v>
      </c>
      <c r="AN306" t="s">
        <v>290</v>
      </c>
      <c r="AO306" t="s">
        <v>290</v>
      </c>
      <c r="AP306" t="s">
        <v>290</v>
      </c>
      <c r="AQ306">
        <v>141</v>
      </c>
      <c r="AR306">
        <v>145</v>
      </c>
      <c r="AS306">
        <v>286</v>
      </c>
      <c r="AT306">
        <v>41.878990999999999</v>
      </c>
      <c r="AU306">
        <v>-87.715309000000005</v>
      </c>
      <c r="AV306">
        <v>1</v>
      </c>
      <c r="AW306" t="s">
        <v>16343</v>
      </c>
      <c r="AX306">
        <v>119</v>
      </c>
      <c r="AY306" t="s">
        <v>17103</v>
      </c>
      <c r="BB306" t="s">
        <v>1122</v>
      </c>
      <c r="BC306" t="s">
        <v>288</v>
      </c>
      <c r="BD306" t="s">
        <v>16493</v>
      </c>
      <c r="BE306">
        <v>60624</v>
      </c>
      <c r="BF306" t="s">
        <v>16346</v>
      </c>
      <c r="BG306" t="s">
        <v>146</v>
      </c>
      <c r="BH306" t="b">
        <f>IFERROR(MATCH('2020'!A306, '2021'!A:A, 0) &gt;0, FALSE)</f>
        <v>1</v>
      </c>
    </row>
    <row r="307" spans="1:60">
      <c r="A307" t="s">
        <v>14584</v>
      </c>
      <c r="B307" t="s">
        <v>8889</v>
      </c>
      <c r="D307" t="s">
        <v>3337</v>
      </c>
      <c r="E307" t="s">
        <v>1466</v>
      </c>
      <c r="F307" t="s">
        <v>8892</v>
      </c>
      <c r="G307" t="s">
        <v>1122</v>
      </c>
      <c r="H307" t="s">
        <v>288</v>
      </c>
      <c r="I307">
        <v>60619</v>
      </c>
      <c r="J307" t="s">
        <v>17104</v>
      </c>
      <c r="K307" t="s">
        <v>146</v>
      </c>
      <c r="L307">
        <v>0.5</v>
      </c>
      <c r="M307">
        <v>2</v>
      </c>
      <c r="N307">
        <v>6.5</v>
      </c>
      <c r="O307">
        <v>9</v>
      </c>
      <c r="P307" t="s">
        <v>290</v>
      </c>
      <c r="Q307" t="s">
        <v>290</v>
      </c>
      <c r="R307" t="s">
        <v>290</v>
      </c>
      <c r="S307" t="s">
        <v>290</v>
      </c>
      <c r="T307" t="s">
        <v>290</v>
      </c>
      <c r="U307" t="s">
        <v>290</v>
      </c>
      <c r="V307" t="s">
        <v>290</v>
      </c>
      <c r="W307" t="s">
        <v>290</v>
      </c>
      <c r="X307" t="s">
        <v>290</v>
      </c>
      <c r="Y307" t="s">
        <v>290</v>
      </c>
      <c r="Z307" t="s">
        <v>290</v>
      </c>
      <c r="AA307" t="s">
        <v>290</v>
      </c>
      <c r="AB307" t="s">
        <v>290</v>
      </c>
      <c r="AC307" t="s">
        <v>290</v>
      </c>
      <c r="AD307" t="s">
        <v>290</v>
      </c>
      <c r="AE307" t="s">
        <v>290</v>
      </c>
      <c r="AF307" t="s">
        <v>290</v>
      </c>
      <c r="AG307" t="s">
        <v>290</v>
      </c>
      <c r="AH307">
        <v>13</v>
      </c>
      <c r="AI307" t="s">
        <v>290</v>
      </c>
      <c r="AJ307" t="s">
        <v>290</v>
      </c>
      <c r="AK307" t="s">
        <v>290</v>
      </c>
      <c r="AL307" t="s">
        <v>290</v>
      </c>
      <c r="AM307">
        <v>13</v>
      </c>
      <c r="AN307" t="s">
        <v>290</v>
      </c>
      <c r="AO307" t="s">
        <v>290</v>
      </c>
      <c r="AP307" t="s">
        <v>290</v>
      </c>
      <c r="AQ307">
        <v>2</v>
      </c>
      <c r="AR307">
        <v>11</v>
      </c>
      <c r="AS307">
        <v>13</v>
      </c>
      <c r="AT307">
        <v>41.743214999999999</v>
      </c>
      <c r="AU307">
        <v>-87.599681000000004</v>
      </c>
      <c r="AV307">
        <v>1</v>
      </c>
      <c r="AW307" t="s">
        <v>16343</v>
      </c>
      <c r="AX307">
        <v>1021</v>
      </c>
      <c r="AY307" t="s">
        <v>17105</v>
      </c>
      <c r="BB307" t="s">
        <v>1122</v>
      </c>
      <c r="BC307" t="s">
        <v>288</v>
      </c>
      <c r="BD307" t="s">
        <v>16493</v>
      </c>
      <c r="BE307">
        <v>60619</v>
      </c>
      <c r="BF307" t="s">
        <v>16346</v>
      </c>
      <c r="BG307" t="s">
        <v>16863</v>
      </c>
      <c r="BH307" t="b">
        <f>IFERROR(MATCH('2020'!A307, '2021'!A:A, 0) &gt;0, FALSE)</f>
        <v>0</v>
      </c>
    </row>
    <row r="308" spans="1:60">
      <c r="A308" t="s">
        <v>1801</v>
      </c>
      <c r="B308" t="s">
        <v>1802</v>
      </c>
      <c r="D308" t="s">
        <v>1180</v>
      </c>
      <c r="E308" t="s">
        <v>17106</v>
      </c>
      <c r="F308" t="s">
        <v>1804</v>
      </c>
      <c r="G308" t="s">
        <v>1122</v>
      </c>
      <c r="H308" t="s">
        <v>288</v>
      </c>
      <c r="I308">
        <v>60631</v>
      </c>
      <c r="J308" t="s">
        <v>17107</v>
      </c>
      <c r="K308" t="s">
        <v>146</v>
      </c>
      <c r="L308">
        <v>6</v>
      </c>
      <c r="M308">
        <v>38</v>
      </c>
      <c r="N308">
        <v>22</v>
      </c>
      <c r="O308">
        <v>66</v>
      </c>
      <c r="P308" t="s">
        <v>290</v>
      </c>
      <c r="Q308" t="s">
        <v>290</v>
      </c>
      <c r="R308" t="s">
        <v>290</v>
      </c>
      <c r="S308" t="s">
        <v>290</v>
      </c>
      <c r="T308" t="s">
        <v>290</v>
      </c>
      <c r="U308" t="s">
        <v>290</v>
      </c>
      <c r="V308" t="s">
        <v>290</v>
      </c>
      <c r="W308" t="s">
        <v>290</v>
      </c>
      <c r="X308" t="s">
        <v>290</v>
      </c>
      <c r="Y308" t="s">
        <v>290</v>
      </c>
      <c r="Z308">
        <v>122</v>
      </c>
      <c r="AA308">
        <v>109</v>
      </c>
      <c r="AB308">
        <v>120</v>
      </c>
      <c r="AC308">
        <v>118</v>
      </c>
      <c r="AD308" t="s">
        <v>290</v>
      </c>
      <c r="AE308" t="s">
        <v>290</v>
      </c>
      <c r="AF308" t="s">
        <v>290</v>
      </c>
      <c r="AG308" t="s">
        <v>290</v>
      </c>
      <c r="AH308" t="s">
        <v>290</v>
      </c>
      <c r="AI308" t="s">
        <v>290</v>
      </c>
      <c r="AJ308">
        <v>57</v>
      </c>
      <c r="AK308" t="s">
        <v>290</v>
      </c>
      <c r="AL308">
        <v>11</v>
      </c>
      <c r="AM308" t="s">
        <v>290</v>
      </c>
      <c r="AN308" t="s">
        <v>290</v>
      </c>
      <c r="AO308">
        <v>379</v>
      </c>
      <c r="AP308">
        <v>17</v>
      </c>
      <c r="AQ308">
        <v>469</v>
      </c>
      <c r="AR308">
        <v>0</v>
      </c>
      <c r="AS308">
        <v>469</v>
      </c>
      <c r="AT308">
        <v>41.991188000000001</v>
      </c>
      <c r="AU308">
        <v>-87.815646999999998</v>
      </c>
      <c r="AV308">
        <v>1</v>
      </c>
      <c r="AW308" t="s">
        <v>16343</v>
      </c>
      <c r="AX308">
        <v>7500</v>
      </c>
      <c r="AY308" t="s">
        <v>17108</v>
      </c>
      <c r="BB308" t="s">
        <v>1122</v>
      </c>
      <c r="BC308" t="s">
        <v>288</v>
      </c>
      <c r="BD308" t="s">
        <v>16493</v>
      </c>
      <c r="BE308">
        <v>60631</v>
      </c>
      <c r="BF308" t="s">
        <v>16346</v>
      </c>
      <c r="BG308" t="s">
        <v>146</v>
      </c>
      <c r="BH308" t="b">
        <f>IFERROR(MATCH('2020'!A308, '2021'!A:A, 0) &gt;0, FALSE)</f>
        <v>1</v>
      </c>
    </row>
    <row r="309" spans="1:60">
      <c r="A309" t="s">
        <v>1806</v>
      </c>
      <c r="B309" t="s">
        <v>1807</v>
      </c>
      <c r="C309" t="s">
        <v>353</v>
      </c>
      <c r="D309" t="s">
        <v>651</v>
      </c>
      <c r="E309" t="s">
        <v>1808</v>
      </c>
      <c r="F309" t="s">
        <v>1809</v>
      </c>
      <c r="G309" t="s">
        <v>1122</v>
      </c>
      <c r="H309" t="s">
        <v>288</v>
      </c>
      <c r="I309">
        <v>60623</v>
      </c>
      <c r="J309" t="s">
        <v>17109</v>
      </c>
      <c r="K309" t="s">
        <v>146</v>
      </c>
      <c r="L309">
        <v>4</v>
      </c>
      <c r="M309">
        <v>9</v>
      </c>
      <c r="N309">
        <v>7</v>
      </c>
      <c r="O309">
        <v>20</v>
      </c>
      <c r="P309" t="s">
        <v>290</v>
      </c>
      <c r="Q309" t="s">
        <v>290</v>
      </c>
      <c r="R309" t="s">
        <v>290</v>
      </c>
      <c r="S309" t="s">
        <v>290</v>
      </c>
      <c r="T309" t="s">
        <v>290</v>
      </c>
      <c r="U309" t="s">
        <v>290</v>
      </c>
      <c r="V309" t="s">
        <v>290</v>
      </c>
      <c r="W309" t="s">
        <v>290</v>
      </c>
      <c r="X309" t="s">
        <v>290</v>
      </c>
      <c r="Y309" t="s">
        <v>290</v>
      </c>
      <c r="Z309">
        <v>46</v>
      </c>
      <c r="AA309">
        <v>41</v>
      </c>
      <c r="AB309">
        <v>34</v>
      </c>
      <c r="AC309">
        <v>29</v>
      </c>
      <c r="AD309" t="s">
        <v>290</v>
      </c>
      <c r="AE309" t="s">
        <v>290</v>
      </c>
      <c r="AF309" t="s">
        <v>290</v>
      </c>
      <c r="AG309" t="s">
        <v>290</v>
      </c>
      <c r="AH309" t="s">
        <v>290</v>
      </c>
      <c r="AI309" t="s">
        <v>290</v>
      </c>
      <c r="AJ309">
        <v>88</v>
      </c>
      <c r="AK309" t="s">
        <v>290</v>
      </c>
      <c r="AL309" t="s">
        <v>290</v>
      </c>
      <c r="AM309">
        <v>18</v>
      </c>
      <c r="AN309" t="s">
        <v>290</v>
      </c>
      <c r="AO309" t="s">
        <v>290</v>
      </c>
      <c r="AP309">
        <v>43</v>
      </c>
      <c r="AQ309">
        <v>150</v>
      </c>
      <c r="AR309">
        <v>0</v>
      </c>
      <c r="AS309">
        <v>150</v>
      </c>
      <c r="AT309">
        <v>41.850909999999999</v>
      </c>
      <c r="AU309">
        <v>-87.701903000000001</v>
      </c>
      <c r="AV309">
        <v>1</v>
      </c>
      <c r="AW309" t="s">
        <v>16343</v>
      </c>
      <c r="AX309">
        <v>2228</v>
      </c>
      <c r="AY309" t="s">
        <v>17110</v>
      </c>
      <c r="BB309" t="s">
        <v>1122</v>
      </c>
      <c r="BC309" t="s">
        <v>288</v>
      </c>
      <c r="BD309" t="s">
        <v>16493</v>
      </c>
      <c r="BE309">
        <v>60623</v>
      </c>
      <c r="BF309" t="s">
        <v>16346</v>
      </c>
      <c r="BG309" t="s">
        <v>146</v>
      </c>
      <c r="BH309" t="b">
        <f>IFERROR(MATCH('2020'!A309, '2021'!A:A, 0) &gt;0, FALSE)</f>
        <v>1</v>
      </c>
    </row>
    <row r="310" spans="1:60">
      <c r="A310" t="s">
        <v>1811</v>
      </c>
      <c r="B310" t="s">
        <v>1812</v>
      </c>
      <c r="C310" t="s">
        <v>314</v>
      </c>
      <c r="D310" t="s">
        <v>390</v>
      </c>
      <c r="E310" t="s">
        <v>17111</v>
      </c>
      <c r="F310" t="s">
        <v>1815</v>
      </c>
      <c r="G310" t="s">
        <v>1122</v>
      </c>
      <c r="H310" t="s">
        <v>288</v>
      </c>
      <c r="I310">
        <v>60617</v>
      </c>
      <c r="J310" t="s">
        <v>17112</v>
      </c>
      <c r="K310" t="s">
        <v>146</v>
      </c>
      <c r="L310">
        <v>9</v>
      </c>
      <c r="M310">
        <v>12.6</v>
      </c>
      <c r="N310">
        <v>5.2</v>
      </c>
      <c r="O310">
        <v>26.8</v>
      </c>
      <c r="P310" t="s">
        <v>290</v>
      </c>
      <c r="Q310" t="s">
        <v>290</v>
      </c>
      <c r="R310" t="s">
        <v>290</v>
      </c>
      <c r="S310" t="s">
        <v>290</v>
      </c>
      <c r="T310" t="s">
        <v>290</v>
      </c>
      <c r="U310" t="s">
        <v>290</v>
      </c>
      <c r="V310" t="s">
        <v>290</v>
      </c>
      <c r="W310" t="s">
        <v>290</v>
      </c>
      <c r="X310" t="s">
        <v>290</v>
      </c>
      <c r="Y310" t="s">
        <v>290</v>
      </c>
      <c r="Z310">
        <v>25</v>
      </c>
      <c r="AA310">
        <v>32</v>
      </c>
      <c r="AB310">
        <v>19</v>
      </c>
      <c r="AC310">
        <v>29</v>
      </c>
      <c r="AD310" t="s">
        <v>290</v>
      </c>
      <c r="AE310" t="s">
        <v>290</v>
      </c>
      <c r="AF310" t="s">
        <v>290</v>
      </c>
      <c r="AG310" t="s">
        <v>290</v>
      </c>
      <c r="AH310" t="s">
        <v>290</v>
      </c>
      <c r="AI310" t="s">
        <v>290</v>
      </c>
      <c r="AJ310">
        <v>63</v>
      </c>
      <c r="AK310" t="s">
        <v>290</v>
      </c>
      <c r="AL310" t="s">
        <v>290</v>
      </c>
      <c r="AM310">
        <v>23</v>
      </c>
      <c r="AN310">
        <v>17</v>
      </c>
      <c r="AO310" t="s">
        <v>290</v>
      </c>
      <c r="AP310" t="s">
        <v>290</v>
      </c>
      <c r="AQ310">
        <v>62</v>
      </c>
      <c r="AR310">
        <v>43</v>
      </c>
      <c r="AS310">
        <v>105</v>
      </c>
      <c r="AT310">
        <v>41.710909999999998</v>
      </c>
      <c r="AU310">
        <v>-87.535129999999995</v>
      </c>
      <c r="AV310">
        <v>1</v>
      </c>
      <c r="AW310" t="s">
        <v>16360</v>
      </c>
      <c r="AX310">
        <v>10155</v>
      </c>
      <c r="AY310" t="s">
        <v>17113</v>
      </c>
      <c r="BB310" t="s">
        <v>1122</v>
      </c>
      <c r="BC310" t="s">
        <v>288</v>
      </c>
      <c r="BD310" t="s">
        <v>16493</v>
      </c>
      <c r="BE310">
        <v>60617</v>
      </c>
      <c r="BF310" t="s">
        <v>16346</v>
      </c>
      <c r="BG310" t="s">
        <v>16363</v>
      </c>
      <c r="BH310" t="b">
        <f>IFERROR(MATCH('2020'!A310, '2021'!A:A, 0) &gt;0, FALSE)</f>
        <v>1</v>
      </c>
    </row>
    <row r="311" spans="1:60">
      <c r="A311" t="s">
        <v>12016</v>
      </c>
      <c r="B311" t="s">
        <v>8938</v>
      </c>
      <c r="D311" t="s">
        <v>17114</v>
      </c>
      <c r="E311" t="s">
        <v>1228</v>
      </c>
      <c r="F311" t="s">
        <v>17115</v>
      </c>
      <c r="G311" t="s">
        <v>1122</v>
      </c>
      <c r="H311" t="s">
        <v>288</v>
      </c>
      <c r="I311">
        <v>60651</v>
      </c>
      <c r="J311" t="s">
        <v>17116</v>
      </c>
      <c r="K311" t="s">
        <v>146</v>
      </c>
      <c r="L311">
        <v>6</v>
      </c>
      <c r="M311">
        <v>14</v>
      </c>
      <c r="N311">
        <v>8</v>
      </c>
      <c r="O311">
        <v>28</v>
      </c>
      <c r="P311">
        <v>23</v>
      </c>
      <c r="Q311" t="s">
        <v>290</v>
      </c>
      <c r="R311" t="s">
        <v>290</v>
      </c>
      <c r="S311" t="s">
        <v>290</v>
      </c>
      <c r="T311" t="s">
        <v>290</v>
      </c>
      <c r="U311" t="s">
        <v>290</v>
      </c>
      <c r="V311" t="s">
        <v>290</v>
      </c>
      <c r="W311" t="s">
        <v>290</v>
      </c>
      <c r="X311" t="s">
        <v>290</v>
      </c>
      <c r="Y311" t="s">
        <v>290</v>
      </c>
      <c r="Z311" t="s">
        <v>290</v>
      </c>
      <c r="AA311" t="s">
        <v>290</v>
      </c>
      <c r="AB311" t="s">
        <v>290</v>
      </c>
      <c r="AC311" t="s">
        <v>290</v>
      </c>
      <c r="AD311" t="s">
        <v>290</v>
      </c>
      <c r="AE311" t="s">
        <v>290</v>
      </c>
      <c r="AF311" t="s">
        <v>290</v>
      </c>
      <c r="AG311" t="s">
        <v>290</v>
      </c>
      <c r="AH311" t="s">
        <v>290</v>
      </c>
      <c r="AI311" t="s">
        <v>290</v>
      </c>
      <c r="AJ311" t="s">
        <v>290</v>
      </c>
      <c r="AK311" t="s">
        <v>290</v>
      </c>
      <c r="AL311" t="s">
        <v>290</v>
      </c>
      <c r="AM311">
        <v>24</v>
      </c>
      <c r="AN311" t="s">
        <v>290</v>
      </c>
      <c r="AO311" t="s">
        <v>290</v>
      </c>
      <c r="AP311" t="s">
        <v>290</v>
      </c>
      <c r="AQ311">
        <v>21</v>
      </c>
      <c r="AR311">
        <v>9</v>
      </c>
      <c r="AS311">
        <v>30</v>
      </c>
      <c r="AT311">
        <v>41.898395999999998</v>
      </c>
      <c r="AU311">
        <v>-87.725828000000007</v>
      </c>
      <c r="AV311">
        <v>1</v>
      </c>
      <c r="AW311" t="s">
        <v>16343</v>
      </c>
      <c r="AX311">
        <v>939</v>
      </c>
      <c r="AY311" t="s">
        <v>17117</v>
      </c>
      <c r="AZ311" t="s">
        <v>17118</v>
      </c>
      <c r="BA311">
        <v>41</v>
      </c>
      <c r="BB311" t="s">
        <v>1122</v>
      </c>
      <c r="BC311" t="s">
        <v>288</v>
      </c>
      <c r="BD311" t="s">
        <v>16493</v>
      </c>
      <c r="BE311">
        <v>60651</v>
      </c>
      <c r="BF311" t="s">
        <v>16346</v>
      </c>
      <c r="BG311" t="s">
        <v>16863</v>
      </c>
      <c r="BH311" t="b">
        <f>IFERROR(MATCH('2020'!A311, '2021'!A:A, 0) &gt;0, FALSE)</f>
        <v>1</v>
      </c>
    </row>
    <row r="312" spans="1:60">
      <c r="A312" t="s">
        <v>1816</v>
      </c>
      <c r="B312" t="s">
        <v>1817</v>
      </c>
      <c r="C312" t="s">
        <v>353</v>
      </c>
      <c r="D312" t="s">
        <v>776</v>
      </c>
      <c r="E312" t="s">
        <v>17119</v>
      </c>
      <c r="F312" t="s">
        <v>1819</v>
      </c>
      <c r="G312" t="s">
        <v>1122</v>
      </c>
      <c r="H312" t="s">
        <v>288</v>
      </c>
      <c r="I312">
        <v>60608</v>
      </c>
      <c r="J312" t="s">
        <v>17120</v>
      </c>
      <c r="K312" t="s">
        <v>146</v>
      </c>
      <c r="L312">
        <v>8</v>
      </c>
      <c r="M312">
        <v>92.2</v>
      </c>
      <c r="N312">
        <v>73</v>
      </c>
      <c r="O312">
        <v>173.2</v>
      </c>
      <c r="P312" t="s">
        <v>290</v>
      </c>
      <c r="Q312" t="s">
        <v>290</v>
      </c>
      <c r="R312" t="s">
        <v>290</v>
      </c>
      <c r="S312" t="s">
        <v>290</v>
      </c>
      <c r="T312" t="s">
        <v>290</v>
      </c>
      <c r="U312" t="s">
        <v>290</v>
      </c>
      <c r="V312" t="s">
        <v>290</v>
      </c>
      <c r="W312" t="s">
        <v>290</v>
      </c>
      <c r="X312" t="s">
        <v>290</v>
      </c>
      <c r="Y312" t="s">
        <v>290</v>
      </c>
      <c r="Z312">
        <v>362</v>
      </c>
      <c r="AA312">
        <v>365</v>
      </c>
      <c r="AB312">
        <v>381</v>
      </c>
      <c r="AC312">
        <v>346</v>
      </c>
      <c r="AD312" t="s">
        <v>290</v>
      </c>
      <c r="AE312" t="s">
        <v>290</v>
      </c>
      <c r="AF312" t="s">
        <v>290</v>
      </c>
      <c r="AG312" t="s">
        <v>290</v>
      </c>
      <c r="AH312" t="s">
        <v>290</v>
      </c>
      <c r="AI312" t="s">
        <v>290</v>
      </c>
      <c r="AJ312">
        <v>186</v>
      </c>
      <c r="AK312" t="s">
        <v>290</v>
      </c>
      <c r="AL312">
        <v>64</v>
      </c>
      <c r="AM312">
        <v>136</v>
      </c>
      <c r="AN312" t="s">
        <v>290</v>
      </c>
      <c r="AO312">
        <v>966</v>
      </c>
      <c r="AP312">
        <v>100</v>
      </c>
      <c r="AQ312">
        <v>738</v>
      </c>
      <c r="AR312">
        <v>716</v>
      </c>
      <c r="AS312">
        <v>1454</v>
      </c>
      <c r="AT312">
        <v>41.867730999999999</v>
      </c>
      <c r="AU312">
        <v>-87.653975000000003</v>
      </c>
      <c r="AV312">
        <v>1</v>
      </c>
      <c r="AW312" t="s">
        <v>16343</v>
      </c>
      <c r="AX312">
        <v>1076</v>
      </c>
      <c r="AY312" t="s">
        <v>17121</v>
      </c>
      <c r="BB312" t="s">
        <v>1122</v>
      </c>
      <c r="BC312" t="s">
        <v>288</v>
      </c>
      <c r="BD312" t="s">
        <v>16493</v>
      </c>
      <c r="BE312">
        <v>60608</v>
      </c>
      <c r="BF312" t="s">
        <v>16346</v>
      </c>
      <c r="BG312" t="s">
        <v>16863</v>
      </c>
      <c r="BH312" t="b">
        <f>IFERROR(MATCH('2020'!A312, '2021'!A:A, 0) &gt;0, FALSE)</f>
        <v>1</v>
      </c>
    </row>
    <row r="313" spans="1:60">
      <c r="A313" t="s">
        <v>1820</v>
      </c>
      <c r="B313" t="s">
        <v>1821</v>
      </c>
      <c r="C313" t="s">
        <v>353</v>
      </c>
      <c r="D313" t="s">
        <v>1822</v>
      </c>
      <c r="E313" t="s">
        <v>1823</v>
      </c>
      <c r="F313" t="s">
        <v>1824</v>
      </c>
      <c r="G313" t="s">
        <v>1122</v>
      </c>
      <c r="H313" t="s">
        <v>288</v>
      </c>
      <c r="I313">
        <v>60618</v>
      </c>
      <c r="J313" t="s">
        <v>17122</v>
      </c>
      <c r="K313" t="s">
        <v>146</v>
      </c>
      <c r="L313">
        <v>10</v>
      </c>
      <c r="M313">
        <v>52</v>
      </c>
      <c r="N313">
        <v>23</v>
      </c>
      <c r="O313">
        <v>85</v>
      </c>
      <c r="P313">
        <v>20</v>
      </c>
      <c r="Q313">
        <v>21</v>
      </c>
      <c r="R313">
        <v>35</v>
      </c>
      <c r="S313">
        <v>26</v>
      </c>
      <c r="T313">
        <v>20</v>
      </c>
      <c r="U313">
        <v>22</v>
      </c>
      <c r="V313">
        <v>27</v>
      </c>
      <c r="W313">
        <v>18</v>
      </c>
      <c r="X313">
        <v>23</v>
      </c>
      <c r="Y313">
        <v>15</v>
      </c>
      <c r="Z313" t="s">
        <v>290</v>
      </c>
      <c r="AA313" t="s">
        <v>290</v>
      </c>
      <c r="AB313" t="s">
        <v>290</v>
      </c>
      <c r="AC313" t="s">
        <v>290</v>
      </c>
      <c r="AD313" t="s">
        <v>290</v>
      </c>
      <c r="AE313" t="s">
        <v>290</v>
      </c>
      <c r="AF313" t="s">
        <v>290</v>
      </c>
      <c r="AG313" t="s">
        <v>290</v>
      </c>
      <c r="AH313" t="s">
        <v>290</v>
      </c>
      <c r="AI313" t="s">
        <v>290</v>
      </c>
      <c r="AJ313">
        <v>13</v>
      </c>
      <c r="AK313" t="s">
        <v>290</v>
      </c>
      <c r="AL313" t="s">
        <v>290</v>
      </c>
      <c r="AM313" t="s">
        <v>290</v>
      </c>
      <c r="AN313" t="s">
        <v>290</v>
      </c>
      <c r="AO313">
        <v>211</v>
      </c>
      <c r="AP313" t="s">
        <v>290</v>
      </c>
      <c r="AQ313">
        <v>106</v>
      </c>
      <c r="AR313">
        <v>121</v>
      </c>
      <c r="AS313">
        <v>227</v>
      </c>
      <c r="AT313">
        <v>41.949413999999997</v>
      </c>
      <c r="AU313">
        <v>-87.698459999999997</v>
      </c>
      <c r="AV313">
        <v>1</v>
      </c>
      <c r="AW313" t="s">
        <v>16343</v>
      </c>
      <c r="AX313">
        <v>3730</v>
      </c>
      <c r="AY313" t="s">
        <v>17070</v>
      </c>
      <c r="BB313" t="s">
        <v>1122</v>
      </c>
      <c r="BC313" t="s">
        <v>288</v>
      </c>
      <c r="BD313" t="s">
        <v>16493</v>
      </c>
      <c r="BE313">
        <v>60618</v>
      </c>
      <c r="BF313" t="s">
        <v>16346</v>
      </c>
      <c r="BG313" t="s">
        <v>146</v>
      </c>
      <c r="BH313" t="b">
        <f>IFERROR(MATCH('2020'!A313, '2021'!A:A, 0) &gt;0, FALSE)</f>
        <v>1</v>
      </c>
    </row>
    <row r="314" spans="1:60">
      <c r="A314" t="s">
        <v>1825</v>
      </c>
      <c r="B314" t="s">
        <v>1826</v>
      </c>
      <c r="C314" t="s">
        <v>283</v>
      </c>
      <c r="D314" t="s">
        <v>1827</v>
      </c>
      <c r="E314" t="s">
        <v>1828</v>
      </c>
      <c r="F314" t="s">
        <v>1829</v>
      </c>
      <c r="G314" t="s">
        <v>1122</v>
      </c>
      <c r="H314" t="s">
        <v>288</v>
      </c>
      <c r="I314">
        <v>60651</v>
      </c>
      <c r="J314" t="s">
        <v>17123</v>
      </c>
      <c r="K314" t="s">
        <v>146</v>
      </c>
      <c r="L314">
        <v>4</v>
      </c>
      <c r="M314">
        <v>6</v>
      </c>
      <c r="N314">
        <v>7.5</v>
      </c>
      <c r="O314">
        <v>17.5</v>
      </c>
      <c r="P314">
        <v>16</v>
      </c>
      <c r="Q314" t="s">
        <v>290</v>
      </c>
      <c r="R314" t="s">
        <v>290</v>
      </c>
      <c r="S314" t="s">
        <v>290</v>
      </c>
      <c r="T314" t="s">
        <v>290</v>
      </c>
      <c r="U314" t="s">
        <v>290</v>
      </c>
      <c r="V314" t="s">
        <v>290</v>
      </c>
      <c r="W314" t="s">
        <v>290</v>
      </c>
      <c r="X314" t="s">
        <v>290</v>
      </c>
      <c r="Y314" t="s">
        <v>290</v>
      </c>
      <c r="Z314" t="s">
        <v>290</v>
      </c>
      <c r="AA314" t="s">
        <v>290</v>
      </c>
      <c r="AB314" t="s">
        <v>290</v>
      </c>
      <c r="AC314" t="s">
        <v>290</v>
      </c>
      <c r="AD314" t="s">
        <v>290</v>
      </c>
      <c r="AE314" t="s">
        <v>290</v>
      </c>
      <c r="AF314" t="s">
        <v>290</v>
      </c>
      <c r="AG314" t="s">
        <v>290</v>
      </c>
      <c r="AH314" t="s">
        <v>290</v>
      </c>
      <c r="AI314" t="s">
        <v>290</v>
      </c>
      <c r="AJ314" t="s">
        <v>290</v>
      </c>
      <c r="AK314" t="s">
        <v>290</v>
      </c>
      <c r="AL314" t="s">
        <v>290</v>
      </c>
      <c r="AM314">
        <v>25</v>
      </c>
      <c r="AN314" t="s">
        <v>290</v>
      </c>
      <c r="AO314" t="s">
        <v>290</v>
      </c>
      <c r="AP314" t="s">
        <v>290</v>
      </c>
      <c r="AQ314">
        <v>11</v>
      </c>
      <c r="AR314">
        <v>14</v>
      </c>
      <c r="AS314">
        <v>25</v>
      </c>
      <c r="AT314">
        <v>41.894694000000001</v>
      </c>
      <c r="AU314">
        <v>-87.746651999999997</v>
      </c>
      <c r="AV314">
        <v>1</v>
      </c>
      <c r="AW314" t="s">
        <v>16343</v>
      </c>
      <c r="AX314">
        <v>4821</v>
      </c>
      <c r="AY314" t="s">
        <v>17124</v>
      </c>
      <c r="BB314" t="s">
        <v>1122</v>
      </c>
      <c r="BC314" t="s">
        <v>288</v>
      </c>
      <c r="BD314" t="s">
        <v>16493</v>
      </c>
      <c r="BE314">
        <v>60651</v>
      </c>
      <c r="BF314" t="s">
        <v>16346</v>
      </c>
      <c r="BG314" t="s">
        <v>16863</v>
      </c>
      <c r="BH314" t="b">
        <f>IFERROR(MATCH('2020'!A314, '2021'!A:A, 0) &gt;0, FALSE)</f>
        <v>1</v>
      </c>
    </row>
    <row r="315" spans="1:60">
      <c r="A315" t="s">
        <v>1835</v>
      </c>
      <c r="B315" t="s">
        <v>1836</v>
      </c>
      <c r="C315" t="s">
        <v>314</v>
      </c>
      <c r="D315" t="s">
        <v>17125</v>
      </c>
      <c r="E315" t="s">
        <v>17126</v>
      </c>
      <c r="F315" t="s">
        <v>1839</v>
      </c>
      <c r="G315" t="s">
        <v>1122</v>
      </c>
      <c r="H315" t="s">
        <v>288</v>
      </c>
      <c r="I315">
        <v>60620</v>
      </c>
      <c r="J315" t="s">
        <v>17127</v>
      </c>
      <c r="K315" t="s">
        <v>146</v>
      </c>
      <c r="L315">
        <v>3</v>
      </c>
      <c r="M315">
        <v>39</v>
      </c>
      <c r="N315">
        <v>35</v>
      </c>
      <c r="O315">
        <v>77</v>
      </c>
      <c r="P315" t="s">
        <v>290</v>
      </c>
      <c r="Q315" t="s">
        <v>290</v>
      </c>
      <c r="R315" t="s">
        <v>290</v>
      </c>
      <c r="S315" t="s">
        <v>290</v>
      </c>
      <c r="T315" t="s">
        <v>290</v>
      </c>
      <c r="U315" t="s">
        <v>290</v>
      </c>
      <c r="V315" t="s">
        <v>290</v>
      </c>
      <c r="W315" t="s">
        <v>290</v>
      </c>
      <c r="X315" t="s">
        <v>290</v>
      </c>
      <c r="Y315" t="s">
        <v>290</v>
      </c>
      <c r="Z315">
        <v>136</v>
      </c>
      <c r="AA315">
        <v>152</v>
      </c>
      <c r="AB315">
        <v>134</v>
      </c>
      <c r="AC315">
        <v>136</v>
      </c>
      <c r="AD315" t="s">
        <v>290</v>
      </c>
      <c r="AE315" t="s">
        <v>290</v>
      </c>
      <c r="AF315" t="s">
        <v>290</v>
      </c>
      <c r="AG315" t="s">
        <v>290</v>
      </c>
      <c r="AH315" t="s">
        <v>290</v>
      </c>
      <c r="AI315" t="s">
        <v>290</v>
      </c>
      <c r="AJ315">
        <v>115</v>
      </c>
      <c r="AK315" t="s">
        <v>290</v>
      </c>
      <c r="AL315" t="s">
        <v>290</v>
      </c>
      <c r="AM315">
        <v>95</v>
      </c>
      <c r="AN315" t="s">
        <v>290</v>
      </c>
      <c r="AO315">
        <v>336</v>
      </c>
      <c r="AP315" t="s">
        <v>290</v>
      </c>
      <c r="AQ315">
        <v>0</v>
      </c>
      <c r="AR315">
        <v>558</v>
      </c>
      <c r="AS315">
        <v>558</v>
      </c>
      <c r="AT315">
        <v>41.752040000000001</v>
      </c>
      <c r="AU315">
        <v>-87.684273000000005</v>
      </c>
      <c r="AV315">
        <v>1</v>
      </c>
      <c r="AW315" t="s">
        <v>16343</v>
      </c>
      <c r="AX315">
        <v>7740</v>
      </c>
      <c r="AY315" t="s">
        <v>17128</v>
      </c>
      <c r="BB315" t="s">
        <v>1122</v>
      </c>
      <c r="BC315" t="s">
        <v>288</v>
      </c>
      <c r="BD315" t="s">
        <v>16493</v>
      </c>
      <c r="BE315">
        <v>60620</v>
      </c>
      <c r="BF315" t="s">
        <v>16346</v>
      </c>
      <c r="BG315" t="s">
        <v>146</v>
      </c>
      <c r="BH315" t="b">
        <f>IFERROR(MATCH('2020'!A315, '2021'!A:A, 0) &gt;0, FALSE)</f>
        <v>1</v>
      </c>
    </row>
    <row r="316" spans="1:60">
      <c r="A316" t="s">
        <v>14601</v>
      </c>
      <c r="B316" t="s">
        <v>8983</v>
      </c>
      <c r="D316" t="s">
        <v>17129</v>
      </c>
      <c r="E316" t="s">
        <v>17130</v>
      </c>
      <c r="F316" t="s">
        <v>8986</v>
      </c>
      <c r="G316" t="s">
        <v>1122</v>
      </c>
      <c r="H316" t="s">
        <v>288</v>
      </c>
      <c r="I316">
        <v>60626</v>
      </c>
      <c r="J316" t="s">
        <v>17131</v>
      </c>
      <c r="K316" t="s">
        <v>146</v>
      </c>
      <c r="L316">
        <v>3</v>
      </c>
      <c r="M316">
        <v>6</v>
      </c>
      <c r="N316">
        <v>21</v>
      </c>
      <c r="O316">
        <v>30</v>
      </c>
      <c r="P316" t="s">
        <v>290</v>
      </c>
      <c r="Q316" t="s">
        <v>290</v>
      </c>
      <c r="R316" t="s">
        <v>290</v>
      </c>
      <c r="S316" t="s">
        <v>290</v>
      </c>
      <c r="T316" t="s">
        <v>290</v>
      </c>
      <c r="U316" t="s">
        <v>290</v>
      </c>
      <c r="V316" t="s">
        <v>290</v>
      </c>
      <c r="W316" t="s">
        <v>290</v>
      </c>
      <c r="X316" t="s">
        <v>290</v>
      </c>
      <c r="Y316" t="s">
        <v>290</v>
      </c>
      <c r="Z316" t="s">
        <v>290</v>
      </c>
      <c r="AA316" t="s">
        <v>290</v>
      </c>
      <c r="AB316" t="s">
        <v>290</v>
      </c>
      <c r="AC316" t="s">
        <v>290</v>
      </c>
      <c r="AD316" t="s">
        <v>290</v>
      </c>
      <c r="AE316">
        <v>10</v>
      </c>
      <c r="AF316">
        <v>16</v>
      </c>
      <c r="AG316" t="s">
        <v>290</v>
      </c>
      <c r="AH316" t="s">
        <v>290</v>
      </c>
      <c r="AI316" t="s">
        <v>290</v>
      </c>
      <c r="AJ316" t="s">
        <v>290</v>
      </c>
      <c r="AK316" t="s">
        <v>290</v>
      </c>
      <c r="AL316" t="s">
        <v>290</v>
      </c>
      <c r="AM316" t="s">
        <v>290</v>
      </c>
      <c r="AN316" t="s">
        <v>290</v>
      </c>
      <c r="AO316">
        <v>14</v>
      </c>
      <c r="AP316" t="s">
        <v>290</v>
      </c>
      <c r="AQ316">
        <v>2</v>
      </c>
      <c r="AR316">
        <v>24</v>
      </c>
      <c r="AS316">
        <v>26</v>
      </c>
      <c r="AT316">
        <v>42.011887999999999</v>
      </c>
      <c r="AU316">
        <v>-87.667671999999996</v>
      </c>
      <c r="AV316">
        <v>1</v>
      </c>
      <c r="AW316" t="s">
        <v>16343</v>
      </c>
      <c r="AX316">
        <v>7101</v>
      </c>
      <c r="AY316" t="s">
        <v>17132</v>
      </c>
      <c r="BB316" t="s">
        <v>1122</v>
      </c>
      <c r="BC316" t="s">
        <v>288</v>
      </c>
      <c r="BD316" t="s">
        <v>16493</v>
      </c>
      <c r="BE316">
        <v>60626</v>
      </c>
      <c r="BF316" t="s">
        <v>16346</v>
      </c>
      <c r="BG316" t="s">
        <v>16863</v>
      </c>
      <c r="BH316" t="b">
        <f>IFERROR(MATCH('2020'!A316, '2021'!A:A, 0) &gt;0, FALSE)</f>
        <v>0</v>
      </c>
    </row>
    <row r="317" spans="1:60">
      <c r="A317" t="s">
        <v>1840</v>
      </c>
      <c r="B317" t="s">
        <v>1841</v>
      </c>
      <c r="C317" t="s">
        <v>353</v>
      </c>
      <c r="D317" t="s">
        <v>17133</v>
      </c>
      <c r="E317" t="s">
        <v>17134</v>
      </c>
      <c r="F317" t="s">
        <v>1844</v>
      </c>
      <c r="G317" t="s">
        <v>1122</v>
      </c>
      <c r="H317" t="s">
        <v>288</v>
      </c>
      <c r="I317">
        <v>60613</v>
      </c>
      <c r="J317" t="s">
        <v>17135</v>
      </c>
      <c r="K317" t="s">
        <v>146</v>
      </c>
      <c r="L317">
        <v>5</v>
      </c>
      <c r="M317">
        <v>22</v>
      </c>
      <c r="N317">
        <v>1</v>
      </c>
      <c r="O317">
        <v>28</v>
      </c>
      <c r="P317">
        <v>44</v>
      </c>
      <c r="Q317">
        <v>24</v>
      </c>
      <c r="R317">
        <v>19</v>
      </c>
      <c r="S317">
        <v>15</v>
      </c>
      <c r="T317" t="s">
        <v>290</v>
      </c>
      <c r="U317">
        <v>11</v>
      </c>
      <c r="V317" t="s">
        <v>290</v>
      </c>
      <c r="W317" t="s">
        <v>290</v>
      </c>
      <c r="X317" t="s">
        <v>290</v>
      </c>
      <c r="Y317" t="s">
        <v>290</v>
      </c>
      <c r="Z317" t="s">
        <v>290</v>
      </c>
      <c r="AA317" t="s">
        <v>290</v>
      </c>
      <c r="AB317" t="s">
        <v>290</v>
      </c>
      <c r="AC317" t="s">
        <v>290</v>
      </c>
      <c r="AD317" t="s">
        <v>290</v>
      </c>
      <c r="AE317" t="s">
        <v>290</v>
      </c>
      <c r="AF317" t="s">
        <v>290</v>
      </c>
      <c r="AG317" t="s">
        <v>290</v>
      </c>
      <c r="AH317" t="s">
        <v>290</v>
      </c>
      <c r="AI317" t="s">
        <v>290</v>
      </c>
      <c r="AJ317">
        <v>13</v>
      </c>
      <c r="AK317" t="s">
        <v>290</v>
      </c>
      <c r="AL317">
        <v>27</v>
      </c>
      <c r="AM317" t="s">
        <v>290</v>
      </c>
      <c r="AN317" t="s">
        <v>290</v>
      </c>
      <c r="AO317">
        <v>80</v>
      </c>
      <c r="AP317">
        <v>13</v>
      </c>
      <c r="AQ317">
        <v>75</v>
      </c>
      <c r="AR317">
        <v>65</v>
      </c>
      <c r="AS317">
        <v>140</v>
      </c>
      <c r="AT317">
        <v>41.958210999999999</v>
      </c>
      <c r="AU317">
        <v>-87.671852000000001</v>
      </c>
      <c r="AV317">
        <v>1</v>
      </c>
      <c r="AW317" t="s">
        <v>16343</v>
      </c>
      <c r="AX317">
        <v>1726</v>
      </c>
      <c r="AY317" t="s">
        <v>17136</v>
      </c>
      <c r="BB317" t="s">
        <v>1122</v>
      </c>
      <c r="BC317" t="s">
        <v>288</v>
      </c>
      <c r="BD317" t="s">
        <v>16493</v>
      </c>
      <c r="BE317">
        <v>60613</v>
      </c>
      <c r="BF317" t="s">
        <v>16346</v>
      </c>
      <c r="BG317" t="s">
        <v>16863</v>
      </c>
      <c r="BH317" t="b">
        <f>IFERROR(MATCH('2020'!A317, '2021'!A:A, 0) &gt;0, FALSE)</f>
        <v>1</v>
      </c>
    </row>
    <row r="318" spans="1:60">
      <c r="A318" t="s">
        <v>1846</v>
      </c>
      <c r="B318" t="s">
        <v>1847</v>
      </c>
      <c r="D318" t="s">
        <v>1848</v>
      </c>
      <c r="E318" t="s">
        <v>1849</v>
      </c>
      <c r="F318" t="s">
        <v>1933</v>
      </c>
      <c r="G318" t="s">
        <v>1122</v>
      </c>
      <c r="H318" t="s">
        <v>288</v>
      </c>
      <c r="I318">
        <v>60637</v>
      </c>
      <c r="J318" t="s">
        <v>17137</v>
      </c>
      <c r="K318" t="s">
        <v>146</v>
      </c>
      <c r="L318">
        <v>1</v>
      </c>
      <c r="M318">
        <v>1</v>
      </c>
      <c r="N318">
        <v>0</v>
      </c>
      <c r="O318">
        <v>2</v>
      </c>
      <c r="P318" t="s">
        <v>290</v>
      </c>
      <c r="Q318" t="s">
        <v>290</v>
      </c>
      <c r="R318" t="s">
        <v>290</v>
      </c>
      <c r="S318" t="s">
        <v>290</v>
      </c>
      <c r="T318" t="s">
        <v>290</v>
      </c>
      <c r="U318" t="s">
        <v>290</v>
      </c>
      <c r="V318" t="s">
        <v>290</v>
      </c>
      <c r="W318" t="s">
        <v>290</v>
      </c>
      <c r="X318" t="s">
        <v>290</v>
      </c>
      <c r="Y318" t="s">
        <v>290</v>
      </c>
      <c r="Z318" t="s">
        <v>290</v>
      </c>
      <c r="AA318" t="s">
        <v>290</v>
      </c>
      <c r="AB318" t="s">
        <v>290</v>
      </c>
      <c r="AC318" t="s">
        <v>290</v>
      </c>
      <c r="AD318" t="s">
        <v>290</v>
      </c>
      <c r="AE318" t="s">
        <v>290</v>
      </c>
      <c r="AF318" t="s">
        <v>290</v>
      </c>
      <c r="AG318" t="s">
        <v>290</v>
      </c>
      <c r="AH318" t="s">
        <v>290</v>
      </c>
      <c r="AI318" t="s">
        <v>290</v>
      </c>
      <c r="AJ318" t="s">
        <v>290</v>
      </c>
      <c r="AK318" t="s">
        <v>290</v>
      </c>
      <c r="AL318" t="s">
        <v>290</v>
      </c>
      <c r="AM318" t="s">
        <v>290</v>
      </c>
      <c r="AN318" t="s">
        <v>290</v>
      </c>
      <c r="AO318" t="s">
        <v>290</v>
      </c>
      <c r="AP318" t="s">
        <v>290</v>
      </c>
      <c r="AQ318">
        <v>1</v>
      </c>
      <c r="AR318">
        <v>1</v>
      </c>
      <c r="AS318">
        <v>2</v>
      </c>
      <c r="AT318">
        <v>41.790678</v>
      </c>
      <c r="AU318">
        <v>-87.587248000000002</v>
      </c>
      <c r="AV318">
        <v>1</v>
      </c>
      <c r="AW318" t="s">
        <v>16343</v>
      </c>
      <c r="AX318">
        <v>5726</v>
      </c>
      <c r="AY318" t="s">
        <v>17138</v>
      </c>
      <c r="BB318" t="s">
        <v>1122</v>
      </c>
      <c r="BC318" t="s">
        <v>288</v>
      </c>
      <c r="BD318" t="s">
        <v>16493</v>
      </c>
      <c r="BE318">
        <v>60637</v>
      </c>
      <c r="BF318" t="s">
        <v>16346</v>
      </c>
      <c r="BG318" t="s">
        <v>146</v>
      </c>
      <c r="BH318" t="b">
        <f>IFERROR(MATCH('2020'!A318, '2021'!A:A, 0) &gt;0, FALSE)</f>
        <v>1</v>
      </c>
    </row>
    <row r="319" spans="1:60">
      <c r="A319" t="s">
        <v>1851</v>
      </c>
      <c r="B319" t="s">
        <v>1852</v>
      </c>
      <c r="C319" t="s">
        <v>418</v>
      </c>
      <c r="D319" t="s">
        <v>16772</v>
      </c>
      <c r="E319" t="s">
        <v>16773</v>
      </c>
      <c r="F319" t="s">
        <v>1853</v>
      </c>
      <c r="G319" t="s">
        <v>1122</v>
      </c>
      <c r="H319" t="s">
        <v>288</v>
      </c>
      <c r="I319">
        <v>60607</v>
      </c>
      <c r="J319" t="s">
        <v>17139</v>
      </c>
      <c r="K319" t="s">
        <v>146</v>
      </c>
      <c r="L319">
        <v>13</v>
      </c>
      <c r="M319">
        <v>30</v>
      </c>
      <c r="N319">
        <v>13</v>
      </c>
      <c r="O319">
        <v>56</v>
      </c>
      <c r="P319">
        <v>106</v>
      </c>
      <c r="Q319">
        <v>27</v>
      </c>
      <c r="R319">
        <v>21</v>
      </c>
      <c r="S319">
        <v>19</v>
      </c>
      <c r="T319">
        <v>16</v>
      </c>
      <c r="U319" t="s">
        <v>290</v>
      </c>
      <c r="V319" t="s">
        <v>290</v>
      </c>
      <c r="W319">
        <v>10</v>
      </c>
      <c r="X319" t="s">
        <v>290</v>
      </c>
      <c r="Y319" t="s">
        <v>290</v>
      </c>
      <c r="Z319" t="s">
        <v>290</v>
      </c>
      <c r="AA319" t="s">
        <v>290</v>
      </c>
      <c r="AB319" t="s">
        <v>290</v>
      </c>
      <c r="AC319" t="s">
        <v>290</v>
      </c>
      <c r="AD319" t="s">
        <v>290</v>
      </c>
      <c r="AE319" t="s">
        <v>290</v>
      </c>
      <c r="AF319" t="s">
        <v>290</v>
      </c>
      <c r="AG319" t="s">
        <v>290</v>
      </c>
      <c r="AH319" t="s">
        <v>290</v>
      </c>
      <c r="AI319" t="s">
        <v>290</v>
      </c>
      <c r="AJ319">
        <v>23</v>
      </c>
      <c r="AK319" t="s">
        <v>290</v>
      </c>
      <c r="AL319">
        <v>39</v>
      </c>
      <c r="AM319">
        <v>12</v>
      </c>
      <c r="AN319" t="s">
        <v>290</v>
      </c>
      <c r="AO319">
        <v>72</v>
      </c>
      <c r="AP319">
        <v>78</v>
      </c>
      <c r="AQ319">
        <v>111</v>
      </c>
      <c r="AR319">
        <v>113</v>
      </c>
      <c r="AS319">
        <v>224</v>
      </c>
      <c r="AT319">
        <v>41.879711999999998</v>
      </c>
      <c r="AU319">
        <v>-87.657477</v>
      </c>
      <c r="AV319">
        <v>1</v>
      </c>
      <c r="AW319" t="s">
        <v>16343</v>
      </c>
      <c r="AX319">
        <v>114</v>
      </c>
      <c r="AY319" t="s">
        <v>17140</v>
      </c>
      <c r="AZ319" t="s">
        <v>16790</v>
      </c>
      <c r="BA319">
        <v>100</v>
      </c>
      <c r="BB319" t="s">
        <v>1122</v>
      </c>
      <c r="BC319" t="s">
        <v>288</v>
      </c>
      <c r="BD319" t="s">
        <v>16493</v>
      </c>
      <c r="BE319">
        <v>60607</v>
      </c>
      <c r="BF319" t="s">
        <v>16346</v>
      </c>
      <c r="BG319" t="s">
        <v>146</v>
      </c>
      <c r="BH319" t="b">
        <f>IFERROR(MATCH('2020'!A319, '2021'!A:A, 0) &gt;0, FALSE)</f>
        <v>1</v>
      </c>
    </row>
    <row r="320" spans="1:60">
      <c r="A320" t="s">
        <v>1855</v>
      </c>
      <c r="B320" t="s">
        <v>1856</v>
      </c>
      <c r="C320" t="s">
        <v>314</v>
      </c>
      <c r="D320" t="s">
        <v>17141</v>
      </c>
      <c r="E320" t="s">
        <v>17142</v>
      </c>
      <c r="F320" t="s">
        <v>1858</v>
      </c>
      <c r="G320" t="s">
        <v>1122</v>
      </c>
      <c r="H320" t="s">
        <v>288</v>
      </c>
      <c r="I320">
        <v>60640</v>
      </c>
      <c r="J320" t="s">
        <v>17143</v>
      </c>
      <c r="K320" t="s">
        <v>146</v>
      </c>
      <c r="L320">
        <v>14</v>
      </c>
      <c r="M320">
        <v>36.5</v>
      </c>
      <c r="N320">
        <v>32</v>
      </c>
      <c r="O320">
        <v>82.5</v>
      </c>
      <c r="P320">
        <v>63</v>
      </c>
      <c r="Q320">
        <v>18</v>
      </c>
      <c r="R320">
        <v>20</v>
      </c>
      <c r="S320">
        <v>23</v>
      </c>
      <c r="T320">
        <v>25</v>
      </c>
      <c r="U320">
        <v>20</v>
      </c>
      <c r="V320">
        <v>17</v>
      </c>
      <c r="W320">
        <v>20</v>
      </c>
      <c r="X320">
        <v>21</v>
      </c>
      <c r="Y320">
        <v>17</v>
      </c>
      <c r="Z320">
        <v>23</v>
      </c>
      <c r="AA320">
        <v>20</v>
      </c>
      <c r="AB320">
        <v>22</v>
      </c>
      <c r="AC320">
        <v>20</v>
      </c>
      <c r="AD320" t="s">
        <v>290</v>
      </c>
      <c r="AE320" t="s">
        <v>290</v>
      </c>
      <c r="AF320" t="s">
        <v>290</v>
      </c>
      <c r="AG320" t="s">
        <v>290</v>
      </c>
      <c r="AH320" t="s">
        <v>290</v>
      </c>
      <c r="AI320" t="s">
        <v>290</v>
      </c>
      <c r="AJ320">
        <v>23</v>
      </c>
      <c r="AK320" t="s">
        <v>290</v>
      </c>
      <c r="AL320">
        <v>11</v>
      </c>
      <c r="AM320">
        <v>12</v>
      </c>
      <c r="AN320" t="s">
        <v>290</v>
      </c>
      <c r="AO320">
        <v>222</v>
      </c>
      <c r="AP320">
        <v>60</v>
      </c>
      <c r="AQ320">
        <v>176</v>
      </c>
      <c r="AR320">
        <v>153</v>
      </c>
      <c r="AS320">
        <v>329</v>
      </c>
      <c r="AT320">
        <v>41.976627000000001</v>
      </c>
      <c r="AU320">
        <v>-87.670164999999997</v>
      </c>
      <c r="AV320">
        <v>1</v>
      </c>
      <c r="AW320" t="s">
        <v>16343</v>
      </c>
      <c r="AX320">
        <v>5200</v>
      </c>
      <c r="AY320" t="s">
        <v>17144</v>
      </c>
      <c r="BB320" t="s">
        <v>1122</v>
      </c>
      <c r="BC320" t="s">
        <v>288</v>
      </c>
      <c r="BD320" t="s">
        <v>16493</v>
      </c>
      <c r="BE320">
        <v>60640</v>
      </c>
      <c r="BF320" t="s">
        <v>16346</v>
      </c>
      <c r="BG320" t="s">
        <v>16863</v>
      </c>
      <c r="BH320" t="b">
        <f>IFERROR(MATCH('2020'!A320, '2021'!A:A, 0) &gt;0, FALSE)</f>
        <v>1</v>
      </c>
    </row>
    <row r="321" spans="1:60">
      <c r="A321" t="s">
        <v>1860</v>
      </c>
      <c r="B321" t="s">
        <v>1861</v>
      </c>
      <c r="C321" t="s">
        <v>578</v>
      </c>
      <c r="D321" t="s">
        <v>17145</v>
      </c>
      <c r="E321" t="s">
        <v>17146</v>
      </c>
      <c r="F321" t="s">
        <v>1864</v>
      </c>
      <c r="G321" t="s">
        <v>1122</v>
      </c>
      <c r="H321" t="s">
        <v>288</v>
      </c>
      <c r="I321">
        <v>60625</v>
      </c>
      <c r="J321" t="s">
        <v>17147</v>
      </c>
      <c r="K321" t="s">
        <v>146</v>
      </c>
      <c r="L321">
        <v>6</v>
      </c>
      <c r="M321">
        <v>10</v>
      </c>
      <c r="N321">
        <v>7</v>
      </c>
      <c r="O321">
        <v>23</v>
      </c>
      <c r="P321" t="s">
        <v>290</v>
      </c>
      <c r="Q321" t="s">
        <v>290</v>
      </c>
      <c r="R321" t="s">
        <v>290</v>
      </c>
      <c r="S321" t="s">
        <v>290</v>
      </c>
      <c r="T321" t="s">
        <v>290</v>
      </c>
      <c r="U321" t="s">
        <v>290</v>
      </c>
      <c r="V321" t="s">
        <v>290</v>
      </c>
      <c r="W321" t="s">
        <v>290</v>
      </c>
      <c r="X321" t="s">
        <v>290</v>
      </c>
      <c r="Y321" t="s">
        <v>290</v>
      </c>
      <c r="Z321">
        <v>29</v>
      </c>
      <c r="AA321">
        <v>44</v>
      </c>
      <c r="AB321">
        <v>23</v>
      </c>
      <c r="AC321">
        <v>24</v>
      </c>
      <c r="AD321" t="s">
        <v>290</v>
      </c>
      <c r="AE321" t="s">
        <v>290</v>
      </c>
      <c r="AF321" t="s">
        <v>290</v>
      </c>
      <c r="AG321" t="s">
        <v>290</v>
      </c>
      <c r="AH321" t="s">
        <v>290</v>
      </c>
      <c r="AI321" t="s">
        <v>290</v>
      </c>
      <c r="AJ321" t="s">
        <v>290</v>
      </c>
      <c r="AK321" t="s">
        <v>290</v>
      </c>
      <c r="AL321" t="s">
        <v>290</v>
      </c>
      <c r="AM321" t="s">
        <v>290</v>
      </c>
      <c r="AN321" t="s">
        <v>290</v>
      </c>
      <c r="AO321">
        <v>120</v>
      </c>
      <c r="AP321" t="s">
        <v>290</v>
      </c>
      <c r="AQ321">
        <v>0</v>
      </c>
      <c r="AR321">
        <v>120</v>
      </c>
      <c r="AS321">
        <v>120</v>
      </c>
      <c r="AT321">
        <v>41.975394000000001</v>
      </c>
      <c r="AU321">
        <v>-87.717485999999994</v>
      </c>
      <c r="AV321">
        <v>1</v>
      </c>
      <c r="AW321" t="s">
        <v>16343</v>
      </c>
      <c r="AX321">
        <v>3535</v>
      </c>
      <c r="AY321" t="s">
        <v>17148</v>
      </c>
      <c r="BB321" t="s">
        <v>1122</v>
      </c>
      <c r="BC321" t="s">
        <v>288</v>
      </c>
      <c r="BD321" t="s">
        <v>16493</v>
      </c>
      <c r="BE321">
        <v>60625</v>
      </c>
      <c r="BF321" t="s">
        <v>16346</v>
      </c>
      <c r="BG321" t="s">
        <v>16863</v>
      </c>
      <c r="BH321" t="b">
        <f>IFERROR(MATCH('2020'!A321, '2021'!A:A, 0) &gt;0, FALSE)</f>
        <v>1</v>
      </c>
    </row>
    <row r="322" spans="1:60">
      <c r="A322" t="s">
        <v>1866</v>
      </c>
      <c r="B322" t="s">
        <v>1867</v>
      </c>
      <c r="C322" t="s">
        <v>418</v>
      </c>
      <c r="D322" t="s">
        <v>1868</v>
      </c>
      <c r="E322" t="s">
        <v>139</v>
      </c>
      <c r="F322" t="s">
        <v>1869</v>
      </c>
      <c r="G322" t="s">
        <v>1122</v>
      </c>
      <c r="H322" t="s">
        <v>288</v>
      </c>
      <c r="I322">
        <v>60622</v>
      </c>
      <c r="J322" t="s">
        <v>17149</v>
      </c>
      <c r="K322" t="s">
        <v>146</v>
      </c>
      <c r="L322">
        <v>8</v>
      </c>
      <c r="M322">
        <v>29.1</v>
      </c>
      <c r="N322">
        <v>10.4</v>
      </c>
      <c r="O322">
        <v>47.5</v>
      </c>
      <c r="P322" t="s">
        <v>290</v>
      </c>
      <c r="Q322" t="s">
        <v>290</v>
      </c>
      <c r="R322" t="s">
        <v>290</v>
      </c>
      <c r="S322" t="s">
        <v>290</v>
      </c>
      <c r="T322" t="s">
        <v>290</v>
      </c>
      <c r="U322" t="s">
        <v>290</v>
      </c>
      <c r="V322" t="s">
        <v>290</v>
      </c>
      <c r="W322" t="s">
        <v>290</v>
      </c>
      <c r="X322" t="s">
        <v>290</v>
      </c>
      <c r="Y322" t="s">
        <v>290</v>
      </c>
      <c r="Z322" t="s">
        <v>290</v>
      </c>
      <c r="AA322" t="s">
        <v>290</v>
      </c>
      <c r="AB322" t="s">
        <v>290</v>
      </c>
      <c r="AC322" t="s">
        <v>290</v>
      </c>
      <c r="AD322" t="s">
        <v>290</v>
      </c>
      <c r="AE322" t="s">
        <v>290</v>
      </c>
      <c r="AF322" t="s">
        <v>290</v>
      </c>
      <c r="AG322" t="s">
        <v>290</v>
      </c>
      <c r="AH322" t="s">
        <v>290</v>
      </c>
      <c r="AI322">
        <v>142</v>
      </c>
      <c r="AJ322">
        <v>11</v>
      </c>
      <c r="AK322" t="s">
        <v>290</v>
      </c>
      <c r="AL322" t="s">
        <v>290</v>
      </c>
      <c r="AM322">
        <v>18</v>
      </c>
      <c r="AN322" t="s">
        <v>290</v>
      </c>
      <c r="AO322">
        <v>92</v>
      </c>
      <c r="AP322">
        <v>13</v>
      </c>
      <c r="AQ322">
        <v>59</v>
      </c>
      <c r="AR322">
        <v>83</v>
      </c>
      <c r="AS322">
        <v>142</v>
      </c>
      <c r="AT322">
        <v>41.891463999999999</v>
      </c>
      <c r="AU322">
        <v>-87.674632000000003</v>
      </c>
      <c r="AV322">
        <v>1</v>
      </c>
      <c r="AW322" t="s">
        <v>16360</v>
      </c>
      <c r="AX322">
        <v>524</v>
      </c>
      <c r="AY322" t="s">
        <v>17150</v>
      </c>
      <c r="BB322" t="s">
        <v>1122</v>
      </c>
      <c r="BC322" t="s">
        <v>288</v>
      </c>
      <c r="BD322" t="s">
        <v>16493</v>
      </c>
      <c r="BE322">
        <v>60622</v>
      </c>
      <c r="BF322" t="s">
        <v>16346</v>
      </c>
      <c r="BG322" t="s">
        <v>16363</v>
      </c>
      <c r="BH322" t="b">
        <f>IFERROR(MATCH('2020'!A322, '2021'!A:A, 0) &gt;0, FALSE)</f>
        <v>1</v>
      </c>
    </row>
    <row r="323" spans="1:60">
      <c r="A323" t="s">
        <v>1870</v>
      </c>
      <c r="B323" t="s">
        <v>1871</v>
      </c>
      <c r="D323" t="s">
        <v>1872</v>
      </c>
      <c r="E323" t="s">
        <v>1873</v>
      </c>
      <c r="F323" t="s">
        <v>12052</v>
      </c>
      <c r="G323" t="s">
        <v>1122</v>
      </c>
      <c r="H323" t="s">
        <v>288</v>
      </c>
      <c r="I323">
        <v>60612</v>
      </c>
      <c r="J323" t="s">
        <v>17151</v>
      </c>
      <c r="K323" t="s">
        <v>146</v>
      </c>
      <c r="L323">
        <v>1</v>
      </c>
      <c r="M323">
        <v>1</v>
      </c>
      <c r="N323">
        <v>2</v>
      </c>
      <c r="O323">
        <v>4</v>
      </c>
      <c r="P323" t="s">
        <v>290</v>
      </c>
      <c r="Q323" t="s">
        <v>290</v>
      </c>
      <c r="R323" t="s">
        <v>290</v>
      </c>
      <c r="S323" t="s">
        <v>290</v>
      </c>
      <c r="T323" t="s">
        <v>290</v>
      </c>
      <c r="U323" t="s">
        <v>290</v>
      </c>
      <c r="V323" t="s">
        <v>290</v>
      </c>
      <c r="W323" t="s">
        <v>290</v>
      </c>
      <c r="X323" t="s">
        <v>290</v>
      </c>
      <c r="Y323" t="s">
        <v>290</v>
      </c>
      <c r="Z323" t="s">
        <v>290</v>
      </c>
      <c r="AA323" t="s">
        <v>290</v>
      </c>
      <c r="AB323" t="s">
        <v>290</v>
      </c>
      <c r="AC323">
        <v>10</v>
      </c>
      <c r="AD323" t="s">
        <v>290</v>
      </c>
      <c r="AE323" t="s">
        <v>290</v>
      </c>
      <c r="AF323" t="s">
        <v>290</v>
      </c>
      <c r="AG323" t="s">
        <v>290</v>
      </c>
      <c r="AH323" t="s">
        <v>290</v>
      </c>
      <c r="AI323" t="s">
        <v>290</v>
      </c>
      <c r="AJ323" t="s">
        <v>290</v>
      </c>
      <c r="AK323" t="s">
        <v>290</v>
      </c>
      <c r="AL323" t="s">
        <v>290</v>
      </c>
      <c r="AM323">
        <v>10</v>
      </c>
      <c r="AN323" t="s">
        <v>290</v>
      </c>
      <c r="AO323" t="s">
        <v>290</v>
      </c>
      <c r="AP323" t="s">
        <v>290</v>
      </c>
      <c r="AQ323">
        <v>5</v>
      </c>
      <c r="AR323">
        <v>5</v>
      </c>
      <c r="AS323">
        <v>10</v>
      </c>
      <c r="AT323">
        <v>41.882325000000002</v>
      </c>
      <c r="AU323">
        <v>-87.689869999999999</v>
      </c>
      <c r="AV323">
        <v>1</v>
      </c>
      <c r="AW323" t="s">
        <v>16343</v>
      </c>
      <c r="AX323">
        <v>2532</v>
      </c>
      <c r="AY323" t="s">
        <v>17152</v>
      </c>
      <c r="AZ323" t="s">
        <v>16502</v>
      </c>
      <c r="BA323">
        <v>2</v>
      </c>
      <c r="BB323" t="s">
        <v>1122</v>
      </c>
      <c r="BC323" t="s">
        <v>288</v>
      </c>
      <c r="BD323" t="s">
        <v>16493</v>
      </c>
      <c r="BE323">
        <v>60612</v>
      </c>
      <c r="BF323" t="s">
        <v>16346</v>
      </c>
      <c r="BG323" t="s">
        <v>16863</v>
      </c>
      <c r="BH323" t="b">
        <f>IFERROR(MATCH('2020'!A323, '2021'!A:A, 0) &gt;0, FALSE)</f>
        <v>1</v>
      </c>
    </row>
    <row r="324" spans="1:60">
      <c r="A324" t="s">
        <v>1876</v>
      </c>
      <c r="B324" t="s">
        <v>1877</v>
      </c>
      <c r="D324" t="s">
        <v>1878</v>
      </c>
      <c r="E324" t="s">
        <v>1879</v>
      </c>
      <c r="F324" t="s">
        <v>1880</v>
      </c>
      <c r="G324" t="s">
        <v>1122</v>
      </c>
      <c r="H324" t="s">
        <v>288</v>
      </c>
      <c r="I324">
        <v>60624</v>
      </c>
      <c r="J324" t="s">
        <v>17153</v>
      </c>
      <c r="K324" t="s">
        <v>146</v>
      </c>
      <c r="L324">
        <v>1</v>
      </c>
      <c r="M324">
        <v>1</v>
      </c>
      <c r="N324">
        <v>4</v>
      </c>
      <c r="O324">
        <v>6</v>
      </c>
      <c r="P324">
        <v>29</v>
      </c>
      <c r="Q324" t="s">
        <v>290</v>
      </c>
      <c r="R324" t="s">
        <v>290</v>
      </c>
      <c r="S324" t="s">
        <v>290</v>
      </c>
      <c r="T324" t="s">
        <v>290</v>
      </c>
      <c r="U324" t="s">
        <v>290</v>
      </c>
      <c r="V324" t="s">
        <v>290</v>
      </c>
      <c r="W324" t="s">
        <v>290</v>
      </c>
      <c r="X324" t="s">
        <v>290</v>
      </c>
      <c r="Y324" t="s">
        <v>290</v>
      </c>
      <c r="Z324" t="s">
        <v>290</v>
      </c>
      <c r="AA324" t="s">
        <v>290</v>
      </c>
      <c r="AB324" t="s">
        <v>290</v>
      </c>
      <c r="AC324" t="s">
        <v>290</v>
      </c>
      <c r="AD324" t="s">
        <v>290</v>
      </c>
      <c r="AE324" t="s">
        <v>290</v>
      </c>
      <c r="AF324" t="s">
        <v>290</v>
      </c>
      <c r="AG324" t="s">
        <v>290</v>
      </c>
      <c r="AH324" t="s">
        <v>290</v>
      </c>
      <c r="AI324" t="s">
        <v>290</v>
      </c>
      <c r="AJ324" t="s">
        <v>290</v>
      </c>
      <c r="AK324" t="s">
        <v>290</v>
      </c>
      <c r="AL324" t="s">
        <v>290</v>
      </c>
      <c r="AM324">
        <v>35</v>
      </c>
      <c r="AN324" t="s">
        <v>290</v>
      </c>
      <c r="AO324" t="s">
        <v>290</v>
      </c>
      <c r="AP324" t="s">
        <v>290</v>
      </c>
      <c r="AQ324">
        <v>27</v>
      </c>
      <c r="AR324">
        <v>8</v>
      </c>
      <c r="AS324">
        <v>35</v>
      </c>
      <c r="AT324">
        <v>41.871977999999999</v>
      </c>
      <c r="AU324">
        <v>-87.720752000000005</v>
      </c>
      <c r="AV324">
        <v>1</v>
      </c>
      <c r="AW324" t="s">
        <v>16343</v>
      </c>
      <c r="AX324">
        <v>718</v>
      </c>
      <c r="AY324" t="s">
        <v>17154</v>
      </c>
      <c r="BB324" t="s">
        <v>1122</v>
      </c>
      <c r="BC324" t="s">
        <v>288</v>
      </c>
      <c r="BD324" t="s">
        <v>16493</v>
      </c>
      <c r="BE324">
        <v>60624</v>
      </c>
      <c r="BF324" t="s">
        <v>16346</v>
      </c>
      <c r="BG324" t="s">
        <v>16863</v>
      </c>
      <c r="BH324" t="b">
        <f>IFERROR(MATCH('2020'!A324, '2021'!A:A, 0) &gt;0, FALSE)</f>
        <v>1</v>
      </c>
    </row>
    <row r="325" spans="1:60">
      <c r="A325" t="s">
        <v>17155</v>
      </c>
      <c r="B325" t="s">
        <v>17156</v>
      </c>
      <c r="D325" t="s">
        <v>17157</v>
      </c>
      <c r="E325" t="s">
        <v>1997</v>
      </c>
      <c r="F325" t="s">
        <v>17158</v>
      </c>
      <c r="G325" t="s">
        <v>1122</v>
      </c>
      <c r="H325" t="s">
        <v>288</v>
      </c>
      <c r="I325">
        <v>60624</v>
      </c>
      <c r="J325" t="s">
        <v>17159</v>
      </c>
      <c r="K325" t="s">
        <v>146</v>
      </c>
      <c r="L325">
        <v>2</v>
      </c>
      <c r="M325">
        <v>3</v>
      </c>
      <c r="N325">
        <v>0</v>
      </c>
      <c r="O325">
        <v>5</v>
      </c>
      <c r="P325" t="s">
        <v>290</v>
      </c>
      <c r="Q325" t="s">
        <v>290</v>
      </c>
      <c r="R325" t="s">
        <v>290</v>
      </c>
      <c r="S325" t="s">
        <v>290</v>
      </c>
      <c r="T325" t="s">
        <v>290</v>
      </c>
      <c r="U325" t="s">
        <v>290</v>
      </c>
      <c r="V325" t="s">
        <v>290</v>
      </c>
      <c r="W325" t="s">
        <v>290</v>
      </c>
      <c r="X325" t="s">
        <v>290</v>
      </c>
      <c r="Y325" t="s">
        <v>290</v>
      </c>
      <c r="Z325" t="s">
        <v>290</v>
      </c>
      <c r="AA325" t="s">
        <v>290</v>
      </c>
      <c r="AB325" t="s">
        <v>290</v>
      </c>
      <c r="AC325" t="s">
        <v>290</v>
      </c>
      <c r="AD325" t="s">
        <v>290</v>
      </c>
      <c r="AE325" t="s">
        <v>290</v>
      </c>
      <c r="AF325" t="s">
        <v>290</v>
      </c>
      <c r="AG325" t="s">
        <v>290</v>
      </c>
      <c r="AH325" t="s">
        <v>290</v>
      </c>
      <c r="AI325" t="s">
        <v>290</v>
      </c>
      <c r="AJ325" t="s">
        <v>290</v>
      </c>
      <c r="AK325" t="s">
        <v>290</v>
      </c>
      <c r="AL325" t="s">
        <v>290</v>
      </c>
      <c r="AM325">
        <v>14</v>
      </c>
      <c r="AN325" t="s">
        <v>290</v>
      </c>
      <c r="AO325" t="s">
        <v>290</v>
      </c>
      <c r="AP325" t="s">
        <v>290</v>
      </c>
      <c r="AQ325">
        <v>7</v>
      </c>
      <c r="AR325">
        <v>8</v>
      </c>
      <c r="AS325">
        <v>15</v>
      </c>
      <c r="AT325">
        <v>41.875943999999997</v>
      </c>
      <c r="AU325">
        <v>-87.723944000000003</v>
      </c>
      <c r="AV325">
        <v>1</v>
      </c>
      <c r="AW325" t="s">
        <v>16343</v>
      </c>
      <c r="AX325">
        <v>3921</v>
      </c>
      <c r="AY325" t="s">
        <v>17160</v>
      </c>
      <c r="BB325" t="s">
        <v>1122</v>
      </c>
      <c r="BC325" t="s">
        <v>288</v>
      </c>
      <c r="BD325" t="s">
        <v>16493</v>
      </c>
      <c r="BE325">
        <v>60624</v>
      </c>
      <c r="BF325" t="s">
        <v>16346</v>
      </c>
      <c r="BG325" t="s">
        <v>16863</v>
      </c>
      <c r="BH325" t="b">
        <f>IFERROR(MATCH('2020'!A325, '2021'!A:A, 0) &gt;0, FALSE)</f>
        <v>1</v>
      </c>
    </row>
    <row r="326" spans="1:60">
      <c r="A326" t="s">
        <v>1881</v>
      </c>
      <c r="B326" t="s">
        <v>1882</v>
      </c>
      <c r="D326" t="s">
        <v>390</v>
      </c>
      <c r="E326" t="s">
        <v>1883</v>
      </c>
      <c r="F326" t="s">
        <v>1884</v>
      </c>
      <c r="G326" t="s">
        <v>1122</v>
      </c>
      <c r="H326" t="s">
        <v>288</v>
      </c>
      <c r="I326">
        <v>60612</v>
      </c>
      <c r="J326" t="s">
        <v>17161</v>
      </c>
      <c r="K326" t="s">
        <v>146</v>
      </c>
      <c r="L326">
        <v>2</v>
      </c>
      <c r="M326">
        <v>7</v>
      </c>
      <c r="N326">
        <v>0</v>
      </c>
      <c r="O326">
        <v>9</v>
      </c>
      <c r="P326" t="s">
        <v>290</v>
      </c>
      <c r="Q326" t="s">
        <v>290</v>
      </c>
      <c r="R326" t="s">
        <v>290</v>
      </c>
      <c r="S326" t="s">
        <v>290</v>
      </c>
      <c r="T326" t="s">
        <v>290</v>
      </c>
      <c r="U326" t="s">
        <v>290</v>
      </c>
      <c r="V326" t="s">
        <v>290</v>
      </c>
      <c r="W326" t="s">
        <v>290</v>
      </c>
      <c r="X326" t="s">
        <v>290</v>
      </c>
      <c r="Y326" t="s">
        <v>290</v>
      </c>
      <c r="Z326" t="s">
        <v>290</v>
      </c>
      <c r="AA326" t="s">
        <v>290</v>
      </c>
      <c r="AB326" t="s">
        <v>290</v>
      </c>
      <c r="AC326" t="s">
        <v>290</v>
      </c>
      <c r="AD326" t="s">
        <v>290</v>
      </c>
      <c r="AE326" t="s">
        <v>290</v>
      </c>
      <c r="AF326" t="s">
        <v>290</v>
      </c>
      <c r="AG326" t="s">
        <v>290</v>
      </c>
      <c r="AH326" t="s">
        <v>290</v>
      </c>
      <c r="AI326" t="s">
        <v>290</v>
      </c>
      <c r="AJ326">
        <v>40</v>
      </c>
      <c r="AK326" t="s">
        <v>290</v>
      </c>
      <c r="AL326" t="s">
        <v>290</v>
      </c>
      <c r="AM326" t="s">
        <v>290</v>
      </c>
      <c r="AN326" t="s">
        <v>290</v>
      </c>
      <c r="AO326" t="s">
        <v>290</v>
      </c>
      <c r="AP326" t="s">
        <v>290</v>
      </c>
      <c r="AQ326">
        <v>25</v>
      </c>
      <c r="AR326">
        <v>22</v>
      </c>
      <c r="AS326">
        <v>47</v>
      </c>
      <c r="AT326">
        <v>41.871194000000003</v>
      </c>
      <c r="AU326">
        <v>-87.700593999999995</v>
      </c>
      <c r="AV326">
        <v>1</v>
      </c>
      <c r="AW326" t="s">
        <v>16343</v>
      </c>
      <c r="AX326">
        <v>751</v>
      </c>
      <c r="AY326" t="s">
        <v>17162</v>
      </c>
      <c r="BB326" t="s">
        <v>1122</v>
      </c>
      <c r="BC326" t="s">
        <v>288</v>
      </c>
      <c r="BD326" t="s">
        <v>16493</v>
      </c>
      <c r="BE326">
        <v>60612</v>
      </c>
      <c r="BF326" t="s">
        <v>16346</v>
      </c>
      <c r="BG326" t="s">
        <v>146</v>
      </c>
      <c r="BH326" t="b">
        <f>IFERROR(MATCH('2020'!A326, '2021'!A:A, 0) &gt;0, FALSE)</f>
        <v>1</v>
      </c>
    </row>
    <row r="327" spans="1:60">
      <c r="A327" t="s">
        <v>1886</v>
      </c>
      <c r="B327" t="s">
        <v>1887</v>
      </c>
      <c r="C327" t="s">
        <v>353</v>
      </c>
      <c r="D327" t="s">
        <v>1888</v>
      </c>
      <c r="E327" t="s">
        <v>1889</v>
      </c>
      <c r="F327" t="s">
        <v>1890</v>
      </c>
      <c r="G327" t="s">
        <v>1122</v>
      </c>
      <c r="H327" t="s">
        <v>288</v>
      </c>
      <c r="I327">
        <v>60653</v>
      </c>
      <c r="J327" t="s">
        <v>17163</v>
      </c>
      <c r="K327" t="s">
        <v>146</v>
      </c>
      <c r="L327">
        <v>1</v>
      </c>
      <c r="M327">
        <v>6</v>
      </c>
      <c r="N327">
        <v>1</v>
      </c>
      <c r="O327">
        <v>8</v>
      </c>
      <c r="P327" t="s">
        <v>290</v>
      </c>
      <c r="Q327" t="s">
        <v>290</v>
      </c>
      <c r="R327" t="s">
        <v>290</v>
      </c>
      <c r="S327" t="s">
        <v>290</v>
      </c>
      <c r="T327" t="s">
        <v>290</v>
      </c>
      <c r="U327" t="s">
        <v>290</v>
      </c>
      <c r="V327" t="s">
        <v>290</v>
      </c>
      <c r="W327" t="s">
        <v>290</v>
      </c>
      <c r="X327" t="s">
        <v>290</v>
      </c>
      <c r="Y327" t="s">
        <v>290</v>
      </c>
      <c r="Z327" t="s">
        <v>290</v>
      </c>
      <c r="AA327" t="s">
        <v>290</v>
      </c>
      <c r="AB327" t="s">
        <v>290</v>
      </c>
      <c r="AC327" t="s">
        <v>290</v>
      </c>
      <c r="AD327" t="s">
        <v>290</v>
      </c>
      <c r="AE327" t="s">
        <v>290</v>
      </c>
      <c r="AF327" t="s">
        <v>290</v>
      </c>
      <c r="AG327" t="s">
        <v>290</v>
      </c>
      <c r="AH327" t="s">
        <v>290</v>
      </c>
      <c r="AI327" t="s">
        <v>290</v>
      </c>
      <c r="AJ327" t="s">
        <v>290</v>
      </c>
      <c r="AK327" t="s">
        <v>290</v>
      </c>
      <c r="AL327" t="s">
        <v>290</v>
      </c>
      <c r="AM327">
        <v>56</v>
      </c>
      <c r="AN327" t="s">
        <v>290</v>
      </c>
      <c r="AO327" t="s">
        <v>290</v>
      </c>
      <c r="AP327" t="s">
        <v>290</v>
      </c>
      <c r="AQ327">
        <v>27</v>
      </c>
      <c r="AR327">
        <v>29</v>
      </c>
      <c r="AS327">
        <v>56</v>
      </c>
      <c r="AT327">
        <v>41.810533999999997</v>
      </c>
      <c r="AU327">
        <v>-87.616511000000003</v>
      </c>
      <c r="AV327">
        <v>1</v>
      </c>
      <c r="AW327" t="s">
        <v>16360</v>
      </c>
      <c r="AX327">
        <v>4622</v>
      </c>
      <c r="AY327" t="s">
        <v>17164</v>
      </c>
      <c r="BB327" t="s">
        <v>1122</v>
      </c>
      <c r="BC327" t="s">
        <v>288</v>
      </c>
      <c r="BD327" t="s">
        <v>16493</v>
      </c>
      <c r="BE327">
        <v>60653</v>
      </c>
      <c r="BF327" t="s">
        <v>16346</v>
      </c>
      <c r="BG327" t="s">
        <v>16363</v>
      </c>
      <c r="BH327" t="b">
        <f>IFERROR(MATCH('2020'!A327, '2021'!A:A, 0) &gt;0, FALSE)</f>
        <v>1</v>
      </c>
    </row>
    <row r="328" spans="1:60">
      <c r="A328" t="s">
        <v>4628</v>
      </c>
      <c r="B328" t="s">
        <v>4629</v>
      </c>
      <c r="D328" t="s">
        <v>17165</v>
      </c>
      <c r="E328" t="s">
        <v>17166</v>
      </c>
      <c r="F328" t="s">
        <v>4631</v>
      </c>
      <c r="G328" t="s">
        <v>1122</v>
      </c>
      <c r="H328" t="s">
        <v>288</v>
      </c>
      <c r="I328">
        <v>60641</v>
      </c>
      <c r="J328" t="s">
        <v>17167</v>
      </c>
      <c r="K328" t="s">
        <v>146</v>
      </c>
      <c r="L328">
        <v>1</v>
      </c>
      <c r="M328">
        <v>7</v>
      </c>
      <c r="N328">
        <v>2</v>
      </c>
      <c r="O328">
        <v>10</v>
      </c>
      <c r="P328">
        <v>24</v>
      </c>
      <c r="Q328" t="s">
        <v>290</v>
      </c>
      <c r="R328" t="s">
        <v>290</v>
      </c>
      <c r="S328" t="s">
        <v>290</v>
      </c>
      <c r="T328" t="s">
        <v>290</v>
      </c>
      <c r="U328" t="s">
        <v>290</v>
      </c>
      <c r="V328" t="s">
        <v>290</v>
      </c>
      <c r="W328" t="s">
        <v>290</v>
      </c>
      <c r="X328" t="s">
        <v>290</v>
      </c>
      <c r="Y328" t="s">
        <v>290</v>
      </c>
      <c r="Z328" t="s">
        <v>290</v>
      </c>
      <c r="AA328" t="s">
        <v>290</v>
      </c>
      <c r="AB328" t="s">
        <v>290</v>
      </c>
      <c r="AC328" t="s">
        <v>290</v>
      </c>
      <c r="AD328" t="s">
        <v>290</v>
      </c>
      <c r="AE328" t="s">
        <v>290</v>
      </c>
      <c r="AF328" t="s">
        <v>290</v>
      </c>
      <c r="AG328" t="s">
        <v>290</v>
      </c>
      <c r="AH328" t="s">
        <v>290</v>
      </c>
      <c r="AI328" t="s">
        <v>290</v>
      </c>
      <c r="AJ328" t="s">
        <v>290</v>
      </c>
      <c r="AK328" t="s">
        <v>290</v>
      </c>
      <c r="AL328" t="s">
        <v>290</v>
      </c>
      <c r="AM328" t="s">
        <v>290</v>
      </c>
      <c r="AN328" t="s">
        <v>290</v>
      </c>
      <c r="AO328">
        <v>31</v>
      </c>
      <c r="AP328" t="s">
        <v>290</v>
      </c>
      <c r="AQ328">
        <v>24</v>
      </c>
      <c r="AR328">
        <v>21</v>
      </c>
      <c r="AS328">
        <v>45</v>
      </c>
      <c r="AT328">
        <v>41.954935999999996</v>
      </c>
      <c r="AU328">
        <v>-87.727292000000006</v>
      </c>
      <c r="AV328">
        <v>1</v>
      </c>
      <c r="AW328" t="s">
        <v>16343</v>
      </c>
      <c r="AX328">
        <v>4041</v>
      </c>
      <c r="AY328" t="s">
        <v>17117</v>
      </c>
      <c r="BB328" t="s">
        <v>1122</v>
      </c>
      <c r="BC328" t="s">
        <v>288</v>
      </c>
      <c r="BD328" t="s">
        <v>16493</v>
      </c>
      <c r="BE328">
        <v>60641</v>
      </c>
      <c r="BF328" t="s">
        <v>16346</v>
      </c>
      <c r="BG328" t="s">
        <v>16863</v>
      </c>
      <c r="BH328" t="b">
        <f>IFERROR(MATCH('2020'!A328, '2021'!A:A, 0) &gt;0, FALSE)</f>
        <v>1</v>
      </c>
    </row>
    <row r="329" spans="1:60">
      <c r="A329" t="s">
        <v>1892</v>
      </c>
      <c r="B329" t="s">
        <v>1893</v>
      </c>
      <c r="D329" t="s">
        <v>1894</v>
      </c>
      <c r="E329" t="s">
        <v>519</v>
      </c>
      <c r="F329" t="s">
        <v>1895</v>
      </c>
      <c r="G329" t="s">
        <v>1122</v>
      </c>
      <c r="H329" t="s">
        <v>288</v>
      </c>
      <c r="I329">
        <v>60643</v>
      </c>
      <c r="J329" t="s">
        <v>17168</v>
      </c>
      <c r="K329" t="s">
        <v>146</v>
      </c>
      <c r="L329">
        <v>1</v>
      </c>
      <c r="M329">
        <v>2</v>
      </c>
      <c r="N329">
        <v>0</v>
      </c>
      <c r="O329">
        <v>3</v>
      </c>
      <c r="P329" t="s">
        <v>290</v>
      </c>
      <c r="Q329" t="s">
        <v>290</v>
      </c>
      <c r="R329" t="s">
        <v>290</v>
      </c>
      <c r="S329" t="s">
        <v>290</v>
      </c>
      <c r="T329" t="s">
        <v>290</v>
      </c>
      <c r="U329" t="s">
        <v>290</v>
      </c>
      <c r="V329" t="s">
        <v>290</v>
      </c>
      <c r="W329" t="s">
        <v>290</v>
      </c>
      <c r="X329" t="s">
        <v>290</v>
      </c>
      <c r="Y329" t="s">
        <v>290</v>
      </c>
      <c r="Z329" t="s">
        <v>290</v>
      </c>
      <c r="AA329" t="s">
        <v>290</v>
      </c>
      <c r="AB329" t="s">
        <v>290</v>
      </c>
      <c r="AC329" t="s">
        <v>290</v>
      </c>
      <c r="AD329" t="s">
        <v>290</v>
      </c>
      <c r="AE329" t="s">
        <v>290</v>
      </c>
      <c r="AF329" t="s">
        <v>290</v>
      </c>
      <c r="AG329" t="s">
        <v>290</v>
      </c>
      <c r="AH329" t="s">
        <v>290</v>
      </c>
      <c r="AI329" t="s">
        <v>290</v>
      </c>
      <c r="AJ329" t="s">
        <v>290</v>
      </c>
      <c r="AK329" t="s">
        <v>290</v>
      </c>
      <c r="AL329" t="s">
        <v>290</v>
      </c>
      <c r="AM329">
        <v>18</v>
      </c>
      <c r="AN329" t="s">
        <v>290</v>
      </c>
      <c r="AO329" t="s">
        <v>290</v>
      </c>
      <c r="AP329" t="s">
        <v>290</v>
      </c>
      <c r="AQ329">
        <v>12</v>
      </c>
      <c r="AR329">
        <v>7</v>
      </c>
      <c r="AS329">
        <v>19</v>
      </c>
      <c r="AT329">
        <v>41.720768</v>
      </c>
      <c r="AU329">
        <v>-87.674626000000004</v>
      </c>
      <c r="AV329">
        <v>1</v>
      </c>
      <c r="AW329" t="s">
        <v>16343</v>
      </c>
      <c r="AX329">
        <v>2059</v>
      </c>
      <c r="AY329" t="s">
        <v>17169</v>
      </c>
      <c r="BB329" t="s">
        <v>1122</v>
      </c>
      <c r="BC329" t="s">
        <v>288</v>
      </c>
      <c r="BD329" t="s">
        <v>16493</v>
      </c>
      <c r="BE329">
        <v>60643</v>
      </c>
      <c r="BF329" t="s">
        <v>16346</v>
      </c>
      <c r="BG329" t="s">
        <v>146</v>
      </c>
      <c r="BH329" t="b">
        <f>IFERROR(MATCH('2020'!A329, '2021'!A:A, 0) &gt;0, FALSE)</f>
        <v>1</v>
      </c>
    </row>
    <row r="330" spans="1:60">
      <c r="A330" t="s">
        <v>1902</v>
      </c>
      <c r="B330" t="s">
        <v>1903</v>
      </c>
      <c r="D330" t="s">
        <v>1904</v>
      </c>
      <c r="E330" t="s">
        <v>1905</v>
      </c>
      <c r="F330" t="s">
        <v>1906</v>
      </c>
      <c r="G330" t="s">
        <v>1122</v>
      </c>
      <c r="H330" t="s">
        <v>288</v>
      </c>
      <c r="I330">
        <v>60615</v>
      </c>
      <c r="J330" t="s">
        <v>17170</v>
      </c>
      <c r="K330" t="s">
        <v>146</v>
      </c>
      <c r="L330">
        <v>1</v>
      </c>
      <c r="M330">
        <v>6</v>
      </c>
      <c r="N330">
        <v>4</v>
      </c>
      <c r="O330">
        <v>11</v>
      </c>
      <c r="P330">
        <v>17</v>
      </c>
      <c r="Q330" t="s">
        <v>290</v>
      </c>
      <c r="R330" t="s">
        <v>290</v>
      </c>
      <c r="S330">
        <v>12</v>
      </c>
      <c r="T330" t="s">
        <v>290</v>
      </c>
      <c r="U330" t="s">
        <v>290</v>
      </c>
      <c r="V330" t="s">
        <v>290</v>
      </c>
      <c r="W330" t="s">
        <v>290</v>
      </c>
      <c r="X330" t="s">
        <v>290</v>
      </c>
      <c r="Y330" t="s">
        <v>290</v>
      </c>
      <c r="Z330" t="s">
        <v>290</v>
      </c>
      <c r="AA330" t="s">
        <v>290</v>
      </c>
      <c r="AB330" t="s">
        <v>290</v>
      </c>
      <c r="AC330" t="s">
        <v>290</v>
      </c>
      <c r="AD330" t="s">
        <v>290</v>
      </c>
      <c r="AE330" t="s">
        <v>290</v>
      </c>
      <c r="AF330" t="s">
        <v>290</v>
      </c>
      <c r="AG330" t="s">
        <v>290</v>
      </c>
      <c r="AH330" t="s">
        <v>290</v>
      </c>
      <c r="AI330" t="s">
        <v>290</v>
      </c>
      <c r="AJ330" t="s">
        <v>290</v>
      </c>
      <c r="AK330" t="s">
        <v>290</v>
      </c>
      <c r="AL330" t="s">
        <v>290</v>
      </c>
      <c r="AM330">
        <v>17</v>
      </c>
      <c r="AN330" t="s">
        <v>290</v>
      </c>
      <c r="AO330">
        <v>35</v>
      </c>
      <c r="AP330">
        <v>22</v>
      </c>
      <c r="AQ330">
        <v>44</v>
      </c>
      <c r="AR330">
        <v>37</v>
      </c>
      <c r="AS330">
        <v>81</v>
      </c>
      <c r="AT330">
        <v>41.802672000000001</v>
      </c>
      <c r="AU330">
        <v>-87.598692</v>
      </c>
      <c r="AV330">
        <v>1</v>
      </c>
      <c r="AW330" t="s">
        <v>16343</v>
      </c>
      <c r="AX330">
        <v>1100</v>
      </c>
      <c r="AY330" t="s">
        <v>17171</v>
      </c>
      <c r="BB330" t="s">
        <v>1122</v>
      </c>
      <c r="BC330" t="s">
        <v>288</v>
      </c>
      <c r="BD330" t="s">
        <v>16493</v>
      </c>
      <c r="BE330">
        <v>60615</v>
      </c>
      <c r="BF330" t="s">
        <v>16346</v>
      </c>
      <c r="BG330" t="s">
        <v>16863</v>
      </c>
      <c r="BH330" t="b">
        <f>IFERROR(MATCH('2020'!A330, '2021'!A:A, 0) &gt;0, FALSE)</f>
        <v>0</v>
      </c>
    </row>
    <row r="331" spans="1:60">
      <c r="A331" t="s">
        <v>13526</v>
      </c>
      <c r="B331" t="s">
        <v>13527</v>
      </c>
      <c r="C331" t="s">
        <v>314</v>
      </c>
      <c r="D331" t="s">
        <v>934</v>
      </c>
      <c r="E331" t="s">
        <v>17172</v>
      </c>
      <c r="F331" t="s">
        <v>13529</v>
      </c>
      <c r="G331" t="s">
        <v>1122</v>
      </c>
      <c r="H331" t="s">
        <v>288</v>
      </c>
      <c r="I331">
        <v>60620</v>
      </c>
      <c r="J331" t="s">
        <v>17173</v>
      </c>
      <c r="K331" t="s">
        <v>146</v>
      </c>
      <c r="L331">
        <v>2</v>
      </c>
      <c r="M331">
        <v>7</v>
      </c>
      <c r="N331">
        <v>3</v>
      </c>
      <c r="O331">
        <v>12</v>
      </c>
      <c r="P331" t="s">
        <v>290</v>
      </c>
      <c r="Q331" t="s">
        <v>290</v>
      </c>
      <c r="R331" t="s">
        <v>290</v>
      </c>
      <c r="S331" t="s">
        <v>290</v>
      </c>
      <c r="T331" t="s">
        <v>290</v>
      </c>
      <c r="U331" t="s">
        <v>290</v>
      </c>
      <c r="V331" t="s">
        <v>290</v>
      </c>
      <c r="W331" t="s">
        <v>290</v>
      </c>
      <c r="X331" t="s">
        <v>290</v>
      </c>
      <c r="Y331" t="s">
        <v>290</v>
      </c>
      <c r="Z331" t="s">
        <v>290</v>
      </c>
      <c r="AA331" t="s">
        <v>290</v>
      </c>
      <c r="AB331" t="s">
        <v>290</v>
      </c>
      <c r="AC331" t="s">
        <v>290</v>
      </c>
      <c r="AD331" t="s">
        <v>290</v>
      </c>
      <c r="AE331" t="s">
        <v>290</v>
      </c>
      <c r="AF331" t="s">
        <v>290</v>
      </c>
      <c r="AG331" t="s">
        <v>290</v>
      </c>
      <c r="AH331" t="s">
        <v>290</v>
      </c>
      <c r="AI331" t="s">
        <v>290</v>
      </c>
      <c r="AJ331" t="s">
        <v>290</v>
      </c>
      <c r="AK331" t="s">
        <v>290</v>
      </c>
      <c r="AL331" t="s">
        <v>290</v>
      </c>
      <c r="AM331">
        <v>12</v>
      </c>
      <c r="AN331" t="s">
        <v>290</v>
      </c>
      <c r="AO331" t="s">
        <v>290</v>
      </c>
      <c r="AP331" t="s">
        <v>290</v>
      </c>
      <c r="AQ331">
        <v>10</v>
      </c>
      <c r="AR331">
        <v>2</v>
      </c>
      <c r="AS331">
        <v>12</v>
      </c>
      <c r="AT331">
        <v>41.750124</v>
      </c>
      <c r="AU331">
        <v>-87.643699999999995</v>
      </c>
      <c r="AV331">
        <v>1</v>
      </c>
      <c r="AW331" t="s">
        <v>16343</v>
      </c>
      <c r="AX331">
        <v>7915</v>
      </c>
      <c r="AY331" t="s">
        <v>17174</v>
      </c>
      <c r="BB331" t="s">
        <v>1122</v>
      </c>
      <c r="BC331" t="s">
        <v>288</v>
      </c>
      <c r="BD331" t="s">
        <v>16493</v>
      </c>
      <c r="BE331">
        <v>60620</v>
      </c>
      <c r="BF331" t="s">
        <v>16346</v>
      </c>
      <c r="BG331" t="s">
        <v>146</v>
      </c>
      <c r="BH331" t="b">
        <f>IFERROR(MATCH('2020'!A331, '2021'!A:A, 0) &gt;0, FALSE)</f>
        <v>0</v>
      </c>
    </row>
    <row r="332" spans="1:60">
      <c r="A332" t="s">
        <v>4637</v>
      </c>
      <c r="B332" t="s">
        <v>4638</v>
      </c>
      <c r="C332" t="s">
        <v>418</v>
      </c>
      <c r="D332" t="s">
        <v>4639</v>
      </c>
      <c r="E332" t="s">
        <v>4640</v>
      </c>
      <c r="F332" t="s">
        <v>4641</v>
      </c>
      <c r="G332" t="s">
        <v>1122</v>
      </c>
      <c r="H332" t="s">
        <v>288</v>
      </c>
      <c r="I332">
        <v>60637</v>
      </c>
      <c r="J332" t="s">
        <v>17175</v>
      </c>
      <c r="K332" t="s">
        <v>146</v>
      </c>
      <c r="L332">
        <v>1</v>
      </c>
      <c r="M332">
        <v>2</v>
      </c>
      <c r="N332">
        <v>5</v>
      </c>
      <c r="O332">
        <v>8</v>
      </c>
      <c r="P332" t="s">
        <v>290</v>
      </c>
      <c r="Q332" t="s">
        <v>290</v>
      </c>
      <c r="R332" t="s">
        <v>290</v>
      </c>
      <c r="S332" t="s">
        <v>290</v>
      </c>
      <c r="T332" t="s">
        <v>290</v>
      </c>
      <c r="U332" t="s">
        <v>290</v>
      </c>
      <c r="V332" t="s">
        <v>290</v>
      </c>
      <c r="W332" t="s">
        <v>290</v>
      </c>
      <c r="X332" t="s">
        <v>290</v>
      </c>
      <c r="Y332" t="s">
        <v>290</v>
      </c>
      <c r="Z332" t="s">
        <v>290</v>
      </c>
      <c r="AA332" t="s">
        <v>290</v>
      </c>
      <c r="AB332" t="s">
        <v>290</v>
      </c>
      <c r="AC332" t="s">
        <v>290</v>
      </c>
      <c r="AD332" t="s">
        <v>290</v>
      </c>
      <c r="AE332" t="s">
        <v>290</v>
      </c>
      <c r="AF332" t="s">
        <v>290</v>
      </c>
      <c r="AG332" t="s">
        <v>290</v>
      </c>
      <c r="AH332" t="s">
        <v>290</v>
      </c>
      <c r="AI332" t="s">
        <v>290</v>
      </c>
      <c r="AJ332" t="s">
        <v>290</v>
      </c>
      <c r="AK332" t="s">
        <v>290</v>
      </c>
      <c r="AL332" t="s">
        <v>290</v>
      </c>
      <c r="AM332" t="s">
        <v>290</v>
      </c>
      <c r="AN332" t="s">
        <v>290</v>
      </c>
      <c r="AO332" t="s">
        <v>290</v>
      </c>
      <c r="AP332" t="s">
        <v>290</v>
      </c>
      <c r="AQ332">
        <v>3</v>
      </c>
      <c r="AR332">
        <v>3</v>
      </c>
      <c r="AS332">
        <v>6</v>
      </c>
      <c r="AT332">
        <v>41.78613</v>
      </c>
      <c r="AU332">
        <v>-87.619414000000006</v>
      </c>
      <c r="AV332">
        <v>1</v>
      </c>
      <c r="AW332" t="s">
        <v>16343</v>
      </c>
      <c r="AX332">
        <v>5946</v>
      </c>
      <c r="AY332" t="s">
        <v>17176</v>
      </c>
      <c r="AZ332" t="s">
        <v>17177</v>
      </c>
      <c r="BA332" t="s">
        <v>17178</v>
      </c>
      <c r="BB332" t="s">
        <v>1122</v>
      </c>
      <c r="BC332" t="s">
        <v>288</v>
      </c>
      <c r="BD332" t="s">
        <v>16493</v>
      </c>
      <c r="BE332">
        <v>60637</v>
      </c>
      <c r="BF332" t="s">
        <v>16346</v>
      </c>
      <c r="BG332" t="s">
        <v>146</v>
      </c>
      <c r="BH332" t="b">
        <f>IFERROR(MATCH('2020'!A332, '2021'!A:A, 0) &gt;0, FALSE)</f>
        <v>1</v>
      </c>
    </row>
    <row r="333" spans="1:60">
      <c r="A333" t="s">
        <v>1908</v>
      </c>
      <c r="B333" t="s">
        <v>1909</v>
      </c>
      <c r="C333" t="s">
        <v>283</v>
      </c>
      <c r="D333" t="s">
        <v>1910</v>
      </c>
      <c r="E333" t="s">
        <v>1911</v>
      </c>
      <c r="F333" t="s">
        <v>1912</v>
      </c>
      <c r="G333" t="s">
        <v>1122</v>
      </c>
      <c r="H333" t="s">
        <v>288</v>
      </c>
      <c r="I333">
        <v>60636</v>
      </c>
      <c r="J333" t="s">
        <v>17179</v>
      </c>
      <c r="K333" t="s">
        <v>146</v>
      </c>
      <c r="L333">
        <v>2</v>
      </c>
      <c r="M333">
        <v>4</v>
      </c>
      <c r="N333">
        <v>2</v>
      </c>
      <c r="O333">
        <v>8</v>
      </c>
      <c r="P333" t="s">
        <v>290</v>
      </c>
      <c r="Q333" t="s">
        <v>290</v>
      </c>
      <c r="R333" t="s">
        <v>290</v>
      </c>
      <c r="S333" t="s">
        <v>290</v>
      </c>
      <c r="T333" t="s">
        <v>290</v>
      </c>
      <c r="U333" t="s">
        <v>290</v>
      </c>
      <c r="V333" t="s">
        <v>290</v>
      </c>
      <c r="W333" t="s">
        <v>290</v>
      </c>
      <c r="X333" t="s">
        <v>290</v>
      </c>
      <c r="Y333" t="s">
        <v>290</v>
      </c>
      <c r="Z333" t="s">
        <v>290</v>
      </c>
      <c r="AA333" t="s">
        <v>290</v>
      </c>
      <c r="AB333" t="s">
        <v>290</v>
      </c>
      <c r="AC333" t="s">
        <v>290</v>
      </c>
      <c r="AD333" t="s">
        <v>290</v>
      </c>
      <c r="AE333" t="s">
        <v>290</v>
      </c>
      <c r="AF333" t="s">
        <v>290</v>
      </c>
      <c r="AG333" t="s">
        <v>290</v>
      </c>
      <c r="AH333" t="s">
        <v>290</v>
      </c>
      <c r="AI333" t="s">
        <v>290</v>
      </c>
      <c r="AJ333" t="s">
        <v>290</v>
      </c>
      <c r="AK333" t="s">
        <v>290</v>
      </c>
      <c r="AL333" t="s">
        <v>290</v>
      </c>
      <c r="AM333">
        <v>26</v>
      </c>
      <c r="AN333" t="s">
        <v>290</v>
      </c>
      <c r="AO333" t="s">
        <v>290</v>
      </c>
      <c r="AP333" t="s">
        <v>290</v>
      </c>
      <c r="AQ333">
        <v>18</v>
      </c>
      <c r="AR333">
        <v>17</v>
      </c>
      <c r="AS333">
        <v>35</v>
      </c>
      <c r="AT333">
        <v>41.779209000000002</v>
      </c>
      <c r="AU333">
        <v>-87.661045000000001</v>
      </c>
      <c r="AV333">
        <v>1</v>
      </c>
      <c r="AW333" t="s">
        <v>16343</v>
      </c>
      <c r="AX333">
        <v>1443</v>
      </c>
      <c r="AY333" t="s">
        <v>17058</v>
      </c>
      <c r="BB333" t="s">
        <v>1122</v>
      </c>
      <c r="BC333" t="s">
        <v>288</v>
      </c>
      <c r="BD333" t="s">
        <v>16493</v>
      </c>
      <c r="BE333">
        <v>60636</v>
      </c>
      <c r="BF333" t="s">
        <v>16346</v>
      </c>
      <c r="BG333" t="s">
        <v>16863</v>
      </c>
      <c r="BH333" t="b">
        <f>IFERROR(MATCH('2020'!A333, '2021'!A:A, 0) &gt;0, FALSE)</f>
        <v>1</v>
      </c>
    </row>
    <row r="334" spans="1:60">
      <c r="A334" t="s">
        <v>1914</v>
      </c>
      <c r="B334" t="s">
        <v>1915</v>
      </c>
      <c r="C334" t="s">
        <v>418</v>
      </c>
      <c r="D334" t="s">
        <v>1916</v>
      </c>
      <c r="E334" t="s">
        <v>1917</v>
      </c>
      <c r="F334" t="s">
        <v>1906</v>
      </c>
      <c r="G334" t="s">
        <v>1122</v>
      </c>
      <c r="H334" t="s">
        <v>288</v>
      </c>
      <c r="I334">
        <v>60615</v>
      </c>
      <c r="J334" t="s">
        <v>17180</v>
      </c>
      <c r="K334" t="s">
        <v>146</v>
      </c>
      <c r="L334">
        <v>1</v>
      </c>
      <c r="M334">
        <v>3</v>
      </c>
      <c r="N334">
        <v>5</v>
      </c>
      <c r="O334">
        <v>9</v>
      </c>
      <c r="P334" t="s">
        <v>290</v>
      </c>
      <c r="Q334" t="s">
        <v>290</v>
      </c>
      <c r="R334" t="s">
        <v>290</v>
      </c>
      <c r="S334" t="s">
        <v>290</v>
      </c>
      <c r="T334" t="s">
        <v>290</v>
      </c>
      <c r="U334" t="s">
        <v>290</v>
      </c>
      <c r="V334" t="s">
        <v>290</v>
      </c>
      <c r="W334" t="s">
        <v>290</v>
      </c>
      <c r="X334" t="s">
        <v>290</v>
      </c>
      <c r="Y334" t="s">
        <v>290</v>
      </c>
      <c r="Z334" t="s">
        <v>290</v>
      </c>
      <c r="AA334" t="s">
        <v>290</v>
      </c>
      <c r="AB334" t="s">
        <v>290</v>
      </c>
      <c r="AC334" t="s">
        <v>290</v>
      </c>
      <c r="AD334" t="s">
        <v>290</v>
      </c>
      <c r="AE334" t="s">
        <v>290</v>
      </c>
      <c r="AF334" t="s">
        <v>290</v>
      </c>
      <c r="AG334" t="s">
        <v>290</v>
      </c>
      <c r="AH334">
        <v>16</v>
      </c>
      <c r="AI334" t="s">
        <v>290</v>
      </c>
      <c r="AJ334" t="s">
        <v>290</v>
      </c>
      <c r="AK334" t="s">
        <v>290</v>
      </c>
      <c r="AL334" t="s">
        <v>290</v>
      </c>
      <c r="AM334" t="s">
        <v>290</v>
      </c>
      <c r="AN334" t="s">
        <v>290</v>
      </c>
      <c r="AO334" t="s">
        <v>290</v>
      </c>
      <c r="AP334" t="s">
        <v>290</v>
      </c>
      <c r="AQ334">
        <v>4</v>
      </c>
      <c r="AR334">
        <v>12</v>
      </c>
      <c r="AS334">
        <v>16</v>
      </c>
      <c r="AT334">
        <v>41.802672000000001</v>
      </c>
      <c r="AU334">
        <v>-87.598692</v>
      </c>
      <c r="AV334">
        <v>1</v>
      </c>
      <c r="AW334" t="s">
        <v>16343</v>
      </c>
      <c r="AX334">
        <v>1100</v>
      </c>
      <c r="AY334" t="s">
        <v>17171</v>
      </c>
      <c r="BB334" t="s">
        <v>1122</v>
      </c>
      <c r="BC334" t="s">
        <v>288</v>
      </c>
      <c r="BD334" t="s">
        <v>16493</v>
      </c>
      <c r="BE334">
        <v>60615</v>
      </c>
      <c r="BF334" t="s">
        <v>16346</v>
      </c>
      <c r="BG334" t="s">
        <v>16863</v>
      </c>
      <c r="BH334" t="b">
        <f>IFERROR(MATCH('2020'!A334, '2021'!A:A, 0) &gt;0, FALSE)</f>
        <v>1</v>
      </c>
    </row>
    <row r="335" spans="1:60">
      <c r="A335" t="s">
        <v>14057</v>
      </c>
      <c r="B335" t="s">
        <v>14058</v>
      </c>
      <c r="C335" t="s">
        <v>353</v>
      </c>
      <c r="D335" t="s">
        <v>17181</v>
      </c>
      <c r="E335" t="s">
        <v>17182</v>
      </c>
      <c r="F335" t="s">
        <v>14619</v>
      </c>
      <c r="G335" t="s">
        <v>1122</v>
      </c>
      <c r="H335" t="s">
        <v>288</v>
      </c>
      <c r="I335">
        <v>60608</v>
      </c>
      <c r="J335" t="s">
        <v>17183</v>
      </c>
      <c r="K335" t="s">
        <v>146</v>
      </c>
      <c r="L335">
        <v>1</v>
      </c>
      <c r="M335">
        <v>9</v>
      </c>
      <c r="N335">
        <v>0</v>
      </c>
      <c r="O335">
        <v>10</v>
      </c>
      <c r="P335">
        <v>54</v>
      </c>
      <c r="Q335">
        <v>19</v>
      </c>
      <c r="R335" t="s">
        <v>290</v>
      </c>
      <c r="S335" t="s">
        <v>290</v>
      </c>
      <c r="T335" t="s">
        <v>290</v>
      </c>
      <c r="U335" t="s">
        <v>290</v>
      </c>
      <c r="V335" t="s">
        <v>290</v>
      </c>
      <c r="W335" t="s">
        <v>290</v>
      </c>
      <c r="X335" t="s">
        <v>290</v>
      </c>
      <c r="Y335" t="s">
        <v>290</v>
      </c>
      <c r="Z335" t="s">
        <v>290</v>
      </c>
      <c r="AA335" t="s">
        <v>290</v>
      </c>
      <c r="AB335" t="s">
        <v>290</v>
      </c>
      <c r="AC335" t="s">
        <v>290</v>
      </c>
      <c r="AD335" t="s">
        <v>290</v>
      </c>
      <c r="AE335" t="s">
        <v>290</v>
      </c>
      <c r="AF335" t="s">
        <v>290</v>
      </c>
      <c r="AG335" t="s">
        <v>290</v>
      </c>
      <c r="AH335" t="s">
        <v>290</v>
      </c>
      <c r="AI335" t="s">
        <v>290</v>
      </c>
      <c r="AJ335">
        <v>12</v>
      </c>
      <c r="AK335" t="s">
        <v>290</v>
      </c>
      <c r="AL335" t="s">
        <v>290</v>
      </c>
      <c r="AM335" t="s">
        <v>290</v>
      </c>
      <c r="AN335" t="s">
        <v>290</v>
      </c>
      <c r="AO335">
        <v>46</v>
      </c>
      <c r="AP335">
        <v>11</v>
      </c>
      <c r="AQ335">
        <v>35</v>
      </c>
      <c r="AR335">
        <v>38</v>
      </c>
      <c r="AS335">
        <v>73</v>
      </c>
      <c r="AT335">
        <v>41.856935999999997</v>
      </c>
      <c r="AU335">
        <v>-87.649119999999996</v>
      </c>
      <c r="AV335">
        <v>1</v>
      </c>
      <c r="AW335" t="s">
        <v>16343</v>
      </c>
      <c r="AX335">
        <v>920</v>
      </c>
      <c r="AY335" t="s">
        <v>17184</v>
      </c>
      <c r="BB335" t="s">
        <v>1122</v>
      </c>
      <c r="BC335" t="s">
        <v>288</v>
      </c>
      <c r="BD335" t="s">
        <v>16493</v>
      </c>
      <c r="BE335">
        <v>60608</v>
      </c>
      <c r="BF335" t="s">
        <v>16346</v>
      </c>
      <c r="BG335" t="s">
        <v>16863</v>
      </c>
      <c r="BH335" t="b">
        <f>IFERROR(MATCH('2020'!A335, '2021'!A:A, 0) &gt;0, FALSE)</f>
        <v>0</v>
      </c>
    </row>
    <row r="336" spans="1:60">
      <c r="A336" t="s">
        <v>13536</v>
      </c>
      <c r="B336" t="s">
        <v>13537</v>
      </c>
      <c r="D336" t="s">
        <v>964</v>
      </c>
      <c r="E336" t="s">
        <v>1565</v>
      </c>
      <c r="F336" t="s">
        <v>13539</v>
      </c>
      <c r="G336" t="s">
        <v>1122</v>
      </c>
      <c r="H336" t="s">
        <v>288</v>
      </c>
      <c r="I336">
        <v>60620</v>
      </c>
      <c r="J336" t="s">
        <v>17185</v>
      </c>
      <c r="K336" t="s">
        <v>146</v>
      </c>
      <c r="L336">
        <v>0.5</v>
      </c>
      <c r="M336">
        <v>0.5</v>
      </c>
      <c r="N336">
        <v>0</v>
      </c>
      <c r="O336">
        <v>1</v>
      </c>
      <c r="P336" t="s">
        <v>290</v>
      </c>
      <c r="Q336" t="s">
        <v>290</v>
      </c>
      <c r="R336" t="s">
        <v>290</v>
      </c>
      <c r="S336" t="s">
        <v>290</v>
      </c>
      <c r="T336" t="s">
        <v>290</v>
      </c>
      <c r="U336" t="s">
        <v>290</v>
      </c>
      <c r="V336" t="s">
        <v>290</v>
      </c>
      <c r="W336" t="s">
        <v>290</v>
      </c>
      <c r="X336" t="s">
        <v>290</v>
      </c>
      <c r="Y336" t="s">
        <v>290</v>
      </c>
      <c r="Z336" t="s">
        <v>290</v>
      </c>
      <c r="AA336" t="s">
        <v>290</v>
      </c>
      <c r="AB336" t="s">
        <v>290</v>
      </c>
      <c r="AC336" t="s">
        <v>290</v>
      </c>
      <c r="AD336" t="s">
        <v>290</v>
      </c>
      <c r="AE336" t="s">
        <v>290</v>
      </c>
      <c r="AF336" t="s">
        <v>290</v>
      </c>
      <c r="AG336" t="s">
        <v>290</v>
      </c>
      <c r="AH336" t="s">
        <v>290</v>
      </c>
      <c r="AI336" t="s">
        <v>290</v>
      </c>
      <c r="AJ336" t="s">
        <v>290</v>
      </c>
      <c r="AK336" t="s">
        <v>290</v>
      </c>
      <c r="AL336" t="s">
        <v>290</v>
      </c>
      <c r="AM336" t="s">
        <v>290</v>
      </c>
      <c r="AN336" t="s">
        <v>290</v>
      </c>
      <c r="AO336" t="s">
        <v>290</v>
      </c>
      <c r="AP336" t="s">
        <v>290</v>
      </c>
      <c r="AQ336">
        <v>1</v>
      </c>
      <c r="AR336">
        <v>0</v>
      </c>
      <c r="AS336">
        <v>1</v>
      </c>
      <c r="AT336">
        <v>41.748569000000003</v>
      </c>
      <c r="AU336">
        <v>-87.653345999999999</v>
      </c>
      <c r="AV336">
        <v>1</v>
      </c>
      <c r="AW336" t="s">
        <v>16343</v>
      </c>
      <c r="AX336">
        <v>8001</v>
      </c>
      <c r="AY336" t="s">
        <v>17140</v>
      </c>
      <c r="BB336" t="s">
        <v>1122</v>
      </c>
      <c r="BC336" t="s">
        <v>288</v>
      </c>
      <c r="BD336" t="s">
        <v>16493</v>
      </c>
      <c r="BE336">
        <v>60620</v>
      </c>
      <c r="BF336" t="s">
        <v>16346</v>
      </c>
      <c r="BG336" t="s">
        <v>16863</v>
      </c>
      <c r="BH336" t="b">
        <f>IFERROR(MATCH('2020'!A336, '2021'!A:A, 0) &gt;0, FALSE)</f>
        <v>1</v>
      </c>
    </row>
    <row r="337" spans="1:60">
      <c r="A337" t="s">
        <v>1924</v>
      </c>
      <c r="B337" t="s">
        <v>1925</v>
      </c>
      <c r="D337" t="s">
        <v>1926</v>
      </c>
      <c r="E337" t="s">
        <v>1927</v>
      </c>
      <c r="F337" t="s">
        <v>1928</v>
      </c>
      <c r="G337" t="s">
        <v>1122</v>
      </c>
      <c r="H337" t="s">
        <v>288</v>
      </c>
      <c r="I337">
        <v>60620</v>
      </c>
      <c r="J337" t="s">
        <v>17186</v>
      </c>
      <c r="K337" t="s">
        <v>146</v>
      </c>
      <c r="L337">
        <v>0.5</v>
      </c>
      <c r="M337">
        <v>1</v>
      </c>
      <c r="N337">
        <v>0</v>
      </c>
      <c r="O337">
        <v>1.5</v>
      </c>
      <c r="P337" t="s">
        <v>290</v>
      </c>
      <c r="Q337" t="s">
        <v>290</v>
      </c>
      <c r="R337" t="s">
        <v>290</v>
      </c>
      <c r="S337" t="s">
        <v>290</v>
      </c>
      <c r="T337" t="s">
        <v>290</v>
      </c>
      <c r="U337" t="s">
        <v>290</v>
      </c>
      <c r="V337" t="s">
        <v>290</v>
      </c>
      <c r="W337" t="s">
        <v>290</v>
      </c>
      <c r="X337" t="s">
        <v>290</v>
      </c>
      <c r="Y337" t="s">
        <v>290</v>
      </c>
      <c r="Z337" t="s">
        <v>290</v>
      </c>
      <c r="AA337" t="s">
        <v>290</v>
      </c>
      <c r="AB337" t="s">
        <v>290</v>
      </c>
      <c r="AC337" t="s">
        <v>290</v>
      </c>
      <c r="AD337" t="s">
        <v>290</v>
      </c>
      <c r="AE337" t="s">
        <v>290</v>
      </c>
      <c r="AF337" t="s">
        <v>290</v>
      </c>
      <c r="AG337" t="s">
        <v>290</v>
      </c>
      <c r="AH337" t="s">
        <v>290</v>
      </c>
      <c r="AI337" t="s">
        <v>290</v>
      </c>
      <c r="AJ337" t="s">
        <v>290</v>
      </c>
      <c r="AK337" t="s">
        <v>290</v>
      </c>
      <c r="AL337" t="s">
        <v>290</v>
      </c>
      <c r="AM337" t="s">
        <v>290</v>
      </c>
      <c r="AN337" t="s">
        <v>290</v>
      </c>
      <c r="AO337" t="s">
        <v>290</v>
      </c>
      <c r="AP337" t="s">
        <v>290</v>
      </c>
      <c r="AQ337">
        <v>1</v>
      </c>
      <c r="AR337">
        <v>0</v>
      </c>
      <c r="AS337">
        <v>1</v>
      </c>
      <c r="AT337">
        <v>41.741132</v>
      </c>
      <c r="AU337">
        <v>-87.663588000000004</v>
      </c>
      <c r="AV337">
        <v>1</v>
      </c>
      <c r="AW337" t="s">
        <v>16343</v>
      </c>
      <c r="AX337">
        <v>8400</v>
      </c>
      <c r="AY337" t="s">
        <v>17187</v>
      </c>
      <c r="BB337" t="s">
        <v>1122</v>
      </c>
      <c r="BC337" t="s">
        <v>288</v>
      </c>
      <c r="BD337" t="s">
        <v>16493</v>
      </c>
      <c r="BE337">
        <v>60620</v>
      </c>
      <c r="BF337" t="s">
        <v>16346</v>
      </c>
      <c r="BG337" t="s">
        <v>16863</v>
      </c>
      <c r="BH337" t="b">
        <f>IFERROR(MATCH('2020'!A337, '2021'!A:A, 0) &gt;0, FALSE)</f>
        <v>1</v>
      </c>
    </row>
    <row r="338" spans="1:60">
      <c r="A338" t="s">
        <v>1929</v>
      </c>
      <c r="B338" t="s">
        <v>1930</v>
      </c>
      <c r="C338" t="s">
        <v>353</v>
      </c>
      <c r="D338" t="s">
        <v>1931</v>
      </c>
      <c r="E338" t="s">
        <v>1932</v>
      </c>
      <c r="F338" t="s">
        <v>1933</v>
      </c>
      <c r="G338" t="s">
        <v>1122</v>
      </c>
      <c r="H338" t="s">
        <v>288</v>
      </c>
      <c r="I338">
        <v>60637</v>
      </c>
      <c r="J338" t="s">
        <v>17188</v>
      </c>
      <c r="K338" t="s">
        <v>146</v>
      </c>
      <c r="L338">
        <v>1</v>
      </c>
      <c r="M338">
        <v>2</v>
      </c>
      <c r="N338">
        <v>0</v>
      </c>
      <c r="O338">
        <v>3</v>
      </c>
      <c r="P338" t="s">
        <v>290</v>
      </c>
      <c r="Q338" t="s">
        <v>290</v>
      </c>
      <c r="R338" t="s">
        <v>290</v>
      </c>
      <c r="S338" t="s">
        <v>290</v>
      </c>
      <c r="T338" t="s">
        <v>290</v>
      </c>
      <c r="U338" t="s">
        <v>290</v>
      </c>
      <c r="V338" t="s">
        <v>290</v>
      </c>
      <c r="W338" t="s">
        <v>290</v>
      </c>
      <c r="X338" t="s">
        <v>290</v>
      </c>
      <c r="Y338" t="s">
        <v>290</v>
      </c>
      <c r="Z338" t="s">
        <v>290</v>
      </c>
      <c r="AA338" t="s">
        <v>290</v>
      </c>
      <c r="AB338" t="s">
        <v>290</v>
      </c>
      <c r="AC338" t="s">
        <v>290</v>
      </c>
      <c r="AD338" t="s">
        <v>290</v>
      </c>
      <c r="AE338" t="s">
        <v>290</v>
      </c>
      <c r="AF338" t="s">
        <v>290</v>
      </c>
      <c r="AG338" t="s">
        <v>290</v>
      </c>
      <c r="AH338" t="s">
        <v>290</v>
      </c>
      <c r="AI338" t="s">
        <v>290</v>
      </c>
      <c r="AJ338" t="s">
        <v>290</v>
      </c>
      <c r="AK338" t="s">
        <v>290</v>
      </c>
      <c r="AL338" t="s">
        <v>290</v>
      </c>
      <c r="AM338" t="s">
        <v>290</v>
      </c>
      <c r="AN338" t="s">
        <v>290</v>
      </c>
      <c r="AO338" t="s">
        <v>290</v>
      </c>
      <c r="AP338" t="s">
        <v>290</v>
      </c>
      <c r="AQ338">
        <v>3</v>
      </c>
      <c r="AR338">
        <v>4</v>
      </c>
      <c r="AS338">
        <v>7</v>
      </c>
      <c r="AT338">
        <v>41.790678</v>
      </c>
      <c r="AU338">
        <v>-87.587248000000002</v>
      </c>
      <c r="AV338">
        <v>1</v>
      </c>
      <c r="AW338" t="s">
        <v>16343</v>
      </c>
      <c r="AX338">
        <v>5726</v>
      </c>
      <c r="AY338" t="s">
        <v>17138</v>
      </c>
      <c r="BB338" t="s">
        <v>1122</v>
      </c>
      <c r="BC338" t="s">
        <v>288</v>
      </c>
      <c r="BD338" t="s">
        <v>16493</v>
      </c>
      <c r="BE338">
        <v>60637</v>
      </c>
      <c r="BF338" t="s">
        <v>16346</v>
      </c>
      <c r="BG338" t="s">
        <v>146</v>
      </c>
      <c r="BH338" t="b">
        <f>IFERROR(MATCH('2020'!A338, '2021'!A:A, 0) &gt;0, FALSE)</f>
        <v>1</v>
      </c>
    </row>
    <row r="339" spans="1:60">
      <c r="A339" t="s">
        <v>13554</v>
      </c>
      <c r="B339" t="s">
        <v>13555</v>
      </c>
      <c r="D339" t="s">
        <v>17189</v>
      </c>
      <c r="E339" t="s">
        <v>17190</v>
      </c>
      <c r="F339" t="s">
        <v>13557</v>
      </c>
      <c r="G339" t="s">
        <v>1122</v>
      </c>
      <c r="H339" t="s">
        <v>288</v>
      </c>
      <c r="I339">
        <v>60620</v>
      </c>
      <c r="J339" t="s">
        <v>17191</v>
      </c>
      <c r="K339" t="s">
        <v>146</v>
      </c>
      <c r="L339">
        <v>3</v>
      </c>
      <c r="M339">
        <v>3</v>
      </c>
      <c r="N339">
        <v>0</v>
      </c>
      <c r="O339">
        <v>6</v>
      </c>
      <c r="P339" t="s">
        <v>290</v>
      </c>
      <c r="Q339" t="s">
        <v>290</v>
      </c>
      <c r="R339" t="s">
        <v>290</v>
      </c>
      <c r="S339" t="s">
        <v>290</v>
      </c>
      <c r="T339" t="s">
        <v>290</v>
      </c>
      <c r="U339" t="s">
        <v>290</v>
      </c>
      <c r="V339" t="s">
        <v>290</v>
      </c>
      <c r="W339" t="s">
        <v>290</v>
      </c>
      <c r="X339" t="s">
        <v>290</v>
      </c>
      <c r="Y339" t="s">
        <v>290</v>
      </c>
      <c r="Z339" t="s">
        <v>290</v>
      </c>
      <c r="AA339" t="s">
        <v>290</v>
      </c>
      <c r="AB339" t="s">
        <v>290</v>
      </c>
      <c r="AC339" t="s">
        <v>290</v>
      </c>
      <c r="AD339" t="s">
        <v>290</v>
      </c>
      <c r="AE339" t="s">
        <v>290</v>
      </c>
      <c r="AF339" t="s">
        <v>290</v>
      </c>
      <c r="AG339" t="s">
        <v>290</v>
      </c>
      <c r="AH339" t="s">
        <v>290</v>
      </c>
      <c r="AI339" t="s">
        <v>290</v>
      </c>
      <c r="AJ339" t="s">
        <v>290</v>
      </c>
      <c r="AK339" t="s">
        <v>290</v>
      </c>
      <c r="AL339" t="s">
        <v>290</v>
      </c>
      <c r="AM339">
        <v>14</v>
      </c>
      <c r="AN339" t="s">
        <v>290</v>
      </c>
      <c r="AO339" t="s">
        <v>290</v>
      </c>
      <c r="AP339" t="s">
        <v>290</v>
      </c>
      <c r="AQ339">
        <v>5</v>
      </c>
      <c r="AR339">
        <v>9</v>
      </c>
      <c r="AS339">
        <v>14</v>
      </c>
      <c r="AT339">
        <v>41.748510000000003</v>
      </c>
      <c r="AU339">
        <v>-87.682455000000004</v>
      </c>
      <c r="AV339">
        <v>1</v>
      </c>
      <c r="AW339" t="s">
        <v>16343</v>
      </c>
      <c r="AX339">
        <v>7955</v>
      </c>
      <c r="AY339" t="s">
        <v>17128</v>
      </c>
      <c r="BB339" t="s">
        <v>1122</v>
      </c>
      <c r="BC339" t="s">
        <v>288</v>
      </c>
      <c r="BD339" t="s">
        <v>16493</v>
      </c>
      <c r="BE339">
        <v>60620</v>
      </c>
      <c r="BF339" t="s">
        <v>16346</v>
      </c>
      <c r="BG339" t="s">
        <v>146</v>
      </c>
      <c r="BH339" t="b">
        <f>IFERROR(MATCH('2020'!A339, '2021'!A:A, 0) &gt;0, FALSE)</f>
        <v>0</v>
      </c>
    </row>
    <row r="340" spans="1:60">
      <c r="A340" t="s">
        <v>4642</v>
      </c>
      <c r="B340" t="s">
        <v>4643</v>
      </c>
      <c r="D340" t="s">
        <v>4644</v>
      </c>
      <c r="E340" t="s">
        <v>4645</v>
      </c>
      <c r="F340" t="s">
        <v>4646</v>
      </c>
      <c r="G340" t="s">
        <v>1122</v>
      </c>
      <c r="H340" t="s">
        <v>288</v>
      </c>
      <c r="I340">
        <v>60643</v>
      </c>
      <c r="J340" t="s">
        <v>17192</v>
      </c>
      <c r="K340" t="s">
        <v>146</v>
      </c>
      <c r="L340">
        <v>1</v>
      </c>
      <c r="M340">
        <v>2.5</v>
      </c>
      <c r="N340">
        <v>0</v>
      </c>
      <c r="O340">
        <v>3.5</v>
      </c>
      <c r="P340" t="s">
        <v>290</v>
      </c>
      <c r="Q340" t="s">
        <v>290</v>
      </c>
      <c r="R340" t="s">
        <v>290</v>
      </c>
      <c r="S340" t="s">
        <v>290</v>
      </c>
      <c r="T340" t="s">
        <v>290</v>
      </c>
      <c r="U340" t="s">
        <v>290</v>
      </c>
      <c r="V340" t="s">
        <v>290</v>
      </c>
      <c r="W340" t="s">
        <v>290</v>
      </c>
      <c r="X340" t="s">
        <v>290</v>
      </c>
      <c r="Y340" t="s">
        <v>290</v>
      </c>
      <c r="Z340" t="s">
        <v>290</v>
      </c>
      <c r="AA340" t="s">
        <v>290</v>
      </c>
      <c r="AB340" t="s">
        <v>290</v>
      </c>
      <c r="AC340" t="s">
        <v>290</v>
      </c>
      <c r="AD340" t="s">
        <v>290</v>
      </c>
      <c r="AE340" t="s">
        <v>290</v>
      </c>
      <c r="AF340" t="s">
        <v>290</v>
      </c>
      <c r="AG340" t="s">
        <v>290</v>
      </c>
      <c r="AH340" t="s">
        <v>290</v>
      </c>
      <c r="AI340" t="s">
        <v>290</v>
      </c>
      <c r="AJ340" t="s">
        <v>290</v>
      </c>
      <c r="AK340" t="s">
        <v>290</v>
      </c>
      <c r="AL340" t="s">
        <v>290</v>
      </c>
      <c r="AM340" t="s">
        <v>290</v>
      </c>
      <c r="AN340" t="s">
        <v>290</v>
      </c>
      <c r="AO340" t="s">
        <v>290</v>
      </c>
      <c r="AP340" t="s">
        <v>290</v>
      </c>
      <c r="AQ340">
        <v>4</v>
      </c>
      <c r="AR340">
        <v>10</v>
      </c>
      <c r="AS340">
        <v>14</v>
      </c>
      <c r="AT340">
        <v>41.72466</v>
      </c>
      <c r="AU340">
        <v>-87.670382000000004</v>
      </c>
      <c r="AV340">
        <v>1</v>
      </c>
      <c r="AW340" t="s">
        <v>16360</v>
      </c>
      <c r="AX340">
        <v>1917</v>
      </c>
      <c r="AY340" t="s">
        <v>16933</v>
      </c>
      <c r="BB340" t="s">
        <v>1122</v>
      </c>
      <c r="BC340" t="s">
        <v>288</v>
      </c>
      <c r="BD340" t="s">
        <v>16493</v>
      </c>
      <c r="BE340">
        <v>60643</v>
      </c>
      <c r="BF340" t="s">
        <v>16346</v>
      </c>
      <c r="BG340" t="s">
        <v>16363</v>
      </c>
      <c r="BH340" t="b">
        <f>IFERROR(MATCH('2020'!A340, '2021'!A:A, 0) &gt;0, FALSE)</f>
        <v>1</v>
      </c>
    </row>
    <row r="341" spans="1:60">
      <c r="A341" t="s">
        <v>1934</v>
      </c>
      <c r="B341" t="s">
        <v>1935</v>
      </c>
      <c r="C341" t="s">
        <v>578</v>
      </c>
      <c r="D341" t="s">
        <v>1936</v>
      </c>
      <c r="E341" t="s">
        <v>1937</v>
      </c>
      <c r="F341" t="s">
        <v>1938</v>
      </c>
      <c r="G341" t="s">
        <v>1122</v>
      </c>
      <c r="H341" t="s">
        <v>288</v>
      </c>
      <c r="I341">
        <v>60659</v>
      </c>
      <c r="J341" t="s">
        <v>17193</v>
      </c>
      <c r="K341" t="s">
        <v>146</v>
      </c>
      <c r="L341">
        <v>1</v>
      </c>
      <c r="M341">
        <v>2</v>
      </c>
      <c r="N341">
        <v>2</v>
      </c>
      <c r="O341">
        <v>5</v>
      </c>
      <c r="P341" t="s">
        <v>290</v>
      </c>
      <c r="Q341" t="s">
        <v>290</v>
      </c>
      <c r="R341" t="s">
        <v>290</v>
      </c>
      <c r="S341" t="s">
        <v>290</v>
      </c>
      <c r="T341" t="s">
        <v>290</v>
      </c>
      <c r="U341" t="s">
        <v>290</v>
      </c>
      <c r="V341" t="s">
        <v>290</v>
      </c>
      <c r="W341" t="s">
        <v>290</v>
      </c>
      <c r="X341" t="s">
        <v>290</v>
      </c>
      <c r="Y341" t="s">
        <v>290</v>
      </c>
      <c r="Z341" t="s">
        <v>290</v>
      </c>
      <c r="AA341" t="s">
        <v>290</v>
      </c>
      <c r="AB341" t="s">
        <v>290</v>
      </c>
      <c r="AC341" t="s">
        <v>290</v>
      </c>
      <c r="AD341" t="s">
        <v>290</v>
      </c>
      <c r="AE341" t="s">
        <v>290</v>
      </c>
      <c r="AF341" t="s">
        <v>290</v>
      </c>
      <c r="AG341" t="s">
        <v>290</v>
      </c>
      <c r="AH341" t="s">
        <v>290</v>
      </c>
      <c r="AI341" t="s">
        <v>290</v>
      </c>
      <c r="AJ341" t="s">
        <v>290</v>
      </c>
      <c r="AK341" t="s">
        <v>290</v>
      </c>
      <c r="AL341" t="s">
        <v>290</v>
      </c>
      <c r="AM341" t="s">
        <v>290</v>
      </c>
      <c r="AN341" t="s">
        <v>290</v>
      </c>
      <c r="AO341" t="s">
        <v>290</v>
      </c>
      <c r="AP341" t="s">
        <v>290</v>
      </c>
      <c r="AQ341">
        <v>0</v>
      </c>
      <c r="AR341">
        <v>9</v>
      </c>
      <c r="AS341">
        <v>9</v>
      </c>
      <c r="AT341">
        <v>41.991197999999997</v>
      </c>
      <c r="AU341">
        <v>-87.717322999999993</v>
      </c>
      <c r="AV341">
        <v>1</v>
      </c>
      <c r="AW341" t="s">
        <v>16343</v>
      </c>
      <c r="AX341">
        <v>6033</v>
      </c>
      <c r="AY341" t="s">
        <v>17194</v>
      </c>
      <c r="BB341" t="s">
        <v>1122</v>
      </c>
      <c r="BC341" t="s">
        <v>288</v>
      </c>
      <c r="BD341" t="s">
        <v>16493</v>
      </c>
      <c r="BE341">
        <v>60659</v>
      </c>
      <c r="BF341" t="s">
        <v>16346</v>
      </c>
      <c r="BG341" t="s">
        <v>16863</v>
      </c>
      <c r="BH341" t="b">
        <f>IFERROR(MATCH('2020'!A341, '2021'!A:A, 0) &gt;0, FALSE)</f>
        <v>1</v>
      </c>
    </row>
    <row r="342" spans="1:60">
      <c r="A342" t="s">
        <v>1940</v>
      </c>
      <c r="B342" t="s">
        <v>1941</v>
      </c>
      <c r="D342" t="s">
        <v>1942</v>
      </c>
      <c r="E342" t="s">
        <v>1943</v>
      </c>
      <c r="F342" t="s">
        <v>15621</v>
      </c>
      <c r="G342" t="s">
        <v>1122</v>
      </c>
      <c r="H342" t="s">
        <v>288</v>
      </c>
      <c r="I342">
        <v>60621</v>
      </c>
      <c r="J342" t="s">
        <v>17195</v>
      </c>
      <c r="K342" t="s">
        <v>146</v>
      </c>
      <c r="L342">
        <v>2.5</v>
      </c>
      <c r="M342">
        <v>2</v>
      </c>
      <c r="N342">
        <v>0.5</v>
      </c>
      <c r="O342">
        <v>5</v>
      </c>
      <c r="P342" t="s">
        <v>290</v>
      </c>
      <c r="Q342" t="s">
        <v>290</v>
      </c>
      <c r="R342" t="s">
        <v>290</v>
      </c>
      <c r="S342" t="s">
        <v>290</v>
      </c>
      <c r="T342" t="s">
        <v>290</v>
      </c>
      <c r="U342" t="s">
        <v>290</v>
      </c>
      <c r="V342" t="s">
        <v>290</v>
      </c>
      <c r="W342" t="s">
        <v>290</v>
      </c>
      <c r="X342" t="s">
        <v>290</v>
      </c>
      <c r="Y342" t="s">
        <v>290</v>
      </c>
      <c r="Z342" t="s">
        <v>290</v>
      </c>
      <c r="AA342" t="s">
        <v>290</v>
      </c>
      <c r="AB342" t="s">
        <v>290</v>
      </c>
      <c r="AC342" t="s">
        <v>290</v>
      </c>
      <c r="AD342" t="s">
        <v>290</v>
      </c>
      <c r="AE342" t="s">
        <v>290</v>
      </c>
      <c r="AF342" t="s">
        <v>290</v>
      </c>
      <c r="AG342" t="s">
        <v>290</v>
      </c>
      <c r="AH342" t="s">
        <v>290</v>
      </c>
      <c r="AI342" t="s">
        <v>290</v>
      </c>
      <c r="AJ342" t="s">
        <v>290</v>
      </c>
      <c r="AK342" t="s">
        <v>290</v>
      </c>
      <c r="AL342" t="s">
        <v>290</v>
      </c>
      <c r="AM342" t="s">
        <v>290</v>
      </c>
      <c r="AN342" t="s">
        <v>290</v>
      </c>
      <c r="AO342" t="s">
        <v>290</v>
      </c>
      <c r="AP342" t="s">
        <v>290</v>
      </c>
      <c r="AQ342">
        <v>6</v>
      </c>
      <c r="AR342">
        <v>4</v>
      </c>
      <c r="AS342">
        <v>10</v>
      </c>
      <c r="AT342">
        <v>41.784635999999999</v>
      </c>
      <c r="AU342">
        <v>-87.645055999999997</v>
      </c>
      <c r="AV342">
        <v>1</v>
      </c>
      <c r="AW342" t="s">
        <v>16360</v>
      </c>
      <c r="AX342">
        <v>6020</v>
      </c>
      <c r="AY342" t="s">
        <v>17174</v>
      </c>
      <c r="BB342" t="s">
        <v>1122</v>
      </c>
      <c r="BC342" t="s">
        <v>288</v>
      </c>
      <c r="BD342" t="s">
        <v>16493</v>
      </c>
      <c r="BE342">
        <v>60621</v>
      </c>
      <c r="BF342" t="s">
        <v>16346</v>
      </c>
      <c r="BG342" t="s">
        <v>16363</v>
      </c>
      <c r="BH342" t="b">
        <f>IFERROR(MATCH('2020'!A342, '2021'!A:A, 0) &gt;0, FALSE)</f>
        <v>1</v>
      </c>
    </row>
    <row r="343" spans="1:60">
      <c r="A343" t="s">
        <v>1945</v>
      </c>
      <c r="B343" t="s">
        <v>1946</v>
      </c>
      <c r="D343" t="s">
        <v>1947</v>
      </c>
      <c r="E343" t="s">
        <v>1948</v>
      </c>
      <c r="F343" t="s">
        <v>1949</v>
      </c>
      <c r="G343" t="s">
        <v>1122</v>
      </c>
      <c r="H343" t="s">
        <v>288</v>
      </c>
      <c r="I343">
        <v>60622</v>
      </c>
      <c r="J343" t="s">
        <v>17196</v>
      </c>
      <c r="K343" t="s">
        <v>146</v>
      </c>
      <c r="L343">
        <v>1</v>
      </c>
      <c r="M343">
        <v>4</v>
      </c>
      <c r="N343">
        <v>2</v>
      </c>
      <c r="O343">
        <v>7</v>
      </c>
      <c r="P343">
        <v>12</v>
      </c>
      <c r="Q343" t="s">
        <v>290</v>
      </c>
      <c r="R343" t="s">
        <v>290</v>
      </c>
      <c r="S343" t="s">
        <v>290</v>
      </c>
      <c r="T343" t="s">
        <v>290</v>
      </c>
      <c r="U343" t="s">
        <v>290</v>
      </c>
      <c r="V343" t="s">
        <v>290</v>
      </c>
      <c r="W343" t="s">
        <v>290</v>
      </c>
      <c r="X343" t="s">
        <v>290</v>
      </c>
      <c r="Y343" t="s">
        <v>290</v>
      </c>
      <c r="Z343" t="s">
        <v>290</v>
      </c>
      <c r="AA343" t="s">
        <v>290</v>
      </c>
      <c r="AB343" t="s">
        <v>290</v>
      </c>
      <c r="AC343" t="s">
        <v>290</v>
      </c>
      <c r="AD343" t="s">
        <v>290</v>
      </c>
      <c r="AE343" t="s">
        <v>290</v>
      </c>
      <c r="AF343" t="s">
        <v>290</v>
      </c>
      <c r="AG343" t="s">
        <v>290</v>
      </c>
      <c r="AH343" t="s">
        <v>290</v>
      </c>
      <c r="AI343" t="s">
        <v>290</v>
      </c>
      <c r="AJ343" t="s">
        <v>290</v>
      </c>
      <c r="AK343" t="s">
        <v>290</v>
      </c>
      <c r="AL343" t="s">
        <v>290</v>
      </c>
      <c r="AM343" t="s">
        <v>290</v>
      </c>
      <c r="AN343" t="s">
        <v>290</v>
      </c>
      <c r="AO343">
        <v>18</v>
      </c>
      <c r="AP343" t="s">
        <v>290</v>
      </c>
      <c r="AQ343">
        <v>17</v>
      </c>
      <c r="AR343">
        <v>14</v>
      </c>
      <c r="AS343">
        <v>31</v>
      </c>
      <c r="AT343">
        <v>41.904066999999998</v>
      </c>
      <c r="AU343">
        <v>-87.691632999999996</v>
      </c>
      <c r="AV343">
        <v>1</v>
      </c>
      <c r="AW343" t="s">
        <v>16343</v>
      </c>
      <c r="AX343">
        <v>1235</v>
      </c>
      <c r="AY343" t="s">
        <v>17197</v>
      </c>
      <c r="BB343" t="s">
        <v>1122</v>
      </c>
      <c r="BC343" t="s">
        <v>288</v>
      </c>
      <c r="BD343" t="s">
        <v>16493</v>
      </c>
      <c r="BE343">
        <v>60622</v>
      </c>
      <c r="BF343" t="s">
        <v>16346</v>
      </c>
      <c r="BG343" t="s">
        <v>16863</v>
      </c>
      <c r="BH343" t="b">
        <f>IFERROR(MATCH('2020'!A343, '2021'!A:A, 0) &gt;0, FALSE)</f>
        <v>1</v>
      </c>
    </row>
    <row r="344" spans="1:60">
      <c r="A344" t="s">
        <v>15622</v>
      </c>
      <c r="B344" t="s">
        <v>15623</v>
      </c>
      <c r="D344" t="s">
        <v>2568</v>
      </c>
      <c r="E344" t="s">
        <v>4630</v>
      </c>
      <c r="F344" t="s">
        <v>16081</v>
      </c>
      <c r="G344" t="s">
        <v>1122</v>
      </c>
      <c r="H344" t="s">
        <v>288</v>
      </c>
      <c r="I344">
        <v>60643</v>
      </c>
      <c r="J344" t="s">
        <v>17198</v>
      </c>
      <c r="K344" t="s">
        <v>146</v>
      </c>
      <c r="L344">
        <v>1</v>
      </c>
      <c r="M344">
        <v>1</v>
      </c>
      <c r="N344">
        <v>2</v>
      </c>
      <c r="O344">
        <v>4</v>
      </c>
      <c r="P344" t="s">
        <v>290</v>
      </c>
      <c r="Q344" t="s">
        <v>290</v>
      </c>
      <c r="R344" t="s">
        <v>290</v>
      </c>
      <c r="S344" t="s">
        <v>290</v>
      </c>
      <c r="T344" t="s">
        <v>290</v>
      </c>
      <c r="U344" t="s">
        <v>290</v>
      </c>
      <c r="V344" t="s">
        <v>290</v>
      </c>
      <c r="W344" t="s">
        <v>290</v>
      </c>
      <c r="X344" t="s">
        <v>290</v>
      </c>
      <c r="Y344" t="s">
        <v>290</v>
      </c>
      <c r="Z344" t="s">
        <v>290</v>
      </c>
      <c r="AA344" t="s">
        <v>290</v>
      </c>
      <c r="AB344" t="s">
        <v>290</v>
      </c>
      <c r="AC344" t="s">
        <v>290</v>
      </c>
      <c r="AD344" t="s">
        <v>290</v>
      </c>
      <c r="AE344" t="s">
        <v>290</v>
      </c>
      <c r="AF344" t="s">
        <v>290</v>
      </c>
      <c r="AG344" t="s">
        <v>290</v>
      </c>
      <c r="AH344" t="s">
        <v>290</v>
      </c>
      <c r="AI344" t="s">
        <v>290</v>
      </c>
      <c r="AJ344" t="s">
        <v>290</v>
      </c>
      <c r="AK344" t="s">
        <v>290</v>
      </c>
      <c r="AL344" t="s">
        <v>290</v>
      </c>
      <c r="AM344" t="s">
        <v>290</v>
      </c>
      <c r="AN344" t="s">
        <v>290</v>
      </c>
      <c r="AO344" t="s">
        <v>290</v>
      </c>
      <c r="AP344" t="s">
        <v>290</v>
      </c>
      <c r="AQ344">
        <v>1</v>
      </c>
      <c r="AR344">
        <v>1</v>
      </c>
      <c r="AS344">
        <v>2</v>
      </c>
      <c r="AT344">
        <v>41.689177999999998</v>
      </c>
      <c r="AU344">
        <v>-87.648583000000002</v>
      </c>
      <c r="AV344">
        <v>1</v>
      </c>
      <c r="AW344" t="s">
        <v>16343</v>
      </c>
      <c r="AX344">
        <v>1037</v>
      </c>
      <c r="AY344" t="s">
        <v>17199</v>
      </c>
      <c r="BB344" t="s">
        <v>1122</v>
      </c>
      <c r="BC344" t="s">
        <v>288</v>
      </c>
      <c r="BD344" t="s">
        <v>16493</v>
      </c>
      <c r="BE344">
        <v>60643</v>
      </c>
      <c r="BF344" t="s">
        <v>16346</v>
      </c>
      <c r="BG344" t="s">
        <v>16863</v>
      </c>
      <c r="BH344" t="b">
        <f>IFERROR(MATCH('2020'!A344, '2021'!A:A, 0) &gt;0, FALSE)</f>
        <v>1</v>
      </c>
    </row>
    <row r="345" spans="1:60">
      <c r="A345" t="s">
        <v>1950</v>
      </c>
      <c r="B345" t="s">
        <v>1951</v>
      </c>
      <c r="D345" t="s">
        <v>1952</v>
      </c>
      <c r="E345" t="s">
        <v>1953</v>
      </c>
      <c r="F345" t="s">
        <v>1954</v>
      </c>
      <c r="G345" t="s">
        <v>1122</v>
      </c>
      <c r="H345" t="s">
        <v>288</v>
      </c>
      <c r="I345">
        <v>60645</v>
      </c>
      <c r="J345" t="s">
        <v>17200</v>
      </c>
      <c r="K345" t="s">
        <v>146</v>
      </c>
      <c r="L345">
        <v>1</v>
      </c>
      <c r="M345">
        <v>6</v>
      </c>
      <c r="N345">
        <v>0</v>
      </c>
      <c r="O345">
        <v>7</v>
      </c>
      <c r="P345">
        <v>27</v>
      </c>
      <c r="Q345" t="s">
        <v>290</v>
      </c>
      <c r="R345" t="s">
        <v>290</v>
      </c>
      <c r="S345" t="s">
        <v>290</v>
      </c>
      <c r="T345" t="s">
        <v>290</v>
      </c>
      <c r="U345" t="s">
        <v>290</v>
      </c>
      <c r="V345" t="s">
        <v>290</v>
      </c>
      <c r="W345" t="s">
        <v>290</v>
      </c>
      <c r="X345" t="s">
        <v>290</v>
      </c>
      <c r="Y345" t="s">
        <v>290</v>
      </c>
      <c r="Z345" t="s">
        <v>290</v>
      </c>
      <c r="AA345" t="s">
        <v>290</v>
      </c>
      <c r="AB345" t="s">
        <v>290</v>
      </c>
      <c r="AC345" t="s">
        <v>290</v>
      </c>
      <c r="AD345" t="s">
        <v>290</v>
      </c>
      <c r="AE345" t="s">
        <v>290</v>
      </c>
      <c r="AF345" t="s">
        <v>290</v>
      </c>
      <c r="AG345" t="s">
        <v>290</v>
      </c>
      <c r="AH345" t="s">
        <v>290</v>
      </c>
      <c r="AI345" t="s">
        <v>290</v>
      </c>
      <c r="AJ345" t="s">
        <v>290</v>
      </c>
      <c r="AK345" t="s">
        <v>290</v>
      </c>
      <c r="AL345" t="s">
        <v>290</v>
      </c>
      <c r="AM345" t="s">
        <v>290</v>
      </c>
      <c r="AN345" t="s">
        <v>290</v>
      </c>
      <c r="AO345">
        <v>42</v>
      </c>
      <c r="AP345" t="s">
        <v>290</v>
      </c>
      <c r="AQ345">
        <v>16</v>
      </c>
      <c r="AR345">
        <v>28</v>
      </c>
      <c r="AS345">
        <v>44</v>
      </c>
      <c r="AT345">
        <v>42.012264999999999</v>
      </c>
      <c r="AU345">
        <v>-87.698864</v>
      </c>
      <c r="AV345">
        <v>1</v>
      </c>
      <c r="AW345" t="s">
        <v>16343</v>
      </c>
      <c r="AX345">
        <v>2740</v>
      </c>
      <c r="AY345" t="s">
        <v>17201</v>
      </c>
      <c r="BB345" t="s">
        <v>1122</v>
      </c>
      <c r="BC345" t="s">
        <v>288</v>
      </c>
      <c r="BD345" t="s">
        <v>16493</v>
      </c>
      <c r="BE345">
        <v>60645</v>
      </c>
      <c r="BF345" t="s">
        <v>16346</v>
      </c>
      <c r="BG345" t="s">
        <v>146</v>
      </c>
      <c r="BH345" t="b">
        <f>IFERROR(MATCH('2020'!A345, '2021'!A:A, 0) &gt;0, FALSE)</f>
        <v>1</v>
      </c>
    </row>
    <row r="346" spans="1:60">
      <c r="A346" t="s">
        <v>1955</v>
      </c>
      <c r="B346" t="s">
        <v>1956</v>
      </c>
      <c r="D346" t="s">
        <v>1872</v>
      </c>
      <c r="E346" t="s">
        <v>17202</v>
      </c>
      <c r="F346" t="s">
        <v>16084</v>
      </c>
      <c r="G346" t="s">
        <v>1122</v>
      </c>
      <c r="H346" t="s">
        <v>288</v>
      </c>
      <c r="I346">
        <v>60637</v>
      </c>
      <c r="J346" t="s">
        <v>17203</v>
      </c>
      <c r="K346" t="s">
        <v>146</v>
      </c>
      <c r="L346">
        <v>1</v>
      </c>
      <c r="M346">
        <v>2</v>
      </c>
      <c r="N346">
        <v>0</v>
      </c>
      <c r="O346">
        <v>3</v>
      </c>
      <c r="P346" t="s">
        <v>290</v>
      </c>
      <c r="Q346" t="s">
        <v>290</v>
      </c>
      <c r="R346" t="s">
        <v>290</v>
      </c>
      <c r="S346" t="s">
        <v>290</v>
      </c>
      <c r="T346" t="s">
        <v>290</v>
      </c>
      <c r="U346" t="s">
        <v>290</v>
      </c>
      <c r="V346" t="s">
        <v>290</v>
      </c>
      <c r="W346" t="s">
        <v>290</v>
      </c>
      <c r="X346" t="s">
        <v>290</v>
      </c>
      <c r="Y346" t="s">
        <v>290</v>
      </c>
      <c r="Z346" t="s">
        <v>290</v>
      </c>
      <c r="AA346" t="s">
        <v>290</v>
      </c>
      <c r="AB346" t="s">
        <v>290</v>
      </c>
      <c r="AC346" t="s">
        <v>290</v>
      </c>
      <c r="AD346" t="s">
        <v>290</v>
      </c>
      <c r="AE346" t="s">
        <v>290</v>
      </c>
      <c r="AF346" t="s">
        <v>290</v>
      </c>
      <c r="AG346" t="s">
        <v>290</v>
      </c>
      <c r="AH346" t="s">
        <v>290</v>
      </c>
      <c r="AI346" t="s">
        <v>290</v>
      </c>
      <c r="AJ346" t="s">
        <v>290</v>
      </c>
      <c r="AK346" t="s">
        <v>290</v>
      </c>
      <c r="AL346" t="s">
        <v>290</v>
      </c>
      <c r="AM346">
        <v>12</v>
      </c>
      <c r="AN346" t="s">
        <v>290</v>
      </c>
      <c r="AO346" t="s">
        <v>290</v>
      </c>
      <c r="AP346" t="s">
        <v>290</v>
      </c>
      <c r="AQ346">
        <v>6</v>
      </c>
      <c r="AR346">
        <v>8</v>
      </c>
      <c r="AS346">
        <v>14</v>
      </c>
      <c r="AT346">
        <v>41.773721000000002</v>
      </c>
      <c r="AU346">
        <v>-87.615621000000004</v>
      </c>
      <c r="AV346">
        <v>1</v>
      </c>
      <c r="AW346" t="s">
        <v>16360</v>
      </c>
      <c r="AX346">
        <v>6620</v>
      </c>
      <c r="AY346" t="s">
        <v>17204</v>
      </c>
      <c r="BB346" t="s">
        <v>1122</v>
      </c>
      <c r="BC346" t="s">
        <v>288</v>
      </c>
      <c r="BD346" t="s">
        <v>16493</v>
      </c>
      <c r="BE346">
        <v>60637</v>
      </c>
      <c r="BF346" t="s">
        <v>16346</v>
      </c>
      <c r="BG346" t="s">
        <v>16363</v>
      </c>
      <c r="BH346" t="b">
        <f>IFERROR(MATCH('2020'!A346, '2021'!A:A, 0) &gt;0, FALSE)</f>
        <v>1</v>
      </c>
    </row>
    <row r="347" spans="1:60">
      <c r="A347" t="s">
        <v>1959</v>
      </c>
      <c r="B347" t="s">
        <v>1960</v>
      </c>
      <c r="C347" t="s">
        <v>314</v>
      </c>
      <c r="D347" t="s">
        <v>986</v>
      </c>
      <c r="E347" t="s">
        <v>17205</v>
      </c>
      <c r="F347" t="s">
        <v>1962</v>
      </c>
      <c r="G347" t="s">
        <v>1122</v>
      </c>
      <c r="H347" t="s">
        <v>288</v>
      </c>
      <c r="I347">
        <v>60626</v>
      </c>
      <c r="J347" t="s">
        <v>17206</v>
      </c>
      <c r="K347" t="s">
        <v>146</v>
      </c>
      <c r="L347">
        <v>1</v>
      </c>
      <c r="M347">
        <v>1</v>
      </c>
      <c r="N347">
        <v>1</v>
      </c>
      <c r="O347">
        <v>3</v>
      </c>
      <c r="P347" t="s">
        <v>290</v>
      </c>
      <c r="Q347" t="s">
        <v>290</v>
      </c>
      <c r="R347" t="s">
        <v>290</v>
      </c>
      <c r="S347" t="s">
        <v>290</v>
      </c>
      <c r="T347" t="s">
        <v>290</v>
      </c>
      <c r="U347" t="s">
        <v>290</v>
      </c>
      <c r="V347" t="s">
        <v>290</v>
      </c>
      <c r="W347" t="s">
        <v>290</v>
      </c>
      <c r="X347" t="s">
        <v>290</v>
      </c>
      <c r="Y347" t="s">
        <v>290</v>
      </c>
      <c r="Z347" t="s">
        <v>290</v>
      </c>
      <c r="AA347" t="s">
        <v>290</v>
      </c>
      <c r="AB347" t="s">
        <v>290</v>
      </c>
      <c r="AC347" t="s">
        <v>290</v>
      </c>
      <c r="AD347" t="s">
        <v>290</v>
      </c>
      <c r="AE347" t="s">
        <v>290</v>
      </c>
      <c r="AF347" t="s">
        <v>290</v>
      </c>
      <c r="AG347" t="s">
        <v>290</v>
      </c>
      <c r="AH347" t="s">
        <v>290</v>
      </c>
      <c r="AI347" t="s">
        <v>290</v>
      </c>
      <c r="AJ347" t="s">
        <v>290</v>
      </c>
      <c r="AK347" t="s">
        <v>290</v>
      </c>
      <c r="AL347" t="s">
        <v>290</v>
      </c>
      <c r="AM347" t="s">
        <v>290</v>
      </c>
      <c r="AN347" t="s">
        <v>290</v>
      </c>
      <c r="AO347" t="s">
        <v>290</v>
      </c>
      <c r="AP347" t="s">
        <v>290</v>
      </c>
      <c r="AQ347">
        <v>2</v>
      </c>
      <c r="AR347">
        <v>1</v>
      </c>
      <c r="AS347">
        <v>3</v>
      </c>
      <c r="AT347">
        <v>42.022078999999998</v>
      </c>
      <c r="AU347">
        <v>-87.671559999999999</v>
      </c>
      <c r="AV347">
        <v>1</v>
      </c>
      <c r="AW347" t="s">
        <v>16343</v>
      </c>
      <c r="AX347">
        <v>7731</v>
      </c>
      <c r="AY347" t="s">
        <v>17207</v>
      </c>
      <c r="BB347" t="s">
        <v>1122</v>
      </c>
      <c r="BC347" t="s">
        <v>288</v>
      </c>
      <c r="BD347" t="s">
        <v>16493</v>
      </c>
      <c r="BE347">
        <v>60626</v>
      </c>
      <c r="BF347" t="s">
        <v>16346</v>
      </c>
      <c r="BG347" t="s">
        <v>16863</v>
      </c>
      <c r="BH347" t="b">
        <f>IFERROR(MATCH('2020'!A347, '2021'!A:A, 0) &gt;0, FALSE)</f>
        <v>1</v>
      </c>
    </row>
    <row r="348" spans="1:60">
      <c r="A348" t="s">
        <v>1964</v>
      </c>
      <c r="B348" t="s">
        <v>1965</v>
      </c>
      <c r="C348" t="s">
        <v>314</v>
      </c>
      <c r="D348" t="s">
        <v>1966</v>
      </c>
      <c r="E348" t="s">
        <v>1967</v>
      </c>
      <c r="F348" t="s">
        <v>1968</v>
      </c>
      <c r="G348" t="s">
        <v>1122</v>
      </c>
      <c r="H348" t="s">
        <v>288</v>
      </c>
      <c r="I348">
        <v>60623</v>
      </c>
      <c r="J348" t="s">
        <v>17208</v>
      </c>
      <c r="K348" t="s">
        <v>146</v>
      </c>
      <c r="L348">
        <v>3.5</v>
      </c>
      <c r="M348">
        <v>5.5</v>
      </c>
      <c r="N348">
        <v>1.5</v>
      </c>
      <c r="O348">
        <v>10.5</v>
      </c>
      <c r="P348" t="s">
        <v>290</v>
      </c>
      <c r="Q348">
        <v>15</v>
      </c>
      <c r="R348">
        <v>15</v>
      </c>
      <c r="S348">
        <v>10</v>
      </c>
      <c r="T348">
        <v>14</v>
      </c>
      <c r="U348">
        <v>11</v>
      </c>
      <c r="V348" t="s">
        <v>290</v>
      </c>
      <c r="W348" t="s">
        <v>290</v>
      </c>
      <c r="X348">
        <v>13</v>
      </c>
      <c r="Y348">
        <v>12</v>
      </c>
      <c r="Z348" t="s">
        <v>290</v>
      </c>
      <c r="AA348" t="s">
        <v>290</v>
      </c>
      <c r="AB348" t="s">
        <v>290</v>
      </c>
      <c r="AC348" t="s">
        <v>290</v>
      </c>
      <c r="AD348" t="s">
        <v>290</v>
      </c>
      <c r="AE348" t="s">
        <v>290</v>
      </c>
      <c r="AF348" t="s">
        <v>290</v>
      </c>
      <c r="AG348" t="s">
        <v>290</v>
      </c>
      <c r="AH348" t="s">
        <v>290</v>
      </c>
      <c r="AI348" t="s">
        <v>290</v>
      </c>
      <c r="AJ348">
        <v>107</v>
      </c>
      <c r="AK348" t="s">
        <v>290</v>
      </c>
      <c r="AL348" t="s">
        <v>290</v>
      </c>
      <c r="AM348" t="s">
        <v>290</v>
      </c>
      <c r="AN348" t="s">
        <v>290</v>
      </c>
      <c r="AO348" t="s">
        <v>290</v>
      </c>
      <c r="AP348" t="s">
        <v>290</v>
      </c>
      <c r="AQ348">
        <v>47</v>
      </c>
      <c r="AR348">
        <v>69</v>
      </c>
      <c r="AS348">
        <v>116</v>
      </c>
      <c r="AT348">
        <v>41.840738999999999</v>
      </c>
      <c r="AU348">
        <v>-87.727243000000001</v>
      </c>
      <c r="AV348">
        <v>1</v>
      </c>
      <c r="AW348" t="s">
        <v>16343</v>
      </c>
      <c r="AX348">
        <v>4106</v>
      </c>
      <c r="AY348" t="s">
        <v>17209</v>
      </c>
      <c r="BB348" t="s">
        <v>1122</v>
      </c>
      <c r="BC348" t="s">
        <v>288</v>
      </c>
      <c r="BD348" t="s">
        <v>16493</v>
      </c>
      <c r="BE348">
        <v>60623</v>
      </c>
      <c r="BF348" t="s">
        <v>16346</v>
      </c>
      <c r="BG348" t="s">
        <v>16863</v>
      </c>
      <c r="BH348" t="b">
        <f>IFERROR(MATCH('2020'!A348, '2021'!A:A, 0) &gt;0, FALSE)</f>
        <v>1</v>
      </c>
    </row>
    <row r="349" spans="1:60">
      <c r="A349" t="s">
        <v>1975</v>
      </c>
      <c r="B349" t="s">
        <v>1976</v>
      </c>
      <c r="C349" t="s">
        <v>283</v>
      </c>
      <c r="D349" t="s">
        <v>1977</v>
      </c>
      <c r="E349" t="s">
        <v>1978</v>
      </c>
      <c r="F349" t="s">
        <v>1979</v>
      </c>
      <c r="G349" t="s">
        <v>1122</v>
      </c>
      <c r="H349" t="s">
        <v>288</v>
      </c>
      <c r="I349">
        <v>60647</v>
      </c>
      <c r="J349" t="s">
        <v>17210</v>
      </c>
      <c r="K349" t="s">
        <v>146</v>
      </c>
      <c r="L349">
        <v>0.5</v>
      </c>
      <c r="M349">
        <v>2</v>
      </c>
      <c r="N349">
        <v>1</v>
      </c>
      <c r="O349">
        <v>3.5</v>
      </c>
      <c r="P349" t="s">
        <v>290</v>
      </c>
      <c r="Q349" t="s">
        <v>290</v>
      </c>
      <c r="R349" t="s">
        <v>290</v>
      </c>
      <c r="S349" t="s">
        <v>290</v>
      </c>
      <c r="T349" t="s">
        <v>290</v>
      </c>
      <c r="U349" t="s">
        <v>290</v>
      </c>
      <c r="V349" t="s">
        <v>290</v>
      </c>
      <c r="W349" t="s">
        <v>290</v>
      </c>
      <c r="X349" t="s">
        <v>290</v>
      </c>
      <c r="Y349" t="s">
        <v>290</v>
      </c>
      <c r="Z349" t="s">
        <v>290</v>
      </c>
      <c r="AA349" t="s">
        <v>290</v>
      </c>
      <c r="AB349" t="s">
        <v>290</v>
      </c>
      <c r="AC349" t="s">
        <v>290</v>
      </c>
      <c r="AD349" t="s">
        <v>290</v>
      </c>
      <c r="AE349" t="s">
        <v>290</v>
      </c>
      <c r="AF349" t="s">
        <v>290</v>
      </c>
      <c r="AG349" t="s">
        <v>290</v>
      </c>
      <c r="AH349" t="s">
        <v>290</v>
      </c>
      <c r="AI349" t="s">
        <v>290</v>
      </c>
      <c r="AJ349">
        <v>19</v>
      </c>
      <c r="AK349" t="s">
        <v>290</v>
      </c>
      <c r="AL349" t="s">
        <v>290</v>
      </c>
      <c r="AM349" t="s">
        <v>290</v>
      </c>
      <c r="AN349" t="s">
        <v>290</v>
      </c>
      <c r="AO349" t="s">
        <v>290</v>
      </c>
      <c r="AP349" t="s">
        <v>290</v>
      </c>
      <c r="AQ349">
        <v>22</v>
      </c>
      <c r="AR349">
        <v>6</v>
      </c>
      <c r="AS349">
        <v>28</v>
      </c>
      <c r="AT349">
        <v>41.922894999999997</v>
      </c>
      <c r="AU349">
        <v>-87.721260000000001</v>
      </c>
      <c r="AV349">
        <v>1</v>
      </c>
      <c r="AW349" t="s">
        <v>16343</v>
      </c>
      <c r="AX349">
        <v>3740</v>
      </c>
      <c r="AY349" t="s">
        <v>17211</v>
      </c>
      <c r="BB349" t="s">
        <v>1122</v>
      </c>
      <c r="BC349" t="s">
        <v>288</v>
      </c>
      <c r="BD349" t="s">
        <v>16493</v>
      </c>
      <c r="BE349">
        <v>60647</v>
      </c>
      <c r="BF349" t="s">
        <v>16346</v>
      </c>
      <c r="BG349" t="s">
        <v>146</v>
      </c>
      <c r="BH349" t="b">
        <f>IFERROR(MATCH('2020'!A349, '2021'!A:A, 0) &gt;0, FALSE)</f>
        <v>1</v>
      </c>
    </row>
    <row r="350" spans="1:60">
      <c r="A350" t="s">
        <v>1981</v>
      </c>
      <c r="B350" t="s">
        <v>1982</v>
      </c>
      <c r="C350" t="s">
        <v>4148</v>
      </c>
      <c r="D350" t="s">
        <v>986</v>
      </c>
      <c r="E350" t="s">
        <v>17212</v>
      </c>
      <c r="F350" t="s">
        <v>1985</v>
      </c>
      <c r="G350" t="s">
        <v>1122</v>
      </c>
      <c r="H350" t="s">
        <v>288</v>
      </c>
      <c r="I350">
        <v>60634</v>
      </c>
      <c r="J350" t="s">
        <v>17213</v>
      </c>
      <c r="K350" t="s">
        <v>146</v>
      </c>
      <c r="L350">
        <v>0</v>
      </c>
      <c r="M350">
        <v>2</v>
      </c>
      <c r="N350">
        <v>2.5</v>
      </c>
      <c r="O350">
        <v>4.5</v>
      </c>
      <c r="P350">
        <v>36</v>
      </c>
      <c r="Q350" t="s">
        <v>290</v>
      </c>
      <c r="R350" t="s">
        <v>290</v>
      </c>
      <c r="S350" t="s">
        <v>290</v>
      </c>
      <c r="T350" t="s">
        <v>290</v>
      </c>
      <c r="U350" t="s">
        <v>290</v>
      </c>
      <c r="V350" t="s">
        <v>290</v>
      </c>
      <c r="W350" t="s">
        <v>290</v>
      </c>
      <c r="X350" t="s">
        <v>290</v>
      </c>
      <c r="Y350" t="s">
        <v>290</v>
      </c>
      <c r="Z350" t="s">
        <v>290</v>
      </c>
      <c r="AA350" t="s">
        <v>290</v>
      </c>
      <c r="AB350" t="s">
        <v>290</v>
      </c>
      <c r="AC350" t="s">
        <v>290</v>
      </c>
      <c r="AD350" t="s">
        <v>290</v>
      </c>
      <c r="AE350" t="s">
        <v>290</v>
      </c>
      <c r="AF350" t="s">
        <v>290</v>
      </c>
      <c r="AG350" t="s">
        <v>290</v>
      </c>
      <c r="AH350" t="s">
        <v>290</v>
      </c>
      <c r="AI350" t="s">
        <v>290</v>
      </c>
      <c r="AJ350">
        <v>12</v>
      </c>
      <c r="AK350" t="s">
        <v>290</v>
      </c>
      <c r="AL350" t="s">
        <v>290</v>
      </c>
      <c r="AM350" t="s">
        <v>290</v>
      </c>
      <c r="AN350" t="s">
        <v>290</v>
      </c>
      <c r="AO350">
        <v>24</v>
      </c>
      <c r="AP350" t="s">
        <v>290</v>
      </c>
      <c r="AQ350">
        <v>23</v>
      </c>
      <c r="AR350">
        <v>15</v>
      </c>
      <c r="AS350">
        <v>38</v>
      </c>
      <c r="AT350">
        <v>41.943309999999997</v>
      </c>
      <c r="AU350">
        <v>-87.806070000000005</v>
      </c>
      <c r="AV350">
        <v>1</v>
      </c>
      <c r="AW350" t="s">
        <v>16360</v>
      </c>
      <c r="AX350">
        <v>7151</v>
      </c>
      <c r="AY350" t="s">
        <v>17214</v>
      </c>
      <c r="BB350" t="s">
        <v>1122</v>
      </c>
      <c r="BC350" t="s">
        <v>288</v>
      </c>
      <c r="BD350" t="s">
        <v>16493</v>
      </c>
      <c r="BE350">
        <v>60634</v>
      </c>
      <c r="BF350" t="s">
        <v>16346</v>
      </c>
      <c r="BG350" t="s">
        <v>16363</v>
      </c>
      <c r="BH350" t="b">
        <f>IFERROR(MATCH('2020'!A350, '2021'!A:A, 0) &gt;0, FALSE)</f>
        <v>1</v>
      </c>
    </row>
    <row r="351" spans="1:60">
      <c r="A351" t="s">
        <v>1986</v>
      </c>
      <c r="B351" t="s">
        <v>1987</v>
      </c>
      <c r="C351" t="s">
        <v>353</v>
      </c>
      <c r="D351" t="s">
        <v>1988</v>
      </c>
      <c r="E351" t="s">
        <v>1989</v>
      </c>
      <c r="F351" t="s">
        <v>1990</v>
      </c>
      <c r="G351" t="s">
        <v>1122</v>
      </c>
      <c r="H351" t="s">
        <v>288</v>
      </c>
      <c r="I351">
        <v>60607</v>
      </c>
      <c r="J351" t="s">
        <v>17215</v>
      </c>
      <c r="K351" t="s">
        <v>146</v>
      </c>
      <c r="L351">
        <v>3</v>
      </c>
      <c r="M351">
        <v>16</v>
      </c>
      <c r="N351">
        <v>8</v>
      </c>
      <c r="O351">
        <v>27</v>
      </c>
      <c r="P351" t="s">
        <v>290</v>
      </c>
      <c r="Q351">
        <v>31</v>
      </c>
      <c r="R351">
        <v>21</v>
      </c>
      <c r="S351">
        <v>41</v>
      </c>
      <c r="T351">
        <v>21</v>
      </c>
      <c r="U351">
        <v>17</v>
      </c>
      <c r="V351">
        <v>14</v>
      </c>
      <c r="W351">
        <v>16</v>
      </c>
      <c r="X351">
        <v>17</v>
      </c>
      <c r="Y351" t="s">
        <v>290</v>
      </c>
      <c r="Z351" t="s">
        <v>290</v>
      </c>
      <c r="AA351" t="s">
        <v>290</v>
      </c>
      <c r="AB351" t="s">
        <v>290</v>
      </c>
      <c r="AC351" t="s">
        <v>290</v>
      </c>
      <c r="AD351" t="s">
        <v>290</v>
      </c>
      <c r="AE351" t="s">
        <v>290</v>
      </c>
      <c r="AF351" t="s">
        <v>290</v>
      </c>
      <c r="AG351" t="s">
        <v>290</v>
      </c>
      <c r="AH351" t="s">
        <v>290</v>
      </c>
      <c r="AI351" t="s">
        <v>290</v>
      </c>
      <c r="AJ351">
        <v>10</v>
      </c>
      <c r="AK351" t="s">
        <v>290</v>
      </c>
      <c r="AL351" t="s">
        <v>290</v>
      </c>
      <c r="AM351">
        <v>167</v>
      </c>
      <c r="AN351" t="s">
        <v>290</v>
      </c>
      <c r="AO351" t="s">
        <v>290</v>
      </c>
      <c r="AP351" t="s">
        <v>290</v>
      </c>
      <c r="AQ351">
        <v>90</v>
      </c>
      <c r="AR351">
        <v>97</v>
      </c>
      <c r="AS351">
        <v>187</v>
      </c>
      <c r="AT351">
        <v>41.871566999999999</v>
      </c>
      <c r="AU351">
        <v>-87.634339999999995</v>
      </c>
      <c r="AV351">
        <v>1</v>
      </c>
      <c r="AW351" t="s">
        <v>16343</v>
      </c>
      <c r="AX351">
        <v>800</v>
      </c>
      <c r="AY351" t="s">
        <v>17216</v>
      </c>
      <c r="AZ351" t="s">
        <v>16790</v>
      </c>
      <c r="BA351">
        <v>90</v>
      </c>
      <c r="BB351" t="s">
        <v>1122</v>
      </c>
      <c r="BC351" t="s">
        <v>288</v>
      </c>
      <c r="BD351" t="s">
        <v>16493</v>
      </c>
      <c r="BE351">
        <v>60607</v>
      </c>
      <c r="BF351" t="s">
        <v>16346</v>
      </c>
      <c r="BG351" t="s">
        <v>16863</v>
      </c>
      <c r="BH351" t="b">
        <f>IFERROR(MATCH('2020'!A351, '2021'!A:A, 0) &gt;0, FALSE)</f>
        <v>1</v>
      </c>
    </row>
    <row r="352" spans="1:60">
      <c r="A352" t="s">
        <v>1991</v>
      </c>
      <c r="B352" t="s">
        <v>282</v>
      </c>
      <c r="D352" t="s">
        <v>1992</v>
      </c>
      <c r="E352" t="s">
        <v>1993</v>
      </c>
      <c r="F352" t="s">
        <v>1994</v>
      </c>
      <c r="G352" t="s">
        <v>1122</v>
      </c>
      <c r="H352" t="s">
        <v>288</v>
      </c>
      <c r="I352">
        <v>60614</v>
      </c>
      <c r="J352" t="s">
        <v>17217</v>
      </c>
      <c r="K352" t="s">
        <v>146</v>
      </c>
      <c r="L352">
        <v>2</v>
      </c>
      <c r="M352">
        <v>22</v>
      </c>
      <c r="N352">
        <v>0.5</v>
      </c>
      <c r="O352">
        <v>24.5</v>
      </c>
      <c r="P352">
        <v>79</v>
      </c>
      <c r="Q352">
        <v>25</v>
      </c>
      <c r="R352">
        <v>15</v>
      </c>
      <c r="S352" t="s">
        <v>290</v>
      </c>
      <c r="T352">
        <v>11</v>
      </c>
      <c r="U352">
        <v>11</v>
      </c>
      <c r="V352">
        <v>11</v>
      </c>
      <c r="W352">
        <v>14</v>
      </c>
      <c r="X352">
        <v>12</v>
      </c>
      <c r="Y352">
        <v>12</v>
      </c>
      <c r="Z352" t="s">
        <v>290</v>
      </c>
      <c r="AA352" t="s">
        <v>290</v>
      </c>
      <c r="AB352" t="s">
        <v>290</v>
      </c>
      <c r="AC352" t="s">
        <v>290</v>
      </c>
      <c r="AD352" t="s">
        <v>290</v>
      </c>
      <c r="AE352" t="s">
        <v>290</v>
      </c>
      <c r="AF352" t="s">
        <v>290</v>
      </c>
      <c r="AG352" t="s">
        <v>290</v>
      </c>
      <c r="AH352" t="s">
        <v>290</v>
      </c>
      <c r="AI352" t="s">
        <v>290</v>
      </c>
      <c r="AJ352" t="s">
        <v>290</v>
      </c>
      <c r="AK352" t="s">
        <v>290</v>
      </c>
      <c r="AL352" t="s">
        <v>290</v>
      </c>
      <c r="AM352">
        <v>10</v>
      </c>
      <c r="AN352" t="s">
        <v>290</v>
      </c>
      <c r="AO352">
        <v>165</v>
      </c>
      <c r="AP352">
        <v>20</v>
      </c>
      <c r="AQ352">
        <v>99</v>
      </c>
      <c r="AR352">
        <v>106</v>
      </c>
      <c r="AS352">
        <v>205</v>
      </c>
      <c r="AT352">
        <v>41.920200999999999</v>
      </c>
      <c r="AU352">
        <v>-87.650777000000005</v>
      </c>
      <c r="AV352">
        <v>1</v>
      </c>
      <c r="AW352" t="s">
        <v>16343</v>
      </c>
      <c r="AX352">
        <v>2101</v>
      </c>
      <c r="AY352" t="s">
        <v>17218</v>
      </c>
      <c r="BB352" t="s">
        <v>1122</v>
      </c>
      <c r="BC352" t="s">
        <v>288</v>
      </c>
      <c r="BD352" t="s">
        <v>16493</v>
      </c>
      <c r="BE352">
        <v>60614</v>
      </c>
      <c r="BF352" t="s">
        <v>16346</v>
      </c>
      <c r="BG352" t="s">
        <v>16863</v>
      </c>
      <c r="BH352" t="b">
        <f>IFERROR(MATCH('2020'!A352, '2021'!A:A, 0) &gt;0, FALSE)</f>
        <v>1</v>
      </c>
    </row>
    <row r="353" spans="1:60">
      <c r="A353" t="s">
        <v>1995</v>
      </c>
      <c r="B353" t="s">
        <v>1996</v>
      </c>
      <c r="C353" t="s">
        <v>314</v>
      </c>
      <c r="D353" t="s">
        <v>348</v>
      </c>
      <c r="E353" t="s">
        <v>1997</v>
      </c>
      <c r="F353" t="s">
        <v>1998</v>
      </c>
      <c r="G353" t="s">
        <v>1122</v>
      </c>
      <c r="H353" t="s">
        <v>288</v>
      </c>
      <c r="I353">
        <v>60641</v>
      </c>
      <c r="J353" t="s">
        <v>17219</v>
      </c>
      <c r="K353" t="s">
        <v>146</v>
      </c>
      <c r="L353">
        <v>1</v>
      </c>
      <c r="M353">
        <v>14</v>
      </c>
      <c r="N353">
        <v>2</v>
      </c>
      <c r="O353">
        <v>17</v>
      </c>
      <c r="P353">
        <v>25</v>
      </c>
      <c r="Q353">
        <v>17</v>
      </c>
      <c r="R353">
        <v>16</v>
      </c>
      <c r="S353" t="s">
        <v>290</v>
      </c>
      <c r="T353" t="s">
        <v>290</v>
      </c>
      <c r="U353">
        <v>20</v>
      </c>
      <c r="V353" t="s">
        <v>290</v>
      </c>
      <c r="W353">
        <v>15</v>
      </c>
      <c r="X353">
        <v>12</v>
      </c>
      <c r="Y353">
        <v>10</v>
      </c>
      <c r="Z353" t="s">
        <v>290</v>
      </c>
      <c r="AA353" t="s">
        <v>290</v>
      </c>
      <c r="AB353" t="s">
        <v>290</v>
      </c>
      <c r="AC353" t="s">
        <v>290</v>
      </c>
      <c r="AD353" t="s">
        <v>290</v>
      </c>
      <c r="AE353" t="s">
        <v>290</v>
      </c>
      <c r="AF353" t="s">
        <v>290</v>
      </c>
      <c r="AG353" t="s">
        <v>290</v>
      </c>
      <c r="AH353" t="s">
        <v>290</v>
      </c>
      <c r="AI353" t="s">
        <v>290</v>
      </c>
      <c r="AJ353">
        <v>50</v>
      </c>
      <c r="AK353" t="s">
        <v>290</v>
      </c>
      <c r="AL353" t="s">
        <v>290</v>
      </c>
      <c r="AM353" t="s">
        <v>290</v>
      </c>
      <c r="AN353" t="s">
        <v>290</v>
      </c>
      <c r="AO353">
        <v>64</v>
      </c>
      <c r="AP353">
        <v>19</v>
      </c>
      <c r="AQ353">
        <v>67</v>
      </c>
      <c r="AR353">
        <v>74</v>
      </c>
      <c r="AS353">
        <v>141</v>
      </c>
      <c r="AT353">
        <v>41.960213000000003</v>
      </c>
      <c r="AU353">
        <v>-87.751782000000006</v>
      </c>
      <c r="AV353">
        <v>1</v>
      </c>
      <c r="AW353" t="s">
        <v>16343</v>
      </c>
      <c r="AX353">
        <v>4939</v>
      </c>
      <c r="AY353" t="s">
        <v>17220</v>
      </c>
      <c r="BB353" t="s">
        <v>1122</v>
      </c>
      <c r="BC353" t="s">
        <v>288</v>
      </c>
      <c r="BD353" t="s">
        <v>16493</v>
      </c>
      <c r="BE353">
        <v>60641</v>
      </c>
      <c r="BF353" t="s">
        <v>16346</v>
      </c>
      <c r="BG353" t="s">
        <v>16863</v>
      </c>
      <c r="BH353" t="b">
        <f>IFERROR(MATCH('2020'!A353, '2021'!A:A, 0) &gt;0, FALSE)</f>
        <v>1</v>
      </c>
    </row>
    <row r="354" spans="1:60">
      <c r="A354" t="s">
        <v>2000</v>
      </c>
      <c r="B354" t="s">
        <v>2001</v>
      </c>
      <c r="D354" t="s">
        <v>2002</v>
      </c>
      <c r="E354" t="s">
        <v>2003</v>
      </c>
      <c r="F354" t="s">
        <v>2004</v>
      </c>
      <c r="G354" t="s">
        <v>1122</v>
      </c>
      <c r="H354" t="s">
        <v>288</v>
      </c>
      <c r="I354">
        <v>60657</v>
      </c>
      <c r="J354" t="s">
        <v>17221</v>
      </c>
      <c r="K354" t="s">
        <v>146</v>
      </c>
      <c r="L354">
        <v>4</v>
      </c>
      <c r="M354">
        <v>8</v>
      </c>
      <c r="N354">
        <v>1</v>
      </c>
      <c r="O354">
        <v>13</v>
      </c>
      <c r="P354">
        <v>39</v>
      </c>
      <c r="Q354" t="s">
        <v>290</v>
      </c>
      <c r="R354" t="s">
        <v>290</v>
      </c>
      <c r="S354" t="s">
        <v>290</v>
      </c>
      <c r="T354" t="s">
        <v>290</v>
      </c>
      <c r="U354" t="s">
        <v>290</v>
      </c>
      <c r="V354" t="s">
        <v>290</v>
      </c>
      <c r="W354" t="s">
        <v>290</v>
      </c>
      <c r="X354" t="s">
        <v>290</v>
      </c>
      <c r="Y354" t="s">
        <v>290</v>
      </c>
      <c r="Z354" t="s">
        <v>290</v>
      </c>
      <c r="AA354" t="s">
        <v>290</v>
      </c>
      <c r="AB354" t="s">
        <v>290</v>
      </c>
      <c r="AC354" t="s">
        <v>290</v>
      </c>
      <c r="AD354" t="s">
        <v>290</v>
      </c>
      <c r="AE354" t="s">
        <v>290</v>
      </c>
      <c r="AF354" t="s">
        <v>290</v>
      </c>
      <c r="AG354" t="s">
        <v>290</v>
      </c>
      <c r="AH354" t="s">
        <v>290</v>
      </c>
      <c r="AI354" t="s">
        <v>290</v>
      </c>
      <c r="AJ354" t="s">
        <v>290</v>
      </c>
      <c r="AK354" t="s">
        <v>290</v>
      </c>
      <c r="AL354" t="s">
        <v>290</v>
      </c>
      <c r="AM354" t="s">
        <v>290</v>
      </c>
      <c r="AN354" t="s">
        <v>290</v>
      </c>
      <c r="AO354">
        <v>34</v>
      </c>
      <c r="AP354">
        <v>10</v>
      </c>
      <c r="AQ354">
        <v>29</v>
      </c>
      <c r="AR354">
        <v>24</v>
      </c>
      <c r="AS354">
        <v>53</v>
      </c>
      <c r="AT354">
        <v>41.939993000000001</v>
      </c>
      <c r="AU354">
        <v>-87.666787999999997</v>
      </c>
      <c r="AV354">
        <v>1</v>
      </c>
      <c r="AW354" t="s">
        <v>16343</v>
      </c>
      <c r="AX354">
        <v>1500</v>
      </c>
      <c r="AY354" t="s">
        <v>16703</v>
      </c>
      <c r="BB354" t="s">
        <v>1122</v>
      </c>
      <c r="BC354" t="s">
        <v>288</v>
      </c>
      <c r="BD354" t="s">
        <v>16493</v>
      </c>
      <c r="BE354">
        <v>60657</v>
      </c>
      <c r="BF354" t="s">
        <v>16346</v>
      </c>
      <c r="BG354" t="s">
        <v>16863</v>
      </c>
      <c r="BH354" t="b">
        <f>IFERROR(MATCH('2020'!A354, '2021'!A:A, 0) &gt;0, FALSE)</f>
        <v>1</v>
      </c>
    </row>
    <row r="355" spans="1:60">
      <c r="A355" t="s">
        <v>2006</v>
      </c>
      <c r="B355" t="s">
        <v>705</v>
      </c>
      <c r="C355" t="s">
        <v>314</v>
      </c>
      <c r="D355" t="s">
        <v>845</v>
      </c>
      <c r="E355" t="s">
        <v>3969</v>
      </c>
      <c r="F355" t="s">
        <v>2008</v>
      </c>
      <c r="G355" t="s">
        <v>1122</v>
      </c>
      <c r="H355" t="s">
        <v>288</v>
      </c>
      <c r="I355">
        <v>60651</v>
      </c>
      <c r="J355" t="s">
        <v>17222</v>
      </c>
      <c r="K355" t="s">
        <v>146</v>
      </c>
      <c r="L355">
        <v>0</v>
      </c>
      <c r="M355">
        <v>6</v>
      </c>
      <c r="N355">
        <v>2</v>
      </c>
      <c r="O355">
        <v>8</v>
      </c>
      <c r="P355" t="s">
        <v>290</v>
      </c>
      <c r="Q355">
        <v>12</v>
      </c>
      <c r="R355" t="s">
        <v>290</v>
      </c>
      <c r="S355" t="s">
        <v>290</v>
      </c>
      <c r="T355" t="s">
        <v>290</v>
      </c>
      <c r="U355" t="s">
        <v>290</v>
      </c>
      <c r="V355" t="s">
        <v>290</v>
      </c>
      <c r="W355" t="s">
        <v>290</v>
      </c>
      <c r="X355" t="s">
        <v>290</v>
      </c>
      <c r="Y355" t="s">
        <v>290</v>
      </c>
      <c r="Z355" t="s">
        <v>290</v>
      </c>
      <c r="AA355" t="s">
        <v>290</v>
      </c>
      <c r="AB355" t="s">
        <v>290</v>
      </c>
      <c r="AC355" t="s">
        <v>290</v>
      </c>
      <c r="AD355" t="s">
        <v>290</v>
      </c>
      <c r="AE355" t="s">
        <v>290</v>
      </c>
      <c r="AF355" t="s">
        <v>290</v>
      </c>
      <c r="AG355" t="s">
        <v>290</v>
      </c>
      <c r="AH355" t="s">
        <v>290</v>
      </c>
      <c r="AI355" t="s">
        <v>290</v>
      </c>
      <c r="AJ355" t="s">
        <v>290</v>
      </c>
      <c r="AK355" t="s">
        <v>290</v>
      </c>
      <c r="AL355" t="s">
        <v>290</v>
      </c>
      <c r="AM355">
        <v>68</v>
      </c>
      <c r="AN355" t="s">
        <v>290</v>
      </c>
      <c r="AO355" t="s">
        <v>290</v>
      </c>
      <c r="AP355" t="s">
        <v>290</v>
      </c>
      <c r="AQ355">
        <v>34</v>
      </c>
      <c r="AR355">
        <v>34</v>
      </c>
      <c r="AS355">
        <v>68</v>
      </c>
      <c r="AT355">
        <v>41.896327999999997</v>
      </c>
      <c r="AU355">
        <v>-87.770663999999996</v>
      </c>
      <c r="AV355">
        <v>1</v>
      </c>
      <c r="AW355" t="s">
        <v>16343</v>
      </c>
      <c r="AX355">
        <v>846</v>
      </c>
      <c r="AY355" t="s">
        <v>17223</v>
      </c>
      <c r="BB355" t="s">
        <v>1122</v>
      </c>
      <c r="BC355" t="s">
        <v>288</v>
      </c>
      <c r="BD355" t="s">
        <v>16493</v>
      </c>
      <c r="BE355">
        <v>60651</v>
      </c>
      <c r="BF355" t="s">
        <v>16346</v>
      </c>
      <c r="BG355" t="s">
        <v>16863</v>
      </c>
      <c r="BH355" t="b">
        <f>IFERROR(MATCH('2020'!A355, '2021'!A:A, 0) &gt;0, FALSE)</f>
        <v>1</v>
      </c>
    </row>
    <row r="356" spans="1:60">
      <c r="A356" t="s">
        <v>2009</v>
      </c>
      <c r="B356" t="s">
        <v>705</v>
      </c>
      <c r="C356" t="s">
        <v>418</v>
      </c>
      <c r="D356" t="s">
        <v>661</v>
      </c>
      <c r="E356" t="s">
        <v>2010</v>
      </c>
      <c r="F356" t="s">
        <v>2011</v>
      </c>
      <c r="G356" t="s">
        <v>1122</v>
      </c>
      <c r="H356" t="s">
        <v>288</v>
      </c>
      <c r="I356">
        <v>60619</v>
      </c>
      <c r="J356" t="s">
        <v>17224</v>
      </c>
      <c r="K356" t="s">
        <v>146</v>
      </c>
      <c r="L356">
        <v>1</v>
      </c>
      <c r="M356">
        <v>6</v>
      </c>
      <c r="N356">
        <v>3</v>
      </c>
      <c r="O356">
        <v>10</v>
      </c>
      <c r="P356">
        <v>11</v>
      </c>
      <c r="Q356">
        <v>10</v>
      </c>
      <c r="R356" t="s">
        <v>290</v>
      </c>
      <c r="S356" t="s">
        <v>290</v>
      </c>
      <c r="T356" t="s">
        <v>290</v>
      </c>
      <c r="U356" t="s">
        <v>290</v>
      </c>
      <c r="V356" t="s">
        <v>290</v>
      </c>
      <c r="W356" t="s">
        <v>290</v>
      </c>
      <c r="X356" t="s">
        <v>290</v>
      </c>
      <c r="Y356" t="s">
        <v>290</v>
      </c>
      <c r="Z356" t="s">
        <v>290</v>
      </c>
      <c r="AA356" t="s">
        <v>290</v>
      </c>
      <c r="AB356" t="s">
        <v>290</v>
      </c>
      <c r="AC356" t="s">
        <v>290</v>
      </c>
      <c r="AD356" t="s">
        <v>290</v>
      </c>
      <c r="AE356" t="s">
        <v>290</v>
      </c>
      <c r="AF356" t="s">
        <v>290</v>
      </c>
      <c r="AG356" t="s">
        <v>290</v>
      </c>
      <c r="AH356" t="s">
        <v>290</v>
      </c>
      <c r="AI356" t="s">
        <v>290</v>
      </c>
      <c r="AJ356" t="s">
        <v>290</v>
      </c>
      <c r="AK356" t="s">
        <v>290</v>
      </c>
      <c r="AL356" t="s">
        <v>290</v>
      </c>
      <c r="AM356">
        <v>76</v>
      </c>
      <c r="AN356" t="s">
        <v>290</v>
      </c>
      <c r="AO356" t="s">
        <v>290</v>
      </c>
      <c r="AP356" t="s">
        <v>290</v>
      </c>
      <c r="AQ356">
        <v>38</v>
      </c>
      <c r="AR356">
        <v>42</v>
      </c>
      <c r="AS356">
        <v>80</v>
      </c>
      <c r="AT356">
        <v>41.755982000000003</v>
      </c>
      <c r="AU356">
        <v>-87.590384</v>
      </c>
      <c r="AV356">
        <v>1</v>
      </c>
      <c r="AW356" t="s">
        <v>16343</v>
      </c>
      <c r="AX356">
        <v>7621</v>
      </c>
      <c r="AY356" t="s">
        <v>17225</v>
      </c>
      <c r="BB356" t="s">
        <v>1122</v>
      </c>
      <c r="BC356" t="s">
        <v>288</v>
      </c>
      <c r="BD356" t="s">
        <v>16493</v>
      </c>
      <c r="BE356">
        <v>60619</v>
      </c>
      <c r="BF356" t="s">
        <v>16346</v>
      </c>
      <c r="BG356" t="s">
        <v>16863</v>
      </c>
      <c r="BH356" t="b">
        <f>IFERROR(MATCH('2020'!A356, '2021'!A:A, 0) &gt;0, FALSE)</f>
        <v>1</v>
      </c>
    </row>
    <row r="357" spans="1:60">
      <c r="A357" t="s">
        <v>2013</v>
      </c>
      <c r="B357" t="s">
        <v>2014</v>
      </c>
      <c r="C357" t="s">
        <v>283</v>
      </c>
      <c r="D357" t="s">
        <v>2015</v>
      </c>
      <c r="E357" t="s">
        <v>2016</v>
      </c>
      <c r="F357" t="s">
        <v>2017</v>
      </c>
      <c r="G357" t="s">
        <v>1122</v>
      </c>
      <c r="H357" t="s">
        <v>288</v>
      </c>
      <c r="I357">
        <v>60631</v>
      </c>
      <c r="J357" t="s">
        <v>17226</v>
      </c>
      <c r="K357" t="s">
        <v>146</v>
      </c>
      <c r="L357">
        <v>2</v>
      </c>
      <c r="M357">
        <v>2</v>
      </c>
      <c r="N357">
        <v>1</v>
      </c>
      <c r="O357">
        <v>5</v>
      </c>
      <c r="P357">
        <v>15</v>
      </c>
      <c r="Q357" t="s">
        <v>290</v>
      </c>
      <c r="R357" t="s">
        <v>290</v>
      </c>
      <c r="S357" t="s">
        <v>290</v>
      </c>
      <c r="T357" t="s">
        <v>290</v>
      </c>
      <c r="U357" t="s">
        <v>290</v>
      </c>
      <c r="V357" t="s">
        <v>290</v>
      </c>
      <c r="W357" t="s">
        <v>290</v>
      </c>
      <c r="X357" t="s">
        <v>290</v>
      </c>
      <c r="Y357" t="s">
        <v>290</v>
      </c>
      <c r="Z357" t="s">
        <v>290</v>
      </c>
      <c r="AA357" t="s">
        <v>290</v>
      </c>
      <c r="AB357" t="s">
        <v>290</v>
      </c>
      <c r="AC357" t="s">
        <v>290</v>
      </c>
      <c r="AD357" t="s">
        <v>290</v>
      </c>
      <c r="AE357" t="s">
        <v>290</v>
      </c>
      <c r="AF357" t="s">
        <v>290</v>
      </c>
      <c r="AG357" t="s">
        <v>290</v>
      </c>
      <c r="AH357" t="s">
        <v>290</v>
      </c>
      <c r="AI357" t="s">
        <v>290</v>
      </c>
      <c r="AJ357" t="s">
        <v>290</v>
      </c>
      <c r="AK357" t="s">
        <v>290</v>
      </c>
      <c r="AL357" t="s">
        <v>290</v>
      </c>
      <c r="AM357" t="s">
        <v>290</v>
      </c>
      <c r="AN357" t="s">
        <v>290</v>
      </c>
      <c r="AO357">
        <v>12</v>
      </c>
      <c r="AP357" t="s">
        <v>290</v>
      </c>
      <c r="AQ357">
        <v>13</v>
      </c>
      <c r="AR357">
        <v>8</v>
      </c>
      <c r="AS357">
        <v>21</v>
      </c>
      <c r="AT357">
        <v>41.982619999999997</v>
      </c>
      <c r="AU357">
        <v>-87.824186999999995</v>
      </c>
      <c r="AV357">
        <v>1</v>
      </c>
      <c r="AW357" t="s">
        <v>16343</v>
      </c>
      <c r="AX357">
        <v>5650</v>
      </c>
      <c r="AY357" t="s">
        <v>17227</v>
      </c>
      <c r="BB357" t="s">
        <v>1122</v>
      </c>
      <c r="BC357" t="s">
        <v>288</v>
      </c>
      <c r="BD357" t="s">
        <v>16493</v>
      </c>
      <c r="BE357">
        <v>60631</v>
      </c>
      <c r="BF357" t="s">
        <v>16346</v>
      </c>
      <c r="BG357" t="s">
        <v>146</v>
      </c>
      <c r="BH357" t="b">
        <f>IFERROR(MATCH('2020'!A357, '2021'!A:A, 0) &gt;0, FALSE)</f>
        <v>1</v>
      </c>
    </row>
    <row r="358" spans="1:60">
      <c r="A358" t="s">
        <v>2018</v>
      </c>
      <c r="B358" t="s">
        <v>2019</v>
      </c>
      <c r="D358" t="s">
        <v>2020</v>
      </c>
      <c r="E358" t="s">
        <v>2021</v>
      </c>
      <c r="F358" t="s">
        <v>2022</v>
      </c>
      <c r="G358" t="s">
        <v>1122</v>
      </c>
      <c r="H358" t="s">
        <v>288</v>
      </c>
      <c r="I358">
        <v>60613</v>
      </c>
      <c r="J358" t="s">
        <v>17228</v>
      </c>
      <c r="K358" t="s">
        <v>146</v>
      </c>
      <c r="L358">
        <v>1</v>
      </c>
      <c r="M358">
        <v>4</v>
      </c>
      <c r="N358">
        <v>1</v>
      </c>
      <c r="O358">
        <v>6</v>
      </c>
      <c r="P358">
        <v>12</v>
      </c>
      <c r="Q358" t="s">
        <v>290</v>
      </c>
      <c r="R358" t="s">
        <v>290</v>
      </c>
      <c r="S358" t="s">
        <v>290</v>
      </c>
      <c r="T358" t="s">
        <v>290</v>
      </c>
      <c r="U358" t="s">
        <v>290</v>
      </c>
      <c r="V358" t="s">
        <v>290</v>
      </c>
      <c r="W358" t="s">
        <v>290</v>
      </c>
      <c r="X358" t="s">
        <v>290</v>
      </c>
      <c r="Y358" t="s">
        <v>290</v>
      </c>
      <c r="Z358" t="s">
        <v>290</v>
      </c>
      <c r="AA358" t="s">
        <v>290</v>
      </c>
      <c r="AB358" t="s">
        <v>290</v>
      </c>
      <c r="AC358" t="s">
        <v>290</v>
      </c>
      <c r="AD358" t="s">
        <v>290</v>
      </c>
      <c r="AE358" t="s">
        <v>290</v>
      </c>
      <c r="AF358" t="s">
        <v>290</v>
      </c>
      <c r="AG358" t="s">
        <v>290</v>
      </c>
      <c r="AH358" t="s">
        <v>290</v>
      </c>
      <c r="AI358" t="s">
        <v>290</v>
      </c>
      <c r="AJ358" t="s">
        <v>290</v>
      </c>
      <c r="AK358" t="s">
        <v>290</v>
      </c>
      <c r="AL358">
        <v>20</v>
      </c>
      <c r="AM358" t="s">
        <v>290</v>
      </c>
      <c r="AN358" t="s">
        <v>290</v>
      </c>
      <c r="AO358" t="s">
        <v>290</v>
      </c>
      <c r="AP358" t="s">
        <v>290</v>
      </c>
      <c r="AQ358">
        <v>16</v>
      </c>
      <c r="AR358">
        <v>13</v>
      </c>
      <c r="AS358">
        <v>29</v>
      </c>
      <c r="AT358">
        <v>41.955568</v>
      </c>
      <c r="AU358">
        <v>-87.646099000000007</v>
      </c>
      <c r="AV358">
        <v>1</v>
      </c>
      <c r="AW358" t="s">
        <v>16360</v>
      </c>
      <c r="AX358">
        <v>613</v>
      </c>
      <c r="AY358" t="s">
        <v>17229</v>
      </c>
      <c r="BB358" t="s">
        <v>1122</v>
      </c>
      <c r="BC358" t="s">
        <v>288</v>
      </c>
      <c r="BD358" t="s">
        <v>16493</v>
      </c>
      <c r="BE358">
        <v>60613</v>
      </c>
      <c r="BF358" t="s">
        <v>16346</v>
      </c>
      <c r="BG358" t="s">
        <v>16363</v>
      </c>
      <c r="BH358" t="b">
        <f>IFERROR(MATCH('2020'!A358, '2021'!A:A, 0) &gt;0, FALSE)</f>
        <v>1</v>
      </c>
    </row>
    <row r="359" spans="1:60">
      <c r="A359" t="s">
        <v>2023</v>
      </c>
      <c r="B359" t="s">
        <v>2024</v>
      </c>
      <c r="C359" t="s">
        <v>353</v>
      </c>
      <c r="D359" t="s">
        <v>2002</v>
      </c>
      <c r="E359" t="s">
        <v>2025</v>
      </c>
      <c r="F359" t="s">
        <v>2026</v>
      </c>
      <c r="G359" t="s">
        <v>1122</v>
      </c>
      <c r="H359" t="s">
        <v>288</v>
      </c>
      <c r="I359">
        <v>60659</v>
      </c>
      <c r="J359" t="s">
        <v>17230</v>
      </c>
      <c r="K359" t="s">
        <v>146</v>
      </c>
      <c r="L359">
        <v>1.5</v>
      </c>
      <c r="M359">
        <v>4.5</v>
      </c>
      <c r="N359">
        <v>1.5</v>
      </c>
      <c r="O359">
        <v>7.5</v>
      </c>
      <c r="P359">
        <v>11</v>
      </c>
      <c r="Q359" t="s">
        <v>290</v>
      </c>
      <c r="R359" t="s">
        <v>290</v>
      </c>
      <c r="S359" t="s">
        <v>290</v>
      </c>
      <c r="T359" t="s">
        <v>290</v>
      </c>
      <c r="U359" t="s">
        <v>290</v>
      </c>
      <c r="V359" t="s">
        <v>290</v>
      </c>
      <c r="W359" t="s">
        <v>290</v>
      </c>
      <c r="X359" t="s">
        <v>290</v>
      </c>
      <c r="Y359" t="s">
        <v>290</v>
      </c>
      <c r="Z359" t="s">
        <v>290</v>
      </c>
      <c r="AA359" t="s">
        <v>290</v>
      </c>
      <c r="AB359" t="s">
        <v>290</v>
      </c>
      <c r="AC359" t="s">
        <v>290</v>
      </c>
      <c r="AD359" t="s">
        <v>290</v>
      </c>
      <c r="AE359" t="s">
        <v>290</v>
      </c>
      <c r="AF359" t="s">
        <v>290</v>
      </c>
      <c r="AG359" t="s">
        <v>290</v>
      </c>
      <c r="AH359" t="s">
        <v>290</v>
      </c>
      <c r="AI359" t="s">
        <v>290</v>
      </c>
      <c r="AJ359" t="s">
        <v>290</v>
      </c>
      <c r="AK359" t="s">
        <v>290</v>
      </c>
      <c r="AL359" t="s">
        <v>290</v>
      </c>
      <c r="AM359" t="s">
        <v>290</v>
      </c>
      <c r="AN359" t="s">
        <v>290</v>
      </c>
      <c r="AO359">
        <v>16</v>
      </c>
      <c r="AP359">
        <v>11</v>
      </c>
      <c r="AQ359">
        <v>18</v>
      </c>
      <c r="AR359">
        <v>19</v>
      </c>
      <c r="AS359">
        <v>37</v>
      </c>
      <c r="AT359">
        <v>41.983007000000001</v>
      </c>
      <c r="AU359">
        <v>-87.691873000000001</v>
      </c>
      <c r="AV359">
        <v>1</v>
      </c>
      <c r="AW359" t="s">
        <v>16360</v>
      </c>
      <c r="AX359">
        <v>2500</v>
      </c>
      <c r="AY359" t="s">
        <v>17231</v>
      </c>
      <c r="BB359" t="s">
        <v>1122</v>
      </c>
      <c r="BC359" t="s">
        <v>288</v>
      </c>
      <c r="BD359" t="s">
        <v>16493</v>
      </c>
      <c r="BE359">
        <v>60659</v>
      </c>
      <c r="BF359" t="s">
        <v>16346</v>
      </c>
      <c r="BG359" t="s">
        <v>16363</v>
      </c>
      <c r="BH359" t="b">
        <f>IFERROR(MATCH('2020'!A359, '2021'!A:A, 0) &gt;0, FALSE)</f>
        <v>1</v>
      </c>
    </row>
    <row r="360" spans="1:60">
      <c r="A360" t="s">
        <v>2027</v>
      </c>
      <c r="B360" t="s">
        <v>2028</v>
      </c>
      <c r="C360" t="s">
        <v>283</v>
      </c>
      <c r="D360" t="s">
        <v>2029</v>
      </c>
      <c r="E360" t="s">
        <v>2030</v>
      </c>
      <c r="F360" t="s">
        <v>2031</v>
      </c>
      <c r="G360" t="s">
        <v>1122</v>
      </c>
      <c r="H360" t="s">
        <v>288</v>
      </c>
      <c r="I360">
        <v>60643</v>
      </c>
      <c r="J360" t="s">
        <v>17232</v>
      </c>
      <c r="K360" t="s">
        <v>146</v>
      </c>
      <c r="L360">
        <v>2</v>
      </c>
      <c r="M360">
        <v>7</v>
      </c>
      <c r="N360">
        <v>0</v>
      </c>
      <c r="O360">
        <v>9</v>
      </c>
      <c r="P360">
        <v>17</v>
      </c>
      <c r="Q360" t="s">
        <v>290</v>
      </c>
      <c r="R360" t="s">
        <v>290</v>
      </c>
      <c r="S360" t="s">
        <v>290</v>
      </c>
      <c r="T360" t="s">
        <v>290</v>
      </c>
      <c r="U360" t="s">
        <v>290</v>
      </c>
      <c r="V360" t="s">
        <v>290</v>
      </c>
      <c r="W360" t="s">
        <v>290</v>
      </c>
      <c r="X360" t="s">
        <v>290</v>
      </c>
      <c r="Y360" t="s">
        <v>290</v>
      </c>
      <c r="Z360" t="s">
        <v>290</v>
      </c>
      <c r="AA360" t="s">
        <v>290</v>
      </c>
      <c r="AB360" t="s">
        <v>290</v>
      </c>
      <c r="AC360" t="s">
        <v>290</v>
      </c>
      <c r="AD360" t="s">
        <v>290</v>
      </c>
      <c r="AE360" t="s">
        <v>290</v>
      </c>
      <c r="AF360" t="s">
        <v>290</v>
      </c>
      <c r="AG360" t="s">
        <v>290</v>
      </c>
      <c r="AH360" t="s">
        <v>290</v>
      </c>
      <c r="AI360" t="s">
        <v>290</v>
      </c>
      <c r="AJ360" t="s">
        <v>290</v>
      </c>
      <c r="AK360" t="s">
        <v>290</v>
      </c>
      <c r="AL360" t="s">
        <v>290</v>
      </c>
      <c r="AM360">
        <v>77</v>
      </c>
      <c r="AN360" t="s">
        <v>290</v>
      </c>
      <c r="AO360" t="s">
        <v>290</v>
      </c>
      <c r="AP360" t="s">
        <v>290</v>
      </c>
      <c r="AQ360">
        <v>43</v>
      </c>
      <c r="AR360">
        <v>34</v>
      </c>
      <c r="AS360">
        <v>77</v>
      </c>
      <c r="AT360">
        <v>41.690201000000002</v>
      </c>
      <c r="AU360">
        <v>-87.657815999999997</v>
      </c>
      <c r="AV360">
        <v>1</v>
      </c>
      <c r="AW360" t="s">
        <v>16343</v>
      </c>
      <c r="AX360">
        <v>1425</v>
      </c>
      <c r="AY360" t="s">
        <v>17233</v>
      </c>
      <c r="BB360" t="s">
        <v>1122</v>
      </c>
      <c r="BC360" t="s">
        <v>288</v>
      </c>
      <c r="BD360" t="s">
        <v>16493</v>
      </c>
      <c r="BE360">
        <v>60643</v>
      </c>
      <c r="BF360" t="s">
        <v>16346</v>
      </c>
      <c r="BG360" t="s">
        <v>146</v>
      </c>
      <c r="BH360" t="b">
        <f>IFERROR(MATCH('2020'!A360, '2021'!A:A, 0) &gt;0, FALSE)</f>
        <v>1</v>
      </c>
    </row>
    <row r="361" spans="1:60">
      <c r="A361" t="s">
        <v>2037</v>
      </c>
      <c r="B361" t="s">
        <v>2038</v>
      </c>
      <c r="C361" t="s">
        <v>314</v>
      </c>
      <c r="D361" t="s">
        <v>934</v>
      </c>
      <c r="E361" t="s">
        <v>17234</v>
      </c>
      <c r="F361" t="s">
        <v>2041</v>
      </c>
      <c r="G361" t="s">
        <v>1122</v>
      </c>
      <c r="H361" t="s">
        <v>288</v>
      </c>
      <c r="I361">
        <v>60645</v>
      </c>
      <c r="J361" t="s">
        <v>17235</v>
      </c>
      <c r="K361" t="s">
        <v>146</v>
      </c>
      <c r="L361">
        <v>1</v>
      </c>
      <c r="M361">
        <v>6</v>
      </c>
      <c r="N361">
        <v>2</v>
      </c>
      <c r="O361">
        <v>9</v>
      </c>
      <c r="P361">
        <v>15</v>
      </c>
      <c r="Q361" t="s">
        <v>290</v>
      </c>
      <c r="R361" t="s">
        <v>290</v>
      </c>
      <c r="S361" t="s">
        <v>290</v>
      </c>
      <c r="T361" t="s">
        <v>290</v>
      </c>
      <c r="U361" t="s">
        <v>290</v>
      </c>
      <c r="V361" t="s">
        <v>290</v>
      </c>
      <c r="W361" t="s">
        <v>290</v>
      </c>
      <c r="X361" t="s">
        <v>290</v>
      </c>
      <c r="Y361" t="s">
        <v>290</v>
      </c>
      <c r="Z361" t="s">
        <v>290</v>
      </c>
      <c r="AA361" t="s">
        <v>290</v>
      </c>
      <c r="AB361" t="s">
        <v>290</v>
      </c>
      <c r="AC361" t="s">
        <v>290</v>
      </c>
      <c r="AD361" t="s">
        <v>290</v>
      </c>
      <c r="AE361" t="s">
        <v>290</v>
      </c>
      <c r="AF361" t="s">
        <v>290</v>
      </c>
      <c r="AG361" t="s">
        <v>290</v>
      </c>
      <c r="AH361" t="s">
        <v>290</v>
      </c>
      <c r="AI361" t="s">
        <v>290</v>
      </c>
      <c r="AJ361">
        <v>19</v>
      </c>
      <c r="AK361" t="s">
        <v>290</v>
      </c>
      <c r="AL361" t="s">
        <v>290</v>
      </c>
      <c r="AM361">
        <v>15</v>
      </c>
      <c r="AN361" t="s">
        <v>290</v>
      </c>
      <c r="AO361">
        <v>13</v>
      </c>
      <c r="AP361" t="s">
        <v>290</v>
      </c>
      <c r="AQ361">
        <v>37</v>
      </c>
      <c r="AR361">
        <v>23</v>
      </c>
      <c r="AS361">
        <v>60</v>
      </c>
      <c r="AT361">
        <v>42.005367999999997</v>
      </c>
      <c r="AU361">
        <v>-87.692155</v>
      </c>
      <c r="AV361">
        <v>1</v>
      </c>
      <c r="AW361" t="s">
        <v>16343</v>
      </c>
      <c r="AX361">
        <v>6803</v>
      </c>
      <c r="AY361" t="s">
        <v>17236</v>
      </c>
      <c r="BB361" t="s">
        <v>1122</v>
      </c>
      <c r="BC361" t="s">
        <v>288</v>
      </c>
      <c r="BD361" t="s">
        <v>16493</v>
      </c>
      <c r="BE361">
        <v>60645</v>
      </c>
      <c r="BF361" t="s">
        <v>16346</v>
      </c>
      <c r="BG361" t="s">
        <v>146</v>
      </c>
      <c r="BH361" t="b">
        <f>IFERROR(MATCH('2020'!A361, '2021'!A:A, 0) &gt;0, FALSE)</f>
        <v>1</v>
      </c>
    </row>
    <row r="362" spans="1:60">
      <c r="A362" t="s">
        <v>2042</v>
      </c>
      <c r="B362" t="s">
        <v>2043</v>
      </c>
      <c r="C362" t="s">
        <v>314</v>
      </c>
      <c r="D362" t="s">
        <v>2044</v>
      </c>
      <c r="E362" t="s">
        <v>2045</v>
      </c>
      <c r="F362" t="s">
        <v>2046</v>
      </c>
      <c r="G362" t="s">
        <v>1122</v>
      </c>
      <c r="H362" t="s">
        <v>288</v>
      </c>
      <c r="I362">
        <v>60639</v>
      </c>
      <c r="J362" t="s">
        <v>17237</v>
      </c>
      <c r="K362" t="s">
        <v>146</v>
      </c>
      <c r="L362">
        <v>0.4</v>
      </c>
      <c r="M362">
        <v>3.2</v>
      </c>
      <c r="N362">
        <v>1</v>
      </c>
      <c r="O362">
        <v>4.5999999999999996</v>
      </c>
      <c r="P362" t="s">
        <v>290</v>
      </c>
      <c r="Q362" t="s">
        <v>290</v>
      </c>
      <c r="R362" t="s">
        <v>290</v>
      </c>
      <c r="S362" t="s">
        <v>290</v>
      </c>
      <c r="T362" t="s">
        <v>290</v>
      </c>
      <c r="U362" t="s">
        <v>290</v>
      </c>
      <c r="V362" t="s">
        <v>290</v>
      </c>
      <c r="W362" t="s">
        <v>290</v>
      </c>
      <c r="X362" t="s">
        <v>290</v>
      </c>
      <c r="Y362" t="s">
        <v>290</v>
      </c>
      <c r="Z362" t="s">
        <v>290</v>
      </c>
      <c r="AA362" t="s">
        <v>290</v>
      </c>
      <c r="AB362" t="s">
        <v>290</v>
      </c>
      <c r="AC362" t="s">
        <v>290</v>
      </c>
      <c r="AD362" t="s">
        <v>290</v>
      </c>
      <c r="AE362" t="s">
        <v>290</v>
      </c>
      <c r="AF362" t="s">
        <v>290</v>
      </c>
      <c r="AG362" t="s">
        <v>290</v>
      </c>
      <c r="AH362" t="s">
        <v>290</v>
      </c>
      <c r="AI362" t="s">
        <v>290</v>
      </c>
      <c r="AJ362">
        <v>13</v>
      </c>
      <c r="AK362" t="s">
        <v>290</v>
      </c>
      <c r="AL362" t="s">
        <v>290</v>
      </c>
      <c r="AM362" t="s">
        <v>290</v>
      </c>
      <c r="AN362" t="s">
        <v>290</v>
      </c>
      <c r="AO362" t="s">
        <v>290</v>
      </c>
      <c r="AP362" t="s">
        <v>290</v>
      </c>
      <c r="AQ362">
        <v>10</v>
      </c>
      <c r="AR362">
        <v>13</v>
      </c>
      <c r="AS362">
        <v>23</v>
      </c>
      <c r="AT362">
        <v>41.930329</v>
      </c>
      <c r="AU362">
        <v>-87.755899999999997</v>
      </c>
      <c r="AV362">
        <v>1</v>
      </c>
      <c r="AW362" t="s">
        <v>16343</v>
      </c>
      <c r="AX362">
        <v>2725</v>
      </c>
      <c r="AY362" t="s">
        <v>17238</v>
      </c>
      <c r="BB362" t="s">
        <v>1122</v>
      </c>
      <c r="BC362" t="s">
        <v>288</v>
      </c>
      <c r="BD362" t="s">
        <v>16493</v>
      </c>
      <c r="BE362">
        <v>60639</v>
      </c>
      <c r="BF362" t="s">
        <v>16346</v>
      </c>
      <c r="BG362" t="s">
        <v>146</v>
      </c>
      <c r="BH362" t="b">
        <f>IFERROR(MATCH('2020'!A362, '2021'!A:A, 0) &gt;0, FALSE)</f>
        <v>1</v>
      </c>
    </row>
    <row r="363" spans="1:60">
      <c r="A363" t="s">
        <v>2047</v>
      </c>
      <c r="B363" t="s">
        <v>2048</v>
      </c>
      <c r="C363" t="s">
        <v>314</v>
      </c>
      <c r="D363" t="s">
        <v>1676</v>
      </c>
      <c r="E363" t="s">
        <v>17239</v>
      </c>
      <c r="F363" t="s">
        <v>2051</v>
      </c>
      <c r="G363" t="s">
        <v>1122</v>
      </c>
      <c r="H363" t="s">
        <v>288</v>
      </c>
      <c r="I363">
        <v>60613</v>
      </c>
      <c r="J363" t="s">
        <v>17240</v>
      </c>
      <c r="K363" t="s">
        <v>146</v>
      </c>
      <c r="L363">
        <v>1</v>
      </c>
      <c r="M363">
        <v>10.1</v>
      </c>
      <c r="N363">
        <v>4.7</v>
      </c>
      <c r="O363">
        <v>15.8</v>
      </c>
      <c r="P363">
        <v>31</v>
      </c>
      <c r="Q363" t="s">
        <v>290</v>
      </c>
      <c r="R363">
        <v>17</v>
      </c>
      <c r="S363">
        <v>14</v>
      </c>
      <c r="T363">
        <v>15</v>
      </c>
      <c r="U363">
        <v>12</v>
      </c>
      <c r="V363">
        <v>13</v>
      </c>
      <c r="W363">
        <v>15</v>
      </c>
      <c r="X363">
        <v>16</v>
      </c>
      <c r="Y363">
        <v>15</v>
      </c>
      <c r="Z363" t="s">
        <v>290</v>
      </c>
      <c r="AA363" t="s">
        <v>290</v>
      </c>
      <c r="AB363" t="s">
        <v>290</v>
      </c>
      <c r="AC363" t="s">
        <v>290</v>
      </c>
      <c r="AD363" t="s">
        <v>290</v>
      </c>
      <c r="AE363" t="s">
        <v>290</v>
      </c>
      <c r="AF363" t="s">
        <v>290</v>
      </c>
      <c r="AG363" t="s">
        <v>290</v>
      </c>
      <c r="AH363">
        <v>12</v>
      </c>
      <c r="AI363" t="s">
        <v>290</v>
      </c>
      <c r="AJ363" t="s">
        <v>290</v>
      </c>
      <c r="AK363" t="s">
        <v>290</v>
      </c>
      <c r="AL363" t="s">
        <v>290</v>
      </c>
      <c r="AM363" t="s">
        <v>290</v>
      </c>
      <c r="AN363" t="s">
        <v>290</v>
      </c>
      <c r="AO363">
        <v>142</v>
      </c>
      <c r="AP363">
        <v>20</v>
      </c>
      <c r="AQ363">
        <v>76</v>
      </c>
      <c r="AR363">
        <v>92</v>
      </c>
      <c r="AS363">
        <v>168</v>
      </c>
      <c r="AT363">
        <v>41.959797999999999</v>
      </c>
      <c r="AU363">
        <v>-87.677430000000001</v>
      </c>
      <c r="AV363">
        <v>1</v>
      </c>
      <c r="AW363" t="s">
        <v>16360</v>
      </c>
      <c r="AX363">
        <v>4300</v>
      </c>
      <c r="AY363" t="s">
        <v>17241</v>
      </c>
      <c r="BB363" t="s">
        <v>1122</v>
      </c>
      <c r="BC363" t="s">
        <v>288</v>
      </c>
      <c r="BD363" t="s">
        <v>16493</v>
      </c>
      <c r="BE363">
        <v>60613</v>
      </c>
      <c r="BF363" t="s">
        <v>16346</v>
      </c>
      <c r="BG363" t="s">
        <v>16363</v>
      </c>
      <c r="BH363" t="b">
        <f>IFERROR(MATCH('2020'!A363, '2021'!A:A, 0) &gt;0, FALSE)</f>
        <v>1</v>
      </c>
    </row>
    <row r="364" spans="1:60">
      <c r="A364" t="s">
        <v>17242</v>
      </c>
      <c r="B364" t="s">
        <v>17243</v>
      </c>
      <c r="D364" t="s">
        <v>17244</v>
      </c>
      <c r="E364" t="s">
        <v>17245</v>
      </c>
      <c r="F364" t="s">
        <v>17246</v>
      </c>
      <c r="G364" t="s">
        <v>1122</v>
      </c>
      <c r="H364" t="s">
        <v>288</v>
      </c>
      <c r="I364">
        <v>60649</v>
      </c>
      <c r="J364" t="s">
        <v>17247</v>
      </c>
      <c r="K364" t="s">
        <v>146</v>
      </c>
      <c r="L364">
        <v>2</v>
      </c>
      <c r="M364">
        <v>13</v>
      </c>
      <c r="N364">
        <v>0</v>
      </c>
      <c r="O364">
        <v>15</v>
      </c>
      <c r="P364">
        <v>23</v>
      </c>
      <c r="Q364" t="s">
        <v>290</v>
      </c>
      <c r="R364" t="s">
        <v>290</v>
      </c>
      <c r="S364" t="s">
        <v>290</v>
      </c>
      <c r="T364">
        <v>13</v>
      </c>
      <c r="U364">
        <v>10</v>
      </c>
      <c r="V364">
        <v>12</v>
      </c>
      <c r="W364" t="s">
        <v>290</v>
      </c>
      <c r="X364" t="s">
        <v>290</v>
      </c>
      <c r="Y364" t="s">
        <v>290</v>
      </c>
      <c r="Z364" t="s">
        <v>290</v>
      </c>
      <c r="AA364" t="s">
        <v>290</v>
      </c>
      <c r="AB364" t="s">
        <v>290</v>
      </c>
      <c r="AC364" t="s">
        <v>290</v>
      </c>
      <c r="AD364" t="s">
        <v>290</v>
      </c>
      <c r="AE364" t="s">
        <v>290</v>
      </c>
      <c r="AF364" t="s">
        <v>290</v>
      </c>
      <c r="AG364" t="s">
        <v>290</v>
      </c>
      <c r="AH364" t="s">
        <v>290</v>
      </c>
      <c r="AI364" t="s">
        <v>290</v>
      </c>
      <c r="AJ364" t="s">
        <v>290</v>
      </c>
      <c r="AK364" t="s">
        <v>290</v>
      </c>
      <c r="AL364" t="s">
        <v>290</v>
      </c>
      <c r="AM364">
        <v>99</v>
      </c>
      <c r="AN364" t="s">
        <v>290</v>
      </c>
      <c r="AO364" t="s">
        <v>290</v>
      </c>
      <c r="AP364" t="s">
        <v>290</v>
      </c>
      <c r="AQ364">
        <v>40</v>
      </c>
      <c r="AR364">
        <v>59</v>
      </c>
      <c r="AS364">
        <v>99</v>
      </c>
      <c r="AT364">
        <v>41.760277000000002</v>
      </c>
      <c r="AU364">
        <v>-87.583046999999993</v>
      </c>
      <c r="AV364">
        <v>0.9</v>
      </c>
      <c r="AW364" t="s">
        <v>16343</v>
      </c>
      <c r="AX364">
        <v>7415</v>
      </c>
      <c r="AY364" t="s">
        <v>17248</v>
      </c>
      <c r="BB364" t="s">
        <v>1122</v>
      </c>
      <c r="BC364" t="s">
        <v>288</v>
      </c>
      <c r="BD364" t="s">
        <v>16493</v>
      </c>
      <c r="BE364">
        <v>60649</v>
      </c>
      <c r="BF364" t="s">
        <v>16346</v>
      </c>
      <c r="BG364" t="s">
        <v>16863</v>
      </c>
      <c r="BH364" t="b">
        <f>IFERROR(MATCH('2020'!A364, '2021'!A:A, 0) &gt;0, FALSE)</f>
        <v>1</v>
      </c>
    </row>
    <row r="365" spans="1:60">
      <c r="A365" t="s">
        <v>2056</v>
      </c>
      <c r="B365" t="s">
        <v>2057</v>
      </c>
      <c r="C365" t="s">
        <v>283</v>
      </c>
      <c r="D365" t="s">
        <v>1868</v>
      </c>
      <c r="E365" t="s">
        <v>2058</v>
      </c>
      <c r="F365" t="s">
        <v>2059</v>
      </c>
      <c r="G365" t="s">
        <v>1122</v>
      </c>
      <c r="H365" t="s">
        <v>288</v>
      </c>
      <c r="I365">
        <v>60615</v>
      </c>
      <c r="J365" t="s">
        <v>17249</v>
      </c>
      <c r="K365" t="s">
        <v>146</v>
      </c>
      <c r="L365">
        <v>8</v>
      </c>
      <c r="M365">
        <v>25.5</v>
      </c>
      <c r="N365">
        <v>10</v>
      </c>
      <c r="O365">
        <v>43.5</v>
      </c>
      <c r="P365">
        <v>65</v>
      </c>
      <c r="Q365">
        <v>19</v>
      </c>
      <c r="R365" t="s">
        <v>290</v>
      </c>
      <c r="S365" t="s">
        <v>290</v>
      </c>
      <c r="T365">
        <v>13</v>
      </c>
      <c r="U365">
        <v>11</v>
      </c>
      <c r="V365">
        <v>14</v>
      </c>
      <c r="W365">
        <v>13</v>
      </c>
      <c r="X365">
        <v>14</v>
      </c>
      <c r="Y365">
        <v>17</v>
      </c>
      <c r="Z365" t="s">
        <v>290</v>
      </c>
      <c r="AA365" t="s">
        <v>290</v>
      </c>
      <c r="AB365" t="s">
        <v>290</v>
      </c>
      <c r="AC365" t="s">
        <v>290</v>
      </c>
      <c r="AD365" t="s">
        <v>290</v>
      </c>
      <c r="AE365" t="s">
        <v>290</v>
      </c>
      <c r="AF365" t="s">
        <v>290</v>
      </c>
      <c r="AG365" t="s">
        <v>290</v>
      </c>
      <c r="AH365" t="s">
        <v>290</v>
      </c>
      <c r="AI365" t="s">
        <v>290</v>
      </c>
      <c r="AJ365" t="s">
        <v>290</v>
      </c>
      <c r="AK365" t="s">
        <v>290</v>
      </c>
      <c r="AL365">
        <v>18</v>
      </c>
      <c r="AM365" t="s">
        <v>290</v>
      </c>
      <c r="AN365" t="s">
        <v>290</v>
      </c>
      <c r="AO365">
        <v>134</v>
      </c>
      <c r="AP365">
        <v>20</v>
      </c>
      <c r="AQ365">
        <v>86</v>
      </c>
      <c r="AR365">
        <v>97</v>
      </c>
      <c r="AS365">
        <v>183</v>
      </c>
      <c r="AT365">
        <v>41.800279000000003</v>
      </c>
      <c r="AU365">
        <v>-87.585155</v>
      </c>
      <c r="AV365">
        <v>1</v>
      </c>
      <c r="AW365" t="s">
        <v>16343</v>
      </c>
      <c r="AX365">
        <v>5235</v>
      </c>
      <c r="AY365" t="s">
        <v>17250</v>
      </c>
      <c r="BB365" t="s">
        <v>1122</v>
      </c>
      <c r="BC365" t="s">
        <v>288</v>
      </c>
      <c r="BD365" t="s">
        <v>16493</v>
      </c>
      <c r="BE365">
        <v>60615</v>
      </c>
      <c r="BF365" t="s">
        <v>16346</v>
      </c>
      <c r="BG365" t="s">
        <v>16863</v>
      </c>
      <c r="BH365" t="b">
        <f>IFERROR(MATCH('2020'!A365, '2021'!A:A, 0) &gt;0, FALSE)</f>
        <v>1</v>
      </c>
    </row>
    <row r="366" spans="1:60">
      <c r="A366" t="s">
        <v>4647</v>
      </c>
      <c r="B366" t="s">
        <v>4648</v>
      </c>
      <c r="C366" t="s">
        <v>314</v>
      </c>
      <c r="D366" t="s">
        <v>3290</v>
      </c>
      <c r="E366" t="s">
        <v>4650</v>
      </c>
      <c r="F366" t="s">
        <v>4651</v>
      </c>
      <c r="G366" t="s">
        <v>1122</v>
      </c>
      <c r="H366" t="s">
        <v>288</v>
      </c>
      <c r="I366">
        <v>60613</v>
      </c>
      <c r="J366" t="s">
        <v>17251</v>
      </c>
      <c r="K366" t="s">
        <v>146</v>
      </c>
      <c r="L366">
        <v>10</v>
      </c>
      <c r="M366">
        <v>80</v>
      </c>
      <c r="N366">
        <v>40</v>
      </c>
      <c r="O366">
        <v>130</v>
      </c>
      <c r="P366">
        <v>50</v>
      </c>
      <c r="Q366">
        <v>47</v>
      </c>
      <c r="R366">
        <v>44</v>
      </c>
      <c r="S366">
        <v>53</v>
      </c>
      <c r="T366">
        <v>43</v>
      </c>
      <c r="U366">
        <v>44</v>
      </c>
      <c r="V366">
        <v>49</v>
      </c>
      <c r="W366">
        <v>49</v>
      </c>
      <c r="X366">
        <v>53</v>
      </c>
      <c r="Y366">
        <v>43</v>
      </c>
      <c r="Z366" t="s">
        <v>290</v>
      </c>
      <c r="AA366" t="s">
        <v>290</v>
      </c>
      <c r="AB366" t="s">
        <v>290</v>
      </c>
      <c r="AC366" t="s">
        <v>290</v>
      </c>
      <c r="AD366" t="s">
        <v>290</v>
      </c>
      <c r="AE366" t="s">
        <v>290</v>
      </c>
      <c r="AF366" t="s">
        <v>290</v>
      </c>
      <c r="AG366" t="s">
        <v>290</v>
      </c>
      <c r="AH366" t="s">
        <v>290</v>
      </c>
      <c r="AI366" t="s">
        <v>290</v>
      </c>
      <c r="AJ366" t="s">
        <v>290</v>
      </c>
      <c r="AK366" t="s">
        <v>290</v>
      </c>
      <c r="AL366" t="s">
        <v>290</v>
      </c>
      <c r="AM366" t="s">
        <v>290</v>
      </c>
      <c r="AN366" t="s">
        <v>290</v>
      </c>
      <c r="AO366">
        <v>475</v>
      </c>
      <c r="AP366" t="s">
        <v>290</v>
      </c>
      <c r="AQ366">
        <v>230</v>
      </c>
      <c r="AR366">
        <v>245</v>
      </c>
      <c r="AS366">
        <v>475</v>
      </c>
      <c r="AT366">
        <v>41.950806999999998</v>
      </c>
      <c r="AU366">
        <v>-87.648833999999994</v>
      </c>
      <c r="AV366">
        <v>1</v>
      </c>
      <c r="AW366" t="s">
        <v>16343</v>
      </c>
      <c r="AX366">
        <v>3751</v>
      </c>
      <c r="AY366" t="s">
        <v>17252</v>
      </c>
      <c r="BB366" t="s">
        <v>1122</v>
      </c>
      <c r="BC366" t="s">
        <v>288</v>
      </c>
      <c r="BD366" t="s">
        <v>16493</v>
      </c>
      <c r="BE366">
        <v>60613</v>
      </c>
      <c r="BF366" t="s">
        <v>16346</v>
      </c>
      <c r="BG366" t="s">
        <v>146</v>
      </c>
      <c r="BH366" t="b">
        <f>IFERROR(MATCH('2020'!A366, '2021'!A:A, 0) &gt;0, FALSE)</f>
        <v>0</v>
      </c>
    </row>
    <row r="367" spans="1:60">
      <c r="A367" t="s">
        <v>2060</v>
      </c>
      <c r="B367" t="s">
        <v>2061</v>
      </c>
      <c r="C367" t="s">
        <v>314</v>
      </c>
      <c r="D367" t="s">
        <v>916</v>
      </c>
      <c r="E367" t="s">
        <v>1084</v>
      </c>
      <c r="F367" t="s">
        <v>2062</v>
      </c>
      <c r="G367" t="s">
        <v>1122</v>
      </c>
      <c r="H367" t="s">
        <v>288</v>
      </c>
      <c r="I367">
        <v>60661</v>
      </c>
      <c r="J367" t="s">
        <v>17253</v>
      </c>
      <c r="K367" t="s">
        <v>146</v>
      </c>
      <c r="L367">
        <v>4</v>
      </c>
      <c r="M367">
        <v>79</v>
      </c>
      <c r="N367">
        <v>25.5</v>
      </c>
      <c r="O367">
        <v>108.5</v>
      </c>
      <c r="P367">
        <v>152</v>
      </c>
      <c r="Q367">
        <v>79</v>
      </c>
      <c r="R367">
        <v>84</v>
      </c>
      <c r="S367">
        <v>74</v>
      </c>
      <c r="T367">
        <v>67</v>
      </c>
      <c r="U367" t="s">
        <v>290</v>
      </c>
      <c r="V367" t="s">
        <v>290</v>
      </c>
      <c r="W367" t="s">
        <v>290</v>
      </c>
      <c r="X367" t="s">
        <v>290</v>
      </c>
      <c r="Y367" t="s">
        <v>290</v>
      </c>
      <c r="Z367" t="s">
        <v>290</v>
      </c>
      <c r="AA367" t="s">
        <v>290</v>
      </c>
      <c r="AB367" t="s">
        <v>290</v>
      </c>
      <c r="AC367" t="s">
        <v>290</v>
      </c>
      <c r="AD367" t="s">
        <v>290</v>
      </c>
      <c r="AE367" t="s">
        <v>290</v>
      </c>
      <c r="AF367" t="s">
        <v>290</v>
      </c>
      <c r="AG367">
        <v>17</v>
      </c>
      <c r="AH367">
        <v>75</v>
      </c>
      <c r="AI367" t="s">
        <v>290</v>
      </c>
      <c r="AJ367">
        <v>29</v>
      </c>
      <c r="AK367" t="s">
        <v>290</v>
      </c>
      <c r="AL367">
        <v>82</v>
      </c>
      <c r="AM367">
        <v>60</v>
      </c>
      <c r="AN367" t="s">
        <v>290</v>
      </c>
      <c r="AO367">
        <v>287</v>
      </c>
      <c r="AP367">
        <v>88</v>
      </c>
      <c r="AQ367">
        <v>287</v>
      </c>
      <c r="AR367">
        <v>261</v>
      </c>
      <c r="AS367">
        <v>548</v>
      </c>
      <c r="AT367">
        <v>41.880153</v>
      </c>
      <c r="AU367">
        <v>-87.644221999999999</v>
      </c>
      <c r="AV367">
        <v>1</v>
      </c>
      <c r="AW367" t="s">
        <v>16360</v>
      </c>
      <c r="AX367">
        <v>120</v>
      </c>
      <c r="AY367" t="s">
        <v>17254</v>
      </c>
      <c r="BB367" t="s">
        <v>1122</v>
      </c>
      <c r="BC367" t="s">
        <v>288</v>
      </c>
      <c r="BD367" t="s">
        <v>16493</v>
      </c>
      <c r="BE367">
        <v>60661</v>
      </c>
      <c r="BF367" t="s">
        <v>16346</v>
      </c>
      <c r="BG367" t="s">
        <v>16363</v>
      </c>
      <c r="BH367" t="b">
        <f>IFERROR(MATCH('2020'!A367, '2021'!A:A, 0) &gt;0, FALSE)</f>
        <v>1</v>
      </c>
    </row>
    <row r="368" spans="1:60">
      <c r="A368" t="s">
        <v>2064</v>
      </c>
      <c r="B368" t="s">
        <v>2065</v>
      </c>
      <c r="D368" t="s">
        <v>2066</v>
      </c>
      <c r="E368" t="s">
        <v>2067</v>
      </c>
      <c r="F368" t="s">
        <v>2068</v>
      </c>
      <c r="G368" t="s">
        <v>1122</v>
      </c>
      <c r="H368" t="s">
        <v>288</v>
      </c>
      <c r="I368">
        <v>60609</v>
      </c>
      <c r="J368" t="s">
        <v>17255</v>
      </c>
      <c r="K368" t="s">
        <v>146</v>
      </c>
      <c r="L368">
        <v>0</v>
      </c>
      <c r="M368">
        <v>8</v>
      </c>
      <c r="N368">
        <v>0</v>
      </c>
      <c r="O368">
        <v>8</v>
      </c>
      <c r="P368">
        <v>27</v>
      </c>
      <c r="Q368">
        <v>13</v>
      </c>
      <c r="R368" t="s">
        <v>290</v>
      </c>
      <c r="S368" t="s">
        <v>290</v>
      </c>
      <c r="T368" t="s">
        <v>290</v>
      </c>
      <c r="U368" t="s">
        <v>290</v>
      </c>
      <c r="V368" t="s">
        <v>290</v>
      </c>
      <c r="W368" t="s">
        <v>290</v>
      </c>
      <c r="X368" t="s">
        <v>290</v>
      </c>
      <c r="Y368" t="s">
        <v>290</v>
      </c>
      <c r="Z368" t="s">
        <v>290</v>
      </c>
      <c r="AA368" t="s">
        <v>290</v>
      </c>
      <c r="AB368" t="s">
        <v>290</v>
      </c>
      <c r="AC368" t="s">
        <v>290</v>
      </c>
      <c r="AD368" t="s">
        <v>290</v>
      </c>
      <c r="AE368" t="s">
        <v>290</v>
      </c>
      <c r="AF368" t="s">
        <v>290</v>
      </c>
      <c r="AG368" t="s">
        <v>290</v>
      </c>
      <c r="AH368" t="s">
        <v>290</v>
      </c>
      <c r="AI368" t="s">
        <v>290</v>
      </c>
      <c r="AJ368">
        <v>22</v>
      </c>
      <c r="AK368" t="s">
        <v>290</v>
      </c>
      <c r="AL368" t="s">
        <v>290</v>
      </c>
      <c r="AM368" t="s">
        <v>290</v>
      </c>
      <c r="AN368" t="s">
        <v>290</v>
      </c>
      <c r="AO368">
        <v>11</v>
      </c>
      <c r="AP368" t="s">
        <v>290</v>
      </c>
      <c r="AQ368">
        <v>25</v>
      </c>
      <c r="AR368">
        <v>28</v>
      </c>
      <c r="AS368">
        <v>53</v>
      </c>
      <c r="AT368">
        <v>41.830066000000002</v>
      </c>
      <c r="AU368">
        <v>-87.681685999999999</v>
      </c>
      <c r="AV368">
        <v>1</v>
      </c>
      <c r="AW368" t="s">
        <v>16343</v>
      </c>
      <c r="AX368">
        <v>2239</v>
      </c>
      <c r="AY368" t="s">
        <v>17256</v>
      </c>
      <c r="BB368" t="s">
        <v>1122</v>
      </c>
      <c r="BC368" t="s">
        <v>288</v>
      </c>
      <c r="BD368" t="s">
        <v>16493</v>
      </c>
      <c r="BE368">
        <v>60609</v>
      </c>
      <c r="BF368" t="s">
        <v>16346</v>
      </c>
      <c r="BG368" t="s">
        <v>16863</v>
      </c>
      <c r="BH368" t="b">
        <f>IFERROR(MATCH('2020'!A368, '2021'!A:A, 0) &gt;0, FALSE)</f>
        <v>1</v>
      </c>
    </row>
    <row r="369" spans="1:60">
      <c r="A369" t="s">
        <v>2070</v>
      </c>
      <c r="B369" t="s">
        <v>2071</v>
      </c>
      <c r="D369" t="s">
        <v>17257</v>
      </c>
      <c r="E369" t="s">
        <v>17258</v>
      </c>
      <c r="F369" t="s">
        <v>2073</v>
      </c>
      <c r="G369" t="s">
        <v>1122</v>
      </c>
      <c r="H369" t="s">
        <v>288</v>
      </c>
      <c r="I369">
        <v>60646</v>
      </c>
      <c r="J369" t="s">
        <v>17259</v>
      </c>
      <c r="K369" t="s">
        <v>146</v>
      </c>
      <c r="L369">
        <v>2</v>
      </c>
      <c r="M369">
        <v>2.1</v>
      </c>
      <c r="N369">
        <v>0.3</v>
      </c>
      <c r="O369">
        <v>4.4000000000000004</v>
      </c>
      <c r="P369" t="s">
        <v>290</v>
      </c>
      <c r="Q369" t="s">
        <v>290</v>
      </c>
      <c r="R369" t="s">
        <v>290</v>
      </c>
      <c r="S369" t="s">
        <v>290</v>
      </c>
      <c r="T369" t="s">
        <v>290</v>
      </c>
      <c r="U369" t="s">
        <v>290</v>
      </c>
      <c r="V369" t="s">
        <v>290</v>
      </c>
      <c r="W369" t="s">
        <v>290</v>
      </c>
      <c r="X369" t="s">
        <v>290</v>
      </c>
      <c r="Y369" t="s">
        <v>290</v>
      </c>
      <c r="Z369">
        <v>10</v>
      </c>
      <c r="AA369" t="s">
        <v>290</v>
      </c>
      <c r="AB369" t="s">
        <v>290</v>
      </c>
      <c r="AC369" t="s">
        <v>290</v>
      </c>
      <c r="AD369" t="s">
        <v>290</v>
      </c>
      <c r="AE369" t="s">
        <v>290</v>
      </c>
      <c r="AF369" t="s">
        <v>290</v>
      </c>
      <c r="AG369" t="s">
        <v>290</v>
      </c>
      <c r="AH369" t="s">
        <v>290</v>
      </c>
      <c r="AI369" t="s">
        <v>290</v>
      </c>
      <c r="AJ369" t="s">
        <v>290</v>
      </c>
      <c r="AK369" t="s">
        <v>290</v>
      </c>
      <c r="AL369" t="s">
        <v>290</v>
      </c>
      <c r="AM369" t="s">
        <v>290</v>
      </c>
      <c r="AN369" t="s">
        <v>290</v>
      </c>
      <c r="AO369">
        <v>10</v>
      </c>
      <c r="AP369" t="s">
        <v>290</v>
      </c>
      <c r="AQ369">
        <v>0</v>
      </c>
      <c r="AR369">
        <v>10</v>
      </c>
      <c r="AS369">
        <v>10</v>
      </c>
      <c r="AT369">
        <v>41.991565000000001</v>
      </c>
      <c r="AU369">
        <v>-87.729730000000004</v>
      </c>
      <c r="AV369">
        <v>1</v>
      </c>
      <c r="AW369" t="s">
        <v>16343</v>
      </c>
      <c r="AX369">
        <v>6045</v>
      </c>
      <c r="AY369" t="s">
        <v>17260</v>
      </c>
      <c r="BB369" t="s">
        <v>1122</v>
      </c>
      <c r="BC369" t="s">
        <v>288</v>
      </c>
      <c r="BD369" t="s">
        <v>16493</v>
      </c>
      <c r="BE369">
        <v>60646</v>
      </c>
      <c r="BF369" t="s">
        <v>16346</v>
      </c>
      <c r="BG369" t="s">
        <v>16863</v>
      </c>
      <c r="BH369" t="b">
        <f>IFERROR(MATCH('2020'!A369, '2021'!A:A, 0) &gt;0, FALSE)</f>
        <v>1</v>
      </c>
    </row>
    <row r="370" spans="1:60">
      <c r="A370" t="s">
        <v>2075</v>
      </c>
      <c r="B370" t="s">
        <v>2076</v>
      </c>
      <c r="C370" t="s">
        <v>314</v>
      </c>
      <c r="D370" t="s">
        <v>194</v>
      </c>
      <c r="E370" t="s">
        <v>2077</v>
      </c>
      <c r="F370" t="s">
        <v>2078</v>
      </c>
      <c r="G370" t="s">
        <v>1122</v>
      </c>
      <c r="H370" t="s">
        <v>288</v>
      </c>
      <c r="I370">
        <v>60641</v>
      </c>
      <c r="J370" t="s">
        <v>17261</v>
      </c>
      <c r="K370" t="s">
        <v>146</v>
      </c>
      <c r="L370">
        <v>3</v>
      </c>
      <c r="M370">
        <v>12.5</v>
      </c>
      <c r="N370">
        <v>1</v>
      </c>
      <c r="O370">
        <v>16.5</v>
      </c>
      <c r="P370">
        <v>17</v>
      </c>
      <c r="Q370">
        <v>18</v>
      </c>
      <c r="R370">
        <v>20</v>
      </c>
      <c r="S370">
        <v>14</v>
      </c>
      <c r="T370">
        <v>11</v>
      </c>
      <c r="U370" t="s">
        <v>290</v>
      </c>
      <c r="V370" t="s">
        <v>290</v>
      </c>
      <c r="W370">
        <v>14</v>
      </c>
      <c r="X370">
        <v>12</v>
      </c>
      <c r="Y370" t="s">
        <v>290</v>
      </c>
      <c r="Z370" t="s">
        <v>290</v>
      </c>
      <c r="AA370" t="s">
        <v>290</v>
      </c>
      <c r="AB370" t="s">
        <v>290</v>
      </c>
      <c r="AC370" t="s">
        <v>290</v>
      </c>
      <c r="AD370" t="s">
        <v>290</v>
      </c>
      <c r="AE370" t="s">
        <v>290</v>
      </c>
      <c r="AF370" t="s">
        <v>290</v>
      </c>
      <c r="AG370" t="s">
        <v>290</v>
      </c>
      <c r="AH370" t="s">
        <v>290</v>
      </c>
      <c r="AI370" t="s">
        <v>290</v>
      </c>
      <c r="AJ370">
        <v>105</v>
      </c>
      <c r="AK370" t="s">
        <v>290</v>
      </c>
      <c r="AL370" t="s">
        <v>290</v>
      </c>
      <c r="AM370" t="s">
        <v>290</v>
      </c>
      <c r="AN370" t="s">
        <v>290</v>
      </c>
      <c r="AO370">
        <v>16</v>
      </c>
      <c r="AP370" t="s">
        <v>290</v>
      </c>
      <c r="AQ370">
        <v>71</v>
      </c>
      <c r="AR370">
        <v>61</v>
      </c>
      <c r="AS370">
        <v>132</v>
      </c>
      <c r="AT370">
        <v>41.944271999999998</v>
      </c>
      <c r="AU370">
        <v>-87.746686999999994</v>
      </c>
      <c r="AV370">
        <v>1</v>
      </c>
      <c r="AW370" t="s">
        <v>16343</v>
      </c>
      <c r="AX370">
        <v>3465</v>
      </c>
      <c r="AY370" t="s">
        <v>17072</v>
      </c>
      <c r="BB370" t="s">
        <v>1122</v>
      </c>
      <c r="BC370" t="s">
        <v>288</v>
      </c>
      <c r="BD370" t="s">
        <v>16493</v>
      </c>
      <c r="BE370">
        <v>60641</v>
      </c>
      <c r="BF370" t="s">
        <v>16346</v>
      </c>
      <c r="BG370" t="s">
        <v>146</v>
      </c>
      <c r="BH370" t="b">
        <f>IFERROR(MATCH('2020'!A370, '2021'!A:A, 0) &gt;0, FALSE)</f>
        <v>1</v>
      </c>
    </row>
    <row r="371" spans="1:60">
      <c r="A371" t="s">
        <v>2112</v>
      </c>
      <c r="B371" t="s">
        <v>2113</v>
      </c>
      <c r="C371" t="s">
        <v>314</v>
      </c>
      <c r="D371" t="s">
        <v>1055</v>
      </c>
      <c r="E371" t="s">
        <v>17262</v>
      </c>
      <c r="F371" t="s">
        <v>2116</v>
      </c>
      <c r="G371" t="s">
        <v>1122</v>
      </c>
      <c r="H371" t="s">
        <v>288</v>
      </c>
      <c r="I371">
        <v>60619</v>
      </c>
      <c r="J371" t="s">
        <v>17263</v>
      </c>
      <c r="K371" t="s">
        <v>146</v>
      </c>
      <c r="L371">
        <v>2</v>
      </c>
      <c r="M371">
        <v>6</v>
      </c>
      <c r="N371">
        <v>1</v>
      </c>
      <c r="O371">
        <v>9</v>
      </c>
      <c r="P371">
        <v>25</v>
      </c>
      <c r="Q371" t="s">
        <v>290</v>
      </c>
      <c r="R371" t="s">
        <v>290</v>
      </c>
      <c r="S371" t="s">
        <v>290</v>
      </c>
      <c r="T371" t="s">
        <v>290</v>
      </c>
      <c r="U371" t="s">
        <v>290</v>
      </c>
      <c r="V371">
        <v>14</v>
      </c>
      <c r="W371" t="s">
        <v>290</v>
      </c>
      <c r="X371" t="s">
        <v>290</v>
      </c>
      <c r="Y371">
        <v>10</v>
      </c>
      <c r="Z371" t="s">
        <v>290</v>
      </c>
      <c r="AA371" t="s">
        <v>290</v>
      </c>
      <c r="AB371" t="s">
        <v>290</v>
      </c>
      <c r="AC371" t="s">
        <v>290</v>
      </c>
      <c r="AD371" t="s">
        <v>290</v>
      </c>
      <c r="AE371" t="s">
        <v>290</v>
      </c>
      <c r="AF371" t="s">
        <v>290</v>
      </c>
      <c r="AG371" t="s">
        <v>290</v>
      </c>
      <c r="AH371" t="s">
        <v>290</v>
      </c>
      <c r="AI371" t="s">
        <v>290</v>
      </c>
      <c r="AJ371" t="s">
        <v>290</v>
      </c>
      <c r="AK371" t="s">
        <v>290</v>
      </c>
      <c r="AL371" t="s">
        <v>290</v>
      </c>
      <c r="AM371">
        <v>98</v>
      </c>
      <c r="AN371" t="s">
        <v>290</v>
      </c>
      <c r="AO371" t="s">
        <v>290</v>
      </c>
      <c r="AP371" t="s">
        <v>290</v>
      </c>
      <c r="AQ371">
        <v>42</v>
      </c>
      <c r="AR371">
        <v>56</v>
      </c>
      <c r="AS371">
        <v>98</v>
      </c>
      <c r="AT371">
        <v>41.764989999999997</v>
      </c>
      <c r="AU371">
        <v>-87.617329999999995</v>
      </c>
      <c r="AV371">
        <v>1</v>
      </c>
      <c r="AW371" t="s">
        <v>16343</v>
      </c>
      <c r="AX371">
        <v>7120</v>
      </c>
      <c r="AY371" t="s">
        <v>17264</v>
      </c>
      <c r="BB371" t="s">
        <v>1122</v>
      </c>
      <c r="BC371" t="s">
        <v>288</v>
      </c>
      <c r="BD371" t="s">
        <v>16493</v>
      </c>
      <c r="BE371">
        <v>60619</v>
      </c>
      <c r="BF371" t="s">
        <v>16346</v>
      </c>
      <c r="BG371" t="s">
        <v>16863</v>
      </c>
      <c r="BH371" t="b">
        <f>IFERROR(MATCH('2020'!A371, '2021'!A:A, 0) &gt;0, FALSE)</f>
        <v>1</v>
      </c>
    </row>
    <row r="372" spans="1:60">
      <c r="A372" t="s">
        <v>2128</v>
      </c>
      <c r="B372" t="s">
        <v>13574</v>
      </c>
      <c r="C372" t="s">
        <v>578</v>
      </c>
      <c r="D372" t="s">
        <v>2130</v>
      </c>
      <c r="E372" t="s">
        <v>2131</v>
      </c>
      <c r="F372" t="s">
        <v>2132</v>
      </c>
      <c r="G372" t="s">
        <v>1122</v>
      </c>
      <c r="H372" t="s">
        <v>288</v>
      </c>
      <c r="I372">
        <v>60659</v>
      </c>
      <c r="J372" t="s">
        <v>17265</v>
      </c>
      <c r="K372" t="s">
        <v>146</v>
      </c>
      <c r="L372">
        <v>19</v>
      </c>
      <c r="M372">
        <v>168</v>
      </c>
      <c r="N372">
        <v>69</v>
      </c>
      <c r="O372">
        <v>256</v>
      </c>
      <c r="P372">
        <v>95</v>
      </c>
      <c r="Q372">
        <v>174</v>
      </c>
      <c r="R372">
        <v>123</v>
      </c>
      <c r="S372">
        <v>148</v>
      </c>
      <c r="T372">
        <v>148</v>
      </c>
      <c r="U372">
        <v>131</v>
      </c>
      <c r="V372">
        <v>133</v>
      </c>
      <c r="W372">
        <v>85</v>
      </c>
      <c r="X372">
        <v>123</v>
      </c>
      <c r="Y372">
        <v>96</v>
      </c>
      <c r="Z372" t="s">
        <v>290</v>
      </c>
      <c r="AA372" t="s">
        <v>290</v>
      </c>
      <c r="AB372" t="s">
        <v>290</v>
      </c>
      <c r="AC372" t="s">
        <v>290</v>
      </c>
      <c r="AD372" t="s">
        <v>290</v>
      </c>
      <c r="AE372" t="s">
        <v>290</v>
      </c>
      <c r="AF372" t="s">
        <v>290</v>
      </c>
      <c r="AG372" t="s">
        <v>290</v>
      </c>
      <c r="AH372" t="s">
        <v>290</v>
      </c>
      <c r="AI372" t="s">
        <v>290</v>
      </c>
      <c r="AJ372" t="s">
        <v>290</v>
      </c>
      <c r="AK372" t="s">
        <v>290</v>
      </c>
      <c r="AL372" t="s">
        <v>290</v>
      </c>
      <c r="AM372" t="s">
        <v>290</v>
      </c>
      <c r="AN372" t="s">
        <v>290</v>
      </c>
      <c r="AO372">
        <v>1260</v>
      </c>
      <c r="AP372" t="s">
        <v>290</v>
      </c>
      <c r="AQ372">
        <v>717</v>
      </c>
      <c r="AR372">
        <v>543</v>
      </c>
      <c r="AS372">
        <v>1260</v>
      </c>
      <c r="AT372">
        <v>41.992837000000002</v>
      </c>
      <c r="AU372">
        <v>-87.699837000000002</v>
      </c>
      <c r="AV372">
        <v>1</v>
      </c>
      <c r="AW372" t="s">
        <v>16343</v>
      </c>
      <c r="AX372">
        <v>6122</v>
      </c>
      <c r="AY372" t="s">
        <v>17070</v>
      </c>
      <c r="BB372" t="s">
        <v>1122</v>
      </c>
      <c r="BC372" t="s">
        <v>288</v>
      </c>
      <c r="BD372" t="s">
        <v>16493</v>
      </c>
      <c r="BE372">
        <v>60659</v>
      </c>
      <c r="BF372" t="s">
        <v>16346</v>
      </c>
      <c r="BG372" t="s">
        <v>16863</v>
      </c>
      <c r="BH372" t="b">
        <f>IFERROR(MATCH('2020'!A372, '2021'!A:A, 0) &gt;0, FALSE)</f>
        <v>1</v>
      </c>
    </row>
    <row r="373" spans="1:60">
      <c r="A373" t="s">
        <v>2140</v>
      </c>
      <c r="B373" t="s">
        <v>2141</v>
      </c>
      <c r="C373" t="s">
        <v>283</v>
      </c>
      <c r="D373" t="s">
        <v>17266</v>
      </c>
      <c r="E373" t="s">
        <v>1651</v>
      </c>
      <c r="F373" t="s">
        <v>2143</v>
      </c>
      <c r="G373" t="s">
        <v>1122</v>
      </c>
      <c r="H373" t="s">
        <v>288</v>
      </c>
      <c r="I373">
        <v>60644</v>
      </c>
      <c r="J373" t="s">
        <v>17267</v>
      </c>
      <c r="K373" t="s">
        <v>146</v>
      </c>
      <c r="L373">
        <v>5</v>
      </c>
      <c r="M373">
        <v>31</v>
      </c>
      <c r="N373">
        <v>8.5</v>
      </c>
      <c r="O373">
        <v>44.5</v>
      </c>
      <c r="P373" t="s">
        <v>290</v>
      </c>
      <c r="Q373" t="s">
        <v>290</v>
      </c>
      <c r="R373" t="s">
        <v>290</v>
      </c>
      <c r="S373" t="s">
        <v>290</v>
      </c>
      <c r="T373" t="s">
        <v>290</v>
      </c>
      <c r="U373" t="s">
        <v>290</v>
      </c>
      <c r="V373" t="s">
        <v>290</v>
      </c>
      <c r="W373" t="s">
        <v>290</v>
      </c>
      <c r="X373" t="s">
        <v>290</v>
      </c>
      <c r="Y373" t="s">
        <v>290</v>
      </c>
      <c r="Z373">
        <v>110</v>
      </c>
      <c r="AA373">
        <v>94</v>
      </c>
      <c r="AB373">
        <v>81</v>
      </c>
      <c r="AC373">
        <v>84</v>
      </c>
      <c r="AD373" t="s">
        <v>290</v>
      </c>
      <c r="AE373" t="s">
        <v>290</v>
      </c>
      <c r="AF373" t="s">
        <v>290</v>
      </c>
      <c r="AG373" t="s">
        <v>290</v>
      </c>
      <c r="AH373" t="s">
        <v>290</v>
      </c>
      <c r="AI373" t="s">
        <v>290</v>
      </c>
      <c r="AJ373">
        <v>19</v>
      </c>
      <c r="AK373" t="s">
        <v>290</v>
      </c>
      <c r="AL373" t="s">
        <v>290</v>
      </c>
      <c r="AM373">
        <v>330</v>
      </c>
      <c r="AN373" t="s">
        <v>290</v>
      </c>
      <c r="AO373" t="s">
        <v>290</v>
      </c>
      <c r="AP373">
        <v>20</v>
      </c>
      <c r="AQ373">
        <v>225</v>
      </c>
      <c r="AR373">
        <v>144</v>
      </c>
      <c r="AS373">
        <v>369</v>
      </c>
      <c r="AT373">
        <v>41.876992000000001</v>
      </c>
      <c r="AU373">
        <v>-87.752340000000004</v>
      </c>
      <c r="AV373">
        <v>1</v>
      </c>
      <c r="AW373" t="s">
        <v>16343</v>
      </c>
      <c r="AX373">
        <v>5088</v>
      </c>
      <c r="AY373" t="s">
        <v>17268</v>
      </c>
      <c r="BB373" t="s">
        <v>1122</v>
      </c>
      <c r="BC373" t="s">
        <v>288</v>
      </c>
      <c r="BD373" t="s">
        <v>16493</v>
      </c>
      <c r="BE373">
        <v>60644</v>
      </c>
      <c r="BF373" t="s">
        <v>16346</v>
      </c>
      <c r="BG373" t="s">
        <v>16863</v>
      </c>
      <c r="BH373" t="b">
        <f>IFERROR(MATCH('2020'!A373, '2021'!A:A, 0) &gt;0, FALSE)</f>
        <v>1</v>
      </c>
    </row>
    <row r="374" spans="1:60">
      <c r="A374" t="s">
        <v>2148</v>
      </c>
      <c r="B374" t="s">
        <v>2149</v>
      </c>
      <c r="C374" t="s">
        <v>418</v>
      </c>
      <c r="D374" t="s">
        <v>17269</v>
      </c>
      <c r="E374" t="s">
        <v>17270</v>
      </c>
      <c r="F374" t="s">
        <v>2151</v>
      </c>
      <c r="G374" t="s">
        <v>1122</v>
      </c>
      <c r="H374" t="s">
        <v>288</v>
      </c>
      <c r="I374">
        <v>60618</v>
      </c>
      <c r="J374" t="s">
        <v>17271</v>
      </c>
      <c r="K374" t="s">
        <v>146</v>
      </c>
      <c r="L374">
        <v>10</v>
      </c>
      <c r="M374">
        <v>21</v>
      </c>
      <c r="N374">
        <v>9</v>
      </c>
      <c r="O374">
        <v>40</v>
      </c>
      <c r="P374">
        <v>41</v>
      </c>
      <c r="Q374">
        <v>24</v>
      </c>
      <c r="R374">
        <v>23</v>
      </c>
      <c r="S374">
        <v>22</v>
      </c>
      <c r="T374">
        <v>20</v>
      </c>
      <c r="U374">
        <v>19</v>
      </c>
      <c r="V374">
        <v>21</v>
      </c>
      <c r="W374">
        <v>24</v>
      </c>
      <c r="X374">
        <v>20</v>
      </c>
      <c r="Y374">
        <v>21</v>
      </c>
      <c r="Z374" t="s">
        <v>290</v>
      </c>
      <c r="AA374" t="s">
        <v>290</v>
      </c>
      <c r="AB374" t="s">
        <v>290</v>
      </c>
      <c r="AC374" t="s">
        <v>290</v>
      </c>
      <c r="AD374" t="s">
        <v>290</v>
      </c>
      <c r="AE374" t="s">
        <v>290</v>
      </c>
      <c r="AF374" t="s">
        <v>290</v>
      </c>
      <c r="AG374" t="s">
        <v>290</v>
      </c>
      <c r="AH374" t="s">
        <v>290</v>
      </c>
      <c r="AI374" t="s">
        <v>290</v>
      </c>
      <c r="AJ374" t="s">
        <v>290</v>
      </c>
      <c r="AK374" t="s">
        <v>290</v>
      </c>
      <c r="AL374">
        <v>18</v>
      </c>
      <c r="AM374" t="s">
        <v>290</v>
      </c>
      <c r="AN374" t="s">
        <v>290</v>
      </c>
      <c r="AO374">
        <v>192</v>
      </c>
      <c r="AP374">
        <v>18</v>
      </c>
      <c r="AQ374">
        <v>120</v>
      </c>
      <c r="AR374">
        <v>115</v>
      </c>
      <c r="AS374">
        <v>235</v>
      </c>
      <c r="AT374">
        <v>41.961185999999998</v>
      </c>
      <c r="AU374">
        <v>-87.679925999999995</v>
      </c>
      <c r="AV374">
        <v>1</v>
      </c>
      <c r="AW374" t="s">
        <v>16343</v>
      </c>
      <c r="AX374">
        <v>2017</v>
      </c>
      <c r="AY374" t="s">
        <v>17220</v>
      </c>
      <c r="BB374" t="s">
        <v>1122</v>
      </c>
      <c r="BC374" t="s">
        <v>288</v>
      </c>
      <c r="BD374" t="s">
        <v>16493</v>
      </c>
      <c r="BE374">
        <v>60618</v>
      </c>
      <c r="BF374" t="s">
        <v>16346</v>
      </c>
      <c r="BG374" t="s">
        <v>16863</v>
      </c>
      <c r="BH374" t="b">
        <f>IFERROR(MATCH('2020'!A374, '2021'!A:A, 0) &gt;0, FALSE)</f>
        <v>1</v>
      </c>
    </row>
    <row r="375" spans="1:60">
      <c r="A375" t="s">
        <v>2152</v>
      </c>
      <c r="B375" t="s">
        <v>2153</v>
      </c>
      <c r="C375" t="s">
        <v>283</v>
      </c>
      <c r="D375" t="s">
        <v>2154</v>
      </c>
      <c r="E375" t="s">
        <v>2155</v>
      </c>
      <c r="F375" t="s">
        <v>2156</v>
      </c>
      <c r="G375" t="s">
        <v>1122</v>
      </c>
      <c r="H375" t="s">
        <v>288</v>
      </c>
      <c r="I375">
        <v>60659</v>
      </c>
      <c r="J375" t="s">
        <v>17272</v>
      </c>
      <c r="K375" t="s">
        <v>146</v>
      </c>
      <c r="L375">
        <v>1.5</v>
      </c>
      <c r="M375">
        <v>2.5</v>
      </c>
      <c r="N375">
        <v>0</v>
      </c>
      <c r="O375">
        <v>4</v>
      </c>
      <c r="P375" t="s">
        <v>290</v>
      </c>
      <c r="Q375" t="s">
        <v>290</v>
      </c>
      <c r="R375" t="s">
        <v>290</v>
      </c>
      <c r="S375" t="s">
        <v>290</v>
      </c>
      <c r="T375" t="s">
        <v>290</v>
      </c>
      <c r="U375" t="s">
        <v>290</v>
      </c>
      <c r="V375" t="s">
        <v>290</v>
      </c>
      <c r="W375" t="s">
        <v>290</v>
      </c>
      <c r="X375" t="s">
        <v>290</v>
      </c>
      <c r="Y375" t="s">
        <v>290</v>
      </c>
      <c r="Z375" t="s">
        <v>290</v>
      </c>
      <c r="AA375" t="s">
        <v>290</v>
      </c>
      <c r="AB375" t="s">
        <v>290</v>
      </c>
      <c r="AC375" t="s">
        <v>290</v>
      </c>
      <c r="AD375" t="s">
        <v>290</v>
      </c>
      <c r="AE375" t="s">
        <v>290</v>
      </c>
      <c r="AF375" t="s">
        <v>290</v>
      </c>
      <c r="AG375" t="s">
        <v>290</v>
      </c>
      <c r="AH375" t="s">
        <v>290</v>
      </c>
      <c r="AI375" t="s">
        <v>290</v>
      </c>
      <c r="AJ375" t="s">
        <v>290</v>
      </c>
      <c r="AK375" t="s">
        <v>290</v>
      </c>
      <c r="AL375" t="s">
        <v>290</v>
      </c>
      <c r="AM375" t="s">
        <v>290</v>
      </c>
      <c r="AN375" t="s">
        <v>290</v>
      </c>
      <c r="AO375" t="s">
        <v>290</v>
      </c>
      <c r="AP375" t="s">
        <v>290</v>
      </c>
      <c r="AQ375">
        <v>2</v>
      </c>
      <c r="AR375">
        <v>0</v>
      </c>
      <c r="AS375">
        <v>2</v>
      </c>
      <c r="AT375">
        <v>41.995029000000002</v>
      </c>
      <c r="AU375">
        <v>-87.705279000000004</v>
      </c>
      <c r="AV375">
        <v>1</v>
      </c>
      <c r="AW375" t="s">
        <v>16343</v>
      </c>
      <c r="AX375">
        <v>6237</v>
      </c>
      <c r="AY375" t="s">
        <v>17273</v>
      </c>
      <c r="BB375" t="s">
        <v>1122</v>
      </c>
      <c r="BC375" t="s">
        <v>288</v>
      </c>
      <c r="BD375" t="s">
        <v>16493</v>
      </c>
      <c r="BE375">
        <v>60659</v>
      </c>
      <c r="BF375" t="s">
        <v>16346</v>
      </c>
      <c r="BG375" t="s">
        <v>16863</v>
      </c>
      <c r="BH375" t="b">
        <f>IFERROR(MATCH('2020'!A375, '2021'!A:A, 0) &gt;0, FALSE)</f>
        <v>1</v>
      </c>
    </row>
    <row r="376" spans="1:60">
      <c r="A376" t="s">
        <v>13578</v>
      </c>
      <c r="B376" t="s">
        <v>13579</v>
      </c>
      <c r="D376" t="s">
        <v>651</v>
      </c>
      <c r="E376" t="s">
        <v>285</v>
      </c>
      <c r="F376" t="s">
        <v>13581</v>
      </c>
      <c r="G376" t="s">
        <v>1122</v>
      </c>
      <c r="H376" t="s">
        <v>288</v>
      </c>
      <c r="I376">
        <v>60646</v>
      </c>
      <c r="J376" t="s">
        <v>17274</v>
      </c>
      <c r="K376" t="s">
        <v>146</v>
      </c>
      <c r="L376">
        <v>2</v>
      </c>
      <c r="M376">
        <v>7</v>
      </c>
      <c r="N376">
        <v>0</v>
      </c>
      <c r="O376">
        <v>9</v>
      </c>
      <c r="P376">
        <v>40</v>
      </c>
      <c r="Q376" t="s">
        <v>290</v>
      </c>
      <c r="R376" t="s">
        <v>290</v>
      </c>
      <c r="S376" t="s">
        <v>290</v>
      </c>
      <c r="T376" t="s">
        <v>290</v>
      </c>
      <c r="U376" t="s">
        <v>290</v>
      </c>
      <c r="V376" t="s">
        <v>290</v>
      </c>
      <c r="W376" t="s">
        <v>290</v>
      </c>
      <c r="X376" t="s">
        <v>290</v>
      </c>
      <c r="Y376" t="s">
        <v>290</v>
      </c>
      <c r="Z376" t="s">
        <v>290</v>
      </c>
      <c r="AA376" t="s">
        <v>290</v>
      </c>
      <c r="AB376" t="s">
        <v>290</v>
      </c>
      <c r="AC376" t="s">
        <v>290</v>
      </c>
      <c r="AD376" t="s">
        <v>290</v>
      </c>
      <c r="AE376" t="s">
        <v>290</v>
      </c>
      <c r="AF376" t="s">
        <v>290</v>
      </c>
      <c r="AG376" t="s">
        <v>290</v>
      </c>
      <c r="AH376" t="s">
        <v>290</v>
      </c>
      <c r="AI376" t="s">
        <v>290</v>
      </c>
      <c r="AJ376">
        <v>10</v>
      </c>
      <c r="AK376" t="s">
        <v>290</v>
      </c>
      <c r="AL376">
        <v>10</v>
      </c>
      <c r="AM376" t="s">
        <v>290</v>
      </c>
      <c r="AN376" t="s">
        <v>290</v>
      </c>
      <c r="AO376">
        <v>24</v>
      </c>
      <c r="AP376" t="s">
        <v>290</v>
      </c>
      <c r="AQ376">
        <v>26</v>
      </c>
      <c r="AR376">
        <v>19</v>
      </c>
      <c r="AS376">
        <v>45</v>
      </c>
      <c r="AT376">
        <v>41.985244999999999</v>
      </c>
      <c r="AU376">
        <v>-87.741174000000001</v>
      </c>
      <c r="AV376">
        <v>1</v>
      </c>
      <c r="AW376" t="s">
        <v>16343</v>
      </c>
      <c r="AX376">
        <v>5750</v>
      </c>
      <c r="AY376" t="s">
        <v>17275</v>
      </c>
      <c r="BB376" t="s">
        <v>1122</v>
      </c>
      <c r="BC376" t="s">
        <v>288</v>
      </c>
      <c r="BD376" t="s">
        <v>16493</v>
      </c>
      <c r="BE376">
        <v>60646</v>
      </c>
      <c r="BF376" t="s">
        <v>16346</v>
      </c>
      <c r="BG376" t="s">
        <v>146</v>
      </c>
      <c r="BH376" t="b">
        <f>IFERROR(MATCH('2020'!A376, '2021'!A:A, 0) &gt;0, FALSE)</f>
        <v>0</v>
      </c>
    </row>
    <row r="377" spans="1:60">
      <c r="A377" t="s">
        <v>2157</v>
      </c>
      <c r="B377" t="s">
        <v>2158</v>
      </c>
      <c r="D377" t="s">
        <v>17276</v>
      </c>
      <c r="E377" t="s">
        <v>17277</v>
      </c>
      <c r="F377" t="s">
        <v>2160</v>
      </c>
      <c r="G377" t="s">
        <v>1122</v>
      </c>
      <c r="H377" t="s">
        <v>288</v>
      </c>
      <c r="I377">
        <v>60660</v>
      </c>
      <c r="J377" t="s">
        <v>17278</v>
      </c>
      <c r="K377" t="s">
        <v>146</v>
      </c>
      <c r="L377">
        <v>10</v>
      </c>
      <c r="M377">
        <v>64</v>
      </c>
      <c r="N377">
        <v>77</v>
      </c>
      <c r="O377">
        <v>151</v>
      </c>
      <c r="P377">
        <v>35</v>
      </c>
      <c r="Q377">
        <v>83</v>
      </c>
      <c r="R377">
        <v>72</v>
      </c>
      <c r="S377">
        <v>78</v>
      </c>
      <c r="T377">
        <v>79</v>
      </c>
      <c r="U377">
        <v>76</v>
      </c>
      <c r="V377">
        <v>74</v>
      </c>
      <c r="W377">
        <v>76</v>
      </c>
      <c r="X377">
        <v>76</v>
      </c>
      <c r="Y377">
        <v>69</v>
      </c>
      <c r="Z377" t="s">
        <v>290</v>
      </c>
      <c r="AA377" t="s">
        <v>290</v>
      </c>
      <c r="AB377" t="s">
        <v>290</v>
      </c>
      <c r="AC377" t="s">
        <v>290</v>
      </c>
      <c r="AD377" t="s">
        <v>290</v>
      </c>
      <c r="AE377" t="s">
        <v>290</v>
      </c>
      <c r="AF377" t="s">
        <v>290</v>
      </c>
      <c r="AG377" t="s">
        <v>290</v>
      </c>
      <c r="AH377" t="s">
        <v>290</v>
      </c>
      <c r="AI377" t="s">
        <v>290</v>
      </c>
      <c r="AJ377">
        <v>70</v>
      </c>
      <c r="AK377" t="s">
        <v>290</v>
      </c>
      <c r="AL377">
        <v>26</v>
      </c>
      <c r="AM377">
        <v>71</v>
      </c>
      <c r="AN377" t="s">
        <v>290</v>
      </c>
      <c r="AO377">
        <v>490</v>
      </c>
      <c r="AP377">
        <v>61</v>
      </c>
      <c r="AQ377">
        <v>363</v>
      </c>
      <c r="AR377">
        <v>355</v>
      </c>
      <c r="AS377">
        <v>718</v>
      </c>
      <c r="AT377">
        <v>41.995992000000001</v>
      </c>
      <c r="AU377">
        <v>-87.655996999999999</v>
      </c>
      <c r="AV377">
        <v>1</v>
      </c>
      <c r="AW377" t="s">
        <v>16343</v>
      </c>
      <c r="AX377">
        <v>6250</v>
      </c>
      <c r="AY377" t="s">
        <v>17279</v>
      </c>
      <c r="BB377" t="s">
        <v>1122</v>
      </c>
      <c r="BC377" t="s">
        <v>288</v>
      </c>
      <c r="BD377" t="s">
        <v>16493</v>
      </c>
      <c r="BE377">
        <v>60660</v>
      </c>
      <c r="BF377" t="s">
        <v>16346</v>
      </c>
      <c r="BG377" t="s">
        <v>16863</v>
      </c>
      <c r="BH377" t="b">
        <f>IFERROR(MATCH('2020'!A377, '2021'!A:A, 0) &gt;0, FALSE)</f>
        <v>1</v>
      </c>
    </row>
    <row r="378" spans="1:60">
      <c r="A378" t="s">
        <v>2162</v>
      </c>
      <c r="B378" t="s">
        <v>2919</v>
      </c>
      <c r="D378" t="s">
        <v>1139</v>
      </c>
      <c r="E378" t="s">
        <v>1413</v>
      </c>
      <c r="F378" t="s">
        <v>2164</v>
      </c>
      <c r="G378" t="s">
        <v>1122</v>
      </c>
      <c r="H378" t="s">
        <v>288</v>
      </c>
      <c r="I378">
        <v>60643</v>
      </c>
      <c r="J378" t="s">
        <v>17280</v>
      </c>
      <c r="K378" t="s">
        <v>146</v>
      </c>
      <c r="L378">
        <v>1</v>
      </c>
      <c r="M378">
        <v>10</v>
      </c>
      <c r="N378">
        <v>6</v>
      </c>
      <c r="O378">
        <v>17</v>
      </c>
      <c r="P378">
        <v>14</v>
      </c>
      <c r="Q378">
        <v>11</v>
      </c>
      <c r="R378">
        <v>11</v>
      </c>
      <c r="S378" t="s">
        <v>290</v>
      </c>
      <c r="T378" t="s">
        <v>290</v>
      </c>
      <c r="U378" t="s">
        <v>290</v>
      </c>
      <c r="V378" t="s">
        <v>290</v>
      </c>
      <c r="W378">
        <v>13</v>
      </c>
      <c r="X378">
        <v>12</v>
      </c>
      <c r="Y378">
        <v>15</v>
      </c>
      <c r="Z378" t="s">
        <v>290</v>
      </c>
      <c r="AA378" t="s">
        <v>290</v>
      </c>
      <c r="AB378" t="s">
        <v>290</v>
      </c>
      <c r="AC378" t="s">
        <v>290</v>
      </c>
      <c r="AD378" t="s">
        <v>290</v>
      </c>
      <c r="AE378" t="s">
        <v>290</v>
      </c>
      <c r="AF378" t="s">
        <v>290</v>
      </c>
      <c r="AG378" t="s">
        <v>290</v>
      </c>
      <c r="AH378" t="s">
        <v>290</v>
      </c>
      <c r="AI378" t="s">
        <v>290</v>
      </c>
      <c r="AJ378">
        <v>15</v>
      </c>
      <c r="AK378" t="s">
        <v>290</v>
      </c>
      <c r="AL378" t="s">
        <v>290</v>
      </c>
      <c r="AM378">
        <v>53</v>
      </c>
      <c r="AN378" t="s">
        <v>290</v>
      </c>
      <c r="AO378">
        <v>25</v>
      </c>
      <c r="AP378">
        <v>14</v>
      </c>
      <c r="AQ378">
        <v>64</v>
      </c>
      <c r="AR378">
        <v>43</v>
      </c>
      <c r="AS378">
        <v>107</v>
      </c>
      <c r="AT378">
        <v>41.679867000000002</v>
      </c>
      <c r="AU378">
        <v>-87.680295000000001</v>
      </c>
      <c r="AV378">
        <v>1</v>
      </c>
      <c r="AW378" t="s">
        <v>16343</v>
      </c>
      <c r="AX378">
        <v>11741</v>
      </c>
      <c r="AY378" t="s">
        <v>17128</v>
      </c>
      <c r="BB378" t="s">
        <v>1122</v>
      </c>
      <c r="BC378" t="s">
        <v>288</v>
      </c>
      <c r="BD378" t="s">
        <v>16493</v>
      </c>
      <c r="BE378">
        <v>60643</v>
      </c>
      <c r="BF378" t="s">
        <v>16346</v>
      </c>
      <c r="BG378" t="s">
        <v>146</v>
      </c>
      <c r="BH378" t="b">
        <f>IFERROR(MATCH('2020'!A378, '2021'!A:A, 0) &gt;0, FALSE)</f>
        <v>1</v>
      </c>
    </row>
    <row r="379" spans="1:60">
      <c r="A379" t="s">
        <v>2165</v>
      </c>
      <c r="B379" t="s">
        <v>2166</v>
      </c>
      <c r="C379" t="s">
        <v>353</v>
      </c>
      <c r="D379" t="s">
        <v>1119</v>
      </c>
      <c r="E379" t="s">
        <v>2167</v>
      </c>
      <c r="F379" t="s">
        <v>2168</v>
      </c>
      <c r="G379" t="s">
        <v>1122</v>
      </c>
      <c r="H379" t="s">
        <v>288</v>
      </c>
      <c r="I379">
        <v>60609</v>
      </c>
      <c r="J379" t="s">
        <v>17281</v>
      </c>
      <c r="K379" t="s">
        <v>146</v>
      </c>
      <c r="L379">
        <v>2.5</v>
      </c>
      <c r="M379">
        <v>10.3</v>
      </c>
      <c r="N379">
        <v>6.5</v>
      </c>
      <c r="O379">
        <v>19.3</v>
      </c>
      <c r="P379">
        <v>15</v>
      </c>
      <c r="Q379">
        <v>16</v>
      </c>
      <c r="R379">
        <v>10</v>
      </c>
      <c r="S379">
        <v>10</v>
      </c>
      <c r="T379">
        <v>15</v>
      </c>
      <c r="U379">
        <v>16</v>
      </c>
      <c r="V379">
        <v>15</v>
      </c>
      <c r="W379">
        <v>13</v>
      </c>
      <c r="X379">
        <v>11</v>
      </c>
      <c r="Y379" t="s">
        <v>290</v>
      </c>
      <c r="Z379" t="s">
        <v>290</v>
      </c>
      <c r="AA379" t="s">
        <v>290</v>
      </c>
      <c r="AB379" t="s">
        <v>290</v>
      </c>
      <c r="AC379" t="s">
        <v>290</v>
      </c>
      <c r="AD379" t="s">
        <v>290</v>
      </c>
      <c r="AE379" t="s">
        <v>290</v>
      </c>
      <c r="AF379" t="s">
        <v>290</v>
      </c>
      <c r="AG379" t="s">
        <v>290</v>
      </c>
      <c r="AH379" t="s">
        <v>290</v>
      </c>
      <c r="AI379" t="s">
        <v>290</v>
      </c>
      <c r="AJ379">
        <v>21</v>
      </c>
      <c r="AK379" t="s">
        <v>290</v>
      </c>
      <c r="AL379" t="s">
        <v>290</v>
      </c>
      <c r="AM379">
        <v>98</v>
      </c>
      <c r="AN379" t="s">
        <v>290</v>
      </c>
      <c r="AO379" t="s">
        <v>290</v>
      </c>
      <c r="AP379" t="s">
        <v>290</v>
      </c>
      <c r="AQ379">
        <v>62</v>
      </c>
      <c r="AR379">
        <v>63</v>
      </c>
      <c r="AS379">
        <v>125</v>
      </c>
      <c r="AT379">
        <v>41.794542</v>
      </c>
      <c r="AU379">
        <v>-87.647980000000004</v>
      </c>
      <c r="AV379">
        <v>1</v>
      </c>
      <c r="AW379" t="s">
        <v>16343</v>
      </c>
      <c r="AX379">
        <v>900</v>
      </c>
      <c r="AY379" t="s">
        <v>17282</v>
      </c>
      <c r="BB379" t="s">
        <v>1122</v>
      </c>
      <c r="BC379" t="s">
        <v>288</v>
      </c>
      <c r="BD379" t="s">
        <v>16493</v>
      </c>
      <c r="BE379">
        <v>60609</v>
      </c>
      <c r="BF379" t="s">
        <v>16346</v>
      </c>
      <c r="BG379" t="s">
        <v>16863</v>
      </c>
      <c r="BH379" t="b">
        <f>IFERROR(MATCH('2020'!A379, '2021'!A:A, 0) &gt;0, FALSE)</f>
        <v>1</v>
      </c>
    </row>
    <row r="380" spans="1:60">
      <c r="A380" t="s">
        <v>2169</v>
      </c>
      <c r="B380" t="s">
        <v>2170</v>
      </c>
      <c r="D380" t="s">
        <v>304</v>
      </c>
      <c r="E380" t="s">
        <v>2171</v>
      </c>
      <c r="F380" t="s">
        <v>2172</v>
      </c>
      <c r="G380" t="s">
        <v>1122</v>
      </c>
      <c r="H380" t="s">
        <v>288</v>
      </c>
      <c r="I380">
        <v>60641</v>
      </c>
      <c r="J380" t="s">
        <v>17283</v>
      </c>
      <c r="K380" t="s">
        <v>146</v>
      </c>
      <c r="L380">
        <v>1.5</v>
      </c>
      <c r="M380">
        <v>20.5</v>
      </c>
      <c r="N380">
        <v>7</v>
      </c>
      <c r="O380">
        <v>29</v>
      </c>
      <c r="P380">
        <v>70</v>
      </c>
      <c r="Q380">
        <v>36</v>
      </c>
      <c r="R380">
        <v>35</v>
      </c>
      <c r="S380">
        <v>33</v>
      </c>
      <c r="T380">
        <v>24</v>
      </c>
      <c r="U380">
        <v>35</v>
      </c>
      <c r="V380">
        <v>27</v>
      </c>
      <c r="W380">
        <v>24</v>
      </c>
      <c r="X380">
        <v>25</v>
      </c>
      <c r="Y380">
        <v>25</v>
      </c>
      <c r="Z380" t="s">
        <v>290</v>
      </c>
      <c r="AA380" t="s">
        <v>290</v>
      </c>
      <c r="AB380" t="s">
        <v>290</v>
      </c>
      <c r="AC380" t="s">
        <v>290</v>
      </c>
      <c r="AD380" t="s">
        <v>290</v>
      </c>
      <c r="AE380" t="s">
        <v>290</v>
      </c>
      <c r="AF380" t="s">
        <v>290</v>
      </c>
      <c r="AG380" t="s">
        <v>290</v>
      </c>
      <c r="AH380" t="s">
        <v>290</v>
      </c>
      <c r="AI380" t="s">
        <v>290</v>
      </c>
      <c r="AJ380">
        <v>78</v>
      </c>
      <c r="AK380" t="s">
        <v>290</v>
      </c>
      <c r="AL380">
        <v>17</v>
      </c>
      <c r="AM380" t="s">
        <v>290</v>
      </c>
      <c r="AN380" t="s">
        <v>290</v>
      </c>
      <c r="AO380">
        <v>181</v>
      </c>
      <c r="AP380">
        <v>51</v>
      </c>
      <c r="AQ380">
        <v>181</v>
      </c>
      <c r="AR380">
        <v>153</v>
      </c>
      <c r="AS380">
        <v>334</v>
      </c>
      <c r="AT380">
        <v>41.946181000000003</v>
      </c>
      <c r="AU380">
        <v>-87.730628999999993</v>
      </c>
      <c r="AV380">
        <v>1</v>
      </c>
      <c r="AW380" t="s">
        <v>16360</v>
      </c>
      <c r="AX380">
        <v>4140</v>
      </c>
      <c r="AY380" t="s">
        <v>17284</v>
      </c>
      <c r="BB380" t="s">
        <v>1122</v>
      </c>
      <c r="BC380" t="s">
        <v>288</v>
      </c>
      <c r="BD380" t="s">
        <v>16493</v>
      </c>
      <c r="BE380">
        <v>60641</v>
      </c>
      <c r="BF380" t="s">
        <v>16346</v>
      </c>
      <c r="BG380" t="s">
        <v>16363</v>
      </c>
      <c r="BH380" t="b">
        <f>IFERROR(MATCH('2020'!A380, '2021'!A:A, 0) &gt;0, FALSE)</f>
        <v>1</v>
      </c>
    </row>
    <row r="381" spans="1:60">
      <c r="A381" t="s">
        <v>4681</v>
      </c>
      <c r="B381" t="s">
        <v>4682</v>
      </c>
      <c r="C381" t="s">
        <v>418</v>
      </c>
      <c r="D381" t="s">
        <v>4683</v>
      </c>
      <c r="E381" t="s">
        <v>1228</v>
      </c>
      <c r="F381" t="s">
        <v>12132</v>
      </c>
      <c r="G381" t="s">
        <v>1122</v>
      </c>
      <c r="H381" t="s">
        <v>288</v>
      </c>
      <c r="I381">
        <v>60637</v>
      </c>
      <c r="J381" t="s">
        <v>17285</v>
      </c>
      <c r="K381" t="s">
        <v>146</v>
      </c>
      <c r="L381">
        <v>1</v>
      </c>
      <c r="M381">
        <v>2</v>
      </c>
      <c r="N381">
        <v>2</v>
      </c>
      <c r="O381">
        <v>5</v>
      </c>
      <c r="P381" t="s">
        <v>290</v>
      </c>
      <c r="Q381" t="s">
        <v>290</v>
      </c>
      <c r="R381" t="s">
        <v>290</v>
      </c>
      <c r="S381" t="s">
        <v>290</v>
      </c>
      <c r="T381" t="s">
        <v>290</v>
      </c>
      <c r="U381" t="s">
        <v>290</v>
      </c>
      <c r="V381" t="s">
        <v>290</v>
      </c>
      <c r="W381" t="s">
        <v>290</v>
      </c>
      <c r="X381" t="s">
        <v>290</v>
      </c>
      <c r="Y381" t="s">
        <v>290</v>
      </c>
      <c r="Z381" t="s">
        <v>290</v>
      </c>
      <c r="AA381" t="s">
        <v>290</v>
      </c>
      <c r="AB381" t="s">
        <v>290</v>
      </c>
      <c r="AC381" t="s">
        <v>290</v>
      </c>
      <c r="AD381" t="s">
        <v>290</v>
      </c>
      <c r="AE381" t="s">
        <v>290</v>
      </c>
      <c r="AF381" t="s">
        <v>290</v>
      </c>
      <c r="AG381" t="s">
        <v>290</v>
      </c>
      <c r="AH381" t="s">
        <v>290</v>
      </c>
      <c r="AI381" t="s">
        <v>290</v>
      </c>
      <c r="AJ381" t="s">
        <v>290</v>
      </c>
      <c r="AK381" t="s">
        <v>290</v>
      </c>
      <c r="AL381" t="s">
        <v>290</v>
      </c>
      <c r="AM381" t="s">
        <v>290</v>
      </c>
      <c r="AN381" t="s">
        <v>290</v>
      </c>
      <c r="AO381" t="s">
        <v>290</v>
      </c>
      <c r="AP381" t="s">
        <v>290</v>
      </c>
      <c r="AQ381">
        <v>4</v>
      </c>
      <c r="AR381">
        <v>2</v>
      </c>
      <c r="AS381">
        <v>6</v>
      </c>
      <c r="AT381">
        <v>41.78613</v>
      </c>
      <c r="AU381">
        <v>-87.619414000000006</v>
      </c>
      <c r="AV381">
        <v>1</v>
      </c>
      <c r="AW381" t="s">
        <v>16343</v>
      </c>
      <c r="AX381">
        <v>5946</v>
      </c>
      <c r="AY381" t="s">
        <v>17176</v>
      </c>
      <c r="BB381" t="s">
        <v>1122</v>
      </c>
      <c r="BC381" t="s">
        <v>288</v>
      </c>
      <c r="BD381" t="s">
        <v>16493</v>
      </c>
      <c r="BE381">
        <v>60637</v>
      </c>
      <c r="BF381" t="s">
        <v>16346</v>
      </c>
      <c r="BG381" t="s">
        <v>146</v>
      </c>
      <c r="BH381" t="b">
        <f>IFERROR(MATCH('2020'!A381, '2021'!A:A, 0) &gt;0, FALSE)</f>
        <v>1</v>
      </c>
    </row>
    <row r="382" spans="1:60">
      <c r="A382" t="s">
        <v>2173</v>
      </c>
      <c r="B382" t="s">
        <v>2174</v>
      </c>
      <c r="C382" t="s">
        <v>353</v>
      </c>
      <c r="D382" t="s">
        <v>304</v>
      </c>
      <c r="E382" t="s">
        <v>2175</v>
      </c>
      <c r="F382" t="s">
        <v>2176</v>
      </c>
      <c r="G382" t="s">
        <v>1122</v>
      </c>
      <c r="H382" t="s">
        <v>288</v>
      </c>
      <c r="I382">
        <v>60608</v>
      </c>
      <c r="J382" t="s">
        <v>17286</v>
      </c>
      <c r="K382" t="s">
        <v>146</v>
      </c>
      <c r="L382">
        <v>1.5</v>
      </c>
      <c r="M382">
        <v>19</v>
      </c>
      <c r="N382">
        <v>7.7</v>
      </c>
      <c r="O382">
        <v>28.2</v>
      </c>
      <c r="P382">
        <v>32</v>
      </c>
      <c r="Q382">
        <v>18</v>
      </c>
      <c r="R382">
        <v>13</v>
      </c>
      <c r="S382" t="s">
        <v>290</v>
      </c>
      <c r="T382">
        <v>11</v>
      </c>
      <c r="U382" t="s">
        <v>290</v>
      </c>
      <c r="V382" t="s">
        <v>290</v>
      </c>
      <c r="W382" t="s">
        <v>290</v>
      </c>
      <c r="X382">
        <v>15</v>
      </c>
      <c r="Y382" t="s">
        <v>290</v>
      </c>
      <c r="Z382" t="s">
        <v>290</v>
      </c>
      <c r="AA382" t="s">
        <v>290</v>
      </c>
      <c r="AB382" t="s">
        <v>290</v>
      </c>
      <c r="AC382" t="s">
        <v>290</v>
      </c>
      <c r="AD382" t="s">
        <v>290</v>
      </c>
      <c r="AE382" t="s">
        <v>290</v>
      </c>
      <c r="AF382" t="s">
        <v>290</v>
      </c>
      <c r="AG382" t="s">
        <v>290</v>
      </c>
      <c r="AH382" t="s">
        <v>290</v>
      </c>
      <c r="AI382" t="s">
        <v>290</v>
      </c>
      <c r="AJ382">
        <v>66</v>
      </c>
      <c r="AK382" t="s">
        <v>290</v>
      </c>
      <c r="AL382">
        <v>36</v>
      </c>
      <c r="AM382" t="s">
        <v>290</v>
      </c>
      <c r="AN382" t="s">
        <v>290</v>
      </c>
      <c r="AO382">
        <v>16</v>
      </c>
      <c r="AP382">
        <v>15</v>
      </c>
      <c r="AQ382">
        <v>78</v>
      </c>
      <c r="AR382">
        <v>60</v>
      </c>
      <c r="AS382">
        <v>138</v>
      </c>
      <c r="AT382">
        <v>41.842163999999997</v>
      </c>
      <c r="AU382">
        <v>-87.652017999999998</v>
      </c>
      <c r="AV382">
        <v>1</v>
      </c>
      <c r="AW382" t="s">
        <v>16343</v>
      </c>
      <c r="AX382">
        <v>2867</v>
      </c>
      <c r="AY382" t="s">
        <v>17287</v>
      </c>
      <c r="BB382" t="s">
        <v>1122</v>
      </c>
      <c r="BC382" t="s">
        <v>288</v>
      </c>
      <c r="BD382" t="s">
        <v>16493</v>
      </c>
      <c r="BE382">
        <v>60608</v>
      </c>
      <c r="BF382" t="s">
        <v>16346</v>
      </c>
      <c r="BG382" t="s">
        <v>16863</v>
      </c>
      <c r="BH382" t="b">
        <f>IFERROR(MATCH('2020'!A382, '2021'!A:A, 0) &gt;0, FALSE)</f>
        <v>1</v>
      </c>
    </row>
    <row r="383" spans="1:60">
      <c r="A383" t="s">
        <v>2177</v>
      </c>
      <c r="B383" t="s">
        <v>2178</v>
      </c>
      <c r="D383" t="s">
        <v>16415</v>
      </c>
      <c r="E383" t="s">
        <v>17288</v>
      </c>
      <c r="F383" t="s">
        <v>2180</v>
      </c>
      <c r="G383" t="s">
        <v>1122</v>
      </c>
      <c r="H383" t="s">
        <v>288</v>
      </c>
      <c r="I383">
        <v>60643</v>
      </c>
      <c r="J383" t="s">
        <v>17289</v>
      </c>
      <c r="K383" t="s">
        <v>146</v>
      </c>
      <c r="L383">
        <v>2</v>
      </c>
      <c r="M383">
        <v>33</v>
      </c>
      <c r="N383">
        <v>15</v>
      </c>
      <c r="O383">
        <v>50</v>
      </c>
      <c r="P383">
        <v>43</v>
      </c>
      <c r="Q383">
        <v>49</v>
      </c>
      <c r="R383">
        <v>43</v>
      </c>
      <c r="S383">
        <v>57</v>
      </c>
      <c r="T383">
        <v>69</v>
      </c>
      <c r="U383">
        <v>54</v>
      </c>
      <c r="V383">
        <v>50</v>
      </c>
      <c r="W383">
        <v>74</v>
      </c>
      <c r="X383">
        <v>63</v>
      </c>
      <c r="Y383">
        <v>51</v>
      </c>
      <c r="Z383" t="s">
        <v>290</v>
      </c>
      <c r="AA383" t="s">
        <v>290</v>
      </c>
      <c r="AB383" t="s">
        <v>290</v>
      </c>
      <c r="AC383" t="s">
        <v>290</v>
      </c>
      <c r="AD383" t="s">
        <v>290</v>
      </c>
      <c r="AE383" t="s">
        <v>290</v>
      </c>
      <c r="AF383" t="s">
        <v>290</v>
      </c>
      <c r="AG383" t="s">
        <v>290</v>
      </c>
      <c r="AH383" t="s">
        <v>290</v>
      </c>
      <c r="AI383" t="s">
        <v>290</v>
      </c>
      <c r="AJ383">
        <v>32</v>
      </c>
      <c r="AK383" t="s">
        <v>290</v>
      </c>
      <c r="AL383" t="s">
        <v>290</v>
      </c>
      <c r="AM383">
        <v>95</v>
      </c>
      <c r="AN383" t="s">
        <v>290</v>
      </c>
      <c r="AO383">
        <v>386</v>
      </c>
      <c r="AP383">
        <v>34</v>
      </c>
      <c r="AQ383">
        <v>283</v>
      </c>
      <c r="AR383">
        <v>270</v>
      </c>
      <c r="AS383">
        <v>553</v>
      </c>
      <c r="AT383">
        <v>41.709428000000003</v>
      </c>
      <c r="AU383">
        <v>-87.669291999999999</v>
      </c>
      <c r="AV383">
        <v>1</v>
      </c>
      <c r="AW383" t="s">
        <v>16343</v>
      </c>
      <c r="AX383">
        <v>10121</v>
      </c>
      <c r="AY383" t="s">
        <v>17290</v>
      </c>
      <c r="BB383" t="s">
        <v>1122</v>
      </c>
      <c r="BC383" t="s">
        <v>288</v>
      </c>
      <c r="BD383" t="s">
        <v>16493</v>
      </c>
      <c r="BE383">
        <v>60643</v>
      </c>
      <c r="BF383" t="s">
        <v>16346</v>
      </c>
      <c r="BG383" t="s">
        <v>16863</v>
      </c>
      <c r="BH383" t="b">
        <f>IFERROR(MATCH('2020'!A383, '2021'!A:A, 0) &gt;0, FALSE)</f>
        <v>1</v>
      </c>
    </row>
    <row r="384" spans="1:60">
      <c r="A384" t="s">
        <v>2181</v>
      </c>
      <c r="B384" t="s">
        <v>2182</v>
      </c>
      <c r="D384" t="s">
        <v>2183</v>
      </c>
      <c r="E384" t="s">
        <v>2184</v>
      </c>
      <c r="F384" t="s">
        <v>2185</v>
      </c>
      <c r="G384" t="s">
        <v>1122</v>
      </c>
      <c r="H384" t="s">
        <v>288</v>
      </c>
      <c r="I384">
        <v>60641</v>
      </c>
      <c r="J384" t="s">
        <v>17291</v>
      </c>
      <c r="K384" t="s">
        <v>146</v>
      </c>
      <c r="L384">
        <v>1</v>
      </c>
      <c r="M384">
        <v>12</v>
      </c>
      <c r="N384">
        <v>5</v>
      </c>
      <c r="O384">
        <v>18</v>
      </c>
      <c r="P384">
        <v>21</v>
      </c>
      <c r="Q384">
        <v>16</v>
      </c>
      <c r="R384">
        <v>14</v>
      </c>
      <c r="S384">
        <v>11</v>
      </c>
      <c r="T384">
        <v>12</v>
      </c>
      <c r="U384">
        <v>15</v>
      </c>
      <c r="V384">
        <v>18</v>
      </c>
      <c r="W384">
        <v>21</v>
      </c>
      <c r="X384">
        <v>21</v>
      </c>
      <c r="Y384">
        <v>15</v>
      </c>
      <c r="Z384" t="s">
        <v>290</v>
      </c>
      <c r="AA384" t="s">
        <v>290</v>
      </c>
      <c r="AB384" t="s">
        <v>290</v>
      </c>
      <c r="AC384" t="s">
        <v>290</v>
      </c>
      <c r="AD384" t="s">
        <v>290</v>
      </c>
      <c r="AE384" t="s">
        <v>290</v>
      </c>
      <c r="AF384" t="s">
        <v>290</v>
      </c>
      <c r="AG384" t="s">
        <v>290</v>
      </c>
      <c r="AH384" t="s">
        <v>290</v>
      </c>
      <c r="AI384" t="s">
        <v>290</v>
      </c>
      <c r="AJ384">
        <v>132</v>
      </c>
      <c r="AK384" t="s">
        <v>290</v>
      </c>
      <c r="AL384" t="s">
        <v>290</v>
      </c>
      <c r="AM384" t="s">
        <v>290</v>
      </c>
      <c r="AN384" t="s">
        <v>290</v>
      </c>
      <c r="AO384">
        <v>20</v>
      </c>
      <c r="AP384">
        <v>12</v>
      </c>
      <c r="AQ384">
        <v>75</v>
      </c>
      <c r="AR384">
        <v>95</v>
      </c>
      <c r="AS384">
        <v>170</v>
      </c>
      <c r="AT384">
        <v>41.946730000000002</v>
      </c>
      <c r="AU384">
        <v>-87.751372000000003</v>
      </c>
      <c r="AV384">
        <v>1</v>
      </c>
      <c r="AW384" t="s">
        <v>16343</v>
      </c>
      <c r="AX384">
        <v>4941</v>
      </c>
      <c r="AY384" t="s">
        <v>17292</v>
      </c>
      <c r="BB384" t="s">
        <v>1122</v>
      </c>
      <c r="BC384" t="s">
        <v>288</v>
      </c>
      <c r="BD384" t="s">
        <v>16493</v>
      </c>
      <c r="BE384">
        <v>60641</v>
      </c>
      <c r="BF384" t="s">
        <v>16346</v>
      </c>
      <c r="BG384" t="s">
        <v>16863</v>
      </c>
      <c r="BH384" t="b">
        <f>IFERROR(MATCH('2020'!A384, '2021'!A:A, 0) &gt;0, FALSE)</f>
        <v>1</v>
      </c>
    </row>
    <row r="385" spans="1:60">
      <c r="A385" t="s">
        <v>2186</v>
      </c>
      <c r="B385" t="s">
        <v>2187</v>
      </c>
      <c r="D385" t="s">
        <v>2188</v>
      </c>
      <c r="E385" t="s">
        <v>2189</v>
      </c>
      <c r="F385" t="s">
        <v>2190</v>
      </c>
      <c r="G385" t="s">
        <v>1122</v>
      </c>
      <c r="H385" t="s">
        <v>288</v>
      </c>
      <c r="I385">
        <v>60652</v>
      </c>
      <c r="J385" t="s">
        <v>17293</v>
      </c>
      <c r="K385" t="s">
        <v>146</v>
      </c>
      <c r="L385">
        <v>2</v>
      </c>
      <c r="M385">
        <v>17</v>
      </c>
      <c r="N385">
        <v>8</v>
      </c>
      <c r="O385">
        <v>27</v>
      </c>
      <c r="P385">
        <v>31</v>
      </c>
      <c r="Q385">
        <v>25</v>
      </c>
      <c r="R385">
        <v>17</v>
      </c>
      <c r="S385">
        <v>25</v>
      </c>
      <c r="T385">
        <v>21</v>
      </c>
      <c r="U385">
        <v>24</v>
      </c>
      <c r="V385">
        <v>26</v>
      </c>
      <c r="W385">
        <v>24</v>
      </c>
      <c r="X385">
        <v>27</v>
      </c>
      <c r="Y385">
        <v>34</v>
      </c>
      <c r="Z385" t="s">
        <v>290</v>
      </c>
      <c r="AA385" t="s">
        <v>290</v>
      </c>
      <c r="AB385" t="s">
        <v>290</v>
      </c>
      <c r="AC385" t="s">
        <v>290</v>
      </c>
      <c r="AD385" t="s">
        <v>290</v>
      </c>
      <c r="AE385" t="s">
        <v>290</v>
      </c>
      <c r="AF385" t="s">
        <v>290</v>
      </c>
      <c r="AG385" t="s">
        <v>290</v>
      </c>
      <c r="AH385" t="s">
        <v>290</v>
      </c>
      <c r="AI385" t="s">
        <v>290</v>
      </c>
      <c r="AJ385" t="s">
        <v>290</v>
      </c>
      <c r="AK385">
        <v>68</v>
      </c>
      <c r="AL385" t="s">
        <v>290</v>
      </c>
      <c r="AM385">
        <v>56</v>
      </c>
      <c r="AN385" t="s">
        <v>290</v>
      </c>
      <c r="AO385">
        <v>98</v>
      </c>
      <c r="AP385">
        <v>30</v>
      </c>
      <c r="AQ385">
        <v>134</v>
      </c>
      <c r="AR385">
        <v>120</v>
      </c>
      <c r="AS385">
        <v>254</v>
      </c>
      <c r="AT385">
        <v>41.741849999999999</v>
      </c>
      <c r="AU385">
        <v>-87.731790000000004</v>
      </c>
      <c r="AV385">
        <v>0.9</v>
      </c>
      <c r="AW385" t="s">
        <v>16360</v>
      </c>
      <c r="AX385">
        <v>4440</v>
      </c>
      <c r="AY385" t="s">
        <v>17294</v>
      </c>
      <c r="BB385" t="s">
        <v>1122</v>
      </c>
      <c r="BC385" t="s">
        <v>288</v>
      </c>
      <c r="BD385" t="s">
        <v>16493</v>
      </c>
      <c r="BE385">
        <v>60652</v>
      </c>
      <c r="BF385" t="s">
        <v>16346</v>
      </c>
      <c r="BG385" t="s">
        <v>16363</v>
      </c>
      <c r="BH385" t="b">
        <f>IFERROR(MATCH('2020'!A385, '2021'!A:A, 0) &gt;0, FALSE)</f>
        <v>1</v>
      </c>
    </row>
    <row r="386" spans="1:60">
      <c r="A386" t="s">
        <v>2192</v>
      </c>
      <c r="B386" t="s">
        <v>2193</v>
      </c>
      <c r="D386" t="s">
        <v>2194</v>
      </c>
      <c r="E386" t="s">
        <v>2195</v>
      </c>
      <c r="F386" t="s">
        <v>2196</v>
      </c>
      <c r="G386" t="s">
        <v>1122</v>
      </c>
      <c r="H386" t="s">
        <v>288</v>
      </c>
      <c r="I386">
        <v>60618</v>
      </c>
      <c r="J386" t="s">
        <v>17295</v>
      </c>
      <c r="K386" t="s">
        <v>146</v>
      </c>
      <c r="L386">
        <v>4</v>
      </c>
      <c r="M386">
        <v>56</v>
      </c>
      <c r="N386">
        <v>15.5</v>
      </c>
      <c r="O386">
        <v>75.5</v>
      </c>
      <c r="P386">
        <v>137</v>
      </c>
      <c r="Q386">
        <v>49</v>
      </c>
      <c r="R386">
        <v>45</v>
      </c>
      <c r="S386">
        <v>53</v>
      </c>
      <c r="T386">
        <v>65</v>
      </c>
      <c r="U386">
        <v>76</v>
      </c>
      <c r="V386">
        <v>73</v>
      </c>
      <c r="W386">
        <v>80</v>
      </c>
      <c r="X386">
        <v>50</v>
      </c>
      <c r="Y386">
        <v>42</v>
      </c>
      <c r="Z386" t="s">
        <v>290</v>
      </c>
      <c r="AA386" t="s">
        <v>290</v>
      </c>
      <c r="AB386" t="s">
        <v>290</v>
      </c>
      <c r="AC386" t="s">
        <v>290</v>
      </c>
      <c r="AD386" t="s">
        <v>290</v>
      </c>
      <c r="AE386" t="s">
        <v>290</v>
      </c>
      <c r="AF386" t="s">
        <v>290</v>
      </c>
      <c r="AG386" t="s">
        <v>290</v>
      </c>
      <c r="AH386" t="s">
        <v>290</v>
      </c>
      <c r="AI386" t="s">
        <v>290</v>
      </c>
      <c r="AJ386" t="s">
        <v>290</v>
      </c>
      <c r="AK386" t="s">
        <v>290</v>
      </c>
      <c r="AL386">
        <v>15</v>
      </c>
      <c r="AM386" t="s">
        <v>290</v>
      </c>
      <c r="AN386">
        <v>22</v>
      </c>
      <c r="AO386">
        <v>527</v>
      </c>
      <c r="AP386">
        <v>87</v>
      </c>
      <c r="AQ386">
        <v>333</v>
      </c>
      <c r="AR386">
        <v>337</v>
      </c>
      <c r="AS386">
        <v>670</v>
      </c>
      <c r="AT386">
        <v>41.953316999999998</v>
      </c>
      <c r="AU386">
        <v>-87.683942999999999</v>
      </c>
      <c r="AV386">
        <v>1</v>
      </c>
      <c r="AW386" t="s">
        <v>16343</v>
      </c>
      <c r="AX386">
        <v>3920</v>
      </c>
      <c r="AY386" t="s">
        <v>17296</v>
      </c>
      <c r="BB386" t="s">
        <v>1122</v>
      </c>
      <c r="BC386" t="s">
        <v>288</v>
      </c>
      <c r="BD386" t="s">
        <v>16493</v>
      </c>
      <c r="BE386">
        <v>60618</v>
      </c>
      <c r="BF386" t="s">
        <v>16346</v>
      </c>
      <c r="BG386" t="s">
        <v>16863</v>
      </c>
      <c r="BH386" t="b">
        <f>IFERROR(MATCH('2020'!A386, '2021'!A:A, 0) &gt;0, FALSE)</f>
        <v>1</v>
      </c>
    </row>
    <row r="387" spans="1:60">
      <c r="A387" t="s">
        <v>2197</v>
      </c>
      <c r="B387" t="s">
        <v>2198</v>
      </c>
      <c r="C387" t="s">
        <v>314</v>
      </c>
      <c r="D387" t="s">
        <v>3550</v>
      </c>
      <c r="E387" t="s">
        <v>17297</v>
      </c>
      <c r="F387" t="s">
        <v>2201</v>
      </c>
      <c r="G387" t="s">
        <v>1122</v>
      </c>
      <c r="H387" t="s">
        <v>288</v>
      </c>
      <c r="I387">
        <v>60623</v>
      </c>
      <c r="J387" t="s">
        <v>17298</v>
      </c>
      <c r="K387" t="s">
        <v>146</v>
      </c>
      <c r="L387">
        <v>2</v>
      </c>
      <c r="M387">
        <v>24</v>
      </c>
      <c r="N387">
        <v>4</v>
      </c>
      <c r="O387">
        <v>30</v>
      </c>
      <c r="P387">
        <v>49</v>
      </c>
      <c r="Q387">
        <v>31</v>
      </c>
      <c r="R387">
        <v>39</v>
      </c>
      <c r="S387">
        <v>30</v>
      </c>
      <c r="T387">
        <v>35</v>
      </c>
      <c r="U387">
        <v>38</v>
      </c>
      <c r="V387">
        <v>41</v>
      </c>
      <c r="W387">
        <v>39</v>
      </c>
      <c r="X387">
        <v>41</v>
      </c>
      <c r="Y387">
        <v>42</v>
      </c>
      <c r="Z387" t="s">
        <v>290</v>
      </c>
      <c r="AA387" t="s">
        <v>290</v>
      </c>
      <c r="AB387" t="s">
        <v>290</v>
      </c>
      <c r="AC387" t="s">
        <v>290</v>
      </c>
      <c r="AD387" t="s">
        <v>290</v>
      </c>
      <c r="AE387" t="s">
        <v>290</v>
      </c>
      <c r="AF387" t="s">
        <v>290</v>
      </c>
      <c r="AG387" t="s">
        <v>290</v>
      </c>
      <c r="AH387">
        <v>15</v>
      </c>
      <c r="AI387" t="s">
        <v>290</v>
      </c>
      <c r="AJ387">
        <v>279</v>
      </c>
      <c r="AK387" t="s">
        <v>290</v>
      </c>
      <c r="AL387" t="s">
        <v>290</v>
      </c>
      <c r="AM387" t="s">
        <v>290</v>
      </c>
      <c r="AN387" t="s">
        <v>290</v>
      </c>
      <c r="AO387">
        <v>101</v>
      </c>
      <c r="AP387">
        <v>12</v>
      </c>
      <c r="AQ387">
        <v>223</v>
      </c>
      <c r="AR387">
        <v>177</v>
      </c>
      <c r="AS387">
        <v>400</v>
      </c>
      <c r="AT387">
        <v>41.843131999999997</v>
      </c>
      <c r="AU387">
        <v>-87.714382999999998</v>
      </c>
      <c r="AV387">
        <v>1</v>
      </c>
      <c r="AW387" t="s">
        <v>16343</v>
      </c>
      <c r="AX387">
        <v>2643</v>
      </c>
      <c r="AY387" t="s">
        <v>17299</v>
      </c>
      <c r="BB387" t="s">
        <v>1122</v>
      </c>
      <c r="BC387" t="s">
        <v>288</v>
      </c>
      <c r="BD387" t="s">
        <v>16493</v>
      </c>
      <c r="BE387">
        <v>60623</v>
      </c>
      <c r="BF387" t="s">
        <v>16346</v>
      </c>
      <c r="BG387" t="s">
        <v>146</v>
      </c>
      <c r="BH387" t="b">
        <f>IFERROR(MATCH('2020'!A387, '2021'!A:A, 0) &gt;0, FALSE)</f>
        <v>1</v>
      </c>
    </row>
    <row r="388" spans="1:60">
      <c r="A388" t="s">
        <v>13589</v>
      </c>
      <c r="B388" t="s">
        <v>13590</v>
      </c>
      <c r="C388" t="s">
        <v>283</v>
      </c>
      <c r="D388" t="s">
        <v>2652</v>
      </c>
      <c r="E388" t="s">
        <v>2653</v>
      </c>
      <c r="F388" t="s">
        <v>2654</v>
      </c>
      <c r="G388" t="s">
        <v>1122</v>
      </c>
      <c r="H388" t="s">
        <v>288</v>
      </c>
      <c r="I388">
        <v>60646</v>
      </c>
      <c r="J388" t="s">
        <v>17300</v>
      </c>
      <c r="K388" t="s">
        <v>146</v>
      </c>
      <c r="L388">
        <v>2</v>
      </c>
      <c r="M388">
        <v>5</v>
      </c>
      <c r="N388">
        <v>1</v>
      </c>
      <c r="O388">
        <v>8</v>
      </c>
      <c r="P388" t="s">
        <v>290</v>
      </c>
      <c r="Q388" t="s">
        <v>290</v>
      </c>
      <c r="R388" t="s">
        <v>290</v>
      </c>
      <c r="S388" t="s">
        <v>290</v>
      </c>
      <c r="T388" t="s">
        <v>290</v>
      </c>
      <c r="U388" t="s">
        <v>290</v>
      </c>
      <c r="V388" t="s">
        <v>290</v>
      </c>
      <c r="W388" t="s">
        <v>290</v>
      </c>
      <c r="X388" t="s">
        <v>290</v>
      </c>
      <c r="Y388" t="s">
        <v>290</v>
      </c>
      <c r="Z388" t="s">
        <v>290</v>
      </c>
      <c r="AA388" t="s">
        <v>290</v>
      </c>
      <c r="AB388" t="s">
        <v>290</v>
      </c>
      <c r="AC388" t="s">
        <v>290</v>
      </c>
      <c r="AD388" t="s">
        <v>290</v>
      </c>
      <c r="AE388" t="s">
        <v>290</v>
      </c>
      <c r="AF388" t="s">
        <v>290</v>
      </c>
      <c r="AG388" t="s">
        <v>290</v>
      </c>
      <c r="AH388" t="s">
        <v>290</v>
      </c>
      <c r="AI388" t="s">
        <v>290</v>
      </c>
      <c r="AJ388" t="s">
        <v>290</v>
      </c>
      <c r="AK388" t="s">
        <v>290</v>
      </c>
      <c r="AL388" t="s">
        <v>290</v>
      </c>
      <c r="AM388" t="s">
        <v>290</v>
      </c>
      <c r="AN388" t="s">
        <v>290</v>
      </c>
      <c r="AO388">
        <v>10</v>
      </c>
      <c r="AP388" t="s">
        <v>290</v>
      </c>
      <c r="AQ388">
        <v>8</v>
      </c>
      <c r="AR388">
        <v>7</v>
      </c>
      <c r="AS388">
        <v>15</v>
      </c>
      <c r="AT388">
        <v>41.984113000000001</v>
      </c>
      <c r="AU388">
        <v>-87.728823000000006</v>
      </c>
      <c r="AV388">
        <v>1</v>
      </c>
      <c r="AW388" t="s">
        <v>16343</v>
      </c>
      <c r="AX388">
        <v>5644</v>
      </c>
      <c r="AY388" t="s">
        <v>17117</v>
      </c>
      <c r="BB388" t="s">
        <v>1122</v>
      </c>
      <c r="BC388" t="s">
        <v>288</v>
      </c>
      <c r="BD388" t="s">
        <v>16493</v>
      </c>
      <c r="BE388">
        <v>60646</v>
      </c>
      <c r="BF388" t="s">
        <v>16346</v>
      </c>
      <c r="BG388" t="s">
        <v>16863</v>
      </c>
      <c r="BH388" t="b">
        <f>IFERROR(MATCH('2020'!A388, '2021'!A:A, 0) &gt;0, FALSE)</f>
        <v>0</v>
      </c>
    </row>
    <row r="389" spans="1:60">
      <c r="A389" t="s">
        <v>2202</v>
      </c>
      <c r="B389" t="s">
        <v>2203</v>
      </c>
      <c r="D389" t="s">
        <v>2114</v>
      </c>
      <c r="E389" t="s">
        <v>2115</v>
      </c>
      <c r="F389" t="s">
        <v>2206</v>
      </c>
      <c r="G389" t="s">
        <v>1122</v>
      </c>
      <c r="H389" t="s">
        <v>288</v>
      </c>
      <c r="I389">
        <v>60632</v>
      </c>
      <c r="J389" t="s">
        <v>17301</v>
      </c>
      <c r="K389" t="s">
        <v>146</v>
      </c>
      <c r="L389">
        <v>1</v>
      </c>
      <c r="M389">
        <v>14</v>
      </c>
      <c r="N389">
        <v>6</v>
      </c>
      <c r="O389">
        <v>21</v>
      </c>
      <c r="P389">
        <v>37</v>
      </c>
      <c r="Q389">
        <v>18</v>
      </c>
      <c r="R389">
        <v>13</v>
      </c>
      <c r="S389">
        <v>18</v>
      </c>
      <c r="T389">
        <v>11</v>
      </c>
      <c r="U389">
        <v>16</v>
      </c>
      <c r="V389">
        <v>18</v>
      </c>
      <c r="W389">
        <v>14</v>
      </c>
      <c r="X389">
        <v>19</v>
      </c>
      <c r="Y389">
        <v>19</v>
      </c>
      <c r="Z389" t="s">
        <v>290</v>
      </c>
      <c r="AA389" t="s">
        <v>290</v>
      </c>
      <c r="AB389" t="s">
        <v>290</v>
      </c>
      <c r="AC389" t="s">
        <v>290</v>
      </c>
      <c r="AD389" t="s">
        <v>290</v>
      </c>
      <c r="AE389" t="s">
        <v>290</v>
      </c>
      <c r="AF389" t="s">
        <v>290</v>
      </c>
      <c r="AG389" t="s">
        <v>290</v>
      </c>
      <c r="AH389" t="s">
        <v>290</v>
      </c>
      <c r="AI389" t="s">
        <v>290</v>
      </c>
      <c r="AJ389">
        <v>177</v>
      </c>
      <c r="AK389" t="s">
        <v>290</v>
      </c>
      <c r="AL389" t="s">
        <v>290</v>
      </c>
      <c r="AM389" t="s">
        <v>290</v>
      </c>
      <c r="AN389" t="s">
        <v>290</v>
      </c>
      <c r="AO389" t="s">
        <v>290</v>
      </c>
      <c r="AP389" t="s">
        <v>290</v>
      </c>
      <c r="AQ389">
        <v>89</v>
      </c>
      <c r="AR389">
        <v>94</v>
      </c>
      <c r="AS389">
        <v>183</v>
      </c>
      <c r="AT389">
        <v>41.804886000000003</v>
      </c>
      <c r="AU389">
        <v>-87.721913000000001</v>
      </c>
      <c r="AV389">
        <v>1</v>
      </c>
      <c r="AW389" t="s">
        <v>16343</v>
      </c>
      <c r="AX389">
        <v>4839</v>
      </c>
      <c r="AY389" t="s">
        <v>17302</v>
      </c>
      <c r="BB389" t="s">
        <v>1122</v>
      </c>
      <c r="BC389" t="s">
        <v>288</v>
      </c>
      <c r="BD389" t="s">
        <v>16493</v>
      </c>
      <c r="BE389">
        <v>60632</v>
      </c>
      <c r="BF389" t="s">
        <v>16346</v>
      </c>
      <c r="BG389" t="s">
        <v>146</v>
      </c>
      <c r="BH389" t="b">
        <f>IFERROR(MATCH('2020'!A389, '2021'!A:A, 0) &gt;0, FALSE)</f>
        <v>1</v>
      </c>
    </row>
    <row r="390" spans="1:60">
      <c r="A390" t="s">
        <v>2208</v>
      </c>
      <c r="B390" t="s">
        <v>2209</v>
      </c>
      <c r="C390" t="s">
        <v>283</v>
      </c>
      <c r="D390" t="s">
        <v>1381</v>
      </c>
      <c r="E390" t="s">
        <v>2210</v>
      </c>
      <c r="F390" t="s">
        <v>2211</v>
      </c>
      <c r="G390" t="s">
        <v>1122</v>
      </c>
      <c r="H390" t="s">
        <v>288</v>
      </c>
      <c r="I390">
        <v>60655</v>
      </c>
      <c r="J390" t="s">
        <v>17303</v>
      </c>
      <c r="K390" t="s">
        <v>146</v>
      </c>
      <c r="L390">
        <v>1</v>
      </c>
      <c r="M390">
        <v>26.5</v>
      </c>
      <c r="N390">
        <v>6</v>
      </c>
      <c r="O390">
        <v>33.5</v>
      </c>
      <c r="P390">
        <v>52</v>
      </c>
      <c r="Q390">
        <v>36</v>
      </c>
      <c r="R390">
        <v>38</v>
      </c>
      <c r="S390">
        <v>26</v>
      </c>
      <c r="T390">
        <v>34</v>
      </c>
      <c r="U390">
        <v>36</v>
      </c>
      <c r="V390">
        <v>40</v>
      </c>
      <c r="W390">
        <v>29</v>
      </c>
      <c r="X390">
        <v>32</v>
      </c>
      <c r="Y390">
        <v>49</v>
      </c>
      <c r="Z390" t="s">
        <v>290</v>
      </c>
      <c r="AA390" t="s">
        <v>290</v>
      </c>
      <c r="AB390" t="s">
        <v>290</v>
      </c>
      <c r="AC390" t="s">
        <v>290</v>
      </c>
      <c r="AD390" t="s">
        <v>290</v>
      </c>
      <c r="AE390" t="s">
        <v>290</v>
      </c>
      <c r="AF390" t="s">
        <v>290</v>
      </c>
      <c r="AG390" t="s">
        <v>290</v>
      </c>
      <c r="AH390">
        <v>27</v>
      </c>
      <c r="AI390" t="s">
        <v>290</v>
      </c>
      <c r="AJ390" t="s">
        <v>290</v>
      </c>
      <c r="AK390" t="s">
        <v>290</v>
      </c>
      <c r="AL390" t="s">
        <v>290</v>
      </c>
      <c r="AM390" t="s">
        <v>290</v>
      </c>
      <c r="AN390" t="s">
        <v>290</v>
      </c>
      <c r="AO390">
        <v>373</v>
      </c>
      <c r="AP390">
        <v>19</v>
      </c>
      <c r="AQ390">
        <v>215</v>
      </c>
      <c r="AR390">
        <v>184</v>
      </c>
      <c r="AS390">
        <v>399</v>
      </c>
      <c r="AT390">
        <v>41.688761</v>
      </c>
      <c r="AU390">
        <v>-87.682713000000007</v>
      </c>
      <c r="AV390">
        <v>1</v>
      </c>
      <c r="AW390" t="s">
        <v>16343</v>
      </c>
      <c r="AX390">
        <v>2447</v>
      </c>
      <c r="AY390" t="s">
        <v>17233</v>
      </c>
      <c r="BB390" t="s">
        <v>1122</v>
      </c>
      <c r="BC390" t="s">
        <v>288</v>
      </c>
      <c r="BD390" t="s">
        <v>16493</v>
      </c>
      <c r="BE390">
        <v>60655</v>
      </c>
      <c r="BF390" t="s">
        <v>16346</v>
      </c>
      <c r="BG390" t="s">
        <v>16863</v>
      </c>
      <c r="BH390" t="b">
        <f>IFERROR(MATCH('2020'!A390, '2021'!A:A, 0) &gt;0, FALSE)</f>
        <v>1</v>
      </c>
    </row>
    <row r="391" spans="1:60">
      <c r="A391" t="s">
        <v>2212</v>
      </c>
      <c r="B391" t="s">
        <v>2213</v>
      </c>
      <c r="C391" t="s">
        <v>353</v>
      </c>
      <c r="D391" t="s">
        <v>1190</v>
      </c>
      <c r="E391" t="s">
        <v>2214</v>
      </c>
      <c r="F391" t="s">
        <v>2215</v>
      </c>
      <c r="G391" t="s">
        <v>1122</v>
      </c>
      <c r="H391" t="s">
        <v>288</v>
      </c>
      <c r="I391">
        <v>60623</v>
      </c>
      <c r="J391" t="s">
        <v>17304</v>
      </c>
      <c r="K391" t="s">
        <v>146</v>
      </c>
      <c r="L391">
        <v>1</v>
      </c>
      <c r="M391">
        <v>11</v>
      </c>
      <c r="N391">
        <v>3</v>
      </c>
      <c r="O391">
        <v>15</v>
      </c>
      <c r="P391">
        <v>20</v>
      </c>
      <c r="Q391">
        <v>16</v>
      </c>
      <c r="R391">
        <v>20</v>
      </c>
      <c r="S391">
        <v>12</v>
      </c>
      <c r="T391">
        <v>15</v>
      </c>
      <c r="U391">
        <v>23</v>
      </c>
      <c r="V391">
        <v>16</v>
      </c>
      <c r="W391">
        <v>21</v>
      </c>
      <c r="X391">
        <v>20</v>
      </c>
      <c r="Y391">
        <v>20</v>
      </c>
      <c r="Z391" t="s">
        <v>290</v>
      </c>
      <c r="AA391" t="s">
        <v>290</v>
      </c>
      <c r="AB391" t="s">
        <v>290</v>
      </c>
      <c r="AC391" t="s">
        <v>290</v>
      </c>
      <c r="AD391" t="s">
        <v>290</v>
      </c>
      <c r="AE391" t="s">
        <v>290</v>
      </c>
      <c r="AF391" t="s">
        <v>290</v>
      </c>
      <c r="AG391" t="s">
        <v>290</v>
      </c>
      <c r="AH391" t="s">
        <v>290</v>
      </c>
      <c r="AI391" t="s">
        <v>290</v>
      </c>
      <c r="AJ391">
        <v>171</v>
      </c>
      <c r="AK391" t="s">
        <v>290</v>
      </c>
      <c r="AL391" t="s">
        <v>290</v>
      </c>
      <c r="AM391" t="s">
        <v>290</v>
      </c>
      <c r="AN391" t="s">
        <v>290</v>
      </c>
      <c r="AO391" t="s">
        <v>290</v>
      </c>
      <c r="AP391" t="s">
        <v>290</v>
      </c>
      <c r="AQ391">
        <v>91</v>
      </c>
      <c r="AR391">
        <v>92</v>
      </c>
      <c r="AS391">
        <v>183</v>
      </c>
      <c r="AT391">
        <v>41.850639999999999</v>
      </c>
      <c r="AU391">
        <v>-87.702420000000004</v>
      </c>
      <c r="AV391">
        <v>1</v>
      </c>
      <c r="AW391" t="s">
        <v>16343</v>
      </c>
      <c r="AX391">
        <v>2235</v>
      </c>
      <c r="AY391" t="s">
        <v>17305</v>
      </c>
      <c r="BB391" t="s">
        <v>1122</v>
      </c>
      <c r="BC391" t="s">
        <v>288</v>
      </c>
      <c r="BD391" t="s">
        <v>16493</v>
      </c>
      <c r="BE391">
        <v>60623</v>
      </c>
      <c r="BF391" t="s">
        <v>16346</v>
      </c>
      <c r="BG391" t="s">
        <v>16863</v>
      </c>
      <c r="BH391" t="b">
        <f>IFERROR(MATCH('2020'!A391, '2021'!A:A, 0) &gt;0, FALSE)</f>
        <v>1</v>
      </c>
    </row>
    <row r="392" spans="1:60">
      <c r="A392" t="s">
        <v>2216</v>
      </c>
      <c r="B392" t="s">
        <v>2217</v>
      </c>
      <c r="D392" t="s">
        <v>2218</v>
      </c>
      <c r="E392" t="s">
        <v>2219</v>
      </c>
      <c r="F392" t="s">
        <v>2220</v>
      </c>
      <c r="G392" t="s">
        <v>1122</v>
      </c>
      <c r="H392" t="s">
        <v>288</v>
      </c>
      <c r="I392">
        <v>60643</v>
      </c>
      <c r="J392" t="s">
        <v>17306</v>
      </c>
      <c r="K392" t="s">
        <v>146</v>
      </c>
      <c r="L392">
        <v>0</v>
      </c>
      <c r="M392">
        <v>25</v>
      </c>
      <c r="N392">
        <v>9</v>
      </c>
      <c r="O392">
        <v>34</v>
      </c>
      <c r="P392">
        <v>56</v>
      </c>
      <c r="Q392">
        <v>32</v>
      </c>
      <c r="R392">
        <v>34</v>
      </c>
      <c r="S392">
        <v>26</v>
      </c>
      <c r="T392">
        <v>34</v>
      </c>
      <c r="U392">
        <v>30</v>
      </c>
      <c r="V392">
        <v>32</v>
      </c>
      <c r="W392">
        <v>26</v>
      </c>
      <c r="X392">
        <v>32</v>
      </c>
      <c r="Y392">
        <v>25</v>
      </c>
      <c r="Z392" t="s">
        <v>290</v>
      </c>
      <c r="AA392" t="s">
        <v>290</v>
      </c>
      <c r="AB392" t="s">
        <v>290</v>
      </c>
      <c r="AC392" t="s">
        <v>290</v>
      </c>
      <c r="AD392" t="s">
        <v>290</v>
      </c>
      <c r="AE392" t="s">
        <v>290</v>
      </c>
      <c r="AF392" t="s">
        <v>290</v>
      </c>
      <c r="AG392" t="s">
        <v>290</v>
      </c>
      <c r="AH392">
        <v>36</v>
      </c>
      <c r="AI392" t="s">
        <v>290</v>
      </c>
      <c r="AJ392">
        <v>14</v>
      </c>
      <c r="AK392" t="s">
        <v>290</v>
      </c>
      <c r="AL392" t="s">
        <v>290</v>
      </c>
      <c r="AM392">
        <v>67</v>
      </c>
      <c r="AN392" t="s">
        <v>290</v>
      </c>
      <c r="AO392">
        <v>257</v>
      </c>
      <c r="AP392">
        <v>25</v>
      </c>
      <c r="AQ392">
        <v>177</v>
      </c>
      <c r="AR392">
        <v>186</v>
      </c>
      <c r="AS392">
        <v>363</v>
      </c>
      <c r="AT392">
        <v>41.725200999999998</v>
      </c>
      <c r="AU392">
        <v>-87.675332999999995</v>
      </c>
      <c r="AV392">
        <v>1</v>
      </c>
      <c r="AW392" t="s">
        <v>16343</v>
      </c>
      <c r="AX392">
        <v>9240</v>
      </c>
      <c r="AY392" t="s">
        <v>17307</v>
      </c>
      <c r="BB392" t="s">
        <v>1122</v>
      </c>
      <c r="BC392" t="s">
        <v>288</v>
      </c>
      <c r="BD392" t="s">
        <v>16493</v>
      </c>
      <c r="BE392">
        <v>60643</v>
      </c>
      <c r="BF392" t="s">
        <v>16346</v>
      </c>
      <c r="BG392" t="s">
        <v>16863</v>
      </c>
      <c r="BH392" t="b">
        <f>IFERROR(MATCH('2020'!A392, '2021'!A:A, 0) &gt;0, FALSE)</f>
        <v>1</v>
      </c>
    </row>
    <row r="393" spans="1:60">
      <c r="A393" t="s">
        <v>2221</v>
      </c>
      <c r="B393" t="s">
        <v>2222</v>
      </c>
      <c r="D393" t="s">
        <v>478</v>
      </c>
      <c r="E393" t="s">
        <v>2372</v>
      </c>
      <c r="F393" t="s">
        <v>2224</v>
      </c>
      <c r="G393" t="s">
        <v>1122</v>
      </c>
      <c r="H393" t="s">
        <v>288</v>
      </c>
      <c r="I393">
        <v>60655</v>
      </c>
      <c r="J393" t="s">
        <v>17308</v>
      </c>
      <c r="K393" t="s">
        <v>146</v>
      </c>
      <c r="L393">
        <v>2</v>
      </c>
      <c r="M393">
        <v>27</v>
      </c>
      <c r="N393">
        <v>11</v>
      </c>
      <c r="O393">
        <v>40</v>
      </c>
      <c r="P393">
        <v>85</v>
      </c>
      <c r="Q393">
        <v>47</v>
      </c>
      <c r="R393">
        <v>47</v>
      </c>
      <c r="S393">
        <v>41</v>
      </c>
      <c r="T393">
        <v>41</v>
      </c>
      <c r="U393">
        <v>37</v>
      </c>
      <c r="V393">
        <v>44</v>
      </c>
      <c r="W393">
        <v>39</v>
      </c>
      <c r="X393">
        <v>36</v>
      </c>
      <c r="Y393">
        <v>24</v>
      </c>
      <c r="Z393" t="s">
        <v>290</v>
      </c>
      <c r="AA393" t="s">
        <v>290</v>
      </c>
      <c r="AB393" t="s">
        <v>290</v>
      </c>
      <c r="AC393" t="s">
        <v>290</v>
      </c>
      <c r="AD393" t="s">
        <v>290</v>
      </c>
      <c r="AE393" t="s">
        <v>290</v>
      </c>
      <c r="AF393" t="s">
        <v>290</v>
      </c>
      <c r="AG393" t="s">
        <v>290</v>
      </c>
      <c r="AH393" t="s">
        <v>290</v>
      </c>
      <c r="AI393" t="s">
        <v>290</v>
      </c>
      <c r="AJ393" t="s">
        <v>290</v>
      </c>
      <c r="AK393" t="s">
        <v>290</v>
      </c>
      <c r="AL393" t="s">
        <v>290</v>
      </c>
      <c r="AM393" t="s">
        <v>290</v>
      </c>
      <c r="AN393" t="s">
        <v>290</v>
      </c>
      <c r="AO393">
        <v>431</v>
      </c>
      <c r="AP393" t="s">
        <v>290</v>
      </c>
      <c r="AQ393">
        <v>226</v>
      </c>
      <c r="AR393">
        <v>215</v>
      </c>
      <c r="AS393">
        <v>441</v>
      </c>
      <c r="AT393">
        <v>41.692605999999998</v>
      </c>
      <c r="AU393">
        <v>-87.704785000000001</v>
      </c>
      <c r="AV393">
        <v>1</v>
      </c>
      <c r="AW393" t="s">
        <v>16343</v>
      </c>
      <c r="AX393">
        <v>3333</v>
      </c>
      <c r="AY393" t="s">
        <v>17309</v>
      </c>
      <c r="BB393" t="s">
        <v>1122</v>
      </c>
      <c r="BC393" t="s">
        <v>288</v>
      </c>
      <c r="BD393" t="s">
        <v>16493</v>
      </c>
      <c r="BE393">
        <v>60655</v>
      </c>
      <c r="BF393" t="s">
        <v>16346</v>
      </c>
      <c r="BG393" t="s">
        <v>146</v>
      </c>
      <c r="BH393" t="b">
        <f>IFERROR(MATCH('2020'!A393, '2021'!A:A, 0) &gt;0, FALSE)</f>
        <v>1</v>
      </c>
    </row>
    <row r="394" spans="1:60">
      <c r="A394" t="s">
        <v>2225</v>
      </c>
      <c r="B394" t="s">
        <v>2226</v>
      </c>
      <c r="C394" t="s">
        <v>353</v>
      </c>
      <c r="D394" t="s">
        <v>4538</v>
      </c>
      <c r="E394" t="s">
        <v>17310</v>
      </c>
      <c r="F394" t="s">
        <v>2228</v>
      </c>
      <c r="G394" t="s">
        <v>1122</v>
      </c>
      <c r="H394" t="s">
        <v>288</v>
      </c>
      <c r="I394">
        <v>60614</v>
      </c>
      <c r="J394" t="s">
        <v>17311</v>
      </c>
      <c r="K394" t="s">
        <v>146</v>
      </c>
      <c r="L394">
        <v>3.8</v>
      </c>
      <c r="M394">
        <v>37.5</v>
      </c>
      <c r="N394">
        <v>16.5</v>
      </c>
      <c r="O394">
        <v>57.8</v>
      </c>
      <c r="P394">
        <v>62</v>
      </c>
      <c r="Q394">
        <v>59</v>
      </c>
      <c r="R394">
        <v>40</v>
      </c>
      <c r="S394">
        <v>51</v>
      </c>
      <c r="T394">
        <v>40</v>
      </c>
      <c r="U394">
        <v>46</v>
      </c>
      <c r="V394">
        <v>42</v>
      </c>
      <c r="W394">
        <v>31</v>
      </c>
      <c r="X394">
        <v>44</v>
      </c>
      <c r="Y394">
        <v>31</v>
      </c>
      <c r="Z394" t="s">
        <v>290</v>
      </c>
      <c r="AA394" t="s">
        <v>290</v>
      </c>
      <c r="AB394" t="s">
        <v>290</v>
      </c>
      <c r="AC394" t="s">
        <v>290</v>
      </c>
      <c r="AD394" t="s">
        <v>290</v>
      </c>
      <c r="AE394" t="s">
        <v>290</v>
      </c>
      <c r="AF394" t="s">
        <v>290</v>
      </c>
      <c r="AG394" t="s">
        <v>290</v>
      </c>
      <c r="AH394" t="s">
        <v>290</v>
      </c>
      <c r="AI394" t="s">
        <v>290</v>
      </c>
      <c r="AJ394">
        <v>21</v>
      </c>
      <c r="AK394" t="s">
        <v>290</v>
      </c>
      <c r="AL394">
        <v>18</v>
      </c>
      <c r="AM394" t="s">
        <v>290</v>
      </c>
      <c r="AN394" t="s">
        <v>290</v>
      </c>
      <c r="AO394">
        <v>409</v>
      </c>
      <c r="AP394" t="s">
        <v>290</v>
      </c>
      <c r="AQ394">
        <v>247</v>
      </c>
      <c r="AR394">
        <v>203</v>
      </c>
      <c r="AS394">
        <v>450</v>
      </c>
      <c r="AT394">
        <v>41.928586000000003</v>
      </c>
      <c r="AU394">
        <v>-87.646793000000002</v>
      </c>
      <c r="AV394">
        <v>1</v>
      </c>
      <c r="AW394" t="s">
        <v>16343</v>
      </c>
      <c r="AX394">
        <v>2524</v>
      </c>
      <c r="AY394" t="s">
        <v>17312</v>
      </c>
      <c r="BB394" t="s">
        <v>1122</v>
      </c>
      <c r="BC394" t="s">
        <v>288</v>
      </c>
      <c r="BD394" t="s">
        <v>16493</v>
      </c>
      <c r="BE394">
        <v>60614</v>
      </c>
      <c r="BF394" t="s">
        <v>16346</v>
      </c>
      <c r="BG394" t="s">
        <v>146</v>
      </c>
      <c r="BH394" t="b">
        <f>IFERROR(MATCH('2020'!A394, '2021'!A:A, 0) &gt;0, FALSE)</f>
        <v>1</v>
      </c>
    </row>
    <row r="395" spans="1:60">
      <c r="A395" t="s">
        <v>2229</v>
      </c>
      <c r="B395" t="s">
        <v>2230</v>
      </c>
      <c r="D395" t="s">
        <v>2231</v>
      </c>
      <c r="E395" t="s">
        <v>2232</v>
      </c>
      <c r="F395" t="s">
        <v>2233</v>
      </c>
      <c r="G395" t="s">
        <v>1122</v>
      </c>
      <c r="H395" t="s">
        <v>288</v>
      </c>
      <c r="I395">
        <v>60630</v>
      </c>
      <c r="J395" t="s">
        <v>17313</v>
      </c>
      <c r="K395" t="s">
        <v>146</v>
      </c>
      <c r="L395">
        <v>1.5</v>
      </c>
      <c r="M395">
        <v>11.5</v>
      </c>
      <c r="N395">
        <v>2.5</v>
      </c>
      <c r="O395">
        <v>15.5</v>
      </c>
      <c r="P395">
        <v>17</v>
      </c>
      <c r="Q395">
        <v>12</v>
      </c>
      <c r="R395">
        <v>15</v>
      </c>
      <c r="S395">
        <v>11</v>
      </c>
      <c r="T395" t="s">
        <v>290</v>
      </c>
      <c r="U395">
        <v>15</v>
      </c>
      <c r="V395">
        <v>13</v>
      </c>
      <c r="W395">
        <v>10</v>
      </c>
      <c r="X395">
        <v>13</v>
      </c>
      <c r="Y395">
        <v>20</v>
      </c>
      <c r="Z395" t="s">
        <v>290</v>
      </c>
      <c r="AA395" t="s">
        <v>290</v>
      </c>
      <c r="AB395" t="s">
        <v>290</v>
      </c>
      <c r="AC395" t="s">
        <v>290</v>
      </c>
      <c r="AD395" t="s">
        <v>290</v>
      </c>
      <c r="AE395" t="s">
        <v>290</v>
      </c>
      <c r="AF395" t="s">
        <v>290</v>
      </c>
      <c r="AG395" t="s">
        <v>290</v>
      </c>
      <c r="AH395" t="s">
        <v>290</v>
      </c>
      <c r="AI395" t="s">
        <v>290</v>
      </c>
      <c r="AJ395">
        <v>22</v>
      </c>
      <c r="AK395" t="s">
        <v>290</v>
      </c>
      <c r="AL395" t="s">
        <v>290</v>
      </c>
      <c r="AM395" t="s">
        <v>290</v>
      </c>
      <c r="AN395" t="s">
        <v>290</v>
      </c>
      <c r="AO395">
        <v>84</v>
      </c>
      <c r="AP395">
        <v>15</v>
      </c>
      <c r="AQ395">
        <v>63</v>
      </c>
      <c r="AR395">
        <v>65</v>
      </c>
      <c r="AS395">
        <v>128</v>
      </c>
      <c r="AT395">
        <v>41.970436999999997</v>
      </c>
      <c r="AU395">
        <v>-87.774648999999997</v>
      </c>
      <c r="AV395">
        <v>1</v>
      </c>
      <c r="AW395" t="s">
        <v>16360</v>
      </c>
      <c r="AX395">
        <v>5841</v>
      </c>
      <c r="AY395" t="s">
        <v>17314</v>
      </c>
      <c r="BB395" t="s">
        <v>1122</v>
      </c>
      <c r="BC395" t="s">
        <v>288</v>
      </c>
      <c r="BD395" t="s">
        <v>16493</v>
      </c>
      <c r="BE395">
        <v>60630</v>
      </c>
      <c r="BF395" t="s">
        <v>16346</v>
      </c>
      <c r="BG395" t="s">
        <v>16363</v>
      </c>
      <c r="BH395" t="b">
        <f>IFERROR(MATCH('2020'!A395, '2021'!A:A, 0) &gt;0, FALSE)</f>
        <v>1</v>
      </c>
    </row>
    <row r="396" spans="1:60">
      <c r="A396" t="s">
        <v>2235</v>
      </c>
      <c r="B396" t="s">
        <v>2236</v>
      </c>
      <c r="D396" t="s">
        <v>2237</v>
      </c>
      <c r="E396" t="s">
        <v>2238</v>
      </c>
      <c r="F396" t="s">
        <v>2239</v>
      </c>
      <c r="G396" t="s">
        <v>1122</v>
      </c>
      <c r="H396" t="s">
        <v>288</v>
      </c>
      <c r="I396">
        <v>60638</v>
      </c>
      <c r="J396" t="s">
        <v>17315</v>
      </c>
      <c r="K396" t="s">
        <v>146</v>
      </c>
      <c r="L396">
        <v>2</v>
      </c>
      <c r="M396">
        <v>28.1</v>
      </c>
      <c r="N396">
        <v>9</v>
      </c>
      <c r="O396">
        <v>39.1</v>
      </c>
      <c r="P396">
        <v>42</v>
      </c>
      <c r="Q396">
        <v>50</v>
      </c>
      <c r="R396">
        <v>49</v>
      </c>
      <c r="S396">
        <v>57</v>
      </c>
      <c r="T396">
        <v>46</v>
      </c>
      <c r="U396">
        <v>70</v>
      </c>
      <c r="V396">
        <v>70</v>
      </c>
      <c r="W396">
        <v>69</v>
      </c>
      <c r="X396">
        <v>70</v>
      </c>
      <c r="Y396">
        <v>51</v>
      </c>
      <c r="Z396" t="s">
        <v>290</v>
      </c>
      <c r="AA396" t="s">
        <v>290</v>
      </c>
      <c r="AB396" t="s">
        <v>290</v>
      </c>
      <c r="AC396" t="s">
        <v>290</v>
      </c>
      <c r="AD396" t="s">
        <v>290</v>
      </c>
      <c r="AE396" t="s">
        <v>290</v>
      </c>
      <c r="AF396" t="s">
        <v>290</v>
      </c>
      <c r="AG396" t="s">
        <v>290</v>
      </c>
      <c r="AH396">
        <v>27</v>
      </c>
      <c r="AI396" t="s">
        <v>290</v>
      </c>
      <c r="AJ396">
        <v>262</v>
      </c>
      <c r="AK396" t="s">
        <v>290</v>
      </c>
      <c r="AL396" t="s">
        <v>290</v>
      </c>
      <c r="AM396" t="s">
        <v>290</v>
      </c>
      <c r="AN396" t="s">
        <v>290</v>
      </c>
      <c r="AO396">
        <v>317</v>
      </c>
      <c r="AP396">
        <v>15</v>
      </c>
      <c r="AQ396">
        <v>307</v>
      </c>
      <c r="AR396">
        <v>294</v>
      </c>
      <c r="AS396">
        <v>601</v>
      </c>
      <c r="AT396">
        <v>41.794736</v>
      </c>
      <c r="AU396">
        <v>-87.787681000000006</v>
      </c>
      <c r="AV396">
        <v>1</v>
      </c>
      <c r="AW396" t="s">
        <v>16343</v>
      </c>
      <c r="AX396">
        <v>5337</v>
      </c>
      <c r="AY396" t="s">
        <v>17316</v>
      </c>
      <c r="BB396" t="s">
        <v>1122</v>
      </c>
      <c r="BC396" t="s">
        <v>288</v>
      </c>
      <c r="BD396" t="s">
        <v>16493</v>
      </c>
      <c r="BE396">
        <v>60638</v>
      </c>
      <c r="BF396" t="s">
        <v>16346</v>
      </c>
      <c r="BG396" t="s">
        <v>146</v>
      </c>
      <c r="BH396" t="b">
        <f>IFERROR(MATCH('2020'!A396, '2021'!A:A, 0) &gt;0, FALSE)</f>
        <v>1</v>
      </c>
    </row>
    <row r="397" spans="1:60">
      <c r="A397" t="s">
        <v>2240</v>
      </c>
      <c r="B397" t="s">
        <v>2241</v>
      </c>
      <c r="C397" t="s">
        <v>283</v>
      </c>
      <c r="D397" t="s">
        <v>976</v>
      </c>
      <c r="E397" t="s">
        <v>2242</v>
      </c>
      <c r="F397" t="s">
        <v>2243</v>
      </c>
      <c r="G397" t="s">
        <v>1122</v>
      </c>
      <c r="H397" t="s">
        <v>288</v>
      </c>
      <c r="I397">
        <v>60630</v>
      </c>
      <c r="J397" t="s">
        <v>17317</v>
      </c>
      <c r="K397" t="s">
        <v>146</v>
      </c>
      <c r="L397">
        <v>1</v>
      </c>
      <c r="M397">
        <v>20</v>
      </c>
      <c r="N397">
        <v>7</v>
      </c>
      <c r="O397">
        <v>28</v>
      </c>
      <c r="P397">
        <v>58</v>
      </c>
      <c r="Q397">
        <v>14</v>
      </c>
      <c r="R397">
        <v>21</v>
      </c>
      <c r="S397">
        <v>17</v>
      </c>
      <c r="T397">
        <v>30</v>
      </c>
      <c r="U397">
        <v>28</v>
      </c>
      <c r="V397">
        <v>38</v>
      </c>
      <c r="W397">
        <v>36</v>
      </c>
      <c r="X397">
        <v>34</v>
      </c>
      <c r="Y397">
        <v>20</v>
      </c>
      <c r="Z397" t="s">
        <v>290</v>
      </c>
      <c r="AA397" t="s">
        <v>290</v>
      </c>
      <c r="AB397" t="s">
        <v>290</v>
      </c>
      <c r="AC397" t="s">
        <v>290</v>
      </c>
      <c r="AD397" t="s">
        <v>290</v>
      </c>
      <c r="AE397" t="s">
        <v>290</v>
      </c>
      <c r="AF397" t="s">
        <v>290</v>
      </c>
      <c r="AG397" t="s">
        <v>290</v>
      </c>
      <c r="AH397" t="s">
        <v>290</v>
      </c>
      <c r="AI397" t="s">
        <v>290</v>
      </c>
      <c r="AJ397">
        <v>34</v>
      </c>
      <c r="AK397" t="s">
        <v>290</v>
      </c>
      <c r="AL397">
        <v>14</v>
      </c>
      <c r="AM397" t="s">
        <v>290</v>
      </c>
      <c r="AN397" t="s">
        <v>290</v>
      </c>
      <c r="AO397">
        <v>198</v>
      </c>
      <c r="AP397">
        <v>48</v>
      </c>
      <c r="AQ397">
        <v>144</v>
      </c>
      <c r="AR397">
        <v>152</v>
      </c>
      <c r="AS397">
        <v>296</v>
      </c>
      <c r="AT397">
        <v>41.962406000000001</v>
      </c>
      <c r="AU397">
        <v>-87.737459999999999</v>
      </c>
      <c r="AV397">
        <v>1</v>
      </c>
      <c r="AW397" t="s">
        <v>16343</v>
      </c>
      <c r="AX397">
        <v>4343</v>
      </c>
      <c r="AY397" t="s">
        <v>17318</v>
      </c>
      <c r="BB397" t="s">
        <v>1122</v>
      </c>
      <c r="BC397" t="s">
        <v>288</v>
      </c>
      <c r="BD397" t="s">
        <v>16493</v>
      </c>
      <c r="BE397">
        <v>60630</v>
      </c>
      <c r="BF397" t="s">
        <v>16346</v>
      </c>
      <c r="BG397" t="s">
        <v>16863</v>
      </c>
      <c r="BH397" t="b">
        <f>IFERROR(MATCH('2020'!A397, '2021'!A:A, 0) &gt;0, FALSE)</f>
        <v>1</v>
      </c>
    </row>
    <row r="398" spans="1:60">
      <c r="A398" t="s">
        <v>2244</v>
      </c>
      <c r="B398" t="s">
        <v>2245</v>
      </c>
      <c r="D398" t="s">
        <v>534</v>
      </c>
      <c r="E398" t="s">
        <v>2246</v>
      </c>
      <c r="F398" t="s">
        <v>2247</v>
      </c>
      <c r="G398" t="s">
        <v>1122</v>
      </c>
      <c r="H398" t="s">
        <v>288</v>
      </c>
      <c r="I398">
        <v>60623</v>
      </c>
      <c r="J398" t="s">
        <v>17319</v>
      </c>
      <c r="K398" t="s">
        <v>146</v>
      </c>
      <c r="L398">
        <v>1</v>
      </c>
      <c r="M398">
        <v>16.5</v>
      </c>
      <c r="N398">
        <v>3</v>
      </c>
      <c r="O398">
        <v>20.5</v>
      </c>
      <c r="P398">
        <v>40</v>
      </c>
      <c r="Q398">
        <v>28</v>
      </c>
      <c r="R398">
        <v>21</v>
      </c>
      <c r="S398">
        <v>30</v>
      </c>
      <c r="T398">
        <v>21</v>
      </c>
      <c r="U398">
        <v>19</v>
      </c>
      <c r="V398">
        <v>24</v>
      </c>
      <c r="W398">
        <v>30</v>
      </c>
      <c r="X398">
        <v>21</v>
      </c>
      <c r="Y398">
        <v>18</v>
      </c>
      <c r="Z398" t="s">
        <v>290</v>
      </c>
      <c r="AA398" t="s">
        <v>290</v>
      </c>
      <c r="AB398" t="s">
        <v>290</v>
      </c>
      <c r="AC398" t="s">
        <v>290</v>
      </c>
      <c r="AD398" t="s">
        <v>290</v>
      </c>
      <c r="AE398" t="s">
        <v>290</v>
      </c>
      <c r="AF398" t="s">
        <v>290</v>
      </c>
      <c r="AG398" t="s">
        <v>290</v>
      </c>
      <c r="AH398" t="s">
        <v>290</v>
      </c>
      <c r="AI398" t="s">
        <v>290</v>
      </c>
      <c r="AJ398">
        <v>240</v>
      </c>
      <c r="AK398" t="s">
        <v>290</v>
      </c>
      <c r="AL398" t="s">
        <v>290</v>
      </c>
      <c r="AM398" t="s">
        <v>290</v>
      </c>
      <c r="AN398" t="s">
        <v>290</v>
      </c>
      <c r="AO398" t="s">
        <v>290</v>
      </c>
      <c r="AP398" t="s">
        <v>290</v>
      </c>
      <c r="AQ398">
        <v>126</v>
      </c>
      <c r="AR398">
        <v>126</v>
      </c>
      <c r="AS398">
        <v>252</v>
      </c>
      <c r="AT398">
        <v>41.845706999999997</v>
      </c>
      <c r="AU398">
        <v>-87.730271999999999</v>
      </c>
      <c r="AV398">
        <v>1</v>
      </c>
      <c r="AW398" t="s">
        <v>16343</v>
      </c>
      <c r="AX398">
        <v>4223</v>
      </c>
      <c r="AY398" t="s">
        <v>17320</v>
      </c>
      <c r="BB398" t="s">
        <v>1122</v>
      </c>
      <c r="BC398" t="s">
        <v>288</v>
      </c>
      <c r="BD398" t="s">
        <v>16493</v>
      </c>
      <c r="BE398">
        <v>60623</v>
      </c>
      <c r="BF398" t="s">
        <v>16346</v>
      </c>
      <c r="BG398" t="s">
        <v>146</v>
      </c>
      <c r="BH398" t="b">
        <f>IFERROR(MATCH('2020'!A398, '2021'!A:A, 0) &gt;0, FALSE)</f>
        <v>1</v>
      </c>
    </row>
    <row r="399" spans="1:60">
      <c r="A399" t="s">
        <v>2248</v>
      </c>
      <c r="B399" t="s">
        <v>2249</v>
      </c>
      <c r="C399" t="s">
        <v>418</v>
      </c>
      <c r="D399" t="s">
        <v>2250</v>
      </c>
      <c r="E399" t="s">
        <v>2251</v>
      </c>
      <c r="F399" t="s">
        <v>2252</v>
      </c>
      <c r="G399" t="s">
        <v>1122</v>
      </c>
      <c r="H399" t="s">
        <v>288</v>
      </c>
      <c r="I399">
        <v>60620</v>
      </c>
      <c r="J399" t="s">
        <v>17321</v>
      </c>
      <c r="K399" t="s">
        <v>146</v>
      </c>
      <c r="L399">
        <v>2.5</v>
      </c>
      <c r="M399">
        <v>14</v>
      </c>
      <c r="N399">
        <v>9.5</v>
      </c>
      <c r="O399">
        <v>26</v>
      </c>
      <c r="P399">
        <v>59</v>
      </c>
      <c r="Q399">
        <v>33</v>
      </c>
      <c r="R399">
        <v>24</v>
      </c>
      <c r="S399">
        <v>19</v>
      </c>
      <c r="T399">
        <v>21</v>
      </c>
      <c r="U399">
        <v>22</v>
      </c>
      <c r="V399">
        <v>19</v>
      </c>
      <c r="W399">
        <v>24</v>
      </c>
      <c r="X399">
        <v>20</v>
      </c>
      <c r="Y399">
        <v>17</v>
      </c>
      <c r="Z399" t="s">
        <v>290</v>
      </c>
      <c r="AA399" t="s">
        <v>290</v>
      </c>
      <c r="AB399" t="s">
        <v>290</v>
      </c>
      <c r="AC399" t="s">
        <v>290</v>
      </c>
      <c r="AD399" t="s">
        <v>290</v>
      </c>
      <c r="AE399" t="s">
        <v>290</v>
      </c>
      <c r="AF399" t="s">
        <v>290</v>
      </c>
      <c r="AG399" t="s">
        <v>290</v>
      </c>
      <c r="AH399" t="s">
        <v>290</v>
      </c>
      <c r="AI399" t="s">
        <v>290</v>
      </c>
      <c r="AJ399" t="s">
        <v>290</v>
      </c>
      <c r="AK399" t="s">
        <v>290</v>
      </c>
      <c r="AL399" t="s">
        <v>290</v>
      </c>
      <c r="AM399">
        <v>248</v>
      </c>
      <c r="AN399" t="s">
        <v>290</v>
      </c>
      <c r="AO399" t="s">
        <v>290</v>
      </c>
      <c r="AP399" t="s">
        <v>290</v>
      </c>
      <c r="AQ399">
        <v>139</v>
      </c>
      <c r="AR399">
        <v>119</v>
      </c>
      <c r="AS399">
        <v>258</v>
      </c>
      <c r="AT399">
        <v>41.734467000000002</v>
      </c>
      <c r="AU399">
        <v>-87.665867000000006</v>
      </c>
      <c r="AV399">
        <v>1</v>
      </c>
      <c r="AW399" t="s">
        <v>16343</v>
      </c>
      <c r="AX399">
        <v>8734</v>
      </c>
      <c r="AY399" t="s">
        <v>17322</v>
      </c>
      <c r="BB399" t="s">
        <v>1122</v>
      </c>
      <c r="BC399" t="s">
        <v>288</v>
      </c>
      <c r="BD399" t="s">
        <v>16493</v>
      </c>
      <c r="BE399">
        <v>60620</v>
      </c>
      <c r="BF399" t="s">
        <v>16346</v>
      </c>
      <c r="BG399" t="s">
        <v>146</v>
      </c>
      <c r="BH399" t="b">
        <f>IFERROR(MATCH('2020'!A399, '2021'!A:A, 0) &gt;0, FALSE)</f>
        <v>1</v>
      </c>
    </row>
    <row r="400" spans="1:60">
      <c r="A400" t="s">
        <v>2253</v>
      </c>
      <c r="B400" t="s">
        <v>2254</v>
      </c>
      <c r="C400" t="s">
        <v>353</v>
      </c>
      <c r="D400" t="s">
        <v>1038</v>
      </c>
      <c r="E400" t="s">
        <v>2399</v>
      </c>
      <c r="F400" t="s">
        <v>2256</v>
      </c>
      <c r="G400" t="s">
        <v>1122</v>
      </c>
      <c r="H400" t="s">
        <v>288</v>
      </c>
      <c r="I400">
        <v>60656</v>
      </c>
      <c r="J400" t="s">
        <v>17323</v>
      </c>
      <c r="K400" t="s">
        <v>146</v>
      </c>
      <c r="L400">
        <v>1</v>
      </c>
      <c r="M400">
        <v>11</v>
      </c>
      <c r="N400">
        <v>6</v>
      </c>
      <c r="O400">
        <v>18</v>
      </c>
      <c r="P400">
        <v>37</v>
      </c>
      <c r="Q400">
        <v>11</v>
      </c>
      <c r="R400">
        <v>24</v>
      </c>
      <c r="S400">
        <v>16</v>
      </c>
      <c r="T400">
        <v>15</v>
      </c>
      <c r="U400">
        <v>14</v>
      </c>
      <c r="V400">
        <v>19</v>
      </c>
      <c r="W400">
        <v>15</v>
      </c>
      <c r="X400">
        <v>16</v>
      </c>
      <c r="Y400">
        <v>22</v>
      </c>
      <c r="Z400" t="s">
        <v>290</v>
      </c>
      <c r="AA400" t="s">
        <v>290</v>
      </c>
      <c r="AB400" t="s">
        <v>290</v>
      </c>
      <c r="AC400" t="s">
        <v>290</v>
      </c>
      <c r="AD400" t="s">
        <v>290</v>
      </c>
      <c r="AE400" t="s">
        <v>290</v>
      </c>
      <c r="AF400" t="s">
        <v>290</v>
      </c>
      <c r="AG400" t="s">
        <v>290</v>
      </c>
      <c r="AH400" t="s">
        <v>290</v>
      </c>
      <c r="AI400" t="s">
        <v>290</v>
      </c>
      <c r="AJ400" t="s">
        <v>290</v>
      </c>
      <c r="AK400" t="s">
        <v>290</v>
      </c>
      <c r="AL400">
        <v>12</v>
      </c>
      <c r="AM400" t="s">
        <v>290</v>
      </c>
      <c r="AN400" t="s">
        <v>290</v>
      </c>
      <c r="AO400">
        <v>153</v>
      </c>
      <c r="AP400">
        <v>22</v>
      </c>
      <c r="AQ400">
        <v>99</v>
      </c>
      <c r="AR400">
        <v>90</v>
      </c>
      <c r="AS400">
        <v>189</v>
      </c>
      <c r="AT400">
        <v>41.974207999999997</v>
      </c>
      <c r="AU400">
        <v>-87.825665999999998</v>
      </c>
      <c r="AV400">
        <v>1</v>
      </c>
      <c r="AW400" t="s">
        <v>16360</v>
      </c>
      <c r="AX400">
        <v>7930</v>
      </c>
      <c r="AY400" t="s">
        <v>17148</v>
      </c>
      <c r="BB400" t="s">
        <v>1122</v>
      </c>
      <c r="BC400" t="s">
        <v>288</v>
      </c>
      <c r="BD400" t="s">
        <v>16493</v>
      </c>
      <c r="BE400">
        <v>60656</v>
      </c>
      <c r="BF400" t="s">
        <v>16346</v>
      </c>
      <c r="BG400" t="s">
        <v>16363</v>
      </c>
      <c r="BH400" t="b">
        <f>IFERROR(MATCH('2020'!A400, '2021'!A:A, 0) &gt;0, FALSE)</f>
        <v>1</v>
      </c>
    </row>
    <row r="401" spans="1:60">
      <c r="A401" t="s">
        <v>2258</v>
      </c>
      <c r="B401" t="s">
        <v>2259</v>
      </c>
      <c r="C401" t="s">
        <v>283</v>
      </c>
      <c r="D401" t="s">
        <v>2260</v>
      </c>
      <c r="E401" t="s">
        <v>2261</v>
      </c>
      <c r="F401" t="s">
        <v>2262</v>
      </c>
      <c r="G401" t="s">
        <v>1122</v>
      </c>
      <c r="H401" t="s">
        <v>288</v>
      </c>
      <c r="I401">
        <v>60634</v>
      </c>
      <c r="J401" t="s">
        <v>17324</v>
      </c>
      <c r="K401" t="s">
        <v>146</v>
      </c>
      <c r="L401">
        <v>1</v>
      </c>
      <c r="M401">
        <v>12.5</v>
      </c>
      <c r="N401">
        <v>6.5</v>
      </c>
      <c r="O401">
        <v>20</v>
      </c>
      <c r="P401">
        <v>25</v>
      </c>
      <c r="Q401" t="s">
        <v>290</v>
      </c>
      <c r="R401">
        <v>20</v>
      </c>
      <c r="S401">
        <v>22</v>
      </c>
      <c r="T401">
        <v>23</v>
      </c>
      <c r="U401">
        <v>18</v>
      </c>
      <c r="V401">
        <v>18</v>
      </c>
      <c r="W401">
        <v>12</v>
      </c>
      <c r="X401">
        <v>10</v>
      </c>
      <c r="Y401">
        <v>23</v>
      </c>
      <c r="Z401" t="s">
        <v>290</v>
      </c>
      <c r="AA401" t="s">
        <v>290</v>
      </c>
      <c r="AB401" t="s">
        <v>290</v>
      </c>
      <c r="AC401" t="s">
        <v>290</v>
      </c>
      <c r="AD401" t="s">
        <v>290</v>
      </c>
      <c r="AE401" t="s">
        <v>290</v>
      </c>
      <c r="AF401" t="s">
        <v>290</v>
      </c>
      <c r="AG401" t="s">
        <v>290</v>
      </c>
      <c r="AH401" t="s">
        <v>290</v>
      </c>
      <c r="AI401" t="s">
        <v>290</v>
      </c>
      <c r="AJ401">
        <v>89</v>
      </c>
      <c r="AK401" t="s">
        <v>290</v>
      </c>
      <c r="AL401">
        <v>10</v>
      </c>
      <c r="AM401" t="s">
        <v>290</v>
      </c>
      <c r="AN401" t="s">
        <v>290</v>
      </c>
      <c r="AO401">
        <v>59</v>
      </c>
      <c r="AP401">
        <v>13</v>
      </c>
      <c r="AQ401">
        <v>110</v>
      </c>
      <c r="AR401">
        <v>70</v>
      </c>
      <c r="AS401">
        <v>180</v>
      </c>
      <c r="AT401">
        <v>41.937382999999997</v>
      </c>
      <c r="AU401">
        <v>-87.774618000000004</v>
      </c>
      <c r="AV401">
        <v>1</v>
      </c>
      <c r="AW401" t="s">
        <v>16343</v>
      </c>
      <c r="AX401">
        <v>3131</v>
      </c>
      <c r="AY401" t="s">
        <v>17325</v>
      </c>
      <c r="BB401" t="s">
        <v>1122</v>
      </c>
      <c r="BC401" t="s">
        <v>288</v>
      </c>
      <c r="BD401" t="s">
        <v>16493</v>
      </c>
      <c r="BE401">
        <v>60634</v>
      </c>
      <c r="BF401" t="s">
        <v>16346</v>
      </c>
      <c r="BG401" t="s">
        <v>16863</v>
      </c>
      <c r="BH401" t="b">
        <f>IFERROR(MATCH('2020'!A401, '2021'!A:A, 0) &gt;0, FALSE)</f>
        <v>1</v>
      </c>
    </row>
    <row r="402" spans="1:60">
      <c r="A402" t="s">
        <v>2263</v>
      </c>
      <c r="B402" t="s">
        <v>2264</v>
      </c>
      <c r="C402" t="s">
        <v>418</v>
      </c>
      <c r="D402" t="s">
        <v>304</v>
      </c>
      <c r="E402" t="s">
        <v>17326</v>
      </c>
      <c r="F402" t="s">
        <v>2265</v>
      </c>
      <c r="G402" t="s">
        <v>1122</v>
      </c>
      <c r="H402" t="s">
        <v>288</v>
      </c>
      <c r="I402">
        <v>60632</v>
      </c>
      <c r="J402" t="s">
        <v>17327</v>
      </c>
      <c r="K402" t="s">
        <v>146</v>
      </c>
      <c r="L402">
        <v>2</v>
      </c>
      <c r="M402">
        <v>10</v>
      </c>
      <c r="N402">
        <v>4</v>
      </c>
      <c r="O402">
        <v>16</v>
      </c>
      <c r="P402">
        <v>16</v>
      </c>
      <c r="Q402">
        <v>20</v>
      </c>
      <c r="R402">
        <v>12</v>
      </c>
      <c r="S402">
        <v>12</v>
      </c>
      <c r="T402" t="s">
        <v>290</v>
      </c>
      <c r="U402">
        <v>11</v>
      </c>
      <c r="V402">
        <v>16</v>
      </c>
      <c r="W402">
        <v>21</v>
      </c>
      <c r="X402">
        <v>15</v>
      </c>
      <c r="Y402">
        <v>11</v>
      </c>
      <c r="Z402" t="s">
        <v>290</v>
      </c>
      <c r="AA402" t="s">
        <v>290</v>
      </c>
      <c r="AB402" t="s">
        <v>290</v>
      </c>
      <c r="AC402" t="s">
        <v>290</v>
      </c>
      <c r="AD402" t="s">
        <v>290</v>
      </c>
      <c r="AE402" t="s">
        <v>290</v>
      </c>
      <c r="AF402" t="s">
        <v>290</v>
      </c>
      <c r="AG402" t="s">
        <v>290</v>
      </c>
      <c r="AH402" t="s">
        <v>290</v>
      </c>
      <c r="AI402" t="s">
        <v>290</v>
      </c>
      <c r="AJ402">
        <v>140</v>
      </c>
      <c r="AK402" t="s">
        <v>290</v>
      </c>
      <c r="AL402" t="s">
        <v>290</v>
      </c>
      <c r="AM402" t="s">
        <v>290</v>
      </c>
      <c r="AN402" t="s">
        <v>290</v>
      </c>
      <c r="AO402" t="s">
        <v>290</v>
      </c>
      <c r="AP402" t="s">
        <v>290</v>
      </c>
      <c r="AQ402">
        <v>67</v>
      </c>
      <c r="AR402">
        <v>74</v>
      </c>
      <c r="AS402">
        <v>141</v>
      </c>
      <c r="AT402">
        <v>41.814664</v>
      </c>
      <c r="AU402">
        <v>-87.697774999999993</v>
      </c>
      <c r="AV402">
        <v>1</v>
      </c>
      <c r="AW402" t="s">
        <v>16343</v>
      </c>
      <c r="AX402">
        <v>4325</v>
      </c>
      <c r="AY402" t="s">
        <v>17328</v>
      </c>
      <c r="BB402" t="s">
        <v>1122</v>
      </c>
      <c r="BC402" t="s">
        <v>288</v>
      </c>
      <c r="BD402" t="s">
        <v>16493</v>
      </c>
      <c r="BE402">
        <v>60632</v>
      </c>
      <c r="BF402" t="s">
        <v>16346</v>
      </c>
      <c r="BG402" t="s">
        <v>146</v>
      </c>
      <c r="BH402" t="b">
        <f>IFERROR(MATCH('2020'!A402, '2021'!A:A, 0) &gt;0, FALSE)</f>
        <v>1</v>
      </c>
    </row>
    <row r="403" spans="1:60">
      <c r="A403" t="s">
        <v>2266</v>
      </c>
      <c r="B403" t="s">
        <v>2267</v>
      </c>
      <c r="C403" t="s">
        <v>283</v>
      </c>
      <c r="D403" t="s">
        <v>1417</v>
      </c>
      <c r="E403" t="s">
        <v>2268</v>
      </c>
      <c r="F403" t="s">
        <v>2269</v>
      </c>
      <c r="G403" t="s">
        <v>1122</v>
      </c>
      <c r="H403" t="s">
        <v>288</v>
      </c>
      <c r="I403">
        <v>60634</v>
      </c>
      <c r="J403" t="s">
        <v>17329</v>
      </c>
      <c r="K403" t="s">
        <v>146</v>
      </c>
      <c r="L403">
        <v>2.5</v>
      </c>
      <c r="M403">
        <v>12</v>
      </c>
      <c r="N403">
        <v>2.5</v>
      </c>
      <c r="O403">
        <v>17</v>
      </c>
      <c r="P403">
        <v>36</v>
      </c>
      <c r="Q403">
        <v>13</v>
      </c>
      <c r="R403">
        <v>15</v>
      </c>
      <c r="S403">
        <v>21</v>
      </c>
      <c r="T403">
        <v>15</v>
      </c>
      <c r="U403">
        <v>20</v>
      </c>
      <c r="V403">
        <v>18</v>
      </c>
      <c r="W403" t="s">
        <v>290</v>
      </c>
      <c r="X403">
        <v>17</v>
      </c>
      <c r="Y403">
        <v>15</v>
      </c>
      <c r="Z403" t="s">
        <v>290</v>
      </c>
      <c r="AA403" t="s">
        <v>290</v>
      </c>
      <c r="AB403" t="s">
        <v>290</v>
      </c>
      <c r="AC403" t="s">
        <v>290</v>
      </c>
      <c r="AD403" t="s">
        <v>290</v>
      </c>
      <c r="AE403" t="s">
        <v>290</v>
      </c>
      <c r="AF403" t="s">
        <v>290</v>
      </c>
      <c r="AG403" t="s">
        <v>290</v>
      </c>
      <c r="AH403" t="s">
        <v>290</v>
      </c>
      <c r="AI403" t="s">
        <v>290</v>
      </c>
      <c r="AJ403">
        <v>54</v>
      </c>
      <c r="AK403" t="s">
        <v>290</v>
      </c>
      <c r="AL403" t="s">
        <v>290</v>
      </c>
      <c r="AM403" t="s">
        <v>290</v>
      </c>
      <c r="AN403" t="s">
        <v>290</v>
      </c>
      <c r="AO403">
        <v>105</v>
      </c>
      <c r="AP403" t="s">
        <v>290</v>
      </c>
      <c r="AQ403">
        <v>89</v>
      </c>
      <c r="AR403">
        <v>89</v>
      </c>
      <c r="AS403">
        <v>178</v>
      </c>
      <c r="AT403">
        <v>41.944226</v>
      </c>
      <c r="AU403">
        <v>-87.828765000000004</v>
      </c>
      <c r="AV403">
        <v>1</v>
      </c>
      <c r="AW403" t="s">
        <v>16343</v>
      </c>
      <c r="AX403">
        <v>3535</v>
      </c>
      <c r="AY403" t="s">
        <v>17330</v>
      </c>
      <c r="BB403" t="s">
        <v>1122</v>
      </c>
      <c r="BC403" t="s">
        <v>288</v>
      </c>
      <c r="BD403" t="s">
        <v>16493</v>
      </c>
      <c r="BE403">
        <v>60634</v>
      </c>
      <c r="BF403" t="s">
        <v>16346</v>
      </c>
      <c r="BG403" t="s">
        <v>16863</v>
      </c>
      <c r="BH403" t="b">
        <f>IFERROR(MATCH('2020'!A403, '2021'!A:A, 0) &gt;0, FALSE)</f>
        <v>1</v>
      </c>
    </row>
    <row r="404" spans="1:60">
      <c r="A404" t="s">
        <v>2270</v>
      </c>
      <c r="B404" t="s">
        <v>2271</v>
      </c>
      <c r="C404" t="s">
        <v>314</v>
      </c>
      <c r="D404" t="s">
        <v>731</v>
      </c>
      <c r="E404" t="s">
        <v>135</v>
      </c>
      <c r="F404" t="s">
        <v>2273</v>
      </c>
      <c r="G404" t="s">
        <v>1122</v>
      </c>
      <c r="H404" t="s">
        <v>288</v>
      </c>
      <c r="I404">
        <v>60609</v>
      </c>
      <c r="J404" t="s">
        <v>17331</v>
      </c>
      <c r="K404" t="s">
        <v>146</v>
      </c>
      <c r="L404">
        <v>4</v>
      </c>
      <c r="M404">
        <v>11</v>
      </c>
      <c r="N404">
        <v>0</v>
      </c>
      <c r="O404">
        <v>15</v>
      </c>
      <c r="P404">
        <v>20</v>
      </c>
      <c r="Q404">
        <v>17</v>
      </c>
      <c r="R404">
        <v>17</v>
      </c>
      <c r="S404">
        <v>12</v>
      </c>
      <c r="T404">
        <v>14</v>
      </c>
      <c r="U404">
        <v>19</v>
      </c>
      <c r="V404">
        <v>16</v>
      </c>
      <c r="W404">
        <v>23</v>
      </c>
      <c r="X404">
        <v>18</v>
      </c>
      <c r="Y404">
        <v>22</v>
      </c>
      <c r="Z404" t="s">
        <v>290</v>
      </c>
      <c r="AA404" t="s">
        <v>290</v>
      </c>
      <c r="AB404" t="s">
        <v>290</v>
      </c>
      <c r="AC404" t="s">
        <v>290</v>
      </c>
      <c r="AD404" t="s">
        <v>290</v>
      </c>
      <c r="AE404" t="s">
        <v>290</v>
      </c>
      <c r="AF404" t="s">
        <v>290</v>
      </c>
      <c r="AG404" t="s">
        <v>290</v>
      </c>
      <c r="AH404" t="s">
        <v>290</v>
      </c>
      <c r="AI404" t="s">
        <v>290</v>
      </c>
      <c r="AJ404">
        <v>20</v>
      </c>
      <c r="AK404" t="s">
        <v>290</v>
      </c>
      <c r="AL404" t="s">
        <v>290</v>
      </c>
      <c r="AM404">
        <v>11</v>
      </c>
      <c r="AN404" t="s">
        <v>290</v>
      </c>
      <c r="AO404">
        <v>115</v>
      </c>
      <c r="AP404">
        <v>32</v>
      </c>
      <c r="AQ404">
        <v>86</v>
      </c>
      <c r="AR404">
        <v>92</v>
      </c>
      <c r="AS404">
        <v>178</v>
      </c>
      <c r="AT404">
        <v>41.812458999999997</v>
      </c>
      <c r="AU404">
        <v>-87.640769000000006</v>
      </c>
      <c r="AV404">
        <v>1</v>
      </c>
      <c r="AW404" t="s">
        <v>16360</v>
      </c>
      <c r="AX404">
        <v>4500</v>
      </c>
      <c r="AY404" t="s">
        <v>17332</v>
      </c>
      <c r="BB404" t="s">
        <v>1122</v>
      </c>
      <c r="BC404" t="s">
        <v>288</v>
      </c>
      <c r="BD404" t="s">
        <v>16493</v>
      </c>
      <c r="BE404">
        <v>60609</v>
      </c>
      <c r="BF404" t="s">
        <v>16346</v>
      </c>
      <c r="BG404" t="s">
        <v>16363</v>
      </c>
      <c r="BH404" t="b">
        <f>IFERROR(MATCH('2020'!A404, '2021'!A:A, 0) &gt;0, FALSE)</f>
        <v>1</v>
      </c>
    </row>
    <row r="405" spans="1:60">
      <c r="A405" t="s">
        <v>2274</v>
      </c>
      <c r="B405" t="s">
        <v>2275</v>
      </c>
      <c r="C405" t="s">
        <v>353</v>
      </c>
      <c r="D405" t="s">
        <v>17333</v>
      </c>
      <c r="E405" t="s">
        <v>194</v>
      </c>
      <c r="F405" t="s">
        <v>2277</v>
      </c>
      <c r="G405" t="s">
        <v>1122</v>
      </c>
      <c r="H405" t="s">
        <v>288</v>
      </c>
      <c r="I405">
        <v>60629</v>
      </c>
      <c r="J405" t="s">
        <v>17334</v>
      </c>
      <c r="K405" t="s">
        <v>146</v>
      </c>
      <c r="L405">
        <v>1</v>
      </c>
      <c r="M405">
        <v>11</v>
      </c>
      <c r="N405">
        <v>10</v>
      </c>
      <c r="O405">
        <v>22</v>
      </c>
      <c r="P405">
        <v>29</v>
      </c>
      <c r="Q405">
        <v>23</v>
      </c>
      <c r="R405">
        <v>24</v>
      </c>
      <c r="S405">
        <v>18</v>
      </c>
      <c r="T405">
        <v>24</v>
      </c>
      <c r="U405">
        <v>23</v>
      </c>
      <c r="V405">
        <v>20</v>
      </c>
      <c r="W405">
        <v>22</v>
      </c>
      <c r="X405">
        <v>20</v>
      </c>
      <c r="Y405">
        <v>18</v>
      </c>
      <c r="Z405" t="s">
        <v>290</v>
      </c>
      <c r="AA405" t="s">
        <v>290</v>
      </c>
      <c r="AB405" t="s">
        <v>290</v>
      </c>
      <c r="AC405" t="s">
        <v>290</v>
      </c>
      <c r="AD405" t="s">
        <v>290</v>
      </c>
      <c r="AE405" t="s">
        <v>290</v>
      </c>
      <c r="AF405" t="s">
        <v>290</v>
      </c>
      <c r="AG405" t="s">
        <v>290</v>
      </c>
      <c r="AH405" t="s">
        <v>290</v>
      </c>
      <c r="AI405" t="s">
        <v>290</v>
      </c>
      <c r="AJ405">
        <v>218</v>
      </c>
      <c r="AK405" t="s">
        <v>290</v>
      </c>
      <c r="AL405" t="s">
        <v>290</v>
      </c>
      <c r="AM405" t="s">
        <v>290</v>
      </c>
      <c r="AN405" t="s">
        <v>290</v>
      </c>
      <c r="AO405" t="s">
        <v>290</v>
      </c>
      <c r="AP405" t="s">
        <v>290</v>
      </c>
      <c r="AQ405">
        <v>120</v>
      </c>
      <c r="AR405">
        <v>101</v>
      </c>
      <c r="AS405">
        <v>221</v>
      </c>
      <c r="AT405">
        <v>41.793030999999999</v>
      </c>
      <c r="AU405">
        <v>-87.704151999999993</v>
      </c>
      <c r="AV405">
        <v>1</v>
      </c>
      <c r="AW405" t="s">
        <v>16343</v>
      </c>
      <c r="AX405">
        <v>5515</v>
      </c>
      <c r="AY405" t="s">
        <v>17335</v>
      </c>
      <c r="BB405" t="s">
        <v>1122</v>
      </c>
      <c r="BC405" t="s">
        <v>288</v>
      </c>
      <c r="BD405" t="s">
        <v>16493</v>
      </c>
      <c r="BE405">
        <v>60629</v>
      </c>
      <c r="BF405" t="s">
        <v>16346</v>
      </c>
      <c r="BG405" t="s">
        <v>146</v>
      </c>
      <c r="BH405" t="b">
        <f>IFERROR(MATCH('2020'!A405, '2021'!A:A, 0) &gt;0, FALSE)</f>
        <v>1</v>
      </c>
    </row>
    <row r="406" spans="1:60">
      <c r="A406" t="s">
        <v>2278</v>
      </c>
      <c r="B406" t="s">
        <v>2279</v>
      </c>
      <c r="C406" t="s">
        <v>283</v>
      </c>
      <c r="D406" t="s">
        <v>592</v>
      </c>
      <c r="E406" t="s">
        <v>941</v>
      </c>
      <c r="F406" t="s">
        <v>2280</v>
      </c>
      <c r="G406" t="s">
        <v>1122</v>
      </c>
      <c r="H406" t="s">
        <v>288</v>
      </c>
      <c r="I406">
        <v>60639</v>
      </c>
      <c r="J406" t="s">
        <v>17336</v>
      </c>
      <c r="K406" t="s">
        <v>146</v>
      </c>
      <c r="L406">
        <v>1</v>
      </c>
      <c r="M406">
        <v>18</v>
      </c>
      <c r="N406">
        <v>1.5</v>
      </c>
      <c r="O406">
        <v>20.5</v>
      </c>
      <c r="P406">
        <v>24</v>
      </c>
      <c r="Q406">
        <v>21</v>
      </c>
      <c r="R406">
        <v>24</v>
      </c>
      <c r="S406">
        <v>22</v>
      </c>
      <c r="T406">
        <v>14</v>
      </c>
      <c r="U406">
        <v>22</v>
      </c>
      <c r="V406">
        <v>22</v>
      </c>
      <c r="W406">
        <v>21</v>
      </c>
      <c r="X406">
        <v>21</v>
      </c>
      <c r="Y406">
        <v>23</v>
      </c>
      <c r="Z406" t="s">
        <v>290</v>
      </c>
      <c r="AA406" t="s">
        <v>290</v>
      </c>
      <c r="AB406" t="s">
        <v>290</v>
      </c>
      <c r="AC406" t="s">
        <v>290</v>
      </c>
      <c r="AD406" t="s">
        <v>290</v>
      </c>
      <c r="AE406" t="s">
        <v>290</v>
      </c>
      <c r="AF406" t="s">
        <v>290</v>
      </c>
      <c r="AG406" t="s">
        <v>290</v>
      </c>
      <c r="AH406" t="s">
        <v>290</v>
      </c>
      <c r="AI406" t="s">
        <v>290</v>
      </c>
      <c r="AJ406">
        <v>214</v>
      </c>
      <c r="AK406" t="s">
        <v>290</v>
      </c>
      <c r="AL406" t="s">
        <v>290</v>
      </c>
      <c r="AM406" t="s">
        <v>290</v>
      </c>
      <c r="AN406" t="s">
        <v>290</v>
      </c>
      <c r="AO406" t="s">
        <v>290</v>
      </c>
      <c r="AP406" t="s">
        <v>290</v>
      </c>
      <c r="AQ406">
        <v>106</v>
      </c>
      <c r="AR406">
        <v>108</v>
      </c>
      <c r="AS406">
        <v>214</v>
      </c>
      <c r="AT406">
        <v>41.925443999999999</v>
      </c>
      <c r="AU406">
        <v>-87.748510999999993</v>
      </c>
      <c r="AV406">
        <v>1</v>
      </c>
      <c r="AW406" t="s">
        <v>16343</v>
      </c>
      <c r="AX406">
        <v>4854</v>
      </c>
      <c r="AY406" t="s">
        <v>17337</v>
      </c>
      <c r="BB406" t="s">
        <v>1122</v>
      </c>
      <c r="BC406" t="s">
        <v>288</v>
      </c>
      <c r="BD406" t="s">
        <v>16493</v>
      </c>
      <c r="BE406">
        <v>60639</v>
      </c>
      <c r="BF406" t="s">
        <v>16346</v>
      </c>
      <c r="BG406" t="s">
        <v>146</v>
      </c>
      <c r="BH406" t="b">
        <f>IFERROR(MATCH('2020'!A406, '2021'!A:A, 0) &gt;0, FALSE)</f>
        <v>1</v>
      </c>
    </row>
    <row r="407" spans="1:60">
      <c r="A407" t="s">
        <v>2281</v>
      </c>
      <c r="B407" t="s">
        <v>2282</v>
      </c>
      <c r="C407" t="s">
        <v>353</v>
      </c>
      <c r="D407" t="s">
        <v>17338</v>
      </c>
      <c r="E407" t="s">
        <v>4460</v>
      </c>
      <c r="F407" t="s">
        <v>2285</v>
      </c>
      <c r="G407" t="s">
        <v>1122</v>
      </c>
      <c r="H407" t="s">
        <v>288</v>
      </c>
      <c r="I407">
        <v>60622</v>
      </c>
      <c r="J407" t="s">
        <v>17339</v>
      </c>
      <c r="K407" t="s">
        <v>146</v>
      </c>
      <c r="L407">
        <v>2</v>
      </c>
      <c r="M407">
        <v>42</v>
      </c>
      <c r="N407">
        <v>4</v>
      </c>
      <c r="O407">
        <v>48</v>
      </c>
      <c r="P407">
        <v>137</v>
      </c>
      <c r="Q407">
        <v>45</v>
      </c>
      <c r="R407">
        <v>40</v>
      </c>
      <c r="S407">
        <v>34</v>
      </c>
      <c r="T407">
        <v>32</v>
      </c>
      <c r="U407">
        <v>25</v>
      </c>
      <c r="V407">
        <v>27</v>
      </c>
      <c r="W407">
        <v>25</v>
      </c>
      <c r="X407">
        <v>28</v>
      </c>
      <c r="Y407">
        <v>20</v>
      </c>
      <c r="Z407" t="s">
        <v>290</v>
      </c>
      <c r="AA407" t="s">
        <v>290</v>
      </c>
      <c r="AB407" t="s">
        <v>290</v>
      </c>
      <c r="AC407" t="s">
        <v>290</v>
      </c>
      <c r="AD407" t="s">
        <v>290</v>
      </c>
      <c r="AE407" t="s">
        <v>290</v>
      </c>
      <c r="AF407" t="s">
        <v>290</v>
      </c>
      <c r="AG407" t="s">
        <v>290</v>
      </c>
      <c r="AH407" t="s">
        <v>290</v>
      </c>
      <c r="AI407" t="s">
        <v>290</v>
      </c>
      <c r="AJ407">
        <v>59</v>
      </c>
      <c r="AK407" t="s">
        <v>290</v>
      </c>
      <c r="AL407">
        <v>27</v>
      </c>
      <c r="AM407">
        <v>12</v>
      </c>
      <c r="AN407" t="s">
        <v>290</v>
      </c>
      <c r="AO407">
        <v>270</v>
      </c>
      <c r="AP407">
        <v>40</v>
      </c>
      <c r="AQ407">
        <v>200</v>
      </c>
      <c r="AR407">
        <v>213</v>
      </c>
      <c r="AS407">
        <v>413</v>
      </c>
      <c r="AT407">
        <v>41.899121999999998</v>
      </c>
      <c r="AU407">
        <v>-87.686188000000001</v>
      </c>
      <c r="AV407">
        <v>1</v>
      </c>
      <c r="AW407" t="s">
        <v>16343</v>
      </c>
      <c r="AX407">
        <v>2347</v>
      </c>
      <c r="AY407" t="s">
        <v>17340</v>
      </c>
      <c r="BB407" t="s">
        <v>1122</v>
      </c>
      <c r="BC407" t="s">
        <v>288</v>
      </c>
      <c r="BD407" t="s">
        <v>16493</v>
      </c>
      <c r="BE407">
        <v>60622</v>
      </c>
      <c r="BF407" t="s">
        <v>16346</v>
      </c>
      <c r="BG407" t="s">
        <v>146</v>
      </c>
      <c r="BH407" t="b">
        <f>IFERROR(MATCH('2020'!A407, '2021'!A:A, 0) &gt;0, FALSE)</f>
        <v>1</v>
      </c>
    </row>
    <row r="408" spans="1:60">
      <c r="A408" t="s">
        <v>2286</v>
      </c>
      <c r="B408" t="s">
        <v>2287</v>
      </c>
      <c r="C408" t="s">
        <v>283</v>
      </c>
      <c r="D408" t="s">
        <v>651</v>
      </c>
      <c r="E408" t="s">
        <v>2288</v>
      </c>
      <c r="F408" t="s">
        <v>2289</v>
      </c>
      <c r="G408" t="s">
        <v>1122</v>
      </c>
      <c r="H408" t="s">
        <v>288</v>
      </c>
      <c r="I408">
        <v>60659</v>
      </c>
      <c r="J408" t="s">
        <v>17341</v>
      </c>
      <c r="K408" t="s">
        <v>146</v>
      </c>
      <c r="L408">
        <v>1</v>
      </c>
      <c r="M408">
        <v>17.5</v>
      </c>
      <c r="N408">
        <v>4.5</v>
      </c>
      <c r="O408">
        <v>23</v>
      </c>
      <c r="P408">
        <v>18</v>
      </c>
      <c r="Q408">
        <v>10</v>
      </c>
      <c r="R408">
        <v>15</v>
      </c>
      <c r="S408">
        <v>13</v>
      </c>
      <c r="T408">
        <v>20</v>
      </c>
      <c r="U408">
        <v>20</v>
      </c>
      <c r="V408">
        <v>15</v>
      </c>
      <c r="W408">
        <v>23</v>
      </c>
      <c r="X408">
        <v>23</v>
      </c>
      <c r="Y408">
        <v>22</v>
      </c>
      <c r="Z408" t="s">
        <v>290</v>
      </c>
      <c r="AA408" t="s">
        <v>290</v>
      </c>
      <c r="AB408" t="s">
        <v>290</v>
      </c>
      <c r="AC408" t="s">
        <v>290</v>
      </c>
      <c r="AD408" t="s">
        <v>290</v>
      </c>
      <c r="AE408" t="s">
        <v>290</v>
      </c>
      <c r="AF408" t="s">
        <v>290</v>
      </c>
      <c r="AG408" t="s">
        <v>290</v>
      </c>
      <c r="AH408" t="s">
        <v>290</v>
      </c>
      <c r="AI408" t="s">
        <v>290</v>
      </c>
      <c r="AJ408">
        <v>64</v>
      </c>
      <c r="AK408" t="s">
        <v>290</v>
      </c>
      <c r="AL408">
        <v>57</v>
      </c>
      <c r="AM408" t="s">
        <v>290</v>
      </c>
      <c r="AN408" t="s">
        <v>290</v>
      </c>
      <c r="AO408">
        <v>37</v>
      </c>
      <c r="AP408">
        <v>17</v>
      </c>
      <c r="AQ408">
        <v>84</v>
      </c>
      <c r="AR408">
        <v>95</v>
      </c>
      <c r="AS408">
        <v>179</v>
      </c>
      <c r="AT408">
        <v>41.983387999999998</v>
      </c>
      <c r="AU408">
        <v>-87.698100999999994</v>
      </c>
      <c r="AV408">
        <v>1</v>
      </c>
      <c r="AW408" t="s">
        <v>16360</v>
      </c>
      <c r="AX408">
        <v>5614</v>
      </c>
      <c r="AY408" t="s">
        <v>17342</v>
      </c>
      <c r="BB408" t="s">
        <v>1122</v>
      </c>
      <c r="BC408" t="s">
        <v>288</v>
      </c>
      <c r="BD408" t="s">
        <v>16493</v>
      </c>
      <c r="BE408">
        <v>60659</v>
      </c>
      <c r="BF408" t="s">
        <v>16346</v>
      </c>
      <c r="BG408" t="s">
        <v>16363</v>
      </c>
      <c r="BH408" t="b">
        <f>IFERROR(MATCH('2020'!A408, '2021'!A:A, 0) &gt;0, FALSE)</f>
        <v>1</v>
      </c>
    </row>
    <row r="409" spans="1:60">
      <c r="A409" t="s">
        <v>2290</v>
      </c>
      <c r="B409" t="s">
        <v>2291</v>
      </c>
      <c r="C409" t="s">
        <v>353</v>
      </c>
      <c r="D409" t="s">
        <v>1105</v>
      </c>
      <c r="E409" t="s">
        <v>2292</v>
      </c>
      <c r="F409" t="s">
        <v>2293</v>
      </c>
      <c r="G409" t="s">
        <v>1122</v>
      </c>
      <c r="H409" t="s">
        <v>288</v>
      </c>
      <c r="I409">
        <v>60653</v>
      </c>
      <c r="J409" t="s">
        <v>17343</v>
      </c>
      <c r="K409" t="s">
        <v>146</v>
      </c>
      <c r="L409">
        <v>4</v>
      </c>
      <c r="M409">
        <v>12</v>
      </c>
      <c r="N409">
        <v>7</v>
      </c>
      <c r="O409">
        <v>23</v>
      </c>
      <c r="P409">
        <v>23</v>
      </c>
      <c r="Q409">
        <v>23</v>
      </c>
      <c r="R409">
        <v>16</v>
      </c>
      <c r="S409">
        <v>16</v>
      </c>
      <c r="T409">
        <v>18</v>
      </c>
      <c r="U409">
        <v>17</v>
      </c>
      <c r="V409">
        <v>26</v>
      </c>
      <c r="W409">
        <v>17</v>
      </c>
      <c r="X409">
        <v>11</v>
      </c>
      <c r="Y409">
        <v>16</v>
      </c>
      <c r="Z409" t="s">
        <v>290</v>
      </c>
      <c r="AA409" t="s">
        <v>290</v>
      </c>
      <c r="AB409" t="s">
        <v>290</v>
      </c>
      <c r="AC409" t="s">
        <v>290</v>
      </c>
      <c r="AD409" t="s">
        <v>290</v>
      </c>
      <c r="AE409" t="s">
        <v>290</v>
      </c>
      <c r="AF409" t="s">
        <v>290</v>
      </c>
      <c r="AG409" t="s">
        <v>290</v>
      </c>
      <c r="AH409" t="s">
        <v>290</v>
      </c>
      <c r="AI409" t="s">
        <v>290</v>
      </c>
      <c r="AJ409" t="s">
        <v>290</v>
      </c>
      <c r="AK409" t="s">
        <v>290</v>
      </c>
      <c r="AL409" t="s">
        <v>290</v>
      </c>
      <c r="AM409">
        <v>185</v>
      </c>
      <c r="AN409" t="s">
        <v>290</v>
      </c>
      <c r="AO409" t="s">
        <v>290</v>
      </c>
      <c r="AP409" t="s">
        <v>290</v>
      </c>
      <c r="AQ409">
        <v>93</v>
      </c>
      <c r="AR409">
        <v>95</v>
      </c>
      <c r="AS409">
        <v>188</v>
      </c>
      <c r="AT409">
        <v>41.821731</v>
      </c>
      <c r="AU409">
        <v>-87.608169000000004</v>
      </c>
      <c r="AV409">
        <v>1</v>
      </c>
      <c r="AW409" t="s">
        <v>16343</v>
      </c>
      <c r="AX409">
        <v>750</v>
      </c>
      <c r="AY409" t="s">
        <v>17344</v>
      </c>
      <c r="BB409" t="s">
        <v>1122</v>
      </c>
      <c r="BC409" t="s">
        <v>288</v>
      </c>
      <c r="BD409" t="s">
        <v>16493</v>
      </c>
      <c r="BE409">
        <v>60653</v>
      </c>
      <c r="BF409" t="s">
        <v>16346</v>
      </c>
      <c r="BG409" t="s">
        <v>16863</v>
      </c>
      <c r="BH409" t="b">
        <f>IFERROR(MATCH('2020'!A409, '2021'!A:A, 0) &gt;0, FALSE)</f>
        <v>1</v>
      </c>
    </row>
    <row r="410" spans="1:60">
      <c r="A410" t="s">
        <v>2294</v>
      </c>
      <c r="B410" t="s">
        <v>2295</v>
      </c>
      <c r="D410" t="s">
        <v>839</v>
      </c>
      <c r="E410" t="s">
        <v>2296</v>
      </c>
      <c r="F410" t="s">
        <v>2297</v>
      </c>
      <c r="G410" t="s">
        <v>1122</v>
      </c>
      <c r="H410" t="s">
        <v>288</v>
      </c>
      <c r="I410">
        <v>60644</v>
      </c>
      <c r="J410" t="s">
        <v>17345</v>
      </c>
      <c r="K410" t="s">
        <v>146</v>
      </c>
      <c r="L410">
        <v>8</v>
      </c>
      <c r="M410">
        <v>24</v>
      </c>
      <c r="N410">
        <v>31.5</v>
      </c>
      <c r="O410">
        <v>63.5</v>
      </c>
      <c r="P410" t="s">
        <v>290</v>
      </c>
      <c r="Q410" t="s">
        <v>290</v>
      </c>
      <c r="R410" t="s">
        <v>290</v>
      </c>
      <c r="S410" t="s">
        <v>290</v>
      </c>
      <c r="T410">
        <v>13</v>
      </c>
      <c r="U410">
        <v>26</v>
      </c>
      <c r="V410">
        <v>36</v>
      </c>
      <c r="W410">
        <v>36</v>
      </c>
      <c r="X410">
        <v>34</v>
      </c>
      <c r="Y410">
        <v>34</v>
      </c>
      <c r="Z410" t="s">
        <v>290</v>
      </c>
      <c r="AA410" t="s">
        <v>290</v>
      </c>
      <c r="AB410" t="s">
        <v>290</v>
      </c>
      <c r="AC410" t="s">
        <v>290</v>
      </c>
      <c r="AD410" t="s">
        <v>290</v>
      </c>
      <c r="AE410" t="s">
        <v>290</v>
      </c>
      <c r="AF410" t="s">
        <v>290</v>
      </c>
      <c r="AG410" t="s">
        <v>290</v>
      </c>
      <c r="AH410" t="s">
        <v>290</v>
      </c>
      <c r="AI410" t="s">
        <v>290</v>
      </c>
      <c r="AJ410">
        <v>21</v>
      </c>
      <c r="AK410" t="s">
        <v>290</v>
      </c>
      <c r="AL410" t="s">
        <v>290</v>
      </c>
      <c r="AM410">
        <v>151</v>
      </c>
      <c r="AN410" t="s">
        <v>290</v>
      </c>
      <c r="AO410" t="s">
        <v>290</v>
      </c>
      <c r="AP410" t="s">
        <v>290</v>
      </c>
      <c r="AQ410">
        <v>0</v>
      </c>
      <c r="AR410">
        <v>179</v>
      </c>
      <c r="AS410">
        <v>179</v>
      </c>
      <c r="AT410">
        <v>41.877363000000003</v>
      </c>
      <c r="AU410">
        <v>-87.751887999999994</v>
      </c>
      <c r="AV410">
        <v>1</v>
      </c>
      <c r="AW410" t="s">
        <v>16343</v>
      </c>
      <c r="AX410">
        <v>5058</v>
      </c>
      <c r="AY410" t="s">
        <v>17268</v>
      </c>
      <c r="BB410" t="s">
        <v>1122</v>
      </c>
      <c r="BC410" t="s">
        <v>288</v>
      </c>
      <c r="BD410" t="s">
        <v>16493</v>
      </c>
      <c r="BE410">
        <v>60644</v>
      </c>
      <c r="BF410" t="s">
        <v>16346</v>
      </c>
      <c r="BG410" t="s">
        <v>146</v>
      </c>
      <c r="BH410" t="b">
        <f>IFERROR(MATCH('2020'!A410, '2021'!A:A, 0) &gt;0, FALSE)</f>
        <v>1</v>
      </c>
    </row>
    <row r="411" spans="1:60">
      <c r="A411" t="s">
        <v>2298</v>
      </c>
      <c r="B411" t="s">
        <v>2299</v>
      </c>
      <c r="C411" t="s">
        <v>283</v>
      </c>
      <c r="D411" t="s">
        <v>1650</v>
      </c>
      <c r="E411" t="s">
        <v>2300</v>
      </c>
      <c r="F411" t="s">
        <v>2301</v>
      </c>
      <c r="G411" t="s">
        <v>1122</v>
      </c>
      <c r="H411" t="s">
        <v>288</v>
      </c>
      <c r="I411">
        <v>60616</v>
      </c>
      <c r="J411" t="s">
        <v>17346</v>
      </c>
      <c r="K411" t="s">
        <v>146</v>
      </c>
      <c r="L411">
        <v>6</v>
      </c>
      <c r="M411">
        <v>19.5</v>
      </c>
      <c r="N411">
        <v>3.5</v>
      </c>
      <c r="O411">
        <v>29</v>
      </c>
      <c r="P411">
        <v>84</v>
      </c>
      <c r="Q411">
        <v>14</v>
      </c>
      <c r="R411" t="s">
        <v>290</v>
      </c>
      <c r="S411" t="s">
        <v>290</v>
      </c>
      <c r="T411" t="s">
        <v>290</v>
      </c>
      <c r="U411" t="s">
        <v>290</v>
      </c>
      <c r="V411" t="s">
        <v>290</v>
      </c>
      <c r="W411" t="s">
        <v>290</v>
      </c>
      <c r="X411" t="s">
        <v>290</v>
      </c>
      <c r="Y411" t="s">
        <v>290</v>
      </c>
      <c r="Z411" t="s">
        <v>290</v>
      </c>
      <c r="AA411" t="s">
        <v>290</v>
      </c>
      <c r="AB411" t="s">
        <v>290</v>
      </c>
      <c r="AC411" t="s">
        <v>290</v>
      </c>
      <c r="AD411" t="s">
        <v>290</v>
      </c>
      <c r="AE411" t="s">
        <v>290</v>
      </c>
      <c r="AF411" t="s">
        <v>290</v>
      </c>
      <c r="AG411" t="s">
        <v>290</v>
      </c>
      <c r="AH411" t="s">
        <v>290</v>
      </c>
      <c r="AI411" t="s">
        <v>290</v>
      </c>
      <c r="AJ411" t="s">
        <v>290</v>
      </c>
      <c r="AK411" t="s">
        <v>290</v>
      </c>
      <c r="AL411">
        <v>120</v>
      </c>
      <c r="AM411">
        <v>13</v>
      </c>
      <c r="AN411" t="s">
        <v>290</v>
      </c>
      <c r="AO411">
        <v>13</v>
      </c>
      <c r="AP411" t="s">
        <v>290</v>
      </c>
      <c r="AQ411">
        <v>78</v>
      </c>
      <c r="AR411">
        <v>70</v>
      </c>
      <c r="AS411">
        <v>148</v>
      </c>
      <c r="AT411">
        <v>41.850853000000001</v>
      </c>
      <c r="AU411">
        <v>-87.631637999999995</v>
      </c>
      <c r="AV411">
        <v>1</v>
      </c>
      <c r="AW411" t="s">
        <v>16343</v>
      </c>
      <c r="AX411">
        <v>2301</v>
      </c>
      <c r="AY411" t="s">
        <v>17347</v>
      </c>
      <c r="BB411" t="s">
        <v>1122</v>
      </c>
      <c r="BC411" t="s">
        <v>288</v>
      </c>
      <c r="BD411" t="s">
        <v>16493</v>
      </c>
      <c r="BE411">
        <v>60616</v>
      </c>
      <c r="BF411" t="s">
        <v>16346</v>
      </c>
      <c r="BG411" t="s">
        <v>16863</v>
      </c>
      <c r="BH411" t="b">
        <f>IFERROR(MATCH('2020'!A411, '2021'!A:A, 0) &gt;0, FALSE)</f>
        <v>1</v>
      </c>
    </row>
    <row r="412" spans="1:60">
      <c r="A412" t="s">
        <v>2302</v>
      </c>
      <c r="B412" t="s">
        <v>2303</v>
      </c>
      <c r="D412" t="s">
        <v>2304</v>
      </c>
      <c r="E412" t="s">
        <v>2305</v>
      </c>
      <c r="F412" t="s">
        <v>2306</v>
      </c>
      <c r="G412" t="s">
        <v>1122</v>
      </c>
      <c r="H412" t="s">
        <v>288</v>
      </c>
      <c r="I412">
        <v>60660</v>
      </c>
      <c r="J412" t="s">
        <v>17348</v>
      </c>
      <c r="K412" t="s">
        <v>146</v>
      </c>
      <c r="L412">
        <v>3</v>
      </c>
      <c r="M412">
        <v>38</v>
      </c>
      <c r="N412">
        <v>7</v>
      </c>
      <c r="O412">
        <v>48</v>
      </c>
      <c r="P412">
        <v>75</v>
      </c>
      <c r="Q412">
        <v>43</v>
      </c>
      <c r="R412">
        <v>33</v>
      </c>
      <c r="S412">
        <v>42</v>
      </c>
      <c r="T412">
        <v>38</v>
      </c>
      <c r="U412">
        <v>31</v>
      </c>
      <c r="V412">
        <v>49</v>
      </c>
      <c r="W412">
        <v>33</v>
      </c>
      <c r="X412">
        <v>52</v>
      </c>
      <c r="Y412">
        <v>40</v>
      </c>
      <c r="Z412" t="s">
        <v>290</v>
      </c>
      <c r="AA412" t="s">
        <v>290</v>
      </c>
      <c r="AB412" t="s">
        <v>290</v>
      </c>
      <c r="AC412" t="s">
        <v>290</v>
      </c>
      <c r="AD412" t="s">
        <v>290</v>
      </c>
      <c r="AE412" t="s">
        <v>290</v>
      </c>
      <c r="AF412" t="s">
        <v>290</v>
      </c>
      <c r="AG412" t="s">
        <v>290</v>
      </c>
      <c r="AH412" t="s">
        <v>290</v>
      </c>
      <c r="AI412" t="s">
        <v>290</v>
      </c>
      <c r="AJ412">
        <v>15</v>
      </c>
      <c r="AK412" t="s">
        <v>290</v>
      </c>
      <c r="AL412">
        <v>28</v>
      </c>
      <c r="AM412">
        <v>51</v>
      </c>
      <c r="AN412" t="s">
        <v>290</v>
      </c>
      <c r="AO412">
        <v>283</v>
      </c>
      <c r="AP412">
        <v>58</v>
      </c>
      <c r="AQ412">
        <v>219</v>
      </c>
      <c r="AR412">
        <v>217</v>
      </c>
      <c r="AS412">
        <v>436</v>
      </c>
      <c r="AT412">
        <v>41.995156000000001</v>
      </c>
      <c r="AU412">
        <v>-87.665657999999993</v>
      </c>
      <c r="AV412">
        <v>1</v>
      </c>
      <c r="AW412" t="s">
        <v>16343</v>
      </c>
      <c r="AX412">
        <v>6216</v>
      </c>
      <c r="AY412" t="s">
        <v>17349</v>
      </c>
      <c r="BB412" t="s">
        <v>1122</v>
      </c>
      <c r="BC412" t="s">
        <v>288</v>
      </c>
      <c r="BD412" t="s">
        <v>16493</v>
      </c>
      <c r="BE412">
        <v>60660</v>
      </c>
      <c r="BF412" t="s">
        <v>16346</v>
      </c>
      <c r="BG412" t="s">
        <v>16863</v>
      </c>
      <c r="BH412" t="b">
        <f>IFERROR(MATCH('2020'!A412, '2021'!A:A, 0) &gt;0, FALSE)</f>
        <v>1</v>
      </c>
    </row>
    <row r="413" spans="1:60">
      <c r="A413" t="s">
        <v>2307</v>
      </c>
      <c r="B413" t="s">
        <v>2308</v>
      </c>
      <c r="D413" t="s">
        <v>2309</v>
      </c>
      <c r="E413" t="s">
        <v>2310</v>
      </c>
      <c r="F413" t="s">
        <v>2311</v>
      </c>
      <c r="G413" t="s">
        <v>1122</v>
      </c>
      <c r="H413" t="s">
        <v>288</v>
      </c>
      <c r="I413">
        <v>60631</v>
      </c>
      <c r="J413" t="s">
        <v>17350</v>
      </c>
      <c r="K413" t="s">
        <v>146</v>
      </c>
      <c r="L413">
        <v>2</v>
      </c>
      <c r="M413">
        <v>29</v>
      </c>
      <c r="N413">
        <v>11</v>
      </c>
      <c r="O413">
        <v>42</v>
      </c>
      <c r="P413">
        <v>98</v>
      </c>
      <c r="Q413">
        <v>53</v>
      </c>
      <c r="R413">
        <v>38</v>
      </c>
      <c r="S413">
        <v>44</v>
      </c>
      <c r="T413">
        <v>46</v>
      </c>
      <c r="U413">
        <v>42</v>
      </c>
      <c r="V413">
        <v>44</v>
      </c>
      <c r="W413">
        <v>46</v>
      </c>
      <c r="X413">
        <v>59</v>
      </c>
      <c r="Y413">
        <v>45</v>
      </c>
      <c r="Z413" t="s">
        <v>290</v>
      </c>
      <c r="AA413" t="s">
        <v>290</v>
      </c>
      <c r="AB413" t="s">
        <v>290</v>
      </c>
      <c r="AC413" t="s">
        <v>290</v>
      </c>
      <c r="AD413" t="s">
        <v>290</v>
      </c>
      <c r="AE413" t="s">
        <v>290</v>
      </c>
      <c r="AF413" t="s">
        <v>290</v>
      </c>
      <c r="AG413" t="s">
        <v>290</v>
      </c>
      <c r="AH413" t="s">
        <v>290</v>
      </c>
      <c r="AI413" t="s">
        <v>290</v>
      </c>
      <c r="AJ413">
        <v>85</v>
      </c>
      <c r="AK413" t="s">
        <v>290</v>
      </c>
      <c r="AL413" t="s">
        <v>290</v>
      </c>
      <c r="AM413" t="s">
        <v>290</v>
      </c>
      <c r="AN413" t="s">
        <v>290</v>
      </c>
      <c r="AO413">
        <v>400</v>
      </c>
      <c r="AP413">
        <v>30</v>
      </c>
      <c r="AQ413">
        <v>274</v>
      </c>
      <c r="AR413">
        <v>241</v>
      </c>
      <c r="AS413">
        <v>515</v>
      </c>
      <c r="AT413">
        <v>41.986451000000002</v>
      </c>
      <c r="AU413">
        <v>-87.809546999999995</v>
      </c>
      <c r="AV413">
        <v>1</v>
      </c>
      <c r="AW413" t="s">
        <v>16343</v>
      </c>
      <c r="AX413">
        <v>7263</v>
      </c>
      <c r="AY413" t="s">
        <v>17108</v>
      </c>
      <c r="BB413" t="s">
        <v>1122</v>
      </c>
      <c r="BC413" t="s">
        <v>288</v>
      </c>
      <c r="BD413" t="s">
        <v>16493</v>
      </c>
      <c r="BE413">
        <v>60631</v>
      </c>
      <c r="BF413" t="s">
        <v>16346</v>
      </c>
      <c r="BG413" t="s">
        <v>146</v>
      </c>
      <c r="BH413" t="b">
        <f>IFERROR(MATCH('2020'!A413, '2021'!A:A, 0) &gt;0, FALSE)</f>
        <v>1</v>
      </c>
    </row>
    <row r="414" spans="1:60">
      <c r="A414" t="s">
        <v>2312</v>
      </c>
      <c r="B414" t="s">
        <v>2313</v>
      </c>
      <c r="D414" t="s">
        <v>2304</v>
      </c>
      <c r="E414" t="s">
        <v>2314</v>
      </c>
      <c r="F414" t="s">
        <v>2315</v>
      </c>
      <c r="G414" t="s">
        <v>1122</v>
      </c>
      <c r="H414" t="s">
        <v>288</v>
      </c>
      <c r="I414">
        <v>60640</v>
      </c>
      <c r="J414" t="s">
        <v>17351</v>
      </c>
      <c r="K414" t="s">
        <v>146</v>
      </c>
      <c r="L414">
        <v>2</v>
      </c>
      <c r="M414">
        <v>11</v>
      </c>
      <c r="N414">
        <v>7</v>
      </c>
      <c r="O414">
        <v>20</v>
      </c>
      <c r="P414">
        <v>22</v>
      </c>
      <c r="Q414">
        <v>25</v>
      </c>
      <c r="R414">
        <v>19</v>
      </c>
      <c r="S414">
        <v>26</v>
      </c>
      <c r="T414">
        <v>24</v>
      </c>
      <c r="U414">
        <v>21</v>
      </c>
      <c r="V414">
        <v>27</v>
      </c>
      <c r="W414">
        <v>24</v>
      </c>
      <c r="X414">
        <v>26</v>
      </c>
      <c r="Y414">
        <v>25</v>
      </c>
      <c r="Z414" t="s">
        <v>290</v>
      </c>
      <c r="AA414" t="s">
        <v>290</v>
      </c>
      <c r="AB414" t="s">
        <v>290</v>
      </c>
      <c r="AC414" t="s">
        <v>290</v>
      </c>
      <c r="AD414" t="s">
        <v>290</v>
      </c>
      <c r="AE414" t="s">
        <v>290</v>
      </c>
      <c r="AF414" t="s">
        <v>290</v>
      </c>
      <c r="AG414" t="s">
        <v>290</v>
      </c>
      <c r="AH414" t="s">
        <v>290</v>
      </c>
      <c r="AI414" t="s">
        <v>290</v>
      </c>
      <c r="AJ414" t="s">
        <v>290</v>
      </c>
      <c r="AK414" t="s">
        <v>290</v>
      </c>
      <c r="AL414">
        <v>18</v>
      </c>
      <c r="AM414">
        <v>219</v>
      </c>
      <c r="AN414" t="s">
        <v>290</v>
      </c>
      <c r="AO414" t="s">
        <v>290</v>
      </c>
      <c r="AP414" t="s">
        <v>290</v>
      </c>
      <c r="AQ414">
        <v>118</v>
      </c>
      <c r="AR414">
        <v>121</v>
      </c>
      <c r="AS414">
        <v>239</v>
      </c>
      <c r="AT414">
        <v>41.982671000000003</v>
      </c>
      <c r="AU414">
        <v>-87.660816999999994</v>
      </c>
      <c r="AV414">
        <v>1</v>
      </c>
      <c r="AW414" t="s">
        <v>16343</v>
      </c>
      <c r="AX414">
        <v>5525</v>
      </c>
      <c r="AY414" t="s">
        <v>17352</v>
      </c>
      <c r="BB414" t="s">
        <v>1122</v>
      </c>
      <c r="BC414" t="s">
        <v>288</v>
      </c>
      <c r="BD414" t="s">
        <v>16493</v>
      </c>
      <c r="BE414">
        <v>60640</v>
      </c>
      <c r="BF414" t="s">
        <v>16346</v>
      </c>
      <c r="BG414" t="s">
        <v>146</v>
      </c>
      <c r="BH414" t="b">
        <f>IFERROR(MATCH('2020'!A414, '2021'!A:A, 0) &gt;0, FALSE)</f>
        <v>1</v>
      </c>
    </row>
    <row r="415" spans="1:60">
      <c r="A415" t="s">
        <v>2316</v>
      </c>
      <c r="B415" t="s">
        <v>2317</v>
      </c>
      <c r="D415" t="s">
        <v>17353</v>
      </c>
      <c r="E415" t="s">
        <v>17354</v>
      </c>
      <c r="F415" t="s">
        <v>2320</v>
      </c>
      <c r="G415" t="s">
        <v>1122</v>
      </c>
      <c r="H415" t="s">
        <v>288</v>
      </c>
      <c r="I415">
        <v>60617</v>
      </c>
      <c r="J415" t="s">
        <v>17355</v>
      </c>
      <c r="K415" t="s">
        <v>146</v>
      </c>
      <c r="L415">
        <v>2</v>
      </c>
      <c r="M415">
        <v>11</v>
      </c>
      <c r="N415">
        <v>3</v>
      </c>
      <c r="O415">
        <v>16</v>
      </c>
      <c r="P415">
        <v>16</v>
      </c>
      <c r="Q415">
        <v>20</v>
      </c>
      <c r="R415">
        <v>20</v>
      </c>
      <c r="S415">
        <v>18</v>
      </c>
      <c r="T415">
        <v>15</v>
      </c>
      <c r="U415">
        <v>11</v>
      </c>
      <c r="V415">
        <v>13</v>
      </c>
      <c r="W415">
        <v>14</v>
      </c>
      <c r="X415">
        <v>17</v>
      </c>
      <c r="Y415">
        <v>13</v>
      </c>
      <c r="Z415" t="s">
        <v>290</v>
      </c>
      <c r="AA415" t="s">
        <v>290</v>
      </c>
      <c r="AB415" t="s">
        <v>290</v>
      </c>
      <c r="AC415" t="s">
        <v>290</v>
      </c>
      <c r="AD415" t="s">
        <v>290</v>
      </c>
      <c r="AE415" t="s">
        <v>290</v>
      </c>
      <c r="AF415" t="s">
        <v>290</v>
      </c>
      <c r="AG415" t="s">
        <v>290</v>
      </c>
      <c r="AH415" t="s">
        <v>290</v>
      </c>
      <c r="AI415" t="s">
        <v>290</v>
      </c>
      <c r="AJ415">
        <v>121</v>
      </c>
      <c r="AK415">
        <v>19</v>
      </c>
      <c r="AL415" t="s">
        <v>290</v>
      </c>
      <c r="AM415" t="s">
        <v>290</v>
      </c>
      <c r="AN415" t="s">
        <v>290</v>
      </c>
      <c r="AO415">
        <v>13</v>
      </c>
      <c r="AP415" t="s">
        <v>290</v>
      </c>
      <c r="AQ415">
        <v>89</v>
      </c>
      <c r="AR415">
        <v>76</v>
      </c>
      <c r="AS415">
        <v>165</v>
      </c>
      <c r="AT415">
        <v>41.691980999999998</v>
      </c>
      <c r="AU415">
        <v>-87.532559000000006</v>
      </c>
      <c r="AV415">
        <v>1</v>
      </c>
      <c r="AW415" t="s">
        <v>16360</v>
      </c>
      <c r="AX415">
        <v>3750</v>
      </c>
      <c r="AY415" t="s">
        <v>17356</v>
      </c>
      <c r="BB415" t="s">
        <v>1122</v>
      </c>
      <c r="BC415" t="s">
        <v>288</v>
      </c>
      <c r="BD415" t="s">
        <v>16493</v>
      </c>
      <c r="BE415">
        <v>60617</v>
      </c>
      <c r="BF415" t="s">
        <v>16346</v>
      </c>
      <c r="BG415" t="s">
        <v>16363</v>
      </c>
      <c r="BH415" t="b">
        <f>IFERROR(MATCH('2020'!A415, '2021'!A:A, 0) &gt;0, FALSE)</f>
        <v>1</v>
      </c>
    </row>
    <row r="416" spans="1:60">
      <c r="A416" t="s">
        <v>2321</v>
      </c>
      <c r="B416" t="s">
        <v>2322</v>
      </c>
      <c r="C416" t="s">
        <v>353</v>
      </c>
      <c r="D416" t="s">
        <v>478</v>
      </c>
      <c r="E416" t="s">
        <v>2323</v>
      </c>
      <c r="F416" t="s">
        <v>2324</v>
      </c>
      <c r="G416" t="s">
        <v>1122</v>
      </c>
      <c r="H416" t="s">
        <v>288</v>
      </c>
      <c r="I416">
        <v>60608</v>
      </c>
      <c r="J416" t="s">
        <v>17357</v>
      </c>
      <c r="K416" t="s">
        <v>146</v>
      </c>
      <c r="L416">
        <v>3.4</v>
      </c>
      <c r="M416">
        <v>12.7</v>
      </c>
      <c r="N416">
        <v>4.8</v>
      </c>
      <c r="O416">
        <v>20.9</v>
      </c>
      <c r="P416">
        <v>30</v>
      </c>
      <c r="Q416">
        <v>16</v>
      </c>
      <c r="R416">
        <v>21</v>
      </c>
      <c r="S416">
        <v>18</v>
      </c>
      <c r="T416">
        <v>18</v>
      </c>
      <c r="U416">
        <v>18</v>
      </c>
      <c r="V416">
        <v>14</v>
      </c>
      <c r="W416">
        <v>21</v>
      </c>
      <c r="X416">
        <v>12</v>
      </c>
      <c r="Y416">
        <v>18</v>
      </c>
      <c r="Z416" t="s">
        <v>290</v>
      </c>
      <c r="AA416" t="s">
        <v>290</v>
      </c>
      <c r="AB416" t="s">
        <v>290</v>
      </c>
      <c r="AC416" t="s">
        <v>290</v>
      </c>
      <c r="AD416" t="s">
        <v>290</v>
      </c>
      <c r="AE416" t="s">
        <v>290</v>
      </c>
      <c r="AF416" t="s">
        <v>290</v>
      </c>
      <c r="AG416" t="s">
        <v>290</v>
      </c>
      <c r="AH416" t="s">
        <v>290</v>
      </c>
      <c r="AI416" t="s">
        <v>290</v>
      </c>
      <c r="AJ416">
        <v>154</v>
      </c>
      <c r="AK416" t="s">
        <v>290</v>
      </c>
      <c r="AL416" t="s">
        <v>290</v>
      </c>
      <c r="AM416" t="s">
        <v>290</v>
      </c>
      <c r="AN416" t="s">
        <v>290</v>
      </c>
      <c r="AO416" t="s">
        <v>290</v>
      </c>
      <c r="AP416">
        <v>27</v>
      </c>
      <c r="AQ416">
        <v>100</v>
      </c>
      <c r="AR416">
        <v>86</v>
      </c>
      <c r="AS416">
        <v>186</v>
      </c>
      <c r="AT416">
        <v>41.856436000000002</v>
      </c>
      <c r="AU416">
        <v>-87.681329000000005</v>
      </c>
      <c r="AV416">
        <v>1</v>
      </c>
      <c r="AW416" t="s">
        <v>16343</v>
      </c>
      <c r="AX416">
        <v>2211</v>
      </c>
      <c r="AY416" t="s">
        <v>17358</v>
      </c>
      <c r="BB416" t="s">
        <v>1122</v>
      </c>
      <c r="BC416" t="s">
        <v>288</v>
      </c>
      <c r="BD416" t="s">
        <v>16493</v>
      </c>
      <c r="BE416">
        <v>60608</v>
      </c>
      <c r="BF416" t="s">
        <v>16346</v>
      </c>
      <c r="BG416" t="s">
        <v>16863</v>
      </c>
      <c r="BH416" t="b">
        <f>IFERROR(MATCH('2020'!A416, '2021'!A:A, 0) &gt;0, FALSE)</f>
        <v>1</v>
      </c>
    </row>
    <row r="417" spans="1:60">
      <c r="A417" t="s">
        <v>2325</v>
      </c>
      <c r="B417" t="s">
        <v>2326</v>
      </c>
      <c r="C417" t="s">
        <v>314</v>
      </c>
      <c r="D417" t="s">
        <v>17359</v>
      </c>
      <c r="E417" t="s">
        <v>17360</v>
      </c>
      <c r="F417" t="s">
        <v>2329</v>
      </c>
      <c r="G417" t="s">
        <v>1122</v>
      </c>
      <c r="H417" t="s">
        <v>288</v>
      </c>
      <c r="I417">
        <v>60651</v>
      </c>
      <c r="J417" t="s">
        <v>17361</v>
      </c>
      <c r="K417" t="s">
        <v>146</v>
      </c>
      <c r="L417">
        <v>3</v>
      </c>
      <c r="M417">
        <v>12</v>
      </c>
      <c r="N417">
        <v>7</v>
      </c>
      <c r="O417">
        <v>22</v>
      </c>
      <c r="P417">
        <v>38</v>
      </c>
      <c r="Q417">
        <v>23</v>
      </c>
      <c r="R417">
        <v>22</v>
      </c>
      <c r="S417">
        <v>18</v>
      </c>
      <c r="T417">
        <v>21</v>
      </c>
      <c r="U417">
        <v>22</v>
      </c>
      <c r="V417">
        <v>21</v>
      </c>
      <c r="W417">
        <v>23</v>
      </c>
      <c r="X417">
        <v>18</v>
      </c>
      <c r="Y417">
        <v>14</v>
      </c>
      <c r="Z417" t="s">
        <v>290</v>
      </c>
      <c r="AA417" t="s">
        <v>290</v>
      </c>
      <c r="AB417" t="s">
        <v>290</v>
      </c>
      <c r="AC417" t="s">
        <v>290</v>
      </c>
      <c r="AD417" t="s">
        <v>290</v>
      </c>
      <c r="AE417" t="s">
        <v>290</v>
      </c>
      <c r="AF417" t="s">
        <v>290</v>
      </c>
      <c r="AG417" t="s">
        <v>290</v>
      </c>
      <c r="AH417" t="s">
        <v>290</v>
      </c>
      <c r="AI417" t="s">
        <v>290</v>
      </c>
      <c r="AJ417" t="s">
        <v>290</v>
      </c>
      <c r="AK417" t="s">
        <v>290</v>
      </c>
      <c r="AL417" t="s">
        <v>290</v>
      </c>
      <c r="AM417">
        <v>216</v>
      </c>
      <c r="AN417" t="s">
        <v>290</v>
      </c>
      <c r="AO417" t="s">
        <v>290</v>
      </c>
      <c r="AP417" t="s">
        <v>290</v>
      </c>
      <c r="AQ417">
        <v>116</v>
      </c>
      <c r="AR417">
        <v>104</v>
      </c>
      <c r="AS417">
        <v>220</v>
      </c>
      <c r="AT417">
        <v>41.904774000000003</v>
      </c>
      <c r="AU417">
        <v>-87.769873000000004</v>
      </c>
      <c r="AV417">
        <v>1</v>
      </c>
      <c r="AW417" t="s">
        <v>16343</v>
      </c>
      <c r="AX417">
        <v>1332</v>
      </c>
      <c r="AY417" t="s">
        <v>17362</v>
      </c>
      <c r="BB417" t="s">
        <v>1122</v>
      </c>
      <c r="BC417" t="s">
        <v>288</v>
      </c>
      <c r="BD417" t="s">
        <v>16493</v>
      </c>
      <c r="BE417">
        <v>60651</v>
      </c>
      <c r="BF417" t="s">
        <v>16346</v>
      </c>
      <c r="BG417" t="s">
        <v>146</v>
      </c>
      <c r="BH417" t="b">
        <f>IFERROR(MATCH('2020'!A417, '2021'!A:A, 0) &gt;0, FALSE)</f>
        <v>1</v>
      </c>
    </row>
    <row r="418" spans="1:60">
      <c r="A418" t="s">
        <v>2330</v>
      </c>
      <c r="B418" t="s">
        <v>2331</v>
      </c>
      <c r="D418" t="s">
        <v>1593</v>
      </c>
      <c r="E418" t="s">
        <v>2332</v>
      </c>
      <c r="F418" t="s">
        <v>2333</v>
      </c>
      <c r="G418" t="s">
        <v>1122</v>
      </c>
      <c r="H418" t="s">
        <v>288</v>
      </c>
      <c r="I418">
        <v>60613</v>
      </c>
      <c r="J418" t="s">
        <v>17363</v>
      </c>
      <c r="K418" t="s">
        <v>146</v>
      </c>
      <c r="L418">
        <v>4.5</v>
      </c>
      <c r="M418">
        <v>35</v>
      </c>
      <c r="N418">
        <v>11</v>
      </c>
      <c r="O418">
        <v>50.5</v>
      </c>
      <c r="P418">
        <v>97</v>
      </c>
      <c r="Q418">
        <v>45</v>
      </c>
      <c r="R418">
        <v>38</v>
      </c>
      <c r="S418">
        <v>35</v>
      </c>
      <c r="T418">
        <v>39</v>
      </c>
      <c r="U418">
        <v>35</v>
      </c>
      <c r="V418">
        <v>43</v>
      </c>
      <c r="W418">
        <v>40</v>
      </c>
      <c r="X418">
        <v>37</v>
      </c>
      <c r="Y418">
        <v>28</v>
      </c>
      <c r="Z418" t="s">
        <v>290</v>
      </c>
      <c r="AA418" t="s">
        <v>290</v>
      </c>
      <c r="AB418" t="s">
        <v>290</v>
      </c>
      <c r="AC418" t="s">
        <v>290</v>
      </c>
      <c r="AD418" t="s">
        <v>290</v>
      </c>
      <c r="AE418" t="s">
        <v>290</v>
      </c>
      <c r="AF418" t="s">
        <v>290</v>
      </c>
      <c r="AG418" t="s">
        <v>290</v>
      </c>
      <c r="AH418">
        <v>21</v>
      </c>
      <c r="AI418" t="s">
        <v>290</v>
      </c>
      <c r="AJ418">
        <v>38</v>
      </c>
      <c r="AK418" t="s">
        <v>290</v>
      </c>
      <c r="AL418">
        <v>16</v>
      </c>
      <c r="AM418" t="s">
        <v>290</v>
      </c>
      <c r="AN418" t="s">
        <v>290</v>
      </c>
      <c r="AO418">
        <v>386</v>
      </c>
      <c r="AP418">
        <v>15</v>
      </c>
      <c r="AQ418">
        <v>249</v>
      </c>
      <c r="AR418">
        <v>209</v>
      </c>
      <c r="AS418">
        <v>458</v>
      </c>
      <c r="AT418">
        <v>41.947239000000003</v>
      </c>
      <c r="AU418">
        <v>-87.671931000000001</v>
      </c>
      <c r="AV418">
        <v>1</v>
      </c>
      <c r="AW418" t="s">
        <v>16343</v>
      </c>
      <c r="AX418">
        <v>1710</v>
      </c>
      <c r="AY418" t="s">
        <v>17284</v>
      </c>
      <c r="BB418" t="s">
        <v>1122</v>
      </c>
      <c r="BC418" t="s">
        <v>288</v>
      </c>
      <c r="BD418" t="s">
        <v>16493</v>
      </c>
      <c r="BE418">
        <v>60613</v>
      </c>
      <c r="BF418" t="s">
        <v>16346</v>
      </c>
      <c r="BG418" t="s">
        <v>16863</v>
      </c>
      <c r="BH418" t="b">
        <f>IFERROR(MATCH('2020'!A418, '2021'!A:A, 0) &gt;0, FALSE)</f>
        <v>1</v>
      </c>
    </row>
    <row r="419" spans="1:60">
      <c r="A419" t="s">
        <v>2334</v>
      </c>
      <c r="B419" t="s">
        <v>2335</v>
      </c>
      <c r="C419" t="s">
        <v>418</v>
      </c>
      <c r="D419" t="s">
        <v>17364</v>
      </c>
      <c r="E419" t="s">
        <v>17365</v>
      </c>
      <c r="F419" t="s">
        <v>2338</v>
      </c>
      <c r="G419" t="s">
        <v>1122</v>
      </c>
      <c r="H419" t="s">
        <v>288</v>
      </c>
      <c r="I419">
        <v>60657</v>
      </c>
      <c r="J419" t="s">
        <v>17366</v>
      </c>
      <c r="K419" t="s">
        <v>146</v>
      </c>
      <c r="L419">
        <v>3</v>
      </c>
      <c r="M419">
        <v>31</v>
      </c>
      <c r="N419">
        <v>19</v>
      </c>
      <c r="O419">
        <v>53</v>
      </c>
      <c r="P419">
        <v>100</v>
      </c>
      <c r="Q419">
        <v>48</v>
      </c>
      <c r="R419">
        <v>47</v>
      </c>
      <c r="S419">
        <v>46</v>
      </c>
      <c r="T419">
        <v>43</v>
      </c>
      <c r="U419">
        <v>42</v>
      </c>
      <c r="V419">
        <v>44</v>
      </c>
      <c r="W419">
        <v>41</v>
      </c>
      <c r="X419">
        <v>41</v>
      </c>
      <c r="Y419">
        <v>29</v>
      </c>
      <c r="Z419" t="s">
        <v>290</v>
      </c>
      <c r="AA419" t="s">
        <v>290</v>
      </c>
      <c r="AB419" t="s">
        <v>290</v>
      </c>
      <c r="AC419" t="s">
        <v>290</v>
      </c>
      <c r="AD419" t="s">
        <v>290</v>
      </c>
      <c r="AE419" t="s">
        <v>290</v>
      </c>
      <c r="AF419" t="s">
        <v>290</v>
      </c>
      <c r="AG419" t="s">
        <v>290</v>
      </c>
      <c r="AH419" t="s">
        <v>290</v>
      </c>
      <c r="AI419" t="s">
        <v>290</v>
      </c>
      <c r="AJ419">
        <v>16</v>
      </c>
      <c r="AK419" t="s">
        <v>290</v>
      </c>
      <c r="AL419">
        <v>10</v>
      </c>
      <c r="AM419" t="s">
        <v>290</v>
      </c>
      <c r="AN419" t="s">
        <v>290</v>
      </c>
      <c r="AO419">
        <v>445</v>
      </c>
      <c r="AP419" t="s">
        <v>290</v>
      </c>
      <c r="AQ419">
        <v>213</v>
      </c>
      <c r="AR419">
        <v>268</v>
      </c>
      <c r="AS419">
        <v>481</v>
      </c>
      <c r="AT419">
        <v>41.935797000000001</v>
      </c>
      <c r="AU419">
        <v>-87.665704000000005</v>
      </c>
      <c r="AV419">
        <v>1</v>
      </c>
      <c r="AW419" t="s">
        <v>16343</v>
      </c>
      <c r="AX419">
        <v>1439</v>
      </c>
      <c r="AY419" t="s">
        <v>17367</v>
      </c>
      <c r="BB419" t="s">
        <v>1122</v>
      </c>
      <c r="BC419" t="s">
        <v>288</v>
      </c>
      <c r="BD419" t="s">
        <v>16493</v>
      </c>
      <c r="BE419">
        <v>60657</v>
      </c>
      <c r="BF419" t="s">
        <v>16346</v>
      </c>
      <c r="BG419" t="s">
        <v>146</v>
      </c>
      <c r="BH419" t="b">
        <f>IFERROR(MATCH('2020'!A419, '2021'!A:A, 0) &gt;0, FALSE)</f>
        <v>1</v>
      </c>
    </row>
    <row r="420" spans="1:60">
      <c r="A420" t="s">
        <v>2339</v>
      </c>
      <c r="B420" t="s">
        <v>2340</v>
      </c>
      <c r="D420" t="s">
        <v>2999</v>
      </c>
      <c r="E420" t="s">
        <v>17368</v>
      </c>
      <c r="F420" t="s">
        <v>2342</v>
      </c>
      <c r="G420" t="s">
        <v>1122</v>
      </c>
      <c r="H420" t="s">
        <v>288</v>
      </c>
      <c r="I420">
        <v>60619</v>
      </c>
      <c r="J420" t="s">
        <v>17369</v>
      </c>
      <c r="K420" t="s">
        <v>146</v>
      </c>
      <c r="L420">
        <v>2</v>
      </c>
      <c r="M420">
        <v>10</v>
      </c>
      <c r="N420">
        <v>8</v>
      </c>
      <c r="O420">
        <v>20</v>
      </c>
      <c r="P420">
        <v>18</v>
      </c>
      <c r="Q420">
        <v>15</v>
      </c>
      <c r="R420">
        <v>15</v>
      </c>
      <c r="S420">
        <v>16</v>
      </c>
      <c r="T420">
        <v>10</v>
      </c>
      <c r="U420">
        <v>20</v>
      </c>
      <c r="V420">
        <v>10</v>
      </c>
      <c r="W420">
        <v>11</v>
      </c>
      <c r="X420">
        <v>14</v>
      </c>
      <c r="Y420">
        <v>13</v>
      </c>
      <c r="Z420" t="s">
        <v>290</v>
      </c>
      <c r="AA420" t="s">
        <v>290</v>
      </c>
      <c r="AB420" t="s">
        <v>290</v>
      </c>
      <c r="AC420" t="s">
        <v>290</v>
      </c>
      <c r="AD420" t="s">
        <v>290</v>
      </c>
      <c r="AE420" t="s">
        <v>290</v>
      </c>
      <c r="AF420" t="s">
        <v>290</v>
      </c>
      <c r="AG420" t="s">
        <v>290</v>
      </c>
      <c r="AH420" t="s">
        <v>290</v>
      </c>
      <c r="AI420" t="s">
        <v>290</v>
      </c>
      <c r="AJ420" t="s">
        <v>290</v>
      </c>
      <c r="AK420" t="s">
        <v>290</v>
      </c>
      <c r="AL420" t="s">
        <v>290</v>
      </c>
      <c r="AM420">
        <v>139</v>
      </c>
      <c r="AN420" t="s">
        <v>290</v>
      </c>
      <c r="AO420" t="s">
        <v>290</v>
      </c>
      <c r="AP420" t="s">
        <v>290</v>
      </c>
      <c r="AQ420">
        <v>75</v>
      </c>
      <c r="AR420">
        <v>67</v>
      </c>
      <c r="AS420">
        <v>142</v>
      </c>
      <c r="AT420">
        <v>41.730234000000003</v>
      </c>
      <c r="AU420">
        <v>-87.586157</v>
      </c>
      <c r="AV420">
        <v>1</v>
      </c>
      <c r="AW420" t="s">
        <v>16343</v>
      </c>
      <c r="AX420">
        <v>9037</v>
      </c>
      <c r="AY420" t="s">
        <v>17370</v>
      </c>
      <c r="BB420" t="s">
        <v>1122</v>
      </c>
      <c r="BC420" t="s">
        <v>288</v>
      </c>
      <c r="BD420" t="s">
        <v>16493</v>
      </c>
      <c r="BE420">
        <v>60619</v>
      </c>
      <c r="BF420" t="s">
        <v>16346</v>
      </c>
      <c r="BG420" t="s">
        <v>16863</v>
      </c>
      <c r="BH420" t="b">
        <f>IFERROR(MATCH('2020'!A420, '2021'!A:A, 0) &gt;0, FALSE)</f>
        <v>1</v>
      </c>
    </row>
    <row r="421" spans="1:60">
      <c r="A421" t="s">
        <v>2343</v>
      </c>
      <c r="B421" t="s">
        <v>2344</v>
      </c>
      <c r="C421" t="s">
        <v>283</v>
      </c>
      <c r="D421" t="s">
        <v>2345</v>
      </c>
      <c r="E421" t="s">
        <v>2346</v>
      </c>
      <c r="F421" t="s">
        <v>2347</v>
      </c>
      <c r="G421" t="s">
        <v>1122</v>
      </c>
      <c r="H421" t="s">
        <v>288</v>
      </c>
      <c r="I421">
        <v>60614</v>
      </c>
      <c r="J421" t="s">
        <v>17371</v>
      </c>
      <c r="K421" t="s">
        <v>146</v>
      </c>
      <c r="L421">
        <v>3</v>
      </c>
      <c r="M421">
        <v>32</v>
      </c>
      <c r="N421">
        <v>17</v>
      </c>
      <c r="O421">
        <v>52</v>
      </c>
      <c r="P421">
        <v>65</v>
      </c>
      <c r="Q421">
        <v>36</v>
      </c>
      <c r="R421">
        <v>40</v>
      </c>
      <c r="S421">
        <v>32</v>
      </c>
      <c r="T421">
        <v>31</v>
      </c>
      <c r="U421">
        <v>29</v>
      </c>
      <c r="V421">
        <v>39</v>
      </c>
      <c r="W421">
        <v>33</v>
      </c>
      <c r="X421">
        <v>39</v>
      </c>
      <c r="Y421">
        <v>34</v>
      </c>
      <c r="Z421" t="s">
        <v>290</v>
      </c>
      <c r="AA421" t="s">
        <v>290</v>
      </c>
      <c r="AB421" t="s">
        <v>290</v>
      </c>
      <c r="AC421" t="s">
        <v>290</v>
      </c>
      <c r="AD421" t="s">
        <v>290</v>
      </c>
      <c r="AE421" t="s">
        <v>290</v>
      </c>
      <c r="AF421" t="s">
        <v>290</v>
      </c>
      <c r="AG421" t="s">
        <v>290</v>
      </c>
      <c r="AH421" t="s">
        <v>290</v>
      </c>
      <c r="AI421" t="s">
        <v>290</v>
      </c>
      <c r="AJ421" t="s">
        <v>290</v>
      </c>
      <c r="AK421" t="s">
        <v>290</v>
      </c>
      <c r="AL421" t="s">
        <v>290</v>
      </c>
      <c r="AM421" t="s">
        <v>290</v>
      </c>
      <c r="AN421" t="s">
        <v>290</v>
      </c>
      <c r="AO421">
        <v>341</v>
      </c>
      <c r="AP421">
        <v>27</v>
      </c>
      <c r="AQ421">
        <v>189</v>
      </c>
      <c r="AR421">
        <v>189</v>
      </c>
      <c r="AS421">
        <v>378</v>
      </c>
      <c r="AT421">
        <v>41.923177000000003</v>
      </c>
      <c r="AU421">
        <v>-87.662907000000004</v>
      </c>
      <c r="AV421">
        <v>1</v>
      </c>
      <c r="AW421" t="s">
        <v>16343</v>
      </c>
      <c r="AX421">
        <v>2245</v>
      </c>
      <c r="AY421" t="s">
        <v>17372</v>
      </c>
      <c r="BB421" t="s">
        <v>1122</v>
      </c>
      <c r="BC421" t="s">
        <v>288</v>
      </c>
      <c r="BD421" t="s">
        <v>16493</v>
      </c>
      <c r="BE421">
        <v>60614</v>
      </c>
      <c r="BF421" t="s">
        <v>16346</v>
      </c>
      <c r="BG421" t="s">
        <v>16863</v>
      </c>
      <c r="BH421" t="b">
        <f>IFERROR(MATCH('2020'!A421, '2021'!A:A, 0) &gt;0, FALSE)</f>
        <v>1</v>
      </c>
    </row>
    <row r="422" spans="1:60">
      <c r="A422" t="s">
        <v>2348</v>
      </c>
      <c r="B422" t="s">
        <v>2349</v>
      </c>
      <c r="C422" t="s">
        <v>283</v>
      </c>
      <c r="D422" t="s">
        <v>2350</v>
      </c>
      <c r="E422" t="s">
        <v>2351</v>
      </c>
      <c r="F422" t="s">
        <v>2352</v>
      </c>
      <c r="G422" t="s">
        <v>1122</v>
      </c>
      <c r="H422" t="s">
        <v>288</v>
      </c>
      <c r="I422">
        <v>60655</v>
      </c>
      <c r="J422" t="s">
        <v>17373</v>
      </c>
      <c r="K422" t="s">
        <v>146</v>
      </c>
      <c r="L422">
        <v>3</v>
      </c>
      <c r="M422">
        <v>35</v>
      </c>
      <c r="N422">
        <v>3</v>
      </c>
      <c r="O422">
        <v>41</v>
      </c>
      <c r="P422">
        <v>78</v>
      </c>
      <c r="Q422">
        <v>43</v>
      </c>
      <c r="R422">
        <v>57</v>
      </c>
      <c r="S422">
        <v>67</v>
      </c>
      <c r="T422">
        <v>60</v>
      </c>
      <c r="U422">
        <v>60</v>
      </c>
      <c r="V422">
        <v>59</v>
      </c>
      <c r="W422">
        <v>68</v>
      </c>
      <c r="X422">
        <v>66</v>
      </c>
      <c r="Y422">
        <v>72</v>
      </c>
      <c r="Z422" t="s">
        <v>290</v>
      </c>
      <c r="AA422" t="s">
        <v>290</v>
      </c>
      <c r="AB422" t="s">
        <v>290</v>
      </c>
      <c r="AC422" t="s">
        <v>290</v>
      </c>
      <c r="AD422" t="s">
        <v>290</v>
      </c>
      <c r="AE422" t="s">
        <v>290</v>
      </c>
      <c r="AF422" t="s">
        <v>290</v>
      </c>
      <c r="AG422" t="s">
        <v>290</v>
      </c>
      <c r="AH422">
        <v>61</v>
      </c>
      <c r="AI422" t="s">
        <v>290</v>
      </c>
      <c r="AJ422">
        <v>30</v>
      </c>
      <c r="AK422" t="s">
        <v>290</v>
      </c>
      <c r="AL422" t="s">
        <v>290</v>
      </c>
      <c r="AM422">
        <v>10</v>
      </c>
      <c r="AN422" t="s">
        <v>290</v>
      </c>
      <c r="AO422">
        <v>648</v>
      </c>
      <c r="AP422" t="s">
        <v>290</v>
      </c>
      <c r="AQ422">
        <v>353</v>
      </c>
      <c r="AR422">
        <v>342</v>
      </c>
      <c r="AS422">
        <v>695</v>
      </c>
      <c r="AT422">
        <v>41.707974999999998</v>
      </c>
      <c r="AU422">
        <v>-87.689449999999994</v>
      </c>
      <c r="AV422">
        <v>1</v>
      </c>
      <c r="AW422" t="s">
        <v>16343</v>
      </c>
      <c r="AX422">
        <v>10200</v>
      </c>
      <c r="AY422" t="s">
        <v>17374</v>
      </c>
      <c r="BB422" t="s">
        <v>1122</v>
      </c>
      <c r="BC422" t="s">
        <v>288</v>
      </c>
      <c r="BD422" t="s">
        <v>16493</v>
      </c>
      <c r="BE422">
        <v>60655</v>
      </c>
      <c r="BF422" t="s">
        <v>16346</v>
      </c>
      <c r="BG422" t="s">
        <v>16863</v>
      </c>
      <c r="BH422" t="b">
        <f>IFERROR(MATCH('2020'!A422, '2021'!A:A, 0) &gt;0, FALSE)</f>
        <v>1</v>
      </c>
    </row>
    <row r="423" spans="1:60">
      <c r="A423" t="s">
        <v>2353</v>
      </c>
      <c r="B423" t="s">
        <v>2354</v>
      </c>
      <c r="D423" t="s">
        <v>886</v>
      </c>
      <c r="E423" t="s">
        <v>2355</v>
      </c>
      <c r="F423" t="s">
        <v>2356</v>
      </c>
      <c r="G423" t="s">
        <v>1122</v>
      </c>
      <c r="H423" t="s">
        <v>288</v>
      </c>
      <c r="I423">
        <v>60647</v>
      </c>
      <c r="J423" t="s">
        <v>17375</v>
      </c>
      <c r="K423" t="s">
        <v>146</v>
      </c>
      <c r="L423">
        <v>3.5</v>
      </c>
      <c r="M423">
        <v>19</v>
      </c>
      <c r="N423">
        <v>1.5</v>
      </c>
      <c r="O423">
        <v>24</v>
      </c>
      <c r="P423">
        <v>80</v>
      </c>
      <c r="Q423">
        <v>25</v>
      </c>
      <c r="R423">
        <v>18</v>
      </c>
      <c r="S423">
        <v>16</v>
      </c>
      <c r="T423">
        <v>19</v>
      </c>
      <c r="U423">
        <v>12</v>
      </c>
      <c r="V423">
        <v>15</v>
      </c>
      <c r="W423">
        <v>15</v>
      </c>
      <c r="X423">
        <v>12</v>
      </c>
      <c r="Y423">
        <v>18</v>
      </c>
      <c r="Z423" t="s">
        <v>290</v>
      </c>
      <c r="AA423" t="s">
        <v>290</v>
      </c>
      <c r="AB423" t="s">
        <v>290</v>
      </c>
      <c r="AC423" t="s">
        <v>290</v>
      </c>
      <c r="AD423" t="s">
        <v>290</v>
      </c>
      <c r="AE423" t="s">
        <v>290</v>
      </c>
      <c r="AF423" t="s">
        <v>290</v>
      </c>
      <c r="AG423" t="s">
        <v>290</v>
      </c>
      <c r="AH423" t="s">
        <v>290</v>
      </c>
      <c r="AI423" t="s">
        <v>290</v>
      </c>
      <c r="AJ423">
        <v>68</v>
      </c>
      <c r="AK423" t="s">
        <v>290</v>
      </c>
      <c r="AL423" t="s">
        <v>290</v>
      </c>
      <c r="AM423" t="s">
        <v>290</v>
      </c>
      <c r="AN423" t="s">
        <v>290</v>
      </c>
      <c r="AO423">
        <v>122</v>
      </c>
      <c r="AP423">
        <v>33</v>
      </c>
      <c r="AQ423">
        <v>107</v>
      </c>
      <c r="AR423">
        <v>123</v>
      </c>
      <c r="AS423">
        <v>230</v>
      </c>
      <c r="AT423">
        <v>41.927962000000001</v>
      </c>
      <c r="AU423">
        <v>-87.690797000000003</v>
      </c>
      <c r="AV423">
        <v>1</v>
      </c>
      <c r="AW423" t="s">
        <v>16343</v>
      </c>
      <c r="AX423">
        <v>2511</v>
      </c>
      <c r="AY423" t="s">
        <v>17376</v>
      </c>
      <c r="BB423" t="s">
        <v>1122</v>
      </c>
      <c r="BC423" t="s">
        <v>288</v>
      </c>
      <c r="BD423" t="s">
        <v>16493</v>
      </c>
      <c r="BE423">
        <v>60647</v>
      </c>
      <c r="BF423" t="s">
        <v>16346</v>
      </c>
      <c r="BG423" t="s">
        <v>146</v>
      </c>
      <c r="BH423" t="b">
        <f>IFERROR(MATCH('2020'!A423, '2021'!A:A, 0) &gt;0, FALSE)</f>
        <v>1</v>
      </c>
    </row>
    <row r="424" spans="1:60">
      <c r="A424" t="s">
        <v>2357</v>
      </c>
      <c r="B424" t="s">
        <v>2358</v>
      </c>
      <c r="C424" t="s">
        <v>283</v>
      </c>
      <c r="D424" t="s">
        <v>2359</v>
      </c>
      <c r="E424" t="s">
        <v>2360</v>
      </c>
      <c r="F424" t="s">
        <v>2361</v>
      </c>
      <c r="G424" t="s">
        <v>1122</v>
      </c>
      <c r="H424" t="s">
        <v>288</v>
      </c>
      <c r="I424">
        <v>60628</v>
      </c>
      <c r="J424" t="s">
        <v>17377</v>
      </c>
      <c r="K424" t="s">
        <v>146</v>
      </c>
      <c r="L424">
        <v>2.5</v>
      </c>
      <c r="M424">
        <v>8.5</v>
      </c>
      <c r="N424">
        <v>3.5</v>
      </c>
      <c r="O424">
        <v>14.5</v>
      </c>
      <c r="P424">
        <v>15</v>
      </c>
      <c r="Q424">
        <v>18</v>
      </c>
      <c r="R424">
        <v>10</v>
      </c>
      <c r="S424" t="s">
        <v>290</v>
      </c>
      <c r="T424" t="s">
        <v>290</v>
      </c>
      <c r="U424">
        <v>11</v>
      </c>
      <c r="V424" t="s">
        <v>290</v>
      </c>
      <c r="W424">
        <v>15</v>
      </c>
      <c r="X424">
        <v>16</v>
      </c>
      <c r="Y424">
        <v>10</v>
      </c>
      <c r="Z424" t="s">
        <v>290</v>
      </c>
      <c r="AA424" t="s">
        <v>290</v>
      </c>
      <c r="AB424" t="s">
        <v>290</v>
      </c>
      <c r="AC424" t="s">
        <v>290</v>
      </c>
      <c r="AD424" t="s">
        <v>290</v>
      </c>
      <c r="AE424" t="s">
        <v>290</v>
      </c>
      <c r="AF424" t="s">
        <v>290</v>
      </c>
      <c r="AG424" t="s">
        <v>290</v>
      </c>
      <c r="AH424" t="s">
        <v>290</v>
      </c>
      <c r="AI424" t="s">
        <v>290</v>
      </c>
      <c r="AJ424" t="s">
        <v>290</v>
      </c>
      <c r="AK424" t="s">
        <v>290</v>
      </c>
      <c r="AL424" t="s">
        <v>290</v>
      </c>
      <c r="AM424">
        <v>118</v>
      </c>
      <c r="AN424" t="s">
        <v>290</v>
      </c>
      <c r="AO424" t="s">
        <v>290</v>
      </c>
      <c r="AP424" t="s">
        <v>290</v>
      </c>
      <c r="AQ424">
        <v>71</v>
      </c>
      <c r="AR424">
        <v>49</v>
      </c>
      <c r="AS424">
        <v>120</v>
      </c>
      <c r="AT424">
        <v>41.708748</v>
      </c>
      <c r="AU424">
        <v>-87.612932999999998</v>
      </c>
      <c r="AV424">
        <v>1</v>
      </c>
      <c r="AW424" t="s">
        <v>16343</v>
      </c>
      <c r="AX424">
        <v>10212</v>
      </c>
      <c r="AY424" t="s">
        <v>17378</v>
      </c>
      <c r="BB424" t="s">
        <v>1122</v>
      </c>
      <c r="BC424" t="s">
        <v>288</v>
      </c>
      <c r="BD424" t="s">
        <v>16493</v>
      </c>
      <c r="BE424">
        <v>60628</v>
      </c>
      <c r="BF424" t="s">
        <v>16346</v>
      </c>
      <c r="BG424" t="s">
        <v>146</v>
      </c>
      <c r="BH424" t="b">
        <f>IFERROR(MATCH('2020'!A424, '2021'!A:A, 0) &gt;0, FALSE)</f>
        <v>1</v>
      </c>
    </row>
    <row r="425" spans="1:60">
      <c r="A425" t="s">
        <v>2363</v>
      </c>
      <c r="B425" t="s">
        <v>9306</v>
      </c>
      <c r="C425" t="s">
        <v>353</v>
      </c>
      <c r="D425" t="s">
        <v>2610</v>
      </c>
      <c r="E425" t="s">
        <v>17379</v>
      </c>
      <c r="F425" t="s">
        <v>2365</v>
      </c>
      <c r="G425" t="s">
        <v>1122</v>
      </c>
      <c r="H425" t="s">
        <v>288</v>
      </c>
      <c r="I425">
        <v>60616</v>
      </c>
      <c r="J425" t="s">
        <v>17380</v>
      </c>
      <c r="K425" t="s">
        <v>146</v>
      </c>
      <c r="L425">
        <v>1</v>
      </c>
      <c r="M425">
        <v>10</v>
      </c>
      <c r="N425">
        <v>4</v>
      </c>
      <c r="O425">
        <v>15</v>
      </c>
      <c r="P425">
        <v>23</v>
      </c>
      <c r="Q425">
        <v>12</v>
      </c>
      <c r="R425">
        <v>12</v>
      </c>
      <c r="S425">
        <v>15</v>
      </c>
      <c r="T425">
        <v>17</v>
      </c>
      <c r="U425">
        <v>13</v>
      </c>
      <c r="V425">
        <v>17</v>
      </c>
      <c r="W425">
        <v>10</v>
      </c>
      <c r="X425" t="s">
        <v>290</v>
      </c>
      <c r="Y425">
        <v>16</v>
      </c>
      <c r="Z425" t="s">
        <v>290</v>
      </c>
      <c r="AA425" t="s">
        <v>290</v>
      </c>
      <c r="AB425" t="s">
        <v>290</v>
      </c>
      <c r="AC425" t="s">
        <v>290</v>
      </c>
      <c r="AD425" t="s">
        <v>290</v>
      </c>
      <c r="AE425" t="s">
        <v>290</v>
      </c>
      <c r="AF425" t="s">
        <v>290</v>
      </c>
      <c r="AG425" t="s">
        <v>290</v>
      </c>
      <c r="AH425" t="s">
        <v>290</v>
      </c>
      <c r="AI425" t="s">
        <v>290</v>
      </c>
      <c r="AJ425" t="s">
        <v>290</v>
      </c>
      <c r="AK425" t="s">
        <v>290</v>
      </c>
      <c r="AL425">
        <v>13</v>
      </c>
      <c r="AM425" t="s">
        <v>290</v>
      </c>
      <c r="AN425" t="s">
        <v>290</v>
      </c>
      <c r="AO425">
        <v>120</v>
      </c>
      <c r="AP425" t="s">
        <v>290</v>
      </c>
      <c r="AQ425">
        <v>67</v>
      </c>
      <c r="AR425">
        <v>81</v>
      </c>
      <c r="AS425">
        <v>148</v>
      </c>
      <c r="AT425">
        <v>41.842419</v>
      </c>
      <c r="AU425">
        <v>-87.633864000000003</v>
      </c>
      <c r="AV425">
        <v>1</v>
      </c>
      <c r="AW425" t="s">
        <v>16343</v>
      </c>
      <c r="AX425">
        <v>2801</v>
      </c>
      <c r="AY425" t="s">
        <v>17381</v>
      </c>
      <c r="BB425" t="s">
        <v>1122</v>
      </c>
      <c r="BC425" t="s">
        <v>288</v>
      </c>
      <c r="BD425" t="s">
        <v>16493</v>
      </c>
      <c r="BE425">
        <v>60616</v>
      </c>
      <c r="BF425" t="s">
        <v>16346</v>
      </c>
      <c r="BG425" t="s">
        <v>16863</v>
      </c>
      <c r="BH425" t="b">
        <f>IFERROR(MATCH('2020'!A425, '2021'!A:A, 0) &gt;0, FALSE)</f>
        <v>1</v>
      </c>
    </row>
    <row r="426" spans="1:60">
      <c r="A426" t="s">
        <v>2366</v>
      </c>
      <c r="B426" t="s">
        <v>2367</v>
      </c>
      <c r="D426" t="s">
        <v>2341</v>
      </c>
      <c r="E426" t="s">
        <v>1018</v>
      </c>
      <c r="F426" t="s">
        <v>2368</v>
      </c>
      <c r="G426" t="s">
        <v>1122</v>
      </c>
      <c r="H426" t="s">
        <v>288</v>
      </c>
      <c r="I426">
        <v>60643</v>
      </c>
      <c r="J426" t="s">
        <v>17382</v>
      </c>
      <c r="K426" t="s">
        <v>146</v>
      </c>
      <c r="L426">
        <v>3</v>
      </c>
      <c r="M426">
        <v>11</v>
      </c>
      <c r="N426">
        <v>4</v>
      </c>
      <c r="O426">
        <v>18</v>
      </c>
      <c r="P426">
        <v>21</v>
      </c>
      <c r="Q426">
        <v>12</v>
      </c>
      <c r="R426">
        <v>21</v>
      </c>
      <c r="S426">
        <v>14</v>
      </c>
      <c r="T426">
        <v>23</v>
      </c>
      <c r="U426">
        <v>23</v>
      </c>
      <c r="V426">
        <v>14</v>
      </c>
      <c r="W426">
        <v>18</v>
      </c>
      <c r="X426">
        <v>26</v>
      </c>
      <c r="Y426">
        <v>24</v>
      </c>
      <c r="Z426" t="s">
        <v>290</v>
      </c>
      <c r="AA426" t="s">
        <v>290</v>
      </c>
      <c r="AB426" t="s">
        <v>290</v>
      </c>
      <c r="AC426" t="s">
        <v>290</v>
      </c>
      <c r="AD426" t="s">
        <v>290</v>
      </c>
      <c r="AE426" t="s">
        <v>290</v>
      </c>
      <c r="AF426" t="s">
        <v>290</v>
      </c>
      <c r="AG426" t="s">
        <v>290</v>
      </c>
      <c r="AH426" t="s">
        <v>290</v>
      </c>
      <c r="AI426" t="s">
        <v>290</v>
      </c>
      <c r="AJ426">
        <v>196</v>
      </c>
      <c r="AK426" t="s">
        <v>290</v>
      </c>
      <c r="AL426" t="s">
        <v>290</v>
      </c>
      <c r="AM426" t="s">
        <v>290</v>
      </c>
      <c r="AN426" t="s">
        <v>290</v>
      </c>
      <c r="AO426" t="s">
        <v>290</v>
      </c>
      <c r="AP426" t="s">
        <v>290</v>
      </c>
      <c r="AQ426">
        <v>87</v>
      </c>
      <c r="AR426">
        <v>109</v>
      </c>
      <c r="AS426">
        <v>196</v>
      </c>
      <c r="AT426">
        <v>41.714866000000001</v>
      </c>
      <c r="AU426">
        <v>-87.654668000000001</v>
      </c>
      <c r="AV426">
        <v>1</v>
      </c>
      <c r="AW426" t="s">
        <v>16343</v>
      </c>
      <c r="AX426">
        <v>9833</v>
      </c>
      <c r="AY426" t="s">
        <v>17287</v>
      </c>
      <c r="BB426" t="s">
        <v>1122</v>
      </c>
      <c r="BC426" t="s">
        <v>288</v>
      </c>
      <c r="BD426" t="s">
        <v>16493</v>
      </c>
      <c r="BE426">
        <v>60643</v>
      </c>
      <c r="BF426" t="s">
        <v>16346</v>
      </c>
      <c r="BG426" t="s">
        <v>146</v>
      </c>
      <c r="BH426" t="b">
        <f>IFERROR(MATCH('2020'!A426, '2021'!A:A, 0) &gt;0, FALSE)</f>
        <v>1</v>
      </c>
    </row>
    <row r="427" spans="1:60">
      <c r="A427" t="s">
        <v>2369</v>
      </c>
      <c r="B427" t="s">
        <v>2370</v>
      </c>
      <c r="C427" t="s">
        <v>353</v>
      </c>
      <c r="D427" t="s">
        <v>17383</v>
      </c>
      <c r="E427" t="s">
        <v>1344</v>
      </c>
      <c r="F427" t="s">
        <v>2373</v>
      </c>
      <c r="G427" t="s">
        <v>1122</v>
      </c>
      <c r="H427" t="s">
        <v>288</v>
      </c>
      <c r="I427">
        <v>60612</v>
      </c>
      <c r="J427" t="s">
        <v>17384</v>
      </c>
      <c r="K427" t="s">
        <v>146</v>
      </c>
      <c r="L427">
        <v>4</v>
      </c>
      <c r="M427">
        <v>15.7</v>
      </c>
      <c r="N427">
        <v>13</v>
      </c>
      <c r="O427">
        <v>32.700000000000003</v>
      </c>
      <c r="P427">
        <v>41</v>
      </c>
      <c r="Q427">
        <v>22</v>
      </c>
      <c r="R427">
        <v>27</v>
      </c>
      <c r="S427">
        <v>15</v>
      </c>
      <c r="T427">
        <v>20</v>
      </c>
      <c r="U427">
        <v>19</v>
      </c>
      <c r="V427">
        <v>19</v>
      </c>
      <c r="W427">
        <v>26</v>
      </c>
      <c r="X427">
        <v>12</v>
      </c>
      <c r="Y427">
        <v>23</v>
      </c>
      <c r="Z427" t="s">
        <v>290</v>
      </c>
      <c r="AA427" t="s">
        <v>290</v>
      </c>
      <c r="AB427" t="s">
        <v>290</v>
      </c>
      <c r="AC427" t="s">
        <v>290</v>
      </c>
      <c r="AD427" t="s">
        <v>290</v>
      </c>
      <c r="AE427" t="s">
        <v>290</v>
      </c>
      <c r="AF427" t="s">
        <v>290</v>
      </c>
      <c r="AG427" t="s">
        <v>290</v>
      </c>
      <c r="AH427" t="s">
        <v>290</v>
      </c>
      <c r="AI427" t="s">
        <v>290</v>
      </c>
      <c r="AJ427" t="s">
        <v>290</v>
      </c>
      <c r="AK427" t="s">
        <v>290</v>
      </c>
      <c r="AL427" t="s">
        <v>290</v>
      </c>
      <c r="AM427">
        <v>211</v>
      </c>
      <c r="AN427" t="s">
        <v>290</v>
      </c>
      <c r="AO427" t="s">
        <v>290</v>
      </c>
      <c r="AP427" t="s">
        <v>290</v>
      </c>
      <c r="AQ427">
        <v>114</v>
      </c>
      <c r="AR427">
        <v>110</v>
      </c>
      <c r="AS427">
        <v>224</v>
      </c>
      <c r="AT427">
        <v>41.883301000000003</v>
      </c>
      <c r="AU427">
        <v>-87.683738000000005</v>
      </c>
      <c r="AV427">
        <v>1</v>
      </c>
      <c r="AW427" t="s">
        <v>16343</v>
      </c>
      <c r="AX427">
        <v>2252</v>
      </c>
      <c r="AY427" t="s">
        <v>17385</v>
      </c>
      <c r="BB427" t="s">
        <v>1122</v>
      </c>
      <c r="BC427" t="s">
        <v>288</v>
      </c>
      <c r="BD427" t="s">
        <v>16493</v>
      </c>
      <c r="BE427">
        <v>60612</v>
      </c>
      <c r="BF427" t="s">
        <v>16346</v>
      </c>
      <c r="BG427" t="s">
        <v>16863</v>
      </c>
      <c r="BH427" t="b">
        <f>IFERROR(MATCH('2020'!A427, '2021'!A:A, 0) &gt;0, FALSE)</f>
        <v>1</v>
      </c>
    </row>
    <row r="428" spans="1:60">
      <c r="A428" t="s">
        <v>6175</v>
      </c>
      <c r="B428" t="s">
        <v>6176</v>
      </c>
      <c r="D428" t="s">
        <v>2049</v>
      </c>
      <c r="E428" t="s">
        <v>17297</v>
      </c>
      <c r="F428" t="s">
        <v>6178</v>
      </c>
      <c r="G428" t="s">
        <v>1122</v>
      </c>
      <c r="H428" t="s">
        <v>288</v>
      </c>
      <c r="I428">
        <v>60615</v>
      </c>
      <c r="J428" t="s">
        <v>17386</v>
      </c>
      <c r="K428" t="s">
        <v>146</v>
      </c>
      <c r="L428">
        <v>1</v>
      </c>
      <c r="M428">
        <v>2</v>
      </c>
      <c r="N428">
        <v>1</v>
      </c>
      <c r="O428">
        <v>4</v>
      </c>
      <c r="P428">
        <v>13</v>
      </c>
      <c r="Q428" t="s">
        <v>290</v>
      </c>
      <c r="R428" t="s">
        <v>290</v>
      </c>
      <c r="S428" t="s">
        <v>290</v>
      </c>
      <c r="T428" t="s">
        <v>290</v>
      </c>
      <c r="U428" t="s">
        <v>290</v>
      </c>
      <c r="V428" t="s">
        <v>290</v>
      </c>
      <c r="W428" t="s">
        <v>290</v>
      </c>
      <c r="X428" t="s">
        <v>290</v>
      </c>
      <c r="Y428" t="s">
        <v>290</v>
      </c>
      <c r="Z428" t="s">
        <v>290</v>
      </c>
      <c r="AA428" t="s">
        <v>290</v>
      </c>
      <c r="AB428" t="s">
        <v>290</v>
      </c>
      <c r="AC428" t="s">
        <v>290</v>
      </c>
      <c r="AD428" t="s">
        <v>290</v>
      </c>
      <c r="AE428" t="s">
        <v>290</v>
      </c>
      <c r="AF428" t="s">
        <v>290</v>
      </c>
      <c r="AG428" t="s">
        <v>290</v>
      </c>
      <c r="AH428" t="s">
        <v>290</v>
      </c>
      <c r="AI428" t="s">
        <v>290</v>
      </c>
      <c r="AJ428" t="s">
        <v>290</v>
      </c>
      <c r="AK428" t="s">
        <v>290</v>
      </c>
      <c r="AL428" t="s">
        <v>290</v>
      </c>
      <c r="AM428">
        <v>17</v>
      </c>
      <c r="AN428" t="s">
        <v>290</v>
      </c>
      <c r="AO428" t="s">
        <v>290</v>
      </c>
      <c r="AP428" t="s">
        <v>290</v>
      </c>
      <c r="AQ428">
        <v>7</v>
      </c>
      <c r="AR428">
        <v>11</v>
      </c>
      <c r="AS428">
        <v>18</v>
      </c>
      <c r="AT428">
        <v>41.803176000000001</v>
      </c>
      <c r="AU428">
        <v>-87.590924000000001</v>
      </c>
      <c r="AV428">
        <v>1</v>
      </c>
      <c r="AW428" t="s">
        <v>16343</v>
      </c>
      <c r="AX428">
        <v>5036</v>
      </c>
      <c r="AY428" t="s">
        <v>17387</v>
      </c>
      <c r="BB428" t="s">
        <v>1122</v>
      </c>
      <c r="BC428" t="s">
        <v>288</v>
      </c>
      <c r="BD428" t="s">
        <v>16493</v>
      </c>
      <c r="BE428">
        <v>60615</v>
      </c>
      <c r="BF428" t="s">
        <v>16346</v>
      </c>
      <c r="BG428" t="s">
        <v>16863</v>
      </c>
      <c r="BH428" t="b">
        <f>IFERROR(MATCH('2020'!A428, '2021'!A:A, 0) &gt;0, FALSE)</f>
        <v>1</v>
      </c>
    </row>
    <row r="429" spans="1:60">
      <c r="A429" t="s">
        <v>2374</v>
      </c>
      <c r="B429" t="s">
        <v>401</v>
      </c>
      <c r="C429" t="s">
        <v>353</v>
      </c>
      <c r="D429" t="s">
        <v>651</v>
      </c>
      <c r="E429" t="s">
        <v>2375</v>
      </c>
      <c r="F429" t="s">
        <v>2376</v>
      </c>
      <c r="G429" t="s">
        <v>1122</v>
      </c>
      <c r="H429" t="s">
        <v>288</v>
      </c>
      <c r="I429">
        <v>60617</v>
      </c>
      <c r="J429" t="s">
        <v>17388</v>
      </c>
      <c r="K429" t="s">
        <v>146</v>
      </c>
      <c r="L429">
        <v>1</v>
      </c>
      <c r="M429">
        <v>10</v>
      </c>
      <c r="N429">
        <v>3</v>
      </c>
      <c r="O429">
        <v>14</v>
      </c>
      <c r="P429" t="s">
        <v>290</v>
      </c>
      <c r="Q429">
        <v>15</v>
      </c>
      <c r="R429">
        <v>18</v>
      </c>
      <c r="S429">
        <v>16</v>
      </c>
      <c r="T429">
        <v>14</v>
      </c>
      <c r="U429">
        <v>14</v>
      </c>
      <c r="V429">
        <v>13</v>
      </c>
      <c r="W429">
        <v>20</v>
      </c>
      <c r="X429">
        <v>20</v>
      </c>
      <c r="Y429">
        <v>21</v>
      </c>
      <c r="Z429" t="s">
        <v>290</v>
      </c>
      <c r="AA429" t="s">
        <v>290</v>
      </c>
      <c r="AB429" t="s">
        <v>290</v>
      </c>
      <c r="AC429" t="s">
        <v>290</v>
      </c>
      <c r="AD429" t="s">
        <v>290</v>
      </c>
      <c r="AE429" t="s">
        <v>290</v>
      </c>
      <c r="AF429" t="s">
        <v>290</v>
      </c>
      <c r="AG429" t="s">
        <v>290</v>
      </c>
      <c r="AH429" t="s">
        <v>290</v>
      </c>
      <c r="AI429" t="s">
        <v>290</v>
      </c>
      <c r="AJ429">
        <v>51</v>
      </c>
      <c r="AK429">
        <v>27</v>
      </c>
      <c r="AL429" t="s">
        <v>290</v>
      </c>
      <c r="AM429">
        <v>20</v>
      </c>
      <c r="AN429" t="s">
        <v>290</v>
      </c>
      <c r="AO429">
        <v>56</v>
      </c>
      <c r="AP429" t="s">
        <v>290</v>
      </c>
      <c r="AQ429">
        <v>86</v>
      </c>
      <c r="AR429">
        <v>76</v>
      </c>
      <c r="AS429">
        <v>162</v>
      </c>
      <c r="AT429">
        <v>41.721406999999999</v>
      </c>
      <c r="AU429">
        <v>-87.553421</v>
      </c>
      <c r="AV429">
        <v>1</v>
      </c>
      <c r="AW429" t="s">
        <v>16343</v>
      </c>
      <c r="AX429">
        <v>2926</v>
      </c>
      <c r="AY429" t="s">
        <v>17389</v>
      </c>
      <c r="BB429" t="s">
        <v>1122</v>
      </c>
      <c r="BC429" t="s">
        <v>288</v>
      </c>
      <c r="BD429" t="s">
        <v>16493</v>
      </c>
      <c r="BE429">
        <v>60617</v>
      </c>
      <c r="BF429" t="s">
        <v>16346</v>
      </c>
      <c r="BG429" t="s">
        <v>146</v>
      </c>
      <c r="BH429" t="b">
        <f>IFERROR(MATCH('2020'!A429, '2021'!A:A, 0) &gt;0, FALSE)</f>
        <v>1</v>
      </c>
    </row>
    <row r="430" spans="1:60">
      <c r="A430" t="s">
        <v>2377</v>
      </c>
      <c r="B430" t="s">
        <v>9330</v>
      </c>
      <c r="C430" t="s">
        <v>283</v>
      </c>
      <c r="D430" t="s">
        <v>4441</v>
      </c>
      <c r="E430" t="s">
        <v>17390</v>
      </c>
      <c r="F430" t="s">
        <v>2380</v>
      </c>
      <c r="G430" t="s">
        <v>1122</v>
      </c>
      <c r="H430" t="s">
        <v>288</v>
      </c>
      <c r="I430">
        <v>60642</v>
      </c>
      <c r="J430" t="s">
        <v>17391</v>
      </c>
      <c r="K430" t="s">
        <v>146</v>
      </c>
      <c r="L430">
        <v>1</v>
      </c>
      <c r="M430">
        <v>17</v>
      </c>
      <c r="N430">
        <v>6</v>
      </c>
      <c r="O430">
        <v>24</v>
      </c>
      <c r="P430">
        <v>38</v>
      </c>
      <c r="Q430">
        <v>18</v>
      </c>
      <c r="R430">
        <v>12</v>
      </c>
      <c r="S430">
        <v>13</v>
      </c>
      <c r="T430" t="s">
        <v>290</v>
      </c>
      <c r="U430">
        <v>17</v>
      </c>
      <c r="V430">
        <v>14</v>
      </c>
      <c r="W430">
        <v>15</v>
      </c>
      <c r="X430" t="s">
        <v>290</v>
      </c>
      <c r="Y430" t="s">
        <v>290</v>
      </c>
      <c r="Z430" t="s">
        <v>290</v>
      </c>
      <c r="AA430" t="s">
        <v>290</v>
      </c>
      <c r="AB430" t="s">
        <v>290</v>
      </c>
      <c r="AC430" t="s">
        <v>290</v>
      </c>
      <c r="AD430" t="s">
        <v>290</v>
      </c>
      <c r="AE430" t="s">
        <v>290</v>
      </c>
      <c r="AF430" t="s">
        <v>290</v>
      </c>
      <c r="AG430" t="s">
        <v>290</v>
      </c>
      <c r="AH430">
        <v>11</v>
      </c>
      <c r="AI430" t="s">
        <v>290</v>
      </c>
      <c r="AJ430">
        <v>84</v>
      </c>
      <c r="AK430" t="s">
        <v>290</v>
      </c>
      <c r="AL430" t="s">
        <v>290</v>
      </c>
      <c r="AM430">
        <v>14</v>
      </c>
      <c r="AN430" t="s">
        <v>290</v>
      </c>
      <c r="AO430">
        <v>19</v>
      </c>
      <c r="AP430">
        <v>36</v>
      </c>
      <c r="AQ430">
        <v>73</v>
      </c>
      <c r="AR430">
        <v>87</v>
      </c>
      <c r="AS430">
        <v>160</v>
      </c>
      <c r="AT430">
        <v>41.905149999999999</v>
      </c>
      <c r="AU430">
        <v>-87.661959999999993</v>
      </c>
      <c r="AV430">
        <v>1</v>
      </c>
      <c r="AW430" t="s">
        <v>16343</v>
      </c>
      <c r="AX430">
        <v>1255</v>
      </c>
      <c r="AY430" t="s">
        <v>17392</v>
      </c>
      <c r="BB430" t="s">
        <v>1122</v>
      </c>
      <c r="BC430" t="s">
        <v>288</v>
      </c>
      <c r="BD430" t="s">
        <v>16493</v>
      </c>
      <c r="BE430">
        <v>60642</v>
      </c>
      <c r="BF430" t="s">
        <v>16346</v>
      </c>
      <c r="BG430" t="s">
        <v>16863</v>
      </c>
      <c r="BH430" t="b">
        <f>IFERROR(MATCH('2020'!A430, '2021'!A:A, 0) &gt;0, FALSE)</f>
        <v>1</v>
      </c>
    </row>
    <row r="431" spans="1:60">
      <c r="A431" t="s">
        <v>2381</v>
      </c>
      <c r="B431" t="s">
        <v>2382</v>
      </c>
      <c r="D431" t="s">
        <v>2383</v>
      </c>
      <c r="E431" t="s">
        <v>2384</v>
      </c>
      <c r="F431" t="s">
        <v>2385</v>
      </c>
      <c r="G431" t="s">
        <v>1122</v>
      </c>
      <c r="H431" t="s">
        <v>288</v>
      </c>
      <c r="I431">
        <v>60647</v>
      </c>
      <c r="J431" t="s">
        <v>17393</v>
      </c>
      <c r="K431" t="s">
        <v>146</v>
      </c>
      <c r="L431">
        <v>2</v>
      </c>
      <c r="M431">
        <v>14</v>
      </c>
      <c r="N431">
        <v>16</v>
      </c>
      <c r="O431">
        <v>32</v>
      </c>
      <c r="P431">
        <v>70</v>
      </c>
      <c r="Q431">
        <v>22</v>
      </c>
      <c r="R431">
        <v>25</v>
      </c>
      <c r="S431">
        <v>22</v>
      </c>
      <c r="T431">
        <v>15</v>
      </c>
      <c r="U431">
        <v>20</v>
      </c>
      <c r="V431">
        <v>26</v>
      </c>
      <c r="W431">
        <v>20</v>
      </c>
      <c r="X431">
        <v>20</v>
      </c>
      <c r="Y431">
        <v>16</v>
      </c>
      <c r="Z431" t="s">
        <v>290</v>
      </c>
      <c r="AA431" t="s">
        <v>290</v>
      </c>
      <c r="AB431" t="s">
        <v>290</v>
      </c>
      <c r="AC431" t="s">
        <v>290</v>
      </c>
      <c r="AD431" t="s">
        <v>290</v>
      </c>
      <c r="AE431" t="s">
        <v>290</v>
      </c>
      <c r="AF431" t="s">
        <v>290</v>
      </c>
      <c r="AG431" t="s">
        <v>290</v>
      </c>
      <c r="AH431" t="s">
        <v>290</v>
      </c>
      <c r="AI431" t="s">
        <v>290</v>
      </c>
      <c r="AJ431">
        <v>166</v>
      </c>
      <c r="AK431" t="s">
        <v>290</v>
      </c>
      <c r="AL431" t="s">
        <v>290</v>
      </c>
      <c r="AM431">
        <v>24</v>
      </c>
      <c r="AN431" t="s">
        <v>290</v>
      </c>
      <c r="AO431">
        <v>20</v>
      </c>
      <c r="AP431">
        <v>46</v>
      </c>
      <c r="AQ431">
        <v>129</v>
      </c>
      <c r="AR431">
        <v>127</v>
      </c>
      <c r="AS431">
        <v>256</v>
      </c>
      <c r="AT431">
        <v>41.920346000000002</v>
      </c>
      <c r="AU431">
        <v>-87.703216999999995</v>
      </c>
      <c r="AV431">
        <v>1</v>
      </c>
      <c r="AW431" t="s">
        <v>16343</v>
      </c>
      <c r="AX431">
        <v>3027</v>
      </c>
      <c r="AY431" t="s">
        <v>17394</v>
      </c>
      <c r="BB431" t="s">
        <v>1122</v>
      </c>
      <c r="BC431" t="s">
        <v>288</v>
      </c>
      <c r="BD431" t="s">
        <v>16493</v>
      </c>
      <c r="BE431">
        <v>60647</v>
      </c>
      <c r="BF431" t="s">
        <v>16346</v>
      </c>
      <c r="BG431" t="s">
        <v>16863</v>
      </c>
      <c r="BH431" t="b">
        <f>IFERROR(MATCH('2020'!A431, '2021'!A:A, 0) &gt;0, FALSE)</f>
        <v>1</v>
      </c>
    </row>
    <row r="432" spans="1:60">
      <c r="A432" t="s">
        <v>2386</v>
      </c>
      <c r="B432" t="s">
        <v>2387</v>
      </c>
      <c r="D432" t="s">
        <v>886</v>
      </c>
      <c r="E432" t="s">
        <v>2255</v>
      </c>
      <c r="F432" t="s">
        <v>2389</v>
      </c>
      <c r="G432" t="s">
        <v>1122</v>
      </c>
      <c r="H432" t="s">
        <v>288</v>
      </c>
      <c r="I432">
        <v>60646</v>
      </c>
      <c r="J432" t="s">
        <v>17395</v>
      </c>
      <c r="K432" t="s">
        <v>146</v>
      </c>
      <c r="L432">
        <v>3.5</v>
      </c>
      <c r="M432">
        <v>11.5</v>
      </c>
      <c r="N432">
        <v>9</v>
      </c>
      <c r="O432">
        <v>24</v>
      </c>
      <c r="P432">
        <v>17</v>
      </c>
      <c r="Q432">
        <v>15</v>
      </c>
      <c r="R432">
        <v>10</v>
      </c>
      <c r="S432">
        <v>15</v>
      </c>
      <c r="T432">
        <v>21</v>
      </c>
      <c r="U432" t="s">
        <v>290</v>
      </c>
      <c r="V432">
        <v>19</v>
      </c>
      <c r="W432">
        <v>17</v>
      </c>
      <c r="X432">
        <v>18</v>
      </c>
      <c r="Y432">
        <v>21</v>
      </c>
      <c r="Z432" t="s">
        <v>290</v>
      </c>
      <c r="AA432" t="s">
        <v>290</v>
      </c>
      <c r="AB432" t="s">
        <v>290</v>
      </c>
      <c r="AC432" t="s">
        <v>290</v>
      </c>
      <c r="AD432" t="s">
        <v>290</v>
      </c>
      <c r="AE432" t="s">
        <v>290</v>
      </c>
      <c r="AF432" t="s">
        <v>290</v>
      </c>
      <c r="AG432" t="s">
        <v>290</v>
      </c>
      <c r="AH432">
        <v>24</v>
      </c>
      <c r="AI432" t="s">
        <v>290</v>
      </c>
      <c r="AJ432" t="s">
        <v>290</v>
      </c>
      <c r="AK432" t="s">
        <v>290</v>
      </c>
      <c r="AL432">
        <v>10</v>
      </c>
      <c r="AM432" t="s">
        <v>290</v>
      </c>
      <c r="AN432" t="s">
        <v>290</v>
      </c>
      <c r="AO432">
        <v>153</v>
      </c>
      <c r="AP432">
        <v>17</v>
      </c>
      <c r="AQ432">
        <v>91</v>
      </c>
      <c r="AR432">
        <v>96</v>
      </c>
      <c r="AS432">
        <v>187</v>
      </c>
      <c r="AT432">
        <v>41.986700999999996</v>
      </c>
      <c r="AU432">
        <v>-87.779477</v>
      </c>
      <c r="AV432">
        <v>1</v>
      </c>
      <c r="AW432" t="s">
        <v>16360</v>
      </c>
      <c r="AX432">
        <v>6040</v>
      </c>
      <c r="AY432" t="s">
        <v>17396</v>
      </c>
      <c r="BB432" t="s">
        <v>1122</v>
      </c>
      <c r="BC432" t="s">
        <v>288</v>
      </c>
      <c r="BD432" t="s">
        <v>16493</v>
      </c>
      <c r="BE432">
        <v>60646</v>
      </c>
      <c r="BF432" t="s">
        <v>16346</v>
      </c>
      <c r="BG432" t="s">
        <v>16363</v>
      </c>
      <c r="BH432" t="b">
        <f>IFERROR(MATCH('2020'!A432, '2021'!A:A, 0) &gt;0, FALSE)</f>
        <v>1</v>
      </c>
    </row>
    <row r="433" spans="1:60">
      <c r="A433" t="s">
        <v>12232</v>
      </c>
      <c r="B433" t="s">
        <v>9343</v>
      </c>
      <c r="C433" t="s">
        <v>353</v>
      </c>
      <c r="D433" t="s">
        <v>651</v>
      </c>
      <c r="E433" t="s">
        <v>17397</v>
      </c>
      <c r="F433" t="s">
        <v>9346</v>
      </c>
      <c r="G433" t="s">
        <v>1122</v>
      </c>
      <c r="H433" t="s">
        <v>288</v>
      </c>
      <c r="I433">
        <v>60631</v>
      </c>
      <c r="J433" t="s">
        <v>17398</v>
      </c>
      <c r="K433" t="s">
        <v>146</v>
      </c>
      <c r="L433">
        <v>2</v>
      </c>
      <c r="M433">
        <v>14</v>
      </c>
      <c r="N433">
        <v>3</v>
      </c>
      <c r="O433">
        <v>19</v>
      </c>
      <c r="P433">
        <v>36</v>
      </c>
      <c r="Q433">
        <v>14</v>
      </c>
      <c r="R433">
        <v>19</v>
      </c>
      <c r="S433">
        <v>12</v>
      </c>
      <c r="T433">
        <v>15</v>
      </c>
      <c r="U433" t="s">
        <v>290</v>
      </c>
      <c r="V433">
        <v>10</v>
      </c>
      <c r="W433">
        <v>10</v>
      </c>
      <c r="X433">
        <v>18</v>
      </c>
      <c r="Y433">
        <v>14</v>
      </c>
      <c r="Z433" t="s">
        <v>290</v>
      </c>
      <c r="AA433" t="s">
        <v>290</v>
      </c>
      <c r="AB433" t="s">
        <v>290</v>
      </c>
      <c r="AC433" t="s">
        <v>290</v>
      </c>
      <c r="AD433" t="s">
        <v>290</v>
      </c>
      <c r="AE433" t="s">
        <v>290</v>
      </c>
      <c r="AF433" t="s">
        <v>290</v>
      </c>
      <c r="AG433" t="s">
        <v>290</v>
      </c>
      <c r="AH433">
        <v>14</v>
      </c>
      <c r="AI433" t="s">
        <v>290</v>
      </c>
      <c r="AJ433">
        <v>13</v>
      </c>
      <c r="AK433" t="s">
        <v>290</v>
      </c>
      <c r="AL433" t="s">
        <v>290</v>
      </c>
      <c r="AM433" t="s">
        <v>290</v>
      </c>
      <c r="AN433" t="s">
        <v>290</v>
      </c>
      <c r="AO433">
        <v>152</v>
      </c>
      <c r="AP433" t="s">
        <v>290</v>
      </c>
      <c r="AQ433">
        <v>79</v>
      </c>
      <c r="AR433">
        <v>91</v>
      </c>
      <c r="AS433">
        <v>170</v>
      </c>
      <c r="AT433">
        <v>41.995660000000001</v>
      </c>
      <c r="AU433">
        <v>-87.796557000000007</v>
      </c>
      <c r="AV433">
        <v>1</v>
      </c>
      <c r="AW433" t="s">
        <v>16343</v>
      </c>
      <c r="AX433">
        <v>6323</v>
      </c>
      <c r="AY433" t="s">
        <v>17399</v>
      </c>
      <c r="BB433" t="s">
        <v>1122</v>
      </c>
      <c r="BC433" t="s">
        <v>288</v>
      </c>
      <c r="BD433" t="s">
        <v>16493</v>
      </c>
      <c r="BE433">
        <v>60631</v>
      </c>
      <c r="BF433" t="s">
        <v>16346</v>
      </c>
      <c r="BG433" t="s">
        <v>146</v>
      </c>
      <c r="BH433" t="b">
        <f>IFERROR(MATCH('2020'!A433, '2021'!A:A, 0) &gt;0, FALSE)</f>
        <v>0</v>
      </c>
    </row>
    <row r="434" spans="1:60">
      <c r="A434" t="s">
        <v>2390</v>
      </c>
      <c r="B434" t="s">
        <v>2391</v>
      </c>
      <c r="D434" t="s">
        <v>304</v>
      </c>
      <c r="E434" t="s">
        <v>2175</v>
      </c>
      <c r="F434" t="s">
        <v>2392</v>
      </c>
      <c r="G434" t="s">
        <v>1122</v>
      </c>
      <c r="H434" t="s">
        <v>288</v>
      </c>
      <c r="I434">
        <v>60616</v>
      </c>
      <c r="J434" t="s">
        <v>17400</v>
      </c>
      <c r="K434" t="s">
        <v>146</v>
      </c>
      <c r="L434">
        <v>5.5</v>
      </c>
      <c r="M434">
        <v>20</v>
      </c>
      <c r="N434">
        <v>12.3</v>
      </c>
      <c r="O434">
        <v>37.799999999999997</v>
      </c>
      <c r="P434">
        <v>50</v>
      </c>
      <c r="Q434">
        <v>32</v>
      </c>
      <c r="R434">
        <v>26</v>
      </c>
      <c r="S434">
        <v>23</v>
      </c>
      <c r="T434">
        <v>18</v>
      </c>
      <c r="U434">
        <v>28</v>
      </c>
      <c r="V434">
        <v>28</v>
      </c>
      <c r="W434">
        <v>31</v>
      </c>
      <c r="X434">
        <v>20</v>
      </c>
      <c r="Y434">
        <v>18</v>
      </c>
      <c r="Z434" t="s">
        <v>290</v>
      </c>
      <c r="AA434" t="s">
        <v>290</v>
      </c>
      <c r="AB434" t="s">
        <v>290</v>
      </c>
      <c r="AC434" t="s">
        <v>290</v>
      </c>
      <c r="AD434" t="s">
        <v>290</v>
      </c>
      <c r="AE434" t="s">
        <v>290</v>
      </c>
      <c r="AF434" t="s">
        <v>290</v>
      </c>
      <c r="AG434" t="s">
        <v>290</v>
      </c>
      <c r="AH434" t="s">
        <v>290</v>
      </c>
      <c r="AI434" t="s">
        <v>290</v>
      </c>
      <c r="AJ434">
        <v>22</v>
      </c>
      <c r="AK434" t="s">
        <v>290</v>
      </c>
      <c r="AL434">
        <v>221</v>
      </c>
      <c r="AM434">
        <v>15</v>
      </c>
      <c r="AN434" t="s">
        <v>290</v>
      </c>
      <c r="AO434" t="s">
        <v>290</v>
      </c>
      <c r="AP434">
        <v>21</v>
      </c>
      <c r="AQ434">
        <v>159</v>
      </c>
      <c r="AR434">
        <v>124</v>
      </c>
      <c r="AS434">
        <v>283</v>
      </c>
      <c r="AT434">
        <v>41.850695999999999</v>
      </c>
      <c r="AU434">
        <v>-87.633795000000006</v>
      </c>
      <c r="AV434">
        <v>1</v>
      </c>
      <c r="AW434" t="s">
        <v>16343</v>
      </c>
      <c r="AX434">
        <v>247</v>
      </c>
      <c r="AY434" t="s">
        <v>17401</v>
      </c>
      <c r="BB434" t="s">
        <v>1122</v>
      </c>
      <c r="BC434" t="s">
        <v>288</v>
      </c>
      <c r="BD434" t="s">
        <v>16493</v>
      </c>
      <c r="BE434">
        <v>60616</v>
      </c>
      <c r="BF434" t="s">
        <v>16346</v>
      </c>
      <c r="BG434" t="s">
        <v>16863</v>
      </c>
      <c r="BH434" t="b">
        <f>IFERROR(MATCH('2020'!A434, '2021'!A:A, 0) &gt;0, FALSE)</f>
        <v>1</v>
      </c>
    </row>
    <row r="435" spans="1:60">
      <c r="A435" t="s">
        <v>2393</v>
      </c>
      <c r="B435" t="s">
        <v>2394</v>
      </c>
      <c r="C435" t="s">
        <v>353</v>
      </c>
      <c r="D435" t="s">
        <v>2260</v>
      </c>
      <c r="E435" t="s">
        <v>2395</v>
      </c>
      <c r="F435" t="s">
        <v>2396</v>
      </c>
      <c r="G435" t="s">
        <v>1122</v>
      </c>
      <c r="H435" t="s">
        <v>288</v>
      </c>
      <c r="I435">
        <v>60615</v>
      </c>
      <c r="J435" t="s">
        <v>17402</v>
      </c>
      <c r="K435" t="s">
        <v>146</v>
      </c>
      <c r="L435">
        <v>3</v>
      </c>
      <c r="M435">
        <v>25</v>
      </c>
      <c r="N435">
        <v>11</v>
      </c>
      <c r="O435">
        <v>39</v>
      </c>
      <c r="P435">
        <v>71</v>
      </c>
      <c r="Q435">
        <v>42</v>
      </c>
      <c r="R435">
        <v>28</v>
      </c>
      <c r="S435">
        <v>32</v>
      </c>
      <c r="T435">
        <v>35</v>
      </c>
      <c r="U435">
        <v>30</v>
      </c>
      <c r="V435">
        <v>37</v>
      </c>
      <c r="W435">
        <v>25</v>
      </c>
      <c r="X435">
        <v>34</v>
      </c>
      <c r="Y435">
        <v>23</v>
      </c>
      <c r="Z435" t="s">
        <v>290</v>
      </c>
      <c r="AA435" t="s">
        <v>290</v>
      </c>
      <c r="AB435" t="s">
        <v>290</v>
      </c>
      <c r="AC435" t="s">
        <v>290</v>
      </c>
      <c r="AD435" t="s">
        <v>290</v>
      </c>
      <c r="AE435" t="s">
        <v>290</v>
      </c>
      <c r="AF435" t="s">
        <v>290</v>
      </c>
      <c r="AG435" t="s">
        <v>290</v>
      </c>
      <c r="AH435" t="s">
        <v>290</v>
      </c>
      <c r="AI435" t="s">
        <v>290</v>
      </c>
      <c r="AJ435" t="s">
        <v>290</v>
      </c>
      <c r="AK435" t="s">
        <v>290</v>
      </c>
      <c r="AL435" t="s">
        <v>290</v>
      </c>
      <c r="AM435">
        <v>269</v>
      </c>
      <c r="AN435" t="s">
        <v>290</v>
      </c>
      <c r="AO435">
        <v>32</v>
      </c>
      <c r="AP435">
        <v>51</v>
      </c>
      <c r="AQ435">
        <v>193</v>
      </c>
      <c r="AR435">
        <v>164</v>
      </c>
      <c r="AS435">
        <v>357</v>
      </c>
      <c r="AT435">
        <v>41.795980999999998</v>
      </c>
      <c r="AU435">
        <v>-87.596130000000002</v>
      </c>
      <c r="AV435">
        <v>1</v>
      </c>
      <c r="AW435" t="s">
        <v>16343</v>
      </c>
      <c r="AX435">
        <v>5467</v>
      </c>
      <c r="AY435" t="s">
        <v>17403</v>
      </c>
      <c r="BB435" t="s">
        <v>1122</v>
      </c>
      <c r="BC435" t="s">
        <v>288</v>
      </c>
      <c r="BD435" t="s">
        <v>16493</v>
      </c>
      <c r="BE435">
        <v>60615</v>
      </c>
      <c r="BF435" t="s">
        <v>16346</v>
      </c>
      <c r="BG435" t="s">
        <v>16863</v>
      </c>
      <c r="BH435" t="b">
        <f>IFERROR(MATCH('2020'!A435, '2021'!A:A, 0) &gt;0, FALSE)</f>
        <v>1</v>
      </c>
    </row>
    <row r="436" spans="1:60">
      <c r="A436" t="s">
        <v>2397</v>
      </c>
      <c r="B436" t="s">
        <v>2398</v>
      </c>
      <c r="D436" t="s">
        <v>4389</v>
      </c>
      <c r="E436" t="s">
        <v>2991</v>
      </c>
      <c r="F436" t="s">
        <v>2400</v>
      </c>
      <c r="G436" t="s">
        <v>1122</v>
      </c>
      <c r="H436" t="s">
        <v>288</v>
      </c>
      <c r="I436">
        <v>60631</v>
      </c>
      <c r="J436" t="s">
        <v>17404</v>
      </c>
      <c r="K436" t="s">
        <v>146</v>
      </c>
      <c r="L436">
        <v>4</v>
      </c>
      <c r="M436">
        <v>28</v>
      </c>
      <c r="N436">
        <v>9</v>
      </c>
      <c r="O436">
        <v>41</v>
      </c>
      <c r="P436">
        <v>76</v>
      </c>
      <c r="Q436">
        <v>42</v>
      </c>
      <c r="R436">
        <v>49</v>
      </c>
      <c r="S436">
        <v>32</v>
      </c>
      <c r="T436">
        <v>41</v>
      </c>
      <c r="U436">
        <v>37</v>
      </c>
      <c r="V436">
        <v>47</v>
      </c>
      <c r="W436">
        <v>51</v>
      </c>
      <c r="X436">
        <v>36</v>
      </c>
      <c r="Y436">
        <v>56</v>
      </c>
      <c r="Z436" t="s">
        <v>290</v>
      </c>
      <c r="AA436" t="s">
        <v>290</v>
      </c>
      <c r="AB436" t="s">
        <v>290</v>
      </c>
      <c r="AC436" t="s">
        <v>290</v>
      </c>
      <c r="AD436" t="s">
        <v>290</v>
      </c>
      <c r="AE436" t="s">
        <v>290</v>
      </c>
      <c r="AF436" t="s">
        <v>290</v>
      </c>
      <c r="AG436" t="s">
        <v>290</v>
      </c>
      <c r="AH436" t="s">
        <v>290</v>
      </c>
      <c r="AI436" t="s">
        <v>290</v>
      </c>
      <c r="AJ436">
        <v>47</v>
      </c>
      <c r="AK436" t="s">
        <v>290</v>
      </c>
      <c r="AL436" t="s">
        <v>290</v>
      </c>
      <c r="AM436" t="s">
        <v>290</v>
      </c>
      <c r="AN436" t="s">
        <v>290</v>
      </c>
      <c r="AO436">
        <v>409</v>
      </c>
      <c r="AP436" t="s">
        <v>290</v>
      </c>
      <c r="AQ436">
        <v>230</v>
      </c>
      <c r="AR436">
        <v>237</v>
      </c>
      <c r="AS436">
        <v>467</v>
      </c>
      <c r="AT436">
        <v>42.011432999999997</v>
      </c>
      <c r="AU436">
        <v>-87.811531000000002</v>
      </c>
      <c r="AV436">
        <v>1</v>
      </c>
      <c r="AW436" t="s">
        <v>16360</v>
      </c>
      <c r="AX436">
        <v>7400</v>
      </c>
      <c r="AY436" t="s">
        <v>17201</v>
      </c>
      <c r="BB436" t="s">
        <v>1122</v>
      </c>
      <c r="BC436" t="s">
        <v>288</v>
      </c>
      <c r="BD436" t="s">
        <v>16493</v>
      </c>
      <c r="BE436">
        <v>60631</v>
      </c>
      <c r="BF436" t="s">
        <v>16346</v>
      </c>
      <c r="BG436" t="s">
        <v>16363</v>
      </c>
      <c r="BH436" t="b">
        <f>IFERROR(MATCH('2020'!A436, '2021'!A:A, 0) &gt;0, FALSE)</f>
        <v>1</v>
      </c>
    </row>
    <row r="437" spans="1:60">
      <c r="A437" t="s">
        <v>2401</v>
      </c>
      <c r="B437" t="s">
        <v>2402</v>
      </c>
      <c r="C437" t="s">
        <v>283</v>
      </c>
      <c r="D437" t="s">
        <v>1381</v>
      </c>
      <c r="E437" t="s">
        <v>17405</v>
      </c>
      <c r="F437" t="s">
        <v>2404</v>
      </c>
      <c r="G437" t="s">
        <v>1122</v>
      </c>
      <c r="H437" t="s">
        <v>288</v>
      </c>
      <c r="I437">
        <v>60632</v>
      </c>
      <c r="J437" t="s">
        <v>17406</v>
      </c>
      <c r="K437" t="s">
        <v>146</v>
      </c>
      <c r="L437">
        <v>3</v>
      </c>
      <c r="M437">
        <v>12</v>
      </c>
      <c r="N437">
        <v>7</v>
      </c>
      <c r="O437">
        <v>22</v>
      </c>
      <c r="P437">
        <v>36</v>
      </c>
      <c r="Q437">
        <v>20</v>
      </c>
      <c r="R437">
        <v>17</v>
      </c>
      <c r="S437">
        <v>18</v>
      </c>
      <c r="T437">
        <v>17</v>
      </c>
      <c r="U437">
        <v>21</v>
      </c>
      <c r="V437">
        <v>34</v>
      </c>
      <c r="W437">
        <v>16</v>
      </c>
      <c r="X437">
        <v>25</v>
      </c>
      <c r="Y437">
        <v>19</v>
      </c>
      <c r="Z437" t="s">
        <v>290</v>
      </c>
      <c r="AA437" t="s">
        <v>290</v>
      </c>
      <c r="AB437" t="s">
        <v>290</v>
      </c>
      <c r="AC437" t="s">
        <v>290</v>
      </c>
      <c r="AD437" t="s">
        <v>290</v>
      </c>
      <c r="AE437" t="s">
        <v>290</v>
      </c>
      <c r="AF437" t="s">
        <v>290</v>
      </c>
      <c r="AG437" t="s">
        <v>290</v>
      </c>
      <c r="AH437" t="s">
        <v>290</v>
      </c>
      <c r="AI437" t="s">
        <v>290</v>
      </c>
      <c r="AJ437">
        <v>179</v>
      </c>
      <c r="AK437" t="s">
        <v>290</v>
      </c>
      <c r="AL437" t="s">
        <v>290</v>
      </c>
      <c r="AM437" t="s">
        <v>290</v>
      </c>
      <c r="AN437" t="s">
        <v>290</v>
      </c>
      <c r="AO437">
        <v>13</v>
      </c>
      <c r="AP437">
        <v>28</v>
      </c>
      <c r="AQ437">
        <v>111</v>
      </c>
      <c r="AR437">
        <v>112</v>
      </c>
      <c r="AS437">
        <v>223</v>
      </c>
      <c r="AT437">
        <v>41.801611000000001</v>
      </c>
      <c r="AU437">
        <v>-87.734122999999997</v>
      </c>
      <c r="AV437">
        <v>1</v>
      </c>
      <c r="AW437" t="s">
        <v>16343</v>
      </c>
      <c r="AX437">
        <v>5025</v>
      </c>
      <c r="AY437" t="s">
        <v>17407</v>
      </c>
      <c r="BB437" t="s">
        <v>1122</v>
      </c>
      <c r="BC437" t="s">
        <v>288</v>
      </c>
      <c r="BD437" t="s">
        <v>16493</v>
      </c>
      <c r="BE437">
        <v>60632</v>
      </c>
      <c r="BF437" t="s">
        <v>16346</v>
      </c>
      <c r="BG437" t="s">
        <v>146</v>
      </c>
      <c r="BH437" t="b">
        <f>IFERROR(MATCH('2020'!A437, '2021'!A:A, 0) &gt;0, FALSE)</f>
        <v>1</v>
      </c>
    </row>
    <row r="438" spans="1:60">
      <c r="A438" t="s">
        <v>2405</v>
      </c>
      <c r="B438" t="s">
        <v>2406</v>
      </c>
      <c r="D438" t="s">
        <v>17408</v>
      </c>
      <c r="E438" t="s">
        <v>17409</v>
      </c>
      <c r="F438" t="s">
        <v>2408</v>
      </c>
      <c r="G438" t="s">
        <v>1122</v>
      </c>
      <c r="H438" t="s">
        <v>288</v>
      </c>
      <c r="I438">
        <v>60630</v>
      </c>
      <c r="J438" t="s">
        <v>17410</v>
      </c>
      <c r="K438" t="s">
        <v>146</v>
      </c>
      <c r="L438">
        <v>2</v>
      </c>
      <c r="M438">
        <v>16</v>
      </c>
      <c r="N438">
        <v>10</v>
      </c>
      <c r="O438">
        <v>28</v>
      </c>
      <c r="P438">
        <v>49</v>
      </c>
      <c r="Q438">
        <v>27</v>
      </c>
      <c r="R438">
        <v>26</v>
      </c>
      <c r="S438">
        <v>21</v>
      </c>
      <c r="T438">
        <v>28</v>
      </c>
      <c r="U438">
        <v>32</v>
      </c>
      <c r="V438">
        <v>35</v>
      </c>
      <c r="W438">
        <v>23</v>
      </c>
      <c r="X438">
        <v>23</v>
      </c>
      <c r="Y438">
        <v>17</v>
      </c>
      <c r="Z438" t="s">
        <v>290</v>
      </c>
      <c r="AA438" t="s">
        <v>290</v>
      </c>
      <c r="AB438" t="s">
        <v>290</v>
      </c>
      <c r="AC438" t="s">
        <v>290</v>
      </c>
      <c r="AD438" t="s">
        <v>290</v>
      </c>
      <c r="AE438" t="s">
        <v>290</v>
      </c>
      <c r="AF438" t="s">
        <v>290</v>
      </c>
      <c r="AG438" t="s">
        <v>290</v>
      </c>
      <c r="AH438" t="s">
        <v>290</v>
      </c>
      <c r="AI438" t="s">
        <v>290</v>
      </c>
      <c r="AJ438">
        <v>20</v>
      </c>
      <c r="AK438" t="s">
        <v>290</v>
      </c>
      <c r="AL438">
        <v>15</v>
      </c>
      <c r="AM438" t="s">
        <v>290</v>
      </c>
      <c r="AN438" t="s">
        <v>290</v>
      </c>
      <c r="AO438">
        <v>198</v>
      </c>
      <c r="AP438">
        <v>47</v>
      </c>
      <c r="AQ438">
        <v>121</v>
      </c>
      <c r="AR438">
        <v>160</v>
      </c>
      <c r="AS438">
        <v>281</v>
      </c>
      <c r="AT438">
        <v>41.965091000000001</v>
      </c>
      <c r="AU438">
        <v>-87.778486999999998</v>
      </c>
      <c r="AV438">
        <v>1</v>
      </c>
      <c r="AW438" t="s">
        <v>16343</v>
      </c>
      <c r="AX438">
        <v>6036</v>
      </c>
      <c r="AY438" t="s">
        <v>17411</v>
      </c>
      <c r="BB438" t="s">
        <v>1122</v>
      </c>
      <c r="BC438" t="s">
        <v>288</v>
      </c>
      <c r="BD438" t="s">
        <v>16493</v>
      </c>
      <c r="BE438">
        <v>60630</v>
      </c>
      <c r="BF438" t="s">
        <v>16346</v>
      </c>
      <c r="BG438" t="s">
        <v>146</v>
      </c>
      <c r="BH438" t="b">
        <f>IFERROR(MATCH('2020'!A438, '2021'!A:A, 0) &gt;0, FALSE)</f>
        <v>1</v>
      </c>
    </row>
    <row r="439" spans="1:60">
      <c r="A439" t="s">
        <v>2409</v>
      </c>
      <c r="B439" t="s">
        <v>2410</v>
      </c>
      <c r="D439" t="s">
        <v>16592</v>
      </c>
      <c r="E439" t="s">
        <v>17412</v>
      </c>
      <c r="F439" t="s">
        <v>2412</v>
      </c>
      <c r="G439" t="s">
        <v>1122</v>
      </c>
      <c r="H439" t="s">
        <v>288</v>
      </c>
      <c r="I439">
        <v>60620</v>
      </c>
      <c r="J439" t="s">
        <v>17413</v>
      </c>
      <c r="K439" t="s">
        <v>146</v>
      </c>
      <c r="L439">
        <v>4</v>
      </c>
      <c r="M439">
        <v>13.5</v>
      </c>
      <c r="N439">
        <v>14</v>
      </c>
      <c r="O439">
        <v>31.5</v>
      </c>
      <c r="P439">
        <v>19</v>
      </c>
      <c r="Q439">
        <v>21</v>
      </c>
      <c r="R439">
        <v>19</v>
      </c>
      <c r="S439">
        <v>20</v>
      </c>
      <c r="T439">
        <v>18</v>
      </c>
      <c r="U439">
        <v>20</v>
      </c>
      <c r="V439">
        <v>27</v>
      </c>
      <c r="W439">
        <v>17</v>
      </c>
      <c r="X439">
        <v>27</v>
      </c>
      <c r="Y439">
        <v>28</v>
      </c>
      <c r="Z439" t="s">
        <v>290</v>
      </c>
      <c r="AA439" t="s">
        <v>290</v>
      </c>
      <c r="AB439" t="s">
        <v>290</v>
      </c>
      <c r="AC439" t="s">
        <v>290</v>
      </c>
      <c r="AD439" t="s">
        <v>290</v>
      </c>
      <c r="AE439" t="s">
        <v>290</v>
      </c>
      <c r="AF439" t="s">
        <v>290</v>
      </c>
      <c r="AG439" t="s">
        <v>290</v>
      </c>
      <c r="AH439" t="s">
        <v>290</v>
      </c>
      <c r="AI439" t="s">
        <v>290</v>
      </c>
      <c r="AJ439" t="s">
        <v>290</v>
      </c>
      <c r="AK439" t="s">
        <v>290</v>
      </c>
      <c r="AL439" t="s">
        <v>290</v>
      </c>
      <c r="AM439">
        <v>223</v>
      </c>
      <c r="AN439" t="s">
        <v>290</v>
      </c>
      <c r="AO439" t="s">
        <v>290</v>
      </c>
      <c r="AP439" t="s">
        <v>290</v>
      </c>
      <c r="AQ439">
        <v>107</v>
      </c>
      <c r="AR439">
        <v>118</v>
      </c>
      <c r="AS439">
        <v>225</v>
      </c>
      <c r="AT439">
        <v>41.751891000000001</v>
      </c>
      <c r="AU439">
        <v>-87.654587000000006</v>
      </c>
      <c r="AV439">
        <v>1</v>
      </c>
      <c r="AW439" t="s">
        <v>16343</v>
      </c>
      <c r="AX439">
        <v>7801</v>
      </c>
      <c r="AY439" t="s">
        <v>17287</v>
      </c>
      <c r="BB439" t="s">
        <v>1122</v>
      </c>
      <c r="BC439" t="s">
        <v>288</v>
      </c>
      <c r="BD439" t="s">
        <v>16493</v>
      </c>
      <c r="BE439">
        <v>60620</v>
      </c>
      <c r="BF439" t="s">
        <v>16346</v>
      </c>
      <c r="BG439" t="s">
        <v>16863</v>
      </c>
      <c r="BH439" t="b">
        <f>IFERROR(MATCH('2020'!A439, '2021'!A:A, 0) &gt;0, FALSE)</f>
        <v>1</v>
      </c>
    </row>
    <row r="440" spans="1:60">
      <c r="A440" t="s">
        <v>2413</v>
      </c>
      <c r="B440" t="s">
        <v>2414</v>
      </c>
      <c r="C440" t="s">
        <v>283</v>
      </c>
      <c r="D440" t="s">
        <v>2415</v>
      </c>
      <c r="E440" t="s">
        <v>2416</v>
      </c>
      <c r="F440" t="s">
        <v>2417</v>
      </c>
      <c r="G440" t="s">
        <v>1122</v>
      </c>
      <c r="H440" t="s">
        <v>288</v>
      </c>
      <c r="I440">
        <v>60647</v>
      </c>
      <c r="J440" t="s">
        <v>17414</v>
      </c>
      <c r="K440" t="s">
        <v>146</v>
      </c>
      <c r="L440">
        <v>3</v>
      </c>
      <c r="M440">
        <v>11</v>
      </c>
      <c r="N440">
        <v>5</v>
      </c>
      <c r="O440">
        <v>19</v>
      </c>
      <c r="P440">
        <v>18</v>
      </c>
      <c r="Q440">
        <v>11</v>
      </c>
      <c r="R440">
        <v>18</v>
      </c>
      <c r="S440">
        <v>11</v>
      </c>
      <c r="T440">
        <v>11</v>
      </c>
      <c r="U440">
        <v>12</v>
      </c>
      <c r="V440">
        <v>12</v>
      </c>
      <c r="W440">
        <v>17</v>
      </c>
      <c r="X440">
        <v>17</v>
      </c>
      <c r="Y440">
        <v>17</v>
      </c>
      <c r="Z440" t="s">
        <v>290</v>
      </c>
      <c r="AA440" t="s">
        <v>290</v>
      </c>
      <c r="AB440" t="s">
        <v>290</v>
      </c>
      <c r="AC440" t="s">
        <v>290</v>
      </c>
      <c r="AD440" t="s">
        <v>290</v>
      </c>
      <c r="AE440" t="s">
        <v>290</v>
      </c>
      <c r="AF440" t="s">
        <v>290</v>
      </c>
      <c r="AG440" t="s">
        <v>290</v>
      </c>
      <c r="AH440" t="s">
        <v>290</v>
      </c>
      <c r="AI440" t="s">
        <v>290</v>
      </c>
      <c r="AJ440">
        <v>135</v>
      </c>
      <c r="AK440" t="s">
        <v>290</v>
      </c>
      <c r="AL440" t="s">
        <v>290</v>
      </c>
      <c r="AM440" t="s">
        <v>290</v>
      </c>
      <c r="AN440" t="s">
        <v>290</v>
      </c>
      <c r="AO440" t="s">
        <v>290</v>
      </c>
      <c r="AP440" t="s">
        <v>290</v>
      </c>
      <c r="AQ440">
        <v>79</v>
      </c>
      <c r="AR440">
        <v>69</v>
      </c>
      <c r="AS440">
        <v>148</v>
      </c>
      <c r="AT440">
        <v>41.925887000000003</v>
      </c>
      <c r="AU440">
        <v>-87.721222999999995</v>
      </c>
      <c r="AV440">
        <v>1</v>
      </c>
      <c r="AW440" t="s">
        <v>16343</v>
      </c>
      <c r="AX440">
        <v>2446</v>
      </c>
      <c r="AY440" t="s">
        <v>17415</v>
      </c>
      <c r="BB440" t="s">
        <v>1122</v>
      </c>
      <c r="BC440" t="s">
        <v>288</v>
      </c>
      <c r="BD440" t="s">
        <v>16493</v>
      </c>
      <c r="BE440">
        <v>60647</v>
      </c>
      <c r="BF440" t="s">
        <v>16346</v>
      </c>
      <c r="BG440" t="s">
        <v>146</v>
      </c>
      <c r="BH440" t="b">
        <f>IFERROR(MATCH('2020'!A440, '2021'!A:A, 0) &gt;0, FALSE)</f>
        <v>1</v>
      </c>
    </row>
    <row r="441" spans="1:60">
      <c r="A441" t="s">
        <v>2418</v>
      </c>
      <c r="B441" t="s">
        <v>2419</v>
      </c>
      <c r="C441" t="s">
        <v>283</v>
      </c>
      <c r="D441" t="s">
        <v>1650</v>
      </c>
      <c r="E441" t="s">
        <v>2420</v>
      </c>
      <c r="F441" t="s">
        <v>2421</v>
      </c>
      <c r="G441" t="s">
        <v>1122</v>
      </c>
      <c r="H441" t="s">
        <v>288</v>
      </c>
      <c r="I441">
        <v>60617</v>
      </c>
      <c r="J441" t="s">
        <v>17416</v>
      </c>
      <c r="K441" t="s">
        <v>146</v>
      </c>
      <c r="L441">
        <v>3</v>
      </c>
      <c r="M441">
        <v>10</v>
      </c>
      <c r="N441">
        <v>6</v>
      </c>
      <c r="O441">
        <v>19</v>
      </c>
      <c r="P441">
        <v>10</v>
      </c>
      <c r="Q441">
        <v>19</v>
      </c>
      <c r="R441">
        <v>20</v>
      </c>
      <c r="S441">
        <v>13</v>
      </c>
      <c r="T441">
        <v>11</v>
      </c>
      <c r="U441">
        <v>18</v>
      </c>
      <c r="V441">
        <v>12</v>
      </c>
      <c r="W441">
        <v>13</v>
      </c>
      <c r="X441">
        <v>12</v>
      </c>
      <c r="Y441" t="s">
        <v>290</v>
      </c>
      <c r="Z441" t="s">
        <v>290</v>
      </c>
      <c r="AA441" t="s">
        <v>290</v>
      </c>
      <c r="AB441" t="s">
        <v>290</v>
      </c>
      <c r="AC441" t="s">
        <v>290</v>
      </c>
      <c r="AD441" t="s">
        <v>290</v>
      </c>
      <c r="AE441" t="s">
        <v>290</v>
      </c>
      <c r="AF441" t="s">
        <v>290</v>
      </c>
      <c r="AG441" t="s">
        <v>290</v>
      </c>
      <c r="AH441" t="s">
        <v>290</v>
      </c>
      <c r="AI441" t="s">
        <v>290</v>
      </c>
      <c r="AJ441">
        <v>116</v>
      </c>
      <c r="AK441" t="s">
        <v>290</v>
      </c>
      <c r="AL441" t="s">
        <v>290</v>
      </c>
      <c r="AM441" t="s">
        <v>290</v>
      </c>
      <c r="AN441" t="s">
        <v>290</v>
      </c>
      <c r="AO441" t="s">
        <v>290</v>
      </c>
      <c r="AP441">
        <v>13</v>
      </c>
      <c r="AQ441">
        <v>75</v>
      </c>
      <c r="AR441">
        <v>61</v>
      </c>
      <c r="AS441">
        <v>136</v>
      </c>
      <c r="AT441">
        <v>41.731026</v>
      </c>
      <c r="AU441">
        <v>-87.545833000000002</v>
      </c>
      <c r="AV441">
        <v>1</v>
      </c>
      <c r="AW441" t="s">
        <v>16360</v>
      </c>
      <c r="AX441">
        <v>9050</v>
      </c>
      <c r="AY441" t="s">
        <v>17417</v>
      </c>
      <c r="BB441" t="s">
        <v>1122</v>
      </c>
      <c r="BC441" t="s">
        <v>288</v>
      </c>
      <c r="BD441" t="s">
        <v>16493</v>
      </c>
      <c r="BE441">
        <v>60617</v>
      </c>
      <c r="BF441" t="s">
        <v>16346</v>
      </c>
      <c r="BG441" t="s">
        <v>16363</v>
      </c>
      <c r="BH441" t="b">
        <f>IFERROR(MATCH('2020'!A441, '2021'!A:A, 0) &gt;0, FALSE)</f>
        <v>1</v>
      </c>
    </row>
    <row r="442" spans="1:60">
      <c r="A442" t="s">
        <v>2422</v>
      </c>
      <c r="B442" t="s">
        <v>2423</v>
      </c>
      <c r="D442" t="s">
        <v>2424</v>
      </c>
      <c r="E442" t="s">
        <v>2425</v>
      </c>
      <c r="F442" t="s">
        <v>2426</v>
      </c>
      <c r="G442" t="s">
        <v>1122</v>
      </c>
      <c r="H442" t="s">
        <v>288</v>
      </c>
      <c r="I442">
        <v>60657</v>
      </c>
      <c r="J442" t="s">
        <v>17418</v>
      </c>
      <c r="K442" t="s">
        <v>146</v>
      </c>
      <c r="L442">
        <v>4</v>
      </c>
      <c r="M442">
        <v>19.7</v>
      </c>
      <c r="N442">
        <v>11</v>
      </c>
      <c r="O442">
        <v>34.700000000000003</v>
      </c>
      <c r="P442">
        <v>39</v>
      </c>
      <c r="Q442">
        <v>20</v>
      </c>
      <c r="R442">
        <v>24</v>
      </c>
      <c r="S442">
        <v>18</v>
      </c>
      <c r="T442">
        <v>22</v>
      </c>
      <c r="U442">
        <v>15</v>
      </c>
      <c r="V442">
        <v>25</v>
      </c>
      <c r="W442">
        <v>19</v>
      </c>
      <c r="X442">
        <v>22</v>
      </c>
      <c r="Y442">
        <v>13</v>
      </c>
      <c r="Z442" t="s">
        <v>290</v>
      </c>
      <c r="AA442" t="s">
        <v>290</v>
      </c>
      <c r="AB442" t="s">
        <v>290</v>
      </c>
      <c r="AC442" t="s">
        <v>290</v>
      </c>
      <c r="AD442" t="s">
        <v>290</v>
      </c>
      <c r="AE442" t="s">
        <v>290</v>
      </c>
      <c r="AF442" t="s">
        <v>290</v>
      </c>
      <c r="AG442" t="s">
        <v>290</v>
      </c>
      <c r="AH442">
        <v>18</v>
      </c>
      <c r="AI442" t="s">
        <v>290</v>
      </c>
      <c r="AJ442">
        <v>18</v>
      </c>
      <c r="AK442" t="s">
        <v>290</v>
      </c>
      <c r="AL442">
        <v>17</v>
      </c>
      <c r="AM442" t="s">
        <v>290</v>
      </c>
      <c r="AN442" t="s">
        <v>290</v>
      </c>
      <c r="AO442">
        <v>156</v>
      </c>
      <c r="AP442">
        <v>41</v>
      </c>
      <c r="AQ442">
        <v>111</v>
      </c>
      <c r="AR442">
        <v>125</v>
      </c>
      <c r="AS442">
        <v>236</v>
      </c>
      <c r="AT442">
        <v>41.940156999999999</v>
      </c>
      <c r="AU442">
        <v>-87.647329999999997</v>
      </c>
      <c r="AV442">
        <v>1</v>
      </c>
      <c r="AW442" t="s">
        <v>16360</v>
      </c>
      <c r="AX442">
        <v>720</v>
      </c>
      <c r="AY442" t="s">
        <v>16703</v>
      </c>
      <c r="BB442" t="s">
        <v>1122</v>
      </c>
      <c r="BC442" t="s">
        <v>288</v>
      </c>
      <c r="BD442" t="s">
        <v>16493</v>
      </c>
      <c r="BE442">
        <v>60657</v>
      </c>
      <c r="BF442" t="s">
        <v>16346</v>
      </c>
      <c r="BG442" t="s">
        <v>16363</v>
      </c>
      <c r="BH442" t="b">
        <f>IFERROR(MATCH('2020'!A442, '2021'!A:A, 0) &gt;0, FALSE)</f>
        <v>1</v>
      </c>
    </row>
    <row r="443" spans="1:60">
      <c r="A443" t="s">
        <v>2427</v>
      </c>
      <c r="B443" t="s">
        <v>2428</v>
      </c>
      <c r="D443" t="s">
        <v>886</v>
      </c>
      <c r="E443" t="s">
        <v>2255</v>
      </c>
      <c r="F443" t="s">
        <v>2430</v>
      </c>
      <c r="G443" t="s">
        <v>1122</v>
      </c>
      <c r="H443" t="s">
        <v>288</v>
      </c>
      <c r="I443">
        <v>60634</v>
      </c>
      <c r="J443" t="s">
        <v>17419</v>
      </c>
      <c r="K443" t="s">
        <v>146</v>
      </c>
      <c r="L443">
        <v>2</v>
      </c>
      <c r="M443">
        <v>15.5</v>
      </c>
      <c r="N443">
        <v>0</v>
      </c>
      <c r="O443">
        <v>17.5</v>
      </c>
      <c r="P443">
        <v>48</v>
      </c>
      <c r="Q443">
        <v>28</v>
      </c>
      <c r="R443">
        <v>19</v>
      </c>
      <c r="S443">
        <v>15</v>
      </c>
      <c r="T443">
        <v>21</v>
      </c>
      <c r="U443">
        <v>15</v>
      </c>
      <c r="V443">
        <v>21</v>
      </c>
      <c r="W443">
        <v>24</v>
      </c>
      <c r="X443">
        <v>13</v>
      </c>
      <c r="Y443">
        <v>18</v>
      </c>
      <c r="Z443" t="s">
        <v>290</v>
      </c>
      <c r="AA443" t="s">
        <v>290</v>
      </c>
      <c r="AB443" t="s">
        <v>290</v>
      </c>
      <c r="AC443" t="s">
        <v>290</v>
      </c>
      <c r="AD443" t="s">
        <v>290</v>
      </c>
      <c r="AE443" t="s">
        <v>290</v>
      </c>
      <c r="AF443" t="s">
        <v>290</v>
      </c>
      <c r="AG443" t="s">
        <v>290</v>
      </c>
      <c r="AH443" t="s">
        <v>290</v>
      </c>
      <c r="AI443" t="s">
        <v>290</v>
      </c>
      <c r="AJ443" t="s">
        <v>290</v>
      </c>
      <c r="AK443">
        <v>10</v>
      </c>
      <c r="AL443">
        <v>25</v>
      </c>
      <c r="AM443" t="s">
        <v>290</v>
      </c>
      <c r="AN443" t="s">
        <v>290</v>
      </c>
      <c r="AO443">
        <v>148</v>
      </c>
      <c r="AP443">
        <v>37</v>
      </c>
      <c r="AQ443">
        <v>121</v>
      </c>
      <c r="AR443">
        <v>101</v>
      </c>
      <c r="AS443">
        <v>222</v>
      </c>
      <c r="AT443">
        <v>41.986311999999998</v>
      </c>
      <c r="AU443">
        <v>-87.849625000000003</v>
      </c>
      <c r="AV443">
        <v>1</v>
      </c>
      <c r="AW443" t="s">
        <v>16343</v>
      </c>
      <c r="AX443">
        <v>6143</v>
      </c>
      <c r="AY443" t="s">
        <v>17420</v>
      </c>
      <c r="BB443" t="s">
        <v>1122</v>
      </c>
      <c r="BC443" t="s">
        <v>288</v>
      </c>
      <c r="BD443" t="s">
        <v>16493</v>
      </c>
      <c r="BE443">
        <v>60634</v>
      </c>
      <c r="BF443" t="s">
        <v>16346</v>
      </c>
      <c r="BG443" t="s">
        <v>16863</v>
      </c>
      <c r="BH443" t="b">
        <f>IFERROR(MATCH('2020'!A443, '2021'!A:A, 0) &gt;0, FALSE)</f>
        <v>1</v>
      </c>
    </row>
    <row r="444" spans="1:60">
      <c r="A444" t="s">
        <v>2431</v>
      </c>
      <c r="B444" t="s">
        <v>2432</v>
      </c>
      <c r="C444" t="s">
        <v>353</v>
      </c>
      <c r="D444" t="s">
        <v>2433</v>
      </c>
      <c r="E444" t="s">
        <v>1368</v>
      </c>
      <c r="F444" t="s">
        <v>2434</v>
      </c>
      <c r="G444" t="s">
        <v>1122</v>
      </c>
      <c r="H444" t="s">
        <v>288</v>
      </c>
      <c r="I444">
        <v>60605</v>
      </c>
      <c r="J444" t="s">
        <v>17421</v>
      </c>
      <c r="K444" t="s">
        <v>146</v>
      </c>
      <c r="L444">
        <v>4.5</v>
      </c>
      <c r="M444">
        <v>40.5</v>
      </c>
      <c r="N444">
        <v>9.5</v>
      </c>
      <c r="O444">
        <v>54.5</v>
      </c>
      <c r="P444">
        <v>91</v>
      </c>
      <c r="Q444">
        <v>51</v>
      </c>
      <c r="R444">
        <v>49</v>
      </c>
      <c r="S444">
        <v>35</v>
      </c>
      <c r="T444">
        <v>40</v>
      </c>
      <c r="U444">
        <v>45</v>
      </c>
      <c r="V444">
        <v>37</v>
      </c>
      <c r="W444">
        <v>44</v>
      </c>
      <c r="X444">
        <v>44</v>
      </c>
      <c r="Y444">
        <v>38</v>
      </c>
      <c r="Z444" t="s">
        <v>290</v>
      </c>
      <c r="AA444" t="s">
        <v>290</v>
      </c>
      <c r="AB444" t="s">
        <v>290</v>
      </c>
      <c r="AC444" t="s">
        <v>290</v>
      </c>
      <c r="AD444" t="s">
        <v>290</v>
      </c>
      <c r="AE444" t="s">
        <v>290</v>
      </c>
      <c r="AF444" t="s">
        <v>290</v>
      </c>
      <c r="AG444" t="s">
        <v>290</v>
      </c>
      <c r="AH444">
        <v>36</v>
      </c>
      <c r="AI444" t="s">
        <v>290</v>
      </c>
      <c r="AJ444" t="s">
        <v>290</v>
      </c>
      <c r="AK444" t="s">
        <v>290</v>
      </c>
      <c r="AL444">
        <v>52</v>
      </c>
      <c r="AM444">
        <v>46</v>
      </c>
      <c r="AN444" t="s">
        <v>290</v>
      </c>
      <c r="AO444">
        <v>328</v>
      </c>
      <c r="AP444">
        <v>78</v>
      </c>
      <c r="AQ444">
        <v>277</v>
      </c>
      <c r="AR444">
        <v>234</v>
      </c>
      <c r="AS444">
        <v>511</v>
      </c>
      <c r="AT444">
        <v>41.862352999999999</v>
      </c>
      <c r="AU444">
        <v>-87.624198000000007</v>
      </c>
      <c r="AV444">
        <v>1</v>
      </c>
      <c r="AW444" t="s">
        <v>16360</v>
      </c>
      <c r="AX444">
        <v>1474</v>
      </c>
      <c r="AY444" t="s">
        <v>17068</v>
      </c>
      <c r="BB444" t="s">
        <v>1122</v>
      </c>
      <c r="BC444" t="s">
        <v>288</v>
      </c>
      <c r="BD444" t="s">
        <v>16493</v>
      </c>
      <c r="BE444">
        <v>60605</v>
      </c>
      <c r="BF444" t="s">
        <v>16346</v>
      </c>
      <c r="BG444" t="s">
        <v>16363</v>
      </c>
      <c r="BH444" t="b">
        <f>IFERROR(MATCH('2020'!A444, '2021'!A:A, 0) &gt;0, FALSE)</f>
        <v>1</v>
      </c>
    </row>
    <row r="445" spans="1:60">
      <c r="A445" t="s">
        <v>2435</v>
      </c>
      <c r="B445" t="s">
        <v>2436</v>
      </c>
      <c r="D445" t="s">
        <v>3830</v>
      </c>
      <c r="E445" t="s">
        <v>17422</v>
      </c>
      <c r="F445" t="s">
        <v>2439</v>
      </c>
      <c r="G445" t="s">
        <v>1122</v>
      </c>
      <c r="H445" t="s">
        <v>288</v>
      </c>
      <c r="I445">
        <v>60649</v>
      </c>
      <c r="J445" t="s">
        <v>17423</v>
      </c>
      <c r="K445" t="s">
        <v>146</v>
      </c>
      <c r="L445">
        <v>1</v>
      </c>
      <c r="M445">
        <v>8.4</v>
      </c>
      <c r="N445">
        <v>3.5</v>
      </c>
      <c r="O445">
        <v>12.9</v>
      </c>
      <c r="P445">
        <v>20</v>
      </c>
      <c r="Q445">
        <v>12</v>
      </c>
      <c r="R445">
        <v>16</v>
      </c>
      <c r="S445" t="s">
        <v>290</v>
      </c>
      <c r="T445" t="s">
        <v>290</v>
      </c>
      <c r="U445" t="s">
        <v>290</v>
      </c>
      <c r="V445" t="s">
        <v>290</v>
      </c>
      <c r="W445" t="s">
        <v>290</v>
      </c>
      <c r="X445" t="s">
        <v>290</v>
      </c>
      <c r="Y445" t="s">
        <v>290</v>
      </c>
      <c r="Z445" t="s">
        <v>290</v>
      </c>
      <c r="AA445" t="s">
        <v>290</v>
      </c>
      <c r="AB445" t="s">
        <v>290</v>
      </c>
      <c r="AC445" t="s">
        <v>290</v>
      </c>
      <c r="AD445" t="s">
        <v>290</v>
      </c>
      <c r="AE445" t="s">
        <v>290</v>
      </c>
      <c r="AF445" t="s">
        <v>290</v>
      </c>
      <c r="AG445" t="s">
        <v>290</v>
      </c>
      <c r="AH445" t="s">
        <v>290</v>
      </c>
      <c r="AI445" t="s">
        <v>290</v>
      </c>
      <c r="AJ445" t="s">
        <v>290</v>
      </c>
      <c r="AK445" t="s">
        <v>290</v>
      </c>
      <c r="AL445" t="s">
        <v>290</v>
      </c>
      <c r="AM445">
        <v>100</v>
      </c>
      <c r="AN445" t="s">
        <v>290</v>
      </c>
      <c r="AO445" t="s">
        <v>290</v>
      </c>
      <c r="AP445" t="s">
        <v>290</v>
      </c>
      <c r="AQ445">
        <v>51</v>
      </c>
      <c r="AR445">
        <v>52</v>
      </c>
      <c r="AS445">
        <v>103</v>
      </c>
      <c r="AT445">
        <v>41.765070999999999</v>
      </c>
      <c r="AU445">
        <v>-87.572886999999994</v>
      </c>
      <c r="AV445">
        <v>1</v>
      </c>
      <c r="AW445" t="s">
        <v>16343</v>
      </c>
      <c r="AX445">
        <v>2110</v>
      </c>
      <c r="AY445" t="s">
        <v>17424</v>
      </c>
      <c r="BB445" t="s">
        <v>1122</v>
      </c>
      <c r="BC445" t="s">
        <v>288</v>
      </c>
      <c r="BD445" t="s">
        <v>16493</v>
      </c>
      <c r="BE445">
        <v>60649</v>
      </c>
      <c r="BF445" t="s">
        <v>16346</v>
      </c>
      <c r="BG445" t="s">
        <v>16863</v>
      </c>
      <c r="BH445" t="b">
        <f>IFERROR(MATCH('2020'!A445, '2021'!A:A, 0) &gt;0, FALSE)</f>
        <v>1</v>
      </c>
    </row>
    <row r="446" spans="1:60">
      <c r="A446" t="s">
        <v>2441</v>
      </c>
      <c r="B446" t="s">
        <v>2442</v>
      </c>
      <c r="C446" t="s">
        <v>353</v>
      </c>
      <c r="D446" t="s">
        <v>320</v>
      </c>
      <c r="E446" t="s">
        <v>2443</v>
      </c>
      <c r="F446" t="s">
        <v>2444</v>
      </c>
      <c r="G446" t="s">
        <v>1122</v>
      </c>
      <c r="H446" t="s">
        <v>288</v>
      </c>
      <c r="I446">
        <v>60608</v>
      </c>
      <c r="J446" t="s">
        <v>17425</v>
      </c>
      <c r="K446" t="s">
        <v>146</v>
      </c>
      <c r="L446">
        <v>4</v>
      </c>
      <c r="M446">
        <v>10</v>
      </c>
      <c r="N446">
        <v>1</v>
      </c>
      <c r="O446">
        <v>15</v>
      </c>
      <c r="P446">
        <v>13</v>
      </c>
      <c r="Q446" t="s">
        <v>290</v>
      </c>
      <c r="R446">
        <v>10</v>
      </c>
      <c r="S446">
        <v>15</v>
      </c>
      <c r="T446">
        <v>11</v>
      </c>
      <c r="U446">
        <v>13</v>
      </c>
      <c r="V446">
        <v>13</v>
      </c>
      <c r="W446">
        <v>15</v>
      </c>
      <c r="X446">
        <v>25</v>
      </c>
      <c r="Y446">
        <v>16</v>
      </c>
      <c r="Z446" t="s">
        <v>290</v>
      </c>
      <c r="AA446" t="s">
        <v>290</v>
      </c>
      <c r="AB446" t="s">
        <v>290</v>
      </c>
      <c r="AC446" t="s">
        <v>290</v>
      </c>
      <c r="AD446" t="s">
        <v>290</v>
      </c>
      <c r="AE446" t="s">
        <v>290</v>
      </c>
      <c r="AF446" t="s">
        <v>290</v>
      </c>
      <c r="AG446" t="s">
        <v>290</v>
      </c>
      <c r="AH446" t="s">
        <v>290</v>
      </c>
      <c r="AI446" t="s">
        <v>290</v>
      </c>
      <c r="AJ446">
        <v>134</v>
      </c>
      <c r="AK446" t="s">
        <v>290</v>
      </c>
      <c r="AL446" t="s">
        <v>290</v>
      </c>
      <c r="AM446" t="s">
        <v>290</v>
      </c>
      <c r="AN446" t="s">
        <v>290</v>
      </c>
      <c r="AO446" t="s">
        <v>290</v>
      </c>
      <c r="AP446" t="s">
        <v>290</v>
      </c>
      <c r="AQ446">
        <v>81</v>
      </c>
      <c r="AR446">
        <v>58</v>
      </c>
      <c r="AS446">
        <v>139</v>
      </c>
      <c r="AT446">
        <v>41.855308999999998</v>
      </c>
      <c r="AU446">
        <v>-87.665768999999997</v>
      </c>
      <c r="AV446">
        <v>1</v>
      </c>
      <c r="AW446" t="s">
        <v>16343</v>
      </c>
      <c r="AX446">
        <v>1919</v>
      </c>
      <c r="AY446" t="s">
        <v>17187</v>
      </c>
      <c r="BB446" t="s">
        <v>1122</v>
      </c>
      <c r="BC446" t="s">
        <v>288</v>
      </c>
      <c r="BD446" t="s">
        <v>16493</v>
      </c>
      <c r="BE446">
        <v>60608</v>
      </c>
      <c r="BF446" t="s">
        <v>16346</v>
      </c>
      <c r="BG446" t="s">
        <v>146</v>
      </c>
      <c r="BH446" t="b">
        <f>IFERROR(MATCH('2020'!A446, '2021'!A:A, 0) &gt;0, FALSE)</f>
        <v>1</v>
      </c>
    </row>
    <row r="447" spans="1:60">
      <c r="A447" t="s">
        <v>2445</v>
      </c>
      <c r="B447" t="s">
        <v>2446</v>
      </c>
      <c r="D447" t="s">
        <v>1714</v>
      </c>
      <c r="E447" t="s">
        <v>17426</v>
      </c>
      <c r="F447" t="s">
        <v>2448</v>
      </c>
      <c r="G447" t="s">
        <v>1122</v>
      </c>
      <c r="H447" t="s">
        <v>288</v>
      </c>
      <c r="I447">
        <v>60608</v>
      </c>
      <c r="J447" t="s">
        <v>17427</v>
      </c>
      <c r="K447" t="s">
        <v>146</v>
      </c>
      <c r="L447">
        <v>3</v>
      </c>
      <c r="M447">
        <v>11</v>
      </c>
      <c r="N447">
        <v>10</v>
      </c>
      <c r="O447">
        <v>24</v>
      </c>
      <c r="P447">
        <v>45</v>
      </c>
      <c r="Q447">
        <v>25</v>
      </c>
      <c r="R447">
        <v>21</v>
      </c>
      <c r="S447">
        <v>27</v>
      </c>
      <c r="T447">
        <v>18</v>
      </c>
      <c r="U447">
        <v>20</v>
      </c>
      <c r="V447">
        <v>13</v>
      </c>
      <c r="W447">
        <v>14</v>
      </c>
      <c r="X447">
        <v>17</v>
      </c>
      <c r="Y447">
        <v>15</v>
      </c>
      <c r="Z447" t="s">
        <v>290</v>
      </c>
      <c r="AA447" t="s">
        <v>290</v>
      </c>
      <c r="AB447" t="s">
        <v>290</v>
      </c>
      <c r="AC447" t="s">
        <v>290</v>
      </c>
      <c r="AD447" t="s">
        <v>290</v>
      </c>
      <c r="AE447" t="s">
        <v>290</v>
      </c>
      <c r="AF447" t="s">
        <v>290</v>
      </c>
      <c r="AG447" t="s">
        <v>290</v>
      </c>
      <c r="AH447" t="s">
        <v>290</v>
      </c>
      <c r="AI447" t="s">
        <v>290</v>
      </c>
      <c r="AJ447">
        <v>188</v>
      </c>
      <c r="AK447" t="s">
        <v>290</v>
      </c>
      <c r="AL447" t="s">
        <v>290</v>
      </c>
      <c r="AM447" t="s">
        <v>290</v>
      </c>
      <c r="AN447" t="s">
        <v>290</v>
      </c>
      <c r="AO447" t="s">
        <v>290</v>
      </c>
      <c r="AP447">
        <v>17</v>
      </c>
      <c r="AQ447">
        <v>116</v>
      </c>
      <c r="AR447">
        <v>100</v>
      </c>
      <c r="AS447">
        <v>216</v>
      </c>
      <c r="AT447">
        <v>41.859085</v>
      </c>
      <c r="AU447">
        <v>-87.657336999999998</v>
      </c>
      <c r="AV447">
        <v>1</v>
      </c>
      <c r="AW447" t="s">
        <v>16343</v>
      </c>
      <c r="AX447">
        <v>1625</v>
      </c>
      <c r="AY447" t="s">
        <v>17428</v>
      </c>
      <c r="BB447" t="s">
        <v>1122</v>
      </c>
      <c r="BC447" t="s">
        <v>288</v>
      </c>
      <c r="BD447" t="s">
        <v>16493</v>
      </c>
      <c r="BE447">
        <v>60608</v>
      </c>
      <c r="BF447" t="s">
        <v>16346</v>
      </c>
      <c r="BG447" t="s">
        <v>16863</v>
      </c>
      <c r="BH447" t="b">
        <f>IFERROR(MATCH('2020'!A447, '2021'!A:A, 0) &gt;0, FALSE)</f>
        <v>1</v>
      </c>
    </row>
    <row r="448" spans="1:60">
      <c r="A448" t="s">
        <v>12262</v>
      </c>
      <c r="B448" t="s">
        <v>12263</v>
      </c>
      <c r="D448" t="s">
        <v>2049</v>
      </c>
      <c r="E448" t="s">
        <v>17297</v>
      </c>
      <c r="F448" t="s">
        <v>12264</v>
      </c>
      <c r="G448" t="s">
        <v>1122</v>
      </c>
      <c r="H448" t="s">
        <v>288</v>
      </c>
      <c r="I448">
        <v>60643</v>
      </c>
      <c r="J448" t="s">
        <v>17429</v>
      </c>
      <c r="K448" t="s">
        <v>146</v>
      </c>
      <c r="L448">
        <v>0.5</v>
      </c>
      <c r="M448">
        <v>1.5</v>
      </c>
      <c r="N448">
        <v>0</v>
      </c>
      <c r="O448">
        <v>2</v>
      </c>
      <c r="P448" t="s">
        <v>290</v>
      </c>
      <c r="Q448" t="s">
        <v>290</v>
      </c>
      <c r="R448" t="s">
        <v>290</v>
      </c>
      <c r="S448" t="s">
        <v>290</v>
      </c>
      <c r="T448" t="s">
        <v>290</v>
      </c>
      <c r="U448" t="s">
        <v>290</v>
      </c>
      <c r="V448" t="s">
        <v>290</v>
      </c>
      <c r="W448" t="s">
        <v>290</v>
      </c>
      <c r="X448" t="s">
        <v>290</v>
      </c>
      <c r="Y448" t="s">
        <v>290</v>
      </c>
      <c r="Z448" t="s">
        <v>290</v>
      </c>
      <c r="AA448" t="s">
        <v>290</v>
      </c>
      <c r="AB448" t="s">
        <v>290</v>
      </c>
      <c r="AC448" t="s">
        <v>290</v>
      </c>
      <c r="AD448" t="s">
        <v>290</v>
      </c>
      <c r="AE448" t="s">
        <v>290</v>
      </c>
      <c r="AF448" t="s">
        <v>290</v>
      </c>
      <c r="AG448" t="s">
        <v>290</v>
      </c>
      <c r="AH448" t="s">
        <v>290</v>
      </c>
      <c r="AI448" t="s">
        <v>290</v>
      </c>
      <c r="AJ448" t="s">
        <v>290</v>
      </c>
      <c r="AK448" t="s">
        <v>290</v>
      </c>
      <c r="AL448" t="s">
        <v>290</v>
      </c>
      <c r="AM448" t="s">
        <v>290</v>
      </c>
      <c r="AN448" t="s">
        <v>290</v>
      </c>
      <c r="AO448" t="s">
        <v>290</v>
      </c>
      <c r="AP448" t="s">
        <v>290</v>
      </c>
      <c r="AQ448">
        <v>4</v>
      </c>
      <c r="AR448">
        <v>3</v>
      </c>
      <c r="AS448">
        <v>7</v>
      </c>
      <c r="AT448">
        <v>41.693745999999997</v>
      </c>
      <c r="AU448">
        <v>-87.677591000000007</v>
      </c>
      <c r="AV448">
        <v>1</v>
      </c>
      <c r="AW448" t="s">
        <v>16343</v>
      </c>
      <c r="AX448">
        <v>11024</v>
      </c>
      <c r="AY448" t="s">
        <v>17430</v>
      </c>
      <c r="BB448" t="s">
        <v>1122</v>
      </c>
      <c r="BC448" t="s">
        <v>288</v>
      </c>
      <c r="BD448" t="s">
        <v>16493</v>
      </c>
      <c r="BE448">
        <v>60643</v>
      </c>
      <c r="BF448" t="s">
        <v>16346</v>
      </c>
      <c r="BG448" t="s">
        <v>16863</v>
      </c>
      <c r="BH448" t="b">
        <f>IFERROR(MATCH('2020'!A448, '2021'!A:A, 0) &gt;0, FALSE)</f>
        <v>1</v>
      </c>
    </row>
    <row r="449" spans="1:60">
      <c r="A449" t="s">
        <v>2449</v>
      </c>
      <c r="B449" t="s">
        <v>2450</v>
      </c>
      <c r="C449" t="s">
        <v>283</v>
      </c>
      <c r="D449" t="s">
        <v>2451</v>
      </c>
      <c r="E449" t="s">
        <v>2452</v>
      </c>
      <c r="F449" t="s">
        <v>2453</v>
      </c>
      <c r="G449" t="s">
        <v>1122</v>
      </c>
      <c r="H449" t="s">
        <v>288</v>
      </c>
      <c r="I449">
        <v>60646</v>
      </c>
      <c r="J449" t="s">
        <v>17431</v>
      </c>
      <c r="K449" t="s">
        <v>146</v>
      </c>
      <c r="L449">
        <v>5</v>
      </c>
      <c r="M449">
        <v>39</v>
      </c>
      <c r="N449">
        <v>10</v>
      </c>
      <c r="O449">
        <v>54</v>
      </c>
      <c r="P449">
        <v>81</v>
      </c>
      <c r="Q449">
        <v>59</v>
      </c>
      <c r="R449">
        <v>45</v>
      </c>
      <c r="S449">
        <v>57</v>
      </c>
      <c r="T449">
        <v>69</v>
      </c>
      <c r="U449">
        <v>45</v>
      </c>
      <c r="V449">
        <v>58</v>
      </c>
      <c r="W449">
        <v>62</v>
      </c>
      <c r="X449">
        <v>58</v>
      </c>
      <c r="Y449">
        <v>64</v>
      </c>
      <c r="Z449" t="s">
        <v>290</v>
      </c>
      <c r="AA449" t="s">
        <v>290</v>
      </c>
      <c r="AB449" t="s">
        <v>290</v>
      </c>
      <c r="AC449" t="s">
        <v>290</v>
      </c>
      <c r="AD449" t="s">
        <v>290</v>
      </c>
      <c r="AE449" t="s">
        <v>290</v>
      </c>
      <c r="AF449" t="s">
        <v>290</v>
      </c>
      <c r="AG449" t="s">
        <v>290</v>
      </c>
      <c r="AH449" t="s">
        <v>290</v>
      </c>
      <c r="AI449" t="s">
        <v>290</v>
      </c>
      <c r="AJ449">
        <v>41</v>
      </c>
      <c r="AK449" t="s">
        <v>290</v>
      </c>
      <c r="AL449">
        <v>44</v>
      </c>
      <c r="AM449" t="s">
        <v>290</v>
      </c>
      <c r="AN449" t="s">
        <v>290</v>
      </c>
      <c r="AO449">
        <v>480</v>
      </c>
      <c r="AP449">
        <v>41</v>
      </c>
      <c r="AQ449">
        <v>294</v>
      </c>
      <c r="AR449">
        <v>317</v>
      </c>
      <c r="AS449">
        <v>611</v>
      </c>
      <c r="AT449">
        <v>41.994393000000002</v>
      </c>
      <c r="AU449">
        <v>-87.745279999999994</v>
      </c>
      <c r="AV449">
        <v>1</v>
      </c>
      <c r="AW449" t="s">
        <v>16343</v>
      </c>
      <c r="AX449">
        <v>6230</v>
      </c>
      <c r="AY449" t="s">
        <v>17432</v>
      </c>
      <c r="BB449" t="s">
        <v>1122</v>
      </c>
      <c r="BC449" t="s">
        <v>288</v>
      </c>
      <c r="BD449" t="s">
        <v>16493</v>
      </c>
      <c r="BE449">
        <v>60646</v>
      </c>
      <c r="BF449" t="s">
        <v>16346</v>
      </c>
      <c r="BG449" t="s">
        <v>16863</v>
      </c>
      <c r="BH449" t="b">
        <f>IFERROR(MATCH('2020'!A449, '2021'!A:A, 0) &gt;0, FALSE)</f>
        <v>1</v>
      </c>
    </row>
    <row r="450" spans="1:60">
      <c r="A450" t="s">
        <v>2454</v>
      </c>
      <c r="B450" t="s">
        <v>2455</v>
      </c>
      <c r="D450" t="s">
        <v>2456</v>
      </c>
      <c r="E450" t="s">
        <v>2457</v>
      </c>
      <c r="F450" t="s">
        <v>2458</v>
      </c>
      <c r="G450" t="s">
        <v>1122</v>
      </c>
      <c r="H450" t="s">
        <v>288</v>
      </c>
      <c r="I450">
        <v>60625</v>
      </c>
      <c r="J450" t="s">
        <v>17433</v>
      </c>
      <c r="K450" t="s">
        <v>146</v>
      </c>
      <c r="L450">
        <v>2</v>
      </c>
      <c r="M450">
        <v>33</v>
      </c>
      <c r="N450">
        <v>12.5</v>
      </c>
      <c r="O450">
        <v>47.5</v>
      </c>
      <c r="P450">
        <v>98</v>
      </c>
      <c r="Q450">
        <v>39</v>
      </c>
      <c r="R450">
        <v>35</v>
      </c>
      <c r="S450">
        <v>33</v>
      </c>
      <c r="T450">
        <v>35</v>
      </c>
      <c r="U450">
        <v>31</v>
      </c>
      <c r="V450">
        <v>41</v>
      </c>
      <c r="W450">
        <v>24</v>
      </c>
      <c r="X450">
        <v>36</v>
      </c>
      <c r="Y450">
        <v>29</v>
      </c>
      <c r="Z450" t="s">
        <v>290</v>
      </c>
      <c r="AA450" t="s">
        <v>290</v>
      </c>
      <c r="AB450" t="s">
        <v>290</v>
      </c>
      <c r="AC450" t="s">
        <v>290</v>
      </c>
      <c r="AD450" t="s">
        <v>290</v>
      </c>
      <c r="AE450" t="s">
        <v>290</v>
      </c>
      <c r="AF450" t="s">
        <v>290</v>
      </c>
      <c r="AG450" t="s">
        <v>290</v>
      </c>
      <c r="AH450" t="s">
        <v>290</v>
      </c>
      <c r="AI450" t="s">
        <v>290</v>
      </c>
      <c r="AJ450" t="s">
        <v>290</v>
      </c>
      <c r="AK450" t="s">
        <v>290</v>
      </c>
      <c r="AL450" t="s">
        <v>290</v>
      </c>
      <c r="AM450" t="s">
        <v>290</v>
      </c>
      <c r="AN450" t="s">
        <v>290</v>
      </c>
      <c r="AO450">
        <v>364</v>
      </c>
      <c r="AP450">
        <v>22</v>
      </c>
      <c r="AQ450">
        <v>182</v>
      </c>
      <c r="AR450">
        <v>219</v>
      </c>
      <c r="AS450">
        <v>401</v>
      </c>
      <c r="AT450">
        <v>41.963746</v>
      </c>
      <c r="AU450">
        <v>-87.689142000000004</v>
      </c>
      <c r="AV450">
        <v>1</v>
      </c>
      <c r="AW450" t="s">
        <v>16343</v>
      </c>
      <c r="AX450">
        <v>4520</v>
      </c>
      <c r="AY450" t="s">
        <v>17434</v>
      </c>
      <c r="BB450" t="s">
        <v>1122</v>
      </c>
      <c r="BC450" t="s">
        <v>288</v>
      </c>
      <c r="BD450" t="s">
        <v>16493</v>
      </c>
      <c r="BE450">
        <v>60625</v>
      </c>
      <c r="BF450" t="s">
        <v>16346</v>
      </c>
      <c r="BG450" t="s">
        <v>16863</v>
      </c>
      <c r="BH450" t="b">
        <f>IFERROR(MATCH('2020'!A450, '2021'!A:A, 0) &gt;0, FALSE)</f>
        <v>1</v>
      </c>
    </row>
    <row r="451" spans="1:60">
      <c r="A451" t="s">
        <v>2459</v>
      </c>
      <c r="B451" t="s">
        <v>2460</v>
      </c>
      <c r="D451" t="s">
        <v>651</v>
      </c>
      <c r="E451" t="s">
        <v>2375</v>
      </c>
      <c r="F451" t="s">
        <v>2462</v>
      </c>
      <c r="G451" t="s">
        <v>1420</v>
      </c>
      <c r="H451" t="s">
        <v>288</v>
      </c>
      <c r="I451">
        <v>60805</v>
      </c>
      <c r="J451" t="s">
        <v>17435</v>
      </c>
      <c r="K451" t="s">
        <v>146</v>
      </c>
      <c r="L451">
        <v>3</v>
      </c>
      <c r="M451">
        <v>15</v>
      </c>
      <c r="N451">
        <v>3.5</v>
      </c>
      <c r="O451">
        <v>21.5</v>
      </c>
      <c r="P451">
        <v>46</v>
      </c>
      <c r="Q451">
        <v>18</v>
      </c>
      <c r="R451">
        <v>12</v>
      </c>
      <c r="S451">
        <v>24</v>
      </c>
      <c r="T451">
        <v>23</v>
      </c>
      <c r="U451">
        <v>27</v>
      </c>
      <c r="V451">
        <v>25</v>
      </c>
      <c r="W451">
        <v>17</v>
      </c>
      <c r="X451">
        <v>20</v>
      </c>
      <c r="Y451">
        <v>31</v>
      </c>
      <c r="Z451" t="s">
        <v>290</v>
      </c>
      <c r="AA451" t="s">
        <v>290</v>
      </c>
      <c r="AB451" t="s">
        <v>290</v>
      </c>
      <c r="AC451" t="s">
        <v>290</v>
      </c>
      <c r="AD451" t="s">
        <v>290</v>
      </c>
      <c r="AE451" t="s">
        <v>290</v>
      </c>
      <c r="AF451" t="s">
        <v>290</v>
      </c>
      <c r="AG451" t="s">
        <v>290</v>
      </c>
      <c r="AH451" t="s">
        <v>290</v>
      </c>
      <c r="AI451" t="s">
        <v>290</v>
      </c>
      <c r="AJ451">
        <v>40</v>
      </c>
      <c r="AK451" t="s">
        <v>290</v>
      </c>
      <c r="AL451" t="s">
        <v>290</v>
      </c>
      <c r="AM451">
        <v>25</v>
      </c>
      <c r="AN451" t="s">
        <v>290</v>
      </c>
      <c r="AO451">
        <v>163</v>
      </c>
      <c r="AP451">
        <v>12</v>
      </c>
      <c r="AQ451">
        <v>123</v>
      </c>
      <c r="AR451">
        <v>120</v>
      </c>
      <c r="AS451">
        <v>243</v>
      </c>
      <c r="AT451">
        <v>41.706412999999998</v>
      </c>
      <c r="AU451">
        <v>-87.709474</v>
      </c>
      <c r="AV451">
        <v>1</v>
      </c>
      <c r="AW451" t="s">
        <v>16343</v>
      </c>
      <c r="AX451">
        <v>3550</v>
      </c>
      <c r="AY451" t="s">
        <v>17436</v>
      </c>
      <c r="BB451" t="s">
        <v>1420</v>
      </c>
      <c r="BC451" t="s">
        <v>288</v>
      </c>
      <c r="BD451" t="s">
        <v>16493</v>
      </c>
      <c r="BE451">
        <v>60805</v>
      </c>
      <c r="BF451" t="s">
        <v>16346</v>
      </c>
      <c r="BG451" t="s">
        <v>146</v>
      </c>
      <c r="BH451" t="b">
        <f>IFERROR(MATCH('2020'!A451, '2021'!A:A, 0) &gt;0, FALSE)</f>
        <v>1</v>
      </c>
    </row>
    <row r="452" spans="1:60">
      <c r="A452" t="s">
        <v>2463</v>
      </c>
      <c r="B452" t="s">
        <v>2464</v>
      </c>
      <c r="C452" t="s">
        <v>283</v>
      </c>
      <c r="D452" t="s">
        <v>2465</v>
      </c>
      <c r="E452" t="s">
        <v>895</v>
      </c>
      <c r="F452" t="s">
        <v>2466</v>
      </c>
      <c r="G452" t="s">
        <v>1122</v>
      </c>
      <c r="H452" t="s">
        <v>288</v>
      </c>
      <c r="I452">
        <v>60629</v>
      </c>
      <c r="J452" t="s">
        <v>17437</v>
      </c>
      <c r="K452" t="s">
        <v>146</v>
      </c>
      <c r="L452">
        <v>1</v>
      </c>
      <c r="M452">
        <v>12.4</v>
      </c>
      <c r="N452">
        <v>6</v>
      </c>
      <c r="O452">
        <v>19.399999999999999</v>
      </c>
      <c r="P452">
        <v>32</v>
      </c>
      <c r="Q452">
        <v>20</v>
      </c>
      <c r="R452">
        <v>15</v>
      </c>
      <c r="S452">
        <v>12</v>
      </c>
      <c r="T452">
        <v>13</v>
      </c>
      <c r="U452">
        <v>11</v>
      </c>
      <c r="V452">
        <v>15</v>
      </c>
      <c r="W452">
        <v>15</v>
      </c>
      <c r="X452">
        <v>21</v>
      </c>
      <c r="Y452">
        <v>17</v>
      </c>
      <c r="Z452" t="s">
        <v>290</v>
      </c>
      <c r="AA452" t="s">
        <v>290</v>
      </c>
      <c r="AB452" t="s">
        <v>290</v>
      </c>
      <c r="AC452" t="s">
        <v>290</v>
      </c>
      <c r="AD452" t="s">
        <v>290</v>
      </c>
      <c r="AE452" t="s">
        <v>290</v>
      </c>
      <c r="AF452" t="s">
        <v>290</v>
      </c>
      <c r="AG452" t="s">
        <v>290</v>
      </c>
      <c r="AH452">
        <v>13</v>
      </c>
      <c r="AI452" t="s">
        <v>290</v>
      </c>
      <c r="AJ452">
        <v>175</v>
      </c>
      <c r="AK452" t="s">
        <v>290</v>
      </c>
      <c r="AL452" t="s">
        <v>290</v>
      </c>
      <c r="AM452">
        <v>10</v>
      </c>
      <c r="AN452" t="s">
        <v>290</v>
      </c>
      <c r="AO452" t="s">
        <v>290</v>
      </c>
      <c r="AP452" t="s">
        <v>290</v>
      </c>
      <c r="AQ452">
        <v>89</v>
      </c>
      <c r="AR452">
        <v>96</v>
      </c>
      <c r="AS452">
        <v>185</v>
      </c>
      <c r="AT452">
        <v>41.763235999999999</v>
      </c>
      <c r="AU452">
        <v>-87.717839999999995</v>
      </c>
      <c r="AV452">
        <v>1</v>
      </c>
      <c r="AW452" t="s">
        <v>16343</v>
      </c>
      <c r="AX452">
        <v>7130</v>
      </c>
      <c r="AY452" t="s">
        <v>17438</v>
      </c>
      <c r="BB452" t="s">
        <v>1122</v>
      </c>
      <c r="BC452" t="s">
        <v>288</v>
      </c>
      <c r="BD452" t="s">
        <v>16493</v>
      </c>
      <c r="BE452">
        <v>60629</v>
      </c>
      <c r="BF452" t="s">
        <v>16346</v>
      </c>
      <c r="BG452" t="s">
        <v>146</v>
      </c>
      <c r="BH452" t="b">
        <f>IFERROR(MATCH('2020'!A452, '2021'!A:A, 0) &gt;0, FALSE)</f>
        <v>1</v>
      </c>
    </row>
    <row r="453" spans="1:60">
      <c r="A453" t="s">
        <v>2467</v>
      </c>
      <c r="B453" t="s">
        <v>2468</v>
      </c>
      <c r="D453" t="s">
        <v>1190</v>
      </c>
      <c r="E453" t="s">
        <v>1932</v>
      </c>
      <c r="F453" t="s">
        <v>2470</v>
      </c>
      <c r="G453" t="s">
        <v>1122</v>
      </c>
      <c r="H453" t="s">
        <v>288</v>
      </c>
      <c r="I453">
        <v>60636</v>
      </c>
      <c r="J453" t="s">
        <v>17439</v>
      </c>
      <c r="K453" t="s">
        <v>146</v>
      </c>
      <c r="L453">
        <v>4.5</v>
      </c>
      <c r="M453">
        <v>11</v>
      </c>
      <c r="N453">
        <v>11</v>
      </c>
      <c r="O453">
        <v>26.5</v>
      </c>
      <c r="P453">
        <v>39</v>
      </c>
      <c r="Q453">
        <v>19</v>
      </c>
      <c r="R453">
        <v>21</v>
      </c>
      <c r="S453">
        <v>23</v>
      </c>
      <c r="T453">
        <v>16</v>
      </c>
      <c r="U453">
        <v>19</v>
      </c>
      <c r="V453">
        <v>17</v>
      </c>
      <c r="W453">
        <v>24</v>
      </c>
      <c r="X453">
        <v>26</v>
      </c>
      <c r="Y453">
        <v>18</v>
      </c>
      <c r="Z453" t="s">
        <v>290</v>
      </c>
      <c r="AA453" t="s">
        <v>290</v>
      </c>
      <c r="AB453" t="s">
        <v>290</v>
      </c>
      <c r="AC453" t="s">
        <v>290</v>
      </c>
      <c r="AD453" t="s">
        <v>290</v>
      </c>
      <c r="AE453" t="s">
        <v>290</v>
      </c>
      <c r="AF453" t="s">
        <v>290</v>
      </c>
      <c r="AG453" t="s">
        <v>290</v>
      </c>
      <c r="AH453">
        <v>13</v>
      </c>
      <c r="AI453" t="s">
        <v>290</v>
      </c>
      <c r="AJ453" t="s">
        <v>290</v>
      </c>
      <c r="AK453" t="s">
        <v>290</v>
      </c>
      <c r="AL453" t="s">
        <v>290</v>
      </c>
      <c r="AM453">
        <v>235</v>
      </c>
      <c r="AN453" t="s">
        <v>290</v>
      </c>
      <c r="AO453" t="s">
        <v>290</v>
      </c>
      <c r="AP453" t="s">
        <v>290</v>
      </c>
      <c r="AQ453">
        <v>129</v>
      </c>
      <c r="AR453">
        <v>106</v>
      </c>
      <c r="AS453">
        <v>235</v>
      </c>
      <c r="AT453">
        <v>41.784170000000003</v>
      </c>
      <c r="AU453">
        <v>-87.662525000000002</v>
      </c>
      <c r="AV453">
        <v>1</v>
      </c>
      <c r="AW453" t="s">
        <v>16343</v>
      </c>
      <c r="AX453">
        <v>6020</v>
      </c>
      <c r="AY453" t="s">
        <v>17440</v>
      </c>
      <c r="BB453" t="s">
        <v>1122</v>
      </c>
      <c r="BC453" t="s">
        <v>288</v>
      </c>
      <c r="BD453" t="s">
        <v>16493</v>
      </c>
      <c r="BE453">
        <v>60636</v>
      </c>
      <c r="BF453" t="s">
        <v>16346</v>
      </c>
      <c r="BG453" t="s">
        <v>16863</v>
      </c>
      <c r="BH453" t="b">
        <f>IFERROR(MATCH('2020'!A453, '2021'!A:A, 0) &gt;0, FALSE)</f>
        <v>1</v>
      </c>
    </row>
    <row r="454" spans="1:60">
      <c r="A454" t="s">
        <v>2471</v>
      </c>
      <c r="B454" t="s">
        <v>2472</v>
      </c>
      <c r="D454" t="s">
        <v>1185</v>
      </c>
      <c r="E454" t="s">
        <v>2473</v>
      </c>
      <c r="F454" t="s">
        <v>2474</v>
      </c>
      <c r="G454" t="s">
        <v>1122</v>
      </c>
      <c r="H454" t="s">
        <v>288</v>
      </c>
      <c r="I454">
        <v>60622</v>
      </c>
      <c r="J454" t="s">
        <v>17441</v>
      </c>
      <c r="K454" t="s">
        <v>146</v>
      </c>
      <c r="L454">
        <v>1</v>
      </c>
      <c r="M454">
        <v>19</v>
      </c>
      <c r="N454">
        <v>10</v>
      </c>
      <c r="O454">
        <v>30</v>
      </c>
      <c r="P454">
        <v>79</v>
      </c>
      <c r="Q454">
        <v>18</v>
      </c>
      <c r="R454">
        <v>17</v>
      </c>
      <c r="S454">
        <v>15</v>
      </c>
      <c r="T454" t="s">
        <v>290</v>
      </c>
      <c r="U454">
        <v>13</v>
      </c>
      <c r="V454">
        <v>19</v>
      </c>
      <c r="W454">
        <v>22</v>
      </c>
      <c r="X454">
        <v>13</v>
      </c>
      <c r="Y454">
        <v>18</v>
      </c>
      <c r="Z454" t="s">
        <v>290</v>
      </c>
      <c r="AA454" t="s">
        <v>290</v>
      </c>
      <c r="AB454" t="s">
        <v>290</v>
      </c>
      <c r="AC454" t="s">
        <v>290</v>
      </c>
      <c r="AD454" t="s">
        <v>290</v>
      </c>
      <c r="AE454" t="s">
        <v>290</v>
      </c>
      <c r="AF454" t="s">
        <v>290</v>
      </c>
      <c r="AG454" t="s">
        <v>290</v>
      </c>
      <c r="AH454">
        <v>16</v>
      </c>
      <c r="AI454" t="s">
        <v>290</v>
      </c>
      <c r="AJ454">
        <v>74</v>
      </c>
      <c r="AK454" t="s">
        <v>290</v>
      </c>
      <c r="AL454" t="s">
        <v>290</v>
      </c>
      <c r="AM454" t="s">
        <v>290</v>
      </c>
      <c r="AN454" t="s">
        <v>290</v>
      </c>
      <c r="AO454">
        <v>118</v>
      </c>
      <c r="AP454">
        <v>36</v>
      </c>
      <c r="AQ454">
        <v>121</v>
      </c>
      <c r="AR454">
        <v>118</v>
      </c>
      <c r="AS454">
        <v>239</v>
      </c>
      <c r="AT454">
        <v>41.915784000000002</v>
      </c>
      <c r="AU454">
        <v>-87.672105999999999</v>
      </c>
      <c r="AV454">
        <v>1</v>
      </c>
      <c r="AW454" t="s">
        <v>16343</v>
      </c>
      <c r="AX454">
        <v>1810</v>
      </c>
      <c r="AY454" t="s">
        <v>17442</v>
      </c>
      <c r="BB454" t="s">
        <v>1122</v>
      </c>
      <c r="BC454" t="s">
        <v>288</v>
      </c>
      <c r="BD454" t="s">
        <v>16493</v>
      </c>
      <c r="BE454">
        <v>60622</v>
      </c>
      <c r="BF454" t="s">
        <v>16346</v>
      </c>
      <c r="BG454" t="s">
        <v>16863</v>
      </c>
      <c r="BH454" t="b">
        <f>IFERROR(MATCH('2020'!A454, '2021'!A:A, 0) &gt;0, FALSE)</f>
        <v>1</v>
      </c>
    </row>
    <row r="455" spans="1:60">
      <c r="A455" t="s">
        <v>2475</v>
      </c>
      <c r="B455" t="s">
        <v>2476</v>
      </c>
      <c r="D455" t="s">
        <v>2304</v>
      </c>
      <c r="E455" t="s">
        <v>2314</v>
      </c>
      <c r="F455" t="s">
        <v>2477</v>
      </c>
      <c r="G455" t="s">
        <v>1122</v>
      </c>
      <c r="H455" t="s">
        <v>288</v>
      </c>
      <c r="I455">
        <v>60613</v>
      </c>
      <c r="J455" t="s">
        <v>17443</v>
      </c>
      <c r="K455" t="s">
        <v>146</v>
      </c>
      <c r="L455">
        <v>2</v>
      </c>
      <c r="M455">
        <v>11</v>
      </c>
      <c r="N455">
        <v>9</v>
      </c>
      <c r="O455">
        <v>22</v>
      </c>
      <c r="P455">
        <v>39</v>
      </c>
      <c r="Q455">
        <v>24</v>
      </c>
      <c r="R455">
        <v>17</v>
      </c>
      <c r="S455">
        <v>16</v>
      </c>
      <c r="T455">
        <v>18</v>
      </c>
      <c r="U455">
        <v>22</v>
      </c>
      <c r="V455">
        <v>18</v>
      </c>
      <c r="W455">
        <v>20</v>
      </c>
      <c r="X455">
        <v>22</v>
      </c>
      <c r="Y455">
        <v>21</v>
      </c>
      <c r="Z455" t="s">
        <v>290</v>
      </c>
      <c r="AA455" t="s">
        <v>290</v>
      </c>
      <c r="AB455" t="s">
        <v>290</v>
      </c>
      <c r="AC455" t="s">
        <v>290</v>
      </c>
      <c r="AD455" t="s">
        <v>290</v>
      </c>
      <c r="AE455" t="s">
        <v>290</v>
      </c>
      <c r="AF455" t="s">
        <v>290</v>
      </c>
      <c r="AG455" t="s">
        <v>290</v>
      </c>
      <c r="AH455" t="s">
        <v>290</v>
      </c>
      <c r="AI455" t="s">
        <v>290</v>
      </c>
      <c r="AJ455">
        <v>24</v>
      </c>
      <c r="AK455" t="s">
        <v>290</v>
      </c>
      <c r="AL455" t="s">
        <v>290</v>
      </c>
      <c r="AM455">
        <v>188</v>
      </c>
      <c r="AN455" t="s">
        <v>290</v>
      </c>
      <c r="AO455" t="s">
        <v>290</v>
      </c>
      <c r="AP455" t="s">
        <v>290</v>
      </c>
      <c r="AQ455">
        <v>126</v>
      </c>
      <c r="AR455">
        <v>91</v>
      </c>
      <c r="AS455">
        <v>217</v>
      </c>
      <c r="AT455">
        <v>41.958610999999998</v>
      </c>
      <c r="AU455">
        <v>-87.655502999999996</v>
      </c>
      <c r="AV455">
        <v>1</v>
      </c>
      <c r="AW455" t="s">
        <v>16343</v>
      </c>
      <c r="AX455">
        <v>1026</v>
      </c>
      <c r="AY455" t="s">
        <v>17444</v>
      </c>
      <c r="BB455" t="s">
        <v>1122</v>
      </c>
      <c r="BC455" t="s">
        <v>288</v>
      </c>
      <c r="BD455" t="s">
        <v>16493</v>
      </c>
      <c r="BE455">
        <v>60613</v>
      </c>
      <c r="BF455" t="s">
        <v>16346</v>
      </c>
      <c r="BG455" t="s">
        <v>146</v>
      </c>
      <c r="BH455" t="b">
        <f>IFERROR(MATCH('2020'!A455, '2021'!A:A, 0) &gt;0, FALSE)</f>
        <v>1</v>
      </c>
    </row>
    <row r="456" spans="1:60">
      <c r="A456" t="s">
        <v>2478</v>
      </c>
      <c r="B456" t="s">
        <v>2479</v>
      </c>
      <c r="D456" t="s">
        <v>2480</v>
      </c>
      <c r="E456" t="s">
        <v>2481</v>
      </c>
      <c r="F456" t="s">
        <v>2482</v>
      </c>
      <c r="G456" t="s">
        <v>1122</v>
      </c>
      <c r="H456" t="s">
        <v>288</v>
      </c>
      <c r="I456">
        <v>60629</v>
      </c>
      <c r="J456" t="s">
        <v>17445</v>
      </c>
      <c r="K456" t="s">
        <v>146</v>
      </c>
      <c r="L456">
        <v>1</v>
      </c>
      <c r="M456">
        <v>14</v>
      </c>
      <c r="N456">
        <v>13</v>
      </c>
      <c r="O456">
        <v>28</v>
      </c>
      <c r="P456">
        <v>25</v>
      </c>
      <c r="Q456">
        <v>23</v>
      </c>
      <c r="R456">
        <v>22</v>
      </c>
      <c r="S456">
        <v>10</v>
      </c>
      <c r="T456">
        <v>25</v>
      </c>
      <c r="U456">
        <v>20</v>
      </c>
      <c r="V456">
        <v>27</v>
      </c>
      <c r="W456">
        <v>19</v>
      </c>
      <c r="X456">
        <v>27</v>
      </c>
      <c r="Y456">
        <v>27</v>
      </c>
      <c r="Z456" t="s">
        <v>290</v>
      </c>
      <c r="AA456" t="s">
        <v>290</v>
      </c>
      <c r="AB456" t="s">
        <v>290</v>
      </c>
      <c r="AC456" t="s">
        <v>290</v>
      </c>
      <c r="AD456" t="s">
        <v>290</v>
      </c>
      <c r="AE456" t="s">
        <v>290</v>
      </c>
      <c r="AF456" t="s">
        <v>290</v>
      </c>
      <c r="AG456" t="s">
        <v>290</v>
      </c>
      <c r="AH456" t="s">
        <v>290</v>
      </c>
      <c r="AI456" t="s">
        <v>290</v>
      </c>
      <c r="AJ456">
        <v>214</v>
      </c>
      <c r="AK456" t="s">
        <v>290</v>
      </c>
      <c r="AL456" t="s">
        <v>290</v>
      </c>
      <c r="AM456" t="s">
        <v>290</v>
      </c>
      <c r="AN456" t="s">
        <v>290</v>
      </c>
      <c r="AO456" t="s">
        <v>290</v>
      </c>
      <c r="AP456" t="s">
        <v>290</v>
      </c>
      <c r="AQ456">
        <v>117</v>
      </c>
      <c r="AR456">
        <v>108</v>
      </c>
      <c r="AS456">
        <v>225</v>
      </c>
      <c r="AT456">
        <v>41.775697999999998</v>
      </c>
      <c r="AU456">
        <v>-87.734036000000003</v>
      </c>
      <c r="AV456">
        <v>1</v>
      </c>
      <c r="AW456" t="s">
        <v>16343</v>
      </c>
      <c r="AX456">
        <v>6424</v>
      </c>
      <c r="AY456" t="s">
        <v>17407</v>
      </c>
      <c r="BB456" t="s">
        <v>1122</v>
      </c>
      <c r="BC456" t="s">
        <v>288</v>
      </c>
      <c r="BD456" t="s">
        <v>16493</v>
      </c>
      <c r="BE456">
        <v>60629</v>
      </c>
      <c r="BF456" t="s">
        <v>16346</v>
      </c>
      <c r="BG456" t="s">
        <v>16863</v>
      </c>
      <c r="BH456" t="b">
        <f>IFERROR(MATCH('2020'!A456, '2021'!A:A, 0) &gt;0, FALSE)</f>
        <v>1</v>
      </c>
    </row>
    <row r="457" spans="1:60">
      <c r="A457" t="s">
        <v>2483</v>
      </c>
      <c r="B457" t="s">
        <v>2484</v>
      </c>
      <c r="C457" t="s">
        <v>283</v>
      </c>
      <c r="D457" t="s">
        <v>17446</v>
      </c>
      <c r="E457" t="s">
        <v>17447</v>
      </c>
      <c r="F457" t="s">
        <v>2486</v>
      </c>
      <c r="G457" t="s">
        <v>1122</v>
      </c>
      <c r="H457" t="s">
        <v>288</v>
      </c>
      <c r="I457">
        <v>60646</v>
      </c>
      <c r="J457" t="s">
        <v>17448</v>
      </c>
      <c r="K457" t="s">
        <v>146</v>
      </c>
      <c r="L457">
        <v>2</v>
      </c>
      <c r="M457">
        <v>25</v>
      </c>
      <c r="N457">
        <v>4</v>
      </c>
      <c r="O457">
        <v>31</v>
      </c>
      <c r="P457">
        <v>73</v>
      </c>
      <c r="Q457">
        <v>29</v>
      </c>
      <c r="R457">
        <v>32</v>
      </c>
      <c r="S457">
        <v>24</v>
      </c>
      <c r="T457">
        <v>33</v>
      </c>
      <c r="U457">
        <v>21</v>
      </c>
      <c r="V457">
        <v>29</v>
      </c>
      <c r="W457">
        <v>29</v>
      </c>
      <c r="X457">
        <v>25</v>
      </c>
      <c r="Y457">
        <v>42</v>
      </c>
      <c r="Z457" t="s">
        <v>290</v>
      </c>
      <c r="AA457" t="s">
        <v>290</v>
      </c>
      <c r="AB457" t="s">
        <v>290</v>
      </c>
      <c r="AC457" t="s">
        <v>290</v>
      </c>
      <c r="AD457" t="s">
        <v>290</v>
      </c>
      <c r="AE457" t="s">
        <v>290</v>
      </c>
      <c r="AF457" t="s">
        <v>290</v>
      </c>
      <c r="AG457" t="s">
        <v>290</v>
      </c>
      <c r="AH457" t="s">
        <v>290</v>
      </c>
      <c r="AI457" t="s">
        <v>290</v>
      </c>
      <c r="AJ457">
        <v>10</v>
      </c>
      <c r="AK457" t="s">
        <v>290</v>
      </c>
      <c r="AL457" t="s">
        <v>290</v>
      </c>
      <c r="AM457" t="s">
        <v>290</v>
      </c>
      <c r="AN457" t="s">
        <v>290</v>
      </c>
      <c r="AO457">
        <v>323</v>
      </c>
      <c r="AP457" t="s">
        <v>290</v>
      </c>
      <c r="AQ457">
        <v>174</v>
      </c>
      <c r="AR457">
        <v>164</v>
      </c>
      <c r="AS457">
        <v>338</v>
      </c>
      <c r="AT457">
        <v>42.007289</v>
      </c>
      <c r="AU457">
        <v>-87.777939000000003</v>
      </c>
      <c r="AV457">
        <v>1</v>
      </c>
      <c r="AW457" t="s">
        <v>16360</v>
      </c>
      <c r="AX457">
        <v>6959</v>
      </c>
      <c r="AY457" t="s">
        <v>17449</v>
      </c>
      <c r="BB457" t="s">
        <v>1122</v>
      </c>
      <c r="BC457" t="s">
        <v>288</v>
      </c>
      <c r="BD457" t="s">
        <v>16493</v>
      </c>
      <c r="BE457">
        <v>60646</v>
      </c>
      <c r="BF457" t="s">
        <v>16346</v>
      </c>
      <c r="BG457" t="s">
        <v>16363</v>
      </c>
      <c r="BH457" t="b">
        <f>IFERROR(MATCH('2020'!A457, '2021'!A:A, 0) &gt;0, FALSE)</f>
        <v>1</v>
      </c>
    </row>
    <row r="458" spans="1:60">
      <c r="A458" t="s">
        <v>2487</v>
      </c>
      <c r="B458" t="s">
        <v>2488</v>
      </c>
      <c r="D458" t="s">
        <v>1029</v>
      </c>
      <c r="E458" t="s">
        <v>2489</v>
      </c>
      <c r="F458" t="s">
        <v>2490</v>
      </c>
      <c r="G458" t="s">
        <v>1122</v>
      </c>
      <c r="H458" t="s">
        <v>288</v>
      </c>
      <c r="I458">
        <v>60651</v>
      </c>
      <c r="J458" t="s">
        <v>17450</v>
      </c>
      <c r="K458" t="s">
        <v>146</v>
      </c>
      <c r="L458">
        <v>1</v>
      </c>
      <c r="M458">
        <v>11</v>
      </c>
      <c r="N458">
        <v>10</v>
      </c>
      <c r="O458">
        <v>22</v>
      </c>
      <c r="P458">
        <v>36</v>
      </c>
      <c r="Q458">
        <v>19</v>
      </c>
      <c r="R458">
        <v>16</v>
      </c>
      <c r="S458">
        <v>16</v>
      </c>
      <c r="T458">
        <v>19</v>
      </c>
      <c r="U458">
        <v>20</v>
      </c>
      <c r="V458">
        <v>29</v>
      </c>
      <c r="W458">
        <v>13</v>
      </c>
      <c r="X458" t="s">
        <v>290</v>
      </c>
      <c r="Y458">
        <v>14</v>
      </c>
      <c r="Z458" t="s">
        <v>290</v>
      </c>
      <c r="AA458" t="s">
        <v>290</v>
      </c>
      <c r="AB458" t="s">
        <v>290</v>
      </c>
      <c r="AC458" t="s">
        <v>290</v>
      </c>
      <c r="AD458" t="s">
        <v>290</v>
      </c>
      <c r="AE458" t="s">
        <v>290</v>
      </c>
      <c r="AF458" t="s">
        <v>290</v>
      </c>
      <c r="AG458" t="s">
        <v>290</v>
      </c>
      <c r="AH458" t="s">
        <v>290</v>
      </c>
      <c r="AI458" t="s">
        <v>290</v>
      </c>
      <c r="AJ458">
        <v>185</v>
      </c>
      <c r="AK458" t="s">
        <v>290</v>
      </c>
      <c r="AL458" t="s">
        <v>290</v>
      </c>
      <c r="AM458" t="s">
        <v>290</v>
      </c>
      <c r="AN458" t="s">
        <v>290</v>
      </c>
      <c r="AO458" t="s">
        <v>290</v>
      </c>
      <c r="AP458" t="s">
        <v>290</v>
      </c>
      <c r="AQ458">
        <v>103</v>
      </c>
      <c r="AR458">
        <v>88</v>
      </c>
      <c r="AS458">
        <v>191</v>
      </c>
      <c r="AT458">
        <v>41.909379000000001</v>
      </c>
      <c r="AU458">
        <v>-87.718866000000006</v>
      </c>
      <c r="AV458">
        <v>1</v>
      </c>
      <c r="AW458" t="s">
        <v>16343</v>
      </c>
      <c r="AX458">
        <v>1537</v>
      </c>
      <c r="AY458" t="s">
        <v>17451</v>
      </c>
      <c r="BB458" t="s">
        <v>1122</v>
      </c>
      <c r="BC458" t="s">
        <v>288</v>
      </c>
      <c r="BD458" t="s">
        <v>16493</v>
      </c>
      <c r="BE458">
        <v>60651</v>
      </c>
      <c r="BF458" t="s">
        <v>16346</v>
      </c>
      <c r="BG458" t="s">
        <v>16863</v>
      </c>
      <c r="BH458" t="b">
        <f>IFERROR(MATCH('2020'!A458, '2021'!A:A, 0) &gt;0, FALSE)</f>
        <v>1</v>
      </c>
    </row>
    <row r="459" spans="1:60">
      <c r="A459" t="s">
        <v>2491</v>
      </c>
      <c r="B459" t="s">
        <v>9447</v>
      </c>
      <c r="C459" t="s">
        <v>283</v>
      </c>
      <c r="D459" t="s">
        <v>651</v>
      </c>
      <c r="E459" t="s">
        <v>17452</v>
      </c>
      <c r="F459" t="s">
        <v>2494</v>
      </c>
      <c r="G459" t="s">
        <v>1122</v>
      </c>
      <c r="H459" t="s">
        <v>288</v>
      </c>
      <c r="I459">
        <v>60625</v>
      </c>
      <c r="J459" t="s">
        <v>17453</v>
      </c>
      <c r="K459" t="s">
        <v>146</v>
      </c>
      <c r="L459">
        <v>2</v>
      </c>
      <c r="M459">
        <v>20.5</v>
      </c>
      <c r="N459">
        <v>10.5</v>
      </c>
      <c r="O459">
        <v>33</v>
      </c>
      <c r="P459">
        <v>53</v>
      </c>
      <c r="Q459">
        <v>22</v>
      </c>
      <c r="R459">
        <v>33</v>
      </c>
      <c r="S459">
        <v>25</v>
      </c>
      <c r="T459">
        <v>26</v>
      </c>
      <c r="U459">
        <v>22</v>
      </c>
      <c r="V459">
        <v>21</v>
      </c>
      <c r="W459">
        <v>27</v>
      </c>
      <c r="X459">
        <v>34</v>
      </c>
      <c r="Y459">
        <v>21</v>
      </c>
      <c r="Z459" t="s">
        <v>290</v>
      </c>
      <c r="AA459" t="s">
        <v>290</v>
      </c>
      <c r="AB459" t="s">
        <v>290</v>
      </c>
      <c r="AC459" t="s">
        <v>290</v>
      </c>
      <c r="AD459" t="s">
        <v>290</v>
      </c>
      <c r="AE459" t="s">
        <v>290</v>
      </c>
      <c r="AF459" t="s">
        <v>290</v>
      </c>
      <c r="AG459" t="s">
        <v>290</v>
      </c>
      <c r="AH459">
        <v>14</v>
      </c>
      <c r="AI459" t="s">
        <v>290</v>
      </c>
      <c r="AJ459">
        <v>78</v>
      </c>
      <c r="AK459" t="s">
        <v>290</v>
      </c>
      <c r="AL459">
        <v>16</v>
      </c>
      <c r="AM459">
        <v>16</v>
      </c>
      <c r="AN459" t="s">
        <v>290</v>
      </c>
      <c r="AO459">
        <v>179</v>
      </c>
      <c r="AP459">
        <v>10</v>
      </c>
      <c r="AQ459">
        <v>152</v>
      </c>
      <c r="AR459">
        <v>147</v>
      </c>
      <c r="AS459">
        <v>299</v>
      </c>
      <c r="AT459">
        <v>41.970837000000003</v>
      </c>
      <c r="AU459">
        <v>-87.688169000000002</v>
      </c>
      <c r="AV459">
        <v>1</v>
      </c>
      <c r="AW459" t="s">
        <v>16343</v>
      </c>
      <c r="AX459">
        <v>4910</v>
      </c>
      <c r="AY459" t="s">
        <v>17454</v>
      </c>
      <c r="BB459" t="s">
        <v>1122</v>
      </c>
      <c r="BC459" t="s">
        <v>288</v>
      </c>
      <c r="BD459" t="s">
        <v>16493</v>
      </c>
      <c r="BE459">
        <v>60625</v>
      </c>
      <c r="BF459" t="s">
        <v>16346</v>
      </c>
      <c r="BG459" t="s">
        <v>146</v>
      </c>
      <c r="BH459" t="b">
        <f>IFERROR(MATCH('2020'!A459, '2021'!A:A, 0) &gt;0, FALSE)</f>
        <v>1</v>
      </c>
    </row>
    <row r="460" spans="1:60">
      <c r="A460" t="s">
        <v>2495</v>
      </c>
      <c r="B460" t="s">
        <v>2496</v>
      </c>
      <c r="D460" t="s">
        <v>2497</v>
      </c>
      <c r="E460" t="s">
        <v>2498</v>
      </c>
      <c r="F460" t="s">
        <v>2499</v>
      </c>
      <c r="G460" t="s">
        <v>1122</v>
      </c>
      <c r="H460" t="s">
        <v>288</v>
      </c>
      <c r="I460">
        <v>60629</v>
      </c>
      <c r="J460" t="s">
        <v>17455</v>
      </c>
      <c r="K460" t="s">
        <v>146</v>
      </c>
      <c r="L460">
        <v>2</v>
      </c>
      <c r="M460">
        <v>21</v>
      </c>
      <c r="N460">
        <v>12</v>
      </c>
      <c r="O460">
        <v>35</v>
      </c>
      <c r="P460">
        <v>49</v>
      </c>
      <c r="Q460">
        <v>33</v>
      </c>
      <c r="R460">
        <v>39</v>
      </c>
      <c r="S460">
        <v>26</v>
      </c>
      <c r="T460">
        <v>44</v>
      </c>
      <c r="U460">
        <v>31</v>
      </c>
      <c r="V460">
        <v>43</v>
      </c>
      <c r="W460">
        <v>43</v>
      </c>
      <c r="X460">
        <v>40</v>
      </c>
      <c r="Y460">
        <v>42</v>
      </c>
      <c r="Z460" t="s">
        <v>290</v>
      </c>
      <c r="AA460" t="s">
        <v>290</v>
      </c>
      <c r="AB460" t="s">
        <v>290</v>
      </c>
      <c r="AC460" t="s">
        <v>290</v>
      </c>
      <c r="AD460" t="s">
        <v>290</v>
      </c>
      <c r="AE460" t="s">
        <v>290</v>
      </c>
      <c r="AF460" t="s">
        <v>290</v>
      </c>
      <c r="AG460" t="s">
        <v>290</v>
      </c>
      <c r="AH460" t="s">
        <v>290</v>
      </c>
      <c r="AI460" t="s">
        <v>290</v>
      </c>
      <c r="AJ460">
        <v>375</v>
      </c>
      <c r="AK460" t="s">
        <v>290</v>
      </c>
      <c r="AL460" t="s">
        <v>290</v>
      </c>
      <c r="AM460" t="s">
        <v>290</v>
      </c>
      <c r="AN460" t="s">
        <v>290</v>
      </c>
      <c r="AO460" t="s">
        <v>290</v>
      </c>
      <c r="AP460" t="s">
        <v>290</v>
      </c>
      <c r="AQ460">
        <v>189</v>
      </c>
      <c r="AR460">
        <v>201</v>
      </c>
      <c r="AS460">
        <v>390</v>
      </c>
      <c r="AT460">
        <v>41.780405999999999</v>
      </c>
      <c r="AU460">
        <v>-87.716971999999998</v>
      </c>
      <c r="AV460">
        <v>1</v>
      </c>
      <c r="AW460" t="s">
        <v>16343</v>
      </c>
      <c r="AX460">
        <v>3741</v>
      </c>
      <c r="AY460" t="s">
        <v>17456</v>
      </c>
      <c r="BB460" t="s">
        <v>1122</v>
      </c>
      <c r="BC460" t="s">
        <v>288</v>
      </c>
      <c r="BD460" t="s">
        <v>16493</v>
      </c>
      <c r="BE460">
        <v>60629</v>
      </c>
      <c r="BF460" t="s">
        <v>16346</v>
      </c>
      <c r="BG460" t="s">
        <v>146</v>
      </c>
      <c r="BH460" t="b">
        <f>IFERROR(MATCH('2020'!A460, '2021'!A:A, 0) &gt;0, FALSE)</f>
        <v>1</v>
      </c>
    </row>
    <row r="461" spans="1:60">
      <c r="A461" t="s">
        <v>2500</v>
      </c>
      <c r="B461" t="s">
        <v>2501</v>
      </c>
      <c r="C461" t="s">
        <v>353</v>
      </c>
      <c r="D461" t="s">
        <v>2502</v>
      </c>
      <c r="E461" t="s">
        <v>2503</v>
      </c>
      <c r="F461" t="s">
        <v>2504</v>
      </c>
      <c r="G461" t="s">
        <v>1122</v>
      </c>
      <c r="H461" t="s">
        <v>288</v>
      </c>
      <c r="I461">
        <v>60622</v>
      </c>
      <c r="J461" t="s">
        <v>17457</v>
      </c>
      <c r="K461" t="s">
        <v>146</v>
      </c>
      <c r="L461">
        <v>2</v>
      </c>
      <c r="M461">
        <v>12</v>
      </c>
      <c r="N461">
        <v>9</v>
      </c>
      <c r="O461">
        <v>23</v>
      </c>
      <c r="P461">
        <v>37</v>
      </c>
      <c r="Q461">
        <v>27</v>
      </c>
      <c r="R461">
        <v>16</v>
      </c>
      <c r="S461">
        <v>18</v>
      </c>
      <c r="T461">
        <v>18</v>
      </c>
      <c r="U461">
        <v>11</v>
      </c>
      <c r="V461">
        <v>11</v>
      </c>
      <c r="W461">
        <v>19</v>
      </c>
      <c r="X461">
        <v>10</v>
      </c>
      <c r="Y461">
        <v>13</v>
      </c>
      <c r="Z461" t="s">
        <v>290</v>
      </c>
      <c r="AA461" t="s">
        <v>290</v>
      </c>
      <c r="AB461" t="s">
        <v>290</v>
      </c>
      <c r="AC461" t="s">
        <v>290</v>
      </c>
      <c r="AD461" t="s">
        <v>290</v>
      </c>
      <c r="AE461" t="s">
        <v>290</v>
      </c>
      <c r="AF461" t="s">
        <v>290</v>
      </c>
      <c r="AG461" t="s">
        <v>290</v>
      </c>
      <c r="AH461" t="s">
        <v>290</v>
      </c>
      <c r="AI461" t="s">
        <v>290</v>
      </c>
      <c r="AJ461" t="s">
        <v>290</v>
      </c>
      <c r="AK461" t="s">
        <v>290</v>
      </c>
      <c r="AL461" t="s">
        <v>290</v>
      </c>
      <c r="AM461" t="s">
        <v>290</v>
      </c>
      <c r="AN461" t="s">
        <v>290</v>
      </c>
      <c r="AO461">
        <v>172</v>
      </c>
      <c r="AP461" t="s">
        <v>290</v>
      </c>
      <c r="AQ461">
        <v>101</v>
      </c>
      <c r="AR461">
        <v>80</v>
      </c>
      <c r="AS461">
        <v>181</v>
      </c>
      <c r="AT461">
        <v>41.896996000000001</v>
      </c>
      <c r="AU461">
        <v>-87.683211999999997</v>
      </c>
      <c r="AV461">
        <v>1</v>
      </c>
      <c r="AW461" t="s">
        <v>16343</v>
      </c>
      <c r="AX461">
        <v>2200</v>
      </c>
      <c r="AY461" t="s">
        <v>17458</v>
      </c>
      <c r="BB461" t="s">
        <v>1122</v>
      </c>
      <c r="BC461" t="s">
        <v>288</v>
      </c>
      <c r="BD461" t="s">
        <v>16493</v>
      </c>
      <c r="BE461">
        <v>60622</v>
      </c>
      <c r="BF461" t="s">
        <v>16346</v>
      </c>
      <c r="BG461" t="s">
        <v>16863</v>
      </c>
      <c r="BH461" t="b">
        <f>IFERROR(MATCH('2020'!A461, '2021'!A:A, 0) &gt;0, FALSE)</f>
        <v>1</v>
      </c>
    </row>
    <row r="462" spans="1:60">
      <c r="A462" t="s">
        <v>2505</v>
      </c>
      <c r="B462" t="s">
        <v>2506</v>
      </c>
      <c r="C462" t="s">
        <v>283</v>
      </c>
      <c r="D462" t="s">
        <v>17459</v>
      </c>
      <c r="E462" t="s">
        <v>17460</v>
      </c>
      <c r="F462" t="s">
        <v>2507</v>
      </c>
      <c r="G462" t="s">
        <v>1122</v>
      </c>
      <c r="H462" t="s">
        <v>288</v>
      </c>
      <c r="I462">
        <v>60609</v>
      </c>
      <c r="J462" t="s">
        <v>17461</v>
      </c>
      <c r="K462" t="s">
        <v>146</v>
      </c>
      <c r="L462">
        <v>3</v>
      </c>
      <c r="M462">
        <v>14</v>
      </c>
      <c r="N462">
        <v>10</v>
      </c>
      <c r="O462">
        <v>27</v>
      </c>
      <c r="P462">
        <v>50</v>
      </c>
      <c r="Q462">
        <v>22</v>
      </c>
      <c r="R462">
        <v>26</v>
      </c>
      <c r="S462">
        <v>29</v>
      </c>
      <c r="T462">
        <v>31</v>
      </c>
      <c r="U462">
        <v>19</v>
      </c>
      <c r="V462">
        <v>22</v>
      </c>
      <c r="W462">
        <v>24</v>
      </c>
      <c r="X462">
        <v>21</v>
      </c>
      <c r="Y462">
        <v>27</v>
      </c>
      <c r="Z462" t="s">
        <v>290</v>
      </c>
      <c r="AA462" t="s">
        <v>290</v>
      </c>
      <c r="AB462" t="s">
        <v>290</v>
      </c>
      <c r="AC462" t="s">
        <v>290</v>
      </c>
      <c r="AD462" t="s">
        <v>290</v>
      </c>
      <c r="AE462" t="s">
        <v>290</v>
      </c>
      <c r="AF462" t="s">
        <v>290</v>
      </c>
      <c r="AG462" t="s">
        <v>290</v>
      </c>
      <c r="AH462" t="s">
        <v>290</v>
      </c>
      <c r="AI462" t="s">
        <v>290</v>
      </c>
      <c r="AJ462" t="s">
        <v>290</v>
      </c>
      <c r="AK462" t="s">
        <v>290</v>
      </c>
      <c r="AL462" t="s">
        <v>290</v>
      </c>
      <c r="AM462" t="s">
        <v>290</v>
      </c>
      <c r="AN462" t="s">
        <v>290</v>
      </c>
      <c r="AO462">
        <v>255</v>
      </c>
      <c r="AP462" t="s">
        <v>290</v>
      </c>
      <c r="AQ462">
        <v>135</v>
      </c>
      <c r="AR462">
        <v>136</v>
      </c>
      <c r="AS462">
        <v>271</v>
      </c>
      <c r="AT462">
        <v>41.826706999999999</v>
      </c>
      <c r="AU462">
        <v>-87.642612999999997</v>
      </c>
      <c r="AV462">
        <v>1</v>
      </c>
      <c r="AW462" t="s">
        <v>16343</v>
      </c>
      <c r="AX462">
        <v>3700</v>
      </c>
      <c r="AY462" t="s">
        <v>17462</v>
      </c>
      <c r="BB462" t="s">
        <v>1122</v>
      </c>
      <c r="BC462" t="s">
        <v>288</v>
      </c>
      <c r="BD462" t="s">
        <v>16493</v>
      </c>
      <c r="BE462">
        <v>60609</v>
      </c>
      <c r="BF462" t="s">
        <v>16346</v>
      </c>
      <c r="BG462" t="s">
        <v>146</v>
      </c>
      <c r="BH462" t="b">
        <f>IFERROR(MATCH('2020'!A462, '2021'!A:A, 0) &gt;0, FALSE)</f>
        <v>1</v>
      </c>
    </row>
    <row r="463" spans="1:60">
      <c r="A463" t="s">
        <v>2508</v>
      </c>
      <c r="B463" t="s">
        <v>2509</v>
      </c>
      <c r="C463" t="s">
        <v>314</v>
      </c>
      <c r="D463" t="s">
        <v>17463</v>
      </c>
      <c r="E463" t="s">
        <v>1703</v>
      </c>
      <c r="F463" t="s">
        <v>2512</v>
      </c>
      <c r="G463" t="s">
        <v>1122</v>
      </c>
      <c r="H463" t="s">
        <v>288</v>
      </c>
      <c r="I463">
        <v>60656</v>
      </c>
      <c r="J463" t="s">
        <v>17464</v>
      </c>
      <c r="K463" t="s">
        <v>146</v>
      </c>
      <c r="L463">
        <v>2</v>
      </c>
      <c r="M463">
        <v>21</v>
      </c>
      <c r="N463">
        <v>6</v>
      </c>
      <c r="O463">
        <v>29</v>
      </c>
      <c r="P463">
        <v>53</v>
      </c>
      <c r="Q463">
        <v>17</v>
      </c>
      <c r="R463">
        <v>17</v>
      </c>
      <c r="S463">
        <v>12</v>
      </c>
      <c r="T463">
        <v>15</v>
      </c>
      <c r="U463">
        <v>26</v>
      </c>
      <c r="V463">
        <v>22</v>
      </c>
      <c r="W463">
        <v>24</v>
      </c>
      <c r="X463">
        <v>19</v>
      </c>
      <c r="Y463">
        <v>36</v>
      </c>
      <c r="Z463" t="s">
        <v>290</v>
      </c>
      <c r="AA463" t="s">
        <v>290</v>
      </c>
      <c r="AB463" t="s">
        <v>290</v>
      </c>
      <c r="AC463" t="s">
        <v>290</v>
      </c>
      <c r="AD463" t="s">
        <v>290</v>
      </c>
      <c r="AE463" t="s">
        <v>290</v>
      </c>
      <c r="AF463" t="s">
        <v>290</v>
      </c>
      <c r="AG463" t="s">
        <v>290</v>
      </c>
      <c r="AH463" t="s">
        <v>290</v>
      </c>
      <c r="AI463" t="s">
        <v>290</v>
      </c>
      <c r="AJ463">
        <v>66</v>
      </c>
      <c r="AK463" t="s">
        <v>290</v>
      </c>
      <c r="AL463">
        <v>19</v>
      </c>
      <c r="AM463" t="s">
        <v>290</v>
      </c>
      <c r="AN463" t="s">
        <v>290</v>
      </c>
      <c r="AO463">
        <v>143</v>
      </c>
      <c r="AP463">
        <v>10</v>
      </c>
      <c r="AQ463">
        <v>142</v>
      </c>
      <c r="AR463">
        <v>99</v>
      </c>
      <c r="AS463">
        <v>241</v>
      </c>
      <c r="AT463">
        <v>41.973923999999997</v>
      </c>
      <c r="AU463">
        <v>-87.804297000000005</v>
      </c>
      <c r="AV463">
        <v>1</v>
      </c>
      <c r="AW463" t="s">
        <v>16343</v>
      </c>
      <c r="AX463">
        <v>5115</v>
      </c>
      <c r="AY463" t="s">
        <v>17465</v>
      </c>
      <c r="BB463" t="s">
        <v>1122</v>
      </c>
      <c r="BC463" t="s">
        <v>288</v>
      </c>
      <c r="BD463" t="s">
        <v>16493</v>
      </c>
      <c r="BE463">
        <v>60656</v>
      </c>
      <c r="BF463" t="s">
        <v>16346</v>
      </c>
      <c r="BG463" t="s">
        <v>146</v>
      </c>
      <c r="BH463" t="b">
        <f>IFERROR(MATCH('2020'!A463, '2021'!A:A, 0) &gt;0, FALSE)</f>
        <v>1</v>
      </c>
    </row>
    <row r="464" spans="1:60">
      <c r="A464" t="s">
        <v>2513</v>
      </c>
      <c r="B464" t="s">
        <v>2514</v>
      </c>
      <c r="C464" t="s">
        <v>353</v>
      </c>
      <c r="D464" t="s">
        <v>2515</v>
      </c>
      <c r="E464" t="s">
        <v>175</v>
      </c>
      <c r="F464" t="s">
        <v>2516</v>
      </c>
      <c r="G464" t="s">
        <v>1122</v>
      </c>
      <c r="H464" t="s">
        <v>288</v>
      </c>
      <c r="I464">
        <v>60643</v>
      </c>
      <c r="J464" t="s">
        <v>17466</v>
      </c>
      <c r="K464" t="s">
        <v>146</v>
      </c>
      <c r="L464">
        <v>1</v>
      </c>
      <c r="M464">
        <v>6</v>
      </c>
      <c r="N464">
        <v>2</v>
      </c>
      <c r="O464">
        <v>9</v>
      </c>
      <c r="P464">
        <v>22</v>
      </c>
      <c r="Q464" t="s">
        <v>290</v>
      </c>
      <c r="R464" t="s">
        <v>290</v>
      </c>
      <c r="S464" t="s">
        <v>290</v>
      </c>
      <c r="T464" t="s">
        <v>290</v>
      </c>
      <c r="U464" t="s">
        <v>290</v>
      </c>
      <c r="V464" t="s">
        <v>290</v>
      </c>
      <c r="W464" t="s">
        <v>290</v>
      </c>
      <c r="X464" t="s">
        <v>290</v>
      </c>
      <c r="Y464" t="s">
        <v>290</v>
      </c>
      <c r="Z464" t="s">
        <v>290</v>
      </c>
      <c r="AA464" t="s">
        <v>290</v>
      </c>
      <c r="AB464" t="s">
        <v>290</v>
      </c>
      <c r="AC464" t="s">
        <v>290</v>
      </c>
      <c r="AD464" t="s">
        <v>290</v>
      </c>
      <c r="AE464" t="s">
        <v>290</v>
      </c>
      <c r="AF464" t="s">
        <v>290</v>
      </c>
      <c r="AG464" t="s">
        <v>290</v>
      </c>
      <c r="AH464" t="s">
        <v>290</v>
      </c>
      <c r="AI464" t="s">
        <v>290</v>
      </c>
      <c r="AJ464" t="s">
        <v>290</v>
      </c>
      <c r="AK464" t="s">
        <v>290</v>
      </c>
      <c r="AL464" t="s">
        <v>290</v>
      </c>
      <c r="AM464">
        <v>35</v>
      </c>
      <c r="AN464" t="s">
        <v>290</v>
      </c>
      <c r="AO464" t="s">
        <v>290</v>
      </c>
      <c r="AP464" t="s">
        <v>290</v>
      </c>
      <c r="AQ464">
        <v>20</v>
      </c>
      <c r="AR464">
        <v>15</v>
      </c>
      <c r="AS464">
        <v>35</v>
      </c>
      <c r="AT464">
        <v>41.707079</v>
      </c>
      <c r="AU464">
        <v>-87.654149000000004</v>
      </c>
      <c r="AV464">
        <v>1</v>
      </c>
      <c r="AW464" t="s">
        <v>16343</v>
      </c>
      <c r="AX464">
        <v>1236</v>
      </c>
      <c r="AY464" t="s">
        <v>17436</v>
      </c>
      <c r="AZ464" t="s">
        <v>17118</v>
      </c>
      <c r="BA464">
        <v>42</v>
      </c>
      <c r="BB464" t="s">
        <v>1122</v>
      </c>
      <c r="BC464" t="s">
        <v>288</v>
      </c>
      <c r="BD464" t="s">
        <v>16493</v>
      </c>
      <c r="BE464">
        <v>60643</v>
      </c>
      <c r="BF464" t="s">
        <v>16346</v>
      </c>
      <c r="BG464" t="s">
        <v>16863</v>
      </c>
      <c r="BH464" t="b">
        <f>IFERROR(MATCH('2020'!A464, '2021'!A:A, 0) &gt;0, FALSE)</f>
        <v>1</v>
      </c>
    </row>
    <row r="465" spans="1:60">
      <c r="A465" t="s">
        <v>2517</v>
      </c>
      <c r="B465" t="s">
        <v>2518</v>
      </c>
      <c r="C465" t="s">
        <v>283</v>
      </c>
      <c r="D465" t="s">
        <v>1529</v>
      </c>
      <c r="E465" t="s">
        <v>2519</v>
      </c>
      <c r="F465" t="s">
        <v>2520</v>
      </c>
      <c r="G465" t="s">
        <v>1122</v>
      </c>
      <c r="H465" t="s">
        <v>288</v>
      </c>
      <c r="I465">
        <v>60605</v>
      </c>
      <c r="J465" t="s">
        <v>17467</v>
      </c>
      <c r="K465" t="s">
        <v>146</v>
      </c>
      <c r="L465">
        <v>6</v>
      </c>
      <c r="M465">
        <v>33</v>
      </c>
      <c r="N465">
        <v>5</v>
      </c>
      <c r="O465">
        <v>44</v>
      </c>
      <c r="P465">
        <v>68</v>
      </c>
      <c r="Q465">
        <v>29</v>
      </c>
      <c r="R465">
        <v>41</v>
      </c>
      <c r="S465">
        <v>40</v>
      </c>
      <c r="T465">
        <v>29</v>
      </c>
      <c r="U465">
        <v>26</v>
      </c>
      <c r="V465">
        <v>33</v>
      </c>
      <c r="W465">
        <v>24</v>
      </c>
      <c r="X465">
        <v>23</v>
      </c>
      <c r="Y465">
        <v>16</v>
      </c>
      <c r="Z465">
        <v>11</v>
      </c>
      <c r="AA465" t="s">
        <v>290</v>
      </c>
      <c r="AB465" t="s">
        <v>290</v>
      </c>
      <c r="AC465" t="s">
        <v>290</v>
      </c>
      <c r="AD465" t="s">
        <v>290</v>
      </c>
      <c r="AE465" t="s">
        <v>290</v>
      </c>
      <c r="AF465" t="s">
        <v>290</v>
      </c>
      <c r="AG465" t="s">
        <v>290</v>
      </c>
      <c r="AH465" t="s">
        <v>290</v>
      </c>
      <c r="AI465" t="s">
        <v>290</v>
      </c>
      <c r="AJ465">
        <v>25</v>
      </c>
      <c r="AK465" t="s">
        <v>290</v>
      </c>
      <c r="AL465">
        <v>29</v>
      </c>
      <c r="AM465">
        <v>93</v>
      </c>
      <c r="AN465" t="s">
        <v>290</v>
      </c>
      <c r="AO465">
        <v>106</v>
      </c>
      <c r="AP465">
        <v>87</v>
      </c>
      <c r="AQ465">
        <v>172</v>
      </c>
      <c r="AR465">
        <v>168</v>
      </c>
      <c r="AS465">
        <v>340</v>
      </c>
      <c r="AT465">
        <v>41.860433999999998</v>
      </c>
      <c r="AU465">
        <v>-87.628125999999995</v>
      </c>
      <c r="AV465">
        <v>1</v>
      </c>
      <c r="AW465" t="s">
        <v>16343</v>
      </c>
      <c r="AX465">
        <v>1550</v>
      </c>
      <c r="AY465" t="s">
        <v>17468</v>
      </c>
      <c r="BB465" t="s">
        <v>1122</v>
      </c>
      <c r="BC465" t="s">
        <v>288</v>
      </c>
      <c r="BD465" t="s">
        <v>16493</v>
      </c>
      <c r="BE465">
        <v>60605</v>
      </c>
      <c r="BF465" t="s">
        <v>16346</v>
      </c>
      <c r="BG465" t="s">
        <v>16863</v>
      </c>
      <c r="BH465" t="b">
        <f>IFERROR(MATCH('2020'!A465, '2021'!A:A, 0) &gt;0, FALSE)</f>
        <v>1</v>
      </c>
    </row>
    <row r="466" spans="1:60">
      <c r="A466" t="s">
        <v>2521</v>
      </c>
      <c r="B466" t="s">
        <v>459</v>
      </c>
      <c r="C466" t="s">
        <v>418</v>
      </c>
      <c r="D466" t="s">
        <v>17469</v>
      </c>
      <c r="E466" t="s">
        <v>1368</v>
      </c>
      <c r="F466" t="s">
        <v>2524</v>
      </c>
      <c r="G466" t="s">
        <v>1122</v>
      </c>
      <c r="H466" t="s">
        <v>288</v>
      </c>
      <c r="I466">
        <v>60624</v>
      </c>
      <c r="J466" t="s">
        <v>17470</v>
      </c>
      <c r="K466" t="s">
        <v>146</v>
      </c>
      <c r="L466">
        <v>9</v>
      </c>
      <c r="M466">
        <v>19</v>
      </c>
      <c r="N466">
        <v>14.5</v>
      </c>
      <c r="O466">
        <v>42.5</v>
      </c>
      <c r="P466">
        <v>89</v>
      </c>
      <c r="Q466">
        <v>38</v>
      </c>
      <c r="R466">
        <v>30</v>
      </c>
      <c r="S466">
        <v>22</v>
      </c>
      <c r="T466">
        <v>22</v>
      </c>
      <c r="U466">
        <v>29</v>
      </c>
      <c r="V466">
        <v>29</v>
      </c>
      <c r="W466">
        <v>32</v>
      </c>
      <c r="X466">
        <v>24</v>
      </c>
      <c r="Y466">
        <v>19</v>
      </c>
      <c r="Z466" t="s">
        <v>290</v>
      </c>
      <c r="AA466" t="s">
        <v>290</v>
      </c>
      <c r="AB466" t="s">
        <v>290</v>
      </c>
      <c r="AC466" t="s">
        <v>290</v>
      </c>
      <c r="AD466" t="s">
        <v>290</v>
      </c>
      <c r="AE466" t="s">
        <v>290</v>
      </c>
      <c r="AF466" t="s">
        <v>290</v>
      </c>
      <c r="AG466" t="s">
        <v>290</v>
      </c>
      <c r="AH466" t="s">
        <v>290</v>
      </c>
      <c r="AI466" t="s">
        <v>290</v>
      </c>
      <c r="AJ466" t="s">
        <v>290</v>
      </c>
      <c r="AK466" t="s">
        <v>290</v>
      </c>
      <c r="AL466" t="s">
        <v>290</v>
      </c>
      <c r="AM466">
        <v>330</v>
      </c>
      <c r="AN466" t="s">
        <v>290</v>
      </c>
      <c r="AO466" t="s">
        <v>290</v>
      </c>
      <c r="AP466" t="s">
        <v>290</v>
      </c>
      <c r="AQ466">
        <v>180</v>
      </c>
      <c r="AR466">
        <v>154</v>
      </c>
      <c r="AS466">
        <v>334</v>
      </c>
      <c r="AT466">
        <v>41.869649000000003</v>
      </c>
      <c r="AU466">
        <v>-87.711834999999994</v>
      </c>
      <c r="AV466">
        <v>1</v>
      </c>
      <c r="AW466" t="s">
        <v>16343</v>
      </c>
      <c r="AX466">
        <v>3415</v>
      </c>
      <c r="AY466" t="s">
        <v>17471</v>
      </c>
      <c r="BB466" t="s">
        <v>1122</v>
      </c>
      <c r="BC466" t="s">
        <v>288</v>
      </c>
      <c r="BD466" t="s">
        <v>16493</v>
      </c>
      <c r="BE466">
        <v>60624</v>
      </c>
      <c r="BF466" t="s">
        <v>16346</v>
      </c>
      <c r="BG466" t="s">
        <v>16863</v>
      </c>
      <c r="BH466" t="b">
        <f>IFERROR(MATCH('2020'!A466, '2021'!A:A, 0) &gt;0, FALSE)</f>
        <v>1</v>
      </c>
    </row>
    <row r="467" spans="1:60">
      <c r="A467" t="s">
        <v>2525</v>
      </c>
      <c r="B467" t="s">
        <v>2526</v>
      </c>
      <c r="C467" t="s">
        <v>353</v>
      </c>
      <c r="D467" t="s">
        <v>16976</v>
      </c>
      <c r="E467" t="s">
        <v>17472</v>
      </c>
      <c r="F467" t="s">
        <v>2529</v>
      </c>
      <c r="G467" t="s">
        <v>1122</v>
      </c>
      <c r="H467" t="s">
        <v>288</v>
      </c>
      <c r="I467">
        <v>60656</v>
      </c>
      <c r="J467" t="s">
        <v>17473</v>
      </c>
      <c r="K467" t="s">
        <v>146</v>
      </c>
      <c r="L467">
        <v>4</v>
      </c>
      <c r="M467">
        <v>10</v>
      </c>
      <c r="N467">
        <v>8.5</v>
      </c>
      <c r="O467">
        <v>22.5</v>
      </c>
      <c r="P467">
        <v>38</v>
      </c>
      <c r="Q467">
        <v>10</v>
      </c>
      <c r="R467">
        <v>14</v>
      </c>
      <c r="S467">
        <v>10</v>
      </c>
      <c r="T467" t="s">
        <v>290</v>
      </c>
      <c r="U467" t="s">
        <v>290</v>
      </c>
      <c r="V467" t="s">
        <v>290</v>
      </c>
      <c r="W467" t="s">
        <v>290</v>
      </c>
      <c r="X467" t="s">
        <v>290</v>
      </c>
      <c r="Y467" t="s">
        <v>290</v>
      </c>
      <c r="Z467" t="s">
        <v>290</v>
      </c>
      <c r="AA467" t="s">
        <v>290</v>
      </c>
      <c r="AB467" t="s">
        <v>290</v>
      </c>
      <c r="AC467" t="s">
        <v>290</v>
      </c>
      <c r="AD467" t="s">
        <v>290</v>
      </c>
      <c r="AE467" t="s">
        <v>290</v>
      </c>
      <c r="AF467" t="s">
        <v>290</v>
      </c>
      <c r="AG467" t="s">
        <v>290</v>
      </c>
      <c r="AH467" t="s">
        <v>290</v>
      </c>
      <c r="AI467" t="s">
        <v>290</v>
      </c>
      <c r="AJ467">
        <v>15</v>
      </c>
      <c r="AK467" t="s">
        <v>290</v>
      </c>
      <c r="AL467">
        <v>14</v>
      </c>
      <c r="AM467" t="s">
        <v>290</v>
      </c>
      <c r="AN467" t="s">
        <v>290</v>
      </c>
      <c r="AO467">
        <v>80</v>
      </c>
      <c r="AP467" t="s">
        <v>290</v>
      </c>
      <c r="AQ467">
        <v>50</v>
      </c>
      <c r="AR467">
        <v>59</v>
      </c>
      <c r="AS467">
        <v>109</v>
      </c>
      <c r="AT467">
        <v>41.979475000000001</v>
      </c>
      <c r="AU467">
        <v>-87.843303000000006</v>
      </c>
      <c r="AV467">
        <v>1</v>
      </c>
      <c r="AW467" t="s">
        <v>16343</v>
      </c>
      <c r="AX467">
        <v>8622</v>
      </c>
      <c r="AY467" t="s">
        <v>17474</v>
      </c>
      <c r="BB467" t="s">
        <v>1122</v>
      </c>
      <c r="BC467" t="s">
        <v>288</v>
      </c>
      <c r="BD467" t="s">
        <v>16493</v>
      </c>
      <c r="BE467">
        <v>60656</v>
      </c>
      <c r="BF467" t="s">
        <v>16346</v>
      </c>
      <c r="BG467" t="s">
        <v>146</v>
      </c>
      <c r="BH467" t="b">
        <f>IFERROR(MATCH('2020'!A467, '2021'!A:A, 0) &gt;0, FALSE)</f>
        <v>1</v>
      </c>
    </row>
    <row r="468" spans="1:60">
      <c r="A468" t="s">
        <v>2530</v>
      </c>
      <c r="B468" t="s">
        <v>2531</v>
      </c>
      <c r="C468" t="s">
        <v>353</v>
      </c>
      <c r="D468" t="s">
        <v>17475</v>
      </c>
      <c r="E468" t="s">
        <v>17476</v>
      </c>
      <c r="F468" t="s">
        <v>13632</v>
      </c>
      <c r="G468" t="s">
        <v>1122</v>
      </c>
      <c r="H468" t="s">
        <v>288</v>
      </c>
      <c r="I468">
        <v>60607</v>
      </c>
      <c r="J468" t="s">
        <v>17477</v>
      </c>
      <c r="K468" t="s">
        <v>146</v>
      </c>
      <c r="L468">
        <v>3</v>
      </c>
      <c r="M468">
        <v>19</v>
      </c>
      <c r="N468">
        <v>2.5</v>
      </c>
      <c r="O468">
        <v>24.5</v>
      </c>
      <c r="P468">
        <v>10</v>
      </c>
      <c r="Q468" t="s">
        <v>290</v>
      </c>
      <c r="R468">
        <v>17</v>
      </c>
      <c r="S468" t="s">
        <v>290</v>
      </c>
      <c r="T468">
        <v>11</v>
      </c>
      <c r="U468">
        <v>20</v>
      </c>
      <c r="V468">
        <v>21</v>
      </c>
      <c r="W468">
        <v>12</v>
      </c>
      <c r="X468" t="s">
        <v>290</v>
      </c>
      <c r="Y468">
        <v>14</v>
      </c>
      <c r="Z468" t="s">
        <v>290</v>
      </c>
      <c r="AA468" t="s">
        <v>290</v>
      </c>
      <c r="AB468" t="s">
        <v>290</v>
      </c>
      <c r="AC468" t="s">
        <v>290</v>
      </c>
      <c r="AD468" t="s">
        <v>290</v>
      </c>
      <c r="AE468" t="s">
        <v>290</v>
      </c>
      <c r="AF468" t="s">
        <v>290</v>
      </c>
      <c r="AG468" t="s">
        <v>290</v>
      </c>
      <c r="AH468" t="s">
        <v>290</v>
      </c>
      <c r="AI468" t="s">
        <v>290</v>
      </c>
      <c r="AJ468">
        <v>11</v>
      </c>
      <c r="AK468" t="s">
        <v>290</v>
      </c>
      <c r="AL468" t="s">
        <v>290</v>
      </c>
      <c r="AM468" t="s">
        <v>290</v>
      </c>
      <c r="AN468" t="s">
        <v>290</v>
      </c>
      <c r="AO468">
        <v>81</v>
      </c>
      <c r="AP468">
        <v>27</v>
      </c>
      <c r="AQ468">
        <v>59</v>
      </c>
      <c r="AR468">
        <v>70</v>
      </c>
      <c r="AS468">
        <v>129</v>
      </c>
      <c r="AT468">
        <v>41.872528000000003</v>
      </c>
      <c r="AU468">
        <v>-87.657842000000002</v>
      </c>
      <c r="AV468">
        <v>1</v>
      </c>
      <c r="AW468" t="s">
        <v>16343</v>
      </c>
      <c r="AX468">
        <v>1220</v>
      </c>
      <c r="AY468" t="s">
        <v>17478</v>
      </c>
      <c r="BB468" t="s">
        <v>1122</v>
      </c>
      <c r="BC468" t="s">
        <v>288</v>
      </c>
      <c r="BD468" t="s">
        <v>16493</v>
      </c>
      <c r="BE468">
        <v>60607</v>
      </c>
      <c r="BF468" t="s">
        <v>16346</v>
      </c>
      <c r="BG468" t="s">
        <v>146</v>
      </c>
      <c r="BH468" t="b">
        <f>IFERROR(MATCH('2020'!A468, '2021'!A:A, 0) &gt;0, FALSE)</f>
        <v>1</v>
      </c>
    </row>
    <row r="469" spans="1:60">
      <c r="A469" t="s">
        <v>2534</v>
      </c>
      <c r="B469" t="s">
        <v>2535</v>
      </c>
      <c r="D469" t="s">
        <v>2536</v>
      </c>
      <c r="E469" t="s">
        <v>2537</v>
      </c>
      <c r="F469" t="s">
        <v>2538</v>
      </c>
      <c r="G469" t="s">
        <v>1122</v>
      </c>
      <c r="H469" t="s">
        <v>288</v>
      </c>
      <c r="I469">
        <v>60643</v>
      </c>
      <c r="J469" t="s">
        <v>17479</v>
      </c>
      <c r="K469" t="s">
        <v>146</v>
      </c>
      <c r="L469">
        <v>3</v>
      </c>
      <c r="M469">
        <v>4</v>
      </c>
      <c r="N469">
        <v>5.5</v>
      </c>
      <c r="O469">
        <v>12.5</v>
      </c>
      <c r="P469">
        <v>63</v>
      </c>
      <c r="Q469">
        <v>12</v>
      </c>
      <c r="R469" t="s">
        <v>290</v>
      </c>
      <c r="S469" t="s">
        <v>290</v>
      </c>
      <c r="T469" t="s">
        <v>290</v>
      </c>
      <c r="U469" t="s">
        <v>290</v>
      </c>
      <c r="V469" t="s">
        <v>290</v>
      </c>
      <c r="W469" t="s">
        <v>290</v>
      </c>
      <c r="X469" t="s">
        <v>290</v>
      </c>
      <c r="Y469" t="s">
        <v>290</v>
      </c>
      <c r="Z469" t="s">
        <v>290</v>
      </c>
      <c r="AA469" t="s">
        <v>290</v>
      </c>
      <c r="AB469" t="s">
        <v>290</v>
      </c>
      <c r="AC469" t="s">
        <v>290</v>
      </c>
      <c r="AD469" t="s">
        <v>290</v>
      </c>
      <c r="AE469" t="s">
        <v>290</v>
      </c>
      <c r="AF469" t="s">
        <v>290</v>
      </c>
      <c r="AG469" t="s">
        <v>290</v>
      </c>
      <c r="AH469" t="s">
        <v>290</v>
      </c>
      <c r="AI469" t="s">
        <v>290</v>
      </c>
      <c r="AJ469" t="s">
        <v>290</v>
      </c>
      <c r="AK469" t="s">
        <v>290</v>
      </c>
      <c r="AL469" t="s">
        <v>290</v>
      </c>
      <c r="AM469">
        <v>16</v>
      </c>
      <c r="AN469" t="s">
        <v>290</v>
      </c>
      <c r="AO469">
        <v>53</v>
      </c>
      <c r="AP469" t="s">
        <v>290</v>
      </c>
      <c r="AQ469">
        <v>40</v>
      </c>
      <c r="AR469">
        <v>35</v>
      </c>
      <c r="AS469">
        <v>75</v>
      </c>
      <c r="AT469">
        <v>41.713310999999997</v>
      </c>
      <c r="AU469">
        <v>-87.668002000000001</v>
      </c>
      <c r="AV469">
        <v>1</v>
      </c>
      <c r="AW469" t="s">
        <v>16343</v>
      </c>
      <c r="AX469">
        <v>9916</v>
      </c>
      <c r="AY469" t="s">
        <v>17480</v>
      </c>
      <c r="BB469" t="s">
        <v>1122</v>
      </c>
      <c r="BC469" t="s">
        <v>288</v>
      </c>
      <c r="BD469" t="s">
        <v>16493</v>
      </c>
      <c r="BE469">
        <v>60643</v>
      </c>
      <c r="BF469" t="s">
        <v>16346</v>
      </c>
      <c r="BG469" t="s">
        <v>16863</v>
      </c>
      <c r="BH469" t="b">
        <f>IFERROR(MATCH('2020'!A469, '2021'!A:A, 0) &gt;0, FALSE)</f>
        <v>1</v>
      </c>
    </row>
    <row r="470" spans="1:60">
      <c r="A470" t="s">
        <v>2539</v>
      </c>
      <c r="B470" t="s">
        <v>2540</v>
      </c>
      <c r="D470" t="s">
        <v>624</v>
      </c>
      <c r="E470" t="s">
        <v>2541</v>
      </c>
      <c r="F470" t="s">
        <v>2542</v>
      </c>
      <c r="G470" t="s">
        <v>1122</v>
      </c>
      <c r="H470" t="s">
        <v>288</v>
      </c>
      <c r="I470">
        <v>60640</v>
      </c>
      <c r="J470" t="s">
        <v>17481</v>
      </c>
      <c r="K470" t="s">
        <v>146</v>
      </c>
      <c r="L470">
        <v>11</v>
      </c>
      <c r="M470">
        <v>49</v>
      </c>
      <c r="N470">
        <v>11</v>
      </c>
      <c r="O470">
        <v>71</v>
      </c>
      <c r="P470">
        <v>80</v>
      </c>
      <c r="Q470">
        <v>34</v>
      </c>
      <c r="R470">
        <v>34</v>
      </c>
      <c r="S470">
        <v>33</v>
      </c>
      <c r="T470">
        <v>32</v>
      </c>
      <c r="U470">
        <v>28</v>
      </c>
      <c r="V470">
        <v>33</v>
      </c>
      <c r="W470">
        <v>27</v>
      </c>
      <c r="X470">
        <v>30</v>
      </c>
      <c r="Y470">
        <v>28</v>
      </c>
      <c r="Z470" t="s">
        <v>290</v>
      </c>
      <c r="AA470" t="s">
        <v>290</v>
      </c>
      <c r="AB470" t="s">
        <v>290</v>
      </c>
      <c r="AC470" t="s">
        <v>290</v>
      </c>
      <c r="AD470" t="s">
        <v>290</v>
      </c>
      <c r="AE470" t="s">
        <v>290</v>
      </c>
      <c r="AF470" t="s">
        <v>290</v>
      </c>
      <c r="AG470" t="s">
        <v>290</v>
      </c>
      <c r="AH470" t="s">
        <v>290</v>
      </c>
      <c r="AI470" t="s">
        <v>290</v>
      </c>
      <c r="AJ470">
        <v>41</v>
      </c>
      <c r="AK470" t="s">
        <v>290</v>
      </c>
      <c r="AL470">
        <v>55</v>
      </c>
      <c r="AM470">
        <v>16</v>
      </c>
      <c r="AN470" t="s">
        <v>290</v>
      </c>
      <c r="AO470">
        <v>247</v>
      </c>
      <c r="AP470" t="s">
        <v>290</v>
      </c>
      <c r="AQ470">
        <v>158</v>
      </c>
      <c r="AR470">
        <v>201</v>
      </c>
      <c r="AS470">
        <v>359</v>
      </c>
      <c r="AT470">
        <v>41.980443000000001</v>
      </c>
      <c r="AU470">
        <v>-87.675048000000004</v>
      </c>
      <c r="AV470">
        <v>1</v>
      </c>
      <c r="AW470" t="s">
        <v>16343</v>
      </c>
      <c r="AX470">
        <v>1800</v>
      </c>
      <c r="AY470" t="s">
        <v>17482</v>
      </c>
      <c r="BB470" t="s">
        <v>1122</v>
      </c>
      <c r="BC470" t="s">
        <v>288</v>
      </c>
      <c r="BD470" t="s">
        <v>16493</v>
      </c>
      <c r="BE470">
        <v>60640</v>
      </c>
      <c r="BF470" t="s">
        <v>16346</v>
      </c>
      <c r="BG470" t="s">
        <v>16863</v>
      </c>
      <c r="BH470" t="b">
        <f>IFERROR(MATCH('2020'!A470, '2021'!A:A, 0) &gt;0, FALSE)</f>
        <v>1</v>
      </c>
    </row>
    <row r="471" spans="1:60">
      <c r="A471" t="s">
        <v>2543</v>
      </c>
      <c r="B471" t="s">
        <v>2544</v>
      </c>
      <c r="C471" t="s">
        <v>418</v>
      </c>
      <c r="D471" t="s">
        <v>638</v>
      </c>
      <c r="E471" t="s">
        <v>907</v>
      </c>
      <c r="F471" t="s">
        <v>2545</v>
      </c>
      <c r="G471" t="s">
        <v>1122</v>
      </c>
      <c r="H471" t="s">
        <v>288</v>
      </c>
      <c r="I471">
        <v>60614</v>
      </c>
      <c r="J471" t="s">
        <v>17483</v>
      </c>
      <c r="K471" t="s">
        <v>146</v>
      </c>
      <c r="L471">
        <v>20</v>
      </c>
      <c r="M471">
        <v>109.2</v>
      </c>
      <c r="N471">
        <v>78.900000000000006</v>
      </c>
      <c r="O471">
        <v>208.1</v>
      </c>
      <c r="P471">
        <v>56</v>
      </c>
      <c r="Q471">
        <v>58</v>
      </c>
      <c r="R471">
        <v>56</v>
      </c>
      <c r="S471">
        <v>52</v>
      </c>
      <c r="T471">
        <v>55</v>
      </c>
      <c r="U471">
        <v>57</v>
      </c>
      <c r="V471">
        <v>61</v>
      </c>
      <c r="W471">
        <v>72</v>
      </c>
      <c r="X471">
        <v>72</v>
      </c>
      <c r="Y471">
        <v>74</v>
      </c>
      <c r="Z471">
        <v>86</v>
      </c>
      <c r="AA471">
        <v>80</v>
      </c>
      <c r="AB471">
        <v>76</v>
      </c>
      <c r="AC471">
        <v>85</v>
      </c>
      <c r="AD471" t="s">
        <v>290</v>
      </c>
      <c r="AE471" t="s">
        <v>290</v>
      </c>
      <c r="AF471" t="s">
        <v>290</v>
      </c>
      <c r="AG471" t="s">
        <v>290</v>
      </c>
      <c r="AH471" t="s">
        <v>290</v>
      </c>
      <c r="AI471" t="s">
        <v>290</v>
      </c>
      <c r="AJ471">
        <v>60</v>
      </c>
      <c r="AK471" t="s">
        <v>290</v>
      </c>
      <c r="AL471">
        <v>71</v>
      </c>
      <c r="AM471">
        <v>66</v>
      </c>
      <c r="AN471" t="s">
        <v>290</v>
      </c>
      <c r="AO471">
        <v>593</v>
      </c>
      <c r="AP471">
        <v>150</v>
      </c>
      <c r="AQ471">
        <v>476</v>
      </c>
      <c r="AR471">
        <v>464</v>
      </c>
      <c r="AS471">
        <v>940</v>
      </c>
      <c r="AT471">
        <v>41.923048999999999</v>
      </c>
      <c r="AU471">
        <v>-87.638002999999998</v>
      </c>
      <c r="AV471">
        <v>1</v>
      </c>
      <c r="AW471" t="s">
        <v>16343</v>
      </c>
      <c r="AX471">
        <v>330</v>
      </c>
      <c r="AY471" t="s">
        <v>17484</v>
      </c>
      <c r="BB471" t="s">
        <v>1122</v>
      </c>
      <c r="BC471" t="s">
        <v>288</v>
      </c>
      <c r="BD471" t="s">
        <v>16493</v>
      </c>
      <c r="BE471">
        <v>60614</v>
      </c>
      <c r="BF471" t="s">
        <v>16346</v>
      </c>
      <c r="BG471" t="s">
        <v>16863</v>
      </c>
      <c r="BH471" t="b">
        <f>IFERROR(MATCH('2020'!A471, '2021'!A:A, 0) &gt;0, FALSE)</f>
        <v>1</v>
      </c>
    </row>
    <row r="472" spans="1:60">
      <c r="A472" t="s">
        <v>12327</v>
      </c>
      <c r="B472" t="s">
        <v>9517</v>
      </c>
      <c r="D472" t="s">
        <v>17485</v>
      </c>
      <c r="E472" t="s">
        <v>17486</v>
      </c>
      <c r="F472" t="s">
        <v>9520</v>
      </c>
      <c r="G472" t="s">
        <v>1122</v>
      </c>
      <c r="H472" t="s">
        <v>288</v>
      </c>
      <c r="I472">
        <v>60641</v>
      </c>
      <c r="J472" t="s">
        <v>17487</v>
      </c>
      <c r="K472" t="s">
        <v>146</v>
      </c>
      <c r="L472">
        <v>2</v>
      </c>
      <c r="M472">
        <v>9</v>
      </c>
      <c r="N472">
        <v>9</v>
      </c>
      <c r="O472">
        <v>20</v>
      </c>
      <c r="P472" t="s">
        <v>290</v>
      </c>
      <c r="Q472" t="s">
        <v>290</v>
      </c>
      <c r="R472" t="s">
        <v>290</v>
      </c>
      <c r="S472" t="s">
        <v>290</v>
      </c>
      <c r="T472" t="s">
        <v>290</v>
      </c>
      <c r="U472" t="s">
        <v>290</v>
      </c>
      <c r="V472" t="s">
        <v>290</v>
      </c>
      <c r="W472" t="s">
        <v>290</v>
      </c>
      <c r="X472" t="s">
        <v>290</v>
      </c>
      <c r="Y472" t="s">
        <v>290</v>
      </c>
      <c r="Z472" t="s">
        <v>290</v>
      </c>
      <c r="AA472" t="s">
        <v>290</v>
      </c>
      <c r="AB472" t="s">
        <v>290</v>
      </c>
      <c r="AC472" t="s">
        <v>290</v>
      </c>
      <c r="AD472" t="s">
        <v>290</v>
      </c>
      <c r="AE472" t="s">
        <v>290</v>
      </c>
      <c r="AF472" t="s">
        <v>290</v>
      </c>
      <c r="AG472" t="s">
        <v>290</v>
      </c>
      <c r="AH472" t="s">
        <v>290</v>
      </c>
      <c r="AI472" t="s">
        <v>290</v>
      </c>
      <c r="AJ472" t="s">
        <v>290</v>
      </c>
      <c r="AK472" t="s">
        <v>290</v>
      </c>
      <c r="AL472" t="s">
        <v>290</v>
      </c>
      <c r="AM472" t="s">
        <v>290</v>
      </c>
      <c r="AN472" t="s">
        <v>290</v>
      </c>
      <c r="AO472" t="s">
        <v>290</v>
      </c>
      <c r="AP472" t="s">
        <v>290</v>
      </c>
      <c r="AQ472">
        <v>7</v>
      </c>
      <c r="AR472">
        <v>2</v>
      </c>
      <c r="AS472">
        <v>9</v>
      </c>
      <c r="AT472">
        <v>41.937694</v>
      </c>
      <c r="AU472">
        <v>-87.726791000000006</v>
      </c>
      <c r="AV472">
        <v>1</v>
      </c>
      <c r="AW472" t="s">
        <v>16343</v>
      </c>
      <c r="AX472">
        <v>3121</v>
      </c>
      <c r="AY472" t="s">
        <v>17117</v>
      </c>
      <c r="BB472" t="s">
        <v>1122</v>
      </c>
      <c r="BC472" t="s">
        <v>288</v>
      </c>
      <c r="BD472" t="s">
        <v>16493</v>
      </c>
      <c r="BE472">
        <v>60641</v>
      </c>
      <c r="BF472" t="s">
        <v>16346</v>
      </c>
      <c r="BG472" t="s">
        <v>146</v>
      </c>
      <c r="BH472" t="b">
        <f>IFERROR(MATCH('2020'!A472, '2021'!A:A, 0) &gt;0, FALSE)</f>
        <v>1</v>
      </c>
    </row>
    <row r="473" spans="1:60">
      <c r="A473" t="s">
        <v>2546</v>
      </c>
      <c r="B473" t="s">
        <v>2547</v>
      </c>
      <c r="C473" t="s">
        <v>283</v>
      </c>
      <c r="D473" t="s">
        <v>2548</v>
      </c>
      <c r="E473" t="s">
        <v>2549</v>
      </c>
      <c r="F473" t="s">
        <v>2550</v>
      </c>
      <c r="G473" t="s">
        <v>1122</v>
      </c>
      <c r="H473" t="s">
        <v>288</v>
      </c>
      <c r="I473">
        <v>60653</v>
      </c>
      <c r="J473" t="s">
        <v>17488</v>
      </c>
      <c r="K473" t="s">
        <v>146</v>
      </c>
      <c r="L473">
        <v>1</v>
      </c>
      <c r="M473">
        <v>3</v>
      </c>
      <c r="N473">
        <v>3</v>
      </c>
      <c r="O473">
        <v>7</v>
      </c>
      <c r="P473" t="s">
        <v>290</v>
      </c>
      <c r="Q473" t="s">
        <v>290</v>
      </c>
      <c r="R473" t="s">
        <v>290</v>
      </c>
      <c r="S473" t="s">
        <v>290</v>
      </c>
      <c r="T473" t="s">
        <v>290</v>
      </c>
      <c r="U473" t="s">
        <v>290</v>
      </c>
      <c r="V473" t="s">
        <v>290</v>
      </c>
      <c r="W473" t="s">
        <v>290</v>
      </c>
      <c r="X473" t="s">
        <v>290</v>
      </c>
      <c r="Y473" t="s">
        <v>290</v>
      </c>
      <c r="Z473" t="s">
        <v>290</v>
      </c>
      <c r="AA473" t="s">
        <v>290</v>
      </c>
      <c r="AB473" t="s">
        <v>290</v>
      </c>
      <c r="AC473" t="s">
        <v>290</v>
      </c>
      <c r="AD473" t="s">
        <v>290</v>
      </c>
      <c r="AE473" t="s">
        <v>290</v>
      </c>
      <c r="AF473" t="s">
        <v>290</v>
      </c>
      <c r="AG473" t="s">
        <v>290</v>
      </c>
      <c r="AH473" t="s">
        <v>290</v>
      </c>
      <c r="AI473" t="s">
        <v>290</v>
      </c>
      <c r="AJ473" t="s">
        <v>290</v>
      </c>
      <c r="AK473" t="s">
        <v>290</v>
      </c>
      <c r="AL473" t="s">
        <v>290</v>
      </c>
      <c r="AM473">
        <v>21</v>
      </c>
      <c r="AN473" t="s">
        <v>290</v>
      </c>
      <c r="AO473" t="s">
        <v>290</v>
      </c>
      <c r="AP473" t="s">
        <v>290</v>
      </c>
      <c r="AQ473">
        <v>5</v>
      </c>
      <c r="AR473">
        <v>16</v>
      </c>
      <c r="AS473">
        <v>21</v>
      </c>
      <c r="AT473">
        <v>41.828609999999998</v>
      </c>
      <c r="AU473">
        <v>-87.605841999999996</v>
      </c>
      <c r="AV473">
        <v>1</v>
      </c>
      <c r="AW473" t="s">
        <v>16343</v>
      </c>
      <c r="AX473">
        <v>3701</v>
      </c>
      <c r="AY473" t="s">
        <v>17489</v>
      </c>
      <c r="BB473" t="s">
        <v>1122</v>
      </c>
      <c r="BC473" t="s">
        <v>288</v>
      </c>
      <c r="BD473" t="s">
        <v>16493</v>
      </c>
      <c r="BE473">
        <v>60653</v>
      </c>
      <c r="BF473" t="s">
        <v>16346</v>
      </c>
      <c r="BG473" t="s">
        <v>16863</v>
      </c>
      <c r="BH473" t="b">
        <f>IFERROR(MATCH('2020'!A473, '2021'!A:A, 0) &gt;0, FALSE)</f>
        <v>1</v>
      </c>
    </row>
    <row r="474" spans="1:60">
      <c r="A474" t="s">
        <v>14823</v>
      </c>
      <c r="B474" t="s">
        <v>9526</v>
      </c>
      <c r="D474" t="s">
        <v>3337</v>
      </c>
      <c r="E474" t="s">
        <v>1466</v>
      </c>
      <c r="F474" t="s">
        <v>9528</v>
      </c>
      <c r="G474" t="s">
        <v>1122</v>
      </c>
      <c r="H474" t="s">
        <v>288</v>
      </c>
      <c r="I474">
        <v>60649</v>
      </c>
      <c r="J474" t="s">
        <v>17490</v>
      </c>
      <c r="K474" t="s">
        <v>146</v>
      </c>
      <c r="L474">
        <v>0.5</v>
      </c>
      <c r="M474">
        <v>2</v>
      </c>
      <c r="N474">
        <v>5.5</v>
      </c>
      <c r="O474">
        <v>8</v>
      </c>
      <c r="P474" t="s">
        <v>290</v>
      </c>
      <c r="Q474" t="s">
        <v>290</v>
      </c>
      <c r="R474" t="s">
        <v>290</v>
      </c>
      <c r="S474" t="s">
        <v>290</v>
      </c>
      <c r="T474" t="s">
        <v>290</v>
      </c>
      <c r="U474" t="s">
        <v>290</v>
      </c>
      <c r="V474" t="s">
        <v>290</v>
      </c>
      <c r="W474" t="s">
        <v>290</v>
      </c>
      <c r="X474" t="s">
        <v>290</v>
      </c>
      <c r="Y474" t="s">
        <v>290</v>
      </c>
      <c r="Z474" t="s">
        <v>290</v>
      </c>
      <c r="AA474" t="s">
        <v>290</v>
      </c>
      <c r="AB474" t="s">
        <v>290</v>
      </c>
      <c r="AC474" t="s">
        <v>290</v>
      </c>
      <c r="AD474" t="s">
        <v>290</v>
      </c>
      <c r="AE474" t="s">
        <v>290</v>
      </c>
      <c r="AF474" t="s">
        <v>290</v>
      </c>
      <c r="AG474" t="s">
        <v>290</v>
      </c>
      <c r="AH474" t="s">
        <v>290</v>
      </c>
      <c r="AI474">
        <v>13</v>
      </c>
      <c r="AJ474" t="s">
        <v>290</v>
      </c>
      <c r="AK474" t="s">
        <v>290</v>
      </c>
      <c r="AL474" t="s">
        <v>290</v>
      </c>
      <c r="AM474">
        <v>12</v>
      </c>
      <c r="AN474" t="s">
        <v>290</v>
      </c>
      <c r="AO474" t="s">
        <v>290</v>
      </c>
      <c r="AP474" t="s">
        <v>290</v>
      </c>
      <c r="AQ474">
        <v>3</v>
      </c>
      <c r="AR474">
        <v>10</v>
      </c>
      <c r="AS474">
        <v>13</v>
      </c>
      <c r="AT474">
        <v>41.757460999999999</v>
      </c>
      <c r="AU474">
        <v>-87.565494999999999</v>
      </c>
      <c r="AV474">
        <v>1</v>
      </c>
      <c r="AW474" t="s">
        <v>16343</v>
      </c>
      <c r="AX474">
        <v>7550</v>
      </c>
      <c r="AY474" t="s">
        <v>17491</v>
      </c>
      <c r="BB474" t="s">
        <v>1122</v>
      </c>
      <c r="BC474" t="s">
        <v>288</v>
      </c>
      <c r="BD474" t="s">
        <v>16493</v>
      </c>
      <c r="BE474">
        <v>60649</v>
      </c>
      <c r="BF474" t="s">
        <v>16346</v>
      </c>
      <c r="BG474" t="s">
        <v>146</v>
      </c>
      <c r="BH474" t="b">
        <f>IFERROR(MATCH('2020'!A474, '2021'!A:A, 0) &gt;0, FALSE)</f>
        <v>0</v>
      </c>
    </row>
    <row r="475" spans="1:60">
      <c r="A475" t="s">
        <v>2551</v>
      </c>
      <c r="B475" t="s">
        <v>2552</v>
      </c>
      <c r="C475" t="s">
        <v>353</v>
      </c>
      <c r="D475" t="s">
        <v>1910</v>
      </c>
      <c r="E475" t="s">
        <v>1911</v>
      </c>
      <c r="F475" t="s">
        <v>2553</v>
      </c>
      <c r="G475" t="s">
        <v>1122</v>
      </c>
      <c r="H475" t="s">
        <v>288</v>
      </c>
      <c r="I475">
        <v>60636</v>
      </c>
      <c r="J475" t="s">
        <v>17492</v>
      </c>
      <c r="K475" t="s">
        <v>146</v>
      </c>
      <c r="L475">
        <v>2</v>
      </c>
      <c r="M475">
        <v>6</v>
      </c>
      <c r="N475">
        <v>2</v>
      </c>
      <c r="O475">
        <v>10</v>
      </c>
      <c r="P475">
        <v>16</v>
      </c>
      <c r="Q475">
        <v>16</v>
      </c>
      <c r="R475">
        <v>11</v>
      </c>
      <c r="S475" t="s">
        <v>290</v>
      </c>
      <c r="T475" t="s">
        <v>290</v>
      </c>
      <c r="U475" t="s">
        <v>290</v>
      </c>
      <c r="V475" t="s">
        <v>290</v>
      </c>
      <c r="W475" t="s">
        <v>290</v>
      </c>
      <c r="X475" t="s">
        <v>290</v>
      </c>
      <c r="Y475" t="s">
        <v>290</v>
      </c>
      <c r="Z475" t="s">
        <v>290</v>
      </c>
      <c r="AA475" t="s">
        <v>290</v>
      </c>
      <c r="AB475" t="s">
        <v>290</v>
      </c>
      <c r="AC475" t="s">
        <v>290</v>
      </c>
      <c r="AD475" t="s">
        <v>290</v>
      </c>
      <c r="AE475" t="s">
        <v>290</v>
      </c>
      <c r="AF475" t="s">
        <v>290</v>
      </c>
      <c r="AG475" t="s">
        <v>290</v>
      </c>
      <c r="AH475" t="s">
        <v>290</v>
      </c>
      <c r="AI475" t="s">
        <v>290</v>
      </c>
      <c r="AJ475" t="s">
        <v>290</v>
      </c>
      <c r="AK475" t="s">
        <v>290</v>
      </c>
      <c r="AL475" t="s">
        <v>290</v>
      </c>
      <c r="AM475">
        <v>52</v>
      </c>
      <c r="AN475" t="s">
        <v>290</v>
      </c>
      <c r="AO475" t="s">
        <v>290</v>
      </c>
      <c r="AP475" t="s">
        <v>290</v>
      </c>
      <c r="AQ475">
        <v>32</v>
      </c>
      <c r="AR475">
        <v>23</v>
      </c>
      <c r="AS475">
        <v>55</v>
      </c>
      <c r="AT475">
        <v>41.784534000000001</v>
      </c>
      <c r="AU475">
        <v>-87.654987000000006</v>
      </c>
      <c r="AV475">
        <v>1</v>
      </c>
      <c r="AW475" t="s">
        <v>16343</v>
      </c>
      <c r="AX475">
        <v>6014</v>
      </c>
      <c r="AY475" t="s">
        <v>17140</v>
      </c>
      <c r="BB475" t="s">
        <v>1122</v>
      </c>
      <c r="BC475" t="s">
        <v>288</v>
      </c>
      <c r="BD475" t="s">
        <v>16493</v>
      </c>
      <c r="BE475">
        <v>60636</v>
      </c>
      <c r="BF475" t="s">
        <v>16346</v>
      </c>
      <c r="BG475" t="s">
        <v>16863</v>
      </c>
      <c r="BH475" t="b">
        <f>IFERROR(MATCH('2020'!A475, '2021'!A:A, 0) &gt;0, FALSE)</f>
        <v>1</v>
      </c>
    </row>
    <row r="476" spans="1:60">
      <c r="A476" t="s">
        <v>2554</v>
      </c>
      <c r="B476" t="s">
        <v>2555</v>
      </c>
      <c r="C476" t="s">
        <v>314</v>
      </c>
      <c r="D476" t="s">
        <v>17269</v>
      </c>
      <c r="E476" t="s">
        <v>17493</v>
      </c>
      <c r="F476" t="s">
        <v>2557</v>
      </c>
      <c r="G476" t="s">
        <v>1122</v>
      </c>
      <c r="H476" t="s">
        <v>288</v>
      </c>
      <c r="I476">
        <v>60610</v>
      </c>
      <c r="J476" t="s">
        <v>17494</v>
      </c>
      <c r="K476" t="s">
        <v>146</v>
      </c>
      <c r="L476">
        <v>3</v>
      </c>
      <c r="M476">
        <v>103</v>
      </c>
      <c r="N476">
        <v>11</v>
      </c>
      <c r="O476">
        <v>117</v>
      </c>
      <c r="P476">
        <v>65</v>
      </c>
      <c r="Q476">
        <v>63</v>
      </c>
      <c r="R476">
        <v>68</v>
      </c>
      <c r="S476">
        <v>65</v>
      </c>
      <c r="T476">
        <v>59</v>
      </c>
      <c r="U476">
        <v>62</v>
      </c>
      <c r="V476" t="s">
        <v>290</v>
      </c>
      <c r="W476" t="s">
        <v>290</v>
      </c>
      <c r="X476" t="s">
        <v>290</v>
      </c>
      <c r="Y476" t="s">
        <v>290</v>
      </c>
      <c r="Z476" t="s">
        <v>290</v>
      </c>
      <c r="AA476" t="s">
        <v>290</v>
      </c>
      <c r="AB476" t="s">
        <v>290</v>
      </c>
      <c r="AC476" t="s">
        <v>290</v>
      </c>
      <c r="AD476" t="s">
        <v>290</v>
      </c>
      <c r="AE476" t="s">
        <v>290</v>
      </c>
      <c r="AF476" t="s">
        <v>290</v>
      </c>
      <c r="AG476" t="s">
        <v>290</v>
      </c>
      <c r="AH476" t="s">
        <v>290</v>
      </c>
      <c r="AI476" t="s">
        <v>290</v>
      </c>
      <c r="AJ476">
        <v>32</v>
      </c>
      <c r="AK476" t="s">
        <v>290</v>
      </c>
      <c r="AL476">
        <v>57</v>
      </c>
      <c r="AM476">
        <v>16</v>
      </c>
      <c r="AN476">
        <v>23</v>
      </c>
      <c r="AO476">
        <v>185</v>
      </c>
      <c r="AP476">
        <v>69</v>
      </c>
      <c r="AQ476">
        <v>208</v>
      </c>
      <c r="AR476">
        <v>174</v>
      </c>
      <c r="AS476">
        <v>382</v>
      </c>
      <c r="AT476">
        <v>41.910466</v>
      </c>
      <c r="AU476">
        <v>-87.629797999999994</v>
      </c>
      <c r="AV476">
        <v>1</v>
      </c>
      <c r="AW476" t="s">
        <v>16343</v>
      </c>
      <c r="AX476">
        <v>1531</v>
      </c>
      <c r="AY476" t="s">
        <v>17495</v>
      </c>
      <c r="BB476" t="s">
        <v>1122</v>
      </c>
      <c r="BC476" t="s">
        <v>288</v>
      </c>
      <c r="BD476" t="s">
        <v>16493</v>
      </c>
      <c r="BE476">
        <v>60610</v>
      </c>
      <c r="BF476" t="s">
        <v>16346</v>
      </c>
      <c r="BG476" t="s">
        <v>16863</v>
      </c>
      <c r="BH476" t="b">
        <f>IFERROR(MATCH('2020'!A476, '2021'!A:A, 0) &gt;0, FALSE)</f>
        <v>1</v>
      </c>
    </row>
    <row r="477" spans="1:60">
      <c r="A477" t="s">
        <v>2558</v>
      </c>
      <c r="B477" t="s">
        <v>2559</v>
      </c>
      <c r="C477" t="s">
        <v>578</v>
      </c>
      <c r="D477" t="s">
        <v>2560</v>
      </c>
      <c r="E477" t="s">
        <v>2561</v>
      </c>
      <c r="F477" t="s">
        <v>2562</v>
      </c>
      <c r="G477" t="s">
        <v>1122</v>
      </c>
      <c r="H477" t="s">
        <v>288</v>
      </c>
      <c r="I477">
        <v>60645</v>
      </c>
      <c r="J477" t="s">
        <v>17496</v>
      </c>
      <c r="K477" t="s">
        <v>146</v>
      </c>
      <c r="L477">
        <v>9</v>
      </c>
      <c r="M477">
        <v>28.5</v>
      </c>
      <c r="N477">
        <v>12.5</v>
      </c>
      <c r="O477">
        <v>50</v>
      </c>
      <c r="P477">
        <v>13</v>
      </c>
      <c r="Q477">
        <v>27</v>
      </c>
      <c r="R477">
        <v>34</v>
      </c>
      <c r="S477">
        <v>27</v>
      </c>
      <c r="T477">
        <v>33</v>
      </c>
      <c r="U477">
        <v>24</v>
      </c>
      <c r="V477">
        <v>30</v>
      </c>
      <c r="W477">
        <v>23</v>
      </c>
      <c r="X477">
        <v>19</v>
      </c>
      <c r="Y477">
        <v>22</v>
      </c>
      <c r="Z477" t="s">
        <v>290</v>
      </c>
      <c r="AA477" t="s">
        <v>290</v>
      </c>
      <c r="AB477" t="s">
        <v>290</v>
      </c>
      <c r="AC477" t="s">
        <v>290</v>
      </c>
      <c r="AD477" t="s">
        <v>290</v>
      </c>
      <c r="AE477" t="s">
        <v>290</v>
      </c>
      <c r="AF477" t="s">
        <v>290</v>
      </c>
      <c r="AG477" t="s">
        <v>290</v>
      </c>
      <c r="AH477" t="s">
        <v>290</v>
      </c>
      <c r="AI477" t="s">
        <v>290</v>
      </c>
      <c r="AJ477" t="s">
        <v>290</v>
      </c>
      <c r="AK477" t="s">
        <v>290</v>
      </c>
      <c r="AL477" t="s">
        <v>290</v>
      </c>
      <c r="AM477" t="s">
        <v>290</v>
      </c>
      <c r="AN477" t="s">
        <v>290</v>
      </c>
      <c r="AO477">
        <v>256</v>
      </c>
      <c r="AP477" t="s">
        <v>290</v>
      </c>
      <c r="AQ477">
        <v>0</v>
      </c>
      <c r="AR477">
        <v>256</v>
      </c>
      <c r="AS477">
        <v>256</v>
      </c>
      <c r="AT477">
        <v>42.005125</v>
      </c>
      <c r="AU477">
        <v>-87.700964999999997</v>
      </c>
      <c r="AV477">
        <v>1</v>
      </c>
      <c r="AW477" t="s">
        <v>16343</v>
      </c>
      <c r="AX477">
        <v>2828</v>
      </c>
      <c r="AY477" t="s">
        <v>17497</v>
      </c>
      <c r="BB477" t="s">
        <v>1122</v>
      </c>
      <c r="BC477" t="s">
        <v>288</v>
      </c>
      <c r="BD477" t="s">
        <v>16493</v>
      </c>
      <c r="BE477">
        <v>60645</v>
      </c>
      <c r="BF477" t="s">
        <v>16346</v>
      </c>
      <c r="BG477" t="s">
        <v>16863</v>
      </c>
      <c r="BH477" t="b">
        <f>IFERROR(MATCH('2020'!A477, '2021'!A:A, 0) &gt;0, FALSE)</f>
        <v>1</v>
      </c>
    </row>
    <row r="478" spans="1:60">
      <c r="A478" t="s">
        <v>2563</v>
      </c>
      <c r="B478" t="s">
        <v>2564</v>
      </c>
      <c r="C478" t="s">
        <v>314</v>
      </c>
      <c r="D478" t="s">
        <v>17269</v>
      </c>
      <c r="E478" t="s">
        <v>17493</v>
      </c>
      <c r="F478" t="s">
        <v>2565</v>
      </c>
      <c r="G478" t="s">
        <v>1122</v>
      </c>
      <c r="H478" t="s">
        <v>288</v>
      </c>
      <c r="I478">
        <v>60610</v>
      </c>
      <c r="J478" t="s">
        <v>17494</v>
      </c>
      <c r="K478" t="s">
        <v>146</v>
      </c>
      <c r="L478">
        <v>6</v>
      </c>
      <c r="M478">
        <v>72</v>
      </c>
      <c r="N478">
        <v>90</v>
      </c>
      <c r="O478">
        <v>168</v>
      </c>
      <c r="P478" t="s">
        <v>290</v>
      </c>
      <c r="Q478" t="s">
        <v>290</v>
      </c>
      <c r="R478" t="s">
        <v>290</v>
      </c>
      <c r="S478" t="s">
        <v>290</v>
      </c>
      <c r="T478" t="s">
        <v>290</v>
      </c>
      <c r="U478" t="s">
        <v>290</v>
      </c>
      <c r="V478">
        <v>78</v>
      </c>
      <c r="W478">
        <v>79</v>
      </c>
      <c r="X478">
        <v>81</v>
      </c>
      <c r="Y478">
        <v>81</v>
      </c>
      <c r="Z478">
        <v>127</v>
      </c>
      <c r="AA478">
        <v>134</v>
      </c>
      <c r="AB478">
        <v>117</v>
      </c>
      <c r="AC478">
        <v>111</v>
      </c>
      <c r="AD478" t="s">
        <v>290</v>
      </c>
      <c r="AE478" t="s">
        <v>290</v>
      </c>
      <c r="AF478" t="s">
        <v>290</v>
      </c>
      <c r="AG478" t="s">
        <v>290</v>
      </c>
      <c r="AH478" t="s">
        <v>290</v>
      </c>
      <c r="AI478" t="s">
        <v>290</v>
      </c>
      <c r="AJ478">
        <v>61</v>
      </c>
      <c r="AK478" t="s">
        <v>290</v>
      </c>
      <c r="AL478">
        <v>96</v>
      </c>
      <c r="AM478">
        <v>48</v>
      </c>
      <c r="AN478">
        <v>34</v>
      </c>
      <c r="AO478">
        <v>505</v>
      </c>
      <c r="AP478">
        <v>63</v>
      </c>
      <c r="AQ478">
        <v>440</v>
      </c>
      <c r="AR478">
        <v>368</v>
      </c>
      <c r="AS478">
        <v>808</v>
      </c>
      <c r="AT478">
        <v>41.910784999999997</v>
      </c>
      <c r="AU478">
        <v>-87.631241000000003</v>
      </c>
      <c r="AV478">
        <v>1</v>
      </c>
      <c r="AW478" t="s">
        <v>16343</v>
      </c>
      <c r="AX478">
        <v>59</v>
      </c>
      <c r="AY478" t="s">
        <v>17498</v>
      </c>
      <c r="BB478" t="s">
        <v>1122</v>
      </c>
      <c r="BC478" t="s">
        <v>288</v>
      </c>
      <c r="BD478" t="s">
        <v>16493</v>
      </c>
      <c r="BE478">
        <v>60610</v>
      </c>
      <c r="BF478" t="s">
        <v>16346</v>
      </c>
      <c r="BG478" t="s">
        <v>16863</v>
      </c>
      <c r="BH478" t="b">
        <f>IFERROR(MATCH('2020'!A478, '2021'!A:A, 0) &gt;0, FALSE)</f>
        <v>1</v>
      </c>
    </row>
    <row r="479" spans="1:60">
      <c r="A479" t="s">
        <v>2566</v>
      </c>
      <c r="B479" t="s">
        <v>2567</v>
      </c>
      <c r="C479" t="s">
        <v>314</v>
      </c>
      <c r="D479" t="s">
        <v>2991</v>
      </c>
      <c r="E479" t="s">
        <v>17499</v>
      </c>
      <c r="F479" t="s">
        <v>2570</v>
      </c>
      <c r="G479" t="s">
        <v>1122</v>
      </c>
      <c r="H479" t="s">
        <v>288</v>
      </c>
      <c r="I479">
        <v>60625</v>
      </c>
      <c r="J479" t="s">
        <v>17500</v>
      </c>
      <c r="K479" t="s">
        <v>146</v>
      </c>
      <c r="L479">
        <v>1.5</v>
      </c>
      <c r="M479">
        <v>7</v>
      </c>
      <c r="N479">
        <v>1</v>
      </c>
      <c r="O479">
        <v>9.5</v>
      </c>
      <c r="P479" t="s">
        <v>290</v>
      </c>
      <c r="Q479" t="s">
        <v>290</v>
      </c>
      <c r="R479" t="s">
        <v>290</v>
      </c>
      <c r="S479" t="s">
        <v>290</v>
      </c>
      <c r="T479" t="s">
        <v>290</v>
      </c>
      <c r="U479" t="s">
        <v>290</v>
      </c>
      <c r="V479" t="s">
        <v>290</v>
      </c>
      <c r="W479" t="s">
        <v>290</v>
      </c>
      <c r="X479" t="s">
        <v>290</v>
      </c>
      <c r="Y479" t="s">
        <v>290</v>
      </c>
      <c r="Z479" t="s">
        <v>290</v>
      </c>
      <c r="AA479" t="s">
        <v>290</v>
      </c>
      <c r="AB479" t="s">
        <v>290</v>
      </c>
      <c r="AC479" t="s">
        <v>290</v>
      </c>
      <c r="AD479" t="s">
        <v>290</v>
      </c>
      <c r="AE479" t="s">
        <v>290</v>
      </c>
      <c r="AF479" t="s">
        <v>290</v>
      </c>
      <c r="AG479" t="s">
        <v>290</v>
      </c>
      <c r="AH479" t="s">
        <v>290</v>
      </c>
      <c r="AI479" t="s">
        <v>290</v>
      </c>
      <c r="AJ479">
        <v>25</v>
      </c>
      <c r="AK479" t="s">
        <v>290</v>
      </c>
      <c r="AL479">
        <v>17</v>
      </c>
      <c r="AM479">
        <v>11</v>
      </c>
      <c r="AN479" t="s">
        <v>290</v>
      </c>
      <c r="AO479" t="s">
        <v>290</v>
      </c>
      <c r="AP479" t="s">
        <v>290</v>
      </c>
      <c r="AQ479">
        <v>25</v>
      </c>
      <c r="AR479">
        <v>35</v>
      </c>
      <c r="AS479">
        <v>60</v>
      </c>
      <c r="AT479">
        <v>41.976314000000002</v>
      </c>
      <c r="AU479">
        <v>-87.699295000000006</v>
      </c>
      <c r="AV479">
        <v>1</v>
      </c>
      <c r="AW479" t="s">
        <v>16343</v>
      </c>
      <c r="AX479">
        <v>5220</v>
      </c>
      <c r="AY479" t="s">
        <v>17070</v>
      </c>
      <c r="BB479" t="s">
        <v>1122</v>
      </c>
      <c r="BC479" t="s">
        <v>288</v>
      </c>
      <c r="BD479" t="s">
        <v>16493</v>
      </c>
      <c r="BE479">
        <v>60625</v>
      </c>
      <c r="BF479" t="s">
        <v>16346</v>
      </c>
      <c r="BG479" t="s">
        <v>16863</v>
      </c>
      <c r="BH479" t="b">
        <f>IFERROR(MATCH('2020'!A479, '2021'!A:A, 0) &gt;0, FALSE)</f>
        <v>1</v>
      </c>
    </row>
    <row r="480" spans="1:60">
      <c r="A480" t="s">
        <v>2571</v>
      </c>
      <c r="B480" t="s">
        <v>2572</v>
      </c>
      <c r="D480" t="s">
        <v>2560</v>
      </c>
      <c r="E480" t="s">
        <v>2573</v>
      </c>
      <c r="F480" t="s">
        <v>2574</v>
      </c>
      <c r="G480" t="s">
        <v>1122</v>
      </c>
      <c r="H480" t="s">
        <v>288</v>
      </c>
      <c r="I480">
        <v>60645</v>
      </c>
      <c r="J480" t="s">
        <v>17501</v>
      </c>
      <c r="K480" t="s">
        <v>146</v>
      </c>
      <c r="L480">
        <v>6</v>
      </c>
      <c r="M480">
        <v>11</v>
      </c>
      <c r="N480">
        <v>11</v>
      </c>
      <c r="O480">
        <v>28</v>
      </c>
      <c r="P480" t="s">
        <v>290</v>
      </c>
      <c r="Q480" t="s">
        <v>290</v>
      </c>
      <c r="R480" t="s">
        <v>290</v>
      </c>
      <c r="S480" t="s">
        <v>290</v>
      </c>
      <c r="T480" t="s">
        <v>290</v>
      </c>
      <c r="U480" t="s">
        <v>290</v>
      </c>
      <c r="V480" t="s">
        <v>290</v>
      </c>
      <c r="W480" t="s">
        <v>290</v>
      </c>
      <c r="X480" t="s">
        <v>290</v>
      </c>
      <c r="Y480" t="s">
        <v>290</v>
      </c>
      <c r="Z480">
        <v>44</v>
      </c>
      <c r="AA480">
        <v>45</v>
      </c>
      <c r="AB480">
        <v>42</v>
      </c>
      <c r="AC480" t="s">
        <v>290</v>
      </c>
      <c r="AD480" t="s">
        <v>290</v>
      </c>
      <c r="AE480" t="s">
        <v>290</v>
      </c>
      <c r="AF480" t="s">
        <v>290</v>
      </c>
      <c r="AG480" t="s">
        <v>290</v>
      </c>
      <c r="AH480" t="s">
        <v>290</v>
      </c>
      <c r="AI480" t="s">
        <v>290</v>
      </c>
      <c r="AJ480" t="s">
        <v>290</v>
      </c>
      <c r="AK480" t="s">
        <v>290</v>
      </c>
      <c r="AL480" t="s">
        <v>290</v>
      </c>
      <c r="AM480" t="s">
        <v>290</v>
      </c>
      <c r="AN480" t="s">
        <v>290</v>
      </c>
      <c r="AO480">
        <v>131</v>
      </c>
      <c r="AP480" t="s">
        <v>290</v>
      </c>
      <c r="AQ480">
        <v>0</v>
      </c>
      <c r="AR480">
        <v>131</v>
      </c>
      <c r="AS480">
        <v>131</v>
      </c>
      <c r="AT480">
        <v>42.006926999999997</v>
      </c>
      <c r="AU480">
        <v>-87.699578000000002</v>
      </c>
      <c r="AV480">
        <v>1</v>
      </c>
      <c r="AW480" t="s">
        <v>16343</v>
      </c>
      <c r="AX480">
        <v>2756</v>
      </c>
      <c r="AY480" t="s">
        <v>17502</v>
      </c>
      <c r="BB480" t="s">
        <v>1122</v>
      </c>
      <c r="BC480" t="s">
        <v>288</v>
      </c>
      <c r="BD480" t="s">
        <v>16493</v>
      </c>
      <c r="BE480">
        <v>60645</v>
      </c>
      <c r="BF480" t="s">
        <v>16346</v>
      </c>
      <c r="BG480" t="s">
        <v>16863</v>
      </c>
      <c r="BH480" t="b">
        <f>IFERROR(MATCH('2020'!A480, '2021'!A:A, 0) &gt;0, FALSE)</f>
        <v>1</v>
      </c>
    </row>
    <row r="481" spans="1:60">
      <c r="A481" t="s">
        <v>2575</v>
      </c>
      <c r="B481" t="s">
        <v>2576</v>
      </c>
      <c r="C481" t="s">
        <v>314</v>
      </c>
      <c r="D481" t="s">
        <v>822</v>
      </c>
      <c r="E481" t="s">
        <v>2577</v>
      </c>
      <c r="F481" t="s">
        <v>2578</v>
      </c>
      <c r="G481" t="s">
        <v>1122</v>
      </c>
      <c r="H481" t="s">
        <v>288</v>
      </c>
      <c r="I481">
        <v>60642</v>
      </c>
      <c r="J481" t="s">
        <v>17503</v>
      </c>
      <c r="K481" t="s">
        <v>146</v>
      </c>
      <c r="L481">
        <v>10</v>
      </c>
      <c r="M481">
        <v>21.4</v>
      </c>
      <c r="N481">
        <v>10.1</v>
      </c>
      <c r="O481">
        <v>41.5</v>
      </c>
      <c r="P481" t="s">
        <v>290</v>
      </c>
      <c r="Q481" t="s">
        <v>290</v>
      </c>
      <c r="R481" t="s">
        <v>290</v>
      </c>
      <c r="S481" t="s">
        <v>290</v>
      </c>
      <c r="T481" t="s">
        <v>290</v>
      </c>
      <c r="U481" t="s">
        <v>290</v>
      </c>
      <c r="V481" t="s">
        <v>290</v>
      </c>
      <c r="W481" t="s">
        <v>290</v>
      </c>
      <c r="X481" t="s">
        <v>290</v>
      </c>
      <c r="Y481" t="s">
        <v>290</v>
      </c>
      <c r="Z481">
        <v>35</v>
      </c>
      <c r="AA481">
        <v>33</v>
      </c>
      <c r="AB481">
        <v>38</v>
      </c>
      <c r="AC481">
        <v>31</v>
      </c>
      <c r="AD481" t="s">
        <v>290</v>
      </c>
      <c r="AE481" t="s">
        <v>290</v>
      </c>
      <c r="AF481" t="s">
        <v>290</v>
      </c>
      <c r="AG481" t="s">
        <v>290</v>
      </c>
      <c r="AH481" t="s">
        <v>290</v>
      </c>
      <c r="AI481" t="s">
        <v>290</v>
      </c>
      <c r="AJ481">
        <v>12</v>
      </c>
      <c r="AK481" t="s">
        <v>290</v>
      </c>
      <c r="AL481" t="s">
        <v>290</v>
      </c>
      <c r="AM481">
        <v>17</v>
      </c>
      <c r="AN481" t="s">
        <v>290</v>
      </c>
      <c r="AO481">
        <v>94</v>
      </c>
      <c r="AP481">
        <v>10</v>
      </c>
      <c r="AQ481">
        <v>94</v>
      </c>
      <c r="AR481">
        <v>43</v>
      </c>
      <c r="AS481">
        <v>137</v>
      </c>
      <c r="AT481">
        <v>41.896549</v>
      </c>
      <c r="AU481">
        <v>-87.653126999999998</v>
      </c>
      <c r="AV481">
        <v>1</v>
      </c>
      <c r="AW481" t="s">
        <v>16343</v>
      </c>
      <c r="AX481">
        <v>1010</v>
      </c>
      <c r="AY481" t="s">
        <v>17124</v>
      </c>
      <c r="BB481" t="s">
        <v>1122</v>
      </c>
      <c r="BC481" t="s">
        <v>288</v>
      </c>
      <c r="BD481" t="s">
        <v>16493</v>
      </c>
      <c r="BE481">
        <v>60642</v>
      </c>
      <c r="BF481" t="s">
        <v>16346</v>
      </c>
      <c r="BG481" t="s">
        <v>16863</v>
      </c>
      <c r="BH481" t="b">
        <f>IFERROR(MATCH('2020'!A481, '2021'!A:A, 0) &gt;0, FALSE)</f>
        <v>1</v>
      </c>
    </row>
    <row r="482" spans="1:60">
      <c r="A482" t="s">
        <v>2579</v>
      </c>
      <c r="B482" t="s">
        <v>2580</v>
      </c>
      <c r="C482" t="s">
        <v>314</v>
      </c>
      <c r="D482" t="s">
        <v>916</v>
      </c>
      <c r="E482" t="s">
        <v>1084</v>
      </c>
      <c r="F482" t="s">
        <v>2581</v>
      </c>
      <c r="G482" t="s">
        <v>1122</v>
      </c>
      <c r="H482" t="s">
        <v>288</v>
      </c>
      <c r="I482">
        <v>60654</v>
      </c>
      <c r="J482" t="s">
        <v>17253</v>
      </c>
      <c r="K482" t="s">
        <v>146</v>
      </c>
      <c r="L482">
        <v>4</v>
      </c>
      <c r="M482">
        <v>43</v>
      </c>
      <c r="N482">
        <v>43.5</v>
      </c>
      <c r="O482">
        <v>90.5</v>
      </c>
      <c r="P482" t="s">
        <v>290</v>
      </c>
      <c r="Q482" t="s">
        <v>290</v>
      </c>
      <c r="R482" t="s">
        <v>290</v>
      </c>
      <c r="S482" t="s">
        <v>290</v>
      </c>
      <c r="T482" t="s">
        <v>290</v>
      </c>
      <c r="U482">
        <v>68</v>
      </c>
      <c r="V482">
        <v>70</v>
      </c>
      <c r="W482">
        <v>79</v>
      </c>
      <c r="X482">
        <v>68</v>
      </c>
      <c r="Y482">
        <v>65</v>
      </c>
      <c r="Z482" t="s">
        <v>290</v>
      </c>
      <c r="AA482" t="s">
        <v>290</v>
      </c>
      <c r="AB482" t="s">
        <v>290</v>
      </c>
      <c r="AC482" t="s">
        <v>290</v>
      </c>
      <c r="AD482" t="s">
        <v>290</v>
      </c>
      <c r="AE482" t="s">
        <v>290</v>
      </c>
      <c r="AF482" t="s">
        <v>290</v>
      </c>
      <c r="AG482" t="s">
        <v>290</v>
      </c>
      <c r="AH482">
        <v>96</v>
      </c>
      <c r="AI482" t="s">
        <v>290</v>
      </c>
      <c r="AJ482">
        <v>23</v>
      </c>
      <c r="AK482" t="s">
        <v>290</v>
      </c>
      <c r="AL482">
        <v>39</v>
      </c>
      <c r="AM482">
        <v>62</v>
      </c>
      <c r="AN482" t="s">
        <v>290</v>
      </c>
      <c r="AO482">
        <v>260</v>
      </c>
      <c r="AP482">
        <v>61</v>
      </c>
      <c r="AQ482">
        <v>229</v>
      </c>
      <c r="AR482">
        <v>217</v>
      </c>
      <c r="AS482">
        <v>446</v>
      </c>
      <c r="AT482">
        <v>41.895994999999999</v>
      </c>
      <c r="AU482">
        <v>-87.628030999999993</v>
      </c>
      <c r="AV482">
        <v>1</v>
      </c>
      <c r="AW482" t="s">
        <v>16360</v>
      </c>
      <c r="AX482">
        <v>751</v>
      </c>
      <c r="AY482" t="s">
        <v>16421</v>
      </c>
      <c r="BB482" t="s">
        <v>1122</v>
      </c>
      <c r="BC482" t="s">
        <v>288</v>
      </c>
      <c r="BD482" t="s">
        <v>16493</v>
      </c>
      <c r="BE482">
        <v>60654</v>
      </c>
      <c r="BF482" t="s">
        <v>16346</v>
      </c>
      <c r="BG482" t="s">
        <v>16363</v>
      </c>
      <c r="BH482" t="b">
        <f>IFERROR(MATCH('2020'!A482, '2021'!A:A, 0) &gt;0, FALSE)</f>
        <v>1</v>
      </c>
    </row>
    <row r="483" spans="1:60">
      <c r="A483" t="s">
        <v>2582</v>
      </c>
      <c r="B483" t="s">
        <v>2583</v>
      </c>
      <c r="C483" t="s">
        <v>418</v>
      </c>
      <c r="D483" t="s">
        <v>16817</v>
      </c>
      <c r="E483" t="s">
        <v>16818</v>
      </c>
      <c r="F483" t="s">
        <v>2586</v>
      </c>
      <c r="G483" t="s">
        <v>1122</v>
      </c>
      <c r="H483" t="s">
        <v>288</v>
      </c>
      <c r="I483">
        <v>60634</v>
      </c>
      <c r="J483" t="s">
        <v>17504</v>
      </c>
      <c r="K483" t="s">
        <v>146</v>
      </c>
      <c r="L483">
        <v>2.5</v>
      </c>
      <c r="M483">
        <v>8.5</v>
      </c>
      <c r="N483">
        <v>1</v>
      </c>
      <c r="O483">
        <v>12</v>
      </c>
      <c r="P483">
        <v>12</v>
      </c>
      <c r="Q483" t="s">
        <v>290</v>
      </c>
      <c r="R483">
        <v>10</v>
      </c>
      <c r="S483">
        <v>13</v>
      </c>
      <c r="T483" t="s">
        <v>290</v>
      </c>
      <c r="U483" t="s">
        <v>290</v>
      </c>
      <c r="V483" t="s">
        <v>290</v>
      </c>
      <c r="W483" t="s">
        <v>290</v>
      </c>
      <c r="X483" t="s">
        <v>290</v>
      </c>
      <c r="Y483" t="s">
        <v>290</v>
      </c>
      <c r="Z483" t="s">
        <v>290</v>
      </c>
      <c r="AA483" t="s">
        <v>290</v>
      </c>
      <c r="AB483" t="s">
        <v>290</v>
      </c>
      <c r="AC483" t="s">
        <v>290</v>
      </c>
      <c r="AD483" t="s">
        <v>290</v>
      </c>
      <c r="AE483" t="s">
        <v>290</v>
      </c>
      <c r="AF483" t="s">
        <v>290</v>
      </c>
      <c r="AG483" t="s">
        <v>290</v>
      </c>
      <c r="AH483" t="s">
        <v>290</v>
      </c>
      <c r="AI483" t="s">
        <v>290</v>
      </c>
      <c r="AJ483" t="s">
        <v>290</v>
      </c>
      <c r="AK483" t="s">
        <v>290</v>
      </c>
      <c r="AL483" t="s">
        <v>290</v>
      </c>
      <c r="AM483" t="s">
        <v>290</v>
      </c>
      <c r="AN483" t="s">
        <v>290</v>
      </c>
      <c r="AO483">
        <v>86</v>
      </c>
      <c r="AP483" t="s">
        <v>290</v>
      </c>
      <c r="AQ483">
        <v>38</v>
      </c>
      <c r="AR483">
        <v>52</v>
      </c>
      <c r="AS483">
        <v>90</v>
      </c>
      <c r="AT483">
        <v>41.938146000000003</v>
      </c>
      <c r="AU483">
        <v>-87.787294000000003</v>
      </c>
      <c r="AV483">
        <v>1</v>
      </c>
      <c r="AW483" t="s">
        <v>16360</v>
      </c>
      <c r="AX483">
        <v>6435</v>
      </c>
      <c r="AY483" t="s">
        <v>16703</v>
      </c>
      <c r="BB483" t="s">
        <v>1122</v>
      </c>
      <c r="BC483" t="s">
        <v>288</v>
      </c>
      <c r="BD483" t="s">
        <v>16493</v>
      </c>
      <c r="BE483">
        <v>60634</v>
      </c>
      <c r="BF483" t="s">
        <v>16346</v>
      </c>
      <c r="BG483" t="s">
        <v>16363</v>
      </c>
      <c r="BH483" t="b">
        <f>IFERROR(MATCH('2020'!A483, '2021'!A:A, 0) &gt;0, FALSE)</f>
        <v>1</v>
      </c>
    </row>
    <row r="484" spans="1:60">
      <c r="A484" t="s">
        <v>2587</v>
      </c>
      <c r="B484" t="s">
        <v>2588</v>
      </c>
      <c r="D484" t="s">
        <v>2589</v>
      </c>
      <c r="E484" t="s">
        <v>2590</v>
      </c>
      <c r="F484" t="s">
        <v>2591</v>
      </c>
      <c r="G484" t="s">
        <v>1122</v>
      </c>
      <c r="H484" t="s">
        <v>288</v>
      </c>
      <c r="I484">
        <v>60659</v>
      </c>
      <c r="J484" t="s">
        <v>17505</v>
      </c>
      <c r="K484" t="s">
        <v>146</v>
      </c>
      <c r="L484">
        <v>3</v>
      </c>
      <c r="M484">
        <v>16</v>
      </c>
      <c r="N484">
        <v>2</v>
      </c>
      <c r="O484">
        <v>21</v>
      </c>
      <c r="P484">
        <v>21</v>
      </c>
      <c r="Q484">
        <v>25</v>
      </c>
      <c r="R484">
        <v>25</v>
      </c>
      <c r="S484">
        <v>19</v>
      </c>
      <c r="T484">
        <v>16</v>
      </c>
      <c r="U484">
        <v>11</v>
      </c>
      <c r="V484">
        <v>23</v>
      </c>
      <c r="W484" t="s">
        <v>290</v>
      </c>
      <c r="X484" t="s">
        <v>290</v>
      </c>
      <c r="Y484" t="s">
        <v>290</v>
      </c>
      <c r="Z484" t="s">
        <v>290</v>
      </c>
      <c r="AA484" t="s">
        <v>290</v>
      </c>
      <c r="AB484" t="s">
        <v>290</v>
      </c>
      <c r="AC484" t="s">
        <v>290</v>
      </c>
      <c r="AD484" t="s">
        <v>290</v>
      </c>
      <c r="AE484" t="s">
        <v>290</v>
      </c>
      <c r="AF484" t="s">
        <v>290</v>
      </c>
      <c r="AG484" t="s">
        <v>290</v>
      </c>
      <c r="AH484" t="s">
        <v>290</v>
      </c>
      <c r="AI484" t="s">
        <v>290</v>
      </c>
      <c r="AJ484" t="s">
        <v>290</v>
      </c>
      <c r="AK484" t="s">
        <v>290</v>
      </c>
      <c r="AL484">
        <v>81</v>
      </c>
      <c r="AM484">
        <v>50</v>
      </c>
      <c r="AN484" t="s">
        <v>290</v>
      </c>
      <c r="AO484">
        <v>29</v>
      </c>
      <c r="AP484" t="s">
        <v>290</v>
      </c>
      <c r="AQ484">
        <v>81</v>
      </c>
      <c r="AR484">
        <v>79</v>
      </c>
      <c r="AS484">
        <v>160</v>
      </c>
      <c r="AT484">
        <v>41.990034999999999</v>
      </c>
      <c r="AU484">
        <v>-87.713140999999993</v>
      </c>
      <c r="AV484">
        <v>1</v>
      </c>
      <c r="AW484" t="s">
        <v>16343</v>
      </c>
      <c r="AX484">
        <v>3333</v>
      </c>
      <c r="AY484" t="s">
        <v>17506</v>
      </c>
      <c r="BB484" t="s">
        <v>1122</v>
      </c>
      <c r="BC484" t="s">
        <v>288</v>
      </c>
      <c r="BD484" t="s">
        <v>16493</v>
      </c>
      <c r="BE484">
        <v>60659</v>
      </c>
      <c r="BF484" t="s">
        <v>16346</v>
      </c>
      <c r="BG484" t="s">
        <v>16863</v>
      </c>
      <c r="BH484" t="b">
        <f>IFERROR(MATCH('2020'!A484, '2021'!A:A, 0) &gt;0, FALSE)</f>
        <v>1</v>
      </c>
    </row>
    <row r="485" spans="1:60">
      <c r="A485" t="s">
        <v>2592</v>
      </c>
      <c r="B485" t="s">
        <v>9562</v>
      </c>
      <c r="D485" t="s">
        <v>2594</v>
      </c>
      <c r="E485" t="s">
        <v>693</v>
      </c>
      <c r="F485" t="s">
        <v>2595</v>
      </c>
      <c r="G485" t="s">
        <v>1122</v>
      </c>
      <c r="H485" t="s">
        <v>288</v>
      </c>
      <c r="I485">
        <v>60659</v>
      </c>
      <c r="J485" t="s">
        <v>17507</v>
      </c>
      <c r="K485" t="s">
        <v>146</v>
      </c>
      <c r="L485">
        <v>3.5</v>
      </c>
      <c r="M485">
        <v>6.5</v>
      </c>
      <c r="N485">
        <v>3</v>
      </c>
      <c r="O485">
        <v>13</v>
      </c>
      <c r="P485" t="s">
        <v>290</v>
      </c>
      <c r="Q485" t="s">
        <v>290</v>
      </c>
      <c r="R485" t="s">
        <v>290</v>
      </c>
      <c r="S485" t="s">
        <v>290</v>
      </c>
      <c r="T485" t="s">
        <v>290</v>
      </c>
      <c r="U485" t="s">
        <v>290</v>
      </c>
      <c r="V485" t="s">
        <v>290</v>
      </c>
      <c r="W485" t="s">
        <v>290</v>
      </c>
      <c r="X485" t="s">
        <v>290</v>
      </c>
      <c r="Y485" t="s">
        <v>290</v>
      </c>
      <c r="Z485">
        <v>13</v>
      </c>
      <c r="AA485">
        <v>20</v>
      </c>
      <c r="AB485">
        <v>10</v>
      </c>
      <c r="AC485">
        <v>10</v>
      </c>
      <c r="AD485" t="s">
        <v>290</v>
      </c>
      <c r="AE485" t="s">
        <v>290</v>
      </c>
      <c r="AF485" t="s">
        <v>290</v>
      </c>
      <c r="AG485" t="s">
        <v>290</v>
      </c>
      <c r="AH485" t="s">
        <v>290</v>
      </c>
      <c r="AI485" t="s">
        <v>290</v>
      </c>
      <c r="AJ485" t="s">
        <v>290</v>
      </c>
      <c r="AK485" t="s">
        <v>290</v>
      </c>
      <c r="AL485" t="s">
        <v>290</v>
      </c>
      <c r="AM485" t="s">
        <v>290</v>
      </c>
      <c r="AN485" t="s">
        <v>290</v>
      </c>
      <c r="AO485">
        <v>53</v>
      </c>
      <c r="AP485" t="s">
        <v>290</v>
      </c>
      <c r="AQ485">
        <v>0</v>
      </c>
      <c r="AR485">
        <v>53</v>
      </c>
      <c r="AS485">
        <v>53</v>
      </c>
      <c r="AT485">
        <v>41.996982000000003</v>
      </c>
      <c r="AU485">
        <v>-87.720796000000007</v>
      </c>
      <c r="AV485">
        <v>1</v>
      </c>
      <c r="AW485" t="s">
        <v>16343</v>
      </c>
      <c r="AX485">
        <v>3635</v>
      </c>
      <c r="AY485" t="s">
        <v>17508</v>
      </c>
      <c r="BB485" t="s">
        <v>1122</v>
      </c>
      <c r="BC485" t="s">
        <v>288</v>
      </c>
      <c r="BD485" t="s">
        <v>16493</v>
      </c>
      <c r="BE485">
        <v>60659</v>
      </c>
      <c r="BF485" t="s">
        <v>16346</v>
      </c>
      <c r="BG485" t="s">
        <v>16863</v>
      </c>
      <c r="BH485" t="b">
        <f>IFERROR(MATCH('2020'!A485, '2021'!A:A, 0) &gt;0, FALSE)</f>
        <v>1</v>
      </c>
    </row>
    <row r="486" spans="1:60">
      <c r="A486" t="s">
        <v>2596</v>
      </c>
      <c r="B486" t="s">
        <v>2597</v>
      </c>
      <c r="C486" t="s">
        <v>283</v>
      </c>
      <c r="D486" t="s">
        <v>17509</v>
      </c>
      <c r="E486" t="s">
        <v>17510</v>
      </c>
      <c r="F486" t="s">
        <v>2599</v>
      </c>
      <c r="G486" t="s">
        <v>1122</v>
      </c>
      <c r="H486" t="s">
        <v>288</v>
      </c>
      <c r="I486">
        <v>60659</v>
      </c>
      <c r="J486" t="s">
        <v>17511</v>
      </c>
      <c r="K486" t="s">
        <v>146</v>
      </c>
      <c r="L486">
        <v>3</v>
      </c>
      <c r="M486">
        <v>25</v>
      </c>
      <c r="N486">
        <v>8</v>
      </c>
      <c r="O486">
        <v>36</v>
      </c>
      <c r="P486" t="s">
        <v>290</v>
      </c>
      <c r="Q486" t="s">
        <v>290</v>
      </c>
      <c r="R486" t="s">
        <v>290</v>
      </c>
      <c r="S486" t="s">
        <v>290</v>
      </c>
      <c r="T486" t="s">
        <v>290</v>
      </c>
      <c r="U486" t="s">
        <v>290</v>
      </c>
      <c r="V486" t="s">
        <v>290</v>
      </c>
      <c r="W486" t="s">
        <v>290</v>
      </c>
      <c r="X486" t="s">
        <v>290</v>
      </c>
      <c r="Y486" t="s">
        <v>290</v>
      </c>
      <c r="Z486">
        <v>28</v>
      </c>
      <c r="AA486">
        <v>30</v>
      </c>
      <c r="AB486">
        <v>26</v>
      </c>
      <c r="AC486">
        <v>27</v>
      </c>
      <c r="AD486" t="s">
        <v>290</v>
      </c>
      <c r="AE486" t="s">
        <v>290</v>
      </c>
      <c r="AF486" t="s">
        <v>290</v>
      </c>
      <c r="AG486" t="s">
        <v>290</v>
      </c>
      <c r="AH486" t="s">
        <v>290</v>
      </c>
      <c r="AI486" t="s">
        <v>290</v>
      </c>
      <c r="AJ486" t="s">
        <v>290</v>
      </c>
      <c r="AK486" t="s">
        <v>290</v>
      </c>
      <c r="AL486" t="s">
        <v>290</v>
      </c>
      <c r="AM486" t="s">
        <v>290</v>
      </c>
      <c r="AN486" t="s">
        <v>290</v>
      </c>
      <c r="AO486">
        <v>111</v>
      </c>
      <c r="AP486" t="s">
        <v>290</v>
      </c>
      <c r="AQ486">
        <v>111</v>
      </c>
      <c r="AR486">
        <v>0</v>
      </c>
      <c r="AS486">
        <v>111</v>
      </c>
      <c r="AT486">
        <v>41.996594999999999</v>
      </c>
      <c r="AU486">
        <v>-87.705830000000006</v>
      </c>
      <c r="AV486">
        <v>1</v>
      </c>
      <c r="AW486" t="s">
        <v>16360</v>
      </c>
      <c r="AX486">
        <v>6350</v>
      </c>
      <c r="AY486" t="s">
        <v>17273</v>
      </c>
      <c r="BB486" t="s">
        <v>1122</v>
      </c>
      <c r="BC486" t="s">
        <v>288</v>
      </c>
      <c r="BD486" t="s">
        <v>16493</v>
      </c>
      <c r="BE486">
        <v>60659</v>
      </c>
      <c r="BF486" t="s">
        <v>16346</v>
      </c>
      <c r="BG486" t="s">
        <v>16363</v>
      </c>
      <c r="BH486" t="b">
        <f>IFERROR(MATCH('2020'!A486, '2021'!A:A, 0) &gt;0, FALSE)</f>
        <v>1</v>
      </c>
    </row>
    <row r="487" spans="1:60">
      <c r="A487" t="s">
        <v>2600</v>
      </c>
      <c r="B487" t="s">
        <v>2601</v>
      </c>
      <c r="D487" t="s">
        <v>822</v>
      </c>
      <c r="E487" t="s">
        <v>2602</v>
      </c>
      <c r="F487" t="s">
        <v>2603</v>
      </c>
      <c r="G487" t="s">
        <v>1122</v>
      </c>
      <c r="H487" t="s">
        <v>288</v>
      </c>
      <c r="I487">
        <v>60649</v>
      </c>
      <c r="J487" t="s">
        <v>17512</v>
      </c>
      <c r="K487" t="s">
        <v>146</v>
      </c>
      <c r="L487">
        <v>1</v>
      </c>
      <c r="M487">
        <v>12</v>
      </c>
      <c r="N487">
        <v>6</v>
      </c>
      <c r="O487">
        <v>19</v>
      </c>
      <c r="P487" t="s">
        <v>290</v>
      </c>
      <c r="Q487" t="s">
        <v>290</v>
      </c>
      <c r="R487" t="s">
        <v>290</v>
      </c>
      <c r="S487" t="s">
        <v>290</v>
      </c>
      <c r="T487" t="s">
        <v>290</v>
      </c>
      <c r="U487" t="s">
        <v>290</v>
      </c>
      <c r="V487" t="s">
        <v>290</v>
      </c>
      <c r="W487" t="s">
        <v>290</v>
      </c>
      <c r="X487">
        <v>14</v>
      </c>
      <c r="Y487" t="s">
        <v>290</v>
      </c>
      <c r="Z487">
        <v>10</v>
      </c>
      <c r="AA487" t="s">
        <v>290</v>
      </c>
      <c r="AB487">
        <v>14</v>
      </c>
      <c r="AC487" t="s">
        <v>290</v>
      </c>
      <c r="AD487" t="s">
        <v>290</v>
      </c>
      <c r="AE487" t="s">
        <v>290</v>
      </c>
      <c r="AF487" t="s">
        <v>290</v>
      </c>
      <c r="AG487" t="s">
        <v>290</v>
      </c>
      <c r="AH487" t="s">
        <v>290</v>
      </c>
      <c r="AI487" t="s">
        <v>290</v>
      </c>
      <c r="AJ487" t="s">
        <v>290</v>
      </c>
      <c r="AK487" t="s">
        <v>290</v>
      </c>
      <c r="AL487" t="s">
        <v>290</v>
      </c>
      <c r="AM487">
        <v>109</v>
      </c>
      <c r="AN487" t="s">
        <v>290</v>
      </c>
      <c r="AO487" t="s">
        <v>290</v>
      </c>
      <c r="AP487" t="s">
        <v>290</v>
      </c>
      <c r="AQ487">
        <v>60</v>
      </c>
      <c r="AR487">
        <v>49</v>
      </c>
      <c r="AS487">
        <v>109</v>
      </c>
      <c r="AT487">
        <v>41.761093000000002</v>
      </c>
      <c r="AU487">
        <v>-87.584892999999994</v>
      </c>
      <c r="AV487">
        <v>1</v>
      </c>
      <c r="AW487" t="s">
        <v>16343</v>
      </c>
      <c r="AX487">
        <v>7351</v>
      </c>
      <c r="AY487" t="s">
        <v>17138</v>
      </c>
      <c r="BB487" t="s">
        <v>1122</v>
      </c>
      <c r="BC487" t="s">
        <v>288</v>
      </c>
      <c r="BD487" t="s">
        <v>16493</v>
      </c>
      <c r="BE487">
        <v>60649</v>
      </c>
      <c r="BF487" t="s">
        <v>16346</v>
      </c>
      <c r="BG487" t="s">
        <v>16863</v>
      </c>
      <c r="BH487" t="b">
        <f>IFERROR(MATCH('2020'!A487, '2021'!A:A, 0) &gt;0, FALSE)</f>
        <v>1</v>
      </c>
    </row>
    <row r="488" spans="1:60">
      <c r="A488" t="s">
        <v>2604</v>
      </c>
      <c r="B488" t="s">
        <v>2605</v>
      </c>
      <c r="D488" t="s">
        <v>17513</v>
      </c>
      <c r="E488" t="s">
        <v>3511</v>
      </c>
      <c r="F488" t="s">
        <v>2607</v>
      </c>
      <c r="G488" t="s">
        <v>1122</v>
      </c>
      <c r="H488" t="s">
        <v>288</v>
      </c>
      <c r="I488">
        <v>60659</v>
      </c>
      <c r="J488" t="s">
        <v>17514</v>
      </c>
      <c r="K488" t="s">
        <v>146</v>
      </c>
      <c r="L488">
        <v>3</v>
      </c>
      <c r="M488">
        <v>16.5</v>
      </c>
      <c r="N488">
        <v>7.2</v>
      </c>
      <c r="O488">
        <v>26.7</v>
      </c>
      <c r="P488" t="s">
        <v>290</v>
      </c>
      <c r="Q488" t="s">
        <v>290</v>
      </c>
      <c r="R488" t="s">
        <v>290</v>
      </c>
      <c r="S488" t="s">
        <v>290</v>
      </c>
      <c r="T488" t="s">
        <v>290</v>
      </c>
      <c r="U488" t="s">
        <v>290</v>
      </c>
      <c r="V488" t="s">
        <v>290</v>
      </c>
      <c r="W488" t="s">
        <v>290</v>
      </c>
      <c r="X488" t="s">
        <v>290</v>
      </c>
      <c r="Y488" t="s">
        <v>290</v>
      </c>
      <c r="Z488">
        <v>55</v>
      </c>
      <c r="AA488">
        <v>46</v>
      </c>
      <c r="AB488">
        <v>55</v>
      </c>
      <c r="AC488">
        <v>41</v>
      </c>
      <c r="AD488" t="s">
        <v>290</v>
      </c>
      <c r="AE488" t="s">
        <v>290</v>
      </c>
      <c r="AF488" t="s">
        <v>290</v>
      </c>
      <c r="AG488" t="s">
        <v>290</v>
      </c>
      <c r="AH488" t="s">
        <v>290</v>
      </c>
      <c r="AI488">
        <v>10</v>
      </c>
      <c r="AJ488" t="s">
        <v>290</v>
      </c>
      <c r="AK488" t="s">
        <v>290</v>
      </c>
      <c r="AL488" t="s">
        <v>290</v>
      </c>
      <c r="AM488" t="s">
        <v>290</v>
      </c>
      <c r="AN488" t="s">
        <v>290</v>
      </c>
      <c r="AO488">
        <v>207</v>
      </c>
      <c r="AP488" t="s">
        <v>290</v>
      </c>
      <c r="AQ488">
        <v>207</v>
      </c>
      <c r="AR488">
        <v>0</v>
      </c>
      <c r="AS488">
        <v>207</v>
      </c>
      <c r="AT488">
        <v>41.987018999999997</v>
      </c>
      <c r="AU488">
        <v>-87.714236999999997</v>
      </c>
      <c r="AV488">
        <v>1</v>
      </c>
      <c r="AW488" t="s">
        <v>16343</v>
      </c>
      <c r="AX488">
        <v>5800</v>
      </c>
      <c r="AY488" t="s">
        <v>17515</v>
      </c>
      <c r="BB488" t="s">
        <v>1122</v>
      </c>
      <c r="BC488" t="s">
        <v>288</v>
      </c>
      <c r="BD488" t="s">
        <v>16493</v>
      </c>
      <c r="BE488">
        <v>60659</v>
      </c>
      <c r="BF488" t="s">
        <v>16346</v>
      </c>
      <c r="BG488" t="s">
        <v>16863</v>
      </c>
      <c r="BH488" t="b">
        <f>IFERROR(MATCH('2020'!A488, '2021'!A:A, 0) &gt;0, FALSE)</f>
        <v>1</v>
      </c>
    </row>
    <row r="489" spans="1:60">
      <c r="A489" t="s">
        <v>2608</v>
      </c>
      <c r="B489" t="s">
        <v>9574</v>
      </c>
      <c r="D489" t="s">
        <v>2510</v>
      </c>
      <c r="E489" t="s">
        <v>17516</v>
      </c>
      <c r="F489" t="s">
        <v>2612</v>
      </c>
      <c r="G489" t="s">
        <v>1122</v>
      </c>
      <c r="H489" t="s">
        <v>288</v>
      </c>
      <c r="I489">
        <v>60615</v>
      </c>
      <c r="J489" t="s">
        <v>17517</v>
      </c>
      <c r="K489" t="s">
        <v>146</v>
      </c>
      <c r="L489">
        <v>13</v>
      </c>
      <c r="M489">
        <v>25</v>
      </c>
      <c r="N489">
        <v>10.5</v>
      </c>
      <c r="O489">
        <v>48.5</v>
      </c>
      <c r="P489">
        <v>49</v>
      </c>
      <c r="Q489">
        <v>26</v>
      </c>
      <c r="R489">
        <v>18</v>
      </c>
      <c r="S489">
        <v>24</v>
      </c>
      <c r="T489">
        <v>19</v>
      </c>
      <c r="U489">
        <v>21</v>
      </c>
      <c r="V489">
        <v>20</v>
      </c>
      <c r="W489">
        <v>25</v>
      </c>
      <c r="X489">
        <v>13</v>
      </c>
      <c r="Y489">
        <v>22</v>
      </c>
      <c r="Z489" t="s">
        <v>290</v>
      </c>
      <c r="AA489" t="s">
        <v>290</v>
      </c>
      <c r="AB489" t="s">
        <v>290</v>
      </c>
      <c r="AC489" t="s">
        <v>290</v>
      </c>
      <c r="AD489" t="s">
        <v>290</v>
      </c>
      <c r="AE489" t="s">
        <v>290</v>
      </c>
      <c r="AF489" t="s">
        <v>290</v>
      </c>
      <c r="AG489" t="s">
        <v>290</v>
      </c>
      <c r="AH489" t="s">
        <v>290</v>
      </c>
      <c r="AI489" t="s">
        <v>290</v>
      </c>
      <c r="AJ489" t="s">
        <v>290</v>
      </c>
      <c r="AK489" t="s">
        <v>290</v>
      </c>
      <c r="AL489" t="s">
        <v>290</v>
      </c>
      <c r="AM489">
        <v>92</v>
      </c>
      <c r="AN489" t="s">
        <v>290</v>
      </c>
      <c r="AO489">
        <v>71</v>
      </c>
      <c r="AP489">
        <v>57</v>
      </c>
      <c r="AQ489">
        <v>119</v>
      </c>
      <c r="AR489">
        <v>118</v>
      </c>
      <c r="AS489">
        <v>237</v>
      </c>
      <c r="AT489">
        <v>41.808093</v>
      </c>
      <c r="AU489">
        <v>-87.592213999999998</v>
      </c>
      <c r="AV489">
        <v>1</v>
      </c>
      <c r="AW489" t="s">
        <v>16343</v>
      </c>
      <c r="AX489">
        <v>4770</v>
      </c>
      <c r="AY489" t="s">
        <v>17225</v>
      </c>
      <c r="BB489" t="s">
        <v>1122</v>
      </c>
      <c r="BC489" t="s">
        <v>288</v>
      </c>
      <c r="BD489" t="s">
        <v>16493</v>
      </c>
      <c r="BE489">
        <v>60615</v>
      </c>
      <c r="BF489" t="s">
        <v>16346</v>
      </c>
      <c r="BG489" t="s">
        <v>146</v>
      </c>
      <c r="BH489" t="b">
        <f>IFERROR(MATCH('2020'!A489, '2021'!A:A, 0) &gt;0, FALSE)</f>
        <v>1</v>
      </c>
    </row>
    <row r="490" spans="1:60">
      <c r="A490" t="s">
        <v>2613</v>
      </c>
      <c r="B490" t="s">
        <v>2614</v>
      </c>
      <c r="C490" t="s">
        <v>353</v>
      </c>
      <c r="D490" t="s">
        <v>2437</v>
      </c>
      <c r="E490" t="s">
        <v>2615</v>
      </c>
      <c r="F490" t="s">
        <v>2616</v>
      </c>
      <c r="G490" t="s">
        <v>1122</v>
      </c>
      <c r="H490" t="s">
        <v>288</v>
      </c>
      <c r="I490">
        <v>60612</v>
      </c>
      <c r="J490" t="s">
        <v>17518</v>
      </c>
      <c r="K490" t="s">
        <v>146</v>
      </c>
      <c r="L490">
        <v>2</v>
      </c>
      <c r="M490">
        <v>12</v>
      </c>
      <c r="N490">
        <v>9</v>
      </c>
      <c r="O490">
        <v>23</v>
      </c>
      <c r="P490" t="s">
        <v>290</v>
      </c>
      <c r="Q490" t="s">
        <v>290</v>
      </c>
      <c r="R490" t="s">
        <v>290</v>
      </c>
      <c r="S490" t="s">
        <v>290</v>
      </c>
      <c r="T490" t="s">
        <v>290</v>
      </c>
      <c r="U490" t="s">
        <v>290</v>
      </c>
      <c r="V490" t="s">
        <v>290</v>
      </c>
      <c r="W490" t="s">
        <v>290</v>
      </c>
      <c r="X490" t="s">
        <v>290</v>
      </c>
      <c r="Y490" t="s">
        <v>290</v>
      </c>
      <c r="Z490" t="s">
        <v>290</v>
      </c>
      <c r="AA490">
        <v>64</v>
      </c>
      <c r="AB490">
        <v>48</v>
      </c>
      <c r="AC490">
        <v>17</v>
      </c>
      <c r="AD490" t="s">
        <v>290</v>
      </c>
      <c r="AE490" t="s">
        <v>290</v>
      </c>
      <c r="AF490" t="s">
        <v>290</v>
      </c>
      <c r="AG490" t="s">
        <v>290</v>
      </c>
      <c r="AH490" t="s">
        <v>290</v>
      </c>
      <c r="AI490">
        <v>31</v>
      </c>
      <c r="AJ490">
        <v>48</v>
      </c>
      <c r="AK490" t="s">
        <v>290</v>
      </c>
      <c r="AL490" t="s">
        <v>290</v>
      </c>
      <c r="AM490">
        <v>112</v>
      </c>
      <c r="AN490" t="s">
        <v>290</v>
      </c>
      <c r="AO490" t="s">
        <v>290</v>
      </c>
      <c r="AP490" t="s">
        <v>290</v>
      </c>
      <c r="AQ490">
        <v>69</v>
      </c>
      <c r="AR490">
        <v>91</v>
      </c>
      <c r="AS490">
        <v>160</v>
      </c>
      <c r="AT490">
        <v>41.891468000000003</v>
      </c>
      <c r="AU490">
        <v>-87.702815000000001</v>
      </c>
      <c r="AV490">
        <v>1</v>
      </c>
      <c r="AW490" t="s">
        <v>16343</v>
      </c>
      <c r="AX490">
        <v>534</v>
      </c>
      <c r="AY490" t="s">
        <v>17519</v>
      </c>
      <c r="BB490" t="s">
        <v>1122</v>
      </c>
      <c r="BC490" t="s">
        <v>288</v>
      </c>
      <c r="BD490" t="s">
        <v>16493</v>
      </c>
      <c r="BE490">
        <v>60612</v>
      </c>
      <c r="BF490" t="s">
        <v>16346</v>
      </c>
      <c r="BG490" t="s">
        <v>16863</v>
      </c>
      <c r="BH490" t="b">
        <f>IFERROR(MATCH('2020'!A490, '2021'!A:A, 0) &gt;0, FALSE)</f>
        <v>1</v>
      </c>
    </row>
    <row r="491" spans="1:60">
      <c r="A491" t="s">
        <v>2617</v>
      </c>
      <c r="B491" t="s">
        <v>2618</v>
      </c>
      <c r="C491" t="s">
        <v>283</v>
      </c>
      <c r="D491" t="s">
        <v>17520</v>
      </c>
      <c r="E491" t="s">
        <v>17521</v>
      </c>
      <c r="F491" t="s">
        <v>2621</v>
      </c>
      <c r="G491" t="s">
        <v>1122</v>
      </c>
      <c r="H491" t="s">
        <v>288</v>
      </c>
      <c r="I491">
        <v>60659</v>
      </c>
      <c r="J491" t="s">
        <v>17522</v>
      </c>
      <c r="K491" t="s">
        <v>146</v>
      </c>
      <c r="L491">
        <v>3.6</v>
      </c>
      <c r="M491">
        <v>16.2</v>
      </c>
      <c r="N491">
        <v>5.9</v>
      </c>
      <c r="O491">
        <v>25.7</v>
      </c>
      <c r="P491" t="s">
        <v>290</v>
      </c>
      <c r="Q491" t="s">
        <v>290</v>
      </c>
      <c r="R491" t="s">
        <v>290</v>
      </c>
      <c r="S491" t="s">
        <v>290</v>
      </c>
      <c r="T491" t="s">
        <v>290</v>
      </c>
      <c r="U491" t="s">
        <v>290</v>
      </c>
      <c r="V491" t="s">
        <v>290</v>
      </c>
      <c r="W491" t="s">
        <v>290</v>
      </c>
      <c r="X491" t="s">
        <v>290</v>
      </c>
      <c r="Y491" t="s">
        <v>290</v>
      </c>
      <c r="Z491">
        <v>29</v>
      </c>
      <c r="AA491">
        <v>20</v>
      </c>
      <c r="AB491">
        <v>19</v>
      </c>
      <c r="AC491">
        <v>25</v>
      </c>
      <c r="AD491" t="s">
        <v>290</v>
      </c>
      <c r="AE491" t="s">
        <v>290</v>
      </c>
      <c r="AF491" t="s">
        <v>290</v>
      </c>
      <c r="AG491" t="s">
        <v>290</v>
      </c>
      <c r="AH491" t="s">
        <v>290</v>
      </c>
      <c r="AI491">
        <v>25</v>
      </c>
      <c r="AJ491" t="s">
        <v>290</v>
      </c>
      <c r="AK491" t="s">
        <v>290</v>
      </c>
      <c r="AL491" t="s">
        <v>290</v>
      </c>
      <c r="AM491" t="s">
        <v>290</v>
      </c>
      <c r="AN491" t="s">
        <v>290</v>
      </c>
      <c r="AO491">
        <v>117</v>
      </c>
      <c r="AP491" t="s">
        <v>290</v>
      </c>
      <c r="AQ491">
        <v>118</v>
      </c>
      <c r="AR491">
        <v>0</v>
      </c>
      <c r="AS491">
        <v>118</v>
      </c>
      <c r="AT491">
        <v>41.997211</v>
      </c>
      <c r="AU491">
        <v>-87.705094000000003</v>
      </c>
      <c r="AV491">
        <v>1</v>
      </c>
      <c r="AW491" t="s">
        <v>16343</v>
      </c>
      <c r="AX491">
        <v>3021</v>
      </c>
      <c r="AY491" t="s">
        <v>17508</v>
      </c>
      <c r="BB491" t="s">
        <v>1122</v>
      </c>
      <c r="BC491" t="s">
        <v>288</v>
      </c>
      <c r="BD491" t="s">
        <v>16493</v>
      </c>
      <c r="BE491">
        <v>60659</v>
      </c>
      <c r="BF491" t="s">
        <v>16346</v>
      </c>
      <c r="BG491" t="s">
        <v>16863</v>
      </c>
      <c r="BH491" t="b">
        <f>IFERROR(MATCH('2020'!A491, '2021'!A:A, 0) &gt;0, FALSE)</f>
        <v>1</v>
      </c>
    </row>
    <row r="492" spans="1:60">
      <c r="A492" t="s">
        <v>14851</v>
      </c>
      <c r="B492" t="s">
        <v>14852</v>
      </c>
      <c r="D492" t="s">
        <v>3059</v>
      </c>
      <c r="E492" t="s">
        <v>17523</v>
      </c>
      <c r="F492" t="s">
        <v>14854</v>
      </c>
      <c r="G492" t="s">
        <v>1122</v>
      </c>
      <c r="H492" t="s">
        <v>288</v>
      </c>
      <c r="I492">
        <v>60622</v>
      </c>
      <c r="J492" t="s">
        <v>17524</v>
      </c>
      <c r="K492" t="s">
        <v>146</v>
      </c>
      <c r="L492">
        <v>6</v>
      </c>
      <c r="M492">
        <v>7</v>
      </c>
      <c r="N492">
        <v>25.6</v>
      </c>
      <c r="O492">
        <v>38.6</v>
      </c>
      <c r="P492" t="s">
        <v>290</v>
      </c>
      <c r="Q492" t="s">
        <v>290</v>
      </c>
      <c r="R492" t="s">
        <v>290</v>
      </c>
      <c r="S492" t="s">
        <v>290</v>
      </c>
      <c r="T492" t="s">
        <v>290</v>
      </c>
      <c r="U492" t="s">
        <v>290</v>
      </c>
      <c r="V492" t="s">
        <v>290</v>
      </c>
      <c r="W492" t="s">
        <v>290</v>
      </c>
      <c r="X492" t="s">
        <v>290</v>
      </c>
      <c r="Y492" t="s">
        <v>290</v>
      </c>
      <c r="Z492" t="s">
        <v>290</v>
      </c>
      <c r="AA492" t="s">
        <v>290</v>
      </c>
      <c r="AB492" t="s">
        <v>290</v>
      </c>
      <c r="AC492" t="s">
        <v>290</v>
      </c>
      <c r="AD492" t="s">
        <v>290</v>
      </c>
      <c r="AE492" t="s">
        <v>290</v>
      </c>
      <c r="AF492" t="s">
        <v>290</v>
      </c>
      <c r="AG492" t="s">
        <v>290</v>
      </c>
      <c r="AH492">
        <v>42</v>
      </c>
      <c r="AI492">
        <v>27</v>
      </c>
      <c r="AJ492">
        <v>30</v>
      </c>
      <c r="AK492" t="s">
        <v>290</v>
      </c>
      <c r="AL492" t="s">
        <v>290</v>
      </c>
      <c r="AM492">
        <v>26</v>
      </c>
      <c r="AN492" t="s">
        <v>290</v>
      </c>
      <c r="AO492">
        <v>12</v>
      </c>
      <c r="AP492" t="s">
        <v>290</v>
      </c>
      <c r="AQ492">
        <v>15</v>
      </c>
      <c r="AR492">
        <v>54</v>
      </c>
      <c r="AS492">
        <v>69</v>
      </c>
      <c r="AT492">
        <v>41.892023000000002</v>
      </c>
      <c r="AU492">
        <v>-87.668543999999997</v>
      </c>
      <c r="AV492">
        <v>1</v>
      </c>
      <c r="AW492" t="s">
        <v>16360</v>
      </c>
      <c r="AX492">
        <v>520</v>
      </c>
      <c r="AY492" t="s">
        <v>17207</v>
      </c>
      <c r="BB492" t="s">
        <v>1122</v>
      </c>
      <c r="BC492" t="s">
        <v>288</v>
      </c>
      <c r="BD492" t="s">
        <v>16493</v>
      </c>
      <c r="BE492">
        <v>60622</v>
      </c>
      <c r="BF492" t="s">
        <v>16346</v>
      </c>
      <c r="BG492" t="s">
        <v>16363</v>
      </c>
      <c r="BH492" t="b">
        <f>IFERROR(MATCH('2020'!A492, '2021'!A:A, 0) &gt;0, FALSE)</f>
        <v>0</v>
      </c>
    </row>
    <row r="493" spans="1:60">
      <c r="A493" t="s">
        <v>12357</v>
      </c>
      <c r="B493" t="s">
        <v>15695</v>
      </c>
      <c r="C493" t="s">
        <v>283</v>
      </c>
      <c r="D493" t="s">
        <v>16754</v>
      </c>
      <c r="E493" t="s">
        <v>17525</v>
      </c>
      <c r="F493" t="s">
        <v>9607</v>
      </c>
      <c r="G493" t="s">
        <v>1122</v>
      </c>
      <c r="H493" t="s">
        <v>288</v>
      </c>
      <c r="I493">
        <v>60614</v>
      </c>
      <c r="J493" t="s">
        <v>17526</v>
      </c>
      <c r="K493" t="s">
        <v>146</v>
      </c>
      <c r="L493">
        <v>4</v>
      </c>
      <c r="M493">
        <v>9</v>
      </c>
      <c r="N493">
        <v>6</v>
      </c>
      <c r="O493">
        <v>19</v>
      </c>
      <c r="P493">
        <v>83</v>
      </c>
      <c r="Q493">
        <v>16</v>
      </c>
      <c r="R493" t="s">
        <v>290</v>
      </c>
      <c r="S493" t="s">
        <v>290</v>
      </c>
      <c r="T493" t="s">
        <v>290</v>
      </c>
      <c r="U493" t="s">
        <v>290</v>
      </c>
      <c r="V493" t="s">
        <v>290</v>
      </c>
      <c r="W493" t="s">
        <v>290</v>
      </c>
      <c r="X493" t="s">
        <v>290</v>
      </c>
      <c r="Y493" t="s">
        <v>290</v>
      </c>
      <c r="Z493" t="s">
        <v>290</v>
      </c>
      <c r="AA493" t="s">
        <v>290</v>
      </c>
      <c r="AB493" t="s">
        <v>290</v>
      </c>
      <c r="AC493" t="s">
        <v>290</v>
      </c>
      <c r="AD493" t="s">
        <v>290</v>
      </c>
      <c r="AE493" t="s">
        <v>290</v>
      </c>
      <c r="AF493" t="s">
        <v>290</v>
      </c>
      <c r="AG493" t="s">
        <v>290</v>
      </c>
      <c r="AH493" t="s">
        <v>290</v>
      </c>
      <c r="AI493" t="s">
        <v>290</v>
      </c>
      <c r="AJ493" t="s">
        <v>290</v>
      </c>
      <c r="AK493" t="s">
        <v>290</v>
      </c>
      <c r="AL493" t="s">
        <v>290</v>
      </c>
      <c r="AM493" t="s">
        <v>290</v>
      </c>
      <c r="AN493" t="s">
        <v>290</v>
      </c>
      <c r="AO493">
        <v>82</v>
      </c>
      <c r="AP493">
        <v>11</v>
      </c>
      <c r="AQ493">
        <v>54</v>
      </c>
      <c r="AR493">
        <v>51</v>
      </c>
      <c r="AS493">
        <v>105</v>
      </c>
      <c r="AT493">
        <v>41.931350000000002</v>
      </c>
      <c r="AU493">
        <v>-87.670445999999998</v>
      </c>
      <c r="AV493">
        <v>1</v>
      </c>
      <c r="AW493" t="s">
        <v>16343</v>
      </c>
      <c r="AX493">
        <v>1651</v>
      </c>
      <c r="AY493" t="s">
        <v>17527</v>
      </c>
      <c r="BB493" t="s">
        <v>1122</v>
      </c>
      <c r="BC493" t="s">
        <v>288</v>
      </c>
      <c r="BD493" t="s">
        <v>16493</v>
      </c>
      <c r="BE493">
        <v>60614</v>
      </c>
      <c r="BF493" t="s">
        <v>16346</v>
      </c>
      <c r="BG493" t="s">
        <v>16863</v>
      </c>
      <c r="BH493" t="b">
        <f>IFERROR(MATCH('2020'!A493, '2021'!A:A, 0) &gt;0, FALSE)</f>
        <v>1</v>
      </c>
    </row>
    <row r="494" spans="1:60">
      <c r="A494" t="s">
        <v>2622</v>
      </c>
      <c r="B494" t="s">
        <v>2623</v>
      </c>
      <c r="C494" t="s">
        <v>418</v>
      </c>
      <c r="D494" t="s">
        <v>2624</v>
      </c>
      <c r="E494" t="s">
        <v>2625</v>
      </c>
      <c r="F494" t="s">
        <v>2626</v>
      </c>
      <c r="G494" t="s">
        <v>1122</v>
      </c>
      <c r="H494" t="s">
        <v>288</v>
      </c>
      <c r="I494">
        <v>60620</v>
      </c>
      <c r="J494" t="s">
        <v>17528</v>
      </c>
      <c r="K494" t="s">
        <v>146</v>
      </c>
      <c r="L494">
        <v>2</v>
      </c>
      <c r="M494">
        <v>13</v>
      </c>
      <c r="N494">
        <v>9</v>
      </c>
      <c r="O494">
        <v>24</v>
      </c>
      <c r="P494">
        <v>22</v>
      </c>
      <c r="Q494">
        <v>10</v>
      </c>
      <c r="R494" t="s">
        <v>290</v>
      </c>
      <c r="S494" t="s">
        <v>290</v>
      </c>
      <c r="T494" t="s">
        <v>290</v>
      </c>
      <c r="U494">
        <v>16</v>
      </c>
      <c r="V494">
        <v>12</v>
      </c>
      <c r="W494">
        <v>11</v>
      </c>
      <c r="X494" t="s">
        <v>290</v>
      </c>
      <c r="Y494" t="s">
        <v>290</v>
      </c>
      <c r="Z494" t="s">
        <v>290</v>
      </c>
      <c r="AA494" t="s">
        <v>290</v>
      </c>
      <c r="AB494" t="s">
        <v>290</v>
      </c>
      <c r="AC494" t="s">
        <v>290</v>
      </c>
      <c r="AD494" t="s">
        <v>290</v>
      </c>
      <c r="AE494" t="s">
        <v>290</v>
      </c>
      <c r="AF494" t="s">
        <v>290</v>
      </c>
      <c r="AG494" t="s">
        <v>290</v>
      </c>
      <c r="AH494" t="s">
        <v>290</v>
      </c>
      <c r="AI494" t="s">
        <v>290</v>
      </c>
      <c r="AJ494" t="s">
        <v>290</v>
      </c>
      <c r="AK494" t="s">
        <v>290</v>
      </c>
      <c r="AL494" t="s">
        <v>290</v>
      </c>
      <c r="AM494">
        <v>111</v>
      </c>
      <c r="AN494" t="s">
        <v>290</v>
      </c>
      <c r="AO494" t="s">
        <v>290</v>
      </c>
      <c r="AP494" t="s">
        <v>290</v>
      </c>
      <c r="AQ494">
        <v>50</v>
      </c>
      <c r="AR494">
        <v>61</v>
      </c>
      <c r="AS494">
        <v>111</v>
      </c>
      <c r="AT494">
        <v>41.722033000000003</v>
      </c>
      <c r="AU494">
        <v>-87.650810000000007</v>
      </c>
      <c r="AV494">
        <v>1</v>
      </c>
      <c r="AW494" t="s">
        <v>16343</v>
      </c>
      <c r="AX494">
        <v>9440</v>
      </c>
      <c r="AY494" t="s">
        <v>17529</v>
      </c>
      <c r="BB494" t="s">
        <v>1122</v>
      </c>
      <c r="BC494" t="s">
        <v>288</v>
      </c>
      <c r="BD494" t="s">
        <v>16493</v>
      </c>
      <c r="BE494">
        <v>60620</v>
      </c>
      <c r="BF494" t="s">
        <v>16346</v>
      </c>
      <c r="BG494" t="s">
        <v>16863</v>
      </c>
      <c r="BH494" t="b">
        <f>IFERROR(MATCH('2020'!A494, '2021'!A:A, 0) &gt;0, FALSE)</f>
        <v>1</v>
      </c>
    </row>
    <row r="495" spans="1:60">
      <c r="A495" t="s">
        <v>2627</v>
      </c>
      <c r="B495" t="s">
        <v>2628</v>
      </c>
      <c r="C495" t="s">
        <v>314</v>
      </c>
      <c r="D495" t="s">
        <v>2629</v>
      </c>
      <c r="E495" t="s">
        <v>2630</v>
      </c>
      <c r="F495" t="s">
        <v>2631</v>
      </c>
      <c r="G495" t="s">
        <v>1122</v>
      </c>
      <c r="H495" t="s">
        <v>288</v>
      </c>
      <c r="I495">
        <v>60612</v>
      </c>
      <c r="J495" t="s">
        <v>17530</v>
      </c>
      <c r="K495" t="s">
        <v>146</v>
      </c>
      <c r="L495">
        <v>9</v>
      </c>
      <c r="M495">
        <v>22</v>
      </c>
      <c r="N495">
        <v>5</v>
      </c>
      <c r="O495">
        <v>36</v>
      </c>
      <c r="P495" t="s">
        <v>290</v>
      </c>
      <c r="Q495" t="s">
        <v>290</v>
      </c>
      <c r="R495" t="s">
        <v>290</v>
      </c>
      <c r="S495" t="s">
        <v>290</v>
      </c>
      <c r="T495" t="s">
        <v>290</v>
      </c>
      <c r="U495" t="s">
        <v>290</v>
      </c>
      <c r="V495" t="s">
        <v>290</v>
      </c>
      <c r="W495" t="s">
        <v>290</v>
      </c>
      <c r="X495" t="s">
        <v>290</v>
      </c>
      <c r="Y495" t="s">
        <v>290</v>
      </c>
      <c r="Z495">
        <v>68</v>
      </c>
      <c r="AA495">
        <v>66</v>
      </c>
      <c r="AB495">
        <v>54</v>
      </c>
      <c r="AC495">
        <v>58</v>
      </c>
      <c r="AD495" t="s">
        <v>290</v>
      </c>
      <c r="AE495" t="s">
        <v>290</v>
      </c>
      <c r="AF495" t="s">
        <v>290</v>
      </c>
      <c r="AG495" t="s">
        <v>290</v>
      </c>
      <c r="AH495" t="s">
        <v>290</v>
      </c>
      <c r="AI495" t="s">
        <v>290</v>
      </c>
      <c r="AJ495">
        <v>108</v>
      </c>
      <c r="AK495" t="s">
        <v>290</v>
      </c>
      <c r="AL495" t="s">
        <v>290</v>
      </c>
      <c r="AM495">
        <v>107</v>
      </c>
      <c r="AN495" t="s">
        <v>290</v>
      </c>
      <c r="AO495">
        <v>15</v>
      </c>
      <c r="AP495" t="s">
        <v>290</v>
      </c>
      <c r="AQ495">
        <v>117</v>
      </c>
      <c r="AR495">
        <v>129</v>
      </c>
      <c r="AS495">
        <v>246</v>
      </c>
      <c r="AT495">
        <v>41.869995000000003</v>
      </c>
      <c r="AU495">
        <v>-87.680834000000004</v>
      </c>
      <c r="AV495">
        <v>1</v>
      </c>
      <c r="AW495" t="s">
        <v>16343</v>
      </c>
      <c r="AX495">
        <v>2189</v>
      </c>
      <c r="AY495" t="s">
        <v>17531</v>
      </c>
      <c r="BB495" t="s">
        <v>1122</v>
      </c>
      <c r="BC495" t="s">
        <v>288</v>
      </c>
      <c r="BD495" t="s">
        <v>16493</v>
      </c>
      <c r="BE495">
        <v>60612</v>
      </c>
      <c r="BF495" t="s">
        <v>16346</v>
      </c>
      <c r="BG495" t="s">
        <v>146</v>
      </c>
      <c r="BH495" t="b">
        <f>IFERROR(MATCH('2020'!A495, '2021'!A:A, 0) &gt;0, FALSE)</f>
        <v>1</v>
      </c>
    </row>
    <row r="496" spans="1:60">
      <c r="A496" t="s">
        <v>2632</v>
      </c>
      <c r="B496" t="s">
        <v>2633</v>
      </c>
      <c r="D496" t="s">
        <v>478</v>
      </c>
      <c r="E496" t="s">
        <v>2634</v>
      </c>
      <c r="F496" t="s">
        <v>2635</v>
      </c>
      <c r="G496" t="s">
        <v>1122</v>
      </c>
      <c r="H496" t="s">
        <v>288</v>
      </c>
      <c r="I496">
        <v>60623</v>
      </c>
      <c r="J496" t="s">
        <v>17532</v>
      </c>
      <c r="K496" t="s">
        <v>146</v>
      </c>
      <c r="L496">
        <v>3</v>
      </c>
      <c r="M496">
        <v>12.4</v>
      </c>
      <c r="N496">
        <v>2.5</v>
      </c>
      <c r="O496">
        <v>17.899999999999999</v>
      </c>
      <c r="P496">
        <v>20</v>
      </c>
      <c r="Q496">
        <v>11</v>
      </c>
      <c r="R496">
        <v>15</v>
      </c>
      <c r="S496">
        <v>13</v>
      </c>
      <c r="T496">
        <v>18</v>
      </c>
      <c r="U496">
        <v>17</v>
      </c>
      <c r="V496">
        <v>21</v>
      </c>
      <c r="W496">
        <v>22</v>
      </c>
      <c r="X496">
        <v>20</v>
      </c>
      <c r="Y496">
        <v>16</v>
      </c>
      <c r="Z496" t="s">
        <v>290</v>
      </c>
      <c r="AA496" t="s">
        <v>290</v>
      </c>
      <c r="AB496" t="s">
        <v>290</v>
      </c>
      <c r="AC496" t="s">
        <v>290</v>
      </c>
      <c r="AD496" t="s">
        <v>290</v>
      </c>
      <c r="AE496" t="s">
        <v>290</v>
      </c>
      <c r="AF496" t="s">
        <v>290</v>
      </c>
      <c r="AG496" t="s">
        <v>290</v>
      </c>
      <c r="AH496" t="s">
        <v>290</v>
      </c>
      <c r="AI496" t="s">
        <v>290</v>
      </c>
      <c r="AJ496" t="s">
        <v>290</v>
      </c>
      <c r="AK496" t="s">
        <v>290</v>
      </c>
      <c r="AL496" t="s">
        <v>290</v>
      </c>
      <c r="AM496">
        <v>144</v>
      </c>
      <c r="AN496" t="s">
        <v>290</v>
      </c>
      <c r="AO496">
        <v>14</v>
      </c>
      <c r="AP496">
        <v>11</v>
      </c>
      <c r="AQ496">
        <v>96</v>
      </c>
      <c r="AR496">
        <v>77</v>
      </c>
      <c r="AS496">
        <v>173</v>
      </c>
      <c r="AT496">
        <v>41.864953</v>
      </c>
      <c r="AU496">
        <v>-87.725500999999994</v>
      </c>
      <c r="AV496">
        <v>1</v>
      </c>
      <c r="AW496" t="s">
        <v>16343</v>
      </c>
      <c r="AX496">
        <v>1240</v>
      </c>
      <c r="AY496" t="s">
        <v>17062</v>
      </c>
      <c r="BB496" t="s">
        <v>1122</v>
      </c>
      <c r="BC496" t="s">
        <v>288</v>
      </c>
      <c r="BD496" t="s">
        <v>16493</v>
      </c>
      <c r="BE496">
        <v>60623</v>
      </c>
      <c r="BF496" t="s">
        <v>16346</v>
      </c>
      <c r="BG496" t="s">
        <v>16863</v>
      </c>
      <c r="BH496" t="b">
        <f>IFERROR(MATCH('2020'!A496, '2021'!A:A, 0) &gt;0, FALSE)</f>
        <v>1</v>
      </c>
    </row>
    <row r="497" spans="1:60">
      <c r="A497" t="s">
        <v>2636</v>
      </c>
      <c r="B497" t="s">
        <v>2637</v>
      </c>
      <c r="D497" t="s">
        <v>2638</v>
      </c>
      <c r="E497" t="s">
        <v>2639</v>
      </c>
      <c r="F497" t="s">
        <v>15699</v>
      </c>
      <c r="G497" t="s">
        <v>1122</v>
      </c>
      <c r="H497" t="s">
        <v>288</v>
      </c>
      <c r="I497">
        <v>60642</v>
      </c>
      <c r="J497" t="s">
        <v>17533</v>
      </c>
      <c r="K497" t="s">
        <v>146</v>
      </c>
      <c r="L497">
        <v>3.5</v>
      </c>
      <c r="M497">
        <v>5</v>
      </c>
      <c r="N497">
        <v>5</v>
      </c>
      <c r="O497">
        <v>13.5</v>
      </c>
      <c r="P497" t="s">
        <v>290</v>
      </c>
      <c r="Q497" t="s">
        <v>290</v>
      </c>
      <c r="R497" t="s">
        <v>290</v>
      </c>
      <c r="S497" t="s">
        <v>290</v>
      </c>
      <c r="T497" t="s">
        <v>290</v>
      </c>
      <c r="U497" t="s">
        <v>290</v>
      </c>
      <c r="V497" t="s">
        <v>290</v>
      </c>
      <c r="W497" t="s">
        <v>290</v>
      </c>
      <c r="X497" t="s">
        <v>290</v>
      </c>
      <c r="Y497" t="s">
        <v>290</v>
      </c>
      <c r="Z497" t="s">
        <v>290</v>
      </c>
      <c r="AA497">
        <v>11</v>
      </c>
      <c r="AB497">
        <v>17</v>
      </c>
      <c r="AC497">
        <v>14</v>
      </c>
      <c r="AD497" t="s">
        <v>290</v>
      </c>
      <c r="AE497" t="s">
        <v>290</v>
      </c>
      <c r="AF497" t="s">
        <v>290</v>
      </c>
      <c r="AG497" t="s">
        <v>290</v>
      </c>
      <c r="AH497" t="s">
        <v>290</v>
      </c>
      <c r="AI497" t="s">
        <v>290</v>
      </c>
      <c r="AJ497">
        <v>11</v>
      </c>
      <c r="AK497" t="s">
        <v>290</v>
      </c>
      <c r="AL497" t="s">
        <v>290</v>
      </c>
      <c r="AM497">
        <v>16</v>
      </c>
      <c r="AN497" t="s">
        <v>290</v>
      </c>
      <c r="AO497">
        <v>15</v>
      </c>
      <c r="AP497" t="s">
        <v>290</v>
      </c>
      <c r="AQ497">
        <v>30</v>
      </c>
      <c r="AR497">
        <v>20</v>
      </c>
      <c r="AS497">
        <v>50</v>
      </c>
      <c r="AT497">
        <v>41.909542999999999</v>
      </c>
      <c r="AU497">
        <v>-87.649106000000003</v>
      </c>
      <c r="AV497">
        <v>1</v>
      </c>
      <c r="AW497" t="s">
        <v>16343</v>
      </c>
      <c r="AX497">
        <v>1535</v>
      </c>
      <c r="AY497" t="s">
        <v>17534</v>
      </c>
      <c r="BB497" t="s">
        <v>1122</v>
      </c>
      <c r="BC497" t="s">
        <v>288</v>
      </c>
      <c r="BD497" t="s">
        <v>16493</v>
      </c>
      <c r="BE497">
        <v>60642</v>
      </c>
      <c r="BF497" t="s">
        <v>16346</v>
      </c>
      <c r="BG497" t="s">
        <v>146</v>
      </c>
      <c r="BH497" t="b">
        <f>IFERROR(MATCH('2020'!A497, '2021'!A:A, 0) &gt;0, FALSE)</f>
        <v>1</v>
      </c>
    </row>
    <row r="498" spans="1:60">
      <c r="A498" t="s">
        <v>2642</v>
      </c>
      <c r="B498" t="s">
        <v>2643</v>
      </c>
      <c r="D498" t="s">
        <v>1872</v>
      </c>
      <c r="E498" t="s">
        <v>17535</v>
      </c>
      <c r="F498" t="s">
        <v>2645</v>
      </c>
      <c r="G498" t="s">
        <v>1122</v>
      </c>
      <c r="H498" t="s">
        <v>288</v>
      </c>
      <c r="I498">
        <v>60642</v>
      </c>
      <c r="J498" t="s">
        <v>17536</v>
      </c>
      <c r="K498" t="s">
        <v>146</v>
      </c>
      <c r="L498">
        <v>14.9</v>
      </c>
      <c r="M498">
        <v>45.5</v>
      </c>
      <c r="N498">
        <v>57.9</v>
      </c>
      <c r="O498">
        <v>118.3</v>
      </c>
      <c r="P498">
        <v>117</v>
      </c>
      <c r="Q498">
        <v>50</v>
      </c>
      <c r="R498">
        <v>43</v>
      </c>
      <c r="S498">
        <v>41</v>
      </c>
      <c r="T498">
        <v>41</v>
      </c>
      <c r="U498">
        <v>32</v>
      </c>
      <c r="V498">
        <v>33</v>
      </c>
      <c r="W498">
        <v>27</v>
      </c>
      <c r="X498">
        <v>27</v>
      </c>
      <c r="Y498">
        <v>22</v>
      </c>
      <c r="Z498" t="s">
        <v>290</v>
      </c>
      <c r="AA498" t="s">
        <v>290</v>
      </c>
      <c r="AB498" t="s">
        <v>290</v>
      </c>
      <c r="AC498" t="s">
        <v>290</v>
      </c>
      <c r="AD498" t="s">
        <v>290</v>
      </c>
      <c r="AE498" t="s">
        <v>290</v>
      </c>
      <c r="AF498" t="s">
        <v>290</v>
      </c>
      <c r="AG498" t="s">
        <v>290</v>
      </c>
      <c r="AH498">
        <v>92</v>
      </c>
      <c r="AI498" t="s">
        <v>290</v>
      </c>
      <c r="AJ498">
        <v>34</v>
      </c>
      <c r="AK498" t="s">
        <v>290</v>
      </c>
      <c r="AL498">
        <v>53</v>
      </c>
      <c r="AM498">
        <v>33</v>
      </c>
      <c r="AN498" t="s">
        <v>290</v>
      </c>
      <c r="AO498">
        <v>254</v>
      </c>
      <c r="AP498">
        <v>152</v>
      </c>
      <c r="AQ498">
        <v>279</v>
      </c>
      <c r="AR498">
        <v>249</v>
      </c>
      <c r="AS498">
        <v>528</v>
      </c>
      <c r="AT498">
        <v>41.903685000000003</v>
      </c>
      <c r="AU498">
        <v>-87.664231999999998</v>
      </c>
      <c r="AV498">
        <v>1</v>
      </c>
      <c r="AW498" t="s">
        <v>16343</v>
      </c>
      <c r="AX498">
        <v>1434</v>
      </c>
      <c r="AY498" t="s">
        <v>17075</v>
      </c>
      <c r="BB498" t="s">
        <v>1122</v>
      </c>
      <c r="BC498" t="s">
        <v>288</v>
      </c>
      <c r="BD498" t="s">
        <v>16493</v>
      </c>
      <c r="BE498">
        <v>60642</v>
      </c>
      <c r="BF498" t="s">
        <v>16346</v>
      </c>
      <c r="BG498" t="s">
        <v>16863</v>
      </c>
      <c r="BH498" t="b">
        <f>IFERROR(MATCH('2020'!A498, '2021'!A:A, 0) &gt;0, FALSE)</f>
        <v>1</v>
      </c>
    </row>
    <row r="499" spans="1:60">
      <c r="A499" t="s">
        <v>2646</v>
      </c>
      <c r="B499" t="s">
        <v>2647</v>
      </c>
      <c r="D499" t="s">
        <v>1180</v>
      </c>
      <c r="E499" t="s">
        <v>17537</v>
      </c>
      <c r="F499" t="s">
        <v>2649</v>
      </c>
      <c r="G499" t="s">
        <v>1122</v>
      </c>
      <c r="H499" t="s">
        <v>288</v>
      </c>
      <c r="I499">
        <v>60625</v>
      </c>
      <c r="J499" t="s">
        <v>17538</v>
      </c>
      <c r="K499" t="s">
        <v>146</v>
      </c>
      <c r="L499">
        <v>0.5</v>
      </c>
      <c r="M499">
        <v>7</v>
      </c>
      <c r="N499">
        <v>1.5</v>
      </c>
      <c r="O499">
        <v>9</v>
      </c>
      <c r="P499">
        <v>15</v>
      </c>
      <c r="Q499" t="s">
        <v>290</v>
      </c>
      <c r="R499" t="s">
        <v>290</v>
      </c>
      <c r="S499" t="s">
        <v>290</v>
      </c>
      <c r="T499" t="s">
        <v>290</v>
      </c>
      <c r="U499" t="s">
        <v>290</v>
      </c>
      <c r="V499" t="s">
        <v>290</v>
      </c>
      <c r="W499" t="s">
        <v>290</v>
      </c>
      <c r="X499" t="s">
        <v>290</v>
      </c>
      <c r="Y499" t="s">
        <v>290</v>
      </c>
      <c r="Z499" t="s">
        <v>290</v>
      </c>
      <c r="AA499" t="s">
        <v>290</v>
      </c>
      <c r="AB499" t="s">
        <v>290</v>
      </c>
      <c r="AC499" t="s">
        <v>290</v>
      </c>
      <c r="AD499" t="s">
        <v>290</v>
      </c>
      <c r="AE499" t="s">
        <v>290</v>
      </c>
      <c r="AF499" t="s">
        <v>290</v>
      </c>
      <c r="AG499" t="s">
        <v>290</v>
      </c>
      <c r="AH499" t="s">
        <v>290</v>
      </c>
      <c r="AI499" t="s">
        <v>290</v>
      </c>
      <c r="AJ499">
        <v>10</v>
      </c>
      <c r="AK499" t="s">
        <v>290</v>
      </c>
      <c r="AL499" t="s">
        <v>290</v>
      </c>
      <c r="AM499">
        <v>12</v>
      </c>
      <c r="AN499" t="s">
        <v>290</v>
      </c>
      <c r="AO499">
        <v>21</v>
      </c>
      <c r="AP499" t="s">
        <v>290</v>
      </c>
      <c r="AQ499">
        <v>33</v>
      </c>
      <c r="AR499">
        <v>18</v>
      </c>
      <c r="AS499">
        <v>51</v>
      </c>
      <c r="AT499">
        <v>41.962560000000003</v>
      </c>
      <c r="AU499">
        <v>-87.680192000000005</v>
      </c>
      <c r="AV499">
        <v>1</v>
      </c>
      <c r="AW499" t="s">
        <v>16343</v>
      </c>
      <c r="AX499">
        <v>4437</v>
      </c>
      <c r="AY499" t="s">
        <v>17539</v>
      </c>
      <c r="BB499" t="s">
        <v>1122</v>
      </c>
      <c r="BC499" t="s">
        <v>288</v>
      </c>
      <c r="BD499" t="s">
        <v>16493</v>
      </c>
      <c r="BE499">
        <v>60625</v>
      </c>
      <c r="BF499" t="s">
        <v>16346</v>
      </c>
      <c r="BG499" t="s">
        <v>16863</v>
      </c>
      <c r="BH499" t="b">
        <f>IFERROR(MATCH('2020'!A499, '2021'!A:A, 0) &gt;0, FALSE)</f>
        <v>1</v>
      </c>
    </row>
    <row r="500" spans="1:60">
      <c r="A500" t="s">
        <v>2650</v>
      </c>
      <c r="B500" t="s">
        <v>2651</v>
      </c>
      <c r="C500" t="s">
        <v>283</v>
      </c>
      <c r="D500" t="s">
        <v>2652</v>
      </c>
      <c r="E500" t="s">
        <v>2653</v>
      </c>
      <c r="F500" t="s">
        <v>2654</v>
      </c>
      <c r="G500" t="s">
        <v>1122</v>
      </c>
      <c r="H500" t="s">
        <v>288</v>
      </c>
      <c r="I500">
        <v>60646</v>
      </c>
      <c r="J500" t="s">
        <v>17300</v>
      </c>
      <c r="K500" t="s">
        <v>146</v>
      </c>
      <c r="L500">
        <v>2</v>
      </c>
      <c r="M500">
        <v>5</v>
      </c>
      <c r="N500">
        <v>1</v>
      </c>
      <c r="O500">
        <v>8</v>
      </c>
      <c r="P500">
        <v>44</v>
      </c>
      <c r="Q500" t="s">
        <v>290</v>
      </c>
      <c r="R500" t="s">
        <v>290</v>
      </c>
      <c r="S500" t="s">
        <v>290</v>
      </c>
      <c r="T500" t="s">
        <v>290</v>
      </c>
      <c r="U500" t="s">
        <v>290</v>
      </c>
      <c r="V500" t="s">
        <v>290</v>
      </c>
      <c r="W500" t="s">
        <v>290</v>
      </c>
      <c r="X500" t="s">
        <v>290</v>
      </c>
      <c r="Y500" t="s">
        <v>290</v>
      </c>
      <c r="Z500" t="s">
        <v>290</v>
      </c>
      <c r="AA500" t="s">
        <v>290</v>
      </c>
      <c r="AB500" t="s">
        <v>290</v>
      </c>
      <c r="AC500" t="s">
        <v>290</v>
      </c>
      <c r="AD500" t="s">
        <v>290</v>
      </c>
      <c r="AE500" t="s">
        <v>290</v>
      </c>
      <c r="AF500" t="s">
        <v>290</v>
      </c>
      <c r="AG500" t="s">
        <v>290</v>
      </c>
      <c r="AH500" t="s">
        <v>290</v>
      </c>
      <c r="AI500" t="s">
        <v>290</v>
      </c>
      <c r="AJ500" t="s">
        <v>290</v>
      </c>
      <c r="AK500" t="s">
        <v>290</v>
      </c>
      <c r="AL500" t="s">
        <v>290</v>
      </c>
      <c r="AM500" t="s">
        <v>290</v>
      </c>
      <c r="AN500" t="s">
        <v>290</v>
      </c>
      <c r="AO500">
        <v>22</v>
      </c>
      <c r="AP500" t="s">
        <v>290</v>
      </c>
      <c r="AQ500">
        <v>23</v>
      </c>
      <c r="AR500">
        <v>23</v>
      </c>
      <c r="AS500">
        <v>46</v>
      </c>
      <c r="AT500">
        <v>41.984113000000001</v>
      </c>
      <c r="AU500">
        <v>-87.728823000000006</v>
      </c>
      <c r="AV500">
        <v>1</v>
      </c>
      <c r="AW500" t="s">
        <v>16343</v>
      </c>
      <c r="AX500">
        <v>5644</v>
      </c>
      <c r="AY500" t="s">
        <v>17117</v>
      </c>
      <c r="BB500" t="s">
        <v>1122</v>
      </c>
      <c r="BC500" t="s">
        <v>288</v>
      </c>
      <c r="BD500" t="s">
        <v>16493</v>
      </c>
      <c r="BE500">
        <v>60646</v>
      </c>
      <c r="BF500" t="s">
        <v>16346</v>
      </c>
      <c r="BG500" t="s">
        <v>16863</v>
      </c>
      <c r="BH500" t="b">
        <f>IFERROR(MATCH('2020'!A500, '2021'!A:A, 0) &gt;0, FALSE)</f>
        <v>1</v>
      </c>
    </row>
    <row r="501" spans="1:60">
      <c r="A501" t="s">
        <v>2655</v>
      </c>
      <c r="B501" t="s">
        <v>2656</v>
      </c>
      <c r="D501" t="s">
        <v>1708</v>
      </c>
      <c r="E501" t="s">
        <v>2657</v>
      </c>
      <c r="F501" t="s">
        <v>12367</v>
      </c>
      <c r="G501" t="s">
        <v>1122</v>
      </c>
      <c r="H501" t="s">
        <v>288</v>
      </c>
      <c r="I501">
        <v>60610</v>
      </c>
      <c r="J501" t="s">
        <v>17540</v>
      </c>
      <c r="K501" t="s">
        <v>146</v>
      </c>
      <c r="L501">
        <v>0.5</v>
      </c>
      <c r="M501">
        <v>3.7</v>
      </c>
      <c r="N501">
        <v>1.8</v>
      </c>
      <c r="O501">
        <v>6</v>
      </c>
      <c r="P501" t="s">
        <v>290</v>
      </c>
      <c r="Q501" t="s">
        <v>290</v>
      </c>
      <c r="R501" t="s">
        <v>290</v>
      </c>
      <c r="S501" t="s">
        <v>290</v>
      </c>
      <c r="T501" t="s">
        <v>290</v>
      </c>
      <c r="U501" t="s">
        <v>290</v>
      </c>
      <c r="V501" t="s">
        <v>290</v>
      </c>
      <c r="W501" t="s">
        <v>290</v>
      </c>
      <c r="X501" t="s">
        <v>290</v>
      </c>
      <c r="Y501" t="s">
        <v>290</v>
      </c>
      <c r="Z501" t="s">
        <v>290</v>
      </c>
      <c r="AA501" t="s">
        <v>290</v>
      </c>
      <c r="AB501" t="s">
        <v>290</v>
      </c>
      <c r="AC501" t="s">
        <v>290</v>
      </c>
      <c r="AD501" t="s">
        <v>290</v>
      </c>
      <c r="AE501" t="s">
        <v>290</v>
      </c>
      <c r="AF501" t="s">
        <v>290</v>
      </c>
      <c r="AG501" t="s">
        <v>290</v>
      </c>
      <c r="AH501" t="s">
        <v>290</v>
      </c>
      <c r="AI501" t="s">
        <v>290</v>
      </c>
      <c r="AJ501" t="s">
        <v>290</v>
      </c>
      <c r="AK501" t="s">
        <v>290</v>
      </c>
      <c r="AL501" t="s">
        <v>290</v>
      </c>
      <c r="AM501" t="s">
        <v>290</v>
      </c>
      <c r="AN501" t="s">
        <v>290</v>
      </c>
      <c r="AO501" t="s">
        <v>290</v>
      </c>
      <c r="AP501" t="s">
        <v>290</v>
      </c>
      <c r="AQ501">
        <v>6</v>
      </c>
      <c r="AR501">
        <v>11</v>
      </c>
      <c r="AS501">
        <v>17</v>
      </c>
      <c r="AT501">
        <v>41.902715999999998</v>
      </c>
      <c r="AU501">
        <v>-87.634152999999998</v>
      </c>
      <c r="AV501">
        <v>1</v>
      </c>
      <c r="AW501" t="s">
        <v>16343</v>
      </c>
      <c r="AX501">
        <v>1111</v>
      </c>
      <c r="AY501" t="s">
        <v>17541</v>
      </c>
      <c r="AZ501" t="s">
        <v>17118</v>
      </c>
      <c r="BA501">
        <v>4</v>
      </c>
      <c r="BB501" t="s">
        <v>1122</v>
      </c>
      <c r="BC501" t="s">
        <v>288</v>
      </c>
      <c r="BD501" t="s">
        <v>16493</v>
      </c>
      <c r="BE501">
        <v>60610</v>
      </c>
      <c r="BF501" t="s">
        <v>16346</v>
      </c>
      <c r="BG501" t="s">
        <v>16863</v>
      </c>
      <c r="BH501" t="b">
        <f>IFERROR(MATCH('2020'!A501, '2021'!A:A, 0) &gt;0, FALSE)</f>
        <v>1</v>
      </c>
    </row>
    <row r="502" spans="1:60">
      <c r="A502" t="s">
        <v>2659</v>
      </c>
      <c r="B502" t="s">
        <v>2660</v>
      </c>
      <c r="C502" t="s">
        <v>283</v>
      </c>
      <c r="D502" t="s">
        <v>2661</v>
      </c>
      <c r="E502" t="s">
        <v>2662</v>
      </c>
      <c r="F502" t="s">
        <v>2663</v>
      </c>
      <c r="G502" t="s">
        <v>1122</v>
      </c>
      <c r="H502" t="s">
        <v>288</v>
      </c>
      <c r="I502">
        <v>60612</v>
      </c>
      <c r="J502" t="s">
        <v>17542</v>
      </c>
      <c r="K502" t="s">
        <v>146</v>
      </c>
      <c r="L502">
        <v>2</v>
      </c>
      <c r="M502">
        <v>12</v>
      </c>
      <c r="N502">
        <v>8.5</v>
      </c>
      <c r="O502">
        <v>22.5</v>
      </c>
      <c r="P502">
        <v>34</v>
      </c>
      <c r="Q502">
        <v>11</v>
      </c>
      <c r="R502" t="s">
        <v>290</v>
      </c>
      <c r="S502" t="s">
        <v>290</v>
      </c>
      <c r="T502">
        <v>12</v>
      </c>
      <c r="U502">
        <v>11</v>
      </c>
      <c r="V502">
        <v>11</v>
      </c>
      <c r="W502">
        <v>11</v>
      </c>
      <c r="X502">
        <v>14</v>
      </c>
      <c r="Y502" t="s">
        <v>290</v>
      </c>
      <c r="Z502" t="s">
        <v>290</v>
      </c>
      <c r="AA502" t="s">
        <v>290</v>
      </c>
      <c r="AB502" t="s">
        <v>290</v>
      </c>
      <c r="AC502" t="s">
        <v>290</v>
      </c>
      <c r="AD502" t="s">
        <v>290</v>
      </c>
      <c r="AE502" t="s">
        <v>290</v>
      </c>
      <c r="AF502" t="s">
        <v>290</v>
      </c>
      <c r="AG502" t="s">
        <v>290</v>
      </c>
      <c r="AH502">
        <v>14</v>
      </c>
      <c r="AI502" t="s">
        <v>290</v>
      </c>
      <c r="AJ502">
        <v>31</v>
      </c>
      <c r="AK502" t="s">
        <v>290</v>
      </c>
      <c r="AL502">
        <v>12</v>
      </c>
      <c r="AM502">
        <v>65</v>
      </c>
      <c r="AN502" t="s">
        <v>290</v>
      </c>
      <c r="AO502" t="s">
        <v>290</v>
      </c>
      <c r="AP502">
        <v>20</v>
      </c>
      <c r="AQ502">
        <v>69</v>
      </c>
      <c r="AR502">
        <v>67</v>
      </c>
      <c r="AS502">
        <v>136</v>
      </c>
      <c r="AT502">
        <v>41.868898000000002</v>
      </c>
      <c r="AU502">
        <v>-87.675747000000001</v>
      </c>
      <c r="AV502">
        <v>1</v>
      </c>
      <c r="AW502" t="s">
        <v>16343</v>
      </c>
      <c r="AX502">
        <v>1900</v>
      </c>
      <c r="AY502" t="s">
        <v>17543</v>
      </c>
      <c r="BB502" t="s">
        <v>1122</v>
      </c>
      <c r="BC502" t="s">
        <v>288</v>
      </c>
      <c r="BD502" t="s">
        <v>16493</v>
      </c>
      <c r="BE502">
        <v>60612</v>
      </c>
      <c r="BF502" t="s">
        <v>16346</v>
      </c>
      <c r="BG502" t="s">
        <v>16863</v>
      </c>
      <c r="BH502" t="b">
        <f>IFERROR(MATCH('2020'!A502, '2021'!A:A, 0) &gt;0, FALSE)</f>
        <v>1</v>
      </c>
    </row>
    <row r="503" spans="1:60">
      <c r="A503" t="s">
        <v>17544</v>
      </c>
      <c r="B503" t="s">
        <v>17545</v>
      </c>
      <c r="D503" t="s">
        <v>17353</v>
      </c>
      <c r="E503" t="s">
        <v>17546</v>
      </c>
      <c r="F503" t="s">
        <v>17547</v>
      </c>
      <c r="G503" t="s">
        <v>1122</v>
      </c>
      <c r="H503" t="s">
        <v>288</v>
      </c>
      <c r="I503">
        <v>60634</v>
      </c>
      <c r="J503" t="s">
        <v>17548</v>
      </c>
      <c r="K503" t="s">
        <v>146</v>
      </c>
      <c r="L503">
        <v>4</v>
      </c>
      <c r="M503">
        <v>8</v>
      </c>
      <c r="N503">
        <v>63</v>
      </c>
      <c r="O503">
        <v>75</v>
      </c>
      <c r="P503" t="s">
        <v>290</v>
      </c>
      <c r="Q503" t="s">
        <v>290</v>
      </c>
      <c r="R503" t="s">
        <v>290</v>
      </c>
      <c r="S503" t="s">
        <v>290</v>
      </c>
      <c r="T503" t="s">
        <v>290</v>
      </c>
      <c r="U503" t="s">
        <v>290</v>
      </c>
      <c r="V503" t="s">
        <v>290</v>
      </c>
      <c r="W503" t="s">
        <v>290</v>
      </c>
      <c r="X503" t="s">
        <v>290</v>
      </c>
      <c r="Y503" t="s">
        <v>290</v>
      </c>
      <c r="Z503" t="s">
        <v>290</v>
      </c>
      <c r="AA503" t="s">
        <v>290</v>
      </c>
      <c r="AB503" t="s">
        <v>290</v>
      </c>
      <c r="AC503" t="s">
        <v>290</v>
      </c>
      <c r="AD503" t="s">
        <v>290</v>
      </c>
      <c r="AE503" t="s">
        <v>290</v>
      </c>
      <c r="AF503" t="s">
        <v>290</v>
      </c>
      <c r="AG503" t="s">
        <v>290</v>
      </c>
      <c r="AH503">
        <v>28</v>
      </c>
      <c r="AI503">
        <v>25</v>
      </c>
      <c r="AJ503">
        <v>26</v>
      </c>
      <c r="AK503" t="s">
        <v>290</v>
      </c>
      <c r="AL503" t="s">
        <v>290</v>
      </c>
      <c r="AM503" t="s">
        <v>290</v>
      </c>
      <c r="AN503" t="s">
        <v>290</v>
      </c>
      <c r="AO503">
        <v>14</v>
      </c>
      <c r="AP503" t="s">
        <v>290</v>
      </c>
      <c r="AQ503">
        <v>14</v>
      </c>
      <c r="AR503">
        <v>41</v>
      </c>
      <c r="AS503">
        <v>55</v>
      </c>
      <c r="AT503">
        <v>41.958347000000003</v>
      </c>
      <c r="AU503">
        <v>-87.795519999999996</v>
      </c>
      <c r="AV503">
        <v>1</v>
      </c>
      <c r="AW503" t="s">
        <v>16343</v>
      </c>
      <c r="AX503">
        <v>6737</v>
      </c>
      <c r="AY503" t="s">
        <v>17549</v>
      </c>
      <c r="BB503" t="s">
        <v>1122</v>
      </c>
      <c r="BC503" t="s">
        <v>288</v>
      </c>
      <c r="BD503" t="s">
        <v>16493</v>
      </c>
      <c r="BE503">
        <v>60634</v>
      </c>
      <c r="BF503" t="s">
        <v>16346</v>
      </c>
      <c r="BG503" t="s">
        <v>16863</v>
      </c>
      <c r="BH503" t="b">
        <f>IFERROR(MATCH('2020'!A503, '2021'!A:A, 0) &gt;0, FALSE)</f>
        <v>0</v>
      </c>
    </row>
    <row r="504" spans="1:60">
      <c r="A504" t="s">
        <v>2664</v>
      </c>
      <c r="B504" t="s">
        <v>2665</v>
      </c>
      <c r="D504" t="s">
        <v>315</v>
      </c>
      <c r="E504" t="s">
        <v>17550</v>
      </c>
      <c r="F504" t="s">
        <v>2668</v>
      </c>
      <c r="G504" t="s">
        <v>1122</v>
      </c>
      <c r="H504" t="s">
        <v>288</v>
      </c>
      <c r="I504">
        <v>60609</v>
      </c>
      <c r="J504" t="s">
        <v>17551</v>
      </c>
      <c r="K504" t="s">
        <v>146</v>
      </c>
      <c r="L504">
        <v>2</v>
      </c>
      <c r="M504">
        <v>5</v>
      </c>
      <c r="N504">
        <v>6</v>
      </c>
      <c r="O504">
        <v>13</v>
      </c>
      <c r="P504" t="s">
        <v>290</v>
      </c>
      <c r="Q504" t="s">
        <v>290</v>
      </c>
      <c r="R504" t="s">
        <v>290</v>
      </c>
      <c r="S504" t="s">
        <v>290</v>
      </c>
      <c r="T504" t="s">
        <v>290</v>
      </c>
      <c r="U504" t="s">
        <v>290</v>
      </c>
      <c r="V504" t="s">
        <v>290</v>
      </c>
      <c r="W504">
        <v>30</v>
      </c>
      <c r="X504">
        <v>30</v>
      </c>
      <c r="Y504">
        <v>30</v>
      </c>
      <c r="Z504" t="s">
        <v>290</v>
      </c>
      <c r="AA504" t="s">
        <v>290</v>
      </c>
      <c r="AB504" t="s">
        <v>290</v>
      </c>
      <c r="AC504" t="s">
        <v>290</v>
      </c>
      <c r="AD504" t="s">
        <v>290</v>
      </c>
      <c r="AE504" t="s">
        <v>290</v>
      </c>
      <c r="AF504" t="s">
        <v>290</v>
      </c>
      <c r="AG504" t="s">
        <v>290</v>
      </c>
      <c r="AH504" t="s">
        <v>290</v>
      </c>
      <c r="AI504" t="s">
        <v>290</v>
      </c>
      <c r="AJ504">
        <v>90</v>
      </c>
      <c r="AK504" t="s">
        <v>290</v>
      </c>
      <c r="AL504" t="s">
        <v>290</v>
      </c>
      <c r="AM504" t="s">
        <v>290</v>
      </c>
      <c r="AN504" t="s">
        <v>290</v>
      </c>
      <c r="AO504" t="s">
        <v>290</v>
      </c>
      <c r="AP504" t="s">
        <v>290</v>
      </c>
      <c r="AQ504">
        <v>35</v>
      </c>
      <c r="AR504">
        <v>55</v>
      </c>
      <c r="AS504">
        <v>90</v>
      </c>
      <c r="AT504">
        <v>41.806826000000001</v>
      </c>
      <c r="AU504">
        <v>-87.675334000000007</v>
      </c>
      <c r="AV504">
        <v>1</v>
      </c>
      <c r="AW504" t="s">
        <v>16360</v>
      </c>
      <c r="AX504">
        <v>1954</v>
      </c>
      <c r="AY504" t="s">
        <v>17552</v>
      </c>
      <c r="BB504" t="s">
        <v>1122</v>
      </c>
      <c r="BC504" t="s">
        <v>288</v>
      </c>
      <c r="BD504" t="s">
        <v>16493</v>
      </c>
      <c r="BE504">
        <v>60609</v>
      </c>
      <c r="BF504" t="s">
        <v>16346</v>
      </c>
      <c r="BG504" t="s">
        <v>16363</v>
      </c>
      <c r="BH504" t="b">
        <f>IFERROR(MATCH('2020'!A504, '2021'!A:A, 0) &gt;0, FALSE)</f>
        <v>1</v>
      </c>
    </row>
    <row r="505" spans="1:60">
      <c r="A505" t="s">
        <v>2669</v>
      </c>
      <c r="B505" t="s">
        <v>2670</v>
      </c>
      <c r="D505" t="s">
        <v>845</v>
      </c>
      <c r="E505" t="s">
        <v>17553</v>
      </c>
      <c r="F505" t="s">
        <v>2673</v>
      </c>
      <c r="G505" t="s">
        <v>1122</v>
      </c>
      <c r="H505" t="s">
        <v>288</v>
      </c>
      <c r="I505">
        <v>60640</v>
      </c>
      <c r="J505" t="s">
        <v>17554</v>
      </c>
      <c r="K505" t="s">
        <v>146</v>
      </c>
      <c r="L505">
        <v>35</v>
      </c>
      <c r="M505">
        <v>108</v>
      </c>
      <c r="N505">
        <v>10</v>
      </c>
      <c r="O505">
        <v>153</v>
      </c>
      <c r="P505">
        <v>67</v>
      </c>
      <c r="Q505">
        <v>54</v>
      </c>
      <c r="R505">
        <v>66</v>
      </c>
      <c r="S505">
        <v>60</v>
      </c>
      <c r="T505">
        <v>57</v>
      </c>
      <c r="U505">
        <v>66</v>
      </c>
      <c r="V505">
        <v>50</v>
      </c>
      <c r="W505">
        <v>55</v>
      </c>
      <c r="X505">
        <v>57</v>
      </c>
      <c r="Y505">
        <v>52</v>
      </c>
      <c r="Z505">
        <v>44</v>
      </c>
      <c r="AA505">
        <v>49</v>
      </c>
      <c r="AB505">
        <v>52</v>
      </c>
      <c r="AC505">
        <v>50</v>
      </c>
      <c r="AD505" t="s">
        <v>290</v>
      </c>
      <c r="AE505" t="s">
        <v>290</v>
      </c>
      <c r="AF505" t="s">
        <v>290</v>
      </c>
      <c r="AG505" t="s">
        <v>290</v>
      </c>
      <c r="AH505" t="s">
        <v>290</v>
      </c>
      <c r="AI505" t="s">
        <v>290</v>
      </c>
      <c r="AJ505">
        <v>26</v>
      </c>
      <c r="AK505" t="s">
        <v>290</v>
      </c>
      <c r="AL505">
        <v>27</v>
      </c>
      <c r="AM505">
        <v>36</v>
      </c>
      <c r="AN505" t="s">
        <v>290</v>
      </c>
      <c r="AO505">
        <v>570</v>
      </c>
      <c r="AP505">
        <v>120</v>
      </c>
      <c r="AQ505">
        <v>435</v>
      </c>
      <c r="AR505">
        <v>344</v>
      </c>
      <c r="AS505">
        <v>779</v>
      </c>
      <c r="AT505">
        <v>41.964972000000003</v>
      </c>
      <c r="AU505">
        <v>-87.677306000000002</v>
      </c>
      <c r="AV505">
        <v>1</v>
      </c>
      <c r="AW505" t="s">
        <v>16360</v>
      </c>
      <c r="AX505">
        <v>1929</v>
      </c>
      <c r="AY505" t="s">
        <v>17555</v>
      </c>
      <c r="BB505" t="s">
        <v>1122</v>
      </c>
      <c r="BC505" t="s">
        <v>288</v>
      </c>
      <c r="BD505" t="s">
        <v>16493</v>
      </c>
      <c r="BE505">
        <v>60640</v>
      </c>
      <c r="BF505" t="s">
        <v>16346</v>
      </c>
      <c r="BG505" t="s">
        <v>16363</v>
      </c>
      <c r="BH505" t="b">
        <f>IFERROR(MATCH('2020'!A505, '2021'!A:A, 0) &gt;0, FALSE)</f>
        <v>1</v>
      </c>
    </row>
    <row r="506" spans="1:60">
      <c r="A506" t="s">
        <v>12379</v>
      </c>
      <c r="B506" t="s">
        <v>9647</v>
      </c>
      <c r="D506" t="s">
        <v>959</v>
      </c>
      <c r="E506" t="s">
        <v>1228</v>
      </c>
      <c r="F506" t="s">
        <v>9650</v>
      </c>
      <c r="G506" t="s">
        <v>1122</v>
      </c>
      <c r="H506" t="s">
        <v>288</v>
      </c>
      <c r="I506">
        <v>60651</v>
      </c>
      <c r="J506" t="s">
        <v>17556</v>
      </c>
      <c r="K506" t="s">
        <v>146</v>
      </c>
      <c r="L506">
        <v>1.5</v>
      </c>
      <c r="M506">
        <v>6</v>
      </c>
      <c r="N506">
        <v>4</v>
      </c>
      <c r="O506">
        <v>11.5</v>
      </c>
      <c r="P506" t="s">
        <v>290</v>
      </c>
      <c r="Q506" t="s">
        <v>290</v>
      </c>
      <c r="R506" t="s">
        <v>290</v>
      </c>
      <c r="S506" t="s">
        <v>290</v>
      </c>
      <c r="T506" t="s">
        <v>290</v>
      </c>
      <c r="U506" t="s">
        <v>290</v>
      </c>
      <c r="V506" t="s">
        <v>290</v>
      </c>
      <c r="W506" t="s">
        <v>290</v>
      </c>
      <c r="X506" t="s">
        <v>290</v>
      </c>
      <c r="Y506" t="s">
        <v>290</v>
      </c>
      <c r="Z506" t="s">
        <v>290</v>
      </c>
      <c r="AA506" t="s">
        <v>290</v>
      </c>
      <c r="AB506">
        <v>23</v>
      </c>
      <c r="AC506">
        <v>38</v>
      </c>
      <c r="AD506" t="s">
        <v>290</v>
      </c>
      <c r="AE506" t="s">
        <v>290</v>
      </c>
      <c r="AF506" t="s">
        <v>290</v>
      </c>
      <c r="AG506" t="s">
        <v>290</v>
      </c>
      <c r="AH506" t="s">
        <v>290</v>
      </c>
      <c r="AI506">
        <v>16</v>
      </c>
      <c r="AJ506" t="s">
        <v>290</v>
      </c>
      <c r="AK506" t="s">
        <v>290</v>
      </c>
      <c r="AL506" t="s">
        <v>290</v>
      </c>
      <c r="AM506">
        <v>79</v>
      </c>
      <c r="AN506" t="s">
        <v>290</v>
      </c>
      <c r="AO506" t="s">
        <v>290</v>
      </c>
      <c r="AP506" t="s">
        <v>290</v>
      </c>
      <c r="AQ506">
        <v>39</v>
      </c>
      <c r="AR506">
        <v>44</v>
      </c>
      <c r="AS506">
        <v>83</v>
      </c>
      <c r="AT506">
        <v>41.895181000000001</v>
      </c>
      <c r="AU506">
        <v>-87.760332000000005</v>
      </c>
      <c r="AV506">
        <v>1</v>
      </c>
      <c r="AW506" t="s">
        <v>16343</v>
      </c>
      <c r="AX506">
        <v>5352</v>
      </c>
      <c r="AY506" t="s">
        <v>17124</v>
      </c>
      <c r="BB506" t="s">
        <v>1122</v>
      </c>
      <c r="BC506" t="s">
        <v>288</v>
      </c>
      <c r="BD506" t="s">
        <v>16493</v>
      </c>
      <c r="BE506">
        <v>60651</v>
      </c>
      <c r="BF506" t="s">
        <v>16346</v>
      </c>
      <c r="BG506" t="s">
        <v>16863</v>
      </c>
      <c r="BH506" t="b">
        <f>IFERROR(MATCH('2020'!A506, '2021'!A:A, 0) &gt;0, FALSE)</f>
        <v>0</v>
      </c>
    </row>
    <row r="507" spans="1:60">
      <c r="A507" t="s">
        <v>2674</v>
      </c>
      <c r="B507" t="s">
        <v>2675</v>
      </c>
      <c r="D507" t="s">
        <v>17557</v>
      </c>
      <c r="E507" t="s">
        <v>17558</v>
      </c>
      <c r="F507" t="s">
        <v>2678</v>
      </c>
      <c r="G507" t="s">
        <v>1122</v>
      </c>
      <c r="H507" t="s">
        <v>288</v>
      </c>
      <c r="I507">
        <v>60647</v>
      </c>
      <c r="J507" t="s">
        <v>17559</v>
      </c>
      <c r="K507" t="s">
        <v>146</v>
      </c>
      <c r="L507">
        <v>2</v>
      </c>
      <c r="M507">
        <v>5</v>
      </c>
      <c r="N507">
        <v>2</v>
      </c>
      <c r="O507">
        <v>9</v>
      </c>
      <c r="P507">
        <v>16</v>
      </c>
      <c r="Q507" t="s">
        <v>290</v>
      </c>
      <c r="R507" t="s">
        <v>290</v>
      </c>
      <c r="S507" t="s">
        <v>290</v>
      </c>
      <c r="T507" t="s">
        <v>290</v>
      </c>
      <c r="U507" t="s">
        <v>290</v>
      </c>
      <c r="V507" t="s">
        <v>290</v>
      </c>
      <c r="W507" t="s">
        <v>290</v>
      </c>
      <c r="X507" t="s">
        <v>290</v>
      </c>
      <c r="Y507" t="s">
        <v>290</v>
      </c>
      <c r="Z507" t="s">
        <v>290</v>
      </c>
      <c r="AA507" t="s">
        <v>290</v>
      </c>
      <c r="AB507" t="s">
        <v>290</v>
      </c>
      <c r="AC507" t="s">
        <v>290</v>
      </c>
      <c r="AD507" t="s">
        <v>290</v>
      </c>
      <c r="AE507" t="s">
        <v>290</v>
      </c>
      <c r="AF507" t="s">
        <v>290</v>
      </c>
      <c r="AG507" t="s">
        <v>290</v>
      </c>
      <c r="AH507" t="s">
        <v>290</v>
      </c>
      <c r="AI507" t="s">
        <v>290</v>
      </c>
      <c r="AJ507">
        <v>36</v>
      </c>
      <c r="AK507" t="s">
        <v>290</v>
      </c>
      <c r="AL507" t="s">
        <v>290</v>
      </c>
      <c r="AM507" t="s">
        <v>290</v>
      </c>
      <c r="AN507" t="s">
        <v>290</v>
      </c>
      <c r="AO507" t="s">
        <v>290</v>
      </c>
      <c r="AP507" t="s">
        <v>290</v>
      </c>
      <c r="AQ507">
        <v>26</v>
      </c>
      <c r="AR507">
        <v>23</v>
      </c>
      <c r="AS507">
        <v>49</v>
      </c>
      <c r="AT507">
        <v>41.918222999999998</v>
      </c>
      <c r="AU507">
        <v>-87.700306999999995</v>
      </c>
      <c r="AV507">
        <v>1</v>
      </c>
      <c r="AW507" t="s">
        <v>16343</v>
      </c>
      <c r="AX507">
        <v>2018</v>
      </c>
      <c r="AY507" t="s">
        <v>17560</v>
      </c>
      <c r="BB507" t="s">
        <v>1122</v>
      </c>
      <c r="BC507" t="s">
        <v>288</v>
      </c>
      <c r="BD507" t="s">
        <v>16493</v>
      </c>
      <c r="BE507">
        <v>60647</v>
      </c>
      <c r="BF507" t="s">
        <v>16346</v>
      </c>
      <c r="BG507" t="s">
        <v>16863</v>
      </c>
      <c r="BH507" t="b">
        <f>IFERROR(MATCH('2020'!A507, '2021'!A:A, 0) &gt;0, FALSE)</f>
        <v>1</v>
      </c>
    </row>
    <row r="508" spans="1:60">
      <c r="A508" t="s">
        <v>2679</v>
      </c>
      <c r="B508" t="s">
        <v>2680</v>
      </c>
      <c r="C508" t="s">
        <v>314</v>
      </c>
      <c r="D508" t="s">
        <v>4486</v>
      </c>
      <c r="E508" t="s">
        <v>17561</v>
      </c>
      <c r="F508" t="s">
        <v>2683</v>
      </c>
      <c r="G508" t="s">
        <v>1122</v>
      </c>
      <c r="H508" t="s">
        <v>288</v>
      </c>
      <c r="I508">
        <v>60608</v>
      </c>
      <c r="J508" t="s">
        <v>17562</v>
      </c>
      <c r="K508" t="s">
        <v>146</v>
      </c>
      <c r="L508">
        <v>7</v>
      </c>
      <c r="M508">
        <v>28</v>
      </c>
      <c r="N508">
        <v>40.5</v>
      </c>
      <c r="O508">
        <v>75.5</v>
      </c>
      <c r="P508" t="s">
        <v>290</v>
      </c>
      <c r="Q508" t="s">
        <v>290</v>
      </c>
      <c r="R508" t="s">
        <v>290</v>
      </c>
      <c r="S508" t="s">
        <v>290</v>
      </c>
      <c r="T508" t="s">
        <v>290</v>
      </c>
      <c r="U508" t="s">
        <v>290</v>
      </c>
      <c r="V508" t="s">
        <v>290</v>
      </c>
      <c r="W508" t="s">
        <v>290</v>
      </c>
      <c r="X508" t="s">
        <v>290</v>
      </c>
      <c r="Y508" t="s">
        <v>290</v>
      </c>
      <c r="Z508">
        <v>159</v>
      </c>
      <c r="AA508">
        <v>150</v>
      </c>
      <c r="AB508">
        <v>149</v>
      </c>
      <c r="AC508">
        <v>128</v>
      </c>
      <c r="AD508" t="s">
        <v>290</v>
      </c>
      <c r="AE508" t="s">
        <v>290</v>
      </c>
      <c r="AF508" t="s">
        <v>290</v>
      </c>
      <c r="AG508" t="s">
        <v>290</v>
      </c>
      <c r="AH508" t="s">
        <v>290</v>
      </c>
      <c r="AI508" t="s">
        <v>290</v>
      </c>
      <c r="AJ508">
        <v>584</v>
      </c>
      <c r="AK508" t="s">
        <v>290</v>
      </c>
      <c r="AL508" t="s">
        <v>290</v>
      </c>
      <c r="AM508" t="s">
        <v>290</v>
      </c>
      <c r="AN508" t="s">
        <v>290</v>
      </c>
      <c r="AO508" t="s">
        <v>290</v>
      </c>
      <c r="AP508" t="s">
        <v>290</v>
      </c>
      <c r="AQ508">
        <v>354</v>
      </c>
      <c r="AR508">
        <v>232</v>
      </c>
      <c r="AS508">
        <v>586</v>
      </c>
      <c r="AT508">
        <v>41.851601000000002</v>
      </c>
      <c r="AU508">
        <v>-87.672014000000004</v>
      </c>
      <c r="AV508">
        <v>1</v>
      </c>
      <c r="AW508" t="s">
        <v>16360</v>
      </c>
      <c r="AX508">
        <v>1852</v>
      </c>
      <c r="AY508" t="s">
        <v>17563</v>
      </c>
      <c r="BB508" t="s">
        <v>1122</v>
      </c>
      <c r="BC508" t="s">
        <v>288</v>
      </c>
      <c r="BD508" t="s">
        <v>16493</v>
      </c>
      <c r="BE508">
        <v>60608</v>
      </c>
      <c r="BF508" t="s">
        <v>16346</v>
      </c>
      <c r="BG508" t="s">
        <v>16363</v>
      </c>
      <c r="BH508" t="b">
        <f>IFERROR(MATCH('2020'!A508, '2021'!A:A, 0) &gt;0, FALSE)</f>
        <v>1</v>
      </c>
    </row>
    <row r="509" spans="1:60">
      <c r="A509" t="s">
        <v>2684</v>
      </c>
      <c r="B509" t="s">
        <v>2685</v>
      </c>
      <c r="D509" t="s">
        <v>17564</v>
      </c>
      <c r="E509" t="s">
        <v>17565</v>
      </c>
      <c r="F509" t="s">
        <v>2687</v>
      </c>
      <c r="G509" t="s">
        <v>1122</v>
      </c>
      <c r="H509" t="s">
        <v>288</v>
      </c>
      <c r="I509">
        <v>60657</v>
      </c>
      <c r="J509" t="s">
        <v>17566</v>
      </c>
      <c r="K509" t="s">
        <v>146</v>
      </c>
      <c r="L509">
        <v>7</v>
      </c>
      <c r="M509">
        <v>27</v>
      </c>
      <c r="N509">
        <v>6</v>
      </c>
      <c r="O509">
        <v>40</v>
      </c>
      <c r="P509">
        <v>11</v>
      </c>
      <c r="Q509">
        <v>14</v>
      </c>
      <c r="R509" t="s">
        <v>290</v>
      </c>
      <c r="S509" t="s">
        <v>290</v>
      </c>
      <c r="T509" t="s">
        <v>290</v>
      </c>
      <c r="U509" t="s">
        <v>290</v>
      </c>
      <c r="V509">
        <v>13</v>
      </c>
      <c r="W509">
        <v>15</v>
      </c>
      <c r="X509">
        <v>21</v>
      </c>
      <c r="Y509">
        <v>20</v>
      </c>
      <c r="Z509" t="s">
        <v>290</v>
      </c>
      <c r="AA509" t="s">
        <v>290</v>
      </c>
      <c r="AB509" t="s">
        <v>290</v>
      </c>
      <c r="AC509" t="s">
        <v>290</v>
      </c>
      <c r="AD509" t="s">
        <v>290</v>
      </c>
      <c r="AE509" t="s">
        <v>290</v>
      </c>
      <c r="AF509" t="s">
        <v>290</v>
      </c>
      <c r="AG509" t="s">
        <v>290</v>
      </c>
      <c r="AH509" t="s">
        <v>290</v>
      </c>
      <c r="AI509" t="s">
        <v>290</v>
      </c>
      <c r="AJ509" t="s">
        <v>290</v>
      </c>
      <c r="AK509" t="s">
        <v>290</v>
      </c>
      <c r="AL509" t="s">
        <v>290</v>
      </c>
      <c r="AM509" t="s">
        <v>290</v>
      </c>
      <c r="AN509" t="s">
        <v>290</v>
      </c>
      <c r="AO509">
        <v>106</v>
      </c>
      <c r="AP509">
        <v>12</v>
      </c>
      <c r="AQ509">
        <v>63</v>
      </c>
      <c r="AR509">
        <v>62</v>
      </c>
      <c r="AS509">
        <v>125</v>
      </c>
      <c r="AT509">
        <v>41.944166000000003</v>
      </c>
      <c r="AU509">
        <v>-87.642764999999997</v>
      </c>
      <c r="AV509">
        <v>1</v>
      </c>
      <c r="AW509" t="s">
        <v>16343</v>
      </c>
      <c r="AX509">
        <v>541</v>
      </c>
      <c r="AY509" t="s">
        <v>17567</v>
      </c>
      <c r="BB509" t="s">
        <v>1122</v>
      </c>
      <c r="BC509" t="s">
        <v>288</v>
      </c>
      <c r="BD509" t="s">
        <v>16493</v>
      </c>
      <c r="BE509">
        <v>60657</v>
      </c>
      <c r="BF509" t="s">
        <v>16346</v>
      </c>
      <c r="BG509" t="s">
        <v>16863</v>
      </c>
      <c r="BH509" t="b">
        <f>IFERROR(MATCH('2020'!A509, '2021'!A:A, 0) &gt;0, FALSE)</f>
        <v>1</v>
      </c>
    </row>
    <row r="510" spans="1:60">
      <c r="A510" t="s">
        <v>2688</v>
      </c>
      <c r="B510" t="s">
        <v>2689</v>
      </c>
      <c r="D510" t="s">
        <v>2690</v>
      </c>
      <c r="E510" t="s">
        <v>2691</v>
      </c>
      <c r="F510" t="s">
        <v>2692</v>
      </c>
      <c r="G510" t="s">
        <v>1122</v>
      </c>
      <c r="H510" t="s">
        <v>288</v>
      </c>
      <c r="I510">
        <v>60619</v>
      </c>
      <c r="J510" t="s">
        <v>17568</v>
      </c>
      <c r="K510" t="s">
        <v>146</v>
      </c>
      <c r="L510">
        <v>1</v>
      </c>
      <c r="M510">
        <v>1</v>
      </c>
      <c r="N510">
        <v>0</v>
      </c>
      <c r="O510">
        <v>2</v>
      </c>
      <c r="P510" t="s">
        <v>290</v>
      </c>
      <c r="Q510" t="s">
        <v>290</v>
      </c>
      <c r="R510" t="s">
        <v>290</v>
      </c>
      <c r="S510" t="s">
        <v>290</v>
      </c>
      <c r="T510" t="s">
        <v>290</v>
      </c>
      <c r="U510" t="s">
        <v>290</v>
      </c>
      <c r="V510" t="s">
        <v>290</v>
      </c>
      <c r="W510" t="s">
        <v>290</v>
      </c>
      <c r="X510" t="s">
        <v>290</v>
      </c>
      <c r="Y510" t="s">
        <v>290</v>
      </c>
      <c r="Z510" t="s">
        <v>290</v>
      </c>
      <c r="AA510" t="s">
        <v>290</v>
      </c>
      <c r="AB510" t="s">
        <v>290</v>
      </c>
      <c r="AC510" t="s">
        <v>290</v>
      </c>
      <c r="AD510" t="s">
        <v>290</v>
      </c>
      <c r="AE510" t="s">
        <v>290</v>
      </c>
      <c r="AF510" t="s">
        <v>290</v>
      </c>
      <c r="AG510" t="s">
        <v>290</v>
      </c>
      <c r="AH510" t="s">
        <v>290</v>
      </c>
      <c r="AI510" t="s">
        <v>290</v>
      </c>
      <c r="AJ510" t="s">
        <v>290</v>
      </c>
      <c r="AK510" t="s">
        <v>290</v>
      </c>
      <c r="AL510" t="s">
        <v>290</v>
      </c>
      <c r="AM510" t="s">
        <v>290</v>
      </c>
      <c r="AN510" t="s">
        <v>290</v>
      </c>
      <c r="AO510" t="s">
        <v>290</v>
      </c>
      <c r="AP510" t="s">
        <v>290</v>
      </c>
      <c r="AQ510">
        <v>2</v>
      </c>
      <c r="AR510">
        <v>0</v>
      </c>
      <c r="AS510">
        <v>2</v>
      </c>
      <c r="AT510">
        <v>41.753630000000001</v>
      </c>
      <c r="AU510">
        <v>-87.612944999999996</v>
      </c>
      <c r="AV510">
        <v>1</v>
      </c>
      <c r="AW510" t="s">
        <v>16343</v>
      </c>
      <c r="AX510">
        <v>7740</v>
      </c>
      <c r="AY510" t="s">
        <v>17569</v>
      </c>
      <c r="BB510" t="s">
        <v>1122</v>
      </c>
      <c r="BC510" t="s">
        <v>288</v>
      </c>
      <c r="BD510" t="s">
        <v>16493</v>
      </c>
      <c r="BE510">
        <v>60619</v>
      </c>
      <c r="BF510" t="s">
        <v>16346</v>
      </c>
      <c r="BG510" t="s">
        <v>146</v>
      </c>
      <c r="BH510" t="b">
        <f>IFERROR(MATCH('2020'!A510, '2021'!A:A, 0) &gt;0, FALSE)</f>
        <v>1</v>
      </c>
    </row>
    <row r="511" spans="1:60">
      <c r="A511" t="s">
        <v>2693</v>
      </c>
      <c r="B511" t="s">
        <v>319</v>
      </c>
      <c r="C511" t="s">
        <v>353</v>
      </c>
      <c r="D511" t="s">
        <v>1190</v>
      </c>
      <c r="E511" t="s">
        <v>2694</v>
      </c>
      <c r="F511" t="s">
        <v>2695</v>
      </c>
      <c r="G511" t="s">
        <v>2696</v>
      </c>
      <c r="H511" t="s">
        <v>288</v>
      </c>
      <c r="I511">
        <v>60178</v>
      </c>
      <c r="J511" t="s">
        <v>17570</v>
      </c>
      <c r="K511" t="s">
        <v>159</v>
      </c>
      <c r="L511">
        <v>1.5</v>
      </c>
      <c r="M511">
        <v>10</v>
      </c>
      <c r="N511">
        <v>1.5</v>
      </c>
      <c r="O511">
        <v>13</v>
      </c>
      <c r="P511">
        <v>28</v>
      </c>
      <c r="Q511">
        <v>21</v>
      </c>
      <c r="R511">
        <v>24</v>
      </c>
      <c r="S511">
        <v>14</v>
      </c>
      <c r="T511">
        <v>23</v>
      </c>
      <c r="U511">
        <v>12</v>
      </c>
      <c r="V511">
        <v>12</v>
      </c>
      <c r="W511" t="s">
        <v>290</v>
      </c>
      <c r="X511">
        <v>16</v>
      </c>
      <c r="Y511">
        <v>16</v>
      </c>
      <c r="Z511" t="s">
        <v>290</v>
      </c>
      <c r="AA511" t="s">
        <v>290</v>
      </c>
      <c r="AB511" t="s">
        <v>290</v>
      </c>
      <c r="AC511" t="s">
        <v>290</v>
      </c>
      <c r="AD511" t="s">
        <v>290</v>
      </c>
      <c r="AE511" t="s">
        <v>290</v>
      </c>
      <c r="AF511" t="s">
        <v>290</v>
      </c>
      <c r="AG511" t="s">
        <v>290</v>
      </c>
      <c r="AH511" t="s">
        <v>290</v>
      </c>
      <c r="AI511" t="s">
        <v>290</v>
      </c>
      <c r="AJ511">
        <v>22</v>
      </c>
      <c r="AK511" t="s">
        <v>290</v>
      </c>
      <c r="AL511" t="s">
        <v>290</v>
      </c>
      <c r="AM511" t="s">
        <v>290</v>
      </c>
      <c r="AN511" t="s">
        <v>290</v>
      </c>
      <c r="AO511">
        <v>138</v>
      </c>
      <c r="AP511" t="s">
        <v>290</v>
      </c>
      <c r="AQ511">
        <v>101</v>
      </c>
      <c r="AR511">
        <v>72</v>
      </c>
      <c r="AS511">
        <v>173</v>
      </c>
      <c r="AT511">
        <v>41.983773999999997</v>
      </c>
      <c r="AU511">
        <v>-88.689261999999999</v>
      </c>
      <c r="AV511">
        <v>1</v>
      </c>
      <c r="AW511" t="s">
        <v>16360</v>
      </c>
      <c r="AX511">
        <v>222</v>
      </c>
      <c r="AY511" t="s">
        <v>17571</v>
      </c>
      <c r="BB511" t="s">
        <v>2696</v>
      </c>
      <c r="BC511" t="s">
        <v>288</v>
      </c>
      <c r="BD511" t="s">
        <v>17572</v>
      </c>
      <c r="BE511">
        <v>60178</v>
      </c>
      <c r="BF511" t="s">
        <v>16346</v>
      </c>
      <c r="BG511" t="s">
        <v>16363</v>
      </c>
      <c r="BH511" t="b">
        <f>IFERROR(MATCH('2020'!A511, '2021'!A:A, 0) &gt;0, FALSE)</f>
        <v>1</v>
      </c>
    </row>
    <row r="512" spans="1:60">
      <c r="A512" t="s">
        <v>2698</v>
      </c>
      <c r="B512" t="s">
        <v>2699</v>
      </c>
      <c r="C512" t="s">
        <v>353</v>
      </c>
      <c r="D512" t="s">
        <v>2700</v>
      </c>
      <c r="E512" t="s">
        <v>1018</v>
      </c>
      <c r="F512" t="s">
        <v>2701</v>
      </c>
      <c r="G512" t="s">
        <v>2702</v>
      </c>
      <c r="H512" t="s">
        <v>288</v>
      </c>
      <c r="I512">
        <v>60115</v>
      </c>
      <c r="J512" t="s">
        <v>17573</v>
      </c>
      <c r="K512" t="s">
        <v>159</v>
      </c>
      <c r="L512">
        <v>1.5</v>
      </c>
      <c r="M512">
        <v>14.5</v>
      </c>
      <c r="N512">
        <v>0.5</v>
      </c>
      <c r="O512">
        <v>16.5</v>
      </c>
      <c r="P512">
        <v>22</v>
      </c>
      <c r="Q512">
        <v>22</v>
      </c>
      <c r="R512">
        <v>20</v>
      </c>
      <c r="S512">
        <v>20</v>
      </c>
      <c r="T512">
        <v>17</v>
      </c>
      <c r="U512">
        <v>15</v>
      </c>
      <c r="V512">
        <v>21</v>
      </c>
      <c r="W512">
        <v>22</v>
      </c>
      <c r="X512">
        <v>16</v>
      </c>
      <c r="Y512">
        <v>20</v>
      </c>
      <c r="Z512" t="s">
        <v>290</v>
      </c>
      <c r="AA512" t="s">
        <v>290</v>
      </c>
      <c r="AB512" t="s">
        <v>290</v>
      </c>
      <c r="AC512" t="s">
        <v>290</v>
      </c>
      <c r="AD512" t="s">
        <v>290</v>
      </c>
      <c r="AE512" t="s">
        <v>290</v>
      </c>
      <c r="AF512" t="s">
        <v>290</v>
      </c>
      <c r="AG512" t="s">
        <v>290</v>
      </c>
      <c r="AH512" t="s">
        <v>290</v>
      </c>
      <c r="AI512" t="s">
        <v>290</v>
      </c>
      <c r="AJ512">
        <v>28</v>
      </c>
      <c r="AK512" t="s">
        <v>290</v>
      </c>
      <c r="AL512" t="s">
        <v>290</v>
      </c>
      <c r="AM512" t="s">
        <v>290</v>
      </c>
      <c r="AN512" t="s">
        <v>290</v>
      </c>
      <c r="AO512">
        <v>142</v>
      </c>
      <c r="AP512">
        <v>17</v>
      </c>
      <c r="AQ512">
        <v>88</v>
      </c>
      <c r="AR512">
        <v>107</v>
      </c>
      <c r="AS512">
        <v>195</v>
      </c>
      <c r="AT512">
        <v>41.892662000000001</v>
      </c>
      <c r="AU512">
        <v>-88.768174999999999</v>
      </c>
      <c r="AV512">
        <v>0.6</v>
      </c>
      <c r="AW512" t="s">
        <v>17023</v>
      </c>
      <c r="AY512" t="s">
        <v>17574</v>
      </c>
      <c r="BB512" t="s">
        <v>159</v>
      </c>
      <c r="BC512" t="s">
        <v>288</v>
      </c>
      <c r="BD512" t="s">
        <v>17572</v>
      </c>
      <c r="BE512">
        <v>60115</v>
      </c>
      <c r="BF512" t="s">
        <v>16346</v>
      </c>
      <c r="BG512" t="s">
        <v>16363</v>
      </c>
      <c r="BH512" t="b">
        <f>IFERROR(MATCH('2020'!A512, '2021'!A:A, 0) &gt;0, FALSE)</f>
        <v>1</v>
      </c>
    </row>
    <row r="513" spans="1:60">
      <c r="A513" t="s">
        <v>2704</v>
      </c>
      <c r="B513" t="s">
        <v>2705</v>
      </c>
      <c r="D513" t="s">
        <v>2706</v>
      </c>
      <c r="E513" t="s">
        <v>2707</v>
      </c>
      <c r="F513" t="s">
        <v>2708</v>
      </c>
      <c r="G513" t="s">
        <v>2709</v>
      </c>
      <c r="H513" t="s">
        <v>288</v>
      </c>
      <c r="I513">
        <v>60511</v>
      </c>
      <c r="J513" t="s">
        <v>17575</v>
      </c>
      <c r="K513" t="s">
        <v>159</v>
      </c>
      <c r="L513">
        <v>1</v>
      </c>
      <c r="M513">
        <v>0</v>
      </c>
      <c r="N513">
        <v>0</v>
      </c>
      <c r="O513">
        <v>1</v>
      </c>
      <c r="P513" t="s">
        <v>290</v>
      </c>
      <c r="Q513" t="s">
        <v>290</v>
      </c>
      <c r="R513" t="s">
        <v>290</v>
      </c>
      <c r="S513" t="s">
        <v>290</v>
      </c>
      <c r="T513" t="s">
        <v>290</v>
      </c>
      <c r="U513" t="s">
        <v>290</v>
      </c>
      <c r="V513" t="s">
        <v>290</v>
      </c>
      <c r="W513" t="s">
        <v>290</v>
      </c>
      <c r="X513" t="s">
        <v>290</v>
      </c>
      <c r="Y513" t="s">
        <v>290</v>
      </c>
      <c r="Z513" t="s">
        <v>290</v>
      </c>
      <c r="AA513" t="s">
        <v>290</v>
      </c>
      <c r="AB513" t="s">
        <v>290</v>
      </c>
      <c r="AC513" t="s">
        <v>290</v>
      </c>
      <c r="AD513" t="s">
        <v>290</v>
      </c>
      <c r="AE513" t="s">
        <v>290</v>
      </c>
      <c r="AF513" t="s">
        <v>290</v>
      </c>
      <c r="AG513" t="s">
        <v>290</v>
      </c>
      <c r="AH513" t="s">
        <v>290</v>
      </c>
      <c r="AI513" t="s">
        <v>290</v>
      </c>
      <c r="AJ513" t="s">
        <v>290</v>
      </c>
      <c r="AK513" t="s">
        <v>290</v>
      </c>
      <c r="AL513" t="s">
        <v>290</v>
      </c>
      <c r="AM513" t="s">
        <v>290</v>
      </c>
      <c r="AN513" t="s">
        <v>290</v>
      </c>
      <c r="AO513" t="s">
        <v>290</v>
      </c>
      <c r="AP513" t="s">
        <v>290</v>
      </c>
      <c r="AQ513">
        <v>1</v>
      </c>
      <c r="AR513">
        <v>0</v>
      </c>
      <c r="AS513">
        <v>1</v>
      </c>
      <c r="AT513">
        <v>41.767476000000002</v>
      </c>
      <c r="AU513">
        <v>-88.574642999999995</v>
      </c>
      <c r="AV513">
        <v>1</v>
      </c>
      <c r="AW513" t="s">
        <v>16360</v>
      </c>
      <c r="AX513">
        <v>49</v>
      </c>
      <c r="AY513" t="s">
        <v>17576</v>
      </c>
      <c r="BB513" t="s">
        <v>2709</v>
      </c>
      <c r="BC513" t="s">
        <v>288</v>
      </c>
      <c r="BD513" t="s">
        <v>17577</v>
      </c>
      <c r="BE513">
        <v>60511</v>
      </c>
      <c r="BF513" t="s">
        <v>16346</v>
      </c>
      <c r="BG513" t="s">
        <v>16363</v>
      </c>
      <c r="BH513" t="b">
        <f>IFERROR(MATCH('2020'!A513, '2021'!A:A, 0) &gt;0, FALSE)</f>
        <v>1</v>
      </c>
    </row>
    <row r="514" spans="1:60">
      <c r="A514" t="s">
        <v>2711</v>
      </c>
      <c r="B514" t="s">
        <v>2712</v>
      </c>
      <c r="C514" t="s">
        <v>418</v>
      </c>
      <c r="D514" t="s">
        <v>2713</v>
      </c>
      <c r="E514" t="s">
        <v>2714</v>
      </c>
      <c r="F514" t="s">
        <v>2715</v>
      </c>
      <c r="G514" t="s">
        <v>2696</v>
      </c>
      <c r="H514" t="s">
        <v>288</v>
      </c>
      <c r="I514">
        <v>60178</v>
      </c>
      <c r="J514" t="s">
        <v>17578</v>
      </c>
      <c r="K514" t="s">
        <v>159</v>
      </c>
      <c r="L514">
        <v>1</v>
      </c>
      <c r="M514">
        <v>25</v>
      </c>
      <c r="N514">
        <v>5.5</v>
      </c>
      <c r="O514">
        <v>31.5</v>
      </c>
      <c r="P514">
        <v>78</v>
      </c>
      <c r="Q514">
        <v>15</v>
      </c>
      <c r="R514">
        <v>12</v>
      </c>
      <c r="S514">
        <v>14</v>
      </c>
      <c r="T514">
        <v>10</v>
      </c>
      <c r="U514" t="s">
        <v>290</v>
      </c>
      <c r="V514" t="s">
        <v>290</v>
      </c>
      <c r="W514">
        <v>13</v>
      </c>
      <c r="X514">
        <v>13</v>
      </c>
      <c r="Y514">
        <v>10</v>
      </c>
      <c r="Z514" t="s">
        <v>290</v>
      </c>
      <c r="AA514" t="s">
        <v>290</v>
      </c>
      <c r="AB514" t="s">
        <v>290</v>
      </c>
      <c r="AC514" t="s">
        <v>290</v>
      </c>
      <c r="AD514" t="s">
        <v>290</v>
      </c>
      <c r="AE514" t="s">
        <v>290</v>
      </c>
      <c r="AF514" t="s">
        <v>290</v>
      </c>
      <c r="AG514" t="s">
        <v>290</v>
      </c>
      <c r="AH514" t="s">
        <v>290</v>
      </c>
      <c r="AI514" t="s">
        <v>290</v>
      </c>
      <c r="AJ514">
        <v>12</v>
      </c>
      <c r="AK514" t="s">
        <v>290</v>
      </c>
      <c r="AL514" t="s">
        <v>290</v>
      </c>
      <c r="AM514">
        <v>16</v>
      </c>
      <c r="AN514" t="s">
        <v>290</v>
      </c>
      <c r="AO514">
        <v>141</v>
      </c>
      <c r="AP514" t="s">
        <v>290</v>
      </c>
      <c r="AQ514">
        <v>93</v>
      </c>
      <c r="AR514">
        <v>88</v>
      </c>
      <c r="AS514">
        <v>181</v>
      </c>
      <c r="AT514">
        <v>41.994847</v>
      </c>
      <c r="AU514">
        <v>-88.693638000000007</v>
      </c>
      <c r="AV514">
        <v>1</v>
      </c>
      <c r="AW514" t="s">
        <v>16360</v>
      </c>
      <c r="AX514">
        <v>355</v>
      </c>
      <c r="AY514" t="s">
        <v>17579</v>
      </c>
      <c r="BB514" t="s">
        <v>2696</v>
      </c>
      <c r="BC514" t="s">
        <v>288</v>
      </c>
      <c r="BD514" t="s">
        <v>17572</v>
      </c>
      <c r="BE514">
        <v>60178</v>
      </c>
      <c r="BF514" t="s">
        <v>16346</v>
      </c>
      <c r="BG514" t="s">
        <v>16363</v>
      </c>
      <c r="BH514" t="b">
        <f>IFERROR(MATCH('2020'!A514, '2021'!A:A, 0) &gt;0, FALSE)</f>
        <v>1</v>
      </c>
    </row>
    <row r="515" spans="1:60">
      <c r="A515" t="s">
        <v>2716</v>
      </c>
      <c r="B515" t="s">
        <v>319</v>
      </c>
      <c r="C515" t="s">
        <v>283</v>
      </c>
      <c r="D515" t="s">
        <v>861</v>
      </c>
      <c r="E515" t="s">
        <v>1196</v>
      </c>
      <c r="F515" t="s">
        <v>2717</v>
      </c>
      <c r="G515" t="s">
        <v>2718</v>
      </c>
      <c r="H515" t="s">
        <v>288</v>
      </c>
      <c r="I515">
        <v>61764</v>
      </c>
      <c r="J515" t="s">
        <v>17580</v>
      </c>
      <c r="K515" t="s">
        <v>160</v>
      </c>
      <c r="L515">
        <v>1</v>
      </c>
      <c r="M515">
        <v>12.5</v>
      </c>
      <c r="N515">
        <v>1.5</v>
      </c>
      <c r="O515">
        <v>15</v>
      </c>
      <c r="P515" t="s">
        <v>290</v>
      </c>
      <c r="Q515">
        <v>13</v>
      </c>
      <c r="R515">
        <v>14</v>
      </c>
      <c r="S515">
        <v>18</v>
      </c>
      <c r="T515" t="s">
        <v>290</v>
      </c>
      <c r="U515">
        <v>16</v>
      </c>
      <c r="V515">
        <v>16</v>
      </c>
      <c r="W515">
        <v>14</v>
      </c>
      <c r="X515">
        <v>20</v>
      </c>
      <c r="Y515">
        <v>13</v>
      </c>
      <c r="Z515" t="s">
        <v>290</v>
      </c>
      <c r="AA515" t="s">
        <v>290</v>
      </c>
      <c r="AB515" t="s">
        <v>290</v>
      </c>
      <c r="AC515" t="s">
        <v>290</v>
      </c>
      <c r="AD515" t="s">
        <v>290</v>
      </c>
      <c r="AE515" t="s">
        <v>290</v>
      </c>
      <c r="AF515" t="s">
        <v>290</v>
      </c>
      <c r="AG515" t="s">
        <v>290</v>
      </c>
      <c r="AH515" t="s">
        <v>290</v>
      </c>
      <c r="AI515" t="s">
        <v>290</v>
      </c>
      <c r="AJ515">
        <v>10</v>
      </c>
      <c r="AK515" t="s">
        <v>290</v>
      </c>
      <c r="AL515" t="s">
        <v>290</v>
      </c>
      <c r="AM515" t="s">
        <v>290</v>
      </c>
      <c r="AN515" t="s">
        <v>290</v>
      </c>
      <c r="AO515">
        <v>115</v>
      </c>
      <c r="AP515" t="s">
        <v>290</v>
      </c>
      <c r="AQ515">
        <v>63</v>
      </c>
      <c r="AR515">
        <v>69</v>
      </c>
      <c r="AS515">
        <v>132</v>
      </c>
      <c r="AT515">
        <v>40.881306000000002</v>
      </c>
      <c r="AU515">
        <v>-88.628516000000005</v>
      </c>
      <c r="AV515">
        <v>1</v>
      </c>
      <c r="AW515" t="s">
        <v>16360</v>
      </c>
      <c r="AX515">
        <v>414</v>
      </c>
      <c r="AY515" t="s">
        <v>16467</v>
      </c>
      <c r="BB515" t="s">
        <v>2718</v>
      </c>
      <c r="BC515" t="s">
        <v>288</v>
      </c>
      <c r="BD515" t="s">
        <v>17581</v>
      </c>
      <c r="BE515">
        <v>61764</v>
      </c>
      <c r="BF515" t="s">
        <v>16346</v>
      </c>
      <c r="BG515" t="s">
        <v>16363</v>
      </c>
      <c r="BH515" t="b">
        <f>IFERROR(MATCH('2020'!A515, '2021'!A:A, 0) &gt;0, FALSE)</f>
        <v>1</v>
      </c>
    </row>
    <row r="516" spans="1:60">
      <c r="A516" t="s">
        <v>2720</v>
      </c>
      <c r="B516" t="s">
        <v>2721</v>
      </c>
      <c r="C516" t="s">
        <v>314</v>
      </c>
      <c r="D516" t="s">
        <v>2722</v>
      </c>
      <c r="E516" t="s">
        <v>2723</v>
      </c>
      <c r="F516" t="s">
        <v>2724</v>
      </c>
      <c r="G516" t="s">
        <v>2725</v>
      </c>
      <c r="H516" t="s">
        <v>288</v>
      </c>
      <c r="I516">
        <v>60460</v>
      </c>
      <c r="J516" t="s">
        <v>17582</v>
      </c>
      <c r="K516" t="s">
        <v>160</v>
      </c>
      <c r="L516">
        <v>0.5</v>
      </c>
      <c r="M516">
        <v>5</v>
      </c>
      <c r="N516">
        <v>3</v>
      </c>
      <c r="O516">
        <v>8.5</v>
      </c>
      <c r="P516">
        <v>19</v>
      </c>
      <c r="Q516">
        <v>11</v>
      </c>
      <c r="R516" t="s">
        <v>290</v>
      </c>
      <c r="S516" t="s">
        <v>290</v>
      </c>
      <c r="T516" t="s">
        <v>290</v>
      </c>
      <c r="U516" t="s">
        <v>290</v>
      </c>
      <c r="V516" t="s">
        <v>290</v>
      </c>
      <c r="W516" t="s">
        <v>290</v>
      </c>
      <c r="X516" t="s">
        <v>290</v>
      </c>
      <c r="Y516" t="s">
        <v>290</v>
      </c>
      <c r="Z516" t="s">
        <v>290</v>
      </c>
      <c r="AA516" t="s">
        <v>290</v>
      </c>
      <c r="AB516" t="s">
        <v>290</v>
      </c>
      <c r="AC516" t="s">
        <v>290</v>
      </c>
      <c r="AD516" t="s">
        <v>290</v>
      </c>
      <c r="AE516" t="s">
        <v>290</v>
      </c>
      <c r="AF516" t="s">
        <v>290</v>
      </c>
      <c r="AG516" t="s">
        <v>290</v>
      </c>
      <c r="AH516" t="s">
        <v>290</v>
      </c>
      <c r="AI516" t="s">
        <v>290</v>
      </c>
      <c r="AJ516" t="s">
        <v>290</v>
      </c>
      <c r="AK516" t="s">
        <v>290</v>
      </c>
      <c r="AL516" t="s">
        <v>290</v>
      </c>
      <c r="AM516" t="s">
        <v>290</v>
      </c>
      <c r="AN516" t="s">
        <v>290</v>
      </c>
      <c r="AO516">
        <v>65</v>
      </c>
      <c r="AP516" t="s">
        <v>290</v>
      </c>
      <c r="AQ516">
        <v>31</v>
      </c>
      <c r="AR516">
        <v>35</v>
      </c>
      <c r="AS516">
        <v>66</v>
      </c>
      <c r="AT516">
        <v>40.998811000000003</v>
      </c>
      <c r="AU516">
        <v>-88.538538000000003</v>
      </c>
      <c r="AV516">
        <v>0.33</v>
      </c>
      <c r="AW516" t="s">
        <v>16365</v>
      </c>
      <c r="BB516" t="s">
        <v>2725</v>
      </c>
      <c r="BC516" t="s">
        <v>288</v>
      </c>
      <c r="BD516" t="s">
        <v>17581</v>
      </c>
      <c r="BE516">
        <v>60460</v>
      </c>
      <c r="BF516" t="s">
        <v>16346</v>
      </c>
      <c r="BG516" t="s">
        <v>16363</v>
      </c>
      <c r="BH516" t="b">
        <f>IFERROR(MATCH('2020'!A516, '2021'!A:A, 0) &gt;0, FALSE)</f>
        <v>1</v>
      </c>
    </row>
    <row r="517" spans="1:60">
      <c r="A517" t="s">
        <v>2727</v>
      </c>
      <c r="B517" t="s">
        <v>2728</v>
      </c>
      <c r="C517" t="s">
        <v>314</v>
      </c>
      <c r="D517" t="s">
        <v>2729</v>
      </c>
      <c r="E517" t="s">
        <v>2730</v>
      </c>
      <c r="F517" t="s">
        <v>2731</v>
      </c>
      <c r="G517" t="s">
        <v>502</v>
      </c>
      <c r="H517" t="s">
        <v>288</v>
      </c>
      <c r="I517">
        <v>61740</v>
      </c>
      <c r="J517" t="s">
        <v>17583</v>
      </c>
      <c r="K517" t="s">
        <v>160</v>
      </c>
      <c r="L517">
        <v>1</v>
      </c>
      <c r="M517">
        <v>2</v>
      </c>
      <c r="N517">
        <v>1</v>
      </c>
      <c r="O517">
        <v>4</v>
      </c>
      <c r="P517" t="s">
        <v>290</v>
      </c>
      <c r="Q517" t="s">
        <v>290</v>
      </c>
      <c r="R517" t="s">
        <v>290</v>
      </c>
      <c r="S517" t="s">
        <v>290</v>
      </c>
      <c r="T517" t="s">
        <v>290</v>
      </c>
      <c r="U517" t="s">
        <v>290</v>
      </c>
      <c r="V517" t="s">
        <v>290</v>
      </c>
      <c r="W517" t="s">
        <v>290</v>
      </c>
      <c r="X517" t="s">
        <v>290</v>
      </c>
      <c r="Y517" t="s">
        <v>290</v>
      </c>
      <c r="Z517" t="s">
        <v>290</v>
      </c>
      <c r="AA517" t="s">
        <v>290</v>
      </c>
      <c r="AB517" t="s">
        <v>290</v>
      </c>
      <c r="AC517" t="s">
        <v>290</v>
      </c>
      <c r="AD517" t="s">
        <v>290</v>
      </c>
      <c r="AE517" t="s">
        <v>290</v>
      </c>
      <c r="AF517" t="s">
        <v>290</v>
      </c>
      <c r="AG517" t="s">
        <v>290</v>
      </c>
      <c r="AH517" t="s">
        <v>290</v>
      </c>
      <c r="AI517" t="s">
        <v>290</v>
      </c>
      <c r="AJ517" t="s">
        <v>290</v>
      </c>
      <c r="AK517" t="s">
        <v>290</v>
      </c>
      <c r="AL517" t="s">
        <v>290</v>
      </c>
      <c r="AM517" t="s">
        <v>290</v>
      </c>
      <c r="AN517" t="s">
        <v>290</v>
      </c>
      <c r="AO517" t="s">
        <v>290</v>
      </c>
      <c r="AP517" t="s">
        <v>290</v>
      </c>
      <c r="AQ517">
        <v>0</v>
      </c>
      <c r="AR517">
        <v>11</v>
      </c>
      <c r="AS517">
        <v>11</v>
      </c>
      <c r="AT517">
        <v>40.912790999999999</v>
      </c>
      <c r="AU517">
        <v>-88.854128000000003</v>
      </c>
      <c r="AV517">
        <v>0.6</v>
      </c>
      <c r="AW517" t="s">
        <v>17023</v>
      </c>
      <c r="AY517" t="s">
        <v>17584</v>
      </c>
      <c r="BB517" t="s">
        <v>502</v>
      </c>
      <c r="BC517" t="s">
        <v>288</v>
      </c>
      <c r="BD517" t="s">
        <v>17581</v>
      </c>
      <c r="BE517">
        <v>61740</v>
      </c>
      <c r="BF517" t="s">
        <v>16346</v>
      </c>
      <c r="BG517" t="s">
        <v>16363</v>
      </c>
      <c r="BH517" t="b">
        <f>IFERROR(MATCH('2020'!A517, '2021'!A:A, 0) &gt;0, FALSE)</f>
        <v>1</v>
      </c>
    </row>
    <row r="518" spans="1:60">
      <c r="A518" t="s">
        <v>2733</v>
      </c>
      <c r="B518" t="s">
        <v>2734</v>
      </c>
      <c r="C518" t="s">
        <v>314</v>
      </c>
      <c r="D518" t="s">
        <v>17585</v>
      </c>
      <c r="E518" t="s">
        <v>3861</v>
      </c>
      <c r="F518" t="s">
        <v>2736</v>
      </c>
      <c r="G518" t="s">
        <v>2718</v>
      </c>
      <c r="H518" t="s">
        <v>288</v>
      </c>
      <c r="I518">
        <v>61764</v>
      </c>
      <c r="J518" t="s">
        <v>17586</v>
      </c>
      <c r="K518" t="s">
        <v>160</v>
      </c>
      <c r="L518">
        <v>0.5</v>
      </c>
      <c r="M518">
        <v>4.5</v>
      </c>
      <c r="N518">
        <v>1.5</v>
      </c>
      <c r="O518">
        <v>6.5</v>
      </c>
      <c r="P518" t="s">
        <v>290</v>
      </c>
      <c r="Q518" t="s">
        <v>290</v>
      </c>
      <c r="R518" t="s">
        <v>290</v>
      </c>
      <c r="S518" t="s">
        <v>290</v>
      </c>
      <c r="T518" t="s">
        <v>290</v>
      </c>
      <c r="U518" t="s">
        <v>290</v>
      </c>
      <c r="V518" t="s">
        <v>290</v>
      </c>
      <c r="W518" t="s">
        <v>290</v>
      </c>
      <c r="X518" t="s">
        <v>290</v>
      </c>
      <c r="Y518" t="s">
        <v>290</v>
      </c>
      <c r="Z518" t="s">
        <v>290</v>
      </c>
      <c r="AA518" t="s">
        <v>290</v>
      </c>
      <c r="AB518" t="s">
        <v>290</v>
      </c>
      <c r="AC518" t="s">
        <v>290</v>
      </c>
      <c r="AD518" t="s">
        <v>290</v>
      </c>
      <c r="AE518" t="s">
        <v>290</v>
      </c>
      <c r="AF518" t="s">
        <v>290</v>
      </c>
      <c r="AG518" t="s">
        <v>290</v>
      </c>
      <c r="AH518" t="s">
        <v>290</v>
      </c>
      <c r="AI518" t="s">
        <v>290</v>
      </c>
      <c r="AJ518" t="s">
        <v>290</v>
      </c>
      <c r="AK518" t="s">
        <v>290</v>
      </c>
      <c r="AL518" t="s">
        <v>290</v>
      </c>
      <c r="AM518" t="s">
        <v>290</v>
      </c>
      <c r="AN518" t="s">
        <v>290</v>
      </c>
      <c r="AO518">
        <v>27</v>
      </c>
      <c r="AP518" t="s">
        <v>290</v>
      </c>
      <c r="AQ518">
        <v>13</v>
      </c>
      <c r="AR518">
        <v>17</v>
      </c>
      <c r="AS518">
        <v>30</v>
      </c>
      <c r="AT518">
        <v>40.888286000000001</v>
      </c>
      <c r="AU518">
        <v>-88.611789000000002</v>
      </c>
      <c r="AV518">
        <v>1</v>
      </c>
      <c r="AW518" t="s">
        <v>16360</v>
      </c>
      <c r="AX518">
        <v>1314</v>
      </c>
      <c r="AY518" t="s">
        <v>17587</v>
      </c>
      <c r="BB518" t="s">
        <v>2718</v>
      </c>
      <c r="BC518" t="s">
        <v>288</v>
      </c>
      <c r="BD518" t="s">
        <v>17581</v>
      </c>
      <c r="BE518">
        <v>61764</v>
      </c>
      <c r="BF518" t="s">
        <v>16346</v>
      </c>
      <c r="BG518" t="s">
        <v>16363</v>
      </c>
      <c r="BH518" t="b">
        <f>IFERROR(MATCH('2020'!A518, '2021'!A:A, 0) &gt;0, FALSE)</f>
        <v>1</v>
      </c>
    </row>
    <row r="519" spans="1:60">
      <c r="A519" t="s">
        <v>2737</v>
      </c>
      <c r="B519" t="s">
        <v>2738</v>
      </c>
      <c r="C519" t="s">
        <v>314</v>
      </c>
      <c r="D519" t="s">
        <v>922</v>
      </c>
      <c r="E519" t="s">
        <v>2739</v>
      </c>
      <c r="F519" t="s">
        <v>2740</v>
      </c>
      <c r="G519" t="s">
        <v>2741</v>
      </c>
      <c r="H519" t="s">
        <v>288</v>
      </c>
      <c r="I519">
        <v>62656</v>
      </c>
      <c r="J519" t="s">
        <v>17588</v>
      </c>
      <c r="K519" t="s">
        <v>161</v>
      </c>
      <c r="L519">
        <v>2</v>
      </c>
      <c r="M519">
        <v>8</v>
      </c>
      <c r="N519">
        <v>3</v>
      </c>
      <c r="O519">
        <v>13</v>
      </c>
      <c r="P519">
        <v>33</v>
      </c>
      <c r="Q519">
        <v>19</v>
      </c>
      <c r="R519">
        <v>13</v>
      </c>
      <c r="S519">
        <v>14</v>
      </c>
      <c r="T519">
        <v>16</v>
      </c>
      <c r="U519" t="s">
        <v>290</v>
      </c>
      <c r="V519" t="s">
        <v>290</v>
      </c>
      <c r="W519">
        <v>11</v>
      </c>
      <c r="X519" t="s">
        <v>290</v>
      </c>
      <c r="Y519">
        <v>10</v>
      </c>
      <c r="Z519" t="s">
        <v>290</v>
      </c>
      <c r="AA519" t="s">
        <v>290</v>
      </c>
      <c r="AB519" t="s">
        <v>290</v>
      </c>
      <c r="AC519" t="s">
        <v>290</v>
      </c>
      <c r="AD519" t="s">
        <v>290</v>
      </c>
      <c r="AE519" t="s">
        <v>290</v>
      </c>
      <c r="AF519" t="s">
        <v>290</v>
      </c>
      <c r="AG519" t="s">
        <v>290</v>
      </c>
      <c r="AH519" t="s">
        <v>290</v>
      </c>
      <c r="AI519" t="s">
        <v>290</v>
      </c>
      <c r="AJ519" t="s">
        <v>290</v>
      </c>
      <c r="AK519" t="s">
        <v>290</v>
      </c>
      <c r="AL519" t="s">
        <v>290</v>
      </c>
      <c r="AM519" t="s">
        <v>290</v>
      </c>
      <c r="AN519" t="s">
        <v>290</v>
      </c>
      <c r="AO519">
        <v>133</v>
      </c>
      <c r="AP519" t="s">
        <v>290</v>
      </c>
      <c r="AQ519">
        <v>72</v>
      </c>
      <c r="AR519">
        <v>68</v>
      </c>
      <c r="AS519">
        <v>140</v>
      </c>
      <c r="AT519">
        <v>40.146085999999997</v>
      </c>
      <c r="AU519">
        <v>-89.368060999999997</v>
      </c>
      <c r="AV519">
        <v>1</v>
      </c>
      <c r="AW519" t="s">
        <v>16360</v>
      </c>
      <c r="AX519">
        <v>111</v>
      </c>
      <c r="AY519" t="s">
        <v>17589</v>
      </c>
      <c r="BB519" t="s">
        <v>2741</v>
      </c>
      <c r="BC519" t="s">
        <v>288</v>
      </c>
      <c r="BD519" t="s">
        <v>17590</v>
      </c>
      <c r="BE519">
        <v>62656</v>
      </c>
      <c r="BF519" t="s">
        <v>16346</v>
      </c>
      <c r="BG519" t="s">
        <v>16363</v>
      </c>
      <c r="BH519" t="b">
        <f>IFERROR(MATCH('2020'!A519, '2021'!A:A, 0) &gt;0, FALSE)</f>
        <v>1</v>
      </c>
    </row>
    <row r="520" spans="1:60">
      <c r="A520" t="s">
        <v>2743</v>
      </c>
      <c r="B520" t="s">
        <v>439</v>
      </c>
      <c r="C520" t="s">
        <v>283</v>
      </c>
      <c r="D520" t="s">
        <v>3947</v>
      </c>
      <c r="E520" t="s">
        <v>1593</v>
      </c>
      <c r="F520" t="s">
        <v>2745</v>
      </c>
      <c r="G520" t="s">
        <v>2746</v>
      </c>
      <c r="H520" t="s">
        <v>288</v>
      </c>
      <c r="I520">
        <v>62548</v>
      </c>
      <c r="J520" t="s">
        <v>17591</v>
      </c>
      <c r="K520" t="s">
        <v>161</v>
      </c>
      <c r="L520">
        <v>0.5</v>
      </c>
      <c r="M520">
        <v>6.1</v>
      </c>
      <c r="N520">
        <v>1.2</v>
      </c>
      <c r="O520">
        <v>7.8</v>
      </c>
      <c r="P520">
        <v>27</v>
      </c>
      <c r="Q520">
        <v>11</v>
      </c>
      <c r="R520" t="s">
        <v>290</v>
      </c>
      <c r="S520" t="s">
        <v>290</v>
      </c>
      <c r="T520" t="s">
        <v>290</v>
      </c>
      <c r="U520">
        <v>10</v>
      </c>
      <c r="V520" t="s">
        <v>290</v>
      </c>
      <c r="W520" t="s">
        <v>290</v>
      </c>
      <c r="X520" t="s">
        <v>290</v>
      </c>
      <c r="Y520" t="s">
        <v>290</v>
      </c>
      <c r="Z520" t="s">
        <v>290</v>
      </c>
      <c r="AA520" t="s">
        <v>290</v>
      </c>
      <c r="AB520" t="s">
        <v>290</v>
      </c>
      <c r="AC520" t="s">
        <v>290</v>
      </c>
      <c r="AD520" t="s">
        <v>290</v>
      </c>
      <c r="AE520" t="s">
        <v>290</v>
      </c>
      <c r="AF520" t="s">
        <v>290</v>
      </c>
      <c r="AG520" t="s">
        <v>290</v>
      </c>
      <c r="AH520" t="s">
        <v>290</v>
      </c>
      <c r="AI520" t="s">
        <v>290</v>
      </c>
      <c r="AJ520" t="s">
        <v>290</v>
      </c>
      <c r="AK520" t="s">
        <v>290</v>
      </c>
      <c r="AL520" t="s">
        <v>290</v>
      </c>
      <c r="AM520" t="s">
        <v>290</v>
      </c>
      <c r="AN520" t="s">
        <v>290</v>
      </c>
      <c r="AO520">
        <v>94</v>
      </c>
      <c r="AP520" t="s">
        <v>290</v>
      </c>
      <c r="AQ520">
        <v>47</v>
      </c>
      <c r="AR520">
        <v>49</v>
      </c>
      <c r="AS520">
        <v>96</v>
      </c>
      <c r="AT520">
        <v>40.008291</v>
      </c>
      <c r="AU520">
        <v>-89.282122999999999</v>
      </c>
      <c r="AV520">
        <v>1</v>
      </c>
      <c r="AW520" t="s">
        <v>16343</v>
      </c>
      <c r="AX520">
        <v>203</v>
      </c>
      <c r="AY520" t="s">
        <v>17592</v>
      </c>
      <c r="BB520" t="s">
        <v>2746</v>
      </c>
      <c r="BC520" t="s">
        <v>288</v>
      </c>
      <c r="BD520" t="s">
        <v>17590</v>
      </c>
      <c r="BE520">
        <v>62548</v>
      </c>
      <c r="BF520" t="s">
        <v>16346</v>
      </c>
      <c r="BG520" t="s">
        <v>161</v>
      </c>
      <c r="BH520" t="b">
        <f>IFERROR(MATCH('2020'!A520, '2021'!A:A, 0) &gt;0, FALSE)</f>
        <v>1</v>
      </c>
    </row>
    <row r="521" spans="1:60">
      <c r="A521" t="s">
        <v>2748</v>
      </c>
      <c r="B521" t="s">
        <v>439</v>
      </c>
      <c r="C521" t="s">
        <v>314</v>
      </c>
      <c r="D521" t="s">
        <v>1842</v>
      </c>
      <c r="E521" t="s">
        <v>17593</v>
      </c>
      <c r="F521" t="s">
        <v>2750</v>
      </c>
      <c r="G521" t="s">
        <v>2741</v>
      </c>
      <c r="H521" t="s">
        <v>288</v>
      </c>
      <c r="I521">
        <v>62656</v>
      </c>
      <c r="J521" t="s">
        <v>17594</v>
      </c>
      <c r="K521" t="s">
        <v>161</v>
      </c>
      <c r="L521">
        <v>1.5</v>
      </c>
      <c r="M521">
        <v>7.5</v>
      </c>
      <c r="N521">
        <v>2</v>
      </c>
      <c r="O521">
        <v>11</v>
      </c>
      <c r="P521">
        <v>24</v>
      </c>
      <c r="Q521" t="s">
        <v>290</v>
      </c>
      <c r="R521" t="s">
        <v>290</v>
      </c>
      <c r="S521" t="s">
        <v>290</v>
      </c>
      <c r="T521" t="s">
        <v>290</v>
      </c>
      <c r="U521" t="s">
        <v>290</v>
      </c>
      <c r="V521" t="s">
        <v>290</v>
      </c>
      <c r="W521" t="s">
        <v>290</v>
      </c>
      <c r="X521">
        <v>10</v>
      </c>
      <c r="Y521">
        <v>10</v>
      </c>
      <c r="Z521" t="s">
        <v>290</v>
      </c>
      <c r="AA521" t="s">
        <v>290</v>
      </c>
      <c r="AB521" t="s">
        <v>290</v>
      </c>
      <c r="AC521" t="s">
        <v>290</v>
      </c>
      <c r="AD521" t="s">
        <v>290</v>
      </c>
      <c r="AE521" t="s">
        <v>290</v>
      </c>
      <c r="AF521" t="s">
        <v>290</v>
      </c>
      <c r="AG521" t="s">
        <v>290</v>
      </c>
      <c r="AH521" t="s">
        <v>290</v>
      </c>
      <c r="AI521" t="s">
        <v>290</v>
      </c>
      <c r="AJ521" t="s">
        <v>290</v>
      </c>
      <c r="AK521" t="s">
        <v>290</v>
      </c>
      <c r="AL521" t="s">
        <v>290</v>
      </c>
      <c r="AM521" t="s">
        <v>290</v>
      </c>
      <c r="AN521" t="s">
        <v>290</v>
      </c>
      <c r="AO521">
        <v>76</v>
      </c>
      <c r="AP521" t="s">
        <v>290</v>
      </c>
      <c r="AQ521">
        <v>46</v>
      </c>
      <c r="AR521">
        <v>43</v>
      </c>
      <c r="AS521">
        <v>89</v>
      </c>
      <c r="AT521">
        <v>40.159367000000003</v>
      </c>
      <c r="AU521">
        <v>-89.397092999999998</v>
      </c>
      <c r="AV521">
        <v>1</v>
      </c>
      <c r="AW521" t="s">
        <v>16343</v>
      </c>
      <c r="AX521">
        <v>1600</v>
      </c>
      <c r="AY521" t="s">
        <v>17595</v>
      </c>
      <c r="BB521" t="s">
        <v>2741</v>
      </c>
      <c r="BC521" t="s">
        <v>288</v>
      </c>
      <c r="BD521" t="s">
        <v>17590</v>
      </c>
      <c r="BE521">
        <v>62656</v>
      </c>
      <c r="BF521" t="s">
        <v>16346</v>
      </c>
      <c r="BG521" t="s">
        <v>161</v>
      </c>
      <c r="BH521" t="b">
        <f>IFERROR(MATCH('2020'!A521, '2021'!A:A, 0) &gt;0, FALSE)</f>
        <v>1</v>
      </c>
    </row>
    <row r="522" spans="1:60">
      <c r="A522" t="s">
        <v>2751</v>
      </c>
      <c r="B522" t="s">
        <v>2245</v>
      </c>
      <c r="D522" t="s">
        <v>485</v>
      </c>
      <c r="E522" t="s">
        <v>17596</v>
      </c>
      <c r="F522" t="s">
        <v>2753</v>
      </c>
      <c r="G522" t="s">
        <v>2754</v>
      </c>
      <c r="H522" t="s">
        <v>288</v>
      </c>
      <c r="I522">
        <v>61761</v>
      </c>
      <c r="J522" t="s">
        <v>17597</v>
      </c>
      <c r="K522" t="s">
        <v>162</v>
      </c>
      <c r="L522">
        <v>1</v>
      </c>
      <c r="M522">
        <v>26.5</v>
      </c>
      <c r="N522">
        <v>8.5</v>
      </c>
      <c r="O522">
        <v>36</v>
      </c>
      <c r="P522">
        <v>73</v>
      </c>
      <c r="Q522">
        <v>32</v>
      </c>
      <c r="R522">
        <v>28</v>
      </c>
      <c r="S522">
        <v>49</v>
      </c>
      <c r="T522">
        <v>27</v>
      </c>
      <c r="U522">
        <v>26</v>
      </c>
      <c r="V522">
        <v>30</v>
      </c>
      <c r="W522">
        <v>22</v>
      </c>
      <c r="X522">
        <v>33</v>
      </c>
      <c r="Y522">
        <v>29</v>
      </c>
      <c r="Z522" t="s">
        <v>290</v>
      </c>
      <c r="AA522" t="s">
        <v>290</v>
      </c>
      <c r="AB522" t="s">
        <v>290</v>
      </c>
      <c r="AC522" t="s">
        <v>290</v>
      </c>
      <c r="AD522" t="s">
        <v>290</v>
      </c>
      <c r="AE522" t="s">
        <v>290</v>
      </c>
      <c r="AF522" t="s">
        <v>290</v>
      </c>
      <c r="AG522" t="s">
        <v>290</v>
      </c>
      <c r="AH522">
        <v>19</v>
      </c>
      <c r="AI522" t="s">
        <v>290</v>
      </c>
      <c r="AJ522">
        <v>15</v>
      </c>
      <c r="AK522" t="s">
        <v>290</v>
      </c>
      <c r="AL522">
        <v>11</v>
      </c>
      <c r="AM522" t="s">
        <v>290</v>
      </c>
      <c r="AN522" t="s">
        <v>290</v>
      </c>
      <c r="AO522">
        <v>317</v>
      </c>
      <c r="AP522">
        <v>19</v>
      </c>
      <c r="AQ522">
        <v>188</v>
      </c>
      <c r="AR522">
        <v>182</v>
      </c>
      <c r="AS522">
        <v>370</v>
      </c>
      <c r="AT522">
        <v>40.511161999999999</v>
      </c>
      <c r="AU522">
        <v>-88.972089999999994</v>
      </c>
      <c r="AV522">
        <v>1</v>
      </c>
      <c r="AW522" t="s">
        <v>16343</v>
      </c>
      <c r="AX522">
        <v>1002</v>
      </c>
      <c r="AY522" t="s">
        <v>16378</v>
      </c>
      <c r="BB522" t="s">
        <v>2754</v>
      </c>
      <c r="BC522" t="s">
        <v>288</v>
      </c>
      <c r="BD522" t="s">
        <v>17598</v>
      </c>
      <c r="BE522">
        <v>61761</v>
      </c>
      <c r="BF522" t="s">
        <v>16346</v>
      </c>
      <c r="BG522" t="s">
        <v>17599</v>
      </c>
      <c r="BH522" t="b">
        <f>IFERROR(MATCH('2020'!A522, '2021'!A:A, 0) &gt;0, FALSE)</f>
        <v>1</v>
      </c>
    </row>
    <row r="523" spans="1:60">
      <c r="A523" t="s">
        <v>2756</v>
      </c>
      <c r="B523" t="s">
        <v>2757</v>
      </c>
      <c r="D523" t="s">
        <v>2758</v>
      </c>
      <c r="E523" t="s">
        <v>2759</v>
      </c>
      <c r="F523" t="s">
        <v>2760</v>
      </c>
      <c r="G523" t="s">
        <v>2761</v>
      </c>
      <c r="H523" t="s">
        <v>288</v>
      </c>
      <c r="I523">
        <v>61701</v>
      </c>
      <c r="J523" t="s">
        <v>17600</v>
      </c>
      <c r="K523" t="s">
        <v>162</v>
      </c>
      <c r="L523">
        <v>6</v>
      </c>
      <c r="M523">
        <v>29</v>
      </c>
      <c r="N523">
        <v>19</v>
      </c>
      <c r="O523">
        <v>54</v>
      </c>
      <c r="P523">
        <v>89</v>
      </c>
      <c r="Q523">
        <v>46</v>
      </c>
      <c r="R523">
        <v>42</v>
      </c>
      <c r="S523">
        <v>43</v>
      </c>
      <c r="T523">
        <v>44</v>
      </c>
      <c r="U523">
        <v>45</v>
      </c>
      <c r="V523">
        <v>39</v>
      </c>
      <c r="W523">
        <v>35</v>
      </c>
      <c r="X523">
        <v>41</v>
      </c>
      <c r="Y523">
        <v>39</v>
      </c>
      <c r="Z523" t="s">
        <v>290</v>
      </c>
      <c r="AA523" t="s">
        <v>290</v>
      </c>
      <c r="AB523" t="s">
        <v>290</v>
      </c>
      <c r="AC523" t="s">
        <v>290</v>
      </c>
      <c r="AD523" t="s">
        <v>290</v>
      </c>
      <c r="AE523" t="s">
        <v>290</v>
      </c>
      <c r="AF523" t="s">
        <v>290</v>
      </c>
      <c r="AG523" t="s">
        <v>290</v>
      </c>
      <c r="AH523" t="s">
        <v>290</v>
      </c>
      <c r="AI523" t="s">
        <v>290</v>
      </c>
      <c r="AJ523" t="s">
        <v>290</v>
      </c>
      <c r="AK523" t="s">
        <v>290</v>
      </c>
      <c r="AL523" t="s">
        <v>290</v>
      </c>
      <c r="AM523" t="s">
        <v>290</v>
      </c>
      <c r="AN523" t="s">
        <v>290</v>
      </c>
      <c r="AO523">
        <v>436</v>
      </c>
      <c r="AP523" t="s">
        <v>290</v>
      </c>
      <c r="AQ523">
        <v>243</v>
      </c>
      <c r="AR523">
        <v>220</v>
      </c>
      <c r="AS523">
        <v>463</v>
      </c>
      <c r="AT523">
        <v>40.465882999999998</v>
      </c>
      <c r="AU523">
        <v>-88.964858000000007</v>
      </c>
      <c r="AV523">
        <v>1</v>
      </c>
      <c r="AW523" t="s">
        <v>16343</v>
      </c>
      <c r="AX523">
        <v>1909</v>
      </c>
      <c r="AY523" t="s">
        <v>17601</v>
      </c>
      <c r="BB523" t="s">
        <v>2761</v>
      </c>
      <c r="BC523" t="s">
        <v>288</v>
      </c>
      <c r="BD523" t="s">
        <v>17598</v>
      </c>
      <c r="BE523">
        <v>61701</v>
      </c>
      <c r="BF523" t="s">
        <v>16346</v>
      </c>
      <c r="BG523" t="s">
        <v>17599</v>
      </c>
      <c r="BH523" t="b">
        <f>IFERROR(MATCH('2020'!A523, '2021'!A:A, 0) &gt;0, FALSE)</f>
        <v>1</v>
      </c>
    </row>
    <row r="524" spans="1:60">
      <c r="A524" t="s">
        <v>2763</v>
      </c>
      <c r="B524" t="s">
        <v>2764</v>
      </c>
      <c r="C524" t="s">
        <v>314</v>
      </c>
      <c r="D524" t="s">
        <v>2765</v>
      </c>
      <c r="E524" t="s">
        <v>2766</v>
      </c>
      <c r="F524" t="s">
        <v>2767</v>
      </c>
      <c r="G524" t="s">
        <v>2761</v>
      </c>
      <c r="H524" t="s">
        <v>288</v>
      </c>
      <c r="I524">
        <v>61704</v>
      </c>
      <c r="J524" t="s">
        <v>17602</v>
      </c>
      <c r="K524" t="s">
        <v>162</v>
      </c>
      <c r="L524">
        <v>4</v>
      </c>
      <c r="M524">
        <v>25</v>
      </c>
      <c r="N524">
        <v>15</v>
      </c>
      <c r="O524">
        <v>44</v>
      </c>
      <c r="P524" t="s">
        <v>290</v>
      </c>
      <c r="Q524" t="s">
        <v>290</v>
      </c>
      <c r="R524" t="s">
        <v>290</v>
      </c>
      <c r="S524" t="s">
        <v>290</v>
      </c>
      <c r="T524" t="s">
        <v>290</v>
      </c>
      <c r="U524" t="s">
        <v>290</v>
      </c>
      <c r="V524" t="s">
        <v>290</v>
      </c>
      <c r="W524" t="s">
        <v>290</v>
      </c>
      <c r="X524" t="s">
        <v>290</v>
      </c>
      <c r="Y524" t="s">
        <v>290</v>
      </c>
      <c r="Z524">
        <v>83</v>
      </c>
      <c r="AA524">
        <v>72</v>
      </c>
      <c r="AB524">
        <v>90</v>
      </c>
      <c r="AC524">
        <v>71</v>
      </c>
      <c r="AD524" t="s">
        <v>290</v>
      </c>
      <c r="AE524" t="s">
        <v>290</v>
      </c>
      <c r="AF524" t="s">
        <v>290</v>
      </c>
      <c r="AG524" t="s">
        <v>290</v>
      </c>
      <c r="AH524" t="s">
        <v>290</v>
      </c>
      <c r="AI524" t="s">
        <v>290</v>
      </c>
      <c r="AJ524">
        <v>24</v>
      </c>
      <c r="AK524" t="s">
        <v>290</v>
      </c>
      <c r="AL524" t="s">
        <v>290</v>
      </c>
      <c r="AM524" t="s">
        <v>290</v>
      </c>
      <c r="AN524" t="s">
        <v>290</v>
      </c>
      <c r="AO524">
        <v>274</v>
      </c>
      <c r="AP524" t="s">
        <v>290</v>
      </c>
      <c r="AQ524">
        <v>143</v>
      </c>
      <c r="AR524">
        <v>177</v>
      </c>
      <c r="AS524">
        <v>320</v>
      </c>
      <c r="AT524">
        <v>40.493327999999998</v>
      </c>
      <c r="AU524">
        <v>-88.922708999999998</v>
      </c>
      <c r="AV524">
        <v>1</v>
      </c>
      <c r="AW524" t="s">
        <v>16343</v>
      </c>
      <c r="AX524">
        <v>1201</v>
      </c>
      <c r="AY524" t="s">
        <v>17603</v>
      </c>
      <c r="BB524" t="s">
        <v>2761</v>
      </c>
      <c r="BC524" t="s">
        <v>288</v>
      </c>
      <c r="BD524" t="s">
        <v>17598</v>
      </c>
      <c r="BE524">
        <v>61704</v>
      </c>
      <c r="BF524" t="s">
        <v>16346</v>
      </c>
      <c r="BG524" t="s">
        <v>17599</v>
      </c>
      <c r="BH524" t="b">
        <f>IFERROR(MATCH('2020'!A524, '2021'!A:A, 0) &gt;0, FALSE)</f>
        <v>1</v>
      </c>
    </row>
    <row r="525" spans="1:60">
      <c r="A525" t="s">
        <v>2769</v>
      </c>
      <c r="B525" t="s">
        <v>326</v>
      </c>
      <c r="D525" t="s">
        <v>2770</v>
      </c>
      <c r="E525" t="s">
        <v>1978</v>
      </c>
      <c r="F525" t="s">
        <v>2771</v>
      </c>
      <c r="G525" t="s">
        <v>2761</v>
      </c>
      <c r="H525" t="s">
        <v>288</v>
      </c>
      <c r="I525">
        <v>61704</v>
      </c>
      <c r="J525" t="s">
        <v>17604</v>
      </c>
      <c r="K525" t="s">
        <v>162</v>
      </c>
      <c r="L525">
        <v>1.5</v>
      </c>
      <c r="M525">
        <v>20</v>
      </c>
      <c r="N525">
        <v>4</v>
      </c>
      <c r="O525">
        <v>25.5</v>
      </c>
      <c r="P525">
        <v>84</v>
      </c>
      <c r="Q525">
        <v>34</v>
      </c>
      <c r="R525">
        <v>26</v>
      </c>
      <c r="S525">
        <v>37</v>
      </c>
      <c r="T525">
        <v>35</v>
      </c>
      <c r="U525">
        <v>28</v>
      </c>
      <c r="V525">
        <v>32</v>
      </c>
      <c r="W525">
        <v>21</v>
      </c>
      <c r="X525">
        <v>27</v>
      </c>
      <c r="Y525">
        <v>19</v>
      </c>
      <c r="Z525" t="s">
        <v>290</v>
      </c>
      <c r="AA525" t="s">
        <v>290</v>
      </c>
      <c r="AB525" t="s">
        <v>290</v>
      </c>
      <c r="AC525" t="s">
        <v>290</v>
      </c>
      <c r="AD525" t="s">
        <v>290</v>
      </c>
      <c r="AE525" t="s">
        <v>290</v>
      </c>
      <c r="AF525" t="s">
        <v>290</v>
      </c>
      <c r="AG525" t="s">
        <v>290</v>
      </c>
      <c r="AH525" t="s">
        <v>290</v>
      </c>
      <c r="AI525" t="s">
        <v>290</v>
      </c>
      <c r="AJ525" t="s">
        <v>290</v>
      </c>
      <c r="AK525" t="s">
        <v>290</v>
      </c>
      <c r="AL525">
        <v>15</v>
      </c>
      <c r="AM525">
        <v>17</v>
      </c>
      <c r="AN525" t="s">
        <v>290</v>
      </c>
      <c r="AO525">
        <v>287</v>
      </c>
      <c r="AP525">
        <v>20</v>
      </c>
      <c r="AQ525">
        <v>186</v>
      </c>
      <c r="AR525">
        <v>157</v>
      </c>
      <c r="AS525">
        <v>343</v>
      </c>
      <c r="AT525">
        <v>40.448374000000001</v>
      </c>
      <c r="AU525">
        <v>-89.011401000000006</v>
      </c>
      <c r="AV525">
        <v>1</v>
      </c>
      <c r="AW525" t="s">
        <v>16343</v>
      </c>
      <c r="AX525">
        <v>1102</v>
      </c>
      <c r="AY525" t="s">
        <v>17605</v>
      </c>
      <c r="BB525" t="s">
        <v>2761</v>
      </c>
      <c r="BC525" t="s">
        <v>288</v>
      </c>
      <c r="BD525" t="s">
        <v>17598</v>
      </c>
      <c r="BE525">
        <v>61704</v>
      </c>
      <c r="BF525" t="s">
        <v>16346</v>
      </c>
      <c r="BG525" t="s">
        <v>17599</v>
      </c>
      <c r="BH525" t="b">
        <f>IFERROR(MATCH('2020'!A525, '2021'!A:A, 0) &gt;0, FALSE)</f>
        <v>0</v>
      </c>
    </row>
    <row r="526" spans="1:60">
      <c r="A526" t="s">
        <v>2772</v>
      </c>
      <c r="B526" t="s">
        <v>319</v>
      </c>
      <c r="C526" t="s">
        <v>283</v>
      </c>
      <c r="D526" t="s">
        <v>2773</v>
      </c>
      <c r="E526" t="s">
        <v>2774</v>
      </c>
      <c r="F526" t="s">
        <v>2775</v>
      </c>
      <c r="G526" t="s">
        <v>2761</v>
      </c>
      <c r="H526" t="s">
        <v>288</v>
      </c>
      <c r="I526">
        <v>61701</v>
      </c>
      <c r="J526" t="s">
        <v>17606</v>
      </c>
      <c r="K526" t="s">
        <v>162</v>
      </c>
      <c r="L526">
        <v>2</v>
      </c>
      <c r="M526">
        <v>15.5</v>
      </c>
      <c r="N526">
        <v>5.5</v>
      </c>
      <c r="O526">
        <v>23</v>
      </c>
      <c r="P526">
        <v>21</v>
      </c>
      <c r="Q526" t="s">
        <v>290</v>
      </c>
      <c r="R526">
        <v>20</v>
      </c>
      <c r="S526">
        <v>17</v>
      </c>
      <c r="T526">
        <v>12</v>
      </c>
      <c r="U526">
        <v>13</v>
      </c>
      <c r="V526">
        <v>11</v>
      </c>
      <c r="W526">
        <v>18</v>
      </c>
      <c r="X526" t="s">
        <v>290</v>
      </c>
      <c r="Y526">
        <v>12</v>
      </c>
      <c r="Z526" t="s">
        <v>290</v>
      </c>
      <c r="AA526" t="s">
        <v>290</v>
      </c>
      <c r="AB526" t="s">
        <v>290</v>
      </c>
      <c r="AC526" t="s">
        <v>290</v>
      </c>
      <c r="AD526" t="s">
        <v>290</v>
      </c>
      <c r="AE526" t="s">
        <v>290</v>
      </c>
      <c r="AF526" t="s">
        <v>290</v>
      </c>
      <c r="AG526" t="s">
        <v>290</v>
      </c>
      <c r="AH526" t="s">
        <v>290</v>
      </c>
      <c r="AI526" t="s">
        <v>290</v>
      </c>
      <c r="AJ526">
        <v>28</v>
      </c>
      <c r="AK526" t="s">
        <v>290</v>
      </c>
      <c r="AL526" t="s">
        <v>290</v>
      </c>
      <c r="AM526" t="s">
        <v>290</v>
      </c>
      <c r="AN526" t="s">
        <v>290</v>
      </c>
      <c r="AO526">
        <v>78</v>
      </c>
      <c r="AP526">
        <v>34</v>
      </c>
      <c r="AQ526">
        <v>83</v>
      </c>
      <c r="AR526">
        <v>58</v>
      </c>
      <c r="AS526">
        <v>141</v>
      </c>
      <c r="AT526">
        <v>40.475430000000003</v>
      </c>
      <c r="AU526">
        <v>-89.000833999999998</v>
      </c>
      <c r="AV526">
        <v>1</v>
      </c>
      <c r="AW526" t="s">
        <v>16343</v>
      </c>
      <c r="AX526">
        <v>603</v>
      </c>
      <c r="AY526" t="s">
        <v>17607</v>
      </c>
      <c r="BB526" t="s">
        <v>2761</v>
      </c>
      <c r="BC526" t="s">
        <v>288</v>
      </c>
      <c r="BD526" t="s">
        <v>17598</v>
      </c>
      <c r="BE526">
        <v>61701</v>
      </c>
      <c r="BF526" t="s">
        <v>16346</v>
      </c>
      <c r="BG526" t="s">
        <v>17599</v>
      </c>
      <c r="BH526" t="b">
        <f>IFERROR(MATCH('2020'!A526, '2021'!A:A, 0) &gt;0, FALSE)</f>
        <v>1</v>
      </c>
    </row>
    <row r="527" spans="1:60">
      <c r="A527" t="s">
        <v>2776</v>
      </c>
      <c r="B527" t="s">
        <v>2777</v>
      </c>
      <c r="C527" t="s">
        <v>353</v>
      </c>
      <c r="D527" t="s">
        <v>2778</v>
      </c>
      <c r="E527" t="s">
        <v>2779</v>
      </c>
      <c r="F527" t="s">
        <v>2780</v>
      </c>
      <c r="G527" t="s">
        <v>2754</v>
      </c>
      <c r="H527" t="s">
        <v>288</v>
      </c>
      <c r="I527">
        <v>61761</v>
      </c>
      <c r="J527" t="s">
        <v>17608</v>
      </c>
      <c r="K527" t="s">
        <v>162</v>
      </c>
      <c r="L527">
        <v>3</v>
      </c>
      <c r="M527">
        <v>7</v>
      </c>
      <c r="N527">
        <v>7</v>
      </c>
      <c r="O527">
        <v>17</v>
      </c>
      <c r="P527" t="s">
        <v>290</v>
      </c>
      <c r="Q527" t="s">
        <v>290</v>
      </c>
      <c r="R527" t="s">
        <v>290</v>
      </c>
      <c r="S527" t="s">
        <v>290</v>
      </c>
      <c r="T527" t="s">
        <v>290</v>
      </c>
      <c r="U527" t="s">
        <v>290</v>
      </c>
      <c r="V527" t="s">
        <v>290</v>
      </c>
      <c r="W527" t="s">
        <v>290</v>
      </c>
      <c r="X527" t="s">
        <v>290</v>
      </c>
      <c r="Y527" t="s">
        <v>290</v>
      </c>
      <c r="Z527" t="s">
        <v>290</v>
      </c>
      <c r="AA527" t="s">
        <v>290</v>
      </c>
      <c r="AB527" t="s">
        <v>290</v>
      </c>
      <c r="AC527" t="s">
        <v>290</v>
      </c>
      <c r="AD527" t="s">
        <v>290</v>
      </c>
      <c r="AE527" t="s">
        <v>290</v>
      </c>
      <c r="AF527" t="s">
        <v>290</v>
      </c>
      <c r="AG527" t="s">
        <v>290</v>
      </c>
      <c r="AH527" t="s">
        <v>290</v>
      </c>
      <c r="AI527" t="s">
        <v>290</v>
      </c>
      <c r="AJ527" t="s">
        <v>290</v>
      </c>
      <c r="AK527" t="s">
        <v>290</v>
      </c>
      <c r="AL527" t="s">
        <v>290</v>
      </c>
      <c r="AM527" t="s">
        <v>290</v>
      </c>
      <c r="AN527" t="s">
        <v>290</v>
      </c>
      <c r="AO527" t="s">
        <v>290</v>
      </c>
      <c r="AP527" t="s">
        <v>290</v>
      </c>
      <c r="AQ527">
        <v>7</v>
      </c>
      <c r="AR527">
        <v>2</v>
      </c>
      <c r="AS527">
        <v>9</v>
      </c>
      <c r="AT527">
        <v>40.497126999999999</v>
      </c>
      <c r="AU527">
        <v>-89.033939000000004</v>
      </c>
      <c r="AV527">
        <v>1</v>
      </c>
      <c r="AW527" t="s">
        <v>16343</v>
      </c>
      <c r="AX527">
        <v>360</v>
      </c>
      <c r="AY527" t="s">
        <v>17609</v>
      </c>
      <c r="AZ527" t="s">
        <v>16790</v>
      </c>
      <c r="BA527">
        <v>305</v>
      </c>
      <c r="BB527" t="s">
        <v>2754</v>
      </c>
      <c r="BC527" t="s">
        <v>288</v>
      </c>
      <c r="BD527" t="s">
        <v>17598</v>
      </c>
      <c r="BE527">
        <v>61761</v>
      </c>
      <c r="BF527" t="s">
        <v>16346</v>
      </c>
      <c r="BG527" t="s">
        <v>17599</v>
      </c>
      <c r="BH527" t="b">
        <f>IFERROR(MATCH('2020'!A527, '2021'!A:A, 0) &gt;0, FALSE)</f>
        <v>1</v>
      </c>
    </row>
    <row r="528" spans="1:60">
      <c r="A528" t="s">
        <v>4691</v>
      </c>
      <c r="B528" t="s">
        <v>4692</v>
      </c>
      <c r="D528" t="s">
        <v>1837</v>
      </c>
      <c r="E528" t="s">
        <v>17610</v>
      </c>
      <c r="F528" t="s">
        <v>4694</v>
      </c>
      <c r="G528" t="s">
        <v>4695</v>
      </c>
      <c r="H528" t="s">
        <v>288</v>
      </c>
      <c r="I528">
        <v>61747</v>
      </c>
      <c r="J528" t="s">
        <v>17611</v>
      </c>
      <c r="K528" t="s">
        <v>162</v>
      </c>
      <c r="L528">
        <v>1.2</v>
      </c>
      <c r="M528">
        <v>7.2</v>
      </c>
      <c r="N528">
        <v>0.5</v>
      </c>
      <c r="O528">
        <v>8.9</v>
      </c>
      <c r="P528">
        <v>12</v>
      </c>
      <c r="Q528" t="s">
        <v>290</v>
      </c>
      <c r="R528" t="s">
        <v>290</v>
      </c>
      <c r="S528" t="s">
        <v>290</v>
      </c>
      <c r="T528" t="s">
        <v>290</v>
      </c>
      <c r="U528" t="s">
        <v>290</v>
      </c>
      <c r="V528">
        <v>11</v>
      </c>
      <c r="W528" t="s">
        <v>290</v>
      </c>
      <c r="X528" t="s">
        <v>290</v>
      </c>
      <c r="Y528">
        <v>10</v>
      </c>
      <c r="Z528" t="s">
        <v>290</v>
      </c>
      <c r="AA528" t="s">
        <v>290</v>
      </c>
      <c r="AB528" t="s">
        <v>290</v>
      </c>
      <c r="AC528" t="s">
        <v>290</v>
      </c>
      <c r="AD528" t="s">
        <v>290</v>
      </c>
      <c r="AE528" t="s">
        <v>290</v>
      </c>
      <c r="AF528" t="s">
        <v>290</v>
      </c>
      <c r="AG528" t="s">
        <v>290</v>
      </c>
      <c r="AH528" t="s">
        <v>290</v>
      </c>
      <c r="AI528" t="s">
        <v>290</v>
      </c>
      <c r="AJ528" t="s">
        <v>290</v>
      </c>
      <c r="AK528" t="s">
        <v>290</v>
      </c>
      <c r="AL528" t="s">
        <v>290</v>
      </c>
      <c r="AM528" t="s">
        <v>290</v>
      </c>
      <c r="AN528" t="s">
        <v>290</v>
      </c>
      <c r="AO528">
        <v>81</v>
      </c>
      <c r="AP528" t="s">
        <v>290</v>
      </c>
      <c r="AQ528">
        <v>38</v>
      </c>
      <c r="AR528">
        <v>49</v>
      </c>
      <c r="AS528">
        <v>87</v>
      </c>
      <c r="AT528">
        <v>40.420870000000001</v>
      </c>
      <c r="AU528">
        <v>-89.414540000000002</v>
      </c>
      <c r="AV528">
        <v>0.33</v>
      </c>
      <c r="AW528" t="s">
        <v>16365</v>
      </c>
      <c r="AX528">
        <v>235</v>
      </c>
      <c r="AY528" t="s">
        <v>16366</v>
      </c>
      <c r="BB528" t="s">
        <v>4695</v>
      </c>
      <c r="BC528" t="s">
        <v>288</v>
      </c>
      <c r="BD528" t="s">
        <v>17612</v>
      </c>
      <c r="BE528">
        <v>61747</v>
      </c>
      <c r="BF528" t="s">
        <v>16346</v>
      </c>
      <c r="BG528" t="s">
        <v>16363</v>
      </c>
      <c r="BH528" t="b">
        <f>IFERROR(MATCH('2020'!A528, '2021'!A:A, 0) &gt;0, FALSE)</f>
        <v>1</v>
      </c>
    </row>
    <row r="529" spans="1:60">
      <c r="A529" t="s">
        <v>2781</v>
      </c>
      <c r="B529" t="s">
        <v>2782</v>
      </c>
      <c r="C529" t="s">
        <v>314</v>
      </c>
      <c r="D529" t="s">
        <v>3164</v>
      </c>
      <c r="E529" t="s">
        <v>17613</v>
      </c>
      <c r="F529" t="s">
        <v>2785</v>
      </c>
      <c r="G529" t="s">
        <v>2754</v>
      </c>
      <c r="H529" t="s">
        <v>288</v>
      </c>
      <c r="I529">
        <v>61761</v>
      </c>
      <c r="J529" t="s">
        <v>17614</v>
      </c>
      <c r="K529" t="s">
        <v>162</v>
      </c>
      <c r="L529">
        <v>3</v>
      </c>
      <c r="M529">
        <v>22</v>
      </c>
      <c r="N529">
        <v>6.5</v>
      </c>
      <c r="O529">
        <v>31.5</v>
      </c>
      <c r="P529" t="s">
        <v>290</v>
      </c>
      <c r="Q529">
        <v>74</v>
      </c>
      <c r="R529" t="s">
        <v>290</v>
      </c>
      <c r="S529">
        <v>13</v>
      </c>
      <c r="T529">
        <v>11</v>
      </c>
      <c r="U529" t="s">
        <v>290</v>
      </c>
      <c r="V529" t="s">
        <v>290</v>
      </c>
      <c r="W529">
        <v>14</v>
      </c>
      <c r="X529">
        <v>16</v>
      </c>
      <c r="Y529">
        <v>14</v>
      </c>
      <c r="Z529">
        <v>22</v>
      </c>
      <c r="AA529">
        <v>13</v>
      </c>
      <c r="AB529">
        <v>11</v>
      </c>
      <c r="AC529">
        <v>10</v>
      </c>
      <c r="AD529" t="s">
        <v>290</v>
      </c>
      <c r="AE529" t="s">
        <v>290</v>
      </c>
      <c r="AF529" t="s">
        <v>290</v>
      </c>
      <c r="AG529" t="s">
        <v>290</v>
      </c>
      <c r="AH529">
        <v>10</v>
      </c>
      <c r="AI529" t="s">
        <v>290</v>
      </c>
      <c r="AJ529" t="s">
        <v>290</v>
      </c>
      <c r="AK529" t="s">
        <v>290</v>
      </c>
      <c r="AL529" t="s">
        <v>290</v>
      </c>
      <c r="AM529">
        <v>10</v>
      </c>
      <c r="AN529" t="s">
        <v>290</v>
      </c>
      <c r="AO529">
        <v>199</v>
      </c>
      <c r="AP529">
        <v>13</v>
      </c>
      <c r="AQ529">
        <v>116</v>
      </c>
      <c r="AR529">
        <v>114</v>
      </c>
      <c r="AS529">
        <v>230</v>
      </c>
      <c r="AT529">
        <v>40.524377000000001</v>
      </c>
      <c r="AU529">
        <v>-88.990990999999994</v>
      </c>
      <c r="AV529">
        <v>1</v>
      </c>
      <c r="AW529" t="s">
        <v>16343</v>
      </c>
      <c r="AX529">
        <v>1017</v>
      </c>
      <c r="AY529" t="s">
        <v>17615</v>
      </c>
      <c r="BB529" t="s">
        <v>2754</v>
      </c>
      <c r="BC529" t="s">
        <v>288</v>
      </c>
      <c r="BD529" t="s">
        <v>17598</v>
      </c>
      <c r="BE529">
        <v>61761</v>
      </c>
      <c r="BF529" t="s">
        <v>16346</v>
      </c>
      <c r="BG529" t="s">
        <v>17599</v>
      </c>
      <c r="BH529" t="b">
        <f>IFERROR(MATCH('2020'!A529, '2021'!A:A, 0) &gt;0, FALSE)</f>
        <v>1</v>
      </c>
    </row>
    <row r="530" spans="1:60">
      <c r="A530" t="s">
        <v>2786</v>
      </c>
      <c r="B530" t="s">
        <v>2787</v>
      </c>
      <c r="C530" t="s">
        <v>353</v>
      </c>
      <c r="D530" t="s">
        <v>1735</v>
      </c>
      <c r="E530" t="s">
        <v>2648</v>
      </c>
      <c r="F530" t="s">
        <v>2790</v>
      </c>
      <c r="G530" t="s">
        <v>2754</v>
      </c>
      <c r="H530" t="s">
        <v>288</v>
      </c>
      <c r="I530">
        <v>61761</v>
      </c>
      <c r="J530" t="s">
        <v>17616</v>
      </c>
      <c r="K530" t="s">
        <v>162</v>
      </c>
      <c r="L530">
        <v>1.3</v>
      </c>
      <c r="M530">
        <v>5.2</v>
      </c>
      <c r="N530">
        <v>1.8</v>
      </c>
      <c r="O530">
        <v>8.3000000000000007</v>
      </c>
      <c r="P530">
        <v>38</v>
      </c>
      <c r="Q530">
        <v>10</v>
      </c>
      <c r="R530" t="s">
        <v>290</v>
      </c>
      <c r="S530" t="s">
        <v>290</v>
      </c>
      <c r="T530" t="s">
        <v>290</v>
      </c>
      <c r="U530" t="s">
        <v>290</v>
      </c>
      <c r="V530" t="s">
        <v>290</v>
      </c>
      <c r="W530" t="s">
        <v>290</v>
      </c>
      <c r="X530" t="s">
        <v>290</v>
      </c>
      <c r="Y530" t="s">
        <v>290</v>
      </c>
      <c r="Z530" t="s">
        <v>290</v>
      </c>
      <c r="AA530" t="s">
        <v>290</v>
      </c>
      <c r="AB530" t="s">
        <v>290</v>
      </c>
      <c r="AC530" t="s">
        <v>290</v>
      </c>
      <c r="AD530" t="s">
        <v>290</v>
      </c>
      <c r="AE530" t="s">
        <v>290</v>
      </c>
      <c r="AF530" t="s">
        <v>290</v>
      </c>
      <c r="AG530" t="s">
        <v>290</v>
      </c>
      <c r="AH530" t="s">
        <v>290</v>
      </c>
      <c r="AI530" t="s">
        <v>290</v>
      </c>
      <c r="AJ530" t="s">
        <v>290</v>
      </c>
      <c r="AK530" t="s">
        <v>290</v>
      </c>
      <c r="AL530" t="s">
        <v>290</v>
      </c>
      <c r="AM530" t="s">
        <v>290</v>
      </c>
      <c r="AN530" t="s">
        <v>290</v>
      </c>
      <c r="AO530">
        <v>50</v>
      </c>
      <c r="AP530" t="s">
        <v>290</v>
      </c>
      <c r="AQ530">
        <v>24</v>
      </c>
      <c r="AR530">
        <v>30</v>
      </c>
      <c r="AS530">
        <v>54</v>
      </c>
      <c r="AT530">
        <v>40.520918000000002</v>
      </c>
      <c r="AU530">
        <v>-88.976662000000005</v>
      </c>
      <c r="AV530">
        <v>1</v>
      </c>
      <c r="AW530" t="s">
        <v>16343</v>
      </c>
      <c r="AX530">
        <v>1101</v>
      </c>
      <c r="AY530" t="s">
        <v>17617</v>
      </c>
      <c r="BB530" t="s">
        <v>2754</v>
      </c>
      <c r="BC530" t="s">
        <v>288</v>
      </c>
      <c r="BD530" t="s">
        <v>17598</v>
      </c>
      <c r="BE530">
        <v>61761</v>
      </c>
      <c r="BF530" t="s">
        <v>16346</v>
      </c>
      <c r="BG530" t="s">
        <v>17599</v>
      </c>
      <c r="BH530" t="b">
        <f>IFERROR(MATCH('2020'!A530, '2021'!A:A, 0) &gt;0, FALSE)</f>
        <v>1</v>
      </c>
    </row>
    <row r="531" spans="1:60">
      <c r="A531" t="s">
        <v>2791</v>
      </c>
      <c r="B531" t="s">
        <v>2792</v>
      </c>
      <c r="C531" t="s">
        <v>283</v>
      </c>
      <c r="D531" t="s">
        <v>2793</v>
      </c>
      <c r="E531" t="s">
        <v>2794</v>
      </c>
      <c r="F531" t="s">
        <v>2795</v>
      </c>
      <c r="G531" t="s">
        <v>2761</v>
      </c>
      <c r="H531" t="s">
        <v>288</v>
      </c>
      <c r="I531">
        <v>61702</v>
      </c>
      <c r="J531" t="s">
        <v>17618</v>
      </c>
      <c r="K531" t="s">
        <v>162</v>
      </c>
      <c r="L531">
        <v>6</v>
      </c>
      <c r="M531">
        <v>38.9</v>
      </c>
      <c r="N531">
        <v>12.3</v>
      </c>
      <c r="O531">
        <v>57.2</v>
      </c>
      <c r="P531">
        <v>57</v>
      </c>
      <c r="Q531">
        <v>25</v>
      </c>
      <c r="R531">
        <v>35</v>
      </c>
      <c r="S531">
        <v>21</v>
      </c>
      <c r="T531">
        <v>21</v>
      </c>
      <c r="U531">
        <v>24</v>
      </c>
      <c r="V531">
        <v>23</v>
      </c>
      <c r="W531">
        <v>19</v>
      </c>
      <c r="X531">
        <v>39</v>
      </c>
      <c r="Y531">
        <v>36</v>
      </c>
      <c r="Z531">
        <v>45</v>
      </c>
      <c r="AA531">
        <v>22</v>
      </c>
      <c r="AB531">
        <v>31</v>
      </c>
      <c r="AC531">
        <v>23</v>
      </c>
      <c r="AD531" t="s">
        <v>290</v>
      </c>
      <c r="AE531" t="s">
        <v>290</v>
      </c>
      <c r="AF531" t="s">
        <v>290</v>
      </c>
      <c r="AG531" t="s">
        <v>290</v>
      </c>
      <c r="AH531" t="s">
        <v>290</v>
      </c>
      <c r="AI531" t="s">
        <v>290</v>
      </c>
      <c r="AJ531" t="s">
        <v>290</v>
      </c>
      <c r="AK531" t="s">
        <v>290</v>
      </c>
      <c r="AL531">
        <v>33</v>
      </c>
      <c r="AM531">
        <v>15</v>
      </c>
      <c r="AN531" t="s">
        <v>290</v>
      </c>
      <c r="AO531">
        <v>331</v>
      </c>
      <c r="AP531">
        <v>42</v>
      </c>
      <c r="AQ531">
        <v>205</v>
      </c>
      <c r="AR531">
        <v>216</v>
      </c>
      <c r="AS531">
        <v>421</v>
      </c>
      <c r="AT531">
        <v>40.519235999999999</v>
      </c>
      <c r="AU531">
        <v>-88.864303000000007</v>
      </c>
      <c r="AV531">
        <v>0.33</v>
      </c>
      <c r="AW531" t="s">
        <v>16365</v>
      </c>
      <c r="AX531">
        <v>1608</v>
      </c>
      <c r="AY531" t="s">
        <v>16366</v>
      </c>
      <c r="BB531" t="s">
        <v>2761</v>
      </c>
      <c r="BC531" t="s">
        <v>288</v>
      </c>
      <c r="BD531" t="s">
        <v>17598</v>
      </c>
      <c r="BE531">
        <v>61702</v>
      </c>
      <c r="BF531" t="s">
        <v>16346</v>
      </c>
      <c r="BG531" t="s">
        <v>16363</v>
      </c>
      <c r="BH531" t="b">
        <f>IFERROR(MATCH('2020'!A531, '2021'!A:A, 0) &gt;0, FALSE)</f>
        <v>1</v>
      </c>
    </row>
    <row r="532" spans="1:60">
      <c r="A532" t="s">
        <v>2797</v>
      </c>
      <c r="B532" t="s">
        <v>2798</v>
      </c>
      <c r="D532" t="s">
        <v>17619</v>
      </c>
      <c r="E532" t="s">
        <v>17620</v>
      </c>
      <c r="F532" t="s">
        <v>2800</v>
      </c>
      <c r="G532" t="s">
        <v>2801</v>
      </c>
      <c r="H532" t="s">
        <v>288</v>
      </c>
      <c r="I532">
        <v>60565</v>
      </c>
      <c r="J532" t="s">
        <v>17621</v>
      </c>
      <c r="K532" t="s">
        <v>163</v>
      </c>
      <c r="L532">
        <v>3</v>
      </c>
      <c r="M532">
        <v>16</v>
      </c>
      <c r="N532">
        <v>3</v>
      </c>
      <c r="O532">
        <v>22</v>
      </c>
      <c r="P532">
        <v>96</v>
      </c>
      <c r="Q532">
        <v>17</v>
      </c>
      <c r="R532">
        <v>13</v>
      </c>
      <c r="S532">
        <v>19</v>
      </c>
      <c r="T532">
        <v>10</v>
      </c>
      <c r="U532">
        <v>10</v>
      </c>
      <c r="V532">
        <v>10</v>
      </c>
      <c r="W532">
        <v>12</v>
      </c>
      <c r="X532">
        <v>18</v>
      </c>
      <c r="Y532">
        <v>13</v>
      </c>
      <c r="Z532" t="s">
        <v>290</v>
      </c>
      <c r="AA532" t="s">
        <v>290</v>
      </c>
      <c r="AB532" t="s">
        <v>290</v>
      </c>
      <c r="AC532" t="s">
        <v>290</v>
      </c>
      <c r="AD532" t="s">
        <v>290</v>
      </c>
      <c r="AE532" t="s">
        <v>290</v>
      </c>
      <c r="AF532" t="s">
        <v>290</v>
      </c>
      <c r="AG532" t="s">
        <v>290</v>
      </c>
      <c r="AH532" t="s">
        <v>290</v>
      </c>
      <c r="AI532" t="s">
        <v>290</v>
      </c>
      <c r="AJ532" t="s">
        <v>290</v>
      </c>
      <c r="AK532" t="s">
        <v>290</v>
      </c>
      <c r="AL532" t="s">
        <v>290</v>
      </c>
      <c r="AM532" t="s">
        <v>290</v>
      </c>
      <c r="AN532" t="s">
        <v>290</v>
      </c>
      <c r="AO532">
        <v>196</v>
      </c>
      <c r="AP532">
        <v>14</v>
      </c>
      <c r="AQ532">
        <v>109</v>
      </c>
      <c r="AR532">
        <v>109</v>
      </c>
      <c r="AS532">
        <v>218</v>
      </c>
      <c r="AT532">
        <v>41.743358000000001</v>
      </c>
      <c r="AU532">
        <v>-88.146541999999997</v>
      </c>
      <c r="AV532">
        <v>1</v>
      </c>
      <c r="AW532" t="s">
        <v>16343</v>
      </c>
      <c r="AX532">
        <v>1550</v>
      </c>
      <c r="AY532" t="s">
        <v>17622</v>
      </c>
      <c r="BB532" t="s">
        <v>2801</v>
      </c>
      <c r="BC532" t="s">
        <v>288</v>
      </c>
      <c r="BD532" t="s">
        <v>17623</v>
      </c>
      <c r="BE532">
        <v>60565</v>
      </c>
      <c r="BF532" t="s">
        <v>16346</v>
      </c>
      <c r="BG532" t="s">
        <v>17624</v>
      </c>
      <c r="BH532" t="b">
        <f>IFERROR(MATCH('2020'!A532, '2021'!A:A, 0) &gt;0, FALSE)</f>
        <v>1</v>
      </c>
    </row>
    <row r="533" spans="1:60">
      <c r="A533" t="s">
        <v>2803</v>
      </c>
      <c r="B533" t="s">
        <v>2804</v>
      </c>
      <c r="D533" t="s">
        <v>490</v>
      </c>
      <c r="E533" t="s">
        <v>2805</v>
      </c>
      <c r="F533" t="s">
        <v>2806</v>
      </c>
      <c r="G533" t="s">
        <v>2807</v>
      </c>
      <c r="H533" t="s">
        <v>288</v>
      </c>
      <c r="I533">
        <v>60559</v>
      </c>
      <c r="J533" t="s">
        <v>17625</v>
      </c>
      <c r="K533" t="s">
        <v>163</v>
      </c>
      <c r="L533">
        <v>1</v>
      </c>
      <c r="M533">
        <v>14.4</v>
      </c>
      <c r="N533">
        <v>2.8</v>
      </c>
      <c r="O533">
        <v>18.2</v>
      </c>
      <c r="P533">
        <v>26</v>
      </c>
      <c r="Q533" t="s">
        <v>290</v>
      </c>
      <c r="R533">
        <v>15</v>
      </c>
      <c r="S533">
        <v>15</v>
      </c>
      <c r="T533" t="s">
        <v>290</v>
      </c>
      <c r="U533">
        <v>15</v>
      </c>
      <c r="V533">
        <v>19</v>
      </c>
      <c r="W533">
        <v>12</v>
      </c>
      <c r="X533">
        <v>13</v>
      </c>
      <c r="Y533">
        <v>12</v>
      </c>
      <c r="Z533" t="s">
        <v>290</v>
      </c>
      <c r="AA533" t="s">
        <v>290</v>
      </c>
      <c r="AB533" t="s">
        <v>290</v>
      </c>
      <c r="AC533" t="s">
        <v>290</v>
      </c>
      <c r="AD533" t="s">
        <v>290</v>
      </c>
      <c r="AE533" t="s">
        <v>290</v>
      </c>
      <c r="AF533" t="s">
        <v>290</v>
      </c>
      <c r="AG533" t="s">
        <v>290</v>
      </c>
      <c r="AH533" t="s">
        <v>290</v>
      </c>
      <c r="AI533" t="s">
        <v>290</v>
      </c>
      <c r="AJ533">
        <v>17</v>
      </c>
      <c r="AK533" t="s">
        <v>290</v>
      </c>
      <c r="AL533">
        <v>14</v>
      </c>
      <c r="AM533" t="s">
        <v>290</v>
      </c>
      <c r="AN533" t="s">
        <v>290</v>
      </c>
      <c r="AO533">
        <v>108</v>
      </c>
      <c r="AP533" t="s">
        <v>290</v>
      </c>
      <c r="AQ533">
        <v>68</v>
      </c>
      <c r="AR533">
        <v>80</v>
      </c>
      <c r="AS533">
        <v>148</v>
      </c>
      <c r="AT533">
        <v>41.793362999999999</v>
      </c>
      <c r="AU533">
        <v>-87.973731999999998</v>
      </c>
      <c r="AV533">
        <v>1</v>
      </c>
      <c r="AW533" t="s">
        <v>16360</v>
      </c>
      <c r="AX533">
        <v>108</v>
      </c>
      <c r="AY533" t="s">
        <v>17626</v>
      </c>
      <c r="BB533" t="s">
        <v>2807</v>
      </c>
      <c r="BC533" t="s">
        <v>288</v>
      </c>
      <c r="BD533" t="s">
        <v>17623</v>
      </c>
      <c r="BE533">
        <v>60559</v>
      </c>
      <c r="BF533" t="s">
        <v>16346</v>
      </c>
      <c r="BG533" t="s">
        <v>16363</v>
      </c>
      <c r="BH533" t="b">
        <f>IFERROR(MATCH('2020'!A533, '2021'!A:A, 0) &gt;0, FALSE)</f>
        <v>1</v>
      </c>
    </row>
    <row r="534" spans="1:60">
      <c r="A534" t="s">
        <v>4696</v>
      </c>
      <c r="B534" t="s">
        <v>446</v>
      </c>
      <c r="C534" t="s">
        <v>283</v>
      </c>
      <c r="D534" t="s">
        <v>16944</v>
      </c>
      <c r="E534" t="s">
        <v>17627</v>
      </c>
      <c r="F534" t="s">
        <v>4698</v>
      </c>
      <c r="G534" t="s">
        <v>2839</v>
      </c>
      <c r="H534" t="s">
        <v>288</v>
      </c>
      <c r="I534">
        <v>60126</v>
      </c>
      <c r="J534" t="s">
        <v>17628</v>
      </c>
      <c r="K534" t="s">
        <v>163</v>
      </c>
      <c r="L534">
        <v>1.5</v>
      </c>
      <c r="M534">
        <v>12.3</v>
      </c>
      <c r="N534">
        <v>1.5</v>
      </c>
      <c r="O534">
        <v>15.3</v>
      </c>
      <c r="P534">
        <v>21</v>
      </c>
      <c r="Q534">
        <v>43</v>
      </c>
      <c r="R534">
        <v>23</v>
      </c>
      <c r="S534">
        <v>13</v>
      </c>
      <c r="T534" t="s">
        <v>290</v>
      </c>
      <c r="U534" t="s">
        <v>290</v>
      </c>
      <c r="V534">
        <v>19</v>
      </c>
      <c r="W534" t="s">
        <v>290</v>
      </c>
      <c r="X534" t="s">
        <v>290</v>
      </c>
      <c r="Y534" t="s">
        <v>290</v>
      </c>
      <c r="Z534" t="s">
        <v>290</v>
      </c>
      <c r="AA534" t="s">
        <v>290</v>
      </c>
      <c r="AB534" t="s">
        <v>290</v>
      </c>
      <c r="AC534" t="s">
        <v>290</v>
      </c>
      <c r="AD534" t="s">
        <v>290</v>
      </c>
      <c r="AE534" t="s">
        <v>290</v>
      </c>
      <c r="AF534" t="s">
        <v>290</v>
      </c>
      <c r="AG534" t="s">
        <v>290</v>
      </c>
      <c r="AH534" t="s">
        <v>290</v>
      </c>
      <c r="AI534" t="s">
        <v>290</v>
      </c>
      <c r="AJ534">
        <v>11</v>
      </c>
      <c r="AK534" t="s">
        <v>290</v>
      </c>
      <c r="AL534" t="s">
        <v>290</v>
      </c>
      <c r="AM534" t="s">
        <v>290</v>
      </c>
      <c r="AN534" t="s">
        <v>290</v>
      </c>
      <c r="AO534">
        <v>107</v>
      </c>
      <c r="AP534">
        <v>18</v>
      </c>
      <c r="AQ534">
        <v>64</v>
      </c>
      <c r="AR534">
        <v>82</v>
      </c>
      <c r="AS534">
        <v>146</v>
      </c>
      <c r="AT534">
        <v>41.903266000000002</v>
      </c>
      <c r="AU534">
        <v>-87.937670999999995</v>
      </c>
      <c r="AV534">
        <v>1</v>
      </c>
      <c r="AW534" t="s">
        <v>16343</v>
      </c>
      <c r="AX534">
        <v>148</v>
      </c>
      <c r="AY534" t="s">
        <v>16411</v>
      </c>
      <c r="BB534" t="s">
        <v>2839</v>
      </c>
      <c r="BC534" t="s">
        <v>288</v>
      </c>
      <c r="BD534" t="s">
        <v>17623</v>
      </c>
      <c r="BE534">
        <v>60126</v>
      </c>
      <c r="BF534" t="s">
        <v>16346</v>
      </c>
      <c r="BG534" t="s">
        <v>163</v>
      </c>
      <c r="BH534" t="b">
        <f>IFERROR(MATCH('2020'!A534, '2021'!A:A, 0) &gt;0, FALSE)</f>
        <v>1</v>
      </c>
    </row>
    <row r="535" spans="1:60">
      <c r="A535" t="s">
        <v>2809</v>
      </c>
      <c r="B535" t="s">
        <v>2810</v>
      </c>
      <c r="C535" t="s">
        <v>283</v>
      </c>
      <c r="D535" t="s">
        <v>2811</v>
      </c>
      <c r="E535" t="s">
        <v>2812</v>
      </c>
      <c r="F535" t="s">
        <v>2813</v>
      </c>
      <c r="G535" t="s">
        <v>2814</v>
      </c>
      <c r="H535" t="s">
        <v>288</v>
      </c>
      <c r="I535">
        <v>60143</v>
      </c>
      <c r="J535" t="s">
        <v>17629</v>
      </c>
      <c r="K535" t="s">
        <v>163</v>
      </c>
      <c r="L535">
        <v>3</v>
      </c>
      <c r="M535">
        <v>7.5</v>
      </c>
      <c r="N535">
        <v>3</v>
      </c>
      <c r="O535">
        <v>13.5</v>
      </c>
      <c r="P535">
        <v>50</v>
      </c>
      <c r="Q535">
        <v>15</v>
      </c>
      <c r="R535">
        <v>14</v>
      </c>
      <c r="S535" t="s">
        <v>290</v>
      </c>
      <c r="T535" t="s">
        <v>290</v>
      </c>
      <c r="U535" t="s">
        <v>290</v>
      </c>
      <c r="V535" t="s">
        <v>290</v>
      </c>
      <c r="W535" t="s">
        <v>290</v>
      </c>
      <c r="X535" t="s">
        <v>290</v>
      </c>
      <c r="Y535" t="s">
        <v>290</v>
      </c>
      <c r="Z535" t="s">
        <v>290</v>
      </c>
      <c r="AA535" t="s">
        <v>290</v>
      </c>
      <c r="AB535" t="s">
        <v>290</v>
      </c>
      <c r="AC535" t="s">
        <v>290</v>
      </c>
      <c r="AD535" t="s">
        <v>290</v>
      </c>
      <c r="AE535" t="s">
        <v>290</v>
      </c>
      <c r="AF535" t="s">
        <v>290</v>
      </c>
      <c r="AG535" t="s">
        <v>290</v>
      </c>
      <c r="AH535" t="s">
        <v>290</v>
      </c>
      <c r="AI535" t="s">
        <v>290</v>
      </c>
      <c r="AJ535" t="s">
        <v>290</v>
      </c>
      <c r="AK535" t="s">
        <v>290</v>
      </c>
      <c r="AL535" t="s">
        <v>290</v>
      </c>
      <c r="AM535" t="s">
        <v>290</v>
      </c>
      <c r="AN535" t="s">
        <v>290</v>
      </c>
      <c r="AO535">
        <v>103</v>
      </c>
      <c r="AP535" t="s">
        <v>290</v>
      </c>
      <c r="AQ535">
        <v>57</v>
      </c>
      <c r="AR535">
        <v>52</v>
      </c>
      <c r="AS535">
        <v>109</v>
      </c>
      <c r="AT535">
        <v>41.964269999999999</v>
      </c>
      <c r="AU535">
        <v>-88.010401000000002</v>
      </c>
      <c r="AV535">
        <v>1</v>
      </c>
      <c r="AW535" t="s">
        <v>16343</v>
      </c>
      <c r="AX535">
        <v>410</v>
      </c>
      <c r="AY535" t="s">
        <v>17630</v>
      </c>
      <c r="BB535" t="s">
        <v>2814</v>
      </c>
      <c r="BC535" t="s">
        <v>288</v>
      </c>
      <c r="BD535" t="s">
        <v>17623</v>
      </c>
      <c r="BE535">
        <v>60143</v>
      </c>
      <c r="BF535" t="s">
        <v>16346</v>
      </c>
      <c r="BG535" t="s">
        <v>163</v>
      </c>
      <c r="BH535" t="b">
        <f>IFERROR(MATCH('2020'!A535, '2021'!A:A, 0) &gt;0, FALSE)</f>
        <v>1</v>
      </c>
    </row>
    <row r="536" spans="1:60">
      <c r="A536" t="s">
        <v>2816</v>
      </c>
      <c r="B536" t="s">
        <v>2817</v>
      </c>
      <c r="C536" t="s">
        <v>314</v>
      </c>
      <c r="D536" t="s">
        <v>782</v>
      </c>
      <c r="E536" t="s">
        <v>17631</v>
      </c>
      <c r="F536" t="s">
        <v>2818</v>
      </c>
      <c r="G536" t="s">
        <v>2819</v>
      </c>
      <c r="H536" t="s">
        <v>288</v>
      </c>
      <c r="I536">
        <v>60514</v>
      </c>
      <c r="J536" t="s">
        <v>17632</v>
      </c>
      <c r="K536" t="s">
        <v>163</v>
      </c>
      <c r="L536">
        <v>1</v>
      </c>
      <c r="M536">
        <v>12</v>
      </c>
      <c r="N536">
        <v>3</v>
      </c>
      <c r="O536">
        <v>16</v>
      </c>
      <c r="P536">
        <v>34</v>
      </c>
      <c r="Q536">
        <v>16</v>
      </c>
      <c r="R536">
        <v>16</v>
      </c>
      <c r="S536" t="s">
        <v>290</v>
      </c>
      <c r="T536">
        <v>20</v>
      </c>
      <c r="U536">
        <v>18</v>
      </c>
      <c r="V536">
        <v>20</v>
      </c>
      <c r="W536">
        <v>26</v>
      </c>
      <c r="X536">
        <v>13</v>
      </c>
      <c r="Y536">
        <v>26</v>
      </c>
      <c r="Z536" t="s">
        <v>290</v>
      </c>
      <c r="AA536" t="s">
        <v>290</v>
      </c>
      <c r="AB536" t="s">
        <v>290</v>
      </c>
      <c r="AC536" t="s">
        <v>290</v>
      </c>
      <c r="AD536" t="s">
        <v>290</v>
      </c>
      <c r="AE536" t="s">
        <v>290</v>
      </c>
      <c r="AF536" t="s">
        <v>290</v>
      </c>
      <c r="AG536" t="s">
        <v>290</v>
      </c>
      <c r="AH536" t="s">
        <v>290</v>
      </c>
      <c r="AI536" t="s">
        <v>290</v>
      </c>
      <c r="AJ536" t="s">
        <v>290</v>
      </c>
      <c r="AK536" t="s">
        <v>290</v>
      </c>
      <c r="AL536" t="s">
        <v>290</v>
      </c>
      <c r="AM536" t="s">
        <v>290</v>
      </c>
      <c r="AN536" t="s">
        <v>290</v>
      </c>
      <c r="AO536">
        <v>183</v>
      </c>
      <c r="AP536" t="s">
        <v>290</v>
      </c>
      <c r="AQ536">
        <v>89</v>
      </c>
      <c r="AR536">
        <v>106</v>
      </c>
      <c r="AS536">
        <v>195</v>
      </c>
      <c r="AT536">
        <v>41.801057</v>
      </c>
      <c r="AU536">
        <v>-87.951536000000004</v>
      </c>
      <c r="AV536">
        <v>1</v>
      </c>
      <c r="AW536" t="s">
        <v>16360</v>
      </c>
      <c r="AX536">
        <v>66</v>
      </c>
      <c r="AY536" t="s">
        <v>17633</v>
      </c>
      <c r="BB536" t="s">
        <v>2819</v>
      </c>
      <c r="BC536" t="s">
        <v>288</v>
      </c>
      <c r="BD536" t="s">
        <v>17623</v>
      </c>
      <c r="BE536">
        <v>60514</v>
      </c>
      <c r="BF536" t="s">
        <v>16346</v>
      </c>
      <c r="BG536" t="s">
        <v>16363</v>
      </c>
      <c r="BH536" t="b">
        <f>IFERROR(MATCH('2020'!A536, '2021'!A:A, 0) &gt;0, FALSE)</f>
        <v>1</v>
      </c>
    </row>
    <row r="537" spans="1:60">
      <c r="A537" t="s">
        <v>12436</v>
      </c>
      <c r="B537" t="s">
        <v>3806</v>
      </c>
      <c r="C537" t="s">
        <v>283</v>
      </c>
      <c r="D537" t="s">
        <v>2465</v>
      </c>
      <c r="E537" t="s">
        <v>895</v>
      </c>
      <c r="F537" t="s">
        <v>9762</v>
      </c>
      <c r="G537" t="s">
        <v>2987</v>
      </c>
      <c r="H537" t="s">
        <v>288</v>
      </c>
      <c r="I537">
        <v>60106</v>
      </c>
      <c r="J537" t="s">
        <v>17634</v>
      </c>
      <c r="K537" t="s">
        <v>163</v>
      </c>
      <c r="L537">
        <v>3</v>
      </c>
      <c r="M537">
        <v>13.5</v>
      </c>
      <c r="N537">
        <v>1.5</v>
      </c>
      <c r="O537">
        <v>18</v>
      </c>
      <c r="P537">
        <v>17</v>
      </c>
      <c r="Q537">
        <v>13</v>
      </c>
      <c r="R537" t="s">
        <v>290</v>
      </c>
      <c r="S537">
        <v>11</v>
      </c>
      <c r="T537">
        <v>10</v>
      </c>
      <c r="U537">
        <v>17</v>
      </c>
      <c r="V537">
        <v>11</v>
      </c>
      <c r="W537">
        <v>10</v>
      </c>
      <c r="X537">
        <v>10</v>
      </c>
      <c r="Y537">
        <v>16</v>
      </c>
      <c r="Z537" t="s">
        <v>290</v>
      </c>
      <c r="AA537" t="s">
        <v>290</v>
      </c>
      <c r="AB537" t="s">
        <v>290</v>
      </c>
      <c r="AC537" t="s">
        <v>290</v>
      </c>
      <c r="AD537" t="s">
        <v>290</v>
      </c>
      <c r="AE537" t="s">
        <v>290</v>
      </c>
      <c r="AF537" t="s">
        <v>290</v>
      </c>
      <c r="AG537" t="s">
        <v>290</v>
      </c>
      <c r="AH537">
        <v>10</v>
      </c>
      <c r="AI537" t="s">
        <v>290</v>
      </c>
      <c r="AJ537">
        <v>92</v>
      </c>
      <c r="AK537" t="s">
        <v>290</v>
      </c>
      <c r="AL537" t="s">
        <v>290</v>
      </c>
      <c r="AM537" t="s">
        <v>290</v>
      </c>
      <c r="AN537" t="s">
        <v>290</v>
      </c>
      <c r="AO537">
        <v>29</v>
      </c>
      <c r="AP537" t="s">
        <v>290</v>
      </c>
      <c r="AQ537">
        <v>62</v>
      </c>
      <c r="AR537">
        <v>70</v>
      </c>
      <c r="AS537">
        <v>132</v>
      </c>
      <c r="AT537">
        <v>41.931683999999997</v>
      </c>
      <c r="AU537">
        <v>-87.936993000000001</v>
      </c>
      <c r="AV537">
        <v>1</v>
      </c>
      <c r="AW537" t="s">
        <v>16360</v>
      </c>
      <c r="AX537">
        <v>145</v>
      </c>
      <c r="AY537" t="s">
        <v>17635</v>
      </c>
      <c r="BB537" t="s">
        <v>2987</v>
      </c>
      <c r="BC537" t="s">
        <v>288</v>
      </c>
      <c r="BD537" t="s">
        <v>17623</v>
      </c>
      <c r="BE537">
        <v>60106</v>
      </c>
      <c r="BF537" t="s">
        <v>16346</v>
      </c>
      <c r="BG537" t="s">
        <v>16363</v>
      </c>
      <c r="BH537" t="b">
        <f>IFERROR(MATCH('2020'!A537, '2021'!A:A, 0) &gt;0, FALSE)</f>
        <v>0</v>
      </c>
    </row>
    <row r="538" spans="1:60">
      <c r="A538" t="s">
        <v>2821</v>
      </c>
      <c r="B538" t="s">
        <v>2822</v>
      </c>
      <c r="D538" t="s">
        <v>2823</v>
      </c>
      <c r="E538" t="s">
        <v>2824</v>
      </c>
      <c r="F538" t="s">
        <v>2825</v>
      </c>
      <c r="G538" t="s">
        <v>2826</v>
      </c>
      <c r="H538" t="s">
        <v>288</v>
      </c>
      <c r="I538">
        <v>60187</v>
      </c>
      <c r="J538" t="s">
        <v>17636</v>
      </c>
      <c r="K538" t="s">
        <v>163</v>
      </c>
      <c r="L538">
        <v>4</v>
      </c>
      <c r="M538">
        <v>44.6</v>
      </c>
      <c r="N538">
        <v>26.8</v>
      </c>
      <c r="O538">
        <v>75.400000000000006</v>
      </c>
      <c r="P538" t="s">
        <v>290</v>
      </c>
      <c r="Q538" t="s">
        <v>290</v>
      </c>
      <c r="R538" t="s">
        <v>290</v>
      </c>
      <c r="S538" t="s">
        <v>290</v>
      </c>
      <c r="T538" t="s">
        <v>290</v>
      </c>
      <c r="U538" t="s">
        <v>290</v>
      </c>
      <c r="V538" t="s">
        <v>290</v>
      </c>
      <c r="W538" t="s">
        <v>290</v>
      </c>
      <c r="X538" t="s">
        <v>290</v>
      </c>
      <c r="Y538" t="s">
        <v>290</v>
      </c>
      <c r="Z538">
        <v>158</v>
      </c>
      <c r="AA538">
        <v>191</v>
      </c>
      <c r="AB538">
        <v>162</v>
      </c>
      <c r="AC538">
        <v>164</v>
      </c>
      <c r="AD538" t="s">
        <v>290</v>
      </c>
      <c r="AE538" t="s">
        <v>290</v>
      </c>
      <c r="AF538" t="s">
        <v>290</v>
      </c>
      <c r="AG538" t="s">
        <v>290</v>
      </c>
      <c r="AH538" t="s">
        <v>290</v>
      </c>
      <c r="AI538" t="s">
        <v>290</v>
      </c>
      <c r="AJ538">
        <v>52</v>
      </c>
      <c r="AK538" t="s">
        <v>290</v>
      </c>
      <c r="AL538">
        <v>40</v>
      </c>
      <c r="AM538" t="s">
        <v>290</v>
      </c>
      <c r="AN538" t="s">
        <v>290</v>
      </c>
      <c r="AO538">
        <v>562</v>
      </c>
      <c r="AP538">
        <v>15</v>
      </c>
      <c r="AQ538">
        <v>334</v>
      </c>
      <c r="AR538">
        <v>341</v>
      </c>
      <c r="AS538">
        <v>675</v>
      </c>
      <c r="AT538">
        <v>41.855316999999999</v>
      </c>
      <c r="AU538">
        <v>-88.140790999999993</v>
      </c>
      <c r="AV538">
        <v>1</v>
      </c>
      <c r="AW538" t="s">
        <v>16343</v>
      </c>
      <c r="AX538">
        <v>2130</v>
      </c>
      <c r="AY538" t="s">
        <v>17121</v>
      </c>
      <c r="BB538" t="s">
        <v>2826</v>
      </c>
      <c r="BC538" t="s">
        <v>288</v>
      </c>
      <c r="BD538" t="s">
        <v>17623</v>
      </c>
      <c r="BE538">
        <v>60187</v>
      </c>
      <c r="BF538" t="s">
        <v>16346</v>
      </c>
      <c r="BG538" t="s">
        <v>163</v>
      </c>
      <c r="BH538" t="b">
        <f>IFERROR(MATCH('2020'!A538, '2021'!A:A, 0) &gt;0, FALSE)</f>
        <v>1</v>
      </c>
    </row>
    <row r="539" spans="1:60">
      <c r="A539" t="s">
        <v>2828</v>
      </c>
      <c r="B539" t="s">
        <v>1585</v>
      </c>
      <c r="C539" t="s">
        <v>283</v>
      </c>
      <c r="D539" t="s">
        <v>706</v>
      </c>
      <c r="E539" t="s">
        <v>707</v>
      </c>
      <c r="F539" t="s">
        <v>2831</v>
      </c>
      <c r="G539" t="s">
        <v>2832</v>
      </c>
      <c r="H539" t="s">
        <v>288</v>
      </c>
      <c r="I539">
        <v>60172</v>
      </c>
      <c r="J539" t="s">
        <v>17637</v>
      </c>
      <c r="K539" t="s">
        <v>163</v>
      </c>
      <c r="L539">
        <v>1</v>
      </c>
      <c r="M539">
        <v>18</v>
      </c>
      <c r="N539">
        <v>7</v>
      </c>
      <c r="O539">
        <v>26</v>
      </c>
      <c r="P539">
        <v>56</v>
      </c>
      <c r="Q539">
        <v>20</v>
      </c>
      <c r="R539">
        <v>13</v>
      </c>
      <c r="S539">
        <v>14</v>
      </c>
      <c r="T539">
        <v>13</v>
      </c>
      <c r="U539">
        <v>19</v>
      </c>
      <c r="V539">
        <v>13</v>
      </c>
      <c r="W539">
        <v>17</v>
      </c>
      <c r="X539">
        <v>13</v>
      </c>
      <c r="Y539">
        <v>19</v>
      </c>
      <c r="Z539" t="s">
        <v>290</v>
      </c>
      <c r="AA539" t="s">
        <v>290</v>
      </c>
      <c r="AB539" t="s">
        <v>290</v>
      </c>
      <c r="AC539" t="s">
        <v>290</v>
      </c>
      <c r="AD539" t="s">
        <v>290</v>
      </c>
      <c r="AE539" t="s">
        <v>290</v>
      </c>
      <c r="AF539" t="s">
        <v>290</v>
      </c>
      <c r="AG539" t="s">
        <v>290</v>
      </c>
      <c r="AH539" t="s">
        <v>290</v>
      </c>
      <c r="AI539" t="s">
        <v>290</v>
      </c>
      <c r="AJ539" t="s">
        <v>290</v>
      </c>
      <c r="AK539" t="s">
        <v>290</v>
      </c>
      <c r="AL539" t="s">
        <v>290</v>
      </c>
      <c r="AM539" t="s">
        <v>290</v>
      </c>
      <c r="AN539" t="s">
        <v>290</v>
      </c>
      <c r="AO539">
        <v>154</v>
      </c>
      <c r="AP539">
        <v>16</v>
      </c>
      <c r="AQ539">
        <v>108</v>
      </c>
      <c r="AR539">
        <v>89</v>
      </c>
      <c r="AS539">
        <v>197</v>
      </c>
      <c r="AT539">
        <v>41.974922999999997</v>
      </c>
      <c r="AU539">
        <v>-88.074046999999993</v>
      </c>
      <c r="AV539">
        <v>1</v>
      </c>
      <c r="AW539" t="s">
        <v>16360</v>
      </c>
      <c r="AX539">
        <v>405</v>
      </c>
      <c r="AY539" t="s">
        <v>17638</v>
      </c>
      <c r="BB539" t="s">
        <v>2832</v>
      </c>
      <c r="BC539" t="s">
        <v>288</v>
      </c>
      <c r="BD539" t="s">
        <v>17623</v>
      </c>
      <c r="BE539">
        <v>60172</v>
      </c>
      <c r="BF539" t="s">
        <v>16346</v>
      </c>
      <c r="BG539" t="s">
        <v>16363</v>
      </c>
      <c r="BH539" t="b">
        <f>IFERROR(MATCH('2020'!A539, '2021'!A:A, 0) &gt;0, FALSE)</f>
        <v>1</v>
      </c>
    </row>
    <row r="540" spans="1:60">
      <c r="A540" t="s">
        <v>2834</v>
      </c>
      <c r="B540" t="s">
        <v>2835</v>
      </c>
      <c r="C540" t="s">
        <v>314</v>
      </c>
      <c r="D540" t="s">
        <v>782</v>
      </c>
      <c r="E540" t="s">
        <v>1731</v>
      </c>
      <c r="F540" t="s">
        <v>2838</v>
      </c>
      <c r="G540" t="s">
        <v>2839</v>
      </c>
      <c r="H540" t="s">
        <v>288</v>
      </c>
      <c r="I540">
        <v>60126</v>
      </c>
      <c r="J540" t="s">
        <v>17639</v>
      </c>
      <c r="K540" t="s">
        <v>163</v>
      </c>
      <c r="L540">
        <v>7.5</v>
      </c>
      <c r="M540">
        <v>27.5</v>
      </c>
      <c r="N540">
        <v>8</v>
      </c>
      <c r="O540">
        <v>43</v>
      </c>
      <c r="P540" t="s">
        <v>290</v>
      </c>
      <c r="Q540" t="s">
        <v>290</v>
      </c>
      <c r="R540" t="s">
        <v>290</v>
      </c>
      <c r="S540" t="s">
        <v>290</v>
      </c>
      <c r="T540" t="s">
        <v>290</v>
      </c>
      <c r="U540" t="s">
        <v>290</v>
      </c>
      <c r="V540" t="s">
        <v>290</v>
      </c>
      <c r="W540" t="s">
        <v>290</v>
      </c>
      <c r="X540" t="s">
        <v>290</v>
      </c>
      <c r="Y540" t="s">
        <v>290</v>
      </c>
      <c r="Z540">
        <v>84</v>
      </c>
      <c r="AA540">
        <v>75</v>
      </c>
      <c r="AB540">
        <v>60</v>
      </c>
      <c r="AC540">
        <v>83</v>
      </c>
      <c r="AD540" t="s">
        <v>290</v>
      </c>
      <c r="AE540" t="s">
        <v>290</v>
      </c>
      <c r="AF540" t="s">
        <v>290</v>
      </c>
      <c r="AG540" t="s">
        <v>290</v>
      </c>
      <c r="AH540" t="s">
        <v>290</v>
      </c>
      <c r="AI540">
        <v>36</v>
      </c>
      <c r="AJ540">
        <v>82</v>
      </c>
      <c r="AK540" t="s">
        <v>290</v>
      </c>
      <c r="AL540">
        <v>11</v>
      </c>
      <c r="AM540">
        <v>43</v>
      </c>
      <c r="AN540" t="s">
        <v>290</v>
      </c>
      <c r="AO540">
        <v>195</v>
      </c>
      <c r="AP540" t="s">
        <v>290</v>
      </c>
      <c r="AQ540">
        <v>146</v>
      </c>
      <c r="AR540">
        <v>192</v>
      </c>
      <c r="AS540">
        <v>338</v>
      </c>
      <c r="AT540">
        <v>41.896205000000002</v>
      </c>
      <c r="AU540">
        <v>-87.942462000000006</v>
      </c>
      <c r="AV540">
        <v>1</v>
      </c>
      <c r="AW540" t="s">
        <v>16360</v>
      </c>
      <c r="AX540">
        <v>217</v>
      </c>
      <c r="AY540" t="s">
        <v>17640</v>
      </c>
      <c r="BB540" t="s">
        <v>2839</v>
      </c>
      <c r="BC540" t="s">
        <v>288</v>
      </c>
      <c r="BD540" t="s">
        <v>17623</v>
      </c>
      <c r="BE540">
        <v>60126</v>
      </c>
      <c r="BF540" t="s">
        <v>16346</v>
      </c>
      <c r="BG540" t="s">
        <v>16363</v>
      </c>
      <c r="BH540" t="b">
        <f>IFERROR(MATCH('2020'!A540, '2021'!A:A, 0) &gt;0, FALSE)</f>
        <v>1</v>
      </c>
    </row>
    <row r="541" spans="1:60">
      <c r="A541" t="s">
        <v>12445</v>
      </c>
      <c r="B541" t="s">
        <v>9776</v>
      </c>
      <c r="D541" t="s">
        <v>886</v>
      </c>
      <c r="E541" t="s">
        <v>17641</v>
      </c>
      <c r="F541" t="s">
        <v>9779</v>
      </c>
      <c r="G541" t="s">
        <v>3080</v>
      </c>
      <c r="H541" t="s">
        <v>288</v>
      </c>
      <c r="I541">
        <v>60555</v>
      </c>
      <c r="J541" t="s">
        <v>17642</v>
      </c>
      <c r="K541" t="s">
        <v>163</v>
      </c>
      <c r="L541">
        <v>2</v>
      </c>
      <c r="M541">
        <v>12</v>
      </c>
      <c r="N541">
        <v>1</v>
      </c>
      <c r="O541">
        <v>15</v>
      </c>
      <c r="P541">
        <v>16</v>
      </c>
      <c r="Q541">
        <v>17</v>
      </c>
      <c r="R541" t="s">
        <v>290</v>
      </c>
      <c r="S541" t="s">
        <v>290</v>
      </c>
      <c r="T541">
        <v>10</v>
      </c>
      <c r="U541" t="s">
        <v>290</v>
      </c>
      <c r="V541">
        <v>14</v>
      </c>
      <c r="W541" t="s">
        <v>290</v>
      </c>
      <c r="X541">
        <v>12</v>
      </c>
      <c r="Y541">
        <v>10</v>
      </c>
      <c r="Z541" t="s">
        <v>290</v>
      </c>
      <c r="AA541" t="s">
        <v>290</v>
      </c>
      <c r="AB541" t="s">
        <v>290</v>
      </c>
      <c r="AC541" t="s">
        <v>290</v>
      </c>
      <c r="AD541" t="s">
        <v>290</v>
      </c>
      <c r="AE541" t="s">
        <v>290</v>
      </c>
      <c r="AF541" t="s">
        <v>290</v>
      </c>
      <c r="AG541" t="s">
        <v>290</v>
      </c>
      <c r="AH541" t="s">
        <v>290</v>
      </c>
      <c r="AI541" t="s">
        <v>290</v>
      </c>
      <c r="AJ541" t="s">
        <v>290</v>
      </c>
      <c r="AK541" t="s">
        <v>290</v>
      </c>
      <c r="AL541" t="s">
        <v>290</v>
      </c>
      <c r="AM541" t="s">
        <v>290</v>
      </c>
      <c r="AN541" t="s">
        <v>290</v>
      </c>
      <c r="AO541">
        <v>93</v>
      </c>
      <c r="AP541">
        <v>10</v>
      </c>
      <c r="AQ541">
        <v>57</v>
      </c>
      <c r="AR541">
        <v>53</v>
      </c>
      <c r="AS541">
        <v>110</v>
      </c>
      <c r="AT541">
        <v>41.816882999999997</v>
      </c>
      <c r="AU541">
        <v>-88.177713999999995</v>
      </c>
      <c r="AV541">
        <v>1</v>
      </c>
      <c r="AW541" t="s">
        <v>16360</v>
      </c>
      <c r="AX541">
        <v>3</v>
      </c>
      <c r="AY541" t="s">
        <v>17643</v>
      </c>
      <c r="BB541" t="s">
        <v>3080</v>
      </c>
      <c r="BC541" t="s">
        <v>288</v>
      </c>
      <c r="BD541" t="s">
        <v>17623</v>
      </c>
      <c r="BE541">
        <v>60555</v>
      </c>
      <c r="BF541" t="s">
        <v>16346</v>
      </c>
      <c r="BG541" t="s">
        <v>16363</v>
      </c>
      <c r="BH541" t="b">
        <f>IFERROR(MATCH('2020'!A541, '2021'!A:A, 0) &gt;0, FALSE)</f>
        <v>1</v>
      </c>
    </row>
    <row r="542" spans="1:60">
      <c r="A542" t="s">
        <v>2841</v>
      </c>
      <c r="B542" t="s">
        <v>2842</v>
      </c>
      <c r="C542" t="s">
        <v>353</v>
      </c>
      <c r="D542" t="s">
        <v>383</v>
      </c>
      <c r="E542" t="s">
        <v>2843</v>
      </c>
      <c r="F542" t="s">
        <v>2844</v>
      </c>
      <c r="G542" t="s">
        <v>2845</v>
      </c>
      <c r="H542" t="s">
        <v>288</v>
      </c>
      <c r="I542">
        <v>60190</v>
      </c>
      <c r="J542" t="s">
        <v>17644</v>
      </c>
      <c r="K542" t="s">
        <v>163</v>
      </c>
      <c r="L542">
        <v>1</v>
      </c>
      <c r="M542">
        <v>12.7</v>
      </c>
      <c r="N542">
        <v>2.2000000000000002</v>
      </c>
      <c r="O542">
        <v>15.9</v>
      </c>
      <c r="P542">
        <v>28</v>
      </c>
      <c r="Q542">
        <v>14</v>
      </c>
      <c r="R542" t="s">
        <v>290</v>
      </c>
      <c r="S542">
        <v>13</v>
      </c>
      <c r="T542">
        <v>11</v>
      </c>
      <c r="U542">
        <v>15</v>
      </c>
      <c r="V542">
        <v>14</v>
      </c>
      <c r="W542" t="s">
        <v>290</v>
      </c>
      <c r="X542">
        <v>13</v>
      </c>
      <c r="Y542" t="s">
        <v>290</v>
      </c>
      <c r="Z542" t="s">
        <v>290</v>
      </c>
      <c r="AA542" t="s">
        <v>290</v>
      </c>
      <c r="AB542" t="s">
        <v>290</v>
      </c>
      <c r="AC542" t="s">
        <v>290</v>
      </c>
      <c r="AD542" t="s">
        <v>290</v>
      </c>
      <c r="AE542" t="s">
        <v>290</v>
      </c>
      <c r="AF542" t="s">
        <v>290</v>
      </c>
      <c r="AG542" t="s">
        <v>290</v>
      </c>
      <c r="AH542" t="s">
        <v>290</v>
      </c>
      <c r="AI542" t="s">
        <v>290</v>
      </c>
      <c r="AJ542">
        <v>31</v>
      </c>
      <c r="AK542" t="s">
        <v>290</v>
      </c>
      <c r="AL542" t="s">
        <v>290</v>
      </c>
      <c r="AM542" t="s">
        <v>290</v>
      </c>
      <c r="AN542" t="s">
        <v>290</v>
      </c>
      <c r="AO542">
        <v>88</v>
      </c>
      <c r="AP542" t="s">
        <v>290</v>
      </c>
      <c r="AQ542">
        <v>74</v>
      </c>
      <c r="AR542">
        <v>60</v>
      </c>
      <c r="AS542">
        <v>134</v>
      </c>
      <c r="AT542">
        <v>41.866185000000002</v>
      </c>
      <c r="AU542">
        <v>-88.157132000000004</v>
      </c>
      <c r="AV542">
        <v>1</v>
      </c>
      <c r="AW542" t="s">
        <v>16360</v>
      </c>
      <c r="AY542" t="s">
        <v>16686</v>
      </c>
      <c r="BB542" t="s">
        <v>2845</v>
      </c>
      <c r="BC542" t="s">
        <v>288</v>
      </c>
      <c r="BD542" t="s">
        <v>17623</v>
      </c>
      <c r="BE542">
        <v>60190</v>
      </c>
      <c r="BF542" t="s">
        <v>16346</v>
      </c>
      <c r="BG542" t="s">
        <v>16363</v>
      </c>
      <c r="BH542" t="b">
        <f>IFERROR(MATCH('2020'!A542, '2021'!A:A, 0) &gt;0, FALSE)</f>
        <v>1</v>
      </c>
    </row>
    <row r="543" spans="1:60">
      <c r="A543" t="s">
        <v>2847</v>
      </c>
      <c r="B543" t="s">
        <v>2848</v>
      </c>
      <c r="C543" t="s">
        <v>314</v>
      </c>
      <c r="D543" t="s">
        <v>3164</v>
      </c>
      <c r="E543" t="s">
        <v>17645</v>
      </c>
      <c r="F543" t="s">
        <v>2850</v>
      </c>
      <c r="G543" t="s">
        <v>2851</v>
      </c>
      <c r="H543" t="s">
        <v>288</v>
      </c>
      <c r="I543">
        <v>60148</v>
      </c>
      <c r="J543" t="s">
        <v>17646</v>
      </c>
      <c r="K543" t="s">
        <v>163</v>
      </c>
      <c r="L543">
        <v>1</v>
      </c>
      <c r="M543">
        <v>15.8</v>
      </c>
      <c r="N543">
        <v>4.5</v>
      </c>
      <c r="O543">
        <v>21.3</v>
      </c>
      <c r="P543">
        <v>79</v>
      </c>
      <c r="Q543">
        <v>30</v>
      </c>
      <c r="R543">
        <v>24</v>
      </c>
      <c r="S543">
        <v>14</v>
      </c>
      <c r="T543">
        <v>16</v>
      </c>
      <c r="U543">
        <v>16</v>
      </c>
      <c r="V543">
        <v>23</v>
      </c>
      <c r="W543">
        <v>19</v>
      </c>
      <c r="X543">
        <v>21</v>
      </c>
      <c r="Y543">
        <v>17</v>
      </c>
      <c r="Z543" t="s">
        <v>290</v>
      </c>
      <c r="AA543" t="s">
        <v>290</v>
      </c>
      <c r="AB543" t="s">
        <v>290</v>
      </c>
      <c r="AC543" t="s">
        <v>290</v>
      </c>
      <c r="AD543" t="s">
        <v>290</v>
      </c>
      <c r="AE543" t="s">
        <v>290</v>
      </c>
      <c r="AF543" t="s">
        <v>290</v>
      </c>
      <c r="AG543" t="s">
        <v>290</v>
      </c>
      <c r="AH543" t="s">
        <v>290</v>
      </c>
      <c r="AI543" t="s">
        <v>290</v>
      </c>
      <c r="AJ543" t="s">
        <v>290</v>
      </c>
      <c r="AK543" t="s">
        <v>290</v>
      </c>
      <c r="AL543" t="s">
        <v>290</v>
      </c>
      <c r="AM543" t="s">
        <v>290</v>
      </c>
      <c r="AN543" t="s">
        <v>290</v>
      </c>
      <c r="AO543">
        <v>244</v>
      </c>
      <c r="AP543" t="s">
        <v>290</v>
      </c>
      <c r="AQ543">
        <v>129</v>
      </c>
      <c r="AR543">
        <v>130</v>
      </c>
      <c r="AS543">
        <v>259</v>
      </c>
      <c r="AT543">
        <v>41.845263000000003</v>
      </c>
      <c r="AU543">
        <v>-88.020176000000006</v>
      </c>
      <c r="AV543">
        <v>1</v>
      </c>
      <c r="AW543" t="s">
        <v>16360</v>
      </c>
      <c r="AX543">
        <v>220</v>
      </c>
      <c r="AY543" t="s">
        <v>17647</v>
      </c>
      <c r="BB543" t="s">
        <v>2851</v>
      </c>
      <c r="BC543" t="s">
        <v>288</v>
      </c>
      <c r="BD543" t="s">
        <v>17623</v>
      </c>
      <c r="BE543">
        <v>60148</v>
      </c>
      <c r="BF543" t="s">
        <v>16346</v>
      </c>
      <c r="BG543" t="s">
        <v>16363</v>
      </c>
      <c r="BH543" t="b">
        <f>IFERROR(MATCH('2020'!A543, '2021'!A:A, 0) &gt;0, FALSE)</f>
        <v>1</v>
      </c>
    </row>
    <row r="544" spans="1:60">
      <c r="A544" t="s">
        <v>2853</v>
      </c>
      <c r="B544" t="s">
        <v>786</v>
      </c>
      <c r="D544" t="s">
        <v>4431</v>
      </c>
      <c r="E544" t="s">
        <v>4432</v>
      </c>
      <c r="F544" t="s">
        <v>2855</v>
      </c>
      <c r="G544" t="s">
        <v>2856</v>
      </c>
      <c r="H544" t="s">
        <v>288</v>
      </c>
      <c r="I544">
        <v>60515</v>
      </c>
      <c r="J544" t="s">
        <v>17648</v>
      </c>
      <c r="K544" t="s">
        <v>163</v>
      </c>
      <c r="L544">
        <v>3</v>
      </c>
      <c r="M544">
        <v>22</v>
      </c>
      <c r="N544">
        <v>8.5</v>
      </c>
      <c r="O544">
        <v>33.5</v>
      </c>
      <c r="P544">
        <v>66</v>
      </c>
      <c r="Q544">
        <v>38</v>
      </c>
      <c r="R544">
        <v>26</v>
      </c>
      <c r="S544">
        <v>37</v>
      </c>
      <c r="T544">
        <v>45</v>
      </c>
      <c r="U544">
        <v>43</v>
      </c>
      <c r="V544">
        <v>44</v>
      </c>
      <c r="W544">
        <v>37</v>
      </c>
      <c r="X544">
        <v>35</v>
      </c>
      <c r="Y544">
        <v>11</v>
      </c>
      <c r="Z544" t="s">
        <v>290</v>
      </c>
      <c r="AA544" t="s">
        <v>290</v>
      </c>
      <c r="AB544" t="s">
        <v>290</v>
      </c>
      <c r="AC544" t="s">
        <v>290</v>
      </c>
      <c r="AD544" t="s">
        <v>290</v>
      </c>
      <c r="AE544" t="s">
        <v>290</v>
      </c>
      <c r="AF544" t="s">
        <v>290</v>
      </c>
      <c r="AG544" t="s">
        <v>290</v>
      </c>
      <c r="AH544">
        <v>14</v>
      </c>
      <c r="AI544" t="s">
        <v>290</v>
      </c>
      <c r="AJ544" t="s">
        <v>290</v>
      </c>
      <c r="AK544" t="s">
        <v>290</v>
      </c>
      <c r="AL544">
        <v>12</v>
      </c>
      <c r="AM544" t="s">
        <v>290</v>
      </c>
      <c r="AN544" t="s">
        <v>290</v>
      </c>
      <c r="AO544">
        <v>359</v>
      </c>
      <c r="AP544">
        <v>23</v>
      </c>
      <c r="AQ544">
        <v>194</v>
      </c>
      <c r="AR544">
        <v>202</v>
      </c>
      <c r="AS544">
        <v>396</v>
      </c>
      <c r="AT544">
        <v>41.799612000000003</v>
      </c>
      <c r="AU544">
        <v>-88.009591999999998</v>
      </c>
      <c r="AV544">
        <v>1</v>
      </c>
      <c r="AW544" t="s">
        <v>16360</v>
      </c>
      <c r="AX544">
        <v>4832</v>
      </c>
      <c r="AY544" t="s">
        <v>16875</v>
      </c>
      <c r="BB544" t="s">
        <v>2856</v>
      </c>
      <c r="BC544" t="s">
        <v>288</v>
      </c>
      <c r="BD544" t="s">
        <v>17623</v>
      </c>
      <c r="BE544">
        <v>60515</v>
      </c>
      <c r="BF544" t="s">
        <v>16346</v>
      </c>
      <c r="BG544" t="s">
        <v>16363</v>
      </c>
      <c r="BH544" t="b">
        <f>IFERROR(MATCH('2020'!A544, '2021'!A:A, 0) &gt;0, FALSE)</f>
        <v>1</v>
      </c>
    </row>
    <row r="545" spans="1:60">
      <c r="A545" t="s">
        <v>2858</v>
      </c>
      <c r="B545" t="s">
        <v>2859</v>
      </c>
      <c r="C545" t="s">
        <v>283</v>
      </c>
      <c r="D545" t="s">
        <v>1381</v>
      </c>
      <c r="E545" t="s">
        <v>2860</v>
      </c>
      <c r="F545" t="s">
        <v>2861</v>
      </c>
      <c r="G545" t="s">
        <v>2862</v>
      </c>
      <c r="H545" t="s">
        <v>288</v>
      </c>
      <c r="I545">
        <v>60532</v>
      </c>
      <c r="J545" t="s">
        <v>17649</v>
      </c>
      <c r="K545" t="s">
        <v>163</v>
      </c>
      <c r="L545">
        <v>3</v>
      </c>
      <c r="M545">
        <v>22</v>
      </c>
      <c r="N545">
        <v>5.9</v>
      </c>
      <c r="O545">
        <v>30.9</v>
      </c>
      <c r="P545">
        <v>51</v>
      </c>
      <c r="Q545">
        <v>27</v>
      </c>
      <c r="R545">
        <v>21</v>
      </c>
      <c r="S545">
        <v>20</v>
      </c>
      <c r="T545">
        <v>31</v>
      </c>
      <c r="U545">
        <v>26</v>
      </c>
      <c r="V545">
        <v>31</v>
      </c>
      <c r="W545">
        <v>24</v>
      </c>
      <c r="X545">
        <v>49</v>
      </c>
      <c r="Y545">
        <v>20</v>
      </c>
      <c r="Z545" t="s">
        <v>290</v>
      </c>
      <c r="AA545" t="s">
        <v>290</v>
      </c>
      <c r="AB545" t="s">
        <v>290</v>
      </c>
      <c r="AC545" t="s">
        <v>290</v>
      </c>
      <c r="AD545" t="s">
        <v>290</v>
      </c>
      <c r="AE545" t="s">
        <v>290</v>
      </c>
      <c r="AF545" t="s">
        <v>290</v>
      </c>
      <c r="AG545" t="s">
        <v>290</v>
      </c>
      <c r="AH545">
        <v>25</v>
      </c>
      <c r="AI545" t="s">
        <v>290</v>
      </c>
      <c r="AJ545">
        <v>29</v>
      </c>
      <c r="AK545" t="s">
        <v>290</v>
      </c>
      <c r="AL545">
        <v>13</v>
      </c>
      <c r="AM545" t="s">
        <v>290</v>
      </c>
      <c r="AN545" t="s">
        <v>290</v>
      </c>
      <c r="AO545">
        <v>251</v>
      </c>
      <c r="AP545">
        <v>35</v>
      </c>
      <c r="AQ545">
        <v>165</v>
      </c>
      <c r="AR545">
        <v>168</v>
      </c>
      <c r="AS545">
        <v>333</v>
      </c>
      <c r="AT545">
        <v>41.796103000000002</v>
      </c>
      <c r="AU545">
        <v>-88.070477999999994</v>
      </c>
      <c r="AV545">
        <v>1</v>
      </c>
      <c r="AW545" t="s">
        <v>16360</v>
      </c>
      <c r="AX545">
        <v>4913</v>
      </c>
      <c r="AY545" t="s">
        <v>17650</v>
      </c>
      <c r="BB545" t="s">
        <v>2862</v>
      </c>
      <c r="BC545" t="s">
        <v>288</v>
      </c>
      <c r="BD545" t="s">
        <v>17623</v>
      </c>
      <c r="BE545">
        <v>60532</v>
      </c>
      <c r="BF545" t="s">
        <v>16346</v>
      </c>
      <c r="BG545" t="s">
        <v>16363</v>
      </c>
      <c r="BH545" t="b">
        <f>IFERROR(MATCH('2020'!A545, '2021'!A:A, 0) &gt;0, FALSE)</f>
        <v>1</v>
      </c>
    </row>
    <row r="546" spans="1:60">
      <c r="A546" t="s">
        <v>2864</v>
      </c>
      <c r="B546" t="s">
        <v>9796</v>
      </c>
      <c r="D546" t="s">
        <v>2502</v>
      </c>
      <c r="E546" t="s">
        <v>176</v>
      </c>
      <c r="F546" t="s">
        <v>2866</v>
      </c>
      <c r="G546" t="s">
        <v>2819</v>
      </c>
      <c r="H546" t="s">
        <v>288</v>
      </c>
      <c r="I546">
        <v>60514</v>
      </c>
      <c r="J546" t="s">
        <v>17651</v>
      </c>
      <c r="K546" t="s">
        <v>163</v>
      </c>
      <c r="L546">
        <v>5.5</v>
      </c>
      <c r="M546">
        <v>18.5</v>
      </c>
      <c r="N546">
        <v>1.5</v>
      </c>
      <c r="O546">
        <v>25.5</v>
      </c>
      <c r="P546">
        <v>98</v>
      </c>
      <c r="Q546">
        <v>28</v>
      </c>
      <c r="R546" t="s">
        <v>290</v>
      </c>
      <c r="S546" t="s">
        <v>290</v>
      </c>
      <c r="T546" t="s">
        <v>290</v>
      </c>
      <c r="U546" t="s">
        <v>290</v>
      </c>
      <c r="V546" t="s">
        <v>290</v>
      </c>
      <c r="W546" t="s">
        <v>290</v>
      </c>
      <c r="X546" t="s">
        <v>290</v>
      </c>
      <c r="Y546" t="s">
        <v>290</v>
      </c>
      <c r="Z546" t="s">
        <v>290</v>
      </c>
      <c r="AA546" t="s">
        <v>290</v>
      </c>
      <c r="AB546" t="s">
        <v>290</v>
      </c>
      <c r="AC546" t="s">
        <v>290</v>
      </c>
      <c r="AD546" t="s">
        <v>290</v>
      </c>
      <c r="AE546" t="s">
        <v>290</v>
      </c>
      <c r="AF546" t="s">
        <v>290</v>
      </c>
      <c r="AG546" t="s">
        <v>290</v>
      </c>
      <c r="AH546" t="s">
        <v>290</v>
      </c>
      <c r="AI546" t="s">
        <v>290</v>
      </c>
      <c r="AJ546" t="s">
        <v>290</v>
      </c>
      <c r="AK546" t="s">
        <v>290</v>
      </c>
      <c r="AL546">
        <v>42</v>
      </c>
      <c r="AM546" t="s">
        <v>290</v>
      </c>
      <c r="AN546" t="s">
        <v>290</v>
      </c>
      <c r="AO546">
        <v>76</v>
      </c>
      <c r="AP546">
        <v>31</v>
      </c>
      <c r="AQ546">
        <v>78</v>
      </c>
      <c r="AR546">
        <v>80</v>
      </c>
      <c r="AS546">
        <v>158</v>
      </c>
      <c r="AT546">
        <v>41.783580000000001</v>
      </c>
      <c r="AU546">
        <v>-87.959743000000003</v>
      </c>
      <c r="AV546">
        <v>1</v>
      </c>
      <c r="AW546" t="s">
        <v>16343</v>
      </c>
      <c r="AX546">
        <v>5728</v>
      </c>
      <c r="AY546" t="s">
        <v>17652</v>
      </c>
      <c r="BB546" t="s">
        <v>2819</v>
      </c>
      <c r="BC546" t="s">
        <v>288</v>
      </c>
      <c r="BD546" t="s">
        <v>17623</v>
      </c>
      <c r="BE546">
        <v>60514</v>
      </c>
      <c r="BF546" t="s">
        <v>16346</v>
      </c>
      <c r="BG546" t="s">
        <v>163</v>
      </c>
      <c r="BH546" t="b">
        <f>IFERROR(MATCH('2020'!A546, '2021'!A:A, 0) &gt;0, FALSE)</f>
        <v>1</v>
      </c>
    </row>
    <row r="547" spans="1:60">
      <c r="A547" t="s">
        <v>12454</v>
      </c>
      <c r="B547" t="s">
        <v>9799</v>
      </c>
      <c r="C547" t="s">
        <v>283</v>
      </c>
      <c r="D547" t="s">
        <v>478</v>
      </c>
      <c r="E547" t="s">
        <v>17653</v>
      </c>
      <c r="F547" t="s">
        <v>9802</v>
      </c>
      <c r="G547" t="s">
        <v>3030</v>
      </c>
      <c r="H547" t="s">
        <v>288</v>
      </c>
      <c r="I547">
        <v>60561</v>
      </c>
      <c r="J547" t="s">
        <v>17654</v>
      </c>
      <c r="K547" t="s">
        <v>163</v>
      </c>
      <c r="L547">
        <v>1</v>
      </c>
      <c r="M547">
        <v>14</v>
      </c>
      <c r="N547">
        <v>8</v>
      </c>
      <c r="O547">
        <v>23</v>
      </c>
      <c r="P547">
        <v>54</v>
      </c>
      <c r="Q547">
        <v>13</v>
      </c>
      <c r="R547">
        <v>15</v>
      </c>
      <c r="S547">
        <v>15</v>
      </c>
      <c r="T547">
        <v>17</v>
      </c>
      <c r="U547">
        <v>13</v>
      </c>
      <c r="V547">
        <v>22</v>
      </c>
      <c r="W547">
        <v>21</v>
      </c>
      <c r="X547">
        <v>25</v>
      </c>
      <c r="Y547">
        <v>15</v>
      </c>
      <c r="Z547" t="s">
        <v>290</v>
      </c>
      <c r="AA547" t="s">
        <v>290</v>
      </c>
      <c r="AB547" t="s">
        <v>290</v>
      </c>
      <c r="AC547" t="s">
        <v>290</v>
      </c>
      <c r="AD547" t="s">
        <v>290</v>
      </c>
      <c r="AE547" t="s">
        <v>290</v>
      </c>
      <c r="AF547" t="s">
        <v>290</v>
      </c>
      <c r="AG547" t="s">
        <v>290</v>
      </c>
      <c r="AH547" t="s">
        <v>290</v>
      </c>
      <c r="AI547" t="s">
        <v>290</v>
      </c>
      <c r="AJ547">
        <v>20</v>
      </c>
      <c r="AK547" t="s">
        <v>290</v>
      </c>
      <c r="AL547">
        <v>29</v>
      </c>
      <c r="AM547" t="s">
        <v>290</v>
      </c>
      <c r="AN547" t="s">
        <v>290</v>
      </c>
      <c r="AO547">
        <v>156</v>
      </c>
      <c r="AP547" t="s">
        <v>290</v>
      </c>
      <c r="AQ547">
        <v>97</v>
      </c>
      <c r="AR547">
        <v>113</v>
      </c>
      <c r="AS547">
        <v>210</v>
      </c>
      <c r="AT547">
        <v>41.751998</v>
      </c>
      <c r="AU547">
        <v>-87.966470000000001</v>
      </c>
      <c r="AV547">
        <v>1</v>
      </c>
      <c r="AW547" t="s">
        <v>16360</v>
      </c>
      <c r="AX547">
        <v>709</v>
      </c>
      <c r="AY547" t="s">
        <v>17655</v>
      </c>
      <c r="BB547" t="s">
        <v>3030</v>
      </c>
      <c r="BC547" t="s">
        <v>288</v>
      </c>
      <c r="BD547" t="s">
        <v>17623</v>
      </c>
      <c r="BE547">
        <v>60561</v>
      </c>
      <c r="BF547" t="s">
        <v>16346</v>
      </c>
      <c r="BG547" t="s">
        <v>16363</v>
      </c>
      <c r="BH547" t="b">
        <f>IFERROR(MATCH('2020'!A547, '2021'!A:A, 0) &gt;0, FALSE)</f>
        <v>0</v>
      </c>
    </row>
    <row r="548" spans="1:60">
      <c r="A548" t="s">
        <v>2867</v>
      </c>
      <c r="B548" t="s">
        <v>2868</v>
      </c>
      <c r="C548" t="s">
        <v>314</v>
      </c>
      <c r="D548" t="s">
        <v>17656</v>
      </c>
      <c r="E548" t="s">
        <v>17657</v>
      </c>
      <c r="F548" t="s">
        <v>2869</v>
      </c>
      <c r="G548" t="s">
        <v>2856</v>
      </c>
      <c r="H548" t="s">
        <v>288</v>
      </c>
      <c r="I548">
        <v>60515</v>
      </c>
      <c r="J548" t="s">
        <v>17658</v>
      </c>
      <c r="K548" t="s">
        <v>163</v>
      </c>
      <c r="L548">
        <v>2</v>
      </c>
      <c r="M548">
        <v>32</v>
      </c>
      <c r="N548">
        <v>12</v>
      </c>
      <c r="O548">
        <v>46</v>
      </c>
      <c r="P548">
        <v>56</v>
      </c>
      <c r="Q548">
        <v>49</v>
      </c>
      <c r="R548">
        <v>45</v>
      </c>
      <c r="S548">
        <v>38</v>
      </c>
      <c r="T548">
        <v>39</v>
      </c>
      <c r="U548">
        <v>31</v>
      </c>
      <c r="V548">
        <v>36</v>
      </c>
      <c r="W548">
        <v>43</v>
      </c>
      <c r="X548">
        <v>42</v>
      </c>
      <c r="Y548">
        <v>33</v>
      </c>
      <c r="Z548" t="s">
        <v>290</v>
      </c>
      <c r="AA548" t="s">
        <v>290</v>
      </c>
      <c r="AB548" t="s">
        <v>290</v>
      </c>
      <c r="AC548" t="s">
        <v>290</v>
      </c>
      <c r="AD548" t="s">
        <v>290</v>
      </c>
      <c r="AE548" t="s">
        <v>290</v>
      </c>
      <c r="AF548" t="s">
        <v>290</v>
      </c>
      <c r="AG548" t="s">
        <v>290</v>
      </c>
      <c r="AH548" t="s">
        <v>290</v>
      </c>
      <c r="AI548" t="s">
        <v>290</v>
      </c>
      <c r="AJ548" t="s">
        <v>290</v>
      </c>
      <c r="AK548" t="s">
        <v>290</v>
      </c>
      <c r="AL548">
        <v>14</v>
      </c>
      <c r="AM548" t="s">
        <v>290</v>
      </c>
      <c r="AN548" t="s">
        <v>290</v>
      </c>
      <c r="AO548">
        <v>364</v>
      </c>
      <c r="AP548">
        <v>26</v>
      </c>
      <c r="AQ548">
        <v>223</v>
      </c>
      <c r="AR548">
        <v>189</v>
      </c>
      <c r="AS548">
        <v>412</v>
      </c>
      <c r="AT548">
        <v>41.800559</v>
      </c>
      <c r="AU548">
        <v>-87.995769999999993</v>
      </c>
      <c r="AV548">
        <v>1</v>
      </c>
      <c r="AW548" t="s">
        <v>16360</v>
      </c>
      <c r="AX548">
        <v>440</v>
      </c>
      <c r="AY548" t="s">
        <v>17659</v>
      </c>
      <c r="BB548" t="s">
        <v>2856</v>
      </c>
      <c r="BC548" t="s">
        <v>288</v>
      </c>
      <c r="BD548" t="s">
        <v>17623</v>
      </c>
      <c r="BE548">
        <v>60515</v>
      </c>
      <c r="BF548" t="s">
        <v>16346</v>
      </c>
      <c r="BG548" t="s">
        <v>16363</v>
      </c>
      <c r="BH548" t="b">
        <f>IFERROR(MATCH('2020'!A548, '2021'!A:A, 0) &gt;0, FALSE)</f>
        <v>1</v>
      </c>
    </row>
    <row r="549" spans="1:60">
      <c r="A549" t="s">
        <v>2870</v>
      </c>
      <c r="B549" t="s">
        <v>2871</v>
      </c>
      <c r="D549" t="s">
        <v>2944</v>
      </c>
      <c r="E549" t="s">
        <v>2945</v>
      </c>
      <c r="F549" t="s">
        <v>2874</v>
      </c>
      <c r="G549" t="s">
        <v>2875</v>
      </c>
      <c r="H549" t="s">
        <v>288</v>
      </c>
      <c r="I549">
        <v>60139</v>
      </c>
      <c r="J549" t="s">
        <v>17660</v>
      </c>
      <c r="K549" t="s">
        <v>163</v>
      </c>
      <c r="L549">
        <v>1</v>
      </c>
      <c r="M549">
        <v>14</v>
      </c>
      <c r="N549">
        <v>4</v>
      </c>
      <c r="O549">
        <v>19</v>
      </c>
      <c r="P549">
        <v>21</v>
      </c>
      <c r="Q549">
        <v>21</v>
      </c>
      <c r="R549">
        <v>13</v>
      </c>
      <c r="S549">
        <v>19</v>
      </c>
      <c r="T549">
        <v>21</v>
      </c>
      <c r="U549">
        <v>13</v>
      </c>
      <c r="V549">
        <v>18</v>
      </c>
      <c r="W549">
        <v>18</v>
      </c>
      <c r="X549">
        <v>18</v>
      </c>
      <c r="Y549">
        <v>15</v>
      </c>
      <c r="Z549" t="s">
        <v>290</v>
      </c>
      <c r="AA549" t="s">
        <v>290</v>
      </c>
      <c r="AB549" t="s">
        <v>290</v>
      </c>
      <c r="AC549" t="s">
        <v>290</v>
      </c>
      <c r="AD549" t="s">
        <v>290</v>
      </c>
      <c r="AE549" t="s">
        <v>290</v>
      </c>
      <c r="AF549" t="s">
        <v>290</v>
      </c>
      <c r="AG549" t="s">
        <v>290</v>
      </c>
      <c r="AH549" t="s">
        <v>290</v>
      </c>
      <c r="AI549" t="s">
        <v>290</v>
      </c>
      <c r="AJ549" t="s">
        <v>290</v>
      </c>
      <c r="AK549" t="s">
        <v>290</v>
      </c>
      <c r="AL549">
        <v>33</v>
      </c>
      <c r="AM549" t="s">
        <v>290</v>
      </c>
      <c r="AN549" t="s">
        <v>290</v>
      </c>
      <c r="AO549">
        <v>110</v>
      </c>
      <c r="AP549">
        <v>26</v>
      </c>
      <c r="AQ549">
        <v>94</v>
      </c>
      <c r="AR549">
        <v>83</v>
      </c>
      <c r="AS549">
        <v>177</v>
      </c>
      <c r="AT549">
        <v>41.916595999999998</v>
      </c>
      <c r="AU549">
        <v>-88.060734999999994</v>
      </c>
      <c r="AV549">
        <v>1</v>
      </c>
      <c r="AW549" t="s">
        <v>16343</v>
      </c>
      <c r="AX549">
        <v>1555</v>
      </c>
      <c r="AY549" t="s">
        <v>17661</v>
      </c>
      <c r="BB549" t="s">
        <v>2875</v>
      </c>
      <c r="BC549" t="s">
        <v>288</v>
      </c>
      <c r="BD549" t="s">
        <v>17623</v>
      </c>
      <c r="BE549">
        <v>60139</v>
      </c>
      <c r="BF549" t="s">
        <v>16346</v>
      </c>
      <c r="BG549" t="s">
        <v>163</v>
      </c>
      <c r="BH549" t="b">
        <f>IFERROR(MATCH('2020'!A549, '2021'!A:A, 0) &gt;0, FALSE)</f>
        <v>1</v>
      </c>
    </row>
    <row r="550" spans="1:60">
      <c r="A550" t="s">
        <v>2877</v>
      </c>
      <c r="B550" t="s">
        <v>2878</v>
      </c>
      <c r="C550" t="s">
        <v>314</v>
      </c>
      <c r="D550" t="s">
        <v>2879</v>
      </c>
      <c r="E550" t="s">
        <v>2880</v>
      </c>
      <c r="F550" t="s">
        <v>2881</v>
      </c>
      <c r="G550" t="s">
        <v>2826</v>
      </c>
      <c r="H550" t="s">
        <v>288</v>
      </c>
      <c r="I550">
        <v>60187</v>
      </c>
      <c r="J550" t="s">
        <v>17662</v>
      </c>
      <c r="K550" t="s">
        <v>163</v>
      </c>
      <c r="L550">
        <v>2</v>
      </c>
      <c r="M550">
        <v>26.5</v>
      </c>
      <c r="N550">
        <v>21</v>
      </c>
      <c r="O550">
        <v>49.5</v>
      </c>
      <c r="P550">
        <v>71</v>
      </c>
      <c r="Q550">
        <v>56</v>
      </c>
      <c r="R550">
        <v>46</v>
      </c>
      <c r="S550">
        <v>62</v>
      </c>
      <c r="T550">
        <v>51</v>
      </c>
      <c r="U550">
        <v>50</v>
      </c>
      <c r="V550">
        <v>59</v>
      </c>
      <c r="W550">
        <v>63</v>
      </c>
      <c r="X550">
        <v>49</v>
      </c>
      <c r="Y550">
        <v>67</v>
      </c>
      <c r="Z550" t="s">
        <v>290</v>
      </c>
      <c r="AA550" t="s">
        <v>290</v>
      </c>
      <c r="AB550" t="s">
        <v>290</v>
      </c>
      <c r="AC550" t="s">
        <v>290</v>
      </c>
      <c r="AD550" t="s">
        <v>290</v>
      </c>
      <c r="AE550" t="s">
        <v>290</v>
      </c>
      <c r="AF550" t="s">
        <v>290</v>
      </c>
      <c r="AG550" t="s">
        <v>290</v>
      </c>
      <c r="AH550" t="s">
        <v>290</v>
      </c>
      <c r="AI550" t="s">
        <v>290</v>
      </c>
      <c r="AJ550">
        <v>27</v>
      </c>
      <c r="AK550" t="s">
        <v>290</v>
      </c>
      <c r="AL550">
        <v>17</v>
      </c>
      <c r="AM550" t="s">
        <v>290</v>
      </c>
      <c r="AN550" t="s">
        <v>290</v>
      </c>
      <c r="AO550">
        <v>502</v>
      </c>
      <c r="AP550">
        <v>27</v>
      </c>
      <c r="AQ550">
        <v>292</v>
      </c>
      <c r="AR550">
        <v>282</v>
      </c>
      <c r="AS550">
        <v>574</v>
      </c>
      <c r="AT550">
        <v>41.862656000000001</v>
      </c>
      <c r="AU550">
        <v>-88.110681</v>
      </c>
      <c r="AV550">
        <v>1</v>
      </c>
      <c r="AW550" t="s">
        <v>16343</v>
      </c>
      <c r="AX550">
        <v>314</v>
      </c>
      <c r="AY550" t="s">
        <v>17663</v>
      </c>
      <c r="BB550" t="s">
        <v>2826</v>
      </c>
      <c r="BC550" t="s">
        <v>288</v>
      </c>
      <c r="BD550" t="s">
        <v>17623</v>
      </c>
      <c r="BE550">
        <v>60187</v>
      </c>
      <c r="BF550" t="s">
        <v>16346</v>
      </c>
      <c r="BG550" t="s">
        <v>163</v>
      </c>
      <c r="BH550" t="b">
        <f>IFERROR(MATCH('2020'!A550, '2021'!A:A, 0) &gt;0, FALSE)</f>
        <v>1</v>
      </c>
    </row>
    <row r="551" spans="1:60">
      <c r="A551" t="s">
        <v>2882</v>
      </c>
      <c r="B551" t="s">
        <v>2883</v>
      </c>
      <c r="C551" t="s">
        <v>283</v>
      </c>
      <c r="D551" t="s">
        <v>2884</v>
      </c>
      <c r="E551" t="s">
        <v>2885</v>
      </c>
      <c r="F551" t="s">
        <v>2886</v>
      </c>
      <c r="G551" t="s">
        <v>2801</v>
      </c>
      <c r="H551" t="s">
        <v>288</v>
      </c>
      <c r="I551">
        <v>60540</v>
      </c>
      <c r="J551" t="s">
        <v>17664</v>
      </c>
      <c r="K551" t="s">
        <v>163</v>
      </c>
      <c r="L551">
        <v>2</v>
      </c>
      <c r="M551">
        <v>24</v>
      </c>
      <c r="N551">
        <v>14</v>
      </c>
      <c r="O551">
        <v>40</v>
      </c>
      <c r="P551" t="s">
        <v>290</v>
      </c>
      <c r="Q551">
        <v>29</v>
      </c>
      <c r="R551">
        <v>31</v>
      </c>
      <c r="S551">
        <v>29</v>
      </c>
      <c r="T551">
        <v>40</v>
      </c>
      <c r="U551">
        <v>41</v>
      </c>
      <c r="V551">
        <v>38</v>
      </c>
      <c r="W551">
        <v>55</v>
      </c>
      <c r="X551">
        <v>46</v>
      </c>
      <c r="Y551">
        <v>51</v>
      </c>
      <c r="Z551" t="s">
        <v>290</v>
      </c>
      <c r="AA551" t="s">
        <v>290</v>
      </c>
      <c r="AB551" t="s">
        <v>290</v>
      </c>
      <c r="AC551" t="s">
        <v>290</v>
      </c>
      <c r="AD551" t="s">
        <v>290</v>
      </c>
      <c r="AE551" t="s">
        <v>290</v>
      </c>
      <c r="AF551" t="s">
        <v>290</v>
      </c>
      <c r="AG551" t="s">
        <v>290</v>
      </c>
      <c r="AH551" t="s">
        <v>290</v>
      </c>
      <c r="AI551" t="s">
        <v>290</v>
      </c>
      <c r="AJ551" t="s">
        <v>290</v>
      </c>
      <c r="AK551" t="s">
        <v>290</v>
      </c>
      <c r="AL551">
        <v>11</v>
      </c>
      <c r="AM551" t="s">
        <v>290</v>
      </c>
      <c r="AN551" t="s">
        <v>290</v>
      </c>
      <c r="AO551">
        <v>319</v>
      </c>
      <c r="AP551">
        <v>16</v>
      </c>
      <c r="AQ551">
        <v>189</v>
      </c>
      <c r="AR551">
        <v>171</v>
      </c>
      <c r="AS551">
        <v>360</v>
      </c>
      <c r="AT551">
        <v>41.776159999999997</v>
      </c>
      <c r="AU551">
        <v>-88.144583999999995</v>
      </c>
      <c r="AV551">
        <v>1</v>
      </c>
      <c r="AW551" t="s">
        <v>16343</v>
      </c>
      <c r="AX551">
        <v>201</v>
      </c>
      <c r="AY551" t="s">
        <v>17665</v>
      </c>
      <c r="BB551" t="s">
        <v>2801</v>
      </c>
      <c r="BC551" t="s">
        <v>288</v>
      </c>
      <c r="BD551" t="s">
        <v>17623</v>
      </c>
      <c r="BE551">
        <v>60540</v>
      </c>
      <c r="BF551" t="s">
        <v>16346</v>
      </c>
      <c r="BG551" t="s">
        <v>17624</v>
      </c>
      <c r="BH551" t="b">
        <f>IFERROR(MATCH('2020'!A551, '2021'!A:A, 0) &gt;0, FALSE)</f>
        <v>1</v>
      </c>
    </row>
    <row r="552" spans="1:60">
      <c r="A552" t="s">
        <v>2888</v>
      </c>
      <c r="B552" t="s">
        <v>2889</v>
      </c>
      <c r="C552" t="s">
        <v>353</v>
      </c>
      <c r="D552" t="s">
        <v>4077</v>
      </c>
      <c r="E552" t="s">
        <v>17666</v>
      </c>
      <c r="F552" t="s">
        <v>2891</v>
      </c>
      <c r="G552" t="s">
        <v>2892</v>
      </c>
      <c r="H552" t="s">
        <v>288</v>
      </c>
      <c r="I552">
        <v>60137</v>
      </c>
      <c r="J552" t="s">
        <v>17667</v>
      </c>
      <c r="K552" t="s">
        <v>163</v>
      </c>
      <c r="L552">
        <v>4</v>
      </c>
      <c r="M552">
        <v>30</v>
      </c>
      <c r="N552">
        <v>12</v>
      </c>
      <c r="O552">
        <v>46</v>
      </c>
      <c r="P552" t="s">
        <v>290</v>
      </c>
      <c r="Q552">
        <v>48</v>
      </c>
      <c r="R552">
        <v>51</v>
      </c>
      <c r="S552">
        <v>53</v>
      </c>
      <c r="T552">
        <v>32</v>
      </c>
      <c r="U552">
        <v>45</v>
      </c>
      <c r="V552">
        <v>48</v>
      </c>
      <c r="W552">
        <v>50</v>
      </c>
      <c r="X552">
        <v>41</v>
      </c>
      <c r="Y552">
        <v>51</v>
      </c>
      <c r="Z552" t="s">
        <v>290</v>
      </c>
      <c r="AA552" t="s">
        <v>290</v>
      </c>
      <c r="AB552" t="s">
        <v>290</v>
      </c>
      <c r="AC552" t="s">
        <v>290</v>
      </c>
      <c r="AD552" t="s">
        <v>290</v>
      </c>
      <c r="AE552" t="s">
        <v>290</v>
      </c>
      <c r="AF552" t="s">
        <v>290</v>
      </c>
      <c r="AG552" t="s">
        <v>290</v>
      </c>
      <c r="AH552">
        <v>10</v>
      </c>
      <c r="AI552" t="s">
        <v>290</v>
      </c>
      <c r="AJ552" t="s">
        <v>290</v>
      </c>
      <c r="AK552" t="s">
        <v>290</v>
      </c>
      <c r="AL552" t="s">
        <v>290</v>
      </c>
      <c r="AM552" t="s">
        <v>290</v>
      </c>
      <c r="AN552" t="s">
        <v>290</v>
      </c>
      <c r="AO552">
        <v>385</v>
      </c>
      <c r="AP552">
        <v>36</v>
      </c>
      <c r="AQ552">
        <v>218</v>
      </c>
      <c r="AR552">
        <v>211</v>
      </c>
      <c r="AS552">
        <v>429</v>
      </c>
      <c r="AT552">
        <v>41.875036000000001</v>
      </c>
      <c r="AU552">
        <v>-88.069947999999997</v>
      </c>
      <c r="AV552">
        <v>1</v>
      </c>
      <c r="AW552" t="s">
        <v>16360</v>
      </c>
      <c r="AX552">
        <v>425</v>
      </c>
      <c r="AY552" t="s">
        <v>17668</v>
      </c>
      <c r="BB552" t="s">
        <v>2892</v>
      </c>
      <c r="BC552" t="s">
        <v>288</v>
      </c>
      <c r="BD552" t="s">
        <v>17623</v>
      </c>
      <c r="BE552">
        <v>60137</v>
      </c>
      <c r="BF552" t="s">
        <v>16346</v>
      </c>
      <c r="BG552" t="s">
        <v>16363</v>
      </c>
      <c r="BH552" t="b">
        <f>IFERROR(MATCH('2020'!A552, '2021'!A:A, 0) &gt;0, FALSE)</f>
        <v>1</v>
      </c>
    </row>
    <row r="553" spans="1:60">
      <c r="A553" t="s">
        <v>2894</v>
      </c>
      <c r="B553" t="s">
        <v>2895</v>
      </c>
      <c r="C553" t="s">
        <v>283</v>
      </c>
      <c r="D553" t="s">
        <v>817</v>
      </c>
      <c r="E553" t="s">
        <v>2896</v>
      </c>
      <c r="F553" t="s">
        <v>2897</v>
      </c>
      <c r="G553" t="s">
        <v>2898</v>
      </c>
      <c r="H553" t="s">
        <v>288</v>
      </c>
      <c r="I553">
        <v>60101</v>
      </c>
      <c r="J553" t="s">
        <v>17669</v>
      </c>
      <c r="K553" t="s">
        <v>163</v>
      </c>
      <c r="L553">
        <v>1</v>
      </c>
      <c r="M553">
        <v>13.8</v>
      </c>
      <c r="N553">
        <v>5.6</v>
      </c>
      <c r="O553">
        <v>20.399999999999999</v>
      </c>
      <c r="P553">
        <v>32</v>
      </c>
      <c r="Q553">
        <v>22</v>
      </c>
      <c r="R553">
        <v>26</v>
      </c>
      <c r="S553">
        <v>15</v>
      </c>
      <c r="T553">
        <v>27</v>
      </c>
      <c r="U553">
        <v>14</v>
      </c>
      <c r="V553">
        <v>16</v>
      </c>
      <c r="W553">
        <v>18</v>
      </c>
      <c r="X553">
        <v>15</v>
      </c>
      <c r="Y553">
        <v>22</v>
      </c>
      <c r="Z553" t="s">
        <v>290</v>
      </c>
      <c r="AA553" t="s">
        <v>290</v>
      </c>
      <c r="AB553" t="s">
        <v>290</v>
      </c>
      <c r="AC553" t="s">
        <v>290</v>
      </c>
      <c r="AD553" t="s">
        <v>290</v>
      </c>
      <c r="AE553" t="s">
        <v>290</v>
      </c>
      <c r="AF553" t="s">
        <v>290</v>
      </c>
      <c r="AG553" t="s">
        <v>290</v>
      </c>
      <c r="AH553" t="s">
        <v>290</v>
      </c>
      <c r="AI553" t="s">
        <v>290</v>
      </c>
      <c r="AJ553">
        <v>30</v>
      </c>
      <c r="AK553" t="s">
        <v>290</v>
      </c>
      <c r="AL553">
        <v>17</v>
      </c>
      <c r="AM553" t="s">
        <v>290</v>
      </c>
      <c r="AN553" t="s">
        <v>290</v>
      </c>
      <c r="AO553">
        <v>142</v>
      </c>
      <c r="AP553">
        <v>18</v>
      </c>
      <c r="AQ553">
        <v>112</v>
      </c>
      <c r="AR553">
        <v>95</v>
      </c>
      <c r="AS553">
        <v>207</v>
      </c>
      <c r="AT553">
        <v>41.939256999999998</v>
      </c>
      <c r="AU553">
        <v>-88.017810999999995</v>
      </c>
      <c r="AV553">
        <v>1</v>
      </c>
      <c r="AW553" t="s">
        <v>16360</v>
      </c>
      <c r="AX553">
        <v>1233</v>
      </c>
      <c r="AY553" t="s">
        <v>17670</v>
      </c>
      <c r="BB553" t="s">
        <v>2898</v>
      </c>
      <c r="BC553" t="s">
        <v>288</v>
      </c>
      <c r="BD553" t="s">
        <v>17623</v>
      </c>
      <c r="BE553">
        <v>60101</v>
      </c>
      <c r="BF553" t="s">
        <v>16346</v>
      </c>
      <c r="BG553" t="s">
        <v>16363</v>
      </c>
      <c r="BH553" t="b">
        <f>IFERROR(MATCH('2020'!A553, '2021'!A:A, 0) &gt;0, FALSE)</f>
        <v>1</v>
      </c>
    </row>
    <row r="554" spans="1:60">
      <c r="A554" t="s">
        <v>2900</v>
      </c>
      <c r="B554" t="s">
        <v>2901</v>
      </c>
      <c r="C554" t="s">
        <v>283</v>
      </c>
      <c r="D554" t="s">
        <v>17671</v>
      </c>
      <c r="E554" t="s">
        <v>1344</v>
      </c>
      <c r="F554" t="s">
        <v>2904</v>
      </c>
      <c r="G554" t="s">
        <v>2851</v>
      </c>
      <c r="H554" t="s">
        <v>288</v>
      </c>
      <c r="I554">
        <v>60148</v>
      </c>
      <c r="J554" t="s">
        <v>17672</v>
      </c>
      <c r="K554" t="s">
        <v>163</v>
      </c>
      <c r="L554">
        <v>2</v>
      </c>
      <c r="M554">
        <v>25</v>
      </c>
      <c r="N554">
        <v>9</v>
      </c>
      <c r="O554">
        <v>36</v>
      </c>
      <c r="P554">
        <v>59</v>
      </c>
      <c r="Q554">
        <v>33</v>
      </c>
      <c r="R554">
        <v>27</v>
      </c>
      <c r="S554">
        <v>38</v>
      </c>
      <c r="T554">
        <v>36</v>
      </c>
      <c r="U554">
        <v>44</v>
      </c>
      <c r="V554">
        <v>37</v>
      </c>
      <c r="W554">
        <v>48</v>
      </c>
      <c r="X554">
        <v>57</v>
      </c>
      <c r="Y554">
        <v>32</v>
      </c>
      <c r="Z554" t="s">
        <v>290</v>
      </c>
      <c r="AA554" t="s">
        <v>290</v>
      </c>
      <c r="AB554" t="s">
        <v>290</v>
      </c>
      <c r="AC554" t="s">
        <v>290</v>
      </c>
      <c r="AD554" t="s">
        <v>290</v>
      </c>
      <c r="AE554" t="s">
        <v>290</v>
      </c>
      <c r="AF554" t="s">
        <v>290</v>
      </c>
      <c r="AG554" t="s">
        <v>290</v>
      </c>
      <c r="AH554" t="s">
        <v>290</v>
      </c>
      <c r="AI554" t="s">
        <v>290</v>
      </c>
      <c r="AJ554">
        <v>26</v>
      </c>
      <c r="AK554" t="s">
        <v>290</v>
      </c>
      <c r="AL554">
        <v>19</v>
      </c>
      <c r="AM554" t="s">
        <v>290</v>
      </c>
      <c r="AN554" t="s">
        <v>290</v>
      </c>
      <c r="AO554">
        <v>340</v>
      </c>
      <c r="AP554">
        <v>18</v>
      </c>
      <c r="AQ554">
        <v>211</v>
      </c>
      <c r="AR554">
        <v>200</v>
      </c>
      <c r="AS554">
        <v>411</v>
      </c>
      <c r="AT554">
        <v>41.875317000000003</v>
      </c>
      <c r="AU554">
        <v>-87.993131000000005</v>
      </c>
      <c r="AV554">
        <v>0.83</v>
      </c>
      <c r="AW554" t="s">
        <v>16883</v>
      </c>
      <c r="AX554">
        <v>585</v>
      </c>
      <c r="AY554" t="s">
        <v>17673</v>
      </c>
      <c r="BB554" t="s">
        <v>2851</v>
      </c>
      <c r="BC554" t="s">
        <v>288</v>
      </c>
      <c r="BD554" t="s">
        <v>17623</v>
      </c>
      <c r="BE554">
        <v>60148</v>
      </c>
      <c r="BF554" t="s">
        <v>16346</v>
      </c>
      <c r="BG554" t="s">
        <v>163</v>
      </c>
      <c r="BH554" t="b">
        <f>IFERROR(MATCH('2020'!A554, '2021'!A:A, 0) &gt;0, FALSE)</f>
        <v>1</v>
      </c>
    </row>
    <row r="555" spans="1:60">
      <c r="A555" t="s">
        <v>2905</v>
      </c>
      <c r="B555" t="s">
        <v>2906</v>
      </c>
      <c r="D555" t="s">
        <v>2836</v>
      </c>
      <c r="E555" t="s">
        <v>17674</v>
      </c>
      <c r="F555" t="s">
        <v>2908</v>
      </c>
      <c r="G555" t="s">
        <v>2862</v>
      </c>
      <c r="H555" t="s">
        <v>288</v>
      </c>
      <c r="I555">
        <v>60532</v>
      </c>
      <c r="J555" t="s">
        <v>17675</v>
      </c>
      <c r="K555" t="s">
        <v>163</v>
      </c>
      <c r="L555">
        <v>4.9000000000000004</v>
      </c>
      <c r="M555">
        <v>71.400000000000006</v>
      </c>
      <c r="N555">
        <v>37.299999999999997</v>
      </c>
      <c r="O555">
        <v>113.6</v>
      </c>
      <c r="P555" t="s">
        <v>290</v>
      </c>
      <c r="Q555" t="s">
        <v>290</v>
      </c>
      <c r="R555" t="s">
        <v>290</v>
      </c>
      <c r="S555" t="s">
        <v>290</v>
      </c>
      <c r="T555" t="s">
        <v>290</v>
      </c>
      <c r="U555" t="s">
        <v>290</v>
      </c>
      <c r="V555" t="s">
        <v>290</v>
      </c>
      <c r="W555" t="s">
        <v>290</v>
      </c>
      <c r="X555" t="s">
        <v>290</v>
      </c>
      <c r="Y555" t="s">
        <v>290</v>
      </c>
      <c r="Z555">
        <v>317</v>
      </c>
      <c r="AA555">
        <v>317</v>
      </c>
      <c r="AB555">
        <v>338</v>
      </c>
      <c r="AC555">
        <v>312</v>
      </c>
      <c r="AD555" t="s">
        <v>290</v>
      </c>
      <c r="AE555" t="s">
        <v>290</v>
      </c>
      <c r="AF555" t="s">
        <v>290</v>
      </c>
      <c r="AG555" t="s">
        <v>290</v>
      </c>
      <c r="AH555" t="s">
        <v>290</v>
      </c>
      <c r="AI555" t="s">
        <v>290</v>
      </c>
      <c r="AJ555">
        <v>25</v>
      </c>
      <c r="AK555" t="s">
        <v>290</v>
      </c>
      <c r="AL555">
        <v>96</v>
      </c>
      <c r="AM555" t="s">
        <v>290</v>
      </c>
      <c r="AN555" t="s">
        <v>290</v>
      </c>
      <c r="AO555">
        <v>1063</v>
      </c>
      <c r="AP555">
        <v>84</v>
      </c>
      <c r="AQ555">
        <v>646</v>
      </c>
      <c r="AR555">
        <v>638</v>
      </c>
      <c r="AS555">
        <v>1284</v>
      </c>
      <c r="AT555">
        <v>41.784312</v>
      </c>
      <c r="AU555">
        <v>-88.094629999999995</v>
      </c>
      <c r="AV555">
        <v>1</v>
      </c>
      <c r="AW555" t="s">
        <v>16343</v>
      </c>
      <c r="AX555">
        <v>2200</v>
      </c>
      <c r="AY555" t="s">
        <v>17676</v>
      </c>
      <c r="BB555" t="s">
        <v>2862</v>
      </c>
      <c r="BC555" t="s">
        <v>288</v>
      </c>
      <c r="BD555" t="s">
        <v>17623</v>
      </c>
      <c r="BE555">
        <v>60532</v>
      </c>
      <c r="BF555" t="s">
        <v>16346</v>
      </c>
      <c r="BG555" t="s">
        <v>163</v>
      </c>
      <c r="BH555" t="b">
        <f>IFERROR(MATCH('2020'!A555, '2021'!A:A, 0) &gt;0, FALSE)</f>
        <v>1</v>
      </c>
    </row>
    <row r="556" spans="1:60">
      <c r="A556" t="s">
        <v>2909</v>
      </c>
      <c r="B556" t="s">
        <v>2910</v>
      </c>
      <c r="C556" t="s">
        <v>283</v>
      </c>
      <c r="D556" t="s">
        <v>17677</v>
      </c>
      <c r="E556" t="s">
        <v>17678</v>
      </c>
      <c r="F556" t="s">
        <v>2911</v>
      </c>
      <c r="G556" t="s">
        <v>2801</v>
      </c>
      <c r="H556" t="s">
        <v>288</v>
      </c>
      <c r="I556">
        <v>60540</v>
      </c>
      <c r="J556" t="s">
        <v>17679</v>
      </c>
      <c r="K556" t="s">
        <v>163</v>
      </c>
      <c r="L556">
        <v>2</v>
      </c>
      <c r="M556">
        <v>21</v>
      </c>
      <c r="N556">
        <v>6.5</v>
      </c>
      <c r="O556">
        <v>29.5</v>
      </c>
      <c r="P556">
        <v>35</v>
      </c>
      <c r="Q556">
        <v>23</v>
      </c>
      <c r="R556">
        <v>18</v>
      </c>
      <c r="S556">
        <v>23</v>
      </c>
      <c r="T556">
        <v>22</v>
      </c>
      <c r="U556">
        <v>24</v>
      </c>
      <c r="V556">
        <v>20</v>
      </c>
      <c r="W556">
        <v>16</v>
      </c>
      <c r="X556">
        <v>18</v>
      </c>
      <c r="Y556" t="s">
        <v>290</v>
      </c>
      <c r="Z556" t="s">
        <v>290</v>
      </c>
      <c r="AA556" t="s">
        <v>290</v>
      </c>
      <c r="AB556" t="s">
        <v>290</v>
      </c>
      <c r="AC556" t="s">
        <v>290</v>
      </c>
      <c r="AD556" t="s">
        <v>290</v>
      </c>
      <c r="AE556" t="s">
        <v>290</v>
      </c>
      <c r="AF556" t="s">
        <v>290</v>
      </c>
      <c r="AG556" t="s">
        <v>290</v>
      </c>
      <c r="AH556">
        <v>18</v>
      </c>
      <c r="AI556" t="s">
        <v>290</v>
      </c>
      <c r="AJ556">
        <v>23</v>
      </c>
      <c r="AK556" t="s">
        <v>290</v>
      </c>
      <c r="AL556">
        <v>23</v>
      </c>
      <c r="AM556" t="s">
        <v>290</v>
      </c>
      <c r="AN556" t="s">
        <v>290</v>
      </c>
      <c r="AO556">
        <v>164</v>
      </c>
      <c r="AP556">
        <v>11</v>
      </c>
      <c r="AQ556">
        <v>105</v>
      </c>
      <c r="AR556">
        <v>119</v>
      </c>
      <c r="AS556">
        <v>224</v>
      </c>
      <c r="AT556">
        <v>41.750489000000002</v>
      </c>
      <c r="AU556">
        <v>-88.148481000000004</v>
      </c>
      <c r="AV556">
        <v>1</v>
      </c>
      <c r="AW556" t="s">
        <v>16343</v>
      </c>
      <c r="AX556">
        <v>1215</v>
      </c>
      <c r="AY556" t="s">
        <v>17622</v>
      </c>
      <c r="BB556" t="s">
        <v>2801</v>
      </c>
      <c r="BC556" t="s">
        <v>288</v>
      </c>
      <c r="BD556" t="s">
        <v>17623</v>
      </c>
      <c r="BE556">
        <v>60540</v>
      </c>
      <c r="BF556" t="s">
        <v>16346</v>
      </c>
      <c r="BG556" t="s">
        <v>17624</v>
      </c>
      <c r="BH556" t="b">
        <f>IFERROR(MATCH('2020'!A556, '2021'!A:A, 0) &gt;0, FALSE)</f>
        <v>1</v>
      </c>
    </row>
    <row r="557" spans="1:60">
      <c r="A557" t="s">
        <v>2912</v>
      </c>
      <c r="B557" t="s">
        <v>2913</v>
      </c>
      <c r="C557" t="s">
        <v>353</v>
      </c>
      <c r="D557" t="s">
        <v>1185</v>
      </c>
      <c r="E557" t="s">
        <v>2914</v>
      </c>
      <c r="F557" t="s">
        <v>2915</v>
      </c>
      <c r="G557" t="s">
        <v>2916</v>
      </c>
      <c r="H557" t="s">
        <v>288</v>
      </c>
      <c r="I557">
        <v>60517</v>
      </c>
      <c r="J557" t="s">
        <v>17680</v>
      </c>
      <c r="K557" t="s">
        <v>163</v>
      </c>
      <c r="L557">
        <v>1</v>
      </c>
      <c r="M557">
        <v>13</v>
      </c>
      <c r="N557">
        <v>6</v>
      </c>
      <c r="O557">
        <v>20</v>
      </c>
      <c r="P557" t="s">
        <v>290</v>
      </c>
      <c r="Q557">
        <v>16</v>
      </c>
      <c r="R557">
        <v>15</v>
      </c>
      <c r="S557">
        <v>17</v>
      </c>
      <c r="T557">
        <v>20</v>
      </c>
      <c r="U557">
        <v>24</v>
      </c>
      <c r="V557">
        <v>24</v>
      </c>
      <c r="W557">
        <v>26</v>
      </c>
      <c r="X557">
        <v>24</v>
      </c>
      <c r="Y557">
        <v>29</v>
      </c>
      <c r="Z557" t="s">
        <v>290</v>
      </c>
      <c r="AA557" t="s">
        <v>290</v>
      </c>
      <c r="AB557" t="s">
        <v>290</v>
      </c>
      <c r="AC557" t="s">
        <v>290</v>
      </c>
      <c r="AD557" t="s">
        <v>290</v>
      </c>
      <c r="AE557" t="s">
        <v>290</v>
      </c>
      <c r="AF557" t="s">
        <v>290</v>
      </c>
      <c r="AG557" t="s">
        <v>290</v>
      </c>
      <c r="AH557" t="s">
        <v>290</v>
      </c>
      <c r="AI557" t="s">
        <v>290</v>
      </c>
      <c r="AJ557">
        <v>21</v>
      </c>
      <c r="AK557" t="s">
        <v>290</v>
      </c>
      <c r="AL557">
        <v>37</v>
      </c>
      <c r="AM557" t="s">
        <v>290</v>
      </c>
      <c r="AN557" t="s">
        <v>290</v>
      </c>
      <c r="AO557">
        <v>111</v>
      </c>
      <c r="AP557">
        <v>10</v>
      </c>
      <c r="AQ557">
        <v>92</v>
      </c>
      <c r="AR557">
        <v>103</v>
      </c>
      <c r="AS557">
        <v>195</v>
      </c>
      <c r="AT557">
        <v>41.746049999999997</v>
      </c>
      <c r="AU557">
        <v>-88.040729999999996</v>
      </c>
      <c r="AV557">
        <v>1</v>
      </c>
      <c r="AW557" t="s">
        <v>16360</v>
      </c>
      <c r="AX557">
        <v>7720</v>
      </c>
      <c r="AY557" t="s">
        <v>17681</v>
      </c>
      <c r="BB557" t="s">
        <v>2916</v>
      </c>
      <c r="BC557" t="s">
        <v>288</v>
      </c>
      <c r="BD557" t="s">
        <v>17623</v>
      </c>
      <c r="BE557">
        <v>60517</v>
      </c>
      <c r="BF557" t="s">
        <v>16346</v>
      </c>
      <c r="BG557" t="s">
        <v>16363</v>
      </c>
      <c r="BH557" t="b">
        <f>IFERROR(MATCH('2020'!A557, '2021'!A:A, 0) &gt;0, FALSE)</f>
        <v>1</v>
      </c>
    </row>
    <row r="558" spans="1:60">
      <c r="A558" t="s">
        <v>2918</v>
      </c>
      <c r="B558" t="s">
        <v>2919</v>
      </c>
      <c r="C558" t="s">
        <v>283</v>
      </c>
      <c r="D558" t="s">
        <v>478</v>
      </c>
      <c r="E558" t="s">
        <v>2920</v>
      </c>
      <c r="F558" t="s">
        <v>2921</v>
      </c>
      <c r="G558" t="s">
        <v>2832</v>
      </c>
      <c r="H558" t="s">
        <v>288</v>
      </c>
      <c r="I558">
        <v>60172</v>
      </c>
      <c r="J558" t="s">
        <v>17682</v>
      </c>
      <c r="K558" t="s">
        <v>163</v>
      </c>
      <c r="L558">
        <v>1</v>
      </c>
      <c r="M558">
        <v>27</v>
      </c>
      <c r="N558">
        <v>22</v>
      </c>
      <c r="O558">
        <v>50</v>
      </c>
      <c r="P558">
        <v>63</v>
      </c>
      <c r="Q558">
        <v>31</v>
      </c>
      <c r="R558">
        <v>30</v>
      </c>
      <c r="S558">
        <v>23</v>
      </c>
      <c r="T558">
        <v>29</v>
      </c>
      <c r="U558">
        <v>32</v>
      </c>
      <c r="V558">
        <v>54</v>
      </c>
      <c r="W558">
        <v>57</v>
      </c>
      <c r="X558">
        <v>57</v>
      </c>
      <c r="Y558">
        <v>59</v>
      </c>
      <c r="Z558" t="s">
        <v>290</v>
      </c>
      <c r="AA558" t="s">
        <v>290</v>
      </c>
      <c r="AB558" t="s">
        <v>290</v>
      </c>
      <c r="AC558" t="s">
        <v>290</v>
      </c>
      <c r="AD558" t="s">
        <v>290</v>
      </c>
      <c r="AE558" t="s">
        <v>290</v>
      </c>
      <c r="AF558" t="s">
        <v>290</v>
      </c>
      <c r="AG558" t="s">
        <v>290</v>
      </c>
      <c r="AH558">
        <v>18</v>
      </c>
      <c r="AI558" t="s">
        <v>290</v>
      </c>
      <c r="AJ558" t="s">
        <v>290</v>
      </c>
      <c r="AK558" t="s">
        <v>290</v>
      </c>
      <c r="AL558">
        <v>24</v>
      </c>
      <c r="AM558" t="s">
        <v>290</v>
      </c>
      <c r="AN558" t="s">
        <v>290</v>
      </c>
      <c r="AO558">
        <v>403</v>
      </c>
      <c r="AP558">
        <v>18</v>
      </c>
      <c r="AQ558">
        <v>240</v>
      </c>
      <c r="AR558">
        <v>215</v>
      </c>
      <c r="AS558">
        <v>455</v>
      </c>
      <c r="AT558">
        <v>41.980924999999999</v>
      </c>
      <c r="AU558">
        <v>-88.084440000000001</v>
      </c>
      <c r="AV558">
        <v>1</v>
      </c>
      <c r="AW558" t="s">
        <v>16360</v>
      </c>
      <c r="AX558">
        <v>201</v>
      </c>
      <c r="AY558" t="s">
        <v>17683</v>
      </c>
      <c r="BB558" t="s">
        <v>2832</v>
      </c>
      <c r="BC558" t="s">
        <v>288</v>
      </c>
      <c r="BD558" t="s">
        <v>17623</v>
      </c>
      <c r="BE558">
        <v>60172</v>
      </c>
      <c r="BF558" t="s">
        <v>16346</v>
      </c>
      <c r="BG558" t="s">
        <v>16363</v>
      </c>
      <c r="BH558" t="b">
        <f>IFERROR(MATCH('2020'!A558, '2021'!A:A, 0) &gt;0, FALSE)</f>
        <v>1</v>
      </c>
    </row>
    <row r="559" spans="1:60">
      <c r="A559" t="s">
        <v>2922</v>
      </c>
      <c r="B559" t="s">
        <v>2923</v>
      </c>
      <c r="C559" t="s">
        <v>314</v>
      </c>
      <c r="D559" t="s">
        <v>2924</v>
      </c>
      <c r="E559" t="s">
        <v>2925</v>
      </c>
      <c r="F559" t="s">
        <v>2926</v>
      </c>
      <c r="G559" t="s">
        <v>2839</v>
      </c>
      <c r="H559" t="s">
        <v>288</v>
      </c>
      <c r="I559">
        <v>60126</v>
      </c>
      <c r="J559" t="s">
        <v>17684</v>
      </c>
      <c r="K559" t="s">
        <v>163</v>
      </c>
      <c r="L559">
        <v>9.5</v>
      </c>
      <c r="M559">
        <v>30.5</v>
      </c>
      <c r="N559">
        <v>9</v>
      </c>
      <c r="O559">
        <v>49</v>
      </c>
      <c r="P559" t="s">
        <v>290</v>
      </c>
      <c r="Q559" t="s">
        <v>290</v>
      </c>
      <c r="R559" t="s">
        <v>290</v>
      </c>
      <c r="S559" t="s">
        <v>290</v>
      </c>
      <c r="T559" t="s">
        <v>290</v>
      </c>
      <c r="U559" t="s">
        <v>290</v>
      </c>
      <c r="V559" t="s">
        <v>290</v>
      </c>
      <c r="W559" t="s">
        <v>290</v>
      </c>
      <c r="X559" t="s">
        <v>290</v>
      </c>
      <c r="Y559" t="s">
        <v>290</v>
      </c>
      <c r="Z559">
        <v>82</v>
      </c>
      <c r="AA559">
        <v>83</v>
      </c>
      <c r="AB559">
        <v>94</v>
      </c>
      <c r="AC559">
        <v>82</v>
      </c>
      <c r="AD559" t="s">
        <v>290</v>
      </c>
      <c r="AE559" t="s">
        <v>290</v>
      </c>
      <c r="AF559" t="s">
        <v>290</v>
      </c>
      <c r="AG559" t="s">
        <v>290</v>
      </c>
      <c r="AH559" t="s">
        <v>290</v>
      </c>
      <c r="AI559">
        <v>16</v>
      </c>
      <c r="AJ559">
        <v>27</v>
      </c>
      <c r="AK559" t="s">
        <v>290</v>
      </c>
      <c r="AL559">
        <v>38</v>
      </c>
      <c r="AM559">
        <v>48</v>
      </c>
      <c r="AN559" t="s">
        <v>290</v>
      </c>
      <c r="AO559">
        <v>239</v>
      </c>
      <c r="AP559" t="s">
        <v>290</v>
      </c>
      <c r="AQ559">
        <v>171</v>
      </c>
      <c r="AR559">
        <v>186</v>
      </c>
      <c r="AS559">
        <v>357</v>
      </c>
      <c r="AT559">
        <v>41.862990000000003</v>
      </c>
      <c r="AU559">
        <v>-87.943478999999996</v>
      </c>
      <c r="AV559">
        <v>1</v>
      </c>
      <c r="AW559" t="s">
        <v>16360</v>
      </c>
      <c r="AX559">
        <v>1061</v>
      </c>
      <c r="AY559" t="s">
        <v>17685</v>
      </c>
      <c r="BB559" t="s">
        <v>2839</v>
      </c>
      <c r="BC559" t="s">
        <v>288</v>
      </c>
      <c r="BD559" t="s">
        <v>17623</v>
      </c>
      <c r="BE559">
        <v>60126</v>
      </c>
      <c r="BF559" t="s">
        <v>16346</v>
      </c>
      <c r="BG559" t="s">
        <v>16363</v>
      </c>
      <c r="BH559" t="b">
        <f>IFERROR(MATCH('2020'!A559, '2021'!A:A, 0) &gt;0, FALSE)</f>
        <v>1</v>
      </c>
    </row>
    <row r="560" spans="1:60">
      <c r="A560" t="s">
        <v>4706</v>
      </c>
      <c r="B560" t="s">
        <v>4707</v>
      </c>
      <c r="D560" t="s">
        <v>953</v>
      </c>
      <c r="E560" t="s">
        <v>4708</v>
      </c>
      <c r="F560" t="s">
        <v>4709</v>
      </c>
      <c r="G560" t="s">
        <v>2801</v>
      </c>
      <c r="H560" t="s">
        <v>288</v>
      </c>
      <c r="I560">
        <v>60563</v>
      </c>
      <c r="J560" t="s">
        <v>17686</v>
      </c>
      <c r="K560" t="s">
        <v>163</v>
      </c>
      <c r="L560">
        <v>4</v>
      </c>
      <c r="M560">
        <v>18</v>
      </c>
      <c r="N560">
        <v>2</v>
      </c>
      <c r="O560">
        <v>24</v>
      </c>
      <c r="P560">
        <v>13</v>
      </c>
      <c r="Q560">
        <v>12</v>
      </c>
      <c r="R560" t="s">
        <v>290</v>
      </c>
      <c r="S560">
        <v>17</v>
      </c>
      <c r="T560" t="s">
        <v>290</v>
      </c>
      <c r="U560" t="s">
        <v>290</v>
      </c>
      <c r="V560" t="s">
        <v>290</v>
      </c>
      <c r="W560">
        <v>11</v>
      </c>
      <c r="X560" t="s">
        <v>290</v>
      </c>
      <c r="Y560" t="s">
        <v>290</v>
      </c>
      <c r="Z560" t="s">
        <v>290</v>
      </c>
      <c r="AA560" t="s">
        <v>290</v>
      </c>
      <c r="AB560" t="s">
        <v>290</v>
      </c>
      <c r="AC560" t="s">
        <v>290</v>
      </c>
      <c r="AD560" t="s">
        <v>290</v>
      </c>
      <c r="AE560" t="s">
        <v>290</v>
      </c>
      <c r="AF560" t="s">
        <v>290</v>
      </c>
      <c r="AG560" t="s">
        <v>290</v>
      </c>
      <c r="AH560" t="s">
        <v>290</v>
      </c>
      <c r="AI560" t="s">
        <v>290</v>
      </c>
      <c r="AJ560" t="s">
        <v>290</v>
      </c>
      <c r="AK560" t="s">
        <v>290</v>
      </c>
      <c r="AL560">
        <v>22</v>
      </c>
      <c r="AM560">
        <v>12</v>
      </c>
      <c r="AN560" t="s">
        <v>290</v>
      </c>
      <c r="AO560">
        <v>45</v>
      </c>
      <c r="AP560">
        <v>27</v>
      </c>
      <c r="AQ560">
        <v>61</v>
      </c>
      <c r="AR560">
        <v>48</v>
      </c>
      <c r="AS560">
        <v>109</v>
      </c>
      <c r="AT560">
        <v>41.793036000000001</v>
      </c>
      <c r="AU560">
        <v>-88.188435999999996</v>
      </c>
      <c r="AV560">
        <v>1</v>
      </c>
      <c r="AW560" t="s">
        <v>16343</v>
      </c>
      <c r="AX560">
        <v>1451</v>
      </c>
      <c r="AY560" t="s">
        <v>17687</v>
      </c>
      <c r="AZ560" t="s">
        <v>16790</v>
      </c>
      <c r="BA560">
        <v>200</v>
      </c>
      <c r="BB560" t="s">
        <v>2801</v>
      </c>
      <c r="BC560" t="s">
        <v>288</v>
      </c>
      <c r="BD560" t="s">
        <v>17623</v>
      </c>
      <c r="BE560">
        <v>60563</v>
      </c>
      <c r="BF560" t="s">
        <v>16346</v>
      </c>
      <c r="BG560" t="s">
        <v>163</v>
      </c>
      <c r="BH560" t="b">
        <f>IFERROR(MATCH('2020'!A560, '2021'!A:A, 0) &gt;0, FALSE)</f>
        <v>1</v>
      </c>
    </row>
    <row r="561" spans="1:60">
      <c r="A561" t="s">
        <v>2927</v>
      </c>
      <c r="B561" t="s">
        <v>2928</v>
      </c>
      <c r="C561" t="s">
        <v>283</v>
      </c>
      <c r="D561" t="s">
        <v>2902</v>
      </c>
      <c r="E561" t="s">
        <v>2929</v>
      </c>
      <c r="F561" t="s">
        <v>2930</v>
      </c>
      <c r="G561" t="s">
        <v>2839</v>
      </c>
      <c r="H561" t="s">
        <v>288</v>
      </c>
      <c r="I561">
        <v>60126</v>
      </c>
      <c r="J561" t="s">
        <v>17688</v>
      </c>
      <c r="K561" t="s">
        <v>163</v>
      </c>
      <c r="L561">
        <v>2</v>
      </c>
      <c r="M561">
        <v>30</v>
      </c>
      <c r="N561">
        <v>9</v>
      </c>
      <c r="O561">
        <v>41</v>
      </c>
      <c r="P561">
        <v>73</v>
      </c>
      <c r="Q561">
        <v>45</v>
      </c>
      <c r="R561">
        <v>29</v>
      </c>
      <c r="S561">
        <v>31</v>
      </c>
      <c r="T561">
        <v>30</v>
      </c>
      <c r="U561">
        <v>38</v>
      </c>
      <c r="V561">
        <v>45</v>
      </c>
      <c r="W561">
        <v>25</v>
      </c>
      <c r="X561">
        <v>43</v>
      </c>
      <c r="Y561">
        <v>53</v>
      </c>
      <c r="Z561" t="s">
        <v>290</v>
      </c>
      <c r="AA561" t="s">
        <v>290</v>
      </c>
      <c r="AB561" t="s">
        <v>290</v>
      </c>
      <c r="AC561" t="s">
        <v>290</v>
      </c>
      <c r="AD561" t="s">
        <v>290</v>
      </c>
      <c r="AE561" t="s">
        <v>290</v>
      </c>
      <c r="AF561" t="s">
        <v>290</v>
      </c>
      <c r="AG561" t="s">
        <v>290</v>
      </c>
      <c r="AH561" t="s">
        <v>290</v>
      </c>
      <c r="AI561" t="s">
        <v>290</v>
      </c>
      <c r="AJ561">
        <v>44</v>
      </c>
      <c r="AK561" t="s">
        <v>290</v>
      </c>
      <c r="AL561" t="s">
        <v>290</v>
      </c>
      <c r="AM561" t="s">
        <v>290</v>
      </c>
      <c r="AN561" t="s">
        <v>290</v>
      </c>
      <c r="AO561">
        <v>325</v>
      </c>
      <c r="AP561">
        <v>27</v>
      </c>
      <c r="AQ561">
        <v>200</v>
      </c>
      <c r="AR561">
        <v>212</v>
      </c>
      <c r="AS561">
        <v>412</v>
      </c>
      <c r="AT561">
        <v>41.872911999999999</v>
      </c>
      <c r="AU561">
        <v>-87.935381000000007</v>
      </c>
      <c r="AV561">
        <v>1</v>
      </c>
      <c r="AW561" t="s">
        <v>16360</v>
      </c>
      <c r="AX561">
        <v>851</v>
      </c>
      <c r="AY561" t="s">
        <v>17689</v>
      </c>
      <c r="BB561" t="s">
        <v>2839</v>
      </c>
      <c r="BC561" t="s">
        <v>288</v>
      </c>
      <c r="BD561" t="s">
        <v>17623</v>
      </c>
      <c r="BE561">
        <v>60126</v>
      </c>
      <c r="BF561" t="s">
        <v>16346</v>
      </c>
      <c r="BG561" t="s">
        <v>16363</v>
      </c>
      <c r="BH561" t="b">
        <f>IFERROR(MATCH('2020'!A561, '2021'!A:A, 0) &gt;0, FALSE)</f>
        <v>1</v>
      </c>
    </row>
    <row r="562" spans="1:60">
      <c r="A562" t="s">
        <v>2931</v>
      </c>
      <c r="B562" t="s">
        <v>2932</v>
      </c>
      <c r="D562" t="s">
        <v>2933</v>
      </c>
      <c r="E562" t="s">
        <v>2934</v>
      </c>
      <c r="F562" t="s">
        <v>2935</v>
      </c>
      <c r="G562" t="s">
        <v>2936</v>
      </c>
      <c r="H562" t="s">
        <v>288</v>
      </c>
      <c r="I562">
        <v>60185</v>
      </c>
      <c r="J562" t="s">
        <v>17690</v>
      </c>
      <c r="K562" t="s">
        <v>163</v>
      </c>
      <c r="L562">
        <v>13.6</v>
      </c>
      <c r="M562">
        <v>43.3</v>
      </c>
      <c r="N562">
        <v>36.4</v>
      </c>
      <c r="O562">
        <v>93.3</v>
      </c>
      <c r="P562" t="s">
        <v>290</v>
      </c>
      <c r="Q562" t="s">
        <v>290</v>
      </c>
      <c r="R562" t="s">
        <v>290</v>
      </c>
      <c r="S562" t="s">
        <v>290</v>
      </c>
      <c r="T562" t="s">
        <v>290</v>
      </c>
      <c r="U562" t="s">
        <v>290</v>
      </c>
      <c r="V562" t="s">
        <v>290</v>
      </c>
      <c r="W562" t="s">
        <v>290</v>
      </c>
      <c r="X562" t="s">
        <v>290</v>
      </c>
      <c r="Y562" t="s">
        <v>290</v>
      </c>
      <c r="Z562">
        <v>134</v>
      </c>
      <c r="AA562">
        <v>153</v>
      </c>
      <c r="AB562">
        <v>143</v>
      </c>
      <c r="AC562">
        <v>136</v>
      </c>
      <c r="AD562" t="s">
        <v>290</v>
      </c>
      <c r="AE562" t="s">
        <v>290</v>
      </c>
      <c r="AF562" t="s">
        <v>290</v>
      </c>
      <c r="AG562" t="s">
        <v>290</v>
      </c>
      <c r="AH562" t="s">
        <v>290</v>
      </c>
      <c r="AI562">
        <v>96</v>
      </c>
      <c r="AJ562">
        <v>38</v>
      </c>
      <c r="AK562" t="s">
        <v>290</v>
      </c>
      <c r="AL562">
        <v>84</v>
      </c>
      <c r="AM562">
        <v>42</v>
      </c>
      <c r="AN562" t="s">
        <v>290</v>
      </c>
      <c r="AO562">
        <v>445</v>
      </c>
      <c r="AP562">
        <v>51</v>
      </c>
      <c r="AQ562">
        <v>328</v>
      </c>
      <c r="AR562">
        <v>334</v>
      </c>
      <c r="AS562">
        <v>662</v>
      </c>
      <c r="AT562">
        <v>41.903171</v>
      </c>
      <c r="AU562">
        <v>-88.184940999999995</v>
      </c>
      <c r="AV562">
        <v>1</v>
      </c>
      <c r="AW562" t="s">
        <v>16360</v>
      </c>
      <c r="AX562">
        <v>900</v>
      </c>
      <c r="AY562" t="s">
        <v>17691</v>
      </c>
      <c r="BB562" t="s">
        <v>2936</v>
      </c>
      <c r="BC562" t="s">
        <v>288</v>
      </c>
      <c r="BD562" t="s">
        <v>17623</v>
      </c>
      <c r="BE562">
        <v>60185</v>
      </c>
      <c r="BF562" t="s">
        <v>16346</v>
      </c>
      <c r="BG562" t="s">
        <v>16363</v>
      </c>
      <c r="BH562" t="b">
        <f>IFERROR(MATCH('2020'!A562, '2021'!A:A, 0) &gt;0, FALSE)</f>
        <v>1</v>
      </c>
    </row>
    <row r="563" spans="1:60">
      <c r="A563" t="s">
        <v>2938</v>
      </c>
      <c r="B563" t="s">
        <v>2939</v>
      </c>
      <c r="C563" t="s">
        <v>314</v>
      </c>
      <c r="D563" t="s">
        <v>2836</v>
      </c>
      <c r="E563" t="s">
        <v>17692</v>
      </c>
      <c r="F563" t="s">
        <v>2942</v>
      </c>
      <c r="G563" t="s">
        <v>2845</v>
      </c>
      <c r="H563" t="s">
        <v>288</v>
      </c>
      <c r="I563">
        <v>60190</v>
      </c>
      <c r="J563" t="s">
        <v>17693</v>
      </c>
      <c r="K563" t="s">
        <v>163</v>
      </c>
      <c r="L563">
        <v>5</v>
      </c>
      <c r="M563">
        <v>36.200000000000003</v>
      </c>
      <c r="N563">
        <v>15.5</v>
      </c>
      <c r="O563">
        <v>56.7</v>
      </c>
      <c r="P563" t="s">
        <v>290</v>
      </c>
      <c r="Q563">
        <v>55</v>
      </c>
      <c r="R563">
        <v>41</v>
      </c>
      <c r="S563">
        <v>45</v>
      </c>
      <c r="T563">
        <v>45</v>
      </c>
      <c r="U563">
        <v>48</v>
      </c>
      <c r="V563">
        <v>57</v>
      </c>
      <c r="W563">
        <v>60</v>
      </c>
      <c r="X563">
        <v>78</v>
      </c>
      <c r="Y563">
        <v>65</v>
      </c>
      <c r="Z563" t="s">
        <v>290</v>
      </c>
      <c r="AA563" t="s">
        <v>290</v>
      </c>
      <c r="AB563" t="s">
        <v>290</v>
      </c>
      <c r="AC563" t="s">
        <v>290</v>
      </c>
      <c r="AD563" t="s">
        <v>290</v>
      </c>
      <c r="AE563" t="s">
        <v>290</v>
      </c>
      <c r="AF563" t="s">
        <v>290</v>
      </c>
      <c r="AG563" t="s">
        <v>290</v>
      </c>
      <c r="AH563" t="s">
        <v>290</v>
      </c>
      <c r="AI563" t="s">
        <v>290</v>
      </c>
      <c r="AJ563">
        <v>22</v>
      </c>
      <c r="AK563" t="s">
        <v>290</v>
      </c>
      <c r="AL563">
        <v>24</v>
      </c>
      <c r="AM563">
        <v>15</v>
      </c>
      <c r="AN563" t="s">
        <v>290</v>
      </c>
      <c r="AO563">
        <v>394</v>
      </c>
      <c r="AP563">
        <v>35</v>
      </c>
      <c r="AQ563">
        <v>252</v>
      </c>
      <c r="AR563">
        <v>242</v>
      </c>
      <c r="AS563">
        <v>494</v>
      </c>
      <c r="AT563">
        <v>41.893901</v>
      </c>
      <c r="AU563">
        <v>-88.128866000000002</v>
      </c>
      <c r="AV563">
        <v>0.89</v>
      </c>
      <c r="AW563" t="s">
        <v>16343</v>
      </c>
      <c r="AX563" t="s">
        <v>17694</v>
      </c>
      <c r="AY563" t="s">
        <v>17695</v>
      </c>
      <c r="BB563" t="s">
        <v>2826</v>
      </c>
      <c r="BC563" t="s">
        <v>288</v>
      </c>
      <c r="BD563" t="s">
        <v>17623</v>
      </c>
      <c r="BE563">
        <v>60187</v>
      </c>
      <c r="BF563" t="s">
        <v>16346</v>
      </c>
      <c r="BG563" t="s">
        <v>163</v>
      </c>
      <c r="BH563" t="b">
        <f>IFERROR(MATCH('2020'!A563, '2021'!A:A, 0) &gt;0, FALSE)</f>
        <v>1</v>
      </c>
    </row>
    <row r="564" spans="1:60">
      <c r="A564" t="s">
        <v>2943</v>
      </c>
      <c r="B564" t="s">
        <v>369</v>
      </c>
      <c r="C564" t="s">
        <v>283</v>
      </c>
      <c r="D564" t="s">
        <v>4077</v>
      </c>
      <c r="E564" t="s">
        <v>17696</v>
      </c>
      <c r="F564" t="s">
        <v>2946</v>
      </c>
      <c r="G564" t="s">
        <v>2851</v>
      </c>
      <c r="H564" t="s">
        <v>288</v>
      </c>
      <c r="I564">
        <v>60148</v>
      </c>
      <c r="J564" t="s">
        <v>17697</v>
      </c>
      <c r="K564" t="s">
        <v>163</v>
      </c>
      <c r="L564">
        <v>2</v>
      </c>
      <c r="M564">
        <v>14.7</v>
      </c>
      <c r="N564">
        <v>0</v>
      </c>
      <c r="O564">
        <v>16.7</v>
      </c>
      <c r="P564">
        <v>57</v>
      </c>
      <c r="Q564">
        <v>26</v>
      </c>
      <c r="R564">
        <v>13</v>
      </c>
      <c r="S564">
        <v>17</v>
      </c>
      <c r="T564">
        <v>13</v>
      </c>
      <c r="U564">
        <v>14</v>
      </c>
      <c r="V564" t="s">
        <v>290</v>
      </c>
      <c r="W564">
        <v>17</v>
      </c>
      <c r="X564">
        <v>18</v>
      </c>
      <c r="Y564">
        <v>15</v>
      </c>
      <c r="Z564" t="s">
        <v>290</v>
      </c>
      <c r="AA564" t="s">
        <v>290</v>
      </c>
      <c r="AB564" t="s">
        <v>290</v>
      </c>
      <c r="AC564" t="s">
        <v>290</v>
      </c>
      <c r="AD564" t="s">
        <v>290</v>
      </c>
      <c r="AE564" t="s">
        <v>290</v>
      </c>
      <c r="AF564" t="s">
        <v>290</v>
      </c>
      <c r="AG564" t="s">
        <v>290</v>
      </c>
      <c r="AH564" t="s">
        <v>290</v>
      </c>
      <c r="AI564" t="s">
        <v>290</v>
      </c>
      <c r="AJ564">
        <v>26</v>
      </c>
      <c r="AK564" t="s">
        <v>290</v>
      </c>
      <c r="AL564">
        <v>15</v>
      </c>
      <c r="AM564" t="s">
        <v>290</v>
      </c>
      <c r="AN564" t="s">
        <v>290</v>
      </c>
      <c r="AO564">
        <v>140</v>
      </c>
      <c r="AP564">
        <v>12</v>
      </c>
      <c r="AQ564">
        <v>98</v>
      </c>
      <c r="AR564">
        <v>101</v>
      </c>
      <c r="AS564">
        <v>199</v>
      </c>
      <c r="AT564">
        <v>41.883916999999997</v>
      </c>
      <c r="AU564">
        <v>-88.024754000000001</v>
      </c>
      <c r="AV564">
        <v>1</v>
      </c>
      <c r="AW564" t="s">
        <v>16360</v>
      </c>
      <c r="AX564">
        <v>322</v>
      </c>
      <c r="AY564" t="s">
        <v>17698</v>
      </c>
      <c r="BB564" t="s">
        <v>2851</v>
      </c>
      <c r="BC564" t="s">
        <v>288</v>
      </c>
      <c r="BD564" t="s">
        <v>17623</v>
      </c>
      <c r="BE564">
        <v>60148</v>
      </c>
      <c r="BF564" t="s">
        <v>16346</v>
      </c>
      <c r="BG564" t="s">
        <v>16363</v>
      </c>
      <c r="BH564" t="b">
        <f>IFERROR(MATCH('2020'!A564, '2021'!A:A, 0) &gt;0, FALSE)</f>
        <v>1</v>
      </c>
    </row>
    <row r="565" spans="1:60">
      <c r="A565" t="s">
        <v>2947</v>
      </c>
      <c r="B565" t="s">
        <v>2948</v>
      </c>
      <c r="C565" t="s">
        <v>283</v>
      </c>
      <c r="D565" t="s">
        <v>692</v>
      </c>
      <c r="E565" t="s">
        <v>2949</v>
      </c>
      <c r="F565" t="s">
        <v>2950</v>
      </c>
      <c r="G565" t="s">
        <v>2839</v>
      </c>
      <c r="H565" t="s">
        <v>288</v>
      </c>
      <c r="I565">
        <v>60126</v>
      </c>
      <c r="J565" t="s">
        <v>17699</v>
      </c>
      <c r="K565" t="s">
        <v>163</v>
      </c>
      <c r="L565">
        <v>2.6</v>
      </c>
      <c r="M565">
        <v>29</v>
      </c>
      <c r="N565">
        <v>12.4</v>
      </c>
      <c r="O565">
        <v>44</v>
      </c>
      <c r="P565">
        <v>43</v>
      </c>
      <c r="Q565">
        <v>49</v>
      </c>
      <c r="R565">
        <v>47</v>
      </c>
      <c r="S565">
        <v>50</v>
      </c>
      <c r="T565">
        <v>46</v>
      </c>
      <c r="U565">
        <v>40</v>
      </c>
      <c r="V565">
        <v>39</v>
      </c>
      <c r="W565">
        <v>45</v>
      </c>
      <c r="X565">
        <v>43</v>
      </c>
      <c r="Y565">
        <v>57</v>
      </c>
      <c r="Z565" t="s">
        <v>290</v>
      </c>
      <c r="AA565" t="s">
        <v>290</v>
      </c>
      <c r="AB565" t="s">
        <v>290</v>
      </c>
      <c r="AC565" t="s">
        <v>290</v>
      </c>
      <c r="AD565" t="s">
        <v>290</v>
      </c>
      <c r="AE565" t="s">
        <v>290</v>
      </c>
      <c r="AF565" t="s">
        <v>290</v>
      </c>
      <c r="AG565" t="s">
        <v>290</v>
      </c>
      <c r="AH565">
        <v>20</v>
      </c>
      <c r="AI565" t="s">
        <v>290</v>
      </c>
      <c r="AJ565">
        <v>67</v>
      </c>
      <c r="AK565" t="s">
        <v>290</v>
      </c>
      <c r="AL565">
        <v>16</v>
      </c>
      <c r="AM565" t="s">
        <v>290</v>
      </c>
      <c r="AN565" t="s">
        <v>290</v>
      </c>
      <c r="AO565">
        <v>373</v>
      </c>
      <c r="AP565">
        <v>17</v>
      </c>
      <c r="AQ565">
        <v>226</v>
      </c>
      <c r="AR565">
        <v>253</v>
      </c>
      <c r="AS565">
        <v>479</v>
      </c>
      <c r="AT565">
        <v>41.895901000000002</v>
      </c>
      <c r="AU565">
        <v>-87.940623000000002</v>
      </c>
      <c r="AV565">
        <v>1</v>
      </c>
      <c r="AW565" t="s">
        <v>16360</v>
      </c>
      <c r="AX565">
        <v>132</v>
      </c>
      <c r="AY565" t="s">
        <v>17700</v>
      </c>
      <c r="BB565" t="s">
        <v>2839</v>
      </c>
      <c r="BC565" t="s">
        <v>288</v>
      </c>
      <c r="BD565" t="s">
        <v>17623</v>
      </c>
      <c r="BE565">
        <v>60126</v>
      </c>
      <c r="BF565" t="s">
        <v>16346</v>
      </c>
      <c r="BG565" t="s">
        <v>16363</v>
      </c>
      <c r="BH565" t="b">
        <f>IFERROR(MATCH('2020'!A565, '2021'!A:A, 0) &gt;0, FALSE)</f>
        <v>1</v>
      </c>
    </row>
    <row r="566" spans="1:60">
      <c r="A566" t="s">
        <v>2951</v>
      </c>
      <c r="B566" t="s">
        <v>2952</v>
      </c>
      <c r="C566" t="s">
        <v>314</v>
      </c>
      <c r="D566" t="s">
        <v>1367</v>
      </c>
      <c r="E566" t="s">
        <v>2953</v>
      </c>
      <c r="F566" t="s">
        <v>2954</v>
      </c>
      <c r="G566" t="s">
        <v>2892</v>
      </c>
      <c r="H566" t="s">
        <v>288</v>
      </c>
      <c r="I566">
        <v>60137</v>
      </c>
      <c r="J566" t="s">
        <v>17701</v>
      </c>
      <c r="K566" t="s">
        <v>163</v>
      </c>
      <c r="L566">
        <v>3</v>
      </c>
      <c r="M566">
        <v>14</v>
      </c>
      <c r="N566">
        <v>8</v>
      </c>
      <c r="O566">
        <v>25</v>
      </c>
      <c r="P566">
        <v>54</v>
      </c>
      <c r="Q566">
        <v>17</v>
      </c>
      <c r="R566">
        <v>11</v>
      </c>
      <c r="S566">
        <v>20</v>
      </c>
      <c r="T566">
        <v>18</v>
      </c>
      <c r="U566">
        <v>12</v>
      </c>
      <c r="V566">
        <v>12</v>
      </c>
      <c r="W566">
        <v>20</v>
      </c>
      <c r="X566">
        <v>13</v>
      </c>
      <c r="Y566">
        <v>19</v>
      </c>
      <c r="Z566" t="s">
        <v>290</v>
      </c>
      <c r="AA566" t="s">
        <v>290</v>
      </c>
      <c r="AB566" t="s">
        <v>290</v>
      </c>
      <c r="AC566" t="s">
        <v>290</v>
      </c>
      <c r="AD566" t="s">
        <v>290</v>
      </c>
      <c r="AE566" t="s">
        <v>290</v>
      </c>
      <c r="AF566" t="s">
        <v>290</v>
      </c>
      <c r="AG566" t="s">
        <v>290</v>
      </c>
      <c r="AH566" t="s">
        <v>290</v>
      </c>
      <c r="AI566" t="s">
        <v>290</v>
      </c>
      <c r="AJ566">
        <v>13</v>
      </c>
      <c r="AK566" t="s">
        <v>290</v>
      </c>
      <c r="AL566" t="s">
        <v>290</v>
      </c>
      <c r="AM566" t="s">
        <v>290</v>
      </c>
      <c r="AN566" t="s">
        <v>290</v>
      </c>
      <c r="AO566">
        <v>159</v>
      </c>
      <c r="AP566">
        <v>21</v>
      </c>
      <c r="AQ566">
        <v>108</v>
      </c>
      <c r="AR566">
        <v>95</v>
      </c>
      <c r="AS566">
        <v>203</v>
      </c>
      <c r="AT566">
        <v>41.844822999999998</v>
      </c>
      <c r="AU566">
        <v>-88.062684000000004</v>
      </c>
      <c r="AV566">
        <v>1</v>
      </c>
      <c r="AW566" t="s">
        <v>16360</v>
      </c>
      <c r="AX566">
        <v>490</v>
      </c>
      <c r="AY566" t="s">
        <v>17702</v>
      </c>
      <c r="BB566" t="s">
        <v>2892</v>
      </c>
      <c r="BC566" t="s">
        <v>288</v>
      </c>
      <c r="BD566" t="s">
        <v>17623</v>
      </c>
      <c r="BE566">
        <v>60137</v>
      </c>
      <c r="BF566" t="s">
        <v>16346</v>
      </c>
      <c r="BG566" t="s">
        <v>16363</v>
      </c>
      <c r="BH566" t="b">
        <f>IFERROR(MATCH('2020'!A566, '2021'!A:A, 0) &gt;0, FALSE)</f>
        <v>1</v>
      </c>
    </row>
    <row r="567" spans="1:60">
      <c r="A567" t="s">
        <v>2955</v>
      </c>
      <c r="B567" t="s">
        <v>2956</v>
      </c>
      <c r="C567" t="s">
        <v>314</v>
      </c>
      <c r="D567" t="s">
        <v>1358</v>
      </c>
      <c r="E567" t="s">
        <v>2957</v>
      </c>
      <c r="F567" t="s">
        <v>2958</v>
      </c>
      <c r="G567" t="s">
        <v>2851</v>
      </c>
      <c r="H567" t="s">
        <v>288</v>
      </c>
      <c r="I567">
        <v>60148</v>
      </c>
      <c r="J567" t="s">
        <v>17703</v>
      </c>
      <c r="K567" t="s">
        <v>163</v>
      </c>
      <c r="L567">
        <v>5.2</v>
      </c>
      <c r="M567">
        <v>36.9</v>
      </c>
      <c r="N567">
        <v>26.2</v>
      </c>
      <c r="O567">
        <v>68.3</v>
      </c>
      <c r="P567" t="s">
        <v>290</v>
      </c>
      <c r="Q567" t="s">
        <v>290</v>
      </c>
      <c r="R567" t="s">
        <v>290</v>
      </c>
      <c r="S567" t="s">
        <v>290</v>
      </c>
      <c r="T567" t="s">
        <v>290</v>
      </c>
      <c r="U567" t="s">
        <v>290</v>
      </c>
      <c r="V567" t="s">
        <v>290</v>
      </c>
      <c r="W567" t="s">
        <v>290</v>
      </c>
      <c r="X567" t="s">
        <v>290</v>
      </c>
      <c r="Y567" t="s">
        <v>290</v>
      </c>
      <c r="Z567">
        <v>111</v>
      </c>
      <c r="AA567">
        <v>113</v>
      </c>
      <c r="AB567">
        <v>114</v>
      </c>
      <c r="AC567">
        <v>144</v>
      </c>
      <c r="AD567" t="s">
        <v>290</v>
      </c>
      <c r="AE567" t="s">
        <v>290</v>
      </c>
      <c r="AF567" t="s">
        <v>290</v>
      </c>
      <c r="AG567" t="s">
        <v>290</v>
      </c>
      <c r="AH567" t="s">
        <v>290</v>
      </c>
      <c r="AI567">
        <v>56</v>
      </c>
      <c r="AJ567">
        <v>25</v>
      </c>
      <c r="AK567" t="s">
        <v>290</v>
      </c>
      <c r="AL567">
        <v>37</v>
      </c>
      <c r="AM567">
        <v>74</v>
      </c>
      <c r="AN567" t="s">
        <v>290</v>
      </c>
      <c r="AO567">
        <v>343</v>
      </c>
      <c r="AP567">
        <v>58</v>
      </c>
      <c r="AQ567">
        <v>231</v>
      </c>
      <c r="AR567">
        <v>307</v>
      </c>
      <c r="AS567">
        <v>538</v>
      </c>
      <c r="AT567">
        <v>41.854073</v>
      </c>
      <c r="AU567">
        <v>-87.999737999999994</v>
      </c>
      <c r="AV567">
        <v>1</v>
      </c>
      <c r="AW567" t="s">
        <v>16343</v>
      </c>
      <c r="AX567" t="s">
        <v>17704</v>
      </c>
      <c r="AY567" t="s">
        <v>17705</v>
      </c>
      <c r="BB567" t="s">
        <v>2851</v>
      </c>
      <c r="BC567" t="s">
        <v>288</v>
      </c>
      <c r="BD567" t="s">
        <v>17623</v>
      </c>
      <c r="BE567">
        <v>60148</v>
      </c>
      <c r="BF567" t="s">
        <v>16346</v>
      </c>
      <c r="BG567" t="s">
        <v>163</v>
      </c>
      <c r="BH567" t="b">
        <f>IFERROR(MATCH('2020'!A567, '2021'!A:A, 0) &gt;0, FALSE)</f>
        <v>1</v>
      </c>
    </row>
    <row r="568" spans="1:60">
      <c r="A568" t="s">
        <v>2959</v>
      </c>
      <c r="B568" t="s">
        <v>2960</v>
      </c>
      <c r="C568" t="s">
        <v>283</v>
      </c>
      <c r="D568" t="s">
        <v>2961</v>
      </c>
      <c r="E568" t="s">
        <v>2962</v>
      </c>
      <c r="F568" t="s">
        <v>2963</v>
      </c>
      <c r="G568" t="s">
        <v>2964</v>
      </c>
      <c r="H568" t="s">
        <v>288</v>
      </c>
      <c r="I568">
        <v>60108</v>
      </c>
      <c r="J568" t="s">
        <v>17706</v>
      </c>
      <c r="K568" t="s">
        <v>163</v>
      </c>
      <c r="L568">
        <v>1</v>
      </c>
      <c r="M568">
        <v>23</v>
      </c>
      <c r="N568">
        <v>3</v>
      </c>
      <c r="O568">
        <v>27</v>
      </c>
      <c r="P568">
        <v>26</v>
      </c>
      <c r="Q568">
        <v>18</v>
      </c>
      <c r="R568">
        <v>20</v>
      </c>
      <c r="S568">
        <v>17</v>
      </c>
      <c r="T568">
        <v>15</v>
      </c>
      <c r="U568">
        <v>23</v>
      </c>
      <c r="V568">
        <v>13</v>
      </c>
      <c r="W568">
        <v>17</v>
      </c>
      <c r="X568">
        <v>19</v>
      </c>
      <c r="Y568">
        <v>25</v>
      </c>
      <c r="Z568" t="s">
        <v>290</v>
      </c>
      <c r="AA568" t="s">
        <v>290</v>
      </c>
      <c r="AB568" t="s">
        <v>290</v>
      </c>
      <c r="AC568" t="s">
        <v>290</v>
      </c>
      <c r="AD568" t="s">
        <v>290</v>
      </c>
      <c r="AE568" t="s">
        <v>290</v>
      </c>
      <c r="AF568" t="s">
        <v>290</v>
      </c>
      <c r="AG568" t="s">
        <v>290</v>
      </c>
      <c r="AH568" t="s">
        <v>290</v>
      </c>
      <c r="AI568" t="s">
        <v>290</v>
      </c>
      <c r="AJ568">
        <v>38</v>
      </c>
      <c r="AK568" t="s">
        <v>290</v>
      </c>
      <c r="AL568">
        <v>34</v>
      </c>
      <c r="AM568" t="s">
        <v>290</v>
      </c>
      <c r="AN568" t="s">
        <v>290</v>
      </c>
      <c r="AO568">
        <v>100</v>
      </c>
      <c r="AP568">
        <v>20</v>
      </c>
      <c r="AQ568">
        <v>108</v>
      </c>
      <c r="AR568">
        <v>85</v>
      </c>
      <c r="AS568">
        <v>193</v>
      </c>
      <c r="AT568">
        <v>41.939509000000001</v>
      </c>
      <c r="AU568">
        <v>-88.118273000000002</v>
      </c>
      <c r="AV568">
        <v>1</v>
      </c>
      <c r="AW568" t="s">
        <v>16360</v>
      </c>
      <c r="AX568">
        <v>431</v>
      </c>
      <c r="AY568" t="s">
        <v>17707</v>
      </c>
      <c r="BB568" t="s">
        <v>2964</v>
      </c>
      <c r="BC568" t="s">
        <v>288</v>
      </c>
      <c r="BD568" t="s">
        <v>17623</v>
      </c>
      <c r="BE568">
        <v>60108</v>
      </c>
      <c r="BF568" t="s">
        <v>16346</v>
      </c>
      <c r="BG568" t="s">
        <v>16363</v>
      </c>
      <c r="BH568" t="b">
        <f>IFERROR(MATCH('2020'!A568, '2021'!A:A, 0) &gt;0, FALSE)</f>
        <v>1</v>
      </c>
    </row>
    <row r="569" spans="1:60">
      <c r="A569" t="s">
        <v>2966</v>
      </c>
      <c r="B569" t="s">
        <v>2967</v>
      </c>
      <c r="D569" t="s">
        <v>293</v>
      </c>
      <c r="E569" t="s">
        <v>2968</v>
      </c>
      <c r="F569" t="s">
        <v>2969</v>
      </c>
      <c r="G569" t="s">
        <v>1727</v>
      </c>
      <c r="H569" t="s">
        <v>288</v>
      </c>
      <c r="I569">
        <v>60521</v>
      </c>
      <c r="J569" t="s">
        <v>17708</v>
      </c>
      <c r="K569" t="s">
        <v>163</v>
      </c>
      <c r="L569">
        <v>4</v>
      </c>
      <c r="M569">
        <v>30.9</v>
      </c>
      <c r="N569">
        <v>9.1999999999999993</v>
      </c>
      <c r="O569">
        <v>44.1</v>
      </c>
      <c r="P569">
        <v>59</v>
      </c>
      <c r="Q569">
        <v>57</v>
      </c>
      <c r="R569">
        <v>36</v>
      </c>
      <c r="S569">
        <v>42</v>
      </c>
      <c r="T569">
        <v>42</v>
      </c>
      <c r="U569">
        <v>39</v>
      </c>
      <c r="V569">
        <v>33</v>
      </c>
      <c r="W569">
        <v>47</v>
      </c>
      <c r="X569">
        <v>48</v>
      </c>
      <c r="Y569">
        <v>48</v>
      </c>
      <c r="Z569" t="s">
        <v>290</v>
      </c>
      <c r="AA569" t="s">
        <v>290</v>
      </c>
      <c r="AB569" t="s">
        <v>290</v>
      </c>
      <c r="AC569" t="s">
        <v>290</v>
      </c>
      <c r="AD569" t="s">
        <v>290</v>
      </c>
      <c r="AE569" t="s">
        <v>290</v>
      </c>
      <c r="AF569" t="s">
        <v>290</v>
      </c>
      <c r="AG569" t="s">
        <v>290</v>
      </c>
      <c r="AH569">
        <v>23</v>
      </c>
      <c r="AI569" t="s">
        <v>290</v>
      </c>
      <c r="AJ569">
        <v>25</v>
      </c>
      <c r="AK569" t="s">
        <v>290</v>
      </c>
      <c r="AL569">
        <v>15</v>
      </c>
      <c r="AM569" t="s">
        <v>290</v>
      </c>
      <c r="AN569" t="s">
        <v>290</v>
      </c>
      <c r="AO569">
        <v>410</v>
      </c>
      <c r="AP569">
        <v>21</v>
      </c>
      <c r="AQ569">
        <v>227</v>
      </c>
      <c r="AR569">
        <v>248</v>
      </c>
      <c r="AS569">
        <v>475</v>
      </c>
      <c r="AT569">
        <v>41.797353000000001</v>
      </c>
      <c r="AU569">
        <v>-87.934995999999998</v>
      </c>
      <c r="AV569">
        <v>1</v>
      </c>
      <c r="AW569" t="s">
        <v>16360</v>
      </c>
      <c r="AX569">
        <v>421</v>
      </c>
      <c r="AY569" t="s">
        <v>17709</v>
      </c>
      <c r="BB569" t="s">
        <v>1727</v>
      </c>
      <c r="BC569" t="s">
        <v>288</v>
      </c>
      <c r="BD569" t="s">
        <v>17623</v>
      </c>
      <c r="BE569">
        <v>60521</v>
      </c>
      <c r="BF569" t="s">
        <v>16346</v>
      </c>
      <c r="BG569" t="s">
        <v>16363</v>
      </c>
      <c r="BH569" t="b">
        <f>IFERROR(MATCH('2020'!A569, '2021'!A:A, 0) &gt;0, FALSE)</f>
        <v>1</v>
      </c>
    </row>
    <row r="570" spans="1:60">
      <c r="A570" t="s">
        <v>2970</v>
      </c>
      <c r="B570" t="s">
        <v>1585</v>
      </c>
      <c r="C570" t="s">
        <v>283</v>
      </c>
      <c r="D570" t="s">
        <v>817</v>
      </c>
      <c r="E570" t="s">
        <v>2971</v>
      </c>
      <c r="F570" t="s">
        <v>2972</v>
      </c>
      <c r="G570" t="s">
        <v>2851</v>
      </c>
      <c r="H570" t="s">
        <v>288</v>
      </c>
      <c r="I570">
        <v>60148</v>
      </c>
      <c r="J570" t="s">
        <v>17710</v>
      </c>
      <c r="K570" t="s">
        <v>163</v>
      </c>
      <c r="L570">
        <v>2</v>
      </c>
      <c r="M570">
        <v>6</v>
      </c>
      <c r="N570">
        <v>4</v>
      </c>
      <c r="O570">
        <v>12</v>
      </c>
      <c r="P570">
        <v>23</v>
      </c>
      <c r="Q570">
        <v>11</v>
      </c>
      <c r="R570" t="s">
        <v>290</v>
      </c>
      <c r="S570" t="s">
        <v>290</v>
      </c>
      <c r="T570" t="s">
        <v>290</v>
      </c>
      <c r="U570" t="s">
        <v>290</v>
      </c>
      <c r="V570" t="s">
        <v>290</v>
      </c>
      <c r="W570" t="s">
        <v>290</v>
      </c>
      <c r="X570" t="s">
        <v>290</v>
      </c>
      <c r="Y570">
        <v>10</v>
      </c>
      <c r="Z570" t="s">
        <v>290</v>
      </c>
      <c r="AA570" t="s">
        <v>290</v>
      </c>
      <c r="AB570" t="s">
        <v>290</v>
      </c>
      <c r="AC570" t="s">
        <v>290</v>
      </c>
      <c r="AD570" t="s">
        <v>290</v>
      </c>
      <c r="AE570" t="s">
        <v>290</v>
      </c>
      <c r="AF570" t="s">
        <v>290</v>
      </c>
      <c r="AG570" t="s">
        <v>290</v>
      </c>
      <c r="AH570" t="s">
        <v>290</v>
      </c>
      <c r="AI570" t="s">
        <v>290</v>
      </c>
      <c r="AJ570" t="s">
        <v>290</v>
      </c>
      <c r="AK570" t="s">
        <v>290</v>
      </c>
      <c r="AL570" t="s">
        <v>290</v>
      </c>
      <c r="AM570">
        <v>12</v>
      </c>
      <c r="AN570" t="s">
        <v>290</v>
      </c>
      <c r="AO570">
        <v>33</v>
      </c>
      <c r="AP570">
        <v>15</v>
      </c>
      <c r="AQ570">
        <v>41</v>
      </c>
      <c r="AR570">
        <v>24</v>
      </c>
      <c r="AS570">
        <v>65</v>
      </c>
      <c r="AT570">
        <v>41.862625999999999</v>
      </c>
      <c r="AU570">
        <v>-87.992492999999996</v>
      </c>
      <c r="AV570">
        <v>0.82</v>
      </c>
      <c r="AW570" t="s">
        <v>16883</v>
      </c>
      <c r="AX570">
        <v>1145</v>
      </c>
      <c r="AY570" t="s">
        <v>17673</v>
      </c>
      <c r="BB570" t="s">
        <v>2851</v>
      </c>
      <c r="BC570" t="s">
        <v>288</v>
      </c>
      <c r="BD570" t="s">
        <v>17623</v>
      </c>
      <c r="BE570">
        <v>60148</v>
      </c>
      <c r="BF570" t="s">
        <v>16346</v>
      </c>
      <c r="BG570" t="s">
        <v>163</v>
      </c>
      <c r="BH570" t="b">
        <f>IFERROR(MATCH('2020'!A570, '2021'!A:A, 0) &gt;0, FALSE)</f>
        <v>1</v>
      </c>
    </row>
    <row r="571" spans="1:60">
      <c r="A571" t="s">
        <v>2973</v>
      </c>
      <c r="B571" t="s">
        <v>2974</v>
      </c>
      <c r="D571" t="s">
        <v>1049</v>
      </c>
      <c r="E571" t="s">
        <v>17711</v>
      </c>
      <c r="F571" t="s">
        <v>2977</v>
      </c>
      <c r="G571" t="s">
        <v>2839</v>
      </c>
      <c r="H571" t="s">
        <v>288</v>
      </c>
      <c r="I571">
        <v>60126</v>
      </c>
      <c r="J571" t="s">
        <v>17712</v>
      </c>
      <c r="K571" t="s">
        <v>163</v>
      </c>
      <c r="L571">
        <v>11</v>
      </c>
      <c r="M571">
        <v>40.5</v>
      </c>
      <c r="N571">
        <v>11.5</v>
      </c>
      <c r="O571">
        <v>63</v>
      </c>
      <c r="P571">
        <v>90</v>
      </c>
      <c r="Q571">
        <v>65</v>
      </c>
      <c r="R571">
        <v>56</v>
      </c>
      <c r="S571">
        <v>65</v>
      </c>
      <c r="T571">
        <v>65</v>
      </c>
      <c r="U571">
        <v>74</v>
      </c>
      <c r="V571">
        <v>78</v>
      </c>
      <c r="W571">
        <v>90</v>
      </c>
      <c r="X571">
        <v>82</v>
      </c>
      <c r="Y571">
        <v>88</v>
      </c>
      <c r="Z571" t="s">
        <v>290</v>
      </c>
      <c r="AA571" t="s">
        <v>290</v>
      </c>
      <c r="AB571" t="s">
        <v>290</v>
      </c>
      <c r="AC571" t="s">
        <v>290</v>
      </c>
      <c r="AD571" t="s">
        <v>290</v>
      </c>
      <c r="AE571" t="s">
        <v>290</v>
      </c>
      <c r="AF571" t="s">
        <v>290</v>
      </c>
      <c r="AG571" t="s">
        <v>290</v>
      </c>
      <c r="AH571" t="s">
        <v>290</v>
      </c>
      <c r="AI571" t="s">
        <v>290</v>
      </c>
      <c r="AJ571">
        <v>51</v>
      </c>
      <c r="AK571" t="s">
        <v>290</v>
      </c>
      <c r="AL571">
        <v>45</v>
      </c>
      <c r="AM571">
        <v>100</v>
      </c>
      <c r="AN571" t="s">
        <v>290</v>
      </c>
      <c r="AO571">
        <v>554</v>
      </c>
      <c r="AP571" t="s">
        <v>290</v>
      </c>
      <c r="AQ571">
        <v>394</v>
      </c>
      <c r="AR571">
        <v>359</v>
      </c>
      <c r="AS571">
        <v>753</v>
      </c>
      <c r="AT571">
        <v>41.867133000000003</v>
      </c>
      <c r="AU571">
        <v>-87.942751999999999</v>
      </c>
      <c r="AV571">
        <v>1</v>
      </c>
      <c r="AW571" t="s">
        <v>16343</v>
      </c>
      <c r="AX571">
        <v>188</v>
      </c>
      <c r="AY571" t="s">
        <v>17713</v>
      </c>
      <c r="BB571" t="s">
        <v>2839</v>
      </c>
      <c r="BC571" t="s">
        <v>288</v>
      </c>
      <c r="BD571" t="s">
        <v>17623</v>
      </c>
      <c r="BE571">
        <v>60126</v>
      </c>
      <c r="BF571" t="s">
        <v>16346</v>
      </c>
      <c r="BG571" t="s">
        <v>163</v>
      </c>
      <c r="BH571" t="b">
        <f>IFERROR(MATCH('2020'!A571, '2021'!A:A, 0) &gt;0, FALSE)</f>
        <v>1</v>
      </c>
    </row>
    <row r="572" spans="1:60">
      <c r="A572" t="s">
        <v>2978</v>
      </c>
      <c r="B572" t="s">
        <v>2979</v>
      </c>
      <c r="C572" t="s">
        <v>314</v>
      </c>
      <c r="D572" t="s">
        <v>507</v>
      </c>
      <c r="E572" t="s">
        <v>2980</v>
      </c>
      <c r="F572" t="s">
        <v>2981</v>
      </c>
      <c r="G572" t="s">
        <v>2856</v>
      </c>
      <c r="H572" t="s">
        <v>288</v>
      </c>
      <c r="I572">
        <v>60516</v>
      </c>
      <c r="J572" t="s">
        <v>17714</v>
      </c>
      <c r="K572" t="s">
        <v>163</v>
      </c>
      <c r="L572">
        <v>4</v>
      </c>
      <c r="M572">
        <v>17</v>
      </c>
      <c r="N572">
        <v>1</v>
      </c>
      <c r="O572">
        <v>22</v>
      </c>
      <c r="P572">
        <v>28</v>
      </c>
      <c r="Q572">
        <v>11</v>
      </c>
      <c r="R572">
        <v>10</v>
      </c>
      <c r="S572">
        <v>12</v>
      </c>
      <c r="T572" t="s">
        <v>290</v>
      </c>
      <c r="U572" t="s">
        <v>290</v>
      </c>
      <c r="V572">
        <v>10</v>
      </c>
      <c r="W572">
        <v>13</v>
      </c>
      <c r="X572">
        <v>11</v>
      </c>
      <c r="Y572" t="s">
        <v>290</v>
      </c>
      <c r="Z572">
        <v>13</v>
      </c>
      <c r="AA572" t="s">
        <v>290</v>
      </c>
      <c r="AB572" t="s">
        <v>290</v>
      </c>
      <c r="AC572">
        <v>14</v>
      </c>
      <c r="AD572" t="s">
        <v>290</v>
      </c>
      <c r="AE572" t="s">
        <v>290</v>
      </c>
      <c r="AF572" t="s">
        <v>290</v>
      </c>
      <c r="AG572" t="s">
        <v>290</v>
      </c>
      <c r="AH572" t="s">
        <v>290</v>
      </c>
      <c r="AI572" t="s">
        <v>290</v>
      </c>
      <c r="AJ572">
        <v>11</v>
      </c>
      <c r="AK572" t="s">
        <v>290</v>
      </c>
      <c r="AL572">
        <v>33</v>
      </c>
      <c r="AM572">
        <v>14</v>
      </c>
      <c r="AN572" t="s">
        <v>290</v>
      </c>
      <c r="AO572">
        <v>95</v>
      </c>
      <c r="AP572" t="s">
        <v>290</v>
      </c>
      <c r="AQ572">
        <v>89</v>
      </c>
      <c r="AR572">
        <v>68</v>
      </c>
      <c r="AS572">
        <v>157</v>
      </c>
      <c r="AT572">
        <v>41.749014000000003</v>
      </c>
      <c r="AU572">
        <v>-87.992502000000002</v>
      </c>
      <c r="AV572">
        <v>1</v>
      </c>
      <c r="AW572" t="s">
        <v>16343</v>
      </c>
      <c r="AX572">
        <v>333</v>
      </c>
      <c r="AY572" t="s">
        <v>17715</v>
      </c>
      <c r="BB572" t="s">
        <v>2856</v>
      </c>
      <c r="BC572" t="s">
        <v>288</v>
      </c>
      <c r="BD572" t="s">
        <v>17623</v>
      </c>
      <c r="BE572">
        <v>60516</v>
      </c>
      <c r="BF572" t="s">
        <v>16346</v>
      </c>
      <c r="BG572" t="s">
        <v>163</v>
      </c>
      <c r="BH572" t="b">
        <f>IFERROR(MATCH('2020'!A572, '2021'!A:A, 0) &gt;0, FALSE)</f>
        <v>1</v>
      </c>
    </row>
    <row r="573" spans="1:60">
      <c r="A573" t="s">
        <v>2983</v>
      </c>
      <c r="B573" t="s">
        <v>2984</v>
      </c>
      <c r="C573" t="s">
        <v>314</v>
      </c>
      <c r="D573" t="s">
        <v>839</v>
      </c>
      <c r="E573" t="s">
        <v>17716</v>
      </c>
      <c r="F573" t="s">
        <v>2986</v>
      </c>
      <c r="G573" t="s">
        <v>2987</v>
      </c>
      <c r="H573" t="s">
        <v>288</v>
      </c>
      <c r="I573">
        <v>60106</v>
      </c>
      <c r="J573" t="s">
        <v>17717</v>
      </c>
      <c r="K573" t="s">
        <v>163</v>
      </c>
      <c r="L573">
        <v>1</v>
      </c>
      <c r="M573">
        <v>6.5</v>
      </c>
      <c r="N573">
        <v>3.5</v>
      </c>
      <c r="O573">
        <v>11</v>
      </c>
      <c r="P573">
        <v>27</v>
      </c>
      <c r="Q573">
        <v>13</v>
      </c>
      <c r="R573" t="s">
        <v>290</v>
      </c>
      <c r="S573" t="s">
        <v>290</v>
      </c>
      <c r="T573" t="s">
        <v>290</v>
      </c>
      <c r="U573" t="s">
        <v>290</v>
      </c>
      <c r="V573" t="s">
        <v>290</v>
      </c>
      <c r="W573" t="s">
        <v>290</v>
      </c>
      <c r="X573" t="s">
        <v>290</v>
      </c>
      <c r="Y573" t="s">
        <v>290</v>
      </c>
      <c r="Z573" t="s">
        <v>290</v>
      </c>
      <c r="AA573" t="s">
        <v>290</v>
      </c>
      <c r="AB573" t="s">
        <v>290</v>
      </c>
      <c r="AC573" t="s">
        <v>290</v>
      </c>
      <c r="AD573" t="s">
        <v>290</v>
      </c>
      <c r="AE573" t="s">
        <v>290</v>
      </c>
      <c r="AF573" t="s">
        <v>290</v>
      </c>
      <c r="AG573" t="s">
        <v>290</v>
      </c>
      <c r="AH573" t="s">
        <v>290</v>
      </c>
      <c r="AI573" t="s">
        <v>290</v>
      </c>
      <c r="AJ573">
        <v>16</v>
      </c>
      <c r="AK573" t="s">
        <v>290</v>
      </c>
      <c r="AL573" t="s">
        <v>290</v>
      </c>
      <c r="AM573">
        <v>10</v>
      </c>
      <c r="AN573" t="s">
        <v>290</v>
      </c>
      <c r="AO573">
        <v>54</v>
      </c>
      <c r="AP573" t="s">
        <v>290</v>
      </c>
      <c r="AQ573">
        <v>47</v>
      </c>
      <c r="AR573">
        <v>46</v>
      </c>
      <c r="AS573">
        <v>93</v>
      </c>
      <c r="AT573">
        <v>41.935918999999998</v>
      </c>
      <c r="AU573">
        <v>-87.952168</v>
      </c>
      <c r="AV573">
        <v>1</v>
      </c>
      <c r="AW573" t="s">
        <v>16343</v>
      </c>
      <c r="AX573">
        <v>865</v>
      </c>
      <c r="AY573" t="s">
        <v>17718</v>
      </c>
      <c r="BB573" t="s">
        <v>2987</v>
      </c>
      <c r="BC573" t="s">
        <v>288</v>
      </c>
      <c r="BD573" t="s">
        <v>17623</v>
      </c>
      <c r="BE573">
        <v>60106</v>
      </c>
      <c r="BF573" t="s">
        <v>16346</v>
      </c>
      <c r="BG573" t="s">
        <v>163</v>
      </c>
      <c r="BH573" t="b">
        <f>IFERROR(MATCH('2020'!A573, '2021'!A:A, 0) &gt;0, FALSE)</f>
        <v>1</v>
      </c>
    </row>
    <row r="574" spans="1:60">
      <c r="A574" t="s">
        <v>2989</v>
      </c>
      <c r="B574" t="s">
        <v>484</v>
      </c>
      <c r="C574" t="s">
        <v>283</v>
      </c>
      <c r="D574" t="s">
        <v>320</v>
      </c>
      <c r="E574" t="s">
        <v>17719</v>
      </c>
      <c r="F574" t="s">
        <v>2992</v>
      </c>
      <c r="G574" t="s">
        <v>2801</v>
      </c>
      <c r="H574" t="s">
        <v>288</v>
      </c>
      <c r="I574">
        <v>60540</v>
      </c>
      <c r="J574" t="s">
        <v>17720</v>
      </c>
      <c r="K574" t="s">
        <v>163</v>
      </c>
      <c r="L574">
        <v>3</v>
      </c>
      <c r="M574">
        <v>35</v>
      </c>
      <c r="N574">
        <v>8</v>
      </c>
      <c r="O574">
        <v>46</v>
      </c>
      <c r="P574">
        <v>53</v>
      </c>
      <c r="Q574">
        <v>30</v>
      </c>
      <c r="R574">
        <v>25</v>
      </c>
      <c r="S574">
        <v>32</v>
      </c>
      <c r="T574">
        <v>28</v>
      </c>
      <c r="U574">
        <v>36</v>
      </c>
      <c r="V574">
        <v>42</v>
      </c>
      <c r="W574">
        <v>40</v>
      </c>
      <c r="X574">
        <v>53</v>
      </c>
      <c r="Y574">
        <v>52</v>
      </c>
      <c r="Z574" t="s">
        <v>290</v>
      </c>
      <c r="AA574" t="s">
        <v>290</v>
      </c>
      <c r="AB574" t="s">
        <v>290</v>
      </c>
      <c r="AC574" t="s">
        <v>290</v>
      </c>
      <c r="AD574" t="s">
        <v>290</v>
      </c>
      <c r="AE574" t="s">
        <v>290</v>
      </c>
      <c r="AF574" t="s">
        <v>290</v>
      </c>
      <c r="AG574" t="s">
        <v>290</v>
      </c>
      <c r="AH574">
        <v>40</v>
      </c>
      <c r="AI574" t="s">
        <v>290</v>
      </c>
      <c r="AJ574">
        <v>72</v>
      </c>
      <c r="AK574" t="s">
        <v>290</v>
      </c>
      <c r="AL574">
        <v>43</v>
      </c>
      <c r="AM574">
        <v>17</v>
      </c>
      <c r="AN574" t="s">
        <v>290</v>
      </c>
      <c r="AO574">
        <v>278</v>
      </c>
      <c r="AP574">
        <v>16</v>
      </c>
      <c r="AQ574">
        <v>211</v>
      </c>
      <c r="AR574">
        <v>221</v>
      </c>
      <c r="AS574">
        <v>432</v>
      </c>
      <c r="AT574">
        <v>41.768419999999999</v>
      </c>
      <c r="AU574">
        <v>-88.168565999999998</v>
      </c>
      <c r="AV574">
        <v>1</v>
      </c>
      <c r="AW574" t="s">
        <v>16343</v>
      </c>
      <c r="AX574">
        <v>1155</v>
      </c>
      <c r="AY574" t="s">
        <v>17721</v>
      </c>
      <c r="BB574" t="s">
        <v>2801</v>
      </c>
      <c r="BC574" t="s">
        <v>288</v>
      </c>
      <c r="BD574" t="s">
        <v>17623</v>
      </c>
      <c r="BE574">
        <v>60540</v>
      </c>
      <c r="BF574" t="s">
        <v>16346</v>
      </c>
      <c r="BG574" t="s">
        <v>17722</v>
      </c>
      <c r="BH574" t="b">
        <f>IFERROR(MATCH('2020'!A574, '2021'!A:A, 0) &gt;0, FALSE)</f>
        <v>1</v>
      </c>
    </row>
    <row r="575" spans="1:60">
      <c r="A575" t="s">
        <v>6577</v>
      </c>
      <c r="B575" t="s">
        <v>6578</v>
      </c>
      <c r="D575" t="s">
        <v>922</v>
      </c>
      <c r="E575" t="s">
        <v>17723</v>
      </c>
      <c r="F575" t="s">
        <v>6580</v>
      </c>
      <c r="G575" t="s">
        <v>2856</v>
      </c>
      <c r="H575" t="s">
        <v>288</v>
      </c>
      <c r="I575">
        <v>60516</v>
      </c>
      <c r="J575" t="s">
        <v>17724</v>
      </c>
      <c r="K575" t="s">
        <v>163</v>
      </c>
      <c r="L575">
        <v>2</v>
      </c>
      <c r="M575">
        <v>12</v>
      </c>
      <c r="N575">
        <v>2</v>
      </c>
      <c r="O575">
        <v>16</v>
      </c>
      <c r="P575">
        <v>35</v>
      </c>
      <c r="Q575" t="s">
        <v>290</v>
      </c>
      <c r="R575" t="s">
        <v>290</v>
      </c>
      <c r="S575" t="s">
        <v>290</v>
      </c>
      <c r="T575" t="s">
        <v>290</v>
      </c>
      <c r="U575" t="s">
        <v>290</v>
      </c>
      <c r="V575" t="s">
        <v>290</v>
      </c>
      <c r="W575" t="s">
        <v>290</v>
      </c>
      <c r="X575" t="s">
        <v>290</v>
      </c>
      <c r="Y575" t="s">
        <v>290</v>
      </c>
      <c r="Z575" t="s">
        <v>290</v>
      </c>
      <c r="AA575" t="s">
        <v>290</v>
      </c>
      <c r="AB575" t="s">
        <v>290</v>
      </c>
      <c r="AC575" t="s">
        <v>290</v>
      </c>
      <c r="AD575" t="s">
        <v>290</v>
      </c>
      <c r="AE575" t="s">
        <v>290</v>
      </c>
      <c r="AF575" t="s">
        <v>290</v>
      </c>
      <c r="AG575" t="s">
        <v>290</v>
      </c>
      <c r="AH575" t="s">
        <v>290</v>
      </c>
      <c r="AI575" t="s">
        <v>290</v>
      </c>
      <c r="AJ575" t="s">
        <v>290</v>
      </c>
      <c r="AK575" t="s">
        <v>290</v>
      </c>
      <c r="AL575" t="s">
        <v>290</v>
      </c>
      <c r="AM575" t="s">
        <v>290</v>
      </c>
      <c r="AN575" t="s">
        <v>290</v>
      </c>
      <c r="AO575">
        <v>69</v>
      </c>
      <c r="AP575" t="s">
        <v>290</v>
      </c>
      <c r="AQ575">
        <v>39</v>
      </c>
      <c r="AR575">
        <v>39</v>
      </c>
      <c r="AS575">
        <v>78</v>
      </c>
      <c r="AT575">
        <v>41.772187000000002</v>
      </c>
      <c r="AU575">
        <v>-87.999089999999995</v>
      </c>
      <c r="AV575">
        <v>1</v>
      </c>
      <c r="AW575" t="s">
        <v>16343</v>
      </c>
      <c r="AX575">
        <v>525</v>
      </c>
      <c r="AY575" t="s">
        <v>17725</v>
      </c>
      <c r="BB575" t="s">
        <v>2856</v>
      </c>
      <c r="BC575" t="s">
        <v>288</v>
      </c>
      <c r="BD575" t="s">
        <v>17623</v>
      </c>
      <c r="BE575">
        <v>60516</v>
      </c>
      <c r="BF575" t="s">
        <v>16346</v>
      </c>
      <c r="BG575" t="s">
        <v>163</v>
      </c>
      <c r="BH575" t="b">
        <f>IFERROR(MATCH('2020'!A575, '2021'!A:A, 0) &gt;0, FALSE)</f>
        <v>1</v>
      </c>
    </row>
    <row r="576" spans="1:60">
      <c r="A576" t="s">
        <v>2993</v>
      </c>
      <c r="B576" t="s">
        <v>2994</v>
      </c>
      <c r="C576" t="s">
        <v>283</v>
      </c>
      <c r="D576" t="s">
        <v>1407</v>
      </c>
      <c r="E576" t="s">
        <v>1215</v>
      </c>
      <c r="F576" t="s">
        <v>2996</v>
      </c>
      <c r="G576" t="s">
        <v>2826</v>
      </c>
      <c r="H576" t="s">
        <v>288</v>
      </c>
      <c r="I576">
        <v>60187</v>
      </c>
      <c r="J576" t="s">
        <v>17726</v>
      </c>
      <c r="K576" t="s">
        <v>163</v>
      </c>
      <c r="L576">
        <v>3</v>
      </c>
      <c r="M576">
        <v>13.2</v>
      </c>
      <c r="N576">
        <v>4.4000000000000004</v>
      </c>
      <c r="O576">
        <v>20.6</v>
      </c>
      <c r="P576" t="s">
        <v>290</v>
      </c>
      <c r="Q576">
        <v>10</v>
      </c>
      <c r="R576">
        <v>10</v>
      </c>
      <c r="S576">
        <v>11</v>
      </c>
      <c r="T576">
        <v>15</v>
      </c>
      <c r="U576">
        <v>11</v>
      </c>
      <c r="V576" t="s">
        <v>290</v>
      </c>
      <c r="W576">
        <v>13</v>
      </c>
      <c r="X576">
        <v>12</v>
      </c>
      <c r="Y576" t="s">
        <v>290</v>
      </c>
      <c r="Z576" t="s">
        <v>290</v>
      </c>
      <c r="AA576" t="s">
        <v>290</v>
      </c>
      <c r="AB576" t="s">
        <v>290</v>
      </c>
      <c r="AC576" t="s">
        <v>290</v>
      </c>
      <c r="AD576" t="s">
        <v>290</v>
      </c>
      <c r="AE576" t="s">
        <v>290</v>
      </c>
      <c r="AF576" t="s">
        <v>290</v>
      </c>
      <c r="AG576" t="s">
        <v>290</v>
      </c>
      <c r="AH576" t="s">
        <v>290</v>
      </c>
      <c r="AI576" t="s">
        <v>290</v>
      </c>
      <c r="AJ576" t="s">
        <v>290</v>
      </c>
      <c r="AK576" t="s">
        <v>290</v>
      </c>
      <c r="AL576" t="s">
        <v>290</v>
      </c>
      <c r="AM576" t="s">
        <v>290</v>
      </c>
      <c r="AN576" t="s">
        <v>290</v>
      </c>
      <c r="AO576">
        <v>102</v>
      </c>
      <c r="AP576">
        <v>14</v>
      </c>
      <c r="AQ576">
        <v>61</v>
      </c>
      <c r="AR576">
        <v>64</v>
      </c>
      <c r="AS576">
        <v>125</v>
      </c>
      <c r="AT576">
        <v>41.872720000000001</v>
      </c>
      <c r="AU576">
        <v>-88.112442000000001</v>
      </c>
      <c r="AV576">
        <v>0.33</v>
      </c>
      <c r="AW576" t="s">
        <v>16365</v>
      </c>
      <c r="AX576">
        <v>209</v>
      </c>
      <c r="AY576" t="s">
        <v>16366</v>
      </c>
      <c r="BB576" t="s">
        <v>2826</v>
      </c>
      <c r="BC576" t="s">
        <v>288</v>
      </c>
      <c r="BD576" t="s">
        <v>17623</v>
      </c>
      <c r="BE576">
        <v>60187</v>
      </c>
      <c r="BF576" t="s">
        <v>16346</v>
      </c>
      <c r="BG576" t="s">
        <v>16363</v>
      </c>
      <c r="BH576" t="b">
        <f>IFERROR(MATCH('2020'!A576, '2021'!A:A, 0) &gt;0, FALSE)</f>
        <v>1</v>
      </c>
    </row>
    <row r="577" spans="1:60">
      <c r="A577" t="s">
        <v>14974</v>
      </c>
      <c r="B577" t="s">
        <v>9917</v>
      </c>
      <c r="D577" t="s">
        <v>17727</v>
      </c>
      <c r="E577" t="s">
        <v>17728</v>
      </c>
      <c r="F577" t="s">
        <v>9920</v>
      </c>
      <c r="G577" t="s">
        <v>2801</v>
      </c>
      <c r="H577" t="s">
        <v>288</v>
      </c>
      <c r="I577">
        <v>60563</v>
      </c>
      <c r="J577" t="s">
        <v>17729</v>
      </c>
      <c r="K577" t="s">
        <v>163</v>
      </c>
      <c r="L577">
        <v>0</v>
      </c>
      <c r="M577">
        <v>2.5</v>
      </c>
      <c r="N577">
        <v>0</v>
      </c>
      <c r="O577">
        <v>2.5</v>
      </c>
      <c r="P577">
        <v>17</v>
      </c>
      <c r="Q577" t="s">
        <v>290</v>
      </c>
      <c r="R577" t="s">
        <v>290</v>
      </c>
      <c r="S577" t="s">
        <v>290</v>
      </c>
      <c r="T577" t="s">
        <v>290</v>
      </c>
      <c r="U577" t="s">
        <v>290</v>
      </c>
      <c r="V577" t="s">
        <v>290</v>
      </c>
      <c r="W577" t="s">
        <v>290</v>
      </c>
      <c r="X577" t="s">
        <v>290</v>
      </c>
      <c r="Y577" t="s">
        <v>290</v>
      </c>
      <c r="Z577" t="s">
        <v>290</v>
      </c>
      <c r="AA577" t="s">
        <v>290</v>
      </c>
      <c r="AB577" t="s">
        <v>290</v>
      </c>
      <c r="AC577" t="s">
        <v>290</v>
      </c>
      <c r="AD577" t="s">
        <v>290</v>
      </c>
      <c r="AE577" t="s">
        <v>290</v>
      </c>
      <c r="AF577" t="s">
        <v>290</v>
      </c>
      <c r="AG577" t="s">
        <v>290</v>
      </c>
      <c r="AH577" t="s">
        <v>290</v>
      </c>
      <c r="AI577" t="s">
        <v>290</v>
      </c>
      <c r="AJ577" t="s">
        <v>290</v>
      </c>
      <c r="AK577" t="s">
        <v>290</v>
      </c>
      <c r="AL577">
        <v>14</v>
      </c>
      <c r="AM577" t="s">
        <v>290</v>
      </c>
      <c r="AN577" t="s">
        <v>290</v>
      </c>
      <c r="AO577" t="s">
        <v>290</v>
      </c>
      <c r="AP577" t="s">
        <v>290</v>
      </c>
      <c r="AQ577">
        <v>9</v>
      </c>
      <c r="AR577">
        <v>14</v>
      </c>
      <c r="AS577">
        <v>23</v>
      </c>
      <c r="AT577">
        <v>41.789574000000002</v>
      </c>
      <c r="AU577">
        <v>-88.201648000000006</v>
      </c>
      <c r="AV577">
        <v>1</v>
      </c>
      <c r="AW577" t="s">
        <v>16343</v>
      </c>
      <c r="AX577">
        <v>1272</v>
      </c>
      <c r="AY577" t="s">
        <v>17730</v>
      </c>
      <c r="AZ577" t="s">
        <v>16790</v>
      </c>
      <c r="BA577">
        <v>108</v>
      </c>
      <c r="BB577" t="s">
        <v>2801</v>
      </c>
      <c r="BC577" t="s">
        <v>288</v>
      </c>
      <c r="BD577" t="s">
        <v>17623</v>
      </c>
      <c r="BE577">
        <v>60563</v>
      </c>
      <c r="BF577" t="s">
        <v>16346</v>
      </c>
      <c r="BG577" t="s">
        <v>17624</v>
      </c>
      <c r="BH577" t="b">
        <f>IFERROR(MATCH('2020'!A577, '2021'!A:A, 0) &gt;0, FALSE)</f>
        <v>0</v>
      </c>
    </row>
    <row r="578" spans="1:60">
      <c r="A578" t="s">
        <v>2997</v>
      </c>
      <c r="B578" t="s">
        <v>2998</v>
      </c>
      <c r="C578" t="s">
        <v>353</v>
      </c>
      <c r="D578" t="s">
        <v>2999</v>
      </c>
      <c r="E578" t="s">
        <v>3000</v>
      </c>
      <c r="F578" t="s">
        <v>3001</v>
      </c>
      <c r="G578" t="s">
        <v>2826</v>
      </c>
      <c r="H578" t="s">
        <v>288</v>
      </c>
      <c r="I578">
        <v>60187</v>
      </c>
      <c r="J578" t="s">
        <v>17731</v>
      </c>
      <c r="K578" t="s">
        <v>163</v>
      </c>
      <c r="L578">
        <v>2</v>
      </c>
      <c r="M578">
        <v>11</v>
      </c>
      <c r="N578">
        <v>2</v>
      </c>
      <c r="O578">
        <v>15</v>
      </c>
      <c r="P578">
        <v>19</v>
      </c>
      <c r="Q578">
        <v>11</v>
      </c>
      <c r="R578" t="s">
        <v>290</v>
      </c>
      <c r="S578" t="s">
        <v>290</v>
      </c>
      <c r="T578" t="s">
        <v>290</v>
      </c>
      <c r="U578" t="s">
        <v>290</v>
      </c>
      <c r="V578" t="s">
        <v>290</v>
      </c>
      <c r="W578" t="s">
        <v>290</v>
      </c>
      <c r="X578" t="s">
        <v>290</v>
      </c>
      <c r="Y578" t="s">
        <v>290</v>
      </c>
      <c r="Z578" t="s">
        <v>290</v>
      </c>
      <c r="AA578" t="s">
        <v>290</v>
      </c>
      <c r="AB578" t="s">
        <v>290</v>
      </c>
      <c r="AC578" t="s">
        <v>290</v>
      </c>
      <c r="AD578" t="s">
        <v>290</v>
      </c>
      <c r="AE578" t="s">
        <v>290</v>
      </c>
      <c r="AF578" t="s">
        <v>290</v>
      </c>
      <c r="AG578" t="s">
        <v>290</v>
      </c>
      <c r="AH578" t="s">
        <v>290</v>
      </c>
      <c r="AI578" t="s">
        <v>290</v>
      </c>
      <c r="AJ578" t="s">
        <v>290</v>
      </c>
      <c r="AK578" t="s">
        <v>290</v>
      </c>
      <c r="AL578" t="s">
        <v>290</v>
      </c>
      <c r="AM578" t="s">
        <v>290</v>
      </c>
      <c r="AN578" t="s">
        <v>290</v>
      </c>
      <c r="AO578">
        <v>45</v>
      </c>
      <c r="AP578">
        <v>12</v>
      </c>
      <c r="AQ578">
        <v>26</v>
      </c>
      <c r="AR578">
        <v>38</v>
      </c>
      <c r="AS578">
        <v>64</v>
      </c>
      <c r="AT578">
        <v>41.885921000000003</v>
      </c>
      <c r="AU578">
        <v>-88.109356000000005</v>
      </c>
      <c r="AV578">
        <v>1</v>
      </c>
      <c r="AW578" t="s">
        <v>16343</v>
      </c>
      <c r="AX578">
        <v>1926</v>
      </c>
      <c r="AY578" t="s">
        <v>16467</v>
      </c>
      <c r="BB578" t="s">
        <v>2826</v>
      </c>
      <c r="BC578" t="s">
        <v>288</v>
      </c>
      <c r="BD578" t="s">
        <v>17623</v>
      </c>
      <c r="BE578">
        <v>60187</v>
      </c>
      <c r="BF578" t="s">
        <v>16346</v>
      </c>
      <c r="BG578" t="s">
        <v>163</v>
      </c>
      <c r="BH578" t="b">
        <f>IFERROR(MATCH('2020'!A578, '2021'!A:A, 0) &gt;0, FALSE)</f>
        <v>1</v>
      </c>
    </row>
    <row r="579" spans="1:60">
      <c r="A579" t="s">
        <v>3002</v>
      </c>
      <c r="B579" t="s">
        <v>3003</v>
      </c>
      <c r="D579" t="s">
        <v>3004</v>
      </c>
      <c r="E579" t="s">
        <v>3005</v>
      </c>
      <c r="F579" t="s">
        <v>3006</v>
      </c>
      <c r="G579" t="s">
        <v>2801</v>
      </c>
      <c r="H579" t="s">
        <v>288</v>
      </c>
      <c r="I579">
        <v>60540</v>
      </c>
      <c r="J579" t="s">
        <v>17732</v>
      </c>
      <c r="K579" t="s">
        <v>163</v>
      </c>
      <c r="L579">
        <v>2</v>
      </c>
      <c r="M579">
        <v>10</v>
      </c>
      <c r="N579">
        <v>0</v>
      </c>
      <c r="O579">
        <v>12</v>
      </c>
      <c r="P579">
        <v>51</v>
      </c>
      <c r="Q579">
        <v>20</v>
      </c>
      <c r="R579" t="s">
        <v>290</v>
      </c>
      <c r="S579" t="s">
        <v>290</v>
      </c>
      <c r="T579" t="s">
        <v>290</v>
      </c>
      <c r="U579" t="s">
        <v>290</v>
      </c>
      <c r="V579" t="s">
        <v>290</v>
      </c>
      <c r="W579" t="s">
        <v>290</v>
      </c>
      <c r="X579" t="s">
        <v>290</v>
      </c>
      <c r="Y579" t="s">
        <v>290</v>
      </c>
      <c r="Z579" t="s">
        <v>290</v>
      </c>
      <c r="AA579" t="s">
        <v>290</v>
      </c>
      <c r="AB579" t="s">
        <v>290</v>
      </c>
      <c r="AC579" t="s">
        <v>290</v>
      </c>
      <c r="AD579" t="s">
        <v>290</v>
      </c>
      <c r="AE579" t="s">
        <v>290</v>
      </c>
      <c r="AF579" t="s">
        <v>290</v>
      </c>
      <c r="AG579" t="s">
        <v>290</v>
      </c>
      <c r="AH579" t="s">
        <v>290</v>
      </c>
      <c r="AI579" t="s">
        <v>290</v>
      </c>
      <c r="AJ579" t="s">
        <v>290</v>
      </c>
      <c r="AK579" t="s">
        <v>290</v>
      </c>
      <c r="AL579">
        <v>73</v>
      </c>
      <c r="AM579" t="s">
        <v>290</v>
      </c>
      <c r="AN579" t="s">
        <v>290</v>
      </c>
      <c r="AO579" t="s">
        <v>290</v>
      </c>
      <c r="AP579" t="s">
        <v>290</v>
      </c>
      <c r="AQ579">
        <v>38</v>
      </c>
      <c r="AR579">
        <v>39</v>
      </c>
      <c r="AS579">
        <v>77</v>
      </c>
      <c r="AT579">
        <v>41.754100999999999</v>
      </c>
      <c r="AU579">
        <v>-88.201639</v>
      </c>
      <c r="AV579">
        <v>1</v>
      </c>
      <c r="AW579" t="s">
        <v>16343</v>
      </c>
      <c r="AX579">
        <v>2844</v>
      </c>
      <c r="AY579" t="s">
        <v>16771</v>
      </c>
      <c r="BB579" t="s">
        <v>2801</v>
      </c>
      <c r="BC579" t="s">
        <v>288</v>
      </c>
      <c r="BD579" t="s">
        <v>17623</v>
      </c>
      <c r="BE579">
        <v>60540</v>
      </c>
      <c r="BF579" t="s">
        <v>16346</v>
      </c>
      <c r="BG579" t="s">
        <v>17624</v>
      </c>
      <c r="BH579" t="b">
        <f>IFERROR(MATCH('2020'!A579, '2021'!A:A, 0) &gt;0, FALSE)</f>
        <v>1</v>
      </c>
    </row>
    <row r="580" spans="1:60">
      <c r="A580" t="s">
        <v>3007</v>
      </c>
      <c r="B580" t="s">
        <v>3008</v>
      </c>
      <c r="D580" t="s">
        <v>3009</v>
      </c>
      <c r="E580" t="s">
        <v>3010</v>
      </c>
      <c r="F580" t="s">
        <v>3011</v>
      </c>
      <c r="G580" t="s">
        <v>2892</v>
      </c>
      <c r="H580" t="s">
        <v>288</v>
      </c>
      <c r="I580">
        <v>60137</v>
      </c>
      <c r="J580" t="s">
        <v>17733</v>
      </c>
      <c r="K580" t="s">
        <v>163</v>
      </c>
      <c r="L580">
        <v>1</v>
      </c>
      <c r="M580">
        <v>3</v>
      </c>
      <c r="N580">
        <v>2</v>
      </c>
      <c r="O580">
        <v>6</v>
      </c>
      <c r="P580">
        <v>48</v>
      </c>
      <c r="Q580">
        <v>11</v>
      </c>
      <c r="R580" t="s">
        <v>290</v>
      </c>
      <c r="S580" t="s">
        <v>290</v>
      </c>
      <c r="T580" t="s">
        <v>290</v>
      </c>
      <c r="U580" t="s">
        <v>290</v>
      </c>
      <c r="V580" t="s">
        <v>290</v>
      </c>
      <c r="W580" t="s">
        <v>290</v>
      </c>
      <c r="X580" t="s">
        <v>290</v>
      </c>
      <c r="Y580" t="s">
        <v>290</v>
      </c>
      <c r="Z580" t="s">
        <v>290</v>
      </c>
      <c r="AA580" t="s">
        <v>290</v>
      </c>
      <c r="AB580" t="s">
        <v>290</v>
      </c>
      <c r="AC580" t="s">
        <v>290</v>
      </c>
      <c r="AD580" t="s">
        <v>290</v>
      </c>
      <c r="AE580" t="s">
        <v>290</v>
      </c>
      <c r="AF580" t="s">
        <v>290</v>
      </c>
      <c r="AG580" t="s">
        <v>290</v>
      </c>
      <c r="AH580" t="s">
        <v>290</v>
      </c>
      <c r="AI580" t="s">
        <v>290</v>
      </c>
      <c r="AJ580" t="s">
        <v>290</v>
      </c>
      <c r="AK580" t="s">
        <v>290</v>
      </c>
      <c r="AL580" t="s">
        <v>290</v>
      </c>
      <c r="AM580" t="s">
        <v>290</v>
      </c>
      <c r="AN580" t="s">
        <v>290</v>
      </c>
      <c r="AO580">
        <v>55</v>
      </c>
      <c r="AP580" t="s">
        <v>290</v>
      </c>
      <c r="AQ580">
        <v>24</v>
      </c>
      <c r="AR580">
        <v>35</v>
      </c>
      <c r="AS580">
        <v>59</v>
      </c>
      <c r="AT580">
        <v>41.873766000000003</v>
      </c>
      <c r="AU580">
        <v>-88.060968000000003</v>
      </c>
      <c r="AV580">
        <v>1</v>
      </c>
      <c r="AW580" t="s">
        <v>16343</v>
      </c>
      <c r="AX580">
        <v>625</v>
      </c>
      <c r="AY580" t="s">
        <v>17734</v>
      </c>
      <c r="BB580" t="s">
        <v>2892</v>
      </c>
      <c r="BC580" t="s">
        <v>288</v>
      </c>
      <c r="BD580" t="s">
        <v>17623</v>
      </c>
      <c r="BE580">
        <v>60137</v>
      </c>
      <c r="BF580" t="s">
        <v>16346</v>
      </c>
      <c r="BG580" t="s">
        <v>163</v>
      </c>
      <c r="BH580" t="b">
        <f>IFERROR(MATCH('2020'!A580, '2021'!A:A, 0) &gt;0, FALSE)</f>
        <v>1</v>
      </c>
    </row>
    <row r="581" spans="1:60">
      <c r="A581" t="s">
        <v>3012</v>
      </c>
      <c r="B581" t="s">
        <v>3013</v>
      </c>
      <c r="C581" t="s">
        <v>283</v>
      </c>
      <c r="D581" t="s">
        <v>1381</v>
      </c>
      <c r="E581" t="s">
        <v>3014</v>
      </c>
      <c r="F581" t="s">
        <v>16178</v>
      </c>
      <c r="G581" t="s">
        <v>2851</v>
      </c>
      <c r="H581" t="s">
        <v>288</v>
      </c>
      <c r="I581">
        <v>60148</v>
      </c>
      <c r="J581" t="s">
        <v>17735</v>
      </c>
      <c r="K581" t="s">
        <v>163</v>
      </c>
      <c r="L581">
        <v>3.5</v>
      </c>
      <c r="M581">
        <v>7.6</v>
      </c>
      <c r="N581">
        <v>2</v>
      </c>
      <c r="O581">
        <v>13.1</v>
      </c>
      <c r="P581" t="s">
        <v>290</v>
      </c>
      <c r="Q581" t="s">
        <v>290</v>
      </c>
      <c r="R581" t="s">
        <v>290</v>
      </c>
      <c r="S581" t="s">
        <v>290</v>
      </c>
      <c r="T581" t="s">
        <v>290</v>
      </c>
      <c r="U581" t="s">
        <v>290</v>
      </c>
      <c r="V581" t="s">
        <v>290</v>
      </c>
      <c r="W581" t="s">
        <v>290</v>
      </c>
      <c r="X581" t="s">
        <v>290</v>
      </c>
      <c r="Y581" t="s">
        <v>290</v>
      </c>
      <c r="Z581">
        <v>37</v>
      </c>
      <c r="AA581">
        <v>21</v>
      </c>
      <c r="AB581">
        <v>13</v>
      </c>
      <c r="AC581">
        <v>18</v>
      </c>
      <c r="AD581" t="s">
        <v>290</v>
      </c>
      <c r="AE581" t="s">
        <v>290</v>
      </c>
      <c r="AF581" t="s">
        <v>290</v>
      </c>
      <c r="AG581" t="s">
        <v>290</v>
      </c>
      <c r="AH581" t="s">
        <v>290</v>
      </c>
      <c r="AI581" t="s">
        <v>290</v>
      </c>
      <c r="AJ581" t="s">
        <v>290</v>
      </c>
      <c r="AK581" t="s">
        <v>290</v>
      </c>
      <c r="AL581" t="s">
        <v>290</v>
      </c>
      <c r="AM581" t="s">
        <v>290</v>
      </c>
      <c r="AN581" t="s">
        <v>290</v>
      </c>
      <c r="AO581">
        <v>76</v>
      </c>
      <c r="AP581" t="s">
        <v>290</v>
      </c>
      <c r="AQ581">
        <v>55</v>
      </c>
      <c r="AR581">
        <v>34</v>
      </c>
      <c r="AS581">
        <v>89</v>
      </c>
      <c r="AT581">
        <v>41.869829000000003</v>
      </c>
      <c r="AU581">
        <v>-88.003863999999993</v>
      </c>
      <c r="AV581">
        <v>0.33</v>
      </c>
      <c r="AW581" t="s">
        <v>16365</v>
      </c>
      <c r="AX581">
        <v>9268</v>
      </c>
      <c r="AY581" t="s">
        <v>16366</v>
      </c>
      <c r="BB581" t="s">
        <v>2851</v>
      </c>
      <c r="BC581" t="s">
        <v>288</v>
      </c>
      <c r="BD581" t="s">
        <v>17623</v>
      </c>
      <c r="BE581">
        <v>60148</v>
      </c>
      <c r="BF581" t="s">
        <v>16346</v>
      </c>
      <c r="BG581" t="s">
        <v>16363</v>
      </c>
      <c r="BH581" t="b">
        <f>IFERROR(MATCH('2020'!A581, '2021'!A:A, 0) &gt;0, FALSE)</f>
        <v>1</v>
      </c>
    </row>
    <row r="582" spans="1:60">
      <c r="A582" t="s">
        <v>3016</v>
      </c>
      <c r="B582" t="s">
        <v>3017</v>
      </c>
      <c r="D582" t="s">
        <v>3018</v>
      </c>
      <c r="E582" t="s">
        <v>3019</v>
      </c>
      <c r="F582" t="s">
        <v>3020</v>
      </c>
      <c r="G582" t="s">
        <v>2826</v>
      </c>
      <c r="H582" t="s">
        <v>288</v>
      </c>
      <c r="I582">
        <v>60189</v>
      </c>
      <c r="J582" t="s">
        <v>17736</v>
      </c>
      <c r="K582" t="s">
        <v>163</v>
      </c>
      <c r="L582">
        <v>2</v>
      </c>
      <c r="M582">
        <v>12</v>
      </c>
      <c r="N582">
        <v>0.7</v>
      </c>
      <c r="O582">
        <v>14.7</v>
      </c>
      <c r="P582">
        <v>21</v>
      </c>
      <c r="Q582">
        <v>14</v>
      </c>
      <c r="R582">
        <v>17</v>
      </c>
      <c r="S582">
        <v>17</v>
      </c>
      <c r="T582">
        <v>14</v>
      </c>
      <c r="U582" t="s">
        <v>290</v>
      </c>
      <c r="V582" t="s">
        <v>290</v>
      </c>
      <c r="W582" t="s">
        <v>290</v>
      </c>
      <c r="X582" t="s">
        <v>290</v>
      </c>
      <c r="Y582" t="s">
        <v>290</v>
      </c>
      <c r="Z582" t="s">
        <v>290</v>
      </c>
      <c r="AA582" t="s">
        <v>290</v>
      </c>
      <c r="AB582" t="s">
        <v>290</v>
      </c>
      <c r="AC582" t="s">
        <v>290</v>
      </c>
      <c r="AD582" t="s">
        <v>290</v>
      </c>
      <c r="AE582" t="s">
        <v>290</v>
      </c>
      <c r="AF582" t="s">
        <v>290</v>
      </c>
      <c r="AG582" t="s">
        <v>290</v>
      </c>
      <c r="AH582" t="s">
        <v>290</v>
      </c>
      <c r="AI582" t="s">
        <v>290</v>
      </c>
      <c r="AJ582" t="s">
        <v>290</v>
      </c>
      <c r="AK582" t="s">
        <v>290</v>
      </c>
      <c r="AL582">
        <v>75</v>
      </c>
      <c r="AM582" t="s">
        <v>290</v>
      </c>
      <c r="AN582" t="s">
        <v>290</v>
      </c>
      <c r="AO582">
        <v>18</v>
      </c>
      <c r="AP582">
        <v>11</v>
      </c>
      <c r="AQ582">
        <v>59</v>
      </c>
      <c r="AR582">
        <v>45</v>
      </c>
      <c r="AS582">
        <v>104</v>
      </c>
      <c r="AT582">
        <v>41.858488000000001</v>
      </c>
      <c r="AU582">
        <v>-88.084333000000001</v>
      </c>
      <c r="AV582">
        <v>1</v>
      </c>
      <c r="AW582" t="s">
        <v>16343</v>
      </c>
      <c r="AX582">
        <v>1607</v>
      </c>
      <c r="AY582" t="s">
        <v>17737</v>
      </c>
      <c r="BB582" t="s">
        <v>2826</v>
      </c>
      <c r="BC582" t="s">
        <v>288</v>
      </c>
      <c r="BD582" t="s">
        <v>17623</v>
      </c>
      <c r="BE582">
        <v>60189</v>
      </c>
      <c r="BF582" t="s">
        <v>16346</v>
      </c>
      <c r="BG582" t="s">
        <v>163</v>
      </c>
      <c r="BH582" t="b">
        <f>IFERROR(MATCH('2020'!A582, '2021'!A:A, 0) &gt;0, FALSE)</f>
        <v>1</v>
      </c>
    </row>
    <row r="583" spans="1:60">
      <c r="A583" t="s">
        <v>3025</v>
      </c>
      <c r="B583" t="s">
        <v>3026</v>
      </c>
      <c r="D583" t="s">
        <v>3027</v>
      </c>
      <c r="E583" t="s">
        <v>3028</v>
      </c>
      <c r="F583" t="s">
        <v>3029</v>
      </c>
      <c r="G583" t="s">
        <v>3030</v>
      </c>
      <c r="H583" t="s">
        <v>288</v>
      </c>
      <c r="I583">
        <v>60561</v>
      </c>
      <c r="J583" t="s">
        <v>17738</v>
      </c>
      <c r="K583" t="s">
        <v>163</v>
      </c>
      <c r="L583">
        <v>3</v>
      </c>
      <c r="M583">
        <v>23</v>
      </c>
      <c r="N583">
        <v>4</v>
      </c>
      <c r="O583">
        <v>30</v>
      </c>
      <c r="P583">
        <v>52</v>
      </c>
      <c r="Q583">
        <v>24</v>
      </c>
      <c r="R583">
        <v>23</v>
      </c>
      <c r="S583">
        <v>11</v>
      </c>
      <c r="T583">
        <v>16</v>
      </c>
      <c r="U583">
        <v>14</v>
      </c>
      <c r="V583" t="s">
        <v>290</v>
      </c>
      <c r="W583" t="s">
        <v>290</v>
      </c>
      <c r="X583" t="s">
        <v>290</v>
      </c>
      <c r="Y583">
        <v>12</v>
      </c>
      <c r="Z583" t="s">
        <v>290</v>
      </c>
      <c r="AA583" t="s">
        <v>290</v>
      </c>
      <c r="AB583" t="s">
        <v>290</v>
      </c>
      <c r="AC583" t="s">
        <v>290</v>
      </c>
      <c r="AD583" t="s">
        <v>290</v>
      </c>
      <c r="AE583" t="s">
        <v>290</v>
      </c>
      <c r="AF583" t="s">
        <v>290</v>
      </c>
      <c r="AG583" t="s">
        <v>290</v>
      </c>
      <c r="AH583" t="s">
        <v>290</v>
      </c>
      <c r="AI583" t="s">
        <v>290</v>
      </c>
      <c r="AJ583" t="s">
        <v>290</v>
      </c>
      <c r="AK583" t="s">
        <v>290</v>
      </c>
      <c r="AL583">
        <v>148</v>
      </c>
      <c r="AM583" t="s">
        <v>290</v>
      </c>
      <c r="AN583" t="s">
        <v>290</v>
      </c>
      <c r="AO583">
        <v>21</v>
      </c>
      <c r="AP583" t="s">
        <v>290</v>
      </c>
      <c r="AQ583">
        <v>86</v>
      </c>
      <c r="AR583">
        <v>90</v>
      </c>
      <c r="AS583">
        <v>176</v>
      </c>
      <c r="AT583">
        <v>41.740034000000001</v>
      </c>
      <c r="AU583">
        <v>-87.973339999999993</v>
      </c>
      <c r="AV583">
        <v>1</v>
      </c>
      <c r="AW583" t="s">
        <v>16360</v>
      </c>
      <c r="AX583">
        <v>8161</v>
      </c>
      <c r="AY583" t="s">
        <v>17739</v>
      </c>
      <c r="BB583" t="s">
        <v>3030</v>
      </c>
      <c r="BC583" t="s">
        <v>288</v>
      </c>
      <c r="BD583" t="s">
        <v>17623</v>
      </c>
      <c r="BE583">
        <v>60561</v>
      </c>
      <c r="BF583" t="s">
        <v>16346</v>
      </c>
      <c r="BG583" t="s">
        <v>16363</v>
      </c>
      <c r="BH583" t="b">
        <f>IFERROR(MATCH('2020'!A583, '2021'!A:A, 0) &gt;0, FALSE)</f>
        <v>1</v>
      </c>
    </row>
    <row r="584" spans="1:60">
      <c r="A584" t="s">
        <v>12509</v>
      </c>
      <c r="B584" t="s">
        <v>9935</v>
      </c>
      <c r="D584" t="s">
        <v>17740</v>
      </c>
      <c r="E584" t="s">
        <v>17741</v>
      </c>
      <c r="F584" t="s">
        <v>12510</v>
      </c>
      <c r="G584" t="s">
        <v>2851</v>
      </c>
      <c r="H584" t="s">
        <v>288</v>
      </c>
      <c r="I584">
        <v>60148</v>
      </c>
      <c r="J584" t="s">
        <v>17742</v>
      </c>
      <c r="K584" t="s">
        <v>163</v>
      </c>
      <c r="L584">
        <v>2.5</v>
      </c>
      <c r="M584">
        <v>4</v>
      </c>
      <c r="N584">
        <v>3.5</v>
      </c>
      <c r="O584">
        <v>10</v>
      </c>
      <c r="P584">
        <v>50</v>
      </c>
      <c r="Q584" t="s">
        <v>290</v>
      </c>
      <c r="R584" t="s">
        <v>290</v>
      </c>
      <c r="S584" t="s">
        <v>290</v>
      </c>
      <c r="T584" t="s">
        <v>290</v>
      </c>
      <c r="U584" t="s">
        <v>290</v>
      </c>
      <c r="V584" t="s">
        <v>290</v>
      </c>
      <c r="W584" t="s">
        <v>290</v>
      </c>
      <c r="X584" t="s">
        <v>290</v>
      </c>
      <c r="Y584" t="s">
        <v>290</v>
      </c>
      <c r="Z584" t="s">
        <v>290</v>
      </c>
      <c r="AA584" t="s">
        <v>290</v>
      </c>
      <c r="AB584" t="s">
        <v>290</v>
      </c>
      <c r="AC584" t="s">
        <v>290</v>
      </c>
      <c r="AD584" t="s">
        <v>290</v>
      </c>
      <c r="AE584" t="s">
        <v>290</v>
      </c>
      <c r="AF584" t="s">
        <v>290</v>
      </c>
      <c r="AG584" t="s">
        <v>290</v>
      </c>
      <c r="AH584" t="s">
        <v>290</v>
      </c>
      <c r="AI584" t="s">
        <v>290</v>
      </c>
      <c r="AJ584" t="s">
        <v>290</v>
      </c>
      <c r="AK584" t="s">
        <v>290</v>
      </c>
      <c r="AL584">
        <v>16</v>
      </c>
      <c r="AM584" t="s">
        <v>290</v>
      </c>
      <c r="AN584" t="s">
        <v>290</v>
      </c>
      <c r="AO584">
        <v>37</v>
      </c>
      <c r="AP584" t="s">
        <v>290</v>
      </c>
      <c r="AQ584">
        <v>26</v>
      </c>
      <c r="AR584">
        <v>31</v>
      </c>
      <c r="AS584">
        <v>57</v>
      </c>
      <c r="AT584">
        <v>41.876151999999998</v>
      </c>
      <c r="AU584">
        <v>-88.003478999999999</v>
      </c>
      <c r="AV584">
        <v>1</v>
      </c>
      <c r="AW584" t="s">
        <v>16360</v>
      </c>
      <c r="AX584">
        <v>550</v>
      </c>
      <c r="AY584" t="s">
        <v>17743</v>
      </c>
      <c r="BB584" t="s">
        <v>2851</v>
      </c>
      <c r="BC584" t="s">
        <v>288</v>
      </c>
      <c r="BD584" t="s">
        <v>17623</v>
      </c>
      <c r="BE584">
        <v>60148</v>
      </c>
      <c r="BF584" t="s">
        <v>16346</v>
      </c>
      <c r="BG584" t="s">
        <v>16363</v>
      </c>
      <c r="BH584" t="b">
        <f>IFERROR(MATCH('2020'!A584, '2021'!A:A, 0) &gt;0, FALSE)</f>
        <v>1</v>
      </c>
    </row>
    <row r="585" spans="1:60">
      <c r="A585" t="s">
        <v>3036</v>
      </c>
      <c r="B585" t="s">
        <v>3037</v>
      </c>
      <c r="C585" t="s">
        <v>314</v>
      </c>
      <c r="D585" t="s">
        <v>17744</v>
      </c>
      <c r="E585" t="s">
        <v>17745</v>
      </c>
      <c r="F585" t="s">
        <v>3039</v>
      </c>
      <c r="G585" t="s">
        <v>2801</v>
      </c>
      <c r="H585" t="s">
        <v>288</v>
      </c>
      <c r="I585">
        <v>60564</v>
      </c>
      <c r="J585" t="s">
        <v>17746</v>
      </c>
      <c r="K585" t="s">
        <v>163</v>
      </c>
      <c r="L585">
        <v>2</v>
      </c>
      <c r="M585">
        <v>16</v>
      </c>
      <c r="N585">
        <v>3</v>
      </c>
      <c r="O585">
        <v>21</v>
      </c>
      <c r="P585" t="s">
        <v>290</v>
      </c>
      <c r="Q585">
        <v>20</v>
      </c>
      <c r="R585">
        <v>18</v>
      </c>
      <c r="S585">
        <v>11</v>
      </c>
      <c r="T585">
        <v>12</v>
      </c>
      <c r="U585">
        <v>17</v>
      </c>
      <c r="V585">
        <v>25</v>
      </c>
      <c r="W585">
        <v>26</v>
      </c>
      <c r="X585">
        <v>22</v>
      </c>
      <c r="Y585">
        <v>15</v>
      </c>
      <c r="Z585" t="s">
        <v>290</v>
      </c>
      <c r="AA585" t="s">
        <v>290</v>
      </c>
      <c r="AB585" t="s">
        <v>290</v>
      </c>
      <c r="AC585" t="s">
        <v>290</v>
      </c>
      <c r="AD585" t="s">
        <v>290</v>
      </c>
      <c r="AE585" t="s">
        <v>290</v>
      </c>
      <c r="AF585" t="s">
        <v>290</v>
      </c>
      <c r="AG585" t="s">
        <v>290</v>
      </c>
      <c r="AH585" t="s">
        <v>290</v>
      </c>
      <c r="AI585" t="s">
        <v>290</v>
      </c>
      <c r="AJ585">
        <v>14</v>
      </c>
      <c r="AK585" t="s">
        <v>290</v>
      </c>
      <c r="AL585" t="s">
        <v>290</v>
      </c>
      <c r="AM585">
        <v>61</v>
      </c>
      <c r="AN585" t="s">
        <v>290</v>
      </c>
      <c r="AO585">
        <v>77</v>
      </c>
      <c r="AP585">
        <v>17</v>
      </c>
      <c r="AQ585">
        <v>86</v>
      </c>
      <c r="AR585">
        <v>89</v>
      </c>
      <c r="AS585">
        <v>175</v>
      </c>
      <c r="AT585">
        <v>41.732574999999997</v>
      </c>
      <c r="AU585">
        <v>-88.206351999999995</v>
      </c>
      <c r="AV585">
        <v>0.9</v>
      </c>
      <c r="AW585" t="s">
        <v>16360</v>
      </c>
      <c r="AX585">
        <v>9</v>
      </c>
      <c r="AY585" t="s">
        <v>17747</v>
      </c>
      <c r="BB585" t="s">
        <v>2801</v>
      </c>
      <c r="BC585" t="s">
        <v>288</v>
      </c>
      <c r="BD585" t="s">
        <v>17623</v>
      </c>
      <c r="BE585">
        <v>60564</v>
      </c>
      <c r="BF585" t="s">
        <v>16346</v>
      </c>
      <c r="BG585" t="s">
        <v>16363</v>
      </c>
      <c r="BH585" t="b">
        <f>IFERROR(MATCH('2020'!A585, '2021'!A:A, 0) &gt;0, FALSE)</f>
        <v>1</v>
      </c>
    </row>
    <row r="586" spans="1:60">
      <c r="A586" t="s">
        <v>3046</v>
      </c>
      <c r="B586" t="s">
        <v>3047</v>
      </c>
      <c r="D586" t="s">
        <v>1190</v>
      </c>
      <c r="E586" t="s">
        <v>1228</v>
      </c>
      <c r="F586" t="s">
        <v>3049</v>
      </c>
      <c r="G586" t="s">
        <v>2856</v>
      </c>
      <c r="H586" t="s">
        <v>288</v>
      </c>
      <c r="I586">
        <v>60515</v>
      </c>
      <c r="J586" t="s">
        <v>17748</v>
      </c>
      <c r="K586" t="s">
        <v>163</v>
      </c>
      <c r="L586">
        <v>0</v>
      </c>
      <c r="M586">
        <v>3</v>
      </c>
      <c r="N586">
        <v>0</v>
      </c>
      <c r="O586">
        <v>3</v>
      </c>
      <c r="P586" t="s">
        <v>290</v>
      </c>
      <c r="Q586" t="s">
        <v>290</v>
      </c>
      <c r="R586" t="s">
        <v>290</v>
      </c>
      <c r="S586" t="s">
        <v>290</v>
      </c>
      <c r="T586" t="s">
        <v>290</v>
      </c>
      <c r="U586" t="s">
        <v>290</v>
      </c>
      <c r="V586" t="s">
        <v>290</v>
      </c>
      <c r="W586" t="s">
        <v>290</v>
      </c>
      <c r="X586" t="s">
        <v>290</v>
      </c>
      <c r="Y586" t="s">
        <v>290</v>
      </c>
      <c r="Z586" t="s">
        <v>290</v>
      </c>
      <c r="AA586" t="s">
        <v>290</v>
      </c>
      <c r="AB586" t="s">
        <v>290</v>
      </c>
      <c r="AC586" t="s">
        <v>290</v>
      </c>
      <c r="AD586" t="s">
        <v>290</v>
      </c>
      <c r="AE586" t="s">
        <v>290</v>
      </c>
      <c r="AF586" t="s">
        <v>290</v>
      </c>
      <c r="AG586" t="s">
        <v>290</v>
      </c>
      <c r="AH586" t="s">
        <v>290</v>
      </c>
      <c r="AI586" t="s">
        <v>290</v>
      </c>
      <c r="AJ586" t="s">
        <v>290</v>
      </c>
      <c r="AK586" t="s">
        <v>290</v>
      </c>
      <c r="AL586" t="s">
        <v>290</v>
      </c>
      <c r="AM586" t="s">
        <v>290</v>
      </c>
      <c r="AN586" t="s">
        <v>290</v>
      </c>
      <c r="AO586" t="s">
        <v>290</v>
      </c>
      <c r="AP586" t="s">
        <v>290</v>
      </c>
      <c r="AQ586">
        <v>13</v>
      </c>
      <c r="AR586">
        <v>9</v>
      </c>
      <c r="AS586">
        <v>22</v>
      </c>
      <c r="AT586">
        <v>41.787387000000003</v>
      </c>
      <c r="AU586">
        <v>-88.027654999999996</v>
      </c>
      <c r="AV586">
        <v>1</v>
      </c>
      <c r="AW586" t="s">
        <v>16360</v>
      </c>
      <c r="AX586">
        <v>5524</v>
      </c>
      <c r="AY586" t="s">
        <v>17749</v>
      </c>
      <c r="BB586" t="s">
        <v>2856</v>
      </c>
      <c r="BC586" t="s">
        <v>288</v>
      </c>
      <c r="BD586" t="s">
        <v>17623</v>
      </c>
      <c r="BE586">
        <v>60515</v>
      </c>
      <c r="BF586" t="s">
        <v>16346</v>
      </c>
      <c r="BG586" t="s">
        <v>16363</v>
      </c>
      <c r="BH586" t="b">
        <f>IFERROR(MATCH('2020'!A586, '2021'!A:A, 0) &gt;0, FALSE)</f>
        <v>1</v>
      </c>
    </row>
    <row r="587" spans="1:60">
      <c r="A587" t="s">
        <v>3050</v>
      </c>
      <c r="B587" t="s">
        <v>3051</v>
      </c>
      <c r="C587" t="s">
        <v>418</v>
      </c>
      <c r="D587" t="s">
        <v>17750</v>
      </c>
      <c r="E587" t="s">
        <v>17751</v>
      </c>
      <c r="F587" t="s">
        <v>3054</v>
      </c>
      <c r="G587" t="s">
        <v>3055</v>
      </c>
      <c r="H587" t="s">
        <v>288</v>
      </c>
      <c r="I587">
        <v>60181</v>
      </c>
      <c r="J587" t="s">
        <v>17752</v>
      </c>
      <c r="K587" t="s">
        <v>163</v>
      </c>
      <c r="L587">
        <v>6</v>
      </c>
      <c r="M587">
        <v>48</v>
      </c>
      <c r="N587">
        <v>18</v>
      </c>
      <c r="O587">
        <v>72</v>
      </c>
      <c r="P587">
        <v>42</v>
      </c>
      <c r="Q587">
        <v>37</v>
      </c>
      <c r="R587">
        <v>46</v>
      </c>
      <c r="S587">
        <v>50</v>
      </c>
      <c r="T587">
        <v>43</v>
      </c>
      <c r="U587">
        <v>40</v>
      </c>
      <c r="V587">
        <v>39</v>
      </c>
      <c r="W587">
        <v>38</v>
      </c>
      <c r="X587">
        <v>36</v>
      </c>
      <c r="Y587">
        <v>43</v>
      </c>
      <c r="Z587">
        <v>46</v>
      </c>
      <c r="AA587">
        <v>29</v>
      </c>
      <c r="AB587">
        <v>45</v>
      </c>
      <c r="AC587">
        <v>45</v>
      </c>
      <c r="AD587" t="s">
        <v>290</v>
      </c>
      <c r="AE587" t="s">
        <v>290</v>
      </c>
      <c r="AF587" t="s">
        <v>290</v>
      </c>
      <c r="AG587" t="s">
        <v>290</v>
      </c>
      <c r="AH587" t="s">
        <v>290</v>
      </c>
      <c r="AI587" t="s">
        <v>290</v>
      </c>
      <c r="AJ587" t="s">
        <v>290</v>
      </c>
      <c r="AK587" t="s">
        <v>290</v>
      </c>
      <c r="AL587">
        <v>397</v>
      </c>
      <c r="AM587" t="s">
        <v>290</v>
      </c>
      <c r="AN587" t="s">
        <v>290</v>
      </c>
      <c r="AO587">
        <v>143</v>
      </c>
      <c r="AP587">
        <v>31</v>
      </c>
      <c r="AQ587">
        <v>325</v>
      </c>
      <c r="AR587">
        <v>254</v>
      </c>
      <c r="AS587">
        <v>579</v>
      </c>
      <c r="AT587">
        <v>41.866703999999999</v>
      </c>
      <c r="AU587">
        <v>-88.009456999999998</v>
      </c>
      <c r="AV587">
        <v>0.57999999999999996</v>
      </c>
      <c r="AW587" t="s">
        <v>16883</v>
      </c>
      <c r="AX587">
        <v>310</v>
      </c>
      <c r="AY587" t="s">
        <v>17753</v>
      </c>
      <c r="BB587" t="s">
        <v>2851</v>
      </c>
      <c r="BC587" t="s">
        <v>288</v>
      </c>
      <c r="BD587" t="s">
        <v>17623</v>
      </c>
      <c r="BE587">
        <v>60148</v>
      </c>
      <c r="BF587" t="s">
        <v>16346</v>
      </c>
      <c r="BG587" t="s">
        <v>163</v>
      </c>
      <c r="BH587" t="b">
        <f>IFERROR(MATCH('2020'!A587, '2021'!A:A, 0) &gt;0, FALSE)</f>
        <v>1</v>
      </c>
    </row>
    <row r="588" spans="1:60">
      <c r="A588" t="s">
        <v>15759</v>
      </c>
      <c r="B588" t="s">
        <v>3058</v>
      </c>
      <c r="D588" t="s">
        <v>478</v>
      </c>
      <c r="E588" t="s">
        <v>17754</v>
      </c>
      <c r="F588" t="s">
        <v>3061</v>
      </c>
      <c r="G588" t="s">
        <v>3055</v>
      </c>
      <c r="H588" t="s">
        <v>288</v>
      </c>
      <c r="I588">
        <v>60181</v>
      </c>
      <c r="J588" t="s">
        <v>17755</v>
      </c>
      <c r="K588" t="s">
        <v>163</v>
      </c>
      <c r="L588">
        <v>1</v>
      </c>
      <c r="M588">
        <v>3</v>
      </c>
      <c r="N588">
        <v>1.5</v>
      </c>
      <c r="O588">
        <v>5.5</v>
      </c>
      <c r="P588" t="s">
        <v>290</v>
      </c>
      <c r="Q588" t="s">
        <v>290</v>
      </c>
      <c r="R588" t="s">
        <v>290</v>
      </c>
      <c r="S588" t="s">
        <v>290</v>
      </c>
      <c r="T588" t="s">
        <v>290</v>
      </c>
      <c r="U588" t="s">
        <v>290</v>
      </c>
      <c r="V588" t="s">
        <v>290</v>
      </c>
      <c r="W588" t="s">
        <v>290</v>
      </c>
      <c r="X588" t="s">
        <v>290</v>
      </c>
      <c r="Y588" t="s">
        <v>290</v>
      </c>
      <c r="Z588" t="s">
        <v>290</v>
      </c>
      <c r="AA588" t="s">
        <v>290</v>
      </c>
      <c r="AB588" t="s">
        <v>290</v>
      </c>
      <c r="AC588" t="s">
        <v>290</v>
      </c>
      <c r="AD588" t="s">
        <v>290</v>
      </c>
      <c r="AE588">
        <v>39</v>
      </c>
      <c r="AF588" t="s">
        <v>290</v>
      </c>
      <c r="AG588" t="s">
        <v>290</v>
      </c>
      <c r="AH588" t="s">
        <v>290</v>
      </c>
      <c r="AI588" t="s">
        <v>290</v>
      </c>
      <c r="AJ588" t="s">
        <v>290</v>
      </c>
      <c r="AK588" t="s">
        <v>290</v>
      </c>
      <c r="AL588" t="s">
        <v>290</v>
      </c>
      <c r="AM588" t="s">
        <v>290</v>
      </c>
      <c r="AN588" t="s">
        <v>290</v>
      </c>
      <c r="AO588">
        <v>39</v>
      </c>
      <c r="AP588" t="s">
        <v>290</v>
      </c>
      <c r="AQ588">
        <v>20</v>
      </c>
      <c r="AR588">
        <v>26</v>
      </c>
      <c r="AS588">
        <v>46</v>
      </c>
      <c r="AT588">
        <v>41.896200999999998</v>
      </c>
      <c r="AU588">
        <v>-87.993689000000003</v>
      </c>
      <c r="AV588">
        <v>1</v>
      </c>
      <c r="AW588" t="s">
        <v>16360</v>
      </c>
      <c r="AX588">
        <v>350</v>
      </c>
      <c r="AY588" t="s">
        <v>17756</v>
      </c>
      <c r="BB588" t="s">
        <v>3055</v>
      </c>
      <c r="BC588" t="s">
        <v>288</v>
      </c>
      <c r="BD588" t="s">
        <v>17623</v>
      </c>
      <c r="BE588">
        <v>60181</v>
      </c>
      <c r="BF588" t="s">
        <v>16346</v>
      </c>
      <c r="BG588" t="s">
        <v>16363</v>
      </c>
      <c r="BH588" t="b">
        <f>IFERROR(MATCH('2020'!A588, '2021'!A:A, 0) &gt;0, FALSE)</f>
        <v>0</v>
      </c>
    </row>
    <row r="589" spans="1:60">
      <c r="A589" t="s">
        <v>3062</v>
      </c>
      <c r="B589" t="s">
        <v>3063</v>
      </c>
      <c r="C589" t="s">
        <v>353</v>
      </c>
      <c r="D589" t="s">
        <v>383</v>
      </c>
      <c r="E589" t="s">
        <v>3064</v>
      </c>
      <c r="F589" t="s">
        <v>3065</v>
      </c>
      <c r="G589" t="s">
        <v>2801</v>
      </c>
      <c r="H589" t="s">
        <v>288</v>
      </c>
      <c r="I589">
        <v>60563</v>
      </c>
      <c r="J589" t="s">
        <v>17757</v>
      </c>
      <c r="K589" t="s">
        <v>163</v>
      </c>
      <c r="L589">
        <v>4</v>
      </c>
      <c r="M589">
        <v>18</v>
      </c>
      <c r="N589">
        <v>0</v>
      </c>
      <c r="O589">
        <v>22</v>
      </c>
      <c r="P589">
        <v>90</v>
      </c>
      <c r="Q589">
        <v>27</v>
      </c>
      <c r="R589">
        <v>16</v>
      </c>
      <c r="S589">
        <v>17</v>
      </c>
      <c r="T589">
        <v>14</v>
      </c>
      <c r="U589">
        <v>12</v>
      </c>
      <c r="V589">
        <v>12</v>
      </c>
      <c r="W589" t="s">
        <v>290</v>
      </c>
      <c r="X589" t="s">
        <v>290</v>
      </c>
      <c r="Y589" t="s">
        <v>290</v>
      </c>
      <c r="Z589" t="s">
        <v>290</v>
      </c>
      <c r="AA589" t="s">
        <v>290</v>
      </c>
      <c r="AB589" t="s">
        <v>290</v>
      </c>
      <c r="AC589" t="s">
        <v>290</v>
      </c>
      <c r="AD589" t="s">
        <v>290</v>
      </c>
      <c r="AE589" t="s">
        <v>290</v>
      </c>
      <c r="AF589" t="s">
        <v>290</v>
      </c>
      <c r="AG589" t="s">
        <v>290</v>
      </c>
      <c r="AH589" t="s">
        <v>290</v>
      </c>
      <c r="AI589" t="s">
        <v>290</v>
      </c>
      <c r="AJ589" t="s">
        <v>290</v>
      </c>
      <c r="AK589" t="s">
        <v>290</v>
      </c>
      <c r="AL589">
        <v>60</v>
      </c>
      <c r="AM589">
        <v>14</v>
      </c>
      <c r="AN589" t="s">
        <v>290</v>
      </c>
      <c r="AO589">
        <v>124</v>
      </c>
      <c r="AP589" t="s">
        <v>290</v>
      </c>
      <c r="AQ589">
        <v>94</v>
      </c>
      <c r="AR589">
        <v>117</v>
      </c>
      <c r="AS589">
        <v>211</v>
      </c>
      <c r="AT589">
        <v>41.809249999999999</v>
      </c>
      <c r="AU589">
        <v>-88.129155999999995</v>
      </c>
      <c r="AV589">
        <v>1</v>
      </c>
      <c r="AW589" t="s">
        <v>16343</v>
      </c>
      <c r="AX589">
        <v>1111</v>
      </c>
      <c r="AY589" t="s">
        <v>17758</v>
      </c>
      <c r="BB589" t="s">
        <v>2801</v>
      </c>
      <c r="BC589" t="s">
        <v>288</v>
      </c>
      <c r="BD589" t="s">
        <v>17623</v>
      </c>
      <c r="BE589">
        <v>60563</v>
      </c>
      <c r="BF589" t="s">
        <v>16346</v>
      </c>
      <c r="BG589" t="s">
        <v>17624</v>
      </c>
      <c r="BH589" t="b">
        <f>IFERROR(MATCH('2020'!A589, '2021'!A:A, 0) &gt;0, FALSE)</f>
        <v>1</v>
      </c>
    </row>
    <row r="590" spans="1:60">
      <c r="A590" t="s">
        <v>3066</v>
      </c>
      <c r="B590" t="s">
        <v>3067</v>
      </c>
      <c r="C590" t="s">
        <v>418</v>
      </c>
      <c r="D590" t="s">
        <v>17759</v>
      </c>
      <c r="E590" t="s">
        <v>17760</v>
      </c>
      <c r="F590" t="s">
        <v>3070</v>
      </c>
      <c r="G590" t="s">
        <v>2851</v>
      </c>
      <c r="H590" t="s">
        <v>288</v>
      </c>
      <c r="I590">
        <v>60148</v>
      </c>
      <c r="J590" t="s">
        <v>17761</v>
      </c>
      <c r="K590" t="s">
        <v>163</v>
      </c>
      <c r="L590">
        <v>4</v>
      </c>
      <c r="M590">
        <v>31.5</v>
      </c>
      <c r="N590">
        <v>15</v>
      </c>
      <c r="O590">
        <v>50.5</v>
      </c>
      <c r="P590">
        <v>29</v>
      </c>
      <c r="Q590">
        <v>24</v>
      </c>
      <c r="R590">
        <v>32</v>
      </c>
      <c r="S590">
        <v>33</v>
      </c>
      <c r="T590">
        <v>24</v>
      </c>
      <c r="U590">
        <v>34</v>
      </c>
      <c r="V590">
        <v>28</v>
      </c>
      <c r="W590">
        <v>26</v>
      </c>
      <c r="X590">
        <v>23</v>
      </c>
      <c r="Y590">
        <v>41</v>
      </c>
      <c r="Z590">
        <v>38</v>
      </c>
      <c r="AA590">
        <v>35</v>
      </c>
      <c r="AB590">
        <v>35</v>
      </c>
      <c r="AC590">
        <v>38</v>
      </c>
      <c r="AD590" t="s">
        <v>290</v>
      </c>
      <c r="AE590" t="s">
        <v>290</v>
      </c>
      <c r="AF590" t="s">
        <v>290</v>
      </c>
      <c r="AG590" t="s">
        <v>290</v>
      </c>
      <c r="AH590" t="s">
        <v>290</v>
      </c>
      <c r="AI590" t="s">
        <v>290</v>
      </c>
      <c r="AJ590" t="s">
        <v>290</v>
      </c>
      <c r="AK590" t="s">
        <v>290</v>
      </c>
      <c r="AL590">
        <v>398</v>
      </c>
      <c r="AM590" t="s">
        <v>290</v>
      </c>
      <c r="AN590" t="s">
        <v>290</v>
      </c>
      <c r="AO590">
        <v>28</v>
      </c>
      <c r="AP590" t="s">
        <v>290</v>
      </c>
      <c r="AQ590">
        <v>230</v>
      </c>
      <c r="AR590">
        <v>210</v>
      </c>
      <c r="AS590">
        <v>440</v>
      </c>
      <c r="AT590">
        <v>41.874366000000002</v>
      </c>
      <c r="AU590">
        <v>-88.024259999999998</v>
      </c>
      <c r="AV590">
        <v>1</v>
      </c>
      <c r="AW590" t="s">
        <v>16360</v>
      </c>
      <c r="AX590">
        <v>331</v>
      </c>
      <c r="AY590" t="s">
        <v>17762</v>
      </c>
      <c r="BB590" t="s">
        <v>2851</v>
      </c>
      <c r="BC590" t="s">
        <v>288</v>
      </c>
      <c r="BD590" t="s">
        <v>17623</v>
      </c>
      <c r="BE590">
        <v>60148</v>
      </c>
      <c r="BF590" t="s">
        <v>16346</v>
      </c>
      <c r="BG590" t="s">
        <v>16363</v>
      </c>
      <c r="BH590" t="b">
        <f>IFERROR(MATCH('2020'!A590, '2021'!A:A, 0) &gt;0, FALSE)</f>
        <v>1</v>
      </c>
    </row>
    <row r="591" spans="1:60">
      <c r="A591" t="s">
        <v>3076</v>
      </c>
      <c r="B591" t="s">
        <v>3077</v>
      </c>
      <c r="D591" t="s">
        <v>17763</v>
      </c>
      <c r="E591" t="s">
        <v>17409</v>
      </c>
      <c r="F591" t="s">
        <v>3079</v>
      </c>
      <c r="G591" t="s">
        <v>3080</v>
      </c>
      <c r="H591" t="s">
        <v>288</v>
      </c>
      <c r="I591">
        <v>60555</v>
      </c>
      <c r="J591" t="s">
        <v>17764</v>
      </c>
      <c r="K591" t="s">
        <v>163</v>
      </c>
      <c r="L591">
        <v>4</v>
      </c>
      <c r="M591">
        <v>17</v>
      </c>
      <c r="N591">
        <v>0</v>
      </c>
      <c r="O591">
        <v>21</v>
      </c>
      <c r="P591">
        <v>24</v>
      </c>
      <c r="Q591">
        <v>17</v>
      </c>
      <c r="R591">
        <v>10</v>
      </c>
      <c r="S591" t="s">
        <v>290</v>
      </c>
      <c r="T591" t="s">
        <v>290</v>
      </c>
      <c r="U591" t="s">
        <v>290</v>
      </c>
      <c r="V591" t="s">
        <v>290</v>
      </c>
      <c r="W591" t="s">
        <v>290</v>
      </c>
      <c r="X591" t="s">
        <v>290</v>
      </c>
      <c r="Y591" t="s">
        <v>290</v>
      </c>
      <c r="Z591" t="s">
        <v>290</v>
      </c>
      <c r="AA591" t="s">
        <v>290</v>
      </c>
      <c r="AB591" t="s">
        <v>290</v>
      </c>
      <c r="AC591" t="s">
        <v>290</v>
      </c>
      <c r="AD591" t="s">
        <v>290</v>
      </c>
      <c r="AE591" t="s">
        <v>290</v>
      </c>
      <c r="AF591" t="s">
        <v>290</v>
      </c>
      <c r="AG591" t="s">
        <v>290</v>
      </c>
      <c r="AH591" t="s">
        <v>290</v>
      </c>
      <c r="AI591" t="s">
        <v>290</v>
      </c>
      <c r="AJ591">
        <v>12</v>
      </c>
      <c r="AK591" t="s">
        <v>290</v>
      </c>
      <c r="AL591" t="s">
        <v>290</v>
      </c>
      <c r="AM591" t="s">
        <v>290</v>
      </c>
      <c r="AN591" t="s">
        <v>290</v>
      </c>
      <c r="AO591">
        <v>76</v>
      </c>
      <c r="AP591" t="s">
        <v>290</v>
      </c>
      <c r="AQ591">
        <v>50</v>
      </c>
      <c r="AR591">
        <v>48</v>
      </c>
      <c r="AS591">
        <v>98</v>
      </c>
      <c r="AT591">
        <v>41.824978999999999</v>
      </c>
      <c r="AU591">
        <v>-88.209349000000003</v>
      </c>
      <c r="AV591">
        <v>1</v>
      </c>
      <c r="AW591" t="s">
        <v>16360</v>
      </c>
      <c r="AX591">
        <v>30</v>
      </c>
      <c r="AY591" t="s">
        <v>17765</v>
      </c>
      <c r="BB591" t="s">
        <v>3080</v>
      </c>
      <c r="BC591" t="s">
        <v>288</v>
      </c>
      <c r="BD591" t="s">
        <v>17623</v>
      </c>
      <c r="BE591">
        <v>60555</v>
      </c>
      <c r="BF591" t="s">
        <v>16346</v>
      </c>
      <c r="BG591" t="s">
        <v>16363</v>
      </c>
      <c r="BH591" t="b">
        <f>IFERROR(MATCH('2020'!A591, '2021'!A:A, 0) &gt;0, FALSE)</f>
        <v>0</v>
      </c>
    </row>
    <row r="592" spans="1:60">
      <c r="A592" t="s">
        <v>3082</v>
      </c>
      <c r="B592" t="s">
        <v>3083</v>
      </c>
      <c r="C592" t="s">
        <v>314</v>
      </c>
      <c r="D592" t="s">
        <v>4281</v>
      </c>
      <c r="E592" t="s">
        <v>17766</v>
      </c>
      <c r="F592" t="s">
        <v>3086</v>
      </c>
      <c r="G592" t="s">
        <v>3030</v>
      </c>
      <c r="H592" t="s">
        <v>288</v>
      </c>
      <c r="I592">
        <v>60561</v>
      </c>
      <c r="J592" t="s">
        <v>17767</v>
      </c>
      <c r="K592" t="s">
        <v>163</v>
      </c>
      <c r="L592">
        <v>3</v>
      </c>
      <c r="M592">
        <v>13</v>
      </c>
      <c r="N592">
        <v>2</v>
      </c>
      <c r="O592">
        <v>18</v>
      </c>
      <c r="P592">
        <v>11</v>
      </c>
      <c r="Q592" t="s">
        <v>290</v>
      </c>
      <c r="R592">
        <v>10</v>
      </c>
      <c r="S592" t="s">
        <v>290</v>
      </c>
      <c r="T592" t="s">
        <v>290</v>
      </c>
      <c r="U592">
        <v>10</v>
      </c>
      <c r="V592" t="s">
        <v>290</v>
      </c>
      <c r="W592" t="s">
        <v>290</v>
      </c>
      <c r="X592" t="s">
        <v>290</v>
      </c>
      <c r="Y592" t="s">
        <v>290</v>
      </c>
      <c r="Z592" t="s">
        <v>290</v>
      </c>
      <c r="AA592" t="s">
        <v>290</v>
      </c>
      <c r="AB592" t="s">
        <v>290</v>
      </c>
      <c r="AC592" t="s">
        <v>290</v>
      </c>
      <c r="AD592" t="s">
        <v>290</v>
      </c>
      <c r="AE592" t="s">
        <v>290</v>
      </c>
      <c r="AF592" t="s">
        <v>290</v>
      </c>
      <c r="AG592" t="s">
        <v>290</v>
      </c>
      <c r="AH592" t="s">
        <v>290</v>
      </c>
      <c r="AI592" t="s">
        <v>290</v>
      </c>
      <c r="AJ592">
        <v>13</v>
      </c>
      <c r="AK592" t="s">
        <v>290</v>
      </c>
      <c r="AL592" t="s">
        <v>290</v>
      </c>
      <c r="AM592" t="s">
        <v>290</v>
      </c>
      <c r="AN592" t="s">
        <v>290</v>
      </c>
      <c r="AO592">
        <v>40</v>
      </c>
      <c r="AP592">
        <v>14</v>
      </c>
      <c r="AQ592">
        <v>33</v>
      </c>
      <c r="AR592">
        <v>36</v>
      </c>
      <c r="AS592">
        <v>69</v>
      </c>
      <c r="AT592">
        <v>41.759399000000002</v>
      </c>
      <c r="AU592">
        <v>-87.947968000000003</v>
      </c>
      <c r="AV592">
        <v>1</v>
      </c>
      <c r="AW592" t="s">
        <v>16360</v>
      </c>
      <c r="AX592">
        <v>133</v>
      </c>
      <c r="AY592" t="s">
        <v>17655</v>
      </c>
      <c r="BB592" t="s">
        <v>3030</v>
      </c>
      <c r="BC592" t="s">
        <v>288</v>
      </c>
      <c r="BD592" t="s">
        <v>17623</v>
      </c>
      <c r="BE592">
        <v>60561</v>
      </c>
      <c r="BF592" t="s">
        <v>16346</v>
      </c>
      <c r="BG592" t="s">
        <v>16363</v>
      </c>
      <c r="BH592" t="b">
        <f>IFERROR(MATCH('2020'!A592, '2021'!A:A, 0) &gt;0, FALSE)</f>
        <v>1</v>
      </c>
    </row>
    <row r="593" spans="1:60">
      <c r="A593" t="s">
        <v>3087</v>
      </c>
      <c r="B593" t="s">
        <v>3088</v>
      </c>
      <c r="C593" t="s">
        <v>283</v>
      </c>
      <c r="D593" t="s">
        <v>17509</v>
      </c>
      <c r="E593" t="s">
        <v>822</v>
      </c>
      <c r="F593" t="s">
        <v>3091</v>
      </c>
      <c r="G593" t="s">
        <v>2839</v>
      </c>
      <c r="H593" t="s">
        <v>288</v>
      </c>
      <c r="I593">
        <v>60126</v>
      </c>
      <c r="J593" t="s">
        <v>17768</v>
      </c>
      <c r="K593" t="s">
        <v>163</v>
      </c>
      <c r="L593">
        <v>1</v>
      </c>
      <c r="M593">
        <v>5.5</v>
      </c>
      <c r="N593">
        <v>1.5</v>
      </c>
      <c r="O593">
        <v>8</v>
      </c>
      <c r="P593">
        <v>41</v>
      </c>
      <c r="Q593">
        <v>17</v>
      </c>
      <c r="R593" t="s">
        <v>290</v>
      </c>
      <c r="S593" t="s">
        <v>290</v>
      </c>
      <c r="T593" t="s">
        <v>290</v>
      </c>
      <c r="U593" t="s">
        <v>290</v>
      </c>
      <c r="V593" t="s">
        <v>290</v>
      </c>
      <c r="W593" t="s">
        <v>290</v>
      </c>
      <c r="X593" t="s">
        <v>290</v>
      </c>
      <c r="Y593" t="s">
        <v>290</v>
      </c>
      <c r="Z593" t="s">
        <v>290</v>
      </c>
      <c r="AA593" t="s">
        <v>290</v>
      </c>
      <c r="AB593" t="s">
        <v>290</v>
      </c>
      <c r="AC593" t="s">
        <v>290</v>
      </c>
      <c r="AD593" t="s">
        <v>290</v>
      </c>
      <c r="AE593" t="s">
        <v>290</v>
      </c>
      <c r="AF593" t="s">
        <v>290</v>
      </c>
      <c r="AG593" t="s">
        <v>290</v>
      </c>
      <c r="AH593" t="s">
        <v>290</v>
      </c>
      <c r="AI593" t="s">
        <v>290</v>
      </c>
      <c r="AJ593" t="s">
        <v>290</v>
      </c>
      <c r="AK593" t="s">
        <v>290</v>
      </c>
      <c r="AL593" t="s">
        <v>290</v>
      </c>
      <c r="AM593" t="s">
        <v>290</v>
      </c>
      <c r="AN593" t="s">
        <v>290</v>
      </c>
      <c r="AO593">
        <v>72</v>
      </c>
      <c r="AP593" t="s">
        <v>290</v>
      </c>
      <c r="AQ593">
        <v>31</v>
      </c>
      <c r="AR593">
        <v>41</v>
      </c>
      <c r="AS593">
        <v>72</v>
      </c>
      <c r="AT593">
        <v>41.926242999999999</v>
      </c>
      <c r="AU593">
        <v>-87.953502</v>
      </c>
      <c r="AV593">
        <v>0.95</v>
      </c>
      <c r="AW593" t="s">
        <v>16360</v>
      </c>
      <c r="AX593">
        <v>893</v>
      </c>
      <c r="AY593" t="s">
        <v>17769</v>
      </c>
      <c r="BB593" t="s">
        <v>2839</v>
      </c>
      <c r="BC593" t="s">
        <v>288</v>
      </c>
      <c r="BD593" t="s">
        <v>17623</v>
      </c>
      <c r="BE593">
        <v>60126</v>
      </c>
      <c r="BF593" t="s">
        <v>16346</v>
      </c>
      <c r="BG593" t="s">
        <v>16363</v>
      </c>
      <c r="BH593" t="b">
        <f>IFERROR(MATCH('2020'!A593, '2021'!A:A, 0) &gt;0, FALSE)</f>
        <v>1</v>
      </c>
    </row>
    <row r="594" spans="1:60">
      <c r="A594" t="s">
        <v>15763</v>
      </c>
      <c r="B594" t="s">
        <v>15764</v>
      </c>
      <c r="D594" t="s">
        <v>787</v>
      </c>
      <c r="E594" t="s">
        <v>17770</v>
      </c>
      <c r="F594" t="s">
        <v>15766</v>
      </c>
      <c r="G594" t="s">
        <v>2839</v>
      </c>
      <c r="H594" t="s">
        <v>288</v>
      </c>
      <c r="I594">
        <v>60126</v>
      </c>
      <c r="J594" t="s">
        <v>17771</v>
      </c>
      <c r="K594" t="s">
        <v>163</v>
      </c>
      <c r="L594">
        <v>3</v>
      </c>
      <c r="M594">
        <v>5</v>
      </c>
      <c r="N594">
        <v>4</v>
      </c>
      <c r="O594">
        <v>12</v>
      </c>
      <c r="P594">
        <v>24</v>
      </c>
      <c r="Q594">
        <v>24</v>
      </c>
      <c r="R594" t="s">
        <v>290</v>
      </c>
      <c r="S594" t="s">
        <v>290</v>
      </c>
      <c r="T594" t="s">
        <v>290</v>
      </c>
      <c r="U594" t="s">
        <v>290</v>
      </c>
      <c r="V594" t="s">
        <v>290</v>
      </c>
      <c r="W594" t="s">
        <v>290</v>
      </c>
      <c r="X594" t="s">
        <v>290</v>
      </c>
      <c r="Y594" t="s">
        <v>290</v>
      </c>
      <c r="Z594" t="s">
        <v>290</v>
      </c>
      <c r="AA594" t="s">
        <v>290</v>
      </c>
      <c r="AB594" t="s">
        <v>290</v>
      </c>
      <c r="AC594" t="s">
        <v>290</v>
      </c>
      <c r="AD594" t="s">
        <v>290</v>
      </c>
      <c r="AE594" t="s">
        <v>290</v>
      </c>
      <c r="AF594" t="s">
        <v>290</v>
      </c>
      <c r="AG594" t="s">
        <v>290</v>
      </c>
      <c r="AH594" t="s">
        <v>290</v>
      </c>
      <c r="AI594" t="s">
        <v>290</v>
      </c>
      <c r="AJ594" t="s">
        <v>290</v>
      </c>
      <c r="AK594" t="s">
        <v>290</v>
      </c>
      <c r="AL594" t="s">
        <v>290</v>
      </c>
      <c r="AM594" t="s">
        <v>290</v>
      </c>
      <c r="AN594" t="s">
        <v>290</v>
      </c>
      <c r="AO594">
        <v>44</v>
      </c>
      <c r="AP594" t="s">
        <v>290</v>
      </c>
      <c r="AQ594">
        <v>18</v>
      </c>
      <c r="AR594">
        <v>33</v>
      </c>
      <c r="AS594">
        <v>51</v>
      </c>
      <c r="AT594">
        <v>41.914299</v>
      </c>
      <c r="AU594">
        <v>-87.944209999999998</v>
      </c>
      <c r="AV594">
        <v>1</v>
      </c>
      <c r="AW594" t="s">
        <v>16343</v>
      </c>
      <c r="AX594">
        <v>212</v>
      </c>
      <c r="AY594" t="s">
        <v>17772</v>
      </c>
      <c r="BB594" t="s">
        <v>2839</v>
      </c>
      <c r="BC594" t="s">
        <v>288</v>
      </c>
      <c r="BD594" t="s">
        <v>17623</v>
      </c>
      <c r="BE594">
        <v>60126</v>
      </c>
      <c r="BF594" t="s">
        <v>16346</v>
      </c>
      <c r="BG594" t="s">
        <v>163</v>
      </c>
      <c r="BH594" t="b">
        <f>IFERROR(MATCH('2020'!A594, '2021'!A:A, 0) &gt;0, FALSE)</f>
        <v>1</v>
      </c>
    </row>
    <row r="595" spans="1:60">
      <c r="A595" t="s">
        <v>3092</v>
      </c>
      <c r="B595" t="s">
        <v>3093</v>
      </c>
      <c r="D595" t="s">
        <v>2536</v>
      </c>
      <c r="E595" t="s">
        <v>3094</v>
      </c>
      <c r="F595" t="s">
        <v>3095</v>
      </c>
      <c r="G595" t="s">
        <v>2801</v>
      </c>
      <c r="H595" t="s">
        <v>288</v>
      </c>
      <c r="I595">
        <v>60564</v>
      </c>
      <c r="J595" t="s">
        <v>17773</v>
      </c>
      <c r="K595" t="s">
        <v>163</v>
      </c>
      <c r="L595">
        <v>3</v>
      </c>
      <c r="M595">
        <v>18</v>
      </c>
      <c r="N595">
        <v>3</v>
      </c>
      <c r="O595">
        <v>24</v>
      </c>
      <c r="P595">
        <v>149</v>
      </c>
      <c r="Q595" t="s">
        <v>290</v>
      </c>
      <c r="R595" t="s">
        <v>290</v>
      </c>
      <c r="S595" t="s">
        <v>290</v>
      </c>
      <c r="T595" t="s">
        <v>290</v>
      </c>
      <c r="U595" t="s">
        <v>290</v>
      </c>
      <c r="V595" t="s">
        <v>290</v>
      </c>
      <c r="W595" t="s">
        <v>290</v>
      </c>
      <c r="X595" t="s">
        <v>290</v>
      </c>
      <c r="Y595" t="s">
        <v>290</v>
      </c>
      <c r="Z595" t="s">
        <v>290</v>
      </c>
      <c r="AA595" t="s">
        <v>290</v>
      </c>
      <c r="AB595" t="s">
        <v>290</v>
      </c>
      <c r="AC595" t="s">
        <v>290</v>
      </c>
      <c r="AD595" t="s">
        <v>290</v>
      </c>
      <c r="AE595" t="s">
        <v>290</v>
      </c>
      <c r="AF595" t="s">
        <v>290</v>
      </c>
      <c r="AG595" t="s">
        <v>290</v>
      </c>
      <c r="AH595" t="s">
        <v>290</v>
      </c>
      <c r="AI595" t="s">
        <v>290</v>
      </c>
      <c r="AJ595" t="s">
        <v>290</v>
      </c>
      <c r="AK595" t="s">
        <v>290</v>
      </c>
      <c r="AL595">
        <v>29</v>
      </c>
      <c r="AM595" t="s">
        <v>290</v>
      </c>
      <c r="AN595" t="s">
        <v>290</v>
      </c>
      <c r="AO595">
        <v>109</v>
      </c>
      <c r="AP595" t="s">
        <v>290</v>
      </c>
      <c r="AQ595">
        <v>87</v>
      </c>
      <c r="AR595">
        <v>70</v>
      </c>
      <c r="AS595">
        <v>157</v>
      </c>
      <c r="AT595">
        <v>41.709251999999999</v>
      </c>
      <c r="AU595">
        <v>-88.183975000000004</v>
      </c>
      <c r="AV595">
        <v>1</v>
      </c>
      <c r="AW595" t="s">
        <v>16343</v>
      </c>
      <c r="AX595">
        <v>1852</v>
      </c>
      <c r="AY595" t="s">
        <v>17774</v>
      </c>
      <c r="BB595" t="s">
        <v>2801</v>
      </c>
      <c r="BC595" t="s">
        <v>288</v>
      </c>
      <c r="BD595" t="s">
        <v>16927</v>
      </c>
      <c r="BE595">
        <v>60564</v>
      </c>
      <c r="BF595" t="s">
        <v>16346</v>
      </c>
      <c r="BG595" t="s">
        <v>17624</v>
      </c>
      <c r="BH595" t="b">
        <f>IFERROR(MATCH('2020'!A595, '2021'!A:A, 0) &gt;0, FALSE)</f>
        <v>1</v>
      </c>
    </row>
    <row r="596" spans="1:60">
      <c r="A596" t="s">
        <v>3096</v>
      </c>
      <c r="B596" t="s">
        <v>3097</v>
      </c>
      <c r="D596" t="s">
        <v>3098</v>
      </c>
      <c r="E596" t="s">
        <v>3099</v>
      </c>
      <c r="F596" t="s">
        <v>3100</v>
      </c>
      <c r="G596" t="s">
        <v>2898</v>
      </c>
      <c r="H596" t="s">
        <v>288</v>
      </c>
      <c r="I596">
        <v>60101</v>
      </c>
      <c r="J596" t="s">
        <v>17775</v>
      </c>
      <c r="K596" t="s">
        <v>163</v>
      </c>
      <c r="L596">
        <v>1</v>
      </c>
      <c r="M596">
        <v>2</v>
      </c>
      <c r="N596">
        <v>0</v>
      </c>
      <c r="O596">
        <v>3</v>
      </c>
      <c r="P596">
        <v>17</v>
      </c>
      <c r="Q596" t="s">
        <v>290</v>
      </c>
      <c r="R596" t="s">
        <v>290</v>
      </c>
      <c r="S596" t="s">
        <v>290</v>
      </c>
      <c r="T596" t="s">
        <v>290</v>
      </c>
      <c r="U596" t="s">
        <v>290</v>
      </c>
      <c r="V596" t="s">
        <v>290</v>
      </c>
      <c r="W596" t="s">
        <v>290</v>
      </c>
      <c r="X596" t="s">
        <v>290</v>
      </c>
      <c r="Y596" t="s">
        <v>290</v>
      </c>
      <c r="Z596" t="s">
        <v>290</v>
      </c>
      <c r="AA596" t="s">
        <v>290</v>
      </c>
      <c r="AB596" t="s">
        <v>290</v>
      </c>
      <c r="AC596" t="s">
        <v>290</v>
      </c>
      <c r="AD596" t="s">
        <v>290</v>
      </c>
      <c r="AE596" t="s">
        <v>290</v>
      </c>
      <c r="AF596" t="s">
        <v>290</v>
      </c>
      <c r="AG596" t="s">
        <v>290</v>
      </c>
      <c r="AH596" t="s">
        <v>290</v>
      </c>
      <c r="AI596" t="s">
        <v>290</v>
      </c>
      <c r="AJ596" t="s">
        <v>290</v>
      </c>
      <c r="AK596" t="s">
        <v>290</v>
      </c>
      <c r="AL596" t="s">
        <v>290</v>
      </c>
      <c r="AM596" t="s">
        <v>290</v>
      </c>
      <c r="AN596" t="s">
        <v>290</v>
      </c>
      <c r="AO596" t="s">
        <v>290</v>
      </c>
      <c r="AP596" t="s">
        <v>290</v>
      </c>
      <c r="AQ596">
        <v>10</v>
      </c>
      <c r="AR596">
        <v>9</v>
      </c>
      <c r="AS596">
        <v>19</v>
      </c>
      <c r="AT596">
        <v>41.929658000000003</v>
      </c>
      <c r="AU596">
        <v>-88.012702000000004</v>
      </c>
      <c r="AV596">
        <v>1</v>
      </c>
      <c r="AW596" t="s">
        <v>16360</v>
      </c>
      <c r="AX596">
        <v>960</v>
      </c>
      <c r="AY596" t="s">
        <v>17776</v>
      </c>
      <c r="BB596" t="s">
        <v>2898</v>
      </c>
      <c r="BC596" t="s">
        <v>288</v>
      </c>
      <c r="BD596" t="s">
        <v>17623</v>
      </c>
      <c r="BE596">
        <v>60101</v>
      </c>
      <c r="BF596" t="s">
        <v>16346</v>
      </c>
      <c r="BG596" t="s">
        <v>16363</v>
      </c>
      <c r="BH596" t="b">
        <f>IFERROR(MATCH('2020'!A596, '2021'!A:A, 0) &gt;0, FALSE)</f>
        <v>1</v>
      </c>
    </row>
    <row r="597" spans="1:60">
      <c r="A597" t="s">
        <v>3101</v>
      </c>
      <c r="B597" t="s">
        <v>3102</v>
      </c>
      <c r="C597" t="s">
        <v>314</v>
      </c>
      <c r="D597" t="s">
        <v>408</v>
      </c>
      <c r="E597" t="s">
        <v>1632</v>
      </c>
      <c r="F597" t="s">
        <v>3103</v>
      </c>
      <c r="G597" t="s">
        <v>3104</v>
      </c>
      <c r="H597" t="s">
        <v>288</v>
      </c>
      <c r="I597">
        <v>62946</v>
      </c>
      <c r="J597" t="s">
        <v>17777</v>
      </c>
      <c r="K597" t="s">
        <v>164</v>
      </c>
      <c r="L597">
        <v>1</v>
      </c>
      <c r="M597">
        <v>10</v>
      </c>
      <c r="N597">
        <v>1</v>
      </c>
      <c r="O597">
        <v>12</v>
      </c>
      <c r="P597">
        <v>42</v>
      </c>
      <c r="Q597">
        <v>10</v>
      </c>
      <c r="R597" t="s">
        <v>290</v>
      </c>
      <c r="S597" t="s">
        <v>290</v>
      </c>
      <c r="T597" t="s">
        <v>290</v>
      </c>
      <c r="U597" t="s">
        <v>290</v>
      </c>
      <c r="V597" t="s">
        <v>290</v>
      </c>
      <c r="W597" t="s">
        <v>290</v>
      </c>
      <c r="X597" t="s">
        <v>290</v>
      </c>
      <c r="Y597" t="s">
        <v>290</v>
      </c>
      <c r="Z597" t="s">
        <v>290</v>
      </c>
      <c r="AA597" t="s">
        <v>290</v>
      </c>
      <c r="AB597" t="s">
        <v>290</v>
      </c>
      <c r="AC597" t="s">
        <v>290</v>
      </c>
      <c r="AD597" t="s">
        <v>290</v>
      </c>
      <c r="AE597" t="s">
        <v>290</v>
      </c>
      <c r="AF597" t="s">
        <v>290</v>
      </c>
      <c r="AG597" t="s">
        <v>290</v>
      </c>
      <c r="AH597" t="s">
        <v>290</v>
      </c>
      <c r="AI597" t="s">
        <v>290</v>
      </c>
      <c r="AJ597" t="s">
        <v>290</v>
      </c>
      <c r="AK597" t="s">
        <v>290</v>
      </c>
      <c r="AL597" t="s">
        <v>290</v>
      </c>
      <c r="AM597" t="s">
        <v>290</v>
      </c>
      <c r="AN597" t="s">
        <v>290</v>
      </c>
      <c r="AO597">
        <v>92</v>
      </c>
      <c r="AP597" t="s">
        <v>290</v>
      </c>
      <c r="AQ597">
        <v>52</v>
      </c>
      <c r="AR597">
        <v>41</v>
      </c>
      <c r="AS597">
        <v>93</v>
      </c>
      <c r="AT597">
        <v>37.727910000000001</v>
      </c>
      <c r="AU597">
        <v>-88.560813999999993</v>
      </c>
      <c r="AV597">
        <v>1</v>
      </c>
      <c r="AW597" t="s">
        <v>16360</v>
      </c>
      <c r="AX597">
        <v>1520</v>
      </c>
      <c r="AY597" t="s">
        <v>17778</v>
      </c>
      <c r="BB597" t="s">
        <v>3104</v>
      </c>
      <c r="BC597" t="s">
        <v>288</v>
      </c>
      <c r="BD597" t="s">
        <v>17779</v>
      </c>
      <c r="BE597">
        <v>62946</v>
      </c>
      <c r="BF597" t="s">
        <v>16346</v>
      </c>
      <c r="BG597" t="s">
        <v>16363</v>
      </c>
      <c r="BH597" t="b">
        <f>IFERROR(MATCH('2020'!A597, '2021'!A:A, 0) &gt;0, FALSE)</f>
        <v>1</v>
      </c>
    </row>
    <row r="598" spans="1:60">
      <c r="A598" t="s">
        <v>3106</v>
      </c>
      <c r="B598" t="s">
        <v>319</v>
      </c>
      <c r="D598" t="s">
        <v>2237</v>
      </c>
      <c r="E598" t="s">
        <v>17780</v>
      </c>
      <c r="F598" t="s">
        <v>3108</v>
      </c>
      <c r="G598" t="s">
        <v>3109</v>
      </c>
      <c r="H598" t="s">
        <v>288</v>
      </c>
      <c r="I598">
        <v>62863</v>
      </c>
      <c r="J598" t="s">
        <v>17781</v>
      </c>
      <c r="K598" t="s">
        <v>165</v>
      </c>
      <c r="L598">
        <v>1</v>
      </c>
      <c r="M598">
        <v>15</v>
      </c>
      <c r="N598">
        <v>11</v>
      </c>
      <c r="O598">
        <v>27</v>
      </c>
      <c r="P598">
        <v>24</v>
      </c>
      <c r="Q598">
        <v>11</v>
      </c>
      <c r="R598">
        <v>13</v>
      </c>
      <c r="S598">
        <v>13</v>
      </c>
      <c r="T598">
        <v>12</v>
      </c>
      <c r="U598" t="s">
        <v>290</v>
      </c>
      <c r="V598">
        <v>11</v>
      </c>
      <c r="W598">
        <v>12</v>
      </c>
      <c r="X598" t="s">
        <v>290</v>
      </c>
      <c r="Y598" t="s">
        <v>290</v>
      </c>
      <c r="Z598" t="s">
        <v>290</v>
      </c>
      <c r="AA598" t="s">
        <v>290</v>
      </c>
      <c r="AB598" t="s">
        <v>290</v>
      </c>
      <c r="AC598" t="s">
        <v>290</v>
      </c>
      <c r="AD598" t="s">
        <v>290</v>
      </c>
      <c r="AE598" t="s">
        <v>290</v>
      </c>
      <c r="AF598" t="s">
        <v>290</v>
      </c>
      <c r="AG598" t="s">
        <v>290</v>
      </c>
      <c r="AH598" t="s">
        <v>290</v>
      </c>
      <c r="AI598" t="s">
        <v>290</v>
      </c>
      <c r="AJ598" t="s">
        <v>290</v>
      </c>
      <c r="AK598" t="s">
        <v>290</v>
      </c>
      <c r="AL598" t="s">
        <v>290</v>
      </c>
      <c r="AM598" t="s">
        <v>290</v>
      </c>
      <c r="AN598" t="s">
        <v>290</v>
      </c>
      <c r="AO598">
        <v>115</v>
      </c>
      <c r="AP598" t="s">
        <v>290</v>
      </c>
      <c r="AQ598">
        <v>63</v>
      </c>
      <c r="AR598">
        <v>54</v>
      </c>
      <c r="AS598">
        <v>117</v>
      </c>
      <c r="AT598">
        <v>38.409539000000002</v>
      </c>
      <c r="AU598">
        <v>-87.762617000000006</v>
      </c>
      <c r="AV598">
        <v>0.9</v>
      </c>
      <c r="AW598" t="s">
        <v>16360</v>
      </c>
      <c r="AX598">
        <v>417</v>
      </c>
      <c r="AY598" t="s">
        <v>17782</v>
      </c>
      <c r="BB598" t="s">
        <v>3109</v>
      </c>
      <c r="BC598" t="s">
        <v>288</v>
      </c>
      <c r="BD598" t="s">
        <v>17783</v>
      </c>
      <c r="BE598">
        <v>62863</v>
      </c>
      <c r="BF598" t="s">
        <v>16346</v>
      </c>
      <c r="BG598" t="s">
        <v>16363</v>
      </c>
      <c r="BH598" t="b">
        <f>IFERROR(MATCH('2020'!A598, '2021'!A:A, 0) &gt;0, FALSE)</f>
        <v>1</v>
      </c>
    </row>
    <row r="599" spans="1:60">
      <c r="A599" t="s">
        <v>16195</v>
      </c>
      <c r="B599" t="s">
        <v>9989</v>
      </c>
      <c r="C599" t="s">
        <v>283</v>
      </c>
      <c r="D599" t="s">
        <v>551</v>
      </c>
      <c r="E599" t="s">
        <v>928</v>
      </c>
      <c r="F599" t="s">
        <v>9992</v>
      </c>
      <c r="G599" t="s">
        <v>3109</v>
      </c>
      <c r="H599" t="s">
        <v>288</v>
      </c>
      <c r="I599">
        <v>62863</v>
      </c>
      <c r="J599" t="s">
        <v>17784</v>
      </c>
      <c r="K599" t="s">
        <v>165</v>
      </c>
      <c r="L599">
        <v>0</v>
      </c>
      <c r="M599">
        <v>3</v>
      </c>
      <c r="N599">
        <v>2</v>
      </c>
      <c r="O599">
        <v>5</v>
      </c>
      <c r="P599">
        <v>13</v>
      </c>
      <c r="Q599" t="s">
        <v>290</v>
      </c>
      <c r="R599" t="s">
        <v>290</v>
      </c>
      <c r="S599" t="s">
        <v>290</v>
      </c>
      <c r="T599" t="s">
        <v>290</v>
      </c>
      <c r="U599" t="s">
        <v>290</v>
      </c>
      <c r="V599" t="s">
        <v>290</v>
      </c>
      <c r="W599" t="s">
        <v>290</v>
      </c>
      <c r="X599" t="s">
        <v>290</v>
      </c>
      <c r="Y599" t="s">
        <v>290</v>
      </c>
      <c r="Z599" t="s">
        <v>290</v>
      </c>
      <c r="AA599" t="s">
        <v>290</v>
      </c>
      <c r="AB599" t="s">
        <v>290</v>
      </c>
      <c r="AC599" t="s">
        <v>290</v>
      </c>
      <c r="AD599" t="s">
        <v>290</v>
      </c>
      <c r="AE599" t="s">
        <v>290</v>
      </c>
      <c r="AF599" t="s">
        <v>290</v>
      </c>
      <c r="AG599" t="s">
        <v>290</v>
      </c>
      <c r="AH599" t="s">
        <v>290</v>
      </c>
      <c r="AI599" t="s">
        <v>290</v>
      </c>
      <c r="AJ599" t="s">
        <v>290</v>
      </c>
      <c r="AK599" t="s">
        <v>290</v>
      </c>
      <c r="AL599" t="s">
        <v>290</v>
      </c>
      <c r="AM599" t="s">
        <v>290</v>
      </c>
      <c r="AN599" t="s">
        <v>290</v>
      </c>
      <c r="AO599">
        <v>23</v>
      </c>
      <c r="AP599" t="s">
        <v>290</v>
      </c>
      <c r="AQ599">
        <v>11</v>
      </c>
      <c r="AR599">
        <v>12</v>
      </c>
      <c r="AS599">
        <v>23</v>
      </c>
      <c r="AT599">
        <v>38.441814000000001</v>
      </c>
      <c r="AU599">
        <v>-87.828423000000001</v>
      </c>
      <c r="AV599">
        <v>0.33</v>
      </c>
      <c r="AW599" t="s">
        <v>16365</v>
      </c>
      <c r="BB599" t="s">
        <v>3109</v>
      </c>
      <c r="BC599" t="s">
        <v>288</v>
      </c>
      <c r="BD599" t="s">
        <v>17783</v>
      </c>
      <c r="BE599">
        <v>62863</v>
      </c>
      <c r="BF599" t="s">
        <v>16346</v>
      </c>
      <c r="BG599" t="s">
        <v>16363</v>
      </c>
      <c r="BH599" t="b">
        <f>IFERROR(MATCH('2020'!A599, '2021'!A:A, 0) &gt;0, FALSE)</f>
        <v>1</v>
      </c>
    </row>
    <row r="600" spans="1:60">
      <c r="A600" t="s">
        <v>3111</v>
      </c>
      <c r="B600" t="s">
        <v>3112</v>
      </c>
      <c r="C600" t="s">
        <v>353</v>
      </c>
      <c r="D600" t="s">
        <v>17785</v>
      </c>
      <c r="E600" t="s">
        <v>17786</v>
      </c>
      <c r="F600" t="s">
        <v>3115</v>
      </c>
      <c r="G600" t="s">
        <v>3116</v>
      </c>
      <c r="H600" t="s">
        <v>288</v>
      </c>
      <c r="I600">
        <v>62896</v>
      </c>
      <c r="J600" t="s">
        <v>17787</v>
      </c>
      <c r="K600" t="s">
        <v>166</v>
      </c>
      <c r="L600">
        <v>1</v>
      </c>
      <c r="M600">
        <v>4</v>
      </c>
      <c r="N600">
        <v>4</v>
      </c>
      <c r="O600">
        <v>9</v>
      </c>
      <c r="P600">
        <v>18</v>
      </c>
      <c r="Q600">
        <v>13</v>
      </c>
      <c r="R600" t="s">
        <v>290</v>
      </c>
      <c r="S600" t="s">
        <v>290</v>
      </c>
      <c r="T600" t="s">
        <v>290</v>
      </c>
      <c r="U600" t="s">
        <v>290</v>
      </c>
      <c r="V600" t="s">
        <v>290</v>
      </c>
      <c r="W600" t="s">
        <v>290</v>
      </c>
      <c r="X600" t="s">
        <v>290</v>
      </c>
      <c r="Y600" t="s">
        <v>290</v>
      </c>
      <c r="Z600" t="s">
        <v>290</v>
      </c>
      <c r="AA600" t="s">
        <v>290</v>
      </c>
      <c r="AB600" t="s">
        <v>290</v>
      </c>
      <c r="AC600" t="s">
        <v>290</v>
      </c>
      <c r="AD600" t="s">
        <v>290</v>
      </c>
      <c r="AE600" t="s">
        <v>290</v>
      </c>
      <c r="AF600" t="s">
        <v>290</v>
      </c>
      <c r="AG600" t="s">
        <v>290</v>
      </c>
      <c r="AH600" t="s">
        <v>290</v>
      </c>
      <c r="AI600" t="s">
        <v>290</v>
      </c>
      <c r="AJ600" t="s">
        <v>290</v>
      </c>
      <c r="AK600" t="s">
        <v>290</v>
      </c>
      <c r="AL600" t="s">
        <v>290</v>
      </c>
      <c r="AM600" t="s">
        <v>290</v>
      </c>
      <c r="AN600" t="s">
        <v>290</v>
      </c>
      <c r="AO600">
        <v>48</v>
      </c>
      <c r="AP600" t="s">
        <v>290</v>
      </c>
      <c r="AQ600">
        <v>31</v>
      </c>
      <c r="AR600">
        <v>19</v>
      </c>
      <c r="AS600">
        <v>50</v>
      </c>
      <c r="AT600">
        <v>37.89873</v>
      </c>
      <c r="AU600">
        <v>-88.920125999999996</v>
      </c>
      <c r="AV600">
        <v>1</v>
      </c>
      <c r="AW600" t="s">
        <v>16360</v>
      </c>
      <c r="AX600">
        <v>702</v>
      </c>
      <c r="AY600" t="s">
        <v>17788</v>
      </c>
      <c r="BB600" t="s">
        <v>3116</v>
      </c>
      <c r="BC600" t="s">
        <v>288</v>
      </c>
      <c r="BD600" t="s">
        <v>17789</v>
      </c>
      <c r="BE600">
        <v>62896</v>
      </c>
      <c r="BF600" t="s">
        <v>16346</v>
      </c>
      <c r="BG600" t="s">
        <v>16363</v>
      </c>
      <c r="BH600" t="b">
        <f>IFERROR(MATCH('2020'!A600, '2021'!A:A, 0) &gt;0, FALSE)</f>
        <v>1</v>
      </c>
    </row>
    <row r="601" spans="1:60">
      <c r="A601" t="s">
        <v>3122</v>
      </c>
      <c r="B601" t="s">
        <v>3123</v>
      </c>
      <c r="C601" t="s">
        <v>314</v>
      </c>
      <c r="D601" t="s">
        <v>822</v>
      </c>
      <c r="E601" t="s">
        <v>3124</v>
      </c>
      <c r="F601" t="s">
        <v>3125</v>
      </c>
      <c r="G601" t="s">
        <v>3126</v>
      </c>
      <c r="H601" t="s">
        <v>288</v>
      </c>
      <c r="I601">
        <v>62948</v>
      </c>
      <c r="J601" t="s">
        <v>17790</v>
      </c>
      <c r="K601" t="s">
        <v>167</v>
      </c>
      <c r="L601">
        <v>1</v>
      </c>
      <c r="M601">
        <v>20.5</v>
      </c>
      <c r="N601">
        <v>8.5</v>
      </c>
      <c r="O601">
        <v>30</v>
      </c>
      <c r="P601">
        <v>35</v>
      </c>
      <c r="Q601">
        <v>40</v>
      </c>
      <c r="R601">
        <v>17</v>
      </c>
      <c r="S601">
        <v>21</v>
      </c>
      <c r="T601">
        <v>32</v>
      </c>
      <c r="U601">
        <v>27</v>
      </c>
      <c r="V601">
        <v>22</v>
      </c>
      <c r="W601">
        <v>22</v>
      </c>
      <c r="X601">
        <v>26</v>
      </c>
      <c r="Y601">
        <v>25</v>
      </c>
      <c r="Z601" t="s">
        <v>290</v>
      </c>
      <c r="AA601" t="s">
        <v>290</v>
      </c>
      <c r="AB601" t="s">
        <v>290</v>
      </c>
      <c r="AC601" t="s">
        <v>290</v>
      </c>
      <c r="AD601" t="s">
        <v>290</v>
      </c>
      <c r="AE601" t="s">
        <v>290</v>
      </c>
      <c r="AF601" t="s">
        <v>290</v>
      </c>
      <c r="AG601" t="s">
        <v>290</v>
      </c>
      <c r="AH601" t="s">
        <v>290</v>
      </c>
      <c r="AI601" t="s">
        <v>290</v>
      </c>
      <c r="AJ601">
        <v>16</v>
      </c>
      <c r="AK601" t="s">
        <v>290</v>
      </c>
      <c r="AL601">
        <v>10</v>
      </c>
      <c r="AM601" t="s">
        <v>290</v>
      </c>
      <c r="AN601" t="s">
        <v>290</v>
      </c>
      <c r="AO601">
        <v>223</v>
      </c>
      <c r="AP601">
        <v>13</v>
      </c>
      <c r="AQ601">
        <v>122</v>
      </c>
      <c r="AR601">
        <v>145</v>
      </c>
      <c r="AS601">
        <v>267</v>
      </c>
      <c r="AT601">
        <v>37.804605000000002</v>
      </c>
      <c r="AU601">
        <v>-89.031127999999995</v>
      </c>
      <c r="AV601">
        <v>1</v>
      </c>
      <c r="AW601" t="s">
        <v>16360</v>
      </c>
      <c r="AX601">
        <v>400</v>
      </c>
      <c r="AY601" t="s">
        <v>17791</v>
      </c>
      <c r="BB601" t="s">
        <v>3126</v>
      </c>
      <c r="BC601" t="s">
        <v>288</v>
      </c>
      <c r="BD601" t="s">
        <v>17792</v>
      </c>
      <c r="BE601">
        <v>62948</v>
      </c>
      <c r="BF601" t="s">
        <v>16346</v>
      </c>
      <c r="BG601" t="s">
        <v>16363</v>
      </c>
      <c r="BH601" t="b">
        <f>IFERROR(MATCH('2020'!A601, '2021'!A:A, 0) &gt;0, FALSE)</f>
        <v>1</v>
      </c>
    </row>
    <row r="602" spans="1:60">
      <c r="A602" t="s">
        <v>3128</v>
      </c>
      <c r="B602" t="s">
        <v>3129</v>
      </c>
      <c r="C602" t="s">
        <v>314</v>
      </c>
      <c r="D602" t="s">
        <v>1069</v>
      </c>
      <c r="E602" t="s">
        <v>17793</v>
      </c>
      <c r="F602" t="s">
        <v>3131</v>
      </c>
      <c r="G602" t="s">
        <v>3132</v>
      </c>
      <c r="H602" t="s">
        <v>288</v>
      </c>
      <c r="I602">
        <v>62933</v>
      </c>
      <c r="J602" t="s">
        <v>17794</v>
      </c>
      <c r="K602" t="s">
        <v>167</v>
      </c>
      <c r="L602">
        <v>3</v>
      </c>
      <c r="M602">
        <v>19.5</v>
      </c>
      <c r="N602">
        <v>9.5</v>
      </c>
      <c r="O602">
        <v>32</v>
      </c>
      <c r="P602">
        <v>54</v>
      </c>
      <c r="Q602">
        <v>26</v>
      </c>
      <c r="R602">
        <v>16</v>
      </c>
      <c r="S602">
        <v>17</v>
      </c>
      <c r="T602">
        <v>19</v>
      </c>
      <c r="U602">
        <v>22</v>
      </c>
      <c r="V602">
        <v>15</v>
      </c>
      <c r="W602">
        <v>17</v>
      </c>
      <c r="X602">
        <v>14</v>
      </c>
      <c r="Y602">
        <v>15</v>
      </c>
      <c r="Z602" t="s">
        <v>290</v>
      </c>
      <c r="AA602" t="s">
        <v>290</v>
      </c>
      <c r="AB602" t="s">
        <v>290</v>
      </c>
      <c r="AC602" t="s">
        <v>290</v>
      </c>
      <c r="AD602" t="s">
        <v>290</v>
      </c>
      <c r="AE602" t="s">
        <v>290</v>
      </c>
      <c r="AF602" t="s">
        <v>290</v>
      </c>
      <c r="AG602" t="s">
        <v>290</v>
      </c>
      <c r="AH602" t="s">
        <v>290</v>
      </c>
      <c r="AI602" t="s">
        <v>290</v>
      </c>
      <c r="AJ602" t="s">
        <v>290</v>
      </c>
      <c r="AK602" t="s">
        <v>290</v>
      </c>
      <c r="AL602" t="s">
        <v>290</v>
      </c>
      <c r="AM602" t="s">
        <v>290</v>
      </c>
      <c r="AN602" t="s">
        <v>290</v>
      </c>
      <c r="AO602">
        <v>193</v>
      </c>
      <c r="AP602">
        <v>13</v>
      </c>
      <c r="AQ602">
        <v>105</v>
      </c>
      <c r="AR602">
        <v>110</v>
      </c>
      <c r="AS602">
        <v>215</v>
      </c>
      <c r="AT602">
        <v>37.773940000000003</v>
      </c>
      <c r="AU602">
        <v>-89.02646</v>
      </c>
      <c r="AV602">
        <v>0.33</v>
      </c>
      <c r="AW602" t="s">
        <v>16365</v>
      </c>
      <c r="AX602">
        <v>310</v>
      </c>
      <c r="AY602" t="s">
        <v>16366</v>
      </c>
      <c r="BB602" t="s">
        <v>3132</v>
      </c>
      <c r="BC602" t="s">
        <v>288</v>
      </c>
      <c r="BD602" t="s">
        <v>17792</v>
      </c>
      <c r="BE602">
        <v>62933</v>
      </c>
      <c r="BF602" t="s">
        <v>16346</v>
      </c>
      <c r="BG602" t="s">
        <v>16363</v>
      </c>
      <c r="BH602" t="b">
        <f>IFERROR(MATCH('2020'!A602, '2021'!A:A, 0) &gt;0, FALSE)</f>
        <v>1</v>
      </c>
    </row>
    <row r="603" spans="1:60">
      <c r="A603" t="s">
        <v>3134</v>
      </c>
      <c r="B603" t="s">
        <v>3135</v>
      </c>
      <c r="C603" t="s">
        <v>314</v>
      </c>
      <c r="D603" t="s">
        <v>3136</v>
      </c>
      <c r="E603" t="s">
        <v>180</v>
      </c>
      <c r="F603" t="s">
        <v>3137</v>
      </c>
      <c r="G603" t="s">
        <v>157</v>
      </c>
      <c r="H603" t="s">
        <v>288</v>
      </c>
      <c r="I603">
        <v>62959</v>
      </c>
      <c r="J603" t="s">
        <v>17795</v>
      </c>
      <c r="K603" t="s">
        <v>167</v>
      </c>
      <c r="L603">
        <v>3</v>
      </c>
      <c r="M603">
        <v>9</v>
      </c>
      <c r="N603">
        <v>2</v>
      </c>
      <c r="O603">
        <v>14</v>
      </c>
      <c r="P603" t="s">
        <v>290</v>
      </c>
      <c r="Q603" t="s">
        <v>290</v>
      </c>
      <c r="R603" t="s">
        <v>290</v>
      </c>
      <c r="S603" t="s">
        <v>290</v>
      </c>
      <c r="T603" t="s">
        <v>290</v>
      </c>
      <c r="U603" t="s">
        <v>290</v>
      </c>
      <c r="V603" t="s">
        <v>290</v>
      </c>
      <c r="W603" t="s">
        <v>290</v>
      </c>
      <c r="X603" t="s">
        <v>290</v>
      </c>
      <c r="Y603" t="s">
        <v>290</v>
      </c>
      <c r="Z603">
        <v>26</v>
      </c>
      <c r="AA603">
        <v>26</v>
      </c>
      <c r="AB603">
        <v>15</v>
      </c>
      <c r="AC603">
        <v>13</v>
      </c>
      <c r="AD603" t="s">
        <v>290</v>
      </c>
      <c r="AE603" t="s">
        <v>290</v>
      </c>
      <c r="AF603" t="s">
        <v>290</v>
      </c>
      <c r="AG603" t="s">
        <v>290</v>
      </c>
      <c r="AH603" t="s">
        <v>290</v>
      </c>
      <c r="AI603" t="s">
        <v>290</v>
      </c>
      <c r="AJ603" t="s">
        <v>290</v>
      </c>
      <c r="AK603" t="s">
        <v>290</v>
      </c>
      <c r="AL603" t="s">
        <v>290</v>
      </c>
      <c r="AM603" t="s">
        <v>290</v>
      </c>
      <c r="AN603" t="s">
        <v>290</v>
      </c>
      <c r="AO603">
        <v>74</v>
      </c>
      <c r="AP603" t="s">
        <v>290</v>
      </c>
      <c r="AQ603">
        <v>45</v>
      </c>
      <c r="AR603">
        <v>35</v>
      </c>
      <c r="AS603">
        <v>80</v>
      </c>
      <c r="AT603">
        <v>37.742389000000003</v>
      </c>
      <c r="AU603">
        <v>-89.018876000000006</v>
      </c>
      <c r="AV603">
        <v>0.88</v>
      </c>
      <c r="AW603" t="s">
        <v>16883</v>
      </c>
      <c r="AX603">
        <v>5200</v>
      </c>
      <c r="AY603" t="s">
        <v>17796</v>
      </c>
      <c r="AZ603" t="s">
        <v>17118</v>
      </c>
      <c r="BA603" t="s">
        <v>17797</v>
      </c>
      <c r="BB603" t="s">
        <v>157</v>
      </c>
      <c r="BC603" t="s">
        <v>288</v>
      </c>
      <c r="BD603" t="s">
        <v>17792</v>
      </c>
      <c r="BE603">
        <v>62959</v>
      </c>
      <c r="BF603" t="s">
        <v>16346</v>
      </c>
      <c r="BG603" t="s">
        <v>167</v>
      </c>
      <c r="BH603" t="b">
        <f>IFERROR(MATCH('2020'!A603, '2021'!A:A, 0) &gt;0, FALSE)</f>
        <v>1</v>
      </c>
    </row>
    <row r="604" spans="1:60">
      <c r="A604" t="s">
        <v>3139</v>
      </c>
      <c r="B604" t="s">
        <v>1762</v>
      </c>
      <c r="D604" t="s">
        <v>3140</v>
      </c>
      <c r="E604" t="s">
        <v>3141</v>
      </c>
      <c r="F604" t="s">
        <v>3142</v>
      </c>
      <c r="G604" t="s">
        <v>3143</v>
      </c>
      <c r="H604" t="s">
        <v>288</v>
      </c>
      <c r="I604">
        <v>60450</v>
      </c>
      <c r="J604" t="s">
        <v>17798</v>
      </c>
      <c r="K604" t="s">
        <v>168</v>
      </c>
      <c r="L604">
        <v>2</v>
      </c>
      <c r="M604">
        <v>12</v>
      </c>
      <c r="N604">
        <v>1</v>
      </c>
      <c r="O604">
        <v>15</v>
      </c>
      <c r="P604">
        <v>19</v>
      </c>
      <c r="Q604">
        <v>15</v>
      </c>
      <c r="R604">
        <v>12</v>
      </c>
      <c r="S604">
        <v>15</v>
      </c>
      <c r="T604">
        <v>14</v>
      </c>
      <c r="U604">
        <v>15</v>
      </c>
      <c r="V604">
        <v>24</v>
      </c>
      <c r="W604">
        <v>13</v>
      </c>
      <c r="X604">
        <v>22</v>
      </c>
      <c r="Y604">
        <v>14</v>
      </c>
      <c r="Z604" t="s">
        <v>290</v>
      </c>
      <c r="AA604" t="s">
        <v>290</v>
      </c>
      <c r="AB604" t="s">
        <v>290</v>
      </c>
      <c r="AC604" t="s">
        <v>290</v>
      </c>
      <c r="AD604" t="s">
        <v>290</v>
      </c>
      <c r="AE604" t="s">
        <v>290</v>
      </c>
      <c r="AF604" t="s">
        <v>290</v>
      </c>
      <c r="AG604" t="s">
        <v>290</v>
      </c>
      <c r="AH604" t="s">
        <v>290</v>
      </c>
      <c r="AI604" t="s">
        <v>290</v>
      </c>
      <c r="AJ604">
        <v>19</v>
      </c>
      <c r="AK604" t="s">
        <v>290</v>
      </c>
      <c r="AL604" t="s">
        <v>290</v>
      </c>
      <c r="AM604" t="s">
        <v>290</v>
      </c>
      <c r="AN604" t="s">
        <v>290</v>
      </c>
      <c r="AO604">
        <v>143</v>
      </c>
      <c r="AP604" t="s">
        <v>290</v>
      </c>
      <c r="AQ604">
        <v>85</v>
      </c>
      <c r="AR604">
        <v>78</v>
      </c>
      <c r="AS604">
        <v>163</v>
      </c>
      <c r="AT604">
        <v>41.360968</v>
      </c>
      <c r="AU604">
        <v>-88.419229000000001</v>
      </c>
      <c r="AV604">
        <v>1</v>
      </c>
      <c r="AW604" t="s">
        <v>16360</v>
      </c>
      <c r="AX604">
        <v>505</v>
      </c>
      <c r="AY604" t="s">
        <v>17799</v>
      </c>
      <c r="BB604" t="s">
        <v>3143</v>
      </c>
      <c r="BC604" t="s">
        <v>288</v>
      </c>
      <c r="BD604" t="s">
        <v>17800</v>
      </c>
      <c r="BE604">
        <v>60450</v>
      </c>
      <c r="BF604" t="s">
        <v>16346</v>
      </c>
      <c r="BG604" t="s">
        <v>16363</v>
      </c>
      <c r="BH604" t="b">
        <f>IFERROR(MATCH('2020'!A604, '2021'!A:A, 0) &gt;0, FALSE)</f>
        <v>1</v>
      </c>
    </row>
    <row r="605" spans="1:60">
      <c r="A605" t="s">
        <v>3145</v>
      </c>
      <c r="B605" t="s">
        <v>3146</v>
      </c>
      <c r="C605" t="s">
        <v>314</v>
      </c>
      <c r="D605" t="s">
        <v>1367</v>
      </c>
      <c r="E605" t="s">
        <v>17801</v>
      </c>
      <c r="F605" t="s">
        <v>3148</v>
      </c>
      <c r="G605" t="s">
        <v>3149</v>
      </c>
      <c r="H605" t="s">
        <v>288</v>
      </c>
      <c r="I605">
        <v>60560</v>
      </c>
      <c r="J605" t="s">
        <v>17802</v>
      </c>
      <c r="K605" t="s">
        <v>169</v>
      </c>
      <c r="L605">
        <v>1.5</v>
      </c>
      <c r="M605">
        <v>15</v>
      </c>
      <c r="N605">
        <v>9</v>
      </c>
      <c r="O605">
        <v>25.5</v>
      </c>
      <c r="P605">
        <v>87</v>
      </c>
      <c r="Q605">
        <v>39</v>
      </c>
      <c r="R605">
        <v>23</v>
      </c>
      <c r="S605">
        <v>26</v>
      </c>
      <c r="T605">
        <v>21</v>
      </c>
      <c r="U605">
        <v>22</v>
      </c>
      <c r="V605">
        <v>20</v>
      </c>
      <c r="W605">
        <v>22</v>
      </c>
      <c r="X605">
        <v>25</v>
      </c>
      <c r="Y605">
        <v>22</v>
      </c>
      <c r="Z605" t="s">
        <v>290</v>
      </c>
      <c r="AA605" t="s">
        <v>290</v>
      </c>
      <c r="AB605" t="s">
        <v>290</v>
      </c>
      <c r="AC605" t="s">
        <v>290</v>
      </c>
      <c r="AD605" t="s">
        <v>290</v>
      </c>
      <c r="AE605" t="s">
        <v>290</v>
      </c>
      <c r="AF605" t="s">
        <v>290</v>
      </c>
      <c r="AG605" t="s">
        <v>290</v>
      </c>
      <c r="AH605">
        <v>21</v>
      </c>
      <c r="AI605" t="s">
        <v>290</v>
      </c>
      <c r="AJ605" t="s">
        <v>290</v>
      </c>
      <c r="AK605" t="s">
        <v>290</v>
      </c>
      <c r="AL605" t="s">
        <v>290</v>
      </c>
      <c r="AM605" t="s">
        <v>290</v>
      </c>
      <c r="AN605" t="s">
        <v>290</v>
      </c>
      <c r="AO605">
        <v>312</v>
      </c>
      <c r="AP605" t="s">
        <v>290</v>
      </c>
      <c r="AQ605">
        <v>165</v>
      </c>
      <c r="AR605">
        <v>163</v>
      </c>
      <c r="AS605">
        <v>328</v>
      </c>
      <c r="AT605">
        <v>41.596511</v>
      </c>
      <c r="AU605">
        <v>-88.437411999999995</v>
      </c>
      <c r="AV605">
        <v>1</v>
      </c>
      <c r="AW605" t="s">
        <v>16343</v>
      </c>
      <c r="AX605">
        <v>8535</v>
      </c>
      <c r="AY605" t="s">
        <v>17803</v>
      </c>
      <c r="BB605" t="s">
        <v>3149</v>
      </c>
      <c r="BC605" t="s">
        <v>288</v>
      </c>
      <c r="BD605" t="s">
        <v>17804</v>
      </c>
      <c r="BE605">
        <v>60560</v>
      </c>
      <c r="BF605" t="s">
        <v>16346</v>
      </c>
      <c r="BG605" t="s">
        <v>169</v>
      </c>
      <c r="BH605" t="b">
        <f>IFERROR(MATCH('2020'!A605, '2021'!A:A, 0) &gt;0, FALSE)</f>
        <v>1</v>
      </c>
    </row>
    <row r="606" spans="1:60">
      <c r="A606" t="s">
        <v>3151</v>
      </c>
      <c r="B606" t="s">
        <v>319</v>
      </c>
      <c r="C606" t="s">
        <v>314</v>
      </c>
      <c r="D606" t="s">
        <v>3152</v>
      </c>
      <c r="E606" t="s">
        <v>3153</v>
      </c>
      <c r="F606" t="s">
        <v>3154</v>
      </c>
      <c r="G606" t="s">
        <v>3155</v>
      </c>
      <c r="H606" t="s">
        <v>288</v>
      </c>
      <c r="I606">
        <v>60545</v>
      </c>
      <c r="J606" t="s">
        <v>17805</v>
      </c>
      <c r="K606" t="s">
        <v>169</v>
      </c>
      <c r="L606">
        <v>1</v>
      </c>
      <c r="M606">
        <v>15</v>
      </c>
      <c r="N606">
        <v>1</v>
      </c>
      <c r="O606">
        <v>17</v>
      </c>
      <c r="P606" t="s">
        <v>290</v>
      </c>
      <c r="Q606">
        <v>14</v>
      </c>
      <c r="R606">
        <v>16</v>
      </c>
      <c r="S606">
        <v>20</v>
      </c>
      <c r="T606">
        <v>31</v>
      </c>
      <c r="U606">
        <v>20</v>
      </c>
      <c r="V606">
        <v>17</v>
      </c>
      <c r="W606">
        <v>26</v>
      </c>
      <c r="X606">
        <v>15</v>
      </c>
      <c r="Y606">
        <v>22</v>
      </c>
      <c r="Z606" t="s">
        <v>290</v>
      </c>
      <c r="AA606" t="s">
        <v>290</v>
      </c>
      <c r="AB606" t="s">
        <v>290</v>
      </c>
      <c r="AC606" t="s">
        <v>290</v>
      </c>
      <c r="AD606" t="s">
        <v>290</v>
      </c>
      <c r="AE606" t="s">
        <v>290</v>
      </c>
      <c r="AF606" t="s">
        <v>290</v>
      </c>
      <c r="AG606" t="s">
        <v>290</v>
      </c>
      <c r="AH606" t="s">
        <v>290</v>
      </c>
      <c r="AI606" t="s">
        <v>290</v>
      </c>
      <c r="AJ606">
        <v>65</v>
      </c>
      <c r="AK606" t="s">
        <v>290</v>
      </c>
      <c r="AL606" t="s">
        <v>290</v>
      </c>
      <c r="AM606" t="s">
        <v>290</v>
      </c>
      <c r="AN606" t="s">
        <v>290</v>
      </c>
      <c r="AO606">
        <v>106</v>
      </c>
      <c r="AP606" t="s">
        <v>290</v>
      </c>
      <c r="AQ606">
        <v>104</v>
      </c>
      <c r="AR606">
        <v>77</v>
      </c>
      <c r="AS606">
        <v>181</v>
      </c>
      <c r="AT606">
        <v>41.670043</v>
      </c>
      <c r="AU606">
        <v>-88.540786999999995</v>
      </c>
      <c r="AV606">
        <v>1</v>
      </c>
      <c r="AW606" t="s">
        <v>16343</v>
      </c>
      <c r="AX606">
        <v>817</v>
      </c>
      <c r="AY606" t="s">
        <v>17806</v>
      </c>
      <c r="BB606" t="s">
        <v>3155</v>
      </c>
      <c r="BC606" t="s">
        <v>288</v>
      </c>
      <c r="BD606" t="s">
        <v>17804</v>
      </c>
      <c r="BE606">
        <v>60545</v>
      </c>
      <c r="BF606" t="s">
        <v>16346</v>
      </c>
      <c r="BG606" t="s">
        <v>169</v>
      </c>
      <c r="BH606" t="b">
        <f>IFERROR(MATCH('2020'!A606, '2021'!A:A, 0) &gt;0, FALSE)</f>
        <v>1</v>
      </c>
    </row>
    <row r="607" spans="1:60">
      <c r="A607" t="s">
        <v>13748</v>
      </c>
      <c r="B607" t="s">
        <v>16199</v>
      </c>
      <c r="C607" t="s">
        <v>283</v>
      </c>
      <c r="D607" t="s">
        <v>478</v>
      </c>
      <c r="E607" t="s">
        <v>17807</v>
      </c>
      <c r="F607" t="s">
        <v>13751</v>
      </c>
      <c r="G607" t="s">
        <v>143</v>
      </c>
      <c r="H607" t="s">
        <v>288</v>
      </c>
      <c r="I607">
        <v>60538</v>
      </c>
      <c r="J607" t="s">
        <v>17808</v>
      </c>
      <c r="K607" t="s">
        <v>169</v>
      </c>
      <c r="L607">
        <v>1</v>
      </c>
      <c r="M607">
        <v>6.5</v>
      </c>
      <c r="N607">
        <v>4</v>
      </c>
      <c r="O607">
        <v>11.5</v>
      </c>
      <c r="P607">
        <v>18</v>
      </c>
      <c r="Q607">
        <v>14</v>
      </c>
      <c r="R607" t="s">
        <v>290</v>
      </c>
      <c r="S607" t="s">
        <v>290</v>
      </c>
      <c r="T607" t="s">
        <v>290</v>
      </c>
      <c r="U607" t="s">
        <v>290</v>
      </c>
      <c r="V607" t="s">
        <v>290</v>
      </c>
      <c r="W607" t="s">
        <v>290</v>
      </c>
      <c r="X607" t="s">
        <v>290</v>
      </c>
      <c r="Y607" t="s">
        <v>290</v>
      </c>
      <c r="Z607" t="s">
        <v>290</v>
      </c>
      <c r="AA607" t="s">
        <v>290</v>
      </c>
      <c r="AB607" t="s">
        <v>290</v>
      </c>
      <c r="AC607" t="s">
        <v>290</v>
      </c>
      <c r="AD607" t="s">
        <v>290</v>
      </c>
      <c r="AE607" t="s">
        <v>290</v>
      </c>
      <c r="AF607" t="s">
        <v>290</v>
      </c>
      <c r="AG607" t="s">
        <v>290</v>
      </c>
      <c r="AH607" t="s">
        <v>290</v>
      </c>
      <c r="AI607" t="s">
        <v>290</v>
      </c>
      <c r="AJ607" t="s">
        <v>290</v>
      </c>
      <c r="AK607" t="s">
        <v>290</v>
      </c>
      <c r="AL607" t="s">
        <v>290</v>
      </c>
      <c r="AM607">
        <v>11</v>
      </c>
      <c r="AN607" t="s">
        <v>290</v>
      </c>
      <c r="AO607">
        <v>49</v>
      </c>
      <c r="AP607" t="s">
        <v>290</v>
      </c>
      <c r="AQ607">
        <v>36</v>
      </c>
      <c r="AR607">
        <v>37</v>
      </c>
      <c r="AS607">
        <v>73</v>
      </c>
      <c r="AT607">
        <v>41.716693999999997</v>
      </c>
      <c r="AU607">
        <v>-88.335598000000005</v>
      </c>
      <c r="AV607">
        <v>1</v>
      </c>
      <c r="AW607" t="s">
        <v>16343</v>
      </c>
      <c r="AX607">
        <v>63</v>
      </c>
      <c r="AY607" t="s">
        <v>17809</v>
      </c>
      <c r="BB607" t="s">
        <v>143</v>
      </c>
      <c r="BC607" t="s">
        <v>288</v>
      </c>
      <c r="BD607" t="s">
        <v>17804</v>
      </c>
      <c r="BE607">
        <v>60538</v>
      </c>
      <c r="BF607" t="s">
        <v>16346</v>
      </c>
      <c r="BG607" t="s">
        <v>169</v>
      </c>
      <c r="BH607" t="b">
        <f>IFERROR(MATCH('2020'!A607, '2021'!A:A, 0) &gt;0, FALSE)</f>
        <v>0</v>
      </c>
    </row>
    <row r="608" spans="1:60">
      <c r="A608" t="s">
        <v>3157</v>
      </c>
      <c r="B608" t="s">
        <v>3158</v>
      </c>
      <c r="C608" t="s">
        <v>314</v>
      </c>
      <c r="D608" t="s">
        <v>3556</v>
      </c>
      <c r="E608" t="s">
        <v>17810</v>
      </c>
      <c r="F608" t="s">
        <v>10036</v>
      </c>
      <c r="G608" t="s">
        <v>3149</v>
      </c>
      <c r="H608" t="s">
        <v>288</v>
      </c>
      <c r="I608">
        <v>60560</v>
      </c>
      <c r="J608" t="s">
        <v>17811</v>
      </c>
      <c r="K608" t="s">
        <v>169</v>
      </c>
      <c r="L608">
        <v>7.4</v>
      </c>
      <c r="M608">
        <v>23.8</v>
      </c>
      <c r="N608">
        <v>10</v>
      </c>
      <c r="O608">
        <v>41.2</v>
      </c>
      <c r="P608">
        <v>60</v>
      </c>
      <c r="Q608">
        <v>30</v>
      </c>
      <c r="R608">
        <v>23</v>
      </c>
      <c r="S608">
        <v>17</v>
      </c>
      <c r="T608">
        <v>15</v>
      </c>
      <c r="U608">
        <v>21</v>
      </c>
      <c r="V608">
        <v>15</v>
      </c>
      <c r="W608">
        <v>23</v>
      </c>
      <c r="X608">
        <v>14</v>
      </c>
      <c r="Y608">
        <v>32</v>
      </c>
      <c r="Z608">
        <v>24</v>
      </c>
      <c r="AA608">
        <v>14</v>
      </c>
      <c r="AB608">
        <v>14</v>
      </c>
      <c r="AC608">
        <v>20</v>
      </c>
      <c r="AD608" t="s">
        <v>290</v>
      </c>
      <c r="AE608" t="s">
        <v>290</v>
      </c>
      <c r="AF608" t="s">
        <v>290</v>
      </c>
      <c r="AG608" t="s">
        <v>290</v>
      </c>
      <c r="AH608" t="s">
        <v>290</v>
      </c>
      <c r="AI608" t="s">
        <v>290</v>
      </c>
      <c r="AJ608" t="s">
        <v>290</v>
      </c>
      <c r="AK608" t="s">
        <v>290</v>
      </c>
      <c r="AL608" t="s">
        <v>290</v>
      </c>
      <c r="AM608">
        <v>16</v>
      </c>
      <c r="AN608" t="s">
        <v>290</v>
      </c>
      <c r="AO608">
        <v>270</v>
      </c>
      <c r="AP608">
        <v>27</v>
      </c>
      <c r="AQ608">
        <v>144</v>
      </c>
      <c r="AR608">
        <v>178</v>
      </c>
      <c r="AS608">
        <v>322</v>
      </c>
      <c r="AT608">
        <v>41.647722999999999</v>
      </c>
      <c r="AU608">
        <v>-88.447942999999995</v>
      </c>
      <c r="AV608">
        <v>1</v>
      </c>
      <c r="AW608" t="s">
        <v>16343</v>
      </c>
      <c r="AX608">
        <v>201</v>
      </c>
      <c r="AY608" t="s">
        <v>17812</v>
      </c>
      <c r="BB608" t="s">
        <v>3149</v>
      </c>
      <c r="BC608" t="s">
        <v>288</v>
      </c>
      <c r="BD608" t="s">
        <v>17804</v>
      </c>
      <c r="BE608">
        <v>60560</v>
      </c>
      <c r="BF608" t="s">
        <v>16346</v>
      </c>
      <c r="BG608" t="s">
        <v>169</v>
      </c>
      <c r="BH608" t="b">
        <f>IFERROR(MATCH('2020'!A608, '2021'!A:A, 0) &gt;0, FALSE)</f>
        <v>1</v>
      </c>
    </row>
    <row r="609" spans="1:60">
      <c r="A609" t="s">
        <v>3162</v>
      </c>
      <c r="B609" t="s">
        <v>3163</v>
      </c>
      <c r="C609" t="s">
        <v>314</v>
      </c>
      <c r="D609" t="s">
        <v>3164</v>
      </c>
      <c r="E609" t="s">
        <v>3165</v>
      </c>
      <c r="F609" t="s">
        <v>3166</v>
      </c>
      <c r="G609" t="s">
        <v>3149</v>
      </c>
      <c r="H609" t="s">
        <v>288</v>
      </c>
      <c r="I609">
        <v>60560</v>
      </c>
      <c r="J609" t="s">
        <v>17813</v>
      </c>
      <c r="K609" t="s">
        <v>169</v>
      </c>
      <c r="L609">
        <v>3</v>
      </c>
      <c r="M609">
        <v>9</v>
      </c>
      <c r="N609">
        <v>1</v>
      </c>
      <c r="O609">
        <v>13</v>
      </c>
      <c r="P609" t="s">
        <v>290</v>
      </c>
      <c r="Q609" t="s">
        <v>290</v>
      </c>
      <c r="R609" t="s">
        <v>290</v>
      </c>
      <c r="S609" t="s">
        <v>290</v>
      </c>
      <c r="T609" t="s">
        <v>290</v>
      </c>
      <c r="U609" t="s">
        <v>290</v>
      </c>
      <c r="V609" t="s">
        <v>290</v>
      </c>
      <c r="W609" t="s">
        <v>290</v>
      </c>
      <c r="X609" t="s">
        <v>290</v>
      </c>
      <c r="Y609" t="s">
        <v>290</v>
      </c>
      <c r="Z609">
        <v>23</v>
      </c>
      <c r="AA609">
        <v>24</v>
      </c>
      <c r="AB609">
        <v>10</v>
      </c>
      <c r="AC609">
        <v>16</v>
      </c>
      <c r="AD609" t="s">
        <v>290</v>
      </c>
      <c r="AE609" t="s">
        <v>290</v>
      </c>
      <c r="AF609" t="s">
        <v>290</v>
      </c>
      <c r="AG609" t="s">
        <v>290</v>
      </c>
      <c r="AH609" t="s">
        <v>290</v>
      </c>
      <c r="AI609" t="s">
        <v>290</v>
      </c>
      <c r="AJ609" t="s">
        <v>290</v>
      </c>
      <c r="AK609" t="s">
        <v>290</v>
      </c>
      <c r="AL609" t="s">
        <v>290</v>
      </c>
      <c r="AM609" t="s">
        <v>290</v>
      </c>
      <c r="AN609" t="s">
        <v>290</v>
      </c>
      <c r="AO609">
        <v>63</v>
      </c>
      <c r="AP609" t="s">
        <v>290</v>
      </c>
      <c r="AQ609">
        <v>34</v>
      </c>
      <c r="AR609">
        <v>39</v>
      </c>
      <c r="AS609">
        <v>73</v>
      </c>
      <c r="AT609">
        <v>41.612302999999997</v>
      </c>
      <c r="AU609">
        <v>-88.411195000000006</v>
      </c>
      <c r="AV609">
        <v>1</v>
      </c>
      <c r="AW609" t="s">
        <v>16343</v>
      </c>
      <c r="AX609">
        <v>2001</v>
      </c>
      <c r="AY609" t="s">
        <v>17814</v>
      </c>
      <c r="BB609" t="s">
        <v>3149</v>
      </c>
      <c r="BC609" t="s">
        <v>288</v>
      </c>
      <c r="BD609" t="s">
        <v>17804</v>
      </c>
      <c r="BE609">
        <v>60560</v>
      </c>
      <c r="BF609" t="s">
        <v>16346</v>
      </c>
      <c r="BG609" t="s">
        <v>169</v>
      </c>
      <c r="BH609" t="b">
        <f>IFERROR(MATCH('2020'!A609, '2021'!A:A, 0) &gt;0, FALSE)</f>
        <v>1</v>
      </c>
    </row>
    <row r="610" spans="1:60">
      <c r="A610" t="s">
        <v>3167</v>
      </c>
      <c r="B610" t="s">
        <v>3168</v>
      </c>
      <c r="D610" t="s">
        <v>3169</v>
      </c>
      <c r="E610" t="s">
        <v>946</v>
      </c>
      <c r="F610" t="s">
        <v>15032</v>
      </c>
      <c r="G610" t="s">
        <v>3149</v>
      </c>
      <c r="H610" t="s">
        <v>288</v>
      </c>
      <c r="I610">
        <v>60560</v>
      </c>
      <c r="J610" t="s">
        <v>17815</v>
      </c>
      <c r="K610" t="s">
        <v>169</v>
      </c>
      <c r="L610">
        <v>1</v>
      </c>
      <c r="M610">
        <v>4</v>
      </c>
      <c r="N610">
        <v>5</v>
      </c>
      <c r="O610">
        <v>10</v>
      </c>
      <c r="P610" t="s">
        <v>290</v>
      </c>
      <c r="Q610" t="s">
        <v>290</v>
      </c>
      <c r="R610" t="s">
        <v>290</v>
      </c>
      <c r="S610" t="s">
        <v>290</v>
      </c>
      <c r="T610" t="s">
        <v>290</v>
      </c>
      <c r="U610" t="s">
        <v>290</v>
      </c>
      <c r="V610" t="s">
        <v>290</v>
      </c>
      <c r="W610" t="s">
        <v>290</v>
      </c>
      <c r="X610" t="s">
        <v>290</v>
      </c>
      <c r="Y610" t="s">
        <v>290</v>
      </c>
      <c r="Z610" t="s">
        <v>290</v>
      </c>
      <c r="AA610" t="s">
        <v>290</v>
      </c>
      <c r="AB610" t="s">
        <v>290</v>
      </c>
      <c r="AC610" t="s">
        <v>290</v>
      </c>
      <c r="AD610" t="s">
        <v>290</v>
      </c>
      <c r="AE610" t="s">
        <v>290</v>
      </c>
      <c r="AF610" t="s">
        <v>290</v>
      </c>
      <c r="AG610" t="s">
        <v>290</v>
      </c>
      <c r="AH610" t="s">
        <v>290</v>
      </c>
      <c r="AI610" t="s">
        <v>290</v>
      </c>
      <c r="AJ610" t="s">
        <v>290</v>
      </c>
      <c r="AK610" t="s">
        <v>290</v>
      </c>
      <c r="AL610" t="s">
        <v>290</v>
      </c>
      <c r="AM610" t="s">
        <v>290</v>
      </c>
      <c r="AN610" t="s">
        <v>290</v>
      </c>
      <c r="AO610">
        <v>39</v>
      </c>
      <c r="AP610" t="s">
        <v>290</v>
      </c>
      <c r="AQ610">
        <v>24</v>
      </c>
      <c r="AR610">
        <v>20</v>
      </c>
      <c r="AS610">
        <v>44</v>
      </c>
      <c r="AT610">
        <v>41.630707999999998</v>
      </c>
      <c r="AU610">
        <v>-88.443763000000004</v>
      </c>
      <c r="AV610">
        <v>1</v>
      </c>
      <c r="AW610" t="s">
        <v>16343</v>
      </c>
      <c r="AX610">
        <v>210</v>
      </c>
      <c r="AY610" t="s">
        <v>17816</v>
      </c>
      <c r="BB610" t="s">
        <v>3149</v>
      </c>
      <c r="BC610" t="s">
        <v>288</v>
      </c>
      <c r="BD610" t="s">
        <v>17804</v>
      </c>
      <c r="BE610">
        <v>60560</v>
      </c>
      <c r="BF610" t="s">
        <v>16346</v>
      </c>
      <c r="BG610" t="s">
        <v>169</v>
      </c>
      <c r="BH610" t="b">
        <f>IFERROR(MATCH('2020'!A610, '2021'!A:A, 0) &gt;0, FALSE)</f>
        <v>1</v>
      </c>
    </row>
    <row r="611" spans="1:60">
      <c r="A611" t="s">
        <v>3171</v>
      </c>
      <c r="B611" t="s">
        <v>3172</v>
      </c>
      <c r="C611" t="s">
        <v>283</v>
      </c>
      <c r="D611" t="s">
        <v>304</v>
      </c>
      <c r="E611" t="s">
        <v>3173</v>
      </c>
      <c r="F611" t="s">
        <v>3174</v>
      </c>
      <c r="G611" t="s">
        <v>3175</v>
      </c>
      <c r="H611" t="s">
        <v>288</v>
      </c>
      <c r="I611">
        <v>62354</v>
      </c>
      <c r="J611" t="s">
        <v>17817</v>
      </c>
      <c r="K611" t="s">
        <v>170</v>
      </c>
      <c r="L611">
        <v>2</v>
      </c>
      <c r="M611">
        <v>6</v>
      </c>
      <c r="N611">
        <v>3</v>
      </c>
      <c r="O611">
        <v>11</v>
      </c>
      <c r="P611">
        <v>12</v>
      </c>
      <c r="Q611" t="s">
        <v>290</v>
      </c>
      <c r="R611" t="s">
        <v>290</v>
      </c>
      <c r="S611">
        <v>12</v>
      </c>
      <c r="T611">
        <v>10</v>
      </c>
      <c r="U611" t="s">
        <v>290</v>
      </c>
      <c r="V611" t="s">
        <v>290</v>
      </c>
      <c r="W611" t="s">
        <v>290</v>
      </c>
      <c r="X611" t="s">
        <v>290</v>
      </c>
      <c r="Y611" t="s">
        <v>290</v>
      </c>
      <c r="Z611" t="s">
        <v>290</v>
      </c>
      <c r="AA611" t="s">
        <v>290</v>
      </c>
      <c r="AB611" t="s">
        <v>290</v>
      </c>
      <c r="AC611" t="s">
        <v>290</v>
      </c>
      <c r="AD611" t="s">
        <v>290</v>
      </c>
      <c r="AE611" t="s">
        <v>290</v>
      </c>
      <c r="AF611" t="s">
        <v>290</v>
      </c>
      <c r="AG611" t="s">
        <v>290</v>
      </c>
      <c r="AH611" t="s">
        <v>290</v>
      </c>
      <c r="AI611" t="s">
        <v>290</v>
      </c>
      <c r="AJ611" t="s">
        <v>290</v>
      </c>
      <c r="AK611" t="s">
        <v>290</v>
      </c>
      <c r="AL611" t="s">
        <v>290</v>
      </c>
      <c r="AM611" t="s">
        <v>290</v>
      </c>
      <c r="AN611" t="s">
        <v>290</v>
      </c>
      <c r="AO611">
        <v>61</v>
      </c>
      <c r="AP611" t="s">
        <v>290</v>
      </c>
      <c r="AQ611">
        <v>32</v>
      </c>
      <c r="AR611">
        <v>34</v>
      </c>
      <c r="AS611">
        <v>66</v>
      </c>
      <c r="AT611">
        <v>40.550040000000003</v>
      </c>
      <c r="AU611">
        <v>-91.384870000000006</v>
      </c>
      <c r="AV611">
        <v>0.33</v>
      </c>
      <c r="AW611" t="s">
        <v>16365</v>
      </c>
      <c r="AX611">
        <v>160</v>
      </c>
      <c r="AY611" t="s">
        <v>16366</v>
      </c>
      <c r="BB611" t="s">
        <v>3175</v>
      </c>
      <c r="BC611" t="s">
        <v>288</v>
      </c>
      <c r="BD611" t="s">
        <v>17818</v>
      </c>
      <c r="BE611">
        <v>62354</v>
      </c>
      <c r="BF611" t="s">
        <v>16346</v>
      </c>
      <c r="BG611" t="s">
        <v>16363</v>
      </c>
      <c r="BH611" t="b">
        <f>IFERROR(MATCH('2020'!A611, '2021'!A:A, 0) &gt;0, FALSE)</f>
        <v>1</v>
      </c>
    </row>
    <row r="612" spans="1:60">
      <c r="A612" t="s">
        <v>3177</v>
      </c>
      <c r="B612" t="s">
        <v>2721</v>
      </c>
      <c r="D612" t="s">
        <v>725</v>
      </c>
      <c r="E612" t="s">
        <v>413</v>
      </c>
      <c r="F612" t="s">
        <v>3178</v>
      </c>
      <c r="G612" t="s">
        <v>3179</v>
      </c>
      <c r="H612" t="s">
        <v>288</v>
      </c>
      <c r="I612">
        <v>61455</v>
      </c>
      <c r="J612" t="s">
        <v>17819</v>
      </c>
      <c r="K612" t="s">
        <v>171</v>
      </c>
      <c r="L612">
        <v>1</v>
      </c>
      <c r="M612">
        <v>8.5</v>
      </c>
      <c r="N612">
        <v>5</v>
      </c>
      <c r="O612">
        <v>14.5</v>
      </c>
      <c r="P612">
        <v>37</v>
      </c>
      <c r="Q612">
        <v>16</v>
      </c>
      <c r="R612">
        <v>13</v>
      </c>
      <c r="S612">
        <v>14</v>
      </c>
      <c r="T612" t="s">
        <v>290</v>
      </c>
      <c r="U612">
        <v>13</v>
      </c>
      <c r="V612">
        <v>19</v>
      </c>
      <c r="W612">
        <v>12</v>
      </c>
      <c r="X612" t="s">
        <v>290</v>
      </c>
      <c r="Y612" t="s">
        <v>290</v>
      </c>
      <c r="Z612" t="s">
        <v>290</v>
      </c>
      <c r="AA612" t="s">
        <v>290</v>
      </c>
      <c r="AB612" t="s">
        <v>290</v>
      </c>
      <c r="AC612" t="s">
        <v>290</v>
      </c>
      <c r="AD612" t="s">
        <v>290</v>
      </c>
      <c r="AE612" t="s">
        <v>290</v>
      </c>
      <c r="AF612" t="s">
        <v>290</v>
      </c>
      <c r="AG612" t="s">
        <v>290</v>
      </c>
      <c r="AH612" t="s">
        <v>290</v>
      </c>
      <c r="AI612" t="s">
        <v>290</v>
      </c>
      <c r="AJ612" t="s">
        <v>290</v>
      </c>
      <c r="AK612" t="s">
        <v>290</v>
      </c>
      <c r="AL612" t="s">
        <v>290</v>
      </c>
      <c r="AM612" t="s">
        <v>290</v>
      </c>
      <c r="AN612" t="s">
        <v>290</v>
      </c>
      <c r="AO612">
        <v>118</v>
      </c>
      <c r="AP612">
        <v>12</v>
      </c>
      <c r="AQ612">
        <v>62</v>
      </c>
      <c r="AR612">
        <v>70</v>
      </c>
      <c r="AS612">
        <v>132</v>
      </c>
      <c r="AT612">
        <v>40.457914000000002</v>
      </c>
      <c r="AU612">
        <v>-90.675708</v>
      </c>
      <c r="AV612">
        <v>1</v>
      </c>
      <c r="AW612" t="s">
        <v>16343</v>
      </c>
      <c r="AX612">
        <v>322</v>
      </c>
      <c r="AY612" t="s">
        <v>16361</v>
      </c>
      <c r="BB612" t="s">
        <v>3179</v>
      </c>
      <c r="BC612" t="s">
        <v>288</v>
      </c>
      <c r="BD612" t="s">
        <v>17820</v>
      </c>
      <c r="BE612">
        <v>61455</v>
      </c>
      <c r="BF612" t="s">
        <v>16346</v>
      </c>
      <c r="BG612" t="s">
        <v>17821</v>
      </c>
      <c r="BH612" t="b">
        <f>IFERROR(MATCH('2020'!A612, '2021'!A:A, 0) &gt;0, FALSE)</f>
        <v>1</v>
      </c>
    </row>
    <row r="613" spans="1:60">
      <c r="A613" t="s">
        <v>3181</v>
      </c>
      <c r="B613" t="s">
        <v>3182</v>
      </c>
      <c r="C613" t="s">
        <v>418</v>
      </c>
      <c r="D613" t="s">
        <v>3183</v>
      </c>
      <c r="E613" t="s">
        <v>3184</v>
      </c>
      <c r="F613" t="s">
        <v>3185</v>
      </c>
      <c r="G613" t="s">
        <v>3179</v>
      </c>
      <c r="H613" t="s">
        <v>288</v>
      </c>
      <c r="I613">
        <v>61455</v>
      </c>
      <c r="J613" t="s">
        <v>17822</v>
      </c>
      <c r="K613" t="s">
        <v>171</v>
      </c>
      <c r="L613">
        <v>1</v>
      </c>
      <c r="M613">
        <v>2</v>
      </c>
      <c r="N613">
        <v>1</v>
      </c>
      <c r="O613">
        <v>4</v>
      </c>
      <c r="P613" t="s">
        <v>290</v>
      </c>
      <c r="Q613" t="s">
        <v>290</v>
      </c>
      <c r="R613" t="s">
        <v>290</v>
      </c>
      <c r="S613" t="s">
        <v>290</v>
      </c>
      <c r="T613" t="s">
        <v>290</v>
      </c>
      <c r="U613" t="s">
        <v>290</v>
      </c>
      <c r="V613" t="s">
        <v>290</v>
      </c>
      <c r="W613" t="s">
        <v>290</v>
      </c>
      <c r="X613" t="s">
        <v>290</v>
      </c>
      <c r="Y613" t="s">
        <v>290</v>
      </c>
      <c r="Z613" t="s">
        <v>290</v>
      </c>
      <c r="AA613" t="s">
        <v>290</v>
      </c>
      <c r="AB613" t="s">
        <v>290</v>
      </c>
      <c r="AC613">
        <v>20</v>
      </c>
      <c r="AD613" t="s">
        <v>290</v>
      </c>
      <c r="AE613" t="s">
        <v>290</v>
      </c>
      <c r="AF613" t="s">
        <v>290</v>
      </c>
      <c r="AG613" t="s">
        <v>290</v>
      </c>
      <c r="AH613" t="s">
        <v>290</v>
      </c>
      <c r="AI613" t="s">
        <v>290</v>
      </c>
      <c r="AJ613">
        <v>15</v>
      </c>
      <c r="AK613" t="s">
        <v>290</v>
      </c>
      <c r="AL613" t="s">
        <v>290</v>
      </c>
      <c r="AM613" t="s">
        <v>290</v>
      </c>
      <c r="AN613" t="s">
        <v>290</v>
      </c>
      <c r="AO613" t="s">
        <v>290</v>
      </c>
      <c r="AP613" t="s">
        <v>290</v>
      </c>
      <c r="AQ613">
        <v>11</v>
      </c>
      <c r="AR613">
        <v>9</v>
      </c>
      <c r="AS613">
        <v>20</v>
      </c>
      <c r="AT613">
        <v>40.454638000000003</v>
      </c>
      <c r="AU613">
        <v>-90.662559999999999</v>
      </c>
      <c r="AV613">
        <v>1</v>
      </c>
      <c r="AW613" t="s">
        <v>16343</v>
      </c>
      <c r="AX613">
        <v>721</v>
      </c>
      <c r="AY613" t="s">
        <v>17823</v>
      </c>
      <c r="BB613" t="s">
        <v>3179</v>
      </c>
      <c r="BC613" t="s">
        <v>288</v>
      </c>
      <c r="BD613" t="s">
        <v>17820</v>
      </c>
      <c r="BE613">
        <v>61455</v>
      </c>
      <c r="BF613" t="s">
        <v>16346</v>
      </c>
      <c r="BG613" t="s">
        <v>17821</v>
      </c>
      <c r="BH613" t="b">
        <f>IFERROR(MATCH('2020'!A613, '2021'!A:A, 0) &gt;0, FALSE)</f>
        <v>1</v>
      </c>
    </row>
    <row r="614" spans="1:60">
      <c r="A614" t="s">
        <v>3186</v>
      </c>
      <c r="B614" t="s">
        <v>3187</v>
      </c>
      <c r="D614" t="s">
        <v>922</v>
      </c>
      <c r="E614" t="s">
        <v>3188</v>
      </c>
      <c r="F614" t="s">
        <v>3189</v>
      </c>
      <c r="G614" t="s">
        <v>3190</v>
      </c>
      <c r="H614" t="s">
        <v>288</v>
      </c>
      <c r="I614">
        <v>61440</v>
      </c>
      <c r="J614" t="s">
        <v>17824</v>
      </c>
      <c r="K614" t="s">
        <v>172</v>
      </c>
      <c r="L614">
        <v>1.7</v>
      </c>
      <c r="M614">
        <v>6.8</v>
      </c>
      <c r="N614">
        <v>0</v>
      </c>
      <c r="O614">
        <v>8.5</v>
      </c>
      <c r="P614" t="s">
        <v>290</v>
      </c>
      <c r="Q614">
        <v>10</v>
      </c>
      <c r="R614" t="s">
        <v>290</v>
      </c>
      <c r="S614" t="s">
        <v>290</v>
      </c>
      <c r="T614">
        <v>10</v>
      </c>
      <c r="U614" t="s">
        <v>290</v>
      </c>
      <c r="V614" t="s">
        <v>290</v>
      </c>
      <c r="W614" t="s">
        <v>290</v>
      </c>
      <c r="X614" t="s">
        <v>290</v>
      </c>
      <c r="Y614" t="s">
        <v>290</v>
      </c>
      <c r="Z614" t="s">
        <v>290</v>
      </c>
      <c r="AA614" t="s">
        <v>290</v>
      </c>
      <c r="AB614" t="s">
        <v>290</v>
      </c>
      <c r="AC614" t="s">
        <v>290</v>
      </c>
      <c r="AD614" t="s">
        <v>290</v>
      </c>
      <c r="AE614" t="s">
        <v>290</v>
      </c>
      <c r="AF614" t="s">
        <v>290</v>
      </c>
      <c r="AG614" t="s">
        <v>290</v>
      </c>
      <c r="AH614" t="s">
        <v>290</v>
      </c>
      <c r="AI614" t="s">
        <v>290</v>
      </c>
      <c r="AJ614" t="s">
        <v>290</v>
      </c>
      <c r="AK614" t="s">
        <v>290</v>
      </c>
      <c r="AL614" t="s">
        <v>290</v>
      </c>
      <c r="AM614" t="s">
        <v>290</v>
      </c>
      <c r="AN614" t="s">
        <v>290</v>
      </c>
      <c r="AO614">
        <v>65</v>
      </c>
      <c r="AP614" t="s">
        <v>290</v>
      </c>
      <c r="AQ614">
        <v>44</v>
      </c>
      <c r="AR614">
        <v>25</v>
      </c>
      <c r="AS614">
        <v>69</v>
      </c>
      <c r="AT614">
        <v>40.323963999999997</v>
      </c>
      <c r="AU614">
        <v>-90.602284999999995</v>
      </c>
      <c r="AV614">
        <v>1</v>
      </c>
      <c r="AW614" t="s">
        <v>16343</v>
      </c>
      <c r="AX614">
        <v>306</v>
      </c>
      <c r="AY614" t="s">
        <v>17825</v>
      </c>
      <c r="BB614" t="s">
        <v>3190</v>
      </c>
      <c r="BC614" t="s">
        <v>288</v>
      </c>
      <c r="BD614" t="s">
        <v>17820</v>
      </c>
      <c r="BE614">
        <v>61440</v>
      </c>
      <c r="BF614" t="s">
        <v>16346</v>
      </c>
      <c r="BG614" t="s">
        <v>17821</v>
      </c>
      <c r="BH614" t="b">
        <f>IFERROR(MATCH('2020'!A614, '2021'!A:A, 0) &gt;0, FALSE)</f>
        <v>1</v>
      </c>
    </row>
    <row r="615" spans="1:60">
      <c r="A615" t="s">
        <v>4725</v>
      </c>
      <c r="B615" t="s">
        <v>4726</v>
      </c>
      <c r="D615" t="s">
        <v>1381</v>
      </c>
      <c r="E615" t="s">
        <v>17826</v>
      </c>
      <c r="F615" t="s">
        <v>4728</v>
      </c>
      <c r="G615" t="s">
        <v>3662</v>
      </c>
      <c r="H615" t="s">
        <v>288</v>
      </c>
      <c r="I615">
        <v>61354</v>
      </c>
      <c r="J615" t="s">
        <v>17827</v>
      </c>
      <c r="K615" t="s">
        <v>173</v>
      </c>
      <c r="L615">
        <v>2.6</v>
      </c>
      <c r="M615">
        <v>21</v>
      </c>
      <c r="N615">
        <v>19.5</v>
      </c>
      <c r="O615">
        <v>43.1</v>
      </c>
      <c r="P615" t="s">
        <v>290</v>
      </c>
      <c r="Q615" t="s">
        <v>290</v>
      </c>
      <c r="R615" t="s">
        <v>290</v>
      </c>
      <c r="S615" t="s">
        <v>290</v>
      </c>
      <c r="T615" t="s">
        <v>290</v>
      </c>
      <c r="U615" t="s">
        <v>290</v>
      </c>
      <c r="V615" t="s">
        <v>290</v>
      </c>
      <c r="W615" t="s">
        <v>290</v>
      </c>
      <c r="X615" t="s">
        <v>290</v>
      </c>
      <c r="Y615" t="s">
        <v>290</v>
      </c>
      <c r="Z615">
        <v>74</v>
      </c>
      <c r="AA615">
        <v>91</v>
      </c>
      <c r="AB615">
        <v>63</v>
      </c>
      <c r="AC615">
        <v>53</v>
      </c>
      <c r="AD615" t="s">
        <v>290</v>
      </c>
      <c r="AE615" t="s">
        <v>290</v>
      </c>
      <c r="AF615" t="s">
        <v>290</v>
      </c>
      <c r="AG615" t="s">
        <v>290</v>
      </c>
      <c r="AH615" t="s">
        <v>290</v>
      </c>
      <c r="AI615" t="s">
        <v>290</v>
      </c>
      <c r="AJ615">
        <v>25</v>
      </c>
      <c r="AK615" t="s">
        <v>290</v>
      </c>
      <c r="AL615">
        <v>35</v>
      </c>
      <c r="AM615" t="s">
        <v>290</v>
      </c>
      <c r="AN615" t="s">
        <v>290</v>
      </c>
      <c r="AO615">
        <v>214</v>
      </c>
      <c r="AP615">
        <v>11</v>
      </c>
      <c r="AQ615">
        <v>152</v>
      </c>
      <c r="AR615">
        <v>135</v>
      </c>
      <c r="AS615">
        <v>287</v>
      </c>
      <c r="AT615">
        <v>41.329247000000002</v>
      </c>
      <c r="AU615">
        <v>-89.105886999999996</v>
      </c>
      <c r="AV615">
        <v>1</v>
      </c>
      <c r="AW615" t="s">
        <v>16360</v>
      </c>
      <c r="AX615">
        <v>24</v>
      </c>
      <c r="AY615" t="s">
        <v>17828</v>
      </c>
      <c r="BB615" t="s">
        <v>3662</v>
      </c>
      <c r="BC615" t="s">
        <v>288</v>
      </c>
      <c r="BD615" t="s">
        <v>17829</v>
      </c>
      <c r="BE615">
        <v>61354</v>
      </c>
      <c r="BF615" t="s">
        <v>16346</v>
      </c>
      <c r="BG615" t="s">
        <v>16363</v>
      </c>
      <c r="BH615" t="b">
        <f>IFERROR(MATCH('2020'!A615, '2021'!A:A, 0) &gt;0, FALSE)</f>
        <v>1</v>
      </c>
    </row>
    <row r="616" spans="1:60">
      <c r="A616" t="s">
        <v>3197</v>
      </c>
      <c r="B616" t="s">
        <v>2370</v>
      </c>
      <c r="D616" t="s">
        <v>3253</v>
      </c>
      <c r="E616" t="s">
        <v>17830</v>
      </c>
      <c r="F616" t="s">
        <v>3198</v>
      </c>
      <c r="G616" t="s">
        <v>3199</v>
      </c>
      <c r="H616" t="s">
        <v>288</v>
      </c>
      <c r="I616">
        <v>61254</v>
      </c>
      <c r="J616" t="s">
        <v>17831</v>
      </c>
      <c r="K616" t="s">
        <v>174</v>
      </c>
      <c r="L616">
        <v>1</v>
      </c>
      <c r="M616">
        <v>7.2</v>
      </c>
      <c r="N616">
        <v>5.9</v>
      </c>
      <c r="O616">
        <v>14.1</v>
      </c>
      <c r="P616" t="s">
        <v>290</v>
      </c>
      <c r="Q616">
        <v>19</v>
      </c>
      <c r="R616">
        <v>24</v>
      </c>
      <c r="S616">
        <v>18</v>
      </c>
      <c r="T616">
        <v>11</v>
      </c>
      <c r="U616">
        <v>16</v>
      </c>
      <c r="V616">
        <v>14</v>
      </c>
      <c r="W616">
        <v>10</v>
      </c>
      <c r="X616" t="s">
        <v>290</v>
      </c>
      <c r="Y616" t="s">
        <v>290</v>
      </c>
      <c r="Z616" t="s">
        <v>290</v>
      </c>
      <c r="AA616" t="s">
        <v>290</v>
      </c>
      <c r="AB616" t="s">
        <v>290</v>
      </c>
      <c r="AC616" t="s">
        <v>290</v>
      </c>
      <c r="AD616" t="s">
        <v>290</v>
      </c>
      <c r="AE616" t="s">
        <v>290</v>
      </c>
      <c r="AF616" t="s">
        <v>290</v>
      </c>
      <c r="AG616" t="s">
        <v>290</v>
      </c>
      <c r="AH616" t="s">
        <v>290</v>
      </c>
      <c r="AI616" t="s">
        <v>290</v>
      </c>
      <c r="AJ616" t="s">
        <v>290</v>
      </c>
      <c r="AK616" t="s">
        <v>290</v>
      </c>
      <c r="AL616" t="s">
        <v>290</v>
      </c>
      <c r="AM616" t="s">
        <v>290</v>
      </c>
      <c r="AN616" t="s">
        <v>290</v>
      </c>
      <c r="AO616">
        <v>91</v>
      </c>
      <c r="AP616">
        <v>21</v>
      </c>
      <c r="AQ616">
        <v>57</v>
      </c>
      <c r="AR616">
        <v>57</v>
      </c>
      <c r="AS616">
        <v>114</v>
      </c>
      <c r="AT616">
        <v>41.463194000000001</v>
      </c>
      <c r="AU616">
        <v>-90.146978000000004</v>
      </c>
      <c r="AV616">
        <v>1</v>
      </c>
      <c r="AW616" t="s">
        <v>16343</v>
      </c>
      <c r="AX616">
        <v>595</v>
      </c>
      <c r="AY616" t="s">
        <v>17832</v>
      </c>
      <c r="BB616" t="s">
        <v>3199</v>
      </c>
      <c r="BC616" t="s">
        <v>288</v>
      </c>
      <c r="BD616" t="s">
        <v>17833</v>
      </c>
      <c r="BE616">
        <v>61254</v>
      </c>
      <c r="BF616" t="s">
        <v>16346</v>
      </c>
      <c r="BG616" t="s">
        <v>174</v>
      </c>
      <c r="BH616" t="b">
        <f>IFERROR(MATCH('2020'!A616, '2021'!A:A, 0) &gt;0, FALSE)</f>
        <v>1</v>
      </c>
    </row>
    <row r="617" spans="1:60">
      <c r="A617" t="s">
        <v>3201</v>
      </c>
      <c r="B617" t="s">
        <v>2928</v>
      </c>
      <c r="C617" t="s">
        <v>314</v>
      </c>
      <c r="D617" t="s">
        <v>3202</v>
      </c>
      <c r="E617" t="s">
        <v>3203</v>
      </c>
      <c r="F617" t="s">
        <v>3204</v>
      </c>
      <c r="G617" t="s">
        <v>3205</v>
      </c>
      <c r="H617" t="s">
        <v>288</v>
      </c>
      <c r="I617">
        <v>61443</v>
      </c>
      <c r="J617" t="s">
        <v>17834</v>
      </c>
      <c r="K617" t="s">
        <v>174</v>
      </c>
      <c r="L617">
        <v>1</v>
      </c>
      <c r="M617">
        <v>10</v>
      </c>
      <c r="N617">
        <v>3</v>
      </c>
      <c r="O617">
        <v>14</v>
      </c>
      <c r="P617">
        <v>27</v>
      </c>
      <c r="Q617">
        <v>16</v>
      </c>
      <c r="R617">
        <v>10</v>
      </c>
      <c r="S617">
        <v>13</v>
      </c>
      <c r="T617">
        <v>13</v>
      </c>
      <c r="U617">
        <v>17</v>
      </c>
      <c r="V617">
        <v>16</v>
      </c>
      <c r="W617">
        <v>12</v>
      </c>
      <c r="X617">
        <v>14</v>
      </c>
      <c r="Y617">
        <v>14</v>
      </c>
      <c r="Z617" t="s">
        <v>290</v>
      </c>
      <c r="AA617" t="s">
        <v>290</v>
      </c>
      <c r="AB617" t="s">
        <v>290</v>
      </c>
      <c r="AC617" t="s">
        <v>290</v>
      </c>
      <c r="AD617" t="s">
        <v>290</v>
      </c>
      <c r="AE617" t="s">
        <v>290</v>
      </c>
      <c r="AF617" t="s">
        <v>290</v>
      </c>
      <c r="AG617" t="s">
        <v>290</v>
      </c>
      <c r="AH617" t="s">
        <v>290</v>
      </c>
      <c r="AI617" t="s">
        <v>290</v>
      </c>
      <c r="AJ617">
        <v>25</v>
      </c>
      <c r="AK617" t="s">
        <v>290</v>
      </c>
      <c r="AL617" t="s">
        <v>290</v>
      </c>
      <c r="AM617" t="s">
        <v>290</v>
      </c>
      <c r="AN617" t="s">
        <v>290</v>
      </c>
      <c r="AO617">
        <v>117</v>
      </c>
      <c r="AP617" t="s">
        <v>290</v>
      </c>
      <c r="AQ617">
        <v>74</v>
      </c>
      <c r="AR617">
        <v>78</v>
      </c>
      <c r="AS617">
        <v>152</v>
      </c>
      <c r="AT617">
        <v>41.242393</v>
      </c>
      <c r="AU617">
        <v>-89.929449000000005</v>
      </c>
      <c r="AV617">
        <v>1</v>
      </c>
      <c r="AW617" t="s">
        <v>16360</v>
      </c>
      <c r="AX617">
        <v>107</v>
      </c>
      <c r="AY617" t="s">
        <v>17835</v>
      </c>
      <c r="BB617" t="s">
        <v>3205</v>
      </c>
      <c r="BC617" t="s">
        <v>288</v>
      </c>
      <c r="BD617" t="s">
        <v>17833</v>
      </c>
      <c r="BE617">
        <v>61443</v>
      </c>
      <c r="BF617" t="s">
        <v>16346</v>
      </c>
      <c r="BG617" t="s">
        <v>16363</v>
      </c>
      <c r="BH617" t="b">
        <f>IFERROR(MATCH('2020'!A617, '2021'!A:A, 0) &gt;0, FALSE)</f>
        <v>1</v>
      </c>
    </row>
    <row r="618" spans="1:60">
      <c r="A618" t="s">
        <v>12598</v>
      </c>
      <c r="B618" t="s">
        <v>4025</v>
      </c>
      <c r="C618" t="s">
        <v>283</v>
      </c>
      <c r="D618" t="s">
        <v>861</v>
      </c>
      <c r="E618" t="s">
        <v>2420</v>
      </c>
      <c r="F618" t="s">
        <v>10085</v>
      </c>
      <c r="G618" t="s">
        <v>4343</v>
      </c>
      <c r="H618" t="s">
        <v>288</v>
      </c>
      <c r="I618">
        <v>62950</v>
      </c>
      <c r="J618" t="s">
        <v>17836</v>
      </c>
      <c r="K618" t="s">
        <v>175</v>
      </c>
      <c r="L618">
        <v>0.3</v>
      </c>
      <c r="M618">
        <v>1.3</v>
      </c>
      <c r="N618">
        <v>0.6</v>
      </c>
      <c r="O618">
        <v>2.2000000000000002</v>
      </c>
      <c r="P618" t="s">
        <v>290</v>
      </c>
      <c r="Q618" t="s">
        <v>290</v>
      </c>
      <c r="R618" t="s">
        <v>290</v>
      </c>
      <c r="S618" t="s">
        <v>290</v>
      </c>
      <c r="T618" t="s">
        <v>290</v>
      </c>
      <c r="U618" t="s">
        <v>290</v>
      </c>
      <c r="V618" t="s">
        <v>290</v>
      </c>
      <c r="W618" t="s">
        <v>290</v>
      </c>
      <c r="X618" t="s">
        <v>290</v>
      </c>
      <c r="Y618" t="s">
        <v>290</v>
      </c>
      <c r="Z618" t="s">
        <v>290</v>
      </c>
      <c r="AA618" t="s">
        <v>290</v>
      </c>
      <c r="AB618" t="s">
        <v>290</v>
      </c>
      <c r="AC618" t="s">
        <v>290</v>
      </c>
      <c r="AD618" t="s">
        <v>290</v>
      </c>
      <c r="AE618" t="s">
        <v>290</v>
      </c>
      <c r="AF618" t="s">
        <v>290</v>
      </c>
      <c r="AG618" t="s">
        <v>290</v>
      </c>
      <c r="AH618" t="s">
        <v>290</v>
      </c>
      <c r="AI618" t="s">
        <v>290</v>
      </c>
      <c r="AJ618" t="s">
        <v>290</v>
      </c>
      <c r="AK618" t="s">
        <v>290</v>
      </c>
      <c r="AL618" t="s">
        <v>290</v>
      </c>
      <c r="AM618" t="s">
        <v>290</v>
      </c>
      <c r="AN618" t="s">
        <v>290</v>
      </c>
      <c r="AO618" t="s">
        <v>290</v>
      </c>
      <c r="AP618" t="s">
        <v>290</v>
      </c>
      <c r="AQ618">
        <v>2</v>
      </c>
      <c r="AR618">
        <v>7</v>
      </c>
      <c r="AS618">
        <v>9</v>
      </c>
      <c r="AT618">
        <v>37.724766000000002</v>
      </c>
      <c r="AU618">
        <v>-89.545767999999995</v>
      </c>
      <c r="AV618">
        <v>1</v>
      </c>
      <c r="AW618" t="s">
        <v>16360</v>
      </c>
      <c r="AX618">
        <v>146</v>
      </c>
      <c r="AY618" t="s">
        <v>17837</v>
      </c>
      <c r="BB618" t="s">
        <v>4343</v>
      </c>
      <c r="BC618" t="s">
        <v>288</v>
      </c>
      <c r="BD618" t="s">
        <v>17838</v>
      </c>
      <c r="BE618">
        <v>62950</v>
      </c>
      <c r="BF618" t="s">
        <v>16346</v>
      </c>
      <c r="BG618" t="s">
        <v>16363</v>
      </c>
      <c r="BH618" t="b">
        <f>IFERROR(MATCH('2020'!A618, '2021'!A:A, 0) &gt;0, FALSE)</f>
        <v>1</v>
      </c>
    </row>
    <row r="619" spans="1:60">
      <c r="A619" t="s">
        <v>3207</v>
      </c>
      <c r="B619" t="s">
        <v>446</v>
      </c>
      <c r="C619" t="s">
        <v>283</v>
      </c>
      <c r="D619" t="s">
        <v>3208</v>
      </c>
      <c r="E619" t="s">
        <v>3209</v>
      </c>
      <c r="F619" t="s">
        <v>3210</v>
      </c>
      <c r="G619" t="s">
        <v>3211</v>
      </c>
      <c r="H619" t="s">
        <v>288</v>
      </c>
      <c r="I619">
        <v>62966</v>
      </c>
      <c r="J619" t="s">
        <v>17839</v>
      </c>
      <c r="K619" t="s">
        <v>175</v>
      </c>
      <c r="L619">
        <v>1</v>
      </c>
      <c r="M619">
        <v>7</v>
      </c>
      <c r="N619">
        <v>3</v>
      </c>
      <c r="O619">
        <v>11</v>
      </c>
      <c r="P619">
        <v>38</v>
      </c>
      <c r="Q619" t="s">
        <v>290</v>
      </c>
      <c r="R619" t="s">
        <v>290</v>
      </c>
      <c r="S619" t="s">
        <v>290</v>
      </c>
      <c r="T619" t="s">
        <v>290</v>
      </c>
      <c r="U619" t="s">
        <v>290</v>
      </c>
      <c r="V619" t="s">
        <v>290</v>
      </c>
      <c r="W619">
        <v>10</v>
      </c>
      <c r="X619" t="s">
        <v>290</v>
      </c>
      <c r="Y619" t="s">
        <v>290</v>
      </c>
      <c r="Z619" t="s">
        <v>290</v>
      </c>
      <c r="AA619" t="s">
        <v>290</v>
      </c>
      <c r="AB619" t="s">
        <v>290</v>
      </c>
      <c r="AC619" t="s">
        <v>290</v>
      </c>
      <c r="AD619" t="s">
        <v>290</v>
      </c>
      <c r="AE619" t="s">
        <v>290</v>
      </c>
      <c r="AF619" t="s">
        <v>290</v>
      </c>
      <c r="AG619" t="s">
        <v>290</v>
      </c>
      <c r="AH619" t="s">
        <v>290</v>
      </c>
      <c r="AI619" t="s">
        <v>290</v>
      </c>
      <c r="AJ619" t="s">
        <v>290</v>
      </c>
      <c r="AK619" t="s">
        <v>290</v>
      </c>
      <c r="AL619" t="s">
        <v>290</v>
      </c>
      <c r="AM619" t="s">
        <v>290</v>
      </c>
      <c r="AN619" t="s">
        <v>290</v>
      </c>
      <c r="AO619">
        <v>84</v>
      </c>
      <c r="AP619" t="s">
        <v>290</v>
      </c>
      <c r="AQ619">
        <v>43</v>
      </c>
      <c r="AR619">
        <v>46</v>
      </c>
      <c r="AS619">
        <v>89</v>
      </c>
      <c r="AT619">
        <v>37.765129000000002</v>
      </c>
      <c r="AU619">
        <v>-89.344618999999994</v>
      </c>
      <c r="AV619">
        <v>1</v>
      </c>
      <c r="AW619" t="s">
        <v>16360</v>
      </c>
      <c r="AX619">
        <v>1915</v>
      </c>
      <c r="AY619" t="s">
        <v>17840</v>
      </c>
      <c r="BB619" t="s">
        <v>3211</v>
      </c>
      <c r="BC619" t="s">
        <v>288</v>
      </c>
      <c r="BD619" t="s">
        <v>17838</v>
      </c>
      <c r="BE619">
        <v>62966</v>
      </c>
      <c r="BF619" t="s">
        <v>16346</v>
      </c>
      <c r="BG619" t="s">
        <v>16363</v>
      </c>
      <c r="BH619" t="b">
        <f>IFERROR(MATCH('2020'!A619, '2021'!A:A, 0) &gt;0, FALSE)</f>
        <v>1</v>
      </c>
    </row>
    <row r="620" spans="1:60">
      <c r="A620" t="s">
        <v>3213</v>
      </c>
      <c r="B620" t="s">
        <v>3214</v>
      </c>
      <c r="C620" t="s">
        <v>353</v>
      </c>
      <c r="D620" t="s">
        <v>3215</v>
      </c>
      <c r="E620" t="s">
        <v>881</v>
      </c>
      <c r="F620" t="s">
        <v>3216</v>
      </c>
      <c r="G620" t="s">
        <v>3211</v>
      </c>
      <c r="H620" t="s">
        <v>288</v>
      </c>
      <c r="I620">
        <v>62966</v>
      </c>
      <c r="J620" t="s">
        <v>17841</v>
      </c>
      <c r="K620" t="s">
        <v>175</v>
      </c>
      <c r="L620">
        <v>2</v>
      </c>
      <c r="M620">
        <v>11.5</v>
      </c>
      <c r="N620">
        <v>2.5</v>
      </c>
      <c r="O620">
        <v>16</v>
      </c>
      <c r="P620">
        <v>25</v>
      </c>
      <c r="Q620">
        <v>10</v>
      </c>
      <c r="R620">
        <v>10</v>
      </c>
      <c r="S620">
        <v>16</v>
      </c>
      <c r="T620">
        <v>17</v>
      </c>
      <c r="U620" t="s">
        <v>290</v>
      </c>
      <c r="V620">
        <v>12</v>
      </c>
      <c r="W620">
        <v>12</v>
      </c>
      <c r="X620">
        <v>14</v>
      </c>
      <c r="Y620" t="s">
        <v>290</v>
      </c>
      <c r="Z620" t="s">
        <v>290</v>
      </c>
      <c r="AA620" t="s">
        <v>290</v>
      </c>
      <c r="AB620" t="s">
        <v>290</v>
      </c>
      <c r="AC620" t="s">
        <v>290</v>
      </c>
      <c r="AD620" t="s">
        <v>290</v>
      </c>
      <c r="AE620" t="s">
        <v>290</v>
      </c>
      <c r="AF620" t="s">
        <v>290</v>
      </c>
      <c r="AG620" t="s">
        <v>290</v>
      </c>
      <c r="AH620" t="s">
        <v>290</v>
      </c>
      <c r="AI620" t="s">
        <v>290</v>
      </c>
      <c r="AJ620">
        <v>12</v>
      </c>
      <c r="AK620" t="s">
        <v>290</v>
      </c>
      <c r="AL620" t="s">
        <v>290</v>
      </c>
      <c r="AM620" t="s">
        <v>290</v>
      </c>
      <c r="AN620" t="s">
        <v>290</v>
      </c>
      <c r="AO620">
        <v>105</v>
      </c>
      <c r="AP620" t="s">
        <v>290</v>
      </c>
      <c r="AQ620">
        <v>68</v>
      </c>
      <c r="AR620">
        <v>64</v>
      </c>
      <c r="AS620">
        <v>132</v>
      </c>
      <c r="AT620">
        <v>37.762985</v>
      </c>
      <c r="AU620">
        <v>-89.332008000000002</v>
      </c>
      <c r="AV620">
        <v>1</v>
      </c>
      <c r="AW620" t="s">
        <v>16360</v>
      </c>
      <c r="AX620">
        <v>723</v>
      </c>
      <c r="AY620" t="s">
        <v>17842</v>
      </c>
      <c r="BB620" t="s">
        <v>3211</v>
      </c>
      <c r="BC620" t="s">
        <v>288</v>
      </c>
      <c r="BD620" t="s">
        <v>17838</v>
      </c>
      <c r="BE620">
        <v>62966</v>
      </c>
      <c r="BF620" t="s">
        <v>16346</v>
      </c>
      <c r="BG620" t="s">
        <v>16363</v>
      </c>
      <c r="BH620" t="b">
        <f>IFERROR(MATCH('2020'!A620, '2021'!A:A, 0) &gt;0, FALSE)</f>
        <v>1</v>
      </c>
    </row>
    <row r="621" spans="1:60">
      <c r="A621" t="s">
        <v>4729</v>
      </c>
      <c r="B621" t="s">
        <v>4730</v>
      </c>
      <c r="C621" t="s">
        <v>353</v>
      </c>
      <c r="D621" t="s">
        <v>2114</v>
      </c>
      <c r="E621" t="s">
        <v>17843</v>
      </c>
      <c r="F621" t="s">
        <v>4732</v>
      </c>
      <c r="G621" t="s">
        <v>3222</v>
      </c>
      <c r="H621" t="s">
        <v>288</v>
      </c>
      <c r="I621">
        <v>62902</v>
      </c>
      <c r="J621" t="s">
        <v>17844</v>
      </c>
      <c r="K621" t="s">
        <v>175</v>
      </c>
      <c r="L621">
        <v>1</v>
      </c>
      <c r="M621">
        <v>2</v>
      </c>
      <c r="N621">
        <v>5</v>
      </c>
      <c r="O621">
        <v>8</v>
      </c>
      <c r="P621" t="s">
        <v>290</v>
      </c>
      <c r="Q621" t="s">
        <v>290</v>
      </c>
      <c r="R621" t="s">
        <v>290</v>
      </c>
      <c r="S621" t="s">
        <v>290</v>
      </c>
      <c r="T621" t="s">
        <v>290</v>
      </c>
      <c r="U621" t="s">
        <v>290</v>
      </c>
      <c r="V621" t="s">
        <v>290</v>
      </c>
      <c r="W621" t="s">
        <v>290</v>
      </c>
      <c r="X621" t="s">
        <v>290</v>
      </c>
      <c r="Y621" t="s">
        <v>290</v>
      </c>
      <c r="Z621" t="s">
        <v>290</v>
      </c>
      <c r="AA621" t="s">
        <v>290</v>
      </c>
      <c r="AB621" t="s">
        <v>290</v>
      </c>
      <c r="AC621" t="s">
        <v>290</v>
      </c>
      <c r="AD621" t="s">
        <v>290</v>
      </c>
      <c r="AE621" t="s">
        <v>290</v>
      </c>
      <c r="AF621" t="s">
        <v>290</v>
      </c>
      <c r="AG621" t="s">
        <v>290</v>
      </c>
      <c r="AH621" t="s">
        <v>290</v>
      </c>
      <c r="AI621" t="s">
        <v>290</v>
      </c>
      <c r="AJ621">
        <v>31</v>
      </c>
      <c r="AK621" t="s">
        <v>290</v>
      </c>
      <c r="AL621" t="s">
        <v>290</v>
      </c>
      <c r="AM621" t="s">
        <v>290</v>
      </c>
      <c r="AN621" t="s">
        <v>290</v>
      </c>
      <c r="AO621" t="s">
        <v>290</v>
      </c>
      <c r="AP621" t="s">
        <v>290</v>
      </c>
      <c r="AQ621">
        <v>15</v>
      </c>
      <c r="AR621">
        <v>16</v>
      </c>
      <c r="AS621">
        <v>31</v>
      </c>
      <c r="AT621">
        <v>37.699927000000002</v>
      </c>
      <c r="AU621">
        <v>-89.207614000000007</v>
      </c>
      <c r="AV621">
        <v>1</v>
      </c>
      <c r="AW621" t="s">
        <v>16360</v>
      </c>
      <c r="AX621">
        <v>1302</v>
      </c>
      <c r="AY621" t="s">
        <v>17845</v>
      </c>
      <c r="BB621" t="s">
        <v>3222</v>
      </c>
      <c r="BC621" t="s">
        <v>288</v>
      </c>
      <c r="BD621" t="s">
        <v>17838</v>
      </c>
      <c r="BE621">
        <v>62902</v>
      </c>
      <c r="BF621" t="s">
        <v>16346</v>
      </c>
      <c r="BG621" t="s">
        <v>16363</v>
      </c>
      <c r="BH621" t="b">
        <f>IFERROR(MATCH('2020'!A621, '2021'!A:A, 0) &gt;0, FALSE)</f>
        <v>1</v>
      </c>
    </row>
    <row r="622" spans="1:60">
      <c r="A622" t="s">
        <v>3217</v>
      </c>
      <c r="B622" t="s">
        <v>3218</v>
      </c>
      <c r="D622" t="s">
        <v>3219</v>
      </c>
      <c r="E622" t="s">
        <v>3220</v>
      </c>
      <c r="F622" t="s">
        <v>3221</v>
      </c>
      <c r="G622" t="s">
        <v>3222</v>
      </c>
      <c r="H622" t="s">
        <v>288</v>
      </c>
      <c r="I622">
        <v>62901</v>
      </c>
      <c r="J622" t="s">
        <v>17846</v>
      </c>
      <c r="K622" t="s">
        <v>175</v>
      </c>
      <c r="L622">
        <v>3.7</v>
      </c>
      <c r="M622">
        <v>14.5</v>
      </c>
      <c r="N622">
        <v>2.5</v>
      </c>
      <c r="O622">
        <v>20.7</v>
      </c>
      <c r="P622">
        <v>18</v>
      </c>
      <c r="Q622" t="s">
        <v>290</v>
      </c>
      <c r="R622">
        <v>11</v>
      </c>
      <c r="S622">
        <v>10</v>
      </c>
      <c r="T622">
        <v>13</v>
      </c>
      <c r="U622" t="s">
        <v>290</v>
      </c>
      <c r="V622" t="s">
        <v>290</v>
      </c>
      <c r="W622" t="s">
        <v>290</v>
      </c>
      <c r="X622" t="s">
        <v>290</v>
      </c>
      <c r="Y622">
        <v>16</v>
      </c>
      <c r="Z622" t="s">
        <v>290</v>
      </c>
      <c r="AA622" t="s">
        <v>290</v>
      </c>
      <c r="AB622" t="s">
        <v>290</v>
      </c>
      <c r="AC622" t="s">
        <v>290</v>
      </c>
      <c r="AD622" t="s">
        <v>290</v>
      </c>
      <c r="AE622" t="s">
        <v>290</v>
      </c>
      <c r="AF622" t="s">
        <v>290</v>
      </c>
      <c r="AG622" t="s">
        <v>290</v>
      </c>
      <c r="AH622" t="s">
        <v>290</v>
      </c>
      <c r="AI622" t="s">
        <v>290</v>
      </c>
      <c r="AJ622" t="s">
        <v>290</v>
      </c>
      <c r="AK622" t="s">
        <v>290</v>
      </c>
      <c r="AL622" t="s">
        <v>290</v>
      </c>
      <c r="AM622" t="s">
        <v>290</v>
      </c>
      <c r="AN622" t="s">
        <v>290</v>
      </c>
      <c r="AO622">
        <v>84</v>
      </c>
      <c r="AP622">
        <v>20</v>
      </c>
      <c r="AQ622">
        <v>64</v>
      </c>
      <c r="AR622">
        <v>54</v>
      </c>
      <c r="AS622">
        <v>118</v>
      </c>
      <c r="AT622">
        <v>37.720446000000003</v>
      </c>
      <c r="AU622">
        <v>-89.232675</v>
      </c>
      <c r="AV622">
        <v>1</v>
      </c>
      <c r="AW622" t="s">
        <v>16360</v>
      </c>
      <c r="AX622">
        <v>1218</v>
      </c>
      <c r="AY622" t="s">
        <v>17847</v>
      </c>
      <c r="BB622" t="s">
        <v>3222</v>
      </c>
      <c r="BC622" t="s">
        <v>288</v>
      </c>
      <c r="BD622" t="s">
        <v>17838</v>
      </c>
      <c r="BE622">
        <v>62901</v>
      </c>
      <c r="BF622" t="s">
        <v>16346</v>
      </c>
      <c r="BG622" t="s">
        <v>16363</v>
      </c>
      <c r="BH622" t="b">
        <f>IFERROR(MATCH('2020'!A622, '2021'!A:A, 0) &gt;0, FALSE)</f>
        <v>1</v>
      </c>
    </row>
    <row r="623" spans="1:60">
      <c r="A623" t="s">
        <v>17848</v>
      </c>
      <c r="B623" t="s">
        <v>17849</v>
      </c>
      <c r="C623" t="s">
        <v>283</v>
      </c>
      <c r="D623" t="s">
        <v>4739</v>
      </c>
      <c r="E623" t="s">
        <v>2044</v>
      </c>
      <c r="F623" t="s">
        <v>17850</v>
      </c>
      <c r="G623" t="s">
        <v>3222</v>
      </c>
      <c r="H623" t="s">
        <v>288</v>
      </c>
      <c r="I623">
        <v>62901</v>
      </c>
      <c r="J623" t="s">
        <v>17851</v>
      </c>
      <c r="K623" t="s">
        <v>175</v>
      </c>
      <c r="L623">
        <v>15</v>
      </c>
      <c r="M623">
        <v>11</v>
      </c>
      <c r="N623">
        <v>24</v>
      </c>
      <c r="O623">
        <v>50</v>
      </c>
      <c r="P623" t="s">
        <v>290</v>
      </c>
      <c r="Q623" t="s">
        <v>290</v>
      </c>
      <c r="R623" t="s">
        <v>290</v>
      </c>
      <c r="S623" t="s">
        <v>290</v>
      </c>
      <c r="T623" t="s">
        <v>290</v>
      </c>
      <c r="U623" t="s">
        <v>290</v>
      </c>
      <c r="V623" t="s">
        <v>290</v>
      </c>
      <c r="W623" t="s">
        <v>290</v>
      </c>
      <c r="X623" t="s">
        <v>290</v>
      </c>
      <c r="Y623" t="s">
        <v>290</v>
      </c>
      <c r="Z623" t="s">
        <v>290</v>
      </c>
      <c r="AA623" t="s">
        <v>290</v>
      </c>
      <c r="AB623" t="s">
        <v>290</v>
      </c>
      <c r="AC623" t="s">
        <v>290</v>
      </c>
      <c r="AD623" t="s">
        <v>290</v>
      </c>
      <c r="AE623" t="s">
        <v>290</v>
      </c>
      <c r="AF623" t="s">
        <v>290</v>
      </c>
      <c r="AG623" t="s">
        <v>290</v>
      </c>
      <c r="AH623" t="s">
        <v>290</v>
      </c>
      <c r="AI623" t="s">
        <v>290</v>
      </c>
      <c r="AJ623" t="s">
        <v>290</v>
      </c>
      <c r="AK623" t="s">
        <v>290</v>
      </c>
      <c r="AL623" t="s">
        <v>290</v>
      </c>
      <c r="AM623" t="s">
        <v>290</v>
      </c>
      <c r="AN623" t="s">
        <v>290</v>
      </c>
      <c r="AO623" t="s">
        <v>290</v>
      </c>
      <c r="AP623" t="s">
        <v>290</v>
      </c>
      <c r="AQ623">
        <v>3</v>
      </c>
      <c r="AR623">
        <v>4</v>
      </c>
      <c r="AS623">
        <v>7</v>
      </c>
      <c r="AT623">
        <v>37.717243000000003</v>
      </c>
      <c r="AU623">
        <v>-89.193171000000007</v>
      </c>
      <c r="AV623">
        <v>1</v>
      </c>
      <c r="AW623" t="s">
        <v>16360</v>
      </c>
      <c r="AX623">
        <v>950</v>
      </c>
      <c r="AY623" t="s">
        <v>17852</v>
      </c>
      <c r="BB623" t="s">
        <v>3222</v>
      </c>
      <c r="BC623" t="s">
        <v>288</v>
      </c>
      <c r="BD623" t="s">
        <v>17838</v>
      </c>
      <c r="BE623">
        <v>62901</v>
      </c>
      <c r="BF623" t="s">
        <v>16346</v>
      </c>
      <c r="BG623" t="s">
        <v>16363</v>
      </c>
      <c r="BH623" t="b">
        <f>IFERROR(MATCH('2020'!A623, '2021'!A:A, 0) &gt;0, FALSE)</f>
        <v>0</v>
      </c>
    </row>
    <row r="624" spans="1:60">
      <c r="A624" t="s">
        <v>3224</v>
      </c>
      <c r="B624" t="s">
        <v>3225</v>
      </c>
      <c r="C624" t="s">
        <v>283</v>
      </c>
      <c r="D624" t="s">
        <v>17853</v>
      </c>
      <c r="E624" t="s">
        <v>17854</v>
      </c>
      <c r="F624" t="s">
        <v>3229</v>
      </c>
      <c r="G624" t="s">
        <v>3230</v>
      </c>
      <c r="H624" t="s">
        <v>288</v>
      </c>
      <c r="I624">
        <v>62274</v>
      </c>
      <c r="J624" t="s">
        <v>17855</v>
      </c>
      <c r="K624" t="s">
        <v>176</v>
      </c>
      <c r="L624">
        <v>2</v>
      </c>
      <c r="M624">
        <v>13</v>
      </c>
      <c r="N624">
        <v>2</v>
      </c>
      <c r="O624">
        <v>17</v>
      </c>
      <c r="P624">
        <v>28</v>
      </c>
      <c r="Q624" t="s">
        <v>290</v>
      </c>
      <c r="R624">
        <v>10</v>
      </c>
      <c r="S624" t="s">
        <v>290</v>
      </c>
      <c r="T624" t="s">
        <v>290</v>
      </c>
      <c r="U624">
        <v>13</v>
      </c>
      <c r="V624">
        <v>10</v>
      </c>
      <c r="W624" t="s">
        <v>290</v>
      </c>
      <c r="X624">
        <v>11</v>
      </c>
      <c r="Y624">
        <v>14</v>
      </c>
      <c r="Z624" t="s">
        <v>290</v>
      </c>
      <c r="AA624" t="s">
        <v>290</v>
      </c>
      <c r="AB624" t="s">
        <v>290</v>
      </c>
      <c r="AC624" t="s">
        <v>290</v>
      </c>
      <c r="AD624" t="s">
        <v>290</v>
      </c>
      <c r="AE624" t="s">
        <v>290</v>
      </c>
      <c r="AF624" t="s">
        <v>290</v>
      </c>
      <c r="AG624" t="s">
        <v>290</v>
      </c>
      <c r="AH624" t="s">
        <v>290</v>
      </c>
      <c r="AI624" t="s">
        <v>290</v>
      </c>
      <c r="AJ624" t="s">
        <v>290</v>
      </c>
      <c r="AK624" t="s">
        <v>290</v>
      </c>
      <c r="AL624" t="s">
        <v>290</v>
      </c>
      <c r="AM624" t="s">
        <v>290</v>
      </c>
      <c r="AN624" t="s">
        <v>290</v>
      </c>
      <c r="AO624">
        <v>110</v>
      </c>
      <c r="AP624" t="s">
        <v>290</v>
      </c>
      <c r="AQ624">
        <v>63</v>
      </c>
      <c r="AR624">
        <v>53</v>
      </c>
      <c r="AS624">
        <v>116</v>
      </c>
      <c r="AT624">
        <v>38.081560000000003</v>
      </c>
      <c r="AU624">
        <v>-89.379998999999998</v>
      </c>
      <c r="AV624">
        <v>1</v>
      </c>
      <c r="AW624" t="s">
        <v>16360</v>
      </c>
      <c r="AX624">
        <v>210</v>
      </c>
      <c r="AY624" t="s">
        <v>17856</v>
      </c>
      <c r="BB624" t="s">
        <v>3230</v>
      </c>
      <c r="BC624" t="s">
        <v>288</v>
      </c>
      <c r="BD624" t="s">
        <v>17857</v>
      </c>
      <c r="BE624">
        <v>62274</v>
      </c>
      <c r="BF624" t="s">
        <v>16346</v>
      </c>
      <c r="BG624" t="s">
        <v>16363</v>
      </c>
      <c r="BH624" t="b">
        <f>IFERROR(MATCH('2020'!A624, '2021'!A:A, 0) &gt;0, FALSE)</f>
        <v>1</v>
      </c>
    </row>
    <row r="625" spans="1:60">
      <c r="A625" t="s">
        <v>3232</v>
      </c>
      <c r="B625" t="s">
        <v>3233</v>
      </c>
      <c r="C625" t="s">
        <v>314</v>
      </c>
      <c r="D625" t="s">
        <v>419</v>
      </c>
      <c r="E625" t="s">
        <v>3234</v>
      </c>
      <c r="F625" t="s">
        <v>3235</v>
      </c>
      <c r="G625" t="s">
        <v>3236</v>
      </c>
      <c r="H625" t="s">
        <v>288</v>
      </c>
      <c r="I625">
        <v>62832</v>
      </c>
      <c r="J625" t="s">
        <v>17858</v>
      </c>
      <c r="K625" t="s">
        <v>176</v>
      </c>
      <c r="L625">
        <v>0.5</v>
      </c>
      <c r="M625">
        <v>6.5</v>
      </c>
      <c r="N625">
        <v>0.5</v>
      </c>
      <c r="O625">
        <v>7.5</v>
      </c>
      <c r="P625">
        <v>15</v>
      </c>
      <c r="Q625" t="s">
        <v>290</v>
      </c>
      <c r="R625" t="s">
        <v>290</v>
      </c>
      <c r="S625" t="s">
        <v>290</v>
      </c>
      <c r="T625" t="s">
        <v>290</v>
      </c>
      <c r="U625" t="s">
        <v>290</v>
      </c>
      <c r="V625" t="s">
        <v>290</v>
      </c>
      <c r="W625" t="s">
        <v>290</v>
      </c>
      <c r="X625" t="s">
        <v>290</v>
      </c>
      <c r="Y625" t="s">
        <v>290</v>
      </c>
      <c r="Z625" t="s">
        <v>290</v>
      </c>
      <c r="AA625" t="s">
        <v>290</v>
      </c>
      <c r="AB625" t="s">
        <v>290</v>
      </c>
      <c r="AC625" t="s">
        <v>290</v>
      </c>
      <c r="AD625" t="s">
        <v>290</v>
      </c>
      <c r="AE625" t="s">
        <v>290</v>
      </c>
      <c r="AF625" t="s">
        <v>290</v>
      </c>
      <c r="AG625" t="s">
        <v>290</v>
      </c>
      <c r="AH625" t="s">
        <v>290</v>
      </c>
      <c r="AI625" t="s">
        <v>290</v>
      </c>
      <c r="AJ625" t="s">
        <v>290</v>
      </c>
      <c r="AK625" t="s">
        <v>290</v>
      </c>
      <c r="AL625" t="s">
        <v>290</v>
      </c>
      <c r="AM625" t="s">
        <v>290</v>
      </c>
      <c r="AN625" t="s">
        <v>290</v>
      </c>
      <c r="AO625">
        <v>58</v>
      </c>
      <c r="AP625" t="s">
        <v>290</v>
      </c>
      <c r="AQ625">
        <v>30</v>
      </c>
      <c r="AR625">
        <v>30</v>
      </c>
      <c r="AS625">
        <v>60</v>
      </c>
      <c r="AT625">
        <v>38.044645000000003</v>
      </c>
      <c r="AU625">
        <v>-89.253005999999999</v>
      </c>
      <c r="AV625">
        <v>0.33</v>
      </c>
      <c r="AW625" t="s">
        <v>16365</v>
      </c>
      <c r="AX625">
        <v>227</v>
      </c>
      <c r="AY625" t="s">
        <v>16366</v>
      </c>
      <c r="BB625" t="s">
        <v>3236</v>
      </c>
      <c r="BC625" t="s">
        <v>288</v>
      </c>
      <c r="BD625" t="s">
        <v>17857</v>
      </c>
      <c r="BE625">
        <v>62832</v>
      </c>
      <c r="BF625" t="s">
        <v>16346</v>
      </c>
      <c r="BG625" t="s">
        <v>16363</v>
      </c>
      <c r="BH625" t="b">
        <f>IFERROR(MATCH('2020'!A625, '2021'!A:A, 0) &gt;0, FALSE)</f>
        <v>1</v>
      </c>
    </row>
    <row r="626" spans="1:60">
      <c r="A626" t="s">
        <v>3251</v>
      </c>
      <c r="B626" t="s">
        <v>3252</v>
      </c>
      <c r="C626" t="s">
        <v>353</v>
      </c>
      <c r="D626" t="s">
        <v>1119</v>
      </c>
      <c r="E626" t="s">
        <v>17859</v>
      </c>
      <c r="F626" t="s">
        <v>3255</v>
      </c>
      <c r="G626" t="s">
        <v>3256</v>
      </c>
      <c r="H626" t="s">
        <v>288</v>
      </c>
      <c r="I626">
        <v>60505</v>
      </c>
      <c r="J626" t="s">
        <v>17860</v>
      </c>
      <c r="K626" t="s">
        <v>177</v>
      </c>
      <c r="L626">
        <v>2</v>
      </c>
      <c r="M626">
        <v>10</v>
      </c>
      <c r="N626">
        <v>5</v>
      </c>
      <c r="O626">
        <v>17</v>
      </c>
      <c r="P626">
        <v>20</v>
      </c>
      <c r="Q626">
        <v>20</v>
      </c>
      <c r="R626">
        <v>24</v>
      </c>
      <c r="S626">
        <v>14</v>
      </c>
      <c r="T626">
        <v>27</v>
      </c>
      <c r="U626">
        <v>33</v>
      </c>
      <c r="V626">
        <v>29</v>
      </c>
      <c r="W626">
        <v>23</v>
      </c>
      <c r="X626">
        <v>24</v>
      </c>
      <c r="Y626">
        <v>28</v>
      </c>
      <c r="Z626" t="s">
        <v>290</v>
      </c>
      <c r="AA626" t="s">
        <v>290</v>
      </c>
      <c r="AB626" t="s">
        <v>290</v>
      </c>
      <c r="AC626" t="s">
        <v>290</v>
      </c>
      <c r="AD626" t="s">
        <v>290</v>
      </c>
      <c r="AE626" t="s">
        <v>290</v>
      </c>
      <c r="AF626" t="s">
        <v>290</v>
      </c>
      <c r="AG626" t="s">
        <v>290</v>
      </c>
      <c r="AH626" t="s">
        <v>290</v>
      </c>
      <c r="AI626" t="s">
        <v>290</v>
      </c>
      <c r="AJ626">
        <v>88</v>
      </c>
      <c r="AK626" t="s">
        <v>290</v>
      </c>
      <c r="AL626" t="s">
        <v>290</v>
      </c>
      <c r="AM626" t="s">
        <v>290</v>
      </c>
      <c r="AN626" t="s">
        <v>290</v>
      </c>
      <c r="AO626">
        <v>137</v>
      </c>
      <c r="AP626">
        <v>15</v>
      </c>
      <c r="AQ626">
        <v>121</v>
      </c>
      <c r="AR626">
        <v>121</v>
      </c>
      <c r="AS626">
        <v>242</v>
      </c>
      <c r="AT626">
        <v>41.794809000000001</v>
      </c>
      <c r="AU626">
        <v>-88.290893999999994</v>
      </c>
      <c r="AV626">
        <v>1</v>
      </c>
      <c r="AW626" t="s">
        <v>16343</v>
      </c>
      <c r="AX626">
        <v>1840</v>
      </c>
      <c r="AY626" t="s">
        <v>17861</v>
      </c>
      <c r="BB626" t="s">
        <v>3256</v>
      </c>
      <c r="BC626" t="s">
        <v>288</v>
      </c>
      <c r="BD626" t="s">
        <v>17577</v>
      </c>
      <c r="BE626">
        <v>60505</v>
      </c>
      <c r="BF626" t="s">
        <v>16346</v>
      </c>
      <c r="BG626" t="s">
        <v>17862</v>
      </c>
      <c r="BH626" t="b">
        <f>IFERROR(MATCH('2020'!A626, '2021'!A:A, 0) &gt;0, FALSE)</f>
        <v>1</v>
      </c>
    </row>
    <row r="627" spans="1:60">
      <c r="A627" t="s">
        <v>3258</v>
      </c>
      <c r="B627" t="s">
        <v>3259</v>
      </c>
      <c r="C627" t="s">
        <v>314</v>
      </c>
      <c r="D627" t="s">
        <v>3136</v>
      </c>
      <c r="E627" t="s">
        <v>3260</v>
      </c>
      <c r="F627" t="s">
        <v>3261</v>
      </c>
      <c r="G627" t="s">
        <v>3262</v>
      </c>
      <c r="H627" t="s">
        <v>288</v>
      </c>
      <c r="I627">
        <v>60120</v>
      </c>
      <c r="J627" t="s">
        <v>17863</v>
      </c>
      <c r="K627" t="s">
        <v>177</v>
      </c>
      <c r="L627">
        <v>5.4</v>
      </c>
      <c r="M627">
        <v>34.200000000000003</v>
      </c>
      <c r="N627">
        <v>17.600000000000001</v>
      </c>
      <c r="O627">
        <v>57.2</v>
      </c>
      <c r="P627">
        <v>11</v>
      </c>
      <c r="Q627" t="s">
        <v>290</v>
      </c>
      <c r="R627">
        <v>11</v>
      </c>
      <c r="S627">
        <v>11</v>
      </c>
      <c r="T627">
        <v>13</v>
      </c>
      <c r="U627">
        <v>17</v>
      </c>
      <c r="V627">
        <v>17</v>
      </c>
      <c r="W627">
        <v>17</v>
      </c>
      <c r="X627">
        <v>24</v>
      </c>
      <c r="Y627">
        <v>19</v>
      </c>
      <c r="Z627">
        <v>27</v>
      </c>
      <c r="AA627">
        <v>25</v>
      </c>
      <c r="AB627">
        <v>34</v>
      </c>
      <c r="AC627">
        <v>30</v>
      </c>
      <c r="AD627" t="s">
        <v>290</v>
      </c>
      <c r="AE627" t="s">
        <v>290</v>
      </c>
      <c r="AF627" t="s">
        <v>290</v>
      </c>
      <c r="AG627" t="s">
        <v>290</v>
      </c>
      <c r="AH627" t="s">
        <v>290</v>
      </c>
      <c r="AI627" t="s">
        <v>290</v>
      </c>
      <c r="AJ627">
        <v>11</v>
      </c>
      <c r="AK627" t="s">
        <v>290</v>
      </c>
      <c r="AL627">
        <v>61</v>
      </c>
      <c r="AM627">
        <v>16</v>
      </c>
      <c r="AN627" t="s">
        <v>290</v>
      </c>
      <c r="AO627">
        <v>154</v>
      </c>
      <c r="AP627">
        <v>20</v>
      </c>
      <c r="AQ627">
        <v>132</v>
      </c>
      <c r="AR627">
        <v>130</v>
      </c>
      <c r="AS627">
        <v>262</v>
      </c>
      <c r="AT627">
        <v>42.041184999999999</v>
      </c>
      <c r="AU627">
        <v>-88.277842000000007</v>
      </c>
      <c r="AV627">
        <v>1</v>
      </c>
      <c r="AW627" t="s">
        <v>16343</v>
      </c>
      <c r="AX627">
        <v>350</v>
      </c>
      <c r="AY627" t="s">
        <v>17864</v>
      </c>
      <c r="BB627" t="s">
        <v>3262</v>
      </c>
      <c r="BC627" t="s">
        <v>288</v>
      </c>
      <c r="BD627" t="s">
        <v>17577</v>
      </c>
      <c r="BE627">
        <v>60120</v>
      </c>
      <c r="BF627" t="s">
        <v>16346</v>
      </c>
      <c r="BG627" t="s">
        <v>177</v>
      </c>
      <c r="BH627" t="b">
        <f>IFERROR(MATCH('2020'!A627, '2021'!A:A, 0) &gt;0, FALSE)</f>
        <v>1</v>
      </c>
    </row>
    <row r="628" spans="1:60">
      <c r="A628" t="s">
        <v>3264</v>
      </c>
      <c r="B628" t="s">
        <v>3265</v>
      </c>
      <c r="D628" t="s">
        <v>3266</v>
      </c>
      <c r="E628" t="s">
        <v>3267</v>
      </c>
      <c r="F628" t="s">
        <v>3268</v>
      </c>
      <c r="G628" t="s">
        <v>3256</v>
      </c>
      <c r="H628" t="s">
        <v>288</v>
      </c>
      <c r="I628">
        <v>60506</v>
      </c>
      <c r="J628" t="s">
        <v>17865</v>
      </c>
      <c r="K628" t="s">
        <v>177</v>
      </c>
      <c r="L628">
        <v>3</v>
      </c>
      <c r="M628">
        <v>26</v>
      </c>
      <c r="N628">
        <v>7</v>
      </c>
      <c r="O628">
        <v>36</v>
      </c>
      <c r="P628">
        <v>29</v>
      </c>
      <c r="Q628">
        <v>33</v>
      </c>
      <c r="R628">
        <v>40</v>
      </c>
      <c r="S628">
        <v>43</v>
      </c>
      <c r="T628">
        <v>49</v>
      </c>
      <c r="U628">
        <v>46</v>
      </c>
      <c r="V628">
        <v>42</v>
      </c>
      <c r="W628">
        <v>58</v>
      </c>
      <c r="X628">
        <v>57</v>
      </c>
      <c r="Y628">
        <v>45</v>
      </c>
      <c r="Z628" t="s">
        <v>290</v>
      </c>
      <c r="AA628" t="s">
        <v>290</v>
      </c>
      <c r="AB628" t="s">
        <v>290</v>
      </c>
      <c r="AC628" t="s">
        <v>290</v>
      </c>
      <c r="AD628" t="s">
        <v>290</v>
      </c>
      <c r="AE628" t="s">
        <v>290</v>
      </c>
      <c r="AF628" t="s">
        <v>290</v>
      </c>
      <c r="AG628" t="s">
        <v>290</v>
      </c>
      <c r="AH628" t="s">
        <v>290</v>
      </c>
      <c r="AI628" t="s">
        <v>290</v>
      </c>
      <c r="AJ628">
        <v>91</v>
      </c>
      <c r="AK628" t="s">
        <v>290</v>
      </c>
      <c r="AL628">
        <v>14</v>
      </c>
      <c r="AM628" t="s">
        <v>290</v>
      </c>
      <c r="AN628" t="s">
        <v>290</v>
      </c>
      <c r="AO628">
        <v>302</v>
      </c>
      <c r="AP628">
        <v>33</v>
      </c>
      <c r="AQ628">
        <v>221</v>
      </c>
      <c r="AR628">
        <v>221</v>
      </c>
      <c r="AS628">
        <v>442</v>
      </c>
      <c r="AT628">
        <v>41.757095</v>
      </c>
      <c r="AU628">
        <v>-88.334884000000002</v>
      </c>
      <c r="AV628">
        <v>1</v>
      </c>
      <c r="AW628" t="s">
        <v>16343</v>
      </c>
      <c r="AX628">
        <v>720</v>
      </c>
      <c r="AY628" t="s">
        <v>17866</v>
      </c>
      <c r="BB628" t="s">
        <v>3256</v>
      </c>
      <c r="BC628" t="s">
        <v>288</v>
      </c>
      <c r="BD628" t="s">
        <v>17577</v>
      </c>
      <c r="BE628">
        <v>60506</v>
      </c>
      <c r="BF628" t="s">
        <v>16346</v>
      </c>
      <c r="BG628" t="s">
        <v>17862</v>
      </c>
      <c r="BH628" t="b">
        <f>IFERROR(MATCH('2020'!A628, '2021'!A:A, 0) &gt;0, FALSE)</f>
        <v>1</v>
      </c>
    </row>
    <row r="629" spans="1:60">
      <c r="A629" t="s">
        <v>3270</v>
      </c>
      <c r="B629" t="s">
        <v>3271</v>
      </c>
      <c r="D629" t="s">
        <v>3272</v>
      </c>
      <c r="E629" t="s">
        <v>2461</v>
      </c>
      <c r="F629" t="s">
        <v>3273</v>
      </c>
      <c r="G629" t="s">
        <v>3256</v>
      </c>
      <c r="H629" t="s">
        <v>288</v>
      </c>
      <c r="I629">
        <v>60506</v>
      </c>
      <c r="J629" t="s">
        <v>17867</v>
      </c>
      <c r="K629" t="s">
        <v>177</v>
      </c>
      <c r="L629">
        <v>2</v>
      </c>
      <c r="M629">
        <v>7</v>
      </c>
      <c r="N629">
        <v>0</v>
      </c>
      <c r="O629">
        <v>9</v>
      </c>
      <c r="P629" t="s">
        <v>290</v>
      </c>
      <c r="Q629" t="s">
        <v>290</v>
      </c>
      <c r="R629" t="s">
        <v>290</v>
      </c>
      <c r="S629" t="s">
        <v>290</v>
      </c>
      <c r="T629" t="s">
        <v>290</v>
      </c>
      <c r="U629" t="s">
        <v>290</v>
      </c>
      <c r="V629" t="s">
        <v>290</v>
      </c>
      <c r="W629" t="s">
        <v>290</v>
      </c>
      <c r="X629" t="s">
        <v>290</v>
      </c>
      <c r="Y629" t="s">
        <v>290</v>
      </c>
      <c r="Z629" t="s">
        <v>290</v>
      </c>
      <c r="AA629" t="s">
        <v>290</v>
      </c>
      <c r="AB629" t="s">
        <v>290</v>
      </c>
      <c r="AC629" t="s">
        <v>290</v>
      </c>
      <c r="AD629" t="s">
        <v>290</v>
      </c>
      <c r="AE629" t="s">
        <v>290</v>
      </c>
      <c r="AF629" t="s">
        <v>290</v>
      </c>
      <c r="AG629" t="s">
        <v>290</v>
      </c>
      <c r="AH629" t="s">
        <v>290</v>
      </c>
      <c r="AI629" t="s">
        <v>290</v>
      </c>
      <c r="AJ629" t="s">
        <v>290</v>
      </c>
      <c r="AK629" t="s">
        <v>290</v>
      </c>
      <c r="AL629" t="s">
        <v>290</v>
      </c>
      <c r="AM629" t="s">
        <v>290</v>
      </c>
      <c r="AN629" t="s">
        <v>290</v>
      </c>
      <c r="AO629">
        <v>30</v>
      </c>
      <c r="AP629" t="s">
        <v>290</v>
      </c>
      <c r="AQ629">
        <v>19</v>
      </c>
      <c r="AR629">
        <v>18</v>
      </c>
      <c r="AS629">
        <v>37</v>
      </c>
      <c r="AT629">
        <v>41.773823</v>
      </c>
      <c r="AU629">
        <v>-88.343245999999994</v>
      </c>
      <c r="AV629">
        <v>1</v>
      </c>
      <c r="AW629" t="s">
        <v>16343</v>
      </c>
      <c r="AX629">
        <v>850</v>
      </c>
      <c r="AY629" t="s">
        <v>17868</v>
      </c>
      <c r="BB629" t="s">
        <v>3256</v>
      </c>
      <c r="BC629" t="s">
        <v>288</v>
      </c>
      <c r="BD629" t="s">
        <v>17577</v>
      </c>
      <c r="BE629">
        <v>60506</v>
      </c>
      <c r="BF629" t="s">
        <v>16346</v>
      </c>
      <c r="BG629" t="s">
        <v>17862</v>
      </c>
      <c r="BH629" t="b">
        <f>IFERROR(MATCH('2020'!A629, '2021'!A:A, 0) &gt;0, FALSE)</f>
        <v>1</v>
      </c>
    </row>
    <row r="630" spans="1:60">
      <c r="A630" t="s">
        <v>3274</v>
      </c>
      <c r="B630" t="s">
        <v>446</v>
      </c>
      <c r="C630" t="s">
        <v>283</v>
      </c>
      <c r="D630" t="s">
        <v>2309</v>
      </c>
      <c r="E630" t="s">
        <v>3275</v>
      </c>
      <c r="F630" t="s">
        <v>3276</v>
      </c>
      <c r="G630" t="s">
        <v>3277</v>
      </c>
      <c r="H630" t="s">
        <v>288</v>
      </c>
      <c r="I630">
        <v>60118</v>
      </c>
      <c r="J630" t="s">
        <v>17869</v>
      </c>
      <c r="K630" t="s">
        <v>177</v>
      </c>
      <c r="L630">
        <v>1</v>
      </c>
      <c r="M630">
        <v>15</v>
      </c>
      <c r="N630">
        <v>8</v>
      </c>
      <c r="O630">
        <v>24</v>
      </c>
      <c r="P630">
        <v>43</v>
      </c>
      <c r="Q630">
        <v>18</v>
      </c>
      <c r="R630">
        <v>21</v>
      </c>
      <c r="S630">
        <v>23</v>
      </c>
      <c r="T630">
        <v>19</v>
      </c>
      <c r="U630">
        <v>22</v>
      </c>
      <c r="V630">
        <v>23</v>
      </c>
      <c r="W630">
        <v>21</v>
      </c>
      <c r="X630">
        <v>24</v>
      </c>
      <c r="Y630">
        <v>21</v>
      </c>
      <c r="Z630" t="s">
        <v>290</v>
      </c>
      <c r="AA630" t="s">
        <v>290</v>
      </c>
      <c r="AB630" t="s">
        <v>290</v>
      </c>
      <c r="AC630" t="s">
        <v>290</v>
      </c>
      <c r="AD630" t="s">
        <v>290</v>
      </c>
      <c r="AE630" t="s">
        <v>290</v>
      </c>
      <c r="AF630" t="s">
        <v>290</v>
      </c>
      <c r="AG630" t="s">
        <v>290</v>
      </c>
      <c r="AH630" t="s">
        <v>290</v>
      </c>
      <c r="AI630" t="s">
        <v>290</v>
      </c>
      <c r="AJ630" t="s">
        <v>290</v>
      </c>
      <c r="AK630" t="s">
        <v>290</v>
      </c>
      <c r="AL630" t="s">
        <v>290</v>
      </c>
      <c r="AM630" t="s">
        <v>290</v>
      </c>
      <c r="AN630" t="s">
        <v>290</v>
      </c>
      <c r="AO630">
        <v>217</v>
      </c>
      <c r="AP630" t="s">
        <v>290</v>
      </c>
      <c r="AQ630">
        <v>114</v>
      </c>
      <c r="AR630">
        <v>121</v>
      </c>
      <c r="AS630">
        <v>235</v>
      </c>
      <c r="AT630">
        <v>42.098528000000002</v>
      </c>
      <c r="AU630">
        <v>-88.273128999999997</v>
      </c>
      <c r="AV630">
        <v>0.9</v>
      </c>
      <c r="AW630" t="s">
        <v>16360</v>
      </c>
      <c r="AX630">
        <v>5</v>
      </c>
      <c r="AY630" t="s">
        <v>17870</v>
      </c>
      <c r="BB630" t="s">
        <v>3277</v>
      </c>
      <c r="BC630" t="s">
        <v>288</v>
      </c>
      <c r="BD630" t="s">
        <v>17577</v>
      </c>
      <c r="BE630">
        <v>60118</v>
      </c>
      <c r="BF630" t="s">
        <v>16346</v>
      </c>
      <c r="BG630" t="s">
        <v>16363</v>
      </c>
      <c r="BH630" t="b">
        <f>IFERROR(MATCH('2020'!A630, '2021'!A:A, 0) &gt;0, FALSE)</f>
        <v>1</v>
      </c>
    </row>
    <row r="631" spans="1:60">
      <c r="A631" t="s">
        <v>3279</v>
      </c>
      <c r="B631" t="s">
        <v>3280</v>
      </c>
      <c r="C631" t="s">
        <v>4148</v>
      </c>
      <c r="D631" t="s">
        <v>17871</v>
      </c>
      <c r="E631" t="s">
        <v>17872</v>
      </c>
      <c r="F631" t="s">
        <v>3282</v>
      </c>
      <c r="G631" t="s">
        <v>3256</v>
      </c>
      <c r="H631" t="s">
        <v>288</v>
      </c>
      <c r="I631">
        <v>60506</v>
      </c>
      <c r="J631" t="s">
        <v>17873</v>
      </c>
      <c r="K631" t="s">
        <v>177</v>
      </c>
      <c r="L631">
        <v>9</v>
      </c>
      <c r="M631">
        <v>40</v>
      </c>
      <c r="N631">
        <v>5.5</v>
      </c>
      <c r="O631">
        <v>54.5</v>
      </c>
      <c r="P631" t="s">
        <v>290</v>
      </c>
      <c r="Q631" t="s">
        <v>290</v>
      </c>
      <c r="R631" t="s">
        <v>290</v>
      </c>
      <c r="S631" t="s">
        <v>290</v>
      </c>
      <c r="T631" t="s">
        <v>290</v>
      </c>
      <c r="U631" t="s">
        <v>290</v>
      </c>
      <c r="V631" t="s">
        <v>290</v>
      </c>
      <c r="W631" t="s">
        <v>290</v>
      </c>
      <c r="X631" t="s">
        <v>290</v>
      </c>
      <c r="Y631" t="s">
        <v>290</v>
      </c>
      <c r="Z631">
        <v>118</v>
      </c>
      <c r="AA631">
        <v>134</v>
      </c>
      <c r="AB631">
        <v>140</v>
      </c>
      <c r="AC631">
        <v>122</v>
      </c>
      <c r="AD631" t="s">
        <v>290</v>
      </c>
      <c r="AE631" t="s">
        <v>290</v>
      </c>
      <c r="AF631" t="s">
        <v>290</v>
      </c>
      <c r="AG631" t="s">
        <v>290</v>
      </c>
      <c r="AH631" t="s">
        <v>290</v>
      </c>
      <c r="AI631" t="s">
        <v>290</v>
      </c>
      <c r="AJ631">
        <v>147</v>
      </c>
      <c r="AK631" t="s">
        <v>290</v>
      </c>
      <c r="AL631">
        <v>17</v>
      </c>
      <c r="AM631" t="s">
        <v>290</v>
      </c>
      <c r="AN631" t="s">
        <v>290</v>
      </c>
      <c r="AO631">
        <v>300</v>
      </c>
      <c r="AP631">
        <v>42</v>
      </c>
      <c r="AQ631">
        <v>283</v>
      </c>
      <c r="AR631">
        <v>231</v>
      </c>
      <c r="AS631">
        <v>514</v>
      </c>
      <c r="AT631">
        <v>41.782659000000002</v>
      </c>
      <c r="AU631">
        <v>-88.358259000000004</v>
      </c>
      <c r="AV631">
        <v>1</v>
      </c>
      <c r="AW631" t="s">
        <v>16343</v>
      </c>
      <c r="AX631">
        <v>1255</v>
      </c>
      <c r="AY631" t="s">
        <v>17874</v>
      </c>
      <c r="BB631" t="s">
        <v>3256</v>
      </c>
      <c r="BC631" t="s">
        <v>288</v>
      </c>
      <c r="BD631" t="s">
        <v>17577</v>
      </c>
      <c r="BE631">
        <v>60506</v>
      </c>
      <c r="BF631" t="s">
        <v>16346</v>
      </c>
      <c r="BG631" t="s">
        <v>17862</v>
      </c>
      <c r="BH631" t="b">
        <f>IFERROR(MATCH('2020'!A631, '2021'!A:A, 0) &gt;0, FALSE)</f>
        <v>1</v>
      </c>
    </row>
    <row r="632" spans="1:60">
      <c r="A632" t="s">
        <v>3283</v>
      </c>
      <c r="B632" t="s">
        <v>3284</v>
      </c>
      <c r="C632" t="s">
        <v>314</v>
      </c>
      <c r="D632" t="s">
        <v>1676</v>
      </c>
      <c r="E632" t="s">
        <v>3285</v>
      </c>
      <c r="F632" t="s">
        <v>3286</v>
      </c>
      <c r="G632" t="s">
        <v>3256</v>
      </c>
      <c r="H632" t="s">
        <v>288</v>
      </c>
      <c r="I632">
        <v>60502</v>
      </c>
      <c r="J632" t="s">
        <v>17875</v>
      </c>
      <c r="K632" t="s">
        <v>177</v>
      </c>
      <c r="L632">
        <v>7</v>
      </c>
      <c r="M632">
        <v>37.6</v>
      </c>
      <c r="N632">
        <v>47.5</v>
      </c>
      <c r="O632">
        <v>92.1</v>
      </c>
      <c r="P632" t="s">
        <v>290</v>
      </c>
      <c r="Q632" t="s">
        <v>290</v>
      </c>
      <c r="R632" t="s">
        <v>290</v>
      </c>
      <c r="S632" t="s">
        <v>290</v>
      </c>
      <c r="T632" t="s">
        <v>290</v>
      </c>
      <c r="U632" t="s">
        <v>290</v>
      </c>
      <c r="V632" t="s">
        <v>290</v>
      </c>
      <c r="W632" t="s">
        <v>290</v>
      </c>
      <c r="X632" t="s">
        <v>290</v>
      </c>
      <c r="Y632" t="s">
        <v>290</v>
      </c>
      <c r="Z632">
        <v>132</v>
      </c>
      <c r="AA632">
        <v>112</v>
      </c>
      <c r="AB632">
        <v>116</v>
      </c>
      <c r="AC632">
        <v>104</v>
      </c>
      <c r="AD632" t="s">
        <v>290</v>
      </c>
      <c r="AE632" t="s">
        <v>290</v>
      </c>
      <c r="AF632" t="s">
        <v>290</v>
      </c>
      <c r="AG632" t="s">
        <v>290</v>
      </c>
      <c r="AH632" t="s">
        <v>290</v>
      </c>
      <c r="AI632">
        <v>71</v>
      </c>
      <c r="AJ632">
        <v>102</v>
      </c>
      <c r="AK632" t="s">
        <v>290</v>
      </c>
      <c r="AL632">
        <v>15</v>
      </c>
      <c r="AM632" t="s">
        <v>290</v>
      </c>
      <c r="AN632" t="s">
        <v>290</v>
      </c>
      <c r="AO632">
        <v>392</v>
      </c>
      <c r="AP632">
        <v>14</v>
      </c>
      <c r="AQ632">
        <v>0</v>
      </c>
      <c r="AR632">
        <v>535</v>
      </c>
      <c r="AS632">
        <v>535</v>
      </c>
      <c r="AT632">
        <v>41.814458000000002</v>
      </c>
      <c r="AU632">
        <v>-88.294746000000004</v>
      </c>
      <c r="AV632">
        <v>1</v>
      </c>
      <c r="AW632" t="s">
        <v>16343</v>
      </c>
      <c r="AX632">
        <v>1000</v>
      </c>
      <c r="AY632" t="s">
        <v>17876</v>
      </c>
      <c r="BB632" t="s">
        <v>3256</v>
      </c>
      <c r="BC632" t="s">
        <v>288</v>
      </c>
      <c r="BD632" t="s">
        <v>17577</v>
      </c>
      <c r="BE632">
        <v>60502</v>
      </c>
      <c r="BF632" t="s">
        <v>16346</v>
      </c>
      <c r="BG632" t="s">
        <v>17862</v>
      </c>
      <c r="BH632" t="b">
        <f>IFERROR(MATCH('2020'!A632, '2021'!A:A, 0) &gt;0, FALSE)</f>
        <v>1</v>
      </c>
    </row>
    <row r="633" spans="1:60">
      <c r="A633" t="s">
        <v>3288</v>
      </c>
      <c r="B633" t="s">
        <v>3289</v>
      </c>
      <c r="C633" t="s">
        <v>314</v>
      </c>
      <c r="D633" t="s">
        <v>3290</v>
      </c>
      <c r="E633" t="s">
        <v>3291</v>
      </c>
      <c r="F633" t="s">
        <v>3292</v>
      </c>
      <c r="G633" t="s">
        <v>3293</v>
      </c>
      <c r="H633" t="s">
        <v>288</v>
      </c>
      <c r="I633">
        <v>60539</v>
      </c>
      <c r="J633" t="s">
        <v>17877</v>
      </c>
      <c r="K633" t="s">
        <v>177</v>
      </c>
      <c r="L633">
        <v>1.5</v>
      </c>
      <c r="M633">
        <v>36.5</v>
      </c>
      <c r="N633">
        <v>5</v>
      </c>
      <c r="O633">
        <v>43</v>
      </c>
      <c r="P633">
        <v>11</v>
      </c>
      <c r="Q633" t="s">
        <v>290</v>
      </c>
      <c r="R633" t="s">
        <v>290</v>
      </c>
      <c r="S633" t="s">
        <v>290</v>
      </c>
      <c r="T633" t="s">
        <v>290</v>
      </c>
      <c r="U633" t="s">
        <v>290</v>
      </c>
      <c r="V633" t="s">
        <v>290</v>
      </c>
      <c r="W633">
        <v>14</v>
      </c>
      <c r="X633">
        <v>16</v>
      </c>
      <c r="Y633">
        <v>11</v>
      </c>
      <c r="Z633">
        <v>14</v>
      </c>
      <c r="AA633">
        <v>22</v>
      </c>
      <c r="AB633">
        <v>26</v>
      </c>
      <c r="AC633">
        <v>20</v>
      </c>
      <c r="AD633" t="s">
        <v>290</v>
      </c>
      <c r="AE633" t="s">
        <v>290</v>
      </c>
      <c r="AF633" t="s">
        <v>290</v>
      </c>
      <c r="AG633" t="s">
        <v>290</v>
      </c>
      <c r="AH633" t="s">
        <v>290</v>
      </c>
      <c r="AI633" t="s">
        <v>290</v>
      </c>
      <c r="AJ633">
        <v>25</v>
      </c>
      <c r="AK633" t="s">
        <v>290</v>
      </c>
      <c r="AL633" t="s">
        <v>290</v>
      </c>
      <c r="AM633">
        <v>92</v>
      </c>
      <c r="AN633" t="s">
        <v>290</v>
      </c>
      <c r="AO633">
        <v>48</v>
      </c>
      <c r="AP633" t="s">
        <v>290</v>
      </c>
      <c r="AQ633">
        <v>82</v>
      </c>
      <c r="AR633">
        <v>83</v>
      </c>
      <c r="AS633">
        <v>165</v>
      </c>
      <c r="AT633">
        <v>41.824464999999996</v>
      </c>
      <c r="AU633">
        <v>-88.333201000000003</v>
      </c>
      <c r="AV633">
        <v>0.8</v>
      </c>
      <c r="AW633" t="s">
        <v>16343</v>
      </c>
      <c r="AX633">
        <v>255</v>
      </c>
      <c r="AY633" t="s">
        <v>17878</v>
      </c>
      <c r="BB633" t="s">
        <v>3293</v>
      </c>
      <c r="BC633" t="s">
        <v>288</v>
      </c>
      <c r="BD633" t="s">
        <v>17577</v>
      </c>
      <c r="BE633">
        <v>60539</v>
      </c>
      <c r="BF633" t="s">
        <v>16346</v>
      </c>
      <c r="BG633" t="s">
        <v>177</v>
      </c>
      <c r="BH633" t="b">
        <f>IFERROR(MATCH('2020'!A633, '2021'!A:A, 0) &gt;0, FALSE)</f>
        <v>1</v>
      </c>
    </row>
    <row r="634" spans="1:60">
      <c r="A634" t="s">
        <v>3295</v>
      </c>
      <c r="B634" t="s">
        <v>3296</v>
      </c>
      <c r="C634" t="s">
        <v>1570</v>
      </c>
      <c r="D634" t="s">
        <v>2218</v>
      </c>
      <c r="E634" t="s">
        <v>3297</v>
      </c>
      <c r="F634" t="s">
        <v>3298</v>
      </c>
      <c r="G634" t="s">
        <v>3256</v>
      </c>
      <c r="H634" t="s">
        <v>288</v>
      </c>
      <c r="I634">
        <v>60505</v>
      </c>
      <c r="J634" t="s">
        <v>17879</v>
      </c>
      <c r="K634" t="s">
        <v>177</v>
      </c>
      <c r="L634">
        <v>1</v>
      </c>
      <c r="M634">
        <v>8</v>
      </c>
      <c r="N634">
        <v>2</v>
      </c>
      <c r="O634">
        <v>11</v>
      </c>
      <c r="P634">
        <v>12</v>
      </c>
      <c r="Q634">
        <v>14</v>
      </c>
      <c r="R634" t="s">
        <v>290</v>
      </c>
      <c r="S634" t="s">
        <v>290</v>
      </c>
      <c r="T634" t="s">
        <v>290</v>
      </c>
      <c r="U634">
        <v>11</v>
      </c>
      <c r="V634" t="s">
        <v>290</v>
      </c>
      <c r="W634">
        <v>10</v>
      </c>
      <c r="X634">
        <v>14</v>
      </c>
      <c r="Y634">
        <v>19</v>
      </c>
      <c r="Z634" t="s">
        <v>290</v>
      </c>
      <c r="AA634" t="s">
        <v>290</v>
      </c>
      <c r="AB634" t="s">
        <v>290</v>
      </c>
      <c r="AC634" t="s">
        <v>290</v>
      </c>
      <c r="AD634" t="s">
        <v>290</v>
      </c>
      <c r="AE634" t="s">
        <v>290</v>
      </c>
      <c r="AF634" t="s">
        <v>290</v>
      </c>
      <c r="AG634" t="s">
        <v>290</v>
      </c>
      <c r="AH634" t="s">
        <v>290</v>
      </c>
      <c r="AI634" t="s">
        <v>290</v>
      </c>
      <c r="AJ634">
        <v>84</v>
      </c>
      <c r="AK634" t="s">
        <v>290</v>
      </c>
      <c r="AL634" t="s">
        <v>290</v>
      </c>
      <c r="AM634" t="s">
        <v>290</v>
      </c>
      <c r="AN634" t="s">
        <v>290</v>
      </c>
      <c r="AO634">
        <v>21</v>
      </c>
      <c r="AP634" t="s">
        <v>290</v>
      </c>
      <c r="AQ634">
        <v>56</v>
      </c>
      <c r="AR634">
        <v>57</v>
      </c>
      <c r="AS634">
        <v>113</v>
      </c>
      <c r="AT634">
        <v>41.743937000000003</v>
      </c>
      <c r="AU634">
        <v>-88.310625000000002</v>
      </c>
      <c r="AV634">
        <v>1</v>
      </c>
      <c r="AW634" t="s">
        <v>16343</v>
      </c>
      <c r="AX634">
        <v>601</v>
      </c>
      <c r="AY634" t="s">
        <v>17880</v>
      </c>
      <c r="BB634" t="s">
        <v>3256</v>
      </c>
      <c r="BC634" t="s">
        <v>288</v>
      </c>
      <c r="BD634" t="s">
        <v>17577</v>
      </c>
      <c r="BE634">
        <v>60505</v>
      </c>
      <c r="BF634" t="s">
        <v>16346</v>
      </c>
      <c r="BG634" t="s">
        <v>17862</v>
      </c>
      <c r="BH634" t="b">
        <f>IFERROR(MATCH('2020'!A634, '2021'!A:A, 0) &gt;0, FALSE)</f>
        <v>1</v>
      </c>
    </row>
    <row r="635" spans="1:60">
      <c r="A635" t="s">
        <v>3299</v>
      </c>
      <c r="B635" t="s">
        <v>3300</v>
      </c>
      <c r="C635" t="s">
        <v>353</v>
      </c>
      <c r="D635" t="s">
        <v>991</v>
      </c>
      <c r="E635" t="s">
        <v>3301</v>
      </c>
      <c r="F635" t="s">
        <v>3302</v>
      </c>
      <c r="G635" t="s">
        <v>3256</v>
      </c>
      <c r="H635" t="s">
        <v>288</v>
      </c>
      <c r="I635">
        <v>60506</v>
      </c>
      <c r="J635" t="s">
        <v>17881</v>
      </c>
      <c r="K635" t="s">
        <v>177</v>
      </c>
      <c r="L635">
        <v>3</v>
      </c>
      <c r="M635">
        <v>21.2</v>
      </c>
      <c r="N635">
        <v>7</v>
      </c>
      <c r="O635">
        <v>31.2</v>
      </c>
      <c r="P635" t="s">
        <v>290</v>
      </c>
      <c r="Q635" t="s">
        <v>290</v>
      </c>
      <c r="R635" t="s">
        <v>290</v>
      </c>
      <c r="S635" t="s">
        <v>290</v>
      </c>
      <c r="T635" t="s">
        <v>290</v>
      </c>
      <c r="U635" t="s">
        <v>290</v>
      </c>
      <c r="V635" t="s">
        <v>290</v>
      </c>
      <c r="W635" t="s">
        <v>290</v>
      </c>
      <c r="X635" t="s">
        <v>290</v>
      </c>
      <c r="Y635" t="s">
        <v>290</v>
      </c>
      <c r="Z635">
        <v>80</v>
      </c>
      <c r="AA635">
        <v>82</v>
      </c>
      <c r="AB635">
        <v>67</v>
      </c>
      <c r="AC635">
        <v>71</v>
      </c>
      <c r="AD635" t="s">
        <v>290</v>
      </c>
      <c r="AE635" t="s">
        <v>290</v>
      </c>
      <c r="AF635" t="s">
        <v>290</v>
      </c>
      <c r="AG635" t="s">
        <v>290</v>
      </c>
      <c r="AH635" t="s">
        <v>290</v>
      </c>
      <c r="AI635" t="s">
        <v>290</v>
      </c>
      <c r="AJ635">
        <v>53</v>
      </c>
      <c r="AK635" t="s">
        <v>290</v>
      </c>
      <c r="AL635">
        <v>16</v>
      </c>
      <c r="AM635" t="s">
        <v>290</v>
      </c>
      <c r="AN635" t="s">
        <v>290</v>
      </c>
      <c r="AO635">
        <v>216</v>
      </c>
      <c r="AP635" t="s">
        <v>290</v>
      </c>
      <c r="AQ635">
        <v>300</v>
      </c>
      <c r="AR635">
        <v>0</v>
      </c>
      <c r="AS635">
        <v>300</v>
      </c>
      <c r="AT635">
        <v>41.775064</v>
      </c>
      <c r="AU635">
        <v>-88.358299000000002</v>
      </c>
      <c r="AV635">
        <v>1</v>
      </c>
      <c r="AW635" t="s">
        <v>16343</v>
      </c>
      <c r="AX635">
        <v>901</v>
      </c>
      <c r="AY635" t="s">
        <v>17874</v>
      </c>
      <c r="BB635" t="s">
        <v>3256</v>
      </c>
      <c r="BC635" t="s">
        <v>288</v>
      </c>
      <c r="BD635" t="s">
        <v>17577</v>
      </c>
      <c r="BE635">
        <v>60506</v>
      </c>
      <c r="BF635" t="s">
        <v>16346</v>
      </c>
      <c r="BG635" t="s">
        <v>17862</v>
      </c>
      <c r="BH635" t="b">
        <f>IFERROR(MATCH('2020'!A635, '2021'!A:A, 0) &gt;0, FALSE)</f>
        <v>1</v>
      </c>
    </row>
    <row r="636" spans="1:60">
      <c r="A636" t="s">
        <v>3303</v>
      </c>
      <c r="B636" t="s">
        <v>3304</v>
      </c>
      <c r="C636" t="s">
        <v>353</v>
      </c>
      <c r="D636" t="s">
        <v>787</v>
      </c>
      <c r="E636" t="s">
        <v>3305</v>
      </c>
      <c r="F636" t="s">
        <v>3306</v>
      </c>
      <c r="G636" t="s">
        <v>3307</v>
      </c>
      <c r="H636" t="s">
        <v>288</v>
      </c>
      <c r="I636">
        <v>60118</v>
      </c>
      <c r="J636" t="s">
        <v>17882</v>
      </c>
      <c r="K636" t="s">
        <v>177</v>
      </c>
      <c r="L636">
        <v>1.5</v>
      </c>
      <c r="M636">
        <v>12.5</v>
      </c>
      <c r="N636">
        <v>3</v>
      </c>
      <c r="O636">
        <v>17</v>
      </c>
      <c r="P636">
        <v>33</v>
      </c>
      <c r="Q636">
        <v>13</v>
      </c>
      <c r="R636">
        <v>16</v>
      </c>
      <c r="S636">
        <v>15</v>
      </c>
      <c r="T636">
        <v>22</v>
      </c>
      <c r="U636">
        <v>15</v>
      </c>
      <c r="V636">
        <v>22</v>
      </c>
      <c r="W636">
        <v>16</v>
      </c>
      <c r="X636">
        <v>13</v>
      </c>
      <c r="Y636">
        <v>22</v>
      </c>
      <c r="Z636" t="s">
        <v>290</v>
      </c>
      <c r="AA636" t="s">
        <v>290</v>
      </c>
      <c r="AB636" t="s">
        <v>290</v>
      </c>
      <c r="AC636" t="s">
        <v>290</v>
      </c>
      <c r="AD636" t="s">
        <v>290</v>
      </c>
      <c r="AE636" t="s">
        <v>290</v>
      </c>
      <c r="AF636" t="s">
        <v>290</v>
      </c>
      <c r="AG636" t="s">
        <v>290</v>
      </c>
      <c r="AH636" t="s">
        <v>290</v>
      </c>
      <c r="AI636" t="s">
        <v>290</v>
      </c>
      <c r="AJ636">
        <v>31</v>
      </c>
      <c r="AK636" t="s">
        <v>290</v>
      </c>
      <c r="AL636" t="s">
        <v>290</v>
      </c>
      <c r="AM636" t="s">
        <v>290</v>
      </c>
      <c r="AN636" t="s">
        <v>290</v>
      </c>
      <c r="AO636">
        <v>138</v>
      </c>
      <c r="AP636" t="s">
        <v>290</v>
      </c>
      <c r="AQ636">
        <v>103</v>
      </c>
      <c r="AR636">
        <v>84</v>
      </c>
      <c r="AS636">
        <v>187</v>
      </c>
      <c r="AT636">
        <v>42.098025</v>
      </c>
      <c r="AU636">
        <v>-88.287764999999993</v>
      </c>
      <c r="AV636">
        <v>1</v>
      </c>
      <c r="AW636" t="s">
        <v>16360</v>
      </c>
      <c r="AX636">
        <v>845</v>
      </c>
      <c r="AY636" t="s">
        <v>17883</v>
      </c>
      <c r="BB636" t="s">
        <v>3307</v>
      </c>
      <c r="BC636" t="s">
        <v>288</v>
      </c>
      <c r="BD636" t="s">
        <v>17577</v>
      </c>
      <c r="BE636">
        <v>60118</v>
      </c>
      <c r="BF636" t="s">
        <v>16346</v>
      </c>
      <c r="BG636" t="s">
        <v>16363</v>
      </c>
      <c r="BH636" t="b">
        <f>IFERROR(MATCH('2020'!A636, '2021'!A:A, 0) &gt;0, FALSE)</f>
        <v>1</v>
      </c>
    </row>
    <row r="637" spans="1:60">
      <c r="A637" t="s">
        <v>3308</v>
      </c>
      <c r="B637" t="s">
        <v>3309</v>
      </c>
      <c r="D637" t="s">
        <v>991</v>
      </c>
      <c r="E637" t="s">
        <v>17884</v>
      </c>
      <c r="F637" t="s">
        <v>3310</v>
      </c>
      <c r="G637" t="s">
        <v>3311</v>
      </c>
      <c r="H637" t="s">
        <v>288</v>
      </c>
      <c r="I637">
        <v>60140</v>
      </c>
      <c r="J637" t="s">
        <v>17885</v>
      </c>
      <c r="K637" t="s">
        <v>177</v>
      </c>
      <c r="L637">
        <v>1</v>
      </c>
      <c r="M637">
        <v>9</v>
      </c>
      <c r="N637">
        <v>1</v>
      </c>
      <c r="O637">
        <v>11</v>
      </c>
      <c r="P637">
        <v>20</v>
      </c>
      <c r="Q637" t="s">
        <v>290</v>
      </c>
      <c r="R637">
        <v>12</v>
      </c>
      <c r="S637" t="s">
        <v>290</v>
      </c>
      <c r="T637">
        <v>14</v>
      </c>
      <c r="U637">
        <v>10</v>
      </c>
      <c r="V637" t="s">
        <v>290</v>
      </c>
      <c r="W637">
        <v>11</v>
      </c>
      <c r="X637" t="s">
        <v>290</v>
      </c>
      <c r="Y637" t="s">
        <v>290</v>
      </c>
      <c r="Z637" t="s">
        <v>290</v>
      </c>
      <c r="AA637" t="s">
        <v>290</v>
      </c>
      <c r="AB637" t="s">
        <v>290</v>
      </c>
      <c r="AC637" t="s">
        <v>290</v>
      </c>
      <c r="AD637" t="s">
        <v>290</v>
      </c>
      <c r="AE637" t="s">
        <v>290</v>
      </c>
      <c r="AF637" t="s">
        <v>290</v>
      </c>
      <c r="AG637" t="s">
        <v>290</v>
      </c>
      <c r="AH637" t="s">
        <v>290</v>
      </c>
      <c r="AI637" t="s">
        <v>290</v>
      </c>
      <c r="AJ637">
        <v>15</v>
      </c>
      <c r="AK637" t="s">
        <v>290</v>
      </c>
      <c r="AL637" t="s">
        <v>290</v>
      </c>
      <c r="AM637" t="s">
        <v>290</v>
      </c>
      <c r="AN637" t="s">
        <v>290</v>
      </c>
      <c r="AO637">
        <v>84</v>
      </c>
      <c r="AP637" t="s">
        <v>290</v>
      </c>
      <c r="AQ637">
        <v>57</v>
      </c>
      <c r="AR637">
        <v>50</v>
      </c>
      <c r="AS637">
        <v>107</v>
      </c>
      <c r="AT637">
        <v>42.098041000000002</v>
      </c>
      <c r="AU637">
        <v>-88.525571999999997</v>
      </c>
      <c r="AV637">
        <v>1</v>
      </c>
      <c r="AW637" t="s">
        <v>16343</v>
      </c>
      <c r="AX637">
        <v>288</v>
      </c>
      <c r="AY637" t="s">
        <v>17886</v>
      </c>
      <c r="BB637" t="s">
        <v>3311</v>
      </c>
      <c r="BC637" t="s">
        <v>288</v>
      </c>
      <c r="BD637" t="s">
        <v>17577</v>
      </c>
      <c r="BE637">
        <v>60140</v>
      </c>
      <c r="BF637" t="s">
        <v>16346</v>
      </c>
      <c r="BG637" t="s">
        <v>177</v>
      </c>
      <c r="BH637" t="b">
        <f>IFERROR(MATCH('2020'!A637, '2021'!A:A, 0) &gt;0, FALSE)</f>
        <v>1</v>
      </c>
    </row>
    <row r="638" spans="1:60">
      <c r="A638" t="s">
        <v>3313</v>
      </c>
      <c r="B638" t="s">
        <v>3314</v>
      </c>
      <c r="C638" t="s">
        <v>314</v>
      </c>
      <c r="D638" t="s">
        <v>906</v>
      </c>
      <c r="E638" t="s">
        <v>3315</v>
      </c>
      <c r="F638" t="s">
        <v>3316</v>
      </c>
      <c r="G638" t="s">
        <v>3262</v>
      </c>
      <c r="H638" t="s">
        <v>288</v>
      </c>
      <c r="I638">
        <v>60123</v>
      </c>
      <c r="J638" t="s">
        <v>17887</v>
      </c>
      <c r="K638" t="s">
        <v>177</v>
      </c>
      <c r="L638">
        <v>4</v>
      </c>
      <c r="M638">
        <v>24</v>
      </c>
      <c r="N638">
        <v>7.5</v>
      </c>
      <c r="O638">
        <v>35.5</v>
      </c>
      <c r="P638" t="s">
        <v>290</v>
      </c>
      <c r="Q638" t="s">
        <v>290</v>
      </c>
      <c r="R638" t="s">
        <v>290</v>
      </c>
      <c r="S638" t="s">
        <v>290</v>
      </c>
      <c r="T638" t="s">
        <v>290</v>
      </c>
      <c r="U638" t="s">
        <v>290</v>
      </c>
      <c r="V638" t="s">
        <v>290</v>
      </c>
      <c r="W638" t="s">
        <v>290</v>
      </c>
      <c r="X638" t="s">
        <v>290</v>
      </c>
      <c r="Y638" t="s">
        <v>290</v>
      </c>
      <c r="Z638">
        <v>72</v>
      </c>
      <c r="AA638">
        <v>70</v>
      </c>
      <c r="AB638">
        <v>95</v>
      </c>
      <c r="AC638">
        <v>79</v>
      </c>
      <c r="AD638" t="s">
        <v>290</v>
      </c>
      <c r="AE638" t="s">
        <v>290</v>
      </c>
      <c r="AF638" t="s">
        <v>290</v>
      </c>
      <c r="AG638" t="s">
        <v>290</v>
      </c>
      <c r="AH638" t="s">
        <v>290</v>
      </c>
      <c r="AI638" t="s">
        <v>290</v>
      </c>
      <c r="AJ638">
        <v>86</v>
      </c>
      <c r="AK638" t="s">
        <v>290</v>
      </c>
      <c r="AL638">
        <v>32</v>
      </c>
      <c r="AM638" t="s">
        <v>290</v>
      </c>
      <c r="AN638" t="s">
        <v>290</v>
      </c>
      <c r="AO638">
        <v>188</v>
      </c>
      <c r="AP638" t="s">
        <v>290</v>
      </c>
      <c r="AQ638">
        <v>142</v>
      </c>
      <c r="AR638">
        <v>174</v>
      </c>
      <c r="AS638">
        <v>316</v>
      </c>
      <c r="AT638">
        <v>42.033040999999997</v>
      </c>
      <c r="AU638">
        <v>-88.288041000000007</v>
      </c>
      <c r="AV638">
        <v>1</v>
      </c>
      <c r="AW638" t="s">
        <v>16360</v>
      </c>
      <c r="AX638">
        <v>335</v>
      </c>
      <c r="AY638" t="s">
        <v>16446</v>
      </c>
      <c r="BB638" t="s">
        <v>3262</v>
      </c>
      <c r="BC638" t="s">
        <v>288</v>
      </c>
      <c r="BD638" t="s">
        <v>17577</v>
      </c>
      <c r="BE638">
        <v>60123</v>
      </c>
      <c r="BF638" t="s">
        <v>16346</v>
      </c>
      <c r="BG638" t="s">
        <v>16363</v>
      </c>
      <c r="BH638" t="b">
        <f>IFERROR(MATCH('2020'!A638, '2021'!A:A, 0) &gt;0, FALSE)</f>
        <v>1</v>
      </c>
    </row>
    <row r="639" spans="1:60">
      <c r="A639" t="s">
        <v>3318</v>
      </c>
      <c r="B639" t="s">
        <v>1061</v>
      </c>
      <c r="C639" t="s">
        <v>314</v>
      </c>
      <c r="D639" t="s">
        <v>1714</v>
      </c>
      <c r="E639" t="s">
        <v>501</v>
      </c>
      <c r="F639" t="s">
        <v>3319</v>
      </c>
      <c r="G639" t="s">
        <v>3262</v>
      </c>
      <c r="H639" t="s">
        <v>288</v>
      </c>
      <c r="I639">
        <v>60120</v>
      </c>
      <c r="J639" t="s">
        <v>17888</v>
      </c>
      <c r="K639" t="s">
        <v>177</v>
      </c>
      <c r="L639">
        <v>1</v>
      </c>
      <c r="M639">
        <v>8.9</v>
      </c>
      <c r="N639">
        <v>2</v>
      </c>
      <c r="O639">
        <v>11.9</v>
      </c>
      <c r="P639">
        <v>19</v>
      </c>
      <c r="Q639" t="s">
        <v>290</v>
      </c>
      <c r="R639">
        <v>10</v>
      </c>
      <c r="S639" t="s">
        <v>290</v>
      </c>
      <c r="T639" t="s">
        <v>290</v>
      </c>
      <c r="U639" t="s">
        <v>290</v>
      </c>
      <c r="V639" t="s">
        <v>290</v>
      </c>
      <c r="W639">
        <v>11</v>
      </c>
      <c r="X639">
        <v>11</v>
      </c>
      <c r="Y639">
        <v>13</v>
      </c>
      <c r="Z639" t="s">
        <v>290</v>
      </c>
      <c r="AA639" t="s">
        <v>290</v>
      </c>
      <c r="AB639" t="s">
        <v>290</v>
      </c>
      <c r="AC639" t="s">
        <v>290</v>
      </c>
      <c r="AD639" t="s">
        <v>290</v>
      </c>
      <c r="AE639" t="s">
        <v>290</v>
      </c>
      <c r="AF639" t="s">
        <v>290</v>
      </c>
      <c r="AG639" t="s">
        <v>290</v>
      </c>
      <c r="AH639" t="s">
        <v>290</v>
      </c>
      <c r="AI639" t="s">
        <v>290</v>
      </c>
      <c r="AJ639" t="s">
        <v>290</v>
      </c>
      <c r="AK639" t="s">
        <v>290</v>
      </c>
      <c r="AL639" t="s">
        <v>290</v>
      </c>
      <c r="AM639" t="s">
        <v>290</v>
      </c>
      <c r="AN639" t="s">
        <v>290</v>
      </c>
      <c r="AO639">
        <v>70</v>
      </c>
      <c r="AP639">
        <v>14</v>
      </c>
      <c r="AQ639">
        <v>44</v>
      </c>
      <c r="AR639">
        <v>54</v>
      </c>
      <c r="AS639">
        <v>98</v>
      </c>
      <c r="AT639">
        <v>42.039048999999999</v>
      </c>
      <c r="AU639">
        <v>-88.282238000000007</v>
      </c>
      <c r="AV639">
        <v>1</v>
      </c>
      <c r="AW639" t="s">
        <v>16343</v>
      </c>
      <c r="AX639">
        <v>109</v>
      </c>
      <c r="AY639" t="s">
        <v>17889</v>
      </c>
      <c r="BB639" t="s">
        <v>3262</v>
      </c>
      <c r="BC639" t="s">
        <v>288</v>
      </c>
      <c r="BD639" t="s">
        <v>17577</v>
      </c>
      <c r="BE639">
        <v>60120</v>
      </c>
      <c r="BF639" t="s">
        <v>16346</v>
      </c>
      <c r="BG639" t="s">
        <v>177</v>
      </c>
      <c r="BH639" t="b">
        <f>IFERROR(MATCH('2020'!A639, '2021'!A:A, 0) &gt;0, FALSE)</f>
        <v>1</v>
      </c>
    </row>
    <row r="640" spans="1:60">
      <c r="A640" t="s">
        <v>12628</v>
      </c>
      <c r="B640" t="s">
        <v>786</v>
      </c>
      <c r="D640" t="s">
        <v>806</v>
      </c>
      <c r="E640" t="s">
        <v>807</v>
      </c>
      <c r="F640" t="s">
        <v>3387</v>
      </c>
      <c r="G640" t="s">
        <v>3262</v>
      </c>
      <c r="H640" t="s">
        <v>288</v>
      </c>
      <c r="I640">
        <v>60120</v>
      </c>
      <c r="J640" t="s">
        <v>17890</v>
      </c>
      <c r="K640" t="s">
        <v>177</v>
      </c>
      <c r="L640">
        <v>1</v>
      </c>
      <c r="M640">
        <v>8</v>
      </c>
      <c r="N640">
        <v>1</v>
      </c>
      <c r="O640">
        <v>10</v>
      </c>
      <c r="P640">
        <v>16</v>
      </c>
      <c r="Q640">
        <v>18</v>
      </c>
      <c r="R640">
        <v>10</v>
      </c>
      <c r="S640">
        <v>16</v>
      </c>
      <c r="T640" t="s">
        <v>290</v>
      </c>
      <c r="U640" t="s">
        <v>290</v>
      </c>
      <c r="V640">
        <v>10</v>
      </c>
      <c r="W640">
        <v>14</v>
      </c>
      <c r="X640">
        <v>20</v>
      </c>
      <c r="Y640">
        <v>19</v>
      </c>
      <c r="Z640" t="s">
        <v>290</v>
      </c>
      <c r="AA640" t="s">
        <v>290</v>
      </c>
      <c r="AB640" t="s">
        <v>290</v>
      </c>
      <c r="AC640" t="s">
        <v>290</v>
      </c>
      <c r="AD640" t="s">
        <v>290</v>
      </c>
      <c r="AE640" t="s">
        <v>290</v>
      </c>
      <c r="AF640" t="s">
        <v>290</v>
      </c>
      <c r="AG640" t="s">
        <v>290</v>
      </c>
      <c r="AH640" t="s">
        <v>290</v>
      </c>
      <c r="AI640" t="s">
        <v>290</v>
      </c>
      <c r="AJ640">
        <v>136</v>
      </c>
      <c r="AK640" t="s">
        <v>290</v>
      </c>
      <c r="AL640" t="s">
        <v>290</v>
      </c>
      <c r="AM640" t="s">
        <v>290</v>
      </c>
      <c r="AN640" t="s">
        <v>290</v>
      </c>
      <c r="AO640" t="s">
        <v>290</v>
      </c>
      <c r="AP640" t="s">
        <v>290</v>
      </c>
      <c r="AQ640">
        <v>82</v>
      </c>
      <c r="AR640">
        <v>58</v>
      </c>
      <c r="AS640">
        <v>140</v>
      </c>
      <c r="AT640">
        <v>42.039152000000001</v>
      </c>
      <c r="AU640">
        <v>-88.279820999999998</v>
      </c>
      <c r="AV640">
        <v>1</v>
      </c>
      <c r="AW640" t="s">
        <v>16343</v>
      </c>
      <c r="AX640">
        <v>274</v>
      </c>
      <c r="AY640" t="s">
        <v>16708</v>
      </c>
      <c r="BB640" t="s">
        <v>3262</v>
      </c>
      <c r="BC640" t="s">
        <v>288</v>
      </c>
      <c r="BD640" t="s">
        <v>17577</v>
      </c>
      <c r="BE640">
        <v>60120</v>
      </c>
      <c r="BF640" t="s">
        <v>16346</v>
      </c>
      <c r="BG640" t="s">
        <v>177</v>
      </c>
      <c r="BH640" t="b">
        <f>IFERROR(MATCH('2020'!A640, '2021'!A:A, 0) &gt;0, FALSE)</f>
        <v>0</v>
      </c>
    </row>
    <row r="641" spans="1:60">
      <c r="A641" t="s">
        <v>3320</v>
      </c>
      <c r="B641" t="s">
        <v>3321</v>
      </c>
      <c r="C641" t="s">
        <v>1570</v>
      </c>
      <c r="D641" t="s">
        <v>2218</v>
      </c>
      <c r="E641" t="s">
        <v>3297</v>
      </c>
      <c r="F641" t="s">
        <v>3322</v>
      </c>
      <c r="G641" t="s">
        <v>3256</v>
      </c>
      <c r="H641" t="s">
        <v>288</v>
      </c>
      <c r="I641">
        <v>60505</v>
      </c>
      <c r="J641" t="s">
        <v>17891</v>
      </c>
      <c r="K641" t="s">
        <v>177</v>
      </c>
      <c r="L641">
        <v>2</v>
      </c>
      <c r="M641">
        <v>11</v>
      </c>
      <c r="N641">
        <v>2</v>
      </c>
      <c r="O641">
        <v>15</v>
      </c>
      <c r="P641">
        <v>23</v>
      </c>
      <c r="Q641">
        <v>18</v>
      </c>
      <c r="R641">
        <v>12</v>
      </c>
      <c r="S641">
        <v>14</v>
      </c>
      <c r="T641">
        <v>23</v>
      </c>
      <c r="U641">
        <v>14</v>
      </c>
      <c r="V641">
        <v>15</v>
      </c>
      <c r="W641">
        <v>10</v>
      </c>
      <c r="X641">
        <v>19</v>
      </c>
      <c r="Y641">
        <v>18</v>
      </c>
      <c r="Z641" t="s">
        <v>290</v>
      </c>
      <c r="AA641" t="s">
        <v>290</v>
      </c>
      <c r="AB641" t="s">
        <v>290</v>
      </c>
      <c r="AC641" t="s">
        <v>290</v>
      </c>
      <c r="AD641" t="s">
        <v>290</v>
      </c>
      <c r="AE641" t="s">
        <v>290</v>
      </c>
      <c r="AF641" t="s">
        <v>290</v>
      </c>
      <c r="AG641" t="s">
        <v>290</v>
      </c>
      <c r="AH641" t="s">
        <v>290</v>
      </c>
      <c r="AI641" t="s">
        <v>290</v>
      </c>
      <c r="AJ641">
        <v>147</v>
      </c>
      <c r="AK641" t="s">
        <v>290</v>
      </c>
      <c r="AL641" t="s">
        <v>290</v>
      </c>
      <c r="AM641" t="s">
        <v>290</v>
      </c>
      <c r="AN641" t="s">
        <v>290</v>
      </c>
      <c r="AO641">
        <v>12</v>
      </c>
      <c r="AP641" t="s">
        <v>290</v>
      </c>
      <c r="AQ641">
        <v>103</v>
      </c>
      <c r="AR641">
        <v>67</v>
      </c>
      <c r="AS641">
        <v>170</v>
      </c>
      <c r="AT641">
        <v>41.771672000000002</v>
      </c>
      <c r="AU641">
        <v>-88.301837000000006</v>
      </c>
      <c r="AV641">
        <v>1</v>
      </c>
      <c r="AW641" t="s">
        <v>16343</v>
      </c>
      <c r="AX641">
        <v>706</v>
      </c>
      <c r="AY641" t="s">
        <v>17892</v>
      </c>
      <c r="BB641" t="s">
        <v>3256</v>
      </c>
      <c r="BC641" t="s">
        <v>288</v>
      </c>
      <c r="BD641" t="s">
        <v>17577</v>
      </c>
      <c r="BE641">
        <v>60505</v>
      </c>
      <c r="BF641" t="s">
        <v>16346</v>
      </c>
      <c r="BG641" t="s">
        <v>17862</v>
      </c>
      <c r="BH641" t="b">
        <f>IFERROR(MATCH('2020'!A641, '2021'!A:A, 0) &gt;0, FALSE)</f>
        <v>1</v>
      </c>
    </row>
    <row r="642" spans="1:60">
      <c r="A642" t="s">
        <v>12632</v>
      </c>
      <c r="B642" t="s">
        <v>10147</v>
      </c>
      <c r="D642" t="s">
        <v>17893</v>
      </c>
      <c r="E642" t="s">
        <v>17894</v>
      </c>
      <c r="F642" t="s">
        <v>10150</v>
      </c>
      <c r="G642" t="s">
        <v>3262</v>
      </c>
      <c r="H642" t="s">
        <v>288</v>
      </c>
      <c r="I642">
        <v>60123</v>
      </c>
      <c r="J642" t="s">
        <v>17895</v>
      </c>
      <c r="K642" t="s">
        <v>177</v>
      </c>
      <c r="L642">
        <v>1</v>
      </c>
      <c r="M642">
        <v>12</v>
      </c>
      <c r="N642">
        <v>1</v>
      </c>
      <c r="O642">
        <v>14</v>
      </c>
      <c r="P642">
        <v>10</v>
      </c>
      <c r="Q642">
        <v>10</v>
      </c>
      <c r="R642" t="s">
        <v>290</v>
      </c>
      <c r="S642">
        <v>11</v>
      </c>
      <c r="T642" t="s">
        <v>290</v>
      </c>
      <c r="U642">
        <v>10</v>
      </c>
      <c r="V642" t="s">
        <v>290</v>
      </c>
      <c r="W642" t="s">
        <v>290</v>
      </c>
      <c r="X642">
        <v>10</v>
      </c>
      <c r="Y642" t="s">
        <v>290</v>
      </c>
      <c r="Z642" t="s">
        <v>290</v>
      </c>
      <c r="AA642" t="s">
        <v>290</v>
      </c>
      <c r="AB642" t="s">
        <v>290</v>
      </c>
      <c r="AC642" t="s">
        <v>290</v>
      </c>
      <c r="AD642" t="s">
        <v>290</v>
      </c>
      <c r="AE642" t="s">
        <v>290</v>
      </c>
      <c r="AF642" t="s">
        <v>290</v>
      </c>
      <c r="AG642" t="s">
        <v>290</v>
      </c>
      <c r="AH642" t="s">
        <v>290</v>
      </c>
      <c r="AI642" t="s">
        <v>290</v>
      </c>
      <c r="AJ642">
        <v>44</v>
      </c>
      <c r="AK642" t="s">
        <v>290</v>
      </c>
      <c r="AL642" t="s">
        <v>290</v>
      </c>
      <c r="AM642" t="s">
        <v>290</v>
      </c>
      <c r="AN642" t="s">
        <v>290</v>
      </c>
      <c r="AO642">
        <v>33</v>
      </c>
      <c r="AP642" t="s">
        <v>290</v>
      </c>
      <c r="AQ642">
        <v>50</v>
      </c>
      <c r="AR642">
        <v>39</v>
      </c>
      <c r="AS642">
        <v>89</v>
      </c>
      <c r="AT642">
        <v>42.030079999999998</v>
      </c>
      <c r="AU642">
        <v>-88.292606000000006</v>
      </c>
      <c r="AV642">
        <v>1</v>
      </c>
      <c r="AW642" t="s">
        <v>16343</v>
      </c>
      <c r="AX642">
        <v>572</v>
      </c>
      <c r="AY642" t="s">
        <v>17896</v>
      </c>
      <c r="BB642" t="s">
        <v>3262</v>
      </c>
      <c r="BC642" t="s">
        <v>288</v>
      </c>
      <c r="BD642" t="s">
        <v>17577</v>
      </c>
      <c r="BE642">
        <v>60123</v>
      </c>
      <c r="BF642" t="s">
        <v>16346</v>
      </c>
      <c r="BG642" t="s">
        <v>177</v>
      </c>
      <c r="BH642" t="b">
        <f>IFERROR(MATCH('2020'!A642, '2021'!A:A, 0) &gt;0, FALSE)</f>
        <v>0</v>
      </c>
    </row>
    <row r="643" spans="1:60">
      <c r="A643" t="s">
        <v>4733</v>
      </c>
      <c r="B643" t="s">
        <v>319</v>
      </c>
      <c r="C643" t="s">
        <v>314</v>
      </c>
      <c r="D643" t="s">
        <v>916</v>
      </c>
      <c r="E643" t="s">
        <v>17897</v>
      </c>
      <c r="F643" t="s">
        <v>4735</v>
      </c>
      <c r="G643" t="s">
        <v>3262</v>
      </c>
      <c r="H643" t="s">
        <v>288</v>
      </c>
      <c r="I643">
        <v>60120</v>
      </c>
      <c r="J643" t="s">
        <v>17898</v>
      </c>
      <c r="K643" t="s">
        <v>177</v>
      </c>
      <c r="L643">
        <v>2</v>
      </c>
      <c r="M643">
        <v>12</v>
      </c>
      <c r="N643">
        <v>3</v>
      </c>
      <c r="O643">
        <v>17</v>
      </c>
      <c r="P643">
        <v>10</v>
      </c>
      <c r="Q643">
        <v>10</v>
      </c>
      <c r="R643">
        <v>13</v>
      </c>
      <c r="S643">
        <v>10</v>
      </c>
      <c r="T643">
        <v>11</v>
      </c>
      <c r="U643">
        <v>14</v>
      </c>
      <c r="V643">
        <v>19</v>
      </c>
      <c r="W643">
        <v>12</v>
      </c>
      <c r="X643">
        <v>17</v>
      </c>
      <c r="Y643">
        <v>15</v>
      </c>
      <c r="Z643" t="s">
        <v>290</v>
      </c>
      <c r="AA643" t="s">
        <v>290</v>
      </c>
      <c r="AB643" t="s">
        <v>290</v>
      </c>
      <c r="AC643" t="s">
        <v>290</v>
      </c>
      <c r="AD643" t="s">
        <v>290</v>
      </c>
      <c r="AE643" t="s">
        <v>290</v>
      </c>
      <c r="AF643" t="s">
        <v>290</v>
      </c>
      <c r="AG643" t="s">
        <v>290</v>
      </c>
      <c r="AH643" t="s">
        <v>290</v>
      </c>
      <c r="AI643" t="s">
        <v>290</v>
      </c>
      <c r="AJ643" t="s">
        <v>290</v>
      </c>
      <c r="AK643" t="s">
        <v>290</v>
      </c>
      <c r="AL643" t="s">
        <v>290</v>
      </c>
      <c r="AM643" t="s">
        <v>290</v>
      </c>
      <c r="AN643" t="s">
        <v>290</v>
      </c>
      <c r="AO643">
        <v>71</v>
      </c>
      <c r="AP643">
        <v>53</v>
      </c>
      <c r="AQ643">
        <v>69</v>
      </c>
      <c r="AR643">
        <v>62</v>
      </c>
      <c r="AS643">
        <v>131</v>
      </c>
      <c r="AT643">
        <v>42.035102000000002</v>
      </c>
      <c r="AU643">
        <v>-88.275493999999995</v>
      </c>
      <c r="AV643">
        <v>1</v>
      </c>
      <c r="AW643" t="s">
        <v>16343</v>
      </c>
      <c r="AX643">
        <v>103</v>
      </c>
      <c r="AY643" t="s">
        <v>17899</v>
      </c>
      <c r="BB643" t="s">
        <v>3262</v>
      </c>
      <c r="BC643" t="s">
        <v>288</v>
      </c>
      <c r="BD643" t="s">
        <v>17577</v>
      </c>
      <c r="BE643">
        <v>60120</v>
      </c>
      <c r="BF643" t="s">
        <v>16346</v>
      </c>
      <c r="BG643" t="s">
        <v>177</v>
      </c>
      <c r="BH643" t="b">
        <f>IFERROR(MATCH('2020'!A643, '2021'!A:A, 0) &gt;0, FALSE)</f>
        <v>1</v>
      </c>
    </row>
    <row r="644" spans="1:60">
      <c r="A644" t="s">
        <v>3323</v>
      </c>
      <c r="B644" t="s">
        <v>3324</v>
      </c>
      <c r="C644" t="s">
        <v>353</v>
      </c>
      <c r="D644" t="s">
        <v>304</v>
      </c>
      <c r="E644" t="s">
        <v>136</v>
      </c>
      <c r="F644" t="s">
        <v>3325</v>
      </c>
      <c r="G644" t="s">
        <v>3326</v>
      </c>
      <c r="H644" t="s">
        <v>288</v>
      </c>
      <c r="I644">
        <v>60175</v>
      </c>
      <c r="J644" t="s">
        <v>17900</v>
      </c>
      <c r="K644" t="s">
        <v>177</v>
      </c>
      <c r="L644">
        <v>3</v>
      </c>
      <c r="M644">
        <v>33</v>
      </c>
      <c r="N644">
        <v>17.5</v>
      </c>
      <c r="O644">
        <v>53.5</v>
      </c>
      <c r="P644">
        <v>190</v>
      </c>
      <c r="Q644">
        <v>54</v>
      </c>
      <c r="R644">
        <v>49</v>
      </c>
      <c r="S644">
        <v>43</v>
      </c>
      <c r="T644">
        <v>40</v>
      </c>
      <c r="U644">
        <v>61</v>
      </c>
      <c r="V644">
        <v>42</v>
      </c>
      <c r="W644">
        <v>51</v>
      </c>
      <c r="X644">
        <v>41</v>
      </c>
      <c r="Y644">
        <v>58</v>
      </c>
      <c r="Z644" t="s">
        <v>290</v>
      </c>
      <c r="AA644" t="s">
        <v>290</v>
      </c>
      <c r="AB644" t="s">
        <v>290</v>
      </c>
      <c r="AC644" t="s">
        <v>290</v>
      </c>
      <c r="AD644" t="s">
        <v>290</v>
      </c>
      <c r="AE644" t="s">
        <v>290</v>
      </c>
      <c r="AF644" t="s">
        <v>290</v>
      </c>
      <c r="AG644" t="s">
        <v>290</v>
      </c>
      <c r="AH644" t="s">
        <v>290</v>
      </c>
      <c r="AI644" t="s">
        <v>290</v>
      </c>
      <c r="AJ644">
        <v>52</v>
      </c>
      <c r="AK644" t="s">
        <v>290</v>
      </c>
      <c r="AL644">
        <v>22</v>
      </c>
      <c r="AM644" t="s">
        <v>290</v>
      </c>
      <c r="AN644" t="s">
        <v>290</v>
      </c>
      <c r="AO644">
        <v>512</v>
      </c>
      <c r="AP644">
        <v>37</v>
      </c>
      <c r="AQ644">
        <v>325</v>
      </c>
      <c r="AR644">
        <v>304</v>
      </c>
      <c r="AS644">
        <v>629</v>
      </c>
      <c r="AT644">
        <v>41.963928000000003</v>
      </c>
      <c r="AU644">
        <v>-88.344920000000002</v>
      </c>
      <c r="AV644">
        <v>1</v>
      </c>
      <c r="AW644" t="s">
        <v>16343</v>
      </c>
      <c r="AX644">
        <v>787</v>
      </c>
      <c r="AY644" t="s">
        <v>17901</v>
      </c>
      <c r="BB644" t="s">
        <v>17902</v>
      </c>
      <c r="BC644" t="s">
        <v>288</v>
      </c>
      <c r="BD644" t="s">
        <v>17577</v>
      </c>
      <c r="BE644">
        <v>60175</v>
      </c>
      <c r="BF644" t="s">
        <v>16346</v>
      </c>
      <c r="BG644" t="s">
        <v>177</v>
      </c>
      <c r="BH644" t="b">
        <f>IFERROR(MATCH('2020'!A644, '2021'!A:A, 0) &gt;0, FALSE)</f>
        <v>1</v>
      </c>
    </row>
    <row r="645" spans="1:60">
      <c r="A645" t="s">
        <v>3328</v>
      </c>
      <c r="B645" t="s">
        <v>10159</v>
      </c>
      <c r="C645" t="s">
        <v>283</v>
      </c>
      <c r="D645" t="s">
        <v>2437</v>
      </c>
      <c r="E645" t="s">
        <v>16475</v>
      </c>
      <c r="F645" t="s">
        <v>3331</v>
      </c>
      <c r="G645" t="s">
        <v>3256</v>
      </c>
      <c r="H645" t="s">
        <v>288</v>
      </c>
      <c r="I645">
        <v>60506</v>
      </c>
      <c r="J645" t="s">
        <v>17903</v>
      </c>
      <c r="K645" t="s">
        <v>177</v>
      </c>
      <c r="L645">
        <v>1.5</v>
      </c>
      <c r="M645">
        <v>10.5</v>
      </c>
      <c r="N645">
        <v>3</v>
      </c>
      <c r="O645">
        <v>15</v>
      </c>
      <c r="P645">
        <v>42</v>
      </c>
      <c r="Q645">
        <v>11</v>
      </c>
      <c r="R645">
        <v>10</v>
      </c>
      <c r="S645" t="s">
        <v>290</v>
      </c>
      <c r="T645" t="s">
        <v>290</v>
      </c>
      <c r="U645" t="s">
        <v>290</v>
      </c>
      <c r="V645">
        <v>16</v>
      </c>
      <c r="W645" t="s">
        <v>290</v>
      </c>
      <c r="X645">
        <v>14</v>
      </c>
      <c r="Y645">
        <v>10</v>
      </c>
      <c r="Z645" t="s">
        <v>290</v>
      </c>
      <c r="AA645" t="s">
        <v>290</v>
      </c>
      <c r="AB645" t="s">
        <v>290</v>
      </c>
      <c r="AC645" t="s">
        <v>290</v>
      </c>
      <c r="AD645" t="s">
        <v>290</v>
      </c>
      <c r="AE645" t="s">
        <v>290</v>
      </c>
      <c r="AF645" t="s">
        <v>290</v>
      </c>
      <c r="AG645" t="s">
        <v>290</v>
      </c>
      <c r="AH645" t="s">
        <v>290</v>
      </c>
      <c r="AI645" t="s">
        <v>290</v>
      </c>
      <c r="AJ645">
        <v>18</v>
      </c>
      <c r="AK645" t="s">
        <v>290</v>
      </c>
      <c r="AL645" t="s">
        <v>290</v>
      </c>
      <c r="AM645">
        <v>11</v>
      </c>
      <c r="AN645" t="s">
        <v>290</v>
      </c>
      <c r="AO645">
        <v>73</v>
      </c>
      <c r="AP645">
        <v>23</v>
      </c>
      <c r="AQ645">
        <v>67</v>
      </c>
      <c r="AR645">
        <v>64</v>
      </c>
      <c r="AS645">
        <v>131</v>
      </c>
      <c r="AT645">
        <v>41.762577</v>
      </c>
      <c r="AU645">
        <v>-88.374137000000005</v>
      </c>
      <c r="AV645">
        <v>1</v>
      </c>
      <c r="AW645" t="s">
        <v>16343</v>
      </c>
      <c r="AX645">
        <v>85</v>
      </c>
      <c r="AY645" t="s">
        <v>17904</v>
      </c>
      <c r="BB645" t="s">
        <v>3256</v>
      </c>
      <c r="BC645" t="s">
        <v>288</v>
      </c>
      <c r="BD645" t="s">
        <v>17577</v>
      </c>
      <c r="BE645">
        <v>60506</v>
      </c>
      <c r="BF645" t="s">
        <v>16346</v>
      </c>
      <c r="BG645" t="s">
        <v>17862</v>
      </c>
      <c r="BH645" t="b">
        <f>IFERROR(MATCH('2020'!A645, '2021'!A:A, 0) &gt;0, FALSE)</f>
        <v>1</v>
      </c>
    </row>
    <row r="646" spans="1:60">
      <c r="A646" t="s">
        <v>3332</v>
      </c>
      <c r="B646" t="s">
        <v>3333</v>
      </c>
      <c r="C646" t="s">
        <v>283</v>
      </c>
      <c r="D646" t="s">
        <v>1540</v>
      </c>
      <c r="E646" t="s">
        <v>866</v>
      </c>
      <c r="F646" t="s">
        <v>3336</v>
      </c>
      <c r="G646" t="s">
        <v>3337</v>
      </c>
      <c r="H646" t="s">
        <v>288</v>
      </c>
      <c r="I646">
        <v>60134</v>
      </c>
      <c r="J646" t="s">
        <v>17905</v>
      </c>
      <c r="K646" t="s">
        <v>177</v>
      </c>
      <c r="L646">
        <v>2</v>
      </c>
      <c r="M646">
        <v>20</v>
      </c>
      <c r="N646">
        <v>2</v>
      </c>
      <c r="O646">
        <v>24</v>
      </c>
      <c r="P646">
        <v>42</v>
      </c>
      <c r="Q646">
        <v>12</v>
      </c>
      <c r="R646">
        <v>10</v>
      </c>
      <c r="S646">
        <v>18</v>
      </c>
      <c r="T646">
        <v>14</v>
      </c>
      <c r="U646">
        <v>15</v>
      </c>
      <c r="V646">
        <v>14</v>
      </c>
      <c r="W646">
        <v>10</v>
      </c>
      <c r="X646">
        <v>20</v>
      </c>
      <c r="Y646">
        <v>30</v>
      </c>
      <c r="Z646" t="s">
        <v>290</v>
      </c>
      <c r="AA646" t="s">
        <v>290</v>
      </c>
      <c r="AB646" t="s">
        <v>290</v>
      </c>
      <c r="AC646" t="s">
        <v>290</v>
      </c>
      <c r="AD646" t="s">
        <v>290</v>
      </c>
      <c r="AE646" t="s">
        <v>290</v>
      </c>
      <c r="AF646" t="s">
        <v>290</v>
      </c>
      <c r="AG646" t="s">
        <v>290</v>
      </c>
      <c r="AH646" t="s">
        <v>290</v>
      </c>
      <c r="AI646" t="s">
        <v>290</v>
      </c>
      <c r="AJ646">
        <v>16</v>
      </c>
      <c r="AK646" t="s">
        <v>290</v>
      </c>
      <c r="AL646" t="s">
        <v>290</v>
      </c>
      <c r="AM646" t="s">
        <v>290</v>
      </c>
      <c r="AN646" t="s">
        <v>290</v>
      </c>
      <c r="AO646">
        <v>157</v>
      </c>
      <c r="AP646">
        <v>12</v>
      </c>
      <c r="AQ646">
        <v>102</v>
      </c>
      <c r="AR646">
        <v>89</v>
      </c>
      <c r="AS646">
        <v>191</v>
      </c>
      <c r="AT646">
        <v>41.887144999999997</v>
      </c>
      <c r="AU646">
        <v>-88.329081000000002</v>
      </c>
      <c r="AV646">
        <v>1</v>
      </c>
      <c r="AW646" t="s">
        <v>16343</v>
      </c>
      <c r="AX646">
        <v>1881</v>
      </c>
      <c r="AY646" t="s">
        <v>17906</v>
      </c>
      <c r="BB646" t="s">
        <v>3337</v>
      </c>
      <c r="BC646" t="s">
        <v>288</v>
      </c>
      <c r="BD646" t="s">
        <v>17577</v>
      </c>
      <c r="BE646">
        <v>60134</v>
      </c>
      <c r="BF646" t="s">
        <v>16346</v>
      </c>
      <c r="BG646" t="s">
        <v>177</v>
      </c>
      <c r="BH646" t="b">
        <f>IFERROR(MATCH('2020'!A646, '2021'!A:A, 0) &gt;0, FALSE)</f>
        <v>1</v>
      </c>
    </row>
    <row r="647" spans="1:60">
      <c r="A647" t="s">
        <v>3339</v>
      </c>
      <c r="B647" t="s">
        <v>3340</v>
      </c>
      <c r="C647" t="s">
        <v>283</v>
      </c>
      <c r="D647" t="s">
        <v>1185</v>
      </c>
      <c r="E647" t="s">
        <v>17907</v>
      </c>
      <c r="F647" t="s">
        <v>3342</v>
      </c>
      <c r="G647" t="s">
        <v>3256</v>
      </c>
      <c r="H647" t="s">
        <v>288</v>
      </c>
      <c r="I647">
        <v>60506</v>
      </c>
      <c r="J647" t="s">
        <v>17908</v>
      </c>
      <c r="K647" t="s">
        <v>177</v>
      </c>
      <c r="L647">
        <v>1</v>
      </c>
      <c r="M647">
        <v>14.8</v>
      </c>
      <c r="N647">
        <v>3.5</v>
      </c>
      <c r="O647">
        <v>19.3</v>
      </c>
      <c r="P647">
        <v>19</v>
      </c>
      <c r="Q647">
        <v>18</v>
      </c>
      <c r="R647">
        <v>12</v>
      </c>
      <c r="S647">
        <v>13</v>
      </c>
      <c r="T647">
        <v>13</v>
      </c>
      <c r="U647">
        <v>22</v>
      </c>
      <c r="V647">
        <v>26</v>
      </c>
      <c r="W647">
        <v>28</v>
      </c>
      <c r="X647">
        <v>29</v>
      </c>
      <c r="Y647">
        <v>28</v>
      </c>
      <c r="Z647" t="s">
        <v>290</v>
      </c>
      <c r="AA647" t="s">
        <v>290</v>
      </c>
      <c r="AB647" t="s">
        <v>290</v>
      </c>
      <c r="AC647" t="s">
        <v>290</v>
      </c>
      <c r="AD647" t="s">
        <v>290</v>
      </c>
      <c r="AE647" t="s">
        <v>290</v>
      </c>
      <c r="AF647" t="s">
        <v>290</v>
      </c>
      <c r="AG647" t="s">
        <v>290</v>
      </c>
      <c r="AH647">
        <v>17</v>
      </c>
      <c r="AI647" t="s">
        <v>290</v>
      </c>
      <c r="AJ647">
        <v>161</v>
      </c>
      <c r="AK647" t="s">
        <v>290</v>
      </c>
      <c r="AL647" t="s">
        <v>290</v>
      </c>
      <c r="AM647" t="s">
        <v>290</v>
      </c>
      <c r="AN647" t="s">
        <v>290</v>
      </c>
      <c r="AO647">
        <v>37</v>
      </c>
      <c r="AP647">
        <v>16</v>
      </c>
      <c r="AQ647">
        <v>121</v>
      </c>
      <c r="AR647">
        <v>104</v>
      </c>
      <c r="AS647">
        <v>225</v>
      </c>
      <c r="AT647">
        <v>41.779693000000002</v>
      </c>
      <c r="AU647">
        <v>-88.333962999999997</v>
      </c>
      <c r="AV647">
        <v>1</v>
      </c>
      <c r="AW647" t="s">
        <v>16343</v>
      </c>
      <c r="AX647">
        <v>770</v>
      </c>
      <c r="AY647" t="s">
        <v>17909</v>
      </c>
      <c r="BB647" t="s">
        <v>3256</v>
      </c>
      <c r="BC647" t="s">
        <v>288</v>
      </c>
      <c r="BD647" t="s">
        <v>17577</v>
      </c>
      <c r="BE647">
        <v>60506</v>
      </c>
      <c r="BF647" t="s">
        <v>16346</v>
      </c>
      <c r="BG647" t="s">
        <v>17862</v>
      </c>
      <c r="BH647" t="b">
        <f>IFERROR(MATCH('2020'!A647, '2021'!A:A, 0) &gt;0, FALSE)</f>
        <v>1</v>
      </c>
    </row>
    <row r="648" spans="1:60">
      <c r="A648" t="s">
        <v>3343</v>
      </c>
      <c r="B648" t="s">
        <v>3344</v>
      </c>
      <c r="D648" t="s">
        <v>1878</v>
      </c>
      <c r="E648" t="s">
        <v>3345</v>
      </c>
      <c r="F648" t="s">
        <v>3346</v>
      </c>
      <c r="G648" t="s">
        <v>3262</v>
      </c>
      <c r="H648" t="s">
        <v>288</v>
      </c>
      <c r="I648">
        <v>60123</v>
      </c>
      <c r="J648" t="s">
        <v>17910</v>
      </c>
      <c r="K648" t="s">
        <v>177</v>
      </c>
      <c r="L648">
        <v>2</v>
      </c>
      <c r="M648">
        <v>16</v>
      </c>
      <c r="N648">
        <v>5</v>
      </c>
      <c r="O648">
        <v>23</v>
      </c>
      <c r="P648">
        <v>23</v>
      </c>
      <c r="Q648">
        <v>14</v>
      </c>
      <c r="R648">
        <v>17</v>
      </c>
      <c r="S648">
        <v>17</v>
      </c>
      <c r="T648">
        <v>17</v>
      </c>
      <c r="U648">
        <v>23</v>
      </c>
      <c r="V648">
        <v>22</v>
      </c>
      <c r="W648">
        <v>16</v>
      </c>
      <c r="X648">
        <v>16</v>
      </c>
      <c r="Y648">
        <v>31</v>
      </c>
      <c r="Z648" t="s">
        <v>290</v>
      </c>
      <c r="AA648" t="s">
        <v>290</v>
      </c>
      <c r="AB648" t="s">
        <v>290</v>
      </c>
      <c r="AC648" t="s">
        <v>290</v>
      </c>
      <c r="AD648" t="s">
        <v>290</v>
      </c>
      <c r="AE648" t="s">
        <v>290</v>
      </c>
      <c r="AF648" t="s">
        <v>290</v>
      </c>
      <c r="AG648" t="s">
        <v>290</v>
      </c>
      <c r="AH648" t="s">
        <v>290</v>
      </c>
      <c r="AI648" t="s">
        <v>290</v>
      </c>
      <c r="AJ648">
        <v>18</v>
      </c>
      <c r="AK648" t="s">
        <v>290</v>
      </c>
      <c r="AL648">
        <v>14</v>
      </c>
      <c r="AM648" t="s">
        <v>290</v>
      </c>
      <c r="AN648" t="s">
        <v>290</v>
      </c>
      <c r="AO648">
        <v>128</v>
      </c>
      <c r="AP648">
        <v>33</v>
      </c>
      <c r="AQ648">
        <v>111</v>
      </c>
      <c r="AR648">
        <v>85</v>
      </c>
      <c r="AS648">
        <v>196</v>
      </c>
      <c r="AT648">
        <v>42.040039</v>
      </c>
      <c r="AU648">
        <v>-88.317665000000005</v>
      </c>
      <c r="AV648">
        <v>1</v>
      </c>
      <c r="AW648" t="s">
        <v>16343</v>
      </c>
      <c r="AX648">
        <v>1625</v>
      </c>
      <c r="AY648" t="s">
        <v>17911</v>
      </c>
      <c r="BB648" t="s">
        <v>3262</v>
      </c>
      <c r="BC648" t="s">
        <v>288</v>
      </c>
      <c r="BD648" t="s">
        <v>17577</v>
      </c>
      <c r="BE648">
        <v>60123</v>
      </c>
      <c r="BF648" t="s">
        <v>16346</v>
      </c>
      <c r="BG648" t="s">
        <v>177</v>
      </c>
      <c r="BH648" t="b">
        <f>IFERROR(MATCH('2020'!A648, '2021'!A:A, 0) &gt;0, FALSE)</f>
        <v>1</v>
      </c>
    </row>
    <row r="649" spans="1:60">
      <c r="A649" t="s">
        <v>3347</v>
      </c>
      <c r="B649" t="s">
        <v>3348</v>
      </c>
      <c r="C649" t="s">
        <v>314</v>
      </c>
      <c r="D649" t="s">
        <v>3349</v>
      </c>
      <c r="E649" t="s">
        <v>1565</v>
      </c>
      <c r="F649" t="s">
        <v>3350</v>
      </c>
      <c r="G649" t="s">
        <v>3262</v>
      </c>
      <c r="H649" t="s">
        <v>288</v>
      </c>
      <c r="I649">
        <v>60123</v>
      </c>
      <c r="J649" t="s">
        <v>17912</v>
      </c>
      <c r="K649" t="s">
        <v>177</v>
      </c>
      <c r="L649">
        <v>4</v>
      </c>
      <c r="M649">
        <v>36.5</v>
      </c>
      <c r="N649">
        <v>16.5</v>
      </c>
      <c r="O649">
        <v>57</v>
      </c>
      <c r="P649">
        <v>67</v>
      </c>
      <c r="Q649">
        <v>26</v>
      </c>
      <c r="R649">
        <v>33</v>
      </c>
      <c r="S649">
        <v>26</v>
      </c>
      <c r="T649">
        <v>22</v>
      </c>
      <c r="U649">
        <v>27</v>
      </c>
      <c r="V649">
        <v>23</v>
      </c>
      <c r="W649">
        <v>26</v>
      </c>
      <c r="X649">
        <v>34</v>
      </c>
      <c r="Y649">
        <v>34</v>
      </c>
      <c r="Z649">
        <v>28</v>
      </c>
      <c r="AA649">
        <v>28</v>
      </c>
      <c r="AB649">
        <v>35</v>
      </c>
      <c r="AC649">
        <v>32</v>
      </c>
      <c r="AD649" t="s">
        <v>290</v>
      </c>
      <c r="AE649" t="s">
        <v>290</v>
      </c>
      <c r="AF649" t="s">
        <v>290</v>
      </c>
      <c r="AG649" t="s">
        <v>290</v>
      </c>
      <c r="AH649">
        <v>15</v>
      </c>
      <c r="AI649">
        <v>20</v>
      </c>
      <c r="AJ649">
        <v>50</v>
      </c>
      <c r="AK649" t="s">
        <v>290</v>
      </c>
      <c r="AL649">
        <v>12</v>
      </c>
      <c r="AM649">
        <v>25</v>
      </c>
      <c r="AN649" t="s">
        <v>290</v>
      </c>
      <c r="AO649">
        <v>375</v>
      </c>
      <c r="AP649">
        <v>13</v>
      </c>
      <c r="AQ649">
        <v>221</v>
      </c>
      <c r="AR649">
        <v>255</v>
      </c>
      <c r="AS649">
        <v>476</v>
      </c>
      <c r="AT649">
        <v>42.056389000000003</v>
      </c>
      <c r="AU649">
        <v>-88.344104999999999</v>
      </c>
      <c r="AV649">
        <v>1</v>
      </c>
      <c r="AW649" t="s">
        <v>16343</v>
      </c>
      <c r="AX649">
        <v>1000</v>
      </c>
      <c r="AY649" t="s">
        <v>17913</v>
      </c>
      <c r="BB649" t="s">
        <v>3262</v>
      </c>
      <c r="BC649" t="s">
        <v>288</v>
      </c>
      <c r="BD649" t="s">
        <v>17577</v>
      </c>
      <c r="BE649">
        <v>60123</v>
      </c>
      <c r="BF649" t="s">
        <v>16346</v>
      </c>
      <c r="BG649" t="s">
        <v>177</v>
      </c>
      <c r="BH649" t="b">
        <f>IFERROR(MATCH('2020'!A649, '2021'!A:A, 0) &gt;0, FALSE)</f>
        <v>1</v>
      </c>
    </row>
    <row r="650" spans="1:60">
      <c r="A650" t="s">
        <v>3351</v>
      </c>
      <c r="B650" t="s">
        <v>3352</v>
      </c>
      <c r="C650" t="s">
        <v>283</v>
      </c>
      <c r="D650" t="s">
        <v>478</v>
      </c>
      <c r="E650" t="s">
        <v>17914</v>
      </c>
      <c r="F650" t="s">
        <v>3354</v>
      </c>
      <c r="G650" t="s">
        <v>3355</v>
      </c>
      <c r="H650" t="s">
        <v>288</v>
      </c>
      <c r="I650">
        <v>60107</v>
      </c>
      <c r="J650" t="s">
        <v>17915</v>
      </c>
      <c r="K650" t="s">
        <v>177</v>
      </c>
      <c r="L650">
        <v>1</v>
      </c>
      <c r="M650">
        <v>11</v>
      </c>
      <c r="N650">
        <v>4.5</v>
      </c>
      <c r="O650">
        <v>16.5</v>
      </c>
      <c r="P650">
        <v>28</v>
      </c>
      <c r="Q650" t="s">
        <v>290</v>
      </c>
      <c r="R650">
        <v>23</v>
      </c>
      <c r="S650">
        <v>16</v>
      </c>
      <c r="T650">
        <v>23</v>
      </c>
      <c r="U650">
        <v>26</v>
      </c>
      <c r="V650">
        <v>23</v>
      </c>
      <c r="W650">
        <v>23</v>
      </c>
      <c r="X650">
        <v>20</v>
      </c>
      <c r="Y650">
        <v>19</v>
      </c>
      <c r="Z650" t="s">
        <v>290</v>
      </c>
      <c r="AA650" t="s">
        <v>290</v>
      </c>
      <c r="AB650" t="s">
        <v>290</v>
      </c>
      <c r="AC650" t="s">
        <v>290</v>
      </c>
      <c r="AD650" t="s">
        <v>290</v>
      </c>
      <c r="AE650" t="s">
        <v>290</v>
      </c>
      <c r="AF650" t="s">
        <v>290</v>
      </c>
      <c r="AG650" t="s">
        <v>290</v>
      </c>
      <c r="AH650" t="s">
        <v>290</v>
      </c>
      <c r="AI650" t="s">
        <v>290</v>
      </c>
      <c r="AJ650">
        <v>16</v>
      </c>
      <c r="AK650" t="s">
        <v>290</v>
      </c>
      <c r="AL650" t="s">
        <v>290</v>
      </c>
      <c r="AM650" t="s">
        <v>290</v>
      </c>
      <c r="AN650" t="s">
        <v>290</v>
      </c>
      <c r="AO650">
        <v>183</v>
      </c>
      <c r="AP650" t="s">
        <v>290</v>
      </c>
      <c r="AQ650">
        <v>113</v>
      </c>
      <c r="AR650">
        <v>97</v>
      </c>
      <c r="AS650">
        <v>210</v>
      </c>
      <c r="AT650">
        <v>42.021191000000002</v>
      </c>
      <c r="AU650">
        <v>-88.168006000000005</v>
      </c>
      <c r="AV650">
        <v>1</v>
      </c>
      <c r="AW650" t="s">
        <v>16343</v>
      </c>
      <c r="AX650">
        <v>513</v>
      </c>
      <c r="AY650" t="s">
        <v>17916</v>
      </c>
      <c r="BB650" t="s">
        <v>3355</v>
      </c>
      <c r="BC650" t="s">
        <v>288</v>
      </c>
      <c r="BD650" t="s">
        <v>16493</v>
      </c>
      <c r="BE650">
        <v>60107</v>
      </c>
      <c r="BF650" t="s">
        <v>16346</v>
      </c>
      <c r="BG650" t="s">
        <v>146</v>
      </c>
      <c r="BH650" t="b">
        <f>IFERROR(MATCH('2020'!A650, '2021'!A:A, 0) &gt;0, FALSE)</f>
        <v>1</v>
      </c>
    </row>
    <row r="651" spans="1:60">
      <c r="A651" t="s">
        <v>3357</v>
      </c>
      <c r="B651" t="s">
        <v>3358</v>
      </c>
      <c r="C651" t="s">
        <v>418</v>
      </c>
      <c r="D651" t="s">
        <v>2713</v>
      </c>
      <c r="E651" t="s">
        <v>2714</v>
      </c>
      <c r="F651" t="s">
        <v>3359</v>
      </c>
      <c r="G651" t="s">
        <v>3256</v>
      </c>
      <c r="H651" t="s">
        <v>288</v>
      </c>
      <c r="I651">
        <v>60506</v>
      </c>
      <c r="J651" t="s">
        <v>17917</v>
      </c>
      <c r="K651" t="s">
        <v>177</v>
      </c>
      <c r="L651">
        <v>3</v>
      </c>
      <c r="M651">
        <v>35.1</v>
      </c>
      <c r="N651">
        <v>14.8</v>
      </c>
      <c r="O651">
        <v>52.9</v>
      </c>
      <c r="P651">
        <v>34</v>
      </c>
      <c r="Q651">
        <v>17</v>
      </c>
      <c r="R651">
        <v>17</v>
      </c>
      <c r="S651">
        <v>22</v>
      </c>
      <c r="T651">
        <v>17</v>
      </c>
      <c r="U651">
        <v>17</v>
      </c>
      <c r="V651">
        <v>24</v>
      </c>
      <c r="W651">
        <v>33</v>
      </c>
      <c r="X651">
        <v>17</v>
      </c>
      <c r="Y651">
        <v>33</v>
      </c>
      <c r="Z651">
        <v>64</v>
      </c>
      <c r="AA651">
        <v>67</v>
      </c>
      <c r="AB651">
        <v>57</v>
      </c>
      <c r="AC651">
        <v>60</v>
      </c>
      <c r="AD651" t="s">
        <v>290</v>
      </c>
      <c r="AE651" t="s">
        <v>290</v>
      </c>
      <c r="AF651" t="s">
        <v>290</v>
      </c>
      <c r="AG651" t="s">
        <v>290</v>
      </c>
      <c r="AH651" t="s">
        <v>290</v>
      </c>
      <c r="AI651" t="s">
        <v>290</v>
      </c>
      <c r="AJ651">
        <v>42</v>
      </c>
      <c r="AK651" t="s">
        <v>290</v>
      </c>
      <c r="AL651">
        <v>29</v>
      </c>
      <c r="AM651">
        <v>54</v>
      </c>
      <c r="AN651" t="s">
        <v>290</v>
      </c>
      <c r="AO651">
        <v>295</v>
      </c>
      <c r="AP651">
        <v>56</v>
      </c>
      <c r="AQ651">
        <v>214</v>
      </c>
      <c r="AR651">
        <v>265</v>
      </c>
      <c r="AS651">
        <v>479</v>
      </c>
      <c r="AT651">
        <v>41.789321000000001</v>
      </c>
      <c r="AU651">
        <v>-88.366433999999998</v>
      </c>
      <c r="AV651">
        <v>1</v>
      </c>
      <c r="AW651" t="s">
        <v>16343</v>
      </c>
      <c r="AX651">
        <v>2255</v>
      </c>
      <c r="AY651" t="s">
        <v>17918</v>
      </c>
      <c r="BB651" t="s">
        <v>3256</v>
      </c>
      <c r="BC651" t="s">
        <v>288</v>
      </c>
      <c r="BD651" t="s">
        <v>17577</v>
      </c>
      <c r="BE651">
        <v>60506</v>
      </c>
      <c r="BF651" t="s">
        <v>16346</v>
      </c>
      <c r="BG651" t="s">
        <v>17862</v>
      </c>
      <c r="BH651" t="b">
        <f>IFERROR(MATCH('2020'!A651, '2021'!A:A, 0) &gt;0, FALSE)</f>
        <v>1</v>
      </c>
    </row>
    <row r="652" spans="1:60">
      <c r="A652" t="s">
        <v>3360</v>
      </c>
      <c r="B652" t="s">
        <v>3361</v>
      </c>
      <c r="D652" t="s">
        <v>692</v>
      </c>
      <c r="E652" t="s">
        <v>3362</v>
      </c>
      <c r="F652" t="s">
        <v>3363</v>
      </c>
      <c r="G652" t="s">
        <v>3262</v>
      </c>
      <c r="H652" t="s">
        <v>288</v>
      </c>
      <c r="I652">
        <v>60123</v>
      </c>
      <c r="J652" t="s">
        <v>17919</v>
      </c>
      <c r="K652" t="s">
        <v>177</v>
      </c>
      <c r="L652">
        <v>1</v>
      </c>
      <c r="M652">
        <v>12</v>
      </c>
      <c r="N652">
        <v>4.5</v>
      </c>
      <c r="O652">
        <v>17.5</v>
      </c>
      <c r="P652" t="s">
        <v>290</v>
      </c>
      <c r="Q652" t="s">
        <v>290</v>
      </c>
      <c r="R652" t="s">
        <v>290</v>
      </c>
      <c r="S652" t="s">
        <v>290</v>
      </c>
      <c r="T652" t="s">
        <v>290</v>
      </c>
      <c r="U652" t="s">
        <v>290</v>
      </c>
      <c r="V652" t="s">
        <v>290</v>
      </c>
      <c r="W652" t="s">
        <v>290</v>
      </c>
      <c r="X652" t="s">
        <v>290</v>
      </c>
      <c r="Y652" t="s">
        <v>290</v>
      </c>
      <c r="Z652" t="s">
        <v>290</v>
      </c>
      <c r="AA652" t="s">
        <v>290</v>
      </c>
      <c r="AB652" t="s">
        <v>290</v>
      </c>
      <c r="AC652" t="s">
        <v>290</v>
      </c>
      <c r="AD652" t="s">
        <v>290</v>
      </c>
      <c r="AE652" t="s">
        <v>290</v>
      </c>
      <c r="AF652" t="s">
        <v>290</v>
      </c>
      <c r="AG652" t="s">
        <v>290</v>
      </c>
      <c r="AH652" t="s">
        <v>290</v>
      </c>
      <c r="AI652" t="s">
        <v>290</v>
      </c>
      <c r="AJ652" t="s">
        <v>290</v>
      </c>
      <c r="AK652" t="s">
        <v>290</v>
      </c>
      <c r="AL652" t="s">
        <v>290</v>
      </c>
      <c r="AM652" t="s">
        <v>290</v>
      </c>
      <c r="AN652" t="s">
        <v>290</v>
      </c>
      <c r="AO652">
        <v>60</v>
      </c>
      <c r="AP652" t="s">
        <v>290</v>
      </c>
      <c r="AQ652">
        <v>46</v>
      </c>
      <c r="AR652">
        <v>42</v>
      </c>
      <c r="AS652">
        <v>88</v>
      </c>
      <c r="AT652">
        <v>42.066715000000002</v>
      </c>
      <c r="AU652">
        <v>-88.298310000000001</v>
      </c>
      <c r="AV652">
        <v>1</v>
      </c>
      <c r="AW652" t="s">
        <v>16343</v>
      </c>
      <c r="AX652">
        <v>747</v>
      </c>
      <c r="AY652" t="s">
        <v>17920</v>
      </c>
      <c r="BB652" t="s">
        <v>3262</v>
      </c>
      <c r="BC652" t="s">
        <v>288</v>
      </c>
      <c r="BD652" t="s">
        <v>17577</v>
      </c>
      <c r="BE652">
        <v>60123</v>
      </c>
      <c r="BF652" t="s">
        <v>16346</v>
      </c>
      <c r="BG652" t="s">
        <v>177</v>
      </c>
      <c r="BH652" t="b">
        <f>IFERROR(MATCH('2020'!A652, '2021'!A:A, 0) &gt;0, FALSE)</f>
        <v>1</v>
      </c>
    </row>
    <row r="653" spans="1:60">
      <c r="A653" t="s">
        <v>3364</v>
      </c>
      <c r="B653" t="s">
        <v>3365</v>
      </c>
      <c r="C653" t="s">
        <v>314</v>
      </c>
      <c r="D653" t="s">
        <v>3219</v>
      </c>
      <c r="E653" t="s">
        <v>3366</v>
      </c>
      <c r="F653" t="s">
        <v>3367</v>
      </c>
      <c r="G653" t="s">
        <v>3256</v>
      </c>
      <c r="H653" t="s">
        <v>288</v>
      </c>
      <c r="I653">
        <v>60506</v>
      </c>
      <c r="J653" t="s">
        <v>17921</v>
      </c>
      <c r="K653" t="s">
        <v>177</v>
      </c>
      <c r="L653">
        <v>3</v>
      </c>
      <c r="M653">
        <v>12</v>
      </c>
      <c r="N653">
        <v>6</v>
      </c>
      <c r="O653">
        <v>21</v>
      </c>
      <c r="P653">
        <v>22</v>
      </c>
      <c r="Q653">
        <v>15</v>
      </c>
      <c r="R653">
        <v>17</v>
      </c>
      <c r="S653" t="s">
        <v>290</v>
      </c>
      <c r="T653">
        <v>13</v>
      </c>
      <c r="U653" t="s">
        <v>290</v>
      </c>
      <c r="V653" t="s">
        <v>290</v>
      </c>
      <c r="W653" t="s">
        <v>290</v>
      </c>
      <c r="X653" t="s">
        <v>290</v>
      </c>
      <c r="Y653" t="s">
        <v>290</v>
      </c>
      <c r="Z653" t="s">
        <v>290</v>
      </c>
      <c r="AA653" t="s">
        <v>290</v>
      </c>
      <c r="AB653" t="s">
        <v>290</v>
      </c>
      <c r="AC653" t="s">
        <v>290</v>
      </c>
      <c r="AD653" t="s">
        <v>290</v>
      </c>
      <c r="AE653" t="s">
        <v>290</v>
      </c>
      <c r="AF653" t="s">
        <v>290</v>
      </c>
      <c r="AG653" t="s">
        <v>290</v>
      </c>
      <c r="AH653" t="s">
        <v>290</v>
      </c>
      <c r="AI653" t="s">
        <v>290</v>
      </c>
      <c r="AJ653">
        <v>28</v>
      </c>
      <c r="AK653" t="s">
        <v>290</v>
      </c>
      <c r="AL653" t="s">
        <v>290</v>
      </c>
      <c r="AM653">
        <v>21</v>
      </c>
      <c r="AN653" t="s">
        <v>290</v>
      </c>
      <c r="AO653">
        <v>47</v>
      </c>
      <c r="AP653">
        <v>17</v>
      </c>
      <c r="AQ653">
        <v>55</v>
      </c>
      <c r="AR653">
        <v>60</v>
      </c>
      <c r="AS653">
        <v>115</v>
      </c>
      <c r="AT653">
        <v>41.764919999999996</v>
      </c>
      <c r="AU653">
        <v>-88.360360999999997</v>
      </c>
      <c r="AV653">
        <v>1</v>
      </c>
      <c r="AW653" t="s">
        <v>16343</v>
      </c>
      <c r="AX653">
        <v>10</v>
      </c>
      <c r="AY653" t="s">
        <v>17874</v>
      </c>
      <c r="BB653" t="s">
        <v>3256</v>
      </c>
      <c r="BC653" t="s">
        <v>288</v>
      </c>
      <c r="BD653" t="s">
        <v>17577</v>
      </c>
      <c r="BE653">
        <v>60506</v>
      </c>
      <c r="BF653" t="s">
        <v>16346</v>
      </c>
      <c r="BG653" t="s">
        <v>17862</v>
      </c>
      <c r="BH653" t="b">
        <f>IFERROR(MATCH('2020'!A653, '2021'!A:A, 0) &gt;0, FALSE)</f>
        <v>1</v>
      </c>
    </row>
    <row r="654" spans="1:60">
      <c r="A654" t="s">
        <v>4737</v>
      </c>
      <c r="B654" t="s">
        <v>4738</v>
      </c>
      <c r="D654" t="s">
        <v>4275</v>
      </c>
      <c r="E654" t="s">
        <v>17922</v>
      </c>
      <c r="F654" t="s">
        <v>4741</v>
      </c>
      <c r="G654" t="s">
        <v>3337</v>
      </c>
      <c r="H654" t="s">
        <v>288</v>
      </c>
      <c r="I654">
        <v>60134</v>
      </c>
      <c r="J654" t="s">
        <v>17923</v>
      </c>
      <c r="K654" t="s">
        <v>177</v>
      </c>
      <c r="L654">
        <v>2</v>
      </c>
      <c r="M654">
        <v>8</v>
      </c>
      <c r="N654">
        <v>0</v>
      </c>
      <c r="O654">
        <v>10</v>
      </c>
      <c r="P654">
        <v>49</v>
      </c>
      <c r="Q654" t="s">
        <v>290</v>
      </c>
      <c r="R654" t="s">
        <v>290</v>
      </c>
      <c r="S654" t="s">
        <v>290</v>
      </c>
      <c r="T654" t="s">
        <v>290</v>
      </c>
      <c r="U654" t="s">
        <v>290</v>
      </c>
      <c r="V654" t="s">
        <v>290</v>
      </c>
      <c r="W654" t="s">
        <v>290</v>
      </c>
      <c r="X654" t="s">
        <v>290</v>
      </c>
      <c r="Y654" t="s">
        <v>290</v>
      </c>
      <c r="Z654" t="s">
        <v>290</v>
      </c>
      <c r="AA654" t="s">
        <v>290</v>
      </c>
      <c r="AB654" t="s">
        <v>290</v>
      </c>
      <c r="AC654" t="s">
        <v>290</v>
      </c>
      <c r="AD654" t="s">
        <v>290</v>
      </c>
      <c r="AE654" t="s">
        <v>290</v>
      </c>
      <c r="AF654" t="s">
        <v>290</v>
      </c>
      <c r="AG654" t="s">
        <v>290</v>
      </c>
      <c r="AH654" t="s">
        <v>290</v>
      </c>
      <c r="AI654" t="s">
        <v>290</v>
      </c>
      <c r="AJ654" t="s">
        <v>290</v>
      </c>
      <c r="AK654" t="s">
        <v>290</v>
      </c>
      <c r="AL654" t="s">
        <v>290</v>
      </c>
      <c r="AM654" t="s">
        <v>290</v>
      </c>
      <c r="AN654" t="s">
        <v>290</v>
      </c>
      <c r="AO654">
        <v>58</v>
      </c>
      <c r="AP654" t="s">
        <v>290</v>
      </c>
      <c r="AQ654">
        <v>38</v>
      </c>
      <c r="AR654">
        <v>20</v>
      </c>
      <c r="AS654">
        <v>58</v>
      </c>
      <c r="AT654">
        <v>41.888362999999998</v>
      </c>
      <c r="AU654">
        <v>-88.299378000000004</v>
      </c>
      <c r="AV654">
        <v>1</v>
      </c>
      <c r="AW654" t="s">
        <v>16343</v>
      </c>
      <c r="AX654">
        <v>102</v>
      </c>
      <c r="AY654" t="s">
        <v>16526</v>
      </c>
      <c r="BB654" t="s">
        <v>3337</v>
      </c>
      <c r="BC654" t="s">
        <v>288</v>
      </c>
      <c r="BD654" t="s">
        <v>17577</v>
      </c>
      <c r="BE654">
        <v>60134</v>
      </c>
      <c r="BF654" t="s">
        <v>16346</v>
      </c>
      <c r="BG654" t="s">
        <v>177</v>
      </c>
      <c r="BH654" t="b">
        <f>IFERROR(MATCH('2020'!A654, '2021'!A:A, 0) &gt;0, FALSE)</f>
        <v>1</v>
      </c>
    </row>
    <row r="655" spans="1:60">
      <c r="A655" t="s">
        <v>3368</v>
      </c>
      <c r="B655" t="s">
        <v>3369</v>
      </c>
      <c r="C655" t="s">
        <v>314</v>
      </c>
      <c r="D655" t="s">
        <v>485</v>
      </c>
      <c r="E655" t="s">
        <v>3370</v>
      </c>
      <c r="F655" t="s">
        <v>3371</v>
      </c>
      <c r="G655" t="s">
        <v>3372</v>
      </c>
      <c r="H655" t="s">
        <v>288</v>
      </c>
      <c r="I655">
        <v>60510</v>
      </c>
      <c r="J655" t="s">
        <v>17924</v>
      </c>
      <c r="K655" t="s">
        <v>177</v>
      </c>
      <c r="L655">
        <v>2</v>
      </c>
      <c r="M655">
        <v>28</v>
      </c>
      <c r="N655">
        <v>11</v>
      </c>
      <c r="O655">
        <v>41</v>
      </c>
      <c r="P655">
        <v>68</v>
      </c>
      <c r="Q655">
        <v>38</v>
      </c>
      <c r="R655">
        <v>35</v>
      </c>
      <c r="S655">
        <v>33</v>
      </c>
      <c r="T655">
        <v>46</v>
      </c>
      <c r="U655">
        <v>39</v>
      </c>
      <c r="V655">
        <v>47</v>
      </c>
      <c r="W655">
        <v>43</v>
      </c>
      <c r="X655">
        <v>50</v>
      </c>
      <c r="Y655">
        <v>49</v>
      </c>
      <c r="Z655" t="s">
        <v>290</v>
      </c>
      <c r="AA655" t="s">
        <v>290</v>
      </c>
      <c r="AB655" t="s">
        <v>290</v>
      </c>
      <c r="AC655" t="s">
        <v>290</v>
      </c>
      <c r="AD655" t="s">
        <v>290</v>
      </c>
      <c r="AE655" t="s">
        <v>290</v>
      </c>
      <c r="AF655" t="s">
        <v>290</v>
      </c>
      <c r="AG655" t="s">
        <v>290</v>
      </c>
      <c r="AH655" t="s">
        <v>290</v>
      </c>
      <c r="AI655" t="s">
        <v>290</v>
      </c>
      <c r="AJ655" t="s">
        <v>290</v>
      </c>
      <c r="AK655" t="s">
        <v>290</v>
      </c>
      <c r="AL655">
        <v>11</v>
      </c>
      <c r="AM655" t="s">
        <v>290</v>
      </c>
      <c r="AN655" t="s">
        <v>290</v>
      </c>
      <c r="AO655">
        <v>414</v>
      </c>
      <c r="AP655">
        <v>18</v>
      </c>
      <c r="AQ655">
        <v>258</v>
      </c>
      <c r="AR655">
        <v>190</v>
      </c>
      <c r="AS655">
        <v>448</v>
      </c>
      <c r="AT655">
        <v>41.846079000000003</v>
      </c>
      <c r="AU655">
        <v>-88.345174</v>
      </c>
      <c r="AV655">
        <v>1</v>
      </c>
      <c r="AW655" t="s">
        <v>16343</v>
      </c>
      <c r="AX655">
        <v>2300</v>
      </c>
      <c r="AY655" t="s">
        <v>16564</v>
      </c>
      <c r="BB655" t="s">
        <v>3372</v>
      </c>
      <c r="BC655" t="s">
        <v>288</v>
      </c>
      <c r="BD655" t="s">
        <v>17577</v>
      </c>
      <c r="BE655">
        <v>60510</v>
      </c>
      <c r="BF655" t="s">
        <v>16346</v>
      </c>
      <c r="BG655" t="s">
        <v>177</v>
      </c>
      <c r="BH655" t="b">
        <f>IFERROR(MATCH('2020'!A655, '2021'!A:A, 0) &gt;0, FALSE)</f>
        <v>1</v>
      </c>
    </row>
    <row r="656" spans="1:60">
      <c r="A656" t="s">
        <v>3374</v>
      </c>
      <c r="B656" t="s">
        <v>3375</v>
      </c>
      <c r="D656" t="s">
        <v>1185</v>
      </c>
      <c r="E656" t="s">
        <v>3376</v>
      </c>
      <c r="F656" t="s">
        <v>3377</v>
      </c>
      <c r="G656" t="s">
        <v>3372</v>
      </c>
      <c r="H656" t="s">
        <v>288</v>
      </c>
      <c r="I656">
        <v>60510</v>
      </c>
      <c r="J656" t="s">
        <v>17925</v>
      </c>
      <c r="K656" t="s">
        <v>177</v>
      </c>
      <c r="L656">
        <v>0</v>
      </c>
      <c r="M656">
        <v>3</v>
      </c>
      <c r="N656">
        <v>0</v>
      </c>
      <c r="O656">
        <v>3</v>
      </c>
      <c r="P656" t="s">
        <v>290</v>
      </c>
      <c r="Q656" t="s">
        <v>290</v>
      </c>
      <c r="R656" t="s">
        <v>290</v>
      </c>
      <c r="S656" t="s">
        <v>290</v>
      </c>
      <c r="T656" t="s">
        <v>290</v>
      </c>
      <c r="U656" t="s">
        <v>290</v>
      </c>
      <c r="V656" t="s">
        <v>290</v>
      </c>
      <c r="W656" t="s">
        <v>290</v>
      </c>
      <c r="X656" t="s">
        <v>290</v>
      </c>
      <c r="Y656" t="s">
        <v>290</v>
      </c>
      <c r="Z656" t="s">
        <v>290</v>
      </c>
      <c r="AA656" t="s">
        <v>290</v>
      </c>
      <c r="AB656" t="s">
        <v>290</v>
      </c>
      <c r="AC656" t="s">
        <v>290</v>
      </c>
      <c r="AD656" t="s">
        <v>290</v>
      </c>
      <c r="AE656" t="s">
        <v>290</v>
      </c>
      <c r="AF656" t="s">
        <v>290</v>
      </c>
      <c r="AG656" t="s">
        <v>290</v>
      </c>
      <c r="AH656" t="s">
        <v>290</v>
      </c>
      <c r="AI656" t="s">
        <v>290</v>
      </c>
      <c r="AJ656" t="s">
        <v>290</v>
      </c>
      <c r="AK656" t="s">
        <v>290</v>
      </c>
      <c r="AL656" t="s">
        <v>290</v>
      </c>
      <c r="AM656" t="s">
        <v>290</v>
      </c>
      <c r="AN656" t="s">
        <v>290</v>
      </c>
      <c r="AO656">
        <v>12</v>
      </c>
      <c r="AP656" t="s">
        <v>290</v>
      </c>
      <c r="AQ656">
        <v>4</v>
      </c>
      <c r="AR656">
        <v>13</v>
      </c>
      <c r="AS656">
        <v>17</v>
      </c>
      <c r="AT656">
        <v>41.852043000000002</v>
      </c>
      <c r="AU656">
        <v>-88.286321999999998</v>
      </c>
      <c r="AV656">
        <v>1</v>
      </c>
      <c r="AW656" t="s">
        <v>16343</v>
      </c>
      <c r="AX656">
        <v>1078</v>
      </c>
      <c r="AY656" t="s">
        <v>17926</v>
      </c>
      <c r="BB656" t="s">
        <v>3372</v>
      </c>
      <c r="BC656" t="s">
        <v>288</v>
      </c>
      <c r="BD656" t="s">
        <v>17577</v>
      </c>
      <c r="BE656">
        <v>60510</v>
      </c>
      <c r="BF656" t="s">
        <v>16346</v>
      </c>
      <c r="BG656" t="s">
        <v>177</v>
      </c>
      <c r="BH656" t="b">
        <f>IFERROR(MATCH('2020'!A656, '2021'!A:A, 0) &gt;0, FALSE)</f>
        <v>1</v>
      </c>
    </row>
    <row r="657" spans="1:60">
      <c r="A657" t="s">
        <v>3378</v>
      </c>
      <c r="B657" t="s">
        <v>3379</v>
      </c>
      <c r="D657" t="s">
        <v>3380</v>
      </c>
      <c r="E657" t="s">
        <v>3381</v>
      </c>
      <c r="F657" t="s">
        <v>3382</v>
      </c>
      <c r="G657" t="s">
        <v>3383</v>
      </c>
      <c r="H657" t="s">
        <v>288</v>
      </c>
      <c r="I657">
        <v>60119</v>
      </c>
      <c r="J657" t="s">
        <v>17927</v>
      </c>
      <c r="K657" t="s">
        <v>177</v>
      </c>
      <c r="L657">
        <v>0.5</v>
      </c>
      <c r="M657">
        <v>2</v>
      </c>
      <c r="N657">
        <v>0.5</v>
      </c>
      <c r="O657">
        <v>3</v>
      </c>
      <c r="P657">
        <v>13</v>
      </c>
      <c r="Q657" t="s">
        <v>290</v>
      </c>
      <c r="R657" t="s">
        <v>290</v>
      </c>
      <c r="S657" t="s">
        <v>290</v>
      </c>
      <c r="T657" t="s">
        <v>290</v>
      </c>
      <c r="U657" t="s">
        <v>290</v>
      </c>
      <c r="V657" t="s">
        <v>290</v>
      </c>
      <c r="W657" t="s">
        <v>290</v>
      </c>
      <c r="X657" t="s">
        <v>290</v>
      </c>
      <c r="Y657" t="s">
        <v>290</v>
      </c>
      <c r="Z657" t="s">
        <v>290</v>
      </c>
      <c r="AA657" t="s">
        <v>290</v>
      </c>
      <c r="AB657" t="s">
        <v>290</v>
      </c>
      <c r="AC657" t="s">
        <v>290</v>
      </c>
      <c r="AD657" t="s">
        <v>290</v>
      </c>
      <c r="AE657" t="s">
        <v>290</v>
      </c>
      <c r="AF657" t="s">
        <v>290</v>
      </c>
      <c r="AG657" t="s">
        <v>290</v>
      </c>
      <c r="AH657" t="s">
        <v>290</v>
      </c>
      <c r="AI657" t="s">
        <v>290</v>
      </c>
      <c r="AJ657" t="s">
        <v>290</v>
      </c>
      <c r="AK657" t="s">
        <v>290</v>
      </c>
      <c r="AL657" t="s">
        <v>290</v>
      </c>
      <c r="AM657" t="s">
        <v>290</v>
      </c>
      <c r="AN657" t="s">
        <v>290</v>
      </c>
      <c r="AO657">
        <v>12</v>
      </c>
      <c r="AP657" t="s">
        <v>290</v>
      </c>
      <c r="AQ657">
        <v>8</v>
      </c>
      <c r="AR657">
        <v>8</v>
      </c>
      <c r="AS657">
        <v>16</v>
      </c>
      <c r="AT657">
        <v>41.834927999999998</v>
      </c>
      <c r="AU657">
        <v>-88.469931000000003</v>
      </c>
      <c r="AV657">
        <v>0.33</v>
      </c>
      <c r="AW657" t="s">
        <v>16365</v>
      </c>
      <c r="BB657" t="s">
        <v>3383</v>
      </c>
      <c r="BC657" t="s">
        <v>288</v>
      </c>
      <c r="BD657" t="s">
        <v>17577</v>
      </c>
      <c r="BE657">
        <v>60119</v>
      </c>
      <c r="BF657" t="s">
        <v>16346</v>
      </c>
      <c r="BG657" t="s">
        <v>16363</v>
      </c>
      <c r="BH657" t="b">
        <f>IFERROR(MATCH('2020'!A657, '2021'!A:A, 0) &gt;0, FALSE)</f>
        <v>1</v>
      </c>
    </row>
    <row r="658" spans="1:60">
      <c r="A658" t="s">
        <v>3393</v>
      </c>
      <c r="B658" t="s">
        <v>3394</v>
      </c>
      <c r="C658" t="s">
        <v>283</v>
      </c>
      <c r="D658" t="s">
        <v>3395</v>
      </c>
      <c r="E658" t="s">
        <v>3396</v>
      </c>
      <c r="F658" t="s">
        <v>3397</v>
      </c>
      <c r="G658" t="s">
        <v>3262</v>
      </c>
      <c r="H658" t="s">
        <v>288</v>
      </c>
      <c r="I658">
        <v>60124</v>
      </c>
      <c r="J658" t="s">
        <v>17928</v>
      </c>
      <c r="K658" t="s">
        <v>177</v>
      </c>
      <c r="L658">
        <v>4.7</v>
      </c>
      <c r="M658">
        <v>28.6</v>
      </c>
      <c r="N658">
        <v>13.7</v>
      </c>
      <c r="O658">
        <v>47</v>
      </c>
      <c r="P658">
        <v>27</v>
      </c>
      <c r="Q658">
        <v>21</v>
      </c>
      <c r="R658">
        <v>13</v>
      </c>
      <c r="S658">
        <v>16</v>
      </c>
      <c r="T658">
        <v>13</v>
      </c>
      <c r="U658">
        <v>21</v>
      </c>
      <c r="V658">
        <v>18</v>
      </c>
      <c r="W658">
        <v>27</v>
      </c>
      <c r="X658">
        <v>26</v>
      </c>
      <c r="Y658">
        <v>27</v>
      </c>
      <c r="Z658">
        <v>28</v>
      </c>
      <c r="AA658">
        <v>29</v>
      </c>
      <c r="AB658">
        <v>25</v>
      </c>
      <c r="AC658">
        <v>34</v>
      </c>
      <c r="AD658" t="s">
        <v>290</v>
      </c>
      <c r="AE658" t="s">
        <v>290</v>
      </c>
      <c r="AF658" t="s">
        <v>290</v>
      </c>
      <c r="AG658" t="s">
        <v>290</v>
      </c>
      <c r="AH658" t="s">
        <v>290</v>
      </c>
      <c r="AI658" t="s">
        <v>290</v>
      </c>
      <c r="AJ658">
        <v>22</v>
      </c>
      <c r="AK658" t="s">
        <v>290</v>
      </c>
      <c r="AL658">
        <v>13</v>
      </c>
      <c r="AM658">
        <v>16</v>
      </c>
      <c r="AN658" t="s">
        <v>290</v>
      </c>
      <c r="AO658">
        <v>236</v>
      </c>
      <c r="AP658">
        <v>43</v>
      </c>
      <c r="AQ658">
        <v>173</v>
      </c>
      <c r="AR658">
        <v>157</v>
      </c>
      <c r="AS658">
        <v>330</v>
      </c>
      <c r="AT658">
        <v>42.050392000000002</v>
      </c>
      <c r="AU658">
        <v>-88.344296999999997</v>
      </c>
      <c r="AV658">
        <v>1</v>
      </c>
      <c r="AW658" t="s">
        <v>16343</v>
      </c>
      <c r="AX658">
        <v>2700</v>
      </c>
      <c r="AY658" t="s">
        <v>17911</v>
      </c>
      <c r="BB658" t="s">
        <v>3262</v>
      </c>
      <c r="BC658" t="s">
        <v>288</v>
      </c>
      <c r="BD658" t="s">
        <v>17577</v>
      </c>
      <c r="BE658">
        <v>60124</v>
      </c>
      <c r="BF658" t="s">
        <v>16346</v>
      </c>
      <c r="BG658" t="s">
        <v>177</v>
      </c>
      <c r="BH658" t="b">
        <f>IFERROR(MATCH('2020'!A658, '2021'!A:A, 0) &gt;0, FALSE)</f>
        <v>1</v>
      </c>
    </row>
    <row r="659" spans="1:60">
      <c r="A659" t="s">
        <v>12674</v>
      </c>
      <c r="B659" t="s">
        <v>12675</v>
      </c>
      <c r="D659" t="s">
        <v>17929</v>
      </c>
      <c r="E659" t="s">
        <v>1842</v>
      </c>
      <c r="F659" t="s">
        <v>12677</v>
      </c>
      <c r="G659" t="s">
        <v>3372</v>
      </c>
      <c r="H659" t="s">
        <v>288</v>
      </c>
      <c r="I659">
        <v>60510</v>
      </c>
      <c r="J659" t="s">
        <v>17930</v>
      </c>
      <c r="K659" t="s">
        <v>177</v>
      </c>
      <c r="L659">
        <v>1</v>
      </c>
      <c r="M659">
        <v>4</v>
      </c>
      <c r="N659">
        <v>1.5</v>
      </c>
      <c r="O659">
        <v>6.5</v>
      </c>
      <c r="P659">
        <v>30</v>
      </c>
      <c r="Q659" t="s">
        <v>290</v>
      </c>
      <c r="R659" t="s">
        <v>290</v>
      </c>
      <c r="S659" t="s">
        <v>290</v>
      </c>
      <c r="T659" t="s">
        <v>290</v>
      </c>
      <c r="U659" t="s">
        <v>290</v>
      </c>
      <c r="V659" t="s">
        <v>290</v>
      </c>
      <c r="W659" t="s">
        <v>290</v>
      </c>
      <c r="X659" t="s">
        <v>290</v>
      </c>
      <c r="Y659" t="s">
        <v>290</v>
      </c>
      <c r="Z659" t="s">
        <v>290</v>
      </c>
      <c r="AA659" t="s">
        <v>290</v>
      </c>
      <c r="AB659" t="s">
        <v>290</v>
      </c>
      <c r="AC659" t="s">
        <v>290</v>
      </c>
      <c r="AD659" t="s">
        <v>290</v>
      </c>
      <c r="AE659" t="s">
        <v>290</v>
      </c>
      <c r="AF659" t="s">
        <v>290</v>
      </c>
      <c r="AG659" t="s">
        <v>290</v>
      </c>
      <c r="AH659" t="s">
        <v>290</v>
      </c>
      <c r="AI659" t="s">
        <v>290</v>
      </c>
      <c r="AJ659" t="s">
        <v>290</v>
      </c>
      <c r="AK659" t="s">
        <v>290</v>
      </c>
      <c r="AL659" t="s">
        <v>290</v>
      </c>
      <c r="AM659" t="s">
        <v>290</v>
      </c>
      <c r="AN659" t="s">
        <v>290</v>
      </c>
      <c r="AO659">
        <v>26</v>
      </c>
      <c r="AP659" t="s">
        <v>290</v>
      </c>
      <c r="AQ659">
        <v>20</v>
      </c>
      <c r="AR659">
        <v>17</v>
      </c>
      <c r="AS659">
        <v>37</v>
      </c>
      <c r="AT659">
        <v>41.841157000000003</v>
      </c>
      <c r="AU659">
        <v>-88.306036000000006</v>
      </c>
      <c r="AV659">
        <v>1</v>
      </c>
      <c r="AW659" t="s">
        <v>16343</v>
      </c>
      <c r="AX659">
        <v>595</v>
      </c>
      <c r="AY659" t="s">
        <v>17931</v>
      </c>
      <c r="BB659" t="s">
        <v>3372</v>
      </c>
      <c r="BC659" t="s">
        <v>288</v>
      </c>
      <c r="BD659" t="s">
        <v>17577</v>
      </c>
      <c r="BE659">
        <v>60510</v>
      </c>
      <c r="BF659" t="s">
        <v>16346</v>
      </c>
      <c r="BG659" t="s">
        <v>177</v>
      </c>
      <c r="BH659" t="b">
        <f>IFERROR(MATCH('2020'!A659, '2021'!A:A, 0) &gt;0, FALSE)</f>
        <v>0</v>
      </c>
    </row>
    <row r="660" spans="1:60">
      <c r="A660" t="s">
        <v>12685</v>
      </c>
      <c r="B660" t="s">
        <v>10240</v>
      </c>
      <c r="D660" t="s">
        <v>2260</v>
      </c>
      <c r="E660" t="s">
        <v>17932</v>
      </c>
      <c r="F660" t="s">
        <v>15104</v>
      </c>
      <c r="G660" t="s">
        <v>3326</v>
      </c>
      <c r="H660" t="s">
        <v>288</v>
      </c>
      <c r="I660">
        <v>60174</v>
      </c>
      <c r="J660" t="s">
        <v>17933</v>
      </c>
      <c r="K660" t="s">
        <v>177</v>
      </c>
      <c r="L660">
        <v>1</v>
      </c>
      <c r="M660">
        <v>6</v>
      </c>
      <c r="N660">
        <v>0</v>
      </c>
      <c r="O660">
        <v>7</v>
      </c>
      <c r="P660" t="s">
        <v>290</v>
      </c>
      <c r="Q660" t="s">
        <v>290</v>
      </c>
      <c r="R660" t="s">
        <v>290</v>
      </c>
      <c r="S660" t="s">
        <v>290</v>
      </c>
      <c r="T660" t="s">
        <v>290</v>
      </c>
      <c r="U660" t="s">
        <v>290</v>
      </c>
      <c r="V660" t="s">
        <v>290</v>
      </c>
      <c r="W660" t="s">
        <v>290</v>
      </c>
      <c r="X660" t="s">
        <v>290</v>
      </c>
      <c r="Y660" t="s">
        <v>290</v>
      </c>
      <c r="Z660" t="s">
        <v>290</v>
      </c>
      <c r="AA660" t="s">
        <v>290</v>
      </c>
      <c r="AB660" t="s">
        <v>290</v>
      </c>
      <c r="AC660" t="s">
        <v>290</v>
      </c>
      <c r="AD660" t="s">
        <v>290</v>
      </c>
      <c r="AE660" t="s">
        <v>290</v>
      </c>
      <c r="AF660" t="s">
        <v>290</v>
      </c>
      <c r="AG660" t="s">
        <v>290</v>
      </c>
      <c r="AH660" t="s">
        <v>290</v>
      </c>
      <c r="AI660" t="s">
        <v>290</v>
      </c>
      <c r="AJ660" t="s">
        <v>290</v>
      </c>
      <c r="AK660" t="s">
        <v>290</v>
      </c>
      <c r="AL660" t="s">
        <v>290</v>
      </c>
      <c r="AM660" t="s">
        <v>290</v>
      </c>
      <c r="AN660" t="s">
        <v>290</v>
      </c>
      <c r="AO660">
        <v>23</v>
      </c>
      <c r="AP660" t="s">
        <v>290</v>
      </c>
      <c r="AQ660">
        <v>15</v>
      </c>
      <c r="AR660">
        <v>15</v>
      </c>
      <c r="AS660">
        <v>30</v>
      </c>
      <c r="AT660">
        <v>41.905422000000002</v>
      </c>
      <c r="AU660">
        <v>-88.334249</v>
      </c>
      <c r="AV660">
        <v>1</v>
      </c>
      <c r="AW660" t="s">
        <v>16343</v>
      </c>
      <c r="AX660">
        <v>1713</v>
      </c>
      <c r="AY660" t="s">
        <v>16526</v>
      </c>
      <c r="BB660" t="s">
        <v>17902</v>
      </c>
      <c r="BC660" t="s">
        <v>288</v>
      </c>
      <c r="BD660" t="s">
        <v>17577</v>
      </c>
      <c r="BE660">
        <v>60174</v>
      </c>
      <c r="BF660" t="s">
        <v>16346</v>
      </c>
      <c r="BG660" t="s">
        <v>177</v>
      </c>
      <c r="BH660" t="b">
        <f>IFERROR(MATCH('2020'!A660, '2021'!A:A, 0) &gt;0, FALSE)</f>
        <v>1</v>
      </c>
    </row>
    <row r="661" spans="1:60">
      <c r="A661" t="s">
        <v>14091</v>
      </c>
      <c r="B661" t="s">
        <v>14092</v>
      </c>
      <c r="C661" t="s">
        <v>314</v>
      </c>
      <c r="D661" t="s">
        <v>390</v>
      </c>
      <c r="E661" t="s">
        <v>17934</v>
      </c>
      <c r="F661" t="s">
        <v>14094</v>
      </c>
      <c r="G661" t="s">
        <v>2826</v>
      </c>
      <c r="H661" t="s">
        <v>288</v>
      </c>
      <c r="I661">
        <v>60187</v>
      </c>
      <c r="J661" t="s">
        <v>17935</v>
      </c>
      <c r="K661" t="s">
        <v>177</v>
      </c>
      <c r="L661">
        <v>5</v>
      </c>
      <c r="M661">
        <v>13</v>
      </c>
      <c r="N661">
        <v>97</v>
      </c>
      <c r="O661">
        <v>115</v>
      </c>
      <c r="P661" t="s">
        <v>290</v>
      </c>
      <c r="Q661" t="s">
        <v>290</v>
      </c>
      <c r="R661" t="s">
        <v>290</v>
      </c>
      <c r="S661" t="s">
        <v>290</v>
      </c>
      <c r="T661" t="s">
        <v>290</v>
      </c>
      <c r="U661" t="s">
        <v>290</v>
      </c>
      <c r="V661" t="s">
        <v>290</v>
      </c>
      <c r="W661" t="s">
        <v>290</v>
      </c>
      <c r="X661" t="s">
        <v>290</v>
      </c>
      <c r="Y661" t="s">
        <v>290</v>
      </c>
      <c r="Z661" t="s">
        <v>290</v>
      </c>
      <c r="AA661" t="s">
        <v>290</v>
      </c>
      <c r="AB661" t="s">
        <v>290</v>
      </c>
      <c r="AC661" t="s">
        <v>290</v>
      </c>
      <c r="AD661" t="s">
        <v>290</v>
      </c>
      <c r="AE661" t="s">
        <v>290</v>
      </c>
      <c r="AF661" t="s">
        <v>290</v>
      </c>
      <c r="AG661" t="s">
        <v>290</v>
      </c>
      <c r="AH661">
        <v>24</v>
      </c>
      <c r="AI661">
        <v>69</v>
      </c>
      <c r="AJ661">
        <v>13</v>
      </c>
      <c r="AK661" t="s">
        <v>290</v>
      </c>
      <c r="AL661" t="s">
        <v>290</v>
      </c>
      <c r="AM661">
        <v>12</v>
      </c>
      <c r="AN661" t="s">
        <v>290</v>
      </c>
      <c r="AO661">
        <v>56</v>
      </c>
      <c r="AP661" t="s">
        <v>290</v>
      </c>
      <c r="AQ661">
        <v>19</v>
      </c>
      <c r="AR661">
        <v>74</v>
      </c>
      <c r="AS661">
        <v>93</v>
      </c>
      <c r="AT661">
        <v>41.867637999999999</v>
      </c>
      <c r="AU661">
        <v>-88.105924999999999</v>
      </c>
      <c r="AV661">
        <v>1</v>
      </c>
      <c r="AW661" t="s">
        <v>16343</v>
      </c>
      <c r="AX661">
        <v>125</v>
      </c>
      <c r="AY661" t="s">
        <v>17936</v>
      </c>
      <c r="BB661" t="s">
        <v>2826</v>
      </c>
      <c r="BC661" t="s">
        <v>288</v>
      </c>
      <c r="BD661" t="s">
        <v>17623</v>
      </c>
      <c r="BE661">
        <v>60187</v>
      </c>
      <c r="BF661" t="s">
        <v>16346</v>
      </c>
      <c r="BG661" t="s">
        <v>163</v>
      </c>
      <c r="BH661" t="b">
        <f>IFERROR(MATCH('2020'!A661, '2021'!A:A, 0) &gt;0, FALSE)</f>
        <v>0</v>
      </c>
    </row>
    <row r="662" spans="1:60">
      <c r="A662" t="s">
        <v>3399</v>
      </c>
      <c r="B662" t="s">
        <v>446</v>
      </c>
      <c r="C662" t="s">
        <v>353</v>
      </c>
      <c r="D662" t="s">
        <v>2002</v>
      </c>
      <c r="E662" t="s">
        <v>3400</v>
      </c>
      <c r="F662" t="s">
        <v>3401</v>
      </c>
      <c r="G662" t="s">
        <v>3372</v>
      </c>
      <c r="H662" t="s">
        <v>288</v>
      </c>
      <c r="I662">
        <v>60510</v>
      </c>
      <c r="J662" t="s">
        <v>17937</v>
      </c>
      <c r="K662" t="s">
        <v>177</v>
      </c>
      <c r="L662">
        <v>1.1000000000000001</v>
      </c>
      <c r="M662">
        <v>13.9</v>
      </c>
      <c r="N662">
        <v>6.2</v>
      </c>
      <c r="O662">
        <v>21.2</v>
      </c>
      <c r="P662">
        <v>64</v>
      </c>
      <c r="Q662">
        <v>15</v>
      </c>
      <c r="R662">
        <v>14</v>
      </c>
      <c r="S662">
        <v>14</v>
      </c>
      <c r="T662">
        <v>14</v>
      </c>
      <c r="U662">
        <v>10</v>
      </c>
      <c r="V662">
        <v>10</v>
      </c>
      <c r="W662">
        <v>16</v>
      </c>
      <c r="X662">
        <v>11</v>
      </c>
      <c r="Y662">
        <v>20</v>
      </c>
      <c r="Z662" t="s">
        <v>290</v>
      </c>
      <c r="AA662" t="s">
        <v>290</v>
      </c>
      <c r="AB662" t="s">
        <v>290</v>
      </c>
      <c r="AC662" t="s">
        <v>290</v>
      </c>
      <c r="AD662" t="s">
        <v>290</v>
      </c>
      <c r="AE662" t="s">
        <v>290</v>
      </c>
      <c r="AF662" t="s">
        <v>290</v>
      </c>
      <c r="AG662" t="s">
        <v>290</v>
      </c>
      <c r="AH662" t="s">
        <v>290</v>
      </c>
      <c r="AI662" t="s">
        <v>290</v>
      </c>
      <c r="AJ662" t="s">
        <v>290</v>
      </c>
      <c r="AK662" t="s">
        <v>290</v>
      </c>
      <c r="AL662" t="s">
        <v>290</v>
      </c>
      <c r="AM662" t="s">
        <v>290</v>
      </c>
      <c r="AN662" t="s">
        <v>290</v>
      </c>
      <c r="AO662">
        <v>158</v>
      </c>
      <c r="AP662">
        <v>15</v>
      </c>
      <c r="AQ662">
        <v>103</v>
      </c>
      <c r="AR662">
        <v>85</v>
      </c>
      <c r="AS662">
        <v>188</v>
      </c>
      <c r="AT662">
        <v>41.839646000000002</v>
      </c>
      <c r="AU662">
        <v>-88.297466</v>
      </c>
      <c r="AV662">
        <v>1</v>
      </c>
      <c r="AW662" t="s">
        <v>16343</v>
      </c>
      <c r="AX662">
        <v>950</v>
      </c>
      <c r="AY662" t="s">
        <v>17938</v>
      </c>
      <c r="BB662" t="s">
        <v>3372</v>
      </c>
      <c r="BC662" t="s">
        <v>288</v>
      </c>
      <c r="BD662" t="s">
        <v>17577</v>
      </c>
      <c r="BE662">
        <v>60510</v>
      </c>
      <c r="BF662" t="s">
        <v>16346</v>
      </c>
      <c r="BG662" t="s">
        <v>177</v>
      </c>
      <c r="BH662" t="b">
        <f>IFERROR(MATCH('2020'!A662, '2021'!A:A, 0) &gt;0, FALSE)</f>
        <v>1</v>
      </c>
    </row>
    <row r="663" spans="1:60">
      <c r="A663" t="s">
        <v>14097</v>
      </c>
      <c r="B663" t="s">
        <v>10255</v>
      </c>
      <c r="C663" t="s">
        <v>283</v>
      </c>
      <c r="D663" t="s">
        <v>17939</v>
      </c>
      <c r="E663" t="s">
        <v>17940</v>
      </c>
      <c r="F663" t="s">
        <v>10258</v>
      </c>
      <c r="G663" t="s">
        <v>3256</v>
      </c>
      <c r="H663" t="s">
        <v>288</v>
      </c>
      <c r="I663">
        <v>60504</v>
      </c>
      <c r="J663" t="s">
        <v>17941</v>
      </c>
      <c r="K663" t="s">
        <v>177</v>
      </c>
      <c r="L663">
        <v>1.5</v>
      </c>
      <c r="M663">
        <v>5</v>
      </c>
      <c r="N663">
        <v>1</v>
      </c>
      <c r="O663">
        <v>7.5</v>
      </c>
      <c r="P663">
        <v>35</v>
      </c>
      <c r="Q663" t="s">
        <v>290</v>
      </c>
      <c r="R663" t="s">
        <v>290</v>
      </c>
      <c r="S663" t="s">
        <v>290</v>
      </c>
      <c r="T663" t="s">
        <v>290</v>
      </c>
      <c r="U663" t="s">
        <v>290</v>
      </c>
      <c r="V663" t="s">
        <v>290</v>
      </c>
      <c r="W663" t="s">
        <v>290</v>
      </c>
      <c r="X663" t="s">
        <v>290</v>
      </c>
      <c r="Y663" t="s">
        <v>290</v>
      </c>
      <c r="Z663" t="s">
        <v>290</v>
      </c>
      <c r="AA663" t="s">
        <v>290</v>
      </c>
      <c r="AB663" t="s">
        <v>290</v>
      </c>
      <c r="AC663" t="s">
        <v>290</v>
      </c>
      <c r="AD663" t="s">
        <v>290</v>
      </c>
      <c r="AE663" t="s">
        <v>290</v>
      </c>
      <c r="AF663" t="s">
        <v>290</v>
      </c>
      <c r="AG663" t="s">
        <v>290</v>
      </c>
      <c r="AH663" t="s">
        <v>290</v>
      </c>
      <c r="AI663" t="s">
        <v>290</v>
      </c>
      <c r="AJ663" t="s">
        <v>290</v>
      </c>
      <c r="AK663" t="s">
        <v>290</v>
      </c>
      <c r="AL663" t="s">
        <v>290</v>
      </c>
      <c r="AM663" t="s">
        <v>290</v>
      </c>
      <c r="AN663" t="s">
        <v>290</v>
      </c>
      <c r="AO663">
        <v>22</v>
      </c>
      <c r="AP663" t="s">
        <v>290</v>
      </c>
      <c r="AQ663">
        <v>24</v>
      </c>
      <c r="AR663">
        <v>15</v>
      </c>
      <c r="AS663">
        <v>39</v>
      </c>
      <c r="AT663">
        <v>41.732610000000001</v>
      </c>
      <c r="AU663">
        <v>-88.258201</v>
      </c>
      <c r="AV663">
        <v>1</v>
      </c>
      <c r="AW663" t="s">
        <v>16343</v>
      </c>
      <c r="AX663">
        <v>2300</v>
      </c>
      <c r="AY663" t="s">
        <v>17942</v>
      </c>
      <c r="BB663" t="s">
        <v>3256</v>
      </c>
      <c r="BC663" t="s">
        <v>288</v>
      </c>
      <c r="BD663" t="s">
        <v>17623</v>
      </c>
      <c r="BE663">
        <v>60504</v>
      </c>
      <c r="BF663" t="s">
        <v>16346</v>
      </c>
      <c r="BG663" t="s">
        <v>17862</v>
      </c>
      <c r="BH663" t="b">
        <f>IFERROR(MATCH('2020'!A663, '2021'!A:A, 0) &gt;0, FALSE)</f>
        <v>0</v>
      </c>
    </row>
    <row r="664" spans="1:60">
      <c r="A664" t="s">
        <v>16225</v>
      </c>
      <c r="B664" t="s">
        <v>16226</v>
      </c>
      <c r="D664" t="s">
        <v>2002</v>
      </c>
      <c r="E664" t="s">
        <v>17943</v>
      </c>
      <c r="F664" t="s">
        <v>16228</v>
      </c>
      <c r="G664" t="s">
        <v>3256</v>
      </c>
      <c r="H664" t="s">
        <v>288</v>
      </c>
      <c r="I664">
        <v>60502</v>
      </c>
      <c r="J664" t="s">
        <v>17944</v>
      </c>
      <c r="K664" t="s">
        <v>177</v>
      </c>
      <c r="L664">
        <v>2</v>
      </c>
      <c r="M664">
        <v>3</v>
      </c>
      <c r="N664">
        <v>0</v>
      </c>
      <c r="O664">
        <v>5</v>
      </c>
      <c r="P664">
        <v>13</v>
      </c>
      <c r="Q664" t="s">
        <v>290</v>
      </c>
      <c r="R664" t="s">
        <v>290</v>
      </c>
      <c r="S664" t="s">
        <v>290</v>
      </c>
      <c r="T664" t="s">
        <v>290</v>
      </c>
      <c r="U664" t="s">
        <v>290</v>
      </c>
      <c r="V664" t="s">
        <v>290</v>
      </c>
      <c r="W664" t="s">
        <v>290</v>
      </c>
      <c r="X664" t="s">
        <v>290</v>
      </c>
      <c r="Y664" t="s">
        <v>290</v>
      </c>
      <c r="Z664" t="s">
        <v>290</v>
      </c>
      <c r="AA664" t="s">
        <v>290</v>
      </c>
      <c r="AB664" t="s">
        <v>290</v>
      </c>
      <c r="AC664" t="s">
        <v>290</v>
      </c>
      <c r="AD664" t="s">
        <v>290</v>
      </c>
      <c r="AE664" t="s">
        <v>290</v>
      </c>
      <c r="AF664" t="s">
        <v>290</v>
      </c>
      <c r="AG664" t="s">
        <v>290</v>
      </c>
      <c r="AH664" t="s">
        <v>290</v>
      </c>
      <c r="AI664" t="s">
        <v>290</v>
      </c>
      <c r="AJ664" t="s">
        <v>290</v>
      </c>
      <c r="AK664" t="s">
        <v>290</v>
      </c>
      <c r="AL664" t="s">
        <v>290</v>
      </c>
      <c r="AM664" t="s">
        <v>290</v>
      </c>
      <c r="AN664" t="s">
        <v>290</v>
      </c>
      <c r="AO664">
        <v>11</v>
      </c>
      <c r="AP664" t="s">
        <v>290</v>
      </c>
      <c r="AQ664">
        <v>8</v>
      </c>
      <c r="AR664">
        <v>9</v>
      </c>
      <c r="AS664">
        <v>17</v>
      </c>
      <c r="AT664">
        <v>41.809862000000003</v>
      </c>
      <c r="AU664">
        <v>-88.268741000000006</v>
      </c>
      <c r="AV664">
        <v>1</v>
      </c>
      <c r="AW664" t="s">
        <v>16343</v>
      </c>
      <c r="AX664">
        <v>2624</v>
      </c>
      <c r="AY664" t="s">
        <v>17945</v>
      </c>
      <c r="BB664" t="s">
        <v>3256</v>
      </c>
      <c r="BC664" t="s">
        <v>288</v>
      </c>
      <c r="BD664" t="s">
        <v>17577</v>
      </c>
      <c r="BE664">
        <v>60502</v>
      </c>
      <c r="BF664" t="s">
        <v>16346</v>
      </c>
      <c r="BG664" t="s">
        <v>17862</v>
      </c>
      <c r="BH664" t="b">
        <f>IFERROR(MATCH('2020'!A664, '2021'!A:A, 0) &gt;0, FALSE)</f>
        <v>0</v>
      </c>
    </row>
    <row r="665" spans="1:60">
      <c r="A665" t="s">
        <v>3402</v>
      </c>
      <c r="B665" t="s">
        <v>3403</v>
      </c>
      <c r="D665" t="s">
        <v>3404</v>
      </c>
      <c r="E665" t="s">
        <v>3405</v>
      </c>
      <c r="F665" t="s">
        <v>3406</v>
      </c>
      <c r="G665" t="s">
        <v>831</v>
      </c>
      <c r="H665" t="s">
        <v>288</v>
      </c>
      <c r="I665">
        <v>60133</v>
      </c>
      <c r="J665" t="s">
        <v>17946</v>
      </c>
      <c r="K665" t="s">
        <v>177</v>
      </c>
      <c r="L665">
        <v>4</v>
      </c>
      <c r="M665">
        <v>6</v>
      </c>
      <c r="N665">
        <v>0</v>
      </c>
      <c r="O665">
        <v>10</v>
      </c>
      <c r="P665">
        <v>59</v>
      </c>
      <c r="Q665" t="s">
        <v>290</v>
      </c>
      <c r="R665" t="s">
        <v>290</v>
      </c>
      <c r="S665" t="s">
        <v>290</v>
      </c>
      <c r="T665" t="s">
        <v>290</v>
      </c>
      <c r="U665" t="s">
        <v>290</v>
      </c>
      <c r="V665" t="s">
        <v>290</v>
      </c>
      <c r="W665" t="s">
        <v>290</v>
      </c>
      <c r="X665" t="s">
        <v>290</v>
      </c>
      <c r="Y665" t="s">
        <v>290</v>
      </c>
      <c r="Z665" t="s">
        <v>290</v>
      </c>
      <c r="AA665" t="s">
        <v>290</v>
      </c>
      <c r="AB665" t="s">
        <v>290</v>
      </c>
      <c r="AC665" t="s">
        <v>290</v>
      </c>
      <c r="AD665" t="s">
        <v>290</v>
      </c>
      <c r="AE665" t="s">
        <v>290</v>
      </c>
      <c r="AF665" t="s">
        <v>290</v>
      </c>
      <c r="AG665" t="s">
        <v>290</v>
      </c>
      <c r="AH665" t="s">
        <v>290</v>
      </c>
      <c r="AI665" t="s">
        <v>290</v>
      </c>
      <c r="AJ665" t="s">
        <v>290</v>
      </c>
      <c r="AK665" t="s">
        <v>290</v>
      </c>
      <c r="AL665">
        <v>36</v>
      </c>
      <c r="AM665" t="s">
        <v>290</v>
      </c>
      <c r="AN665" t="s">
        <v>290</v>
      </c>
      <c r="AO665">
        <v>27</v>
      </c>
      <c r="AP665" t="s">
        <v>290</v>
      </c>
      <c r="AQ665">
        <v>23</v>
      </c>
      <c r="AR665">
        <v>44</v>
      </c>
      <c r="AS665">
        <v>67</v>
      </c>
      <c r="AT665">
        <v>41.973190000000002</v>
      </c>
      <c r="AU665">
        <v>-88.149300999999994</v>
      </c>
      <c r="AV665">
        <v>1</v>
      </c>
      <c r="AW665" t="s">
        <v>16343</v>
      </c>
      <c r="AX665">
        <v>1675</v>
      </c>
      <c r="AY665" t="s">
        <v>17947</v>
      </c>
      <c r="BB665" t="s">
        <v>831</v>
      </c>
      <c r="BC665" t="s">
        <v>288</v>
      </c>
      <c r="BD665" t="s">
        <v>17623</v>
      </c>
      <c r="BE665">
        <v>60133</v>
      </c>
      <c r="BF665" t="s">
        <v>16346</v>
      </c>
      <c r="BG665" t="s">
        <v>163</v>
      </c>
      <c r="BH665" t="b">
        <f>IFERROR(MATCH('2020'!A665, '2021'!A:A, 0) &gt;0, FALSE)</f>
        <v>1</v>
      </c>
    </row>
    <row r="666" spans="1:60">
      <c r="A666" t="s">
        <v>3407</v>
      </c>
      <c r="B666" t="s">
        <v>1061</v>
      </c>
      <c r="C666" t="s">
        <v>418</v>
      </c>
      <c r="D666" t="s">
        <v>731</v>
      </c>
      <c r="E666" t="s">
        <v>3408</v>
      </c>
      <c r="F666" t="s">
        <v>3409</v>
      </c>
      <c r="G666" t="s">
        <v>3410</v>
      </c>
      <c r="H666" t="s">
        <v>288</v>
      </c>
      <c r="I666">
        <v>60918</v>
      </c>
      <c r="J666" t="s">
        <v>17948</v>
      </c>
      <c r="K666" t="s">
        <v>178</v>
      </c>
      <c r="L666">
        <v>1</v>
      </c>
      <c r="M666">
        <v>8</v>
      </c>
      <c r="N666">
        <v>0</v>
      </c>
      <c r="O666">
        <v>9</v>
      </c>
      <c r="P666">
        <v>28</v>
      </c>
      <c r="Q666">
        <v>12</v>
      </c>
      <c r="R666">
        <v>10</v>
      </c>
      <c r="S666">
        <v>13</v>
      </c>
      <c r="T666" t="s">
        <v>290</v>
      </c>
      <c r="U666">
        <v>10</v>
      </c>
      <c r="V666" t="s">
        <v>290</v>
      </c>
      <c r="W666">
        <v>12</v>
      </c>
      <c r="X666" t="s">
        <v>290</v>
      </c>
      <c r="Y666" t="s">
        <v>290</v>
      </c>
      <c r="Z666" t="s">
        <v>290</v>
      </c>
      <c r="AA666" t="s">
        <v>290</v>
      </c>
      <c r="AB666" t="s">
        <v>290</v>
      </c>
      <c r="AC666" t="s">
        <v>290</v>
      </c>
      <c r="AD666" t="s">
        <v>290</v>
      </c>
      <c r="AE666" t="s">
        <v>290</v>
      </c>
      <c r="AF666" t="s">
        <v>290</v>
      </c>
      <c r="AG666" t="s">
        <v>290</v>
      </c>
      <c r="AH666" t="s">
        <v>290</v>
      </c>
      <c r="AI666" t="s">
        <v>290</v>
      </c>
      <c r="AJ666" t="s">
        <v>290</v>
      </c>
      <c r="AK666" t="s">
        <v>290</v>
      </c>
      <c r="AL666" t="s">
        <v>290</v>
      </c>
      <c r="AM666" t="s">
        <v>290</v>
      </c>
      <c r="AN666" t="s">
        <v>290</v>
      </c>
      <c r="AO666">
        <v>105</v>
      </c>
      <c r="AP666" t="s">
        <v>290</v>
      </c>
      <c r="AQ666">
        <v>55</v>
      </c>
      <c r="AR666">
        <v>56</v>
      </c>
      <c r="AS666">
        <v>111</v>
      </c>
      <c r="AT666">
        <v>40.600816999999999</v>
      </c>
      <c r="AU666">
        <v>-88.023747999999998</v>
      </c>
      <c r="AV666">
        <v>0.33</v>
      </c>
      <c r="AW666" t="s">
        <v>16365</v>
      </c>
      <c r="AX666">
        <v>148</v>
      </c>
      <c r="AY666" t="s">
        <v>16366</v>
      </c>
      <c r="BB666" t="s">
        <v>3410</v>
      </c>
      <c r="BC666" t="s">
        <v>288</v>
      </c>
      <c r="BD666" t="s">
        <v>17949</v>
      </c>
      <c r="BE666">
        <v>60918</v>
      </c>
      <c r="BF666" t="s">
        <v>16346</v>
      </c>
      <c r="BG666" t="s">
        <v>16363</v>
      </c>
      <c r="BH666" t="b">
        <f>IFERROR(MATCH('2020'!A666, '2021'!A:A, 0) &gt;0, FALSE)</f>
        <v>1</v>
      </c>
    </row>
    <row r="667" spans="1:60">
      <c r="A667" t="s">
        <v>3412</v>
      </c>
      <c r="B667" t="s">
        <v>3413</v>
      </c>
      <c r="C667" t="s">
        <v>283</v>
      </c>
      <c r="D667" t="s">
        <v>3414</v>
      </c>
      <c r="E667" t="s">
        <v>3415</v>
      </c>
      <c r="F667" t="s">
        <v>3416</v>
      </c>
      <c r="G667" t="s">
        <v>3417</v>
      </c>
      <c r="H667" t="s">
        <v>288</v>
      </c>
      <c r="I667">
        <v>60953</v>
      </c>
      <c r="J667" t="s">
        <v>17950</v>
      </c>
      <c r="K667" t="s">
        <v>178</v>
      </c>
      <c r="L667">
        <v>1.5</v>
      </c>
      <c r="M667">
        <v>6.2</v>
      </c>
      <c r="N667">
        <v>1.3</v>
      </c>
      <c r="O667">
        <v>9</v>
      </c>
      <c r="P667">
        <v>26</v>
      </c>
      <c r="Q667">
        <v>14</v>
      </c>
      <c r="R667" t="s">
        <v>290</v>
      </c>
      <c r="S667" t="s">
        <v>290</v>
      </c>
      <c r="T667" t="s">
        <v>290</v>
      </c>
      <c r="U667" t="s">
        <v>290</v>
      </c>
      <c r="V667" t="s">
        <v>290</v>
      </c>
      <c r="W667" t="s">
        <v>290</v>
      </c>
      <c r="X667" t="s">
        <v>290</v>
      </c>
      <c r="Y667" t="s">
        <v>290</v>
      </c>
      <c r="Z667" t="s">
        <v>290</v>
      </c>
      <c r="AA667" t="s">
        <v>290</v>
      </c>
      <c r="AB667" t="s">
        <v>290</v>
      </c>
      <c r="AC667" t="s">
        <v>290</v>
      </c>
      <c r="AD667" t="s">
        <v>290</v>
      </c>
      <c r="AE667" t="s">
        <v>290</v>
      </c>
      <c r="AF667" t="s">
        <v>290</v>
      </c>
      <c r="AG667" t="s">
        <v>290</v>
      </c>
      <c r="AH667" t="s">
        <v>290</v>
      </c>
      <c r="AI667" t="s">
        <v>290</v>
      </c>
      <c r="AJ667" t="s">
        <v>290</v>
      </c>
      <c r="AK667" t="s">
        <v>290</v>
      </c>
      <c r="AL667" t="s">
        <v>290</v>
      </c>
      <c r="AM667" t="s">
        <v>290</v>
      </c>
      <c r="AN667" t="s">
        <v>290</v>
      </c>
      <c r="AO667">
        <v>71</v>
      </c>
      <c r="AP667" t="s">
        <v>290</v>
      </c>
      <c r="AQ667">
        <v>35</v>
      </c>
      <c r="AR667">
        <v>39</v>
      </c>
      <c r="AS667">
        <v>74</v>
      </c>
      <c r="AT667">
        <v>40.659522000000003</v>
      </c>
      <c r="AU667">
        <v>-87.844849999999994</v>
      </c>
      <c r="AV667">
        <v>0.9</v>
      </c>
      <c r="AW667" t="s">
        <v>16360</v>
      </c>
      <c r="AX667">
        <v>108</v>
      </c>
      <c r="AY667" t="s">
        <v>17951</v>
      </c>
      <c r="BB667" t="s">
        <v>3417</v>
      </c>
      <c r="BC667" t="s">
        <v>288</v>
      </c>
      <c r="BD667" t="s">
        <v>17949</v>
      </c>
      <c r="BE667">
        <v>60953</v>
      </c>
      <c r="BF667" t="s">
        <v>16346</v>
      </c>
      <c r="BG667" t="s">
        <v>16363</v>
      </c>
      <c r="BH667" t="b">
        <f>IFERROR(MATCH('2020'!A667, '2021'!A:A, 0) &gt;0, FALSE)</f>
        <v>1</v>
      </c>
    </row>
    <row r="668" spans="1:60">
      <c r="A668" t="s">
        <v>3419</v>
      </c>
      <c r="B668" t="s">
        <v>3420</v>
      </c>
      <c r="C668" t="s">
        <v>283</v>
      </c>
      <c r="D668" t="s">
        <v>3421</v>
      </c>
      <c r="E668" t="s">
        <v>3422</v>
      </c>
      <c r="F668" t="s">
        <v>1581</v>
      </c>
      <c r="G668" t="s">
        <v>3410</v>
      </c>
      <c r="H668" t="s">
        <v>288</v>
      </c>
      <c r="I668">
        <v>60918</v>
      </c>
      <c r="J668" t="s">
        <v>17952</v>
      </c>
      <c r="K668" t="s">
        <v>178</v>
      </c>
      <c r="L668">
        <v>1.5</v>
      </c>
      <c r="M668">
        <v>3</v>
      </c>
      <c r="N668">
        <v>0.5</v>
      </c>
      <c r="O668">
        <v>5</v>
      </c>
      <c r="P668" t="s">
        <v>290</v>
      </c>
      <c r="Q668" t="s">
        <v>290</v>
      </c>
      <c r="R668" t="s">
        <v>290</v>
      </c>
      <c r="S668" t="s">
        <v>290</v>
      </c>
      <c r="T668" t="s">
        <v>290</v>
      </c>
      <c r="U668" t="s">
        <v>290</v>
      </c>
      <c r="V668" t="s">
        <v>290</v>
      </c>
      <c r="W668" t="s">
        <v>290</v>
      </c>
      <c r="X668" t="s">
        <v>290</v>
      </c>
      <c r="Y668" t="s">
        <v>290</v>
      </c>
      <c r="Z668" t="s">
        <v>290</v>
      </c>
      <c r="AA668" t="s">
        <v>290</v>
      </c>
      <c r="AB668" t="s">
        <v>290</v>
      </c>
      <c r="AC668" t="s">
        <v>290</v>
      </c>
      <c r="AD668" t="s">
        <v>290</v>
      </c>
      <c r="AE668" t="s">
        <v>290</v>
      </c>
      <c r="AF668" t="s">
        <v>290</v>
      </c>
      <c r="AG668" t="s">
        <v>290</v>
      </c>
      <c r="AH668" t="s">
        <v>290</v>
      </c>
      <c r="AI668" t="s">
        <v>290</v>
      </c>
      <c r="AJ668" t="s">
        <v>290</v>
      </c>
      <c r="AK668" t="s">
        <v>290</v>
      </c>
      <c r="AL668" t="s">
        <v>290</v>
      </c>
      <c r="AM668" t="s">
        <v>290</v>
      </c>
      <c r="AN668" t="s">
        <v>290</v>
      </c>
      <c r="AO668">
        <v>12</v>
      </c>
      <c r="AP668" t="s">
        <v>290</v>
      </c>
      <c r="AQ668">
        <v>6</v>
      </c>
      <c r="AR668">
        <v>7</v>
      </c>
      <c r="AS668">
        <v>13</v>
      </c>
      <c r="AT668">
        <v>40.600816999999999</v>
      </c>
      <c r="AU668">
        <v>-88.023747999999998</v>
      </c>
      <c r="AV668">
        <v>0.33</v>
      </c>
      <c r="AW668" t="s">
        <v>16365</v>
      </c>
      <c r="AX668">
        <v>8</v>
      </c>
      <c r="AY668" t="s">
        <v>16366</v>
      </c>
      <c r="BB668" t="s">
        <v>3410</v>
      </c>
      <c r="BC668" t="s">
        <v>288</v>
      </c>
      <c r="BD668" t="s">
        <v>17949</v>
      </c>
      <c r="BE668">
        <v>60918</v>
      </c>
      <c r="BF668" t="s">
        <v>16346</v>
      </c>
      <c r="BG668" t="s">
        <v>16363</v>
      </c>
      <c r="BH668" t="b">
        <f>IFERROR(MATCH('2020'!A668, '2021'!A:A, 0) &gt;0, FALSE)</f>
        <v>1</v>
      </c>
    </row>
    <row r="669" spans="1:60">
      <c r="A669" t="s">
        <v>3423</v>
      </c>
      <c r="B669" t="s">
        <v>3413</v>
      </c>
      <c r="D669" t="s">
        <v>1708</v>
      </c>
      <c r="E669" t="s">
        <v>17953</v>
      </c>
      <c r="F669" t="s">
        <v>3425</v>
      </c>
      <c r="G669" t="s">
        <v>3426</v>
      </c>
      <c r="H669" t="s">
        <v>288</v>
      </c>
      <c r="I669">
        <v>60914</v>
      </c>
      <c r="J669" t="s">
        <v>17954</v>
      </c>
      <c r="K669" t="s">
        <v>179</v>
      </c>
      <c r="L669">
        <v>1</v>
      </c>
      <c r="M669">
        <v>17</v>
      </c>
      <c r="N669">
        <v>6</v>
      </c>
      <c r="O669">
        <v>24</v>
      </c>
      <c r="P669">
        <v>61</v>
      </c>
      <c r="Q669">
        <v>20</v>
      </c>
      <c r="R669">
        <v>18</v>
      </c>
      <c r="S669">
        <v>18</v>
      </c>
      <c r="T669">
        <v>19</v>
      </c>
      <c r="U669">
        <v>17</v>
      </c>
      <c r="V669">
        <v>18</v>
      </c>
      <c r="W669">
        <v>11</v>
      </c>
      <c r="X669" t="s">
        <v>290</v>
      </c>
      <c r="Y669">
        <v>14</v>
      </c>
      <c r="Z669" t="s">
        <v>290</v>
      </c>
      <c r="AA669" t="s">
        <v>290</v>
      </c>
      <c r="AB669" t="s">
        <v>290</v>
      </c>
      <c r="AC669" t="s">
        <v>290</v>
      </c>
      <c r="AD669" t="s">
        <v>290</v>
      </c>
      <c r="AE669" t="s">
        <v>290</v>
      </c>
      <c r="AF669" t="s">
        <v>290</v>
      </c>
      <c r="AG669" t="s">
        <v>290</v>
      </c>
      <c r="AH669" t="s">
        <v>290</v>
      </c>
      <c r="AI669" t="s">
        <v>290</v>
      </c>
      <c r="AJ669" t="s">
        <v>290</v>
      </c>
      <c r="AK669" t="s">
        <v>290</v>
      </c>
      <c r="AL669" t="s">
        <v>290</v>
      </c>
      <c r="AM669" t="s">
        <v>290</v>
      </c>
      <c r="AN669" t="s">
        <v>290</v>
      </c>
      <c r="AO669">
        <v>183</v>
      </c>
      <c r="AP669" t="s">
        <v>290</v>
      </c>
      <c r="AQ669">
        <v>97</v>
      </c>
      <c r="AR669">
        <v>108</v>
      </c>
      <c r="AS669">
        <v>205</v>
      </c>
      <c r="AT669">
        <v>41.186087000000001</v>
      </c>
      <c r="AU669">
        <v>-87.893009000000006</v>
      </c>
      <c r="AV669">
        <v>1</v>
      </c>
      <c r="AW669" t="s">
        <v>16343</v>
      </c>
      <c r="AX669">
        <v>1780</v>
      </c>
      <c r="AY669" t="s">
        <v>17955</v>
      </c>
      <c r="BB669" t="s">
        <v>3426</v>
      </c>
      <c r="BC669" t="s">
        <v>288</v>
      </c>
      <c r="BD669" t="s">
        <v>17956</v>
      </c>
      <c r="BE669">
        <v>60914</v>
      </c>
      <c r="BF669" t="s">
        <v>16346</v>
      </c>
      <c r="BG669" t="s">
        <v>179</v>
      </c>
      <c r="BH669" t="b">
        <f>IFERROR(MATCH('2020'!A669, '2021'!A:A, 0) &gt;0, FALSE)</f>
        <v>1</v>
      </c>
    </row>
    <row r="670" spans="1:60">
      <c r="A670" t="s">
        <v>3428</v>
      </c>
      <c r="B670" t="s">
        <v>3429</v>
      </c>
      <c r="C670" t="s">
        <v>314</v>
      </c>
      <c r="D670" t="s">
        <v>2729</v>
      </c>
      <c r="E670" t="s">
        <v>3430</v>
      </c>
      <c r="F670" t="s">
        <v>3431</v>
      </c>
      <c r="G670" t="s">
        <v>179</v>
      </c>
      <c r="H670" t="s">
        <v>288</v>
      </c>
      <c r="I670">
        <v>60901</v>
      </c>
      <c r="J670" t="s">
        <v>17957</v>
      </c>
      <c r="K670" t="s">
        <v>179</v>
      </c>
      <c r="L670">
        <v>8.5</v>
      </c>
      <c r="M670">
        <v>52</v>
      </c>
      <c r="N670">
        <v>19</v>
      </c>
      <c r="O670">
        <v>79.5</v>
      </c>
      <c r="P670">
        <v>86</v>
      </c>
      <c r="Q670">
        <v>36</v>
      </c>
      <c r="R670">
        <v>39</v>
      </c>
      <c r="S670">
        <v>37</v>
      </c>
      <c r="T670">
        <v>38</v>
      </c>
      <c r="U670">
        <v>52</v>
      </c>
      <c r="V670">
        <v>39</v>
      </c>
      <c r="W670">
        <v>54</v>
      </c>
      <c r="X670">
        <v>60</v>
      </c>
      <c r="Y670">
        <v>70</v>
      </c>
      <c r="Z670">
        <v>70</v>
      </c>
      <c r="AA670">
        <v>93</v>
      </c>
      <c r="AB670">
        <v>93</v>
      </c>
      <c r="AC670">
        <v>64</v>
      </c>
      <c r="AD670" t="s">
        <v>290</v>
      </c>
      <c r="AE670" t="s">
        <v>290</v>
      </c>
      <c r="AF670" t="s">
        <v>290</v>
      </c>
      <c r="AG670" t="s">
        <v>290</v>
      </c>
      <c r="AH670">
        <v>24</v>
      </c>
      <c r="AI670">
        <v>15</v>
      </c>
      <c r="AJ670">
        <v>184</v>
      </c>
      <c r="AK670" t="s">
        <v>290</v>
      </c>
      <c r="AL670" t="s">
        <v>290</v>
      </c>
      <c r="AM670">
        <v>56</v>
      </c>
      <c r="AN670" t="s">
        <v>290</v>
      </c>
      <c r="AO670">
        <v>599</v>
      </c>
      <c r="AP670">
        <v>23</v>
      </c>
      <c r="AQ670">
        <v>435</v>
      </c>
      <c r="AR670">
        <v>439</v>
      </c>
      <c r="AS670">
        <v>874</v>
      </c>
      <c r="AT670">
        <v>41.135831000000003</v>
      </c>
      <c r="AU670">
        <v>-87.868275999999994</v>
      </c>
      <c r="AV670">
        <v>1</v>
      </c>
      <c r="AW670" t="s">
        <v>16360</v>
      </c>
      <c r="AX670">
        <v>550</v>
      </c>
      <c r="AY670" t="s">
        <v>17958</v>
      </c>
      <c r="BB670" t="s">
        <v>179</v>
      </c>
      <c r="BC670" t="s">
        <v>288</v>
      </c>
      <c r="BD670" t="s">
        <v>17956</v>
      </c>
      <c r="BE670">
        <v>60901</v>
      </c>
      <c r="BF670" t="s">
        <v>16346</v>
      </c>
      <c r="BG670" t="s">
        <v>16363</v>
      </c>
      <c r="BH670" t="b">
        <f>IFERROR(MATCH('2020'!A670, '2021'!A:A, 0) &gt;0, FALSE)</f>
        <v>1</v>
      </c>
    </row>
    <row r="671" spans="1:60">
      <c r="A671" t="s">
        <v>3433</v>
      </c>
      <c r="B671" t="s">
        <v>1965</v>
      </c>
      <c r="D671" t="s">
        <v>3164</v>
      </c>
      <c r="E671" t="s">
        <v>3434</v>
      </c>
      <c r="F671" t="s">
        <v>3435</v>
      </c>
      <c r="G671" t="s">
        <v>179</v>
      </c>
      <c r="H671" t="s">
        <v>288</v>
      </c>
      <c r="I671">
        <v>60901</v>
      </c>
      <c r="J671" t="s">
        <v>17959</v>
      </c>
      <c r="K671" t="s">
        <v>179</v>
      </c>
      <c r="L671">
        <v>4</v>
      </c>
      <c r="M671">
        <v>20</v>
      </c>
      <c r="N671">
        <v>6</v>
      </c>
      <c r="O671">
        <v>30</v>
      </c>
      <c r="P671">
        <v>22</v>
      </c>
      <c r="Q671">
        <v>14</v>
      </c>
      <c r="R671">
        <v>14</v>
      </c>
      <c r="S671" t="s">
        <v>290</v>
      </c>
      <c r="T671">
        <v>10</v>
      </c>
      <c r="U671" t="s">
        <v>290</v>
      </c>
      <c r="V671">
        <v>14</v>
      </c>
      <c r="W671">
        <v>19</v>
      </c>
      <c r="X671">
        <v>16</v>
      </c>
      <c r="Y671">
        <v>15</v>
      </c>
      <c r="Z671">
        <v>13</v>
      </c>
      <c r="AA671">
        <v>21</v>
      </c>
      <c r="AB671">
        <v>17</v>
      </c>
      <c r="AC671">
        <v>17</v>
      </c>
      <c r="AD671" t="s">
        <v>290</v>
      </c>
      <c r="AE671" t="s">
        <v>290</v>
      </c>
      <c r="AF671" t="s">
        <v>290</v>
      </c>
      <c r="AG671" t="s">
        <v>290</v>
      </c>
      <c r="AH671" t="s">
        <v>290</v>
      </c>
      <c r="AI671" t="s">
        <v>290</v>
      </c>
      <c r="AJ671" t="s">
        <v>290</v>
      </c>
      <c r="AK671" t="s">
        <v>290</v>
      </c>
      <c r="AL671" t="s">
        <v>290</v>
      </c>
      <c r="AM671">
        <v>17</v>
      </c>
      <c r="AN671" t="s">
        <v>290</v>
      </c>
      <c r="AO671">
        <v>170</v>
      </c>
      <c r="AP671">
        <v>17</v>
      </c>
      <c r="AQ671">
        <v>118</v>
      </c>
      <c r="AR671">
        <v>100</v>
      </c>
      <c r="AS671">
        <v>218</v>
      </c>
      <c r="AT671">
        <v>41.103447000000003</v>
      </c>
      <c r="AU671">
        <v>-87.828669000000005</v>
      </c>
      <c r="AV671">
        <v>1</v>
      </c>
      <c r="AW671" t="s">
        <v>16343</v>
      </c>
      <c r="AX671">
        <v>2499</v>
      </c>
      <c r="AY671" t="s">
        <v>17960</v>
      </c>
      <c r="BB671" t="s">
        <v>179</v>
      </c>
      <c r="BC671" t="s">
        <v>288</v>
      </c>
      <c r="BD671" t="s">
        <v>17956</v>
      </c>
      <c r="BE671">
        <v>60901</v>
      </c>
      <c r="BF671" t="s">
        <v>16346</v>
      </c>
      <c r="BG671" t="s">
        <v>179</v>
      </c>
      <c r="BH671" t="b">
        <f>IFERROR(MATCH('2020'!A671, '2021'!A:A, 0) &gt;0, FALSE)</f>
        <v>1</v>
      </c>
    </row>
    <row r="672" spans="1:60">
      <c r="A672" t="s">
        <v>3436</v>
      </c>
      <c r="B672" t="s">
        <v>3437</v>
      </c>
      <c r="C672" t="s">
        <v>518</v>
      </c>
      <c r="D672" t="s">
        <v>2924</v>
      </c>
      <c r="E672" t="s">
        <v>3438</v>
      </c>
      <c r="F672" t="s">
        <v>3439</v>
      </c>
      <c r="G672" t="s">
        <v>179</v>
      </c>
      <c r="H672" t="s">
        <v>288</v>
      </c>
      <c r="I672">
        <v>60901</v>
      </c>
      <c r="J672" t="s">
        <v>17961</v>
      </c>
      <c r="K672" t="s">
        <v>179</v>
      </c>
      <c r="L672">
        <v>3</v>
      </c>
      <c r="M672">
        <v>22.2</v>
      </c>
      <c r="N672">
        <v>6.6</v>
      </c>
      <c r="O672">
        <v>31.8</v>
      </c>
      <c r="P672">
        <v>41</v>
      </c>
      <c r="Q672">
        <v>19</v>
      </c>
      <c r="R672">
        <v>12</v>
      </c>
      <c r="S672">
        <v>17</v>
      </c>
      <c r="T672">
        <v>15</v>
      </c>
      <c r="U672">
        <v>21</v>
      </c>
      <c r="V672">
        <v>15</v>
      </c>
      <c r="W672">
        <v>21</v>
      </c>
      <c r="X672">
        <v>21</v>
      </c>
      <c r="Y672">
        <v>21</v>
      </c>
      <c r="Z672">
        <v>25</v>
      </c>
      <c r="AA672">
        <v>28</v>
      </c>
      <c r="AB672">
        <v>22</v>
      </c>
      <c r="AC672">
        <v>24</v>
      </c>
      <c r="AD672" t="s">
        <v>290</v>
      </c>
      <c r="AE672" t="s">
        <v>290</v>
      </c>
      <c r="AF672" t="s">
        <v>290</v>
      </c>
      <c r="AG672" t="s">
        <v>290</v>
      </c>
      <c r="AH672" t="s">
        <v>290</v>
      </c>
      <c r="AI672" t="s">
        <v>290</v>
      </c>
      <c r="AJ672">
        <v>12</v>
      </c>
      <c r="AK672" t="s">
        <v>290</v>
      </c>
      <c r="AL672">
        <v>27</v>
      </c>
      <c r="AM672">
        <v>17</v>
      </c>
      <c r="AN672" t="s">
        <v>290</v>
      </c>
      <c r="AO672">
        <v>223</v>
      </c>
      <c r="AP672">
        <v>23</v>
      </c>
      <c r="AQ672">
        <v>141</v>
      </c>
      <c r="AR672">
        <v>161</v>
      </c>
      <c r="AS672">
        <v>302</v>
      </c>
      <c r="AT672">
        <v>41.123336999999999</v>
      </c>
      <c r="AU672">
        <v>-87.886983999999998</v>
      </c>
      <c r="AV672">
        <v>1</v>
      </c>
      <c r="AW672" t="s">
        <v>16343</v>
      </c>
      <c r="AX672">
        <v>1580</v>
      </c>
      <c r="AY672" t="s">
        <v>17962</v>
      </c>
      <c r="BB672" t="s">
        <v>179</v>
      </c>
      <c r="BC672" t="s">
        <v>288</v>
      </c>
      <c r="BD672" t="s">
        <v>17956</v>
      </c>
      <c r="BE672">
        <v>60901</v>
      </c>
      <c r="BF672" t="s">
        <v>16346</v>
      </c>
      <c r="BG672" t="s">
        <v>179</v>
      </c>
      <c r="BH672" t="b">
        <f>IFERROR(MATCH('2020'!A672, '2021'!A:A, 0) &gt;0, FALSE)</f>
        <v>1</v>
      </c>
    </row>
    <row r="673" spans="1:60">
      <c r="A673" t="s">
        <v>6882</v>
      </c>
      <c r="B673" t="s">
        <v>6883</v>
      </c>
      <c r="D673" t="s">
        <v>2836</v>
      </c>
      <c r="E673" t="s">
        <v>4395</v>
      </c>
      <c r="F673" t="s">
        <v>6885</v>
      </c>
      <c r="G673" t="s">
        <v>3426</v>
      </c>
      <c r="H673" t="s">
        <v>288</v>
      </c>
      <c r="I673">
        <v>60914</v>
      </c>
      <c r="J673" t="s">
        <v>17963</v>
      </c>
      <c r="K673" t="s">
        <v>179</v>
      </c>
      <c r="L673">
        <v>1</v>
      </c>
      <c r="M673">
        <v>4</v>
      </c>
      <c r="N673">
        <v>0</v>
      </c>
      <c r="O673">
        <v>5</v>
      </c>
      <c r="P673" t="s">
        <v>290</v>
      </c>
      <c r="Q673" t="s">
        <v>290</v>
      </c>
      <c r="R673" t="s">
        <v>290</v>
      </c>
      <c r="S673" t="s">
        <v>290</v>
      </c>
      <c r="T673" t="s">
        <v>290</v>
      </c>
      <c r="U673" t="s">
        <v>290</v>
      </c>
      <c r="V673" t="s">
        <v>290</v>
      </c>
      <c r="W673" t="s">
        <v>290</v>
      </c>
      <c r="X673" t="s">
        <v>290</v>
      </c>
      <c r="Y673" t="s">
        <v>290</v>
      </c>
      <c r="Z673" t="s">
        <v>290</v>
      </c>
      <c r="AA673" t="s">
        <v>290</v>
      </c>
      <c r="AB673" t="s">
        <v>290</v>
      </c>
      <c r="AC673" t="s">
        <v>290</v>
      </c>
      <c r="AD673" t="s">
        <v>290</v>
      </c>
      <c r="AE673" t="s">
        <v>290</v>
      </c>
      <c r="AF673" t="s">
        <v>290</v>
      </c>
      <c r="AG673" t="s">
        <v>290</v>
      </c>
      <c r="AH673" t="s">
        <v>290</v>
      </c>
      <c r="AI673" t="s">
        <v>290</v>
      </c>
      <c r="AJ673" t="s">
        <v>290</v>
      </c>
      <c r="AK673" t="s">
        <v>290</v>
      </c>
      <c r="AL673" t="s">
        <v>290</v>
      </c>
      <c r="AM673" t="s">
        <v>290</v>
      </c>
      <c r="AN673" t="s">
        <v>290</v>
      </c>
      <c r="AO673">
        <v>13</v>
      </c>
      <c r="AP673" t="s">
        <v>290</v>
      </c>
      <c r="AQ673">
        <v>6</v>
      </c>
      <c r="AR673">
        <v>7</v>
      </c>
      <c r="AS673">
        <v>13</v>
      </c>
      <c r="AT673">
        <v>41.168916000000003</v>
      </c>
      <c r="AU673">
        <v>-87.908851999999996</v>
      </c>
      <c r="AV673">
        <v>1</v>
      </c>
      <c r="AW673" t="s">
        <v>16360</v>
      </c>
      <c r="AX673">
        <v>1706</v>
      </c>
      <c r="AY673" t="s">
        <v>17964</v>
      </c>
      <c r="BB673" t="s">
        <v>3426</v>
      </c>
      <c r="BC673" t="s">
        <v>288</v>
      </c>
      <c r="BD673" t="s">
        <v>17956</v>
      </c>
      <c r="BE673">
        <v>60914</v>
      </c>
      <c r="BF673" t="s">
        <v>16346</v>
      </c>
      <c r="BG673" t="s">
        <v>16363</v>
      </c>
      <c r="BH673" t="b">
        <f>IFERROR(MATCH('2020'!A673, '2021'!A:A, 0) &gt;0, FALSE)</f>
        <v>1</v>
      </c>
    </row>
    <row r="674" spans="1:60">
      <c r="A674" t="s">
        <v>3440</v>
      </c>
      <c r="B674" t="s">
        <v>3441</v>
      </c>
      <c r="D674" t="s">
        <v>17297</v>
      </c>
      <c r="E674" t="s">
        <v>17965</v>
      </c>
      <c r="F674" t="s">
        <v>3444</v>
      </c>
      <c r="G674" t="s">
        <v>3445</v>
      </c>
      <c r="H674" t="s">
        <v>288</v>
      </c>
      <c r="I674">
        <v>61401</v>
      </c>
      <c r="J674" t="s">
        <v>17966</v>
      </c>
      <c r="K674" t="s">
        <v>180</v>
      </c>
      <c r="L674">
        <v>1</v>
      </c>
      <c r="M674">
        <v>14</v>
      </c>
      <c r="N674">
        <v>10</v>
      </c>
      <c r="O674">
        <v>25</v>
      </c>
      <c r="P674">
        <v>41</v>
      </c>
      <c r="Q674">
        <v>14</v>
      </c>
      <c r="R674">
        <v>11</v>
      </c>
      <c r="S674">
        <v>14</v>
      </c>
      <c r="T674">
        <v>12</v>
      </c>
      <c r="U674" t="s">
        <v>290</v>
      </c>
      <c r="V674">
        <v>12</v>
      </c>
      <c r="W674">
        <v>23</v>
      </c>
      <c r="X674">
        <v>11</v>
      </c>
      <c r="Y674">
        <v>12</v>
      </c>
      <c r="Z674" t="s">
        <v>290</v>
      </c>
      <c r="AA674" t="s">
        <v>290</v>
      </c>
      <c r="AB674" t="s">
        <v>290</v>
      </c>
      <c r="AC674" t="s">
        <v>290</v>
      </c>
      <c r="AD674" t="s">
        <v>290</v>
      </c>
      <c r="AE674" t="s">
        <v>290</v>
      </c>
      <c r="AF674" t="s">
        <v>290</v>
      </c>
      <c r="AG674" t="s">
        <v>290</v>
      </c>
      <c r="AH674" t="s">
        <v>290</v>
      </c>
      <c r="AI674" t="s">
        <v>290</v>
      </c>
      <c r="AJ674">
        <v>17</v>
      </c>
      <c r="AK674" t="s">
        <v>290</v>
      </c>
      <c r="AL674" t="s">
        <v>290</v>
      </c>
      <c r="AM674" t="s">
        <v>290</v>
      </c>
      <c r="AN674" t="s">
        <v>290</v>
      </c>
      <c r="AO674">
        <v>119</v>
      </c>
      <c r="AP674">
        <v>16</v>
      </c>
      <c r="AQ674">
        <v>85</v>
      </c>
      <c r="AR674">
        <v>74</v>
      </c>
      <c r="AS674">
        <v>159</v>
      </c>
      <c r="AT674">
        <v>40.981087000000002</v>
      </c>
      <c r="AU674">
        <v>-90.370097999999999</v>
      </c>
      <c r="AV674">
        <v>1</v>
      </c>
      <c r="AW674" t="s">
        <v>16343</v>
      </c>
      <c r="AX674">
        <v>2726</v>
      </c>
      <c r="AY674" t="s">
        <v>17967</v>
      </c>
      <c r="BB674" t="s">
        <v>3445</v>
      </c>
      <c r="BC674" t="s">
        <v>288</v>
      </c>
      <c r="BD674" t="s">
        <v>17968</v>
      </c>
      <c r="BE674">
        <v>61401</v>
      </c>
      <c r="BF674" t="s">
        <v>16346</v>
      </c>
      <c r="BG674" t="s">
        <v>180</v>
      </c>
      <c r="BH674" t="b">
        <f>IFERROR(MATCH('2020'!A674, '2021'!A:A, 0) &gt;0, FALSE)</f>
        <v>1</v>
      </c>
    </row>
    <row r="675" spans="1:60">
      <c r="A675" t="s">
        <v>3447</v>
      </c>
      <c r="B675" t="s">
        <v>3448</v>
      </c>
      <c r="C675" t="s">
        <v>314</v>
      </c>
      <c r="D675" t="s">
        <v>1714</v>
      </c>
      <c r="E675" t="s">
        <v>3449</v>
      </c>
      <c r="F675" t="s">
        <v>3450</v>
      </c>
      <c r="G675" t="s">
        <v>3445</v>
      </c>
      <c r="H675" t="s">
        <v>288</v>
      </c>
      <c r="I675">
        <v>61401</v>
      </c>
      <c r="J675" t="s">
        <v>17969</v>
      </c>
      <c r="K675" t="s">
        <v>180</v>
      </c>
      <c r="L675">
        <v>3</v>
      </c>
      <c r="M675">
        <v>19</v>
      </c>
      <c r="N675">
        <v>0</v>
      </c>
      <c r="O675">
        <v>22</v>
      </c>
      <c r="P675">
        <v>70</v>
      </c>
      <c r="Q675">
        <v>13</v>
      </c>
      <c r="R675">
        <v>11</v>
      </c>
      <c r="S675">
        <v>10</v>
      </c>
      <c r="T675" t="s">
        <v>290</v>
      </c>
      <c r="U675">
        <v>11</v>
      </c>
      <c r="V675" t="s">
        <v>290</v>
      </c>
      <c r="W675">
        <v>13</v>
      </c>
      <c r="X675" t="s">
        <v>290</v>
      </c>
      <c r="Y675" t="s">
        <v>290</v>
      </c>
      <c r="Z675" t="s">
        <v>290</v>
      </c>
      <c r="AA675" t="s">
        <v>290</v>
      </c>
      <c r="AB675" t="s">
        <v>290</v>
      </c>
      <c r="AC675" t="s">
        <v>290</v>
      </c>
      <c r="AD675" t="s">
        <v>290</v>
      </c>
      <c r="AE675" t="s">
        <v>290</v>
      </c>
      <c r="AF675" t="s">
        <v>290</v>
      </c>
      <c r="AG675" t="s">
        <v>290</v>
      </c>
      <c r="AH675" t="s">
        <v>290</v>
      </c>
      <c r="AI675" t="s">
        <v>290</v>
      </c>
      <c r="AJ675" t="s">
        <v>290</v>
      </c>
      <c r="AK675" t="s">
        <v>290</v>
      </c>
      <c r="AL675" t="s">
        <v>290</v>
      </c>
      <c r="AM675" t="s">
        <v>290</v>
      </c>
      <c r="AN675" t="s">
        <v>290</v>
      </c>
      <c r="AO675">
        <v>168</v>
      </c>
      <c r="AP675">
        <v>12</v>
      </c>
      <c r="AQ675">
        <v>81</v>
      </c>
      <c r="AR675">
        <v>104</v>
      </c>
      <c r="AS675">
        <v>185</v>
      </c>
      <c r="AT675">
        <v>40.962778999999998</v>
      </c>
      <c r="AU675">
        <v>-90.340885999999998</v>
      </c>
      <c r="AV675">
        <v>1</v>
      </c>
      <c r="AW675" t="s">
        <v>16343</v>
      </c>
      <c r="AX675">
        <v>1881</v>
      </c>
      <c r="AY675" t="s">
        <v>17970</v>
      </c>
      <c r="BB675" t="s">
        <v>3445</v>
      </c>
      <c r="BC675" t="s">
        <v>288</v>
      </c>
      <c r="BD675" t="s">
        <v>17968</v>
      </c>
      <c r="BE675">
        <v>61401</v>
      </c>
      <c r="BF675" t="s">
        <v>16346</v>
      </c>
      <c r="BG675" t="s">
        <v>180</v>
      </c>
      <c r="BH675" t="b">
        <f>IFERROR(MATCH('2020'!A675, '2021'!A:A, 0) &gt;0, FALSE)</f>
        <v>1</v>
      </c>
    </row>
    <row r="676" spans="1:60">
      <c r="A676" t="s">
        <v>3451</v>
      </c>
      <c r="B676" t="s">
        <v>2308</v>
      </c>
      <c r="C676" t="s">
        <v>314</v>
      </c>
      <c r="D676" t="s">
        <v>359</v>
      </c>
      <c r="E676" t="s">
        <v>3443</v>
      </c>
      <c r="F676" t="s">
        <v>3452</v>
      </c>
      <c r="G676" t="s">
        <v>3453</v>
      </c>
      <c r="H676" t="s">
        <v>288</v>
      </c>
      <c r="I676">
        <v>61462</v>
      </c>
      <c r="J676" t="s">
        <v>17971</v>
      </c>
      <c r="K676" t="s">
        <v>181</v>
      </c>
      <c r="L676">
        <v>2</v>
      </c>
      <c r="M676">
        <v>15</v>
      </c>
      <c r="N676">
        <v>4</v>
      </c>
      <c r="O676">
        <v>21</v>
      </c>
      <c r="P676">
        <v>13</v>
      </c>
      <c r="Q676">
        <v>14</v>
      </c>
      <c r="R676">
        <v>10</v>
      </c>
      <c r="S676">
        <v>16</v>
      </c>
      <c r="T676">
        <v>10</v>
      </c>
      <c r="U676">
        <v>20</v>
      </c>
      <c r="V676">
        <v>20</v>
      </c>
      <c r="W676">
        <v>15</v>
      </c>
      <c r="X676">
        <v>16</v>
      </c>
      <c r="Y676">
        <v>18</v>
      </c>
      <c r="Z676" t="s">
        <v>290</v>
      </c>
      <c r="AA676" t="s">
        <v>290</v>
      </c>
      <c r="AB676" t="s">
        <v>290</v>
      </c>
      <c r="AC676" t="s">
        <v>290</v>
      </c>
      <c r="AD676" t="s">
        <v>290</v>
      </c>
      <c r="AE676" t="s">
        <v>290</v>
      </c>
      <c r="AF676" t="s">
        <v>290</v>
      </c>
      <c r="AG676" t="s">
        <v>290</v>
      </c>
      <c r="AH676" t="s">
        <v>290</v>
      </c>
      <c r="AI676" t="s">
        <v>290</v>
      </c>
      <c r="AJ676">
        <v>27</v>
      </c>
      <c r="AK676" t="s">
        <v>290</v>
      </c>
      <c r="AL676" t="s">
        <v>290</v>
      </c>
      <c r="AM676" t="s">
        <v>290</v>
      </c>
      <c r="AN676" t="s">
        <v>290</v>
      </c>
      <c r="AO676">
        <v>96</v>
      </c>
      <c r="AP676">
        <v>16</v>
      </c>
      <c r="AQ676">
        <v>78</v>
      </c>
      <c r="AR676">
        <v>74</v>
      </c>
      <c r="AS676">
        <v>152</v>
      </c>
      <c r="AT676">
        <v>40.912790999999999</v>
      </c>
      <c r="AU676">
        <v>-90.650169000000005</v>
      </c>
      <c r="AV676">
        <v>1</v>
      </c>
      <c r="AW676" t="s">
        <v>16343</v>
      </c>
      <c r="AX676">
        <v>115</v>
      </c>
      <c r="AY676" t="s">
        <v>17972</v>
      </c>
      <c r="BB676" t="s">
        <v>3453</v>
      </c>
      <c r="BC676" t="s">
        <v>288</v>
      </c>
      <c r="BD676" t="s">
        <v>17973</v>
      </c>
      <c r="BE676">
        <v>61462</v>
      </c>
      <c r="BF676" t="s">
        <v>16346</v>
      </c>
      <c r="BG676" t="s">
        <v>181</v>
      </c>
      <c r="BH676" t="b">
        <f>IFERROR(MATCH('2020'!A676, '2021'!A:A, 0) &gt;0, FALSE)</f>
        <v>1</v>
      </c>
    </row>
    <row r="677" spans="1:60">
      <c r="A677" t="s">
        <v>3455</v>
      </c>
      <c r="B677" t="s">
        <v>3456</v>
      </c>
      <c r="D677" t="s">
        <v>551</v>
      </c>
      <c r="E677" t="s">
        <v>1833</v>
      </c>
      <c r="F677" t="s">
        <v>3459</v>
      </c>
      <c r="G677" t="s">
        <v>3460</v>
      </c>
      <c r="H677" t="s">
        <v>288</v>
      </c>
      <c r="I677">
        <v>60048</v>
      </c>
      <c r="J677" t="s">
        <v>17974</v>
      </c>
      <c r="K677" t="s">
        <v>182</v>
      </c>
      <c r="L677">
        <v>1</v>
      </c>
      <c r="M677">
        <v>10</v>
      </c>
      <c r="N677">
        <v>3</v>
      </c>
      <c r="O677">
        <v>14</v>
      </c>
      <c r="P677">
        <v>61</v>
      </c>
      <c r="Q677">
        <v>36</v>
      </c>
      <c r="R677" t="s">
        <v>290</v>
      </c>
      <c r="S677" t="s">
        <v>290</v>
      </c>
      <c r="T677" t="s">
        <v>290</v>
      </c>
      <c r="U677" t="s">
        <v>290</v>
      </c>
      <c r="V677" t="s">
        <v>290</v>
      </c>
      <c r="W677" t="s">
        <v>290</v>
      </c>
      <c r="X677" t="s">
        <v>290</v>
      </c>
      <c r="Y677" t="s">
        <v>290</v>
      </c>
      <c r="Z677" t="s">
        <v>290</v>
      </c>
      <c r="AA677" t="s">
        <v>290</v>
      </c>
      <c r="AB677" t="s">
        <v>290</v>
      </c>
      <c r="AC677" t="s">
        <v>290</v>
      </c>
      <c r="AD677" t="s">
        <v>290</v>
      </c>
      <c r="AE677" t="s">
        <v>290</v>
      </c>
      <c r="AF677" t="s">
        <v>290</v>
      </c>
      <c r="AG677" t="s">
        <v>290</v>
      </c>
      <c r="AH677" t="s">
        <v>290</v>
      </c>
      <c r="AI677" t="s">
        <v>290</v>
      </c>
      <c r="AJ677" t="s">
        <v>290</v>
      </c>
      <c r="AK677" t="s">
        <v>290</v>
      </c>
      <c r="AL677">
        <v>10</v>
      </c>
      <c r="AM677" t="s">
        <v>290</v>
      </c>
      <c r="AN677" t="s">
        <v>290</v>
      </c>
      <c r="AO677">
        <v>85</v>
      </c>
      <c r="AP677" t="s">
        <v>290</v>
      </c>
      <c r="AQ677">
        <v>51</v>
      </c>
      <c r="AR677">
        <v>48</v>
      </c>
      <c r="AS677">
        <v>99</v>
      </c>
      <c r="AT677">
        <v>42.274740000000001</v>
      </c>
      <c r="AU677">
        <v>-87.958482000000004</v>
      </c>
      <c r="AV677">
        <v>1</v>
      </c>
      <c r="AW677" t="s">
        <v>16343</v>
      </c>
      <c r="AX677">
        <v>700</v>
      </c>
      <c r="AY677" t="s">
        <v>17975</v>
      </c>
      <c r="BB677" t="s">
        <v>3460</v>
      </c>
      <c r="BC677" t="s">
        <v>288</v>
      </c>
      <c r="BD677" t="s">
        <v>16602</v>
      </c>
      <c r="BE677">
        <v>60048</v>
      </c>
      <c r="BF677" t="s">
        <v>16346</v>
      </c>
      <c r="BG677" t="s">
        <v>182</v>
      </c>
      <c r="BH677" t="b">
        <f>IFERROR(MATCH('2020'!A677, '2021'!A:A, 0) &gt;0, FALSE)</f>
        <v>1</v>
      </c>
    </row>
    <row r="678" spans="1:60">
      <c r="A678" t="s">
        <v>3462</v>
      </c>
      <c r="B678" t="s">
        <v>3463</v>
      </c>
      <c r="C678" t="s">
        <v>353</v>
      </c>
      <c r="D678" t="s">
        <v>3464</v>
      </c>
      <c r="E678" t="s">
        <v>3465</v>
      </c>
      <c r="F678" t="s">
        <v>3466</v>
      </c>
      <c r="G678" t="s">
        <v>3467</v>
      </c>
      <c r="H678" t="s">
        <v>288</v>
      </c>
      <c r="I678">
        <v>60045</v>
      </c>
      <c r="J678" t="s">
        <v>17976</v>
      </c>
      <c r="K678" t="s">
        <v>182</v>
      </c>
      <c r="L678">
        <v>4.5</v>
      </c>
      <c r="M678">
        <v>10</v>
      </c>
      <c r="N678">
        <v>16</v>
      </c>
      <c r="O678">
        <v>30.5</v>
      </c>
      <c r="P678">
        <v>70</v>
      </c>
      <c r="Q678">
        <v>18</v>
      </c>
      <c r="R678" t="s">
        <v>290</v>
      </c>
      <c r="S678" t="s">
        <v>290</v>
      </c>
      <c r="T678">
        <v>10</v>
      </c>
      <c r="U678" t="s">
        <v>290</v>
      </c>
      <c r="V678" t="s">
        <v>290</v>
      </c>
      <c r="W678" t="s">
        <v>290</v>
      </c>
      <c r="X678" t="s">
        <v>290</v>
      </c>
      <c r="Y678" t="s">
        <v>290</v>
      </c>
      <c r="Z678" t="s">
        <v>290</v>
      </c>
      <c r="AA678" t="s">
        <v>290</v>
      </c>
      <c r="AB678" t="s">
        <v>290</v>
      </c>
      <c r="AC678" t="s">
        <v>290</v>
      </c>
      <c r="AD678" t="s">
        <v>290</v>
      </c>
      <c r="AE678" t="s">
        <v>290</v>
      </c>
      <c r="AF678" t="s">
        <v>290</v>
      </c>
      <c r="AG678" t="s">
        <v>290</v>
      </c>
      <c r="AH678" t="s">
        <v>290</v>
      </c>
      <c r="AI678" t="s">
        <v>290</v>
      </c>
      <c r="AJ678" t="s">
        <v>290</v>
      </c>
      <c r="AK678" t="s">
        <v>290</v>
      </c>
      <c r="AL678">
        <v>13</v>
      </c>
      <c r="AM678" t="s">
        <v>290</v>
      </c>
      <c r="AN678" t="s">
        <v>290</v>
      </c>
      <c r="AO678">
        <v>85</v>
      </c>
      <c r="AP678">
        <v>17</v>
      </c>
      <c r="AQ678">
        <v>54</v>
      </c>
      <c r="AR678">
        <v>69</v>
      </c>
      <c r="AS678">
        <v>123</v>
      </c>
      <c r="AT678">
        <v>42.269891000000001</v>
      </c>
      <c r="AU678">
        <v>-87.898841000000004</v>
      </c>
      <c r="AV678">
        <v>1</v>
      </c>
      <c r="AW678" t="s">
        <v>16343</v>
      </c>
      <c r="AX678">
        <v>13700</v>
      </c>
      <c r="AY678" t="s">
        <v>17977</v>
      </c>
      <c r="BB678" t="s">
        <v>3467</v>
      </c>
      <c r="BC678" t="s">
        <v>288</v>
      </c>
      <c r="BD678" t="s">
        <v>16602</v>
      </c>
      <c r="BE678">
        <v>60045</v>
      </c>
      <c r="BF678" t="s">
        <v>16346</v>
      </c>
      <c r="BG678" t="s">
        <v>182</v>
      </c>
      <c r="BH678" t="b">
        <f>IFERROR(MATCH('2020'!A678, '2021'!A:A, 0) &gt;0, FALSE)</f>
        <v>1</v>
      </c>
    </row>
    <row r="679" spans="1:60">
      <c r="A679" t="s">
        <v>3469</v>
      </c>
      <c r="B679" t="s">
        <v>3470</v>
      </c>
      <c r="C679" t="s">
        <v>314</v>
      </c>
      <c r="D679" t="s">
        <v>538</v>
      </c>
      <c r="E679" t="s">
        <v>645</v>
      </c>
      <c r="F679" t="s">
        <v>10346</v>
      </c>
      <c r="G679" t="s">
        <v>825</v>
      </c>
      <c r="H679" t="s">
        <v>288</v>
      </c>
      <c r="I679">
        <v>60015</v>
      </c>
      <c r="J679" t="s">
        <v>17978</v>
      </c>
      <c r="K679" t="s">
        <v>182</v>
      </c>
      <c r="L679">
        <v>1</v>
      </c>
      <c r="M679">
        <v>6</v>
      </c>
      <c r="N679">
        <v>2</v>
      </c>
      <c r="O679">
        <v>9</v>
      </c>
      <c r="P679">
        <v>23</v>
      </c>
      <c r="Q679" t="s">
        <v>290</v>
      </c>
      <c r="R679" t="s">
        <v>290</v>
      </c>
      <c r="S679" t="s">
        <v>290</v>
      </c>
      <c r="T679" t="s">
        <v>290</v>
      </c>
      <c r="U679" t="s">
        <v>290</v>
      </c>
      <c r="V679" t="s">
        <v>290</v>
      </c>
      <c r="W679" t="s">
        <v>290</v>
      </c>
      <c r="X679" t="s">
        <v>290</v>
      </c>
      <c r="Y679" t="s">
        <v>290</v>
      </c>
      <c r="Z679" t="s">
        <v>290</v>
      </c>
      <c r="AA679" t="s">
        <v>290</v>
      </c>
      <c r="AB679" t="s">
        <v>290</v>
      </c>
      <c r="AC679" t="s">
        <v>290</v>
      </c>
      <c r="AD679" t="s">
        <v>290</v>
      </c>
      <c r="AE679" t="s">
        <v>290</v>
      </c>
      <c r="AF679" t="s">
        <v>290</v>
      </c>
      <c r="AG679" t="s">
        <v>290</v>
      </c>
      <c r="AH679" t="s">
        <v>290</v>
      </c>
      <c r="AI679" t="s">
        <v>290</v>
      </c>
      <c r="AJ679" t="s">
        <v>290</v>
      </c>
      <c r="AK679" t="s">
        <v>290</v>
      </c>
      <c r="AL679" t="s">
        <v>290</v>
      </c>
      <c r="AM679" t="s">
        <v>290</v>
      </c>
      <c r="AN679" t="s">
        <v>290</v>
      </c>
      <c r="AO679">
        <v>19</v>
      </c>
      <c r="AP679" t="s">
        <v>290</v>
      </c>
      <c r="AQ679">
        <v>13</v>
      </c>
      <c r="AR679">
        <v>12</v>
      </c>
      <c r="AS679">
        <v>25</v>
      </c>
      <c r="AT679">
        <v>42.182195999999998</v>
      </c>
      <c r="AU679">
        <v>-87.846438000000006</v>
      </c>
      <c r="AV679">
        <v>1</v>
      </c>
      <c r="AW679" t="s">
        <v>16343</v>
      </c>
      <c r="AX679">
        <v>760</v>
      </c>
      <c r="AY679" t="s">
        <v>17979</v>
      </c>
      <c r="BB679" t="s">
        <v>825</v>
      </c>
      <c r="BC679" t="s">
        <v>288</v>
      </c>
      <c r="BD679" t="s">
        <v>16602</v>
      </c>
      <c r="BE679">
        <v>60015</v>
      </c>
      <c r="BF679" t="s">
        <v>16346</v>
      </c>
      <c r="BG679" t="s">
        <v>182</v>
      </c>
      <c r="BH679" t="b">
        <f>IFERROR(MATCH('2020'!A679, '2021'!A:A, 0) &gt;0, FALSE)</f>
        <v>1</v>
      </c>
    </row>
    <row r="680" spans="1:60">
      <c r="A680" t="s">
        <v>3471</v>
      </c>
      <c r="B680" t="s">
        <v>3472</v>
      </c>
      <c r="C680" t="s">
        <v>314</v>
      </c>
      <c r="D680" t="s">
        <v>538</v>
      </c>
      <c r="E680" t="s">
        <v>645</v>
      </c>
      <c r="F680" t="s">
        <v>646</v>
      </c>
      <c r="G680" t="s">
        <v>647</v>
      </c>
      <c r="H680" t="s">
        <v>288</v>
      </c>
      <c r="I680">
        <v>60015</v>
      </c>
      <c r="J680" t="s">
        <v>17980</v>
      </c>
      <c r="K680" t="s">
        <v>182</v>
      </c>
      <c r="L680">
        <v>3</v>
      </c>
      <c r="M680">
        <v>12</v>
      </c>
      <c r="N680">
        <v>5</v>
      </c>
      <c r="O680">
        <v>20</v>
      </c>
      <c r="P680">
        <v>49</v>
      </c>
      <c r="Q680">
        <v>12</v>
      </c>
      <c r="R680" t="s">
        <v>290</v>
      </c>
      <c r="S680" t="s">
        <v>290</v>
      </c>
      <c r="T680" t="s">
        <v>290</v>
      </c>
      <c r="U680" t="s">
        <v>290</v>
      </c>
      <c r="V680" t="s">
        <v>290</v>
      </c>
      <c r="W680" t="s">
        <v>290</v>
      </c>
      <c r="X680" t="s">
        <v>290</v>
      </c>
      <c r="Y680" t="s">
        <v>290</v>
      </c>
      <c r="Z680" t="s">
        <v>290</v>
      </c>
      <c r="AA680" t="s">
        <v>290</v>
      </c>
      <c r="AB680" t="s">
        <v>290</v>
      </c>
      <c r="AC680" t="s">
        <v>290</v>
      </c>
      <c r="AD680" t="s">
        <v>290</v>
      </c>
      <c r="AE680" t="s">
        <v>290</v>
      </c>
      <c r="AF680" t="s">
        <v>290</v>
      </c>
      <c r="AG680" t="s">
        <v>290</v>
      </c>
      <c r="AH680" t="s">
        <v>290</v>
      </c>
      <c r="AI680" t="s">
        <v>290</v>
      </c>
      <c r="AJ680" t="s">
        <v>290</v>
      </c>
      <c r="AK680" t="s">
        <v>290</v>
      </c>
      <c r="AL680">
        <v>28</v>
      </c>
      <c r="AM680" t="s">
        <v>290</v>
      </c>
      <c r="AN680" t="s">
        <v>290</v>
      </c>
      <c r="AO680">
        <v>41</v>
      </c>
      <c r="AP680" t="s">
        <v>290</v>
      </c>
      <c r="AQ680">
        <v>39</v>
      </c>
      <c r="AR680">
        <v>39</v>
      </c>
      <c r="AS680">
        <v>78</v>
      </c>
      <c r="AT680">
        <v>42.178583000000003</v>
      </c>
      <c r="AU680">
        <v>-87.902181999999996</v>
      </c>
      <c r="AV680">
        <v>1</v>
      </c>
      <c r="AW680" t="s">
        <v>16343</v>
      </c>
      <c r="AX680">
        <v>3140</v>
      </c>
      <c r="AY680" t="s">
        <v>17981</v>
      </c>
      <c r="BB680" t="s">
        <v>647</v>
      </c>
      <c r="BC680" t="s">
        <v>288</v>
      </c>
      <c r="BD680" t="s">
        <v>16602</v>
      </c>
      <c r="BE680">
        <v>60015</v>
      </c>
      <c r="BF680" t="s">
        <v>16346</v>
      </c>
      <c r="BG680" t="s">
        <v>182</v>
      </c>
      <c r="BH680" t="b">
        <f>IFERROR(MATCH('2020'!A680, '2021'!A:A, 0) &gt;0, FALSE)</f>
        <v>1</v>
      </c>
    </row>
    <row r="681" spans="1:60">
      <c r="A681" t="s">
        <v>3473</v>
      </c>
      <c r="B681" t="s">
        <v>3474</v>
      </c>
      <c r="D681" t="s">
        <v>551</v>
      </c>
      <c r="E681" t="s">
        <v>3475</v>
      </c>
      <c r="F681" t="s">
        <v>3476</v>
      </c>
      <c r="G681" t="s">
        <v>3460</v>
      </c>
      <c r="H681" t="s">
        <v>288</v>
      </c>
      <c r="I681">
        <v>60048</v>
      </c>
      <c r="J681" t="s">
        <v>17982</v>
      </c>
      <c r="K681" t="s">
        <v>182</v>
      </c>
      <c r="L681">
        <v>1</v>
      </c>
      <c r="M681">
        <v>2</v>
      </c>
      <c r="N681">
        <v>0</v>
      </c>
      <c r="O681">
        <v>3</v>
      </c>
      <c r="P681" t="s">
        <v>290</v>
      </c>
      <c r="Q681" t="s">
        <v>290</v>
      </c>
      <c r="R681" t="s">
        <v>290</v>
      </c>
      <c r="S681" t="s">
        <v>290</v>
      </c>
      <c r="T681" t="s">
        <v>290</v>
      </c>
      <c r="U681" t="s">
        <v>290</v>
      </c>
      <c r="V681" t="s">
        <v>290</v>
      </c>
      <c r="W681" t="s">
        <v>290</v>
      </c>
      <c r="X681" t="s">
        <v>290</v>
      </c>
      <c r="Y681" t="s">
        <v>290</v>
      </c>
      <c r="Z681" t="s">
        <v>290</v>
      </c>
      <c r="AA681" t="s">
        <v>290</v>
      </c>
      <c r="AB681" t="s">
        <v>290</v>
      </c>
      <c r="AC681" t="s">
        <v>290</v>
      </c>
      <c r="AD681" t="s">
        <v>290</v>
      </c>
      <c r="AE681" t="s">
        <v>290</v>
      </c>
      <c r="AF681" t="s">
        <v>290</v>
      </c>
      <c r="AG681" t="s">
        <v>290</v>
      </c>
      <c r="AH681" t="s">
        <v>290</v>
      </c>
      <c r="AI681" t="s">
        <v>290</v>
      </c>
      <c r="AJ681" t="s">
        <v>290</v>
      </c>
      <c r="AK681" t="s">
        <v>290</v>
      </c>
      <c r="AL681" t="s">
        <v>290</v>
      </c>
      <c r="AM681" t="s">
        <v>290</v>
      </c>
      <c r="AN681" t="s">
        <v>290</v>
      </c>
      <c r="AO681" t="s">
        <v>290</v>
      </c>
      <c r="AP681" t="s">
        <v>290</v>
      </c>
      <c r="AQ681">
        <v>6</v>
      </c>
      <c r="AR681">
        <v>4</v>
      </c>
      <c r="AS681">
        <v>10</v>
      </c>
      <c r="AT681">
        <v>42.289470000000001</v>
      </c>
      <c r="AU681">
        <v>-87.957723999999999</v>
      </c>
      <c r="AV681">
        <v>0.33</v>
      </c>
      <c r="AW681" t="s">
        <v>16365</v>
      </c>
      <c r="AX681">
        <v>654</v>
      </c>
      <c r="AY681" t="s">
        <v>16366</v>
      </c>
      <c r="BB681" t="s">
        <v>3460</v>
      </c>
      <c r="BC681" t="s">
        <v>288</v>
      </c>
      <c r="BD681" t="s">
        <v>16602</v>
      </c>
      <c r="BE681">
        <v>60048</v>
      </c>
      <c r="BF681" t="s">
        <v>16346</v>
      </c>
      <c r="BG681" t="s">
        <v>16363</v>
      </c>
      <c r="BH681" t="b">
        <f>IFERROR(MATCH('2020'!A681, '2021'!A:A, 0) &gt;0, FALSE)</f>
        <v>0</v>
      </c>
    </row>
    <row r="682" spans="1:60">
      <c r="A682" t="s">
        <v>4755</v>
      </c>
      <c r="B682" t="s">
        <v>4756</v>
      </c>
      <c r="D682" t="s">
        <v>17983</v>
      </c>
      <c r="E682" t="s">
        <v>17984</v>
      </c>
      <c r="F682" t="s">
        <v>4757</v>
      </c>
      <c r="G682" t="s">
        <v>4758</v>
      </c>
      <c r="H682" t="s">
        <v>288</v>
      </c>
      <c r="I682">
        <v>60047</v>
      </c>
      <c r="J682" t="s">
        <v>17985</v>
      </c>
      <c r="K682" t="s">
        <v>182</v>
      </c>
      <c r="L682">
        <v>2</v>
      </c>
      <c r="M682">
        <v>4</v>
      </c>
      <c r="N682">
        <v>4</v>
      </c>
      <c r="O682">
        <v>10</v>
      </c>
      <c r="P682">
        <v>26</v>
      </c>
      <c r="Q682" t="s">
        <v>290</v>
      </c>
      <c r="R682" t="s">
        <v>290</v>
      </c>
      <c r="S682" t="s">
        <v>290</v>
      </c>
      <c r="T682" t="s">
        <v>290</v>
      </c>
      <c r="U682" t="s">
        <v>290</v>
      </c>
      <c r="V682" t="s">
        <v>290</v>
      </c>
      <c r="W682" t="s">
        <v>290</v>
      </c>
      <c r="X682" t="s">
        <v>290</v>
      </c>
      <c r="Y682" t="s">
        <v>290</v>
      </c>
      <c r="Z682" t="s">
        <v>290</v>
      </c>
      <c r="AA682" t="s">
        <v>290</v>
      </c>
      <c r="AB682" t="s">
        <v>290</v>
      </c>
      <c r="AC682" t="s">
        <v>290</v>
      </c>
      <c r="AD682" t="s">
        <v>290</v>
      </c>
      <c r="AE682" t="s">
        <v>290</v>
      </c>
      <c r="AF682" t="s">
        <v>290</v>
      </c>
      <c r="AG682" t="s">
        <v>290</v>
      </c>
      <c r="AH682" t="s">
        <v>290</v>
      </c>
      <c r="AI682" t="s">
        <v>290</v>
      </c>
      <c r="AJ682" t="s">
        <v>290</v>
      </c>
      <c r="AK682" t="s">
        <v>290</v>
      </c>
      <c r="AL682" t="s">
        <v>290</v>
      </c>
      <c r="AM682" t="s">
        <v>290</v>
      </c>
      <c r="AN682" t="s">
        <v>290</v>
      </c>
      <c r="AO682">
        <v>26</v>
      </c>
      <c r="AP682">
        <v>12</v>
      </c>
      <c r="AQ682">
        <v>28</v>
      </c>
      <c r="AR682">
        <v>18</v>
      </c>
      <c r="AS682">
        <v>46</v>
      </c>
      <c r="AT682">
        <v>42.176121000000002</v>
      </c>
      <c r="AU682">
        <v>-88.001986000000002</v>
      </c>
      <c r="AV682">
        <v>1</v>
      </c>
      <c r="AW682" t="s">
        <v>16343</v>
      </c>
      <c r="AX682">
        <v>1115</v>
      </c>
      <c r="AY682" t="s">
        <v>17986</v>
      </c>
      <c r="BB682" t="s">
        <v>4758</v>
      </c>
      <c r="BC682" t="s">
        <v>288</v>
      </c>
      <c r="BD682" t="s">
        <v>16602</v>
      </c>
      <c r="BE682">
        <v>60047</v>
      </c>
      <c r="BF682" t="s">
        <v>16346</v>
      </c>
      <c r="BG682" t="s">
        <v>182</v>
      </c>
      <c r="BH682" t="b">
        <f>IFERROR(MATCH('2020'!A682, '2021'!A:A, 0) &gt;0, FALSE)</f>
        <v>1</v>
      </c>
    </row>
    <row r="683" spans="1:60">
      <c r="A683" t="s">
        <v>3477</v>
      </c>
      <c r="B683" t="s">
        <v>3478</v>
      </c>
      <c r="C683" t="s">
        <v>353</v>
      </c>
      <c r="D683" t="s">
        <v>3479</v>
      </c>
      <c r="E683" t="s">
        <v>3480</v>
      </c>
      <c r="F683" t="s">
        <v>3481</v>
      </c>
      <c r="G683" t="s">
        <v>3482</v>
      </c>
      <c r="H683" t="s">
        <v>288</v>
      </c>
      <c r="I683">
        <v>60099</v>
      </c>
      <c r="J683" t="s">
        <v>17987</v>
      </c>
      <c r="K683" t="s">
        <v>182</v>
      </c>
      <c r="L683">
        <v>1</v>
      </c>
      <c r="M683">
        <v>12</v>
      </c>
      <c r="N683">
        <v>7.5</v>
      </c>
      <c r="O683">
        <v>20.5</v>
      </c>
      <c r="P683">
        <v>29</v>
      </c>
      <c r="Q683">
        <v>27</v>
      </c>
      <c r="R683">
        <v>21</v>
      </c>
      <c r="S683">
        <v>22</v>
      </c>
      <c r="T683">
        <v>21</v>
      </c>
      <c r="U683">
        <v>27</v>
      </c>
      <c r="V683">
        <v>22</v>
      </c>
      <c r="W683">
        <v>25</v>
      </c>
      <c r="X683">
        <v>24</v>
      </c>
      <c r="Y683">
        <v>26</v>
      </c>
      <c r="Z683" t="s">
        <v>290</v>
      </c>
      <c r="AA683" t="s">
        <v>290</v>
      </c>
      <c r="AB683" t="s">
        <v>290</v>
      </c>
      <c r="AC683" t="s">
        <v>290</v>
      </c>
      <c r="AD683" t="s">
        <v>290</v>
      </c>
      <c r="AE683" t="s">
        <v>290</v>
      </c>
      <c r="AF683" t="s">
        <v>290</v>
      </c>
      <c r="AG683" t="s">
        <v>290</v>
      </c>
      <c r="AH683">
        <v>26</v>
      </c>
      <c r="AI683" t="s">
        <v>290</v>
      </c>
      <c r="AJ683">
        <v>97</v>
      </c>
      <c r="AK683" t="s">
        <v>290</v>
      </c>
      <c r="AL683" t="s">
        <v>290</v>
      </c>
      <c r="AM683">
        <v>28</v>
      </c>
      <c r="AN683" t="s">
        <v>290</v>
      </c>
      <c r="AO683">
        <v>89</v>
      </c>
      <c r="AP683">
        <v>48</v>
      </c>
      <c r="AQ683">
        <v>132</v>
      </c>
      <c r="AR683">
        <v>141</v>
      </c>
      <c r="AS683">
        <v>273</v>
      </c>
      <c r="AT683">
        <v>42.428787</v>
      </c>
      <c r="AU683">
        <v>-87.837570999999997</v>
      </c>
      <c r="AV683">
        <v>1</v>
      </c>
      <c r="AW683" t="s">
        <v>16343</v>
      </c>
      <c r="AX683">
        <v>10601</v>
      </c>
      <c r="AY683" t="s">
        <v>17988</v>
      </c>
      <c r="BB683" t="s">
        <v>3482</v>
      </c>
      <c r="BC683" t="s">
        <v>288</v>
      </c>
      <c r="BD683" t="s">
        <v>16602</v>
      </c>
      <c r="BE683">
        <v>60099</v>
      </c>
      <c r="BF683" t="s">
        <v>16346</v>
      </c>
      <c r="BG683" t="s">
        <v>182</v>
      </c>
      <c r="BH683" t="b">
        <f>IFERROR(MATCH('2020'!A683, '2021'!A:A, 0) &gt;0, FALSE)</f>
        <v>1</v>
      </c>
    </row>
    <row r="684" spans="1:60">
      <c r="A684" t="s">
        <v>3484</v>
      </c>
      <c r="B684" t="s">
        <v>3485</v>
      </c>
      <c r="C684" t="s">
        <v>418</v>
      </c>
      <c r="D684" t="s">
        <v>341</v>
      </c>
      <c r="E684" t="s">
        <v>3486</v>
      </c>
      <c r="F684" t="s">
        <v>3487</v>
      </c>
      <c r="G684" t="s">
        <v>3488</v>
      </c>
      <c r="H684" t="s">
        <v>288</v>
      </c>
      <c r="I684">
        <v>60046</v>
      </c>
      <c r="J684" t="s">
        <v>17989</v>
      </c>
      <c r="K684" t="s">
        <v>182</v>
      </c>
      <c r="L684">
        <v>3</v>
      </c>
      <c r="M684">
        <v>13</v>
      </c>
      <c r="N684">
        <v>8</v>
      </c>
      <c r="O684">
        <v>24</v>
      </c>
      <c r="P684">
        <v>31</v>
      </c>
      <c r="Q684">
        <v>27</v>
      </c>
      <c r="R684">
        <v>25</v>
      </c>
      <c r="S684">
        <v>26</v>
      </c>
      <c r="T684">
        <v>28</v>
      </c>
      <c r="U684">
        <v>31</v>
      </c>
      <c r="V684">
        <v>26</v>
      </c>
      <c r="W684">
        <v>31</v>
      </c>
      <c r="X684">
        <v>26</v>
      </c>
      <c r="Y684">
        <v>30</v>
      </c>
      <c r="Z684" t="s">
        <v>290</v>
      </c>
      <c r="AA684" t="s">
        <v>290</v>
      </c>
      <c r="AB684" t="s">
        <v>290</v>
      </c>
      <c r="AC684" t="s">
        <v>290</v>
      </c>
      <c r="AD684" t="s">
        <v>290</v>
      </c>
      <c r="AE684" t="s">
        <v>290</v>
      </c>
      <c r="AF684" t="s">
        <v>290</v>
      </c>
      <c r="AG684" t="s">
        <v>290</v>
      </c>
      <c r="AH684" t="s">
        <v>290</v>
      </c>
      <c r="AI684" t="s">
        <v>290</v>
      </c>
      <c r="AJ684" t="s">
        <v>290</v>
      </c>
      <c r="AK684" t="s">
        <v>290</v>
      </c>
      <c r="AL684" t="s">
        <v>290</v>
      </c>
      <c r="AM684" t="s">
        <v>290</v>
      </c>
      <c r="AN684" t="s">
        <v>290</v>
      </c>
      <c r="AO684">
        <v>240</v>
      </c>
      <c r="AP684">
        <v>16</v>
      </c>
      <c r="AQ684">
        <v>136</v>
      </c>
      <c r="AR684">
        <v>145</v>
      </c>
      <c r="AS684">
        <v>281</v>
      </c>
      <c r="AT684">
        <v>42.413952999999999</v>
      </c>
      <c r="AU684">
        <v>-88.069862999999998</v>
      </c>
      <c r="AV684">
        <v>1</v>
      </c>
      <c r="AW684" t="s">
        <v>16343</v>
      </c>
      <c r="AX684">
        <v>135</v>
      </c>
      <c r="AY684" t="s">
        <v>17990</v>
      </c>
      <c r="BB684" t="s">
        <v>3488</v>
      </c>
      <c r="BC684" t="s">
        <v>288</v>
      </c>
      <c r="BD684" t="s">
        <v>16602</v>
      </c>
      <c r="BE684">
        <v>60046</v>
      </c>
      <c r="BF684" t="s">
        <v>16346</v>
      </c>
      <c r="BG684" t="s">
        <v>182</v>
      </c>
      <c r="BH684" t="b">
        <f>IFERROR(MATCH('2020'!A684, '2021'!A:A, 0) &gt;0, FALSE)</f>
        <v>1</v>
      </c>
    </row>
    <row r="685" spans="1:60">
      <c r="A685" t="s">
        <v>3490</v>
      </c>
      <c r="B685" t="s">
        <v>3491</v>
      </c>
      <c r="D685" t="s">
        <v>2250</v>
      </c>
      <c r="E685" t="s">
        <v>17991</v>
      </c>
      <c r="F685" t="s">
        <v>3494</v>
      </c>
      <c r="G685" t="s">
        <v>3495</v>
      </c>
      <c r="H685" t="s">
        <v>288</v>
      </c>
      <c r="I685">
        <v>60085</v>
      </c>
      <c r="J685" t="s">
        <v>17992</v>
      </c>
      <c r="K685" t="s">
        <v>182</v>
      </c>
      <c r="L685">
        <v>1</v>
      </c>
      <c r="M685">
        <v>15</v>
      </c>
      <c r="N685">
        <v>2</v>
      </c>
      <c r="O685">
        <v>18</v>
      </c>
      <c r="P685">
        <v>27</v>
      </c>
      <c r="Q685">
        <v>26</v>
      </c>
      <c r="R685">
        <v>20</v>
      </c>
      <c r="S685">
        <v>17</v>
      </c>
      <c r="T685">
        <v>22</v>
      </c>
      <c r="U685">
        <v>24</v>
      </c>
      <c r="V685">
        <v>28</v>
      </c>
      <c r="W685">
        <v>24</v>
      </c>
      <c r="X685">
        <v>40</v>
      </c>
      <c r="Y685">
        <v>20</v>
      </c>
      <c r="Z685" t="s">
        <v>290</v>
      </c>
      <c r="AA685" t="s">
        <v>290</v>
      </c>
      <c r="AB685" t="s">
        <v>290</v>
      </c>
      <c r="AC685" t="s">
        <v>290</v>
      </c>
      <c r="AD685" t="s">
        <v>290</v>
      </c>
      <c r="AE685" t="s">
        <v>290</v>
      </c>
      <c r="AF685" t="s">
        <v>290</v>
      </c>
      <c r="AG685" t="s">
        <v>290</v>
      </c>
      <c r="AH685" t="s">
        <v>290</v>
      </c>
      <c r="AI685" t="s">
        <v>290</v>
      </c>
      <c r="AJ685">
        <v>148</v>
      </c>
      <c r="AK685" t="s">
        <v>290</v>
      </c>
      <c r="AL685" t="s">
        <v>290</v>
      </c>
      <c r="AM685">
        <v>24</v>
      </c>
      <c r="AN685" t="s">
        <v>290</v>
      </c>
      <c r="AO685">
        <v>26</v>
      </c>
      <c r="AP685">
        <v>39</v>
      </c>
      <c r="AQ685">
        <v>136</v>
      </c>
      <c r="AR685">
        <v>112</v>
      </c>
      <c r="AS685">
        <v>248</v>
      </c>
      <c r="AT685">
        <v>42.377043999999998</v>
      </c>
      <c r="AU685">
        <v>-87.83869</v>
      </c>
      <c r="AV685">
        <v>1</v>
      </c>
      <c r="AW685" t="s">
        <v>16343</v>
      </c>
      <c r="AX685">
        <v>629</v>
      </c>
      <c r="AY685" t="s">
        <v>17993</v>
      </c>
      <c r="BB685" t="s">
        <v>3495</v>
      </c>
      <c r="BC685" t="s">
        <v>288</v>
      </c>
      <c r="BD685" t="s">
        <v>16602</v>
      </c>
      <c r="BE685">
        <v>60085</v>
      </c>
      <c r="BF685" t="s">
        <v>16346</v>
      </c>
      <c r="BG685" t="s">
        <v>182</v>
      </c>
      <c r="BH685" t="b">
        <f>IFERROR(MATCH('2020'!A685, '2021'!A:A, 0) &gt;0, FALSE)</f>
        <v>1</v>
      </c>
    </row>
    <row r="686" spans="1:60">
      <c r="A686" t="s">
        <v>3497</v>
      </c>
      <c r="B686" t="s">
        <v>3498</v>
      </c>
      <c r="C686" t="s">
        <v>283</v>
      </c>
      <c r="D686" t="s">
        <v>706</v>
      </c>
      <c r="E686" t="s">
        <v>3499</v>
      </c>
      <c r="F686" t="s">
        <v>3500</v>
      </c>
      <c r="G686" t="s">
        <v>3501</v>
      </c>
      <c r="H686" t="s">
        <v>288</v>
      </c>
      <c r="I686">
        <v>60010</v>
      </c>
      <c r="J686" t="s">
        <v>17994</v>
      </c>
      <c r="K686" t="s">
        <v>182</v>
      </c>
      <c r="L686">
        <v>2.5</v>
      </c>
      <c r="M686">
        <v>19.7</v>
      </c>
      <c r="N686">
        <v>8.1</v>
      </c>
      <c r="O686">
        <v>30.3</v>
      </c>
      <c r="P686">
        <v>56</v>
      </c>
      <c r="Q686">
        <v>23</v>
      </c>
      <c r="R686">
        <v>22</v>
      </c>
      <c r="S686">
        <v>12</v>
      </c>
      <c r="T686">
        <v>18</v>
      </c>
      <c r="U686">
        <v>23</v>
      </c>
      <c r="V686">
        <v>15</v>
      </c>
      <c r="W686" t="s">
        <v>290</v>
      </c>
      <c r="X686">
        <v>12</v>
      </c>
      <c r="Y686">
        <v>31</v>
      </c>
      <c r="Z686" t="s">
        <v>290</v>
      </c>
      <c r="AA686" t="s">
        <v>290</v>
      </c>
      <c r="AB686" t="s">
        <v>290</v>
      </c>
      <c r="AC686" t="s">
        <v>290</v>
      </c>
      <c r="AD686" t="s">
        <v>290</v>
      </c>
      <c r="AE686" t="s">
        <v>290</v>
      </c>
      <c r="AF686" t="s">
        <v>290</v>
      </c>
      <c r="AG686" t="s">
        <v>290</v>
      </c>
      <c r="AH686">
        <v>15</v>
      </c>
      <c r="AI686" t="s">
        <v>290</v>
      </c>
      <c r="AJ686" t="s">
        <v>290</v>
      </c>
      <c r="AK686" t="s">
        <v>290</v>
      </c>
      <c r="AL686">
        <v>12</v>
      </c>
      <c r="AM686" t="s">
        <v>290</v>
      </c>
      <c r="AN686" t="s">
        <v>290</v>
      </c>
      <c r="AO686">
        <v>191</v>
      </c>
      <c r="AP686">
        <v>23</v>
      </c>
      <c r="AQ686">
        <v>117</v>
      </c>
      <c r="AR686">
        <v>118</v>
      </c>
      <c r="AS686">
        <v>235</v>
      </c>
      <c r="AT686">
        <v>42.155197000000001</v>
      </c>
      <c r="AU686">
        <v>-88.132454999999993</v>
      </c>
      <c r="AV686">
        <v>1</v>
      </c>
      <c r="AW686" t="s">
        <v>16343</v>
      </c>
      <c r="AX686">
        <v>319</v>
      </c>
      <c r="AY686" t="s">
        <v>17995</v>
      </c>
      <c r="BB686" t="s">
        <v>3501</v>
      </c>
      <c r="BC686" t="s">
        <v>288</v>
      </c>
      <c r="BD686" t="s">
        <v>16602</v>
      </c>
      <c r="BE686">
        <v>60010</v>
      </c>
      <c r="BF686" t="s">
        <v>16346</v>
      </c>
      <c r="BG686" t="s">
        <v>182</v>
      </c>
      <c r="BH686" t="b">
        <f>IFERROR(MATCH('2020'!A686, '2021'!A:A, 0) &gt;0, FALSE)</f>
        <v>1</v>
      </c>
    </row>
    <row r="687" spans="1:60">
      <c r="A687" t="s">
        <v>3503</v>
      </c>
      <c r="B687" t="s">
        <v>3504</v>
      </c>
      <c r="D687" t="s">
        <v>17996</v>
      </c>
      <c r="E687" t="s">
        <v>17997</v>
      </c>
      <c r="F687" t="s">
        <v>3506</v>
      </c>
      <c r="G687" t="s">
        <v>3507</v>
      </c>
      <c r="H687" t="s">
        <v>288</v>
      </c>
      <c r="I687">
        <v>60041</v>
      </c>
      <c r="J687" t="s">
        <v>17998</v>
      </c>
      <c r="K687" t="s">
        <v>182</v>
      </c>
      <c r="L687">
        <v>1</v>
      </c>
      <c r="M687">
        <v>10</v>
      </c>
      <c r="N687">
        <v>5</v>
      </c>
      <c r="O687">
        <v>16</v>
      </c>
      <c r="P687">
        <v>18</v>
      </c>
      <c r="Q687">
        <v>13</v>
      </c>
      <c r="R687">
        <v>15</v>
      </c>
      <c r="S687" t="s">
        <v>290</v>
      </c>
      <c r="T687">
        <v>15</v>
      </c>
      <c r="U687">
        <v>23</v>
      </c>
      <c r="V687">
        <v>13</v>
      </c>
      <c r="W687">
        <v>18</v>
      </c>
      <c r="X687">
        <v>20</v>
      </c>
      <c r="Y687">
        <v>19</v>
      </c>
      <c r="Z687" t="s">
        <v>290</v>
      </c>
      <c r="AA687" t="s">
        <v>290</v>
      </c>
      <c r="AB687" t="s">
        <v>290</v>
      </c>
      <c r="AC687" t="s">
        <v>290</v>
      </c>
      <c r="AD687" t="s">
        <v>290</v>
      </c>
      <c r="AE687" t="s">
        <v>290</v>
      </c>
      <c r="AF687" t="s">
        <v>290</v>
      </c>
      <c r="AG687" t="s">
        <v>290</v>
      </c>
      <c r="AH687" t="s">
        <v>290</v>
      </c>
      <c r="AI687" t="s">
        <v>290</v>
      </c>
      <c r="AJ687">
        <v>24</v>
      </c>
      <c r="AK687" t="s">
        <v>290</v>
      </c>
      <c r="AL687" t="s">
        <v>290</v>
      </c>
      <c r="AM687" t="s">
        <v>290</v>
      </c>
      <c r="AN687" t="s">
        <v>290</v>
      </c>
      <c r="AO687">
        <v>119</v>
      </c>
      <c r="AP687" t="s">
        <v>290</v>
      </c>
      <c r="AQ687">
        <v>89</v>
      </c>
      <c r="AR687">
        <v>74</v>
      </c>
      <c r="AS687">
        <v>163</v>
      </c>
      <c r="AT687">
        <v>42.392659000000002</v>
      </c>
      <c r="AU687">
        <v>-88.139116000000001</v>
      </c>
      <c r="AV687">
        <v>1</v>
      </c>
      <c r="AW687" t="s">
        <v>16343</v>
      </c>
      <c r="AX687">
        <v>36399</v>
      </c>
      <c r="AY687" t="s">
        <v>17999</v>
      </c>
      <c r="BB687" t="s">
        <v>3507</v>
      </c>
      <c r="BC687" t="s">
        <v>288</v>
      </c>
      <c r="BD687" t="s">
        <v>16602</v>
      </c>
      <c r="BE687">
        <v>60041</v>
      </c>
      <c r="BF687" t="s">
        <v>16346</v>
      </c>
      <c r="BG687" t="s">
        <v>182</v>
      </c>
      <c r="BH687" t="b">
        <f>IFERROR(MATCH('2020'!A687, '2021'!A:A, 0) &gt;0, FALSE)</f>
        <v>1</v>
      </c>
    </row>
    <row r="688" spans="1:60">
      <c r="A688" t="s">
        <v>3509</v>
      </c>
      <c r="B688" t="s">
        <v>3510</v>
      </c>
      <c r="C688" t="s">
        <v>314</v>
      </c>
      <c r="D688" t="s">
        <v>18000</v>
      </c>
      <c r="E688" t="s">
        <v>18001</v>
      </c>
      <c r="F688" t="s">
        <v>3512</v>
      </c>
      <c r="G688" t="s">
        <v>3513</v>
      </c>
      <c r="H688" t="s">
        <v>288</v>
      </c>
      <c r="I688">
        <v>60047</v>
      </c>
      <c r="J688" t="s">
        <v>18002</v>
      </c>
      <c r="K688" t="s">
        <v>182</v>
      </c>
      <c r="L688">
        <v>3.2</v>
      </c>
      <c r="M688">
        <v>21</v>
      </c>
      <c r="N688">
        <v>7</v>
      </c>
      <c r="O688">
        <v>31.2</v>
      </c>
      <c r="P688">
        <v>64</v>
      </c>
      <c r="Q688">
        <v>22</v>
      </c>
      <c r="R688">
        <v>23</v>
      </c>
      <c r="S688">
        <v>24</v>
      </c>
      <c r="T688">
        <v>28</v>
      </c>
      <c r="U688">
        <v>20</v>
      </c>
      <c r="V688">
        <v>29</v>
      </c>
      <c r="W688">
        <v>21</v>
      </c>
      <c r="X688">
        <v>24</v>
      </c>
      <c r="Y688">
        <v>26</v>
      </c>
      <c r="Z688" t="s">
        <v>290</v>
      </c>
      <c r="AA688" t="s">
        <v>290</v>
      </c>
      <c r="AB688" t="s">
        <v>290</v>
      </c>
      <c r="AC688" t="s">
        <v>290</v>
      </c>
      <c r="AD688" t="s">
        <v>290</v>
      </c>
      <c r="AE688" t="s">
        <v>290</v>
      </c>
      <c r="AF688" t="s">
        <v>290</v>
      </c>
      <c r="AG688" t="s">
        <v>290</v>
      </c>
      <c r="AH688" t="s">
        <v>290</v>
      </c>
      <c r="AI688" t="s">
        <v>290</v>
      </c>
      <c r="AJ688" t="s">
        <v>290</v>
      </c>
      <c r="AK688" t="s">
        <v>290</v>
      </c>
      <c r="AL688">
        <v>11</v>
      </c>
      <c r="AM688" t="s">
        <v>290</v>
      </c>
      <c r="AN688" t="s">
        <v>290</v>
      </c>
      <c r="AO688">
        <v>234</v>
      </c>
      <c r="AP688">
        <v>27</v>
      </c>
      <c r="AQ688">
        <v>152</v>
      </c>
      <c r="AR688">
        <v>129</v>
      </c>
      <c r="AS688">
        <v>281</v>
      </c>
      <c r="AT688">
        <v>42.196519000000002</v>
      </c>
      <c r="AU688">
        <v>-88.083274000000003</v>
      </c>
      <c r="AV688">
        <v>1</v>
      </c>
      <c r="AW688" t="s">
        <v>16343</v>
      </c>
      <c r="AX688">
        <v>11</v>
      </c>
      <c r="AY688" t="s">
        <v>18003</v>
      </c>
      <c r="BB688" t="s">
        <v>3513</v>
      </c>
      <c r="BC688" t="s">
        <v>288</v>
      </c>
      <c r="BD688" t="s">
        <v>16602</v>
      </c>
      <c r="BE688">
        <v>60047</v>
      </c>
      <c r="BF688" t="s">
        <v>16346</v>
      </c>
      <c r="BG688" t="s">
        <v>182</v>
      </c>
      <c r="BH688" t="b">
        <f>IFERROR(MATCH('2020'!A688, '2021'!A:A, 0) &gt;0, FALSE)</f>
        <v>1</v>
      </c>
    </row>
    <row r="689" spans="1:60">
      <c r="A689" t="s">
        <v>3515</v>
      </c>
      <c r="B689" t="s">
        <v>3516</v>
      </c>
      <c r="C689" t="s">
        <v>283</v>
      </c>
      <c r="D689" t="s">
        <v>1275</v>
      </c>
      <c r="E689" t="s">
        <v>3410</v>
      </c>
      <c r="F689" t="s">
        <v>3517</v>
      </c>
      <c r="G689" t="s">
        <v>3518</v>
      </c>
      <c r="H689" t="s">
        <v>288</v>
      </c>
      <c r="I689">
        <v>60030</v>
      </c>
      <c r="J689" t="s">
        <v>18004</v>
      </c>
      <c r="K689" t="s">
        <v>182</v>
      </c>
      <c r="L689">
        <v>2</v>
      </c>
      <c r="M689">
        <v>21.5</v>
      </c>
      <c r="N689">
        <v>15</v>
      </c>
      <c r="O689">
        <v>38.5</v>
      </c>
      <c r="P689">
        <v>33</v>
      </c>
      <c r="Q689">
        <v>33</v>
      </c>
      <c r="R689">
        <v>37</v>
      </c>
      <c r="S689">
        <v>33</v>
      </c>
      <c r="T689">
        <v>35</v>
      </c>
      <c r="U689">
        <v>32</v>
      </c>
      <c r="V689">
        <v>22</v>
      </c>
      <c r="W689">
        <v>33</v>
      </c>
      <c r="X689">
        <v>46</v>
      </c>
      <c r="Y689">
        <v>45</v>
      </c>
      <c r="Z689" t="s">
        <v>290</v>
      </c>
      <c r="AA689" t="s">
        <v>290</v>
      </c>
      <c r="AB689" t="s">
        <v>290</v>
      </c>
      <c r="AC689" t="s">
        <v>290</v>
      </c>
      <c r="AD689" t="s">
        <v>290</v>
      </c>
      <c r="AE689" t="s">
        <v>290</v>
      </c>
      <c r="AF689" t="s">
        <v>290</v>
      </c>
      <c r="AG689" t="s">
        <v>290</v>
      </c>
      <c r="AH689" t="s">
        <v>290</v>
      </c>
      <c r="AI689" t="s">
        <v>290</v>
      </c>
      <c r="AJ689">
        <v>30</v>
      </c>
      <c r="AK689" t="s">
        <v>290</v>
      </c>
      <c r="AL689">
        <v>28</v>
      </c>
      <c r="AM689" t="s">
        <v>290</v>
      </c>
      <c r="AN689" t="s">
        <v>290</v>
      </c>
      <c r="AO689">
        <v>265</v>
      </c>
      <c r="AP689">
        <v>22</v>
      </c>
      <c r="AQ689">
        <v>162</v>
      </c>
      <c r="AR689">
        <v>187</v>
      </c>
      <c r="AS689">
        <v>349</v>
      </c>
      <c r="AT689">
        <v>42.337114</v>
      </c>
      <c r="AU689">
        <v>-88.041072</v>
      </c>
      <c r="AV689">
        <v>1</v>
      </c>
      <c r="AW689" t="s">
        <v>16343</v>
      </c>
      <c r="AX689">
        <v>231</v>
      </c>
      <c r="AY689" t="s">
        <v>18005</v>
      </c>
      <c r="BB689" t="s">
        <v>3518</v>
      </c>
      <c r="BC689" t="s">
        <v>288</v>
      </c>
      <c r="BD689" t="s">
        <v>16602</v>
      </c>
      <c r="BE689">
        <v>60030</v>
      </c>
      <c r="BF689" t="s">
        <v>16346</v>
      </c>
      <c r="BG689" t="s">
        <v>182</v>
      </c>
      <c r="BH689" t="b">
        <f>IFERROR(MATCH('2020'!A689, '2021'!A:A, 0) &gt;0, FALSE)</f>
        <v>1</v>
      </c>
    </row>
    <row r="690" spans="1:60">
      <c r="A690" t="s">
        <v>3520</v>
      </c>
      <c r="B690" t="s">
        <v>786</v>
      </c>
      <c r="D690" t="s">
        <v>3059</v>
      </c>
      <c r="E690" t="s">
        <v>11861</v>
      </c>
      <c r="F690" t="s">
        <v>3522</v>
      </c>
      <c r="G690" t="s">
        <v>3460</v>
      </c>
      <c r="H690" t="s">
        <v>288</v>
      </c>
      <c r="I690">
        <v>60048</v>
      </c>
      <c r="J690" t="s">
        <v>18006</v>
      </c>
      <c r="K690" t="s">
        <v>182</v>
      </c>
      <c r="L690">
        <v>2</v>
      </c>
      <c r="M690">
        <v>31</v>
      </c>
      <c r="N690">
        <v>11</v>
      </c>
      <c r="O690">
        <v>44</v>
      </c>
      <c r="P690">
        <v>51</v>
      </c>
      <c r="Q690">
        <v>38</v>
      </c>
      <c r="R690">
        <v>41</v>
      </c>
      <c r="S690">
        <v>57</v>
      </c>
      <c r="T690">
        <v>33</v>
      </c>
      <c r="U690">
        <v>44</v>
      </c>
      <c r="V690">
        <v>48</v>
      </c>
      <c r="W690">
        <v>41</v>
      </c>
      <c r="X690">
        <v>37</v>
      </c>
      <c r="Y690">
        <v>47</v>
      </c>
      <c r="Z690" t="s">
        <v>290</v>
      </c>
      <c r="AA690" t="s">
        <v>290</v>
      </c>
      <c r="AB690" t="s">
        <v>290</v>
      </c>
      <c r="AC690" t="s">
        <v>290</v>
      </c>
      <c r="AD690" t="s">
        <v>290</v>
      </c>
      <c r="AE690" t="s">
        <v>290</v>
      </c>
      <c r="AF690" t="s">
        <v>290</v>
      </c>
      <c r="AG690" t="s">
        <v>290</v>
      </c>
      <c r="AH690" t="s">
        <v>290</v>
      </c>
      <c r="AI690" t="s">
        <v>290</v>
      </c>
      <c r="AJ690">
        <v>48</v>
      </c>
      <c r="AK690" t="s">
        <v>290</v>
      </c>
      <c r="AL690">
        <v>11</v>
      </c>
      <c r="AM690">
        <v>10</v>
      </c>
      <c r="AN690" t="s">
        <v>290</v>
      </c>
      <c r="AO690">
        <v>356</v>
      </c>
      <c r="AP690">
        <v>19</v>
      </c>
      <c r="AQ690">
        <v>224</v>
      </c>
      <c r="AR690">
        <v>221</v>
      </c>
      <c r="AS690">
        <v>445</v>
      </c>
      <c r="AT690">
        <v>42.284762000000001</v>
      </c>
      <c r="AU690">
        <v>-87.952537000000007</v>
      </c>
      <c r="AV690">
        <v>1</v>
      </c>
      <c r="AW690" t="s">
        <v>16343</v>
      </c>
      <c r="AX690">
        <v>221</v>
      </c>
      <c r="AY690" t="s">
        <v>18007</v>
      </c>
      <c r="BB690" t="s">
        <v>3460</v>
      </c>
      <c r="BC690" t="s">
        <v>288</v>
      </c>
      <c r="BD690" t="s">
        <v>16602</v>
      </c>
      <c r="BE690">
        <v>60048</v>
      </c>
      <c r="BF690" t="s">
        <v>16346</v>
      </c>
      <c r="BG690" t="s">
        <v>182</v>
      </c>
      <c r="BH690" t="b">
        <f>IFERROR(MATCH('2020'!A690, '2021'!A:A, 0) &gt;0, FALSE)</f>
        <v>1</v>
      </c>
    </row>
    <row r="691" spans="1:60">
      <c r="A691" t="s">
        <v>12752</v>
      </c>
      <c r="B691" t="s">
        <v>4435</v>
      </c>
      <c r="C691" t="s">
        <v>283</v>
      </c>
      <c r="D691" t="s">
        <v>17996</v>
      </c>
      <c r="E691" t="s">
        <v>17997</v>
      </c>
      <c r="F691" t="s">
        <v>10393</v>
      </c>
      <c r="G691" t="s">
        <v>10394</v>
      </c>
      <c r="H691" t="s">
        <v>288</v>
      </c>
      <c r="I691">
        <v>60073</v>
      </c>
      <c r="J691" t="s">
        <v>18008</v>
      </c>
      <c r="K691" t="s">
        <v>182</v>
      </c>
      <c r="L691">
        <v>2</v>
      </c>
      <c r="M691">
        <v>12</v>
      </c>
      <c r="N691">
        <v>9</v>
      </c>
      <c r="O691">
        <v>23</v>
      </c>
      <c r="P691">
        <v>29</v>
      </c>
      <c r="Q691">
        <v>21</v>
      </c>
      <c r="R691">
        <v>10</v>
      </c>
      <c r="S691">
        <v>12</v>
      </c>
      <c r="T691">
        <v>12</v>
      </c>
      <c r="U691" t="s">
        <v>290</v>
      </c>
      <c r="V691">
        <v>10</v>
      </c>
      <c r="W691">
        <v>12</v>
      </c>
      <c r="X691" t="s">
        <v>290</v>
      </c>
      <c r="Y691" t="s">
        <v>290</v>
      </c>
      <c r="Z691" t="s">
        <v>290</v>
      </c>
      <c r="AA691" t="s">
        <v>290</v>
      </c>
      <c r="AB691" t="s">
        <v>290</v>
      </c>
      <c r="AC691" t="s">
        <v>290</v>
      </c>
      <c r="AD691" t="s">
        <v>290</v>
      </c>
      <c r="AE691" t="s">
        <v>290</v>
      </c>
      <c r="AF691" t="s">
        <v>290</v>
      </c>
      <c r="AG691" t="s">
        <v>290</v>
      </c>
      <c r="AH691">
        <v>16</v>
      </c>
      <c r="AI691" t="s">
        <v>290</v>
      </c>
      <c r="AJ691" t="s">
        <v>290</v>
      </c>
      <c r="AK691" t="s">
        <v>290</v>
      </c>
      <c r="AL691" t="s">
        <v>290</v>
      </c>
      <c r="AM691" t="s">
        <v>290</v>
      </c>
      <c r="AN691">
        <v>23</v>
      </c>
      <c r="AO691">
        <v>105</v>
      </c>
      <c r="AP691" t="s">
        <v>290</v>
      </c>
      <c r="AQ691">
        <v>76</v>
      </c>
      <c r="AR691">
        <v>63</v>
      </c>
      <c r="AS691">
        <v>139</v>
      </c>
      <c r="AT691">
        <v>42.351709</v>
      </c>
      <c r="AU691">
        <v>-88.093395000000001</v>
      </c>
      <c r="AV691">
        <v>1</v>
      </c>
      <c r="AW691" t="s">
        <v>16343</v>
      </c>
      <c r="AX691">
        <v>118</v>
      </c>
      <c r="AY691" t="s">
        <v>18009</v>
      </c>
      <c r="BB691" t="s">
        <v>10394</v>
      </c>
      <c r="BC691" t="s">
        <v>288</v>
      </c>
      <c r="BD691" t="s">
        <v>16602</v>
      </c>
      <c r="BE691">
        <v>60073</v>
      </c>
      <c r="BF691" t="s">
        <v>16346</v>
      </c>
      <c r="BG691" t="s">
        <v>182</v>
      </c>
      <c r="BH691" t="b">
        <f>IFERROR(MATCH('2020'!A691, '2021'!A:A, 0) &gt;0, FALSE)</f>
        <v>0</v>
      </c>
    </row>
    <row r="692" spans="1:60">
      <c r="A692" t="s">
        <v>3523</v>
      </c>
      <c r="B692" t="s">
        <v>3524</v>
      </c>
      <c r="C692" t="s">
        <v>418</v>
      </c>
      <c r="D692" t="s">
        <v>3525</v>
      </c>
      <c r="E692" t="s">
        <v>3526</v>
      </c>
      <c r="F692" t="s">
        <v>3527</v>
      </c>
      <c r="G692" t="s">
        <v>3495</v>
      </c>
      <c r="H692" t="s">
        <v>288</v>
      </c>
      <c r="I692">
        <v>60085</v>
      </c>
      <c r="J692" t="s">
        <v>18010</v>
      </c>
      <c r="K692" t="s">
        <v>182</v>
      </c>
      <c r="L692">
        <v>2</v>
      </c>
      <c r="M692">
        <v>12.5</v>
      </c>
      <c r="N692">
        <v>7.5</v>
      </c>
      <c r="O692">
        <v>22</v>
      </c>
      <c r="P692">
        <v>14</v>
      </c>
      <c r="Q692">
        <v>15</v>
      </c>
      <c r="R692">
        <v>16</v>
      </c>
      <c r="S692">
        <v>14</v>
      </c>
      <c r="T692">
        <v>21</v>
      </c>
      <c r="U692">
        <v>15</v>
      </c>
      <c r="V692">
        <v>21</v>
      </c>
      <c r="W692">
        <v>27</v>
      </c>
      <c r="X692">
        <v>33</v>
      </c>
      <c r="Y692">
        <v>15</v>
      </c>
      <c r="Z692" t="s">
        <v>290</v>
      </c>
      <c r="AA692" t="s">
        <v>290</v>
      </c>
      <c r="AB692" t="s">
        <v>290</v>
      </c>
      <c r="AC692" t="s">
        <v>290</v>
      </c>
      <c r="AD692" t="s">
        <v>290</v>
      </c>
      <c r="AE692" t="s">
        <v>290</v>
      </c>
      <c r="AF692" t="s">
        <v>290</v>
      </c>
      <c r="AG692" t="s">
        <v>290</v>
      </c>
      <c r="AH692" t="s">
        <v>290</v>
      </c>
      <c r="AI692" t="s">
        <v>290</v>
      </c>
      <c r="AJ692">
        <v>173</v>
      </c>
      <c r="AK692" t="s">
        <v>290</v>
      </c>
      <c r="AL692" t="s">
        <v>290</v>
      </c>
      <c r="AM692" t="s">
        <v>290</v>
      </c>
      <c r="AN692" t="s">
        <v>290</v>
      </c>
      <c r="AO692" t="s">
        <v>290</v>
      </c>
      <c r="AP692" t="s">
        <v>290</v>
      </c>
      <c r="AQ692">
        <v>102</v>
      </c>
      <c r="AR692">
        <v>89</v>
      </c>
      <c r="AS692">
        <v>191</v>
      </c>
      <c r="AT692">
        <v>42.364041</v>
      </c>
      <c r="AU692">
        <v>-87.836579</v>
      </c>
      <c r="AV692">
        <v>1</v>
      </c>
      <c r="AW692" t="s">
        <v>16343</v>
      </c>
      <c r="AX692">
        <v>510</v>
      </c>
      <c r="AY692" t="s">
        <v>18011</v>
      </c>
      <c r="BB692" t="s">
        <v>3495</v>
      </c>
      <c r="BC692" t="s">
        <v>288</v>
      </c>
      <c r="BD692" t="s">
        <v>16602</v>
      </c>
      <c r="BE692">
        <v>60085</v>
      </c>
      <c r="BF692" t="s">
        <v>16346</v>
      </c>
      <c r="BG692" t="s">
        <v>182</v>
      </c>
      <c r="BH692" t="b">
        <f>IFERROR(MATCH('2020'!A692, '2021'!A:A, 0) &gt;0, FALSE)</f>
        <v>1</v>
      </c>
    </row>
    <row r="693" spans="1:60">
      <c r="A693" t="s">
        <v>3528</v>
      </c>
      <c r="B693" t="s">
        <v>3529</v>
      </c>
      <c r="C693" t="s">
        <v>314</v>
      </c>
      <c r="D693" t="s">
        <v>922</v>
      </c>
      <c r="E693" t="s">
        <v>3505</v>
      </c>
      <c r="F693" t="s">
        <v>3531</v>
      </c>
      <c r="G693" t="s">
        <v>3467</v>
      </c>
      <c r="H693" t="s">
        <v>288</v>
      </c>
      <c r="I693">
        <v>60045</v>
      </c>
      <c r="J693" t="s">
        <v>18012</v>
      </c>
      <c r="K693" t="s">
        <v>182</v>
      </c>
      <c r="L693">
        <v>5</v>
      </c>
      <c r="M693">
        <v>32</v>
      </c>
      <c r="N693">
        <v>9.4</v>
      </c>
      <c r="O693">
        <v>46.4</v>
      </c>
      <c r="P693">
        <v>61</v>
      </c>
      <c r="Q693">
        <v>25</v>
      </c>
      <c r="R693">
        <v>31</v>
      </c>
      <c r="S693">
        <v>24</v>
      </c>
      <c r="T693">
        <v>38</v>
      </c>
      <c r="U693">
        <v>43</v>
      </c>
      <c r="V693">
        <v>26</v>
      </c>
      <c r="W693">
        <v>31</v>
      </c>
      <c r="X693">
        <v>45</v>
      </c>
      <c r="Y693">
        <v>21</v>
      </c>
      <c r="Z693" t="s">
        <v>290</v>
      </c>
      <c r="AA693" t="s">
        <v>290</v>
      </c>
      <c r="AB693" t="s">
        <v>290</v>
      </c>
      <c r="AC693" t="s">
        <v>290</v>
      </c>
      <c r="AD693" t="s">
        <v>290</v>
      </c>
      <c r="AE693" t="s">
        <v>290</v>
      </c>
      <c r="AF693" t="s">
        <v>290</v>
      </c>
      <c r="AG693" t="s">
        <v>290</v>
      </c>
      <c r="AH693">
        <v>23</v>
      </c>
      <c r="AI693" t="s">
        <v>290</v>
      </c>
      <c r="AJ693">
        <v>26</v>
      </c>
      <c r="AK693" t="s">
        <v>290</v>
      </c>
      <c r="AL693">
        <v>12</v>
      </c>
      <c r="AM693" t="s">
        <v>290</v>
      </c>
      <c r="AN693" t="s">
        <v>290</v>
      </c>
      <c r="AO693">
        <v>312</v>
      </c>
      <c r="AP693">
        <v>16</v>
      </c>
      <c r="AQ693">
        <v>192</v>
      </c>
      <c r="AR693">
        <v>176</v>
      </c>
      <c r="AS693">
        <v>368</v>
      </c>
      <c r="AT693">
        <v>42.248578000000002</v>
      </c>
      <c r="AU693">
        <v>-87.842594000000005</v>
      </c>
      <c r="AV693">
        <v>1</v>
      </c>
      <c r="AW693" t="s">
        <v>16343</v>
      </c>
      <c r="AX693">
        <v>185</v>
      </c>
      <c r="AY693" t="s">
        <v>18013</v>
      </c>
      <c r="BB693" t="s">
        <v>3467</v>
      </c>
      <c r="BC693" t="s">
        <v>288</v>
      </c>
      <c r="BD693" t="s">
        <v>16602</v>
      </c>
      <c r="BE693">
        <v>60045</v>
      </c>
      <c r="BF693" t="s">
        <v>16346</v>
      </c>
      <c r="BG693" t="s">
        <v>182</v>
      </c>
      <c r="BH693" t="b">
        <f>IFERROR(MATCH('2020'!A693, '2021'!A:A, 0) &gt;0, FALSE)</f>
        <v>1</v>
      </c>
    </row>
    <row r="694" spans="1:60">
      <c r="A694" t="s">
        <v>3532</v>
      </c>
      <c r="B694" t="s">
        <v>2699</v>
      </c>
      <c r="D694" t="s">
        <v>18014</v>
      </c>
      <c r="E694" t="s">
        <v>18015</v>
      </c>
      <c r="F694" t="s">
        <v>3534</v>
      </c>
      <c r="G694" t="s">
        <v>716</v>
      </c>
      <c r="H694" t="s">
        <v>288</v>
      </c>
      <c r="I694">
        <v>60089</v>
      </c>
      <c r="J694" t="s">
        <v>18016</v>
      </c>
      <c r="K694" t="s">
        <v>182</v>
      </c>
      <c r="L694">
        <v>3</v>
      </c>
      <c r="M694">
        <v>30</v>
      </c>
      <c r="N694">
        <v>8</v>
      </c>
      <c r="O694">
        <v>41</v>
      </c>
      <c r="P694">
        <v>59</v>
      </c>
      <c r="Q694">
        <v>37</v>
      </c>
      <c r="R694">
        <v>27</v>
      </c>
      <c r="S694">
        <v>32</v>
      </c>
      <c r="T694">
        <v>33</v>
      </c>
      <c r="U694">
        <v>35</v>
      </c>
      <c r="V694">
        <v>44</v>
      </c>
      <c r="W694">
        <v>34</v>
      </c>
      <c r="X694">
        <v>42</v>
      </c>
      <c r="Y694">
        <v>33</v>
      </c>
      <c r="Z694" t="s">
        <v>290</v>
      </c>
      <c r="AA694" t="s">
        <v>290</v>
      </c>
      <c r="AB694" t="s">
        <v>290</v>
      </c>
      <c r="AC694" t="s">
        <v>290</v>
      </c>
      <c r="AD694" t="s">
        <v>290</v>
      </c>
      <c r="AE694" t="s">
        <v>290</v>
      </c>
      <c r="AF694" t="s">
        <v>290</v>
      </c>
      <c r="AG694" t="s">
        <v>290</v>
      </c>
      <c r="AH694" t="s">
        <v>290</v>
      </c>
      <c r="AI694" t="s">
        <v>290</v>
      </c>
      <c r="AJ694" t="s">
        <v>290</v>
      </c>
      <c r="AK694" t="s">
        <v>290</v>
      </c>
      <c r="AL694">
        <v>75</v>
      </c>
      <c r="AM694" t="s">
        <v>290</v>
      </c>
      <c r="AN694" t="s">
        <v>290</v>
      </c>
      <c r="AO694">
        <v>241</v>
      </c>
      <c r="AP694">
        <v>45</v>
      </c>
      <c r="AQ694">
        <v>194</v>
      </c>
      <c r="AR694">
        <v>182</v>
      </c>
      <c r="AS694">
        <v>376</v>
      </c>
      <c r="AT694">
        <v>42.154032999999998</v>
      </c>
      <c r="AU694">
        <v>-87.963835000000003</v>
      </c>
      <c r="AV694">
        <v>1</v>
      </c>
      <c r="AW694" t="s">
        <v>16343</v>
      </c>
      <c r="AX694">
        <v>50</v>
      </c>
      <c r="AY694" t="s">
        <v>18017</v>
      </c>
      <c r="BB694" t="s">
        <v>716</v>
      </c>
      <c r="BC694" t="s">
        <v>288</v>
      </c>
      <c r="BD694" t="s">
        <v>16602</v>
      </c>
      <c r="BE694">
        <v>60089</v>
      </c>
      <c r="BF694" t="s">
        <v>16346</v>
      </c>
      <c r="BG694" t="s">
        <v>182</v>
      </c>
      <c r="BH694" t="b">
        <f>IFERROR(MATCH('2020'!A694, '2021'!A:A, 0) &gt;0, FALSE)</f>
        <v>1</v>
      </c>
    </row>
    <row r="695" spans="1:60">
      <c r="A695" t="s">
        <v>3535</v>
      </c>
      <c r="B695" t="s">
        <v>3536</v>
      </c>
      <c r="C695" t="s">
        <v>283</v>
      </c>
      <c r="D695" t="s">
        <v>478</v>
      </c>
      <c r="E695" t="s">
        <v>3537</v>
      </c>
      <c r="F695" t="s">
        <v>3538</v>
      </c>
      <c r="G695" t="s">
        <v>3539</v>
      </c>
      <c r="H695" t="s">
        <v>288</v>
      </c>
      <c r="I695">
        <v>60083</v>
      </c>
      <c r="J695" t="s">
        <v>18018</v>
      </c>
      <c r="K695" t="s">
        <v>182</v>
      </c>
      <c r="L695">
        <v>3</v>
      </c>
      <c r="M695">
        <v>32</v>
      </c>
      <c r="N695">
        <v>7.5</v>
      </c>
      <c r="O695">
        <v>42.5</v>
      </c>
      <c r="P695">
        <v>54</v>
      </c>
      <c r="Q695">
        <v>29</v>
      </c>
      <c r="R695">
        <v>37</v>
      </c>
      <c r="S695">
        <v>38</v>
      </c>
      <c r="T695">
        <v>39</v>
      </c>
      <c r="U695">
        <v>59</v>
      </c>
      <c r="V695">
        <v>47</v>
      </c>
      <c r="W695">
        <v>34</v>
      </c>
      <c r="X695">
        <v>54</v>
      </c>
      <c r="Y695">
        <v>43</v>
      </c>
      <c r="Z695" t="s">
        <v>290</v>
      </c>
      <c r="AA695" t="s">
        <v>290</v>
      </c>
      <c r="AB695" t="s">
        <v>290</v>
      </c>
      <c r="AC695" t="s">
        <v>290</v>
      </c>
      <c r="AD695" t="s">
        <v>290</v>
      </c>
      <c r="AE695" t="s">
        <v>290</v>
      </c>
      <c r="AF695" t="s">
        <v>290</v>
      </c>
      <c r="AG695" t="s">
        <v>290</v>
      </c>
      <c r="AH695" t="s">
        <v>290</v>
      </c>
      <c r="AI695" t="s">
        <v>290</v>
      </c>
      <c r="AJ695">
        <v>83</v>
      </c>
      <c r="AK695" t="s">
        <v>290</v>
      </c>
      <c r="AL695">
        <v>22</v>
      </c>
      <c r="AM695">
        <v>16</v>
      </c>
      <c r="AN695" t="s">
        <v>290</v>
      </c>
      <c r="AO695">
        <v>252</v>
      </c>
      <c r="AP695">
        <v>57</v>
      </c>
      <c r="AQ695">
        <v>236</v>
      </c>
      <c r="AR695">
        <v>198</v>
      </c>
      <c r="AS695">
        <v>434</v>
      </c>
      <c r="AT695">
        <v>42.429853000000001</v>
      </c>
      <c r="AU695">
        <v>-87.924186000000006</v>
      </c>
      <c r="AV695">
        <v>1</v>
      </c>
      <c r="AW695" t="s">
        <v>16343</v>
      </c>
      <c r="AX695">
        <v>15020</v>
      </c>
      <c r="AY695" t="s">
        <v>17988</v>
      </c>
      <c r="BB695" t="s">
        <v>3539</v>
      </c>
      <c r="BC695" t="s">
        <v>288</v>
      </c>
      <c r="BD695" t="s">
        <v>16602</v>
      </c>
      <c r="BE695">
        <v>60083</v>
      </c>
      <c r="BF695" t="s">
        <v>16346</v>
      </c>
      <c r="BG695" t="s">
        <v>182</v>
      </c>
      <c r="BH695" t="b">
        <f>IFERROR(MATCH('2020'!A695, '2021'!A:A, 0) &gt;0, FALSE)</f>
        <v>1</v>
      </c>
    </row>
    <row r="696" spans="1:60">
      <c r="A696" t="s">
        <v>3541</v>
      </c>
      <c r="B696" t="s">
        <v>3542</v>
      </c>
      <c r="C696" t="s">
        <v>353</v>
      </c>
      <c r="D696" t="s">
        <v>3543</v>
      </c>
      <c r="E696" t="s">
        <v>3544</v>
      </c>
      <c r="F696" t="s">
        <v>3545</v>
      </c>
      <c r="G696" t="s">
        <v>3546</v>
      </c>
      <c r="H696" t="s">
        <v>288</v>
      </c>
      <c r="I696">
        <v>60031</v>
      </c>
      <c r="J696" t="s">
        <v>18019</v>
      </c>
      <c r="K696" t="s">
        <v>182</v>
      </c>
      <c r="L696">
        <v>0.8</v>
      </c>
      <c r="M696">
        <v>6</v>
      </c>
      <c r="N696">
        <v>1.5</v>
      </c>
      <c r="O696">
        <v>8.3000000000000007</v>
      </c>
      <c r="P696">
        <v>12</v>
      </c>
      <c r="Q696" t="s">
        <v>290</v>
      </c>
      <c r="R696" t="s">
        <v>290</v>
      </c>
      <c r="S696">
        <v>10</v>
      </c>
      <c r="T696" t="s">
        <v>290</v>
      </c>
      <c r="U696" t="s">
        <v>290</v>
      </c>
      <c r="V696" t="s">
        <v>290</v>
      </c>
      <c r="W696" t="s">
        <v>290</v>
      </c>
      <c r="X696" t="s">
        <v>290</v>
      </c>
      <c r="Y696" t="s">
        <v>290</v>
      </c>
      <c r="Z696" t="s">
        <v>290</v>
      </c>
      <c r="AA696" t="s">
        <v>290</v>
      </c>
      <c r="AB696" t="s">
        <v>290</v>
      </c>
      <c r="AC696" t="s">
        <v>290</v>
      </c>
      <c r="AD696" t="s">
        <v>290</v>
      </c>
      <c r="AE696" t="s">
        <v>290</v>
      </c>
      <c r="AF696" t="s">
        <v>290</v>
      </c>
      <c r="AG696" t="s">
        <v>290</v>
      </c>
      <c r="AH696" t="s">
        <v>290</v>
      </c>
      <c r="AI696" t="s">
        <v>290</v>
      </c>
      <c r="AJ696">
        <v>51</v>
      </c>
      <c r="AK696" t="s">
        <v>290</v>
      </c>
      <c r="AL696" t="s">
        <v>290</v>
      </c>
      <c r="AM696">
        <v>30</v>
      </c>
      <c r="AN696" t="s">
        <v>290</v>
      </c>
      <c r="AO696" t="s">
        <v>290</v>
      </c>
      <c r="AP696" t="s">
        <v>290</v>
      </c>
      <c r="AQ696">
        <v>45</v>
      </c>
      <c r="AR696">
        <v>48</v>
      </c>
      <c r="AS696">
        <v>93</v>
      </c>
      <c r="AT696">
        <v>42.392153</v>
      </c>
      <c r="AU696">
        <v>-87.929447999999994</v>
      </c>
      <c r="AV696">
        <v>1</v>
      </c>
      <c r="AW696" t="s">
        <v>16343</v>
      </c>
      <c r="AX696">
        <v>2190</v>
      </c>
      <c r="AY696" t="s">
        <v>18020</v>
      </c>
      <c r="BB696" t="s">
        <v>3546</v>
      </c>
      <c r="BC696" t="s">
        <v>288</v>
      </c>
      <c r="BD696" t="s">
        <v>16602</v>
      </c>
      <c r="BE696">
        <v>60031</v>
      </c>
      <c r="BF696" t="s">
        <v>16346</v>
      </c>
      <c r="BG696" t="s">
        <v>182</v>
      </c>
      <c r="BH696" t="b">
        <f>IFERROR(MATCH('2020'!A696, '2021'!A:A, 0) &gt;0, FALSE)</f>
        <v>1</v>
      </c>
    </row>
    <row r="697" spans="1:60">
      <c r="A697" t="s">
        <v>15814</v>
      </c>
      <c r="B697" t="s">
        <v>15815</v>
      </c>
      <c r="D697" t="s">
        <v>592</v>
      </c>
      <c r="E697" t="s">
        <v>18021</v>
      </c>
      <c r="F697" t="s">
        <v>15817</v>
      </c>
      <c r="G697" t="s">
        <v>3495</v>
      </c>
      <c r="H697" t="s">
        <v>288</v>
      </c>
      <c r="I697">
        <v>60085</v>
      </c>
      <c r="J697" t="s">
        <v>18022</v>
      </c>
      <c r="K697" t="s">
        <v>182</v>
      </c>
      <c r="L697">
        <v>2</v>
      </c>
      <c r="M697">
        <v>4</v>
      </c>
      <c r="N697">
        <v>0</v>
      </c>
      <c r="O697">
        <v>6</v>
      </c>
      <c r="P697" t="s">
        <v>290</v>
      </c>
      <c r="Q697" t="s">
        <v>290</v>
      </c>
      <c r="R697" t="s">
        <v>290</v>
      </c>
      <c r="S697" t="s">
        <v>290</v>
      </c>
      <c r="T697" t="s">
        <v>290</v>
      </c>
      <c r="U697" t="s">
        <v>290</v>
      </c>
      <c r="V697" t="s">
        <v>290</v>
      </c>
      <c r="W697" t="s">
        <v>290</v>
      </c>
      <c r="X697" t="s">
        <v>290</v>
      </c>
      <c r="Y697" t="s">
        <v>290</v>
      </c>
      <c r="Z697" t="s">
        <v>290</v>
      </c>
      <c r="AA697" t="s">
        <v>290</v>
      </c>
      <c r="AB697" t="s">
        <v>290</v>
      </c>
      <c r="AC697" t="s">
        <v>290</v>
      </c>
      <c r="AD697" t="s">
        <v>290</v>
      </c>
      <c r="AE697" t="s">
        <v>290</v>
      </c>
      <c r="AF697" t="s">
        <v>290</v>
      </c>
      <c r="AG697" t="s">
        <v>290</v>
      </c>
      <c r="AH697" t="s">
        <v>290</v>
      </c>
      <c r="AI697" t="s">
        <v>290</v>
      </c>
      <c r="AJ697">
        <v>15</v>
      </c>
      <c r="AK697" t="s">
        <v>290</v>
      </c>
      <c r="AL697" t="s">
        <v>290</v>
      </c>
      <c r="AM697" t="s">
        <v>290</v>
      </c>
      <c r="AN697" t="s">
        <v>290</v>
      </c>
      <c r="AO697" t="s">
        <v>290</v>
      </c>
      <c r="AP697">
        <v>14</v>
      </c>
      <c r="AQ697">
        <v>17</v>
      </c>
      <c r="AR697">
        <v>22</v>
      </c>
      <c r="AS697">
        <v>39</v>
      </c>
      <c r="AT697">
        <v>42.378287999999998</v>
      </c>
      <c r="AU697">
        <v>-87.873170000000002</v>
      </c>
      <c r="AV697">
        <v>1</v>
      </c>
      <c r="AW697" t="s">
        <v>16343</v>
      </c>
      <c r="AX697">
        <v>1310</v>
      </c>
      <c r="AY697" t="s">
        <v>18023</v>
      </c>
      <c r="BB697" t="s">
        <v>3495</v>
      </c>
      <c r="BC697" t="s">
        <v>288</v>
      </c>
      <c r="BD697" t="s">
        <v>16602</v>
      </c>
      <c r="BE697">
        <v>60085</v>
      </c>
      <c r="BF697" t="s">
        <v>16346</v>
      </c>
      <c r="BG697" t="s">
        <v>182</v>
      </c>
      <c r="BH697" t="b">
        <f>IFERROR(MATCH('2020'!A697, '2021'!A:A, 0) &gt;0, FALSE)</f>
        <v>0</v>
      </c>
    </row>
    <row r="698" spans="1:60">
      <c r="A698" t="s">
        <v>3548</v>
      </c>
      <c r="B698" t="s">
        <v>3549</v>
      </c>
      <c r="C698" t="s">
        <v>518</v>
      </c>
      <c r="D698" t="s">
        <v>4071</v>
      </c>
      <c r="E698" t="s">
        <v>895</v>
      </c>
      <c r="F698" t="s">
        <v>3552</v>
      </c>
      <c r="G698" t="s">
        <v>3553</v>
      </c>
      <c r="H698" t="s">
        <v>288</v>
      </c>
      <c r="I698">
        <v>60099</v>
      </c>
      <c r="J698" t="s">
        <v>18024</v>
      </c>
      <c r="K698" t="s">
        <v>182</v>
      </c>
      <c r="L698">
        <v>0.7</v>
      </c>
      <c r="M698">
        <v>5.8</v>
      </c>
      <c r="N698">
        <v>0.5</v>
      </c>
      <c r="O698">
        <v>7</v>
      </c>
      <c r="P698">
        <v>12</v>
      </c>
      <c r="Q698" t="s">
        <v>290</v>
      </c>
      <c r="R698" t="s">
        <v>290</v>
      </c>
      <c r="S698" t="s">
        <v>290</v>
      </c>
      <c r="T698" t="s">
        <v>290</v>
      </c>
      <c r="U698" t="s">
        <v>290</v>
      </c>
      <c r="V698" t="s">
        <v>290</v>
      </c>
      <c r="W698" t="s">
        <v>290</v>
      </c>
      <c r="X698" t="s">
        <v>290</v>
      </c>
      <c r="Y698">
        <v>11</v>
      </c>
      <c r="Z698" t="s">
        <v>290</v>
      </c>
      <c r="AA698" t="s">
        <v>290</v>
      </c>
      <c r="AB698" t="s">
        <v>290</v>
      </c>
      <c r="AC698" t="s">
        <v>290</v>
      </c>
      <c r="AD698" t="s">
        <v>290</v>
      </c>
      <c r="AE698" t="s">
        <v>290</v>
      </c>
      <c r="AF698" t="s">
        <v>290</v>
      </c>
      <c r="AG698" t="s">
        <v>290</v>
      </c>
      <c r="AH698" t="s">
        <v>290</v>
      </c>
      <c r="AI698" t="s">
        <v>290</v>
      </c>
      <c r="AJ698" t="s">
        <v>290</v>
      </c>
      <c r="AK698" t="s">
        <v>290</v>
      </c>
      <c r="AL698" t="s">
        <v>290</v>
      </c>
      <c r="AM698">
        <v>10</v>
      </c>
      <c r="AN698" t="s">
        <v>290</v>
      </c>
      <c r="AO698">
        <v>39</v>
      </c>
      <c r="AP698">
        <v>16</v>
      </c>
      <c r="AQ698">
        <v>24</v>
      </c>
      <c r="AR698">
        <v>44</v>
      </c>
      <c r="AS698">
        <v>68</v>
      </c>
      <c r="AT698">
        <v>42.454343000000001</v>
      </c>
      <c r="AU698">
        <v>-87.836868999999993</v>
      </c>
      <c r="AV698">
        <v>1</v>
      </c>
      <c r="AW698" t="s">
        <v>16343</v>
      </c>
      <c r="AX698">
        <v>1800</v>
      </c>
      <c r="AY698" t="s">
        <v>16737</v>
      </c>
      <c r="BB698" t="s">
        <v>3553</v>
      </c>
      <c r="BC698" t="s">
        <v>288</v>
      </c>
      <c r="BD698" t="s">
        <v>16602</v>
      </c>
      <c r="BE698">
        <v>60099</v>
      </c>
      <c r="BF698" t="s">
        <v>16346</v>
      </c>
      <c r="BG698" t="s">
        <v>182</v>
      </c>
      <c r="BH698" t="b">
        <f>IFERROR(MATCH('2020'!A698, '2021'!A:A, 0) &gt;0, FALSE)</f>
        <v>1</v>
      </c>
    </row>
    <row r="699" spans="1:60">
      <c r="A699" t="s">
        <v>3554</v>
      </c>
      <c r="B699" t="s">
        <v>3555</v>
      </c>
      <c r="C699" t="s">
        <v>314</v>
      </c>
      <c r="D699" t="s">
        <v>3556</v>
      </c>
      <c r="E699" t="s">
        <v>3557</v>
      </c>
      <c r="F699" t="s">
        <v>3558</v>
      </c>
      <c r="G699" t="s">
        <v>3559</v>
      </c>
      <c r="H699" t="s">
        <v>288</v>
      </c>
      <c r="I699">
        <v>60002</v>
      </c>
      <c r="J699" t="s">
        <v>18025</v>
      </c>
      <c r="K699" t="s">
        <v>182</v>
      </c>
      <c r="L699">
        <v>1.5</v>
      </c>
      <c r="M699">
        <v>5</v>
      </c>
      <c r="N699">
        <v>2</v>
      </c>
      <c r="O699">
        <v>8.5</v>
      </c>
      <c r="P699">
        <v>21</v>
      </c>
      <c r="Q699" t="s">
        <v>290</v>
      </c>
      <c r="R699" t="s">
        <v>290</v>
      </c>
      <c r="S699" t="s">
        <v>290</v>
      </c>
      <c r="T699">
        <v>10</v>
      </c>
      <c r="U699" t="s">
        <v>290</v>
      </c>
      <c r="V699" t="s">
        <v>290</v>
      </c>
      <c r="W699">
        <v>13</v>
      </c>
      <c r="X699">
        <v>13</v>
      </c>
      <c r="Y699" t="s">
        <v>290</v>
      </c>
      <c r="Z699" t="s">
        <v>290</v>
      </c>
      <c r="AA699" t="s">
        <v>290</v>
      </c>
      <c r="AB699" t="s">
        <v>290</v>
      </c>
      <c r="AC699" t="s">
        <v>290</v>
      </c>
      <c r="AD699" t="s">
        <v>290</v>
      </c>
      <c r="AE699" t="s">
        <v>290</v>
      </c>
      <c r="AF699" t="s">
        <v>290</v>
      </c>
      <c r="AG699" t="s">
        <v>290</v>
      </c>
      <c r="AH699" t="s">
        <v>290</v>
      </c>
      <c r="AI699" t="s">
        <v>290</v>
      </c>
      <c r="AJ699" t="s">
        <v>290</v>
      </c>
      <c r="AK699" t="s">
        <v>290</v>
      </c>
      <c r="AL699" t="s">
        <v>290</v>
      </c>
      <c r="AM699" t="s">
        <v>290</v>
      </c>
      <c r="AN699" t="s">
        <v>290</v>
      </c>
      <c r="AO699">
        <v>86</v>
      </c>
      <c r="AP699" t="s">
        <v>290</v>
      </c>
      <c r="AQ699">
        <v>35</v>
      </c>
      <c r="AR699">
        <v>55</v>
      </c>
      <c r="AS699">
        <v>90</v>
      </c>
      <c r="AT699">
        <v>42.467875999999997</v>
      </c>
      <c r="AU699">
        <v>-88.091716000000005</v>
      </c>
      <c r="AV699">
        <v>1</v>
      </c>
      <c r="AW699" t="s">
        <v>16343</v>
      </c>
      <c r="AX699">
        <v>1275</v>
      </c>
      <c r="AY699" t="s">
        <v>16564</v>
      </c>
      <c r="BB699" t="s">
        <v>3559</v>
      </c>
      <c r="BC699" t="s">
        <v>288</v>
      </c>
      <c r="BD699" t="s">
        <v>16602</v>
      </c>
      <c r="BE699">
        <v>60002</v>
      </c>
      <c r="BF699" t="s">
        <v>16346</v>
      </c>
      <c r="BG699" t="s">
        <v>182</v>
      </c>
      <c r="BH699" t="b">
        <f>IFERROR(MATCH('2020'!A699, '2021'!A:A, 0) &gt;0, FALSE)</f>
        <v>1</v>
      </c>
    </row>
    <row r="700" spans="1:60">
      <c r="A700" t="s">
        <v>3561</v>
      </c>
      <c r="B700" t="s">
        <v>3562</v>
      </c>
      <c r="C700" t="s">
        <v>314</v>
      </c>
      <c r="D700" t="s">
        <v>354</v>
      </c>
      <c r="E700" t="s">
        <v>18026</v>
      </c>
      <c r="F700" t="s">
        <v>3564</v>
      </c>
      <c r="G700" t="s">
        <v>3467</v>
      </c>
      <c r="H700" t="s">
        <v>288</v>
      </c>
      <c r="I700">
        <v>60045</v>
      </c>
      <c r="J700" t="s">
        <v>18027</v>
      </c>
      <c r="K700" t="s">
        <v>182</v>
      </c>
      <c r="L700">
        <v>12.8</v>
      </c>
      <c r="M700">
        <v>51.7</v>
      </c>
      <c r="N700">
        <v>15.9</v>
      </c>
      <c r="O700">
        <v>80.400000000000006</v>
      </c>
      <c r="P700">
        <v>44</v>
      </c>
      <c r="Q700">
        <v>25</v>
      </c>
      <c r="R700">
        <v>37</v>
      </c>
      <c r="S700">
        <v>22</v>
      </c>
      <c r="T700">
        <v>41</v>
      </c>
      <c r="U700">
        <v>28</v>
      </c>
      <c r="V700">
        <v>33</v>
      </c>
      <c r="W700">
        <v>40</v>
      </c>
      <c r="X700">
        <v>40</v>
      </c>
      <c r="Y700">
        <v>48</v>
      </c>
      <c r="Z700" t="s">
        <v>290</v>
      </c>
      <c r="AA700" t="s">
        <v>290</v>
      </c>
      <c r="AB700" t="s">
        <v>290</v>
      </c>
      <c r="AC700" t="s">
        <v>290</v>
      </c>
      <c r="AD700" t="s">
        <v>290</v>
      </c>
      <c r="AE700" t="s">
        <v>290</v>
      </c>
      <c r="AF700" t="s">
        <v>290</v>
      </c>
      <c r="AG700" t="s">
        <v>290</v>
      </c>
      <c r="AH700" t="s">
        <v>290</v>
      </c>
      <c r="AI700" t="s">
        <v>290</v>
      </c>
      <c r="AJ700" t="s">
        <v>290</v>
      </c>
      <c r="AK700" t="s">
        <v>290</v>
      </c>
      <c r="AL700">
        <v>23</v>
      </c>
      <c r="AM700" t="s">
        <v>290</v>
      </c>
      <c r="AN700" t="s">
        <v>290</v>
      </c>
      <c r="AO700">
        <v>290</v>
      </c>
      <c r="AP700">
        <v>31</v>
      </c>
      <c r="AQ700">
        <v>169</v>
      </c>
      <c r="AR700">
        <v>189</v>
      </c>
      <c r="AS700">
        <v>358</v>
      </c>
      <c r="AT700">
        <v>42.237245000000001</v>
      </c>
      <c r="AU700">
        <v>-87.836896999999993</v>
      </c>
      <c r="AV700">
        <v>1</v>
      </c>
      <c r="AW700" t="s">
        <v>16343</v>
      </c>
      <c r="AX700">
        <v>145</v>
      </c>
      <c r="AY700" t="s">
        <v>18028</v>
      </c>
      <c r="BB700" t="s">
        <v>3467</v>
      </c>
      <c r="BC700" t="s">
        <v>288</v>
      </c>
      <c r="BD700" t="s">
        <v>16602</v>
      </c>
      <c r="BE700">
        <v>60045</v>
      </c>
      <c r="BF700" t="s">
        <v>16346</v>
      </c>
      <c r="BG700" t="s">
        <v>182</v>
      </c>
      <c r="BH700" t="b">
        <f>IFERROR(MATCH('2020'!A700, '2021'!A:A, 0) &gt;0, FALSE)</f>
        <v>1</v>
      </c>
    </row>
    <row r="701" spans="1:60">
      <c r="A701" t="s">
        <v>3565</v>
      </c>
      <c r="B701" t="s">
        <v>3566</v>
      </c>
      <c r="D701" t="s">
        <v>3567</v>
      </c>
      <c r="E701" t="s">
        <v>3568</v>
      </c>
      <c r="F701" t="s">
        <v>3569</v>
      </c>
      <c r="G701" t="s">
        <v>3467</v>
      </c>
      <c r="H701" t="s">
        <v>288</v>
      </c>
      <c r="I701">
        <v>60045</v>
      </c>
      <c r="J701" t="s">
        <v>18029</v>
      </c>
      <c r="K701" t="s">
        <v>182</v>
      </c>
      <c r="L701">
        <v>3</v>
      </c>
      <c r="M701">
        <v>17</v>
      </c>
      <c r="N701">
        <v>4</v>
      </c>
      <c r="O701">
        <v>24</v>
      </c>
      <c r="P701">
        <v>31</v>
      </c>
      <c r="Q701">
        <v>18</v>
      </c>
      <c r="R701">
        <v>16</v>
      </c>
      <c r="S701">
        <v>12</v>
      </c>
      <c r="T701" t="s">
        <v>290</v>
      </c>
      <c r="U701">
        <v>15</v>
      </c>
      <c r="V701" t="s">
        <v>290</v>
      </c>
      <c r="W701">
        <v>14</v>
      </c>
      <c r="X701">
        <v>14</v>
      </c>
      <c r="Y701" t="s">
        <v>290</v>
      </c>
      <c r="Z701" t="s">
        <v>290</v>
      </c>
      <c r="AA701" t="s">
        <v>290</v>
      </c>
      <c r="AB701" t="s">
        <v>290</v>
      </c>
      <c r="AC701" t="s">
        <v>290</v>
      </c>
      <c r="AD701" t="s">
        <v>290</v>
      </c>
      <c r="AE701" t="s">
        <v>290</v>
      </c>
      <c r="AF701" t="s">
        <v>290</v>
      </c>
      <c r="AG701" t="s">
        <v>290</v>
      </c>
      <c r="AH701" t="s">
        <v>290</v>
      </c>
      <c r="AI701" t="s">
        <v>290</v>
      </c>
      <c r="AJ701">
        <v>12</v>
      </c>
      <c r="AK701" t="s">
        <v>290</v>
      </c>
      <c r="AL701">
        <v>21</v>
      </c>
      <c r="AM701" t="s">
        <v>290</v>
      </c>
      <c r="AN701" t="s">
        <v>290</v>
      </c>
      <c r="AO701">
        <v>88</v>
      </c>
      <c r="AP701" t="s">
        <v>290</v>
      </c>
      <c r="AQ701">
        <v>71</v>
      </c>
      <c r="AR701">
        <v>68</v>
      </c>
      <c r="AS701">
        <v>139</v>
      </c>
      <c r="AT701">
        <v>42.269770000000001</v>
      </c>
      <c r="AU701">
        <v>-87.903643000000002</v>
      </c>
      <c r="AV701">
        <v>1</v>
      </c>
      <c r="AW701" t="s">
        <v>16343</v>
      </c>
      <c r="AX701">
        <v>13911</v>
      </c>
      <c r="AY701" t="s">
        <v>17977</v>
      </c>
      <c r="BB701" t="s">
        <v>3467</v>
      </c>
      <c r="BC701" t="s">
        <v>288</v>
      </c>
      <c r="BD701" t="s">
        <v>16602</v>
      </c>
      <c r="BE701">
        <v>60045</v>
      </c>
      <c r="BF701" t="s">
        <v>16346</v>
      </c>
      <c r="BG701" t="s">
        <v>182</v>
      </c>
      <c r="BH701" t="b">
        <f>IFERROR(MATCH('2020'!A701, '2021'!A:A, 0) &gt;0, FALSE)</f>
        <v>1</v>
      </c>
    </row>
    <row r="702" spans="1:60">
      <c r="A702" t="s">
        <v>3570</v>
      </c>
      <c r="B702" t="s">
        <v>3571</v>
      </c>
      <c r="D702" t="s">
        <v>725</v>
      </c>
      <c r="E702" t="s">
        <v>18030</v>
      </c>
      <c r="F702" t="s">
        <v>3572</v>
      </c>
      <c r="G702" t="s">
        <v>3518</v>
      </c>
      <c r="H702" t="s">
        <v>288</v>
      </c>
      <c r="I702">
        <v>60030</v>
      </c>
      <c r="J702" t="s">
        <v>18031</v>
      </c>
      <c r="K702" t="s">
        <v>182</v>
      </c>
      <c r="L702">
        <v>3</v>
      </c>
      <c r="M702">
        <v>17.3</v>
      </c>
      <c r="N702">
        <v>7.8</v>
      </c>
      <c r="O702">
        <v>28.1</v>
      </c>
      <c r="P702">
        <v>32</v>
      </c>
      <c r="Q702">
        <v>22</v>
      </c>
      <c r="R702">
        <v>11</v>
      </c>
      <c r="S702" t="s">
        <v>290</v>
      </c>
      <c r="T702" t="s">
        <v>290</v>
      </c>
      <c r="U702">
        <v>11</v>
      </c>
      <c r="V702">
        <v>11</v>
      </c>
      <c r="W702">
        <v>13</v>
      </c>
      <c r="X702" t="s">
        <v>290</v>
      </c>
      <c r="Y702" t="s">
        <v>290</v>
      </c>
      <c r="Z702" t="s">
        <v>290</v>
      </c>
      <c r="AA702" t="s">
        <v>290</v>
      </c>
      <c r="AB702">
        <v>11</v>
      </c>
      <c r="AC702">
        <v>10</v>
      </c>
      <c r="AD702" t="s">
        <v>290</v>
      </c>
      <c r="AE702" t="s">
        <v>290</v>
      </c>
      <c r="AF702" t="s">
        <v>290</v>
      </c>
      <c r="AG702" t="s">
        <v>290</v>
      </c>
      <c r="AH702">
        <v>14</v>
      </c>
      <c r="AI702" t="s">
        <v>290</v>
      </c>
      <c r="AJ702">
        <v>13</v>
      </c>
      <c r="AK702" t="s">
        <v>290</v>
      </c>
      <c r="AL702">
        <v>12</v>
      </c>
      <c r="AM702" t="s">
        <v>290</v>
      </c>
      <c r="AN702" t="s">
        <v>290</v>
      </c>
      <c r="AO702">
        <v>126</v>
      </c>
      <c r="AP702">
        <v>21</v>
      </c>
      <c r="AQ702">
        <v>96</v>
      </c>
      <c r="AR702">
        <v>89</v>
      </c>
      <c r="AS702">
        <v>185</v>
      </c>
      <c r="AT702">
        <v>42.338470000000001</v>
      </c>
      <c r="AU702">
        <v>-88.043023000000005</v>
      </c>
      <c r="AV702">
        <v>1</v>
      </c>
      <c r="AW702" t="s">
        <v>16343</v>
      </c>
      <c r="AX702">
        <v>275</v>
      </c>
      <c r="AY702" t="s">
        <v>18032</v>
      </c>
      <c r="BB702" t="s">
        <v>3518</v>
      </c>
      <c r="BC702" t="s">
        <v>288</v>
      </c>
      <c r="BD702" t="s">
        <v>16602</v>
      </c>
      <c r="BE702">
        <v>60030</v>
      </c>
      <c r="BF702" t="s">
        <v>16346</v>
      </c>
      <c r="BG702" t="s">
        <v>182</v>
      </c>
      <c r="BH702" t="b">
        <f>IFERROR(MATCH('2020'!A702, '2021'!A:A, 0) &gt;0, FALSE)</f>
        <v>1</v>
      </c>
    </row>
    <row r="703" spans="1:60">
      <c r="A703" t="s">
        <v>3573</v>
      </c>
      <c r="B703" t="s">
        <v>1061</v>
      </c>
      <c r="D703" t="s">
        <v>677</v>
      </c>
      <c r="E703" t="s">
        <v>18033</v>
      </c>
      <c r="F703" t="s">
        <v>3575</v>
      </c>
      <c r="G703" t="s">
        <v>3460</v>
      </c>
      <c r="H703" t="s">
        <v>288</v>
      </c>
      <c r="I703">
        <v>60048</v>
      </c>
      <c r="J703" t="s">
        <v>18034</v>
      </c>
      <c r="K703" t="s">
        <v>182</v>
      </c>
      <c r="L703">
        <v>3</v>
      </c>
      <c r="M703">
        <v>6</v>
      </c>
      <c r="N703">
        <v>0.5</v>
      </c>
      <c r="O703">
        <v>9.5</v>
      </c>
      <c r="P703">
        <v>23</v>
      </c>
      <c r="Q703">
        <v>13</v>
      </c>
      <c r="R703">
        <v>11</v>
      </c>
      <c r="S703" t="s">
        <v>290</v>
      </c>
      <c r="T703" t="s">
        <v>290</v>
      </c>
      <c r="U703" t="s">
        <v>290</v>
      </c>
      <c r="V703" t="s">
        <v>290</v>
      </c>
      <c r="W703" t="s">
        <v>290</v>
      </c>
      <c r="X703" t="s">
        <v>290</v>
      </c>
      <c r="Y703" t="s">
        <v>290</v>
      </c>
      <c r="Z703" t="s">
        <v>290</v>
      </c>
      <c r="AA703" t="s">
        <v>290</v>
      </c>
      <c r="AB703" t="s">
        <v>290</v>
      </c>
      <c r="AC703" t="s">
        <v>290</v>
      </c>
      <c r="AD703" t="s">
        <v>290</v>
      </c>
      <c r="AE703" t="s">
        <v>290</v>
      </c>
      <c r="AF703" t="s">
        <v>290</v>
      </c>
      <c r="AG703" t="s">
        <v>290</v>
      </c>
      <c r="AH703" t="s">
        <v>290</v>
      </c>
      <c r="AI703" t="s">
        <v>290</v>
      </c>
      <c r="AJ703" t="s">
        <v>290</v>
      </c>
      <c r="AK703" t="s">
        <v>290</v>
      </c>
      <c r="AL703" t="s">
        <v>290</v>
      </c>
      <c r="AM703" t="s">
        <v>290</v>
      </c>
      <c r="AN703" t="s">
        <v>290</v>
      </c>
      <c r="AO703">
        <v>64</v>
      </c>
      <c r="AP703" t="s">
        <v>290</v>
      </c>
      <c r="AQ703">
        <v>54</v>
      </c>
      <c r="AR703">
        <v>33</v>
      </c>
      <c r="AS703">
        <v>87</v>
      </c>
      <c r="AT703">
        <v>42.282936999999997</v>
      </c>
      <c r="AU703">
        <v>-87.961269999999999</v>
      </c>
      <c r="AV703">
        <v>1</v>
      </c>
      <c r="AW703" t="s">
        <v>16343</v>
      </c>
      <c r="AX703">
        <v>501</v>
      </c>
      <c r="AY703" t="s">
        <v>18035</v>
      </c>
      <c r="BB703" t="s">
        <v>3460</v>
      </c>
      <c r="BC703" t="s">
        <v>288</v>
      </c>
      <c r="BD703" t="s">
        <v>16602</v>
      </c>
      <c r="BE703">
        <v>60048</v>
      </c>
      <c r="BF703" t="s">
        <v>16346</v>
      </c>
      <c r="BG703" t="s">
        <v>182</v>
      </c>
      <c r="BH703" t="b">
        <f>IFERROR(MATCH('2020'!A703, '2021'!A:A, 0) &gt;0, FALSE)</f>
        <v>1</v>
      </c>
    </row>
    <row r="704" spans="1:60">
      <c r="A704" t="s">
        <v>3576</v>
      </c>
      <c r="B704" t="s">
        <v>3577</v>
      </c>
      <c r="C704" t="s">
        <v>518</v>
      </c>
      <c r="D704" t="s">
        <v>981</v>
      </c>
      <c r="E704" t="s">
        <v>3578</v>
      </c>
      <c r="F704" t="s">
        <v>3579</v>
      </c>
      <c r="G704" t="s">
        <v>3495</v>
      </c>
      <c r="H704" t="s">
        <v>288</v>
      </c>
      <c r="I704">
        <v>60087</v>
      </c>
      <c r="J704" t="s">
        <v>18036</v>
      </c>
      <c r="K704" t="s">
        <v>182</v>
      </c>
      <c r="L704">
        <v>1.2</v>
      </c>
      <c r="M704">
        <v>15.1</v>
      </c>
      <c r="N704">
        <v>3.5</v>
      </c>
      <c r="O704">
        <v>19.8</v>
      </c>
      <c r="P704">
        <v>11</v>
      </c>
      <c r="Q704" t="s">
        <v>290</v>
      </c>
      <c r="R704" t="s">
        <v>290</v>
      </c>
      <c r="S704">
        <v>11</v>
      </c>
      <c r="T704" t="s">
        <v>290</v>
      </c>
      <c r="U704">
        <v>12</v>
      </c>
      <c r="V704">
        <v>15</v>
      </c>
      <c r="W704" t="s">
        <v>290</v>
      </c>
      <c r="X704">
        <v>13</v>
      </c>
      <c r="Y704">
        <v>15</v>
      </c>
      <c r="Z704">
        <v>15</v>
      </c>
      <c r="AA704">
        <v>16</v>
      </c>
      <c r="AB704">
        <v>16</v>
      </c>
      <c r="AC704">
        <v>13</v>
      </c>
      <c r="AD704" t="s">
        <v>290</v>
      </c>
      <c r="AE704" t="s">
        <v>290</v>
      </c>
      <c r="AF704" t="s">
        <v>290</v>
      </c>
      <c r="AG704" t="s">
        <v>290</v>
      </c>
      <c r="AH704" t="s">
        <v>290</v>
      </c>
      <c r="AI704" t="s">
        <v>290</v>
      </c>
      <c r="AJ704">
        <v>45</v>
      </c>
      <c r="AK704" t="s">
        <v>290</v>
      </c>
      <c r="AL704" t="s">
        <v>290</v>
      </c>
      <c r="AM704">
        <v>51</v>
      </c>
      <c r="AN704" t="s">
        <v>290</v>
      </c>
      <c r="AO704">
        <v>39</v>
      </c>
      <c r="AP704">
        <v>25</v>
      </c>
      <c r="AQ704">
        <v>80</v>
      </c>
      <c r="AR704">
        <v>88</v>
      </c>
      <c r="AS704">
        <v>168</v>
      </c>
      <c r="AT704">
        <v>42.410392999999999</v>
      </c>
      <c r="AU704">
        <v>-87.850831999999997</v>
      </c>
      <c r="AV704">
        <v>1</v>
      </c>
      <c r="AW704" t="s">
        <v>16343</v>
      </c>
      <c r="AX704">
        <v>1550</v>
      </c>
      <c r="AY704" t="s">
        <v>18037</v>
      </c>
      <c r="BB704" t="s">
        <v>3495</v>
      </c>
      <c r="BC704" t="s">
        <v>288</v>
      </c>
      <c r="BD704" t="s">
        <v>16602</v>
      </c>
      <c r="BE704">
        <v>60087</v>
      </c>
      <c r="BF704" t="s">
        <v>16346</v>
      </c>
      <c r="BG704" t="s">
        <v>182</v>
      </c>
      <c r="BH704" t="b">
        <f>IFERROR(MATCH('2020'!A704, '2021'!A:A, 0) &gt;0, FALSE)</f>
        <v>1</v>
      </c>
    </row>
    <row r="705" spans="1:60">
      <c r="A705" t="s">
        <v>3581</v>
      </c>
      <c r="B705" t="s">
        <v>3582</v>
      </c>
      <c r="C705" t="s">
        <v>283</v>
      </c>
      <c r="D705" t="s">
        <v>3583</v>
      </c>
      <c r="E705" t="s">
        <v>1541</v>
      </c>
      <c r="F705" t="s">
        <v>3584</v>
      </c>
      <c r="G705" t="s">
        <v>3495</v>
      </c>
      <c r="H705" t="s">
        <v>288</v>
      </c>
      <c r="I705">
        <v>60087</v>
      </c>
      <c r="J705" t="s">
        <v>18038</v>
      </c>
      <c r="K705" t="s">
        <v>182</v>
      </c>
      <c r="L705">
        <v>3</v>
      </c>
      <c r="M705">
        <v>6</v>
      </c>
      <c r="N705">
        <v>2</v>
      </c>
      <c r="O705">
        <v>11</v>
      </c>
      <c r="P705" t="s">
        <v>290</v>
      </c>
      <c r="Q705">
        <v>10</v>
      </c>
      <c r="R705">
        <v>10</v>
      </c>
      <c r="S705" t="s">
        <v>290</v>
      </c>
      <c r="T705" t="s">
        <v>290</v>
      </c>
      <c r="U705" t="s">
        <v>290</v>
      </c>
      <c r="V705" t="s">
        <v>290</v>
      </c>
      <c r="W705" t="s">
        <v>290</v>
      </c>
      <c r="X705" t="s">
        <v>290</v>
      </c>
      <c r="Y705" t="s">
        <v>290</v>
      </c>
      <c r="Z705" t="s">
        <v>290</v>
      </c>
      <c r="AA705" t="s">
        <v>290</v>
      </c>
      <c r="AB705" t="s">
        <v>290</v>
      </c>
      <c r="AC705" t="s">
        <v>290</v>
      </c>
      <c r="AD705" t="s">
        <v>290</v>
      </c>
      <c r="AE705" t="s">
        <v>290</v>
      </c>
      <c r="AF705" t="s">
        <v>290</v>
      </c>
      <c r="AG705" t="s">
        <v>290</v>
      </c>
      <c r="AH705" t="s">
        <v>290</v>
      </c>
      <c r="AI705" t="s">
        <v>290</v>
      </c>
      <c r="AJ705">
        <v>11</v>
      </c>
      <c r="AK705" t="s">
        <v>290</v>
      </c>
      <c r="AL705" t="s">
        <v>290</v>
      </c>
      <c r="AM705">
        <v>39</v>
      </c>
      <c r="AN705" t="s">
        <v>290</v>
      </c>
      <c r="AO705" t="s">
        <v>290</v>
      </c>
      <c r="AP705">
        <v>11</v>
      </c>
      <c r="AQ705">
        <v>40</v>
      </c>
      <c r="AR705">
        <v>23</v>
      </c>
      <c r="AS705">
        <v>63</v>
      </c>
      <c r="AT705">
        <v>42.417830000000002</v>
      </c>
      <c r="AU705">
        <v>-87.854122000000004</v>
      </c>
      <c r="AV705">
        <v>1</v>
      </c>
      <c r="AW705" t="s">
        <v>16343</v>
      </c>
      <c r="AX705">
        <v>3601</v>
      </c>
      <c r="AY705" t="s">
        <v>18039</v>
      </c>
      <c r="BB705" t="s">
        <v>3495</v>
      </c>
      <c r="BC705" t="s">
        <v>288</v>
      </c>
      <c r="BD705" t="s">
        <v>16602</v>
      </c>
      <c r="BE705">
        <v>60087</v>
      </c>
      <c r="BF705" t="s">
        <v>16346</v>
      </c>
      <c r="BG705" t="s">
        <v>182</v>
      </c>
      <c r="BH705" t="b">
        <f>IFERROR(MATCH('2020'!A705, '2021'!A:A, 0) &gt;0, FALSE)</f>
        <v>1</v>
      </c>
    </row>
    <row r="706" spans="1:60">
      <c r="A706" t="s">
        <v>3585</v>
      </c>
      <c r="B706" t="s">
        <v>3586</v>
      </c>
      <c r="C706" t="s">
        <v>314</v>
      </c>
      <c r="D706" t="s">
        <v>916</v>
      </c>
      <c r="E706" t="s">
        <v>3587</v>
      </c>
      <c r="F706" t="s">
        <v>3588</v>
      </c>
      <c r="G706" t="s">
        <v>3495</v>
      </c>
      <c r="H706" t="s">
        <v>288</v>
      </c>
      <c r="I706">
        <v>60085</v>
      </c>
      <c r="J706" t="s">
        <v>18040</v>
      </c>
      <c r="K706" t="s">
        <v>182</v>
      </c>
      <c r="L706">
        <v>3</v>
      </c>
      <c r="M706">
        <v>16</v>
      </c>
      <c r="N706">
        <v>18.600000000000001</v>
      </c>
      <c r="O706">
        <v>37.6</v>
      </c>
      <c r="P706" t="s">
        <v>290</v>
      </c>
      <c r="Q706" t="s">
        <v>290</v>
      </c>
      <c r="R706" t="s">
        <v>290</v>
      </c>
      <c r="S706" t="s">
        <v>290</v>
      </c>
      <c r="T706" t="s">
        <v>290</v>
      </c>
      <c r="U706" t="s">
        <v>290</v>
      </c>
      <c r="V706" t="s">
        <v>290</v>
      </c>
      <c r="W706" t="s">
        <v>290</v>
      </c>
      <c r="X706" t="s">
        <v>290</v>
      </c>
      <c r="Y706" t="s">
        <v>290</v>
      </c>
      <c r="Z706">
        <v>104</v>
      </c>
      <c r="AA706">
        <v>105</v>
      </c>
      <c r="AB706">
        <v>94</v>
      </c>
      <c r="AC706">
        <v>99</v>
      </c>
      <c r="AD706" t="s">
        <v>290</v>
      </c>
      <c r="AE706" t="s">
        <v>290</v>
      </c>
      <c r="AF706" t="s">
        <v>290</v>
      </c>
      <c r="AG706" t="s">
        <v>290</v>
      </c>
      <c r="AH706" t="s">
        <v>290</v>
      </c>
      <c r="AI706" t="s">
        <v>290</v>
      </c>
      <c r="AJ706">
        <v>381</v>
      </c>
      <c r="AK706" t="s">
        <v>290</v>
      </c>
      <c r="AL706" t="s">
        <v>290</v>
      </c>
      <c r="AM706">
        <v>16</v>
      </c>
      <c r="AN706" t="s">
        <v>290</v>
      </c>
      <c r="AO706" t="s">
        <v>290</v>
      </c>
      <c r="AP706" t="s">
        <v>290</v>
      </c>
      <c r="AQ706">
        <v>247</v>
      </c>
      <c r="AR706">
        <v>155</v>
      </c>
      <c r="AS706">
        <v>402</v>
      </c>
      <c r="AT706">
        <v>42.350608999999999</v>
      </c>
      <c r="AU706">
        <v>-87.877624999999995</v>
      </c>
      <c r="AV706">
        <v>1</v>
      </c>
      <c r="AW706" t="s">
        <v>16343</v>
      </c>
      <c r="AX706">
        <v>3106</v>
      </c>
      <c r="AY706" t="s">
        <v>18041</v>
      </c>
      <c r="BB706" t="s">
        <v>3495</v>
      </c>
      <c r="BC706" t="s">
        <v>288</v>
      </c>
      <c r="BD706" t="s">
        <v>16602</v>
      </c>
      <c r="BE706">
        <v>60085</v>
      </c>
      <c r="BF706" t="s">
        <v>16346</v>
      </c>
      <c r="BG706" t="s">
        <v>182</v>
      </c>
      <c r="BH706" t="b">
        <f>IFERROR(MATCH('2020'!A706, '2021'!A:A, 0) &gt;0, FALSE)</f>
        <v>1</v>
      </c>
    </row>
    <row r="707" spans="1:60">
      <c r="A707" t="s">
        <v>4765</v>
      </c>
      <c r="B707" t="s">
        <v>4766</v>
      </c>
      <c r="D707" t="s">
        <v>18042</v>
      </c>
      <c r="E707" t="s">
        <v>18043</v>
      </c>
      <c r="F707" t="s">
        <v>4768</v>
      </c>
      <c r="G707" t="s">
        <v>3646</v>
      </c>
      <c r="H707" t="s">
        <v>288</v>
      </c>
      <c r="I707">
        <v>60084</v>
      </c>
      <c r="J707" t="s">
        <v>18044</v>
      </c>
      <c r="K707" t="s">
        <v>182</v>
      </c>
      <c r="L707">
        <v>2.5</v>
      </c>
      <c r="M707">
        <v>12.5</v>
      </c>
      <c r="N707">
        <v>1</v>
      </c>
      <c r="O707">
        <v>16</v>
      </c>
      <c r="P707">
        <v>33</v>
      </c>
      <c r="Q707">
        <v>13</v>
      </c>
      <c r="R707" t="s">
        <v>290</v>
      </c>
      <c r="S707">
        <v>12</v>
      </c>
      <c r="T707" t="s">
        <v>290</v>
      </c>
      <c r="U707" t="s">
        <v>290</v>
      </c>
      <c r="V707" t="s">
        <v>290</v>
      </c>
      <c r="W707" t="s">
        <v>290</v>
      </c>
      <c r="X707" t="s">
        <v>290</v>
      </c>
      <c r="Y707" t="s">
        <v>290</v>
      </c>
      <c r="Z707" t="s">
        <v>290</v>
      </c>
      <c r="AA707" t="s">
        <v>290</v>
      </c>
      <c r="AB707" t="s">
        <v>290</v>
      </c>
      <c r="AC707" t="s">
        <v>290</v>
      </c>
      <c r="AD707" t="s">
        <v>290</v>
      </c>
      <c r="AE707" t="s">
        <v>290</v>
      </c>
      <c r="AF707" t="s">
        <v>290</v>
      </c>
      <c r="AG707" t="s">
        <v>290</v>
      </c>
      <c r="AH707" t="s">
        <v>290</v>
      </c>
      <c r="AI707" t="s">
        <v>290</v>
      </c>
      <c r="AJ707" t="s">
        <v>290</v>
      </c>
      <c r="AK707" t="s">
        <v>290</v>
      </c>
      <c r="AL707" t="s">
        <v>290</v>
      </c>
      <c r="AM707" t="s">
        <v>290</v>
      </c>
      <c r="AN707" t="s">
        <v>290</v>
      </c>
      <c r="AO707">
        <v>75</v>
      </c>
      <c r="AP707">
        <v>13</v>
      </c>
      <c r="AQ707">
        <v>47</v>
      </c>
      <c r="AR707">
        <v>49</v>
      </c>
      <c r="AS707">
        <v>96</v>
      </c>
      <c r="AT707">
        <v>42.276977000000002</v>
      </c>
      <c r="AU707">
        <v>-88.145674</v>
      </c>
      <c r="AV707">
        <v>1</v>
      </c>
      <c r="AW707" t="s">
        <v>16343</v>
      </c>
      <c r="AX707">
        <v>150</v>
      </c>
      <c r="AY707" t="s">
        <v>18045</v>
      </c>
      <c r="BB707" t="s">
        <v>3646</v>
      </c>
      <c r="BC707" t="s">
        <v>288</v>
      </c>
      <c r="BD707" t="s">
        <v>16602</v>
      </c>
      <c r="BE707">
        <v>60084</v>
      </c>
      <c r="BF707" t="s">
        <v>16346</v>
      </c>
      <c r="BG707" t="s">
        <v>182</v>
      </c>
      <c r="BH707" t="b">
        <f>IFERROR(MATCH('2020'!A707, '2021'!A:A, 0) &gt;0, FALSE)</f>
        <v>1</v>
      </c>
    </row>
    <row r="708" spans="1:60">
      <c r="A708" t="s">
        <v>3589</v>
      </c>
      <c r="B708" t="s">
        <v>3590</v>
      </c>
      <c r="C708" t="s">
        <v>314</v>
      </c>
      <c r="D708" t="s">
        <v>2594</v>
      </c>
      <c r="E708" t="s">
        <v>3591</v>
      </c>
      <c r="F708" t="s">
        <v>3592</v>
      </c>
      <c r="G708" t="s">
        <v>716</v>
      </c>
      <c r="H708" t="s">
        <v>288</v>
      </c>
      <c r="I708">
        <v>60089</v>
      </c>
      <c r="J708" t="s">
        <v>18046</v>
      </c>
      <c r="K708" t="s">
        <v>182</v>
      </c>
      <c r="L708">
        <v>1.6</v>
      </c>
      <c r="M708">
        <v>4.8</v>
      </c>
      <c r="N708">
        <v>2.6</v>
      </c>
      <c r="O708">
        <v>9</v>
      </c>
      <c r="P708" t="s">
        <v>290</v>
      </c>
      <c r="Q708" t="s">
        <v>290</v>
      </c>
      <c r="R708" t="s">
        <v>290</v>
      </c>
      <c r="S708" t="s">
        <v>290</v>
      </c>
      <c r="T708" t="s">
        <v>290</v>
      </c>
      <c r="U708" t="s">
        <v>290</v>
      </c>
      <c r="V708" t="s">
        <v>290</v>
      </c>
      <c r="W708" t="s">
        <v>290</v>
      </c>
      <c r="X708" t="s">
        <v>290</v>
      </c>
      <c r="Y708" t="s">
        <v>290</v>
      </c>
      <c r="Z708" t="s">
        <v>290</v>
      </c>
      <c r="AA708" t="s">
        <v>290</v>
      </c>
      <c r="AB708" t="s">
        <v>290</v>
      </c>
      <c r="AC708" t="s">
        <v>290</v>
      </c>
      <c r="AD708" t="s">
        <v>290</v>
      </c>
      <c r="AE708" t="s">
        <v>290</v>
      </c>
      <c r="AF708" t="s">
        <v>290</v>
      </c>
      <c r="AG708" t="s">
        <v>290</v>
      </c>
      <c r="AH708" t="s">
        <v>290</v>
      </c>
      <c r="AI708" t="s">
        <v>290</v>
      </c>
      <c r="AJ708" t="s">
        <v>290</v>
      </c>
      <c r="AK708" t="s">
        <v>290</v>
      </c>
      <c r="AL708" t="s">
        <v>290</v>
      </c>
      <c r="AM708" t="s">
        <v>290</v>
      </c>
      <c r="AN708" t="s">
        <v>290</v>
      </c>
      <c r="AO708">
        <v>14</v>
      </c>
      <c r="AP708" t="s">
        <v>290</v>
      </c>
      <c r="AQ708">
        <v>6</v>
      </c>
      <c r="AR708">
        <v>12</v>
      </c>
      <c r="AS708">
        <v>18</v>
      </c>
      <c r="AT708">
        <v>42.155718999999998</v>
      </c>
      <c r="AU708">
        <v>-87.941368999999995</v>
      </c>
      <c r="AV708">
        <v>1</v>
      </c>
      <c r="AW708" t="s">
        <v>16343</v>
      </c>
      <c r="AX708">
        <v>720</v>
      </c>
      <c r="AY708" t="s">
        <v>18047</v>
      </c>
      <c r="BB708" t="s">
        <v>716</v>
      </c>
      <c r="BC708" t="s">
        <v>288</v>
      </c>
      <c r="BD708" t="s">
        <v>16602</v>
      </c>
      <c r="BE708">
        <v>60089</v>
      </c>
      <c r="BF708" t="s">
        <v>16346</v>
      </c>
      <c r="BG708" t="s">
        <v>182</v>
      </c>
      <c r="BH708" t="b">
        <f>IFERROR(MATCH('2020'!A708, '2021'!A:A, 0) &gt;0, FALSE)</f>
        <v>1</v>
      </c>
    </row>
    <row r="709" spans="1:60">
      <c r="A709" t="s">
        <v>3608</v>
      </c>
      <c r="B709" t="s">
        <v>3609</v>
      </c>
      <c r="D709" t="s">
        <v>1144</v>
      </c>
      <c r="E709" t="s">
        <v>2159</v>
      </c>
      <c r="F709" t="s">
        <v>3611</v>
      </c>
      <c r="G709" t="s">
        <v>3467</v>
      </c>
      <c r="H709" t="s">
        <v>288</v>
      </c>
      <c r="I709">
        <v>60045</v>
      </c>
      <c r="J709" t="s">
        <v>18048</v>
      </c>
      <c r="K709" t="s">
        <v>182</v>
      </c>
      <c r="L709">
        <v>9.6</v>
      </c>
      <c r="M709">
        <v>20.8</v>
      </c>
      <c r="N709">
        <v>15.6</v>
      </c>
      <c r="O709">
        <v>46</v>
      </c>
      <c r="P709" t="s">
        <v>290</v>
      </c>
      <c r="Q709" t="s">
        <v>290</v>
      </c>
      <c r="R709" t="s">
        <v>290</v>
      </c>
      <c r="S709" t="s">
        <v>290</v>
      </c>
      <c r="T709" t="s">
        <v>290</v>
      </c>
      <c r="U709" t="s">
        <v>290</v>
      </c>
      <c r="V709" t="s">
        <v>290</v>
      </c>
      <c r="W709" t="s">
        <v>290</v>
      </c>
      <c r="X709" t="s">
        <v>290</v>
      </c>
      <c r="Y709" t="s">
        <v>290</v>
      </c>
      <c r="Z709">
        <v>23</v>
      </c>
      <c r="AA709">
        <v>24</v>
      </c>
      <c r="AB709">
        <v>33</v>
      </c>
      <c r="AC709">
        <v>33</v>
      </c>
      <c r="AD709" t="s">
        <v>290</v>
      </c>
      <c r="AE709" t="s">
        <v>290</v>
      </c>
      <c r="AF709" t="s">
        <v>290</v>
      </c>
      <c r="AG709" t="s">
        <v>290</v>
      </c>
      <c r="AH709" t="s">
        <v>290</v>
      </c>
      <c r="AI709">
        <v>19</v>
      </c>
      <c r="AJ709">
        <v>33</v>
      </c>
      <c r="AK709" t="s">
        <v>290</v>
      </c>
      <c r="AL709">
        <v>15</v>
      </c>
      <c r="AM709">
        <v>12</v>
      </c>
      <c r="AN709" t="s">
        <v>290</v>
      </c>
      <c r="AO709">
        <v>70</v>
      </c>
      <c r="AP709" t="s">
        <v>290</v>
      </c>
      <c r="AQ709">
        <v>132</v>
      </c>
      <c r="AR709">
        <v>0</v>
      </c>
      <c r="AS709">
        <v>132</v>
      </c>
      <c r="AT709">
        <v>42.235399000000001</v>
      </c>
      <c r="AU709">
        <v>-87.829451000000006</v>
      </c>
      <c r="AV709">
        <v>1</v>
      </c>
      <c r="AW709" t="s">
        <v>16343</v>
      </c>
      <c r="AX709">
        <v>760</v>
      </c>
      <c r="AY709" t="s">
        <v>18049</v>
      </c>
      <c r="BB709" t="s">
        <v>3467</v>
      </c>
      <c r="BC709" t="s">
        <v>288</v>
      </c>
      <c r="BD709" t="s">
        <v>16602</v>
      </c>
      <c r="BE709">
        <v>60045</v>
      </c>
      <c r="BF709" t="s">
        <v>16346</v>
      </c>
      <c r="BG709" t="s">
        <v>182</v>
      </c>
      <c r="BH709" t="b">
        <f>IFERROR(MATCH('2020'!A709, '2021'!A:A, 0) &gt;0, FALSE)</f>
        <v>1</v>
      </c>
    </row>
    <row r="710" spans="1:60">
      <c r="A710" t="s">
        <v>3612</v>
      </c>
      <c r="B710" t="s">
        <v>3613</v>
      </c>
      <c r="D710" t="s">
        <v>364</v>
      </c>
      <c r="E710" t="s">
        <v>3614</v>
      </c>
      <c r="F710" t="s">
        <v>3615</v>
      </c>
      <c r="G710" t="s">
        <v>3467</v>
      </c>
      <c r="H710" t="s">
        <v>288</v>
      </c>
      <c r="I710">
        <v>60045</v>
      </c>
      <c r="J710" t="s">
        <v>18050</v>
      </c>
      <c r="K710" t="s">
        <v>182</v>
      </c>
      <c r="L710">
        <v>0</v>
      </c>
      <c r="M710">
        <v>95</v>
      </c>
      <c r="N710">
        <v>16</v>
      </c>
      <c r="O710">
        <v>111</v>
      </c>
      <c r="P710" t="s">
        <v>290</v>
      </c>
      <c r="Q710" t="s">
        <v>290</v>
      </c>
      <c r="R710" t="s">
        <v>290</v>
      </c>
      <c r="S710" t="s">
        <v>290</v>
      </c>
      <c r="T710" t="s">
        <v>290</v>
      </c>
      <c r="U710" t="s">
        <v>290</v>
      </c>
      <c r="V710" t="s">
        <v>290</v>
      </c>
      <c r="W710" t="s">
        <v>290</v>
      </c>
      <c r="X710" t="s">
        <v>290</v>
      </c>
      <c r="Y710" t="s">
        <v>290</v>
      </c>
      <c r="Z710">
        <v>103</v>
      </c>
      <c r="AA710">
        <v>126</v>
      </c>
      <c r="AB710">
        <v>108</v>
      </c>
      <c r="AC710">
        <v>100</v>
      </c>
      <c r="AD710" t="s">
        <v>290</v>
      </c>
      <c r="AE710" t="s">
        <v>290</v>
      </c>
      <c r="AF710" t="s">
        <v>290</v>
      </c>
      <c r="AG710" t="s">
        <v>290</v>
      </c>
      <c r="AH710" t="s">
        <v>290</v>
      </c>
      <c r="AI710" t="s">
        <v>290</v>
      </c>
      <c r="AJ710">
        <v>30</v>
      </c>
      <c r="AK710" t="s">
        <v>290</v>
      </c>
      <c r="AL710">
        <v>143</v>
      </c>
      <c r="AM710">
        <v>41</v>
      </c>
      <c r="AN710" t="s">
        <v>290</v>
      </c>
      <c r="AO710">
        <v>190</v>
      </c>
      <c r="AP710">
        <v>28</v>
      </c>
      <c r="AQ710">
        <v>209</v>
      </c>
      <c r="AR710">
        <v>228</v>
      </c>
      <c r="AS710">
        <v>437</v>
      </c>
      <c r="AT710">
        <v>42.248351999999997</v>
      </c>
      <c r="AU710">
        <v>-87.891229999999993</v>
      </c>
      <c r="AV710">
        <v>1</v>
      </c>
      <c r="AW710" t="s">
        <v>16343</v>
      </c>
      <c r="AX710">
        <v>1500</v>
      </c>
      <c r="AY710" t="s">
        <v>18051</v>
      </c>
      <c r="BB710" t="s">
        <v>3467</v>
      </c>
      <c r="BC710" t="s">
        <v>288</v>
      </c>
      <c r="BD710" t="s">
        <v>16602</v>
      </c>
      <c r="BE710">
        <v>60045</v>
      </c>
      <c r="BF710" t="s">
        <v>16346</v>
      </c>
      <c r="BG710" t="s">
        <v>182</v>
      </c>
      <c r="BH710" t="b">
        <f>IFERROR(MATCH('2020'!A710, '2021'!A:A, 0) &gt;0, FALSE)</f>
        <v>1</v>
      </c>
    </row>
    <row r="711" spans="1:60">
      <c r="A711" t="s">
        <v>3616</v>
      </c>
      <c r="B711" t="s">
        <v>3617</v>
      </c>
      <c r="C711" t="s">
        <v>314</v>
      </c>
      <c r="D711" t="s">
        <v>822</v>
      </c>
      <c r="E711" t="s">
        <v>3618</v>
      </c>
      <c r="F711" t="s">
        <v>3619</v>
      </c>
      <c r="G711" t="s">
        <v>3620</v>
      </c>
      <c r="H711" t="s">
        <v>288</v>
      </c>
      <c r="I711">
        <v>60060</v>
      </c>
      <c r="J711" t="s">
        <v>18052</v>
      </c>
      <c r="K711" t="s">
        <v>182</v>
      </c>
      <c r="L711">
        <v>13</v>
      </c>
      <c r="M711">
        <v>73.599999999999994</v>
      </c>
      <c r="N711">
        <v>48.7</v>
      </c>
      <c r="O711">
        <v>135.30000000000001</v>
      </c>
      <c r="P711" t="s">
        <v>290</v>
      </c>
      <c r="Q711" t="s">
        <v>290</v>
      </c>
      <c r="R711" t="s">
        <v>290</v>
      </c>
      <c r="S711" t="s">
        <v>290</v>
      </c>
      <c r="T711" t="s">
        <v>290</v>
      </c>
      <c r="U711" t="s">
        <v>290</v>
      </c>
      <c r="V711" t="s">
        <v>290</v>
      </c>
      <c r="W711" t="s">
        <v>290</v>
      </c>
      <c r="X711" t="s">
        <v>290</v>
      </c>
      <c r="Y711" t="s">
        <v>290</v>
      </c>
      <c r="Z711">
        <v>224</v>
      </c>
      <c r="AA711">
        <v>266</v>
      </c>
      <c r="AB711">
        <v>240</v>
      </c>
      <c r="AC711">
        <v>251</v>
      </c>
      <c r="AD711" t="s">
        <v>290</v>
      </c>
      <c r="AE711" t="s">
        <v>290</v>
      </c>
      <c r="AF711" t="s">
        <v>290</v>
      </c>
      <c r="AG711" t="s">
        <v>290</v>
      </c>
      <c r="AH711" t="s">
        <v>290</v>
      </c>
      <c r="AI711">
        <v>126</v>
      </c>
      <c r="AJ711">
        <v>75</v>
      </c>
      <c r="AK711" t="s">
        <v>290</v>
      </c>
      <c r="AL711">
        <v>71</v>
      </c>
      <c r="AM711">
        <v>41</v>
      </c>
      <c r="AN711" t="s">
        <v>290</v>
      </c>
      <c r="AO711">
        <v>813</v>
      </c>
      <c r="AP711">
        <v>99</v>
      </c>
      <c r="AQ711">
        <v>564</v>
      </c>
      <c r="AR711">
        <v>543</v>
      </c>
      <c r="AS711">
        <v>1107</v>
      </c>
      <c r="AT711">
        <v>42.271160999999999</v>
      </c>
      <c r="AU711">
        <v>-87.987026999999998</v>
      </c>
      <c r="AV711">
        <v>1</v>
      </c>
      <c r="AW711" t="s">
        <v>16343</v>
      </c>
      <c r="AX711">
        <v>1</v>
      </c>
      <c r="AY711" t="s">
        <v>18053</v>
      </c>
      <c r="BB711" t="s">
        <v>3620</v>
      </c>
      <c r="BC711" t="s">
        <v>288</v>
      </c>
      <c r="BD711" t="s">
        <v>16602</v>
      </c>
      <c r="BE711">
        <v>60060</v>
      </c>
      <c r="BF711" t="s">
        <v>16346</v>
      </c>
      <c r="BG711" t="s">
        <v>182</v>
      </c>
      <c r="BH711" t="b">
        <f>IFERROR(MATCH('2020'!A711, '2021'!A:A, 0) &gt;0, FALSE)</f>
        <v>1</v>
      </c>
    </row>
    <row r="712" spans="1:60">
      <c r="A712" t="s">
        <v>3622</v>
      </c>
      <c r="B712" t="s">
        <v>3623</v>
      </c>
      <c r="C712" t="s">
        <v>518</v>
      </c>
      <c r="D712" t="s">
        <v>677</v>
      </c>
      <c r="E712" t="s">
        <v>3624</v>
      </c>
      <c r="F712" t="s">
        <v>10466</v>
      </c>
      <c r="G712" t="s">
        <v>3513</v>
      </c>
      <c r="H712" t="s">
        <v>288</v>
      </c>
      <c r="I712">
        <v>60047</v>
      </c>
      <c r="J712" t="s">
        <v>18054</v>
      </c>
      <c r="K712" t="s">
        <v>182</v>
      </c>
      <c r="L712">
        <v>3</v>
      </c>
      <c r="M712">
        <v>24</v>
      </c>
      <c r="N712">
        <v>20</v>
      </c>
      <c r="O712">
        <v>47</v>
      </c>
      <c r="P712" t="s">
        <v>290</v>
      </c>
      <c r="Q712">
        <v>27</v>
      </c>
      <c r="R712">
        <v>13</v>
      </c>
      <c r="S712" t="s">
        <v>290</v>
      </c>
      <c r="T712" t="s">
        <v>290</v>
      </c>
      <c r="U712" t="s">
        <v>290</v>
      </c>
      <c r="V712" t="s">
        <v>290</v>
      </c>
      <c r="W712" t="s">
        <v>290</v>
      </c>
      <c r="X712" t="s">
        <v>290</v>
      </c>
      <c r="Y712" t="s">
        <v>290</v>
      </c>
      <c r="Z712" t="s">
        <v>290</v>
      </c>
      <c r="AA712" t="s">
        <v>290</v>
      </c>
      <c r="AB712" t="s">
        <v>290</v>
      </c>
      <c r="AC712" t="s">
        <v>290</v>
      </c>
      <c r="AD712" t="s">
        <v>290</v>
      </c>
      <c r="AE712" t="s">
        <v>290</v>
      </c>
      <c r="AF712" t="s">
        <v>290</v>
      </c>
      <c r="AG712" t="s">
        <v>290</v>
      </c>
      <c r="AH712" t="s">
        <v>290</v>
      </c>
      <c r="AI712" t="s">
        <v>290</v>
      </c>
      <c r="AJ712">
        <v>10</v>
      </c>
      <c r="AK712" t="s">
        <v>290</v>
      </c>
      <c r="AL712">
        <v>11</v>
      </c>
      <c r="AM712" t="s">
        <v>290</v>
      </c>
      <c r="AN712" t="s">
        <v>290</v>
      </c>
      <c r="AO712">
        <v>70</v>
      </c>
      <c r="AP712" t="s">
        <v>290</v>
      </c>
      <c r="AQ712">
        <v>40</v>
      </c>
      <c r="AR712">
        <v>61</v>
      </c>
      <c r="AS712">
        <v>101</v>
      </c>
      <c r="AT712">
        <v>42.196930000000002</v>
      </c>
      <c r="AU712">
        <v>-88.058525000000003</v>
      </c>
      <c r="AV712">
        <v>0.72</v>
      </c>
      <c r="AW712" t="s">
        <v>16883</v>
      </c>
      <c r="AX712">
        <v>99</v>
      </c>
      <c r="AY712" t="s">
        <v>18055</v>
      </c>
      <c r="BB712" t="s">
        <v>3513</v>
      </c>
      <c r="BC712" t="s">
        <v>288</v>
      </c>
      <c r="BD712" t="s">
        <v>16602</v>
      </c>
      <c r="BE712">
        <v>60047</v>
      </c>
      <c r="BF712" t="s">
        <v>16346</v>
      </c>
      <c r="BG712" t="s">
        <v>182</v>
      </c>
      <c r="BH712" t="b">
        <f>IFERROR(MATCH('2020'!A712, '2021'!A:A, 0) &gt;0, FALSE)</f>
        <v>1</v>
      </c>
    </row>
    <row r="713" spans="1:60">
      <c r="A713" t="s">
        <v>4776</v>
      </c>
      <c r="B713" t="s">
        <v>4777</v>
      </c>
      <c r="D713" t="s">
        <v>293</v>
      </c>
      <c r="E713" t="s">
        <v>194</v>
      </c>
      <c r="F713" t="s">
        <v>4778</v>
      </c>
      <c r="G713" t="s">
        <v>3634</v>
      </c>
      <c r="H713" t="s">
        <v>288</v>
      </c>
      <c r="I713">
        <v>60035</v>
      </c>
      <c r="J713" t="s">
        <v>18056</v>
      </c>
      <c r="K713" t="s">
        <v>182</v>
      </c>
      <c r="L713">
        <v>4</v>
      </c>
      <c r="M713">
        <v>15</v>
      </c>
      <c r="N713">
        <v>0</v>
      </c>
      <c r="O713">
        <v>19</v>
      </c>
      <c r="P713">
        <v>83</v>
      </c>
      <c r="Q713">
        <v>11</v>
      </c>
      <c r="R713" t="s">
        <v>290</v>
      </c>
      <c r="S713" t="s">
        <v>290</v>
      </c>
      <c r="T713" t="s">
        <v>290</v>
      </c>
      <c r="U713" t="s">
        <v>290</v>
      </c>
      <c r="V713" t="s">
        <v>290</v>
      </c>
      <c r="W713" t="s">
        <v>290</v>
      </c>
      <c r="X713" t="s">
        <v>290</v>
      </c>
      <c r="Y713" t="s">
        <v>290</v>
      </c>
      <c r="Z713" t="s">
        <v>290</v>
      </c>
      <c r="AA713" t="s">
        <v>290</v>
      </c>
      <c r="AB713" t="s">
        <v>290</v>
      </c>
      <c r="AC713" t="s">
        <v>290</v>
      </c>
      <c r="AD713" t="s">
        <v>290</v>
      </c>
      <c r="AE713" t="s">
        <v>290</v>
      </c>
      <c r="AF713" t="s">
        <v>290</v>
      </c>
      <c r="AG713" t="s">
        <v>290</v>
      </c>
      <c r="AH713" t="s">
        <v>290</v>
      </c>
      <c r="AI713" t="s">
        <v>290</v>
      </c>
      <c r="AJ713" t="s">
        <v>290</v>
      </c>
      <c r="AK713" t="s">
        <v>290</v>
      </c>
      <c r="AL713" t="s">
        <v>290</v>
      </c>
      <c r="AM713" t="s">
        <v>290</v>
      </c>
      <c r="AN713" t="s">
        <v>290</v>
      </c>
      <c r="AO713">
        <v>77</v>
      </c>
      <c r="AP713" t="s">
        <v>290</v>
      </c>
      <c r="AQ713">
        <v>46</v>
      </c>
      <c r="AR713">
        <v>48</v>
      </c>
      <c r="AS713">
        <v>94</v>
      </c>
      <c r="AT713">
        <v>42.160511999999997</v>
      </c>
      <c r="AU713">
        <v>-87.800915000000003</v>
      </c>
      <c r="AV713">
        <v>1</v>
      </c>
      <c r="AW713" t="s">
        <v>16343</v>
      </c>
      <c r="AX713">
        <v>1301</v>
      </c>
      <c r="AY713" t="s">
        <v>18057</v>
      </c>
      <c r="BB713" t="s">
        <v>3634</v>
      </c>
      <c r="BC713" t="s">
        <v>288</v>
      </c>
      <c r="BD713" t="s">
        <v>16602</v>
      </c>
      <c r="BE713">
        <v>60035</v>
      </c>
      <c r="BF713" t="s">
        <v>16346</v>
      </c>
      <c r="BG713" t="s">
        <v>182</v>
      </c>
      <c r="BH713" t="b">
        <f>IFERROR(MATCH('2020'!A713, '2021'!A:A, 0) &gt;0, FALSE)</f>
        <v>1</v>
      </c>
    </row>
    <row r="714" spans="1:60">
      <c r="A714" t="s">
        <v>3626</v>
      </c>
      <c r="B714" t="s">
        <v>3627</v>
      </c>
      <c r="C714" t="s">
        <v>353</v>
      </c>
      <c r="D714" t="s">
        <v>293</v>
      </c>
      <c r="E714" t="s">
        <v>3628</v>
      </c>
      <c r="F714" t="s">
        <v>3629</v>
      </c>
      <c r="G714" t="s">
        <v>3620</v>
      </c>
      <c r="H714" t="s">
        <v>288</v>
      </c>
      <c r="I714">
        <v>60060</v>
      </c>
      <c r="J714" t="s">
        <v>18058</v>
      </c>
      <c r="K714" t="s">
        <v>182</v>
      </c>
      <c r="L714">
        <v>2</v>
      </c>
      <c r="M714">
        <v>3</v>
      </c>
      <c r="N714">
        <v>0</v>
      </c>
      <c r="O714">
        <v>5</v>
      </c>
      <c r="P714">
        <v>10</v>
      </c>
      <c r="Q714" t="s">
        <v>290</v>
      </c>
      <c r="R714" t="s">
        <v>290</v>
      </c>
      <c r="S714" t="s">
        <v>290</v>
      </c>
      <c r="T714" t="s">
        <v>290</v>
      </c>
      <c r="U714" t="s">
        <v>290</v>
      </c>
      <c r="V714" t="s">
        <v>290</v>
      </c>
      <c r="W714" t="s">
        <v>290</v>
      </c>
      <c r="X714" t="s">
        <v>290</v>
      </c>
      <c r="Y714" t="s">
        <v>290</v>
      </c>
      <c r="Z714" t="s">
        <v>290</v>
      </c>
      <c r="AA714" t="s">
        <v>290</v>
      </c>
      <c r="AB714" t="s">
        <v>290</v>
      </c>
      <c r="AC714" t="s">
        <v>290</v>
      </c>
      <c r="AD714" t="s">
        <v>290</v>
      </c>
      <c r="AE714" t="s">
        <v>290</v>
      </c>
      <c r="AF714" t="s">
        <v>290</v>
      </c>
      <c r="AG714" t="s">
        <v>290</v>
      </c>
      <c r="AH714" t="s">
        <v>290</v>
      </c>
      <c r="AI714" t="s">
        <v>290</v>
      </c>
      <c r="AJ714" t="s">
        <v>290</v>
      </c>
      <c r="AK714" t="s">
        <v>290</v>
      </c>
      <c r="AL714" t="s">
        <v>290</v>
      </c>
      <c r="AM714" t="s">
        <v>290</v>
      </c>
      <c r="AN714" t="s">
        <v>290</v>
      </c>
      <c r="AO714" t="s">
        <v>290</v>
      </c>
      <c r="AP714" t="s">
        <v>290</v>
      </c>
      <c r="AQ714">
        <v>7</v>
      </c>
      <c r="AR714">
        <v>4</v>
      </c>
      <c r="AS714">
        <v>11</v>
      </c>
      <c r="AT714">
        <v>42.245708</v>
      </c>
      <c r="AU714">
        <v>-87.993228000000002</v>
      </c>
      <c r="AV714">
        <v>1</v>
      </c>
      <c r="AW714" t="s">
        <v>16343</v>
      </c>
      <c r="AX714">
        <v>1401</v>
      </c>
      <c r="AY714" t="s">
        <v>18032</v>
      </c>
      <c r="BB714" t="s">
        <v>3620</v>
      </c>
      <c r="BC714" t="s">
        <v>288</v>
      </c>
      <c r="BD714" t="s">
        <v>16602</v>
      </c>
      <c r="BE714">
        <v>60060</v>
      </c>
      <c r="BF714" t="s">
        <v>16346</v>
      </c>
      <c r="BG714" t="s">
        <v>182</v>
      </c>
      <c r="BH714" t="b">
        <f>IFERROR(MATCH('2020'!A714, '2021'!A:A, 0) &gt;0, FALSE)</f>
        <v>1</v>
      </c>
    </row>
    <row r="715" spans="1:60">
      <c r="A715" t="s">
        <v>15176</v>
      </c>
      <c r="B715" t="s">
        <v>3769</v>
      </c>
      <c r="D715" t="s">
        <v>2502</v>
      </c>
      <c r="E715" t="s">
        <v>176</v>
      </c>
      <c r="F715" t="s">
        <v>15177</v>
      </c>
      <c r="G715" t="s">
        <v>15178</v>
      </c>
      <c r="H715" t="s">
        <v>288</v>
      </c>
      <c r="I715">
        <v>60010</v>
      </c>
      <c r="J715" t="s">
        <v>18059</v>
      </c>
      <c r="K715" t="s">
        <v>182</v>
      </c>
      <c r="L715">
        <v>2</v>
      </c>
      <c r="M715">
        <v>7</v>
      </c>
      <c r="N715">
        <v>1</v>
      </c>
      <c r="O715">
        <v>10</v>
      </c>
      <c r="P715">
        <v>39</v>
      </c>
      <c r="Q715" t="s">
        <v>290</v>
      </c>
      <c r="R715" t="s">
        <v>290</v>
      </c>
      <c r="S715" t="s">
        <v>290</v>
      </c>
      <c r="T715" t="s">
        <v>290</v>
      </c>
      <c r="U715" t="s">
        <v>290</v>
      </c>
      <c r="V715" t="s">
        <v>290</v>
      </c>
      <c r="W715" t="s">
        <v>290</v>
      </c>
      <c r="X715" t="s">
        <v>290</v>
      </c>
      <c r="Y715" t="s">
        <v>290</v>
      </c>
      <c r="Z715" t="s">
        <v>290</v>
      </c>
      <c r="AA715" t="s">
        <v>290</v>
      </c>
      <c r="AB715" t="s">
        <v>290</v>
      </c>
      <c r="AC715" t="s">
        <v>290</v>
      </c>
      <c r="AD715" t="s">
        <v>290</v>
      </c>
      <c r="AE715" t="s">
        <v>290</v>
      </c>
      <c r="AF715" t="s">
        <v>290</v>
      </c>
      <c r="AG715" t="s">
        <v>290</v>
      </c>
      <c r="AH715" t="s">
        <v>290</v>
      </c>
      <c r="AI715" t="s">
        <v>290</v>
      </c>
      <c r="AJ715" t="s">
        <v>290</v>
      </c>
      <c r="AK715" t="s">
        <v>290</v>
      </c>
      <c r="AL715" t="s">
        <v>290</v>
      </c>
      <c r="AM715" t="s">
        <v>290</v>
      </c>
      <c r="AN715" t="s">
        <v>290</v>
      </c>
      <c r="AO715">
        <v>30</v>
      </c>
      <c r="AP715" t="s">
        <v>290</v>
      </c>
      <c r="AQ715">
        <v>19</v>
      </c>
      <c r="AR715">
        <v>24</v>
      </c>
      <c r="AS715">
        <v>43</v>
      </c>
      <c r="AT715">
        <v>42.210608999999998</v>
      </c>
      <c r="AU715">
        <v>-88.118498000000002</v>
      </c>
      <c r="AV715">
        <v>1</v>
      </c>
      <c r="AW715" t="s">
        <v>16343</v>
      </c>
      <c r="AX715">
        <v>115</v>
      </c>
      <c r="AY715" t="s">
        <v>18060</v>
      </c>
      <c r="BB715" t="s">
        <v>3501</v>
      </c>
      <c r="BC715" t="s">
        <v>288</v>
      </c>
      <c r="BD715" t="s">
        <v>16602</v>
      </c>
      <c r="BE715">
        <v>60010</v>
      </c>
      <c r="BF715" t="s">
        <v>16346</v>
      </c>
      <c r="BG715" t="s">
        <v>182</v>
      </c>
      <c r="BH715" t="b">
        <f>IFERROR(MATCH('2020'!A715, '2021'!A:A, 0) &gt;0, FALSE)</f>
        <v>0</v>
      </c>
    </row>
    <row r="716" spans="1:60">
      <c r="A716" t="s">
        <v>3630</v>
      </c>
      <c r="B716" t="s">
        <v>3631</v>
      </c>
      <c r="D716" t="s">
        <v>18061</v>
      </c>
      <c r="E716" t="s">
        <v>18062</v>
      </c>
      <c r="F716" t="s">
        <v>3633</v>
      </c>
      <c r="G716" t="s">
        <v>3634</v>
      </c>
      <c r="H716" t="s">
        <v>288</v>
      </c>
      <c r="I716">
        <v>60035</v>
      </c>
      <c r="J716" t="s">
        <v>18063</v>
      </c>
      <c r="K716" t="s">
        <v>182</v>
      </c>
      <c r="L716">
        <v>3</v>
      </c>
      <c r="M716">
        <v>9</v>
      </c>
      <c r="N716">
        <v>0</v>
      </c>
      <c r="O716">
        <v>12</v>
      </c>
      <c r="P716">
        <v>47</v>
      </c>
      <c r="Q716">
        <v>11</v>
      </c>
      <c r="R716" t="s">
        <v>290</v>
      </c>
      <c r="S716" t="s">
        <v>290</v>
      </c>
      <c r="T716" t="s">
        <v>290</v>
      </c>
      <c r="U716" t="s">
        <v>290</v>
      </c>
      <c r="V716" t="s">
        <v>290</v>
      </c>
      <c r="W716" t="s">
        <v>290</v>
      </c>
      <c r="X716" t="s">
        <v>290</v>
      </c>
      <c r="Y716" t="s">
        <v>290</v>
      </c>
      <c r="Z716" t="s">
        <v>290</v>
      </c>
      <c r="AA716" t="s">
        <v>290</v>
      </c>
      <c r="AB716" t="s">
        <v>290</v>
      </c>
      <c r="AC716" t="s">
        <v>290</v>
      </c>
      <c r="AD716" t="s">
        <v>290</v>
      </c>
      <c r="AE716" t="s">
        <v>290</v>
      </c>
      <c r="AF716" t="s">
        <v>290</v>
      </c>
      <c r="AG716" t="s">
        <v>290</v>
      </c>
      <c r="AH716" t="s">
        <v>290</v>
      </c>
      <c r="AI716" t="s">
        <v>290</v>
      </c>
      <c r="AJ716" t="s">
        <v>290</v>
      </c>
      <c r="AK716" t="s">
        <v>290</v>
      </c>
      <c r="AL716" t="s">
        <v>290</v>
      </c>
      <c r="AM716" t="s">
        <v>290</v>
      </c>
      <c r="AN716" t="s">
        <v>290</v>
      </c>
      <c r="AO716">
        <v>52</v>
      </c>
      <c r="AP716" t="s">
        <v>290</v>
      </c>
      <c r="AQ716">
        <v>28</v>
      </c>
      <c r="AR716">
        <v>30</v>
      </c>
      <c r="AS716">
        <v>58</v>
      </c>
      <c r="AT716">
        <v>42.172877</v>
      </c>
      <c r="AU716">
        <v>-87.823826999999994</v>
      </c>
      <c r="AV716">
        <v>1</v>
      </c>
      <c r="AW716" t="s">
        <v>16343</v>
      </c>
      <c r="AX716">
        <v>1731</v>
      </c>
      <c r="AY716" t="s">
        <v>18064</v>
      </c>
      <c r="BB716" t="s">
        <v>3634</v>
      </c>
      <c r="BC716" t="s">
        <v>288</v>
      </c>
      <c r="BD716" t="s">
        <v>16602</v>
      </c>
      <c r="BE716">
        <v>60035</v>
      </c>
      <c r="BF716" t="s">
        <v>16346</v>
      </c>
      <c r="BG716" t="s">
        <v>182</v>
      </c>
      <c r="BH716" t="b">
        <f>IFERROR(MATCH('2020'!A716, '2021'!A:A, 0) &gt;0, FALSE)</f>
        <v>1</v>
      </c>
    </row>
    <row r="717" spans="1:60">
      <c r="A717" t="s">
        <v>12803</v>
      </c>
      <c r="B717" t="s">
        <v>12804</v>
      </c>
      <c r="D717" t="s">
        <v>907</v>
      </c>
      <c r="E717" t="s">
        <v>1018</v>
      </c>
      <c r="F717" t="s">
        <v>12806</v>
      </c>
      <c r="G717" t="s">
        <v>3603</v>
      </c>
      <c r="H717" t="s">
        <v>288</v>
      </c>
      <c r="I717">
        <v>60046</v>
      </c>
      <c r="J717" t="s">
        <v>18065</v>
      </c>
      <c r="K717" t="s">
        <v>182</v>
      </c>
      <c r="L717">
        <v>2</v>
      </c>
      <c r="M717">
        <v>9</v>
      </c>
      <c r="N717">
        <v>1</v>
      </c>
      <c r="O717">
        <v>12</v>
      </c>
      <c r="P717">
        <v>69</v>
      </c>
      <c r="Q717">
        <v>24</v>
      </c>
      <c r="R717" t="s">
        <v>290</v>
      </c>
      <c r="S717" t="s">
        <v>290</v>
      </c>
      <c r="T717" t="s">
        <v>290</v>
      </c>
      <c r="U717" t="s">
        <v>290</v>
      </c>
      <c r="V717" t="s">
        <v>290</v>
      </c>
      <c r="W717" t="s">
        <v>290</v>
      </c>
      <c r="X717" t="s">
        <v>290</v>
      </c>
      <c r="Y717" t="s">
        <v>290</v>
      </c>
      <c r="Z717" t="s">
        <v>290</v>
      </c>
      <c r="AA717" t="s">
        <v>290</v>
      </c>
      <c r="AB717" t="s">
        <v>290</v>
      </c>
      <c r="AC717" t="s">
        <v>290</v>
      </c>
      <c r="AD717" t="s">
        <v>290</v>
      </c>
      <c r="AE717" t="s">
        <v>290</v>
      </c>
      <c r="AF717" t="s">
        <v>290</v>
      </c>
      <c r="AG717" t="s">
        <v>290</v>
      </c>
      <c r="AH717" t="s">
        <v>290</v>
      </c>
      <c r="AI717" t="s">
        <v>290</v>
      </c>
      <c r="AJ717">
        <v>12</v>
      </c>
      <c r="AK717" t="s">
        <v>290</v>
      </c>
      <c r="AL717" t="s">
        <v>290</v>
      </c>
      <c r="AM717" t="s">
        <v>290</v>
      </c>
      <c r="AN717" t="s">
        <v>290</v>
      </c>
      <c r="AO717">
        <v>66</v>
      </c>
      <c r="AP717" t="s">
        <v>290</v>
      </c>
      <c r="AQ717">
        <v>47</v>
      </c>
      <c r="AR717">
        <v>46</v>
      </c>
      <c r="AS717">
        <v>93</v>
      </c>
      <c r="AT717">
        <v>42.409621000000001</v>
      </c>
      <c r="AU717">
        <v>-88.035015000000001</v>
      </c>
      <c r="AV717">
        <v>1</v>
      </c>
      <c r="AW717" t="s">
        <v>16343</v>
      </c>
      <c r="AX717">
        <v>309</v>
      </c>
      <c r="AY717" t="s">
        <v>18066</v>
      </c>
      <c r="BB717" t="s">
        <v>3603</v>
      </c>
      <c r="BC717" t="s">
        <v>288</v>
      </c>
      <c r="BD717" t="s">
        <v>16602</v>
      </c>
      <c r="BE717">
        <v>60046</v>
      </c>
      <c r="BF717" t="s">
        <v>16346</v>
      </c>
      <c r="BG717" t="s">
        <v>182</v>
      </c>
      <c r="BH717" t="b">
        <f>IFERROR(MATCH('2020'!A717, '2021'!A:A, 0) &gt;0, FALSE)</f>
        <v>0</v>
      </c>
    </row>
    <row r="718" spans="1:60">
      <c r="A718" t="s">
        <v>3636</v>
      </c>
      <c r="B718" t="s">
        <v>3637</v>
      </c>
      <c r="D718" t="s">
        <v>3638</v>
      </c>
      <c r="E718" t="s">
        <v>3639</v>
      </c>
      <c r="F718" t="s">
        <v>3640</v>
      </c>
      <c r="G718" t="s">
        <v>3501</v>
      </c>
      <c r="H718" t="s">
        <v>288</v>
      </c>
      <c r="I718">
        <v>60010</v>
      </c>
      <c r="J718" t="s">
        <v>18067</v>
      </c>
      <c r="K718" t="s">
        <v>182</v>
      </c>
      <c r="L718">
        <v>3</v>
      </c>
      <c r="M718">
        <v>7</v>
      </c>
      <c r="N718">
        <v>2</v>
      </c>
      <c r="O718">
        <v>12</v>
      </c>
      <c r="P718">
        <v>17</v>
      </c>
      <c r="Q718" t="s">
        <v>290</v>
      </c>
      <c r="R718" t="s">
        <v>290</v>
      </c>
      <c r="S718" t="s">
        <v>290</v>
      </c>
      <c r="T718" t="s">
        <v>290</v>
      </c>
      <c r="U718" t="s">
        <v>290</v>
      </c>
      <c r="V718" t="s">
        <v>290</v>
      </c>
      <c r="W718" t="s">
        <v>290</v>
      </c>
      <c r="X718" t="s">
        <v>290</v>
      </c>
      <c r="Y718" t="s">
        <v>290</v>
      </c>
      <c r="Z718" t="s">
        <v>290</v>
      </c>
      <c r="AA718" t="s">
        <v>290</v>
      </c>
      <c r="AB718" t="s">
        <v>290</v>
      </c>
      <c r="AC718" t="s">
        <v>290</v>
      </c>
      <c r="AD718" t="s">
        <v>290</v>
      </c>
      <c r="AE718" t="s">
        <v>290</v>
      </c>
      <c r="AF718" t="s">
        <v>290</v>
      </c>
      <c r="AG718" t="s">
        <v>290</v>
      </c>
      <c r="AH718" t="s">
        <v>290</v>
      </c>
      <c r="AI718" t="s">
        <v>290</v>
      </c>
      <c r="AJ718" t="s">
        <v>290</v>
      </c>
      <c r="AK718" t="s">
        <v>290</v>
      </c>
      <c r="AL718" t="s">
        <v>290</v>
      </c>
      <c r="AM718" t="s">
        <v>290</v>
      </c>
      <c r="AN718" t="s">
        <v>290</v>
      </c>
      <c r="AO718">
        <v>24</v>
      </c>
      <c r="AP718" t="s">
        <v>290</v>
      </c>
      <c r="AQ718">
        <v>20</v>
      </c>
      <c r="AR718">
        <v>19</v>
      </c>
      <c r="AS718">
        <v>39</v>
      </c>
      <c r="AT718">
        <v>42.134433000000001</v>
      </c>
      <c r="AU718">
        <v>-88.136904000000001</v>
      </c>
      <c r="AV718">
        <v>1</v>
      </c>
      <c r="AW718" t="s">
        <v>16343</v>
      </c>
      <c r="AX718">
        <v>1410</v>
      </c>
      <c r="AY718" t="s">
        <v>18068</v>
      </c>
      <c r="BB718" t="s">
        <v>3501</v>
      </c>
      <c r="BC718" t="s">
        <v>288</v>
      </c>
      <c r="BD718" t="s">
        <v>16493</v>
      </c>
      <c r="BE718">
        <v>60010</v>
      </c>
      <c r="BF718" t="s">
        <v>16346</v>
      </c>
      <c r="BG718" t="s">
        <v>146</v>
      </c>
      <c r="BH718" t="b">
        <f>IFERROR(MATCH('2020'!A718, '2021'!A:A, 0) &gt;0, FALSE)</f>
        <v>1</v>
      </c>
    </row>
    <row r="719" spans="1:60">
      <c r="A719" t="s">
        <v>12815</v>
      </c>
      <c r="B719" t="s">
        <v>10506</v>
      </c>
      <c r="D719" t="s">
        <v>3043</v>
      </c>
      <c r="E719" t="s">
        <v>18069</v>
      </c>
      <c r="F719" t="s">
        <v>10509</v>
      </c>
      <c r="G719" t="s">
        <v>3460</v>
      </c>
      <c r="H719" t="s">
        <v>288</v>
      </c>
      <c r="I719">
        <v>60048</v>
      </c>
      <c r="J719" t="s">
        <v>18070</v>
      </c>
      <c r="K719" t="s">
        <v>182</v>
      </c>
      <c r="L719">
        <v>1</v>
      </c>
      <c r="M719">
        <v>8</v>
      </c>
      <c r="N719">
        <v>0</v>
      </c>
      <c r="O719">
        <v>9</v>
      </c>
      <c r="P719" t="s">
        <v>290</v>
      </c>
      <c r="Q719" t="s">
        <v>290</v>
      </c>
      <c r="R719" t="s">
        <v>290</v>
      </c>
      <c r="S719" t="s">
        <v>290</v>
      </c>
      <c r="T719" t="s">
        <v>290</v>
      </c>
      <c r="U719" t="s">
        <v>290</v>
      </c>
      <c r="V719" t="s">
        <v>290</v>
      </c>
      <c r="W719" t="s">
        <v>290</v>
      </c>
      <c r="X719" t="s">
        <v>290</v>
      </c>
      <c r="Y719" t="s">
        <v>290</v>
      </c>
      <c r="Z719" t="s">
        <v>290</v>
      </c>
      <c r="AA719" t="s">
        <v>290</v>
      </c>
      <c r="AB719" t="s">
        <v>290</v>
      </c>
      <c r="AC719" t="s">
        <v>290</v>
      </c>
      <c r="AD719" t="s">
        <v>290</v>
      </c>
      <c r="AE719" t="s">
        <v>290</v>
      </c>
      <c r="AF719" t="s">
        <v>290</v>
      </c>
      <c r="AG719" t="s">
        <v>290</v>
      </c>
      <c r="AH719" t="s">
        <v>290</v>
      </c>
      <c r="AI719" t="s">
        <v>290</v>
      </c>
      <c r="AJ719" t="s">
        <v>290</v>
      </c>
      <c r="AK719" t="s">
        <v>290</v>
      </c>
      <c r="AL719" t="s">
        <v>290</v>
      </c>
      <c r="AM719" t="s">
        <v>290</v>
      </c>
      <c r="AN719" t="s">
        <v>290</v>
      </c>
      <c r="AO719" t="s">
        <v>290</v>
      </c>
      <c r="AP719" t="s">
        <v>290</v>
      </c>
      <c r="AQ719">
        <v>1</v>
      </c>
      <c r="AR719">
        <v>0</v>
      </c>
      <c r="AS719">
        <v>1</v>
      </c>
      <c r="AT719">
        <v>42.269489</v>
      </c>
      <c r="AU719">
        <v>-87.955376000000001</v>
      </c>
      <c r="AV719">
        <v>1</v>
      </c>
      <c r="AW719" t="s">
        <v>16343</v>
      </c>
      <c r="AX719">
        <v>223</v>
      </c>
      <c r="AY719" t="s">
        <v>16574</v>
      </c>
      <c r="BB719" t="s">
        <v>3460</v>
      </c>
      <c r="BC719" t="s">
        <v>288</v>
      </c>
      <c r="BD719" t="s">
        <v>16602</v>
      </c>
      <c r="BE719">
        <v>60048</v>
      </c>
      <c r="BF719" t="s">
        <v>16346</v>
      </c>
      <c r="BG719" t="s">
        <v>182</v>
      </c>
      <c r="BH719" t="b">
        <f>IFERROR(MATCH('2020'!A719, '2021'!A:A, 0) &gt;0, FALSE)</f>
        <v>1</v>
      </c>
    </row>
    <row r="720" spans="1:60">
      <c r="A720" t="s">
        <v>4779</v>
      </c>
      <c r="B720" t="s">
        <v>4780</v>
      </c>
      <c r="C720" t="s">
        <v>418</v>
      </c>
      <c r="D720" t="s">
        <v>18071</v>
      </c>
      <c r="E720" t="s">
        <v>4782</v>
      </c>
      <c r="F720" t="s">
        <v>4783</v>
      </c>
      <c r="G720" t="s">
        <v>3495</v>
      </c>
      <c r="H720" t="s">
        <v>288</v>
      </c>
      <c r="I720">
        <v>60085</v>
      </c>
      <c r="J720" t="s">
        <v>18072</v>
      </c>
      <c r="K720" t="s">
        <v>182</v>
      </c>
      <c r="L720">
        <v>2</v>
      </c>
      <c r="M720">
        <v>14</v>
      </c>
      <c r="N720">
        <v>3</v>
      </c>
      <c r="O720">
        <v>19</v>
      </c>
      <c r="P720">
        <v>45</v>
      </c>
      <c r="Q720">
        <v>14</v>
      </c>
      <c r="R720">
        <v>14</v>
      </c>
      <c r="S720" t="s">
        <v>290</v>
      </c>
      <c r="T720" t="s">
        <v>290</v>
      </c>
      <c r="U720" t="s">
        <v>290</v>
      </c>
      <c r="V720" t="s">
        <v>290</v>
      </c>
      <c r="W720" t="s">
        <v>290</v>
      </c>
      <c r="X720" t="s">
        <v>290</v>
      </c>
      <c r="Y720" t="s">
        <v>290</v>
      </c>
      <c r="Z720" t="s">
        <v>290</v>
      </c>
      <c r="AA720" t="s">
        <v>290</v>
      </c>
      <c r="AB720" t="s">
        <v>290</v>
      </c>
      <c r="AC720" t="s">
        <v>290</v>
      </c>
      <c r="AD720" t="s">
        <v>290</v>
      </c>
      <c r="AE720" t="s">
        <v>290</v>
      </c>
      <c r="AF720" t="s">
        <v>290</v>
      </c>
      <c r="AG720" t="s">
        <v>290</v>
      </c>
      <c r="AH720" t="s">
        <v>290</v>
      </c>
      <c r="AI720" t="s">
        <v>290</v>
      </c>
      <c r="AJ720" t="s">
        <v>290</v>
      </c>
      <c r="AK720" t="s">
        <v>290</v>
      </c>
      <c r="AL720" t="s">
        <v>290</v>
      </c>
      <c r="AM720">
        <v>76</v>
      </c>
      <c r="AN720" t="s">
        <v>290</v>
      </c>
      <c r="AO720" t="s">
        <v>290</v>
      </c>
      <c r="AP720" t="s">
        <v>290</v>
      </c>
      <c r="AQ720">
        <v>48</v>
      </c>
      <c r="AR720">
        <v>50</v>
      </c>
      <c r="AS720">
        <v>98</v>
      </c>
      <c r="AT720">
        <v>42.368442999999999</v>
      </c>
      <c r="AU720">
        <v>-87.844324</v>
      </c>
      <c r="AV720">
        <v>1</v>
      </c>
      <c r="AW720" t="s">
        <v>16343</v>
      </c>
      <c r="AX720">
        <v>1011</v>
      </c>
      <c r="AY720" t="s">
        <v>18073</v>
      </c>
      <c r="BB720" t="s">
        <v>3495</v>
      </c>
      <c r="BC720" t="s">
        <v>288</v>
      </c>
      <c r="BD720" t="s">
        <v>16602</v>
      </c>
      <c r="BE720">
        <v>60085</v>
      </c>
      <c r="BF720" t="s">
        <v>16346</v>
      </c>
      <c r="BG720" t="s">
        <v>182</v>
      </c>
      <c r="BH720" t="b">
        <f>IFERROR(MATCH('2020'!A720, '2021'!A:A, 0) &gt;0, FALSE)</f>
        <v>1</v>
      </c>
    </row>
    <row r="721" spans="1:60">
      <c r="A721" t="s">
        <v>3641</v>
      </c>
      <c r="B721" t="s">
        <v>3642</v>
      </c>
      <c r="C721" t="s">
        <v>283</v>
      </c>
      <c r="D721" t="s">
        <v>3643</v>
      </c>
      <c r="E721" t="s">
        <v>3644</v>
      </c>
      <c r="F721" t="s">
        <v>3645</v>
      </c>
      <c r="G721" t="s">
        <v>3646</v>
      </c>
      <c r="H721" t="s">
        <v>288</v>
      </c>
      <c r="I721">
        <v>60084</v>
      </c>
      <c r="J721" t="s">
        <v>18074</v>
      </c>
      <c r="K721" t="s">
        <v>182</v>
      </c>
      <c r="L721">
        <v>1</v>
      </c>
      <c r="M721">
        <v>17</v>
      </c>
      <c r="N721">
        <v>4</v>
      </c>
      <c r="O721">
        <v>22</v>
      </c>
      <c r="P721">
        <v>30</v>
      </c>
      <c r="Q721">
        <v>30</v>
      </c>
      <c r="R721">
        <v>26</v>
      </c>
      <c r="S721">
        <v>13</v>
      </c>
      <c r="T721">
        <v>17</v>
      </c>
      <c r="U721">
        <v>16</v>
      </c>
      <c r="V721">
        <v>21</v>
      </c>
      <c r="W721">
        <v>22</v>
      </c>
      <c r="X721">
        <v>24</v>
      </c>
      <c r="Y721">
        <v>28</v>
      </c>
      <c r="Z721" t="s">
        <v>290</v>
      </c>
      <c r="AA721" t="s">
        <v>290</v>
      </c>
      <c r="AB721" t="s">
        <v>290</v>
      </c>
      <c r="AC721" t="s">
        <v>290</v>
      </c>
      <c r="AD721" t="s">
        <v>290</v>
      </c>
      <c r="AE721" t="s">
        <v>290</v>
      </c>
      <c r="AF721" t="s">
        <v>290</v>
      </c>
      <c r="AG721" t="s">
        <v>290</v>
      </c>
      <c r="AH721">
        <v>12</v>
      </c>
      <c r="AI721" t="s">
        <v>290</v>
      </c>
      <c r="AJ721">
        <v>38</v>
      </c>
      <c r="AK721" t="s">
        <v>290</v>
      </c>
      <c r="AL721" t="s">
        <v>290</v>
      </c>
      <c r="AM721" t="s">
        <v>290</v>
      </c>
      <c r="AN721" t="s">
        <v>290</v>
      </c>
      <c r="AO721">
        <v>161</v>
      </c>
      <c r="AP721">
        <v>34</v>
      </c>
      <c r="AQ721">
        <v>111</v>
      </c>
      <c r="AR721">
        <v>128</v>
      </c>
      <c r="AS721">
        <v>239</v>
      </c>
      <c r="AT721">
        <v>42.257522999999999</v>
      </c>
      <c r="AU721">
        <v>-88.142247999999995</v>
      </c>
      <c r="AV721">
        <v>1</v>
      </c>
      <c r="AW721" t="s">
        <v>16343</v>
      </c>
      <c r="AX721">
        <v>316</v>
      </c>
      <c r="AY721" t="s">
        <v>18075</v>
      </c>
      <c r="BB721" t="s">
        <v>3646</v>
      </c>
      <c r="BC721" t="s">
        <v>288</v>
      </c>
      <c r="BD721" t="s">
        <v>16602</v>
      </c>
      <c r="BE721">
        <v>60084</v>
      </c>
      <c r="BF721" t="s">
        <v>16346</v>
      </c>
      <c r="BG721" t="s">
        <v>182</v>
      </c>
      <c r="BH721" t="b">
        <f>IFERROR(MATCH('2020'!A721, '2021'!A:A, 0) &gt;0, FALSE)</f>
        <v>1</v>
      </c>
    </row>
    <row r="722" spans="1:60">
      <c r="A722" t="s">
        <v>4784</v>
      </c>
      <c r="B722" t="s">
        <v>4785</v>
      </c>
      <c r="D722" t="s">
        <v>4786</v>
      </c>
      <c r="E722" t="s">
        <v>4787</v>
      </c>
      <c r="F722" t="s">
        <v>4788</v>
      </c>
      <c r="G722" t="s">
        <v>4789</v>
      </c>
      <c r="H722" t="s">
        <v>288</v>
      </c>
      <c r="I722">
        <v>60061</v>
      </c>
      <c r="J722" t="s">
        <v>18076</v>
      </c>
      <c r="K722" t="s">
        <v>182</v>
      </c>
      <c r="L722">
        <v>1</v>
      </c>
      <c r="M722">
        <v>3</v>
      </c>
      <c r="N722">
        <v>5</v>
      </c>
      <c r="O722">
        <v>9</v>
      </c>
      <c r="P722">
        <v>10</v>
      </c>
      <c r="Q722" t="s">
        <v>290</v>
      </c>
      <c r="R722" t="s">
        <v>290</v>
      </c>
      <c r="S722" t="s">
        <v>290</v>
      </c>
      <c r="T722" t="s">
        <v>290</v>
      </c>
      <c r="U722" t="s">
        <v>290</v>
      </c>
      <c r="V722" t="s">
        <v>290</v>
      </c>
      <c r="W722" t="s">
        <v>290</v>
      </c>
      <c r="X722" t="s">
        <v>290</v>
      </c>
      <c r="Y722" t="s">
        <v>290</v>
      </c>
      <c r="Z722" t="s">
        <v>290</v>
      </c>
      <c r="AA722" t="s">
        <v>290</v>
      </c>
      <c r="AB722" t="s">
        <v>290</v>
      </c>
      <c r="AC722" t="s">
        <v>290</v>
      </c>
      <c r="AD722" t="s">
        <v>290</v>
      </c>
      <c r="AE722" t="s">
        <v>290</v>
      </c>
      <c r="AF722" t="s">
        <v>290</v>
      </c>
      <c r="AG722" t="s">
        <v>290</v>
      </c>
      <c r="AH722" t="s">
        <v>290</v>
      </c>
      <c r="AI722" t="s">
        <v>290</v>
      </c>
      <c r="AJ722" t="s">
        <v>290</v>
      </c>
      <c r="AK722" t="s">
        <v>290</v>
      </c>
      <c r="AL722" t="s">
        <v>290</v>
      </c>
      <c r="AM722" t="s">
        <v>290</v>
      </c>
      <c r="AN722" t="s">
        <v>290</v>
      </c>
      <c r="AO722" t="s">
        <v>290</v>
      </c>
      <c r="AP722" t="s">
        <v>290</v>
      </c>
      <c r="AQ722">
        <v>5</v>
      </c>
      <c r="AR722">
        <v>6</v>
      </c>
      <c r="AS722">
        <v>11</v>
      </c>
      <c r="AT722">
        <v>42.242330000000003</v>
      </c>
      <c r="AU722">
        <v>-87.966003000000001</v>
      </c>
      <c r="AV722">
        <v>1</v>
      </c>
      <c r="AW722" t="s">
        <v>16343</v>
      </c>
      <c r="AX722">
        <v>21</v>
      </c>
      <c r="AY722" t="s">
        <v>18077</v>
      </c>
      <c r="AZ722" t="s">
        <v>16790</v>
      </c>
      <c r="BA722">
        <v>216</v>
      </c>
      <c r="BB722" t="s">
        <v>4789</v>
      </c>
      <c r="BC722" t="s">
        <v>288</v>
      </c>
      <c r="BD722" t="s">
        <v>16602</v>
      </c>
      <c r="BE722">
        <v>60061</v>
      </c>
      <c r="BF722" t="s">
        <v>16346</v>
      </c>
      <c r="BG722" t="s">
        <v>182</v>
      </c>
      <c r="BH722" t="b">
        <f>IFERROR(MATCH('2020'!A722, '2021'!A:A, 0) &gt;0, FALSE)</f>
        <v>1</v>
      </c>
    </row>
    <row r="723" spans="1:60">
      <c r="A723" t="s">
        <v>3648</v>
      </c>
      <c r="B723" t="s">
        <v>3649</v>
      </c>
      <c r="D723" t="s">
        <v>1190</v>
      </c>
      <c r="E723" t="s">
        <v>941</v>
      </c>
      <c r="F723" t="s">
        <v>3650</v>
      </c>
      <c r="G723" t="s">
        <v>3634</v>
      </c>
      <c r="H723" t="s">
        <v>288</v>
      </c>
      <c r="I723">
        <v>60035</v>
      </c>
      <c r="J723" t="s">
        <v>18078</v>
      </c>
      <c r="K723" t="s">
        <v>182</v>
      </c>
      <c r="L723">
        <v>1.5</v>
      </c>
      <c r="M723">
        <v>4.5</v>
      </c>
      <c r="N723">
        <v>0</v>
      </c>
      <c r="O723">
        <v>6</v>
      </c>
      <c r="P723">
        <v>28</v>
      </c>
      <c r="Q723" t="s">
        <v>290</v>
      </c>
      <c r="R723" t="s">
        <v>290</v>
      </c>
      <c r="S723" t="s">
        <v>290</v>
      </c>
      <c r="T723" t="s">
        <v>290</v>
      </c>
      <c r="U723" t="s">
        <v>290</v>
      </c>
      <c r="V723" t="s">
        <v>290</v>
      </c>
      <c r="W723" t="s">
        <v>290</v>
      </c>
      <c r="X723" t="s">
        <v>290</v>
      </c>
      <c r="Y723" t="s">
        <v>290</v>
      </c>
      <c r="Z723" t="s">
        <v>290</v>
      </c>
      <c r="AA723" t="s">
        <v>290</v>
      </c>
      <c r="AB723" t="s">
        <v>290</v>
      </c>
      <c r="AC723" t="s">
        <v>290</v>
      </c>
      <c r="AD723" t="s">
        <v>290</v>
      </c>
      <c r="AE723" t="s">
        <v>290</v>
      </c>
      <c r="AF723" t="s">
        <v>290</v>
      </c>
      <c r="AG723" t="s">
        <v>290</v>
      </c>
      <c r="AH723" t="s">
        <v>290</v>
      </c>
      <c r="AI723" t="s">
        <v>290</v>
      </c>
      <c r="AJ723" t="s">
        <v>290</v>
      </c>
      <c r="AK723" t="s">
        <v>290</v>
      </c>
      <c r="AL723" t="s">
        <v>290</v>
      </c>
      <c r="AM723" t="s">
        <v>290</v>
      </c>
      <c r="AN723" t="s">
        <v>290</v>
      </c>
      <c r="AO723">
        <v>27</v>
      </c>
      <c r="AP723" t="s">
        <v>290</v>
      </c>
      <c r="AQ723">
        <v>21</v>
      </c>
      <c r="AR723">
        <v>12</v>
      </c>
      <c r="AS723">
        <v>33</v>
      </c>
      <c r="AT723">
        <v>42.185935000000001</v>
      </c>
      <c r="AU723">
        <v>-87.793194999999997</v>
      </c>
      <c r="AV723">
        <v>1</v>
      </c>
      <c r="AW723" t="s">
        <v>16343</v>
      </c>
      <c r="AX723">
        <v>330</v>
      </c>
      <c r="AY723" t="s">
        <v>18079</v>
      </c>
      <c r="BB723" t="s">
        <v>3634</v>
      </c>
      <c r="BC723" t="s">
        <v>288</v>
      </c>
      <c r="BD723" t="s">
        <v>16602</v>
      </c>
      <c r="BE723">
        <v>60035</v>
      </c>
      <c r="BF723" t="s">
        <v>16346</v>
      </c>
      <c r="BG723" t="s">
        <v>182</v>
      </c>
      <c r="BH723" t="b">
        <f>IFERROR(MATCH('2020'!A723, '2021'!A:A, 0) &gt;0, FALSE)</f>
        <v>1</v>
      </c>
    </row>
    <row r="724" spans="1:60">
      <c r="A724" t="s">
        <v>3651</v>
      </c>
      <c r="B724" t="s">
        <v>3652</v>
      </c>
      <c r="C724" t="s">
        <v>283</v>
      </c>
      <c r="D724" t="s">
        <v>1029</v>
      </c>
      <c r="E724" t="s">
        <v>745</v>
      </c>
      <c r="F724" t="s">
        <v>3653</v>
      </c>
      <c r="G724" t="s">
        <v>825</v>
      </c>
      <c r="H724" t="s">
        <v>288</v>
      </c>
      <c r="I724">
        <v>60015</v>
      </c>
      <c r="J724" t="s">
        <v>18080</v>
      </c>
      <c r="K724" t="s">
        <v>182</v>
      </c>
      <c r="L724">
        <v>4</v>
      </c>
      <c r="M724">
        <v>22</v>
      </c>
      <c r="N724">
        <v>2</v>
      </c>
      <c r="O724">
        <v>28</v>
      </c>
      <c r="P724">
        <v>52</v>
      </c>
      <c r="Q724">
        <v>12</v>
      </c>
      <c r="R724" t="s">
        <v>290</v>
      </c>
      <c r="S724">
        <v>14</v>
      </c>
      <c r="T724" t="s">
        <v>290</v>
      </c>
      <c r="U724">
        <v>10</v>
      </c>
      <c r="V724">
        <v>10</v>
      </c>
      <c r="W724" t="s">
        <v>290</v>
      </c>
      <c r="X724" t="s">
        <v>290</v>
      </c>
      <c r="Y724" t="s">
        <v>290</v>
      </c>
      <c r="Z724" t="s">
        <v>290</v>
      </c>
      <c r="AA724" t="s">
        <v>290</v>
      </c>
      <c r="AB724" t="s">
        <v>290</v>
      </c>
      <c r="AC724" t="s">
        <v>290</v>
      </c>
      <c r="AD724" t="s">
        <v>290</v>
      </c>
      <c r="AE724" t="s">
        <v>290</v>
      </c>
      <c r="AF724" t="s">
        <v>290</v>
      </c>
      <c r="AG724" t="s">
        <v>290</v>
      </c>
      <c r="AH724" t="s">
        <v>290</v>
      </c>
      <c r="AI724" t="s">
        <v>290</v>
      </c>
      <c r="AJ724" t="s">
        <v>290</v>
      </c>
      <c r="AK724" t="s">
        <v>290</v>
      </c>
      <c r="AL724" t="s">
        <v>290</v>
      </c>
      <c r="AM724" t="s">
        <v>290</v>
      </c>
      <c r="AN724" t="s">
        <v>290</v>
      </c>
      <c r="AO724">
        <v>117</v>
      </c>
      <c r="AP724" t="s">
        <v>290</v>
      </c>
      <c r="AQ724">
        <v>61</v>
      </c>
      <c r="AR724">
        <v>57</v>
      </c>
      <c r="AS724">
        <v>118</v>
      </c>
      <c r="AT724">
        <v>42.161028000000002</v>
      </c>
      <c r="AU724">
        <v>-87.856127999999998</v>
      </c>
      <c r="AV724">
        <v>1</v>
      </c>
      <c r="AW724" t="s">
        <v>16343</v>
      </c>
      <c r="AX724">
        <v>445</v>
      </c>
      <c r="AY724" t="s">
        <v>17840</v>
      </c>
      <c r="BB724" t="s">
        <v>825</v>
      </c>
      <c r="BC724" t="s">
        <v>288</v>
      </c>
      <c r="BD724" t="s">
        <v>16602</v>
      </c>
      <c r="BE724">
        <v>60015</v>
      </c>
      <c r="BF724" t="s">
        <v>16346</v>
      </c>
      <c r="BG724" t="s">
        <v>182</v>
      </c>
      <c r="BH724" t="b">
        <f>IFERROR(MATCH('2020'!A724, '2021'!A:A, 0) &gt;0, FALSE)</f>
        <v>1</v>
      </c>
    </row>
    <row r="725" spans="1:60">
      <c r="A725" t="s">
        <v>3654</v>
      </c>
      <c r="B725" t="s">
        <v>3655</v>
      </c>
      <c r="C725" t="s">
        <v>283</v>
      </c>
      <c r="D725" t="s">
        <v>370</v>
      </c>
      <c r="E725" t="s">
        <v>2907</v>
      </c>
      <c r="F725" t="s">
        <v>3656</v>
      </c>
      <c r="G725" t="s">
        <v>183</v>
      </c>
      <c r="H725" t="s">
        <v>288</v>
      </c>
      <c r="I725">
        <v>61301</v>
      </c>
      <c r="J725" t="s">
        <v>18081</v>
      </c>
      <c r="K725" t="s">
        <v>183</v>
      </c>
      <c r="L725">
        <v>2</v>
      </c>
      <c r="M725">
        <v>11</v>
      </c>
      <c r="N725">
        <v>2</v>
      </c>
      <c r="O725">
        <v>15</v>
      </c>
      <c r="P725">
        <v>25</v>
      </c>
      <c r="Q725">
        <v>10</v>
      </c>
      <c r="R725">
        <v>15</v>
      </c>
      <c r="S725">
        <v>11</v>
      </c>
      <c r="T725">
        <v>20</v>
      </c>
      <c r="U725">
        <v>16</v>
      </c>
      <c r="V725">
        <v>16</v>
      </c>
      <c r="W725">
        <v>19</v>
      </c>
      <c r="X725" t="s">
        <v>290</v>
      </c>
      <c r="Y725">
        <v>16</v>
      </c>
      <c r="Z725" t="s">
        <v>290</v>
      </c>
      <c r="AA725" t="s">
        <v>290</v>
      </c>
      <c r="AB725" t="s">
        <v>290</v>
      </c>
      <c r="AC725" t="s">
        <v>290</v>
      </c>
      <c r="AD725" t="s">
        <v>290</v>
      </c>
      <c r="AE725" t="s">
        <v>290</v>
      </c>
      <c r="AF725" t="s">
        <v>290</v>
      </c>
      <c r="AG725" t="s">
        <v>290</v>
      </c>
      <c r="AH725" t="s">
        <v>290</v>
      </c>
      <c r="AI725" t="s">
        <v>290</v>
      </c>
      <c r="AJ725">
        <v>27</v>
      </c>
      <c r="AK725" t="s">
        <v>290</v>
      </c>
      <c r="AL725" t="s">
        <v>290</v>
      </c>
      <c r="AM725" t="s">
        <v>290</v>
      </c>
      <c r="AN725" t="s">
        <v>290</v>
      </c>
      <c r="AO725">
        <v>123</v>
      </c>
      <c r="AP725" t="s">
        <v>290</v>
      </c>
      <c r="AQ725">
        <v>79</v>
      </c>
      <c r="AR725">
        <v>78</v>
      </c>
      <c r="AS725">
        <v>157</v>
      </c>
      <c r="AT725">
        <v>41.331194000000004</v>
      </c>
      <c r="AU725">
        <v>-89.096710000000002</v>
      </c>
      <c r="AV725">
        <v>1</v>
      </c>
      <c r="AW725" t="s">
        <v>16360</v>
      </c>
      <c r="AX725">
        <v>650</v>
      </c>
      <c r="AY725" t="s">
        <v>17589</v>
      </c>
      <c r="BB725" t="s">
        <v>183</v>
      </c>
      <c r="BC725" t="s">
        <v>288</v>
      </c>
      <c r="BD725" t="s">
        <v>17829</v>
      </c>
      <c r="BE725">
        <v>61301</v>
      </c>
      <c r="BF725" t="s">
        <v>16346</v>
      </c>
      <c r="BG725" t="s">
        <v>16363</v>
      </c>
      <c r="BH725" t="b">
        <f>IFERROR(MATCH('2020'!A725, '2021'!A:A, 0) &gt;0, FALSE)</f>
        <v>1</v>
      </c>
    </row>
    <row r="726" spans="1:60">
      <c r="A726" t="s">
        <v>3658</v>
      </c>
      <c r="B726" t="s">
        <v>3659</v>
      </c>
      <c r="D726" t="s">
        <v>4119</v>
      </c>
      <c r="E726" t="s">
        <v>18082</v>
      </c>
      <c r="F726" t="s">
        <v>3661</v>
      </c>
      <c r="G726" t="s">
        <v>3662</v>
      </c>
      <c r="H726" t="s">
        <v>288</v>
      </c>
      <c r="I726">
        <v>61354</v>
      </c>
      <c r="J726" t="s">
        <v>18083</v>
      </c>
      <c r="K726" t="s">
        <v>183</v>
      </c>
      <c r="L726">
        <v>2</v>
      </c>
      <c r="M726">
        <v>15</v>
      </c>
      <c r="N726">
        <v>4</v>
      </c>
      <c r="O726">
        <v>21</v>
      </c>
      <c r="P726">
        <v>36</v>
      </c>
      <c r="Q726">
        <v>17</v>
      </c>
      <c r="R726">
        <v>16</v>
      </c>
      <c r="S726">
        <v>18</v>
      </c>
      <c r="T726">
        <v>19</v>
      </c>
      <c r="U726">
        <v>17</v>
      </c>
      <c r="V726">
        <v>22</v>
      </c>
      <c r="W726">
        <v>25</v>
      </c>
      <c r="X726">
        <v>17</v>
      </c>
      <c r="Y726" t="s">
        <v>290</v>
      </c>
      <c r="Z726" t="s">
        <v>290</v>
      </c>
      <c r="AA726" t="s">
        <v>290</v>
      </c>
      <c r="AB726" t="s">
        <v>290</v>
      </c>
      <c r="AC726" t="s">
        <v>290</v>
      </c>
      <c r="AD726" t="s">
        <v>290</v>
      </c>
      <c r="AE726" t="s">
        <v>290</v>
      </c>
      <c r="AF726" t="s">
        <v>290</v>
      </c>
      <c r="AG726" t="s">
        <v>290</v>
      </c>
      <c r="AH726" t="s">
        <v>290</v>
      </c>
      <c r="AI726" t="s">
        <v>290</v>
      </c>
      <c r="AJ726" t="s">
        <v>290</v>
      </c>
      <c r="AK726" t="s">
        <v>290</v>
      </c>
      <c r="AL726" t="s">
        <v>290</v>
      </c>
      <c r="AM726" t="s">
        <v>290</v>
      </c>
      <c r="AN726" t="s">
        <v>290</v>
      </c>
      <c r="AO726">
        <v>179</v>
      </c>
      <c r="AP726" t="s">
        <v>290</v>
      </c>
      <c r="AQ726">
        <v>92</v>
      </c>
      <c r="AR726">
        <v>102</v>
      </c>
      <c r="AS726">
        <v>194</v>
      </c>
      <c r="AT726">
        <v>41.328651999999998</v>
      </c>
      <c r="AU726">
        <v>-89.131816000000001</v>
      </c>
      <c r="AV726">
        <v>1</v>
      </c>
      <c r="AW726" t="s">
        <v>16360</v>
      </c>
      <c r="AX726">
        <v>2003</v>
      </c>
      <c r="AY726" t="s">
        <v>18084</v>
      </c>
      <c r="BB726" t="s">
        <v>3662</v>
      </c>
      <c r="BC726" t="s">
        <v>288</v>
      </c>
      <c r="BD726" t="s">
        <v>17829</v>
      </c>
      <c r="BE726">
        <v>61354</v>
      </c>
      <c r="BF726" t="s">
        <v>16346</v>
      </c>
      <c r="BG726" t="s">
        <v>16363</v>
      </c>
      <c r="BH726" t="b">
        <f>IFERROR(MATCH('2020'!A726, '2021'!A:A, 0) &gt;0, FALSE)</f>
        <v>1</v>
      </c>
    </row>
    <row r="727" spans="1:60">
      <c r="A727" t="s">
        <v>3664</v>
      </c>
      <c r="B727" t="s">
        <v>3665</v>
      </c>
      <c r="C727" t="s">
        <v>283</v>
      </c>
      <c r="D727" t="s">
        <v>2451</v>
      </c>
      <c r="E727" t="s">
        <v>3666</v>
      </c>
      <c r="F727" t="s">
        <v>3667</v>
      </c>
      <c r="G727" t="s">
        <v>3668</v>
      </c>
      <c r="H727" t="s">
        <v>288</v>
      </c>
      <c r="I727">
        <v>61364</v>
      </c>
      <c r="J727" t="s">
        <v>18085</v>
      </c>
      <c r="K727" t="s">
        <v>183</v>
      </c>
      <c r="L727">
        <v>2</v>
      </c>
      <c r="M727">
        <v>9</v>
      </c>
      <c r="N727">
        <v>5.5</v>
      </c>
      <c r="O727">
        <v>16.5</v>
      </c>
      <c r="P727">
        <v>22</v>
      </c>
      <c r="Q727">
        <v>12</v>
      </c>
      <c r="R727">
        <v>20</v>
      </c>
      <c r="S727">
        <v>14</v>
      </c>
      <c r="T727">
        <v>20</v>
      </c>
      <c r="U727">
        <v>18</v>
      </c>
      <c r="V727">
        <v>17</v>
      </c>
      <c r="W727">
        <v>14</v>
      </c>
      <c r="X727">
        <v>14</v>
      </c>
      <c r="Y727">
        <v>16</v>
      </c>
      <c r="Z727" t="s">
        <v>290</v>
      </c>
      <c r="AA727" t="s">
        <v>290</v>
      </c>
      <c r="AB727" t="s">
        <v>290</v>
      </c>
      <c r="AC727" t="s">
        <v>290</v>
      </c>
      <c r="AD727" t="s">
        <v>290</v>
      </c>
      <c r="AE727" t="s">
        <v>290</v>
      </c>
      <c r="AF727" t="s">
        <v>290</v>
      </c>
      <c r="AG727" t="s">
        <v>290</v>
      </c>
      <c r="AH727" t="s">
        <v>290</v>
      </c>
      <c r="AI727" t="s">
        <v>290</v>
      </c>
      <c r="AJ727">
        <v>36</v>
      </c>
      <c r="AK727" t="s">
        <v>290</v>
      </c>
      <c r="AL727" t="s">
        <v>290</v>
      </c>
      <c r="AM727" t="s">
        <v>290</v>
      </c>
      <c r="AN727" t="s">
        <v>290</v>
      </c>
      <c r="AO727">
        <v>124</v>
      </c>
      <c r="AP727" t="s">
        <v>290</v>
      </c>
      <c r="AQ727">
        <v>80</v>
      </c>
      <c r="AR727">
        <v>87</v>
      </c>
      <c r="AS727">
        <v>167</v>
      </c>
      <c r="AT727">
        <v>41.116256</v>
      </c>
      <c r="AU727">
        <v>-88.834261999999995</v>
      </c>
      <c r="AV727">
        <v>1</v>
      </c>
      <c r="AW727" t="s">
        <v>16360</v>
      </c>
      <c r="AX727">
        <v>410</v>
      </c>
      <c r="AY727" t="s">
        <v>18086</v>
      </c>
      <c r="BB727" t="s">
        <v>3668</v>
      </c>
      <c r="BC727" t="s">
        <v>288</v>
      </c>
      <c r="BD727" t="s">
        <v>17829</v>
      </c>
      <c r="BE727">
        <v>61364</v>
      </c>
      <c r="BF727" t="s">
        <v>16346</v>
      </c>
      <c r="BG727" t="s">
        <v>16363</v>
      </c>
      <c r="BH727" t="b">
        <f>IFERROR(MATCH('2020'!A727, '2021'!A:A, 0) &gt;0, FALSE)</f>
        <v>1</v>
      </c>
    </row>
    <row r="728" spans="1:60">
      <c r="A728" t="s">
        <v>3670</v>
      </c>
      <c r="B728" t="s">
        <v>3671</v>
      </c>
      <c r="D728" t="s">
        <v>3672</v>
      </c>
      <c r="E728" t="s">
        <v>3673</v>
      </c>
      <c r="F728" t="s">
        <v>3674</v>
      </c>
      <c r="G728" t="s">
        <v>3675</v>
      </c>
      <c r="H728" t="s">
        <v>288</v>
      </c>
      <c r="I728">
        <v>61348</v>
      </c>
      <c r="J728" t="s">
        <v>18087</v>
      </c>
      <c r="K728" t="s">
        <v>183</v>
      </c>
      <c r="L728">
        <v>2</v>
      </c>
      <c r="M728">
        <v>10</v>
      </c>
      <c r="N728">
        <v>3</v>
      </c>
      <c r="O728">
        <v>15</v>
      </c>
      <c r="P728">
        <v>26</v>
      </c>
      <c r="Q728">
        <v>18</v>
      </c>
      <c r="R728">
        <v>12</v>
      </c>
      <c r="S728">
        <v>16</v>
      </c>
      <c r="T728">
        <v>12</v>
      </c>
      <c r="U728">
        <v>22</v>
      </c>
      <c r="V728">
        <v>13</v>
      </c>
      <c r="W728">
        <v>19</v>
      </c>
      <c r="X728">
        <v>24</v>
      </c>
      <c r="Y728">
        <v>25</v>
      </c>
      <c r="Z728" t="s">
        <v>290</v>
      </c>
      <c r="AA728" t="s">
        <v>290</v>
      </c>
      <c r="AB728" t="s">
        <v>290</v>
      </c>
      <c r="AC728" t="s">
        <v>290</v>
      </c>
      <c r="AD728" t="s">
        <v>290</v>
      </c>
      <c r="AE728" t="s">
        <v>290</v>
      </c>
      <c r="AF728" t="s">
        <v>290</v>
      </c>
      <c r="AG728" t="s">
        <v>290</v>
      </c>
      <c r="AH728" t="s">
        <v>290</v>
      </c>
      <c r="AI728" t="s">
        <v>290</v>
      </c>
      <c r="AJ728">
        <v>18</v>
      </c>
      <c r="AK728" t="s">
        <v>290</v>
      </c>
      <c r="AL728" t="s">
        <v>290</v>
      </c>
      <c r="AM728" t="s">
        <v>290</v>
      </c>
      <c r="AN728" t="s">
        <v>290</v>
      </c>
      <c r="AO728">
        <v>158</v>
      </c>
      <c r="AP728" t="s">
        <v>290</v>
      </c>
      <c r="AQ728">
        <v>90</v>
      </c>
      <c r="AR728">
        <v>97</v>
      </c>
      <c r="AS728">
        <v>187</v>
      </c>
      <c r="AT728">
        <v>41.300071000000003</v>
      </c>
      <c r="AU728">
        <v>-89.060563999999999</v>
      </c>
      <c r="AV728">
        <v>1</v>
      </c>
      <c r="AW728" t="s">
        <v>16360</v>
      </c>
      <c r="AX728">
        <v>336</v>
      </c>
      <c r="AY728" t="s">
        <v>18088</v>
      </c>
      <c r="BB728" t="s">
        <v>3675</v>
      </c>
      <c r="BC728" t="s">
        <v>288</v>
      </c>
      <c r="BD728" t="s">
        <v>17829</v>
      </c>
      <c r="BE728">
        <v>61348</v>
      </c>
      <c r="BF728" t="s">
        <v>16346</v>
      </c>
      <c r="BG728" t="s">
        <v>16363</v>
      </c>
      <c r="BH728" t="b">
        <f>IFERROR(MATCH('2020'!A728, '2021'!A:A, 0) &gt;0, FALSE)</f>
        <v>1</v>
      </c>
    </row>
    <row r="729" spans="1:60">
      <c r="A729" t="s">
        <v>3677</v>
      </c>
      <c r="B729" t="s">
        <v>3678</v>
      </c>
      <c r="D729" t="s">
        <v>18089</v>
      </c>
      <c r="E729" t="s">
        <v>18090</v>
      </c>
      <c r="F729" t="s">
        <v>3680</v>
      </c>
      <c r="G729" t="s">
        <v>3681</v>
      </c>
      <c r="H729" t="s">
        <v>288</v>
      </c>
      <c r="I729">
        <v>61342</v>
      </c>
      <c r="J729" t="s">
        <v>18091</v>
      </c>
      <c r="K729" t="s">
        <v>183</v>
      </c>
      <c r="L729">
        <v>1</v>
      </c>
      <c r="M729">
        <v>11.5</v>
      </c>
      <c r="N729">
        <v>4</v>
      </c>
      <c r="O729">
        <v>16.5</v>
      </c>
      <c r="P729">
        <v>62</v>
      </c>
      <c r="Q729">
        <v>11</v>
      </c>
      <c r="R729">
        <v>14</v>
      </c>
      <c r="S729">
        <v>12</v>
      </c>
      <c r="T729" t="s">
        <v>290</v>
      </c>
      <c r="U729">
        <v>18</v>
      </c>
      <c r="V729">
        <v>11</v>
      </c>
      <c r="W729">
        <v>21</v>
      </c>
      <c r="X729">
        <v>15</v>
      </c>
      <c r="Y729">
        <v>15</v>
      </c>
      <c r="Z729" t="s">
        <v>290</v>
      </c>
      <c r="AA729" t="s">
        <v>290</v>
      </c>
      <c r="AB729" t="s">
        <v>290</v>
      </c>
      <c r="AC729" t="s">
        <v>290</v>
      </c>
      <c r="AD729" t="s">
        <v>290</v>
      </c>
      <c r="AE729" t="s">
        <v>290</v>
      </c>
      <c r="AF729" t="s">
        <v>290</v>
      </c>
      <c r="AG729" t="s">
        <v>290</v>
      </c>
      <c r="AH729" t="s">
        <v>290</v>
      </c>
      <c r="AI729" t="s">
        <v>290</v>
      </c>
      <c r="AJ729">
        <v>34</v>
      </c>
      <c r="AK729" t="s">
        <v>290</v>
      </c>
      <c r="AL729" t="s">
        <v>290</v>
      </c>
      <c r="AM729" t="s">
        <v>290</v>
      </c>
      <c r="AN729" t="s">
        <v>290</v>
      </c>
      <c r="AO729">
        <v>155</v>
      </c>
      <c r="AP729" t="s">
        <v>290</v>
      </c>
      <c r="AQ729">
        <v>102</v>
      </c>
      <c r="AR729">
        <v>88</v>
      </c>
      <c r="AS729">
        <v>190</v>
      </c>
      <c r="AT729">
        <v>41.549343999999998</v>
      </c>
      <c r="AU729">
        <v>-89.122451999999996</v>
      </c>
      <c r="AV729">
        <v>1</v>
      </c>
      <c r="AW729" t="s">
        <v>16360</v>
      </c>
      <c r="AX729">
        <v>1008</v>
      </c>
      <c r="AY729" t="s">
        <v>18092</v>
      </c>
      <c r="BB729" t="s">
        <v>3681</v>
      </c>
      <c r="BC729" t="s">
        <v>288</v>
      </c>
      <c r="BD729" t="s">
        <v>17829</v>
      </c>
      <c r="BE729">
        <v>61342</v>
      </c>
      <c r="BF729" t="s">
        <v>16346</v>
      </c>
      <c r="BG729" t="s">
        <v>16363</v>
      </c>
      <c r="BH729" t="b">
        <f>IFERROR(MATCH('2020'!A729, '2021'!A:A, 0) &gt;0, FALSE)</f>
        <v>1</v>
      </c>
    </row>
    <row r="730" spans="1:60">
      <c r="A730" t="s">
        <v>12853</v>
      </c>
      <c r="B730" t="s">
        <v>10564</v>
      </c>
      <c r="D730" t="s">
        <v>725</v>
      </c>
      <c r="E730" t="s">
        <v>18093</v>
      </c>
      <c r="F730" t="s">
        <v>10567</v>
      </c>
      <c r="G730" t="s">
        <v>10568</v>
      </c>
      <c r="H730" t="s">
        <v>288</v>
      </c>
      <c r="I730">
        <v>60551</v>
      </c>
      <c r="J730" t="s">
        <v>18094</v>
      </c>
      <c r="K730" t="s">
        <v>183</v>
      </c>
      <c r="L730">
        <v>0.1</v>
      </c>
      <c r="M730">
        <v>0.9</v>
      </c>
      <c r="N730">
        <v>0</v>
      </c>
      <c r="O730">
        <v>1</v>
      </c>
      <c r="P730" t="s">
        <v>290</v>
      </c>
      <c r="Q730" t="s">
        <v>290</v>
      </c>
      <c r="R730" t="s">
        <v>290</v>
      </c>
      <c r="S730" t="s">
        <v>290</v>
      </c>
      <c r="T730" t="s">
        <v>290</v>
      </c>
      <c r="U730" t="s">
        <v>290</v>
      </c>
      <c r="V730" t="s">
        <v>290</v>
      </c>
      <c r="W730" t="s">
        <v>290</v>
      </c>
      <c r="X730" t="s">
        <v>290</v>
      </c>
      <c r="Y730" t="s">
        <v>290</v>
      </c>
      <c r="Z730" t="s">
        <v>290</v>
      </c>
      <c r="AA730" t="s">
        <v>290</v>
      </c>
      <c r="AB730" t="s">
        <v>290</v>
      </c>
      <c r="AC730" t="s">
        <v>290</v>
      </c>
      <c r="AD730" t="s">
        <v>290</v>
      </c>
      <c r="AE730" t="s">
        <v>290</v>
      </c>
      <c r="AF730" t="s">
        <v>290</v>
      </c>
      <c r="AG730" t="s">
        <v>290</v>
      </c>
      <c r="AH730" t="s">
        <v>290</v>
      </c>
      <c r="AI730" t="s">
        <v>290</v>
      </c>
      <c r="AJ730" t="s">
        <v>290</v>
      </c>
      <c r="AK730" t="s">
        <v>290</v>
      </c>
      <c r="AL730" t="s">
        <v>290</v>
      </c>
      <c r="AM730" t="s">
        <v>290</v>
      </c>
      <c r="AN730" t="s">
        <v>290</v>
      </c>
      <c r="AO730" t="s">
        <v>290</v>
      </c>
      <c r="AP730" t="s">
        <v>290</v>
      </c>
      <c r="AQ730">
        <v>7</v>
      </c>
      <c r="AR730">
        <v>2</v>
      </c>
      <c r="AS730">
        <v>9</v>
      </c>
      <c r="AT730">
        <v>41.504192000000003</v>
      </c>
      <c r="AU730">
        <v>-88.678925000000007</v>
      </c>
      <c r="AV730">
        <v>1</v>
      </c>
      <c r="AW730" t="s">
        <v>16360</v>
      </c>
      <c r="AX730">
        <v>3904</v>
      </c>
      <c r="AY730" t="s">
        <v>18095</v>
      </c>
      <c r="BB730" t="s">
        <v>10568</v>
      </c>
      <c r="BC730" t="s">
        <v>288</v>
      </c>
      <c r="BD730" t="s">
        <v>17829</v>
      </c>
      <c r="BE730">
        <v>60551</v>
      </c>
      <c r="BF730" t="s">
        <v>16346</v>
      </c>
      <c r="BG730" t="s">
        <v>16363</v>
      </c>
      <c r="BH730" t="b">
        <f>IFERROR(MATCH('2020'!A730, '2021'!A:A, 0) &gt;0, FALSE)</f>
        <v>1</v>
      </c>
    </row>
    <row r="731" spans="1:60">
      <c r="A731" t="s">
        <v>3683</v>
      </c>
      <c r="B731" t="s">
        <v>3684</v>
      </c>
      <c r="D731" t="s">
        <v>2941</v>
      </c>
      <c r="E731" t="s">
        <v>1592</v>
      </c>
      <c r="F731" t="s">
        <v>3685</v>
      </c>
      <c r="G731" t="s">
        <v>3686</v>
      </c>
      <c r="H731" t="s">
        <v>288</v>
      </c>
      <c r="I731">
        <v>61350</v>
      </c>
      <c r="J731" t="s">
        <v>18096</v>
      </c>
      <c r="K731" t="s">
        <v>183</v>
      </c>
      <c r="L731">
        <v>1</v>
      </c>
      <c r="M731">
        <v>16</v>
      </c>
      <c r="N731">
        <v>7.5</v>
      </c>
      <c r="O731">
        <v>24.5</v>
      </c>
      <c r="P731">
        <v>45</v>
      </c>
      <c r="Q731">
        <v>19</v>
      </c>
      <c r="R731">
        <v>16</v>
      </c>
      <c r="S731">
        <v>16</v>
      </c>
      <c r="T731">
        <v>19</v>
      </c>
      <c r="U731">
        <v>24</v>
      </c>
      <c r="V731">
        <v>17</v>
      </c>
      <c r="W731">
        <v>17</v>
      </c>
      <c r="X731">
        <v>24</v>
      </c>
      <c r="Y731">
        <v>28</v>
      </c>
      <c r="Z731" t="s">
        <v>290</v>
      </c>
      <c r="AA731" t="s">
        <v>290</v>
      </c>
      <c r="AB731" t="s">
        <v>290</v>
      </c>
      <c r="AC731" t="s">
        <v>290</v>
      </c>
      <c r="AD731" t="s">
        <v>290</v>
      </c>
      <c r="AE731" t="s">
        <v>290</v>
      </c>
      <c r="AF731" t="s">
        <v>290</v>
      </c>
      <c r="AG731" t="s">
        <v>290</v>
      </c>
      <c r="AH731" t="s">
        <v>290</v>
      </c>
      <c r="AI731" t="s">
        <v>290</v>
      </c>
      <c r="AJ731" t="s">
        <v>290</v>
      </c>
      <c r="AK731" t="s">
        <v>290</v>
      </c>
      <c r="AL731" t="s">
        <v>290</v>
      </c>
      <c r="AM731" t="s">
        <v>290</v>
      </c>
      <c r="AN731" t="s">
        <v>290</v>
      </c>
      <c r="AO731">
        <v>210</v>
      </c>
      <c r="AP731">
        <v>10</v>
      </c>
      <c r="AQ731">
        <v>114</v>
      </c>
      <c r="AR731">
        <v>119</v>
      </c>
      <c r="AS731">
        <v>233</v>
      </c>
      <c r="AT731">
        <v>41.351129999999998</v>
      </c>
      <c r="AU731">
        <v>-88.842517999999998</v>
      </c>
      <c r="AV731">
        <v>1</v>
      </c>
      <c r="AW731" t="s">
        <v>16360</v>
      </c>
      <c r="AX731">
        <v>1110</v>
      </c>
      <c r="AY731" t="s">
        <v>18097</v>
      </c>
      <c r="BB731" t="s">
        <v>3686</v>
      </c>
      <c r="BC731" t="s">
        <v>288</v>
      </c>
      <c r="BD731" t="s">
        <v>17829</v>
      </c>
      <c r="BE731">
        <v>61350</v>
      </c>
      <c r="BF731" t="s">
        <v>16346</v>
      </c>
      <c r="BG731" t="s">
        <v>16363</v>
      </c>
      <c r="BH731" t="b">
        <f>IFERROR(MATCH('2020'!A731, '2021'!A:A, 0) &gt;0, FALSE)</f>
        <v>1</v>
      </c>
    </row>
    <row r="732" spans="1:60">
      <c r="A732" t="s">
        <v>3688</v>
      </c>
      <c r="B732" t="s">
        <v>3689</v>
      </c>
      <c r="D732" t="s">
        <v>2941</v>
      </c>
      <c r="E732" t="s">
        <v>1592</v>
      </c>
      <c r="F732" t="s">
        <v>3690</v>
      </c>
      <c r="G732" t="s">
        <v>3686</v>
      </c>
      <c r="H732" t="s">
        <v>288</v>
      </c>
      <c r="I732">
        <v>61350</v>
      </c>
      <c r="J732" t="s">
        <v>18098</v>
      </c>
      <c r="K732" t="s">
        <v>183</v>
      </c>
      <c r="L732">
        <v>1</v>
      </c>
      <c r="M732">
        <v>17.5</v>
      </c>
      <c r="N732">
        <v>10.5</v>
      </c>
      <c r="O732">
        <v>29</v>
      </c>
      <c r="P732" t="s">
        <v>290</v>
      </c>
      <c r="Q732" t="s">
        <v>290</v>
      </c>
      <c r="R732" t="s">
        <v>290</v>
      </c>
      <c r="S732" t="s">
        <v>290</v>
      </c>
      <c r="T732" t="s">
        <v>290</v>
      </c>
      <c r="U732" t="s">
        <v>290</v>
      </c>
      <c r="V732" t="s">
        <v>290</v>
      </c>
      <c r="W732" t="s">
        <v>290</v>
      </c>
      <c r="X732" t="s">
        <v>290</v>
      </c>
      <c r="Y732" t="s">
        <v>290</v>
      </c>
      <c r="Z732">
        <v>39</v>
      </c>
      <c r="AA732">
        <v>34</v>
      </c>
      <c r="AB732">
        <v>41</v>
      </c>
      <c r="AC732">
        <v>33</v>
      </c>
      <c r="AD732" t="s">
        <v>290</v>
      </c>
      <c r="AE732" t="s">
        <v>290</v>
      </c>
      <c r="AF732" t="s">
        <v>290</v>
      </c>
      <c r="AG732" t="s">
        <v>290</v>
      </c>
      <c r="AH732" t="s">
        <v>290</v>
      </c>
      <c r="AI732">
        <v>10</v>
      </c>
      <c r="AJ732" t="s">
        <v>290</v>
      </c>
      <c r="AK732" t="s">
        <v>290</v>
      </c>
      <c r="AL732" t="s">
        <v>290</v>
      </c>
      <c r="AM732" t="s">
        <v>290</v>
      </c>
      <c r="AN732" t="s">
        <v>290</v>
      </c>
      <c r="AO732">
        <v>139</v>
      </c>
      <c r="AP732" t="s">
        <v>290</v>
      </c>
      <c r="AQ732">
        <v>66</v>
      </c>
      <c r="AR732">
        <v>91</v>
      </c>
      <c r="AS732">
        <v>157</v>
      </c>
      <c r="AT732">
        <v>41.349836000000003</v>
      </c>
      <c r="AU732">
        <v>-88.839757000000006</v>
      </c>
      <c r="AV732">
        <v>1</v>
      </c>
      <c r="AW732" t="s">
        <v>16360</v>
      </c>
      <c r="AX732">
        <v>1000</v>
      </c>
      <c r="AY732" t="s">
        <v>18099</v>
      </c>
      <c r="BB732" t="s">
        <v>3686</v>
      </c>
      <c r="BC732" t="s">
        <v>288</v>
      </c>
      <c r="BD732" t="s">
        <v>17829</v>
      </c>
      <c r="BE732">
        <v>61350</v>
      </c>
      <c r="BF732" t="s">
        <v>16346</v>
      </c>
      <c r="BG732" t="s">
        <v>16363</v>
      </c>
      <c r="BH732" t="b">
        <f>IFERROR(MATCH('2020'!A732, '2021'!A:A, 0) &gt;0, FALSE)</f>
        <v>1</v>
      </c>
    </row>
    <row r="733" spans="1:60">
      <c r="A733" t="s">
        <v>3691</v>
      </c>
      <c r="B733" t="s">
        <v>459</v>
      </c>
      <c r="D733" t="s">
        <v>959</v>
      </c>
      <c r="E733" t="s">
        <v>15781</v>
      </c>
      <c r="F733" t="s">
        <v>3694</v>
      </c>
      <c r="G733" t="s">
        <v>3695</v>
      </c>
      <c r="H733" t="s">
        <v>288</v>
      </c>
      <c r="I733">
        <v>62521</v>
      </c>
      <c r="J733" t="s">
        <v>18100</v>
      </c>
      <c r="K733" t="s">
        <v>184</v>
      </c>
      <c r="L733">
        <v>1</v>
      </c>
      <c r="M733">
        <v>12.5</v>
      </c>
      <c r="N733">
        <v>6.5</v>
      </c>
      <c r="O733">
        <v>20</v>
      </c>
      <c r="P733">
        <v>53</v>
      </c>
      <c r="Q733">
        <v>28</v>
      </c>
      <c r="R733">
        <v>28</v>
      </c>
      <c r="S733">
        <v>25</v>
      </c>
      <c r="T733">
        <v>22</v>
      </c>
      <c r="U733">
        <v>22</v>
      </c>
      <c r="V733">
        <v>15</v>
      </c>
      <c r="W733">
        <v>12</v>
      </c>
      <c r="X733">
        <v>24</v>
      </c>
      <c r="Y733">
        <v>19</v>
      </c>
      <c r="Z733" t="s">
        <v>290</v>
      </c>
      <c r="AA733" t="s">
        <v>290</v>
      </c>
      <c r="AB733" t="s">
        <v>290</v>
      </c>
      <c r="AC733" t="s">
        <v>290</v>
      </c>
      <c r="AD733" t="s">
        <v>290</v>
      </c>
      <c r="AE733" t="s">
        <v>290</v>
      </c>
      <c r="AF733" t="s">
        <v>290</v>
      </c>
      <c r="AG733" t="s">
        <v>290</v>
      </c>
      <c r="AH733" t="s">
        <v>290</v>
      </c>
      <c r="AI733" t="s">
        <v>290</v>
      </c>
      <c r="AJ733" t="s">
        <v>290</v>
      </c>
      <c r="AK733" t="s">
        <v>290</v>
      </c>
      <c r="AL733" t="s">
        <v>290</v>
      </c>
      <c r="AM733" t="s">
        <v>290</v>
      </c>
      <c r="AN733" t="s">
        <v>290</v>
      </c>
      <c r="AO733">
        <v>222</v>
      </c>
      <c r="AP733">
        <v>19</v>
      </c>
      <c r="AQ733">
        <v>133</v>
      </c>
      <c r="AR733">
        <v>117</v>
      </c>
      <c r="AS733">
        <v>250</v>
      </c>
      <c r="AT733">
        <v>39.812336999999999</v>
      </c>
      <c r="AU733">
        <v>-88.951960999999997</v>
      </c>
      <c r="AV733">
        <v>1</v>
      </c>
      <c r="AW733" t="s">
        <v>16343</v>
      </c>
      <c r="AX733">
        <v>2400</v>
      </c>
      <c r="AY733" t="s">
        <v>18101</v>
      </c>
      <c r="BB733" t="s">
        <v>3695</v>
      </c>
      <c r="BC733" t="s">
        <v>288</v>
      </c>
      <c r="BD733" t="s">
        <v>18102</v>
      </c>
      <c r="BE733">
        <v>62521</v>
      </c>
      <c r="BF733" t="s">
        <v>16346</v>
      </c>
      <c r="BG733" t="s">
        <v>184</v>
      </c>
      <c r="BH733" t="b">
        <f>IFERROR(MATCH('2020'!A733, '2021'!A:A, 0) &gt;0, FALSE)</f>
        <v>1</v>
      </c>
    </row>
    <row r="734" spans="1:60">
      <c r="A734" t="s">
        <v>3697</v>
      </c>
      <c r="B734" t="s">
        <v>3698</v>
      </c>
      <c r="D734" t="s">
        <v>3724</v>
      </c>
      <c r="E734" t="s">
        <v>18103</v>
      </c>
      <c r="F734" t="s">
        <v>3700</v>
      </c>
      <c r="G734" t="s">
        <v>3695</v>
      </c>
      <c r="H734" t="s">
        <v>288</v>
      </c>
      <c r="I734">
        <v>62526</v>
      </c>
      <c r="J734" t="s">
        <v>18104</v>
      </c>
      <c r="K734" t="s">
        <v>184</v>
      </c>
      <c r="L734">
        <v>2</v>
      </c>
      <c r="M734">
        <v>13.5</v>
      </c>
      <c r="N734">
        <v>7</v>
      </c>
      <c r="O734">
        <v>22.5</v>
      </c>
      <c r="P734">
        <v>31</v>
      </c>
      <c r="Q734">
        <v>11</v>
      </c>
      <c r="R734">
        <v>10</v>
      </c>
      <c r="S734">
        <v>14</v>
      </c>
      <c r="T734">
        <v>18</v>
      </c>
      <c r="U734">
        <v>22</v>
      </c>
      <c r="V734">
        <v>17</v>
      </c>
      <c r="W734">
        <v>18</v>
      </c>
      <c r="X734">
        <v>19</v>
      </c>
      <c r="Y734">
        <v>21</v>
      </c>
      <c r="Z734" t="s">
        <v>290</v>
      </c>
      <c r="AA734" t="s">
        <v>290</v>
      </c>
      <c r="AB734" t="s">
        <v>290</v>
      </c>
      <c r="AC734" t="s">
        <v>290</v>
      </c>
      <c r="AD734" t="s">
        <v>290</v>
      </c>
      <c r="AE734" t="s">
        <v>290</v>
      </c>
      <c r="AF734" t="s">
        <v>290</v>
      </c>
      <c r="AG734" t="s">
        <v>290</v>
      </c>
      <c r="AH734" t="s">
        <v>290</v>
      </c>
      <c r="AI734" t="s">
        <v>290</v>
      </c>
      <c r="AJ734" t="s">
        <v>290</v>
      </c>
      <c r="AK734" t="s">
        <v>290</v>
      </c>
      <c r="AL734">
        <v>17</v>
      </c>
      <c r="AM734">
        <v>12</v>
      </c>
      <c r="AN734" t="s">
        <v>290</v>
      </c>
      <c r="AO734">
        <v>129</v>
      </c>
      <c r="AP734">
        <v>18</v>
      </c>
      <c r="AQ734">
        <v>89</v>
      </c>
      <c r="AR734">
        <v>99</v>
      </c>
      <c r="AS734">
        <v>188</v>
      </c>
      <c r="AT734">
        <v>39.893172999999997</v>
      </c>
      <c r="AU734">
        <v>-88.962019999999995</v>
      </c>
      <c r="AV734">
        <v>1</v>
      </c>
      <c r="AW734" t="s">
        <v>16360</v>
      </c>
      <c r="AX734">
        <v>3950</v>
      </c>
      <c r="AY734" t="s">
        <v>18105</v>
      </c>
      <c r="BB734" t="s">
        <v>3695</v>
      </c>
      <c r="BC734" t="s">
        <v>288</v>
      </c>
      <c r="BD734" t="s">
        <v>18102</v>
      </c>
      <c r="BE734">
        <v>62526</v>
      </c>
      <c r="BF734" t="s">
        <v>16346</v>
      </c>
      <c r="BG734" t="s">
        <v>16363</v>
      </c>
      <c r="BH734" t="b">
        <f>IFERROR(MATCH('2020'!A734, '2021'!A:A, 0) &gt;0, FALSE)</f>
        <v>1</v>
      </c>
    </row>
    <row r="735" spans="1:60">
      <c r="A735" t="s">
        <v>3702</v>
      </c>
      <c r="B735" t="s">
        <v>3703</v>
      </c>
      <c r="C735" t="s">
        <v>314</v>
      </c>
      <c r="D735" t="s">
        <v>1495</v>
      </c>
      <c r="E735" t="s">
        <v>3704</v>
      </c>
      <c r="F735" t="s">
        <v>3705</v>
      </c>
      <c r="G735" t="s">
        <v>3695</v>
      </c>
      <c r="H735" t="s">
        <v>288</v>
      </c>
      <c r="I735">
        <v>62523</v>
      </c>
      <c r="J735" t="s">
        <v>18106</v>
      </c>
      <c r="K735" t="s">
        <v>184</v>
      </c>
      <c r="L735">
        <v>1</v>
      </c>
      <c r="M735">
        <v>10.5</v>
      </c>
      <c r="N735">
        <v>5</v>
      </c>
      <c r="O735">
        <v>16.5</v>
      </c>
      <c r="P735">
        <v>27</v>
      </c>
      <c r="Q735">
        <v>22</v>
      </c>
      <c r="R735">
        <v>12</v>
      </c>
      <c r="S735">
        <v>13</v>
      </c>
      <c r="T735">
        <v>15</v>
      </c>
      <c r="U735">
        <v>13</v>
      </c>
      <c r="V735">
        <v>16</v>
      </c>
      <c r="W735" t="s">
        <v>290</v>
      </c>
      <c r="X735">
        <v>17</v>
      </c>
      <c r="Y735">
        <v>15</v>
      </c>
      <c r="Z735" t="s">
        <v>290</v>
      </c>
      <c r="AA735" t="s">
        <v>290</v>
      </c>
      <c r="AB735" t="s">
        <v>290</v>
      </c>
      <c r="AC735" t="s">
        <v>290</v>
      </c>
      <c r="AD735" t="s">
        <v>290</v>
      </c>
      <c r="AE735" t="s">
        <v>290</v>
      </c>
      <c r="AF735" t="s">
        <v>290</v>
      </c>
      <c r="AG735" t="s">
        <v>290</v>
      </c>
      <c r="AH735" t="s">
        <v>290</v>
      </c>
      <c r="AI735" t="s">
        <v>290</v>
      </c>
      <c r="AJ735">
        <v>10</v>
      </c>
      <c r="AK735" t="s">
        <v>290</v>
      </c>
      <c r="AL735" t="s">
        <v>290</v>
      </c>
      <c r="AM735">
        <v>23</v>
      </c>
      <c r="AN735" t="s">
        <v>290</v>
      </c>
      <c r="AO735">
        <v>106</v>
      </c>
      <c r="AP735">
        <v>10</v>
      </c>
      <c r="AQ735">
        <v>81</v>
      </c>
      <c r="AR735">
        <v>78</v>
      </c>
      <c r="AS735">
        <v>159</v>
      </c>
      <c r="AT735">
        <v>39.845080000000003</v>
      </c>
      <c r="AU735">
        <v>-88.951404999999994</v>
      </c>
      <c r="AV735">
        <v>1</v>
      </c>
      <c r="AW735" t="s">
        <v>16343</v>
      </c>
      <c r="AX735">
        <v>412</v>
      </c>
      <c r="AY735" t="s">
        <v>18107</v>
      </c>
      <c r="BB735" t="s">
        <v>3695</v>
      </c>
      <c r="BC735" t="s">
        <v>288</v>
      </c>
      <c r="BD735" t="s">
        <v>18102</v>
      </c>
      <c r="BE735">
        <v>62523</v>
      </c>
      <c r="BF735" t="s">
        <v>16346</v>
      </c>
      <c r="BG735" t="s">
        <v>184</v>
      </c>
      <c r="BH735" t="b">
        <f>IFERROR(MATCH('2020'!A735, '2021'!A:A, 0) &gt;0, FALSE)</f>
        <v>1</v>
      </c>
    </row>
    <row r="736" spans="1:60">
      <c r="A736" t="s">
        <v>3707</v>
      </c>
      <c r="B736" t="s">
        <v>3708</v>
      </c>
      <c r="C736" t="s">
        <v>314</v>
      </c>
      <c r="D736" t="s">
        <v>419</v>
      </c>
      <c r="E736" t="s">
        <v>3709</v>
      </c>
      <c r="F736" t="s">
        <v>3710</v>
      </c>
      <c r="G736" t="s">
        <v>3695</v>
      </c>
      <c r="H736" t="s">
        <v>288</v>
      </c>
      <c r="I736">
        <v>62526</v>
      </c>
      <c r="J736" t="s">
        <v>18108</v>
      </c>
      <c r="K736" t="s">
        <v>184</v>
      </c>
      <c r="L736">
        <v>3</v>
      </c>
      <c r="M736">
        <v>21.5</v>
      </c>
      <c r="N736">
        <v>8</v>
      </c>
      <c r="O736">
        <v>32.5</v>
      </c>
      <c r="P736" t="s">
        <v>290</v>
      </c>
      <c r="Q736" t="s">
        <v>290</v>
      </c>
      <c r="R736" t="s">
        <v>290</v>
      </c>
      <c r="S736" t="s">
        <v>290</v>
      </c>
      <c r="T736" t="s">
        <v>290</v>
      </c>
      <c r="U736" t="s">
        <v>290</v>
      </c>
      <c r="V736" t="s">
        <v>290</v>
      </c>
      <c r="W736" t="s">
        <v>290</v>
      </c>
      <c r="X736" t="s">
        <v>290</v>
      </c>
      <c r="Y736" t="s">
        <v>290</v>
      </c>
      <c r="Z736">
        <v>68</v>
      </c>
      <c r="AA736">
        <v>52</v>
      </c>
      <c r="AB736">
        <v>47</v>
      </c>
      <c r="AC736">
        <v>58</v>
      </c>
      <c r="AD736" t="s">
        <v>290</v>
      </c>
      <c r="AE736" t="s">
        <v>290</v>
      </c>
      <c r="AF736" t="s">
        <v>290</v>
      </c>
      <c r="AG736" t="s">
        <v>290</v>
      </c>
      <c r="AH736" t="s">
        <v>290</v>
      </c>
      <c r="AI736" t="s">
        <v>290</v>
      </c>
      <c r="AJ736" t="s">
        <v>290</v>
      </c>
      <c r="AK736" t="s">
        <v>290</v>
      </c>
      <c r="AL736" t="s">
        <v>290</v>
      </c>
      <c r="AM736">
        <v>24</v>
      </c>
      <c r="AN736" t="s">
        <v>290</v>
      </c>
      <c r="AO736">
        <v>176</v>
      </c>
      <c r="AP736">
        <v>21</v>
      </c>
      <c r="AQ736">
        <v>120</v>
      </c>
      <c r="AR736">
        <v>112</v>
      </c>
      <c r="AS736">
        <v>232</v>
      </c>
      <c r="AT736">
        <v>39.872568000000001</v>
      </c>
      <c r="AU736">
        <v>-88.953946999999999</v>
      </c>
      <c r="AV736">
        <v>1</v>
      </c>
      <c r="AW736" t="s">
        <v>16343</v>
      </c>
      <c r="AX736">
        <v>2710</v>
      </c>
      <c r="AY736" t="s">
        <v>18109</v>
      </c>
      <c r="BB736" t="s">
        <v>3695</v>
      </c>
      <c r="BC736" t="s">
        <v>288</v>
      </c>
      <c r="BD736" t="s">
        <v>18102</v>
      </c>
      <c r="BE736">
        <v>62526</v>
      </c>
      <c r="BF736" t="s">
        <v>16346</v>
      </c>
      <c r="BG736" t="s">
        <v>184</v>
      </c>
      <c r="BH736" t="b">
        <f>IFERROR(MATCH('2020'!A736, '2021'!A:A, 0) &gt;0, FALSE)</f>
        <v>1</v>
      </c>
    </row>
    <row r="737" spans="1:60">
      <c r="A737" t="s">
        <v>12869</v>
      </c>
      <c r="B737" t="s">
        <v>10604</v>
      </c>
      <c r="D737" t="s">
        <v>1374</v>
      </c>
      <c r="E737" t="s">
        <v>1176</v>
      </c>
      <c r="F737" t="s">
        <v>10607</v>
      </c>
      <c r="G737" t="s">
        <v>3695</v>
      </c>
      <c r="H737" t="s">
        <v>288</v>
      </c>
      <c r="I737">
        <v>62526</v>
      </c>
      <c r="J737" t="s">
        <v>18110</v>
      </c>
      <c r="K737" t="s">
        <v>184</v>
      </c>
      <c r="L737">
        <v>1</v>
      </c>
      <c r="M737">
        <v>4</v>
      </c>
      <c r="N737">
        <v>0</v>
      </c>
      <c r="O737">
        <v>5</v>
      </c>
      <c r="P737" t="s">
        <v>290</v>
      </c>
      <c r="Q737">
        <v>10</v>
      </c>
      <c r="R737" t="s">
        <v>290</v>
      </c>
      <c r="S737" t="s">
        <v>290</v>
      </c>
      <c r="T737" t="s">
        <v>290</v>
      </c>
      <c r="U737" t="s">
        <v>290</v>
      </c>
      <c r="V737" t="s">
        <v>290</v>
      </c>
      <c r="W737" t="s">
        <v>290</v>
      </c>
      <c r="X737" t="s">
        <v>290</v>
      </c>
      <c r="Y737" t="s">
        <v>290</v>
      </c>
      <c r="Z737" t="s">
        <v>290</v>
      </c>
      <c r="AA737" t="s">
        <v>290</v>
      </c>
      <c r="AB737" t="s">
        <v>290</v>
      </c>
      <c r="AC737" t="s">
        <v>290</v>
      </c>
      <c r="AD737" t="s">
        <v>290</v>
      </c>
      <c r="AE737" t="s">
        <v>290</v>
      </c>
      <c r="AF737" t="s">
        <v>290</v>
      </c>
      <c r="AG737" t="s">
        <v>290</v>
      </c>
      <c r="AH737" t="s">
        <v>290</v>
      </c>
      <c r="AI737" t="s">
        <v>290</v>
      </c>
      <c r="AJ737" t="s">
        <v>290</v>
      </c>
      <c r="AK737" t="s">
        <v>290</v>
      </c>
      <c r="AL737" t="s">
        <v>290</v>
      </c>
      <c r="AM737">
        <v>40</v>
      </c>
      <c r="AN737" t="s">
        <v>290</v>
      </c>
      <c r="AO737" t="s">
        <v>290</v>
      </c>
      <c r="AP737" t="s">
        <v>290</v>
      </c>
      <c r="AQ737">
        <v>22</v>
      </c>
      <c r="AR737">
        <v>18</v>
      </c>
      <c r="AS737">
        <v>40</v>
      </c>
      <c r="AT737">
        <v>39.884700000000002</v>
      </c>
      <c r="AU737">
        <v>-88.968155999999993</v>
      </c>
      <c r="AV737">
        <v>1</v>
      </c>
      <c r="AW737" t="s">
        <v>16343</v>
      </c>
      <c r="AX737">
        <v>3475</v>
      </c>
      <c r="AY737" t="s">
        <v>18111</v>
      </c>
      <c r="BB737" t="s">
        <v>3695</v>
      </c>
      <c r="BC737" t="s">
        <v>288</v>
      </c>
      <c r="BD737" t="s">
        <v>18102</v>
      </c>
      <c r="BE737">
        <v>62526</v>
      </c>
      <c r="BF737" t="s">
        <v>16346</v>
      </c>
      <c r="BG737" t="s">
        <v>184</v>
      </c>
      <c r="BH737" t="b">
        <f>IFERROR(MATCH('2020'!A737, '2021'!A:A, 0) &gt;0, FALSE)</f>
        <v>1</v>
      </c>
    </row>
    <row r="738" spans="1:60">
      <c r="A738" t="s">
        <v>3711</v>
      </c>
      <c r="B738" t="s">
        <v>3712</v>
      </c>
      <c r="C738" t="s">
        <v>314</v>
      </c>
      <c r="D738" t="s">
        <v>3713</v>
      </c>
      <c r="E738" t="s">
        <v>3714</v>
      </c>
      <c r="F738" t="s">
        <v>3715</v>
      </c>
      <c r="G738" t="s">
        <v>3695</v>
      </c>
      <c r="H738" t="s">
        <v>288</v>
      </c>
      <c r="I738">
        <v>62526</v>
      </c>
      <c r="J738" t="s">
        <v>18112</v>
      </c>
      <c r="K738" t="s">
        <v>184</v>
      </c>
      <c r="L738">
        <v>5.5</v>
      </c>
      <c r="M738">
        <v>24.5</v>
      </c>
      <c r="N738">
        <v>7.7</v>
      </c>
      <c r="O738">
        <v>37.700000000000003</v>
      </c>
      <c r="P738" t="s">
        <v>290</v>
      </c>
      <c r="Q738">
        <v>22</v>
      </c>
      <c r="R738">
        <v>16</v>
      </c>
      <c r="S738">
        <v>21</v>
      </c>
      <c r="T738">
        <v>25</v>
      </c>
      <c r="U738">
        <v>34</v>
      </c>
      <c r="V738">
        <v>27</v>
      </c>
      <c r="W738">
        <v>25</v>
      </c>
      <c r="X738">
        <v>35</v>
      </c>
      <c r="Y738">
        <v>26</v>
      </c>
      <c r="Z738">
        <v>40</v>
      </c>
      <c r="AA738">
        <v>19</v>
      </c>
      <c r="AB738">
        <v>25</v>
      </c>
      <c r="AC738">
        <v>27</v>
      </c>
      <c r="AD738" t="s">
        <v>290</v>
      </c>
      <c r="AE738" t="s">
        <v>290</v>
      </c>
      <c r="AF738" t="s">
        <v>290</v>
      </c>
      <c r="AG738" t="s">
        <v>290</v>
      </c>
      <c r="AH738" t="s">
        <v>290</v>
      </c>
      <c r="AI738" t="s">
        <v>290</v>
      </c>
      <c r="AJ738" t="s">
        <v>290</v>
      </c>
      <c r="AK738" t="s">
        <v>290</v>
      </c>
      <c r="AL738" t="s">
        <v>290</v>
      </c>
      <c r="AM738">
        <v>24</v>
      </c>
      <c r="AN738" t="s">
        <v>290</v>
      </c>
      <c r="AO738">
        <v>278</v>
      </c>
      <c r="AP738">
        <v>36</v>
      </c>
      <c r="AQ738">
        <v>188</v>
      </c>
      <c r="AR738">
        <v>154</v>
      </c>
      <c r="AS738">
        <v>342</v>
      </c>
      <c r="AT738">
        <v>39.890438000000003</v>
      </c>
      <c r="AU738">
        <v>-88.929899000000006</v>
      </c>
      <c r="AV738">
        <v>1</v>
      </c>
      <c r="AW738" t="s">
        <v>16343</v>
      </c>
      <c r="AX738">
        <v>2001</v>
      </c>
      <c r="AY738" t="s">
        <v>18113</v>
      </c>
      <c r="BB738" t="s">
        <v>3695</v>
      </c>
      <c r="BC738" t="s">
        <v>288</v>
      </c>
      <c r="BD738" t="s">
        <v>18102</v>
      </c>
      <c r="BE738">
        <v>62526</v>
      </c>
      <c r="BF738" t="s">
        <v>16346</v>
      </c>
      <c r="BG738" t="s">
        <v>184</v>
      </c>
      <c r="BH738" t="b">
        <f>IFERROR(MATCH('2020'!A738, '2021'!A:A, 0) &gt;0, FALSE)</f>
        <v>1</v>
      </c>
    </row>
    <row r="739" spans="1:60">
      <c r="A739" t="s">
        <v>3716</v>
      </c>
      <c r="B739" t="s">
        <v>3717</v>
      </c>
      <c r="C739" t="s">
        <v>314</v>
      </c>
      <c r="D739" t="s">
        <v>731</v>
      </c>
      <c r="E739" t="s">
        <v>3718</v>
      </c>
      <c r="F739" t="s">
        <v>3719</v>
      </c>
      <c r="G739" t="s">
        <v>3720</v>
      </c>
      <c r="H739" t="s">
        <v>288</v>
      </c>
      <c r="I739">
        <v>62535</v>
      </c>
      <c r="J739" t="s">
        <v>18114</v>
      </c>
      <c r="K739" t="s">
        <v>184</v>
      </c>
      <c r="L739">
        <v>3.3</v>
      </c>
      <c r="M739">
        <v>17.3</v>
      </c>
      <c r="N739">
        <v>5.6</v>
      </c>
      <c r="O739">
        <v>26.2</v>
      </c>
      <c r="P739">
        <v>47</v>
      </c>
      <c r="Q739" t="s">
        <v>290</v>
      </c>
      <c r="R739">
        <v>14</v>
      </c>
      <c r="S739" t="s">
        <v>290</v>
      </c>
      <c r="T739">
        <v>10</v>
      </c>
      <c r="U739" t="s">
        <v>290</v>
      </c>
      <c r="V739">
        <v>11</v>
      </c>
      <c r="W739" t="s">
        <v>290</v>
      </c>
      <c r="X739" t="s">
        <v>290</v>
      </c>
      <c r="Y739" t="s">
        <v>290</v>
      </c>
      <c r="Z739" t="s">
        <v>290</v>
      </c>
      <c r="AA739">
        <v>17</v>
      </c>
      <c r="AB739">
        <v>10</v>
      </c>
      <c r="AC739">
        <v>13</v>
      </c>
      <c r="AD739" t="s">
        <v>290</v>
      </c>
      <c r="AE739" t="s">
        <v>290</v>
      </c>
      <c r="AF739" t="s">
        <v>290</v>
      </c>
      <c r="AG739" t="s">
        <v>290</v>
      </c>
      <c r="AH739" t="s">
        <v>290</v>
      </c>
      <c r="AI739" t="s">
        <v>290</v>
      </c>
      <c r="AJ739" t="s">
        <v>290</v>
      </c>
      <c r="AK739" t="s">
        <v>290</v>
      </c>
      <c r="AL739" t="s">
        <v>290</v>
      </c>
      <c r="AM739" t="s">
        <v>290</v>
      </c>
      <c r="AN739" t="s">
        <v>290</v>
      </c>
      <c r="AO739">
        <v>153</v>
      </c>
      <c r="AP739" t="s">
        <v>290</v>
      </c>
      <c r="AQ739">
        <v>93</v>
      </c>
      <c r="AR739">
        <v>86</v>
      </c>
      <c r="AS739">
        <v>179</v>
      </c>
      <c r="AT739">
        <v>39.934283000000001</v>
      </c>
      <c r="AU739">
        <v>-88.952720999999997</v>
      </c>
      <c r="AV739">
        <v>1</v>
      </c>
      <c r="AW739" t="s">
        <v>16343</v>
      </c>
      <c r="AX739">
        <v>137</v>
      </c>
      <c r="AY739" t="s">
        <v>18115</v>
      </c>
      <c r="BB739" t="s">
        <v>3720</v>
      </c>
      <c r="BC739" t="s">
        <v>288</v>
      </c>
      <c r="BD739" t="s">
        <v>18102</v>
      </c>
      <c r="BE739">
        <v>62535</v>
      </c>
      <c r="BF739" t="s">
        <v>16346</v>
      </c>
      <c r="BG739" t="s">
        <v>184</v>
      </c>
      <c r="BH739" t="b">
        <f>IFERROR(MATCH('2020'!A739, '2021'!A:A, 0) &gt;0, FALSE)</f>
        <v>1</v>
      </c>
    </row>
    <row r="740" spans="1:60">
      <c r="A740" t="s">
        <v>13852</v>
      </c>
      <c r="B740" t="s">
        <v>13853</v>
      </c>
      <c r="D740" t="s">
        <v>18042</v>
      </c>
      <c r="E740" t="s">
        <v>18116</v>
      </c>
      <c r="F740" t="s">
        <v>13855</v>
      </c>
      <c r="G740" t="s">
        <v>3695</v>
      </c>
      <c r="H740" t="s">
        <v>288</v>
      </c>
      <c r="I740">
        <v>62521</v>
      </c>
      <c r="J740" t="s">
        <v>18117</v>
      </c>
      <c r="K740" t="s">
        <v>184</v>
      </c>
      <c r="L740">
        <v>1</v>
      </c>
      <c r="M740">
        <v>3</v>
      </c>
      <c r="N740">
        <v>1</v>
      </c>
      <c r="O740">
        <v>5</v>
      </c>
      <c r="P740" t="s">
        <v>290</v>
      </c>
      <c r="Q740" t="s">
        <v>290</v>
      </c>
      <c r="R740" t="s">
        <v>290</v>
      </c>
      <c r="S740" t="s">
        <v>290</v>
      </c>
      <c r="T740" t="s">
        <v>290</v>
      </c>
      <c r="U740" t="s">
        <v>290</v>
      </c>
      <c r="V740" t="s">
        <v>290</v>
      </c>
      <c r="W740" t="s">
        <v>290</v>
      </c>
      <c r="X740" t="s">
        <v>290</v>
      </c>
      <c r="Y740" t="s">
        <v>290</v>
      </c>
      <c r="Z740" t="s">
        <v>290</v>
      </c>
      <c r="AA740" t="s">
        <v>290</v>
      </c>
      <c r="AB740" t="s">
        <v>290</v>
      </c>
      <c r="AC740" t="s">
        <v>290</v>
      </c>
      <c r="AD740" t="s">
        <v>290</v>
      </c>
      <c r="AE740" t="s">
        <v>290</v>
      </c>
      <c r="AF740" t="s">
        <v>290</v>
      </c>
      <c r="AG740" t="s">
        <v>290</v>
      </c>
      <c r="AH740" t="s">
        <v>290</v>
      </c>
      <c r="AI740" t="s">
        <v>290</v>
      </c>
      <c r="AJ740" t="s">
        <v>290</v>
      </c>
      <c r="AK740" t="s">
        <v>290</v>
      </c>
      <c r="AL740" t="s">
        <v>290</v>
      </c>
      <c r="AM740" t="s">
        <v>290</v>
      </c>
      <c r="AN740" t="s">
        <v>290</v>
      </c>
      <c r="AO740" t="s">
        <v>290</v>
      </c>
      <c r="AP740" t="s">
        <v>290</v>
      </c>
      <c r="AQ740">
        <v>6</v>
      </c>
      <c r="AR740">
        <v>5</v>
      </c>
      <c r="AS740">
        <v>11</v>
      </c>
      <c r="AT740">
        <v>39.800956999999997</v>
      </c>
      <c r="AU740">
        <v>-88.919542000000007</v>
      </c>
      <c r="AV740">
        <v>1</v>
      </c>
      <c r="AW740" t="s">
        <v>16343</v>
      </c>
      <c r="AX740">
        <v>3130</v>
      </c>
      <c r="AY740" t="s">
        <v>18118</v>
      </c>
      <c r="BB740" t="s">
        <v>3695</v>
      </c>
      <c r="BC740" t="s">
        <v>288</v>
      </c>
      <c r="BD740" t="s">
        <v>18102</v>
      </c>
      <c r="BE740">
        <v>62521</v>
      </c>
      <c r="BF740" t="s">
        <v>16346</v>
      </c>
      <c r="BG740" t="s">
        <v>184</v>
      </c>
      <c r="BH740" t="b">
        <f>IFERROR(MATCH('2020'!A740, '2021'!A:A, 0) &gt;0, FALSE)</f>
        <v>0</v>
      </c>
    </row>
    <row r="741" spans="1:60">
      <c r="A741" t="s">
        <v>3722</v>
      </c>
      <c r="B741" t="s">
        <v>3723</v>
      </c>
      <c r="C741" t="s">
        <v>283</v>
      </c>
      <c r="D741" t="s">
        <v>3724</v>
      </c>
      <c r="E741" t="s">
        <v>3725</v>
      </c>
      <c r="F741" t="s">
        <v>3726</v>
      </c>
      <c r="G741" t="s">
        <v>3727</v>
      </c>
      <c r="H741" t="s">
        <v>288</v>
      </c>
      <c r="I741">
        <v>61856</v>
      </c>
      <c r="J741" t="s">
        <v>18119</v>
      </c>
      <c r="K741" t="s">
        <v>185</v>
      </c>
      <c r="L741">
        <v>1.5</v>
      </c>
      <c r="M741">
        <v>5.5</v>
      </c>
      <c r="N741">
        <v>2</v>
      </c>
      <c r="O741">
        <v>9</v>
      </c>
      <c r="P741">
        <v>52</v>
      </c>
      <c r="Q741">
        <v>10</v>
      </c>
      <c r="R741" t="s">
        <v>290</v>
      </c>
      <c r="S741" t="s">
        <v>290</v>
      </c>
      <c r="T741" t="s">
        <v>290</v>
      </c>
      <c r="U741" t="s">
        <v>290</v>
      </c>
      <c r="V741" t="s">
        <v>290</v>
      </c>
      <c r="W741" t="s">
        <v>290</v>
      </c>
      <c r="X741" t="s">
        <v>290</v>
      </c>
      <c r="Y741" t="s">
        <v>290</v>
      </c>
      <c r="Z741" t="s">
        <v>290</v>
      </c>
      <c r="AA741" t="s">
        <v>290</v>
      </c>
      <c r="AB741" t="s">
        <v>290</v>
      </c>
      <c r="AC741" t="s">
        <v>290</v>
      </c>
      <c r="AD741" t="s">
        <v>290</v>
      </c>
      <c r="AE741" t="s">
        <v>290</v>
      </c>
      <c r="AF741" t="s">
        <v>290</v>
      </c>
      <c r="AG741" t="s">
        <v>290</v>
      </c>
      <c r="AH741" t="s">
        <v>290</v>
      </c>
      <c r="AI741" t="s">
        <v>290</v>
      </c>
      <c r="AJ741">
        <v>62</v>
      </c>
      <c r="AK741" t="s">
        <v>290</v>
      </c>
      <c r="AL741" t="s">
        <v>290</v>
      </c>
      <c r="AM741" t="s">
        <v>290</v>
      </c>
      <c r="AN741" t="s">
        <v>290</v>
      </c>
      <c r="AO741" t="s">
        <v>290</v>
      </c>
      <c r="AP741" t="s">
        <v>290</v>
      </c>
      <c r="AQ741">
        <v>37</v>
      </c>
      <c r="AR741">
        <v>25</v>
      </c>
      <c r="AS741">
        <v>62</v>
      </c>
      <c r="AT741">
        <v>40.054656999999999</v>
      </c>
      <c r="AU741">
        <v>-88.560663000000005</v>
      </c>
      <c r="AV741">
        <v>1</v>
      </c>
      <c r="AW741" t="s">
        <v>16343</v>
      </c>
      <c r="AX741">
        <v>980</v>
      </c>
      <c r="AY741" t="s">
        <v>18120</v>
      </c>
      <c r="BB741" t="s">
        <v>3727</v>
      </c>
      <c r="BC741" t="s">
        <v>288</v>
      </c>
      <c r="BD741" t="s">
        <v>18121</v>
      </c>
      <c r="BE741">
        <v>61856</v>
      </c>
      <c r="BF741" t="s">
        <v>16346</v>
      </c>
      <c r="BG741" t="s">
        <v>185</v>
      </c>
      <c r="BH741" t="b">
        <f>IFERROR(MATCH('2020'!A741, '2021'!A:A, 0) &gt;0, FALSE)</f>
        <v>1</v>
      </c>
    </row>
    <row r="742" spans="1:60">
      <c r="A742" t="s">
        <v>4790</v>
      </c>
      <c r="B742" t="s">
        <v>4791</v>
      </c>
      <c r="D742" t="s">
        <v>4792</v>
      </c>
      <c r="E742" t="s">
        <v>4793</v>
      </c>
      <c r="F742" t="s">
        <v>18122</v>
      </c>
      <c r="G742" t="s">
        <v>3727</v>
      </c>
      <c r="H742" t="s">
        <v>288</v>
      </c>
      <c r="I742">
        <v>61856</v>
      </c>
      <c r="J742" t="s">
        <v>18123</v>
      </c>
      <c r="K742" t="s">
        <v>185</v>
      </c>
      <c r="L742">
        <v>2</v>
      </c>
      <c r="M742">
        <v>5</v>
      </c>
      <c r="N742">
        <v>5</v>
      </c>
      <c r="O742">
        <v>12</v>
      </c>
      <c r="P742">
        <v>32</v>
      </c>
      <c r="Q742" t="s">
        <v>290</v>
      </c>
      <c r="R742" t="s">
        <v>290</v>
      </c>
      <c r="S742" t="s">
        <v>290</v>
      </c>
      <c r="T742" t="s">
        <v>290</v>
      </c>
      <c r="U742" t="s">
        <v>290</v>
      </c>
      <c r="V742" t="s">
        <v>290</v>
      </c>
      <c r="W742" t="s">
        <v>290</v>
      </c>
      <c r="X742" t="s">
        <v>290</v>
      </c>
      <c r="Y742" t="s">
        <v>290</v>
      </c>
      <c r="Z742" t="s">
        <v>290</v>
      </c>
      <c r="AA742" t="s">
        <v>290</v>
      </c>
      <c r="AB742" t="s">
        <v>290</v>
      </c>
      <c r="AC742" t="s">
        <v>290</v>
      </c>
      <c r="AD742" t="s">
        <v>290</v>
      </c>
      <c r="AE742" t="s">
        <v>290</v>
      </c>
      <c r="AF742" t="s">
        <v>290</v>
      </c>
      <c r="AG742" t="s">
        <v>290</v>
      </c>
      <c r="AH742" t="s">
        <v>290</v>
      </c>
      <c r="AI742" t="s">
        <v>290</v>
      </c>
      <c r="AJ742" t="s">
        <v>290</v>
      </c>
      <c r="AK742" t="s">
        <v>290</v>
      </c>
      <c r="AL742" t="s">
        <v>290</v>
      </c>
      <c r="AM742" t="s">
        <v>290</v>
      </c>
      <c r="AN742" t="s">
        <v>290</v>
      </c>
      <c r="AO742">
        <v>40</v>
      </c>
      <c r="AP742" t="s">
        <v>290</v>
      </c>
      <c r="AQ742">
        <v>19</v>
      </c>
      <c r="AR742">
        <v>22</v>
      </c>
      <c r="AS742">
        <v>41</v>
      </c>
      <c r="AT742">
        <v>40.025851000000003</v>
      </c>
      <c r="AU742">
        <v>-88.570480000000003</v>
      </c>
      <c r="AV742">
        <v>1</v>
      </c>
      <c r="AW742" t="s">
        <v>16360</v>
      </c>
      <c r="AX742">
        <v>225</v>
      </c>
      <c r="AY742" t="s">
        <v>18124</v>
      </c>
      <c r="BB742" t="s">
        <v>3727</v>
      </c>
      <c r="BC742" t="s">
        <v>288</v>
      </c>
      <c r="BD742" t="s">
        <v>18121</v>
      </c>
      <c r="BE742">
        <v>61856</v>
      </c>
      <c r="BF742" t="s">
        <v>16346</v>
      </c>
      <c r="BG742" t="s">
        <v>16363</v>
      </c>
      <c r="BH742" t="b">
        <f>IFERROR(MATCH('2020'!A742, '2021'!A:A, 0) &gt;0, FALSE)</f>
        <v>1</v>
      </c>
    </row>
    <row r="743" spans="1:60">
      <c r="A743" t="s">
        <v>3729</v>
      </c>
      <c r="B743" t="s">
        <v>319</v>
      </c>
      <c r="C743" t="s">
        <v>283</v>
      </c>
      <c r="D743" t="s">
        <v>3043</v>
      </c>
      <c r="E743" t="s">
        <v>3730</v>
      </c>
      <c r="F743" t="s">
        <v>3731</v>
      </c>
      <c r="G743" t="s">
        <v>3732</v>
      </c>
      <c r="H743" t="s">
        <v>288</v>
      </c>
      <c r="I743">
        <v>62013</v>
      </c>
      <c r="J743" t="s">
        <v>18125</v>
      </c>
      <c r="K743" t="s">
        <v>186</v>
      </c>
      <c r="L743">
        <v>1</v>
      </c>
      <c r="M743">
        <v>5</v>
      </c>
      <c r="N743">
        <v>1.5</v>
      </c>
      <c r="O743">
        <v>7.5</v>
      </c>
      <c r="P743">
        <v>12</v>
      </c>
      <c r="Q743" t="s">
        <v>290</v>
      </c>
      <c r="R743" t="s">
        <v>290</v>
      </c>
      <c r="S743" t="s">
        <v>290</v>
      </c>
      <c r="T743" t="s">
        <v>290</v>
      </c>
      <c r="U743" t="s">
        <v>290</v>
      </c>
      <c r="V743" t="s">
        <v>290</v>
      </c>
      <c r="W743" t="s">
        <v>290</v>
      </c>
      <c r="X743" t="s">
        <v>290</v>
      </c>
      <c r="Y743" t="s">
        <v>290</v>
      </c>
      <c r="Z743" t="s">
        <v>290</v>
      </c>
      <c r="AA743" t="s">
        <v>290</v>
      </c>
      <c r="AB743" t="s">
        <v>290</v>
      </c>
      <c r="AC743" t="s">
        <v>290</v>
      </c>
      <c r="AD743" t="s">
        <v>290</v>
      </c>
      <c r="AE743" t="s">
        <v>290</v>
      </c>
      <c r="AF743" t="s">
        <v>290</v>
      </c>
      <c r="AG743" t="s">
        <v>290</v>
      </c>
      <c r="AH743" t="s">
        <v>290</v>
      </c>
      <c r="AI743" t="s">
        <v>290</v>
      </c>
      <c r="AJ743" t="s">
        <v>290</v>
      </c>
      <c r="AK743" t="s">
        <v>290</v>
      </c>
      <c r="AL743" t="s">
        <v>290</v>
      </c>
      <c r="AM743" t="s">
        <v>290</v>
      </c>
      <c r="AN743" t="s">
        <v>290</v>
      </c>
      <c r="AO743">
        <v>58</v>
      </c>
      <c r="AP743" t="s">
        <v>290</v>
      </c>
      <c r="AQ743">
        <v>31</v>
      </c>
      <c r="AR743">
        <v>27</v>
      </c>
      <c r="AS743">
        <v>58</v>
      </c>
      <c r="AT743">
        <v>38.949489999999997</v>
      </c>
      <c r="AU743">
        <v>-90.588729999999998</v>
      </c>
      <c r="AV743">
        <v>0.33</v>
      </c>
      <c r="AW743" t="s">
        <v>16365</v>
      </c>
      <c r="AX743">
        <v>39</v>
      </c>
      <c r="AY743" t="s">
        <v>16366</v>
      </c>
      <c r="BB743" t="s">
        <v>3732</v>
      </c>
      <c r="BC743" t="s">
        <v>288</v>
      </c>
      <c r="BD743" t="s">
        <v>18126</v>
      </c>
      <c r="BE743">
        <v>62013</v>
      </c>
      <c r="BF743" t="s">
        <v>16346</v>
      </c>
      <c r="BG743" t="s">
        <v>16363</v>
      </c>
      <c r="BH743" t="b">
        <f>IFERROR(MATCH('2020'!A743, '2021'!A:A, 0) &gt;0, FALSE)</f>
        <v>1</v>
      </c>
    </row>
    <row r="744" spans="1:60">
      <c r="A744" t="s">
        <v>3734</v>
      </c>
      <c r="B744" t="s">
        <v>844</v>
      </c>
      <c r="C744" t="s">
        <v>353</v>
      </c>
      <c r="D744" t="s">
        <v>2194</v>
      </c>
      <c r="E744" t="s">
        <v>18127</v>
      </c>
      <c r="F744" t="s">
        <v>3736</v>
      </c>
      <c r="G744" t="s">
        <v>3737</v>
      </c>
      <c r="H744" t="s">
        <v>288</v>
      </c>
      <c r="I744">
        <v>62047</v>
      </c>
      <c r="J744" t="s">
        <v>18128</v>
      </c>
      <c r="K744" t="s">
        <v>186</v>
      </c>
      <c r="L744">
        <v>0.5</v>
      </c>
      <c r="M744">
        <v>5.5</v>
      </c>
      <c r="N744">
        <v>2.5</v>
      </c>
      <c r="O744">
        <v>8.5</v>
      </c>
      <c r="P744">
        <v>21</v>
      </c>
      <c r="Q744">
        <v>11</v>
      </c>
      <c r="R744" t="s">
        <v>290</v>
      </c>
      <c r="S744" t="s">
        <v>290</v>
      </c>
      <c r="T744" t="s">
        <v>290</v>
      </c>
      <c r="U744" t="s">
        <v>290</v>
      </c>
      <c r="V744" t="s">
        <v>290</v>
      </c>
      <c r="W744" t="s">
        <v>290</v>
      </c>
      <c r="X744" t="s">
        <v>290</v>
      </c>
      <c r="Y744" t="s">
        <v>290</v>
      </c>
      <c r="Z744" t="s">
        <v>290</v>
      </c>
      <c r="AA744" t="s">
        <v>290</v>
      </c>
      <c r="AB744" t="s">
        <v>290</v>
      </c>
      <c r="AC744" t="s">
        <v>290</v>
      </c>
      <c r="AD744" t="s">
        <v>290</v>
      </c>
      <c r="AE744" t="s">
        <v>290</v>
      </c>
      <c r="AF744" t="s">
        <v>290</v>
      </c>
      <c r="AG744" t="s">
        <v>290</v>
      </c>
      <c r="AH744" t="s">
        <v>290</v>
      </c>
      <c r="AI744" t="s">
        <v>290</v>
      </c>
      <c r="AJ744" t="s">
        <v>290</v>
      </c>
      <c r="AK744" t="s">
        <v>290</v>
      </c>
      <c r="AL744" t="s">
        <v>290</v>
      </c>
      <c r="AM744" t="s">
        <v>290</v>
      </c>
      <c r="AN744" t="s">
        <v>290</v>
      </c>
      <c r="AO744">
        <v>70</v>
      </c>
      <c r="AP744" t="s">
        <v>290</v>
      </c>
      <c r="AQ744">
        <v>37</v>
      </c>
      <c r="AR744">
        <v>33</v>
      </c>
      <c r="AS744">
        <v>70</v>
      </c>
      <c r="AT744">
        <v>39.158138999999998</v>
      </c>
      <c r="AU744">
        <v>-90.619991999999996</v>
      </c>
      <c r="AV744">
        <v>0.6</v>
      </c>
      <c r="AW744" t="s">
        <v>17023</v>
      </c>
      <c r="AY744" t="s">
        <v>18129</v>
      </c>
      <c r="BB744" t="s">
        <v>3737</v>
      </c>
      <c r="BC744" t="s">
        <v>288</v>
      </c>
      <c r="BD744" t="s">
        <v>18126</v>
      </c>
      <c r="BE744">
        <v>62047</v>
      </c>
      <c r="BF744" t="s">
        <v>16346</v>
      </c>
      <c r="BG744" t="s">
        <v>16363</v>
      </c>
      <c r="BH744" t="b">
        <f>IFERROR(MATCH('2020'!A744, '2021'!A:A, 0) &gt;0, FALSE)</f>
        <v>1</v>
      </c>
    </row>
    <row r="745" spans="1:60">
      <c r="A745" t="s">
        <v>3739</v>
      </c>
      <c r="B745" t="s">
        <v>3740</v>
      </c>
      <c r="C745" t="s">
        <v>283</v>
      </c>
      <c r="D745" t="s">
        <v>817</v>
      </c>
      <c r="E745" t="s">
        <v>182</v>
      </c>
      <c r="F745" t="s">
        <v>3741</v>
      </c>
      <c r="G745" t="s">
        <v>3742</v>
      </c>
      <c r="H745" t="s">
        <v>288</v>
      </c>
      <c r="I745">
        <v>62016</v>
      </c>
      <c r="J745" t="s">
        <v>18130</v>
      </c>
      <c r="K745" t="s">
        <v>187</v>
      </c>
      <c r="L745">
        <v>2</v>
      </c>
      <c r="M745">
        <v>11</v>
      </c>
      <c r="N745">
        <v>5</v>
      </c>
      <c r="O745">
        <v>18</v>
      </c>
      <c r="P745">
        <v>36</v>
      </c>
      <c r="Q745">
        <v>19</v>
      </c>
      <c r="R745">
        <v>20</v>
      </c>
      <c r="S745">
        <v>18</v>
      </c>
      <c r="T745">
        <v>21</v>
      </c>
      <c r="U745">
        <v>21</v>
      </c>
      <c r="V745">
        <v>20</v>
      </c>
      <c r="W745">
        <v>15</v>
      </c>
      <c r="X745">
        <v>16</v>
      </c>
      <c r="Y745">
        <v>15</v>
      </c>
      <c r="Z745" t="s">
        <v>290</v>
      </c>
      <c r="AA745" t="s">
        <v>290</v>
      </c>
      <c r="AB745" t="s">
        <v>290</v>
      </c>
      <c r="AC745" t="s">
        <v>290</v>
      </c>
      <c r="AD745" t="s">
        <v>290</v>
      </c>
      <c r="AE745" t="s">
        <v>290</v>
      </c>
      <c r="AF745" t="s">
        <v>290</v>
      </c>
      <c r="AG745" t="s">
        <v>290</v>
      </c>
      <c r="AH745" t="s">
        <v>290</v>
      </c>
      <c r="AI745" t="s">
        <v>290</v>
      </c>
      <c r="AJ745" t="s">
        <v>290</v>
      </c>
      <c r="AK745" t="s">
        <v>290</v>
      </c>
      <c r="AL745" t="s">
        <v>290</v>
      </c>
      <c r="AM745" t="s">
        <v>290</v>
      </c>
      <c r="AN745" t="s">
        <v>290</v>
      </c>
      <c r="AO745">
        <v>206</v>
      </c>
      <c r="AP745" t="s">
        <v>290</v>
      </c>
      <c r="AQ745">
        <v>95</v>
      </c>
      <c r="AR745">
        <v>113</v>
      </c>
      <c r="AS745">
        <v>208</v>
      </c>
      <c r="AT745">
        <v>39.300379999999997</v>
      </c>
      <c r="AU745">
        <v>-90.403819999999996</v>
      </c>
      <c r="AV745">
        <v>1</v>
      </c>
      <c r="AW745" t="s">
        <v>16360</v>
      </c>
      <c r="AX745">
        <v>426</v>
      </c>
      <c r="AY745" t="s">
        <v>18131</v>
      </c>
      <c r="BB745" t="s">
        <v>3742</v>
      </c>
      <c r="BC745" t="s">
        <v>288</v>
      </c>
      <c r="BD745" t="s">
        <v>18132</v>
      </c>
      <c r="BE745">
        <v>62016</v>
      </c>
      <c r="BF745" t="s">
        <v>16346</v>
      </c>
      <c r="BG745" t="s">
        <v>16363</v>
      </c>
      <c r="BH745" t="b">
        <f>IFERROR(MATCH('2020'!A745, '2021'!A:A, 0) &gt;0, FALSE)</f>
        <v>1</v>
      </c>
    </row>
    <row r="746" spans="1:60">
      <c r="A746" t="s">
        <v>3744</v>
      </c>
      <c r="B746" t="s">
        <v>3745</v>
      </c>
      <c r="D746" t="s">
        <v>731</v>
      </c>
      <c r="E746" t="s">
        <v>3786</v>
      </c>
      <c r="F746" t="s">
        <v>3747</v>
      </c>
      <c r="G746" t="s">
        <v>3748</v>
      </c>
      <c r="H746" t="s">
        <v>288</v>
      </c>
      <c r="I746">
        <v>62052</v>
      </c>
      <c r="J746" t="s">
        <v>18133</v>
      </c>
      <c r="K746" t="s">
        <v>188</v>
      </c>
      <c r="L746">
        <v>1</v>
      </c>
      <c r="M746">
        <v>20</v>
      </c>
      <c r="N746">
        <v>12</v>
      </c>
      <c r="O746">
        <v>33</v>
      </c>
      <c r="P746">
        <v>39</v>
      </c>
      <c r="Q746">
        <v>34</v>
      </c>
      <c r="R746">
        <v>34</v>
      </c>
      <c r="S746">
        <v>32</v>
      </c>
      <c r="T746">
        <v>28</v>
      </c>
      <c r="U746">
        <v>32</v>
      </c>
      <c r="V746">
        <v>30</v>
      </c>
      <c r="W746">
        <v>32</v>
      </c>
      <c r="X746">
        <v>35</v>
      </c>
      <c r="Y746">
        <v>44</v>
      </c>
      <c r="Z746" t="s">
        <v>290</v>
      </c>
      <c r="AA746" t="s">
        <v>290</v>
      </c>
      <c r="AB746" t="s">
        <v>290</v>
      </c>
      <c r="AC746" t="s">
        <v>290</v>
      </c>
      <c r="AD746" t="s">
        <v>290</v>
      </c>
      <c r="AE746" t="s">
        <v>290</v>
      </c>
      <c r="AF746" t="s">
        <v>290</v>
      </c>
      <c r="AG746" t="s">
        <v>290</v>
      </c>
      <c r="AH746" t="s">
        <v>290</v>
      </c>
      <c r="AI746" t="s">
        <v>290</v>
      </c>
      <c r="AJ746" t="s">
        <v>290</v>
      </c>
      <c r="AK746" t="s">
        <v>290</v>
      </c>
      <c r="AL746" t="s">
        <v>290</v>
      </c>
      <c r="AM746" t="s">
        <v>290</v>
      </c>
      <c r="AN746" t="s">
        <v>290</v>
      </c>
      <c r="AO746">
        <v>326</v>
      </c>
      <c r="AP746">
        <v>10</v>
      </c>
      <c r="AQ746">
        <v>176</v>
      </c>
      <c r="AR746">
        <v>164</v>
      </c>
      <c r="AS746">
        <v>340</v>
      </c>
      <c r="AT746">
        <v>39.116698999999997</v>
      </c>
      <c r="AU746">
        <v>-90.326172</v>
      </c>
      <c r="AV746">
        <v>0.88</v>
      </c>
      <c r="AW746" t="s">
        <v>16883</v>
      </c>
      <c r="AX746">
        <v>400</v>
      </c>
      <c r="AY746" t="s">
        <v>17468</v>
      </c>
      <c r="BB746" t="s">
        <v>3748</v>
      </c>
      <c r="BC746" t="s">
        <v>288</v>
      </c>
      <c r="BD746" t="s">
        <v>18134</v>
      </c>
      <c r="BE746">
        <v>62052</v>
      </c>
      <c r="BF746" t="s">
        <v>16346</v>
      </c>
      <c r="BG746" t="s">
        <v>188</v>
      </c>
      <c r="BH746" t="b">
        <f>IFERROR(MATCH('2020'!A746, '2021'!A:A, 0) &gt;0, FALSE)</f>
        <v>0</v>
      </c>
    </row>
    <row r="747" spans="1:60">
      <c r="A747" t="s">
        <v>7083</v>
      </c>
      <c r="B747" t="s">
        <v>15842</v>
      </c>
      <c r="D747" t="s">
        <v>1105</v>
      </c>
      <c r="E747" t="s">
        <v>1368</v>
      </c>
      <c r="F747" t="s">
        <v>7086</v>
      </c>
      <c r="G747" t="s">
        <v>3772</v>
      </c>
      <c r="H747" t="s">
        <v>288</v>
      </c>
      <c r="I747">
        <v>62035</v>
      </c>
      <c r="J747" t="s">
        <v>18135</v>
      </c>
      <c r="K747" t="s">
        <v>188</v>
      </c>
      <c r="L747">
        <v>0</v>
      </c>
      <c r="M747">
        <v>4</v>
      </c>
      <c r="N747">
        <v>0</v>
      </c>
      <c r="O747">
        <v>4</v>
      </c>
      <c r="P747" t="s">
        <v>290</v>
      </c>
      <c r="Q747" t="s">
        <v>290</v>
      </c>
      <c r="R747" t="s">
        <v>290</v>
      </c>
      <c r="S747" t="s">
        <v>290</v>
      </c>
      <c r="T747" t="s">
        <v>290</v>
      </c>
      <c r="U747">
        <v>10</v>
      </c>
      <c r="V747" t="s">
        <v>290</v>
      </c>
      <c r="W747" t="s">
        <v>290</v>
      </c>
      <c r="X747" t="s">
        <v>290</v>
      </c>
      <c r="Y747" t="s">
        <v>290</v>
      </c>
      <c r="Z747" t="s">
        <v>290</v>
      </c>
      <c r="AA747" t="s">
        <v>290</v>
      </c>
      <c r="AB747" t="s">
        <v>290</v>
      </c>
      <c r="AC747" t="s">
        <v>290</v>
      </c>
      <c r="AD747" t="s">
        <v>290</v>
      </c>
      <c r="AE747" t="s">
        <v>290</v>
      </c>
      <c r="AF747" t="s">
        <v>290</v>
      </c>
      <c r="AG747" t="s">
        <v>290</v>
      </c>
      <c r="AH747" t="s">
        <v>290</v>
      </c>
      <c r="AI747" t="s">
        <v>290</v>
      </c>
      <c r="AJ747" t="s">
        <v>290</v>
      </c>
      <c r="AK747" t="s">
        <v>290</v>
      </c>
      <c r="AL747" t="s">
        <v>290</v>
      </c>
      <c r="AM747" t="s">
        <v>290</v>
      </c>
      <c r="AN747" t="s">
        <v>290</v>
      </c>
      <c r="AO747">
        <v>44</v>
      </c>
      <c r="AP747" t="s">
        <v>290</v>
      </c>
      <c r="AQ747">
        <v>32</v>
      </c>
      <c r="AR747">
        <v>22</v>
      </c>
      <c r="AS747">
        <v>54</v>
      </c>
      <c r="AT747">
        <v>39.006165000000003</v>
      </c>
      <c r="AU747">
        <v>-90.235093000000006</v>
      </c>
      <c r="AV747">
        <v>1</v>
      </c>
      <c r="AW747" t="s">
        <v>16343</v>
      </c>
      <c r="AX747">
        <v>15416</v>
      </c>
      <c r="AY747" t="s">
        <v>18136</v>
      </c>
      <c r="BB747" t="s">
        <v>3772</v>
      </c>
      <c r="BC747" t="s">
        <v>288</v>
      </c>
      <c r="BD747" t="s">
        <v>18134</v>
      </c>
      <c r="BE747">
        <v>62035</v>
      </c>
      <c r="BF747" t="s">
        <v>16346</v>
      </c>
      <c r="BG747" t="s">
        <v>188</v>
      </c>
      <c r="BH747" t="b">
        <f>IFERROR(MATCH('2020'!A747, '2021'!A:A, 0) &gt;0, FALSE)</f>
        <v>1</v>
      </c>
    </row>
    <row r="748" spans="1:60">
      <c r="A748" t="s">
        <v>3750</v>
      </c>
      <c r="B748" t="s">
        <v>439</v>
      </c>
      <c r="C748" t="s">
        <v>283</v>
      </c>
      <c r="D748" t="s">
        <v>2773</v>
      </c>
      <c r="E748" t="s">
        <v>3751</v>
      </c>
      <c r="F748" t="s">
        <v>3752</v>
      </c>
      <c r="G748" t="s">
        <v>3753</v>
      </c>
      <c r="H748" t="s">
        <v>288</v>
      </c>
      <c r="I748">
        <v>62088</v>
      </c>
      <c r="J748" t="s">
        <v>18137</v>
      </c>
      <c r="K748" t="s">
        <v>189</v>
      </c>
      <c r="L748">
        <v>1</v>
      </c>
      <c r="M748">
        <v>8</v>
      </c>
      <c r="N748">
        <v>4.5</v>
      </c>
      <c r="O748">
        <v>13.5</v>
      </c>
      <c r="P748">
        <v>49</v>
      </c>
      <c r="Q748">
        <v>16</v>
      </c>
      <c r="R748" t="s">
        <v>290</v>
      </c>
      <c r="S748">
        <v>15</v>
      </c>
      <c r="T748">
        <v>10</v>
      </c>
      <c r="U748" t="s">
        <v>290</v>
      </c>
      <c r="V748" t="s">
        <v>290</v>
      </c>
      <c r="W748" t="s">
        <v>290</v>
      </c>
      <c r="X748">
        <v>11</v>
      </c>
      <c r="Y748" t="s">
        <v>290</v>
      </c>
      <c r="Z748" t="s">
        <v>290</v>
      </c>
      <c r="AA748" t="s">
        <v>290</v>
      </c>
      <c r="AB748" t="s">
        <v>290</v>
      </c>
      <c r="AC748" t="s">
        <v>290</v>
      </c>
      <c r="AD748" t="s">
        <v>290</v>
      </c>
      <c r="AE748" t="s">
        <v>290</v>
      </c>
      <c r="AF748" t="s">
        <v>290</v>
      </c>
      <c r="AG748" t="s">
        <v>290</v>
      </c>
      <c r="AH748" t="s">
        <v>290</v>
      </c>
      <c r="AI748" t="s">
        <v>290</v>
      </c>
      <c r="AJ748" t="s">
        <v>290</v>
      </c>
      <c r="AK748" t="s">
        <v>290</v>
      </c>
      <c r="AL748" t="s">
        <v>290</v>
      </c>
      <c r="AM748" t="s">
        <v>290</v>
      </c>
      <c r="AN748" t="s">
        <v>290</v>
      </c>
      <c r="AO748">
        <v>135</v>
      </c>
      <c r="AP748" t="s">
        <v>290</v>
      </c>
      <c r="AQ748">
        <v>71</v>
      </c>
      <c r="AR748">
        <v>66</v>
      </c>
      <c r="AS748">
        <v>137</v>
      </c>
      <c r="AT748">
        <v>39.009332000000001</v>
      </c>
      <c r="AU748">
        <v>-89.788292999999996</v>
      </c>
      <c r="AV748">
        <v>1</v>
      </c>
      <c r="AW748" t="s">
        <v>16360</v>
      </c>
      <c r="AX748">
        <v>220</v>
      </c>
      <c r="AY748" t="s">
        <v>18138</v>
      </c>
      <c r="BB748" t="s">
        <v>3753</v>
      </c>
      <c r="BC748" t="s">
        <v>288</v>
      </c>
      <c r="BD748" t="s">
        <v>18139</v>
      </c>
      <c r="BE748">
        <v>62088</v>
      </c>
      <c r="BF748" t="s">
        <v>16346</v>
      </c>
      <c r="BG748" t="s">
        <v>16363</v>
      </c>
      <c r="BH748" t="b">
        <f>IFERROR(MATCH('2020'!A748, '2021'!A:A, 0) &gt;0, FALSE)</f>
        <v>1</v>
      </c>
    </row>
    <row r="749" spans="1:60">
      <c r="A749" t="s">
        <v>3755</v>
      </c>
      <c r="B749" t="s">
        <v>3756</v>
      </c>
      <c r="C749" t="s">
        <v>314</v>
      </c>
      <c r="D749" t="s">
        <v>922</v>
      </c>
      <c r="E749" t="s">
        <v>3757</v>
      </c>
      <c r="F749" t="s">
        <v>3758</v>
      </c>
      <c r="G749" t="s">
        <v>3759</v>
      </c>
      <c r="H749" t="s">
        <v>288</v>
      </c>
      <c r="I749">
        <v>62002</v>
      </c>
      <c r="J749" t="s">
        <v>18140</v>
      </c>
      <c r="K749" t="s">
        <v>190</v>
      </c>
      <c r="L749">
        <v>2</v>
      </c>
      <c r="M749">
        <v>10</v>
      </c>
      <c r="N749">
        <v>5</v>
      </c>
      <c r="O749">
        <v>17</v>
      </c>
      <c r="P749" t="s">
        <v>290</v>
      </c>
      <c r="Q749" t="s">
        <v>290</v>
      </c>
      <c r="R749" t="s">
        <v>290</v>
      </c>
      <c r="S749" t="s">
        <v>290</v>
      </c>
      <c r="T749" t="s">
        <v>290</v>
      </c>
      <c r="U749" t="s">
        <v>290</v>
      </c>
      <c r="V749" t="s">
        <v>290</v>
      </c>
      <c r="W749">
        <v>11</v>
      </c>
      <c r="X749" t="s">
        <v>290</v>
      </c>
      <c r="Y749" t="s">
        <v>290</v>
      </c>
      <c r="Z749" t="s">
        <v>290</v>
      </c>
      <c r="AA749" t="s">
        <v>290</v>
      </c>
      <c r="AB749" t="s">
        <v>290</v>
      </c>
      <c r="AC749">
        <v>12</v>
      </c>
      <c r="AD749" t="s">
        <v>290</v>
      </c>
      <c r="AE749" t="s">
        <v>290</v>
      </c>
      <c r="AF749" t="s">
        <v>290</v>
      </c>
      <c r="AG749" t="s">
        <v>290</v>
      </c>
      <c r="AH749" t="s">
        <v>290</v>
      </c>
      <c r="AI749" t="s">
        <v>290</v>
      </c>
      <c r="AJ749" t="s">
        <v>290</v>
      </c>
      <c r="AK749" t="s">
        <v>290</v>
      </c>
      <c r="AL749" t="s">
        <v>290</v>
      </c>
      <c r="AM749" t="s">
        <v>290</v>
      </c>
      <c r="AN749" t="s">
        <v>290</v>
      </c>
      <c r="AO749">
        <v>76</v>
      </c>
      <c r="AP749" t="s">
        <v>290</v>
      </c>
      <c r="AQ749">
        <v>47</v>
      </c>
      <c r="AR749">
        <v>45</v>
      </c>
      <c r="AS749">
        <v>92</v>
      </c>
      <c r="AT749">
        <v>38.907221999999997</v>
      </c>
      <c r="AU749">
        <v>-90.145300000000006</v>
      </c>
      <c r="AV749">
        <v>1</v>
      </c>
      <c r="AW749" t="s">
        <v>16360</v>
      </c>
      <c r="AX749">
        <v>2009</v>
      </c>
      <c r="AY749" t="s">
        <v>18141</v>
      </c>
      <c r="BB749" t="s">
        <v>3759</v>
      </c>
      <c r="BC749" t="s">
        <v>288</v>
      </c>
      <c r="BD749" t="s">
        <v>18142</v>
      </c>
      <c r="BE749">
        <v>62002</v>
      </c>
      <c r="BF749" t="s">
        <v>16346</v>
      </c>
      <c r="BG749" t="s">
        <v>16363</v>
      </c>
      <c r="BH749" t="b">
        <f>IFERROR(MATCH('2020'!A749, '2021'!A:A, 0) &gt;0, FALSE)</f>
        <v>1</v>
      </c>
    </row>
    <row r="750" spans="1:60">
      <c r="A750" t="s">
        <v>3761</v>
      </c>
      <c r="B750" t="s">
        <v>3762</v>
      </c>
      <c r="C750" t="s">
        <v>314</v>
      </c>
      <c r="D750" t="s">
        <v>3763</v>
      </c>
      <c r="E750" t="s">
        <v>3764</v>
      </c>
      <c r="F750" t="s">
        <v>3765</v>
      </c>
      <c r="G750" t="s">
        <v>3766</v>
      </c>
      <c r="H750" t="s">
        <v>288</v>
      </c>
      <c r="I750">
        <v>62234</v>
      </c>
      <c r="J750" t="s">
        <v>18143</v>
      </c>
      <c r="K750" t="s">
        <v>190</v>
      </c>
      <c r="L750">
        <v>0.5</v>
      </c>
      <c r="M750">
        <v>12.5</v>
      </c>
      <c r="N750">
        <v>2</v>
      </c>
      <c r="O750">
        <v>15</v>
      </c>
      <c r="P750">
        <v>29</v>
      </c>
      <c r="Q750">
        <v>15</v>
      </c>
      <c r="R750">
        <v>12</v>
      </c>
      <c r="S750">
        <v>17</v>
      </c>
      <c r="T750">
        <v>14</v>
      </c>
      <c r="U750">
        <v>16</v>
      </c>
      <c r="V750">
        <v>19</v>
      </c>
      <c r="W750">
        <v>14</v>
      </c>
      <c r="X750">
        <v>13</v>
      </c>
      <c r="Y750">
        <v>11</v>
      </c>
      <c r="Z750" t="s">
        <v>290</v>
      </c>
      <c r="AA750" t="s">
        <v>290</v>
      </c>
      <c r="AB750" t="s">
        <v>290</v>
      </c>
      <c r="AC750" t="s">
        <v>290</v>
      </c>
      <c r="AD750" t="s">
        <v>290</v>
      </c>
      <c r="AE750" t="s">
        <v>290</v>
      </c>
      <c r="AF750" t="s">
        <v>290</v>
      </c>
      <c r="AG750" t="s">
        <v>290</v>
      </c>
      <c r="AH750" t="s">
        <v>290</v>
      </c>
      <c r="AI750" t="s">
        <v>290</v>
      </c>
      <c r="AJ750" t="s">
        <v>290</v>
      </c>
      <c r="AK750" t="s">
        <v>290</v>
      </c>
      <c r="AL750" t="s">
        <v>290</v>
      </c>
      <c r="AM750" t="s">
        <v>290</v>
      </c>
      <c r="AN750" t="s">
        <v>290</v>
      </c>
      <c r="AO750">
        <v>154</v>
      </c>
      <c r="AP750" t="s">
        <v>290</v>
      </c>
      <c r="AQ750">
        <v>78</v>
      </c>
      <c r="AR750">
        <v>82</v>
      </c>
      <c r="AS750">
        <v>160</v>
      </c>
      <c r="AT750">
        <v>38.67033</v>
      </c>
      <c r="AU750">
        <v>-89.984549999999999</v>
      </c>
      <c r="AV750">
        <v>0.33</v>
      </c>
      <c r="AW750" t="s">
        <v>16365</v>
      </c>
      <c r="BB750" t="s">
        <v>3766</v>
      </c>
      <c r="BC750" t="s">
        <v>288</v>
      </c>
      <c r="BD750" t="s">
        <v>18142</v>
      </c>
      <c r="BE750">
        <v>62234</v>
      </c>
      <c r="BF750" t="s">
        <v>16346</v>
      </c>
      <c r="BG750" t="s">
        <v>16363</v>
      </c>
      <c r="BH750" t="b">
        <f>IFERROR(MATCH('2020'!A750, '2021'!A:A, 0) &gt;0, FALSE)</f>
        <v>1</v>
      </c>
    </row>
    <row r="751" spans="1:60">
      <c r="A751" t="s">
        <v>3768</v>
      </c>
      <c r="B751" t="s">
        <v>3769</v>
      </c>
      <c r="C751" t="s">
        <v>314</v>
      </c>
      <c r="D751" t="s">
        <v>1175</v>
      </c>
      <c r="E751" t="s">
        <v>3770</v>
      </c>
      <c r="F751" t="s">
        <v>3771</v>
      </c>
      <c r="G751" t="s">
        <v>3772</v>
      </c>
      <c r="H751" t="s">
        <v>288</v>
      </c>
      <c r="I751">
        <v>62035</v>
      </c>
      <c r="J751" t="s">
        <v>18144</v>
      </c>
      <c r="K751" t="s">
        <v>190</v>
      </c>
      <c r="L751">
        <v>2</v>
      </c>
      <c r="M751">
        <v>8</v>
      </c>
      <c r="N751">
        <v>1</v>
      </c>
      <c r="O751">
        <v>11</v>
      </c>
      <c r="P751">
        <v>46</v>
      </c>
      <c r="Q751" t="s">
        <v>290</v>
      </c>
      <c r="R751" t="s">
        <v>290</v>
      </c>
      <c r="S751" t="s">
        <v>290</v>
      </c>
      <c r="T751" t="s">
        <v>290</v>
      </c>
      <c r="U751" t="s">
        <v>290</v>
      </c>
      <c r="V751" t="s">
        <v>290</v>
      </c>
      <c r="W751" t="s">
        <v>290</v>
      </c>
      <c r="X751" t="s">
        <v>290</v>
      </c>
      <c r="Y751" t="s">
        <v>290</v>
      </c>
      <c r="Z751" t="s">
        <v>290</v>
      </c>
      <c r="AA751" t="s">
        <v>290</v>
      </c>
      <c r="AB751" t="s">
        <v>290</v>
      </c>
      <c r="AC751" t="s">
        <v>290</v>
      </c>
      <c r="AD751" t="s">
        <v>290</v>
      </c>
      <c r="AE751" t="s">
        <v>290</v>
      </c>
      <c r="AF751" t="s">
        <v>290</v>
      </c>
      <c r="AG751" t="s">
        <v>290</v>
      </c>
      <c r="AH751" t="s">
        <v>290</v>
      </c>
      <c r="AI751" t="s">
        <v>290</v>
      </c>
      <c r="AJ751" t="s">
        <v>290</v>
      </c>
      <c r="AK751" t="s">
        <v>290</v>
      </c>
      <c r="AL751" t="s">
        <v>290</v>
      </c>
      <c r="AM751" t="s">
        <v>290</v>
      </c>
      <c r="AN751" t="s">
        <v>290</v>
      </c>
      <c r="AO751">
        <v>66</v>
      </c>
      <c r="AP751">
        <v>12</v>
      </c>
      <c r="AQ751">
        <v>30</v>
      </c>
      <c r="AR751">
        <v>49</v>
      </c>
      <c r="AS751">
        <v>79</v>
      </c>
      <c r="AT751">
        <v>38.951062999999998</v>
      </c>
      <c r="AU751">
        <v>-90.190796000000006</v>
      </c>
      <c r="AV751">
        <v>1</v>
      </c>
      <c r="AW751" t="s">
        <v>16360</v>
      </c>
      <c r="AX751">
        <v>5800</v>
      </c>
      <c r="AY751" t="s">
        <v>18145</v>
      </c>
      <c r="BB751" t="s">
        <v>3772</v>
      </c>
      <c r="BC751" t="s">
        <v>288</v>
      </c>
      <c r="BD751" t="s">
        <v>18142</v>
      </c>
      <c r="BE751">
        <v>62035</v>
      </c>
      <c r="BF751" t="s">
        <v>16346</v>
      </c>
      <c r="BG751" t="s">
        <v>16363</v>
      </c>
      <c r="BH751" t="b">
        <f>IFERROR(MATCH('2020'!A751, '2021'!A:A, 0) &gt;0, FALSE)</f>
        <v>1</v>
      </c>
    </row>
    <row r="752" spans="1:60">
      <c r="A752" t="s">
        <v>3774</v>
      </c>
      <c r="B752" t="s">
        <v>3775</v>
      </c>
      <c r="C752" t="s">
        <v>314</v>
      </c>
      <c r="D752" t="s">
        <v>916</v>
      </c>
      <c r="E752" t="s">
        <v>18146</v>
      </c>
      <c r="F752" t="s">
        <v>3777</v>
      </c>
      <c r="G752" t="s">
        <v>3759</v>
      </c>
      <c r="H752" t="s">
        <v>288</v>
      </c>
      <c r="I752">
        <v>62002</v>
      </c>
      <c r="J752" t="s">
        <v>18147</v>
      </c>
      <c r="K752" t="s">
        <v>190</v>
      </c>
      <c r="L752">
        <v>4</v>
      </c>
      <c r="M752">
        <v>43</v>
      </c>
      <c r="N752">
        <v>7</v>
      </c>
      <c r="O752">
        <v>54</v>
      </c>
      <c r="P752" t="s">
        <v>290</v>
      </c>
      <c r="Q752" t="s">
        <v>290</v>
      </c>
      <c r="R752" t="s">
        <v>290</v>
      </c>
      <c r="S752" t="s">
        <v>290</v>
      </c>
      <c r="T752" t="s">
        <v>290</v>
      </c>
      <c r="U752" t="s">
        <v>290</v>
      </c>
      <c r="V752" t="s">
        <v>290</v>
      </c>
      <c r="W752" t="s">
        <v>290</v>
      </c>
      <c r="X752" t="s">
        <v>290</v>
      </c>
      <c r="Y752" t="s">
        <v>290</v>
      </c>
      <c r="Z752">
        <v>127</v>
      </c>
      <c r="AA752">
        <v>111</v>
      </c>
      <c r="AB752">
        <v>103</v>
      </c>
      <c r="AC752">
        <v>85</v>
      </c>
      <c r="AD752" t="s">
        <v>290</v>
      </c>
      <c r="AE752" t="s">
        <v>290</v>
      </c>
      <c r="AF752" t="s">
        <v>290</v>
      </c>
      <c r="AG752" t="s">
        <v>290</v>
      </c>
      <c r="AH752" t="s">
        <v>290</v>
      </c>
      <c r="AI752" t="s">
        <v>290</v>
      </c>
      <c r="AJ752">
        <v>10</v>
      </c>
      <c r="AK752" t="s">
        <v>290</v>
      </c>
      <c r="AL752">
        <v>10</v>
      </c>
      <c r="AM752">
        <v>60</v>
      </c>
      <c r="AN752" t="s">
        <v>290</v>
      </c>
      <c r="AO752">
        <v>330</v>
      </c>
      <c r="AP752">
        <v>13</v>
      </c>
      <c r="AQ752">
        <v>229</v>
      </c>
      <c r="AR752">
        <v>197</v>
      </c>
      <c r="AS752">
        <v>426</v>
      </c>
      <c r="AT752">
        <v>38.891503999999998</v>
      </c>
      <c r="AU752">
        <v>-90.182501000000002</v>
      </c>
      <c r="AV752">
        <v>1</v>
      </c>
      <c r="AW752" t="s">
        <v>16360</v>
      </c>
      <c r="AX752">
        <v>219</v>
      </c>
      <c r="AY752" t="s">
        <v>16388</v>
      </c>
      <c r="BB752" t="s">
        <v>3759</v>
      </c>
      <c r="BC752" t="s">
        <v>288</v>
      </c>
      <c r="BD752" t="s">
        <v>18142</v>
      </c>
      <c r="BE752">
        <v>62002</v>
      </c>
      <c r="BF752" t="s">
        <v>16346</v>
      </c>
      <c r="BG752" t="s">
        <v>16363</v>
      </c>
      <c r="BH752" t="b">
        <f>IFERROR(MATCH('2020'!A752, '2021'!A:A, 0) &gt;0, FALSE)</f>
        <v>1</v>
      </c>
    </row>
    <row r="753" spans="1:60">
      <c r="A753" t="s">
        <v>3778</v>
      </c>
      <c r="B753" t="s">
        <v>3779</v>
      </c>
      <c r="C753" t="s">
        <v>283</v>
      </c>
      <c r="D753" t="s">
        <v>1407</v>
      </c>
      <c r="E753" t="s">
        <v>18148</v>
      </c>
      <c r="F753" t="s">
        <v>1645</v>
      </c>
      <c r="G753" t="s">
        <v>3782</v>
      </c>
      <c r="H753" t="s">
        <v>288</v>
      </c>
      <c r="I753">
        <v>62249</v>
      </c>
      <c r="J753" t="s">
        <v>18149</v>
      </c>
      <c r="K753" t="s">
        <v>190</v>
      </c>
      <c r="L753">
        <v>2.5</v>
      </c>
      <c r="M753">
        <v>16</v>
      </c>
      <c r="N753">
        <v>9.5</v>
      </c>
      <c r="O753">
        <v>28</v>
      </c>
      <c r="P753">
        <v>45</v>
      </c>
      <c r="Q753">
        <v>17</v>
      </c>
      <c r="R753">
        <v>25</v>
      </c>
      <c r="S753">
        <v>20</v>
      </c>
      <c r="T753">
        <v>21</v>
      </c>
      <c r="U753">
        <v>17</v>
      </c>
      <c r="V753">
        <v>18</v>
      </c>
      <c r="W753">
        <v>16</v>
      </c>
      <c r="X753">
        <v>21</v>
      </c>
      <c r="Y753">
        <v>11</v>
      </c>
      <c r="Z753" t="s">
        <v>290</v>
      </c>
      <c r="AA753" t="s">
        <v>290</v>
      </c>
      <c r="AB753" t="s">
        <v>290</v>
      </c>
      <c r="AC753" t="s">
        <v>290</v>
      </c>
      <c r="AD753" t="s">
        <v>290</v>
      </c>
      <c r="AE753" t="s">
        <v>290</v>
      </c>
      <c r="AF753" t="s">
        <v>290</v>
      </c>
      <c r="AG753" t="s">
        <v>290</v>
      </c>
      <c r="AH753" t="s">
        <v>290</v>
      </c>
      <c r="AI753" t="s">
        <v>290</v>
      </c>
      <c r="AJ753" t="s">
        <v>290</v>
      </c>
      <c r="AK753" t="s">
        <v>290</v>
      </c>
      <c r="AL753" t="s">
        <v>290</v>
      </c>
      <c r="AM753" t="s">
        <v>290</v>
      </c>
      <c r="AN753" t="s">
        <v>290</v>
      </c>
      <c r="AO753">
        <v>201</v>
      </c>
      <c r="AP753">
        <v>10</v>
      </c>
      <c r="AQ753">
        <v>105</v>
      </c>
      <c r="AR753">
        <v>108</v>
      </c>
      <c r="AS753">
        <v>213</v>
      </c>
      <c r="AT753">
        <v>38.740347</v>
      </c>
      <c r="AU753">
        <v>-89.673597999999998</v>
      </c>
      <c r="AV753">
        <v>1</v>
      </c>
      <c r="AW753" t="s">
        <v>16360</v>
      </c>
      <c r="AX753">
        <v>1416</v>
      </c>
      <c r="AY753" t="s">
        <v>16564</v>
      </c>
      <c r="BB753" t="s">
        <v>3782</v>
      </c>
      <c r="BC753" t="s">
        <v>288</v>
      </c>
      <c r="BD753" t="s">
        <v>18142</v>
      </c>
      <c r="BE753">
        <v>62249</v>
      </c>
      <c r="BF753" t="s">
        <v>16346</v>
      </c>
      <c r="BG753" t="s">
        <v>16363</v>
      </c>
      <c r="BH753" t="b">
        <f>IFERROR(MATCH('2020'!A753, '2021'!A:A, 0) &gt;0, FALSE)</f>
        <v>1</v>
      </c>
    </row>
    <row r="754" spans="1:60">
      <c r="A754" t="s">
        <v>3784</v>
      </c>
      <c r="B754" t="s">
        <v>3785</v>
      </c>
      <c r="D754" t="s">
        <v>18150</v>
      </c>
      <c r="E754" t="s">
        <v>18151</v>
      </c>
      <c r="F754" t="s">
        <v>3787</v>
      </c>
      <c r="G754" t="s">
        <v>3788</v>
      </c>
      <c r="H754" t="s">
        <v>288</v>
      </c>
      <c r="I754">
        <v>62010</v>
      </c>
      <c r="J754" t="s">
        <v>18152</v>
      </c>
      <c r="K754" t="s">
        <v>190</v>
      </c>
      <c r="L754">
        <v>1</v>
      </c>
      <c r="M754">
        <v>10.8</v>
      </c>
      <c r="N754">
        <v>3</v>
      </c>
      <c r="O754">
        <v>14.8</v>
      </c>
      <c r="P754">
        <v>32</v>
      </c>
      <c r="Q754" t="s">
        <v>290</v>
      </c>
      <c r="R754" t="s">
        <v>290</v>
      </c>
      <c r="S754" t="s">
        <v>290</v>
      </c>
      <c r="T754" t="s">
        <v>290</v>
      </c>
      <c r="U754" t="s">
        <v>290</v>
      </c>
      <c r="V754" t="s">
        <v>290</v>
      </c>
      <c r="W754">
        <v>17</v>
      </c>
      <c r="X754">
        <v>13</v>
      </c>
      <c r="Y754">
        <v>11</v>
      </c>
      <c r="Z754" t="s">
        <v>290</v>
      </c>
      <c r="AA754" t="s">
        <v>290</v>
      </c>
      <c r="AB754" t="s">
        <v>290</v>
      </c>
      <c r="AC754" t="s">
        <v>290</v>
      </c>
      <c r="AD754" t="s">
        <v>290</v>
      </c>
      <c r="AE754" t="s">
        <v>290</v>
      </c>
      <c r="AF754" t="s">
        <v>290</v>
      </c>
      <c r="AG754" t="s">
        <v>290</v>
      </c>
      <c r="AH754" t="s">
        <v>290</v>
      </c>
      <c r="AI754" t="s">
        <v>290</v>
      </c>
      <c r="AJ754" t="s">
        <v>290</v>
      </c>
      <c r="AK754" t="s">
        <v>290</v>
      </c>
      <c r="AL754" t="s">
        <v>290</v>
      </c>
      <c r="AM754" t="s">
        <v>290</v>
      </c>
      <c r="AN754" t="s">
        <v>290</v>
      </c>
      <c r="AO754">
        <v>116</v>
      </c>
      <c r="AP754" t="s">
        <v>290</v>
      </c>
      <c r="AQ754">
        <v>63</v>
      </c>
      <c r="AR754">
        <v>53</v>
      </c>
      <c r="AS754">
        <v>116</v>
      </c>
      <c r="AT754">
        <v>38.912837000000003</v>
      </c>
      <c r="AU754">
        <v>-90.040839000000005</v>
      </c>
      <c r="AV754">
        <v>1</v>
      </c>
      <c r="AW754" t="s">
        <v>16360</v>
      </c>
      <c r="AX754">
        <v>618</v>
      </c>
      <c r="AY754" t="s">
        <v>18153</v>
      </c>
      <c r="BB754" t="s">
        <v>3788</v>
      </c>
      <c r="BC754" t="s">
        <v>288</v>
      </c>
      <c r="BD754" t="s">
        <v>18142</v>
      </c>
      <c r="BE754">
        <v>62010</v>
      </c>
      <c r="BF754" t="s">
        <v>16346</v>
      </c>
      <c r="BG754" t="s">
        <v>16363</v>
      </c>
      <c r="BH754" t="b">
        <f>IFERROR(MATCH('2020'!A754, '2021'!A:A, 0) &gt;0, FALSE)</f>
        <v>1</v>
      </c>
    </row>
    <row r="755" spans="1:60">
      <c r="A755" t="s">
        <v>3790</v>
      </c>
      <c r="B755" t="s">
        <v>3791</v>
      </c>
      <c r="C755" t="s">
        <v>353</v>
      </c>
      <c r="D755" t="s">
        <v>953</v>
      </c>
      <c r="E755" t="s">
        <v>18154</v>
      </c>
      <c r="F755" t="s">
        <v>3793</v>
      </c>
      <c r="G755" t="s">
        <v>3772</v>
      </c>
      <c r="H755" t="s">
        <v>288</v>
      </c>
      <c r="I755">
        <v>62035</v>
      </c>
      <c r="J755" t="s">
        <v>18155</v>
      </c>
      <c r="K755" t="s">
        <v>190</v>
      </c>
      <c r="L755">
        <v>3</v>
      </c>
      <c r="M755">
        <v>18.5</v>
      </c>
      <c r="N755">
        <v>3.5</v>
      </c>
      <c r="O755">
        <v>25</v>
      </c>
      <c r="P755">
        <v>39</v>
      </c>
      <c r="Q755">
        <v>18</v>
      </c>
      <c r="R755">
        <v>35</v>
      </c>
      <c r="S755">
        <v>31</v>
      </c>
      <c r="T755">
        <v>24</v>
      </c>
      <c r="U755">
        <v>28</v>
      </c>
      <c r="V755">
        <v>29</v>
      </c>
      <c r="W755">
        <v>22</v>
      </c>
      <c r="X755">
        <v>27</v>
      </c>
      <c r="Y755">
        <v>20</v>
      </c>
      <c r="Z755" t="s">
        <v>290</v>
      </c>
      <c r="AA755" t="s">
        <v>290</v>
      </c>
      <c r="AB755" t="s">
        <v>290</v>
      </c>
      <c r="AC755" t="s">
        <v>290</v>
      </c>
      <c r="AD755" t="s">
        <v>290</v>
      </c>
      <c r="AE755" t="s">
        <v>290</v>
      </c>
      <c r="AF755" t="s">
        <v>290</v>
      </c>
      <c r="AG755" t="s">
        <v>290</v>
      </c>
      <c r="AH755" t="s">
        <v>290</v>
      </c>
      <c r="AI755" t="s">
        <v>290</v>
      </c>
      <c r="AJ755" t="s">
        <v>290</v>
      </c>
      <c r="AK755" t="s">
        <v>290</v>
      </c>
      <c r="AL755" t="s">
        <v>290</v>
      </c>
      <c r="AM755" t="s">
        <v>290</v>
      </c>
      <c r="AN755" t="s">
        <v>290</v>
      </c>
      <c r="AO755">
        <v>259</v>
      </c>
      <c r="AP755" t="s">
        <v>290</v>
      </c>
      <c r="AQ755">
        <v>147</v>
      </c>
      <c r="AR755">
        <v>126</v>
      </c>
      <c r="AS755">
        <v>273</v>
      </c>
      <c r="AT755">
        <v>38.923985999999999</v>
      </c>
      <c r="AU755">
        <v>-90.193287999999995</v>
      </c>
      <c r="AV755">
        <v>0.9</v>
      </c>
      <c r="AW755" t="s">
        <v>16360</v>
      </c>
      <c r="AX755">
        <v>822</v>
      </c>
      <c r="AY755" t="s">
        <v>18156</v>
      </c>
      <c r="BB755" t="s">
        <v>3772</v>
      </c>
      <c r="BC755" t="s">
        <v>288</v>
      </c>
      <c r="BD755" t="s">
        <v>18142</v>
      </c>
      <c r="BE755">
        <v>62035</v>
      </c>
      <c r="BF755" t="s">
        <v>16346</v>
      </c>
      <c r="BG755" t="s">
        <v>16363</v>
      </c>
      <c r="BH755" t="b">
        <f>IFERROR(MATCH('2020'!A755, '2021'!A:A, 0) &gt;0, FALSE)</f>
        <v>1</v>
      </c>
    </row>
    <row r="756" spans="1:60">
      <c r="A756" t="s">
        <v>3794</v>
      </c>
      <c r="B756" t="s">
        <v>3795</v>
      </c>
      <c r="D756" t="s">
        <v>725</v>
      </c>
      <c r="E756" t="s">
        <v>3796</v>
      </c>
      <c r="F756" t="s">
        <v>3797</v>
      </c>
      <c r="G756" t="s">
        <v>3798</v>
      </c>
      <c r="H756" t="s">
        <v>288</v>
      </c>
      <c r="I756">
        <v>62025</v>
      </c>
      <c r="J756" t="s">
        <v>18157</v>
      </c>
      <c r="K756" t="s">
        <v>190</v>
      </c>
      <c r="L756">
        <v>1</v>
      </c>
      <c r="M756">
        <v>13.5</v>
      </c>
      <c r="N756">
        <v>6.5</v>
      </c>
      <c r="O756">
        <v>21</v>
      </c>
      <c r="P756">
        <v>34</v>
      </c>
      <c r="Q756">
        <v>19</v>
      </c>
      <c r="R756">
        <v>30</v>
      </c>
      <c r="S756">
        <v>27</v>
      </c>
      <c r="T756">
        <v>21</v>
      </c>
      <c r="U756">
        <v>30</v>
      </c>
      <c r="V756">
        <v>24</v>
      </c>
      <c r="W756">
        <v>26</v>
      </c>
      <c r="X756">
        <v>20</v>
      </c>
      <c r="Y756">
        <v>29</v>
      </c>
      <c r="Z756" t="s">
        <v>290</v>
      </c>
      <c r="AA756" t="s">
        <v>290</v>
      </c>
      <c r="AB756" t="s">
        <v>290</v>
      </c>
      <c r="AC756" t="s">
        <v>290</v>
      </c>
      <c r="AD756" t="s">
        <v>290</v>
      </c>
      <c r="AE756" t="s">
        <v>290</v>
      </c>
      <c r="AF756" t="s">
        <v>290</v>
      </c>
      <c r="AG756" t="s">
        <v>290</v>
      </c>
      <c r="AH756" t="s">
        <v>290</v>
      </c>
      <c r="AI756" t="s">
        <v>290</v>
      </c>
      <c r="AJ756" t="s">
        <v>290</v>
      </c>
      <c r="AK756" t="s">
        <v>290</v>
      </c>
      <c r="AL756" t="s">
        <v>290</v>
      </c>
      <c r="AM756" t="s">
        <v>290</v>
      </c>
      <c r="AN756" t="s">
        <v>290</v>
      </c>
      <c r="AO756">
        <v>247</v>
      </c>
      <c r="AP756" t="s">
        <v>290</v>
      </c>
      <c r="AQ756">
        <v>144</v>
      </c>
      <c r="AR756">
        <v>118</v>
      </c>
      <c r="AS756">
        <v>262</v>
      </c>
      <c r="AT756">
        <v>38.812393999999998</v>
      </c>
      <c r="AU756">
        <v>-89.953064999999995</v>
      </c>
      <c r="AV756">
        <v>1</v>
      </c>
      <c r="AW756" t="s">
        <v>16360</v>
      </c>
      <c r="AX756">
        <v>128</v>
      </c>
      <c r="AY756" t="s">
        <v>18158</v>
      </c>
      <c r="BB756" t="s">
        <v>3798</v>
      </c>
      <c r="BC756" t="s">
        <v>288</v>
      </c>
      <c r="BD756" t="s">
        <v>18142</v>
      </c>
      <c r="BE756">
        <v>62025</v>
      </c>
      <c r="BF756" t="s">
        <v>16346</v>
      </c>
      <c r="BG756" t="s">
        <v>16363</v>
      </c>
      <c r="BH756" t="b">
        <f>IFERROR(MATCH('2020'!A756, '2021'!A:A, 0) &gt;0, FALSE)</f>
        <v>1</v>
      </c>
    </row>
    <row r="757" spans="1:60">
      <c r="A757" t="s">
        <v>3800</v>
      </c>
      <c r="B757" t="s">
        <v>3801</v>
      </c>
      <c r="C757" t="s">
        <v>353</v>
      </c>
      <c r="D757" t="s">
        <v>1381</v>
      </c>
      <c r="E757" t="s">
        <v>1228</v>
      </c>
      <c r="F757" t="s">
        <v>3802</v>
      </c>
      <c r="G757" t="s">
        <v>3803</v>
      </c>
      <c r="H757" t="s">
        <v>288</v>
      </c>
      <c r="I757">
        <v>62040</v>
      </c>
      <c r="J757" t="s">
        <v>18159</v>
      </c>
      <c r="K757" t="s">
        <v>190</v>
      </c>
      <c r="L757">
        <v>1</v>
      </c>
      <c r="M757">
        <v>11</v>
      </c>
      <c r="N757">
        <v>9</v>
      </c>
      <c r="O757">
        <v>21</v>
      </c>
      <c r="P757">
        <v>44</v>
      </c>
      <c r="Q757">
        <v>21</v>
      </c>
      <c r="R757">
        <v>18</v>
      </c>
      <c r="S757">
        <v>20</v>
      </c>
      <c r="T757">
        <v>27</v>
      </c>
      <c r="U757">
        <v>18</v>
      </c>
      <c r="V757">
        <v>14</v>
      </c>
      <c r="W757">
        <v>19</v>
      </c>
      <c r="X757">
        <v>22</v>
      </c>
      <c r="Y757" t="s">
        <v>290</v>
      </c>
      <c r="Z757" t="s">
        <v>290</v>
      </c>
      <c r="AA757" t="s">
        <v>290</v>
      </c>
      <c r="AB757" t="s">
        <v>290</v>
      </c>
      <c r="AC757" t="s">
        <v>290</v>
      </c>
      <c r="AD757" t="s">
        <v>290</v>
      </c>
      <c r="AE757" t="s">
        <v>290</v>
      </c>
      <c r="AF757" t="s">
        <v>290</v>
      </c>
      <c r="AG757" t="s">
        <v>290</v>
      </c>
      <c r="AH757" t="s">
        <v>290</v>
      </c>
      <c r="AI757" t="s">
        <v>290</v>
      </c>
      <c r="AJ757">
        <v>11</v>
      </c>
      <c r="AK757" t="s">
        <v>290</v>
      </c>
      <c r="AL757" t="s">
        <v>290</v>
      </c>
      <c r="AM757" t="s">
        <v>290</v>
      </c>
      <c r="AN757" t="s">
        <v>290</v>
      </c>
      <c r="AO757">
        <v>177</v>
      </c>
      <c r="AP757">
        <v>15</v>
      </c>
      <c r="AQ757">
        <v>108</v>
      </c>
      <c r="AR757">
        <v>101</v>
      </c>
      <c r="AS757">
        <v>209</v>
      </c>
      <c r="AT757">
        <v>38.731471999999997</v>
      </c>
      <c r="AU757">
        <v>-90.108243000000002</v>
      </c>
      <c r="AV757">
        <v>1</v>
      </c>
      <c r="AW757" t="s">
        <v>16360</v>
      </c>
      <c r="AX757">
        <v>2300</v>
      </c>
      <c r="AY757" t="s">
        <v>18160</v>
      </c>
      <c r="BB757" t="s">
        <v>3803</v>
      </c>
      <c r="BC757" t="s">
        <v>288</v>
      </c>
      <c r="BD757" t="s">
        <v>18142</v>
      </c>
      <c r="BE757">
        <v>62040</v>
      </c>
      <c r="BF757" t="s">
        <v>16346</v>
      </c>
      <c r="BG757" t="s">
        <v>16363</v>
      </c>
      <c r="BH757" t="b">
        <f>IFERROR(MATCH('2020'!A757, '2021'!A:A, 0) &gt;0, FALSE)</f>
        <v>1</v>
      </c>
    </row>
    <row r="758" spans="1:60">
      <c r="A758" t="s">
        <v>3805</v>
      </c>
      <c r="B758" t="s">
        <v>3806</v>
      </c>
      <c r="D758" t="s">
        <v>886</v>
      </c>
      <c r="E758" t="s">
        <v>18161</v>
      </c>
      <c r="F758" t="s">
        <v>3808</v>
      </c>
      <c r="G758" t="s">
        <v>3803</v>
      </c>
      <c r="H758" t="s">
        <v>288</v>
      </c>
      <c r="I758">
        <v>62040</v>
      </c>
      <c r="J758" t="s">
        <v>18162</v>
      </c>
      <c r="K758" t="s">
        <v>190</v>
      </c>
      <c r="L758">
        <v>1</v>
      </c>
      <c r="M758">
        <v>11.5</v>
      </c>
      <c r="N758">
        <v>3</v>
      </c>
      <c r="O758">
        <v>15.5</v>
      </c>
      <c r="P758" t="s">
        <v>290</v>
      </c>
      <c r="Q758">
        <v>17</v>
      </c>
      <c r="R758">
        <v>16</v>
      </c>
      <c r="S758">
        <v>20</v>
      </c>
      <c r="T758">
        <v>21</v>
      </c>
      <c r="U758">
        <v>18</v>
      </c>
      <c r="V758">
        <v>24</v>
      </c>
      <c r="W758">
        <v>21</v>
      </c>
      <c r="X758">
        <v>12</v>
      </c>
      <c r="Y758">
        <v>13</v>
      </c>
      <c r="Z758" t="s">
        <v>290</v>
      </c>
      <c r="AA758" t="s">
        <v>290</v>
      </c>
      <c r="AB758" t="s">
        <v>290</v>
      </c>
      <c r="AC758" t="s">
        <v>290</v>
      </c>
      <c r="AD758" t="s">
        <v>290</v>
      </c>
      <c r="AE758" t="s">
        <v>290</v>
      </c>
      <c r="AF758" t="s">
        <v>290</v>
      </c>
      <c r="AG758" t="s">
        <v>290</v>
      </c>
      <c r="AH758" t="s">
        <v>290</v>
      </c>
      <c r="AI758" t="s">
        <v>290</v>
      </c>
      <c r="AJ758">
        <v>15</v>
      </c>
      <c r="AK758" t="s">
        <v>290</v>
      </c>
      <c r="AL758" t="s">
        <v>290</v>
      </c>
      <c r="AM758" t="s">
        <v>290</v>
      </c>
      <c r="AN758" t="s">
        <v>290</v>
      </c>
      <c r="AO758">
        <v>135</v>
      </c>
      <c r="AP758" t="s">
        <v>290</v>
      </c>
      <c r="AQ758">
        <v>83</v>
      </c>
      <c r="AR758">
        <v>79</v>
      </c>
      <c r="AS758">
        <v>162</v>
      </c>
      <c r="AT758">
        <v>38.701439999999998</v>
      </c>
      <c r="AU758">
        <v>-90.148719999999997</v>
      </c>
      <c r="AV758">
        <v>0.33</v>
      </c>
      <c r="AW758" t="s">
        <v>16365</v>
      </c>
      <c r="BB758" t="s">
        <v>3803</v>
      </c>
      <c r="BC758" t="s">
        <v>288</v>
      </c>
      <c r="BD758" t="s">
        <v>18142</v>
      </c>
      <c r="BE758">
        <v>62040</v>
      </c>
      <c r="BF758" t="s">
        <v>16346</v>
      </c>
      <c r="BG758" t="s">
        <v>16363</v>
      </c>
      <c r="BH758" t="b">
        <f>IFERROR(MATCH('2020'!A758, '2021'!A:A, 0) &gt;0, FALSE)</f>
        <v>1</v>
      </c>
    </row>
    <row r="759" spans="1:60">
      <c r="A759" t="s">
        <v>3809</v>
      </c>
      <c r="B759" t="s">
        <v>3810</v>
      </c>
      <c r="C759" t="s">
        <v>314</v>
      </c>
      <c r="D759" t="s">
        <v>906</v>
      </c>
      <c r="E759" t="s">
        <v>3811</v>
      </c>
      <c r="F759" t="s">
        <v>3812</v>
      </c>
      <c r="G759" t="s">
        <v>3813</v>
      </c>
      <c r="H759" t="s">
        <v>288</v>
      </c>
      <c r="I759">
        <v>62062</v>
      </c>
      <c r="J759" t="s">
        <v>18163</v>
      </c>
      <c r="K759" t="s">
        <v>190</v>
      </c>
      <c r="L759">
        <v>3</v>
      </c>
      <c r="M759">
        <v>36.4</v>
      </c>
      <c r="N759">
        <v>12</v>
      </c>
      <c r="O759">
        <v>51.4</v>
      </c>
      <c r="P759" t="s">
        <v>290</v>
      </c>
      <c r="Q759">
        <v>47</v>
      </c>
      <c r="R759">
        <v>48</v>
      </c>
      <c r="S759">
        <v>49</v>
      </c>
      <c r="T759">
        <v>48</v>
      </c>
      <c r="U759">
        <v>45</v>
      </c>
      <c r="V759">
        <v>46</v>
      </c>
      <c r="W759">
        <v>46</v>
      </c>
      <c r="X759">
        <v>38</v>
      </c>
      <c r="Y759">
        <v>43</v>
      </c>
      <c r="Z759">
        <v>30</v>
      </c>
      <c r="AA759">
        <v>27</v>
      </c>
      <c r="AB759">
        <v>14</v>
      </c>
      <c r="AC759" t="s">
        <v>290</v>
      </c>
      <c r="AD759" t="s">
        <v>290</v>
      </c>
      <c r="AE759" t="s">
        <v>290</v>
      </c>
      <c r="AF759" t="s">
        <v>290</v>
      </c>
      <c r="AG759" t="s">
        <v>290</v>
      </c>
      <c r="AH759" t="s">
        <v>290</v>
      </c>
      <c r="AI759" t="s">
        <v>290</v>
      </c>
      <c r="AJ759">
        <v>13</v>
      </c>
      <c r="AK759" t="s">
        <v>290</v>
      </c>
      <c r="AL759" t="s">
        <v>290</v>
      </c>
      <c r="AM759" t="s">
        <v>290</v>
      </c>
      <c r="AN759" t="s">
        <v>290</v>
      </c>
      <c r="AO759">
        <v>435</v>
      </c>
      <c r="AP759">
        <v>29</v>
      </c>
      <c r="AQ759">
        <v>244</v>
      </c>
      <c r="AR759">
        <v>244</v>
      </c>
      <c r="AS759">
        <v>488</v>
      </c>
      <c r="AT759">
        <v>38.737685999999997</v>
      </c>
      <c r="AU759">
        <v>-89.93365</v>
      </c>
      <c r="AV759">
        <v>1</v>
      </c>
      <c r="AW759" t="s">
        <v>16360</v>
      </c>
      <c r="AX759">
        <v>7110</v>
      </c>
      <c r="AY759" t="s">
        <v>18164</v>
      </c>
      <c r="BB759" t="s">
        <v>3813</v>
      </c>
      <c r="BC759" t="s">
        <v>288</v>
      </c>
      <c r="BD759" t="s">
        <v>18142</v>
      </c>
      <c r="BE759">
        <v>62062</v>
      </c>
      <c r="BF759" t="s">
        <v>16346</v>
      </c>
      <c r="BG759" t="s">
        <v>16363</v>
      </c>
      <c r="BH759" t="b">
        <f>IFERROR(MATCH('2020'!A759, '2021'!A:A, 0) &gt;0, FALSE)</f>
        <v>1</v>
      </c>
    </row>
    <row r="760" spans="1:60">
      <c r="A760" t="s">
        <v>4795</v>
      </c>
      <c r="B760" t="s">
        <v>4796</v>
      </c>
      <c r="C760" t="s">
        <v>518</v>
      </c>
      <c r="D760" t="s">
        <v>18165</v>
      </c>
      <c r="E760" t="s">
        <v>4798</v>
      </c>
      <c r="F760" t="s">
        <v>4799</v>
      </c>
      <c r="G760" t="s">
        <v>3803</v>
      </c>
      <c r="H760" t="s">
        <v>288</v>
      </c>
      <c r="I760">
        <v>62040</v>
      </c>
      <c r="J760" t="s">
        <v>18166</v>
      </c>
      <c r="K760" t="s">
        <v>190</v>
      </c>
      <c r="L760">
        <v>1</v>
      </c>
      <c r="M760">
        <v>12</v>
      </c>
      <c r="N760">
        <v>2</v>
      </c>
      <c r="O760">
        <v>15</v>
      </c>
      <c r="P760">
        <v>10</v>
      </c>
      <c r="Q760" t="s">
        <v>290</v>
      </c>
      <c r="R760" t="s">
        <v>290</v>
      </c>
      <c r="S760">
        <v>13</v>
      </c>
      <c r="T760">
        <v>11</v>
      </c>
      <c r="U760">
        <v>12</v>
      </c>
      <c r="V760">
        <v>12</v>
      </c>
      <c r="W760" t="s">
        <v>290</v>
      </c>
      <c r="X760" t="s">
        <v>290</v>
      </c>
      <c r="Y760" t="s">
        <v>290</v>
      </c>
      <c r="Z760" t="s">
        <v>290</v>
      </c>
      <c r="AA760">
        <v>10</v>
      </c>
      <c r="AB760" t="s">
        <v>290</v>
      </c>
      <c r="AC760">
        <v>14</v>
      </c>
      <c r="AD760" t="s">
        <v>290</v>
      </c>
      <c r="AE760" t="s">
        <v>290</v>
      </c>
      <c r="AF760" t="s">
        <v>290</v>
      </c>
      <c r="AG760" t="s">
        <v>290</v>
      </c>
      <c r="AH760" t="s">
        <v>290</v>
      </c>
      <c r="AI760" t="s">
        <v>290</v>
      </c>
      <c r="AJ760" t="s">
        <v>290</v>
      </c>
      <c r="AK760" t="s">
        <v>290</v>
      </c>
      <c r="AL760" t="s">
        <v>290</v>
      </c>
      <c r="AM760">
        <v>32</v>
      </c>
      <c r="AN760" t="s">
        <v>290</v>
      </c>
      <c r="AO760">
        <v>91</v>
      </c>
      <c r="AP760" t="s">
        <v>290</v>
      </c>
      <c r="AQ760">
        <v>64</v>
      </c>
      <c r="AR760">
        <v>66</v>
      </c>
      <c r="AS760">
        <v>130</v>
      </c>
      <c r="AT760">
        <v>38.702393000000001</v>
      </c>
      <c r="AU760">
        <v>-90.118544</v>
      </c>
      <c r="AV760">
        <v>1</v>
      </c>
      <c r="AW760" t="s">
        <v>16360</v>
      </c>
      <c r="AX760">
        <v>3131</v>
      </c>
      <c r="AY760" t="s">
        <v>18167</v>
      </c>
      <c r="BB760" t="s">
        <v>3803</v>
      </c>
      <c r="BC760" t="s">
        <v>288</v>
      </c>
      <c r="BD760" t="s">
        <v>18142</v>
      </c>
      <c r="BE760">
        <v>62040</v>
      </c>
      <c r="BF760" t="s">
        <v>16346</v>
      </c>
      <c r="BG760" t="s">
        <v>16363</v>
      </c>
      <c r="BH760" t="b">
        <f>IFERROR(MATCH('2020'!A760, '2021'!A:A, 0) &gt;0, FALSE)</f>
        <v>1</v>
      </c>
    </row>
    <row r="761" spans="1:60">
      <c r="A761" t="s">
        <v>12912</v>
      </c>
      <c r="B761" t="s">
        <v>3329</v>
      </c>
      <c r="C761" t="s">
        <v>353</v>
      </c>
      <c r="D761" t="s">
        <v>2465</v>
      </c>
      <c r="E761" t="s">
        <v>3556</v>
      </c>
      <c r="F761" t="s">
        <v>10691</v>
      </c>
      <c r="G761" t="s">
        <v>10692</v>
      </c>
      <c r="H761" t="s">
        <v>288</v>
      </c>
      <c r="I761">
        <v>62294</v>
      </c>
      <c r="J761" t="s">
        <v>18168</v>
      </c>
      <c r="K761" t="s">
        <v>190</v>
      </c>
      <c r="L761">
        <v>1.2</v>
      </c>
      <c r="M761">
        <v>6.3</v>
      </c>
      <c r="N761">
        <v>0.7</v>
      </c>
      <c r="O761">
        <v>8.1999999999999993</v>
      </c>
      <c r="P761">
        <v>25</v>
      </c>
      <c r="Q761">
        <v>10</v>
      </c>
      <c r="R761" t="s">
        <v>290</v>
      </c>
      <c r="S761" t="s">
        <v>290</v>
      </c>
      <c r="T761" t="s">
        <v>290</v>
      </c>
      <c r="U761" t="s">
        <v>290</v>
      </c>
      <c r="V761" t="s">
        <v>290</v>
      </c>
      <c r="W761" t="s">
        <v>290</v>
      </c>
      <c r="X761" t="s">
        <v>290</v>
      </c>
      <c r="Y761" t="s">
        <v>290</v>
      </c>
      <c r="Z761" t="s">
        <v>290</v>
      </c>
      <c r="AA761" t="s">
        <v>290</v>
      </c>
      <c r="AB761" t="s">
        <v>290</v>
      </c>
      <c r="AC761" t="s">
        <v>290</v>
      </c>
      <c r="AD761" t="s">
        <v>290</v>
      </c>
      <c r="AE761" t="s">
        <v>290</v>
      </c>
      <c r="AF761" t="s">
        <v>290</v>
      </c>
      <c r="AG761" t="s">
        <v>290</v>
      </c>
      <c r="AH761" t="s">
        <v>290</v>
      </c>
      <c r="AI761" t="s">
        <v>290</v>
      </c>
      <c r="AJ761" t="s">
        <v>290</v>
      </c>
      <c r="AK761" t="s">
        <v>290</v>
      </c>
      <c r="AL761" t="s">
        <v>290</v>
      </c>
      <c r="AM761" t="s">
        <v>290</v>
      </c>
      <c r="AN761" t="s">
        <v>290</v>
      </c>
      <c r="AO761">
        <v>62</v>
      </c>
      <c r="AP761" t="s">
        <v>290</v>
      </c>
      <c r="AQ761">
        <v>31</v>
      </c>
      <c r="AR761">
        <v>37</v>
      </c>
      <c r="AS761">
        <v>68</v>
      </c>
      <c r="AT761">
        <v>38.730161000000003</v>
      </c>
      <c r="AU761">
        <v>-89.885119000000003</v>
      </c>
      <c r="AV761">
        <v>1</v>
      </c>
      <c r="AW761" t="s">
        <v>16360</v>
      </c>
      <c r="AX761">
        <v>112</v>
      </c>
      <c r="AY761" t="s">
        <v>18169</v>
      </c>
      <c r="BB761" t="s">
        <v>10692</v>
      </c>
      <c r="BC761" t="s">
        <v>288</v>
      </c>
      <c r="BD761" t="s">
        <v>18142</v>
      </c>
      <c r="BE761">
        <v>62294</v>
      </c>
      <c r="BF761" t="s">
        <v>16346</v>
      </c>
      <c r="BG761" t="s">
        <v>16363</v>
      </c>
      <c r="BH761" t="b">
        <f>IFERROR(MATCH('2020'!A761, '2021'!A:A, 0) &gt;0, FALSE)</f>
        <v>1</v>
      </c>
    </row>
    <row r="762" spans="1:60">
      <c r="A762" t="s">
        <v>3815</v>
      </c>
      <c r="B762" t="s">
        <v>665</v>
      </c>
      <c r="D762" t="s">
        <v>320</v>
      </c>
      <c r="E762" t="s">
        <v>3816</v>
      </c>
      <c r="F762" t="s">
        <v>3817</v>
      </c>
      <c r="G762" t="s">
        <v>3818</v>
      </c>
      <c r="H762" t="s">
        <v>288</v>
      </c>
      <c r="I762">
        <v>62021</v>
      </c>
      <c r="J762" t="s">
        <v>18170</v>
      </c>
      <c r="K762" t="s">
        <v>190</v>
      </c>
      <c r="L762">
        <v>0.5</v>
      </c>
      <c r="M762">
        <v>3</v>
      </c>
      <c r="N762">
        <v>0.5</v>
      </c>
      <c r="O762">
        <v>4</v>
      </c>
      <c r="P762">
        <v>10</v>
      </c>
      <c r="Q762" t="s">
        <v>290</v>
      </c>
      <c r="R762" t="s">
        <v>290</v>
      </c>
      <c r="S762" t="s">
        <v>290</v>
      </c>
      <c r="T762" t="s">
        <v>290</v>
      </c>
      <c r="U762" t="s">
        <v>290</v>
      </c>
      <c r="V762" t="s">
        <v>290</v>
      </c>
      <c r="W762" t="s">
        <v>290</v>
      </c>
      <c r="X762" t="s">
        <v>290</v>
      </c>
      <c r="Y762" t="s">
        <v>290</v>
      </c>
      <c r="Z762" t="s">
        <v>290</v>
      </c>
      <c r="AA762" t="s">
        <v>290</v>
      </c>
      <c r="AB762" t="s">
        <v>290</v>
      </c>
      <c r="AC762" t="s">
        <v>290</v>
      </c>
      <c r="AD762" t="s">
        <v>290</v>
      </c>
      <c r="AE762" t="s">
        <v>290</v>
      </c>
      <c r="AF762" t="s">
        <v>290</v>
      </c>
      <c r="AG762" t="s">
        <v>290</v>
      </c>
      <c r="AH762" t="s">
        <v>290</v>
      </c>
      <c r="AI762" t="s">
        <v>290</v>
      </c>
      <c r="AJ762" t="s">
        <v>290</v>
      </c>
      <c r="AK762" t="s">
        <v>290</v>
      </c>
      <c r="AL762" t="s">
        <v>290</v>
      </c>
      <c r="AM762" t="s">
        <v>290</v>
      </c>
      <c r="AN762" t="s">
        <v>290</v>
      </c>
      <c r="AO762">
        <v>35</v>
      </c>
      <c r="AP762" t="s">
        <v>290</v>
      </c>
      <c r="AQ762">
        <v>19</v>
      </c>
      <c r="AR762">
        <v>17</v>
      </c>
      <c r="AS762">
        <v>36</v>
      </c>
      <c r="AT762">
        <v>38.966278000000003</v>
      </c>
      <c r="AU762">
        <v>-89.925717000000006</v>
      </c>
      <c r="AV762">
        <v>1</v>
      </c>
      <c r="AW762" t="s">
        <v>16360</v>
      </c>
      <c r="AX762">
        <v>7182</v>
      </c>
      <c r="AY762" t="s">
        <v>18171</v>
      </c>
      <c r="BB762" t="s">
        <v>3818</v>
      </c>
      <c r="BC762" t="s">
        <v>288</v>
      </c>
      <c r="BD762" t="s">
        <v>18142</v>
      </c>
      <c r="BE762">
        <v>62021</v>
      </c>
      <c r="BF762" t="s">
        <v>16346</v>
      </c>
      <c r="BG762" t="s">
        <v>16363</v>
      </c>
      <c r="BH762" t="b">
        <f>IFERROR(MATCH('2020'!A762, '2021'!A:A, 0) &gt;0, FALSE)</f>
        <v>1</v>
      </c>
    </row>
    <row r="763" spans="1:60">
      <c r="A763" t="s">
        <v>3820</v>
      </c>
      <c r="B763" t="s">
        <v>3821</v>
      </c>
      <c r="D763" t="s">
        <v>3822</v>
      </c>
      <c r="E763" t="s">
        <v>3823</v>
      </c>
      <c r="F763" t="s">
        <v>3824</v>
      </c>
      <c r="G763" t="s">
        <v>3825</v>
      </c>
      <c r="H763" t="s">
        <v>288</v>
      </c>
      <c r="I763">
        <v>62040</v>
      </c>
      <c r="J763" t="s">
        <v>18172</v>
      </c>
      <c r="K763" t="s">
        <v>190</v>
      </c>
      <c r="L763">
        <v>0</v>
      </c>
      <c r="M763">
        <v>1</v>
      </c>
      <c r="N763">
        <v>0</v>
      </c>
      <c r="O763">
        <v>1</v>
      </c>
      <c r="P763" t="s">
        <v>290</v>
      </c>
      <c r="Q763" t="s">
        <v>290</v>
      </c>
      <c r="R763" t="s">
        <v>290</v>
      </c>
      <c r="S763" t="s">
        <v>290</v>
      </c>
      <c r="T763" t="s">
        <v>290</v>
      </c>
      <c r="U763" t="s">
        <v>290</v>
      </c>
      <c r="V763" t="s">
        <v>290</v>
      </c>
      <c r="W763" t="s">
        <v>290</v>
      </c>
      <c r="X763" t="s">
        <v>290</v>
      </c>
      <c r="Y763" t="s">
        <v>290</v>
      </c>
      <c r="Z763" t="s">
        <v>290</v>
      </c>
      <c r="AA763" t="s">
        <v>290</v>
      </c>
      <c r="AB763" t="s">
        <v>290</v>
      </c>
      <c r="AC763" t="s">
        <v>290</v>
      </c>
      <c r="AD763" t="s">
        <v>290</v>
      </c>
      <c r="AE763" t="s">
        <v>290</v>
      </c>
      <c r="AF763" t="s">
        <v>290</v>
      </c>
      <c r="AG763" t="s">
        <v>290</v>
      </c>
      <c r="AH763" t="s">
        <v>290</v>
      </c>
      <c r="AI763" t="s">
        <v>290</v>
      </c>
      <c r="AJ763" t="s">
        <v>290</v>
      </c>
      <c r="AK763" t="s">
        <v>290</v>
      </c>
      <c r="AL763" t="s">
        <v>290</v>
      </c>
      <c r="AM763" t="s">
        <v>290</v>
      </c>
      <c r="AN763" t="s">
        <v>290</v>
      </c>
      <c r="AO763" t="s">
        <v>290</v>
      </c>
      <c r="AP763" t="s">
        <v>290</v>
      </c>
      <c r="AQ763">
        <v>5</v>
      </c>
      <c r="AR763">
        <v>1</v>
      </c>
      <c r="AS763">
        <v>6</v>
      </c>
      <c r="AT763">
        <v>38.728734000000003</v>
      </c>
      <c r="AU763">
        <v>-90.07826</v>
      </c>
      <c r="AV763">
        <v>1</v>
      </c>
      <c r="AW763" t="s">
        <v>16360</v>
      </c>
      <c r="AX763">
        <v>4064</v>
      </c>
      <c r="AY763" t="s">
        <v>18173</v>
      </c>
      <c r="AZ763" t="s">
        <v>17118</v>
      </c>
      <c r="BA763">
        <v>4070</v>
      </c>
      <c r="BB763" t="s">
        <v>3803</v>
      </c>
      <c r="BC763" t="s">
        <v>288</v>
      </c>
      <c r="BD763" t="s">
        <v>18142</v>
      </c>
      <c r="BE763">
        <v>62040</v>
      </c>
      <c r="BF763" t="s">
        <v>16346</v>
      </c>
      <c r="BG763" t="s">
        <v>16363</v>
      </c>
      <c r="BH763" t="b">
        <f>IFERROR(MATCH('2020'!A763, '2021'!A:A, 0) &gt;0, FALSE)</f>
        <v>1</v>
      </c>
    </row>
    <row r="764" spans="1:60">
      <c r="A764" t="s">
        <v>3826</v>
      </c>
      <c r="B764" t="s">
        <v>2883</v>
      </c>
      <c r="C764" t="s">
        <v>353</v>
      </c>
      <c r="D764" t="s">
        <v>1190</v>
      </c>
      <c r="E764" t="s">
        <v>2953</v>
      </c>
      <c r="F764" t="s">
        <v>3828</v>
      </c>
      <c r="G764" t="s">
        <v>3766</v>
      </c>
      <c r="H764" t="s">
        <v>288</v>
      </c>
      <c r="I764">
        <v>62234</v>
      </c>
      <c r="J764" t="s">
        <v>18174</v>
      </c>
      <c r="K764" t="s">
        <v>190</v>
      </c>
      <c r="L764">
        <v>1</v>
      </c>
      <c r="M764">
        <v>13</v>
      </c>
      <c r="N764">
        <v>4</v>
      </c>
      <c r="O764">
        <v>18</v>
      </c>
      <c r="P764">
        <v>17</v>
      </c>
      <c r="Q764">
        <v>13</v>
      </c>
      <c r="R764">
        <v>14</v>
      </c>
      <c r="S764">
        <v>16</v>
      </c>
      <c r="T764">
        <v>16</v>
      </c>
      <c r="U764">
        <v>12</v>
      </c>
      <c r="V764">
        <v>20</v>
      </c>
      <c r="W764">
        <v>21</v>
      </c>
      <c r="X764">
        <v>18</v>
      </c>
      <c r="Y764">
        <v>21</v>
      </c>
      <c r="Z764" t="s">
        <v>290</v>
      </c>
      <c r="AA764" t="s">
        <v>290</v>
      </c>
      <c r="AB764" t="s">
        <v>290</v>
      </c>
      <c r="AC764" t="s">
        <v>290</v>
      </c>
      <c r="AD764" t="s">
        <v>290</v>
      </c>
      <c r="AE764" t="s">
        <v>290</v>
      </c>
      <c r="AF764" t="s">
        <v>290</v>
      </c>
      <c r="AG764" t="s">
        <v>290</v>
      </c>
      <c r="AH764" t="s">
        <v>290</v>
      </c>
      <c r="AI764" t="s">
        <v>290</v>
      </c>
      <c r="AJ764">
        <v>31</v>
      </c>
      <c r="AK764" t="s">
        <v>290</v>
      </c>
      <c r="AL764" t="s">
        <v>290</v>
      </c>
      <c r="AM764" t="s">
        <v>290</v>
      </c>
      <c r="AN764">
        <v>11</v>
      </c>
      <c r="AO764">
        <v>112</v>
      </c>
      <c r="AP764" t="s">
        <v>290</v>
      </c>
      <c r="AQ764">
        <v>82</v>
      </c>
      <c r="AR764">
        <v>86</v>
      </c>
      <c r="AS764">
        <v>168</v>
      </c>
      <c r="AT764">
        <v>38.671655999999999</v>
      </c>
      <c r="AU764">
        <v>-89.985286000000002</v>
      </c>
      <c r="AV764">
        <v>1</v>
      </c>
      <c r="AW764" t="s">
        <v>16360</v>
      </c>
      <c r="AX764">
        <v>210</v>
      </c>
      <c r="AY764" t="s">
        <v>18175</v>
      </c>
      <c r="BB764" t="s">
        <v>3766</v>
      </c>
      <c r="BC764" t="s">
        <v>288</v>
      </c>
      <c r="BD764" t="s">
        <v>18142</v>
      </c>
      <c r="BE764">
        <v>62234</v>
      </c>
      <c r="BF764" t="s">
        <v>16346</v>
      </c>
      <c r="BG764" t="s">
        <v>16363</v>
      </c>
      <c r="BH764" t="b">
        <f>IFERROR(MATCH('2020'!A764, '2021'!A:A, 0) &gt;0, FALSE)</f>
        <v>1</v>
      </c>
    </row>
    <row r="765" spans="1:60">
      <c r="A765" t="s">
        <v>3829</v>
      </c>
      <c r="B765" t="s">
        <v>326</v>
      </c>
      <c r="D765" t="s">
        <v>18176</v>
      </c>
      <c r="E765" t="s">
        <v>1196</v>
      </c>
      <c r="F765" t="s">
        <v>3832</v>
      </c>
      <c r="G765" t="s">
        <v>3798</v>
      </c>
      <c r="H765" t="s">
        <v>288</v>
      </c>
      <c r="I765">
        <v>62025</v>
      </c>
      <c r="J765" t="s">
        <v>18177</v>
      </c>
      <c r="K765" t="s">
        <v>190</v>
      </c>
      <c r="L765">
        <v>1</v>
      </c>
      <c r="M765">
        <v>17.5</v>
      </c>
      <c r="N765">
        <v>3</v>
      </c>
      <c r="O765">
        <v>21.5</v>
      </c>
      <c r="P765">
        <v>137</v>
      </c>
      <c r="Q765">
        <v>13</v>
      </c>
      <c r="R765">
        <v>15</v>
      </c>
      <c r="S765">
        <v>13</v>
      </c>
      <c r="T765">
        <v>11</v>
      </c>
      <c r="U765">
        <v>13</v>
      </c>
      <c r="V765" t="s">
        <v>290</v>
      </c>
      <c r="W765">
        <v>17</v>
      </c>
      <c r="X765">
        <v>16</v>
      </c>
      <c r="Y765">
        <v>15</v>
      </c>
      <c r="Z765" t="s">
        <v>290</v>
      </c>
      <c r="AA765" t="s">
        <v>290</v>
      </c>
      <c r="AB765" t="s">
        <v>290</v>
      </c>
      <c r="AC765" t="s">
        <v>290</v>
      </c>
      <c r="AD765" t="s">
        <v>290</v>
      </c>
      <c r="AE765" t="s">
        <v>290</v>
      </c>
      <c r="AF765" t="s">
        <v>290</v>
      </c>
      <c r="AG765" t="s">
        <v>290</v>
      </c>
      <c r="AH765" t="s">
        <v>290</v>
      </c>
      <c r="AI765" t="s">
        <v>290</v>
      </c>
      <c r="AJ765" t="s">
        <v>290</v>
      </c>
      <c r="AK765" t="s">
        <v>290</v>
      </c>
      <c r="AL765" t="s">
        <v>290</v>
      </c>
      <c r="AM765" t="s">
        <v>290</v>
      </c>
      <c r="AN765" t="s">
        <v>290</v>
      </c>
      <c r="AO765">
        <v>238</v>
      </c>
      <c r="AP765">
        <v>12</v>
      </c>
      <c r="AQ765">
        <v>134</v>
      </c>
      <c r="AR765">
        <v>124</v>
      </c>
      <c r="AS765">
        <v>258</v>
      </c>
      <c r="AT765">
        <v>38.816659999999999</v>
      </c>
      <c r="AU765">
        <v>-89.952809999999999</v>
      </c>
      <c r="AV765">
        <v>1</v>
      </c>
      <c r="AW765" t="s">
        <v>16360</v>
      </c>
      <c r="AX765">
        <v>600</v>
      </c>
      <c r="AY765" t="s">
        <v>18178</v>
      </c>
      <c r="BB765" t="s">
        <v>3798</v>
      </c>
      <c r="BC765" t="s">
        <v>288</v>
      </c>
      <c r="BD765" t="s">
        <v>18142</v>
      </c>
      <c r="BE765">
        <v>62025</v>
      </c>
      <c r="BF765" t="s">
        <v>16346</v>
      </c>
      <c r="BG765" t="s">
        <v>16363</v>
      </c>
      <c r="BH765" t="b">
        <f>IFERROR(MATCH('2020'!A765, '2021'!A:A, 0) &gt;0, FALSE)</f>
        <v>1</v>
      </c>
    </row>
    <row r="766" spans="1:60">
      <c r="A766" t="s">
        <v>18179</v>
      </c>
      <c r="B766" t="s">
        <v>18180</v>
      </c>
      <c r="C766" t="s">
        <v>353</v>
      </c>
      <c r="D766" t="s">
        <v>18181</v>
      </c>
      <c r="E766" t="s">
        <v>881</v>
      </c>
      <c r="F766" t="s">
        <v>18182</v>
      </c>
      <c r="G766" t="s">
        <v>3880</v>
      </c>
      <c r="H766" t="s">
        <v>288</v>
      </c>
      <c r="I766">
        <v>62034</v>
      </c>
      <c r="J766" t="s">
        <v>18183</v>
      </c>
      <c r="K766" t="s">
        <v>190</v>
      </c>
      <c r="L766">
        <v>0</v>
      </c>
      <c r="M766">
        <v>1</v>
      </c>
      <c r="N766">
        <v>0</v>
      </c>
      <c r="O766">
        <v>1</v>
      </c>
      <c r="P766" t="s">
        <v>290</v>
      </c>
      <c r="Q766" t="s">
        <v>290</v>
      </c>
      <c r="R766" t="s">
        <v>290</v>
      </c>
      <c r="S766" t="s">
        <v>290</v>
      </c>
      <c r="T766" t="s">
        <v>290</v>
      </c>
      <c r="U766" t="s">
        <v>290</v>
      </c>
      <c r="V766" t="s">
        <v>290</v>
      </c>
      <c r="W766" t="s">
        <v>290</v>
      </c>
      <c r="X766" t="s">
        <v>290</v>
      </c>
      <c r="Y766" t="s">
        <v>290</v>
      </c>
      <c r="Z766" t="s">
        <v>290</v>
      </c>
      <c r="AA766" t="s">
        <v>290</v>
      </c>
      <c r="AB766" t="s">
        <v>290</v>
      </c>
      <c r="AC766" t="s">
        <v>290</v>
      </c>
      <c r="AD766" t="s">
        <v>290</v>
      </c>
      <c r="AE766" t="s">
        <v>290</v>
      </c>
      <c r="AF766" t="s">
        <v>290</v>
      </c>
      <c r="AG766" t="s">
        <v>290</v>
      </c>
      <c r="AH766" t="s">
        <v>290</v>
      </c>
      <c r="AI766" t="s">
        <v>290</v>
      </c>
      <c r="AJ766" t="s">
        <v>290</v>
      </c>
      <c r="AK766" t="s">
        <v>290</v>
      </c>
      <c r="AL766" t="s">
        <v>290</v>
      </c>
      <c r="AM766" t="s">
        <v>290</v>
      </c>
      <c r="AN766" t="s">
        <v>290</v>
      </c>
      <c r="AO766" t="s">
        <v>290</v>
      </c>
      <c r="AP766" t="s">
        <v>290</v>
      </c>
      <c r="AQ766">
        <v>3</v>
      </c>
      <c r="AR766">
        <v>1</v>
      </c>
      <c r="AS766">
        <v>4</v>
      </c>
      <c r="AT766">
        <v>38.768276</v>
      </c>
      <c r="AU766">
        <v>-89.941209999999998</v>
      </c>
      <c r="AV766">
        <v>1</v>
      </c>
      <c r="AW766" t="s">
        <v>16360</v>
      </c>
      <c r="AX766">
        <v>1007</v>
      </c>
      <c r="AY766" t="s">
        <v>18184</v>
      </c>
      <c r="BB766" t="s">
        <v>3880</v>
      </c>
      <c r="BC766" t="s">
        <v>288</v>
      </c>
      <c r="BD766" t="s">
        <v>18142</v>
      </c>
      <c r="BE766">
        <v>62034</v>
      </c>
      <c r="BF766" t="s">
        <v>16346</v>
      </c>
      <c r="BG766" t="s">
        <v>16363</v>
      </c>
      <c r="BH766" t="b">
        <f>IFERROR(MATCH('2020'!A766, '2021'!A:A, 0) &gt;0, FALSE)</f>
        <v>0</v>
      </c>
    </row>
    <row r="767" spans="1:60">
      <c r="A767" t="s">
        <v>3837</v>
      </c>
      <c r="B767" t="s">
        <v>439</v>
      </c>
      <c r="C767" t="s">
        <v>314</v>
      </c>
      <c r="D767" t="s">
        <v>934</v>
      </c>
      <c r="E767" t="s">
        <v>18185</v>
      </c>
      <c r="F767" t="s">
        <v>3839</v>
      </c>
      <c r="G767" t="s">
        <v>3788</v>
      </c>
      <c r="H767" t="s">
        <v>288</v>
      </c>
      <c r="I767">
        <v>62010</v>
      </c>
      <c r="J767" t="s">
        <v>18186</v>
      </c>
      <c r="K767" t="s">
        <v>190</v>
      </c>
      <c r="L767">
        <v>2</v>
      </c>
      <c r="M767">
        <v>16.5</v>
      </c>
      <c r="N767">
        <v>8</v>
      </c>
      <c r="O767">
        <v>26.5</v>
      </c>
      <c r="P767">
        <v>122</v>
      </c>
      <c r="Q767">
        <v>17</v>
      </c>
      <c r="R767">
        <v>16</v>
      </c>
      <c r="S767">
        <v>16</v>
      </c>
      <c r="T767">
        <v>11</v>
      </c>
      <c r="U767">
        <v>16</v>
      </c>
      <c r="V767">
        <v>12</v>
      </c>
      <c r="W767" t="s">
        <v>290</v>
      </c>
      <c r="X767">
        <v>13</v>
      </c>
      <c r="Y767" t="s">
        <v>290</v>
      </c>
      <c r="Z767" t="s">
        <v>290</v>
      </c>
      <c r="AA767" t="s">
        <v>290</v>
      </c>
      <c r="AB767" t="s">
        <v>290</v>
      </c>
      <c r="AC767" t="s">
        <v>290</v>
      </c>
      <c r="AD767" t="s">
        <v>290</v>
      </c>
      <c r="AE767" t="s">
        <v>290</v>
      </c>
      <c r="AF767" t="s">
        <v>290</v>
      </c>
      <c r="AG767" t="s">
        <v>290</v>
      </c>
      <c r="AH767" t="s">
        <v>290</v>
      </c>
      <c r="AI767" t="s">
        <v>290</v>
      </c>
      <c r="AJ767" t="s">
        <v>290</v>
      </c>
      <c r="AK767" t="s">
        <v>290</v>
      </c>
      <c r="AL767" t="s">
        <v>290</v>
      </c>
      <c r="AM767" t="s">
        <v>290</v>
      </c>
      <c r="AN767" t="s">
        <v>290</v>
      </c>
      <c r="AO767">
        <v>227</v>
      </c>
      <c r="AP767" t="s">
        <v>290</v>
      </c>
      <c r="AQ767">
        <v>117</v>
      </c>
      <c r="AR767">
        <v>122</v>
      </c>
      <c r="AS767">
        <v>239</v>
      </c>
      <c r="AT767">
        <v>38.901136000000001</v>
      </c>
      <c r="AU767">
        <v>-90.031809999999993</v>
      </c>
      <c r="AV767">
        <v>1</v>
      </c>
      <c r="AW767" t="s">
        <v>16360</v>
      </c>
      <c r="AX767">
        <v>625</v>
      </c>
      <c r="AY767" t="s">
        <v>18187</v>
      </c>
      <c r="BB767" t="s">
        <v>3788</v>
      </c>
      <c r="BC767" t="s">
        <v>288</v>
      </c>
      <c r="BD767" t="s">
        <v>18142</v>
      </c>
      <c r="BE767">
        <v>62010</v>
      </c>
      <c r="BF767" t="s">
        <v>16346</v>
      </c>
      <c r="BG767" t="s">
        <v>16363</v>
      </c>
      <c r="BH767" t="b">
        <f>IFERROR(MATCH('2020'!A767, '2021'!A:A, 0) &gt;0, FALSE)</f>
        <v>1</v>
      </c>
    </row>
    <row r="768" spans="1:60">
      <c r="A768" t="s">
        <v>3840</v>
      </c>
      <c r="B768" t="s">
        <v>3841</v>
      </c>
      <c r="D768" t="s">
        <v>2437</v>
      </c>
      <c r="E768" t="s">
        <v>18188</v>
      </c>
      <c r="F768" t="s">
        <v>3844</v>
      </c>
      <c r="G768" t="s">
        <v>3798</v>
      </c>
      <c r="H768" t="s">
        <v>288</v>
      </c>
      <c r="I768">
        <v>62025</v>
      </c>
      <c r="J768" t="s">
        <v>18189</v>
      </c>
      <c r="K768" t="s">
        <v>190</v>
      </c>
      <c r="L768">
        <v>1</v>
      </c>
      <c r="M768">
        <v>13</v>
      </c>
      <c r="N768">
        <v>2</v>
      </c>
      <c r="O768">
        <v>16</v>
      </c>
      <c r="P768">
        <v>33</v>
      </c>
      <c r="Q768">
        <v>15</v>
      </c>
      <c r="R768">
        <v>18</v>
      </c>
      <c r="S768">
        <v>13</v>
      </c>
      <c r="T768">
        <v>18</v>
      </c>
      <c r="U768">
        <v>16</v>
      </c>
      <c r="V768">
        <v>21</v>
      </c>
      <c r="W768">
        <v>20</v>
      </c>
      <c r="X768">
        <v>22</v>
      </c>
      <c r="Y768">
        <v>16</v>
      </c>
      <c r="Z768" t="s">
        <v>290</v>
      </c>
      <c r="AA768" t="s">
        <v>290</v>
      </c>
      <c r="AB768" t="s">
        <v>290</v>
      </c>
      <c r="AC768" t="s">
        <v>290</v>
      </c>
      <c r="AD768" t="s">
        <v>290</v>
      </c>
      <c r="AE768" t="s">
        <v>290</v>
      </c>
      <c r="AF768" t="s">
        <v>290</v>
      </c>
      <c r="AG768" t="s">
        <v>290</v>
      </c>
      <c r="AH768" t="s">
        <v>290</v>
      </c>
      <c r="AI768" t="s">
        <v>290</v>
      </c>
      <c r="AJ768" t="s">
        <v>290</v>
      </c>
      <c r="AK768" t="s">
        <v>290</v>
      </c>
      <c r="AL768" t="s">
        <v>290</v>
      </c>
      <c r="AM768" t="s">
        <v>290</v>
      </c>
      <c r="AN768" t="s">
        <v>290</v>
      </c>
      <c r="AO768">
        <v>171</v>
      </c>
      <c r="AP768" t="s">
        <v>290</v>
      </c>
      <c r="AQ768">
        <v>112</v>
      </c>
      <c r="AR768">
        <v>80</v>
      </c>
      <c r="AS768">
        <v>192</v>
      </c>
      <c r="AT768">
        <v>38.792977</v>
      </c>
      <c r="AU768">
        <v>-89.947429999999997</v>
      </c>
      <c r="AV768">
        <v>1</v>
      </c>
      <c r="AW768" t="s">
        <v>16360</v>
      </c>
      <c r="AX768">
        <v>1802</v>
      </c>
      <c r="AY768" t="s">
        <v>18190</v>
      </c>
      <c r="BB768" t="s">
        <v>3798</v>
      </c>
      <c r="BC768" t="s">
        <v>288</v>
      </c>
      <c r="BD768" t="s">
        <v>18142</v>
      </c>
      <c r="BE768">
        <v>62025</v>
      </c>
      <c r="BF768" t="s">
        <v>16346</v>
      </c>
      <c r="BG768" t="s">
        <v>16363</v>
      </c>
      <c r="BH768" t="b">
        <f>IFERROR(MATCH('2020'!A768, '2021'!A:A, 0) &gt;0, FALSE)</f>
        <v>1</v>
      </c>
    </row>
    <row r="769" spans="1:60">
      <c r="A769" t="s">
        <v>3845</v>
      </c>
      <c r="B769" t="s">
        <v>2699</v>
      </c>
      <c r="C769" t="s">
        <v>314</v>
      </c>
      <c r="D769" t="s">
        <v>3846</v>
      </c>
      <c r="E769" t="s">
        <v>3847</v>
      </c>
      <c r="F769" t="s">
        <v>3848</v>
      </c>
      <c r="G769" t="s">
        <v>3759</v>
      </c>
      <c r="H769" t="s">
        <v>288</v>
      </c>
      <c r="I769">
        <v>62002</v>
      </c>
      <c r="J769" t="s">
        <v>18191</v>
      </c>
      <c r="K769" t="s">
        <v>190</v>
      </c>
      <c r="L769">
        <v>2</v>
      </c>
      <c r="M769">
        <v>28</v>
      </c>
      <c r="N769">
        <v>6</v>
      </c>
      <c r="O769">
        <v>36</v>
      </c>
      <c r="P769">
        <v>61</v>
      </c>
      <c r="Q769">
        <v>31</v>
      </c>
      <c r="R769">
        <v>28</v>
      </c>
      <c r="S769">
        <v>36</v>
      </c>
      <c r="T769">
        <v>34</v>
      </c>
      <c r="U769">
        <v>35</v>
      </c>
      <c r="V769">
        <v>35</v>
      </c>
      <c r="W769">
        <v>33</v>
      </c>
      <c r="X769">
        <v>33</v>
      </c>
      <c r="Y769">
        <v>26</v>
      </c>
      <c r="Z769" t="s">
        <v>290</v>
      </c>
      <c r="AA769" t="s">
        <v>290</v>
      </c>
      <c r="AB769" t="s">
        <v>290</v>
      </c>
      <c r="AC769" t="s">
        <v>290</v>
      </c>
      <c r="AD769" t="s">
        <v>290</v>
      </c>
      <c r="AE769" t="s">
        <v>290</v>
      </c>
      <c r="AF769" t="s">
        <v>290</v>
      </c>
      <c r="AG769" t="s">
        <v>290</v>
      </c>
      <c r="AH769" t="s">
        <v>290</v>
      </c>
      <c r="AI769" t="s">
        <v>290</v>
      </c>
      <c r="AJ769">
        <v>12</v>
      </c>
      <c r="AK769" t="s">
        <v>290</v>
      </c>
      <c r="AL769" t="s">
        <v>290</v>
      </c>
      <c r="AM769" t="s">
        <v>290</v>
      </c>
      <c r="AN769" t="s">
        <v>290</v>
      </c>
      <c r="AO769">
        <v>329</v>
      </c>
      <c r="AP769" t="s">
        <v>290</v>
      </c>
      <c r="AQ769">
        <v>175</v>
      </c>
      <c r="AR769">
        <v>177</v>
      </c>
      <c r="AS769">
        <v>352</v>
      </c>
      <c r="AT769">
        <v>38.890610000000002</v>
      </c>
      <c r="AU769">
        <v>-90.178465000000003</v>
      </c>
      <c r="AV769">
        <v>1</v>
      </c>
      <c r="AW769" t="s">
        <v>16360</v>
      </c>
      <c r="AX769">
        <v>536</v>
      </c>
      <c r="AY769" t="s">
        <v>16411</v>
      </c>
      <c r="BB769" t="s">
        <v>3759</v>
      </c>
      <c r="BC769" t="s">
        <v>288</v>
      </c>
      <c r="BD769" t="s">
        <v>18142</v>
      </c>
      <c r="BE769">
        <v>62002</v>
      </c>
      <c r="BF769" t="s">
        <v>16346</v>
      </c>
      <c r="BG769" t="s">
        <v>16363</v>
      </c>
      <c r="BH769" t="b">
        <f>IFERROR(MATCH('2020'!A769, '2021'!A:A, 0) &gt;0, FALSE)</f>
        <v>1</v>
      </c>
    </row>
    <row r="770" spans="1:60">
      <c r="A770" t="s">
        <v>3849</v>
      </c>
      <c r="B770" t="s">
        <v>3850</v>
      </c>
      <c r="C770" t="s">
        <v>353</v>
      </c>
      <c r="D770" t="s">
        <v>3851</v>
      </c>
      <c r="E770" t="s">
        <v>3852</v>
      </c>
      <c r="F770" t="s">
        <v>3853</v>
      </c>
      <c r="G770" t="s">
        <v>3803</v>
      </c>
      <c r="H770" t="s">
        <v>288</v>
      </c>
      <c r="I770">
        <v>62040</v>
      </c>
      <c r="J770" t="s">
        <v>18192</v>
      </c>
      <c r="K770" t="s">
        <v>190</v>
      </c>
      <c r="L770">
        <v>3</v>
      </c>
      <c r="M770">
        <v>6</v>
      </c>
      <c r="N770">
        <v>10</v>
      </c>
      <c r="O770">
        <v>19</v>
      </c>
      <c r="P770">
        <v>23</v>
      </c>
      <c r="Q770" t="s">
        <v>290</v>
      </c>
      <c r="R770" t="s">
        <v>290</v>
      </c>
      <c r="S770" t="s">
        <v>290</v>
      </c>
      <c r="T770" t="s">
        <v>290</v>
      </c>
      <c r="U770" t="s">
        <v>290</v>
      </c>
      <c r="V770" t="s">
        <v>290</v>
      </c>
      <c r="W770" t="s">
        <v>290</v>
      </c>
      <c r="X770" t="s">
        <v>290</v>
      </c>
      <c r="Y770" t="s">
        <v>290</v>
      </c>
      <c r="Z770" t="s">
        <v>290</v>
      </c>
      <c r="AA770" t="s">
        <v>290</v>
      </c>
      <c r="AB770" t="s">
        <v>290</v>
      </c>
      <c r="AC770" t="s">
        <v>290</v>
      </c>
      <c r="AD770" t="s">
        <v>290</v>
      </c>
      <c r="AE770" t="s">
        <v>290</v>
      </c>
      <c r="AF770" t="s">
        <v>290</v>
      </c>
      <c r="AG770" t="s">
        <v>290</v>
      </c>
      <c r="AH770" t="s">
        <v>290</v>
      </c>
      <c r="AI770" t="s">
        <v>290</v>
      </c>
      <c r="AJ770" t="s">
        <v>290</v>
      </c>
      <c r="AK770" t="s">
        <v>290</v>
      </c>
      <c r="AL770" t="s">
        <v>290</v>
      </c>
      <c r="AM770" t="s">
        <v>290</v>
      </c>
      <c r="AN770" t="s">
        <v>290</v>
      </c>
      <c r="AO770">
        <v>48</v>
      </c>
      <c r="AP770" t="s">
        <v>290</v>
      </c>
      <c r="AQ770">
        <v>35</v>
      </c>
      <c r="AR770">
        <v>28</v>
      </c>
      <c r="AS770">
        <v>63</v>
      </c>
      <c r="AT770">
        <v>38.725332999999999</v>
      </c>
      <c r="AU770">
        <v>-90.062214999999995</v>
      </c>
      <c r="AV770">
        <v>1</v>
      </c>
      <c r="AW770" t="s">
        <v>16360</v>
      </c>
      <c r="AX770">
        <v>4405</v>
      </c>
      <c r="AY770" t="s">
        <v>18164</v>
      </c>
      <c r="BB770" t="s">
        <v>3803</v>
      </c>
      <c r="BC770" t="s">
        <v>288</v>
      </c>
      <c r="BD770" t="s">
        <v>18142</v>
      </c>
      <c r="BE770">
        <v>62040</v>
      </c>
      <c r="BF770" t="s">
        <v>16346</v>
      </c>
      <c r="BG770" t="s">
        <v>16363</v>
      </c>
      <c r="BH770" t="b">
        <f>IFERROR(MATCH('2020'!A770, '2021'!A:A, 0) &gt;0, FALSE)</f>
        <v>1</v>
      </c>
    </row>
    <row r="771" spans="1:60">
      <c r="A771" t="s">
        <v>12922</v>
      </c>
      <c r="B771" t="s">
        <v>10715</v>
      </c>
      <c r="C771" t="s">
        <v>283</v>
      </c>
      <c r="D771" t="s">
        <v>1320</v>
      </c>
      <c r="E771" t="s">
        <v>18193</v>
      </c>
      <c r="F771" t="s">
        <v>10718</v>
      </c>
      <c r="G771" t="s">
        <v>3759</v>
      </c>
      <c r="H771" t="s">
        <v>288</v>
      </c>
      <c r="I771">
        <v>62002</v>
      </c>
      <c r="J771" t="s">
        <v>18194</v>
      </c>
      <c r="K771" t="s">
        <v>190</v>
      </c>
      <c r="L771">
        <v>1</v>
      </c>
      <c r="M771">
        <v>5</v>
      </c>
      <c r="N771">
        <v>17.5</v>
      </c>
      <c r="O771">
        <v>23.5</v>
      </c>
      <c r="P771" t="s">
        <v>290</v>
      </c>
      <c r="Q771" t="s">
        <v>290</v>
      </c>
      <c r="R771" t="s">
        <v>290</v>
      </c>
      <c r="S771" t="s">
        <v>290</v>
      </c>
      <c r="T771" t="s">
        <v>290</v>
      </c>
      <c r="U771" t="s">
        <v>290</v>
      </c>
      <c r="V771" t="s">
        <v>290</v>
      </c>
      <c r="W771" t="s">
        <v>290</v>
      </c>
      <c r="X771" t="s">
        <v>290</v>
      </c>
      <c r="Y771" t="s">
        <v>290</v>
      </c>
      <c r="Z771" t="s">
        <v>290</v>
      </c>
      <c r="AA771" t="s">
        <v>290</v>
      </c>
      <c r="AB771" t="s">
        <v>290</v>
      </c>
      <c r="AC771" t="s">
        <v>290</v>
      </c>
      <c r="AD771" t="s">
        <v>290</v>
      </c>
      <c r="AE771" t="s">
        <v>290</v>
      </c>
      <c r="AF771" t="s">
        <v>290</v>
      </c>
      <c r="AG771" t="s">
        <v>290</v>
      </c>
      <c r="AH771">
        <v>21</v>
      </c>
      <c r="AI771">
        <v>25</v>
      </c>
      <c r="AJ771" t="s">
        <v>290</v>
      </c>
      <c r="AK771" t="s">
        <v>290</v>
      </c>
      <c r="AL771" t="s">
        <v>290</v>
      </c>
      <c r="AM771">
        <v>25</v>
      </c>
      <c r="AN771" t="s">
        <v>290</v>
      </c>
      <c r="AO771">
        <v>19</v>
      </c>
      <c r="AP771" t="s">
        <v>290</v>
      </c>
      <c r="AQ771">
        <v>12</v>
      </c>
      <c r="AR771">
        <v>34</v>
      </c>
      <c r="AS771">
        <v>46</v>
      </c>
      <c r="AT771">
        <v>38.904381999999998</v>
      </c>
      <c r="AU771">
        <v>-90.193708000000001</v>
      </c>
      <c r="AV771">
        <v>1</v>
      </c>
      <c r="AW771" t="s">
        <v>16360</v>
      </c>
      <c r="AX771">
        <v>1400</v>
      </c>
      <c r="AY771" t="s">
        <v>16839</v>
      </c>
      <c r="BB771" t="s">
        <v>3759</v>
      </c>
      <c r="BC771" t="s">
        <v>288</v>
      </c>
      <c r="BD771" t="s">
        <v>18142</v>
      </c>
      <c r="BE771">
        <v>62002</v>
      </c>
      <c r="BF771" t="s">
        <v>16346</v>
      </c>
      <c r="BG771" t="s">
        <v>16363</v>
      </c>
      <c r="BH771" t="b">
        <f>IFERROR(MATCH('2020'!A771, '2021'!A:A, 0) &gt;0, FALSE)</f>
        <v>0</v>
      </c>
    </row>
    <row r="772" spans="1:60">
      <c r="A772" t="s">
        <v>3854</v>
      </c>
      <c r="B772" t="s">
        <v>3855</v>
      </c>
      <c r="D772" t="s">
        <v>1180</v>
      </c>
      <c r="E772" t="s">
        <v>3856</v>
      </c>
      <c r="F772" t="s">
        <v>3857</v>
      </c>
      <c r="G772" t="s">
        <v>3772</v>
      </c>
      <c r="H772" t="s">
        <v>288</v>
      </c>
      <c r="I772">
        <v>62035</v>
      </c>
      <c r="J772" t="s">
        <v>18195</v>
      </c>
      <c r="K772" t="s">
        <v>190</v>
      </c>
      <c r="L772">
        <v>2</v>
      </c>
      <c r="M772">
        <v>31</v>
      </c>
      <c r="N772">
        <v>9</v>
      </c>
      <c r="O772">
        <v>42</v>
      </c>
      <c r="P772">
        <v>80</v>
      </c>
      <c r="Q772">
        <v>32</v>
      </c>
      <c r="R772">
        <v>31</v>
      </c>
      <c r="S772">
        <v>33</v>
      </c>
      <c r="T772">
        <v>38</v>
      </c>
      <c r="U772">
        <v>37</v>
      </c>
      <c r="V772">
        <v>42</v>
      </c>
      <c r="W772">
        <v>29</v>
      </c>
      <c r="X772">
        <v>23</v>
      </c>
      <c r="Y772">
        <v>28</v>
      </c>
      <c r="Z772" t="s">
        <v>290</v>
      </c>
      <c r="AA772" t="s">
        <v>290</v>
      </c>
      <c r="AB772" t="s">
        <v>290</v>
      </c>
      <c r="AC772" t="s">
        <v>290</v>
      </c>
      <c r="AD772" t="s">
        <v>290</v>
      </c>
      <c r="AE772" t="s">
        <v>290</v>
      </c>
      <c r="AF772" t="s">
        <v>290</v>
      </c>
      <c r="AG772" t="s">
        <v>290</v>
      </c>
      <c r="AH772" t="s">
        <v>290</v>
      </c>
      <c r="AI772" t="s">
        <v>290</v>
      </c>
      <c r="AJ772">
        <v>11</v>
      </c>
      <c r="AK772" t="s">
        <v>290</v>
      </c>
      <c r="AL772" t="s">
        <v>290</v>
      </c>
      <c r="AM772" t="s">
        <v>290</v>
      </c>
      <c r="AN772" t="s">
        <v>290</v>
      </c>
      <c r="AO772">
        <v>352</v>
      </c>
      <c r="AP772" t="s">
        <v>290</v>
      </c>
      <c r="AQ772">
        <v>200</v>
      </c>
      <c r="AR772">
        <v>173</v>
      </c>
      <c r="AS772">
        <v>373</v>
      </c>
      <c r="AT772">
        <v>38.917326000000003</v>
      </c>
      <c r="AU772">
        <v>-90.156467000000006</v>
      </c>
      <c r="AV772">
        <v>0.6</v>
      </c>
      <c r="AW772" t="s">
        <v>17023</v>
      </c>
      <c r="AY772" t="s">
        <v>18156</v>
      </c>
      <c r="BB772" t="s">
        <v>3772</v>
      </c>
      <c r="BC772" t="s">
        <v>288</v>
      </c>
      <c r="BD772" t="s">
        <v>18142</v>
      </c>
      <c r="BE772">
        <v>62035</v>
      </c>
      <c r="BF772" t="s">
        <v>16346</v>
      </c>
      <c r="BG772" t="s">
        <v>16363</v>
      </c>
      <c r="BH772" t="b">
        <f>IFERROR(MATCH('2020'!A772, '2021'!A:A, 0) &gt;0, FALSE)</f>
        <v>1</v>
      </c>
    </row>
    <row r="773" spans="1:60">
      <c r="A773" t="s">
        <v>3858</v>
      </c>
      <c r="B773" t="s">
        <v>3859</v>
      </c>
      <c r="C773" t="s">
        <v>418</v>
      </c>
      <c r="D773" t="s">
        <v>3860</v>
      </c>
      <c r="E773" t="s">
        <v>3861</v>
      </c>
      <c r="F773" t="s">
        <v>3862</v>
      </c>
      <c r="G773" t="s">
        <v>3798</v>
      </c>
      <c r="H773" t="s">
        <v>288</v>
      </c>
      <c r="I773">
        <v>62025</v>
      </c>
      <c r="J773" t="s">
        <v>18196</v>
      </c>
      <c r="K773" t="s">
        <v>190</v>
      </c>
      <c r="L773">
        <v>2.5</v>
      </c>
      <c r="M773">
        <v>13</v>
      </c>
      <c r="N773">
        <v>4.5</v>
      </c>
      <c r="O773">
        <v>20</v>
      </c>
      <c r="P773" t="s">
        <v>290</v>
      </c>
      <c r="Q773" t="s">
        <v>290</v>
      </c>
      <c r="R773" t="s">
        <v>290</v>
      </c>
      <c r="S773" t="s">
        <v>290</v>
      </c>
      <c r="T773" t="s">
        <v>290</v>
      </c>
      <c r="U773" t="s">
        <v>290</v>
      </c>
      <c r="V773" t="s">
        <v>290</v>
      </c>
      <c r="W773" t="s">
        <v>290</v>
      </c>
      <c r="X773" t="s">
        <v>290</v>
      </c>
      <c r="Y773" t="s">
        <v>290</v>
      </c>
      <c r="Z773">
        <v>50</v>
      </c>
      <c r="AA773">
        <v>41</v>
      </c>
      <c r="AB773">
        <v>52</v>
      </c>
      <c r="AC773">
        <v>34</v>
      </c>
      <c r="AD773" t="s">
        <v>290</v>
      </c>
      <c r="AE773" t="s">
        <v>290</v>
      </c>
      <c r="AF773" t="s">
        <v>290</v>
      </c>
      <c r="AG773" t="s">
        <v>290</v>
      </c>
      <c r="AH773" t="s">
        <v>290</v>
      </c>
      <c r="AI773" t="s">
        <v>290</v>
      </c>
      <c r="AJ773" t="s">
        <v>290</v>
      </c>
      <c r="AK773" t="s">
        <v>290</v>
      </c>
      <c r="AL773" t="s">
        <v>290</v>
      </c>
      <c r="AM773">
        <v>18</v>
      </c>
      <c r="AN773" t="s">
        <v>290</v>
      </c>
      <c r="AO773">
        <v>144</v>
      </c>
      <c r="AP773" t="s">
        <v>290</v>
      </c>
      <c r="AQ773">
        <v>86</v>
      </c>
      <c r="AR773">
        <v>91</v>
      </c>
      <c r="AS773">
        <v>177</v>
      </c>
      <c r="AT773">
        <v>38.785353999999998</v>
      </c>
      <c r="AU773">
        <v>-89.965947</v>
      </c>
      <c r="AV773">
        <v>1</v>
      </c>
      <c r="AW773" t="s">
        <v>16360</v>
      </c>
      <c r="AX773">
        <v>6305</v>
      </c>
      <c r="AY773" t="s">
        <v>18197</v>
      </c>
      <c r="BB773" t="s">
        <v>3798</v>
      </c>
      <c r="BC773" t="s">
        <v>288</v>
      </c>
      <c r="BD773" t="s">
        <v>18142</v>
      </c>
      <c r="BE773">
        <v>62025</v>
      </c>
      <c r="BF773" t="s">
        <v>16346</v>
      </c>
      <c r="BG773" t="s">
        <v>16363</v>
      </c>
      <c r="BH773" t="b">
        <f>IFERROR(MATCH('2020'!A773, '2021'!A:A, 0) &gt;0, FALSE)</f>
        <v>1</v>
      </c>
    </row>
    <row r="774" spans="1:60">
      <c r="A774" t="s">
        <v>3863</v>
      </c>
      <c r="B774" t="s">
        <v>3864</v>
      </c>
      <c r="D774" t="s">
        <v>922</v>
      </c>
      <c r="E774" t="s">
        <v>3942</v>
      </c>
      <c r="F774" t="s">
        <v>3867</v>
      </c>
      <c r="G774" t="s">
        <v>3813</v>
      </c>
      <c r="H774" t="s">
        <v>288</v>
      </c>
      <c r="I774">
        <v>62062</v>
      </c>
      <c r="J774" t="s">
        <v>18198</v>
      </c>
      <c r="K774" t="s">
        <v>190</v>
      </c>
      <c r="L774">
        <v>2</v>
      </c>
      <c r="M774">
        <v>16</v>
      </c>
      <c r="N774">
        <v>9</v>
      </c>
      <c r="O774">
        <v>27</v>
      </c>
      <c r="P774">
        <v>53</v>
      </c>
      <c r="Q774">
        <v>24</v>
      </c>
      <c r="R774">
        <v>25</v>
      </c>
      <c r="S774">
        <v>19</v>
      </c>
      <c r="T774">
        <v>33</v>
      </c>
      <c r="U774">
        <v>15</v>
      </c>
      <c r="V774">
        <v>20</v>
      </c>
      <c r="W774">
        <v>21</v>
      </c>
      <c r="X774">
        <v>15</v>
      </c>
      <c r="Y774">
        <v>25</v>
      </c>
      <c r="Z774" t="s">
        <v>290</v>
      </c>
      <c r="AA774" t="s">
        <v>290</v>
      </c>
      <c r="AB774" t="s">
        <v>290</v>
      </c>
      <c r="AC774" t="s">
        <v>290</v>
      </c>
      <c r="AD774" t="s">
        <v>290</v>
      </c>
      <c r="AE774" t="s">
        <v>290</v>
      </c>
      <c r="AF774" t="s">
        <v>290</v>
      </c>
      <c r="AG774" t="s">
        <v>290</v>
      </c>
      <c r="AH774" t="s">
        <v>290</v>
      </c>
      <c r="AI774" t="s">
        <v>290</v>
      </c>
      <c r="AJ774" t="s">
        <v>290</v>
      </c>
      <c r="AK774" t="s">
        <v>290</v>
      </c>
      <c r="AL774" t="s">
        <v>290</v>
      </c>
      <c r="AM774" t="s">
        <v>290</v>
      </c>
      <c r="AN774" t="s">
        <v>290</v>
      </c>
      <c r="AO774">
        <v>237</v>
      </c>
      <c r="AP774">
        <v>10</v>
      </c>
      <c r="AQ774">
        <v>122</v>
      </c>
      <c r="AR774">
        <v>128</v>
      </c>
      <c r="AS774">
        <v>250</v>
      </c>
      <c r="AT774">
        <v>38.711734999999997</v>
      </c>
      <c r="AU774">
        <v>-89.958623000000003</v>
      </c>
      <c r="AV774">
        <v>1</v>
      </c>
      <c r="AW774" t="s">
        <v>16360</v>
      </c>
      <c r="AX774">
        <v>142</v>
      </c>
      <c r="AY774" t="s">
        <v>18199</v>
      </c>
      <c r="BB774" t="s">
        <v>3813</v>
      </c>
      <c r="BC774" t="s">
        <v>288</v>
      </c>
      <c r="BD774" t="s">
        <v>18142</v>
      </c>
      <c r="BE774">
        <v>62062</v>
      </c>
      <c r="BF774" t="s">
        <v>16346</v>
      </c>
      <c r="BG774" t="s">
        <v>16363</v>
      </c>
      <c r="BH774" t="b">
        <f>IFERROR(MATCH('2020'!A774, '2021'!A:A, 0) &gt;0, FALSE)</f>
        <v>1</v>
      </c>
    </row>
    <row r="775" spans="1:60">
      <c r="A775" t="s">
        <v>15248</v>
      </c>
      <c r="B775" t="s">
        <v>16264</v>
      </c>
      <c r="D775" t="s">
        <v>408</v>
      </c>
      <c r="E775" t="s">
        <v>18200</v>
      </c>
      <c r="F775" t="s">
        <v>16266</v>
      </c>
      <c r="G775" t="s">
        <v>15252</v>
      </c>
      <c r="H775" t="s">
        <v>288</v>
      </c>
      <c r="I775">
        <v>62087</v>
      </c>
      <c r="J775" t="s">
        <v>18201</v>
      </c>
      <c r="K775" t="s">
        <v>190</v>
      </c>
      <c r="L775">
        <v>2</v>
      </c>
      <c r="M775">
        <v>5.5</v>
      </c>
      <c r="N775">
        <v>0</v>
      </c>
      <c r="O775">
        <v>7.5</v>
      </c>
      <c r="P775" t="s">
        <v>290</v>
      </c>
      <c r="Q775" t="s">
        <v>290</v>
      </c>
      <c r="R775" t="s">
        <v>290</v>
      </c>
      <c r="S775" t="s">
        <v>290</v>
      </c>
      <c r="T775" t="s">
        <v>290</v>
      </c>
      <c r="U775" t="s">
        <v>290</v>
      </c>
      <c r="V775" t="s">
        <v>290</v>
      </c>
      <c r="W775" t="s">
        <v>290</v>
      </c>
      <c r="X775" t="s">
        <v>290</v>
      </c>
      <c r="Y775" t="s">
        <v>290</v>
      </c>
      <c r="Z775" t="s">
        <v>290</v>
      </c>
      <c r="AA775" t="s">
        <v>290</v>
      </c>
      <c r="AB775" t="s">
        <v>290</v>
      </c>
      <c r="AC775" t="s">
        <v>290</v>
      </c>
      <c r="AD775" t="s">
        <v>290</v>
      </c>
      <c r="AE775" t="s">
        <v>290</v>
      </c>
      <c r="AF775" t="s">
        <v>290</v>
      </c>
      <c r="AG775" t="s">
        <v>290</v>
      </c>
      <c r="AH775" t="s">
        <v>290</v>
      </c>
      <c r="AI775" t="s">
        <v>290</v>
      </c>
      <c r="AJ775" t="s">
        <v>290</v>
      </c>
      <c r="AK775" t="s">
        <v>290</v>
      </c>
      <c r="AL775" t="s">
        <v>290</v>
      </c>
      <c r="AM775" t="s">
        <v>290</v>
      </c>
      <c r="AN775" t="s">
        <v>290</v>
      </c>
      <c r="AO775">
        <v>20</v>
      </c>
      <c r="AP775" t="s">
        <v>290</v>
      </c>
      <c r="AQ775">
        <v>8</v>
      </c>
      <c r="AR775">
        <v>12</v>
      </c>
      <c r="AS775">
        <v>20</v>
      </c>
      <c r="AT775">
        <v>38.826552999999997</v>
      </c>
      <c r="AU775">
        <v>-90.054575</v>
      </c>
      <c r="AV775">
        <v>0.9</v>
      </c>
      <c r="AW775" t="s">
        <v>16360</v>
      </c>
      <c r="AX775">
        <v>1417</v>
      </c>
      <c r="AY775" t="s">
        <v>18202</v>
      </c>
      <c r="BB775" t="s">
        <v>15252</v>
      </c>
      <c r="BC775" t="s">
        <v>288</v>
      </c>
      <c r="BD775" t="s">
        <v>18142</v>
      </c>
      <c r="BE775">
        <v>62087</v>
      </c>
      <c r="BF775" t="s">
        <v>16346</v>
      </c>
      <c r="BG775" t="s">
        <v>16363</v>
      </c>
      <c r="BH775" t="b">
        <f>IFERROR(MATCH('2020'!A775, '2021'!A:A, 0) &gt;0, FALSE)</f>
        <v>1</v>
      </c>
    </row>
    <row r="776" spans="1:60">
      <c r="A776" t="s">
        <v>3868</v>
      </c>
      <c r="B776" t="s">
        <v>3869</v>
      </c>
      <c r="D776" t="s">
        <v>1714</v>
      </c>
      <c r="E776" t="s">
        <v>3870</v>
      </c>
      <c r="F776" t="s">
        <v>3871</v>
      </c>
      <c r="G776" t="s">
        <v>3766</v>
      </c>
      <c r="H776" t="s">
        <v>288</v>
      </c>
      <c r="I776">
        <v>62234</v>
      </c>
      <c r="J776" t="s">
        <v>18203</v>
      </c>
      <c r="K776" t="s">
        <v>190</v>
      </c>
      <c r="L776">
        <v>2</v>
      </c>
      <c r="M776">
        <v>20.100000000000001</v>
      </c>
      <c r="N776">
        <v>6.2</v>
      </c>
      <c r="O776">
        <v>28.3</v>
      </c>
      <c r="P776">
        <v>61</v>
      </c>
      <c r="Q776">
        <v>27</v>
      </c>
      <c r="R776">
        <v>30</v>
      </c>
      <c r="S776">
        <v>35</v>
      </c>
      <c r="T776">
        <v>29</v>
      </c>
      <c r="U776">
        <v>16</v>
      </c>
      <c r="V776">
        <v>30</v>
      </c>
      <c r="W776">
        <v>18</v>
      </c>
      <c r="X776">
        <v>29</v>
      </c>
      <c r="Y776">
        <v>24</v>
      </c>
      <c r="Z776" t="s">
        <v>290</v>
      </c>
      <c r="AA776" t="s">
        <v>290</v>
      </c>
      <c r="AB776" t="s">
        <v>290</v>
      </c>
      <c r="AC776" t="s">
        <v>290</v>
      </c>
      <c r="AD776" t="s">
        <v>290</v>
      </c>
      <c r="AE776" t="s">
        <v>290</v>
      </c>
      <c r="AF776" t="s">
        <v>290</v>
      </c>
      <c r="AG776" t="s">
        <v>290</v>
      </c>
      <c r="AH776" t="s">
        <v>290</v>
      </c>
      <c r="AI776" t="s">
        <v>290</v>
      </c>
      <c r="AJ776" t="s">
        <v>290</v>
      </c>
      <c r="AK776" t="s">
        <v>290</v>
      </c>
      <c r="AL776" t="s">
        <v>290</v>
      </c>
      <c r="AM776" t="s">
        <v>290</v>
      </c>
      <c r="AN776" t="s">
        <v>290</v>
      </c>
      <c r="AO776">
        <v>265</v>
      </c>
      <c r="AP776">
        <v>19</v>
      </c>
      <c r="AQ776">
        <v>155</v>
      </c>
      <c r="AR776">
        <v>144</v>
      </c>
      <c r="AS776">
        <v>299</v>
      </c>
      <c r="AT776">
        <v>38.691499999999998</v>
      </c>
      <c r="AU776">
        <v>-89.991198999999995</v>
      </c>
      <c r="AV776">
        <v>1</v>
      </c>
      <c r="AW776" t="s">
        <v>16360</v>
      </c>
      <c r="AX776">
        <v>1300</v>
      </c>
      <c r="AY776" t="s">
        <v>18204</v>
      </c>
      <c r="BB776" t="s">
        <v>3766</v>
      </c>
      <c r="BC776" t="s">
        <v>288</v>
      </c>
      <c r="BD776" t="s">
        <v>18142</v>
      </c>
      <c r="BE776">
        <v>62234</v>
      </c>
      <c r="BF776" t="s">
        <v>16346</v>
      </c>
      <c r="BG776" t="s">
        <v>16363</v>
      </c>
      <c r="BH776" t="b">
        <f>IFERROR(MATCH('2020'!A776, '2021'!A:A, 0) &gt;0, FALSE)</f>
        <v>1</v>
      </c>
    </row>
    <row r="777" spans="1:60">
      <c r="A777" t="s">
        <v>12938</v>
      </c>
      <c r="B777" t="s">
        <v>10738</v>
      </c>
      <c r="C777" t="s">
        <v>353</v>
      </c>
      <c r="D777" t="s">
        <v>320</v>
      </c>
      <c r="E777" t="s">
        <v>18205</v>
      </c>
      <c r="F777" t="s">
        <v>10741</v>
      </c>
      <c r="G777" t="s">
        <v>3880</v>
      </c>
      <c r="H777" t="s">
        <v>288</v>
      </c>
      <c r="I777">
        <v>62034</v>
      </c>
      <c r="J777" t="s">
        <v>18206</v>
      </c>
      <c r="K777" t="s">
        <v>190</v>
      </c>
      <c r="L777">
        <v>3</v>
      </c>
      <c r="M777">
        <v>20</v>
      </c>
      <c r="N777">
        <v>6</v>
      </c>
      <c r="O777">
        <v>29</v>
      </c>
      <c r="P777" t="s">
        <v>290</v>
      </c>
      <c r="Q777" t="s">
        <v>290</v>
      </c>
      <c r="R777" t="s">
        <v>290</v>
      </c>
      <c r="S777" t="s">
        <v>290</v>
      </c>
      <c r="T777" t="s">
        <v>290</v>
      </c>
      <c r="U777" t="s">
        <v>290</v>
      </c>
      <c r="V777" t="s">
        <v>290</v>
      </c>
      <c r="W777" t="s">
        <v>290</v>
      </c>
      <c r="X777" t="s">
        <v>290</v>
      </c>
      <c r="Y777" t="s">
        <v>290</v>
      </c>
      <c r="Z777">
        <v>12</v>
      </c>
      <c r="AA777">
        <v>22</v>
      </c>
      <c r="AB777">
        <v>40</v>
      </c>
      <c r="AC777">
        <v>54</v>
      </c>
      <c r="AD777" t="s">
        <v>290</v>
      </c>
      <c r="AE777" t="s">
        <v>290</v>
      </c>
      <c r="AF777" t="s">
        <v>290</v>
      </c>
      <c r="AG777" t="s">
        <v>290</v>
      </c>
      <c r="AH777" t="s">
        <v>290</v>
      </c>
      <c r="AI777" t="s">
        <v>290</v>
      </c>
      <c r="AJ777">
        <v>83</v>
      </c>
      <c r="AK777" t="s">
        <v>290</v>
      </c>
      <c r="AL777">
        <v>11</v>
      </c>
      <c r="AM777">
        <v>14</v>
      </c>
      <c r="AN777" t="s">
        <v>290</v>
      </c>
      <c r="AO777">
        <v>42</v>
      </c>
      <c r="AP777">
        <v>21</v>
      </c>
      <c r="AQ777">
        <v>60</v>
      </c>
      <c r="AR777">
        <v>111</v>
      </c>
      <c r="AS777">
        <v>171</v>
      </c>
      <c r="AT777">
        <v>38.759346999999998</v>
      </c>
      <c r="AU777">
        <v>-89.945369999999997</v>
      </c>
      <c r="AV777">
        <v>0.6</v>
      </c>
      <c r="AW777" t="s">
        <v>17023</v>
      </c>
      <c r="AY777" t="s">
        <v>18207</v>
      </c>
      <c r="BB777" t="s">
        <v>3880</v>
      </c>
      <c r="BC777" t="s">
        <v>288</v>
      </c>
      <c r="BD777" t="s">
        <v>18142</v>
      </c>
      <c r="BE777">
        <v>62034</v>
      </c>
      <c r="BF777" t="s">
        <v>16346</v>
      </c>
      <c r="BG777" t="s">
        <v>16363</v>
      </c>
      <c r="BH777" t="b">
        <f>IFERROR(MATCH('2020'!A777, '2021'!A:A, 0) &gt;0, FALSE)</f>
        <v>0</v>
      </c>
    </row>
    <row r="778" spans="1:60">
      <c r="A778" t="s">
        <v>3872</v>
      </c>
      <c r="B778" t="s">
        <v>3873</v>
      </c>
      <c r="D778" t="s">
        <v>3874</v>
      </c>
      <c r="E778" t="s">
        <v>136</v>
      </c>
      <c r="F778" t="s">
        <v>3875</v>
      </c>
      <c r="G778" t="s">
        <v>3759</v>
      </c>
      <c r="H778" t="s">
        <v>288</v>
      </c>
      <c r="I778">
        <v>62002</v>
      </c>
      <c r="J778" t="s">
        <v>18208</v>
      </c>
      <c r="K778" t="s">
        <v>190</v>
      </c>
      <c r="L778">
        <v>2.5</v>
      </c>
      <c r="M778">
        <v>3.5</v>
      </c>
      <c r="N778">
        <v>2</v>
      </c>
      <c r="O778">
        <v>8</v>
      </c>
      <c r="P778" t="s">
        <v>290</v>
      </c>
      <c r="Q778" t="s">
        <v>290</v>
      </c>
      <c r="R778" t="s">
        <v>290</v>
      </c>
      <c r="S778" t="s">
        <v>290</v>
      </c>
      <c r="T778" t="s">
        <v>290</v>
      </c>
      <c r="U778" t="s">
        <v>290</v>
      </c>
      <c r="V778" t="s">
        <v>290</v>
      </c>
      <c r="W778" t="s">
        <v>290</v>
      </c>
      <c r="X778" t="s">
        <v>290</v>
      </c>
      <c r="Y778" t="s">
        <v>290</v>
      </c>
      <c r="Z778" t="s">
        <v>290</v>
      </c>
      <c r="AA778" t="s">
        <v>290</v>
      </c>
      <c r="AB778" t="s">
        <v>290</v>
      </c>
      <c r="AC778" t="s">
        <v>290</v>
      </c>
      <c r="AD778" t="s">
        <v>290</v>
      </c>
      <c r="AE778" t="s">
        <v>290</v>
      </c>
      <c r="AF778" t="s">
        <v>290</v>
      </c>
      <c r="AG778" t="s">
        <v>290</v>
      </c>
      <c r="AH778" t="s">
        <v>290</v>
      </c>
      <c r="AI778" t="s">
        <v>290</v>
      </c>
      <c r="AJ778" t="s">
        <v>290</v>
      </c>
      <c r="AK778" t="s">
        <v>290</v>
      </c>
      <c r="AL778" t="s">
        <v>290</v>
      </c>
      <c r="AM778">
        <v>15</v>
      </c>
      <c r="AN778" t="s">
        <v>290</v>
      </c>
      <c r="AO778" t="s">
        <v>290</v>
      </c>
      <c r="AP778" t="s">
        <v>290</v>
      </c>
      <c r="AQ778">
        <v>4</v>
      </c>
      <c r="AR778">
        <v>11</v>
      </c>
      <c r="AS778">
        <v>15</v>
      </c>
      <c r="AT778">
        <v>38.892091999999998</v>
      </c>
      <c r="AU778">
        <v>-90.172493000000003</v>
      </c>
      <c r="AV778">
        <v>1</v>
      </c>
      <c r="AW778" t="s">
        <v>16360</v>
      </c>
      <c r="AX778">
        <v>512</v>
      </c>
      <c r="AY778" t="s">
        <v>18209</v>
      </c>
      <c r="BB778" t="s">
        <v>3759</v>
      </c>
      <c r="BC778" t="s">
        <v>288</v>
      </c>
      <c r="BD778" t="s">
        <v>18142</v>
      </c>
      <c r="BE778">
        <v>62002</v>
      </c>
      <c r="BF778" t="s">
        <v>16346</v>
      </c>
      <c r="BG778" t="s">
        <v>16363</v>
      </c>
      <c r="BH778" t="b">
        <f>IFERROR(MATCH('2020'!A778, '2021'!A:A, 0) &gt;0, FALSE)</f>
        <v>1</v>
      </c>
    </row>
    <row r="779" spans="1:60">
      <c r="A779" t="s">
        <v>3876</v>
      </c>
      <c r="B779" t="s">
        <v>3877</v>
      </c>
      <c r="D779" t="s">
        <v>3152</v>
      </c>
      <c r="E779" t="s">
        <v>3878</v>
      </c>
      <c r="F779" t="s">
        <v>3879</v>
      </c>
      <c r="G779" t="s">
        <v>3880</v>
      </c>
      <c r="H779" t="s">
        <v>288</v>
      </c>
      <c r="I779">
        <v>62034</v>
      </c>
      <c r="J779" t="s">
        <v>18210</v>
      </c>
      <c r="K779" t="s">
        <v>190</v>
      </c>
      <c r="L779">
        <v>2</v>
      </c>
      <c r="M779">
        <v>23</v>
      </c>
      <c r="N779">
        <v>8</v>
      </c>
      <c r="O779">
        <v>33</v>
      </c>
      <c r="P779" t="s">
        <v>290</v>
      </c>
      <c r="Q779" t="s">
        <v>290</v>
      </c>
      <c r="R779" t="s">
        <v>290</v>
      </c>
      <c r="S779" t="s">
        <v>290</v>
      </c>
      <c r="T779" t="s">
        <v>290</v>
      </c>
      <c r="U779" t="s">
        <v>290</v>
      </c>
      <c r="V779" t="s">
        <v>290</v>
      </c>
      <c r="W779" t="s">
        <v>290</v>
      </c>
      <c r="X779" t="s">
        <v>290</v>
      </c>
      <c r="Y779" t="s">
        <v>290</v>
      </c>
      <c r="Z779">
        <v>75</v>
      </c>
      <c r="AA779">
        <v>53</v>
      </c>
      <c r="AB779">
        <v>57</v>
      </c>
      <c r="AC779">
        <v>51</v>
      </c>
      <c r="AD779" t="s">
        <v>290</v>
      </c>
      <c r="AE779" t="s">
        <v>290</v>
      </c>
      <c r="AF779" t="s">
        <v>290</v>
      </c>
      <c r="AG779" t="s">
        <v>290</v>
      </c>
      <c r="AH779" t="s">
        <v>290</v>
      </c>
      <c r="AI779" t="s">
        <v>290</v>
      </c>
      <c r="AJ779">
        <v>13</v>
      </c>
      <c r="AK779" t="s">
        <v>290</v>
      </c>
      <c r="AL779" t="s">
        <v>290</v>
      </c>
      <c r="AM779" t="s">
        <v>290</v>
      </c>
      <c r="AN779" t="s">
        <v>290</v>
      </c>
      <c r="AO779">
        <v>212</v>
      </c>
      <c r="AP779" t="s">
        <v>290</v>
      </c>
      <c r="AQ779">
        <v>118</v>
      </c>
      <c r="AR779">
        <v>118</v>
      </c>
      <c r="AS779">
        <v>236</v>
      </c>
      <c r="AT779">
        <v>38.744729999999997</v>
      </c>
      <c r="AU779">
        <v>-89.919537000000005</v>
      </c>
      <c r="AV779">
        <v>1</v>
      </c>
      <c r="AW779" t="s">
        <v>16360</v>
      </c>
      <c r="AX779">
        <v>7190</v>
      </c>
      <c r="AY779" t="s">
        <v>18211</v>
      </c>
      <c r="BB779" t="s">
        <v>3880</v>
      </c>
      <c r="BC779" t="s">
        <v>288</v>
      </c>
      <c r="BD779" t="s">
        <v>18142</v>
      </c>
      <c r="BE779">
        <v>62034</v>
      </c>
      <c r="BF779" t="s">
        <v>16346</v>
      </c>
      <c r="BG779" t="s">
        <v>16363</v>
      </c>
      <c r="BH779" t="b">
        <f>IFERROR(MATCH('2020'!A779, '2021'!A:A, 0) &gt;0, FALSE)</f>
        <v>1</v>
      </c>
    </row>
    <row r="780" spans="1:60">
      <c r="A780" t="s">
        <v>3882</v>
      </c>
      <c r="B780" t="s">
        <v>446</v>
      </c>
      <c r="C780" t="s">
        <v>314</v>
      </c>
      <c r="D780" t="s">
        <v>390</v>
      </c>
      <c r="E780" t="s">
        <v>3883</v>
      </c>
      <c r="F780" t="s">
        <v>3884</v>
      </c>
      <c r="G780" t="s">
        <v>3885</v>
      </c>
      <c r="H780" t="s">
        <v>288</v>
      </c>
      <c r="I780">
        <v>60014</v>
      </c>
      <c r="J780" t="s">
        <v>18212</v>
      </c>
      <c r="K780" t="s">
        <v>191</v>
      </c>
      <c r="L780">
        <v>2</v>
      </c>
      <c r="M780">
        <v>13.5</v>
      </c>
      <c r="N780">
        <v>4.5</v>
      </c>
      <c r="O780">
        <v>20</v>
      </c>
      <c r="P780">
        <v>30</v>
      </c>
      <c r="Q780">
        <v>14</v>
      </c>
      <c r="R780">
        <v>16</v>
      </c>
      <c r="S780">
        <v>29</v>
      </c>
      <c r="T780">
        <v>24</v>
      </c>
      <c r="U780">
        <v>17</v>
      </c>
      <c r="V780" t="s">
        <v>290</v>
      </c>
      <c r="W780">
        <v>18</v>
      </c>
      <c r="X780" t="s">
        <v>290</v>
      </c>
      <c r="Y780">
        <v>10</v>
      </c>
      <c r="Z780" t="s">
        <v>290</v>
      </c>
      <c r="AA780" t="s">
        <v>290</v>
      </c>
      <c r="AB780" t="s">
        <v>290</v>
      </c>
      <c r="AC780" t="s">
        <v>290</v>
      </c>
      <c r="AD780" t="s">
        <v>290</v>
      </c>
      <c r="AE780" t="s">
        <v>290</v>
      </c>
      <c r="AF780" t="s">
        <v>290</v>
      </c>
      <c r="AG780" t="s">
        <v>290</v>
      </c>
      <c r="AH780" t="s">
        <v>290</v>
      </c>
      <c r="AI780" t="s">
        <v>290</v>
      </c>
      <c r="AJ780" t="s">
        <v>290</v>
      </c>
      <c r="AK780" t="s">
        <v>290</v>
      </c>
      <c r="AL780" t="s">
        <v>290</v>
      </c>
      <c r="AM780" t="s">
        <v>290</v>
      </c>
      <c r="AN780" t="s">
        <v>290</v>
      </c>
      <c r="AO780">
        <v>168</v>
      </c>
      <c r="AP780" t="s">
        <v>290</v>
      </c>
      <c r="AQ780">
        <v>94</v>
      </c>
      <c r="AR780">
        <v>88</v>
      </c>
      <c r="AS780">
        <v>182</v>
      </c>
      <c r="AT780">
        <v>42.232487999999996</v>
      </c>
      <c r="AU780">
        <v>-88.319500000000005</v>
      </c>
      <c r="AV780">
        <v>1</v>
      </c>
      <c r="AW780" t="s">
        <v>16343</v>
      </c>
      <c r="AX780">
        <v>300</v>
      </c>
      <c r="AY780" t="s">
        <v>18213</v>
      </c>
      <c r="BB780" t="s">
        <v>3885</v>
      </c>
      <c r="BC780" t="s">
        <v>288</v>
      </c>
      <c r="BD780" t="s">
        <v>18214</v>
      </c>
      <c r="BE780">
        <v>60014</v>
      </c>
      <c r="BF780" t="s">
        <v>16346</v>
      </c>
      <c r="BG780" t="s">
        <v>10819</v>
      </c>
      <c r="BH780" t="b">
        <f>IFERROR(MATCH('2020'!A780, '2021'!A:A, 0) &gt;0, FALSE)</f>
        <v>1</v>
      </c>
    </row>
    <row r="781" spans="1:60">
      <c r="A781" t="s">
        <v>3887</v>
      </c>
      <c r="B781" t="s">
        <v>3172</v>
      </c>
      <c r="C781" t="s">
        <v>353</v>
      </c>
      <c r="D781" t="s">
        <v>1983</v>
      </c>
      <c r="E781" t="s">
        <v>18215</v>
      </c>
      <c r="F781" t="s">
        <v>3889</v>
      </c>
      <c r="G781" t="s">
        <v>3890</v>
      </c>
      <c r="H781" t="s">
        <v>288</v>
      </c>
      <c r="I781">
        <v>60013</v>
      </c>
      <c r="J781" t="s">
        <v>18216</v>
      </c>
      <c r="K781" t="s">
        <v>191</v>
      </c>
      <c r="L781">
        <v>3</v>
      </c>
      <c r="M781">
        <v>17</v>
      </c>
      <c r="N781">
        <v>5</v>
      </c>
      <c r="O781">
        <v>25</v>
      </c>
      <c r="P781">
        <v>35</v>
      </c>
      <c r="Q781" t="s">
        <v>290</v>
      </c>
      <c r="R781">
        <v>12</v>
      </c>
      <c r="S781">
        <v>16</v>
      </c>
      <c r="T781">
        <v>10</v>
      </c>
      <c r="U781">
        <v>22</v>
      </c>
      <c r="V781">
        <v>28</v>
      </c>
      <c r="W781">
        <v>21</v>
      </c>
      <c r="X781">
        <v>29</v>
      </c>
      <c r="Y781">
        <v>24</v>
      </c>
      <c r="Z781" t="s">
        <v>290</v>
      </c>
      <c r="AA781" t="s">
        <v>290</v>
      </c>
      <c r="AB781" t="s">
        <v>290</v>
      </c>
      <c r="AC781" t="s">
        <v>290</v>
      </c>
      <c r="AD781" t="s">
        <v>290</v>
      </c>
      <c r="AE781" t="s">
        <v>290</v>
      </c>
      <c r="AF781" t="s">
        <v>290</v>
      </c>
      <c r="AG781" t="s">
        <v>290</v>
      </c>
      <c r="AH781">
        <v>16</v>
      </c>
      <c r="AI781" t="s">
        <v>290</v>
      </c>
      <c r="AJ781">
        <v>29</v>
      </c>
      <c r="AK781" t="s">
        <v>290</v>
      </c>
      <c r="AL781" t="s">
        <v>290</v>
      </c>
      <c r="AM781" t="s">
        <v>290</v>
      </c>
      <c r="AN781" t="s">
        <v>290</v>
      </c>
      <c r="AO781">
        <v>178</v>
      </c>
      <c r="AP781" t="s">
        <v>290</v>
      </c>
      <c r="AQ781">
        <v>118</v>
      </c>
      <c r="AR781">
        <v>103</v>
      </c>
      <c r="AS781">
        <v>221</v>
      </c>
      <c r="AT781">
        <v>42.215015999999999</v>
      </c>
      <c r="AU781">
        <v>-88.24033</v>
      </c>
      <c r="AV781">
        <v>0.9</v>
      </c>
      <c r="AW781" t="s">
        <v>16343</v>
      </c>
      <c r="AX781">
        <v>416</v>
      </c>
      <c r="AY781" t="s">
        <v>16442</v>
      </c>
      <c r="BB781" t="s">
        <v>3890</v>
      </c>
      <c r="BC781" t="s">
        <v>288</v>
      </c>
      <c r="BD781" t="s">
        <v>18214</v>
      </c>
      <c r="BE781">
        <v>60013</v>
      </c>
      <c r="BF781" t="s">
        <v>16346</v>
      </c>
      <c r="BG781" t="s">
        <v>10819</v>
      </c>
      <c r="BH781" t="b">
        <f>IFERROR(MATCH('2020'!A781, '2021'!A:A, 0) &gt;0, FALSE)</f>
        <v>1</v>
      </c>
    </row>
    <row r="782" spans="1:60">
      <c r="A782" t="s">
        <v>3892</v>
      </c>
      <c r="B782" t="s">
        <v>3893</v>
      </c>
      <c r="C782" t="s">
        <v>283</v>
      </c>
      <c r="D782" t="s">
        <v>3894</v>
      </c>
      <c r="E782" t="s">
        <v>3895</v>
      </c>
      <c r="F782" t="s">
        <v>3896</v>
      </c>
      <c r="G782" t="s">
        <v>3897</v>
      </c>
      <c r="H782" t="s">
        <v>288</v>
      </c>
      <c r="I782">
        <v>60102</v>
      </c>
      <c r="J782" t="s">
        <v>18217</v>
      </c>
      <c r="K782" t="s">
        <v>191</v>
      </c>
      <c r="L782">
        <v>1</v>
      </c>
      <c r="M782">
        <v>13</v>
      </c>
      <c r="N782">
        <v>14</v>
      </c>
      <c r="O782">
        <v>28</v>
      </c>
      <c r="P782">
        <v>40</v>
      </c>
      <c r="Q782">
        <v>10</v>
      </c>
      <c r="R782">
        <v>19</v>
      </c>
      <c r="S782">
        <v>16</v>
      </c>
      <c r="T782">
        <v>12</v>
      </c>
      <c r="U782">
        <v>22</v>
      </c>
      <c r="V782">
        <v>18</v>
      </c>
      <c r="W782">
        <v>24</v>
      </c>
      <c r="X782">
        <v>25</v>
      </c>
      <c r="Y782">
        <v>29</v>
      </c>
      <c r="Z782" t="s">
        <v>290</v>
      </c>
      <c r="AA782" t="s">
        <v>290</v>
      </c>
      <c r="AB782" t="s">
        <v>290</v>
      </c>
      <c r="AC782" t="s">
        <v>290</v>
      </c>
      <c r="AD782" t="s">
        <v>290</v>
      </c>
      <c r="AE782" t="s">
        <v>290</v>
      </c>
      <c r="AF782" t="s">
        <v>290</v>
      </c>
      <c r="AG782" t="s">
        <v>290</v>
      </c>
      <c r="AH782" t="s">
        <v>290</v>
      </c>
      <c r="AI782" t="s">
        <v>290</v>
      </c>
      <c r="AJ782">
        <v>13</v>
      </c>
      <c r="AK782" t="s">
        <v>290</v>
      </c>
      <c r="AL782">
        <v>26</v>
      </c>
      <c r="AM782" t="s">
        <v>290</v>
      </c>
      <c r="AN782" t="s">
        <v>290</v>
      </c>
      <c r="AO782">
        <v>172</v>
      </c>
      <c r="AP782" t="s">
        <v>290</v>
      </c>
      <c r="AQ782">
        <v>113</v>
      </c>
      <c r="AR782">
        <v>109</v>
      </c>
      <c r="AS782">
        <v>222</v>
      </c>
      <c r="AT782">
        <v>42.163862000000002</v>
      </c>
      <c r="AU782">
        <v>-88.287019000000001</v>
      </c>
      <c r="AV782">
        <v>1</v>
      </c>
      <c r="AW782" t="s">
        <v>16343</v>
      </c>
      <c r="AX782">
        <v>119</v>
      </c>
      <c r="AY782" t="s">
        <v>18218</v>
      </c>
      <c r="BB782" t="s">
        <v>3897</v>
      </c>
      <c r="BC782" t="s">
        <v>288</v>
      </c>
      <c r="BD782" t="s">
        <v>18214</v>
      </c>
      <c r="BE782">
        <v>60102</v>
      </c>
      <c r="BF782" t="s">
        <v>16346</v>
      </c>
      <c r="BG782" t="s">
        <v>10819</v>
      </c>
      <c r="BH782" t="b">
        <f>IFERROR(MATCH('2020'!A782, '2021'!A:A, 0) &gt;0, FALSE)</f>
        <v>1</v>
      </c>
    </row>
    <row r="783" spans="1:60">
      <c r="A783" t="s">
        <v>3899</v>
      </c>
      <c r="B783" t="s">
        <v>3900</v>
      </c>
      <c r="D783" t="s">
        <v>1904</v>
      </c>
      <c r="E783" t="s">
        <v>18219</v>
      </c>
      <c r="F783" t="s">
        <v>3902</v>
      </c>
      <c r="G783" t="s">
        <v>3903</v>
      </c>
      <c r="H783" t="s">
        <v>288</v>
      </c>
      <c r="I783">
        <v>60051</v>
      </c>
      <c r="J783" t="s">
        <v>18220</v>
      </c>
      <c r="K783" t="s">
        <v>191</v>
      </c>
      <c r="L783">
        <v>1</v>
      </c>
      <c r="M783">
        <v>7.8</v>
      </c>
      <c r="N783">
        <v>1</v>
      </c>
      <c r="O783">
        <v>9.8000000000000007</v>
      </c>
      <c r="P783">
        <v>24</v>
      </c>
      <c r="Q783" t="s">
        <v>290</v>
      </c>
      <c r="R783" t="s">
        <v>290</v>
      </c>
      <c r="S783" t="s">
        <v>290</v>
      </c>
      <c r="T783" t="s">
        <v>290</v>
      </c>
      <c r="U783" t="s">
        <v>290</v>
      </c>
      <c r="V783" t="s">
        <v>290</v>
      </c>
      <c r="W783" t="s">
        <v>290</v>
      </c>
      <c r="X783" t="s">
        <v>290</v>
      </c>
      <c r="Y783" t="s">
        <v>290</v>
      </c>
      <c r="Z783" t="s">
        <v>290</v>
      </c>
      <c r="AA783" t="s">
        <v>290</v>
      </c>
      <c r="AB783" t="s">
        <v>290</v>
      </c>
      <c r="AC783" t="s">
        <v>290</v>
      </c>
      <c r="AD783" t="s">
        <v>290</v>
      </c>
      <c r="AE783" t="s">
        <v>290</v>
      </c>
      <c r="AF783" t="s">
        <v>290</v>
      </c>
      <c r="AG783" t="s">
        <v>290</v>
      </c>
      <c r="AH783" t="s">
        <v>290</v>
      </c>
      <c r="AI783" t="s">
        <v>290</v>
      </c>
      <c r="AJ783" t="s">
        <v>290</v>
      </c>
      <c r="AK783" t="s">
        <v>290</v>
      </c>
      <c r="AL783" t="s">
        <v>290</v>
      </c>
      <c r="AM783" t="s">
        <v>290</v>
      </c>
      <c r="AN783" t="s">
        <v>290</v>
      </c>
      <c r="AO783">
        <v>67</v>
      </c>
      <c r="AP783" t="s">
        <v>290</v>
      </c>
      <c r="AQ783">
        <v>35</v>
      </c>
      <c r="AR783">
        <v>38</v>
      </c>
      <c r="AS783">
        <v>73</v>
      </c>
      <c r="AT783">
        <v>42.382812999999999</v>
      </c>
      <c r="AU783">
        <v>-88.242265000000003</v>
      </c>
      <c r="AV783">
        <v>1</v>
      </c>
      <c r="AW783" t="s">
        <v>16360</v>
      </c>
      <c r="AX783">
        <v>2304</v>
      </c>
      <c r="AY783" t="s">
        <v>16686</v>
      </c>
      <c r="BB783" t="s">
        <v>3903</v>
      </c>
      <c r="BC783" t="s">
        <v>288</v>
      </c>
      <c r="BD783" t="s">
        <v>18214</v>
      </c>
      <c r="BE783">
        <v>60051</v>
      </c>
      <c r="BF783" t="s">
        <v>16346</v>
      </c>
      <c r="BG783" t="s">
        <v>16363</v>
      </c>
      <c r="BH783" t="b">
        <f>IFERROR(MATCH('2020'!A783, '2021'!A:A, 0) &gt;0, FALSE)</f>
        <v>1</v>
      </c>
    </row>
    <row r="784" spans="1:60">
      <c r="A784" t="s">
        <v>3905</v>
      </c>
      <c r="B784" t="s">
        <v>3906</v>
      </c>
      <c r="C784" t="s">
        <v>353</v>
      </c>
      <c r="D784" t="s">
        <v>817</v>
      </c>
      <c r="E784" t="s">
        <v>3907</v>
      </c>
      <c r="F784" t="s">
        <v>3908</v>
      </c>
      <c r="G784" t="s">
        <v>191</v>
      </c>
      <c r="H784" t="s">
        <v>288</v>
      </c>
      <c r="I784">
        <v>60050</v>
      </c>
      <c r="J784" t="s">
        <v>18221</v>
      </c>
      <c r="K784" t="s">
        <v>191</v>
      </c>
      <c r="L784">
        <v>2</v>
      </c>
      <c r="M784">
        <v>16</v>
      </c>
      <c r="N784">
        <v>9</v>
      </c>
      <c r="O784">
        <v>27</v>
      </c>
      <c r="P784">
        <v>54</v>
      </c>
      <c r="Q784">
        <v>15</v>
      </c>
      <c r="R784">
        <v>17</v>
      </c>
      <c r="S784">
        <v>15</v>
      </c>
      <c r="T784">
        <v>18</v>
      </c>
      <c r="U784">
        <v>24</v>
      </c>
      <c r="V784">
        <v>22</v>
      </c>
      <c r="W784">
        <v>16</v>
      </c>
      <c r="X784">
        <v>19</v>
      </c>
      <c r="Y784">
        <v>17</v>
      </c>
      <c r="Z784" t="s">
        <v>290</v>
      </c>
      <c r="AA784" t="s">
        <v>290</v>
      </c>
      <c r="AB784" t="s">
        <v>290</v>
      </c>
      <c r="AC784" t="s">
        <v>290</v>
      </c>
      <c r="AD784" t="s">
        <v>290</v>
      </c>
      <c r="AE784" t="s">
        <v>290</v>
      </c>
      <c r="AF784" t="s">
        <v>290</v>
      </c>
      <c r="AG784" t="s">
        <v>290</v>
      </c>
      <c r="AH784">
        <v>20</v>
      </c>
      <c r="AI784" t="s">
        <v>290</v>
      </c>
      <c r="AJ784" t="s">
        <v>290</v>
      </c>
      <c r="AK784" t="s">
        <v>290</v>
      </c>
      <c r="AL784" t="s">
        <v>290</v>
      </c>
      <c r="AM784" t="s">
        <v>290</v>
      </c>
      <c r="AN784" t="s">
        <v>290</v>
      </c>
      <c r="AO784">
        <v>210</v>
      </c>
      <c r="AP784">
        <v>17</v>
      </c>
      <c r="AQ784">
        <v>129</v>
      </c>
      <c r="AR784">
        <v>112</v>
      </c>
      <c r="AS784">
        <v>241</v>
      </c>
      <c r="AT784">
        <v>42.348308000000003</v>
      </c>
      <c r="AU784">
        <v>-88.267887000000002</v>
      </c>
      <c r="AV784">
        <v>1</v>
      </c>
      <c r="AW784" t="s">
        <v>16343</v>
      </c>
      <c r="AX784">
        <v>1405</v>
      </c>
      <c r="AY784" t="s">
        <v>18222</v>
      </c>
      <c r="BB784" t="s">
        <v>191</v>
      </c>
      <c r="BC784" t="s">
        <v>288</v>
      </c>
      <c r="BD784" t="s">
        <v>18214</v>
      </c>
      <c r="BE784">
        <v>60050</v>
      </c>
      <c r="BF784" t="s">
        <v>16346</v>
      </c>
      <c r="BG784" t="s">
        <v>10819</v>
      </c>
      <c r="BH784" t="b">
        <f>IFERROR(MATCH('2020'!A784, '2021'!A:A, 0) &gt;0, FALSE)</f>
        <v>1</v>
      </c>
    </row>
    <row r="785" spans="1:60">
      <c r="A785" t="s">
        <v>3910</v>
      </c>
      <c r="B785" t="s">
        <v>319</v>
      </c>
      <c r="C785" t="s">
        <v>314</v>
      </c>
      <c r="D785" t="s">
        <v>18223</v>
      </c>
      <c r="E785" t="s">
        <v>18224</v>
      </c>
      <c r="F785" t="s">
        <v>10789</v>
      </c>
      <c r="G785" t="s">
        <v>3914</v>
      </c>
      <c r="H785" t="s">
        <v>288</v>
      </c>
      <c r="I785">
        <v>60098</v>
      </c>
      <c r="J785" t="s">
        <v>18225</v>
      </c>
      <c r="K785" t="s">
        <v>191</v>
      </c>
      <c r="L785">
        <v>3</v>
      </c>
      <c r="M785">
        <v>15</v>
      </c>
      <c r="N785">
        <v>4.5</v>
      </c>
      <c r="O785">
        <v>22.5</v>
      </c>
      <c r="P785">
        <v>33</v>
      </c>
      <c r="Q785" t="s">
        <v>290</v>
      </c>
      <c r="R785">
        <v>17</v>
      </c>
      <c r="S785">
        <v>14</v>
      </c>
      <c r="T785">
        <v>17</v>
      </c>
      <c r="U785">
        <v>17</v>
      </c>
      <c r="V785">
        <v>23</v>
      </c>
      <c r="W785">
        <v>14</v>
      </c>
      <c r="X785">
        <v>32</v>
      </c>
      <c r="Y785">
        <v>24</v>
      </c>
      <c r="Z785" t="s">
        <v>290</v>
      </c>
      <c r="AA785" t="s">
        <v>290</v>
      </c>
      <c r="AB785" t="s">
        <v>290</v>
      </c>
      <c r="AC785" t="s">
        <v>290</v>
      </c>
      <c r="AD785" t="s">
        <v>290</v>
      </c>
      <c r="AE785" t="s">
        <v>290</v>
      </c>
      <c r="AF785" t="s">
        <v>290</v>
      </c>
      <c r="AG785" t="s">
        <v>290</v>
      </c>
      <c r="AH785" t="s">
        <v>290</v>
      </c>
      <c r="AI785" t="s">
        <v>290</v>
      </c>
      <c r="AJ785">
        <v>30</v>
      </c>
      <c r="AK785" t="s">
        <v>290</v>
      </c>
      <c r="AL785" t="s">
        <v>290</v>
      </c>
      <c r="AM785" t="s">
        <v>290</v>
      </c>
      <c r="AN785" t="s">
        <v>290</v>
      </c>
      <c r="AO785">
        <v>150</v>
      </c>
      <c r="AP785">
        <v>14</v>
      </c>
      <c r="AQ785">
        <v>100</v>
      </c>
      <c r="AR785">
        <v>100</v>
      </c>
      <c r="AS785">
        <v>200</v>
      </c>
      <c r="AT785">
        <v>42.317065999999997</v>
      </c>
      <c r="AU785">
        <v>-88.450225000000003</v>
      </c>
      <c r="AV785">
        <v>1</v>
      </c>
      <c r="AW785" t="s">
        <v>16360</v>
      </c>
      <c r="AX785">
        <v>313</v>
      </c>
      <c r="AY785" t="s">
        <v>18226</v>
      </c>
      <c r="BB785" t="s">
        <v>3914</v>
      </c>
      <c r="BC785" t="s">
        <v>288</v>
      </c>
      <c r="BD785" t="s">
        <v>18214</v>
      </c>
      <c r="BE785">
        <v>60098</v>
      </c>
      <c r="BF785" t="s">
        <v>16346</v>
      </c>
      <c r="BG785" t="s">
        <v>16363</v>
      </c>
      <c r="BH785" t="b">
        <f>IFERROR(MATCH('2020'!A785, '2021'!A:A, 0) &gt;0, FALSE)</f>
        <v>1</v>
      </c>
    </row>
    <row r="786" spans="1:60">
      <c r="A786" t="s">
        <v>3916</v>
      </c>
      <c r="B786" t="s">
        <v>439</v>
      </c>
      <c r="C786" t="s">
        <v>418</v>
      </c>
      <c r="D786" t="s">
        <v>348</v>
      </c>
      <c r="E786" t="s">
        <v>18227</v>
      </c>
      <c r="F786" t="s">
        <v>3917</v>
      </c>
      <c r="G786" t="s">
        <v>3918</v>
      </c>
      <c r="H786" t="s">
        <v>288</v>
      </c>
      <c r="I786">
        <v>60152</v>
      </c>
      <c r="J786" t="s">
        <v>18228</v>
      </c>
      <c r="K786" t="s">
        <v>191</v>
      </c>
      <c r="L786">
        <v>2</v>
      </c>
      <c r="M786">
        <v>17</v>
      </c>
      <c r="N786">
        <v>3.5</v>
      </c>
      <c r="O786">
        <v>22.5</v>
      </c>
      <c r="P786" t="s">
        <v>290</v>
      </c>
      <c r="Q786">
        <v>19</v>
      </c>
      <c r="R786">
        <v>23</v>
      </c>
      <c r="S786">
        <v>17</v>
      </c>
      <c r="T786">
        <v>22</v>
      </c>
      <c r="U786">
        <v>20</v>
      </c>
      <c r="V786">
        <v>21</v>
      </c>
      <c r="W786">
        <v>18</v>
      </c>
      <c r="X786">
        <v>32</v>
      </c>
      <c r="Y786">
        <v>16</v>
      </c>
      <c r="Z786" t="s">
        <v>290</v>
      </c>
      <c r="AA786" t="s">
        <v>290</v>
      </c>
      <c r="AB786" t="s">
        <v>290</v>
      </c>
      <c r="AC786" t="s">
        <v>290</v>
      </c>
      <c r="AD786" t="s">
        <v>290</v>
      </c>
      <c r="AE786" t="s">
        <v>290</v>
      </c>
      <c r="AF786" t="s">
        <v>290</v>
      </c>
      <c r="AG786" t="s">
        <v>290</v>
      </c>
      <c r="AH786" t="s">
        <v>290</v>
      </c>
      <c r="AI786" t="s">
        <v>290</v>
      </c>
      <c r="AJ786">
        <v>12</v>
      </c>
      <c r="AK786" t="s">
        <v>290</v>
      </c>
      <c r="AL786" t="s">
        <v>290</v>
      </c>
      <c r="AM786" t="s">
        <v>290</v>
      </c>
      <c r="AN786" t="s">
        <v>290</v>
      </c>
      <c r="AO786">
        <v>169</v>
      </c>
      <c r="AP786" t="s">
        <v>290</v>
      </c>
      <c r="AQ786">
        <v>91</v>
      </c>
      <c r="AR786">
        <v>97</v>
      </c>
      <c r="AS786">
        <v>188</v>
      </c>
      <c r="AT786">
        <v>42.252799000000003</v>
      </c>
      <c r="AU786">
        <v>-88.604481000000007</v>
      </c>
      <c r="AV786">
        <v>1</v>
      </c>
      <c r="AW786" t="s">
        <v>16343</v>
      </c>
      <c r="AX786">
        <v>408</v>
      </c>
      <c r="AY786" t="s">
        <v>18229</v>
      </c>
      <c r="BB786" t="s">
        <v>3918</v>
      </c>
      <c r="BC786" t="s">
        <v>288</v>
      </c>
      <c r="BD786" t="s">
        <v>18214</v>
      </c>
      <c r="BE786">
        <v>60152</v>
      </c>
      <c r="BF786" t="s">
        <v>16346</v>
      </c>
      <c r="BG786" t="s">
        <v>10819</v>
      </c>
      <c r="BH786" t="b">
        <f>IFERROR(MATCH('2020'!A786, '2021'!A:A, 0) &gt;0, FALSE)</f>
        <v>1</v>
      </c>
    </row>
    <row r="787" spans="1:60">
      <c r="A787" t="s">
        <v>3920</v>
      </c>
      <c r="B787" t="s">
        <v>3921</v>
      </c>
      <c r="C787" t="s">
        <v>314</v>
      </c>
      <c r="D787" t="s">
        <v>485</v>
      </c>
      <c r="E787" t="s">
        <v>3922</v>
      </c>
      <c r="F787" t="s">
        <v>3923</v>
      </c>
      <c r="G787" t="s">
        <v>3914</v>
      </c>
      <c r="H787" t="s">
        <v>288</v>
      </c>
      <c r="I787">
        <v>60098</v>
      </c>
      <c r="J787" t="s">
        <v>18230</v>
      </c>
      <c r="K787" t="s">
        <v>191</v>
      </c>
      <c r="L787">
        <v>6</v>
      </c>
      <c r="M787">
        <v>33</v>
      </c>
      <c r="N787">
        <v>21</v>
      </c>
      <c r="O787">
        <v>60</v>
      </c>
      <c r="P787" t="s">
        <v>290</v>
      </c>
      <c r="Q787" t="s">
        <v>290</v>
      </c>
      <c r="R787" t="s">
        <v>290</v>
      </c>
      <c r="S787" t="s">
        <v>290</v>
      </c>
      <c r="T787" t="s">
        <v>290</v>
      </c>
      <c r="U787" t="s">
        <v>290</v>
      </c>
      <c r="V787" t="s">
        <v>290</v>
      </c>
      <c r="W787" t="s">
        <v>290</v>
      </c>
      <c r="X787" t="s">
        <v>290</v>
      </c>
      <c r="Y787" t="s">
        <v>290</v>
      </c>
      <c r="Z787">
        <v>117</v>
      </c>
      <c r="AA787">
        <v>105</v>
      </c>
      <c r="AB787">
        <v>139</v>
      </c>
      <c r="AC787">
        <v>163</v>
      </c>
      <c r="AD787" t="s">
        <v>290</v>
      </c>
      <c r="AE787" t="s">
        <v>290</v>
      </c>
      <c r="AF787" t="s">
        <v>290</v>
      </c>
      <c r="AG787" t="s">
        <v>290</v>
      </c>
      <c r="AH787" t="s">
        <v>290</v>
      </c>
      <c r="AI787" t="s">
        <v>290</v>
      </c>
      <c r="AJ787">
        <v>35</v>
      </c>
      <c r="AK787" t="s">
        <v>290</v>
      </c>
      <c r="AL787">
        <v>35</v>
      </c>
      <c r="AM787" t="s">
        <v>290</v>
      </c>
      <c r="AN787" t="s">
        <v>290</v>
      </c>
      <c r="AO787">
        <v>424</v>
      </c>
      <c r="AP787">
        <v>26</v>
      </c>
      <c r="AQ787">
        <v>220</v>
      </c>
      <c r="AR787">
        <v>304</v>
      </c>
      <c r="AS787">
        <v>524</v>
      </c>
      <c r="AT787">
        <v>42.326528000000003</v>
      </c>
      <c r="AU787">
        <v>-88.430868000000004</v>
      </c>
      <c r="AV787">
        <v>1</v>
      </c>
      <c r="AW787" t="s">
        <v>16343</v>
      </c>
      <c r="AX787">
        <v>1001</v>
      </c>
      <c r="AY787" t="s">
        <v>18231</v>
      </c>
      <c r="BB787" t="s">
        <v>3914</v>
      </c>
      <c r="BC787" t="s">
        <v>288</v>
      </c>
      <c r="BD787" t="s">
        <v>18214</v>
      </c>
      <c r="BE787">
        <v>60098</v>
      </c>
      <c r="BF787" t="s">
        <v>16346</v>
      </c>
      <c r="BG787" t="s">
        <v>10819</v>
      </c>
      <c r="BH787" t="b">
        <f>IFERROR(MATCH('2020'!A787, '2021'!A:A, 0) &gt;0, FALSE)</f>
        <v>1</v>
      </c>
    </row>
    <row r="788" spans="1:60">
      <c r="A788" t="s">
        <v>3924</v>
      </c>
      <c r="B788" t="s">
        <v>3925</v>
      </c>
      <c r="C788" t="s">
        <v>283</v>
      </c>
      <c r="D788" t="s">
        <v>1163</v>
      </c>
      <c r="E788" t="s">
        <v>3926</v>
      </c>
      <c r="F788" t="s">
        <v>3927</v>
      </c>
      <c r="G788" t="s">
        <v>3885</v>
      </c>
      <c r="H788" t="s">
        <v>288</v>
      </c>
      <c r="I788">
        <v>60014</v>
      </c>
      <c r="J788" t="s">
        <v>18232</v>
      </c>
      <c r="K788" t="s">
        <v>191</v>
      </c>
      <c r="L788">
        <v>4</v>
      </c>
      <c r="M788">
        <v>24.3</v>
      </c>
      <c r="N788">
        <v>6.7</v>
      </c>
      <c r="O788">
        <v>35</v>
      </c>
      <c r="P788">
        <v>65</v>
      </c>
      <c r="Q788">
        <v>29</v>
      </c>
      <c r="R788">
        <v>29</v>
      </c>
      <c r="S788">
        <v>30</v>
      </c>
      <c r="T788">
        <v>29</v>
      </c>
      <c r="U788">
        <v>33</v>
      </c>
      <c r="V788">
        <v>27</v>
      </c>
      <c r="W788">
        <v>24</v>
      </c>
      <c r="X788">
        <v>29</v>
      </c>
      <c r="Y788">
        <v>24</v>
      </c>
      <c r="Z788" t="s">
        <v>290</v>
      </c>
      <c r="AA788" t="s">
        <v>290</v>
      </c>
      <c r="AB788" t="s">
        <v>290</v>
      </c>
      <c r="AC788" t="s">
        <v>290</v>
      </c>
      <c r="AD788" t="s">
        <v>290</v>
      </c>
      <c r="AE788" t="s">
        <v>290</v>
      </c>
      <c r="AF788" t="s">
        <v>290</v>
      </c>
      <c r="AG788" t="s">
        <v>290</v>
      </c>
      <c r="AH788" t="s">
        <v>290</v>
      </c>
      <c r="AI788" t="s">
        <v>290</v>
      </c>
      <c r="AJ788">
        <v>46</v>
      </c>
      <c r="AK788" t="s">
        <v>290</v>
      </c>
      <c r="AL788" t="s">
        <v>290</v>
      </c>
      <c r="AM788" t="s">
        <v>290</v>
      </c>
      <c r="AN788" t="s">
        <v>290</v>
      </c>
      <c r="AO788">
        <v>257</v>
      </c>
      <c r="AP788" t="s">
        <v>290</v>
      </c>
      <c r="AQ788">
        <v>152</v>
      </c>
      <c r="AR788">
        <v>167</v>
      </c>
      <c r="AS788">
        <v>319</v>
      </c>
      <c r="AT788">
        <v>42.233218999999998</v>
      </c>
      <c r="AU788">
        <v>-88.337226999999999</v>
      </c>
      <c r="AV788">
        <v>1</v>
      </c>
      <c r="AW788" t="s">
        <v>16343</v>
      </c>
      <c r="AX788">
        <v>265</v>
      </c>
      <c r="AY788" t="s">
        <v>18233</v>
      </c>
      <c r="BB788" t="s">
        <v>3885</v>
      </c>
      <c r="BC788" t="s">
        <v>288</v>
      </c>
      <c r="BD788" t="s">
        <v>18214</v>
      </c>
      <c r="BE788">
        <v>60014</v>
      </c>
      <c r="BF788" t="s">
        <v>16346</v>
      </c>
      <c r="BG788" t="s">
        <v>10819</v>
      </c>
      <c r="BH788" t="b">
        <f>IFERROR(MATCH('2020'!A788, '2021'!A:A, 0) &gt;0, FALSE)</f>
        <v>1</v>
      </c>
    </row>
    <row r="789" spans="1:60">
      <c r="A789" t="s">
        <v>3928</v>
      </c>
      <c r="B789" t="s">
        <v>3929</v>
      </c>
      <c r="C789" t="s">
        <v>353</v>
      </c>
      <c r="D789" t="s">
        <v>2510</v>
      </c>
      <c r="E789" t="s">
        <v>3930</v>
      </c>
      <c r="F789" t="s">
        <v>3931</v>
      </c>
      <c r="G789" t="s">
        <v>3914</v>
      </c>
      <c r="H789" t="s">
        <v>288</v>
      </c>
      <c r="I789">
        <v>60098</v>
      </c>
      <c r="J789" t="s">
        <v>18234</v>
      </c>
      <c r="K789" t="s">
        <v>191</v>
      </c>
      <c r="L789">
        <v>4.5</v>
      </c>
      <c r="M789">
        <v>20</v>
      </c>
      <c r="N789">
        <v>7</v>
      </c>
      <c r="O789">
        <v>31.5</v>
      </c>
      <c r="P789" t="s">
        <v>290</v>
      </c>
      <c r="Q789" t="s">
        <v>290</v>
      </c>
      <c r="R789" t="s">
        <v>290</v>
      </c>
      <c r="S789" t="s">
        <v>290</v>
      </c>
      <c r="T789" t="s">
        <v>290</v>
      </c>
      <c r="U789" t="s">
        <v>290</v>
      </c>
      <c r="V789" t="s">
        <v>290</v>
      </c>
      <c r="W789" t="s">
        <v>290</v>
      </c>
      <c r="X789" t="s">
        <v>290</v>
      </c>
      <c r="Y789" t="s">
        <v>290</v>
      </c>
      <c r="Z789" t="s">
        <v>290</v>
      </c>
      <c r="AA789" t="s">
        <v>290</v>
      </c>
      <c r="AB789" t="s">
        <v>290</v>
      </c>
      <c r="AC789" t="s">
        <v>290</v>
      </c>
      <c r="AD789">
        <v>79</v>
      </c>
      <c r="AE789">
        <v>75</v>
      </c>
      <c r="AF789" t="s">
        <v>290</v>
      </c>
      <c r="AG789" t="s">
        <v>290</v>
      </c>
      <c r="AH789" t="s">
        <v>290</v>
      </c>
      <c r="AI789" t="s">
        <v>290</v>
      </c>
      <c r="AJ789" t="s">
        <v>290</v>
      </c>
      <c r="AK789" t="s">
        <v>290</v>
      </c>
      <c r="AL789" t="s">
        <v>290</v>
      </c>
      <c r="AM789" t="s">
        <v>290</v>
      </c>
      <c r="AN789" t="s">
        <v>290</v>
      </c>
      <c r="AO789">
        <v>125</v>
      </c>
      <c r="AP789">
        <v>15</v>
      </c>
      <c r="AQ789">
        <v>79</v>
      </c>
      <c r="AR789">
        <v>75</v>
      </c>
      <c r="AS789">
        <v>154</v>
      </c>
      <c r="AT789">
        <v>42.285468999999999</v>
      </c>
      <c r="AU789">
        <v>-88.372842000000006</v>
      </c>
      <c r="AV789">
        <v>1</v>
      </c>
      <c r="AW789" t="s">
        <v>16360</v>
      </c>
      <c r="AX789">
        <v>3013</v>
      </c>
      <c r="AY789" t="s">
        <v>18235</v>
      </c>
      <c r="BB789" t="s">
        <v>3914</v>
      </c>
      <c r="BC789" t="s">
        <v>288</v>
      </c>
      <c r="BD789" t="s">
        <v>18214</v>
      </c>
      <c r="BE789">
        <v>60098</v>
      </c>
      <c r="BF789" t="s">
        <v>16346</v>
      </c>
      <c r="BG789" t="s">
        <v>16363</v>
      </c>
      <c r="BH789" t="b">
        <f>IFERROR(MATCH('2020'!A789, '2021'!A:A, 0) &gt;0, FALSE)</f>
        <v>1</v>
      </c>
    </row>
    <row r="790" spans="1:60">
      <c r="A790" t="s">
        <v>3932</v>
      </c>
      <c r="B790" t="s">
        <v>3933</v>
      </c>
      <c r="D790" t="s">
        <v>3934</v>
      </c>
      <c r="E790" t="s">
        <v>3935</v>
      </c>
      <c r="F790" t="s">
        <v>3936</v>
      </c>
      <c r="G790" t="s">
        <v>3885</v>
      </c>
      <c r="H790" t="s">
        <v>288</v>
      </c>
      <c r="I790">
        <v>60014</v>
      </c>
      <c r="J790" t="s">
        <v>18236</v>
      </c>
      <c r="K790" t="s">
        <v>191</v>
      </c>
      <c r="L790">
        <v>1</v>
      </c>
      <c r="M790">
        <v>5.5</v>
      </c>
      <c r="N790">
        <v>1</v>
      </c>
      <c r="O790">
        <v>7.5</v>
      </c>
      <c r="P790">
        <v>41</v>
      </c>
      <c r="Q790" t="s">
        <v>290</v>
      </c>
      <c r="R790" t="s">
        <v>290</v>
      </c>
      <c r="S790" t="s">
        <v>290</v>
      </c>
      <c r="T790" t="s">
        <v>290</v>
      </c>
      <c r="U790" t="s">
        <v>290</v>
      </c>
      <c r="V790" t="s">
        <v>290</v>
      </c>
      <c r="W790" t="s">
        <v>290</v>
      </c>
      <c r="X790" t="s">
        <v>290</v>
      </c>
      <c r="Y790" t="s">
        <v>290</v>
      </c>
      <c r="Z790" t="s">
        <v>290</v>
      </c>
      <c r="AA790" t="s">
        <v>290</v>
      </c>
      <c r="AB790" t="s">
        <v>290</v>
      </c>
      <c r="AC790" t="s">
        <v>290</v>
      </c>
      <c r="AD790" t="s">
        <v>290</v>
      </c>
      <c r="AE790" t="s">
        <v>290</v>
      </c>
      <c r="AF790" t="s">
        <v>290</v>
      </c>
      <c r="AG790" t="s">
        <v>290</v>
      </c>
      <c r="AH790" t="s">
        <v>290</v>
      </c>
      <c r="AI790" t="s">
        <v>290</v>
      </c>
      <c r="AJ790" t="s">
        <v>290</v>
      </c>
      <c r="AK790" t="s">
        <v>290</v>
      </c>
      <c r="AL790" t="s">
        <v>290</v>
      </c>
      <c r="AM790" t="s">
        <v>290</v>
      </c>
      <c r="AN790" t="s">
        <v>290</v>
      </c>
      <c r="AO790">
        <v>53</v>
      </c>
      <c r="AP790" t="s">
        <v>290</v>
      </c>
      <c r="AQ790">
        <v>32</v>
      </c>
      <c r="AR790">
        <v>29</v>
      </c>
      <c r="AS790">
        <v>61</v>
      </c>
      <c r="AT790">
        <v>42.244998000000002</v>
      </c>
      <c r="AU790">
        <v>-88.313321000000002</v>
      </c>
      <c r="AV790">
        <v>1</v>
      </c>
      <c r="AW790" t="s">
        <v>16343</v>
      </c>
      <c r="AX790">
        <v>133</v>
      </c>
      <c r="AY790" t="s">
        <v>18237</v>
      </c>
      <c r="BB790" t="s">
        <v>3885</v>
      </c>
      <c r="BC790" t="s">
        <v>288</v>
      </c>
      <c r="BD790" t="s">
        <v>18214</v>
      </c>
      <c r="BE790">
        <v>60014</v>
      </c>
      <c r="BF790" t="s">
        <v>16346</v>
      </c>
      <c r="BG790" t="s">
        <v>10819</v>
      </c>
      <c r="BH790" t="b">
        <f>IFERROR(MATCH('2020'!A790, '2021'!A:A, 0) &gt;0, FALSE)</f>
        <v>1</v>
      </c>
    </row>
    <row r="791" spans="1:60">
      <c r="A791" t="s">
        <v>3937</v>
      </c>
      <c r="B791" t="s">
        <v>3938</v>
      </c>
      <c r="C791" t="s">
        <v>418</v>
      </c>
      <c r="D791" t="s">
        <v>1367</v>
      </c>
      <c r="E791" t="s">
        <v>3939</v>
      </c>
      <c r="F791" t="s">
        <v>3940</v>
      </c>
      <c r="G791" t="s">
        <v>3890</v>
      </c>
      <c r="H791" t="s">
        <v>288</v>
      </c>
      <c r="I791">
        <v>60013</v>
      </c>
      <c r="J791" t="s">
        <v>18238</v>
      </c>
      <c r="K791" t="s">
        <v>191</v>
      </c>
      <c r="L791">
        <v>1</v>
      </c>
      <c r="M791">
        <v>16.2</v>
      </c>
      <c r="N791">
        <v>0</v>
      </c>
      <c r="O791">
        <v>17.2</v>
      </c>
      <c r="P791">
        <v>29</v>
      </c>
      <c r="Q791">
        <v>25</v>
      </c>
      <c r="R791">
        <v>14</v>
      </c>
      <c r="S791">
        <v>21</v>
      </c>
      <c r="T791">
        <v>15</v>
      </c>
      <c r="U791">
        <v>13</v>
      </c>
      <c r="V791">
        <v>16</v>
      </c>
      <c r="W791" t="s">
        <v>290</v>
      </c>
      <c r="X791">
        <v>14</v>
      </c>
      <c r="Y791">
        <v>14</v>
      </c>
      <c r="Z791" t="s">
        <v>290</v>
      </c>
      <c r="AA791">
        <v>10</v>
      </c>
      <c r="AB791">
        <v>13</v>
      </c>
      <c r="AC791">
        <v>11</v>
      </c>
      <c r="AD791" t="s">
        <v>290</v>
      </c>
      <c r="AE791" t="s">
        <v>290</v>
      </c>
      <c r="AF791" t="s">
        <v>290</v>
      </c>
      <c r="AG791" t="s">
        <v>290</v>
      </c>
      <c r="AH791" t="s">
        <v>290</v>
      </c>
      <c r="AI791" t="s">
        <v>290</v>
      </c>
      <c r="AJ791">
        <v>16</v>
      </c>
      <c r="AK791" t="s">
        <v>290</v>
      </c>
      <c r="AL791" t="s">
        <v>290</v>
      </c>
      <c r="AM791" t="s">
        <v>290</v>
      </c>
      <c r="AN791" t="s">
        <v>290</v>
      </c>
      <c r="AO791">
        <v>180</v>
      </c>
      <c r="AP791" t="s">
        <v>290</v>
      </c>
      <c r="AQ791">
        <v>102</v>
      </c>
      <c r="AR791">
        <v>108</v>
      </c>
      <c r="AS791">
        <v>210</v>
      </c>
      <c r="AT791">
        <v>42.204625999999998</v>
      </c>
      <c r="AU791">
        <v>-88.250782999999998</v>
      </c>
      <c r="AV791">
        <v>0.33</v>
      </c>
      <c r="AW791" t="s">
        <v>16365</v>
      </c>
      <c r="BB791" t="s">
        <v>3890</v>
      </c>
      <c r="BC791" t="s">
        <v>288</v>
      </c>
      <c r="BD791" t="s">
        <v>18214</v>
      </c>
      <c r="BE791">
        <v>60013</v>
      </c>
      <c r="BF791" t="s">
        <v>16346</v>
      </c>
      <c r="BG791" t="s">
        <v>16363</v>
      </c>
      <c r="BH791" t="b">
        <f>IFERROR(MATCH('2020'!A791, '2021'!A:A, 0) &gt;0, FALSE)</f>
        <v>1</v>
      </c>
    </row>
    <row r="792" spans="1:60">
      <c r="A792" t="s">
        <v>12986</v>
      </c>
      <c r="B792" t="s">
        <v>10815</v>
      </c>
      <c r="D792" t="s">
        <v>3947</v>
      </c>
      <c r="E792" t="s">
        <v>18239</v>
      </c>
      <c r="F792" t="s">
        <v>10818</v>
      </c>
      <c r="G792" t="s">
        <v>10819</v>
      </c>
      <c r="H792" t="s">
        <v>288</v>
      </c>
      <c r="I792">
        <v>60050</v>
      </c>
      <c r="J792" t="s">
        <v>18240</v>
      </c>
      <c r="K792" t="s">
        <v>191</v>
      </c>
      <c r="L792">
        <v>1</v>
      </c>
      <c r="M792">
        <v>5</v>
      </c>
      <c r="N792">
        <v>4</v>
      </c>
      <c r="O792">
        <v>10</v>
      </c>
      <c r="P792">
        <v>30</v>
      </c>
      <c r="Q792" t="s">
        <v>290</v>
      </c>
      <c r="R792" t="s">
        <v>290</v>
      </c>
      <c r="S792" t="s">
        <v>290</v>
      </c>
      <c r="T792" t="s">
        <v>290</v>
      </c>
      <c r="U792" t="s">
        <v>290</v>
      </c>
      <c r="V792" t="s">
        <v>290</v>
      </c>
      <c r="W792" t="s">
        <v>290</v>
      </c>
      <c r="X792" t="s">
        <v>290</v>
      </c>
      <c r="Y792" t="s">
        <v>290</v>
      </c>
      <c r="Z792" t="s">
        <v>290</v>
      </c>
      <c r="AA792" t="s">
        <v>290</v>
      </c>
      <c r="AB792" t="s">
        <v>290</v>
      </c>
      <c r="AC792" t="s">
        <v>290</v>
      </c>
      <c r="AD792" t="s">
        <v>290</v>
      </c>
      <c r="AE792" t="s">
        <v>290</v>
      </c>
      <c r="AF792" t="s">
        <v>290</v>
      </c>
      <c r="AG792" t="s">
        <v>290</v>
      </c>
      <c r="AH792" t="s">
        <v>290</v>
      </c>
      <c r="AI792" t="s">
        <v>290</v>
      </c>
      <c r="AJ792" t="s">
        <v>290</v>
      </c>
      <c r="AK792" t="s">
        <v>290</v>
      </c>
      <c r="AL792" t="s">
        <v>290</v>
      </c>
      <c r="AM792" t="s">
        <v>290</v>
      </c>
      <c r="AN792" t="s">
        <v>290</v>
      </c>
      <c r="AO792">
        <v>33</v>
      </c>
      <c r="AP792" t="s">
        <v>290</v>
      </c>
      <c r="AQ792">
        <v>18</v>
      </c>
      <c r="AR792">
        <v>19</v>
      </c>
      <c r="AS792">
        <v>37</v>
      </c>
      <c r="AT792">
        <v>42.349769000000002</v>
      </c>
      <c r="AU792">
        <v>-88.299761000000004</v>
      </c>
      <c r="AV792">
        <v>1</v>
      </c>
      <c r="AW792" t="s">
        <v>16343</v>
      </c>
      <c r="AX792">
        <v>5213</v>
      </c>
      <c r="AY792" t="s">
        <v>18241</v>
      </c>
      <c r="BB792" t="s">
        <v>191</v>
      </c>
      <c r="BC792" t="s">
        <v>288</v>
      </c>
      <c r="BD792" t="s">
        <v>18214</v>
      </c>
      <c r="BE792">
        <v>60050</v>
      </c>
      <c r="BF792" t="s">
        <v>16346</v>
      </c>
      <c r="BG792" t="s">
        <v>10819</v>
      </c>
      <c r="BH792" t="b">
        <f>IFERROR(MATCH('2020'!A792, '2021'!A:A, 0) &gt;0, FALSE)</f>
        <v>0</v>
      </c>
    </row>
    <row r="793" spans="1:60">
      <c r="A793" t="s">
        <v>3941</v>
      </c>
      <c r="B793" t="s">
        <v>1762</v>
      </c>
      <c r="D793" t="s">
        <v>916</v>
      </c>
      <c r="E793" t="s">
        <v>18242</v>
      </c>
      <c r="F793" t="s">
        <v>3943</v>
      </c>
      <c r="G793" t="s">
        <v>3944</v>
      </c>
      <c r="H793" t="s">
        <v>288</v>
      </c>
      <c r="I793">
        <v>62236</v>
      </c>
      <c r="J793" t="s">
        <v>18243</v>
      </c>
      <c r="K793" t="s">
        <v>192</v>
      </c>
      <c r="L793">
        <v>1</v>
      </c>
      <c r="M793">
        <v>34</v>
      </c>
      <c r="N793">
        <v>2</v>
      </c>
      <c r="O793">
        <v>37</v>
      </c>
      <c r="P793">
        <v>56</v>
      </c>
      <c r="Q793">
        <v>36</v>
      </c>
      <c r="R793">
        <v>30</v>
      </c>
      <c r="S793">
        <v>43</v>
      </c>
      <c r="T793">
        <v>35</v>
      </c>
      <c r="U793">
        <v>40</v>
      </c>
      <c r="V793">
        <v>36</v>
      </c>
      <c r="W793">
        <v>36</v>
      </c>
      <c r="X793">
        <v>32</v>
      </c>
      <c r="Y793">
        <v>37</v>
      </c>
      <c r="Z793" t="s">
        <v>290</v>
      </c>
      <c r="AA793" t="s">
        <v>290</v>
      </c>
      <c r="AB793" t="s">
        <v>290</v>
      </c>
      <c r="AC793" t="s">
        <v>290</v>
      </c>
      <c r="AD793" t="s">
        <v>290</v>
      </c>
      <c r="AE793" t="s">
        <v>290</v>
      </c>
      <c r="AF793" t="s">
        <v>290</v>
      </c>
      <c r="AG793" t="s">
        <v>290</v>
      </c>
      <c r="AH793" t="s">
        <v>290</v>
      </c>
      <c r="AI793" t="s">
        <v>290</v>
      </c>
      <c r="AJ793" t="s">
        <v>290</v>
      </c>
      <c r="AK793" t="s">
        <v>290</v>
      </c>
      <c r="AL793" t="s">
        <v>290</v>
      </c>
      <c r="AM793" t="s">
        <v>290</v>
      </c>
      <c r="AN793" t="s">
        <v>290</v>
      </c>
      <c r="AO793">
        <v>369</v>
      </c>
      <c r="AP793" t="s">
        <v>290</v>
      </c>
      <c r="AQ793">
        <v>183</v>
      </c>
      <c r="AR793">
        <v>198</v>
      </c>
      <c r="AS793">
        <v>381</v>
      </c>
      <c r="AT793">
        <v>38.464162000000002</v>
      </c>
      <c r="AU793">
        <v>-90.215309000000005</v>
      </c>
      <c r="AV793">
        <v>1</v>
      </c>
      <c r="AW793" t="s">
        <v>16360</v>
      </c>
      <c r="AX793">
        <v>409</v>
      </c>
      <c r="AY793" t="s">
        <v>18244</v>
      </c>
      <c r="BB793" t="s">
        <v>3944</v>
      </c>
      <c r="BC793" t="s">
        <v>288</v>
      </c>
      <c r="BD793" t="s">
        <v>18245</v>
      </c>
      <c r="BE793">
        <v>62236</v>
      </c>
      <c r="BF793" t="s">
        <v>16346</v>
      </c>
      <c r="BG793" t="s">
        <v>16363</v>
      </c>
      <c r="BH793" t="b">
        <f>IFERROR(MATCH('2020'!A793, '2021'!A:A, 0) &gt;0, FALSE)</f>
        <v>1</v>
      </c>
    </row>
    <row r="794" spans="1:60">
      <c r="A794" t="s">
        <v>3946</v>
      </c>
      <c r="B794" t="s">
        <v>2883</v>
      </c>
      <c r="D794" t="s">
        <v>3947</v>
      </c>
      <c r="E794" t="s">
        <v>3948</v>
      </c>
      <c r="F794" t="s">
        <v>3949</v>
      </c>
      <c r="G794" t="s">
        <v>3950</v>
      </c>
      <c r="H794" t="s">
        <v>288</v>
      </c>
      <c r="I794">
        <v>62298</v>
      </c>
      <c r="J794" t="s">
        <v>18246</v>
      </c>
      <c r="K794" t="s">
        <v>192</v>
      </c>
      <c r="L794">
        <v>2</v>
      </c>
      <c r="M794">
        <v>18</v>
      </c>
      <c r="N794">
        <v>14</v>
      </c>
      <c r="O794">
        <v>34</v>
      </c>
      <c r="P794">
        <v>60</v>
      </c>
      <c r="Q794">
        <v>16</v>
      </c>
      <c r="R794">
        <v>21</v>
      </c>
      <c r="S794">
        <v>17</v>
      </c>
      <c r="T794">
        <v>19</v>
      </c>
      <c r="U794">
        <v>24</v>
      </c>
      <c r="V794">
        <v>22</v>
      </c>
      <c r="W794">
        <v>19</v>
      </c>
      <c r="X794">
        <v>21</v>
      </c>
      <c r="Y794">
        <v>27</v>
      </c>
      <c r="Z794" t="s">
        <v>290</v>
      </c>
      <c r="AA794" t="s">
        <v>290</v>
      </c>
      <c r="AB794" t="s">
        <v>290</v>
      </c>
      <c r="AC794" t="s">
        <v>290</v>
      </c>
      <c r="AD794" t="s">
        <v>290</v>
      </c>
      <c r="AE794" t="s">
        <v>290</v>
      </c>
      <c r="AF794" t="s">
        <v>290</v>
      </c>
      <c r="AG794" t="s">
        <v>290</v>
      </c>
      <c r="AH794" t="s">
        <v>290</v>
      </c>
      <c r="AI794" t="s">
        <v>290</v>
      </c>
      <c r="AJ794" t="s">
        <v>290</v>
      </c>
      <c r="AK794" t="s">
        <v>290</v>
      </c>
      <c r="AL794" t="s">
        <v>290</v>
      </c>
      <c r="AM794" t="s">
        <v>290</v>
      </c>
      <c r="AN794" t="s">
        <v>290</v>
      </c>
      <c r="AO794">
        <v>130</v>
      </c>
      <c r="AP794">
        <v>109</v>
      </c>
      <c r="AQ794">
        <v>113</v>
      </c>
      <c r="AR794">
        <v>133</v>
      </c>
      <c r="AS794">
        <v>246</v>
      </c>
      <c r="AT794">
        <v>38.334997000000001</v>
      </c>
      <c r="AU794">
        <v>-90.151684000000003</v>
      </c>
      <c r="AV794">
        <v>1</v>
      </c>
      <c r="AW794" t="s">
        <v>16360</v>
      </c>
      <c r="AX794">
        <v>217</v>
      </c>
      <c r="AY794" t="s">
        <v>18247</v>
      </c>
      <c r="BB794" t="s">
        <v>3950</v>
      </c>
      <c r="BC794" t="s">
        <v>288</v>
      </c>
      <c r="BD794" t="s">
        <v>18245</v>
      </c>
      <c r="BE794">
        <v>62298</v>
      </c>
      <c r="BF794" t="s">
        <v>16346</v>
      </c>
      <c r="BG794" t="s">
        <v>16363</v>
      </c>
      <c r="BH794" t="b">
        <f>IFERROR(MATCH('2020'!A794, '2021'!A:A, 0) &gt;0, FALSE)</f>
        <v>1</v>
      </c>
    </row>
    <row r="795" spans="1:60">
      <c r="A795" t="s">
        <v>3952</v>
      </c>
      <c r="B795" t="s">
        <v>3953</v>
      </c>
      <c r="C795" t="s">
        <v>314</v>
      </c>
      <c r="D795" t="s">
        <v>731</v>
      </c>
      <c r="E795" t="s">
        <v>3954</v>
      </c>
      <c r="F795" t="s">
        <v>3955</v>
      </c>
      <c r="G795" t="s">
        <v>3950</v>
      </c>
      <c r="H795" t="s">
        <v>288</v>
      </c>
      <c r="I795">
        <v>62298</v>
      </c>
      <c r="J795" t="s">
        <v>18248</v>
      </c>
      <c r="K795" t="s">
        <v>192</v>
      </c>
      <c r="L795">
        <v>3</v>
      </c>
      <c r="M795">
        <v>17</v>
      </c>
      <c r="N795">
        <v>10</v>
      </c>
      <c r="O795">
        <v>30</v>
      </c>
      <c r="P795" t="s">
        <v>290</v>
      </c>
      <c r="Q795" t="s">
        <v>290</v>
      </c>
      <c r="R795" t="s">
        <v>290</v>
      </c>
      <c r="S795" t="s">
        <v>290</v>
      </c>
      <c r="T795" t="s">
        <v>290</v>
      </c>
      <c r="U795" t="s">
        <v>290</v>
      </c>
      <c r="V795" t="s">
        <v>290</v>
      </c>
      <c r="W795" t="s">
        <v>290</v>
      </c>
      <c r="X795" t="s">
        <v>290</v>
      </c>
      <c r="Y795" t="s">
        <v>290</v>
      </c>
      <c r="Z795">
        <v>40</v>
      </c>
      <c r="AA795">
        <v>43</v>
      </c>
      <c r="AB795">
        <v>55</v>
      </c>
      <c r="AC795">
        <v>60</v>
      </c>
      <c r="AD795" t="s">
        <v>290</v>
      </c>
      <c r="AE795" t="s">
        <v>290</v>
      </c>
      <c r="AF795" t="s">
        <v>290</v>
      </c>
      <c r="AG795" t="s">
        <v>290</v>
      </c>
      <c r="AH795" t="s">
        <v>290</v>
      </c>
      <c r="AI795" t="s">
        <v>290</v>
      </c>
      <c r="AJ795" t="s">
        <v>290</v>
      </c>
      <c r="AK795" t="s">
        <v>290</v>
      </c>
      <c r="AL795">
        <v>16</v>
      </c>
      <c r="AM795" t="s">
        <v>290</v>
      </c>
      <c r="AN795" t="s">
        <v>290</v>
      </c>
      <c r="AO795">
        <v>162</v>
      </c>
      <c r="AP795">
        <v>10</v>
      </c>
      <c r="AQ795">
        <v>89</v>
      </c>
      <c r="AR795">
        <v>109</v>
      </c>
      <c r="AS795">
        <v>198</v>
      </c>
      <c r="AT795">
        <v>38.343029000000001</v>
      </c>
      <c r="AU795">
        <v>-90.156131000000002</v>
      </c>
      <c r="AV795">
        <v>1</v>
      </c>
      <c r="AW795" t="s">
        <v>16360</v>
      </c>
      <c r="AX795">
        <v>501</v>
      </c>
      <c r="AY795" t="s">
        <v>17650</v>
      </c>
      <c r="BB795" t="s">
        <v>3950</v>
      </c>
      <c r="BC795" t="s">
        <v>288</v>
      </c>
      <c r="BD795" t="s">
        <v>18245</v>
      </c>
      <c r="BE795">
        <v>62298</v>
      </c>
      <c r="BF795" t="s">
        <v>16346</v>
      </c>
      <c r="BG795" t="s">
        <v>16363</v>
      </c>
      <c r="BH795" t="b">
        <f>IFERROR(MATCH('2020'!A795, '2021'!A:A, 0) &gt;0, FALSE)</f>
        <v>1</v>
      </c>
    </row>
    <row r="796" spans="1:60">
      <c r="A796" t="s">
        <v>3962</v>
      </c>
      <c r="B796" t="s">
        <v>1061</v>
      </c>
      <c r="D796" t="s">
        <v>3963</v>
      </c>
      <c r="E796" t="s">
        <v>3757</v>
      </c>
      <c r="F796" t="s">
        <v>3964</v>
      </c>
      <c r="G796" t="s">
        <v>3965</v>
      </c>
      <c r="H796" t="s">
        <v>288</v>
      </c>
      <c r="I796">
        <v>62278</v>
      </c>
      <c r="J796" t="s">
        <v>18249</v>
      </c>
      <c r="K796" t="s">
        <v>193</v>
      </c>
      <c r="L796">
        <v>1</v>
      </c>
      <c r="M796">
        <v>11</v>
      </c>
      <c r="N796">
        <v>12</v>
      </c>
      <c r="O796">
        <v>24</v>
      </c>
      <c r="P796">
        <v>41</v>
      </c>
      <c r="Q796">
        <v>13</v>
      </c>
      <c r="R796">
        <v>21</v>
      </c>
      <c r="S796">
        <v>19</v>
      </c>
      <c r="T796">
        <v>13</v>
      </c>
      <c r="U796">
        <v>16</v>
      </c>
      <c r="V796">
        <v>26</v>
      </c>
      <c r="W796">
        <v>17</v>
      </c>
      <c r="X796">
        <v>26</v>
      </c>
      <c r="Y796">
        <v>18</v>
      </c>
      <c r="Z796" t="s">
        <v>290</v>
      </c>
      <c r="AA796" t="s">
        <v>290</v>
      </c>
      <c r="AB796" t="s">
        <v>290</v>
      </c>
      <c r="AC796" t="s">
        <v>290</v>
      </c>
      <c r="AD796" t="s">
        <v>290</v>
      </c>
      <c r="AE796" t="s">
        <v>290</v>
      </c>
      <c r="AF796" t="s">
        <v>290</v>
      </c>
      <c r="AG796" t="s">
        <v>290</v>
      </c>
      <c r="AH796" t="s">
        <v>290</v>
      </c>
      <c r="AI796" t="s">
        <v>290</v>
      </c>
      <c r="AJ796" t="s">
        <v>290</v>
      </c>
      <c r="AK796" t="s">
        <v>290</v>
      </c>
      <c r="AL796" t="s">
        <v>290</v>
      </c>
      <c r="AM796" t="s">
        <v>290</v>
      </c>
      <c r="AN796" t="s">
        <v>290</v>
      </c>
      <c r="AO796">
        <v>206</v>
      </c>
      <c r="AP796" t="s">
        <v>290</v>
      </c>
      <c r="AQ796">
        <v>113</v>
      </c>
      <c r="AR796">
        <v>97</v>
      </c>
      <c r="AS796">
        <v>210</v>
      </c>
      <c r="AT796">
        <v>38.205112</v>
      </c>
      <c r="AU796">
        <v>-89.993851000000006</v>
      </c>
      <c r="AV796">
        <v>1</v>
      </c>
      <c r="AW796" t="s">
        <v>16360</v>
      </c>
      <c r="AX796">
        <v>808</v>
      </c>
      <c r="AY796" t="s">
        <v>18250</v>
      </c>
      <c r="BB796" t="s">
        <v>3965</v>
      </c>
      <c r="BC796" t="s">
        <v>288</v>
      </c>
      <c r="BD796" t="s">
        <v>18251</v>
      </c>
      <c r="BE796">
        <v>62278</v>
      </c>
      <c r="BF796" t="s">
        <v>16346</v>
      </c>
      <c r="BG796" t="s">
        <v>16363</v>
      </c>
      <c r="BH796" t="b">
        <f>IFERROR(MATCH('2020'!A796, '2021'!A:A, 0) &gt;0, FALSE)</f>
        <v>1</v>
      </c>
    </row>
    <row r="797" spans="1:60">
      <c r="A797" t="s">
        <v>3967</v>
      </c>
      <c r="B797" t="s">
        <v>3968</v>
      </c>
      <c r="C797" t="s">
        <v>314</v>
      </c>
      <c r="D797" t="s">
        <v>1049</v>
      </c>
      <c r="E797" t="s">
        <v>18252</v>
      </c>
      <c r="F797" t="s">
        <v>3970</v>
      </c>
      <c r="G797" t="s">
        <v>3971</v>
      </c>
      <c r="H797" t="s">
        <v>288</v>
      </c>
      <c r="I797">
        <v>62288</v>
      </c>
      <c r="J797" t="s">
        <v>18253</v>
      </c>
      <c r="K797" t="s">
        <v>193</v>
      </c>
      <c r="L797">
        <v>1.5</v>
      </c>
      <c r="M797">
        <v>9</v>
      </c>
      <c r="N797">
        <v>3.5</v>
      </c>
      <c r="O797">
        <v>14</v>
      </c>
      <c r="P797">
        <v>30</v>
      </c>
      <c r="Q797">
        <v>11</v>
      </c>
      <c r="R797" t="s">
        <v>290</v>
      </c>
      <c r="S797">
        <v>10</v>
      </c>
      <c r="T797" t="s">
        <v>290</v>
      </c>
      <c r="U797" t="s">
        <v>290</v>
      </c>
      <c r="V797" t="s">
        <v>290</v>
      </c>
      <c r="W797" t="s">
        <v>290</v>
      </c>
      <c r="X797" t="s">
        <v>290</v>
      </c>
      <c r="Y797" t="s">
        <v>290</v>
      </c>
      <c r="Z797" t="s">
        <v>290</v>
      </c>
      <c r="AA797" t="s">
        <v>290</v>
      </c>
      <c r="AB797" t="s">
        <v>290</v>
      </c>
      <c r="AC797" t="s">
        <v>290</v>
      </c>
      <c r="AD797" t="s">
        <v>290</v>
      </c>
      <c r="AE797" t="s">
        <v>290</v>
      </c>
      <c r="AF797" t="s">
        <v>290</v>
      </c>
      <c r="AG797" t="s">
        <v>290</v>
      </c>
      <c r="AH797" t="s">
        <v>290</v>
      </c>
      <c r="AI797" t="s">
        <v>290</v>
      </c>
      <c r="AJ797" t="s">
        <v>290</v>
      </c>
      <c r="AK797" t="s">
        <v>290</v>
      </c>
      <c r="AL797" t="s">
        <v>290</v>
      </c>
      <c r="AM797" t="s">
        <v>290</v>
      </c>
      <c r="AN797" t="s">
        <v>290</v>
      </c>
      <c r="AO797">
        <v>87</v>
      </c>
      <c r="AP797" t="s">
        <v>290</v>
      </c>
      <c r="AQ797">
        <v>45</v>
      </c>
      <c r="AR797">
        <v>46</v>
      </c>
      <c r="AS797">
        <v>91</v>
      </c>
      <c r="AT797">
        <v>38.009225999999998</v>
      </c>
      <c r="AU797">
        <v>-89.662960999999996</v>
      </c>
      <c r="AV797">
        <v>1</v>
      </c>
      <c r="AW797" t="s">
        <v>16360</v>
      </c>
      <c r="AX797">
        <v>504</v>
      </c>
      <c r="AY797" t="s">
        <v>18254</v>
      </c>
      <c r="BB797" t="s">
        <v>3971</v>
      </c>
      <c r="BC797" t="s">
        <v>288</v>
      </c>
      <c r="BD797" t="s">
        <v>18251</v>
      </c>
      <c r="BE797">
        <v>62288</v>
      </c>
      <c r="BF797" t="s">
        <v>16346</v>
      </c>
      <c r="BG797" t="s">
        <v>16363</v>
      </c>
      <c r="BH797" t="b">
        <f>IFERROR(MATCH('2020'!A797, '2021'!A:A, 0) &gt;0, FALSE)</f>
        <v>1</v>
      </c>
    </row>
    <row r="798" spans="1:60">
      <c r="A798" t="s">
        <v>3973</v>
      </c>
      <c r="B798" t="s">
        <v>1585</v>
      </c>
      <c r="C798" t="s">
        <v>314</v>
      </c>
      <c r="D798" t="s">
        <v>390</v>
      </c>
      <c r="E798" t="s">
        <v>18255</v>
      </c>
      <c r="F798" t="s">
        <v>3974</v>
      </c>
      <c r="G798" t="s">
        <v>3965</v>
      </c>
      <c r="H798" t="s">
        <v>288</v>
      </c>
      <c r="I798">
        <v>62278</v>
      </c>
      <c r="J798" t="s">
        <v>18256</v>
      </c>
      <c r="K798" t="s">
        <v>193</v>
      </c>
      <c r="L798">
        <v>2</v>
      </c>
      <c r="M798">
        <v>7</v>
      </c>
      <c r="N798">
        <v>2</v>
      </c>
      <c r="O798">
        <v>11</v>
      </c>
      <c r="P798">
        <v>11</v>
      </c>
      <c r="Q798" t="s">
        <v>290</v>
      </c>
      <c r="R798" t="s">
        <v>290</v>
      </c>
      <c r="S798" t="s">
        <v>290</v>
      </c>
      <c r="T798" t="s">
        <v>290</v>
      </c>
      <c r="U798" t="s">
        <v>290</v>
      </c>
      <c r="V798" t="s">
        <v>290</v>
      </c>
      <c r="W798" t="s">
        <v>290</v>
      </c>
      <c r="X798" t="s">
        <v>290</v>
      </c>
      <c r="Y798" t="s">
        <v>290</v>
      </c>
      <c r="Z798" t="s">
        <v>290</v>
      </c>
      <c r="AA798" t="s">
        <v>290</v>
      </c>
      <c r="AB798" t="s">
        <v>290</v>
      </c>
      <c r="AC798" t="s">
        <v>290</v>
      </c>
      <c r="AD798" t="s">
        <v>290</v>
      </c>
      <c r="AE798" t="s">
        <v>290</v>
      </c>
      <c r="AF798" t="s">
        <v>290</v>
      </c>
      <c r="AG798" t="s">
        <v>290</v>
      </c>
      <c r="AH798" t="s">
        <v>290</v>
      </c>
      <c r="AI798" t="s">
        <v>290</v>
      </c>
      <c r="AJ798" t="s">
        <v>290</v>
      </c>
      <c r="AK798" t="s">
        <v>290</v>
      </c>
      <c r="AL798" t="s">
        <v>290</v>
      </c>
      <c r="AM798" t="s">
        <v>290</v>
      </c>
      <c r="AN798" t="s">
        <v>290</v>
      </c>
      <c r="AO798">
        <v>50</v>
      </c>
      <c r="AP798" t="s">
        <v>290</v>
      </c>
      <c r="AQ798">
        <v>22</v>
      </c>
      <c r="AR798">
        <v>28</v>
      </c>
      <c r="AS798">
        <v>50</v>
      </c>
      <c r="AT798">
        <v>38.185307999999999</v>
      </c>
      <c r="AU798">
        <v>-89.943230999999997</v>
      </c>
      <c r="AV798">
        <v>1</v>
      </c>
      <c r="AW798" t="s">
        <v>16360</v>
      </c>
      <c r="AX798">
        <v>10247</v>
      </c>
      <c r="AY798" t="s">
        <v>18257</v>
      </c>
      <c r="BB798" t="s">
        <v>3965</v>
      </c>
      <c r="BC798" t="s">
        <v>288</v>
      </c>
      <c r="BD798" t="s">
        <v>18251</v>
      </c>
      <c r="BE798">
        <v>62278</v>
      </c>
      <c r="BF798" t="s">
        <v>16346</v>
      </c>
      <c r="BG798" t="s">
        <v>16363</v>
      </c>
      <c r="BH798" t="b">
        <f>IFERROR(MATCH('2020'!A798, '2021'!A:A, 0) &gt;0, FALSE)</f>
        <v>1</v>
      </c>
    </row>
    <row r="799" spans="1:60">
      <c r="A799" t="s">
        <v>3975</v>
      </c>
      <c r="B799" t="s">
        <v>3112</v>
      </c>
      <c r="C799" t="s">
        <v>353</v>
      </c>
      <c r="D799" t="s">
        <v>1275</v>
      </c>
      <c r="E799" t="s">
        <v>1234</v>
      </c>
      <c r="F799" t="s">
        <v>3976</v>
      </c>
      <c r="G799" t="s">
        <v>3965</v>
      </c>
      <c r="H799" t="s">
        <v>288</v>
      </c>
      <c r="I799">
        <v>62278</v>
      </c>
      <c r="J799" t="s">
        <v>18258</v>
      </c>
      <c r="K799" t="s">
        <v>193</v>
      </c>
      <c r="L799">
        <v>1</v>
      </c>
      <c r="M799">
        <v>9</v>
      </c>
      <c r="N799">
        <v>2.6</v>
      </c>
      <c r="O799">
        <v>12.6</v>
      </c>
      <c r="P799">
        <v>22</v>
      </c>
      <c r="Q799" t="s">
        <v>290</v>
      </c>
      <c r="R799" t="s">
        <v>290</v>
      </c>
      <c r="S799">
        <v>17</v>
      </c>
      <c r="T799" t="s">
        <v>290</v>
      </c>
      <c r="U799" t="s">
        <v>290</v>
      </c>
      <c r="V799">
        <v>10</v>
      </c>
      <c r="W799">
        <v>11</v>
      </c>
      <c r="X799" t="s">
        <v>290</v>
      </c>
      <c r="Y799" t="s">
        <v>290</v>
      </c>
      <c r="Z799" t="s">
        <v>290</v>
      </c>
      <c r="AA799" t="s">
        <v>290</v>
      </c>
      <c r="AB799" t="s">
        <v>290</v>
      </c>
      <c r="AC799" t="s">
        <v>290</v>
      </c>
      <c r="AD799" t="s">
        <v>290</v>
      </c>
      <c r="AE799" t="s">
        <v>290</v>
      </c>
      <c r="AF799" t="s">
        <v>290</v>
      </c>
      <c r="AG799" t="s">
        <v>290</v>
      </c>
      <c r="AH799" t="s">
        <v>290</v>
      </c>
      <c r="AI799" t="s">
        <v>290</v>
      </c>
      <c r="AJ799" t="s">
        <v>290</v>
      </c>
      <c r="AK799" t="s">
        <v>290</v>
      </c>
      <c r="AL799" t="s">
        <v>290</v>
      </c>
      <c r="AM799" t="s">
        <v>290</v>
      </c>
      <c r="AN799" t="s">
        <v>290</v>
      </c>
      <c r="AO799">
        <v>92</v>
      </c>
      <c r="AP799" t="s">
        <v>290</v>
      </c>
      <c r="AQ799">
        <v>46</v>
      </c>
      <c r="AR799">
        <v>47</v>
      </c>
      <c r="AS799">
        <v>93</v>
      </c>
      <c r="AT799">
        <v>38.20787</v>
      </c>
      <c r="AU799">
        <v>-89.996403000000001</v>
      </c>
      <c r="AV799">
        <v>1</v>
      </c>
      <c r="AW799" t="s">
        <v>16360</v>
      </c>
      <c r="AX799">
        <v>519</v>
      </c>
      <c r="AY799" t="s">
        <v>18259</v>
      </c>
      <c r="BB799" t="s">
        <v>3965</v>
      </c>
      <c r="BC799" t="s">
        <v>288</v>
      </c>
      <c r="BD799" t="s">
        <v>18251</v>
      </c>
      <c r="BE799">
        <v>62278</v>
      </c>
      <c r="BF799" t="s">
        <v>16346</v>
      </c>
      <c r="BG799" t="s">
        <v>16363</v>
      </c>
      <c r="BH799" t="b">
        <f>IFERROR(MATCH('2020'!A799, '2021'!A:A, 0) &gt;0, FALSE)</f>
        <v>1</v>
      </c>
    </row>
    <row r="800" spans="1:60">
      <c r="A800" t="s">
        <v>3977</v>
      </c>
      <c r="B800" t="s">
        <v>319</v>
      </c>
      <c r="D800" t="s">
        <v>3978</v>
      </c>
      <c r="E800" t="s">
        <v>1601</v>
      </c>
      <c r="F800" t="s">
        <v>3979</v>
      </c>
      <c r="G800" t="s">
        <v>3960</v>
      </c>
      <c r="H800" t="s">
        <v>288</v>
      </c>
      <c r="I800">
        <v>62233</v>
      </c>
      <c r="J800" t="s">
        <v>18260</v>
      </c>
      <c r="K800" t="s">
        <v>193</v>
      </c>
      <c r="L800">
        <v>1</v>
      </c>
      <c r="M800">
        <v>8</v>
      </c>
      <c r="N800">
        <v>3</v>
      </c>
      <c r="O800">
        <v>12</v>
      </c>
      <c r="P800">
        <v>30</v>
      </c>
      <c r="Q800" t="s">
        <v>290</v>
      </c>
      <c r="R800" t="s">
        <v>290</v>
      </c>
      <c r="S800" t="s">
        <v>290</v>
      </c>
      <c r="T800" t="s">
        <v>290</v>
      </c>
      <c r="U800" t="s">
        <v>290</v>
      </c>
      <c r="V800" t="s">
        <v>290</v>
      </c>
      <c r="W800" t="s">
        <v>290</v>
      </c>
      <c r="X800" t="s">
        <v>290</v>
      </c>
      <c r="Y800" t="s">
        <v>290</v>
      </c>
      <c r="Z800" t="s">
        <v>290</v>
      </c>
      <c r="AA800" t="s">
        <v>290</v>
      </c>
      <c r="AB800" t="s">
        <v>290</v>
      </c>
      <c r="AC800" t="s">
        <v>290</v>
      </c>
      <c r="AD800" t="s">
        <v>290</v>
      </c>
      <c r="AE800" t="s">
        <v>290</v>
      </c>
      <c r="AF800" t="s">
        <v>290</v>
      </c>
      <c r="AG800" t="s">
        <v>290</v>
      </c>
      <c r="AH800" t="s">
        <v>290</v>
      </c>
      <c r="AI800" t="s">
        <v>290</v>
      </c>
      <c r="AJ800" t="s">
        <v>290</v>
      </c>
      <c r="AK800" t="s">
        <v>290</v>
      </c>
      <c r="AL800" t="s">
        <v>290</v>
      </c>
      <c r="AM800" t="s">
        <v>290</v>
      </c>
      <c r="AN800" t="s">
        <v>290</v>
      </c>
      <c r="AO800">
        <v>70</v>
      </c>
      <c r="AP800" t="s">
        <v>290</v>
      </c>
      <c r="AQ800">
        <v>28</v>
      </c>
      <c r="AR800">
        <v>42</v>
      </c>
      <c r="AS800">
        <v>70</v>
      </c>
      <c r="AT800">
        <v>37.911403</v>
      </c>
      <c r="AU800">
        <v>-89.825991000000002</v>
      </c>
      <c r="AV800">
        <v>1</v>
      </c>
      <c r="AW800" t="s">
        <v>16360</v>
      </c>
      <c r="AX800">
        <v>835</v>
      </c>
      <c r="AY800" t="s">
        <v>18261</v>
      </c>
      <c r="BB800" t="s">
        <v>3960</v>
      </c>
      <c r="BC800" t="s">
        <v>288</v>
      </c>
      <c r="BD800" t="s">
        <v>18251</v>
      </c>
      <c r="BE800">
        <v>62233</v>
      </c>
      <c r="BF800" t="s">
        <v>16346</v>
      </c>
      <c r="BG800" t="s">
        <v>16363</v>
      </c>
      <c r="BH800" t="b">
        <f>IFERROR(MATCH('2020'!A800, '2021'!A:A, 0) &gt;0, FALSE)</f>
        <v>1</v>
      </c>
    </row>
    <row r="801" spans="1:60">
      <c r="A801" t="s">
        <v>3980</v>
      </c>
      <c r="B801" t="s">
        <v>3981</v>
      </c>
      <c r="D801" t="s">
        <v>839</v>
      </c>
      <c r="E801" t="s">
        <v>2766</v>
      </c>
      <c r="F801" t="s">
        <v>3982</v>
      </c>
      <c r="G801" t="s">
        <v>3983</v>
      </c>
      <c r="H801" t="s">
        <v>288</v>
      </c>
      <c r="I801">
        <v>62242</v>
      </c>
      <c r="J801" t="s">
        <v>18262</v>
      </c>
      <c r="K801" t="s">
        <v>193</v>
      </c>
      <c r="L801">
        <v>3</v>
      </c>
      <c r="M801">
        <v>2</v>
      </c>
      <c r="N801">
        <v>0.5</v>
      </c>
      <c r="O801">
        <v>5.5</v>
      </c>
      <c r="P801" t="s">
        <v>290</v>
      </c>
      <c r="Q801" t="s">
        <v>290</v>
      </c>
      <c r="R801" t="s">
        <v>290</v>
      </c>
      <c r="S801" t="s">
        <v>290</v>
      </c>
      <c r="T801" t="s">
        <v>290</v>
      </c>
      <c r="U801" t="s">
        <v>290</v>
      </c>
      <c r="V801" t="s">
        <v>290</v>
      </c>
      <c r="W801" t="s">
        <v>290</v>
      </c>
      <c r="X801" t="s">
        <v>290</v>
      </c>
      <c r="Y801" t="s">
        <v>290</v>
      </c>
      <c r="Z801" t="s">
        <v>290</v>
      </c>
      <c r="AA801" t="s">
        <v>290</v>
      </c>
      <c r="AB801" t="s">
        <v>290</v>
      </c>
      <c r="AC801" t="s">
        <v>290</v>
      </c>
      <c r="AD801" t="s">
        <v>290</v>
      </c>
      <c r="AE801" t="s">
        <v>290</v>
      </c>
      <c r="AF801" t="s">
        <v>290</v>
      </c>
      <c r="AG801" t="s">
        <v>290</v>
      </c>
      <c r="AH801" t="s">
        <v>290</v>
      </c>
      <c r="AI801" t="s">
        <v>290</v>
      </c>
      <c r="AJ801" t="s">
        <v>290</v>
      </c>
      <c r="AK801" t="s">
        <v>290</v>
      </c>
      <c r="AL801" t="s">
        <v>290</v>
      </c>
      <c r="AM801" t="s">
        <v>290</v>
      </c>
      <c r="AN801" t="s">
        <v>290</v>
      </c>
      <c r="AO801">
        <v>21</v>
      </c>
      <c r="AP801" t="s">
        <v>290</v>
      </c>
      <c r="AQ801">
        <v>10</v>
      </c>
      <c r="AR801">
        <v>11</v>
      </c>
      <c r="AS801">
        <v>21</v>
      </c>
      <c r="AT801">
        <v>38.108280000000001</v>
      </c>
      <c r="AU801">
        <v>-89.943684000000005</v>
      </c>
      <c r="AV801">
        <v>0.33</v>
      </c>
      <c r="AW801" t="s">
        <v>16365</v>
      </c>
      <c r="BB801" t="s">
        <v>3983</v>
      </c>
      <c r="BC801" t="s">
        <v>288</v>
      </c>
      <c r="BD801" t="s">
        <v>18251</v>
      </c>
      <c r="BE801">
        <v>62242</v>
      </c>
      <c r="BF801" t="s">
        <v>16346</v>
      </c>
      <c r="BG801" t="s">
        <v>16363</v>
      </c>
      <c r="BH801" t="b">
        <f>IFERROR(MATCH('2020'!A801, '2021'!A:A, 0) &gt;0, FALSE)</f>
        <v>1</v>
      </c>
    </row>
    <row r="802" spans="1:60">
      <c r="A802" t="s">
        <v>3985</v>
      </c>
      <c r="B802" t="s">
        <v>3986</v>
      </c>
      <c r="C802" t="s">
        <v>314</v>
      </c>
      <c r="D802" t="s">
        <v>916</v>
      </c>
      <c r="E802" t="s">
        <v>18263</v>
      </c>
      <c r="F802" t="s">
        <v>3989</v>
      </c>
      <c r="G802" t="s">
        <v>3990</v>
      </c>
      <c r="H802" t="s">
        <v>288</v>
      </c>
      <c r="I802">
        <v>61021</v>
      </c>
      <c r="J802" t="s">
        <v>18264</v>
      </c>
      <c r="K802" t="s">
        <v>194</v>
      </c>
      <c r="L802">
        <v>1</v>
      </c>
      <c r="M802">
        <v>13</v>
      </c>
      <c r="N802">
        <v>3.5</v>
      </c>
      <c r="O802">
        <v>17.5</v>
      </c>
      <c r="P802">
        <v>34</v>
      </c>
      <c r="Q802">
        <v>14</v>
      </c>
      <c r="R802" t="s">
        <v>290</v>
      </c>
      <c r="S802">
        <v>10</v>
      </c>
      <c r="T802" t="s">
        <v>290</v>
      </c>
      <c r="U802" t="s">
        <v>290</v>
      </c>
      <c r="V802" t="s">
        <v>290</v>
      </c>
      <c r="W802" t="s">
        <v>290</v>
      </c>
      <c r="X802" t="s">
        <v>290</v>
      </c>
      <c r="Y802" t="s">
        <v>290</v>
      </c>
      <c r="Z802" t="s">
        <v>290</v>
      </c>
      <c r="AA802" t="s">
        <v>290</v>
      </c>
      <c r="AB802" t="s">
        <v>290</v>
      </c>
      <c r="AC802" t="s">
        <v>290</v>
      </c>
      <c r="AD802" t="s">
        <v>290</v>
      </c>
      <c r="AE802" t="s">
        <v>290</v>
      </c>
      <c r="AF802" t="s">
        <v>290</v>
      </c>
      <c r="AG802" t="s">
        <v>290</v>
      </c>
      <c r="AH802" t="s">
        <v>290</v>
      </c>
      <c r="AI802" t="s">
        <v>290</v>
      </c>
      <c r="AJ802">
        <v>11</v>
      </c>
      <c r="AK802" t="s">
        <v>290</v>
      </c>
      <c r="AL802" t="s">
        <v>290</v>
      </c>
      <c r="AM802" t="s">
        <v>290</v>
      </c>
      <c r="AN802" t="s">
        <v>290</v>
      </c>
      <c r="AO802">
        <v>88</v>
      </c>
      <c r="AP802" t="s">
        <v>290</v>
      </c>
      <c r="AQ802">
        <v>53</v>
      </c>
      <c r="AR802">
        <v>55</v>
      </c>
      <c r="AS802">
        <v>108</v>
      </c>
      <c r="AT802">
        <v>41.860298</v>
      </c>
      <c r="AU802">
        <v>-89.486510999999993</v>
      </c>
      <c r="AV802">
        <v>1</v>
      </c>
      <c r="AW802" t="s">
        <v>16343</v>
      </c>
      <c r="AX802">
        <v>1112</v>
      </c>
      <c r="AY802" t="s">
        <v>18265</v>
      </c>
      <c r="BB802" t="s">
        <v>3990</v>
      </c>
      <c r="BC802" t="s">
        <v>288</v>
      </c>
      <c r="BD802" t="s">
        <v>18266</v>
      </c>
      <c r="BE802">
        <v>61021</v>
      </c>
      <c r="BF802" t="s">
        <v>16346</v>
      </c>
      <c r="BG802" t="s">
        <v>194</v>
      </c>
      <c r="BH802" t="b">
        <f>IFERROR(MATCH('2020'!A802, '2021'!A:A, 0) &gt;0, FALSE)</f>
        <v>1</v>
      </c>
    </row>
    <row r="803" spans="1:60">
      <c r="A803" t="s">
        <v>3992</v>
      </c>
      <c r="B803" t="s">
        <v>3993</v>
      </c>
      <c r="D803" t="s">
        <v>1517</v>
      </c>
      <c r="E803" t="s">
        <v>3994</v>
      </c>
      <c r="F803" t="s">
        <v>3995</v>
      </c>
      <c r="G803" t="s">
        <v>3990</v>
      </c>
      <c r="H803" t="s">
        <v>288</v>
      </c>
      <c r="I803">
        <v>61021</v>
      </c>
      <c r="J803" t="s">
        <v>18267</v>
      </c>
      <c r="K803" t="s">
        <v>194</v>
      </c>
      <c r="L803">
        <v>2.5</v>
      </c>
      <c r="M803">
        <v>13</v>
      </c>
      <c r="N803">
        <v>3.5</v>
      </c>
      <c r="O803">
        <v>19</v>
      </c>
      <c r="P803">
        <v>20</v>
      </c>
      <c r="Q803" t="s">
        <v>290</v>
      </c>
      <c r="R803">
        <v>25</v>
      </c>
      <c r="S803">
        <v>19</v>
      </c>
      <c r="T803">
        <v>11</v>
      </c>
      <c r="U803">
        <v>20</v>
      </c>
      <c r="V803">
        <v>16</v>
      </c>
      <c r="W803">
        <v>20</v>
      </c>
      <c r="X803">
        <v>13</v>
      </c>
      <c r="Y803">
        <v>20</v>
      </c>
      <c r="Z803" t="s">
        <v>290</v>
      </c>
      <c r="AA803" t="s">
        <v>290</v>
      </c>
      <c r="AB803" t="s">
        <v>290</v>
      </c>
      <c r="AC803" t="s">
        <v>290</v>
      </c>
      <c r="AD803" t="s">
        <v>290</v>
      </c>
      <c r="AE803" t="s">
        <v>290</v>
      </c>
      <c r="AF803" t="s">
        <v>290</v>
      </c>
      <c r="AG803" t="s">
        <v>290</v>
      </c>
      <c r="AH803" t="s">
        <v>290</v>
      </c>
      <c r="AI803" t="s">
        <v>290</v>
      </c>
      <c r="AJ803">
        <v>22</v>
      </c>
      <c r="AK803" t="s">
        <v>290</v>
      </c>
      <c r="AL803" t="s">
        <v>290</v>
      </c>
      <c r="AM803" t="s">
        <v>290</v>
      </c>
      <c r="AN803" t="s">
        <v>290</v>
      </c>
      <c r="AO803">
        <v>139</v>
      </c>
      <c r="AP803">
        <v>11</v>
      </c>
      <c r="AQ803">
        <v>85</v>
      </c>
      <c r="AR803">
        <v>87</v>
      </c>
      <c r="AS803">
        <v>172</v>
      </c>
      <c r="AT803">
        <v>41.837080999999998</v>
      </c>
      <c r="AU803">
        <v>-89.482302000000004</v>
      </c>
      <c r="AV803">
        <v>1</v>
      </c>
      <c r="AW803" t="s">
        <v>16343</v>
      </c>
      <c r="AX803">
        <v>704</v>
      </c>
      <c r="AY803" t="s">
        <v>18268</v>
      </c>
      <c r="BB803" t="s">
        <v>3990</v>
      </c>
      <c r="BC803" t="s">
        <v>288</v>
      </c>
      <c r="BD803" t="s">
        <v>18266</v>
      </c>
      <c r="BE803">
        <v>61021</v>
      </c>
      <c r="BF803" t="s">
        <v>16346</v>
      </c>
      <c r="BG803" t="s">
        <v>194</v>
      </c>
      <c r="BH803" t="b">
        <f>IFERROR(MATCH('2020'!A803, '2021'!A:A, 0) &gt;0, FALSE)</f>
        <v>1</v>
      </c>
    </row>
    <row r="804" spans="1:60">
      <c r="A804" t="s">
        <v>3996</v>
      </c>
      <c r="B804" t="s">
        <v>3723</v>
      </c>
      <c r="D804" t="s">
        <v>2465</v>
      </c>
      <c r="E804" t="s">
        <v>2766</v>
      </c>
      <c r="F804" t="s">
        <v>3998</v>
      </c>
      <c r="G804" t="s">
        <v>3990</v>
      </c>
      <c r="H804" t="s">
        <v>288</v>
      </c>
      <c r="I804">
        <v>61021</v>
      </c>
      <c r="J804" t="s">
        <v>18269</v>
      </c>
      <c r="K804" t="s">
        <v>194</v>
      </c>
      <c r="L804">
        <v>2.2000000000000002</v>
      </c>
      <c r="M804">
        <v>15</v>
      </c>
      <c r="N804">
        <v>1.4</v>
      </c>
      <c r="O804">
        <v>18.600000000000001</v>
      </c>
      <c r="P804">
        <v>10</v>
      </c>
      <c r="Q804">
        <v>12</v>
      </c>
      <c r="R804">
        <v>14</v>
      </c>
      <c r="S804">
        <v>13</v>
      </c>
      <c r="T804">
        <v>10</v>
      </c>
      <c r="U804">
        <v>14</v>
      </c>
      <c r="V804">
        <v>13</v>
      </c>
      <c r="W804" t="s">
        <v>290</v>
      </c>
      <c r="X804">
        <v>10</v>
      </c>
      <c r="Y804">
        <v>14</v>
      </c>
      <c r="Z804" t="s">
        <v>290</v>
      </c>
      <c r="AA804" t="s">
        <v>290</v>
      </c>
      <c r="AB804" t="s">
        <v>290</v>
      </c>
      <c r="AC804">
        <v>13</v>
      </c>
      <c r="AD804" t="s">
        <v>290</v>
      </c>
      <c r="AE804" t="s">
        <v>290</v>
      </c>
      <c r="AF804" t="s">
        <v>290</v>
      </c>
      <c r="AG804" t="s">
        <v>290</v>
      </c>
      <c r="AH804" t="s">
        <v>290</v>
      </c>
      <c r="AI804" t="s">
        <v>290</v>
      </c>
      <c r="AJ804">
        <v>11</v>
      </c>
      <c r="AK804" t="s">
        <v>290</v>
      </c>
      <c r="AL804" t="s">
        <v>290</v>
      </c>
      <c r="AM804" t="s">
        <v>290</v>
      </c>
      <c r="AN804" t="s">
        <v>290</v>
      </c>
      <c r="AO804">
        <v>134</v>
      </c>
      <c r="AP804" t="s">
        <v>290</v>
      </c>
      <c r="AQ804">
        <v>83</v>
      </c>
      <c r="AR804">
        <v>68</v>
      </c>
      <c r="AS804">
        <v>151</v>
      </c>
      <c r="AT804">
        <v>41.905926000000001</v>
      </c>
      <c r="AU804">
        <v>-89.409259000000006</v>
      </c>
      <c r="AV804">
        <v>1</v>
      </c>
      <c r="AW804" t="s">
        <v>16343</v>
      </c>
      <c r="AX804">
        <v>7571</v>
      </c>
      <c r="AY804" t="s">
        <v>18270</v>
      </c>
      <c r="BB804" t="s">
        <v>3990</v>
      </c>
      <c r="BC804" t="s">
        <v>288</v>
      </c>
      <c r="BD804" t="s">
        <v>18271</v>
      </c>
      <c r="BE804">
        <v>61021</v>
      </c>
      <c r="BF804" t="s">
        <v>16346</v>
      </c>
      <c r="BG804" t="s">
        <v>18271</v>
      </c>
      <c r="BH804" t="b">
        <f>IFERROR(MATCH('2020'!A804, '2021'!A:A, 0) &gt;0, FALSE)</f>
        <v>1</v>
      </c>
    </row>
    <row r="805" spans="1:60">
      <c r="A805" t="s">
        <v>3999</v>
      </c>
      <c r="B805" t="s">
        <v>705</v>
      </c>
      <c r="C805" t="s">
        <v>314</v>
      </c>
      <c r="D805" t="s">
        <v>731</v>
      </c>
      <c r="E805" t="s">
        <v>2420</v>
      </c>
      <c r="F805" t="s">
        <v>4000</v>
      </c>
      <c r="G805" t="s">
        <v>4001</v>
      </c>
      <c r="H805" t="s">
        <v>288</v>
      </c>
      <c r="I805">
        <v>61068</v>
      </c>
      <c r="J805" t="s">
        <v>18272</v>
      </c>
      <c r="K805" t="s">
        <v>195</v>
      </c>
      <c r="L805">
        <v>1</v>
      </c>
      <c r="M805">
        <v>11</v>
      </c>
      <c r="N805">
        <v>1</v>
      </c>
      <c r="O805">
        <v>13</v>
      </c>
      <c r="P805">
        <v>47</v>
      </c>
      <c r="Q805">
        <v>20</v>
      </c>
      <c r="R805">
        <v>15</v>
      </c>
      <c r="S805" t="s">
        <v>290</v>
      </c>
      <c r="T805">
        <v>15</v>
      </c>
      <c r="U805">
        <v>12</v>
      </c>
      <c r="V805" t="s">
        <v>290</v>
      </c>
      <c r="W805">
        <v>10</v>
      </c>
      <c r="X805">
        <v>17</v>
      </c>
      <c r="Y805">
        <v>12</v>
      </c>
      <c r="Z805" t="s">
        <v>290</v>
      </c>
      <c r="AA805" t="s">
        <v>290</v>
      </c>
      <c r="AB805" t="s">
        <v>290</v>
      </c>
      <c r="AC805" t="s">
        <v>290</v>
      </c>
      <c r="AD805" t="s">
        <v>290</v>
      </c>
      <c r="AE805" t="s">
        <v>290</v>
      </c>
      <c r="AF805" t="s">
        <v>290</v>
      </c>
      <c r="AG805" t="s">
        <v>290</v>
      </c>
      <c r="AH805" t="s">
        <v>290</v>
      </c>
      <c r="AI805" t="s">
        <v>290</v>
      </c>
      <c r="AJ805" t="s">
        <v>290</v>
      </c>
      <c r="AK805" t="s">
        <v>290</v>
      </c>
      <c r="AL805" t="s">
        <v>290</v>
      </c>
      <c r="AM805" t="s">
        <v>290</v>
      </c>
      <c r="AN805" t="s">
        <v>290</v>
      </c>
      <c r="AO805">
        <v>141</v>
      </c>
      <c r="AP805" t="s">
        <v>290</v>
      </c>
      <c r="AQ805">
        <v>78</v>
      </c>
      <c r="AR805">
        <v>86</v>
      </c>
      <c r="AS805">
        <v>164</v>
      </c>
      <c r="AT805">
        <v>41.930356000000003</v>
      </c>
      <c r="AU805">
        <v>-89.077526000000006</v>
      </c>
      <c r="AV805">
        <v>1</v>
      </c>
      <c r="AW805" t="s">
        <v>16360</v>
      </c>
      <c r="AX805">
        <v>1415</v>
      </c>
      <c r="AY805" t="s">
        <v>18273</v>
      </c>
      <c r="BB805" t="s">
        <v>4001</v>
      </c>
      <c r="BC805" t="s">
        <v>288</v>
      </c>
      <c r="BD805" t="s">
        <v>18271</v>
      </c>
      <c r="BE805">
        <v>61068</v>
      </c>
      <c r="BF805" t="s">
        <v>16346</v>
      </c>
      <c r="BG805" t="s">
        <v>16363</v>
      </c>
      <c r="BH805" t="b">
        <f>IFERROR(MATCH('2020'!A805, '2021'!A:A, 0) &gt;0, FALSE)</f>
        <v>1</v>
      </c>
    </row>
    <row r="806" spans="1:60">
      <c r="A806" t="s">
        <v>4003</v>
      </c>
      <c r="B806" t="s">
        <v>3129</v>
      </c>
      <c r="C806" t="s">
        <v>314</v>
      </c>
      <c r="D806" t="s">
        <v>3713</v>
      </c>
      <c r="E806" t="s">
        <v>18274</v>
      </c>
      <c r="F806" t="s">
        <v>4006</v>
      </c>
      <c r="G806" t="s">
        <v>4007</v>
      </c>
      <c r="H806" t="s">
        <v>288</v>
      </c>
      <c r="I806">
        <v>61252</v>
      </c>
      <c r="J806" t="s">
        <v>18275</v>
      </c>
      <c r="K806" t="s">
        <v>196</v>
      </c>
      <c r="L806">
        <v>3.3</v>
      </c>
      <c r="M806">
        <v>12.3</v>
      </c>
      <c r="N806">
        <v>4.8</v>
      </c>
      <c r="O806">
        <v>20.399999999999999</v>
      </c>
      <c r="P806">
        <v>29</v>
      </c>
      <c r="Q806" t="s">
        <v>290</v>
      </c>
      <c r="R806" t="s">
        <v>290</v>
      </c>
      <c r="S806">
        <v>14</v>
      </c>
      <c r="T806">
        <v>12</v>
      </c>
      <c r="U806">
        <v>11</v>
      </c>
      <c r="V806">
        <v>10</v>
      </c>
      <c r="W806">
        <v>10</v>
      </c>
      <c r="X806" t="s">
        <v>290</v>
      </c>
      <c r="Y806" t="s">
        <v>290</v>
      </c>
      <c r="Z806">
        <v>16</v>
      </c>
      <c r="AA806" t="s">
        <v>290</v>
      </c>
      <c r="AB806" t="s">
        <v>290</v>
      </c>
      <c r="AC806" t="s">
        <v>290</v>
      </c>
      <c r="AD806" t="s">
        <v>290</v>
      </c>
      <c r="AE806" t="s">
        <v>290</v>
      </c>
      <c r="AF806" t="s">
        <v>290</v>
      </c>
      <c r="AG806" t="s">
        <v>290</v>
      </c>
      <c r="AH806" t="s">
        <v>290</v>
      </c>
      <c r="AI806" t="s">
        <v>290</v>
      </c>
      <c r="AJ806" t="s">
        <v>290</v>
      </c>
      <c r="AK806" t="s">
        <v>290</v>
      </c>
      <c r="AL806" t="s">
        <v>290</v>
      </c>
      <c r="AM806" t="s">
        <v>290</v>
      </c>
      <c r="AN806" t="s">
        <v>290</v>
      </c>
      <c r="AO806">
        <v>150</v>
      </c>
      <c r="AP806" t="s">
        <v>290</v>
      </c>
      <c r="AQ806">
        <v>68</v>
      </c>
      <c r="AR806">
        <v>89</v>
      </c>
      <c r="AS806">
        <v>157</v>
      </c>
      <c r="AT806">
        <v>41.869219999999999</v>
      </c>
      <c r="AU806">
        <v>-90.157075000000006</v>
      </c>
      <c r="AV806">
        <v>1</v>
      </c>
      <c r="AW806" t="s">
        <v>16343</v>
      </c>
      <c r="AX806">
        <v>711</v>
      </c>
      <c r="AY806" t="s">
        <v>18276</v>
      </c>
      <c r="BB806" t="s">
        <v>4007</v>
      </c>
      <c r="BC806" t="s">
        <v>288</v>
      </c>
      <c r="BD806" t="s">
        <v>18277</v>
      </c>
      <c r="BE806">
        <v>61252</v>
      </c>
      <c r="BF806" t="s">
        <v>16346</v>
      </c>
      <c r="BG806" t="s">
        <v>196</v>
      </c>
      <c r="BH806" t="b">
        <f>IFERROR(MATCH('2020'!A806, '2021'!A:A, 0) &gt;0, FALSE)</f>
        <v>1</v>
      </c>
    </row>
    <row r="807" spans="1:60">
      <c r="A807" t="s">
        <v>4009</v>
      </c>
      <c r="B807" t="s">
        <v>4010</v>
      </c>
      <c r="D807" t="s">
        <v>1119</v>
      </c>
      <c r="E807" t="s">
        <v>4011</v>
      </c>
      <c r="F807" t="s">
        <v>4012</v>
      </c>
      <c r="G807" t="s">
        <v>1818</v>
      </c>
      <c r="H807" t="s">
        <v>288</v>
      </c>
      <c r="I807">
        <v>61081</v>
      </c>
      <c r="J807" t="s">
        <v>18278</v>
      </c>
      <c r="K807" t="s">
        <v>196</v>
      </c>
      <c r="L807">
        <v>4</v>
      </c>
      <c r="M807">
        <v>15.5</v>
      </c>
      <c r="N807">
        <v>9</v>
      </c>
      <c r="O807">
        <v>28.5</v>
      </c>
      <c r="P807" t="s">
        <v>290</v>
      </c>
      <c r="Q807" t="s">
        <v>290</v>
      </c>
      <c r="R807" t="s">
        <v>290</v>
      </c>
      <c r="S807" t="s">
        <v>290</v>
      </c>
      <c r="T807" t="s">
        <v>290</v>
      </c>
      <c r="U807" t="s">
        <v>290</v>
      </c>
      <c r="V807" t="s">
        <v>290</v>
      </c>
      <c r="W807" t="s">
        <v>290</v>
      </c>
      <c r="X807" t="s">
        <v>290</v>
      </c>
      <c r="Y807" t="s">
        <v>290</v>
      </c>
      <c r="Z807">
        <v>50</v>
      </c>
      <c r="AA807">
        <v>56</v>
      </c>
      <c r="AB807">
        <v>51</v>
      </c>
      <c r="AC807">
        <v>42</v>
      </c>
      <c r="AD807" t="s">
        <v>290</v>
      </c>
      <c r="AE807" t="s">
        <v>290</v>
      </c>
      <c r="AF807" t="s">
        <v>290</v>
      </c>
      <c r="AG807" t="s">
        <v>290</v>
      </c>
      <c r="AH807" t="s">
        <v>290</v>
      </c>
      <c r="AI807" t="s">
        <v>290</v>
      </c>
      <c r="AJ807">
        <v>31</v>
      </c>
      <c r="AK807" t="s">
        <v>290</v>
      </c>
      <c r="AL807" t="s">
        <v>290</v>
      </c>
      <c r="AM807" t="s">
        <v>290</v>
      </c>
      <c r="AN807" t="s">
        <v>290</v>
      </c>
      <c r="AO807">
        <v>165</v>
      </c>
      <c r="AP807" t="s">
        <v>290</v>
      </c>
      <c r="AQ807">
        <v>93</v>
      </c>
      <c r="AR807">
        <v>115</v>
      </c>
      <c r="AS807">
        <v>208</v>
      </c>
      <c r="AT807">
        <v>41.808463000000003</v>
      </c>
      <c r="AU807">
        <v>-89.711078000000001</v>
      </c>
      <c r="AV807">
        <v>1</v>
      </c>
      <c r="AW807" t="s">
        <v>16360</v>
      </c>
      <c r="AX807">
        <v>1101</v>
      </c>
      <c r="AY807" t="s">
        <v>17401</v>
      </c>
      <c r="BB807" t="s">
        <v>1818</v>
      </c>
      <c r="BC807" t="s">
        <v>288</v>
      </c>
      <c r="BD807" t="s">
        <v>18277</v>
      </c>
      <c r="BE807">
        <v>61081</v>
      </c>
      <c r="BF807" t="s">
        <v>16346</v>
      </c>
      <c r="BG807" t="s">
        <v>16363</v>
      </c>
      <c r="BH807" t="b">
        <f>IFERROR(MATCH('2020'!A807, '2021'!A:A, 0) &gt;0, FALSE)</f>
        <v>1</v>
      </c>
    </row>
    <row r="808" spans="1:60">
      <c r="A808" t="s">
        <v>4014</v>
      </c>
      <c r="B808" t="s">
        <v>4015</v>
      </c>
      <c r="C808" t="s">
        <v>314</v>
      </c>
      <c r="D808" t="s">
        <v>1069</v>
      </c>
      <c r="E808" t="s">
        <v>18279</v>
      </c>
      <c r="F808" t="s">
        <v>4017</v>
      </c>
      <c r="G808" t="s">
        <v>4018</v>
      </c>
      <c r="H808" t="s">
        <v>288</v>
      </c>
      <c r="I808">
        <v>61071</v>
      </c>
      <c r="J808" t="s">
        <v>18280</v>
      </c>
      <c r="K808" t="s">
        <v>196</v>
      </c>
      <c r="L808">
        <v>1</v>
      </c>
      <c r="M808">
        <v>12</v>
      </c>
      <c r="N808">
        <v>6</v>
      </c>
      <c r="O808">
        <v>19</v>
      </c>
      <c r="P808">
        <v>19</v>
      </c>
      <c r="Q808">
        <v>10</v>
      </c>
      <c r="R808">
        <v>10</v>
      </c>
      <c r="S808">
        <v>10</v>
      </c>
      <c r="T808">
        <v>10</v>
      </c>
      <c r="U808">
        <v>14</v>
      </c>
      <c r="V808">
        <v>12</v>
      </c>
      <c r="W808" t="s">
        <v>290</v>
      </c>
      <c r="X808">
        <v>11</v>
      </c>
      <c r="Y808">
        <v>12</v>
      </c>
      <c r="Z808" t="s">
        <v>290</v>
      </c>
      <c r="AA808" t="s">
        <v>290</v>
      </c>
      <c r="AB808" t="s">
        <v>290</v>
      </c>
      <c r="AC808" t="s">
        <v>290</v>
      </c>
      <c r="AD808" t="s">
        <v>290</v>
      </c>
      <c r="AE808" t="s">
        <v>290</v>
      </c>
      <c r="AF808" t="s">
        <v>290</v>
      </c>
      <c r="AG808" t="s">
        <v>290</v>
      </c>
      <c r="AH808" t="s">
        <v>290</v>
      </c>
      <c r="AI808" t="s">
        <v>290</v>
      </c>
      <c r="AJ808">
        <v>10</v>
      </c>
      <c r="AK808" t="s">
        <v>290</v>
      </c>
      <c r="AL808" t="s">
        <v>290</v>
      </c>
      <c r="AM808" t="s">
        <v>290</v>
      </c>
      <c r="AN808" t="s">
        <v>290</v>
      </c>
      <c r="AO808">
        <v>84</v>
      </c>
      <c r="AP808">
        <v>17</v>
      </c>
      <c r="AQ808">
        <v>52</v>
      </c>
      <c r="AR808">
        <v>62</v>
      </c>
      <c r="AS808">
        <v>114</v>
      </c>
      <c r="AT808">
        <v>41.773497999999996</v>
      </c>
      <c r="AU808">
        <v>-89.702741000000003</v>
      </c>
      <c r="AV808">
        <v>1</v>
      </c>
      <c r="AW808" t="s">
        <v>16343</v>
      </c>
      <c r="AX808">
        <v>701</v>
      </c>
      <c r="AY808" t="s">
        <v>18281</v>
      </c>
      <c r="BB808" t="s">
        <v>4018</v>
      </c>
      <c r="BC808" t="s">
        <v>288</v>
      </c>
      <c r="BD808" t="s">
        <v>18277</v>
      </c>
      <c r="BE808">
        <v>61071</v>
      </c>
      <c r="BF808" t="s">
        <v>16346</v>
      </c>
      <c r="BG808" t="s">
        <v>196</v>
      </c>
      <c r="BH808" t="b">
        <f>IFERROR(MATCH('2020'!A808, '2021'!A:A, 0) &gt;0, FALSE)</f>
        <v>1</v>
      </c>
    </row>
    <row r="809" spans="1:60">
      <c r="A809" t="s">
        <v>4020</v>
      </c>
      <c r="B809" t="s">
        <v>2699</v>
      </c>
      <c r="C809" t="s">
        <v>283</v>
      </c>
      <c r="D809" t="s">
        <v>4021</v>
      </c>
      <c r="E809" t="s">
        <v>4022</v>
      </c>
      <c r="F809" t="s">
        <v>4023</v>
      </c>
      <c r="G809" t="s">
        <v>1818</v>
      </c>
      <c r="H809" t="s">
        <v>288</v>
      </c>
      <c r="I809">
        <v>61081</v>
      </c>
      <c r="J809" t="s">
        <v>18282</v>
      </c>
      <c r="K809" t="s">
        <v>196</v>
      </c>
      <c r="L809">
        <v>1.5</v>
      </c>
      <c r="M809">
        <v>12</v>
      </c>
      <c r="N809">
        <v>3</v>
      </c>
      <c r="O809">
        <v>16.5</v>
      </c>
      <c r="P809">
        <v>25</v>
      </c>
      <c r="Q809" t="s">
        <v>290</v>
      </c>
      <c r="R809">
        <v>11</v>
      </c>
      <c r="S809">
        <v>13</v>
      </c>
      <c r="T809">
        <v>14</v>
      </c>
      <c r="U809">
        <v>14</v>
      </c>
      <c r="V809">
        <v>12</v>
      </c>
      <c r="W809">
        <v>13</v>
      </c>
      <c r="X809">
        <v>11</v>
      </c>
      <c r="Y809">
        <v>17</v>
      </c>
      <c r="Z809" t="s">
        <v>290</v>
      </c>
      <c r="AA809" t="s">
        <v>290</v>
      </c>
      <c r="AB809" t="s">
        <v>290</v>
      </c>
      <c r="AC809" t="s">
        <v>290</v>
      </c>
      <c r="AD809" t="s">
        <v>290</v>
      </c>
      <c r="AE809" t="s">
        <v>290</v>
      </c>
      <c r="AF809" t="s">
        <v>290</v>
      </c>
      <c r="AG809" t="s">
        <v>290</v>
      </c>
      <c r="AH809">
        <v>12</v>
      </c>
      <c r="AI809" t="s">
        <v>290</v>
      </c>
      <c r="AJ809" t="s">
        <v>290</v>
      </c>
      <c r="AK809" t="s">
        <v>290</v>
      </c>
      <c r="AL809" t="s">
        <v>290</v>
      </c>
      <c r="AM809" t="s">
        <v>290</v>
      </c>
      <c r="AN809" t="s">
        <v>290</v>
      </c>
      <c r="AO809">
        <v>126</v>
      </c>
      <c r="AP809">
        <v>13</v>
      </c>
      <c r="AQ809">
        <v>76</v>
      </c>
      <c r="AR809">
        <v>76</v>
      </c>
      <c r="AS809">
        <v>152</v>
      </c>
      <c r="AT809">
        <v>41.790934</v>
      </c>
      <c r="AU809">
        <v>-89.697338000000002</v>
      </c>
      <c r="AV809">
        <v>1</v>
      </c>
      <c r="AW809" t="s">
        <v>16360</v>
      </c>
      <c r="AX809">
        <v>6</v>
      </c>
      <c r="AY809" t="s">
        <v>18283</v>
      </c>
      <c r="BB809" t="s">
        <v>1818</v>
      </c>
      <c r="BC809" t="s">
        <v>288</v>
      </c>
      <c r="BD809" t="s">
        <v>18277</v>
      </c>
      <c r="BE809">
        <v>61081</v>
      </c>
      <c r="BF809" t="s">
        <v>16346</v>
      </c>
      <c r="BG809" t="s">
        <v>16363</v>
      </c>
      <c r="BH809" t="b">
        <f>IFERROR(MATCH('2020'!A809, '2021'!A:A, 0) &gt;0, FALSE)</f>
        <v>1</v>
      </c>
    </row>
    <row r="810" spans="1:60">
      <c r="A810" t="s">
        <v>4024</v>
      </c>
      <c r="B810" t="s">
        <v>4025</v>
      </c>
      <c r="C810" t="s">
        <v>314</v>
      </c>
      <c r="D810" t="s">
        <v>3912</v>
      </c>
      <c r="E810" t="s">
        <v>4026</v>
      </c>
      <c r="F810" t="s">
        <v>4027</v>
      </c>
      <c r="G810" t="s">
        <v>1818</v>
      </c>
      <c r="H810" t="s">
        <v>288</v>
      </c>
      <c r="I810">
        <v>61081</v>
      </c>
      <c r="J810" t="s">
        <v>18284</v>
      </c>
      <c r="K810" t="s">
        <v>196</v>
      </c>
      <c r="L810">
        <v>1</v>
      </c>
      <c r="M810">
        <v>7.5</v>
      </c>
      <c r="N810">
        <v>3</v>
      </c>
      <c r="O810">
        <v>11.5</v>
      </c>
      <c r="P810">
        <v>17</v>
      </c>
      <c r="Q810">
        <v>13</v>
      </c>
      <c r="R810">
        <v>11</v>
      </c>
      <c r="S810" t="s">
        <v>290</v>
      </c>
      <c r="T810">
        <v>11</v>
      </c>
      <c r="U810" t="s">
        <v>290</v>
      </c>
      <c r="V810" t="s">
        <v>290</v>
      </c>
      <c r="W810" t="s">
        <v>290</v>
      </c>
      <c r="X810" t="s">
        <v>290</v>
      </c>
      <c r="Y810" t="s">
        <v>290</v>
      </c>
      <c r="Z810" t="s">
        <v>290</v>
      </c>
      <c r="AA810" t="s">
        <v>290</v>
      </c>
      <c r="AB810" t="s">
        <v>290</v>
      </c>
      <c r="AC810" t="s">
        <v>290</v>
      </c>
      <c r="AD810" t="s">
        <v>290</v>
      </c>
      <c r="AE810" t="s">
        <v>290</v>
      </c>
      <c r="AF810" t="s">
        <v>290</v>
      </c>
      <c r="AG810" t="s">
        <v>290</v>
      </c>
      <c r="AH810" t="s">
        <v>290</v>
      </c>
      <c r="AI810" t="s">
        <v>290</v>
      </c>
      <c r="AJ810" t="s">
        <v>290</v>
      </c>
      <c r="AK810" t="s">
        <v>290</v>
      </c>
      <c r="AL810" t="s">
        <v>290</v>
      </c>
      <c r="AM810" t="s">
        <v>290</v>
      </c>
      <c r="AN810" t="s">
        <v>290</v>
      </c>
      <c r="AO810">
        <v>63</v>
      </c>
      <c r="AP810">
        <v>13</v>
      </c>
      <c r="AQ810">
        <v>29</v>
      </c>
      <c r="AR810">
        <v>53</v>
      </c>
      <c r="AS810">
        <v>82</v>
      </c>
      <c r="AT810">
        <v>41.807816000000003</v>
      </c>
      <c r="AU810">
        <v>-89.676050000000004</v>
      </c>
      <c r="AV810">
        <v>1</v>
      </c>
      <c r="AW810" t="s">
        <v>16343</v>
      </c>
      <c r="AX810">
        <v>2000</v>
      </c>
      <c r="AY810" t="s">
        <v>18285</v>
      </c>
      <c r="BB810" t="s">
        <v>1818</v>
      </c>
      <c r="BC810" t="s">
        <v>288</v>
      </c>
      <c r="BD810" t="s">
        <v>18277</v>
      </c>
      <c r="BE810">
        <v>61081</v>
      </c>
      <c r="BF810" t="s">
        <v>16346</v>
      </c>
      <c r="BG810" t="s">
        <v>196</v>
      </c>
      <c r="BH810" t="b">
        <f>IFERROR(MATCH('2020'!A810, '2021'!A:A, 0) &gt;0, FALSE)</f>
        <v>1</v>
      </c>
    </row>
    <row r="811" spans="1:60">
      <c r="A811" t="s">
        <v>4028</v>
      </c>
      <c r="B811" t="s">
        <v>4025</v>
      </c>
      <c r="C811" t="s">
        <v>314</v>
      </c>
      <c r="D811" t="s">
        <v>2729</v>
      </c>
      <c r="E811" t="s">
        <v>4029</v>
      </c>
      <c r="F811" t="s">
        <v>4030</v>
      </c>
      <c r="G811" t="s">
        <v>197</v>
      </c>
      <c r="H811" t="s">
        <v>288</v>
      </c>
      <c r="I811">
        <v>61605</v>
      </c>
      <c r="J811" t="s">
        <v>18286</v>
      </c>
      <c r="K811" t="s">
        <v>197</v>
      </c>
      <c r="L811">
        <v>1</v>
      </c>
      <c r="M811">
        <v>9</v>
      </c>
      <c r="N811">
        <v>2</v>
      </c>
      <c r="O811">
        <v>12</v>
      </c>
      <c r="P811" t="s">
        <v>290</v>
      </c>
      <c r="Q811">
        <v>25</v>
      </c>
      <c r="R811">
        <v>23</v>
      </c>
      <c r="S811">
        <v>16</v>
      </c>
      <c r="T811">
        <v>18</v>
      </c>
      <c r="U811" t="s">
        <v>290</v>
      </c>
      <c r="V811">
        <v>18</v>
      </c>
      <c r="W811">
        <v>16</v>
      </c>
      <c r="X811">
        <v>19</v>
      </c>
      <c r="Y811">
        <v>22</v>
      </c>
      <c r="Z811" t="s">
        <v>290</v>
      </c>
      <c r="AA811" t="s">
        <v>290</v>
      </c>
      <c r="AB811" t="s">
        <v>290</v>
      </c>
      <c r="AC811" t="s">
        <v>290</v>
      </c>
      <c r="AD811" t="s">
        <v>290</v>
      </c>
      <c r="AE811" t="s">
        <v>290</v>
      </c>
      <c r="AF811" t="s">
        <v>290</v>
      </c>
      <c r="AG811" t="s">
        <v>290</v>
      </c>
      <c r="AH811" t="s">
        <v>290</v>
      </c>
      <c r="AI811" t="s">
        <v>290</v>
      </c>
      <c r="AJ811" t="s">
        <v>290</v>
      </c>
      <c r="AK811" t="s">
        <v>290</v>
      </c>
      <c r="AL811" t="s">
        <v>290</v>
      </c>
      <c r="AM811">
        <v>131</v>
      </c>
      <c r="AN811" t="s">
        <v>290</v>
      </c>
      <c r="AO811">
        <v>26</v>
      </c>
      <c r="AP811" t="s">
        <v>290</v>
      </c>
      <c r="AQ811">
        <v>83</v>
      </c>
      <c r="AR811">
        <v>83</v>
      </c>
      <c r="AS811">
        <v>166</v>
      </c>
      <c r="AT811">
        <v>40.673625000000001</v>
      </c>
      <c r="AU811">
        <v>-89.626251999999994</v>
      </c>
      <c r="AV811">
        <v>1</v>
      </c>
      <c r="AW811" t="s">
        <v>16343</v>
      </c>
      <c r="AX811">
        <v>1311</v>
      </c>
      <c r="AY811" t="s">
        <v>18287</v>
      </c>
      <c r="BB811" t="s">
        <v>197</v>
      </c>
      <c r="BC811" t="s">
        <v>288</v>
      </c>
      <c r="BD811" t="s">
        <v>18288</v>
      </c>
      <c r="BE811">
        <v>61605</v>
      </c>
      <c r="BF811" t="s">
        <v>16346</v>
      </c>
      <c r="BG811" t="s">
        <v>18289</v>
      </c>
      <c r="BH811" t="b">
        <f>IFERROR(MATCH('2020'!A811, '2021'!A:A, 0) &gt;0, FALSE)</f>
        <v>1</v>
      </c>
    </row>
    <row r="812" spans="1:60">
      <c r="A812" t="s">
        <v>4032</v>
      </c>
      <c r="B812" t="s">
        <v>4033</v>
      </c>
      <c r="C812" t="s">
        <v>283</v>
      </c>
      <c r="D812" t="s">
        <v>4034</v>
      </c>
      <c r="E812" t="s">
        <v>4035</v>
      </c>
      <c r="F812" t="s">
        <v>4036</v>
      </c>
      <c r="G812" t="s">
        <v>197</v>
      </c>
      <c r="H812" t="s">
        <v>288</v>
      </c>
      <c r="I812">
        <v>61615</v>
      </c>
      <c r="J812" t="s">
        <v>18290</v>
      </c>
      <c r="K812" t="s">
        <v>197</v>
      </c>
      <c r="L812">
        <v>3</v>
      </c>
      <c r="M812">
        <v>16</v>
      </c>
      <c r="N812">
        <v>10</v>
      </c>
      <c r="O812">
        <v>29</v>
      </c>
      <c r="P812">
        <v>26</v>
      </c>
      <c r="Q812">
        <v>18</v>
      </c>
      <c r="R812">
        <v>16</v>
      </c>
      <c r="S812">
        <v>12</v>
      </c>
      <c r="T812">
        <v>11</v>
      </c>
      <c r="U812">
        <v>16</v>
      </c>
      <c r="V812" t="s">
        <v>290</v>
      </c>
      <c r="W812">
        <v>22</v>
      </c>
      <c r="X812">
        <v>11</v>
      </c>
      <c r="Y812">
        <v>12</v>
      </c>
      <c r="Z812" t="s">
        <v>290</v>
      </c>
      <c r="AA812" t="s">
        <v>290</v>
      </c>
      <c r="AB812" t="s">
        <v>290</v>
      </c>
      <c r="AC812" t="s">
        <v>290</v>
      </c>
      <c r="AD812" t="s">
        <v>290</v>
      </c>
      <c r="AE812" t="s">
        <v>290</v>
      </c>
      <c r="AF812" t="s">
        <v>290</v>
      </c>
      <c r="AG812" t="s">
        <v>290</v>
      </c>
      <c r="AH812" t="s">
        <v>290</v>
      </c>
      <c r="AI812" t="s">
        <v>290</v>
      </c>
      <c r="AJ812">
        <v>20</v>
      </c>
      <c r="AK812" t="s">
        <v>290</v>
      </c>
      <c r="AL812">
        <v>11</v>
      </c>
      <c r="AM812" t="s">
        <v>290</v>
      </c>
      <c r="AN812" t="s">
        <v>290</v>
      </c>
      <c r="AO812">
        <v>93</v>
      </c>
      <c r="AP812">
        <v>31</v>
      </c>
      <c r="AQ812">
        <v>90</v>
      </c>
      <c r="AR812">
        <v>72</v>
      </c>
      <c r="AS812">
        <v>162</v>
      </c>
      <c r="AT812">
        <v>40.733001999999999</v>
      </c>
      <c r="AU812">
        <v>-89.629913000000002</v>
      </c>
      <c r="AV812">
        <v>1</v>
      </c>
      <c r="AW812" t="s">
        <v>16343</v>
      </c>
      <c r="AX812">
        <v>2329</v>
      </c>
      <c r="AY812" t="s">
        <v>18291</v>
      </c>
      <c r="BB812" t="s">
        <v>197</v>
      </c>
      <c r="BC812" t="s">
        <v>288</v>
      </c>
      <c r="BD812" t="s">
        <v>18288</v>
      </c>
      <c r="BE812">
        <v>61615</v>
      </c>
      <c r="BF812" t="s">
        <v>16346</v>
      </c>
      <c r="BG812" t="s">
        <v>18289</v>
      </c>
      <c r="BH812" t="b">
        <f>IFERROR(MATCH('2020'!A812, '2021'!A:A, 0) &gt;0, FALSE)</f>
        <v>1</v>
      </c>
    </row>
    <row r="813" spans="1:60">
      <c r="A813" t="s">
        <v>4038</v>
      </c>
      <c r="B813" t="s">
        <v>4039</v>
      </c>
      <c r="C813" t="s">
        <v>283</v>
      </c>
      <c r="D813" t="s">
        <v>402</v>
      </c>
      <c r="E813" t="s">
        <v>4040</v>
      </c>
      <c r="F813" t="s">
        <v>4041</v>
      </c>
      <c r="G813" t="s">
        <v>197</v>
      </c>
      <c r="H813" t="s">
        <v>288</v>
      </c>
      <c r="I813">
        <v>61603</v>
      </c>
      <c r="J813" t="s">
        <v>18292</v>
      </c>
      <c r="K813" t="s">
        <v>197</v>
      </c>
      <c r="L813">
        <v>6.5</v>
      </c>
      <c r="M813">
        <v>40.5</v>
      </c>
      <c r="N813">
        <v>15</v>
      </c>
      <c r="O813">
        <v>62</v>
      </c>
      <c r="P813">
        <v>22</v>
      </c>
      <c r="Q813">
        <v>34</v>
      </c>
      <c r="R813">
        <v>27</v>
      </c>
      <c r="S813">
        <v>23</v>
      </c>
      <c r="T813">
        <v>26</v>
      </c>
      <c r="U813">
        <v>31</v>
      </c>
      <c r="V813" t="s">
        <v>290</v>
      </c>
      <c r="W813" t="s">
        <v>290</v>
      </c>
      <c r="X813" t="s">
        <v>290</v>
      </c>
      <c r="Y813" t="s">
        <v>290</v>
      </c>
      <c r="Z813">
        <v>45</v>
      </c>
      <c r="AA813">
        <v>58</v>
      </c>
      <c r="AB813">
        <v>57</v>
      </c>
      <c r="AC813">
        <v>59</v>
      </c>
      <c r="AD813" t="s">
        <v>290</v>
      </c>
      <c r="AE813" t="s">
        <v>290</v>
      </c>
      <c r="AF813" t="s">
        <v>290</v>
      </c>
      <c r="AG813" t="s">
        <v>290</v>
      </c>
      <c r="AH813" t="s">
        <v>290</v>
      </c>
      <c r="AI813" t="s">
        <v>290</v>
      </c>
      <c r="AJ813" t="s">
        <v>290</v>
      </c>
      <c r="AK813" t="s">
        <v>290</v>
      </c>
      <c r="AL813">
        <v>22</v>
      </c>
      <c r="AM813">
        <v>41</v>
      </c>
      <c r="AN813" t="s">
        <v>290</v>
      </c>
      <c r="AO813">
        <v>290</v>
      </c>
      <c r="AP813">
        <v>26</v>
      </c>
      <c r="AQ813">
        <v>187</v>
      </c>
      <c r="AR813">
        <v>195</v>
      </c>
      <c r="AS813">
        <v>382</v>
      </c>
      <c r="AT813">
        <v>40.730200000000004</v>
      </c>
      <c r="AU813">
        <v>-89.588598000000005</v>
      </c>
      <c r="AV813">
        <v>1</v>
      </c>
      <c r="AW813" t="s">
        <v>16360</v>
      </c>
      <c r="AX813">
        <v>3506</v>
      </c>
      <c r="AY813" t="s">
        <v>17070</v>
      </c>
      <c r="BB813" t="s">
        <v>197</v>
      </c>
      <c r="BC813" t="s">
        <v>288</v>
      </c>
      <c r="BD813" t="s">
        <v>18288</v>
      </c>
      <c r="BE813">
        <v>61603</v>
      </c>
      <c r="BF813" t="s">
        <v>16346</v>
      </c>
      <c r="BG813" t="s">
        <v>16363</v>
      </c>
      <c r="BH813" t="b">
        <f>IFERROR(MATCH('2020'!A813, '2021'!A:A, 0) &gt;0, FALSE)</f>
        <v>1</v>
      </c>
    </row>
    <row r="814" spans="1:60">
      <c r="A814" t="s">
        <v>4043</v>
      </c>
      <c r="B814" t="s">
        <v>4044</v>
      </c>
      <c r="C814" t="s">
        <v>283</v>
      </c>
      <c r="D814" t="s">
        <v>1417</v>
      </c>
      <c r="E814" t="s">
        <v>4045</v>
      </c>
      <c r="F814" t="s">
        <v>4046</v>
      </c>
      <c r="G814" t="s">
        <v>197</v>
      </c>
      <c r="H814" t="s">
        <v>288</v>
      </c>
      <c r="I814">
        <v>61605</v>
      </c>
      <c r="J814" t="s">
        <v>18293</v>
      </c>
      <c r="K814" t="s">
        <v>197</v>
      </c>
      <c r="L814">
        <v>1</v>
      </c>
      <c r="M814">
        <v>4</v>
      </c>
      <c r="N814">
        <v>0</v>
      </c>
      <c r="O814">
        <v>5</v>
      </c>
      <c r="P814" t="s">
        <v>290</v>
      </c>
      <c r="Q814">
        <v>14</v>
      </c>
      <c r="R814">
        <v>14</v>
      </c>
      <c r="S814">
        <v>14</v>
      </c>
      <c r="T814">
        <v>13</v>
      </c>
      <c r="U814" t="s">
        <v>290</v>
      </c>
      <c r="V814" t="s">
        <v>290</v>
      </c>
      <c r="W814" t="s">
        <v>290</v>
      </c>
      <c r="X814" t="s">
        <v>290</v>
      </c>
      <c r="Y814" t="s">
        <v>290</v>
      </c>
      <c r="Z814" t="s">
        <v>290</v>
      </c>
      <c r="AA814" t="s">
        <v>290</v>
      </c>
      <c r="AB814" t="s">
        <v>290</v>
      </c>
      <c r="AC814" t="s">
        <v>290</v>
      </c>
      <c r="AD814" t="s">
        <v>290</v>
      </c>
      <c r="AE814" t="s">
        <v>290</v>
      </c>
      <c r="AF814" t="s">
        <v>290</v>
      </c>
      <c r="AG814" t="s">
        <v>290</v>
      </c>
      <c r="AH814" t="s">
        <v>290</v>
      </c>
      <c r="AI814" t="s">
        <v>290</v>
      </c>
      <c r="AJ814" t="s">
        <v>290</v>
      </c>
      <c r="AK814" t="s">
        <v>290</v>
      </c>
      <c r="AL814" t="s">
        <v>290</v>
      </c>
      <c r="AM814">
        <v>45</v>
      </c>
      <c r="AN814" t="s">
        <v>290</v>
      </c>
      <c r="AO814" t="s">
        <v>290</v>
      </c>
      <c r="AP814">
        <v>10</v>
      </c>
      <c r="AQ814">
        <v>30</v>
      </c>
      <c r="AR814">
        <v>25</v>
      </c>
      <c r="AS814">
        <v>55</v>
      </c>
      <c r="AT814">
        <v>40.673295000000003</v>
      </c>
      <c r="AU814">
        <v>-89.649525999999994</v>
      </c>
      <c r="AV814">
        <v>1</v>
      </c>
      <c r="AW814" t="s">
        <v>16343</v>
      </c>
      <c r="AX814">
        <v>3523</v>
      </c>
      <c r="AY814" t="s">
        <v>18294</v>
      </c>
      <c r="BB814" t="s">
        <v>197</v>
      </c>
      <c r="BC814" t="s">
        <v>288</v>
      </c>
      <c r="BD814" t="s">
        <v>18288</v>
      </c>
      <c r="BE814">
        <v>61605</v>
      </c>
      <c r="BF814" t="s">
        <v>16346</v>
      </c>
      <c r="BG814" t="s">
        <v>18289</v>
      </c>
      <c r="BH814" t="b">
        <f>IFERROR(MATCH('2020'!A814, '2021'!A:A, 0) &gt;0, FALSE)</f>
        <v>1</v>
      </c>
    </row>
    <row r="815" spans="1:60">
      <c r="A815" t="s">
        <v>4047</v>
      </c>
      <c r="B815" t="s">
        <v>4048</v>
      </c>
      <c r="D815" t="s">
        <v>1837</v>
      </c>
      <c r="E815" t="s">
        <v>3912</v>
      </c>
      <c r="F815" t="s">
        <v>4049</v>
      </c>
      <c r="G815" t="s">
        <v>197</v>
      </c>
      <c r="H815" t="s">
        <v>288</v>
      </c>
      <c r="I815">
        <v>61614</v>
      </c>
      <c r="J815" t="s">
        <v>18295</v>
      </c>
      <c r="K815" t="s">
        <v>197</v>
      </c>
      <c r="L815">
        <v>1.5</v>
      </c>
      <c r="M815">
        <v>2.2999999999999998</v>
      </c>
      <c r="N815">
        <v>0</v>
      </c>
      <c r="O815">
        <v>3.8</v>
      </c>
      <c r="P815" t="s">
        <v>290</v>
      </c>
      <c r="Q815" t="s">
        <v>290</v>
      </c>
      <c r="R815" t="s">
        <v>290</v>
      </c>
      <c r="S815" t="s">
        <v>290</v>
      </c>
      <c r="T815" t="s">
        <v>290</v>
      </c>
      <c r="U815" t="s">
        <v>290</v>
      </c>
      <c r="V815" t="s">
        <v>290</v>
      </c>
      <c r="W815" t="s">
        <v>290</v>
      </c>
      <c r="X815" t="s">
        <v>290</v>
      </c>
      <c r="Y815" t="s">
        <v>290</v>
      </c>
      <c r="Z815" t="s">
        <v>290</v>
      </c>
      <c r="AA815" t="s">
        <v>290</v>
      </c>
      <c r="AB815" t="s">
        <v>290</v>
      </c>
      <c r="AC815" t="s">
        <v>290</v>
      </c>
      <c r="AD815" t="s">
        <v>290</v>
      </c>
      <c r="AE815" t="s">
        <v>290</v>
      </c>
      <c r="AF815" t="s">
        <v>290</v>
      </c>
      <c r="AG815" t="s">
        <v>290</v>
      </c>
      <c r="AH815" t="s">
        <v>290</v>
      </c>
      <c r="AI815" t="s">
        <v>290</v>
      </c>
      <c r="AJ815" t="s">
        <v>290</v>
      </c>
      <c r="AK815" t="s">
        <v>290</v>
      </c>
      <c r="AL815" t="s">
        <v>290</v>
      </c>
      <c r="AM815" t="s">
        <v>290</v>
      </c>
      <c r="AN815" t="s">
        <v>290</v>
      </c>
      <c r="AO815">
        <v>15</v>
      </c>
      <c r="AP815" t="s">
        <v>290</v>
      </c>
      <c r="AQ815">
        <v>14</v>
      </c>
      <c r="AR815">
        <v>6</v>
      </c>
      <c r="AS815">
        <v>20</v>
      </c>
      <c r="AT815">
        <v>40.738742999999999</v>
      </c>
      <c r="AU815">
        <v>-89.619848000000005</v>
      </c>
      <c r="AV815">
        <v>1</v>
      </c>
      <c r="AW815" t="s">
        <v>16343</v>
      </c>
      <c r="AX815">
        <v>4020</v>
      </c>
      <c r="AY815" t="s">
        <v>18296</v>
      </c>
      <c r="BB815" t="s">
        <v>197</v>
      </c>
      <c r="BC815" t="s">
        <v>288</v>
      </c>
      <c r="BD815" t="s">
        <v>18288</v>
      </c>
      <c r="BE815">
        <v>61614</v>
      </c>
      <c r="BF815" t="s">
        <v>16346</v>
      </c>
      <c r="BG815" t="s">
        <v>18289</v>
      </c>
      <c r="BH815" t="b">
        <f>IFERROR(MATCH('2020'!A815, '2021'!A:A, 0) &gt;0, FALSE)</f>
        <v>1</v>
      </c>
    </row>
    <row r="816" spans="1:60">
      <c r="A816" t="s">
        <v>4051</v>
      </c>
      <c r="B816" t="s">
        <v>4052</v>
      </c>
      <c r="D816" t="s">
        <v>485</v>
      </c>
      <c r="E816" t="s">
        <v>4053</v>
      </c>
      <c r="F816" t="s">
        <v>4054</v>
      </c>
      <c r="G816" t="s">
        <v>4055</v>
      </c>
      <c r="H816" t="s">
        <v>288</v>
      </c>
      <c r="I816">
        <v>61523</v>
      </c>
      <c r="J816" t="s">
        <v>18297</v>
      </c>
      <c r="K816" t="s">
        <v>197</v>
      </c>
      <c r="L816">
        <v>1</v>
      </c>
      <c r="M816">
        <v>9.5</v>
      </c>
      <c r="N816">
        <v>2</v>
      </c>
      <c r="O816">
        <v>12.5</v>
      </c>
      <c r="P816">
        <v>25</v>
      </c>
      <c r="Q816">
        <v>10</v>
      </c>
      <c r="R816" t="s">
        <v>290</v>
      </c>
      <c r="S816">
        <v>10</v>
      </c>
      <c r="T816" t="s">
        <v>290</v>
      </c>
      <c r="U816">
        <v>12</v>
      </c>
      <c r="V816" t="s">
        <v>290</v>
      </c>
      <c r="W816" t="s">
        <v>290</v>
      </c>
      <c r="X816" t="s">
        <v>290</v>
      </c>
      <c r="Y816" t="s">
        <v>290</v>
      </c>
      <c r="Z816" t="s">
        <v>290</v>
      </c>
      <c r="AA816" t="s">
        <v>290</v>
      </c>
      <c r="AB816" t="s">
        <v>290</v>
      </c>
      <c r="AC816" t="s">
        <v>290</v>
      </c>
      <c r="AD816" t="s">
        <v>290</v>
      </c>
      <c r="AE816" t="s">
        <v>290</v>
      </c>
      <c r="AF816" t="s">
        <v>290</v>
      </c>
      <c r="AG816" t="s">
        <v>290</v>
      </c>
      <c r="AH816" t="s">
        <v>290</v>
      </c>
      <c r="AI816" t="s">
        <v>290</v>
      </c>
      <c r="AJ816">
        <v>13</v>
      </c>
      <c r="AK816" t="s">
        <v>290</v>
      </c>
      <c r="AL816" t="s">
        <v>290</v>
      </c>
      <c r="AM816" t="s">
        <v>290</v>
      </c>
      <c r="AN816" t="s">
        <v>290</v>
      </c>
      <c r="AO816">
        <v>86</v>
      </c>
      <c r="AP816" t="s">
        <v>290</v>
      </c>
      <c r="AQ816">
        <v>54</v>
      </c>
      <c r="AR816">
        <v>47</v>
      </c>
      <c r="AS816">
        <v>101</v>
      </c>
      <c r="AT816">
        <v>40.921016999999999</v>
      </c>
      <c r="AU816">
        <v>-89.488444999999999</v>
      </c>
      <c r="AV816">
        <v>1</v>
      </c>
      <c r="AW816" t="s">
        <v>16360</v>
      </c>
      <c r="AX816">
        <v>1221</v>
      </c>
      <c r="AY816" t="s">
        <v>18298</v>
      </c>
      <c r="BB816" t="s">
        <v>4055</v>
      </c>
      <c r="BC816" t="s">
        <v>288</v>
      </c>
      <c r="BD816" t="s">
        <v>18288</v>
      </c>
      <c r="BE816">
        <v>61523</v>
      </c>
      <c r="BF816" t="s">
        <v>16346</v>
      </c>
      <c r="BG816" t="s">
        <v>16363</v>
      </c>
      <c r="BH816" t="b">
        <f>IFERROR(MATCH('2020'!A816, '2021'!A:A, 0) &gt;0, FALSE)</f>
        <v>1</v>
      </c>
    </row>
    <row r="817" spans="1:60">
      <c r="A817" t="s">
        <v>4057</v>
      </c>
      <c r="B817" t="s">
        <v>4058</v>
      </c>
      <c r="C817" t="s">
        <v>418</v>
      </c>
      <c r="D817" t="s">
        <v>4059</v>
      </c>
      <c r="E817" t="s">
        <v>4060</v>
      </c>
      <c r="F817" t="s">
        <v>4061</v>
      </c>
      <c r="G817" t="s">
        <v>197</v>
      </c>
      <c r="H817" t="s">
        <v>288</v>
      </c>
      <c r="I817">
        <v>61606</v>
      </c>
      <c r="J817" t="s">
        <v>18299</v>
      </c>
      <c r="K817" t="s">
        <v>197</v>
      </c>
      <c r="L817">
        <v>1</v>
      </c>
      <c r="M817">
        <v>17.5</v>
      </c>
      <c r="N817">
        <v>0</v>
      </c>
      <c r="O817">
        <v>18.5</v>
      </c>
      <c r="P817">
        <v>27</v>
      </c>
      <c r="Q817">
        <v>16</v>
      </c>
      <c r="R817">
        <v>23</v>
      </c>
      <c r="S817">
        <v>12</v>
      </c>
      <c r="T817">
        <v>14</v>
      </c>
      <c r="U817">
        <v>18</v>
      </c>
      <c r="V817">
        <v>12</v>
      </c>
      <c r="W817">
        <v>14</v>
      </c>
      <c r="X817">
        <v>18</v>
      </c>
      <c r="Y817">
        <v>15</v>
      </c>
      <c r="Z817" t="s">
        <v>290</v>
      </c>
      <c r="AA817" t="s">
        <v>290</v>
      </c>
      <c r="AB817" t="s">
        <v>290</v>
      </c>
      <c r="AC817" t="s">
        <v>290</v>
      </c>
      <c r="AD817" t="s">
        <v>290</v>
      </c>
      <c r="AE817" t="s">
        <v>290</v>
      </c>
      <c r="AF817" t="s">
        <v>290</v>
      </c>
      <c r="AG817" t="s">
        <v>290</v>
      </c>
      <c r="AH817" t="s">
        <v>290</v>
      </c>
      <c r="AI817" t="s">
        <v>290</v>
      </c>
      <c r="AJ817">
        <v>60</v>
      </c>
      <c r="AK817" t="s">
        <v>290</v>
      </c>
      <c r="AL817" t="s">
        <v>290</v>
      </c>
      <c r="AM817" t="s">
        <v>290</v>
      </c>
      <c r="AN817" t="s">
        <v>290</v>
      </c>
      <c r="AO817">
        <v>82</v>
      </c>
      <c r="AP817">
        <v>26</v>
      </c>
      <c r="AQ817">
        <v>86</v>
      </c>
      <c r="AR817">
        <v>90</v>
      </c>
      <c r="AS817">
        <v>176</v>
      </c>
      <c r="AT817">
        <v>40.695973000000002</v>
      </c>
      <c r="AU817">
        <v>-89.612229999999997</v>
      </c>
      <c r="AV817">
        <v>1</v>
      </c>
      <c r="AW817" t="s">
        <v>16343</v>
      </c>
      <c r="AX817">
        <v>711</v>
      </c>
      <c r="AY817" t="s">
        <v>18300</v>
      </c>
      <c r="BB817" t="s">
        <v>197</v>
      </c>
      <c r="BC817" t="s">
        <v>288</v>
      </c>
      <c r="BD817" t="s">
        <v>18288</v>
      </c>
      <c r="BE817">
        <v>61606</v>
      </c>
      <c r="BF817" t="s">
        <v>16346</v>
      </c>
      <c r="BG817" t="s">
        <v>18289</v>
      </c>
      <c r="BH817" t="b">
        <f>IFERROR(MATCH('2020'!A817, '2021'!A:A, 0) &gt;0, FALSE)</f>
        <v>1</v>
      </c>
    </row>
    <row r="818" spans="1:60">
      <c r="A818" t="s">
        <v>4063</v>
      </c>
      <c r="B818" t="s">
        <v>4064</v>
      </c>
      <c r="C818" t="s">
        <v>314</v>
      </c>
      <c r="D818" t="s">
        <v>3550</v>
      </c>
      <c r="E818" t="s">
        <v>4065</v>
      </c>
      <c r="F818" t="s">
        <v>4066</v>
      </c>
      <c r="G818" t="s">
        <v>4067</v>
      </c>
      <c r="H818" t="s">
        <v>288</v>
      </c>
      <c r="I818">
        <v>61528</v>
      </c>
      <c r="J818" t="s">
        <v>18301</v>
      </c>
      <c r="K818" t="s">
        <v>197</v>
      </c>
      <c r="L818">
        <v>2</v>
      </c>
      <c r="M818">
        <v>8</v>
      </c>
      <c r="N818">
        <v>3</v>
      </c>
      <c r="O818">
        <v>13</v>
      </c>
      <c r="P818">
        <v>20</v>
      </c>
      <c r="Q818" t="s">
        <v>290</v>
      </c>
      <c r="R818" t="s">
        <v>290</v>
      </c>
      <c r="S818">
        <v>11</v>
      </c>
      <c r="T818" t="s">
        <v>290</v>
      </c>
      <c r="U818" t="s">
        <v>290</v>
      </c>
      <c r="V818" t="s">
        <v>290</v>
      </c>
      <c r="W818" t="s">
        <v>290</v>
      </c>
      <c r="X818" t="s">
        <v>290</v>
      </c>
      <c r="Y818" t="s">
        <v>290</v>
      </c>
      <c r="Z818" t="s">
        <v>290</v>
      </c>
      <c r="AA818" t="s">
        <v>290</v>
      </c>
      <c r="AB818" t="s">
        <v>290</v>
      </c>
      <c r="AC818" t="s">
        <v>290</v>
      </c>
      <c r="AD818" t="s">
        <v>290</v>
      </c>
      <c r="AE818" t="s">
        <v>290</v>
      </c>
      <c r="AF818" t="s">
        <v>290</v>
      </c>
      <c r="AG818" t="s">
        <v>290</v>
      </c>
      <c r="AH818" t="s">
        <v>290</v>
      </c>
      <c r="AI818" t="s">
        <v>290</v>
      </c>
      <c r="AJ818" t="s">
        <v>290</v>
      </c>
      <c r="AK818" t="s">
        <v>290</v>
      </c>
      <c r="AL818" t="s">
        <v>290</v>
      </c>
      <c r="AM818" t="s">
        <v>290</v>
      </c>
      <c r="AN818" t="s">
        <v>290</v>
      </c>
      <c r="AO818">
        <v>73</v>
      </c>
      <c r="AP818" t="s">
        <v>290</v>
      </c>
      <c r="AQ818">
        <v>32</v>
      </c>
      <c r="AR818">
        <v>49</v>
      </c>
      <c r="AS818">
        <v>81</v>
      </c>
      <c r="AT818">
        <v>40.787787000000002</v>
      </c>
      <c r="AU818">
        <v>-89.750439999999998</v>
      </c>
      <c r="AV818">
        <v>1</v>
      </c>
      <c r="AW818" t="s">
        <v>16343</v>
      </c>
      <c r="AX818">
        <v>9910</v>
      </c>
      <c r="AY818" t="s">
        <v>18302</v>
      </c>
      <c r="BB818" t="s">
        <v>4067</v>
      </c>
      <c r="BC818" t="s">
        <v>288</v>
      </c>
      <c r="BD818" t="s">
        <v>18288</v>
      </c>
      <c r="BE818">
        <v>61528</v>
      </c>
      <c r="BF818" t="s">
        <v>16346</v>
      </c>
      <c r="BG818" t="s">
        <v>18289</v>
      </c>
      <c r="BH818" t="b">
        <f>IFERROR(MATCH('2020'!A818, '2021'!A:A, 0) &gt;0, FALSE)</f>
        <v>1</v>
      </c>
    </row>
    <row r="819" spans="1:60">
      <c r="A819" t="s">
        <v>4069</v>
      </c>
      <c r="B819" t="s">
        <v>4070</v>
      </c>
      <c r="C819" t="s">
        <v>314</v>
      </c>
      <c r="D819" t="s">
        <v>4071</v>
      </c>
      <c r="E819" t="s">
        <v>4072</v>
      </c>
      <c r="F819" t="s">
        <v>4073</v>
      </c>
      <c r="G819" t="s">
        <v>197</v>
      </c>
      <c r="H819" t="s">
        <v>288</v>
      </c>
      <c r="I819">
        <v>61604</v>
      </c>
      <c r="J819" t="s">
        <v>18303</v>
      </c>
      <c r="K819" t="s">
        <v>197</v>
      </c>
      <c r="L819">
        <v>1</v>
      </c>
      <c r="M819">
        <v>24</v>
      </c>
      <c r="N819">
        <v>5</v>
      </c>
      <c r="O819">
        <v>30</v>
      </c>
      <c r="P819">
        <v>40</v>
      </c>
      <c r="Q819">
        <v>47</v>
      </c>
      <c r="R819">
        <v>43</v>
      </c>
      <c r="S819">
        <v>46</v>
      </c>
      <c r="T819">
        <v>42</v>
      </c>
      <c r="U819">
        <v>49</v>
      </c>
      <c r="V819">
        <v>44</v>
      </c>
      <c r="W819">
        <v>43</v>
      </c>
      <c r="X819">
        <v>33</v>
      </c>
      <c r="Y819">
        <v>42</v>
      </c>
      <c r="Z819" t="s">
        <v>290</v>
      </c>
      <c r="AA819" t="s">
        <v>290</v>
      </c>
      <c r="AB819" t="s">
        <v>290</v>
      </c>
      <c r="AC819" t="s">
        <v>290</v>
      </c>
      <c r="AD819" t="s">
        <v>290</v>
      </c>
      <c r="AE819" t="s">
        <v>290</v>
      </c>
      <c r="AF819" t="s">
        <v>290</v>
      </c>
      <c r="AG819" t="s">
        <v>290</v>
      </c>
      <c r="AH819" t="s">
        <v>290</v>
      </c>
      <c r="AI819" t="s">
        <v>290</v>
      </c>
      <c r="AJ819">
        <v>12</v>
      </c>
      <c r="AK819" t="s">
        <v>290</v>
      </c>
      <c r="AL819" t="s">
        <v>290</v>
      </c>
      <c r="AM819" t="s">
        <v>290</v>
      </c>
      <c r="AN819" t="s">
        <v>290</v>
      </c>
      <c r="AO819">
        <v>403</v>
      </c>
      <c r="AP819">
        <v>18</v>
      </c>
      <c r="AQ819">
        <v>210</v>
      </c>
      <c r="AR819">
        <v>228</v>
      </c>
      <c r="AS819">
        <v>438</v>
      </c>
      <c r="AT819">
        <v>40.726421999999999</v>
      </c>
      <c r="AU819">
        <v>-89.607330000000005</v>
      </c>
      <c r="AV819">
        <v>1</v>
      </c>
      <c r="AW819" t="s">
        <v>16360</v>
      </c>
      <c r="AX819">
        <v>3216</v>
      </c>
      <c r="AY819" t="s">
        <v>18304</v>
      </c>
      <c r="BB819" t="s">
        <v>197</v>
      </c>
      <c r="BC819" t="s">
        <v>288</v>
      </c>
      <c r="BD819" t="s">
        <v>18288</v>
      </c>
      <c r="BE819">
        <v>61604</v>
      </c>
      <c r="BF819" t="s">
        <v>16346</v>
      </c>
      <c r="BG819" t="s">
        <v>16363</v>
      </c>
      <c r="BH819" t="b">
        <f>IFERROR(MATCH('2020'!A819, '2021'!A:A, 0) &gt;0, FALSE)</f>
        <v>1</v>
      </c>
    </row>
    <row r="820" spans="1:60">
      <c r="A820" t="s">
        <v>4075</v>
      </c>
      <c r="B820" t="s">
        <v>4076</v>
      </c>
      <c r="C820" t="s">
        <v>283</v>
      </c>
      <c r="D820" t="s">
        <v>4077</v>
      </c>
      <c r="E820" t="s">
        <v>4078</v>
      </c>
      <c r="F820" t="s">
        <v>4079</v>
      </c>
      <c r="G820" t="s">
        <v>4080</v>
      </c>
      <c r="H820" t="s">
        <v>288</v>
      </c>
      <c r="I820">
        <v>61616</v>
      </c>
      <c r="J820" t="s">
        <v>18305</v>
      </c>
      <c r="K820" t="s">
        <v>197</v>
      </c>
      <c r="L820">
        <v>2</v>
      </c>
      <c r="M820">
        <v>22.5</v>
      </c>
      <c r="N820">
        <v>9</v>
      </c>
      <c r="O820">
        <v>33.5</v>
      </c>
      <c r="P820">
        <v>48</v>
      </c>
      <c r="Q820">
        <v>26</v>
      </c>
      <c r="R820">
        <v>24</v>
      </c>
      <c r="S820">
        <v>23</v>
      </c>
      <c r="T820">
        <v>11</v>
      </c>
      <c r="U820">
        <v>21</v>
      </c>
      <c r="V820">
        <v>19</v>
      </c>
      <c r="W820">
        <v>19</v>
      </c>
      <c r="X820">
        <v>18</v>
      </c>
      <c r="Y820">
        <v>28</v>
      </c>
      <c r="Z820" t="s">
        <v>290</v>
      </c>
      <c r="AA820" t="s">
        <v>290</v>
      </c>
      <c r="AB820" t="s">
        <v>290</v>
      </c>
      <c r="AC820" t="s">
        <v>290</v>
      </c>
      <c r="AD820" t="s">
        <v>290</v>
      </c>
      <c r="AE820" t="s">
        <v>290</v>
      </c>
      <c r="AF820" t="s">
        <v>290</v>
      </c>
      <c r="AG820" t="s">
        <v>290</v>
      </c>
      <c r="AH820">
        <v>74</v>
      </c>
      <c r="AI820" t="s">
        <v>290</v>
      </c>
      <c r="AJ820">
        <v>50</v>
      </c>
      <c r="AK820" t="s">
        <v>290</v>
      </c>
      <c r="AL820">
        <v>24</v>
      </c>
      <c r="AM820" t="s">
        <v>290</v>
      </c>
      <c r="AN820" t="s">
        <v>290</v>
      </c>
      <c r="AO820">
        <v>212</v>
      </c>
      <c r="AP820">
        <v>20</v>
      </c>
      <c r="AQ820">
        <v>160</v>
      </c>
      <c r="AR820">
        <v>151</v>
      </c>
      <c r="AS820">
        <v>311</v>
      </c>
      <c r="AT820">
        <v>40.738579000000001</v>
      </c>
      <c r="AU820">
        <v>-89.579628999999997</v>
      </c>
      <c r="AV820">
        <v>1</v>
      </c>
      <c r="AW820" t="s">
        <v>16343</v>
      </c>
      <c r="AX820">
        <v>4229</v>
      </c>
      <c r="AY820" t="s">
        <v>18306</v>
      </c>
      <c r="BB820" t="s">
        <v>4080</v>
      </c>
      <c r="BC820" t="s">
        <v>288</v>
      </c>
      <c r="BD820" t="s">
        <v>18288</v>
      </c>
      <c r="BE820">
        <v>61616</v>
      </c>
      <c r="BF820" t="s">
        <v>16346</v>
      </c>
      <c r="BG820" t="s">
        <v>18289</v>
      </c>
      <c r="BH820" t="b">
        <f>IFERROR(MATCH('2020'!A820, '2021'!A:A, 0) &gt;0, FALSE)</f>
        <v>1</v>
      </c>
    </row>
    <row r="821" spans="1:60">
      <c r="A821" t="s">
        <v>4082</v>
      </c>
      <c r="B821" t="s">
        <v>4083</v>
      </c>
      <c r="C821" t="s">
        <v>283</v>
      </c>
      <c r="D821" t="s">
        <v>18307</v>
      </c>
      <c r="E821" t="s">
        <v>18308</v>
      </c>
      <c r="F821" t="s">
        <v>4085</v>
      </c>
      <c r="G821" t="s">
        <v>197</v>
      </c>
      <c r="H821" t="s">
        <v>288</v>
      </c>
      <c r="I821">
        <v>61614</v>
      </c>
      <c r="J821" t="s">
        <v>18309</v>
      </c>
      <c r="K821" t="s">
        <v>197</v>
      </c>
      <c r="L821">
        <v>1</v>
      </c>
      <c r="M821">
        <v>25</v>
      </c>
      <c r="N821">
        <v>19</v>
      </c>
      <c r="O821">
        <v>45</v>
      </c>
      <c r="P821">
        <v>46</v>
      </c>
      <c r="Q821">
        <v>25</v>
      </c>
      <c r="R821">
        <v>25</v>
      </c>
      <c r="S821">
        <v>26</v>
      </c>
      <c r="T821">
        <v>27</v>
      </c>
      <c r="U821">
        <v>22</v>
      </c>
      <c r="V821">
        <v>21</v>
      </c>
      <c r="W821">
        <v>26</v>
      </c>
      <c r="X821">
        <v>29</v>
      </c>
      <c r="Y821">
        <v>28</v>
      </c>
      <c r="Z821" t="s">
        <v>290</v>
      </c>
      <c r="AA821" t="s">
        <v>290</v>
      </c>
      <c r="AB821" t="s">
        <v>290</v>
      </c>
      <c r="AC821" t="s">
        <v>290</v>
      </c>
      <c r="AD821" t="s">
        <v>290</v>
      </c>
      <c r="AE821" t="s">
        <v>290</v>
      </c>
      <c r="AF821" t="s">
        <v>290</v>
      </c>
      <c r="AG821" t="s">
        <v>290</v>
      </c>
      <c r="AH821" t="s">
        <v>290</v>
      </c>
      <c r="AI821" t="s">
        <v>290</v>
      </c>
      <c r="AJ821">
        <v>21</v>
      </c>
      <c r="AK821" t="s">
        <v>290</v>
      </c>
      <c r="AL821" t="s">
        <v>290</v>
      </c>
      <c r="AM821" t="s">
        <v>290</v>
      </c>
      <c r="AN821" t="s">
        <v>290</v>
      </c>
      <c r="AO821">
        <v>235</v>
      </c>
      <c r="AP821">
        <v>17</v>
      </c>
      <c r="AQ821">
        <v>146</v>
      </c>
      <c r="AR821">
        <v>138</v>
      </c>
      <c r="AS821">
        <v>284</v>
      </c>
      <c r="AT821">
        <v>40.760019</v>
      </c>
      <c r="AU821">
        <v>-89.613662000000005</v>
      </c>
      <c r="AV821">
        <v>1</v>
      </c>
      <c r="AW821" t="s">
        <v>16343</v>
      </c>
      <c r="AX821">
        <v>6001</v>
      </c>
      <c r="AY821" t="s">
        <v>18310</v>
      </c>
      <c r="BB821" t="s">
        <v>197</v>
      </c>
      <c r="BC821" t="s">
        <v>288</v>
      </c>
      <c r="BD821" t="s">
        <v>18288</v>
      </c>
      <c r="BE821">
        <v>61614</v>
      </c>
      <c r="BF821" t="s">
        <v>16346</v>
      </c>
      <c r="BG821" t="s">
        <v>18289</v>
      </c>
      <c r="BH821" t="b">
        <f>IFERROR(MATCH('2020'!A821, '2021'!A:A, 0) &gt;0, FALSE)</f>
        <v>1</v>
      </c>
    </row>
    <row r="822" spans="1:60">
      <c r="A822" t="s">
        <v>4086</v>
      </c>
      <c r="B822" t="s">
        <v>4087</v>
      </c>
      <c r="C822" t="s">
        <v>1570</v>
      </c>
      <c r="D822" t="s">
        <v>976</v>
      </c>
      <c r="E822" t="s">
        <v>18311</v>
      </c>
      <c r="F822" t="s">
        <v>4090</v>
      </c>
      <c r="G822" t="s">
        <v>197</v>
      </c>
      <c r="H822" t="s">
        <v>288</v>
      </c>
      <c r="I822">
        <v>61614</v>
      </c>
      <c r="J822" t="s">
        <v>18312</v>
      </c>
      <c r="K822" t="s">
        <v>197</v>
      </c>
      <c r="L822">
        <v>4</v>
      </c>
      <c r="M822">
        <v>62</v>
      </c>
      <c r="N822">
        <v>14</v>
      </c>
      <c r="O822">
        <v>80</v>
      </c>
      <c r="P822" t="s">
        <v>290</v>
      </c>
      <c r="Q822" t="s">
        <v>290</v>
      </c>
      <c r="R822" t="s">
        <v>290</v>
      </c>
      <c r="S822" t="s">
        <v>290</v>
      </c>
      <c r="T822" t="s">
        <v>290</v>
      </c>
      <c r="U822" t="s">
        <v>290</v>
      </c>
      <c r="V822" t="s">
        <v>290</v>
      </c>
      <c r="W822" t="s">
        <v>290</v>
      </c>
      <c r="X822" t="s">
        <v>290</v>
      </c>
      <c r="Y822" t="s">
        <v>290</v>
      </c>
      <c r="Z822">
        <v>161</v>
      </c>
      <c r="AA822">
        <v>175</v>
      </c>
      <c r="AB822">
        <v>175</v>
      </c>
      <c r="AC822">
        <v>192</v>
      </c>
      <c r="AD822" t="s">
        <v>290</v>
      </c>
      <c r="AE822" t="s">
        <v>290</v>
      </c>
      <c r="AF822" t="s">
        <v>290</v>
      </c>
      <c r="AG822" t="s">
        <v>290</v>
      </c>
      <c r="AH822" t="s">
        <v>290</v>
      </c>
      <c r="AI822" t="s">
        <v>290</v>
      </c>
      <c r="AJ822">
        <v>57</v>
      </c>
      <c r="AK822" t="s">
        <v>290</v>
      </c>
      <c r="AL822">
        <v>36</v>
      </c>
      <c r="AM822">
        <v>11</v>
      </c>
      <c r="AN822" t="s">
        <v>290</v>
      </c>
      <c r="AO822">
        <v>556</v>
      </c>
      <c r="AP822">
        <v>36</v>
      </c>
      <c r="AQ822">
        <v>345</v>
      </c>
      <c r="AR822">
        <v>358</v>
      </c>
      <c r="AS822">
        <v>703</v>
      </c>
      <c r="AT822">
        <v>40.749212999999997</v>
      </c>
      <c r="AU822">
        <v>-89.605082999999993</v>
      </c>
      <c r="AV822">
        <v>1</v>
      </c>
      <c r="AW822" t="s">
        <v>16343</v>
      </c>
      <c r="AX822">
        <v>5105</v>
      </c>
      <c r="AY822" t="s">
        <v>17279</v>
      </c>
      <c r="BB822" t="s">
        <v>197</v>
      </c>
      <c r="BC822" t="s">
        <v>288</v>
      </c>
      <c r="BD822" t="s">
        <v>18288</v>
      </c>
      <c r="BE822">
        <v>61614</v>
      </c>
      <c r="BF822" t="s">
        <v>16346</v>
      </c>
      <c r="BG822" t="s">
        <v>18289</v>
      </c>
      <c r="BH822" t="b">
        <f>IFERROR(MATCH('2020'!A822, '2021'!A:A, 0) &gt;0, FALSE)</f>
        <v>1</v>
      </c>
    </row>
    <row r="823" spans="1:60">
      <c r="A823" t="s">
        <v>4091</v>
      </c>
      <c r="B823" t="s">
        <v>465</v>
      </c>
      <c r="C823" t="s">
        <v>314</v>
      </c>
      <c r="D823" t="s">
        <v>1367</v>
      </c>
      <c r="E823" t="s">
        <v>4092</v>
      </c>
      <c r="F823" t="s">
        <v>4093</v>
      </c>
      <c r="G823" t="s">
        <v>197</v>
      </c>
      <c r="H823" t="s">
        <v>288</v>
      </c>
      <c r="I823">
        <v>61614</v>
      </c>
      <c r="J823" t="s">
        <v>18313</v>
      </c>
      <c r="K823" t="s">
        <v>197</v>
      </c>
      <c r="L823">
        <v>2</v>
      </c>
      <c r="M823">
        <v>11.5</v>
      </c>
      <c r="N823">
        <v>1</v>
      </c>
      <c r="O823">
        <v>14.5</v>
      </c>
      <c r="P823" t="s">
        <v>290</v>
      </c>
      <c r="Q823">
        <v>13</v>
      </c>
      <c r="R823">
        <v>22</v>
      </c>
      <c r="S823">
        <v>21</v>
      </c>
      <c r="T823">
        <v>17</v>
      </c>
      <c r="U823">
        <v>25</v>
      </c>
      <c r="V823">
        <v>20</v>
      </c>
      <c r="W823">
        <v>16</v>
      </c>
      <c r="X823">
        <v>14</v>
      </c>
      <c r="Y823">
        <v>22</v>
      </c>
      <c r="Z823" t="s">
        <v>290</v>
      </c>
      <c r="AA823" t="s">
        <v>290</v>
      </c>
      <c r="AB823" t="s">
        <v>290</v>
      </c>
      <c r="AC823" t="s">
        <v>290</v>
      </c>
      <c r="AD823" t="s">
        <v>290</v>
      </c>
      <c r="AE823" t="s">
        <v>290</v>
      </c>
      <c r="AF823" t="s">
        <v>290</v>
      </c>
      <c r="AG823" t="s">
        <v>290</v>
      </c>
      <c r="AH823" t="s">
        <v>290</v>
      </c>
      <c r="AI823" t="s">
        <v>290</v>
      </c>
      <c r="AJ823" t="s">
        <v>290</v>
      </c>
      <c r="AK823" t="s">
        <v>290</v>
      </c>
      <c r="AL823" t="s">
        <v>290</v>
      </c>
      <c r="AM823">
        <v>21</v>
      </c>
      <c r="AN823" t="s">
        <v>290</v>
      </c>
      <c r="AO823">
        <v>130</v>
      </c>
      <c r="AP823">
        <v>17</v>
      </c>
      <c r="AQ823">
        <v>91</v>
      </c>
      <c r="AR823">
        <v>79</v>
      </c>
      <c r="AS823">
        <v>170</v>
      </c>
      <c r="AT823">
        <v>40.745668000000002</v>
      </c>
      <c r="AU823">
        <v>-89.622910000000005</v>
      </c>
      <c r="AV823">
        <v>1</v>
      </c>
      <c r="AW823" t="s">
        <v>16343</v>
      </c>
      <c r="AX823">
        <v>2000</v>
      </c>
      <c r="AY823" t="s">
        <v>18314</v>
      </c>
      <c r="BB823" t="s">
        <v>197</v>
      </c>
      <c r="BC823" t="s">
        <v>288</v>
      </c>
      <c r="BD823" t="s">
        <v>18288</v>
      </c>
      <c r="BE823">
        <v>61614</v>
      </c>
      <c r="BF823" t="s">
        <v>16346</v>
      </c>
      <c r="BG823" t="s">
        <v>18289</v>
      </c>
      <c r="BH823" t="b">
        <f>IFERROR(MATCH('2020'!A823, '2021'!A:A, 0) &gt;0, FALSE)</f>
        <v>1</v>
      </c>
    </row>
    <row r="824" spans="1:60">
      <c r="A824" t="s">
        <v>4809</v>
      </c>
      <c r="B824" t="s">
        <v>4810</v>
      </c>
      <c r="C824" t="s">
        <v>314</v>
      </c>
      <c r="D824" t="s">
        <v>390</v>
      </c>
      <c r="E824" t="s">
        <v>4812</v>
      </c>
      <c r="F824" t="s">
        <v>4813</v>
      </c>
      <c r="G824" t="s">
        <v>4814</v>
      </c>
      <c r="H824" t="s">
        <v>288</v>
      </c>
      <c r="I824">
        <v>61616</v>
      </c>
      <c r="J824" t="s">
        <v>18315</v>
      </c>
      <c r="K824" t="s">
        <v>197</v>
      </c>
      <c r="L824">
        <v>1</v>
      </c>
      <c r="M824">
        <v>6.5</v>
      </c>
      <c r="N824">
        <v>0.7</v>
      </c>
      <c r="O824">
        <v>8.1999999999999993</v>
      </c>
      <c r="P824">
        <v>25</v>
      </c>
      <c r="Q824">
        <v>11</v>
      </c>
      <c r="R824" t="s">
        <v>290</v>
      </c>
      <c r="S824" t="s">
        <v>290</v>
      </c>
      <c r="T824" t="s">
        <v>290</v>
      </c>
      <c r="U824" t="s">
        <v>290</v>
      </c>
      <c r="V824" t="s">
        <v>290</v>
      </c>
      <c r="W824" t="s">
        <v>290</v>
      </c>
      <c r="X824" t="s">
        <v>290</v>
      </c>
      <c r="Y824" t="s">
        <v>290</v>
      </c>
      <c r="Z824" t="s">
        <v>290</v>
      </c>
      <c r="AA824" t="s">
        <v>290</v>
      </c>
      <c r="AB824" t="s">
        <v>290</v>
      </c>
      <c r="AC824" t="s">
        <v>290</v>
      </c>
      <c r="AD824" t="s">
        <v>290</v>
      </c>
      <c r="AE824" t="s">
        <v>290</v>
      </c>
      <c r="AF824" t="s">
        <v>290</v>
      </c>
      <c r="AG824" t="s">
        <v>290</v>
      </c>
      <c r="AH824" t="s">
        <v>290</v>
      </c>
      <c r="AI824" t="s">
        <v>290</v>
      </c>
      <c r="AJ824" t="s">
        <v>290</v>
      </c>
      <c r="AK824" t="s">
        <v>290</v>
      </c>
      <c r="AL824" t="s">
        <v>290</v>
      </c>
      <c r="AM824" t="s">
        <v>290</v>
      </c>
      <c r="AN824" t="s">
        <v>290</v>
      </c>
      <c r="AO824">
        <v>42</v>
      </c>
      <c r="AP824" t="s">
        <v>290</v>
      </c>
      <c r="AQ824">
        <v>25</v>
      </c>
      <c r="AR824">
        <v>27</v>
      </c>
      <c r="AS824">
        <v>52</v>
      </c>
      <c r="AT824">
        <v>40.746778999999997</v>
      </c>
      <c r="AU824">
        <v>-89.573430000000002</v>
      </c>
      <c r="AV824">
        <v>1</v>
      </c>
      <c r="AW824" t="s">
        <v>16343</v>
      </c>
      <c r="AX824">
        <v>4906</v>
      </c>
      <c r="AY824" t="s">
        <v>18316</v>
      </c>
      <c r="BB824" t="s">
        <v>4080</v>
      </c>
      <c r="BC824" t="s">
        <v>288</v>
      </c>
      <c r="BD824" t="s">
        <v>18288</v>
      </c>
      <c r="BE824">
        <v>61616</v>
      </c>
      <c r="BF824" t="s">
        <v>16346</v>
      </c>
      <c r="BG824" t="s">
        <v>18289</v>
      </c>
      <c r="BH824" t="b">
        <f>IFERROR(MATCH('2020'!A824, '2021'!A:A, 0) &gt;0, FALSE)</f>
        <v>1</v>
      </c>
    </row>
    <row r="825" spans="1:60">
      <c r="A825" t="s">
        <v>13037</v>
      </c>
      <c r="B825" t="s">
        <v>13038</v>
      </c>
      <c r="D825" t="s">
        <v>18317</v>
      </c>
      <c r="E825" t="s">
        <v>923</v>
      </c>
      <c r="F825" t="s">
        <v>13040</v>
      </c>
      <c r="G825" t="s">
        <v>197</v>
      </c>
      <c r="H825" t="s">
        <v>288</v>
      </c>
      <c r="I825">
        <v>61614</v>
      </c>
      <c r="J825" t="s">
        <v>18318</v>
      </c>
      <c r="K825" t="s">
        <v>197</v>
      </c>
      <c r="L825">
        <v>0.5</v>
      </c>
      <c r="M825">
        <v>2</v>
      </c>
      <c r="N825">
        <v>0</v>
      </c>
      <c r="O825">
        <v>2.5</v>
      </c>
      <c r="P825" t="s">
        <v>290</v>
      </c>
      <c r="Q825" t="s">
        <v>290</v>
      </c>
      <c r="R825" t="s">
        <v>290</v>
      </c>
      <c r="S825" t="s">
        <v>290</v>
      </c>
      <c r="T825" t="s">
        <v>290</v>
      </c>
      <c r="U825" t="s">
        <v>290</v>
      </c>
      <c r="V825" t="s">
        <v>290</v>
      </c>
      <c r="W825" t="s">
        <v>290</v>
      </c>
      <c r="X825" t="s">
        <v>290</v>
      </c>
      <c r="Y825" t="s">
        <v>290</v>
      </c>
      <c r="Z825" t="s">
        <v>290</v>
      </c>
      <c r="AA825" t="s">
        <v>290</v>
      </c>
      <c r="AB825" t="s">
        <v>290</v>
      </c>
      <c r="AC825" t="s">
        <v>290</v>
      </c>
      <c r="AD825" t="s">
        <v>290</v>
      </c>
      <c r="AE825" t="s">
        <v>290</v>
      </c>
      <c r="AF825" t="s">
        <v>290</v>
      </c>
      <c r="AG825" t="s">
        <v>290</v>
      </c>
      <c r="AH825" t="s">
        <v>290</v>
      </c>
      <c r="AI825" t="s">
        <v>290</v>
      </c>
      <c r="AJ825" t="s">
        <v>290</v>
      </c>
      <c r="AK825" t="s">
        <v>290</v>
      </c>
      <c r="AL825" t="s">
        <v>290</v>
      </c>
      <c r="AM825" t="s">
        <v>290</v>
      </c>
      <c r="AN825" t="s">
        <v>290</v>
      </c>
      <c r="AO825">
        <v>12</v>
      </c>
      <c r="AP825" t="s">
        <v>290</v>
      </c>
      <c r="AQ825">
        <v>7</v>
      </c>
      <c r="AR825">
        <v>13</v>
      </c>
      <c r="AS825">
        <v>20</v>
      </c>
      <c r="AT825">
        <v>40.755916999999997</v>
      </c>
      <c r="AU825">
        <v>-89.611230000000006</v>
      </c>
      <c r="AV825">
        <v>1</v>
      </c>
      <c r="AW825" t="s">
        <v>16343</v>
      </c>
      <c r="AX825">
        <v>5614</v>
      </c>
      <c r="AY825" t="s">
        <v>18310</v>
      </c>
      <c r="BB825" t="s">
        <v>197</v>
      </c>
      <c r="BC825" t="s">
        <v>288</v>
      </c>
      <c r="BD825" t="s">
        <v>18288</v>
      </c>
      <c r="BE825">
        <v>61614</v>
      </c>
      <c r="BF825" t="s">
        <v>16346</v>
      </c>
      <c r="BG825" t="s">
        <v>18289</v>
      </c>
      <c r="BH825" t="b">
        <f>IFERROR(MATCH('2020'!A825, '2021'!A:A, 0) &gt;0, FALSE)</f>
        <v>1</v>
      </c>
    </row>
    <row r="826" spans="1:60">
      <c r="A826" t="s">
        <v>4094</v>
      </c>
      <c r="B826" t="s">
        <v>4095</v>
      </c>
      <c r="C826" t="s">
        <v>418</v>
      </c>
      <c r="D826" t="s">
        <v>1574</v>
      </c>
      <c r="E826" t="s">
        <v>4096</v>
      </c>
      <c r="F826" t="s">
        <v>4097</v>
      </c>
      <c r="G826" t="s">
        <v>4055</v>
      </c>
      <c r="H826" t="s">
        <v>288</v>
      </c>
      <c r="I826">
        <v>61523</v>
      </c>
      <c r="J826" t="s">
        <v>18319</v>
      </c>
      <c r="K826" t="s">
        <v>197</v>
      </c>
      <c r="L826">
        <v>1</v>
      </c>
      <c r="M826">
        <v>8</v>
      </c>
      <c r="N826">
        <v>0</v>
      </c>
      <c r="O826">
        <v>9</v>
      </c>
      <c r="P826" t="s">
        <v>290</v>
      </c>
      <c r="Q826" t="s">
        <v>290</v>
      </c>
      <c r="R826" t="s">
        <v>290</v>
      </c>
      <c r="S826" t="s">
        <v>290</v>
      </c>
      <c r="T826" t="s">
        <v>290</v>
      </c>
      <c r="U826" t="s">
        <v>290</v>
      </c>
      <c r="V826" t="s">
        <v>290</v>
      </c>
      <c r="W826" t="s">
        <v>290</v>
      </c>
      <c r="X826" t="s">
        <v>290</v>
      </c>
      <c r="Y826" t="s">
        <v>290</v>
      </c>
      <c r="Z826" t="s">
        <v>290</v>
      </c>
      <c r="AA826" t="s">
        <v>290</v>
      </c>
      <c r="AB826" t="s">
        <v>290</v>
      </c>
      <c r="AC826" t="s">
        <v>290</v>
      </c>
      <c r="AD826" t="s">
        <v>290</v>
      </c>
      <c r="AE826" t="s">
        <v>290</v>
      </c>
      <c r="AF826" t="s">
        <v>290</v>
      </c>
      <c r="AG826" t="s">
        <v>290</v>
      </c>
      <c r="AH826" t="s">
        <v>290</v>
      </c>
      <c r="AI826" t="s">
        <v>290</v>
      </c>
      <c r="AJ826" t="s">
        <v>290</v>
      </c>
      <c r="AK826" t="s">
        <v>290</v>
      </c>
      <c r="AL826" t="s">
        <v>290</v>
      </c>
      <c r="AM826" t="s">
        <v>290</v>
      </c>
      <c r="AN826" t="s">
        <v>290</v>
      </c>
      <c r="AO826">
        <v>35</v>
      </c>
      <c r="AP826" t="s">
        <v>290</v>
      </c>
      <c r="AQ826">
        <v>21</v>
      </c>
      <c r="AR826">
        <v>21</v>
      </c>
      <c r="AS826">
        <v>42</v>
      </c>
      <c r="AT826">
        <v>40.907088000000002</v>
      </c>
      <c r="AU826">
        <v>-89.497048000000007</v>
      </c>
      <c r="AV826">
        <v>1</v>
      </c>
      <c r="AW826" t="s">
        <v>16343</v>
      </c>
      <c r="AX826">
        <v>1028</v>
      </c>
      <c r="AY826" t="s">
        <v>18320</v>
      </c>
      <c r="BB826" t="s">
        <v>4055</v>
      </c>
      <c r="BC826" t="s">
        <v>288</v>
      </c>
      <c r="BD826" t="s">
        <v>18288</v>
      </c>
      <c r="BE826">
        <v>61523</v>
      </c>
      <c r="BF826" t="s">
        <v>16346</v>
      </c>
      <c r="BG826" t="s">
        <v>18289</v>
      </c>
      <c r="BH826" t="b">
        <f>IFERROR(MATCH('2020'!A826, '2021'!A:A, 0) &gt;0, FALSE)</f>
        <v>1</v>
      </c>
    </row>
    <row r="827" spans="1:60">
      <c r="A827" t="s">
        <v>4098</v>
      </c>
      <c r="B827" t="s">
        <v>4099</v>
      </c>
      <c r="C827" t="s">
        <v>353</v>
      </c>
      <c r="D827" t="s">
        <v>1119</v>
      </c>
      <c r="E827" t="s">
        <v>18321</v>
      </c>
      <c r="F827" t="s">
        <v>4101</v>
      </c>
      <c r="G827" t="s">
        <v>197</v>
      </c>
      <c r="H827" t="s">
        <v>288</v>
      </c>
      <c r="I827">
        <v>61614</v>
      </c>
      <c r="J827" t="s">
        <v>18322</v>
      </c>
      <c r="K827" t="s">
        <v>197</v>
      </c>
      <c r="L827">
        <v>3</v>
      </c>
      <c r="M827">
        <v>24</v>
      </c>
      <c r="N827">
        <v>0</v>
      </c>
      <c r="O827">
        <v>27</v>
      </c>
      <c r="P827">
        <v>16</v>
      </c>
      <c r="Q827">
        <v>13</v>
      </c>
      <c r="R827">
        <v>11</v>
      </c>
      <c r="S827">
        <v>16</v>
      </c>
      <c r="T827">
        <v>17</v>
      </c>
      <c r="U827" t="s">
        <v>290</v>
      </c>
      <c r="V827">
        <v>17</v>
      </c>
      <c r="W827">
        <v>12</v>
      </c>
      <c r="X827">
        <v>12</v>
      </c>
      <c r="Y827">
        <v>10</v>
      </c>
      <c r="Z827" t="s">
        <v>290</v>
      </c>
      <c r="AA827" t="s">
        <v>290</v>
      </c>
      <c r="AB827" t="s">
        <v>290</v>
      </c>
      <c r="AC827" t="s">
        <v>290</v>
      </c>
      <c r="AD827" t="s">
        <v>290</v>
      </c>
      <c r="AE827" t="s">
        <v>290</v>
      </c>
      <c r="AF827" t="s">
        <v>290</v>
      </c>
      <c r="AG827" t="s">
        <v>290</v>
      </c>
      <c r="AH827" t="s">
        <v>290</v>
      </c>
      <c r="AI827" t="s">
        <v>290</v>
      </c>
      <c r="AJ827" t="s">
        <v>290</v>
      </c>
      <c r="AK827" t="s">
        <v>290</v>
      </c>
      <c r="AL827">
        <v>34</v>
      </c>
      <c r="AM827">
        <v>12</v>
      </c>
      <c r="AN827" t="s">
        <v>290</v>
      </c>
      <c r="AO827">
        <v>76</v>
      </c>
      <c r="AP827">
        <v>15</v>
      </c>
      <c r="AQ827">
        <v>72</v>
      </c>
      <c r="AR827">
        <v>68</v>
      </c>
      <c r="AS827">
        <v>140</v>
      </c>
      <c r="AT827">
        <v>40.776490000000003</v>
      </c>
      <c r="AU827">
        <v>-89.634460000000004</v>
      </c>
      <c r="AV827">
        <v>1</v>
      </c>
      <c r="AW827" t="s">
        <v>16360</v>
      </c>
      <c r="AX827">
        <v>2711</v>
      </c>
      <c r="AY827" t="s">
        <v>18323</v>
      </c>
      <c r="BB827" t="s">
        <v>197</v>
      </c>
      <c r="BC827" t="s">
        <v>288</v>
      </c>
      <c r="BD827" t="s">
        <v>18288</v>
      </c>
      <c r="BE827">
        <v>61614</v>
      </c>
      <c r="BF827" t="s">
        <v>16346</v>
      </c>
      <c r="BG827" t="s">
        <v>16363</v>
      </c>
      <c r="BH827" t="b">
        <f>IFERROR(MATCH('2020'!A827, '2021'!A:A, 0) &gt;0, FALSE)</f>
        <v>1</v>
      </c>
    </row>
    <row r="828" spans="1:60">
      <c r="A828" t="s">
        <v>4102</v>
      </c>
      <c r="B828" t="s">
        <v>4103</v>
      </c>
      <c r="C828" t="s">
        <v>314</v>
      </c>
      <c r="D828" t="s">
        <v>4104</v>
      </c>
      <c r="E828" t="s">
        <v>4105</v>
      </c>
      <c r="F828" t="s">
        <v>4106</v>
      </c>
      <c r="G828" t="s">
        <v>4080</v>
      </c>
      <c r="H828" t="s">
        <v>288</v>
      </c>
      <c r="I828">
        <v>61616</v>
      </c>
      <c r="J828" t="s">
        <v>18324</v>
      </c>
      <c r="K828" t="s">
        <v>197</v>
      </c>
      <c r="L828">
        <v>1</v>
      </c>
      <c r="M828">
        <v>14</v>
      </c>
      <c r="N828">
        <v>1</v>
      </c>
      <c r="O828">
        <v>16</v>
      </c>
      <c r="P828" t="s">
        <v>290</v>
      </c>
      <c r="Q828" t="s">
        <v>290</v>
      </c>
      <c r="R828" t="s">
        <v>290</v>
      </c>
      <c r="S828" t="s">
        <v>290</v>
      </c>
      <c r="T828" t="s">
        <v>290</v>
      </c>
      <c r="U828" t="s">
        <v>290</v>
      </c>
      <c r="V828">
        <v>39</v>
      </c>
      <c r="W828">
        <v>42</v>
      </c>
      <c r="X828">
        <v>40</v>
      </c>
      <c r="Y828">
        <v>43</v>
      </c>
      <c r="Z828" t="s">
        <v>290</v>
      </c>
      <c r="AA828" t="s">
        <v>290</v>
      </c>
      <c r="AB828" t="s">
        <v>290</v>
      </c>
      <c r="AC828" t="s">
        <v>290</v>
      </c>
      <c r="AD828" t="s">
        <v>290</v>
      </c>
      <c r="AE828" t="s">
        <v>290</v>
      </c>
      <c r="AF828" t="s">
        <v>290</v>
      </c>
      <c r="AG828" t="s">
        <v>290</v>
      </c>
      <c r="AH828" t="s">
        <v>290</v>
      </c>
      <c r="AI828" t="s">
        <v>290</v>
      </c>
      <c r="AJ828" t="s">
        <v>290</v>
      </c>
      <c r="AK828" t="s">
        <v>290</v>
      </c>
      <c r="AL828" t="s">
        <v>290</v>
      </c>
      <c r="AM828">
        <v>11</v>
      </c>
      <c r="AN828" t="s">
        <v>290</v>
      </c>
      <c r="AO828">
        <v>129</v>
      </c>
      <c r="AP828">
        <v>14</v>
      </c>
      <c r="AQ828">
        <v>68</v>
      </c>
      <c r="AR828">
        <v>96</v>
      </c>
      <c r="AS828">
        <v>164</v>
      </c>
      <c r="AT828">
        <v>40.732863999999999</v>
      </c>
      <c r="AU828">
        <v>-89.579714999999993</v>
      </c>
      <c r="AV828">
        <v>1</v>
      </c>
      <c r="AW828" t="s">
        <v>16343</v>
      </c>
      <c r="AX828">
        <v>3725</v>
      </c>
      <c r="AY828" t="s">
        <v>18306</v>
      </c>
      <c r="BB828" t="s">
        <v>4080</v>
      </c>
      <c r="BC828" t="s">
        <v>288</v>
      </c>
      <c r="BD828" t="s">
        <v>18288</v>
      </c>
      <c r="BE828">
        <v>61616</v>
      </c>
      <c r="BF828" t="s">
        <v>16346</v>
      </c>
      <c r="BG828" t="s">
        <v>18289</v>
      </c>
      <c r="BH828" t="b">
        <f>IFERROR(MATCH('2020'!A828, '2021'!A:A, 0) &gt;0, FALSE)</f>
        <v>1</v>
      </c>
    </row>
    <row r="829" spans="1:60">
      <c r="A829" t="s">
        <v>4107</v>
      </c>
      <c r="B829" t="s">
        <v>4108</v>
      </c>
      <c r="C829" t="s">
        <v>314</v>
      </c>
      <c r="D829" t="s">
        <v>4109</v>
      </c>
      <c r="E829" t="s">
        <v>4110</v>
      </c>
      <c r="F829" t="s">
        <v>4111</v>
      </c>
      <c r="G829" t="s">
        <v>197</v>
      </c>
      <c r="H829" t="s">
        <v>288</v>
      </c>
      <c r="I829">
        <v>61615</v>
      </c>
      <c r="J829" t="s">
        <v>18325</v>
      </c>
      <c r="K829" t="s">
        <v>197</v>
      </c>
      <c r="L829">
        <v>2</v>
      </c>
      <c r="M829">
        <v>17.600000000000001</v>
      </c>
      <c r="N829">
        <v>6</v>
      </c>
      <c r="O829">
        <v>25.6</v>
      </c>
      <c r="P829">
        <v>34</v>
      </c>
      <c r="Q829">
        <v>16</v>
      </c>
      <c r="R829">
        <v>11</v>
      </c>
      <c r="S829">
        <v>15</v>
      </c>
      <c r="T829">
        <v>16</v>
      </c>
      <c r="U829">
        <v>17</v>
      </c>
      <c r="V829">
        <v>18</v>
      </c>
      <c r="W829">
        <v>15</v>
      </c>
      <c r="X829">
        <v>11</v>
      </c>
      <c r="Y829">
        <v>14</v>
      </c>
      <c r="Z829" t="s">
        <v>290</v>
      </c>
      <c r="AA829" t="s">
        <v>290</v>
      </c>
      <c r="AB829">
        <v>11</v>
      </c>
      <c r="AC829" t="s">
        <v>290</v>
      </c>
      <c r="AD829" t="s">
        <v>290</v>
      </c>
      <c r="AE829" t="s">
        <v>290</v>
      </c>
      <c r="AF829" t="s">
        <v>290</v>
      </c>
      <c r="AG829" t="s">
        <v>290</v>
      </c>
      <c r="AH829" t="s">
        <v>290</v>
      </c>
      <c r="AI829" t="s">
        <v>290</v>
      </c>
      <c r="AJ829" t="s">
        <v>290</v>
      </c>
      <c r="AK829" t="s">
        <v>290</v>
      </c>
      <c r="AL829">
        <v>102</v>
      </c>
      <c r="AM829">
        <v>23</v>
      </c>
      <c r="AN829" t="s">
        <v>290</v>
      </c>
      <c r="AO829">
        <v>73</v>
      </c>
      <c r="AP829" t="s">
        <v>290</v>
      </c>
      <c r="AQ829">
        <v>105</v>
      </c>
      <c r="AR829">
        <v>94</v>
      </c>
      <c r="AS829">
        <v>199</v>
      </c>
      <c r="AT829">
        <v>40.757252000000001</v>
      </c>
      <c r="AU829">
        <v>-89.657946999999993</v>
      </c>
      <c r="AV829">
        <v>1</v>
      </c>
      <c r="AW829" t="s">
        <v>16343</v>
      </c>
      <c r="AX829">
        <v>4125</v>
      </c>
      <c r="AY829" t="s">
        <v>18326</v>
      </c>
      <c r="BB829" t="s">
        <v>197</v>
      </c>
      <c r="BC829" t="s">
        <v>288</v>
      </c>
      <c r="BD829" t="s">
        <v>18288</v>
      </c>
      <c r="BE829">
        <v>61615</v>
      </c>
      <c r="BF829" t="s">
        <v>16346</v>
      </c>
      <c r="BG829" t="s">
        <v>18289</v>
      </c>
      <c r="BH829" t="b">
        <f>IFERROR(MATCH('2020'!A829, '2021'!A:A, 0) &gt;0, FALSE)</f>
        <v>1</v>
      </c>
    </row>
    <row r="830" spans="1:60">
      <c r="A830" t="s">
        <v>4112</v>
      </c>
      <c r="B830" t="s">
        <v>4113</v>
      </c>
      <c r="C830" t="s">
        <v>1570</v>
      </c>
      <c r="D830" t="s">
        <v>4114</v>
      </c>
      <c r="E830" t="s">
        <v>4115</v>
      </c>
      <c r="F830" t="s">
        <v>4116</v>
      </c>
      <c r="G830" t="s">
        <v>197</v>
      </c>
      <c r="H830" t="s">
        <v>288</v>
      </c>
      <c r="I830">
        <v>61615</v>
      </c>
      <c r="J830" t="s">
        <v>18327</v>
      </c>
      <c r="K830" t="s">
        <v>197</v>
      </c>
      <c r="L830">
        <v>3</v>
      </c>
      <c r="M830">
        <v>19</v>
      </c>
      <c r="N830">
        <v>8.5</v>
      </c>
      <c r="O830">
        <v>30.5</v>
      </c>
      <c r="P830">
        <v>54</v>
      </c>
      <c r="Q830">
        <v>30</v>
      </c>
      <c r="R830">
        <v>35</v>
      </c>
      <c r="S830">
        <v>30</v>
      </c>
      <c r="T830">
        <v>24</v>
      </c>
      <c r="U830">
        <v>26</v>
      </c>
      <c r="V830">
        <v>28</v>
      </c>
      <c r="W830">
        <v>24</v>
      </c>
      <c r="X830">
        <v>16</v>
      </c>
      <c r="Y830">
        <v>10</v>
      </c>
      <c r="Z830" t="s">
        <v>290</v>
      </c>
      <c r="AA830" t="s">
        <v>290</v>
      </c>
      <c r="AB830" t="s">
        <v>290</v>
      </c>
      <c r="AC830" t="s">
        <v>290</v>
      </c>
      <c r="AD830" t="s">
        <v>290</v>
      </c>
      <c r="AE830" t="s">
        <v>290</v>
      </c>
      <c r="AF830" t="s">
        <v>290</v>
      </c>
      <c r="AG830" t="s">
        <v>290</v>
      </c>
      <c r="AH830" t="s">
        <v>290</v>
      </c>
      <c r="AI830" t="s">
        <v>290</v>
      </c>
      <c r="AJ830" t="s">
        <v>290</v>
      </c>
      <c r="AK830" t="s">
        <v>290</v>
      </c>
      <c r="AL830" t="s">
        <v>290</v>
      </c>
      <c r="AM830" t="s">
        <v>290</v>
      </c>
      <c r="AN830" t="s">
        <v>290</v>
      </c>
      <c r="AO830">
        <v>250</v>
      </c>
      <c r="AP830">
        <v>12</v>
      </c>
      <c r="AQ830">
        <v>142</v>
      </c>
      <c r="AR830">
        <v>135</v>
      </c>
      <c r="AS830">
        <v>277</v>
      </c>
      <c r="AT830">
        <v>40.821326999999997</v>
      </c>
      <c r="AU830">
        <v>-89.614913000000001</v>
      </c>
      <c r="AV830">
        <v>1</v>
      </c>
      <c r="AW830" t="s">
        <v>16343</v>
      </c>
      <c r="AX830">
        <v>10911</v>
      </c>
      <c r="AY830" t="s">
        <v>18328</v>
      </c>
      <c r="BB830" t="s">
        <v>197</v>
      </c>
      <c r="BC830" t="s">
        <v>288</v>
      </c>
      <c r="BD830" t="s">
        <v>18288</v>
      </c>
      <c r="BE830">
        <v>61615</v>
      </c>
      <c r="BF830" t="s">
        <v>16346</v>
      </c>
      <c r="BG830" t="s">
        <v>18289</v>
      </c>
      <c r="BH830" t="b">
        <f>IFERROR(MATCH('2020'!A830, '2021'!A:A, 0) &gt;0, FALSE)</f>
        <v>1</v>
      </c>
    </row>
    <row r="831" spans="1:60">
      <c r="A831" t="s">
        <v>4117</v>
      </c>
      <c r="B831" t="s">
        <v>4118</v>
      </c>
      <c r="C831" t="s">
        <v>353</v>
      </c>
      <c r="D831" t="s">
        <v>976</v>
      </c>
      <c r="E831" t="s">
        <v>18329</v>
      </c>
      <c r="F831" t="s">
        <v>4120</v>
      </c>
      <c r="G831" t="s">
        <v>198</v>
      </c>
      <c r="H831" t="s">
        <v>288</v>
      </c>
      <c r="I831">
        <v>61201</v>
      </c>
      <c r="J831" t="s">
        <v>18330</v>
      </c>
      <c r="K831" t="s">
        <v>198</v>
      </c>
      <c r="L831">
        <v>0</v>
      </c>
      <c r="M831">
        <v>25</v>
      </c>
      <c r="N831">
        <v>19</v>
      </c>
      <c r="O831">
        <v>44</v>
      </c>
      <c r="P831" t="s">
        <v>290</v>
      </c>
      <c r="Q831" t="s">
        <v>290</v>
      </c>
      <c r="R831" t="s">
        <v>290</v>
      </c>
      <c r="S831" t="s">
        <v>290</v>
      </c>
      <c r="T831" t="s">
        <v>290</v>
      </c>
      <c r="U831" t="s">
        <v>290</v>
      </c>
      <c r="V831" t="s">
        <v>290</v>
      </c>
      <c r="W831" t="s">
        <v>290</v>
      </c>
      <c r="X831" t="s">
        <v>290</v>
      </c>
      <c r="Y831" t="s">
        <v>290</v>
      </c>
      <c r="Z831">
        <v>98</v>
      </c>
      <c r="AA831">
        <v>100</v>
      </c>
      <c r="AB831">
        <v>110</v>
      </c>
      <c r="AC831">
        <v>97</v>
      </c>
      <c r="AD831" t="s">
        <v>290</v>
      </c>
      <c r="AE831" t="s">
        <v>290</v>
      </c>
      <c r="AF831" t="s">
        <v>290</v>
      </c>
      <c r="AG831" t="s">
        <v>290</v>
      </c>
      <c r="AH831" t="s">
        <v>290</v>
      </c>
      <c r="AI831">
        <v>10</v>
      </c>
      <c r="AJ831">
        <v>74</v>
      </c>
      <c r="AK831" t="s">
        <v>290</v>
      </c>
      <c r="AL831">
        <v>11</v>
      </c>
      <c r="AM831" t="s">
        <v>290</v>
      </c>
      <c r="AN831" t="s">
        <v>290</v>
      </c>
      <c r="AO831">
        <v>298</v>
      </c>
      <c r="AP831">
        <v>18</v>
      </c>
      <c r="AQ831">
        <v>232</v>
      </c>
      <c r="AR831">
        <v>183</v>
      </c>
      <c r="AS831">
        <v>415</v>
      </c>
      <c r="AT831">
        <v>41.500335</v>
      </c>
      <c r="AU831">
        <v>-90.544939999999997</v>
      </c>
      <c r="AV831">
        <v>1</v>
      </c>
      <c r="AW831" t="s">
        <v>16360</v>
      </c>
      <c r="AX831">
        <v>1103</v>
      </c>
      <c r="AY831" t="s">
        <v>18331</v>
      </c>
      <c r="BB831" t="s">
        <v>198</v>
      </c>
      <c r="BC831" t="s">
        <v>288</v>
      </c>
      <c r="BD831" t="s">
        <v>18332</v>
      </c>
      <c r="BE831">
        <v>61201</v>
      </c>
      <c r="BF831" t="s">
        <v>16346</v>
      </c>
      <c r="BG831" t="s">
        <v>16363</v>
      </c>
      <c r="BH831" t="b">
        <f>IFERROR(MATCH('2020'!A831, '2021'!A:A, 0) &gt;0, FALSE)</f>
        <v>1</v>
      </c>
    </row>
    <row r="832" spans="1:60">
      <c r="A832" t="s">
        <v>4122</v>
      </c>
      <c r="B832" t="s">
        <v>4123</v>
      </c>
      <c r="D832" t="s">
        <v>4119</v>
      </c>
      <c r="E832" t="s">
        <v>788</v>
      </c>
      <c r="F832" t="s">
        <v>4124</v>
      </c>
      <c r="G832" t="s">
        <v>4125</v>
      </c>
      <c r="H832" t="s">
        <v>288</v>
      </c>
      <c r="I832">
        <v>61265</v>
      </c>
      <c r="J832" t="s">
        <v>18333</v>
      </c>
      <c r="K832" t="s">
        <v>198</v>
      </c>
      <c r="L832">
        <v>3</v>
      </c>
      <c r="M832">
        <v>33</v>
      </c>
      <c r="N832">
        <v>15</v>
      </c>
      <c r="O832">
        <v>51</v>
      </c>
      <c r="P832">
        <v>61</v>
      </c>
      <c r="Q832">
        <v>42</v>
      </c>
      <c r="R832">
        <v>44</v>
      </c>
      <c r="S832">
        <v>54</v>
      </c>
      <c r="T832">
        <v>50</v>
      </c>
      <c r="U832">
        <v>43</v>
      </c>
      <c r="V832">
        <v>49</v>
      </c>
      <c r="W832">
        <v>44</v>
      </c>
      <c r="X832">
        <v>45</v>
      </c>
      <c r="Y832">
        <v>47</v>
      </c>
      <c r="Z832" t="s">
        <v>290</v>
      </c>
      <c r="AA832" t="s">
        <v>290</v>
      </c>
      <c r="AB832" t="s">
        <v>290</v>
      </c>
      <c r="AC832" t="s">
        <v>290</v>
      </c>
      <c r="AD832" t="s">
        <v>290</v>
      </c>
      <c r="AE832" t="s">
        <v>290</v>
      </c>
      <c r="AF832" t="s">
        <v>290</v>
      </c>
      <c r="AG832" t="s">
        <v>290</v>
      </c>
      <c r="AH832">
        <v>16</v>
      </c>
      <c r="AI832" t="s">
        <v>290</v>
      </c>
      <c r="AJ832">
        <v>159</v>
      </c>
      <c r="AK832" t="s">
        <v>290</v>
      </c>
      <c r="AL832" t="s">
        <v>290</v>
      </c>
      <c r="AM832">
        <v>14</v>
      </c>
      <c r="AN832" t="s">
        <v>290</v>
      </c>
      <c r="AO832">
        <v>277</v>
      </c>
      <c r="AP832">
        <v>39</v>
      </c>
      <c r="AQ832">
        <v>240</v>
      </c>
      <c r="AR832">
        <v>255</v>
      </c>
      <c r="AS832">
        <v>495</v>
      </c>
      <c r="AT832">
        <v>41.496713999999997</v>
      </c>
      <c r="AU832">
        <v>-90.518348000000003</v>
      </c>
      <c r="AV832">
        <v>1</v>
      </c>
      <c r="AW832" t="s">
        <v>16360</v>
      </c>
      <c r="AX832">
        <v>1320</v>
      </c>
      <c r="AY832" t="s">
        <v>18334</v>
      </c>
      <c r="BB832" t="s">
        <v>4125</v>
      </c>
      <c r="BC832" t="s">
        <v>288</v>
      </c>
      <c r="BD832" t="s">
        <v>18332</v>
      </c>
      <c r="BE832">
        <v>61265</v>
      </c>
      <c r="BF832" t="s">
        <v>16346</v>
      </c>
      <c r="BG832" t="s">
        <v>16363</v>
      </c>
      <c r="BH832" t="b">
        <f>IFERROR(MATCH('2020'!A832, '2021'!A:A, 0) &gt;0, FALSE)</f>
        <v>1</v>
      </c>
    </row>
    <row r="833" spans="1:60">
      <c r="A833" t="s">
        <v>4127</v>
      </c>
      <c r="B833" t="s">
        <v>3413</v>
      </c>
      <c r="D833" t="s">
        <v>1714</v>
      </c>
      <c r="E833" t="s">
        <v>18335</v>
      </c>
      <c r="F833" t="s">
        <v>4130</v>
      </c>
      <c r="G833" t="s">
        <v>4125</v>
      </c>
      <c r="H833" t="s">
        <v>288</v>
      </c>
      <c r="I833">
        <v>61265</v>
      </c>
      <c r="J833" t="s">
        <v>18336</v>
      </c>
      <c r="K833" t="s">
        <v>198</v>
      </c>
      <c r="L833">
        <v>0.3</v>
      </c>
      <c r="M833">
        <v>2.7</v>
      </c>
      <c r="N833">
        <v>0</v>
      </c>
      <c r="O833">
        <v>3</v>
      </c>
      <c r="P833">
        <v>17</v>
      </c>
      <c r="Q833" t="s">
        <v>290</v>
      </c>
      <c r="R833" t="s">
        <v>290</v>
      </c>
      <c r="S833" t="s">
        <v>290</v>
      </c>
      <c r="T833" t="s">
        <v>290</v>
      </c>
      <c r="U833" t="s">
        <v>290</v>
      </c>
      <c r="V833" t="s">
        <v>290</v>
      </c>
      <c r="W833" t="s">
        <v>290</v>
      </c>
      <c r="X833" t="s">
        <v>290</v>
      </c>
      <c r="Y833" t="s">
        <v>290</v>
      </c>
      <c r="Z833" t="s">
        <v>290</v>
      </c>
      <c r="AA833" t="s">
        <v>290</v>
      </c>
      <c r="AB833" t="s">
        <v>290</v>
      </c>
      <c r="AC833" t="s">
        <v>290</v>
      </c>
      <c r="AD833" t="s">
        <v>290</v>
      </c>
      <c r="AE833" t="s">
        <v>290</v>
      </c>
      <c r="AF833" t="s">
        <v>290</v>
      </c>
      <c r="AG833" t="s">
        <v>290</v>
      </c>
      <c r="AH833" t="s">
        <v>290</v>
      </c>
      <c r="AI833" t="s">
        <v>290</v>
      </c>
      <c r="AJ833" t="s">
        <v>290</v>
      </c>
      <c r="AK833" t="s">
        <v>290</v>
      </c>
      <c r="AL833" t="s">
        <v>290</v>
      </c>
      <c r="AM833" t="s">
        <v>290</v>
      </c>
      <c r="AN833" t="s">
        <v>290</v>
      </c>
      <c r="AO833">
        <v>52</v>
      </c>
      <c r="AP833" t="s">
        <v>290</v>
      </c>
      <c r="AQ833">
        <v>36</v>
      </c>
      <c r="AR833">
        <v>27</v>
      </c>
      <c r="AS833">
        <v>63</v>
      </c>
      <c r="AT833">
        <v>41.493555999999998</v>
      </c>
      <c r="AU833">
        <v>-90.535854</v>
      </c>
      <c r="AV833">
        <v>1</v>
      </c>
      <c r="AW833" t="s">
        <v>16360</v>
      </c>
      <c r="AX833">
        <v>153</v>
      </c>
      <c r="AY833" t="s">
        <v>18337</v>
      </c>
      <c r="BB833" t="s">
        <v>4125</v>
      </c>
      <c r="BC833" t="s">
        <v>288</v>
      </c>
      <c r="BD833" t="s">
        <v>18332</v>
      </c>
      <c r="BE833">
        <v>61265</v>
      </c>
      <c r="BF833" t="s">
        <v>16346</v>
      </c>
      <c r="BG833" t="s">
        <v>16363</v>
      </c>
      <c r="BH833" t="b">
        <f>IFERROR(MATCH('2020'!A833, '2021'!A:A, 0) &gt;0, FALSE)</f>
        <v>1</v>
      </c>
    </row>
    <row r="834" spans="1:60">
      <c r="A834" t="s">
        <v>4131</v>
      </c>
      <c r="B834" t="s">
        <v>4132</v>
      </c>
      <c r="C834" t="s">
        <v>314</v>
      </c>
      <c r="D834" t="s">
        <v>1024</v>
      </c>
      <c r="E834" t="s">
        <v>4133</v>
      </c>
      <c r="F834" t="s">
        <v>4134</v>
      </c>
      <c r="G834" t="s">
        <v>4125</v>
      </c>
      <c r="H834" t="s">
        <v>288</v>
      </c>
      <c r="I834">
        <v>61265</v>
      </c>
      <c r="J834" t="s">
        <v>18338</v>
      </c>
      <c r="K834" t="s">
        <v>198</v>
      </c>
      <c r="L834">
        <v>2</v>
      </c>
      <c r="M834">
        <v>9</v>
      </c>
      <c r="N834">
        <v>3</v>
      </c>
      <c r="O834">
        <v>14</v>
      </c>
      <c r="P834" t="s">
        <v>290</v>
      </c>
      <c r="Q834" t="s">
        <v>290</v>
      </c>
      <c r="R834" t="s">
        <v>290</v>
      </c>
      <c r="S834" t="s">
        <v>290</v>
      </c>
      <c r="T834" t="s">
        <v>290</v>
      </c>
      <c r="U834" t="s">
        <v>290</v>
      </c>
      <c r="V834" t="s">
        <v>290</v>
      </c>
      <c r="W834" t="s">
        <v>290</v>
      </c>
      <c r="X834">
        <v>10</v>
      </c>
      <c r="Y834">
        <v>12</v>
      </c>
      <c r="Z834">
        <v>18</v>
      </c>
      <c r="AA834">
        <v>15</v>
      </c>
      <c r="AB834">
        <v>13</v>
      </c>
      <c r="AC834">
        <v>15</v>
      </c>
      <c r="AD834" t="s">
        <v>290</v>
      </c>
      <c r="AE834" t="s">
        <v>290</v>
      </c>
      <c r="AF834" t="s">
        <v>290</v>
      </c>
      <c r="AG834" t="s">
        <v>290</v>
      </c>
      <c r="AH834" t="s">
        <v>290</v>
      </c>
      <c r="AI834" t="s">
        <v>290</v>
      </c>
      <c r="AJ834" t="s">
        <v>290</v>
      </c>
      <c r="AK834" t="s">
        <v>290</v>
      </c>
      <c r="AL834" t="s">
        <v>290</v>
      </c>
      <c r="AM834" t="s">
        <v>290</v>
      </c>
      <c r="AN834" t="s">
        <v>290</v>
      </c>
      <c r="AO834">
        <v>64</v>
      </c>
      <c r="AP834" t="s">
        <v>290</v>
      </c>
      <c r="AQ834">
        <v>50</v>
      </c>
      <c r="AR834">
        <v>33</v>
      </c>
      <c r="AS834">
        <v>83</v>
      </c>
      <c r="AT834">
        <v>41.495288000000002</v>
      </c>
      <c r="AU834">
        <v>-90.521276999999998</v>
      </c>
      <c r="AV834">
        <v>0.6</v>
      </c>
      <c r="AW834" t="s">
        <v>17023</v>
      </c>
      <c r="AY834" t="s">
        <v>18339</v>
      </c>
      <c r="BB834" t="s">
        <v>4125</v>
      </c>
      <c r="BC834" t="s">
        <v>288</v>
      </c>
      <c r="BD834" t="s">
        <v>18332</v>
      </c>
      <c r="BE834">
        <v>61265</v>
      </c>
      <c r="BF834" t="s">
        <v>16346</v>
      </c>
      <c r="BG834" t="s">
        <v>16363</v>
      </c>
      <c r="BH834" t="b">
        <f>IFERROR(MATCH('2020'!A834, '2021'!A:A, 0) &gt;0, FALSE)</f>
        <v>1</v>
      </c>
    </row>
    <row r="835" spans="1:60">
      <c r="A835" t="s">
        <v>4135</v>
      </c>
      <c r="B835" t="s">
        <v>4136</v>
      </c>
      <c r="C835" t="s">
        <v>314</v>
      </c>
      <c r="D835" t="s">
        <v>334</v>
      </c>
      <c r="E835" t="s">
        <v>18340</v>
      </c>
      <c r="F835" t="s">
        <v>4139</v>
      </c>
      <c r="G835" t="s">
        <v>4140</v>
      </c>
      <c r="H835" t="s">
        <v>288</v>
      </c>
      <c r="I835">
        <v>61244</v>
      </c>
      <c r="J835" t="s">
        <v>18341</v>
      </c>
      <c r="K835" t="s">
        <v>198</v>
      </c>
      <c r="L835">
        <v>2</v>
      </c>
      <c r="M835">
        <v>14</v>
      </c>
      <c r="N835">
        <v>2.5</v>
      </c>
      <c r="O835">
        <v>18.5</v>
      </c>
      <c r="P835">
        <v>39</v>
      </c>
      <c r="Q835">
        <v>15</v>
      </c>
      <c r="R835">
        <v>16</v>
      </c>
      <c r="S835">
        <v>17</v>
      </c>
      <c r="T835">
        <v>14</v>
      </c>
      <c r="U835">
        <v>10</v>
      </c>
      <c r="V835" t="s">
        <v>290</v>
      </c>
      <c r="W835" t="s">
        <v>290</v>
      </c>
      <c r="X835">
        <v>18</v>
      </c>
      <c r="Y835">
        <v>13</v>
      </c>
      <c r="Z835" t="s">
        <v>290</v>
      </c>
      <c r="AA835" t="s">
        <v>290</v>
      </c>
      <c r="AB835" t="s">
        <v>290</v>
      </c>
      <c r="AC835" t="s">
        <v>290</v>
      </c>
      <c r="AD835" t="s">
        <v>290</v>
      </c>
      <c r="AE835" t="s">
        <v>290</v>
      </c>
      <c r="AF835" t="s">
        <v>290</v>
      </c>
      <c r="AG835" t="s">
        <v>290</v>
      </c>
      <c r="AH835" t="s">
        <v>290</v>
      </c>
      <c r="AI835" t="s">
        <v>290</v>
      </c>
      <c r="AJ835">
        <v>76</v>
      </c>
      <c r="AK835" t="s">
        <v>290</v>
      </c>
      <c r="AL835" t="s">
        <v>290</v>
      </c>
      <c r="AM835" t="s">
        <v>290</v>
      </c>
      <c r="AN835" t="s">
        <v>290</v>
      </c>
      <c r="AO835">
        <v>59</v>
      </c>
      <c r="AP835">
        <v>18</v>
      </c>
      <c r="AQ835">
        <v>77</v>
      </c>
      <c r="AR835">
        <v>82</v>
      </c>
      <c r="AS835">
        <v>159</v>
      </c>
      <c r="AT835">
        <v>41.513049000000002</v>
      </c>
      <c r="AU835">
        <v>-90.447114999999997</v>
      </c>
      <c r="AV835">
        <v>1</v>
      </c>
      <c r="AW835" t="s">
        <v>16360</v>
      </c>
      <c r="AX835">
        <v>603</v>
      </c>
      <c r="AY835" t="s">
        <v>18285</v>
      </c>
      <c r="BB835" t="s">
        <v>4140</v>
      </c>
      <c r="BC835" t="s">
        <v>288</v>
      </c>
      <c r="BD835" t="s">
        <v>18332</v>
      </c>
      <c r="BE835">
        <v>61244</v>
      </c>
      <c r="BF835" t="s">
        <v>16346</v>
      </c>
      <c r="BG835" t="s">
        <v>16363</v>
      </c>
      <c r="BH835" t="b">
        <f>IFERROR(MATCH('2020'!A835, '2021'!A:A, 0) &gt;0, FALSE)</f>
        <v>1</v>
      </c>
    </row>
    <row r="836" spans="1:60">
      <c r="A836" t="s">
        <v>4142</v>
      </c>
      <c r="B836" t="s">
        <v>4143</v>
      </c>
      <c r="C836" t="s">
        <v>314</v>
      </c>
      <c r="D836" t="s">
        <v>4343</v>
      </c>
      <c r="E836" t="s">
        <v>18342</v>
      </c>
      <c r="F836" t="s">
        <v>4145</v>
      </c>
      <c r="G836" t="s">
        <v>198</v>
      </c>
      <c r="H836" t="s">
        <v>288</v>
      </c>
      <c r="I836">
        <v>61201</v>
      </c>
      <c r="J836" t="s">
        <v>18343</v>
      </c>
      <c r="K836" t="s">
        <v>198</v>
      </c>
      <c r="L836">
        <v>3</v>
      </c>
      <c r="M836">
        <v>25.5</v>
      </c>
      <c r="N836">
        <v>11.5</v>
      </c>
      <c r="O836">
        <v>40</v>
      </c>
      <c r="P836">
        <v>62</v>
      </c>
      <c r="Q836">
        <v>32</v>
      </c>
      <c r="R836">
        <v>38</v>
      </c>
      <c r="S836">
        <v>39</v>
      </c>
      <c r="T836">
        <v>36</v>
      </c>
      <c r="U836">
        <v>26</v>
      </c>
      <c r="V836">
        <v>35</v>
      </c>
      <c r="W836">
        <v>31</v>
      </c>
      <c r="X836">
        <v>41</v>
      </c>
      <c r="Y836">
        <v>40</v>
      </c>
      <c r="Z836" t="s">
        <v>290</v>
      </c>
      <c r="AA836" t="s">
        <v>290</v>
      </c>
      <c r="AB836" t="s">
        <v>290</v>
      </c>
      <c r="AC836" t="s">
        <v>290</v>
      </c>
      <c r="AD836" t="s">
        <v>290</v>
      </c>
      <c r="AE836" t="s">
        <v>290</v>
      </c>
      <c r="AF836" t="s">
        <v>290</v>
      </c>
      <c r="AG836" t="s">
        <v>290</v>
      </c>
      <c r="AH836" t="s">
        <v>290</v>
      </c>
      <c r="AI836" t="s">
        <v>290</v>
      </c>
      <c r="AJ836">
        <v>41</v>
      </c>
      <c r="AK836" t="s">
        <v>290</v>
      </c>
      <c r="AL836">
        <v>13</v>
      </c>
      <c r="AM836" t="s">
        <v>290</v>
      </c>
      <c r="AN836" t="s">
        <v>290</v>
      </c>
      <c r="AO836">
        <v>295</v>
      </c>
      <c r="AP836">
        <v>24</v>
      </c>
      <c r="AQ836">
        <v>197</v>
      </c>
      <c r="AR836">
        <v>183</v>
      </c>
      <c r="AS836">
        <v>380</v>
      </c>
      <c r="AT836">
        <v>41.481014000000002</v>
      </c>
      <c r="AU836">
        <v>-90.567030000000003</v>
      </c>
      <c r="AV836">
        <v>1</v>
      </c>
      <c r="AW836" t="s">
        <v>16360</v>
      </c>
      <c r="AX836">
        <v>2901</v>
      </c>
      <c r="AY836" t="s">
        <v>18344</v>
      </c>
      <c r="BB836" t="s">
        <v>198</v>
      </c>
      <c r="BC836" t="s">
        <v>288</v>
      </c>
      <c r="BD836" t="s">
        <v>18332</v>
      </c>
      <c r="BE836">
        <v>61201</v>
      </c>
      <c r="BF836" t="s">
        <v>16346</v>
      </c>
      <c r="BG836" t="s">
        <v>16363</v>
      </c>
      <c r="BH836" t="b">
        <f>IFERROR(MATCH('2020'!A836, '2021'!A:A, 0) &gt;0, FALSE)</f>
        <v>1</v>
      </c>
    </row>
    <row r="837" spans="1:60">
      <c r="A837" t="s">
        <v>4146</v>
      </c>
      <c r="B837" t="s">
        <v>4147</v>
      </c>
      <c r="C837" t="s">
        <v>4148</v>
      </c>
      <c r="D837" t="s">
        <v>1708</v>
      </c>
      <c r="E837" t="s">
        <v>501</v>
      </c>
      <c r="F837" t="s">
        <v>4149</v>
      </c>
      <c r="G837" t="s">
        <v>4140</v>
      </c>
      <c r="H837" t="s">
        <v>288</v>
      </c>
      <c r="I837">
        <v>61244</v>
      </c>
      <c r="J837" t="s">
        <v>18345</v>
      </c>
      <c r="K837" t="s">
        <v>198</v>
      </c>
      <c r="L837">
        <v>4</v>
      </c>
      <c r="M837">
        <v>22</v>
      </c>
      <c r="N837">
        <v>3</v>
      </c>
      <c r="O837">
        <v>29</v>
      </c>
      <c r="P837">
        <v>84</v>
      </c>
      <c r="Q837">
        <v>37</v>
      </c>
      <c r="R837">
        <v>35</v>
      </c>
      <c r="S837">
        <v>34</v>
      </c>
      <c r="T837">
        <v>23</v>
      </c>
      <c r="U837">
        <v>28</v>
      </c>
      <c r="V837">
        <v>26</v>
      </c>
      <c r="W837">
        <v>22</v>
      </c>
      <c r="X837">
        <v>14</v>
      </c>
      <c r="Y837">
        <v>13</v>
      </c>
      <c r="Z837" t="s">
        <v>290</v>
      </c>
      <c r="AA837" t="s">
        <v>290</v>
      </c>
      <c r="AB837" t="s">
        <v>290</v>
      </c>
      <c r="AC837">
        <v>12</v>
      </c>
      <c r="AD837" t="s">
        <v>290</v>
      </c>
      <c r="AE837" t="s">
        <v>290</v>
      </c>
      <c r="AF837" t="s">
        <v>290</v>
      </c>
      <c r="AG837" t="s">
        <v>290</v>
      </c>
      <c r="AH837" t="s">
        <v>290</v>
      </c>
      <c r="AI837" t="s">
        <v>290</v>
      </c>
      <c r="AJ837">
        <v>19</v>
      </c>
      <c r="AK837" t="s">
        <v>290</v>
      </c>
      <c r="AL837">
        <v>106</v>
      </c>
      <c r="AM837">
        <v>72</v>
      </c>
      <c r="AN837" t="s">
        <v>290</v>
      </c>
      <c r="AO837">
        <v>151</v>
      </c>
      <c r="AP837" t="s">
        <v>290</v>
      </c>
      <c r="AQ837">
        <v>168</v>
      </c>
      <c r="AR837">
        <v>184</v>
      </c>
      <c r="AS837">
        <v>352</v>
      </c>
      <c r="AT837">
        <v>41.484465999999998</v>
      </c>
      <c r="AU837">
        <v>-90.438644999999994</v>
      </c>
      <c r="AV837">
        <v>1</v>
      </c>
      <c r="AW837" t="s">
        <v>16360</v>
      </c>
      <c r="AX837">
        <v>900</v>
      </c>
      <c r="AY837" t="s">
        <v>18346</v>
      </c>
      <c r="BB837" t="s">
        <v>4140</v>
      </c>
      <c r="BC837" t="s">
        <v>288</v>
      </c>
      <c r="BD837" t="s">
        <v>18332</v>
      </c>
      <c r="BE837">
        <v>61244</v>
      </c>
      <c r="BF837" t="s">
        <v>16346</v>
      </c>
      <c r="BG837" t="s">
        <v>16363</v>
      </c>
      <c r="BH837" t="b">
        <f>IFERROR(MATCH('2020'!A837, '2021'!A:A, 0) &gt;0, FALSE)</f>
        <v>1</v>
      </c>
    </row>
    <row r="838" spans="1:60">
      <c r="A838" t="s">
        <v>4150</v>
      </c>
      <c r="B838" t="s">
        <v>4151</v>
      </c>
      <c r="D838" t="s">
        <v>725</v>
      </c>
      <c r="E838" t="s">
        <v>4152</v>
      </c>
      <c r="F838" t="s">
        <v>4153</v>
      </c>
      <c r="G838" t="s">
        <v>4125</v>
      </c>
      <c r="H838" t="s">
        <v>288</v>
      </c>
      <c r="I838">
        <v>61265</v>
      </c>
      <c r="J838" t="s">
        <v>18347</v>
      </c>
      <c r="K838" t="s">
        <v>198</v>
      </c>
      <c r="L838">
        <v>2</v>
      </c>
      <c r="M838">
        <v>11</v>
      </c>
      <c r="N838">
        <v>4</v>
      </c>
      <c r="O838">
        <v>17</v>
      </c>
      <c r="P838">
        <v>29</v>
      </c>
      <c r="Q838">
        <v>14</v>
      </c>
      <c r="R838">
        <v>19</v>
      </c>
      <c r="S838">
        <v>13</v>
      </c>
      <c r="T838">
        <v>15</v>
      </c>
      <c r="U838" t="s">
        <v>290</v>
      </c>
      <c r="V838" t="s">
        <v>290</v>
      </c>
      <c r="W838">
        <v>14</v>
      </c>
      <c r="X838" t="s">
        <v>290</v>
      </c>
      <c r="Y838" t="s">
        <v>290</v>
      </c>
      <c r="Z838" t="s">
        <v>290</v>
      </c>
      <c r="AA838" t="s">
        <v>290</v>
      </c>
      <c r="AB838" t="s">
        <v>290</v>
      </c>
      <c r="AC838" t="s">
        <v>290</v>
      </c>
      <c r="AD838" t="s">
        <v>290</v>
      </c>
      <c r="AE838" t="s">
        <v>290</v>
      </c>
      <c r="AF838" t="s">
        <v>290</v>
      </c>
      <c r="AG838" t="s">
        <v>290</v>
      </c>
      <c r="AH838" t="s">
        <v>290</v>
      </c>
      <c r="AI838" t="s">
        <v>290</v>
      </c>
      <c r="AJ838" t="s">
        <v>290</v>
      </c>
      <c r="AK838" t="s">
        <v>290</v>
      </c>
      <c r="AL838" t="s">
        <v>290</v>
      </c>
      <c r="AM838" t="s">
        <v>290</v>
      </c>
      <c r="AN838" t="s">
        <v>290</v>
      </c>
      <c r="AO838">
        <v>107</v>
      </c>
      <c r="AP838" t="s">
        <v>290</v>
      </c>
      <c r="AQ838">
        <v>68</v>
      </c>
      <c r="AR838">
        <v>52</v>
      </c>
      <c r="AS838">
        <v>120</v>
      </c>
      <c r="AT838">
        <v>41.508322</v>
      </c>
      <c r="AU838">
        <v>-90.504893999999993</v>
      </c>
      <c r="AV838">
        <v>1</v>
      </c>
      <c r="AW838" t="s">
        <v>16360</v>
      </c>
      <c r="AX838">
        <v>2305</v>
      </c>
      <c r="AY838" t="s">
        <v>18348</v>
      </c>
      <c r="BB838" t="s">
        <v>4125</v>
      </c>
      <c r="BC838" t="s">
        <v>288</v>
      </c>
      <c r="BD838" t="s">
        <v>18332</v>
      </c>
      <c r="BE838">
        <v>61265</v>
      </c>
      <c r="BF838" t="s">
        <v>16346</v>
      </c>
      <c r="BG838" t="s">
        <v>16363</v>
      </c>
      <c r="BH838" t="b">
        <f>IFERROR(MATCH('2020'!A838, '2021'!A:A, 0) &gt;0, FALSE)</f>
        <v>1</v>
      </c>
    </row>
    <row r="839" spans="1:60">
      <c r="A839" t="s">
        <v>4154</v>
      </c>
      <c r="B839" t="s">
        <v>4155</v>
      </c>
      <c r="C839" t="s">
        <v>283</v>
      </c>
      <c r="D839" t="s">
        <v>4156</v>
      </c>
      <c r="E839" t="s">
        <v>4157</v>
      </c>
      <c r="F839" t="s">
        <v>4158</v>
      </c>
      <c r="G839" t="s">
        <v>4159</v>
      </c>
      <c r="H839" t="s">
        <v>288</v>
      </c>
      <c r="I839">
        <v>62269</v>
      </c>
      <c r="J839" t="s">
        <v>18349</v>
      </c>
      <c r="K839" t="s">
        <v>199</v>
      </c>
      <c r="L839">
        <v>2</v>
      </c>
      <c r="M839">
        <v>22</v>
      </c>
      <c r="N839">
        <v>5.5</v>
      </c>
      <c r="O839">
        <v>29.5</v>
      </c>
      <c r="P839" t="s">
        <v>290</v>
      </c>
      <c r="Q839">
        <v>32</v>
      </c>
      <c r="R839">
        <v>20</v>
      </c>
      <c r="S839">
        <v>21</v>
      </c>
      <c r="T839">
        <v>18</v>
      </c>
      <c r="U839">
        <v>18</v>
      </c>
      <c r="V839">
        <v>16</v>
      </c>
      <c r="W839">
        <v>22</v>
      </c>
      <c r="X839">
        <v>20</v>
      </c>
      <c r="Y839">
        <v>24</v>
      </c>
      <c r="Z839">
        <v>13</v>
      </c>
      <c r="AA839">
        <v>29</v>
      </c>
      <c r="AB839">
        <v>13</v>
      </c>
      <c r="AC839">
        <v>23</v>
      </c>
      <c r="AD839" t="s">
        <v>290</v>
      </c>
      <c r="AE839" t="s">
        <v>290</v>
      </c>
      <c r="AF839" t="s">
        <v>290</v>
      </c>
      <c r="AG839" t="s">
        <v>290</v>
      </c>
      <c r="AH839" t="s">
        <v>290</v>
      </c>
      <c r="AI839" t="s">
        <v>290</v>
      </c>
      <c r="AJ839">
        <v>14</v>
      </c>
      <c r="AK839" t="s">
        <v>290</v>
      </c>
      <c r="AL839" t="s">
        <v>290</v>
      </c>
      <c r="AM839">
        <v>11</v>
      </c>
      <c r="AN839" t="s">
        <v>290</v>
      </c>
      <c r="AO839">
        <v>224</v>
      </c>
      <c r="AP839">
        <v>11</v>
      </c>
      <c r="AQ839">
        <v>145</v>
      </c>
      <c r="AR839">
        <v>124</v>
      </c>
      <c r="AS839">
        <v>269</v>
      </c>
      <c r="AT839">
        <v>38.582754999999999</v>
      </c>
      <c r="AU839">
        <v>-89.892257000000001</v>
      </c>
      <c r="AV839">
        <v>1</v>
      </c>
      <c r="AW839" t="s">
        <v>16343</v>
      </c>
      <c r="AX839">
        <v>1111</v>
      </c>
      <c r="AY839" t="s">
        <v>18350</v>
      </c>
      <c r="BB839" t="s">
        <v>4159</v>
      </c>
      <c r="BC839" t="s">
        <v>288</v>
      </c>
      <c r="BD839" t="s">
        <v>18351</v>
      </c>
      <c r="BE839">
        <v>62269</v>
      </c>
      <c r="BF839" t="s">
        <v>16346</v>
      </c>
      <c r="BG839" t="s">
        <v>18352</v>
      </c>
      <c r="BH839" t="b">
        <f>IFERROR(MATCH('2020'!A839, '2021'!A:A, 0) &gt;0, FALSE)</f>
        <v>1</v>
      </c>
    </row>
    <row r="840" spans="1:60">
      <c r="A840" t="s">
        <v>4161</v>
      </c>
      <c r="B840" t="s">
        <v>4162</v>
      </c>
      <c r="D840" t="s">
        <v>4163</v>
      </c>
      <c r="E840" t="s">
        <v>4164</v>
      </c>
      <c r="F840" t="s">
        <v>4165</v>
      </c>
      <c r="G840" t="s">
        <v>4166</v>
      </c>
      <c r="H840" t="s">
        <v>288</v>
      </c>
      <c r="I840">
        <v>62223</v>
      </c>
      <c r="J840" t="s">
        <v>18353</v>
      </c>
      <c r="K840" t="s">
        <v>199</v>
      </c>
      <c r="L840">
        <v>2</v>
      </c>
      <c r="M840">
        <v>14</v>
      </c>
      <c r="N840">
        <v>4.5</v>
      </c>
      <c r="O840">
        <v>20.5</v>
      </c>
      <c r="P840">
        <v>25</v>
      </c>
      <c r="Q840">
        <v>10</v>
      </c>
      <c r="R840">
        <v>11</v>
      </c>
      <c r="S840">
        <v>20</v>
      </c>
      <c r="T840">
        <v>12</v>
      </c>
      <c r="U840">
        <v>20</v>
      </c>
      <c r="V840">
        <v>13</v>
      </c>
      <c r="W840">
        <v>20</v>
      </c>
      <c r="X840">
        <v>24</v>
      </c>
      <c r="Y840">
        <v>18</v>
      </c>
      <c r="Z840" t="s">
        <v>290</v>
      </c>
      <c r="AA840" t="s">
        <v>290</v>
      </c>
      <c r="AB840" t="s">
        <v>290</v>
      </c>
      <c r="AC840" t="s">
        <v>290</v>
      </c>
      <c r="AD840" t="s">
        <v>290</v>
      </c>
      <c r="AE840" t="s">
        <v>290</v>
      </c>
      <c r="AF840" t="s">
        <v>290</v>
      </c>
      <c r="AG840" t="s">
        <v>290</v>
      </c>
      <c r="AH840" t="s">
        <v>290</v>
      </c>
      <c r="AI840" t="s">
        <v>290</v>
      </c>
      <c r="AJ840" t="s">
        <v>290</v>
      </c>
      <c r="AK840" t="s">
        <v>290</v>
      </c>
      <c r="AL840" t="s">
        <v>290</v>
      </c>
      <c r="AM840">
        <v>40</v>
      </c>
      <c r="AN840" t="s">
        <v>290</v>
      </c>
      <c r="AO840">
        <v>124</v>
      </c>
      <c r="AP840" t="s">
        <v>290</v>
      </c>
      <c r="AQ840">
        <v>91</v>
      </c>
      <c r="AR840">
        <v>82</v>
      </c>
      <c r="AS840">
        <v>173</v>
      </c>
      <c r="AT840">
        <v>38.571052000000002</v>
      </c>
      <c r="AU840">
        <v>-90.053207999999998</v>
      </c>
      <c r="AV840">
        <v>1</v>
      </c>
      <c r="AW840" t="s">
        <v>16360</v>
      </c>
      <c r="AX840">
        <v>8809</v>
      </c>
      <c r="AY840" t="s">
        <v>17883</v>
      </c>
      <c r="BB840" t="s">
        <v>4166</v>
      </c>
      <c r="BC840" t="s">
        <v>288</v>
      </c>
      <c r="BD840" t="s">
        <v>18351</v>
      </c>
      <c r="BE840">
        <v>62223</v>
      </c>
      <c r="BF840" t="s">
        <v>16346</v>
      </c>
      <c r="BG840" t="s">
        <v>16363</v>
      </c>
      <c r="BH840" t="b">
        <f>IFERROR(MATCH('2020'!A840, '2021'!A:A, 0) &gt;0, FALSE)</f>
        <v>1</v>
      </c>
    </row>
    <row r="841" spans="1:60">
      <c r="A841" t="s">
        <v>4168</v>
      </c>
      <c r="B841" t="s">
        <v>4169</v>
      </c>
      <c r="C841" t="s">
        <v>4148</v>
      </c>
      <c r="D841" t="s">
        <v>3164</v>
      </c>
      <c r="E841" t="s">
        <v>4170</v>
      </c>
      <c r="F841" t="s">
        <v>4171</v>
      </c>
      <c r="G841" t="s">
        <v>4172</v>
      </c>
      <c r="H841" t="s">
        <v>288</v>
      </c>
      <c r="I841">
        <v>62204</v>
      </c>
      <c r="J841" t="s">
        <v>18354</v>
      </c>
      <c r="K841" t="s">
        <v>199</v>
      </c>
      <c r="L841">
        <v>2</v>
      </c>
      <c r="M841">
        <v>11</v>
      </c>
      <c r="N841">
        <v>0</v>
      </c>
      <c r="O841">
        <v>13</v>
      </c>
      <c r="P841">
        <v>26</v>
      </c>
      <c r="Q841">
        <v>13</v>
      </c>
      <c r="R841">
        <v>16</v>
      </c>
      <c r="S841">
        <v>11</v>
      </c>
      <c r="T841">
        <v>14</v>
      </c>
      <c r="U841">
        <v>13</v>
      </c>
      <c r="V841">
        <v>18</v>
      </c>
      <c r="W841">
        <v>16</v>
      </c>
      <c r="X841">
        <v>21</v>
      </c>
      <c r="Y841">
        <v>14</v>
      </c>
      <c r="Z841" t="s">
        <v>290</v>
      </c>
      <c r="AA841" t="s">
        <v>290</v>
      </c>
      <c r="AB841" t="s">
        <v>290</v>
      </c>
      <c r="AC841" t="s">
        <v>290</v>
      </c>
      <c r="AD841" t="s">
        <v>290</v>
      </c>
      <c r="AE841" t="s">
        <v>290</v>
      </c>
      <c r="AF841" t="s">
        <v>290</v>
      </c>
      <c r="AG841" t="s">
        <v>290</v>
      </c>
      <c r="AH841" t="s">
        <v>290</v>
      </c>
      <c r="AI841" t="s">
        <v>290</v>
      </c>
      <c r="AJ841" t="s">
        <v>290</v>
      </c>
      <c r="AK841" t="s">
        <v>290</v>
      </c>
      <c r="AL841" t="s">
        <v>290</v>
      </c>
      <c r="AM841">
        <v>141</v>
      </c>
      <c r="AN841">
        <v>16</v>
      </c>
      <c r="AO841" t="s">
        <v>290</v>
      </c>
      <c r="AP841" t="s">
        <v>290</v>
      </c>
      <c r="AQ841">
        <v>85</v>
      </c>
      <c r="AR841">
        <v>77</v>
      </c>
      <c r="AS841">
        <v>162</v>
      </c>
      <c r="AT841">
        <v>38.630564</v>
      </c>
      <c r="AU841">
        <v>-90.108559</v>
      </c>
      <c r="AV841">
        <v>1</v>
      </c>
      <c r="AW841" t="s">
        <v>16360</v>
      </c>
      <c r="AX841">
        <v>1600</v>
      </c>
      <c r="AY841" t="s">
        <v>18355</v>
      </c>
      <c r="BB841" t="s">
        <v>4172</v>
      </c>
      <c r="BC841" t="s">
        <v>288</v>
      </c>
      <c r="BD841" t="s">
        <v>18351</v>
      </c>
      <c r="BE841">
        <v>62204</v>
      </c>
      <c r="BF841" t="s">
        <v>16346</v>
      </c>
      <c r="BG841" t="s">
        <v>16363</v>
      </c>
      <c r="BH841" t="b">
        <f>IFERROR(MATCH('2020'!A841, '2021'!A:A, 0) &gt;0, FALSE)</f>
        <v>1</v>
      </c>
    </row>
    <row r="842" spans="1:60">
      <c r="A842" t="s">
        <v>4174</v>
      </c>
      <c r="B842" t="s">
        <v>4175</v>
      </c>
      <c r="C842" t="s">
        <v>283</v>
      </c>
      <c r="D842" t="s">
        <v>2465</v>
      </c>
      <c r="E842" t="s">
        <v>4176</v>
      </c>
      <c r="F842" t="s">
        <v>13904</v>
      </c>
      <c r="G842" t="s">
        <v>4166</v>
      </c>
      <c r="H842" t="s">
        <v>288</v>
      </c>
      <c r="I842">
        <v>62220</v>
      </c>
      <c r="J842" t="s">
        <v>18356</v>
      </c>
      <c r="K842" t="s">
        <v>199</v>
      </c>
      <c r="L842">
        <v>3</v>
      </c>
      <c r="M842">
        <v>13</v>
      </c>
      <c r="N842">
        <v>2</v>
      </c>
      <c r="O842">
        <v>18</v>
      </c>
      <c r="P842" t="s">
        <v>290</v>
      </c>
      <c r="Q842" t="s">
        <v>290</v>
      </c>
      <c r="R842" t="s">
        <v>290</v>
      </c>
      <c r="S842">
        <v>10</v>
      </c>
      <c r="T842" t="s">
        <v>290</v>
      </c>
      <c r="U842" t="s">
        <v>290</v>
      </c>
      <c r="V842">
        <v>11</v>
      </c>
      <c r="W842">
        <v>11</v>
      </c>
      <c r="X842" t="s">
        <v>290</v>
      </c>
      <c r="Y842" t="s">
        <v>290</v>
      </c>
      <c r="Z842" t="s">
        <v>290</v>
      </c>
      <c r="AA842" t="s">
        <v>290</v>
      </c>
      <c r="AB842" t="s">
        <v>290</v>
      </c>
      <c r="AC842" t="s">
        <v>290</v>
      </c>
      <c r="AD842" t="s">
        <v>290</v>
      </c>
      <c r="AE842" t="s">
        <v>290</v>
      </c>
      <c r="AF842" t="s">
        <v>290</v>
      </c>
      <c r="AG842" t="s">
        <v>290</v>
      </c>
      <c r="AH842" t="s">
        <v>290</v>
      </c>
      <c r="AI842" t="s">
        <v>290</v>
      </c>
      <c r="AJ842" t="s">
        <v>290</v>
      </c>
      <c r="AK842" t="s">
        <v>290</v>
      </c>
      <c r="AL842" t="s">
        <v>290</v>
      </c>
      <c r="AM842">
        <v>18</v>
      </c>
      <c r="AN842" t="s">
        <v>290</v>
      </c>
      <c r="AO842">
        <v>50</v>
      </c>
      <c r="AP842" t="s">
        <v>290</v>
      </c>
      <c r="AQ842">
        <v>32</v>
      </c>
      <c r="AR842">
        <v>41</v>
      </c>
      <c r="AS842">
        <v>73</v>
      </c>
      <c r="AT842">
        <v>38.511215999999997</v>
      </c>
      <c r="AU842">
        <v>-89.986255999999997</v>
      </c>
      <c r="AV842">
        <v>1</v>
      </c>
      <c r="AW842" t="s">
        <v>16343</v>
      </c>
      <c r="AX842">
        <v>200</v>
      </c>
      <c r="AY842" t="s">
        <v>18357</v>
      </c>
      <c r="BB842" t="s">
        <v>4166</v>
      </c>
      <c r="BC842" t="s">
        <v>288</v>
      </c>
      <c r="BD842" t="s">
        <v>18351</v>
      </c>
      <c r="BE842">
        <v>62220</v>
      </c>
      <c r="BF842" t="s">
        <v>16346</v>
      </c>
      <c r="BG842" t="s">
        <v>18358</v>
      </c>
      <c r="BH842" t="b">
        <f>IFERROR(MATCH('2020'!A842, '2021'!A:A, 0) &gt;0, FALSE)</f>
        <v>1</v>
      </c>
    </row>
    <row r="843" spans="1:60">
      <c r="A843" t="s">
        <v>4179</v>
      </c>
      <c r="B843" t="s">
        <v>3785</v>
      </c>
      <c r="D843" t="s">
        <v>1381</v>
      </c>
      <c r="E843" t="s">
        <v>4180</v>
      </c>
      <c r="F843" t="s">
        <v>4181</v>
      </c>
      <c r="G843" t="s">
        <v>4166</v>
      </c>
      <c r="H843" t="s">
        <v>288</v>
      </c>
      <c r="I843">
        <v>62223</v>
      </c>
      <c r="J843" t="s">
        <v>18359</v>
      </c>
      <c r="K843" t="s">
        <v>199</v>
      </c>
      <c r="L843">
        <v>1</v>
      </c>
      <c r="M843">
        <v>15</v>
      </c>
      <c r="N843">
        <v>4</v>
      </c>
      <c r="O843">
        <v>20</v>
      </c>
      <c r="P843">
        <v>14</v>
      </c>
      <c r="Q843">
        <v>16</v>
      </c>
      <c r="R843">
        <v>15</v>
      </c>
      <c r="S843">
        <v>15</v>
      </c>
      <c r="T843">
        <v>11</v>
      </c>
      <c r="U843">
        <v>14</v>
      </c>
      <c r="V843">
        <v>26</v>
      </c>
      <c r="W843">
        <v>16</v>
      </c>
      <c r="X843">
        <v>28</v>
      </c>
      <c r="Y843">
        <v>21</v>
      </c>
      <c r="Z843" t="s">
        <v>290</v>
      </c>
      <c r="AA843" t="s">
        <v>290</v>
      </c>
      <c r="AB843" t="s">
        <v>290</v>
      </c>
      <c r="AC843" t="s">
        <v>290</v>
      </c>
      <c r="AD843" t="s">
        <v>290</v>
      </c>
      <c r="AE843" t="s">
        <v>290</v>
      </c>
      <c r="AF843" t="s">
        <v>290</v>
      </c>
      <c r="AG843" t="s">
        <v>290</v>
      </c>
      <c r="AH843" t="s">
        <v>290</v>
      </c>
      <c r="AI843" t="s">
        <v>290</v>
      </c>
      <c r="AJ843" t="s">
        <v>290</v>
      </c>
      <c r="AK843" t="s">
        <v>290</v>
      </c>
      <c r="AL843" t="s">
        <v>290</v>
      </c>
      <c r="AM843">
        <v>17</v>
      </c>
      <c r="AN843" t="s">
        <v>290</v>
      </c>
      <c r="AO843">
        <v>140</v>
      </c>
      <c r="AP843" t="s">
        <v>290</v>
      </c>
      <c r="AQ843">
        <v>98</v>
      </c>
      <c r="AR843">
        <v>78</v>
      </c>
      <c r="AS843">
        <v>176</v>
      </c>
      <c r="AT843">
        <v>38.541876000000002</v>
      </c>
      <c r="AU843">
        <v>-90.037058999999999</v>
      </c>
      <c r="AV843">
        <v>1</v>
      </c>
      <c r="AW843" t="s">
        <v>16360</v>
      </c>
      <c r="AX843">
        <v>5915</v>
      </c>
      <c r="AY843" t="s">
        <v>18360</v>
      </c>
      <c r="BB843" t="s">
        <v>4166</v>
      </c>
      <c r="BC843" t="s">
        <v>288</v>
      </c>
      <c r="BD843" t="s">
        <v>18351</v>
      </c>
      <c r="BE843">
        <v>62223</v>
      </c>
      <c r="BF843" t="s">
        <v>16346</v>
      </c>
      <c r="BG843" t="s">
        <v>16363</v>
      </c>
      <c r="BH843" t="b">
        <f>IFERROR(MATCH('2020'!A843, '2021'!A:A, 0) &gt;0, FALSE)</f>
        <v>1</v>
      </c>
    </row>
    <row r="844" spans="1:60">
      <c r="A844" t="s">
        <v>4182</v>
      </c>
      <c r="B844" t="s">
        <v>4183</v>
      </c>
      <c r="D844" t="s">
        <v>3421</v>
      </c>
      <c r="E844" t="s">
        <v>18361</v>
      </c>
      <c r="F844" t="s">
        <v>4186</v>
      </c>
      <c r="G844" t="s">
        <v>4166</v>
      </c>
      <c r="H844" t="s">
        <v>288</v>
      </c>
      <c r="I844">
        <v>62221</v>
      </c>
      <c r="J844" t="s">
        <v>18362</v>
      </c>
      <c r="K844" t="s">
        <v>199</v>
      </c>
      <c r="L844">
        <v>1.5</v>
      </c>
      <c r="M844">
        <v>11</v>
      </c>
      <c r="N844">
        <v>7.7</v>
      </c>
      <c r="O844">
        <v>20.2</v>
      </c>
      <c r="P844">
        <v>38</v>
      </c>
      <c r="Q844">
        <v>14</v>
      </c>
      <c r="R844">
        <v>20</v>
      </c>
      <c r="S844">
        <v>21</v>
      </c>
      <c r="T844">
        <v>25</v>
      </c>
      <c r="U844">
        <v>21</v>
      </c>
      <c r="V844">
        <v>24</v>
      </c>
      <c r="W844">
        <v>28</v>
      </c>
      <c r="X844">
        <v>23</v>
      </c>
      <c r="Y844">
        <v>19</v>
      </c>
      <c r="Z844" t="s">
        <v>290</v>
      </c>
      <c r="AA844" t="s">
        <v>290</v>
      </c>
      <c r="AB844" t="s">
        <v>290</v>
      </c>
      <c r="AC844" t="s">
        <v>290</v>
      </c>
      <c r="AD844" t="s">
        <v>290</v>
      </c>
      <c r="AE844" t="s">
        <v>290</v>
      </c>
      <c r="AF844" t="s">
        <v>290</v>
      </c>
      <c r="AG844" t="s">
        <v>290</v>
      </c>
      <c r="AH844">
        <v>10</v>
      </c>
      <c r="AI844" t="s">
        <v>290</v>
      </c>
      <c r="AJ844" t="s">
        <v>290</v>
      </c>
      <c r="AK844" t="s">
        <v>290</v>
      </c>
      <c r="AL844" t="s">
        <v>290</v>
      </c>
      <c r="AM844" t="s">
        <v>290</v>
      </c>
      <c r="AN844" t="s">
        <v>290</v>
      </c>
      <c r="AO844">
        <v>217</v>
      </c>
      <c r="AP844" t="s">
        <v>290</v>
      </c>
      <c r="AQ844">
        <v>134</v>
      </c>
      <c r="AR844">
        <v>109</v>
      </c>
      <c r="AS844">
        <v>243</v>
      </c>
      <c r="AT844">
        <v>38.527828</v>
      </c>
      <c r="AU844">
        <v>-89.972286999999994</v>
      </c>
      <c r="AV844">
        <v>1</v>
      </c>
      <c r="AW844" t="s">
        <v>16343</v>
      </c>
      <c r="AX844">
        <v>1108</v>
      </c>
      <c r="AY844" t="s">
        <v>18363</v>
      </c>
      <c r="BB844" t="s">
        <v>4166</v>
      </c>
      <c r="BC844" t="s">
        <v>288</v>
      </c>
      <c r="BD844" t="s">
        <v>18351</v>
      </c>
      <c r="BE844">
        <v>62221</v>
      </c>
      <c r="BF844" t="s">
        <v>16346</v>
      </c>
      <c r="BG844" t="s">
        <v>18358</v>
      </c>
      <c r="BH844" t="b">
        <f>IFERROR(MATCH('2020'!A844, '2021'!A:A, 0) &gt;0, FALSE)</f>
        <v>1</v>
      </c>
    </row>
    <row r="845" spans="1:60">
      <c r="A845" t="s">
        <v>13077</v>
      </c>
      <c r="B845" t="s">
        <v>10991</v>
      </c>
      <c r="D845" t="s">
        <v>3421</v>
      </c>
      <c r="E845" t="s">
        <v>18364</v>
      </c>
      <c r="F845" t="s">
        <v>15902</v>
      </c>
      <c r="G845" t="s">
        <v>4207</v>
      </c>
      <c r="H845" t="s">
        <v>288</v>
      </c>
      <c r="I845">
        <v>62208</v>
      </c>
      <c r="J845" t="s">
        <v>18365</v>
      </c>
      <c r="K845" t="s">
        <v>199</v>
      </c>
      <c r="L845">
        <v>2</v>
      </c>
      <c r="M845">
        <v>4</v>
      </c>
      <c r="N845">
        <v>0</v>
      </c>
      <c r="O845">
        <v>6</v>
      </c>
      <c r="P845">
        <v>25</v>
      </c>
      <c r="Q845" t="s">
        <v>290</v>
      </c>
      <c r="R845" t="s">
        <v>290</v>
      </c>
      <c r="S845" t="s">
        <v>290</v>
      </c>
      <c r="T845" t="s">
        <v>290</v>
      </c>
      <c r="U845" t="s">
        <v>290</v>
      </c>
      <c r="V845" t="s">
        <v>290</v>
      </c>
      <c r="W845" t="s">
        <v>290</v>
      </c>
      <c r="X845" t="s">
        <v>290</v>
      </c>
      <c r="Y845" t="s">
        <v>290</v>
      </c>
      <c r="Z845" t="s">
        <v>290</v>
      </c>
      <c r="AA845" t="s">
        <v>290</v>
      </c>
      <c r="AB845" t="s">
        <v>290</v>
      </c>
      <c r="AC845" t="s">
        <v>290</v>
      </c>
      <c r="AD845" t="s">
        <v>290</v>
      </c>
      <c r="AE845" t="s">
        <v>290</v>
      </c>
      <c r="AF845" t="s">
        <v>290</v>
      </c>
      <c r="AG845" t="s">
        <v>290</v>
      </c>
      <c r="AH845" t="s">
        <v>290</v>
      </c>
      <c r="AI845" t="s">
        <v>290</v>
      </c>
      <c r="AJ845" t="s">
        <v>290</v>
      </c>
      <c r="AK845" t="s">
        <v>290</v>
      </c>
      <c r="AL845" t="s">
        <v>290</v>
      </c>
      <c r="AM845">
        <v>24</v>
      </c>
      <c r="AN845" t="s">
        <v>290</v>
      </c>
      <c r="AO845" t="s">
        <v>290</v>
      </c>
      <c r="AP845" t="s">
        <v>290</v>
      </c>
      <c r="AQ845">
        <v>16</v>
      </c>
      <c r="AR845">
        <v>14</v>
      </c>
      <c r="AS845">
        <v>30</v>
      </c>
      <c r="AT845">
        <v>38.582116999999997</v>
      </c>
      <c r="AU845">
        <v>-89.965845000000002</v>
      </c>
      <c r="AV845">
        <v>1</v>
      </c>
      <c r="AW845" t="s">
        <v>16343</v>
      </c>
      <c r="AX845">
        <v>5700</v>
      </c>
      <c r="AY845" t="s">
        <v>18366</v>
      </c>
      <c r="BB845" t="s">
        <v>4207</v>
      </c>
      <c r="BC845" t="s">
        <v>288</v>
      </c>
      <c r="BD845" t="s">
        <v>18351</v>
      </c>
      <c r="BE845">
        <v>62208</v>
      </c>
      <c r="BF845" t="s">
        <v>16346</v>
      </c>
      <c r="BG845" t="s">
        <v>18352</v>
      </c>
      <c r="BH845" t="b">
        <f>IFERROR(MATCH('2020'!A845, '2021'!A:A, 0) &gt;0, FALSE)</f>
        <v>0</v>
      </c>
    </row>
    <row r="846" spans="1:60">
      <c r="A846" t="s">
        <v>4195</v>
      </c>
      <c r="B846" t="s">
        <v>4196</v>
      </c>
      <c r="C846" t="s">
        <v>314</v>
      </c>
      <c r="D846" t="s">
        <v>638</v>
      </c>
      <c r="E846" t="s">
        <v>18367</v>
      </c>
      <c r="F846" t="s">
        <v>4198</v>
      </c>
      <c r="G846" t="s">
        <v>4172</v>
      </c>
      <c r="H846" t="s">
        <v>288</v>
      </c>
      <c r="I846">
        <v>62203</v>
      </c>
      <c r="J846" t="s">
        <v>18368</v>
      </c>
      <c r="K846" t="s">
        <v>199</v>
      </c>
      <c r="L846">
        <v>4</v>
      </c>
      <c r="M846">
        <v>11</v>
      </c>
      <c r="N846">
        <v>1</v>
      </c>
      <c r="O846">
        <v>16</v>
      </c>
      <c r="P846" t="s">
        <v>290</v>
      </c>
      <c r="Q846">
        <v>17</v>
      </c>
      <c r="R846">
        <v>12</v>
      </c>
      <c r="S846">
        <v>20</v>
      </c>
      <c r="T846">
        <v>15</v>
      </c>
      <c r="U846">
        <v>16</v>
      </c>
      <c r="V846">
        <v>15</v>
      </c>
      <c r="W846">
        <v>15</v>
      </c>
      <c r="X846">
        <v>14</v>
      </c>
      <c r="Y846" t="s">
        <v>290</v>
      </c>
      <c r="Z846" t="s">
        <v>290</v>
      </c>
      <c r="AA846" t="s">
        <v>290</v>
      </c>
      <c r="AB846" t="s">
        <v>290</v>
      </c>
      <c r="AC846" t="s">
        <v>290</v>
      </c>
      <c r="AD846" t="s">
        <v>290</v>
      </c>
      <c r="AE846" t="s">
        <v>290</v>
      </c>
      <c r="AF846" t="s">
        <v>290</v>
      </c>
      <c r="AG846" t="s">
        <v>290</v>
      </c>
      <c r="AH846" t="s">
        <v>290</v>
      </c>
      <c r="AI846" t="s">
        <v>290</v>
      </c>
      <c r="AJ846" t="s">
        <v>290</v>
      </c>
      <c r="AK846" t="s">
        <v>290</v>
      </c>
      <c r="AL846" t="s">
        <v>290</v>
      </c>
      <c r="AM846">
        <v>129</v>
      </c>
      <c r="AN846" t="s">
        <v>290</v>
      </c>
      <c r="AO846" t="s">
        <v>290</v>
      </c>
      <c r="AP846" t="s">
        <v>290</v>
      </c>
      <c r="AQ846">
        <v>69</v>
      </c>
      <c r="AR846">
        <v>64</v>
      </c>
      <c r="AS846">
        <v>133</v>
      </c>
      <c r="AT846">
        <v>38.600228000000001</v>
      </c>
      <c r="AU846">
        <v>-90.061535000000006</v>
      </c>
      <c r="AV846">
        <v>1</v>
      </c>
      <c r="AW846" t="s">
        <v>16360</v>
      </c>
      <c r="AX846">
        <v>8213</v>
      </c>
      <c r="AY846" t="s">
        <v>18369</v>
      </c>
      <c r="BB846" t="s">
        <v>4172</v>
      </c>
      <c r="BC846" t="s">
        <v>288</v>
      </c>
      <c r="BD846" t="s">
        <v>18351</v>
      </c>
      <c r="BE846">
        <v>62203</v>
      </c>
      <c r="BF846" t="s">
        <v>16346</v>
      </c>
      <c r="BG846" t="s">
        <v>16363</v>
      </c>
      <c r="BH846" t="b">
        <f>IFERROR(MATCH('2020'!A846, '2021'!A:A, 0) &gt;0, FALSE)</f>
        <v>1</v>
      </c>
    </row>
    <row r="847" spans="1:60">
      <c r="A847" t="s">
        <v>4200</v>
      </c>
      <c r="B847" t="s">
        <v>4201</v>
      </c>
      <c r="C847" t="s">
        <v>283</v>
      </c>
      <c r="D847" t="s">
        <v>3874</v>
      </c>
      <c r="E847" t="s">
        <v>2880</v>
      </c>
      <c r="F847" t="s">
        <v>4202</v>
      </c>
      <c r="G847" t="s">
        <v>4166</v>
      </c>
      <c r="H847" t="s">
        <v>288</v>
      </c>
      <c r="I847">
        <v>62226</v>
      </c>
      <c r="J847" t="s">
        <v>18370</v>
      </c>
      <c r="K847" t="s">
        <v>199</v>
      </c>
      <c r="L847">
        <v>1</v>
      </c>
      <c r="M847">
        <v>3</v>
      </c>
      <c r="N847">
        <v>0</v>
      </c>
      <c r="O847">
        <v>4</v>
      </c>
      <c r="P847" t="s">
        <v>290</v>
      </c>
      <c r="Q847" t="s">
        <v>290</v>
      </c>
      <c r="R847" t="s">
        <v>290</v>
      </c>
      <c r="S847" t="s">
        <v>290</v>
      </c>
      <c r="T847" t="s">
        <v>290</v>
      </c>
      <c r="U847" t="s">
        <v>290</v>
      </c>
      <c r="V847" t="s">
        <v>290</v>
      </c>
      <c r="W847" t="s">
        <v>290</v>
      </c>
      <c r="X847" t="s">
        <v>290</v>
      </c>
      <c r="Y847" t="s">
        <v>290</v>
      </c>
      <c r="Z847" t="s">
        <v>290</v>
      </c>
      <c r="AA847" t="s">
        <v>290</v>
      </c>
      <c r="AB847" t="s">
        <v>290</v>
      </c>
      <c r="AC847" t="s">
        <v>290</v>
      </c>
      <c r="AD847" t="s">
        <v>290</v>
      </c>
      <c r="AE847" t="s">
        <v>290</v>
      </c>
      <c r="AF847" t="s">
        <v>290</v>
      </c>
      <c r="AG847" t="s">
        <v>290</v>
      </c>
      <c r="AH847" t="s">
        <v>290</v>
      </c>
      <c r="AI847" t="s">
        <v>290</v>
      </c>
      <c r="AJ847" t="s">
        <v>290</v>
      </c>
      <c r="AK847" t="s">
        <v>290</v>
      </c>
      <c r="AL847" t="s">
        <v>290</v>
      </c>
      <c r="AM847">
        <v>19</v>
      </c>
      <c r="AN847" t="s">
        <v>290</v>
      </c>
      <c r="AO847" t="s">
        <v>290</v>
      </c>
      <c r="AP847" t="s">
        <v>290</v>
      </c>
      <c r="AQ847">
        <v>16</v>
      </c>
      <c r="AR847">
        <v>6</v>
      </c>
      <c r="AS847">
        <v>22</v>
      </c>
      <c r="AT847">
        <v>38.542299999999997</v>
      </c>
      <c r="AU847">
        <v>-90.024193999999994</v>
      </c>
      <c r="AV847">
        <v>1</v>
      </c>
      <c r="AW847" t="s">
        <v>16360</v>
      </c>
      <c r="AX847">
        <v>25</v>
      </c>
      <c r="AY847" t="s">
        <v>18371</v>
      </c>
      <c r="BB847" t="s">
        <v>4166</v>
      </c>
      <c r="BC847" t="s">
        <v>288</v>
      </c>
      <c r="BD847" t="s">
        <v>18351</v>
      </c>
      <c r="BE847">
        <v>62226</v>
      </c>
      <c r="BF847" t="s">
        <v>16346</v>
      </c>
      <c r="BG847" t="s">
        <v>16363</v>
      </c>
      <c r="BH847" t="b">
        <f>IFERROR(MATCH('2020'!A847, '2021'!A:A, 0) &gt;0, FALSE)</f>
        <v>1</v>
      </c>
    </row>
    <row r="848" spans="1:60">
      <c r="A848" t="s">
        <v>4203</v>
      </c>
      <c r="B848" t="s">
        <v>4204</v>
      </c>
      <c r="D848" t="s">
        <v>800</v>
      </c>
      <c r="E848" t="s">
        <v>4205</v>
      </c>
      <c r="F848" t="s">
        <v>4206</v>
      </c>
      <c r="G848" t="s">
        <v>4207</v>
      </c>
      <c r="H848" t="s">
        <v>288</v>
      </c>
      <c r="I848">
        <v>62208</v>
      </c>
      <c r="J848" t="s">
        <v>18372</v>
      </c>
      <c r="K848" t="s">
        <v>199</v>
      </c>
      <c r="L848">
        <v>2.5</v>
      </c>
      <c r="M848">
        <v>21</v>
      </c>
      <c r="N848">
        <v>15</v>
      </c>
      <c r="O848">
        <v>38.5</v>
      </c>
      <c r="P848">
        <v>45</v>
      </c>
      <c r="Q848">
        <v>20</v>
      </c>
      <c r="R848">
        <v>31</v>
      </c>
      <c r="S848">
        <v>20</v>
      </c>
      <c r="T848">
        <v>15</v>
      </c>
      <c r="U848">
        <v>29</v>
      </c>
      <c r="V848">
        <v>28</v>
      </c>
      <c r="W848">
        <v>16</v>
      </c>
      <c r="X848">
        <v>26</v>
      </c>
      <c r="Y848">
        <v>21</v>
      </c>
      <c r="Z848" t="s">
        <v>290</v>
      </c>
      <c r="AA848" t="s">
        <v>290</v>
      </c>
      <c r="AB848" t="s">
        <v>290</v>
      </c>
      <c r="AC848" t="s">
        <v>290</v>
      </c>
      <c r="AD848" t="s">
        <v>290</v>
      </c>
      <c r="AE848" t="s">
        <v>290</v>
      </c>
      <c r="AF848" t="s">
        <v>290</v>
      </c>
      <c r="AG848" t="s">
        <v>290</v>
      </c>
      <c r="AH848" t="s">
        <v>290</v>
      </c>
      <c r="AI848" t="s">
        <v>290</v>
      </c>
      <c r="AJ848">
        <v>25</v>
      </c>
      <c r="AK848" t="s">
        <v>290</v>
      </c>
      <c r="AL848" t="s">
        <v>290</v>
      </c>
      <c r="AM848" t="s">
        <v>290</v>
      </c>
      <c r="AN848" t="s">
        <v>290</v>
      </c>
      <c r="AO848">
        <v>205</v>
      </c>
      <c r="AP848" t="s">
        <v>290</v>
      </c>
      <c r="AQ848">
        <v>134</v>
      </c>
      <c r="AR848">
        <v>117</v>
      </c>
      <c r="AS848">
        <v>251</v>
      </c>
      <c r="AT848">
        <v>38.605846999999997</v>
      </c>
      <c r="AU848">
        <v>-89.977284999999995</v>
      </c>
      <c r="AV848">
        <v>0.8</v>
      </c>
      <c r="AW848" t="s">
        <v>16883</v>
      </c>
      <c r="AX848">
        <v>505</v>
      </c>
      <c r="AY848" t="s">
        <v>18373</v>
      </c>
      <c r="BB848" t="s">
        <v>4207</v>
      </c>
      <c r="BC848" t="s">
        <v>288</v>
      </c>
      <c r="BD848" t="s">
        <v>18351</v>
      </c>
      <c r="BE848">
        <v>62208</v>
      </c>
      <c r="BF848" t="s">
        <v>16346</v>
      </c>
      <c r="BG848" t="s">
        <v>18358</v>
      </c>
      <c r="BH848" t="b">
        <f>IFERROR(MATCH('2020'!A848, '2021'!A:A, 0) &gt;0, FALSE)</f>
        <v>1</v>
      </c>
    </row>
    <row r="849" spans="1:60">
      <c r="A849" t="s">
        <v>4219</v>
      </c>
      <c r="B849" t="s">
        <v>4220</v>
      </c>
      <c r="C849" t="s">
        <v>283</v>
      </c>
      <c r="D849" t="s">
        <v>2318</v>
      </c>
      <c r="E849" t="s">
        <v>18374</v>
      </c>
      <c r="F849" t="s">
        <v>4222</v>
      </c>
      <c r="G849" t="s">
        <v>4223</v>
      </c>
      <c r="H849" t="s">
        <v>288</v>
      </c>
      <c r="I849">
        <v>62258</v>
      </c>
      <c r="J849" t="s">
        <v>18375</v>
      </c>
      <c r="K849" t="s">
        <v>199</v>
      </c>
      <c r="L849">
        <v>1</v>
      </c>
      <c r="M849">
        <v>12.1</v>
      </c>
      <c r="N849">
        <v>3.8</v>
      </c>
      <c r="O849">
        <v>16.899999999999999</v>
      </c>
      <c r="P849">
        <v>31</v>
      </c>
      <c r="Q849">
        <v>16</v>
      </c>
      <c r="R849">
        <v>15</v>
      </c>
      <c r="S849">
        <v>16</v>
      </c>
      <c r="T849">
        <v>15</v>
      </c>
      <c r="U849" t="s">
        <v>290</v>
      </c>
      <c r="V849">
        <v>21</v>
      </c>
      <c r="W849">
        <v>21</v>
      </c>
      <c r="X849">
        <v>14</v>
      </c>
      <c r="Y849">
        <v>20</v>
      </c>
      <c r="Z849" t="s">
        <v>290</v>
      </c>
      <c r="AA849" t="s">
        <v>290</v>
      </c>
      <c r="AB849" t="s">
        <v>290</v>
      </c>
      <c r="AC849" t="s">
        <v>290</v>
      </c>
      <c r="AD849" t="s">
        <v>290</v>
      </c>
      <c r="AE849" t="s">
        <v>290</v>
      </c>
      <c r="AF849" t="s">
        <v>290</v>
      </c>
      <c r="AG849" t="s">
        <v>290</v>
      </c>
      <c r="AH849" t="s">
        <v>290</v>
      </c>
      <c r="AI849" t="s">
        <v>290</v>
      </c>
      <c r="AJ849">
        <v>10</v>
      </c>
      <c r="AK849" t="s">
        <v>290</v>
      </c>
      <c r="AL849" t="s">
        <v>290</v>
      </c>
      <c r="AM849" t="s">
        <v>290</v>
      </c>
      <c r="AN849" t="s">
        <v>290</v>
      </c>
      <c r="AO849">
        <v>162</v>
      </c>
      <c r="AP849" t="s">
        <v>290</v>
      </c>
      <c r="AQ849">
        <v>84</v>
      </c>
      <c r="AR849">
        <v>94</v>
      </c>
      <c r="AS849">
        <v>178</v>
      </c>
      <c r="AT849">
        <v>38.492156000000001</v>
      </c>
      <c r="AU849">
        <v>-89.791883999999996</v>
      </c>
      <c r="AV849">
        <v>1</v>
      </c>
      <c r="AW849" t="s">
        <v>16343</v>
      </c>
      <c r="AX849">
        <v>215</v>
      </c>
      <c r="AY849" t="s">
        <v>18376</v>
      </c>
      <c r="BB849" t="s">
        <v>4223</v>
      </c>
      <c r="BC849" t="s">
        <v>288</v>
      </c>
      <c r="BD849" t="s">
        <v>18351</v>
      </c>
      <c r="BE849">
        <v>62258</v>
      </c>
      <c r="BF849" t="s">
        <v>16346</v>
      </c>
      <c r="BG849" t="s">
        <v>18358</v>
      </c>
      <c r="BH849" t="b">
        <f>IFERROR(MATCH('2020'!A849, '2021'!A:A, 0) &gt;0, FALSE)</f>
        <v>1</v>
      </c>
    </row>
    <row r="850" spans="1:60">
      <c r="A850" t="s">
        <v>4225</v>
      </c>
      <c r="B850" t="s">
        <v>4226</v>
      </c>
      <c r="C850" t="s">
        <v>283</v>
      </c>
      <c r="D850" t="s">
        <v>2237</v>
      </c>
      <c r="E850" t="s">
        <v>4227</v>
      </c>
      <c r="F850" t="s">
        <v>4228</v>
      </c>
      <c r="G850" t="s">
        <v>4229</v>
      </c>
      <c r="H850" t="s">
        <v>288</v>
      </c>
      <c r="I850">
        <v>62260</v>
      </c>
      <c r="J850" t="s">
        <v>18377</v>
      </c>
      <c r="K850" t="s">
        <v>199</v>
      </c>
      <c r="L850">
        <v>1</v>
      </c>
      <c r="M850">
        <v>12</v>
      </c>
      <c r="N850">
        <v>5</v>
      </c>
      <c r="O850">
        <v>18</v>
      </c>
      <c r="P850">
        <v>41</v>
      </c>
      <c r="Q850">
        <v>12</v>
      </c>
      <c r="R850">
        <v>16</v>
      </c>
      <c r="S850" t="s">
        <v>290</v>
      </c>
      <c r="T850">
        <v>11</v>
      </c>
      <c r="U850" t="s">
        <v>290</v>
      </c>
      <c r="V850">
        <v>11</v>
      </c>
      <c r="W850">
        <v>12</v>
      </c>
      <c r="X850">
        <v>15</v>
      </c>
      <c r="Y850" t="s">
        <v>290</v>
      </c>
      <c r="Z850" t="s">
        <v>290</v>
      </c>
      <c r="AA850" t="s">
        <v>290</v>
      </c>
      <c r="AB850" t="s">
        <v>290</v>
      </c>
      <c r="AC850" t="s">
        <v>290</v>
      </c>
      <c r="AD850" t="s">
        <v>290</v>
      </c>
      <c r="AE850" t="s">
        <v>290</v>
      </c>
      <c r="AF850" t="s">
        <v>290</v>
      </c>
      <c r="AG850" t="s">
        <v>290</v>
      </c>
      <c r="AH850" t="s">
        <v>290</v>
      </c>
      <c r="AI850" t="s">
        <v>290</v>
      </c>
      <c r="AJ850" t="s">
        <v>290</v>
      </c>
      <c r="AK850" t="s">
        <v>290</v>
      </c>
      <c r="AL850" t="s">
        <v>290</v>
      </c>
      <c r="AM850" t="s">
        <v>290</v>
      </c>
      <c r="AN850" t="s">
        <v>290</v>
      </c>
      <c r="AO850">
        <v>132</v>
      </c>
      <c r="AP850" t="s">
        <v>290</v>
      </c>
      <c r="AQ850">
        <v>74</v>
      </c>
      <c r="AR850">
        <v>66</v>
      </c>
      <c r="AS850">
        <v>140</v>
      </c>
      <c r="AT850">
        <v>38.461432000000002</v>
      </c>
      <c r="AU850">
        <v>-90.097136000000006</v>
      </c>
      <c r="AV850">
        <v>1</v>
      </c>
      <c r="AW850" t="s">
        <v>16360</v>
      </c>
      <c r="AX850">
        <v>412</v>
      </c>
      <c r="AY850" t="s">
        <v>16361</v>
      </c>
      <c r="BB850" t="s">
        <v>4229</v>
      </c>
      <c r="BC850" t="s">
        <v>288</v>
      </c>
      <c r="BD850" t="s">
        <v>18351</v>
      </c>
      <c r="BE850">
        <v>62260</v>
      </c>
      <c r="BF850" t="s">
        <v>16346</v>
      </c>
      <c r="BG850" t="s">
        <v>16363</v>
      </c>
      <c r="BH850" t="b">
        <f>IFERROR(MATCH('2020'!A850, '2021'!A:A, 0) &gt;0, FALSE)</f>
        <v>1</v>
      </c>
    </row>
    <row r="851" spans="1:60">
      <c r="A851" t="s">
        <v>13090</v>
      </c>
      <c r="B851" t="s">
        <v>11019</v>
      </c>
      <c r="D851" t="s">
        <v>895</v>
      </c>
      <c r="E851" t="s">
        <v>4210</v>
      </c>
      <c r="F851" t="s">
        <v>11021</v>
      </c>
      <c r="G851" t="s">
        <v>11022</v>
      </c>
      <c r="H851" t="s">
        <v>288</v>
      </c>
      <c r="I851">
        <v>62264</v>
      </c>
      <c r="J851" t="s">
        <v>18378</v>
      </c>
      <c r="K851" t="s">
        <v>199</v>
      </c>
      <c r="L851">
        <v>1</v>
      </c>
      <c r="M851">
        <v>5</v>
      </c>
      <c r="N851">
        <v>2.5</v>
      </c>
      <c r="O851">
        <v>8.5</v>
      </c>
      <c r="P851">
        <v>10</v>
      </c>
      <c r="Q851" t="s">
        <v>290</v>
      </c>
      <c r="R851" t="s">
        <v>290</v>
      </c>
      <c r="S851" t="s">
        <v>290</v>
      </c>
      <c r="T851" t="s">
        <v>290</v>
      </c>
      <c r="U851" t="s">
        <v>290</v>
      </c>
      <c r="V851" t="s">
        <v>290</v>
      </c>
      <c r="W851" t="s">
        <v>290</v>
      </c>
      <c r="X851" t="s">
        <v>290</v>
      </c>
      <c r="Y851" t="s">
        <v>290</v>
      </c>
      <c r="Z851" t="s">
        <v>290</v>
      </c>
      <c r="AA851" t="s">
        <v>290</v>
      </c>
      <c r="AB851" t="s">
        <v>290</v>
      </c>
      <c r="AC851" t="s">
        <v>290</v>
      </c>
      <c r="AD851" t="s">
        <v>290</v>
      </c>
      <c r="AE851" t="s">
        <v>290</v>
      </c>
      <c r="AF851" t="s">
        <v>290</v>
      </c>
      <c r="AG851" t="s">
        <v>290</v>
      </c>
      <c r="AH851" t="s">
        <v>290</v>
      </c>
      <c r="AI851" t="s">
        <v>290</v>
      </c>
      <c r="AJ851" t="s">
        <v>290</v>
      </c>
      <c r="AK851" t="s">
        <v>290</v>
      </c>
      <c r="AL851" t="s">
        <v>290</v>
      </c>
      <c r="AM851" t="s">
        <v>290</v>
      </c>
      <c r="AN851" t="s">
        <v>290</v>
      </c>
      <c r="AO851">
        <v>48</v>
      </c>
      <c r="AP851" t="s">
        <v>290</v>
      </c>
      <c r="AQ851">
        <v>22</v>
      </c>
      <c r="AR851">
        <v>26</v>
      </c>
      <c r="AS851">
        <v>48</v>
      </c>
      <c r="AT851">
        <v>38.323568000000002</v>
      </c>
      <c r="AU851">
        <v>-89.875934999999998</v>
      </c>
      <c r="AV851">
        <v>1</v>
      </c>
      <c r="AW851" t="s">
        <v>16360</v>
      </c>
      <c r="AX851">
        <v>207</v>
      </c>
      <c r="AY851" t="s">
        <v>18379</v>
      </c>
      <c r="BB851" t="s">
        <v>11022</v>
      </c>
      <c r="BC851" t="s">
        <v>288</v>
      </c>
      <c r="BD851" t="s">
        <v>18351</v>
      </c>
      <c r="BE851">
        <v>62264</v>
      </c>
      <c r="BF851" t="s">
        <v>16346</v>
      </c>
      <c r="BG851" t="s">
        <v>16363</v>
      </c>
      <c r="BH851" t="b">
        <f>IFERROR(MATCH('2020'!A851, '2021'!A:A, 0) &gt;0, FALSE)</f>
        <v>0</v>
      </c>
    </row>
    <row r="852" spans="1:60">
      <c r="A852" t="s">
        <v>4235</v>
      </c>
      <c r="B852" t="s">
        <v>4236</v>
      </c>
      <c r="C852" t="s">
        <v>353</v>
      </c>
      <c r="D852" t="s">
        <v>2359</v>
      </c>
      <c r="E852" t="s">
        <v>4237</v>
      </c>
      <c r="F852" t="s">
        <v>4238</v>
      </c>
      <c r="G852" t="s">
        <v>4239</v>
      </c>
      <c r="H852" t="s">
        <v>288</v>
      </c>
      <c r="I852">
        <v>62285</v>
      </c>
      <c r="J852" t="s">
        <v>18380</v>
      </c>
      <c r="K852" t="s">
        <v>199</v>
      </c>
      <c r="L852">
        <v>2</v>
      </c>
      <c r="M852">
        <v>8</v>
      </c>
      <c r="N852">
        <v>4</v>
      </c>
      <c r="O852">
        <v>14</v>
      </c>
      <c r="P852">
        <v>47</v>
      </c>
      <c r="Q852" t="s">
        <v>290</v>
      </c>
      <c r="R852">
        <v>10</v>
      </c>
      <c r="S852" t="s">
        <v>290</v>
      </c>
      <c r="T852" t="s">
        <v>290</v>
      </c>
      <c r="U852" t="s">
        <v>290</v>
      </c>
      <c r="V852">
        <v>12</v>
      </c>
      <c r="W852" t="s">
        <v>290</v>
      </c>
      <c r="X852" t="s">
        <v>290</v>
      </c>
      <c r="Y852" t="s">
        <v>290</v>
      </c>
      <c r="Z852" t="s">
        <v>290</v>
      </c>
      <c r="AA852" t="s">
        <v>290</v>
      </c>
      <c r="AB852" t="s">
        <v>290</v>
      </c>
      <c r="AC852" t="s">
        <v>290</v>
      </c>
      <c r="AD852" t="s">
        <v>290</v>
      </c>
      <c r="AE852" t="s">
        <v>290</v>
      </c>
      <c r="AF852" t="s">
        <v>290</v>
      </c>
      <c r="AG852" t="s">
        <v>290</v>
      </c>
      <c r="AH852" t="s">
        <v>290</v>
      </c>
      <c r="AI852" t="s">
        <v>290</v>
      </c>
      <c r="AJ852" t="s">
        <v>290</v>
      </c>
      <c r="AK852" t="s">
        <v>290</v>
      </c>
      <c r="AL852" t="s">
        <v>290</v>
      </c>
      <c r="AM852" t="s">
        <v>290</v>
      </c>
      <c r="AN852" t="s">
        <v>290</v>
      </c>
      <c r="AO852">
        <v>98</v>
      </c>
      <c r="AP852" t="s">
        <v>290</v>
      </c>
      <c r="AQ852">
        <v>48</v>
      </c>
      <c r="AR852">
        <v>52</v>
      </c>
      <c r="AS852">
        <v>100</v>
      </c>
      <c r="AT852">
        <v>38.408552</v>
      </c>
      <c r="AU852">
        <v>-89.994167000000004</v>
      </c>
      <c r="AV852">
        <v>1</v>
      </c>
      <c r="AW852" t="s">
        <v>16360</v>
      </c>
      <c r="AX852">
        <v>10</v>
      </c>
      <c r="AY852" t="s">
        <v>18381</v>
      </c>
      <c r="BB852" t="s">
        <v>4239</v>
      </c>
      <c r="BC852" t="s">
        <v>288</v>
      </c>
      <c r="BD852" t="s">
        <v>18351</v>
      </c>
      <c r="BE852">
        <v>62285</v>
      </c>
      <c r="BF852" t="s">
        <v>16346</v>
      </c>
      <c r="BG852" t="s">
        <v>16363</v>
      </c>
      <c r="BH852" t="b">
        <f>IFERROR(MATCH('2020'!A852, '2021'!A:A, 0) &gt;0, FALSE)</f>
        <v>1</v>
      </c>
    </row>
    <row r="853" spans="1:60">
      <c r="A853" t="s">
        <v>4241</v>
      </c>
      <c r="B853" t="s">
        <v>4242</v>
      </c>
      <c r="C853" t="s">
        <v>418</v>
      </c>
      <c r="D853" t="s">
        <v>2359</v>
      </c>
      <c r="E853" t="s">
        <v>4243</v>
      </c>
      <c r="F853" t="s">
        <v>4244</v>
      </c>
      <c r="G853" t="s">
        <v>4166</v>
      </c>
      <c r="H853" t="s">
        <v>288</v>
      </c>
      <c r="I853">
        <v>62226</v>
      </c>
      <c r="J853" t="s">
        <v>18382</v>
      </c>
      <c r="K853" t="s">
        <v>199</v>
      </c>
      <c r="L853">
        <v>2</v>
      </c>
      <c r="M853">
        <v>27</v>
      </c>
      <c r="N853">
        <v>12</v>
      </c>
      <c r="O853">
        <v>41</v>
      </c>
      <c r="P853" t="s">
        <v>290</v>
      </c>
      <c r="Q853" t="s">
        <v>290</v>
      </c>
      <c r="R853" t="s">
        <v>290</v>
      </c>
      <c r="S853" t="s">
        <v>290</v>
      </c>
      <c r="T853" t="s">
        <v>290</v>
      </c>
      <c r="U853" t="s">
        <v>290</v>
      </c>
      <c r="V853" t="s">
        <v>290</v>
      </c>
      <c r="W853" t="s">
        <v>290</v>
      </c>
      <c r="X853" t="s">
        <v>290</v>
      </c>
      <c r="Y853" t="s">
        <v>290</v>
      </c>
      <c r="Z853">
        <v>70</v>
      </c>
      <c r="AA853">
        <v>76</v>
      </c>
      <c r="AB853">
        <v>68</v>
      </c>
      <c r="AC853">
        <v>98</v>
      </c>
      <c r="AD853" t="s">
        <v>290</v>
      </c>
      <c r="AE853" t="s">
        <v>290</v>
      </c>
      <c r="AF853" t="s">
        <v>290</v>
      </c>
      <c r="AG853" t="s">
        <v>290</v>
      </c>
      <c r="AH853" t="s">
        <v>290</v>
      </c>
      <c r="AI853" t="s">
        <v>290</v>
      </c>
      <c r="AJ853">
        <v>21</v>
      </c>
      <c r="AK853" t="s">
        <v>290</v>
      </c>
      <c r="AL853" t="s">
        <v>290</v>
      </c>
      <c r="AM853">
        <v>73</v>
      </c>
      <c r="AN853" t="s">
        <v>290</v>
      </c>
      <c r="AO853">
        <v>206</v>
      </c>
      <c r="AP853" t="s">
        <v>290</v>
      </c>
      <c r="AQ853">
        <v>133</v>
      </c>
      <c r="AR853">
        <v>179</v>
      </c>
      <c r="AS853">
        <v>312</v>
      </c>
      <c r="AT853">
        <v>38.546408999999997</v>
      </c>
      <c r="AU853">
        <v>-90.031057000000004</v>
      </c>
      <c r="AV853">
        <v>1</v>
      </c>
      <c r="AW853" t="s">
        <v>16343</v>
      </c>
      <c r="AX853">
        <v>5401</v>
      </c>
      <c r="AY853" t="s">
        <v>17883</v>
      </c>
      <c r="BB853" t="s">
        <v>4166</v>
      </c>
      <c r="BC853" t="s">
        <v>288</v>
      </c>
      <c r="BD853" t="s">
        <v>18351</v>
      </c>
      <c r="BE853">
        <v>62226</v>
      </c>
      <c r="BF853" t="s">
        <v>16346</v>
      </c>
      <c r="BG853" t="s">
        <v>18358</v>
      </c>
      <c r="BH853" t="b">
        <f>IFERROR(MATCH('2020'!A853, '2021'!A:A, 0) &gt;0, FALSE)</f>
        <v>1</v>
      </c>
    </row>
    <row r="854" spans="1:60">
      <c r="A854" t="s">
        <v>4245</v>
      </c>
      <c r="B854" t="s">
        <v>4246</v>
      </c>
      <c r="C854" t="s">
        <v>283</v>
      </c>
      <c r="D854" t="s">
        <v>18383</v>
      </c>
      <c r="E854" t="s">
        <v>18384</v>
      </c>
      <c r="F854" t="s">
        <v>4249</v>
      </c>
      <c r="G854" t="s">
        <v>4159</v>
      </c>
      <c r="H854" t="s">
        <v>288</v>
      </c>
      <c r="I854">
        <v>62269</v>
      </c>
      <c r="J854" t="s">
        <v>18385</v>
      </c>
      <c r="K854" t="s">
        <v>199</v>
      </c>
      <c r="L854">
        <v>3</v>
      </c>
      <c r="M854">
        <v>28</v>
      </c>
      <c r="N854">
        <v>7</v>
      </c>
      <c r="O854">
        <v>38</v>
      </c>
      <c r="P854">
        <v>37</v>
      </c>
      <c r="Q854">
        <v>45</v>
      </c>
      <c r="R854">
        <v>50</v>
      </c>
      <c r="S854">
        <v>59</v>
      </c>
      <c r="T854">
        <v>41</v>
      </c>
      <c r="U854">
        <v>41</v>
      </c>
      <c r="V854">
        <v>54</v>
      </c>
      <c r="W854">
        <v>48</v>
      </c>
      <c r="X854">
        <v>46</v>
      </c>
      <c r="Y854">
        <v>37</v>
      </c>
      <c r="Z854" t="s">
        <v>290</v>
      </c>
      <c r="AA854" t="s">
        <v>290</v>
      </c>
      <c r="AB854" t="s">
        <v>290</v>
      </c>
      <c r="AC854" t="s">
        <v>290</v>
      </c>
      <c r="AD854" t="s">
        <v>290</v>
      </c>
      <c r="AE854" t="s">
        <v>290</v>
      </c>
      <c r="AF854" t="s">
        <v>290</v>
      </c>
      <c r="AG854" t="s">
        <v>290</v>
      </c>
      <c r="AH854" t="s">
        <v>290</v>
      </c>
      <c r="AI854" t="s">
        <v>290</v>
      </c>
      <c r="AJ854" t="s">
        <v>290</v>
      </c>
      <c r="AK854" t="s">
        <v>290</v>
      </c>
      <c r="AL854">
        <v>16</v>
      </c>
      <c r="AM854" t="s">
        <v>290</v>
      </c>
      <c r="AN854" t="s">
        <v>290</v>
      </c>
      <c r="AO854">
        <v>425</v>
      </c>
      <c r="AP854">
        <v>11</v>
      </c>
      <c r="AQ854">
        <v>234</v>
      </c>
      <c r="AR854">
        <v>224</v>
      </c>
      <c r="AS854">
        <v>458</v>
      </c>
      <c r="AT854">
        <v>38.590558999999999</v>
      </c>
      <c r="AU854">
        <v>-89.913084999999995</v>
      </c>
      <c r="AV854">
        <v>1</v>
      </c>
      <c r="AW854" t="s">
        <v>16343</v>
      </c>
      <c r="AX854">
        <v>214</v>
      </c>
      <c r="AY854" t="s">
        <v>18247</v>
      </c>
      <c r="BB854" t="s">
        <v>4159</v>
      </c>
      <c r="BC854" t="s">
        <v>288</v>
      </c>
      <c r="BD854" t="s">
        <v>18351</v>
      </c>
      <c r="BE854">
        <v>62269</v>
      </c>
      <c r="BF854" t="s">
        <v>16346</v>
      </c>
      <c r="BG854" t="s">
        <v>18352</v>
      </c>
      <c r="BH854" t="b">
        <f>IFERROR(MATCH('2020'!A854, '2021'!A:A, 0) &gt;0, FALSE)</f>
        <v>1</v>
      </c>
    </row>
    <row r="855" spans="1:60">
      <c r="A855" t="s">
        <v>4250</v>
      </c>
      <c r="B855" t="s">
        <v>4251</v>
      </c>
      <c r="C855" t="s">
        <v>283</v>
      </c>
      <c r="D855" t="s">
        <v>4252</v>
      </c>
      <c r="E855" t="s">
        <v>4253</v>
      </c>
      <c r="F855" t="s">
        <v>4254</v>
      </c>
      <c r="G855" t="s">
        <v>4166</v>
      </c>
      <c r="H855" t="s">
        <v>288</v>
      </c>
      <c r="I855">
        <v>62221</v>
      </c>
      <c r="J855" t="s">
        <v>18386</v>
      </c>
      <c r="K855" t="s">
        <v>199</v>
      </c>
      <c r="L855">
        <v>3.5</v>
      </c>
      <c r="M855">
        <v>19</v>
      </c>
      <c r="N855">
        <v>7</v>
      </c>
      <c r="O855">
        <v>29.5</v>
      </c>
      <c r="P855">
        <v>87</v>
      </c>
      <c r="Q855">
        <v>32</v>
      </c>
      <c r="R855">
        <v>26</v>
      </c>
      <c r="S855">
        <v>29</v>
      </c>
      <c r="T855">
        <v>26</v>
      </c>
      <c r="U855">
        <v>19</v>
      </c>
      <c r="V855">
        <v>32</v>
      </c>
      <c r="W855">
        <v>21</v>
      </c>
      <c r="X855">
        <v>27</v>
      </c>
      <c r="Y855">
        <v>28</v>
      </c>
      <c r="Z855" t="s">
        <v>290</v>
      </c>
      <c r="AA855" t="s">
        <v>290</v>
      </c>
      <c r="AB855" t="s">
        <v>290</v>
      </c>
      <c r="AC855" t="s">
        <v>290</v>
      </c>
      <c r="AD855" t="s">
        <v>290</v>
      </c>
      <c r="AE855" t="s">
        <v>290</v>
      </c>
      <c r="AF855" t="s">
        <v>290</v>
      </c>
      <c r="AG855" t="s">
        <v>290</v>
      </c>
      <c r="AH855" t="s">
        <v>290</v>
      </c>
      <c r="AI855" t="s">
        <v>290</v>
      </c>
      <c r="AJ855" t="s">
        <v>290</v>
      </c>
      <c r="AK855" t="s">
        <v>290</v>
      </c>
      <c r="AL855" t="s">
        <v>290</v>
      </c>
      <c r="AM855">
        <v>25</v>
      </c>
      <c r="AN855" t="s">
        <v>290</v>
      </c>
      <c r="AO855">
        <v>260</v>
      </c>
      <c r="AP855">
        <v>31</v>
      </c>
      <c r="AQ855">
        <v>181</v>
      </c>
      <c r="AR855">
        <v>146</v>
      </c>
      <c r="AS855">
        <v>327</v>
      </c>
      <c r="AT855">
        <v>38.514049999999997</v>
      </c>
      <c r="AU855">
        <v>-89.959143999999995</v>
      </c>
      <c r="AV855">
        <v>1</v>
      </c>
      <c r="AW855" t="s">
        <v>16360</v>
      </c>
      <c r="AX855">
        <v>1810</v>
      </c>
      <c r="AY855" t="s">
        <v>18387</v>
      </c>
      <c r="BB855" t="s">
        <v>4166</v>
      </c>
      <c r="BC855" t="s">
        <v>288</v>
      </c>
      <c r="BD855" t="s">
        <v>18351</v>
      </c>
      <c r="BE855">
        <v>62221</v>
      </c>
      <c r="BF855" t="s">
        <v>16346</v>
      </c>
      <c r="BG855" t="s">
        <v>16363</v>
      </c>
      <c r="BH855" t="b">
        <f>IFERROR(MATCH('2020'!A855, '2021'!A:A, 0) &gt;0, FALSE)</f>
        <v>1</v>
      </c>
    </row>
    <row r="856" spans="1:60">
      <c r="A856" t="s">
        <v>13099</v>
      </c>
      <c r="B856" t="s">
        <v>13100</v>
      </c>
      <c r="C856" t="s">
        <v>283</v>
      </c>
      <c r="D856" t="s">
        <v>18388</v>
      </c>
      <c r="E856" t="s">
        <v>18389</v>
      </c>
      <c r="F856" t="s">
        <v>13102</v>
      </c>
      <c r="G856" t="s">
        <v>4172</v>
      </c>
      <c r="H856" t="s">
        <v>288</v>
      </c>
      <c r="I856">
        <v>62202</v>
      </c>
      <c r="J856" t="s">
        <v>18390</v>
      </c>
      <c r="K856" t="s">
        <v>199</v>
      </c>
      <c r="L856">
        <v>2</v>
      </c>
      <c r="M856">
        <v>7</v>
      </c>
      <c r="N856">
        <v>2</v>
      </c>
      <c r="O856">
        <v>11</v>
      </c>
      <c r="P856" t="s">
        <v>290</v>
      </c>
      <c r="Q856" t="s">
        <v>290</v>
      </c>
      <c r="R856" t="s">
        <v>290</v>
      </c>
      <c r="S856" t="s">
        <v>290</v>
      </c>
      <c r="T856" t="s">
        <v>290</v>
      </c>
      <c r="U856" t="s">
        <v>290</v>
      </c>
      <c r="V856" t="s">
        <v>290</v>
      </c>
      <c r="W856" t="s">
        <v>290</v>
      </c>
      <c r="X856" t="s">
        <v>290</v>
      </c>
      <c r="Y856" t="s">
        <v>290</v>
      </c>
      <c r="Z856" t="s">
        <v>290</v>
      </c>
      <c r="AA856" t="s">
        <v>290</v>
      </c>
      <c r="AB856">
        <v>11</v>
      </c>
      <c r="AC856">
        <v>20</v>
      </c>
      <c r="AD856" t="s">
        <v>290</v>
      </c>
      <c r="AE856" t="s">
        <v>290</v>
      </c>
      <c r="AF856" t="s">
        <v>290</v>
      </c>
      <c r="AG856" t="s">
        <v>290</v>
      </c>
      <c r="AH856" t="s">
        <v>290</v>
      </c>
      <c r="AI856" t="s">
        <v>290</v>
      </c>
      <c r="AJ856" t="s">
        <v>290</v>
      </c>
      <c r="AK856" t="s">
        <v>290</v>
      </c>
      <c r="AL856" t="s">
        <v>290</v>
      </c>
      <c r="AM856">
        <v>39</v>
      </c>
      <c r="AN856" t="s">
        <v>290</v>
      </c>
      <c r="AO856" t="s">
        <v>290</v>
      </c>
      <c r="AP856" t="s">
        <v>290</v>
      </c>
      <c r="AQ856">
        <v>24</v>
      </c>
      <c r="AR856">
        <v>16</v>
      </c>
      <c r="AS856">
        <v>40</v>
      </c>
      <c r="AT856">
        <v>38.616300000000003</v>
      </c>
      <c r="AU856">
        <v>-90.159058999999999</v>
      </c>
      <c r="AV856">
        <v>0.33</v>
      </c>
      <c r="AW856" t="s">
        <v>16365</v>
      </c>
      <c r="AX856">
        <v>428</v>
      </c>
      <c r="AY856" t="s">
        <v>16366</v>
      </c>
      <c r="BB856" t="s">
        <v>4172</v>
      </c>
      <c r="BC856" t="s">
        <v>288</v>
      </c>
      <c r="BD856" t="s">
        <v>18351</v>
      </c>
      <c r="BE856">
        <v>62202</v>
      </c>
      <c r="BF856" t="s">
        <v>16346</v>
      </c>
      <c r="BG856" t="s">
        <v>16363</v>
      </c>
      <c r="BH856" t="b">
        <f>IFERROR(MATCH('2020'!A856, '2021'!A:A, 0) &gt;0, FALSE)</f>
        <v>0</v>
      </c>
    </row>
    <row r="857" spans="1:60">
      <c r="A857" t="s">
        <v>4255</v>
      </c>
      <c r="B857" t="s">
        <v>4256</v>
      </c>
      <c r="C857" t="s">
        <v>353</v>
      </c>
      <c r="D857" t="s">
        <v>953</v>
      </c>
      <c r="E857" t="s">
        <v>4257</v>
      </c>
      <c r="F857" t="s">
        <v>4258</v>
      </c>
      <c r="G857" t="s">
        <v>4166</v>
      </c>
      <c r="H857" t="s">
        <v>288</v>
      </c>
      <c r="I857">
        <v>62220</v>
      </c>
      <c r="J857" t="s">
        <v>18391</v>
      </c>
      <c r="K857" t="s">
        <v>199</v>
      </c>
      <c r="L857">
        <v>3</v>
      </c>
      <c r="M857">
        <v>10</v>
      </c>
      <c r="N857">
        <v>4</v>
      </c>
      <c r="O857">
        <v>17</v>
      </c>
      <c r="P857">
        <v>15</v>
      </c>
      <c r="Q857">
        <v>14</v>
      </c>
      <c r="R857">
        <v>10</v>
      </c>
      <c r="S857">
        <v>11</v>
      </c>
      <c r="T857" t="s">
        <v>290</v>
      </c>
      <c r="U857" t="s">
        <v>290</v>
      </c>
      <c r="V857">
        <v>10</v>
      </c>
      <c r="W857" t="s">
        <v>290</v>
      </c>
      <c r="X857" t="s">
        <v>290</v>
      </c>
      <c r="Y857" t="s">
        <v>290</v>
      </c>
      <c r="Z857" t="s">
        <v>290</v>
      </c>
      <c r="AA857" t="s">
        <v>290</v>
      </c>
      <c r="AB857" t="s">
        <v>290</v>
      </c>
      <c r="AC857" t="s">
        <v>290</v>
      </c>
      <c r="AD857" t="s">
        <v>290</v>
      </c>
      <c r="AE857" t="s">
        <v>290</v>
      </c>
      <c r="AF857" t="s">
        <v>290</v>
      </c>
      <c r="AG857" t="s">
        <v>290</v>
      </c>
      <c r="AH857" t="s">
        <v>290</v>
      </c>
      <c r="AI857" t="s">
        <v>290</v>
      </c>
      <c r="AJ857" t="s">
        <v>290</v>
      </c>
      <c r="AK857" t="s">
        <v>290</v>
      </c>
      <c r="AL857">
        <v>16</v>
      </c>
      <c r="AM857">
        <v>42</v>
      </c>
      <c r="AN857" t="s">
        <v>290</v>
      </c>
      <c r="AO857">
        <v>38</v>
      </c>
      <c r="AP857">
        <v>16</v>
      </c>
      <c r="AQ857">
        <v>52</v>
      </c>
      <c r="AR857">
        <v>60</v>
      </c>
      <c r="AS857">
        <v>112</v>
      </c>
      <c r="AT857">
        <v>38.513849999999998</v>
      </c>
      <c r="AU857">
        <v>-89.987710000000007</v>
      </c>
      <c r="AV857">
        <v>1</v>
      </c>
      <c r="AW857" t="s">
        <v>16343</v>
      </c>
      <c r="AX857">
        <v>219</v>
      </c>
      <c r="AY857" t="s">
        <v>17883</v>
      </c>
      <c r="BB857" t="s">
        <v>4166</v>
      </c>
      <c r="BC857" t="s">
        <v>288</v>
      </c>
      <c r="BD857" t="s">
        <v>18351</v>
      </c>
      <c r="BE857">
        <v>62220</v>
      </c>
      <c r="BF857" t="s">
        <v>16346</v>
      </c>
      <c r="BG857" t="s">
        <v>18358</v>
      </c>
      <c r="BH857" t="b">
        <f>IFERROR(MATCH('2020'!A857, '2021'!A:A, 0) &gt;0, FALSE)</f>
        <v>1</v>
      </c>
    </row>
    <row r="858" spans="1:60">
      <c r="A858" t="s">
        <v>13106</v>
      </c>
      <c r="B858" t="s">
        <v>11048</v>
      </c>
      <c r="D858" t="s">
        <v>18089</v>
      </c>
      <c r="E858" t="s">
        <v>18392</v>
      </c>
      <c r="F858" t="s">
        <v>11051</v>
      </c>
      <c r="G858" t="s">
        <v>11052</v>
      </c>
      <c r="H858" t="s">
        <v>288</v>
      </c>
      <c r="I858">
        <v>62232</v>
      </c>
      <c r="J858" t="s">
        <v>18393</v>
      </c>
      <c r="K858" t="s">
        <v>199</v>
      </c>
      <c r="L858">
        <v>2</v>
      </c>
      <c r="M858">
        <v>4</v>
      </c>
      <c r="N858">
        <v>1</v>
      </c>
      <c r="O858">
        <v>7</v>
      </c>
      <c r="P858" t="s">
        <v>290</v>
      </c>
      <c r="Q858" t="s">
        <v>290</v>
      </c>
      <c r="R858" t="s">
        <v>290</v>
      </c>
      <c r="S858" t="s">
        <v>290</v>
      </c>
      <c r="T858" t="s">
        <v>290</v>
      </c>
      <c r="U858" t="s">
        <v>290</v>
      </c>
      <c r="V858" t="s">
        <v>290</v>
      </c>
      <c r="W858" t="s">
        <v>290</v>
      </c>
      <c r="X858" t="s">
        <v>290</v>
      </c>
      <c r="Y858" t="s">
        <v>290</v>
      </c>
      <c r="Z858" t="s">
        <v>290</v>
      </c>
      <c r="AA858" t="s">
        <v>290</v>
      </c>
      <c r="AB858" t="s">
        <v>290</v>
      </c>
      <c r="AC858" t="s">
        <v>290</v>
      </c>
      <c r="AD858" t="s">
        <v>290</v>
      </c>
      <c r="AE858" t="s">
        <v>290</v>
      </c>
      <c r="AF858" t="s">
        <v>290</v>
      </c>
      <c r="AG858" t="s">
        <v>290</v>
      </c>
      <c r="AH858" t="s">
        <v>290</v>
      </c>
      <c r="AI858" t="s">
        <v>290</v>
      </c>
      <c r="AJ858" t="s">
        <v>290</v>
      </c>
      <c r="AK858" t="s">
        <v>290</v>
      </c>
      <c r="AL858" t="s">
        <v>290</v>
      </c>
      <c r="AM858">
        <v>21</v>
      </c>
      <c r="AN858" t="s">
        <v>290</v>
      </c>
      <c r="AO858">
        <v>12</v>
      </c>
      <c r="AP858" t="s">
        <v>290</v>
      </c>
      <c r="AQ858">
        <v>16</v>
      </c>
      <c r="AR858">
        <v>18</v>
      </c>
      <c r="AS858">
        <v>34</v>
      </c>
      <c r="AT858">
        <v>38.639597000000002</v>
      </c>
      <c r="AU858">
        <v>-90.028014999999996</v>
      </c>
      <c r="AV858">
        <v>1</v>
      </c>
      <c r="AW858" t="s">
        <v>16343</v>
      </c>
      <c r="AX858">
        <v>111</v>
      </c>
      <c r="AY858" t="s">
        <v>18357</v>
      </c>
      <c r="BB858" t="s">
        <v>11052</v>
      </c>
      <c r="BC858" t="s">
        <v>288</v>
      </c>
      <c r="BD858" t="s">
        <v>18351</v>
      </c>
      <c r="BE858">
        <v>62232</v>
      </c>
      <c r="BF858" t="s">
        <v>16346</v>
      </c>
      <c r="BG858" t="s">
        <v>18358</v>
      </c>
      <c r="BH858" t="b">
        <f>IFERROR(MATCH('2020'!A858, '2021'!A:A, 0) &gt;0, FALSE)</f>
        <v>0</v>
      </c>
    </row>
    <row r="859" spans="1:60">
      <c r="A859" t="s">
        <v>4259</v>
      </c>
      <c r="B859" t="s">
        <v>4162</v>
      </c>
      <c r="D859" t="s">
        <v>706</v>
      </c>
      <c r="E859" t="s">
        <v>18394</v>
      </c>
      <c r="F859" t="s">
        <v>4261</v>
      </c>
      <c r="G859" t="s">
        <v>4262</v>
      </c>
      <c r="H859" t="s">
        <v>288</v>
      </c>
      <c r="I859">
        <v>62704</v>
      </c>
      <c r="J859" t="s">
        <v>18395</v>
      </c>
      <c r="K859" t="s">
        <v>200</v>
      </c>
      <c r="L859">
        <v>2.4</v>
      </c>
      <c r="M859">
        <v>28.2</v>
      </c>
      <c r="N859">
        <v>17.2</v>
      </c>
      <c r="O859">
        <v>47.8</v>
      </c>
      <c r="P859">
        <v>60</v>
      </c>
      <c r="Q859">
        <v>33</v>
      </c>
      <c r="R859">
        <v>50</v>
      </c>
      <c r="S859">
        <v>47</v>
      </c>
      <c r="T859">
        <v>56</v>
      </c>
      <c r="U859">
        <v>47</v>
      </c>
      <c r="V859">
        <v>54</v>
      </c>
      <c r="W859">
        <v>45</v>
      </c>
      <c r="X859">
        <v>45</v>
      </c>
      <c r="Y859">
        <v>54</v>
      </c>
      <c r="Z859" t="s">
        <v>290</v>
      </c>
      <c r="AA859" t="s">
        <v>290</v>
      </c>
      <c r="AB859" t="s">
        <v>290</v>
      </c>
      <c r="AC859" t="s">
        <v>290</v>
      </c>
      <c r="AD859" t="s">
        <v>290</v>
      </c>
      <c r="AE859" t="s">
        <v>290</v>
      </c>
      <c r="AF859" t="s">
        <v>290</v>
      </c>
      <c r="AG859" t="s">
        <v>290</v>
      </c>
      <c r="AH859" t="s">
        <v>290</v>
      </c>
      <c r="AI859" t="s">
        <v>290</v>
      </c>
      <c r="AJ859" t="s">
        <v>290</v>
      </c>
      <c r="AK859" t="s">
        <v>290</v>
      </c>
      <c r="AL859" t="s">
        <v>290</v>
      </c>
      <c r="AM859" t="s">
        <v>290</v>
      </c>
      <c r="AN859" t="s">
        <v>290</v>
      </c>
      <c r="AO859">
        <v>452</v>
      </c>
      <c r="AP859">
        <v>21</v>
      </c>
      <c r="AQ859">
        <v>258</v>
      </c>
      <c r="AR859">
        <v>233</v>
      </c>
      <c r="AS859">
        <v>491</v>
      </c>
      <c r="AT859">
        <v>39.782539999999997</v>
      </c>
      <c r="AU859">
        <v>-89.664552999999998</v>
      </c>
      <c r="AV859">
        <v>1</v>
      </c>
      <c r="AW859" t="s">
        <v>16360</v>
      </c>
      <c r="AX859">
        <v>748</v>
      </c>
      <c r="AY859" t="s">
        <v>18396</v>
      </c>
      <c r="BB859" t="s">
        <v>4262</v>
      </c>
      <c r="BC859" t="s">
        <v>288</v>
      </c>
      <c r="BD859" t="s">
        <v>18397</v>
      </c>
      <c r="BE859">
        <v>62704</v>
      </c>
      <c r="BF859" t="s">
        <v>16346</v>
      </c>
      <c r="BG859" t="s">
        <v>16363</v>
      </c>
      <c r="BH859" t="b">
        <f>IFERROR(MATCH('2020'!A859, '2021'!A:A, 0) &gt;0, FALSE)</f>
        <v>1</v>
      </c>
    </row>
    <row r="860" spans="1:60">
      <c r="A860" t="s">
        <v>4264</v>
      </c>
      <c r="B860" t="s">
        <v>2217</v>
      </c>
      <c r="C860" t="s">
        <v>283</v>
      </c>
      <c r="D860" t="s">
        <v>490</v>
      </c>
      <c r="E860" t="s">
        <v>4265</v>
      </c>
      <c r="F860" t="s">
        <v>4266</v>
      </c>
      <c r="G860" t="s">
        <v>4262</v>
      </c>
      <c r="H860" t="s">
        <v>288</v>
      </c>
      <c r="I860">
        <v>62704</v>
      </c>
      <c r="J860" t="s">
        <v>18398</v>
      </c>
      <c r="K860" t="s">
        <v>200</v>
      </c>
      <c r="L860">
        <v>5</v>
      </c>
      <c r="M860">
        <v>29.5</v>
      </c>
      <c r="N860">
        <v>15.5</v>
      </c>
      <c r="O860">
        <v>50</v>
      </c>
      <c r="P860">
        <v>99</v>
      </c>
      <c r="Q860">
        <v>31</v>
      </c>
      <c r="R860">
        <v>42</v>
      </c>
      <c r="S860">
        <v>44</v>
      </c>
      <c r="T860">
        <v>33</v>
      </c>
      <c r="U860">
        <v>36</v>
      </c>
      <c r="V860">
        <v>44</v>
      </c>
      <c r="W860">
        <v>20</v>
      </c>
      <c r="X860">
        <v>36</v>
      </c>
      <c r="Y860">
        <v>31</v>
      </c>
      <c r="Z860" t="s">
        <v>290</v>
      </c>
      <c r="AA860" t="s">
        <v>290</v>
      </c>
      <c r="AB860" t="s">
        <v>290</v>
      </c>
      <c r="AC860" t="s">
        <v>290</v>
      </c>
      <c r="AD860" t="s">
        <v>290</v>
      </c>
      <c r="AE860" t="s">
        <v>290</v>
      </c>
      <c r="AF860" t="s">
        <v>290</v>
      </c>
      <c r="AG860" t="s">
        <v>290</v>
      </c>
      <c r="AH860" t="s">
        <v>290</v>
      </c>
      <c r="AI860" t="s">
        <v>290</v>
      </c>
      <c r="AJ860" t="s">
        <v>290</v>
      </c>
      <c r="AK860" t="s">
        <v>290</v>
      </c>
      <c r="AL860" t="s">
        <v>290</v>
      </c>
      <c r="AM860">
        <v>11</v>
      </c>
      <c r="AN860" t="s">
        <v>290</v>
      </c>
      <c r="AO860">
        <v>368</v>
      </c>
      <c r="AP860">
        <v>26</v>
      </c>
      <c r="AQ860">
        <v>198</v>
      </c>
      <c r="AR860">
        <v>220</v>
      </c>
      <c r="AS860">
        <v>418</v>
      </c>
      <c r="AT860">
        <v>39.774375999999997</v>
      </c>
      <c r="AU860">
        <v>-89.688485999999997</v>
      </c>
      <c r="AV860">
        <v>1</v>
      </c>
      <c r="AW860" t="s">
        <v>16360</v>
      </c>
      <c r="AX860">
        <v>1920</v>
      </c>
      <c r="AY860" t="s">
        <v>18399</v>
      </c>
      <c r="BB860" t="s">
        <v>4262</v>
      </c>
      <c r="BC860" t="s">
        <v>288</v>
      </c>
      <c r="BD860" t="s">
        <v>18397</v>
      </c>
      <c r="BE860">
        <v>62704</v>
      </c>
      <c r="BF860" t="s">
        <v>16346</v>
      </c>
      <c r="BG860" t="s">
        <v>16363</v>
      </c>
      <c r="BH860" t="b">
        <f>IFERROR(MATCH('2020'!A860, '2021'!A:A, 0) &gt;0, FALSE)</f>
        <v>1</v>
      </c>
    </row>
    <row r="861" spans="1:60">
      <c r="A861" t="s">
        <v>4267</v>
      </c>
      <c r="B861" t="s">
        <v>4268</v>
      </c>
      <c r="C861" t="s">
        <v>314</v>
      </c>
      <c r="D861" t="s">
        <v>4269</v>
      </c>
      <c r="E861" t="s">
        <v>4270</v>
      </c>
      <c r="F861" t="s">
        <v>4271</v>
      </c>
      <c r="G861" t="s">
        <v>4262</v>
      </c>
      <c r="H861" t="s">
        <v>288</v>
      </c>
      <c r="I861">
        <v>62702</v>
      </c>
      <c r="J861" t="s">
        <v>18400</v>
      </c>
      <c r="K861" t="s">
        <v>200</v>
      </c>
      <c r="L861">
        <v>5</v>
      </c>
      <c r="M861">
        <v>23.8</v>
      </c>
      <c r="N861">
        <v>5.4</v>
      </c>
      <c r="O861">
        <v>34.200000000000003</v>
      </c>
      <c r="P861" t="s">
        <v>290</v>
      </c>
      <c r="Q861">
        <v>45</v>
      </c>
      <c r="R861">
        <v>34</v>
      </c>
      <c r="S861">
        <v>54</v>
      </c>
      <c r="T861">
        <v>37</v>
      </c>
      <c r="U861">
        <v>39</v>
      </c>
      <c r="V861">
        <v>36</v>
      </c>
      <c r="W861">
        <v>38</v>
      </c>
      <c r="X861">
        <v>35</v>
      </c>
      <c r="Y861">
        <v>30</v>
      </c>
      <c r="Z861" t="s">
        <v>290</v>
      </c>
      <c r="AA861" t="s">
        <v>290</v>
      </c>
      <c r="AB861" t="s">
        <v>290</v>
      </c>
      <c r="AC861" t="s">
        <v>290</v>
      </c>
      <c r="AD861" t="s">
        <v>290</v>
      </c>
      <c r="AE861" t="s">
        <v>290</v>
      </c>
      <c r="AF861" t="s">
        <v>290</v>
      </c>
      <c r="AG861" t="s">
        <v>290</v>
      </c>
      <c r="AH861">
        <v>19</v>
      </c>
      <c r="AI861" t="s">
        <v>290</v>
      </c>
      <c r="AJ861" t="s">
        <v>290</v>
      </c>
      <c r="AK861" t="s">
        <v>290</v>
      </c>
      <c r="AL861">
        <v>11</v>
      </c>
      <c r="AM861">
        <v>20</v>
      </c>
      <c r="AN861" t="s">
        <v>290</v>
      </c>
      <c r="AO861">
        <v>306</v>
      </c>
      <c r="AP861">
        <v>23</v>
      </c>
      <c r="AQ861">
        <v>166</v>
      </c>
      <c r="AR861">
        <v>201</v>
      </c>
      <c r="AS861">
        <v>367</v>
      </c>
      <c r="AT861">
        <v>39.808275000000002</v>
      </c>
      <c r="AU861">
        <v>-89.710988999999998</v>
      </c>
      <c r="AV861">
        <v>1</v>
      </c>
      <c r="AW861" t="s">
        <v>16360</v>
      </c>
      <c r="AX861">
        <v>2850</v>
      </c>
      <c r="AY861" t="s">
        <v>18401</v>
      </c>
      <c r="BB861" t="s">
        <v>4262</v>
      </c>
      <c r="BC861" t="s">
        <v>288</v>
      </c>
      <c r="BD861" t="s">
        <v>18397</v>
      </c>
      <c r="BE861">
        <v>62702</v>
      </c>
      <c r="BF861" t="s">
        <v>16346</v>
      </c>
      <c r="BG861" t="s">
        <v>16363</v>
      </c>
      <c r="BH861" t="b">
        <f>IFERROR(MATCH('2020'!A861, '2021'!A:A, 0) &gt;0, FALSE)</f>
        <v>1</v>
      </c>
    </row>
    <row r="862" spans="1:60">
      <c r="A862" t="s">
        <v>4273</v>
      </c>
      <c r="B862" t="s">
        <v>4274</v>
      </c>
      <c r="D862" t="s">
        <v>4275</v>
      </c>
      <c r="E862" t="s">
        <v>4276</v>
      </c>
      <c r="F862" t="s">
        <v>4277</v>
      </c>
      <c r="G862" t="s">
        <v>4262</v>
      </c>
      <c r="H862" t="s">
        <v>288</v>
      </c>
      <c r="I862">
        <v>62703</v>
      </c>
      <c r="J862" t="s">
        <v>18402</v>
      </c>
      <c r="K862" t="s">
        <v>200</v>
      </c>
      <c r="L862">
        <v>2</v>
      </c>
      <c r="M862">
        <v>3.5</v>
      </c>
      <c r="N862">
        <v>2.5</v>
      </c>
      <c r="O862">
        <v>8</v>
      </c>
      <c r="P862">
        <v>22</v>
      </c>
      <c r="Q862" t="s">
        <v>290</v>
      </c>
      <c r="R862" t="s">
        <v>290</v>
      </c>
      <c r="S862" t="s">
        <v>290</v>
      </c>
      <c r="T862" t="s">
        <v>290</v>
      </c>
      <c r="U862" t="s">
        <v>290</v>
      </c>
      <c r="V862" t="s">
        <v>290</v>
      </c>
      <c r="W862" t="s">
        <v>290</v>
      </c>
      <c r="X862" t="s">
        <v>290</v>
      </c>
      <c r="Y862" t="s">
        <v>290</v>
      </c>
      <c r="Z862" t="s">
        <v>290</v>
      </c>
      <c r="AA862" t="s">
        <v>290</v>
      </c>
      <c r="AB862" t="s">
        <v>290</v>
      </c>
      <c r="AC862" t="s">
        <v>290</v>
      </c>
      <c r="AD862" t="s">
        <v>290</v>
      </c>
      <c r="AE862" t="s">
        <v>290</v>
      </c>
      <c r="AF862" t="s">
        <v>290</v>
      </c>
      <c r="AG862" t="s">
        <v>290</v>
      </c>
      <c r="AH862" t="s">
        <v>290</v>
      </c>
      <c r="AI862" t="s">
        <v>290</v>
      </c>
      <c r="AJ862" t="s">
        <v>290</v>
      </c>
      <c r="AK862" t="s">
        <v>290</v>
      </c>
      <c r="AL862" t="s">
        <v>290</v>
      </c>
      <c r="AM862" t="s">
        <v>290</v>
      </c>
      <c r="AN862" t="s">
        <v>290</v>
      </c>
      <c r="AO862">
        <v>35</v>
      </c>
      <c r="AP862" t="s">
        <v>290</v>
      </c>
      <c r="AQ862">
        <v>24</v>
      </c>
      <c r="AR862">
        <v>16</v>
      </c>
      <c r="AS862">
        <v>40</v>
      </c>
      <c r="AT862">
        <v>39.754879000000003</v>
      </c>
      <c r="AU862">
        <v>-89.620363999999995</v>
      </c>
      <c r="AV862">
        <v>1</v>
      </c>
      <c r="AW862" t="s">
        <v>16360</v>
      </c>
      <c r="AX862">
        <v>2300</v>
      </c>
      <c r="AY862" t="s">
        <v>18403</v>
      </c>
      <c r="BB862" t="s">
        <v>4262</v>
      </c>
      <c r="BC862" t="s">
        <v>288</v>
      </c>
      <c r="BD862" t="s">
        <v>18397</v>
      </c>
      <c r="BE862">
        <v>62703</v>
      </c>
      <c r="BF862" t="s">
        <v>16346</v>
      </c>
      <c r="BG862" t="s">
        <v>16363</v>
      </c>
      <c r="BH862" t="b">
        <f>IFERROR(MATCH('2020'!A862, '2021'!A:A, 0) &gt;0, FALSE)</f>
        <v>1</v>
      </c>
    </row>
    <row r="863" spans="1:60">
      <c r="A863" t="s">
        <v>4279</v>
      </c>
      <c r="B863" t="s">
        <v>4280</v>
      </c>
      <c r="D863" t="s">
        <v>4281</v>
      </c>
      <c r="E863" t="s">
        <v>4282</v>
      </c>
      <c r="F863" t="s">
        <v>4283</v>
      </c>
      <c r="G863" t="s">
        <v>4262</v>
      </c>
      <c r="H863" t="s">
        <v>288</v>
      </c>
      <c r="I863">
        <v>62711</v>
      </c>
      <c r="J863" t="s">
        <v>18404</v>
      </c>
      <c r="K863" t="s">
        <v>200</v>
      </c>
      <c r="L863">
        <v>2.8</v>
      </c>
      <c r="M863">
        <v>12.2</v>
      </c>
      <c r="N863">
        <v>7</v>
      </c>
      <c r="O863">
        <v>22</v>
      </c>
      <c r="P863" t="s">
        <v>290</v>
      </c>
      <c r="Q863" t="s">
        <v>290</v>
      </c>
      <c r="R863" t="s">
        <v>290</v>
      </c>
      <c r="S863" t="s">
        <v>290</v>
      </c>
      <c r="T863" t="s">
        <v>290</v>
      </c>
      <c r="U863" t="s">
        <v>290</v>
      </c>
      <c r="V863" t="s">
        <v>290</v>
      </c>
      <c r="W863" t="s">
        <v>290</v>
      </c>
      <c r="X863" t="s">
        <v>290</v>
      </c>
      <c r="Y863" t="s">
        <v>290</v>
      </c>
      <c r="Z863">
        <v>54</v>
      </c>
      <c r="AA863">
        <v>23</v>
      </c>
      <c r="AB863">
        <v>26</v>
      </c>
      <c r="AC863">
        <v>22</v>
      </c>
      <c r="AD863" t="s">
        <v>290</v>
      </c>
      <c r="AE863" t="s">
        <v>290</v>
      </c>
      <c r="AF863" t="s">
        <v>290</v>
      </c>
      <c r="AG863" t="s">
        <v>290</v>
      </c>
      <c r="AH863" t="s">
        <v>290</v>
      </c>
      <c r="AI863">
        <v>27</v>
      </c>
      <c r="AJ863" t="s">
        <v>290</v>
      </c>
      <c r="AK863" t="s">
        <v>290</v>
      </c>
      <c r="AL863" t="s">
        <v>290</v>
      </c>
      <c r="AM863" t="s">
        <v>290</v>
      </c>
      <c r="AN863" t="s">
        <v>290</v>
      </c>
      <c r="AO863">
        <v>136</v>
      </c>
      <c r="AP863" t="s">
        <v>290</v>
      </c>
      <c r="AQ863">
        <v>72</v>
      </c>
      <c r="AR863">
        <v>80</v>
      </c>
      <c r="AS863">
        <v>152</v>
      </c>
      <c r="AT863">
        <v>39.801026</v>
      </c>
      <c r="AU863">
        <v>-89.728772000000006</v>
      </c>
      <c r="AV863">
        <v>0.6</v>
      </c>
      <c r="AW863" t="s">
        <v>17023</v>
      </c>
      <c r="AY863" t="s">
        <v>16361</v>
      </c>
      <c r="BB863" t="s">
        <v>4262</v>
      </c>
      <c r="BC863" t="s">
        <v>288</v>
      </c>
      <c r="BD863" t="s">
        <v>18397</v>
      </c>
      <c r="BE863">
        <v>62711</v>
      </c>
      <c r="BF863" t="s">
        <v>16346</v>
      </c>
      <c r="BG863" t="s">
        <v>16363</v>
      </c>
      <c r="BH863" t="b">
        <f>IFERROR(MATCH('2020'!A863, '2021'!A:A, 0) &gt;0, FALSE)</f>
        <v>1</v>
      </c>
    </row>
    <row r="864" spans="1:60">
      <c r="A864" t="s">
        <v>4285</v>
      </c>
      <c r="B864" t="s">
        <v>3769</v>
      </c>
      <c r="D864" t="s">
        <v>2309</v>
      </c>
      <c r="E864" t="s">
        <v>1989</v>
      </c>
      <c r="F864" t="s">
        <v>4286</v>
      </c>
      <c r="G864" t="s">
        <v>4262</v>
      </c>
      <c r="H864" t="s">
        <v>288</v>
      </c>
      <c r="I864">
        <v>62702</v>
      </c>
      <c r="J864" t="s">
        <v>18405</v>
      </c>
      <c r="K864" t="s">
        <v>200</v>
      </c>
      <c r="L864">
        <v>1</v>
      </c>
      <c r="M864">
        <v>5.3</v>
      </c>
      <c r="N864">
        <v>3</v>
      </c>
      <c r="O864">
        <v>9.3000000000000007</v>
      </c>
      <c r="P864">
        <v>19</v>
      </c>
      <c r="Q864">
        <v>13</v>
      </c>
      <c r="R864" t="s">
        <v>290</v>
      </c>
      <c r="S864" t="s">
        <v>290</v>
      </c>
      <c r="T864" t="s">
        <v>290</v>
      </c>
      <c r="U864" t="s">
        <v>290</v>
      </c>
      <c r="V864" t="s">
        <v>290</v>
      </c>
      <c r="W864" t="s">
        <v>290</v>
      </c>
      <c r="X864" t="s">
        <v>290</v>
      </c>
      <c r="Y864" t="s">
        <v>290</v>
      </c>
      <c r="Z864" t="s">
        <v>290</v>
      </c>
      <c r="AA864" t="s">
        <v>290</v>
      </c>
      <c r="AB864" t="s">
        <v>290</v>
      </c>
      <c r="AC864" t="s">
        <v>290</v>
      </c>
      <c r="AD864" t="s">
        <v>290</v>
      </c>
      <c r="AE864" t="s">
        <v>290</v>
      </c>
      <c r="AF864" t="s">
        <v>290</v>
      </c>
      <c r="AG864" t="s">
        <v>290</v>
      </c>
      <c r="AH864" t="s">
        <v>290</v>
      </c>
      <c r="AI864" t="s">
        <v>290</v>
      </c>
      <c r="AJ864" t="s">
        <v>290</v>
      </c>
      <c r="AK864" t="s">
        <v>290</v>
      </c>
      <c r="AL864" t="s">
        <v>290</v>
      </c>
      <c r="AM864" t="s">
        <v>290</v>
      </c>
      <c r="AN864" t="s">
        <v>290</v>
      </c>
      <c r="AO864">
        <v>35</v>
      </c>
      <c r="AP864">
        <v>10</v>
      </c>
      <c r="AQ864">
        <v>34</v>
      </c>
      <c r="AR864">
        <v>22</v>
      </c>
      <c r="AS864">
        <v>56</v>
      </c>
      <c r="AT864">
        <v>39.858494999999998</v>
      </c>
      <c r="AU864">
        <v>-89.617153000000002</v>
      </c>
      <c r="AV864">
        <v>1</v>
      </c>
      <c r="AW864" t="s">
        <v>16360</v>
      </c>
      <c r="AX864">
        <v>4147</v>
      </c>
      <c r="AY864" t="s">
        <v>18406</v>
      </c>
      <c r="BB864" t="s">
        <v>4262</v>
      </c>
      <c r="BC864" t="s">
        <v>288</v>
      </c>
      <c r="BD864" t="s">
        <v>18397</v>
      </c>
      <c r="BE864">
        <v>62702</v>
      </c>
      <c r="BF864" t="s">
        <v>16346</v>
      </c>
      <c r="BG864" t="s">
        <v>16363</v>
      </c>
      <c r="BH864" t="b">
        <f>IFERROR(MATCH('2020'!A864, '2021'!A:A, 0) &gt;0, FALSE)</f>
        <v>1</v>
      </c>
    </row>
    <row r="865" spans="1:60">
      <c r="A865" t="s">
        <v>4287</v>
      </c>
      <c r="B865" t="s">
        <v>4288</v>
      </c>
      <c r="C865" t="s">
        <v>418</v>
      </c>
      <c r="D865" t="s">
        <v>1069</v>
      </c>
      <c r="E865" t="s">
        <v>4289</v>
      </c>
      <c r="F865" t="s">
        <v>4290</v>
      </c>
      <c r="G865" t="s">
        <v>4262</v>
      </c>
      <c r="H865" t="s">
        <v>288</v>
      </c>
      <c r="I865">
        <v>62703</v>
      </c>
      <c r="J865" t="s">
        <v>18407</v>
      </c>
      <c r="K865" t="s">
        <v>200</v>
      </c>
      <c r="L865">
        <v>2</v>
      </c>
      <c r="M865">
        <v>20</v>
      </c>
      <c r="N865">
        <v>2</v>
      </c>
      <c r="O865">
        <v>24</v>
      </c>
      <c r="P865">
        <v>48</v>
      </c>
      <c r="Q865">
        <v>22</v>
      </c>
      <c r="R865">
        <v>20</v>
      </c>
      <c r="S865">
        <v>12</v>
      </c>
      <c r="T865">
        <v>17</v>
      </c>
      <c r="U865">
        <v>16</v>
      </c>
      <c r="V865">
        <v>15</v>
      </c>
      <c r="W865">
        <v>23</v>
      </c>
      <c r="X865">
        <v>20</v>
      </c>
      <c r="Y865">
        <v>24</v>
      </c>
      <c r="Z865" t="s">
        <v>290</v>
      </c>
      <c r="AA865" t="s">
        <v>290</v>
      </c>
      <c r="AB865" t="s">
        <v>290</v>
      </c>
      <c r="AC865" t="s">
        <v>290</v>
      </c>
      <c r="AD865" t="s">
        <v>290</v>
      </c>
      <c r="AE865" t="s">
        <v>290</v>
      </c>
      <c r="AF865" t="s">
        <v>290</v>
      </c>
      <c r="AG865" t="s">
        <v>290</v>
      </c>
      <c r="AH865" t="s">
        <v>290</v>
      </c>
      <c r="AI865" t="s">
        <v>290</v>
      </c>
      <c r="AJ865" t="s">
        <v>290</v>
      </c>
      <c r="AK865" t="s">
        <v>290</v>
      </c>
      <c r="AL865" t="s">
        <v>290</v>
      </c>
      <c r="AM865">
        <v>12</v>
      </c>
      <c r="AN865" t="s">
        <v>290</v>
      </c>
      <c r="AO865">
        <v>190</v>
      </c>
      <c r="AP865">
        <v>16</v>
      </c>
      <c r="AQ865">
        <v>113</v>
      </c>
      <c r="AR865">
        <v>110</v>
      </c>
      <c r="AS865">
        <v>223</v>
      </c>
      <c r="AT865">
        <v>39.757272</v>
      </c>
      <c r="AU865">
        <v>-89.641717999999997</v>
      </c>
      <c r="AV865">
        <v>1</v>
      </c>
      <c r="AW865" t="s">
        <v>16360</v>
      </c>
      <c r="AX865">
        <v>900</v>
      </c>
      <c r="AY865" t="s">
        <v>18408</v>
      </c>
      <c r="BB865" t="s">
        <v>4262</v>
      </c>
      <c r="BC865" t="s">
        <v>288</v>
      </c>
      <c r="BD865" t="s">
        <v>18397</v>
      </c>
      <c r="BE865">
        <v>62703</v>
      </c>
      <c r="BF865" t="s">
        <v>16346</v>
      </c>
      <c r="BG865" t="s">
        <v>16363</v>
      </c>
      <c r="BH865" t="b">
        <f>IFERROR(MATCH('2020'!A865, '2021'!A:A, 0) &gt;0, FALSE)</f>
        <v>1</v>
      </c>
    </row>
    <row r="866" spans="1:60">
      <c r="A866" t="s">
        <v>4291</v>
      </c>
      <c r="B866" t="s">
        <v>4292</v>
      </c>
      <c r="D866" t="s">
        <v>2510</v>
      </c>
      <c r="E866" t="s">
        <v>18409</v>
      </c>
      <c r="F866" t="s">
        <v>4295</v>
      </c>
      <c r="G866" t="s">
        <v>4262</v>
      </c>
      <c r="H866" t="s">
        <v>288</v>
      </c>
      <c r="I866">
        <v>62704</v>
      </c>
      <c r="J866" t="s">
        <v>18410</v>
      </c>
      <c r="K866" t="s">
        <v>200</v>
      </c>
      <c r="L866">
        <v>2</v>
      </c>
      <c r="M866">
        <v>14.8</v>
      </c>
      <c r="N866">
        <v>6.2</v>
      </c>
      <c r="O866">
        <v>23</v>
      </c>
      <c r="P866">
        <v>44</v>
      </c>
      <c r="Q866">
        <v>25</v>
      </c>
      <c r="R866">
        <v>16</v>
      </c>
      <c r="S866">
        <v>16</v>
      </c>
      <c r="T866">
        <v>16</v>
      </c>
      <c r="U866">
        <v>16</v>
      </c>
      <c r="V866">
        <v>16</v>
      </c>
      <c r="W866">
        <v>23</v>
      </c>
      <c r="X866">
        <v>21</v>
      </c>
      <c r="Y866">
        <v>23</v>
      </c>
      <c r="Z866" t="s">
        <v>290</v>
      </c>
      <c r="AA866" t="s">
        <v>290</v>
      </c>
      <c r="AB866" t="s">
        <v>290</v>
      </c>
      <c r="AC866" t="s">
        <v>290</v>
      </c>
      <c r="AD866" t="s">
        <v>290</v>
      </c>
      <c r="AE866" t="s">
        <v>290</v>
      </c>
      <c r="AF866" t="s">
        <v>290</v>
      </c>
      <c r="AG866" t="s">
        <v>290</v>
      </c>
      <c r="AH866" t="s">
        <v>290</v>
      </c>
      <c r="AI866" t="s">
        <v>290</v>
      </c>
      <c r="AJ866" t="s">
        <v>290</v>
      </c>
      <c r="AK866" t="s">
        <v>290</v>
      </c>
      <c r="AL866" t="s">
        <v>290</v>
      </c>
      <c r="AM866" t="s">
        <v>290</v>
      </c>
      <c r="AN866" t="s">
        <v>290</v>
      </c>
      <c r="AO866">
        <v>193</v>
      </c>
      <c r="AP866">
        <v>14</v>
      </c>
      <c r="AQ866">
        <v>125</v>
      </c>
      <c r="AR866">
        <v>94</v>
      </c>
      <c r="AS866">
        <v>219</v>
      </c>
      <c r="AT866">
        <v>39.787624999999998</v>
      </c>
      <c r="AU866">
        <v>-89.701997000000006</v>
      </c>
      <c r="AV866">
        <v>1</v>
      </c>
      <c r="AW866" t="s">
        <v>16360</v>
      </c>
      <c r="AX866">
        <v>2645</v>
      </c>
      <c r="AY866" t="s">
        <v>18411</v>
      </c>
      <c r="BB866" t="s">
        <v>4262</v>
      </c>
      <c r="BC866" t="s">
        <v>288</v>
      </c>
      <c r="BD866" t="s">
        <v>18397</v>
      </c>
      <c r="BE866">
        <v>62704</v>
      </c>
      <c r="BF866" t="s">
        <v>16346</v>
      </c>
      <c r="BG866" t="s">
        <v>16363</v>
      </c>
      <c r="BH866" t="b">
        <f>IFERROR(MATCH('2020'!A866, '2021'!A:A, 0) &gt;0, FALSE)</f>
        <v>1</v>
      </c>
    </row>
    <row r="867" spans="1:60">
      <c r="A867" t="s">
        <v>4296</v>
      </c>
      <c r="B867" t="s">
        <v>4297</v>
      </c>
      <c r="C867" t="s">
        <v>283</v>
      </c>
      <c r="D867" t="s">
        <v>4298</v>
      </c>
      <c r="E867" t="s">
        <v>4299</v>
      </c>
      <c r="F867" t="s">
        <v>4300</v>
      </c>
      <c r="G867" t="s">
        <v>4262</v>
      </c>
      <c r="H867" t="s">
        <v>288</v>
      </c>
      <c r="I867">
        <v>62702</v>
      </c>
      <c r="J867" t="s">
        <v>18412</v>
      </c>
      <c r="K867" t="s">
        <v>200</v>
      </c>
      <c r="L867">
        <v>11</v>
      </c>
      <c r="M867">
        <v>47</v>
      </c>
      <c r="N867">
        <v>22</v>
      </c>
      <c r="O867">
        <v>80</v>
      </c>
      <c r="P867" t="s">
        <v>290</v>
      </c>
      <c r="Q867" t="s">
        <v>290</v>
      </c>
      <c r="R867" t="s">
        <v>290</v>
      </c>
      <c r="S867" t="s">
        <v>290</v>
      </c>
      <c r="T867" t="s">
        <v>290</v>
      </c>
      <c r="U867" t="s">
        <v>290</v>
      </c>
      <c r="V867" t="s">
        <v>290</v>
      </c>
      <c r="W867" t="s">
        <v>290</v>
      </c>
      <c r="X867" t="s">
        <v>290</v>
      </c>
      <c r="Y867" t="s">
        <v>290</v>
      </c>
      <c r="Z867">
        <v>150</v>
      </c>
      <c r="AA867">
        <v>144</v>
      </c>
      <c r="AB867">
        <v>171</v>
      </c>
      <c r="AC867">
        <v>140</v>
      </c>
      <c r="AD867" t="s">
        <v>290</v>
      </c>
      <c r="AE867" t="s">
        <v>290</v>
      </c>
      <c r="AF867" t="s">
        <v>290</v>
      </c>
      <c r="AG867" t="s">
        <v>290</v>
      </c>
      <c r="AH867" t="s">
        <v>290</v>
      </c>
      <c r="AI867" t="s">
        <v>290</v>
      </c>
      <c r="AJ867" t="s">
        <v>290</v>
      </c>
      <c r="AK867" t="s">
        <v>290</v>
      </c>
      <c r="AL867">
        <v>15</v>
      </c>
      <c r="AM867">
        <v>29</v>
      </c>
      <c r="AN867" t="s">
        <v>290</v>
      </c>
      <c r="AO867">
        <v>534</v>
      </c>
      <c r="AP867">
        <v>18</v>
      </c>
      <c r="AQ867">
        <v>278</v>
      </c>
      <c r="AR867">
        <v>327</v>
      </c>
      <c r="AS867">
        <v>605</v>
      </c>
      <c r="AT867">
        <v>39.801631999999998</v>
      </c>
      <c r="AU867">
        <v>-89.672985999999995</v>
      </c>
      <c r="AV867">
        <v>1</v>
      </c>
      <c r="AW867" t="s">
        <v>16360</v>
      </c>
      <c r="AX867">
        <v>1200</v>
      </c>
      <c r="AY867" t="s">
        <v>16361</v>
      </c>
      <c r="BB867" t="s">
        <v>4262</v>
      </c>
      <c r="BC867" t="s">
        <v>288</v>
      </c>
      <c r="BD867" t="s">
        <v>18397</v>
      </c>
      <c r="BE867">
        <v>62702</v>
      </c>
      <c r="BF867" t="s">
        <v>16346</v>
      </c>
      <c r="BG867" t="s">
        <v>16363</v>
      </c>
      <c r="BH867" t="b">
        <f>IFERROR(MATCH('2020'!A867, '2021'!A:A, 0) &gt;0, FALSE)</f>
        <v>1</v>
      </c>
    </row>
    <row r="868" spans="1:60">
      <c r="A868" t="s">
        <v>4301</v>
      </c>
      <c r="B868" t="s">
        <v>1436</v>
      </c>
      <c r="C868" t="s">
        <v>283</v>
      </c>
      <c r="D868" t="s">
        <v>2194</v>
      </c>
      <c r="E868" t="s">
        <v>4302</v>
      </c>
      <c r="F868" t="s">
        <v>4303</v>
      </c>
      <c r="G868" t="s">
        <v>4262</v>
      </c>
      <c r="H868" t="s">
        <v>288</v>
      </c>
      <c r="I868">
        <v>62702</v>
      </c>
      <c r="J868" t="s">
        <v>18413</v>
      </c>
      <c r="K868" t="s">
        <v>200</v>
      </c>
      <c r="L868">
        <v>2</v>
      </c>
      <c r="M868">
        <v>22.5</v>
      </c>
      <c r="N868">
        <v>14</v>
      </c>
      <c r="O868">
        <v>38.5</v>
      </c>
      <c r="P868">
        <v>36</v>
      </c>
      <c r="Q868">
        <v>26</v>
      </c>
      <c r="R868">
        <v>23</v>
      </c>
      <c r="S868">
        <v>22</v>
      </c>
      <c r="T868">
        <v>21</v>
      </c>
      <c r="U868">
        <v>28</v>
      </c>
      <c r="V868">
        <v>23</v>
      </c>
      <c r="W868">
        <v>33</v>
      </c>
      <c r="X868">
        <v>23</v>
      </c>
      <c r="Y868">
        <v>30</v>
      </c>
      <c r="Z868" t="s">
        <v>290</v>
      </c>
      <c r="AA868" t="s">
        <v>290</v>
      </c>
      <c r="AB868" t="s">
        <v>290</v>
      </c>
      <c r="AC868" t="s">
        <v>290</v>
      </c>
      <c r="AD868" t="s">
        <v>290</v>
      </c>
      <c r="AE868" t="s">
        <v>290</v>
      </c>
      <c r="AF868" t="s">
        <v>290</v>
      </c>
      <c r="AG868" t="s">
        <v>290</v>
      </c>
      <c r="AH868" t="s">
        <v>290</v>
      </c>
      <c r="AI868" t="s">
        <v>290</v>
      </c>
      <c r="AJ868" t="s">
        <v>290</v>
      </c>
      <c r="AK868" t="s">
        <v>290</v>
      </c>
      <c r="AL868" t="s">
        <v>290</v>
      </c>
      <c r="AM868">
        <v>17</v>
      </c>
      <c r="AN868" t="s">
        <v>290</v>
      </c>
      <c r="AO868">
        <v>215</v>
      </c>
      <c r="AP868">
        <v>18</v>
      </c>
      <c r="AQ868">
        <v>140</v>
      </c>
      <c r="AR868">
        <v>125</v>
      </c>
      <c r="AS868">
        <v>265</v>
      </c>
      <c r="AT868">
        <v>39.803801999999997</v>
      </c>
      <c r="AU868">
        <v>-89.677860999999993</v>
      </c>
      <c r="AV868">
        <v>1</v>
      </c>
      <c r="AW868" t="s">
        <v>16360</v>
      </c>
      <c r="AX868">
        <v>251</v>
      </c>
      <c r="AY868" t="s">
        <v>18414</v>
      </c>
      <c r="BB868" t="s">
        <v>4262</v>
      </c>
      <c r="BC868" t="s">
        <v>288</v>
      </c>
      <c r="BD868" t="s">
        <v>18397</v>
      </c>
      <c r="BE868">
        <v>62702</v>
      </c>
      <c r="BF868" t="s">
        <v>16346</v>
      </c>
      <c r="BG868" t="s">
        <v>16363</v>
      </c>
      <c r="BH868" t="b">
        <f>IFERROR(MATCH('2020'!A868, '2021'!A:A, 0) &gt;0, FALSE)</f>
        <v>1</v>
      </c>
    </row>
    <row r="869" spans="1:60">
      <c r="A869" t="s">
        <v>4304</v>
      </c>
      <c r="B869" t="s">
        <v>4305</v>
      </c>
      <c r="C869" t="s">
        <v>353</v>
      </c>
      <c r="D869" t="s">
        <v>2250</v>
      </c>
      <c r="E869" t="s">
        <v>4306</v>
      </c>
      <c r="F869" t="s">
        <v>4307</v>
      </c>
      <c r="G869" t="s">
        <v>4262</v>
      </c>
      <c r="H869" t="s">
        <v>288</v>
      </c>
      <c r="I869">
        <v>62702</v>
      </c>
      <c r="J869" t="s">
        <v>18415</v>
      </c>
      <c r="K869" t="s">
        <v>200</v>
      </c>
      <c r="L869">
        <v>2</v>
      </c>
      <c r="M869">
        <v>13.5</v>
      </c>
      <c r="N869">
        <v>1</v>
      </c>
      <c r="O869">
        <v>16.5</v>
      </c>
      <c r="P869">
        <v>21</v>
      </c>
      <c r="Q869" t="s">
        <v>290</v>
      </c>
      <c r="R869" t="s">
        <v>290</v>
      </c>
      <c r="S869" t="s">
        <v>290</v>
      </c>
      <c r="T869">
        <v>15</v>
      </c>
      <c r="U869" t="s">
        <v>290</v>
      </c>
      <c r="V869">
        <v>10</v>
      </c>
      <c r="W869" t="s">
        <v>290</v>
      </c>
      <c r="X869">
        <v>16</v>
      </c>
      <c r="Y869">
        <v>10</v>
      </c>
      <c r="Z869" t="s">
        <v>290</v>
      </c>
      <c r="AA869" t="s">
        <v>290</v>
      </c>
      <c r="AB869" t="s">
        <v>290</v>
      </c>
      <c r="AC869" t="s">
        <v>290</v>
      </c>
      <c r="AD869" t="s">
        <v>290</v>
      </c>
      <c r="AE869" t="s">
        <v>290</v>
      </c>
      <c r="AF869" t="s">
        <v>290</v>
      </c>
      <c r="AG869" t="s">
        <v>290</v>
      </c>
      <c r="AH869" t="s">
        <v>290</v>
      </c>
      <c r="AI869" t="s">
        <v>290</v>
      </c>
      <c r="AJ869" t="s">
        <v>290</v>
      </c>
      <c r="AK869" t="s">
        <v>290</v>
      </c>
      <c r="AL869" t="s">
        <v>290</v>
      </c>
      <c r="AM869" t="s">
        <v>290</v>
      </c>
      <c r="AN869" t="s">
        <v>290</v>
      </c>
      <c r="AO869">
        <v>104</v>
      </c>
      <c r="AP869" t="s">
        <v>290</v>
      </c>
      <c r="AQ869">
        <v>61</v>
      </c>
      <c r="AR869">
        <v>58</v>
      </c>
      <c r="AS869">
        <v>119</v>
      </c>
      <c r="AT869">
        <v>39.830316000000003</v>
      </c>
      <c r="AU869">
        <v>-89.627685999999997</v>
      </c>
      <c r="AV869">
        <v>1</v>
      </c>
      <c r="AW869" t="s">
        <v>16360</v>
      </c>
      <c r="AX869">
        <v>2125</v>
      </c>
      <c r="AY869" t="s">
        <v>18416</v>
      </c>
      <c r="BB869" t="s">
        <v>4262</v>
      </c>
      <c r="BC869" t="s">
        <v>288</v>
      </c>
      <c r="BD869" t="s">
        <v>18397</v>
      </c>
      <c r="BE869">
        <v>62702</v>
      </c>
      <c r="BF869" t="s">
        <v>16346</v>
      </c>
      <c r="BG869" t="s">
        <v>16363</v>
      </c>
      <c r="BH869" t="b">
        <f>IFERROR(MATCH('2020'!A869, '2021'!A:A, 0) &gt;0, FALSE)</f>
        <v>1</v>
      </c>
    </row>
    <row r="870" spans="1:60">
      <c r="A870" t="s">
        <v>4308</v>
      </c>
      <c r="B870" t="s">
        <v>4309</v>
      </c>
      <c r="D870" t="s">
        <v>18417</v>
      </c>
      <c r="E870" t="s">
        <v>1228</v>
      </c>
      <c r="F870" t="s">
        <v>4310</v>
      </c>
      <c r="G870" t="s">
        <v>4262</v>
      </c>
      <c r="H870" t="s">
        <v>288</v>
      </c>
      <c r="I870">
        <v>62703</v>
      </c>
      <c r="J870" t="s">
        <v>18418</v>
      </c>
      <c r="K870" t="s">
        <v>200</v>
      </c>
      <c r="L870">
        <v>2</v>
      </c>
      <c r="M870">
        <v>7</v>
      </c>
      <c r="N870">
        <v>4</v>
      </c>
      <c r="O870">
        <v>13</v>
      </c>
      <c r="P870">
        <v>20</v>
      </c>
      <c r="Q870" t="s">
        <v>290</v>
      </c>
      <c r="R870" t="s">
        <v>290</v>
      </c>
      <c r="S870" t="s">
        <v>290</v>
      </c>
      <c r="T870" t="s">
        <v>290</v>
      </c>
      <c r="U870" t="s">
        <v>290</v>
      </c>
      <c r="V870" t="s">
        <v>290</v>
      </c>
      <c r="W870" t="s">
        <v>290</v>
      </c>
      <c r="X870" t="s">
        <v>290</v>
      </c>
      <c r="Y870" t="s">
        <v>290</v>
      </c>
      <c r="Z870" t="s">
        <v>290</v>
      </c>
      <c r="AA870" t="s">
        <v>290</v>
      </c>
      <c r="AB870" t="s">
        <v>290</v>
      </c>
      <c r="AC870" t="s">
        <v>290</v>
      </c>
      <c r="AD870" t="s">
        <v>290</v>
      </c>
      <c r="AE870" t="s">
        <v>290</v>
      </c>
      <c r="AF870" t="s">
        <v>290</v>
      </c>
      <c r="AG870" t="s">
        <v>290</v>
      </c>
      <c r="AH870" t="s">
        <v>290</v>
      </c>
      <c r="AI870" t="s">
        <v>290</v>
      </c>
      <c r="AJ870" t="s">
        <v>290</v>
      </c>
      <c r="AK870" t="s">
        <v>290</v>
      </c>
      <c r="AL870" t="s">
        <v>290</v>
      </c>
      <c r="AM870">
        <v>55</v>
      </c>
      <c r="AN870" t="s">
        <v>290</v>
      </c>
      <c r="AO870" t="s">
        <v>290</v>
      </c>
      <c r="AP870" t="s">
        <v>290</v>
      </c>
      <c r="AQ870">
        <v>28</v>
      </c>
      <c r="AR870">
        <v>33</v>
      </c>
      <c r="AS870">
        <v>61</v>
      </c>
      <c r="AT870">
        <v>39.787125000000003</v>
      </c>
      <c r="AU870">
        <v>-89.630971000000002</v>
      </c>
      <c r="AV870">
        <v>1</v>
      </c>
      <c r="AW870" t="s">
        <v>16360</v>
      </c>
      <c r="AX870">
        <v>1800</v>
      </c>
      <c r="AY870" t="s">
        <v>18419</v>
      </c>
      <c r="BB870" t="s">
        <v>4262</v>
      </c>
      <c r="BC870" t="s">
        <v>288</v>
      </c>
      <c r="BD870" t="s">
        <v>18397</v>
      </c>
      <c r="BE870">
        <v>62703</v>
      </c>
      <c r="BF870" t="s">
        <v>16346</v>
      </c>
      <c r="BG870" t="s">
        <v>16363</v>
      </c>
      <c r="BH870" t="b">
        <f>IFERROR(MATCH('2020'!A870, '2021'!A:A, 0) &gt;0, FALSE)</f>
        <v>1</v>
      </c>
    </row>
    <row r="871" spans="1:60">
      <c r="A871" t="s">
        <v>4311</v>
      </c>
      <c r="B871" t="s">
        <v>326</v>
      </c>
      <c r="C871" t="s">
        <v>314</v>
      </c>
      <c r="D871" t="s">
        <v>18420</v>
      </c>
      <c r="E871" t="s">
        <v>4313</v>
      </c>
      <c r="F871" t="s">
        <v>4314</v>
      </c>
      <c r="G871" t="s">
        <v>4262</v>
      </c>
      <c r="H871" t="s">
        <v>288</v>
      </c>
      <c r="I871">
        <v>62704</v>
      </c>
      <c r="J871" t="s">
        <v>18421</v>
      </c>
      <c r="K871" t="s">
        <v>200</v>
      </c>
      <c r="L871">
        <v>2</v>
      </c>
      <c r="M871">
        <v>14</v>
      </c>
      <c r="N871">
        <v>3</v>
      </c>
      <c r="O871">
        <v>19</v>
      </c>
      <c r="P871">
        <v>20</v>
      </c>
      <c r="Q871">
        <v>16</v>
      </c>
      <c r="R871">
        <v>13</v>
      </c>
      <c r="S871">
        <v>13</v>
      </c>
      <c r="T871">
        <v>13</v>
      </c>
      <c r="U871">
        <v>12</v>
      </c>
      <c r="V871">
        <v>15</v>
      </c>
      <c r="W871">
        <v>13</v>
      </c>
      <c r="X871">
        <v>13</v>
      </c>
      <c r="Y871">
        <v>12</v>
      </c>
      <c r="Z871" t="s">
        <v>290</v>
      </c>
      <c r="AA871" t="s">
        <v>290</v>
      </c>
      <c r="AB871" t="s">
        <v>290</v>
      </c>
      <c r="AC871" t="s">
        <v>290</v>
      </c>
      <c r="AD871" t="s">
        <v>290</v>
      </c>
      <c r="AE871" t="s">
        <v>290</v>
      </c>
      <c r="AF871" t="s">
        <v>290</v>
      </c>
      <c r="AG871" t="s">
        <v>290</v>
      </c>
      <c r="AH871" t="s">
        <v>290</v>
      </c>
      <c r="AI871" t="s">
        <v>290</v>
      </c>
      <c r="AJ871" t="s">
        <v>290</v>
      </c>
      <c r="AK871" t="s">
        <v>290</v>
      </c>
      <c r="AL871" t="s">
        <v>290</v>
      </c>
      <c r="AM871" t="s">
        <v>290</v>
      </c>
      <c r="AN871" t="s">
        <v>290</v>
      </c>
      <c r="AO871">
        <v>116</v>
      </c>
      <c r="AP871">
        <v>18</v>
      </c>
      <c r="AQ871">
        <v>59</v>
      </c>
      <c r="AR871">
        <v>81</v>
      </c>
      <c r="AS871">
        <v>140</v>
      </c>
      <c r="AT871">
        <v>39.797598999999998</v>
      </c>
      <c r="AU871">
        <v>-89.668302999999995</v>
      </c>
      <c r="AV871">
        <v>1</v>
      </c>
      <c r="AW871" t="s">
        <v>16360</v>
      </c>
      <c r="AX871">
        <v>515</v>
      </c>
      <c r="AY871" t="s">
        <v>18422</v>
      </c>
      <c r="BB871" t="s">
        <v>4262</v>
      </c>
      <c r="BC871" t="s">
        <v>288</v>
      </c>
      <c r="BD871" t="s">
        <v>18397</v>
      </c>
      <c r="BE871">
        <v>62704</v>
      </c>
      <c r="BF871" t="s">
        <v>16346</v>
      </c>
      <c r="BG871" t="s">
        <v>16363</v>
      </c>
      <c r="BH871" t="b">
        <f>IFERROR(MATCH('2020'!A871, '2021'!A:A, 0) &gt;0, FALSE)</f>
        <v>1</v>
      </c>
    </row>
    <row r="872" spans="1:60">
      <c r="A872" t="s">
        <v>4315</v>
      </c>
      <c r="B872" t="s">
        <v>1310</v>
      </c>
      <c r="D872" t="s">
        <v>2002</v>
      </c>
      <c r="E872" t="s">
        <v>18423</v>
      </c>
      <c r="F872" t="s">
        <v>4317</v>
      </c>
      <c r="G872" t="s">
        <v>4262</v>
      </c>
      <c r="H872" t="s">
        <v>288</v>
      </c>
      <c r="I872">
        <v>62702</v>
      </c>
      <c r="J872" t="s">
        <v>18424</v>
      </c>
      <c r="K872" t="s">
        <v>200</v>
      </c>
      <c r="L872">
        <v>3</v>
      </c>
      <c r="M872">
        <v>22</v>
      </c>
      <c r="N872">
        <v>3</v>
      </c>
      <c r="O872">
        <v>28</v>
      </c>
      <c r="P872">
        <v>34</v>
      </c>
      <c r="Q872">
        <v>18</v>
      </c>
      <c r="R872">
        <v>17</v>
      </c>
      <c r="S872" t="s">
        <v>290</v>
      </c>
      <c r="T872">
        <v>16</v>
      </c>
      <c r="U872" t="s">
        <v>290</v>
      </c>
      <c r="V872">
        <v>11</v>
      </c>
      <c r="W872">
        <v>23</v>
      </c>
      <c r="X872">
        <v>13</v>
      </c>
      <c r="Y872">
        <v>21</v>
      </c>
      <c r="Z872">
        <v>22</v>
      </c>
      <c r="AA872">
        <v>19</v>
      </c>
      <c r="AB872">
        <v>22</v>
      </c>
      <c r="AC872">
        <v>21</v>
      </c>
      <c r="AD872" t="s">
        <v>290</v>
      </c>
      <c r="AE872" t="s">
        <v>290</v>
      </c>
      <c r="AF872" t="s">
        <v>290</v>
      </c>
      <c r="AG872" t="s">
        <v>290</v>
      </c>
      <c r="AH872" t="s">
        <v>290</v>
      </c>
      <c r="AI872" t="s">
        <v>290</v>
      </c>
      <c r="AJ872" t="s">
        <v>290</v>
      </c>
      <c r="AK872" t="s">
        <v>290</v>
      </c>
      <c r="AL872" t="s">
        <v>290</v>
      </c>
      <c r="AM872">
        <v>54</v>
      </c>
      <c r="AN872" t="s">
        <v>290</v>
      </c>
      <c r="AO872">
        <v>181</v>
      </c>
      <c r="AP872">
        <v>23</v>
      </c>
      <c r="AQ872">
        <v>128</v>
      </c>
      <c r="AR872">
        <v>140</v>
      </c>
      <c r="AS872">
        <v>268</v>
      </c>
      <c r="AT872">
        <v>39.808943999999997</v>
      </c>
      <c r="AU872">
        <v>-89.685320000000004</v>
      </c>
      <c r="AV872">
        <v>1</v>
      </c>
      <c r="AW872" t="s">
        <v>16360</v>
      </c>
      <c r="AX872">
        <v>1730</v>
      </c>
      <c r="AY872" t="s">
        <v>18425</v>
      </c>
      <c r="BB872" t="s">
        <v>4262</v>
      </c>
      <c r="BC872" t="s">
        <v>288</v>
      </c>
      <c r="BD872" t="s">
        <v>18397</v>
      </c>
      <c r="BE872">
        <v>62702</v>
      </c>
      <c r="BF872" t="s">
        <v>16346</v>
      </c>
      <c r="BG872" t="s">
        <v>16363</v>
      </c>
      <c r="BH872" t="b">
        <f>IFERROR(MATCH('2020'!A872, '2021'!A:A, 0) &gt;0, FALSE)</f>
        <v>1</v>
      </c>
    </row>
    <row r="873" spans="1:60">
      <c r="A873" t="s">
        <v>18426</v>
      </c>
      <c r="B873" t="s">
        <v>11112</v>
      </c>
      <c r="D873" t="s">
        <v>18427</v>
      </c>
      <c r="E873" t="s">
        <v>18428</v>
      </c>
      <c r="F873" t="s">
        <v>11115</v>
      </c>
      <c r="G873" t="s">
        <v>4262</v>
      </c>
      <c r="H873" t="s">
        <v>288</v>
      </c>
      <c r="I873">
        <v>62704</v>
      </c>
      <c r="J873" t="s">
        <v>18429</v>
      </c>
      <c r="K873" t="s">
        <v>200</v>
      </c>
      <c r="L873">
        <v>1</v>
      </c>
      <c r="M873">
        <v>7</v>
      </c>
      <c r="N873">
        <v>4</v>
      </c>
      <c r="O873">
        <v>12</v>
      </c>
      <c r="P873">
        <v>51</v>
      </c>
      <c r="Q873" t="s">
        <v>290</v>
      </c>
      <c r="R873" t="s">
        <v>290</v>
      </c>
      <c r="S873" t="s">
        <v>290</v>
      </c>
      <c r="T873" t="s">
        <v>290</v>
      </c>
      <c r="U873" t="s">
        <v>290</v>
      </c>
      <c r="V873" t="s">
        <v>290</v>
      </c>
      <c r="W873" t="s">
        <v>290</v>
      </c>
      <c r="X873" t="s">
        <v>290</v>
      </c>
      <c r="Y873" t="s">
        <v>290</v>
      </c>
      <c r="Z873" t="s">
        <v>290</v>
      </c>
      <c r="AA873" t="s">
        <v>290</v>
      </c>
      <c r="AB873" t="s">
        <v>290</v>
      </c>
      <c r="AC873" t="s">
        <v>290</v>
      </c>
      <c r="AD873" t="s">
        <v>290</v>
      </c>
      <c r="AE873" t="s">
        <v>290</v>
      </c>
      <c r="AF873" t="s">
        <v>290</v>
      </c>
      <c r="AG873" t="s">
        <v>290</v>
      </c>
      <c r="AH873" t="s">
        <v>290</v>
      </c>
      <c r="AI873" t="s">
        <v>290</v>
      </c>
      <c r="AJ873" t="s">
        <v>290</v>
      </c>
      <c r="AK873" t="s">
        <v>290</v>
      </c>
      <c r="AL873">
        <v>34</v>
      </c>
      <c r="AM873" t="s">
        <v>290</v>
      </c>
      <c r="AN873" t="s">
        <v>290</v>
      </c>
      <c r="AO873">
        <v>19</v>
      </c>
      <c r="AP873" t="s">
        <v>290</v>
      </c>
      <c r="AQ873">
        <v>31</v>
      </c>
      <c r="AR873">
        <v>29</v>
      </c>
      <c r="AS873">
        <v>60</v>
      </c>
      <c r="AT873">
        <v>39.793019999999999</v>
      </c>
      <c r="AU873">
        <v>-89.708748999999997</v>
      </c>
      <c r="AV873">
        <v>1</v>
      </c>
      <c r="AW873" t="s">
        <v>16360</v>
      </c>
      <c r="AX873">
        <v>717</v>
      </c>
      <c r="AY873" t="s">
        <v>18430</v>
      </c>
      <c r="BB873" t="s">
        <v>4262</v>
      </c>
      <c r="BC873" t="s">
        <v>288</v>
      </c>
      <c r="BD873" t="s">
        <v>18397</v>
      </c>
      <c r="BE873">
        <v>62704</v>
      </c>
      <c r="BF873" t="s">
        <v>16346</v>
      </c>
      <c r="BG873" t="s">
        <v>16363</v>
      </c>
      <c r="BH873" t="b">
        <f>IFERROR(MATCH('2020'!A873, '2021'!A:A, 0) &gt;0, FALSE)</f>
        <v>0</v>
      </c>
    </row>
    <row r="874" spans="1:60">
      <c r="A874" t="s">
        <v>4318</v>
      </c>
      <c r="B874" t="s">
        <v>4162</v>
      </c>
      <c r="C874" t="s">
        <v>314</v>
      </c>
      <c r="D874" t="s">
        <v>916</v>
      </c>
      <c r="E874" t="s">
        <v>18431</v>
      </c>
      <c r="F874" t="s">
        <v>11120</v>
      </c>
      <c r="G874" t="s">
        <v>4321</v>
      </c>
      <c r="H874" t="s">
        <v>288</v>
      </c>
      <c r="I874">
        <v>61550</v>
      </c>
      <c r="J874" t="s">
        <v>18432</v>
      </c>
      <c r="K874" t="s">
        <v>201</v>
      </c>
      <c r="L874">
        <v>1</v>
      </c>
      <c r="M874">
        <v>16</v>
      </c>
      <c r="N874">
        <v>4</v>
      </c>
      <c r="O874">
        <v>21</v>
      </c>
      <c r="P874">
        <v>47</v>
      </c>
      <c r="Q874">
        <v>25</v>
      </c>
      <c r="R874">
        <v>17</v>
      </c>
      <c r="S874">
        <v>22</v>
      </c>
      <c r="T874">
        <v>23</v>
      </c>
      <c r="U874">
        <v>17</v>
      </c>
      <c r="V874">
        <v>25</v>
      </c>
      <c r="W874">
        <v>20</v>
      </c>
      <c r="X874">
        <v>18</v>
      </c>
      <c r="Y874">
        <v>20</v>
      </c>
      <c r="Z874" t="s">
        <v>290</v>
      </c>
      <c r="AA874" t="s">
        <v>290</v>
      </c>
      <c r="AB874" t="s">
        <v>290</v>
      </c>
      <c r="AC874" t="s">
        <v>290</v>
      </c>
      <c r="AD874" t="s">
        <v>290</v>
      </c>
      <c r="AE874" t="s">
        <v>290</v>
      </c>
      <c r="AF874" t="s">
        <v>290</v>
      </c>
      <c r="AG874" t="s">
        <v>290</v>
      </c>
      <c r="AH874" t="s">
        <v>290</v>
      </c>
      <c r="AI874" t="s">
        <v>290</v>
      </c>
      <c r="AJ874">
        <v>11</v>
      </c>
      <c r="AK874" t="s">
        <v>290</v>
      </c>
      <c r="AL874">
        <v>10</v>
      </c>
      <c r="AM874" t="s">
        <v>290</v>
      </c>
      <c r="AN874" t="s">
        <v>290</v>
      </c>
      <c r="AO874">
        <v>207</v>
      </c>
      <c r="AP874" t="s">
        <v>290</v>
      </c>
      <c r="AQ874">
        <v>130</v>
      </c>
      <c r="AR874">
        <v>104</v>
      </c>
      <c r="AS874">
        <v>234</v>
      </c>
      <c r="AT874">
        <v>40.599449999999997</v>
      </c>
      <c r="AU874">
        <v>-89.467461</v>
      </c>
      <c r="AV874">
        <v>1</v>
      </c>
      <c r="AW874" t="s">
        <v>16360</v>
      </c>
      <c r="AX874">
        <v>233</v>
      </c>
      <c r="AY874" t="s">
        <v>18433</v>
      </c>
      <c r="BB874" t="s">
        <v>4321</v>
      </c>
      <c r="BC874" t="s">
        <v>288</v>
      </c>
      <c r="BD874" t="s">
        <v>17612</v>
      </c>
      <c r="BE874">
        <v>61550</v>
      </c>
      <c r="BF874" t="s">
        <v>16346</v>
      </c>
      <c r="BG874" t="s">
        <v>16363</v>
      </c>
      <c r="BH874" t="b">
        <f>IFERROR(MATCH('2020'!A874, '2021'!A:A, 0) &gt;0, FALSE)</f>
        <v>1</v>
      </c>
    </row>
    <row r="875" spans="1:60">
      <c r="A875" t="s">
        <v>4323</v>
      </c>
      <c r="B875" t="s">
        <v>3536</v>
      </c>
      <c r="D875" t="s">
        <v>4324</v>
      </c>
      <c r="E875" t="s">
        <v>4325</v>
      </c>
      <c r="F875" t="s">
        <v>4326</v>
      </c>
      <c r="G875" t="s">
        <v>158</v>
      </c>
      <c r="H875" t="s">
        <v>288</v>
      </c>
      <c r="I875">
        <v>61571</v>
      </c>
      <c r="J875" t="s">
        <v>18434</v>
      </c>
      <c r="K875" t="s">
        <v>201</v>
      </c>
      <c r="L875">
        <v>1</v>
      </c>
      <c r="M875">
        <v>15.8</v>
      </c>
      <c r="N875">
        <v>4.5999999999999996</v>
      </c>
      <c r="O875">
        <v>21.4</v>
      </c>
      <c r="P875">
        <v>41</v>
      </c>
      <c r="Q875">
        <v>20</v>
      </c>
      <c r="R875">
        <v>24</v>
      </c>
      <c r="S875">
        <v>30</v>
      </c>
      <c r="T875">
        <v>20</v>
      </c>
      <c r="U875">
        <v>24</v>
      </c>
      <c r="V875">
        <v>20</v>
      </c>
      <c r="W875">
        <v>23</v>
      </c>
      <c r="X875">
        <v>28</v>
      </c>
      <c r="Y875">
        <v>15</v>
      </c>
      <c r="Z875" t="s">
        <v>290</v>
      </c>
      <c r="AA875" t="s">
        <v>290</v>
      </c>
      <c r="AB875" t="s">
        <v>290</v>
      </c>
      <c r="AC875" t="s">
        <v>290</v>
      </c>
      <c r="AD875" t="s">
        <v>290</v>
      </c>
      <c r="AE875" t="s">
        <v>290</v>
      </c>
      <c r="AF875" t="s">
        <v>290</v>
      </c>
      <c r="AG875" t="s">
        <v>290</v>
      </c>
      <c r="AH875" t="s">
        <v>290</v>
      </c>
      <c r="AI875" t="s">
        <v>290</v>
      </c>
      <c r="AJ875" t="s">
        <v>290</v>
      </c>
      <c r="AK875" t="s">
        <v>290</v>
      </c>
      <c r="AL875" t="s">
        <v>290</v>
      </c>
      <c r="AM875" t="s">
        <v>290</v>
      </c>
      <c r="AN875" t="s">
        <v>290</v>
      </c>
      <c r="AO875">
        <v>233</v>
      </c>
      <c r="AP875" t="s">
        <v>290</v>
      </c>
      <c r="AQ875">
        <v>125</v>
      </c>
      <c r="AR875">
        <v>120</v>
      </c>
      <c r="AS875">
        <v>245</v>
      </c>
      <c r="AT875">
        <v>40.703730999999998</v>
      </c>
      <c r="AU875">
        <v>-89.397551000000007</v>
      </c>
      <c r="AV875">
        <v>1</v>
      </c>
      <c r="AW875" t="s">
        <v>16360</v>
      </c>
      <c r="AX875">
        <v>100</v>
      </c>
      <c r="AY875" t="s">
        <v>18435</v>
      </c>
      <c r="BB875" t="s">
        <v>158</v>
      </c>
      <c r="BC875" t="s">
        <v>288</v>
      </c>
      <c r="BD875" t="s">
        <v>17612</v>
      </c>
      <c r="BE875">
        <v>61571</v>
      </c>
      <c r="BF875" t="s">
        <v>16346</v>
      </c>
      <c r="BG875" t="s">
        <v>16363</v>
      </c>
      <c r="BH875" t="b">
        <f>IFERROR(MATCH('2020'!A875, '2021'!A:A, 0) &gt;0, FALSE)</f>
        <v>1</v>
      </c>
    </row>
    <row r="876" spans="1:60">
      <c r="A876" t="s">
        <v>4328</v>
      </c>
      <c r="B876" t="s">
        <v>786</v>
      </c>
      <c r="C876" t="s">
        <v>283</v>
      </c>
      <c r="D876" t="s">
        <v>4329</v>
      </c>
      <c r="E876" t="s">
        <v>4330</v>
      </c>
      <c r="F876" t="s">
        <v>4331</v>
      </c>
      <c r="G876" t="s">
        <v>4332</v>
      </c>
      <c r="H876" t="s">
        <v>288</v>
      </c>
      <c r="I876">
        <v>61554</v>
      </c>
      <c r="J876" t="s">
        <v>18436</v>
      </c>
      <c r="K876" t="s">
        <v>201</v>
      </c>
      <c r="L876">
        <v>1</v>
      </c>
      <c r="M876">
        <v>12</v>
      </c>
      <c r="N876">
        <v>8</v>
      </c>
      <c r="O876">
        <v>21</v>
      </c>
      <c r="P876">
        <v>18</v>
      </c>
      <c r="Q876">
        <v>16</v>
      </c>
      <c r="R876">
        <v>10</v>
      </c>
      <c r="S876">
        <v>12</v>
      </c>
      <c r="T876">
        <v>13</v>
      </c>
      <c r="U876">
        <v>11</v>
      </c>
      <c r="V876">
        <v>10</v>
      </c>
      <c r="W876" t="s">
        <v>290</v>
      </c>
      <c r="X876">
        <v>13</v>
      </c>
      <c r="Y876">
        <v>14</v>
      </c>
      <c r="Z876" t="s">
        <v>290</v>
      </c>
      <c r="AA876" t="s">
        <v>290</v>
      </c>
      <c r="AB876" t="s">
        <v>290</v>
      </c>
      <c r="AC876" t="s">
        <v>290</v>
      </c>
      <c r="AD876" t="s">
        <v>290</v>
      </c>
      <c r="AE876" t="s">
        <v>290</v>
      </c>
      <c r="AF876" t="s">
        <v>290</v>
      </c>
      <c r="AG876" t="s">
        <v>290</v>
      </c>
      <c r="AH876" t="s">
        <v>290</v>
      </c>
      <c r="AI876" t="s">
        <v>290</v>
      </c>
      <c r="AJ876" t="s">
        <v>290</v>
      </c>
      <c r="AK876" t="s">
        <v>290</v>
      </c>
      <c r="AL876" t="s">
        <v>290</v>
      </c>
      <c r="AM876" t="s">
        <v>290</v>
      </c>
      <c r="AN876" t="s">
        <v>290</v>
      </c>
      <c r="AO876">
        <v>121</v>
      </c>
      <c r="AP876" t="s">
        <v>290</v>
      </c>
      <c r="AQ876">
        <v>67</v>
      </c>
      <c r="AR876">
        <v>60</v>
      </c>
      <c r="AS876">
        <v>127</v>
      </c>
      <c r="AT876">
        <v>40.567771999999998</v>
      </c>
      <c r="AU876">
        <v>-89.644869</v>
      </c>
      <c r="AV876">
        <v>1</v>
      </c>
      <c r="AW876" t="s">
        <v>16360</v>
      </c>
      <c r="AX876">
        <v>300</v>
      </c>
      <c r="AY876" t="s">
        <v>18437</v>
      </c>
      <c r="BB876" t="s">
        <v>4332</v>
      </c>
      <c r="BC876" t="s">
        <v>288</v>
      </c>
      <c r="BD876" t="s">
        <v>17612</v>
      </c>
      <c r="BE876">
        <v>61554</v>
      </c>
      <c r="BF876" t="s">
        <v>16346</v>
      </c>
      <c r="BG876" t="s">
        <v>16363</v>
      </c>
      <c r="BH876" t="b">
        <f>IFERROR(MATCH('2020'!A876, '2021'!A:A, 0) &gt;0, FALSE)</f>
        <v>1</v>
      </c>
    </row>
    <row r="877" spans="1:60">
      <c r="A877" t="s">
        <v>4334</v>
      </c>
      <c r="B877" t="s">
        <v>4335</v>
      </c>
      <c r="C877" t="s">
        <v>518</v>
      </c>
      <c r="D877" t="s">
        <v>981</v>
      </c>
      <c r="E877" t="s">
        <v>18438</v>
      </c>
      <c r="F877" t="s">
        <v>4337</v>
      </c>
      <c r="G877" t="s">
        <v>4332</v>
      </c>
      <c r="H877" t="s">
        <v>288</v>
      </c>
      <c r="I877">
        <v>61554</v>
      </c>
      <c r="J877" t="s">
        <v>18439</v>
      </c>
      <c r="K877" t="s">
        <v>201</v>
      </c>
      <c r="L877">
        <v>4</v>
      </c>
      <c r="M877">
        <v>11</v>
      </c>
      <c r="N877">
        <v>4</v>
      </c>
      <c r="O877">
        <v>19</v>
      </c>
      <c r="P877">
        <v>16</v>
      </c>
      <c r="Q877" t="s">
        <v>290</v>
      </c>
      <c r="R877" t="s">
        <v>290</v>
      </c>
      <c r="S877" t="s">
        <v>290</v>
      </c>
      <c r="T877" t="s">
        <v>290</v>
      </c>
      <c r="U877" t="s">
        <v>290</v>
      </c>
      <c r="V877" t="s">
        <v>290</v>
      </c>
      <c r="W877" t="s">
        <v>290</v>
      </c>
      <c r="X877" t="s">
        <v>290</v>
      </c>
      <c r="Y877" t="s">
        <v>290</v>
      </c>
      <c r="Z877" t="s">
        <v>290</v>
      </c>
      <c r="AA877" t="s">
        <v>290</v>
      </c>
      <c r="AB877" t="s">
        <v>290</v>
      </c>
      <c r="AC877" t="s">
        <v>290</v>
      </c>
      <c r="AD877" t="s">
        <v>290</v>
      </c>
      <c r="AE877" t="s">
        <v>290</v>
      </c>
      <c r="AF877" t="s">
        <v>290</v>
      </c>
      <c r="AG877" t="s">
        <v>290</v>
      </c>
      <c r="AH877" t="s">
        <v>290</v>
      </c>
      <c r="AI877" t="s">
        <v>290</v>
      </c>
      <c r="AJ877" t="s">
        <v>290</v>
      </c>
      <c r="AK877" t="s">
        <v>290</v>
      </c>
      <c r="AL877" t="s">
        <v>290</v>
      </c>
      <c r="AM877" t="s">
        <v>290</v>
      </c>
      <c r="AN877" t="s">
        <v>290</v>
      </c>
      <c r="AO877">
        <v>88</v>
      </c>
      <c r="AP877" t="s">
        <v>290</v>
      </c>
      <c r="AQ877">
        <v>42</v>
      </c>
      <c r="AR877">
        <v>52</v>
      </c>
      <c r="AS877">
        <v>94</v>
      </c>
      <c r="AT877">
        <v>40.55265</v>
      </c>
      <c r="AU877">
        <v>-89.642651999999998</v>
      </c>
      <c r="AV877">
        <v>1</v>
      </c>
      <c r="AW877" t="s">
        <v>16343</v>
      </c>
      <c r="AX877">
        <v>1501</v>
      </c>
      <c r="AY877" t="s">
        <v>18440</v>
      </c>
      <c r="BB877" t="s">
        <v>4332</v>
      </c>
      <c r="BC877" t="s">
        <v>288</v>
      </c>
      <c r="BD877" t="s">
        <v>17612</v>
      </c>
      <c r="BE877">
        <v>61554</v>
      </c>
      <c r="BF877" t="s">
        <v>16346</v>
      </c>
      <c r="BG877" t="s">
        <v>201</v>
      </c>
      <c r="BH877" t="b">
        <f>IFERROR(MATCH('2020'!A877, '2021'!A:A, 0) &gt;0, FALSE)</f>
        <v>1</v>
      </c>
    </row>
    <row r="878" spans="1:60">
      <c r="A878" t="s">
        <v>4338</v>
      </c>
      <c r="B878" t="s">
        <v>3869</v>
      </c>
      <c r="C878" t="s">
        <v>314</v>
      </c>
      <c r="D878" t="s">
        <v>348</v>
      </c>
      <c r="E878" t="s">
        <v>18441</v>
      </c>
      <c r="F878" t="s">
        <v>4340</v>
      </c>
      <c r="G878" t="s">
        <v>4332</v>
      </c>
      <c r="H878" t="s">
        <v>288</v>
      </c>
      <c r="I878">
        <v>61554</v>
      </c>
      <c r="J878" t="s">
        <v>18442</v>
      </c>
      <c r="K878" t="s">
        <v>201</v>
      </c>
      <c r="L878">
        <v>1</v>
      </c>
      <c r="M878">
        <v>12.3</v>
      </c>
      <c r="N878">
        <v>3.8</v>
      </c>
      <c r="O878">
        <v>17.100000000000001</v>
      </c>
      <c r="P878">
        <v>52</v>
      </c>
      <c r="Q878">
        <v>10</v>
      </c>
      <c r="R878" t="s">
        <v>290</v>
      </c>
      <c r="S878">
        <v>16</v>
      </c>
      <c r="T878">
        <v>11</v>
      </c>
      <c r="U878">
        <v>13</v>
      </c>
      <c r="V878">
        <v>17</v>
      </c>
      <c r="W878" t="s">
        <v>290</v>
      </c>
      <c r="X878" t="s">
        <v>290</v>
      </c>
      <c r="Y878">
        <v>13</v>
      </c>
      <c r="Z878" t="s">
        <v>290</v>
      </c>
      <c r="AA878" t="s">
        <v>290</v>
      </c>
      <c r="AB878" t="s">
        <v>290</v>
      </c>
      <c r="AC878" t="s">
        <v>290</v>
      </c>
      <c r="AD878" t="s">
        <v>290</v>
      </c>
      <c r="AE878" t="s">
        <v>290</v>
      </c>
      <c r="AF878" t="s">
        <v>290</v>
      </c>
      <c r="AG878" t="s">
        <v>290</v>
      </c>
      <c r="AH878" t="s">
        <v>290</v>
      </c>
      <c r="AI878" t="s">
        <v>290</v>
      </c>
      <c r="AJ878" t="s">
        <v>290</v>
      </c>
      <c r="AK878" t="s">
        <v>290</v>
      </c>
      <c r="AL878" t="s">
        <v>290</v>
      </c>
      <c r="AM878" t="s">
        <v>290</v>
      </c>
      <c r="AN878" t="s">
        <v>290</v>
      </c>
      <c r="AO878">
        <v>147</v>
      </c>
      <c r="AP878" t="s">
        <v>290</v>
      </c>
      <c r="AQ878">
        <v>75</v>
      </c>
      <c r="AR878">
        <v>78</v>
      </c>
      <c r="AS878">
        <v>153</v>
      </c>
      <c r="AT878">
        <v>40.548533999999997</v>
      </c>
      <c r="AU878">
        <v>-89.605658000000005</v>
      </c>
      <c r="AV878">
        <v>1</v>
      </c>
      <c r="AW878" t="s">
        <v>16343</v>
      </c>
      <c r="AX878">
        <v>3201</v>
      </c>
      <c r="AY878" t="s">
        <v>18443</v>
      </c>
      <c r="BB878" t="s">
        <v>4332</v>
      </c>
      <c r="BC878" t="s">
        <v>288</v>
      </c>
      <c r="BD878" t="s">
        <v>17612</v>
      </c>
      <c r="BE878">
        <v>61554</v>
      </c>
      <c r="BF878" t="s">
        <v>16346</v>
      </c>
      <c r="BG878" t="s">
        <v>201</v>
      </c>
      <c r="BH878" t="b">
        <f>IFERROR(MATCH('2020'!A878, '2021'!A:A, 0) &gt;0, FALSE)</f>
        <v>1</v>
      </c>
    </row>
    <row r="879" spans="1:60">
      <c r="A879" t="s">
        <v>4341</v>
      </c>
      <c r="B879" t="s">
        <v>4342</v>
      </c>
      <c r="D879" t="s">
        <v>390</v>
      </c>
      <c r="E879" t="s">
        <v>4343</v>
      </c>
      <c r="F879" t="s">
        <v>4344</v>
      </c>
      <c r="G879" t="s">
        <v>4321</v>
      </c>
      <c r="H879" t="s">
        <v>288</v>
      </c>
      <c r="I879">
        <v>61550</v>
      </c>
      <c r="J879" t="s">
        <v>18444</v>
      </c>
      <c r="K879" t="s">
        <v>201</v>
      </c>
      <c r="L879">
        <v>1</v>
      </c>
      <c r="M879">
        <v>19.5</v>
      </c>
      <c r="N879">
        <v>3</v>
      </c>
      <c r="O879">
        <v>23.5</v>
      </c>
      <c r="P879">
        <v>158</v>
      </c>
      <c r="Q879">
        <v>17</v>
      </c>
      <c r="R879">
        <v>22</v>
      </c>
      <c r="S879">
        <v>20</v>
      </c>
      <c r="T879">
        <v>20</v>
      </c>
      <c r="U879">
        <v>24</v>
      </c>
      <c r="V879">
        <v>23</v>
      </c>
      <c r="W879">
        <v>23</v>
      </c>
      <c r="X879">
        <v>15</v>
      </c>
      <c r="Y879" t="s">
        <v>290</v>
      </c>
      <c r="Z879" t="s">
        <v>290</v>
      </c>
      <c r="AA879" t="s">
        <v>290</v>
      </c>
      <c r="AB879" t="s">
        <v>290</v>
      </c>
      <c r="AC879" t="s">
        <v>290</v>
      </c>
      <c r="AD879" t="s">
        <v>290</v>
      </c>
      <c r="AE879" t="s">
        <v>290</v>
      </c>
      <c r="AF879" t="s">
        <v>290</v>
      </c>
      <c r="AG879" t="s">
        <v>290</v>
      </c>
      <c r="AH879" t="s">
        <v>290</v>
      </c>
      <c r="AI879" t="s">
        <v>290</v>
      </c>
      <c r="AJ879" t="s">
        <v>290</v>
      </c>
      <c r="AK879" t="s">
        <v>290</v>
      </c>
      <c r="AL879" t="s">
        <v>290</v>
      </c>
      <c r="AM879" t="s">
        <v>290</v>
      </c>
      <c r="AN879" t="s">
        <v>290</v>
      </c>
      <c r="AO879">
        <v>313</v>
      </c>
      <c r="AP879" t="s">
        <v>290</v>
      </c>
      <c r="AQ879">
        <v>155</v>
      </c>
      <c r="AR879">
        <v>176</v>
      </c>
      <c r="AS879">
        <v>331</v>
      </c>
      <c r="AT879">
        <v>40.591842999999997</v>
      </c>
      <c r="AU879">
        <v>-89.464105000000004</v>
      </c>
      <c r="AV879">
        <v>1</v>
      </c>
      <c r="AW879" t="s">
        <v>16343</v>
      </c>
      <c r="AX879">
        <v>325</v>
      </c>
      <c r="AY879" t="s">
        <v>18445</v>
      </c>
      <c r="BB879" t="s">
        <v>4321</v>
      </c>
      <c r="BC879" t="s">
        <v>288</v>
      </c>
      <c r="BD879" t="s">
        <v>17612</v>
      </c>
      <c r="BE879">
        <v>61550</v>
      </c>
      <c r="BF879" t="s">
        <v>16346</v>
      </c>
      <c r="BG879" t="s">
        <v>201</v>
      </c>
      <c r="BH879" t="b">
        <f>IFERROR(MATCH('2020'!A879, '2021'!A:A, 0) &gt;0, FALSE)</f>
        <v>1</v>
      </c>
    </row>
    <row r="880" spans="1:60">
      <c r="A880" t="s">
        <v>13140</v>
      </c>
      <c r="B880" t="s">
        <v>11141</v>
      </c>
      <c r="D880" t="s">
        <v>18446</v>
      </c>
      <c r="E880" t="s">
        <v>18447</v>
      </c>
      <c r="F880" t="s">
        <v>13926</v>
      </c>
      <c r="G880" t="s">
        <v>4332</v>
      </c>
      <c r="H880" t="s">
        <v>288</v>
      </c>
      <c r="I880">
        <v>61554</v>
      </c>
      <c r="J880" t="s">
        <v>18448</v>
      </c>
      <c r="K880" t="s">
        <v>201</v>
      </c>
      <c r="L880">
        <v>1</v>
      </c>
      <c r="M880">
        <v>0</v>
      </c>
      <c r="N880">
        <v>0</v>
      </c>
      <c r="O880">
        <v>1</v>
      </c>
      <c r="P880" t="s">
        <v>290</v>
      </c>
      <c r="Q880" t="s">
        <v>290</v>
      </c>
      <c r="R880" t="s">
        <v>290</v>
      </c>
      <c r="S880" t="s">
        <v>290</v>
      </c>
      <c r="T880" t="s">
        <v>290</v>
      </c>
      <c r="U880" t="s">
        <v>290</v>
      </c>
      <c r="V880" t="s">
        <v>290</v>
      </c>
      <c r="W880" t="s">
        <v>290</v>
      </c>
      <c r="X880" t="s">
        <v>290</v>
      </c>
      <c r="Y880" t="s">
        <v>290</v>
      </c>
      <c r="Z880" t="s">
        <v>290</v>
      </c>
      <c r="AA880" t="s">
        <v>290</v>
      </c>
      <c r="AB880" t="s">
        <v>290</v>
      </c>
      <c r="AC880">
        <v>11</v>
      </c>
      <c r="AD880" t="s">
        <v>290</v>
      </c>
      <c r="AE880" t="s">
        <v>290</v>
      </c>
      <c r="AF880" t="s">
        <v>290</v>
      </c>
      <c r="AG880" t="s">
        <v>290</v>
      </c>
      <c r="AH880" t="s">
        <v>290</v>
      </c>
      <c r="AI880" t="s">
        <v>290</v>
      </c>
      <c r="AJ880" t="s">
        <v>290</v>
      </c>
      <c r="AK880" t="s">
        <v>290</v>
      </c>
      <c r="AL880" t="s">
        <v>290</v>
      </c>
      <c r="AM880" t="s">
        <v>290</v>
      </c>
      <c r="AN880" t="s">
        <v>290</v>
      </c>
      <c r="AO880">
        <v>26</v>
      </c>
      <c r="AP880" t="s">
        <v>290</v>
      </c>
      <c r="AQ880">
        <v>16</v>
      </c>
      <c r="AR880">
        <v>11</v>
      </c>
      <c r="AS880">
        <v>27</v>
      </c>
      <c r="AT880">
        <v>40.584097999999997</v>
      </c>
      <c r="AU880">
        <v>-89.633816999999993</v>
      </c>
      <c r="AV880">
        <v>1</v>
      </c>
      <c r="AW880" t="s">
        <v>16343</v>
      </c>
      <c r="AX880">
        <v>1206</v>
      </c>
      <c r="AY880" t="s">
        <v>17700</v>
      </c>
      <c r="BB880" t="s">
        <v>4332</v>
      </c>
      <c r="BC880" t="s">
        <v>288</v>
      </c>
      <c r="BD880" t="s">
        <v>17612</v>
      </c>
      <c r="BE880">
        <v>61554</v>
      </c>
      <c r="BF880" t="s">
        <v>16346</v>
      </c>
      <c r="BG880" t="s">
        <v>201</v>
      </c>
      <c r="BH880" t="b">
        <f>IFERROR(MATCH('2020'!A880, '2021'!A:A, 0) &gt;0, FALSE)</f>
        <v>1</v>
      </c>
    </row>
    <row r="881" spans="1:60">
      <c r="A881" t="s">
        <v>4351</v>
      </c>
      <c r="B881" t="s">
        <v>4352</v>
      </c>
      <c r="D881" t="s">
        <v>922</v>
      </c>
      <c r="E881" t="s">
        <v>1228</v>
      </c>
      <c r="F881" t="s">
        <v>4354</v>
      </c>
      <c r="G881" t="s">
        <v>158</v>
      </c>
      <c r="H881" t="s">
        <v>288</v>
      </c>
      <c r="I881">
        <v>61571</v>
      </c>
      <c r="J881" t="s">
        <v>18449</v>
      </c>
      <c r="K881" t="s">
        <v>201</v>
      </c>
      <c r="L881">
        <v>3</v>
      </c>
      <c r="M881">
        <v>11</v>
      </c>
      <c r="N881">
        <v>3.5</v>
      </c>
      <c r="O881">
        <v>17.5</v>
      </c>
      <c r="P881" t="s">
        <v>290</v>
      </c>
      <c r="Q881">
        <v>10</v>
      </c>
      <c r="R881" t="s">
        <v>290</v>
      </c>
      <c r="S881" t="s">
        <v>290</v>
      </c>
      <c r="T881" t="s">
        <v>290</v>
      </c>
      <c r="U881" t="s">
        <v>290</v>
      </c>
      <c r="V881" t="s">
        <v>290</v>
      </c>
      <c r="W881" t="s">
        <v>290</v>
      </c>
      <c r="X881" t="s">
        <v>290</v>
      </c>
      <c r="Y881" t="s">
        <v>290</v>
      </c>
      <c r="Z881" t="s">
        <v>290</v>
      </c>
      <c r="AA881" t="s">
        <v>290</v>
      </c>
      <c r="AB881" t="s">
        <v>290</v>
      </c>
      <c r="AC881" t="s">
        <v>290</v>
      </c>
      <c r="AD881" t="s">
        <v>290</v>
      </c>
      <c r="AE881" t="s">
        <v>290</v>
      </c>
      <c r="AF881" t="s">
        <v>290</v>
      </c>
      <c r="AG881" t="s">
        <v>290</v>
      </c>
      <c r="AH881" t="s">
        <v>290</v>
      </c>
      <c r="AI881" t="s">
        <v>290</v>
      </c>
      <c r="AJ881" t="s">
        <v>290</v>
      </c>
      <c r="AK881" t="s">
        <v>290</v>
      </c>
      <c r="AL881" t="s">
        <v>290</v>
      </c>
      <c r="AM881" t="s">
        <v>290</v>
      </c>
      <c r="AN881" t="s">
        <v>290</v>
      </c>
      <c r="AO881">
        <v>62</v>
      </c>
      <c r="AP881" t="s">
        <v>290</v>
      </c>
      <c r="AQ881">
        <v>45</v>
      </c>
      <c r="AR881">
        <v>39</v>
      </c>
      <c r="AS881">
        <v>84</v>
      </c>
      <c r="AT881">
        <v>40.721116000000002</v>
      </c>
      <c r="AU881">
        <v>-89.508989999999997</v>
      </c>
      <c r="AV881">
        <v>1</v>
      </c>
      <c r="AW881" t="s">
        <v>16343</v>
      </c>
      <c r="AX881">
        <v>22648</v>
      </c>
      <c r="AY881" t="s">
        <v>18450</v>
      </c>
      <c r="BB881" t="s">
        <v>158</v>
      </c>
      <c r="BC881" t="s">
        <v>288</v>
      </c>
      <c r="BD881" t="s">
        <v>17612</v>
      </c>
      <c r="BE881">
        <v>61571</v>
      </c>
      <c r="BF881" t="s">
        <v>16346</v>
      </c>
      <c r="BG881" t="s">
        <v>201</v>
      </c>
      <c r="BH881" t="b">
        <f>IFERROR(MATCH('2020'!A881, '2021'!A:A, 0) &gt;0, FALSE)</f>
        <v>1</v>
      </c>
    </row>
    <row r="882" spans="1:60">
      <c r="A882" t="s">
        <v>4355</v>
      </c>
      <c r="B882" t="s">
        <v>4356</v>
      </c>
      <c r="D882" t="s">
        <v>2002</v>
      </c>
      <c r="E882" t="s">
        <v>2420</v>
      </c>
      <c r="F882" t="s">
        <v>13932</v>
      </c>
      <c r="G882" t="s">
        <v>4332</v>
      </c>
      <c r="H882" t="s">
        <v>288</v>
      </c>
      <c r="I882">
        <v>61554</v>
      </c>
      <c r="J882" t="s">
        <v>18451</v>
      </c>
      <c r="K882" t="s">
        <v>201</v>
      </c>
      <c r="L882">
        <v>1</v>
      </c>
      <c r="M882">
        <v>1</v>
      </c>
      <c r="N882">
        <v>1</v>
      </c>
      <c r="O882">
        <v>3</v>
      </c>
      <c r="P882" t="s">
        <v>290</v>
      </c>
      <c r="Q882" t="s">
        <v>290</v>
      </c>
      <c r="R882" t="s">
        <v>290</v>
      </c>
      <c r="S882" t="s">
        <v>290</v>
      </c>
      <c r="T882" t="s">
        <v>290</v>
      </c>
      <c r="U882" t="s">
        <v>290</v>
      </c>
      <c r="V882" t="s">
        <v>290</v>
      </c>
      <c r="W882" t="s">
        <v>290</v>
      </c>
      <c r="X882" t="s">
        <v>290</v>
      </c>
      <c r="Y882" t="s">
        <v>290</v>
      </c>
      <c r="Z882" t="s">
        <v>290</v>
      </c>
      <c r="AA882" t="s">
        <v>290</v>
      </c>
      <c r="AB882" t="s">
        <v>290</v>
      </c>
      <c r="AC882" t="s">
        <v>290</v>
      </c>
      <c r="AD882" t="s">
        <v>290</v>
      </c>
      <c r="AE882" t="s">
        <v>290</v>
      </c>
      <c r="AF882" t="s">
        <v>290</v>
      </c>
      <c r="AG882" t="s">
        <v>290</v>
      </c>
      <c r="AH882" t="s">
        <v>290</v>
      </c>
      <c r="AI882" t="s">
        <v>290</v>
      </c>
      <c r="AJ882" t="s">
        <v>290</v>
      </c>
      <c r="AK882" t="s">
        <v>290</v>
      </c>
      <c r="AL882" t="s">
        <v>290</v>
      </c>
      <c r="AM882" t="s">
        <v>290</v>
      </c>
      <c r="AN882" t="s">
        <v>290</v>
      </c>
      <c r="AO882" t="s">
        <v>290</v>
      </c>
      <c r="AP882" t="s">
        <v>290</v>
      </c>
      <c r="AQ882">
        <v>3</v>
      </c>
      <c r="AR882">
        <v>6</v>
      </c>
      <c r="AS882">
        <v>9</v>
      </c>
      <c r="AT882">
        <v>40.556277000000001</v>
      </c>
      <c r="AU882">
        <v>-89.656525000000002</v>
      </c>
      <c r="AV882">
        <v>1</v>
      </c>
      <c r="AW882" t="s">
        <v>16343</v>
      </c>
      <c r="AX882">
        <v>246</v>
      </c>
      <c r="AY882" t="s">
        <v>18452</v>
      </c>
      <c r="BB882" t="s">
        <v>4332</v>
      </c>
      <c r="BC882" t="s">
        <v>288</v>
      </c>
      <c r="BD882" t="s">
        <v>17612</v>
      </c>
      <c r="BE882">
        <v>61554</v>
      </c>
      <c r="BF882" t="s">
        <v>16346</v>
      </c>
      <c r="BG882" t="s">
        <v>201</v>
      </c>
      <c r="BH882" t="b">
        <f>IFERROR(MATCH('2020'!A882, '2021'!A:A, 0) &gt;0, FALSE)</f>
        <v>1</v>
      </c>
    </row>
    <row r="883" spans="1:60">
      <c r="A883" t="s">
        <v>4361</v>
      </c>
      <c r="B883" t="s">
        <v>3841</v>
      </c>
      <c r="C883" t="s">
        <v>314</v>
      </c>
      <c r="D883" t="s">
        <v>18453</v>
      </c>
      <c r="E883" t="s">
        <v>3660</v>
      </c>
      <c r="F883" t="s">
        <v>4363</v>
      </c>
      <c r="G883" t="s">
        <v>4364</v>
      </c>
      <c r="H883" t="s">
        <v>288</v>
      </c>
      <c r="I883">
        <v>61548</v>
      </c>
      <c r="J883" t="s">
        <v>18454</v>
      </c>
      <c r="K883" t="s">
        <v>202</v>
      </c>
      <c r="L883">
        <v>2</v>
      </c>
      <c r="M883">
        <v>9.5</v>
      </c>
      <c r="N883">
        <v>0</v>
      </c>
      <c r="O883">
        <v>11.5</v>
      </c>
      <c r="P883">
        <v>25</v>
      </c>
      <c r="Q883">
        <v>11</v>
      </c>
      <c r="R883" t="s">
        <v>290</v>
      </c>
      <c r="S883" t="s">
        <v>290</v>
      </c>
      <c r="T883" t="s">
        <v>290</v>
      </c>
      <c r="U883" t="s">
        <v>290</v>
      </c>
      <c r="V883" t="s">
        <v>290</v>
      </c>
      <c r="W883">
        <v>13</v>
      </c>
      <c r="X883" t="s">
        <v>290</v>
      </c>
      <c r="Y883" t="s">
        <v>290</v>
      </c>
      <c r="Z883" t="s">
        <v>290</v>
      </c>
      <c r="AA883" t="s">
        <v>290</v>
      </c>
      <c r="AB883" t="s">
        <v>290</v>
      </c>
      <c r="AC883" t="s">
        <v>290</v>
      </c>
      <c r="AD883" t="s">
        <v>290</v>
      </c>
      <c r="AE883" t="s">
        <v>290</v>
      </c>
      <c r="AF883" t="s">
        <v>290</v>
      </c>
      <c r="AG883" t="s">
        <v>290</v>
      </c>
      <c r="AH883" t="s">
        <v>290</v>
      </c>
      <c r="AI883" t="s">
        <v>290</v>
      </c>
      <c r="AJ883" t="s">
        <v>290</v>
      </c>
      <c r="AK883" t="s">
        <v>290</v>
      </c>
      <c r="AL883" t="s">
        <v>290</v>
      </c>
      <c r="AM883" t="s">
        <v>290</v>
      </c>
      <c r="AN883" t="s">
        <v>290</v>
      </c>
      <c r="AO883">
        <v>88</v>
      </c>
      <c r="AP883" t="s">
        <v>290</v>
      </c>
      <c r="AQ883">
        <v>40</v>
      </c>
      <c r="AR883">
        <v>49</v>
      </c>
      <c r="AS883">
        <v>89</v>
      </c>
      <c r="AT883">
        <v>40.833004000000003</v>
      </c>
      <c r="AU883">
        <v>-89.358018999999999</v>
      </c>
      <c r="AV883">
        <v>0.33</v>
      </c>
      <c r="AW883" t="s">
        <v>16365</v>
      </c>
      <c r="AX883">
        <v>860</v>
      </c>
      <c r="AY883" t="s">
        <v>16366</v>
      </c>
      <c r="BB883" t="s">
        <v>4364</v>
      </c>
      <c r="BC883" t="s">
        <v>288</v>
      </c>
      <c r="BD883" t="s">
        <v>18455</v>
      </c>
      <c r="BE883">
        <v>61548</v>
      </c>
      <c r="BF883" t="s">
        <v>16346</v>
      </c>
      <c r="BG883" t="s">
        <v>16363</v>
      </c>
      <c r="BH883" t="b">
        <f>IFERROR(MATCH('2020'!A883, '2021'!A:A, 0) &gt;0, FALSE)</f>
        <v>1</v>
      </c>
    </row>
    <row r="884" spans="1:60">
      <c r="A884" t="s">
        <v>4829</v>
      </c>
      <c r="B884" t="s">
        <v>4830</v>
      </c>
      <c r="D884" t="s">
        <v>1714</v>
      </c>
      <c r="E884" t="s">
        <v>18456</v>
      </c>
      <c r="F884" t="s">
        <v>4833</v>
      </c>
      <c r="G884" t="s">
        <v>4368</v>
      </c>
      <c r="H884" t="s">
        <v>288</v>
      </c>
      <c r="I884">
        <v>61832</v>
      </c>
      <c r="J884" t="s">
        <v>18457</v>
      </c>
      <c r="K884" t="s">
        <v>203</v>
      </c>
      <c r="L884">
        <v>2</v>
      </c>
      <c r="M884">
        <v>14</v>
      </c>
      <c r="N884">
        <v>2</v>
      </c>
      <c r="O884">
        <v>18</v>
      </c>
      <c r="P884">
        <v>17</v>
      </c>
      <c r="Q884">
        <v>10</v>
      </c>
      <c r="R884">
        <v>12</v>
      </c>
      <c r="S884" t="s">
        <v>290</v>
      </c>
      <c r="T884" t="s">
        <v>290</v>
      </c>
      <c r="U884">
        <v>11</v>
      </c>
      <c r="V884">
        <v>14</v>
      </c>
      <c r="W884" t="s">
        <v>290</v>
      </c>
      <c r="X884">
        <v>12</v>
      </c>
      <c r="Y884" t="s">
        <v>290</v>
      </c>
      <c r="Z884" t="s">
        <v>290</v>
      </c>
      <c r="AA884">
        <v>12</v>
      </c>
      <c r="AB884" t="s">
        <v>290</v>
      </c>
      <c r="AC884">
        <v>10</v>
      </c>
      <c r="AD884" t="s">
        <v>290</v>
      </c>
      <c r="AE884" t="s">
        <v>290</v>
      </c>
      <c r="AF884" t="s">
        <v>290</v>
      </c>
      <c r="AG884" t="s">
        <v>290</v>
      </c>
      <c r="AH884" t="s">
        <v>290</v>
      </c>
      <c r="AI884" t="s">
        <v>290</v>
      </c>
      <c r="AJ884" t="s">
        <v>290</v>
      </c>
      <c r="AK884" t="s">
        <v>290</v>
      </c>
      <c r="AL884" t="s">
        <v>290</v>
      </c>
      <c r="AM884">
        <v>16</v>
      </c>
      <c r="AN884" t="s">
        <v>290</v>
      </c>
      <c r="AO884">
        <v>106</v>
      </c>
      <c r="AP884" t="s">
        <v>290</v>
      </c>
      <c r="AQ884">
        <v>74</v>
      </c>
      <c r="AR884">
        <v>68</v>
      </c>
      <c r="AS884">
        <v>142</v>
      </c>
      <c r="AT884">
        <v>40.144562999999998</v>
      </c>
      <c r="AU884">
        <v>-87.630059000000003</v>
      </c>
      <c r="AV884">
        <v>1</v>
      </c>
      <c r="AW884" t="s">
        <v>16360</v>
      </c>
      <c r="AX884">
        <v>1211</v>
      </c>
      <c r="AY884" t="s">
        <v>18458</v>
      </c>
      <c r="BB884" t="s">
        <v>4368</v>
      </c>
      <c r="BC884" t="s">
        <v>288</v>
      </c>
      <c r="BD884" t="s">
        <v>18459</v>
      </c>
      <c r="BE884">
        <v>61832</v>
      </c>
      <c r="BF884" t="s">
        <v>16346</v>
      </c>
      <c r="BG884" t="s">
        <v>16363</v>
      </c>
      <c r="BH884" t="b">
        <f>IFERROR(MATCH('2020'!A884, '2021'!A:A, 0) &gt;0, FALSE)</f>
        <v>1</v>
      </c>
    </row>
    <row r="885" spans="1:60">
      <c r="A885" t="s">
        <v>4366</v>
      </c>
      <c r="B885" t="s">
        <v>1585</v>
      </c>
      <c r="C885" t="s">
        <v>283</v>
      </c>
      <c r="D885" t="s">
        <v>304</v>
      </c>
      <c r="E885" t="s">
        <v>4092</v>
      </c>
      <c r="F885" t="s">
        <v>4367</v>
      </c>
      <c r="G885" t="s">
        <v>4368</v>
      </c>
      <c r="H885" t="s">
        <v>288</v>
      </c>
      <c r="I885">
        <v>61832</v>
      </c>
      <c r="J885" t="s">
        <v>18460</v>
      </c>
      <c r="K885" t="s">
        <v>203</v>
      </c>
      <c r="L885">
        <v>1.5</v>
      </c>
      <c r="M885">
        <v>6.8</v>
      </c>
      <c r="N885">
        <v>2</v>
      </c>
      <c r="O885">
        <v>10.3</v>
      </c>
      <c r="P885" t="s">
        <v>290</v>
      </c>
      <c r="Q885" t="s">
        <v>290</v>
      </c>
      <c r="R885" t="s">
        <v>290</v>
      </c>
      <c r="S885" t="s">
        <v>290</v>
      </c>
      <c r="T885" t="s">
        <v>290</v>
      </c>
      <c r="U885" t="s">
        <v>290</v>
      </c>
      <c r="V885" t="s">
        <v>290</v>
      </c>
      <c r="W885" t="s">
        <v>290</v>
      </c>
      <c r="X885" t="s">
        <v>290</v>
      </c>
      <c r="Y885" t="s">
        <v>290</v>
      </c>
      <c r="Z885" t="s">
        <v>290</v>
      </c>
      <c r="AA885" t="s">
        <v>290</v>
      </c>
      <c r="AB885" t="s">
        <v>290</v>
      </c>
      <c r="AC885" t="s">
        <v>290</v>
      </c>
      <c r="AD885" t="s">
        <v>290</v>
      </c>
      <c r="AE885" t="s">
        <v>290</v>
      </c>
      <c r="AF885" t="s">
        <v>290</v>
      </c>
      <c r="AG885" t="s">
        <v>290</v>
      </c>
      <c r="AH885" t="s">
        <v>290</v>
      </c>
      <c r="AI885" t="s">
        <v>290</v>
      </c>
      <c r="AJ885" t="s">
        <v>290</v>
      </c>
      <c r="AK885" t="s">
        <v>290</v>
      </c>
      <c r="AL885" t="s">
        <v>290</v>
      </c>
      <c r="AM885" t="s">
        <v>290</v>
      </c>
      <c r="AN885" t="s">
        <v>290</v>
      </c>
      <c r="AO885">
        <v>25</v>
      </c>
      <c r="AP885" t="s">
        <v>290</v>
      </c>
      <c r="AQ885">
        <v>16</v>
      </c>
      <c r="AR885">
        <v>17</v>
      </c>
      <c r="AS885">
        <v>33</v>
      </c>
      <c r="AT885">
        <v>40.126272</v>
      </c>
      <c r="AU885">
        <v>-87.611828000000003</v>
      </c>
      <c r="AV885">
        <v>1</v>
      </c>
      <c r="AW885" t="s">
        <v>16360</v>
      </c>
      <c r="AX885">
        <v>824</v>
      </c>
      <c r="AY885" t="s">
        <v>18461</v>
      </c>
      <c r="BB885" t="s">
        <v>4368</v>
      </c>
      <c r="BC885" t="s">
        <v>288</v>
      </c>
      <c r="BD885" t="s">
        <v>18459</v>
      </c>
      <c r="BE885">
        <v>61832</v>
      </c>
      <c r="BF885" t="s">
        <v>16346</v>
      </c>
      <c r="BG885" t="s">
        <v>16363</v>
      </c>
      <c r="BH885" t="b">
        <f>IFERROR(MATCH('2020'!A885, '2021'!A:A, 0) &gt;0, FALSE)</f>
        <v>1</v>
      </c>
    </row>
    <row r="886" spans="1:60">
      <c r="A886" t="s">
        <v>4370</v>
      </c>
      <c r="B886" t="s">
        <v>4371</v>
      </c>
      <c r="C886" t="s">
        <v>3226</v>
      </c>
      <c r="D886" t="s">
        <v>981</v>
      </c>
      <c r="E886" t="s">
        <v>4372</v>
      </c>
      <c r="F886" t="s">
        <v>4373</v>
      </c>
      <c r="G886" t="s">
        <v>4374</v>
      </c>
      <c r="H886" t="s">
        <v>288</v>
      </c>
      <c r="I886">
        <v>61846</v>
      </c>
      <c r="J886" t="s">
        <v>18462</v>
      </c>
      <c r="K886" t="s">
        <v>203</v>
      </c>
      <c r="L886">
        <v>2</v>
      </c>
      <c r="M886">
        <v>12</v>
      </c>
      <c r="N886">
        <v>4</v>
      </c>
      <c r="O886">
        <v>18</v>
      </c>
      <c r="P886" t="s">
        <v>290</v>
      </c>
      <c r="Q886" t="s">
        <v>290</v>
      </c>
      <c r="R886" t="s">
        <v>290</v>
      </c>
      <c r="S886" t="s">
        <v>290</v>
      </c>
      <c r="T886" t="s">
        <v>290</v>
      </c>
      <c r="U886" t="s">
        <v>290</v>
      </c>
      <c r="V886" t="s">
        <v>290</v>
      </c>
      <c r="W886" t="s">
        <v>290</v>
      </c>
      <c r="X886" t="s">
        <v>290</v>
      </c>
      <c r="Y886">
        <v>15</v>
      </c>
      <c r="Z886">
        <v>23</v>
      </c>
      <c r="AA886">
        <v>21</v>
      </c>
      <c r="AB886">
        <v>19</v>
      </c>
      <c r="AC886">
        <v>11</v>
      </c>
      <c r="AD886" t="s">
        <v>290</v>
      </c>
      <c r="AE886" t="s">
        <v>290</v>
      </c>
      <c r="AF886" t="s">
        <v>290</v>
      </c>
      <c r="AG886" t="s">
        <v>290</v>
      </c>
      <c r="AH886" t="s">
        <v>290</v>
      </c>
      <c r="AI886" t="s">
        <v>290</v>
      </c>
      <c r="AJ886" t="s">
        <v>290</v>
      </c>
      <c r="AK886" t="s">
        <v>290</v>
      </c>
      <c r="AL886" t="s">
        <v>290</v>
      </c>
      <c r="AM886" t="s">
        <v>290</v>
      </c>
      <c r="AN886" t="s">
        <v>290</v>
      </c>
      <c r="AO886">
        <v>80</v>
      </c>
      <c r="AP886" t="s">
        <v>290</v>
      </c>
      <c r="AQ886">
        <v>0</v>
      </c>
      <c r="AR886">
        <v>89</v>
      </c>
      <c r="AS886">
        <v>89</v>
      </c>
      <c r="AT886">
        <v>39.941180000000003</v>
      </c>
      <c r="AU886">
        <v>-87.643728999999993</v>
      </c>
      <c r="AV886">
        <v>1</v>
      </c>
      <c r="AW886" t="s">
        <v>16360</v>
      </c>
      <c r="AX886">
        <v>5065</v>
      </c>
      <c r="AY886" t="s">
        <v>18463</v>
      </c>
      <c r="BB886" t="s">
        <v>4374</v>
      </c>
      <c r="BC886" t="s">
        <v>288</v>
      </c>
      <c r="BD886" t="s">
        <v>18459</v>
      </c>
      <c r="BE886">
        <v>61846</v>
      </c>
      <c r="BF886" t="s">
        <v>16346</v>
      </c>
      <c r="BG886" t="s">
        <v>16363</v>
      </c>
      <c r="BH886" t="b">
        <f>IFERROR(MATCH('2020'!A886, '2021'!A:A, 0) &gt;0, FALSE)</f>
        <v>1</v>
      </c>
    </row>
    <row r="887" spans="1:60">
      <c r="A887" t="s">
        <v>4381</v>
      </c>
      <c r="B887" t="s">
        <v>4377</v>
      </c>
      <c r="C887" t="s">
        <v>314</v>
      </c>
      <c r="D887" t="s">
        <v>315</v>
      </c>
      <c r="E887" t="s">
        <v>18464</v>
      </c>
      <c r="F887" t="s">
        <v>4382</v>
      </c>
      <c r="G887" t="s">
        <v>4368</v>
      </c>
      <c r="H887" t="s">
        <v>288</v>
      </c>
      <c r="I887">
        <v>61832</v>
      </c>
      <c r="J887" t="s">
        <v>18465</v>
      </c>
      <c r="K887" t="s">
        <v>203</v>
      </c>
      <c r="L887">
        <v>4</v>
      </c>
      <c r="M887">
        <v>23</v>
      </c>
      <c r="N887">
        <v>0</v>
      </c>
      <c r="O887">
        <v>27</v>
      </c>
      <c r="P887">
        <v>43</v>
      </c>
      <c r="Q887">
        <v>27</v>
      </c>
      <c r="R887">
        <v>20</v>
      </c>
      <c r="S887">
        <v>24</v>
      </c>
      <c r="T887">
        <v>20</v>
      </c>
      <c r="U887">
        <v>17</v>
      </c>
      <c r="V887">
        <v>20</v>
      </c>
      <c r="W887">
        <v>31</v>
      </c>
      <c r="X887">
        <v>25</v>
      </c>
      <c r="Y887">
        <v>19</v>
      </c>
      <c r="Z887">
        <v>20</v>
      </c>
      <c r="AA887">
        <v>18</v>
      </c>
      <c r="AB887">
        <v>23</v>
      </c>
      <c r="AC887">
        <v>26</v>
      </c>
      <c r="AD887" t="s">
        <v>290</v>
      </c>
      <c r="AE887" t="s">
        <v>290</v>
      </c>
      <c r="AF887" t="s">
        <v>290</v>
      </c>
      <c r="AG887" t="s">
        <v>290</v>
      </c>
      <c r="AH887" t="s">
        <v>290</v>
      </c>
      <c r="AI887" t="s">
        <v>290</v>
      </c>
      <c r="AJ887">
        <v>17</v>
      </c>
      <c r="AK887" t="s">
        <v>290</v>
      </c>
      <c r="AL887">
        <v>10</v>
      </c>
      <c r="AM887">
        <v>21</v>
      </c>
      <c r="AN887" t="s">
        <v>290</v>
      </c>
      <c r="AO887">
        <v>279</v>
      </c>
      <c r="AP887" t="s">
        <v>290</v>
      </c>
      <c r="AQ887">
        <v>152</v>
      </c>
      <c r="AR887">
        <v>183</v>
      </c>
      <c r="AS887">
        <v>335</v>
      </c>
      <c r="AT887">
        <v>40.160113000000003</v>
      </c>
      <c r="AU887">
        <v>-87.630583000000001</v>
      </c>
      <c r="AV887">
        <v>1</v>
      </c>
      <c r="AW887" t="s">
        <v>16360</v>
      </c>
      <c r="AX887">
        <v>2112</v>
      </c>
      <c r="AY887" t="s">
        <v>18458</v>
      </c>
      <c r="BB887" t="s">
        <v>4368</v>
      </c>
      <c r="BC887" t="s">
        <v>288</v>
      </c>
      <c r="BD887" t="s">
        <v>18459</v>
      </c>
      <c r="BE887">
        <v>61832</v>
      </c>
      <c r="BF887" t="s">
        <v>16346</v>
      </c>
      <c r="BG887" t="s">
        <v>16363</v>
      </c>
      <c r="BH887" t="b">
        <f>IFERROR(MATCH('2020'!A887, '2021'!A:A, 0) &gt;0, FALSE)</f>
        <v>1</v>
      </c>
    </row>
    <row r="888" spans="1:60">
      <c r="A888" t="s">
        <v>18466</v>
      </c>
      <c r="B888" t="s">
        <v>446</v>
      </c>
      <c r="D888" t="s">
        <v>18467</v>
      </c>
      <c r="E888" t="s">
        <v>18468</v>
      </c>
      <c r="F888" t="s">
        <v>13147</v>
      </c>
      <c r="G888" t="s">
        <v>4368</v>
      </c>
      <c r="H888" t="s">
        <v>288</v>
      </c>
      <c r="I888">
        <v>61832</v>
      </c>
      <c r="J888" t="s">
        <v>18469</v>
      </c>
      <c r="K888" t="s">
        <v>203</v>
      </c>
      <c r="L888">
        <v>0</v>
      </c>
      <c r="M888">
        <v>6</v>
      </c>
      <c r="N888">
        <v>3</v>
      </c>
      <c r="O888">
        <v>9</v>
      </c>
      <c r="P888">
        <v>50</v>
      </c>
      <c r="Q888" t="s">
        <v>290</v>
      </c>
      <c r="R888" t="s">
        <v>290</v>
      </c>
      <c r="S888" t="s">
        <v>290</v>
      </c>
      <c r="T888" t="s">
        <v>290</v>
      </c>
      <c r="U888" t="s">
        <v>290</v>
      </c>
      <c r="V888" t="s">
        <v>290</v>
      </c>
      <c r="W888" t="s">
        <v>290</v>
      </c>
      <c r="X888" t="s">
        <v>290</v>
      </c>
      <c r="Y888" t="s">
        <v>290</v>
      </c>
      <c r="Z888" t="s">
        <v>290</v>
      </c>
      <c r="AA888" t="s">
        <v>290</v>
      </c>
      <c r="AB888" t="s">
        <v>290</v>
      </c>
      <c r="AC888" t="s">
        <v>290</v>
      </c>
      <c r="AD888" t="s">
        <v>290</v>
      </c>
      <c r="AE888" t="s">
        <v>290</v>
      </c>
      <c r="AF888" t="s">
        <v>290</v>
      </c>
      <c r="AG888" t="s">
        <v>290</v>
      </c>
      <c r="AH888" t="s">
        <v>290</v>
      </c>
      <c r="AI888" t="s">
        <v>290</v>
      </c>
      <c r="AJ888" t="s">
        <v>290</v>
      </c>
      <c r="AK888" t="s">
        <v>290</v>
      </c>
      <c r="AL888" t="s">
        <v>290</v>
      </c>
      <c r="AM888" t="s">
        <v>290</v>
      </c>
      <c r="AN888" t="s">
        <v>290</v>
      </c>
      <c r="AO888">
        <v>49</v>
      </c>
      <c r="AP888" t="s">
        <v>290</v>
      </c>
      <c r="AQ888">
        <v>30</v>
      </c>
      <c r="AR888">
        <v>27</v>
      </c>
      <c r="AS888">
        <v>57</v>
      </c>
      <c r="AT888">
        <v>40.156047000000001</v>
      </c>
      <c r="AU888">
        <v>-87.603398999999996</v>
      </c>
      <c r="AV888">
        <v>1</v>
      </c>
      <c r="AW888" t="s">
        <v>16360</v>
      </c>
      <c r="AX888">
        <v>1930</v>
      </c>
      <c r="AY888" t="s">
        <v>18470</v>
      </c>
      <c r="BB888" t="s">
        <v>4368</v>
      </c>
      <c r="BC888" t="s">
        <v>288</v>
      </c>
      <c r="BD888" t="s">
        <v>18459</v>
      </c>
      <c r="BE888">
        <v>61832</v>
      </c>
      <c r="BF888" t="s">
        <v>16346</v>
      </c>
      <c r="BG888" t="s">
        <v>16363</v>
      </c>
      <c r="BH888" t="b">
        <f>IFERROR(MATCH('2020'!A888, '2021'!A:A, 0) &gt;0, FALSE)</f>
        <v>0</v>
      </c>
    </row>
    <row r="889" spans="1:60">
      <c r="A889" t="s">
        <v>4383</v>
      </c>
      <c r="B889" t="s">
        <v>4384</v>
      </c>
      <c r="C889" t="s">
        <v>283</v>
      </c>
      <c r="D889" t="s">
        <v>1650</v>
      </c>
      <c r="E889" t="s">
        <v>4385</v>
      </c>
      <c r="F889" t="s">
        <v>4386</v>
      </c>
      <c r="G889" t="s">
        <v>4368</v>
      </c>
      <c r="H889" t="s">
        <v>288</v>
      </c>
      <c r="I889">
        <v>61832</v>
      </c>
      <c r="J889" t="s">
        <v>18471</v>
      </c>
      <c r="K889" t="s">
        <v>203</v>
      </c>
      <c r="L889">
        <v>1.5</v>
      </c>
      <c r="M889">
        <v>4.5</v>
      </c>
      <c r="N889">
        <v>1</v>
      </c>
      <c r="O889">
        <v>7</v>
      </c>
      <c r="P889" t="s">
        <v>290</v>
      </c>
      <c r="Q889" t="s">
        <v>290</v>
      </c>
      <c r="R889" t="s">
        <v>290</v>
      </c>
      <c r="S889" t="s">
        <v>290</v>
      </c>
      <c r="T889" t="s">
        <v>290</v>
      </c>
      <c r="U889" t="s">
        <v>290</v>
      </c>
      <c r="V889" t="s">
        <v>290</v>
      </c>
      <c r="W889" t="s">
        <v>290</v>
      </c>
      <c r="X889" t="s">
        <v>290</v>
      </c>
      <c r="Y889" t="s">
        <v>290</v>
      </c>
      <c r="Z889" t="s">
        <v>290</v>
      </c>
      <c r="AA889" t="s">
        <v>290</v>
      </c>
      <c r="AB889" t="s">
        <v>290</v>
      </c>
      <c r="AC889" t="s">
        <v>290</v>
      </c>
      <c r="AD889" t="s">
        <v>290</v>
      </c>
      <c r="AE889" t="s">
        <v>290</v>
      </c>
      <c r="AF889" t="s">
        <v>290</v>
      </c>
      <c r="AG889" t="s">
        <v>290</v>
      </c>
      <c r="AH889" t="s">
        <v>290</v>
      </c>
      <c r="AI889" t="s">
        <v>290</v>
      </c>
      <c r="AJ889" t="s">
        <v>290</v>
      </c>
      <c r="AK889" t="s">
        <v>290</v>
      </c>
      <c r="AL889" t="s">
        <v>290</v>
      </c>
      <c r="AM889" t="s">
        <v>290</v>
      </c>
      <c r="AN889" t="s">
        <v>290</v>
      </c>
      <c r="AO889">
        <v>23</v>
      </c>
      <c r="AP889" t="s">
        <v>290</v>
      </c>
      <c r="AQ889">
        <v>17</v>
      </c>
      <c r="AR889">
        <v>18</v>
      </c>
      <c r="AS889">
        <v>35</v>
      </c>
      <c r="AT889">
        <v>40.131329000000001</v>
      </c>
      <c r="AU889">
        <v>-87.631549000000007</v>
      </c>
      <c r="AV889">
        <v>1</v>
      </c>
      <c r="AW889" t="s">
        <v>16360</v>
      </c>
      <c r="AX889">
        <v>428</v>
      </c>
      <c r="AY889" t="s">
        <v>18472</v>
      </c>
      <c r="BB889" t="s">
        <v>4368</v>
      </c>
      <c r="BC889" t="s">
        <v>288</v>
      </c>
      <c r="BD889" t="s">
        <v>18459</v>
      </c>
      <c r="BE889">
        <v>61832</v>
      </c>
      <c r="BF889" t="s">
        <v>16346</v>
      </c>
      <c r="BG889" t="s">
        <v>16363</v>
      </c>
      <c r="BH889" t="b">
        <f>IFERROR(MATCH('2020'!A889, '2021'!A:A, 0) &gt;0, FALSE)</f>
        <v>1</v>
      </c>
    </row>
    <row r="890" spans="1:60">
      <c r="A890" t="s">
        <v>4387</v>
      </c>
      <c r="B890" t="s">
        <v>4388</v>
      </c>
      <c r="C890" t="s">
        <v>353</v>
      </c>
      <c r="D890" t="s">
        <v>4389</v>
      </c>
      <c r="E890" t="s">
        <v>4390</v>
      </c>
      <c r="F890" t="s">
        <v>4391</v>
      </c>
      <c r="G890" t="s">
        <v>4392</v>
      </c>
      <c r="H890" t="s">
        <v>288</v>
      </c>
      <c r="I890">
        <v>60435</v>
      </c>
      <c r="J890" t="s">
        <v>18473</v>
      </c>
      <c r="K890" t="s">
        <v>204</v>
      </c>
      <c r="L890">
        <v>1</v>
      </c>
      <c r="M890">
        <v>19</v>
      </c>
      <c r="N890">
        <v>7</v>
      </c>
      <c r="O890">
        <v>27</v>
      </c>
      <c r="P890">
        <v>46</v>
      </c>
      <c r="Q890">
        <v>36</v>
      </c>
      <c r="R890">
        <v>23</v>
      </c>
      <c r="S890">
        <v>41</v>
      </c>
      <c r="T890">
        <v>32</v>
      </c>
      <c r="U890">
        <v>32</v>
      </c>
      <c r="V890">
        <v>44</v>
      </c>
      <c r="W890">
        <v>24</v>
      </c>
      <c r="X890">
        <v>30</v>
      </c>
      <c r="Y890">
        <v>45</v>
      </c>
      <c r="Z890" t="s">
        <v>290</v>
      </c>
      <c r="AA890" t="s">
        <v>290</v>
      </c>
      <c r="AB890" t="s">
        <v>290</v>
      </c>
      <c r="AC890" t="s">
        <v>290</v>
      </c>
      <c r="AD890" t="s">
        <v>290</v>
      </c>
      <c r="AE890" t="s">
        <v>290</v>
      </c>
      <c r="AF890" t="s">
        <v>290</v>
      </c>
      <c r="AG890" t="s">
        <v>290</v>
      </c>
      <c r="AH890" t="s">
        <v>290</v>
      </c>
      <c r="AI890" t="s">
        <v>290</v>
      </c>
      <c r="AJ890">
        <v>32</v>
      </c>
      <c r="AK890" t="s">
        <v>290</v>
      </c>
      <c r="AL890" t="s">
        <v>290</v>
      </c>
      <c r="AM890" t="s">
        <v>290</v>
      </c>
      <c r="AN890" t="s">
        <v>290</v>
      </c>
      <c r="AO890">
        <v>280</v>
      </c>
      <c r="AP890">
        <v>37</v>
      </c>
      <c r="AQ890">
        <v>194</v>
      </c>
      <c r="AR890">
        <v>159</v>
      </c>
      <c r="AS890">
        <v>353</v>
      </c>
      <c r="AT890">
        <v>41.534905000000002</v>
      </c>
      <c r="AU890">
        <v>-88.100020999999998</v>
      </c>
      <c r="AV890">
        <v>1</v>
      </c>
      <c r="AW890" t="s">
        <v>16343</v>
      </c>
      <c r="AX890">
        <v>608</v>
      </c>
      <c r="AY890" t="s">
        <v>18474</v>
      </c>
      <c r="BB890" t="s">
        <v>4392</v>
      </c>
      <c r="BC890" t="s">
        <v>288</v>
      </c>
      <c r="BD890" t="s">
        <v>16927</v>
      </c>
      <c r="BE890">
        <v>60435</v>
      </c>
      <c r="BF890" t="s">
        <v>16346</v>
      </c>
      <c r="BG890" t="s">
        <v>204</v>
      </c>
      <c r="BH890" t="b">
        <f>IFERROR(MATCH('2020'!A890, '2021'!A:A, 0) &gt;0, FALSE)</f>
        <v>1</v>
      </c>
    </row>
    <row r="891" spans="1:60">
      <c r="A891" t="s">
        <v>4394</v>
      </c>
      <c r="B891" t="s">
        <v>3671</v>
      </c>
      <c r="C891" t="s">
        <v>314</v>
      </c>
      <c r="D891" t="s">
        <v>1676</v>
      </c>
      <c r="E891" t="s">
        <v>18475</v>
      </c>
      <c r="F891" t="s">
        <v>4396</v>
      </c>
      <c r="G891" t="s">
        <v>4397</v>
      </c>
      <c r="H891" t="s">
        <v>288</v>
      </c>
      <c r="I891">
        <v>60404</v>
      </c>
      <c r="J891" t="s">
        <v>18476</v>
      </c>
      <c r="K891" t="s">
        <v>204</v>
      </c>
      <c r="L891">
        <v>2</v>
      </c>
      <c r="M891">
        <v>14.8</v>
      </c>
      <c r="N891">
        <v>7.4</v>
      </c>
      <c r="O891">
        <v>24.2</v>
      </c>
      <c r="P891">
        <v>54</v>
      </c>
      <c r="Q891">
        <v>34</v>
      </c>
      <c r="R891">
        <v>30</v>
      </c>
      <c r="S891">
        <v>32</v>
      </c>
      <c r="T891">
        <v>31</v>
      </c>
      <c r="U891">
        <v>31</v>
      </c>
      <c r="V891">
        <v>27</v>
      </c>
      <c r="W891">
        <v>25</v>
      </c>
      <c r="X891">
        <v>25</v>
      </c>
      <c r="Y891">
        <v>27</v>
      </c>
      <c r="Z891" t="s">
        <v>290</v>
      </c>
      <c r="AA891" t="s">
        <v>290</v>
      </c>
      <c r="AB891" t="s">
        <v>290</v>
      </c>
      <c r="AC891" t="s">
        <v>290</v>
      </c>
      <c r="AD891" t="s">
        <v>290</v>
      </c>
      <c r="AE891" t="s">
        <v>290</v>
      </c>
      <c r="AF891" t="s">
        <v>290</v>
      </c>
      <c r="AG891" t="s">
        <v>290</v>
      </c>
      <c r="AH891" t="s">
        <v>290</v>
      </c>
      <c r="AI891" t="s">
        <v>290</v>
      </c>
      <c r="AJ891">
        <v>26</v>
      </c>
      <c r="AK891" t="s">
        <v>290</v>
      </c>
      <c r="AL891" t="s">
        <v>290</v>
      </c>
      <c r="AM891" t="s">
        <v>290</v>
      </c>
      <c r="AN891" t="s">
        <v>290</v>
      </c>
      <c r="AO891">
        <v>259</v>
      </c>
      <c r="AP891">
        <v>25</v>
      </c>
      <c r="AQ891">
        <v>175</v>
      </c>
      <c r="AR891">
        <v>141</v>
      </c>
      <c r="AS891">
        <v>316</v>
      </c>
      <c r="AT891">
        <v>41.532603999999999</v>
      </c>
      <c r="AU891">
        <v>-88.197616999999994</v>
      </c>
      <c r="AV891">
        <v>0.9</v>
      </c>
      <c r="AW891" t="s">
        <v>16343</v>
      </c>
      <c r="AX891">
        <v>600</v>
      </c>
      <c r="AY891" t="s">
        <v>18477</v>
      </c>
      <c r="BB891" t="s">
        <v>4397</v>
      </c>
      <c r="BC891" t="s">
        <v>288</v>
      </c>
      <c r="BD891" t="s">
        <v>16927</v>
      </c>
      <c r="BE891">
        <v>60404</v>
      </c>
      <c r="BF891" t="s">
        <v>16346</v>
      </c>
      <c r="BG891" t="s">
        <v>204</v>
      </c>
      <c r="BH891" t="b">
        <f>IFERROR(MATCH('2020'!A891, '2021'!A:A, 0) &gt;0, FALSE)</f>
        <v>1</v>
      </c>
    </row>
    <row r="892" spans="1:60">
      <c r="A892" t="s">
        <v>4405</v>
      </c>
      <c r="B892" t="s">
        <v>4406</v>
      </c>
      <c r="C892" t="s">
        <v>283</v>
      </c>
      <c r="D892" t="s">
        <v>725</v>
      </c>
      <c r="E892" t="s">
        <v>4407</v>
      </c>
      <c r="F892" t="s">
        <v>4408</v>
      </c>
      <c r="G892" t="s">
        <v>4409</v>
      </c>
      <c r="H892" t="s">
        <v>288</v>
      </c>
      <c r="I892">
        <v>60451</v>
      </c>
      <c r="J892" t="s">
        <v>18478</v>
      </c>
      <c r="K892" t="s">
        <v>204</v>
      </c>
      <c r="L892">
        <v>1</v>
      </c>
      <c r="M892">
        <v>5</v>
      </c>
      <c r="N892">
        <v>8</v>
      </c>
      <c r="O892">
        <v>14</v>
      </c>
      <c r="P892">
        <v>72</v>
      </c>
      <c r="Q892">
        <v>19</v>
      </c>
      <c r="R892" t="s">
        <v>290</v>
      </c>
      <c r="S892" t="s">
        <v>290</v>
      </c>
      <c r="T892" t="s">
        <v>290</v>
      </c>
      <c r="U892" t="s">
        <v>290</v>
      </c>
      <c r="V892" t="s">
        <v>290</v>
      </c>
      <c r="W892" t="s">
        <v>290</v>
      </c>
      <c r="X892" t="s">
        <v>290</v>
      </c>
      <c r="Y892" t="s">
        <v>290</v>
      </c>
      <c r="Z892" t="s">
        <v>290</v>
      </c>
      <c r="AA892" t="s">
        <v>290</v>
      </c>
      <c r="AB892" t="s">
        <v>290</v>
      </c>
      <c r="AC892" t="s">
        <v>290</v>
      </c>
      <c r="AD892" t="s">
        <v>290</v>
      </c>
      <c r="AE892" t="s">
        <v>290</v>
      </c>
      <c r="AF892" t="s">
        <v>290</v>
      </c>
      <c r="AG892" t="s">
        <v>290</v>
      </c>
      <c r="AH892" t="s">
        <v>290</v>
      </c>
      <c r="AI892" t="s">
        <v>290</v>
      </c>
      <c r="AJ892" t="s">
        <v>290</v>
      </c>
      <c r="AK892" t="s">
        <v>290</v>
      </c>
      <c r="AL892" t="s">
        <v>290</v>
      </c>
      <c r="AM892" t="s">
        <v>290</v>
      </c>
      <c r="AN892" t="s">
        <v>290</v>
      </c>
      <c r="AO892">
        <v>82</v>
      </c>
      <c r="AP892" t="s">
        <v>290</v>
      </c>
      <c r="AQ892">
        <v>41</v>
      </c>
      <c r="AR892">
        <v>50</v>
      </c>
      <c r="AS892">
        <v>91</v>
      </c>
      <c r="AT892">
        <v>41.520994000000002</v>
      </c>
      <c r="AU892">
        <v>-88.000325000000004</v>
      </c>
      <c r="AV892">
        <v>1</v>
      </c>
      <c r="AW892" t="s">
        <v>16343</v>
      </c>
      <c r="AX892">
        <v>1800</v>
      </c>
      <c r="AY892" t="s">
        <v>18479</v>
      </c>
      <c r="BB892" t="s">
        <v>4409</v>
      </c>
      <c r="BC892" t="s">
        <v>288</v>
      </c>
      <c r="BD892" t="s">
        <v>16927</v>
      </c>
      <c r="BE892">
        <v>60451</v>
      </c>
      <c r="BF892" t="s">
        <v>16346</v>
      </c>
      <c r="BG892" t="s">
        <v>204</v>
      </c>
      <c r="BH892" t="b">
        <f>IFERROR(MATCH('2020'!A892, '2021'!A:A, 0) &gt;0, FALSE)</f>
        <v>1</v>
      </c>
    </row>
    <row r="893" spans="1:60">
      <c r="A893" t="s">
        <v>4411</v>
      </c>
      <c r="B893" t="s">
        <v>4412</v>
      </c>
      <c r="C893" t="s">
        <v>418</v>
      </c>
      <c r="D893" t="s">
        <v>4071</v>
      </c>
      <c r="E893" t="s">
        <v>16721</v>
      </c>
      <c r="F893" t="s">
        <v>4414</v>
      </c>
      <c r="G893" t="s">
        <v>4392</v>
      </c>
      <c r="H893" t="s">
        <v>288</v>
      </c>
      <c r="I893">
        <v>60435</v>
      </c>
      <c r="J893" t="s">
        <v>18480</v>
      </c>
      <c r="K893" t="s">
        <v>204</v>
      </c>
      <c r="L893">
        <v>2</v>
      </c>
      <c r="M893">
        <v>10</v>
      </c>
      <c r="N893">
        <v>8</v>
      </c>
      <c r="O893">
        <v>20</v>
      </c>
      <c r="P893">
        <v>17</v>
      </c>
      <c r="Q893">
        <v>13</v>
      </c>
      <c r="R893">
        <v>20</v>
      </c>
      <c r="S893">
        <v>17</v>
      </c>
      <c r="T893" t="s">
        <v>290</v>
      </c>
      <c r="U893">
        <v>14</v>
      </c>
      <c r="V893">
        <v>18</v>
      </c>
      <c r="W893">
        <v>13</v>
      </c>
      <c r="X893">
        <v>17</v>
      </c>
      <c r="Y893">
        <v>13</v>
      </c>
      <c r="Z893" t="s">
        <v>290</v>
      </c>
      <c r="AA893" t="s">
        <v>290</v>
      </c>
      <c r="AB893" t="s">
        <v>290</v>
      </c>
      <c r="AC893" t="s">
        <v>290</v>
      </c>
      <c r="AD893" t="s">
        <v>290</v>
      </c>
      <c r="AE893" t="s">
        <v>290</v>
      </c>
      <c r="AF893" t="s">
        <v>290</v>
      </c>
      <c r="AG893" t="s">
        <v>290</v>
      </c>
      <c r="AH893" t="s">
        <v>290</v>
      </c>
      <c r="AI893" t="s">
        <v>290</v>
      </c>
      <c r="AJ893">
        <v>84</v>
      </c>
      <c r="AK893" t="s">
        <v>290</v>
      </c>
      <c r="AL893" t="s">
        <v>290</v>
      </c>
      <c r="AM893" t="s">
        <v>290</v>
      </c>
      <c r="AN893" t="s">
        <v>290</v>
      </c>
      <c r="AO893">
        <v>39</v>
      </c>
      <c r="AP893">
        <v>17</v>
      </c>
      <c r="AQ893">
        <v>77</v>
      </c>
      <c r="AR893">
        <v>71</v>
      </c>
      <c r="AS893">
        <v>148</v>
      </c>
      <c r="AT893">
        <v>41.536237999999997</v>
      </c>
      <c r="AU893">
        <v>-88.085369999999998</v>
      </c>
      <c r="AV893">
        <v>1</v>
      </c>
      <c r="AW893" t="s">
        <v>16343</v>
      </c>
      <c r="AX893">
        <v>702</v>
      </c>
      <c r="AY893" t="s">
        <v>17252</v>
      </c>
      <c r="BB893" t="s">
        <v>4392</v>
      </c>
      <c r="BC893" t="s">
        <v>288</v>
      </c>
      <c r="BD893" t="s">
        <v>16927</v>
      </c>
      <c r="BE893">
        <v>60435</v>
      </c>
      <c r="BF893" t="s">
        <v>16346</v>
      </c>
      <c r="BG893" t="s">
        <v>204</v>
      </c>
      <c r="BH893" t="b">
        <f>IFERROR(MATCH('2020'!A893, '2021'!A:A, 0) &gt;0, FALSE)</f>
        <v>1</v>
      </c>
    </row>
    <row r="894" spans="1:60">
      <c r="A894" t="s">
        <v>13181</v>
      </c>
      <c r="B894" t="s">
        <v>11199</v>
      </c>
      <c r="C894" t="s">
        <v>283</v>
      </c>
      <c r="D894" t="s">
        <v>787</v>
      </c>
      <c r="E894" t="s">
        <v>18481</v>
      </c>
      <c r="F894" t="s">
        <v>4418</v>
      </c>
      <c r="G894" t="s">
        <v>4392</v>
      </c>
      <c r="H894" t="s">
        <v>288</v>
      </c>
      <c r="I894">
        <v>60435</v>
      </c>
      <c r="J894" t="s">
        <v>18482</v>
      </c>
      <c r="K894" t="s">
        <v>204</v>
      </c>
      <c r="L894">
        <v>2</v>
      </c>
      <c r="M894">
        <v>12.3</v>
      </c>
      <c r="N894">
        <v>4.5</v>
      </c>
      <c r="O894">
        <v>18.8</v>
      </c>
      <c r="P894">
        <v>21</v>
      </c>
      <c r="Q894">
        <v>18</v>
      </c>
      <c r="R894">
        <v>17</v>
      </c>
      <c r="S894">
        <v>24</v>
      </c>
      <c r="T894">
        <v>18</v>
      </c>
      <c r="U894">
        <v>12</v>
      </c>
      <c r="V894">
        <v>18</v>
      </c>
      <c r="W894">
        <v>14</v>
      </c>
      <c r="X894">
        <v>21</v>
      </c>
      <c r="Y894">
        <v>37</v>
      </c>
      <c r="Z894" t="s">
        <v>290</v>
      </c>
      <c r="AA894" t="s">
        <v>290</v>
      </c>
      <c r="AB894" t="s">
        <v>290</v>
      </c>
      <c r="AC894" t="s">
        <v>290</v>
      </c>
      <c r="AD894" t="s">
        <v>290</v>
      </c>
      <c r="AE894" t="s">
        <v>290</v>
      </c>
      <c r="AF894" t="s">
        <v>290</v>
      </c>
      <c r="AG894" t="s">
        <v>290</v>
      </c>
      <c r="AH894" t="s">
        <v>290</v>
      </c>
      <c r="AI894" t="s">
        <v>290</v>
      </c>
      <c r="AJ894">
        <v>52</v>
      </c>
      <c r="AK894" t="s">
        <v>290</v>
      </c>
      <c r="AL894" t="s">
        <v>290</v>
      </c>
      <c r="AM894">
        <v>14</v>
      </c>
      <c r="AN894" t="s">
        <v>290</v>
      </c>
      <c r="AO894">
        <v>122</v>
      </c>
      <c r="AP894">
        <v>12</v>
      </c>
      <c r="AQ894">
        <v>110</v>
      </c>
      <c r="AR894">
        <v>95</v>
      </c>
      <c r="AS894">
        <v>205</v>
      </c>
      <c r="AT894">
        <v>41.525646000000002</v>
      </c>
      <c r="AU894">
        <v>-88.119434999999996</v>
      </c>
      <c r="AV894">
        <v>1</v>
      </c>
      <c r="AW894" t="s">
        <v>16343</v>
      </c>
      <c r="AX894">
        <v>130</v>
      </c>
      <c r="AY894" t="s">
        <v>18483</v>
      </c>
      <c r="BB894" t="s">
        <v>4392</v>
      </c>
      <c r="BC894" t="s">
        <v>288</v>
      </c>
      <c r="BD894" t="s">
        <v>16927</v>
      </c>
      <c r="BE894">
        <v>60435</v>
      </c>
      <c r="BF894" t="s">
        <v>16346</v>
      </c>
      <c r="BG894" t="s">
        <v>204</v>
      </c>
      <c r="BH894" t="b">
        <f>IFERROR(MATCH('2020'!A894, '2021'!A:A, 0) &gt;0, FALSE)</f>
        <v>1</v>
      </c>
    </row>
    <row r="895" spans="1:60">
      <c r="A895" t="s">
        <v>4419</v>
      </c>
      <c r="B895" t="s">
        <v>4420</v>
      </c>
      <c r="C895" t="s">
        <v>283</v>
      </c>
      <c r="D895" t="s">
        <v>293</v>
      </c>
      <c r="E895" t="s">
        <v>4421</v>
      </c>
      <c r="F895" t="s">
        <v>4422</v>
      </c>
      <c r="G895" t="s">
        <v>4423</v>
      </c>
      <c r="H895" t="s">
        <v>288</v>
      </c>
      <c r="I895">
        <v>60446</v>
      </c>
      <c r="J895" t="s">
        <v>18484</v>
      </c>
      <c r="K895" t="s">
        <v>204</v>
      </c>
      <c r="L895">
        <v>1</v>
      </c>
      <c r="M895">
        <v>12</v>
      </c>
      <c r="N895">
        <v>4.5</v>
      </c>
      <c r="O895">
        <v>17.5</v>
      </c>
      <c r="P895">
        <v>49</v>
      </c>
      <c r="Q895">
        <v>16</v>
      </c>
      <c r="R895">
        <v>22</v>
      </c>
      <c r="S895">
        <v>15</v>
      </c>
      <c r="T895">
        <v>18</v>
      </c>
      <c r="U895">
        <v>12</v>
      </c>
      <c r="V895" t="s">
        <v>290</v>
      </c>
      <c r="W895" t="s">
        <v>290</v>
      </c>
      <c r="X895" t="s">
        <v>290</v>
      </c>
      <c r="Y895" t="s">
        <v>290</v>
      </c>
      <c r="Z895" t="s">
        <v>290</v>
      </c>
      <c r="AA895" t="s">
        <v>290</v>
      </c>
      <c r="AB895" t="s">
        <v>290</v>
      </c>
      <c r="AC895" t="s">
        <v>290</v>
      </c>
      <c r="AD895" t="s">
        <v>290</v>
      </c>
      <c r="AE895" t="s">
        <v>290</v>
      </c>
      <c r="AF895" t="s">
        <v>290</v>
      </c>
      <c r="AG895" t="s">
        <v>290</v>
      </c>
      <c r="AH895" t="s">
        <v>290</v>
      </c>
      <c r="AI895" t="s">
        <v>290</v>
      </c>
      <c r="AJ895">
        <v>52</v>
      </c>
      <c r="AK895" t="s">
        <v>290</v>
      </c>
      <c r="AL895">
        <v>14</v>
      </c>
      <c r="AM895">
        <v>39</v>
      </c>
      <c r="AN895" t="s">
        <v>290</v>
      </c>
      <c r="AO895">
        <v>47</v>
      </c>
      <c r="AP895">
        <v>11</v>
      </c>
      <c r="AQ895">
        <v>81</v>
      </c>
      <c r="AR895">
        <v>82</v>
      </c>
      <c r="AS895">
        <v>163</v>
      </c>
      <c r="AT895">
        <v>41.648905999999997</v>
      </c>
      <c r="AU895">
        <v>-88.089730000000003</v>
      </c>
      <c r="AV895">
        <v>1</v>
      </c>
      <c r="AW895" t="s">
        <v>16343</v>
      </c>
      <c r="AX895">
        <v>505</v>
      </c>
      <c r="AY895" t="s">
        <v>18485</v>
      </c>
      <c r="BB895" t="s">
        <v>4423</v>
      </c>
      <c r="BC895" t="s">
        <v>288</v>
      </c>
      <c r="BD895" t="s">
        <v>16927</v>
      </c>
      <c r="BE895">
        <v>60446</v>
      </c>
      <c r="BF895" t="s">
        <v>16346</v>
      </c>
      <c r="BG895" t="s">
        <v>204</v>
      </c>
      <c r="BH895" t="b">
        <f>IFERROR(MATCH('2020'!A895, '2021'!A:A, 0) &gt;0, FALSE)</f>
        <v>1</v>
      </c>
    </row>
    <row r="896" spans="1:60">
      <c r="A896" t="s">
        <v>4425</v>
      </c>
      <c r="B896" t="s">
        <v>4426</v>
      </c>
      <c r="D896" t="s">
        <v>304</v>
      </c>
      <c r="E896" t="s">
        <v>1368</v>
      </c>
      <c r="F896" t="s">
        <v>4427</v>
      </c>
      <c r="G896" t="s">
        <v>4428</v>
      </c>
      <c r="H896" t="s">
        <v>288</v>
      </c>
      <c r="I896">
        <v>60441</v>
      </c>
      <c r="J896" t="s">
        <v>18486</v>
      </c>
      <c r="K896" t="s">
        <v>204</v>
      </c>
      <c r="L896">
        <v>2.8</v>
      </c>
      <c r="M896">
        <v>13</v>
      </c>
      <c r="N896">
        <v>3.3</v>
      </c>
      <c r="O896">
        <v>19.100000000000001</v>
      </c>
      <c r="P896">
        <v>20</v>
      </c>
      <c r="Q896">
        <v>16</v>
      </c>
      <c r="R896">
        <v>13</v>
      </c>
      <c r="S896">
        <v>15</v>
      </c>
      <c r="T896" t="s">
        <v>290</v>
      </c>
      <c r="U896">
        <v>16</v>
      </c>
      <c r="V896">
        <v>12</v>
      </c>
      <c r="W896">
        <v>12</v>
      </c>
      <c r="X896">
        <v>13</v>
      </c>
      <c r="Y896" t="s">
        <v>290</v>
      </c>
      <c r="Z896" t="s">
        <v>290</v>
      </c>
      <c r="AA896" t="s">
        <v>290</v>
      </c>
      <c r="AB896" t="s">
        <v>290</v>
      </c>
      <c r="AC896" t="s">
        <v>290</v>
      </c>
      <c r="AD896" t="s">
        <v>290</v>
      </c>
      <c r="AE896" t="s">
        <v>290</v>
      </c>
      <c r="AF896" t="s">
        <v>290</v>
      </c>
      <c r="AG896" t="s">
        <v>290</v>
      </c>
      <c r="AH896" t="s">
        <v>290</v>
      </c>
      <c r="AI896" t="s">
        <v>290</v>
      </c>
      <c r="AJ896">
        <v>26</v>
      </c>
      <c r="AK896" t="s">
        <v>290</v>
      </c>
      <c r="AL896">
        <v>11</v>
      </c>
      <c r="AM896" t="s">
        <v>290</v>
      </c>
      <c r="AN896" t="s">
        <v>290</v>
      </c>
      <c r="AO896">
        <v>100</v>
      </c>
      <c r="AP896" t="s">
        <v>290</v>
      </c>
      <c r="AQ896">
        <v>76</v>
      </c>
      <c r="AR896">
        <v>66</v>
      </c>
      <c r="AS896">
        <v>142</v>
      </c>
      <c r="AT896">
        <v>41.585290000000001</v>
      </c>
      <c r="AU896">
        <v>-88.056443000000002</v>
      </c>
      <c r="AV896">
        <v>1</v>
      </c>
      <c r="AW896" t="s">
        <v>16343</v>
      </c>
      <c r="AX896">
        <v>1201</v>
      </c>
      <c r="AY896" t="s">
        <v>16394</v>
      </c>
      <c r="BB896" t="s">
        <v>4428</v>
      </c>
      <c r="BC896" t="s">
        <v>288</v>
      </c>
      <c r="BD896" t="s">
        <v>16927</v>
      </c>
      <c r="BE896">
        <v>60441</v>
      </c>
      <c r="BF896" t="s">
        <v>16346</v>
      </c>
      <c r="BG896" t="s">
        <v>204</v>
      </c>
      <c r="BH896" t="b">
        <f>IFERROR(MATCH('2020'!A896, '2021'!A:A, 0) &gt;0, FALSE)</f>
        <v>1</v>
      </c>
    </row>
    <row r="897" spans="1:60">
      <c r="A897" t="s">
        <v>4430</v>
      </c>
      <c r="B897" t="s">
        <v>786</v>
      </c>
      <c r="D897" t="s">
        <v>3525</v>
      </c>
      <c r="E897" t="s">
        <v>18487</v>
      </c>
      <c r="F897" t="s">
        <v>4433</v>
      </c>
      <c r="G897" t="s">
        <v>4428</v>
      </c>
      <c r="H897" t="s">
        <v>288</v>
      </c>
      <c r="I897">
        <v>60441</v>
      </c>
      <c r="J897" t="s">
        <v>18488</v>
      </c>
      <c r="K897" t="s">
        <v>204</v>
      </c>
      <c r="L897">
        <v>1</v>
      </c>
      <c r="M897">
        <v>13.2</v>
      </c>
      <c r="N897">
        <v>2</v>
      </c>
      <c r="O897">
        <v>16.2</v>
      </c>
      <c r="P897">
        <v>38</v>
      </c>
      <c r="Q897">
        <v>26</v>
      </c>
      <c r="R897">
        <v>14</v>
      </c>
      <c r="S897">
        <v>15</v>
      </c>
      <c r="T897">
        <v>22</v>
      </c>
      <c r="U897">
        <v>19</v>
      </c>
      <c r="V897">
        <v>21</v>
      </c>
      <c r="W897">
        <v>21</v>
      </c>
      <c r="X897">
        <v>18</v>
      </c>
      <c r="Y897">
        <v>23</v>
      </c>
      <c r="Z897" t="s">
        <v>290</v>
      </c>
      <c r="AA897" t="s">
        <v>290</v>
      </c>
      <c r="AB897" t="s">
        <v>290</v>
      </c>
      <c r="AC897" t="s">
        <v>290</v>
      </c>
      <c r="AD897" t="s">
        <v>290</v>
      </c>
      <c r="AE897" t="s">
        <v>290</v>
      </c>
      <c r="AF897" t="s">
        <v>290</v>
      </c>
      <c r="AG897" t="s">
        <v>290</v>
      </c>
      <c r="AH897">
        <v>11</v>
      </c>
      <c r="AI897" t="s">
        <v>290</v>
      </c>
      <c r="AJ897">
        <v>14</v>
      </c>
      <c r="AK897" t="s">
        <v>290</v>
      </c>
      <c r="AL897" t="s">
        <v>290</v>
      </c>
      <c r="AM897" t="s">
        <v>290</v>
      </c>
      <c r="AN897" t="s">
        <v>290</v>
      </c>
      <c r="AO897">
        <v>192</v>
      </c>
      <c r="AP897">
        <v>16</v>
      </c>
      <c r="AQ897">
        <v>121</v>
      </c>
      <c r="AR897">
        <v>108</v>
      </c>
      <c r="AS897">
        <v>229</v>
      </c>
      <c r="AT897">
        <v>41.591625999999998</v>
      </c>
      <c r="AU897">
        <v>-88.050038000000001</v>
      </c>
      <c r="AV897">
        <v>1</v>
      </c>
      <c r="AW897" t="s">
        <v>16343</v>
      </c>
      <c r="AX897">
        <v>529</v>
      </c>
      <c r="AY897" t="s">
        <v>18489</v>
      </c>
      <c r="BB897" t="s">
        <v>4428</v>
      </c>
      <c r="BC897" t="s">
        <v>288</v>
      </c>
      <c r="BD897" t="s">
        <v>16927</v>
      </c>
      <c r="BE897">
        <v>60441</v>
      </c>
      <c r="BF897" t="s">
        <v>16346</v>
      </c>
      <c r="BG897" t="s">
        <v>204</v>
      </c>
      <c r="BH897" t="b">
        <f>IFERROR(MATCH('2020'!A897, '2021'!A:A, 0) &gt;0, FALSE)</f>
        <v>1</v>
      </c>
    </row>
    <row r="898" spans="1:60">
      <c r="A898" t="s">
        <v>4434</v>
      </c>
      <c r="B898" t="s">
        <v>4435</v>
      </c>
      <c r="D898" t="s">
        <v>787</v>
      </c>
      <c r="E898" t="s">
        <v>4436</v>
      </c>
      <c r="F898" t="s">
        <v>4437</v>
      </c>
      <c r="G898" t="s">
        <v>4438</v>
      </c>
      <c r="H898" t="s">
        <v>288</v>
      </c>
      <c r="I898">
        <v>60442</v>
      </c>
      <c r="J898" t="s">
        <v>18490</v>
      </c>
      <c r="K898" t="s">
        <v>204</v>
      </c>
      <c r="L898">
        <v>1</v>
      </c>
      <c r="M898">
        <v>12</v>
      </c>
      <c r="N898">
        <v>4</v>
      </c>
      <c r="O898">
        <v>17</v>
      </c>
      <c r="P898">
        <v>25</v>
      </c>
      <c r="Q898" t="s">
        <v>290</v>
      </c>
      <c r="R898">
        <v>13</v>
      </c>
      <c r="S898">
        <v>13</v>
      </c>
      <c r="T898" t="s">
        <v>290</v>
      </c>
      <c r="U898">
        <v>13</v>
      </c>
      <c r="V898">
        <v>12</v>
      </c>
      <c r="W898">
        <v>10</v>
      </c>
      <c r="X898" t="s">
        <v>290</v>
      </c>
      <c r="Y898">
        <v>14</v>
      </c>
      <c r="Z898" t="s">
        <v>290</v>
      </c>
      <c r="AA898" t="s">
        <v>290</v>
      </c>
      <c r="AB898" t="s">
        <v>290</v>
      </c>
      <c r="AC898" t="s">
        <v>290</v>
      </c>
      <c r="AD898" t="s">
        <v>290</v>
      </c>
      <c r="AE898" t="s">
        <v>290</v>
      </c>
      <c r="AF898" t="s">
        <v>290</v>
      </c>
      <c r="AG898" t="s">
        <v>290</v>
      </c>
      <c r="AH898" t="s">
        <v>290</v>
      </c>
      <c r="AI898" t="s">
        <v>290</v>
      </c>
      <c r="AJ898" t="s">
        <v>290</v>
      </c>
      <c r="AK898" t="s">
        <v>290</v>
      </c>
      <c r="AL898" t="s">
        <v>290</v>
      </c>
      <c r="AM898" t="s">
        <v>290</v>
      </c>
      <c r="AN898" t="s">
        <v>290</v>
      </c>
      <c r="AO898">
        <v>114</v>
      </c>
      <c r="AP898" t="s">
        <v>290</v>
      </c>
      <c r="AQ898">
        <v>72</v>
      </c>
      <c r="AR898">
        <v>54</v>
      </c>
      <c r="AS898">
        <v>126</v>
      </c>
      <c r="AT898">
        <v>41.422530000000002</v>
      </c>
      <c r="AU898">
        <v>-87.985889999999998</v>
      </c>
      <c r="AV898">
        <v>0.33</v>
      </c>
      <c r="AW898" t="s">
        <v>16365</v>
      </c>
      <c r="AX898">
        <v>70</v>
      </c>
      <c r="AY898" t="s">
        <v>16366</v>
      </c>
      <c r="BB898" t="s">
        <v>4438</v>
      </c>
      <c r="BC898" t="s">
        <v>288</v>
      </c>
      <c r="BD898" t="s">
        <v>16927</v>
      </c>
      <c r="BE898">
        <v>60442</v>
      </c>
      <c r="BF898" t="s">
        <v>16346</v>
      </c>
      <c r="BG898" t="s">
        <v>16363</v>
      </c>
      <c r="BH898" t="b">
        <f>IFERROR(MATCH('2020'!A898, '2021'!A:A, 0) &gt;0, FALSE)</f>
        <v>1</v>
      </c>
    </row>
    <row r="899" spans="1:60">
      <c r="A899" t="s">
        <v>4440</v>
      </c>
      <c r="B899" t="s">
        <v>2699</v>
      </c>
      <c r="C899" t="s">
        <v>283</v>
      </c>
      <c r="D899" t="s">
        <v>1446</v>
      </c>
      <c r="E899" t="s">
        <v>4302</v>
      </c>
      <c r="F899" t="s">
        <v>4443</v>
      </c>
      <c r="G899" t="s">
        <v>4444</v>
      </c>
      <c r="H899" t="s">
        <v>288</v>
      </c>
      <c r="I899">
        <v>60448</v>
      </c>
      <c r="J899" t="s">
        <v>18491</v>
      </c>
      <c r="K899" t="s">
        <v>204</v>
      </c>
      <c r="L899">
        <v>2</v>
      </c>
      <c r="M899">
        <v>25.7</v>
      </c>
      <c r="N899">
        <v>9.1999999999999993</v>
      </c>
      <c r="O899">
        <v>36.9</v>
      </c>
      <c r="P899">
        <v>87</v>
      </c>
      <c r="Q899">
        <v>53</v>
      </c>
      <c r="R899">
        <v>31</v>
      </c>
      <c r="S899">
        <v>43</v>
      </c>
      <c r="T899">
        <v>45</v>
      </c>
      <c r="U899">
        <v>37</v>
      </c>
      <c r="V899">
        <v>39</v>
      </c>
      <c r="W899">
        <v>51</v>
      </c>
      <c r="X899">
        <v>46</v>
      </c>
      <c r="Y899">
        <v>53</v>
      </c>
      <c r="Z899" t="s">
        <v>290</v>
      </c>
      <c r="AA899" t="s">
        <v>290</v>
      </c>
      <c r="AB899" t="s">
        <v>290</v>
      </c>
      <c r="AC899" t="s">
        <v>290</v>
      </c>
      <c r="AD899" t="s">
        <v>290</v>
      </c>
      <c r="AE899" t="s">
        <v>290</v>
      </c>
      <c r="AF899" t="s">
        <v>290</v>
      </c>
      <c r="AG899" t="s">
        <v>290</v>
      </c>
      <c r="AH899">
        <v>15</v>
      </c>
      <c r="AI899" t="s">
        <v>290</v>
      </c>
      <c r="AJ899" t="s">
        <v>290</v>
      </c>
      <c r="AK899" t="s">
        <v>290</v>
      </c>
      <c r="AL899" t="s">
        <v>290</v>
      </c>
      <c r="AM899" t="s">
        <v>290</v>
      </c>
      <c r="AN899" t="s">
        <v>290</v>
      </c>
      <c r="AO899">
        <v>467</v>
      </c>
      <c r="AP899">
        <v>19</v>
      </c>
      <c r="AQ899">
        <v>250</v>
      </c>
      <c r="AR899">
        <v>250</v>
      </c>
      <c r="AS899">
        <v>500</v>
      </c>
      <c r="AT899">
        <v>41.534875</v>
      </c>
      <c r="AU899">
        <v>-87.894615000000002</v>
      </c>
      <c r="AV899">
        <v>1</v>
      </c>
      <c r="AW899" t="s">
        <v>16360</v>
      </c>
      <c r="AX899">
        <v>11409</v>
      </c>
      <c r="AY899" t="s">
        <v>18492</v>
      </c>
      <c r="BB899" t="s">
        <v>4444</v>
      </c>
      <c r="BC899" t="s">
        <v>288</v>
      </c>
      <c r="BD899" t="s">
        <v>16927</v>
      </c>
      <c r="BE899">
        <v>60448</v>
      </c>
      <c r="BF899" t="s">
        <v>16346</v>
      </c>
      <c r="BG899" t="s">
        <v>16363</v>
      </c>
      <c r="BH899" t="b">
        <f>IFERROR(MATCH('2020'!A899, '2021'!A:A, 0) &gt;0, FALSE)</f>
        <v>1</v>
      </c>
    </row>
    <row r="900" spans="1:60">
      <c r="A900" t="s">
        <v>4446</v>
      </c>
      <c r="B900" t="s">
        <v>4447</v>
      </c>
      <c r="C900" t="s">
        <v>283</v>
      </c>
      <c r="D900" t="s">
        <v>1119</v>
      </c>
      <c r="E900" t="s">
        <v>4448</v>
      </c>
      <c r="F900" t="s">
        <v>4449</v>
      </c>
      <c r="G900" t="s">
        <v>4450</v>
      </c>
      <c r="H900" t="s">
        <v>288</v>
      </c>
      <c r="I900">
        <v>60544</v>
      </c>
      <c r="J900" t="s">
        <v>18493</v>
      </c>
      <c r="K900" t="s">
        <v>204</v>
      </c>
      <c r="L900">
        <v>2</v>
      </c>
      <c r="M900">
        <v>26.2</v>
      </c>
      <c r="N900">
        <v>10</v>
      </c>
      <c r="O900">
        <v>38.200000000000003</v>
      </c>
      <c r="P900">
        <v>31</v>
      </c>
      <c r="Q900">
        <v>39</v>
      </c>
      <c r="R900">
        <v>39</v>
      </c>
      <c r="S900">
        <v>27</v>
      </c>
      <c r="T900">
        <v>28</v>
      </c>
      <c r="U900">
        <v>31</v>
      </c>
      <c r="V900">
        <v>39</v>
      </c>
      <c r="W900">
        <v>45</v>
      </c>
      <c r="X900">
        <v>42</v>
      </c>
      <c r="Y900">
        <v>43</v>
      </c>
      <c r="Z900" t="s">
        <v>290</v>
      </c>
      <c r="AA900" t="s">
        <v>290</v>
      </c>
      <c r="AB900" t="s">
        <v>290</v>
      </c>
      <c r="AC900" t="s">
        <v>290</v>
      </c>
      <c r="AD900" t="s">
        <v>290</v>
      </c>
      <c r="AE900" t="s">
        <v>290</v>
      </c>
      <c r="AF900" t="s">
        <v>290</v>
      </c>
      <c r="AG900" t="s">
        <v>290</v>
      </c>
      <c r="AH900" t="s">
        <v>290</v>
      </c>
      <c r="AI900" t="s">
        <v>290</v>
      </c>
      <c r="AJ900">
        <v>38</v>
      </c>
      <c r="AK900" t="s">
        <v>290</v>
      </c>
      <c r="AL900">
        <v>17</v>
      </c>
      <c r="AM900" t="s">
        <v>290</v>
      </c>
      <c r="AN900" t="s">
        <v>290</v>
      </c>
      <c r="AO900">
        <v>278</v>
      </c>
      <c r="AP900">
        <v>25</v>
      </c>
      <c r="AQ900">
        <v>194</v>
      </c>
      <c r="AR900">
        <v>170</v>
      </c>
      <c r="AS900">
        <v>364</v>
      </c>
      <c r="AT900">
        <v>41.597712999999999</v>
      </c>
      <c r="AU900">
        <v>-88.199612999999999</v>
      </c>
      <c r="AV900">
        <v>1</v>
      </c>
      <c r="AW900" t="s">
        <v>16343</v>
      </c>
      <c r="AX900">
        <v>15629</v>
      </c>
      <c r="AY900" t="s">
        <v>18494</v>
      </c>
      <c r="BB900" t="s">
        <v>4450</v>
      </c>
      <c r="BC900" t="s">
        <v>288</v>
      </c>
      <c r="BD900" t="s">
        <v>16927</v>
      </c>
      <c r="BE900">
        <v>60544</v>
      </c>
      <c r="BF900" t="s">
        <v>16346</v>
      </c>
      <c r="BG900" t="s">
        <v>204</v>
      </c>
      <c r="BH900" t="b">
        <f>IFERROR(MATCH('2020'!A900, '2021'!A:A, 0) &gt;0, FALSE)</f>
        <v>1</v>
      </c>
    </row>
    <row r="901" spans="1:60">
      <c r="A901" t="s">
        <v>13197</v>
      </c>
      <c r="B901" t="s">
        <v>11223</v>
      </c>
      <c r="C901" t="s">
        <v>283</v>
      </c>
      <c r="D901" t="s">
        <v>2510</v>
      </c>
      <c r="E901" t="s">
        <v>18495</v>
      </c>
      <c r="F901" t="s">
        <v>11226</v>
      </c>
      <c r="G901" t="s">
        <v>11227</v>
      </c>
      <c r="H901" t="s">
        <v>288</v>
      </c>
      <c r="I901">
        <v>60481</v>
      </c>
      <c r="J901" t="s">
        <v>18496</v>
      </c>
      <c r="K901" t="s">
        <v>204</v>
      </c>
      <c r="L901">
        <v>0.5</v>
      </c>
      <c r="M901">
        <v>8</v>
      </c>
      <c r="N901">
        <v>1</v>
      </c>
      <c r="O901">
        <v>9.5</v>
      </c>
      <c r="P901">
        <v>16</v>
      </c>
      <c r="Q901" t="s">
        <v>290</v>
      </c>
      <c r="R901">
        <v>12</v>
      </c>
      <c r="S901" t="s">
        <v>290</v>
      </c>
      <c r="T901" t="s">
        <v>290</v>
      </c>
      <c r="U901" t="s">
        <v>290</v>
      </c>
      <c r="V901" t="s">
        <v>290</v>
      </c>
      <c r="W901" t="s">
        <v>290</v>
      </c>
      <c r="X901" t="s">
        <v>290</v>
      </c>
      <c r="Y901">
        <v>10</v>
      </c>
      <c r="Z901" t="s">
        <v>290</v>
      </c>
      <c r="AA901" t="s">
        <v>290</v>
      </c>
      <c r="AB901" t="s">
        <v>290</v>
      </c>
      <c r="AC901" t="s">
        <v>290</v>
      </c>
      <c r="AD901" t="s">
        <v>290</v>
      </c>
      <c r="AE901" t="s">
        <v>290</v>
      </c>
      <c r="AF901" t="s">
        <v>290</v>
      </c>
      <c r="AG901" t="s">
        <v>290</v>
      </c>
      <c r="AH901" t="s">
        <v>290</v>
      </c>
      <c r="AI901" t="s">
        <v>290</v>
      </c>
      <c r="AJ901" t="s">
        <v>290</v>
      </c>
      <c r="AK901" t="s">
        <v>290</v>
      </c>
      <c r="AL901" t="s">
        <v>290</v>
      </c>
      <c r="AM901" t="s">
        <v>290</v>
      </c>
      <c r="AN901" t="s">
        <v>290</v>
      </c>
      <c r="AO901">
        <v>78</v>
      </c>
      <c r="AP901" t="s">
        <v>290</v>
      </c>
      <c r="AQ901">
        <v>47</v>
      </c>
      <c r="AR901">
        <v>37</v>
      </c>
      <c r="AS901">
        <v>84</v>
      </c>
      <c r="AT901">
        <v>41.303745999999997</v>
      </c>
      <c r="AU901">
        <v>-88.142374000000004</v>
      </c>
      <c r="AV901">
        <v>1</v>
      </c>
      <c r="AW901" t="s">
        <v>16343</v>
      </c>
      <c r="AX901">
        <v>626</v>
      </c>
      <c r="AY901" t="s">
        <v>18497</v>
      </c>
      <c r="BB901" t="s">
        <v>11227</v>
      </c>
      <c r="BC901" t="s">
        <v>288</v>
      </c>
      <c r="BD901" t="s">
        <v>16927</v>
      </c>
      <c r="BE901">
        <v>60481</v>
      </c>
      <c r="BF901" t="s">
        <v>16346</v>
      </c>
      <c r="BG901" t="s">
        <v>204</v>
      </c>
      <c r="BH901" t="b">
        <f>IFERROR(MATCH('2020'!A901, '2021'!A:A, 0) &gt;0, FALSE)</f>
        <v>0</v>
      </c>
    </row>
    <row r="902" spans="1:60">
      <c r="A902" t="s">
        <v>4452</v>
      </c>
      <c r="B902" t="s">
        <v>439</v>
      </c>
      <c r="C902" t="s">
        <v>283</v>
      </c>
      <c r="D902" t="s">
        <v>18498</v>
      </c>
      <c r="E902" t="s">
        <v>18499</v>
      </c>
      <c r="F902" t="s">
        <v>4454</v>
      </c>
      <c r="G902" t="s">
        <v>4455</v>
      </c>
      <c r="H902" t="s">
        <v>288</v>
      </c>
      <c r="I902">
        <v>60401</v>
      </c>
      <c r="J902" t="s">
        <v>18500</v>
      </c>
      <c r="K902" t="s">
        <v>204</v>
      </c>
      <c r="L902">
        <v>0.5</v>
      </c>
      <c r="M902">
        <v>5.7</v>
      </c>
      <c r="N902">
        <v>4</v>
      </c>
      <c r="O902">
        <v>10.199999999999999</v>
      </c>
      <c r="P902">
        <v>32</v>
      </c>
      <c r="Q902" t="s">
        <v>290</v>
      </c>
      <c r="R902" t="s">
        <v>290</v>
      </c>
      <c r="S902" t="s">
        <v>290</v>
      </c>
      <c r="T902" t="s">
        <v>290</v>
      </c>
      <c r="U902" t="s">
        <v>290</v>
      </c>
      <c r="V902" t="s">
        <v>290</v>
      </c>
      <c r="W902" t="s">
        <v>290</v>
      </c>
      <c r="X902" t="s">
        <v>290</v>
      </c>
      <c r="Y902" t="s">
        <v>290</v>
      </c>
      <c r="Z902" t="s">
        <v>290</v>
      </c>
      <c r="AA902" t="s">
        <v>290</v>
      </c>
      <c r="AB902" t="s">
        <v>290</v>
      </c>
      <c r="AC902" t="s">
        <v>290</v>
      </c>
      <c r="AD902" t="s">
        <v>290</v>
      </c>
      <c r="AE902" t="s">
        <v>290</v>
      </c>
      <c r="AF902" t="s">
        <v>290</v>
      </c>
      <c r="AG902" t="s">
        <v>290</v>
      </c>
      <c r="AH902" t="s">
        <v>290</v>
      </c>
      <c r="AI902" t="s">
        <v>290</v>
      </c>
      <c r="AJ902" t="s">
        <v>290</v>
      </c>
      <c r="AK902" t="s">
        <v>290</v>
      </c>
      <c r="AL902" t="s">
        <v>290</v>
      </c>
      <c r="AM902" t="s">
        <v>290</v>
      </c>
      <c r="AN902" t="s">
        <v>290</v>
      </c>
      <c r="AO902">
        <v>61</v>
      </c>
      <c r="AP902" t="s">
        <v>290</v>
      </c>
      <c r="AQ902">
        <v>30</v>
      </c>
      <c r="AR902">
        <v>36</v>
      </c>
      <c r="AS902">
        <v>66</v>
      </c>
      <c r="AT902">
        <v>41.356872000000003</v>
      </c>
      <c r="AU902">
        <v>-87.626722999999998</v>
      </c>
      <c r="AV902">
        <v>0.33</v>
      </c>
      <c r="AW902" t="s">
        <v>16365</v>
      </c>
      <c r="AX902">
        <v>369</v>
      </c>
      <c r="AY902" t="s">
        <v>16366</v>
      </c>
      <c r="BB902" t="s">
        <v>4455</v>
      </c>
      <c r="BC902" t="s">
        <v>288</v>
      </c>
      <c r="BD902" t="s">
        <v>16927</v>
      </c>
      <c r="BE902">
        <v>60401</v>
      </c>
      <c r="BF902" t="s">
        <v>16346</v>
      </c>
      <c r="BG902" t="s">
        <v>16363</v>
      </c>
      <c r="BH902" t="b">
        <f>IFERROR(MATCH('2020'!A902, '2021'!A:A, 0) &gt;0, FALSE)</f>
        <v>1</v>
      </c>
    </row>
    <row r="903" spans="1:60">
      <c r="A903" t="s">
        <v>4457</v>
      </c>
      <c r="B903" t="s">
        <v>4458</v>
      </c>
      <c r="D903" t="s">
        <v>2940</v>
      </c>
      <c r="E903" t="s">
        <v>18501</v>
      </c>
      <c r="F903" t="s">
        <v>4461</v>
      </c>
      <c r="G903" t="s">
        <v>4462</v>
      </c>
      <c r="H903" t="s">
        <v>288</v>
      </c>
      <c r="I903">
        <v>60417</v>
      </c>
      <c r="J903" t="s">
        <v>18502</v>
      </c>
      <c r="K903" t="s">
        <v>204</v>
      </c>
      <c r="L903">
        <v>0</v>
      </c>
      <c r="M903">
        <v>12.8</v>
      </c>
      <c r="N903">
        <v>6.5</v>
      </c>
      <c r="O903">
        <v>19.3</v>
      </c>
      <c r="P903">
        <v>29</v>
      </c>
      <c r="Q903">
        <v>14</v>
      </c>
      <c r="R903">
        <v>14</v>
      </c>
      <c r="S903">
        <v>20</v>
      </c>
      <c r="T903">
        <v>15</v>
      </c>
      <c r="U903">
        <v>13</v>
      </c>
      <c r="V903">
        <v>18</v>
      </c>
      <c r="W903">
        <v>21</v>
      </c>
      <c r="X903">
        <v>26</v>
      </c>
      <c r="Y903">
        <v>20</v>
      </c>
      <c r="Z903" t="s">
        <v>290</v>
      </c>
      <c r="AA903" t="s">
        <v>290</v>
      </c>
      <c r="AB903" t="s">
        <v>290</v>
      </c>
      <c r="AC903" t="s">
        <v>290</v>
      </c>
      <c r="AD903" t="s">
        <v>290</v>
      </c>
      <c r="AE903" t="s">
        <v>290</v>
      </c>
      <c r="AF903" t="s">
        <v>290</v>
      </c>
      <c r="AG903" t="s">
        <v>290</v>
      </c>
      <c r="AH903" t="s">
        <v>290</v>
      </c>
      <c r="AI903" t="s">
        <v>290</v>
      </c>
      <c r="AJ903" t="s">
        <v>290</v>
      </c>
      <c r="AK903" t="s">
        <v>290</v>
      </c>
      <c r="AL903" t="s">
        <v>290</v>
      </c>
      <c r="AM903">
        <v>28</v>
      </c>
      <c r="AN903" t="s">
        <v>290</v>
      </c>
      <c r="AO903">
        <v>147</v>
      </c>
      <c r="AP903" t="s">
        <v>290</v>
      </c>
      <c r="AQ903">
        <v>87</v>
      </c>
      <c r="AR903">
        <v>103</v>
      </c>
      <c r="AS903">
        <v>190</v>
      </c>
      <c r="AT903">
        <v>41.443071000000003</v>
      </c>
      <c r="AU903">
        <v>-87.629147000000003</v>
      </c>
      <c r="AV903">
        <v>1</v>
      </c>
      <c r="AW903" t="s">
        <v>16343</v>
      </c>
      <c r="AX903">
        <v>448</v>
      </c>
      <c r="AY903" t="s">
        <v>18503</v>
      </c>
      <c r="BB903" t="s">
        <v>4462</v>
      </c>
      <c r="BC903" t="s">
        <v>288</v>
      </c>
      <c r="BD903" t="s">
        <v>16927</v>
      </c>
      <c r="BE903">
        <v>60417</v>
      </c>
      <c r="BF903" t="s">
        <v>16346</v>
      </c>
      <c r="BG903" t="s">
        <v>204</v>
      </c>
      <c r="BH903" t="b">
        <f>IFERROR(MATCH('2020'!A903, '2021'!A:A, 0) &gt;0, FALSE)</f>
        <v>1</v>
      </c>
    </row>
    <row r="904" spans="1:60">
      <c r="A904" t="s">
        <v>4464</v>
      </c>
      <c r="B904" t="s">
        <v>4465</v>
      </c>
      <c r="D904" t="s">
        <v>1777</v>
      </c>
      <c r="E904" t="s">
        <v>18504</v>
      </c>
      <c r="F904" t="s">
        <v>4466</v>
      </c>
      <c r="G904" t="s">
        <v>4467</v>
      </c>
      <c r="H904" t="s">
        <v>288</v>
      </c>
      <c r="I904">
        <v>60440</v>
      </c>
      <c r="J904" t="s">
        <v>18505</v>
      </c>
      <c r="K904" t="s">
        <v>204</v>
      </c>
      <c r="L904">
        <v>2</v>
      </c>
      <c r="M904">
        <v>4</v>
      </c>
      <c r="N904">
        <v>3.5</v>
      </c>
      <c r="O904">
        <v>9.5</v>
      </c>
      <c r="P904">
        <v>15</v>
      </c>
      <c r="Q904" t="s">
        <v>290</v>
      </c>
      <c r="R904" t="s">
        <v>290</v>
      </c>
      <c r="S904" t="s">
        <v>290</v>
      </c>
      <c r="T904" t="s">
        <v>290</v>
      </c>
      <c r="U904" t="s">
        <v>290</v>
      </c>
      <c r="V904" t="s">
        <v>290</v>
      </c>
      <c r="W904" t="s">
        <v>290</v>
      </c>
      <c r="X904" t="s">
        <v>290</v>
      </c>
      <c r="Y904" t="s">
        <v>290</v>
      </c>
      <c r="Z904" t="s">
        <v>290</v>
      </c>
      <c r="AA904" t="s">
        <v>290</v>
      </c>
      <c r="AB904" t="s">
        <v>290</v>
      </c>
      <c r="AC904" t="s">
        <v>290</v>
      </c>
      <c r="AD904" t="s">
        <v>290</v>
      </c>
      <c r="AE904" t="s">
        <v>290</v>
      </c>
      <c r="AF904" t="s">
        <v>290</v>
      </c>
      <c r="AG904" t="s">
        <v>290</v>
      </c>
      <c r="AH904" t="s">
        <v>290</v>
      </c>
      <c r="AI904" t="s">
        <v>290</v>
      </c>
      <c r="AJ904" t="s">
        <v>290</v>
      </c>
      <c r="AK904" t="s">
        <v>290</v>
      </c>
      <c r="AL904" t="s">
        <v>290</v>
      </c>
      <c r="AM904">
        <v>11</v>
      </c>
      <c r="AN904" t="s">
        <v>290</v>
      </c>
      <c r="AO904">
        <v>13</v>
      </c>
      <c r="AP904">
        <v>10</v>
      </c>
      <c r="AQ904">
        <v>13</v>
      </c>
      <c r="AR904">
        <v>23</v>
      </c>
      <c r="AS904">
        <v>36</v>
      </c>
      <c r="AT904">
        <v>41.699536999999999</v>
      </c>
      <c r="AU904">
        <v>-88.056867999999994</v>
      </c>
      <c r="AV904">
        <v>1</v>
      </c>
      <c r="AW904" t="s">
        <v>16343</v>
      </c>
      <c r="AX904">
        <v>314</v>
      </c>
      <c r="AY904" t="s">
        <v>18506</v>
      </c>
      <c r="BB904" t="s">
        <v>4467</v>
      </c>
      <c r="BC904" t="s">
        <v>288</v>
      </c>
      <c r="BD904" t="s">
        <v>16927</v>
      </c>
      <c r="BE904">
        <v>60440</v>
      </c>
      <c r="BF904" t="s">
        <v>16346</v>
      </c>
      <c r="BG904" t="s">
        <v>204</v>
      </c>
      <c r="BH904" t="b">
        <f>IFERROR(MATCH('2020'!A904, '2021'!A:A, 0) &gt;0, FALSE)</f>
        <v>1</v>
      </c>
    </row>
    <row r="905" spans="1:60">
      <c r="A905" t="s">
        <v>4469</v>
      </c>
      <c r="B905" t="s">
        <v>4470</v>
      </c>
      <c r="C905" t="s">
        <v>283</v>
      </c>
      <c r="D905" t="s">
        <v>651</v>
      </c>
      <c r="E905" t="s">
        <v>4471</v>
      </c>
      <c r="F905" t="s">
        <v>4472</v>
      </c>
      <c r="G905" t="s">
        <v>4409</v>
      </c>
      <c r="H905" t="s">
        <v>288</v>
      </c>
      <c r="I905">
        <v>60451</v>
      </c>
      <c r="J905" t="s">
        <v>18507</v>
      </c>
      <c r="K905" t="s">
        <v>204</v>
      </c>
      <c r="L905">
        <v>1</v>
      </c>
      <c r="M905">
        <v>11.5</v>
      </c>
      <c r="N905">
        <v>5.5</v>
      </c>
      <c r="O905">
        <v>18</v>
      </c>
      <c r="P905">
        <v>46</v>
      </c>
      <c r="Q905">
        <v>14</v>
      </c>
      <c r="R905">
        <v>10</v>
      </c>
      <c r="S905">
        <v>11</v>
      </c>
      <c r="T905" t="s">
        <v>290</v>
      </c>
      <c r="U905">
        <v>12</v>
      </c>
      <c r="V905">
        <v>12</v>
      </c>
      <c r="W905">
        <v>14</v>
      </c>
      <c r="X905">
        <v>12</v>
      </c>
      <c r="Y905">
        <v>17</v>
      </c>
      <c r="Z905" t="s">
        <v>290</v>
      </c>
      <c r="AA905" t="s">
        <v>290</v>
      </c>
      <c r="AB905" t="s">
        <v>290</v>
      </c>
      <c r="AC905" t="s">
        <v>290</v>
      </c>
      <c r="AD905" t="s">
        <v>290</v>
      </c>
      <c r="AE905" t="s">
        <v>290</v>
      </c>
      <c r="AF905" t="s">
        <v>290</v>
      </c>
      <c r="AG905" t="s">
        <v>290</v>
      </c>
      <c r="AH905" t="s">
        <v>290</v>
      </c>
      <c r="AI905" t="s">
        <v>290</v>
      </c>
      <c r="AJ905">
        <v>16</v>
      </c>
      <c r="AK905" t="s">
        <v>290</v>
      </c>
      <c r="AL905" t="s">
        <v>290</v>
      </c>
      <c r="AM905" t="s">
        <v>290</v>
      </c>
      <c r="AN905" t="s">
        <v>290</v>
      </c>
      <c r="AO905">
        <v>128</v>
      </c>
      <c r="AP905" t="s">
        <v>290</v>
      </c>
      <c r="AQ905">
        <v>67</v>
      </c>
      <c r="AR905">
        <v>85</v>
      </c>
      <c r="AS905">
        <v>152</v>
      </c>
      <c r="AT905">
        <v>41.510024000000001</v>
      </c>
      <c r="AU905">
        <v>-87.970556000000002</v>
      </c>
      <c r="AV905">
        <v>1</v>
      </c>
      <c r="AW905" t="s">
        <v>16343</v>
      </c>
      <c r="AX905">
        <v>241</v>
      </c>
      <c r="AY905" t="s">
        <v>18508</v>
      </c>
      <c r="BB905" t="s">
        <v>4409</v>
      </c>
      <c r="BC905" t="s">
        <v>288</v>
      </c>
      <c r="BD905" t="s">
        <v>16927</v>
      </c>
      <c r="BE905">
        <v>60451</v>
      </c>
      <c r="BF905" t="s">
        <v>16346</v>
      </c>
      <c r="BG905" t="s">
        <v>204</v>
      </c>
      <c r="BH905" t="b">
        <f>IFERROR(MATCH('2020'!A905, '2021'!A:A, 0) &gt;0, FALSE)</f>
        <v>1</v>
      </c>
    </row>
    <row r="906" spans="1:60">
      <c r="A906" t="s">
        <v>4473</v>
      </c>
      <c r="B906" t="s">
        <v>4474</v>
      </c>
      <c r="C906" t="s">
        <v>418</v>
      </c>
      <c r="D906" t="s">
        <v>390</v>
      </c>
      <c r="E906" t="s">
        <v>4475</v>
      </c>
      <c r="F906" t="s">
        <v>4408</v>
      </c>
      <c r="G906" t="s">
        <v>4409</v>
      </c>
      <c r="H906" t="s">
        <v>288</v>
      </c>
      <c r="I906">
        <v>60451</v>
      </c>
      <c r="J906" t="s">
        <v>18509</v>
      </c>
      <c r="K906" t="s">
        <v>204</v>
      </c>
      <c r="L906">
        <v>7</v>
      </c>
      <c r="M906">
        <v>56</v>
      </c>
      <c r="N906">
        <v>37</v>
      </c>
      <c r="O906">
        <v>100</v>
      </c>
      <c r="P906" t="s">
        <v>290</v>
      </c>
      <c r="Q906" t="s">
        <v>290</v>
      </c>
      <c r="R906" t="s">
        <v>290</v>
      </c>
      <c r="S906" t="s">
        <v>290</v>
      </c>
      <c r="T906" t="s">
        <v>290</v>
      </c>
      <c r="U906" t="s">
        <v>290</v>
      </c>
      <c r="V906" t="s">
        <v>290</v>
      </c>
      <c r="W906" t="s">
        <v>290</v>
      </c>
      <c r="X906" t="s">
        <v>290</v>
      </c>
      <c r="Y906" t="s">
        <v>290</v>
      </c>
      <c r="Z906">
        <v>190</v>
      </c>
      <c r="AA906">
        <v>215</v>
      </c>
      <c r="AB906">
        <v>213</v>
      </c>
      <c r="AC906">
        <v>218</v>
      </c>
      <c r="AD906" t="s">
        <v>290</v>
      </c>
      <c r="AE906" t="s">
        <v>290</v>
      </c>
      <c r="AF906" t="s">
        <v>290</v>
      </c>
      <c r="AG906" t="s">
        <v>290</v>
      </c>
      <c r="AH906" t="s">
        <v>290</v>
      </c>
      <c r="AI906" t="s">
        <v>290</v>
      </c>
      <c r="AJ906">
        <v>35</v>
      </c>
      <c r="AK906" t="s">
        <v>290</v>
      </c>
      <c r="AL906">
        <v>29</v>
      </c>
      <c r="AM906">
        <v>15</v>
      </c>
      <c r="AN906" t="s">
        <v>290</v>
      </c>
      <c r="AO906">
        <v>746</v>
      </c>
      <c r="AP906" t="s">
        <v>290</v>
      </c>
      <c r="AQ906">
        <v>367</v>
      </c>
      <c r="AR906">
        <v>469</v>
      </c>
      <c r="AS906">
        <v>836</v>
      </c>
      <c r="AT906">
        <v>41.520994000000002</v>
      </c>
      <c r="AU906">
        <v>-88.000325000000004</v>
      </c>
      <c r="AV906">
        <v>1</v>
      </c>
      <c r="AW906" t="s">
        <v>16343</v>
      </c>
      <c r="AX906">
        <v>1800</v>
      </c>
      <c r="AY906" t="s">
        <v>18479</v>
      </c>
      <c r="BB906" t="s">
        <v>4409</v>
      </c>
      <c r="BC906" t="s">
        <v>288</v>
      </c>
      <c r="BD906" t="s">
        <v>16927</v>
      </c>
      <c r="BE906">
        <v>60451</v>
      </c>
      <c r="BF906" t="s">
        <v>16346</v>
      </c>
      <c r="BG906" t="s">
        <v>204</v>
      </c>
      <c r="BH906" t="b">
        <f>IFERROR(MATCH('2020'!A906, '2021'!A:A, 0) &gt;0, FALSE)</f>
        <v>1</v>
      </c>
    </row>
    <row r="907" spans="1:60">
      <c r="A907" t="s">
        <v>4476</v>
      </c>
      <c r="B907" t="s">
        <v>4477</v>
      </c>
      <c r="D907" t="s">
        <v>2940</v>
      </c>
      <c r="E907" t="s">
        <v>4478</v>
      </c>
      <c r="F907" t="s">
        <v>4479</v>
      </c>
      <c r="G907" t="s">
        <v>4392</v>
      </c>
      <c r="H907" t="s">
        <v>288</v>
      </c>
      <c r="I907">
        <v>60435</v>
      </c>
      <c r="J907" t="s">
        <v>18510</v>
      </c>
      <c r="K907" t="s">
        <v>204</v>
      </c>
      <c r="L907">
        <v>6</v>
      </c>
      <c r="M907">
        <v>45</v>
      </c>
      <c r="N907">
        <v>35</v>
      </c>
      <c r="O907">
        <v>86</v>
      </c>
      <c r="P907" t="s">
        <v>290</v>
      </c>
      <c r="Q907" t="s">
        <v>290</v>
      </c>
      <c r="R907" t="s">
        <v>290</v>
      </c>
      <c r="S907" t="s">
        <v>290</v>
      </c>
      <c r="T907" t="s">
        <v>290</v>
      </c>
      <c r="U907" t="s">
        <v>290</v>
      </c>
      <c r="V907" t="s">
        <v>290</v>
      </c>
      <c r="W907" t="s">
        <v>290</v>
      </c>
      <c r="X907" t="s">
        <v>290</v>
      </c>
      <c r="Y907" t="s">
        <v>290</v>
      </c>
      <c r="Z907">
        <v>174</v>
      </c>
      <c r="AA907">
        <v>147</v>
      </c>
      <c r="AB907">
        <v>137</v>
      </c>
      <c r="AC907">
        <v>147</v>
      </c>
      <c r="AD907" t="s">
        <v>290</v>
      </c>
      <c r="AE907" t="s">
        <v>290</v>
      </c>
      <c r="AF907" t="s">
        <v>290</v>
      </c>
      <c r="AG907" t="s">
        <v>290</v>
      </c>
      <c r="AH907" t="s">
        <v>290</v>
      </c>
      <c r="AI907">
        <v>16</v>
      </c>
      <c r="AJ907">
        <v>77</v>
      </c>
      <c r="AK907" t="s">
        <v>290</v>
      </c>
      <c r="AL907">
        <v>24</v>
      </c>
      <c r="AM907">
        <v>44</v>
      </c>
      <c r="AN907" t="s">
        <v>290</v>
      </c>
      <c r="AO907">
        <v>475</v>
      </c>
      <c r="AP907" t="s">
        <v>290</v>
      </c>
      <c r="AQ907">
        <v>299</v>
      </c>
      <c r="AR907">
        <v>324</v>
      </c>
      <c r="AS907">
        <v>623</v>
      </c>
      <c r="AT907">
        <v>41.546266000000003</v>
      </c>
      <c r="AU907">
        <v>-88.124742999999995</v>
      </c>
      <c r="AV907">
        <v>1</v>
      </c>
      <c r="AW907" t="s">
        <v>16343</v>
      </c>
      <c r="AX907">
        <v>1200</v>
      </c>
      <c r="AY907" t="s">
        <v>18511</v>
      </c>
      <c r="BB907" t="s">
        <v>4392</v>
      </c>
      <c r="BC907" t="s">
        <v>288</v>
      </c>
      <c r="BD907" t="s">
        <v>16927</v>
      </c>
      <c r="BE907">
        <v>60435</v>
      </c>
      <c r="BF907" t="s">
        <v>16346</v>
      </c>
      <c r="BG907" t="s">
        <v>204</v>
      </c>
      <c r="BH907" t="b">
        <f>IFERROR(MATCH('2020'!A907, '2021'!A:A, 0) &gt;0, FALSE)</f>
        <v>1</v>
      </c>
    </row>
    <row r="908" spans="1:60">
      <c r="A908" t="s">
        <v>4480</v>
      </c>
      <c r="B908" t="s">
        <v>4481</v>
      </c>
      <c r="D908" t="s">
        <v>3152</v>
      </c>
      <c r="E908" t="s">
        <v>4482</v>
      </c>
      <c r="F908" t="s">
        <v>4483</v>
      </c>
      <c r="G908" t="s">
        <v>4462</v>
      </c>
      <c r="H908" t="s">
        <v>288</v>
      </c>
      <c r="I908">
        <v>60417</v>
      </c>
      <c r="J908" t="s">
        <v>18512</v>
      </c>
      <c r="K908" t="s">
        <v>204</v>
      </c>
      <c r="L908">
        <v>1</v>
      </c>
      <c r="M908">
        <v>13.5</v>
      </c>
      <c r="N908">
        <v>2.1</v>
      </c>
      <c r="O908">
        <v>16.600000000000001</v>
      </c>
      <c r="P908" t="s">
        <v>290</v>
      </c>
      <c r="Q908" t="s">
        <v>290</v>
      </c>
      <c r="R908" t="s">
        <v>290</v>
      </c>
      <c r="S908" t="s">
        <v>290</v>
      </c>
      <c r="T908" t="s">
        <v>290</v>
      </c>
      <c r="U908" t="s">
        <v>290</v>
      </c>
      <c r="V908" t="s">
        <v>290</v>
      </c>
      <c r="W908" t="s">
        <v>290</v>
      </c>
      <c r="X908" t="s">
        <v>290</v>
      </c>
      <c r="Y908" t="s">
        <v>290</v>
      </c>
      <c r="Z908">
        <v>28</v>
      </c>
      <c r="AA908">
        <v>28</v>
      </c>
      <c r="AB908">
        <v>21</v>
      </c>
      <c r="AC908">
        <v>33</v>
      </c>
      <c r="AD908" t="s">
        <v>290</v>
      </c>
      <c r="AE908" t="s">
        <v>290</v>
      </c>
      <c r="AF908" t="s">
        <v>290</v>
      </c>
      <c r="AG908" t="s">
        <v>290</v>
      </c>
      <c r="AH908" t="s">
        <v>290</v>
      </c>
      <c r="AI908" t="s">
        <v>290</v>
      </c>
      <c r="AJ908">
        <v>10</v>
      </c>
      <c r="AK908" t="s">
        <v>290</v>
      </c>
      <c r="AL908" t="s">
        <v>290</v>
      </c>
      <c r="AM908">
        <v>13</v>
      </c>
      <c r="AN908" t="s">
        <v>290</v>
      </c>
      <c r="AO908" t="s">
        <v>290</v>
      </c>
      <c r="AP908">
        <v>82</v>
      </c>
      <c r="AQ908">
        <v>54</v>
      </c>
      <c r="AR908">
        <v>56</v>
      </c>
      <c r="AS908">
        <v>110</v>
      </c>
      <c r="AT908">
        <v>41.435873999999998</v>
      </c>
      <c r="AU908">
        <v>-87.632377000000005</v>
      </c>
      <c r="AV908">
        <v>1</v>
      </c>
      <c r="AW908" t="s">
        <v>16343</v>
      </c>
      <c r="AX908">
        <v>1610</v>
      </c>
      <c r="AY908" t="s">
        <v>16564</v>
      </c>
      <c r="BB908" t="s">
        <v>4462</v>
      </c>
      <c r="BC908" t="s">
        <v>288</v>
      </c>
      <c r="BD908" t="s">
        <v>16927</v>
      </c>
      <c r="BE908">
        <v>60417</v>
      </c>
      <c r="BF908" t="s">
        <v>16346</v>
      </c>
      <c r="BG908" t="s">
        <v>204</v>
      </c>
      <c r="BH908" t="b">
        <f>IFERROR(MATCH('2020'!A908, '2021'!A:A, 0) &gt;0, FALSE)</f>
        <v>1</v>
      </c>
    </row>
    <row r="909" spans="1:60">
      <c r="A909" t="s">
        <v>4484</v>
      </c>
      <c r="B909" t="s">
        <v>4485</v>
      </c>
      <c r="C909" t="s">
        <v>314</v>
      </c>
      <c r="D909" t="s">
        <v>4486</v>
      </c>
      <c r="E909" t="s">
        <v>4487</v>
      </c>
      <c r="F909" t="s">
        <v>4488</v>
      </c>
      <c r="G909" t="s">
        <v>4392</v>
      </c>
      <c r="H909" t="s">
        <v>288</v>
      </c>
      <c r="I909">
        <v>60436</v>
      </c>
      <c r="J909" t="s">
        <v>18513</v>
      </c>
      <c r="K909" t="s">
        <v>204</v>
      </c>
      <c r="L909">
        <v>1</v>
      </c>
      <c r="M909">
        <v>10</v>
      </c>
      <c r="N909">
        <v>1</v>
      </c>
      <c r="O909">
        <v>12</v>
      </c>
      <c r="P909">
        <v>21</v>
      </c>
      <c r="Q909">
        <v>10</v>
      </c>
      <c r="R909">
        <v>15</v>
      </c>
      <c r="S909">
        <v>10</v>
      </c>
      <c r="T909">
        <v>17</v>
      </c>
      <c r="U909">
        <v>17</v>
      </c>
      <c r="V909">
        <v>17</v>
      </c>
      <c r="W909">
        <v>14</v>
      </c>
      <c r="X909">
        <v>22</v>
      </c>
      <c r="Y909">
        <v>20</v>
      </c>
      <c r="Z909" t="s">
        <v>290</v>
      </c>
      <c r="AA909" t="s">
        <v>290</v>
      </c>
      <c r="AB909" t="s">
        <v>290</v>
      </c>
      <c r="AC909" t="s">
        <v>290</v>
      </c>
      <c r="AD909" t="s">
        <v>290</v>
      </c>
      <c r="AE909" t="s">
        <v>290</v>
      </c>
      <c r="AF909" t="s">
        <v>290</v>
      </c>
      <c r="AG909" t="s">
        <v>290</v>
      </c>
      <c r="AH909" t="s">
        <v>290</v>
      </c>
      <c r="AI909" t="s">
        <v>290</v>
      </c>
      <c r="AJ909">
        <v>78</v>
      </c>
      <c r="AK909" t="s">
        <v>290</v>
      </c>
      <c r="AL909" t="s">
        <v>290</v>
      </c>
      <c r="AM909">
        <v>10</v>
      </c>
      <c r="AN909" t="s">
        <v>290</v>
      </c>
      <c r="AO909">
        <v>68</v>
      </c>
      <c r="AP909" t="s">
        <v>290</v>
      </c>
      <c r="AQ909">
        <v>82</v>
      </c>
      <c r="AR909">
        <v>81</v>
      </c>
      <c r="AS909">
        <v>163</v>
      </c>
      <c r="AT909">
        <v>41.514384</v>
      </c>
      <c r="AU909">
        <v>-88.135527999999994</v>
      </c>
      <c r="AV909">
        <v>1</v>
      </c>
      <c r="AW909" t="s">
        <v>16343</v>
      </c>
      <c r="AX909">
        <v>2204</v>
      </c>
      <c r="AY909" t="s">
        <v>18514</v>
      </c>
      <c r="BB909" t="s">
        <v>4392</v>
      </c>
      <c r="BC909" t="s">
        <v>288</v>
      </c>
      <c r="BD909" t="s">
        <v>16927</v>
      </c>
      <c r="BE909">
        <v>60436</v>
      </c>
      <c r="BF909" t="s">
        <v>16346</v>
      </c>
      <c r="BG909" t="s">
        <v>204</v>
      </c>
      <c r="BH909" t="b">
        <f>IFERROR(MATCH('2020'!A909, '2021'!A:A, 0) &gt;0, FALSE)</f>
        <v>1</v>
      </c>
    </row>
    <row r="910" spans="1:60">
      <c r="A910" t="s">
        <v>4490</v>
      </c>
      <c r="B910" t="s">
        <v>4491</v>
      </c>
      <c r="D910" t="s">
        <v>1664</v>
      </c>
      <c r="E910" t="s">
        <v>2837</v>
      </c>
      <c r="F910" t="s">
        <v>4492</v>
      </c>
      <c r="G910" t="s">
        <v>4428</v>
      </c>
      <c r="H910" t="s">
        <v>288</v>
      </c>
      <c r="I910">
        <v>60441</v>
      </c>
      <c r="J910" t="s">
        <v>18515</v>
      </c>
      <c r="K910" t="s">
        <v>204</v>
      </c>
      <c r="L910">
        <v>1.5</v>
      </c>
      <c r="M910">
        <v>2.5</v>
      </c>
      <c r="N910">
        <v>3</v>
      </c>
      <c r="O910">
        <v>7</v>
      </c>
      <c r="P910">
        <v>16</v>
      </c>
      <c r="Q910" t="s">
        <v>290</v>
      </c>
      <c r="R910" t="s">
        <v>290</v>
      </c>
      <c r="S910" t="s">
        <v>290</v>
      </c>
      <c r="T910" t="s">
        <v>290</v>
      </c>
      <c r="U910" t="s">
        <v>290</v>
      </c>
      <c r="V910" t="s">
        <v>290</v>
      </c>
      <c r="W910" t="s">
        <v>290</v>
      </c>
      <c r="X910" t="s">
        <v>290</v>
      </c>
      <c r="Y910" t="s">
        <v>290</v>
      </c>
      <c r="Z910" t="s">
        <v>290</v>
      </c>
      <c r="AA910" t="s">
        <v>290</v>
      </c>
      <c r="AB910" t="s">
        <v>290</v>
      </c>
      <c r="AC910" t="s">
        <v>290</v>
      </c>
      <c r="AD910" t="s">
        <v>290</v>
      </c>
      <c r="AE910" t="s">
        <v>290</v>
      </c>
      <c r="AF910" t="s">
        <v>290</v>
      </c>
      <c r="AG910" t="s">
        <v>290</v>
      </c>
      <c r="AH910" t="s">
        <v>290</v>
      </c>
      <c r="AI910" t="s">
        <v>290</v>
      </c>
      <c r="AJ910" t="s">
        <v>290</v>
      </c>
      <c r="AK910" t="s">
        <v>290</v>
      </c>
      <c r="AL910" t="s">
        <v>290</v>
      </c>
      <c r="AM910" t="s">
        <v>290</v>
      </c>
      <c r="AN910" t="s">
        <v>290</v>
      </c>
      <c r="AO910">
        <v>49</v>
      </c>
      <c r="AP910" t="s">
        <v>290</v>
      </c>
      <c r="AQ910">
        <v>30</v>
      </c>
      <c r="AR910">
        <v>26</v>
      </c>
      <c r="AS910">
        <v>56</v>
      </c>
      <c r="AT910">
        <v>41.608257000000002</v>
      </c>
      <c r="AU910">
        <v>-88.044307000000003</v>
      </c>
      <c r="AV910">
        <v>1</v>
      </c>
      <c r="AW910" t="s">
        <v>16343</v>
      </c>
      <c r="AX910">
        <v>936</v>
      </c>
      <c r="AY910" t="s">
        <v>16421</v>
      </c>
      <c r="BB910" t="s">
        <v>4428</v>
      </c>
      <c r="BC910" t="s">
        <v>288</v>
      </c>
      <c r="BD910" t="s">
        <v>16927</v>
      </c>
      <c r="BE910">
        <v>60441</v>
      </c>
      <c r="BF910" t="s">
        <v>16346</v>
      </c>
      <c r="BG910" t="s">
        <v>204</v>
      </c>
      <c r="BH910" t="b">
        <f>IFERROR(MATCH('2020'!A910, '2021'!A:A, 0) &gt;0, FALSE)</f>
        <v>1</v>
      </c>
    </row>
    <row r="911" spans="1:60">
      <c r="A911" t="s">
        <v>4506</v>
      </c>
      <c r="B911" t="s">
        <v>4507</v>
      </c>
      <c r="C911" t="s">
        <v>1570</v>
      </c>
      <c r="D911" t="s">
        <v>4508</v>
      </c>
      <c r="E911" t="s">
        <v>4509</v>
      </c>
      <c r="F911" t="s">
        <v>4510</v>
      </c>
      <c r="G911" t="s">
        <v>4467</v>
      </c>
      <c r="H911" t="s">
        <v>288</v>
      </c>
      <c r="I911">
        <v>60440</v>
      </c>
      <c r="J911" t="s">
        <v>18516</v>
      </c>
      <c r="K911" t="s">
        <v>204</v>
      </c>
      <c r="L911">
        <v>2.5</v>
      </c>
      <c r="M911">
        <v>13.5</v>
      </c>
      <c r="N911">
        <v>4.5</v>
      </c>
      <c r="O911">
        <v>20.5</v>
      </c>
      <c r="P911">
        <v>21</v>
      </c>
      <c r="Q911">
        <v>11</v>
      </c>
      <c r="R911">
        <v>29</v>
      </c>
      <c r="S911">
        <v>19</v>
      </c>
      <c r="T911">
        <v>20</v>
      </c>
      <c r="U911">
        <v>24</v>
      </c>
      <c r="V911">
        <v>16</v>
      </c>
      <c r="W911">
        <v>22</v>
      </c>
      <c r="X911">
        <v>18</v>
      </c>
      <c r="Y911">
        <v>21</v>
      </c>
      <c r="Z911" t="s">
        <v>290</v>
      </c>
      <c r="AA911" t="s">
        <v>290</v>
      </c>
      <c r="AB911" t="s">
        <v>290</v>
      </c>
      <c r="AC911" t="s">
        <v>290</v>
      </c>
      <c r="AD911" t="s">
        <v>290</v>
      </c>
      <c r="AE911" t="s">
        <v>290</v>
      </c>
      <c r="AF911" t="s">
        <v>290</v>
      </c>
      <c r="AG911" t="s">
        <v>290</v>
      </c>
      <c r="AH911" t="s">
        <v>290</v>
      </c>
      <c r="AI911" t="s">
        <v>290</v>
      </c>
      <c r="AJ911">
        <v>47</v>
      </c>
      <c r="AK911" t="s">
        <v>290</v>
      </c>
      <c r="AL911">
        <v>47</v>
      </c>
      <c r="AM911">
        <v>12</v>
      </c>
      <c r="AN911" t="s">
        <v>290</v>
      </c>
      <c r="AO911">
        <v>66</v>
      </c>
      <c r="AP911">
        <v>26</v>
      </c>
      <c r="AQ911">
        <v>107</v>
      </c>
      <c r="AR911">
        <v>94</v>
      </c>
      <c r="AS911">
        <v>201</v>
      </c>
      <c r="AT911">
        <v>41.700029000000001</v>
      </c>
      <c r="AU911">
        <v>-88.053156000000001</v>
      </c>
      <c r="AV911">
        <v>1</v>
      </c>
      <c r="AW911" t="s">
        <v>16343</v>
      </c>
      <c r="AX911">
        <v>420</v>
      </c>
      <c r="AY911" t="s">
        <v>18506</v>
      </c>
      <c r="BB911" t="s">
        <v>4467</v>
      </c>
      <c r="BC911" t="s">
        <v>288</v>
      </c>
      <c r="BD911" t="s">
        <v>16927</v>
      </c>
      <c r="BE911">
        <v>60440</v>
      </c>
      <c r="BF911" t="s">
        <v>16346</v>
      </c>
      <c r="BG911" t="s">
        <v>204</v>
      </c>
      <c r="BH911" t="b">
        <f>IFERROR(MATCH('2020'!A911, '2021'!A:A, 0) &gt;0, FALSE)</f>
        <v>1</v>
      </c>
    </row>
    <row r="912" spans="1:60">
      <c r="A912" t="s">
        <v>4511</v>
      </c>
      <c r="B912" t="s">
        <v>4512</v>
      </c>
      <c r="D912" t="s">
        <v>1126</v>
      </c>
      <c r="E912" t="s">
        <v>4513</v>
      </c>
      <c r="F912" t="s">
        <v>4514</v>
      </c>
      <c r="G912" t="s">
        <v>4515</v>
      </c>
      <c r="H912" t="s">
        <v>288</v>
      </c>
      <c r="I912">
        <v>60403</v>
      </c>
      <c r="J912" t="s">
        <v>18517</v>
      </c>
      <c r="K912" t="s">
        <v>204</v>
      </c>
      <c r="L912">
        <v>1.5</v>
      </c>
      <c r="M912">
        <v>5.5</v>
      </c>
      <c r="N912">
        <v>4</v>
      </c>
      <c r="O912">
        <v>11</v>
      </c>
      <c r="P912">
        <v>14</v>
      </c>
      <c r="Q912">
        <v>10</v>
      </c>
      <c r="R912">
        <v>12</v>
      </c>
      <c r="S912" t="s">
        <v>290</v>
      </c>
      <c r="T912" t="s">
        <v>290</v>
      </c>
      <c r="U912" t="s">
        <v>290</v>
      </c>
      <c r="V912" t="s">
        <v>290</v>
      </c>
      <c r="W912" t="s">
        <v>290</v>
      </c>
      <c r="X912" t="s">
        <v>290</v>
      </c>
      <c r="Y912" t="s">
        <v>290</v>
      </c>
      <c r="Z912" t="s">
        <v>290</v>
      </c>
      <c r="AA912" t="s">
        <v>290</v>
      </c>
      <c r="AB912" t="s">
        <v>290</v>
      </c>
      <c r="AC912" t="s">
        <v>290</v>
      </c>
      <c r="AD912" t="s">
        <v>290</v>
      </c>
      <c r="AE912" t="s">
        <v>290</v>
      </c>
      <c r="AF912" t="s">
        <v>290</v>
      </c>
      <c r="AG912" t="s">
        <v>290</v>
      </c>
      <c r="AH912" t="s">
        <v>290</v>
      </c>
      <c r="AI912" t="s">
        <v>290</v>
      </c>
      <c r="AJ912" t="s">
        <v>290</v>
      </c>
      <c r="AK912" t="s">
        <v>290</v>
      </c>
      <c r="AL912" t="s">
        <v>290</v>
      </c>
      <c r="AM912" t="s">
        <v>290</v>
      </c>
      <c r="AN912" t="s">
        <v>290</v>
      </c>
      <c r="AO912">
        <v>47</v>
      </c>
      <c r="AP912">
        <v>10</v>
      </c>
      <c r="AQ912">
        <v>36</v>
      </c>
      <c r="AR912">
        <v>32</v>
      </c>
      <c r="AS912">
        <v>68</v>
      </c>
      <c r="AT912">
        <v>41.563386999999999</v>
      </c>
      <c r="AU912">
        <v>-88.122101999999998</v>
      </c>
      <c r="AV912">
        <v>1</v>
      </c>
      <c r="AW912" t="s">
        <v>16343</v>
      </c>
      <c r="AX912">
        <v>1600</v>
      </c>
      <c r="AY912" t="s">
        <v>18518</v>
      </c>
      <c r="BB912" t="s">
        <v>4515</v>
      </c>
      <c r="BC912" t="s">
        <v>288</v>
      </c>
      <c r="BD912" t="s">
        <v>16927</v>
      </c>
      <c r="BE912">
        <v>60403</v>
      </c>
      <c r="BF912" t="s">
        <v>16346</v>
      </c>
      <c r="BG912" t="s">
        <v>204</v>
      </c>
      <c r="BH912" t="b">
        <f>IFERROR(MATCH('2020'!A912, '2021'!A:A, 0) &gt;0, FALSE)</f>
        <v>1</v>
      </c>
    </row>
    <row r="913" spans="1:60">
      <c r="A913" t="s">
        <v>4517</v>
      </c>
      <c r="B913" t="s">
        <v>4518</v>
      </c>
      <c r="D913" t="s">
        <v>478</v>
      </c>
      <c r="E913" t="s">
        <v>1932</v>
      </c>
      <c r="F913" t="s">
        <v>4519</v>
      </c>
      <c r="G913" t="s">
        <v>4444</v>
      </c>
      <c r="H913" t="s">
        <v>288</v>
      </c>
      <c r="I913">
        <v>60448</v>
      </c>
      <c r="J913" t="s">
        <v>18519</v>
      </c>
      <c r="K913" t="s">
        <v>204</v>
      </c>
      <c r="L913">
        <v>2.8</v>
      </c>
      <c r="M913">
        <v>24.4</v>
      </c>
      <c r="N913">
        <v>3.9</v>
      </c>
      <c r="O913">
        <v>31.1</v>
      </c>
      <c r="P913">
        <v>40</v>
      </c>
      <c r="Q913">
        <v>18</v>
      </c>
      <c r="R913">
        <v>13</v>
      </c>
      <c r="S913">
        <v>17</v>
      </c>
      <c r="T913">
        <v>20</v>
      </c>
      <c r="U913">
        <v>27</v>
      </c>
      <c r="V913">
        <v>31</v>
      </c>
      <c r="W913">
        <v>31</v>
      </c>
      <c r="X913">
        <v>31</v>
      </c>
      <c r="Y913">
        <v>30</v>
      </c>
      <c r="Z913" t="s">
        <v>290</v>
      </c>
      <c r="AA913" t="s">
        <v>290</v>
      </c>
      <c r="AB913" t="s">
        <v>290</v>
      </c>
      <c r="AC913" t="s">
        <v>290</v>
      </c>
      <c r="AD913" t="s">
        <v>290</v>
      </c>
      <c r="AE913" t="s">
        <v>290</v>
      </c>
      <c r="AF913" t="s">
        <v>290</v>
      </c>
      <c r="AG913" t="s">
        <v>290</v>
      </c>
      <c r="AH913" t="s">
        <v>290</v>
      </c>
      <c r="AI913" t="s">
        <v>290</v>
      </c>
      <c r="AJ913">
        <v>17</v>
      </c>
      <c r="AK913" t="s">
        <v>290</v>
      </c>
      <c r="AL913">
        <v>20</v>
      </c>
      <c r="AM913">
        <v>38</v>
      </c>
      <c r="AN913" t="s">
        <v>290</v>
      </c>
      <c r="AO913">
        <v>169</v>
      </c>
      <c r="AP913">
        <v>14</v>
      </c>
      <c r="AQ913">
        <v>128</v>
      </c>
      <c r="AR913">
        <v>130</v>
      </c>
      <c r="AS913">
        <v>258</v>
      </c>
      <c r="AT913">
        <v>41.541575999999999</v>
      </c>
      <c r="AU913">
        <v>-87.845275999999998</v>
      </c>
      <c r="AV913">
        <v>1</v>
      </c>
      <c r="AW913" t="s">
        <v>16343</v>
      </c>
      <c r="AX913">
        <v>19131</v>
      </c>
      <c r="AY913" t="s">
        <v>18520</v>
      </c>
      <c r="BB913" t="s">
        <v>4444</v>
      </c>
      <c r="BC913" t="s">
        <v>288</v>
      </c>
      <c r="BD913" t="s">
        <v>16927</v>
      </c>
      <c r="BE913">
        <v>60448</v>
      </c>
      <c r="BF913" t="s">
        <v>16346</v>
      </c>
      <c r="BG913" t="s">
        <v>204</v>
      </c>
      <c r="BH913" t="b">
        <f>IFERROR(MATCH('2020'!A913, '2021'!A:A, 0) &gt;0, FALSE)</f>
        <v>1</v>
      </c>
    </row>
    <row r="914" spans="1:60">
      <c r="A914" t="s">
        <v>4520</v>
      </c>
      <c r="B914" t="s">
        <v>3218</v>
      </c>
      <c r="C914" t="s">
        <v>314</v>
      </c>
      <c r="D914" t="s">
        <v>677</v>
      </c>
      <c r="E914" t="s">
        <v>4521</v>
      </c>
      <c r="F914" t="s">
        <v>4522</v>
      </c>
      <c r="G914" t="s">
        <v>4397</v>
      </c>
      <c r="H914" t="s">
        <v>288</v>
      </c>
      <c r="I914">
        <v>60404</v>
      </c>
      <c r="J914" t="s">
        <v>18521</v>
      </c>
      <c r="K914" t="s">
        <v>204</v>
      </c>
      <c r="L914">
        <v>4.5</v>
      </c>
      <c r="M914">
        <v>18</v>
      </c>
      <c r="N914">
        <v>7.5</v>
      </c>
      <c r="O914">
        <v>30</v>
      </c>
      <c r="P914" t="s">
        <v>290</v>
      </c>
      <c r="Q914">
        <v>34</v>
      </c>
      <c r="R914">
        <v>30</v>
      </c>
      <c r="S914">
        <v>23</v>
      </c>
      <c r="T914">
        <v>15</v>
      </c>
      <c r="U914">
        <v>24</v>
      </c>
      <c r="V914">
        <v>31</v>
      </c>
      <c r="W914">
        <v>20</v>
      </c>
      <c r="X914">
        <v>28</v>
      </c>
      <c r="Y914">
        <v>28</v>
      </c>
      <c r="Z914" t="s">
        <v>290</v>
      </c>
      <c r="AA914" t="s">
        <v>290</v>
      </c>
      <c r="AB914" t="s">
        <v>290</v>
      </c>
      <c r="AC914" t="s">
        <v>290</v>
      </c>
      <c r="AD914" t="s">
        <v>290</v>
      </c>
      <c r="AE914" t="s">
        <v>290</v>
      </c>
      <c r="AF914" t="s">
        <v>290</v>
      </c>
      <c r="AG914" t="s">
        <v>290</v>
      </c>
      <c r="AH914" t="s">
        <v>290</v>
      </c>
      <c r="AI914" t="s">
        <v>290</v>
      </c>
      <c r="AJ914" t="s">
        <v>290</v>
      </c>
      <c r="AK914" t="s">
        <v>290</v>
      </c>
      <c r="AL914" t="s">
        <v>290</v>
      </c>
      <c r="AM914">
        <v>30</v>
      </c>
      <c r="AN914" t="s">
        <v>290</v>
      </c>
      <c r="AO914">
        <v>175</v>
      </c>
      <c r="AP914">
        <v>23</v>
      </c>
      <c r="AQ914">
        <v>128</v>
      </c>
      <c r="AR914">
        <v>110</v>
      </c>
      <c r="AS914">
        <v>238</v>
      </c>
      <c r="AT914">
        <v>41.538466</v>
      </c>
      <c r="AU914">
        <v>-88.207308999999995</v>
      </c>
      <c r="AV914">
        <v>1</v>
      </c>
      <c r="AW914" t="s">
        <v>16343</v>
      </c>
      <c r="AX914">
        <v>901</v>
      </c>
      <c r="AY914" t="s">
        <v>18522</v>
      </c>
      <c r="BB914" t="s">
        <v>4397</v>
      </c>
      <c r="BC914" t="s">
        <v>288</v>
      </c>
      <c r="BD914" t="s">
        <v>16927</v>
      </c>
      <c r="BE914">
        <v>60404</v>
      </c>
      <c r="BF914" t="s">
        <v>16346</v>
      </c>
      <c r="BG914" t="s">
        <v>204</v>
      </c>
      <c r="BH914" t="b">
        <f>IFERROR(MATCH('2020'!A914, '2021'!A:A, 0) &gt;0, FALSE)</f>
        <v>1</v>
      </c>
    </row>
    <row r="915" spans="1:60">
      <c r="A915" t="s">
        <v>13227</v>
      </c>
      <c r="B915" t="s">
        <v>11292</v>
      </c>
      <c r="C915" t="s">
        <v>314</v>
      </c>
      <c r="D915" t="s">
        <v>1842</v>
      </c>
      <c r="E915" t="s">
        <v>18523</v>
      </c>
      <c r="F915" t="s">
        <v>13228</v>
      </c>
      <c r="G915" t="s">
        <v>4544</v>
      </c>
      <c r="H915" t="s">
        <v>288</v>
      </c>
      <c r="I915">
        <v>60423</v>
      </c>
      <c r="J915" t="s">
        <v>18524</v>
      </c>
      <c r="K915" t="s">
        <v>204</v>
      </c>
      <c r="L915">
        <v>1</v>
      </c>
      <c r="M915">
        <v>4.5</v>
      </c>
      <c r="N915">
        <v>0</v>
      </c>
      <c r="O915">
        <v>5.5</v>
      </c>
      <c r="P915" t="s">
        <v>290</v>
      </c>
      <c r="Q915" t="s">
        <v>290</v>
      </c>
      <c r="R915" t="s">
        <v>290</v>
      </c>
      <c r="S915" t="s">
        <v>290</v>
      </c>
      <c r="T915" t="s">
        <v>290</v>
      </c>
      <c r="U915" t="s">
        <v>290</v>
      </c>
      <c r="V915" t="s">
        <v>290</v>
      </c>
      <c r="W915" t="s">
        <v>290</v>
      </c>
      <c r="X915" t="s">
        <v>290</v>
      </c>
      <c r="Y915" t="s">
        <v>290</v>
      </c>
      <c r="Z915" t="s">
        <v>290</v>
      </c>
      <c r="AA915" t="s">
        <v>290</v>
      </c>
      <c r="AB915" t="s">
        <v>290</v>
      </c>
      <c r="AC915" t="s">
        <v>290</v>
      </c>
      <c r="AD915" t="s">
        <v>290</v>
      </c>
      <c r="AE915" t="s">
        <v>290</v>
      </c>
      <c r="AF915" t="s">
        <v>290</v>
      </c>
      <c r="AG915" t="s">
        <v>290</v>
      </c>
      <c r="AH915" t="s">
        <v>290</v>
      </c>
      <c r="AI915" t="s">
        <v>290</v>
      </c>
      <c r="AJ915" t="s">
        <v>290</v>
      </c>
      <c r="AK915" t="s">
        <v>290</v>
      </c>
      <c r="AL915" t="s">
        <v>290</v>
      </c>
      <c r="AM915" t="s">
        <v>290</v>
      </c>
      <c r="AN915" t="s">
        <v>290</v>
      </c>
      <c r="AO915">
        <v>15</v>
      </c>
      <c r="AP915" t="s">
        <v>290</v>
      </c>
      <c r="AQ915">
        <v>11</v>
      </c>
      <c r="AR915">
        <v>13</v>
      </c>
      <c r="AS915">
        <v>24</v>
      </c>
      <c r="AT915">
        <v>41.493633000000003</v>
      </c>
      <c r="AU915">
        <v>-87.864256999999995</v>
      </c>
      <c r="AV915">
        <v>1</v>
      </c>
      <c r="AW915" t="s">
        <v>16343</v>
      </c>
      <c r="AX915">
        <v>21739</v>
      </c>
      <c r="AY915" t="s">
        <v>18525</v>
      </c>
      <c r="BB915" t="s">
        <v>4544</v>
      </c>
      <c r="BC915" t="s">
        <v>288</v>
      </c>
      <c r="BD915" t="s">
        <v>16927</v>
      </c>
      <c r="BE915">
        <v>60423</v>
      </c>
      <c r="BF915" t="s">
        <v>16346</v>
      </c>
      <c r="BG915" t="s">
        <v>204</v>
      </c>
      <c r="BH915" t="b">
        <f>IFERROR(MATCH('2020'!A915, '2021'!A:A, 0) &gt;0, FALSE)</f>
        <v>0</v>
      </c>
    </row>
    <row r="916" spans="1:60">
      <c r="A916" t="s">
        <v>4523</v>
      </c>
      <c r="B916" t="s">
        <v>4524</v>
      </c>
      <c r="D916" t="s">
        <v>2188</v>
      </c>
      <c r="E916" t="s">
        <v>18526</v>
      </c>
      <c r="F916" t="s">
        <v>4526</v>
      </c>
      <c r="G916" t="s">
        <v>4423</v>
      </c>
      <c r="H916" t="s">
        <v>288</v>
      </c>
      <c r="I916">
        <v>60446</v>
      </c>
      <c r="J916" t="s">
        <v>18527</v>
      </c>
      <c r="K916" t="s">
        <v>204</v>
      </c>
      <c r="L916">
        <v>0.5</v>
      </c>
      <c r="M916">
        <v>4</v>
      </c>
      <c r="N916">
        <v>3</v>
      </c>
      <c r="O916">
        <v>7.5</v>
      </c>
      <c r="P916">
        <v>14</v>
      </c>
      <c r="Q916" t="s">
        <v>290</v>
      </c>
      <c r="R916" t="s">
        <v>290</v>
      </c>
      <c r="S916" t="s">
        <v>290</v>
      </c>
      <c r="T916" t="s">
        <v>290</v>
      </c>
      <c r="U916" t="s">
        <v>290</v>
      </c>
      <c r="V916" t="s">
        <v>290</v>
      </c>
      <c r="W916" t="s">
        <v>290</v>
      </c>
      <c r="X916" t="s">
        <v>290</v>
      </c>
      <c r="Y916" t="s">
        <v>290</v>
      </c>
      <c r="Z916" t="s">
        <v>290</v>
      </c>
      <c r="AA916" t="s">
        <v>290</v>
      </c>
      <c r="AB916" t="s">
        <v>290</v>
      </c>
      <c r="AC916" t="s">
        <v>290</v>
      </c>
      <c r="AD916" t="s">
        <v>290</v>
      </c>
      <c r="AE916" t="s">
        <v>290</v>
      </c>
      <c r="AF916" t="s">
        <v>290</v>
      </c>
      <c r="AG916" t="s">
        <v>290</v>
      </c>
      <c r="AH916" t="s">
        <v>290</v>
      </c>
      <c r="AI916" t="s">
        <v>290</v>
      </c>
      <c r="AJ916">
        <v>10</v>
      </c>
      <c r="AK916" t="s">
        <v>290</v>
      </c>
      <c r="AL916" t="s">
        <v>290</v>
      </c>
      <c r="AM916" t="s">
        <v>290</v>
      </c>
      <c r="AN916" t="s">
        <v>290</v>
      </c>
      <c r="AO916">
        <v>15</v>
      </c>
      <c r="AP916" t="s">
        <v>290</v>
      </c>
      <c r="AQ916">
        <v>17</v>
      </c>
      <c r="AR916">
        <v>22</v>
      </c>
      <c r="AS916">
        <v>39</v>
      </c>
      <c r="AT916">
        <v>41.617581000000001</v>
      </c>
      <c r="AU916">
        <v>-88.127843999999996</v>
      </c>
      <c r="AV916">
        <v>0.9</v>
      </c>
      <c r="AW916" t="s">
        <v>16343</v>
      </c>
      <c r="AX916">
        <v>175</v>
      </c>
      <c r="AY916" t="s">
        <v>18528</v>
      </c>
      <c r="BB916" t="s">
        <v>4423</v>
      </c>
      <c r="BC916" t="s">
        <v>288</v>
      </c>
      <c r="BD916" t="s">
        <v>16927</v>
      </c>
      <c r="BE916">
        <v>60446</v>
      </c>
      <c r="BF916" t="s">
        <v>16346</v>
      </c>
      <c r="BG916" t="s">
        <v>204</v>
      </c>
      <c r="BH916" t="b">
        <f>IFERROR(MATCH('2020'!A916, '2021'!A:A, 0) &gt;0, FALSE)</f>
        <v>1</v>
      </c>
    </row>
    <row r="917" spans="1:60">
      <c r="A917" t="s">
        <v>4527</v>
      </c>
      <c r="B917" t="s">
        <v>4528</v>
      </c>
      <c r="C917" t="s">
        <v>283</v>
      </c>
      <c r="D917" t="s">
        <v>18529</v>
      </c>
      <c r="E917" t="s">
        <v>18530</v>
      </c>
      <c r="F917" t="s">
        <v>4531</v>
      </c>
      <c r="G917" t="s">
        <v>4467</v>
      </c>
      <c r="H917" t="s">
        <v>288</v>
      </c>
      <c r="I917">
        <v>60440</v>
      </c>
      <c r="J917" t="s">
        <v>18531</v>
      </c>
      <c r="K917" t="s">
        <v>204</v>
      </c>
      <c r="L917">
        <v>1</v>
      </c>
      <c r="M917">
        <v>13</v>
      </c>
      <c r="N917">
        <v>4</v>
      </c>
      <c r="O917">
        <v>18</v>
      </c>
      <c r="P917">
        <v>11</v>
      </c>
      <c r="Q917">
        <v>17</v>
      </c>
      <c r="R917">
        <v>10</v>
      </c>
      <c r="S917">
        <v>14</v>
      </c>
      <c r="T917" t="s">
        <v>290</v>
      </c>
      <c r="U917" t="s">
        <v>290</v>
      </c>
      <c r="V917" t="s">
        <v>290</v>
      </c>
      <c r="W917" t="s">
        <v>290</v>
      </c>
      <c r="X917" t="s">
        <v>290</v>
      </c>
      <c r="Y917" t="s">
        <v>290</v>
      </c>
      <c r="Z917" t="s">
        <v>290</v>
      </c>
      <c r="AA917" t="s">
        <v>290</v>
      </c>
      <c r="AB917" t="s">
        <v>290</v>
      </c>
      <c r="AC917" t="s">
        <v>290</v>
      </c>
      <c r="AD917" t="s">
        <v>290</v>
      </c>
      <c r="AE917" t="s">
        <v>290</v>
      </c>
      <c r="AF917" t="s">
        <v>290</v>
      </c>
      <c r="AG917" t="s">
        <v>290</v>
      </c>
      <c r="AH917" t="s">
        <v>290</v>
      </c>
      <c r="AI917" t="s">
        <v>290</v>
      </c>
      <c r="AJ917" t="s">
        <v>290</v>
      </c>
      <c r="AK917" t="s">
        <v>290</v>
      </c>
      <c r="AL917">
        <v>67</v>
      </c>
      <c r="AM917" t="s">
        <v>290</v>
      </c>
      <c r="AN917" t="s">
        <v>290</v>
      </c>
      <c r="AO917">
        <v>27</v>
      </c>
      <c r="AP917" t="s">
        <v>290</v>
      </c>
      <c r="AQ917">
        <v>49</v>
      </c>
      <c r="AR917">
        <v>56</v>
      </c>
      <c r="AS917">
        <v>105</v>
      </c>
      <c r="AT917">
        <v>41.698475999999999</v>
      </c>
      <c r="AU917">
        <v>-88.045227999999994</v>
      </c>
      <c r="AV917">
        <v>1</v>
      </c>
      <c r="AW917" t="s">
        <v>16343</v>
      </c>
      <c r="AX917">
        <v>519</v>
      </c>
      <c r="AY917" t="s">
        <v>18506</v>
      </c>
      <c r="BB917" t="s">
        <v>4467</v>
      </c>
      <c r="BC917" t="s">
        <v>288</v>
      </c>
      <c r="BD917" t="s">
        <v>16927</v>
      </c>
      <c r="BE917">
        <v>60440</v>
      </c>
      <c r="BF917" t="s">
        <v>16346</v>
      </c>
      <c r="BG917" t="s">
        <v>204</v>
      </c>
      <c r="BH917" t="b">
        <f>IFERROR(MATCH('2020'!A917, '2021'!A:A, 0) &gt;0, FALSE)</f>
        <v>1</v>
      </c>
    </row>
    <row r="918" spans="1:60">
      <c r="A918" t="s">
        <v>13251</v>
      </c>
      <c r="B918" t="s">
        <v>11327</v>
      </c>
      <c r="D918" t="s">
        <v>2188</v>
      </c>
      <c r="E918" t="s">
        <v>18532</v>
      </c>
      <c r="F918" t="s">
        <v>13252</v>
      </c>
      <c r="G918" t="s">
        <v>11331</v>
      </c>
      <c r="H918" t="s">
        <v>288</v>
      </c>
      <c r="I918">
        <v>60410</v>
      </c>
      <c r="J918" t="s">
        <v>18533</v>
      </c>
      <c r="K918" t="s">
        <v>204</v>
      </c>
      <c r="L918">
        <v>3</v>
      </c>
      <c r="M918">
        <v>13</v>
      </c>
      <c r="N918">
        <v>1</v>
      </c>
      <c r="O918">
        <v>17</v>
      </c>
      <c r="P918">
        <v>16</v>
      </c>
      <c r="Q918" t="s">
        <v>290</v>
      </c>
      <c r="R918">
        <v>10</v>
      </c>
      <c r="S918" t="s">
        <v>290</v>
      </c>
      <c r="T918" t="s">
        <v>290</v>
      </c>
      <c r="U918" t="s">
        <v>290</v>
      </c>
      <c r="V918" t="s">
        <v>290</v>
      </c>
      <c r="W918" t="s">
        <v>290</v>
      </c>
      <c r="X918" t="s">
        <v>290</v>
      </c>
      <c r="Y918" t="s">
        <v>290</v>
      </c>
      <c r="Z918" t="s">
        <v>290</v>
      </c>
      <c r="AA918" t="s">
        <v>290</v>
      </c>
      <c r="AB918" t="s">
        <v>290</v>
      </c>
      <c r="AC918" t="s">
        <v>290</v>
      </c>
      <c r="AD918" t="s">
        <v>290</v>
      </c>
      <c r="AE918" t="s">
        <v>290</v>
      </c>
      <c r="AF918" t="s">
        <v>290</v>
      </c>
      <c r="AG918" t="s">
        <v>290</v>
      </c>
      <c r="AH918" t="s">
        <v>290</v>
      </c>
      <c r="AI918" t="s">
        <v>290</v>
      </c>
      <c r="AJ918" t="s">
        <v>290</v>
      </c>
      <c r="AK918" t="s">
        <v>290</v>
      </c>
      <c r="AL918" t="s">
        <v>290</v>
      </c>
      <c r="AM918" t="s">
        <v>290</v>
      </c>
      <c r="AN918" t="s">
        <v>290</v>
      </c>
      <c r="AO918">
        <v>67</v>
      </c>
      <c r="AP918">
        <v>12</v>
      </c>
      <c r="AQ918">
        <v>46</v>
      </c>
      <c r="AR918">
        <v>50</v>
      </c>
      <c r="AS918">
        <v>96</v>
      </c>
      <c r="AT918">
        <v>41.433129999999998</v>
      </c>
      <c r="AU918">
        <v>-88.199325000000002</v>
      </c>
      <c r="AV918">
        <v>0.33</v>
      </c>
      <c r="AW918" t="s">
        <v>16365</v>
      </c>
      <c r="AX918">
        <v>277</v>
      </c>
      <c r="AY918" t="s">
        <v>16366</v>
      </c>
      <c r="BB918" t="s">
        <v>11331</v>
      </c>
      <c r="BC918" t="s">
        <v>288</v>
      </c>
      <c r="BD918" t="s">
        <v>16927</v>
      </c>
      <c r="BE918">
        <v>60410</v>
      </c>
      <c r="BF918" t="s">
        <v>16346</v>
      </c>
      <c r="BG918" t="s">
        <v>16363</v>
      </c>
      <c r="BH918" t="b">
        <f>IFERROR(MATCH('2020'!A918, '2021'!A:A, 0) &gt;0, FALSE)</f>
        <v>0</v>
      </c>
    </row>
    <row r="919" spans="1:60">
      <c r="A919" t="s">
        <v>4532</v>
      </c>
      <c r="B919" t="s">
        <v>4533</v>
      </c>
      <c r="C919" t="s">
        <v>283</v>
      </c>
      <c r="D919" t="s">
        <v>4534</v>
      </c>
      <c r="E919" t="s">
        <v>3188</v>
      </c>
      <c r="F919" t="s">
        <v>4535</v>
      </c>
      <c r="G919" t="s">
        <v>4462</v>
      </c>
      <c r="H919" t="s">
        <v>288</v>
      </c>
      <c r="I919">
        <v>60417</v>
      </c>
      <c r="J919" t="s">
        <v>18534</v>
      </c>
      <c r="K919" t="s">
        <v>204</v>
      </c>
      <c r="L919">
        <v>1</v>
      </c>
      <c r="M919">
        <v>19</v>
      </c>
      <c r="N919">
        <v>6</v>
      </c>
      <c r="O919">
        <v>26</v>
      </c>
      <c r="P919">
        <v>23</v>
      </c>
      <c r="Q919">
        <v>12</v>
      </c>
      <c r="R919" t="s">
        <v>290</v>
      </c>
      <c r="S919">
        <v>16</v>
      </c>
      <c r="T919">
        <v>11</v>
      </c>
      <c r="U919">
        <v>21</v>
      </c>
      <c r="V919" t="s">
        <v>290</v>
      </c>
      <c r="W919">
        <v>14</v>
      </c>
      <c r="X919">
        <v>18</v>
      </c>
      <c r="Y919">
        <v>19</v>
      </c>
      <c r="Z919" t="s">
        <v>290</v>
      </c>
      <c r="AA919" t="s">
        <v>290</v>
      </c>
      <c r="AB919" t="s">
        <v>290</v>
      </c>
      <c r="AC919" t="s">
        <v>290</v>
      </c>
      <c r="AD919" t="s">
        <v>290</v>
      </c>
      <c r="AE919" t="s">
        <v>290</v>
      </c>
      <c r="AF919" t="s">
        <v>290</v>
      </c>
      <c r="AG919" t="s">
        <v>290</v>
      </c>
      <c r="AH919" t="s">
        <v>290</v>
      </c>
      <c r="AI919" t="s">
        <v>290</v>
      </c>
      <c r="AJ919">
        <v>24</v>
      </c>
      <c r="AK919" t="s">
        <v>290</v>
      </c>
      <c r="AL919" t="s">
        <v>290</v>
      </c>
      <c r="AM919">
        <v>19</v>
      </c>
      <c r="AN919" t="s">
        <v>290</v>
      </c>
      <c r="AO919">
        <v>79</v>
      </c>
      <c r="AP919">
        <v>27</v>
      </c>
      <c r="AQ919">
        <v>81</v>
      </c>
      <c r="AR919">
        <v>69</v>
      </c>
      <c r="AS919">
        <v>150</v>
      </c>
      <c r="AT919">
        <v>41.451126000000002</v>
      </c>
      <c r="AU919">
        <v>-87.656592000000003</v>
      </c>
      <c r="AV919">
        <v>1</v>
      </c>
      <c r="AW919" t="s">
        <v>16343</v>
      </c>
      <c r="AX919">
        <v>24201</v>
      </c>
      <c r="AY919" t="s">
        <v>18535</v>
      </c>
      <c r="BB919" t="s">
        <v>4462</v>
      </c>
      <c r="BC919" t="s">
        <v>288</v>
      </c>
      <c r="BD919" t="s">
        <v>16927</v>
      </c>
      <c r="BE919">
        <v>60417</v>
      </c>
      <c r="BF919" t="s">
        <v>16346</v>
      </c>
      <c r="BG919" t="s">
        <v>204</v>
      </c>
      <c r="BH919" t="b">
        <f>IFERROR(MATCH('2020'!A919, '2021'!A:A, 0) &gt;0, FALSE)</f>
        <v>1</v>
      </c>
    </row>
    <row r="920" spans="1:60">
      <c r="A920" t="s">
        <v>4834</v>
      </c>
      <c r="B920" t="s">
        <v>4835</v>
      </c>
      <c r="C920" t="s">
        <v>283</v>
      </c>
      <c r="D920" t="s">
        <v>4836</v>
      </c>
      <c r="E920" t="s">
        <v>18536</v>
      </c>
      <c r="F920" t="s">
        <v>4838</v>
      </c>
      <c r="G920" t="s">
        <v>4839</v>
      </c>
      <c r="H920" t="s">
        <v>288</v>
      </c>
      <c r="I920">
        <v>60475</v>
      </c>
      <c r="J920" t="s">
        <v>18537</v>
      </c>
      <c r="K920" t="s">
        <v>204</v>
      </c>
      <c r="L920">
        <v>1</v>
      </c>
      <c r="M920">
        <v>1.5</v>
      </c>
      <c r="N920">
        <v>0</v>
      </c>
      <c r="O920">
        <v>2.5</v>
      </c>
      <c r="P920" t="s">
        <v>290</v>
      </c>
      <c r="Q920" t="s">
        <v>290</v>
      </c>
      <c r="R920" t="s">
        <v>290</v>
      </c>
      <c r="S920" t="s">
        <v>290</v>
      </c>
      <c r="T920" t="s">
        <v>290</v>
      </c>
      <c r="U920" t="s">
        <v>290</v>
      </c>
      <c r="V920" t="s">
        <v>290</v>
      </c>
      <c r="W920" t="s">
        <v>290</v>
      </c>
      <c r="X920" t="s">
        <v>290</v>
      </c>
      <c r="Y920" t="s">
        <v>290</v>
      </c>
      <c r="Z920" t="s">
        <v>290</v>
      </c>
      <c r="AA920" t="s">
        <v>290</v>
      </c>
      <c r="AB920" t="s">
        <v>290</v>
      </c>
      <c r="AC920" t="s">
        <v>290</v>
      </c>
      <c r="AD920" t="s">
        <v>290</v>
      </c>
      <c r="AE920" t="s">
        <v>290</v>
      </c>
      <c r="AF920" t="s">
        <v>290</v>
      </c>
      <c r="AG920" t="s">
        <v>290</v>
      </c>
      <c r="AH920" t="s">
        <v>290</v>
      </c>
      <c r="AI920" t="s">
        <v>290</v>
      </c>
      <c r="AJ920" t="s">
        <v>290</v>
      </c>
      <c r="AK920" t="s">
        <v>290</v>
      </c>
      <c r="AL920" t="s">
        <v>290</v>
      </c>
      <c r="AM920" t="s">
        <v>290</v>
      </c>
      <c r="AN920" t="s">
        <v>290</v>
      </c>
      <c r="AO920" t="s">
        <v>290</v>
      </c>
      <c r="AP920" t="s">
        <v>290</v>
      </c>
      <c r="AQ920">
        <v>3</v>
      </c>
      <c r="AR920">
        <v>1</v>
      </c>
      <c r="AS920">
        <v>4</v>
      </c>
      <c r="AT920">
        <v>41.469652000000004</v>
      </c>
      <c r="AU920">
        <v>-87.634028000000001</v>
      </c>
      <c r="AV920">
        <v>1</v>
      </c>
      <c r="AW920" t="s">
        <v>16343</v>
      </c>
      <c r="AX920">
        <v>32</v>
      </c>
      <c r="AY920" t="s">
        <v>18538</v>
      </c>
      <c r="BB920" t="s">
        <v>4839</v>
      </c>
      <c r="BC920" t="s">
        <v>288</v>
      </c>
      <c r="BD920" t="s">
        <v>16927</v>
      </c>
      <c r="BE920">
        <v>60475</v>
      </c>
      <c r="BF920" t="s">
        <v>16346</v>
      </c>
      <c r="BG920" t="s">
        <v>204</v>
      </c>
      <c r="BH920" t="b">
        <f>IFERROR(MATCH('2020'!A920, '2021'!A:A, 0) &gt;0, FALSE)</f>
        <v>1</v>
      </c>
    </row>
    <row r="921" spans="1:60">
      <c r="B921" t="s">
        <v>4546</v>
      </c>
      <c r="L921">
        <f>SUM(L2:L920)</f>
        <v>2636.9</v>
      </c>
      <c r="M921">
        <f t="shared" ref="M921:BF921" si="0">SUM(M2:M920)</f>
        <v>16118.4</v>
      </c>
      <c r="N921">
        <f t="shared" si="0"/>
        <v>6849.5999999999985</v>
      </c>
      <c r="O921">
        <f t="shared" si="0"/>
        <v>25604.899999999998</v>
      </c>
      <c r="P921">
        <f t="shared" si="0"/>
        <v>26854</v>
      </c>
      <c r="Q921">
        <f t="shared" si="0"/>
        <v>13382</v>
      </c>
      <c r="R921">
        <f t="shared" si="0"/>
        <v>11587</v>
      </c>
      <c r="S921">
        <f t="shared" si="0"/>
        <v>11329</v>
      </c>
      <c r="T921">
        <f t="shared" si="0"/>
        <v>11015</v>
      </c>
      <c r="U921">
        <f t="shared" si="0"/>
        <v>11132</v>
      </c>
      <c r="V921">
        <f t="shared" si="0"/>
        <v>11563</v>
      </c>
      <c r="W921">
        <f t="shared" si="0"/>
        <v>11781</v>
      </c>
      <c r="X921">
        <f t="shared" si="0"/>
        <v>12179</v>
      </c>
      <c r="Y921">
        <f t="shared" si="0"/>
        <v>11799</v>
      </c>
      <c r="Z921">
        <f t="shared" si="0"/>
        <v>11884</v>
      </c>
      <c r="AA921">
        <f t="shared" si="0"/>
        <v>11402</v>
      </c>
      <c r="AB921">
        <f t="shared" si="0"/>
        <v>11235</v>
      </c>
      <c r="AC921">
        <f t="shared" si="0"/>
        <v>11013</v>
      </c>
      <c r="AD921">
        <f t="shared" si="0"/>
        <v>138</v>
      </c>
      <c r="AE921">
        <f t="shared" si="0"/>
        <v>124</v>
      </c>
      <c r="AF921">
        <f t="shared" si="0"/>
        <v>16</v>
      </c>
      <c r="AG921">
        <f t="shared" si="0"/>
        <v>17</v>
      </c>
      <c r="AH921">
        <f t="shared" si="0"/>
        <v>2176</v>
      </c>
      <c r="AI921">
        <f t="shared" si="0"/>
        <v>1426</v>
      </c>
      <c r="AJ921">
        <f t="shared" si="0"/>
        <v>23190</v>
      </c>
      <c r="AK921">
        <f t="shared" si="0"/>
        <v>193</v>
      </c>
      <c r="AL921">
        <f t="shared" si="0"/>
        <v>10522</v>
      </c>
      <c r="AM921">
        <f t="shared" si="0"/>
        <v>16237</v>
      </c>
      <c r="AN921">
        <f t="shared" si="0"/>
        <v>214</v>
      </c>
      <c r="AO921">
        <f t="shared" si="0"/>
        <v>126319</v>
      </c>
      <c r="AP921">
        <f t="shared" si="0"/>
        <v>10539</v>
      </c>
      <c r="AQ921">
        <f t="shared" si="0"/>
        <v>96919</v>
      </c>
      <c r="AR921">
        <f t="shared" si="0"/>
        <v>96655</v>
      </c>
      <c r="AS921">
        <f t="shared" si="0"/>
        <v>193574</v>
      </c>
      <c r="AT921">
        <f t="shared" si="0"/>
        <v>37942.154402000029</v>
      </c>
      <c r="AU921">
        <f t="shared" si="0"/>
        <v>-81207.849104999856</v>
      </c>
      <c r="AV921">
        <f t="shared" si="0"/>
        <v>889.09000000000083</v>
      </c>
      <c r="AW921">
        <f t="shared" si="0"/>
        <v>0</v>
      </c>
      <c r="AX921">
        <f t="shared" si="0"/>
        <v>2678319</v>
      </c>
      <c r="AY921">
        <f t="shared" si="0"/>
        <v>0</v>
      </c>
      <c r="AZ921">
        <f t="shared" si="0"/>
        <v>0</v>
      </c>
      <c r="BA921">
        <f t="shared" si="0"/>
        <v>5487</v>
      </c>
      <c r="BB921">
        <f t="shared" si="0"/>
        <v>0</v>
      </c>
      <c r="BC921">
        <f t="shared" si="0"/>
        <v>0</v>
      </c>
      <c r="BD921">
        <f t="shared" si="0"/>
        <v>0</v>
      </c>
      <c r="BE921">
        <f t="shared" si="0"/>
        <v>55957886</v>
      </c>
      <c r="BF921">
        <f t="shared" si="0"/>
        <v>0</v>
      </c>
    </row>
    <row r="922" spans="1:60">
      <c r="AS922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J909"/>
  <sheetViews>
    <sheetView topLeftCell="I1" workbookViewId="0">
      <pane ySplit="1" topLeftCell="A878" activePane="bottomLeft" state="frozen"/>
      <selection activeCell="M1" sqref="M1"/>
      <selection pane="bottomLeft" activeCell="P905" sqref="P905:AC905"/>
    </sheetView>
  </sheetViews>
  <sheetFormatPr baseColWidth="10" defaultColWidth="8.83203125" defaultRowHeight="15"/>
  <sheetData>
    <row r="1" spans="1:62">
      <c r="A1" t="s">
        <v>16327</v>
      </c>
      <c r="B1" t="s">
        <v>16328</v>
      </c>
      <c r="C1" t="s">
        <v>4551</v>
      </c>
      <c r="F1" t="s">
        <v>237</v>
      </c>
      <c r="G1" t="s">
        <v>238</v>
      </c>
      <c r="H1" t="s">
        <v>239</v>
      </c>
      <c r="I1" t="s">
        <v>240</v>
      </c>
      <c r="J1" t="s">
        <v>241</v>
      </c>
      <c r="K1" t="s">
        <v>242</v>
      </c>
      <c r="L1" t="s">
        <v>4847</v>
      </c>
      <c r="M1" t="s">
        <v>4845</v>
      </c>
      <c r="N1" t="s">
        <v>4846</v>
      </c>
      <c r="O1" t="s">
        <v>4848</v>
      </c>
      <c r="P1" t="s">
        <v>247</v>
      </c>
      <c r="Q1" t="s">
        <v>248</v>
      </c>
      <c r="R1" t="s">
        <v>249</v>
      </c>
      <c r="S1" t="s">
        <v>250</v>
      </c>
      <c r="T1" t="s">
        <v>251</v>
      </c>
      <c r="U1" t="s">
        <v>252</v>
      </c>
      <c r="V1" t="s">
        <v>253</v>
      </c>
      <c r="W1" t="s">
        <v>254</v>
      </c>
      <c r="X1" t="s">
        <v>255</v>
      </c>
      <c r="Y1" t="s">
        <v>256</v>
      </c>
      <c r="Z1" t="s">
        <v>257</v>
      </c>
      <c r="AA1" t="s">
        <v>258</v>
      </c>
      <c r="AB1" t="s">
        <v>259</v>
      </c>
      <c r="AC1" t="s">
        <v>260</v>
      </c>
      <c r="AD1" t="s">
        <v>261</v>
      </c>
      <c r="AE1" t="s">
        <v>262</v>
      </c>
      <c r="AF1" t="s">
        <v>263</v>
      </c>
      <c r="AG1" t="s">
        <v>264</v>
      </c>
      <c r="AH1" t="s">
        <v>265</v>
      </c>
      <c r="AI1" t="s">
        <v>266</v>
      </c>
      <c r="AJ1" t="s">
        <v>270</v>
      </c>
      <c r="AK1" t="s">
        <v>16329</v>
      </c>
      <c r="AL1" t="s">
        <v>268</v>
      </c>
      <c r="AM1" t="s">
        <v>269</v>
      </c>
      <c r="AN1" t="s">
        <v>271</v>
      </c>
      <c r="AO1" t="s">
        <v>272</v>
      </c>
      <c r="AP1" t="s">
        <v>273</v>
      </c>
      <c r="AQ1" t="s">
        <v>274</v>
      </c>
      <c r="AR1" t="s">
        <v>275</v>
      </c>
      <c r="AS1" t="s">
        <v>276</v>
      </c>
      <c r="AT1" t="s">
        <v>277</v>
      </c>
      <c r="AU1" t="s">
        <v>4</v>
      </c>
      <c r="AV1" t="s">
        <v>279</v>
      </c>
      <c r="AW1" t="s">
        <v>16330</v>
      </c>
      <c r="AX1" t="s">
        <v>16331</v>
      </c>
      <c r="AY1" t="s">
        <v>16332</v>
      </c>
      <c r="AZ1" t="s">
        <v>16333</v>
      </c>
      <c r="BA1" t="s">
        <v>16334</v>
      </c>
      <c r="BB1" t="s">
        <v>16335</v>
      </c>
      <c r="BC1" t="s">
        <v>16336</v>
      </c>
      <c r="BD1" t="s">
        <v>16337</v>
      </c>
      <c r="BE1" t="s">
        <v>238</v>
      </c>
      <c r="BF1" t="s">
        <v>239</v>
      </c>
      <c r="BG1" t="s">
        <v>242</v>
      </c>
      <c r="BH1" t="s">
        <v>4552</v>
      </c>
      <c r="BI1" t="s">
        <v>16338</v>
      </c>
      <c r="BJ1" t="s">
        <v>16339</v>
      </c>
    </row>
    <row r="2" spans="1:62">
      <c r="A2" t="s">
        <v>281</v>
      </c>
      <c r="B2" t="s">
        <v>282</v>
      </c>
      <c r="C2" t="s">
        <v>314</v>
      </c>
      <c r="D2" t="s">
        <v>16340</v>
      </c>
      <c r="E2" t="s">
        <v>16341</v>
      </c>
      <c r="F2" t="s">
        <v>286</v>
      </c>
      <c r="G2" t="s">
        <v>287</v>
      </c>
      <c r="H2" t="s">
        <v>288</v>
      </c>
      <c r="I2">
        <v>62301</v>
      </c>
      <c r="J2">
        <v>2172228267</v>
      </c>
      <c r="K2" t="s">
        <v>135</v>
      </c>
      <c r="L2">
        <v>1</v>
      </c>
      <c r="M2">
        <v>9</v>
      </c>
      <c r="N2">
        <v>8</v>
      </c>
      <c r="O2">
        <v>18</v>
      </c>
      <c r="P2">
        <v>22</v>
      </c>
      <c r="Q2">
        <v>18</v>
      </c>
      <c r="R2">
        <v>7</v>
      </c>
      <c r="S2">
        <v>6</v>
      </c>
      <c r="T2">
        <v>8</v>
      </c>
      <c r="U2">
        <v>10</v>
      </c>
      <c r="V2">
        <v>6</v>
      </c>
      <c r="W2">
        <v>6</v>
      </c>
      <c r="X2">
        <v>7</v>
      </c>
      <c r="Y2">
        <v>4</v>
      </c>
      <c r="Z2" t="s">
        <v>290</v>
      </c>
      <c r="AA2" t="s">
        <v>290</v>
      </c>
      <c r="AB2" t="s">
        <v>290</v>
      </c>
      <c r="AC2" t="s">
        <v>290</v>
      </c>
      <c r="AD2" t="s">
        <v>290</v>
      </c>
      <c r="AE2" t="s">
        <v>290</v>
      </c>
      <c r="AF2" t="s">
        <v>290</v>
      </c>
      <c r="AG2" t="s">
        <v>290</v>
      </c>
      <c r="AH2" t="s">
        <v>290</v>
      </c>
      <c r="AI2" t="s">
        <v>290</v>
      </c>
      <c r="AJ2" t="s">
        <v>290</v>
      </c>
      <c r="AK2" t="s">
        <v>290</v>
      </c>
      <c r="AL2" t="s">
        <v>290</v>
      </c>
      <c r="AM2">
        <v>6</v>
      </c>
      <c r="AN2" t="s">
        <v>290</v>
      </c>
      <c r="AO2">
        <v>82</v>
      </c>
      <c r="AP2">
        <v>6</v>
      </c>
      <c r="AQ2">
        <v>47</v>
      </c>
      <c r="AR2">
        <v>47</v>
      </c>
      <c r="AS2">
        <v>0</v>
      </c>
      <c r="AT2">
        <v>0</v>
      </c>
      <c r="AU2">
        <v>5</v>
      </c>
      <c r="AV2">
        <v>94</v>
      </c>
      <c r="AW2">
        <v>39.920537000000003</v>
      </c>
      <c r="AX2">
        <v>-91.388981000000001</v>
      </c>
      <c r="AY2">
        <v>1</v>
      </c>
      <c r="AZ2" t="s">
        <v>16343</v>
      </c>
      <c r="BA2">
        <v>900</v>
      </c>
      <c r="BB2" t="s">
        <v>16344</v>
      </c>
      <c r="BE2" t="s">
        <v>287</v>
      </c>
      <c r="BF2" t="s">
        <v>288</v>
      </c>
      <c r="BG2" t="s">
        <v>16345</v>
      </c>
      <c r="BH2">
        <v>62301</v>
      </c>
      <c r="BI2" t="s">
        <v>16346</v>
      </c>
      <c r="BJ2" t="s">
        <v>135</v>
      </c>
    </row>
    <row r="3" spans="1:62">
      <c r="A3" t="s">
        <v>291</v>
      </c>
      <c r="B3" t="s">
        <v>292</v>
      </c>
      <c r="C3" t="s">
        <v>283</v>
      </c>
      <c r="D3" t="s">
        <v>293</v>
      </c>
      <c r="E3" t="s">
        <v>294</v>
      </c>
      <c r="F3" t="s">
        <v>295</v>
      </c>
      <c r="G3" t="s">
        <v>287</v>
      </c>
      <c r="H3" t="s">
        <v>288</v>
      </c>
      <c r="I3">
        <v>62305</v>
      </c>
      <c r="J3">
        <v>2172240041</v>
      </c>
      <c r="K3" t="s">
        <v>135</v>
      </c>
      <c r="L3">
        <v>1</v>
      </c>
      <c r="M3">
        <v>11.4</v>
      </c>
      <c r="N3">
        <v>3.5</v>
      </c>
      <c r="O3">
        <v>15.9</v>
      </c>
      <c r="P3">
        <v>26</v>
      </c>
      <c r="Q3">
        <v>12</v>
      </c>
      <c r="R3">
        <v>18</v>
      </c>
      <c r="S3">
        <v>15</v>
      </c>
      <c r="T3">
        <v>13</v>
      </c>
      <c r="U3">
        <v>22</v>
      </c>
      <c r="V3">
        <v>18</v>
      </c>
      <c r="W3">
        <v>16</v>
      </c>
      <c r="X3">
        <v>16</v>
      </c>
      <c r="Y3">
        <v>20</v>
      </c>
      <c r="Z3" t="s">
        <v>290</v>
      </c>
      <c r="AA3" t="s">
        <v>290</v>
      </c>
      <c r="AB3" t="s">
        <v>290</v>
      </c>
      <c r="AC3" t="s">
        <v>290</v>
      </c>
      <c r="AD3" t="s">
        <v>290</v>
      </c>
      <c r="AE3" t="s">
        <v>290</v>
      </c>
      <c r="AF3" t="s">
        <v>290</v>
      </c>
      <c r="AG3" t="s">
        <v>290</v>
      </c>
      <c r="AH3" t="s">
        <v>290</v>
      </c>
      <c r="AI3" t="s">
        <v>290</v>
      </c>
      <c r="AJ3" t="s">
        <v>290</v>
      </c>
      <c r="AK3" t="s">
        <v>290</v>
      </c>
      <c r="AL3">
        <v>4</v>
      </c>
      <c r="AM3">
        <v>6</v>
      </c>
      <c r="AN3" t="s">
        <v>290</v>
      </c>
      <c r="AO3">
        <v>166</v>
      </c>
      <c r="AP3" t="s">
        <v>290</v>
      </c>
      <c r="AQ3">
        <v>89</v>
      </c>
      <c r="AR3">
        <v>87</v>
      </c>
      <c r="AS3">
        <v>0</v>
      </c>
      <c r="AT3">
        <v>0</v>
      </c>
      <c r="AU3">
        <v>17</v>
      </c>
      <c r="AV3">
        <v>176</v>
      </c>
      <c r="AW3">
        <v>39.939048999999997</v>
      </c>
      <c r="AX3">
        <v>-91.350267000000002</v>
      </c>
      <c r="AY3">
        <v>1</v>
      </c>
      <c r="AZ3" t="s">
        <v>16343</v>
      </c>
      <c r="BA3">
        <v>4100</v>
      </c>
      <c r="BB3" t="s">
        <v>16348</v>
      </c>
      <c r="BE3" t="s">
        <v>287</v>
      </c>
      <c r="BF3" t="s">
        <v>288</v>
      </c>
      <c r="BG3" t="s">
        <v>16345</v>
      </c>
      <c r="BH3">
        <v>62305</v>
      </c>
      <c r="BI3" t="s">
        <v>16346</v>
      </c>
      <c r="BJ3" t="s">
        <v>135</v>
      </c>
    </row>
    <row r="4" spans="1:62">
      <c r="A4" t="s">
        <v>297</v>
      </c>
      <c r="B4" t="s">
        <v>298</v>
      </c>
      <c r="C4" t="s">
        <v>353</v>
      </c>
      <c r="D4" t="s">
        <v>3947</v>
      </c>
      <c r="E4" t="s">
        <v>4591</v>
      </c>
      <c r="F4" t="s">
        <v>301</v>
      </c>
      <c r="G4" t="s">
        <v>287</v>
      </c>
      <c r="H4" t="s">
        <v>288</v>
      </c>
      <c r="I4">
        <v>62301</v>
      </c>
      <c r="J4">
        <v>2172224077</v>
      </c>
      <c r="K4" t="s">
        <v>135</v>
      </c>
      <c r="L4">
        <v>1</v>
      </c>
      <c r="M4">
        <v>21.5</v>
      </c>
      <c r="N4">
        <v>7</v>
      </c>
      <c r="O4">
        <v>29.5</v>
      </c>
      <c r="P4">
        <v>35</v>
      </c>
      <c r="Q4">
        <v>30</v>
      </c>
      <c r="R4">
        <v>18</v>
      </c>
      <c r="S4">
        <v>29</v>
      </c>
      <c r="T4">
        <v>31</v>
      </c>
      <c r="U4">
        <v>28</v>
      </c>
      <c r="V4">
        <v>21</v>
      </c>
      <c r="W4">
        <v>22</v>
      </c>
      <c r="X4">
        <v>19</v>
      </c>
      <c r="Y4">
        <v>46</v>
      </c>
      <c r="Z4" t="s">
        <v>290</v>
      </c>
      <c r="AA4" t="s">
        <v>290</v>
      </c>
      <c r="AB4" t="s">
        <v>290</v>
      </c>
      <c r="AC4" t="s">
        <v>290</v>
      </c>
      <c r="AD4" t="s">
        <v>290</v>
      </c>
      <c r="AE4" t="s">
        <v>290</v>
      </c>
      <c r="AF4" t="s">
        <v>290</v>
      </c>
      <c r="AG4" t="s">
        <v>290</v>
      </c>
      <c r="AH4" t="s">
        <v>290</v>
      </c>
      <c r="AI4" t="s">
        <v>290</v>
      </c>
      <c r="AJ4" t="s">
        <v>290</v>
      </c>
      <c r="AK4" t="s">
        <v>290</v>
      </c>
      <c r="AL4">
        <v>1</v>
      </c>
      <c r="AM4">
        <v>4</v>
      </c>
      <c r="AN4" t="s">
        <v>290</v>
      </c>
      <c r="AO4">
        <v>270</v>
      </c>
      <c r="AP4">
        <v>4</v>
      </c>
      <c r="AQ4">
        <v>141</v>
      </c>
      <c r="AR4">
        <v>138</v>
      </c>
      <c r="AS4">
        <v>0</v>
      </c>
      <c r="AT4">
        <v>0</v>
      </c>
      <c r="AU4">
        <v>37</v>
      </c>
      <c r="AV4">
        <v>279</v>
      </c>
      <c r="AW4">
        <v>39.938993000000004</v>
      </c>
      <c r="AX4">
        <v>-91.387840999999995</v>
      </c>
      <c r="AY4">
        <v>1</v>
      </c>
      <c r="AZ4" t="s">
        <v>16343</v>
      </c>
      <c r="BA4">
        <v>1720</v>
      </c>
      <c r="BB4" t="s">
        <v>16350</v>
      </c>
      <c r="BE4" t="s">
        <v>287</v>
      </c>
      <c r="BF4" t="s">
        <v>288</v>
      </c>
      <c r="BG4" t="s">
        <v>16345</v>
      </c>
      <c r="BH4">
        <v>62301</v>
      </c>
      <c r="BI4" t="s">
        <v>16346</v>
      </c>
      <c r="BJ4" t="s">
        <v>135</v>
      </c>
    </row>
    <row r="5" spans="1:62">
      <c r="A5" t="s">
        <v>302</v>
      </c>
      <c r="B5" t="s">
        <v>303</v>
      </c>
      <c r="D5" t="s">
        <v>16351</v>
      </c>
      <c r="E5" t="s">
        <v>16352</v>
      </c>
      <c r="F5" t="s">
        <v>306</v>
      </c>
      <c r="G5" t="s">
        <v>287</v>
      </c>
      <c r="H5" t="s">
        <v>288</v>
      </c>
      <c r="I5">
        <v>62301</v>
      </c>
      <c r="J5">
        <v>2172281477</v>
      </c>
      <c r="K5" t="s">
        <v>135</v>
      </c>
      <c r="L5">
        <v>0</v>
      </c>
      <c r="M5">
        <v>11</v>
      </c>
      <c r="N5">
        <v>9</v>
      </c>
      <c r="O5">
        <v>20</v>
      </c>
      <c r="P5">
        <v>28</v>
      </c>
      <c r="Q5">
        <v>22</v>
      </c>
      <c r="R5">
        <v>23</v>
      </c>
      <c r="S5">
        <v>19</v>
      </c>
      <c r="T5">
        <v>16</v>
      </c>
      <c r="U5">
        <v>29</v>
      </c>
      <c r="V5">
        <v>19</v>
      </c>
      <c r="W5">
        <v>25</v>
      </c>
      <c r="X5">
        <v>22</v>
      </c>
      <c r="Y5">
        <v>25</v>
      </c>
      <c r="Z5" t="s">
        <v>290</v>
      </c>
      <c r="AA5" t="s">
        <v>290</v>
      </c>
      <c r="AB5" t="s">
        <v>290</v>
      </c>
      <c r="AC5" t="s">
        <v>290</v>
      </c>
      <c r="AD5" t="s">
        <v>290</v>
      </c>
      <c r="AE5" t="s">
        <v>290</v>
      </c>
      <c r="AF5" t="s">
        <v>290</v>
      </c>
      <c r="AG5" t="s">
        <v>290</v>
      </c>
      <c r="AH5" t="s">
        <v>290</v>
      </c>
      <c r="AI5" t="s">
        <v>290</v>
      </c>
      <c r="AJ5" t="s">
        <v>290</v>
      </c>
      <c r="AK5" t="s">
        <v>290</v>
      </c>
      <c r="AL5" t="s">
        <v>290</v>
      </c>
      <c r="AM5">
        <v>2</v>
      </c>
      <c r="AN5" t="s">
        <v>290</v>
      </c>
      <c r="AO5">
        <v>223</v>
      </c>
      <c r="AP5">
        <v>3</v>
      </c>
      <c r="AQ5">
        <v>130</v>
      </c>
      <c r="AR5">
        <v>98</v>
      </c>
      <c r="AS5">
        <v>0</v>
      </c>
      <c r="AT5">
        <v>0</v>
      </c>
      <c r="AU5">
        <v>45</v>
      </c>
      <c r="AV5">
        <v>228</v>
      </c>
      <c r="AW5">
        <v>39.918073</v>
      </c>
      <c r="AX5">
        <v>-91.404390000000006</v>
      </c>
      <c r="AY5">
        <v>1</v>
      </c>
      <c r="AZ5" t="s">
        <v>16343</v>
      </c>
      <c r="BA5">
        <v>1115</v>
      </c>
      <c r="BB5" t="s">
        <v>16354</v>
      </c>
      <c r="BE5" t="s">
        <v>287</v>
      </c>
      <c r="BF5" t="s">
        <v>288</v>
      </c>
      <c r="BG5" t="s">
        <v>16345</v>
      </c>
      <c r="BH5">
        <v>62301</v>
      </c>
      <c r="BI5" t="s">
        <v>16346</v>
      </c>
      <c r="BJ5" t="s">
        <v>135</v>
      </c>
    </row>
    <row r="6" spans="1:62">
      <c r="A6" t="s">
        <v>307</v>
      </c>
      <c r="B6" t="s">
        <v>308</v>
      </c>
      <c r="C6" t="s">
        <v>283</v>
      </c>
      <c r="D6" t="s">
        <v>309</v>
      </c>
      <c r="E6" t="s">
        <v>310</v>
      </c>
      <c r="F6" t="s">
        <v>311</v>
      </c>
      <c r="G6" t="s">
        <v>287</v>
      </c>
      <c r="H6" t="s">
        <v>288</v>
      </c>
      <c r="I6">
        <v>62301</v>
      </c>
      <c r="J6">
        <v>2172231120</v>
      </c>
      <c r="K6" t="s">
        <v>135</v>
      </c>
      <c r="L6">
        <v>2</v>
      </c>
      <c r="M6">
        <v>22.1</v>
      </c>
      <c r="N6">
        <v>12</v>
      </c>
      <c r="O6">
        <v>36.1</v>
      </c>
      <c r="P6">
        <v>56</v>
      </c>
      <c r="Q6">
        <v>45</v>
      </c>
      <c r="R6">
        <v>47</v>
      </c>
      <c r="S6">
        <v>45</v>
      </c>
      <c r="T6">
        <v>37</v>
      </c>
      <c r="U6">
        <v>39</v>
      </c>
      <c r="V6">
        <v>39</v>
      </c>
      <c r="W6">
        <v>35</v>
      </c>
      <c r="X6">
        <v>32</v>
      </c>
      <c r="Y6">
        <v>42</v>
      </c>
      <c r="Z6" t="s">
        <v>290</v>
      </c>
      <c r="AA6" t="s">
        <v>290</v>
      </c>
      <c r="AB6" t="s">
        <v>290</v>
      </c>
      <c r="AC6" t="s">
        <v>290</v>
      </c>
      <c r="AD6" t="s">
        <v>290</v>
      </c>
      <c r="AE6" t="s">
        <v>290</v>
      </c>
      <c r="AF6" t="s">
        <v>290</v>
      </c>
      <c r="AG6" t="s">
        <v>290</v>
      </c>
      <c r="AH6" t="s">
        <v>290</v>
      </c>
      <c r="AI6" t="s">
        <v>290</v>
      </c>
      <c r="AJ6">
        <v>4</v>
      </c>
      <c r="AK6" t="s">
        <v>290</v>
      </c>
      <c r="AL6">
        <v>5</v>
      </c>
      <c r="AM6">
        <v>7</v>
      </c>
      <c r="AN6" t="s">
        <v>290</v>
      </c>
      <c r="AO6">
        <v>383</v>
      </c>
      <c r="AP6">
        <v>18</v>
      </c>
      <c r="AQ6">
        <v>202</v>
      </c>
      <c r="AR6">
        <v>215</v>
      </c>
      <c r="AS6">
        <v>0</v>
      </c>
      <c r="AT6">
        <v>0</v>
      </c>
      <c r="AU6">
        <v>35</v>
      </c>
      <c r="AV6">
        <v>417</v>
      </c>
      <c r="AW6">
        <v>39.930895999999997</v>
      </c>
      <c r="AX6">
        <v>-91.374923999999993</v>
      </c>
      <c r="AY6">
        <v>1</v>
      </c>
      <c r="AZ6" t="s">
        <v>16343</v>
      </c>
      <c r="BA6">
        <v>2500</v>
      </c>
      <c r="BB6" t="s">
        <v>16356</v>
      </c>
      <c r="BE6" t="s">
        <v>287</v>
      </c>
      <c r="BF6" t="s">
        <v>288</v>
      </c>
      <c r="BG6" t="s">
        <v>16345</v>
      </c>
      <c r="BH6">
        <v>62301</v>
      </c>
      <c r="BI6" t="s">
        <v>16346</v>
      </c>
      <c r="BJ6" t="s">
        <v>135</v>
      </c>
    </row>
    <row r="7" spans="1:62">
      <c r="A7" t="s">
        <v>312</v>
      </c>
      <c r="B7" t="s">
        <v>313</v>
      </c>
      <c r="C7" t="s">
        <v>314</v>
      </c>
      <c r="D7" t="s">
        <v>315</v>
      </c>
      <c r="E7" t="s">
        <v>316</v>
      </c>
      <c r="F7" t="s">
        <v>317</v>
      </c>
      <c r="G7" t="s">
        <v>287</v>
      </c>
      <c r="H7" t="s">
        <v>288</v>
      </c>
      <c r="I7">
        <v>62301</v>
      </c>
      <c r="J7">
        <v>2172232479</v>
      </c>
      <c r="K7" t="s">
        <v>135</v>
      </c>
      <c r="L7">
        <v>4</v>
      </c>
      <c r="M7">
        <v>21.5</v>
      </c>
      <c r="N7">
        <v>13.3</v>
      </c>
      <c r="O7">
        <v>38.799999999999997</v>
      </c>
      <c r="P7" t="s">
        <v>290</v>
      </c>
      <c r="Q7" t="s">
        <v>290</v>
      </c>
      <c r="R7" t="s">
        <v>290</v>
      </c>
      <c r="S7" t="s">
        <v>290</v>
      </c>
      <c r="T7" t="s">
        <v>290</v>
      </c>
      <c r="U7" t="s">
        <v>290</v>
      </c>
      <c r="V7" t="s">
        <v>290</v>
      </c>
      <c r="W7" t="s">
        <v>290</v>
      </c>
      <c r="X7" t="s">
        <v>290</v>
      </c>
      <c r="Y7" t="s">
        <v>290</v>
      </c>
      <c r="Z7">
        <v>80</v>
      </c>
      <c r="AA7">
        <v>111</v>
      </c>
      <c r="AB7">
        <v>84</v>
      </c>
      <c r="AC7">
        <v>87</v>
      </c>
      <c r="AD7" t="s">
        <v>290</v>
      </c>
      <c r="AE7" t="s">
        <v>290</v>
      </c>
      <c r="AF7" t="s">
        <v>290</v>
      </c>
      <c r="AG7" t="s">
        <v>290</v>
      </c>
      <c r="AH7" t="s">
        <v>290</v>
      </c>
      <c r="AI7" t="s">
        <v>290</v>
      </c>
      <c r="AJ7">
        <v>6</v>
      </c>
      <c r="AK7" t="s">
        <v>290</v>
      </c>
      <c r="AL7">
        <v>2</v>
      </c>
      <c r="AM7">
        <v>3</v>
      </c>
      <c r="AN7" t="s">
        <v>290</v>
      </c>
      <c r="AO7">
        <v>339</v>
      </c>
      <c r="AP7">
        <v>12</v>
      </c>
      <c r="AQ7">
        <v>163</v>
      </c>
      <c r="AR7">
        <v>199</v>
      </c>
      <c r="AS7">
        <v>45</v>
      </c>
      <c r="AT7">
        <v>39</v>
      </c>
      <c r="AU7">
        <v>39</v>
      </c>
      <c r="AV7">
        <v>362</v>
      </c>
      <c r="AW7">
        <v>39.914571000000002</v>
      </c>
      <c r="AX7">
        <v>-91.399575999999996</v>
      </c>
      <c r="AY7">
        <v>1</v>
      </c>
      <c r="AZ7" t="s">
        <v>16343</v>
      </c>
      <c r="BA7">
        <v>1400</v>
      </c>
      <c r="BB7" t="s">
        <v>16358</v>
      </c>
      <c r="BE7" t="s">
        <v>287</v>
      </c>
      <c r="BF7" t="s">
        <v>288</v>
      </c>
      <c r="BG7" t="s">
        <v>16345</v>
      </c>
      <c r="BH7">
        <v>62301</v>
      </c>
      <c r="BI7" t="s">
        <v>16346</v>
      </c>
      <c r="BJ7" t="s">
        <v>135</v>
      </c>
    </row>
    <row r="8" spans="1:62">
      <c r="A8" t="s">
        <v>318</v>
      </c>
      <c r="B8" t="s">
        <v>319</v>
      </c>
      <c r="D8" t="s">
        <v>320</v>
      </c>
      <c r="E8" t="s">
        <v>321</v>
      </c>
      <c r="F8" t="s">
        <v>322</v>
      </c>
      <c r="G8" t="s">
        <v>323</v>
      </c>
      <c r="H8" t="s">
        <v>288</v>
      </c>
      <c r="I8">
        <v>62353</v>
      </c>
      <c r="J8">
        <v>2177732825</v>
      </c>
      <c r="K8" t="s">
        <v>136</v>
      </c>
      <c r="L8">
        <v>1</v>
      </c>
      <c r="M8">
        <v>10</v>
      </c>
      <c r="N8">
        <v>5</v>
      </c>
      <c r="O8">
        <v>16</v>
      </c>
      <c r="P8">
        <v>25</v>
      </c>
      <c r="Q8">
        <v>13</v>
      </c>
      <c r="R8">
        <v>8</v>
      </c>
      <c r="S8">
        <v>10</v>
      </c>
      <c r="T8">
        <v>6</v>
      </c>
      <c r="U8">
        <v>11</v>
      </c>
      <c r="V8">
        <v>9</v>
      </c>
      <c r="W8">
        <v>10</v>
      </c>
      <c r="X8">
        <v>5</v>
      </c>
      <c r="Y8">
        <v>2</v>
      </c>
      <c r="Z8" t="s">
        <v>290</v>
      </c>
      <c r="AA8" t="s">
        <v>290</v>
      </c>
      <c r="AB8" t="s">
        <v>290</v>
      </c>
      <c r="AC8" t="s">
        <v>290</v>
      </c>
      <c r="AD8" t="s">
        <v>290</v>
      </c>
      <c r="AE8" t="s">
        <v>290</v>
      </c>
      <c r="AF8" t="s">
        <v>290</v>
      </c>
      <c r="AG8" t="s">
        <v>290</v>
      </c>
      <c r="AH8" t="s">
        <v>290</v>
      </c>
      <c r="AI8" t="s">
        <v>290</v>
      </c>
      <c r="AJ8">
        <v>1</v>
      </c>
      <c r="AK8" t="s">
        <v>290</v>
      </c>
      <c r="AL8">
        <v>1</v>
      </c>
      <c r="AM8" t="s">
        <v>290</v>
      </c>
      <c r="AN8" t="s">
        <v>290</v>
      </c>
      <c r="AO8">
        <v>97</v>
      </c>
      <c r="AP8" t="s">
        <v>290</v>
      </c>
      <c r="AQ8">
        <v>49</v>
      </c>
      <c r="AR8">
        <v>50</v>
      </c>
      <c r="AS8">
        <v>0</v>
      </c>
      <c r="AT8">
        <v>0</v>
      </c>
      <c r="AU8">
        <v>14</v>
      </c>
      <c r="AV8">
        <v>99</v>
      </c>
      <c r="AW8">
        <v>39.989575000000002</v>
      </c>
      <c r="AX8">
        <v>-90.770801000000006</v>
      </c>
      <c r="AY8">
        <v>1</v>
      </c>
      <c r="AZ8" t="s">
        <v>16360</v>
      </c>
      <c r="BA8">
        <v>408</v>
      </c>
      <c r="BB8" t="s">
        <v>16361</v>
      </c>
      <c r="BE8" t="s">
        <v>323</v>
      </c>
      <c r="BF8" t="s">
        <v>288</v>
      </c>
      <c r="BG8" t="s">
        <v>16362</v>
      </c>
      <c r="BH8">
        <v>62353</v>
      </c>
      <c r="BI8" t="s">
        <v>16346</v>
      </c>
      <c r="BJ8" t="s">
        <v>16363</v>
      </c>
    </row>
    <row r="9" spans="1:62">
      <c r="A9" t="s">
        <v>332</v>
      </c>
      <c r="B9" t="s">
        <v>333</v>
      </c>
      <c r="C9" t="s">
        <v>314</v>
      </c>
      <c r="D9" t="s">
        <v>16368</v>
      </c>
      <c r="E9" t="s">
        <v>16369</v>
      </c>
      <c r="F9" t="s">
        <v>336</v>
      </c>
      <c r="G9" t="s">
        <v>337</v>
      </c>
      <c r="H9" t="s">
        <v>288</v>
      </c>
      <c r="I9">
        <v>62618</v>
      </c>
      <c r="J9">
        <v>2173231685</v>
      </c>
      <c r="K9" t="s">
        <v>137</v>
      </c>
      <c r="L9">
        <v>1</v>
      </c>
      <c r="M9">
        <v>12</v>
      </c>
      <c r="N9">
        <v>1</v>
      </c>
      <c r="O9">
        <v>14</v>
      </c>
      <c r="P9">
        <v>14</v>
      </c>
      <c r="Q9">
        <v>12</v>
      </c>
      <c r="R9">
        <v>14</v>
      </c>
      <c r="S9">
        <v>12</v>
      </c>
      <c r="T9">
        <v>10</v>
      </c>
      <c r="U9">
        <v>15</v>
      </c>
      <c r="V9">
        <v>14</v>
      </c>
      <c r="W9">
        <v>14</v>
      </c>
      <c r="X9">
        <v>11</v>
      </c>
      <c r="Y9">
        <v>11</v>
      </c>
      <c r="Z9">
        <v>6</v>
      </c>
      <c r="AA9">
        <v>4</v>
      </c>
      <c r="AB9">
        <v>1</v>
      </c>
      <c r="AC9">
        <v>8</v>
      </c>
      <c r="AD9" t="s">
        <v>290</v>
      </c>
      <c r="AE9" t="s">
        <v>290</v>
      </c>
      <c r="AF9" t="s">
        <v>290</v>
      </c>
      <c r="AG9" t="s">
        <v>290</v>
      </c>
      <c r="AH9" t="s">
        <v>290</v>
      </c>
      <c r="AI9" t="s">
        <v>290</v>
      </c>
      <c r="AJ9">
        <v>12</v>
      </c>
      <c r="AK9" t="s">
        <v>290</v>
      </c>
      <c r="AL9">
        <v>3</v>
      </c>
      <c r="AM9" t="s">
        <v>290</v>
      </c>
      <c r="AN9" t="s">
        <v>290</v>
      </c>
      <c r="AO9">
        <v>118</v>
      </c>
      <c r="AP9">
        <v>13</v>
      </c>
      <c r="AQ9">
        <v>71</v>
      </c>
      <c r="AR9">
        <v>75</v>
      </c>
      <c r="AS9">
        <v>1</v>
      </c>
      <c r="AT9">
        <v>2</v>
      </c>
      <c r="AU9">
        <v>16</v>
      </c>
      <c r="AV9">
        <v>146</v>
      </c>
      <c r="AW9">
        <v>40.004041999999998</v>
      </c>
      <c r="AX9">
        <v>-90.430577999999997</v>
      </c>
      <c r="AY9">
        <v>1</v>
      </c>
      <c r="AZ9" t="s">
        <v>16343</v>
      </c>
      <c r="BA9">
        <v>1421</v>
      </c>
      <c r="BB9" t="s">
        <v>16371</v>
      </c>
      <c r="BE9" t="s">
        <v>337</v>
      </c>
      <c r="BF9" t="s">
        <v>288</v>
      </c>
      <c r="BG9" t="s">
        <v>16367</v>
      </c>
      <c r="BH9">
        <v>62618</v>
      </c>
      <c r="BI9" t="s">
        <v>16346</v>
      </c>
      <c r="BJ9" t="s">
        <v>16367</v>
      </c>
    </row>
    <row r="10" spans="1:62">
      <c r="A10" t="s">
        <v>339</v>
      </c>
      <c r="B10" t="s">
        <v>340</v>
      </c>
      <c r="C10" t="s">
        <v>283</v>
      </c>
      <c r="D10" t="s">
        <v>341</v>
      </c>
      <c r="E10" t="s">
        <v>342</v>
      </c>
      <c r="F10" t="s">
        <v>343</v>
      </c>
      <c r="G10" t="s">
        <v>344</v>
      </c>
      <c r="H10" t="s">
        <v>288</v>
      </c>
      <c r="I10">
        <v>62650</v>
      </c>
      <c r="J10">
        <v>2172438621</v>
      </c>
      <c r="K10" t="s">
        <v>138</v>
      </c>
      <c r="L10">
        <v>1</v>
      </c>
      <c r="M10">
        <v>23</v>
      </c>
      <c r="N10">
        <v>5.5</v>
      </c>
      <c r="O10">
        <v>29.5</v>
      </c>
      <c r="P10">
        <v>49</v>
      </c>
      <c r="Q10">
        <v>31</v>
      </c>
      <c r="R10">
        <v>28</v>
      </c>
      <c r="S10">
        <v>32</v>
      </c>
      <c r="T10">
        <v>27</v>
      </c>
      <c r="U10">
        <v>27</v>
      </c>
      <c r="V10">
        <v>29</v>
      </c>
      <c r="W10">
        <v>33</v>
      </c>
      <c r="X10">
        <v>36</v>
      </c>
      <c r="Y10">
        <v>29</v>
      </c>
      <c r="Z10" t="s">
        <v>290</v>
      </c>
      <c r="AA10" t="s">
        <v>290</v>
      </c>
      <c r="AB10" t="s">
        <v>290</v>
      </c>
      <c r="AC10" t="s">
        <v>290</v>
      </c>
      <c r="AD10" t="s">
        <v>290</v>
      </c>
      <c r="AE10" t="s">
        <v>290</v>
      </c>
      <c r="AF10" t="s">
        <v>290</v>
      </c>
      <c r="AG10" t="s">
        <v>290</v>
      </c>
      <c r="AH10" t="s">
        <v>290</v>
      </c>
      <c r="AI10" t="s">
        <v>290</v>
      </c>
      <c r="AJ10">
        <v>13</v>
      </c>
      <c r="AK10" t="s">
        <v>290</v>
      </c>
      <c r="AL10">
        <v>6</v>
      </c>
      <c r="AM10">
        <v>1</v>
      </c>
      <c r="AN10" t="s">
        <v>290</v>
      </c>
      <c r="AO10">
        <v>292</v>
      </c>
      <c r="AP10">
        <v>9</v>
      </c>
      <c r="AQ10">
        <v>159</v>
      </c>
      <c r="AR10">
        <v>162</v>
      </c>
      <c r="AS10">
        <v>0</v>
      </c>
      <c r="AT10">
        <v>0</v>
      </c>
      <c r="AU10">
        <v>34</v>
      </c>
      <c r="AV10">
        <v>321</v>
      </c>
      <c r="AW10">
        <v>39.733916999999998</v>
      </c>
      <c r="AX10">
        <v>-90.221939000000006</v>
      </c>
      <c r="AY10">
        <v>1</v>
      </c>
      <c r="AZ10" t="s">
        <v>16343</v>
      </c>
      <c r="BA10">
        <v>455</v>
      </c>
      <c r="BB10" t="s">
        <v>16373</v>
      </c>
      <c r="BE10" t="s">
        <v>344</v>
      </c>
      <c r="BF10" t="s">
        <v>288</v>
      </c>
      <c r="BG10" t="s">
        <v>16374</v>
      </c>
      <c r="BH10">
        <v>62650</v>
      </c>
      <c r="BI10" t="s">
        <v>16346</v>
      </c>
      <c r="BJ10" t="s">
        <v>138</v>
      </c>
    </row>
    <row r="11" spans="1:62">
      <c r="A11" t="s">
        <v>346</v>
      </c>
      <c r="B11" t="s">
        <v>347</v>
      </c>
      <c r="C11" t="s">
        <v>314</v>
      </c>
      <c r="D11" t="s">
        <v>348</v>
      </c>
      <c r="E11" t="s">
        <v>349</v>
      </c>
      <c r="F11" t="s">
        <v>350</v>
      </c>
      <c r="G11" t="s">
        <v>344</v>
      </c>
      <c r="H11" t="s">
        <v>288</v>
      </c>
      <c r="I11">
        <v>62650</v>
      </c>
      <c r="J11">
        <v>2172438563</v>
      </c>
      <c r="K11" t="s">
        <v>138</v>
      </c>
      <c r="L11">
        <v>1</v>
      </c>
      <c r="M11">
        <v>12</v>
      </c>
      <c r="N11">
        <v>7.8</v>
      </c>
      <c r="O11">
        <v>20.8</v>
      </c>
      <c r="P11" t="s">
        <v>290</v>
      </c>
      <c r="Q11" t="s">
        <v>290</v>
      </c>
      <c r="R11" t="s">
        <v>290</v>
      </c>
      <c r="S11" t="s">
        <v>290</v>
      </c>
      <c r="T11" t="s">
        <v>290</v>
      </c>
      <c r="U11" t="s">
        <v>290</v>
      </c>
      <c r="V11" t="s">
        <v>290</v>
      </c>
      <c r="W11" t="s">
        <v>290</v>
      </c>
      <c r="X11" t="s">
        <v>290</v>
      </c>
      <c r="Y11" t="s">
        <v>290</v>
      </c>
      <c r="Z11">
        <v>35</v>
      </c>
      <c r="AA11">
        <v>32</v>
      </c>
      <c r="AB11">
        <v>30</v>
      </c>
      <c r="AC11">
        <v>24</v>
      </c>
      <c r="AD11" t="s">
        <v>290</v>
      </c>
      <c r="AE11" t="s">
        <v>290</v>
      </c>
      <c r="AF11" t="s">
        <v>290</v>
      </c>
      <c r="AG11" t="s">
        <v>290</v>
      </c>
      <c r="AH11" t="s">
        <v>290</v>
      </c>
      <c r="AI11" t="s">
        <v>290</v>
      </c>
      <c r="AJ11">
        <v>5</v>
      </c>
      <c r="AK11">
        <v>1</v>
      </c>
      <c r="AL11">
        <v>3</v>
      </c>
      <c r="AM11">
        <v>3</v>
      </c>
      <c r="AN11" t="s">
        <v>290</v>
      </c>
      <c r="AO11">
        <v>108</v>
      </c>
      <c r="AP11">
        <v>1</v>
      </c>
      <c r="AQ11">
        <v>73</v>
      </c>
      <c r="AR11">
        <v>48</v>
      </c>
      <c r="AS11">
        <v>18</v>
      </c>
      <c r="AT11">
        <v>21</v>
      </c>
      <c r="AU11">
        <v>15</v>
      </c>
      <c r="AV11">
        <v>121</v>
      </c>
      <c r="AW11">
        <v>39.732829000000002</v>
      </c>
      <c r="AX11">
        <v>-90.221913999999998</v>
      </c>
      <c r="AY11">
        <v>1</v>
      </c>
      <c r="AZ11" t="s">
        <v>16343</v>
      </c>
      <c r="BA11">
        <v>500</v>
      </c>
      <c r="BB11" t="s">
        <v>16378</v>
      </c>
      <c r="BE11" t="s">
        <v>344</v>
      </c>
      <c r="BF11" t="s">
        <v>288</v>
      </c>
      <c r="BG11" t="s">
        <v>16374</v>
      </c>
      <c r="BH11">
        <v>62650</v>
      </c>
      <c r="BI11" t="s">
        <v>16346</v>
      </c>
      <c r="BJ11" t="s">
        <v>138</v>
      </c>
    </row>
    <row r="12" spans="1:62">
      <c r="A12" t="s">
        <v>351</v>
      </c>
      <c r="B12" t="s">
        <v>352</v>
      </c>
      <c r="C12" t="s">
        <v>314</v>
      </c>
      <c r="D12" t="s">
        <v>1069</v>
      </c>
      <c r="E12" t="s">
        <v>16379</v>
      </c>
      <c r="F12" t="s">
        <v>356</v>
      </c>
      <c r="G12" t="s">
        <v>344</v>
      </c>
      <c r="H12" t="s">
        <v>288</v>
      </c>
      <c r="I12">
        <v>62650</v>
      </c>
      <c r="J12">
        <v>2172433419</v>
      </c>
      <c r="K12" t="s">
        <v>138</v>
      </c>
      <c r="L12">
        <v>2</v>
      </c>
      <c r="M12">
        <v>5</v>
      </c>
      <c r="N12">
        <v>2</v>
      </c>
      <c r="O12">
        <v>9</v>
      </c>
      <c r="P12">
        <v>9</v>
      </c>
      <c r="Q12">
        <v>5</v>
      </c>
      <c r="R12">
        <v>6</v>
      </c>
      <c r="S12">
        <v>4</v>
      </c>
      <c r="T12">
        <v>1</v>
      </c>
      <c r="U12">
        <v>2</v>
      </c>
      <c r="V12">
        <v>3</v>
      </c>
      <c r="W12" t="s">
        <v>290</v>
      </c>
      <c r="X12">
        <v>4</v>
      </c>
      <c r="Y12">
        <v>1</v>
      </c>
      <c r="Z12" t="s">
        <v>290</v>
      </c>
      <c r="AA12" t="s">
        <v>290</v>
      </c>
      <c r="AB12" t="s">
        <v>290</v>
      </c>
      <c r="AC12" t="s">
        <v>290</v>
      </c>
      <c r="AD12" t="s">
        <v>290</v>
      </c>
      <c r="AE12" t="s">
        <v>290</v>
      </c>
      <c r="AF12" t="s">
        <v>290</v>
      </c>
      <c r="AG12" t="s">
        <v>290</v>
      </c>
      <c r="AH12" t="s">
        <v>290</v>
      </c>
      <c r="AI12" t="s">
        <v>290</v>
      </c>
      <c r="AJ12">
        <v>4</v>
      </c>
      <c r="AK12">
        <v>1</v>
      </c>
      <c r="AL12" t="s">
        <v>290</v>
      </c>
      <c r="AM12">
        <v>1</v>
      </c>
      <c r="AN12" t="s">
        <v>290</v>
      </c>
      <c r="AO12">
        <v>27</v>
      </c>
      <c r="AP12">
        <v>2</v>
      </c>
      <c r="AQ12">
        <v>13</v>
      </c>
      <c r="AR12">
        <v>22</v>
      </c>
      <c r="AS12">
        <v>0</v>
      </c>
      <c r="AT12">
        <v>0</v>
      </c>
      <c r="AU12">
        <v>0</v>
      </c>
      <c r="AV12">
        <v>35</v>
      </c>
      <c r="AW12">
        <v>39.731442999999999</v>
      </c>
      <c r="AX12">
        <v>-90.227064999999996</v>
      </c>
      <c r="AY12">
        <v>1</v>
      </c>
      <c r="AZ12" t="s">
        <v>16343</v>
      </c>
      <c r="BA12">
        <v>222</v>
      </c>
      <c r="BB12" t="s">
        <v>16381</v>
      </c>
      <c r="BE12" t="s">
        <v>344</v>
      </c>
      <c r="BF12" t="s">
        <v>288</v>
      </c>
      <c r="BG12" t="s">
        <v>16374</v>
      </c>
      <c r="BH12">
        <v>62650</v>
      </c>
      <c r="BI12" t="s">
        <v>16346</v>
      </c>
      <c r="BJ12" t="s">
        <v>138</v>
      </c>
    </row>
    <row r="13" spans="1:62">
      <c r="A13" t="s">
        <v>357</v>
      </c>
      <c r="B13" t="s">
        <v>358</v>
      </c>
      <c r="D13" t="s">
        <v>359</v>
      </c>
      <c r="E13" t="s">
        <v>360</v>
      </c>
      <c r="F13" t="s">
        <v>361</v>
      </c>
      <c r="G13" t="s">
        <v>344</v>
      </c>
      <c r="H13" t="s">
        <v>288</v>
      </c>
      <c r="I13">
        <v>62650</v>
      </c>
      <c r="J13">
        <v>2172437100</v>
      </c>
      <c r="K13" t="s">
        <v>138</v>
      </c>
      <c r="L13">
        <v>3</v>
      </c>
      <c r="M13">
        <v>9.5</v>
      </c>
      <c r="N13">
        <v>3.5</v>
      </c>
      <c r="O13">
        <v>16</v>
      </c>
      <c r="P13">
        <v>22</v>
      </c>
      <c r="Q13">
        <v>5</v>
      </c>
      <c r="R13">
        <v>7</v>
      </c>
      <c r="S13">
        <v>2</v>
      </c>
      <c r="T13">
        <v>3</v>
      </c>
      <c r="U13">
        <v>6</v>
      </c>
      <c r="V13">
        <v>7</v>
      </c>
      <c r="W13">
        <v>8</v>
      </c>
      <c r="X13">
        <v>8</v>
      </c>
      <c r="Y13">
        <v>8</v>
      </c>
      <c r="Z13">
        <v>8</v>
      </c>
      <c r="AA13">
        <v>4</v>
      </c>
      <c r="AB13">
        <v>7</v>
      </c>
      <c r="AC13">
        <v>8</v>
      </c>
      <c r="AD13" t="s">
        <v>290</v>
      </c>
      <c r="AE13" t="s">
        <v>290</v>
      </c>
      <c r="AF13" t="s">
        <v>290</v>
      </c>
      <c r="AG13" t="s">
        <v>290</v>
      </c>
      <c r="AH13" t="s">
        <v>290</v>
      </c>
      <c r="AI13" t="s">
        <v>290</v>
      </c>
      <c r="AJ13" t="s">
        <v>290</v>
      </c>
      <c r="AK13" t="s">
        <v>290</v>
      </c>
      <c r="AL13" t="s">
        <v>290</v>
      </c>
      <c r="AM13" t="s">
        <v>290</v>
      </c>
      <c r="AN13" t="s">
        <v>290</v>
      </c>
      <c r="AO13">
        <v>102</v>
      </c>
      <c r="AP13">
        <v>1</v>
      </c>
      <c r="AQ13">
        <v>55</v>
      </c>
      <c r="AR13">
        <v>48</v>
      </c>
      <c r="AS13">
        <v>2</v>
      </c>
      <c r="AT13">
        <v>5</v>
      </c>
      <c r="AU13">
        <v>30</v>
      </c>
      <c r="AV13">
        <v>103</v>
      </c>
      <c r="AW13">
        <v>39.736671999999999</v>
      </c>
      <c r="AX13">
        <v>-90.265727999999996</v>
      </c>
      <c r="AY13">
        <v>1</v>
      </c>
      <c r="AZ13" t="s">
        <v>16360</v>
      </c>
      <c r="BA13">
        <v>14</v>
      </c>
      <c r="BB13" t="s">
        <v>16383</v>
      </c>
      <c r="BE13" t="s">
        <v>344</v>
      </c>
      <c r="BF13" t="s">
        <v>288</v>
      </c>
      <c r="BG13" t="s">
        <v>16374</v>
      </c>
      <c r="BH13">
        <v>62650</v>
      </c>
      <c r="BI13" t="s">
        <v>16346</v>
      </c>
      <c r="BJ13" t="s">
        <v>16363</v>
      </c>
    </row>
    <row r="14" spans="1:62">
      <c r="A14" t="s">
        <v>362</v>
      </c>
      <c r="B14" t="s">
        <v>363</v>
      </c>
      <c r="D14" t="s">
        <v>364</v>
      </c>
      <c r="E14" t="s">
        <v>18539</v>
      </c>
      <c r="F14" t="s">
        <v>365</v>
      </c>
      <c r="G14" t="s">
        <v>366</v>
      </c>
      <c r="H14" t="s">
        <v>288</v>
      </c>
      <c r="I14">
        <v>62363</v>
      </c>
      <c r="J14">
        <v>2172855722</v>
      </c>
      <c r="K14" t="s">
        <v>139</v>
      </c>
      <c r="L14">
        <v>1.5</v>
      </c>
      <c r="M14">
        <v>3</v>
      </c>
      <c r="N14">
        <v>0</v>
      </c>
      <c r="O14">
        <v>4.5</v>
      </c>
      <c r="P14" t="s">
        <v>290</v>
      </c>
      <c r="Q14">
        <v>1</v>
      </c>
      <c r="R14">
        <v>2</v>
      </c>
      <c r="S14">
        <v>1</v>
      </c>
      <c r="T14">
        <v>4</v>
      </c>
      <c r="U14">
        <v>1</v>
      </c>
      <c r="V14">
        <v>2</v>
      </c>
      <c r="W14">
        <v>4</v>
      </c>
      <c r="X14">
        <v>2</v>
      </c>
      <c r="Y14">
        <v>2</v>
      </c>
      <c r="Z14">
        <v>2</v>
      </c>
      <c r="AA14" t="s">
        <v>290</v>
      </c>
      <c r="AB14">
        <v>1</v>
      </c>
      <c r="AC14">
        <v>2</v>
      </c>
      <c r="AD14" t="s">
        <v>290</v>
      </c>
      <c r="AE14" t="s">
        <v>290</v>
      </c>
      <c r="AF14" t="s">
        <v>290</v>
      </c>
      <c r="AG14" t="s">
        <v>290</v>
      </c>
      <c r="AH14" t="s">
        <v>290</v>
      </c>
      <c r="AI14" t="s">
        <v>290</v>
      </c>
      <c r="AJ14" t="s">
        <v>290</v>
      </c>
      <c r="AK14" t="s">
        <v>290</v>
      </c>
      <c r="AL14" t="s">
        <v>290</v>
      </c>
      <c r="AM14">
        <v>1</v>
      </c>
      <c r="AN14" t="s">
        <v>290</v>
      </c>
      <c r="AO14">
        <v>23</v>
      </c>
      <c r="AP14" t="s">
        <v>290</v>
      </c>
      <c r="AQ14">
        <v>9</v>
      </c>
      <c r="AR14">
        <v>15</v>
      </c>
      <c r="AS14">
        <v>1</v>
      </c>
      <c r="AT14">
        <v>0</v>
      </c>
      <c r="AU14">
        <v>8</v>
      </c>
      <c r="AV14">
        <v>24</v>
      </c>
      <c r="AW14">
        <v>39.604419</v>
      </c>
      <c r="AX14">
        <v>-90.828468999999998</v>
      </c>
      <c r="AY14">
        <v>1</v>
      </c>
      <c r="AZ14" t="s">
        <v>16360</v>
      </c>
      <c r="BA14">
        <v>1308</v>
      </c>
      <c r="BB14" t="s">
        <v>16361</v>
      </c>
      <c r="BE14" t="s">
        <v>366</v>
      </c>
      <c r="BF14" t="s">
        <v>288</v>
      </c>
      <c r="BG14" t="s">
        <v>16386</v>
      </c>
      <c r="BH14">
        <v>62363</v>
      </c>
      <c r="BI14" t="s">
        <v>16346</v>
      </c>
      <c r="BJ14" t="s">
        <v>16363</v>
      </c>
    </row>
    <row r="15" spans="1:62">
      <c r="A15" t="s">
        <v>368</v>
      </c>
      <c r="B15" t="s">
        <v>369</v>
      </c>
      <c r="C15" t="s">
        <v>353</v>
      </c>
      <c r="D15" t="s">
        <v>370</v>
      </c>
      <c r="E15" t="s">
        <v>371</v>
      </c>
      <c r="F15" t="s">
        <v>372</v>
      </c>
      <c r="G15" t="s">
        <v>373</v>
      </c>
      <c r="H15" t="s">
        <v>288</v>
      </c>
      <c r="I15">
        <v>62557</v>
      </c>
      <c r="J15">
        <v>2175622425</v>
      </c>
      <c r="K15" t="s">
        <v>140</v>
      </c>
      <c r="L15">
        <v>1</v>
      </c>
      <c r="M15">
        <v>11</v>
      </c>
      <c r="N15">
        <v>4</v>
      </c>
      <c r="O15">
        <v>16</v>
      </c>
      <c r="P15">
        <v>22</v>
      </c>
      <c r="Q15">
        <v>11</v>
      </c>
      <c r="R15">
        <v>15</v>
      </c>
      <c r="S15">
        <v>21</v>
      </c>
      <c r="T15">
        <v>9</v>
      </c>
      <c r="U15">
        <v>13</v>
      </c>
      <c r="V15">
        <v>17</v>
      </c>
      <c r="W15">
        <v>15</v>
      </c>
      <c r="X15">
        <v>18</v>
      </c>
      <c r="Y15">
        <v>9</v>
      </c>
      <c r="Z15" t="s">
        <v>290</v>
      </c>
      <c r="AA15" t="s">
        <v>290</v>
      </c>
      <c r="AB15" t="s">
        <v>290</v>
      </c>
      <c r="AC15" t="s">
        <v>290</v>
      </c>
      <c r="AD15" t="s">
        <v>290</v>
      </c>
      <c r="AE15" t="s">
        <v>290</v>
      </c>
      <c r="AF15" t="s">
        <v>290</v>
      </c>
      <c r="AG15" t="s">
        <v>290</v>
      </c>
      <c r="AH15" t="s">
        <v>290</v>
      </c>
      <c r="AI15" t="s">
        <v>290</v>
      </c>
      <c r="AJ15" t="s">
        <v>290</v>
      </c>
      <c r="AK15" t="s">
        <v>290</v>
      </c>
      <c r="AL15" t="s">
        <v>290</v>
      </c>
      <c r="AM15" t="s">
        <v>290</v>
      </c>
      <c r="AN15" t="s">
        <v>290</v>
      </c>
      <c r="AO15">
        <v>150</v>
      </c>
      <c r="AP15" t="s">
        <v>290</v>
      </c>
      <c r="AQ15">
        <v>71</v>
      </c>
      <c r="AR15">
        <v>79</v>
      </c>
      <c r="AS15">
        <v>0</v>
      </c>
      <c r="AT15">
        <v>0</v>
      </c>
      <c r="AU15">
        <v>11</v>
      </c>
      <c r="AV15">
        <v>150</v>
      </c>
      <c r="AW15">
        <v>39.386364999999998</v>
      </c>
      <c r="AX15">
        <v>-89.081812999999997</v>
      </c>
      <c r="AY15">
        <v>1</v>
      </c>
      <c r="AZ15" t="s">
        <v>16360</v>
      </c>
      <c r="BA15">
        <v>3</v>
      </c>
      <c r="BB15" t="s">
        <v>16388</v>
      </c>
      <c r="BE15" t="s">
        <v>373</v>
      </c>
      <c r="BF15" t="s">
        <v>288</v>
      </c>
      <c r="BG15" t="s">
        <v>16389</v>
      </c>
      <c r="BH15">
        <v>62557</v>
      </c>
      <c r="BI15" t="s">
        <v>16346</v>
      </c>
      <c r="BJ15" t="s">
        <v>16363</v>
      </c>
    </row>
    <row r="16" spans="1:62">
      <c r="A16" t="s">
        <v>375</v>
      </c>
      <c r="B16" t="s">
        <v>376</v>
      </c>
      <c r="C16" t="s">
        <v>314</v>
      </c>
      <c r="D16" t="s">
        <v>377</v>
      </c>
      <c r="E16" t="s">
        <v>378</v>
      </c>
      <c r="F16" t="s">
        <v>379</v>
      </c>
      <c r="G16" t="s">
        <v>380</v>
      </c>
      <c r="H16" t="s">
        <v>288</v>
      </c>
      <c r="I16">
        <v>62083</v>
      </c>
      <c r="J16">
        <v>2175625054</v>
      </c>
      <c r="K16" t="s">
        <v>140</v>
      </c>
      <c r="L16">
        <v>2</v>
      </c>
      <c r="M16">
        <v>8.5</v>
      </c>
      <c r="N16">
        <v>2</v>
      </c>
      <c r="O16">
        <v>12.5</v>
      </c>
      <c r="P16">
        <v>13</v>
      </c>
      <c r="Q16">
        <v>5</v>
      </c>
      <c r="R16">
        <v>4</v>
      </c>
      <c r="S16">
        <v>10</v>
      </c>
      <c r="T16">
        <v>5</v>
      </c>
      <c r="U16">
        <v>6</v>
      </c>
      <c r="V16">
        <v>3</v>
      </c>
      <c r="W16">
        <v>2</v>
      </c>
      <c r="X16">
        <v>7</v>
      </c>
      <c r="Y16">
        <v>5</v>
      </c>
      <c r="Z16">
        <v>6</v>
      </c>
      <c r="AA16">
        <v>6</v>
      </c>
      <c r="AB16">
        <v>9</v>
      </c>
      <c r="AC16">
        <v>3</v>
      </c>
      <c r="AD16" t="s">
        <v>290</v>
      </c>
      <c r="AE16" t="s">
        <v>290</v>
      </c>
      <c r="AF16" t="s">
        <v>290</v>
      </c>
      <c r="AG16" t="s">
        <v>290</v>
      </c>
      <c r="AH16" t="s">
        <v>290</v>
      </c>
      <c r="AI16" t="s">
        <v>290</v>
      </c>
      <c r="AJ16" t="s">
        <v>290</v>
      </c>
      <c r="AK16" t="s">
        <v>290</v>
      </c>
      <c r="AL16">
        <v>4</v>
      </c>
      <c r="AM16">
        <v>1</v>
      </c>
      <c r="AN16" t="s">
        <v>290</v>
      </c>
      <c r="AO16">
        <v>72</v>
      </c>
      <c r="AP16">
        <v>7</v>
      </c>
      <c r="AQ16">
        <v>44</v>
      </c>
      <c r="AR16">
        <v>40</v>
      </c>
      <c r="AS16">
        <v>1</v>
      </c>
      <c r="AT16">
        <v>3</v>
      </c>
      <c r="AU16">
        <v>0</v>
      </c>
      <c r="AV16">
        <v>84</v>
      </c>
      <c r="AW16">
        <v>39.37433</v>
      </c>
      <c r="AX16">
        <v>-89.198256000000001</v>
      </c>
      <c r="AY16">
        <v>0.33</v>
      </c>
      <c r="AZ16" t="s">
        <v>16365</v>
      </c>
      <c r="BA16">
        <v>11</v>
      </c>
      <c r="BB16" t="s">
        <v>16366</v>
      </c>
      <c r="BE16" t="s">
        <v>380</v>
      </c>
      <c r="BF16" t="s">
        <v>288</v>
      </c>
      <c r="BG16" t="s">
        <v>16389</v>
      </c>
      <c r="BH16">
        <v>62083</v>
      </c>
      <c r="BI16" t="s">
        <v>16346</v>
      </c>
      <c r="BJ16" t="s">
        <v>16363</v>
      </c>
    </row>
    <row r="17" spans="1:62">
      <c r="A17" t="s">
        <v>382</v>
      </c>
      <c r="B17" t="s">
        <v>319</v>
      </c>
      <c r="D17" t="s">
        <v>692</v>
      </c>
      <c r="E17" t="s">
        <v>16392</v>
      </c>
      <c r="F17" t="s">
        <v>385</v>
      </c>
      <c r="G17" t="s">
        <v>386</v>
      </c>
      <c r="H17" t="s">
        <v>288</v>
      </c>
      <c r="I17">
        <v>62568</v>
      </c>
      <c r="J17">
        <v>2178246501</v>
      </c>
      <c r="K17" t="s">
        <v>140</v>
      </c>
      <c r="L17">
        <v>3</v>
      </c>
      <c r="M17">
        <v>8.5</v>
      </c>
      <c r="N17">
        <v>2.5</v>
      </c>
      <c r="O17">
        <v>14</v>
      </c>
      <c r="P17" t="s">
        <v>290</v>
      </c>
      <c r="Q17">
        <v>16</v>
      </c>
      <c r="R17">
        <v>12</v>
      </c>
      <c r="S17">
        <v>17</v>
      </c>
      <c r="T17">
        <v>19</v>
      </c>
      <c r="U17">
        <v>16</v>
      </c>
      <c r="V17">
        <v>14</v>
      </c>
      <c r="W17">
        <v>19</v>
      </c>
      <c r="X17" t="s">
        <v>290</v>
      </c>
      <c r="Y17" t="s">
        <v>290</v>
      </c>
      <c r="Z17" t="s">
        <v>290</v>
      </c>
      <c r="AA17" t="s">
        <v>290</v>
      </c>
      <c r="AB17" t="s">
        <v>290</v>
      </c>
      <c r="AC17" t="s">
        <v>290</v>
      </c>
      <c r="AD17" t="s">
        <v>290</v>
      </c>
      <c r="AE17" t="s">
        <v>290</v>
      </c>
      <c r="AF17" t="s">
        <v>290</v>
      </c>
      <c r="AG17" t="s">
        <v>290</v>
      </c>
      <c r="AH17" t="s">
        <v>290</v>
      </c>
      <c r="AI17" t="s">
        <v>290</v>
      </c>
      <c r="AJ17" t="s">
        <v>290</v>
      </c>
      <c r="AK17" t="s">
        <v>290</v>
      </c>
      <c r="AL17" t="s">
        <v>290</v>
      </c>
      <c r="AM17" t="s">
        <v>290</v>
      </c>
      <c r="AN17" t="s">
        <v>290</v>
      </c>
      <c r="AO17">
        <v>107</v>
      </c>
      <c r="AP17">
        <v>6</v>
      </c>
      <c r="AQ17">
        <v>52</v>
      </c>
      <c r="AR17">
        <v>61</v>
      </c>
      <c r="AS17">
        <v>0</v>
      </c>
      <c r="AT17">
        <v>0</v>
      </c>
      <c r="AU17">
        <v>23</v>
      </c>
      <c r="AV17">
        <v>113</v>
      </c>
      <c r="AW17">
        <v>39.546053000000001</v>
      </c>
      <c r="AX17">
        <v>-89.295989000000006</v>
      </c>
      <c r="AY17">
        <v>1</v>
      </c>
      <c r="AZ17" t="s">
        <v>16360</v>
      </c>
      <c r="BA17">
        <v>422</v>
      </c>
      <c r="BB17" t="s">
        <v>16394</v>
      </c>
      <c r="BE17" t="s">
        <v>386</v>
      </c>
      <c r="BF17" t="s">
        <v>288</v>
      </c>
      <c r="BG17" t="s">
        <v>16389</v>
      </c>
      <c r="BH17">
        <v>62568</v>
      </c>
      <c r="BI17" t="s">
        <v>16346</v>
      </c>
      <c r="BJ17" t="s">
        <v>16363</v>
      </c>
    </row>
    <row r="18" spans="1:62">
      <c r="A18" t="s">
        <v>388</v>
      </c>
      <c r="B18" t="s">
        <v>389</v>
      </c>
      <c r="C18" t="s">
        <v>283</v>
      </c>
      <c r="D18" t="s">
        <v>16395</v>
      </c>
      <c r="E18" t="s">
        <v>16396</v>
      </c>
      <c r="F18" t="s">
        <v>392</v>
      </c>
      <c r="G18" t="s">
        <v>386</v>
      </c>
      <c r="H18" t="s">
        <v>288</v>
      </c>
      <c r="I18">
        <v>62568</v>
      </c>
      <c r="J18">
        <v>2178246722</v>
      </c>
      <c r="K18" t="s">
        <v>140</v>
      </c>
      <c r="L18">
        <v>1</v>
      </c>
      <c r="M18">
        <v>11.5</v>
      </c>
      <c r="N18">
        <v>7</v>
      </c>
      <c r="O18">
        <v>19.5</v>
      </c>
      <c r="P18">
        <v>35</v>
      </c>
      <c r="Q18">
        <v>24</v>
      </c>
      <c r="R18">
        <v>18</v>
      </c>
      <c r="S18">
        <v>20</v>
      </c>
      <c r="T18">
        <v>15</v>
      </c>
      <c r="U18">
        <v>24</v>
      </c>
      <c r="V18">
        <v>15</v>
      </c>
      <c r="W18">
        <v>16</v>
      </c>
      <c r="X18">
        <v>13</v>
      </c>
      <c r="Y18">
        <v>11</v>
      </c>
      <c r="Z18" t="s">
        <v>290</v>
      </c>
      <c r="AA18" t="s">
        <v>290</v>
      </c>
      <c r="AB18" t="s">
        <v>290</v>
      </c>
      <c r="AC18" t="s">
        <v>290</v>
      </c>
      <c r="AD18" t="s">
        <v>290</v>
      </c>
      <c r="AE18" t="s">
        <v>290</v>
      </c>
      <c r="AF18" t="s">
        <v>290</v>
      </c>
      <c r="AG18">
        <v>1</v>
      </c>
      <c r="AH18">
        <v>6</v>
      </c>
      <c r="AI18" t="s">
        <v>290</v>
      </c>
      <c r="AJ18" t="s">
        <v>290</v>
      </c>
      <c r="AK18" t="s">
        <v>290</v>
      </c>
      <c r="AL18">
        <v>3</v>
      </c>
      <c r="AM18" t="s">
        <v>290</v>
      </c>
      <c r="AN18">
        <v>2</v>
      </c>
      <c r="AO18">
        <v>193</v>
      </c>
      <c r="AP18" t="s">
        <v>290</v>
      </c>
      <c r="AQ18">
        <v>89</v>
      </c>
      <c r="AR18">
        <v>109</v>
      </c>
      <c r="AS18">
        <v>0</v>
      </c>
      <c r="AT18">
        <v>0</v>
      </c>
      <c r="AU18">
        <v>0</v>
      </c>
      <c r="AV18">
        <v>198</v>
      </c>
      <c r="AW18">
        <v>39.560980999999998</v>
      </c>
      <c r="AX18">
        <v>-89.297380000000004</v>
      </c>
      <c r="AY18">
        <v>1</v>
      </c>
      <c r="AZ18" t="s">
        <v>16360</v>
      </c>
      <c r="BA18">
        <v>1124</v>
      </c>
      <c r="BB18" t="s">
        <v>16398</v>
      </c>
      <c r="BE18" t="s">
        <v>386</v>
      </c>
      <c r="BF18" t="s">
        <v>288</v>
      </c>
      <c r="BG18" t="s">
        <v>16389</v>
      </c>
      <c r="BH18">
        <v>62568</v>
      </c>
      <c r="BI18" t="s">
        <v>16346</v>
      </c>
      <c r="BJ18" t="s">
        <v>16363</v>
      </c>
    </row>
    <row r="19" spans="1:62">
      <c r="A19" t="s">
        <v>393</v>
      </c>
      <c r="B19" t="s">
        <v>394</v>
      </c>
      <c r="C19" t="s">
        <v>283</v>
      </c>
      <c r="D19" t="s">
        <v>395</v>
      </c>
      <c r="E19" t="s">
        <v>396</v>
      </c>
      <c r="F19" t="s">
        <v>397</v>
      </c>
      <c r="G19" t="s">
        <v>398</v>
      </c>
      <c r="H19" t="s">
        <v>288</v>
      </c>
      <c r="I19">
        <v>62411</v>
      </c>
      <c r="J19">
        <v>6184836428</v>
      </c>
      <c r="K19" t="s">
        <v>141</v>
      </c>
      <c r="L19">
        <v>2</v>
      </c>
      <c r="M19">
        <v>18</v>
      </c>
      <c r="N19">
        <v>5</v>
      </c>
      <c r="O19">
        <v>25</v>
      </c>
      <c r="P19" t="s">
        <v>290</v>
      </c>
      <c r="Q19">
        <v>16</v>
      </c>
      <c r="R19">
        <v>22</v>
      </c>
      <c r="S19">
        <v>18</v>
      </c>
      <c r="T19">
        <v>18</v>
      </c>
      <c r="U19">
        <v>17</v>
      </c>
      <c r="V19">
        <v>22</v>
      </c>
      <c r="W19">
        <v>20</v>
      </c>
      <c r="X19">
        <v>14</v>
      </c>
      <c r="Y19">
        <v>18</v>
      </c>
      <c r="Z19" t="s">
        <v>290</v>
      </c>
      <c r="AA19" t="s">
        <v>290</v>
      </c>
      <c r="AB19" t="s">
        <v>290</v>
      </c>
      <c r="AC19" t="s">
        <v>290</v>
      </c>
      <c r="AD19" t="s">
        <v>290</v>
      </c>
      <c r="AE19" t="s">
        <v>290</v>
      </c>
      <c r="AF19" t="s">
        <v>290</v>
      </c>
      <c r="AG19" t="s">
        <v>290</v>
      </c>
      <c r="AH19" t="s">
        <v>290</v>
      </c>
      <c r="AI19" t="s">
        <v>290</v>
      </c>
      <c r="AJ19" t="s">
        <v>290</v>
      </c>
      <c r="AK19" t="s">
        <v>290</v>
      </c>
      <c r="AL19" t="s">
        <v>290</v>
      </c>
      <c r="AM19" t="s">
        <v>290</v>
      </c>
      <c r="AN19" t="s">
        <v>290</v>
      </c>
      <c r="AO19">
        <v>153</v>
      </c>
      <c r="AP19">
        <v>12</v>
      </c>
      <c r="AQ19">
        <v>73</v>
      </c>
      <c r="AR19">
        <v>92</v>
      </c>
      <c r="AS19">
        <v>0</v>
      </c>
      <c r="AT19">
        <v>0</v>
      </c>
      <c r="AU19">
        <v>29</v>
      </c>
      <c r="AV19">
        <v>165</v>
      </c>
      <c r="AW19">
        <v>39.059266000000001</v>
      </c>
      <c r="AX19">
        <v>-88.745085000000003</v>
      </c>
      <c r="AY19">
        <v>1</v>
      </c>
      <c r="AZ19" t="s">
        <v>16343</v>
      </c>
      <c r="BA19">
        <v>7</v>
      </c>
      <c r="BB19" t="s">
        <v>16400</v>
      </c>
      <c r="BE19" t="s">
        <v>398</v>
      </c>
      <c r="BF19" t="s">
        <v>288</v>
      </c>
      <c r="BG19" t="s">
        <v>16401</v>
      </c>
      <c r="BH19">
        <v>62411</v>
      </c>
      <c r="BI19" t="s">
        <v>16346</v>
      </c>
      <c r="BJ19" t="s">
        <v>141</v>
      </c>
    </row>
    <row r="20" spans="1:62">
      <c r="A20" t="s">
        <v>400</v>
      </c>
      <c r="B20" t="s">
        <v>401</v>
      </c>
      <c r="C20" t="s">
        <v>283</v>
      </c>
      <c r="D20" t="s">
        <v>402</v>
      </c>
      <c r="E20" t="s">
        <v>403</v>
      </c>
      <c r="F20" t="s">
        <v>404</v>
      </c>
      <c r="G20" t="s">
        <v>141</v>
      </c>
      <c r="H20" t="s">
        <v>288</v>
      </c>
      <c r="I20">
        <v>62401</v>
      </c>
      <c r="J20">
        <v>2173424060</v>
      </c>
      <c r="K20" t="s">
        <v>141</v>
      </c>
      <c r="L20">
        <v>1</v>
      </c>
      <c r="M20">
        <v>14</v>
      </c>
      <c r="N20">
        <v>7</v>
      </c>
      <c r="O20">
        <v>22</v>
      </c>
      <c r="P20">
        <v>56</v>
      </c>
      <c r="Q20">
        <v>18</v>
      </c>
      <c r="R20">
        <v>19</v>
      </c>
      <c r="S20">
        <v>11</v>
      </c>
      <c r="T20">
        <v>18</v>
      </c>
      <c r="U20">
        <v>12</v>
      </c>
      <c r="V20">
        <v>13</v>
      </c>
      <c r="W20">
        <v>15</v>
      </c>
      <c r="X20">
        <v>14</v>
      </c>
      <c r="Y20">
        <v>15</v>
      </c>
      <c r="Z20" t="s">
        <v>290</v>
      </c>
      <c r="AA20" t="s">
        <v>290</v>
      </c>
      <c r="AB20" t="s">
        <v>290</v>
      </c>
      <c r="AC20" t="s">
        <v>290</v>
      </c>
      <c r="AD20" t="s">
        <v>290</v>
      </c>
      <c r="AE20" t="s">
        <v>290</v>
      </c>
      <c r="AF20" t="s">
        <v>290</v>
      </c>
      <c r="AG20" t="s">
        <v>290</v>
      </c>
      <c r="AH20">
        <v>19</v>
      </c>
      <c r="AI20" t="s">
        <v>290</v>
      </c>
      <c r="AJ20">
        <v>7</v>
      </c>
      <c r="AK20">
        <v>5</v>
      </c>
      <c r="AL20" t="s">
        <v>290</v>
      </c>
      <c r="AM20" t="s">
        <v>290</v>
      </c>
      <c r="AN20" t="s">
        <v>290</v>
      </c>
      <c r="AO20">
        <v>195</v>
      </c>
      <c r="AP20">
        <v>3</v>
      </c>
      <c r="AQ20">
        <v>99</v>
      </c>
      <c r="AR20">
        <v>111</v>
      </c>
      <c r="AS20">
        <v>0</v>
      </c>
      <c r="AT20">
        <v>0</v>
      </c>
      <c r="AU20">
        <v>14</v>
      </c>
      <c r="AV20">
        <v>210</v>
      </c>
      <c r="AW20">
        <v>39.118313000000001</v>
      </c>
      <c r="AX20">
        <v>-88.557748000000004</v>
      </c>
      <c r="AY20">
        <v>1</v>
      </c>
      <c r="AZ20" t="s">
        <v>16343</v>
      </c>
      <c r="BA20">
        <v>407</v>
      </c>
      <c r="BB20" t="s">
        <v>16405</v>
      </c>
      <c r="BE20" t="s">
        <v>141</v>
      </c>
      <c r="BF20" t="s">
        <v>288</v>
      </c>
      <c r="BG20" t="s">
        <v>16401</v>
      </c>
      <c r="BH20">
        <v>62401</v>
      </c>
      <c r="BI20" t="s">
        <v>16346</v>
      </c>
      <c r="BJ20" t="s">
        <v>141</v>
      </c>
    </row>
    <row r="21" spans="1:62">
      <c r="A21" t="s">
        <v>406</v>
      </c>
      <c r="B21" t="s">
        <v>407</v>
      </c>
      <c r="C21" t="s">
        <v>314</v>
      </c>
      <c r="D21" t="s">
        <v>408</v>
      </c>
      <c r="E21" t="s">
        <v>409</v>
      </c>
      <c r="F21" t="s">
        <v>410</v>
      </c>
      <c r="G21" t="s">
        <v>141</v>
      </c>
      <c r="H21" t="s">
        <v>288</v>
      </c>
      <c r="I21">
        <v>62401</v>
      </c>
      <c r="J21">
        <v>2173426969</v>
      </c>
      <c r="K21" t="s">
        <v>141</v>
      </c>
      <c r="L21">
        <v>2</v>
      </c>
      <c r="M21">
        <v>13.7</v>
      </c>
      <c r="N21">
        <v>5</v>
      </c>
      <c r="O21">
        <v>20.7</v>
      </c>
      <c r="P21" t="s">
        <v>290</v>
      </c>
      <c r="Q21" t="s">
        <v>290</v>
      </c>
      <c r="R21" t="s">
        <v>290</v>
      </c>
      <c r="S21" t="s">
        <v>290</v>
      </c>
      <c r="T21" t="s">
        <v>290</v>
      </c>
      <c r="U21" t="s">
        <v>290</v>
      </c>
      <c r="V21" t="s">
        <v>290</v>
      </c>
      <c r="W21" t="s">
        <v>290</v>
      </c>
      <c r="X21" t="s">
        <v>290</v>
      </c>
      <c r="Y21" t="s">
        <v>290</v>
      </c>
      <c r="Z21">
        <v>49</v>
      </c>
      <c r="AA21">
        <v>46</v>
      </c>
      <c r="AB21">
        <v>46</v>
      </c>
      <c r="AC21">
        <v>48</v>
      </c>
      <c r="AD21" t="s">
        <v>290</v>
      </c>
      <c r="AE21" t="s">
        <v>290</v>
      </c>
      <c r="AF21" t="s">
        <v>290</v>
      </c>
      <c r="AG21" t="s">
        <v>290</v>
      </c>
      <c r="AH21" t="s">
        <v>290</v>
      </c>
      <c r="AI21">
        <v>12</v>
      </c>
      <c r="AJ21">
        <v>6</v>
      </c>
      <c r="AK21">
        <v>1</v>
      </c>
      <c r="AL21">
        <v>3</v>
      </c>
      <c r="AM21">
        <v>1</v>
      </c>
      <c r="AN21" t="s">
        <v>290</v>
      </c>
      <c r="AO21">
        <v>190</v>
      </c>
      <c r="AP21" t="s">
        <v>290</v>
      </c>
      <c r="AQ21">
        <v>98</v>
      </c>
      <c r="AR21">
        <v>103</v>
      </c>
      <c r="AS21">
        <v>30</v>
      </c>
      <c r="AT21">
        <v>22</v>
      </c>
      <c r="AU21">
        <v>14</v>
      </c>
      <c r="AV21">
        <v>201</v>
      </c>
      <c r="AW21">
        <v>39.129418000000001</v>
      </c>
      <c r="AX21">
        <v>-88.538421</v>
      </c>
      <c r="AY21">
        <v>1</v>
      </c>
      <c r="AZ21" t="s">
        <v>16343</v>
      </c>
      <c r="BA21">
        <v>304</v>
      </c>
      <c r="BB21" t="s">
        <v>16407</v>
      </c>
      <c r="BE21" t="s">
        <v>141</v>
      </c>
      <c r="BF21" t="s">
        <v>288</v>
      </c>
      <c r="BG21" t="s">
        <v>16401</v>
      </c>
      <c r="BH21">
        <v>62401</v>
      </c>
      <c r="BI21" t="s">
        <v>16346</v>
      </c>
      <c r="BJ21" t="s">
        <v>141</v>
      </c>
    </row>
    <row r="22" spans="1:62">
      <c r="A22" t="s">
        <v>411</v>
      </c>
      <c r="B22" t="s">
        <v>412</v>
      </c>
      <c r="D22" t="s">
        <v>413</v>
      </c>
      <c r="E22" t="s">
        <v>414</v>
      </c>
      <c r="F22" t="s">
        <v>415</v>
      </c>
      <c r="G22" t="s">
        <v>141</v>
      </c>
      <c r="H22" t="s">
        <v>288</v>
      </c>
      <c r="I22">
        <v>62401</v>
      </c>
      <c r="J22">
        <v>2173477129</v>
      </c>
      <c r="K22" t="s">
        <v>141</v>
      </c>
      <c r="L22">
        <v>1</v>
      </c>
      <c r="M22">
        <v>26</v>
      </c>
      <c r="N22">
        <v>7.5</v>
      </c>
      <c r="O22">
        <v>34.5</v>
      </c>
      <c r="P22">
        <v>68</v>
      </c>
      <c r="Q22">
        <v>46</v>
      </c>
      <c r="R22">
        <v>34</v>
      </c>
      <c r="S22">
        <v>52</v>
      </c>
      <c r="T22">
        <v>38</v>
      </c>
      <c r="U22">
        <v>40</v>
      </c>
      <c r="V22">
        <v>36</v>
      </c>
      <c r="W22">
        <v>45</v>
      </c>
      <c r="X22">
        <v>39</v>
      </c>
      <c r="Y22">
        <v>39</v>
      </c>
      <c r="Z22" t="s">
        <v>290</v>
      </c>
      <c r="AA22" t="s">
        <v>290</v>
      </c>
      <c r="AB22" t="s">
        <v>290</v>
      </c>
      <c r="AC22" t="s">
        <v>290</v>
      </c>
      <c r="AD22" t="s">
        <v>290</v>
      </c>
      <c r="AE22" t="s">
        <v>290</v>
      </c>
      <c r="AF22" t="s">
        <v>290</v>
      </c>
      <c r="AG22" t="s">
        <v>290</v>
      </c>
      <c r="AH22">
        <v>28</v>
      </c>
      <c r="AI22" t="s">
        <v>290</v>
      </c>
      <c r="AJ22" t="s">
        <v>290</v>
      </c>
      <c r="AK22" t="s">
        <v>290</v>
      </c>
      <c r="AL22">
        <v>8</v>
      </c>
      <c r="AM22" t="s">
        <v>290</v>
      </c>
      <c r="AN22" t="s">
        <v>290</v>
      </c>
      <c r="AO22">
        <v>447</v>
      </c>
      <c r="AP22">
        <v>10</v>
      </c>
      <c r="AQ22">
        <v>233</v>
      </c>
      <c r="AR22">
        <v>232</v>
      </c>
      <c r="AS22">
        <v>0</v>
      </c>
      <c r="AT22">
        <v>0</v>
      </c>
      <c r="AU22">
        <v>18</v>
      </c>
      <c r="AV22">
        <v>465</v>
      </c>
      <c r="AW22">
        <v>39.125155999999997</v>
      </c>
      <c r="AX22">
        <v>-88.540180000000007</v>
      </c>
      <c r="AY22">
        <v>1</v>
      </c>
      <c r="AZ22" t="s">
        <v>16343</v>
      </c>
      <c r="BA22">
        <v>405</v>
      </c>
      <c r="BB22" t="s">
        <v>16409</v>
      </c>
      <c r="BE22" t="s">
        <v>141</v>
      </c>
      <c r="BF22" t="s">
        <v>288</v>
      </c>
      <c r="BG22" t="s">
        <v>16401</v>
      </c>
      <c r="BH22">
        <v>62401</v>
      </c>
      <c r="BI22" t="s">
        <v>16346</v>
      </c>
      <c r="BJ22" t="s">
        <v>141</v>
      </c>
    </row>
    <row r="23" spans="1:62">
      <c r="A23" t="s">
        <v>416</v>
      </c>
      <c r="B23" t="s">
        <v>417</v>
      </c>
      <c r="C23" t="s">
        <v>314</v>
      </c>
      <c r="D23" t="s">
        <v>419</v>
      </c>
      <c r="E23" t="s">
        <v>420</v>
      </c>
      <c r="F23" t="s">
        <v>421</v>
      </c>
      <c r="G23" t="s">
        <v>422</v>
      </c>
      <c r="H23" t="s">
        <v>288</v>
      </c>
      <c r="I23">
        <v>62880</v>
      </c>
      <c r="J23">
        <v>6183498888</v>
      </c>
      <c r="K23" t="s">
        <v>142</v>
      </c>
      <c r="L23">
        <v>1</v>
      </c>
      <c r="M23">
        <v>5</v>
      </c>
      <c r="N23">
        <v>4</v>
      </c>
      <c r="O23">
        <v>10</v>
      </c>
      <c r="P23">
        <v>17</v>
      </c>
      <c r="Q23">
        <v>10</v>
      </c>
      <c r="R23">
        <v>1</v>
      </c>
      <c r="S23">
        <v>8</v>
      </c>
      <c r="T23">
        <v>4</v>
      </c>
      <c r="U23">
        <v>8</v>
      </c>
      <c r="V23">
        <v>5</v>
      </c>
      <c r="W23">
        <v>2</v>
      </c>
      <c r="X23">
        <v>5</v>
      </c>
      <c r="Y23">
        <v>6</v>
      </c>
      <c r="Z23" t="s">
        <v>290</v>
      </c>
      <c r="AA23" t="s">
        <v>290</v>
      </c>
      <c r="AB23" t="s">
        <v>290</v>
      </c>
      <c r="AC23" t="s">
        <v>290</v>
      </c>
      <c r="AD23" t="s">
        <v>290</v>
      </c>
      <c r="AE23" t="s">
        <v>290</v>
      </c>
      <c r="AF23" t="s">
        <v>290</v>
      </c>
      <c r="AG23" t="s">
        <v>290</v>
      </c>
      <c r="AH23" t="s">
        <v>290</v>
      </c>
      <c r="AI23" t="s">
        <v>290</v>
      </c>
      <c r="AJ23" t="s">
        <v>290</v>
      </c>
      <c r="AK23">
        <v>1</v>
      </c>
      <c r="AL23" t="s">
        <v>290</v>
      </c>
      <c r="AM23" t="s">
        <v>290</v>
      </c>
      <c r="AN23" t="s">
        <v>290</v>
      </c>
      <c r="AO23">
        <v>65</v>
      </c>
      <c r="AP23" t="s">
        <v>290</v>
      </c>
      <c r="AQ23">
        <v>34</v>
      </c>
      <c r="AR23">
        <v>32</v>
      </c>
      <c r="AS23">
        <v>0</v>
      </c>
      <c r="AT23">
        <v>0</v>
      </c>
      <c r="AU23">
        <v>11</v>
      </c>
      <c r="AV23">
        <v>66</v>
      </c>
      <c r="AW23">
        <v>38.867832</v>
      </c>
      <c r="AX23">
        <v>-88.845516000000003</v>
      </c>
      <c r="AY23">
        <v>0.9</v>
      </c>
      <c r="AZ23" t="s">
        <v>16360</v>
      </c>
      <c r="BA23">
        <v>701</v>
      </c>
      <c r="BB23" t="s">
        <v>16411</v>
      </c>
      <c r="BE23" t="s">
        <v>422</v>
      </c>
      <c r="BF23" t="s">
        <v>288</v>
      </c>
      <c r="BG23" t="s">
        <v>16412</v>
      </c>
      <c r="BH23">
        <v>62880</v>
      </c>
      <c r="BI23" t="s">
        <v>16346</v>
      </c>
      <c r="BJ23" t="s">
        <v>16363</v>
      </c>
    </row>
    <row r="24" spans="1:62">
      <c r="A24" t="s">
        <v>424</v>
      </c>
      <c r="B24" t="s">
        <v>425</v>
      </c>
      <c r="C24" t="s">
        <v>314</v>
      </c>
      <c r="D24" t="s">
        <v>426</v>
      </c>
      <c r="E24" t="s">
        <v>427</v>
      </c>
      <c r="F24" t="s">
        <v>428</v>
      </c>
      <c r="G24" t="s">
        <v>429</v>
      </c>
      <c r="H24" t="s">
        <v>288</v>
      </c>
      <c r="I24">
        <v>62471</v>
      </c>
      <c r="J24">
        <v>6182839901</v>
      </c>
      <c r="K24" t="s">
        <v>142</v>
      </c>
      <c r="L24">
        <v>1</v>
      </c>
      <c r="M24">
        <v>6</v>
      </c>
      <c r="N24">
        <v>6</v>
      </c>
      <c r="O24">
        <v>13</v>
      </c>
      <c r="P24">
        <v>13</v>
      </c>
      <c r="Q24">
        <v>9</v>
      </c>
      <c r="R24">
        <v>8</v>
      </c>
      <c r="S24">
        <v>7</v>
      </c>
      <c r="T24">
        <v>7</v>
      </c>
      <c r="U24">
        <v>4</v>
      </c>
      <c r="V24">
        <v>5</v>
      </c>
      <c r="W24">
        <v>5</v>
      </c>
      <c r="X24">
        <v>4</v>
      </c>
      <c r="Y24" t="s">
        <v>290</v>
      </c>
      <c r="Z24" t="s">
        <v>290</v>
      </c>
      <c r="AA24" t="s">
        <v>290</v>
      </c>
      <c r="AB24" t="s">
        <v>290</v>
      </c>
      <c r="AC24" t="s">
        <v>290</v>
      </c>
      <c r="AD24" t="s">
        <v>290</v>
      </c>
      <c r="AE24" t="s">
        <v>290</v>
      </c>
      <c r="AF24" t="s">
        <v>290</v>
      </c>
      <c r="AG24" t="s">
        <v>290</v>
      </c>
      <c r="AH24" t="s">
        <v>290</v>
      </c>
      <c r="AI24" t="s">
        <v>290</v>
      </c>
      <c r="AJ24" t="s">
        <v>290</v>
      </c>
      <c r="AK24" t="s">
        <v>290</v>
      </c>
      <c r="AL24" t="s">
        <v>290</v>
      </c>
      <c r="AM24" t="s">
        <v>290</v>
      </c>
      <c r="AN24" t="s">
        <v>290</v>
      </c>
      <c r="AO24">
        <v>61</v>
      </c>
      <c r="AP24">
        <v>1</v>
      </c>
      <c r="AQ24">
        <v>28</v>
      </c>
      <c r="AR24">
        <v>34</v>
      </c>
      <c r="AS24">
        <v>0</v>
      </c>
      <c r="AT24">
        <v>0</v>
      </c>
      <c r="AU24">
        <v>16</v>
      </c>
      <c r="AV24">
        <v>62</v>
      </c>
      <c r="AW24">
        <v>38.982404000000002</v>
      </c>
      <c r="AX24">
        <v>-89.051627999999994</v>
      </c>
      <c r="AY24">
        <v>0.33</v>
      </c>
      <c r="AZ24" t="s">
        <v>16365</v>
      </c>
      <c r="BA24">
        <v>395</v>
      </c>
      <c r="BB24" t="s">
        <v>16366</v>
      </c>
      <c r="BE24" t="s">
        <v>429</v>
      </c>
      <c r="BF24" t="s">
        <v>288</v>
      </c>
      <c r="BG24" t="s">
        <v>16412</v>
      </c>
      <c r="BH24">
        <v>62471</v>
      </c>
      <c r="BI24" t="s">
        <v>16346</v>
      </c>
      <c r="BJ24" t="s">
        <v>16363</v>
      </c>
    </row>
    <row r="25" spans="1:62">
      <c r="A25" t="s">
        <v>431</v>
      </c>
      <c r="B25" t="s">
        <v>432</v>
      </c>
      <c r="C25" t="s">
        <v>314</v>
      </c>
      <c r="D25" t="s">
        <v>17035</v>
      </c>
      <c r="E25" t="s">
        <v>17036</v>
      </c>
      <c r="F25" t="s">
        <v>435</v>
      </c>
      <c r="G25" t="s">
        <v>436</v>
      </c>
      <c r="H25" t="s">
        <v>288</v>
      </c>
      <c r="I25">
        <v>62075</v>
      </c>
      <c r="J25">
        <v>2175637445</v>
      </c>
      <c r="K25" t="s">
        <v>143</v>
      </c>
      <c r="L25">
        <v>1</v>
      </c>
      <c r="M25">
        <v>7.3</v>
      </c>
      <c r="N25">
        <v>4</v>
      </c>
      <c r="O25">
        <v>12.3</v>
      </c>
      <c r="P25">
        <v>5</v>
      </c>
      <c r="Q25">
        <v>9</v>
      </c>
      <c r="R25">
        <v>3</v>
      </c>
      <c r="S25">
        <v>4</v>
      </c>
      <c r="T25">
        <v>9</v>
      </c>
      <c r="U25">
        <v>5</v>
      </c>
      <c r="V25">
        <v>8</v>
      </c>
      <c r="W25">
        <v>8</v>
      </c>
      <c r="X25">
        <v>9</v>
      </c>
      <c r="Y25">
        <v>8</v>
      </c>
      <c r="Z25" t="s">
        <v>290</v>
      </c>
      <c r="AA25" t="s">
        <v>290</v>
      </c>
      <c r="AB25" t="s">
        <v>290</v>
      </c>
      <c r="AC25" t="s">
        <v>290</v>
      </c>
      <c r="AD25" t="s">
        <v>290</v>
      </c>
      <c r="AE25" t="s">
        <v>290</v>
      </c>
      <c r="AF25" t="s">
        <v>290</v>
      </c>
      <c r="AG25" t="s">
        <v>290</v>
      </c>
      <c r="AH25" t="s">
        <v>290</v>
      </c>
      <c r="AI25" t="s">
        <v>290</v>
      </c>
      <c r="AJ25" t="s">
        <v>290</v>
      </c>
      <c r="AK25" t="s">
        <v>290</v>
      </c>
      <c r="AL25" t="s">
        <v>290</v>
      </c>
      <c r="AM25" t="s">
        <v>290</v>
      </c>
      <c r="AN25" t="s">
        <v>290</v>
      </c>
      <c r="AO25">
        <v>67</v>
      </c>
      <c r="AP25">
        <v>1</v>
      </c>
      <c r="AQ25">
        <v>28</v>
      </c>
      <c r="AR25">
        <v>40</v>
      </c>
      <c r="AS25">
        <v>0</v>
      </c>
      <c r="AT25">
        <v>0</v>
      </c>
      <c r="AU25">
        <v>10</v>
      </c>
      <c r="AV25">
        <v>68</v>
      </c>
      <c r="AW25">
        <v>39.301582000000003</v>
      </c>
      <c r="AX25">
        <v>-89.278735999999995</v>
      </c>
      <c r="AY25">
        <v>1</v>
      </c>
      <c r="AZ25" t="s">
        <v>16360</v>
      </c>
      <c r="BA25">
        <v>509</v>
      </c>
      <c r="BB25" t="s">
        <v>16418</v>
      </c>
      <c r="BE25" t="s">
        <v>436</v>
      </c>
      <c r="BF25" t="s">
        <v>288</v>
      </c>
      <c r="BG25" t="s">
        <v>16419</v>
      </c>
      <c r="BH25">
        <v>62075</v>
      </c>
      <c r="BI25" t="s">
        <v>16346</v>
      </c>
      <c r="BJ25" t="s">
        <v>16363</v>
      </c>
    </row>
    <row r="26" spans="1:62">
      <c r="A26" t="s">
        <v>445</v>
      </c>
      <c r="B26" t="s">
        <v>446</v>
      </c>
      <c r="D26" t="s">
        <v>1822</v>
      </c>
      <c r="E26" t="s">
        <v>16422</v>
      </c>
      <c r="F26" t="s">
        <v>449</v>
      </c>
      <c r="G26" t="s">
        <v>450</v>
      </c>
      <c r="H26" t="s">
        <v>288</v>
      </c>
      <c r="I26">
        <v>61008</v>
      </c>
      <c r="J26">
        <v>8155475346</v>
      </c>
      <c r="K26" t="s">
        <v>144</v>
      </c>
      <c r="L26">
        <v>1</v>
      </c>
      <c r="M26">
        <v>10.9</v>
      </c>
      <c r="N26">
        <v>5.0999999999999996</v>
      </c>
      <c r="O26">
        <v>17</v>
      </c>
      <c r="P26">
        <v>47</v>
      </c>
      <c r="Q26">
        <v>27</v>
      </c>
      <c r="R26">
        <v>25</v>
      </c>
      <c r="S26">
        <v>22</v>
      </c>
      <c r="T26">
        <v>22</v>
      </c>
      <c r="U26">
        <v>18</v>
      </c>
      <c r="V26">
        <v>18</v>
      </c>
      <c r="W26">
        <v>18</v>
      </c>
      <c r="X26">
        <v>19</v>
      </c>
      <c r="Y26">
        <v>15</v>
      </c>
      <c r="Z26" t="s">
        <v>290</v>
      </c>
      <c r="AA26" t="s">
        <v>290</v>
      </c>
      <c r="AB26" t="s">
        <v>290</v>
      </c>
      <c r="AC26" t="s">
        <v>290</v>
      </c>
      <c r="AD26" t="s">
        <v>290</v>
      </c>
      <c r="AE26" t="s">
        <v>290</v>
      </c>
      <c r="AF26" t="s">
        <v>290</v>
      </c>
      <c r="AG26" t="s">
        <v>290</v>
      </c>
      <c r="AH26">
        <v>6</v>
      </c>
      <c r="AI26" t="s">
        <v>290</v>
      </c>
      <c r="AJ26">
        <v>8</v>
      </c>
      <c r="AK26" t="s">
        <v>290</v>
      </c>
      <c r="AL26" t="s">
        <v>290</v>
      </c>
      <c r="AM26">
        <v>3</v>
      </c>
      <c r="AN26" t="s">
        <v>290</v>
      </c>
      <c r="AO26">
        <v>197</v>
      </c>
      <c r="AP26">
        <v>29</v>
      </c>
      <c r="AQ26">
        <v>113</v>
      </c>
      <c r="AR26">
        <v>124</v>
      </c>
      <c r="AS26">
        <v>0</v>
      </c>
      <c r="AT26">
        <v>0</v>
      </c>
      <c r="AU26">
        <v>25</v>
      </c>
      <c r="AV26">
        <v>237</v>
      </c>
      <c r="AW26">
        <v>42.249445999999999</v>
      </c>
      <c r="AX26">
        <v>-88.824098000000006</v>
      </c>
      <c r="AY26">
        <v>1</v>
      </c>
      <c r="AZ26" t="s">
        <v>16343</v>
      </c>
      <c r="BA26">
        <v>1225</v>
      </c>
      <c r="BB26" t="s">
        <v>16424</v>
      </c>
      <c r="BE26" t="s">
        <v>450</v>
      </c>
      <c r="BF26" t="s">
        <v>288</v>
      </c>
      <c r="BG26" t="s">
        <v>16425</v>
      </c>
      <c r="BH26">
        <v>61008</v>
      </c>
      <c r="BI26" t="s">
        <v>16346</v>
      </c>
      <c r="BJ26" t="s">
        <v>144</v>
      </c>
    </row>
    <row r="27" spans="1:62">
      <c r="A27" t="s">
        <v>11393</v>
      </c>
      <c r="B27" t="s">
        <v>11394</v>
      </c>
      <c r="C27" t="s">
        <v>314</v>
      </c>
      <c r="D27" t="s">
        <v>981</v>
      </c>
      <c r="E27" t="s">
        <v>18540</v>
      </c>
      <c r="F27" t="s">
        <v>11396</v>
      </c>
      <c r="G27" t="s">
        <v>456</v>
      </c>
      <c r="H27" t="s">
        <v>288</v>
      </c>
      <c r="I27">
        <v>61101</v>
      </c>
      <c r="J27">
        <v>8159624841</v>
      </c>
      <c r="K27" t="s">
        <v>145</v>
      </c>
      <c r="L27">
        <v>2.5</v>
      </c>
      <c r="M27">
        <v>18.3</v>
      </c>
      <c r="N27">
        <v>2.2999999999999998</v>
      </c>
      <c r="O27">
        <v>23</v>
      </c>
      <c r="P27">
        <v>23</v>
      </c>
      <c r="Q27">
        <v>11</v>
      </c>
      <c r="R27">
        <v>9</v>
      </c>
      <c r="S27">
        <v>12</v>
      </c>
      <c r="T27">
        <v>13</v>
      </c>
      <c r="U27">
        <v>3</v>
      </c>
      <c r="V27">
        <v>16</v>
      </c>
      <c r="W27">
        <v>9</v>
      </c>
      <c r="X27">
        <v>12</v>
      </c>
      <c r="Y27">
        <v>13</v>
      </c>
      <c r="Z27">
        <v>6</v>
      </c>
      <c r="AA27">
        <v>10</v>
      </c>
      <c r="AB27">
        <v>4</v>
      </c>
      <c r="AC27">
        <v>9</v>
      </c>
      <c r="AD27" t="s">
        <v>290</v>
      </c>
      <c r="AE27" t="s">
        <v>290</v>
      </c>
      <c r="AF27" t="s">
        <v>290</v>
      </c>
      <c r="AG27" t="s">
        <v>290</v>
      </c>
      <c r="AH27" t="s">
        <v>290</v>
      </c>
      <c r="AI27" t="s">
        <v>290</v>
      </c>
      <c r="AJ27">
        <v>15</v>
      </c>
      <c r="AK27" t="s">
        <v>290</v>
      </c>
      <c r="AL27">
        <v>9</v>
      </c>
      <c r="AM27">
        <v>17</v>
      </c>
      <c r="AN27" t="s">
        <v>290</v>
      </c>
      <c r="AO27">
        <v>105</v>
      </c>
      <c r="AP27">
        <v>4</v>
      </c>
      <c r="AQ27">
        <v>85</v>
      </c>
      <c r="AR27">
        <v>65</v>
      </c>
      <c r="AS27">
        <v>6</v>
      </c>
      <c r="AT27">
        <v>5</v>
      </c>
      <c r="AU27">
        <v>50</v>
      </c>
      <c r="AV27">
        <v>150</v>
      </c>
      <c r="AW27">
        <v>42.300904000000003</v>
      </c>
      <c r="AX27">
        <v>-89.147209000000004</v>
      </c>
      <c r="AY27">
        <v>1</v>
      </c>
      <c r="AZ27" t="s">
        <v>16343</v>
      </c>
      <c r="BA27">
        <v>5626</v>
      </c>
      <c r="BB27" t="s">
        <v>16429</v>
      </c>
      <c r="BE27" t="s">
        <v>456</v>
      </c>
      <c r="BF27" t="s">
        <v>288</v>
      </c>
      <c r="BG27" t="s">
        <v>16430</v>
      </c>
      <c r="BH27">
        <v>61101</v>
      </c>
      <c r="BI27" t="s">
        <v>16346</v>
      </c>
      <c r="BJ27" t="s">
        <v>145</v>
      </c>
    </row>
    <row r="28" spans="1:62">
      <c r="A28" t="s">
        <v>452</v>
      </c>
      <c r="B28" t="s">
        <v>453</v>
      </c>
      <c r="C28" t="s">
        <v>314</v>
      </c>
      <c r="D28" t="s">
        <v>364</v>
      </c>
      <c r="E28" t="s">
        <v>454</v>
      </c>
      <c r="F28" t="s">
        <v>455</v>
      </c>
      <c r="G28" t="s">
        <v>456</v>
      </c>
      <c r="H28" t="s">
        <v>288</v>
      </c>
      <c r="I28">
        <v>61103</v>
      </c>
      <c r="J28">
        <v>8158770531</v>
      </c>
      <c r="K28" t="s">
        <v>145</v>
      </c>
      <c r="L28">
        <v>11</v>
      </c>
      <c r="M28">
        <v>56.5</v>
      </c>
      <c r="N28">
        <v>15.5</v>
      </c>
      <c r="O28">
        <v>83</v>
      </c>
      <c r="P28" t="s">
        <v>290</v>
      </c>
      <c r="Q28" t="s">
        <v>290</v>
      </c>
      <c r="R28" t="s">
        <v>290</v>
      </c>
      <c r="S28" t="s">
        <v>290</v>
      </c>
      <c r="T28" t="s">
        <v>290</v>
      </c>
      <c r="U28" t="s">
        <v>290</v>
      </c>
      <c r="V28" t="s">
        <v>290</v>
      </c>
      <c r="W28" t="s">
        <v>290</v>
      </c>
      <c r="X28" t="s">
        <v>290</v>
      </c>
      <c r="Y28" t="s">
        <v>290</v>
      </c>
      <c r="Z28">
        <v>179</v>
      </c>
      <c r="AA28">
        <v>162</v>
      </c>
      <c r="AB28">
        <v>181</v>
      </c>
      <c r="AC28">
        <v>182</v>
      </c>
      <c r="AD28" t="s">
        <v>290</v>
      </c>
      <c r="AE28" t="s">
        <v>290</v>
      </c>
      <c r="AF28" t="s">
        <v>290</v>
      </c>
      <c r="AG28" t="s">
        <v>290</v>
      </c>
      <c r="AH28" t="s">
        <v>290</v>
      </c>
      <c r="AI28" t="s">
        <v>290</v>
      </c>
      <c r="AJ28">
        <v>131</v>
      </c>
      <c r="AK28">
        <v>1</v>
      </c>
      <c r="AL28">
        <v>35</v>
      </c>
      <c r="AM28">
        <v>26</v>
      </c>
      <c r="AN28" t="s">
        <v>290</v>
      </c>
      <c r="AO28">
        <v>474</v>
      </c>
      <c r="AP28">
        <v>37</v>
      </c>
      <c r="AQ28">
        <v>342</v>
      </c>
      <c r="AR28">
        <v>362</v>
      </c>
      <c r="AS28">
        <v>96</v>
      </c>
      <c r="AT28">
        <v>104</v>
      </c>
      <c r="AU28">
        <v>138</v>
      </c>
      <c r="AV28">
        <v>704</v>
      </c>
      <c r="AW28">
        <v>42.319949000000001</v>
      </c>
      <c r="AX28">
        <v>-89.084085000000002</v>
      </c>
      <c r="AY28">
        <v>1</v>
      </c>
      <c r="AZ28" t="s">
        <v>16343</v>
      </c>
      <c r="BA28">
        <v>4000</v>
      </c>
      <c r="BB28" t="s">
        <v>16432</v>
      </c>
      <c r="BE28" t="s">
        <v>456</v>
      </c>
      <c r="BF28" t="s">
        <v>288</v>
      </c>
      <c r="BG28" t="s">
        <v>16430</v>
      </c>
      <c r="BH28">
        <v>61103</v>
      </c>
      <c r="BI28" t="s">
        <v>16346</v>
      </c>
      <c r="BJ28" t="s">
        <v>145</v>
      </c>
    </row>
    <row r="29" spans="1:62">
      <c r="A29" t="s">
        <v>458</v>
      </c>
      <c r="B29" t="s">
        <v>459</v>
      </c>
      <c r="C29" t="s">
        <v>353</v>
      </c>
      <c r="D29" t="s">
        <v>460</v>
      </c>
      <c r="E29" t="s">
        <v>461</v>
      </c>
      <c r="F29" t="s">
        <v>462</v>
      </c>
      <c r="G29" t="s">
        <v>456</v>
      </c>
      <c r="H29" t="s">
        <v>288</v>
      </c>
      <c r="I29">
        <v>61107</v>
      </c>
      <c r="J29">
        <v>8153985331</v>
      </c>
      <c r="K29" t="s">
        <v>145</v>
      </c>
      <c r="L29">
        <v>2</v>
      </c>
      <c r="M29">
        <v>25.6</v>
      </c>
      <c r="N29">
        <v>10.7</v>
      </c>
      <c r="O29">
        <v>38.299999999999997</v>
      </c>
      <c r="P29">
        <v>43</v>
      </c>
      <c r="Q29">
        <v>27</v>
      </c>
      <c r="R29">
        <v>25</v>
      </c>
      <c r="S29">
        <v>24</v>
      </c>
      <c r="T29">
        <v>26</v>
      </c>
      <c r="U29">
        <v>17</v>
      </c>
      <c r="V29">
        <v>33</v>
      </c>
      <c r="W29">
        <v>40</v>
      </c>
      <c r="X29">
        <v>34</v>
      </c>
      <c r="Y29">
        <v>44</v>
      </c>
      <c r="Z29" t="s">
        <v>290</v>
      </c>
      <c r="AA29" t="s">
        <v>290</v>
      </c>
      <c r="AB29" t="s">
        <v>290</v>
      </c>
      <c r="AC29" t="s">
        <v>290</v>
      </c>
      <c r="AD29" t="s">
        <v>290</v>
      </c>
      <c r="AE29" t="s">
        <v>290</v>
      </c>
      <c r="AF29" t="s">
        <v>290</v>
      </c>
      <c r="AG29">
        <v>2</v>
      </c>
      <c r="AH29">
        <v>6</v>
      </c>
      <c r="AI29" t="s">
        <v>290</v>
      </c>
      <c r="AJ29">
        <v>62</v>
      </c>
      <c r="AK29" t="s">
        <v>290</v>
      </c>
      <c r="AL29">
        <v>5</v>
      </c>
      <c r="AM29">
        <v>3</v>
      </c>
      <c r="AN29" t="s">
        <v>290</v>
      </c>
      <c r="AO29">
        <v>233</v>
      </c>
      <c r="AP29">
        <v>18</v>
      </c>
      <c r="AQ29">
        <v>155</v>
      </c>
      <c r="AR29">
        <v>166</v>
      </c>
      <c r="AS29">
        <v>0</v>
      </c>
      <c r="AT29">
        <v>0</v>
      </c>
      <c r="AU29">
        <v>11</v>
      </c>
      <c r="AV29">
        <v>321</v>
      </c>
      <c r="AW29">
        <v>42.285311</v>
      </c>
      <c r="AX29">
        <v>-89.030888000000004</v>
      </c>
      <c r="AY29">
        <v>1</v>
      </c>
      <c r="AZ29" t="s">
        <v>16360</v>
      </c>
      <c r="BA29">
        <v>4407</v>
      </c>
      <c r="BB29" t="s">
        <v>16434</v>
      </c>
      <c r="BE29" t="s">
        <v>456</v>
      </c>
      <c r="BF29" t="s">
        <v>288</v>
      </c>
      <c r="BG29" t="s">
        <v>16430</v>
      </c>
      <c r="BH29">
        <v>61107</v>
      </c>
      <c r="BI29" t="s">
        <v>16346</v>
      </c>
      <c r="BJ29" t="s">
        <v>16363</v>
      </c>
    </row>
    <row r="30" spans="1:62">
      <c r="A30" t="s">
        <v>464</v>
      </c>
      <c r="B30" t="s">
        <v>465</v>
      </c>
      <c r="C30" t="s">
        <v>353</v>
      </c>
      <c r="D30" t="s">
        <v>16435</v>
      </c>
      <c r="E30" t="s">
        <v>3861</v>
      </c>
      <c r="F30" t="s">
        <v>468</v>
      </c>
      <c r="G30" t="s">
        <v>469</v>
      </c>
      <c r="H30" t="s">
        <v>288</v>
      </c>
      <c r="I30">
        <v>61115</v>
      </c>
      <c r="J30">
        <v>8156336450</v>
      </c>
      <c r="K30" t="s">
        <v>145</v>
      </c>
      <c r="L30">
        <v>2</v>
      </c>
      <c r="M30">
        <v>8</v>
      </c>
      <c r="N30">
        <v>1</v>
      </c>
      <c r="O30">
        <v>11</v>
      </c>
      <c r="P30">
        <v>30</v>
      </c>
      <c r="Q30">
        <v>12</v>
      </c>
      <c r="R30">
        <v>8</v>
      </c>
      <c r="S30">
        <v>10</v>
      </c>
      <c r="T30">
        <v>5</v>
      </c>
      <c r="U30">
        <v>6</v>
      </c>
      <c r="V30">
        <v>3</v>
      </c>
      <c r="W30" t="s">
        <v>290</v>
      </c>
      <c r="X30" t="s">
        <v>290</v>
      </c>
      <c r="Y30" t="s">
        <v>290</v>
      </c>
      <c r="Z30" t="s">
        <v>290</v>
      </c>
      <c r="AA30" t="s">
        <v>290</v>
      </c>
      <c r="AB30" t="s">
        <v>290</v>
      </c>
      <c r="AC30" t="s">
        <v>290</v>
      </c>
      <c r="AD30" t="s">
        <v>290</v>
      </c>
      <c r="AE30" t="s">
        <v>290</v>
      </c>
      <c r="AF30" t="s">
        <v>290</v>
      </c>
      <c r="AG30" t="s">
        <v>290</v>
      </c>
      <c r="AH30" t="s">
        <v>290</v>
      </c>
      <c r="AI30" t="s">
        <v>290</v>
      </c>
      <c r="AJ30">
        <v>7</v>
      </c>
      <c r="AK30" t="s">
        <v>290</v>
      </c>
      <c r="AL30">
        <v>1</v>
      </c>
      <c r="AM30">
        <v>4</v>
      </c>
      <c r="AN30" t="s">
        <v>290</v>
      </c>
      <c r="AO30">
        <v>59</v>
      </c>
      <c r="AP30">
        <v>3</v>
      </c>
      <c r="AQ30">
        <v>36</v>
      </c>
      <c r="AR30">
        <v>38</v>
      </c>
      <c r="AS30">
        <v>0</v>
      </c>
      <c r="AT30">
        <v>0</v>
      </c>
      <c r="AU30">
        <v>60</v>
      </c>
      <c r="AV30">
        <v>74</v>
      </c>
      <c r="AW30">
        <v>42.333309999999997</v>
      </c>
      <c r="AX30">
        <v>-89.057312999999994</v>
      </c>
      <c r="AY30">
        <v>1</v>
      </c>
      <c r="AZ30" t="s">
        <v>16343</v>
      </c>
      <c r="BA30">
        <v>7424</v>
      </c>
      <c r="BB30" t="s">
        <v>16409</v>
      </c>
      <c r="BE30" t="s">
        <v>469</v>
      </c>
      <c r="BF30" t="s">
        <v>288</v>
      </c>
      <c r="BG30" t="s">
        <v>16430</v>
      </c>
      <c r="BH30">
        <v>61115</v>
      </c>
      <c r="BI30" t="s">
        <v>16346</v>
      </c>
      <c r="BJ30" t="s">
        <v>145</v>
      </c>
    </row>
    <row r="31" spans="1:62">
      <c r="A31" t="s">
        <v>471</v>
      </c>
      <c r="B31" t="s">
        <v>472</v>
      </c>
      <c r="C31" t="s">
        <v>283</v>
      </c>
      <c r="D31" t="s">
        <v>473</v>
      </c>
      <c r="E31" t="s">
        <v>474</v>
      </c>
      <c r="F31" t="s">
        <v>475</v>
      </c>
      <c r="G31" t="s">
        <v>456</v>
      </c>
      <c r="H31" t="s">
        <v>288</v>
      </c>
      <c r="I31">
        <v>61107</v>
      </c>
      <c r="J31">
        <v>8153998850</v>
      </c>
      <c r="K31" t="s">
        <v>145</v>
      </c>
      <c r="L31">
        <v>3.8</v>
      </c>
      <c r="M31">
        <v>28</v>
      </c>
      <c r="N31">
        <v>13.3</v>
      </c>
      <c r="O31">
        <v>45</v>
      </c>
      <c r="P31">
        <v>24</v>
      </c>
      <c r="Q31">
        <v>17</v>
      </c>
      <c r="R31">
        <v>15</v>
      </c>
      <c r="S31">
        <v>13</v>
      </c>
      <c r="T31">
        <v>3</v>
      </c>
      <c r="U31">
        <v>13</v>
      </c>
      <c r="V31">
        <v>10</v>
      </c>
      <c r="W31">
        <v>14</v>
      </c>
      <c r="X31">
        <v>15</v>
      </c>
      <c r="Y31">
        <v>13</v>
      </c>
      <c r="Z31">
        <v>15</v>
      </c>
      <c r="AA31">
        <v>10</v>
      </c>
      <c r="AB31">
        <v>8</v>
      </c>
      <c r="AC31">
        <v>15</v>
      </c>
      <c r="AD31" t="s">
        <v>290</v>
      </c>
      <c r="AE31" t="s">
        <v>290</v>
      </c>
      <c r="AF31" t="s">
        <v>290</v>
      </c>
      <c r="AG31" t="s">
        <v>290</v>
      </c>
      <c r="AH31" t="s">
        <v>290</v>
      </c>
      <c r="AI31" t="s">
        <v>290</v>
      </c>
      <c r="AJ31">
        <v>3</v>
      </c>
      <c r="AK31" t="s">
        <v>290</v>
      </c>
      <c r="AL31">
        <v>33</v>
      </c>
      <c r="AM31">
        <v>16</v>
      </c>
      <c r="AN31" t="s">
        <v>290</v>
      </c>
      <c r="AO31">
        <v>110</v>
      </c>
      <c r="AP31">
        <v>23</v>
      </c>
      <c r="AQ31">
        <v>81</v>
      </c>
      <c r="AR31">
        <v>104</v>
      </c>
      <c r="AS31">
        <v>6</v>
      </c>
      <c r="AT31">
        <v>9</v>
      </c>
      <c r="AU31">
        <v>0</v>
      </c>
      <c r="AV31">
        <v>185</v>
      </c>
      <c r="AW31">
        <v>42.285302999999999</v>
      </c>
      <c r="AX31">
        <v>-89.063310999999999</v>
      </c>
      <c r="AY31">
        <v>1</v>
      </c>
      <c r="AZ31" t="s">
        <v>16343</v>
      </c>
      <c r="BA31">
        <v>1</v>
      </c>
      <c r="BB31" t="s">
        <v>16438</v>
      </c>
      <c r="BE31" t="s">
        <v>456</v>
      </c>
      <c r="BF31" t="s">
        <v>288</v>
      </c>
      <c r="BG31" t="s">
        <v>16430</v>
      </c>
      <c r="BH31">
        <v>61107</v>
      </c>
      <c r="BI31" t="s">
        <v>16346</v>
      </c>
      <c r="BJ31" t="s">
        <v>145</v>
      </c>
    </row>
    <row r="32" spans="1:62">
      <c r="A32" t="s">
        <v>476</v>
      </c>
      <c r="B32" t="s">
        <v>477</v>
      </c>
      <c r="C32" t="s">
        <v>283</v>
      </c>
      <c r="D32" t="s">
        <v>478</v>
      </c>
      <c r="E32" t="s">
        <v>479</v>
      </c>
      <c r="F32" t="s">
        <v>480</v>
      </c>
      <c r="G32" t="s">
        <v>481</v>
      </c>
      <c r="H32" t="s">
        <v>288</v>
      </c>
      <c r="I32">
        <v>61111</v>
      </c>
      <c r="J32">
        <v>8156338255</v>
      </c>
      <c r="K32" t="s">
        <v>145</v>
      </c>
      <c r="L32">
        <v>1</v>
      </c>
      <c r="M32">
        <v>23.3</v>
      </c>
      <c r="N32">
        <v>6.1</v>
      </c>
      <c r="O32">
        <v>30.4</v>
      </c>
      <c r="P32">
        <v>32</v>
      </c>
      <c r="Q32">
        <v>30</v>
      </c>
      <c r="R32">
        <v>36</v>
      </c>
      <c r="S32">
        <v>29</v>
      </c>
      <c r="T32">
        <v>33</v>
      </c>
      <c r="U32">
        <v>33</v>
      </c>
      <c r="V32">
        <v>33</v>
      </c>
      <c r="W32">
        <v>31</v>
      </c>
      <c r="X32">
        <v>28</v>
      </c>
      <c r="Y32">
        <v>31</v>
      </c>
      <c r="Z32" t="s">
        <v>290</v>
      </c>
      <c r="AA32" t="s">
        <v>290</v>
      </c>
      <c r="AB32" t="s">
        <v>290</v>
      </c>
      <c r="AC32" t="s">
        <v>290</v>
      </c>
      <c r="AD32" t="s">
        <v>290</v>
      </c>
      <c r="AE32" t="s">
        <v>290</v>
      </c>
      <c r="AF32" t="s">
        <v>290</v>
      </c>
      <c r="AG32">
        <v>3</v>
      </c>
      <c r="AH32">
        <v>22</v>
      </c>
      <c r="AI32" t="s">
        <v>290</v>
      </c>
      <c r="AJ32">
        <v>35</v>
      </c>
      <c r="AK32">
        <v>1</v>
      </c>
      <c r="AL32">
        <v>15</v>
      </c>
      <c r="AM32">
        <v>1</v>
      </c>
      <c r="AN32">
        <v>3</v>
      </c>
      <c r="AO32">
        <v>268</v>
      </c>
      <c r="AP32">
        <v>18</v>
      </c>
      <c r="AQ32">
        <v>147</v>
      </c>
      <c r="AR32">
        <v>194</v>
      </c>
      <c r="AS32">
        <v>0</v>
      </c>
      <c r="AT32">
        <v>0</v>
      </c>
      <c r="AU32">
        <v>33</v>
      </c>
      <c r="AV32">
        <v>341</v>
      </c>
      <c r="AW32">
        <v>42.319296999999999</v>
      </c>
      <c r="AX32">
        <v>-89.052284999999998</v>
      </c>
      <c r="AY32">
        <v>1</v>
      </c>
      <c r="AZ32" t="s">
        <v>16343</v>
      </c>
      <c r="BA32">
        <v>604</v>
      </c>
      <c r="BB32" t="s">
        <v>16440</v>
      </c>
      <c r="BE32" t="s">
        <v>481</v>
      </c>
      <c r="BF32" t="s">
        <v>288</v>
      </c>
      <c r="BG32" t="s">
        <v>16430</v>
      </c>
      <c r="BH32">
        <v>61111</v>
      </c>
      <c r="BI32" t="s">
        <v>16346</v>
      </c>
      <c r="BJ32" t="s">
        <v>145</v>
      </c>
    </row>
    <row r="33" spans="1:62">
      <c r="A33" t="s">
        <v>483</v>
      </c>
      <c r="B33" t="s">
        <v>484</v>
      </c>
      <c r="C33" t="s">
        <v>353</v>
      </c>
      <c r="D33" t="s">
        <v>284</v>
      </c>
      <c r="E33" t="s">
        <v>1651</v>
      </c>
      <c r="F33" t="s">
        <v>487</v>
      </c>
      <c r="G33" t="s">
        <v>456</v>
      </c>
      <c r="H33" t="s">
        <v>288</v>
      </c>
      <c r="I33">
        <v>61107</v>
      </c>
      <c r="J33">
        <v>8159628515</v>
      </c>
      <c r="K33" t="s">
        <v>145</v>
      </c>
      <c r="L33">
        <v>2</v>
      </c>
      <c r="M33">
        <v>20.5</v>
      </c>
      <c r="N33">
        <v>3</v>
      </c>
      <c r="O33">
        <v>25.5</v>
      </c>
      <c r="P33">
        <v>6</v>
      </c>
      <c r="Q33">
        <v>6</v>
      </c>
      <c r="R33">
        <v>19</v>
      </c>
      <c r="S33">
        <v>17</v>
      </c>
      <c r="T33">
        <v>25</v>
      </c>
      <c r="U33">
        <v>26</v>
      </c>
      <c r="V33">
        <v>31</v>
      </c>
      <c r="W33">
        <v>32</v>
      </c>
      <c r="X33">
        <v>23</v>
      </c>
      <c r="Y33">
        <v>29</v>
      </c>
      <c r="Z33" t="s">
        <v>290</v>
      </c>
      <c r="AA33" t="s">
        <v>290</v>
      </c>
      <c r="AB33" t="s">
        <v>290</v>
      </c>
      <c r="AC33" t="s">
        <v>290</v>
      </c>
      <c r="AD33" t="s">
        <v>290</v>
      </c>
      <c r="AE33" t="s">
        <v>290</v>
      </c>
      <c r="AF33" t="s">
        <v>290</v>
      </c>
      <c r="AG33" t="s">
        <v>290</v>
      </c>
      <c r="AH33" t="s">
        <v>290</v>
      </c>
      <c r="AI33" t="s">
        <v>290</v>
      </c>
      <c r="AJ33">
        <v>53</v>
      </c>
      <c r="AK33" t="s">
        <v>290</v>
      </c>
      <c r="AL33">
        <v>5</v>
      </c>
      <c r="AM33">
        <v>5</v>
      </c>
      <c r="AN33">
        <v>4</v>
      </c>
      <c r="AO33">
        <v>131</v>
      </c>
      <c r="AP33">
        <v>16</v>
      </c>
      <c r="AQ33">
        <v>112</v>
      </c>
      <c r="AR33">
        <v>102</v>
      </c>
      <c r="AS33">
        <v>0</v>
      </c>
      <c r="AT33">
        <v>0</v>
      </c>
      <c r="AU33">
        <v>66</v>
      </c>
      <c r="AV33">
        <v>214</v>
      </c>
      <c r="AW33">
        <v>42.271023999999997</v>
      </c>
      <c r="AX33">
        <v>-89.086219</v>
      </c>
      <c r="AY33">
        <v>1</v>
      </c>
      <c r="AZ33" t="s">
        <v>16360</v>
      </c>
      <c r="BA33">
        <v>409</v>
      </c>
      <c r="BB33" t="s">
        <v>16442</v>
      </c>
      <c r="BE33" t="s">
        <v>456</v>
      </c>
      <c r="BF33" t="s">
        <v>288</v>
      </c>
      <c r="BG33" t="s">
        <v>16430</v>
      </c>
      <c r="BH33">
        <v>61107</v>
      </c>
      <c r="BI33" t="s">
        <v>16346</v>
      </c>
      <c r="BJ33" t="s">
        <v>16363</v>
      </c>
    </row>
    <row r="34" spans="1:62">
      <c r="A34" t="s">
        <v>488</v>
      </c>
      <c r="B34" t="s">
        <v>489</v>
      </c>
      <c r="C34" t="s">
        <v>353</v>
      </c>
      <c r="D34" t="s">
        <v>490</v>
      </c>
      <c r="E34" t="s">
        <v>491</v>
      </c>
      <c r="F34" t="s">
        <v>492</v>
      </c>
      <c r="G34" t="s">
        <v>456</v>
      </c>
      <c r="H34" t="s">
        <v>288</v>
      </c>
      <c r="I34">
        <v>61101</v>
      </c>
      <c r="J34">
        <v>8159653335</v>
      </c>
      <c r="K34" t="s">
        <v>145</v>
      </c>
      <c r="L34">
        <v>0</v>
      </c>
      <c r="M34">
        <v>3</v>
      </c>
      <c r="N34">
        <v>0.8</v>
      </c>
      <c r="O34">
        <v>3.8</v>
      </c>
      <c r="P34">
        <v>3</v>
      </c>
      <c r="Q34">
        <v>3</v>
      </c>
      <c r="R34">
        <v>2</v>
      </c>
      <c r="S34">
        <v>4</v>
      </c>
      <c r="T34">
        <v>2</v>
      </c>
      <c r="U34">
        <v>2</v>
      </c>
      <c r="V34">
        <v>4</v>
      </c>
      <c r="W34" t="s">
        <v>290</v>
      </c>
      <c r="X34" t="s">
        <v>290</v>
      </c>
      <c r="Y34" t="s">
        <v>290</v>
      </c>
      <c r="Z34" t="s">
        <v>290</v>
      </c>
      <c r="AA34" t="s">
        <v>290</v>
      </c>
      <c r="AB34" t="s">
        <v>290</v>
      </c>
      <c r="AC34" t="s">
        <v>290</v>
      </c>
      <c r="AD34" t="s">
        <v>290</v>
      </c>
      <c r="AE34" t="s">
        <v>290</v>
      </c>
      <c r="AF34" t="s">
        <v>290</v>
      </c>
      <c r="AG34" t="s">
        <v>290</v>
      </c>
      <c r="AH34" t="s">
        <v>290</v>
      </c>
      <c r="AI34" t="s">
        <v>290</v>
      </c>
      <c r="AJ34" t="s">
        <v>290</v>
      </c>
      <c r="AK34" t="s">
        <v>290</v>
      </c>
      <c r="AL34" t="s">
        <v>290</v>
      </c>
      <c r="AM34">
        <v>14</v>
      </c>
      <c r="AN34" t="s">
        <v>290</v>
      </c>
      <c r="AO34">
        <v>3</v>
      </c>
      <c r="AP34">
        <v>3</v>
      </c>
      <c r="AQ34">
        <v>11</v>
      </c>
      <c r="AR34">
        <v>9</v>
      </c>
      <c r="AS34">
        <v>0</v>
      </c>
      <c r="AT34">
        <v>0</v>
      </c>
      <c r="AU34">
        <v>19</v>
      </c>
      <c r="AV34">
        <v>20</v>
      </c>
      <c r="AW34">
        <v>42.278413999999998</v>
      </c>
      <c r="AX34">
        <v>-89.098157</v>
      </c>
      <c r="AY34">
        <v>1</v>
      </c>
      <c r="AZ34" t="s">
        <v>16360</v>
      </c>
      <c r="BA34">
        <v>811</v>
      </c>
      <c r="BB34" t="s">
        <v>16446</v>
      </c>
      <c r="BE34" t="s">
        <v>456</v>
      </c>
      <c r="BF34" t="s">
        <v>288</v>
      </c>
      <c r="BG34" t="s">
        <v>16430</v>
      </c>
      <c r="BH34">
        <v>61101</v>
      </c>
      <c r="BI34" t="s">
        <v>16346</v>
      </c>
      <c r="BJ34" t="s">
        <v>16363</v>
      </c>
    </row>
    <row r="35" spans="1:62">
      <c r="A35" t="s">
        <v>494</v>
      </c>
      <c r="B35" t="s">
        <v>495</v>
      </c>
      <c r="C35" t="s">
        <v>353</v>
      </c>
      <c r="D35" t="s">
        <v>1702</v>
      </c>
      <c r="E35" t="s">
        <v>1368</v>
      </c>
      <c r="F35" t="s">
        <v>498</v>
      </c>
      <c r="G35" t="s">
        <v>456</v>
      </c>
      <c r="H35" t="s">
        <v>288</v>
      </c>
      <c r="I35">
        <v>61107</v>
      </c>
      <c r="J35">
        <v>8153990880</v>
      </c>
      <c r="K35" t="s">
        <v>145</v>
      </c>
      <c r="L35">
        <v>0.2</v>
      </c>
      <c r="M35">
        <v>2.8</v>
      </c>
      <c r="N35">
        <v>0</v>
      </c>
      <c r="O35">
        <v>3</v>
      </c>
      <c r="P35" t="s">
        <v>290</v>
      </c>
      <c r="Q35">
        <v>3</v>
      </c>
      <c r="R35">
        <v>7</v>
      </c>
      <c r="S35">
        <v>3</v>
      </c>
      <c r="T35">
        <v>2</v>
      </c>
      <c r="U35">
        <v>8</v>
      </c>
      <c r="V35">
        <v>5</v>
      </c>
      <c r="W35">
        <v>6</v>
      </c>
      <c r="X35">
        <v>4</v>
      </c>
      <c r="Y35">
        <v>5</v>
      </c>
      <c r="Z35" t="s">
        <v>290</v>
      </c>
      <c r="AA35" t="s">
        <v>290</v>
      </c>
      <c r="AB35" t="s">
        <v>290</v>
      </c>
      <c r="AC35" t="s">
        <v>290</v>
      </c>
      <c r="AD35" t="s">
        <v>290</v>
      </c>
      <c r="AE35" t="s">
        <v>290</v>
      </c>
      <c r="AF35" t="s">
        <v>290</v>
      </c>
      <c r="AG35" t="s">
        <v>290</v>
      </c>
      <c r="AH35" t="s">
        <v>290</v>
      </c>
      <c r="AI35" t="s">
        <v>290</v>
      </c>
      <c r="AJ35">
        <v>13</v>
      </c>
      <c r="AK35" t="s">
        <v>290</v>
      </c>
      <c r="AL35">
        <v>17</v>
      </c>
      <c r="AM35">
        <v>10</v>
      </c>
      <c r="AN35" t="s">
        <v>290</v>
      </c>
      <c r="AO35">
        <v>2</v>
      </c>
      <c r="AP35">
        <v>1</v>
      </c>
      <c r="AQ35">
        <v>21</v>
      </c>
      <c r="AR35">
        <v>22</v>
      </c>
      <c r="AS35">
        <v>0</v>
      </c>
      <c r="AT35">
        <v>0</v>
      </c>
      <c r="AU35">
        <v>37</v>
      </c>
      <c r="AV35">
        <v>43</v>
      </c>
      <c r="AW35">
        <v>42.268560000000001</v>
      </c>
      <c r="AX35">
        <v>-89.027754999999999</v>
      </c>
      <c r="AY35">
        <v>1</v>
      </c>
      <c r="AZ35" t="s">
        <v>16343</v>
      </c>
      <c r="BA35">
        <v>325</v>
      </c>
      <c r="BB35" t="s">
        <v>16453</v>
      </c>
      <c r="BE35" t="s">
        <v>456</v>
      </c>
      <c r="BF35" t="s">
        <v>288</v>
      </c>
      <c r="BG35" t="s">
        <v>16430</v>
      </c>
      <c r="BH35">
        <v>61107</v>
      </c>
      <c r="BI35" t="s">
        <v>16346</v>
      </c>
      <c r="BJ35" t="s">
        <v>145</v>
      </c>
    </row>
    <row r="36" spans="1:62">
      <c r="A36" t="s">
        <v>499</v>
      </c>
      <c r="B36" t="s">
        <v>500</v>
      </c>
      <c r="D36" t="s">
        <v>501</v>
      </c>
      <c r="E36" t="s">
        <v>502</v>
      </c>
      <c r="F36" t="s">
        <v>503</v>
      </c>
      <c r="G36" t="s">
        <v>456</v>
      </c>
      <c r="H36" t="s">
        <v>288</v>
      </c>
      <c r="I36">
        <v>61109</v>
      </c>
      <c r="J36">
        <v>8153983466</v>
      </c>
      <c r="K36" t="s">
        <v>145</v>
      </c>
      <c r="L36">
        <v>1</v>
      </c>
      <c r="M36">
        <v>15.5</v>
      </c>
      <c r="N36">
        <v>4.5</v>
      </c>
      <c r="O36">
        <v>21</v>
      </c>
      <c r="P36">
        <v>17</v>
      </c>
      <c r="Q36">
        <v>18</v>
      </c>
      <c r="R36">
        <v>18</v>
      </c>
      <c r="S36">
        <v>27</v>
      </c>
      <c r="T36">
        <v>31</v>
      </c>
      <c r="U36">
        <v>19</v>
      </c>
      <c r="V36">
        <v>31</v>
      </c>
      <c r="W36">
        <v>27</v>
      </c>
      <c r="X36">
        <v>20</v>
      </c>
      <c r="Y36">
        <v>32</v>
      </c>
      <c r="Z36" t="s">
        <v>290</v>
      </c>
      <c r="AA36" t="s">
        <v>290</v>
      </c>
      <c r="AB36" t="s">
        <v>290</v>
      </c>
      <c r="AC36" t="s">
        <v>290</v>
      </c>
      <c r="AD36" t="s">
        <v>290</v>
      </c>
      <c r="AE36" t="s">
        <v>290</v>
      </c>
      <c r="AF36" t="s">
        <v>290</v>
      </c>
      <c r="AG36" t="s">
        <v>290</v>
      </c>
      <c r="AH36" t="s">
        <v>290</v>
      </c>
      <c r="AI36" t="s">
        <v>290</v>
      </c>
      <c r="AJ36">
        <v>76</v>
      </c>
      <c r="AK36" t="s">
        <v>290</v>
      </c>
      <c r="AL36">
        <v>3</v>
      </c>
      <c r="AM36" t="s">
        <v>290</v>
      </c>
      <c r="AN36" t="s">
        <v>290</v>
      </c>
      <c r="AO36">
        <v>141</v>
      </c>
      <c r="AP36">
        <v>20</v>
      </c>
      <c r="AQ36">
        <v>125</v>
      </c>
      <c r="AR36">
        <v>115</v>
      </c>
      <c r="AS36">
        <v>0</v>
      </c>
      <c r="AT36">
        <v>0</v>
      </c>
      <c r="AU36">
        <v>15</v>
      </c>
      <c r="AV36">
        <v>240</v>
      </c>
      <c r="AW36">
        <v>42.235686999999999</v>
      </c>
      <c r="AX36">
        <v>-88.993131000000005</v>
      </c>
      <c r="AY36">
        <v>1</v>
      </c>
      <c r="AZ36" t="s">
        <v>16360</v>
      </c>
      <c r="BA36">
        <v>6284</v>
      </c>
      <c r="BB36" t="s">
        <v>16448</v>
      </c>
      <c r="BE36" t="s">
        <v>456</v>
      </c>
      <c r="BF36" t="s">
        <v>288</v>
      </c>
      <c r="BG36" t="s">
        <v>16430</v>
      </c>
      <c r="BH36">
        <v>61109</v>
      </c>
      <c r="BI36" t="s">
        <v>16346</v>
      </c>
      <c r="BJ36" t="s">
        <v>16363</v>
      </c>
    </row>
    <row r="37" spans="1:62">
      <c r="A37" t="s">
        <v>505</v>
      </c>
      <c r="B37" t="s">
        <v>506</v>
      </c>
      <c r="D37" t="s">
        <v>507</v>
      </c>
      <c r="E37" t="s">
        <v>508</v>
      </c>
      <c r="F37" t="s">
        <v>509</v>
      </c>
      <c r="G37" t="s">
        <v>456</v>
      </c>
      <c r="H37" t="s">
        <v>288</v>
      </c>
      <c r="I37">
        <v>61114</v>
      </c>
      <c r="J37">
        <v>8158779551</v>
      </c>
      <c r="K37" t="s">
        <v>145</v>
      </c>
      <c r="L37">
        <v>7</v>
      </c>
      <c r="M37">
        <v>47.5</v>
      </c>
      <c r="N37">
        <v>18</v>
      </c>
      <c r="O37">
        <v>72.5</v>
      </c>
      <c r="P37">
        <v>46</v>
      </c>
      <c r="Q37">
        <v>42</v>
      </c>
      <c r="R37">
        <v>29</v>
      </c>
      <c r="S37">
        <v>24</v>
      </c>
      <c r="T37">
        <v>39</v>
      </c>
      <c r="U37">
        <v>31</v>
      </c>
      <c r="V37">
        <v>36</v>
      </c>
      <c r="W37">
        <v>50</v>
      </c>
      <c r="X37">
        <v>56</v>
      </c>
      <c r="Y37">
        <v>64</v>
      </c>
      <c r="Z37">
        <v>63</v>
      </c>
      <c r="AA37">
        <v>61</v>
      </c>
      <c r="AB37">
        <v>74</v>
      </c>
      <c r="AC37">
        <v>74</v>
      </c>
      <c r="AD37" t="s">
        <v>290</v>
      </c>
      <c r="AE37" t="s">
        <v>290</v>
      </c>
      <c r="AF37" t="s">
        <v>290</v>
      </c>
      <c r="AG37" t="s">
        <v>290</v>
      </c>
      <c r="AH37">
        <v>14</v>
      </c>
      <c r="AI37">
        <v>9</v>
      </c>
      <c r="AJ37">
        <v>76</v>
      </c>
      <c r="AK37">
        <v>2</v>
      </c>
      <c r="AL37">
        <v>17</v>
      </c>
      <c r="AM37">
        <v>77</v>
      </c>
      <c r="AN37" t="s">
        <v>290</v>
      </c>
      <c r="AO37">
        <v>493</v>
      </c>
      <c r="AP37">
        <v>47</v>
      </c>
      <c r="AQ37">
        <v>380</v>
      </c>
      <c r="AR37">
        <v>332</v>
      </c>
      <c r="AS37">
        <v>32</v>
      </c>
      <c r="AT37">
        <v>27</v>
      </c>
      <c r="AU37">
        <v>74</v>
      </c>
      <c r="AV37">
        <v>712</v>
      </c>
      <c r="AW37">
        <v>42.309365999999997</v>
      </c>
      <c r="AX37">
        <v>-89.026998000000006</v>
      </c>
      <c r="AY37">
        <v>1</v>
      </c>
      <c r="AZ37" t="s">
        <v>16343</v>
      </c>
      <c r="BA37">
        <v>3411</v>
      </c>
      <c r="BB37" t="s">
        <v>16453</v>
      </c>
      <c r="BE37" t="s">
        <v>456</v>
      </c>
      <c r="BF37" t="s">
        <v>288</v>
      </c>
      <c r="BG37" t="s">
        <v>16430</v>
      </c>
      <c r="BH37">
        <v>61114</v>
      </c>
      <c r="BI37" t="s">
        <v>16346</v>
      </c>
      <c r="BJ37" t="s">
        <v>145</v>
      </c>
    </row>
    <row r="38" spans="1:62">
      <c r="A38" t="s">
        <v>511</v>
      </c>
      <c r="B38" t="s">
        <v>512</v>
      </c>
      <c r="C38" t="s">
        <v>314</v>
      </c>
      <c r="D38" t="s">
        <v>1367</v>
      </c>
      <c r="E38" t="s">
        <v>16454</v>
      </c>
      <c r="F38" t="s">
        <v>515</v>
      </c>
      <c r="G38" t="s">
        <v>456</v>
      </c>
      <c r="H38" t="s">
        <v>288</v>
      </c>
      <c r="I38">
        <v>61107</v>
      </c>
      <c r="J38">
        <v>8153993465</v>
      </c>
      <c r="K38" t="s">
        <v>145</v>
      </c>
      <c r="L38">
        <v>11</v>
      </c>
      <c r="M38">
        <v>62</v>
      </c>
      <c r="N38">
        <v>33</v>
      </c>
      <c r="O38">
        <v>106</v>
      </c>
      <c r="P38">
        <v>57</v>
      </c>
      <c r="Q38">
        <v>32</v>
      </c>
      <c r="R38">
        <v>41</v>
      </c>
      <c r="S38">
        <v>43</v>
      </c>
      <c r="T38">
        <v>48</v>
      </c>
      <c r="U38">
        <v>36</v>
      </c>
      <c r="V38">
        <v>36</v>
      </c>
      <c r="W38">
        <v>33</v>
      </c>
      <c r="X38">
        <v>53</v>
      </c>
      <c r="Y38">
        <v>61</v>
      </c>
      <c r="Z38">
        <v>68</v>
      </c>
      <c r="AA38">
        <v>85</v>
      </c>
      <c r="AB38">
        <v>73</v>
      </c>
      <c r="AC38">
        <v>97</v>
      </c>
      <c r="AD38" t="s">
        <v>290</v>
      </c>
      <c r="AE38" t="s">
        <v>290</v>
      </c>
      <c r="AF38" t="s">
        <v>290</v>
      </c>
      <c r="AG38" t="s">
        <v>290</v>
      </c>
      <c r="AH38" t="s">
        <v>290</v>
      </c>
      <c r="AI38" t="s">
        <v>290</v>
      </c>
      <c r="AJ38">
        <v>37</v>
      </c>
      <c r="AK38">
        <v>5</v>
      </c>
      <c r="AL38">
        <v>38</v>
      </c>
      <c r="AM38">
        <v>27</v>
      </c>
      <c r="AN38" t="s">
        <v>290</v>
      </c>
      <c r="AO38">
        <v>647</v>
      </c>
      <c r="AP38">
        <v>9</v>
      </c>
      <c r="AQ38">
        <v>378</v>
      </c>
      <c r="AR38">
        <v>385</v>
      </c>
      <c r="AS38">
        <v>45</v>
      </c>
      <c r="AT38">
        <v>51</v>
      </c>
      <c r="AU38">
        <v>87</v>
      </c>
      <c r="AV38">
        <v>763</v>
      </c>
      <c r="AW38">
        <v>42.284809000000003</v>
      </c>
      <c r="AX38">
        <v>-88.970101999999997</v>
      </c>
      <c r="AY38">
        <v>1</v>
      </c>
      <c r="AZ38" t="s">
        <v>16360</v>
      </c>
      <c r="BA38">
        <v>1401</v>
      </c>
      <c r="BB38" t="s">
        <v>16456</v>
      </c>
      <c r="BE38" t="s">
        <v>456</v>
      </c>
      <c r="BF38" t="s">
        <v>288</v>
      </c>
      <c r="BG38" t="s">
        <v>16430</v>
      </c>
      <c r="BH38">
        <v>61107</v>
      </c>
      <c r="BI38" t="s">
        <v>16346</v>
      </c>
      <c r="BJ38" t="s">
        <v>16363</v>
      </c>
    </row>
    <row r="39" spans="1:62">
      <c r="A39" t="s">
        <v>516</v>
      </c>
      <c r="B39" t="s">
        <v>517</v>
      </c>
      <c r="C39" t="s">
        <v>518</v>
      </c>
      <c r="D39" t="s">
        <v>519</v>
      </c>
      <c r="E39" t="s">
        <v>520</v>
      </c>
      <c r="F39" t="s">
        <v>521</v>
      </c>
      <c r="G39" t="s">
        <v>456</v>
      </c>
      <c r="H39" t="s">
        <v>288</v>
      </c>
      <c r="I39">
        <v>61109</v>
      </c>
      <c r="J39">
        <v>8158743883</v>
      </c>
      <c r="K39" t="s">
        <v>145</v>
      </c>
      <c r="L39">
        <v>1.2</v>
      </c>
      <c r="M39">
        <v>15</v>
      </c>
      <c r="N39">
        <v>3</v>
      </c>
      <c r="O39">
        <v>19.2</v>
      </c>
      <c r="P39">
        <v>15</v>
      </c>
      <c r="Q39">
        <v>7</v>
      </c>
      <c r="R39">
        <v>8</v>
      </c>
      <c r="S39">
        <v>10</v>
      </c>
      <c r="T39">
        <v>8</v>
      </c>
      <c r="U39">
        <v>9</v>
      </c>
      <c r="V39">
        <v>9</v>
      </c>
      <c r="W39">
        <v>11</v>
      </c>
      <c r="X39">
        <v>8</v>
      </c>
      <c r="Y39">
        <v>4</v>
      </c>
      <c r="Z39">
        <v>9</v>
      </c>
      <c r="AA39">
        <v>3</v>
      </c>
      <c r="AB39">
        <v>3</v>
      </c>
      <c r="AC39">
        <v>5</v>
      </c>
      <c r="AD39" t="s">
        <v>290</v>
      </c>
      <c r="AE39" t="s">
        <v>290</v>
      </c>
      <c r="AF39" t="s">
        <v>290</v>
      </c>
      <c r="AG39" t="s">
        <v>290</v>
      </c>
      <c r="AH39" t="s">
        <v>290</v>
      </c>
      <c r="AI39" t="s">
        <v>290</v>
      </c>
      <c r="AJ39">
        <v>2</v>
      </c>
      <c r="AK39" t="s">
        <v>290</v>
      </c>
      <c r="AL39" t="s">
        <v>290</v>
      </c>
      <c r="AM39">
        <v>2</v>
      </c>
      <c r="AN39" t="s">
        <v>290</v>
      </c>
      <c r="AO39">
        <v>91</v>
      </c>
      <c r="AP39">
        <v>14</v>
      </c>
      <c r="AQ39">
        <v>57</v>
      </c>
      <c r="AR39">
        <v>52</v>
      </c>
      <c r="AS39">
        <v>8</v>
      </c>
      <c r="AT39">
        <v>3</v>
      </c>
      <c r="AU39">
        <v>22</v>
      </c>
      <c r="AV39">
        <v>109</v>
      </c>
      <c r="AW39">
        <v>42.200029999999998</v>
      </c>
      <c r="AX39">
        <v>-89.032048000000003</v>
      </c>
      <c r="AY39">
        <v>1</v>
      </c>
      <c r="AZ39" t="s">
        <v>16343</v>
      </c>
      <c r="BA39">
        <v>5622</v>
      </c>
      <c r="BB39" t="s">
        <v>16458</v>
      </c>
      <c r="BE39" t="s">
        <v>456</v>
      </c>
      <c r="BF39" t="s">
        <v>288</v>
      </c>
      <c r="BG39" t="s">
        <v>16430</v>
      </c>
      <c r="BH39">
        <v>61109</v>
      </c>
      <c r="BI39" t="s">
        <v>16346</v>
      </c>
      <c r="BJ39" t="s">
        <v>145</v>
      </c>
    </row>
    <row r="40" spans="1:62">
      <c r="A40" t="s">
        <v>522</v>
      </c>
      <c r="B40" t="s">
        <v>523</v>
      </c>
      <c r="D40" t="s">
        <v>524</v>
      </c>
      <c r="E40" t="s">
        <v>136</v>
      </c>
      <c r="F40" t="s">
        <v>525</v>
      </c>
      <c r="G40" t="s">
        <v>456</v>
      </c>
      <c r="H40" t="s">
        <v>288</v>
      </c>
      <c r="I40">
        <v>61103</v>
      </c>
      <c r="J40">
        <v>8159643117</v>
      </c>
      <c r="K40" t="s">
        <v>145</v>
      </c>
      <c r="L40">
        <v>1</v>
      </c>
      <c r="M40">
        <v>2</v>
      </c>
      <c r="N40">
        <v>1</v>
      </c>
      <c r="O40">
        <v>4</v>
      </c>
      <c r="P40">
        <v>3</v>
      </c>
      <c r="Q40">
        <v>2</v>
      </c>
      <c r="R40" t="s">
        <v>290</v>
      </c>
      <c r="S40" t="s">
        <v>290</v>
      </c>
      <c r="T40" t="s">
        <v>290</v>
      </c>
      <c r="U40" t="s">
        <v>290</v>
      </c>
      <c r="V40" t="s">
        <v>290</v>
      </c>
      <c r="W40" t="s">
        <v>290</v>
      </c>
      <c r="X40" t="s">
        <v>290</v>
      </c>
      <c r="Y40" t="s">
        <v>290</v>
      </c>
      <c r="Z40" t="s">
        <v>290</v>
      </c>
      <c r="AA40" t="s">
        <v>290</v>
      </c>
      <c r="AB40" t="s">
        <v>290</v>
      </c>
      <c r="AC40" t="s">
        <v>290</v>
      </c>
      <c r="AD40" t="s">
        <v>290</v>
      </c>
      <c r="AE40" t="s">
        <v>290</v>
      </c>
      <c r="AF40" t="s">
        <v>290</v>
      </c>
      <c r="AG40" t="s">
        <v>290</v>
      </c>
      <c r="AH40" t="s">
        <v>290</v>
      </c>
      <c r="AI40" t="s">
        <v>290</v>
      </c>
      <c r="AJ40" t="s">
        <v>290</v>
      </c>
      <c r="AK40" t="s">
        <v>290</v>
      </c>
      <c r="AL40" t="s">
        <v>290</v>
      </c>
      <c r="AM40">
        <v>5</v>
      </c>
      <c r="AN40" t="s">
        <v>290</v>
      </c>
      <c r="AO40" t="s">
        <v>290</v>
      </c>
      <c r="AP40" t="s">
        <v>290</v>
      </c>
      <c r="AQ40">
        <v>4</v>
      </c>
      <c r="AR40">
        <v>1</v>
      </c>
      <c r="AS40">
        <v>0</v>
      </c>
      <c r="AT40">
        <v>0</v>
      </c>
      <c r="AU40">
        <v>5</v>
      </c>
      <c r="AV40">
        <v>5</v>
      </c>
      <c r="AW40">
        <v>42.276673000000002</v>
      </c>
      <c r="AX40">
        <v>-89.094808</v>
      </c>
      <c r="AY40">
        <v>1</v>
      </c>
      <c r="AZ40" t="s">
        <v>16343</v>
      </c>
      <c r="BA40">
        <v>518</v>
      </c>
      <c r="BB40" t="s">
        <v>16460</v>
      </c>
      <c r="BE40" t="s">
        <v>456</v>
      </c>
      <c r="BF40" t="s">
        <v>288</v>
      </c>
      <c r="BG40" t="s">
        <v>16430</v>
      </c>
      <c r="BH40">
        <v>61103</v>
      </c>
      <c r="BI40" t="s">
        <v>16346</v>
      </c>
      <c r="BJ40" t="s">
        <v>145</v>
      </c>
    </row>
    <row r="41" spans="1:62">
      <c r="A41" t="s">
        <v>526</v>
      </c>
      <c r="B41" t="s">
        <v>527</v>
      </c>
      <c r="D41" t="s">
        <v>528</v>
      </c>
      <c r="E41" t="s">
        <v>529</v>
      </c>
      <c r="F41" t="s">
        <v>530</v>
      </c>
      <c r="G41" t="s">
        <v>456</v>
      </c>
      <c r="H41" t="s">
        <v>288</v>
      </c>
      <c r="I41">
        <v>61107</v>
      </c>
      <c r="J41">
        <v>8158771600</v>
      </c>
      <c r="K41" t="s">
        <v>145</v>
      </c>
      <c r="L41">
        <v>3</v>
      </c>
      <c r="M41">
        <v>8.1999999999999993</v>
      </c>
      <c r="N41">
        <v>7.7</v>
      </c>
      <c r="O41">
        <v>18.899999999999999</v>
      </c>
      <c r="P41">
        <v>17</v>
      </c>
      <c r="Q41">
        <v>9</v>
      </c>
      <c r="R41">
        <v>3</v>
      </c>
      <c r="S41">
        <v>5</v>
      </c>
      <c r="T41">
        <v>5</v>
      </c>
      <c r="U41">
        <v>5</v>
      </c>
      <c r="V41">
        <v>8</v>
      </c>
      <c r="W41">
        <v>4</v>
      </c>
      <c r="X41">
        <v>9</v>
      </c>
      <c r="Y41">
        <v>5</v>
      </c>
      <c r="Z41" t="s">
        <v>290</v>
      </c>
      <c r="AA41" t="s">
        <v>290</v>
      </c>
      <c r="AB41" t="s">
        <v>290</v>
      </c>
      <c r="AC41" t="s">
        <v>290</v>
      </c>
      <c r="AD41" t="s">
        <v>290</v>
      </c>
      <c r="AE41" t="s">
        <v>290</v>
      </c>
      <c r="AF41" t="s">
        <v>290</v>
      </c>
      <c r="AG41" t="s">
        <v>290</v>
      </c>
      <c r="AH41">
        <v>7</v>
      </c>
      <c r="AI41" t="s">
        <v>290</v>
      </c>
      <c r="AJ41">
        <v>3</v>
      </c>
      <c r="AK41">
        <v>2</v>
      </c>
      <c r="AL41">
        <v>1</v>
      </c>
      <c r="AM41" t="s">
        <v>290</v>
      </c>
      <c r="AN41" t="s">
        <v>290</v>
      </c>
      <c r="AO41">
        <v>66</v>
      </c>
      <c r="AP41">
        <v>5</v>
      </c>
      <c r="AQ41">
        <v>31</v>
      </c>
      <c r="AR41">
        <v>46</v>
      </c>
      <c r="AS41">
        <v>0</v>
      </c>
      <c r="AT41">
        <v>0</v>
      </c>
      <c r="AU41">
        <v>14</v>
      </c>
      <c r="AV41">
        <v>77</v>
      </c>
      <c r="AW41">
        <v>42.268326999999999</v>
      </c>
      <c r="AX41">
        <v>-89.024884999999998</v>
      </c>
      <c r="AY41">
        <v>1</v>
      </c>
      <c r="AZ41" t="s">
        <v>16343</v>
      </c>
      <c r="BA41">
        <v>4848</v>
      </c>
      <c r="BB41" t="s">
        <v>16462</v>
      </c>
      <c r="BE41" t="s">
        <v>456</v>
      </c>
      <c r="BF41" t="s">
        <v>288</v>
      </c>
      <c r="BG41" t="s">
        <v>16430</v>
      </c>
      <c r="BH41">
        <v>61107</v>
      </c>
      <c r="BI41" t="s">
        <v>16346</v>
      </c>
      <c r="BJ41" t="s">
        <v>145</v>
      </c>
    </row>
    <row r="42" spans="1:62">
      <c r="A42" t="s">
        <v>531</v>
      </c>
      <c r="B42" t="s">
        <v>532</v>
      </c>
      <c r="D42" t="s">
        <v>16463</v>
      </c>
      <c r="E42" t="s">
        <v>16464</v>
      </c>
      <c r="F42" t="s">
        <v>16465</v>
      </c>
      <c r="G42" t="s">
        <v>456</v>
      </c>
      <c r="H42" t="s">
        <v>288</v>
      </c>
      <c r="I42">
        <v>61101</v>
      </c>
      <c r="J42">
        <v>8157034712</v>
      </c>
      <c r="K42" t="s">
        <v>145</v>
      </c>
      <c r="L42">
        <v>2</v>
      </c>
      <c r="M42">
        <v>1</v>
      </c>
      <c r="N42">
        <v>4</v>
      </c>
      <c r="O42">
        <v>7</v>
      </c>
      <c r="P42" t="s">
        <v>290</v>
      </c>
      <c r="Q42" t="s">
        <v>290</v>
      </c>
      <c r="R42" t="s">
        <v>290</v>
      </c>
      <c r="S42" t="s">
        <v>290</v>
      </c>
      <c r="T42" t="s">
        <v>290</v>
      </c>
      <c r="U42" t="s">
        <v>290</v>
      </c>
      <c r="V42" t="s">
        <v>290</v>
      </c>
      <c r="W42" t="s">
        <v>290</v>
      </c>
      <c r="X42" t="s">
        <v>290</v>
      </c>
      <c r="Y42" t="s">
        <v>290</v>
      </c>
      <c r="Z42" t="s">
        <v>290</v>
      </c>
      <c r="AA42">
        <v>2</v>
      </c>
      <c r="AB42">
        <v>1</v>
      </c>
      <c r="AC42">
        <v>2</v>
      </c>
      <c r="AD42" t="s">
        <v>290</v>
      </c>
      <c r="AE42" t="s">
        <v>290</v>
      </c>
      <c r="AF42">
        <v>14</v>
      </c>
      <c r="AG42" t="s">
        <v>290</v>
      </c>
      <c r="AH42" t="s">
        <v>290</v>
      </c>
      <c r="AI42" t="s">
        <v>290</v>
      </c>
      <c r="AJ42" t="s">
        <v>290</v>
      </c>
      <c r="AK42" t="s">
        <v>290</v>
      </c>
      <c r="AL42" t="s">
        <v>290</v>
      </c>
      <c r="AM42">
        <v>19</v>
      </c>
      <c r="AN42" t="s">
        <v>290</v>
      </c>
      <c r="AO42" t="s">
        <v>290</v>
      </c>
      <c r="AP42" t="s">
        <v>290</v>
      </c>
      <c r="AQ42">
        <v>9</v>
      </c>
      <c r="AR42">
        <v>10</v>
      </c>
      <c r="AS42">
        <v>0</v>
      </c>
      <c r="AT42">
        <v>0</v>
      </c>
      <c r="AU42">
        <v>19</v>
      </c>
      <c r="AV42">
        <v>19</v>
      </c>
      <c r="AW42">
        <v>42.271877000000003</v>
      </c>
      <c r="AX42">
        <v>-89.094519000000005</v>
      </c>
      <c r="AY42">
        <v>1</v>
      </c>
      <c r="AZ42" t="s">
        <v>16343</v>
      </c>
      <c r="BA42">
        <v>118</v>
      </c>
      <c r="BB42" t="s">
        <v>16467</v>
      </c>
      <c r="BE42" t="s">
        <v>456</v>
      </c>
      <c r="BF42" t="s">
        <v>288</v>
      </c>
      <c r="BG42" t="s">
        <v>16430</v>
      </c>
      <c r="BH42">
        <v>61101</v>
      </c>
      <c r="BI42" t="s">
        <v>16346</v>
      </c>
      <c r="BJ42" t="s">
        <v>145</v>
      </c>
    </row>
    <row r="43" spans="1:62">
      <c r="A43" t="s">
        <v>536</v>
      </c>
      <c r="B43" t="s">
        <v>537</v>
      </c>
      <c r="C43" t="s">
        <v>314</v>
      </c>
      <c r="D43" t="s">
        <v>538</v>
      </c>
      <c r="E43" t="s">
        <v>539</v>
      </c>
      <c r="F43" t="s">
        <v>540</v>
      </c>
      <c r="G43" t="s">
        <v>456</v>
      </c>
      <c r="H43" t="s">
        <v>288</v>
      </c>
      <c r="I43">
        <v>61114</v>
      </c>
      <c r="J43">
        <v>8158776021</v>
      </c>
      <c r="K43" t="s">
        <v>145</v>
      </c>
      <c r="L43">
        <v>1</v>
      </c>
      <c r="M43">
        <v>12.5</v>
      </c>
      <c r="N43">
        <v>4.5</v>
      </c>
      <c r="O43">
        <v>18</v>
      </c>
      <c r="P43">
        <v>6</v>
      </c>
      <c r="Q43">
        <v>4</v>
      </c>
      <c r="R43">
        <v>4</v>
      </c>
      <c r="S43">
        <v>7</v>
      </c>
      <c r="T43">
        <v>4</v>
      </c>
      <c r="U43">
        <v>2</v>
      </c>
      <c r="V43">
        <v>5</v>
      </c>
      <c r="W43">
        <v>3</v>
      </c>
      <c r="X43">
        <v>6</v>
      </c>
      <c r="Y43">
        <v>6</v>
      </c>
      <c r="Z43">
        <v>8</v>
      </c>
      <c r="AA43">
        <v>2</v>
      </c>
      <c r="AB43">
        <v>7</v>
      </c>
      <c r="AC43">
        <v>8</v>
      </c>
      <c r="AD43" t="s">
        <v>290</v>
      </c>
      <c r="AE43" t="s">
        <v>290</v>
      </c>
      <c r="AF43" t="s">
        <v>290</v>
      </c>
      <c r="AG43" t="s">
        <v>290</v>
      </c>
      <c r="AH43">
        <v>2</v>
      </c>
      <c r="AI43">
        <v>3</v>
      </c>
      <c r="AJ43">
        <v>6</v>
      </c>
      <c r="AK43" t="s">
        <v>290</v>
      </c>
      <c r="AL43">
        <v>1</v>
      </c>
      <c r="AM43">
        <v>4</v>
      </c>
      <c r="AN43" t="s">
        <v>290</v>
      </c>
      <c r="AO43">
        <v>60</v>
      </c>
      <c r="AP43">
        <v>6</v>
      </c>
      <c r="AQ43">
        <v>39</v>
      </c>
      <c r="AR43">
        <v>38</v>
      </c>
      <c r="AS43">
        <v>1</v>
      </c>
      <c r="AT43">
        <v>4</v>
      </c>
      <c r="AU43">
        <v>15</v>
      </c>
      <c r="AV43">
        <v>77</v>
      </c>
      <c r="AW43">
        <v>42.316861000000003</v>
      </c>
      <c r="AX43">
        <v>-89.013270000000006</v>
      </c>
      <c r="AY43">
        <v>1</v>
      </c>
      <c r="AZ43" t="s">
        <v>16343</v>
      </c>
      <c r="BA43">
        <v>5301</v>
      </c>
      <c r="BB43" t="s">
        <v>16469</v>
      </c>
      <c r="BE43" t="s">
        <v>456</v>
      </c>
      <c r="BF43" t="s">
        <v>288</v>
      </c>
      <c r="BG43" t="s">
        <v>16430</v>
      </c>
      <c r="BH43">
        <v>61114</v>
      </c>
      <c r="BI43" t="s">
        <v>16346</v>
      </c>
      <c r="BJ43" t="s">
        <v>145</v>
      </c>
    </row>
    <row r="44" spans="1:62">
      <c r="A44" t="s">
        <v>541</v>
      </c>
      <c r="B44" t="s">
        <v>542</v>
      </c>
      <c r="D44" t="s">
        <v>543</v>
      </c>
      <c r="E44" t="s">
        <v>167</v>
      </c>
      <c r="F44" t="s">
        <v>18541</v>
      </c>
      <c r="G44" t="s">
        <v>456</v>
      </c>
      <c r="H44" t="s">
        <v>288</v>
      </c>
      <c r="I44">
        <v>61103</v>
      </c>
      <c r="J44">
        <v>3136573548</v>
      </c>
      <c r="K44" t="s">
        <v>145</v>
      </c>
      <c r="L44">
        <v>1</v>
      </c>
      <c r="M44">
        <v>0</v>
      </c>
      <c r="N44">
        <v>0</v>
      </c>
      <c r="O44">
        <v>1</v>
      </c>
      <c r="P44" t="s">
        <v>290</v>
      </c>
      <c r="Q44">
        <v>3</v>
      </c>
      <c r="R44">
        <v>2</v>
      </c>
      <c r="S44">
        <v>1</v>
      </c>
      <c r="T44">
        <v>1</v>
      </c>
      <c r="U44" t="s">
        <v>290</v>
      </c>
      <c r="V44">
        <v>6</v>
      </c>
      <c r="W44">
        <v>2</v>
      </c>
      <c r="X44">
        <v>3</v>
      </c>
      <c r="Y44">
        <v>2</v>
      </c>
      <c r="Z44" t="s">
        <v>290</v>
      </c>
      <c r="AA44" t="s">
        <v>290</v>
      </c>
      <c r="AB44" t="s">
        <v>290</v>
      </c>
      <c r="AC44" t="s">
        <v>290</v>
      </c>
      <c r="AD44" t="s">
        <v>290</v>
      </c>
      <c r="AE44" t="s">
        <v>290</v>
      </c>
      <c r="AF44" t="s">
        <v>290</v>
      </c>
      <c r="AG44" t="s">
        <v>290</v>
      </c>
      <c r="AH44" t="s">
        <v>290</v>
      </c>
      <c r="AI44" t="s">
        <v>290</v>
      </c>
      <c r="AJ44">
        <v>3</v>
      </c>
      <c r="AK44" t="s">
        <v>290</v>
      </c>
      <c r="AL44" t="s">
        <v>290</v>
      </c>
      <c r="AM44">
        <v>12</v>
      </c>
      <c r="AN44" t="s">
        <v>290</v>
      </c>
      <c r="AO44" t="s">
        <v>290</v>
      </c>
      <c r="AP44">
        <v>5</v>
      </c>
      <c r="AQ44">
        <v>10</v>
      </c>
      <c r="AR44">
        <v>10</v>
      </c>
      <c r="AS44">
        <v>0</v>
      </c>
      <c r="AT44">
        <v>0</v>
      </c>
      <c r="AU44">
        <v>20</v>
      </c>
      <c r="AV44">
        <v>20</v>
      </c>
      <c r="AW44">
        <v>42.311301</v>
      </c>
      <c r="AX44">
        <v>-89.077612000000002</v>
      </c>
      <c r="AY44">
        <v>1</v>
      </c>
      <c r="AZ44" t="s">
        <v>16343</v>
      </c>
      <c r="BA44">
        <v>3424</v>
      </c>
      <c r="BB44" t="s">
        <v>16467</v>
      </c>
      <c r="BE44" t="s">
        <v>456</v>
      </c>
      <c r="BF44" t="s">
        <v>288</v>
      </c>
      <c r="BG44" t="s">
        <v>16430</v>
      </c>
      <c r="BH44">
        <v>61103</v>
      </c>
      <c r="BI44" t="s">
        <v>16346</v>
      </c>
      <c r="BJ44" t="s">
        <v>145</v>
      </c>
    </row>
    <row r="45" spans="1:62">
      <c r="A45" t="s">
        <v>545</v>
      </c>
      <c r="B45" t="s">
        <v>546</v>
      </c>
      <c r="C45" t="s">
        <v>314</v>
      </c>
      <c r="D45" t="s">
        <v>485</v>
      </c>
      <c r="E45" t="s">
        <v>547</v>
      </c>
      <c r="F45" t="s">
        <v>548</v>
      </c>
      <c r="G45" t="s">
        <v>456</v>
      </c>
      <c r="H45" t="s">
        <v>288</v>
      </c>
      <c r="I45">
        <v>61114</v>
      </c>
      <c r="J45">
        <v>8158775749</v>
      </c>
      <c r="K45" t="s">
        <v>145</v>
      </c>
      <c r="L45">
        <v>2.2000000000000002</v>
      </c>
      <c r="M45">
        <v>21.5</v>
      </c>
      <c r="N45">
        <v>5.5</v>
      </c>
      <c r="O45">
        <v>29.2</v>
      </c>
      <c r="P45">
        <v>34</v>
      </c>
      <c r="Q45">
        <v>28</v>
      </c>
      <c r="R45">
        <v>19</v>
      </c>
      <c r="S45">
        <v>16</v>
      </c>
      <c r="T45">
        <v>26</v>
      </c>
      <c r="U45">
        <v>23</v>
      </c>
      <c r="V45">
        <v>25</v>
      </c>
      <c r="W45">
        <v>21</v>
      </c>
      <c r="X45">
        <v>17</v>
      </c>
      <c r="Y45">
        <v>29</v>
      </c>
      <c r="Z45">
        <v>19</v>
      </c>
      <c r="AA45">
        <v>14</v>
      </c>
      <c r="AB45">
        <v>24</v>
      </c>
      <c r="AC45">
        <v>21</v>
      </c>
      <c r="AD45" t="s">
        <v>290</v>
      </c>
      <c r="AE45" t="s">
        <v>290</v>
      </c>
      <c r="AF45" t="s">
        <v>290</v>
      </c>
      <c r="AG45" t="s">
        <v>290</v>
      </c>
      <c r="AH45">
        <v>10</v>
      </c>
      <c r="AI45">
        <v>5</v>
      </c>
      <c r="AJ45">
        <v>29</v>
      </c>
      <c r="AK45" t="s">
        <v>290</v>
      </c>
      <c r="AL45">
        <v>16</v>
      </c>
      <c r="AM45">
        <v>30</v>
      </c>
      <c r="AN45">
        <v>1</v>
      </c>
      <c r="AO45">
        <v>210</v>
      </c>
      <c r="AP45">
        <v>45</v>
      </c>
      <c r="AQ45">
        <v>170</v>
      </c>
      <c r="AR45">
        <v>161</v>
      </c>
      <c r="AS45">
        <v>15</v>
      </c>
      <c r="AT45">
        <v>18</v>
      </c>
      <c r="AU45">
        <v>145</v>
      </c>
      <c r="AV45">
        <v>331</v>
      </c>
      <c r="AW45">
        <v>42.297925999999997</v>
      </c>
      <c r="AX45">
        <v>-89.000680000000003</v>
      </c>
      <c r="AY45">
        <v>1</v>
      </c>
      <c r="AZ45" t="s">
        <v>16343</v>
      </c>
      <c r="BA45">
        <v>5950</v>
      </c>
      <c r="BB45" t="s">
        <v>16474</v>
      </c>
      <c r="BE45" t="s">
        <v>456</v>
      </c>
      <c r="BF45" t="s">
        <v>288</v>
      </c>
      <c r="BG45" t="s">
        <v>16430</v>
      </c>
      <c r="BH45">
        <v>61114</v>
      </c>
      <c r="BI45" t="s">
        <v>16346</v>
      </c>
      <c r="BJ45" t="s">
        <v>145</v>
      </c>
    </row>
    <row r="46" spans="1:62">
      <c r="A46" t="s">
        <v>549</v>
      </c>
      <c r="B46" t="s">
        <v>550</v>
      </c>
      <c r="C46" t="s">
        <v>283</v>
      </c>
      <c r="D46" t="s">
        <v>551</v>
      </c>
      <c r="E46" t="s">
        <v>552</v>
      </c>
      <c r="F46" t="s">
        <v>553</v>
      </c>
      <c r="G46" t="s">
        <v>456</v>
      </c>
      <c r="H46" t="s">
        <v>288</v>
      </c>
      <c r="I46">
        <v>61108</v>
      </c>
      <c r="J46">
        <v>8153328101</v>
      </c>
      <c r="K46" t="s">
        <v>145</v>
      </c>
      <c r="L46">
        <v>3</v>
      </c>
      <c r="M46">
        <v>11</v>
      </c>
      <c r="N46">
        <v>3</v>
      </c>
      <c r="O46">
        <v>17</v>
      </c>
      <c r="P46">
        <v>33</v>
      </c>
      <c r="Q46">
        <v>12</v>
      </c>
      <c r="R46">
        <v>9</v>
      </c>
      <c r="S46">
        <v>7</v>
      </c>
      <c r="T46">
        <v>8</v>
      </c>
      <c r="U46">
        <v>6</v>
      </c>
      <c r="V46">
        <v>4</v>
      </c>
      <c r="W46">
        <v>2</v>
      </c>
      <c r="X46">
        <v>6</v>
      </c>
      <c r="Y46">
        <v>1</v>
      </c>
      <c r="Z46">
        <v>4</v>
      </c>
      <c r="AA46" t="s">
        <v>290</v>
      </c>
      <c r="AB46" t="s">
        <v>290</v>
      </c>
      <c r="AC46" t="s">
        <v>290</v>
      </c>
      <c r="AD46" t="s">
        <v>290</v>
      </c>
      <c r="AE46" t="s">
        <v>290</v>
      </c>
      <c r="AF46" t="s">
        <v>290</v>
      </c>
      <c r="AG46" t="s">
        <v>290</v>
      </c>
      <c r="AH46" t="s">
        <v>290</v>
      </c>
      <c r="AI46" t="s">
        <v>290</v>
      </c>
      <c r="AJ46">
        <v>4</v>
      </c>
      <c r="AK46" t="s">
        <v>290</v>
      </c>
      <c r="AL46">
        <v>8</v>
      </c>
      <c r="AM46" t="s">
        <v>290</v>
      </c>
      <c r="AN46" t="s">
        <v>290</v>
      </c>
      <c r="AO46">
        <v>69</v>
      </c>
      <c r="AP46">
        <v>11</v>
      </c>
      <c r="AQ46">
        <v>49</v>
      </c>
      <c r="AR46">
        <v>43</v>
      </c>
      <c r="AS46">
        <v>0</v>
      </c>
      <c r="AT46">
        <v>0</v>
      </c>
      <c r="AU46">
        <v>0</v>
      </c>
      <c r="AV46">
        <v>92</v>
      </c>
      <c r="AW46">
        <v>42.254083000000001</v>
      </c>
      <c r="AX46">
        <v>-88.959075999999996</v>
      </c>
      <c r="AY46">
        <v>1</v>
      </c>
      <c r="AZ46" t="s">
        <v>16343</v>
      </c>
      <c r="BA46">
        <v>8101</v>
      </c>
      <c r="BB46" t="s">
        <v>16477</v>
      </c>
      <c r="BE46" t="s">
        <v>456</v>
      </c>
      <c r="BF46" t="s">
        <v>288</v>
      </c>
      <c r="BG46" t="s">
        <v>16430</v>
      </c>
      <c r="BH46">
        <v>61108</v>
      </c>
      <c r="BI46" t="s">
        <v>16346</v>
      </c>
      <c r="BJ46" t="s">
        <v>145</v>
      </c>
    </row>
    <row r="47" spans="1:62">
      <c r="A47" t="s">
        <v>555</v>
      </c>
      <c r="B47" t="s">
        <v>556</v>
      </c>
      <c r="C47" t="s">
        <v>283</v>
      </c>
      <c r="D47" t="s">
        <v>557</v>
      </c>
      <c r="E47" t="s">
        <v>558</v>
      </c>
      <c r="F47" t="s">
        <v>559</v>
      </c>
      <c r="G47" t="s">
        <v>456</v>
      </c>
      <c r="H47" t="s">
        <v>288</v>
      </c>
      <c r="I47">
        <v>61109</v>
      </c>
      <c r="J47">
        <v>8153976899</v>
      </c>
      <c r="K47" t="s">
        <v>145</v>
      </c>
      <c r="L47">
        <v>1</v>
      </c>
      <c r="M47">
        <v>16</v>
      </c>
      <c r="N47">
        <v>2</v>
      </c>
      <c r="O47">
        <v>19</v>
      </c>
      <c r="P47">
        <v>7</v>
      </c>
      <c r="Q47">
        <v>15</v>
      </c>
      <c r="R47">
        <v>11</v>
      </c>
      <c r="S47">
        <v>12</v>
      </c>
      <c r="T47">
        <v>12</v>
      </c>
      <c r="U47">
        <v>11</v>
      </c>
      <c r="V47">
        <v>10</v>
      </c>
      <c r="W47">
        <v>5</v>
      </c>
      <c r="X47">
        <v>3</v>
      </c>
      <c r="Y47">
        <v>4</v>
      </c>
      <c r="Z47" t="s">
        <v>290</v>
      </c>
      <c r="AA47" t="s">
        <v>290</v>
      </c>
      <c r="AB47" t="s">
        <v>290</v>
      </c>
      <c r="AC47" t="s">
        <v>290</v>
      </c>
      <c r="AD47" t="s">
        <v>290</v>
      </c>
      <c r="AE47" t="s">
        <v>290</v>
      </c>
      <c r="AF47" t="s">
        <v>290</v>
      </c>
      <c r="AG47" t="s">
        <v>290</v>
      </c>
      <c r="AH47" t="s">
        <v>290</v>
      </c>
      <c r="AI47" t="s">
        <v>290</v>
      </c>
      <c r="AJ47" t="s">
        <v>290</v>
      </c>
      <c r="AK47" t="s">
        <v>290</v>
      </c>
      <c r="AL47" t="s">
        <v>290</v>
      </c>
      <c r="AM47">
        <v>3</v>
      </c>
      <c r="AN47" t="s">
        <v>290</v>
      </c>
      <c r="AO47">
        <v>87</v>
      </c>
      <c r="AP47" t="s">
        <v>290</v>
      </c>
      <c r="AQ47">
        <v>46</v>
      </c>
      <c r="AR47">
        <v>44</v>
      </c>
      <c r="AS47">
        <v>0</v>
      </c>
      <c r="AT47">
        <v>0</v>
      </c>
      <c r="AU47">
        <v>0</v>
      </c>
      <c r="AV47">
        <v>90</v>
      </c>
      <c r="AW47">
        <v>42.236331999999997</v>
      </c>
      <c r="AX47">
        <v>-89.002381</v>
      </c>
      <c r="AY47">
        <v>1</v>
      </c>
      <c r="AZ47" t="s">
        <v>16360</v>
      </c>
      <c r="BA47">
        <v>5925</v>
      </c>
      <c r="BB47" t="s">
        <v>16481</v>
      </c>
      <c r="BE47" t="s">
        <v>456</v>
      </c>
      <c r="BF47" t="s">
        <v>288</v>
      </c>
      <c r="BG47" t="s">
        <v>16430</v>
      </c>
      <c r="BH47">
        <v>61109</v>
      </c>
      <c r="BI47" t="s">
        <v>16346</v>
      </c>
      <c r="BJ47" t="s">
        <v>16363</v>
      </c>
    </row>
    <row r="48" spans="1:62">
      <c r="A48" t="s">
        <v>560</v>
      </c>
      <c r="B48" t="s">
        <v>561</v>
      </c>
      <c r="D48" t="s">
        <v>562</v>
      </c>
      <c r="E48" t="s">
        <v>563</v>
      </c>
      <c r="F48" t="s">
        <v>564</v>
      </c>
      <c r="G48" t="s">
        <v>456</v>
      </c>
      <c r="H48" t="s">
        <v>288</v>
      </c>
      <c r="I48">
        <v>61101</v>
      </c>
      <c r="J48">
        <v>8153993021</v>
      </c>
      <c r="K48" t="s">
        <v>145</v>
      </c>
      <c r="L48">
        <v>3</v>
      </c>
      <c r="M48">
        <v>11</v>
      </c>
      <c r="N48">
        <v>0</v>
      </c>
      <c r="O48">
        <v>14</v>
      </c>
      <c r="P48">
        <v>8</v>
      </c>
      <c r="Q48">
        <v>4</v>
      </c>
      <c r="R48">
        <v>2</v>
      </c>
      <c r="S48">
        <v>6</v>
      </c>
      <c r="T48">
        <v>2</v>
      </c>
      <c r="U48">
        <v>9</v>
      </c>
      <c r="V48">
        <v>4</v>
      </c>
      <c r="W48">
        <v>4</v>
      </c>
      <c r="X48">
        <v>7</v>
      </c>
      <c r="Y48">
        <v>4</v>
      </c>
      <c r="Z48">
        <v>5</v>
      </c>
      <c r="AA48">
        <v>2</v>
      </c>
      <c r="AB48">
        <v>1</v>
      </c>
      <c r="AC48">
        <v>2</v>
      </c>
      <c r="AD48" t="s">
        <v>290</v>
      </c>
      <c r="AE48" t="s">
        <v>290</v>
      </c>
      <c r="AF48" t="s">
        <v>290</v>
      </c>
      <c r="AG48" t="s">
        <v>290</v>
      </c>
      <c r="AH48" t="s">
        <v>290</v>
      </c>
      <c r="AI48" t="s">
        <v>290</v>
      </c>
      <c r="AJ48">
        <v>8</v>
      </c>
      <c r="AK48" t="s">
        <v>290</v>
      </c>
      <c r="AL48">
        <v>1</v>
      </c>
      <c r="AM48">
        <v>3</v>
      </c>
      <c r="AN48" t="s">
        <v>290</v>
      </c>
      <c r="AO48">
        <v>43</v>
      </c>
      <c r="AP48">
        <v>5</v>
      </c>
      <c r="AQ48">
        <v>33</v>
      </c>
      <c r="AR48">
        <v>27</v>
      </c>
      <c r="AS48">
        <v>1</v>
      </c>
      <c r="AT48">
        <v>2</v>
      </c>
      <c r="AU48">
        <v>35</v>
      </c>
      <c r="AV48">
        <v>60</v>
      </c>
      <c r="AW48">
        <v>42.332748000000002</v>
      </c>
      <c r="AX48">
        <v>-89.105986999999999</v>
      </c>
      <c r="AY48">
        <v>1</v>
      </c>
      <c r="AZ48" t="s">
        <v>16343</v>
      </c>
      <c r="BA48">
        <v>3445</v>
      </c>
      <c r="BB48" t="s">
        <v>16483</v>
      </c>
      <c r="BE48" t="s">
        <v>456</v>
      </c>
      <c r="BF48" t="s">
        <v>288</v>
      </c>
      <c r="BG48" t="s">
        <v>16430</v>
      </c>
      <c r="BH48">
        <v>61101</v>
      </c>
      <c r="BI48" t="s">
        <v>16346</v>
      </c>
      <c r="BJ48" t="s">
        <v>145</v>
      </c>
    </row>
    <row r="49" spans="1:62">
      <c r="A49" t="s">
        <v>13294</v>
      </c>
      <c r="B49" t="s">
        <v>13295</v>
      </c>
      <c r="C49" t="s">
        <v>314</v>
      </c>
      <c r="D49" t="s">
        <v>16484</v>
      </c>
      <c r="E49" t="s">
        <v>16485</v>
      </c>
      <c r="F49" t="s">
        <v>18542</v>
      </c>
      <c r="G49" t="s">
        <v>18543</v>
      </c>
      <c r="H49" t="s">
        <v>288</v>
      </c>
      <c r="I49">
        <v>61084</v>
      </c>
      <c r="J49">
        <v>2177417581</v>
      </c>
      <c r="K49" t="s">
        <v>145</v>
      </c>
      <c r="L49">
        <v>1</v>
      </c>
      <c r="M49">
        <v>0</v>
      </c>
      <c r="N49">
        <v>0</v>
      </c>
      <c r="O49">
        <v>1</v>
      </c>
      <c r="P49" t="s">
        <v>290</v>
      </c>
      <c r="Q49" t="s">
        <v>290</v>
      </c>
      <c r="R49" t="s">
        <v>290</v>
      </c>
      <c r="S49" t="s">
        <v>290</v>
      </c>
      <c r="T49" t="s">
        <v>290</v>
      </c>
      <c r="U49" t="s">
        <v>290</v>
      </c>
      <c r="V49" t="s">
        <v>290</v>
      </c>
      <c r="W49" t="s">
        <v>290</v>
      </c>
      <c r="X49" t="s">
        <v>290</v>
      </c>
      <c r="Y49" t="s">
        <v>290</v>
      </c>
      <c r="Z49" t="s">
        <v>290</v>
      </c>
      <c r="AA49" t="s">
        <v>290</v>
      </c>
      <c r="AB49" t="s">
        <v>290</v>
      </c>
      <c r="AC49">
        <v>2</v>
      </c>
      <c r="AD49" t="s">
        <v>290</v>
      </c>
      <c r="AE49" t="s">
        <v>290</v>
      </c>
      <c r="AF49" t="s">
        <v>290</v>
      </c>
      <c r="AG49" t="s">
        <v>290</v>
      </c>
      <c r="AH49" t="s">
        <v>290</v>
      </c>
      <c r="AI49" t="s">
        <v>290</v>
      </c>
      <c r="AJ49" t="s">
        <v>290</v>
      </c>
      <c r="AK49" t="s">
        <v>290</v>
      </c>
      <c r="AL49" t="s">
        <v>290</v>
      </c>
      <c r="AM49">
        <v>1</v>
      </c>
      <c r="AN49" t="s">
        <v>290</v>
      </c>
      <c r="AO49">
        <v>1</v>
      </c>
      <c r="AP49" t="s">
        <v>290</v>
      </c>
      <c r="AQ49">
        <v>1</v>
      </c>
      <c r="AR49">
        <v>1</v>
      </c>
      <c r="AS49">
        <v>1</v>
      </c>
      <c r="AT49">
        <v>1</v>
      </c>
      <c r="AU49">
        <v>0</v>
      </c>
      <c r="AV49">
        <v>2</v>
      </c>
      <c r="AW49">
        <v>42.168463000000003</v>
      </c>
      <c r="AX49">
        <v>-89.159709000000007</v>
      </c>
      <c r="AY49">
        <v>0.6</v>
      </c>
      <c r="AZ49" t="s">
        <v>17023</v>
      </c>
      <c r="BB49" t="s">
        <v>18544</v>
      </c>
      <c r="BE49" t="s">
        <v>18545</v>
      </c>
      <c r="BF49" t="s">
        <v>288</v>
      </c>
      <c r="BG49" t="s">
        <v>16430</v>
      </c>
      <c r="BH49">
        <v>61084</v>
      </c>
      <c r="BI49" t="s">
        <v>16346</v>
      </c>
      <c r="BJ49" t="s">
        <v>16363</v>
      </c>
    </row>
    <row r="50" spans="1:62">
      <c r="A50" t="s">
        <v>565</v>
      </c>
      <c r="B50" t="s">
        <v>566</v>
      </c>
      <c r="C50" t="s">
        <v>314</v>
      </c>
      <c r="D50" t="s">
        <v>534</v>
      </c>
      <c r="E50" t="s">
        <v>567</v>
      </c>
      <c r="F50" t="s">
        <v>568</v>
      </c>
      <c r="G50" t="s">
        <v>456</v>
      </c>
      <c r="H50" t="s">
        <v>288</v>
      </c>
      <c r="I50">
        <v>61108</v>
      </c>
      <c r="J50">
        <v>8152278894</v>
      </c>
      <c r="K50" t="s">
        <v>145</v>
      </c>
      <c r="L50">
        <v>1</v>
      </c>
      <c r="M50">
        <v>6</v>
      </c>
      <c r="N50">
        <v>2</v>
      </c>
      <c r="O50">
        <v>9</v>
      </c>
      <c r="P50">
        <v>14</v>
      </c>
      <c r="Q50">
        <v>13</v>
      </c>
      <c r="R50">
        <v>10</v>
      </c>
      <c r="S50">
        <v>13</v>
      </c>
      <c r="T50">
        <v>10</v>
      </c>
      <c r="U50">
        <v>7</v>
      </c>
      <c r="V50">
        <v>3</v>
      </c>
      <c r="W50" t="s">
        <v>290</v>
      </c>
      <c r="X50" t="s">
        <v>290</v>
      </c>
      <c r="Y50" t="s">
        <v>290</v>
      </c>
      <c r="Z50" t="s">
        <v>290</v>
      </c>
      <c r="AA50" t="s">
        <v>290</v>
      </c>
      <c r="AB50" t="s">
        <v>290</v>
      </c>
      <c r="AC50" t="s">
        <v>290</v>
      </c>
      <c r="AD50" t="s">
        <v>290</v>
      </c>
      <c r="AE50" t="s">
        <v>290</v>
      </c>
      <c r="AF50" t="s">
        <v>290</v>
      </c>
      <c r="AG50" t="s">
        <v>290</v>
      </c>
      <c r="AH50" t="s">
        <v>290</v>
      </c>
      <c r="AI50" t="s">
        <v>290</v>
      </c>
      <c r="AJ50">
        <v>2</v>
      </c>
      <c r="AK50" t="s">
        <v>290</v>
      </c>
      <c r="AL50" t="s">
        <v>290</v>
      </c>
      <c r="AM50">
        <v>9</v>
      </c>
      <c r="AN50" t="s">
        <v>290</v>
      </c>
      <c r="AO50">
        <v>47</v>
      </c>
      <c r="AP50">
        <v>12</v>
      </c>
      <c r="AQ50">
        <v>40</v>
      </c>
      <c r="AR50">
        <v>30</v>
      </c>
      <c r="AS50">
        <v>0</v>
      </c>
      <c r="AT50">
        <v>0</v>
      </c>
      <c r="AU50">
        <v>15</v>
      </c>
      <c r="AV50">
        <v>70</v>
      </c>
      <c r="AW50">
        <v>42.249737000000003</v>
      </c>
      <c r="AX50">
        <v>-89.017146999999994</v>
      </c>
      <c r="AY50">
        <v>1</v>
      </c>
      <c r="AZ50" t="s">
        <v>16343</v>
      </c>
      <c r="BA50">
        <v>5001</v>
      </c>
      <c r="BB50" t="s">
        <v>16490</v>
      </c>
      <c r="BE50" t="s">
        <v>456</v>
      </c>
      <c r="BF50" t="s">
        <v>288</v>
      </c>
      <c r="BG50" t="s">
        <v>16430</v>
      </c>
      <c r="BH50">
        <v>61108</v>
      </c>
      <c r="BI50" t="s">
        <v>16346</v>
      </c>
      <c r="BJ50" t="s">
        <v>145</v>
      </c>
    </row>
    <row r="51" spans="1:62">
      <c r="A51" t="s">
        <v>569</v>
      </c>
      <c r="B51" t="s">
        <v>570</v>
      </c>
      <c r="C51" t="s">
        <v>353</v>
      </c>
      <c r="D51" t="s">
        <v>571</v>
      </c>
      <c r="E51" t="s">
        <v>572</v>
      </c>
      <c r="F51" t="s">
        <v>573</v>
      </c>
      <c r="G51" t="s">
        <v>574</v>
      </c>
      <c r="H51" t="s">
        <v>288</v>
      </c>
      <c r="I51">
        <v>60201</v>
      </c>
      <c r="J51">
        <v>2249991177</v>
      </c>
      <c r="K51" t="s">
        <v>146</v>
      </c>
      <c r="L51">
        <v>17</v>
      </c>
      <c r="M51">
        <v>42</v>
      </c>
      <c r="N51">
        <v>0</v>
      </c>
      <c r="O51">
        <v>59</v>
      </c>
      <c r="P51" t="s">
        <v>290</v>
      </c>
      <c r="Q51" t="s">
        <v>290</v>
      </c>
      <c r="R51" t="s">
        <v>290</v>
      </c>
      <c r="S51" t="s">
        <v>290</v>
      </c>
      <c r="T51" t="s">
        <v>290</v>
      </c>
      <c r="U51" t="s">
        <v>290</v>
      </c>
      <c r="V51" t="s">
        <v>290</v>
      </c>
      <c r="W51" t="s">
        <v>290</v>
      </c>
      <c r="X51" t="s">
        <v>290</v>
      </c>
      <c r="Y51" t="s">
        <v>290</v>
      </c>
      <c r="Z51">
        <v>49</v>
      </c>
      <c r="AA51">
        <v>63</v>
      </c>
      <c r="AB51">
        <v>64</v>
      </c>
      <c r="AC51">
        <v>43</v>
      </c>
      <c r="AD51" t="s">
        <v>290</v>
      </c>
      <c r="AE51" t="s">
        <v>290</v>
      </c>
      <c r="AF51" t="s">
        <v>290</v>
      </c>
      <c r="AG51" t="s">
        <v>290</v>
      </c>
      <c r="AH51" t="s">
        <v>290</v>
      </c>
      <c r="AI51" t="s">
        <v>290</v>
      </c>
      <c r="AJ51">
        <v>21</v>
      </c>
      <c r="AK51">
        <v>1</v>
      </c>
      <c r="AL51">
        <v>15</v>
      </c>
      <c r="AM51">
        <v>18</v>
      </c>
      <c r="AN51" t="s">
        <v>290</v>
      </c>
      <c r="AO51">
        <v>157</v>
      </c>
      <c r="AP51">
        <v>7</v>
      </c>
      <c r="AQ51">
        <v>115</v>
      </c>
      <c r="AR51">
        <v>104</v>
      </c>
      <c r="AS51">
        <v>25</v>
      </c>
      <c r="AT51">
        <v>21</v>
      </c>
      <c r="AU51">
        <v>10</v>
      </c>
      <c r="AV51">
        <v>219</v>
      </c>
      <c r="AW51">
        <v>42.046241999999999</v>
      </c>
      <c r="AX51">
        <v>-87.682298000000003</v>
      </c>
      <c r="AY51">
        <v>1</v>
      </c>
      <c r="AZ51" t="s">
        <v>16343</v>
      </c>
      <c r="BA51">
        <v>1574</v>
      </c>
      <c r="BB51" t="s">
        <v>16492</v>
      </c>
      <c r="BE51" t="s">
        <v>574</v>
      </c>
      <c r="BF51" t="s">
        <v>288</v>
      </c>
      <c r="BG51" t="s">
        <v>16493</v>
      </c>
      <c r="BH51">
        <v>60201</v>
      </c>
      <c r="BI51" t="s">
        <v>16346</v>
      </c>
      <c r="BJ51" t="s">
        <v>16494</v>
      </c>
    </row>
    <row r="52" spans="1:62">
      <c r="A52" t="s">
        <v>576</v>
      </c>
      <c r="B52" t="s">
        <v>577</v>
      </c>
      <c r="C52" t="s">
        <v>578</v>
      </c>
      <c r="D52" t="s">
        <v>579</v>
      </c>
      <c r="E52" t="s">
        <v>580</v>
      </c>
      <c r="F52" t="s">
        <v>581</v>
      </c>
      <c r="G52" t="s">
        <v>582</v>
      </c>
      <c r="H52" t="s">
        <v>288</v>
      </c>
      <c r="I52">
        <v>60076</v>
      </c>
      <c r="J52">
        <v>8479830646</v>
      </c>
      <c r="K52" t="s">
        <v>146</v>
      </c>
      <c r="L52">
        <v>4.5</v>
      </c>
      <c r="M52">
        <v>7</v>
      </c>
      <c r="N52">
        <v>1.5</v>
      </c>
      <c r="O52">
        <v>13</v>
      </c>
      <c r="P52" t="s">
        <v>290</v>
      </c>
      <c r="Q52" t="s">
        <v>290</v>
      </c>
      <c r="R52" t="s">
        <v>290</v>
      </c>
      <c r="S52" t="s">
        <v>290</v>
      </c>
      <c r="T52" t="s">
        <v>290</v>
      </c>
      <c r="U52" t="s">
        <v>290</v>
      </c>
      <c r="V52" t="s">
        <v>290</v>
      </c>
      <c r="W52" t="s">
        <v>290</v>
      </c>
      <c r="X52" t="s">
        <v>290</v>
      </c>
      <c r="Y52" t="s">
        <v>290</v>
      </c>
      <c r="Z52">
        <v>9</v>
      </c>
      <c r="AA52">
        <v>7</v>
      </c>
      <c r="AB52">
        <v>11</v>
      </c>
      <c r="AC52">
        <v>3</v>
      </c>
      <c r="AD52" t="s">
        <v>290</v>
      </c>
      <c r="AE52" t="s">
        <v>290</v>
      </c>
      <c r="AF52" t="s">
        <v>290</v>
      </c>
      <c r="AG52" t="s">
        <v>290</v>
      </c>
      <c r="AH52" t="s">
        <v>290</v>
      </c>
      <c r="AI52" t="s">
        <v>290</v>
      </c>
      <c r="AJ52" t="s">
        <v>290</v>
      </c>
      <c r="AK52" t="s">
        <v>290</v>
      </c>
      <c r="AL52" t="s">
        <v>290</v>
      </c>
      <c r="AM52" t="s">
        <v>290</v>
      </c>
      <c r="AN52" t="s">
        <v>290</v>
      </c>
      <c r="AO52">
        <v>30</v>
      </c>
      <c r="AP52" t="s">
        <v>290</v>
      </c>
      <c r="AQ52">
        <v>0</v>
      </c>
      <c r="AR52">
        <v>30</v>
      </c>
      <c r="AS52">
        <v>0</v>
      </c>
      <c r="AT52">
        <v>0</v>
      </c>
      <c r="AU52">
        <v>25</v>
      </c>
      <c r="AV52">
        <v>30</v>
      </c>
      <c r="AW52">
        <v>42.048724999999997</v>
      </c>
      <c r="AX52">
        <v>-87.727945000000005</v>
      </c>
      <c r="AY52">
        <v>1</v>
      </c>
      <c r="AZ52" t="s">
        <v>16343</v>
      </c>
      <c r="BA52">
        <v>9220</v>
      </c>
      <c r="BB52" t="s">
        <v>16496</v>
      </c>
      <c r="BE52" t="s">
        <v>582</v>
      </c>
      <c r="BF52" t="s">
        <v>288</v>
      </c>
      <c r="BG52" t="s">
        <v>16493</v>
      </c>
      <c r="BH52">
        <v>60076</v>
      </c>
      <c r="BI52" t="s">
        <v>16346</v>
      </c>
      <c r="BJ52" t="s">
        <v>146</v>
      </c>
    </row>
    <row r="53" spans="1:62">
      <c r="A53" t="s">
        <v>15481</v>
      </c>
      <c r="B53" t="s">
        <v>15482</v>
      </c>
      <c r="C53" t="s">
        <v>353</v>
      </c>
      <c r="D53" t="s">
        <v>16497</v>
      </c>
      <c r="E53" t="s">
        <v>16498</v>
      </c>
      <c r="F53" t="s">
        <v>16499</v>
      </c>
      <c r="G53" t="s">
        <v>613</v>
      </c>
      <c r="H53" t="s">
        <v>288</v>
      </c>
      <c r="I53">
        <v>60016</v>
      </c>
      <c r="J53">
        <v>2245678256</v>
      </c>
      <c r="K53" t="s">
        <v>146</v>
      </c>
      <c r="L53">
        <v>2</v>
      </c>
      <c r="M53">
        <v>8</v>
      </c>
      <c r="N53">
        <v>3</v>
      </c>
      <c r="O53">
        <v>13</v>
      </c>
      <c r="P53">
        <v>16</v>
      </c>
      <c r="Q53">
        <v>10</v>
      </c>
      <c r="R53">
        <v>12</v>
      </c>
      <c r="S53">
        <v>9</v>
      </c>
      <c r="T53">
        <v>8</v>
      </c>
      <c r="U53">
        <v>3</v>
      </c>
      <c r="V53">
        <v>4</v>
      </c>
      <c r="W53" t="s">
        <v>290</v>
      </c>
      <c r="X53" t="s">
        <v>290</v>
      </c>
      <c r="Y53" t="s">
        <v>290</v>
      </c>
      <c r="Z53" t="s">
        <v>290</v>
      </c>
      <c r="AA53" t="s">
        <v>290</v>
      </c>
      <c r="AB53" t="s">
        <v>290</v>
      </c>
      <c r="AC53" t="s">
        <v>290</v>
      </c>
      <c r="AD53" t="s">
        <v>290</v>
      </c>
      <c r="AE53" t="s">
        <v>290</v>
      </c>
      <c r="AF53" t="s">
        <v>290</v>
      </c>
      <c r="AG53" t="s">
        <v>290</v>
      </c>
      <c r="AH53" t="s">
        <v>290</v>
      </c>
      <c r="AI53" t="s">
        <v>290</v>
      </c>
      <c r="AJ53" t="s">
        <v>290</v>
      </c>
      <c r="AK53" t="s">
        <v>290</v>
      </c>
      <c r="AL53">
        <v>17</v>
      </c>
      <c r="AM53">
        <v>2</v>
      </c>
      <c r="AN53" t="s">
        <v>290</v>
      </c>
      <c r="AO53">
        <v>33</v>
      </c>
      <c r="AP53">
        <v>10</v>
      </c>
      <c r="AQ53">
        <v>42</v>
      </c>
      <c r="AR53">
        <v>20</v>
      </c>
      <c r="AS53">
        <v>0</v>
      </c>
      <c r="AT53">
        <v>0</v>
      </c>
      <c r="AU53">
        <v>0</v>
      </c>
      <c r="AV53">
        <v>62</v>
      </c>
      <c r="AW53">
        <v>42.045425999999999</v>
      </c>
      <c r="AX53">
        <v>-87.861013</v>
      </c>
      <c r="AY53">
        <v>1</v>
      </c>
      <c r="AZ53" t="s">
        <v>16343</v>
      </c>
      <c r="BA53">
        <v>480</v>
      </c>
      <c r="BB53" t="s">
        <v>16501</v>
      </c>
      <c r="BC53" t="s">
        <v>16502</v>
      </c>
      <c r="BD53">
        <v>2</v>
      </c>
      <c r="BE53" t="s">
        <v>613</v>
      </c>
      <c r="BF53" t="s">
        <v>288</v>
      </c>
      <c r="BG53" t="s">
        <v>16493</v>
      </c>
      <c r="BH53">
        <v>60016</v>
      </c>
      <c r="BI53" t="s">
        <v>16346</v>
      </c>
      <c r="BJ53" t="s">
        <v>146</v>
      </c>
    </row>
    <row r="54" spans="1:62">
      <c r="A54" t="s">
        <v>584</v>
      </c>
      <c r="B54" t="s">
        <v>585</v>
      </c>
      <c r="C54" t="s">
        <v>283</v>
      </c>
      <c r="D54" t="s">
        <v>586</v>
      </c>
      <c r="E54" t="s">
        <v>587</v>
      </c>
      <c r="F54" t="s">
        <v>588</v>
      </c>
      <c r="G54" t="s">
        <v>582</v>
      </c>
      <c r="H54" t="s">
        <v>288</v>
      </c>
      <c r="I54">
        <v>60077</v>
      </c>
      <c r="J54">
        <v>7734139770</v>
      </c>
      <c r="K54" t="s">
        <v>146</v>
      </c>
      <c r="L54">
        <v>1</v>
      </c>
      <c r="M54">
        <v>7</v>
      </c>
      <c r="N54">
        <v>1</v>
      </c>
      <c r="O54">
        <v>9</v>
      </c>
      <c r="P54">
        <v>4</v>
      </c>
      <c r="Q54">
        <v>2</v>
      </c>
      <c r="R54">
        <v>3</v>
      </c>
      <c r="S54">
        <v>2</v>
      </c>
      <c r="T54">
        <v>2</v>
      </c>
      <c r="U54">
        <v>2</v>
      </c>
      <c r="V54">
        <v>4</v>
      </c>
      <c r="W54">
        <v>3</v>
      </c>
      <c r="X54">
        <v>4</v>
      </c>
      <c r="Y54" t="s">
        <v>290</v>
      </c>
      <c r="Z54" t="s">
        <v>290</v>
      </c>
      <c r="AA54" t="s">
        <v>290</v>
      </c>
      <c r="AB54" t="s">
        <v>290</v>
      </c>
      <c r="AC54" t="s">
        <v>290</v>
      </c>
      <c r="AD54" t="s">
        <v>290</v>
      </c>
      <c r="AE54" t="s">
        <v>290</v>
      </c>
      <c r="AF54" t="s">
        <v>290</v>
      </c>
      <c r="AG54" t="s">
        <v>290</v>
      </c>
      <c r="AH54">
        <v>1</v>
      </c>
      <c r="AI54" t="s">
        <v>290</v>
      </c>
      <c r="AJ54" t="s">
        <v>290</v>
      </c>
      <c r="AK54" t="s">
        <v>290</v>
      </c>
      <c r="AL54" t="s">
        <v>290</v>
      </c>
      <c r="AM54" t="s">
        <v>290</v>
      </c>
      <c r="AN54" t="s">
        <v>290</v>
      </c>
      <c r="AO54">
        <v>27</v>
      </c>
      <c r="AP54" t="s">
        <v>290</v>
      </c>
      <c r="AQ54">
        <v>9</v>
      </c>
      <c r="AR54">
        <v>18</v>
      </c>
      <c r="AS54">
        <v>0</v>
      </c>
      <c r="AT54">
        <v>4</v>
      </c>
      <c r="AU54">
        <v>20</v>
      </c>
      <c r="AV54">
        <v>27</v>
      </c>
      <c r="AW54">
        <v>42.012160000000002</v>
      </c>
      <c r="AX54">
        <v>-87.756182999999993</v>
      </c>
      <c r="AY54">
        <v>1</v>
      </c>
      <c r="AZ54" t="s">
        <v>16343</v>
      </c>
      <c r="BA54">
        <v>5130</v>
      </c>
      <c r="BB54" t="s">
        <v>16506</v>
      </c>
      <c r="BE54" t="s">
        <v>582</v>
      </c>
      <c r="BF54" t="s">
        <v>288</v>
      </c>
      <c r="BG54" t="s">
        <v>16493</v>
      </c>
      <c r="BH54">
        <v>60077</v>
      </c>
      <c r="BI54" t="s">
        <v>16346</v>
      </c>
      <c r="BJ54" t="s">
        <v>146</v>
      </c>
    </row>
    <row r="55" spans="1:62">
      <c r="A55" t="s">
        <v>5042</v>
      </c>
      <c r="B55" t="s">
        <v>5043</v>
      </c>
      <c r="D55" t="s">
        <v>293</v>
      </c>
      <c r="E55" t="s">
        <v>194</v>
      </c>
      <c r="F55" t="s">
        <v>5045</v>
      </c>
      <c r="G55" t="s">
        <v>5046</v>
      </c>
      <c r="H55" t="s">
        <v>288</v>
      </c>
      <c r="I55">
        <v>60022</v>
      </c>
      <c r="J55">
        <v>8476870724</v>
      </c>
      <c r="K55" t="s">
        <v>146</v>
      </c>
      <c r="L55">
        <v>1</v>
      </c>
      <c r="M55">
        <v>7.5</v>
      </c>
      <c r="N55">
        <v>0</v>
      </c>
      <c r="O55">
        <v>8.5</v>
      </c>
      <c r="P55">
        <v>50</v>
      </c>
      <c r="Q55">
        <v>12</v>
      </c>
      <c r="R55" t="s">
        <v>290</v>
      </c>
      <c r="S55" t="s">
        <v>290</v>
      </c>
      <c r="T55" t="s">
        <v>290</v>
      </c>
      <c r="U55" t="s">
        <v>290</v>
      </c>
      <c r="V55" t="s">
        <v>290</v>
      </c>
      <c r="W55" t="s">
        <v>290</v>
      </c>
      <c r="X55" t="s">
        <v>290</v>
      </c>
      <c r="Y55" t="s">
        <v>290</v>
      </c>
      <c r="Z55" t="s">
        <v>290</v>
      </c>
      <c r="AA55" t="s">
        <v>290</v>
      </c>
      <c r="AB55" t="s">
        <v>290</v>
      </c>
      <c r="AC55" t="s">
        <v>290</v>
      </c>
      <c r="AD55" t="s">
        <v>290</v>
      </c>
      <c r="AE55" t="s">
        <v>290</v>
      </c>
      <c r="AF55" t="s">
        <v>290</v>
      </c>
      <c r="AG55" t="s">
        <v>290</v>
      </c>
      <c r="AH55" t="s">
        <v>290</v>
      </c>
      <c r="AI55" t="s">
        <v>290</v>
      </c>
      <c r="AJ55">
        <v>1</v>
      </c>
      <c r="AK55" t="s">
        <v>290</v>
      </c>
      <c r="AL55">
        <v>4</v>
      </c>
      <c r="AM55" t="s">
        <v>290</v>
      </c>
      <c r="AN55" t="s">
        <v>290</v>
      </c>
      <c r="AO55">
        <v>56</v>
      </c>
      <c r="AP55">
        <v>1</v>
      </c>
      <c r="AQ55">
        <v>33</v>
      </c>
      <c r="AR55">
        <v>29</v>
      </c>
      <c r="AS55">
        <v>0</v>
      </c>
      <c r="AT55">
        <v>0</v>
      </c>
      <c r="AU55">
        <v>0</v>
      </c>
      <c r="AV55">
        <v>62</v>
      </c>
      <c r="AW55">
        <v>42.130718999999999</v>
      </c>
      <c r="AX55">
        <v>-87.757475999999997</v>
      </c>
      <c r="AY55">
        <v>1</v>
      </c>
      <c r="AZ55" t="s">
        <v>16343</v>
      </c>
      <c r="BA55">
        <v>556</v>
      </c>
      <c r="BB55" t="s">
        <v>16508</v>
      </c>
      <c r="BE55" t="s">
        <v>5046</v>
      </c>
      <c r="BF55" t="s">
        <v>288</v>
      </c>
      <c r="BG55" t="s">
        <v>16493</v>
      </c>
      <c r="BH55">
        <v>60022</v>
      </c>
      <c r="BI55" t="s">
        <v>16346</v>
      </c>
      <c r="BJ55" t="s">
        <v>146</v>
      </c>
    </row>
    <row r="56" spans="1:62">
      <c r="A56" t="s">
        <v>590</v>
      </c>
      <c r="B56" t="s">
        <v>591</v>
      </c>
      <c r="D56" t="s">
        <v>592</v>
      </c>
      <c r="E56" t="s">
        <v>593</v>
      </c>
      <c r="F56" t="s">
        <v>594</v>
      </c>
      <c r="G56" t="s">
        <v>595</v>
      </c>
      <c r="H56" t="s">
        <v>288</v>
      </c>
      <c r="I56">
        <v>60007</v>
      </c>
      <c r="J56">
        <v>8475934120</v>
      </c>
      <c r="K56" t="s">
        <v>146</v>
      </c>
      <c r="L56">
        <v>1</v>
      </c>
      <c r="M56">
        <v>3</v>
      </c>
      <c r="N56">
        <v>1</v>
      </c>
      <c r="O56">
        <v>5</v>
      </c>
      <c r="P56" t="s">
        <v>290</v>
      </c>
      <c r="Q56" t="s">
        <v>290</v>
      </c>
      <c r="R56" t="s">
        <v>290</v>
      </c>
      <c r="S56" t="s">
        <v>290</v>
      </c>
      <c r="T56">
        <v>1</v>
      </c>
      <c r="U56">
        <v>1</v>
      </c>
      <c r="V56">
        <v>1</v>
      </c>
      <c r="W56">
        <v>1</v>
      </c>
      <c r="X56">
        <v>1</v>
      </c>
      <c r="Y56">
        <v>3</v>
      </c>
      <c r="Z56">
        <v>6</v>
      </c>
      <c r="AA56">
        <v>3</v>
      </c>
      <c r="AB56">
        <v>2</v>
      </c>
      <c r="AC56">
        <v>3</v>
      </c>
      <c r="AD56" t="s">
        <v>290</v>
      </c>
      <c r="AE56" t="s">
        <v>290</v>
      </c>
      <c r="AF56" t="s">
        <v>290</v>
      </c>
      <c r="AG56" t="s">
        <v>290</v>
      </c>
      <c r="AH56" t="s">
        <v>290</v>
      </c>
      <c r="AI56" t="s">
        <v>290</v>
      </c>
      <c r="AJ56" t="s">
        <v>290</v>
      </c>
      <c r="AK56" t="s">
        <v>290</v>
      </c>
      <c r="AL56" t="s">
        <v>290</v>
      </c>
      <c r="AM56" t="s">
        <v>290</v>
      </c>
      <c r="AN56" t="s">
        <v>290</v>
      </c>
      <c r="AO56">
        <v>22</v>
      </c>
      <c r="AP56" t="s">
        <v>290</v>
      </c>
      <c r="AQ56">
        <v>9</v>
      </c>
      <c r="AR56">
        <v>13</v>
      </c>
      <c r="AS56">
        <v>0</v>
      </c>
      <c r="AT56">
        <v>2</v>
      </c>
      <c r="AU56">
        <v>0</v>
      </c>
      <c r="AV56">
        <v>22</v>
      </c>
      <c r="AW56">
        <v>41.993265000000001</v>
      </c>
      <c r="AX56">
        <v>-87.986782000000005</v>
      </c>
      <c r="AY56">
        <v>1</v>
      </c>
      <c r="AZ56" t="s">
        <v>16343</v>
      </c>
      <c r="BA56">
        <v>404</v>
      </c>
      <c r="BB56" t="s">
        <v>18546</v>
      </c>
      <c r="BE56" t="s">
        <v>595</v>
      </c>
      <c r="BF56" t="s">
        <v>288</v>
      </c>
      <c r="BG56" t="s">
        <v>16493</v>
      </c>
      <c r="BH56">
        <v>60007</v>
      </c>
      <c r="BI56" t="s">
        <v>16346</v>
      </c>
      <c r="BJ56" t="s">
        <v>146</v>
      </c>
    </row>
    <row r="57" spans="1:62">
      <c r="A57" t="s">
        <v>597</v>
      </c>
      <c r="B57" t="s">
        <v>598</v>
      </c>
      <c r="D57" t="s">
        <v>519</v>
      </c>
      <c r="E57" t="s">
        <v>599</v>
      </c>
      <c r="F57" t="s">
        <v>600</v>
      </c>
      <c r="G57" t="s">
        <v>601</v>
      </c>
      <c r="H57" t="s">
        <v>288</v>
      </c>
      <c r="I57">
        <v>60093</v>
      </c>
      <c r="J57">
        <v>8474460674</v>
      </c>
      <c r="K57" t="s">
        <v>146</v>
      </c>
      <c r="L57">
        <v>15</v>
      </c>
      <c r="M57">
        <v>79.599999999999994</v>
      </c>
      <c r="N57">
        <v>39.200000000000003</v>
      </c>
      <c r="O57">
        <v>133.80000000000001</v>
      </c>
      <c r="P57">
        <v>20</v>
      </c>
      <c r="Q57">
        <v>24</v>
      </c>
      <c r="R57">
        <v>26</v>
      </c>
      <c r="S57">
        <v>23</v>
      </c>
      <c r="T57">
        <v>25</v>
      </c>
      <c r="U57">
        <v>28</v>
      </c>
      <c r="V57">
        <v>37</v>
      </c>
      <c r="W57">
        <v>44</v>
      </c>
      <c r="X57">
        <v>44</v>
      </c>
      <c r="Y57">
        <v>46</v>
      </c>
      <c r="Z57">
        <v>50</v>
      </c>
      <c r="AA57">
        <v>57</v>
      </c>
      <c r="AB57">
        <v>52</v>
      </c>
      <c r="AC57">
        <v>50</v>
      </c>
      <c r="AD57" t="s">
        <v>290</v>
      </c>
      <c r="AE57" t="s">
        <v>290</v>
      </c>
      <c r="AF57" t="s">
        <v>290</v>
      </c>
      <c r="AG57" t="s">
        <v>290</v>
      </c>
      <c r="AH57" t="s">
        <v>290</v>
      </c>
      <c r="AI57" t="s">
        <v>290</v>
      </c>
      <c r="AJ57">
        <v>32</v>
      </c>
      <c r="AK57">
        <v>2</v>
      </c>
      <c r="AL57">
        <v>48</v>
      </c>
      <c r="AM57">
        <v>27</v>
      </c>
      <c r="AN57">
        <v>2</v>
      </c>
      <c r="AO57">
        <v>368</v>
      </c>
      <c r="AP57">
        <v>47</v>
      </c>
      <c r="AQ57">
        <v>248</v>
      </c>
      <c r="AR57">
        <v>278</v>
      </c>
      <c r="AS57">
        <v>27</v>
      </c>
      <c r="AT57">
        <v>23</v>
      </c>
      <c r="AU57">
        <v>0</v>
      </c>
      <c r="AV57">
        <v>526</v>
      </c>
      <c r="AW57">
        <v>42.098469999999999</v>
      </c>
      <c r="AX57">
        <v>-87.730144999999993</v>
      </c>
      <c r="AY57">
        <v>1</v>
      </c>
      <c r="AZ57" t="s">
        <v>16343</v>
      </c>
      <c r="BA57">
        <v>310</v>
      </c>
      <c r="BB57" t="s">
        <v>16510</v>
      </c>
      <c r="BE57" t="s">
        <v>601</v>
      </c>
      <c r="BF57" t="s">
        <v>288</v>
      </c>
      <c r="BG57" t="s">
        <v>16493</v>
      </c>
      <c r="BH57">
        <v>60093</v>
      </c>
      <c r="BI57" t="s">
        <v>16346</v>
      </c>
      <c r="BJ57" t="s">
        <v>146</v>
      </c>
    </row>
    <row r="58" spans="1:62">
      <c r="A58" t="s">
        <v>603</v>
      </c>
      <c r="B58" t="s">
        <v>604</v>
      </c>
      <c r="D58" t="s">
        <v>605</v>
      </c>
      <c r="E58" t="s">
        <v>606</v>
      </c>
      <c r="F58" t="s">
        <v>607</v>
      </c>
      <c r="G58" t="s">
        <v>582</v>
      </c>
      <c r="H58" t="s">
        <v>288</v>
      </c>
      <c r="I58">
        <v>60076</v>
      </c>
      <c r="J58">
        <v>2245347638</v>
      </c>
      <c r="K58" t="s">
        <v>146</v>
      </c>
      <c r="L58">
        <v>1</v>
      </c>
      <c r="M58">
        <v>43</v>
      </c>
      <c r="N58">
        <v>4</v>
      </c>
      <c r="O58">
        <v>48</v>
      </c>
      <c r="P58">
        <v>49</v>
      </c>
      <c r="Q58">
        <v>53</v>
      </c>
      <c r="R58">
        <v>48</v>
      </c>
      <c r="S58">
        <v>57</v>
      </c>
      <c r="T58">
        <v>63</v>
      </c>
      <c r="U58">
        <v>55</v>
      </c>
      <c r="V58">
        <v>57</v>
      </c>
      <c r="W58" t="s">
        <v>290</v>
      </c>
      <c r="X58" t="s">
        <v>290</v>
      </c>
      <c r="Y58" t="s">
        <v>290</v>
      </c>
      <c r="Z58" t="s">
        <v>290</v>
      </c>
      <c r="AA58" t="s">
        <v>290</v>
      </c>
      <c r="AB58" t="s">
        <v>290</v>
      </c>
      <c r="AC58" t="s">
        <v>290</v>
      </c>
      <c r="AD58" t="s">
        <v>290</v>
      </c>
      <c r="AE58" t="s">
        <v>290</v>
      </c>
      <c r="AF58" t="s">
        <v>290</v>
      </c>
      <c r="AG58" t="s">
        <v>290</v>
      </c>
      <c r="AH58" t="s">
        <v>290</v>
      </c>
      <c r="AI58" t="s">
        <v>290</v>
      </c>
      <c r="AJ58">
        <v>7</v>
      </c>
      <c r="AK58" t="s">
        <v>290</v>
      </c>
      <c r="AL58">
        <v>270</v>
      </c>
      <c r="AM58">
        <v>20</v>
      </c>
      <c r="AN58">
        <v>3</v>
      </c>
      <c r="AO58">
        <v>61</v>
      </c>
      <c r="AP58">
        <v>21</v>
      </c>
      <c r="AQ58">
        <v>197</v>
      </c>
      <c r="AR58">
        <v>185</v>
      </c>
      <c r="AS58">
        <v>0</v>
      </c>
      <c r="AT58">
        <v>0</v>
      </c>
      <c r="AU58">
        <v>0</v>
      </c>
      <c r="AV58">
        <v>382</v>
      </c>
      <c r="AW58">
        <v>42.050293000000003</v>
      </c>
      <c r="AX58">
        <v>-87.745465999999993</v>
      </c>
      <c r="AY58">
        <v>1</v>
      </c>
      <c r="AZ58" t="s">
        <v>16343</v>
      </c>
      <c r="BA58">
        <v>9301</v>
      </c>
      <c r="BB58" t="s">
        <v>16512</v>
      </c>
      <c r="BE58" t="s">
        <v>582</v>
      </c>
      <c r="BF58" t="s">
        <v>288</v>
      </c>
      <c r="BG58" t="s">
        <v>16493</v>
      </c>
      <c r="BH58">
        <v>60076</v>
      </c>
      <c r="BI58" t="s">
        <v>16346</v>
      </c>
      <c r="BJ58" t="s">
        <v>146</v>
      </c>
    </row>
    <row r="59" spans="1:62">
      <c r="A59" t="s">
        <v>608</v>
      </c>
      <c r="B59" t="s">
        <v>609</v>
      </c>
      <c r="D59" t="s">
        <v>610</v>
      </c>
      <c r="E59" t="s">
        <v>611</v>
      </c>
      <c r="F59" t="s">
        <v>612</v>
      </c>
      <c r="G59" t="s">
        <v>613</v>
      </c>
      <c r="H59" t="s">
        <v>288</v>
      </c>
      <c r="I59">
        <v>60016</v>
      </c>
      <c r="J59">
        <v>6309652091</v>
      </c>
      <c r="K59" t="s">
        <v>146</v>
      </c>
      <c r="L59">
        <v>1</v>
      </c>
      <c r="M59">
        <v>1</v>
      </c>
      <c r="N59">
        <v>2</v>
      </c>
      <c r="O59">
        <v>4</v>
      </c>
      <c r="P59">
        <v>5</v>
      </c>
      <c r="Q59">
        <v>2</v>
      </c>
      <c r="R59" t="s">
        <v>290</v>
      </c>
      <c r="S59" t="s">
        <v>290</v>
      </c>
      <c r="T59" t="s">
        <v>290</v>
      </c>
      <c r="U59" t="s">
        <v>290</v>
      </c>
      <c r="V59" t="s">
        <v>290</v>
      </c>
      <c r="W59" t="s">
        <v>290</v>
      </c>
      <c r="X59" t="s">
        <v>290</v>
      </c>
      <c r="Y59" t="s">
        <v>290</v>
      </c>
      <c r="Z59" t="s">
        <v>290</v>
      </c>
      <c r="AA59" t="s">
        <v>290</v>
      </c>
      <c r="AB59" t="s">
        <v>290</v>
      </c>
      <c r="AC59" t="s">
        <v>290</v>
      </c>
      <c r="AD59" t="s">
        <v>290</v>
      </c>
      <c r="AE59" t="s">
        <v>290</v>
      </c>
      <c r="AF59" t="s">
        <v>290</v>
      </c>
      <c r="AG59" t="s">
        <v>290</v>
      </c>
      <c r="AH59" t="s">
        <v>290</v>
      </c>
      <c r="AI59" t="s">
        <v>290</v>
      </c>
      <c r="AJ59" t="s">
        <v>290</v>
      </c>
      <c r="AK59" t="s">
        <v>290</v>
      </c>
      <c r="AL59" t="s">
        <v>290</v>
      </c>
      <c r="AM59" t="s">
        <v>290</v>
      </c>
      <c r="AN59" t="s">
        <v>290</v>
      </c>
      <c r="AO59">
        <v>7</v>
      </c>
      <c r="AP59" t="s">
        <v>290</v>
      </c>
      <c r="AQ59">
        <v>2</v>
      </c>
      <c r="AR59">
        <v>5</v>
      </c>
      <c r="AS59">
        <v>0</v>
      </c>
      <c r="AT59">
        <v>0</v>
      </c>
      <c r="AU59">
        <v>0</v>
      </c>
      <c r="AV59">
        <v>7</v>
      </c>
      <c r="AW59">
        <v>42.038085000000002</v>
      </c>
      <c r="AX59">
        <v>-87.890861000000001</v>
      </c>
      <c r="AY59">
        <v>1</v>
      </c>
      <c r="AZ59" t="s">
        <v>16343</v>
      </c>
      <c r="BA59">
        <v>832</v>
      </c>
      <c r="BB59" t="s">
        <v>16514</v>
      </c>
      <c r="BE59" t="s">
        <v>613</v>
      </c>
      <c r="BF59" t="s">
        <v>288</v>
      </c>
      <c r="BG59" t="s">
        <v>16493</v>
      </c>
      <c r="BH59">
        <v>60016</v>
      </c>
      <c r="BI59" t="s">
        <v>16346</v>
      </c>
      <c r="BJ59" t="s">
        <v>146</v>
      </c>
    </row>
    <row r="60" spans="1:62">
      <c r="A60" t="s">
        <v>629</v>
      </c>
      <c r="B60" t="s">
        <v>630</v>
      </c>
      <c r="C60" t="s">
        <v>314</v>
      </c>
      <c r="D60" t="s">
        <v>631</v>
      </c>
      <c r="E60" t="s">
        <v>632</v>
      </c>
      <c r="F60" t="s">
        <v>633</v>
      </c>
      <c r="G60" t="s">
        <v>634</v>
      </c>
      <c r="H60" t="s">
        <v>288</v>
      </c>
      <c r="I60">
        <v>60091</v>
      </c>
      <c r="J60">
        <v>8479202405</v>
      </c>
      <c r="K60" t="s">
        <v>146</v>
      </c>
      <c r="L60">
        <v>21</v>
      </c>
      <c r="M60">
        <v>152</v>
      </c>
      <c r="N60">
        <v>118</v>
      </c>
      <c r="O60">
        <v>291</v>
      </c>
      <c r="P60" t="s">
        <v>290</v>
      </c>
      <c r="Q60" t="s">
        <v>290</v>
      </c>
      <c r="R60" t="s">
        <v>290</v>
      </c>
      <c r="S60" t="s">
        <v>290</v>
      </c>
      <c r="T60" t="s">
        <v>290</v>
      </c>
      <c r="U60" t="s">
        <v>290</v>
      </c>
      <c r="V60" t="s">
        <v>290</v>
      </c>
      <c r="W60" t="s">
        <v>290</v>
      </c>
      <c r="X60" t="s">
        <v>290</v>
      </c>
      <c r="Y60" t="s">
        <v>290</v>
      </c>
      <c r="Z60">
        <v>487</v>
      </c>
      <c r="AA60">
        <v>486</v>
      </c>
      <c r="AB60">
        <v>527</v>
      </c>
      <c r="AC60">
        <v>479</v>
      </c>
      <c r="AD60" t="s">
        <v>290</v>
      </c>
      <c r="AE60" t="s">
        <v>290</v>
      </c>
      <c r="AF60" t="s">
        <v>290</v>
      </c>
      <c r="AG60" t="s">
        <v>290</v>
      </c>
      <c r="AH60" t="s">
        <v>290</v>
      </c>
      <c r="AI60" t="s">
        <v>290</v>
      </c>
      <c r="AJ60">
        <v>130</v>
      </c>
      <c r="AK60">
        <v>6</v>
      </c>
      <c r="AL60">
        <v>35</v>
      </c>
      <c r="AM60">
        <v>110</v>
      </c>
      <c r="AN60">
        <v>44</v>
      </c>
      <c r="AO60">
        <v>1531</v>
      </c>
      <c r="AP60">
        <v>123</v>
      </c>
      <c r="AQ60">
        <v>992</v>
      </c>
      <c r="AR60">
        <v>987</v>
      </c>
      <c r="AS60">
        <v>234</v>
      </c>
      <c r="AT60">
        <v>232</v>
      </c>
      <c r="AU60">
        <v>26</v>
      </c>
      <c r="AV60">
        <v>1979</v>
      </c>
      <c r="AW60">
        <v>42.083413</v>
      </c>
      <c r="AX60">
        <v>-87.760444000000007</v>
      </c>
      <c r="AY60">
        <v>1</v>
      </c>
      <c r="AZ60" t="s">
        <v>16343</v>
      </c>
      <c r="BA60">
        <v>1100</v>
      </c>
      <c r="BB60" t="s">
        <v>16516</v>
      </c>
      <c r="BE60" t="s">
        <v>634</v>
      </c>
      <c r="BF60" t="s">
        <v>288</v>
      </c>
      <c r="BG60" t="s">
        <v>16493</v>
      </c>
      <c r="BH60">
        <v>60091</v>
      </c>
      <c r="BI60" t="s">
        <v>16346</v>
      </c>
      <c r="BJ60" t="s">
        <v>146</v>
      </c>
    </row>
    <row r="61" spans="1:62">
      <c r="A61" t="s">
        <v>636</v>
      </c>
      <c r="B61" t="s">
        <v>637</v>
      </c>
      <c r="C61" t="s">
        <v>314</v>
      </c>
      <c r="D61" t="s">
        <v>638</v>
      </c>
      <c r="E61" t="s">
        <v>639</v>
      </c>
      <c r="F61" t="s">
        <v>640</v>
      </c>
      <c r="G61" t="s">
        <v>641</v>
      </c>
      <c r="H61" t="s">
        <v>288</v>
      </c>
      <c r="I61">
        <v>60714</v>
      </c>
      <c r="J61">
        <v>8479652900</v>
      </c>
      <c r="K61" t="s">
        <v>146</v>
      </c>
      <c r="L61">
        <v>8</v>
      </c>
      <c r="M61">
        <v>46</v>
      </c>
      <c r="N61">
        <v>31</v>
      </c>
      <c r="O61">
        <v>85</v>
      </c>
      <c r="P61" t="s">
        <v>290</v>
      </c>
      <c r="Q61" t="s">
        <v>290</v>
      </c>
      <c r="R61" t="s">
        <v>290</v>
      </c>
      <c r="S61" t="s">
        <v>290</v>
      </c>
      <c r="T61" t="s">
        <v>290</v>
      </c>
      <c r="U61" t="s">
        <v>290</v>
      </c>
      <c r="V61" t="s">
        <v>290</v>
      </c>
      <c r="W61" t="s">
        <v>290</v>
      </c>
      <c r="X61" t="s">
        <v>290</v>
      </c>
      <c r="Y61" t="s">
        <v>290</v>
      </c>
      <c r="Z61">
        <v>169</v>
      </c>
      <c r="AA61">
        <v>161</v>
      </c>
      <c r="AB61">
        <v>146</v>
      </c>
      <c r="AC61">
        <v>174</v>
      </c>
      <c r="AD61" t="s">
        <v>290</v>
      </c>
      <c r="AE61" t="s">
        <v>290</v>
      </c>
      <c r="AF61" t="s">
        <v>290</v>
      </c>
      <c r="AG61" t="s">
        <v>290</v>
      </c>
      <c r="AH61" t="s">
        <v>290</v>
      </c>
      <c r="AI61">
        <v>72</v>
      </c>
      <c r="AJ61">
        <v>100</v>
      </c>
      <c r="AK61">
        <v>3</v>
      </c>
      <c r="AL61">
        <v>23</v>
      </c>
      <c r="AM61">
        <v>20</v>
      </c>
      <c r="AN61" t="s">
        <v>290</v>
      </c>
      <c r="AO61">
        <v>516</v>
      </c>
      <c r="AP61">
        <v>60</v>
      </c>
      <c r="AQ61">
        <v>0</v>
      </c>
      <c r="AR61">
        <v>722</v>
      </c>
      <c r="AS61">
        <v>0</v>
      </c>
      <c r="AT61">
        <v>194</v>
      </c>
      <c r="AU61">
        <v>10</v>
      </c>
      <c r="AV61">
        <v>722</v>
      </c>
      <c r="AW61">
        <v>42.040401000000003</v>
      </c>
      <c r="AX61">
        <v>-87.816985000000003</v>
      </c>
      <c r="AY61">
        <v>1</v>
      </c>
      <c r="AZ61" t="s">
        <v>16360</v>
      </c>
      <c r="BA61">
        <v>7655</v>
      </c>
      <c r="BB61" t="s">
        <v>16518</v>
      </c>
      <c r="BE61" t="s">
        <v>641</v>
      </c>
      <c r="BF61" t="s">
        <v>288</v>
      </c>
      <c r="BG61" t="s">
        <v>16493</v>
      </c>
      <c r="BH61">
        <v>60714</v>
      </c>
      <c r="BI61" t="s">
        <v>16346</v>
      </c>
      <c r="BJ61" t="s">
        <v>16363</v>
      </c>
    </row>
    <row r="62" spans="1:62">
      <c r="A62" t="s">
        <v>643</v>
      </c>
      <c r="B62" t="s">
        <v>644</v>
      </c>
      <c r="C62" t="s">
        <v>314</v>
      </c>
      <c r="D62" t="s">
        <v>538</v>
      </c>
      <c r="E62" t="s">
        <v>645</v>
      </c>
      <c r="F62" t="s">
        <v>7758</v>
      </c>
      <c r="G62" t="s">
        <v>937</v>
      </c>
      <c r="H62" t="s">
        <v>288</v>
      </c>
      <c r="I62">
        <v>60093</v>
      </c>
      <c r="J62">
        <v>8474467584</v>
      </c>
      <c r="K62" t="s">
        <v>146</v>
      </c>
      <c r="L62">
        <v>1</v>
      </c>
      <c r="M62">
        <v>4</v>
      </c>
      <c r="N62">
        <v>1.5</v>
      </c>
      <c r="O62">
        <v>6.5</v>
      </c>
      <c r="P62">
        <v>6</v>
      </c>
      <c r="Q62">
        <v>6</v>
      </c>
      <c r="R62" t="s">
        <v>290</v>
      </c>
      <c r="S62" t="s">
        <v>290</v>
      </c>
      <c r="T62" t="s">
        <v>290</v>
      </c>
      <c r="U62" t="s">
        <v>290</v>
      </c>
      <c r="V62" t="s">
        <v>290</v>
      </c>
      <c r="W62" t="s">
        <v>290</v>
      </c>
      <c r="X62" t="s">
        <v>290</v>
      </c>
      <c r="Y62" t="s">
        <v>290</v>
      </c>
      <c r="Z62" t="s">
        <v>290</v>
      </c>
      <c r="AA62" t="s">
        <v>290</v>
      </c>
      <c r="AB62" t="s">
        <v>290</v>
      </c>
      <c r="AC62" t="s">
        <v>290</v>
      </c>
      <c r="AD62" t="s">
        <v>290</v>
      </c>
      <c r="AE62" t="s">
        <v>290</v>
      </c>
      <c r="AF62" t="s">
        <v>290</v>
      </c>
      <c r="AG62" t="s">
        <v>290</v>
      </c>
      <c r="AH62" t="s">
        <v>290</v>
      </c>
      <c r="AI62" t="s">
        <v>290</v>
      </c>
      <c r="AJ62" t="s">
        <v>290</v>
      </c>
      <c r="AK62" t="s">
        <v>290</v>
      </c>
      <c r="AL62">
        <v>4</v>
      </c>
      <c r="AM62" t="s">
        <v>290</v>
      </c>
      <c r="AN62" t="s">
        <v>290</v>
      </c>
      <c r="AO62">
        <v>7</v>
      </c>
      <c r="AP62">
        <v>1</v>
      </c>
      <c r="AQ62">
        <v>8</v>
      </c>
      <c r="AR62">
        <v>4</v>
      </c>
      <c r="AS62">
        <v>0</v>
      </c>
      <c r="AT62">
        <v>0</v>
      </c>
      <c r="AU62">
        <v>0</v>
      </c>
      <c r="AV62">
        <v>12</v>
      </c>
      <c r="AW62">
        <v>42.099604999999997</v>
      </c>
      <c r="AX62">
        <v>-87.795935999999998</v>
      </c>
      <c r="AY62">
        <v>1</v>
      </c>
      <c r="AZ62" t="s">
        <v>16343</v>
      </c>
      <c r="BA62">
        <v>305</v>
      </c>
      <c r="BB62" t="s">
        <v>16520</v>
      </c>
      <c r="BE62" t="s">
        <v>937</v>
      </c>
      <c r="BF62" t="s">
        <v>288</v>
      </c>
      <c r="BG62" t="s">
        <v>16493</v>
      </c>
      <c r="BH62">
        <v>60093</v>
      </c>
      <c r="BI62" t="s">
        <v>16346</v>
      </c>
      <c r="BJ62" t="s">
        <v>146</v>
      </c>
    </row>
    <row r="63" spans="1:62">
      <c r="A63" t="s">
        <v>649</v>
      </c>
      <c r="B63" t="s">
        <v>650</v>
      </c>
      <c r="C63" t="s">
        <v>418</v>
      </c>
      <c r="D63" t="s">
        <v>651</v>
      </c>
      <c r="E63" t="s">
        <v>652</v>
      </c>
      <c r="F63" t="s">
        <v>653</v>
      </c>
      <c r="G63" t="s">
        <v>634</v>
      </c>
      <c r="H63" t="s">
        <v>288</v>
      </c>
      <c r="I63">
        <v>60091</v>
      </c>
      <c r="J63">
        <v>8472567660</v>
      </c>
      <c r="K63" t="s">
        <v>146</v>
      </c>
      <c r="L63">
        <v>8</v>
      </c>
      <c r="M63">
        <v>27</v>
      </c>
      <c r="N63">
        <v>16</v>
      </c>
      <c r="O63">
        <v>51</v>
      </c>
      <c r="P63" t="s">
        <v>290</v>
      </c>
      <c r="Q63" t="s">
        <v>290</v>
      </c>
      <c r="R63" t="s">
        <v>290</v>
      </c>
      <c r="S63" t="s">
        <v>290</v>
      </c>
      <c r="T63" t="s">
        <v>290</v>
      </c>
      <c r="U63" t="s">
        <v>290</v>
      </c>
      <c r="V63" t="s">
        <v>290</v>
      </c>
      <c r="W63" t="s">
        <v>290</v>
      </c>
      <c r="X63" t="s">
        <v>290</v>
      </c>
      <c r="Y63" t="s">
        <v>290</v>
      </c>
      <c r="Z63">
        <v>52</v>
      </c>
      <c r="AA63">
        <v>69</v>
      </c>
      <c r="AB63">
        <v>48</v>
      </c>
      <c r="AC63">
        <v>73</v>
      </c>
      <c r="AD63" t="s">
        <v>290</v>
      </c>
      <c r="AE63" t="s">
        <v>290</v>
      </c>
      <c r="AF63" t="s">
        <v>290</v>
      </c>
      <c r="AG63" t="s">
        <v>290</v>
      </c>
      <c r="AH63" t="s">
        <v>290</v>
      </c>
      <c r="AI63" t="s">
        <v>290</v>
      </c>
      <c r="AJ63">
        <v>21</v>
      </c>
      <c r="AK63" t="s">
        <v>290</v>
      </c>
      <c r="AL63">
        <v>25</v>
      </c>
      <c r="AM63">
        <v>9</v>
      </c>
      <c r="AN63" t="s">
        <v>290</v>
      </c>
      <c r="AO63">
        <v>167</v>
      </c>
      <c r="AP63">
        <v>20</v>
      </c>
      <c r="AQ63">
        <v>242</v>
      </c>
      <c r="AR63">
        <v>0</v>
      </c>
      <c r="AS63">
        <v>69</v>
      </c>
      <c r="AT63">
        <v>0</v>
      </c>
      <c r="AU63">
        <v>16</v>
      </c>
      <c r="AV63">
        <v>242</v>
      </c>
      <c r="AW63">
        <v>42.075071999999999</v>
      </c>
      <c r="AX63">
        <v>-87.743036000000004</v>
      </c>
      <c r="AY63">
        <v>1</v>
      </c>
      <c r="AZ63" t="s">
        <v>16343</v>
      </c>
      <c r="BA63">
        <v>701</v>
      </c>
      <c r="BB63" t="s">
        <v>16522</v>
      </c>
      <c r="BE63" t="s">
        <v>634</v>
      </c>
      <c r="BF63" t="s">
        <v>288</v>
      </c>
      <c r="BG63" t="s">
        <v>16493</v>
      </c>
      <c r="BH63">
        <v>60091</v>
      </c>
      <c r="BI63" t="s">
        <v>16346</v>
      </c>
      <c r="BJ63" t="s">
        <v>146</v>
      </c>
    </row>
    <row r="64" spans="1:62">
      <c r="A64" t="s">
        <v>654</v>
      </c>
      <c r="B64" t="s">
        <v>655</v>
      </c>
      <c r="C64" t="s">
        <v>578</v>
      </c>
      <c r="D64" t="s">
        <v>656</v>
      </c>
      <c r="E64" t="s">
        <v>657</v>
      </c>
      <c r="F64" t="s">
        <v>658</v>
      </c>
      <c r="G64" t="s">
        <v>582</v>
      </c>
      <c r="H64" t="s">
        <v>288</v>
      </c>
      <c r="I64">
        <v>60077</v>
      </c>
      <c r="J64">
        <v>8476756777</v>
      </c>
      <c r="K64" t="s">
        <v>146</v>
      </c>
      <c r="L64">
        <v>15</v>
      </c>
      <c r="M64">
        <v>53</v>
      </c>
      <c r="N64">
        <v>2</v>
      </c>
      <c r="O64">
        <v>70</v>
      </c>
      <c r="P64">
        <v>37</v>
      </c>
      <c r="Q64">
        <v>39</v>
      </c>
      <c r="R64">
        <v>37</v>
      </c>
      <c r="S64">
        <v>35</v>
      </c>
      <c r="T64">
        <v>37</v>
      </c>
      <c r="U64">
        <v>34</v>
      </c>
      <c r="V64">
        <v>30</v>
      </c>
      <c r="W64">
        <v>28</v>
      </c>
      <c r="X64">
        <v>29</v>
      </c>
      <c r="Y64">
        <v>27</v>
      </c>
      <c r="Z64" t="s">
        <v>290</v>
      </c>
      <c r="AA64" t="s">
        <v>290</v>
      </c>
      <c r="AB64" t="s">
        <v>290</v>
      </c>
      <c r="AC64" t="s">
        <v>290</v>
      </c>
      <c r="AD64" t="s">
        <v>290</v>
      </c>
      <c r="AE64" t="s">
        <v>290</v>
      </c>
      <c r="AF64" t="s">
        <v>290</v>
      </c>
      <c r="AG64" t="s">
        <v>290</v>
      </c>
      <c r="AH64" t="s">
        <v>290</v>
      </c>
      <c r="AI64" t="s">
        <v>290</v>
      </c>
      <c r="AJ64">
        <v>3</v>
      </c>
      <c r="AK64" t="s">
        <v>290</v>
      </c>
      <c r="AL64" t="s">
        <v>290</v>
      </c>
      <c r="AM64" t="s">
        <v>290</v>
      </c>
      <c r="AN64" t="s">
        <v>290</v>
      </c>
      <c r="AO64">
        <v>330</v>
      </c>
      <c r="AP64" t="s">
        <v>290</v>
      </c>
      <c r="AQ64">
        <v>158</v>
      </c>
      <c r="AR64">
        <v>175</v>
      </c>
      <c r="AS64">
        <v>0</v>
      </c>
      <c r="AT64">
        <v>0</v>
      </c>
      <c r="AU64">
        <v>262</v>
      </c>
      <c r="AV64">
        <v>333</v>
      </c>
      <c r="AW64">
        <v>42.018707999999997</v>
      </c>
      <c r="AX64">
        <v>-87.758251000000001</v>
      </c>
      <c r="AY64">
        <v>1</v>
      </c>
      <c r="AZ64" t="s">
        <v>16343</v>
      </c>
      <c r="BA64">
        <v>5201</v>
      </c>
      <c r="BB64" t="s">
        <v>16526</v>
      </c>
      <c r="BE64" t="s">
        <v>582</v>
      </c>
      <c r="BF64" t="s">
        <v>288</v>
      </c>
      <c r="BG64" t="s">
        <v>16493</v>
      </c>
      <c r="BH64">
        <v>60077</v>
      </c>
      <c r="BI64" t="s">
        <v>16346</v>
      </c>
      <c r="BJ64" t="s">
        <v>146</v>
      </c>
    </row>
    <row r="65" spans="1:62">
      <c r="A65" t="s">
        <v>659</v>
      </c>
      <c r="B65" t="s">
        <v>660</v>
      </c>
      <c r="D65" t="s">
        <v>661</v>
      </c>
      <c r="E65" t="s">
        <v>662</v>
      </c>
      <c r="F65" t="s">
        <v>663</v>
      </c>
      <c r="G65" t="s">
        <v>574</v>
      </c>
      <c r="H65" t="s">
        <v>288</v>
      </c>
      <c r="I65">
        <v>60201</v>
      </c>
      <c r="J65">
        <v>8478642190</v>
      </c>
      <c r="K65" t="s">
        <v>146</v>
      </c>
      <c r="L65">
        <v>4</v>
      </c>
      <c r="M65">
        <v>27</v>
      </c>
      <c r="N65">
        <v>9</v>
      </c>
      <c r="O65">
        <v>40</v>
      </c>
      <c r="P65">
        <v>54</v>
      </c>
      <c r="Q65">
        <v>44</v>
      </c>
      <c r="R65">
        <v>20</v>
      </c>
      <c r="S65">
        <v>28</v>
      </c>
      <c r="T65">
        <v>25</v>
      </c>
      <c r="U65">
        <v>21</v>
      </c>
      <c r="V65">
        <v>17</v>
      </c>
      <c r="W65">
        <v>17</v>
      </c>
      <c r="X65">
        <v>26</v>
      </c>
      <c r="Y65">
        <v>19</v>
      </c>
      <c r="Z65" t="s">
        <v>290</v>
      </c>
      <c r="AA65" t="s">
        <v>290</v>
      </c>
      <c r="AB65" t="s">
        <v>290</v>
      </c>
      <c r="AC65" t="s">
        <v>290</v>
      </c>
      <c r="AD65" t="s">
        <v>290</v>
      </c>
      <c r="AE65" t="s">
        <v>290</v>
      </c>
      <c r="AF65" t="s">
        <v>290</v>
      </c>
      <c r="AG65" t="s">
        <v>290</v>
      </c>
      <c r="AH65" t="s">
        <v>290</v>
      </c>
      <c r="AI65" t="s">
        <v>290</v>
      </c>
      <c r="AJ65">
        <v>9</v>
      </c>
      <c r="AK65" t="s">
        <v>290</v>
      </c>
      <c r="AL65">
        <v>17</v>
      </c>
      <c r="AM65">
        <v>14</v>
      </c>
      <c r="AN65" t="s">
        <v>290</v>
      </c>
      <c r="AO65">
        <v>189</v>
      </c>
      <c r="AP65">
        <v>42</v>
      </c>
      <c r="AQ65">
        <v>124</v>
      </c>
      <c r="AR65">
        <v>147</v>
      </c>
      <c r="AS65">
        <v>0</v>
      </c>
      <c r="AT65">
        <v>0</v>
      </c>
      <c r="AU65">
        <v>6</v>
      </c>
      <c r="AV65">
        <v>271</v>
      </c>
      <c r="AW65">
        <v>42.041421999999997</v>
      </c>
      <c r="AX65">
        <v>-87.678147999999993</v>
      </c>
      <c r="AY65">
        <v>1</v>
      </c>
      <c r="AZ65" t="s">
        <v>16343</v>
      </c>
      <c r="BA65">
        <v>425</v>
      </c>
      <c r="BB65" t="s">
        <v>16528</v>
      </c>
      <c r="BE65" t="s">
        <v>574</v>
      </c>
      <c r="BF65" t="s">
        <v>288</v>
      </c>
      <c r="BG65" t="s">
        <v>16493</v>
      </c>
      <c r="BH65">
        <v>60201</v>
      </c>
      <c r="BI65" t="s">
        <v>16346</v>
      </c>
      <c r="BJ65" t="s">
        <v>16494</v>
      </c>
    </row>
    <row r="66" spans="1:62">
      <c r="A66" t="s">
        <v>664</v>
      </c>
      <c r="B66" t="s">
        <v>665</v>
      </c>
      <c r="D66" t="s">
        <v>666</v>
      </c>
      <c r="E66" t="s">
        <v>667</v>
      </c>
      <c r="F66" t="s">
        <v>668</v>
      </c>
      <c r="G66" t="s">
        <v>669</v>
      </c>
      <c r="H66" t="s">
        <v>288</v>
      </c>
      <c r="I66">
        <v>60004</v>
      </c>
      <c r="J66">
        <v>8472536638</v>
      </c>
      <c r="K66" t="s">
        <v>146</v>
      </c>
      <c r="L66">
        <v>3</v>
      </c>
      <c r="M66">
        <v>27.3</v>
      </c>
      <c r="N66">
        <v>1</v>
      </c>
      <c r="O66">
        <v>31.3</v>
      </c>
      <c r="P66">
        <v>108</v>
      </c>
      <c r="Q66">
        <v>58</v>
      </c>
      <c r="R66">
        <v>32</v>
      </c>
      <c r="S66">
        <v>20</v>
      </c>
      <c r="T66">
        <v>23</v>
      </c>
      <c r="U66">
        <v>24</v>
      </c>
      <c r="V66">
        <v>28</v>
      </c>
      <c r="W66">
        <v>21</v>
      </c>
      <c r="X66">
        <v>24</v>
      </c>
      <c r="Y66">
        <v>27</v>
      </c>
      <c r="Z66" t="s">
        <v>290</v>
      </c>
      <c r="AA66" t="s">
        <v>290</v>
      </c>
      <c r="AB66" t="s">
        <v>290</v>
      </c>
      <c r="AC66" t="s">
        <v>290</v>
      </c>
      <c r="AD66" t="s">
        <v>290</v>
      </c>
      <c r="AE66" t="s">
        <v>290</v>
      </c>
      <c r="AF66" t="s">
        <v>290</v>
      </c>
      <c r="AG66" t="s">
        <v>290</v>
      </c>
      <c r="AH66" t="s">
        <v>290</v>
      </c>
      <c r="AI66" t="s">
        <v>290</v>
      </c>
      <c r="AJ66">
        <v>12</v>
      </c>
      <c r="AK66" t="s">
        <v>290</v>
      </c>
      <c r="AL66">
        <v>23</v>
      </c>
      <c r="AM66">
        <v>5</v>
      </c>
      <c r="AN66">
        <v>4</v>
      </c>
      <c r="AO66">
        <v>311</v>
      </c>
      <c r="AP66">
        <v>10</v>
      </c>
      <c r="AQ66">
        <v>177</v>
      </c>
      <c r="AR66">
        <v>188</v>
      </c>
      <c r="AS66">
        <v>0</v>
      </c>
      <c r="AT66">
        <v>0</v>
      </c>
      <c r="AU66">
        <v>0</v>
      </c>
      <c r="AV66">
        <v>365</v>
      </c>
      <c r="AW66">
        <v>42.098461999999998</v>
      </c>
      <c r="AX66">
        <v>-87.984759999999994</v>
      </c>
      <c r="AY66">
        <v>1</v>
      </c>
      <c r="AZ66" t="s">
        <v>16343</v>
      </c>
      <c r="BA66">
        <v>111</v>
      </c>
      <c r="BB66" t="s">
        <v>16530</v>
      </c>
      <c r="BE66" t="s">
        <v>669</v>
      </c>
      <c r="BF66" t="s">
        <v>288</v>
      </c>
      <c r="BG66" t="s">
        <v>16493</v>
      </c>
      <c r="BH66">
        <v>60004</v>
      </c>
      <c r="BI66" t="s">
        <v>16346</v>
      </c>
      <c r="BJ66" t="s">
        <v>146</v>
      </c>
    </row>
    <row r="67" spans="1:62">
      <c r="A67" t="s">
        <v>671</v>
      </c>
      <c r="B67" t="s">
        <v>672</v>
      </c>
      <c r="D67" t="s">
        <v>419</v>
      </c>
      <c r="E67" t="s">
        <v>673</v>
      </c>
      <c r="F67" t="s">
        <v>674</v>
      </c>
      <c r="G67" t="s">
        <v>641</v>
      </c>
      <c r="H67" t="s">
        <v>288</v>
      </c>
      <c r="I67">
        <v>60714</v>
      </c>
      <c r="J67">
        <v>8476479456</v>
      </c>
      <c r="K67" t="s">
        <v>146</v>
      </c>
      <c r="L67">
        <v>4</v>
      </c>
      <c r="M67">
        <v>25</v>
      </c>
      <c r="N67">
        <v>1</v>
      </c>
      <c r="O67">
        <v>30</v>
      </c>
      <c r="P67">
        <v>26</v>
      </c>
      <c r="Q67">
        <v>23</v>
      </c>
      <c r="R67">
        <v>15</v>
      </c>
      <c r="S67">
        <v>21</v>
      </c>
      <c r="T67">
        <v>14</v>
      </c>
      <c r="U67">
        <v>23</v>
      </c>
      <c r="V67">
        <v>14</v>
      </c>
      <c r="W67">
        <v>14</v>
      </c>
      <c r="X67">
        <v>10</v>
      </c>
      <c r="Y67">
        <v>14</v>
      </c>
      <c r="Z67">
        <v>9</v>
      </c>
      <c r="AA67">
        <v>10</v>
      </c>
      <c r="AB67">
        <v>9</v>
      </c>
      <c r="AC67">
        <v>12</v>
      </c>
      <c r="AD67" t="s">
        <v>290</v>
      </c>
      <c r="AE67" t="s">
        <v>290</v>
      </c>
      <c r="AF67" t="s">
        <v>290</v>
      </c>
      <c r="AG67" t="s">
        <v>290</v>
      </c>
      <c r="AH67" t="s">
        <v>290</v>
      </c>
      <c r="AI67" t="s">
        <v>290</v>
      </c>
      <c r="AJ67">
        <v>7</v>
      </c>
      <c r="AK67" t="s">
        <v>290</v>
      </c>
      <c r="AL67">
        <v>3</v>
      </c>
      <c r="AM67" t="s">
        <v>290</v>
      </c>
      <c r="AN67" t="s">
        <v>290</v>
      </c>
      <c r="AO67">
        <v>196</v>
      </c>
      <c r="AP67">
        <v>8</v>
      </c>
      <c r="AQ67">
        <v>101</v>
      </c>
      <c r="AR67">
        <v>113</v>
      </c>
      <c r="AS67">
        <v>0</v>
      </c>
      <c r="AT67">
        <v>0</v>
      </c>
      <c r="AU67">
        <v>0</v>
      </c>
      <c r="AV67">
        <v>214</v>
      </c>
      <c r="AW67">
        <v>42.013883999999997</v>
      </c>
      <c r="AX67">
        <v>-87.790387999999993</v>
      </c>
      <c r="AY67">
        <v>1</v>
      </c>
      <c r="AZ67" t="s">
        <v>16360</v>
      </c>
      <c r="BA67">
        <v>7280</v>
      </c>
      <c r="BB67" t="s">
        <v>16532</v>
      </c>
      <c r="BE67" t="s">
        <v>641</v>
      </c>
      <c r="BF67" t="s">
        <v>288</v>
      </c>
      <c r="BG67" t="s">
        <v>16493</v>
      </c>
      <c r="BH67">
        <v>60714</v>
      </c>
      <c r="BI67" t="s">
        <v>16346</v>
      </c>
      <c r="BJ67" t="s">
        <v>16363</v>
      </c>
    </row>
    <row r="68" spans="1:62">
      <c r="A68" t="s">
        <v>675</v>
      </c>
      <c r="B68" t="s">
        <v>676</v>
      </c>
      <c r="D68" t="s">
        <v>861</v>
      </c>
      <c r="E68" t="s">
        <v>16533</v>
      </c>
      <c r="F68" t="s">
        <v>679</v>
      </c>
      <c r="G68" t="s">
        <v>669</v>
      </c>
      <c r="H68" t="s">
        <v>288</v>
      </c>
      <c r="I68">
        <v>60004</v>
      </c>
      <c r="J68">
        <v>8473924050</v>
      </c>
      <c r="K68" t="s">
        <v>146</v>
      </c>
      <c r="L68">
        <v>9</v>
      </c>
      <c r="M68">
        <v>65</v>
      </c>
      <c r="N68">
        <v>36</v>
      </c>
      <c r="O68">
        <v>110</v>
      </c>
      <c r="P68" t="s">
        <v>290</v>
      </c>
      <c r="Q68" t="s">
        <v>290</v>
      </c>
      <c r="R68" t="s">
        <v>290</v>
      </c>
      <c r="S68" t="s">
        <v>290</v>
      </c>
      <c r="T68" t="s">
        <v>290</v>
      </c>
      <c r="U68" t="s">
        <v>290</v>
      </c>
      <c r="V68" t="s">
        <v>290</v>
      </c>
      <c r="W68" t="s">
        <v>290</v>
      </c>
      <c r="X68" t="s">
        <v>290</v>
      </c>
      <c r="Y68" t="s">
        <v>290</v>
      </c>
      <c r="Z68">
        <v>170</v>
      </c>
      <c r="AA68">
        <v>222</v>
      </c>
      <c r="AB68">
        <v>224</v>
      </c>
      <c r="AC68">
        <v>219</v>
      </c>
      <c r="AD68" t="s">
        <v>290</v>
      </c>
      <c r="AE68" t="s">
        <v>290</v>
      </c>
      <c r="AF68" t="s">
        <v>290</v>
      </c>
      <c r="AG68" t="s">
        <v>290</v>
      </c>
      <c r="AH68" t="s">
        <v>290</v>
      </c>
      <c r="AI68" t="s">
        <v>290</v>
      </c>
      <c r="AJ68">
        <v>69</v>
      </c>
      <c r="AK68">
        <v>2</v>
      </c>
      <c r="AL68">
        <v>76</v>
      </c>
      <c r="AM68">
        <v>10</v>
      </c>
      <c r="AN68">
        <v>2</v>
      </c>
      <c r="AO68">
        <v>657</v>
      </c>
      <c r="AP68">
        <v>19</v>
      </c>
      <c r="AQ68">
        <v>392</v>
      </c>
      <c r="AR68">
        <v>443</v>
      </c>
      <c r="AS68">
        <v>82</v>
      </c>
      <c r="AT68">
        <v>108</v>
      </c>
      <c r="AU68">
        <v>0</v>
      </c>
      <c r="AV68">
        <v>835</v>
      </c>
      <c r="AW68">
        <v>42.094242999999999</v>
      </c>
      <c r="AX68">
        <v>-87.969443999999996</v>
      </c>
      <c r="AY68">
        <v>1</v>
      </c>
      <c r="AZ68" t="s">
        <v>16343</v>
      </c>
      <c r="BA68">
        <v>1213</v>
      </c>
      <c r="BB68" t="s">
        <v>16535</v>
      </c>
      <c r="BE68" t="s">
        <v>669</v>
      </c>
      <c r="BF68" t="s">
        <v>288</v>
      </c>
      <c r="BG68" t="s">
        <v>16493</v>
      </c>
      <c r="BH68">
        <v>60004</v>
      </c>
      <c r="BI68" t="s">
        <v>16346</v>
      </c>
      <c r="BJ68" t="s">
        <v>146</v>
      </c>
    </row>
    <row r="69" spans="1:62">
      <c r="A69" t="s">
        <v>680</v>
      </c>
      <c r="B69" t="s">
        <v>681</v>
      </c>
      <c r="D69" t="s">
        <v>682</v>
      </c>
      <c r="E69" t="s">
        <v>683</v>
      </c>
      <c r="F69" t="s">
        <v>684</v>
      </c>
      <c r="G69" t="s">
        <v>582</v>
      </c>
      <c r="H69" t="s">
        <v>288</v>
      </c>
      <c r="I69">
        <v>60076</v>
      </c>
      <c r="J69">
        <v>8476794614</v>
      </c>
      <c r="K69" t="s">
        <v>146</v>
      </c>
      <c r="L69">
        <v>2</v>
      </c>
      <c r="M69">
        <v>6</v>
      </c>
      <c r="N69">
        <v>1</v>
      </c>
      <c r="O69">
        <v>9</v>
      </c>
      <c r="P69">
        <v>17</v>
      </c>
      <c r="Q69">
        <v>6</v>
      </c>
      <c r="R69">
        <v>2</v>
      </c>
      <c r="S69" t="s">
        <v>290</v>
      </c>
      <c r="T69">
        <v>2</v>
      </c>
      <c r="U69">
        <v>1</v>
      </c>
      <c r="V69" t="s">
        <v>290</v>
      </c>
      <c r="W69">
        <v>1</v>
      </c>
      <c r="X69" t="s">
        <v>290</v>
      </c>
      <c r="Y69" t="s">
        <v>290</v>
      </c>
      <c r="Z69" t="s">
        <v>290</v>
      </c>
      <c r="AA69" t="s">
        <v>290</v>
      </c>
      <c r="AB69" t="s">
        <v>290</v>
      </c>
      <c r="AC69" t="s">
        <v>290</v>
      </c>
      <c r="AD69" t="s">
        <v>290</v>
      </c>
      <c r="AE69" t="s">
        <v>290</v>
      </c>
      <c r="AF69" t="s">
        <v>290</v>
      </c>
      <c r="AG69" t="s">
        <v>290</v>
      </c>
      <c r="AH69" t="s">
        <v>290</v>
      </c>
      <c r="AI69" t="s">
        <v>290</v>
      </c>
      <c r="AJ69">
        <v>1</v>
      </c>
      <c r="AK69" t="s">
        <v>290</v>
      </c>
      <c r="AL69">
        <v>8</v>
      </c>
      <c r="AM69">
        <v>1</v>
      </c>
      <c r="AN69" t="s">
        <v>290</v>
      </c>
      <c r="AO69">
        <v>12</v>
      </c>
      <c r="AP69">
        <v>7</v>
      </c>
      <c r="AQ69">
        <v>17</v>
      </c>
      <c r="AR69">
        <v>12</v>
      </c>
      <c r="AS69">
        <v>0</v>
      </c>
      <c r="AT69">
        <v>0</v>
      </c>
      <c r="AU69">
        <v>0</v>
      </c>
      <c r="AV69">
        <v>29</v>
      </c>
      <c r="AW69">
        <v>42.033791000000001</v>
      </c>
      <c r="AX69">
        <v>-87.730225000000004</v>
      </c>
      <c r="AY69">
        <v>1</v>
      </c>
      <c r="AZ69" t="s">
        <v>16343</v>
      </c>
      <c r="BA69">
        <v>8401</v>
      </c>
      <c r="BB69" t="s">
        <v>16537</v>
      </c>
      <c r="BE69" t="s">
        <v>582</v>
      </c>
      <c r="BF69" t="s">
        <v>288</v>
      </c>
      <c r="BG69" t="s">
        <v>16493</v>
      </c>
      <c r="BH69">
        <v>60076</v>
      </c>
      <c r="BI69" t="s">
        <v>16346</v>
      </c>
      <c r="BJ69" t="s">
        <v>146</v>
      </c>
    </row>
    <row r="70" spans="1:62">
      <c r="A70" t="s">
        <v>685</v>
      </c>
      <c r="B70" t="s">
        <v>686</v>
      </c>
      <c r="C70" t="s">
        <v>578</v>
      </c>
      <c r="D70" t="s">
        <v>687</v>
      </c>
      <c r="E70" t="s">
        <v>688</v>
      </c>
      <c r="F70" t="s">
        <v>689</v>
      </c>
      <c r="G70" t="s">
        <v>582</v>
      </c>
      <c r="H70" t="s">
        <v>288</v>
      </c>
      <c r="I70">
        <v>60077</v>
      </c>
      <c r="J70">
        <v>8479822500</v>
      </c>
      <c r="K70" t="s">
        <v>146</v>
      </c>
      <c r="L70">
        <v>3</v>
      </c>
      <c r="M70">
        <v>28</v>
      </c>
      <c r="N70">
        <v>3</v>
      </c>
      <c r="O70">
        <v>34</v>
      </c>
      <c r="P70" t="s">
        <v>290</v>
      </c>
      <c r="Q70" t="s">
        <v>290</v>
      </c>
      <c r="R70" t="s">
        <v>290</v>
      </c>
      <c r="S70" t="s">
        <v>290</v>
      </c>
      <c r="T70" t="s">
        <v>290</v>
      </c>
      <c r="U70" t="s">
        <v>290</v>
      </c>
      <c r="V70" t="s">
        <v>290</v>
      </c>
      <c r="W70" t="s">
        <v>290</v>
      </c>
      <c r="X70" t="s">
        <v>290</v>
      </c>
      <c r="Y70" t="s">
        <v>290</v>
      </c>
      <c r="Z70">
        <v>24</v>
      </c>
      <c r="AA70">
        <v>30</v>
      </c>
      <c r="AB70">
        <v>30</v>
      </c>
      <c r="AC70">
        <v>31</v>
      </c>
      <c r="AD70" t="s">
        <v>290</v>
      </c>
      <c r="AE70" t="s">
        <v>290</v>
      </c>
      <c r="AF70" t="s">
        <v>290</v>
      </c>
      <c r="AG70" t="s">
        <v>290</v>
      </c>
      <c r="AH70" t="s">
        <v>290</v>
      </c>
      <c r="AI70" t="s">
        <v>290</v>
      </c>
      <c r="AJ70" t="s">
        <v>290</v>
      </c>
      <c r="AK70" t="s">
        <v>290</v>
      </c>
      <c r="AL70" t="s">
        <v>290</v>
      </c>
      <c r="AM70" t="s">
        <v>290</v>
      </c>
      <c r="AN70" t="s">
        <v>290</v>
      </c>
      <c r="AO70">
        <v>115</v>
      </c>
      <c r="AP70" t="s">
        <v>290</v>
      </c>
      <c r="AQ70">
        <v>0</v>
      </c>
      <c r="AR70">
        <v>115</v>
      </c>
      <c r="AS70">
        <v>0</v>
      </c>
      <c r="AT70">
        <v>30</v>
      </c>
      <c r="AU70">
        <v>16</v>
      </c>
      <c r="AV70">
        <v>115</v>
      </c>
      <c r="AW70">
        <v>42.010933999999999</v>
      </c>
      <c r="AX70">
        <v>-87.760765000000006</v>
      </c>
      <c r="AY70">
        <v>1</v>
      </c>
      <c r="AZ70" t="s">
        <v>16343</v>
      </c>
      <c r="BA70">
        <v>7135</v>
      </c>
      <c r="BB70" t="s">
        <v>16539</v>
      </c>
      <c r="BE70" t="s">
        <v>582</v>
      </c>
      <c r="BF70" t="s">
        <v>288</v>
      </c>
      <c r="BG70" t="s">
        <v>16493</v>
      </c>
      <c r="BH70">
        <v>60077</v>
      </c>
      <c r="BI70" t="s">
        <v>16346</v>
      </c>
      <c r="BJ70" t="s">
        <v>146</v>
      </c>
    </row>
    <row r="71" spans="1:62">
      <c r="A71" t="s">
        <v>690</v>
      </c>
      <c r="B71" t="s">
        <v>691</v>
      </c>
      <c r="C71" t="s">
        <v>353</v>
      </c>
      <c r="D71" t="s">
        <v>692</v>
      </c>
      <c r="E71" t="s">
        <v>693</v>
      </c>
      <c r="F71" t="s">
        <v>694</v>
      </c>
      <c r="G71" t="s">
        <v>574</v>
      </c>
      <c r="H71" t="s">
        <v>288</v>
      </c>
      <c r="I71">
        <v>60201</v>
      </c>
      <c r="J71">
        <v>8478643215</v>
      </c>
      <c r="K71" t="s">
        <v>146</v>
      </c>
      <c r="L71">
        <v>2</v>
      </c>
      <c r="M71">
        <v>7</v>
      </c>
      <c r="N71">
        <v>0.5</v>
      </c>
      <c r="O71">
        <v>9.5</v>
      </c>
      <c r="P71">
        <v>30</v>
      </c>
      <c r="Q71">
        <v>11</v>
      </c>
      <c r="R71">
        <v>1</v>
      </c>
      <c r="S71" t="s">
        <v>290</v>
      </c>
      <c r="T71" t="s">
        <v>290</v>
      </c>
      <c r="U71" t="s">
        <v>290</v>
      </c>
      <c r="V71" t="s">
        <v>290</v>
      </c>
      <c r="W71" t="s">
        <v>290</v>
      </c>
      <c r="X71" t="s">
        <v>290</v>
      </c>
      <c r="Y71" t="s">
        <v>290</v>
      </c>
      <c r="Z71" t="s">
        <v>290</v>
      </c>
      <c r="AA71" t="s">
        <v>290</v>
      </c>
      <c r="AB71" t="s">
        <v>290</v>
      </c>
      <c r="AC71" t="s">
        <v>290</v>
      </c>
      <c r="AD71" t="s">
        <v>290</v>
      </c>
      <c r="AE71" t="s">
        <v>290</v>
      </c>
      <c r="AF71" t="s">
        <v>290</v>
      </c>
      <c r="AG71" t="s">
        <v>290</v>
      </c>
      <c r="AH71" t="s">
        <v>290</v>
      </c>
      <c r="AI71" t="s">
        <v>290</v>
      </c>
      <c r="AJ71" t="s">
        <v>290</v>
      </c>
      <c r="AK71" t="s">
        <v>290</v>
      </c>
      <c r="AL71">
        <v>3</v>
      </c>
      <c r="AM71" t="s">
        <v>290</v>
      </c>
      <c r="AN71" t="s">
        <v>290</v>
      </c>
      <c r="AO71">
        <v>33</v>
      </c>
      <c r="AP71">
        <v>6</v>
      </c>
      <c r="AQ71">
        <v>21</v>
      </c>
      <c r="AR71">
        <v>21</v>
      </c>
      <c r="AS71">
        <v>0</v>
      </c>
      <c r="AT71">
        <v>0</v>
      </c>
      <c r="AU71">
        <v>0</v>
      </c>
      <c r="AV71">
        <v>42</v>
      </c>
      <c r="AW71">
        <v>42.063836000000002</v>
      </c>
      <c r="AX71">
        <v>-87.726958999999994</v>
      </c>
      <c r="AY71">
        <v>1</v>
      </c>
      <c r="AZ71" t="s">
        <v>16343</v>
      </c>
      <c r="BA71">
        <v>3333</v>
      </c>
      <c r="BB71" t="s">
        <v>16541</v>
      </c>
      <c r="BE71" t="s">
        <v>574</v>
      </c>
      <c r="BF71" t="s">
        <v>288</v>
      </c>
      <c r="BG71" t="s">
        <v>16493</v>
      </c>
      <c r="BH71">
        <v>60201</v>
      </c>
      <c r="BI71" t="s">
        <v>16346</v>
      </c>
      <c r="BJ71" t="s">
        <v>16494</v>
      </c>
    </row>
    <row r="72" spans="1:62">
      <c r="A72" t="s">
        <v>695</v>
      </c>
      <c r="B72" t="s">
        <v>696</v>
      </c>
      <c r="C72" t="s">
        <v>353</v>
      </c>
      <c r="D72" t="s">
        <v>697</v>
      </c>
      <c r="E72" t="s">
        <v>698</v>
      </c>
      <c r="F72" t="s">
        <v>699</v>
      </c>
      <c r="G72" t="s">
        <v>574</v>
      </c>
      <c r="H72" t="s">
        <v>288</v>
      </c>
      <c r="I72">
        <v>60201</v>
      </c>
      <c r="J72">
        <v>2242088282</v>
      </c>
      <c r="K72" t="s">
        <v>146</v>
      </c>
      <c r="L72">
        <v>1</v>
      </c>
      <c r="M72">
        <v>3</v>
      </c>
      <c r="N72">
        <v>0.5</v>
      </c>
      <c r="O72">
        <v>4.5</v>
      </c>
      <c r="P72">
        <v>10</v>
      </c>
      <c r="Q72">
        <v>3</v>
      </c>
      <c r="R72">
        <v>2</v>
      </c>
      <c r="S72" t="s">
        <v>290</v>
      </c>
      <c r="T72" t="s">
        <v>290</v>
      </c>
      <c r="U72" t="s">
        <v>290</v>
      </c>
      <c r="V72">
        <v>1</v>
      </c>
      <c r="W72" t="s">
        <v>290</v>
      </c>
      <c r="X72" t="s">
        <v>290</v>
      </c>
      <c r="Y72" t="s">
        <v>290</v>
      </c>
      <c r="Z72" t="s">
        <v>290</v>
      </c>
      <c r="AA72" t="s">
        <v>290</v>
      </c>
      <c r="AB72" t="s">
        <v>290</v>
      </c>
      <c r="AC72" t="s">
        <v>290</v>
      </c>
      <c r="AD72" t="s">
        <v>290</v>
      </c>
      <c r="AE72" t="s">
        <v>290</v>
      </c>
      <c r="AF72" t="s">
        <v>290</v>
      </c>
      <c r="AG72" t="s">
        <v>290</v>
      </c>
      <c r="AH72" t="s">
        <v>290</v>
      </c>
      <c r="AI72" t="s">
        <v>290</v>
      </c>
      <c r="AJ72" t="s">
        <v>290</v>
      </c>
      <c r="AK72" t="s">
        <v>290</v>
      </c>
      <c r="AL72" t="s">
        <v>290</v>
      </c>
      <c r="AM72">
        <v>16</v>
      </c>
      <c r="AN72" t="s">
        <v>290</v>
      </c>
      <c r="AO72" t="s">
        <v>290</v>
      </c>
      <c r="AP72" t="s">
        <v>290</v>
      </c>
      <c r="AQ72">
        <v>10</v>
      </c>
      <c r="AR72">
        <v>6</v>
      </c>
      <c r="AS72">
        <v>0</v>
      </c>
      <c r="AT72">
        <v>0</v>
      </c>
      <c r="AU72">
        <v>12</v>
      </c>
      <c r="AV72">
        <v>16</v>
      </c>
      <c r="AW72">
        <v>42.054532999999999</v>
      </c>
      <c r="AX72">
        <v>-87.696146999999996</v>
      </c>
      <c r="AY72">
        <v>1</v>
      </c>
      <c r="AZ72" t="s">
        <v>16343</v>
      </c>
      <c r="BA72">
        <v>2010</v>
      </c>
      <c r="BB72" t="s">
        <v>16543</v>
      </c>
      <c r="BE72" t="s">
        <v>574</v>
      </c>
      <c r="BF72" t="s">
        <v>288</v>
      </c>
      <c r="BG72" t="s">
        <v>16493</v>
      </c>
      <c r="BH72">
        <v>60201</v>
      </c>
      <c r="BI72" t="s">
        <v>16346</v>
      </c>
      <c r="BJ72" t="s">
        <v>16494</v>
      </c>
    </row>
    <row r="73" spans="1:62">
      <c r="A73" t="s">
        <v>700</v>
      </c>
      <c r="B73" t="s">
        <v>701</v>
      </c>
      <c r="D73" t="s">
        <v>578</v>
      </c>
      <c r="E73" t="s">
        <v>702</v>
      </c>
      <c r="F73" t="s">
        <v>703</v>
      </c>
      <c r="G73" t="s">
        <v>582</v>
      </c>
      <c r="H73" t="s">
        <v>288</v>
      </c>
      <c r="I73">
        <v>60076</v>
      </c>
      <c r="J73">
        <v>7739731450</v>
      </c>
      <c r="K73" t="s">
        <v>146</v>
      </c>
      <c r="L73">
        <v>7.5</v>
      </c>
      <c r="M73">
        <v>42</v>
      </c>
      <c r="N73">
        <v>14</v>
      </c>
      <c r="O73">
        <v>63.5</v>
      </c>
      <c r="P73" t="s">
        <v>290</v>
      </c>
      <c r="Q73" t="s">
        <v>290</v>
      </c>
      <c r="R73" t="s">
        <v>290</v>
      </c>
      <c r="S73" t="s">
        <v>290</v>
      </c>
      <c r="T73" t="s">
        <v>290</v>
      </c>
      <c r="U73" t="s">
        <v>290</v>
      </c>
      <c r="V73" t="s">
        <v>290</v>
      </c>
      <c r="W73" t="s">
        <v>290</v>
      </c>
      <c r="X73" t="s">
        <v>290</v>
      </c>
      <c r="Y73" t="s">
        <v>290</v>
      </c>
      <c r="Z73">
        <v>56</v>
      </c>
      <c r="AA73">
        <v>49</v>
      </c>
      <c r="AB73">
        <v>54</v>
      </c>
      <c r="AC73">
        <v>55</v>
      </c>
      <c r="AD73" t="s">
        <v>290</v>
      </c>
      <c r="AE73" t="s">
        <v>290</v>
      </c>
      <c r="AF73" t="s">
        <v>290</v>
      </c>
      <c r="AG73" t="s">
        <v>290</v>
      </c>
      <c r="AH73" t="s">
        <v>290</v>
      </c>
      <c r="AI73" t="s">
        <v>290</v>
      </c>
      <c r="AJ73">
        <v>1</v>
      </c>
      <c r="AK73">
        <v>1</v>
      </c>
      <c r="AL73">
        <v>1</v>
      </c>
      <c r="AM73" t="s">
        <v>290</v>
      </c>
      <c r="AN73" t="s">
        <v>290</v>
      </c>
      <c r="AO73">
        <v>211</v>
      </c>
      <c r="AP73" t="s">
        <v>290</v>
      </c>
      <c r="AQ73">
        <v>93</v>
      </c>
      <c r="AR73">
        <v>121</v>
      </c>
      <c r="AS73">
        <v>20</v>
      </c>
      <c r="AT73">
        <v>30</v>
      </c>
      <c r="AU73">
        <v>39</v>
      </c>
      <c r="AV73">
        <v>214</v>
      </c>
      <c r="AW73">
        <v>42.033382000000003</v>
      </c>
      <c r="AX73">
        <v>-87.718180000000004</v>
      </c>
      <c r="AY73">
        <v>1</v>
      </c>
      <c r="AZ73" t="s">
        <v>16360</v>
      </c>
      <c r="BA73">
        <v>8233</v>
      </c>
      <c r="BB73" t="s">
        <v>16545</v>
      </c>
      <c r="BE73" t="s">
        <v>582</v>
      </c>
      <c r="BF73" t="s">
        <v>288</v>
      </c>
      <c r="BG73" t="s">
        <v>16493</v>
      </c>
      <c r="BH73">
        <v>60076</v>
      </c>
      <c r="BI73" t="s">
        <v>16346</v>
      </c>
      <c r="BJ73" t="s">
        <v>16363</v>
      </c>
    </row>
    <row r="74" spans="1:62">
      <c r="A74" t="s">
        <v>704</v>
      </c>
      <c r="B74" t="s">
        <v>705</v>
      </c>
      <c r="D74" t="s">
        <v>16546</v>
      </c>
      <c r="E74" t="s">
        <v>16547</v>
      </c>
      <c r="F74" t="s">
        <v>708</v>
      </c>
      <c r="G74" t="s">
        <v>709</v>
      </c>
      <c r="H74" t="s">
        <v>288</v>
      </c>
      <c r="I74">
        <v>60056</v>
      </c>
      <c r="J74">
        <v>8472556733</v>
      </c>
      <c r="K74" t="s">
        <v>146</v>
      </c>
      <c r="L74">
        <v>4</v>
      </c>
      <c r="M74">
        <v>15</v>
      </c>
      <c r="N74">
        <v>9.5</v>
      </c>
      <c r="O74">
        <v>28.5</v>
      </c>
      <c r="P74">
        <v>57</v>
      </c>
      <c r="Q74">
        <v>30</v>
      </c>
      <c r="R74">
        <v>21</v>
      </c>
      <c r="S74">
        <v>18</v>
      </c>
      <c r="T74">
        <v>14</v>
      </c>
      <c r="U74">
        <v>19</v>
      </c>
      <c r="V74">
        <v>18</v>
      </c>
      <c r="W74">
        <v>12</v>
      </c>
      <c r="X74">
        <v>18</v>
      </c>
      <c r="Y74">
        <v>14</v>
      </c>
      <c r="Z74" t="s">
        <v>290</v>
      </c>
      <c r="AA74" t="s">
        <v>290</v>
      </c>
      <c r="AB74" t="s">
        <v>290</v>
      </c>
      <c r="AC74" t="s">
        <v>290</v>
      </c>
      <c r="AD74" t="s">
        <v>290</v>
      </c>
      <c r="AE74" t="s">
        <v>290</v>
      </c>
      <c r="AF74" t="s">
        <v>290</v>
      </c>
      <c r="AG74" t="s">
        <v>290</v>
      </c>
      <c r="AH74">
        <v>7</v>
      </c>
      <c r="AI74" t="s">
        <v>290</v>
      </c>
      <c r="AJ74">
        <v>14</v>
      </c>
      <c r="AK74" t="s">
        <v>290</v>
      </c>
      <c r="AL74">
        <v>7</v>
      </c>
      <c r="AM74">
        <v>1</v>
      </c>
      <c r="AN74" t="s">
        <v>290</v>
      </c>
      <c r="AO74">
        <v>204</v>
      </c>
      <c r="AP74">
        <v>2</v>
      </c>
      <c r="AQ74">
        <v>108</v>
      </c>
      <c r="AR74">
        <v>120</v>
      </c>
      <c r="AS74">
        <v>0</v>
      </c>
      <c r="AT74">
        <v>0</v>
      </c>
      <c r="AU74">
        <v>13</v>
      </c>
      <c r="AV74">
        <v>228</v>
      </c>
      <c r="AW74">
        <v>42.064962999999999</v>
      </c>
      <c r="AX74">
        <v>-87.931556</v>
      </c>
      <c r="AY74">
        <v>1</v>
      </c>
      <c r="AZ74" t="s">
        <v>16343</v>
      </c>
      <c r="BA74">
        <v>18</v>
      </c>
      <c r="BB74" t="s">
        <v>16549</v>
      </c>
      <c r="BE74" t="s">
        <v>779</v>
      </c>
      <c r="BF74" t="s">
        <v>288</v>
      </c>
      <c r="BG74" t="s">
        <v>16493</v>
      </c>
      <c r="BH74">
        <v>60056</v>
      </c>
      <c r="BI74" t="s">
        <v>16346</v>
      </c>
      <c r="BJ74" t="s">
        <v>146</v>
      </c>
    </row>
    <row r="75" spans="1:62">
      <c r="A75" t="s">
        <v>711</v>
      </c>
      <c r="B75" t="s">
        <v>712</v>
      </c>
      <c r="D75" t="s">
        <v>713</v>
      </c>
      <c r="E75" t="s">
        <v>714</v>
      </c>
      <c r="F75" t="s">
        <v>715</v>
      </c>
      <c r="G75" t="s">
        <v>716</v>
      </c>
      <c r="H75" t="s">
        <v>288</v>
      </c>
      <c r="I75">
        <v>60089</v>
      </c>
      <c r="J75">
        <v>8475418111</v>
      </c>
      <c r="K75" t="s">
        <v>146</v>
      </c>
      <c r="L75">
        <v>2</v>
      </c>
      <c r="M75">
        <v>8</v>
      </c>
      <c r="N75">
        <v>1.5</v>
      </c>
      <c r="O75">
        <v>11.5</v>
      </c>
      <c r="P75">
        <v>41</v>
      </c>
      <c r="Q75">
        <v>14</v>
      </c>
      <c r="R75" t="s">
        <v>290</v>
      </c>
      <c r="S75" t="s">
        <v>290</v>
      </c>
      <c r="T75" t="s">
        <v>290</v>
      </c>
      <c r="U75" t="s">
        <v>290</v>
      </c>
      <c r="V75" t="s">
        <v>290</v>
      </c>
      <c r="W75" t="s">
        <v>290</v>
      </c>
      <c r="X75" t="s">
        <v>290</v>
      </c>
      <c r="Y75" t="s">
        <v>290</v>
      </c>
      <c r="Z75" t="s">
        <v>290</v>
      </c>
      <c r="AA75" t="s">
        <v>290</v>
      </c>
      <c r="AB75" t="s">
        <v>290</v>
      </c>
      <c r="AC75" t="s">
        <v>290</v>
      </c>
      <c r="AD75" t="s">
        <v>290</v>
      </c>
      <c r="AE75" t="s">
        <v>290</v>
      </c>
      <c r="AF75" t="s">
        <v>290</v>
      </c>
      <c r="AG75" t="s">
        <v>290</v>
      </c>
      <c r="AH75" t="s">
        <v>290</v>
      </c>
      <c r="AI75" t="s">
        <v>290</v>
      </c>
      <c r="AJ75" t="s">
        <v>290</v>
      </c>
      <c r="AK75" t="s">
        <v>290</v>
      </c>
      <c r="AL75">
        <v>6</v>
      </c>
      <c r="AM75">
        <v>1</v>
      </c>
      <c r="AN75" t="s">
        <v>290</v>
      </c>
      <c r="AO75">
        <v>46</v>
      </c>
      <c r="AP75">
        <v>2</v>
      </c>
      <c r="AQ75">
        <v>23</v>
      </c>
      <c r="AR75">
        <v>32</v>
      </c>
      <c r="AS75">
        <v>0</v>
      </c>
      <c r="AT75">
        <v>0</v>
      </c>
      <c r="AU75">
        <v>0</v>
      </c>
      <c r="AV75">
        <v>55</v>
      </c>
      <c r="AW75">
        <v>42.138117999999999</v>
      </c>
      <c r="AX75">
        <v>-87.963196999999994</v>
      </c>
      <c r="AY75">
        <v>1</v>
      </c>
      <c r="AZ75" t="s">
        <v>16343</v>
      </c>
      <c r="BA75">
        <v>950</v>
      </c>
      <c r="BB75" t="s">
        <v>16551</v>
      </c>
      <c r="BE75" t="s">
        <v>716</v>
      </c>
      <c r="BF75" t="s">
        <v>288</v>
      </c>
      <c r="BG75" t="s">
        <v>16493</v>
      </c>
      <c r="BH75">
        <v>60089</v>
      </c>
      <c r="BI75" t="s">
        <v>16346</v>
      </c>
      <c r="BJ75" t="s">
        <v>146</v>
      </c>
    </row>
    <row r="76" spans="1:62">
      <c r="A76" t="s">
        <v>718</v>
      </c>
      <c r="B76" t="s">
        <v>446</v>
      </c>
      <c r="C76" t="s">
        <v>418</v>
      </c>
      <c r="D76" t="s">
        <v>354</v>
      </c>
      <c r="E76" t="s">
        <v>719</v>
      </c>
      <c r="F76" t="s">
        <v>720</v>
      </c>
      <c r="G76" t="s">
        <v>721</v>
      </c>
      <c r="H76" t="s">
        <v>288</v>
      </c>
      <c r="I76">
        <v>60067</v>
      </c>
      <c r="J76">
        <v>8473591936</v>
      </c>
      <c r="K76" t="s">
        <v>146</v>
      </c>
      <c r="L76">
        <v>4.5999999999999996</v>
      </c>
      <c r="M76">
        <v>15.3</v>
      </c>
      <c r="N76">
        <v>8.1</v>
      </c>
      <c r="O76">
        <v>28</v>
      </c>
      <c r="P76">
        <v>45</v>
      </c>
      <c r="Q76">
        <v>29</v>
      </c>
      <c r="R76">
        <v>14</v>
      </c>
      <c r="S76">
        <v>16</v>
      </c>
      <c r="T76">
        <v>11</v>
      </c>
      <c r="U76">
        <v>18</v>
      </c>
      <c r="V76">
        <v>13</v>
      </c>
      <c r="W76">
        <v>22</v>
      </c>
      <c r="X76">
        <v>20</v>
      </c>
      <c r="Y76">
        <v>31</v>
      </c>
      <c r="Z76" t="s">
        <v>290</v>
      </c>
      <c r="AA76" t="s">
        <v>290</v>
      </c>
      <c r="AB76" t="s">
        <v>290</v>
      </c>
      <c r="AC76" t="s">
        <v>290</v>
      </c>
      <c r="AD76" t="s">
        <v>290</v>
      </c>
      <c r="AE76" t="s">
        <v>290</v>
      </c>
      <c r="AF76" t="s">
        <v>290</v>
      </c>
      <c r="AG76" t="s">
        <v>290</v>
      </c>
      <c r="AH76" t="s">
        <v>290</v>
      </c>
      <c r="AI76" t="s">
        <v>290</v>
      </c>
      <c r="AJ76">
        <v>10</v>
      </c>
      <c r="AK76" t="s">
        <v>290</v>
      </c>
      <c r="AL76">
        <v>13</v>
      </c>
      <c r="AM76">
        <v>8</v>
      </c>
      <c r="AN76" t="s">
        <v>290</v>
      </c>
      <c r="AO76">
        <v>177</v>
      </c>
      <c r="AP76">
        <v>11</v>
      </c>
      <c r="AQ76">
        <v>101</v>
      </c>
      <c r="AR76">
        <v>118</v>
      </c>
      <c r="AS76">
        <v>0</v>
      </c>
      <c r="AT76">
        <v>0</v>
      </c>
      <c r="AU76">
        <v>26</v>
      </c>
      <c r="AV76">
        <v>219</v>
      </c>
      <c r="AW76">
        <v>42.114007999999998</v>
      </c>
      <c r="AX76">
        <v>-88.044248999999994</v>
      </c>
      <c r="AY76">
        <v>1</v>
      </c>
      <c r="AZ76" t="s">
        <v>16343</v>
      </c>
      <c r="BA76">
        <v>200</v>
      </c>
      <c r="BB76" t="s">
        <v>16553</v>
      </c>
      <c r="BE76" t="s">
        <v>721</v>
      </c>
      <c r="BF76" t="s">
        <v>288</v>
      </c>
      <c r="BG76" t="s">
        <v>16493</v>
      </c>
      <c r="BH76">
        <v>60067</v>
      </c>
      <c r="BI76" t="s">
        <v>16346</v>
      </c>
      <c r="BJ76" t="s">
        <v>146</v>
      </c>
    </row>
    <row r="77" spans="1:62">
      <c r="A77" t="s">
        <v>723</v>
      </c>
      <c r="B77" t="s">
        <v>724</v>
      </c>
      <c r="C77" t="s">
        <v>353</v>
      </c>
      <c r="D77" t="s">
        <v>725</v>
      </c>
      <c r="E77" t="s">
        <v>726</v>
      </c>
      <c r="F77" t="s">
        <v>727</v>
      </c>
      <c r="G77" t="s">
        <v>728</v>
      </c>
      <c r="H77" t="s">
        <v>288</v>
      </c>
      <c r="I77">
        <v>60068</v>
      </c>
      <c r="J77">
        <v>8478239308</v>
      </c>
      <c r="K77" t="s">
        <v>146</v>
      </c>
      <c r="L77">
        <v>1.5</v>
      </c>
      <c r="M77">
        <v>13.9</v>
      </c>
      <c r="N77">
        <v>4.3</v>
      </c>
      <c r="O77">
        <v>19.600000000000001</v>
      </c>
      <c r="P77">
        <v>22</v>
      </c>
      <c r="Q77">
        <v>30</v>
      </c>
      <c r="R77">
        <v>15</v>
      </c>
      <c r="S77">
        <v>14</v>
      </c>
      <c r="T77">
        <v>12</v>
      </c>
      <c r="U77">
        <v>12</v>
      </c>
      <c r="V77">
        <v>14</v>
      </c>
      <c r="W77">
        <v>15</v>
      </c>
      <c r="X77">
        <v>15</v>
      </c>
      <c r="Y77">
        <v>12</v>
      </c>
      <c r="Z77" t="s">
        <v>290</v>
      </c>
      <c r="AA77" t="s">
        <v>290</v>
      </c>
      <c r="AB77" t="s">
        <v>290</v>
      </c>
      <c r="AC77" t="s">
        <v>290</v>
      </c>
      <c r="AD77">
        <v>11</v>
      </c>
      <c r="AE77" t="s">
        <v>290</v>
      </c>
      <c r="AF77" t="s">
        <v>290</v>
      </c>
      <c r="AG77" t="s">
        <v>290</v>
      </c>
      <c r="AH77" t="s">
        <v>290</v>
      </c>
      <c r="AI77" t="s">
        <v>290</v>
      </c>
      <c r="AJ77">
        <v>3</v>
      </c>
      <c r="AK77" t="s">
        <v>290</v>
      </c>
      <c r="AL77">
        <v>8</v>
      </c>
      <c r="AM77">
        <v>1</v>
      </c>
      <c r="AN77" t="s">
        <v>290</v>
      </c>
      <c r="AO77">
        <v>139</v>
      </c>
      <c r="AP77">
        <v>21</v>
      </c>
      <c r="AQ77">
        <v>105</v>
      </c>
      <c r="AR77">
        <v>67</v>
      </c>
      <c r="AS77">
        <v>0</v>
      </c>
      <c r="AT77">
        <v>0</v>
      </c>
      <c r="AU77">
        <v>0</v>
      </c>
      <c r="AV77">
        <v>172</v>
      </c>
      <c r="AW77">
        <v>42.014471999999998</v>
      </c>
      <c r="AX77">
        <v>-87.835087999999999</v>
      </c>
      <c r="AY77">
        <v>1</v>
      </c>
      <c r="AZ77" t="s">
        <v>16343</v>
      </c>
      <c r="BA77">
        <v>260</v>
      </c>
      <c r="BB77" t="s">
        <v>16555</v>
      </c>
      <c r="BE77" t="s">
        <v>728</v>
      </c>
      <c r="BF77" t="s">
        <v>288</v>
      </c>
      <c r="BG77" t="s">
        <v>16493</v>
      </c>
      <c r="BH77">
        <v>60068</v>
      </c>
      <c r="BI77" t="s">
        <v>16346</v>
      </c>
      <c r="BJ77" t="s">
        <v>146</v>
      </c>
    </row>
    <row r="78" spans="1:62">
      <c r="A78" t="s">
        <v>730</v>
      </c>
      <c r="B78" t="s">
        <v>665</v>
      </c>
      <c r="D78" t="s">
        <v>731</v>
      </c>
      <c r="E78" t="s">
        <v>732</v>
      </c>
      <c r="F78" t="s">
        <v>733</v>
      </c>
      <c r="G78" t="s">
        <v>734</v>
      </c>
      <c r="H78" t="s">
        <v>288</v>
      </c>
      <c r="I78">
        <v>60194</v>
      </c>
      <c r="J78">
        <v>8478853350</v>
      </c>
      <c r="K78" t="s">
        <v>146</v>
      </c>
      <c r="L78">
        <v>1</v>
      </c>
      <c r="M78">
        <v>13</v>
      </c>
      <c r="N78">
        <v>4</v>
      </c>
      <c r="O78">
        <v>18</v>
      </c>
      <c r="P78">
        <v>83</v>
      </c>
      <c r="Q78">
        <v>20</v>
      </c>
      <c r="R78">
        <v>13</v>
      </c>
      <c r="S78">
        <v>21</v>
      </c>
      <c r="T78">
        <v>12</v>
      </c>
      <c r="U78">
        <v>22</v>
      </c>
      <c r="V78">
        <v>13</v>
      </c>
      <c r="W78">
        <v>12</v>
      </c>
      <c r="X78">
        <v>8</v>
      </c>
      <c r="Y78">
        <v>16</v>
      </c>
      <c r="Z78" t="s">
        <v>290</v>
      </c>
      <c r="AA78" t="s">
        <v>290</v>
      </c>
      <c r="AB78" t="s">
        <v>290</v>
      </c>
      <c r="AC78" t="s">
        <v>290</v>
      </c>
      <c r="AD78" t="s">
        <v>290</v>
      </c>
      <c r="AE78" t="s">
        <v>290</v>
      </c>
      <c r="AF78" t="s">
        <v>290</v>
      </c>
      <c r="AG78" t="s">
        <v>290</v>
      </c>
      <c r="AH78" t="s">
        <v>290</v>
      </c>
      <c r="AI78" t="s">
        <v>290</v>
      </c>
      <c r="AJ78">
        <v>13</v>
      </c>
      <c r="AK78" t="s">
        <v>290</v>
      </c>
      <c r="AL78">
        <v>24</v>
      </c>
      <c r="AM78">
        <v>2</v>
      </c>
      <c r="AN78" t="s">
        <v>290</v>
      </c>
      <c r="AO78">
        <v>162</v>
      </c>
      <c r="AP78">
        <v>19</v>
      </c>
      <c r="AQ78">
        <v>115</v>
      </c>
      <c r="AR78">
        <v>105</v>
      </c>
      <c r="AS78">
        <v>0</v>
      </c>
      <c r="AT78">
        <v>0</v>
      </c>
      <c r="AU78">
        <v>5</v>
      </c>
      <c r="AV78">
        <v>220</v>
      </c>
      <c r="AW78">
        <v>42.028968999999996</v>
      </c>
      <c r="AX78">
        <v>-88.074674999999999</v>
      </c>
      <c r="AY78">
        <v>1</v>
      </c>
      <c r="AZ78" t="s">
        <v>16343</v>
      </c>
      <c r="BA78">
        <v>208</v>
      </c>
      <c r="BB78" t="s">
        <v>16557</v>
      </c>
      <c r="BE78" t="s">
        <v>734</v>
      </c>
      <c r="BF78" t="s">
        <v>288</v>
      </c>
      <c r="BG78" t="s">
        <v>16493</v>
      </c>
      <c r="BH78">
        <v>60194</v>
      </c>
      <c r="BI78" t="s">
        <v>16346</v>
      </c>
      <c r="BJ78" t="s">
        <v>16558</v>
      </c>
    </row>
    <row r="79" spans="1:62">
      <c r="A79" t="s">
        <v>736</v>
      </c>
      <c r="B79" t="s">
        <v>737</v>
      </c>
      <c r="C79" t="s">
        <v>353</v>
      </c>
      <c r="D79" t="s">
        <v>738</v>
      </c>
      <c r="E79" t="s">
        <v>739</v>
      </c>
      <c r="F79" t="s">
        <v>740</v>
      </c>
      <c r="G79" t="s">
        <v>734</v>
      </c>
      <c r="H79" t="s">
        <v>288</v>
      </c>
      <c r="I79">
        <v>60193</v>
      </c>
      <c r="J79">
        <v>6306053587</v>
      </c>
      <c r="K79" t="s">
        <v>146</v>
      </c>
      <c r="L79">
        <v>2</v>
      </c>
      <c r="M79">
        <v>13</v>
      </c>
      <c r="N79">
        <v>1</v>
      </c>
      <c r="O79">
        <v>16</v>
      </c>
      <c r="P79">
        <v>10</v>
      </c>
      <c r="Q79">
        <v>14</v>
      </c>
      <c r="R79">
        <v>11</v>
      </c>
      <c r="S79">
        <v>11</v>
      </c>
      <c r="T79">
        <v>17</v>
      </c>
      <c r="U79">
        <v>8</v>
      </c>
      <c r="V79">
        <v>3</v>
      </c>
      <c r="W79">
        <v>3</v>
      </c>
      <c r="X79">
        <v>2</v>
      </c>
      <c r="Y79">
        <v>2</v>
      </c>
      <c r="Z79" t="s">
        <v>290</v>
      </c>
      <c r="AA79" t="s">
        <v>290</v>
      </c>
      <c r="AB79" t="s">
        <v>290</v>
      </c>
      <c r="AC79" t="s">
        <v>290</v>
      </c>
      <c r="AD79" t="s">
        <v>290</v>
      </c>
      <c r="AE79" t="s">
        <v>290</v>
      </c>
      <c r="AF79" t="s">
        <v>290</v>
      </c>
      <c r="AG79" t="s">
        <v>290</v>
      </c>
      <c r="AH79" t="s">
        <v>290</v>
      </c>
      <c r="AI79" t="s">
        <v>290</v>
      </c>
      <c r="AJ79" t="s">
        <v>290</v>
      </c>
      <c r="AK79" t="s">
        <v>290</v>
      </c>
      <c r="AL79">
        <v>81</v>
      </c>
      <c r="AM79" t="s">
        <v>290</v>
      </c>
      <c r="AN79" t="s">
        <v>290</v>
      </c>
      <c r="AO79" t="s">
        <v>290</v>
      </c>
      <c r="AP79" t="s">
        <v>290</v>
      </c>
      <c r="AQ79">
        <v>47</v>
      </c>
      <c r="AR79">
        <v>34</v>
      </c>
      <c r="AS79">
        <v>0</v>
      </c>
      <c r="AT79">
        <v>0</v>
      </c>
      <c r="AU79">
        <v>5</v>
      </c>
      <c r="AV79">
        <v>81</v>
      </c>
      <c r="AW79">
        <v>42.021529999999998</v>
      </c>
      <c r="AX79">
        <v>-88.079334000000003</v>
      </c>
      <c r="AY79">
        <v>1</v>
      </c>
      <c r="AZ79" t="s">
        <v>16343</v>
      </c>
      <c r="BA79">
        <v>375</v>
      </c>
      <c r="BB79" t="s">
        <v>16560</v>
      </c>
      <c r="BE79" t="s">
        <v>734</v>
      </c>
      <c r="BF79" t="s">
        <v>288</v>
      </c>
      <c r="BG79" t="s">
        <v>16493</v>
      </c>
      <c r="BH79">
        <v>60193</v>
      </c>
      <c r="BI79" t="s">
        <v>16346</v>
      </c>
      <c r="BJ79" t="s">
        <v>16558</v>
      </c>
    </row>
    <row r="80" spans="1:62">
      <c r="A80" t="s">
        <v>742</v>
      </c>
      <c r="B80" t="s">
        <v>743</v>
      </c>
      <c r="C80" t="s">
        <v>418</v>
      </c>
      <c r="D80" t="s">
        <v>940</v>
      </c>
      <c r="E80" t="s">
        <v>745</v>
      </c>
      <c r="F80" t="s">
        <v>746</v>
      </c>
      <c r="G80" t="s">
        <v>669</v>
      </c>
      <c r="H80" t="s">
        <v>288</v>
      </c>
      <c r="I80">
        <v>60004</v>
      </c>
      <c r="J80">
        <v>8472594444</v>
      </c>
      <c r="K80" t="s">
        <v>146</v>
      </c>
      <c r="L80">
        <v>3</v>
      </c>
      <c r="M80">
        <v>35</v>
      </c>
      <c r="N80">
        <v>14</v>
      </c>
      <c r="O80">
        <v>52</v>
      </c>
      <c r="P80">
        <v>83</v>
      </c>
      <c r="Q80">
        <v>35</v>
      </c>
      <c r="R80">
        <v>29</v>
      </c>
      <c r="S80">
        <v>20</v>
      </c>
      <c r="T80">
        <v>32</v>
      </c>
      <c r="U80">
        <v>27</v>
      </c>
      <c r="V80">
        <v>29</v>
      </c>
      <c r="W80">
        <v>17</v>
      </c>
      <c r="X80">
        <v>21</v>
      </c>
      <c r="Y80">
        <v>24</v>
      </c>
      <c r="Z80">
        <v>12</v>
      </c>
      <c r="AA80">
        <v>11</v>
      </c>
      <c r="AB80">
        <v>24</v>
      </c>
      <c r="AC80">
        <v>23</v>
      </c>
      <c r="AD80" t="s">
        <v>290</v>
      </c>
      <c r="AE80" t="s">
        <v>290</v>
      </c>
      <c r="AF80" t="s">
        <v>290</v>
      </c>
      <c r="AG80" t="s">
        <v>290</v>
      </c>
      <c r="AH80" t="s">
        <v>290</v>
      </c>
      <c r="AI80" t="s">
        <v>290</v>
      </c>
      <c r="AJ80">
        <v>29</v>
      </c>
      <c r="AK80" t="s">
        <v>290</v>
      </c>
      <c r="AL80">
        <v>33</v>
      </c>
      <c r="AM80">
        <v>6</v>
      </c>
      <c r="AN80">
        <v>68</v>
      </c>
      <c r="AO80">
        <v>219</v>
      </c>
      <c r="AP80">
        <v>32</v>
      </c>
      <c r="AQ80">
        <v>190</v>
      </c>
      <c r="AR80">
        <v>197</v>
      </c>
      <c r="AS80">
        <v>8</v>
      </c>
      <c r="AT80">
        <v>10</v>
      </c>
      <c r="AU80">
        <v>0</v>
      </c>
      <c r="AV80">
        <v>387</v>
      </c>
      <c r="AW80">
        <v>42.089238999999999</v>
      </c>
      <c r="AX80">
        <v>-87.989501000000004</v>
      </c>
      <c r="AY80">
        <v>1</v>
      </c>
      <c r="AZ80" t="s">
        <v>16343</v>
      </c>
      <c r="BA80">
        <v>502</v>
      </c>
      <c r="BB80" t="s">
        <v>16562</v>
      </c>
      <c r="BE80" t="s">
        <v>669</v>
      </c>
      <c r="BF80" t="s">
        <v>288</v>
      </c>
      <c r="BG80" t="s">
        <v>16493</v>
      </c>
      <c r="BH80">
        <v>60004</v>
      </c>
      <c r="BI80" t="s">
        <v>16346</v>
      </c>
      <c r="BJ80" t="s">
        <v>146</v>
      </c>
    </row>
    <row r="81" spans="1:62">
      <c r="A81" t="s">
        <v>747</v>
      </c>
      <c r="B81" t="s">
        <v>748</v>
      </c>
      <c r="C81" t="s">
        <v>578</v>
      </c>
      <c r="D81" t="s">
        <v>749</v>
      </c>
      <c r="E81" t="s">
        <v>750</v>
      </c>
      <c r="F81" t="s">
        <v>751</v>
      </c>
      <c r="G81" t="s">
        <v>582</v>
      </c>
      <c r="H81" t="s">
        <v>288</v>
      </c>
      <c r="I81">
        <v>60076</v>
      </c>
      <c r="J81">
        <v>8479829191</v>
      </c>
      <c r="K81" t="s">
        <v>146</v>
      </c>
      <c r="L81">
        <v>9</v>
      </c>
      <c r="M81">
        <v>112</v>
      </c>
      <c r="N81">
        <v>8</v>
      </c>
      <c r="O81">
        <v>129</v>
      </c>
      <c r="P81">
        <v>92</v>
      </c>
      <c r="Q81">
        <v>82</v>
      </c>
      <c r="R81">
        <v>59</v>
      </c>
      <c r="S81">
        <v>71</v>
      </c>
      <c r="T81">
        <v>72</v>
      </c>
      <c r="U81">
        <v>64</v>
      </c>
      <c r="V81">
        <v>75</v>
      </c>
      <c r="W81">
        <v>74</v>
      </c>
      <c r="X81">
        <v>88</v>
      </c>
      <c r="Y81">
        <v>73</v>
      </c>
      <c r="Z81" t="s">
        <v>290</v>
      </c>
      <c r="AA81" t="s">
        <v>290</v>
      </c>
      <c r="AB81" t="s">
        <v>290</v>
      </c>
      <c r="AC81" t="s">
        <v>290</v>
      </c>
      <c r="AD81" t="s">
        <v>290</v>
      </c>
      <c r="AE81" t="s">
        <v>290</v>
      </c>
      <c r="AF81" t="s">
        <v>290</v>
      </c>
      <c r="AG81" t="s">
        <v>290</v>
      </c>
      <c r="AH81" t="s">
        <v>290</v>
      </c>
      <c r="AI81" t="s">
        <v>290</v>
      </c>
      <c r="AJ81" t="s">
        <v>290</v>
      </c>
      <c r="AK81" t="s">
        <v>290</v>
      </c>
      <c r="AL81" t="s">
        <v>290</v>
      </c>
      <c r="AM81" t="s">
        <v>290</v>
      </c>
      <c r="AN81">
        <v>1</v>
      </c>
      <c r="AO81">
        <v>741</v>
      </c>
      <c r="AP81">
        <v>8</v>
      </c>
      <c r="AQ81">
        <v>374</v>
      </c>
      <c r="AR81">
        <v>376</v>
      </c>
      <c r="AS81">
        <v>50</v>
      </c>
      <c r="AT81">
        <v>50</v>
      </c>
      <c r="AU81">
        <v>6</v>
      </c>
      <c r="AV81">
        <v>750</v>
      </c>
      <c r="AW81">
        <v>42.033875999999999</v>
      </c>
      <c r="AX81">
        <v>-87.743381999999997</v>
      </c>
      <c r="AY81">
        <v>1</v>
      </c>
      <c r="AZ81" t="s">
        <v>16343</v>
      </c>
      <c r="BA81">
        <v>4600</v>
      </c>
      <c r="BB81" t="s">
        <v>16564</v>
      </c>
      <c r="BE81" t="s">
        <v>582</v>
      </c>
      <c r="BF81" t="s">
        <v>288</v>
      </c>
      <c r="BG81" t="s">
        <v>16493</v>
      </c>
      <c r="BH81">
        <v>60076</v>
      </c>
      <c r="BI81" t="s">
        <v>16346</v>
      </c>
      <c r="BJ81" t="s">
        <v>146</v>
      </c>
    </row>
    <row r="82" spans="1:62">
      <c r="A82" t="s">
        <v>11465</v>
      </c>
      <c r="B82" t="s">
        <v>7801</v>
      </c>
      <c r="D82" t="s">
        <v>16565</v>
      </c>
      <c r="E82" t="s">
        <v>16566</v>
      </c>
      <c r="F82" t="s">
        <v>7804</v>
      </c>
      <c r="G82" t="s">
        <v>767</v>
      </c>
      <c r="H82" t="s">
        <v>288</v>
      </c>
      <c r="I82">
        <v>60062</v>
      </c>
      <c r="J82">
        <v>8474981533</v>
      </c>
      <c r="K82" t="s">
        <v>146</v>
      </c>
      <c r="L82">
        <v>1</v>
      </c>
      <c r="M82">
        <v>3</v>
      </c>
      <c r="N82">
        <v>2</v>
      </c>
      <c r="O82">
        <v>6</v>
      </c>
      <c r="P82" t="s">
        <v>290</v>
      </c>
      <c r="Q82" t="s">
        <v>290</v>
      </c>
      <c r="R82" t="s">
        <v>290</v>
      </c>
      <c r="S82" t="s">
        <v>290</v>
      </c>
      <c r="T82" t="s">
        <v>290</v>
      </c>
      <c r="U82" t="s">
        <v>290</v>
      </c>
      <c r="V82" t="s">
        <v>290</v>
      </c>
      <c r="W82" t="s">
        <v>290</v>
      </c>
      <c r="X82" t="s">
        <v>290</v>
      </c>
      <c r="Y82" t="s">
        <v>290</v>
      </c>
      <c r="Z82" t="s">
        <v>290</v>
      </c>
      <c r="AA82" t="s">
        <v>290</v>
      </c>
      <c r="AB82" t="s">
        <v>290</v>
      </c>
      <c r="AC82" t="s">
        <v>290</v>
      </c>
      <c r="AD82">
        <v>18</v>
      </c>
      <c r="AE82" t="s">
        <v>290</v>
      </c>
      <c r="AF82" t="s">
        <v>290</v>
      </c>
      <c r="AG82" t="s">
        <v>290</v>
      </c>
      <c r="AH82" t="s">
        <v>290</v>
      </c>
      <c r="AI82" t="s">
        <v>290</v>
      </c>
      <c r="AJ82" t="s">
        <v>290</v>
      </c>
      <c r="AK82" t="s">
        <v>290</v>
      </c>
      <c r="AL82">
        <v>6</v>
      </c>
      <c r="AM82" t="s">
        <v>290</v>
      </c>
      <c r="AN82" t="s">
        <v>290</v>
      </c>
      <c r="AO82">
        <v>12</v>
      </c>
      <c r="AP82" t="s">
        <v>290</v>
      </c>
      <c r="AQ82">
        <v>7</v>
      </c>
      <c r="AR82">
        <v>11</v>
      </c>
      <c r="AS82">
        <v>0</v>
      </c>
      <c r="AT82">
        <v>0</v>
      </c>
      <c r="AU82">
        <v>0</v>
      </c>
      <c r="AV82">
        <v>18</v>
      </c>
      <c r="AW82">
        <v>42.131742000000003</v>
      </c>
      <c r="AX82">
        <v>-87.847802000000001</v>
      </c>
      <c r="AY82">
        <v>1</v>
      </c>
      <c r="AZ82" t="s">
        <v>16343</v>
      </c>
      <c r="BA82">
        <v>1133</v>
      </c>
      <c r="BB82" t="s">
        <v>16568</v>
      </c>
      <c r="BE82" t="s">
        <v>767</v>
      </c>
      <c r="BF82" t="s">
        <v>288</v>
      </c>
      <c r="BG82" t="s">
        <v>16493</v>
      </c>
      <c r="BH82">
        <v>60062</v>
      </c>
      <c r="BI82" t="s">
        <v>16346</v>
      </c>
      <c r="BJ82" t="s">
        <v>146</v>
      </c>
    </row>
    <row r="83" spans="1:62">
      <c r="A83" t="s">
        <v>752</v>
      </c>
      <c r="B83" t="s">
        <v>753</v>
      </c>
      <c r="C83" t="s">
        <v>578</v>
      </c>
      <c r="D83" t="s">
        <v>754</v>
      </c>
      <c r="E83" t="s">
        <v>755</v>
      </c>
      <c r="F83" t="s">
        <v>756</v>
      </c>
      <c r="G83" t="s">
        <v>582</v>
      </c>
      <c r="H83" t="s">
        <v>288</v>
      </c>
      <c r="I83">
        <v>60077</v>
      </c>
      <c r="J83">
        <v>8476746533</v>
      </c>
      <c r="K83" t="s">
        <v>146</v>
      </c>
      <c r="L83">
        <v>7</v>
      </c>
      <c r="M83">
        <v>38</v>
      </c>
      <c r="N83">
        <v>35</v>
      </c>
      <c r="O83">
        <v>80</v>
      </c>
      <c r="P83">
        <v>38</v>
      </c>
      <c r="Q83">
        <v>45</v>
      </c>
      <c r="R83">
        <v>45</v>
      </c>
      <c r="S83">
        <v>43</v>
      </c>
      <c r="T83">
        <v>46</v>
      </c>
      <c r="U83">
        <v>39</v>
      </c>
      <c r="V83">
        <v>39</v>
      </c>
      <c r="W83">
        <v>36</v>
      </c>
      <c r="X83">
        <v>38</v>
      </c>
      <c r="Y83">
        <v>28</v>
      </c>
      <c r="Z83" t="s">
        <v>290</v>
      </c>
      <c r="AA83" t="s">
        <v>290</v>
      </c>
      <c r="AB83" t="s">
        <v>290</v>
      </c>
      <c r="AC83" t="s">
        <v>290</v>
      </c>
      <c r="AD83" t="s">
        <v>290</v>
      </c>
      <c r="AE83" t="s">
        <v>290</v>
      </c>
      <c r="AF83" t="s">
        <v>290</v>
      </c>
      <c r="AG83" t="s">
        <v>290</v>
      </c>
      <c r="AH83" t="s">
        <v>290</v>
      </c>
      <c r="AI83" t="s">
        <v>290</v>
      </c>
      <c r="AJ83" t="s">
        <v>290</v>
      </c>
      <c r="AK83" t="s">
        <v>290</v>
      </c>
      <c r="AL83" t="s">
        <v>290</v>
      </c>
      <c r="AM83" t="s">
        <v>290</v>
      </c>
      <c r="AN83" t="s">
        <v>290</v>
      </c>
      <c r="AO83">
        <v>397</v>
      </c>
      <c r="AP83" t="s">
        <v>290</v>
      </c>
      <c r="AQ83">
        <v>188</v>
      </c>
      <c r="AR83">
        <v>209</v>
      </c>
      <c r="AS83">
        <v>0</v>
      </c>
      <c r="AT83">
        <v>0</v>
      </c>
      <c r="AU83">
        <v>25</v>
      </c>
      <c r="AV83">
        <v>397</v>
      </c>
      <c r="AW83">
        <v>42.01079</v>
      </c>
      <c r="AX83">
        <v>-87.758330000000001</v>
      </c>
      <c r="AY83">
        <v>1</v>
      </c>
      <c r="AZ83" t="s">
        <v>16343</v>
      </c>
      <c r="BA83">
        <v>7120</v>
      </c>
      <c r="BB83" t="s">
        <v>16516</v>
      </c>
      <c r="BE83" t="s">
        <v>582</v>
      </c>
      <c r="BF83" t="s">
        <v>288</v>
      </c>
      <c r="BG83" t="s">
        <v>16493</v>
      </c>
      <c r="BH83">
        <v>60077</v>
      </c>
      <c r="BI83" t="s">
        <v>16346</v>
      </c>
      <c r="BJ83" t="s">
        <v>146</v>
      </c>
    </row>
    <row r="84" spans="1:62">
      <c r="A84" t="s">
        <v>757</v>
      </c>
      <c r="B84" t="s">
        <v>758</v>
      </c>
      <c r="C84" t="s">
        <v>418</v>
      </c>
      <c r="D84" t="s">
        <v>759</v>
      </c>
      <c r="E84" t="s">
        <v>760</v>
      </c>
      <c r="F84" t="s">
        <v>761</v>
      </c>
      <c r="G84" t="s">
        <v>613</v>
      </c>
      <c r="H84" t="s">
        <v>288</v>
      </c>
      <c r="I84">
        <v>60016</v>
      </c>
      <c r="J84">
        <v>8477687188</v>
      </c>
      <c r="K84" t="s">
        <v>146</v>
      </c>
      <c r="L84">
        <v>4</v>
      </c>
      <c r="M84">
        <v>17</v>
      </c>
      <c r="N84">
        <v>3</v>
      </c>
      <c r="O84">
        <v>24</v>
      </c>
      <c r="P84">
        <v>14</v>
      </c>
      <c r="Q84">
        <v>7</v>
      </c>
      <c r="R84">
        <v>11</v>
      </c>
      <c r="S84">
        <v>9</v>
      </c>
      <c r="T84">
        <v>16</v>
      </c>
      <c r="U84">
        <v>11</v>
      </c>
      <c r="V84">
        <v>9</v>
      </c>
      <c r="W84">
        <v>2</v>
      </c>
      <c r="X84">
        <v>7</v>
      </c>
      <c r="Y84">
        <v>4</v>
      </c>
      <c r="Z84" t="s">
        <v>290</v>
      </c>
      <c r="AA84" t="s">
        <v>290</v>
      </c>
      <c r="AB84" t="s">
        <v>290</v>
      </c>
      <c r="AC84" t="s">
        <v>290</v>
      </c>
      <c r="AD84" t="s">
        <v>290</v>
      </c>
      <c r="AE84" t="s">
        <v>290</v>
      </c>
      <c r="AF84" t="s">
        <v>290</v>
      </c>
      <c r="AG84" t="s">
        <v>290</v>
      </c>
      <c r="AH84" t="s">
        <v>290</v>
      </c>
      <c r="AI84" t="s">
        <v>290</v>
      </c>
      <c r="AJ84">
        <v>5</v>
      </c>
      <c r="AK84" t="s">
        <v>290</v>
      </c>
      <c r="AL84">
        <v>4</v>
      </c>
      <c r="AM84" t="s">
        <v>290</v>
      </c>
      <c r="AN84" t="s">
        <v>290</v>
      </c>
      <c r="AO84">
        <v>76</v>
      </c>
      <c r="AP84">
        <v>5</v>
      </c>
      <c r="AQ84">
        <v>43</v>
      </c>
      <c r="AR84">
        <v>47</v>
      </c>
      <c r="AS84">
        <v>0</v>
      </c>
      <c r="AT84">
        <v>0</v>
      </c>
      <c r="AU84">
        <v>9</v>
      </c>
      <c r="AV84">
        <v>90</v>
      </c>
      <c r="AW84">
        <v>42.036625000000001</v>
      </c>
      <c r="AX84">
        <v>-87.891287000000005</v>
      </c>
      <c r="AY84">
        <v>1</v>
      </c>
      <c r="AZ84" t="s">
        <v>16343</v>
      </c>
      <c r="BA84">
        <v>915</v>
      </c>
      <c r="BB84" t="s">
        <v>16514</v>
      </c>
      <c r="BE84" t="s">
        <v>613</v>
      </c>
      <c r="BF84" t="s">
        <v>288</v>
      </c>
      <c r="BG84" t="s">
        <v>16493</v>
      </c>
      <c r="BH84">
        <v>60016</v>
      </c>
      <c r="BI84" t="s">
        <v>16346</v>
      </c>
      <c r="BJ84" t="s">
        <v>146</v>
      </c>
    </row>
    <row r="85" spans="1:62">
      <c r="A85" t="s">
        <v>762</v>
      </c>
      <c r="B85" t="s">
        <v>763</v>
      </c>
      <c r="C85" t="s">
        <v>418</v>
      </c>
      <c r="D85" t="s">
        <v>764</v>
      </c>
      <c r="E85" t="s">
        <v>765</v>
      </c>
      <c r="F85" t="s">
        <v>766</v>
      </c>
      <c r="G85" t="s">
        <v>767</v>
      </c>
      <c r="H85" t="s">
        <v>288</v>
      </c>
      <c r="I85">
        <v>60062</v>
      </c>
      <c r="J85">
        <v>8474125600</v>
      </c>
      <c r="K85" t="s">
        <v>146</v>
      </c>
      <c r="L85">
        <v>8</v>
      </c>
      <c r="M85">
        <v>68</v>
      </c>
      <c r="N85">
        <v>34</v>
      </c>
      <c r="O85">
        <v>110</v>
      </c>
      <c r="P85">
        <v>6</v>
      </c>
      <c r="Q85">
        <v>47</v>
      </c>
      <c r="R85">
        <v>47</v>
      </c>
      <c r="S85">
        <v>57</v>
      </c>
      <c r="T85">
        <v>29</v>
      </c>
      <c r="U85">
        <v>46</v>
      </c>
      <c r="V85">
        <v>44</v>
      </c>
      <c r="W85">
        <v>54</v>
      </c>
      <c r="X85">
        <v>38</v>
      </c>
      <c r="Y85">
        <v>42</v>
      </c>
      <c r="Z85" t="s">
        <v>290</v>
      </c>
      <c r="AA85" t="s">
        <v>290</v>
      </c>
      <c r="AB85" t="s">
        <v>290</v>
      </c>
      <c r="AC85" t="s">
        <v>290</v>
      </c>
      <c r="AD85" t="s">
        <v>290</v>
      </c>
      <c r="AE85" t="s">
        <v>290</v>
      </c>
      <c r="AF85" t="s">
        <v>290</v>
      </c>
      <c r="AG85" t="s">
        <v>290</v>
      </c>
      <c r="AH85" t="s">
        <v>290</v>
      </c>
      <c r="AI85" t="s">
        <v>290</v>
      </c>
      <c r="AJ85">
        <v>7</v>
      </c>
      <c r="AK85" t="s">
        <v>290</v>
      </c>
      <c r="AL85">
        <v>1</v>
      </c>
      <c r="AM85">
        <v>1</v>
      </c>
      <c r="AN85" t="s">
        <v>290</v>
      </c>
      <c r="AO85">
        <v>401</v>
      </c>
      <c r="AP85" t="s">
        <v>290</v>
      </c>
      <c r="AQ85">
        <v>209</v>
      </c>
      <c r="AR85">
        <v>201</v>
      </c>
      <c r="AS85">
        <v>0</v>
      </c>
      <c r="AT85">
        <v>0</v>
      </c>
      <c r="AU85">
        <v>58</v>
      </c>
      <c r="AV85">
        <v>410</v>
      </c>
      <c r="AW85">
        <v>42.139062000000003</v>
      </c>
      <c r="AX85">
        <v>-87.858957000000004</v>
      </c>
      <c r="AY85">
        <v>1</v>
      </c>
      <c r="AZ85" t="s">
        <v>16343</v>
      </c>
      <c r="BA85">
        <v>3210</v>
      </c>
      <c r="BB85" t="s">
        <v>16572</v>
      </c>
      <c r="BE85" t="s">
        <v>767</v>
      </c>
      <c r="BF85" t="s">
        <v>288</v>
      </c>
      <c r="BG85" t="s">
        <v>16493</v>
      </c>
      <c r="BH85">
        <v>60062</v>
      </c>
      <c r="BI85" t="s">
        <v>16346</v>
      </c>
      <c r="BJ85" t="s">
        <v>146</v>
      </c>
    </row>
    <row r="86" spans="1:62">
      <c r="A86" t="s">
        <v>769</v>
      </c>
      <c r="B86" t="s">
        <v>770</v>
      </c>
      <c r="D86" t="s">
        <v>771</v>
      </c>
      <c r="E86" t="s">
        <v>772</v>
      </c>
      <c r="F86" t="s">
        <v>773</v>
      </c>
      <c r="G86" t="s">
        <v>641</v>
      </c>
      <c r="H86" t="s">
        <v>288</v>
      </c>
      <c r="I86">
        <v>60714</v>
      </c>
      <c r="J86">
        <v>8474700370</v>
      </c>
      <c r="K86" t="s">
        <v>146</v>
      </c>
      <c r="L86">
        <v>2</v>
      </c>
      <c r="M86">
        <v>4</v>
      </c>
      <c r="N86">
        <v>6</v>
      </c>
      <c r="O86">
        <v>12</v>
      </c>
      <c r="P86">
        <v>16</v>
      </c>
      <c r="Q86">
        <v>9</v>
      </c>
      <c r="R86">
        <v>1</v>
      </c>
      <c r="S86">
        <v>2</v>
      </c>
      <c r="T86" t="s">
        <v>290</v>
      </c>
      <c r="U86" t="s">
        <v>290</v>
      </c>
      <c r="V86">
        <v>1</v>
      </c>
      <c r="W86" t="s">
        <v>290</v>
      </c>
      <c r="X86" t="s">
        <v>290</v>
      </c>
      <c r="Y86" t="s">
        <v>290</v>
      </c>
      <c r="Z86" t="s">
        <v>290</v>
      </c>
      <c r="AA86" t="s">
        <v>290</v>
      </c>
      <c r="AB86" t="s">
        <v>290</v>
      </c>
      <c r="AC86" t="s">
        <v>290</v>
      </c>
      <c r="AD86" t="s">
        <v>290</v>
      </c>
      <c r="AE86" t="s">
        <v>290</v>
      </c>
      <c r="AF86" t="s">
        <v>290</v>
      </c>
      <c r="AG86" t="s">
        <v>290</v>
      </c>
      <c r="AH86" t="s">
        <v>290</v>
      </c>
      <c r="AI86" t="s">
        <v>290</v>
      </c>
      <c r="AJ86" t="s">
        <v>290</v>
      </c>
      <c r="AK86" t="s">
        <v>290</v>
      </c>
      <c r="AL86">
        <v>19</v>
      </c>
      <c r="AM86" t="s">
        <v>290</v>
      </c>
      <c r="AN86" t="s">
        <v>290</v>
      </c>
      <c r="AO86">
        <v>8</v>
      </c>
      <c r="AP86">
        <v>2</v>
      </c>
      <c r="AQ86">
        <v>13</v>
      </c>
      <c r="AR86">
        <v>16</v>
      </c>
      <c r="AS86">
        <v>0</v>
      </c>
      <c r="AT86">
        <v>0</v>
      </c>
      <c r="AU86">
        <v>17</v>
      </c>
      <c r="AV86">
        <v>29</v>
      </c>
      <c r="AW86">
        <v>42.054622999999999</v>
      </c>
      <c r="AX86">
        <v>-87.830043000000003</v>
      </c>
      <c r="AY86">
        <v>1</v>
      </c>
      <c r="AZ86" t="s">
        <v>16360</v>
      </c>
      <c r="BA86">
        <v>8101</v>
      </c>
      <c r="BB86" t="s">
        <v>16574</v>
      </c>
      <c r="BE86" t="s">
        <v>641</v>
      </c>
      <c r="BF86" t="s">
        <v>288</v>
      </c>
      <c r="BG86" t="s">
        <v>16493</v>
      </c>
      <c r="BH86">
        <v>60714</v>
      </c>
      <c r="BI86" t="s">
        <v>16346</v>
      </c>
      <c r="BJ86" t="s">
        <v>16363</v>
      </c>
    </row>
    <row r="87" spans="1:62">
      <c r="A87" t="s">
        <v>774</v>
      </c>
      <c r="B87" t="s">
        <v>775</v>
      </c>
      <c r="D87" t="s">
        <v>776</v>
      </c>
      <c r="E87" t="s">
        <v>777</v>
      </c>
      <c r="F87" t="s">
        <v>778</v>
      </c>
      <c r="G87" t="s">
        <v>779</v>
      </c>
      <c r="H87" t="s">
        <v>288</v>
      </c>
      <c r="I87">
        <v>60056</v>
      </c>
      <c r="J87">
        <v>8472585254</v>
      </c>
      <c r="K87" t="s">
        <v>146</v>
      </c>
      <c r="L87">
        <v>2</v>
      </c>
      <c r="M87">
        <v>24</v>
      </c>
      <c r="N87">
        <v>6</v>
      </c>
      <c r="O87">
        <v>32</v>
      </c>
      <c r="P87">
        <v>42</v>
      </c>
      <c r="Q87">
        <v>18</v>
      </c>
      <c r="R87">
        <v>16</v>
      </c>
      <c r="S87">
        <v>17</v>
      </c>
      <c r="T87">
        <v>12</v>
      </c>
      <c r="U87">
        <v>7</v>
      </c>
      <c r="V87">
        <v>9</v>
      </c>
      <c r="W87">
        <v>10</v>
      </c>
      <c r="X87">
        <v>12</v>
      </c>
      <c r="Y87">
        <v>33</v>
      </c>
      <c r="Z87" t="s">
        <v>290</v>
      </c>
      <c r="AA87" t="s">
        <v>290</v>
      </c>
      <c r="AB87" t="s">
        <v>290</v>
      </c>
      <c r="AC87" t="s">
        <v>290</v>
      </c>
      <c r="AD87" t="s">
        <v>290</v>
      </c>
      <c r="AE87" t="s">
        <v>290</v>
      </c>
      <c r="AF87" t="s">
        <v>290</v>
      </c>
      <c r="AG87" t="s">
        <v>290</v>
      </c>
      <c r="AH87" t="s">
        <v>290</v>
      </c>
      <c r="AI87" t="s">
        <v>290</v>
      </c>
      <c r="AJ87" t="s">
        <v>290</v>
      </c>
      <c r="AK87">
        <v>1</v>
      </c>
      <c r="AL87">
        <v>70</v>
      </c>
      <c r="AM87">
        <v>5</v>
      </c>
      <c r="AN87" t="s">
        <v>290</v>
      </c>
      <c r="AO87">
        <v>89</v>
      </c>
      <c r="AP87">
        <v>11</v>
      </c>
      <c r="AQ87">
        <v>87</v>
      </c>
      <c r="AR87">
        <v>89</v>
      </c>
      <c r="AS87">
        <v>0</v>
      </c>
      <c r="AT87">
        <v>0</v>
      </c>
      <c r="AU87">
        <v>0</v>
      </c>
      <c r="AV87">
        <v>176</v>
      </c>
      <c r="AW87">
        <v>42.025331000000001</v>
      </c>
      <c r="AX87">
        <v>-87.943467999999996</v>
      </c>
      <c r="AY87">
        <v>1</v>
      </c>
      <c r="AZ87" t="s">
        <v>16343</v>
      </c>
      <c r="BA87">
        <v>501</v>
      </c>
      <c r="BB87" t="s">
        <v>16576</v>
      </c>
      <c r="BE87" t="s">
        <v>779</v>
      </c>
      <c r="BF87" t="s">
        <v>288</v>
      </c>
      <c r="BG87" t="s">
        <v>16493</v>
      </c>
      <c r="BH87">
        <v>60056</v>
      </c>
      <c r="BI87" t="s">
        <v>16346</v>
      </c>
      <c r="BJ87" t="s">
        <v>146</v>
      </c>
    </row>
    <row r="88" spans="1:62">
      <c r="A88" t="s">
        <v>780</v>
      </c>
      <c r="B88" t="s">
        <v>781</v>
      </c>
      <c r="C88" t="s">
        <v>418</v>
      </c>
      <c r="D88" t="s">
        <v>782</v>
      </c>
      <c r="E88" t="s">
        <v>783</v>
      </c>
      <c r="F88" t="s">
        <v>784</v>
      </c>
      <c r="G88" t="s">
        <v>601</v>
      </c>
      <c r="H88" t="s">
        <v>288</v>
      </c>
      <c r="I88">
        <v>60093</v>
      </c>
      <c r="J88">
        <v>8474460031</v>
      </c>
      <c r="K88" t="s">
        <v>146</v>
      </c>
      <c r="L88">
        <v>3</v>
      </c>
      <c r="M88">
        <v>27</v>
      </c>
      <c r="N88">
        <v>7</v>
      </c>
      <c r="O88">
        <v>37</v>
      </c>
      <c r="P88">
        <v>37</v>
      </c>
      <c r="Q88">
        <v>17</v>
      </c>
      <c r="R88">
        <v>27</v>
      </c>
      <c r="S88">
        <v>22</v>
      </c>
      <c r="T88">
        <v>24</v>
      </c>
      <c r="U88">
        <v>27</v>
      </c>
      <c r="V88">
        <v>33</v>
      </c>
      <c r="W88">
        <v>31</v>
      </c>
      <c r="X88">
        <v>11</v>
      </c>
      <c r="Y88">
        <v>34</v>
      </c>
      <c r="Z88" t="s">
        <v>290</v>
      </c>
      <c r="AA88" t="s">
        <v>290</v>
      </c>
      <c r="AB88" t="s">
        <v>290</v>
      </c>
      <c r="AC88" t="s">
        <v>290</v>
      </c>
      <c r="AD88" t="s">
        <v>290</v>
      </c>
      <c r="AE88" t="s">
        <v>290</v>
      </c>
      <c r="AF88" t="s">
        <v>290</v>
      </c>
      <c r="AG88" t="s">
        <v>290</v>
      </c>
      <c r="AH88" t="s">
        <v>290</v>
      </c>
      <c r="AI88" t="s">
        <v>290</v>
      </c>
      <c r="AJ88" t="s">
        <v>290</v>
      </c>
      <c r="AK88" t="s">
        <v>290</v>
      </c>
      <c r="AL88" t="s">
        <v>290</v>
      </c>
      <c r="AM88" t="s">
        <v>290</v>
      </c>
      <c r="AN88" t="s">
        <v>290</v>
      </c>
      <c r="AO88">
        <v>263</v>
      </c>
      <c r="AP88" t="s">
        <v>290</v>
      </c>
      <c r="AQ88">
        <v>122</v>
      </c>
      <c r="AR88">
        <v>141</v>
      </c>
      <c r="AS88">
        <v>0</v>
      </c>
      <c r="AT88">
        <v>0</v>
      </c>
      <c r="AU88">
        <v>0</v>
      </c>
      <c r="AV88">
        <v>263</v>
      </c>
      <c r="AW88">
        <v>42.095616999999997</v>
      </c>
      <c r="AX88">
        <v>-87.733276000000004</v>
      </c>
      <c r="AY88">
        <v>1</v>
      </c>
      <c r="AZ88" t="s">
        <v>16343</v>
      </c>
      <c r="BA88">
        <v>180</v>
      </c>
      <c r="BB88" t="s">
        <v>16578</v>
      </c>
      <c r="BE88" t="s">
        <v>601</v>
      </c>
      <c r="BF88" t="s">
        <v>288</v>
      </c>
      <c r="BG88" t="s">
        <v>16493</v>
      </c>
      <c r="BH88">
        <v>60093</v>
      </c>
      <c r="BI88" t="s">
        <v>16346</v>
      </c>
      <c r="BJ88" t="s">
        <v>146</v>
      </c>
    </row>
    <row r="89" spans="1:62">
      <c r="A89" t="s">
        <v>785</v>
      </c>
      <c r="B89" t="s">
        <v>786</v>
      </c>
      <c r="C89" t="s">
        <v>353</v>
      </c>
      <c r="D89" t="s">
        <v>787</v>
      </c>
      <c r="E89" t="s">
        <v>788</v>
      </c>
      <c r="F89" t="s">
        <v>789</v>
      </c>
      <c r="G89" t="s">
        <v>634</v>
      </c>
      <c r="H89" t="s">
        <v>288</v>
      </c>
      <c r="I89">
        <v>60091</v>
      </c>
      <c r="J89">
        <v>8472567870</v>
      </c>
      <c r="K89" t="s">
        <v>146</v>
      </c>
      <c r="L89">
        <v>1</v>
      </c>
      <c r="M89">
        <v>16</v>
      </c>
      <c r="N89">
        <v>6</v>
      </c>
      <c r="O89">
        <v>23</v>
      </c>
      <c r="P89">
        <v>107</v>
      </c>
      <c r="Q89">
        <v>34</v>
      </c>
      <c r="R89" t="s">
        <v>290</v>
      </c>
      <c r="S89" t="s">
        <v>290</v>
      </c>
      <c r="T89" t="s">
        <v>290</v>
      </c>
      <c r="U89" t="s">
        <v>290</v>
      </c>
      <c r="V89" t="s">
        <v>290</v>
      </c>
      <c r="W89" t="s">
        <v>290</v>
      </c>
      <c r="X89" t="s">
        <v>290</v>
      </c>
      <c r="Y89" t="s">
        <v>290</v>
      </c>
      <c r="Z89" t="s">
        <v>290</v>
      </c>
      <c r="AA89" t="s">
        <v>290</v>
      </c>
      <c r="AB89" t="s">
        <v>290</v>
      </c>
      <c r="AC89" t="s">
        <v>290</v>
      </c>
      <c r="AD89" t="s">
        <v>290</v>
      </c>
      <c r="AE89" t="s">
        <v>290</v>
      </c>
      <c r="AF89" t="s">
        <v>290</v>
      </c>
      <c r="AG89" t="s">
        <v>290</v>
      </c>
      <c r="AH89" t="s">
        <v>290</v>
      </c>
      <c r="AI89" t="s">
        <v>290</v>
      </c>
      <c r="AJ89" t="s">
        <v>290</v>
      </c>
      <c r="AK89" t="s">
        <v>290</v>
      </c>
      <c r="AL89">
        <v>3</v>
      </c>
      <c r="AM89">
        <v>1</v>
      </c>
      <c r="AN89" t="s">
        <v>290</v>
      </c>
      <c r="AO89">
        <v>125</v>
      </c>
      <c r="AP89">
        <v>12</v>
      </c>
      <c r="AQ89">
        <v>74</v>
      </c>
      <c r="AR89">
        <v>67</v>
      </c>
      <c r="AS89">
        <v>0</v>
      </c>
      <c r="AT89">
        <v>0</v>
      </c>
      <c r="AU89">
        <v>3</v>
      </c>
      <c r="AV89">
        <v>141</v>
      </c>
      <c r="AW89">
        <v>42.079430000000002</v>
      </c>
      <c r="AX89">
        <v>-87.720755999999994</v>
      </c>
      <c r="AY89">
        <v>1</v>
      </c>
      <c r="AZ89" t="s">
        <v>16343</v>
      </c>
      <c r="BA89">
        <v>1740</v>
      </c>
      <c r="BB89" t="s">
        <v>16580</v>
      </c>
      <c r="BE89" t="s">
        <v>634</v>
      </c>
      <c r="BF89" t="s">
        <v>288</v>
      </c>
      <c r="BG89" t="s">
        <v>16493</v>
      </c>
      <c r="BH89">
        <v>60091</v>
      </c>
      <c r="BI89" t="s">
        <v>16346</v>
      </c>
      <c r="BJ89" t="s">
        <v>146</v>
      </c>
    </row>
    <row r="90" spans="1:62">
      <c r="A90" t="s">
        <v>790</v>
      </c>
      <c r="B90" t="s">
        <v>791</v>
      </c>
      <c r="C90" t="s">
        <v>353</v>
      </c>
      <c r="D90" t="s">
        <v>787</v>
      </c>
      <c r="E90" t="s">
        <v>788</v>
      </c>
      <c r="F90" t="s">
        <v>792</v>
      </c>
      <c r="G90" t="s">
        <v>634</v>
      </c>
      <c r="H90" t="s">
        <v>288</v>
      </c>
      <c r="I90">
        <v>60091</v>
      </c>
      <c r="J90">
        <v>8472560644</v>
      </c>
      <c r="K90" t="s">
        <v>146</v>
      </c>
      <c r="L90">
        <v>4</v>
      </c>
      <c r="M90">
        <v>46</v>
      </c>
      <c r="N90">
        <v>9</v>
      </c>
      <c r="O90">
        <v>59</v>
      </c>
      <c r="P90" t="s">
        <v>290</v>
      </c>
      <c r="Q90">
        <v>34</v>
      </c>
      <c r="R90">
        <v>50</v>
      </c>
      <c r="S90">
        <v>50</v>
      </c>
      <c r="T90">
        <v>49</v>
      </c>
      <c r="U90">
        <v>51</v>
      </c>
      <c r="V90">
        <v>51</v>
      </c>
      <c r="W90">
        <v>52</v>
      </c>
      <c r="X90">
        <v>62</v>
      </c>
      <c r="Y90">
        <v>44</v>
      </c>
      <c r="Z90" t="s">
        <v>290</v>
      </c>
      <c r="AA90" t="s">
        <v>290</v>
      </c>
      <c r="AB90" t="s">
        <v>290</v>
      </c>
      <c r="AC90" t="s">
        <v>290</v>
      </c>
      <c r="AD90" t="s">
        <v>290</v>
      </c>
      <c r="AE90" t="s">
        <v>290</v>
      </c>
      <c r="AF90" t="s">
        <v>290</v>
      </c>
      <c r="AG90" t="s">
        <v>290</v>
      </c>
      <c r="AH90" t="s">
        <v>290</v>
      </c>
      <c r="AI90" t="s">
        <v>290</v>
      </c>
      <c r="AJ90">
        <v>4</v>
      </c>
      <c r="AK90" t="s">
        <v>290</v>
      </c>
      <c r="AL90">
        <v>5</v>
      </c>
      <c r="AM90">
        <v>3</v>
      </c>
      <c r="AN90" t="s">
        <v>290</v>
      </c>
      <c r="AO90">
        <v>414</v>
      </c>
      <c r="AP90">
        <v>17</v>
      </c>
      <c r="AQ90">
        <v>228</v>
      </c>
      <c r="AR90">
        <v>215</v>
      </c>
      <c r="AS90">
        <v>0</v>
      </c>
      <c r="AT90">
        <v>0</v>
      </c>
      <c r="AU90">
        <v>10</v>
      </c>
      <c r="AV90">
        <v>443</v>
      </c>
      <c r="AW90">
        <v>42.074288000000003</v>
      </c>
      <c r="AX90">
        <v>-87.699956</v>
      </c>
      <c r="AY90">
        <v>1</v>
      </c>
      <c r="AZ90" t="s">
        <v>16343</v>
      </c>
      <c r="BA90">
        <v>808</v>
      </c>
      <c r="BB90" t="s">
        <v>16582</v>
      </c>
      <c r="BE90" t="s">
        <v>634</v>
      </c>
      <c r="BF90" t="s">
        <v>288</v>
      </c>
      <c r="BG90" t="s">
        <v>16493</v>
      </c>
      <c r="BH90">
        <v>60091</v>
      </c>
      <c r="BI90" t="s">
        <v>16346</v>
      </c>
      <c r="BJ90" t="s">
        <v>146</v>
      </c>
    </row>
    <row r="91" spans="1:62">
      <c r="A91" t="s">
        <v>793</v>
      </c>
      <c r="B91" t="s">
        <v>794</v>
      </c>
      <c r="D91" t="s">
        <v>16583</v>
      </c>
      <c r="E91" t="s">
        <v>16584</v>
      </c>
      <c r="F91" t="s">
        <v>797</v>
      </c>
      <c r="G91" t="s">
        <v>634</v>
      </c>
      <c r="H91" t="s">
        <v>288</v>
      </c>
      <c r="I91">
        <v>60091</v>
      </c>
      <c r="J91">
        <v>8474255869</v>
      </c>
      <c r="K91" t="s">
        <v>146</v>
      </c>
      <c r="L91">
        <v>4</v>
      </c>
      <c r="M91">
        <v>38</v>
      </c>
      <c r="N91">
        <v>5</v>
      </c>
      <c r="O91">
        <v>47</v>
      </c>
      <c r="P91">
        <v>19</v>
      </c>
      <c r="Q91">
        <v>14</v>
      </c>
      <c r="R91">
        <v>9</v>
      </c>
      <c r="S91">
        <v>16</v>
      </c>
      <c r="T91">
        <v>13</v>
      </c>
      <c r="U91">
        <v>17</v>
      </c>
      <c r="V91">
        <v>13</v>
      </c>
      <c r="W91">
        <v>27</v>
      </c>
      <c r="X91">
        <v>31</v>
      </c>
      <c r="Y91">
        <v>27</v>
      </c>
      <c r="Z91" t="s">
        <v>290</v>
      </c>
      <c r="AA91" t="s">
        <v>290</v>
      </c>
      <c r="AB91" t="s">
        <v>290</v>
      </c>
      <c r="AC91" t="s">
        <v>290</v>
      </c>
      <c r="AD91" t="s">
        <v>290</v>
      </c>
      <c r="AE91" t="s">
        <v>290</v>
      </c>
      <c r="AF91" t="s">
        <v>290</v>
      </c>
      <c r="AG91" t="s">
        <v>290</v>
      </c>
      <c r="AH91" t="s">
        <v>290</v>
      </c>
      <c r="AI91" t="s">
        <v>290</v>
      </c>
      <c r="AJ91">
        <v>8</v>
      </c>
      <c r="AK91" t="s">
        <v>290</v>
      </c>
      <c r="AL91">
        <v>11</v>
      </c>
      <c r="AM91">
        <v>19</v>
      </c>
      <c r="AN91" t="s">
        <v>290</v>
      </c>
      <c r="AO91">
        <v>114</v>
      </c>
      <c r="AP91">
        <v>34</v>
      </c>
      <c r="AQ91">
        <v>86</v>
      </c>
      <c r="AR91">
        <v>100</v>
      </c>
      <c r="AS91">
        <v>0</v>
      </c>
      <c r="AT91">
        <v>0</v>
      </c>
      <c r="AU91">
        <v>76</v>
      </c>
      <c r="AV91">
        <v>186</v>
      </c>
      <c r="AW91">
        <v>42.070400999999997</v>
      </c>
      <c r="AX91">
        <v>-87.684207999999998</v>
      </c>
      <c r="AY91">
        <v>1</v>
      </c>
      <c r="AZ91" t="s">
        <v>16343</v>
      </c>
      <c r="BA91">
        <v>201</v>
      </c>
      <c r="BB91" t="s">
        <v>16586</v>
      </c>
      <c r="BE91" t="s">
        <v>634</v>
      </c>
      <c r="BF91" t="s">
        <v>288</v>
      </c>
      <c r="BG91" t="s">
        <v>16493</v>
      </c>
      <c r="BH91">
        <v>60091</v>
      </c>
      <c r="BI91" t="s">
        <v>16346</v>
      </c>
      <c r="BJ91" t="s">
        <v>146</v>
      </c>
    </row>
    <row r="92" spans="1:62">
      <c r="A92" t="s">
        <v>798</v>
      </c>
      <c r="B92" t="s">
        <v>799</v>
      </c>
      <c r="C92" t="s">
        <v>353</v>
      </c>
      <c r="D92" t="s">
        <v>800</v>
      </c>
      <c r="E92" t="s">
        <v>801</v>
      </c>
      <c r="F92" t="s">
        <v>802</v>
      </c>
      <c r="G92" t="s">
        <v>574</v>
      </c>
      <c r="H92" t="s">
        <v>288</v>
      </c>
      <c r="I92">
        <v>60203</v>
      </c>
      <c r="J92">
        <v>8479721003</v>
      </c>
      <c r="K92" t="s">
        <v>146</v>
      </c>
      <c r="L92">
        <v>4</v>
      </c>
      <c r="M92">
        <v>16</v>
      </c>
      <c r="N92">
        <v>1</v>
      </c>
      <c r="O92">
        <v>21</v>
      </c>
      <c r="P92">
        <v>19</v>
      </c>
      <c r="Q92">
        <v>21</v>
      </c>
      <c r="R92">
        <v>17</v>
      </c>
      <c r="S92">
        <v>14</v>
      </c>
      <c r="T92">
        <v>16</v>
      </c>
      <c r="U92">
        <v>29</v>
      </c>
      <c r="V92">
        <v>10</v>
      </c>
      <c r="W92">
        <v>20</v>
      </c>
      <c r="X92">
        <v>15</v>
      </c>
      <c r="Y92">
        <v>24</v>
      </c>
      <c r="Z92" t="s">
        <v>290</v>
      </c>
      <c r="AA92" t="s">
        <v>290</v>
      </c>
      <c r="AB92" t="s">
        <v>290</v>
      </c>
      <c r="AC92" t="s">
        <v>290</v>
      </c>
      <c r="AD92" t="s">
        <v>290</v>
      </c>
      <c r="AE92" t="s">
        <v>290</v>
      </c>
      <c r="AF92" t="s">
        <v>290</v>
      </c>
      <c r="AG92" t="s">
        <v>290</v>
      </c>
      <c r="AH92" t="s">
        <v>290</v>
      </c>
      <c r="AI92" t="s">
        <v>290</v>
      </c>
      <c r="AJ92">
        <v>11</v>
      </c>
      <c r="AK92" t="s">
        <v>290</v>
      </c>
      <c r="AL92">
        <v>17</v>
      </c>
      <c r="AM92">
        <v>8</v>
      </c>
      <c r="AN92" t="s">
        <v>290</v>
      </c>
      <c r="AO92">
        <v>133</v>
      </c>
      <c r="AP92">
        <v>16</v>
      </c>
      <c r="AQ92">
        <v>93</v>
      </c>
      <c r="AR92">
        <v>92</v>
      </c>
      <c r="AS92">
        <v>0</v>
      </c>
      <c r="AT92">
        <v>0</v>
      </c>
      <c r="AU92">
        <v>49</v>
      </c>
      <c r="AV92">
        <v>185</v>
      </c>
      <c r="AW92">
        <v>42.049438000000002</v>
      </c>
      <c r="AX92">
        <v>-87.719977999999998</v>
      </c>
      <c r="AY92">
        <v>1</v>
      </c>
      <c r="AZ92" t="s">
        <v>16343</v>
      </c>
      <c r="BA92">
        <v>9245</v>
      </c>
      <c r="BB92" t="s">
        <v>16588</v>
      </c>
      <c r="BE92" t="s">
        <v>574</v>
      </c>
      <c r="BF92" t="s">
        <v>288</v>
      </c>
      <c r="BG92" t="s">
        <v>16493</v>
      </c>
      <c r="BH92">
        <v>60203</v>
      </c>
      <c r="BI92" t="s">
        <v>16346</v>
      </c>
      <c r="BJ92" t="s">
        <v>146</v>
      </c>
    </row>
    <row r="93" spans="1:62">
      <c r="A93" t="s">
        <v>804</v>
      </c>
      <c r="B93" t="s">
        <v>805</v>
      </c>
      <c r="C93" t="s">
        <v>283</v>
      </c>
      <c r="D93" t="s">
        <v>16592</v>
      </c>
      <c r="E93" t="s">
        <v>16593</v>
      </c>
      <c r="F93" t="s">
        <v>808</v>
      </c>
      <c r="G93" t="s">
        <v>809</v>
      </c>
      <c r="H93" t="s">
        <v>288</v>
      </c>
      <c r="I93">
        <v>60070</v>
      </c>
      <c r="J93">
        <v>8472555538</v>
      </c>
      <c r="K93" t="s">
        <v>146</v>
      </c>
      <c r="L93">
        <v>1</v>
      </c>
      <c r="M93">
        <v>12</v>
      </c>
      <c r="N93">
        <v>7</v>
      </c>
      <c r="O93">
        <v>20</v>
      </c>
      <c r="P93" t="s">
        <v>290</v>
      </c>
      <c r="Q93">
        <v>15</v>
      </c>
      <c r="R93">
        <v>20</v>
      </c>
      <c r="S93">
        <v>15</v>
      </c>
      <c r="T93">
        <v>10</v>
      </c>
      <c r="U93">
        <v>14</v>
      </c>
      <c r="V93">
        <v>10</v>
      </c>
      <c r="W93">
        <v>10</v>
      </c>
      <c r="X93">
        <v>14</v>
      </c>
      <c r="Y93">
        <v>14</v>
      </c>
      <c r="Z93" t="s">
        <v>290</v>
      </c>
      <c r="AA93" t="s">
        <v>290</v>
      </c>
      <c r="AB93" t="s">
        <v>290</v>
      </c>
      <c r="AC93" t="s">
        <v>290</v>
      </c>
      <c r="AD93">
        <v>15</v>
      </c>
      <c r="AE93" t="s">
        <v>290</v>
      </c>
      <c r="AF93" t="s">
        <v>290</v>
      </c>
      <c r="AG93">
        <v>1</v>
      </c>
      <c r="AH93">
        <v>9</v>
      </c>
      <c r="AI93" t="s">
        <v>290</v>
      </c>
      <c r="AJ93">
        <v>14</v>
      </c>
      <c r="AK93">
        <v>1</v>
      </c>
      <c r="AL93">
        <v>12</v>
      </c>
      <c r="AM93">
        <v>3</v>
      </c>
      <c r="AN93">
        <v>1</v>
      </c>
      <c r="AO93">
        <v>116</v>
      </c>
      <c r="AP93" t="s">
        <v>290</v>
      </c>
      <c r="AQ93">
        <v>78</v>
      </c>
      <c r="AR93">
        <v>69</v>
      </c>
      <c r="AS93">
        <v>0</v>
      </c>
      <c r="AT93">
        <v>0</v>
      </c>
      <c r="AU93">
        <v>50</v>
      </c>
      <c r="AV93">
        <v>147</v>
      </c>
      <c r="AW93">
        <v>42.103946999999998</v>
      </c>
      <c r="AX93">
        <v>-87.925763000000003</v>
      </c>
      <c r="AY93">
        <v>1</v>
      </c>
      <c r="AZ93" t="s">
        <v>16343</v>
      </c>
      <c r="BA93">
        <v>411</v>
      </c>
      <c r="BB93" t="s">
        <v>16595</v>
      </c>
      <c r="BE93" t="s">
        <v>809</v>
      </c>
      <c r="BF93" t="s">
        <v>288</v>
      </c>
      <c r="BG93" t="s">
        <v>16493</v>
      </c>
      <c r="BH93">
        <v>60070</v>
      </c>
      <c r="BI93" t="s">
        <v>16346</v>
      </c>
      <c r="BJ93" t="s">
        <v>146</v>
      </c>
    </row>
    <row r="94" spans="1:62">
      <c r="A94" t="s">
        <v>811</v>
      </c>
      <c r="B94" t="s">
        <v>812</v>
      </c>
      <c r="D94" t="s">
        <v>478</v>
      </c>
      <c r="E94" t="s">
        <v>813</v>
      </c>
      <c r="F94" t="s">
        <v>814</v>
      </c>
      <c r="G94" t="s">
        <v>728</v>
      </c>
      <c r="H94" t="s">
        <v>288</v>
      </c>
      <c r="I94">
        <v>60068</v>
      </c>
      <c r="J94">
        <v>8478256366</v>
      </c>
      <c r="K94" t="s">
        <v>146</v>
      </c>
      <c r="L94">
        <v>2</v>
      </c>
      <c r="M94">
        <v>38</v>
      </c>
      <c r="N94">
        <v>19</v>
      </c>
      <c r="O94">
        <v>59</v>
      </c>
      <c r="P94">
        <v>63</v>
      </c>
      <c r="Q94">
        <v>67</v>
      </c>
      <c r="R94">
        <v>61</v>
      </c>
      <c r="S94">
        <v>64</v>
      </c>
      <c r="T94">
        <v>39</v>
      </c>
      <c r="U94">
        <v>60</v>
      </c>
      <c r="V94">
        <v>42</v>
      </c>
      <c r="W94">
        <v>62</v>
      </c>
      <c r="X94">
        <v>54</v>
      </c>
      <c r="Y94">
        <v>63</v>
      </c>
      <c r="Z94" t="s">
        <v>290</v>
      </c>
      <c r="AA94" t="s">
        <v>290</v>
      </c>
      <c r="AB94" t="s">
        <v>290</v>
      </c>
      <c r="AC94" t="s">
        <v>290</v>
      </c>
      <c r="AD94">
        <v>44</v>
      </c>
      <c r="AE94" t="s">
        <v>290</v>
      </c>
      <c r="AF94" t="s">
        <v>290</v>
      </c>
      <c r="AG94" t="s">
        <v>290</v>
      </c>
      <c r="AH94" t="s">
        <v>290</v>
      </c>
      <c r="AI94" t="s">
        <v>290</v>
      </c>
      <c r="AJ94">
        <v>61</v>
      </c>
      <c r="AK94" t="s">
        <v>290</v>
      </c>
      <c r="AL94">
        <v>15</v>
      </c>
      <c r="AM94" t="s">
        <v>290</v>
      </c>
      <c r="AN94">
        <v>4</v>
      </c>
      <c r="AO94">
        <v>513</v>
      </c>
      <c r="AP94">
        <v>26</v>
      </c>
      <c r="AQ94">
        <v>314</v>
      </c>
      <c r="AR94">
        <v>305</v>
      </c>
      <c r="AS94">
        <v>0</v>
      </c>
      <c r="AT94">
        <v>0</v>
      </c>
      <c r="AU94">
        <v>0</v>
      </c>
      <c r="AV94">
        <v>619</v>
      </c>
      <c r="AW94">
        <v>42.009141999999997</v>
      </c>
      <c r="AX94">
        <v>-87.826958000000005</v>
      </c>
      <c r="AY94">
        <v>1</v>
      </c>
      <c r="AZ94" t="s">
        <v>16343</v>
      </c>
      <c r="BA94">
        <v>140</v>
      </c>
      <c r="BB94" t="s">
        <v>16597</v>
      </c>
      <c r="BE94" t="s">
        <v>728</v>
      </c>
      <c r="BF94" t="s">
        <v>288</v>
      </c>
      <c r="BG94" t="s">
        <v>16493</v>
      </c>
      <c r="BH94">
        <v>60068</v>
      </c>
      <c r="BI94" t="s">
        <v>16346</v>
      </c>
      <c r="BJ94" t="s">
        <v>146</v>
      </c>
    </row>
    <row r="95" spans="1:62">
      <c r="A95" t="s">
        <v>815</v>
      </c>
      <c r="B95" t="s">
        <v>816</v>
      </c>
      <c r="D95" t="s">
        <v>817</v>
      </c>
      <c r="E95" t="s">
        <v>818</v>
      </c>
      <c r="F95" t="s">
        <v>819</v>
      </c>
      <c r="G95" t="s">
        <v>728</v>
      </c>
      <c r="H95" t="s">
        <v>288</v>
      </c>
      <c r="I95">
        <v>60068</v>
      </c>
      <c r="J95">
        <v>8478252500</v>
      </c>
      <c r="K95" t="s">
        <v>146</v>
      </c>
      <c r="L95">
        <v>2</v>
      </c>
      <c r="M95">
        <v>35</v>
      </c>
      <c r="N95">
        <v>12</v>
      </c>
      <c r="O95">
        <v>49</v>
      </c>
      <c r="P95">
        <v>57</v>
      </c>
      <c r="Q95">
        <v>53</v>
      </c>
      <c r="R95">
        <v>52</v>
      </c>
      <c r="S95">
        <v>58</v>
      </c>
      <c r="T95">
        <v>40</v>
      </c>
      <c r="U95">
        <v>36</v>
      </c>
      <c r="V95">
        <v>53</v>
      </c>
      <c r="W95">
        <v>39</v>
      </c>
      <c r="X95">
        <v>60</v>
      </c>
      <c r="Y95">
        <v>47</v>
      </c>
      <c r="Z95" t="s">
        <v>290</v>
      </c>
      <c r="AA95" t="s">
        <v>290</v>
      </c>
      <c r="AB95" t="s">
        <v>290</v>
      </c>
      <c r="AC95" t="s">
        <v>290</v>
      </c>
      <c r="AD95" t="s">
        <v>290</v>
      </c>
      <c r="AE95" t="s">
        <v>290</v>
      </c>
      <c r="AF95" t="s">
        <v>290</v>
      </c>
      <c r="AG95" t="s">
        <v>290</v>
      </c>
      <c r="AH95" t="s">
        <v>290</v>
      </c>
      <c r="AI95" t="s">
        <v>290</v>
      </c>
      <c r="AJ95" t="s">
        <v>290</v>
      </c>
      <c r="AK95">
        <v>2</v>
      </c>
      <c r="AL95">
        <v>10</v>
      </c>
      <c r="AM95">
        <v>3</v>
      </c>
      <c r="AN95">
        <v>2</v>
      </c>
      <c r="AO95">
        <v>456</v>
      </c>
      <c r="AP95">
        <v>22</v>
      </c>
      <c r="AQ95">
        <v>252</v>
      </c>
      <c r="AR95">
        <v>243</v>
      </c>
      <c r="AS95">
        <v>0</v>
      </c>
      <c r="AT95">
        <v>0</v>
      </c>
      <c r="AU95">
        <v>0</v>
      </c>
      <c r="AV95">
        <v>495</v>
      </c>
      <c r="AW95">
        <v>41.994174000000001</v>
      </c>
      <c r="AX95">
        <v>-87.836663999999999</v>
      </c>
      <c r="AY95">
        <v>1</v>
      </c>
      <c r="AZ95" t="s">
        <v>16360</v>
      </c>
      <c r="BA95">
        <v>1352</v>
      </c>
      <c r="BB95" t="s">
        <v>16599</v>
      </c>
      <c r="BE95" t="s">
        <v>728</v>
      </c>
      <c r="BF95" t="s">
        <v>288</v>
      </c>
      <c r="BG95" t="s">
        <v>16493</v>
      </c>
      <c r="BH95">
        <v>60068</v>
      </c>
      <c r="BI95" t="s">
        <v>16346</v>
      </c>
      <c r="BJ95" t="s">
        <v>16363</v>
      </c>
    </row>
    <row r="96" spans="1:62">
      <c r="A96" t="s">
        <v>820</v>
      </c>
      <c r="B96" t="s">
        <v>821</v>
      </c>
      <c r="C96" t="s">
        <v>314</v>
      </c>
      <c r="D96" t="s">
        <v>822</v>
      </c>
      <c r="E96" t="s">
        <v>823</v>
      </c>
      <c r="F96" t="s">
        <v>824</v>
      </c>
      <c r="G96" t="s">
        <v>825</v>
      </c>
      <c r="H96" t="s">
        <v>288</v>
      </c>
      <c r="I96">
        <v>60015</v>
      </c>
      <c r="J96">
        <v>8474706700</v>
      </c>
      <c r="K96" t="s">
        <v>146</v>
      </c>
      <c r="L96">
        <v>9</v>
      </c>
      <c r="M96">
        <v>29</v>
      </c>
      <c r="N96">
        <v>18.5</v>
      </c>
      <c r="O96">
        <v>56.5</v>
      </c>
      <c r="P96" t="s">
        <v>290</v>
      </c>
      <c r="Q96" t="s">
        <v>290</v>
      </c>
      <c r="R96" t="s">
        <v>290</v>
      </c>
      <c r="S96" t="s">
        <v>290</v>
      </c>
      <c r="T96" t="s">
        <v>290</v>
      </c>
      <c r="U96" t="s">
        <v>290</v>
      </c>
      <c r="V96" t="s">
        <v>290</v>
      </c>
      <c r="W96" t="s">
        <v>290</v>
      </c>
      <c r="X96" t="s">
        <v>290</v>
      </c>
      <c r="Y96" t="s">
        <v>290</v>
      </c>
      <c r="Z96">
        <v>33</v>
      </c>
      <c r="AA96">
        <v>43</v>
      </c>
      <c r="AB96">
        <v>41</v>
      </c>
      <c r="AC96">
        <v>51</v>
      </c>
      <c r="AD96" t="s">
        <v>290</v>
      </c>
      <c r="AE96" t="s">
        <v>290</v>
      </c>
      <c r="AF96" t="s">
        <v>290</v>
      </c>
      <c r="AG96" t="s">
        <v>290</v>
      </c>
      <c r="AH96" t="s">
        <v>290</v>
      </c>
      <c r="AI96" t="s">
        <v>290</v>
      </c>
      <c r="AJ96">
        <v>3</v>
      </c>
      <c r="AK96" t="s">
        <v>290</v>
      </c>
      <c r="AL96">
        <v>1</v>
      </c>
      <c r="AM96">
        <v>2</v>
      </c>
      <c r="AN96" t="s">
        <v>290</v>
      </c>
      <c r="AO96">
        <v>161</v>
      </c>
      <c r="AP96">
        <v>1</v>
      </c>
      <c r="AQ96">
        <v>84</v>
      </c>
      <c r="AR96">
        <v>84</v>
      </c>
      <c r="AS96">
        <v>25</v>
      </c>
      <c r="AT96">
        <v>28</v>
      </c>
      <c r="AU96">
        <v>0</v>
      </c>
      <c r="AV96">
        <v>168</v>
      </c>
      <c r="AW96">
        <v>42.153021000000003</v>
      </c>
      <c r="AX96">
        <v>-87.855148</v>
      </c>
      <c r="AY96">
        <v>0.9</v>
      </c>
      <c r="AZ96" t="s">
        <v>16360</v>
      </c>
      <c r="BA96">
        <v>1095</v>
      </c>
      <c r="BB96" t="s">
        <v>16601</v>
      </c>
      <c r="BE96" t="s">
        <v>825</v>
      </c>
      <c r="BF96" t="s">
        <v>288</v>
      </c>
      <c r="BG96" t="s">
        <v>16602</v>
      </c>
      <c r="BH96">
        <v>60015</v>
      </c>
      <c r="BI96" t="s">
        <v>16346</v>
      </c>
      <c r="BJ96" t="s">
        <v>16363</v>
      </c>
    </row>
    <row r="97" spans="1:62">
      <c r="A97" t="s">
        <v>826</v>
      </c>
      <c r="B97" t="s">
        <v>827</v>
      </c>
      <c r="D97" t="s">
        <v>828</v>
      </c>
      <c r="E97" t="s">
        <v>829</v>
      </c>
      <c r="F97" t="s">
        <v>830</v>
      </c>
      <c r="G97" t="s">
        <v>831</v>
      </c>
      <c r="H97" t="s">
        <v>288</v>
      </c>
      <c r="I97">
        <v>60133</v>
      </c>
      <c r="J97">
        <v>6302703130</v>
      </c>
      <c r="K97" t="s">
        <v>146</v>
      </c>
      <c r="L97">
        <v>0</v>
      </c>
      <c r="M97">
        <v>13</v>
      </c>
      <c r="N97">
        <v>6</v>
      </c>
      <c r="O97">
        <v>19</v>
      </c>
      <c r="P97">
        <v>25</v>
      </c>
      <c r="Q97">
        <v>15</v>
      </c>
      <c r="R97">
        <v>13</v>
      </c>
      <c r="S97">
        <v>8</v>
      </c>
      <c r="T97">
        <v>8</v>
      </c>
      <c r="U97">
        <v>7</v>
      </c>
      <c r="V97">
        <v>3</v>
      </c>
      <c r="W97">
        <v>1</v>
      </c>
      <c r="X97" t="s">
        <v>290</v>
      </c>
      <c r="Y97" t="s">
        <v>290</v>
      </c>
      <c r="Z97" t="s">
        <v>290</v>
      </c>
      <c r="AA97" t="s">
        <v>290</v>
      </c>
      <c r="AB97" t="s">
        <v>290</v>
      </c>
      <c r="AC97" t="s">
        <v>290</v>
      </c>
      <c r="AD97" t="s">
        <v>290</v>
      </c>
      <c r="AE97" t="s">
        <v>290</v>
      </c>
      <c r="AF97" t="s">
        <v>290</v>
      </c>
      <c r="AG97" t="s">
        <v>290</v>
      </c>
      <c r="AH97" t="s">
        <v>290</v>
      </c>
      <c r="AI97" t="s">
        <v>290</v>
      </c>
      <c r="AJ97" t="s">
        <v>290</v>
      </c>
      <c r="AK97" t="s">
        <v>290</v>
      </c>
      <c r="AL97">
        <v>65</v>
      </c>
      <c r="AM97">
        <v>1</v>
      </c>
      <c r="AN97" t="s">
        <v>290</v>
      </c>
      <c r="AO97">
        <v>14</v>
      </c>
      <c r="AP97" t="s">
        <v>290</v>
      </c>
      <c r="AQ97">
        <v>44</v>
      </c>
      <c r="AR97">
        <v>36</v>
      </c>
      <c r="AS97">
        <v>0</v>
      </c>
      <c r="AT97">
        <v>0</v>
      </c>
      <c r="AU97">
        <v>4</v>
      </c>
      <c r="AV97">
        <v>80</v>
      </c>
      <c r="AW97">
        <v>42.009180999999998</v>
      </c>
      <c r="AX97">
        <v>-88.148377999999994</v>
      </c>
      <c r="AY97">
        <v>1</v>
      </c>
      <c r="AZ97" t="s">
        <v>16360</v>
      </c>
      <c r="BA97">
        <v>7455</v>
      </c>
      <c r="BB97" t="s">
        <v>16604</v>
      </c>
      <c r="BE97" t="s">
        <v>831</v>
      </c>
      <c r="BF97" t="s">
        <v>288</v>
      </c>
      <c r="BG97" t="s">
        <v>16493</v>
      </c>
      <c r="BH97">
        <v>60133</v>
      </c>
      <c r="BI97" t="s">
        <v>16346</v>
      </c>
      <c r="BJ97" t="s">
        <v>16363</v>
      </c>
    </row>
    <row r="98" spans="1:62">
      <c r="A98" t="s">
        <v>833</v>
      </c>
      <c r="B98" t="s">
        <v>834</v>
      </c>
      <c r="C98" t="s">
        <v>353</v>
      </c>
      <c r="D98" t="s">
        <v>478</v>
      </c>
      <c r="E98" t="s">
        <v>835</v>
      </c>
      <c r="F98" t="s">
        <v>836</v>
      </c>
      <c r="G98" t="s">
        <v>721</v>
      </c>
      <c r="H98" t="s">
        <v>288</v>
      </c>
      <c r="I98">
        <v>60067</v>
      </c>
      <c r="J98">
        <v>8473591820</v>
      </c>
      <c r="K98" t="s">
        <v>146</v>
      </c>
      <c r="L98">
        <v>1.5</v>
      </c>
      <c r="M98">
        <v>29.5</v>
      </c>
      <c r="N98">
        <v>12.5</v>
      </c>
      <c r="O98">
        <v>43.5</v>
      </c>
      <c r="P98">
        <v>42</v>
      </c>
      <c r="Q98">
        <v>35</v>
      </c>
      <c r="R98">
        <v>39</v>
      </c>
      <c r="S98">
        <v>30</v>
      </c>
      <c r="T98">
        <v>27</v>
      </c>
      <c r="U98">
        <v>38</v>
      </c>
      <c r="V98">
        <v>25</v>
      </c>
      <c r="W98">
        <v>35</v>
      </c>
      <c r="X98">
        <v>20</v>
      </c>
      <c r="Y98">
        <v>17</v>
      </c>
      <c r="Z98" t="s">
        <v>290</v>
      </c>
      <c r="AA98" t="s">
        <v>290</v>
      </c>
      <c r="AB98" t="s">
        <v>290</v>
      </c>
      <c r="AC98" t="s">
        <v>290</v>
      </c>
      <c r="AD98" t="s">
        <v>290</v>
      </c>
      <c r="AE98" t="s">
        <v>290</v>
      </c>
      <c r="AF98" t="s">
        <v>290</v>
      </c>
      <c r="AG98">
        <v>3</v>
      </c>
      <c r="AH98">
        <v>44</v>
      </c>
      <c r="AI98" t="s">
        <v>290</v>
      </c>
      <c r="AJ98" t="s">
        <v>290</v>
      </c>
      <c r="AK98" t="s">
        <v>290</v>
      </c>
      <c r="AL98">
        <v>18</v>
      </c>
      <c r="AM98">
        <v>2</v>
      </c>
      <c r="AN98" t="s">
        <v>290</v>
      </c>
      <c r="AO98">
        <v>304</v>
      </c>
      <c r="AP98">
        <v>31</v>
      </c>
      <c r="AQ98">
        <v>185</v>
      </c>
      <c r="AR98">
        <v>170</v>
      </c>
      <c r="AS98">
        <v>0</v>
      </c>
      <c r="AT98">
        <v>0</v>
      </c>
      <c r="AU98">
        <v>10</v>
      </c>
      <c r="AV98">
        <v>355</v>
      </c>
      <c r="AW98">
        <v>42.118780999999998</v>
      </c>
      <c r="AX98">
        <v>-88.040651999999994</v>
      </c>
      <c r="AY98">
        <v>1</v>
      </c>
      <c r="AZ98" t="s">
        <v>16343</v>
      </c>
      <c r="BA98">
        <v>445</v>
      </c>
      <c r="BB98" t="s">
        <v>16606</v>
      </c>
      <c r="BE98" t="s">
        <v>721</v>
      </c>
      <c r="BF98" t="s">
        <v>288</v>
      </c>
      <c r="BG98" t="s">
        <v>16493</v>
      </c>
      <c r="BH98">
        <v>60067</v>
      </c>
      <c r="BI98" t="s">
        <v>16346</v>
      </c>
      <c r="BJ98" t="s">
        <v>146</v>
      </c>
    </row>
    <row r="99" spans="1:62">
      <c r="A99" t="s">
        <v>837</v>
      </c>
      <c r="B99" t="s">
        <v>838</v>
      </c>
      <c r="D99" t="s">
        <v>478</v>
      </c>
      <c r="E99" t="s">
        <v>16607</v>
      </c>
      <c r="F99" t="s">
        <v>841</v>
      </c>
      <c r="G99" t="s">
        <v>721</v>
      </c>
      <c r="H99" t="s">
        <v>288</v>
      </c>
      <c r="I99">
        <v>60074</v>
      </c>
      <c r="J99">
        <v>8473582110</v>
      </c>
      <c r="K99" t="s">
        <v>146</v>
      </c>
      <c r="L99">
        <v>3</v>
      </c>
      <c r="M99">
        <v>17</v>
      </c>
      <c r="N99">
        <v>12</v>
      </c>
      <c r="O99">
        <v>32</v>
      </c>
      <c r="P99">
        <v>28</v>
      </c>
      <c r="Q99">
        <v>22</v>
      </c>
      <c r="R99">
        <v>20</v>
      </c>
      <c r="S99">
        <v>16</v>
      </c>
      <c r="T99">
        <v>17</v>
      </c>
      <c r="U99">
        <v>13</v>
      </c>
      <c r="V99">
        <v>19</v>
      </c>
      <c r="W99">
        <v>24</v>
      </c>
      <c r="X99">
        <v>22</v>
      </c>
      <c r="Y99">
        <v>20</v>
      </c>
      <c r="Z99" t="s">
        <v>290</v>
      </c>
      <c r="AA99" t="s">
        <v>290</v>
      </c>
      <c r="AB99" t="s">
        <v>290</v>
      </c>
      <c r="AC99" t="s">
        <v>290</v>
      </c>
      <c r="AD99" t="s">
        <v>290</v>
      </c>
      <c r="AE99" t="s">
        <v>290</v>
      </c>
      <c r="AF99" t="s">
        <v>290</v>
      </c>
      <c r="AG99" t="s">
        <v>290</v>
      </c>
      <c r="AH99" t="s">
        <v>290</v>
      </c>
      <c r="AI99" t="s">
        <v>290</v>
      </c>
      <c r="AJ99">
        <v>60</v>
      </c>
      <c r="AK99" t="s">
        <v>290</v>
      </c>
      <c r="AL99">
        <v>7</v>
      </c>
      <c r="AM99">
        <v>8</v>
      </c>
      <c r="AN99">
        <v>4</v>
      </c>
      <c r="AO99">
        <v>101</v>
      </c>
      <c r="AP99">
        <v>21</v>
      </c>
      <c r="AQ99">
        <v>102</v>
      </c>
      <c r="AR99">
        <v>99</v>
      </c>
      <c r="AS99">
        <v>0</v>
      </c>
      <c r="AT99">
        <v>0</v>
      </c>
      <c r="AU99">
        <v>110</v>
      </c>
      <c r="AV99">
        <v>201</v>
      </c>
      <c r="AW99">
        <v>42.117660999999998</v>
      </c>
      <c r="AX99">
        <v>-88.016132999999996</v>
      </c>
      <c r="AY99">
        <v>1</v>
      </c>
      <c r="AZ99" t="s">
        <v>16343</v>
      </c>
      <c r="BA99">
        <v>1141</v>
      </c>
      <c r="BB99" t="s">
        <v>16609</v>
      </c>
      <c r="BE99" t="s">
        <v>721</v>
      </c>
      <c r="BF99" t="s">
        <v>288</v>
      </c>
      <c r="BG99" t="s">
        <v>16493</v>
      </c>
      <c r="BH99">
        <v>60074</v>
      </c>
      <c r="BI99" t="s">
        <v>16346</v>
      </c>
      <c r="BJ99" t="s">
        <v>146</v>
      </c>
    </row>
    <row r="100" spans="1:62">
      <c r="A100" t="s">
        <v>843</v>
      </c>
      <c r="B100" t="s">
        <v>844</v>
      </c>
      <c r="C100" t="s">
        <v>314</v>
      </c>
      <c r="D100" t="s">
        <v>845</v>
      </c>
      <c r="E100" t="s">
        <v>846</v>
      </c>
      <c r="F100" t="s">
        <v>847</v>
      </c>
      <c r="G100" t="s">
        <v>767</v>
      </c>
      <c r="H100" t="s">
        <v>288</v>
      </c>
      <c r="I100">
        <v>60062</v>
      </c>
      <c r="J100">
        <v>8472720051</v>
      </c>
      <c r="K100" t="s">
        <v>146</v>
      </c>
      <c r="L100">
        <v>2.2999999999999998</v>
      </c>
      <c r="M100">
        <v>19.399999999999999</v>
      </c>
      <c r="N100">
        <v>5.3</v>
      </c>
      <c r="O100">
        <v>26.9</v>
      </c>
      <c r="P100" t="s">
        <v>290</v>
      </c>
      <c r="Q100">
        <v>13</v>
      </c>
      <c r="R100">
        <v>16</v>
      </c>
      <c r="S100">
        <v>10</v>
      </c>
      <c r="T100">
        <v>11</v>
      </c>
      <c r="U100">
        <v>13</v>
      </c>
      <c r="V100">
        <v>10</v>
      </c>
      <c r="W100">
        <v>12</v>
      </c>
      <c r="X100">
        <v>17</v>
      </c>
      <c r="Y100">
        <v>21</v>
      </c>
      <c r="Z100" t="s">
        <v>290</v>
      </c>
      <c r="AA100" t="s">
        <v>290</v>
      </c>
      <c r="AB100" t="s">
        <v>290</v>
      </c>
      <c r="AC100" t="s">
        <v>290</v>
      </c>
      <c r="AD100">
        <v>37</v>
      </c>
      <c r="AE100" t="s">
        <v>290</v>
      </c>
      <c r="AF100" t="s">
        <v>290</v>
      </c>
      <c r="AG100" t="s">
        <v>290</v>
      </c>
      <c r="AH100" t="s">
        <v>290</v>
      </c>
      <c r="AI100" t="s">
        <v>290</v>
      </c>
      <c r="AJ100">
        <v>15</v>
      </c>
      <c r="AK100" t="s">
        <v>290</v>
      </c>
      <c r="AL100">
        <v>12</v>
      </c>
      <c r="AM100">
        <v>1</v>
      </c>
      <c r="AN100" t="s">
        <v>290</v>
      </c>
      <c r="AO100">
        <v>125</v>
      </c>
      <c r="AP100">
        <v>7</v>
      </c>
      <c r="AQ100">
        <v>83</v>
      </c>
      <c r="AR100">
        <v>77</v>
      </c>
      <c r="AS100">
        <v>0</v>
      </c>
      <c r="AT100">
        <v>0</v>
      </c>
      <c r="AU100">
        <v>9</v>
      </c>
      <c r="AV100">
        <v>160</v>
      </c>
      <c r="AW100">
        <v>42.126888999999998</v>
      </c>
      <c r="AX100">
        <v>-87.826695000000001</v>
      </c>
      <c r="AY100">
        <v>1</v>
      </c>
      <c r="AZ100" t="s">
        <v>16343</v>
      </c>
      <c r="BA100">
        <v>1817</v>
      </c>
      <c r="BB100" t="s">
        <v>16612</v>
      </c>
      <c r="BE100" t="s">
        <v>767</v>
      </c>
      <c r="BF100" t="s">
        <v>288</v>
      </c>
      <c r="BG100" t="s">
        <v>16493</v>
      </c>
      <c r="BH100">
        <v>60062</v>
      </c>
      <c r="BI100" t="s">
        <v>16346</v>
      </c>
      <c r="BJ100" t="s">
        <v>146</v>
      </c>
    </row>
    <row r="101" spans="1:62">
      <c r="A101" t="s">
        <v>848</v>
      </c>
      <c r="B101" t="s">
        <v>849</v>
      </c>
      <c r="D101" t="s">
        <v>334</v>
      </c>
      <c r="E101" t="s">
        <v>16613</v>
      </c>
      <c r="F101" t="s">
        <v>852</v>
      </c>
      <c r="G101" t="s">
        <v>734</v>
      </c>
      <c r="H101" t="s">
        <v>288</v>
      </c>
      <c r="I101">
        <v>60194</v>
      </c>
      <c r="J101">
        <v>8478853230</v>
      </c>
      <c r="K101" t="s">
        <v>146</v>
      </c>
      <c r="L101">
        <v>4</v>
      </c>
      <c r="M101">
        <v>46</v>
      </c>
      <c r="N101">
        <v>21.5</v>
      </c>
      <c r="O101">
        <v>71.5</v>
      </c>
      <c r="P101">
        <v>48</v>
      </c>
      <c r="Q101">
        <v>102</v>
      </c>
      <c r="R101">
        <v>63</v>
      </c>
      <c r="S101">
        <v>46</v>
      </c>
      <c r="T101">
        <v>43</v>
      </c>
      <c r="U101">
        <v>39</v>
      </c>
      <c r="V101">
        <v>41</v>
      </c>
      <c r="W101">
        <v>47</v>
      </c>
      <c r="X101">
        <v>45</v>
      </c>
      <c r="Y101">
        <v>26</v>
      </c>
      <c r="Z101">
        <v>38</v>
      </c>
      <c r="AA101">
        <v>29</v>
      </c>
      <c r="AB101">
        <v>42</v>
      </c>
      <c r="AC101">
        <v>42</v>
      </c>
      <c r="AD101" t="s">
        <v>290</v>
      </c>
      <c r="AE101" t="s">
        <v>290</v>
      </c>
      <c r="AF101" t="s">
        <v>290</v>
      </c>
      <c r="AG101" t="s">
        <v>290</v>
      </c>
      <c r="AH101" t="s">
        <v>290</v>
      </c>
      <c r="AI101" t="s">
        <v>290</v>
      </c>
      <c r="AJ101">
        <v>43</v>
      </c>
      <c r="AK101" t="s">
        <v>290</v>
      </c>
      <c r="AL101">
        <v>212</v>
      </c>
      <c r="AM101">
        <v>70</v>
      </c>
      <c r="AN101" t="s">
        <v>290</v>
      </c>
      <c r="AO101">
        <v>244</v>
      </c>
      <c r="AP101">
        <v>82</v>
      </c>
      <c r="AQ101">
        <v>327</v>
      </c>
      <c r="AR101">
        <v>324</v>
      </c>
      <c r="AS101">
        <v>19</v>
      </c>
      <c r="AT101">
        <v>25</v>
      </c>
      <c r="AU101">
        <v>0</v>
      </c>
      <c r="AV101">
        <v>651</v>
      </c>
      <c r="AW101">
        <v>42.032114999999997</v>
      </c>
      <c r="AX101">
        <v>-88.080813000000006</v>
      </c>
      <c r="AY101">
        <v>1</v>
      </c>
      <c r="AZ101" t="s">
        <v>16343</v>
      </c>
      <c r="BA101">
        <v>200</v>
      </c>
      <c r="BB101" t="s">
        <v>16615</v>
      </c>
      <c r="BE101" t="s">
        <v>734</v>
      </c>
      <c r="BF101" t="s">
        <v>288</v>
      </c>
      <c r="BG101" t="s">
        <v>16493</v>
      </c>
      <c r="BH101">
        <v>60194</v>
      </c>
      <c r="BI101" t="s">
        <v>16346</v>
      </c>
      <c r="BJ101" t="s">
        <v>16558</v>
      </c>
    </row>
    <row r="102" spans="1:62">
      <c r="A102" t="s">
        <v>853</v>
      </c>
      <c r="B102" t="s">
        <v>854</v>
      </c>
      <c r="C102" t="s">
        <v>283</v>
      </c>
      <c r="D102" t="s">
        <v>855</v>
      </c>
      <c r="E102" t="s">
        <v>856</v>
      </c>
      <c r="F102" t="s">
        <v>857</v>
      </c>
      <c r="G102" t="s">
        <v>858</v>
      </c>
      <c r="H102" t="s">
        <v>288</v>
      </c>
      <c r="I102">
        <v>60067</v>
      </c>
      <c r="J102">
        <v>8479073419</v>
      </c>
      <c r="K102" t="s">
        <v>146</v>
      </c>
      <c r="L102">
        <v>4.5</v>
      </c>
      <c r="M102">
        <v>40</v>
      </c>
      <c r="N102">
        <v>4</v>
      </c>
      <c r="O102">
        <v>48.5</v>
      </c>
      <c r="P102">
        <v>85</v>
      </c>
      <c r="Q102">
        <v>53</v>
      </c>
      <c r="R102">
        <v>45</v>
      </c>
      <c r="S102">
        <v>29</v>
      </c>
      <c r="T102">
        <v>44</v>
      </c>
      <c r="U102">
        <v>25</v>
      </c>
      <c r="V102">
        <v>47</v>
      </c>
      <c r="W102">
        <v>26</v>
      </c>
      <c r="X102">
        <v>24</v>
      </c>
      <c r="Y102">
        <v>29</v>
      </c>
      <c r="Z102" t="s">
        <v>290</v>
      </c>
      <c r="AA102" t="s">
        <v>290</v>
      </c>
      <c r="AB102" t="s">
        <v>290</v>
      </c>
      <c r="AC102" t="s">
        <v>290</v>
      </c>
      <c r="AD102" t="s">
        <v>290</v>
      </c>
      <c r="AE102" t="s">
        <v>290</v>
      </c>
      <c r="AF102" t="s">
        <v>290</v>
      </c>
      <c r="AG102" t="s">
        <v>290</v>
      </c>
      <c r="AH102" t="s">
        <v>290</v>
      </c>
      <c r="AI102" t="s">
        <v>290</v>
      </c>
      <c r="AJ102">
        <v>6</v>
      </c>
      <c r="AK102">
        <v>1</v>
      </c>
      <c r="AL102">
        <v>24</v>
      </c>
      <c r="AM102">
        <v>2</v>
      </c>
      <c r="AN102">
        <v>1</v>
      </c>
      <c r="AO102">
        <v>340</v>
      </c>
      <c r="AP102">
        <v>33</v>
      </c>
      <c r="AQ102">
        <v>192</v>
      </c>
      <c r="AR102">
        <v>215</v>
      </c>
      <c r="AS102">
        <v>0</v>
      </c>
      <c r="AT102">
        <v>0</v>
      </c>
      <c r="AU102">
        <v>25</v>
      </c>
      <c r="AV102">
        <v>407</v>
      </c>
      <c r="AW102">
        <v>42.108429000000001</v>
      </c>
      <c r="AX102">
        <v>-88.105693000000002</v>
      </c>
      <c r="AY102">
        <v>1</v>
      </c>
      <c r="AZ102" t="s">
        <v>16343</v>
      </c>
      <c r="BA102">
        <v>2515</v>
      </c>
      <c r="BB102" t="s">
        <v>16617</v>
      </c>
      <c r="BE102" t="s">
        <v>858</v>
      </c>
      <c r="BF102" t="s">
        <v>288</v>
      </c>
      <c r="BG102" t="s">
        <v>16493</v>
      </c>
      <c r="BH102">
        <v>60067</v>
      </c>
      <c r="BI102" t="s">
        <v>16346</v>
      </c>
      <c r="BJ102" t="s">
        <v>146</v>
      </c>
    </row>
    <row r="103" spans="1:62">
      <c r="A103" t="s">
        <v>859</v>
      </c>
      <c r="B103" t="s">
        <v>860</v>
      </c>
      <c r="C103" t="s">
        <v>353</v>
      </c>
      <c r="D103" t="s">
        <v>861</v>
      </c>
      <c r="E103" t="s">
        <v>862</v>
      </c>
      <c r="F103" t="s">
        <v>863</v>
      </c>
      <c r="G103" t="s">
        <v>709</v>
      </c>
      <c r="H103" t="s">
        <v>288</v>
      </c>
      <c r="I103">
        <v>60056</v>
      </c>
      <c r="J103">
        <v>8472963490</v>
      </c>
      <c r="K103" t="s">
        <v>146</v>
      </c>
      <c r="L103">
        <v>2</v>
      </c>
      <c r="M103">
        <v>17</v>
      </c>
      <c r="N103">
        <v>5.5</v>
      </c>
      <c r="O103">
        <v>24.5</v>
      </c>
      <c r="P103">
        <v>40</v>
      </c>
      <c r="Q103">
        <v>24</v>
      </c>
      <c r="R103">
        <v>17</v>
      </c>
      <c r="S103">
        <v>20</v>
      </c>
      <c r="T103">
        <v>17</v>
      </c>
      <c r="U103">
        <v>12</v>
      </c>
      <c r="V103">
        <v>22</v>
      </c>
      <c r="W103">
        <v>8</v>
      </c>
      <c r="X103">
        <v>27</v>
      </c>
      <c r="Y103">
        <v>16</v>
      </c>
      <c r="Z103" t="s">
        <v>290</v>
      </c>
      <c r="AA103" t="s">
        <v>290</v>
      </c>
      <c r="AB103" t="s">
        <v>290</v>
      </c>
      <c r="AC103" t="s">
        <v>290</v>
      </c>
      <c r="AD103" t="s">
        <v>290</v>
      </c>
      <c r="AE103" t="s">
        <v>290</v>
      </c>
      <c r="AF103" t="s">
        <v>290</v>
      </c>
      <c r="AG103" t="s">
        <v>290</v>
      </c>
      <c r="AH103" t="s">
        <v>290</v>
      </c>
      <c r="AI103" t="s">
        <v>290</v>
      </c>
      <c r="AJ103">
        <v>2</v>
      </c>
      <c r="AK103" t="s">
        <v>290</v>
      </c>
      <c r="AL103">
        <v>30</v>
      </c>
      <c r="AM103" t="s">
        <v>290</v>
      </c>
      <c r="AN103">
        <v>1</v>
      </c>
      <c r="AO103">
        <v>159</v>
      </c>
      <c r="AP103">
        <v>11</v>
      </c>
      <c r="AQ103">
        <v>102</v>
      </c>
      <c r="AR103">
        <v>101</v>
      </c>
      <c r="AS103">
        <v>0</v>
      </c>
      <c r="AT103">
        <v>0</v>
      </c>
      <c r="AU103">
        <v>0</v>
      </c>
      <c r="AV103">
        <v>203</v>
      </c>
      <c r="AW103">
        <v>42.066805000000002</v>
      </c>
      <c r="AX103">
        <v>-87.914101000000002</v>
      </c>
      <c r="AY103">
        <v>1</v>
      </c>
      <c r="AZ103" t="s">
        <v>16343</v>
      </c>
      <c r="BA103">
        <v>1400</v>
      </c>
      <c r="BB103" t="s">
        <v>16620</v>
      </c>
      <c r="BE103" t="s">
        <v>779</v>
      </c>
      <c r="BF103" t="s">
        <v>288</v>
      </c>
      <c r="BG103" t="s">
        <v>16493</v>
      </c>
      <c r="BH103">
        <v>60056</v>
      </c>
      <c r="BI103" t="s">
        <v>16346</v>
      </c>
      <c r="BJ103" t="s">
        <v>146</v>
      </c>
    </row>
    <row r="104" spans="1:62">
      <c r="A104" t="s">
        <v>864</v>
      </c>
      <c r="B104" t="s">
        <v>865</v>
      </c>
      <c r="C104" t="s">
        <v>353</v>
      </c>
      <c r="D104" t="s">
        <v>478</v>
      </c>
      <c r="E104" t="s">
        <v>866</v>
      </c>
      <c r="F104" t="s">
        <v>867</v>
      </c>
      <c r="G104" t="s">
        <v>709</v>
      </c>
      <c r="H104" t="s">
        <v>288</v>
      </c>
      <c r="I104">
        <v>60056</v>
      </c>
      <c r="J104">
        <v>8472538555</v>
      </c>
      <c r="K104" t="s">
        <v>146</v>
      </c>
      <c r="L104">
        <v>4</v>
      </c>
      <c r="M104">
        <v>29.5</v>
      </c>
      <c r="N104">
        <v>12</v>
      </c>
      <c r="O104">
        <v>45.5</v>
      </c>
      <c r="P104">
        <v>69</v>
      </c>
      <c r="Q104">
        <v>53</v>
      </c>
      <c r="R104">
        <v>36</v>
      </c>
      <c r="S104">
        <v>32</v>
      </c>
      <c r="T104">
        <v>38</v>
      </c>
      <c r="U104">
        <v>25</v>
      </c>
      <c r="V104">
        <v>37</v>
      </c>
      <c r="W104">
        <v>20</v>
      </c>
      <c r="X104">
        <v>20</v>
      </c>
      <c r="Y104">
        <v>35</v>
      </c>
      <c r="Z104" t="s">
        <v>290</v>
      </c>
      <c r="AA104" t="s">
        <v>290</v>
      </c>
      <c r="AB104" t="s">
        <v>290</v>
      </c>
      <c r="AC104" t="s">
        <v>290</v>
      </c>
      <c r="AD104" t="s">
        <v>290</v>
      </c>
      <c r="AE104" t="s">
        <v>290</v>
      </c>
      <c r="AF104" t="s">
        <v>290</v>
      </c>
      <c r="AG104" t="s">
        <v>290</v>
      </c>
      <c r="AH104">
        <v>30</v>
      </c>
      <c r="AI104" t="s">
        <v>290</v>
      </c>
      <c r="AJ104">
        <v>17</v>
      </c>
      <c r="AK104" t="s">
        <v>290</v>
      </c>
      <c r="AL104">
        <v>20</v>
      </c>
      <c r="AM104">
        <v>1</v>
      </c>
      <c r="AN104" t="s">
        <v>290</v>
      </c>
      <c r="AO104">
        <v>338</v>
      </c>
      <c r="AP104">
        <v>19</v>
      </c>
      <c r="AQ104">
        <v>200</v>
      </c>
      <c r="AR104">
        <v>195</v>
      </c>
      <c r="AS104">
        <v>0</v>
      </c>
      <c r="AT104">
        <v>0</v>
      </c>
      <c r="AU104">
        <v>3</v>
      </c>
      <c r="AV104">
        <v>395</v>
      </c>
      <c r="AW104">
        <v>42.060246999999997</v>
      </c>
      <c r="AX104">
        <v>-87.941282999999999</v>
      </c>
      <c r="AY104">
        <v>1</v>
      </c>
      <c r="AZ104" t="s">
        <v>16343</v>
      </c>
      <c r="BA104">
        <v>300</v>
      </c>
      <c r="BB104" t="s">
        <v>16622</v>
      </c>
      <c r="BE104" t="s">
        <v>779</v>
      </c>
      <c r="BF104" t="s">
        <v>288</v>
      </c>
      <c r="BG104" t="s">
        <v>16493</v>
      </c>
      <c r="BH104">
        <v>60056</v>
      </c>
      <c r="BI104" t="s">
        <v>16346</v>
      </c>
      <c r="BJ104" t="s">
        <v>146</v>
      </c>
    </row>
    <row r="105" spans="1:62">
      <c r="A105" t="s">
        <v>868</v>
      </c>
      <c r="B105" t="s">
        <v>869</v>
      </c>
      <c r="C105" t="s">
        <v>418</v>
      </c>
      <c r="D105" t="s">
        <v>478</v>
      </c>
      <c r="E105" t="s">
        <v>870</v>
      </c>
      <c r="F105" t="s">
        <v>871</v>
      </c>
      <c r="G105" t="s">
        <v>641</v>
      </c>
      <c r="H105" t="s">
        <v>288</v>
      </c>
      <c r="I105">
        <v>60714</v>
      </c>
      <c r="J105">
        <v>8479663266</v>
      </c>
      <c r="K105" t="s">
        <v>146</v>
      </c>
      <c r="L105">
        <v>2</v>
      </c>
      <c r="M105">
        <v>16.399999999999999</v>
      </c>
      <c r="N105">
        <v>5.9</v>
      </c>
      <c r="O105">
        <v>24.3</v>
      </c>
      <c r="P105">
        <v>22</v>
      </c>
      <c r="Q105">
        <v>21</v>
      </c>
      <c r="R105">
        <v>15</v>
      </c>
      <c r="S105">
        <v>28</v>
      </c>
      <c r="T105">
        <v>23</v>
      </c>
      <c r="U105">
        <v>24</v>
      </c>
      <c r="V105">
        <v>32</v>
      </c>
      <c r="W105">
        <v>20</v>
      </c>
      <c r="X105">
        <v>22</v>
      </c>
      <c r="Y105">
        <v>27</v>
      </c>
      <c r="Z105" t="s">
        <v>290</v>
      </c>
      <c r="AA105" t="s">
        <v>290</v>
      </c>
      <c r="AB105" t="s">
        <v>290</v>
      </c>
      <c r="AC105" t="s">
        <v>290</v>
      </c>
      <c r="AD105" t="s">
        <v>290</v>
      </c>
      <c r="AE105" t="s">
        <v>290</v>
      </c>
      <c r="AF105" t="s">
        <v>290</v>
      </c>
      <c r="AG105" t="s">
        <v>290</v>
      </c>
      <c r="AH105" t="s">
        <v>290</v>
      </c>
      <c r="AI105" t="s">
        <v>290</v>
      </c>
      <c r="AJ105">
        <v>34</v>
      </c>
      <c r="AK105" t="s">
        <v>290</v>
      </c>
      <c r="AL105">
        <v>46</v>
      </c>
      <c r="AM105">
        <v>2</v>
      </c>
      <c r="AN105">
        <v>1</v>
      </c>
      <c r="AO105">
        <v>143</v>
      </c>
      <c r="AP105">
        <v>8</v>
      </c>
      <c r="AQ105">
        <v>129</v>
      </c>
      <c r="AR105">
        <v>105</v>
      </c>
      <c r="AS105">
        <v>0</v>
      </c>
      <c r="AT105">
        <v>0</v>
      </c>
      <c r="AU105">
        <v>20</v>
      </c>
      <c r="AV105">
        <v>234</v>
      </c>
      <c r="AW105">
        <v>42.030948000000002</v>
      </c>
      <c r="AX105">
        <v>-87.805601999999993</v>
      </c>
      <c r="AY105">
        <v>1</v>
      </c>
      <c r="AZ105" t="s">
        <v>16343</v>
      </c>
      <c r="BA105">
        <v>8301</v>
      </c>
      <c r="BB105" t="s">
        <v>16624</v>
      </c>
      <c r="BE105" t="s">
        <v>641</v>
      </c>
      <c r="BF105" t="s">
        <v>288</v>
      </c>
      <c r="BG105" t="s">
        <v>16493</v>
      </c>
      <c r="BH105">
        <v>60714</v>
      </c>
      <c r="BI105" t="s">
        <v>16346</v>
      </c>
      <c r="BJ105" t="s">
        <v>146</v>
      </c>
    </row>
    <row r="106" spans="1:62">
      <c r="A106" t="s">
        <v>872</v>
      </c>
      <c r="B106" t="s">
        <v>873</v>
      </c>
      <c r="D106" t="s">
        <v>874</v>
      </c>
      <c r="E106" t="s">
        <v>875</v>
      </c>
      <c r="F106" t="s">
        <v>876</v>
      </c>
      <c r="G106" t="s">
        <v>877</v>
      </c>
      <c r="H106" t="s">
        <v>288</v>
      </c>
      <c r="I106">
        <v>60026</v>
      </c>
      <c r="J106">
        <v>8477242240</v>
      </c>
      <c r="K106" t="s">
        <v>146</v>
      </c>
      <c r="L106">
        <v>2</v>
      </c>
      <c r="M106">
        <v>14.5</v>
      </c>
      <c r="N106">
        <v>4</v>
      </c>
      <c r="O106">
        <v>20.5</v>
      </c>
      <c r="P106">
        <v>11</v>
      </c>
      <c r="Q106">
        <v>20</v>
      </c>
      <c r="R106">
        <v>18</v>
      </c>
      <c r="S106">
        <v>16</v>
      </c>
      <c r="T106">
        <v>13</v>
      </c>
      <c r="U106">
        <v>23</v>
      </c>
      <c r="V106">
        <v>14</v>
      </c>
      <c r="W106">
        <v>10</v>
      </c>
      <c r="X106">
        <v>11</v>
      </c>
      <c r="Y106">
        <v>16</v>
      </c>
      <c r="Z106" t="s">
        <v>290</v>
      </c>
      <c r="AA106" t="s">
        <v>290</v>
      </c>
      <c r="AB106" t="s">
        <v>290</v>
      </c>
      <c r="AC106" t="s">
        <v>290</v>
      </c>
      <c r="AD106">
        <v>6</v>
      </c>
      <c r="AE106" t="s">
        <v>290</v>
      </c>
      <c r="AF106" t="s">
        <v>290</v>
      </c>
      <c r="AG106" t="s">
        <v>290</v>
      </c>
      <c r="AH106" t="s">
        <v>290</v>
      </c>
      <c r="AI106" t="s">
        <v>290</v>
      </c>
      <c r="AJ106">
        <v>21</v>
      </c>
      <c r="AK106" t="s">
        <v>290</v>
      </c>
      <c r="AL106">
        <v>40</v>
      </c>
      <c r="AM106">
        <v>8</v>
      </c>
      <c r="AN106">
        <v>1</v>
      </c>
      <c r="AO106">
        <v>69</v>
      </c>
      <c r="AP106">
        <v>19</v>
      </c>
      <c r="AQ106">
        <v>82</v>
      </c>
      <c r="AR106">
        <v>76</v>
      </c>
      <c r="AS106">
        <v>0</v>
      </c>
      <c r="AT106">
        <v>0</v>
      </c>
      <c r="AU106">
        <v>33</v>
      </c>
      <c r="AV106">
        <v>158</v>
      </c>
      <c r="AW106">
        <v>42.083086999999999</v>
      </c>
      <c r="AX106">
        <v>-87.842647999999997</v>
      </c>
      <c r="AY106">
        <v>1</v>
      </c>
      <c r="AZ106" t="s">
        <v>16343</v>
      </c>
      <c r="BA106">
        <v>3425</v>
      </c>
      <c r="BB106" t="s">
        <v>16626</v>
      </c>
      <c r="BE106" t="s">
        <v>877</v>
      </c>
      <c r="BF106" t="s">
        <v>288</v>
      </c>
      <c r="BG106" t="s">
        <v>16493</v>
      </c>
      <c r="BH106">
        <v>60026</v>
      </c>
      <c r="BI106" t="s">
        <v>16346</v>
      </c>
      <c r="BJ106" t="s">
        <v>146</v>
      </c>
    </row>
    <row r="107" spans="1:62">
      <c r="A107" t="s">
        <v>879</v>
      </c>
      <c r="B107" t="s">
        <v>880</v>
      </c>
      <c r="C107" t="s">
        <v>353</v>
      </c>
      <c r="D107" t="s">
        <v>817</v>
      </c>
      <c r="E107" t="s">
        <v>881</v>
      </c>
      <c r="F107" t="s">
        <v>882</v>
      </c>
      <c r="G107" t="s">
        <v>883</v>
      </c>
      <c r="H107" t="s">
        <v>288</v>
      </c>
      <c r="I107">
        <v>60169</v>
      </c>
      <c r="J107">
        <v>8478857702</v>
      </c>
      <c r="K107" t="s">
        <v>146</v>
      </c>
      <c r="L107">
        <v>2</v>
      </c>
      <c r="M107">
        <v>14</v>
      </c>
      <c r="N107">
        <v>7</v>
      </c>
      <c r="O107">
        <v>23</v>
      </c>
      <c r="P107">
        <v>23</v>
      </c>
      <c r="Q107">
        <v>21</v>
      </c>
      <c r="R107">
        <v>22</v>
      </c>
      <c r="S107">
        <v>22</v>
      </c>
      <c r="T107">
        <v>21</v>
      </c>
      <c r="U107">
        <v>22</v>
      </c>
      <c r="V107">
        <v>15</v>
      </c>
      <c r="W107">
        <v>20</v>
      </c>
      <c r="X107">
        <v>22</v>
      </c>
      <c r="Y107">
        <v>27</v>
      </c>
      <c r="Z107" t="s">
        <v>290</v>
      </c>
      <c r="AA107" t="s">
        <v>290</v>
      </c>
      <c r="AB107" t="s">
        <v>290</v>
      </c>
      <c r="AC107" t="s">
        <v>290</v>
      </c>
      <c r="AD107" t="s">
        <v>290</v>
      </c>
      <c r="AE107" t="s">
        <v>290</v>
      </c>
      <c r="AF107" t="s">
        <v>290</v>
      </c>
      <c r="AG107" t="s">
        <v>290</v>
      </c>
      <c r="AH107" t="s">
        <v>290</v>
      </c>
      <c r="AI107" t="s">
        <v>290</v>
      </c>
      <c r="AJ107">
        <v>20</v>
      </c>
      <c r="AK107" t="s">
        <v>290</v>
      </c>
      <c r="AL107">
        <v>23</v>
      </c>
      <c r="AM107">
        <v>6</v>
      </c>
      <c r="AN107" t="s">
        <v>290</v>
      </c>
      <c r="AO107">
        <v>138</v>
      </c>
      <c r="AP107">
        <v>28</v>
      </c>
      <c r="AQ107">
        <v>93</v>
      </c>
      <c r="AR107">
        <v>122</v>
      </c>
      <c r="AS107">
        <v>0</v>
      </c>
      <c r="AT107">
        <v>0</v>
      </c>
      <c r="AU107">
        <v>55</v>
      </c>
      <c r="AV107">
        <v>215</v>
      </c>
      <c r="AW107">
        <v>42.040697000000002</v>
      </c>
      <c r="AX107">
        <v>-88.085317000000003</v>
      </c>
      <c r="AY107">
        <v>1</v>
      </c>
      <c r="AZ107" t="s">
        <v>16360</v>
      </c>
      <c r="BA107">
        <v>255</v>
      </c>
      <c r="BB107" t="s">
        <v>16628</v>
      </c>
      <c r="BE107" t="s">
        <v>883</v>
      </c>
      <c r="BF107" t="s">
        <v>288</v>
      </c>
      <c r="BG107" t="s">
        <v>16493</v>
      </c>
      <c r="BH107">
        <v>60169</v>
      </c>
      <c r="BI107" t="s">
        <v>16346</v>
      </c>
      <c r="BJ107" t="s">
        <v>16363</v>
      </c>
    </row>
    <row r="108" spans="1:62">
      <c r="A108" t="s">
        <v>885</v>
      </c>
      <c r="B108" t="s">
        <v>401</v>
      </c>
      <c r="C108" t="s">
        <v>283</v>
      </c>
      <c r="D108" t="s">
        <v>886</v>
      </c>
      <c r="E108" t="s">
        <v>887</v>
      </c>
      <c r="F108" t="s">
        <v>888</v>
      </c>
      <c r="G108" t="s">
        <v>601</v>
      </c>
      <c r="H108" t="s">
        <v>288</v>
      </c>
      <c r="I108">
        <v>60093</v>
      </c>
      <c r="J108">
        <v>8474460005</v>
      </c>
      <c r="K108" t="s">
        <v>146</v>
      </c>
      <c r="L108">
        <v>2</v>
      </c>
      <c r="M108">
        <v>20</v>
      </c>
      <c r="N108">
        <v>7.5</v>
      </c>
      <c r="O108">
        <v>29.5</v>
      </c>
      <c r="P108">
        <v>55</v>
      </c>
      <c r="Q108">
        <v>20</v>
      </c>
      <c r="R108">
        <v>13</v>
      </c>
      <c r="S108">
        <v>17</v>
      </c>
      <c r="T108">
        <v>19</v>
      </c>
      <c r="U108">
        <v>15</v>
      </c>
      <c r="V108">
        <v>20</v>
      </c>
      <c r="W108">
        <v>20</v>
      </c>
      <c r="X108">
        <v>12</v>
      </c>
      <c r="Y108">
        <v>23</v>
      </c>
      <c r="Z108" t="s">
        <v>290</v>
      </c>
      <c r="AA108" t="s">
        <v>290</v>
      </c>
      <c r="AB108" t="s">
        <v>290</v>
      </c>
      <c r="AC108" t="s">
        <v>290</v>
      </c>
      <c r="AD108" t="s">
        <v>290</v>
      </c>
      <c r="AE108" t="s">
        <v>290</v>
      </c>
      <c r="AF108" t="s">
        <v>290</v>
      </c>
      <c r="AG108" t="s">
        <v>290</v>
      </c>
      <c r="AH108" t="s">
        <v>290</v>
      </c>
      <c r="AI108" t="s">
        <v>290</v>
      </c>
      <c r="AJ108">
        <v>2</v>
      </c>
      <c r="AK108" t="s">
        <v>290</v>
      </c>
      <c r="AL108">
        <v>1</v>
      </c>
      <c r="AM108" t="s">
        <v>290</v>
      </c>
      <c r="AN108" t="s">
        <v>290</v>
      </c>
      <c r="AO108">
        <v>206</v>
      </c>
      <c r="AP108">
        <v>5</v>
      </c>
      <c r="AQ108">
        <v>100</v>
      </c>
      <c r="AR108">
        <v>114</v>
      </c>
      <c r="AS108">
        <v>0</v>
      </c>
      <c r="AT108">
        <v>0</v>
      </c>
      <c r="AU108">
        <v>0</v>
      </c>
      <c r="AV108">
        <v>214</v>
      </c>
      <c r="AW108">
        <v>42.116889</v>
      </c>
      <c r="AX108">
        <v>-87.745366000000004</v>
      </c>
      <c r="AY108">
        <v>1</v>
      </c>
      <c r="AZ108" t="s">
        <v>16343</v>
      </c>
      <c r="BA108">
        <v>1095</v>
      </c>
      <c r="BB108" t="s">
        <v>16630</v>
      </c>
      <c r="BE108" t="s">
        <v>601</v>
      </c>
      <c r="BF108" t="s">
        <v>288</v>
      </c>
      <c r="BG108" t="s">
        <v>16493</v>
      </c>
      <c r="BH108">
        <v>60093</v>
      </c>
      <c r="BI108" t="s">
        <v>16346</v>
      </c>
      <c r="BJ108" t="s">
        <v>146</v>
      </c>
    </row>
    <row r="109" spans="1:62">
      <c r="A109" t="s">
        <v>889</v>
      </c>
      <c r="B109" t="s">
        <v>890</v>
      </c>
      <c r="D109" t="s">
        <v>651</v>
      </c>
      <c r="E109" t="s">
        <v>891</v>
      </c>
      <c r="F109" t="s">
        <v>892</v>
      </c>
      <c r="G109" t="s">
        <v>595</v>
      </c>
      <c r="H109" t="s">
        <v>288</v>
      </c>
      <c r="I109">
        <v>60007</v>
      </c>
      <c r="J109">
        <v>8474373322</v>
      </c>
      <c r="K109" t="s">
        <v>146</v>
      </c>
      <c r="L109">
        <v>1</v>
      </c>
      <c r="M109">
        <v>15</v>
      </c>
      <c r="N109">
        <v>9</v>
      </c>
      <c r="O109">
        <v>25</v>
      </c>
      <c r="P109">
        <v>48</v>
      </c>
      <c r="Q109">
        <v>18</v>
      </c>
      <c r="R109">
        <v>15</v>
      </c>
      <c r="S109">
        <v>22</v>
      </c>
      <c r="T109">
        <v>15</v>
      </c>
      <c r="U109">
        <v>32</v>
      </c>
      <c r="V109">
        <v>29</v>
      </c>
      <c r="W109">
        <v>28</v>
      </c>
      <c r="X109">
        <v>20</v>
      </c>
      <c r="Y109">
        <v>27</v>
      </c>
      <c r="Z109" t="s">
        <v>290</v>
      </c>
      <c r="AA109" t="s">
        <v>290</v>
      </c>
      <c r="AB109" t="s">
        <v>290</v>
      </c>
      <c r="AC109" t="s">
        <v>290</v>
      </c>
      <c r="AD109" t="s">
        <v>290</v>
      </c>
      <c r="AE109" t="s">
        <v>290</v>
      </c>
      <c r="AF109" t="s">
        <v>290</v>
      </c>
      <c r="AG109" t="s">
        <v>290</v>
      </c>
      <c r="AH109" t="s">
        <v>290</v>
      </c>
      <c r="AI109" t="s">
        <v>290</v>
      </c>
      <c r="AJ109">
        <v>42</v>
      </c>
      <c r="AK109" t="s">
        <v>290</v>
      </c>
      <c r="AL109">
        <v>17</v>
      </c>
      <c r="AM109">
        <v>3</v>
      </c>
      <c r="AN109" t="s">
        <v>290</v>
      </c>
      <c r="AO109">
        <v>181</v>
      </c>
      <c r="AP109">
        <v>11</v>
      </c>
      <c r="AQ109">
        <v>126</v>
      </c>
      <c r="AR109">
        <v>128</v>
      </c>
      <c r="AS109">
        <v>0</v>
      </c>
      <c r="AT109">
        <v>0</v>
      </c>
      <c r="AU109">
        <v>6</v>
      </c>
      <c r="AV109">
        <v>254</v>
      </c>
      <c r="AW109">
        <v>42.007863999999998</v>
      </c>
      <c r="AX109">
        <v>-87.993865999999997</v>
      </c>
      <c r="AY109">
        <v>1</v>
      </c>
      <c r="AZ109" t="s">
        <v>16343</v>
      </c>
      <c r="BA109">
        <v>690</v>
      </c>
      <c r="BB109" t="s">
        <v>16632</v>
      </c>
      <c r="BE109" t="s">
        <v>595</v>
      </c>
      <c r="BF109" t="s">
        <v>288</v>
      </c>
      <c r="BG109" t="s">
        <v>16493</v>
      </c>
      <c r="BH109">
        <v>60007</v>
      </c>
      <c r="BI109" t="s">
        <v>16346</v>
      </c>
      <c r="BJ109" t="s">
        <v>146</v>
      </c>
    </row>
    <row r="110" spans="1:62">
      <c r="A110" t="s">
        <v>893</v>
      </c>
      <c r="B110" t="s">
        <v>894</v>
      </c>
      <c r="D110" t="s">
        <v>895</v>
      </c>
      <c r="E110" t="s">
        <v>896</v>
      </c>
      <c r="F110" t="s">
        <v>897</v>
      </c>
      <c r="G110" t="s">
        <v>574</v>
      </c>
      <c r="H110" t="s">
        <v>288</v>
      </c>
      <c r="I110">
        <v>60201</v>
      </c>
      <c r="J110">
        <v>8478642650</v>
      </c>
      <c r="K110" t="s">
        <v>146</v>
      </c>
      <c r="L110">
        <v>2</v>
      </c>
      <c r="M110">
        <v>23</v>
      </c>
      <c r="N110">
        <v>3</v>
      </c>
      <c r="O110">
        <v>28</v>
      </c>
      <c r="P110">
        <v>14</v>
      </c>
      <c r="Q110">
        <v>18</v>
      </c>
      <c r="R110">
        <v>17</v>
      </c>
      <c r="S110">
        <v>16</v>
      </c>
      <c r="T110">
        <v>22</v>
      </c>
      <c r="U110">
        <v>18</v>
      </c>
      <c r="V110">
        <v>22</v>
      </c>
      <c r="W110">
        <v>32</v>
      </c>
      <c r="X110">
        <v>33</v>
      </c>
      <c r="Y110">
        <v>35</v>
      </c>
      <c r="Z110" t="s">
        <v>290</v>
      </c>
      <c r="AA110" t="s">
        <v>290</v>
      </c>
      <c r="AB110" t="s">
        <v>290</v>
      </c>
      <c r="AC110" t="s">
        <v>290</v>
      </c>
      <c r="AD110" t="s">
        <v>290</v>
      </c>
      <c r="AE110" t="s">
        <v>290</v>
      </c>
      <c r="AF110" t="s">
        <v>290</v>
      </c>
      <c r="AG110" t="s">
        <v>290</v>
      </c>
      <c r="AH110" t="s">
        <v>290</v>
      </c>
      <c r="AI110" t="s">
        <v>290</v>
      </c>
      <c r="AJ110" t="s">
        <v>290</v>
      </c>
      <c r="AK110" t="s">
        <v>290</v>
      </c>
      <c r="AL110">
        <v>3</v>
      </c>
      <c r="AM110">
        <v>3</v>
      </c>
      <c r="AN110" t="s">
        <v>290</v>
      </c>
      <c r="AO110">
        <v>189</v>
      </c>
      <c r="AP110">
        <v>32</v>
      </c>
      <c r="AQ110">
        <v>106</v>
      </c>
      <c r="AR110">
        <v>121</v>
      </c>
      <c r="AS110">
        <v>0</v>
      </c>
      <c r="AT110">
        <v>0</v>
      </c>
      <c r="AU110">
        <v>5</v>
      </c>
      <c r="AV110">
        <v>227</v>
      </c>
      <c r="AW110">
        <v>42.063290000000002</v>
      </c>
      <c r="AX110">
        <v>-87.694194999999993</v>
      </c>
      <c r="AY110">
        <v>1</v>
      </c>
      <c r="AZ110" t="s">
        <v>16343</v>
      </c>
      <c r="BA110">
        <v>2510</v>
      </c>
      <c r="BB110" t="s">
        <v>16635</v>
      </c>
      <c r="BE110" t="s">
        <v>574</v>
      </c>
      <c r="BF110" t="s">
        <v>288</v>
      </c>
      <c r="BG110" t="s">
        <v>16493</v>
      </c>
      <c r="BH110">
        <v>60201</v>
      </c>
      <c r="BI110" t="s">
        <v>16346</v>
      </c>
      <c r="BJ110" t="s">
        <v>16494</v>
      </c>
    </row>
    <row r="111" spans="1:62">
      <c r="A111" t="s">
        <v>898</v>
      </c>
      <c r="B111" t="s">
        <v>899</v>
      </c>
      <c r="C111" t="s">
        <v>418</v>
      </c>
      <c r="D111" t="s">
        <v>900</v>
      </c>
      <c r="E111" t="s">
        <v>901</v>
      </c>
      <c r="F111" t="s">
        <v>902</v>
      </c>
      <c r="G111" t="s">
        <v>574</v>
      </c>
      <c r="H111" t="s">
        <v>288</v>
      </c>
      <c r="I111">
        <v>60202</v>
      </c>
      <c r="J111">
        <v>8474755678</v>
      </c>
      <c r="K111" t="s">
        <v>146</v>
      </c>
      <c r="L111">
        <v>3</v>
      </c>
      <c r="M111">
        <v>23</v>
      </c>
      <c r="N111">
        <v>1</v>
      </c>
      <c r="O111">
        <v>27</v>
      </c>
      <c r="P111">
        <v>23</v>
      </c>
      <c r="Q111">
        <v>17</v>
      </c>
      <c r="R111">
        <v>19</v>
      </c>
      <c r="S111">
        <v>19</v>
      </c>
      <c r="T111">
        <v>28</v>
      </c>
      <c r="U111">
        <v>20</v>
      </c>
      <c r="V111">
        <v>18</v>
      </c>
      <c r="W111">
        <v>39</v>
      </c>
      <c r="X111">
        <v>11</v>
      </c>
      <c r="Y111">
        <v>32</v>
      </c>
      <c r="Z111" t="s">
        <v>290</v>
      </c>
      <c r="AA111" t="s">
        <v>290</v>
      </c>
      <c r="AB111" t="s">
        <v>290</v>
      </c>
      <c r="AC111" t="s">
        <v>290</v>
      </c>
      <c r="AD111" t="s">
        <v>290</v>
      </c>
      <c r="AE111" t="s">
        <v>290</v>
      </c>
      <c r="AF111" t="s">
        <v>290</v>
      </c>
      <c r="AG111" t="s">
        <v>290</v>
      </c>
      <c r="AH111" t="s">
        <v>290</v>
      </c>
      <c r="AI111" t="s">
        <v>290</v>
      </c>
      <c r="AJ111">
        <v>23</v>
      </c>
      <c r="AK111" t="s">
        <v>290</v>
      </c>
      <c r="AL111">
        <v>20</v>
      </c>
      <c r="AM111">
        <v>17</v>
      </c>
      <c r="AN111" t="s">
        <v>290</v>
      </c>
      <c r="AO111">
        <v>132</v>
      </c>
      <c r="AP111">
        <v>34</v>
      </c>
      <c r="AQ111">
        <v>100</v>
      </c>
      <c r="AR111">
        <v>126</v>
      </c>
      <c r="AS111">
        <v>0</v>
      </c>
      <c r="AT111">
        <v>0</v>
      </c>
      <c r="AU111">
        <v>23</v>
      </c>
      <c r="AV111">
        <v>226</v>
      </c>
      <c r="AW111">
        <v>42.032640999999998</v>
      </c>
      <c r="AX111">
        <v>-87.688654999999997</v>
      </c>
      <c r="AY111">
        <v>1</v>
      </c>
      <c r="AZ111" t="s">
        <v>16343</v>
      </c>
      <c r="BA111">
        <v>1120</v>
      </c>
      <c r="BB111" t="s">
        <v>16637</v>
      </c>
      <c r="BE111" t="s">
        <v>574</v>
      </c>
      <c r="BF111" t="s">
        <v>288</v>
      </c>
      <c r="BG111" t="s">
        <v>16493</v>
      </c>
      <c r="BH111">
        <v>60202</v>
      </c>
      <c r="BI111" t="s">
        <v>16346</v>
      </c>
      <c r="BJ111" t="s">
        <v>16494</v>
      </c>
    </row>
    <row r="112" spans="1:62">
      <c r="A112" t="s">
        <v>904</v>
      </c>
      <c r="B112" t="s">
        <v>11529</v>
      </c>
      <c r="C112" t="s">
        <v>314</v>
      </c>
      <c r="D112" t="s">
        <v>906</v>
      </c>
      <c r="E112" t="s">
        <v>907</v>
      </c>
      <c r="F112" t="s">
        <v>908</v>
      </c>
      <c r="G112" t="s">
        <v>721</v>
      </c>
      <c r="H112" t="s">
        <v>288</v>
      </c>
      <c r="I112">
        <v>60067</v>
      </c>
      <c r="J112">
        <v>8472028035</v>
      </c>
      <c r="K112" t="s">
        <v>146</v>
      </c>
      <c r="L112">
        <v>9.5</v>
      </c>
      <c r="M112">
        <v>30.5</v>
      </c>
      <c r="N112">
        <v>6.5</v>
      </c>
      <c r="O112">
        <v>46.5</v>
      </c>
      <c r="P112">
        <v>18</v>
      </c>
      <c r="Q112">
        <v>17</v>
      </c>
      <c r="R112">
        <v>27</v>
      </c>
      <c r="S112">
        <v>17</v>
      </c>
      <c r="T112">
        <v>29</v>
      </c>
      <c r="U112">
        <v>20</v>
      </c>
      <c r="V112">
        <v>28</v>
      </c>
      <c r="W112">
        <v>24</v>
      </c>
      <c r="X112">
        <v>34</v>
      </c>
      <c r="Y112">
        <v>25</v>
      </c>
      <c r="Z112" t="s">
        <v>290</v>
      </c>
      <c r="AA112" t="s">
        <v>290</v>
      </c>
      <c r="AB112" t="s">
        <v>290</v>
      </c>
      <c r="AC112" t="s">
        <v>290</v>
      </c>
      <c r="AD112" t="s">
        <v>290</v>
      </c>
      <c r="AE112" t="s">
        <v>290</v>
      </c>
      <c r="AF112" t="s">
        <v>290</v>
      </c>
      <c r="AG112" t="s">
        <v>290</v>
      </c>
      <c r="AH112" t="s">
        <v>290</v>
      </c>
      <c r="AI112" t="s">
        <v>290</v>
      </c>
      <c r="AJ112">
        <v>2</v>
      </c>
      <c r="AK112" t="s">
        <v>290</v>
      </c>
      <c r="AL112">
        <v>89</v>
      </c>
      <c r="AM112">
        <v>5</v>
      </c>
      <c r="AN112" t="s">
        <v>290</v>
      </c>
      <c r="AO112">
        <v>133</v>
      </c>
      <c r="AP112">
        <v>10</v>
      </c>
      <c r="AQ112">
        <v>97</v>
      </c>
      <c r="AR112">
        <v>142</v>
      </c>
      <c r="AS112">
        <v>0</v>
      </c>
      <c r="AT112">
        <v>0</v>
      </c>
      <c r="AU112">
        <v>0</v>
      </c>
      <c r="AV112">
        <v>239</v>
      </c>
      <c r="AW112">
        <v>42.119892999999998</v>
      </c>
      <c r="AX112">
        <v>-88.041796000000005</v>
      </c>
      <c r="AY112">
        <v>1</v>
      </c>
      <c r="AZ112" t="s">
        <v>16343</v>
      </c>
      <c r="BA112">
        <v>500</v>
      </c>
      <c r="BB112" t="s">
        <v>16606</v>
      </c>
      <c r="BE112" t="s">
        <v>721</v>
      </c>
      <c r="BF112" t="s">
        <v>288</v>
      </c>
      <c r="BG112" t="s">
        <v>16493</v>
      </c>
      <c r="BH112">
        <v>60067</v>
      </c>
      <c r="BI112" t="s">
        <v>16346</v>
      </c>
      <c r="BJ112" t="s">
        <v>146</v>
      </c>
    </row>
    <row r="113" spans="1:62">
      <c r="A113" t="s">
        <v>909</v>
      </c>
      <c r="B113" t="s">
        <v>910</v>
      </c>
      <c r="D113" t="s">
        <v>911</v>
      </c>
      <c r="E113" t="s">
        <v>912</v>
      </c>
      <c r="F113" t="s">
        <v>913</v>
      </c>
      <c r="G113" t="s">
        <v>613</v>
      </c>
      <c r="H113" t="s">
        <v>288</v>
      </c>
      <c r="I113">
        <v>60016</v>
      </c>
      <c r="J113">
        <v>8474374022</v>
      </c>
      <c r="K113" t="s">
        <v>146</v>
      </c>
      <c r="L113">
        <v>1.5</v>
      </c>
      <c r="M113">
        <v>10</v>
      </c>
      <c r="N113">
        <v>5.5</v>
      </c>
      <c r="O113">
        <v>17</v>
      </c>
      <c r="P113">
        <v>11</v>
      </c>
      <c r="Q113">
        <v>12</v>
      </c>
      <c r="R113">
        <v>15</v>
      </c>
      <c r="S113">
        <v>13</v>
      </c>
      <c r="T113">
        <v>10</v>
      </c>
      <c r="U113">
        <v>15</v>
      </c>
      <c r="V113">
        <v>10</v>
      </c>
      <c r="W113">
        <v>8</v>
      </c>
      <c r="X113">
        <v>9</v>
      </c>
      <c r="Y113">
        <v>8</v>
      </c>
      <c r="Z113" t="s">
        <v>290</v>
      </c>
      <c r="AA113" t="s">
        <v>290</v>
      </c>
      <c r="AB113" t="s">
        <v>290</v>
      </c>
      <c r="AC113" t="s">
        <v>290</v>
      </c>
      <c r="AD113" t="s">
        <v>290</v>
      </c>
      <c r="AE113" t="s">
        <v>290</v>
      </c>
      <c r="AF113" t="s">
        <v>290</v>
      </c>
      <c r="AG113" t="s">
        <v>290</v>
      </c>
      <c r="AH113" t="s">
        <v>290</v>
      </c>
      <c r="AI113" t="s">
        <v>290</v>
      </c>
      <c r="AJ113">
        <v>22</v>
      </c>
      <c r="AK113" t="s">
        <v>290</v>
      </c>
      <c r="AL113">
        <v>20</v>
      </c>
      <c r="AM113">
        <v>5</v>
      </c>
      <c r="AN113" t="s">
        <v>290</v>
      </c>
      <c r="AO113">
        <v>53</v>
      </c>
      <c r="AP113">
        <v>11</v>
      </c>
      <c r="AQ113">
        <v>58</v>
      </c>
      <c r="AR113">
        <v>53</v>
      </c>
      <c r="AS113">
        <v>0</v>
      </c>
      <c r="AT113">
        <v>0</v>
      </c>
      <c r="AU113">
        <v>18</v>
      </c>
      <c r="AV113">
        <v>111</v>
      </c>
      <c r="AW113">
        <v>42.029470000000003</v>
      </c>
      <c r="AX113">
        <v>-87.934152999999995</v>
      </c>
      <c r="AY113">
        <v>1</v>
      </c>
      <c r="AZ113" t="s">
        <v>16343</v>
      </c>
      <c r="BA113">
        <v>567</v>
      </c>
      <c r="BB113" t="s">
        <v>16642</v>
      </c>
      <c r="BE113" t="s">
        <v>613</v>
      </c>
      <c r="BF113" t="s">
        <v>288</v>
      </c>
      <c r="BG113" t="s">
        <v>16493</v>
      </c>
      <c r="BH113">
        <v>60016</v>
      </c>
      <c r="BI113" t="s">
        <v>16346</v>
      </c>
      <c r="BJ113" t="s">
        <v>146</v>
      </c>
    </row>
    <row r="114" spans="1:62">
      <c r="A114" t="s">
        <v>914</v>
      </c>
      <c r="B114" t="s">
        <v>915</v>
      </c>
      <c r="D114" t="s">
        <v>916</v>
      </c>
      <c r="E114" t="s">
        <v>917</v>
      </c>
      <c r="F114" t="s">
        <v>918</v>
      </c>
      <c r="G114" t="s">
        <v>919</v>
      </c>
      <c r="H114" t="s">
        <v>288</v>
      </c>
      <c r="I114">
        <v>60004</v>
      </c>
      <c r="J114">
        <v>2243457145</v>
      </c>
      <c r="K114" t="s">
        <v>146</v>
      </c>
      <c r="L114">
        <v>2.5</v>
      </c>
      <c r="M114">
        <v>34</v>
      </c>
      <c r="N114">
        <v>11.8</v>
      </c>
      <c r="O114">
        <v>48.3</v>
      </c>
      <c r="P114">
        <v>80</v>
      </c>
      <c r="Q114">
        <v>60</v>
      </c>
      <c r="R114">
        <v>61</v>
      </c>
      <c r="S114">
        <v>37</v>
      </c>
      <c r="T114">
        <v>55</v>
      </c>
      <c r="U114">
        <v>37</v>
      </c>
      <c r="V114">
        <v>51</v>
      </c>
      <c r="W114">
        <v>45</v>
      </c>
      <c r="X114">
        <v>34</v>
      </c>
      <c r="Y114">
        <v>52</v>
      </c>
      <c r="Z114" t="s">
        <v>290</v>
      </c>
      <c r="AA114" t="s">
        <v>290</v>
      </c>
      <c r="AB114" t="s">
        <v>290</v>
      </c>
      <c r="AC114" t="s">
        <v>290</v>
      </c>
      <c r="AD114" t="s">
        <v>290</v>
      </c>
      <c r="AE114" t="s">
        <v>290</v>
      </c>
      <c r="AF114" t="s">
        <v>290</v>
      </c>
      <c r="AG114" t="s">
        <v>290</v>
      </c>
      <c r="AH114" t="s">
        <v>290</v>
      </c>
      <c r="AI114" t="s">
        <v>290</v>
      </c>
      <c r="AJ114" t="s">
        <v>290</v>
      </c>
      <c r="AK114" t="s">
        <v>290</v>
      </c>
      <c r="AL114">
        <v>14</v>
      </c>
      <c r="AM114">
        <v>5</v>
      </c>
      <c r="AN114" t="s">
        <v>290</v>
      </c>
      <c r="AO114">
        <v>454</v>
      </c>
      <c r="AP114">
        <v>39</v>
      </c>
      <c r="AQ114">
        <v>262</v>
      </c>
      <c r="AR114">
        <v>250</v>
      </c>
      <c r="AS114">
        <v>0</v>
      </c>
      <c r="AT114">
        <v>0</v>
      </c>
      <c r="AU114">
        <v>25</v>
      </c>
      <c r="AV114">
        <v>512</v>
      </c>
      <c r="AW114">
        <v>42.092534999999998</v>
      </c>
      <c r="AX114">
        <v>-87.980940000000004</v>
      </c>
      <c r="AY114">
        <v>1</v>
      </c>
      <c r="AZ114" t="s">
        <v>16343</v>
      </c>
      <c r="BA114">
        <v>820</v>
      </c>
      <c r="BB114" t="s">
        <v>16644</v>
      </c>
      <c r="BE114" t="s">
        <v>669</v>
      </c>
      <c r="BF114" t="s">
        <v>288</v>
      </c>
      <c r="BG114" t="s">
        <v>16493</v>
      </c>
      <c r="BH114">
        <v>60004</v>
      </c>
      <c r="BI114" t="s">
        <v>16346</v>
      </c>
      <c r="BJ114" t="s">
        <v>146</v>
      </c>
    </row>
    <row r="115" spans="1:62">
      <c r="A115" t="s">
        <v>920</v>
      </c>
      <c r="B115" t="s">
        <v>921</v>
      </c>
      <c r="D115" t="s">
        <v>922</v>
      </c>
      <c r="E115" t="s">
        <v>923</v>
      </c>
      <c r="F115" t="s">
        <v>924</v>
      </c>
      <c r="G115" t="s">
        <v>669</v>
      </c>
      <c r="H115" t="s">
        <v>288</v>
      </c>
      <c r="I115">
        <v>60005</v>
      </c>
      <c r="J115">
        <v>8472550050</v>
      </c>
      <c r="K115" t="s">
        <v>146</v>
      </c>
      <c r="L115">
        <v>3</v>
      </c>
      <c r="M115">
        <v>30.5</v>
      </c>
      <c r="N115">
        <v>11.5</v>
      </c>
      <c r="O115">
        <v>45</v>
      </c>
      <c r="P115">
        <v>69</v>
      </c>
      <c r="Q115">
        <v>38</v>
      </c>
      <c r="R115">
        <v>30</v>
      </c>
      <c r="S115">
        <v>30</v>
      </c>
      <c r="T115">
        <v>34</v>
      </c>
      <c r="U115">
        <v>34</v>
      </c>
      <c r="V115">
        <v>34</v>
      </c>
      <c r="W115">
        <v>37</v>
      </c>
      <c r="X115">
        <v>46</v>
      </c>
      <c r="Y115">
        <v>40</v>
      </c>
      <c r="Z115" t="s">
        <v>290</v>
      </c>
      <c r="AA115" t="s">
        <v>290</v>
      </c>
      <c r="AB115" t="s">
        <v>290</v>
      </c>
      <c r="AC115" t="s">
        <v>290</v>
      </c>
      <c r="AD115" t="s">
        <v>290</v>
      </c>
      <c r="AE115" t="s">
        <v>290</v>
      </c>
      <c r="AF115" t="s">
        <v>290</v>
      </c>
      <c r="AG115" t="s">
        <v>290</v>
      </c>
      <c r="AH115" t="s">
        <v>290</v>
      </c>
      <c r="AI115" t="s">
        <v>290</v>
      </c>
      <c r="AJ115">
        <v>27</v>
      </c>
      <c r="AK115" t="s">
        <v>290</v>
      </c>
      <c r="AL115">
        <v>5</v>
      </c>
      <c r="AM115">
        <v>1</v>
      </c>
      <c r="AN115" t="s">
        <v>290</v>
      </c>
      <c r="AO115">
        <v>343</v>
      </c>
      <c r="AP115">
        <v>16</v>
      </c>
      <c r="AQ115">
        <v>185</v>
      </c>
      <c r="AR115">
        <v>207</v>
      </c>
      <c r="AS115">
        <v>0</v>
      </c>
      <c r="AT115">
        <v>0</v>
      </c>
      <c r="AU115">
        <v>19</v>
      </c>
      <c r="AV115">
        <v>392</v>
      </c>
      <c r="AW115">
        <v>42.076566</v>
      </c>
      <c r="AX115">
        <v>-87.988197999999997</v>
      </c>
      <c r="AY115">
        <v>1</v>
      </c>
      <c r="AZ115" t="s">
        <v>16343</v>
      </c>
      <c r="BA115">
        <v>432</v>
      </c>
      <c r="BB115" t="s">
        <v>16646</v>
      </c>
      <c r="BE115" t="s">
        <v>669</v>
      </c>
      <c r="BF115" t="s">
        <v>288</v>
      </c>
      <c r="BG115" t="s">
        <v>16493</v>
      </c>
      <c r="BH115">
        <v>60005</v>
      </c>
      <c r="BI115" t="s">
        <v>16346</v>
      </c>
      <c r="BJ115" t="s">
        <v>146</v>
      </c>
    </row>
    <row r="116" spans="1:62">
      <c r="A116" t="s">
        <v>926</v>
      </c>
      <c r="B116" t="s">
        <v>927</v>
      </c>
      <c r="D116" t="s">
        <v>928</v>
      </c>
      <c r="E116" t="s">
        <v>929</v>
      </c>
      <c r="F116" t="s">
        <v>930</v>
      </c>
      <c r="G116" t="s">
        <v>634</v>
      </c>
      <c r="H116" t="s">
        <v>288</v>
      </c>
      <c r="I116">
        <v>60091</v>
      </c>
      <c r="J116">
        <v>8472562922</v>
      </c>
      <c r="K116" t="s">
        <v>146</v>
      </c>
      <c r="L116">
        <v>4</v>
      </c>
      <c r="M116">
        <v>15</v>
      </c>
      <c r="N116">
        <v>0</v>
      </c>
      <c r="O116">
        <v>19</v>
      </c>
      <c r="P116">
        <v>64</v>
      </c>
      <c r="Q116">
        <v>21</v>
      </c>
      <c r="R116" t="s">
        <v>290</v>
      </c>
      <c r="S116" t="s">
        <v>290</v>
      </c>
      <c r="T116" t="s">
        <v>290</v>
      </c>
      <c r="U116" t="s">
        <v>290</v>
      </c>
      <c r="V116" t="s">
        <v>290</v>
      </c>
      <c r="W116" t="s">
        <v>290</v>
      </c>
      <c r="X116" t="s">
        <v>290</v>
      </c>
      <c r="Y116" t="s">
        <v>290</v>
      </c>
      <c r="Z116" t="s">
        <v>290</v>
      </c>
      <c r="AA116" t="s">
        <v>290</v>
      </c>
      <c r="AB116" t="s">
        <v>290</v>
      </c>
      <c r="AC116" t="s">
        <v>290</v>
      </c>
      <c r="AD116" t="s">
        <v>290</v>
      </c>
      <c r="AE116" t="s">
        <v>290</v>
      </c>
      <c r="AF116" t="s">
        <v>290</v>
      </c>
      <c r="AG116" t="s">
        <v>290</v>
      </c>
      <c r="AH116" t="s">
        <v>290</v>
      </c>
      <c r="AI116" t="s">
        <v>290</v>
      </c>
      <c r="AJ116" t="s">
        <v>290</v>
      </c>
      <c r="AK116" t="s">
        <v>290</v>
      </c>
      <c r="AL116">
        <v>8</v>
      </c>
      <c r="AM116" t="s">
        <v>290</v>
      </c>
      <c r="AN116" t="s">
        <v>290</v>
      </c>
      <c r="AO116">
        <v>62</v>
      </c>
      <c r="AP116">
        <v>15</v>
      </c>
      <c r="AQ116">
        <v>47</v>
      </c>
      <c r="AR116">
        <v>38</v>
      </c>
      <c r="AS116">
        <v>0</v>
      </c>
      <c r="AT116">
        <v>0</v>
      </c>
      <c r="AU116">
        <v>0</v>
      </c>
      <c r="AV116">
        <v>85</v>
      </c>
      <c r="AW116">
        <v>42.082039000000002</v>
      </c>
      <c r="AX116">
        <v>-87.726451999999995</v>
      </c>
      <c r="AY116">
        <v>1</v>
      </c>
      <c r="AZ116" t="s">
        <v>16343</v>
      </c>
      <c r="BA116">
        <v>2031</v>
      </c>
      <c r="BB116" t="s">
        <v>16451</v>
      </c>
      <c r="BE116" t="s">
        <v>634</v>
      </c>
      <c r="BF116" t="s">
        <v>288</v>
      </c>
      <c r="BG116" t="s">
        <v>16493</v>
      </c>
      <c r="BH116">
        <v>60091</v>
      </c>
      <c r="BI116" t="s">
        <v>16346</v>
      </c>
      <c r="BJ116" t="s">
        <v>146</v>
      </c>
    </row>
    <row r="117" spans="1:62">
      <c r="A117" t="s">
        <v>932</v>
      </c>
      <c r="B117" t="s">
        <v>933</v>
      </c>
      <c r="C117" t="s">
        <v>314</v>
      </c>
      <c r="D117" t="s">
        <v>3152</v>
      </c>
      <c r="E117" t="s">
        <v>935</v>
      </c>
      <c r="F117" t="s">
        <v>936</v>
      </c>
      <c r="G117" t="s">
        <v>937</v>
      </c>
      <c r="H117" t="s">
        <v>288</v>
      </c>
      <c r="I117">
        <v>60093</v>
      </c>
      <c r="J117">
        <v>8474465252</v>
      </c>
      <c r="K117" t="s">
        <v>146</v>
      </c>
      <c r="L117">
        <v>4.5999999999999996</v>
      </c>
      <c r="M117">
        <v>29.8</v>
      </c>
      <c r="N117">
        <v>22.5</v>
      </c>
      <c r="O117">
        <v>56.9</v>
      </c>
      <c r="P117">
        <v>34</v>
      </c>
      <c r="Q117">
        <v>28</v>
      </c>
      <c r="R117">
        <v>36</v>
      </c>
      <c r="S117">
        <v>22</v>
      </c>
      <c r="T117">
        <v>17</v>
      </c>
      <c r="U117">
        <v>18</v>
      </c>
      <c r="V117">
        <v>21</v>
      </c>
      <c r="W117">
        <v>22</v>
      </c>
      <c r="X117">
        <v>36</v>
      </c>
      <c r="Y117">
        <v>19</v>
      </c>
      <c r="Z117">
        <v>25</v>
      </c>
      <c r="AA117">
        <v>21</v>
      </c>
      <c r="AB117">
        <v>26</v>
      </c>
      <c r="AC117">
        <v>9</v>
      </c>
      <c r="AD117" t="s">
        <v>290</v>
      </c>
      <c r="AE117" t="s">
        <v>290</v>
      </c>
      <c r="AF117" t="s">
        <v>290</v>
      </c>
      <c r="AG117" t="s">
        <v>290</v>
      </c>
      <c r="AH117" t="s">
        <v>290</v>
      </c>
      <c r="AI117" t="s">
        <v>290</v>
      </c>
      <c r="AJ117">
        <v>18</v>
      </c>
      <c r="AK117" t="s">
        <v>290</v>
      </c>
      <c r="AL117">
        <v>98</v>
      </c>
      <c r="AM117">
        <v>12</v>
      </c>
      <c r="AN117" t="s">
        <v>290</v>
      </c>
      <c r="AO117">
        <v>179</v>
      </c>
      <c r="AP117">
        <v>27</v>
      </c>
      <c r="AQ117">
        <v>183</v>
      </c>
      <c r="AR117">
        <v>151</v>
      </c>
      <c r="AS117">
        <v>9</v>
      </c>
      <c r="AT117">
        <v>12</v>
      </c>
      <c r="AU117">
        <v>68</v>
      </c>
      <c r="AV117">
        <v>334</v>
      </c>
      <c r="AW117">
        <v>42.100423999999997</v>
      </c>
      <c r="AX117">
        <v>-87.797156000000001</v>
      </c>
      <c r="AY117">
        <v>1</v>
      </c>
      <c r="AZ117" t="s">
        <v>16343</v>
      </c>
      <c r="BA117">
        <v>315</v>
      </c>
      <c r="BB117" t="s">
        <v>16520</v>
      </c>
      <c r="BE117" t="s">
        <v>937</v>
      </c>
      <c r="BF117" t="s">
        <v>288</v>
      </c>
      <c r="BG117" t="s">
        <v>16493</v>
      </c>
      <c r="BH117">
        <v>60093</v>
      </c>
      <c r="BI117" t="s">
        <v>16346</v>
      </c>
      <c r="BJ117" t="s">
        <v>146</v>
      </c>
    </row>
    <row r="118" spans="1:62">
      <c r="A118" t="s">
        <v>938</v>
      </c>
      <c r="B118" t="s">
        <v>939</v>
      </c>
      <c r="C118" t="s">
        <v>314</v>
      </c>
      <c r="D118" t="s">
        <v>940</v>
      </c>
      <c r="E118" t="s">
        <v>941</v>
      </c>
      <c r="F118" t="s">
        <v>942</v>
      </c>
      <c r="G118" t="s">
        <v>877</v>
      </c>
      <c r="H118" t="s">
        <v>288</v>
      </c>
      <c r="I118">
        <v>60025</v>
      </c>
      <c r="J118">
        <v>8477240057</v>
      </c>
      <c r="K118" t="s">
        <v>146</v>
      </c>
      <c r="L118">
        <v>0.8</v>
      </c>
      <c r="M118">
        <v>7.3</v>
      </c>
      <c r="N118">
        <v>0</v>
      </c>
      <c r="O118">
        <v>8.1</v>
      </c>
      <c r="P118">
        <v>12</v>
      </c>
      <c r="Q118">
        <v>10</v>
      </c>
      <c r="R118">
        <v>3</v>
      </c>
      <c r="S118">
        <v>5</v>
      </c>
      <c r="T118">
        <v>7</v>
      </c>
      <c r="U118">
        <v>3</v>
      </c>
      <c r="V118">
        <v>3</v>
      </c>
      <c r="W118">
        <v>1</v>
      </c>
      <c r="X118">
        <v>3</v>
      </c>
      <c r="Y118">
        <v>1</v>
      </c>
      <c r="Z118" t="s">
        <v>290</v>
      </c>
      <c r="AA118" t="s">
        <v>290</v>
      </c>
      <c r="AB118" t="s">
        <v>290</v>
      </c>
      <c r="AC118" t="s">
        <v>290</v>
      </c>
      <c r="AD118" t="s">
        <v>290</v>
      </c>
      <c r="AE118" t="s">
        <v>290</v>
      </c>
      <c r="AF118" t="s">
        <v>290</v>
      </c>
      <c r="AG118" t="s">
        <v>290</v>
      </c>
      <c r="AH118" t="s">
        <v>290</v>
      </c>
      <c r="AI118" t="s">
        <v>290</v>
      </c>
      <c r="AJ118">
        <v>1</v>
      </c>
      <c r="AK118" t="s">
        <v>290</v>
      </c>
      <c r="AL118">
        <v>5</v>
      </c>
      <c r="AM118" t="s">
        <v>290</v>
      </c>
      <c r="AN118" t="s">
        <v>290</v>
      </c>
      <c r="AO118">
        <v>39</v>
      </c>
      <c r="AP118">
        <v>3</v>
      </c>
      <c r="AQ118">
        <v>28</v>
      </c>
      <c r="AR118">
        <v>20</v>
      </c>
      <c r="AS118">
        <v>0</v>
      </c>
      <c r="AT118">
        <v>0</v>
      </c>
      <c r="AU118">
        <v>0</v>
      </c>
      <c r="AV118">
        <v>48</v>
      </c>
      <c r="AW118">
        <v>42.074623000000003</v>
      </c>
      <c r="AX118">
        <v>-87.822502</v>
      </c>
      <c r="AY118">
        <v>1</v>
      </c>
      <c r="AZ118" t="s">
        <v>16343</v>
      </c>
      <c r="BA118">
        <v>74</v>
      </c>
      <c r="BB118" t="s">
        <v>16652</v>
      </c>
      <c r="BE118" t="s">
        <v>877</v>
      </c>
      <c r="BF118" t="s">
        <v>288</v>
      </c>
      <c r="BG118" t="s">
        <v>16493</v>
      </c>
      <c r="BH118">
        <v>60025</v>
      </c>
      <c r="BI118" t="s">
        <v>16346</v>
      </c>
      <c r="BJ118" t="s">
        <v>146</v>
      </c>
    </row>
    <row r="119" spans="1:62">
      <c r="A119" t="s">
        <v>13324</v>
      </c>
      <c r="B119" t="s">
        <v>13325</v>
      </c>
      <c r="D119" t="s">
        <v>538</v>
      </c>
      <c r="E119" t="s">
        <v>645</v>
      </c>
      <c r="F119" t="s">
        <v>13327</v>
      </c>
      <c r="G119" t="s">
        <v>574</v>
      </c>
      <c r="H119" t="s">
        <v>288</v>
      </c>
      <c r="I119">
        <v>60201</v>
      </c>
      <c r="J119">
        <v>8473286630</v>
      </c>
      <c r="K119" t="s">
        <v>146</v>
      </c>
      <c r="L119">
        <v>2.5</v>
      </c>
      <c r="M119">
        <v>3</v>
      </c>
      <c r="N119">
        <v>0</v>
      </c>
      <c r="O119">
        <v>5.5</v>
      </c>
      <c r="P119">
        <v>9</v>
      </c>
      <c r="Q119">
        <v>2</v>
      </c>
      <c r="R119" t="s">
        <v>290</v>
      </c>
      <c r="S119" t="s">
        <v>290</v>
      </c>
      <c r="T119" t="s">
        <v>290</v>
      </c>
      <c r="U119" t="s">
        <v>290</v>
      </c>
      <c r="V119" t="s">
        <v>290</v>
      </c>
      <c r="W119" t="s">
        <v>290</v>
      </c>
      <c r="X119" t="s">
        <v>290</v>
      </c>
      <c r="Y119" t="s">
        <v>290</v>
      </c>
      <c r="Z119" t="s">
        <v>290</v>
      </c>
      <c r="AA119" t="s">
        <v>290</v>
      </c>
      <c r="AB119" t="s">
        <v>290</v>
      </c>
      <c r="AC119" t="s">
        <v>290</v>
      </c>
      <c r="AD119" t="s">
        <v>290</v>
      </c>
      <c r="AE119" t="s">
        <v>290</v>
      </c>
      <c r="AF119" t="s">
        <v>290</v>
      </c>
      <c r="AG119" t="s">
        <v>290</v>
      </c>
      <c r="AH119" t="s">
        <v>290</v>
      </c>
      <c r="AI119" t="s">
        <v>290</v>
      </c>
      <c r="AJ119" t="s">
        <v>290</v>
      </c>
      <c r="AK119" t="s">
        <v>290</v>
      </c>
      <c r="AL119">
        <v>1</v>
      </c>
      <c r="AM119" t="s">
        <v>290</v>
      </c>
      <c r="AN119" t="s">
        <v>290</v>
      </c>
      <c r="AO119">
        <v>10</v>
      </c>
      <c r="AP119" t="s">
        <v>290</v>
      </c>
      <c r="AQ119">
        <v>4</v>
      </c>
      <c r="AR119">
        <v>7</v>
      </c>
      <c r="AS119">
        <v>0</v>
      </c>
      <c r="AT119">
        <v>0</v>
      </c>
      <c r="AU119">
        <v>0</v>
      </c>
      <c r="AV119">
        <v>11</v>
      </c>
      <c r="AW119">
        <v>42.058325000000004</v>
      </c>
      <c r="AX119">
        <v>-87.684308999999999</v>
      </c>
      <c r="AY119">
        <v>1</v>
      </c>
      <c r="AZ119" t="s">
        <v>16343</v>
      </c>
      <c r="BA119">
        <v>926</v>
      </c>
      <c r="BB119" t="s">
        <v>16655</v>
      </c>
      <c r="BE119" t="s">
        <v>574</v>
      </c>
      <c r="BF119" t="s">
        <v>288</v>
      </c>
      <c r="BG119" t="s">
        <v>16493</v>
      </c>
      <c r="BH119">
        <v>60201</v>
      </c>
      <c r="BI119" t="s">
        <v>16346</v>
      </c>
      <c r="BJ119" t="s">
        <v>16494</v>
      </c>
    </row>
    <row r="120" spans="1:62">
      <c r="A120" t="s">
        <v>944</v>
      </c>
      <c r="B120" t="s">
        <v>945</v>
      </c>
      <c r="C120" t="s">
        <v>283</v>
      </c>
      <c r="D120" t="s">
        <v>946</v>
      </c>
      <c r="E120" t="s">
        <v>947</v>
      </c>
      <c r="F120" t="s">
        <v>948</v>
      </c>
      <c r="G120" t="s">
        <v>883</v>
      </c>
      <c r="H120" t="s">
        <v>288</v>
      </c>
      <c r="I120">
        <v>60192</v>
      </c>
      <c r="J120">
        <v>8476459300</v>
      </c>
      <c r="K120" t="s">
        <v>146</v>
      </c>
      <c r="L120">
        <v>3</v>
      </c>
      <c r="M120">
        <v>14</v>
      </c>
      <c r="N120">
        <v>2</v>
      </c>
      <c r="O120">
        <v>19</v>
      </c>
      <c r="P120">
        <v>7</v>
      </c>
      <c r="Q120">
        <v>6</v>
      </c>
      <c r="R120">
        <v>11</v>
      </c>
      <c r="S120">
        <v>9</v>
      </c>
      <c r="T120">
        <v>9</v>
      </c>
      <c r="U120">
        <v>9</v>
      </c>
      <c r="V120">
        <v>4</v>
      </c>
      <c r="W120">
        <v>11</v>
      </c>
      <c r="X120">
        <v>10</v>
      </c>
      <c r="Y120">
        <v>7</v>
      </c>
      <c r="Z120">
        <v>5</v>
      </c>
      <c r="AA120">
        <v>6</v>
      </c>
      <c r="AB120">
        <v>10</v>
      </c>
      <c r="AC120">
        <v>3</v>
      </c>
      <c r="AD120" t="s">
        <v>290</v>
      </c>
      <c r="AE120" t="s">
        <v>290</v>
      </c>
      <c r="AF120" t="s">
        <v>290</v>
      </c>
      <c r="AG120" t="s">
        <v>290</v>
      </c>
      <c r="AH120" t="s">
        <v>290</v>
      </c>
      <c r="AI120" t="s">
        <v>290</v>
      </c>
      <c r="AJ120">
        <v>26</v>
      </c>
      <c r="AK120" t="s">
        <v>290</v>
      </c>
      <c r="AL120">
        <v>9</v>
      </c>
      <c r="AM120">
        <v>17</v>
      </c>
      <c r="AN120" t="s">
        <v>290</v>
      </c>
      <c r="AO120">
        <v>37</v>
      </c>
      <c r="AP120">
        <v>18</v>
      </c>
      <c r="AQ120">
        <v>49</v>
      </c>
      <c r="AR120">
        <v>58</v>
      </c>
      <c r="AS120">
        <v>0</v>
      </c>
      <c r="AT120">
        <v>0</v>
      </c>
      <c r="AU120">
        <v>5</v>
      </c>
      <c r="AV120">
        <v>107</v>
      </c>
      <c r="AW120">
        <v>42.068551999999997</v>
      </c>
      <c r="AX120">
        <v>-88.225978999999995</v>
      </c>
      <c r="AY120">
        <v>1</v>
      </c>
      <c r="AZ120" t="s">
        <v>16343</v>
      </c>
      <c r="BA120">
        <v>2500</v>
      </c>
      <c r="BB120" t="s">
        <v>16657</v>
      </c>
      <c r="BE120" t="s">
        <v>883</v>
      </c>
      <c r="BF120" t="s">
        <v>288</v>
      </c>
      <c r="BG120" t="s">
        <v>16493</v>
      </c>
      <c r="BH120">
        <v>60192</v>
      </c>
      <c r="BI120" t="s">
        <v>16346</v>
      </c>
      <c r="BJ120" t="s">
        <v>146</v>
      </c>
    </row>
    <row r="121" spans="1:62">
      <c r="A121" t="s">
        <v>950</v>
      </c>
      <c r="B121" t="s">
        <v>951</v>
      </c>
      <c r="D121" t="s">
        <v>952</v>
      </c>
      <c r="E121" t="s">
        <v>953</v>
      </c>
      <c r="F121" t="s">
        <v>954</v>
      </c>
      <c r="G121" t="s">
        <v>955</v>
      </c>
      <c r="H121" t="s">
        <v>288</v>
      </c>
      <c r="I121">
        <v>60053</v>
      </c>
      <c r="J121">
        <v>8479654750</v>
      </c>
      <c r="K121" t="s">
        <v>146</v>
      </c>
      <c r="L121">
        <v>0.5</v>
      </c>
      <c r="M121">
        <v>5.5</v>
      </c>
      <c r="N121">
        <v>0.5</v>
      </c>
      <c r="O121">
        <v>6.5</v>
      </c>
      <c r="P121" t="s">
        <v>290</v>
      </c>
      <c r="Q121">
        <v>12</v>
      </c>
      <c r="R121">
        <v>6</v>
      </c>
      <c r="S121">
        <v>9</v>
      </c>
      <c r="T121">
        <v>6</v>
      </c>
      <c r="U121">
        <v>10</v>
      </c>
      <c r="V121">
        <v>4</v>
      </c>
      <c r="W121">
        <v>6</v>
      </c>
      <c r="X121">
        <v>7</v>
      </c>
      <c r="Y121">
        <v>4</v>
      </c>
      <c r="Z121" t="s">
        <v>290</v>
      </c>
      <c r="AA121" t="s">
        <v>290</v>
      </c>
      <c r="AB121" t="s">
        <v>290</v>
      </c>
      <c r="AC121" t="s">
        <v>290</v>
      </c>
      <c r="AD121" t="s">
        <v>290</v>
      </c>
      <c r="AE121" t="s">
        <v>290</v>
      </c>
      <c r="AF121" t="s">
        <v>290</v>
      </c>
      <c r="AG121" t="s">
        <v>290</v>
      </c>
      <c r="AH121" t="s">
        <v>290</v>
      </c>
      <c r="AI121" t="s">
        <v>290</v>
      </c>
      <c r="AJ121">
        <v>5</v>
      </c>
      <c r="AK121" t="s">
        <v>290</v>
      </c>
      <c r="AL121">
        <v>13</v>
      </c>
      <c r="AM121">
        <v>2</v>
      </c>
      <c r="AN121" t="s">
        <v>290</v>
      </c>
      <c r="AO121">
        <v>41</v>
      </c>
      <c r="AP121">
        <v>3</v>
      </c>
      <c r="AQ121">
        <v>36</v>
      </c>
      <c r="AR121">
        <v>28</v>
      </c>
      <c r="AS121">
        <v>0</v>
      </c>
      <c r="AT121">
        <v>0</v>
      </c>
      <c r="AU121">
        <v>15</v>
      </c>
      <c r="AV121">
        <v>64</v>
      </c>
      <c r="AW121">
        <v>42.038344000000002</v>
      </c>
      <c r="AX121">
        <v>-87.782183000000003</v>
      </c>
      <c r="AY121">
        <v>1</v>
      </c>
      <c r="AZ121" t="s">
        <v>16343</v>
      </c>
      <c r="BA121">
        <v>6218</v>
      </c>
      <c r="BB121" t="s">
        <v>16659</v>
      </c>
      <c r="BE121" t="s">
        <v>955</v>
      </c>
      <c r="BF121" t="s">
        <v>288</v>
      </c>
      <c r="BG121" t="s">
        <v>16493</v>
      </c>
      <c r="BH121">
        <v>60053</v>
      </c>
      <c r="BI121" t="s">
        <v>16346</v>
      </c>
      <c r="BJ121" t="s">
        <v>146</v>
      </c>
    </row>
    <row r="122" spans="1:62">
      <c r="A122" t="s">
        <v>957</v>
      </c>
      <c r="B122" t="s">
        <v>958</v>
      </c>
      <c r="C122" t="s">
        <v>353</v>
      </c>
      <c r="D122" t="s">
        <v>16660</v>
      </c>
      <c r="E122" t="s">
        <v>16661</v>
      </c>
      <c r="F122" t="s">
        <v>961</v>
      </c>
      <c r="G122" t="s">
        <v>620</v>
      </c>
      <c r="H122" t="s">
        <v>288</v>
      </c>
      <c r="I122">
        <v>60090</v>
      </c>
      <c r="J122">
        <v>8478505490</v>
      </c>
      <c r="K122" t="s">
        <v>146</v>
      </c>
      <c r="L122">
        <v>2.5</v>
      </c>
      <c r="M122">
        <v>6.5</v>
      </c>
      <c r="N122">
        <v>4</v>
      </c>
      <c r="O122">
        <v>13</v>
      </c>
      <c r="P122" t="s">
        <v>290</v>
      </c>
      <c r="Q122" t="s">
        <v>290</v>
      </c>
      <c r="R122" t="s">
        <v>290</v>
      </c>
      <c r="S122" t="s">
        <v>290</v>
      </c>
      <c r="T122" t="s">
        <v>290</v>
      </c>
      <c r="U122" t="s">
        <v>290</v>
      </c>
      <c r="V122" t="s">
        <v>290</v>
      </c>
      <c r="W122" t="s">
        <v>290</v>
      </c>
      <c r="X122" t="s">
        <v>290</v>
      </c>
      <c r="Y122" t="s">
        <v>290</v>
      </c>
      <c r="Z122" t="s">
        <v>290</v>
      </c>
      <c r="AA122" t="s">
        <v>290</v>
      </c>
      <c r="AB122" t="s">
        <v>290</v>
      </c>
      <c r="AC122" t="s">
        <v>290</v>
      </c>
      <c r="AD122">
        <v>12</v>
      </c>
      <c r="AE122">
        <v>34</v>
      </c>
      <c r="AF122" t="s">
        <v>290</v>
      </c>
      <c r="AG122" t="s">
        <v>290</v>
      </c>
      <c r="AH122">
        <v>4</v>
      </c>
      <c r="AI122" t="s">
        <v>290</v>
      </c>
      <c r="AJ122" t="s">
        <v>290</v>
      </c>
      <c r="AK122" t="s">
        <v>290</v>
      </c>
      <c r="AL122">
        <v>10</v>
      </c>
      <c r="AM122" t="s">
        <v>290</v>
      </c>
      <c r="AN122" t="s">
        <v>290</v>
      </c>
      <c r="AO122">
        <v>35</v>
      </c>
      <c r="AP122">
        <v>5</v>
      </c>
      <c r="AQ122">
        <v>21</v>
      </c>
      <c r="AR122">
        <v>29</v>
      </c>
      <c r="AS122">
        <v>0</v>
      </c>
      <c r="AT122">
        <v>0</v>
      </c>
      <c r="AU122">
        <v>0</v>
      </c>
      <c r="AV122">
        <v>50</v>
      </c>
      <c r="AW122">
        <v>42.110455999999999</v>
      </c>
      <c r="AX122">
        <v>-87.909813</v>
      </c>
      <c r="AY122">
        <v>1</v>
      </c>
      <c r="AZ122" t="s">
        <v>16360</v>
      </c>
      <c r="BA122">
        <v>9300</v>
      </c>
      <c r="BB122" t="s">
        <v>16663</v>
      </c>
      <c r="BE122" t="s">
        <v>620</v>
      </c>
      <c r="BF122" t="s">
        <v>288</v>
      </c>
      <c r="BG122" t="s">
        <v>16493</v>
      </c>
      <c r="BH122">
        <v>60090</v>
      </c>
      <c r="BI122" t="s">
        <v>16346</v>
      </c>
      <c r="BJ122" t="s">
        <v>16363</v>
      </c>
    </row>
    <row r="123" spans="1:62">
      <c r="A123" t="s">
        <v>962</v>
      </c>
      <c r="B123" t="s">
        <v>963</v>
      </c>
      <c r="C123" t="s">
        <v>353</v>
      </c>
      <c r="D123" t="s">
        <v>964</v>
      </c>
      <c r="E123" t="s">
        <v>965</v>
      </c>
      <c r="F123" t="s">
        <v>966</v>
      </c>
      <c r="G123" t="s">
        <v>767</v>
      </c>
      <c r="H123" t="s">
        <v>288</v>
      </c>
      <c r="I123">
        <v>60062</v>
      </c>
      <c r="J123">
        <v>8474981105</v>
      </c>
      <c r="K123" t="s">
        <v>146</v>
      </c>
      <c r="L123">
        <v>3</v>
      </c>
      <c r="M123">
        <v>10</v>
      </c>
      <c r="N123">
        <v>8</v>
      </c>
      <c r="O123">
        <v>21</v>
      </c>
      <c r="P123">
        <v>57</v>
      </c>
      <c r="Q123">
        <v>16</v>
      </c>
      <c r="R123">
        <v>12</v>
      </c>
      <c r="S123">
        <v>10</v>
      </c>
      <c r="T123">
        <v>12</v>
      </c>
      <c r="U123">
        <v>3</v>
      </c>
      <c r="V123">
        <v>7</v>
      </c>
      <c r="W123">
        <v>5</v>
      </c>
      <c r="X123">
        <v>5</v>
      </c>
      <c r="Y123">
        <v>4</v>
      </c>
      <c r="Z123" t="s">
        <v>290</v>
      </c>
      <c r="AA123" t="s">
        <v>290</v>
      </c>
      <c r="AB123" t="s">
        <v>290</v>
      </c>
      <c r="AC123" t="s">
        <v>290</v>
      </c>
      <c r="AD123" t="s">
        <v>290</v>
      </c>
      <c r="AE123" t="s">
        <v>290</v>
      </c>
      <c r="AF123" t="s">
        <v>290</v>
      </c>
      <c r="AG123" t="s">
        <v>290</v>
      </c>
      <c r="AH123" t="s">
        <v>290</v>
      </c>
      <c r="AI123" t="s">
        <v>290</v>
      </c>
      <c r="AJ123">
        <v>6</v>
      </c>
      <c r="AK123">
        <v>24</v>
      </c>
      <c r="AL123">
        <v>11</v>
      </c>
      <c r="AM123">
        <v>7</v>
      </c>
      <c r="AN123" t="s">
        <v>290</v>
      </c>
      <c r="AO123">
        <v>72</v>
      </c>
      <c r="AP123">
        <v>11</v>
      </c>
      <c r="AQ123">
        <v>67</v>
      </c>
      <c r="AR123">
        <v>64</v>
      </c>
      <c r="AS123">
        <v>0</v>
      </c>
      <c r="AT123">
        <v>0</v>
      </c>
      <c r="AU123">
        <v>25</v>
      </c>
      <c r="AV123">
        <v>131</v>
      </c>
      <c r="AW123">
        <v>42.117046000000002</v>
      </c>
      <c r="AX123">
        <v>-87.848155000000006</v>
      </c>
      <c r="AY123">
        <v>1</v>
      </c>
      <c r="AZ123" t="s">
        <v>16343</v>
      </c>
      <c r="BA123">
        <v>1985</v>
      </c>
      <c r="BB123" t="s">
        <v>16568</v>
      </c>
      <c r="BE123" t="s">
        <v>767</v>
      </c>
      <c r="BF123" t="s">
        <v>288</v>
      </c>
      <c r="BG123" t="s">
        <v>16493</v>
      </c>
      <c r="BH123">
        <v>60062</v>
      </c>
      <c r="BI123" t="s">
        <v>16346</v>
      </c>
      <c r="BJ123" t="s">
        <v>146</v>
      </c>
    </row>
    <row r="124" spans="1:62">
      <c r="A124" t="s">
        <v>967</v>
      </c>
      <c r="B124" t="s">
        <v>968</v>
      </c>
      <c r="C124" t="s">
        <v>283</v>
      </c>
      <c r="D124" t="s">
        <v>304</v>
      </c>
      <c r="E124" t="s">
        <v>969</v>
      </c>
      <c r="F124" t="s">
        <v>970</v>
      </c>
      <c r="G124" t="s">
        <v>641</v>
      </c>
      <c r="H124" t="s">
        <v>288</v>
      </c>
      <c r="I124">
        <v>60714</v>
      </c>
      <c r="J124">
        <v>8475181185</v>
      </c>
      <c r="K124" t="s">
        <v>146</v>
      </c>
      <c r="L124">
        <v>6</v>
      </c>
      <c r="M124">
        <v>21</v>
      </c>
      <c r="N124">
        <v>0</v>
      </c>
      <c r="O124">
        <v>27</v>
      </c>
      <c r="P124">
        <v>33</v>
      </c>
      <c r="Q124">
        <v>29</v>
      </c>
      <c r="R124">
        <v>20</v>
      </c>
      <c r="S124">
        <v>19</v>
      </c>
      <c r="T124">
        <v>25</v>
      </c>
      <c r="U124">
        <v>25</v>
      </c>
      <c r="V124">
        <v>16</v>
      </c>
      <c r="W124" t="s">
        <v>290</v>
      </c>
      <c r="X124" t="s">
        <v>290</v>
      </c>
      <c r="Y124" t="s">
        <v>290</v>
      </c>
      <c r="Z124" t="s">
        <v>290</v>
      </c>
      <c r="AA124" t="s">
        <v>290</v>
      </c>
      <c r="AB124" t="s">
        <v>290</v>
      </c>
      <c r="AC124" t="s">
        <v>290</v>
      </c>
      <c r="AD124" t="s">
        <v>290</v>
      </c>
      <c r="AE124" t="s">
        <v>290</v>
      </c>
      <c r="AF124" t="s">
        <v>290</v>
      </c>
      <c r="AG124" t="s">
        <v>290</v>
      </c>
      <c r="AH124" t="s">
        <v>290</v>
      </c>
      <c r="AI124" t="s">
        <v>290</v>
      </c>
      <c r="AJ124">
        <v>13</v>
      </c>
      <c r="AK124" t="s">
        <v>290</v>
      </c>
      <c r="AL124">
        <v>16</v>
      </c>
      <c r="AM124">
        <v>1</v>
      </c>
      <c r="AN124" t="s">
        <v>290</v>
      </c>
      <c r="AO124">
        <v>114</v>
      </c>
      <c r="AP124">
        <v>23</v>
      </c>
      <c r="AQ124">
        <v>77</v>
      </c>
      <c r="AR124">
        <v>90</v>
      </c>
      <c r="AS124">
        <v>0</v>
      </c>
      <c r="AT124">
        <v>0</v>
      </c>
      <c r="AU124">
        <v>0</v>
      </c>
      <c r="AV124">
        <v>167</v>
      </c>
      <c r="AW124">
        <v>42.031641</v>
      </c>
      <c r="AX124">
        <v>-87.840776000000005</v>
      </c>
      <c r="AY124">
        <v>1</v>
      </c>
      <c r="AZ124" t="s">
        <v>16360</v>
      </c>
      <c r="BA124">
        <v>8340</v>
      </c>
      <c r="BB124" t="s">
        <v>16666</v>
      </c>
      <c r="BE124" t="s">
        <v>641</v>
      </c>
      <c r="BF124" t="s">
        <v>288</v>
      </c>
      <c r="BG124" t="s">
        <v>16493</v>
      </c>
      <c r="BH124">
        <v>60714</v>
      </c>
      <c r="BI124" t="s">
        <v>16346</v>
      </c>
      <c r="BJ124" t="s">
        <v>16363</v>
      </c>
    </row>
    <row r="125" spans="1:62">
      <c r="A125" t="s">
        <v>971</v>
      </c>
      <c r="B125" t="s">
        <v>972</v>
      </c>
      <c r="C125" t="s">
        <v>314</v>
      </c>
      <c r="D125" t="s">
        <v>605</v>
      </c>
      <c r="E125" t="s">
        <v>606</v>
      </c>
      <c r="F125" t="s">
        <v>973</v>
      </c>
      <c r="G125" t="s">
        <v>955</v>
      </c>
      <c r="H125" t="s">
        <v>288</v>
      </c>
      <c r="I125">
        <v>60053</v>
      </c>
      <c r="J125">
        <v>8474708801</v>
      </c>
      <c r="K125" t="s">
        <v>146</v>
      </c>
      <c r="L125">
        <v>2</v>
      </c>
      <c r="M125">
        <v>21</v>
      </c>
      <c r="N125">
        <v>2</v>
      </c>
      <c r="O125">
        <v>25</v>
      </c>
      <c r="P125" t="s">
        <v>290</v>
      </c>
      <c r="Q125" t="s">
        <v>290</v>
      </c>
      <c r="R125" t="s">
        <v>290</v>
      </c>
      <c r="S125" t="s">
        <v>290</v>
      </c>
      <c r="T125">
        <v>1</v>
      </c>
      <c r="U125">
        <v>6</v>
      </c>
      <c r="V125">
        <v>13</v>
      </c>
      <c r="W125">
        <v>55</v>
      </c>
      <c r="X125">
        <v>56</v>
      </c>
      <c r="Y125">
        <v>64</v>
      </c>
      <c r="Z125">
        <v>17</v>
      </c>
      <c r="AA125">
        <v>7</v>
      </c>
      <c r="AB125">
        <v>9</v>
      </c>
      <c r="AC125" t="s">
        <v>290</v>
      </c>
      <c r="AD125" t="s">
        <v>290</v>
      </c>
      <c r="AE125" t="s">
        <v>290</v>
      </c>
      <c r="AF125" t="s">
        <v>290</v>
      </c>
      <c r="AG125" t="s">
        <v>290</v>
      </c>
      <c r="AH125" t="s">
        <v>290</v>
      </c>
      <c r="AI125" t="s">
        <v>290</v>
      </c>
      <c r="AJ125">
        <v>4</v>
      </c>
      <c r="AK125" t="s">
        <v>290</v>
      </c>
      <c r="AL125">
        <v>155</v>
      </c>
      <c r="AM125">
        <v>10</v>
      </c>
      <c r="AN125" t="s">
        <v>290</v>
      </c>
      <c r="AO125">
        <v>32</v>
      </c>
      <c r="AP125">
        <v>27</v>
      </c>
      <c r="AQ125">
        <v>122</v>
      </c>
      <c r="AR125">
        <v>106</v>
      </c>
      <c r="AS125">
        <v>0</v>
      </c>
      <c r="AT125">
        <v>0</v>
      </c>
      <c r="AU125">
        <v>38</v>
      </c>
      <c r="AV125">
        <v>228</v>
      </c>
      <c r="AW125">
        <v>42.037559999999999</v>
      </c>
      <c r="AX125">
        <v>-87.771186</v>
      </c>
      <c r="AY125">
        <v>1</v>
      </c>
      <c r="AZ125" t="s">
        <v>16343</v>
      </c>
      <c r="BA125">
        <v>8601</v>
      </c>
      <c r="BB125" t="s">
        <v>16668</v>
      </c>
      <c r="BE125" t="s">
        <v>955</v>
      </c>
      <c r="BF125" t="s">
        <v>288</v>
      </c>
      <c r="BG125" t="s">
        <v>16493</v>
      </c>
      <c r="BH125">
        <v>60053</v>
      </c>
      <c r="BI125" t="s">
        <v>16346</v>
      </c>
      <c r="BJ125" t="s">
        <v>146</v>
      </c>
    </row>
    <row r="126" spans="1:62">
      <c r="A126" t="s">
        <v>974</v>
      </c>
      <c r="B126" t="s">
        <v>975</v>
      </c>
      <c r="D126" t="s">
        <v>976</v>
      </c>
      <c r="E126" t="s">
        <v>977</v>
      </c>
      <c r="F126" t="s">
        <v>978</v>
      </c>
      <c r="G126" t="s">
        <v>883</v>
      </c>
      <c r="H126" t="s">
        <v>288</v>
      </c>
      <c r="I126">
        <v>60192</v>
      </c>
      <c r="J126">
        <v>8477051234</v>
      </c>
      <c r="K126" t="s">
        <v>146</v>
      </c>
      <c r="L126">
        <v>4</v>
      </c>
      <c r="M126">
        <v>12</v>
      </c>
      <c r="N126">
        <v>7</v>
      </c>
      <c r="O126">
        <v>23</v>
      </c>
      <c r="P126">
        <v>31</v>
      </c>
      <c r="Q126">
        <v>15</v>
      </c>
      <c r="R126">
        <v>9</v>
      </c>
      <c r="S126">
        <v>12</v>
      </c>
      <c r="T126">
        <v>7</v>
      </c>
      <c r="U126">
        <v>4</v>
      </c>
      <c r="V126">
        <v>8</v>
      </c>
      <c r="W126">
        <v>5</v>
      </c>
      <c r="X126">
        <v>8</v>
      </c>
      <c r="Y126">
        <v>4</v>
      </c>
      <c r="Z126" t="s">
        <v>290</v>
      </c>
      <c r="AA126" t="s">
        <v>290</v>
      </c>
      <c r="AB126" t="s">
        <v>290</v>
      </c>
      <c r="AC126" t="s">
        <v>290</v>
      </c>
      <c r="AD126" t="s">
        <v>290</v>
      </c>
      <c r="AE126" t="s">
        <v>290</v>
      </c>
      <c r="AF126" t="s">
        <v>290</v>
      </c>
      <c r="AG126" t="s">
        <v>290</v>
      </c>
      <c r="AH126" t="s">
        <v>290</v>
      </c>
      <c r="AI126" t="s">
        <v>290</v>
      </c>
      <c r="AJ126">
        <v>7</v>
      </c>
      <c r="AK126" t="s">
        <v>290</v>
      </c>
      <c r="AL126">
        <v>25</v>
      </c>
      <c r="AM126">
        <v>1</v>
      </c>
      <c r="AN126" t="s">
        <v>290</v>
      </c>
      <c r="AO126">
        <v>41</v>
      </c>
      <c r="AP126">
        <v>29</v>
      </c>
      <c r="AQ126">
        <v>70</v>
      </c>
      <c r="AR126">
        <v>33</v>
      </c>
      <c r="AS126">
        <v>1</v>
      </c>
      <c r="AT126">
        <v>1</v>
      </c>
      <c r="AU126">
        <v>0</v>
      </c>
      <c r="AV126">
        <v>103</v>
      </c>
      <c r="AW126">
        <v>42.099598999999998</v>
      </c>
      <c r="AX126">
        <v>-88.109729000000002</v>
      </c>
      <c r="AY126">
        <v>1</v>
      </c>
      <c r="AZ126" t="s">
        <v>16343</v>
      </c>
      <c r="BA126">
        <v>1200</v>
      </c>
      <c r="BB126" t="s">
        <v>16670</v>
      </c>
      <c r="BE126" t="s">
        <v>883</v>
      </c>
      <c r="BF126" t="s">
        <v>288</v>
      </c>
      <c r="BG126" t="s">
        <v>16493</v>
      </c>
      <c r="BH126">
        <v>60192</v>
      </c>
      <c r="BI126" t="s">
        <v>16346</v>
      </c>
      <c r="BJ126" t="s">
        <v>146</v>
      </c>
    </row>
    <row r="127" spans="1:62">
      <c r="A127" t="s">
        <v>979</v>
      </c>
      <c r="B127" t="s">
        <v>980</v>
      </c>
      <c r="C127" t="s">
        <v>314</v>
      </c>
      <c r="D127" t="s">
        <v>981</v>
      </c>
      <c r="E127" t="s">
        <v>982</v>
      </c>
      <c r="F127" t="s">
        <v>983</v>
      </c>
      <c r="G127" t="s">
        <v>613</v>
      </c>
      <c r="H127" t="s">
        <v>288</v>
      </c>
      <c r="I127">
        <v>60016</v>
      </c>
      <c r="J127">
        <v>8478277880</v>
      </c>
      <c r="K127" t="s">
        <v>146</v>
      </c>
      <c r="L127">
        <v>13</v>
      </c>
      <c r="M127">
        <v>38.5</v>
      </c>
      <c r="N127">
        <v>5</v>
      </c>
      <c r="O127">
        <v>56.5</v>
      </c>
      <c r="P127">
        <v>7</v>
      </c>
      <c r="Q127">
        <v>9</v>
      </c>
      <c r="R127">
        <v>15</v>
      </c>
      <c r="S127">
        <v>21</v>
      </c>
      <c r="T127">
        <v>28</v>
      </c>
      <c r="U127">
        <v>33</v>
      </c>
      <c r="V127">
        <v>28</v>
      </c>
      <c r="W127">
        <v>42</v>
      </c>
      <c r="X127">
        <v>35</v>
      </c>
      <c r="Y127">
        <v>32</v>
      </c>
      <c r="Z127" t="s">
        <v>290</v>
      </c>
      <c r="AA127" t="s">
        <v>290</v>
      </c>
      <c r="AB127" t="s">
        <v>290</v>
      </c>
      <c r="AC127" t="s">
        <v>290</v>
      </c>
      <c r="AD127" t="s">
        <v>290</v>
      </c>
      <c r="AE127" t="s">
        <v>290</v>
      </c>
      <c r="AF127" t="s">
        <v>290</v>
      </c>
      <c r="AG127" t="s">
        <v>290</v>
      </c>
      <c r="AH127" t="s">
        <v>290</v>
      </c>
      <c r="AI127" t="s">
        <v>290</v>
      </c>
      <c r="AJ127">
        <v>7</v>
      </c>
      <c r="AK127">
        <v>3</v>
      </c>
      <c r="AL127">
        <v>78</v>
      </c>
      <c r="AM127">
        <v>6</v>
      </c>
      <c r="AN127">
        <v>4</v>
      </c>
      <c r="AO127">
        <v>122</v>
      </c>
      <c r="AP127">
        <v>30</v>
      </c>
      <c r="AQ127">
        <v>106</v>
      </c>
      <c r="AR127">
        <v>144</v>
      </c>
      <c r="AS127">
        <v>0</v>
      </c>
      <c r="AT127">
        <v>0</v>
      </c>
      <c r="AU127">
        <v>17</v>
      </c>
      <c r="AV127">
        <v>250</v>
      </c>
      <c r="AW127">
        <v>42.038646</v>
      </c>
      <c r="AX127">
        <v>-87.877699000000007</v>
      </c>
      <c r="AY127">
        <v>1</v>
      </c>
      <c r="AZ127" t="s">
        <v>16343</v>
      </c>
      <c r="BA127">
        <v>1825</v>
      </c>
      <c r="BB127" t="s">
        <v>16676</v>
      </c>
      <c r="BE127" t="s">
        <v>613</v>
      </c>
      <c r="BF127" t="s">
        <v>288</v>
      </c>
      <c r="BG127" t="s">
        <v>16493</v>
      </c>
      <c r="BH127">
        <v>60016</v>
      </c>
      <c r="BI127" t="s">
        <v>16346</v>
      </c>
      <c r="BJ127" t="s">
        <v>146</v>
      </c>
    </row>
    <row r="128" spans="1:62">
      <c r="A128" t="s">
        <v>984</v>
      </c>
      <c r="B128" t="s">
        <v>985</v>
      </c>
      <c r="D128" t="s">
        <v>16681</v>
      </c>
      <c r="E128" t="s">
        <v>16682</v>
      </c>
      <c r="F128" t="s">
        <v>988</v>
      </c>
      <c r="G128" t="s">
        <v>574</v>
      </c>
      <c r="H128" t="s">
        <v>288</v>
      </c>
      <c r="I128">
        <v>60201</v>
      </c>
      <c r="J128">
        <v>8478666055</v>
      </c>
      <c r="K128" t="s">
        <v>146</v>
      </c>
      <c r="L128">
        <v>9</v>
      </c>
      <c r="M128">
        <v>28</v>
      </c>
      <c r="N128">
        <v>12</v>
      </c>
      <c r="O128">
        <v>49</v>
      </c>
      <c r="P128">
        <v>22</v>
      </c>
      <c r="Q128">
        <v>15</v>
      </c>
      <c r="R128">
        <v>8</v>
      </c>
      <c r="S128">
        <v>12</v>
      </c>
      <c r="T128">
        <v>13</v>
      </c>
      <c r="U128">
        <v>12</v>
      </c>
      <c r="V128">
        <v>17</v>
      </c>
      <c r="W128">
        <v>17</v>
      </c>
      <c r="X128">
        <v>13</v>
      </c>
      <c r="Y128">
        <v>22</v>
      </c>
      <c r="Z128">
        <v>15</v>
      </c>
      <c r="AA128">
        <v>12</v>
      </c>
      <c r="AB128">
        <v>18</v>
      </c>
      <c r="AC128">
        <v>25</v>
      </c>
      <c r="AD128" t="s">
        <v>290</v>
      </c>
      <c r="AE128" t="s">
        <v>290</v>
      </c>
      <c r="AF128" t="s">
        <v>290</v>
      </c>
      <c r="AG128" t="s">
        <v>290</v>
      </c>
      <c r="AH128" t="s">
        <v>290</v>
      </c>
      <c r="AI128" t="s">
        <v>290</v>
      </c>
      <c r="AJ128">
        <v>11</v>
      </c>
      <c r="AK128" t="s">
        <v>290</v>
      </c>
      <c r="AL128">
        <v>59</v>
      </c>
      <c r="AM128">
        <v>27</v>
      </c>
      <c r="AN128" t="s">
        <v>290</v>
      </c>
      <c r="AO128">
        <v>124</v>
      </c>
      <c r="AP128" t="s">
        <v>290</v>
      </c>
      <c r="AQ128">
        <v>100</v>
      </c>
      <c r="AR128">
        <v>121</v>
      </c>
      <c r="AS128">
        <v>8</v>
      </c>
      <c r="AT128">
        <v>5</v>
      </c>
      <c r="AU128">
        <v>10</v>
      </c>
      <c r="AV128">
        <v>221</v>
      </c>
      <c r="AW128">
        <v>42.046568999999998</v>
      </c>
      <c r="AX128">
        <v>-87.689293000000006</v>
      </c>
      <c r="AY128">
        <v>1</v>
      </c>
      <c r="AZ128" t="s">
        <v>16343</v>
      </c>
      <c r="BA128">
        <v>1200</v>
      </c>
      <c r="BB128" t="s">
        <v>16684</v>
      </c>
      <c r="BE128" t="s">
        <v>574</v>
      </c>
      <c r="BF128" t="s">
        <v>288</v>
      </c>
      <c r="BG128" t="s">
        <v>16493</v>
      </c>
      <c r="BH128">
        <v>60201</v>
      </c>
      <c r="BI128" t="s">
        <v>16346</v>
      </c>
      <c r="BJ128" t="s">
        <v>16494</v>
      </c>
    </row>
    <row r="129" spans="1:62">
      <c r="A129" t="s">
        <v>989</v>
      </c>
      <c r="B129" t="s">
        <v>990</v>
      </c>
      <c r="C129" t="s">
        <v>418</v>
      </c>
      <c r="D129" t="s">
        <v>991</v>
      </c>
      <c r="E129" t="s">
        <v>992</v>
      </c>
      <c r="F129" t="s">
        <v>993</v>
      </c>
      <c r="G129" t="s">
        <v>877</v>
      </c>
      <c r="H129" t="s">
        <v>288</v>
      </c>
      <c r="I129">
        <v>60025</v>
      </c>
      <c r="J129">
        <v>8477246990</v>
      </c>
      <c r="K129" t="s">
        <v>146</v>
      </c>
      <c r="L129">
        <v>3</v>
      </c>
      <c r="M129">
        <v>54</v>
      </c>
      <c r="N129">
        <v>23</v>
      </c>
      <c r="O129">
        <v>80</v>
      </c>
      <c r="P129">
        <v>75</v>
      </c>
      <c r="Q129">
        <v>79</v>
      </c>
      <c r="R129">
        <v>79</v>
      </c>
      <c r="S129">
        <v>68</v>
      </c>
      <c r="T129">
        <v>67</v>
      </c>
      <c r="U129">
        <v>64</v>
      </c>
      <c r="V129">
        <v>73</v>
      </c>
      <c r="W129">
        <v>82</v>
      </c>
      <c r="X129">
        <v>91</v>
      </c>
      <c r="Y129">
        <v>68</v>
      </c>
      <c r="Z129" t="s">
        <v>290</v>
      </c>
      <c r="AA129" t="s">
        <v>290</v>
      </c>
      <c r="AB129" t="s">
        <v>290</v>
      </c>
      <c r="AC129" t="s">
        <v>290</v>
      </c>
      <c r="AD129" t="s">
        <v>290</v>
      </c>
      <c r="AE129" t="s">
        <v>290</v>
      </c>
      <c r="AF129" t="s">
        <v>290</v>
      </c>
      <c r="AG129" t="s">
        <v>290</v>
      </c>
      <c r="AH129" t="s">
        <v>290</v>
      </c>
      <c r="AI129" t="s">
        <v>290</v>
      </c>
      <c r="AJ129">
        <v>25</v>
      </c>
      <c r="AK129" t="s">
        <v>290</v>
      </c>
      <c r="AL129">
        <v>26</v>
      </c>
      <c r="AM129">
        <v>3</v>
      </c>
      <c r="AN129" t="s">
        <v>290</v>
      </c>
      <c r="AO129">
        <v>643</v>
      </c>
      <c r="AP129">
        <v>49</v>
      </c>
      <c r="AQ129">
        <v>357</v>
      </c>
      <c r="AR129">
        <v>389</v>
      </c>
      <c r="AS129">
        <v>0</v>
      </c>
      <c r="AT129">
        <v>0</v>
      </c>
      <c r="AU129">
        <v>3</v>
      </c>
      <c r="AV129">
        <v>746</v>
      </c>
      <c r="AW129">
        <v>42.074649999999998</v>
      </c>
      <c r="AX129">
        <v>-87.801917000000003</v>
      </c>
      <c r="AY129">
        <v>1</v>
      </c>
      <c r="AZ129" t="s">
        <v>16343</v>
      </c>
      <c r="BA129">
        <v>1123</v>
      </c>
      <c r="BB129" t="s">
        <v>16686</v>
      </c>
      <c r="BE129" t="s">
        <v>877</v>
      </c>
      <c r="BF129" t="s">
        <v>288</v>
      </c>
      <c r="BG129" t="s">
        <v>16493</v>
      </c>
      <c r="BH129">
        <v>60025</v>
      </c>
      <c r="BI129" t="s">
        <v>16346</v>
      </c>
      <c r="BJ129" t="s">
        <v>146</v>
      </c>
    </row>
    <row r="130" spans="1:62">
      <c r="A130" t="s">
        <v>994</v>
      </c>
      <c r="B130" t="s">
        <v>995</v>
      </c>
      <c r="C130" t="s">
        <v>418</v>
      </c>
      <c r="D130" t="s">
        <v>996</v>
      </c>
      <c r="E130" t="s">
        <v>997</v>
      </c>
      <c r="F130" t="s">
        <v>998</v>
      </c>
      <c r="G130" t="s">
        <v>613</v>
      </c>
      <c r="H130" t="s">
        <v>288</v>
      </c>
      <c r="I130">
        <v>60016</v>
      </c>
      <c r="J130">
        <v>8478246900</v>
      </c>
      <c r="K130" t="s">
        <v>146</v>
      </c>
      <c r="L130">
        <v>4</v>
      </c>
      <c r="M130">
        <v>23</v>
      </c>
      <c r="N130">
        <v>12</v>
      </c>
      <c r="O130">
        <v>39</v>
      </c>
      <c r="P130" t="s">
        <v>290</v>
      </c>
      <c r="Q130" t="s">
        <v>290</v>
      </c>
      <c r="R130" t="s">
        <v>290</v>
      </c>
      <c r="S130" t="s">
        <v>290</v>
      </c>
      <c r="T130" t="s">
        <v>290</v>
      </c>
      <c r="U130" t="s">
        <v>290</v>
      </c>
      <c r="V130" t="s">
        <v>290</v>
      </c>
      <c r="W130">
        <v>22</v>
      </c>
      <c r="X130">
        <v>18</v>
      </c>
      <c r="Y130">
        <v>36</v>
      </c>
      <c r="Z130">
        <v>23</v>
      </c>
      <c r="AA130">
        <v>20</v>
      </c>
      <c r="AB130">
        <v>31</v>
      </c>
      <c r="AC130">
        <v>35</v>
      </c>
      <c r="AD130" t="s">
        <v>290</v>
      </c>
      <c r="AE130" t="s">
        <v>290</v>
      </c>
      <c r="AF130" t="s">
        <v>290</v>
      </c>
      <c r="AG130" t="s">
        <v>290</v>
      </c>
      <c r="AH130" t="s">
        <v>290</v>
      </c>
      <c r="AI130" t="s">
        <v>290</v>
      </c>
      <c r="AJ130">
        <v>35</v>
      </c>
      <c r="AK130" t="s">
        <v>290</v>
      </c>
      <c r="AL130">
        <v>12</v>
      </c>
      <c r="AM130">
        <v>2</v>
      </c>
      <c r="AN130" t="s">
        <v>290</v>
      </c>
      <c r="AO130">
        <v>118</v>
      </c>
      <c r="AP130">
        <v>18</v>
      </c>
      <c r="AQ130">
        <v>185</v>
      </c>
      <c r="AR130">
        <v>0</v>
      </c>
      <c r="AS130">
        <v>36</v>
      </c>
      <c r="AT130">
        <v>0</v>
      </c>
      <c r="AU130">
        <v>3</v>
      </c>
      <c r="AV130">
        <v>185</v>
      </c>
      <c r="AW130">
        <v>42.039158999999998</v>
      </c>
      <c r="AX130">
        <v>-87.899045000000001</v>
      </c>
      <c r="AY130">
        <v>1</v>
      </c>
      <c r="AZ130" t="s">
        <v>16360</v>
      </c>
      <c r="BA130">
        <v>1015</v>
      </c>
      <c r="BB130" t="s">
        <v>16688</v>
      </c>
      <c r="BE130" t="s">
        <v>613</v>
      </c>
      <c r="BF130" t="s">
        <v>288</v>
      </c>
      <c r="BG130" t="s">
        <v>16493</v>
      </c>
      <c r="BH130">
        <v>60016</v>
      </c>
      <c r="BI130" t="s">
        <v>16346</v>
      </c>
      <c r="BJ130" t="s">
        <v>16363</v>
      </c>
    </row>
    <row r="131" spans="1:62">
      <c r="A131" t="s">
        <v>999</v>
      </c>
      <c r="B131" t="s">
        <v>1000</v>
      </c>
      <c r="C131" t="s">
        <v>353</v>
      </c>
      <c r="D131" t="s">
        <v>1001</v>
      </c>
      <c r="E131" t="s">
        <v>1002</v>
      </c>
      <c r="F131" t="s">
        <v>1003</v>
      </c>
      <c r="G131" t="s">
        <v>669</v>
      </c>
      <c r="H131" t="s">
        <v>288</v>
      </c>
      <c r="I131">
        <v>60004</v>
      </c>
      <c r="J131">
        <v>8475905700</v>
      </c>
      <c r="K131" t="s">
        <v>146</v>
      </c>
      <c r="L131">
        <v>9</v>
      </c>
      <c r="M131">
        <v>27</v>
      </c>
      <c r="N131">
        <v>4</v>
      </c>
      <c r="O131">
        <v>40</v>
      </c>
      <c r="P131">
        <v>28</v>
      </c>
      <c r="Q131">
        <v>9</v>
      </c>
      <c r="R131">
        <v>20</v>
      </c>
      <c r="S131">
        <v>10</v>
      </c>
      <c r="T131">
        <v>20</v>
      </c>
      <c r="U131">
        <v>18</v>
      </c>
      <c r="V131">
        <v>14</v>
      </c>
      <c r="W131">
        <v>9</v>
      </c>
      <c r="X131">
        <v>13</v>
      </c>
      <c r="Y131">
        <v>7</v>
      </c>
      <c r="Z131">
        <v>10</v>
      </c>
      <c r="AA131" t="s">
        <v>290</v>
      </c>
      <c r="AB131" t="s">
        <v>290</v>
      </c>
      <c r="AC131" t="s">
        <v>290</v>
      </c>
      <c r="AD131" t="s">
        <v>290</v>
      </c>
      <c r="AE131" t="s">
        <v>290</v>
      </c>
      <c r="AF131" t="s">
        <v>290</v>
      </c>
      <c r="AG131" t="s">
        <v>290</v>
      </c>
      <c r="AH131" t="s">
        <v>290</v>
      </c>
      <c r="AI131" t="s">
        <v>290</v>
      </c>
      <c r="AJ131" t="s">
        <v>290</v>
      </c>
      <c r="AK131" t="s">
        <v>290</v>
      </c>
      <c r="AL131">
        <v>156</v>
      </c>
      <c r="AM131" t="s">
        <v>290</v>
      </c>
      <c r="AN131" t="s">
        <v>290</v>
      </c>
      <c r="AO131">
        <v>2</v>
      </c>
      <c r="AP131" t="s">
        <v>290</v>
      </c>
      <c r="AQ131">
        <v>75</v>
      </c>
      <c r="AR131">
        <v>83</v>
      </c>
      <c r="AS131">
        <v>0</v>
      </c>
      <c r="AT131">
        <v>0</v>
      </c>
      <c r="AU131">
        <v>0</v>
      </c>
      <c r="AV131">
        <v>158</v>
      </c>
      <c r="AW131">
        <v>42.121702999999997</v>
      </c>
      <c r="AX131">
        <v>-87.981352000000001</v>
      </c>
      <c r="AY131">
        <v>1</v>
      </c>
      <c r="AZ131" t="s">
        <v>16343</v>
      </c>
      <c r="BA131">
        <v>2550</v>
      </c>
      <c r="BB131" t="s">
        <v>16644</v>
      </c>
      <c r="BE131" t="s">
        <v>669</v>
      </c>
      <c r="BF131" t="s">
        <v>288</v>
      </c>
      <c r="BG131" t="s">
        <v>16493</v>
      </c>
      <c r="BH131">
        <v>60004</v>
      </c>
      <c r="BI131" t="s">
        <v>16346</v>
      </c>
      <c r="BJ131" t="s">
        <v>146</v>
      </c>
    </row>
    <row r="132" spans="1:62">
      <c r="A132" t="s">
        <v>1004</v>
      </c>
      <c r="B132" t="s">
        <v>1005</v>
      </c>
      <c r="C132" t="s">
        <v>314</v>
      </c>
      <c r="D132" t="s">
        <v>1006</v>
      </c>
      <c r="E132" t="s">
        <v>1007</v>
      </c>
      <c r="F132" t="s">
        <v>1008</v>
      </c>
      <c r="G132" t="s">
        <v>641</v>
      </c>
      <c r="H132" t="s">
        <v>288</v>
      </c>
      <c r="I132">
        <v>60714</v>
      </c>
      <c r="J132">
        <v>8473750600</v>
      </c>
      <c r="K132" t="s">
        <v>146</v>
      </c>
      <c r="L132">
        <v>9</v>
      </c>
      <c r="M132">
        <v>28</v>
      </c>
      <c r="N132">
        <v>7</v>
      </c>
      <c r="O132">
        <v>44</v>
      </c>
      <c r="P132" t="s">
        <v>290</v>
      </c>
      <c r="Q132" t="s">
        <v>290</v>
      </c>
      <c r="R132" t="s">
        <v>290</v>
      </c>
      <c r="S132" t="s">
        <v>290</v>
      </c>
      <c r="T132" t="s">
        <v>290</v>
      </c>
      <c r="U132" t="s">
        <v>290</v>
      </c>
      <c r="V132" t="s">
        <v>290</v>
      </c>
      <c r="W132">
        <v>26</v>
      </c>
      <c r="X132">
        <v>32</v>
      </c>
      <c r="Y132">
        <v>45</v>
      </c>
      <c r="Z132">
        <v>40</v>
      </c>
      <c r="AA132">
        <v>36</v>
      </c>
      <c r="AB132">
        <v>60</v>
      </c>
      <c r="AC132">
        <v>38</v>
      </c>
      <c r="AD132" t="s">
        <v>290</v>
      </c>
      <c r="AE132" t="s">
        <v>290</v>
      </c>
      <c r="AF132" t="s">
        <v>290</v>
      </c>
      <c r="AG132" t="s">
        <v>290</v>
      </c>
      <c r="AH132" t="s">
        <v>290</v>
      </c>
      <c r="AI132" t="s">
        <v>290</v>
      </c>
      <c r="AJ132">
        <v>42</v>
      </c>
      <c r="AK132" t="s">
        <v>290</v>
      </c>
      <c r="AL132">
        <v>45</v>
      </c>
      <c r="AM132">
        <v>6</v>
      </c>
      <c r="AN132" t="s">
        <v>290</v>
      </c>
      <c r="AO132">
        <v>153</v>
      </c>
      <c r="AP132">
        <v>31</v>
      </c>
      <c r="AQ132">
        <v>0</v>
      </c>
      <c r="AR132">
        <v>277</v>
      </c>
      <c r="AS132">
        <v>0</v>
      </c>
      <c r="AT132">
        <v>44</v>
      </c>
      <c r="AU132">
        <v>61</v>
      </c>
      <c r="AV132">
        <v>277</v>
      </c>
      <c r="AW132">
        <v>42.044559</v>
      </c>
      <c r="AX132">
        <v>-87.835075000000003</v>
      </c>
      <c r="AY132">
        <v>1</v>
      </c>
      <c r="AZ132" t="s">
        <v>16343</v>
      </c>
      <c r="BA132">
        <v>8320</v>
      </c>
      <c r="BB132" t="s">
        <v>16693</v>
      </c>
      <c r="BE132" t="s">
        <v>641</v>
      </c>
      <c r="BF132" t="s">
        <v>288</v>
      </c>
      <c r="BG132" t="s">
        <v>16493</v>
      </c>
      <c r="BH132">
        <v>60714</v>
      </c>
      <c r="BI132" t="s">
        <v>16346</v>
      </c>
      <c r="BJ132" t="s">
        <v>146</v>
      </c>
    </row>
    <row r="133" spans="1:62">
      <c r="A133" t="s">
        <v>1009</v>
      </c>
      <c r="B133" t="s">
        <v>1010</v>
      </c>
      <c r="D133" t="s">
        <v>806</v>
      </c>
      <c r="E133" t="s">
        <v>1011</v>
      </c>
      <c r="F133" t="s">
        <v>1012</v>
      </c>
      <c r="G133" t="s">
        <v>1013</v>
      </c>
      <c r="H133" t="s">
        <v>288</v>
      </c>
      <c r="I133">
        <v>60546</v>
      </c>
      <c r="J133">
        <v>7087771037</v>
      </c>
      <c r="K133" t="s">
        <v>146</v>
      </c>
      <c r="L133">
        <v>1</v>
      </c>
      <c r="M133">
        <v>2</v>
      </c>
      <c r="N133">
        <v>0</v>
      </c>
      <c r="O133">
        <v>3</v>
      </c>
      <c r="P133" t="s">
        <v>290</v>
      </c>
      <c r="Q133" t="s">
        <v>290</v>
      </c>
      <c r="R133" t="s">
        <v>290</v>
      </c>
      <c r="S133">
        <v>3</v>
      </c>
      <c r="T133">
        <v>4</v>
      </c>
      <c r="U133" t="s">
        <v>290</v>
      </c>
      <c r="V133">
        <v>2</v>
      </c>
      <c r="W133">
        <v>3</v>
      </c>
      <c r="X133">
        <v>1</v>
      </c>
      <c r="Y133">
        <v>6</v>
      </c>
      <c r="Z133">
        <v>1</v>
      </c>
      <c r="AA133" t="s">
        <v>290</v>
      </c>
      <c r="AB133" t="s">
        <v>290</v>
      </c>
      <c r="AC133">
        <v>3</v>
      </c>
      <c r="AD133" t="s">
        <v>290</v>
      </c>
      <c r="AE133" t="s">
        <v>290</v>
      </c>
      <c r="AF133" t="s">
        <v>290</v>
      </c>
      <c r="AG133" t="s">
        <v>290</v>
      </c>
      <c r="AH133" t="s">
        <v>290</v>
      </c>
      <c r="AI133" t="s">
        <v>290</v>
      </c>
      <c r="AJ133">
        <v>2</v>
      </c>
      <c r="AK133" t="s">
        <v>290</v>
      </c>
      <c r="AL133" t="s">
        <v>290</v>
      </c>
      <c r="AM133">
        <v>1</v>
      </c>
      <c r="AN133" t="s">
        <v>290</v>
      </c>
      <c r="AO133">
        <v>17</v>
      </c>
      <c r="AP133">
        <v>3</v>
      </c>
      <c r="AQ133">
        <v>6</v>
      </c>
      <c r="AR133">
        <v>17</v>
      </c>
      <c r="AS133">
        <v>1</v>
      </c>
      <c r="AT133">
        <v>2</v>
      </c>
      <c r="AU133">
        <v>8</v>
      </c>
      <c r="AV133">
        <v>23</v>
      </c>
      <c r="AW133">
        <v>41.829946999999997</v>
      </c>
      <c r="AX133">
        <v>-87.822069999999997</v>
      </c>
      <c r="AY133">
        <v>1</v>
      </c>
      <c r="AZ133" t="s">
        <v>16343</v>
      </c>
      <c r="BA133">
        <v>82</v>
      </c>
      <c r="BB133" t="s">
        <v>16695</v>
      </c>
      <c r="BE133" t="s">
        <v>1013</v>
      </c>
      <c r="BF133" t="s">
        <v>288</v>
      </c>
      <c r="BG133" t="s">
        <v>16493</v>
      </c>
      <c r="BH133">
        <v>60546</v>
      </c>
      <c r="BI133" t="s">
        <v>16346</v>
      </c>
      <c r="BJ133" t="s">
        <v>146</v>
      </c>
    </row>
    <row r="134" spans="1:62">
      <c r="A134" t="s">
        <v>1022</v>
      </c>
      <c r="B134" t="s">
        <v>1023</v>
      </c>
      <c r="D134" t="s">
        <v>1024</v>
      </c>
      <c r="E134" t="s">
        <v>1025</v>
      </c>
      <c r="F134" t="s">
        <v>1026</v>
      </c>
      <c r="G134" t="s">
        <v>1020</v>
      </c>
      <c r="H134" t="s">
        <v>288</v>
      </c>
      <c r="I134">
        <v>60301</v>
      </c>
      <c r="J134">
        <v>7084345811</v>
      </c>
      <c r="K134" t="s">
        <v>146</v>
      </c>
      <c r="L134">
        <v>4</v>
      </c>
      <c r="M134">
        <v>16</v>
      </c>
      <c r="N134">
        <v>5</v>
      </c>
      <c r="O134">
        <v>25</v>
      </c>
      <c r="P134">
        <v>21</v>
      </c>
      <c r="Q134">
        <v>32</v>
      </c>
      <c r="R134">
        <v>18</v>
      </c>
      <c r="S134">
        <v>18</v>
      </c>
      <c r="T134">
        <v>17</v>
      </c>
      <c r="U134">
        <v>15</v>
      </c>
      <c r="V134">
        <v>7</v>
      </c>
      <c r="W134">
        <v>5</v>
      </c>
      <c r="X134">
        <v>3</v>
      </c>
      <c r="Y134" t="s">
        <v>290</v>
      </c>
      <c r="Z134" t="s">
        <v>290</v>
      </c>
      <c r="AA134" t="s">
        <v>290</v>
      </c>
      <c r="AB134" t="s">
        <v>290</v>
      </c>
      <c r="AC134" t="s">
        <v>290</v>
      </c>
      <c r="AD134" t="s">
        <v>290</v>
      </c>
      <c r="AE134" t="s">
        <v>290</v>
      </c>
      <c r="AF134" t="s">
        <v>290</v>
      </c>
      <c r="AG134" t="s">
        <v>290</v>
      </c>
      <c r="AH134" t="s">
        <v>290</v>
      </c>
      <c r="AI134" t="s">
        <v>290</v>
      </c>
      <c r="AJ134">
        <v>18</v>
      </c>
      <c r="AK134">
        <v>1</v>
      </c>
      <c r="AL134">
        <v>4</v>
      </c>
      <c r="AM134">
        <v>36</v>
      </c>
      <c r="AN134" t="s">
        <v>290</v>
      </c>
      <c r="AO134">
        <v>56</v>
      </c>
      <c r="AP134">
        <v>21</v>
      </c>
      <c r="AQ134">
        <v>66</v>
      </c>
      <c r="AR134">
        <v>70</v>
      </c>
      <c r="AS134">
        <v>0</v>
      </c>
      <c r="AT134">
        <v>0</v>
      </c>
      <c r="AU134">
        <v>59</v>
      </c>
      <c r="AV134">
        <v>136</v>
      </c>
      <c r="AW134">
        <v>41.888157999999997</v>
      </c>
      <c r="AX134">
        <v>-87.798764000000006</v>
      </c>
      <c r="AY134">
        <v>1</v>
      </c>
      <c r="AZ134" t="s">
        <v>16343</v>
      </c>
      <c r="BA134">
        <v>931</v>
      </c>
      <c r="BB134" t="s">
        <v>16697</v>
      </c>
      <c r="BE134" t="s">
        <v>1020</v>
      </c>
      <c r="BF134" t="s">
        <v>288</v>
      </c>
      <c r="BG134" t="s">
        <v>16493</v>
      </c>
      <c r="BH134">
        <v>60301</v>
      </c>
      <c r="BI134" t="s">
        <v>16346</v>
      </c>
      <c r="BJ134" t="s">
        <v>146</v>
      </c>
    </row>
    <row r="135" spans="1:62">
      <c r="A135" t="s">
        <v>1027</v>
      </c>
      <c r="B135" t="s">
        <v>1028</v>
      </c>
      <c r="D135" t="s">
        <v>1029</v>
      </c>
      <c r="E135" t="s">
        <v>881</v>
      </c>
      <c r="F135" t="s">
        <v>1030</v>
      </c>
      <c r="G135" t="s">
        <v>1020</v>
      </c>
      <c r="H135" t="s">
        <v>288</v>
      </c>
      <c r="I135">
        <v>60302</v>
      </c>
      <c r="J135">
        <v>7084848033</v>
      </c>
      <c r="K135" t="s">
        <v>146</v>
      </c>
      <c r="L135">
        <v>4</v>
      </c>
      <c r="M135">
        <v>17</v>
      </c>
      <c r="N135">
        <v>1</v>
      </c>
      <c r="O135">
        <v>22</v>
      </c>
      <c r="P135" t="s">
        <v>290</v>
      </c>
      <c r="Q135">
        <v>10</v>
      </c>
      <c r="R135">
        <v>11</v>
      </c>
      <c r="S135">
        <v>11</v>
      </c>
      <c r="T135">
        <v>10</v>
      </c>
      <c r="U135">
        <v>17</v>
      </c>
      <c r="V135">
        <v>13</v>
      </c>
      <c r="W135">
        <v>14</v>
      </c>
      <c r="X135">
        <v>9</v>
      </c>
      <c r="Y135">
        <v>9</v>
      </c>
      <c r="Z135" t="s">
        <v>290</v>
      </c>
      <c r="AA135" t="s">
        <v>290</v>
      </c>
      <c r="AB135" t="s">
        <v>290</v>
      </c>
      <c r="AC135" t="s">
        <v>290</v>
      </c>
      <c r="AD135" t="s">
        <v>290</v>
      </c>
      <c r="AE135" t="s">
        <v>290</v>
      </c>
      <c r="AF135" t="s">
        <v>290</v>
      </c>
      <c r="AG135" t="s">
        <v>290</v>
      </c>
      <c r="AH135" t="s">
        <v>290</v>
      </c>
      <c r="AI135" t="s">
        <v>290</v>
      </c>
      <c r="AJ135">
        <v>13</v>
      </c>
      <c r="AK135" t="s">
        <v>290</v>
      </c>
      <c r="AL135">
        <v>2</v>
      </c>
      <c r="AM135">
        <v>4</v>
      </c>
      <c r="AN135" t="s">
        <v>290</v>
      </c>
      <c r="AO135">
        <v>65</v>
      </c>
      <c r="AP135">
        <v>20</v>
      </c>
      <c r="AQ135">
        <v>54</v>
      </c>
      <c r="AR135">
        <v>50</v>
      </c>
      <c r="AS135">
        <v>0</v>
      </c>
      <c r="AT135">
        <v>0</v>
      </c>
      <c r="AU135">
        <v>6</v>
      </c>
      <c r="AV135">
        <v>104</v>
      </c>
      <c r="AW135">
        <v>41.884698999999998</v>
      </c>
      <c r="AX135">
        <v>-87.793875999999997</v>
      </c>
      <c r="AY135">
        <v>1</v>
      </c>
      <c r="AZ135" t="s">
        <v>16343</v>
      </c>
      <c r="BA135">
        <v>200</v>
      </c>
      <c r="BB135" t="s">
        <v>16699</v>
      </c>
      <c r="BE135" t="s">
        <v>1020</v>
      </c>
      <c r="BF135" t="s">
        <v>288</v>
      </c>
      <c r="BG135" t="s">
        <v>16493</v>
      </c>
      <c r="BH135">
        <v>60302</v>
      </c>
      <c r="BI135" t="s">
        <v>16346</v>
      </c>
      <c r="BJ135" t="s">
        <v>146</v>
      </c>
    </row>
    <row r="136" spans="1:62">
      <c r="A136" t="s">
        <v>1032</v>
      </c>
      <c r="B136" t="s">
        <v>1033</v>
      </c>
      <c r="D136" t="s">
        <v>806</v>
      </c>
      <c r="E136" t="s">
        <v>1034</v>
      </c>
      <c r="F136" t="s">
        <v>1035</v>
      </c>
      <c r="G136" t="s">
        <v>1020</v>
      </c>
      <c r="H136" t="s">
        <v>288</v>
      </c>
      <c r="I136">
        <v>60302</v>
      </c>
      <c r="J136">
        <v>7083860127</v>
      </c>
      <c r="K136" t="s">
        <v>146</v>
      </c>
      <c r="L136">
        <v>20</v>
      </c>
      <c r="M136">
        <v>73</v>
      </c>
      <c r="N136">
        <v>35</v>
      </c>
      <c r="O136">
        <v>128</v>
      </c>
      <c r="P136" t="s">
        <v>290</v>
      </c>
      <c r="Q136" t="s">
        <v>290</v>
      </c>
      <c r="R136" t="s">
        <v>290</v>
      </c>
      <c r="S136" t="s">
        <v>290</v>
      </c>
      <c r="T136" t="s">
        <v>290</v>
      </c>
      <c r="U136" t="s">
        <v>290</v>
      </c>
      <c r="V136" t="s">
        <v>290</v>
      </c>
      <c r="W136" t="s">
        <v>290</v>
      </c>
      <c r="X136" t="s">
        <v>290</v>
      </c>
      <c r="Y136" t="s">
        <v>290</v>
      </c>
      <c r="Z136">
        <v>274</v>
      </c>
      <c r="AA136">
        <v>289</v>
      </c>
      <c r="AB136">
        <v>268</v>
      </c>
      <c r="AC136">
        <v>292</v>
      </c>
      <c r="AD136" t="s">
        <v>290</v>
      </c>
      <c r="AE136" t="s">
        <v>290</v>
      </c>
      <c r="AF136" t="s">
        <v>290</v>
      </c>
      <c r="AG136" t="s">
        <v>290</v>
      </c>
      <c r="AH136" t="s">
        <v>290</v>
      </c>
      <c r="AI136" t="s">
        <v>290</v>
      </c>
      <c r="AJ136">
        <v>189</v>
      </c>
      <c r="AK136">
        <v>2</v>
      </c>
      <c r="AL136">
        <v>19</v>
      </c>
      <c r="AM136">
        <v>61</v>
      </c>
      <c r="AN136">
        <v>9</v>
      </c>
      <c r="AO136">
        <v>777</v>
      </c>
      <c r="AP136">
        <v>66</v>
      </c>
      <c r="AQ136">
        <v>521</v>
      </c>
      <c r="AR136">
        <v>602</v>
      </c>
      <c r="AS136">
        <v>144</v>
      </c>
      <c r="AT136">
        <v>132</v>
      </c>
      <c r="AU136">
        <v>145</v>
      </c>
      <c r="AV136">
        <v>1123</v>
      </c>
      <c r="AW136">
        <v>41.881504</v>
      </c>
      <c r="AX136">
        <v>-87.787813999999997</v>
      </c>
      <c r="AY136">
        <v>1</v>
      </c>
      <c r="AZ136" t="s">
        <v>16360</v>
      </c>
      <c r="BA136">
        <v>505</v>
      </c>
      <c r="BB136" t="s">
        <v>16701</v>
      </c>
      <c r="BE136" t="s">
        <v>1020</v>
      </c>
      <c r="BF136" t="s">
        <v>288</v>
      </c>
      <c r="BG136" t="s">
        <v>16493</v>
      </c>
      <c r="BH136">
        <v>60302</v>
      </c>
      <c r="BI136" t="s">
        <v>16346</v>
      </c>
      <c r="BJ136" t="s">
        <v>16363</v>
      </c>
    </row>
    <row r="137" spans="1:62">
      <c r="A137" t="s">
        <v>11581</v>
      </c>
      <c r="B137" t="s">
        <v>8016</v>
      </c>
      <c r="C137" t="s">
        <v>314</v>
      </c>
      <c r="D137" t="s">
        <v>922</v>
      </c>
      <c r="E137" t="s">
        <v>16704</v>
      </c>
      <c r="F137" t="s">
        <v>8019</v>
      </c>
      <c r="G137" t="s">
        <v>1092</v>
      </c>
      <c r="H137" t="s">
        <v>288</v>
      </c>
      <c r="I137">
        <v>60154</v>
      </c>
      <c r="J137">
        <v>7085624433</v>
      </c>
      <c r="K137" t="s">
        <v>146</v>
      </c>
      <c r="L137">
        <v>4.3</v>
      </c>
      <c r="M137">
        <v>15.8</v>
      </c>
      <c r="N137">
        <v>9</v>
      </c>
      <c r="O137">
        <v>29</v>
      </c>
      <c r="P137" t="s">
        <v>290</v>
      </c>
      <c r="Q137" t="s">
        <v>290</v>
      </c>
      <c r="R137" t="s">
        <v>290</v>
      </c>
      <c r="S137" t="s">
        <v>290</v>
      </c>
      <c r="T137" t="s">
        <v>290</v>
      </c>
      <c r="U137" t="s">
        <v>290</v>
      </c>
      <c r="V137" t="s">
        <v>290</v>
      </c>
      <c r="W137" t="s">
        <v>290</v>
      </c>
      <c r="X137" t="s">
        <v>290</v>
      </c>
      <c r="Y137" t="s">
        <v>290</v>
      </c>
      <c r="Z137">
        <v>42</v>
      </c>
      <c r="AA137">
        <v>48</v>
      </c>
      <c r="AB137">
        <v>43</v>
      </c>
      <c r="AC137">
        <v>52</v>
      </c>
      <c r="AD137" t="s">
        <v>290</v>
      </c>
      <c r="AE137" t="s">
        <v>290</v>
      </c>
      <c r="AF137" t="s">
        <v>290</v>
      </c>
      <c r="AG137" t="s">
        <v>290</v>
      </c>
      <c r="AH137" t="s">
        <v>290</v>
      </c>
      <c r="AI137" t="s">
        <v>290</v>
      </c>
      <c r="AJ137">
        <v>51</v>
      </c>
      <c r="AK137" t="s">
        <v>290</v>
      </c>
      <c r="AL137">
        <v>3</v>
      </c>
      <c r="AM137">
        <v>95</v>
      </c>
      <c r="AN137" t="s">
        <v>290</v>
      </c>
      <c r="AO137">
        <v>24</v>
      </c>
      <c r="AP137">
        <v>12</v>
      </c>
      <c r="AQ137">
        <v>65</v>
      </c>
      <c r="AR137">
        <v>120</v>
      </c>
      <c r="AS137">
        <v>26</v>
      </c>
      <c r="AT137">
        <v>38</v>
      </c>
      <c r="AU137">
        <v>42</v>
      </c>
      <c r="AV137">
        <v>185</v>
      </c>
      <c r="AW137">
        <v>41.849290000000003</v>
      </c>
      <c r="AX137">
        <v>-87.893547999999996</v>
      </c>
      <c r="AY137">
        <v>0.8</v>
      </c>
      <c r="AZ137" t="s">
        <v>16343</v>
      </c>
      <c r="BA137">
        <v>10900</v>
      </c>
      <c r="BB137" t="s">
        <v>16706</v>
      </c>
      <c r="BE137" t="s">
        <v>1092</v>
      </c>
      <c r="BF137" t="s">
        <v>288</v>
      </c>
      <c r="BG137" t="s">
        <v>16493</v>
      </c>
      <c r="BH137">
        <v>60154</v>
      </c>
      <c r="BI137" t="s">
        <v>16346</v>
      </c>
      <c r="BJ137" t="s">
        <v>146</v>
      </c>
    </row>
    <row r="138" spans="1:62">
      <c r="A138" t="s">
        <v>1036</v>
      </c>
      <c r="B138" t="s">
        <v>1037</v>
      </c>
      <c r="D138" t="s">
        <v>1038</v>
      </c>
      <c r="E138" t="s">
        <v>1039</v>
      </c>
      <c r="F138" t="s">
        <v>1040</v>
      </c>
      <c r="G138" t="s">
        <v>1041</v>
      </c>
      <c r="H138" t="s">
        <v>288</v>
      </c>
      <c r="I138">
        <v>60305</v>
      </c>
      <c r="J138">
        <v>7082093099</v>
      </c>
      <c r="K138" t="s">
        <v>146</v>
      </c>
      <c r="L138">
        <v>3</v>
      </c>
      <c r="M138">
        <v>2</v>
      </c>
      <c r="N138">
        <v>0</v>
      </c>
      <c r="O138">
        <v>5</v>
      </c>
      <c r="P138" t="s">
        <v>290</v>
      </c>
      <c r="Q138">
        <v>15</v>
      </c>
      <c r="R138" t="s">
        <v>290</v>
      </c>
      <c r="S138" t="s">
        <v>290</v>
      </c>
      <c r="T138" t="s">
        <v>290</v>
      </c>
      <c r="U138" t="s">
        <v>290</v>
      </c>
      <c r="V138" t="s">
        <v>290</v>
      </c>
      <c r="W138" t="s">
        <v>290</v>
      </c>
      <c r="X138" t="s">
        <v>290</v>
      </c>
      <c r="Y138" t="s">
        <v>290</v>
      </c>
      <c r="Z138" t="s">
        <v>290</v>
      </c>
      <c r="AA138" t="s">
        <v>290</v>
      </c>
      <c r="AB138" t="s">
        <v>290</v>
      </c>
      <c r="AC138" t="s">
        <v>290</v>
      </c>
      <c r="AD138" t="s">
        <v>290</v>
      </c>
      <c r="AE138" t="s">
        <v>290</v>
      </c>
      <c r="AF138" t="s">
        <v>290</v>
      </c>
      <c r="AG138" t="s">
        <v>290</v>
      </c>
      <c r="AH138" t="s">
        <v>290</v>
      </c>
      <c r="AI138" t="s">
        <v>290</v>
      </c>
      <c r="AJ138" t="s">
        <v>290</v>
      </c>
      <c r="AK138" t="s">
        <v>290</v>
      </c>
      <c r="AL138" t="s">
        <v>290</v>
      </c>
      <c r="AM138" t="s">
        <v>290</v>
      </c>
      <c r="AN138" t="s">
        <v>290</v>
      </c>
      <c r="AO138">
        <v>11</v>
      </c>
      <c r="AP138">
        <v>4</v>
      </c>
      <c r="AQ138">
        <v>4</v>
      </c>
      <c r="AR138">
        <v>11</v>
      </c>
      <c r="AS138">
        <v>0</v>
      </c>
      <c r="AT138">
        <v>0</v>
      </c>
      <c r="AU138">
        <v>0</v>
      </c>
      <c r="AV138">
        <v>15</v>
      </c>
      <c r="AW138">
        <v>41.898597000000002</v>
      </c>
      <c r="AX138">
        <v>-87.809426000000002</v>
      </c>
      <c r="AY138">
        <v>1</v>
      </c>
      <c r="AZ138" t="s">
        <v>16343</v>
      </c>
      <c r="BA138">
        <v>7400</v>
      </c>
      <c r="BB138" t="s">
        <v>18547</v>
      </c>
      <c r="BE138" t="s">
        <v>1041</v>
      </c>
      <c r="BF138" t="s">
        <v>288</v>
      </c>
      <c r="BG138" t="s">
        <v>16493</v>
      </c>
      <c r="BH138">
        <v>60305</v>
      </c>
      <c r="BI138" t="s">
        <v>16346</v>
      </c>
      <c r="BJ138" t="s">
        <v>146</v>
      </c>
    </row>
    <row r="139" spans="1:62">
      <c r="A139" t="s">
        <v>1043</v>
      </c>
      <c r="B139" t="s">
        <v>1044</v>
      </c>
      <c r="C139" t="s">
        <v>353</v>
      </c>
      <c r="D139" t="s">
        <v>886</v>
      </c>
      <c r="E139" t="s">
        <v>1045</v>
      </c>
      <c r="F139" t="s">
        <v>1046</v>
      </c>
      <c r="G139" t="s">
        <v>1041</v>
      </c>
      <c r="H139" t="s">
        <v>288</v>
      </c>
      <c r="I139">
        <v>60305</v>
      </c>
      <c r="J139">
        <v>7087718383</v>
      </c>
      <c r="K139" t="s">
        <v>146</v>
      </c>
      <c r="L139">
        <v>6</v>
      </c>
      <c r="M139">
        <v>34</v>
      </c>
      <c r="N139">
        <v>19</v>
      </c>
      <c r="O139">
        <v>59</v>
      </c>
      <c r="P139" t="s">
        <v>290</v>
      </c>
      <c r="Q139" t="s">
        <v>290</v>
      </c>
      <c r="R139" t="s">
        <v>290</v>
      </c>
      <c r="S139" t="s">
        <v>290</v>
      </c>
      <c r="T139" t="s">
        <v>290</v>
      </c>
      <c r="U139" t="s">
        <v>290</v>
      </c>
      <c r="V139" t="s">
        <v>290</v>
      </c>
      <c r="W139" t="s">
        <v>290</v>
      </c>
      <c r="X139" t="s">
        <v>290</v>
      </c>
      <c r="Y139" t="s">
        <v>290</v>
      </c>
      <c r="Z139">
        <v>77</v>
      </c>
      <c r="AA139">
        <v>81</v>
      </c>
      <c r="AB139">
        <v>94</v>
      </c>
      <c r="AC139">
        <v>109</v>
      </c>
      <c r="AD139" t="s">
        <v>290</v>
      </c>
      <c r="AE139" t="s">
        <v>290</v>
      </c>
      <c r="AF139" t="s">
        <v>290</v>
      </c>
      <c r="AG139" t="s">
        <v>290</v>
      </c>
      <c r="AH139" t="s">
        <v>290</v>
      </c>
      <c r="AI139" t="s">
        <v>290</v>
      </c>
      <c r="AJ139">
        <v>105</v>
      </c>
      <c r="AK139">
        <v>1</v>
      </c>
      <c r="AL139">
        <v>12</v>
      </c>
      <c r="AM139">
        <v>22</v>
      </c>
      <c r="AN139">
        <v>1</v>
      </c>
      <c r="AO139">
        <v>182</v>
      </c>
      <c r="AP139">
        <v>38</v>
      </c>
      <c r="AQ139">
        <v>361</v>
      </c>
      <c r="AR139">
        <v>0</v>
      </c>
      <c r="AS139">
        <v>107</v>
      </c>
      <c r="AT139">
        <v>0</v>
      </c>
      <c r="AU139">
        <v>92</v>
      </c>
      <c r="AV139">
        <v>361</v>
      </c>
      <c r="AW139">
        <v>41.901511999999997</v>
      </c>
      <c r="AX139">
        <v>-87.814378000000005</v>
      </c>
      <c r="AY139">
        <v>1</v>
      </c>
      <c r="AZ139" t="s">
        <v>16360</v>
      </c>
      <c r="BA139">
        <v>7574</v>
      </c>
      <c r="BB139" t="s">
        <v>16708</v>
      </c>
      <c r="BE139" t="s">
        <v>1041</v>
      </c>
      <c r="BF139" t="s">
        <v>288</v>
      </c>
      <c r="BG139" t="s">
        <v>16493</v>
      </c>
      <c r="BH139">
        <v>60305</v>
      </c>
      <c r="BI139" t="s">
        <v>16346</v>
      </c>
      <c r="BJ139" t="s">
        <v>16363</v>
      </c>
    </row>
    <row r="140" spans="1:62">
      <c r="A140" t="s">
        <v>1047</v>
      </c>
      <c r="B140" t="s">
        <v>1048</v>
      </c>
      <c r="C140" t="s">
        <v>314</v>
      </c>
      <c r="D140" t="s">
        <v>1049</v>
      </c>
      <c r="E140" t="s">
        <v>1050</v>
      </c>
      <c r="F140" t="s">
        <v>1051</v>
      </c>
      <c r="G140" t="s">
        <v>1052</v>
      </c>
      <c r="H140" t="s">
        <v>288</v>
      </c>
      <c r="I140">
        <v>60160</v>
      </c>
      <c r="J140">
        <v>7083440404</v>
      </c>
      <c r="K140" t="s">
        <v>146</v>
      </c>
      <c r="L140">
        <v>4</v>
      </c>
      <c r="M140">
        <v>21</v>
      </c>
      <c r="N140">
        <v>6.5</v>
      </c>
      <c r="O140">
        <v>31.5</v>
      </c>
      <c r="P140" t="s">
        <v>290</v>
      </c>
      <c r="Q140" t="s">
        <v>290</v>
      </c>
      <c r="R140" t="s">
        <v>290</v>
      </c>
      <c r="S140" t="s">
        <v>290</v>
      </c>
      <c r="T140" t="s">
        <v>290</v>
      </c>
      <c r="U140" t="s">
        <v>290</v>
      </c>
      <c r="V140" t="s">
        <v>290</v>
      </c>
      <c r="W140">
        <v>8</v>
      </c>
      <c r="X140">
        <v>15</v>
      </c>
      <c r="Y140">
        <v>16</v>
      </c>
      <c r="Z140">
        <v>40</v>
      </c>
      <c r="AA140">
        <v>53</v>
      </c>
      <c r="AB140">
        <v>41</v>
      </c>
      <c r="AC140">
        <v>57</v>
      </c>
      <c r="AD140" t="s">
        <v>290</v>
      </c>
      <c r="AE140" t="s">
        <v>290</v>
      </c>
      <c r="AF140" t="s">
        <v>290</v>
      </c>
      <c r="AG140" t="s">
        <v>290</v>
      </c>
      <c r="AH140" t="s">
        <v>290</v>
      </c>
      <c r="AI140" t="s">
        <v>290</v>
      </c>
      <c r="AJ140">
        <v>65</v>
      </c>
      <c r="AK140" t="s">
        <v>290</v>
      </c>
      <c r="AL140">
        <v>9</v>
      </c>
      <c r="AM140">
        <v>99</v>
      </c>
      <c r="AN140" t="s">
        <v>290</v>
      </c>
      <c r="AO140">
        <v>53</v>
      </c>
      <c r="AP140">
        <v>4</v>
      </c>
      <c r="AQ140">
        <v>95</v>
      </c>
      <c r="AR140">
        <v>135</v>
      </c>
      <c r="AS140">
        <v>25</v>
      </c>
      <c r="AT140">
        <v>36</v>
      </c>
      <c r="AU140">
        <v>60</v>
      </c>
      <c r="AV140">
        <v>230</v>
      </c>
      <c r="AW140">
        <v>41.893149999999999</v>
      </c>
      <c r="AX140">
        <v>-87.845419000000007</v>
      </c>
      <c r="AY140">
        <v>1</v>
      </c>
      <c r="AZ140" t="s">
        <v>16343</v>
      </c>
      <c r="BA140">
        <v>900</v>
      </c>
      <c r="BB140" t="s">
        <v>16710</v>
      </c>
      <c r="BE140" t="s">
        <v>1052</v>
      </c>
      <c r="BF140" t="s">
        <v>288</v>
      </c>
      <c r="BG140" t="s">
        <v>16493</v>
      </c>
      <c r="BH140">
        <v>60160</v>
      </c>
      <c r="BI140" t="s">
        <v>16346</v>
      </c>
      <c r="BJ140" t="s">
        <v>146</v>
      </c>
    </row>
    <row r="141" spans="1:62">
      <c r="A141" t="s">
        <v>11588</v>
      </c>
      <c r="B141" t="s">
        <v>3329</v>
      </c>
      <c r="D141" t="s">
        <v>16711</v>
      </c>
      <c r="E141" t="s">
        <v>16712</v>
      </c>
      <c r="F141" t="s">
        <v>11590</v>
      </c>
      <c r="G141" t="s">
        <v>11591</v>
      </c>
      <c r="H141" t="s">
        <v>288</v>
      </c>
      <c r="I141">
        <v>60513</v>
      </c>
      <c r="J141">
        <v>7084850650</v>
      </c>
      <c r="K141" t="s">
        <v>146</v>
      </c>
      <c r="L141">
        <v>2</v>
      </c>
      <c r="M141">
        <v>3.5</v>
      </c>
      <c r="N141">
        <v>0</v>
      </c>
      <c r="O141">
        <v>5.5</v>
      </c>
      <c r="P141" t="s">
        <v>290</v>
      </c>
      <c r="Q141">
        <v>3</v>
      </c>
      <c r="R141">
        <v>3</v>
      </c>
      <c r="S141">
        <v>1</v>
      </c>
      <c r="T141">
        <v>2</v>
      </c>
      <c r="U141">
        <v>2</v>
      </c>
      <c r="V141">
        <v>2</v>
      </c>
      <c r="W141">
        <v>1</v>
      </c>
      <c r="X141">
        <v>3</v>
      </c>
      <c r="Y141">
        <v>2</v>
      </c>
      <c r="Z141" t="s">
        <v>290</v>
      </c>
      <c r="AA141" t="s">
        <v>290</v>
      </c>
      <c r="AB141" t="s">
        <v>290</v>
      </c>
      <c r="AC141" t="s">
        <v>290</v>
      </c>
      <c r="AD141" t="s">
        <v>290</v>
      </c>
      <c r="AE141" t="s">
        <v>290</v>
      </c>
      <c r="AF141" t="s">
        <v>290</v>
      </c>
      <c r="AG141" t="s">
        <v>290</v>
      </c>
      <c r="AH141" t="s">
        <v>290</v>
      </c>
      <c r="AI141" t="s">
        <v>290</v>
      </c>
      <c r="AJ141">
        <v>6</v>
      </c>
      <c r="AK141">
        <v>1</v>
      </c>
      <c r="AL141" t="s">
        <v>290</v>
      </c>
      <c r="AM141" t="s">
        <v>290</v>
      </c>
      <c r="AN141" t="s">
        <v>290</v>
      </c>
      <c r="AO141">
        <v>8</v>
      </c>
      <c r="AP141">
        <v>4</v>
      </c>
      <c r="AQ141">
        <v>9</v>
      </c>
      <c r="AR141">
        <v>10</v>
      </c>
      <c r="AS141">
        <v>0</v>
      </c>
      <c r="AT141">
        <v>0</v>
      </c>
      <c r="AU141">
        <v>6</v>
      </c>
      <c r="AV141">
        <v>19</v>
      </c>
      <c r="AW141">
        <v>41.823846000000003</v>
      </c>
      <c r="AX141">
        <v>-87.847697999999994</v>
      </c>
      <c r="AY141">
        <v>1</v>
      </c>
      <c r="AZ141" t="s">
        <v>16360</v>
      </c>
      <c r="BA141">
        <v>9035</v>
      </c>
      <c r="BB141" t="s">
        <v>16714</v>
      </c>
      <c r="BE141" t="s">
        <v>11591</v>
      </c>
      <c r="BF141" t="s">
        <v>288</v>
      </c>
      <c r="BG141" t="s">
        <v>16493</v>
      </c>
      <c r="BH141">
        <v>60513</v>
      </c>
      <c r="BI141" t="s">
        <v>16346</v>
      </c>
      <c r="BJ141" t="s">
        <v>16363</v>
      </c>
    </row>
    <row r="142" spans="1:62">
      <c r="A142" t="s">
        <v>4571</v>
      </c>
      <c r="B142" t="s">
        <v>446</v>
      </c>
      <c r="C142" t="s">
        <v>353</v>
      </c>
      <c r="D142" t="s">
        <v>1315</v>
      </c>
      <c r="E142" t="s">
        <v>2093</v>
      </c>
      <c r="F142" t="s">
        <v>4573</v>
      </c>
      <c r="G142" t="s">
        <v>4574</v>
      </c>
      <c r="H142" t="s">
        <v>288</v>
      </c>
      <c r="I142">
        <v>60162</v>
      </c>
      <c r="J142">
        <v>7085625580</v>
      </c>
      <c r="K142" t="s">
        <v>146</v>
      </c>
      <c r="L142">
        <v>2</v>
      </c>
      <c r="M142">
        <v>5</v>
      </c>
      <c r="N142">
        <v>1</v>
      </c>
      <c r="O142">
        <v>8</v>
      </c>
      <c r="P142">
        <v>4</v>
      </c>
      <c r="Q142">
        <v>6</v>
      </c>
      <c r="R142">
        <v>7</v>
      </c>
      <c r="S142">
        <v>7</v>
      </c>
      <c r="T142">
        <v>6</v>
      </c>
      <c r="U142">
        <v>7</v>
      </c>
      <c r="V142">
        <v>8</v>
      </c>
      <c r="W142">
        <v>5</v>
      </c>
      <c r="X142">
        <v>4</v>
      </c>
      <c r="Y142">
        <v>4</v>
      </c>
      <c r="Z142" t="s">
        <v>290</v>
      </c>
      <c r="AA142" t="s">
        <v>290</v>
      </c>
      <c r="AB142" t="s">
        <v>290</v>
      </c>
      <c r="AC142" t="s">
        <v>290</v>
      </c>
      <c r="AD142" t="s">
        <v>290</v>
      </c>
      <c r="AE142" t="s">
        <v>290</v>
      </c>
      <c r="AF142" t="s">
        <v>290</v>
      </c>
      <c r="AG142" t="s">
        <v>290</v>
      </c>
      <c r="AH142" t="s">
        <v>290</v>
      </c>
      <c r="AI142" t="s">
        <v>290</v>
      </c>
      <c r="AJ142">
        <v>4</v>
      </c>
      <c r="AK142" t="s">
        <v>290</v>
      </c>
      <c r="AL142">
        <v>3</v>
      </c>
      <c r="AM142">
        <v>46</v>
      </c>
      <c r="AN142" t="s">
        <v>290</v>
      </c>
      <c r="AO142">
        <v>5</v>
      </c>
      <c r="AP142" t="s">
        <v>290</v>
      </c>
      <c r="AQ142">
        <v>37</v>
      </c>
      <c r="AR142">
        <v>21</v>
      </c>
      <c r="AS142">
        <v>0</v>
      </c>
      <c r="AT142">
        <v>0</v>
      </c>
      <c r="AU142">
        <v>5</v>
      </c>
      <c r="AV142">
        <v>58</v>
      </c>
      <c r="AW142">
        <v>41.845081999999998</v>
      </c>
      <c r="AX142">
        <v>-87.901078999999996</v>
      </c>
      <c r="AY142">
        <v>1</v>
      </c>
      <c r="AZ142" t="s">
        <v>16360</v>
      </c>
      <c r="BA142">
        <v>2329</v>
      </c>
      <c r="BB142" t="s">
        <v>18548</v>
      </c>
      <c r="BE142" t="s">
        <v>4574</v>
      </c>
      <c r="BF142" t="s">
        <v>288</v>
      </c>
      <c r="BG142" t="s">
        <v>16493</v>
      </c>
      <c r="BH142">
        <v>60162</v>
      </c>
      <c r="BI142" t="s">
        <v>16346</v>
      </c>
      <c r="BJ142" t="s">
        <v>16363</v>
      </c>
    </row>
    <row r="143" spans="1:62">
      <c r="A143" t="s">
        <v>1054</v>
      </c>
      <c r="B143" t="s">
        <v>326</v>
      </c>
      <c r="C143" t="s">
        <v>314</v>
      </c>
      <c r="D143" t="s">
        <v>1055</v>
      </c>
      <c r="E143" t="s">
        <v>1056</v>
      </c>
      <c r="F143" t="s">
        <v>1057</v>
      </c>
      <c r="G143" t="s">
        <v>1058</v>
      </c>
      <c r="H143" t="s">
        <v>288</v>
      </c>
      <c r="I143">
        <v>60527</v>
      </c>
      <c r="J143">
        <v>7088391444</v>
      </c>
      <c r="K143" t="s">
        <v>146</v>
      </c>
      <c r="L143">
        <v>1</v>
      </c>
      <c r="M143">
        <v>8</v>
      </c>
      <c r="N143">
        <v>7</v>
      </c>
      <c r="O143">
        <v>16</v>
      </c>
      <c r="P143">
        <v>24</v>
      </c>
      <c r="Q143">
        <v>10</v>
      </c>
      <c r="R143">
        <v>7</v>
      </c>
      <c r="S143">
        <v>10</v>
      </c>
      <c r="T143">
        <v>8</v>
      </c>
      <c r="U143">
        <v>5</v>
      </c>
      <c r="V143" t="s">
        <v>290</v>
      </c>
      <c r="W143">
        <v>11</v>
      </c>
      <c r="X143">
        <v>5</v>
      </c>
      <c r="Y143">
        <v>7</v>
      </c>
      <c r="Z143" t="s">
        <v>290</v>
      </c>
      <c r="AA143" t="s">
        <v>290</v>
      </c>
      <c r="AB143" t="s">
        <v>290</v>
      </c>
      <c r="AC143" t="s">
        <v>290</v>
      </c>
      <c r="AD143" t="s">
        <v>290</v>
      </c>
      <c r="AE143" t="s">
        <v>290</v>
      </c>
      <c r="AF143" t="s">
        <v>290</v>
      </c>
      <c r="AG143" t="s">
        <v>290</v>
      </c>
      <c r="AH143" t="s">
        <v>290</v>
      </c>
      <c r="AI143" t="s">
        <v>290</v>
      </c>
      <c r="AJ143">
        <v>3</v>
      </c>
      <c r="AK143">
        <v>1</v>
      </c>
      <c r="AL143">
        <v>7</v>
      </c>
      <c r="AM143">
        <v>3</v>
      </c>
      <c r="AN143" t="s">
        <v>290</v>
      </c>
      <c r="AO143">
        <v>62</v>
      </c>
      <c r="AP143">
        <v>11</v>
      </c>
      <c r="AQ143">
        <v>50</v>
      </c>
      <c r="AR143">
        <v>37</v>
      </c>
      <c r="AS143">
        <v>0</v>
      </c>
      <c r="AT143">
        <v>0</v>
      </c>
      <c r="AU143">
        <v>7</v>
      </c>
      <c r="AV143">
        <v>87</v>
      </c>
      <c r="AW143">
        <v>41.738818999999999</v>
      </c>
      <c r="AX143">
        <v>-87.905497999999994</v>
      </c>
      <c r="AY143">
        <v>1</v>
      </c>
      <c r="AZ143" t="s">
        <v>16360</v>
      </c>
      <c r="BA143">
        <v>11503</v>
      </c>
      <c r="BB143" t="s">
        <v>16716</v>
      </c>
      <c r="BE143" t="s">
        <v>1058</v>
      </c>
      <c r="BF143" t="s">
        <v>288</v>
      </c>
      <c r="BG143" t="s">
        <v>16493</v>
      </c>
      <c r="BH143">
        <v>60527</v>
      </c>
      <c r="BI143" t="s">
        <v>16346</v>
      </c>
      <c r="BJ143" t="s">
        <v>16363</v>
      </c>
    </row>
    <row r="144" spans="1:62">
      <c r="A144" t="s">
        <v>1060</v>
      </c>
      <c r="B144" t="s">
        <v>1061</v>
      </c>
      <c r="C144" t="s">
        <v>283</v>
      </c>
      <c r="D144" t="s">
        <v>1062</v>
      </c>
      <c r="E144" t="s">
        <v>1063</v>
      </c>
      <c r="F144" t="s">
        <v>1064</v>
      </c>
      <c r="G144" t="s">
        <v>1065</v>
      </c>
      <c r="H144" t="s">
        <v>288</v>
      </c>
      <c r="I144">
        <v>60525</v>
      </c>
      <c r="J144">
        <v>7083541690</v>
      </c>
      <c r="K144" t="s">
        <v>146</v>
      </c>
      <c r="L144">
        <v>1</v>
      </c>
      <c r="M144">
        <v>12.5</v>
      </c>
      <c r="N144">
        <v>2.5</v>
      </c>
      <c r="O144">
        <v>16</v>
      </c>
      <c r="P144">
        <v>32</v>
      </c>
      <c r="Q144">
        <v>11</v>
      </c>
      <c r="R144">
        <v>14</v>
      </c>
      <c r="S144">
        <v>8</v>
      </c>
      <c r="T144">
        <v>14</v>
      </c>
      <c r="U144">
        <v>12</v>
      </c>
      <c r="V144">
        <v>8</v>
      </c>
      <c r="W144">
        <v>8</v>
      </c>
      <c r="X144">
        <v>7</v>
      </c>
      <c r="Y144">
        <v>16</v>
      </c>
      <c r="Z144" t="s">
        <v>290</v>
      </c>
      <c r="AA144" t="s">
        <v>290</v>
      </c>
      <c r="AB144" t="s">
        <v>290</v>
      </c>
      <c r="AC144" t="s">
        <v>290</v>
      </c>
      <c r="AD144" t="s">
        <v>290</v>
      </c>
      <c r="AE144" t="s">
        <v>290</v>
      </c>
      <c r="AF144" t="s">
        <v>290</v>
      </c>
      <c r="AG144" t="s">
        <v>290</v>
      </c>
      <c r="AH144" t="s">
        <v>290</v>
      </c>
      <c r="AI144" t="s">
        <v>290</v>
      </c>
      <c r="AJ144">
        <v>43</v>
      </c>
      <c r="AK144" t="s">
        <v>290</v>
      </c>
      <c r="AL144">
        <v>3</v>
      </c>
      <c r="AM144">
        <v>4</v>
      </c>
      <c r="AN144" t="s">
        <v>290</v>
      </c>
      <c r="AO144">
        <v>73</v>
      </c>
      <c r="AP144">
        <v>7</v>
      </c>
      <c r="AQ144">
        <v>67</v>
      </c>
      <c r="AR144">
        <v>63</v>
      </c>
      <c r="AS144">
        <v>0</v>
      </c>
      <c r="AT144">
        <v>0</v>
      </c>
      <c r="AU144">
        <v>27</v>
      </c>
      <c r="AV144">
        <v>130</v>
      </c>
      <c r="AW144">
        <v>41.804474999999996</v>
      </c>
      <c r="AX144">
        <v>-87.879735999999994</v>
      </c>
      <c r="AY144">
        <v>1</v>
      </c>
      <c r="AZ144" t="s">
        <v>16343</v>
      </c>
      <c r="BA144">
        <v>505</v>
      </c>
      <c r="BB144" t="s">
        <v>16718</v>
      </c>
      <c r="BE144" t="s">
        <v>1065</v>
      </c>
      <c r="BF144" t="s">
        <v>288</v>
      </c>
      <c r="BG144" t="s">
        <v>16493</v>
      </c>
      <c r="BH144">
        <v>60525</v>
      </c>
      <c r="BI144" t="s">
        <v>16346</v>
      </c>
      <c r="BJ144" t="s">
        <v>146</v>
      </c>
    </row>
    <row r="145" spans="1:62">
      <c r="A145" t="s">
        <v>1067</v>
      </c>
      <c r="B145" t="s">
        <v>1068</v>
      </c>
      <c r="D145" t="s">
        <v>1069</v>
      </c>
      <c r="E145" t="s">
        <v>1070</v>
      </c>
      <c r="F145" t="s">
        <v>1071</v>
      </c>
      <c r="G145" t="s">
        <v>1041</v>
      </c>
      <c r="H145" t="s">
        <v>288</v>
      </c>
      <c r="I145">
        <v>60305</v>
      </c>
      <c r="J145">
        <v>7083666900</v>
      </c>
      <c r="K145" t="s">
        <v>146</v>
      </c>
      <c r="L145">
        <v>2.7</v>
      </c>
      <c r="M145">
        <v>15.7</v>
      </c>
      <c r="N145">
        <v>6.2</v>
      </c>
      <c r="O145">
        <v>24.6</v>
      </c>
      <c r="P145">
        <v>17</v>
      </c>
      <c r="Q145">
        <v>20</v>
      </c>
      <c r="R145">
        <v>16</v>
      </c>
      <c r="S145">
        <v>13</v>
      </c>
      <c r="T145">
        <v>14</v>
      </c>
      <c r="U145">
        <v>17</v>
      </c>
      <c r="V145">
        <v>17</v>
      </c>
      <c r="W145">
        <v>19</v>
      </c>
      <c r="X145">
        <v>18</v>
      </c>
      <c r="Y145">
        <v>22</v>
      </c>
      <c r="Z145" t="s">
        <v>290</v>
      </c>
      <c r="AA145" t="s">
        <v>290</v>
      </c>
      <c r="AB145" t="s">
        <v>290</v>
      </c>
      <c r="AC145" t="s">
        <v>290</v>
      </c>
      <c r="AD145" t="s">
        <v>290</v>
      </c>
      <c r="AE145" t="s">
        <v>290</v>
      </c>
      <c r="AF145" t="s">
        <v>290</v>
      </c>
      <c r="AG145" t="s">
        <v>290</v>
      </c>
      <c r="AH145">
        <v>16</v>
      </c>
      <c r="AI145" t="s">
        <v>290</v>
      </c>
      <c r="AJ145">
        <v>10</v>
      </c>
      <c r="AK145">
        <v>1</v>
      </c>
      <c r="AL145">
        <v>3</v>
      </c>
      <c r="AM145">
        <v>36</v>
      </c>
      <c r="AN145" t="s">
        <v>290</v>
      </c>
      <c r="AO145">
        <v>96</v>
      </c>
      <c r="AP145">
        <v>43</v>
      </c>
      <c r="AQ145">
        <v>103</v>
      </c>
      <c r="AR145">
        <v>86</v>
      </c>
      <c r="AS145">
        <v>0</v>
      </c>
      <c r="AT145">
        <v>0</v>
      </c>
      <c r="AU145">
        <v>20</v>
      </c>
      <c r="AV145">
        <v>189</v>
      </c>
      <c r="AW145">
        <v>41.901234000000002</v>
      </c>
      <c r="AX145">
        <v>-87.807537999999994</v>
      </c>
      <c r="AY145">
        <v>1</v>
      </c>
      <c r="AZ145" t="s">
        <v>16343</v>
      </c>
      <c r="BA145">
        <v>7300</v>
      </c>
      <c r="BB145" t="s">
        <v>16708</v>
      </c>
      <c r="BE145" t="s">
        <v>1041</v>
      </c>
      <c r="BF145" t="s">
        <v>288</v>
      </c>
      <c r="BG145" t="s">
        <v>16493</v>
      </c>
      <c r="BH145">
        <v>60305</v>
      </c>
      <c r="BI145" t="s">
        <v>16346</v>
      </c>
      <c r="BJ145" t="s">
        <v>146</v>
      </c>
    </row>
    <row r="146" spans="1:62">
      <c r="A146" t="s">
        <v>1072</v>
      </c>
      <c r="B146" t="s">
        <v>1073</v>
      </c>
      <c r="C146" t="s">
        <v>314</v>
      </c>
      <c r="D146" t="s">
        <v>907</v>
      </c>
      <c r="E146" t="s">
        <v>1074</v>
      </c>
      <c r="F146" t="s">
        <v>1075</v>
      </c>
      <c r="G146" t="s">
        <v>1076</v>
      </c>
      <c r="H146" t="s">
        <v>288</v>
      </c>
      <c r="I146">
        <v>60804</v>
      </c>
      <c r="J146">
        <v>7086520262</v>
      </c>
      <c r="K146" t="s">
        <v>146</v>
      </c>
      <c r="L146">
        <v>3</v>
      </c>
      <c r="M146">
        <v>10</v>
      </c>
      <c r="N146">
        <v>0.5</v>
      </c>
      <c r="O146">
        <v>13.5</v>
      </c>
      <c r="P146">
        <v>13</v>
      </c>
      <c r="Q146">
        <v>18</v>
      </c>
      <c r="R146">
        <v>20</v>
      </c>
      <c r="S146">
        <v>18</v>
      </c>
      <c r="T146">
        <v>19</v>
      </c>
      <c r="U146">
        <v>20</v>
      </c>
      <c r="V146">
        <v>29</v>
      </c>
      <c r="W146">
        <v>25</v>
      </c>
      <c r="X146">
        <v>31</v>
      </c>
      <c r="Y146">
        <v>29</v>
      </c>
      <c r="Z146" t="s">
        <v>290</v>
      </c>
      <c r="AA146" t="s">
        <v>290</v>
      </c>
      <c r="AB146" t="s">
        <v>290</v>
      </c>
      <c r="AC146" t="s">
        <v>290</v>
      </c>
      <c r="AD146" t="s">
        <v>290</v>
      </c>
      <c r="AE146" t="s">
        <v>290</v>
      </c>
      <c r="AF146" t="s">
        <v>290</v>
      </c>
      <c r="AG146" t="s">
        <v>290</v>
      </c>
      <c r="AH146" t="s">
        <v>290</v>
      </c>
      <c r="AI146" t="s">
        <v>290</v>
      </c>
      <c r="AJ146">
        <v>208</v>
      </c>
      <c r="AK146" t="s">
        <v>290</v>
      </c>
      <c r="AL146" t="s">
        <v>290</v>
      </c>
      <c r="AM146" t="s">
        <v>290</v>
      </c>
      <c r="AN146" t="s">
        <v>290</v>
      </c>
      <c r="AO146">
        <v>8</v>
      </c>
      <c r="AP146">
        <v>6</v>
      </c>
      <c r="AQ146">
        <v>121</v>
      </c>
      <c r="AR146">
        <v>101</v>
      </c>
      <c r="AS146">
        <v>0</v>
      </c>
      <c r="AT146">
        <v>0</v>
      </c>
      <c r="AU146">
        <v>144</v>
      </c>
      <c r="AV146">
        <v>222</v>
      </c>
      <c r="AW146">
        <v>41.826830999999999</v>
      </c>
      <c r="AX146">
        <v>-87.767066999999997</v>
      </c>
      <c r="AY146">
        <v>1</v>
      </c>
      <c r="AZ146" t="s">
        <v>16360</v>
      </c>
      <c r="BA146">
        <v>3620</v>
      </c>
      <c r="BB146" t="s">
        <v>16725</v>
      </c>
      <c r="BE146" t="s">
        <v>1076</v>
      </c>
      <c r="BF146" t="s">
        <v>288</v>
      </c>
      <c r="BG146" t="s">
        <v>16493</v>
      </c>
      <c r="BH146">
        <v>60804</v>
      </c>
      <c r="BI146" t="s">
        <v>16346</v>
      </c>
      <c r="BJ146" t="s">
        <v>16363</v>
      </c>
    </row>
    <row r="147" spans="1:62">
      <c r="A147" t="s">
        <v>1078</v>
      </c>
      <c r="B147" t="s">
        <v>1079</v>
      </c>
      <c r="D147" t="s">
        <v>895</v>
      </c>
      <c r="E147" t="s">
        <v>1080</v>
      </c>
      <c r="F147" t="s">
        <v>1081</v>
      </c>
      <c r="G147" t="s">
        <v>1076</v>
      </c>
      <c r="H147" t="s">
        <v>288</v>
      </c>
      <c r="I147">
        <v>60804</v>
      </c>
      <c r="J147">
        <v>7086522277</v>
      </c>
      <c r="K147" t="s">
        <v>146</v>
      </c>
      <c r="L147">
        <v>3</v>
      </c>
      <c r="M147">
        <v>10</v>
      </c>
      <c r="N147">
        <v>8</v>
      </c>
      <c r="O147">
        <v>21</v>
      </c>
      <c r="P147">
        <v>20</v>
      </c>
      <c r="Q147">
        <v>17</v>
      </c>
      <c r="R147">
        <v>12</v>
      </c>
      <c r="S147">
        <v>13</v>
      </c>
      <c r="T147">
        <v>12</v>
      </c>
      <c r="U147">
        <v>18</v>
      </c>
      <c r="V147">
        <v>25</v>
      </c>
      <c r="W147">
        <v>13</v>
      </c>
      <c r="X147">
        <v>24</v>
      </c>
      <c r="Y147">
        <v>33</v>
      </c>
      <c r="Z147" t="s">
        <v>290</v>
      </c>
      <c r="AA147" t="s">
        <v>290</v>
      </c>
      <c r="AB147" t="s">
        <v>290</v>
      </c>
      <c r="AC147" t="s">
        <v>290</v>
      </c>
      <c r="AD147" t="s">
        <v>290</v>
      </c>
      <c r="AE147" t="s">
        <v>290</v>
      </c>
      <c r="AF147" t="s">
        <v>290</v>
      </c>
      <c r="AG147" t="s">
        <v>290</v>
      </c>
      <c r="AH147" t="s">
        <v>290</v>
      </c>
      <c r="AI147" t="s">
        <v>290</v>
      </c>
      <c r="AJ147">
        <v>181</v>
      </c>
      <c r="AK147" t="s">
        <v>290</v>
      </c>
      <c r="AL147">
        <v>3</v>
      </c>
      <c r="AM147">
        <v>1</v>
      </c>
      <c r="AN147" t="s">
        <v>290</v>
      </c>
      <c r="AO147">
        <v>2</v>
      </c>
      <c r="AP147" t="s">
        <v>290</v>
      </c>
      <c r="AQ147">
        <v>99</v>
      </c>
      <c r="AR147">
        <v>88</v>
      </c>
      <c r="AS147">
        <v>0</v>
      </c>
      <c r="AT147">
        <v>0</v>
      </c>
      <c r="AU147">
        <v>182</v>
      </c>
      <c r="AV147">
        <v>187</v>
      </c>
      <c r="AW147">
        <v>41.861958999999999</v>
      </c>
      <c r="AX147">
        <v>-87.774028000000001</v>
      </c>
      <c r="AY147">
        <v>1</v>
      </c>
      <c r="AZ147" t="s">
        <v>16360</v>
      </c>
      <c r="BA147">
        <v>1401</v>
      </c>
      <c r="BB147" t="s">
        <v>16728</v>
      </c>
      <c r="BE147" t="s">
        <v>1076</v>
      </c>
      <c r="BF147" t="s">
        <v>288</v>
      </c>
      <c r="BG147" t="s">
        <v>16493</v>
      </c>
      <c r="BH147">
        <v>60804</v>
      </c>
      <c r="BI147" t="s">
        <v>16346</v>
      </c>
      <c r="BJ147" t="s">
        <v>16363</v>
      </c>
    </row>
    <row r="148" spans="1:62">
      <c r="A148" t="s">
        <v>1082</v>
      </c>
      <c r="B148" t="s">
        <v>1083</v>
      </c>
      <c r="D148" t="s">
        <v>651</v>
      </c>
      <c r="E148" t="s">
        <v>2667</v>
      </c>
      <c r="F148" t="s">
        <v>1085</v>
      </c>
      <c r="G148" t="s">
        <v>1086</v>
      </c>
      <c r="H148" t="s">
        <v>288</v>
      </c>
      <c r="I148">
        <v>60558</v>
      </c>
      <c r="J148">
        <v>7082464454</v>
      </c>
      <c r="K148" t="s">
        <v>146</v>
      </c>
      <c r="L148">
        <v>2</v>
      </c>
      <c r="M148">
        <v>42</v>
      </c>
      <c r="N148">
        <v>25</v>
      </c>
      <c r="O148">
        <v>69</v>
      </c>
      <c r="P148">
        <v>55</v>
      </c>
      <c r="Q148">
        <v>49</v>
      </c>
      <c r="R148">
        <v>61</v>
      </c>
      <c r="S148">
        <v>57</v>
      </c>
      <c r="T148">
        <v>59</v>
      </c>
      <c r="U148">
        <v>63</v>
      </c>
      <c r="V148">
        <v>68</v>
      </c>
      <c r="W148">
        <v>61</v>
      </c>
      <c r="X148">
        <v>69</v>
      </c>
      <c r="Y148">
        <v>60</v>
      </c>
      <c r="Z148" t="s">
        <v>290</v>
      </c>
      <c r="AA148" t="s">
        <v>290</v>
      </c>
      <c r="AB148" t="s">
        <v>290</v>
      </c>
      <c r="AC148" t="s">
        <v>290</v>
      </c>
      <c r="AD148" t="s">
        <v>290</v>
      </c>
      <c r="AE148" t="s">
        <v>290</v>
      </c>
      <c r="AF148" t="s">
        <v>290</v>
      </c>
      <c r="AG148" t="s">
        <v>290</v>
      </c>
      <c r="AH148" t="s">
        <v>290</v>
      </c>
      <c r="AI148" t="s">
        <v>290</v>
      </c>
      <c r="AJ148" t="s">
        <v>290</v>
      </c>
      <c r="AK148">
        <v>4</v>
      </c>
      <c r="AL148">
        <v>10</v>
      </c>
      <c r="AM148">
        <v>4</v>
      </c>
      <c r="AN148" t="s">
        <v>290</v>
      </c>
      <c r="AO148">
        <v>564</v>
      </c>
      <c r="AP148">
        <v>20</v>
      </c>
      <c r="AQ148">
        <v>304</v>
      </c>
      <c r="AR148">
        <v>298</v>
      </c>
      <c r="AS148">
        <v>0</v>
      </c>
      <c r="AT148">
        <v>0</v>
      </c>
      <c r="AU148">
        <v>0</v>
      </c>
      <c r="AV148">
        <v>602</v>
      </c>
      <c r="AW148">
        <v>41.798116</v>
      </c>
      <c r="AX148">
        <v>-87.896883000000003</v>
      </c>
      <c r="AY148">
        <v>1</v>
      </c>
      <c r="AZ148" t="s">
        <v>16343</v>
      </c>
      <c r="BA148">
        <v>708</v>
      </c>
      <c r="BB148" t="s">
        <v>16730</v>
      </c>
      <c r="BE148" t="s">
        <v>1086</v>
      </c>
      <c r="BF148" t="s">
        <v>288</v>
      </c>
      <c r="BG148" t="s">
        <v>16493</v>
      </c>
      <c r="BH148">
        <v>60558</v>
      </c>
      <c r="BI148" t="s">
        <v>16346</v>
      </c>
      <c r="BJ148" t="s">
        <v>146</v>
      </c>
    </row>
    <row r="149" spans="1:62">
      <c r="A149" t="s">
        <v>1088</v>
      </c>
      <c r="B149" t="s">
        <v>1089</v>
      </c>
      <c r="C149" t="s">
        <v>353</v>
      </c>
      <c r="D149" t="s">
        <v>551</v>
      </c>
      <c r="E149" t="s">
        <v>1090</v>
      </c>
      <c r="F149" t="s">
        <v>1091</v>
      </c>
      <c r="G149" t="s">
        <v>1092</v>
      </c>
      <c r="H149" t="s">
        <v>288</v>
      </c>
      <c r="I149">
        <v>60154</v>
      </c>
      <c r="J149">
        <v>7085622258</v>
      </c>
      <c r="K149" t="s">
        <v>146</v>
      </c>
      <c r="L149">
        <v>1</v>
      </c>
      <c r="M149">
        <v>11</v>
      </c>
      <c r="N149">
        <v>7</v>
      </c>
      <c r="O149">
        <v>19</v>
      </c>
      <c r="P149">
        <v>24</v>
      </c>
      <c r="Q149">
        <v>16</v>
      </c>
      <c r="R149">
        <v>18</v>
      </c>
      <c r="S149">
        <v>21</v>
      </c>
      <c r="T149">
        <v>15</v>
      </c>
      <c r="U149">
        <v>20</v>
      </c>
      <c r="V149">
        <v>21</v>
      </c>
      <c r="W149">
        <v>21</v>
      </c>
      <c r="X149">
        <v>24</v>
      </c>
      <c r="Y149">
        <v>27</v>
      </c>
      <c r="Z149" t="s">
        <v>290</v>
      </c>
      <c r="AA149" t="s">
        <v>290</v>
      </c>
      <c r="AB149" t="s">
        <v>290</v>
      </c>
      <c r="AC149" t="s">
        <v>290</v>
      </c>
      <c r="AD149" t="s">
        <v>290</v>
      </c>
      <c r="AE149" t="s">
        <v>290</v>
      </c>
      <c r="AF149" t="s">
        <v>290</v>
      </c>
      <c r="AG149" t="s">
        <v>290</v>
      </c>
      <c r="AH149" t="s">
        <v>290</v>
      </c>
      <c r="AI149" t="s">
        <v>290</v>
      </c>
      <c r="AJ149">
        <v>43</v>
      </c>
      <c r="AK149" t="s">
        <v>290</v>
      </c>
      <c r="AL149">
        <v>7</v>
      </c>
      <c r="AM149">
        <v>20</v>
      </c>
      <c r="AN149" t="s">
        <v>290</v>
      </c>
      <c r="AO149">
        <v>122</v>
      </c>
      <c r="AP149">
        <v>15</v>
      </c>
      <c r="AQ149">
        <v>104</v>
      </c>
      <c r="AR149">
        <v>103</v>
      </c>
      <c r="AS149">
        <v>0</v>
      </c>
      <c r="AT149">
        <v>0</v>
      </c>
      <c r="AU149">
        <v>30</v>
      </c>
      <c r="AV149">
        <v>207</v>
      </c>
      <c r="AW149">
        <v>41.842450999999997</v>
      </c>
      <c r="AX149">
        <v>-87.891300999999999</v>
      </c>
      <c r="AY149">
        <v>1</v>
      </c>
      <c r="AZ149" t="s">
        <v>16360</v>
      </c>
      <c r="BA149">
        <v>2500</v>
      </c>
      <c r="BB149" t="s">
        <v>16732</v>
      </c>
      <c r="BE149" t="s">
        <v>1092</v>
      </c>
      <c r="BF149" t="s">
        <v>288</v>
      </c>
      <c r="BG149" t="s">
        <v>16493</v>
      </c>
      <c r="BH149">
        <v>60154</v>
      </c>
      <c r="BI149" t="s">
        <v>16346</v>
      </c>
      <c r="BJ149" t="s">
        <v>16363</v>
      </c>
    </row>
    <row r="150" spans="1:62">
      <c r="A150" t="s">
        <v>1094</v>
      </c>
      <c r="B150" t="s">
        <v>1095</v>
      </c>
      <c r="D150" t="s">
        <v>534</v>
      </c>
      <c r="E150" t="s">
        <v>1096</v>
      </c>
      <c r="F150" t="s">
        <v>1097</v>
      </c>
      <c r="G150" t="s">
        <v>1098</v>
      </c>
      <c r="H150" t="s">
        <v>288</v>
      </c>
      <c r="I150">
        <v>60402</v>
      </c>
      <c r="J150">
        <v>7087493666</v>
      </c>
      <c r="K150" t="s">
        <v>146</v>
      </c>
      <c r="L150">
        <v>1</v>
      </c>
      <c r="M150">
        <v>10</v>
      </c>
      <c r="N150">
        <v>9</v>
      </c>
      <c r="O150">
        <v>20</v>
      </c>
      <c r="P150">
        <v>14</v>
      </c>
      <c r="Q150">
        <v>18</v>
      </c>
      <c r="R150">
        <v>19</v>
      </c>
      <c r="S150">
        <v>16</v>
      </c>
      <c r="T150">
        <v>16</v>
      </c>
      <c r="U150">
        <v>14</v>
      </c>
      <c r="V150">
        <v>13</v>
      </c>
      <c r="W150">
        <v>13</v>
      </c>
      <c r="X150">
        <v>19</v>
      </c>
      <c r="Y150">
        <v>19</v>
      </c>
      <c r="Z150" t="s">
        <v>290</v>
      </c>
      <c r="AA150" t="s">
        <v>290</v>
      </c>
      <c r="AB150" t="s">
        <v>290</v>
      </c>
      <c r="AC150" t="s">
        <v>290</v>
      </c>
      <c r="AD150" t="s">
        <v>290</v>
      </c>
      <c r="AE150" t="s">
        <v>290</v>
      </c>
      <c r="AF150" t="s">
        <v>290</v>
      </c>
      <c r="AG150" t="s">
        <v>290</v>
      </c>
      <c r="AH150" t="s">
        <v>290</v>
      </c>
      <c r="AI150" t="s">
        <v>290</v>
      </c>
      <c r="AJ150">
        <v>123</v>
      </c>
      <c r="AK150" t="s">
        <v>290</v>
      </c>
      <c r="AL150">
        <v>1</v>
      </c>
      <c r="AM150">
        <v>3</v>
      </c>
      <c r="AN150">
        <v>5</v>
      </c>
      <c r="AO150">
        <v>28</v>
      </c>
      <c r="AP150">
        <v>1</v>
      </c>
      <c r="AQ150">
        <v>68</v>
      </c>
      <c r="AR150">
        <v>93</v>
      </c>
      <c r="AS150">
        <v>0</v>
      </c>
      <c r="AT150">
        <v>0</v>
      </c>
      <c r="AU150">
        <v>64</v>
      </c>
      <c r="AV150">
        <v>161</v>
      </c>
      <c r="AW150">
        <v>41.831930999999997</v>
      </c>
      <c r="AX150">
        <v>-87.789268000000007</v>
      </c>
      <c r="AY150">
        <v>1</v>
      </c>
      <c r="AZ150" t="s">
        <v>16360</v>
      </c>
      <c r="BA150">
        <v>3322</v>
      </c>
      <c r="BB150" t="s">
        <v>16735</v>
      </c>
      <c r="BE150" t="s">
        <v>1098</v>
      </c>
      <c r="BF150" t="s">
        <v>288</v>
      </c>
      <c r="BG150" t="s">
        <v>16493</v>
      </c>
      <c r="BH150">
        <v>60402</v>
      </c>
      <c r="BI150" t="s">
        <v>16346</v>
      </c>
      <c r="BJ150" t="s">
        <v>16363</v>
      </c>
    </row>
    <row r="151" spans="1:62">
      <c r="A151" t="s">
        <v>1100</v>
      </c>
      <c r="B151" t="s">
        <v>1101</v>
      </c>
      <c r="D151" t="s">
        <v>1069</v>
      </c>
      <c r="E151" t="s">
        <v>1102</v>
      </c>
      <c r="F151" t="s">
        <v>1103</v>
      </c>
      <c r="G151" t="s">
        <v>1098</v>
      </c>
      <c r="H151" t="s">
        <v>288</v>
      </c>
      <c r="I151">
        <v>60402</v>
      </c>
      <c r="J151">
        <v>7084840755</v>
      </c>
      <c r="K151" t="s">
        <v>146</v>
      </c>
      <c r="L151">
        <v>2</v>
      </c>
      <c r="M151">
        <v>10</v>
      </c>
      <c r="N151">
        <v>0</v>
      </c>
      <c r="O151">
        <v>12</v>
      </c>
      <c r="P151">
        <v>7</v>
      </c>
      <c r="Q151">
        <v>17</v>
      </c>
      <c r="R151">
        <v>17</v>
      </c>
      <c r="S151">
        <v>16</v>
      </c>
      <c r="T151">
        <v>17</v>
      </c>
      <c r="U151">
        <v>19</v>
      </c>
      <c r="V151">
        <v>17</v>
      </c>
      <c r="W151">
        <v>15</v>
      </c>
      <c r="X151">
        <v>29</v>
      </c>
      <c r="Y151">
        <v>24</v>
      </c>
      <c r="Z151" t="s">
        <v>290</v>
      </c>
      <c r="AA151" t="s">
        <v>290</v>
      </c>
      <c r="AB151" t="s">
        <v>290</v>
      </c>
      <c r="AC151" t="s">
        <v>290</v>
      </c>
      <c r="AD151" t="s">
        <v>290</v>
      </c>
      <c r="AE151" t="s">
        <v>290</v>
      </c>
      <c r="AF151" t="s">
        <v>290</v>
      </c>
      <c r="AG151" t="s">
        <v>290</v>
      </c>
      <c r="AH151" t="s">
        <v>290</v>
      </c>
      <c r="AI151" t="s">
        <v>290</v>
      </c>
      <c r="AJ151">
        <v>149</v>
      </c>
      <c r="AK151" t="s">
        <v>290</v>
      </c>
      <c r="AL151">
        <v>2</v>
      </c>
      <c r="AM151">
        <v>4</v>
      </c>
      <c r="AN151">
        <v>3</v>
      </c>
      <c r="AO151">
        <v>3</v>
      </c>
      <c r="AP151">
        <v>17</v>
      </c>
      <c r="AQ151">
        <v>97</v>
      </c>
      <c r="AR151">
        <v>81</v>
      </c>
      <c r="AS151">
        <v>0</v>
      </c>
      <c r="AT151">
        <v>0</v>
      </c>
      <c r="AU151">
        <v>58</v>
      </c>
      <c r="AV151">
        <v>178</v>
      </c>
      <c r="AW151">
        <v>41.848467999999997</v>
      </c>
      <c r="AX151">
        <v>-87.788743999999994</v>
      </c>
      <c r="AY151">
        <v>1</v>
      </c>
      <c r="AZ151" t="s">
        <v>16343</v>
      </c>
      <c r="BA151">
        <v>6617</v>
      </c>
      <c r="BB151" t="s">
        <v>16737</v>
      </c>
      <c r="BE151" t="s">
        <v>1098</v>
      </c>
      <c r="BF151" t="s">
        <v>288</v>
      </c>
      <c r="BG151" t="s">
        <v>16493</v>
      </c>
      <c r="BH151">
        <v>60402</v>
      </c>
      <c r="BI151" t="s">
        <v>16346</v>
      </c>
      <c r="BJ151" t="s">
        <v>146</v>
      </c>
    </row>
    <row r="152" spans="1:62">
      <c r="A152" t="s">
        <v>1104</v>
      </c>
      <c r="B152" t="s">
        <v>319</v>
      </c>
      <c r="C152" t="s">
        <v>283</v>
      </c>
      <c r="D152" t="s">
        <v>1105</v>
      </c>
      <c r="E152" t="s">
        <v>1106</v>
      </c>
      <c r="F152" t="s">
        <v>1107</v>
      </c>
      <c r="G152" t="s">
        <v>1013</v>
      </c>
      <c r="H152" t="s">
        <v>288</v>
      </c>
      <c r="I152">
        <v>60546</v>
      </c>
      <c r="J152">
        <v>7084425747</v>
      </c>
      <c r="K152" t="s">
        <v>146</v>
      </c>
      <c r="L152">
        <v>4</v>
      </c>
      <c r="M152">
        <v>24</v>
      </c>
      <c r="N152">
        <v>6.5</v>
      </c>
      <c r="O152">
        <v>34.5</v>
      </c>
      <c r="P152">
        <v>18</v>
      </c>
      <c r="Q152">
        <v>26</v>
      </c>
      <c r="R152">
        <v>22</v>
      </c>
      <c r="S152">
        <v>30</v>
      </c>
      <c r="T152">
        <v>25</v>
      </c>
      <c r="U152">
        <v>24</v>
      </c>
      <c r="V152">
        <v>29</v>
      </c>
      <c r="W152">
        <v>43</v>
      </c>
      <c r="X152">
        <v>48</v>
      </c>
      <c r="Y152">
        <v>44</v>
      </c>
      <c r="Z152" t="s">
        <v>290</v>
      </c>
      <c r="AA152" t="s">
        <v>290</v>
      </c>
      <c r="AB152" t="s">
        <v>290</v>
      </c>
      <c r="AC152" t="s">
        <v>290</v>
      </c>
      <c r="AD152" t="s">
        <v>290</v>
      </c>
      <c r="AE152" t="s">
        <v>290</v>
      </c>
      <c r="AF152" t="s">
        <v>290</v>
      </c>
      <c r="AG152" t="s">
        <v>290</v>
      </c>
      <c r="AH152" t="s">
        <v>290</v>
      </c>
      <c r="AI152" t="s">
        <v>290</v>
      </c>
      <c r="AJ152">
        <v>119</v>
      </c>
      <c r="AK152" t="s">
        <v>290</v>
      </c>
      <c r="AL152">
        <v>7</v>
      </c>
      <c r="AM152">
        <v>7</v>
      </c>
      <c r="AN152" t="s">
        <v>290</v>
      </c>
      <c r="AO152">
        <v>160</v>
      </c>
      <c r="AP152">
        <v>16</v>
      </c>
      <c r="AQ152">
        <v>148</v>
      </c>
      <c r="AR152">
        <v>161</v>
      </c>
      <c r="AS152">
        <v>0</v>
      </c>
      <c r="AT152">
        <v>0</v>
      </c>
      <c r="AU152">
        <v>40</v>
      </c>
      <c r="AV152">
        <v>309</v>
      </c>
      <c r="AW152">
        <v>41.829658000000002</v>
      </c>
      <c r="AX152">
        <v>-87.817091000000005</v>
      </c>
      <c r="AY152">
        <v>1</v>
      </c>
      <c r="AZ152" t="s">
        <v>16343</v>
      </c>
      <c r="BA152">
        <v>97</v>
      </c>
      <c r="BB152" t="s">
        <v>16742</v>
      </c>
      <c r="BE152" t="s">
        <v>1013</v>
      </c>
      <c r="BF152" t="s">
        <v>288</v>
      </c>
      <c r="BG152" t="s">
        <v>16493</v>
      </c>
      <c r="BH152">
        <v>60546</v>
      </c>
      <c r="BI152" t="s">
        <v>16346</v>
      </c>
      <c r="BJ152" t="s">
        <v>146</v>
      </c>
    </row>
    <row r="153" spans="1:62">
      <c r="A153" t="s">
        <v>1108</v>
      </c>
      <c r="B153" t="s">
        <v>1109</v>
      </c>
      <c r="D153" t="s">
        <v>1110</v>
      </c>
      <c r="E153" t="s">
        <v>1111</v>
      </c>
      <c r="F153" t="s">
        <v>1112</v>
      </c>
      <c r="G153" t="s">
        <v>1041</v>
      </c>
      <c r="H153" t="s">
        <v>288</v>
      </c>
      <c r="I153">
        <v>60305</v>
      </c>
      <c r="J153">
        <v>7087715905</v>
      </c>
      <c r="K153" t="s">
        <v>146</v>
      </c>
      <c r="L153">
        <v>1</v>
      </c>
      <c r="M153">
        <v>17.3</v>
      </c>
      <c r="N153">
        <v>9.3000000000000007</v>
      </c>
      <c r="O153">
        <v>27.6</v>
      </c>
      <c r="P153">
        <v>38</v>
      </c>
      <c r="Q153">
        <v>31</v>
      </c>
      <c r="R153">
        <v>18</v>
      </c>
      <c r="S153">
        <v>29</v>
      </c>
      <c r="T153">
        <v>20</v>
      </c>
      <c r="U153">
        <v>25</v>
      </c>
      <c r="V153">
        <v>19</v>
      </c>
      <c r="W153">
        <v>24</v>
      </c>
      <c r="X153">
        <v>21</v>
      </c>
      <c r="Y153">
        <v>20</v>
      </c>
      <c r="Z153" t="s">
        <v>290</v>
      </c>
      <c r="AA153" t="s">
        <v>290</v>
      </c>
      <c r="AB153" t="s">
        <v>290</v>
      </c>
      <c r="AC153" t="s">
        <v>290</v>
      </c>
      <c r="AD153" t="s">
        <v>290</v>
      </c>
      <c r="AE153" t="s">
        <v>290</v>
      </c>
      <c r="AF153" t="s">
        <v>290</v>
      </c>
      <c r="AG153" t="s">
        <v>290</v>
      </c>
      <c r="AH153" t="s">
        <v>290</v>
      </c>
      <c r="AI153" t="s">
        <v>290</v>
      </c>
      <c r="AJ153">
        <v>31</v>
      </c>
      <c r="AK153">
        <v>1</v>
      </c>
      <c r="AL153">
        <v>2</v>
      </c>
      <c r="AM153">
        <v>11</v>
      </c>
      <c r="AN153">
        <v>7</v>
      </c>
      <c r="AO153">
        <v>138</v>
      </c>
      <c r="AP153">
        <v>55</v>
      </c>
      <c r="AQ153">
        <v>132</v>
      </c>
      <c r="AR153">
        <v>113</v>
      </c>
      <c r="AS153">
        <v>0</v>
      </c>
      <c r="AT153">
        <v>0</v>
      </c>
      <c r="AU153">
        <v>11</v>
      </c>
      <c r="AV153">
        <v>245</v>
      </c>
      <c r="AW153">
        <v>41.907138000000003</v>
      </c>
      <c r="AX153">
        <v>-87.815309999999997</v>
      </c>
      <c r="AY153">
        <v>1</v>
      </c>
      <c r="AZ153" t="s">
        <v>16360</v>
      </c>
      <c r="BA153">
        <v>1515</v>
      </c>
      <c r="BB153" t="s">
        <v>16744</v>
      </c>
      <c r="BE153" t="s">
        <v>1041</v>
      </c>
      <c r="BF153" t="s">
        <v>288</v>
      </c>
      <c r="BG153" t="s">
        <v>16493</v>
      </c>
      <c r="BH153">
        <v>60305</v>
      </c>
      <c r="BI153" t="s">
        <v>16346</v>
      </c>
      <c r="BJ153" t="s">
        <v>16363</v>
      </c>
    </row>
    <row r="154" spans="1:62">
      <c r="A154" t="s">
        <v>1113</v>
      </c>
      <c r="B154" t="s">
        <v>1114</v>
      </c>
      <c r="C154" t="s">
        <v>314</v>
      </c>
      <c r="D154" t="s">
        <v>1055</v>
      </c>
      <c r="E154" t="s">
        <v>1115</v>
      </c>
      <c r="F154" t="s">
        <v>1116</v>
      </c>
      <c r="G154" t="s">
        <v>1041</v>
      </c>
      <c r="H154" t="s">
        <v>288</v>
      </c>
      <c r="I154">
        <v>60305</v>
      </c>
      <c r="J154">
        <v>7083668587</v>
      </c>
      <c r="K154" t="s">
        <v>146</v>
      </c>
      <c r="L154">
        <v>2.5</v>
      </c>
      <c r="M154">
        <v>21</v>
      </c>
      <c r="N154">
        <v>7.2</v>
      </c>
      <c r="O154">
        <v>30.7</v>
      </c>
      <c r="P154">
        <v>21</v>
      </c>
      <c r="Q154">
        <v>26</v>
      </c>
      <c r="R154">
        <v>25</v>
      </c>
      <c r="S154">
        <v>23</v>
      </c>
      <c r="T154">
        <v>20</v>
      </c>
      <c r="U154">
        <v>21</v>
      </c>
      <c r="V154">
        <v>21</v>
      </c>
      <c r="W154">
        <v>34</v>
      </c>
      <c r="X154">
        <v>39</v>
      </c>
      <c r="Y154">
        <v>31</v>
      </c>
      <c r="Z154" t="s">
        <v>290</v>
      </c>
      <c r="AA154" t="s">
        <v>290</v>
      </c>
      <c r="AB154" t="s">
        <v>290</v>
      </c>
      <c r="AC154" t="s">
        <v>290</v>
      </c>
      <c r="AD154" t="s">
        <v>290</v>
      </c>
      <c r="AE154" t="s">
        <v>290</v>
      </c>
      <c r="AF154" t="s">
        <v>290</v>
      </c>
      <c r="AG154" t="s">
        <v>290</v>
      </c>
      <c r="AH154" t="s">
        <v>290</v>
      </c>
      <c r="AI154" t="s">
        <v>290</v>
      </c>
      <c r="AJ154">
        <v>45</v>
      </c>
      <c r="AK154" t="s">
        <v>290</v>
      </c>
      <c r="AL154">
        <v>7</v>
      </c>
      <c r="AM154">
        <v>25</v>
      </c>
      <c r="AN154" t="s">
        <v>290</v>
      </c>
      <c r="AO154">
        <v>166</v>
      </c>
      <c r="AP154">
        <v>18</v>
      </c>
      <c r="AQ154">
        <v>136</v>
      </c>
      <c r="AR154">
        <v>125</v>
      </c>
      <c r="AS154">
        <v>0</v>
      </c>
      <c r="AT154">
        <v>0</v>
      </c>
      <c r="AU154">
        <v>0</v>
      </c>
      <c r="AV154">
        <v>261</v>
      </c>
      <c r="AW154">
        <v>41.888641999999997</v>
      </c>
      <c r="AX154">
        <v>-87.816027000000005</v>
      </c>
      <c r="AY154">
        <v>1</v>
      </c>
      <c r="AZ154" t="s">
        <v>16360</v>
      </c>
      <c r="BA154">
        <v>519</v>
      </c>
      <c r="BB154" t="s">
        <v>16635</v>
      </c>
      <c r="BE154" t="s">
        <v>1041</v>
      </c>
      <c r="BF154" t="s">
        <v>288</v>
      </c>
      <c r="BG154" t="s">
        <v>16493</v>
      </c>
      <c r="BH154">
        <v>60305</v>
      </c>
      <c r="BI154" t="s">
        <v>16346</v>
      </c>
      <c r="BJ154" t="s">
        <v>16363</v>
      </c>
    </row>
    <row r="155" spans="1:62">
      <c r="A155" t="s">
        <v>1117</v>
      </c>
      <c r="B155" t="s">
        <v>1118</v>
      </c>
      <c r="C155" t="s">
        <v>283</v>
      </c>
      <c r="D155" t="s">
        <v>2510</v>
      </c>
      <c r="E155" t="s">
        <v>2511</v>
      </c>
      <c r="F155" t="s">
        <v>1121</v>
      </c>
      <c r="G155" t="s">
        <v>1122</v>
      </c>
      <c r="H155" t="s">
        <v>288</v>
      </c>
      <c r="I155">
        <v>60707</v>
      </c>
      <c r="J155">
        <v>7736375130</v>
      </c>
      <c r="K155" t="s">
        <v>146</v>
      </c>
      <c r="L155">
        <v>2</v>
      </c>
      <c r="M155">
        <v>11</v>
      </c>
      <c r="N155">
        <v>1</v>
      </c>
      <c r="O155">
        <v>14</v>
      </c>
      <c r="P155">
        <v>8</v>
      </c>
      <c r="Q155">
        <v>13</v>
      </c>
      <c r="R155">
        <v>13</v>
      </c>
      <c r="S155">
        <v>17</v>
      </c>
      <c r="T155">
        <v>18</v>
      </c>
      <c r="U155">
        <v>18</v>
      </c>
      <c r="V155">
        <v>15</v>
      </c>
      <c r="W155">
        <v>21</v>
      </c>
      <c r="X155">
        <v>21</v>
      </c>
      <c r="Y155">
        <v>23</v>
      </c>
      <c r="Z155" t="s">
        <v>290</v>
      </c>
      <c r="AA155" t="s">
        <v>290</v>
      </c>
      <c r="AB155" t="s">
        <v>290</v>
      </c>
      <c r="AC155" t="s">
        <v>290</v>
      </c>
      <c r="AD155" t="s">
        <v>290</v>
      </c>
      <c r="AE155" t="s">
        <v>290</v>
      </c>
      <c r="AF155" t="s">
        <v>290</v>
      </c>
      <c r="AG155" t="s">
        <v>290</v>
      </c>
      <c r="AH155" t="s">
        <v>290</v>
      </c>
      <c r="AI155" t="s">
        <v>290</v>
      </c>
      <c r="AJ155">
        <v>116</v>
      </c>
      <c r="AK155" t="s">
        <v>290</v>
      </c>
      <c r="AL155">
        <v>3</v>
      </c>
      <c r="AM155">
        <v>6</v>
      </c>
      <c r="AN155" t="s">
        <v>290</v>
      </c>
      <c r="AO155">
        <v>29</v>
      </c>
      <c r="AP155">
        <v>13</v>
      </c>
      <c r="AQ155">
        <v>75</v>
      </c>
      <c r="AR155">
        <v>92</v>
      </c>
      <c r="AS155">
        <v>0</v>
      </c>
      <c r="AT155">
        <v>0</v>
      </c>
      <c r="AU155">
        <v>94</v>
      </c>
      <c r="AV155">
        <v>167</v>
      </c>
      <c r="AW155">
        <v>41.926437</v>
      </c>
      <c r="AX155">
        <v>-87.800675999999996</v>
      </c>
      <c r="AY155">
        <v>1</v>
      </c>
      <c r="AZ155" t="s">
        <v>16360</v>
      </c>
      <c r="BA155">
        <v>2559</v>
      </c>
      <c r="BB155" t="s">
        <v>16747</v>
      </c>
      <c r="BE155" t="s">
        <v>1122</v>
      </c>
      <c r="BF155" t="s">
        <v>288</v>
      </c>
      <c r="BG155" t="s">
        <v>16493</v>
      </c>
      <c r="BH155">
        <v>60707</v>
      </c>
      <c r="BI155" t="s">
        <v>16346</v>
      </c>
      <c r="BJ155" t="s">
        <v>16363</v>
      </c>
    </row>
    <row r="156" spans="1:62">
      <c r="A156" t="s">
        <v>1124</v>
      </c>
      <c r="B156" t="s">
        <v>1125</v>
      </c>
      <c r="D156" t="s">
        <v>1126</v>
      </c>
      <c r="E156" t="s">
        <v>1127</v>
      </c>
      <c r="F156" t="s">
        <v>1128</v>
      </c>
      <c r="G156" t="s">
        <v>1129</v>
      </c>
      <c r="H156" t="s">
        <v>288</v>
      </c>
      <c r="I156">
        <v>60164</v>
      </c>
      <c r="J156">
        <v>7085621466</v>
      </c>
      <c r="K156" t="s">
        <v>146</v>
      </c>
      <c r="L156">
        <v>1</v>
      </c>
      <c r="M156">
        <v>8</v>
      </c>
      <c r="N156">
        <v>5</v>
      </c>
      <c r="O156">
        <v>14</v>
      </c>
      <c r="P156" t="s">
        <v>290</v>
      </c>
      <c r="Q156">
        <v>12</v>
      </c>
      <c r="R156">
        <v>16</v>
      </c>
      <c r="S156">
        <v>10</v>
      </c>
      <c r="T156">
        <v>18</v>
      </c>
      <c r="U156">
        <v>11</v>
      </c>
      <c r="V156">
        <v>13</v>
      </c>
      <c r="W156">
        <v>22</v>
      </c>
      <c r="X156">
        <v>20</v>
      </c>
      <c r="Y156">
        <v>19</v>
      </c>
      <c r="Z156" t="s">
        <v>290</v>
      </c>
      <c r="AA156" t="s">
        <v>290</v>
      </c>
      <c r="AB156" t="s">
        <v>290</v>
      </c>
      <c r="AC156" t="s">
        <v>290</v>
      </c>
      <c r="AD156" t="s">
        <v>290</v>
      </c>
      <c r="AE156" t="s">
        <v>290</v>
      </c>
      <c r="AF156" t="s">
        <v>290</v>
      </c>
      <c r="AG156" t="s">
        <v>290</v>
      </c>
      <c r="AH156" t="s">
        <v>290</v>
      </c>
      <c r="AI156" t="s">
        <v>290</v>
      </c>
      <c r="AJ156">
        <v>91</v>
      </c>
      <c r="AK156">
        <v>9</v>
      </c>
      <c r="AL156">
        <v>11</v>
      </c>
      <c r="AM156">
        <v>1</v>
      </c>
      <c r="AN156" t="s">
        <v>290</v>
      </c>
      <c r="AO156">
        <v>16</v>
      </c>
      <c r="AP156">
        <v>13</v>
      </c>
      <c r="AQ156">
        <v>75</v>
      </c>
      <c r="AR156">
        <v>66</v>
      </c>
      <c r="AS156">
        <v>0</v>
      </c>
      <c r="AT156">
        <v>0</v>
      </c>
      <c r="AU156">
        <v>101</v>
      </c>
      <c r="AV156">
        <v>141</v>
      </c>
      <c r="AW156">
        <v>41.908867999999998</v>
      </c>
      <c r="AX156">
        <v>-87.904240000000001</v>
      </c>
      <c r="AY156">
        <v>1</v>
      </c>
      <c r="AZ156" t="s">
        <v>16343</v>
      </c>
      <c r="BA156">
        <v>27</v>
      </c>
      <c r="BB156" t="s">
        <v>16749</v>
      </c>
      <c r="BE156" t="s">
        <v>1052</v>
      </c>
      <c r="BF156" t="s">
        <v>288</v>
      </c>
      <c r="BG156" t="s">
        <v>16493</v>
      </c>
      <c r="BH156">
        <v>60164</v>
      </c>
      <c r="BI156" t="s">
        <v>16346</v>
      </c>
      <c r="BJ156" t="s">
        <v>146</v>
      </c>
    </row>
    <row r="157" spans="1:62">
      <c r="A157" t="s">
        <v>1131</v>
      </c>
      <c r="B157" t="s">
        <v>1132</v>
      </c>
      <c r="D157" t="s">
        <v>1133</v>
      </c>
      <c r="E157" t="s">
        <v>1134</v>
      </c>
      <c r="F157" t="s">
        <v>1135</v>
      </c>
      <c r="G157" t="s">
        <v>1020</v>
      </c>
      <c r="H157" t="s">
        <v>288</v>
      </c>
      <c r="I157">
        <v>60304</v>
      </c>
      <c r="J157">
        <v>7083867282</v>
      </c>
      <c r="K157" t="s">
        <v>146</v>
      </c>
      <c r="L157">
        <v>3</v>
      </c>
      <c r="M157">
        <v>29</v>
      </c>
      <c r="N157">
        <v>9</v>
      </c>
      <c r="O157">
        <v>41</v>
      </c>
      <c r="P157">
        <v>42</v>
      </c>
      <c r="Q157">
        <v>39</v>
      </c>
      <c r="R157">
        <v>37</v>
      </c>
      <c r="S157">
        <v>30</v>
      </c>
      <c r="T157">
        <v>38</v>
      </c>
      <c r="U157">
        <v>35</v>
      </c>
      <c r="V157">
        <v>31</v>
      </c>
      <c r="W157">
        <v>34</v>
      </c>
      <c r="X157">
        <v>43</v>
      </c>
      <c r="Y157">
        <v>47</v>
      </c>
      <c r="Z157" t="s">
        <v>290</v>
      </c>
      <c r="AA157" t="s">
        <v>290</v>
      </c>
      <c r="AB157" t="s">
        <v>290</v>
      </c>
      <c r="AC157" t="s">
        <v>290</v>
      </c>
      <c r="AD157" t="s">
        <v>290</v>
      </c>
      <c r="AE157" t="s">
        <v>290</v>
      </c>
      <c r="AF157" t="s">
        <v>290</v>
      </c>
      <c r="AG157" t="s">
        <v>290</v>
      </c>
      <c r="AH157" t="s">
        <v>290</v>
      </c>
      <c r="AI157" t="s">
        <v>290</v>
      </c>
      <c r="AJ157">
        <v>86</v>
      </c>
      <c r="AK157">
        <v>9</v>
      </c>
      <c r="AL157">
        <v>13</v>
      </c>
      <c r="AM157">
        <v>28</v>
      </c>
      <c r="AN157" t="s">
        <v>290</v>
      </c>
      <c r="AO157">
        <v>186</v>
      </c>
      <c r="AP157">
        <v>54</v>
      </c>
      <c r="AQ157">
        <v>195</v>
      </c>
      <c r="AR157">
        <v>181</v>
      </c>
      <c r="AS157">
        <v>0</v>
      </c>
      <c r="AT157">
        <v>0</v>
      </c>
      <c r="AU157">
        <v>40</v>
      </c>
      <c r="AV157">
        <v>376</v>
      </c>
      <c r="AW157">
        <v>41.874026999999998</v>
      </c>
      <c r="AX157">
        <v>-87.790074000000004</v>
      </c>
      <c r="AY157">
        <v>1</v>
      </c>
      <c r="AZ157" t="s">
        <v>16343</v>
      </c>
      <c r="BA157">
        <v>601</v>
      </c>
      <c r="BB157" t="s">
        <v>16751</v>
      </c>
      <c r="BE157" t="s">
        <v>1020</v>
      </c>
      <c r="BF157" t="s">
        <v>288</v>
      </c>
      <c r="BG157" t="s">
        <v>16493</v>
      </c>
      <c r="BH157">
        <v>60304</v>
      </c>
      <c r="BI157" t="s">
        <v>16346</v>
      </c>
      <c r="BJ157" t="s">
        <v>146</v>
      </c>
    </row>
    <row r="158" spans="1:62">
      <c r="A158" t="s">
        <v>1137</v>
      </c>
      <c r="B158" t="s">
        <v>1138</v>
      </c>
      <c r="C158" t="s">
        <v>283</v>
      </c>
      <c r="D158" t="s">
        <v>1139</v>
      </c>
      <c r="E158" t="s">
        <v>1140</v>
      </c>
      <c r="F158" t="s">
        <v>1141</v>
      </c>
      <c r="G158" t="s">
        <v>1020</v>
      </c>
      <c r="H158" t="s">
        <v>288</v>
      </c>
      <c r="I158">
        <v>60302</v>
      </c>
      <c r="J158">
        <v>7083865286</v>
      </c>
      <c r="K158" t="s">
        <v>146</v>
      </c>
      <c r="L158">
        <v>2.4</v>
      </c>
      <c r="M158">
        <v>11.6</v>
      </c>
      <c r="N158">
        <v>6.6</v>
      </c>
      <c r="O158">
        <v>20.6</v>
      </c>
      <c r="P158">
        <v>17</v>
      </c>
      <c r="Q158">
        <v>19</v>
      </c>
      <c r="R158">
        <v>12</v>
      </c>
      <c r="S158">
        <v>19</v>
      </c>
      <c r="T158">
        <v>17</v>
      </c>
      <c r="U158">
        <v>12</v>
      </c>
      <c r="V158">
        <v>18</v>
      </c>
      <c r="W158">
        <v>9</v>
      </c>
      <c r="X158">
        <v>12</v>
      </c>
      <c r="Y158">
        <v>14</v>
      </c>
      <c r="Z158" t="s">
        <v>290</v>
      </c>
      <c r="AA158" t="s">
        <v>290</v>
      </c>
      <c r="AB158" t="s">
        <v>290</v>
      </c>
      <c r="AC158" t="s">
        <v>290</v>
      </c>
      <c r="AD158" t="s">
        <v>290</v>
      </c>
      <c r="AE158" t="s">
        <v>290</v>
      </c>
      <c r="AF158" t="s">
        <v>290</v>
      </c>
      <c r="AG158" t="s">
        <v>290</v>
      </c>
      <c r="AH158" t="s">
        <v>290</v>
      </c>
      <c r="AI158" t="s">
        <v>290</v>
      </c>
      <c r="AJ158" t="s">
        <v>290</v>
      </c>
      <c r="AK158" t="s">
        <v>290</v>
      </c>
      <c r="AL158" t="s">
        <v>290</v>
      </c>
      <c r="AM158">
        <v>147</v>
      </c>
      <c r="AN158" t="s">
        <v>290</v>
      </c>
      <c r="AO158">
        <v>2</v>
      </c>
      <c r="AP158" t="s">
        <v>290</v>
      </c>
      <c r="AQ158">
        <v>86</v>
      </c>
      <c r="AR158">
        <v>63</v>
      </c>
      <c r="AS158">
        <v>0</v>
      </c>
      <c r="AT158">
        <v>0</v>
      </c>
      <c r="AU158">
        <v>120</v>
      </c>
      <c r="AV158">
        <v>149</v>
      </c>
      <c r="AW158">
        <v>41.881914000000002</v>
      </c>
      <c r="AX158">
        <v>-87.776325999999997</v>
      </c>
      <c r="AY158">
        <v>1</v>
      </c>
      <c r="AZ158" t="s">
        <v>16360</v>
      </c>
      <c r="BA158">
        <v>27</v>
      </c>
      <c r="BB158" t="s">
        <v>16701</v>
      </c>
      <c r="BE158" t="s">
        <v>1020</v>
      </c>
      <c r="BF158" t="s">
        <v>288</v>
      </c>
      <c r="BG158" t="s">
        <v>16493</v>
      </c>
      <c r="BH158">
        <v>60302</v>
      </c>
      <c r="BI158" t="s">
        <v>16346</v>
      </c>
      <c r="BJ158" t="s">
        <v>16363</v>
      </c>
    </row>
    <row r="159" spans="1:62">
      <c r="A159" t="s">
        <v>1142</v>
      </c>
      <c r="B159" t="s">
        <v>1143</v>
      </c>
      <c r="C159" t="s">
        <v>353</v>
      </c>
      <c r="D159" t="s">
        <v>1144</v>
      </c>
      <c r="E159" t="s">
        <v>1145</v>
      </c>
      <c r="F159" t="s">
        <v>1146</v>
      </c>
      <c r="G159" t="s">
        <v>1020</v>
      </c>
      <c r="H159" t="s">
        <v>288</v>
      </c>
      <c r="I159">
        <v>60302</v>
      </c>
      <c r="J159">
        <v>7083836279</v>
      </c>
      <c r="K159" t="s">
        <v>146</v>
      </c>
      <c r="L159">
        <v>4</v>
      </c>
      <c r="M159">
        <v>26</v>
      </c>
      <c r="N159">
        <v>6.5</v>
      </c>
      <c r="O159">
        <v>36.5</v>
      </c>
      <c r="P159">
        <v>30</v>
      </c>
      <c r="Q159">
        <v>32</v>
      </c>
      <c r="R159">
        <v>32</v>
      </c>
      <c r="S159">
        <v>32</v>
      </c>
      <c r="T159">
        <v>38</v>
      </c>
      <c r="U159">
        <v>34</v>
      </c>
      <c r="V159">
        <v>29</v>
      </c>
      <c r="W159">
        <v>28</v>
      </c>
      <c r="X159">
        <v>45</v>
      </c>
      <c r="Y159">
        <v>43</v>
      </c>
      <c r="Z159" t="s">
        <v>290</v>
      </c>
      <c r="AA159" t="s">
        <v>290</v>
      </c>
      <c r="AB159" t="s">
        <v>290</v>
      </c>
      <c r="AC159" t="s">
        <v>290</v>
      </c>
      <c r="AD159" t="s">
        <v>290</v>
      </c>
      <c r="AE159" t="s">
        <v>290</v>
      </c>
      <c r="AF159" t="s">
        <v>290</v>
      </c>
      <c r="AG159" t="s">
        <v>290</v>
      </c>
      <c r="AH159" t="s">
        <v>290</v>
      </c>
      <c r="AI159" t="s">
        <v>290</v>
      </c>
      <c r="AJ159">
        <v>4</v>
      </c>
      <c r="AK159" t="s">
        <v>290</v>
      </c>
      <c r="AL159">
        <v>3</v>
      </c>
      <c r="AM159">
        <v>26</v>
      </c>
      <c r="AN159" t="s">
        <v>290</v>
      </c>
      <c r="AO159">
        <v>269</v>
      </c>
      <c r="AP159">
        <v>41</v>
      </c>
      <c r="AQ159">
        <v>171</v>
      </c>
      <c r="AR159">
        <v>172</v>
      </c>
      <c r="AS159">
        <v>0</v>
      </c>
      <c r="AT159">
        <v>0</v>
      </c>
      <c r="AU159">
        <v>17</v>
      </c>
      <c r="AV159">
        <v>343</v>
      </c>
      <c r="AW159">
        <v>41.904342</v>
      </c>
      <c r="AX159">
        <v>-87.792347000000007</v>
      </c>
      <c r="AY159">
        <v>1</v>
      </c>
      <c r="AZ159" t="s">
        <v>16360</v>
      </c>
      <c r="BA159">
        <v>1034</v>
      </c>
      <c r="BB159" t="s">
        <v>16582</v>
      </c>
      <c r="BE159" t="s">
        <v>1020</v>
      </c>
      <c r="BF159" t="s">
        <v>288</v>
      </c>
      <c r="BG159" t="s">
        <v>16493</v>
      </c>
      <c r="BH159">
        <v>60302</v>
      </c>
      <c r="BI159" t="s">
        <v>16346</v>
      </c>
      <c r="BJ159" t="s">
        <v>16363</v>
      </c>
    </row>
    <row r="160" spans="1:62">
      <c r="A160" t="s">
        <v>11636</v>
      </c>
      <c r="B160" t="s">
        <v>401</v>
      </c>
      <c r="D160" t="s">
        <v>16754</v>
      </c>
      <c r="E160" t="s">
        <v>16755</v>
      </c>
      <c r="F160" t="s">
        <v>8112</v>
      </c>
      <c r="G160" t="s">
        <v>1052</v>
      </c>
      <c r="H160" t="s">
        <v>288</v>
      </c>
      <c r="I160">
        <v>60160</v>
      </c>
      <c r="J160">
        <v>7086810240</v>
      </c>
      <c r="K160" t="s">
        <v>146</v>
      </c>
      <c r="L160">
        <v>1</v>
      </c>
      <c r="M160">
        <v>10</v>
      </c>
      <c r="N160">
        <v>6</v>
      </c>
      <c r="O160">
        <v>17</v>
      </c>
      <c r="P160">
        <v>8</v>
      </c>
      <c r="Q160">
        <v>16</v>
      </c>
      <c r="R160">
        <v>15</v>
      </c>
      <c r="S160">
        <v>13</v>
      </c>
      <c r="T160">
        <v>14</v>
      </c>
      <c r="U160">
        <v>8</v>
      </c>
      <c r="V160">
        <v>12</v>
      </c>
      <c r="W160">
        <v>14</v>
      </c>
      <c r="X160">
        <v>16</v>
      </c>
      <c r="Y160">
        <v>17</v>
      </c>
      <c r="Z160" t="s">
        <v>290</v>
      </c>
      <c r="AA160" t="s">
        <v>290</v>
      </c>
      <c r="AB160" t="s">
        <v>290</v>
      </c>
      <c r="AC160" t="s">
        <v>290</v>
      </c>
      <c r="AD160" t="s">
        <v>290</v>
      </c>
      <c r="AE160" t="s">
        <v>290</v>
      </c>
      <c r="AF160" t="s">
        <v>290</v>
      </c>
      <c r="AG160" t="s">
        <v>290</v>
      </c>
      <c r="AH160" t="s">
        <v>290</v>
      </c>
      <c r="AI160" t="s">
        <v>290</v>
      </c>
      <c r="AJ160">
        <v>90</v>
      </c>
      <c r="AK160" t="s">
        <v>290</v>
      </c>
      <c r="AL160" t="s">
        <v>290</v>
      </c>
      <c r="AM160">
        <v>15</v>
      </c>
      <c r="AN160" t="s">
        <v>290</v>
      </c>
      <c r="AO160">
        <v>19</v>
      </c>
      <c r="AP160">
        <v>9</v>
      </c>
      <c r="AQ160">
        <v>77</v>
      </c>
      <c r="AR160">
        <v>56</v>
      </c>
      <c r="AS160">
        <v>0</v>
      </c>
      <c r="AT160">
        <v>0</v>
      </c>
      <c r="AU160">
        <v>109</v>
      </c>
      <c r="AV160">
        <v>133</v>
      </c>
      <c r="AW160">
        <v>41.894717</v>
      </c>
      <c r="AX160">
        <v>-87.852711999999997</v>
      </c>
      <c r="AY160">
        <v>1</v>
      </c>
      <c r="AZ160" t="s">
        <v>16343</v>
      </c>
      <c r="BA160">
        <v>815</v>
      </c>
      <c r="BB160" t="s">
        <v>16757</v>
      </c>
      <c r="BE160" t="s">
        <v>1052</v>
      </c>
      <c r="BF160" t="s">
        <v>288</v>
      </c>
      <c r="BG160" t="s">
        <v>16493</v>
      </c>
      <c r="BH160">
        <v>60160</v>
      </c>
      <c r="BI160" t="s">
        <v>16346</v>
      </c>
      <c r="BJ160" t="s">
        <v>146</v>
      </c>
    </row>
    <row r="161" spans="1:62">
      <c r="A161" t="s">
        <v>1147</v>
      </c>
      <c r="B161" t="s">
        <v>1148</v>
      </c>
      <c r="C161" t="s">
        <v>314</v>
      </c>
      <c r="D161" t="s">
        <v>1149</v>
      </c>
      <c r="E161" t="s">
        <v>1150</v>
      </c>
      <c r="F161" t="s">
        <v>1151</v>
      </c>
      <c r="G161" t="s">
        <v>1065</v>
      </c>
      <c r="H161" t="s">
        <v>288</v>
      </c>
      <c r="I161">
        <v>60525</v>
      </c>
      <c r="J161">
        <v>7083524820</v>
      </c>
      <c r="K161" t="s">
        <v>146</v>
      </c>
      <c r="L161">
        <v>2</v>
      </c>
      <c r="M161">
        <v>14</v>
      </c>
      <c r="N161">
        <v>9</v>
      </c>
      <c r="O161">
        <v>25</v>
      </c>
      <c r="P161">
        <v>40</v>
      </c>
      <c r="Q161">
        <v>38</v>
      </c>
      <c r="R161">
        <v>25</v>
      </c>
      <c r="S161">
        <v>23</v>
      </c>
      <c r="T161">
        <v>24</v>
      </c>
      <c r="U161">
        <v>25</v>
      </c>
      <c r="V161">
        <v>26</v>
      </c>
      <c r="W161">
        <v>17</v>
      </c>
      <c r="X161">
        <v>39</v>
      </c>
      <c r="Y161">
        <v>27</v>
      </c>
      <c r="Z161" t="s">
        <v>290</v>
      </c>
      <c r="AA161" t="s">
        <v>290</v>
      </c>
      <c r="AB161" t="s">
        <v>290</v>
      </c>
      <c r="AC161" t="s">
        <v>290</v>
      </c>
      <c r="AD161" t="s">
        <v>290</v>
      </c>
      <c r="AE161" t="s">
        <v>290</v>
      </c>
      <c r="AF161" t="s">
        <v>290</v>
      </c>
      <c r="AG161" t="s">
        <v>290</v>
      </c>
      <c r="AH161" t="s">
        <v>290</v>
      </c>
      <c r="AI161" t="s">
        <v>290</v>
      </c>
      <c r="AJ161">
        <v>93</v>
      </c>
      <c r="AK161" t="s">
        <v>290</v>
      </c>
      <c r="AL161" t="s">
        <v>290</v>
      </c>
      <c r="AM161" t="s">
        <v>290</v>
      </c>
      <c r="AN161" t="s">
        <v>290</v>
      </c>
      <c r="AO161">
        <v>183</v>
      </c>
      <c r="AP161">
        <v>8</v>
      </c>
      <c r="AQ161">
        <v>150</v>
      </c>
      <c r="AR161">
        <v>134</v>
      </c>
      <c r="AS161">
        <v>0</v>
      </c>
      <c r="AT161">
        <v>0</v>
      </c>
      <c r="AU161">
        <v>0</v>
      </c>
      <c r="AV161">
        <v>284</v>
      </c>
      <c r="AW161">
        <v>41.791179999999997</v>
      </c>
      <c r="AX161">
        <v>-87.876913000000002</v>
      </c>
      <c r="AY161">
        <v>1</v>
      </c>
      <c r="AZ161" t="s">
        <v>16343</v>
      </c>
      <c r="BA161">
        <v>700</v>
      </c>
      <c r="BB161" t="s">
        <v>16759</v>
      </c>
      <c r="BE161" t="s">
        <v>1065</v>
      </c>
      <c r="BF161" t="s">
        <v>288</v>
      </c>
      <c r="BG161" t="s">
        <v>16493</v>
      </c>
      <c r="BH161">
        <v>60525</v>
      </c>
      <c r="BI161" t="s">
        <v>16346</v>
      </c>
      <c r="BJ161" t="s">
        <v>146</v>
      </c>
    </row>
    <row r="162" spans="1:62">
      <c r="A162" t="s">
        <v>1152</v>
      </c>
      <c r="B162" t="s">
        <v>791</v>
      </c>
      <c r="C162" t="s">
        <v>283</v>
      </c>
      <c r="D162" t="s">
        <v>1139</v>
      </c>
      <c r="E162" t="s">
        <v>1153</v>
      </c>
      <c r="F162" t="s">
        <v>1154</v>
      </c>
      <c r="G162" t="s">
        <v>1065</v>
      </c>
      <c r="H162" t="s">
        <v>288</v>
      </c>
      <c r="I162">
        <v>60525</v>
      </c>
      <c r="J162">
        <v>7083522175</v>
      </c>
      <c r="K162" t="s">
        <v>146</v>
      </c>
      <c r="L162">
        <v>3</v>
      </c>
      <c r="M162">
        <v>26.5</v>
      </c>
      <c r="N162">
        <v>9.5</v>
      </c>
      <c r="O162">
        <v>39</v>
      </c>
      <c r="P162">
        <v>44</v>
      </c>
      <c r="Q162">
        <v>31</v>
      </c>
      <c r="R162">
        <v>46</v>
      </c>
      <c r="S162">
        <v>39</v>
      </c>
      <c r="T162">
        <v>33</v>
      </c>
      <c r="U162">
        <v>53</v>
      </c>
      <c r="V162">
        <v>47</v>
      </c>
      <c r="W162">
        <v>40</v>
      </c>
      <c r="X162">
        <v>55</v>
      </c>
      <c r="Y162">
        <v>47</v>
      </c>
      <c r="Z162" t="s">
        <v>290</v>
      </c>
      <c r="AA162" t="s">
        <v>290</v>
      </c>
      <c r="AB162" t="s">
        <v>290</v>
      </c>
      <c r="AC162" t="s">
        <v>290</v>
      </c>
      <c r="AD162" t="s">
        <v>290</v>
      </c>
      <c r="AE162" t="s">
        <v>290</v>
      </c>
      <c r="AF162" t="s">
        <v>290</v>
      </c>
      <c r="AG162" t="s">
        <v>290</v>
      </c>
      <c r="AH162" t="s">
        <v>290</v>
      </c>
      <c r="AI162" t="s">
        <v>290</v>
      </c>
      <c r="AJ162">
        <v>30</v>
      </c>
      <c r="AK162" t="s">
        <v>290</v>
      </c>
      <c r="AL162">
        <v>6</v>
      </c>
      <c r="AM162">
        <v>1</v>
      </c>
      <c r="AN162" t="s">
        <v>290</v>
      </c>
      <c r="AO162">
        <v>393</v>
      </c>
      <c r="AP162">
        <v>5</v>
      </c>
      <c r="AQ162">
        <v>228</v>
      </c>
      <c r="AR162">
        <v>207</v>
      </c>
      <c r="AS162">
        <v>0</v>
      </c>
      <c r="AT162">
        <v>0</v>
      </c>
      <c r="AU162">
        <v>3</v>
      </c>
      <c r="AV162">
        <v>435</v>
      </c>
      <c r="AW162">
        <v>41.818128000000002</v>
      </c>
      <c r="AX162">
        <v>-87.876898999999995</v>
      </c>
      <c r="AY162">
        <v>1</v>
      </c>
      <c r="AZ162" t="s">
        <v>16343</v>
      </c>
      <c r="BA162">
        <v>145</v>
      </c>
      <c r="BB162" t="s">
        <v>16761</v>
      </c>
      <c r="BE162" t="s">
        <v>1065</v>
      </c>
      <c r="BF162" t="s">
        <v>288</v>
      </c>
      <c r="BG162" t="s">
        <v>16493</v>
      </c>
      <c r="BH162">
        <v>60525</v>
      </c>
      <c r="BI162" t="s">
        <v>16346</v>
      </c>
      <c r="BJ162" t="s">
        <v>146</v>
      </c>
    </row>
    <row r="163" spans="1:62">
      <c r="A163" t="s">
        <v>1155</v>
      </c>
      <c r="B163" t="s">
        <v>1156</v>
      </c>
      <c r="C163" t="s">
        <v>283</v>
      </c>
      <c r="D163" t="s">
        <v>1157</v>
      </c>
      <c r="E163" t="s">
        <v>1158</v>
      </c>
      <c r="F163" t="s">
        <v>1159</v>
      </c>
      <c r="G163" t="s">
        <v>1160</v>
      </c>
      <c r="H163" t="s">
        <v>288</v>
      </c>
      <c r="I163">
        <v>60707</v>
      </c>
      <c r="J163">
        <v>7084538234</v>
      </c>
      <c r="K163" t="s">
        <v>146</v>
      </c>
      <c r="L163">
        <v>1</v>
      </c>
      <c r="M163">
        <v>30</v>
      </c>
      <c r="N163">
        <v>9</v>
      </c>
      <c r="O163">
        <v>40</v>
      </c>
      <c r="P163">
        <v>28</v>
      </c>
      <c r="Q163">
        <v>30</v>
      </c>
      <c r="R163">
        <v>35</v>
      </c>
      <c r="S163">
        <v>38</v>
      </c>
      <c r="T163">
        <v>41</v>
      </c>
      <c r="U163">
        <v>38</v>
      </c>
      <c r="V163">
        <v>36</v>
      </c>
      <c r="W163">
        <v>39</v>
      </c>
      <c r="X163">
        <v>42</v>
      </c>
      <c r="Y163">
        <v>43</v>
      </c>
      <c r="Z163" t="s">
        <v>290</v>
      </c>
      <c r="AA163" t="s">
        <v>290</v>
      </c>
      <c r="AB163" t="s">
        <v>290</v>
      </c>
      <c r="AC163" t="s">
        <v>290</v>
      </c>
      <c r="AD163" t="s">
        <v>290</v>
      </c>
      <c r="AE163" t="s">
        <v>290</v>
      </c>
      <c r="AF163" t="s">
        <v>290</v>
      </c>
      <c r="AG163" t="s">
        <v>290</v>
      </c>
      <c r="AH163" t="s">
        <v>290</v>
      </c>
      <c r="AI163" t="s">
        <v>290</v>
      </c>
      <c r="AJ163">
        <v>120</v>
      </c>
      <c r="AK163" t="s">
        <v>290</v>
      </c>
      <c r="AL163">
        <v>4</v>
      </c>
      <c r="AM163">
        <v>5</v>
      </c>
      <c r="AN163" t="s">
        <v>290</v>
      </c>
      <c r="AO163">
        <v>231</v>
      </c>
      <c r="AP163">
        <v>10</v>
      </c>
      <c r="AQ163">
        <v>195</v>
      </c>
      <c r="AR163">
        <v>175</v>
      </c>
      <c r="AS163">
        <v>0</v>
      </c>
      <c r="AT163">
        <v>0</v>
      </c>
      <c r="AU163">
        <v>35</v>
      </c>
      <c r="AV163">
        <v>370</v>
      </c>
      <c r="AW163">
        <v>41.934565999999997</v>
      </c>
      <c r="AX163">
        <v>-87.818691000000001</v>
      </c>
      <c r="AY163">
        <v>1</v>
      </c>
      <c r="AZ163" t="s">
        <v>16360</v>
      </c>
      <c r="BA163">
        <v>3017</v>
      </c>
      <c r="BB163" t="s">
        <v>16765</v>
      </c>
      <c r="BE163" t="s">
        <v>1160</v>
      </c>
      <c r="BF163" t="s">
        <v>288</v>
      </c>
      <c r="BG163" t="s">
        <v>16493</v>
      </c>
      <c r="BH163">
        <v>60707</v>
      </c>
      <c r="BI163" t="s">
        <v>16346</v>
      </c>
      <c r="BJ163" t="s">
        <v>16363</v>
      </c>
    </row>
    <row r="164" spans="1:62">
      <c r="A164" t="s">
        <v>1161</v>
      </c>
      <c r="B164" t="s">
        <v>1162</v>
      </c>
      <c r="D164" t="s">
        <v>1163</v>
      </c>
      <c r="E164" t="s">
        <v>1164</v>
      </c>
      <c r="F164" t="s">
        <v>1165</v>
      </c>
      <c r="G164" t="s">
        <v>1020</v>
      </c>
      <c r="H164" t="s">
        <v>288</v>
      </c>
      <c r="I164">
        <v>60302</v>
      </c>
      <c r="J164">
        <v>7083661882</v>
      </c>
      <c r="K164" t="s">
        <v>146</v>
      </c>
      <c r="L164">
        <v>3</v>
      </c>
      <c r="M164">
        <v>10</v>
      </c>
      <c r="N164">
        <v>11</v>
      </c>
      <c r="O164">
        <v>24</v>
      </c>
      <c r="P164">
        <v>34</v>
      </c>
      <c r="Q164">
        <v>19</v>
      </c>
      <c r="R164">
        <v>11</v>
      </c>
      <c r="S164">
        <v>10</v>
      </c>
      <c r="T164">
        <v>13</v>
      </c>
      <c r="U164">
        <v>7</v>
      </c>
      <c r="V164">
        <v>3</v>
      </c>
      <c r="W164">
        <v>5</v>
      </c>
      <c r="X164">
        <v>3</v>
      </c>
      <c r="Y164">
        <v>9</v>
      </c>
      <c r="Z164" t="s">
        <v>290</v>
      </c>
      <c r="AA164" t="s">
        <v>290</v>
      </c>
      <c r="AB164" t="s">
        <v>290</v>
      </c>
      <c r="AC164" t="s">
        <v>290</v>
      </c>
      <c r="AD164" t="s">
        <v>290</v>
      </c>
      <c r="AE164" t="s">
        <v>290</v>
      </c>
      <c r="AF164" t="s">
        <v>290</v>
      </c>
      <c r="AG164" t="s">
        <v>290</v>
      </c>
      <c r="AH164" t="s">
        <v>290</v>
      </c>
      <c r="AI164" t="s">
        <v>290</v>
      </c>
      <c r="AJ164">
        <v>6</v>
      </c>
      <c r="AK164" t="s">
        <v>290</v>
      </c>
      <c r="AL164">
        <v>4</v>
      </c>
      <c r="AM164">
        <v>5</v>
      </c>
      <c r="AN164" t="s">
        <v>290</v>
      </c>
      <c r="AO164">
        <v>80</v>
      </c>
      <c r="AP164">
        <v>19</v>
      </c>
      <c r="AQ164">
        <v>54</v>
      </c>
      <c r="AR164">
        <v>60</v>
      </c>
      <c r="AS164">
        <v>0</v>
      </c>
      <c r="AT164">
        <v>0</v>
      </c>
      <c r="AU164">
        <v>30</v>
      </c>
      <c r="AV164">
        <v>114</v>
      </c>
      <c r="AW164">
        <v>41.892650000000003</v>
      </c>
      <c r="AX164">
        <v>-87.793931999999998</v>
      </c>
      <c r="AY164">
        <v>1</v>
      </c>
      <c r="AZ164" t="s">
        <v>16343</v>
      </c>
      <c r="BA164">
        <v>324</v>
      </c>
      <c r="BB164" t="s">
        <v>16767</v>
      </c>
      <c r="BE164" t="s">
        <v>1020</v>
      </c>
      <c r="BF164" t="s">
        <v>288</v>
      </c>
      <c r="BG164" t="s">
        <v>16493</v>
      </c>
      <c r="BH164">
        <v>60302</v>
      </c>
      <c r="BI164" t="s">
        <v>16346</v>
      </c>
      <c r="BJ164" t="s">
        <v>146</v>
      </c>
    </row>
    <row r="165" spans="1:62">
      <c r="A165" t="s">
        <v>1166</v>
      </c>
      <c r="B165" t="s">
        <v>1167</v>
      </c>
      <c r="D165" t="s">
        <v>1168</v>
      </c>
      <c r="E165" t="s">
        <v>1169</v>
      </c>
      <c r="F165" t="s">
        <v>1170</v>
      </c>
      <c r="G165" t="s">
        <v>1171</v>
      </c>
      <c r="H165" t="s">
        <v>288</v>
      </c>
      <c r="I165">
        <v>60526</v>
      </c>
      <c r="J165">
        <v>7083878573</v>
      </c>
      <c r="K165" t="s">
        <v>146</v>
      </c>
      <c r="L165">
        <v>5</v>
      </c>
      <c r="M165">
        <v>46</v>
      </c>
      <c r="N165">
        <v>35</v>
      </c>
      <c r="O165">
        <v>86</v>
      </c>
      <c r="P165" t="s">
        <v>290</v>
      </c>
      <c r="Q165" t="s">
        <v>290</v>
      </c>
      <c r="R165" t="s">
        <v>290</v>
      </c>
      <c r="S165" t="s">
        <v>290</v>
      </c>
      <c r="T165" t="s">
        <v>290</v>
      </c>
      <c r="U165" t="s">
        <v>290</v>
      </c>
      <c r="V165" t="s">
        <v>290</v>
      </c>
      <c r="W165" t="s">
        <v>290</v>
      </c>
      <c r="X165" t="s">
        <v>290</v>
      </c>
      <c r="Y165" t="s">
        <v>290</v>
      </c>
      <c r="Z165">
        <v>197</v>
      </c>
      <c r="AA165">
        <v>178</v>
      </c>
      <c r="AB165">
        <v>169</v>
      </c>
      <c r="AC165">
        <v>177</v>
      </c>
      <c r="AD165" t="s">
        <v>290</v>
      </c>
      <c r="AE165" t="s">
        <v>290</v>
      </c>
      <c r="AF165" t="s">
        <v>290</v>
      </c>
      <c r="AG165" t="s">
        <v>290</v>
      </c>
      <c r="AH165" t="s">
        <v>290</v>
      </c>
      <c r="AI165" t="s">
        <v>290</v>
      </c>
      <c r="AJ165">
        <v>133</v>
      </c>
      <c r="AK165">
        <v>2</v>
      </c>
      <c r="AL165">
        <v>28</v>
      </c>
      <c r="AM165">
        <v>16</v>
      </c>
      <c r="AN165" t="s">
        <v>290</v>
      </c>
      <c r="AO165">
        <v>478</v>
      </c>
      <c r="AP165">
        <v>64</v>
      </c>
      <c r="AQ165">
        <v>384</v>
      </c>
      <c r="AR165">
        <v>337</v>
      </c>
      <c r="AS165">
        <v>94</v>
      </c>
      <c r="AT165">
        <v>93</v>
      </c>
      <c r="AU165">
        <v>0</v>
      </c>
      <c r="AV165">
        <v>721</v>
      </c>
      <c r="AW165">
        <v>41.820523000000001</v>
      </c>
      <c r="AX165">
        <v>-87.886385000000004</v>
      </c>
      <c r="AY165">
        <v>1</v>
      </c>
      <c r="AZ165" t="s">
        <v>16343</v>
      </c>
      <c r="BA165">
        <v>1209</v>
      </c>
      <c r="BB165" t="s">
        <v>16771</v>
      </c>
      <c r="BE165" t="s">
        <v>1171</v>
      </c>
      <c r="BF165" t="s">
        <v>288</v>
      </c>
      <c r="BG165" t="s">
        <v>16493</v>
      </c>
      <c r="BH165">
        <v>60526</v>
      </c>
      <c r="BI165" t="s">
        <v>16346</v>
      </c>
      <c r="BJ165" t="s">
        <v>146</v>
      </c>
    </row>
    <row r="166" spans="1:62">
      <c r="A166" t="s">
        <v>14368</v>
      </c>
      <c r="B166" t="s">
        <v>8156</v>
      </c>
      <c r="D166" t="s">
        <v>18549</v>
      </c>
      <c r="E166" t="s">
        <v>18550</v>
      </c>
      <c r="F166" t="s">
        <v>18551</v>
      </c>
      <c r="G166" t="s">
        <v>1052</v>
      </c>
      <c r="H166" t="s">
        <v>288</v>
      </c>
      <c r="I166">
        <v>60160</v>
      </c>
      <c r="J166">
        <v>7083447257</v>
      </c>
      <c r="K166" t="s">
        <v>146</v>
      </c>
      <c r="L166">
        <v>1</v>
      </c>
      <c r="M166">
        <v>2</v>
      </c>
      <c r="N166">
        <v>0</v>
      </c>
      <c r="O166">
        <v>3</v>
      </c>
      <c r="P166">
        <v>5</v>
      </c>
      <c r="Q166">
        <v>6</v>
      </c>
      <c r="R166">
        <v>3</v>
      </c>
      <c r="S166">
        <v>3</v>
      </c>
      <c r="T166">
        <v>1</v>
      </c>
      <c r="U166" t="s">
        <v>290</v>
      </c>
      <c r="V166" t="s">
        <v>290</v>
      </c>
      <c r="W166" t="s">
        <v>290</v>
      </c>
      <c r="X166" t="s">
        <v>290</v>
      </c>
      <c r="Y166" t="s">
        <v>290</v>
      </c>
      <c r="Z166" t="s">
        <v>290</v>
      </c>
      <c r="AA166" t="s">
        <v>290</v>
      </c>
      <c r="AB166" t="s">
        <v>290</v>
      </c>
      <c r="AC166" t="s">
        <v>290</v>
      </c>
      <c r="AD166" t="s">
        <v>290</v>
      </c>
      <c r="AE166" t="s">
        <v>290</v>
      </c>
      <c r="AF166" t="s">
        <v>290</v>
      </c>
      <c r="AG166" t="s">
        <v>290</v>
      </c>
      <c r="AH166" t="s">
        <v>290</v>
      </c>
      <c r="AI166" t="s">
        <v>290</v>
      </c>
      <c r="AJ166">
        <v>13</v>
      </c>
      <c r="AK166" t="s">
        <v>290</v>
      </c>
      <c r="AL166" t="s">
        <v>290</v>
      </c>
      <c r="AM166">
        <v>3</v>
      </c>
      <c r="AN166" t="s">
        <v>290</v>
      </c>
      <c r="AO166" t="s">
        <v>290</v>
      </c>
      <c r="AP166">
        <v>2</v>
      </c>
      <c r="AQ166">
        <v>10</v>
      </c>
      <c r="AR166">
        <v>8</v>
      </c>
      <c r="AS166">
        <v>0</v>
      </c>
      <c r="AT166">
        <v>0</v>
      </c>
      <c r="AU166">
        <v>8</v>
      </c>
      <c r="AV166">
        <v>18</v>
      </c>
      <c r="AW166">
        <v>41.902920000000002</v>
      </c>
      <c r="AX166">
        <v>-87.878454000000005</v>
      </c>
      <c r="AY166">
        <v>1</v>
      </c>
      <c r="AZ166" t="s">
        <v>16343</v>
      </c>
      <c r="BA166">
        <v>1635</v>
      </c>
      <c r="BB166" t="s">
        <v>18552</v>
      </c>
      <c r="BE166" t="s">
        <v>1052</v>
      </c>
      <c r="BF166" t="s">
        <v>288</v>
      </c>
      <c r="BG166" t="s">
        <v>16493</v>
      </c>
      <c r="BH166">
        <v>60160</v>
      </c>
      <c r="BI166" t="s">
        <v>16346</v>
      </c>
      <c r="BJ166" t="s">
        <v>146</v>
      </c>
    </row>
    <row r="167" spans="1:62">
      <c r="A167" t="s">
        <v>1173</v>
      </c>
      <c r="B167" t="s">
        <v>1174</v>
      </c>
      <c r="D167" t="s">
        <v>1175</v>
      </c>
      <c r="E167" t="s">
        <v>1176</v>
      </c>
      <c r="F167" t="s">
        <v>1177</v>
      </c>
      <c r="G167" t="s">
        <v>1020</v>
      </c>
      <c r="H167" t="s">
        <v>288</v>
      </c>
      <c r="I167">
        <v>60302</v>
      </c>
      <c r="J167">
        <v>7088486626</v>
      </c>
      <c r="K167" t="s">
        <v>146</v>
      </c>
      <c r="L167">
        <v>3</v>
      </c>
      <c r="M167">
        <v>8</v>
      </c>
      <c r="N167">
        <v>1</v>
      </c>
      <c r="O167">
        <v>12</v>
      </c>
      <c r="P167">
        <v>43</v>
      </c>
      <c r="Q167">
        <v>10</v>
      </c>
      <c r="R167" t="s">
        <v>290</v>
      </c>
      <c r="S167" t="s">
        <v>290</v>
      </c>
      <c r="T167" t="s">
        <v>290</v>
      </c>
      <c r="U167" t="s">
        <v>290</v>
      </c>
      <c r="V167" t="s">
        <v>290</v>
      </c>
      <c r="W167" t="s">
        <v>290</v>
      </c>
      <c r="X167" t="s">
        <v>290</v>
      </c>
      <c r="Y167" t="s">
        <v>290</v>
      </c>
      <c r="Z167" t="s">
        <v>290</v>
      </c>
      <c r="AA167" t="s">
        <v>290</v>
      </c>
      <c r="AB167" t="s">
        <v>290</v>
      </c>
      <c r="AC167" t="s">
        <v>290</v>
      </c>
      <c r="AD167" t="s">
        <v>290</v>
      </c>
      <c r="AE167" t="s">
        <v>290</v>
      </c>
      <c r="AF167" t="s">
        <v>290</v>
      </c>
      <c r="AG167" t="s">
        <v>290</v>
      </c>
      <c r="AH167" t="s">
        <v>290</v>
      </c>
      <c r="AI167" t="s">
        <v>290</v>
      </c>
      <c r="AJ167">
        <v>3</v>
      </c>
      <c r="AK167" t="s">
        <v>290</v>
      </c>
      <c r="AL167">
        <v>7</v>
      </c>
      <c r="AM167">
        <v>6</v>
      </c>
      <c r="AN167" t="s">
        <v>290</v>
      </c>
      <c r="AO167">
        <v>12</v>
      </c>
      <c r="AP167">
        <v>25</v>
      </c>
      <c r="AQ167">
        <v>31</v>
      </c>
      <c r="AR167">
        <v>22</v>
      </c>
      <c r="AS167">
        <v>0</v>
      </c>
      <c r="AT167">
        <v>0</v>
      </c>
      <c r="AU167">
        <v>0</v>
      </c>
      <c r="AV167">
        <v>53</v>
      </c>
      <c r="AW167">
        <v>41.883226000000001</v>
      </c>
      <c r="AX167">
        <v>-87.784920999999997</v>
      </c>
      <c r="AY167">
        <v>1</v>
      </c>
      <c r="AZ167" t="s">
        <v>16343</v>
      </c>
      <c r="BA167">
        <v>301</v>
      </c>
      <c r="BB167" t="s">
        <v>16775</v>
      </c>
      <c r="BE167" t="s">
        <v>1020</v>
      </c>
      <c r="BF167" t="s">
        <v>288</v>
      </c>
      <c r="BG167" t="s">
        <v>16493</v>
      </c>
      <c r="BH167">
        <v>60302</v>
      </c>
      <c r="BI167" t="s">
        <v>16346</v>
      </c>
      <c r="BJ167" t="s">
        <v>146</v>
      </c>
    </row>
    <row r="168" spans="1:62">
      <c r="A168" t="s">
        <v>1178</v>
      </c>
      <c r="B168" t="s">
        <v>1179</v>
      </c>
      <c r="D168" t="s">
        <v>1180</v>
      </c>
      <c r="E168" t="s">
        <v>1181</v>
      </c>
      <c r="F168" t="s">
        <v>1182</v>
      </c>
      <c r="G168" t="s">
        <v>1041</v>
      </c>
      <c r="H168" t="s">
        <v>288</v>
      </c>
      <c r="I168">
        <v>60305</v>
      </c>
      <c r="J168">
        <v>3123510074</v>
      </c>
      <c r="K168" t="s">
        <v>146</v>
      </c>
      <c r="L168">
        <v>2</v>
      </c>
      <c r="M168">
        <v>7</v>
      </c>
      <c r="N168">
        <v>0</v>
      </c>
      <c r="O168">
        <v>9</v>
      </c>
      <c r="P168">
        <v>23</v>
      </c>
      <c r="Q168">
        <v>5</v>
      </c>
      <c r="R168" t="s">
        <v>290</v>
      </c>
      <c r="S168" t="s">
        <v>290</v>
      </c>
      <c r="T168" t="s">
        <v>290</v>
      </c>
      <c r="U168" t="s">
        <v>290</v>
      </c>
      <c r="V168" t="s">
        <v>290</v>
      </c>
      <c r="W168" t="s">
        <v>290</v>
      </c>
      <c r="X168" t="s">
        <v>290</v>
      </c>
      <c r="Y168" t="s">
        <v>290</v>
      </c>
      <c r="Z168" t="s">
        <v>290</v>
      </c>
      <c r="AA168" t="s">
        <v>290</v>
      </c>
      <c r="AB168" t="s">
        <v>290</v>
      </c>
      <c r="AC168" t="s">
        <v>290</v>
      </c>
      <c r="AD168" t="s">
        <v>290</v>
      </c>
      <c r="AE168" t="s">
        <v>290</v>
      </c>
      <c r="AF168" t="s">
        <v>290</v>
      </c>
      <c r="AG168" t="s">
        <v>290</v>
      </c>
      <c r="AH168" t="s">
        <v>290</v>
      </c>
      <c r="AI168" t="s">
        <v>290</v>
      </c>
      <c r="AJ168">
        <v>1</v>
      </c>
      <c r="AK168" t="s">
        <v>290</v>
      </c>
      <c r="AL168">
        <v>4</v>
      </c>
      <c r="AM168">
        <v>3</v>
      </c>
      <c r="AN168" t="s">
        <v>290</v>
      </c>
      <c r="AO168">
        <v>14</v>
      </c>
      <c r="AP168">
        <v>6</v>
      </c>
      <c r="AQ168">
        <v>12</v>
      </c>
      <c r="AR168">
        <v>16</v>
      </c>
      <c r="AS168">
        <v>0</v>
      </c>
      <c r="AT168">
        <v>0</v>
      </c>
      <c r="AU168">
        <v>0</v>
      </c>
      <c r="AV168">
        <v>28</v>
      </c>
      <c r="AW168">
        <v>41.888398000000002</v>
      </c>
      <c r="AX168">
        <v>-87.824246000000002</v>
      </c>
      <c r="AY168">
        <v>1</v>
      </c>
      <c r="AZ168" t="s">
        <v>16343</v>
      </c>
      <c r="BA168">
        <v>7970</v>
      </c>
      <c r="BB168" t="s">
        <v>16697</v>
      </c>
      <c r="BE168" t="s">
        <v>1041</v>
      </c>
      <c r="BF168" t="s">
        <v>288</v>
      </c>
      <c r="BG168" t="s">
        <v>16493</v>
      </c>
      <c r="BH168">
        <v>60305</v>
      </c>
      <c r="BI168" t="s">
        <v>16346</v>
      </c>
      <c r="BJ168" t="s">
        <v>146</v>
      </c>
    </row>
    <row r="169" spans="1:62">
      <c r="A169" t="s">
        <v>11661</v>
      </c>
      <c r="B169" t="s">
        <v>8177</v>
      </c>
      <c r="C169" t="s">
        <v>283</v>
      </c>
      <c r="D169" t="s">
        <v>4137</v>
      </c>
      <c r="E169" t="s">
        <v>18553</v>
      </c>
      <c r="F169" t="s">
        <v>8180</v>
      </c>
      <c r="G169" t="s">
        <v>1041</v>
      </c>
      <c r="H169" t="s">
        <v>288</v>
      </c>
      <c r="I169">
        <v>60305</v>
      </c>
      <c r="J169">
        <v>7083661080</v>
      </c>
      <c r="K169" t="s">
        <v>146</v>
      </c>
      <c r="L169">
        <v>2.5</v>
      </c>
      <c r="M169">
        <v>5</v>
      </c>
      <c r="N169">
        <v>3</v>
      </c>
      <c r="O169">
        <v>10.5</v>
      </c>
      <c r="P169">
        <v>22</v>
      </c>
      <c r="Q169">
        <v>7</v>
      </c>
      <c r="R169">
        <v>6</v>
      </c>
      <c r="S169">
        <v>7</v>
      </c>
      <c r="T169">
        <v>9</v>
      </c>
      <c r="U169">
        <v>4</v>
      </c>
      <c r="V169">
        <v>5</v>
      </c>
      <c r="W169">
        <v>5</v>
      </c>
      <c r="X169">
        <v>5</v>
      </c>
      <c r="Y169">
        <v>7</v>
      </c>
      <c r="Z169" t="s">
        <v>290</v>
      </c>
      <c r="AA169" t="s">
        <v>290</v>
      </c>
      <c r="AB169" t="s">
        <v>290</v>
      </c>
      <c r="AC169" t="s">
        <v>290</v>
      </c>
      <c r="AD169" t="s">
        <v>290</v>
      </c>
      <c r="AE169" t="s">
        <v>290</v>
      </c>
      <c r="AF169" t="s">
        <v>290</v>
      </c>
      <c r="AG169" t="s">
        <v>290</v>
      </c>
      <c r="AH169" t="s">
        <v>290</v>
      </c>
      <c r="AI169" t="s">
        <v>290</v>
      </c>
      <c r="AJ169">
        <v>10</v>
      </c>
      <c r="AK169">
        <v>3</v>
      </c>
      <c r="AL169">
        <v>2</v>
      </c>
      <c r="AM169">
        <v>11</v>
      </c>
      <c r="AN169">
        <v>1</v>
      </c>
      <c r="AO169">
        <v>45</v>
      </c>
      <c r="AP169">
        <v>5</v>
      </c>
      <c r="AQ169">
        <v>43</v>
      </c>
      <c r="AR169">
        <v>34</v>
      </c>
      <c r="AS169">
        <v>0</v>
      </c>
      <c r="AT169">
        <v>0</v>
      </c>
      <c r="AU169">
        <v>6</v>
      </c>
      <c r="AV169">
        <v>77</v>
      </c>
      <c r="AW169">
        <v>41.89781</v>
      </c>
      <c r="AX169">
        <v>-87.813950000000006</v>
      </c>
      <c r="AY169">
        <v>0.33</v>
      </c>
      <c r="AZ169" t="s">
        <v>16365</v>
      </c>
      <c r="BA169">
        <v>5548</v>
      </c>
      <c r="BB169" t="s">
        <v>16366</v>
      </c>
      <c r="BE169" t="s">
        <v>1041</v>
      </c>
      <c r="BF169" t="s">
        <v>288</v>
      </c>
      <c r="BG169" t="s">
        <v>16493</v>
      </c>
      <c r="BH169">
        <v>60305</v>
      </c>
      <c r="BI169" t="s">
        <v>16346</v>
      </c>
      <c r="BJ169" t="s">
        <v>16363</v>
      </c>
    </row>
    <row r="170" spans="1:62">
      <c r="A170" t="s">
        <v>11664</v>
      </c>
      <c r="B170" t="s">
        <v>8183</v>
      </c>
      <c r="D170" t="s">
        <v>16779</v>
      </c>
      <c r="E170" t="s">
        <v>2142</v>
      </c>
      <c r="F170" t="s">
        <v>8186</v>
      </c>
      <c r="G170" t="s">
        <v>1065</v>
      </c>
      <c r="H170" t="s">
        <v>288</v>
      </c>
      <c r="I170">
        <v>60525</v>
      </c>
      <c r="J170">
        <v>7083545255</v>
      </c>
      <c r="K170" t="s">
        <v>146</v>
      </c>
      <c r="L170">
        <v>2</v>
      </c>
      <c r="M170">
        <v>9</v>
      </c>
      <c r="N170">
        <v>0</v>
      </c>
      <c r="O170">
        <v>11</v>
      </c>
      <c r="P170">
        <v>45</v>
      </c>
      <c r="Q170">
        <v>12</v>
      </c>
      <c r="R170" t="s">
        <v>290</v>
      </c>
      <c r="S170" t="s">
        <v>290</v>
      </c>
      <c r="T170" t="s">
        <v>290</v>
      </c>
      <c r="U170" t="s">
        <v>290</v>
      </c>
      <c r="V170" t="s">
        <v>290</v>
      </c>
      <c r="W170" t="s">
        <v>290</v>
      </c>
      <c r="X170" t="s">
        <v>290</v>
      </c>
      <c r="Y170" t="s">
        <v>290</v>
      </c>
      <c r="Z170" t="s">
        <v>290</v>
      </c>
      <c r="AA170" t="s">
        <v>290</v>
      </c>
      <c r="AB170" t="s">
        <v>290</v>
      </c>
      <c r="AC170" t="s">
        <v>290</v>
      </c>
      <c r="AD170" t="s">
        <v>290</v>
      </c>
      <c r="AE170" t="s">
        <v>290</v>
      </c>
      <c r="AF170" t="s">
        <v>290</v>
      </c>
      <c r="AG170" t="s">
        <v>290</v>
      </c>
      <c r="AH170" t="s">
        <v>290</v>
      </c>
      <c r="AI170" t="s">
        <v>290</v>
      </c>
      <c r="AJ170" t="s">
        <v>290</v>
      </c>
      <c r="AK170" t="s">
        <v>290</v>
      </c>
      <c r="AL170">
        <v>1</v>
      </c>
      <c r="AM170">
        <v>1</v>
      </c>
      <c r="AN170" t="s">
        <v>290</v>
      </c>
      <c r="AO170">
        <v>55</v>
      </c>
      <c r="AP170" t="s">
        <v>290</v>
      </c>
      <c r="AQ170">
        <v>29</v>
      </c>
      <c r="AR170">
        <v>28</v>
      </c>
      <c r="AS170">
        <v>0</v>
      </c>
      <c r="AT170">
        <v>0</v>
      </c>
      <c r="AU170">
        <v>0</v>
      </c>
      <c r="AV170">
        <v>57</v>
      </c>
      <c r="AW170">
        <v>41.806379999999997</v>
      </c>
      <c r="AX170">
        <v>-87.885492999999997</v>
      </c>
      <c r="AY170">
        <v>1</v>
      </c>
      <c r="AZ170" t="s">
        <v>16343</v>
      </c>
      <c r="BA170">
        <v>1200</v>
      </c>
      <c r="BB170" t="s">
        <v>16781</v>
      </c>
      <c r="BE170" t="s">
        <v>1065</v>
      </c>
      <c r="BF170" t="s">
        <v>288</v>
      </c>
      <c r="BG170" t="s">
        <v>16493</v>
      </c>
      <c r="BH170">
        <v>60525</v>
      </c>
      <c r="BI170" t="s">
        <v>16346</v>
      </c>
      <c r="BJ170" t="s">
        <v>146</v>
      </c>
    </row>
    <row r="171" spans="1:62">
      <c r="A171" t="s">
        <v>1183</v>
      </c>
      <c r="B171" t="s">
        <v>1184</v>
      </c>
      <c r="D171" t="s">
        <v>1185</v>
      </c>
      <c r="E171" t="s">
        <v>1186</v>
      </c>
      <c r="F171" t="s">
        <v>1187</v>
      </c>
      <c r="G171" t="s">
        <v>1086</v>
      </c>
      <c r="H171" t="s">
        <v>288</v>
      </c>
      <c r="I171">
        <v>60558</v>
      </c>
      <c r="J171">
        <v>7082469696</v>
      </c>
      <c r="K171" t="s">
        <v>146</v>
      </c>
      <c r="L171">
        <v>0.7</v>
      </c>
      <c r="M171">
        <v>0.8</v>
      </c>
      <c r="N171">
        <v>1.5</v>
      </c>
      <c r="O171">
        <v>3</v>
      </c>
      <c r="P171">
        <v>15</v>
      </c>
      <c r="Q171">
        <v>4</v>
      </c>
      <c r="R171" t="s">
        <v>290</v>
      </c>
      <c r="S171" t="s">
        <v>290</v>
      </c>
      <c r="T171" t="s">
        <v>290</v>
      </c>
      <c r="U171" t="s">
        <v>290</v>
      </c>
      <c r="V171" t="s">
        <v>290</v>
      </c>
      <c r="W171" t="s">
        <v>290</v>
      </c>
      <c r="X171" t="s">
        <v>290</v>
      </c>
      <c r="Y171" t="s">
        <v>290</v>
      </c>
      <c r="Z171" t="s">
        <v>290</v>
      </c>
      <c r="AA171" t="s">
        <v>290</v>
      </c>
      <c r="AB171" t="s">
        <v>290</v>
      </c>
      <c r="AC171" t="s">
        <v>290</v>
      </c>
      <c r="AD171" t="s">
        <v>290</v>
      </c>
      <c r="AE171" t="s">
        <v>290</v>
      </c>
      <c r="AF171" t="s">
        <v>290</v>
      </c>
      <c r="AG171" t="s">
        <v>290</v>
      </c>
      <c r="AH171" t="s">
        <v>290</v>
      </c>
      <c r="AI171" t="s">
        <v>290</v>
      </c>
      <c r="AJ171">
        <v>3</v>
      </c>
      <c r="AK171" t="s">
        <v>290</v>
      </c>
      <c r="AL171" t="s">
        <v>290</v>
      </c>
      <c r="AM171" t="s">
        <v>290</v>
      </c>
      <c r="AN171" t="s">
        <v>290</v>
      </c>
      <c r="AO171">
        <v>16</v>
      </c>
      <c r="AP171" t="s">
        <v>290</v>
      </c>
      <c r="AQ171">
        <v>6</v>
      </c>
      <c r="AR171">
        <v>13</v>
      </c>
      <c r="AS171">
        <v>0</v>
      </c>
      <c r="AT171">
        <v>0</v>
      </c>
      <c r="AU171">
        <v>0</v>
      </c>
      <c r="AV171">
        <v>19</v>
      </c>
      <c r="AW171">
        <v>41.808649000000003</v>
      </c>
      <c r="AX171">
        <v>-87.910230999999996</v>
      </c>
      <c r="AY171">
        <v>1</v>
      </c>
      <c r="AZ171" t="s">
        <v>16343</v>
      </c>
      <c r="BA171">
        <v>1500</v>
      </c>
      <c r="BB171" t="s">
        <v>16783</v>
      </c>
      <c r="BE171" t="s">
        <v>1086</v>
      </c>
      <c r="BF171" t="s">
        <v>288</v>
      </c>
      <c r="BG171" t="s">
        <v>16493</v>
      </c>
      <c r="BH171">
        <v>60558</v>
      </c>
      <c r="BI171" t="s">
        <v>16346</v>
      </c>
      <c r="BJ171" t="s">
        <v>146</v>
      </c>
    </row>
    <row r="172" spans="1:62">
      <c r="A172" t="s">
        <v>1188</v>
      </c>
      <c r="B172" t="s">
        <v>1189</v>
      </c>
      <c r="D172" t="s">
        <v>1190</v>
      </c>
      <c r="E172" t="s">
        <v>1191</v>
      </c>
      <c r="F172" t="s">
        <v>1192</v>
      </c>
      <c r="G172" t="s">
        <v>1020</v>
      </c>
      <c r="H172" t="s">
        <v>288</v>
      </c>
      <c r="I172">
        <v>60304</v>
      </c>
      <c r="J172">
        <v>7088482662</v>
      </c>
      <c r="K172" t="s">
        <v>146</v>
      </c>
      <c r="L172">
        <v>3</v>
      </c>
      <c r="M172">
        <v>5</v>
      </c>
      <c r="N172">
        <v>11.5</v>
      </c>
      <c r="O172">
        <v>19.5</v>
      </c>
      <c r="P172">
        <v>42</v>
      </c>
      <c r="Q172">
        <v>19</v>
      </c>
      <c r="R172">
        <v>8</v>
      </c>
      <c r="S172">
        <v>12</v>
      </c>
      <c r="T172">
        <v>8</v>
      </c>
      <c r="U172">
        <v>10</v>
      </c>
      <c r="V172">
        <v>5</v>
      </c>
      <c r="W172">
        <v>3</v>
      </c>
      <c r="X172" t="s">
        <v>290</v>
      </c>
      <c r="Y172" t="s">
        <v>290</v>
      </c>
      <c r="Z172" t="s">
        <v>290</v>
      </c>
      <c r="AA172" t="s">
        <v>290</v>
      </c>
      <c r="AB172" t="s">
        <v>290</v>
      </c>
      <c r="AC172" t="s">
        <v>290</v>
      </c>
      <c r="AD172" t="s">
        <v>290</v>
      </c>
      <c r="AE172" t="s">
        <v>290</v>
      </c>
      <c r="AF172" t="s">
        <v>290</v>
      </c>
      <c r="AG172" t="s">
        <v>290</v>
      </c>
      <c r="AH172" t="s">
        <v>290</v>
      </c>
      <c r="AI172" t="s">
        <v>290</v>
      </c>
      <c r="AJ172">
        <v>8</v>
      </c>
      <c r="AK172" t="s">
        <v>290</v>
      </c>
      <c r="AL172">
        <v>7</v>
      </c>
      <c r="AM172">
        <v>10</v>
      </c>
      <c r="AN172" t="s">
        <v>290</v>
      </c>
      <c r="AO172">
        <v>69</v>
      </c>
      <c r="AP172">
        <v>13</v>
      </c>
      <c r="AQ172">
        <v>59</v>
      </c>
      <c r="AR172">
        <v>48</v>
      </c>
      <c r="AS172">
        <v>0</v>
      </c>
      <c r="AT172">
        <v>0</v>
      </c>
      <c r="AU172">
        <v>2</v>
      </c>
      <c r="AV172">
        <v>107</v>
      </c>
      <c r="AW172">
        <v>41.872388999999998</v>
      </c>
      <c r="AX172">
        <v>-87.789483000000004</v>
      </c>
      <c r="AY172">
        <v>0.33</v>
      </c>
      <c r="AZ172" t="s">
        <v>16365</v>
      </c>
      <c r="BE172" t="s">
        <v>1020</v>
      </c>
      <c r="BF172" t="s">
        <v>288</v>
      </c>
      <c r="BG172" t="s">
        <v>16493</v>
      </c>
      <c r="BH172">
        <v>60304</v>
      </c>
      <c r="BI172" t="s">
        <v>16346</v>
      </c>
      <c r="BJ172" t="s">
        <v>16363</v>
      </c>
    </row>
    <row r="173" spans="1:62">
      <c r="A173" t="s">
        <v>1193</v>
      </c>
      <c r="B173" t="s">
        <v>1194</v>
      </c>
      <c r="C173" t="s">
        <v>518</v>
      </c>
      <c r="D173" t="s">
        <v>1195</v>
      </c>
      <c r="E173" t="s">
        <v>1196</v>
      </c>
      <c r="F173" t="s">
        <v>1197</v>
      </c>
      <c r="G173" t="s">
        <v>1198</v>
      </c>
      <c r="H173" t="s">
        <v>288</v>
      </c>
      <c r="I173">
        <v>60411</v>
      </c>
      <c r="J173">
        <v>7088338966</v>
      </c>
      <c r="K173" t="s">
        <v>146</v>
      </c>
      <c r="L173">
        <v>2</v>
      </c>
      <c r="M173">
        <v>2</v>
      </c>
      <c r="N173">
        <v>2</v>
      </c>
      <c r="O173">
        <v>6</v>
      </c>
      <c r="P173">
        <v>4</v>
      </c>
      <c r="Q173">
        <v>3</v>
      </c>
      <c r="R173">
        <v>2</v>
      </c>
      <c r="S173">
        <v>3</v>
      </c>
      <c r="T173">
        <v>2</v>
      </c>
      <c r="U173">
        <v>4</v>
      </c>
      <c r="V173">
        <v>4</v>
      </c>
      <c r="W173">
        <v>1</v>
      </c>
      <c r="X173" t="s">
        <v>290</v>
      </c>
      <c r="Y173">
        <v>1</v>
      </c>
      <c r="Z173" t="s">
        <v>290</v>
      </c>
      <c r="AA173" t="s">
        <v>290</v>
      </c>
      <c r="AB173" t="s">
        <v>290</v>
      </c>
      <c r="AC173" t="s">
        <v>290</v>
      </c>
      <c r="AD173" t="s">
        <v>290</v>
      </c>
      <c r="AE173" t="s">
        <v>290</v>
      </c>
      <c r="AF173" t="s">
        <v>290</v>
      </c>
      <c r="AG173" t="s">
        <v>290</v>
      </c>
      <c r="AH173" t="s">
        <v>290</v>
      </c>
      <c r="AI173" t="s">
        <v>290</v>
      </c>
      <c r="AJ173" t="s">
        <v>290</v>
      </c>
      <c r="AK173" t="s">
        <v>290</v>
      </c>
      <c r="AL173" t="s">
        <v>290</v>
      </c>
      <c r="AM173">
        <v>24</v>
      </c>
      <c r="AN173" t="s">
        <v>290</v>
      </c>
      <c r="AO173" t="s">
        <v>290</v>
      </c>
      <c r="AP173" t="s">
        <v>290</v>
      </c>
      <c r="AQ173">
        <v>16</v>
      </c>
      <c r="AR173">
        <v>8</v>
      </c>
      <c r="AS173">
        <v>0</v>
      </c>
      <c r="AT173">
        <v>0</v>
      </c>
      <c r="AU173">
        <v>24</v>
      </c>
      <c r="AV173">
        <v>24</v>
      </c>
      <c r="AW173">
        <v>41.506523000000001</v>
      </c>
      <c r="AX173">
        <v>-87.589198999999994</v>
      </c>
      <c r="AY173">
        <v>1</v>
      </c>
      <c r="AZ173" t="s">
        <v>16343</v>
      </c>
      <c r="BA173">
        <v>1207</v>
      </c>
      <c r="BB173" t="s">
        <v>16785</v>
      </c>
      <c r="BE173" t="s">
        <v>1198</v>
      </c>
      <c r="BF173" t="s">
        <v>288</v>
      </c>
      <c r="BG173" t="s">
        <v>16493</v>
      </c>
      <c r="BH173">
        <v>60411</v>
      </c>
      <c r="BI173" t="s">
        <v>16346</v>
      </c>
      <c r="BJ173" t="s">
        <v>146</v>
      </c>
    </row>
    <row r="174" spans="1:62">
      <c r="A174" t="s">
        <v>1200</v>
      </c>
      <c r="B174" t="s">
        <v>1201</v>
      </c>
      <c r="C174" t="s">
        <v>314</v>
      </c>
      <c r="D174" t="s">
        <v>485</v>
      </c>
      <c r="E174" t="s">
        <v>1202</v>
      </c>
      <c r="F174" t="s">
        <v>1203</v>
      </c>
      <c r="G174" t="s">
        <v>1204</v>
      </c>
      <c r="H174" t="s">
        <v>288</v>
      </c>
      <c r="I174">
        <v>60463</v>
      </c>
      <c r="J174">
        <v>7083887650</v>
      </c>
      <c r="K174" t="s">
        <v>146</v>
      </c>
      <c r="L174">
        <v>3</v>
      </c>
      <c r="M174">
        <v>24</v>
      </c>
      <c r="N174">
        <v>11</v>
      </c>
      <c r="O174">
        <v>38</v>
      </c>
      <c r="P174" t="s">
        <v>290</v>
      </c>
      <c r="Q174" t="s">
        <v>290</v>
      </c>
      <c r="R174" t="s">
        <v>290</v>
      </c>
      <c r="S174" t="s">
        <v>290</v>
      </c>
      <c r="T174" t="s">
        <v>290</v>
      </c>
      <c r="U174" t="s">
        <v>290</v>
      </c>
      <c r="V174" t="s">
        <v>290</v>
      </c>
      <c r="W174" t="s">
        <v>290</v>
      </c>
      <c r="X174" t="s">
        <v>290</v>
      </c>
      <c r="Y174" t="s">
        <v>290</v>
      </c>
      <c r="Z174">
        <v>79</v>
      </c>
      <c r="AA174">
        <v>75</v>
      </c>
      <c r="AB174">
        <v>83</v>
      </c>
      <c r="AC174">
        <v>81</v>
      </c>
      <c r="AD174" t="s">
        <v>290</v>
      </c>
      <c r="AE174" t="s">
        <v>290</v>
      </c>
      <c r="AF174" t="s">
        <v>290</v>
      </c>
      <c r="AG174" t="s">
        <v>290</v>
      </c>
      <c r="AH174" t="s">
        <v>290</v>
      </c>
      <c r="AI174" t="s">
        <v>290</v>
      </c>
      <c r="AJ174">
        <v>21</v>
      </c>
      <c r="AK174">
        <v>2</v>
      </c>
      <c r="AL174">
        <v>9</v>
      </c>
      <c r="AM174">
        <v>74</v>
      </c>
      <c r="AN174" t="s">
        <v>290</v>
      </c>
      <c r="AO174">
        <v>197</v>
      </c>
      <c r="AP174">
        <v>15</v>
      </c>
      <c r="AQ174">
        <v>165</v>
      </c>
      <c r="AR174">
        <v>153</v>
      </c>
      <c r="AS174">
        <v>40</v>
      </c>
      <c r="AT174">
        <v>34</v>
      </c>
      <c r="AU174">
        <v>24</v>
      </c>
      <c r="AV174">
        <v>318</v>
      </c>
      <c r="AW174">
        <v>41.673816000000002</v>
      </c>
      <c r="AX174">
        <v>-87.787840000000003</v>
      </c>
      <c r="AY174">
        <v>1</v>
      </c>
      <c r="AZ174" t="s">
        <v>16360</v>
      </c>
      <c r="BA174">
        <v>12001</v>
      </c>
      <c r="BB174" t="s">
        <v>16699</v>
      </c>
      <c r="BE174" t="s">
        <v>1204</v>
      </c>
      <c r="BF174" t="s">
        <v>288</v>
      </c>
      <c r="BG174" t="s">
        <v>16493</v>
      </c>
      <c r="BH174">
        <v>60463</v>
      </c>
      <c r="BI174" t="s">
        <v>16346</v>
      </c>
      <c r="BJ174" t="s">
        <v>16363</v>
      </c>
    </row>
    <row r="175" spans="1:62">
      <c r="A175" t="s">
        <v>1206</v>
      </c>
      <c r="B175" t="s">
        <v>1207</v>
      </c>
      <c r="D175" t="s">
        <v>1208</v>
      </c>
      <c r="E175" t="s">
        <v>194</v>
      </c>
      <c r="F175" t="s">
        <v>16787</v>
      </c>
      <c r="G175" t="s">
        <v>1210</v>
      </c>
      <c r="H175" t="s">
        <v>288</v>
      </c>
      <c r="I175">
        <v>60443</v>
      </c>
      <c r="J175">
        <v>7089917281</v>
      </c>
      <c r="K175" t="s">
        <v>146</v>
      </c>
      <c r="L175">
        <v>2</v>
      </c>
      <c r="M175">
        <v>3</v>
      </c>
      <c r="N175">
        <v>1</v>
      </c>
      <c r="O175">
        <v>6</v>
      </c>
      <c r="P175">
        <v>1</v>
      </c>
      <c r="Q175">
        <v>1</v>
      </c>
      <c r="R175">
        <v>1</v>
      </c>
      <c r="S175" t="s">
        <v>290</v>
      </c>
      <c r="T175" t="s">
        <v>290</v>
      </c>
      <c r="U175" t="s">
        <v>290</v>
      </c>
      <c r="V175" t="s">
        <v>290</v>
      </c>
      <c r="W175" t="s">
        <v>290</v>
      </c>
      <c r="X175" t="s">
        <v>290</v>
      </c>
      <c r="Y175" t="s">
        <v>290</v>
      </c>
      <c r="Z175" t="s">
        <v>290</v>
      </c>
      <c r="AA175">
        <v>1</v>
      </c>
      <c r="AB175">
        <v>5</v>
      </c>
      <c r="AC175">
        <v>9</v>
      </c>
      <c r="AD175" t="s">
        <v>290</v>
      </c>
      <c r="AE175" t="s">
        <v>290</v>
      </c>
      <c r="AF175" t="s">
        <v>290</v>
      </c>
      <c r="AG175" t="s">
        <v>290</v>
      </c>
      <c r="AH175" t="s">
        <v>290</v>
      </c>
      <c r="AI175" t="s">
        <v>290</v>
      </c>
      <c r="AJ175">
        <v>5</v>
      </c>
      <c r="AK175" t="s">
        <v>290</v>
      </c>
      <c r="AL175" t="s">
        <v>290</v>
      </c>
      <c r="AM175">
        <v>11</v>
      </c>
      <c r="AN175" t="s">
        <v>290</v>
      </c>
      <c r="AO175">
        <v>2</v>
      </c>
      <c r="AP175" t="s">
        <v>290</v>
      </c>
      <c r="AQ175">
        <v>8</v>
      </c>
      <c r="AR175">
        <v>10</v>
      </c>
      <c r="AS175">
        <v>5</v>
      </c>
      <c r="AT175">
        <v>7</v>
      </c>
      <c r="AU175">
        <v>15</v>
      </c>
      <c r="AV175">
        <v>18</v>
      </c>
      <c r="AW175">
        <v>41.507677999999999</v>
      </c>
      <c r="AX175">
        <v>-87.725318999999999</v>
      </c>
      <c r="AY175">
        <v>1</v>
      </c>
      <c r="AZ175" t="s">
        <v>16343</v>
      </c>
      <c r="BA175">
        <v>4440</v>
      </c>
      <c r="BB175" t="s">
        <v>16789</v>
      </c>
      <c r="BC175" t="s">
        <v>16790</v>
      </c>
      <c r="BD175">
        <v>307</v>
      </c>
      <c r="BE175" t="s">
        <v>1210</v>
      </c>
      <c r="BF175" t="s">
        <v>288</v>
      </c>
      <c r="BG175" t="s">
        <v>16493</v>
      </c>
      <c r="BH175">
        <v>60443</v>
      </c>
      <c r="BI175" t="s">
        <v>16346</v>
      </c>
      <c r="BJ175" t="s">
        <v>146</v>
      </c>
    </row>
    <row r="176" spans="1:62">
      <c r="A176" t="s">
        <v>1212</v>
      </c>
      <c r="B176" t="s">
        <v>1213</v>
      </c>
      <c r="D176" t="s">
        <v>1214</v>
      </c>
      <c r="E176" t="s">
        <v>1215</v>
      </c>
      <c r="F176" t="s">
        <v>1216</v>
      </c>
      <c r="G176" t="s">
        <v>1217</v>
      </c>
      <c r="H176" t="s">
        <v>288</v>
      </c>
      <c r="I176">
        <v>60409</v>
      </c>
      <c r="J176">
        <v>7084183000</v>
      </c>
      <c r="K176" t="s">
        <v>146</v>
      </c>
      <c r="L176">
        <v>2</v>
      </c>
      <c r="M176">
        <v>8</v>
      </c>
      <c r="N176">
        <v>5</v>
      </c>
      <c r="O176">
        <v>15</v>
      </c>
      <c r="P176">
        <v>20</v>
      </c>
      <c r="Q176">
        <v>15</v>
      </c>
      <c r="R176">
        <v>19</v>
      </c>
      <c r="S176">
        <v>12</v>
      </c>
      <c r="T176">
        <v>14</v>
      </c>
      <c r="U176">
        <v>9</v>
      </c>
      <c r="V176">
        <v>6</v>
      </c>
      <c r="W176">
        <v>8</v>
      </c>
      <c r="X176">
        <v>2</v>
      </c>
      <c r="Y176">
        <v>5</v>
      </c>
      <c r="Z176" t="s">
        <v>290</v>
      </c>
      <c r="AA176" t="s">
        <v>290</v>
      </c>
      <c r="AB176" t="s">
        <v>290</v>
      </c>
      <c r="AC176" t="s">
        <v>290</v>
      </c>
      <c r="AD176" t="s">
        <v>290</v>
      </c>
      <c r="AE176" t="s">
        <v>290</v>
      </c>
      <c r="AF176" t="s">
        <v>290</v>
      </c>
      <c r="AG176" t="s">
        <v>290</v>
      </c>
      <c r="AH176" t="s">
        <v>290</v>
      </c>
      <c r="AI176" t="s">
        <v>290</v>
      </c>
      <c r="AJ176">
        <v>2</v>
      </c>
      <c r="AK176" t="s">
        <v>290</v>
      </c>
      <c r="AL176" t="s">
        <v>290</v>
      </c>
      <c r="AM176">
        <v>101</v>
      </c>
      <c r="AN176" t="s">
        <v>290</v>
      </c>
      <c r="AO176">
        <v>2</v>
      </c>
      <c r="AP176">
        <v>5</v>
      </c>
      <c r="AQ176">
        <v>64</v>
      </c>
      <c r="AR176">
        <v>46</v>
      </c>
      <c r="AS176">
        <v>0</v>
      </c>
      <c r="AT176">
        <v>0</v>
      </c>
      <c r="AU176">
        <v>90</v>
      </c>
      <c r="AV176">
        <v>110</v>
      </c>
      <c r="AW176">
        <v>41.615589999999997</v>
      </c>
      <c r="AX176">
        <v>-87.529489999999996</v>
      </c>
      <c r="AY176">
        <v>0.33</v>
      </c>
      <c r="AZ176" t="s">
        <v>16365</v>
      </c>
      <c r="BA176">
        <v>2151</v>
      </c>
      <c r="BB176" t="s">
        <v>16366</v>
      </c>
      <c r="BE176" t="s">
        <v>1217</v>
      </c>
      <c r="BF176" t="s">
        <v>288</v>
      </c>
      <c r="BG176" t="s">
        <v>16493</v>
      </c>
      <c r="BH176">
        <v>60409</v>
      </c>
      <c r="BI176" t="s">
        <v>16346</v>
      </c>
      <c r="BJ176" t="s">
        <v>16363</v>
      </c>
    </row>
    <row r="177" spans="1:62">
      <c r="A177" t="s">
        <v>1219</v>
      </c>
      <c r="B177" t="s">
        <v>1220</v>
      </c>
      <c r="D177" t="s">
        <v>1221</v>
      </c>
      <c r="E177" t="s">
        <v>1222</v>
      </c>
      <c r="F177" t="s">
        <v>1223</v>
      </c>
      <c r="G177" t="s">
        <v>1224</v>
      </c>
      <c r="H177" t="s">
        <v>288</v>
      </c>
      <c r="I177">
        <v>60426</v>
      </c>
      <c r="J177">
        <v>7083318740</v>
      </c>
      <c r="K177" t="s">
        <v>146</v>
      </c>
      <c r="L177">
        <v>3</v>
      </c>
      <c r="M177">
        <v>4</v>
      </c>
      <c r="N177">
        <v>1</v>
      </c>
      <c r="O177">
        <v>8</v>
      </c>
      <c r="P177" t="s">
        <v>290</v>
      </c>
      <c r="Q177">
        <v>1</v>
      </c>
      <c r="R177">
        <v>6</v>
      </c>
      <c r="S177">
        <v>7</v>
      </c>
      <c r="T177">
        <v>2</v>
      </c>
      <c r="U177">
        <v>7</v>
      </c>
      <c r="V177">
        <v>3</v>
      </c>
      <c r="W177">
        <v>3</v>
      </c>
      <c r="X177">
        <v>3</v>
      </c>
      <c r="Y177">
        <v>4</v>
      </c>
      <c r="Z177" t="s">
        <v>290</v>
      </c>
      <c r="AA177" t="s">
        <v>290</v>
      </c>
      <c r="AB177" t="s">
        <v>290</v>
      </c>
      <c r="AC177" t="s">
        <v>290</v>
      </c>
      <c r="AD177" t="s">
        <v>290</v>
      </c>
      <c r="AE177" t="s">
        <v>290</v>
      </c>
      <c r="AF177" t="s">
        <v>290</v>
      </c>
      <c r="AG177" t="s">
        <v>290</v>
      </c>
      <c r="AH177" t="s">
        <v>290</v>
      </c>
      <c r="AI177" t="s">
        <v>290</v>
      </c>
      <c r="AJ177" t="s">
        <v>290</v>
      </c>
      <c r="AK177" t="s">
        <v>290</v>
      </c>
      <c r="AL177" t="s">
        <v>290</v>
      </c>
      <c r="AM177">
        <v>36</v>
      </c>
      <c r="AN177" t="s">
        <v>290</v>
      </c>
      <c r="AO177" t="s">
        <v>290</v>
      </c>
      <c r="AP177" t="s">
        <v>290</v>
      </c>
      <c r="AQ177">
        <v>14</v>
      </c>
      <c r="AR177">
        <v>22</v>
      </c>
      <c r="AS177">
        <v>0</v>
      </c>
      <c r="AT177">
        <v>0</v>
      </c>
      <c r="AU177">
        <v>22</v>
      </c>
      <c r="AV177">
        <v>36</v>
      </c>
      <c r="AW177">
        <v>41.612574000000002</v>
      </c>
      <c r="AX177">
        <v>-87.671040000000005</v>
      </c>
      <c r="AY177">
        <v>1</v>
      </c>
      <c r="AZ177" t="s">
        <v>16343</v>
      </c>
      <c r="BA177">
        <v>15251</v>
      </c>
      <c r="BB177" t="s">
        <v>16794</v>
      </c>
      <c r="BE177" t="s">
        <v>1224</v>
      </c>
      <c r="BF177" t="s">
        <v>288</v>
      </c>
      <c r="BG177" t="s">
        <v>16493</v>
      </c>
      <c r="BH177">
        <v>60426</v>
      </c>
      <c r="BI177" t="s">
        <v>16346</v>
      </c>
      <c r="BJ177" t="s">
        <v>146</v>
      </c>
    </row>
    <row r="178" spans="1:62">
      <c r="A178" t="s">
        <v>1226</v>
      </c>
      <c r="B178" t="s">
        <v>1227</v>
      </c>
      <c r="D178" t="s">
        <v>886</v>
      </c>
      <c r="E178" t="s">
        <v>1228</v>
      </c>
      <c r="F178" t="s">
        <v>1229</v>
      </c>
      <c r="G178" t="s">
        <v>1230</v>
      </c>
      <c r="H178" t="s">
        <v>288</v>
      </c>
      <c r="I178">
        <v>60469</v>
      </c>
      <c r="J178">
        <v>7088979332</v>
      </c>
      <c r="K178" t="s">
        <v>146</v>
      </c>
      <c r="L178">
        <v>1</v>
      </c>
      <c r="M178">
        <v>2</v>
      </c>
      <c r="N178">
        <v>2</v>
      </c>
      <c r="O178">
        <v>5</v>
      </c>
      <c r="P178" t="s">
        <v>290</v>
      </c>
      <c r="Q178">
        <v>1</v>
      </c>
      <c r="R178" t="s">
        <v>290</v>
      </c>
      <c r="S178">
        <v>1</v>
      </c>
      <c r="T178" t="s">
        <v>290</v>
      </c>
      <c r="U178" t="s">
        <v>290</v>
      </c>
      <c r="V178" t="s">
        <v>290</v>
      </c>
      <c r="W178" t="s">
        <v>290</v>
      </c>
      <c r="X178" t="s">
        <v>290</v>
      </c>
      <c r="Y178" t="s">
        <v>290</v>
      </c>
      <c r="Z178" t="s">
        <v>290</v>
      </c>
      <c r="AA178" t="s">
        <v>290</v>
      </c>
      <c r="AB178" t="s">
        <v>290</v>
      </c>
      <c r="AC178" t="s">
        <v>290</v>
      </c>
      <c r="AD178" t="s">
        <v>290</v>
      </c>
      <c r="AE178" t="s">
        <v>290</v>
      </c>
      <c r="AF178" t="s">
        <v>290</v>
      </c>
      <c r="AG178" t="s">
        <v>290</v>
      </c>
      <c r="AH178" t="s">
        <v>290</v>
      </c>
      <c r="AI178" t="s">
        <v>290</v>
      </c>
      <c r="AJ178">
        <v>1</v>
      </c>
      <c r="AK178" t="s">
        <v>290</v>
      </c>
      <c r="AL178" t="s">
        <v>290</v>
      </c>
      <c r="AM178">
        <v>1</v>
      </c>
      <c r="AN178" t="s">
        <v>290</v>
      </c>
      <c r="AO178" t="s">
        <v>290</v>
      </c>
      <c r="AP178" t="s">
        <v>290</v>
      </c>
      <c r="AQ178">
        <v>0</v>
      </c>
      <c r="AR178">
        <v>2</v>
      </c>
      <c r="AS178">
        <v>0</v>
      </c>
      <c r="AT178">
        <v>0</v>
      </c>
      <c r="AU178">
        <v>1</v>
      </c>
      <c r="AV178">
        <v>2</v>
      </c>
      <c r="AW178">
        <v>41.630403000000001</v>
      </c>
      <c r="AX178">
        <v>-87.683036000000001</v>
      </c>
      <c r="AY178">
        <v>1</v>
      </c>
      <c r="AZ178" t="s">
        <v>16343</v>
      </c>
      <c r="BA178">
        <v>14418</v>
      </c>
      <c r="BB178" t="s">
        <v>16799</v>
      </c>
      <c r="BE178" t="s">
        <v>1230</v>
      </c>
      <c r="BF178" t="s">
        <v>288</v>
      </c>
      <c r="BG178" t="s">
        <v>16493</v>
      </c>
      <c r="BH178">
        <v>60469</v>
      </c>
      <c r="BI178" t="s">
        <v>16346</v>
      </c>
      <c r="BJ178" t="s">
        <v>146</v>
      </c>
    </row>
    <row r="179" spans="1:62">
      <c r="A179" t="s">
        <v>1232</v>
      </c>
      <c r="B179" t="s">
        <v>1233</v>
      </c>
      <c r="D179" t="s">
        <v>1017</v>
      </c>
      <c r="E179" t="s">
        <v>1234</v>
      </c>
      <c r="F179" t="s">
        <v>1235</v>
      </c>
      <c r="G179" t="s">
        <v>1224</v>
      </c>
      <c r="H179" t="s">
        <v>288</v>
      </c>
      <c r="I179">
        <v>60426</v>
      </c>
      <c r="J179">
        <v>7083332002</v>
      </c>
      <c r="K179" t="s">
        <v>146</v>
      </c>
      <c r="L179">
        <v>1</v>
      </c>
      <c r="M179">
        <v>2</v>
      </c>
      <c r="N179">
        <v>0</v>
      </c>
      <c r="O179">
        <v>3</v>
      </c>
      <c r="P179">
        <v>6</v>
      </c>
      <c r="Q179" t="s">
        <v>290</v>
      </c>
      <c r="R179">
        <v>2</v>
      </c>
      <c r="S179">
        <v>1</v>
      </c>
      <c r="T179" t="s">
        <v>290</v>
      </c>
      <c r="U179" t="s">
        <v>290</v>
      </c>
      <c r="V179" t="s">
        <v>290</v>
      </c>
      <c r="W179" t="s">
        <v>290</v>
      </c>
      <c r="X179" t="s">
        <v>290</v>
      </c>
      <c r="Y179" t="s">
        <v>290</v>
      </c>
      <c r="Z179" t="s">
        <v>290</v>
      </c>
      <c r="AA179" t="s">
        <v>290</v>
      </c>
      <c r="AB179" t="s">
        <v>290</v>
      </c>
      <c r="AC179" t="s">
        <v>290</v>
      </c>
      <c r="AD179" t="s">
        <v>290</v>
      </c>
      <c r="AE179" t="s">
        <v>290</v>
      </c>
      <c r="AF179" t="s">
        <v>290</v>
      </c>
      <c r="AG179" t="s">
        <v>290</v>
      </c>
      <c r="AH179" t="s">
        <v>290</v>
      </c>
      <c r="AI179" t="s">
        <v>290</v>
      </c>
      <c r="AJ179" t="s">
        <v>290</v>
      </c>
      <c r="AK179" t="s">
        <v>290</v>
      </c>
      <c r="AL179" t="s">
        <v>290</v>
      </c>
      <c r="AM179">
        <v>9</v>
      </c>
      <c r="AN179" t="s">
        <v>290</v>
      </c>
      <c r="AO179" t="s">
        <v>290</v>
      </c>
      <c r="AP179" t="s">
        <v>290</v>
      </c>
      <c r="AQ179">
        <v>3</v>
      </c>
      <c r="AR179">
        <v>6</v>
      </c>
      <c r="AS179">
        <v>3</v>
      </c>
      <c r="AT179">
        <v>6</v>
      </c>
      <c r="AU179">
        <v>9</v>
      </c>
      <c r="AV179">
        <v>9</v>
      </c>
      <c r="AW179">
        <v>41.616391</v>
      </c>
      <c r="AX179">
        <v>-87.655606000000006</v>
      </c>
      <c r="AY179">
        <v>1</v>
      </c>
      <c r="AZ179" t="s">
        <v>16343</v>
      </c>
      <c r="BA179">
        <v>15019</v>
      </c>
      <c r="BB179" t="s">
        <v>16635</v>
      </c>
      <c r="BE179" t="s">
        <v>1224</v>
      </c>
      <c r="BF179" t="s">
        <v>288</v>
      </c>
      <c r="BG179" t="s">
        <v>16493</v>
      </c>
      <c r="BH179">
        <v>60426</v>
      </c>
      <c r="BI179" t="s">
        <v>16346</v>
      </c>
      <c r="BJ179" t="s">
        <v>146</v>
      </c>
    </row>
    <row r="180" spans="1:62">
      <c r="A180" t="s">
        <v>13383</v>
      </c>
      <c r="B180" t="s">
        <v>13384</v>
      </c>
      <c r="D180" t="s">
        <v>16801</v>
      </c>
      <c r="E180" t="s">
        <v>16802</v>
      </c>
      <c r="F180" t="s">
        <v>13386</v>
      </c>
      <c r="G180" t="s">
        <v>1475</v>
      </c>
      <c r="H180" t="s">
        <v>288</v>
      </c>
      <c r="I180">
        <v>60455</v>
      </c>
      <c r="J180">
        <v>7085985018</v>
      </c>
      <c r="K180" t="s">
        <v>146</v>
      </c>
      <c r="L180">
        <v>3</v>
      </c>
      <c r="M180">
        <v>3</v>
      </c>
      <c r="N180">
        <v>4</v>
      </c>
      <c r="O180">
        <v>10</v>
      </c>
      <c r="P180" t="s">
        <v>290</v>
      </c>
      <c r="Q180" t="s">
        <v>290</v>
      </c>
      <c r="R180" t="s">
        <v>290</v>
      </c>
      <c r="S180" t="s">
        <v>290</v>
      </c>
      <c r="T180" t="s">
        <v>290</v>
      </c>
      <c r="U180" t="s">
        <v>290</v>
      </c>
      <c r="V180" t="s">
        <v>290</v>
      </c>
      <c r="W180" t="s">
        <v>290</v>
      </c>
      <c r="X180" t="s">
        <v>290</v>
      </c>
      <c r="Y180" t="s">
        <v>290</v>
      </c>
      <c r="Z180" t="s">
        <v>290</v>
      </c>
      <c r="AA180" t="s">
        <v>290</v>
      </c>
      <c r="AB180" t="s">
        <v>290</v>
      </c>
      <c r="AC180" t="s">
        <v>290</v>
      </c>
      <c r="AD180">
        <v>20</v>
      </c>
      <c r="AE180">
        <v>5</v>
      </c>
      <c r="AF180" t="s">
        <v>290</v>
      </c>
      <c r="AG180" t="s">
        <v>290</v>
      </c>
      <c r="AH180" t="s">
        <v>290</v>
      </c>
      <c r="AI180" t="s">
        <v>290</v>
      </c>
      <c r="AJ180" t="s">
        <v>290</v>
      </c>
      <c r="AK180" t="s">
        <v>290</v>
      </c>
      <c r="AL180" t="s">
        <v>290</v>
      </c>
      <c r="AM180" t="s">
        <v>290</v>
      </c>
      <c r="AN180" t="s">
        <v>290</v>
      </c>
      <c r="AO180">
        <v>23</v>
      </c>
      <c r="AP180">
        <v>2</v>
      </c>
      <c r="AQ180">
        <v>16</v>
      </c>
      <c r="AR180">
        <v>9</v>
      </c>
      <c r="AS180">
        <v>0</v>
      </c>
      <c r="AT180">
        <v>0</v>
      </c>
      <c r="AU180">
        <v>11</v>
      </c>
      <c r="AV180">
        <v>25</v>
      </c>
      <c r="AW180">
        <v>41.732948</v>
      </c>
      <c r="AX180">
        <v>-87.801010000000005</v>
      </c>
      <c r="AY180">
        <v>1</v>
      </c>
      <c r="AZ180" t="s">
        <v>16343</v>
      </c>
      <c r="BA180">
        <v>7245</v>
      </c>
      <c r="BB180" t="s">
        <v>16804</v>
      </c>
      <c r="BE180" t="s">
        <v>1475</v>
      </c>
      <c r="BF180" t="s">
        <v>288</v>
      </c>
      <c r="BG180" t="s">
        <v>16493</v>
      </c>
      <c r="BH180">
        <v>60455</v>
      </c>
      <c r="BI180" t="s">
        <v>16346</v>
      </c>
      <c r="BJ180" t="s">
        <v>146</v>
      </c>
    </row>
    <row r="181" spans="1:62">
      <c r="A181" t="s">
        <v>1236</v>
      </c>
      <c r="B181" t="s">
        <v>1237</v>
      </c>
      <c r="C181" t="s">
        <v>418</v>
      </c>
      <c r="D181" t="s">
        <v>787</v>
      </c>
      <c r="E181" t="s">
        <v>1238</v>
      </c>
      <c r="F181" t="s">
        <v>1239</v>
      </c>
      <c r="G181" t="s">
        <v>1240</v>
      </c>
      <c r="H181" t="s">
        <v>288</v>
      </c>
      <c r="I181">
        <v>60425</v>
      </c>
      <c r="J181">
        <v>7087566101</v>
      </c>
      <c r="K181" t="s">
        <v>146</v>
      </c>
      <c r="L181">
        <v>2</v>
      </c>
      <c r="M181">
        <v>13</v>
      </c>
      <c r="N181">
        <v>3</v>
      </c>
      <c r="O181">
        <v>18</v>
      </c>
      <c r="P181" t="s">
        <v>290</v>
      </c>
      <c r="Q181" t="s">
        <v>290</v>
      </c>
      <c r="R181" t="s">
        <v>290</v>
      </c>
      <c r="S181">
        <v>3</v>
      </c>
      <c r="T181">
        <v>10</v>
      </c>
      <c r="U181">
        <v>9</v>
      </c>
      <c r="V181">
        <v>17</v>
      </c>
      <c r="W181">
        <v>17</v>
      </c>
      <c r="X181">
        <v>13</v>
      </c>
      <c r="Y181">
        <v>21</v>
      </c>
      <c r="Z181" t="s">
        <v>290</v>
      </c>
      <c r="AA181" t="s">
        <v>290</v>
      </c>
      <c r="AB181" t="s">
        <v>290</v>
      </c>
      <c r="AC181" t="s">
        <v>290</v>
      </c>
      <c r="AD181" t="s">
        <v>290</v>
      </c>
      <c r="AE181" t="s">
        <v>290</v>
      </c>
      <c r="AF181" t="s">
        <v>290</v>
      </c>
      <c r="AG181" t="s">
        <v>290</v>
      </c>
      <c r="AH181" t="s">
        <v>290</v>
      </c>
      <c r="AI181" t="s">
        <v>290</v>
      </c>
      <c r="AJ181">
        <v>7</v>
      </c>
      <c r="AK181" t="s">
        <v>290</v>
      </c>
      <c r="AL181" t="s">
        <v>290</v>
      </c>
      <c r="AM181">
        <v>75</v>
      </c>
      <c r="AN181" t="s">
        <v>290</v>
      </c>
      <c r="AO181">
        <v>4</v>
      </c>
      <c r="AP181">
        <v>4</v>
      </c>
      <c r="AQ181">
        <v>40</v>
      </c>
      <c r="AR181">
        <v>50</v>
      </c>
      <c r="AS181">
        <v>0</v>
      </c>
      <c r="AT181">
        <v>0</v>
      </c>
      <c r="AU181">
        <v>85</v>
      </c>
      <c r="AV181">
        <v>90</v>
      </c>
      <c r="AW181">
        <v>41.546989000000004</v>
      </c>
      <c r="AX181">
        <v>-87.629304000000005</v>
      </c>
      <c r="AY181">
        <v>1</v>
      </c>
      <c r="AZ181" t="s">
        <v>16343</v>
      </c>
      <c r="BA181">
        <v>500</v>
      </c>
      <c r="BB181" t="s">
        <v>16806</v>
      </c>
      <c r="BE181" t="s">
        <v>1240</v>
      </c>
      <c r="BF181" t="s">
        <v>288</v>
      </c>
      <c r="BG181" t="s">
        <v>16493</v>
      </c>
      <c r="BH181">
        <v>60425</v>
      </c>
      <c r="BI181" t="s">
        <v>16346</v>
      </c>
      <c r="BJ181" t="s">
        <v>146</v>
      </c>
    </row>
    <row r="182" spans="1:62">
      <c r="A182" t="s">
        <v>1242</v>
      </c>
      <c r="B182" t="s">
        <v>1243</v>
      </c>
      <c r="D182" t="s">
        <v>1244</v>
      </c>
      <c r="E182" t="s">
        <v>1245</v>
      </c>
      <c r="F182" t="s">
        <v>1246</v>
      </c>
      <c r="G182" t="s">
        <v>1247</v>
      </c>
      <c r="H182" t="s">
        <v>288</v>
      </c>
      <c r="I182">
        <v>60464</v>
      </c>
      <c r="J182">
        <v>7083618933</v>
      </c>
      <c r="K182" t="s">
        <v>146</v>
      </c>
      <c r="L182">
        <v>2</v>
      </c>
      <c r="M182">
        <v>1</v>
      </c>
      <c r="N182">
        <v>1</v>
      </c>
      <c r="O182">
        <v>4</v>
      </c>
      <c r="P182" t="s">
        <v>290</v>
      </c>
      <c r="Q182">
        <v>5</v>
      </c>
      <c r="R182">
        <v>3</v>
      </c>
      <c r="S182">
        <v>4</v>
      </c>
      <c r="T182">
        <v>1</v>
      </c>
      <c r="U182" t="s">
        <v>290</v>
      </c>
      <c r="V182" t="s">
        <v>290</v>
      </c>
      <c r="W182" t="s">
        <v>290</v>
      </c>
      <c r="X182" t="s">
        <v>290</v>
      </c>
      <c r="Y182" t="s">
        <v>290</v>
      </c>
      <c r="Z182" t="s">
        <v>290</v>
      </c>
      <c r="AA182" t="s">
        <v>290</v>
      </c>
      <c r="AB182" t="s">
        <v>290</v>
      </c>
      <c r="AC182" t="s">
        <v>290</v>
      </c>
      <c r="AD182" t="s">
        <v>290</v>
      </c>
      <c r="AE182" t="s">
        <v>290</v>
      </c>
      <c r="AF182" t="s">
        <v>290</v>
      </c>
      <c r="AG182" t="s">
        <v>290</v>
      </c>
      <c r="AH182" t="s">
        <v>290</v>
      </c>
      <c r="AI182" t="s">
        <v>290</v>
      </c>
      <c r="AJ182">
        <v>2</v>
      </c>
      <c r="AK182" t="s">
        <v>290</v>
      </c>
      <c r="AL182" t="s">
        <v>290</v>
      </c>
      <c r="AM182">
        <v>1</v>
      </c>
      <c r="AN182" t="s">
        <v>290</v>
      </c>
      <c r="AO182">
        <v>10</v>
      </c>
      <c r="AP182" t="s">
        <v>290</v>
      </c>
      <c r="AQ182">
        <v>11</v>
      </c>
      <c r="AR182">
        <v>2</v>
      </c>
      <c r="AS182">
        <v>0</v>
      </c>
      <c r="AT182">
        <v>0</v>
      </c>
      <c r="AU182">
        <v>1</v>
      </c>
      <c r="AV182">
        <v>13</v>
      </c>
      <c r="AW182">
        <v>41.658704999999998</v>
      </c>
      <c r="AX182">
        <v>-87.839156000000003</v>
      </c>
      <c r="AY182">
        <v>1</v>
      </c>
      <c r="AZ182" t="s">
        <v>16343</v>
      </c>
      <c r="BA182">
        <v>12700</v>
      </c>
      <c r="BB182" t="s">
        <v>16808</v>
      </c>
      <c r="BE182" t="s">
        <v>1247</v>
      </c>
      <c r="BF182" t="s">
        <v>288</v>
      </c>
      <c r="BG182" t="s">
        <v>16493</v>
      </c>
      <c r="BH182">
        <v>60464</v>
      </c>
      <c r="BI182" t="s">
        <v>16346</v>
      </c>
      <c r="BJ182" t="s">
        <v>146</v>
      </c>
    </row>
    <row r="183" spans="1:62">
      <c r="A183" t="s">
        <v>1249</v>
      </c>
      <c r="B183" t="s">
        <v>1250</v>
      </c>
      <c r="C183" t="s">
        <v>353</v>
      </c>
      <c r="D183" t="s">
        <v>1251</v>
      </c>
      <c r="E183" t="s">
        <v>1252</v>
      </c>
      <c r="F183" t="s">
        <v>1253</v>
      </c>
      <c r="G183" t="s">
        <v>1254</v>
      </c>
      <c r="H183" t="s">
        <v>288</v>
      </c>
      <c r="I183">
        <v>60406</v>
      </c>
      <c r="J183">
        <v>7089269720</v>
      </c>
      <c r="K183" t="s">
        <v>146</v>
      </c>
      <c r="L183">
        <v>4</v>
      </c>
      <c r="M183">
        <v>7</v>
      </c>
      <c r="N183">
        <v>2</v>
      </c>
      <c r="O183">
        <v>13</v>
      </c>
      <c r="P183">
        <v>6</v>
      </c>
      <c r="Q183">
        <v>7</v>
      </c>
      <c r="R183">
        <v>5</v>
      </c>
      <c r="S183">
        <v>7</v>
      </c>
      <c r="T183">
        <v>4</v>
      </c>
      <c r="U183">
        <v>6</v>
      </c>
      <c r="V183">
        <v>3</v>
      </c>
      <c r="W183">
        <v>4</v>
      </c>
      <c r="X183">
        <v>2</v>
      </c>
      <c r="Y183">
        <v>3</v>
      </c>
      <c r="Z183" t="s">
        <v>290</v>
      </c>
      <c r="AA183" t="s">
        <v>290</v>
      </c>
      <c r="AB183" t="s">
        <v>290</v>
      </c>
      <c r="AC183" t="s">
        <v>290</v>
      </c>
      <c r="AD183" t="s">
        <v>290</v>
      </c>
      <c r="AE183" t="s">
        <v>290</v>
      </c>
      <c r="AF183" t="s">
        <v>290</v>
      </c>
      <c r="AG183" t="s">
        <v>290</v>
      </c>
      <c r="AH183" t="s">
        <v>290</v>
      </c>
      <c r="AI183" t="s">
        <v>290</v>
      </c>
      <c r="AJ183">
        <v>3</v>
      </c>
      <c r="AK183" t="s">
        <v>290</v>
      </c>
      <c r="AL183" t="s">
        <v>290</v>
      </c>
      <c r="AM183">
        <v>12</v>
      </c>
      <c r="AN183" t="s">
        <v>290</v>
      </c>
      <c r="AO183">
        <v>24</v>
      </c>
      <c r="AP183">
        <v>8</v>
      </c>
      <c r="AQ183">
        <v>21</v>
      </c>
      <c r="AR183">
        <v>26</v>
      </c>
      <c r="AS183">
        <v>0</v>
      </c>
      <c r="AT183">
        <v>0</v>
      </c>
      <c r="AU183">
        <v>4</v>
      </c>
      <c r="AV183">
        <v>47</v>
      </c>
      <c r="AW183">
        <v>41.657260000000001</v>
      </c>
      <c r="AX183">
        <v>-87.680049999999994</v>
      </c>
      <c r="AY183">
        <v>0.33</v>
      </c>
      <c r="AZ183" t="s">
        <v>16365</v>
      </c>
      <c r="BA183">
        <v>175</v>
      </c>
      <c r="BB183" t="s">
        <v>16366</v>
      </c>
      <c r="BE183" t="s">
        <v>1254</v>
      </c>
      <c r="BF183" t="s">
        <v>288</v>
      </c>
      <c r="BG183" t="s">
        <v>16493</v>
      </c>
      <c r="BH183">
        <v>60406</v>
      </c>
      <c r="BI183" t="s">
        <v>16346</v>
      </c>
      <c r="BJ183" t="s">
        <v>16363</v>
      </c>
    </row>
    <row r="184" spans="1:62">
      <c r="A184" t="s">
        <v>15535</v>
      </c>
      <c r="B184" t="s">
        <v>11282</v>
      </c>
      <c r="D184" t="s">
        <v>16810</v>
      </c>
      <c r="E184" t="s">
        <v>15781</v>
      </c>
      <c r="F184" t="s">
        <v>8281</v>
      </c>
      <c r="G184" t="s">
        <v>1272</v>
      </c>
      <c r="H184" t="s">
        <v>288</v>
      </c>
      <c r="I184">
        <v>60411</v>
      </c>
      <c r="J184">
        <v>7086726200</v>
      </c>
      <c r="K184" t="s">
        <v>146</v>
      </c>
      <c r="L184">
        <v>3</v>
      </c>
      <c r="M184">
        <v>9.5</v>
      </c>
      <c r="N184">
        <v>4</v>
      </c>
      <c r="O184">
        <v>16.5</v>
      </c>
      <c r="P184" t="s">
        <v>290</v>
      </c>
      <c r="Q184">
        <v>1</v>
      </c>
      <c r="R184">
        <v>3</v>
      </c>
      <c r="S184">
        <v>11</v>
      </c>
      <c r="T184">
        <v>4</v>
      </c>
      <c r="U184">
        <v>5</v>
      </c>
      <c r="V184">
        <v>7</v>
      </c>
      <c r="W184">
        <v>6</v>
      </c>
      <c r="X184">
        <v>9</v>
      </c>
      <c r="Y184">
        <v>9</v>
      </c>
      <c r="Z184" t="s">
        <v>290</v>
      </c>
      <c r="AA184" t="s">
        <v>290</v>
      </c>
      <c r="AB184" t="s">
        <v>290</v>
      </c>
      <c r="AC184" t="s">
        <v>290</v>
      </c>
      <c r="AD184">
        <v>2</v>
      </c>
      <c r="AE184" t="s">
        <v>290</v>
      </c>
      <c r="AF184" t="s">
        <v>290</v>
      </c>
      <c r="AG184" t="s">
        <v>290</v>
      </c>
      <c r="AH184" t="s">
        <v>290</v>
      </c>
      <c r="AI184" t="s">
        <v>290</v>
      </c>
      <c r="AJ184">
        <v>3</v>
      </c>
      <c r="AK184" t="s">
        <v>290</v>
      </c>
      <c r="AL184" t="s">
        <v>290</v>
      </c>
      <c r="AM184">
        <v>49</v>
      </c>
      <c r="AN184" t="s">
        <v>290</v>
      </c>
      <c r="AO184">
        <v>1</v>
      </c>
      <c r="AP184">
        <v>4</v>
      </c>
      <c r="AQ184">
        <v>35</v>
      </c>
      <c r="AR184">
        <v>22</v>
      </c>
      <c r="AS184">
        <v>0</v>
      </c>
      <c r="AT184">
        <v>0</v>
      </c>
      <c r="AU184">
        <v>0</v>
      </c>
      <c r="AV184">
        <v>57</v>
      </c>
      <c r="AW184">
        <v>41.513733999999999</v>
      </c>
      <c r="AX184">
        <v>-87.655635000000004</v>
      </c>
      <c r="AY184">
        <v>1</v>
      </c>
      <c r="AZ184" t="s">
        <v>16343</v>
      </c>
      <c r="BA184">
        <v>330</v>
      </c>
      <c r="BB184" t="s">
        <v>16812</v>
      </c>
      <c r="BE184" t="s">
        <v>1272</v>
      </c>
      <c r="BF184" t="s">
        <v>288</v>
      </c>
      <c r="BG184" t="s">
        <v>16493</v>
      </c>
      <c r="BH184">
        <v>60411</v>
      </c>
      <c r="BI184" t="s">
        <v>16346</v>
      </c>
      <c r="BJ184" t="s">
        <v>146</v>
      </c>
    </row>
    <row r="185" spans="1:62">
      <c r="A185" t="s">
        <v>1256</v>
      </c>
      <c r="B185" t="s">
        <v>1257</v>
      </c>
      <c r="D185" t="s">
        <v>1258</v>
      </c>
      <c r="E185" t="s">
        <v>1259</v>
      </c>
      <c r="F185" t="s">
        <v>1260</v>
      </c>
      <c r="G185" t="s">
        <v>1261</v>
      </c>
      <c r="H185" t="s">
        <v>288</v>
      </c>
      <c r="I185">
        <v>60473</v>
      </c>
      <c r="J185">
        <v>7089801040</v>
      </c>
      <c r="K185" t="s">
        <v>146</v>
      </c>
      <c r="L185">
        <v>3</v>
      </c>
      <c r="M185">
        <v>5</v>
      </c>
      <c r="N185">
        <v>0</v>
      </c>
      <c r="O185">
        <v>8</v>
      </c>
      <c r="P185" t="s">
        <v>290</v>
      </c>
      <c r="Q185" t="s">
        <v>290</v>
      </c>
      <c r="R185" t="s">
        <v>290</v>
      </c>
      <c r="S185" t="s">
        <v>290</v>
      </c>
      <c r="T185" t="s">
        <v>290</v>
      </c>
      <c r="U185" t="s">
        <v>290</v>
      </c>
      <c r="V185" t="s">
        <v>290</v>
      </c>
      <c r="W185" t="s">
        <v>290</v>
      </c>
      <c r="X185" t="s">
        <v>290</v>
      </c>
      <c r="Y185" t="s">
        <v>290</v>
      </c>
      <c r="Z185">
        <v>14</v>
      </c>
      <c r="AA185">
        <v>25</v>
      </c>
      <c r="AB185">
        <v>13</v>
      </c>
      <c r="AC185" t="s">
        <v>290</v>
      </c>
      <c r="AD185" t="s">
        <v>290</v>
      </c>
      <c r="AE185" t="s">
        <v>290</v>
      </c>
      <c r="AF185" t="s">
        <v>290</v>
      </c>
      <c r="AG185" t="s">
        <v>290</v>
      </c>
      <c r="AH185" t="s">
        <v>290</v>
      </c>
      <c r="AI185" t="s">
        <v>290</v>
      </c>
      <c r="AJ185">
        <v>3</v>
      </c>
      <c r="AK185" t="s">
        <v>290</v>
      </c>
      <c r="AL185" t="s">
        <v>290</v>
      </c>
      <c r="AM185">
        <v>41</v>
      </c>
      <c r="AN185" t="s">
        <v>290</v>
      </c>
      <c r="AO185">
        <v>7</v>
      </c>
      <c r="AP185">
        <v>1</v>
      </c>
      <c r="AQ185">
        <v>25</v>
      </c>
      <c r="AR185">
        <v>27</v>
      </c>
      <c r="AS185">
        <v>0</v>
      </c>
      <c r="AT185">
        <v>0</v>
      </c>
      <c r="AU185">
        <v>40</v>
      </c>
      <c r="AV185">
        <v>52</v>
      </c>
      <c r="AW185">
        <v>41.598030999999999</v>
      </c>
      <c r="AX185">
        <v>-87.605856000000003</v>
      </c>
      <c r="AY185">
        <v>1</v>
      </c>
      <c r="AZ185" t="s">
        <v>16343</v>
      </c>
      <c r="BA185">
        <v>16341</v>
      </c>
      <c r="BB185" t="s">
        <v>16816</v>
      </c>
      <c r="BE185" t="s">
        <v>1261</v>
      </c>
      <c r="BF185" t="s">
        <v>288</v>
      </c>
      <c r="BG185" t="s">
        <v>16493</v>
      </c>
      <c r="BH185">
        <v>60473</v>
      </c>
      <c r="BI185" t="s">
        <v>16346</v>
      </c>
      <c r="BJ185" t="s">
        <v>146</v>
      </c>
    </row>
    <row r="186" spans="1:62">
      <c r="A186" t="s">
        <v>4575</v>
      </c>
      <c r="B186" t="s">
        <v>4576</v>
      </c>
      <c r="C186" t="s">
        <v>314</v>
      </c>
      <c r="D186" t="s">
        <v>4577</v>
      </c>
      <c r="E186" t="s">
        <v>4578</v>
      </c>
      <c r="F186" t="s">
        <v>4579</v>
      </c>
      <c r="G186" t="s">
        <v>1370</v>
      </c>
      <c r="H186" t="s">
        <v>288</v>
      </c>
      <c r="I186">
        <v>60462</v>
      </c>
      <c r="J186">
        <v>7084301060</v>
      </c>
      <c r="K186" t="s">
        <v>146</v>
      </c>
      <c r="L186">
        <v>3</v>
      </c>
      <c r="M186">
        <v>1</v>
      </c>
      <c r="N186">
        <v>1</v>
      </c>
      <c r="O186">
        <v>5</v>
      </c>
      <c r="P186">
        <v>15</v>
      </c>
      <c r="Q186">
        <v>8</v>
      </c>
      <c r="R186" t="s">
        <v>290</v>
      </c>
      <c r="S186" t="s">
        <v>290</v>
      </c>
      <c r="T186" t="s">
        <v>290</v>
      </c>
      <c r="U186" t="s">
        <v>290</v>
      </c>
      <c r="V186" t="s">
        <v>290</v>
      </c>
      <c r="W186" t="s">
        <v>290</v>
      </c>
      <c r="X186" t="s">
        <v>290</v>
      </c>
      <c r="Y186" t="s">
        <v>290</v>
      </c>
      <c r="Z186" t="s">
        <v>290</v>
      </c>
      <c r="AA186" t="s">
        <v>290</v>
      </c>
      <c r="AB186" t="s">
        <v>290</v>
      </c>
      <c r="AC186" t="s">
        <v>290</v>
      </c>
      <c r="AD186" t="s">
        <v>290</v>
      </c>
      <c r="AE186" t="s">
        <v>290</v>
      </c>
      <c r="AF186" t="s">
        <v>290</v>
      </c>
      <c r="AG186" t="s">
        <v>290</v>
      </c>
      <c r="AH186" t="s">
        <v>290</v>
      </c>
      <c r="AI186" t="s">
        <v>290</v>
      </c>
      <c r="AJ186" t="s">
        <v>290</v>
      </c>
      <c r="AK186" t="s">
        <v>290</v>
      </c>
      <c r="AL186" t="s">
        <v>290</v>
      </c>
      <c r="AM186" t="s">
        <v>290</v>
      </c>
      <c r="AN186" t="s">
        <v>290</v>
      </c>
      <c r="AO186">
        <v>18</v>
      </c>
      <c r="AP186">
        <v>5</v>
      </c>
      <c r="AQ186">
        <v>17</v>
      </c>
      <c r="AR186">
        <v>6</v>
      </c>
      <c r="AS186">
        <v>0</v>
      </c>
      <c r="AT186">
        <v>0</v>
      </c>
      <c r="AU186">
        <v>4</v>
      </c>
      <c r="AV186">
        <v>23</v>
      </c>
      <c r="AW186">
        <v>41.608525999999998</v>
      </c>
      <c r="AX186">
        <v>-87.796237000000005</v>
      </c>
      <c r="AY186">
        <v>1</v>
      </c>
      <c r="AZ186" t="s">
        <v>16343</v>
      </c>
      <c r="BA186">
        <v>7249</v>
      </c>
      <c r="BB186" t="s">
        <v>16820</v>
      </c>
      <c r="BE186" t="s">
        <v>1370</v>
      </c>
      <c r="BF186" t="s">
        <v>288</v>
      </c>
      <c r="BG186" t="s">
        <v>16493</v>
      </c>
      <c r="BH186">
        <v>60462</v>
      </c>
      <c r="BI186" t="s">
        <v>16346</v>
      </c>
      <c r="BJ186" t="s">
        <v>146</v>
      </c>
    </row>
    <row r="187" spans="1:62">
      <c r="A187" t="s">
        <v>1268</v>
      </c>
      <c r="B187" t="s">
        <v>1269</v>
      </c>
      <c r="C187" t="s">
        <v>314</v>
      </c>
      <c r="D187" t="s">
        <v>731</v>
      </c>
      <c r="E187" t="s">
        <v>1270</v>
      </c>
      <c r="F187" t="s">
        <v>1271</v>
      </c>
      <c r="G187" t="s">
        <v>1272</v>
      </c>
      <c r="H187" t="s">
        <v>288</v>
      </c>
      <c r="I187">
        <v>60411</v>
      </c>
      <c r="J187">
        <v>7087557565</v>
      </c>
      <c r="K187" t="s">
        <v>146</v>
      </c>
      <c r="L187">
        <v>11</v>
      </c>
      <c r="M187">
        <v>92</v>
      </c>
      <c r="N187">
        <v>7</v>
      </c>
      <c r="O187">
        <v>110</v>
      </c>
      <c r="P187" t="s">
        <v>290</v>
      </c>
      <c r="Q187" t="s">
        <v>290</v>
      </c>
      <c r="R187" t="s">
        <v>290</v>
      </c>
      <c r="S187" t="s">
        <v>290</v>
      </c>
      <c r="T187" t="s">
        <v>290</v>
      </c>
      <c r="U187" t="s">
        <v>290</v>
      </c>
      <c r="V187" t="s">
        <v>290</v>
      </c>
      <c r="W187" t="s">
        <v>290</v>
      </c>
      <c r="X187" t="s">
        <v>290</v>
      </c>
      <c r="Y187" t="s">
        <v>290</v>
      </c>
      <c r="Z187">
        <v>217</v>
      </c>
      <c r="AA187">
        <v>228</v>
      </c>
      <c r="AB187">
        <v>223</v>
      </c>
      <c r="AC187">
        <v>234</v>
      </c>
      <c r="AD187" t="s">
        <v>290</v>
      </c>
      <c r="AE187" t="s">
        <v>290</v>
      </c>
      <c r="AF187" t="s">
        <v>290</v>
      </c>
      <c r="AG187" t="s">
        <v>290</v>
      </c>
      <c r="AH187" t="s">
        <v>290</v>
      </c>
      <c r="AI187" t="s">
        <v>290</v>
      </c>
      <c r="AJ187">
        <v>172</v>
      </c>
      <c r="AK187">
        <v>1</v>
      </c>
      <c r="AL187">
        <v>54</v>
      </c>
      <c r="AM187">
        <v>412</v>
      </c>
      <c r="AN187" t="s">
        <v>290</v>
      </c>
      <c r="AO187">
        <v>232</v>
      </c>
      <c r="AP187">
        <v>31</v>
      </c>
      <c r="AQ187">
        <v>457</v>
      </c>
      <c r="AR187">
        <v>445</v>
      </c>
      <c r="AS187">
        <v>105</v>
      </c>
      <c r="AT187">
        <v>110</v>
      </c>
      <c r="AU187">
        <v>200</v>
      </c>
      <c r="AV187">
        <v>902</v>
      </c>
      <c r="AW187">
        <v>41.519813999999997</v>
      </c>
      <c r="AX187">
        <v>-87.657596999999996</v>
      </c>
      <c r="AY187">
        <v>1</v>
      </c>
      <c r="AZ187" t="s">
        <v>16343</v>
      </c>
      <c r="BA187">
        <v>700</v>
      </c>
      <c r="BB187" t="s">
        <v>16635</v>
      </c>
      <c r="BE187" t="s">
        <v>1272</v>
      </c>
      <c r="BF187" t="s">
        <v>288</v>
      </c>
      <c r="BG187" t="s">
        <v>16493</v>
      </c>
      <c r="BH187">
        <v>60411</v>
      </c>
      <c r="BI187" t="s">
        <v>16346</v>
      </c>
      <c r="BJ187" t="s">
        <v>146</v>
      </c>
    </row>
    <row r="188" spans="1:62">
      <c r="A188" t="s">
        <v>1273</v>
      </c>
      <c r="B188" t="s">
        <v>1274</v>
      </c>
      <c r="D188" t="s">
        <v>1708</v>
      </c>
      <c r="E188" t="s">
        <v>16822</v>
      </c>
      <c r="F188" t="s">
        <v>1276</v>
      </c>
      <c r="G188" t="s">
        <v>1277</v>
      </c>
      <c r="H188" t="s">
        <v>288</v>
      </c>
      <c r="I188">
        <v>60459</v>
      </c>
      <c r="J188">
        <v>7084586900</v>
      </c>
      <c r="K188" t="s">
        <v>146</v>
      </c>
      <c r="L188">
        <v>9</v>
      </c>
      <c r="M188">
        <v>47</v>
      </c>
      <c r="N188">
        <v>23</v>
      </c>
      <c r="O188">
        <v>79</v>
      </c>
      <c r="P188" t="s">
        <v>290</v>
      </c>
      <c r="Q188" t="s">
        <v>290</v>
      </c>
      <c r="R188" t="s">
        <v>290</v>
      </c>
      <c r="S188" t="s">
        <v>290</v>
      </c>
      <c r="T188" t="s">
        <v>290</v>
      </c>
      <c r="U188" t="s">
        <v>290</v>
      </c>
      <c r="V188" t="s">
        <v>290</v>
      </c>
      <c r="W188" t="s">
        <v>290</v>
      </c>
      <c r="X188" t="s">
        <v>290</v>
      </c>
      <c r="Y188" t="s">
        <v>290</v>
      </c>
      <c r="Z188">
        <v>237</v>
      </c>
      <c r="AA188">
        <v>238</v>
      </c>
      <c r="AB188">
        <v>195</v>
      </c>
      <c r="AC188">
        <v>108</v>
      </c>
      <c r="AD188" t="s">
        <v>290</v>
      </c>
      <c r="AE188" t="s">
        <v>290</v>
      </c>
      <c r="AF188" t="s">
        <v>290</v>
      </c>
      <c r="AG188" t="s">
        <v>290</v>
      </c>
      <c r="AH188" t="s">
        <v>290</v>
      </c>
      <c r="AI188" t="s">
        <v>290</v>
      </c>
      <c r="AJ188">
        <v>298</v>
      </c>
      <c r="AK188">
        <v>2</v>
      </c>
      <c r="AL188">
        <v>10</v>
      </c>
      <c r="AM188">
        <v>54</v>
      </c>
      <c r="AN188" t="s">
        <v>290</v>
      </c>
      <c r="AO188">
        <v>359</v>
      </c>
      <c r="AP188">
        <v>55</v>
      </c>
      <c r="AQ188">
        <v>269</v>
      </c>
      <c r="AR188">
        <v>509</v>
      </c>
      <c r="AS188">
        <v>55</v>
      </c>
      <c r="AT188">
        <v>133</v>
      </c>
      <c r="AU188">
        <v>143</v>
      </c>
      <c r="AV188">
        <v>778</v>
      </c>
      <c r="AW188">
        <v>41.752648999999998</v>
      </c>
      <c r="AX188">
        <v>-87.760202000000007</v>
      </c>
      <c r="AY188">
        <v>1</v>
      </c>
      <c r="AZ188" t="s">
        <v>16360</v>
      </c>
      <c r="BA188">
        <v>5556</v>
      </c>
      <c r="BB188" t="s">
        <v>16824</v>
      </c>
      <c r="BE188" t="s">
        <v>1277</v>
      </c>
      <c r="BF188" t="s">
        <v>288</v>
      </c>
      <c r="BG188" t="s">
        <v>16493</v>
      </c>
      <c r="BH188">
        <v>60459</v>
      </c>
      <c r="BI188" t="s">
        <v>16346</v>
      </c>
      <c r="BJ188" t="s">
        <v>16363</v>
      </c>
    </row>
    <row r="189" spans="1:62">
      <c r="A189" t="s">
        <v>1279</v>
      </c>
      <c r="B189" t="s">
        <v>1280</v>
      </c>
      <c r="C189" t="s">
        <v>314</v>
      </c>
      <c r="D189" t="s">
        <v>839</v>
      </c>
      <c r="E189" t="s">
        <v>1281</v>
      </c>
      <c r="F189" t="s">
        <v>1282</v>
      </c>
      <c r="G189" t="s">
        <v>1283</v>
      </c>
      <c r="H189" t="s">
        <v>288</v>
      </c>
      <c r="I189">
        <v>60478</v>
      </c>
      <c r="J189">
        <v>7087997491</v>
      </c>
      <c r="K189" t="s">
        <v>146</v>
      </c>
      <c r="L189">
        <v>2</v>
      </c>
      <c r="M189">
        <v>7</v>
      </c>
      <c r="N189">
        <v>3</v>
      </c>
      <c r="O189">
        <v>12</v>
      </c>
      <c r="P189">
        <v>2</v>
      </c>
      <c r="Q189">
        <v>5</v>
      </c>
      <c r="R189">
        <v>3</v>
      </c>
      <c r="S189">
        <v>5</v>
      </c>
      <c r="T189">
        <v>2</v>
      </c>
      <c r="U189">
        <v>9</v>
      </c>
      <c r="V189">
        <v>8</v>
      </c>
      <c r="W189">
        <v>6</v>
      </c>
      <c r="X189">
        <v>5</v>
      </c>
      <c r="Y189">
        <v>10</v>
      </c>
      <c r="Z189" t="s">
        <v>290</v>
      </c>
      <c r="AA189" t="s">
        <v>290</v>
      </c>
      <c r="AB189" t="s">
        <v>290</v>
      </c>
      <c r="AC189" t="s">
        <v>290</v>
      </c>
      <c r="AD189" t="s">
        <v>290</v>
      </c>
      <c r="AE189" t="s">
        <v>290</v>
      </c>
      <c r="AF189" t="s">
        <v>290</v>
      </c>
      <c r="AG189" t="s">
        <v>290</v>
      </c>
      <c r="AH189" t="s">
        <v>290</v>
      </c>
      <c r="AI189" t="s">
        <v>290</v>
      </c>
      <c r="AJ189">
        <v>3</v>
      </c>
      <c r="AK189">
        <v>1</v>
      </c>
      <c r="AL189" t="s">
        <v>290</v>
      </c>
      <c r="AM189">
        <v>50</v>
      </c>
      <c r="AN189" t="s">
        <v>290</v>
      </c>
      <c r="AO189">
        <v>1</v>
      </c>
      <c r="AP189" t="s">
        <v>290</v>
      </c>
      <c r="AQ189">
        <v>18</v>
      </c>
      <c r="AR189">
        <v>37</v>
      </c>
      <c r="AS189">
        <v>0</v>
      </c>
      <c r="AT189">
        <v>0</v>
      </c>
      <c r="AU189">
        <v>0</v>
      </c>
      <c r="AV189">
        <v>55</v>
      </c>
      <c r="AW189">
        <v>41.55697</v>
      </c>
      <c r="AX189">
        <v>-87.719210000000004</v>
      </c>
      <c r="AY189">
        <v>1</v>
      </c>
      <c r="AZ189" t="s">
        <v>16360</v>
      </c>
      <c r="BA189">
        <v>4231</v>
      </c>
      <c r="BB189" t="s">
        <v>16826</v>
      </c>
      <c r="BE189" t="s">
        <v>1283</v>
      </c>
      <c r="BF189" t="s">
        <v>288</v>
      </c>
      <c r="BG189" t="s">
        <v>16493</v>
      </c>
      <c r="BH189">
        <v>60478</v>
      </c>
      <c r="BI189" t="s">
        <v>16346</v>
      </c>
      <c r="BJ189" t="s">
        <v>16363</v>
      </c>
    </row>
    <row r="190" spans="1:62">
      <c r="A190" t="s">
        <v>1285</v>
      </c>
      <c r="B190" t="s">
        <v>1286</v>
      </c>
      <c r="C190" t="s">
        <v>314</v>
      </c>
      <c r="D190" t="s">
        <v>1287</v>
      </c>
      <c r="E190" t="s">
        <v>143</v>
      </c>
      <c r="F190" t="s">
        <v>1288</v>
      </c>
      <c r="G190" t="s">
        <v>1289</v>
      </c>
      <c r="H190" t="s">
        <v>288</v>
      </c>
      <c r="I190">
        <v>60477</v>
      </c>
      <c r="J190">
        <v>7085323529</v>
      </c>
      <c r="K190" t="s">
        <v>146</v>
      </c>
      <c r="L190">
        <v>3</v>
      </c>
      <c r="M190">
        <v>15</v>
      </c>
      <c r="N190">
        <v>7</v>
      </c>
      <c r="O190">
        <v>25</v>
      </c>
      <c r="P190">
        <v>20</v>
      </c>
      <c r="Q190">
        <v>16</v>
      </c>
      <c r="R190">
        <v>21</v>
      </c>
      <c r="S190">
        <v>20</v>
      </c>
      <c r="T190">
        <v>18</v>
      </c>
      <c r="U190">
        <v>14</v>
      </c>
      <c r="V190">
        <v>22</v>
      </c>
      <c r="W190">
        <v>23</v>
      </c>
      <c r="X190">
        <v>19</v>
      </c>
      <c r="Y190">
        <v>21</v>
      </c>
      <c r="Z190" t="s">
        <v>290</v>
      </c>
      <c r="AA190" t="s">
        <v>290</v>
      </c>
      <c r="AB190" t="s">
        <v>290</v>
      </c>
      <c r="AC190" t="s">
        <v>290</v>
      </c>
      <c r="AD190" t="s">
        <v>290</v>
      </c>
      <c r="AE190" t="s">
        <v>290</v>
      </c>
      <c r="AF190" t="s">
        <v>290</v>
      </c>
      <c r="AG190" t="s">
        <v>290</v>
      </c>
      <c r="AH190">
        <v>6</v>
      </c>
      <c r="AI190" t="s">
        <v>290</v>
      </c>
      <c r="AJ190">
        <v>2</v>
      </c>
      <c r="AK190" t="s">
        <v>290</v>
      </c>
      <c r="AL190" t="s">
        <v>290</v>
      </c>
      <c r="AM190">
        <v>58</v>
      </c>
      <c r="AN190" t="s">
        <v>290</v>
      </c>
      <c r="AO190">
        <v>120</v>
      </c>
      <c r="AP190">
        <v>20</v>
      </c>
      <c r="AQ190">
        <v>115</v>
      </c>
      <c r="AR190">
        <v>85</v>
      </c>
      <c r="AS190">
        <v>0</v>
      </c>
      <c r="AT190">
        <v>0</v>
      </c>
      <c r="AU190">
        <v>0</v>
      </c>
      <c r="AV190">
        <v>200</v>
      </c>
      <c r="AW190">
        <v>41.603448999999998</v>
      </c>
      <c r="AX190">
        <v>-87.787756999999999</v>
      </c>
      <c r="AY190">
        <v>1</v>
      </c>
      <c r="AZ190" t="s">
        <v>16343</v>
      </c>
      <c r="BA190">
        <v>6850</v>
      </c>
      <c r="BB190" t="s">
        <v>16830</v>
      </c>
      <c r="BE190" t="s">
        <v>1289</v>
      </c>
      <c r="BF190" t="s">
        <v>288</v>
      </c>
      <c r="BG190" t="s">
        <v>16493</v>
      </c>
      <c r="BH190">
        <v>60477</v>
      </c>
      <c r="BI190" t="s">
        <v>16346</v>
      </c>
      <c r="BJ190" t="s">
        <v>146</v>
      </c>
    </row>
    <row r="191" spans="1:62">
      <c r="A191" t="s">
        <v>4589</v>
      </c>
      <c r="B191" t="s">
        <v>4590</v>
      </c>
      <c r="D191" t="s">
        <v>18554</v>
      </c>
      <c r="E191" t="s">
        <v>4591</v>
      </c>
      <c r="F191" t="s">
        <v>5460</v>
      </c>
      <c r="G191" t="s">
        <v>1261</v>
      </c>
      <c r="H191" t="s">
        <v>288</v>
      </c>
      <c r="I191">
        <v>60473</v>
      </c>
      <c r="J191">
        <v>7083317337</v>
      </c>
      <c r="K191" t="s">
        <v>146</v>
      </c>
      <c r="L191">
        <v>1</v>
      </c>
      <c r="M191">
        <v>4</v>
      </c>
      <c r="N191">
        <v>0</v>
      </c>
      <c r="O191">
        <v>5</v>
      </c>
      <c r="P191">
        <v>7</v>
      </c>
      <c r="Q191">
        <v>5</v>
      </c>
      <c r="R191">
        <v>2</v>
      </c>
      <c r="S191">
        <v>3</v>
      </c>
      <c r="T191">
        <v>2</v>
      </c>
      <c r="U191">
        <v>1</v>
      </c>
      <c r="V191">
        <v>1</v>
      </c>
      <c r="W191" t="s">
        <v>290</v>
      </c>
      <c r="X191">
        <v>1</v>
      </c>
      <c r="Y191">
        <v>1</v>
      </c>
      <c r="Z191" t="s">
        <v>290</v>
      </c>
      <c r="AA191" t="s">
        <v>290</v>
      </c>
      <c r="AB191" t="s">
        <v>290</v>
      </c>
      <c r="AC191" t="s">
        <v>290</v>
      </c>
      <c r="AD191" t="s">
        <v>290</v>
      </c>
      <c r="AE191" t="s">
        <v>290</v>
      </c>
      <c r="AF191" t="s">
        <v>290</v>
      </c>
      <c r="AG191" t="s">
        <v>290</v>
      </c>
      <c r="AH191" t="s">
        <v>290</v>
      </c>
      <c r="AI191" t="s">
        <v>290</v>
      </c>
      <c r="AJ191">
        <v>1</v>
      </c>
      <c r="AK191" t="s">
        <v>290</v>
      </c>
      <c r="AL191" t="s">
        <v>290</v>
      </c>
      <c r="AM191">
        <v>20</v>
      </c>
      <c r="AN191" t="s">
        <v>290</v>
      </c>
      <c r="AO191" t="s">
        <v>290</v>
      </c>
      <c r="AP191">
        <v>2</v>
      </c>
      <c r="AQ191">
        <v>13</v>
      </c>
      <c r="AR191">
        <v>10</v>
      </c>
      <c r="AS191">
        <v>0</v>
      </c>
      <c r="AT191">
        <v>0</v>
      </c>
      <c r="AU191">
        <v>15</v>
      </c>
      <c r="AV191">
        <v>23</v>
      </c>
      <c r="AW191">
        <v>41.60087</v>
      </c>
      <c r="AX191">
        <v>-87.606989999999996</v>
      </c>
      <c r="AY191">
        <v>0.33</v>
      </c>
      <c r="AZ191" t="s">
        <v>16365</v>
      </c>
      <c r="BA191">
        <v>413</v>
      </c>
      <c r="BB191" t="s">
        <v>16366</v>
      </c>
      <c r="BE191" t="s">
        <v>1261</v>
      </c>
      <c r="BF191" t="s">
        <v>288</v>
      </c>
      <c r="BG191" t="s">
        <v>16493</v>
      </c>
      <c r="BH191">
        <v>60473</v>
      </c>
      <c r="BI191" t="s">
        <v>16346</v>
      </c>
      <c r="BJ191" t="s">
        <v>16363</v>
      </c>
    </row>
    <row r="192" spans="1:62">
      <c r="A192" t="s">
        <v>1291</v>
      </c>
      <c r="B192" t="s">
        <v>1292</v>
      </c>
      <c r="C192" t="s">
        <v>314</v>
      </c>
      <c r="D192" t="s">
        <v>1293</v>
      </c>
      <c r="E192" t="s">
        <v>1294</v>
      </c>
      <c r="F192" t="s">
        <v>1295</v>
      </c>
      <c r="G192" t="s">
        <v>1296</v>
      </c>
      <c r="H192" t="s">
        <v>288</v>
      </c>
      <c r="I192">
        <v>60453</v>
      </c>
      <c r="J192">
        <v>7086368550</v>
      </c>
      <c r="K192" t="s">
        <v>146</v>
      </c>
      <c r="L192">
        <v>1</v>
      </c>
      <c r="M192">
        <v>16.3</v>
      </c>
      <c r="N192">
        <v>3.6</v>
      </c>
      <c r="O192">
        <v>20.9</v>
      </c>
      <c r="P192">
        <v>18</v>
      </c>
      <c r="Q192">
        <v>14</v>
      </c>
      <c r="R192">
        <v>20</v>
      </c>
      <c r="S192">
        <v>13</v>
      </c>
      <c r="T192">
        <v>14</v>
      </c>
      <c r="U192">
        <v>22</v>
      </c>
      <c r="V192">
        <v>12</v>
      </c>
      <c r="W192">
        <v>18</v>
      </c>
      <c r="X192">
        <v>24</v>
      </c>
      <c r="Y192">
        <v>27</v>
      </c>
      <c r="Z192" t="s">
        <v>290</v>
      </c>
      <c r="AA192" t="s">
        <v>290</v>
      </c>
      <c r="AB192" t="s">
        <v>290</v>
      </c>
      <c r="AC192" t="s">
        <v>290</v>
      </c>
      <c r="AD192" t="s">
        <v>290</v>
      </c>
      <c r="AE192" t="s">
        <v>290</v>
      </c>
      <c r="AF192" t="s">
        <v>290</v>
      </c>
      <c r="AG192" t="s">
        <v>290</v>
      </c>
      <c r="AH192" t="s">
        <v>290</v>
      </c>
      <c r="AI192" t="s">
        <v>290</v>
      </c>
      <c r="AJ192">
        <v>24</v>
      </c>
      <c r="AK192" t="s">
        <v>290</v>
      </c>
      <c r="AL192">
        <v>2</v>
      </c>
      <c r="AM192">
        <v>48</v>
      </c>
      <c r="AN192" t="s">
        <v>290</v>
      </c>
      <c r="AO192">
        <v>106</v>
      </c>
      <c r="AP192">
        <v>2</v>
      </c>
      <c r="AQ192">
        <v>94</v>
      </c>
      <c r="AR192">
        <v>88</v>
      </c>
      <c r="AS192">
        <v>0</v>
      </c>
      <c r="AT192">
        <v>0</v>
      </c>
      <c r="AU192">
        <v>10</v>
      </c>
      <c r="AV192">
        <v>182</v>
      </c>
      <c r="AW192">
        <v>41.708680000000001</v>
      </c>
      <c r="AX192">
        <v>-87.760060999999993</v>
      </c>
      <c r="AY192">
        <v>1</v>
      </c>
      <c r="AZ192" t="s">
        <v>16360</v>
      </c>
      <c r="BA192">
        <v>10110</v>
      </c>
      <c r="BB192" t="s">
        <v>16832</v>
      </c>
      <c r="BE192" t="s">
        <v>1296</v>
      </c>
      <c r="BF192" t="s">
        <v>288</v>
      </c>
      <c r="BG192" t="s">
        <v>16493</v>
      </c>
      <c r="BH192">
        <v>60453</v>
      </c>
      <c r="BI192" t="s">
        <v>16346</v>
      </c>
      <c r="BJ192" t="s">
        <v>16363</v>
      </c>
    </row>
    <row r="193" spans="1:62">
      <c r="A193" t="s">
        <v>1298</v>
      </c>
      <c r="B193" t="s">
        <v>1299</v>
      </c>
      <c r="D193" t="s">
        <v>359</v>
      </c>
      <c r="E193" t="s">
        <v>1300</v>
      </c>
      <c r="F193" t="s">
        <v>1301</v>
      </c>
      <c r="G193" t="s">
        <v>1261</v>
      </c>
      <c r="H193" t="s">
        <v>288</v>
      </c>
      <c r="I193">
        <v>60473</v>
      </c>
      <c r="J193">
        <v>7083315027</v>
      </c>
      <c r="K193" t="s">
        <v>146</v>
      </c>
      <c r="L193">
        <v>4.8</v>
      </c>
      <c r="M193">
        <v>14.6</v>
      </c>
      <c r="N193">
        <v>5.0999999999999996</v>
      </c>
      <c r="O193">
        <v>24.5</v>
      </c>
      <c r="P193">
        <v>7</v>
      </c>
      <c r="Q193">
        <v>12</v>
      </c>
      <c r="R193">
        <v>16</v>
      </c>
      <c r="S193">
        <v>22</v>
      </c>
      <c r="T193">
        <v>22</v>
      </c>
      <c r="U193">
        <v>14</v>
      </c>
      <c r="V193">
        <v>23</v>
      </c>
      <c r="W193">
        <v>16</v>
      </c>
      <c r="X193">
        <v>20</v>
      </c>
      <c r="Y193">
        <v>19</v>
      </c>
      <c r="Z193" t="s">
        <v>290</v>
      </c>
      <c r="AA193" t="s">
        <v>290</v>
      </c>
      <c r="AB193" t="s">
        <v>290</v>
      </c>
      <c r="AC193" t="s">
        <v>290</v>
      </c>
      <c r="AD193" t="s">
        <v>290</v>
      </c>
      <c r="AE193" t="s">
        <v>290</v>
      </c>
      <c r="AF193" t="s">
        <v>290</v>
      </c>
      <c r="AG193" t="s">
        <v>290</v>
      </c>
      <c r="AH193">
        <v>13</v>
      </c>
      <c r="AI193" t="s">
        <v>290</v>
      </c>
      <c r="AJ193">
        <v>2</v>
      </c>
      <c r="AK193" t="s">
        <v>290</v>
      </c>
      <c r="AL193">
        <v>1</v>
      </c>
      <c r="AM193">
        <v>134</v>
      </c>
      <c r="AN193" t="s">
        <v>290</v>
      </c>
      <c r="AO193">
        <v>32</v>
      </c>
      <c r="AP193">
        <v>15</v>
      </c>
      <c r="AQ193">
        <v>86</v>
      </c>
      <c r="AR193">
        <v>98</v>
      </c>
      <c r="AS193">
        <v>0</v>
      </c>
      <c r="AT193">
        <v>0</v>
      </c>
      <c r="AU193">
        <v>29</v>
      </c>
      <c r="AV193">
        <v>184</v>
      </c>
      <c r="AW193">
        <v>41.602049000000001</v>
      </c>
      <c r="AX193">
        <v>-87.603421999999995</v>
      </c>
      <c r="AY193">
        <v>1</v>
      </c>
      <c r="AZ193" t="s">
        <v>16343</v>
      </c>
      <c r="BA193">
        <v>528</v>
      </c>
      <c r="BB193" t="s">
        <v>16834</v>
      </c>
      <c r="BE193" t="s">
        <v>1261</v>
      </c>
      <c r="BF193" t="s">
        <v>288</v>
      </c>
      <c r="BG193" t="s">
        <v>16493</v>
      </c>
      <c r="BH193">
        <v>60473</v>
      </c>
      <c r="BI193" t="s">
        <v>16346</v>
      </c>
      <c r="BJ193" t="s">
        <v>146</v>
      </c>
    </row>
    <row r="194" spans="1:62">
      <c r="A194" t="s">
        <v>1302</v>
      </c>
      <c r="B194" t="s">
        <v>1303</v>
      </c>
      <c r="D194" t="s">
        <v>1304</v>
      </c>
      <c r="E194" t="s">
        <v>1305</v>
      </c>
      <c r="F194" t="s">
        <v>1306</v>
      </c>
      <c r="G194" t="s">
        <v>1307</v>
      </c>
      <c r="H194" t="s">
        <v>288</v>
      </c>
      <c r="I194">
        <v>60438</v>
      </c>
      <c r="J194">
        <v>7084741700</v>
      </c>
      <c r="K194" t="s">
        <v>146</v>
      </c>
      <c r="L194">
        <v>3.2</v>
      </c>
      <c r="M194">
        <v>20.6</v>
      </c>
      <c r="N194">
        <v>3.8</v>
      </c>
      <c r="O194">
        <v>27.6</v>
      </c>
      <c r="P194">
        <v>14</v>
      </c>
      <c r="Q194">
        <v>17</v>
      </c>
      <c r="R194">
        <v>18</v>
      </c>
      <c r="S194">
        <v>19</v>
      </c>
      <c r="T194">
        <v>19</v>
      </c>
      <c r="U194">
        <v>19</v>
      </c>
      <c r="V194">
        <v>11</v>
      </c>
      <c r="W194">
        <v>16</v>
      </c>
      <c r="X194">
        <v>14</v>
      </c>
      <c r="Y194">
        <v>19</v>
      </c>
      <c r="Z194" t="s">
        <v>290</v>
      </c>
      <c r="AA194" t="s">
        <v>290</v>
      </c>
      <c r="AB194" t="s">
        <v>290</v>
      </c>
      <c r="AC194" t="s">
        <v>290</v>
      </c>
      <c r="AD194" t="s">
        <v>290</v>
      </c>
      <c r="AE194" t="s">
        <v>290</v>
      </c>
      <c r="AF194" t="s">
        <v>290</v>
      </c>
      <c r="AG194" t="s">
        <v>290</v>
      </c>
      <c r="AH194">
        <v>9</v>
      </c>
      <c r="AI194" t="s">
        <v>290</v>
      </c>
      <c r="AJ194">
        <v>16</v>
      </c>
      <c r="AK194">
        <v>4</v>
      </c>
      <c r="AL194">
        <v>1</v>
      </c>
      <c r="AM194">
        <v>41</v>
      </c>
      <c r="AN194" t="s">
        <v>290</v>
      </c>
      <c r="AO194">
        <v>109</v>
      </c>
      <c r="AP194">
        <v>4</v>
      </c>
      <c r="AQ194">
        <v>100</v>
      </c>
      <c r="AR194">
        <v>75</v>
      </c>
      <c r="AS194">
        <v>0</v>
      </c>
      <c r="AT194">
        <v>0</v>
      </c>
      <c r="AU194">
        <v>22</v>
      </c>
      <c r="AV194">
        <v>175</v>
      </c>
      <c r="AW194">
        <v>41.566592</v>
      </c>
      <c r="AX194">
        <v>-87.527762999999993</v>
      </c>
      <c r="AY194">
        <v>1</v>
      </c>
      <c r="AZ194" t="s">
        <v>16343</v>
      </c>
      <c r="BA194">
        <v>3660</v>
      </c>
      <c r="BB194" t="s">
        <v>16837</v>
      </c>
      <c r="BE194" t="s">
        <v>1307</v>
      </c>
      <c r="BF194" t="s">
        <v>288</v>
      </c>
      <c r="BG194" t="s">
        <v>16493</v>
      </c>
      <c r="BH194">
        <v>60438</v>
      </c>
      <c r="BI194" t="s">
        <v>16346</v>
      </c>
      <c r="BJ194" t="s">
        <v>146</v>
      </c>
    </row>
    <row r="195" spans="1:62">
      <c r="A195" t="s">
        <v>1309</v>
      </c>
      <c r="B195" t="s">
        <v>1310</v>
      </c>
      <c r="C195" t="s">
        <v>283</v>
      </c>
      <c r="D195" t="s">
        <v>861</v>
      </c>
      <c r="E195" t="s">
        <v>1311</v>
      </c>
      <c r="F195" t="s">
        <v>1312</v>
      </c>
      <c r="G195" t="s">
        <v>1261</v>
      </c>
      <c r="H195" t="s">
        <v>288</v>
      </c>
      <c r="I195">
        <v>60473</v>
      </c>
      <c r="J195">
        <v>7083335471</v>
      </c>
      <c r="K195" t="s">
        <v>146</v>
      </c>
      <c r="L195">
        <v>3</v>
      </c>
      <c r="M195">
        <v>18.5</v>
      </c>
      <c r="N195">
        <v>5</v>
      </c>
      <c r="O195">
        <v>26.5</v>
      </c>
      <c r="P195" t="s">
        <v>290</v>
      </c>
      <c r="Q195">
        <v>22</v>
      </c>
      <c r="R195">
        <v>26</v>
      </c>
      <c r="S195">
        <v>28</v>
      </c>
      <c r="T195">
        <v>32</v>
      </c>
      <c r="U195">
        <v>21</v>
      </c>
      <c r="V195">
        <v>24</v>
      </c>
      <c r="W195">
        <v>26</v>
      </c>
      <c r="X195">
        <v>24</v>
      </c>
      <c r="Y195">
        <v>36</v>
      </c>
      <c r="Z195" t="s">
        <v>290</v>
      </c>
      <c r="AA195" t="s">
        <v>290</v>
      </c>
      <c r="AB195" t="s">
        <v>290</v>
      </c>
      <c r="AC195" t="s">
        <v>290</v>
      </c>
      <c r="AD195" t="s">
        <v>290</v>
      </c>
      <c r="AE195" t="s">
        <v>290</v>
      </c>
      <c r="AF195" t="s">
        <v>290</v>
      </c>
      <c r="AG195" t="s">
        <v>290</v>
      </c>
      <c r="AH195" t="s">
        <v>290</v>
      </c>
      <c r="AI195" t="s">
        <v>290</v>
      </c>
      <c r="AJ195">
        <v>5</v>
      </c>
      <c r="AK195" t="s">
        <v>290</v>
      </c>
      <c r="AL195" t="s">
        <v>290</v>
      </c>
      <c r="AM195">
        <v>227</v>
      </c>
      <c r="AN195" t="s">
        <v>290</v>
      </c>
      <c r="AO195">
        <v>1</v>
      </c>
      <c r="AP195">
        <v>6</v>
      </c>
      <c r="AQ195">
        <v>130</v>
      </c>
      <c r="AR195">
        <v>109</v>
      </c>
      <c r="AS195">
        <v>0</v>
      </c>
      <c r="AT195">
        <v>0</v>
      </c>
      <c r="AU195">
        <v>54</v>
      </c>
      <c r="AV195">
        <v>239</v>
      </c>
      <c r="AW195">
        <v>41.598920999999997</v>
      </c>
      <c r="AX195">
        <v>-87.617576999999997</v>
      </c>
      <c r="AY195">
        <v>1</v>
      </c>
      <c r="AZ195" t="s">
        <v>16343</v>
      </c>
      <c r="BA195">
        <v>16300</v>
      </c>
      <c r="BB195" t="s">
        <v>16839</v>
      </c>
      <c r="BE195" t="s">
        <v>1261</v>
      </c>
      <c r="BF195" t="s">
        <v>288</v>
      </c>
      <c r="BG195" t="s">
        <v>16493</v>
      </c>
      <c r="BH195">
        <v>60473</v>
      </c>
      <c r="BI195" t="s">
        <v>16346</v>
      </c>
      <c r="BJ195" t="s">
        <v>146</v>
      </c>
    </row>
    <row r="196" spans="1:62">
      <c r="A196" t="s">
        <v>1313</v>
      </c>
      <c r="B196" t="s">
        <v>1314</v>
      </c>
      <c r="C196" t="s">
        <v>353</v>
      </c>
      <c r="D196" t="s">
        <v>1315</v>
      </c>
      <c r="E196" t="s">
        <v>1316</v>
      </c>
      <c r="F196" t="s">
        <v>1317</v>
      </c>
      <c r="G196" t="s">
        <v>1307</v>
      </c>
      <c r="H196" t="s">
        <v>288</v>
      </c>
      <c r="I196">
        <v>60438</v>
      </c>
      <c r="J196">
        <v>7084182800</v>
      </c>
      <c r="K196" t="s">
        <v>146</v>
      </c>
      <c r="L196">
        <v>4</v>
      </c>
      <c r="M196">
        <v>67</v>
      </c>
      <c r="N196">
        <v>37</v>
      </c>
      <c r="O196">
        <v>108</v>
      </c>
      <c r="P196" t="s">
        <v>290</v>
      </c>
      <c r="Q196" t="s">
        <v>290</v>
      </c>
      <c r="R196" t="s">
        <v>290</v>
      </c>
      <c r="S196" t="s">
        <v>290</v>
      </c>
      <c r="T196" t="s">
        <v>290</v>
      </c>
      <c r="U196" t="s">
        <v>290</v>
      </c>
      <c r="V196" t="s">
        <v>290</v>
      </c>
      <c r="W196">
        <v>101</v>
      </c>
      <c r="X196">
        <v>115</v>
      </c>
      <c r="Y196">
        <v>134</v>
      </c>
      <c r="Z196">
        <v>328</v>
      </c>
      <c r="AA196">
        <v>193</v>
      </c>
      <c r="AB196">
        <v>205</v>
      </c>
      <c r="AC196">
        <v>424</v>
      </c>
      <c r="AD196" t="s">
        <v>290</v>
      </c>
      <c r="AE196" t="s">
        <v>290</v>
      </c>
      <c r="AF196" t="s">
        <v>290</v>
      </c>
      <c r="AG196" t="s">
        <v>290</v>
      </c>
      <c r="AH196" t="s">
        <v>290</v>
      </c>
      <c r="AI196" t="s">
        <v>290</v>
      </c>
      <c r="AJ196">
        <v>158</v>
      </c>
      <c r="AK196">
        <v>3</v>
      </c>
      <c r="AL196">
        <v>68</v>
      </c>
      <c r="AM196">
        <v>127</v>
      </c>
      <c r="AN196">
        <v>11</v>
      </c>
      <c r="AO196">
        <v>876</v>
      </c>
      <c r="AP196">
        <v>257</v>
      </c>
      <c r="AQ196">
        <v>801</v>
      </c>
      <c r="AR196">
        <v>699</v>
      </c>
      <c r="AS196">
        <v>535</v>
      </c>
      <c r="AT196">
        <v>235</v>
      </c>
      <c r="AU196">
        <v>0</v>
      </c>
      <c r="AV196">
        <v>1500</v>
      </c>
      <c r="AW196">
        <v>41.587052</v>
      </c>
      <c r="AX196">
        <v>-87.563322999999997</v>
      </c>
      <c r="AY196">
        <v>0.8</v>
      </c>
      <c r="AZ196" t="s">
        <v>16343</v>
      </c>
      <c r="BA196">
        <v>2200</v>
      </c>
      <c r="BB196" t="s">
        <v>16841</v>
      </c>
      <c r="BE196" t="s">
        <v>1307</v>
      </c>
      <c r="BF196" t="s">
        <v>288</v>
      </c>
      <c r="BG196" t="s">
        <v>16493</v>
      </c>
      <c r="BH196">
        <v>60438</v>
      </c>
      <c r="BI196" t="s">
        <v>16346</v>
      </c>
      <c r="BJ196" t="s">
        <v>146</v>
      </c>
    </row>
    <row r="197" spans="1:62">
      <c r="A197" t="s">
        <v>1318</v>
      </c>
      <c r="B197" t="s">
        <v>1319</v>
      </c>
      <c r="C197" t="s">
        <v>418</v>
      </c>
      <c r="D197" t="s">
        <v>2451</v>
      </c>
      <c r="E197" t="s">
        <v>16846</v>
      </c>
      <c r="F197" t="s">
        <v>1322</v>
      </c>
      <c r="G197" t="s">
        <v>1254</v>
      </c>
      <c r="H197" t="s">
        <v>288</v>
      </c>
      <c r="I197">
        <v>60406</v>
      </c>
      <c r="J197">
        <v>7083852016</v>
      </c>
      <c r="K197" t="s">
        <v>146</v>
      </c>
      <c r="L197">
        <v>2</v>
      </c>
      <c r="M197">
        <v>13</v>
      </c>
      <c r="N197">
        <v>6</v>
      </c>
      <c r="O197">
        <v>21</v>
      </c>
      <c r="P197">
        <v>13</v>
      </c>
      <c r="Q197">
        <v>9</v>
      </c>
      <c r="R197">
        <v>21</v>
      </c>
      <c r="S197">
        <v>20</v>
      </c>
      <c r="T197">
        <v>11</v>
      </c>
      <c r="U197">
        <v>19</v>
      </c>
      <c r="V197">
        <v>16</v>
      </c>
      <c r="W197">
        <v>19</v>
      </c>
      <c r="X197">
        <v>17</v>
      </c>
      <c r="Y197">
        <v>16</v>
      </c>
      <c r="Z197" t="s">
        <v>290</v>
      </c>
      <c r="AA197" t="s">
        <v>290</v>
      </c>
      <c r="AB197" t="s">
        <v>290</v>
      </c>
      <c r="AC197" t="s">
        <v>290</v>
      </c>
      <c r="AD197" t="s">
        <v>290</v>
      </c>
      <c r="AE197" t="s">
        <v>290</v>
      </c>
      <c r="AF197" t="s">
        <v>290</v>
      </c>
      <c r="AG197" t="s">
        <v>290</v>
      </c>
      <c r="AH197" t="s">
        <v>290</v>
      </c>
      <c r="AI197" t="s">
        <v>290</v>
      </c>
      <c r="AJ197">
        <v>106</v>
      </c>
      <c r="AK197" t="s">
        <v>290</v>
      </c>
      <c r="AL197" t="s">
        <v>290</v>
      </c>
      <c r="AM197">
        <v>43</v>
      </c>
      <c r="AN197" t="s">
        <v>290</v>
      </c>
      <c r="AO197">
        <v>4</v>
      </c>
      <c r="AP197">
        <v>8</v>
      </c>
      <c r="AQ197">
        <v>86</v>
      </c>
      <c r="AR197">
        <v>75</v>
      </c>
      <c r="AS197">
        <v>0</v>
      </c>
      <c r="AT197">
        <v>0</v>
      </c>
      <c r="AU197">
        <v>87</v>
      </c>
      <c r="AV197">
        <v>161</v>
      </c>
      <c r="AW197">
        <v>41.656215000000003</v>
      </c>
      <c r="AX197">
        <v>-87.679062000000002</v>
      </c>
      <c r="AY197">
        <v>1</v>
      </c>
      <c r="AZ197" t="s">
        <v>16360</v>
      </c>
      <c r="BA197">
        <v>2324</v>
      </c>
      <c r="BB197" t="s">
        <v>16848</v>
      </c>
      <c r="BE197" t="s">
        <v>1254</v>
      </c>
      <c r="BF197" t="s">
        <v>288</v>
      </c>
      <c r="BG197" t="s">
        <v>16493</v>
      </c>
      <c r="BH197">
        <v>60406</v>
      </c>
      <c r="BI197" t="s">
        <v>16346</v>
      </c>
      <c r="BJ197" t="s">
        <v>16363</v>
      </c>
    </row>
    <row r="198" spans="1:62">
      <c r="A198" t="s">
        <v>1323</v>
      </c>
      <c r="B198" t="s">
        <v>1324</v>
      </c>
      <c r="C198" t="s">
        <v>283</v>
      </c>
      <c r="D198" t="s">
        <v>1325</v>
      </c>
      <c r="E198" t="s">
        <v>1326</v>
      </c>
      <c r="F198" t="s">
        <v>1327</v>
      </c>
      <c r="G198" t="s">
        <v>1289</v>
      </c>
      <c r="H198" t="s">
        <v>288</v>
      </c>
      <c r="I198">
        <v>60477</v>
      </c>
      <c r="J198">
        <v>7085322626</v>
      </c>
      <c r="K198" t="s">
        <v>146</v>
      </c>
      <c r="L198">
        <v>1</v>
      </c>
      <c r="M198">
        <v>11.5</v>
      </c>
      <c r="N198">
        <v>6</v>
      </c>
      <c r="O198">
        <v>18.5</v>
      </c>
      <c r="P198">
        <v>32</v>
      </c>
      <c r="Q198">
        <v>14</v>
      </c>
      <c r="R198">
        <v>24</v>
      </c>
      <c r="S198">
        <v>20</v>
      </c>
      <c r="T198">
        <v>16</v>
      </c>
      <c r="U198">
        <v>20</v>
      </c>
      <c r="V198">
        <v>17</v>
      </c>
      <c r="W198">
        <v>22</v>
      </c>
      <c r="X198">
        <v>23</v>
      </c>
      <c r="Y198">
        <v>25</v>
      </c>
      <c r="Z198" t="s">
        <v>290</v>
      </c>
      <c r="AA198" t="s">
        <v>290</v>
      </c>
      <c r="AB198" t="s">
        <v>290</v>
      </c>
      <c r="AC198" t="s">
        <v>290</v>
      </c>
      <c r="AD198" t="s">
        <v>290</v>
      </c>
      <c r="AE198" t="s">
        <v>290</v>
      </c>
      <c r="AF198" t="s">
        <v>290</v>
      </c>
      <c r="AG198" t="s">
        <v>290</v>
      </c>
      <c r="AH198" t="s">
        <v>290</v>
      </c>
      <c r="AI198" t="s">
        <v>290</v>
      </c>
      <c r="AJ198">
        <v>25</v>
      </c>
      <c r="AK198" t="s">
        <v>290</v>
      </c>
      <c r="AL198">
        <v>1</v>
      </c>
      <c r="AM198">
        <v>57</v>
      </c>
      <c r="AN198" t="s">
        <v>290</v>
      </c>
      <c r="AO198">
        <v>124</v>
      </c>
      <c r="AP198">
        <v>6</v>
      </c>
      <c r="AQ198">
        <v>110</v>
      </c>
      <c r="AR198">
        <v>103</v>
      </c>
      <c r="AS198">
        <v>0</v>
      </c>
      <c r="AT198">
        <v>0</v>
      </c>
      <c r="AU198">
        <v>15</v>
      </c>
      <c r="AV198">
        <v>213</v>
      </c>
      <c r="AW198">
        <v>41.571683</v>
      </c>
      <c r="AX198">
        <v>-87.782184999999998</v>
      </c>
      <c r="AY198">
        <v>1</v>
      </c>
      <c r="AZ198" t="s">
        <v>16343</v>
      </c>
      <c r="BA198">
        <v>6700</v>
      </c>
      <c r="BB198" t="s">
        <v>16850</v>
      </c>
      <c r="BE198" t="s">
        <v>1289</v>
      </c>
      <c r="BF198" t="s">
        <v>288</v>
      </c>
      <c r="BG198" t="s">
        <v>16493</v>
      </c>
      <c r="BH198">
        <v>60477</v>
      </c>
      <c r="BI198" t="s">
        <v>16346</v>
      </c>
      <c r="BJ198" t="s">
        <v>146</v>
      </c>
    </row>
    <row r="199" spans="1:62">
      <c r="A199" t="s">
        <v>11758</v>
      </c>
      <c r="B199" t="s">
        <v>4435</v>
      </c>
      <c r="C199" t="s">
        <v>283</v>
      </c>
      <c r="D199" t="s">
        <v>2318</v>
      </c>
      <c r="E199" t="s">
        <v>16738</v>
      </c>
      <c r="F199" t="s">
        <v>8354</v>
      </c>
      <c r="G199" t="s">
        <v>8355</v>
      </c>
      <c r="H199" t="s">
        <v>288</v>
      </c>
      <c r="I199">
        <v>60501</v>
      </c>
      <c r="J199">
        <v>7084582927</v>
      </c>
      <c r="K199" t="s">
        <v>146</v>
      </c>
      <c r="L199">
        <v>1</v>
      </c>
      <c r="M199">
        <v>10.5</v>
      </c>
      <c r="N199">
        <v>2.5</v>
      </c>
      <c r="O199">
        <v>14</v>
      </c>
      <c r="P199">
        <v>7</v>
      </c>
      <c r="Q199">
        <v>16</v>
      </c>
      <c r="R199">
        <v>12</v>
      </c>
      <c r="S199">
        <v>7</v>
      </c>
      <c r="T199">
        <v>15</v>
      </c>
      <c r="U199">
        <v>13</v>
      </c>
      <c r="V199">
        <v>13</v>
      </c>
      <c r="W199">
        <v>13</v>
      </c>
      <c r="X199">
        <v>12</v>
      </c>
      <c r="Y199">
        <v>8</v>
      </c>
      <c r="Z199" t="s">
        <v>290</v>
      </c>
      <c r="AA199" t="s">
        <v>290</v>
      </c>
      <c r="AB199" t="s">
        <v>290</v>
      </c>
      <c r="AC199" t="s">
        <v>290</v>
      </c>
      <c r="AD199" t="s">
        <v>290</v>
      </c>
      <c r="AE199" t="s">
        <v>290</v>
      </c>
      <c r="AF199" t="s">
        <v>290</v>
      </c>
      <c r="AG199" t="s">
        <v>290</v>
      </c>
      <c r="AH199" t="s">
        <v>290</v>
      </c>
      <c r="AI199" t="s">
        <v>290</v>
      </c>
      <c r="AJ199">
        <v>83</v>
      </c>
      <c r="AK199" t="s">
        <v>290</v>
      </c>
      <c r="AL199" t="s">
        <v>290</v>
      </c>
      <c r="AM199">
        <v>7</v>
      </c>
      <c r="AN199" t="s">
        <v>290</v>
      </c>
      <c r="AO199">
        <v>14</v>
      </c>
      <c r="AP199">
        <v>12</v>
      </c>
      <c r="AQ199">
        <v>55</v>
      </c>
      <c r="AR199">
        <v>61</v>
      </c>
      <c r="AS199">
        <v>0</v>
      </c>
      <c r="AT199">
        <v>0</v>
      </c>
      <c r="AU199">
        <v>75</v>
      </c>
      <c r="AV199">
        <v>116</v>
      </c>
      <c r="AW199">
        <v>41.788972999999999</v>
      </c>
      <c r="AX199">
        <v>-87.803524999999993</v>
      </c>
      <c r="AY199">
        <v>1</v>
      </c>
      <c r="AZ199" t="s">
        <v>16343</v>
      </c>
      <c r="BA199">
        <v>5641</v>
      </c>
      <c r="BB199" t="s">
        <v>16853</v>
      </c>
      <c r="BE199" t="s">
        <v>1481</v>
      </c>
      <c r="BF199" t="s">
        <v>288</v>
      </c>
      <c r="BG199" t="s">
        <v>16493</v>
      </c>
      <c r="BH199">
        <v>60501</v>
      </c>
      <c r="BI199" t="s">
        <v>16346</v>
      </c>
      <c r="BJ199" t="s">
        <v>146</v>
      </c>
    </row>
    <row r="200" spans="1:62">
      <c r="A200" t="s">
        <v>1328</v>
      </c>
      <c r="B200" t="s">
        <v>1329</v>
      </c>
      <c r="C200" t="s">
        <v>353</v>
      </c>
      <c r="D200" t="s">
        <v>1330</v>
      </c>
      <c r="E200" t="s">
        <v>1331</v>
      </c>
      <c r="F200" t="s">
        <v>1332</v>
      </c>
      <c r="G200" t="s">
        <v>1333</v>
      </c>
      <c r="H200" t="s">
        <v>288</v>
      </c>
      <c r="I200">
        <v>60487</v>
      </c>
      <c r="J200">
        <v>7083497166</v>
      </c>
      <c r="K200" t="s">
        <v>146</v>
      </c>
      <c r="L200">
        <v>3</v>
      </c>
      <c r="M200">
        <v>16.5</v>
      </c>
      <c r="N200">
        <v>2.5</v>
      </c>
      <c r="O200">
        <v>22</v>
      </c>
      <c r="P200">
        <v>19</v>
      </c>
      <c r="Q200">
        <v>27</v>
      </c>
      <c r="R200">
        <v>14</v>
      </c>
      <c r="S200">
        <v>23</v>
      </c>
      <c r="T200">
        <v>13</v>
      </c>
      <c r="U200">
        <v>11</v>
      </c>
      <c r="V200">
        <v>13</v>
      </c>
      <c r="W200">
        <v>8</v>
      </c>
      <c r="X200">
        <v>8</v>
      </c>
      <c r="Y200">
        <v>15</v>
      </c>
      <c r="Z200" t="s">
        <v>290</v>
      </c>
      <c r="AA200" t="s">
        <v>290</v>
      </c>
      <c r="AB200" t="s">
        <v>290</v>
      </c>
      <c r="AC200" t="s">
        <v>290</v>
      </c>
      <c r="AD200" t="s">
        <v>290</v>
      </c>
      <c r="AE200" t="s">
        <v>290</v>
      </c>
      <c r="AF200" t="s">
        <v>290</v>
      </c>
      <c r="AG200" t="s">
        <v>290</v>
      </c>
      <c r="AH200" t="s">
        <v>290</v>
      </c>
      <c r="AI200" t="s">
        <v>290</v>
      </c>
      <c r="AJ200">
        <v>2</v>
      </c>
      <c r="AK200" t="s">
        <v>290</v>
      </c>
      <c r="AL200">
        <v>7</v>
      </c>
      <c r="AM200">
        <v>37</v>
      </c>
      <c r="AN200" t="s">
        <v>290</v>
      </c>
      <c r="AO200">
        <v>90</v>
      </c>
      <c r="AP200">
        <v>15</v>
      </c>
      <c r="AQ200">
        <v>74</v>
      </c>
      <c r="AR200">
        <v>77</v>
      </c>
      <c r="AS200">
        <v>0</v>
      </c>
      <c r="AT200">
        <v>0</v>
      </c>
      <c r="AU200">
        <v>0</v>
      </c>
      <c r="AV200">
        <v>151</v>
      </c>
      <c r="AW200">
        <v>41.600917000000003</v>
      </c>
      <c r="AX200">
        <v>-87.838534999999993</v>
      </c>
      <c r="AY200">
        <v>1</v>
      </c>
      <c r="AZ200" t="s">
        <v>16343</v>
      </c>
      <c r="BA200">
        <v>9001</v>
      </c>
      <c r="BB200" t="s">
        <v>16830</v>
      </c>
      <c r="BE200" t="s">
        <v>1333</v>
      </c>
      <c r="BF200" t="s">
        <v>288</v>
      </c>
      <c r="BG200" t="s">
        <v>16493</v>
      </c>
      <c r="BH200">
        <v>60487</v>
      </c>
      <c r="BI200" t="s">
        <v>16346</v>
      </c>
      <c r="BJ200" t="s">
        <v>146</v>
      </c>
    </row>
    <row r="201" spans="1:62">
      <c r="A201" t="s">
        <v>1335</v>
      </c>
      <c r="B201" t="s">
        <v>1336</v>
      </c>
      <c r="D201" t="s">
        <v>1337</v>
      </c>
      <c r="E201" t="s">
        <v>1338</v>
      </c>
      <c r="F201" t="s">
        <v>1339</v>
      </c>
      <c r="G201" t="s">
        <v>1340</v>
      </c>
      <c r="H201" t="s">
        <v>288</v>
      </c>
      <c r="I201">
        <v>60430</v>
      </c>
      <c r="J201">
        <v>7086478054</v>
      </c>
      <c r="K201" t="s">
        <v>146</v>
      </c>
      <c r="L201">
        <v>1</v>
      </c>
      <c r="M201">
        <v>1</v>
      </c>
      <c r="N201">
        <v>1</v>
      </c>
      <c r="O201">
        <v>3</v>
      </c>
      <c r="P201">
        <v>10</v>
      </c>
      <c r="Q201">
        <v>2</v>
      </c>
      <c r="R201" t="s">
        <v>290</v>
      </c>
      <c r="S201" t="s">
        <v>290</v>
      </c>
      <c r="T201" t="s">
        <v>290</v>
      </c>
      <c r="U201" t="s">
        <v>290</v>
      </c>
      <c r="V201" t="s">
        <v>290</v>
      </c>
      <c r="W201" t="s">
        <v>290</v>
      </c>
      <c r="X201" t="s">
        <v>290</v>
      </c>
      <c r="Y201" t="s">
        <v>290</v>
      </c>
      <c r="Z201" t="s">
        <v>290</v>
      </c>
      <c r="AA201" t="s">
        <v>290</v>
      </c>
      <c r="AB201" t="s">
        <v>290</v>
      </c>
      <c r="AC201" t="s">
        <v>290</v>
      </c>
      <c r="AD201" t="s">
        <v>290</v>
      </c>
      <c r="AE201" t="s">
        <v>290</v>
      </c>
      <c r="AF201" t="s">
        <v>290</v>
      </c>
      <c r="AG201" t="s">
        <v>290</v>
      </c>
      <c r="AH201" t="s">
        <v>290</v>
      </c>
      <c r="AI201" t="s">
        <v>290</v>
      </c>
      <c r="AJ201" t="s">
        <v>290</v>
      </c>
      <c r="AK201" t="s">
        <v>290</v>
      </c>
      <c r="AL201" t="s">
        <v>290</v>
      </c>
      <c r="AM201">
        <v>1</v>
      </c>
      <c r="AN201" t="s">
        <v>290</v>
      </c>
      <c r="AO201">
        <v>8</v>
      </c>
      <c r="AP201">
        <v>3</v>
      </c>
      <c r="AQ201">
        <v>6</v>
      </c>
      <c r="AR201">
        <v>6</v>
      </c>
      <c r="AS201">
        <v>0</v>
      </c>
      <c r="AT201">
        <v>0</v>
      </c>
      <c r="AU201">
        <v>0</v>
      </c>
      <c r="AV201">
        <v>12</v>
      </c>
      <c r="AW201">
        <v>41.546793999999998</v>
      </c>
      <c r="AX201">
        <v>-87.651787999999996</v>
      </c>
      <c r="AY201">
        <v>1</v>
      </c>
      <c r="AZ201" t="s">
        <v>16343</v>
      </c>
      <c r="BA201">
        <v>18850</v>
      </c>
      <c r="BB201" t="s">
        <v>16856</v>
      </c>
      <c r="BE201" t="s">
        <v>1340</v>
      </c>
      <c r="BF201" t="s">
        <v>288</v>
      </c>
      <c r="BG201" t="s">
        <v>16493</v>
      </c>
      <c r="BH201">
        <v>60430</v>
      </c>
      <c r="BI201" t="s">
        <v>16346</v>
      </c>
      <c r="BJ201" t="s">
        <v>146</v>
      </c>
    </row>
    <row r="202" spans="1:62">
      <c r="A202" t="s">
        <v>11788</v>
      </c>
      <c r="B202" t="s">
        <v>8384</v>
      </c>
      <c r="C202" t="s">
        <v>283</v>
      </c>
      <c r="D202" t="s">
        <v>861</v>
      </c>
      <c r="E202" t="s">
        <v>16857</v>
      </c>
      <c r="F202" t="s">
        <v>8387</v>
      </c>
      <c r="G202" t="s">
        <v>1261</v>
      </c>
      <c r="H202" t="s">
        <v>288</v>
      </c>
      <c r="I202">
        <v>60473</v>
      </c>
      <c r="J202">
        <v>7083338173</v>
      </c>
      <c r="K202" t="s">
        <v>146</v>
      </c>
      <c r="L202">
        <v>2</v>
      </c>
      <c r="M202">
        <v>8</v>
      </c>
      <c r="N202">
        <v>2</v>
      </c>
      <c r="O202">
        <v>12</v>
      </c>
      <c r="P202">
        <v>8</v>
      </c>
      <c r="Q202">
        <v>13</v>
      </c>
      <c r="R202">
        <v>15</v>
      </c>
      <c r="S202">
        <v>22</v>
      </c>
      <c r="T202">
        <v>18</v>
      </c>
      <c r="U202">
        <v>14</v>
      </c>
      <c r="V202">
        <v>14</v>
      </c>
      <c r="W202">
        <v>14</v>
      </c>
      <c r="X202">
        <v>8</v>
      </c>
      <c r="Y202">
        <v>19</v>
      </c>
      <c r="Z202" t="s">
        <v>290</v>
      </c>
      <c r="AA202" t="s">
        <v>290</v>
      </c>
      <c r="AB202" t="s">
        <v>290</v>
      </c>
      <c r="AC202" t="s">
        <v>290</v>
      </c>
      <c r="AD202" t="s">
        <v>290</v>
      </c>
      <c r="AE202" t="s">
        <v>290</v>
      </c>
      <c r="AF202" t="s">
        <v>290</v>
      </c>
      <c r="AG202" t="s">
        <v>290</v>
      </c>
      <c r="AH202" t="s">
        <v>290</v>
      </c>
      <c r="AI202" t="s">
        <v>290</v>
      </c>
      <c r="AJ202">
        <v>2</v>
      </c>
      <c r="AK202" t="s">
        <v>290</v>
      </c>
      <c r="AL202" t="s">
        <v>290</v>
      </c>
      <c r="AM202">
        <v>139</v>
      </c>
      <c r="AN202" t="s">
        <v>290</v>
      </c>
      <c r="AO202">
        <v>1</v>
      </c>
      <c r="AP202">
        <v>3</v>
      </c>
      <c r="AQ202">
        <v>68</v>
      </c>
      <c r="AR202">
        <v>77</v>
      </c>
      <c r="AS202">
        <v>0</v>
      </c>
      <c r="AT202">
        <v>0</v>
      </c>
      <c r="AU202">
        <v>140</v>
      </c>
      <c r="AV202">
        <v>145</v>
      </c>
      <c r="AW202">
        <v>41.616022999999998</v>
      </c>
      <c r="AX202">
        <v>-87.596065999999993</v>
      </c>
      <c r="AY202">
        <v>1</v>
      </c>
      <c r="AZ202" t="s">
        <v>16343</v>
      </c>
      <c r="BA202">
        <v>900</v>
      </c>
      <c r="BB202" t="s">
        <v>16859</v>
      </c>
      <c r="BE202" t="s">
        <v>1261</v>
      </c>
      <c r="BF202" t="s">
        <v>288</v>
      </c>
      <c r="BG202" t="s">
        <v>16493</v>
      </c>
      <c r="BH202">
        <v>60473</v>
      </c>
      <c r="BI202" t="s">
        <v>16346</v>
      </c>
      <c r="BJ202" t="s">
        <v>146</v>
      </c>
    </row>
    <row r="203" spans="1:62">
      <c r="A203" t="s">
        <v>1342</v>
      </c>
      <c r="B203" t="s">
        <v>1343</v>
      </c>
      <c r="C203" t="s">
        <v>283</v>
      </c>
      <c r="D203" t="s">
        <v>1119</v>
      </c>
      <c r="E203" t="s">
        <v>1344</v>
      </c>
      <c r="F203" t="s">
        <v>1345</v>
      </c>
      <c r="G203" t="s">
        <v>1346</v>
      </c>
      <c r="H203" t="s">
        <v>288</v>
      </c>
      <c r="I203">
        <v>60452</v>
      </c>
      <c r="J203">
        <v>7086874230</v>
      </c>
      <c r="K203" t="s">
        <v>146</v>
      </c>
      <c r="L203">
        <v>2</v>
      </c>
      <c r="M203">
        <v>17.5</v>
      </c>
      <c r="N203">
        <v>11.5</v>
      </c>
      <c r="O203">
        <v>31</v>
      </c>
      <c r="P203">
        <v>46</v>
      </c>
      <c r="Q203">
        <v>35</v>
      </c>
      <c r="R203">
        <v>34</v>
      </c>
      <c r="S203">
        <v>17</v>
      </c>
      <c r="T203">
        <v>28</v>
      </c>
      <c r="U203">
        <v>28</v>
      </c>
      <c r="V203">
        <v>16</v>
      </c>
      <c r="W203">
        <v>31</v>
      </c>
      <c r="X203">
        <v>34</v>
      </c>
      <c r="Y203">
        <v>35</v>
      </c>
      <c r="Z203" t="s">
        <v>290</v>
      </c>
      <c r="AA203" t="s">
        <v>290</v>
      </c>
      <c r="AB203" t="s">
        <v>290</v>
      </c>
      <c r="AC203" t="s">
        <v>290</v>
      </c>
      <c r="AD203" t="s">
        <v>290</v>
      </c>
      <c r="AE203" t="s">
        <v>290</v>
      </c>
      <c r="AF203" t="s">
        <v>290</v>
      </c>
      <c r="AG203" t="s">
        <v>290</v>
      </c>
      <c r="AH203" t="s">
        <v>290</v>
      </c>
      <c r="AI203" t="s">
        <v>290</v>
      </c>
      <c r="AJ203" t="s">
        <v>290</v>
      </c>
      <c r="AK203" t="s">
        <v>290</v>
      </c>
      <c r="AL203">
        <v>9</v>
      </c>
      <c r="AM203">
        <v>30</v>
      </c>
      <c r="AN203">
        <v>1</v>
      </c>
      <c r="AO203">
        <v>189</v>
      </c>
      <c r="AP203">
        <v>75</v>
      </c>
      <c r="AQ203">
        <v>147</v>
      </c>
      <c r="AR203">
        <v>157</v>
      </c>
      <c r="AS203">
        <v>0</v>
      </c>
      <c r="AT203">
        <v>0</v>
      </c>
      <c r="AU203">
        <v>47</v>
      </c>
      <c r="AV203">
        <v>304</v>
      </c>
      <c r="AW203">
        <v>41.611175000000003</v>
      </c>
      <c r="AX203">
        <v>-87.750063999999995</v>
      </c>
      <c r="AY203">
        <v>1</v>
      </c>
      <c r="AZ203" t="s">
        <v>16343</v>
      </c>
      <c r="BA203">
        <v>5300</v>
      </c>
      <c r="BB203" t="s">
        <v>16865</v>
      </c>
      <c r="BE203" t="s">
        <v>1346</v>
      </c>
      <c r="BF203" t="s">
        <v>288</v>
      </c>
      <c r="BG203" t="s">
        <v>16493</v>
      </c>
      <c r="BH203">
        <v>60452</v>
      </c>
      <c r="BI203" t="s">
        <v>16346</v>
      </c>
      <c r="BJ203" t="s">
        <v>146</v>
      </c>
    </row>
    <row r="204" spans="1:62">
      <c r="A204" t="s">
        <v>1348</v>
      </c>
      <c r="B204" t="s">
        <v>1349</v>
      </c>
      <c r="C204" t="s">
        <v>283</v>
      </c>
      <c r="D204" t="s">
        <v>874</v>
      </c>
      <c r="E204" t="s">
        <v>1350</v>
      </c>
      <c r="F204" t="s">
        <v>1351</v>
      </c>
      <c r="G204" t="s">
        <v>1277</v>
      </c>
      <c r="H204" t="s">
        <v>288</v>
      </c>
      <c r="I204">
        <v>60459</v>
      </c>
      <c r="J204">
        <v>7084247757</v>
      </c>
      <c r="K204" t="s">
        <v>146</v>
      </c>
      <c r="L204">
        <v>2</v>
      </c>
      <c r="M204">
        <v>13</v>
      </c>
      <c r="N204">
        <v>4</v>
      </c>
      <c r="O204">
        <v>19</v>
      </c>
      <c r="P204">
        <v>14</v>
      </c>
      <c r="Q204">
        <v>27</v>
      </c>
      <c r="R204">
        <v>24</v>
      </c>
      <c r="S204">
        <v>21</v>
      </c>
      <c r="T204">
        <v>18</v>
      </c>
      <c r="U204">
        <v>27</v>
      </c>
      <c r="V204">
        <v>20</v>
      </c>
      <c r="W204">
        <v>16</v>
      </c>
      <c r="X204">
        <v>14</v>
      </c>
      <c r="Y204">
        <v>18</v>
      </c>
      <c r="Z204" t="s">
        <v>290</v>
      </c>
      <c r="AA204" t="s">
        <v>290</v>
      </c>
      <c r="AB204" t="s">
        <v>290</v>
      </c>
      <c r="AC204" t="s">
        <v>290</v>
      </c>
      <c r="AD204" t="s">
        <v>290</v>
      </c>
      <c r="AE204" t="s">
        <v>290</v>
      </c>
      <c r="AF204" t="s">
        <v>290</v>
      </c>
      <c r="AG204" t="s">
        <v>290</v>
      </c>
      <c r="AH204" t="s">
        <v>290</v>
      </c>
      <c r="AI204" t="s">
        <v>290</v>
      </c>
      <c r="AJ204">
        <v>76</v>
      </c>
      <c r="AK204" t="s">
        <v>290</v>
      </c>
      <c r="AL204">
        <v>11</v>
      </c>
      <c r="AM204" t="s">
        <v>290</v>
      </c>
      <c r="AN204" t="s">
        <v>290</v>
      </c>
      <c r="AO204">
        <v>87</v>
      </c>
      <c r="AP204">
        <v>25</v>
      </c>
      <c r="AQ204">
        <v>101</v>
      </c>
      <c r="AR204">
        <v>98</v>
      </c>
      <c r="AS204">
        <v>0</v>
      </c>
      <c r="AT204">
        <v>0</v>
      </c>
      <c r="AU204">
        <v>85</v>
      </c>
      <c r="AV204">
        <v>199</v>
      </c>
      <c r="AW204">
        <v>41.747033000000002</v>
      </c>
      <c r="AX204">
        <v>-87.759647000000001</v>
      </c>
      <c r="AY204">
        <v>1</v>
      </c>
      <c r="AZ204" t="s">
        <v>16343</v>
      </c>
      <c r="BA204">
        <v>5535</v>
      </c>
      <c r="BB204" t="s">
        <v>16867</v>
      </c>
      <c r="BE204" t="s">
        <v>1277</v>
      </c>
      <c r="BF204" t="s">
        <v>288</v>
      </c>
      <c r="BG204" t="s">
        <v>16493</v>
      </c>
      <c r="BH204">
        <v>60459</v>
      </c>
      <c r="BI204" t="s">
        <v>16346</v>
      </c>
      <c r="BJ204" t="s">
        <v>146</v>
      </c>
    </row>
    <row r="205" spans="1:62">
      <c r="A205" t="s">
        <v>1352</v>
      </c>
      <c r="B205" t="s">
        <v>1353</v>
      </c>
      <c r="C205" t="s">
        <v>353</v>
      </c>
      <c r="D205" t="s">
        <v>1275</v>
      </c>
      <c r="E205" t="s">
        <v>1354</v>
      </c>
      <c r="F205" t="s">
        <v>1355</v>
      </c>
      <c r="G205" t="s">
        <v>1296</v>
      </c>
      <c r="H205" t="s">
        <v>288</v>
      </c>
      <c r="I205">
        <v>60453</v>
      </c>
      <c r="J205">
        <v>7084255547</v>
      </c>
      <c r="K205" t="s">
        <v>146</v>
      </c>
      <c r="L205">
        <v>2</v>
      </c>
      <c r="M205">
        <v>26.3</v>
      </c>
      <c r="N205">
        <v>15.7</v>
      </c>
      <c r="O205">
        <v>44</v>
      </c>
      <c r="P205">
        <v>68</v>
      </c>
      <c r="Q205">
        <v>40</v>
      </c>
      <c r="R205">
        <v>42</v>
      </c>
      <c r="S205">
        <v>34</v>
      </c>
      <c r="T205">
        <v>49</v>
      </c>
      <c r="U205">
        <v>47</v>
      </c>
      <c r="V205">
        <v>46</v>
      </c>
      <c r="W205">
        <v>45</v>
      </c>
      <c r="X205">
        <v>43</v>
      </c>
      <c r="Y205">
        <v>47</v>
      </c>
      <c r="Z205" t="s">
        <v>290</v>
      </c>
      <c r="AA205" t="s">
        <v>290</v>
      </c>
      <c r="AB205" t="s">
        <v>290</v>
      </c>
      <c r="AC205" t="s">
        <v>290</v>
      </c>
      <c r="AD205" t="s">
        <v>290</v>
      </c>
      <c r="AE205" t="s">
        <v>290</v>
      </c>
      <c r="AF205" t="s">
        <v>290</v>
      </c>
      <c r="AG205" t="s">
        <v>290</v>
      </c>
      <c r="AH205" t="s">
        <v>290</v>
      </c>
      <c r="AI205" t="s">
        <v>290</v>
      </c>
      <c r="AJ205">
        <v>28</v>
      </c>
      <c r="AK205" t="s">
        <v>290</v>
      </c>
      <c r="AL205" t="s">
        <v>290</v>
      </c>
      <c r="AM205">
        <v>4</v>
      </c>
      <c r="AN205" t="s">
        <v>290</v>
      </c>
      <c r="AO205">
        <v>420</v>
      </c>
      <c r="AP205">
        <v>9</v>
      </c>
      <c r="AQ205">
        <v>238</v>
      </c>
      <c r="AR205">
        <v>223</v>
      </c>
      <c r="AS205">
        <v>0</v>
      </c>
      <c r="AT205">
        <v>0</v>
      </c>
      <c r="AU205">
        <v>20</v>
      </c>
      <c r="AV205">
        <v>461</v>
      </c>
      <c r="AW205">
        <v>41.700301000000003</v>
      </c>
      <c r="AX205">
        <v>-87.724180000000004</v>
      </c>
      <c r="AY205">
        <v>1</v>
      </c>
      <c r="AZ205" t="s">
        <v>16360</v>
      </c>
      <c r="BA205">
        <v>10621</v>
      </c>
      <c r="BB205" t="s">
        <v>16869</v>
      </c>
      <c r="BE205" t="s">
        <v>1296</v>
      </c>
      <c r="BF205" t="s">
        <v>288</v>
      </c>
      <c r="BG205" t="s">
        <v>16493</v>
      </c>
      <c r="BH205">
        <v>60453</v>
      </c>
      <c r="BI205" t="s">
        <v>16346</v>
      </c>
      <c r="BJ205" t="s">
        <v>16363</v>
      </c>
    </row>
    <row r="206" spans="1:62">
      <c r="A206" t="s">
        <v>1356</v>
      </c>
      <c r="B206" t="s">
        <v>1357</v>
      </c>
      <c r="C206" t="s">
        <v>314</v>
      </c>
      <c r="D206" t="s">
        <v>1358</v>
      </c>
      <c r="E206" t="s">
        <v>1359</v>
      </c>
      <c r="F206" t="s">
        <v>1360</v>
      </c>
      <c r="G206" t="s">
        <v>1296</v>
      </c>
      <c r="H206" t="s">
        <v>288</v>
      </c>
      <c r="I206">
        <v>60453</v>
      </c>
      <c r="J206">
        <v>7084256063</v>
      </c>
      <c r="K206" t="s">
        <v>146</v>
      </c>
      <c r="L206">
        <v>1</v>
      </c>
      <c r="M206">
        <v>12.3</v>
      </c>
      <c r="N206">
        <v>4.8</v>
      </c>
      <c r="O206">
        <v>18.100000000000001</v>
      </c>
      <c r="P206">
        <v>13</v>
      </c>
      <c r="Q206">
        <v>18</v>
      </c>
      <c r="R206">
        <v>17</v>
      </c>
      <c r="S206">
        <v>12</v>
      </c>
      <c r="T206">
        <v>16</v>
      </c>
      <c r="U206">
        <v>17</v>
      </c>
      <c r="V206">
        <v>22</v>
      </c>
      <c r="W206">
        <v>24</v>
      </c>
      <c r="X206">
        <v>21</v>
      </c>
      <c r="Y206">
        <v>23</v>
      </c>
      <c r="Z206" t="s">
        <v>290</v>
      </c>
      <c r="AA206" t="s">
        <v>290</v>
      </c>
      <c r="AB206" t="s">
        <v>290</v>
      </c>
      <c r="AC206" t="s">
        <v>290</v>
      </c>
      <c r="AD206" t="s">
        <v>290</v>
      </c>
      <c r="AE206" t="s">
        <v>290</v>
      </c>
      <c r="AF206" t="s">
        <v>290</v>
      </c>
      <c r="AG206" t="s">
        <v>290</v>
      </c>
      <c r="AH206" t="s">
        <v>290</v>
      </c>
      <c r="AI206" t="s">
        <v>290</v>
      </c>
      <c r="AJ206">
        <v>53</v>
      </c>
      <c r="AK206" t="s">
        <v>290</v>
      </c>
      <c r="AL206">
        <v>8</v>
      </c>
      <c r="AM206">
        <v>9</v>
      </c>
      <c r="AN206" t="s">
        <v>290</v>
      </c>
      <c r="AO206">
        <v>89</v>
      </c>
      <c r="AP206">
        <v>24</v>
      </c>
      <c r="AQ206">
        <v>85</v>
      </c>
      <c r="AR206">
        <v>98</v>
      </c>
      <c r="AS206">
        <v>0</v>
      </c>
      <c r="AT206">
        <v>0</v>
      </c>
      <c r="AU206">
        <v>54</v>
      </c>
      <c r="AV206">
        <v>183</v>
      </c>
      <c r="AW206">
        <v>41.715138000000003</v>
      </c>
      <c r="AX206">
        <v>-87.729308000000003</v>
      </c>
      <c r="AY206">
        <v>1</v>
      </c>
      <c r="AZ206" t="s">
        <v>16343</v>
      </c>
      <c r="BA206">
        <v>9735</v>
      </c>
      <c r="BB206" t="s">
        <v>16871</v>
      </c>
      <c r="BE206" t="s">
        <v>1296</v>
      </c>
      <c r="BF206" t="s">
        <v>288</v>
      </c>
      <c r="BG206" t="s">
        <v>16493</v>
      </c>
      <c r="BH206">
        <v>60453</v>
      </c>
      <c r="BI206" t="s">
        <v>16346</v>
      </c>
      <c r="BJ206" t="s">
        <v>146</v>
      </c>
    </row>
    <row r="207" spans="1:62">
      <c r="A207" t="s">
        <v>1361</v>
      </c>
      <c r="B207" t="s">
        <v>1362</v>
      </c>
      <c r="C207" t="s">
        <v>353</v>
      </c>
      <c r="D207" t="s">
        <v>886</v>
      </c>
      <c r="E207" t="s">
        <v>1363</v>
      </c>
      <c r="F207" t="s">
        <v>1364</v>
      </c>
      <c r="G207" t="s">
        <v>1296</v>
      </c>
      <c r="H207" t="s">
        <v>288</v>
      </c>
      <c r="I207">
        <v>60453</v>
      </c>
      <c r="J207">
        <v>7084251656</v>
      </c>
      <c r="K207" t="s">
        <v>146</v>
      </c>
      <c r="L207">
        <v>1</v>
      </c>
      <c r="M207">
        <v>18.5</v>
      </c>
      <c r="N207">
        <v>7</v>
      </c>
      <c r="O207">
        <v>26.5</v>
      </c>
      <c r="P207">
        <v>61</v>
      </c>
      <c r="Q207">
        <v>35</v>
      </c>
      <c r="R207">
        <v>36</v>
      </c>
      <c r="S207">
        <v>37</v>
      </c>
      <c r="T207">
        <v>29</v>
      </c>
      <c r="U207">
        <v>26</v>
      </c>
      <c r="V207">
        <v>25</v>
      </c>
      <c r="W207">
        <v>24</v>
      </c>
      <c r="X207">
        <v>31</v>
      </c>
      <c r="Y207">
        <v>24</v>
      </c>
      <c r="Z207" t="s">
        <v>290</v>
      </c>
      <c r="AA207" t="s">
        <v>290</v>
      </c>
      <c r="AB207" t="s">
        <v>290</v>
      </c>
      <c r="AC207" t="s">
        <v>290</v>
      </c>
      <c r="AD207" t="s">
        <v>290</v>
      </c>
      <c r="AE207" t="s">
        <v>290</v>
      </c>
      <c r="AF207" t="s">
        <v>290</v>
      </c>
      <c r="AG207" t="s">
        <v>290</v>
      </c>
      <c r="AH207" t="s">
        <v>290</v>
      </c>
      <c r="AI207" t="s">
        <v>290</v>
      </c>
      <c r="AJ207">
        <v>41</v>
      </c>
      <c r="AK207" t="s">
        <v>290</v>
      </c>
      <c r="AL207">
        <v>5</v>
      </c>
      <c r="AM207">
        <v>4</v>
      </c>
      <c r="AN207" t="s">
        <v>290</v>
      </c>
      <c r="AO207">
        <v>266</v>
      </c>
      <c r="AP207">
        <v>12</v>
      </c>
      <c r="AQ207">
        <v>176</v>
      </c>
      <c r="AR207">
        <v>152</v>
      </c>
      <c r="AS207">
        <v>0</v>
      </c>
      <c r="AT207">
        <v>0</v>
      </c>
      <c r="AU207">
        <v>13</v>
      </c>
      <c r="AV207">
        <v>328</v>
      </c>
      <c r="AW207">
        <v>41.703612</v>
      </c>
      <c r="AX207">
        <v>-87.746457000000007</v>
      </c>
      <c r="AY207">
        <v>1</v>
      </c>
      <c r="AZ207" t="s">
        <v>16360</v>
      </c>
      <c r="BA207">
        <v>10400</v>
      </c>
      <c r="BB207" t="s">
        <v>16873</v>
      </c>
      <c r="BE207" t="s">
        <v>1296</v>
      </c>
      <c r="BF207" t="s">
        <v>288</v>
      </c>
      <c r="BG207" t="s">
        <v>16493</v>
      </c>
      <c r="BH207">
        <v>60453</v>
      </c>
      <c r="BI207" t="s">
        <v>16346</v>
      </c>
      <c r="BJ207" t="s">
        <v>16363</v>
      </c>
    </row>
    <row r="208" spans="1:62">
      <c r="A208" t="s">
        <v>1365</v>
      </c>
      <c r="B208" t="s">
        <v>1366</v>
      </c>
      <c r="C208" t="s">
        <v>314</v>
      </c>
      <c r="D208" t="s">
        <v>1367</v>
      </c>
      <c r="E208" t="s">
        <v>1368</v>
      </c>
      <c r="F208" t="s">
        <v>1369</v>
      </c>
      <c r="G208" t="s">
        <v>1370</v>
      </c>
      <c r="H208" t="s">
        <v>288</v>
      </c>
      <c r="I208">
        <v>60462</v>
      </c>
      <c r="J208">
        <v>7083490068</v>
      </c>
      <c r="K208" t="s">
        <v>146</v>
      </c>
      <c r="L208">
        <v>2</v>
      </c>
      <c r="M208">
        <v>29.5</v>
      </c>
      <c r="N208">
        <v>20</v>
      </c>
      <c r="O208">
        <v>51.5</v>
      </c>
      <c r="P208">
        <v>61</v>
      </c>
      <c r="Q208">
        <v>57</v>
      </c>
      <c r="R208">
        <v>45</v>
      </c>
      <c r="S208">
        <v>46</v>
      </c>
      <c r="T208">
        <v>38</v>
      </c>
      <c r="U208">
        <v>51</v>
      </c>
      <c r="V208">
        <v>45</v>
      </c>
      <c r="W208">
        <v>46</v>
      </c>
      <c r="X208">
        <v>42</v>
      </c>
      <c r="Y208">
        <v>44</v>
      </c>
      <c r="Z208" t="s">
        <v>290</v>
      </c>
      <c r="AA208" t="s">
        <v>290</v>
      </c>
      <c r="AB208" t="s">
        <v>290</v>
      </c>
      <c r="AC208" t="s">
        <v>290</v>
      </c>
      <c r="AD208" t="s">
        <v>290</v>
      </c>
      <c r="AE208" t="s">
        <v>290</v>
      </c>
      <c r="AF208" t="s">
        <v>290</v>
      </c>
      <c r="AG208" t="s">
        <v>290</v>
      </c>
      <c r="AH208">
        <v>23</v>
      </c>
      <c r="AI208" t="s">
        <v>290</v>
      </c>
      <c r="AJ208">
        <v>1</v>
      </c>
      <c r="AK208">
        <v>9</v>
      </c>
      <c r="AL208">
        <v>14</v>
      </c>
      <c r="AM208">
        <v>1</v>
      </c>
      <c r="AN208" t="s">
        <v>290</v>
      </c>
      <c r="AO208">
        <v>465</v>
      </c>
      <c r="AP208">
        <v>8</v>
      </c>
      <c r="AQ208">
        <v>246</v>
      </c>
      <c r="AR208">
        <v>252</v>
      </c>
      <c r="AS208">
        <v>0</v>
      </c>
      <c r="AT208">
        <v>0</v>
      </c>
      <c r="AU208">
        <v>0</v>
      </c>
      <c r="AV208">
        <v>498</v>
      </c>
      <c r="AW208">
        <v>41.628768999999998</v>
      </c>
      <c r="AX208">
        <v>-87.865252999999996</v>
      </c>
      <c r="AY208">
        <v>1</v>
      </c>
      <c r="AZ208" t="s">
        <v>16343</v>
      </c>
      <c r="BA208">
        <v>14355</v>
      </c>
      <c r="BB208" t="s">
        <v>16875</v>
      </c>
      <c r="BE208" t="s">
        <v>1370</v>
      </c>
      <c r="BF208" t="s">
        <v>288</v>
      </c>
      <c r="BG208" t="s">
        <v>16493</v>
      </c>
      <c r="BH208">
        <v>60462</v>
      </c>
      <c r="BI208" t="s">
        <v>16346</v>
      </c>
      <c r="BJ208" t="s">
        <v>146</v>
      </c>
    </row>
    <row r="209" spans="1:62">
      <c r="A209" t="s">
        <v>11807</v>
      </c>
      <c r="B209" t="s">
        <v>8419</v>
      </c>
      <c r="C209" t="s">
        <v>418</v>
      </c>
      <c r="D209" t="s">
        <v>16876</v>
      </c>
      <c r="E209" t="s">
        <v>497</v>
      </c>
      <c r="F209" t="s">
        <v>8422</v>
      </c>
      <c r="G209" t="s">
        <v>1307</v>
      </c>
      <c r="H209" t="s">
        <v>288</v>
      </c>
      <c r="I209">
        <v>60438</v>
      </c>
      <c r="J209">
        <v>7088951661</v>
      </c>
      <c r="K209" t="s">
        <v>146</v>
      </c>
      <c r="L209">
        <v>2</v>
      </c>
      <c r="M209">
        <v>9</v>
      </c>
      <c r="N209">
        <v>4.5</v>
      </c>
      <c r="O209">
        <v>15.5</v>
      </c>
      <c r="P209">
        <v>9</v>
      </c>
      <c r="Q209">
        <v>17</v>
      </c>
      <c r="R209">
        <v>19</v>
      </c>
      <c r="S209">
        <v>14</v>
      </c>
      <c r="T209">
        <v>10</v>
      </c>
      <c r="U209">
        <v>15</v>
      </c>
      <c r="V209">
        <v>15</v>
      </c>
      <c r="W209">
        <v>12</v>
      </c>
      <c r="X209">
        <v>10</v>
      </c>
      <c r="Y209">
        <v>7</v>
      </c>
      <c r="Z209" t="s">
        <v>290</v>
      </c>
      <c r="AA209" t="s">
        <v>290</v>
      </c>
      <c r="AB209" t="s">
        <v>290</v>
      </c>
      <c r="AC209" t="s">
        <v>290</v>
      </c>
      <c r="AD209" t="s">
        <v>290</v>
      </c>
      <c r="AE209" t="s">
        <v>290</v>
      </c>
      <c r="AF209" t="s">
        <v>290</v>
      </c>
      <c r="AG209" t="s">
        <v>290</v>
      </c>
      <c r="AH209" t="s">
        <v>290</v>
      </c>
      <c r="AI209" t="s">
        <v>290</v>
      </c>
      <c r="AJ209">
        <v>28</v>
      </c>
      <c r="AK209" t="s">
        <v>290</v>
      </c>
      <c r="AL209">
        <v>1</v>
      </c>
      <c r="AM209">
        <v>45</v>
      </c>
      <c r="AN209" t="s">
        <v>290</v>
      </c>
      <c r="AO209">
        <v>36</v>
      </c>
      <c r="AP209">
        <v>18</v>
      </c>
      <c r="AQ209">
        <v>76</v>
      </c>
      <c r="AR209">
        <v>52</v>
      </c>
      <c r="AS209">
        <v>0</v>
      </c>
      <c r="AT209">
        <v>0</v>
      </c>
      <c r="AU209">
        <v>84</v>
      </c>
      <c r="AV209">
        <v>128</v>
      </c>
      <c r="AW209">
        <v>41.564908000000003</v>
      </c>
      <c r="AX209">
        <v>-87.543623999999994</v>
      </c>
      <c r="AY209">
        <v>1</v>
      </c>
      <c r="AZ209" t="s">
        <v>16360</v>
      </c>
      <c r="BA209">
        <v>3014</v>
      </c>
      <c r="BB209" t="s">
        <v>16878</v>
      </c>
      <c r="BE209" t="s">
        <v>1307</v>
      </c>
      <c r="BF209" t="s">
        <v>288</v>
      </c>
      <c r="BG209" t="s">
        <v>16493</v>
      </c>
      <c r="BH209">
        <v>60438</v>
      </c>
      <c r="BI209" t="s">
        <v>16346</v>
      </c>
      <c r="BJ209" t="s">
        <v>16363</v>
      </c>
    </row>
    <row r="210" spans="1:62">
      <c r="A210" t="s">
        <v>1372</v>
      </c>
      <c r="B210" t="s">
        <v>1373</v>
      </c>
      <c r="D210" t="s">
        <v>1374</v>
      </c>
      <c r="E210" t="s">
        <v>1375</v>
      </c>
      <c r="F210" t="s">
        <v>1376</v>
      </c>
      <c r="G210" t="s">
        <v>1377</v>
      </c>
      <c r="H210" t="s">
        <v>288</v>
      </c>
      <c r="I210">
        <v>60439</v>
      </c>
      <c r="J210">
        <v>6302576488</v>
      </c>
      <c r="K210" t="s">
        <v>146</v>
      </c>
      <c r="L210">
        <v>2</v>
      </c>
      <c r="M210">
        <v>14</v>
      </c>
      <c r="N210">
        <v>6</v>
      </c>
      <c r="O210">
        <v>22</v>
      </c>
      <c r="P210">
        <v>13</v>
      </c>
      <c r="Q210">
        <v>21</v>
      </c>
      <c r="R210">
        <v>20</v>
      </c>
      <c r="S210">
        <v>17</v>
      </c>
      <c r="T210">
        <v>20</v>
      </c>
      <c r="U210">
        <v>20</v>
      </c>
      <c r="V210">
        <v>25</v>
      </c>
      <c r="W210">
        <v>20</v>
      </c>
      <c r="X210">
        <v>24</v>
      </c>
      <c r="Y210">
        <v>25</v>
      </c>
      <c r="Z210" t="s">
        <v>290</v>
      </c>
      <c r="AA210" t="s">
        <v>290</v>
      </c>
      <c r="AB210" t="s">
        <v>290</v>
      </c>
      <c r="AC210" t="s">
        <v>290</v>
      </c>
      <c r="AD210" t="s">
        <v>290</v>
      </c>
      <c r="AE210" t="s">
        <v>290</v>
      </c>
      <c r="AF210" t="s">
        <v>290</v>
      </c>
      <c r="AG210" t="s">
        <v>290</v>
      </c>
      <c r="AH210" t="s">
        <v>290</v>
      </c>
      <c r="AI210" t="s">
        <v>290</v>
      </c>
      <c r="AJ210">
        <v>8</v>
      </c>
      <c r="AK210">
        <v>1</v>
      </c>
      <c r="AL210">
        <v>2</v>
      </c>
      <c r="AM210" t="s">
        <v>290</v>
      </c>
      <c r="AN210">
        <v>3</v>
      </c>
      <c r="AO210">
        <v>191</v>
      </c>
      <c r="AP210" t="s">
        <v>290</v>
      </c>
      <c r="AQ210">
        <v>96</v>
      </c>
      <c r="AR210">
        <v>109</v>
      </c>
      <c r="AS210">
        <v>0</v>
      </c>
      <c r="AT210">
        <v>0</v>
      </c>
      <c r="AU210">
        <v>0</v>
      </c>
      <c r="AV210">
        <v>205</v>
      </c>
      <c r="AW210">
        <v>41.670678000000002</v>
      </c>
      <c r="AX210">
        <v>-87.994463999999994</v>
      </c>
      <c r="AY210">
        <v>1</v>
      </c>
      <c r="AZ210" t="s">
        <v>16343</v>
      </c>
      <c r="BA210">
        <v>607</v>
      </c>
      <c r="BB210" t="s">
        <v>16880</v>
      </c>
      <c r="BE210" t="s">
        <v>1377</v>
      </c>
      <c r="BF210" t="s">
        <v>288</v>
      </c>
      <c r="BG210" t="s">
        <v>16493</v>
      </c>
      <c r="BH210">
        <v>60439</v>
      </c>
      <c r="BI210" t="s">
        <v>16346</v>
      </c>
      <c r="BJ210" t="s">
        <v>146</v>
      </c>
    </row>
    <row r="211" spans="1:62">
      <c r="A211" t="s">
        <v>1379</v>
      </c>
      <c r="B211" t="s">
        <v>1380</v>
      </c>
      <c r="D211" t="s">
        <v>1714</v>
      </c>
      <c r="E211" t="s">
        <v>16881</v>
      </c>
      <c r="F211" t="s">
        <v>1383</v>
      </c>
      <c r="G211" t="s">
        <v>1377</v>
      </c>
      <c r="H211" t="s">
        <v>288</v>
      </c>
      <c r="I211">
        <v>60439</v>
      </c>
      <c r="J211">
        <v>6307832220</v>
      </c>
      <c r="K211" t="s">
        <v>146</v>
      </c>
      <c r="L211">
        <v>2</v>
      </c>
      <c r="M211">
        <v>15.5</v>
      </c>
      <c r="N211">
        <v>6.5</v>
      </c>
      <c r="O211">
        <v>24</v>
      </c>
      <c r="P211">
        <v>27</v>
      </c>
      <c r="Q211">
        <v>26</v>
      </c>
      <c r="R211">
        <v>25</v>
      </c>
      <c r="S211">
        <v>14</v>
      </c>
      <c r="T211">
        <v>14</v>
      </c>
      <c r="U211">
        <v>15</v>
      </c>
      <c r="V211">
        <v>14</v>
      </c>
      <c r="W211">
        <v>17</v>
      </c>
      <c r="X211">
        <v>13</v>
      </c>
      <c r="Y211">
        <v>11</v>
      </c>
      <c r="Z211" t="s">
        <v>290</v>
      </c>
      <c r="AA211" t="s">
        <v>290</v>
      </c>
      <c r="AB211" t="s">
        <v>290</v>
      </c>
      <c r="AC211" t="s">
        <v>290</v>
      </c>
      <c r="AD211" t="s">
        <v>290</v>
      </c>
      <c r="AE211" t="s">
        <v>290</v>
      </c>
      <c r="AF211" t="s">
        <v>290</v>
      </c>
      <c r="AG211" t="s">
        <v>290</v>
      </c>
      <c r="AH211" t="s">
        <v>290</v>
      </c>
      <c r="AI211" t="s">
        <v>290</v>
      </c>
      <c r="AJ211">
        <v>9</v>
      </c>
      <c r="AK211" t="s">
        <v>290</v>
      </c>
      <c r="AL211">
        <v>3</v>
      </c>
      <c r="AM211" t="s">
        <v>290</v>
      </c>
      <c r="AN211" t="s">
        <v>290</v>
      </c>
      <c r="AO211">
        <v>158</v>
      </c>
      <c r="AP211">
        <v>6</v>
      </c>
      <c r="AQ211">
        <v>92</v>
      </c>
      <c r="AR211">
        <v>84</v>
      </c>
      <c r="AS211">
        <v>0</v>
      </c>
      <c r="AT211">
        <v>0</v>
      </c>
      <c r="AU211">
        <v>0</v>
      </c>
      <c r="AV211">
        <v>176</v>
      </c>
      <c r="AW211">
        <v>41.892445000000002</v>
      </c>
      <c r="AX211">
        <v>-87.897924000000003</v>
      </c>
      <c r="AY211">
        <v>0.6</v>
      </c>
      <c r="AZ211" t="s">
        <v>16883</v>
      </c>
      <c r="BA211">
        <v>20</v>
      </c>
      <c r="BB211" t="s">
        <v>16884</v>
      </c>
      <c r="BE211" t="s">
        <v>8150</v>
      </c>
      <c r="BF211" t="s">
        <v>288</v>
      </c>
      <c r="BG211" t="s">
        <v>16493</v>
      </c>
      <c r="BH211">
        <v>60104</v>
      </c>
      <c r="BI211" t="s">
        <v>16346</v>
      </c>
      <c r="BJ211" t="s">
        <v>146</v>
      </c>
    </row>
    <row r="212" spans="1:62">
      <c r="A212" t="s">
        <v>1384</v>
      </c>
      <c r="B212" t="s">
        <v>1385</v>
      </c>
      <c r="C212" t="s">
        <v>353</v>
      </c>
      <c r="D212" t="s">
        <v>1325</v>
      </c>
      <c r="E212" t="s">
        <v>895</v>
      </c>
      <c r="F212" t="s">
        <v>1386</v>
      </c>
      <c r="G212" t="s">
        <v>1387</v>
      </c>
      <c r="H212" t="s">
        <v>288</v>
      </c>
      <c r="I212">
        <v>60422</v>
      </c>
      <c r="J212">
        <v>7087995200</v>
      </c>
      <c r="K212" t="s">
        <v>146</v>
      </c>
      <c r="L212">
        <v>4</v>
      </c>
      <c r="M212">
        <v>14</v>
      </c>
      <c r="N212">
        <v>3.5</v>
      </c>
      <c r="O212">
        <v>21.5</v>
      </c>
      <c r="P212">
        <v>12</v>
      </c>
      <c r="Q212">
        <v>14</v>
      </c>
      <c r="R212">
        <v>14</v>
      </c>
      <c r="S212">
        <v>24</v>
      </c>
      <c r="T212">
        <v>13</v>
      </c>
      <c r="U212">
        <v>20</v>
      </c>
      <c r="V212">
        <v>22</v>
      </c>
      <c r="W212">
        <v>21</v>
      </c>
      <c r="X212">
        <v>27</v>
      </c>
      <c r="Y212">
        <v>34</v>
      </c>
      <c r="Z212" t="s">
        <v>290</v>
      </c>
      <c r="AA212" t="s">
        <v>290</v>
      </c>
      <c r="AB212" t="s">
        <v>290</v>
      </c>
      <c r="AC212" t="s">
        <v>290</v>
      </c>
      <c r="AD212" t="s">
        <v>290</v>
      </c>
      <c r="AE212" t="s">
        <v>290</v>
      </c>
      <c r="AF212" t="s">
        <v>290</v>
      </c>
      <c r="AG212" t="s">
        <v>290</v>
      </c>
      <c r="AH212" t="s">
        <v>290</v>
      </c>
      <c r="AI212" t="s">
        <v>290</v>
      </c>
      <c r="AJ212">
        <v>17</v>
      </c>
      <c r="AK212" t="s">
        <v>290</v>
      </c>
      <c r="AL212">
        <v>5</v>
      </c>
      <c r="AM212">
        <v>108</v>
      </c>
      <c r="AN212" t="s">
        <v>290</v>
      </c>
      <c r="AO212">
        <v>46</v>
      </c>
      <c r="AP212">
        <v>25</v>
      </c>
      <c r="AQ212">
        <v>100</v>
      </c>
      <c r="AR212">
        <v>101</v>
      </c>
      <c r="AS212">
        <v>0</v>
      </c>
      <c r="AT212">
        <v>0</v>
      </c>
      <c r="AU212">
        <v>23</v>
      </c>
      <c r="AV212">
        <v>201</v>
      </c>
      <c r="AW212">
        <v>41.542276999999999</v>
      </c>
      <c r="AX212">
        <v>-87.683121</v>
      </c>
      <c r="AY212">
        <v>1</v>
      </c>
      <c r="AZ212" t="s">
        <v>16343</v>
      </c>
      <c r="BA212">
        <v>1101</v>
      </c>
      <c r="BB212" t="s">
        <v>16886</v>
      </c>
      <c r="BE212" t="s">
        <v>1387</v>
      </c>
      <c r="BF212" t="s">
        <v>288</v>
      </c>
      <c r="BG212" t="s">
        <v>16493</v>
      </c>
      <c r="BH212">
        <v>60422</v>
      </c>
      <c r="BI212" t="s">
        <v>16346</v>
      </c>
      <c r="BJ212" t="s">
        <v>146</v>
      </c>
    </row>
    <row r="213" spans="1:62">
      <c r="A213" t="s">
        <v>1389</v>
      </c>
      <c r="B213" t="s">
        <v>1390</v>
      </c>
      <c r="C213" t="s">
        <v>353</v>
      </c>
      <c r="D213" t="s">
        <v>3208</v>
      </c>
      <c r="E213" t="s">
        <v>18555</v>
      </c>
      <c r="F213" t="s">
        <v>1393</v>
      </c>
      <c r="G213" t="s">
        <v>1394</v>
      </c>
      <c r="H213" t="s">
        <v>288</v>
      </c>
      <c r="I213">
        <v>60457</v>
      </c>
      <c r="J213">
        <v>7085988200</v>
      </c>
      <c r="K213" t="s">
        <v>146</v>
      </c>
      <c r="L213">
        <v>3</v>
      </c>
      <c r="M213">
        <v>14</v>
      </c>
      <c r="N213">
        <v>6</v>
      </c>
      <c r="O213">
        <v>23</v>
      </c>
      <c r="P213">
        <v>9</v>
      </c>
      <c r="Q213">
        <v>26</v>
      </c>
      <c r="R213">
        <v>25</v>
      </c>
      <c r="S213">
        <v>19</v>
      </c>
      <c r="T213">
        <v>18</v>
      </c>
      <c r="U213">
        <v>11</v>
      </c>
      <c r="V213">
        <v>8</v>
      </c>
      <c r="W213">
        <v>23</v>
      </c>
      <c r="X213">
        <v>15</v>
      </c>
      <c r="Y213">
        <v>15</v>
      </c>
      <c r="Z213" t="s">
        <v>290</v>
      </c>
      <c r="AA213" t="s">
        <v>290</v>
      </c>
      <c r="AB213" t="s">
        <v>290</v>
      </c>
      <c r="AC213" t="s">
        <v>290</v>
      </c>
      <c r="AD213" t="s">
        <v>290</v>
      </c>
      <c r="AE213" t="s">
        <v>290</v>
      </c>
      <c r="AF213" t="s">
        <v>290</v>
      </c>
      <c r="AG213" t="s">
        <v>290</v>
      </c>
      <c r="AH213" t="s">
        <v>290</v>
      </c>
      <c r="AI213" t="s">
        <v>290</v>
      </c>
      <c r="AJ213">
        <v>36</v>
      </c>
      <c r="AK213" t="s">
        <v>290</v>
      </c>
      <c r="AL213">
        <v>8</v>
      </c>
      <c r="AM213" t="s">
        <v>290</v>
      </c>
      <c r="AN213" t="s">
        <v>290</v>
      </c>
      <c r="AO213">
        <v>123</v>
      </c>
      <c r="AP213">
        <v>2</v>
      </c>
      <c r="AQ213">
        <v>84</v>
      </c>
      <c r="AR213">
        <v>85</v>
      </c>
      <c r="AS213">
        <v>0</v>
      </c>
      <c r="AT213">
        <v>0</v>
      </c>
      <c r="AU213">
        <v>12</v>
      </c>
      <c r="AV213">
        <v>169</v>
      </c>
      <c r="AW213">
        <v>41.727839000000003</v>
      </c>
      <c r="AX213">
        <v>-87.833404000000002</v>
      </c>
      <c r="AY213">
        <v>1</v>
      </c>
      <c r="AZ213" t="s">
        <v>16343</v>
      </c>
      <c r="BA213">
        <v>9000</v>
      </c>
      <c r="BB213" t="s">
        <v>16889</v>
      </c>
      <c r="BE213" t="s">
        <v>1394</v>
      </c>
      <c r="BF213" t="s">
        <v>288</v>
      </c>
      <c r="BG213" t="s">
        <v>16493</v>
      </c>
      <c r="BH213">
        <v>60457</v>
      </c>
      <c r="BI213" t="s">
        <v>16346</v>
      </c>
      <c r="BJ213" t="s">
        <v>146</v>
      </c>
    </row>
    <row r="214" spans="1:62">
      <c r="A214" t="s">
        <v>1396</v>
      </c>
      <c r="B214" t="s">
        <v>1397</v>
      </c>
      <c r="D214" t="s">
        <v>16890</v>
      </c>
      <c r="E214" t="s">
        <v>507</v>
      </c>
      <c r="F214" t="s">
        <v>1398</v>
      </c>
      <c r="G214" t="s">
        <v>1272</v>
      </c>
      <c r="H214" t="s">
        <v>288</v>
      </c>
      <c r="I214">
        <v>60412</v>
      </c>
      <c r="J214">
        <v>7087563566</v>
      </c>
      <c r="K214" t="s">
        <v>146</v>
      </c>
      <c r="L214">
        <v>4</v>
      </c>
      <c r="M214">
        <v>15</v>
      </c>
      <c r="N214">
        <v>7.5</v>
      </c>
      <c r="O214">
        <v>26.5</v>
      </c>
      <c r="P214" t="s">
        <v>290</v>
      </c>
      <c r="Q214">
        <v>20</v>
      </c>
      <c r="R214">
        <v>10</v>
      </c>
      <c r="S214">
        <v>7</v>
      </c>
      <c r="T214">
        <v>11</v>
      </c>
      <c r="U214">
        <v>5</v>
      </c>
      <c r="V214">
        <v>4</v>
      </c>
      <c r="W214">
        <v>11</v>
      </c>
      <c r="X214">
        <v>4</v>
      </c>
      <c r="Y214">
        <v>14</v>
      </c>
      <c r="Z214" t="s">
        <v>290</v>
      </c>
      <c r="AA214" t="s">
        <v>290</v>
      </c>
      <c r="AB214" t="s">
        <v>290</v>
      </c>
      <c r="AC214" t="s">
        <v>290</v>
      </c>
      <c r="AD214">
        <v>28</v>
      </c>
      <c r="AE214" t="s">
        <v>290</v>
      </c>
      <c r="AF214" t="s">
        <v>290</v>
      </c>
      <c r="AG214" t="s">
        <v>290</v>
      </c>
      <c r="AH214" t="s">
        <v>290</v>
      </c>
      <c r="AI214" t="s">
        <v>290</v>
      </c>
      <c r="AJ214">
        <v>6</v>
      </c>
      <c r="AK214" t="s">
        <v>290</v>
      </c>
      <c r="AL214" t="s">
        <v>290</v>
      </c>
      <c r="AM214">
        <v>107</v>
      </c>
      <c r="AN214" t="s">
        <v>290</v>
      </c>
      <c r="AO214">
        <v>1</v>
      </c>
      <c r="AP214" t="s">
        <v>290</v>
      </c>
      <c r="AQ214">
        <v>65</v>
      </c>
      <c r="AR214">
        <v>49</v>
      </c>
      <c r="AS214">
        <v>0</v>
      </c>
      <c r="AT214">
        <v>0</v>
      </c>
      <c r="AU214">
        <v>25</v>
      </c>
      <c r="AV214">
        <v>114</v>
      </c>
      <c r="AW214">
        <v>41.811928999999999</v>
      </c>
      <c r="AX214">
        <v>-87.68732</v>
      </c>
      <c r="AY214">
        <v>0.33</v>
      </c>
      <c r="AZ214" t="s">
        <v>16365</v>
      </c>
      <c r="BA214">
        <v>9</v>
      </c>
      <c r="BB214" t="s">
        <v>16366</v>
      </c>
      <c r="BE214" t="s">
        <v>1272</v>
      </c>
      <c r="BF214" t="s">
        <v>288</v>
      </c>
      <c r="BG214" t="s">
        <v>16493</v>
      </c>
      <c r="BH214">
        <v>60412</v>
      </c>
      <c r="BI214" t="s">
        <v>16346</v>
      </c>
      <c r="BJ214" t="s">
        <v>16363</v>
      </c>
    </row>
    <row r="215" spans="1:62">
      <c r="A215" t="s">
        <v>1400</v>
      </c>
      <c r="B215" t="s">
        <v>1401</v>
      </c>
      <c r="C215" t="s">
        <v>283</v>
      </c>
      <c r="D215" t="s">
        <v>1402</v>
      </c>
      <c r="E215" t="s">
        <v>1403</v>
      </c>
      <c r="F215" t="s">
        <v>1404</v>
      </c>
      <c r="G215" t="s">
        <v>1387</v>
      </c>
      <c r="H215" t="s">
        <v>288</v>
      </c>
      <c r="I215">
        <v>60422</v>
      </c>
      <c r="J215">
        <v>7087984600</v>
      </c>
      <c r="K215" t="s">
        <v>146</v>
      </c>
      <c r="L215">
        <v>2</v>
      </c>
      <c r="M215">
        <v>7</v>
      </c>
      <c r="N215">
        <v>1</v>
      </c>
      <c r="O215">
        <v>10</v>
      </c>
      <c r="P215">
        <v>26</v>
      </c>
      <c r="Q215">
        <v>5</v>
      </c>
      <c r="R215">
        <v>4</v>
      </c>
      <c r="S215" t="s">
        <v>290</v>
      </c>
      <c r="T215" t="s">
        <v>290</v>
      </c>
      <c r="U215" t="s">
        <v>290</v>
      </c>
      <c r="V215" t="s">
        <v>290</v>
      </c>
      <c r="W215" t="s">
        <v>290</v>
      </c>
      <c r="X215" t="s">
        <v>290</v>
      </c>
      <c r="Y215" t="s">
        <v>290</v>
      </c>
      <c r="Z215" t="s">
        <v>290</v>
      </c>
      <c r="AA215" t="s">
        <v>290</v>
      </c>
      <c r="AB215" t="s">
        <v>290</v>
      </c>
      <c r="AC215" t="s">
        <v>290</v>
      </c>
      <c r="AD215" t="s">
        <v>290</v>
      </c>
      <c r="AE215" t="s">
        <v>290</v>
      </c>
      <c r="AF215" t="s">
        <v>290</v>
      </c>
      <c r="AG215" t="s">
        <v>290</v>
      </c>
      <c r="AH215" t="s">
        <v>290</v>
      </c>
      <c r="AI215" t="s">
        <v>290</v>
      </c>
      <c r="AJ215">
        <v>1</v>
      </c>
      <c r="AK215" t="s">
        <v>290</v>
      </c>
      <c r="AL215">
        <v>1</v>
      </c>
      <c r="AM215">
        <v>19</v>
      </c>
      <c r="AN215" t="s">
        <v>290</v>
      </c>
      <c r="AO215">
        <v>5</v>
      </c>
      <c r="AP215">
        <v>9</v>
      </c>
      <c r="AQ215">
        <v>12</v>
      </c>
      <c r="AR215">
        <v>23</v>
      </c>
      <c r="AS215">
        <v>0</v>
      </c>
      <c r="AT215">
        <v>0</v>
      </c>
      <c r="AU215">
        <v>0</v>
      </c>
      <c r="AV215">
        <v>35</v>
      </c>
      <c r="AW215">
        <v>41.547981</v>
      </c>
      <c r="AX215">
        <v>-87.675173000000001</v>
      </c>
      <c r="AY215">
        <v>1</v>
      </c>
      <c r="AZ215" t="s">
        <v>16343</v>
      </c>
      <c r="BA215">
        <v>740</v>
      </c>
      <c r="BB215" t="s">
        <v>16893</v>
      </c>
      <c r="BE215" t="s">
        <v>1387</v>
      </c>
      <c r="BF215" t="s">
        <v>288</v>
      </c>
      <c r="BG215" t="s">
        <v>16493</v>
      </c>
      <c r="BH215">
        <v>60422</v>
      </c>
      <c r="BI215" t="s">
        <v>16346</v>
      </c>
      <c r="BJ215" t="s">
        <v>146</v>
      </c>
    </row>
    <row r="216" spans="1:62">
      <c r="A216" t="s">
        <v>1405</v>
      </c>
      <c r="B216" t="s">
        <v>1406</v>
      </c>
      <c r="C216" t="s">
        <v>353</v>
      </c>
      <c r="D216" t="s">
        <v>1407</v>
      </c>
      <c r="E216" t="s">
        <v>1408</v>
      </c>
      <c r="F216" t="s">
        <v>1409</v>
      </c>
      <c r="G216" t="s">
        <v>1122</v>
      </c>
      <c r="H216" t="s">
        <v>288</v>
      </c>
      <c r="I216">
        <v>60638</v>
      </c>
      <c r="J216">
        <v>7735856888</v>
      </c>
      <c r="K216" t="s">
        <v>146</v>
      </c>
      <c r="L216">
        <v>2</v>
      </c>
      <c r="M216">
        <v>14</v>
      </c>
      <c r="N216">
        <v>8</v>
      </c>
      <c r="O216">
        <v>24</v>
      </c>
      <c r="P216">
        <v>25</v>
      </c>
      <c r="Q216">
        <v>22</v>
      </c>
      <c r="R216">
        <v>15</v>
      </c>
      <c r="S216">
        <v>16</v>
      </c>
      <c r="T216">
        <v>23</v>
      </c>
      <c r="U216">
        <v>17</v>
      </c>
      <c r="V216">
        <v>19</v>
      </c>
      <c r="W216">
        <v>20</v>
      </c>
      <c r="X216">
        <v>21</v>
      </c>
      <c r="Y216">
        <v>15</v>
      </c>
      <c r="Z216" t="s">
        <v>290</v>
      </c>
      <c r="AA216" t="s">
        <v>290</v>
      </c>
      <c r="AB216" t="s">
        <v>290</v>
      </c>
      <c r="AC216" t="s">
        <v>290</v>
      </c>
      <c r="AD216" t="s">
        <v>290</v>
      </c>
      <c r="AE216" t="s">
        <v>290</v>
      </c>
      <c r="AF216" t="s">
        <v>290</v>
      </c>
      <c r="AG216" t="s">
        <v>290</v>
      </c>
      <c r="AH216" t="s">
        <v>290</v>
      </c>
      <c r="AI216" t="s">
        <v>290</v>
      </c>
      <c r="AJ216">
        <v>136</v>
      </c>
      <c r="AK216" t="s">
        <v>290</v>
      </c>
      <c r="AL216" t="s">
        <v>290</v>
      </c>
      <c r="AM216" t="s">
        <v>290</v>
      </c>
      <c r="AN216" t="s">
        <v>290</v>
      </c>
      <c r="AO216">
        <v>51</v>
      </c>
      <c r="AP216">
        <v>6</v>
      </c>
      <c r="AQ216">
        <v>94</v>
      </c>
      <c r="AR216">
        <v>99</v>
      </c>
      <c r="AS216">
        <v>0</v>
      </c>
      <c r="AT216">
        <v>0</v>
      </c>
      <c r="AU216">
        <v>140</v>
      </c>
      <c r="AV216">
        <v>193</v>
      </c>
      <c r="AW216">
        <v>41.780645</v>
      </c>
      <c r="AX216">
        <v>-87.771224000000004</v>
      </c>
      <c r="AY216">
        <v>1</v>
      </c>
      <c r="AZ216" t="s">
        <v>16343</v>
      </c>
      <c r="BA216">
        <v>6125</v>
      </c>
      <c r="BB216" t="s">
        <v>16895</v>
      </c>
      <c r="BE216" t="s">
        <v>1122</v>
      </c>
      <c r="BF216" t="s">
        <v>288</v>
      </c>
      <c r="BG216" t="s">
        <v>16493</v>
      </c>
      <c r="BH216">
        <v>60638</v>
      </c>
      <c r="BI216" t="s">
        <v>16346</v>
      </c>
      <c r="BJ216" t="s">
        <v>146</v>
      </c>
    </row>
    <row r="217" spans="1:62">
      <c r="A217" t="s">
        <v>1411</v>
      </c>
      <c r="B217" t="s">
        <v>1412</v>
      </c>
      <c r="C217" t="s">
        <v>283</v>
      </c>
      <c r="D217" t="s">
        <v>1139</v>
      </c>
      <c r="E217" t="s">
        <v>1413</v>
      </c>
      <c r="F217" t="s">
        <v>1414</v>
      </c>
      <c r="G217" t="s">
        <v>1204</v>
      </c>
      <c r="H217" t="s">
        <v>288</v>
      </c>
      <c r="I217">
        <v>60463</v>
      </c>
      <c r="J217">
        <v>7084480408</v>
      </c>
      <c r="K217" t="s">
        <v>146</v>
      </c>
      <c r="L217">
        <v>2</v>
      </c>
      <c r="M217">
        <v>16</v>
      </c>
      <c r="N217">
        <v>15</v>
      </c>
      <c r="O217">
        <v>33</v>
      </c>
      <c r="P217">
        <v>27</v>
      </c>
      <c r="Q217">
        <v>18</v>
      </c>
      <c r="R217">
        <v>25</v>
      </c>
      <c r="S217">
        <v>22</v>
      </c>
      <c r="T217">
        <v>23</v>
      </c>
      <c r="U217">
        <v>27</v>
      </c>
      <c r="V217">
        <v>27</v>
      </c>
      <c r="W217">
        <v>31</v>
      </c>
      <c r="X217">
        <v>23</v>
      </c>
      <c r="Y217">
        <v>30</v>
      </c>
      <c r="Z217" t="s">
        <v>290</v>
      </c>
      <c r="AA217" t="s">
        <v>290</v>
      </c>
      <c r="AB217" t="s">
        <v>290</v>
      </c>
      <c r="AC217" t="s">
        <v>290</v>
      </c>
      <c r="AD217" t="s">
        <v>290</v>
      </c>
      <c r="AE217" t="s">
        <v>290</v>
      </c>
      <c r="AF217" t="s">
        <v>290</v>
      </c>
      <c r="AG217" t="s">
        <v>290</v>
      </c>
      <c r="AH217" t="s">
        <v>290</v>
      </c>
      <c r="AI217" t="s">
        <v>290</v>
      </c>
      <c r="AJ217">
        <v>15</v>
      </c>
      <c r="AK217" t="s">
        <v>290</v>
      </c>
      <c r="AL217">
        <v>2</v>
      </c>
      <c r="AM217" t="s">
        <v>290</v>
      </c>
      <c r="AN217" t="s">
        <v>290</v>
      </c>
      <c r="AO217">
        <v>231</v>
      </c>
      <c r="AP217">
        <v>5</v>
      </c>
      <c r="AQ217">
        <v>129</v>
      </c>
      <c r="AR217">
        <v>124</v>
      </c>
      <c r="AS217">
        <v>0</v>
      </c>
      <c r="AT217">
        <v>0</v>
      </c>
      <c r="AU217">
        <v>34</v>
      </c>
      <c r="AV217">
        <v>253</v>
      </c>
      <c r="AW217">
        <v>41.662531000000001</v>
      </c>
      <c r="AX217">
        <v>-87.795638999999994</v>
      </c>
      <c r="AY217">
        <v>1</v>
      </c>
      <c r="AZ217" t="s">
        <v>16360</v>
      </c>
      <c r="BA217">
        <v>7025</v>
      </c>
      <c r="BB217" t="s">
        <v>18556</v>
      </c>
      <c r="BE217" t="s">
        <v>1204</v>
      </c>
      <c r="BF217" t="s">
        <v>288</v>
      </c>
      <c r="BG217" t="s">
        <v>16493</v>
      </c>
      <c r="BH217">
        <v>60463</v>
      </c>
      <c r="BI217" t="s">
        <v>16346</v>
      </c>
      <c r="BJ217" t="s">
        <v>16363</v>
      </c>
    </row>
    <row r="218" spans="1:62">
      <c r="A218" t="s">
        <v>1415</v>
      </c>
      <c r="B218" t="s">
        <v>1416</v>
      </c>
      <c r="C218" t="s">
        <v>353</v>
      </c>
      <c r="D218" t="s">
        <v>1417</v>
      </c>
      <c r="E218" t="s">
        <v>1418</v>
      </c>
      <c r="F218" t="s">
        <v>1419</v>
      </c>
      <c r="G218" t="s">
        <v>1420</v>
      </c>
      <c r="H218" t="s">
        <v>288</v>
      </c>
      <c r="I218">
        <v>60805</v>
      </c>
      <c r="J218">
        <v>7084228280</v>
      </c>
      <c r="K218" t="s">
        <v>146</v>
      </c>
      <c r="L218">
        <v>1</v>
      </c>
      <c r="M218">
        <v>21</v>
      </c>
      <c r="N218">
        <v>7.5</v>
      </c>
      <c r="O218">
        <v>29.5</v>
      </c>
      <c r="P218">
        <v>17</v>
      </c>
      <c r="Q218">
        <v>17</v>
      </c>
      <c r="R218">
        <v>28</v>
      </c>
      <c r="S218">
        <v>31</v>
      </c>
      <c r="T218">
        <v>32</v>
      </c>
      <c r="U218">
        <v>30</v>
      </c>
      <c r="V218">
        <v>36</v>
      </c>
      <c r="W218">
        <v>32</v>
      </c>
      <c r="X218">
        <v>40</v>
      </c>
      <c r="Y218">
        <v>35</v>
      </c>
      <c r="Z218" t="s">
        <v>290</v>
      </c>
      <c r="AA218" t="s">
        <v>290</v>
      </c>
      <c r="AB218" t="s">
        <v>290</v>
      </c>
      <c r="AC218" t="s">
        <v>290</v>
      </c>
      <c r="AD218" t="s">
        <v>290</v>
      </c>
      <c r="AE218" t="s">
        <v>290</v>
      </c>
      <c r="AF218" t="s">
        <v>290</v>
      </c>
      <c r="AG218" t="s">
        <v>290</v>
      </c>
      <c r="AH218" t="s">
        <v>290</v>
      </c>
      <c r="AI218" t="s">
        <v>290</v>
      </c>
      <c r="AJ218">
        <v>7</v>
      </c>
      <c r="AK218" t="s">
        <v>290</v>
      </c>
      <c r="AL218" t="s">
        <v>290</v>
      </c>
      <c r="AM218">
        <v>2</v>
      </c>
      <c r="AN218" t="s">
        <v>290</v>
      </c>
      <c r="AO218">
        <v>286</v>
      </c>
      <c r="AP218">
        <v>3</v>
      </c>
      <c r="AQ218">
        <v>128</v>
      </c>
      <c r="AR218">
        <v>170</v>
      </c>
      <c r="AS218">
        <v>0</v>
      </c>
      <c r="AT218">
        <v>0</v>
      </c>
      <c r="AU218">
        <v>0</v>
      </c>
      <c r="AV218">
        <v>298</v>
      </c>
      <c r="AW218">
        <v>41.719676</v>
      </c>
      <c r="AX218">
        <v>-87.713050999999993</v>
      </c>
      <c r="AY218">
        <v>1</v>
      </c>
      <c r="AZ218" t="s">
        <v>16343</v>
      </c>
      <c r="BA218">
        <v>9536</v>
      </c>
      <c r="BB218" t="s">
        <v>16900</v>
      </c>
      <c r="BE218" t="s">
        <v>1420</v>
      </c>
      <c r="BF218" t="s">
        <v>288</v>
      </c>
      <c r="BG218" t="s">
        <v>16493</v>
      </c>
      <c r="BH218">
        <v>60805</v>
      </c>
      <c r="BI218" t="s">
        <v>16346</v>
      </c>
      <c r="BJ218" t="s">
        <v>146</v>
      </c>
    </row>
    <row r="219" spans="1:62">
      <c r="A219" t="s">
        <v>1422</v>
      </c>
      <c r="B219" t="s">
        <v>1423</v>
      </c>
      <c r="D219" t="s">
        <v>895</v>
      </c>
      <c r="E219" t="s">
        <v>1424</v>
      </c>
      <c r="F219" t="s">
        <v>1425</v>
      </c>
      <c r="G219" t="s">
        <v>1333</v>
      </c>
      <c r="H219" t="s">
        <v>288</v>
      </c>
      <c r="I219">
        <v>60487</v>
      </c>
      <c r="J219">
        <v>7084036525</v>
      </c>
      <c r="K219" t="s">
        <v>146</v>
      </c>
      <c r="L219">
        <v>3.5</v>
      </c>
      <c r="M219">
        <v>26.5</v>
      </c>
      <c r="N219">
        <v>17.5</v>
      </c>
      <c r="O219">
        <v>47.5</v>
      </c>
      <c r="P219">
        <v>37</v>
      </c>
      <c r="Q219">
        <v>37</v>
      </c>
      <c r="R219">
        <v>43</v>
      </c>
      <c r="S219">
        <v>43</v>
      </c>
      <c r="T219">
        <v>35</v>
      </c>
      <c r="U219">
        <v>35</v>
      </c>
      <c r="V219">
        <v>43</v>
      </c>
      <c r="W219">
        <v>56</v>
      </c>
      <c r="X219">
        <v>49</v>
      </c>
      <c r="Y219">
        <v>65</v>
      </c>
      <c r="Z219" t="s">
        <v>290</v>
      </c>
      <c r="AA219" t="s">
        <v>290</v>
      </c>
      <c r="AB219" t="s">
        <v>290</v>
      </c>
      <c r="AC219" t="s">
        <v>290</v>
      </c>
      <c r="AD219" t="s">
        <v>290</v>
      </c>
      <c r="AE219" t="s">
        <v>290</v>
      </c>
      <c r="AF219" t="s">
        <v>290</v>
      </c>
      <c r="AG219" t="s">
        <v>290</v>
      </c>
      <c r="AH219">
        <v>35</v>
      </c>
      <c r="AI219" t="s">
        <v>290</v>
      </c>
      <c r="AJ219">
        <v>57</v>
      </c>
      <c r="AK219" t="s">
        <v>290</v>
      </c>
      <c r="AL219">
        <v>24</v>
      </c>
      <c r="AM219">
        <v>21</v>
      </c>
      <c r="AN219" t="s">
        <v>290</v>
      </c>
      <c r="AO219">
        <v>372</v>
      </c>
      <c r="AP219">
        <v>4</v>
      </c>
      <c r="AQ219">
        <v>248</v>
      </c>
      <c r="AR219">
        <v>230</v>
      </c>
      <c r="AS219">
        <v>0</v>
      </c>
      <c r="AT219">
        <v>0</v>
      </c>
      <c r="AU219">
        <v>14</v>
      </c>
      <c r="AV219">
        <v>478</v>
      </c>
      <c r="AW219">
        <v>41.586720999999997</v>
      </c>
      <c r="AX219">
        <v>-87.844252999999995</v>
      </c>
      <c r="AY219">
        <v>0.9</v>
      </c>
      <c r="AZ219" t="s">
        <v>16360</v>
      </c>
      <c r="BA219">
        <v>9250</v>
      </c>
      <c r="BB219" t="s">
        <v>16902</v>
      </c>
      <c r="BE219" t="s">
        <v>1333</v>
      </c>
      <c r="BF219" t="s">
        <v>288</v>
      </c>
      <c r="BG219" t="s">
        <v>16493</v>
      </c>
      <c r="BH219">
        <v>60487</v>
      </c>
      <c r="BI219" t="s">
        <v>16346</v>
      </c>
      <c r="BJ219" t="s">
        <v>16363</v>
      </c>
    </row>
    <row r="220" spans="1:62">
      <c r="A220" t="s">
        <v>1426</v>
      </c>
      <c r="B220" t="s">
        <v>1427</v>
      </c>
      <c r="D220" t="s">
        <v>1029</v>
      </c>
      <c r="E220" t="s">
        <v>18557</v>
      </c>
      <c r="F220" t="s">
        <v>1429</v>
      </c>
      <c r="G220" t="s">
        <v>1122</v>
      </c>
      <c r="H220" t="s">
        <v>288</v>
      </c>
      <c r="I220">
        <v>60638</v>
      </c>
      <c r="J220">
        <v>7737354810</v>
      </c>
      <c r="K220" t="s">
        <v>146</v>
      </c>
      <c r="L220">
        <v>3</v>
      </c>
      <c r="M220">
        <v>12</v>
      </c>
      <c r="N220">
        <v>2</v>
      </c>
      <c r="O220">
        <v>17</v>
      </c>
      <c r="P220">
        <v>12</v>
      </c>
      <c r="Q220">
        <v>14</v>
      </c>
      <c r="R220">
        <v>15</v>
      </c>
      <c r="S220">
        <v>16</v>
      </c>
      <c r="T220">
        <v>15</v>
      </c>
      <c r="U220">
        <v>17</v>
      </c>
      <c r="V220">
        <v>21</v>
      </c>
      <c r="W220">
        <v>13</v>
      </c>
      <c r="X220">
        <v>22</v>
      </c>
      <c r="Y220">
        <v>11</v>
      </c>
      <c r="Z220" t="s">
        <v>290</v>
      </c>
      <c r="AA220" t="s">
        <v>290</v>
      </c>
      <c r="AB220" t="s">
        <v>290</v>
      </c>
      <c r="AC220" t="s">
        <v>290</v>
      </c>
      <c r="AD220" t="s">
        <v>290</v>
      </c>
      <c r="AE220" t="s">
        <v>290</v>
      </c>
      <c r="AF220" t="s">
        <v>290</v>
      </c>
      <c r="AG220" t="s">
        <v>290</v>
      </c>
      <c r="AH220" t="s">
        <v>290</v>
      </c>
      <c r="AI220" t="s">
        <v>290</v>
      </c>
      <c r="AJ220">
        <v>126</v>
      </c>
      <c r="AK220" t="s">
        <v>290</v>
      </c>
      <c r="AL220">
        <v>1</v>
      </c>
      <c r="AM220">
        <v>6</v>
      </c>
      <c r="AN220" t="s">
        <v>290</v>
      </c>
      <c r="AO220">
        <v>18</v>
      </c>
      <c r="AP220">
        <v>5</v>
      </c>
      <c r="AQ220">
        <v>72</v>
      </c>
      <c r="AR220">
        <v>84</v>
      </c>
      <c r="AS220">
        <v>0</v>
      </c>
      <c r="AT220">
        <v>0</v>
      </c>
      <c r="AU220">
        <v>121</v>
      </c>
      <c r="AV220">
        <v>156</v>
      </c>
      <c r="AW220">
        <v>41.80498</v>
      </c>
      <c r="AX220">
        <v>-87.752016999999995</v>
      </c>
      <c r="AY220">
        <v>1</v>
      </c>
      <c r="AZ220" t="s">
        <v>16343</v>
      </c>
      <c r="BA220">
        <v>4810</v>
      </c>
      <c r="BB220" t="s">
        <v>16905</v>
      </c>
      <c r="BE220" t="s">
        <v>1122</v>
      </c>
      <c r="BF220" t="s">
        <v>288</v>
      </c>
      <c r="BG220" t="s">
        <v>16493</v>
      </c>
      <c r="BH220">
        <v>60638</v>
      </c>
      <c r="BI220" t="s">
        <v>16346</v>
      </c>
      <c r="BJ220" t="s">
        <v>16863</v>
      </c>
    </row>
    <row r="221" spans="1:62">
      <c r="A221" t="s">
        <v>1430</v>
      </c>
      <c r="B221" t="s">
        <v>1431</v>
      </c>
      <c r="C221" t="s">
        <v>353</v>
      </c>
      <c r="D221" t="s">
        <v>1432</v>
      </c>
      <c r="E221" t="s">
        <v>1433</v>
      </c>
      <c r="F221" t="s">
        <v>1434</v>
      </c>
      <c r="G221" t="s">
        <v>1261</v>
      </c>
      <c r="H221" t="s">
        <v>288</v>
      </c>
      <c r="I221">
        <v>60473</v>
      </c>
      <c r="J221">
        <v>7083394274</v>
      </c>
      <c r="K221" t="s">
        <v>146</v>
      </c>
      <c r="L221">
        <v>1</v>
      </c>
      <c r="M221">
        <v>2</v>
      </c>
      <c r="N221">
        <v>0</v>
      </c>
      <c r="O221">
        <v>3</v>
      </c>
      <c r="P221">
        <v>4</v>
      </c>
      <c r="Q221">
        <v>2</v>
      </c>
      <c r="R221" t="s">
        <v>290</v>
      </c>
      <c r="S221" t="s">
        <v>290</v>
      </c>
      <c r="T221" t="s">
        <v>290</v>
      </c>
      <c r="U221" t="s">
        <v>290</v>
      </c>
      <c r="V221" t="s">
        <v>290</v>
      </c>
      <c r="W221" t="s">
        <v>290</v>
      </c>
      <c r="X221" t="s">
        <v>290</v>
      </c>
      <c r="Y221" t="s">
        <v>290</v>
      </c>
      <c r="Z221" t="s">
        <v>290</v>
      </c>
      <c r="AA221" t="s">
        <v>290</v>
      </c>
      <c r="AB221" t="s">
        <v>290</v>
      </c>
      <c r="AC221" t="s">
        <v>290</v>
      </c>
      <c r="AD221" t="s">
        <v>290</v>
      </c>
      <c r="AE221" t="s">
        <v>290</v>
      </c>
      <c r="AF221" t="s">
        <v>290</v>
      </c>
      <c r="AG221" t="s">
        <v>290</v>
      </c>
      <c r="AH221" t="s">
        <v>290</v>
      </c>
      <c r="AI221" t="s">
        <v>290</v>
      </c>
      <c r="AJ221" t="s">
        <v>290</v>
      </c>
      <c r="AK221" t="s">
        <v>290</v>
      </c>
      <c r="AL221" t="s">
        <v>290</v>
      </c>
      <c r="AM221">
        <v>5</v>
      </c>
      <c r="AN221" t="s">
        <v>290</v>
      </c>
      <c r="AO221">
        <v>1</v>
      </c>
      <c r="AP221" t="s">
        <v>290</v>
      </c>
      <c r="AQ221">
        <v>2</v>
      </c>
      <c r="AR221">
        <v>4</v>
      </c>
      <c r="AS221">
        <v>0</v>
      </c>
      <c r="AT221">
        <v>0</v>
      </c>
      <c r="AU221">
        <v>0</v>
      </c>
      <c r="AV221">
        <v>6</v>
      </c>
      <c r="AW221">
        <v>41.596907000000002</v>
      </c>
      <c r="AX221">
        <v>-87.606520000000003</v>
      </c>
      <c r="AY221">
        <v>1</v>
      </c>
      <c r="AZ221" t="s">
        <v>16343</v>
      </c>
      <c r="BA221">
        <v>425</v>
      </c>
      <c r="BB221" t="s">
        <v>16907</v>
      </c>
      <c r="BE221" t="s">
        <v>1261</v>
      </c>
      <c r="BF221" t="s">
        <v>288</v>
      </c>
      <c r="BG221" t="s">
        <v>16493</v>
      </c>
      <c r="BH221">
        <v>60473</v>
      </c>
      <c r="BI221" t="s">
        <v>16346</v>
      </c>
      <c r="BJ221" t="s">
        <v>146</v>
      </c>
    </row>
    <row r="222" spans="1:62">
      <c r="A222" t="s">
        <v>1435</v>
      </c>
      <c r="B222" t="s">
        <v>1436</v>
      </c>
      <c r="D222" t="s">
        <v>839</v>
      </c>
      <c r="E222" t="s">
        <v>1437</v>
      </c>
      <c r="F222" t="s">
        <v>1438</v>
      </c>
      <c r="G222" t="s">
        <v>1272</v>
      </c>
      <c r="H222" t="s">
        <v>288</v>
      </c>
      <c r="I222">
        <v>60411</v>
      </c>
      <c r="J222">
        <v>7087562333</v>
      </c>
      <c r="K222" t="s">
        <v>146</v>
      </c>
      <c r="L222">
        <v>3</v>
      </c>
      <c r="M222">
        <v>13.4</v>
      </c>
      <c r="N222">
        <v>2.1</v>
      </c>
      <c r="O222">
        <v>18.5</v>
      </c>
      <c r="P222">
        <v>19</v>
      </c>
      <c r="Q222">
        <v>23</v>
      </c>
      <c r="R222">
        <v>22</v>
      </c>
      <c r="S222">
        <v>19</v>
      </c>
      <c r="T222">
        <v>25</v>
      </c>
      <c r="U222">
        <v>15</v>
      </c>
      <c r="V222">
        <v>14</v>
      </c>
      <c r="W222">
        <v>18</v>
      </c>
      <c r="X222">
        <v>20</v>
      </c>
      <c r="Y222">
        <v>18</v>
      </c>
      <c r="Z222" t="s">
        <v>290</v>
      </c>
      <c r="AA222" t="s">
        <v>290</v>
      </c>
      <c r="AB222" t="s">
        <v>290</v>
      </c>
      <c r="AC222" t="s">
        <v>290</v>
      </c>
      <c r="AD222" t="s">
        <v>290</v>
      </c>
      <c r="AE222" t="s">
        <v>290</v>
      </c>
      <c r="AF222" t="s">
        <v>290</v>
      </c>
      <c r="AG222" t="s">
        <v>290</v>
      </c>
      <c r="AH222" t="s">
        <v>290</v>
      </c>
      <c r="AI222" t="s">
        <v>290</v>
      </c>
      <c r="AJ222">
        <v>139</v>
      </c>
      <c r="AK222">
        <v>5</v>
      </c>
      <c r="AL222" t="s">
        <v>290</v>
      </c>
      <c r="AM222">
        <v>14</v>
      </c>
      <c r="AN222">
        <v>2</v>
      </c>
      <c r="AO222">
        <v>15</v>
      </c>
      <c r="AP222">
        <v>18</v>
      </c>
      <c r="AQ222">
        <v>111</v>
      </c>
      <c r="AR222">
        <v>82</v>
      </c>
      <c r="AS222">
        <v>0</v>
      </c>
      <c r="AT222">
        <v>0</v>
      </c>
      <c r="AU222">
        <v>133</v>
      </c>
      <c r="AV222">
        <v>193</v>
      </c>
      <c r="AW222">
        <v>41.504434000000003</v>
      </c>
      <c r="AX222">
        <v>-87.640805</v>
      </c>
      <c r="AY222">
        <v>1</v>
      </c>
      <c r="AZ222" t="s">
        <v>16360</v>
      </c>
      <c r="BA222">
        <v>1501</v>
      </c>
      <c r="BB222" t="s">
        <v>16909</v>
      </c>
      <c r="BE222" t="s">
        <v>1272</v>
      </c>
      <c r="BF222" t="s">
        <v>288</v>
      </c>
      <c r="BG222" t="s">
        <v>16493</v>
      </c>
      <c r="BH222">
        <v>60411</v>
      </c>
      <c r="BI222" t="s">
        <v>16346</v>
      </c>
      <c r="BJ222" t="s">
        <v>16363</v>
      </c>
    </row>
    <row r="223" spans="1:62">
      <c r="A223" t="s">
        <v>1439</v>
      </c>
      <c r="B223" t="s">
        <v>1440</v>
      </c>
      <c r="C223" t="s">
        <v>283</v>
      </c>
      <c r="D223" t="s">
        <v>1441</v>
      </c>
      <c r="E223" t="s">
        <v>1442</v>
      </c>
      <c r="F223" t="s">
        <v>1443</v>
      </c>
      <c r="G223" t="s">
        <v>1296</v>
      </c>
      <c r="H223" t="s">
        <v>288</v>
      </c>
      <c r="I223">
        <v>60453</v>
      </c>
      <c r="J223">
        <v>7084220121</v>
      </c>
      <c r="K223" t="s">
        <v>146</v>
      </c>
      <c r="L223">
        <v>1</v>
      </c>
      <c r="M223">
        <v>20.5</v>
      </c>
      <c r="N223">
        <v>14.5</v>
      </c>
      <c r="O223">
        <v>36</v>
      </c>
      <c r="P223">
        <v>28</v>
      </c>
      <c r="Q223">
        <v>28</v>
      </c>
      <c r="R223">
        <v>30</v>
      </c>
      <c r="S223">
        <v>29</v>
      </c>
      <c r="T223">
        <v>26</v>
      </c>
      <c r="U223">
        <v>36</v>
      </c>
      <c r="V223">
        <v>30</v>
      </c>
      <c r="W223">
        <v>38</v>
      </c>
      <c r="X223">
        <v>40</v>
      </c>
      <c r="Y223">
        <v>36</v>
      </c>
      <c r="Z223" t="s">
        <v>290</v>
      </c>
      <c r="AA223" t="s">
        <v>290</v>
      </c>
      <c r="AB223" t="s">
        <v>290</v>
      </c>
      <c r="AC223" t="s">
        <v>290</v>
      </c>
      <c r="AD223" t="s">
        <v>290</v>
      </c>
      <c r="AE223" t="s">
        <v>290</v>
      </c>
      <c r="AF223" t="s">
        <v>290</v>
      </c>
      <c r="AG223" t="s">
        <v>290</v>
      </c>
      <c r="AH223" t="s">
        <v>290</v>
      </c>
      <c r="AI223" t="s">
        <v>290</v>
      </c>
      <c r="AJ223">
        <v>70</v>
      </c>
      <c r="AK223" t="s">
        <v>290</v>
      </c>
      <c r="AL223">
        <v>8</v>
      </c>
      <c r="AM223">
        <v>10</v>
      </c>
      <c r="AN223">
        <v>1</v>
      </c>
      <c r="AO223">
        <v>230</v>
      </c>
      <c r="AP223">
        <v>2</v>
      </c>
      <c r="AQ223">
        <v>172</v>
      </c>
      <c r="AR223">
        <v>149</v>
      </c>
      <c r="AS223">
        <v>0</v>
      </c>
      <c r="AT223">
        <v>0</v>
      </c>
      <c r="AU223">
        <v>50</v>
      </c>
      <c r="AV223">
        <v>321</v>
      </c>
      <c r="AW223">
        <v>41.722822000000001</v>
      </c>
      <c r="AX223">
        <v>-87.759692000000001</v>
      </c>
      <c r="AY223">
        <v>1</v>
      </c>
      <c r="AZ223" t="s">
        <v>16343</v>
      </c>
      <c r="BA223">
        <v>9320</v>
      </c>
      <c r="BB223" t="s">
        <v>16913</v>
      </c>
      <c r="BE223" t="s">
        <v>1296</v>
      </c>
      <c r="BF223" t="s">
        <v>288</v>
      </c>
      <c r="BG223" t="s">
        <v>16493</v>
      </c>
      <c r="BH223">
        <v>60453</v>
      </c>
      <c r="BI223" t="s">
        <v>16346</v>
      </c>
      <c r="BJ223" t="s">
        <v>146</v>
      </c>
    </row>
    <row r="224" spans="1:62">
      <c r="A224" t="s">
        <v>1444</v>
      </c>
      <c r="B224" t="s">
        <v>1445</v>
      </c>
      <c r="D224" t="s">
        <v>1446</v>
      </c>
      <c r="E224" t="s">
        <v>1447</v>
      </c>
      <c r="F224" t="s">
        <v>1448</v>
      </c>
      <c r="G224" t="s">
        <v>1449</v>
      </c>
      <c r="H224" t="s">
        <v>288</v>
      </c>
      <c r="I224">
        <v>60465</v>
      </c>
      <c r="J224">
        <v>7089743402</v>
      </c>
      <c r="K224" t="s">
        <v>146</v>
      </c>
      <c r="L224">
        <v>1</v>
      </c>
      <c r="M224">
        <v>18</v>
      </c>
      <c r="N224">
        <v>5</v>
      </c>
      <c r="O224">
        <v>24</v>
      </c>
      <c r="P224">
        <v>16</v>
      </c>
      <c r="Q224">
        <v>22</v>
      </c>
      <c r="R224">
        <v>15</v>
      </c>
      <c r="S224">
        <v>17</v>
      </c>
      <c r="T224">
        <v>16</v>
      </c>
      <c r="U224">
        <v>14</v>
      </c>
      <c r="V224">
        <v>16</v>
      </c>
      <c r="W224">
        <v>11</v>
      </c>
      <c r="X224">
        <v>13</v>
      </c>
      <c r="Y224">
        <v>20</v>
      </c>
      <c r="Z224" t="s">
        <v>290</v>
      </c>
      <c r="AA224" t="s">
        <v>290</v>
      </c>
      <c r="AB224" t="s">
        <v>290</v>
      </c>
      <c r="AC224" t="s">
        <v>290</v>
      </c>
      <c r="AD224">
        <v>11</v>
      </c>
      <c r="AE224" t="s">
        <v>290</v>
      </c>
      <c r="AF224" t="s">
        <v>290</v>
      </c>
      <c r="AG224" t="s">
        <v>290</v>
      </c>
      <c r="AH224" t="s">
        <v>290</v>
      </c>
      <c r="AI224" t="s">
        <v>290</v>
      </c>
      <c r="AJ224" t="s">
        <v>290</v>
      </c>
      <c r="AK224" t="s">
        <v>290</v>
      </c>
      <c r="AL224" t="s">
        <v>290</v>
      </c>
      <c r="AM224" t="s">
        <v>290</v>
      </c>
      <c r="AN224" t="s">
        <v>290</v>
      </c>
      <c r="AO224">
        <v>169</v>
      </c>
      <c r="AP224">
        <v>2</v>
      </c>
      <c r="AQ224">
        <v>82</v>
      </c>
      <c r="AR224">
        <v>89</v>
      </c>
      <c r="AS224">
        <v>0</v>
      </c>
      <c r="AT224">
        <v>0</v>
      </c>
      <c r="AU224">
        <v>6</v>
      </c>
      <c r="AV224">
        <v>171</v>
      </c>
      <c r="AW224">
        <v>41.688772999999998</v>
      </c>
      <c r="AX224">
        <v>-87.816602000000003</v>
      </c>
      <c r="AY224">
        <v>1</v>
      </c>
      <c r="AZ224" t="s">
        <v>16360</v>
      </c>
      <c r="BA224">
        <v>11025</v>
      </c>
      <c r="BB224" t="s">
        <v>16915</v>
      </c>
      <c r="BE224" t="s">
        <v>1449</v>
      </c>
      <c r="BF224" t="s">
        <v>288</v>
      </c>
      <c r="BG224" t="s">
        <v>16493</v>
      </c>
      <c r="BH224">
        <v>60465</v>
      </c>
      <c r="BI224" t="s">
        <v>16346</v>
      </c>
      <c r="BJ224" t="s">
        <v>16363</v>
      </c>
    </row>
    <row r="225" spans="1:62">
      <c r="A225" t="s">
        <v>4593</v>
      </c>
      <c r="B225" t="s">
        <v>4594</v>
      </c>
      <c r="C225" t="s">
        <v>353</v>
      </c>
      <c r="D225" t="s">
        <v>4595</v>
      </c>
      <c r="E225" t="s">
        <v>4596</v>
      </c>
      <c r="F225" t="s">
        <v>4597</v>
      </c>
      <c r="G225" t="s">
        <v>1475</v>
      </c>
      <c r="H225" t="s">
        <v>288</v>
      </c>
      <c r="I225">
        <v>60455</v>
      </c>
      <c r="J225">
        <v>7085982700</v>
      </c>
      <c r="K225" t="s">
        <v>146</v>
      </c>
      <c r="L225">
        <v>3</v>
      </c>
      <c r="M225">
        <v>19.399999999999999</v>
      </c>
      <c r="N225">
        <v>9.1</v>
      </c>
      <c r="O225">
        <v>31.5</v>
      </c>
      <c r="P225">
        <v>22</v>
      </c>
      <c r="Q225">
        <v>19</v>
      </c>
      <c r="R225">
        <v>14</v>
      </c>
      <c r="S225">
        <v>9</v>
      </c>
      <c r="T225">
        <v>14</v>
      </c>
      <c r="U225">
        <v>13</v>
      </c>
      <c r="V225">
        <v>9</v>
      </c>
      <c r="W225">
        <v>18</v>
      </c>
      <c r="X225">
        <v>8</v>
      </c>
      <c r="Y225">
        <v>10</v>
      </c>
      <c r="Z225">
        <v>15</v>
      </c>
      <c r="AA225">
        <v>14</v>
      </c>
      <c r="AB225">
        <v>11</v>
      </c>
      <c r="AC225">
        <v>8</v>
      </c>
      <c r="AD225" t="s">
        <v>290</v>
      </c>
      <c r="AE225" t="s">
        <v>290</v>
      </c>
      <c r="AF225" t="s">
        <v>290</v>
      </c>
      <c r="AG225" t="s">
        <v>290</v>
      </c>
      <c r="AH225" t="s">
        <v>290</v>
      </c>
      <c r="AI225" t="s">
        <v>290</v>
      </c>
      <c r="AJ225" t="s">
        <v>290</v>
      </c>
      <c r="AK225" t="s">
        <v>290</v>
      </c>
      <c r="AL225">
        <v>6</v>
      </c>
      <c r="AM225">
        <v>7</v>
      </c>
      <c r="AN225" t="s">
        <v>290</v>
      </c>
      <c r="AO225">
        <v>163</v>
      </c>
      <c r="AP225">
        <v>8</v>
      </c>
      <c r="AQ225">
        <v>138</v>
      </c>
      <c r="AR225">
        <v>46</v>
      </c>
      <c r="AS225">
        <v>17</v>
      </c>
      <c r="AT225">
        <v>0</v>
      </c>
      <c r="AU225">
        <v>83</v>
      </c>
      <c r="AV225">
        <v>184</v>
      </c>
      <c r="AW225">
        <v>41.723314000000002</v>
      </c>
      <c r="AX225">
        <v>-87.809543000000005</v>
      </c>
      <c r="AY225">
        <v>0.95</v>
      </c>
      <c r="AZ225" t="s">
        <v>16343</v>
      </c>
      <c r="BA225">
        <v>7361</v>
      </c>
      <c r="BB225" t="s">
        <v>16917</v>
      </c>
      <c r="BE225" t="s">
        <v>1475</v>
      </c>
      <c r="BF225" t="s">
        <v>288</v>
      </c>
      <c r="BG225" t="s">
        <v>16493</v>
      </c>
      <c r="BH225">
        <v>60455</v>
      </c>
      <c r="BI225" t="s">
        <v>16346</v>
      </c>
      <c r="BJ225" t="s">
        <v>146</v>
      </c>
    </row>
    <row r="226" spans="1:62">
      <c r="A226" t="s">
        <v>1451</v>
      </c>
      <c r="B226" t="s">
        <v>1292</v>
      </c>
      <c r="D226" t="s">
        <v>940</v>
      </c>
      <c r="E226" t="s">
        <v>1452</v>
      </c>
      <c r="F226" t="s">
        <v>1453</v>
      </c>
      <c r="G226" t="s">
        <v>1289</v>
      </c>
      <c r="H226" t="s">
        <v>288</v>
      </c>
      <c r="I226">
        <v>60477</v>
      </c>
      <c r="J226">
        <v>7084297171</v>
      </c>
      <c r="K226" t="s">
        <v>146</v>
      </c>
      <c r="L226">
        <v>1</v>
      </c>
      <c r="M226">
        <v>23.8</v>
      </c>
      <c r="N226">
        <v>3.8</v>
      </c>
      <c r="O226">
        <v>28.6</v>
      </c>
      <c r="P226">
        <v>27</v>
      </c>
      <c r="Q226">
        <v>28</v>
      </c>
      <c r="R226">
        <v>33</v>
      </c>
      <c r="S226">
        <v>19</v>
      </c>
      <c r="T226">
        <v>28</v>
      </c>
      <c r="U226">
        <v>28</v>
      </c>
      <c r="V226">
        <v>20</v>
      </c>
      <c r="W226">
        <v>26</v>
      </c>
      <c r="X226">
        <v>22</v>
      </c>
      <c r="Y226">
        <v>24</v>
      </c>
      <c r="Z226" t="s">
        <v>290</v>
      </c>
      <c r="AA226" t="s">
        <v>290</v>
      </c>
      <c r="AB226" t="s">
        <v>290</v>
      </c>
      <c r="AC226" t="s">
        <v>290</v>
      </c>
      <c r="AD226" t="s">
        <v>290</v>
      </c>
      <c r="AE226" t="s">
        <v>290</v>
      </c>
      <c r="AF226" t="s">
        <v>290</v>
      </c>
      <c r="AG226" t="s">
        <v>290</v>
      </c>
      <c r="AH226">
        <v>25</v>
      </c>
      <c r="AI226" t="s">
        <v>290</v>
      </c>
      <c r="AJ226" t="s">
        <v>290</v>
      </c>
      <c r="AK226" t="s">
        <v>290</v>
      </c>
      <c r="AL226">
        <v>2</v>
      </c>
      <c r="AM226">
        <v>24</v>
      </c>
      <c r="AN226" t="s">
        <v>290</v>
      </c>
      <c r="AO226">
        <v>248</v>
      </c>
      <c r="AP226">
        <v>6</v>
      </c>
      <c r="AQ226">
        <v>136</v>
      </c>
      <c r="AR226">
        <v>144</v>
      </c>
      <c r="AS226">
        <v>0</v>
      </c>
      <c r="AT226">
        <v>0</v>
      </c>
      <c r="AU226">
        <v>13</v>
      </c>
      <c r="AV226">
        <v>280</v>
      </c>
      <c r="AW226">
        <v>41.579383999999997</v>
      </c>
      <c r="AX226">
        <v>-87.822536999999997</v>
      </c>
      <c r="AY226">
        <v>1</v>
      </c>
      <c r="AZ226" t="s">
        <v>16360</v>
      </c>
      <c r="BA226">
        <v>17171</v>
      </c>
      <c r="BB226" t="s">
        <v>16919</v>
      </c>
      <c r="BE226" t="s">
        <v>1289</v>
      </c>
      <c r="BF226" t="s">
        <v>288</v>
      </c>
      <c r="BG226" t="s">
        <v>16493</v>
      </c>
      <c r="BH226">
        <v>60477</v>
      </c>
      <c r="BI226" t="s">
        <v>16346</v>
      </c>
      <c r="BJ226" t="s">
        <v>16363</v>
      </c>
    </row>
    <row r="227" spans="1:62">
      <c r="A227" t="s">
        <v>1454</v>
      </c>
      <c r="B227" t="s">
        <v>1455</v>
      </c>
      <c r="C227" t="s">
        <v>418</v>
      </c>
      <c r="D227" t="s">
        <v>1381</v>
      </c>
      <c r="E227" t="s">
        <v>1456</v>
      </c>
      <c r="F227" t="s">
        <v>1457</v>
      </c>
      <c r="G227" t="s">
        <v>1458</v>
      </c>
      <c r="H227" t="s">
        <v>288</v>
      </c>
      <c r="I227">
        <v>60445</v>
      </c>
      <c r="J227">
        <v>7083858776</v>
      </c>
      <c r="K227" t="s">
        <v>146</v>
      </c>
      <c r="L227">
        <v>3</v>
      </c>
      <c r="M227">
        <v>10</v>
      </c>
      <c r="N227">
        <v>4</v>
      </c>
      <c r="O227">
        <v>17</v>
      </c>
      <c r="P227">
        <v>20</v>
      </c>
      <c r="Q227">
        <v>25</v>
      </c>
      <c r="R227">
        <v>19</v>
      </c>
      <c r="S227">
        <v>18</v>
      </c>
      <c r="T227">
        <v>17</v>
      </c>
      <c r="U227">
        <v>16</v>
      </c>
      <c r="V227">
        <v>26</v>
      </c>
      <c r="W227">
        <v>24</v>
      </c>
      <c r="X227">
        <v>21</v>
      </c>
      <c r="Y227">
        <v>18</v>
      </c>
      <c r="Z227" t="s">
        <v>290</v>
      </c>
      <c r="AA227" t="s">
        <v>290</v>
      </c>
      <c r="AB227" t="s">
        <v>290</v>
      </c>
      <c r="AC227" t="s">
        <v>290</v>
      </c>
      <c r="AD227" t="s">
        <v>290</v>
      </c>
      <c r="AE227" t="s">
        <v>290</v>
      </c>
      <c r="AF227" t="s">
        <v>290</v>
      </c>
      <c r="AG227" t="s">
        <v>290</v>
      </c>
      <c r="AH227" t="s">
        <v>290</v>
      </c>
      <c r="AI227" t="s">
        <v>290</v>
      </c>
      <c r="AJ227">
        <v>89</v>
      </c>
      <c r="AK227" t="s">
        <v>290</v>
      </c>
      <c r="AL227">
        <v>3</v>
      </c>
      <c r="AM227">
        <v>59</v>
      </c>
      <c r="AN227">
        <v>4</v>
      </c>
      <c r="AO227">
        <v>37</v>
      </c>
      <c r="AP227">
        <v>12</v>
      </c>
      <c r="AQ227">
        <v>105</v>
      </c>
      <c r="AR227">
        <v>99</v>
      </c>
      <c r="AS227">
        <v>0</v>
      </c>
      <c r="AT227">
        <v>0</v>
      </c>
      <c r="AU227">
        <v>115</v>
      </c>
      <c r="AV227">
        <v>204</v>
      </c>
      <c r="AW227">
        <v>41.627018999999997</v>
      </c>
      <c r="AX227">
        <v>-87.722230999999994</v>
      </c>
      <c r="AY227">
        <v>1</v>
      </c>
      <c r="AZ227" t="s">
        <v>16343</v>
      </c>
      <c r="BA227">
        <v>14611</v>
      </c>
      <c r="BB227" t="s">
        <v>16921</v>
      </c>
      <c r="BE227" t="s">
        <v>1458</v>
      </c>
      <c r="BF227" t="s">
        <v>288</v>
      </c>
      <c r="BG227" t="s">
        <v>16493</v>
      </c>
      <c r="BH227">
        <v>60445</v>
      </c>
      <c r="BI227" t="s">
        <v>16346</v>
      </c>
      <c r="BJ227" t="s">
        <v>146</v>
      </c>
    </row>
    <row r="228" spans="1:62">
      <c r="A228" t="s">
        <v>4598</v>
      </c>
      <c r="B228" t="s">
        <v>18558</v>
      </c>
      <c r="C228" t="s">
        <v>283</v>
      </c>
      <c r="D228" t="s">
        <v>4600</v>
      </c>
      <c r="E228" t="s">
        <v>2537</v>
      </c>
      <c r="F228" t="s">
        <v>18559</v>
      </c>
      <c r="G228" t="s">
        <v>1204</v>
      </c>
      <c r="H228" t="s">
        <v>288</v>
      </c>
      <c r="I228">
        <v>60463</v>
      </c>
      <c r="J228">
        <v>7084482260</v>
      </c>
      <c r="K228" t="s">
        <v>146</v>
      </c>
      <c r="L228">
        <v>1</v>
      </c>
      <c r="M228">
        <v>4</v>
      </c>
      <c r="N228">
        <v>0</v>
      </c>
      <c r="O228">
        <v>5</v>
      </c>
      <c r="P228">
        <v>32</v>
      </c>
      <c r="Q228">
        <v>14</v>
      </c>
      <c r="R228" t="s">
        <v>290</v>
      </c>
      <c r="S228" t="s">
        <v>290</v>
      </c>
      <c r="T228" t="s">
        <v>290</v>
      </c>
      <c r="U228" t="s">
        <v>290</v>
      </c>
      <c r="V228" t="s">
        <v>290</v>
      </c>
      <c r="W228" t="s">
        <v>290</v>
      </c>
      <c r="X228" t="s">
        <v>290</v>
      </c>
      <c r="Y228" t="s">
        <v>290</v>
      </c>
      <c r="Z228" t="s">
        <v>290</v>
      </c>
      <c r="AA228" t="s">
        <v>290</v>
      </c>
      <c r="AB228" t="s">
        <v>290</v>
      </c>
      <c r="AC228" t="s">
        <v>290</v>
      </c>
      <c r="AD228" t="s">
        <v>290</v>
      </c>
      <c r="AE228" t="s">
        <v>290</v>
      </c>
      <c r="AF228" t="s">
        <v>290</v>
      </c>
      <c r="AG228" t="s">
        <v>290</v>
      </c>
      <c r="AH228" t="s">
        <v>290</v>
      </c>
      <c r="AI228" t="s">
        <v>290</v>
      </c>
      <c r="AJ228">
        <v>1</v>
      </c>
      <c r="AK228" t="s">
        <v>290</v>
      </c>
      <c r="AL228" t="s">
        <v>290</v>
      </c>
      <c r="AM228" t="s">
        <v>290</v>
      </c>
      <c r="AN228">
        <v>1</v>
      </c>
      <c r="AO228">
        <v>44</v>
      </c>
      <c r="AP228" t="s">
        <v>290</v>
      </c>
      <c r="AQ228">
        <v>24</v>
      </c>
      <c r="AR228">
        <v>22</v>
      </c>
      <c r="AS228">
        <v>0</v>
      </c>
      <c r="AT228">
        <v>0</v>
      </c>
      <c r="AU228">
        <v>0</v>
      </c>
      <c r="AV228">
        <v>46</v>
      </c>
      <c r="AW228">
        <v>41.665658000000001</v>
      </c>
      <c r="AX228">
        <v>-87.795524999999998</v>
      </c>
      <c r="AY228">
        <v>1</v>
      </c>
      <c r="AZ228" t="s">
        <v>16360</v>
      </c>
      <c r="BA228">
        <v>12428</v>
      </c>
      <c r="BB228" t="s">
        <v>16897</v>
      </c>
      <c r="BE228" t="s">
        <v>1204</v>
      </c>
      <c r="BF228" t="s">
        <v>288</v>
      </c>
      <c r="BG228" t="s">
        <v>16493</v>
      </c>
      <c r="BH228">
        <v>60463</v>
      </c>
      <c r="BI228" t="s">
        <v>16346</v>
      </c>
      <c r="BJ228" t="s">
        <v>16363</v>
      </c>
    </row>
    <row r="229" spans="1:62">
      <c r="A229" t="s">
        <v>1460</v>
      </c>
      <c r="B229" t="s">
        <v>1461</v>
      </c>
      <c r="D229" t="s">
        <v>1168</v>
      </c>
      <c r="E229" t="s">
        <v>1462</v>
      </c>
      <c r="F229" t="s">
        <v>1463</v>
      </c>
      <c r="G229" t="s">
        <v>1377</v>
      </c>
      <c r="H229" t="s">
        <v>288</v>
      </c>
      <c r="I229">
        <v>60439</v>
      </c>
      <c r="J229">
        <v>8158340607</v>
      </c>
      <c r="K229" t="s">
        <v>146</v>
      </c>
      <c r="L229">
        <v>2</v>
      </c>
      <c r="M229">
        <v>9</v>
      </c>
      <c r="N229">
        <v>5</v>
      </c>
      <c r="O229">
        <v>16</v>
      </c>
      <c r="P229">
        <v>30</v>
      </c>
      <c r="Q229">
        <v>21</v>
      </c>
      <c r="R229">
        <v>13</v>
      </c>
      <c r="S229">
        <v>7</v>
      </c>
      <c r="T229">
        <v>8</v>
      </c>
      <c r="U229">
        <v>7</v>
      </c>
      <c r="V229">
        <v>3</v>
      </c>
      <c r="W229">
        <v>2</v>
      </c>
      <c r="X229">
        <v>6</v>
      </c>
      <c r="Y229">
        <v>4</v>
      </c>
      <c r="Z229">
        <v>2</v>
      </c>
      <c r="AA229" t="s">
        <v>290</v>
      </c>
      <c r="AB229" t="s">
        <v>290</v>
      </c>
      <c r="AC229" t="s">
        <v>290</v>
      </c>
      <c r="AD229" t="s">
        <v>290</v>
      </c>
      <c r="AE229" t="s">
        <v>290</v>
      </c>
      <c r="AF229" t="s">
        <v>290</v>
      </c>
      <c r="AG229" t="s">
        <v>290</v>
      </c>
      <c r="AH229" t="s">
        <v>290</v>
      </c>
      <c r="AI229" t="s">
        <v>290</v>
      </c>
      <c r="AJ229">
        <v>5</v>
      </c>
      <c r="AK229" t="s">
        <v>290</v>
      </c>
      <c r="AL229">
        <v>5</v>
      </c>
      <c r="AM229">
        <v>2</v>
      </c>
      <c r="AN229">
        <v>1</v>
      </c>
      <c r="AO229">
        <v>75</v>
      </c>
      <c r="AP229">
        <v>15</v>
      </c>
      <c r="AQ229">
        <v>42</v>
      </c>
      <c r="AR229">
        <v>61</v>
      </c>
      <c r="AS229">
        <v>0</v>
      </c>
      <c r="AT229">
        <v>0</v>
      </c>
      <c r="AU229">
        <v>0</v>
      </c>
      <c r="AV229">
        <v>103</v>
      </c>
      <c r="AW229">
        <v>41.641452999999998</v>
      </c>
      <c r="AX229">
        <v>-88.022890000000004</v>
      </c>
      <c r="AY229">
        <v>1</v>
      </c>
      <c r="AZ229" t="s">
        <v>16360</v>
      </c>
      <c r="BA229">
        <v>16427</v>
      </c>
      <c r="BB229" t="s">
        <v>16926</v>
      </c>
      <c r="BE229" t="s">
        <v>1377</v>
      </c>
      <c r="BF229" t="s">
        <v>288</v>
      </c>
      <c r="BG229" t="s">
        <v>16927</v>
      </c>
      <c r="BH229">
        <v>60439</v>
      </c>
      <c r="BI229" t="s">
        <v>16346</v>
      </c>
      <c r="BJ229" t="s">
        <v>16363</v>
      </c>
    </row>
    <row r="230" spans="1:62">
      <c r="A230" t="s">
        <v>1464</v>
      </c>
      <c r="B230" t="s">
        <v>1465</v>
      </c>
      <c r="C230" t="s">
        <v>418</v>
      </c>
      <c r="D230" t="s">
        <v>916</v>
      </c>
      <c r="E230" t="s">
        <v>1466</v>
      </c>
      <c r="F230" t="s">
        <v>1467</v>
      </c>
      <c r="G230" t="s">
        <v>1468</v>
      </c>
      <c r="H230" t="s">
        <v>288</v>
      </c>
      <c r="I230">
        <v>60419</v>
      </c>
      <c r="J230">
        <v>7088492787</v>
      </c>
      <c r="K230" t="s">
        <v>146</v>
      </c>
      <c r="L230">
        <v>51</v>
      </c>
      <c r="M230">
        <v>5.5</v>
      </c>
      <c r="N230">
        <v>3</v>
      </c>
      <c r="O230">
        <v>59.5</v>
      </c>
      <c r="P230">
        <v>1</v>
      </c>
      <c r="Q230">
        <v>6</v>
      </c>
      <c r="R230">
        <v>4</v>
      </c>
      <c r="S230">
        <v>7</v>
      </c>
      <c r="T230">
        <v>3</v>
      </c>
      <c r="U230">
        <v>2</v>
      </c>
      <c r="V230">
        <v>4</v>
      </c>
      <c r="W230">
        <v>3</v>
      </c>
      <c r="X230">
        <v>1</v>
      </c>
      <c r="Y230">
        <v>1</v>
      </c>
      <c r="Z230" t="s">
        <v>290</v>
      </c>
      <c r="AA230" t="s">
        <v>290</v>
      </c>
      <c r="AB230" t="s">
        <v>290</v>
      </c>
      <c r="AC230" t="s">
        <v>290</v>
      </c>
      <c r="AD230" t="s">
        <v>290</v>
      </c>
      <c r="AE230" t="s">
        <v>290</v>
      </c>
      <c r="AF230" t="s">
        <v>290</v>
      </c>
      <c r="AG230" t="s">
        <v>290</v>
      </c>
      <c r="AH230" t="s">
        <v>290</v>
      </c>
      <c r="AI230" t="s">
        <v>290</v>
      </c>
      <c r="AJ230" t="s">
        <v>290</v>
      </c>
      <c r="AK230" t="s">
        <v>290</v>
      </c>
      <c r="AL230" t="s">
        <v>290</v>
      </c>
      <c r="AM230">
        <v>28</v>
      </c>
      <c r="AN230" t="s">
        <v>290</v>
      </c>
      <c r="AO230" t="s">
        <v>290</v>
      </c>
      <c r="AP230">
        <v>4</v>
      </c>
      <c r="AQ230">
        <v>18</v>
      </c>
      <c r="AR230">
        <v>14</v>
      </c>
      <c r="AS230">
        <v>0</v>
      </c>
      <c r="AT230">
        <v>0</v>
      </c>
      <c r="AU230">
        <v>25</v>
      </c>
      <c r="AV230">
        <v>32</v>
      </c>
      <c r="AW230">
        <v>41.635621</v>
      </c>
      <c r="AX230">
        <v>-87.581565999999995</v>
      </c>
      <c r="AY230">
        <v>1</v>
      </c>
      <c r="AZ230" t="s">
        <v>16343</v>
      </c>
      <c r="BA230">
        <v>14243</v>
      </c>
      <c r="BB230" t="s">
        <v>16929</v>
      </c>
      <c r="BE230" t="s">
        <v>1468</v>
      </c>
      <c r="BF230" t="s">
        <v>288</v>
      </c>
      <c r="BG230" t="s">
        <v>16493</v>
      </c>
      <c r="BH230">
        <v>60419</v>
      </c>
      <c r="BI230" t="s">
        <v>16346</v>
      </c>
      <c r="BJ230" t="s">
        <v>146</v>
      </c>
    </row>
    <row r="231" spans="1:62">
      <c r="A231" t="s">
        <v>1470</v>
      </c>
      <c r="B231" t="s">
        <v>1471</v>
      </c>
      <c r="C231" t="s">
        <v>283</v>
      </c>
      <c r="D231" t="s">
        <v>1472</v>
      </c>
      <c r="E231" t="s">
        <v>1473</v>
      </c>
      <c r="F231" t="s">
        <v>1474</v>
      </c>
      <c r="G231" t="s">
        <v>1475</v>
      </c>
      <c r="H231" t="s">
        <v>288</v>
      </c>
      <c r="I231">
        <v>60455</v>
      </c>
      <c r="J231">
        <v>7085994100</v>
      </c>
      <c r="K231" t="s">
        <v>146</v>
      </c>
      <c r="L231">
        <v>7.5</v>
      </c>
      <c r="M231">
        <v>50</v>
      </c>
      <c r="N231">
        <v>19</v>
      </c>
      <c r="O231">
        <v>76.5</v>
      </c>
      <c r="P231">
        <v>16</v>
      </c>
      <c r="Q231">
        <v>27</v>
      </c>
      <c r="R231">
        <v>31</v>
      </c>
      <c r="S231">
        <v>42</v>
      </c>
      <c r="T231">
        <v>32</v>
      </c>
      <c r="U231">
        <v>27</v>
      </c>
      <c r="V231">
        <v>37</v>
      </c>
      <c r="W231">
        <v>31</v>
      </c>
      <c r="X231">
        <v>43</v>
      </c>
      <c r="Y231">
        <v>55</v>
      </c>
      <c r="Z231">
        <v>45</v>
      </c>
      <c r="AA231">
        <v>51</v>
      </c>
      <c r="AB231">
        <v>41</v>
      </c>
      <c r="AC231">
        <v>50</v>
      </c>
      <c r="AD231" t="s">
        <v>290</v>
      </c>
      <c r="AE231" t="s">
        <v>290</v>
      </c>
      <c r="AF231" t="s">
        <v>290</v>
      </c>
      <c r="AG231" t="s">
        <v>290</v>
      </c>
      <c r="AH231" t="s">
        <v>290</v>
      </c>
      <c r="AI231" t="s">
        <v>290</v>
      </c>
      <c r="AJ231" t="s">
        <v>290</v>
      </c>
      <c r="AK231" t="s">
        <v>290</v>
      </c>
      <c r="AL231">
        <v>37</v>
      </c>
      <c r="AM231">
        <v>12</v>
      </c>
      <c r="AN231" t="s">
        <v>290</v>
      </c>
      <c r="AO231">
        <v>454</v>
      </c>
      <c r="AP231">
        <v>25</v>
      </c>
      <c r="AQ231">
        <v>275</v>
      </c>
      <c r="AR231">
        <v>253</v>
      </c>
      <c r="AS231">
        <v>28</v>
      </c>
      <c r="AT231">
        <v>21</v>
      </c>
      <c r="AU231">
        <v>169</v>
      </c>
      <c r="AV231">
        <v>528</v>
      </c>
      <c r="AW231">
        <v>41.723267999999997</v>
      </c>
      <c r="AX231">
        <v>-87.801983000000007</v>
      </c>
      <c r="AY231">
        <v>1</v>
      </c>
      <c r="AZ231" t="s">
        <v>16343</v>
      </c>
      <c r="BA231">
        <v>7350</v>
      </c>
      <c r="BB231" t="s">
        <v>16933</v>
      </c>
      <c r="BE231" t="s">
        <v>1475</v>
      </c>
      <c r="BF231" t="s">
        <v>288</v>
      </c>
      <c r="BG231" t="s">
        <v>16493</v>
      </c>
      <c r="BH231">
        <v>60455</v>
      </c>
      <c r="BI231" t="s">
        <v>16346</v>
      </c>
      <c r="BJ231" t="s">
        <v>146</v>
      </c>
    </row>
    <row r="232" spans="1:62">
      <c r="A232" t="s">
        <v>1477</v>
      </c>
      <c r="B232" t="s">
        <v>1478</v>
      </c>
      <c r="D232" t="s">
        <v>1320</v>
      </c>
      <c r="E232" t="s">
        <v>1479</v>
      </c>
      <c r="F232" t="s">
        <v>1480</v>
      </c>
      <c r="G232" t="s">
        <v>1481</v>
      </c>
      <c r="H232" t="s">
        <v>288</v>
      </c>
      <c r="I232">
        <v>60501</v>
      </c>
      <c r="J232">
        <v>7085946857</v>
      </c>
      <c r="K232" t="s">
        <v>146</v>
      </c>
      <c r="L232">
        <v>0</v>
      </c>
      <c r="M232">
        <v>6</v>
      </c>
      <c r="N232">
        <v>0</v>
      </c>
      <c r="O232">
        <v>6</v>
      </c>
      <c r="P232">
        <v>11</v>
      </c>
      <c r="Q232">
        <v>8</v>
      </c>
      <c r="R232">
        <v>9</v>
      </c>
      <c r="S232">
        <v>5</v>
      </c>
      <c r="T232">
        <v>7</v>
      </c>
      <c r="U232">
        <v>4</v>
      </c>
      <c r="V232">
        <v>7</v>
      </c>
      <c r="W232">
        <v>5</v>
      </c>
      <c r="X232">
        <v>7</v>
      </c>
      <c r="Y232">
        <v>8</v>
      </c>
      <c r="Z232" t="s">
        <v>290</v>
      </c>
      <c r="AA232" t="s">
        <v>290</v>
      </c>
      <c r="AB232" t="s">
        <v>290</v>
      </c>
      <c r="AC232" t="s">
        <v>290</v>
      </c>
      <c r="AD232" t="s">
        <v>290</v>
      </c>
      <c r="AE232" t="s">
        <v>290</v>
      </c>
      <c r="AF232" t="s">
        <v>290</v>
      </c>
      <c r="AG232" t="s">
        <v>290</v>
      </c>
      <c r="AH232" t="s">
        <v>290</v>
      </c>
      <c r="AI232" t="s">
        <v>290</v>
      </c>
      <c r="AJ232">
        <v>29</v>
      </c>
      <c r="AK232" t="s">
        <v>290</v>
      </c>
      <c r="AL232" t="s">
        <v>290</v>
      </c>
      <c r="AM232">
        <v>1</v>
      </c>
      <c r="AN232" t="s">
        <v>290</v>
      </c>
      <c r="AO232">
        <v>35</v>
      </c>
      <c r="AP232">
        <v>6</v>
      </c>
      <c r="AQ232">
        <v>40</v>
      </c>
      <c r="AR232">
        <v>31</v>
      </c>
      <c r="AS232">
        <v>0</v>
      </c>
      <c r="AT232">
        <v>0</v>
      </c>
      <c r="AU232">
        <v>0</v>
      </c>
      <c r="AV232">
        <v>71</v>
      </c>
      <c r="AW232">
        <v>41.787044000000002</v>
      </c>
      <c r="AX232">
        <v>-87.801625999999999</v>
      </c>
      <c r="AY232">
        <v>1</v>
      </c>
      <c r="AZ232" t="s">
        <v>16343</v>
      </c>
      <c r="BA232">
        <v>5714</v>
      </c>
      <c r="BB232" t="s">
        <v>16937</v>
      </c>
      <c r="BE232" t="s">
        <v>1481</v>
      </c>
      <c r="BF232" t="s">
        <v>288</v>
      </c>
      <c r="BG232" t="s">
        <v>16493</v>
      </c>
      <c r="BH232">
        <v>60501</v>
      </c>
      <c r="BI232" t="s">
        <v>16346</v>
      </c>
      <c r="BJ232" t="s">
        <v>146</v>
      </c>
    </row>
    <row r="233" spans="1:62">
      <c r="A233" t="s">
        <v>1483</v>
      </c>
      <c r="B233" t="s">
        <v>1484</v>
      </c>
      <c r="C233" t="s">
        <v>353</v>
      </c>
      <c r="D233" t="s">
        <v>478</v>
      </c>
      <c r="E233" t="s">
        <v>16938</v>
      </c>
      <c r="F233" t="s">
        <v>1487</v>
      </c>
      <c r="G233" t="s">
        <v>1377</v>
      </c>
      <c r="H233" t="s">
        <v>288</v>
      </c>
      <c r="I233">
        <v>60439</v>
      </c>
      <c r="J233">
        <v>6302431995</v>
      </c>
      <c r="K233" t="s">
        <v>146</v>
      </c>
      <c r="L233">
        <v>4</v>
      </c>
      <c r="M233">
        <v>15</v>
      </c>
      <c r="N233">
        <v>7.5</v>
      </c>
      <c r="O233">
        <v>26.5</v>
      </c>
      <c r="P233">
        <v>12</v>
      </c>
      <c r="Q233">
        <v>17</v>
      </c>
      <c r="R233">
        <v>14</v>
      </c>
      <c r="S233">
        <v>19</v>
      </c>
      <c r="T233">
        <v>22</v>
      </c>
      <c r="U233">
        <v>17</v>
      </c>
      <c r="V233">
        <v>17</v>
      </c>
      <c r="W233">
        <v>17</v>
      </c>
      <c r="X233">
        <v>10</v>
      </c>
      <c r="Y233">
        <v>18</v>
      </c>
      <c r="Z233" t="s">
        <v>290</v>
      </c>
      <c r="AA233" t="s">
        <v>290</v>
      </c>
      <c r="AB233" t="s">
        <v>290</v>
      </c>
      <c r="AC233" t="s">
        <v>290</v>
      </c>
      <c r="AD233" t="s">
        <v>290</v>
      </c>
      <c r="AE233" t="s">
        <v>290</v>
      </c>
      <c r="AF233" t="s">
        <v>290</v>
      </c>
      <c r="AG233" t="s">
        <v>290</v>
      </c>
      <c r="AH233" t="s">
        <v>290</v>
      </c>
      <c r="AI233" t="s">
        <v>290</v>
      </c>
      <c r="AJ233">
        <v>15</v>
      </c>
      <c r="AK233">
        <v>2</v>
      </c>
      <c r="AL233">
        <v>8</v>
      </c>
      <c r="AM233">
        <v>1</v>
      </c>
      <c r="AN233" t="s">
        <v>290</v>
      </c>
      <c r="AO233">
        <v>124</v>
      </c>
      <c r="AP233">
        <v>13</v>
      </c>
      <c r="AQ233">
        <v>77</v>
      </c>
      <c r="AR233">
        <v>86</v>
      </c>
      <c r="AS233">
        <v>0</v>
      </c>
      <c r="AT233">
        <v>0</v>
      </c>
      <c r="AU233">
        <v>0</v>
      </c>
      <c r="AV233">
        <v>163</v>
      </c>
      <c r="AW233">
        <v>41.679276999999999</v>
      </c>
      <c r="AX233">
        <v>-87.933290999999997</v>
      </c>
      <c r="AY233">
        <v>1</v>
      </c>
      <c r="AZ233" t="s">
        <v>16343</v>
      </c>
      <c r="BA233">
        <v>11550</v>
      </c>
      <c r="BB233" t="s">
        <v>16940</v>
      </c>
      <c r="BE233" t="s">
        <v>1377</v>
      </c>
      <c r="BF233" t="s">
        <v>288</v>
      </c>
      <c r="BG233" t="s">
        <v>16493</v>
      </c>
      <c r="BH233">
        <v>60439</v>
      </c>
      <c r="BI233" t="s">
        <v>16346</v>
      </c>
      <c r="BJ233" t="s">
        <v>146</v>
      </c>
    </row>
    <row r="234" spans="1:62">
      <c r="A234" t="s">
        <v>1488</v>
      </c>
      <c r="B234" t="s">
        <v>8605</v>
      </c>
      <c r="C234" t="s">
        <v>283</v>
      </c>
      <c r="D234" t="s">
        <v>1185</v>
      </c>
      <c r="E234" t="s">
        <v>1490</v>
      </c>
      <c r="F234" t="s">
        <v>1491</v>
      </c>
      <c r="G234" t="s">
        <v>1492</v>
      </c>
      <c r="H234" t="s">
        <v>288</v>
      </c>
      <c r="I234">
        <v>61032</v>
      </c>
      <c r="J234">
        <v>8152353154</v>
      </c>
      <c r="K234" t="s">
        <v>148</v>
      </c>
      <c r="L234">
        <v>1.5</v>
      </c>
      <c r="M234">
        <v>13.5</v>
      </c>
      <c r="N234">
        <v>6.5</v>
      </c>
      <c r="O234">
        <v>21.5</v>
      </c>
      <c r="P234" t="s">
        <v>290</v>
      </c>
      <c r="Q234" t="s">
        <v>290</v>
      </c>
      <c r="R234" t="s">
        <v>290</v>
      </c>
      <c r="S234" t="s">
        <v>290</v>
      </c>
      <c r="T234" t="s">
        <v>290</v>
      </c>
      <c r="U234" t="s">
        <v>290</v>
      </c>
      <c r="V234" t="s">
        <v>290</v>
      </c>
      <c r="W234">
        <v>7</v>
      </c>
      <c r="X234">
        <v>12</v>
      </c>
      <c r="Y234">
        <v>12</v>
      </c>
      <c r="Z234">
        <v>20</v>
      </c>
      <c r="AA234">
        <v>19</v>
      </c>
      <c r="AB234">
        <v>18</v>
      </c>
      <c r="AC234">
        <v>28</v>
      </c>
      <c r="AD234" t="s">
        <v>290</v>
      </c>
      <c r="AE234" t="s">
        <v>290</v>
      </c>
      <c r="AF234" t="s">
        <v>290</v>
      </c>
      <c r="AG234" t="s">
        <v>290</v>
      </c>
      <c r="AH234" t="s">
        <v>290</v>
      </c>
      <c r="AI234" t="s">
        <v>290</v>
      </c>
      <c r="AJ234">
        <v>2</v>
      </c>
      <c r="AK234" t="s">
        <v>290</v>
      </c>
      <c r="AL234">
        <v>6</v>
      </c>
      <c r="AM234">
        <v>2</v>
      </c>
      <c r="AN234" t="s">
        <v>290</v>
      </c>
      <c r="AO234">
        <v>100</v>
      </c>
      <c r="AP234">
        <v>6</v>
      </c>
      <c r="AQ234">
        <v>54</v>
      </c>
      <c r="AR234">
        <v>62</v>
      </c>
      <c r="AS234">
        <v>11</v>
      </c>
      <c r="AT234">
        <v>11</v>
      </c>
      <c r="AU234">
        <v>12</v>
      </c>
      <c r="AV234">
        <v>116</v>
      </c>
      <c r="AW234">
        <v>42.285842000000002</v>
      </c>
      <c r="AX234">
        <v>-89.605153000000001</v>
      </c>
      <c r="AY234">
        <v>1</v>
      </c>
      <c r="AZ234" t="s">
        <v>16343</v>
      </c>
      <c r="BA234">
        <v>1419</v>
      </c>
      <c r="BB234" t="s">
        <v>16949</v>
      </c>
      <c r="BE234" t="s">
        <v>1492</v>
      </c>
      <c r="BF234" t="s">
        <v>288</v>
      </c>
      <c r="BG234" t="s">
        <v>16950</v>
      </c>
      <c r="BH234">
        <v>61032</v>
      </c>
      <c r="BI234" t="s">
        <v>16346</v>
      </c>
      <c r="BJ234" t="s">
        <v>148</v>
      </c>
    </row>
    <row r="235" spans="1:62">
      <c r="A235" t="s">
        <v>1494</v>
      </c>
      <c r="B235" t="s">
        <v>446</v>
      </c>
      <c r="C235" t="s">
        <v>314</v>
      </c>
      <c r="D235" t="s">
        <v>1495</v>
      </c>
      <c r="E235" t="s">
        <v>1496</v>
      </c>
      <c r="F235" t="s">
        <v>1497</v>
      </c>
      <c r="G235" t="s">
        <v>1492</v>
      </c>
      <c r="H235" t="s">
        <v>288</v>
      </c>
      <c r="I235">
        <v>61032</v>
      </c>
      <c r="J235">
        <v>8152323511</v>
      </c>
      <c r="K235" t="s">
        <v>148</v>
      </c>
      <c r="L235">
        <v>2</v>
      </c>
      <c r="M235">
        <v>7.5</v>
      </c>
      <c r="N235">
        <v>5</v>
      </c>
      <c r="O235">
        <v>14.5</v>
      </c>
      <c r="P235">
        <v>12</v>
      </c>
      <c r="Q235">
        <v>12</v>
      </c>
      <c r="R235">
        <v>10</v>
      </c>
      <c r="S235">
        <v>10</v>
      </c>
      <c r="T235">
        <v>5</v>
      </c>
      <c r="U235">
        <v>7</v>
      </c>
      <c r="V235">
        <v>9</v>
      </c>
      <c r="W235">
        <v>9</v>
      </c>
      <c r="X235">
        <v>12</v>
      </c>
      <c r="Y235">
        <v>10</v>
      </c>
      <c r="Z235" t="s">
        <v>290</v>
      </c>
      <c r="AA235" t="s">
        <v>290</v>
      </c>
      <c r="AB235" t="s">
        <v>290</v>
      </c>
      <c r="AC235" t="s">
        <v>290</v>
      </c>
      <c r="AD235" t="s">
        <v>290</v>
      </c>
      <c r="AE235" t="s">
        <v>290</v>
      </c>
      <c r="AF235" t="s">
        <v>290</v>
      </c>
      <c r="AG235" t="s">
        <v>290</v>
      </c>
      <c r="AH235" t="s">
        <v>290</v>
      </c>
      <c r="AI235" t="s">
        <v>290</v>
      </c>
      <c r="AJ235" t="s">
        <v>290</v>
      </c>
      <c r="AK235" t="s">
        <v>290</v>
      </c>
      <c r="AL235">
        <v>3</v>
      </c>
      <c r="AM235" t="s">
        <v>290</v>
      </c>
      <c r="AN235" t="s">
        <v>290</v>
      </c>
      <c r="AO235">
        <v>75</v>
      </c>
      <c r="AP235">
        <v>18</v>
      </c>
      <c r="AQ235">
        <v>54</v>
      </c>
      <c r="AR235">
        <v>42</v>
      </c>
      <c r="AS235">
        <v>0</v>
      </c>
      <c r="AT235">
        <v>0</v>
      </c>
      <c r="AU235">
        <v>22</v>
      </c>
      <c r="AV235">
        <v>96</v>
      </c>
      <c r="AW235">
        <v>42.283014000000001</v>
      </c>
      <c r="AX235">
        <v>-89.665623999999994</v>
      </c>
      <c r="AY235">
        <v>1</v>
      </c>
      <c r="AZ235" t="s">
        <v>16360</v>
      </c>
      <c r="BA235">
        <v>1964</v>
      </c>
      <c r="BB235" t="s">
        <v>16952</v>
      </c>
      <c r="BE235" t="s">
        <v>1492</v>
      </c>
      <c r="BF235" t="s">
        <v>288</v>
      </c>
      <c r="BG235" t="s">
        <v>16950</v>
      </c>
      <c r="BH235">
        <v>61032</v>
      </c>
      <c r="BI235" t="s">
        <v>16346</v>
      </c>
      <c r="BJ235" t="s">
        <v>16363</v>
      </c>
    </row>
    <row r="236" spans="1:62">
      <c r="A236" t="s">
        <v>1498</v>
      </c>
      <c r="B236" t="s">
        <v>1499</v>
      </c>
      <c r="C236" t="s">
        <v>283</v>
      </c>
      <c r="D236" t="s">
        <v>1185</v>
      </c>
      <c r="E236" t="s">
        <v>1490</v>
      </c>
      <c r="F236" t="s">
        <v>8614</v>
      </c>
      <c r="G236" t="s">
        <v>1492</v>
      </c>
      <c r="H236" t="s">
        <v>288</v>
      </c>
      <c r="I236">
        <v>61032</v>
      </c>
      <c r="J236">
        <v>8152326416</v>
      </c>
      <c r="K236" t="s">
        <v>148</v>
      </c>
      <c r="L236">
        <v>1</v>
      </c>
      <c r="M236">
        <v>13</v>
      </c>
      <c r="N236">
        <v>1</v>
      </c>
      <c r="O236">
        <v>15</v>
      </c>
      <c r="P236">
        <v>18</v>
      </c>
      <c r="Q236">
        <v>14</v>
      </c>
      <c r="R236">
        <v>11</v>
      </c>
      <c r="S236">
        <v>9</v>
      </c>
      <c r="T236">
        <v>6</v>
      </c>
      <c r="U236">
        <v>17</v>
      </c>
      <c r="V236">
        <v>8</v>
      </c>
      <c r="W236" t="s">
        <v>290</v>
      </c>
      <c r="X236" t="s">
        <v>290</v>
      </c>
      <c r="Y236" t="s">
        <v>290</v>
      </c>
      <c r="Z236" t="s">
        <v>290</v>
      </c>
      <c r="AA236" t="s">
        <v>290</v>
      </c>
      <c r="AB236" t="s">
        <v>290</v>
      </c>
      <c r="AC236" t="s">
        <v>290</v>
      </c>
      <c r="AD236" t="s">
        <v>290</v>
      </c>
      <c r="AE236" t="s">
        <v>290</v>
      </c>
      <c r="AF236" t="s">
        <v>290</v>
      </c>
      <c r="AG236" t="s">
        <v>290</v>
      </c>
      <c r="AH236" t="s">
        <v>290</v>
      </c>
      <c r="AI236" t="s">
        <v>290</v>
      </c>
      <c r="AJ236">
        <v>3</v>
      </c>
      <c r="AK236" t="s">
        <v>290</v>
      </c>
      <c r="AL236" t="s">
        <v>290</v>
      </c>
      <c r="AM236">
        <v>1</v>
      </c>
      <c r="AN236" t="s">
        <v>290</v>
      </c>
      <c r="AO236">
        <v>69</v>
      </c>
      <c r="AP236">
        <v>10</v>
      </c>
      <c r="AQ236">
        <v>44</v>
      </c>
      <c r="AR236">
        <v>39</v>
      </c>
      <c r="AS236">
        <v>0</v>
      </c>
      <c r="AT236">
        <v>0</v>
      </c>
      <c r="AU236">
        <v>16</v>
      </c>
      <c r="AV236">
        <v>83</v>
      </c>
      <c r="AW236">
        <v>42.293657000000003</v>
      </c>
      <c r="AX236">
        <v>-89.618926000000002</v>
      </c>
      <c r="AY236">
        <v>1</v>
      </c>
      <c r="AZ236" t="s">
        <v>16360</v>
      </c>
      <c r="BA236">
        <v>202</v>
      </c>
      <c r="BB236" t="s">
        <v>16954</v>
      </c>
      <c r="BE236" t="s">
        <v>1492</v>
      </c>
      <c r="BF236" t="s">
        <v>288</v>
      </c>
      <c r="BG236" t="s">
        <v>16950</v>
      </c>
      <c r="BH236">
        <v>61032</v>
      </c>
      <c r="BI236" t="s">
        <v>16346</v>
      </c>
      <c r="BJ236" t="s">
        <v>16363</v>
      </c>
    </row>
    <row r="237" spans="1:62">
      <c r="A237" t="s">
        <v>1500</v>
      </c>
      <c r="B237" t="s">
        <v>1501</v>
      </c>
      <c r="C237" t="s">
        <v>283</v>
      </c>
      <c r="D237" t="s">
        <v>964</v>
      </c>
      <c r="E237" t="s">
        <v>1502</v>
      </c>
      <c r="F237" t="s">
        <v>1503</v>
      </c>
      <c r="G237" t="s">
        <v>1492</v>
      </c>
      <c r="H237" t="s">
        <v>288</v>
      </c>
      <c r="I237">
        <v>61032</v>
      </c>
      <c r="J237">
        <v>8152331876</v>
      </c>
      <c r="K237" t="s">
        <v>148</v>
      </c>
      <c r="L237">
        <v>2.7</v>
      </c>
      <c r="M237">
        <v>10.7</v>
      </c>
      <c r="N237">
        <v>4.5999999999999996</v>
      </c>
      <c r="O237">
        <v>18</v>
      </c>
      <c r="P237">
        <v>11</v>
      </c>
      <c r="Q237">
        <v>5</v>
      </c>
      <c r="R237">
        <v>9</v>
      </c>
      <c r="S237">
        <v>12</v>
      </c>
      <c r="T237">
        <v>9</v>
      </c>
      <c r="U237">
        <v>12</v>
      </c>
      <c r="V237">
        <v>12</v>
      </c>
      <c r="W237">
        <v>15</v>
      </c>
      <c r="X237">
        <v>8</v>
      </c>
      <c r="Y237">
        <v>14</v>
      </c>
      <c r="Z237" t="s">
        <v>290</v>
      </c>
      <c r="AA237" t="s">
        <v>290</v>
      </c>
      <c r="AB237" t="s">
        <v>290</v>
      </c>
      <c r="AC237" t="s">
        <v>290</v>
      </c>
      <c r="AD237" t="s">
        <v>290</v>
      </c>
      <c r="AE237" t="s">
        <v>290</v>
      </c>
      <c r="AF237" t="s">
        <v>290</v>
      </c>
      <c r="AG237" t="s">
        <v>290</v>
      </c>
      <c r="AH237" t="s">
        <v>290</v>
      </c>
      <c r="AI237" t="s">
        <v>290</v>
      </c>
      <c r="AJ237" t="s">
        <v>290</v>
      </c>
      <c r="AK237" t="s">
        <v>290</v>
      </c>
      <c r="AL237" t="s">
        <v>290</v>
      </c>
      <c r="AM237">
        <v>12</v>
      </c>
      <c r="AN237" t="s">
        <v>290</v>
      </c>
      <c r="AO237">
        <v>80</v>
      </c>
      <c r="AP237">
        <v>15</v>
      </c>
      <c r="AQ237">
        <v>61</v>
      </c>
      <c r="AR237">
        <v>46</v>
      </c>
      <c r="AS237">
        <v>0</v>
      </c>
      <c r="AT237">
        <v>0</v>
      </c>
      <c r="AU237">
        <v>21</v>
      </c>
      <c r="AV237">
        <v>107</v>
      </c>
      <c r="AW237">
        <v>42.28736</v>
      </c>
      <c r="AX237">
        <v>-89.668023000000005</v>
      </c>
      <c r="AY237">
        <v>0.9</v>
      </c>
      <c r="AZ237" t="s">
        <v>16343</v>
      </c>
      <c r="BA237">
        <v>2900</v>
      </c>
      <c r="BB237" t="s">
        <v>16956</v>
      </c>
      <c r="BE237" t="s">
        <v>1492</v>
      </c>
      <c r="BF237" t="s">
        <v>288</v>
      </c>
      <c r="BG237" t="s">
        <v>16950</v>
      </c>
      <c r="BH237">
        <v>61032</v>
      </c>
      <c r="BI237" t="s">
        <v>16346</v>
      </c>
      <c r="BJ237" t="s">
        <v>148</v>
      </c>
    </row>
    <row r="238" spans="1:62">
      <c r="A238" t="s">
        <v>1504</v>
      </c>
      <c r="B238" t="s">
        <v>1505</v>
      </c>
      <c r="C238" t="s">
        <v>314</v>
      </c>
      <c r="D238" t="s">
        <v>408</v>
      </c>
      <c r="E238" t="s">
        <v>1506</v>
      </c>
      <c r="F238" t="s">
        <v>1507</v>
      </c>
      <c r="G238" t="s">
        <v>149</v>
      </c>
      <c r="H238" t="s">
        <v>288</v>
      </c>
      <c r="I238">
        <v>61820</v>
      </c>
      <c r="J238">
        <v>2173569521</v>
      </c>
      <c r="K238" t="s">
        <v>149</v>
      </c>
      <c r="L238">
        <v>1</v>
      </c>
      <c r="M238">
        <v>17.600000000000001</v>
      </c>
      <c r="N238">
        <v>5.5</v>
      </c>
      <c r="O238">
        <v>24.1</v>
      </c>
      <c r="P238">
        <v>19</v>
      </c>
      <c r="Q238">
        <v>10</v>
      </c>
      <c r="R238">
        <v>19</v>
      </c>
      <c r="S238">
        <v>17</v>
      </c>
      <c r="T238">
        <v>21</v>
      </c>
      <c r="U238">
        <v>22</v>
      </c>
      <c r="V238">
        <v>17</v>
      </c>
      <c r="W238">
        <v>30</v>
      </c>
      <c r="X238">
        <v>26</v>
      </c>
      <c r="Y238">
        <v>31</v>
      </c>
      <c r="Z238" t="s">
        <v>290</v>
      </c>
      <c r="AA238" t="s">
        <v>290</v>
      </c>
      <c r="AB238" t="s">
        <v>290</v>
      </c>
      <c r="AC238" t="s">
        <v>290</v>
      </c>
      <c r="AD238" t="s">
        <v>290</v>
      </c>
      <c r="AE238" t="s">
        <v>290</v>
      </c>
      <c r="AF238" t="s">
        <v>290</v>
      </c>
      <c r="AG238" t="s">
        <v>290</v>
      </c>
      <c r="AH238" t="s">
        <v>290</v>
      </c>
      <c r="AI238" t="s">
        <v>290</v>
      </c>
      <c r="AJ238" t="s">
        <v>290</v>
      </c>
      <c r="AK238" t="s">
        <v>290</v>
      </c>
      <c r="AL238">
        <v>7</v>
      </c>
      <c r="AM238">
        <v>29</v>
      </c>
      <c r="AN238" t="s">
        <v>290</v>
      </c>
      <c r="AO238">
        <v>165</v>
      </c>
      <c r="AP238">
        <v>11</v>
      </c>
      <c r="AQ238">
        <v>109</v>
      </c>
      <c r="AR238">
        <v>103</v>
      </c>
      <c r="AS238">
        <v>0</v>
      </c>
      <c r="AT238">
        <v>0</v>
      </c>
      <c r="AU238">
        <v>50</v>
      </c>
      <c r="AV238">
        <v>212</v>
      </c>
      <c r="AW238">
        <v>40.114702000000001</v>
      </c>
      <c r="AX238">
        <v>-88.249601999999996</v>
      </c>
      <c r="AY238">
        <v>1</v>
      </c>
      <c r="AZ238" t="s">
        <v>16343</v>
      </c>
      <c r="BA238">
        <v>410</v>
      </c>
      <c r="BB238" t="s">
        <v>16958</v>
      </c>
      <c r="BE238" t="s">
        <v>149</v>
      </c>
      <c r="BF238" t="s">
        <v>288</v>
      </c>
      <c r="BG238" t="s">
        <v>16959</v>
      </c>
      <c r="BH238">
        <v>61820</v>
      </c>
      <c r="BI238" t="s">
        <v>16346</v>
      </c>
      <c r="BJ238" t="s">
        <v>149</v>
      </c>
    </row>
    <row r="239" spans="1:62">
      <c r="A239" t="s">
        <v>1509</v>
      </c>
      <c r="B239" t="s">
        <v>1510</v>
      </c>
      <c r="C239" t="s">
        <v>314</v>
      </c>
      <c r="D239" t="s">
        <v>922</v>
      </c>
      <c r="E239" t="s">
        <v>16960</v>
      </c>
      <c r="F239" t="s">
        <v>1512</v>
      </c>
      <c r="G239" t="s">
        <v>1513</v>
      </c>
      <c r="H239" t="s">
        <v>288</v>
      </c>
      <c r="I239">
        <v>61866</v>
      </c>
      <c r="J239">
        <v>2178922011</v>
      </c>
      <c r="K239" t="s">
        <v>149</v>
      </c>
      <c r="L239">
        <v>2</v>
      </c>
      <c r="M239">
        <v>13</v>
      </c>
      <c r="N239">
        <v>7</v>
      </c>
      <c r="O239">
        <v>22</v>
      </c>
      <c r="P239">
        <v>25</v>
      </c>
      <c r="Q239">
        <v>15</v>
      </c>
      <c r="R239">
        <v>18</v>
      </c>
      <c r="S239">
        <v>16</v>
      </c>
      <c r="T239">
        <v>14</v>
      </c>
      <c r="U239">
        <v>16</v>
      </c>
      <c r="V239">
        <v>16</v>
      </c>
      <c r="W239">
        <v>13</v>
      </c>
      <c r="X239">
        <v>7</v>
      </c>
      <c r="Y239">
        <v>9</v>
      </c>
      <c r="Z239" t="s">
        <v>290</v>
      </c>
      <c r="AA239" t="s">
        <v>290</v>
      </c>
      <c r="AB239" t="s">
        <v>290</v>
      </c>
      <c r="AC239" t="s">
        <v>290</v>
      </c>
      <c r="AD239" t="s">
        <v>290</v>
      </c>
      <c r="AE239" t="s">
        <v>290</v>
      </c>
      <c r="AF239" t="s">
        <v>290</v>
      </c>
      <c r="AG239" t="s">
        <v>290</v>
      </c>
      <c r="AH239" t="s">
        <v>290</v>
      </c>
      <c r="AI239" t="s">
        <v>290</v>
      </c>
      <c r="AJ239">
        <v>27</v>
      </c>
      <c r="AK239" t="s">
        <v>290</v>
      </c>
      <c r="AL239" t="s">
        <v>290</v>
      </c>
      <c r="AM239">
        <v>12</v>
      </c>
      <c r="AN239" t="s">
        <v>290</v>
      </c>
      <c r="AO239">
        <v>97</v>
      </c>
      <c r="AP239">
        <v>13</v>
      </c>
      <c r="AQ239">
        <v>79</v>
      </c>
      <c r="AR239">
        <v>70</v>
      </c>
      <c r="AS239">
        <v>0</v>
      </c>
      <c r="AT239">
        <v>0</v>
      </c>
      <c r="AU239">
        <v>53</v>
      </c>
      <c r="AV239">
        <v>149</v>
      </c>
      <c r="AW239">
        <v>40.312866</v>
      </c>
      <c r="AX239">
        <v>-88.154002000000006</v>
      </c>
      <c r="AY239">
        <v>1</v>
      </c>
      <c r="AZ239" t="s">
        <v>16343</v>
      </c>
      <c r="BA239">
        <v>340</v>
      </c>
      <c r="BB239" t="s">
        <v>16962</v>
      </c>
      <c r="BE239" t="s">
        <v>1513</v>
      </c>
      <c r="BF239" t="s">
        <v>288</v>
      </c>
      <c r="BG239" t="s">
        <v>16959</v>
      </c>
      <c r="BH239">
        <v>61866</v>
      </c>
      <c r="BI239" t="s">
        <v>16346</v>
      </c>
      <c r="BJ239" t="s">
        <v>149</v>
      </c>
    </row>
    <row r="240" spans="1:62">
      <c r="A240" t="s">
        <v>1515</v>
      </c>
      <c r="B240" t="s">
        <v>1516</v>
      </c>
      <c r="C240" t="s">
        <v>283</v>
      </c>
      <c r="D240" t="s">
        <v>304</v>
      </c>
      <c r="E240" t="s">
        <v>16963</v>
      </c>
      <c r="F240" t="s">
        <v>1519</v>
      </c>
      <c r="G240" t="s">
        <v>1520</v>
      </c>
      <c r="H240" t="s">
        <v>288</v>
      </c>
      <c r="I240">
        <v>61864</v>
      </c>
      <c r="J240">
        <v>2176842309</v>
      </c>
      <c r="K240" t="s">
        <v>149</v>
      </c>
      <c r="L240">
        <v>4</v>
      </c>
      <c r="M240">
        <v>14</v>
      </c>
      <c r="N240">
        <v>6.5</v>
      </c>
      <c r="O240">
        <v>24.5</v>
      </c>
      <c r="P240">
        <v>36</v>
      </c>
      <c r="Q240">
        <v>16</v>
      </c>
      <c r="R240">
        <v>16</v>
      </c>
      <c r="S240">
        <v>17</v>
      </c>
      <c r="T240">
        <v>15</v>
      </c>
      <c r="U240">
        <v>14</v>
      </c>
      <c r="V240">
        <v>9</v>
      </c>
      <c r="W240">
        <v>13</v>
      </c>
      <c r="X240">
        <v>9</v>
      </c>
      <c r="Y240">
        <v>13</v>
      </c>
      <c r="Z240" t="s">
        <v>290</v>
      </c>
      <c r="AA240" t="s">
        <v>290</v>
      </c>
      <c r="AB240" t="s">
        <v>290</v>
      </c>
      <c r="AC240" t="s">
        <v>290</v>
      </c>
      <c r="AD240" t="s">
        <v>290</v>
      </c>
      <c r="AE240" t="s">
        <v>290</v>
      </c>
      <c r="AF240" t="s">
        <v>290</v>
      </c>
      <c r="AG240" t="s">
        <v>290</v>
      </c>
      <c r="AH240">
        <v>6</v>
      </c>
      <c r="AI240" t="s">
        <v>290</v>
      </c>
      <c r="AJ240">
        <v>4</v>
      </c>
      <c r="AK240" t="s">
        <v>290</v>
      </c>
      <c r="AL240">
        <v>1</v>
      </c>
      <c r="AM240">
        <v>2</v>
      </c>
      <c r="AN240" t="s">
        <v>290</v>
      </c>
      <c r="AO240">
        <v>151</v>
      </c>
      <c r="AP240">
        <v>6</v>
      </c>
      <c r="AQ240">
        <v>86</v>
      </c>
      <c r="AR240">
        <v>78</v>
      </c>
      <c r="AS240">
        <v>0</v>
      </c>
      <c r="AT240">
        <v>0</v>
      </c>
      <c r="AU240">
        <v>6</v>
      </c>
      <c r="AV240">
        <v>164</v>
      </c>
      <c r="AW240">
        <v>40.005631999999999</v>
      </c>
      <c r="AX240">
        <v>-88.153760000000005</v>
      </c>
      <c r="AY240">
        <v>1</v>
      </c>
      <c r="AZ240" t="s">
        <v>16343</v>
      </c>
      <c r="BA240">
        <v>311</v>
      </c>
      <c r="BB240" t="s">
        <v>16965</v>
      </c>
      <c r="BE240" t="s">
        <v>1520</v>
      </c>
      <c r="BF240" t="s">
        <v>288</v>
      </c>
      <c r="BG240" t="s">
        <v>16959</v>
      </c>
      <c r="BH240">
        <v>61864</v>
      </c>
      <c r="BI240" t="s">
        <v>16346</v>
      </c>
      <c r="BJ240" t="s">
        <v>149</v>
      </c>
    </row>
    <row r="241" spans="1:62">
      <c r="A241" t="s">
        <v>1522</v>
      </c>
      <c r="B241" t="s">
        <v>1523</v>
      </c>
      <c r="C241" t="s">
        <v>283</v>
      </c>
      <c r="D241" t="s">
        <v>1381</v>
      </c>
      <c r="E241" t="s">
        <v>1524</v>
      </c>
      <c r="F241" t="s">
        <v>1525</v>
      </c>
      <c r="G241" t="s">
        <v>149</v>
      </c>
      <c r="H241" t="s">
        <v>288</v>
      </c>
      <c r="I241">
        <v>61821</v>
      </c>
      <c r="J241">
        <v>2173594114</v>
      </c>
      <c r="K241" t="s">
        <v>149</v>
      </c>
      <c r="L241">
        <v>1</v>
      </c>
      <c r="M241">
        <v>27</v>
      </c>
      <c r="N241">
        <v>18</v>
      </c>
      <c r="O241">
        <v>46</v>
      </c>
      <c r="P241">
        <v>19</v>
      </c>
      <c r="Q241">
        <v>36</v>
      </c>
      <c r="R241">
        <v>39</v>
      </c>
      <c r="S241">
        <v>34</v>
      </c>
      <c r="T241">
        <v>32</v>
      </c>
      <c r="U241">
        <v>41</v>
      </c>
      <c r="V241">
        <v>30</v>
      </c>
      <c r="W241">
        <v>35</v>
      </c>
      <c r="X241">
        <v>40</v>
      </c>
      <c r="Y241">
        <v>48</v>
      </c>
      <c r="Z241" t="s">
        <v>290</v>
      </c>
      <c r="AA241" t="s">
        <v>290</v>
      </c>
      <c r="AB241" t="s">
        <v>290</v>
      </c>
      <c r="AC241" t="s">
        <v>290</v>
      </c>
      <c r="AD241" t="s">
        <v>290</v>
      </c>
      <c r="AE241" t="s">
        <v>290</v>
      </c>
      <c r="AF241" t="s">
        <v>290</v>
      </c>
      <c r="AG241" t="s">
        <v>290</v>
      </c>
      <c r="AH241" t="s">
        <v>290</v>
      </c>
      <c r="AI241" t="s">
        <v>290</v>
      </c>
      <c r="AJ241">
        <v>13</v>
      </c>
      <c r="AK241" t="s">
        <v>290</v>
      </c>
      <c r="AL241">
        <v>19</v>
      </c>
      <c r="AM241">
        <v>18</v>
      </c>
      <c r="AN241" t="s">
        <v>290</v>
      </c>
      <c r="AO241">
        <v>287</v>
      </c>
      <c r="AP241">
        <v>17</v>
      </c>
      <c r="AQ241">
        <v>169</v>
      </c>
      <c r="AR241">
        <v>185</v>
      </c>
      <c r="AS241">
        <v>0</v>
      </c>
      <c r="AT241">
        <v>0</v>
      </c>
      <c r="AU241">
        <v>25</v>
      </c>
      <c r="AV241">
        <v>354</v>
      </c>
      <c r="AW241">
        <v>40.095677999999999</v>
      </c>
      <c r="AX241">
        <v>-88.268834999999996</v>
      </c>
      <c r="AY241">
        <v>1</v>
      </c>
      <c r="AZ241" t="s">
        <v>16343</v>
      </c>
      <c r="BA241">
        <v>1307</v>
      </c>
      <c r="BB241" t="s">
        <v>16967</v>
      </c>
      <c r="BE241" t="s">
        <v>149</v>
      </c>
      <c r="BF241" t="s">
        <v>288</v>
      </c>
      <c r="BG241" t="s">
        <v>16959</v>
      </c>
      <c r="BH241">
        <v>61821</v>
      </c>
      <c r="BI241" t="s">
        <v>16346</v>
      </c>
      <c r="BJ241" t="s">
        <v>149</v>
      </c>
    </row>
    <row r="242" spans="1:62">
      <c r="A242" t="s">
        <v>1527</v>
      </c>
      <c r="B242" t="s">
        <v>1528</v>
      </c>
      <c r="C242" t="s">
        <v>353</v>
      </c>
      <c r="D242" t="s">
        <v>1529</v>
      </c>
      <c r="E242" t="s">
        <v>135</v>
      </c>
      <c r="F242" t="s">
        <v>1530</v>
      </c>
      <c r="G242" t="s">
        <v>1531</v>
      </c>
      <c r="H242" t="s">
        <v>288</v>
      </c>
      <c r="I242">
        <v>61802</v>
      </c>
      <c r="J242">
        <v>2173448279</v>
      </c>
      <c r="K242" t="s">
        <v>149</v>
      </c>
      <c r="L242">
        <v>1.6</v>
      </c>
      <c r="M242">
        <v>3.6</v>
      </c>
      <c r="N242">
        <v>1.2</v>
      </c>
      <c r="O242">
        <v>6.4</v>
      </c>
      <c r="P242" t="s">
        <v>290</v>
      </c>
      <c r="Q242" t="s">
        <v>290</v>
      </c>
      <c r="R242" t="s">
        <v>290</v>
      </c>
      <c r="S242" t="s">
        <v>290</v>
      </c>
      <c r="T242" t="s">
        <v>290</v>
      </c>
      <c r="U242" t="s">
        <v>290</v>
      </c>
      <c r="V242" t="s">
        <v>290</v>
      </c>
      <c r="W242">
        <v>13</v>
      </c>
      <c r="X242">
        <v>15</v>
      </c>
      <c r="Y242">
        <v>13</v>
      </c>
      <c r="Z242" t="s">
        <v>290</v>
      </c>
      <c r="AA242" t="s">
        <v>290</v>
      </c>
      <c r="AB242" t="s">
        <v>290</v>
      </c>
      <c r="AC242" t="s">
        <v>290</v>
      </c>
      <c r="AD242" t="s">
        <v>290</v>
      </c>
      <c r="AE242" t="s">
        <v>290</v>
      </c>
      <c r="AF242" t="s">
        <v>290</v>
      </c>
      <c r="AG242" t="s">
        <v>290</v>
      </c>
      <c r="AH242" t="s">
        <v>290</v>
      </c>
      <c r="AI242" t="s">
        <v>290</v>
      </c>
      <c r="AJ242">
        <v>2</v>
      </c>
      <c r="AK242" t="s">
        <v>290</v>
      </c>
      <c r="AL242">
        <v>3</v>
      </c>
      <c r="AM242">
        <v>6</v>
      </c>
      <c r="AN242" t="s">
        <v>290</v>
      </c>
      <c r="AO242">
        <v>26</v>
      </c>
      <c r="AP242">
        <v>4</v>
      </c>
      <c r="AQ242">
        <v>41</v>
      </c>
      <c r="AR242">
        <v>0</v>
      </c>
      <c r="AS242">
        <v>0</v>
      </c>
      <c r="AT242">
        <v>0</v>
      </c>
      <c r="AU242">
        <v>4</v>
      </c>
      <c r="AV242">
        <v>41</v>
      </c>
      <c r="AW242">
        <v>40.111902999999998</v>
      </c>
      <c r="AX242">
        <v>-88.198527999999996</v>
      </c>
      <c r="AY242">
        <v>1</v>
      </c>
      <c r="AZ242" t="s">
        <v>16343</v>
      </c>
      <c r="BA242">
        <v>108</v>
      </c>
      <c r="BB242" t="s">
        <v>16969</v>
      </c>
      <c r="BE242" t="s">
        <v>1531</v>
      </c>
      <c r="BF242" t="s">
        <v>288</v>
      </c>
      <c r="BG242" t="s">
        <v>16959</v>
      </c>
      <c r="BH242">
        <v>61802</v>
      </c>
      <c r="BI242" t="s">
        <v>16346</v>
      </c>
      <c r="BJ242" t="s">
        <v>149</v>
      </c>
    </row>
    <row r="243" spans="1:62">
      <c r="A243" t="s">
        <v>1533</v>
      </c>
      <c r="B243" t="s">
        <v>1534</v>
      </c>
      <c r="C243" t="s">
        <v>314</v>
      </c>
      <c r="D243" t="s">
        <v>390</v>
      </c>
      <c r="E243" t="s">
        <v>16970</v>
      </c>
      <c r="F243" t="s">
        <v>16037</v>
      </c>
      <c r="G243" t="s">
        <v>149</v>
      </c>
      <c r="H243" t="s">
        <v>288</v>
      </c>
      <c r="I243">
        <v>61820</v>
      </c>
      <c r="J243">
        <v>2172396000</v>
      </c>
      <c r="K243" t="s">
        <v>149</v>
      </c>
      <c r="L243">
        <v>1.5</v>
      </c>
      <c r="M243">
        <v>6</v>
      </c>
      <c r="N243">
        <v>0</v>
      </c>
      <c r="O243">
        <v>7.5</v>
      </c>
      <c r="P243" t="s">
        <v>290</v>
      </c>
      <c r="Q243" t="s">
        <v>290</v>
      </c>
      <c r="R243" t="s">
        <v>290</v>
      </c>
      <c r="S243" t="s">
        <v>290</v>
      </c>
      <c r="T243" t="s">
        <v>290</v>
      </c>
      <c r="U243" t="s">
        <v>290</v>
      </c>
      <c r="V243" t="s">
        <v>290</v>
      </c>
      <c r="W243" t="s">
        <v>290</v>
      </c>
      <c r="X243" t="s">
        <v>290</v>
      </c>
      <c r="Y243" t="s">
        <v>290</v>
      </c>
      <c r="Z243">
        <v>19</v>
      </c>
      <c r="AA243">
        <v>16</v>
      </c>
      <c r="AB243">
        <v>11</v>
      </c>
      <c r="AC243">
        <v>13</v>
      </c>
      <c r="AD243" t="s">
        <v>290</v>
      </c>
      <c r="AE243" t="s">
        <v>290</v>
      </c>
      <c r="AF243" t="s">
        <v>290</v>
      </c>
      <c r="AG243" t="s">
        <v>290</v>
      </c>
      <c r="AH243" t="s">
        <v>290</v>
      </c>
      <c r="AI243" t="s">
        <v>290</v>
      </c>
      <c r="AJ243">
        <v>4</v>
      </c>
      <c r="AK243" t="s">
        <v>290</v>
      </c>
      <c r="AL243">
        <v>9</v>
      </c>
      <c r="AM243">
        <v>3</v>
      </c>
      <c r="AN243" t="s">
        <v>290</v>
      </c>
      <c r="AO243">
        <v>33</v>
      </c>
      <c r="AP243">
        <v>10</v>
      </c>
      <c r="AQ243">
        <v>26</v>
      </c>
      <c r="AR243">
        <v>33</v>
      </c>
      <c r="AS243">
        <v>0</v>
      </c>
      <c r="AT243">
        <v>0</v>
      </c>
      <c r="AU243">
        <v>3</v>
      </c>
      <c r="AV243">
        <v>59</v>
      </c>
      <c r="AW243">
        <v>40.085943</v>
      </c>
      <c r="AX243">
        <v>-88.248819999999995</v>
      </c>
      <c r="AY243">
        <v>1</v>
      </c>
      <c r="AZ243" t="s">
        <v>16343</v>
      </c>
      <c r="BA243">
        <v>2302</v>
      </c>
      <c r="BB243" t="s">
        <v>16972</v>
      </c>
      <c r="BE243" t="s">
        <v>149</v>
      </c>
      <c r="BF243" t="s">
        <v>288</v>
      </c>
      <c r="BG243" t="s">
        <v>16959</v>
      </c>
      <c r="BH243">
        <v>61820</v>
      </c>
      <c r="BI243" t="s">
        <v>16346</v>
      </c>
      <c r="BJ243" t="s">
        <v>149</v>
      </c>
    </row>
    <row r="244" spans="1:62">
      <c r="A244" t="s">
        <v>1538</v>
      </c>
      <c r="B244" t="s">
        <v>1539</v>
      </c>
      <c r="C244" t="s">
        <v>418</v>
      </c>
      <c r="D244" t="s">
        <v>1540</v>
      </c>
      <c r="E244" t="s">
        <v>1541</v>
      </c>
      <c r="F244" t="s">
        <v>1542</v>
      </c>
      <c r="G244" t="s">
        <v>149</v>
      </c>
      <c r="H244" t="s">
        <v>288</v>
      </c>
      <c r="I244">
        <v>61820</v>
      </c>
      <c r="J244">
        <v>2173591701</v>
      </c>
      <c r="K244" t="s">
        <v>149</v>
      </c>
      <c r="L244">
        <v>4</v>
      </c>
      <c r="M244">
        <v>29.5</v>
      </c>
      <c r="N244">
        <v>10.3</v>
      </c>
      <c r="O244">
        <v>43.8</v>
      </c>
      <c r="P244">
        <v>13</v>
      </c>
      <c r="Q244">
        <v>15</v>
      </c>
      <c r="R244">
        <v>12</v>
      </c>
      <c r="S244">
        <v>13</v>
      </c>
      <c r="T244">
        <v>15</v>
      </c>
      <c r="U244">
        <v>24</v>
      </c>
      <c r="V244">
        <v>15</v>
      </c>
      <c r="W244">
        <v>17</v>
      </c>
      <c r="X244">
        <v>18</v>
      </c>
      <c r="Y244">
        <v>17</v>
      </c>
      <c r="Z244">
        <v>24</v>
      </c>
      <c r="AA244">
        <v>18</v>
      </c>
      <c r="AB244">
        <v>28</v>
      </c>
      <c r="AC244">
        <v>25</v>
      </c>
      <c r="AD244" t="s">
        <v>290</v>
      </c>
      <c r="AE244" t="s">
        <v>290</v>
      </c>
      <c r="AF244" t="s">
        <v>290</v>
      </c>
      <c r="AG244" t="s">
        <v>290</v>
      </c>
      <c r="AH244">
        <v>16</v>
      </c>
      <c r="AI244">
        <v>25</v>
      </c>
      <c r="AJ244">
        <v>1</v>
      </c>
      <c r="AK244" t="s">
        <v>290</v>
      </c>
      <c r="AL244">
        <v>25</v>
      </c>
      <c r="AM244">
        <v>42</v>
      </c>
      <c r="AN244" t="s">
        <v>290</v>
      </c>
      <c r="AO244">
        <v>195</v>
      </c>
      <c r="AP244">
        <v>32</v>
      </c>
      <c r="AQ244">
        <v>159</v>
      </c>
      <c r="AR244">
        <v>136</v>
      </c>
      <c r="AS244">
        <v>17</v>
      </c>
      <c r="AT244">
        <v>20</v>
      </c>
      <c r="AU244">
        <v>0</v>
      </c>
      <c r="AV244">
        <v>295</v>
      </c>
      <c r="AW244">
        <v>40.125053999999999</v>
      </c>
      <c r="AX244">
        <v>-88.257167999999993</v>
      </c>
      <c r="AY244">
        <v>1</v>
      </c>
      <c r="AZ244" t="s">
        <v>16343</v>
      </c>
      <c r="BA244">
        <v>908</v>
      </c>
      <c r="BB244" t="s">
        <v>16978</v>
      </c>
      <c r="BE244" t="s">
        <v>149</v>
      </c>
      <c r="BF244" t="s">
        <v>288</v>
      </c>
      <c r="BG244" t="s">
        <v>16959</v>
      </c>
      <c r="BH244">
        <v>61820</v>
      </c>
      <c r="BI244" t="s">
        <v>16346</v>
      </c>
      <c r="BJ244" t="s">
        <v>149</v>
      </c>
    </row>
    <row r="245" spans="1:62">
      <c r="A245" t="s">
        <v>1543</v>
      </c>
      <c r="B245" t="s">
        <v>1544</v>
      </c>
      <c r="C245" t="s">
        <v>314</v>
      </c>
      <c r="D245" t="s">
        <v>1049</v>
      </c>
      <c r="E245" t="s">
        <v>1545</v>
      </c>
      <c r="F245" t="s">
        <v>1546</v>
      </c>
      <c r="G245" t="s">
        <v>149</v>
      </c>
      <c r="H245" t="s">
        <v>288</v>
      </c>
      <c r="I245">
        <v>61821</v>
      </c>
      <c r="J245">
        <v>2173591714</v>
      </c>
      <c r="K245" t="s">
        <v>149</v>
      </c>
      <c r="L245">
        <v>2</v>
      </c>
      <c r="M245">
        <v>8</v>
      </c>
      <c r="N245">
        <v>1</v>
      </c>
      <c r="O245">
        <v>11</v>
      </c>
      <c r="P245">
        <v>18</v>
      </c>
      <c r="Q245">
        <v>8</v>
      </c>
      <c r="R245">
        <v>7</v>
      </c>
      <c r="S245">
        <v>10</v>
      </c>
      <c r="T245">
        <v>5</v>
      </c>
      <c r="U245">
        <v>7</v>
      </c>
      <c r="V245">
        <v>7</v>
      </c>
      <c r="W245">
        <v>5</v>
      </c>
      <c r="X245">
        <v>6</v>
      </c>
      <c r="Y245">
        <v>5</v>
      </c>
      <c r="Z245" t="s">
        <v>290</v>
      </c>
      <c r="AA245" t="s">
        <v>290</v>
      </c>
      <c r="AB245" t="s">
        <v>290</v>
      </c>
      <c r="AC245" t="s">
        <v>290</v>
      </c>
      <c r="AD245" t="s">
        <v>290</v>
      </c>
      <c r="AE245" t="s">
        <v>290</v>
      </c>
      <c r="AF245" t="s">
        <v>290</v>
      </c>
      <c r="AG245" t="s">
        <v>290</v>
      </c>
      <c r="AH245" t="s">
        <v>290</v>
      </c>
      <c r="AI245" t="s">
        <v>290</v>
      </c>
      <c r="AJ245">
        <v>1</v>
      </c>
      <c r="AK245" t="s">
        <v>290</v>
      </c>
      <c r="AL245">
        <v>3</v>
      </c>
      <c r="AM245">
        <v>11</v>
      </c>
      <c r="AN245" t="s">
        <v>290</v>
      </c>
      <c r="AO245">
        <v>49</v>
      </c>
      <c r="AP245">
        <v>14</v>
      </c>
      <c r="AQ245">
        <v>37</v>
      </c>
      <c r="AR245">
        <v>41</v>
      </c>
      <c r="AS245">
        <v>0</v>
      </c>
      <c r="AT245">
        <v>0</v>
      </c>
      <c r="AU245">
        <v>13</v>
      </c>
      <c r="AV245">
        <v>78</v>
      </c>
      <c r="AW245">
        <v>40.110005000000001</v>
      </c>
      <c r="AX245">
        <v>-88.277585000000002</v>
      </c>
      <c r="AY245">
        <v>1</v>
      </c>
      <c r="AZ245" t="s">
        <v>16343</v>
      </c>
      <c r="BA245">
        <v>509</v>
      </c>
      <c r="BB245" t="s">
        <v>16982</v>
      </c>
      <c r="BE245" t="s">
        <v>149</v>
      </c>
      <c r="BF245" t="s">
        <v>288</v>
      </c>
      <c r="BG245" t="s">
        <v>16959</v>
      </c>
      <c r="BH245">
        <v>61821</v>
      </c>
      <c r="BI245" t="s">
        <v>16346</v>
      </c>
      <c r="BJ245" t="s">
        <v>149</v>
      </c>
    </row>
    <row r="246" spans="1:62">
      <c r="A246" t="s">
        <v>1547</v>
      </c>
      <c r="B246" t="s">
        <v>1548</v>
      </c>
      <c r="D246" t="s">
        <v>390</v>
      </c>
      <c r="E246" t="s">
        <v>426</v>
      </c>
      <c r="F246" t="s">
        <v>1549</v>
      </c>
      <c r="G246" t="s">
        <v>149</v>
      </c>
      <c r="H246" t="s">
        <v>288</v>
      </c>
      <c r="I246">
        <v>61821</v>
      </c>
      <c r="J246">
        <v>2173565164</v>
      </c>
      <c r="K246" t="s">
        <v>149</v>
      </c>
      <c r="L246">
        <v>0.6</v>
      </c>
      <c r="M246">
        <v>3</v>
      </c>
      <c r="N246">
        <v>7.5</v>
      </c>
      <c r="O246">
        <v>11.1</v>
      </c>
      <c r="P246" t="s">
        <v>290</v>
      </c>
      <c r="Q246" t="s">
        <v>290</v>
      </c>
      <c r="R246" t="s">
        <v>290</v>
      </c>
      <c r="S246" t="s">
        <v>290</v>
      </c>
      <c r="T246" t="s">
        <v>290</v>
      </c>
      <c r="U246" t="s">
        <v>290</v>
      </c>
      <c r="V246" t="s">
        <v>290</v>
      </c>
      <c r="W246" t="s">
        <v>290</v>
      </c>
      <c r="X246" t="s">
        <v>290</v>
      </c>
      <c r="Y246" t="s">
        <v>290</v>
      </c>
      <c r="Z246" t="s">
        <v>290</v>
      </c>
      <c r="AA246" t="s">
        <v>290</v>
      </c>
      <c r="AB246" t="s">
        <v>290</v>
      </c>
      <c r="AC246" t="s">
        <v>290</v>
      </c>
      <c r="AD246" t="s">
        <v>290</v>
      </c>
      <c r="AE246" t="s">
        <v>290</v>
      </c>
      <c r="AF246" t="s">
        <v>290</v>
      </c>
      <c r="AG246" t="s">
        <v>290</v>
      </c>
      <c r="AH246">
        <v>5</v>
      </c>
      <c r="AI246">
        <v>9</v>
      </c>
      <c r="AJ246">
        <v>2</v>
      </c>
      <c r="AK246" t="s">
        <v>290</v>
      </c>
      <c r="AL246">
        <v>1</v>
      </c>
      <c r="AM246">
        <v>6</v>
      </c>
      <c r="AN246" t="s">
        <v>290</v>
      </c>
      <c r="AO246">
        <v>4</v>
      </c>
      <c r="AP246">
        <v>1</v>
      </c>
      <c r="AQ246">
        <v>8</v>
      </c>
      <c r="AR246">
        <v>6</v>
      </c>
      <c r="AS246">
        <v>1</v>
      </c>
      <c r="AT246">
        <v>2</v>
      </c>
      <c r="AU246">
        <v>8</v>
      </c>
      <c r="AV246">
        <v>14</v>
      </c>
      <c r="AW246">
        <v>40.115693999999998</v>
      </c>
      <c r="AX246">
        <v>-88.286705999999995</v>
      </c>
      <c r="AY246">
        <v>1</v>
      </c>
      <c r="AZ246" t="s">
        <v>16343</v>
      </c>
      <c r="BA246">
        <v>109</v>
      </c>
      <c r="BB246" t="s">
        <v>18560</v>
      </c>
      <c r="BE246" t="s">
        <v>149</v>
      </c>
      <c r="BF246" t="s">
        <v>288</v>
      </c>
      <c r="BG246" t="s">
        <v>16959</v>
      </c>
      <c r="BH246">
        <v>61821</v>
      </c>
      <c r="BI246" t="s">
        <v>16346</v>
      </c>
      <c r="BJ246" t="s">
        <v>149</v>
      </c>
    </row>
    <row r="247" spans="1:62">
      <c r="A247" t="s">
        <v>1550</v>
      </c>
      <c r="B247" t="s">
        <v>1551</v>
      </c>
      <c r="C247" t="s">
        <v>418</v>
      </c>
      <c r="D247" t="s">
        <v>1552</v>
      </c>
      <c r="E247" t="s">
        <v>1553</v>
      </c>
      <c r="F247" t="s">
        <v>1554</v>
      </c>
      <c r="G247" t="s">
        <v>149</v>
      </c>
      <c r="H247" t="s">
        <v>288</v>
      </c>
      <c r="I247">
        <v>61820</v>
      </c>
      <c r="J247">
        <v>2173333996</v>
      </c>
      <c r="K247" t="s">
        <v>149</v>
      </c>
      <c r="L247">
        <v>0.8</v>
      </c>
      <c r="M247">
        <v>8.4</v>
      </c>
      <c r="N247">
        <v>1</v>
      </c>
      <c r="O247">
        <v>10.199999999999999</v>
      </c>
      <c r="P247">
        <v>15</v>
      </c>
      <c r="Q247">
        <v>7</v>
      </c>
      <c r="R247">
        <v>9</v>
      </c>
      <c r="S247">
        <v>6</v>
      </c>
      <c r="T247">
        <v>7</v>
      </c>
      <c r="U247">
        <v>12</v>
      </c>
      <c r="V247">
        <v>5</v>
      </c>
      <c r="W247" t="s">
        <v>290</v>
      </c>
      <c r="X247" t="s">
        <v>290</v>
      </c>
      <c r="Y247" t="s">
        <v>290</v>
      </c>
      <c r="Z247" t="s">
        <v>290</v>
      </c>
      <c r="AA247" t="s">
        <v>290</v>
      </c>
      <c r="AB247" t="s">
        <v>290</v>
      </c>
      <c r="AC247" t="s">
        <v>290</v>
      </c>
      <c r="AD247" t="s">
        <v>290</v>
      </c>
      <c r="AE247" t="s">
        <v>290</v>
      </c>
      <c r="AF247" t="s">
        <v>290</v>
      </c>
      <c r="AG247" t="s">
        <v>290</v>
      </c>
      <c r="AH247">
        <v>1</v>
      </c>
      <c r="AI247" t="s">
        <v>290</v>
      </c>
      <c r="AJ247">
        <v>3</v>
      </c>
      <c r="AK247" t="s">
        <v>290</v>
      </c>
      <c r="AL247">
        <v>6</v>
      </c>
      <c r="AM247">
        <v>6</v>
      </c>
      <c r="AN247" t="s">
        <v>290</v>
      </c>
      <c r="AO247">
        <v>35</v>
      </c>
      <c r="AP247">
        <v>12</v>
      </c>
      <c r="AQ247">
        <v>33</v>
      </c>
      <c r="AR247">
        <v>29</v>
      </c>
      <c r="AS247">
        <v>0</v>
      </c>
      <c r="AT247">
        <v>0</v>
      </c>
      <c r="AU247">
        <v>14</v>
      </c>
      <c r="AV247">
        <v>62</v>
      </c>
      <c r="AW247">
        <v>40.086714000000001</v>
      </c>
      <c r="AX247">
        <v>-88.240847000000002</v>
      </c>
      <c r="AY247">
        <v>1</v>
      </c>
      <c r="AZ247" t="s">
        <v>16343</v>
      </c>
      <c r="BA247">
        <v>51</v>
      </c>
      <c r="BB247" t="s">
        <v>16986</v>
      </c>
      <c r="BE247" t="s">
        <v>149</v>
      </c>
      <c r="BF247" t="s">
        <v>288</v>
      </c>
      <c r="BG247" t="s">
        <v>16959</v>
      </c>
      <c r="BH247">
        <v>61820</v>
      </c>
      <c r="BI247" t="s">
        <v>16346</v>
      </c>
      <c r="BJ247" t="s">
        <v>149</v>
      </c>
    </row>
    <row r="248" spans="1:62">
      <c r="A248" t="s">
        <v>1555</v>
      </c>
      <c r="B248" t="s">
        <v>1556</v>
      </c>
      <c r="D248" t="s">
        <v>4247</v>
      </c>
      <c r="E248" t="s">
        <v>18561</v>
      </c>
      <c r="F248" t="s">
        <v>1559</v>
      </c>
      <c r="G248" t="s">
        <v>1560</v>
      </c>
      <c r="H248" t="s">
        <v>288</v>
      </c>
      <c r="I248">
        <v>61874</v>
      </c>
      <c r="J248">
        <v>2173561818</v>
      </c>
      <c r="K248" t="s">
        <v>149</v>
      </c>
      <c r="L248">
        <v>4</v>
      </c>
      <c r="M248">
        <v>9</v>
      </c>
      <c r="N248">
        <v>10</v>
      </c>
      <c r="O248">
        <v>23</v>
      </c>
      <c r="P248">
        <v>44</v>
      </c>
      <c r="Q248">
        <v>19</v>
      </c>
      <c r="R248">
        <v>9</v>
      </c>
      <c r="S248">
        <v>18</v>
      </c>
      <c r="T248">
        <v>4</v>
      </c>
      <c r="U248">
        <v>4</v>
      </c>
      <c r="V248">
        <v>2</v>
      </c>
      <c r="W248">
        <v>3</v>
      </c>
      <c r="X248">
        <v>4</v>
      </c>
      <c r="Y248" t="s">
        <v>290</v>
      </c>
      <c r="Z248" t="s">
        <v>290</v>
      </c>
      <c r="AA248" t="s">
        <v>290</v>
      </c>
      <c r="AB248" t="s">
        <v>290</v>
      </c>
      <c r="AC248" t="s">
        <v>290</v>
      </c>
      <c r="AD248" t="s">
        <v>290</v>
      </c>
      <c r="AE248" t="s">
        <v>290</v>
      </c>
      <c r="AF248" t="s">
        <v>290</v>
      </c>
      <c r="AG248" t="s">
        <v>290</v>
      </c>
      <c r="AH248" t="s">
        <v>290</v>
      </c>
      <c r="AI248" t="s">
        <v>290</v>
      </c>
      <c r="AJ248">
        <v>4</v>
      </c>
      <c r="AK248" t="s">
        <v>290</v>
      </c>
      <c r="AL248">
        <v>20</v>
      </c>
      <c r="AM248">
        <v>8</v>
      </c>
      <c r="AN248" t="s">
        <v>290</v>
      </c>
      <c r="AO248">
        <v>59</v>
      </c>
      <c r="AP248">
        <v>16</v>
      </c>
      <c r="AQ248">
        <v>55</v>
      </c>
      <c r="AR248">
        <v>52</v>
      </c>
      <c r="AS248">
        <v>0</v>
      </c>
      <c r="AT248">
        <v>0</v>
      </c>
      <c r="AU248">
        <v>9</v>
      </c>
      <c r="AV248">
        <v>107</v>
      </c>
      <c r="AW248">
        <v>40.072206000000001</v>
      </c>
      <c r="AX248">
        <v>-88.253786000000005</v>
      </c>
      <c r="AY248">
        <v>1</v>
      </c>
      <c r="AZ248" t="s">
        <v>16343</v>
      </c>
      <c r="BA248">
        <v>1403</v>
      </c>
      <c r="BB248" t="s">
        <v>18562</v>
      </c>
      <c r="BE248" t="s">
        <v>1560</v>
      </c>
      <c r="BF248" t="s">
        <v>288</v>
      </c>
      <c r="BG248" t="s">
        <v>16959</v>
      </c>
      <c r="BH248">
        <v>61874</v>
      </c>
      <c r="BI248" t="s">
        <v>16346</v>
      </c>
      <c r="BJ248" t="s">
        <v>149</v>
      </c>
    </row>
    <row r="249" spans="1:62">
      <c r="A249" t="s">
        <v>1562</v>
      </c>
      <c r="B249" t="s">
        <v>1563</v>
      </c>
      <c r="C249" t="s">
        <v>283</v>
      </c>
      <c r="D249" t="s">
        <v>1564</v>
      </c>
      <c r="E249" t="s">
        <v>1565</v>
      </c>
      <c r="F249" t="s">
        <v>1566</v>
      </c>
      <c r="G249" t="s">
        <v>149</v>
      </c>
      <c r="H249" t="s">
        <v>288</v>
      </c>
      <c r="I249">
        <v>61822</v>
      </c>
      <c r="J249">
        <v>2173551253</v>
      </c>
      <c r="K249" t="s">
        <v>149</v>
      </c>
      <c r="L249">
        <v>5.5</v>
      </c>
      <c r="M249">
        <v>14</v>
      </c>
      <c r="N249">
        <v>1.2</v>
      </c>
      <c r="O249">
        <v>20.7</v>
      </c>
      <c r="P249" t="s">
        <v>290</v>
      </c>
      <c r="Q249">
        <v>14</v>
      </c>
      <c r="R249">
        <v>16</v>
      </c>
      <c r="S249">
        <v>16</v>
      </c>
      <c r="T249">
        <v>16</v>
      </c>
      <c r="U249">
        <v>14</v>
      </c>
      <c r="V249">
        <v>18</v>
      </c>
      <c r="W249">
        <v>22</v>
      </c>
      <c r="X249">
        <v>26</v>
      </c>
      <c r="Y249">
        <v>12</v>
      </c>
      <c r="Z249" t="s">
        <v>290</v>
      </c>
      <c r="AA249" t="s">
        <v>290</v>
      </c>
      <c r="AB249" t="s">
        <v>290</v>
      </c>
      <c r="AC249" t="s">
        <v>290</v>
      </c>
      <c r="AD249" t="s">
        <v>290</v>
      </c>
      <c r="AE249" t="s">
        <v>290</v>
      </c>
      <c r="AF249" t="s">
        <v>290</v>
      </c>
      <c r="AG249" t="s">
        <v>290</v>
      </c>
      <c r="AH249" t="s">
        <v>290</v>
      </c>
      <c r="AI249" t="s">
        <v>290</v>
      </c>
      <c r="AJ249">
        <v>9</v>
      </c>
      <c r="AK249" t="s">
        <v>290</v>
      </c>
      <c r="AL249">
        <v>50</v>
      </c>
      <c r="AM249">
        <v>11</v>
      </c>
      <c r="AN249">
        <v>2</v>
      </c>
      <c r="AO249">
        <v>67</v>
      </c>
      <c r="AP249">
        <v>15</v>
      </c>
      <c r="AQ249">
        <v>84</v>
      </c>
      <c r="AR249">
        <v>70</v>
      </c>
      <c r="AS249">
        <v>0</v>
      </c>
      <c r="AT249">
        <v>0</v>
      </c>
      <c r="AU249">
        <v>0</v>
      </c>
      <c r="AV249">
        <v>154</v>
      </c>
      <c r="AW249">
        <v>40.098098999999998</v>
      </c>
      <c r="AX249">
        <v>-88.316370000000006</v>
      </c>
      <c r="AY249">
        <v>1</v>
      </c>
      <c r="AZ249" t="s">
        <v>16343</v>
      </c>
      <c r="BA249">
        <v>4301</v>
      </c>
      <c r="BB249" t="s">
        <v>16988</v>
      </c>
      <c r="BE249" t="s">
        <v>149</v>
      </c>
      <c r="BF249" t="s">
        <v>288</v>
      </c>
      <c r="BG249" t="s">
        <v>16959</v>
      </c>
      <c r="BH249">
        <v>61822</v>
      </c>
      <c r="BI249" t="s">
        <v>16346</v>
      </c>
      <c r="BJ249" t="s">
        <v>149</v>
      </c>
    </row>
    <row r="250" spans="1:62">
      <c r="A250" t="s">
        <v>1568</v>
      </c>
      <c r="B250" t="s">
        <v>1569</v>
      </c>
      <c r="C250" t="s">
        <v>1570</v>
      </c>
      <c r="D250" t="s">
        <v>478</v>
      </c>
      <c r="E250" t="s">
        <v>881</v>
      </c>
      <c r="F250" t="s">
        <v>1571</v>
      </c>
      <c r="G250" t="s">
        <v>149</v>
      </c>
      <c r="H250" t="s">
        <v>288</v>
      </c>
      <c r="I250">
        <v>61822</v>
      </c>
      <c r="J250">
        <v>2173527210</v>
      </c>
      <c r="K250" t="s">
        <v>149</v>
      </c>
      <c r="L250">
        <v>4</v>
      </c>
      <c r="M250">
        <v>21</v>
      </c>
      <c r="N250">
        <v>13.5</v>
      </c>
      <c r="O250">
        <v>38.5</v>
      </c>
      <c r="P250" t="s">
        <v>290</v>
      </c>
      <c r="Q250" t="s">
        <v>290</v>
      </c>
      <c r="R250" t="s">
        <v>290</v>
      </c>
      <c r="S250" t="s">
        <v>290</v>
      </c>
      <c r="T250" t="s">
        <v>290</v>
      </c>
      <c r="U250" t="s">
        <v>290</v>
      </c>
      <c r="V250" t="s">
        <v>290</v>
      </c>
      <c r="W250" t="s">
        <v>290</v>
      </c>
      <c r="X250" t="s">
        <v>290</v>
      </c>
      <c r="Y250" t="s">
        <v>290</v>
      </c>
      <c r="Z250">
        <v>42</v>
      </c>
      <c r="AA250">
        <v>63</v>
      </c>
      <c r="AB250">
        <v>57</v>
      </c>
      <c r="AC250">
        <v>45</v>
      </c>
      <c r="AD250" t="s">
        <v>290</v>
      </c>
      <c r="AE250" t="s">
        <v>290</v>
      </c>
      <c r="AF250" t="s">
        <v>290</v>
      </c>
      <c r="AG250" t="s">
        <v>290</v>
      </c>
      <c r="AH250" t="s">
        <v>290</v>
      </c>
      <c r="AI250" t="s">
        <v>290</v>
      </c>
      <c r="AJ250">
        <v>15</v>
      </c>
      <c r="AK250">
        <v>1</v>
      </c>
      <c r="AL250">
        <v>16</v>
      </c>
      <c r="AM250">
        <v>25</v>
      </c>
      <c r="AN250" t="s">
        <v>290</v>
      </c>
      <c r="AO250">
        <v>147</v>
      </c>
      <c r="AP250">
        <v>3</v>
      </c>
      <c r="AQ250">
        <v>109</v>
      </c>
      <c r="AR250">
        <v>98</v>
      </c>
      <c r="AS250">
        <v>23</v>
      </c>
      <c r="AT250">
        <v>34</v>
      </c>
      <c r="AU250">
        <v>10</v>
      </c>
      <c r="AV250">
        <v>207</v>
      </c>
      <c r="AW250">
        <v>40.161929999999998</v>
      </c>
      <c r="AX250">
        <v>-88.278362000000001</v>
      </c>
      <c r="AY250">
        <v>1</v>
      </c>
      <c r="AZ250" t="s">
        <v>16343</v>
      </c>
      <c r="BA250">
        <v>3901</v>
      </c>
      <c r="BB250" t="s">
        <v>16994</v>
      </c>
      <c r="BE250" t="s">
        <v>149</v>
      </c>
      <c r="BF250" t="s">
        <v>288</v>
      </c>
      <c r="BG250" t="s">
        <v>16959</v>
      </c>
      <c r="BH250">
        <v>61822</v>
      </c>
      <c r="BI250" t="s">
        <v>16346</v>
      </c>
      <c r="BJ250" t="s">
        <v>149</v>
      </c>
    </row>
    <row r="251" spans="1:62">
      <c r="A251" t="s">
        <v>1572</v>
      </c>
      <c r="B251" t="s">
        <v>1573</v>
      </c>
      <c r="C251" t="s">
        <v>314</v>
      </c>
      <c r="D251" t="s">
        <v>16999</v>
      </c>
      <c r="E251" t="s">
        <v>17000</v>
      </c>
      <c r="F251" t="s">
        <v>1576</v>
      </c>
      <c r="G251" t="s">
        <v>1577</v>
      </c>
      <c r="H251" t="s">
        <v>288</v>
      </c>
      <c r="I251">
        <v>61938</v>
      </c>
      <c r="J251">
        <v>2172344911</v>
      </c>
      <c r="K251" t="s">
        <v>150</v>
      </c>
      <c r="L251">
        <v>2</v>
      </c>
      <c r="M251">
        <v>21</v>
      </c>
      <c r="N251">
        <v>10</v>
      </c>
      <c r="O251">
        <v>33</v>
      </c>
      <c r="P251">
        <v>66</v>
      </c>
      <c r="Q251">
        <v>33</v>
      </c>
      <c r="R251">
        <v>39</v>
      </c>
      <c r="S251">
        <v>33</v>
      </c>
      <c r="T251">
        <v>34</v>
      </c>
      <c r="U251">
        <v>24</v>
      </c>
      <c r="V251">
        <v>24</v>
      </c>
      <c r="W251">
        <v>24</v>
      </c>
      <c r="X251">
        <v>16</v>
      </c>
      <c r="Y251">
        <v>24</v>
      </c>
      <c r="Z251" t="s">
        <v>290</v>
      </c>
      <c r="AA251" t="s">
        <v>290</v>
      </c>
      <c r="AB251" t="s">
        <v>290</v>
      </c>
      <c r="AC251" t="s">
        <v>290</v>
      </c>
      <c r="AD251" t="s">
        <v>290</v>
      </c>
      <c r="AE251" t="s">
        <v>290</v>
      </c>
      <c r="AF251" t="s">
        <v>290</v>
      </c>
      <c r="AG251" t="s">
        <v>290</v>
      </c>
      <c r="AH251" t="s">
        <v>290</v>
      </c>
      <c r="AI251" t="s">
        <v>290</v>
      </c>
      <c r="AJ251">
        <v>19</v>
      </c>
      <c r="AK251" t="s">
        <v>290</v>
      </c>
      <c r="AL251">
        <v>2</v>
      </c>
      <c r="AM251">
        <v>3</v>
      </c>
      <c r="AN251" t="s">
        <v>290</v>
      </c>
      <c r="AO251">
        <v>275</v>
      </c>
      <c r="AP251">
        <v>18</v>
      </c>
      <c r="AQ251">
        <v>167</v>
      </c>
      <c r="AR251">
        <v>150</v>
      </c>
      <c r="AS251">
        <v>0</v>
      </c>
      <c r="AT251">
        <v>0</v>
      </c>
      <c r="AU251">
        <v>11</v>
      </c>
      <c r="AV251">
        <v>317</v>
      </c>
      <c r="AW251">
        <v>39.482953999999999</v>
      </c>
      <c r="AX251">
        <v>-88.354122000000004</v>
      </c>
      <c r="AY251">
        <v>1</v>
      </c>
      <c r="AZ251" t="s">
        <v>16343</v>
      </c>
      <c r="BA251">
        <v>100</v>
      </c>
      <c r="BB251" t="s">
        <v>17002</v>
      </c>
      <c r="BE251" t="s">
        <v>1577</v>
      </c>
      <c r="BF251" t="s">
        <v>288</v>
      </c>
      <c r="BG251" t="s">
        <v>16998</v>
      </c>
      <c r="BH251">
        <v>61938</v>
      </c>
      <c r="BI251" t="s">
        <v>16346</v>
      </c>
      <c r="BJ251" t="s">
        <v>150</v>
      </c>
    </row>
    <row r="252" spans="1:62">
      <c r="A252" t="s">
        <v>4610</v>
      </c>
      <c r="B252" t="s">
        <v>4611</v>
      </c>
      <c r="D252" t="s">
        <v>408</v>
      </c>
      <c r="E252" t="s">
        <v>4612</v>
      </c>
      <c r="F252" t="s">
        <v>4613</v>
      </c>
      <c r="G252" t="s">
        <v>4614</v>
      </c>
      <c r="H252" t="s">
        <v>288</v>
      </c>
      <c r="I252">
        <v>61911</v>
      </c>
      <c r="J252">
        <v>2175432397</v>
      </c>
      <c r="K252" t="s">
        <v>151</v>
      </c>
      <c r="L252">
        <v>4</v>
      </c>
      <c r="M252">
        <v>9</v>
      </c>
      <c r="N252">
        <v>2</v>
      </c>
      <c r="O252">
        <v>15</v>
      </c>
      <c r="P252">
        <v>23</v>
      </c>
      <c r="Q252">
        <v>14</v>
      </c>
      <c r="R252">
        <v>13</v>
      </c>
      <c r="S252">
        <v>8</v>
      </c>
      <c r="T252">
        <v>12</v>
      </c>
      <c r="U252">
        <v>13</v>
      </c>
      <c r="V252">
        <v>10</v>
      </c>
      <c r="W252">
        <v>7</v>
      </c>
      <c r="X252">
        <v>11</v>
      </c>
      <c r="Y252">
        <v>7</v>
      </c>
      <c r="Z252">
        <v>5</v>
      </c>
      <c r="AA252">
        <v>7</v>
      </c>
      <c r="AB252">
        <v>4</v>
      </c>
      <c r="AC252">
        <v>4</v>
      </c>
      <c r="AD252" t="s">
        <v>290</v>
      </c>
      <c r="AE252" t="s">
        <v>290</v>
      </c>
      <c r="AF252" t="s">
        <v>290</v>
      </c>
      <c r="AG252" t="s">
        <v>290</v>
      </c>
      <c r="AH252" t="s">
        <v>290</v>
      </c>
      <c r="AI252" t="s">
        <v>290</v>
      </c>
      <c r="AJ252" t="s">
        <v>290</v>
      </c>
      <c r="AK252" t="s">
        <v>290</v>
      </c>
      <c r="AL252" t="s">
        <v>290</v>
      </c>
      <c r="AM252" t="s">
        <v>290</v>
      </c>
      <c r="AN252" t="s">
        <v>290</v>
      </c>
      <c r="AO252">
        <v>136</v>
      </c>
      <c r="AP252">
        <v>2</v>
      </c>
      <c r="AQ252">
        <v>73</v>
      </c>
      <c r="AR252">
        <v>65</v>
      </c>
      <c r="AS252">
        <v>2</v>
      </c>
      <c r="AT252">
        <v>4</v>
      </c>
      <c r="AU252">
        <v>4</v>
      </c>
      <c r="AV252">
        <v>138</v>
      </c>
      <c r="AW252">
        <v>39.710672000000002</v>
      </c>
      <c r="AX252">
        <v>-88.489547999999999</v>
      </c>
      <c r="AY252">
        <v>1</v>
      </c>
      <c r="AZ252" t="s">
        <v>16343</v>
      </c>
      <c r="BA252">
        <v>1710</v>
      </c>
      <c r="BB252" t="s">
        <v>17009</v>
      </c>
      <c r="BE252" t="s">
        <v>4614</v>
      </c>
      <c r="BF252" t="s">
        <v>288</v>
      </c>
      <c r="BG252" t="s">
        <v>17010</v>
      </c>
      <c r="BH252">
        <v>61911</v>
      </c>
      <c r="BI252" t="s">
        <v>16346</v>
      </c>
      <c r="BJ252" t="s">
        <v>151</v>
      </c>
    </row>
    <row r="253" spans="1:62">
      <c r="A253" t="s">
        <v>1579</v>
      </c>
      <c r="B253" t="s">
        <v>1366</v>
      </c>
      <c r="C253" t="s">
        <v>314</v>
      </c>
      <c r="D253" t="s">
        <v>1495</v>
      </c>
      <c r="E253" t="s">
        <v>1580</v>
      </c>
      <c r="F253" t="s">
        <v>1581</v>
      </c>
      <c r="G253" t="s">
        <v>1582</v>
      </c>
      <c r="H253" t="s">
        <v>288</v>
      </c>
      <c r="I253">
        <v>62462</v>
      </c>
      <c r="J253">
        <v>2178442231</v>
      </c>
      <c r="K253" t="s">
        <v>152</v>
      </c>
      <c r="L253">
        <v>1</v>
      </c>
      <c r="M253">
        <v>10</v>
      </c>
      <c r="N253">
        <v>3</v>
      </c>
      <c r="O253">
        <v>14</v>
      </c>
      <c r="P253">
        <v>18</v>
      </c>
      <c r="Q253">
        <v>23</v>
      </c>
      <c r="R253">
        <v>14</v>
      </c>
      <c r="S253">
        <v>21</v>
      </c>
      <c r="T253">
        <v>16</v>
      </c>
      <c r="U253">
        <v>21</v>
      </c>
      <c r="V253">
        <v>17</v>
      </c>
      <c r="W253">
        <v>19</v>
      </c>
      <c r="X253">
        <v>15</v>
      </c>
      <c r="Y253">
        <v>19</v>
      </c>
      <c r="Z253" t="s">
        <v>290</v>
      </c>
      <c r="AA253" t="s">
        <v>290</v>
      </c>
      <c r="AB253" t="s">
        <v>290</v>
      </c>
      <c r="AC253" t="s">
        <v>290</v>
      </c>
      <c r="AD253" t="s">
        <v>290</v>
      </c>
      <c r="AE253" t="s">
        <v>290</v>
      </c>
      <c r="AF253" t="s">
        <v>290</v>
      </c>
      <c r="AG253" t="s">
        <v>290</v>
      </c>
      <c r="AH253" t="s">
        <v>290</v>
      </c>
      <c r="AI253" t="s">
        <v>290</v>
      </c>
      <c r="AJ253">
        <v>3</v>
      </c>
      <c r="AK253" t="s">
        <v>290</v>
      </c>
      <c r="AL253" t="s">
        <v>290</v>
      </c>
      <c r="AM253">
        <v>2</v>
      </c>
      <c r="AN253" t="s">
        <v>290</v>
      </c>
      <c r="AO253">
        <v>175</v>
      </c>
      <c r="AP253">
        <v>3</v>
      </c>
      <c r="AQ253">
        <v>87</v>
      </c>
      <c r="AR253">
        <v>96</v>
      </c>
      <c r="AS253">
        <v>0</v>
      </c>
      <c r="AT253">
        <v>0</v>
      </c>
      <c r="AU253">
        <v>11</v>
      </c>
      <c r="AV253">
        <v>183</v>
      </c>
      <c r="AW253">
        <v>39.251683999999997</v>
      </c>
      <c r="AX253">
        <v>-88.510776000000007</v>
      </c>
      <c r="AY253">
        <v>0.33</v>
      </c>
      <c r="AZ253" t="s">
        <v>16365</v>
      </c>
      <c r="BA253">
        <v>8</v>
      </c>
      <c r="BB253" t="s">
        <v>16366</v>
      </c>
      <c r="BE253" t="s">
        <v>1582</v>
      </c>
      <c r="BF253" t="s">
        <v>288</v>
      </c>
      <c r="BG253" t="s">
        <v>17012</v>
      </c>
      <c r="BH253">
        <v>62462</v>
      </c>
      <c r="BI253" t="s">
        <v>16346</v>
      </c>
      <c r="BJ253" t="s">
        <v>16363</v>
      </c>
    </row>
    <row r="254" spans="1:62">
      <c r="A254" t="s">
        <v>1584</v>
      </c>
      <c r="B254" t="s">
        <v>1585</v>
      </c>
      <c r="C254" t="s">
        <v>314</v>
      </c>
      <c r="D254" t="s">
        <v>986</v>
      </c>
      <c r="E254" t="s">
        <v>1586</v>
      </c>
      <c r="F254" t="s">
        <v>1587</v>
      </c>
      <c r="G254" t="s">
        <v>1588</v>
      </c>
      <c r="H254" t="s">
        <v>288</v>
      </c>
      <c r="I254">
        <v>62463</v>
      </c>
      <c r="J254">
        <v>2176823881</v>
      </c>
      <c r="K254" t="s">
        <v>152</v>
      </c>
      <c r="L254">
        <v>1</v>
      </c>
      <c r="M254">
        <v>5</v>
      </c>
      <c r="N254">
        <v>2</v>
      </c>
      <c r="O254">
        <v>8</v>
      </c>
      <c r="P254">
        <v>19</v>
      </c>
      <c r="Q254">
        <v>8</v>
      </c>
      <c r="R254">
        <v>8</v>
      </c>
      <c r="S254">
        <v>9</v>
      </c>
      <c r="T254">
        <v>17</v>
      </c>
      <c r="U254">
        <v>10</v>
      </c>
      <c r="V254">
        <v>15</v>
      </c>
      <c r="W254">
        <v>11</v>
      </c>
      <c r="X254">
        <v>6</v>
      </c>
      <c r="Y254">
        <v>7</v>
      </c>
      <c r="Z254" t="s">
        <v>290</v>
      </c>
      <c r="AA254" t="s">
        <v>290</v>
      </c>
      <c r="AB254" t="s">
        <v>290</v>
      </c>
      <c r="AC254" t="s">
        <v>290</v>
      </c>
      <c r="AD254" t="s">
        <v>290</v>
      </c>
      <c r="AE254" t="s">
        <v>290</v>
      </c>
      <c r="AF254" t="s">
        <v>290</v>
      </c>
      <c r="AG254" t="s">
        <v>290</v>
      </c>
      <c r="AH254" t="s">
        <v>290</v>
      </c>
      <c r="AI254" t="s">
        <v>290</v>
      </c>
      <c r="AJ254" t="s">
        <v>290</v>
      </c>
      <c r="AK254" t="s">
        <v>290</v>
      </c>
      <c r="AL254" t="s">
        <v>290</v>
      </c>
      <c r="AM254">
        <v>1</v>
      </c>
      <c r="AN254" t="s">
        <v>290</v>
      </c>
      <c r="AO254">
        <v>109</v>
      </c>
      <c r="AP254" t="s">
        <v>290</v>
      </c>
      <c r="AQ254">
        <v>53</v>
      </c>
      <c r="AR254">
        <v>57</v>
      </c>
      <c r="AS254">
        <v>0</v>
      </c>
      <c r="AT254">
        <v>0</v>
      </c>
      <c r="AU254">
        <v>9</v>
      </c>
      <c r="AV254">
        <v>110</v>
      </c>
      <c r="AW254">
        <v>39.263100000000001</v>
      </c>
      <c r="AX254">
        <v>-88.629779999999997</v>
      </c>
      <c r="AY254">
        <v>0.33</v>
      </c>
      <c r="AZ254" t="s">
        <v>16365</v>
      </c>
      <c r="BA254">
        <v>307</v>
      </c>
      <c r="BB254" t="s">
        <v>16366</v>
      </c>
      <c r="BE254" t="s">
        <v>1588</v>
      </c>
      <c r="BF254" t="s">
        <v>288</v>
      </c>
      <c r="BG254" t="s">
        <v>17012</v>
      </c>
      <c r="BH254">
        <v>62463</v>
      </c>
      <c r="BI254" t="s">
        <v>16346</v>
      </c>
      <c r="BJ254" t="s">
        <v>16363</v>
      </c>
    </row>
    <row r="255" spans="1:62">
      <c r="A255" t="s">
        <v>1590</v>
      </c>
      <c r="B255" t="s">
        <v>1591</v>
      </c>
      <c r="C255" t="s">
        <v>314</v>
      </c>
      <c r="D255" t="s">
        <v>1592</v>
      </c>
      <c r="E255" t="s">
        <v>1593</v>
      </c>
      <c r="F255" t="s">
        <v>1594</v>
      </c>
      <c r="G255" t="s">
        <v>1595</v>
      </c>
      <c r="H255" t="s">
        <v>288</v>
      </c>
      <c r="I255">
        <v>62431</v>
      </c>
      <c r="J255">
        <v>6184285620</v>
      </c>
      <c r="K255" t="s">
        <v>152</v>
      </c>
      <c r="L255">
        <v>1</v>
      </c>
      <c r="M255">
        <v>7</v>
      </c>
      <c r="N255">
        <v>3</v>
      </c>
      <c r="O255">
        <v>11</v>
      </c>
      <c r="P255" t="s">
        <v>290</v>
      </c>
      <c r="Q255">
        <v>7</v>
      </c>
      <c r="R255">
        <v>9</v>
      </c>
      <c r="S255">
        <v>6</v>
      </c>
      <c r="T255">
        <v>8</v>
      </c>
      <c r="U255">
        <v>11</v>
      </c>
      <c r="V255">
        <v>4</v>
      </c>
      <c r="W255">
        <v>8</v>
      </c>
      <c r="X255">
        <v>7</v>
      </c>
      <c r="Y255">
        <v>6</v>
      </c>
      <c r="Z255">
        <v>5</v>
      </c>
      <c r="AA255">
        <v>4</v>
      </c>
      <c r="AB255">
        <v>7</v>
      </c>
      <c r="AC255">
        <v>3</v>
      </c>
      <c r="AD255" t="s">
        <v>290</v>
      </c>
      <c r="AE255" t="s">
        <v>290</v>
      </c>
      <c r="AF255" t="s">
        <v>290</v>
      </c>
      <c r="AG255" t="s">
        <v>290</v>
      </c>
      <c r="AH255" t="s">
        <v>290</v>
      </c>
      <c r="AI255" t="s">
        <v>290</v>
      </c>
      <c r="AJ255">
        <v>4</v>
      </c>
      <c r="AK255" t="s">
        <v>290</v>
      </c>
      <c r="AL255">
        <v>4</v>
      </c>
      <c r="AM255" t="s">
        <v>290</v>
      </c>
      <c r="AN255" t="s">
        <v>290</v>
      </c>
      <c r="AO255">
        <v>76</v>
      </c>
      <c r="AP255">
        <v>1</v>
      </c>
      <c r="AQ255">
        <v>41</v>
      </c>
      <c r="AR255">
        <v>44</v>
      </c>
      <c r="AS255">
        <v>0</v>
      </c>
      <c r="AT255">
        <v>1</v>
      </c>
      <c r="AU255">
        <v>60</v>
      </c>
      <c r="AV255">
        <v>85</v>
      </c>
      <c r="AW255">
        <v>39.219602999999999</v>
      </c>
      <c r="AX255">
        <v>-88.981896000000006</v>
      </c>
      <c r="AY255">
        <v>0.33</v>
      </c>
      <c r="AZ255" t="s">
        <v>16365</v>
      </c>
      <c r="BA255">
        <v>300</v>
      </c>
      <c r="BB255" t="s">
        <v>16366</v>
      </c>
      <c r="BE255" t="s">
        <v>1595</v>
      </c>
      <c r="BF255" t="s">
        <v>288</v>
      </c>
      <c r="BG255" t="s">
        <v>17012</v>
      </c>
      <c r="BH255">
        <v>62431</v>
      </c>
      <c r="BI255" t="s">
        <v>16346</v>
      </c>
      <c r="BJ255" t="s">
        <v>16363</v>
      </c>
    </row>
    <row r="256" spans="1:62">
      <c r="A256" t="s">
        <v>1597</v>
      </c>
      <c r="B256" t="s">
        <v>1598</v>
      </c>
      <c r="D256" t="s">
        <v>1417</v>
      </c>
      <c r="E256" t="s">
        <v>1599</v>
      </c>
      <c r="F256" t="s">
        <v>1600</v>
      </c>
      <c r="G256" t="s">
        <v>1601</v>
      </c>
      <c r="H256" t="s">
        <v>288</v>
      </c>
      <c r="I256">
        <v>62454</v>
      </c>
      <c r="J256">
        <v>6185447619</v>
      </c>
      <c r="K256" t="s">
        <v>1603</v>
      </c>
      <c r="L256">
        <v>1</v>
      </c>
      <c r="M256">
        <v>9.5</v>
      </c>
      <c r="N256">
        <v>1.5</v>
      </c>
      <c r="O256">
        <v>12</v>
      </c>
      <c r="P256" t="s">
        <v>290</v>
      </c>
      <c r="Q256">
        <v>11</v>
      </c>
      <c r="R256">
        <v>13</v>
      </c>
      <c r="S256">
        <v>11</v>
      </c>
      <c r="T256">
        <v>7</v>
      </c>
      <c r="U256">
        <v>13</v>
      </c>
      <c r="V256">
        <v>4</v>
      </c>
      <c r="W256">
        <v>13</v>
      </c>
      <c r="X256">
        <v>9</v>
      </c>
      <c r="Y256">
        <v>11</v>
      </c>
      <c r="Z256" t="s">
        <v>290</v>
      </c>
      <c r="AA256" t="s">
        <v>290</v>
      </c>
      <c r="AB256" t="s">
        <v>290</v>
      </c>
      <c r="AC256" t="s">
        <v>290</v>
      </c>
      <c r="AD256">
        <v>15</v>
      </c>
      <c r="AE256" t="s">
        <v>290</v>
      </c>
      <c r="AF256" t="s">
        <v>290</v>
      </c>
      <c r="AG256" t="s">
        <v>290</v>
      </c>
      <c r="AH256" t="s">
        <v>290</v>
      </c>
      <c r="AI256" t="s">
        <v>290</v>
      </c>
      <c r="AJ256">
        <v>4</v>
      </c>
      <c r="AK256" t="s">
        <v>290</v>
      </c>
      <c r="AL256">
        <v>4</v>
      </c>
      <c r="AM256">
        <v>1</v>
      </c>
      <c r="AN256" t="s">
        <v>290</v>
      </c>
      <c r="AO256">
        <v>93</v>
      </c>
      <c r="AP256">
        <v>5</v>
      </c>
      <c r="AQ256">
        <v>59</v>
      </c>
      <c r="AR256">
        <v>48</v>
      </c>
      <c r="AS256">
        <v>0</v>
      </c>
      <c r="AT256">
        <v>0</v>
      </c>
      <c r="AU256">
        <v>0</v>
      </c>
      <c r="AV256">
        <v>107</v>
      </c>
      <c r="AW256">
        <v>38.953415</v>
      </c>
      <c r="AX256">
        <v>-87.744209999999995</v>
      </c>
      <c r="AY256">
        <v>1</v>
      </c>
      <c r="AZ256" t="s">
        <v>16360</v>
      </c>
      <c r="BA256">
        <v>10755</v>
      </c>
      <c r="BB256" t="s">
        <v>18563</v>
      </c>
      <c r="BE256" t="s">
        <v>1601</v>
      </c>
      <c r="BF256" t="s">
        <v>288</v>
      </c>
      <c r="BG256" t="s">
        <v>18564</v>
      </c>
      <c r="BH256">
        <v>62454</v>
      </c>
      <c r="BI256" t="s">
        <v>16346</v>
      </c>
      <c r="BJ256" t="s">
        <v>16363</v>
      </c>
    </row>
    <row r="257" spans="1:62">
      <c r="A257" t="s">
        <v>1604</v>
      </c>
      <c r="B257" t="s">
        <v>1605</v>
      </c>
      <c r="C257" t="s">
        <v>283</v>
      </c>
      <c r="D257" t="s">
        <v>1606</v>
      </c>
      <c r="E257" t="s">
        <v>1607</v>
      </c>
      <c r="F257" t="s">
        <v>1608</v>
      </c>
      <c r="G257" t="s">
        <v>1609</v>
      </c>
      <c r="H257" t="s">
        <v>288</v>
      </c>
      <c r="I257">
        <v>62448</v>
      </c>
      <c r="J257">
        <v>6187833517</v>
      </c>
      <c r="K257" t="s">
        <v>153</v>
      </c>
      <c r="L257">
        <v>1</v>
      </c>
      <c r="M257">
        <v>9</v>
      </c>
      <c r="N257">
        <v>5</v>
      </c>
      <c r="O257">
        <v>15</v>
      </c>
      <c r="P257" t="s">
        <v>290</v>
      </c>
      <c r="Q257">
        <v>28</v>
      </c>
      <c r="R257">
        <v>11</v>
      </c>
      <c r="S257">
        <v>25</v>
      </c>
      <c r="T257">
        <v>20</v>
      </c>
      <c r="U257">
        <v>23</v>
      </c>
      <c r="V257">
        <v>25</v>
      </c>
      <c r="W257">
        <v>13</v>
      </c>
      <c r="X257">
        <v>20</v>
      </c>
      <c r="Y257">
        <v>16</v>
      </c>
      <c r="Z257" t="s">
        <v>290</v>
      </c>
      <c r="AA257" t="s">
        <v>290</v>
      </c>
      <c r="AB257" t="s">
        <v>290</v>
      </c>
      <c r="AC257" t="s">
        <v>290</v>
      </c>
      <c r="AD257" t="s">
        <v>290</v>
      </c>
      <c r="AE257" t="s">
        <v>290</v>
      </c>
      <c r="AF257" t="s">
        <v>290</v>
      </c>
      <c r="AG257" t="s">
        <v>290</v>
      </c>
      <c r="AH257" t="s">
        <v>290</v>
      </c>
      <c r="AI257" t="s">
        <v>290</v>
      </c>
      <c r="AJ257" t="s">
        <v>290</v>
      </c>
      <c r="AK257" t="s">
        <v>290</v>
      </c>
      <c r="AL257" t="s">
        <v>290</v>
      </c>
      <c r="AM257">
        <v>3</v>
      </c>
      <c r="AN257" t="s">
        <v>290</v>
      </c>
      <c r="AO257">
        <v>178</v>
      </c>
      <c r="AP257" t="s">
        <v>290</v>
      </c>
      <c r="AQ257">
        <v>93</v>
      </c>
      <c r="AR257">
        <v>88</v>
      </c>
      <c r="AS257">
        <v>0</v>
      </c>
      <c r="AT257">
        <v>0</v>
      </c>
      <c r="AU257">
        <v>14</v>
      </c>
      <c r="AV257">
        <v>181</v>
      </c>
      <c r="AW257">
        <v>38.991059</v>
      </c>
      <c r="AX257">
        <v>-88.163899000000001</v>
      </c>
      <c r="AY257">
        <v>1</v>
      </c>
      <c r="AZ257" t="s">
        <v>16360</v>
      </c>
      <c r="BA257">
        <v>306</v>
      </c>
      <c r="BB257" t="s">
        <v>17017</v>
      </c>
      <c r="BE257" t="s">
        <v>1609</v>
      </c>
      <c r="BF257" t="s">
        <v>288</v>
      </c>
      <c r="BG257" t="s">
        <v>17018</v>
      </c>
      <c r="BH257">
        <v>62448</v>
      </c>
      <c r="BI257" t="s">
        <v>16346</v>
      </c>
      <c r="BJ257" t="s">
        <v>16363</v>
      </c>
    </row>
    <row r="258" spans="1:62">
      <c r="A258" t="s">
        <v>1611</v>
      </c>
      <c r="B258" t="s">
        <v>1612</v>
      </c>
      <c r="D258" t="s">
        <v>293</v>
      </c>
      <c r="E258" t="s">
        <v>1613</v>
      </c>
      <c r="F258" t="s">
        <v>1614</v>
      </c>
      <c r="G258" t="s">
        <v>1615</v>
      </c>
      <c r="H258" t="s">
        <v>288</v>
      </c>
      <c r="I258">
        <v>62450</v>
      </c>
      <c r="J258">
        <v>6183953081</v>
      </c>
      <c r="K258" t="s">
        <v>154</v>
      </c>
      <c r="L258">
        <v>2</v>
      </c>
      <c r="M258">
        <v>13.5</v>
      </c>
      <c r="N258">
        <v>6.5</v>
      </c>
      <c r="O258">
        <v>22</v>
      </c>
      <c r="P258">
        <v>39</v>
      </c>
      <c r="Q258">
        <v>21</v>
      </c>
      <c r="R258">
        <v>29</v>
      </c>
      <c r="S258">
        <v>17</v>
      </c>
      <c r="T258">
        <v>21</v>
      </c>
      <c r="U258">
        <v>21</v>
      </c>
      <c r="V258">
        <v>22</v>
      </c>
      <c r="W258">
        <v>24</v>
      </c>
      <c r="X258">
        <v>26</v>
      </c>
      <c r="Y258">
        <v>18</v>
      </c>
      <c r="Z258" t="s">
        <v>290</v>
      </c>
      <c r="AA258" t="s">
        <v>290</v>
      </c>
      <c r="AB258" t="s">
        <v>290</v>
      </c>
      <c r="AC258" t="s">
        <v>290</v>
      </c>
      <c r="AD258" t="s">
        <v>290</v>
      </c>
      <c r="AE258" t="s">
        <v>290</v>
      </c>
      <c r="AF258" t="s">
        <v>290</v>
      </c>
      <c r="AG258">
        <v>1</v>
      </c>
      <c r="AH258">
        <v>9</v>
      </c>
      <c r="AI258" t="s">
        <v>290</v>
      </c>
      <c r="AJ258">
        <v>1</v>
      </c>
      <c r="AK258" t="s">
        <v>290</v>
      </c>
      <c r="AL258">
        <v>5</v>
      </c>
      <c r="AM258" t="s">
        <v>290</v>
      </c>
      <c r="AN258" t="s">
        <v>290</v>
      </c>
      <c r="AO258">
        <v>229</v>
      </c>
      <c r="AP258">
        <v>13</v>
      </c>
      <c r="AQ258">
        <v>114</v>
      </c>
      <c r="AR258">
        <v>134</v>
      </c>
      <c r="AS258">
        <v>0</v>
      </c>
      <c r="AT258">
        <v>0</v>
      </c>
      <c r="AU258">
        <v>25</v>
      </c>
      <c r="AV258">
        <v>248</v>
      </c>
      <c r="AW258">
        <v>38.730058999999997</v>
      </c>
      <c r="AX258">
        <v>-88.079580000000007</v>
      </c>
      <c r="AY258">
        <v>1</v>
      </c>
      <c r="AZ258" t="s">
        <v>16360</v>
      </c>
      <c r="BA258">
        <v>520</v>
      </c>
      <c r="BB258" t="s">
        <v>17020</v>
      </c>
      <c r="BE258" t="s">
        <v>1615</v>
      </c>
      <c r="BF258" t="s">
        <v>288</v>
      </c>
      <c r="BG258" t="s">
        <v>17021</v>
      </c>
      <c r="BH258">
        <v>62450</v>
      </c>
      <c r="BI258" t="s">
        <v>16346</v>
      </c>
      <c r="BJ258" t="s">
        <v>16363</v>
      </c>
    </row>
    <row r="259" spans="1:62">
      <c r="A259" t="s">
        <v>1617</v>
      </c>
      <c r="B259" t="s">
        <v>1618</v>
      </c>
      <c r="D259" t="s">
        <v>1619</v>
      </c>
      <c r="E259" t="s">
        <v>1620</v>
      </c>
      <c r="F259" t="s">
        <v>1621</v>
      </c>
      <c r="G259" t="s">
        <v>1622</v>
      </c>
      <c r="H259" t="s">
        <v>288</v>
      </c>
      <c r="I259">
        <v>62230</v>
      </c>
      <c r="J259">
        <v>6185267216</v>
      </c>
      <c r="K259" t="s">
        <v>155</v>
      </c>
      <c r="L259">
        <v>2.8</v>
      </c>
      <c r="M259">
        <v>25.6</v>
      </c>
      <c r="N259">
        <v>10.8</v>
      </c>
      <c r="O259">
        <v>39.200000000000003</v>
      </c>
      <c r="P259" t="s">
        <v>290</v>
      </c>
      <c r="Q259" t="s">
        <v>290</v>
      </c>
      <c r="R259" t="s">
        <v>290</v>
      </c>
      <c r="S259" t="s">
        <v>290</v>
      </c>
      <c r="T259" t="s">
        <v>290</v>
      </c>
      <c r="U259" t="s">
        <v>290</v>
      </c>
      <c r="V259" t="s">
        <v>290</v>
      </c>
      <c r="W259" t="s">
        <v>290</v>
      </c>
      <c r="X259" t="s">
        <v>290</v>
      </c>
      <c r="Y259" t="s">
        <v>290</v>
      </c>
      <c r="Z259">
        <v>82</v>
      </c>
      <c r="AA259">
        <v>83</v>
      </c>
      <c r="AB259">
        <v>94</v>
      </c>
      <c r="AC259">
        <v>105</v>
      </c>
      <c r="AD259" t="s">
        <v>290</v>
      </c>
      <c r="AE259" t="s">
        <v>290</v>
      </c>
      <c r="AF259" t="s">
        <v>290</v>
      </c>
      <c r="AG259" t="s">
        <v>290</v>
      </c>
      <c r="AH259" t="s">
        <v>290</v>
      </c>
      <c r="AI259" t="s">
        <v>290</v>
      </c>
      <c r="AJ259">
        <v>14</v>
      </c>
      <c r="AK259">
        <v>5</v>
      </c>
      <c r="AL259">
        <v>11</v>
      </c>
      <c r="AM259" t="s">
        <v>290</v>
      </c>
      <c r="AN259" t="s">
        <v>290</v>
      </c>
      <c r="AO259">
        <v>325</v>
      </c>
      <c r="AP259">
        <v>9</v>
      </c>
      <c r="AQ259">
        <v>161</v>
      </c>
      <c r="AR259">
        <v>203</v>
      </c>
      <c r="AS259">
        <v>57</v>
      </c>
      <c r="AT259">
        <v>49</v>
      </c>
      <c r="AU259">
        <v>5</v>
      </c>
      <c r="AV259">
        <v>364</v>
      </c>
      <c r="AW259">
        <v>38.618335000000002</v>
      </c>
      <c r="AX259">
        <v>-89.534880999999999</v>
      </c>
      <c r="AY259">
        <v>0.6</v>
      </c>
      <c r="AZ259" t="s">
        <v>17023</v>
      </c>
      <c r="BB259" t="s">
        <v>17024</v>
      </c>
      <c r="BE259" t="s">
        <v>1622</v>
      </c>
      <c r="BF259" t="s">
        <v>288</v>
      </c>
      <c r="BG259" t="s">
        <v>17025</v>
      </c>
      <c r="BH259">
        <v>62230</v>
      </c>
      <c r="BI259" t="s">
        <v>16346</v>
      </c>
      <c r="BJ259" t="s">
        <v>16363</v>
      </c>
    </row>
    <row r="260" spans="1:62">
      <c r="A260" t="s">
        <v>1624</v>
      </c>
      <c r="B260" t="s">
        <v>1625</v>
      </c>
      <c r="C260" t="s">
        <v>283</v>
      </c>
      <c r="D260" t="s">
        <v>1626</v>
      </c>
      <c r="E260" t="s">
        <v>1627</v>
      </c>
      <c r="F260" t="s">
        <v>1628</v>
      </c>
      <c r="G260" t="s">
        <v>1622</v>
      </c>
      <c r="H260" t="s">
        <v>288</v>
      </c>
      <c r="I260">
        <v>62230</v>
      </c>
      <c r="J260">
        <v>6185264323</v>
      </c>
      <c r="K260" t="s">
        <v>155</v>
      </c>
      <c r="L260">
        <v>1</v>
      </c>
      <c r="M260">
        <v>27</v>
      </c>
      <c r="N260">
        <v>3</v>
      </c>
      <c r="O260">
        <v>31</v>
      </c>
      <c r="P260">
        <v>44</v>
      </c>
      <c r="Q260">
        <v>45</v>
      </c>
      <c r="R260">
        <v>34</v>
      </c>
      <c r="S260">
        <v>35</v>
      </c>
      <c r="T260">
        <v>31</v>
      </c>
      <c r="U260">
        <v>38</v>
      </c>
      <c r="V260">
        <v>16</v>
      </c>
      <c r="W260">
        <v>25</v>
      </c>
      <c r="X260">
        <v>8</v>
      </c>
      <c r="Y260">
        <v>30</v>
      </c>
      <c r="Z260" t="s">
        <v>290</v>
      </c>
      <c r="AA260" t="s">
        <v>290</v>
      </c>
      <c r="AB260" t="s">
        <v>290</v>
      </c>
      <c r="AC260" t="s">
        <v>290</v>
      </c>
      <c r="AD260" t="s">
        <v>290</v>
      </c>
      <c r="AE260" t="s">
        <v>290</v>
      </c>
      <c r="AF260" t="s">
        <v>290</v>
      </c>
      <c r="AG260" t="s">
        <v>290</v>
      </c>
      <c r="AH260" t="s">
        <v>290</v>
      </c>
      <c r="AI260" t="s">
        <v>290</v>
      </c>
      <c r="AJ260" t="s">
        <v>290</v>
      </c>
      <c r="AK260" t="s">
        <v>290</v>
      </c>
      <c r="AL260" t="s">
        <v>290</v>
      </c>
      <c r="AM260" t="s">
        <v>290</v>
      </c>
      <c r="AN260" t="s">
        <v>290</v>
      </c>
      <c r="AO260">
        <v>298</v>
      </c>
      <c r="AP260">
        <v>8</v>
      </c>
      <c r="AQ260">
        <v>158</v>
      </c>
      <c r="AR260">
        <v>148</v>
      </c>
      <c r="AS260">
        <v>0</v>
      </c>
      <c r="AT260">
        <v>0</v>
      </c>
      <c r="AU260">
        <v>6</v>
      </c>
      <c r="AV260">
        <v>306</v>
      </c>
      <c r="AW260">
        <v>38.6098</v>
      </c>
      <c r="AX260">
        <v>-89.528985000000006</v>
      </c>
      <c r="AY260">
        <v>1</v>
      </c>
      <c r="AZ260" t="s">
        <v>16360</v>
      </c>
      <c r="BA260">
        <v>295</v>
      </c>
      <c r="BB260" t="s">
        <v>17027</v>
      </c>
      <c r="BE260" t="s">
        <v>1622</v>
      </c>
      <c r="BF260" t="s">
        <v>288</v>
      </c>
      <c r="BG260" t="s">
        <v>17025</v>
      </c>
      <c r="BH260">
        <v>62230</v>
      </c>
      <c r="BI260" t="s">
        <v>16346</v>
      </c>
      <c r="BJ260" t="s">
        <v>16363</v>
      </c>
    </row>
    <row r="261" spans="1:62">
      <c r="A261" t="s">
        <v>1629</v>
      </c>
      <c r="B261" t="s">
        <v>1585</v>
      </c>
      <c r="C261" t="s">
        <v>283</v>
      </c>
      <c r="D261" t="s">
        <v>1446</v>
      </c>
      <c r="E261" t="s">
        <v>1630</v>
      </c>
      <c r="F261" t="s">
        <v>1631</v>
      </c>
      <c r="G261" t="s">
        <v>1632</v>
      </c>
      <c r="H261" t="s">
        <v>288</v>
      </c>
      <c r="I261">
        <v>62250</v>
      </c>
      <c r="J261">
        <v>6184952246</v>
      </c>
      <c r="K261" t="s">
        <v>155</v>
      </c>
      <c r="L261">
        <v>0.5</v>
      </c>
      <c r="M261">
        <v>6.5</v>
      </c>
      <c r="N261">
        <v>2</v>
      </c>
      <c r="O261">
        <v>9</v>
      </c>
      <c r="P261">
        <v>7</v>
      </c>
      <c r="Q261">
        <v>7</v>
      </c>
      <c r="R261">
        <v>4</v>
      </c>
      <c r="S261">
        <v>7</v>
      </c>
      <c r="T261">
        <v>4</v>
      </c>
      <c r="U261">
        <v>7</v>
      </c>
      <c r="V261">
        <v>8</v>
      </c>
      <c r="W261">
        <v>2</v>
      </c>
      <c r="X261">
        <v>12</v>
      </c>
      <c r="Y261">
        <v>8</v>
      </c>
      <c r="Z261" t="s">
        <v>290</v>
      </c>
      <c r="AA261" t="s">
        <v>290</v>
      </c>
      <c r="AB261" t="s">
        <v>290</v>
      </c>
      <c r="AC261" t="s">
        <v>290</v>
      </c>
      <c r="AD261" t="s">
        <v>290</v>
      </c>
      <c r="AE261" t="s">
        <v>290</v>
      </c>
      <c r="AF261" t="s">
        <v>290</v>
      </c>
      <c r="AG261" t="s">
        <v>290</v>
      </c>
      <c r="AH261" t="s">
        <v>290</v>
      </c>
      <c r="AI261" t="s">
        <v>290</v>
      </c>
      <c r="AJ261">
        <v>1</v>
      </c>
      <c r="AK261" t="s">
        <v>290</v>
      </c>
      <c r="AL261" t="s">
        <v>290</v>
      </c>
      <c r="AM261">
        <v>2</v>
      </c>
      <c r="AN261" t="s">
        <v>290</v>
      </c>
      <c r="AO261">
        <v>60</v>
      </c>
      <c r="AP261">
        <v>3</v>
      </c>
      <c r="AQ261">
        <v>28</v>
      </c>
      <c r="AR261">
        <v>38</v>
      </c>
      <c r="AS261">
        <v>0</v>
      </c>
      <c r="AT261">
        <v>0</v>
      </c>
      <c r="AU261">
        <v>10</v>
      </c>
      <c r="AV261">
        <v>66</v>
      </c>
      <c r="AW261">
        <v>38.541440000000001</v>
      </c>
      <c r="AX261">
        <v>-89.263689999999997</v>
      </c>
      <c r="AY261">
        <v>0.33</v>
      </c>
      <c r="AZ261" t="s">
        <v>16365</v>
      </c>
      <c r="BA261">
        <v>200</v>
      </c>
      <c r="BB261" t="s">
        <v>16366</v>
      </c>
      <c r="BE261" t="s">
        <v>1632</v>
      </c>
      <c r="BF261" t="s">
        <v>288</v>
      </c>
      <c r="BG261" t="s">
        <v>17025</v>
      </c>
      <c r="BH261">
        <v>62250</v>
      </c>
      <c r="BI261" t="s">
        <v>16346</v>
      </c>
      <c r="BJ261" t="s">
        <v>16363</v>
      </c>
    </row>
    <row r="262" spans="1:62">
      <c r="A262" t="s">
        <v>1634</v>
      </c>
      <c r="B262" t="s">
        <v>1635</v>
      </c>
      <c r="D262" t="s">
        <v>1636</v>
      </c>
      <c r="E262" t="s">
        <v>1637</v>
      </c>
      <c r="F262" t="s">
        <v>1638</v>
      </c>
      <c r="G262" t="s">
        <v>1639</v>
      </c>
      <c r="H262" t="s">
        <v>288</v>
      </c>
      <c r="I262">
        <v>62801</v>
      </c>
      <c r="J262">
        <v>6182263315</v>
      </c>
      <c r="K262" t="s">
        <v>155</v>
      </c>
      <c r="L262">
        <v>2</v>
      </c>
      <c r="M262">
        <v>8</v>
      </c>
      <c r="N262">
        <v>1.8</v>
      </c>
      <c r="O262">
        <v>11.8</v>
      </c>
      <c r="P262" t="s">
        <v>290</v>
      </c>
      <c r="Q262" t="s">
        <v>290</v>
      </c>
      <c r="R262" t="s">
        <v>290</v>
      </c>
      <c r="S262" t="s">
        <v>290</v>
      </c>
      <c r="T262" t="s">
        <v>290</v>
      </c>
      <c r="U262" t="s">
        <v>290</v>
      </c>
      <c r="V262" t="s">
        <v>290</v>
      </c>
      <c r="W262" t="s">
        <v>290</v>
      </c>
      <c r="X262" t="s">
        <v>290</v>
      </c>
      <c r="Y262" t="s">
        <v>290</v>
      </c>
      <c r="Z262">
        <v>21</v>
      </c>
      <c r="AA262">
        <v>27</v>
      </c>
      <c r="AB262">
        <v>30</v>
      </c>
      <c r="AC262">
        <v>29</v>
      </c>
      <c r="AD262" t="s">
        <v>290</v>
      </c>
      <c r="AE262" t="s">
        <v>290</v>
      </c>
      <c r="AF262" t="s">
        <v>290</v>
      </c>
      <c r="AG262" t="s">
        <v>290</v>
      </c>
      <c r="AH262" t="s">
        <v>290</v>
      </c>
      <c r="AI262" t="s">
        <v>290</v>
      </c>
      <c r="AJ262" t="s">
        <v>290</v>
      </c>
      <c r="AK262" t="s">
        <v>290</v>
      </c>
      <c r="AL262">
        <v>6</v>
      </c>
      <c r="AM262">
        <v>4</v>
      </c>
      <c r="AN262" t="s">
        <v>290</v>
      </c>
      <c r="AO262">
        <v>96</v>
      </c>
      <c r="AP262">
        <v>1</v>
      </c>
      <c r="AQ262">
        <v>60</v>
      </c>
      <c r="AR262">
        <v>47</v>
      </c>
      <c r="AS262">
        <v>0</v>
      </c>
      <c r="AT262">
        <v>0</v>
      </c>
      <c r="AU262">
        <v>12</v>
      </c>
      <c r="AV262">
        <v>107</v>
      </c>
      <c r="AW262">
        <v>38.557295000000003</v>
      </c>
      <c r="AX262">
        <v>-89.198058000000003</v>
      </c>
      <c r="AY262">
        <v>1</v>
      </c>
      <c r="AZ262" t="s">
        <v>16360</v>
      </c>
      <c r="BA262">
        <v>9545</v>
      </c>
      <c r="BB262" t="s">
        <v>17030</v>
      </c>
      <c r="BE262" t="s">
        <v>1639</v>
      </c>
      <c r="BF262" t="s">
        <v>288</v>
      </c>
      <c r="BG262" t="s">
        <v>17025</v>
      </c>
      <c r="BH262">
        <v>62801</v>
      </c>
      <c r="BI262" t="s">
        <v>16346</v>
      </c>
      <c r="BJ262" t="s">
        <v>16363</v>
      </c>
    </row>
    <row r="263" spans="1:62">
      <c r="A263" t="s">
        <v>1641</v>
      </c>
      <c r="B263" t="s">
        <v>1642</v>
      </c>
      <c r="D263" t="s">
        <v>1643</v>
      </c>
      <c r="E263" t="s">
        <v>1644</v>
      </c>
      <c r="F263" t="s">
        <v>1645</v>
      </c>
      <c r="G263" t="s">
        <v>1646</v>
      </c>
      <c r="H263" t="s">
        <v>288</v>
      </c>
      <c r="I263">
        <v>62864</v>
      </c>
      <c r="J263">
        <v>6182425353</v>
      </c>
      <c r="K263" t="s">
        <v>156</v>
      </c>
      <c r="L263">
        <v>1</v>
      </c>
      <c r="M263">
        <v>10</v>
      </c>
      <c r="N263">
        <v>3</v>
      </c>
      <c r="O263">
        <v>14</v>
      </c>
      <c r="P263">
        <v>20</v>
      </c>
      <c r="Q263">
        <v>10</v>
      </c>
      <c r="R263">
        <v>16</v>
      </c>
      <c r="S263">
        <v>16</v>
      </c>
      <c r="T263">
        <v>11</v>
      </c>
      <c r="U263">
        <v>13</v>
      </c>
      <c r="V263">
        <v>12</v>
      </c>
      <c r="W263">
        <v>15</v>
      </c>
      <c r="X263">
        <v>15</v>
      </c>
      <c r="Y263">
        <v>20</v>
      </c>
      <c r="Z263" t="s">
        <v>290</v>
      </c>
      <c r="AA263" t="s">
        <v>290</v>
      </c>
      <c r="AB263" t="s">
        <v>290</v>
      </c>
      <c r="AC263" t="s">
        <v>290</v>
      </c>
      <c r="AD263" t="s">
        <v>290</v>
      </c>
      <c r="AE263" t="s">
        <v>290</v>
      </c>
      <c r="AF263" t="s">
        <v>290</v>
      </c>
      <c r="AG263" t="s">
        <v>290</v>
      </c>
      <c r="AH263" t="s">
        <v>290</v>
      </c>
      <c r="AI263" t="s">
        <v>290</v>
      </c>
      <c r="AJ263">
        <v>4</v>
      </c>
      <c r="AK263" t="s">
        <v>290</v>
      </c>
      <c r="AL263">
        <v>1</v>
      </c>
      <c r="AM263" t="s">
        <v>290</v>
      </c>
      <c r="AN263">
        <v>2</v>
      </c>
      <c r="AO263">
        <v>134</v>
      </c>
      <c r="AP263">
        <v>7</v>
      </c>
      <c r="AQ263">
        <v>85</v>
      </c>
      <c r="AR263">
        <v>63</v>
      </c>
      <c r="AS263">
        <v>0</v>
      </c>
      <c r="AT263">
        <v>0</v>
      </c>
      <c r="AU263">
        <v>13</v>
      </c>
      <c r="AV263">
        <v>148</v>
      </c>
      <c r="AW263">
        <v>38.317788999999998</v>
      </c>
      <c r="AX263">
        <v>-88.909034000000005</v>
      </c>
      <c r="AY263">
        <v>1</v>
      </c>
      <c r="AZ263" t="s">
        <v>16360</v>
      </c>
      <c r="BA263">
        <v>1416</v>
      </c>
      <c r="BB263" t="s">
        <v>16564</v>
      </c>
      <c r="BE263" t="s">
        <v>1646</v>
      </c>
      <c r="BF263" t="s">
        <v>288</v>
      </c>
      <c r="BG263" t="s">
        <v>17032</v>
      </c>
      <c r="BH263">
        <v>62864</v>
      </c>
      <c r="BI263" t="s">
        <v>16346</v>
      </c>
      <c r="BJ263" t="s">
        <v>16363</v>
      </c>
    </row>
    <row r="264" spans="1:62">
      <c r="A264" t="s">
        <v>1648</v>
      </c>
      <c r="B264" t="s">
        <v>1649</v>
      </c>
      <c r="D264" t="s">
        <v>1650</v>
      </c>
      <c r="E264" t="s">
        <v>1651</v>
      </c>
      <c r="F264" t="s">
        <v>1652</v>
      </c>
      <c r="G264" t="s">
        <v>1646</v>
      </c>
      <c r="H264" t="s">
        <v>288</v>
      </c>
      <c r="I264">
        <v>62864</v>
      </c>
      <c r="J264">
        <v>6182410427</v>
      </c>
      <c r="K264" t="s">
        <v>156</v>
      </c>
      <c r="L264">
        <v>1</v>
      </c>
      <c r="M264">
        <v>3</v>
      </c>
      <c r="N264">
        <v>0</v>
      </c>
      <c r="O264">
        <v>4</v>
      </c>
      <c r="P264" t="s">
        <v>290</v>
      </c>
      <c r="Q264" t="s">
        <v>290</v>
      </c>
      <c r="R264" t="s">
        <v>290</v>
      </c>
      <c r="S264">
        <v>2</v>
      </c>
      <c r="T264">
        <v>1</v>
      </c>
      <c r="U264" t="s">
        <v>290</v>
      </c>
      <c r="V264">
        <v>1</v>
      </c>
      <c r="W264">
        <v>1</v>
      </c>
      <c r="X264" t="s">
        <v>290</v>
      </c>
      <c r="Y264">
        <v>1</v>
      </c>
      <c r="Z264" t="s">
        <v>290</v>
      </c>
      <c r="AA264" t="s">
        <v>290</v>
      </c>
      <c r="AB264" t="s">
        <v>290</v>
      </c>
      <c r="AC264" t="s">
        <v>290</v>
      </c>
      <c r="AD264" t="s">
        <v>290</v>
      </c>
      <c r="AE264" t="s">
        <v>290</v>
      </c>
      <c r="AF264" t="s">
        <v>290</v>
      </c>
      <c r="AG264" t="s">
        <v>290</v>
      </c>
      <c r="AH264" t="s">
        <v>290</v>
      </c>
      <c r="AI264" t="s">
        <v>290</v>
      </c>
      <c r="AJ264">
        <v>1</v>
      </c>
      <c r="AK264" t="s">
        <v>290</v>
      </c>
      <c r="AL264" t="s">
        <v>290</v>
      </c>
      <c r="AM264" t="s">
        <v>290</v>
      </c>
      <c r="AN264" t="s">
        <v>290</v>
      </c>
      <c r="AO264">
        <v>5</v>
      </c>
      <c r="AP264" t="s">
        <v>290</v>
      </c>
      <c r="AQ264">
        <v>1</v>
      </c>
      <c r="AR264">
        <v>5</v>
      </c>
      <c r="AS264">
        <v>0</v>
      </c>
      <c r="AT264">
        <v>1</v>
      </c>
      <c r="AU264">
        <v>4</v>
      </c>
      <c r="AV264">
        <v>6</v>
      </c>
      <c r="AW264">
        <v>38.316397000000002</v>
      </c>
      <c r="AX264">
        <v>-88.910663999999997</v>
      </c>
      <c r="AY264">
        <v>1</v>
      </c>
      <c r="AZ264" t="s">
        <v>16360</v>
      </c>
      <c r="BA264">
        <v>1719</v>
      </c>
      <c r="BB264" t="s">
        <v>17034</v>
      </c>
      <c r="BE264" t="s">
        <v>1646</v>
      </c>
      <c r="BF264" t="s">
        <v>288</v>
      </c>
      <c r="BG264" t="s">
        <v>17032</v>
      </c>
      <c r="BH264">
        <v>62864</v>
      </c>
      <c r="BI264" t="s">
        <v>16346</v>
      </c>
      <c r="BJ264" t="s">
        <v>16363</v>
      </c>
    </row>
    <row r="265" spans="1:62">
      <c r="A265" t="s">
        <v>1653</v>
      </c>
      <c r="B265" t="s">
        <v>319</v>
      </c>
      <c r="C265" t="s">
        <v>283</v>
      </c>
      <c r="D265" t="s">
        <v>1180</v>
      </c>
      <c r="E265" t="s">
        <v>441</v>
      </c>
      <c r="F265" t="s">
        <v>1654</v>
      </c>
      <c r="G265" t="s">
        <v>1639</v>
      </c>
      <c r="H265" t="s">
        <v>288</v>
      </c>
      <c r="I265">
        <v>62801</v>
      </c>
      <c r="J265">
        <v>6185323473</v>
      </c>
      <c r="K265" t="s">
        <v>157</v>
      </c>
      <c r="L265">
        <v>3.5</v>
      </c>
      <c r="M265">
        <v>6</v>
      </c>
      <c r="N265">
        <v>2</v>
      </c>
      <c r="O265">
        <v>11.5</v>
      </c>
      <c r="P265">
        <v>13</v>
      </c>
      <c r="Q265">
        <v>9</v>
      </c>
      <c r="R265">
        <v>10</v>
      </c>
      <c r="S265">
        <v>6</v>
      </c>
      <c r="T265">
        <v>7</v>
      </c>
      <c r="U265">
        <v>8</v>
      </c>
      <c r="V265">
        <v>4</v>
      </c>
      <c r="W265">
        <v>9</v>
      </c>
      <c r="X265">
        <v>4</v>
      </c>
      <c r="Y265">
        <v>8</v>
      </c>
      <c r="Z265" t="s">
        <v>290</v>
      </c>
      <c r="AA265" t="s">
        <v>290</v>
      </c>
      <c r="AB265" t="s">
        <v>290</v>
      </c>
      <c r="AC265" t="s">
        <v>290</v>
      </c>
      <c r="AD265" t="s">
        <v>290</v>
      </c>
      <c r="AE265" t="s">
        <v>290</v>
      </c>
      <c r="AF265" t="s">
        <v>290</v>
      </c>
      <c r="AG265" t="s">
        <v>290</v>
      </c>
      <c r="AH265" t="s">
        <v>290</v>
      </c>
      <c r="AI265" t="s">
        <v>290</v>
      </c>
      <c r="AJ265">
        <v>3</v>
      </c>
      <c r="AK265" t="s">
        <v>290</v>
      </c>
      <c r="AL265">
        <v>3</v>
      </c>
      <c r="AM265">
        <v>2</v>
      </c>
      <c r="AN265" t="s">
        <v>290</v>
      </c>
      <c r="AO265">
        <v>70</v>
      </c>
      <c r="AP265" t="s">
        <v>290</v>
      </c>
      <c r="AQ265">
        <v>42</v>
      </c>
      <c r="AR265">
        <v>36</v>
      </c>
      <c r="AS265">
        <v>0</v>
      </c>
      <c r="AT265">
        <v>0</v>
      </c>
      <c r="AU265">
        <v>14</v>
      </c>
      <c r="AV265">
        <v>78</v>
      </c>
      <c r="AW265">
        <v>38.527175999999997</v>
      </c>
      <c r="AX265">
        <v>-89.130863000000005</v>
      </c>
      <c r="AY265">
        <v>1</v>
      </c>
      <c r="AZ265" t="s">
        <v>16360</v>
      </c>
      <c r="BA265">
        <v>424</v>
      </c>
      <c r="BB265" t="s">
        <v>17038</v>
      </c>
      <c r="BE265" t="s">
        <v>1639</v>
      </c>
      <c r="BF265" t="s">
        <v>288</v>
      </c>
      <c r="BG265" t="s">
        <v>17039</v>
      </c>
      <c r="BH265">
        <v>62801</v>
      </c>
      <c r="BI265" t="s">
        <v>16346</v>
      </c>
      <c r="BJ265" t="s">
        <v>16363</v>
      </c>
    </row>
    <row r="266" spans="1:62">
      <c r="A266" t="s">
        <v>1655</v>
      </c>
      <c r="B266" t="s">
        <v>1585</v>
      </c>
      <c r="D266" t="s">
        <v>1029</v>
      </c>
      <c r="E266" t="s">
        <v>1656</v>
      </c>
      <c r="F266" t="s">
        <v>1657</v>
      </c>
      <c r="G266" t="s">
        <v>1639</v>
      </c>
      <c r="H266" t="s">
        <v>288</v>
      </c>
      <c r="I266">
        <v>62801</v>
      </c>
      <c r="J266">
        <v>6185325434</v>
      </c>
      <c r="K266" t="s">
        <v>157</v>
      </c>
      <c r="L266">
        <v>1</v>
      </c>
      <c r="M266">
        <v>5</v>
      </c>
      <c r="N266">
        <v>5</v>
      </c>
      <c r="O266">
        <v>11</v>
      </c>
      <c r="P266">
        <v>7</v>
      </c>
      <c r="Q266">
        <v>3</v>
      </c>
      <c r="R266">
        <v>5</v>
      </c>
      <c r="S266">
        <v>4</v>
      </c>
      <c r="T266">
        <v>4</v>
      </c>
      <c r="U266">
        <v>5</v>
      </c>
      <c r="V266">
        <v>1</v>
      </c>
      <c r="W266">
        <v>2</v>
      </c>
      <c r="X266">
        <v>2</v>
      </c>
      <c r="Y266">
        <v>5</v>
      </c>
      <c r="Z266" t="s">
        <v>290</v>
      </c>
      <c r="AA266" t="s">
        <v>290</v>
      </c>
      <c r="AB266" t="s">
        <v>290</v>
      </c>
      <c r="AC266" t="s">
        <v>290</v>
      </c>
      <c r="AD266" t="s">
        <v>290</v>
      </c>
      <c r="AE266" t="s">
        <v>290</v>
      </c>
      <c r="AF266" t="s">
        <v>290</v>
      </c>
      <c r="AG266" t="s">
        <v>290</v>
      </c>
      <c r="AH266" t="s">
        <v>290</v>
      </c>
      <c r="AI266" t="s">
        <v>290</v>
      </c>
      <c r="AJ266" t="s">
        <v>290</v>
      </c>
      <c r="AK266" t="s">
        <v>290</v>
      </c>
      <c r="AL266" t="s">
        <v>290</v>
      </c>
      <c r="AM266">
        <v>1</v>
      </c>
      <c r="AN266" t="s">
        <v>290</v>
      </c>
      <c r="AO266">
        <v>37</v>
      </c>
      <c r="AP266" t="s">
        <v>290</v>
      </c>
      <c r="AQ266">
        <v>23</v>
      </c>
      <c r="AR266">
        <v>15</v>
      </c>
      <c r="AS266">
        <v>0</v>
      </c>
      <c r="AT266">
        <v>0</v>
      </c>
      <c r="AU266">
        <v>3</v>
      </c>
      <c r="AV266">
        <v>38</v>
      </c>
      <c r="AW266">
        <v>38.525190000000002</v>
      </c>
      <c r="AX266">
        <v>-89.115953000000005</v>
      </c>
      <c r="AY266">
        <v>1</v>
      </c>
      <c r="AZ266" t="s">
        <v>16360</v>
      </c>
      <c r="BA266">
        <v>203</v>
      </c>
      <c r="BB266" t="s">
        <v>17041</v>
      </c>
      <c r="BE266" t="s">
        <v>1639</v>
      </c>
      <c r="BF266" t="s">
        <v>288</v>
      </c>
      <c r="BG266" t="s">
        <v>17039</v>
      </c>
      <c r="BH266">
        <v>62801</v>
      </c>
      <c r="BI266" t="s">
        <v>16346</v>
      </c>
      <c r="BJ266" t="s">
        <v>16363</v>
      </c>
    </row>
    <row r="267" spans="1:62">
      <c r="A267" t="s">
        <v>1658</v>
      </c>
      <c r="B267" t="s">
        <v>1659</v>
      </c>
      <c r="C267" t="s">
        <v>283</v>
      </c>
      <c r="D267" t="s">
        <v>946</v>
      </c>
      <c r="E267" t="s">
        <v>1660</v>
      </c>
      <c r="F267" t="s">
        <v>1661</v>
      </c>
      <c r="G267" t="s">
        <v>1639</v>
      </c>
      <c r="H267" t="s">
        <v>288</v>
      </c>
      <c r="I267">
        <v>62801</v>
      </c>
      <c r="J267">
        <v>6185336910</v>
      </c>
      <c r="K267" t="s">
        <v>157</v>
      </c>
      <c r="L267">
        <v>2</v>
      </c>
      <c r="M267">
        <v>136</v>
      </c>
      <c r="N267">
        <v>0</v>
      </c>
      <c r="O267">
        <v>138</v>
      </c>
      <c r="P267" t="s">
        <v>290</v>
      </c>
      <c r="Q267">
        <v>15</v>
      </c>
      <c r="R267">
        <v>14</v>
      </c>
      <c r="S267">
        <v>14</v>
      </c>
      <c r="T267">
        <v>13</v>
      </c>
      <c r="U267">
        <v>17</v>
      </c>
      <c r="V267">
        <v>20</v>
      </c>
      <c r="W267">
        <v>15</v>
      </c>
      <c r="X267">
        <v>22</v>
      </c>
      <c r="Y267">
        <v>5</v>
      </c>
      <c r="Z267" t="s">
        <v>290</v>
      </c>
      <c r="AA267" t="s">
        <v>290</v>
      </c>
      <c r="AB267" t="s">
        <v>290</v>
      </c>
      <c r="AC267" t="s">
        <v>290</v>
      </c>
      <c r="AD267" t="s">
        <v>290</v>
      </c>
      <c r="AE267" t="s">
        <v>290</v>
      </c>
      <c r="AF267" t="s">
        <v>290</v>
      </c>
      <c r="AG267" t="s">
        <v>290</v>
      </c>
      <c r="AH267" t="s">
        <v>290</v>
      </c>
      <c r="AI267" t="s">
        <v>290</v>
      </c>
      <c r="AJ267" t="s">
        <v>290</v>
      </c>
      <c r="AK267" t="s">
        <v>290</v>
      </c>
      <c r="AL267" t="s">
        <v>290</v>
      </c>
      <c r="AM267">
        <v>4</v>
      </c>
      <c r="AN267">
        <v>2</v>
      </c>
      <c r="AO267">
        <v>120</v>
      </c>
      <c r="AP267">
        <v>9</v>
      </c>
      <c r="AQ267">
        <v>72</v>
      </c>
      <c r="AR267">
        <v>63</v>
      </c>
      <c r="AS267">
        <v>0</v>
      </c>
      <c r="AT267">
        <v>0</v>
      </c>
      <c r="AU267">
        <v>2</v>
      </c>
      <c r="AV267">
        <v>135</v>
      </c>
      <c r="AW267">
        <v>38.481073000000002</v>
      </c>
      <c r="AX267">
        <v>-89.143756999999994</v>
      </c>
      <c r="AY267">
        <v>1</v>
      </c>
      <c r="AZ267" t="s">
        <v>16360</v>
      </c>
      <c r="BA267">
        <v>12</v>
      </c>
      <c r="BB267" t="s">
        <v>18565</v>
      </c>
      <c r="BE267" t="s">
        <v>1639</v>
      </c>
      <c r="BF267" t="s">
        <v>288</v>
      </c>
      <c r="BG267" t="s">
        <v>17039</v>
      </c>
      <c r="BH267">
        <v>62801</v>
      </c>
      <c r="BI267" t="s">
        <v>16346</v>
      </c>
      <c r="BJ267" t="s">
        <v>16363</v>
      </c>
    </row>
    <row r="268" spans="1:62">
      <c r="A268" t="s">
        <v>1662</v>
      </c>
      <c r="B268" t="s">
        <v>1663</v>
      </c>
      <c r="C268" t="s">
        <v>353</v>
      </c>
      <c r="D268" t="s">
        <v>3414</v>
      </c>
      <c r="E268" t="s">
        <v>18566</v>
      </c>
      <c r="F268" t="s">
        <v>1666</v>
      </c>
      <c r="G268" t="s">
        <v>1667</v>
      </c>
      <c r="H268" t="s">
        <v>288</v>
      </c>
      <c r="I268">
        <v>62271</v>
      </c>
      <c r="J268">
        <v>6182436142</v>
      </c>
      <c r="K268" t="s">
        <v>158</v>
      </c>
      <c r="L268">
        <v>0.5</v>
      </c>
      <c r="M268">
        <v>6</v>
      </c>
      <c r="N268">
        <v>3.6</v>
      </c>
      <c r="O268">
        <v>10.1</v>
      </c>
      <c r="P268">
        <v>41</v>
      </c>
      <c r="Q268">
        <v>6</v>
      </c>
      <c r="R268">
        <v>4</v>
      </c>
      <c r="S268">
        <v>5</v>
      </c>
      <c r="T268">
        <v>4</v>
      </c>
      <c r="U268">
        <v>1</v>
      </c>
      <c r="V268">
        <v>9</v>
      </c>
      <c r="W268">
        <v>4</v>
      </c>
      <c r="X268">
        <v>5</v>
      </c>
      <c r="Y268">
        <v>2</v>
      </c>
      <c r="Z268" t="s">
        <v>290</v>
      </c>
      <c r="AA268" t="s">
        <v>290</v>
      </c>
      <c r="AB268" t="s">
        <v>290</v>
      </c>
      <c r="AC268" t="s">
        <v>290</v>
      </c>
      <c r="AD268" t="s">
        <v>290</v>
      </c>
      <c r="AE268" t="s">
        <v>290</v>
      </c>
      <c r="AF268" t="s">
        <v>290</v>
      </c>
      <c r="AG268" t="s">
        <v>290</v>
      </c>
      <c r="AH268" t="s">
        <v>290</v>
      </c>
      <c r="AI268" t="s">
        <v>290</v>
      </c>
      <c r="AJ268" t="s">
        <v>290</v>
      </c>
      <c r="AK268" t="s">
        <v>290</v>
      </c>
      <c r="AL268" t="s">
        <v>290</v>
      </c>
      <c r="AM268" t="s">
        <v>290</v>
      </c>
      <c r="AN268" t="s">
        <v>290</v>
      </c>
      <c r="AO268">
        <v>81</v>
      </c>
      <c r="AP268" t="s">
        <v>290</v>
      </c>
      <c r="AQ268">
        <v>39</v>
      </c>
      <c r="AR268">
        <v>42</v>
      </c>
      <c r="AS268">
        <v>0</v>
      </c>
      <c r="AT268">
        <v>0</v>
      </c>
      <c r="AU268">
        <v>2</v>
      </c>
      <c r="AV268">
        <v>81</v>
      </c>
      <c r="AW268">
        <v>38.424942999999999</v>
      </c>
      <c r="AX268">
        <v>-89.548490000000001</v>
      </c>
      <c r="AY268">
        <v>1</v>
      </c>
      <c r="AZ268" t="s">
        <v>16360</v>
      </c>
      <c r="BA268">
        <v>606</v>
      </c>
      <c r="BB268" t="s">
        <v>17044</v>
      </c>
      <c r="BE268" t="s">
        <v>1667</v>
      </c>
      <c r="BF268" t="s">
        <v>288</v>
      </c>
      <c r="BG268" t="s">
        <v>17045</v>
      </c>
      <c r="BH268">
        <v>62271</v>
      </c>
      <c r="BI268" t="s">
        <v>16346</v>
      </c>
      <c r="BJ268" t="s">
        <v>16363</v>
      </c>
    </row>
    <row r="269" spans="1:62">
      <c r="A269" t="s">
        <v>1669</v>
      </c>
      <c r="B269" t="s">
        <v>326</v>
      </c>
      <c r="C269" t="s">
        <v>314</v>
      </c>
      <c r="D269" t="s">
        <v>390</v>
      </c>
      <c r="E269" t="s">
        <v>1670</v>
      </c>
      <c r="F269" t="s">
        <v>1671</v>
      </c>
      <c r="G269" t="s">
        <v>1672</v>
      </c>
      <c r="H269" t="s">
        <v>288</v>
      </c>
      <c r="I269">
        <v>62803</v>
      </c>
      <c r="J269">
        <v>6184937754</v>
      </c>
      <c r="K269" t="s">
        <v>158</v>
      </c>
      <c r="L269">
        <v>1</v>
      </c>
      <c r="M269">
        <v>6</v>
      </c>
      <c r="N269">
        <v>1</v>
      </c>
      <c r="O269">
        <v>8</v>
      </c>
      <c r="P269">
        <v>9</v>
      </c>
      <c r="Q269">
        <v>3</v>
      </c>
      <c r="R269">
        <v>14</v>
      </c>
      <c r="S269">
        <v>13</v>
      </c>
      <c r="T269">
        <v>12</v>
      </c>
      <c r="U269">
        <v>7</v>
      </c>
      <c r="V269">
        <v>3</v>
      </c>
      <c r="W269">
        <v>9</v>
      </c>
      <c r="X269">
        <v>6</v>
      </c>
      <c r="Y269">
        <v>9</v>
      </c>
      <c r="Z269" t="s">
        <v>290</v>
      </c>
      <c r="AA269" t="s">
        <v>290</v>
      </c>
      <c r="AB269" t="s">
        <v>290</v>
      </c>
      <c r="AC269" t="s">
        <v>290</v>
      </c>
      <c r="AD269" t="s">
        <v>290</v>
      </c>
      <c r="AE269" t="s">
        <v>290</v>
      </c>
      <c r="AF269" t="s">
        <v>290</v>
      </c>
      <c r="AG269" t="s">
        <v>290</v>
      </c>
      <c r="AH269" t="s">
        <v>290</v>
      </c>
      <c r="AI269" t="s">
        <v>290</v>
      </c>
      <c r="AJ269">
        <v>1</v>
      </c>
      <c r="AK269" t="s">
        <v>290</v>
      </c>
      <c r="AL269" t="s">
        <v>290</v>
      </c>
      <c r="AM269">
        <v>5</v>
      </c>
      <c r="AN269" t="s">
        <v>290</v>
      </c>
      <c r="AO269">
        <v>79</v>
      </c>
      <c r="AP269" t="s">
        <v>290</v>
      </c>
      <c r="AQ269">
        <v>45</v>
      </c>
      <c r="AR269">
        <v>40</v>
      </c>
      <c r="AS269">
        <v>0</v>
      </c>
      <c r="AT269">
        <v>0</v>
      </c>
      <c r="AU269">
        <v>31</v>
      </c>
      <c r="AV269">
        <v>85</v>
      </c>
      <c r="AW269">
        <v>38.441719999999997</v>
      </c>
      <c r="AX269">
        <v>-89.274249999999995</v>
      </c>
      <c r="AY269">
        <v>0.33</v>
      </c>
      <c r="AZ269" t="s">
        <v>16365</v>
      </c>
      <c r="BA269">
        <v>57</v>
      </c>
      <c r="BB269" t="s">
        <v>16366</v>
      </c>
      <c r="BE269" t="s">
        <v>1672</v>
      </c>
      <c r="BF269" t="s">
        <v>288</v>
      </c>
      <c r="BG269" t="s">
        <v>17045</v>
      </c>
      <c r="BH269">
        <v>62803</v>
      </c>
      <c r="BI269" t="s">
        <v>16346</v>
      </c>
      <c r="BJ269" t="s">
        <v>16363</v>
      </c>
    </row>
    <row r="270" spans="1:62">
      <c r="A270" t="s">
        <v>1674</v>
      </c>
      <c r="B270" t="s">
        <v>1675</v>
      </c>
      <c r="C270" t="s">
        <v>283</v>
      </c>
      <c r="D270" t="s">
        <v>1119</v>
      </c>
      <c r="E270" t="s">
        <v>795</v>
      </c>
      <c r="F270" t="s">
        <v>1678</v>
      </c>
      <c r="G270" t="s">
        <v>1679</v>
      </c>
      <c r="H270" t="s">
        <v>288</v>
      </c>
      <c r="I270">
        <v>62263</v>
      </c>
      <c r="J270">
        <v>6183278741</v>
      </c>
      <c r="K270" t="s">
        <v>158</v>
      </c>
      <c r="L270">
        <v>1</v>
      </c>
      <c r="M270">
        <v>6</v>
      </c>
      <c r="N270">
        <v>2</v>
      </c>
      <c r="O270">
        <v>9</v>
      </c>
      <c r="P270">
        <v>19</v>
      </c>
      <c r="Q270">
        <v>1</v>
      </c>
      <c r="R270">
        <v>7</v>
      </c>
      <c r="S270">
        <v>7</v>
      </c>
      <c r="T270">
        <v>6</v>
      </c>
      <c r="U270">
        <v>5</v>
      </c>
      <c r="V270">
        <v>5</v>
      </c>
      <c r="W270">
        <v>7</v>
      </c>
      <c r="X270">
        <v>3</v>
      </c>
      <c r="Y270">
        <v>10</v>
      </c>
      <c r="Z270" t="s">
        <v>290</v>
      </c>
      <c r="AA270" t="s">
        <v>290</v>
      </c>
      <c r="AB270" t="s">
        <v>290</v>
      </c>
      <c r="AC270" t="s">
        <v>290</v>
      </c>
      <c r="AD270" t="s">
        <v>290</v>
      </c>
      <c r="AE270" t="s">
        <v>290</v>
      </c>
      <c r="AF270" t="s">
        <v>290</v>
      </c>
      <c r="AG270" t="s">
        <v>290</v>
      </c>
      <c r="AH270" t="s">
        <v>290</v>
      </c>
      <c r="AI270" t="s">
        <v>290</v>
      </c>
      <c r="AJ270" t="s">
        <v>290</v>
      </c>
      <c r="AK270" t="s">
        <v>290</v>
      </c>
      <c r="AL270" t="s">
        <v>290</v>
      </c>
      <c r="AM270" t="s">
        <v>290</v>
      </c>
      <c r="AN270" t="s">
        <v>290</v>
      </c>
      <c r="AO270">
        <v>70</v>
      </c>
      <c r="AP270" t="s">
        <v>290</v>
      </c>
      <c r="AQ270">
        <v>36</v>
      </c>
      <c r="AR270">
        <v>34</v>
      </c>
      <c r="AS270">
        <v>0</v>
      </c>
      <c r="AT270">
        <v>0</v>
      </c>
      <c r="AU270">
        <v>4</v>
      </c>
      <c r="AV270">
        <v>70</v>
      </c>
      <c r="AW270">
        <v>38.338614999999997</v>
      </c>
      <c r="AX270">
        <v>-89.380927999999997</v>
      </c>
      <c r="AY270">
        <v>1</v>
      </c>
      <c r="AZ270" t="s">
        <v>16360</v>
      </c>
      <c r="BA270">
        <v>675</v>
      </c>
      <c r="BB270" t="s">
        <v>17049</v>
      </c>
      <c r="BE270" t="s">
        <v>1679</v>
      </c>
      <c r="BF270" t="s">
        <v>288</v>
      </c>
      <c r="BG270" t="s">
        <v>17045</v>
      </c>
      <c r="BH270">
        <v>62263</v>
      </c>
      <c r="BI270" t="s">
        <v>16346</v>
      </c>
      <c r="BJ270" t="s">
        <v>16363</v>
      </c>
    </row>
    <row r="271" spans="1:62">
      <c r="A271" t="s">
        <v>1681</v>
      </c>
      <c r="B271" t="s">
        <v>1682</v>
      </c>
      <c r="C271" t="s">
        <v>283</v>
      </c>
      <c r="D271" t="s">
        <v>991</v>
      </c>
      <c r="E271" t="s">
        <v>693</v>
      </c>
      <c r="F271" t="s">
        <v>1683</v>
      </c>
      <c r="G271" t="s">
        <v>1679</v>
      </c>
      <c r="H271" t="s">
        <v>288</v>
      </c>
      <c r="I271">
        <v>62263</v>
      </c>
      <c r="J271">
        <v>6183278561</v>
      </c>
      <c r="K271" t="s">
        <v>158</v>
      </c>
      <c r="L271">
        <v>2</v>
      </c>
      <c r="M271">
        <v>6.5</v>
      </c>
      <c r="N271">
        <v>3.1</v>
      </c>
      <c r="O271">
        <v>11.6</v>
      </c>
      <c r="P271">
        <v>22</v>
      </c>
      <c r="Q271">
        <v>11</v>
      </c>
      <c r="R271">
        <v>10</v>
      </c>
      <c r="S271">
        <v>6</v>
      </c>
      <c r="T271">
        <v>5</v>
      </c>
      <c r="U271">
        <v>10</v>
      </c>
      <c r="V271">
        <v>7</v>
      </c>
      <c r="W271">
        <v>15</v>
      </c>
      <c r="X271">
        <v>8</v>
      </c>
      <c r="Y271">
        <v>11</v>
      </c>
      <c r="Z271" t="s">
        <v>290</v>
      </c>
      <c r="AA271" t="s">
        <v>290</v>
      </c>
      <c r="AB271" t="s">
        <v>290</v>
      </c>
      <c r="AC271" t="s">
        <v>290</v>
      </c>
      <c r="AD271" t="s">
        <v>290</v>
      </c>
      <c r="AE271" t="s">
        <v>290</v>
      </c>
      <c r="AF271" t="s">
        <v>290</v>
      </c>
      <c r="AG271" t="s">
        <v>290</v>
      </c>
      <c r="AH271" t="s">
        <v>290</v>
      </c>
      <c r="AI271" t="s">
        <v>290</v>
      </c>
      <c r="AJ271" t="s">
        <v>290</v>
      </c>
      <c r="AK271" t="s">
        <v>290</v>
      </c>
      <c r="AL271">
        <v>2</v>
      </c>
      <c r="AM271" t="s">
        <v>290</v>
      </c>
      <c r="AN271" t="s">
        <v>290</v>
      </c>
      <c r="AO271">
        <v>101</v>
      </c>
      <c r="AP271">
        <v>2</v>
      </c>
      <c r="AQ271">
        <v>50</v>
      </c>
      <c r="AR271">
        <v>55</v>
      </c>
      <c r="AS271">
        <v>0</v>
      </c>
      <c r="AT271">
        <v>0</v>
      </c>
      <c r="AU271">
        <v>10</v>
      </c>
      <c r="AV271">
        <v>105</v>
      </c>
      <c r="AW271">
        <v>38.345405999999997</v>
      </c>
      <c r="AX271">
        <v>-89.389499000000001</v>
      </c>
      <c r="AY271">
        <v>1</v>
      </c>
      <c r="AZ271" t="s">
        <v>16360</v>
      </c>
      <c r="BA271">
        <v>680</v>
      </c>
      <c r="BB271" t="s">
        <v>17051</v>
      </c>
      <c r="BE271" t="s">
        <v>1679</v>
      </c>
      <c r="BF271" t="s">
        <v>288</v>
      </c>
      <c r="BG271" t="s">
        <v>17045</v>
      </c>
      <c r="BH271">
        <v>62263</v>
      </c>
      <c r="BI271" t="s">
        <v>16346</v>
      </c>
      <c r="BJ271" t="s">
        <v>16363</v>
      </c>
    </row>
    <row r="272" spans="1:62">
      <c r="A272" t="s">
        <v>1684</v>
      </c>
      <c r="B272" t="s">
        <v>1685</v>
      </c>
      <c r="C272" t="s">
        <v>314</v>
      </c>
      <c r="D272" t="s">
        <v>1686</v>
      </c>
      <c r="E272" t="s">
        <v>1687</v>
      </c>
      <c r="F272" t="s">
        <v>1688</v>
      </c>
      <c r="G272" t="s">
        <v>1122</v>
      </c>
      <c r="H272" t="s">
        <v>288</v>
      </c>
      <c r="I272">
        <v>60620</v>
      </c>
      <c r="J272">
        <v>7732249600</v>
      </c>
      <c r="K272" t="s">
        <v>146</v>
      </c>
      <c r="L272">
        <v>4</v>
      </c>
      <c r="M272">
        <v>14.5</v>
      </c>
      <c r="N272">
        <v>6</v>
      </c>
      <c r="O272">
        <v>24.5</v>
      </c>
      <c r="P272" t="s">
        <v>290</v>
      </c>
      <c r="Q272" t="s">
        <v>290</v>
      </c>
      <c r="R272" t="s">
        <v>290</v>
      </c>
      <c r="S272" t="s">
        <v>290</v>
      </c>
      <c r="T272" t="s">
        <v>290</v>
      </c>
      <c r="U272" t="s">
        <v>290</v>
      </c>
      <c r="V272" t="s">
        <v>290</v>
      </c>
      <c r="W272" t="s">
        <v>290</v>
      </c>
      <c r="X272" t="s">
        <v>290</v>
      </c>
      <c r="Y272" t="s">
        <v>290</v>
      </c>
      <c r="Z272">
        <v>43</v>
      </c>
      <c r="AA272">
        <v>43</v>
      </c>
      <c r="AB272">
        <v>35</v>
      </c>
      <c r="AC272">
        <v>30</v>
      </c>
      <c r="AD272" t="s">
        <v>290</v>
      </c>
      <c r="AE272" t="s">
        <v>290</v>
      </c>
      <c r="AF272" t="s">
        <v>290</v>
      </c>
      <c r="AG272" t="s">
        <v>290</v>
      </c>
      <c r="AH272" t="s">
        <v>290</v>
      </c>
      <c r="AI272">
        <v>34</v>
      </c>
      <c r="AJ272">
        <v>4</v>
      </c>
      <c r="AK272" t="s">
        <v>290</v>
      </c>
      <c r="AL272">
        <v>1</v>
      </c>
      <c r="AM272">
        <v>172</v>
      </c>
      <c r="AN272" t="s">
        <v>290</v>
      </c>
      <c r="AO272" t="s">
        <v>290</v>
      </c>
      <c r="AP272">
        <v>8</v>
      </c>
      <c r="AQ272">
        <v>0</v>
      </c>
      <c r="AR272">
        <v>185</v>
      </c>
      <c r="AS272">
        <v>0</v>
      </c>
      <c r="AT272">
        <v>28</v>
      </c>
      <c r="AU272">
        <v>185</v>
      </c>
      <c r="AV272">
        <v>185</v>
      </c>
      <c r="AW272">
        <v>41.750363999999998</v>
      </c>
      <c r="AX272">
        <v>-87.647069999999999</v>
      </c>
      <c r="AY272">
        <v>1</v>
      </c>
      <c r="AZ272" t="s">
        <v>16343</v>
      </c>
      <c r="BA272">
        <v>7901</v>
      </c>
      <c r="BB272" t="s">
        <v>17053</v>
      </c>
      <c r="BE272" t="s">
        <v>1122</v>
      </c>
      <c r="BF272" t="s">
        <v>288</v>
      </c>
      <c r="BG272" t="s">
        <v>16493</v>
      </c>
      <c r="BH272">
        <v>60620</v>
      </c>
      <c r="BI272" t="s">
        <v>16346</v>
      </c>
      <c r="BJ272" t="s">
        <v>16863</v>
      </c>
    </row>
    <row r="273" spans="1:62">
      <c r="A273" t="s">
        <v>1690</v>
      </c>
      <c r="B273" t="s">
        <v>1691</v>
      </c>
      <c r="C273" t="s">
        <v>418</v>
      </c>
      <c r="D273" t="s">
        <v>1692</v>
      </c>
      <c r="E273" t="s">
        <v>1693</v>
      </c>
      <c r="F273" t="s">
        <v>1694</v>
      </c>
      <c r="G273" t="s">
        <v>1122</v>
      </c>
      <c r="H273" t="s">
        <v>288</v>
      </c>
      <c r="I273">
        <v>60610</v>
      </c>
      <c r="J273">
        <v>3122663381</v>
      </c>
      <c r="K273" t="s">
        <v>146</v>
      </c>
      <c r="L273">
        <v>16</v>
      </c>
      <c r="M273">
        <v>60</v>
      </c>
      <c r="N273">
        <v>44.5</v>
      </c>
      <c r="O273">
        <v>120.5</v>
      </c>
      <c r="P273">
        <v>85</v>
      </c>
      <c r="Q273">
        <v>53</v>
      </c>
      <c r="R273">
        <v>70</v>
      </c>
      <c r="S273">
        <v>52</v>
      </c>
      <c r="T273">
        <v>48</v>
      </c>
      <c r="U273">
        <v>41</v>
      </c>
      <c r="V273">
        <v>51</v>
      </c>
      <c r="W273">
        <v>57</v>
      </c>
      <c r="X273">
        <v>51</v>
      </c>
      <c r="Y273">
        <v>45</v>
      </c>
      <c r="Z273" t="s">
        <v>290</v>
      </c>
      <c r="AA273" t="s">
        <v>290</v>
      </c>
      <c r="AB273" t="s">
        <v>290</v>
      </c>
      <c r="AC273" t="s">
        <v>290</v>
      </c>
      <c r="AD273" t="s">
        <v>290</v>
      </c>
      <c r="AE273" t="s">
        <v>290</v>
      </c>
      <c r="AF273" t="s">
        <v>290</v>
      </c>
      <c r="AG273" t="s">
        <v>290</v>
      </c>
      <c r="AH273" t="s">
        <v>290</v>
      </c>
      <c r="AI273" t="s">
        <v>290</v>
      </c>
      <c r="AJ273">
        <v>12</v>
      </c>
      <c r="AK273">
        <v>2</v>
      </c>
      <c r="AL273">
        <v>33</v>
      </c>
      <c r="AM273">
        <v>9</v>
      </c>
      <c r="AN273" t="s">
        <v>290</v>
      </c>
      <c r="AO273">
        <v>394</v>
      </c>
      <c r="AP273">
        <v>103</v>
      </c>
      <c r="AQ273">
        <v>264</v>
      </c>
      <c r="AR273">
        <v>289</v>
      </c>
      <c r="AS273">
        <v>0</v>
      </c>
      <c r="AT273">
        <v>0</v>
      </c>
      <c r="AU273">
        <v>10</v>
      </c>
      <c r="AV273">
        <v>553</v>
      </c>
      <c r="AW273">
        <v>41.907884000000003</v>
      </c>
      <c r="AX273">
        <v>-87.635903999999996</v>
      </c>
      <c r="AY273">
        <v>1</v>
      </c>
      <c r="AZ273" t="s">
        <v>16343</v>
      </c>
      <c r="BA273">
        <v>226</v>
      </c>
      <c r="BB273" t="s">
        <v>17055</v>
      </c>
      <c r="BE273" t="s">
        <v>1122</v>
      </c>
      <c r="BF273" t="s">
        <v>288</v>
      </c>
      <c r="BG273" t="s">
        <v>16493</v>
      </c>
      <c r="BH273">
        <v>60610</v>
      </c>
      <c r="BI273" t="s">
        <v>16346</v>
      </c>
      <c r="BJ273" t="s">
        <v>16863</v>
      </c>
    </row>
    <row r="274" spans="1:62">
      <c r="A274" t="s">
        <v>1696</v>
      </c>
      <c r="B274" t="s">
        <v>1697</v>
      </c>
      <c r="C274" t="s">
        <v>314</v>
      </c>
      <c r="D274" t="s">
        <v>677</v>
      </c>
      <c r="E274" t="s">
        <v>678</v>
      </c>
      <c r="F274" t="s">
        <v>1698</v>
      </c>
      <c r="G274" t="s">
        <v>1122</v>
      </c>
      <c r="H274" t="s">
        <v>288</v>
      </c>
      <c r="I274">
        <v>60634</v>
      </c>
      <c r="J274">
        <v>7732828844</v>
      </c>
      <c r="K274" t="s">
        <v>146</v>
      </c>
      <c r="L274">
        <v>8.6999999999999993</v>
      </c>
      <c r="M274">
        <v>41.9</v>
      </c>
      <c r="N274">
        <v>15.9</v>
      </c>
      <c r="O274">
        <v>66.5</v>
      </c>
      <c r="P274" t="s">
        <v>290</v>
      </c>
      <c r="Q274" t="s">
        <v>290</v>
      </c>
      <c r="R274" t="s">
        <v>290</v>
      </c>
      <c r="S274" t="s">
        <v>290</v>
      </c>
      <c r="T274" t="s">
        <v>290</v>
      </c>
      <c r="U274" t="s">
        <v>290</v>
      </c>
      <c r="V274" t="s">
        <v>290</v>
      </c>
      <c r="W274" t="s">
        <v>290</v>
      </c>
      <c r="X274" t="s">
        <v>290</v>
      </c>
      <c r="Y274" t="s">
        <v>290</v>
      </c>
      <c r="Z274">
        <v>101</v>
      </c>
      <c r="AA274">
        <v>112</v>
      </c>
      <c r="AB274">
        <v>161</v>
      </c>
      <c r="AC274">
        <v>148</v>
      </c>
      <c r="AD274" t="s">
        <v>290</v>
      </c>
      <c r="AE274" t="s">
        <v>290</v>
      </c>
      <c r="AF274" t="s">
        <v>290</v>
      </c>
      <c r="AG274" t="s">
        <v>290</v>
      </c>
      <c r="AH274" t="s">
        <v>290</v>
      </c>
      <c r="AI274" t="s">
        <v>290</v>
      </c>
      <c r="AJ274">
        <v>191</v>
      </c>
      <c r="AK274">
        <v>2</v>
      </c>
      <c r="AL274">
        <v>16</v>
      </c>
      <c r="AM274">
        <v>14</v>
      </c>
      <c r="AN274">
        <v>1</v>
      </c>
      <c r="AO274">
        <v>266</v>
      </c>
      <c r="AP274">
        <v>32</v>
      </c>
      <c r="AQ274">
        <v>0</v>
      </c>
      <c r="AR274">
        <v>522</v>
      </c>
      <c r="AS274">
        <v>0</v>
      </c>
      <c r="AT274">
        <v>143</v>
      </c>
      <c r="AU274">
        <v>79</v>
      </c>
      <c r="AV274">
        <v>522</v>
      </c>
      <c r="AW274">
        <v>41.939174000000001</v>
      </c>
      <c r="AX274">
        <v>-87.774218000000005</v>
      </c>
      <c r="AY274">
        <v>1</v>
      </c>
      <c r="AZ274" t="s">
        <v>16343</v>
      </c>
      <c r="BA274">
        <v>5900</v>
      </c>
      <c r="BB274" t="s">
        <v>16703</v>
      </c>
      <c r="BE274" t="s">
        <v>1122</v>
      </c>
      <c r="BF274" t="s">
        <v>288</v>
      </c>
      <c r="BG274" t="s">
        <v>16493</v>
      </c>
      <c r="BH274">
        <v>60634</v>
      </c>
      <c r="BI274" t="s">
        <v>16346</v>
      </c>
      <c r="BJ274" t="s">
        <v>16863</v>
      </c>
    </row>
    <row r="275" spans="1:62">
      <c r="A275" t="s">
        <v>1700</v>
      </c>
      <c r="B275" t="s">
        <v>1701</v>
      </c>
      <c r="D275" t="s">
        <v>1702</v>
      </c>
      <c r="E275" t="s">
        <v>1703</v>
      </c>
      <c r="F275" t="s">
        <v>8776</v>
      </c>
      <c r="G275" t="s">
        <v>1122</v>
      </c>
      <c r="H275" t="s">
        <v>288</v>
      </c>
      <c r="I275">
        <v>60629</v>
      </c>
      <c r="J275">
        <v>7733152777</v>
      </c>
      <c r="K275" t="s">
        <v>146</v>
      </c>
      <c r="L275">
        <v>1</v>
      </c>
      <c r="M275">
        <v>3</v>
      </c>
      <c r="N275">
        <v>1</v>
      </c>
      <c r="O275">
        <v>5</v>
      </c>
      <c r="P275">
        <v>20</v>
      </c>
      <c r="Q275">
        <v>20</v>
      </c>
      <c r="R275" t="s">
        <v>290</v>
      </c>
      <c r="S275" t="s">
        <v>290</v>
      </c>
      <c r="T275" t="s">
        <v>290</v>
      </c>
      <c r="U275" t="s">
        <v>290</v>
      </c>
      <c r="V275" t="s">
        <v>290</v>
      </c>
      <c r="W275" t="s">
        <v>290</v>
      </c>
      <c r="X275" t="s">
        <v>290</v>
      </c>
      <c r="Y275" t="s">
        <v>290</v>
      </c>
      <c r="Z275" t="s">
        <v>290</v>
      </c>
      <c r="AA275" t="s">
        <v>290</v>
      </c>
      <c r="AB275" t="s">
        <v>290</v>
      </c>
      <c r="AC275" t="s">
        <v>290</v>
      </c>
      <c r="AD275" t="s">
        <v>290</v>
      </c>
      <c r="AE275" t="s">
        <v>290</v>
      </c>
      <c r="AF275" t="s">
        <v>290</v>
      </c>
      <c r="AG275" t="s">
        <v>290</v>
      </c>
      <c r="AH275" t="s">
        <v>290</v>
      </c>
      <c r="AI275" t="s">
        <v>290</v>
      </c>
      <c r="AJ275" t="s">
        <v>290</v>
      </c>
      <c r="AK275" t="s">
        <v>290</v>
      </c>
      <c r="AL275" t="s">
        <v>290</v>
      </c>
      <c r="AM275">
        <v>40</v>
      </c>
      <c r="AN275" t="s">
        <v>290</v>
      </c>
      <c r="AO275" t="s">
        <v>290</v>
      </c>
      <c r="AP275" t="s">
        <v>290</v>
      </c>
      <c r="AQ275">
        <v>24</v>
      </c>
      <c r="AR275">
        <v>16</v>
      </c>
      <c r="AS275">
        <v>0</v>
      </c>
      <c r="AT275">
        <v>0</v>
      </c>
      <c r="AU275">
        <v>40</v>
      </c>
      <c r="AV275">
        <v>40</v>
      </c>
      <c r="AW275">
        <v>41.779358999999999</v>
      </c>
      <c r="AX275">
        <v>-87.696498000000005</v>
      </c>
      <c r="AY275">
        <v>1</v>
      </c>
      <c r="AZ275" t="s">
        <v>16343</v>
      </c>
      <c r="BA275">
        <v>2914</v>
      </c>
      <c r="BB275" t="s">
        <v>17058</v>
      </c>
      <c r="BE275" t="s">
        <v>1122</v>
      </c>
      <c r="BF275" t="s">
        <v>288</v>
      </c>
      <c r="BG275" t="s">
        <v>16493</v>
      </c>
      <c r="BH275">
        <v>60629</v>
      </c>
      <c r="BI275" t="s">
        <v>16346</v>
      </c>
      <c r="BJ275" t="s">
        <v>16863</v>
      </c>
    </row>
    <row r="276" spans="1:62">
      <c r="A276" t="s">
        <v>1712</v>
      </c>
      <c r="B276" t="s">
        <v>1713</v>
      </c>
      <c r="C276" t="s">
        <v>314</v>
      </c>
      <c r="D276" t="s">
        <v>1714</v>
      </c>
      <c r="E276" t="s">
        <v>1715</v>
      </c>
      <c r="F276" t="s">
        <v>1716</v>
      </c>
      <c r="G276" t="s">
        <v>1122</v>
      </c>
      <c r="H276" t="s">
        <v>288</v>
      </c>
      <c r="I276">
        <v>60655</v>
      </c>
      <c r="J276">
        <v>7734294300</v>
      </c>
      <c r="K276" t="s">
        <v>146</v>
      </c>
      <c r="L276">
        <v>7</v>
      </c>
      <c r="M276">
        <v>39</v>
      </c>
      <c r="N276">
        <v>33</v>
      </c>
      <c r="O276">
        <v>79</v>
      </c>
      <c r="P276" t="s">
        <v>290</v>
      </c>
      <c r="Q276" t="s">
        <v>290</v>
      </c>
      <c r="R276" t="s">
        <v>290</v>
      </c>
      <c r="S276" t="s">
        <v>290</v>
      </c>
      <c r="T276" t="s">
        <v>290</v>
      </c>
      <c r="U276" t="s">
        <v>290</v>
      </c>
      <c r="V276" t="s">
        <v>290</v>
      </c>
      <c r="W276" t="s">
        <v>290</v>
      </c>
      <c r="X276" t="s">
        <v>290</v>
      </c>
      <c r="Y276" t="s">
        <v>290</v>
      </c>
      <c r="Z276">
        <v>145</v>
      </c>
      <c r="AA276">
        <v>196</v>
      </c>
      <c r="AB276">
        <v>141</v>
      </c>
      <c r="AC276">
        <v>170</v>
      </c>
      <c r="AD276" t="s">
        <v>290</v>
      </c>
      <c r="AE276" t="s">
        <v>290</v>
      </c>
      <c r="AF276" t="s">
        <v>290</v>
      </c>
      <c r="AG276" t="s">
        <v>290</v>
      </c>
      <c r="AH276" t="s">
        <v>290</v>
      </c>
      <c r="AI276" t="s">
        <v>290</v>
      </c>
      <c r="AJ276">
        <v>103</v>
      </c>
      <c r="AK276" t="s">
        <v>290</v>
      </c>
      <c r="AL276">
        <v>3</v>
      </c>
      <c r="AM276">
        <v>64</v>
      </c>
      <c r="AN276" t="s">
        <v>290</v>
      </c>
      <c r="AO276">
        <v>460</v>
      </c>
      <c r="AP276">
        <v>22</v>
      </c>
      <c r="AQ276">
        <v>0</v>
      </c>
      <c r="AR276">
        <v>652</v>
      </c>
      <c r="AS276">
        <v>0</v>
      </c>
      <c r="AT276">
        <v>140</v>
      </c>
      <c r="AU276">
        <v>300</v>
      </c>
      <c r="AV276">
        <v>652</v>
      </c>
      <c r="AW276">
        <v>41.712240000000001</v>
      </c>
      <c r="AX276">
        <v>-87.719525000000004</v>
      </c>
      <c r="AY276">
        <v>1</v>
      </c>
      <c r="AZ276" t="s">
        <v>16343</v>
      </c>
      <c r="BA276">
        <v>10001</v>
      </c>
      <c r="BB276" t="s">
        <v>17062</v>
      </c>
      <c r="BE276" t="s">
        <v>1122</v>
      </c>
      <c r="BF276" t="s">
        <v>288</v>
      </c>
      <c r="BG276" t="s">
        <v>16493</v>
      </c>
      <c r="BH276">
        <v>60655</v>
      </c>
      <c r="BI276" t="s">
        <v>16346</v>
      </c>
      <c r="BJ276" t="s">
        <v>16863</v>
      </c>
    </row>
    <row r="277" spans="1:62">
      <c r="A277" t="s">
        <v>1718</v>
      </c>
      <c r="B277" t="s">
        <v>1719</v>
      </c>
      <c r="C277" t="s">
        <v>353</v>
      </c>
      <c r="D277" t="s">
        <v>2793</v>
      </c>
      <c r="E277" t="s">
        <v>17379</v>
      </c>
      <c r="F277" t="s">
        <v>1721</v>
      </c>
      <c r="G277" t="s">
        <v>1122</v>
      </c>
      <c r="H277" t="s">
        <v>288</v>
      </c>
      <c r="I277">
        <v>60616</v>
      </c>
      <c r="J277">
        <v>3122919023</v>
      </c>
      <c r="K277" t="s">
        <v>146</v>
      </c>
      <c r="L277">
        <v>2</v>
      </c>
      <c r="M277">
        <v>4.3</v>
      </c>
      <c r="N277">
        <v>0.3</v>
      </c>
      <c r="O277">
        <v>6.5</v>
      </c>
      <c r="P277">
        <v>9</v>
      </c>
      <c r="Q277">
        <v>13</v>
      </c>
      <c r="R277">
        <v>11</v>
      </c>
      <c r="S277">
        <v>12</v>
      </c>
      <c r="T277" t="s">
        <v>290</v>
      </c>
      <c r="U277" t="s">
        <v>290</v>
      </c>
      <c r="V277" t="s">
        <v>290</v>
      </c>
      <c r="W277" t="s">
        <v>290</v>
      </c>
      <c r="X277" t="s">
        <v>290</v>
      </c>
      <c r="Y277" t="s">
        <v>290</v>
      </c>
      <c r="Z277" t="s">
        <v>290</v>
      </c>
      <c r="AA277" t="s">
        <v>290</v>
      </c>
      <c r="AB277" t="s">
        <v>290</v>
      </c>
      <c r="AC277" t="s">
        <v>290</v>
      </c>
      <c r="AD277" t="s">
        <v>290</v>
      </c>
      <c r="AE277" t="s">
        <v>290</v>
      </c>
      <c r="AF277" t="s">
        <v>290</v>
      </c>
      <c r="AG277" t="s">
        <v>290</v>
      </c>
      <c r="AH277">
        <v>2</v>
      </c>
      <c r="AI277" t="s">
        <v>290</v>
      </c>
      <c r="AJ277">
        <v>16</v>
      </c>
      <c r="AK277" t="s">
        <v>290</v>
      </c>
      <c r="AL277">
        <v>3</v>
      </c>
      <c r="AM277">
        <v>2</v>
      </c>
      <c r="AN277" t="s">
        <v>290</v>
      </c>
      <c r="AO277">
        <v>24</v>
      </c>
      <c r="AP277">
        <v>2</v>
      </c>
      <c r="AQ277">
        <v>21</v>
      </c>
      <c r="AR277">
        <v>26</v>
      </c>
      <c r="AS277">
        <v>0</v>
      </c>
      <c r="AT277">
        <v>0</v>
      </c>
      <c r="AU277">
        <v>6</v>
      </c>
      <c r="AV277">
        <v>47</v>
      </c>
      <c r="AW277">
        <v>41.839118999999997</v>
      </c>
      <c r="AX277">
        <v>-87.632552000000004</v>
      </c>
      <c r="AY277">
        <v>1</v>
      </c>
      <c r="AZ277" t="s">
        <v>16343</v>
      </c>
      <c r="BA277">
        <v>3017</v>
      </c>
      <c r="BB277" t="s">
        <v>17216</v>
      </c>
      <c r="BE277" t="s">
        <v>1122</v>
      </c>
      <c r="BF277" t="s">
        <v>288</v>
      </c>
      <c r="BG277" t="s">
        <v>16493</v>
      </c>
      <c r="BH277">
        <v>60616</v>
      </c>
      <c r="BI277" t="s">
        <v>16346</v>
      </c>
      <c r="BJ277" t="s">
        <v>16863</v>
      </c>
    </row>
    <row r="278" spans="1:62">
      <c r="A278" t="s">
        <v>4615</v>
      </c>
      <c r="B278" t="s">
        <v>4616</v>
      </c>
      <c r="D278" t="s">
        <v>4617</v>
      </c>
      <c r="E278" t="s">
        <v>1321</v>
      </c>
      <c r="F278" t="s">
        <v>4618</v>
      </c>
      <c r="G278" t="s">
        <v>1122</v>
      </c>
      <c r="H278" t="s">
        <v>288</v>
      </c>
      <c r="I278">
        <v>60620</v>
      </c>
      <c r="J278">
        <v>7737260185</v>
      </c>
      <c r="K278" t="s">
        <v>146</v>
      </c>
      <c r="L278">
        <v>0</v>
      </c>
      <c r="M278">
        <v>4</v>
      </c>
      <c r="N278">
        <v>4</v>
      </c>
      <c r="O278">
        <v>8</v>
      </c>
      <c r="P278">
        <v>3</v>
      </c>
      <c r="Q278">
        <v>1</v>
      </c>
      <c r="R278">
        <v>2</v>
      </c>
      <c r="S278">
        <v>2</v>
      </c>
      <c r="T278">
        <v>2</v>
      </c>
      <c r="U278">
        <v>1</v>
      </c>
      <c r="V278">
        <v>1</v>
      </c>
      <c r="W278" t="s">
        <v>290</v>
      </c>
      <c r="X278">
        <v>1</v>
      </c>
      <c r="Y278" t="s">
        <v>290</v>
      </c>
      <c r="Z278" t="s">
        <v>290</v>
      </c>
      <c r="AA278" t="s">
        <v>290</v>
      </c>
      <c r="AB278" t="s">
        <v>290</v>
      </c>
      <c r="AC278" t="s">
        <v>290</v>
      </c>
      <c r="AD278" t="s">
        <v>290</v>
      </c>
      <c r="AE278" t="s">
        <v>290</v>
      </c>
      <c r="AF278" t="s">
        <v>290</v>
      </c>
      <c r="AG278" t="s">
        <v>290</v>
      </c>
      <c r="AH278" t="s">
        <v>290</v>
      </c>
      <c r="AI278" t="s">
        <v>290</v>
      </c>
      <c r="AJ278" t="s">
        <v>290</v>
      </c>
      <c r="AK278" t="s">
        <v>290</v>
      </c>
      <c r="AL278" t="s">
        <v>290</v>
      </c>
      <c r="AM278">
        <v>13</v>
      </c>
      <c r="AN278" t="s">
        <v>290</v>
      </c>
      <c r="AO278" t="s">
        <v>290</v>
      </c>
      <c r="AP278" t="s">
        <v>290</v>
      </c>
      <c r="AQ278">
        <v>4</v>
      </c>
      <c r="AR278">
        <v>9</v>
      </c>
      <c r="AS278">
        <v>0</v>
      </c>
      <c r="AT278">
        <v>0</v>
      </c>
      <c r="AU278">
        <v>13</v>
      </c>
      <c r="AV278">
        <v>13</v>
      </c>
      <c r="AW278">
        <v>41.724276000000003</v>
      </c>
      <c r="AX278">
        <v>-87.643675000000002</v>
      </c>
      <c r="AY278">
        <v>1</v>
      </c>
      <c r="AZ278" t="s">
        <v>16343</v>
      </c>
      <c r="BA278">
        <v>9322</v>
      </c>
      <c r="BB278" t="s">
        <v>17174</v>
      </c>
      <c r="BE278" t="s">
        <v>1122</v>
      </c>
      <c r="BF278" t="s">
        <v>288</v>
      </c>
      <c r="BG278" t="s">
        <v>16493</v>
      </c>
      <c r="BH278">
        <v>60620</v>
      </c>
      <c r="BI278" t="s">
        <v>16346</v>
      </c>
      <c r="BJ278" t="s">
        <v>16863</v>
      </c>
    </row>
    <row r="279" spans="1:62">
      <c r="A279" t="s">
        <v>1723</v>
      </c>
      <c r="B279" t="s">
        <v>1724</v>
      </c>
      <c r="D279" t="s">
        <v>17063</v>
      </c>
      <c r="E279" t="s">
        <v>17064</v>
      </c>
      <c r="F279" t="s">
        <v>1726</v>
      </c>
      <c r="G279" t="s">
        <v>1727</v>
      </c>
      <c r="H279" t="s">
        <v>288</v>
      </c>
      <c r="I279">
        <v>60521</v>
      </c>
      <c r="J279">
        <v>6303239211</v>
      </c>
      <c r="K279" t="s">
        <v>146</v>
      </c>
      <c r="L279">
        <v>2.5</v>
      </c>
      <c r="M279">
        <v>14</v>
      </c>
      <c r="N279">
        <v>0.5</v>
      </c>
      <c r="O279">
        <v>17</v>
      </c>
      <c r="P279">
        <v>11</v>
      </c>
      <c r="Q279">
        <v>7</v>
      </c>
      <c r="R279">
        <v>12</v>
      </c>
      <c r="S279">
        <v>4</v>
      </c>
      <c r="T279">
        <v>6</v>
      </c>
      <c r="U279">
        <v>10</v>
      </c>
      <c r="V279">
        <v>10</v>
      </c>
      <c r="W279">
        <v>10</v>
      </c>
      <c r="X279">
        <v>6</v>
      </c>
      <c r="Y279">
        <v>10</v>
      </c>
      <c r="Z279">
        <v>17</v>
      </c>
      <c r="AA279">
        <v>12</v>
      </c>
      <c r="AB279">
        <v>17</v>
      </c>
      <c r="AC279">
        <v>13</v>
      </c>
      <c r="AD279" t="s">
        <v>290</v>
      </c>
      <c r="AE279" t="s">
        <v>290</v>
      </c>
      <c r="AF279" t="s">
        <v>290</v>
      </c>
      <c r="AG279" t="s">
        <v>290</v>
      </c>
      <c r="AH279" t="s">
        <v>290</v>
      </c>
      <c r="AI279" t="s">
        <v>290</v>
      </c>
      <c r="AJ279">
        <v>48</v>
      </c>
      <c r="AK279" t="s">
        <v>290</v>
      </c>
      <c r="AL279">
        <v>21</v>
      </c>
      <c r="AM279">
        <v>17</v>
      </c>
      <c r="AN279" t="s">
        <v>290</v>
      </c>
      <c r="AO279">
        <v>39</v>
      </c>
      <c r="AP279">
        <v>20</v>
      </c>
      <c r="AQ279">
        <v>75</v>
      </c>
      <c r="AR279">
        <v>70</v>
      </c>
      <c r="AS279">
        <v>5</v>
      </c>
      <c r="AT279">
        <v>5</v>
      </c>
      <c r="AU279">
        <v>5</v>
      </c>
      <c r="AV279">
        <v>145</v>
      </c>
      <c r="AW279">
        <v>41.808286000000003</v>
      </c>
      <c r="AX279">
        <v>-87.915092999999999</v>
      </c>
      <c r="AY279">
        <v>1</v>
      </c>
      <c r="AZ279" t="s">
        <v>16360</v>
      </c>
      <c r="BA279">
        <v>631</v>
      </c>
      <c r="BB279" t="s">
        <v>17066</v>
      </c>
      <c r="BE279" t="s">
        <v>1727</v>
      </c>
      <c r="BF279" t="s">
        <v>288</v>
      </c>
      <c r="BG279" t="s">
        <v>16493</v>
      </c>
      <c r="BH279">
        <v>60521</v>
      </c>
      <c r="BI279" t="s">
        <v>16346</v>
      </c>
      <c r="BJ279" t="s">
        <v>16363</v>
      </c>
    </row>
    <row r="280" spans="1:62">
      <c r="A280" t="s">
        <v>1729</v>
      </c>
      <c r="B280" t="s">
        <v>1730</v>
      </c>
      <c r="C280" t="s">
        <v>314</v>
      </c>
      <c r="D280" t="s">
        <v>519</v>
      </c>
      <c r="E280" t="s">
        <v>1731</v>
      </c>
      <c r="F280" t="s">
        <v>1732</v>
      </c>
      <c r="G280" t="s">
        <v>1122</v>
      </c>
      <c r="H280" t="s">
        <v>288</v>
      </c>
      <c r="I280">
        <v>60616</v>
      </c>
      <c r="J280">
        <v>3128427355</v>
      </c>
      <c r="K280" t="s">
        <v>146</v>
      </c>
      <c r="L280">
        <v>6</v>
      </c>
      <c r="M280">
        <v>46</v>
      </c>
      <c r="N280">
        <v>47</v>
      </c>
      <c r="O280">
        <v>99</v>
      </c>
      <c r="P280" t="s">
        <v>290</v>
      </c>
      <c r="Q280" t="s">
        <v>290</v>
      </c>
      <c r="R280" t="s">
        <v>290</v>
      </c>
      <c r="S280" t="s">
        <v>290</v>
      </c>
      <c r="T280" t="s">
        <v>290</v>
      </c>
      <c r="U280" t="s">
        <v>290</v>
      </c>
      <c r="V280" t="s">
        <v>290</v>
      </c>
      <c r="W280" t="s">
        <v>290</v>
      </c>
      <c r="X280" t="s">
        <v>290</v>
      </c>
      <c r="Y280" t="s">
        <v>290</v>
      </c>
      <c r="Z280">
        <v>176</v>
      </c>
      <c r="AA280">
        <v>181</v>
      </c>
      <c r="AB280">
        <v>157</v>
      </c>
      <c r="AC280">
        <v>193</v>
      </c>
      <c r="AD280" t="s">
        <v>290</v>
      </c>
      <c r="AE280" t="s">
        <v>290</v>
      </c>
      <c r="AF280" t="s">
        <v>290</v>
      </c>
      <c r="AG280" t="s">
        <v>290</v>
      </c>
      <c r="AH280" t="s">
        <v>290</v>
      </c>
      <c r="AI280" t="s">
        <v>290</v>
      </c>
      <c r="AJ280">
        <v>231</v>
      </c>
      <c r="AK280" t="s">
        <v>290</v>
      </c>
      <c r="AL280">
        <v>17</v>
      </c>
      <c r="AM280">
        <v>286</v>
      </c>
      <c r="AN280" t="s">
        <v>290</v>
      </c>
      <c r="AO280">
        <v>164</v>
      </c>
      <c r="AP280">
        <v>9</v>
      </c>
      <c r="AQ280">
        <v>342</v>
      </c>
      <c r="AR280">
        <v>365</v>
      </c>
      <c r="AS280">
        <v>84</v>
      </c>
      <c r="AT280">
        <v>103</v>
      </c>
      <c r="AU280">
        <v>332</v>
      </c>
      <c r="AV280">
        <v>707</v>
      </c>
      <c r="AW280">
        <v>41.832241000000003</v>
      </c>
      <c r="AX280">
        <v>-87.623433000000006</v>
      </c>
      <c r="AY280">
        <v>1</v>
      </c>
      <c r="AZ280" t="s">
        <v>16360</v>
      </c>
      <c r="BA280">
        <v>3434</v>
      </c>
      <c r="BB280" t="s">
        <v>17068</v>
      </c>
      <c r="BE280" t="s">
        <v>1122</v>
      </c>
      <c r="BF280" t="s">
        <v>288</v>
      </c>
      <c r="BG280" t="s">
        <v>16493</v>
      </c>
      <c r="BH280">
        <v>60616</v>
      </c>
      <c r="BI280" t="s">
        <v>16346</v>
      </c>
      <c r="BJ280" t="s">
        <v>16363</v>
      </c>
    </row>
    <row r="281" spans="1:62">
      <c r="A281" t="s">
        <v>1733</v>
      </c>
      <c r="B281" t="s">
        <v>1734</v>
      </c>
      <c r="C281" t="s">
        <v>418</v>
      </c>
      <c r="D281" t="s">
        <v>1735</v>
      </c>
      <c r="E281" t="s">
        <v>1736</v>
      </c>
      <c r="F281" t="s">
        <v>1737</v>
      </c>
      <c r="G281" t="s">
        <v>1122</v>
      </c>
      <c r="H281" t="s">
        <v>288</v>
      </c>
      <c r="I281">
        <v>60618</v>
      </c>
      <c r="J281">
        <v>7735393600</v>
      </c>
      <c r="K281" t="s">
        <v>146</v>
      </c>
      <c r="L281">
        <v>14</v>
      </c>
      <c r="M281">
        <v>49</v>
      </c>
      <c r="N281">
        <v>35</v>
      </c>
      <c r="O281">
        <v>98</v>
      </c>
      <c r="P281" t="s">
        <v>290</v>
      </c>
      <c r="Q281" t="s">
        <v>290</v>
      </c>
      <c r="R281" t="s">
        <v>290</v>
      </c>
      <c r="S281" t="s">
        <v>290</v>
      </c>
      <c r="T281" t="s">
        <v>290</v>
      </c>
      <c r="U281" t="s">
        <v>290</v>
      </c>
      <c r="V281" t="s">
        <v>290</v>
      </c>
      <c r="W281" t="s">
        <v>290</v>
      </c>
      <c r="X281" t="s">
        <v>290</v>
      </c>
      <c r="Y281" t="s">
        <v>290</v>
      </c>
      <c r="Z281">
        <v>259</v>
      </c>
      <c r="AA281">
        <v>186</v>
      </c>
      <c r="AB281">
        <v>157</v>
      </c>
      <c r="AC281">
        <v>121</v>
      </c>
      <c r="AD281" t="s">
        <v>290</v>
      </c>
      <c r="AE281" t="s">
        <v>290</v>
      </c>
      <c r="AF281" t="s">
        <v>290</v>
      </c>
      <c r="AG281" t="s">
        <v>290</v>
      </c>
      <c r="AH281" t="s">
        <v>290</v>
      </c>
      <c r="AI281" t="s">
        <v>290</v>
      </c>
      <c r="AJ281">
        <v>152</v>
      </c>
      <c r="AK281">
        <v>3</v>
      </c>
      <c r="AL281">
        <v>26</v>
      </c>
      <c r="AM281">
        <v>53</v>
      </c>
      <c r="AN281" t="s">
        <v>290</v>
      </c>
      <c r="AO281">
        <v>433</v>
      </c>
      <c r="AP281">
        <v>56</v>
      </c>
      <c r="AQ281">
        <v>326</v>
      </c>
      <c r="AR281">
        <v>397</v>
      </c>
      <c r="AS281">
        <v>45</v>
      </c>
      <c r="AT281">
        <v>45</v>
      </c>
      <c r="AU281">
        <v>70</v>
      </c>
      <c r="AV281">
        <v>723</v>
      </c>
      <c r="AW281">
        <v>41.942363</v>
      </c>
      <c r="AX281">
        <v>-87.691957000000002</v>
      </c>
      <c r="AY281">
        <v>1</v>
      </c>
      <c r="AZ281" t="s">
        <v>16343</v>
      </c>
      <c r="BA281">
        <v>3333</v>
      </c>
      <c r="BB281" t="s">
        <v>17197</v>
      </c>
      <c r="BE281" t="s">
        <v>1122</v>
      </c>
      <c r="BF281" t="s">
        <v>288</v>
      </c>
      <c r="BG281" t="s">
        <v>16493</v>
      </c>
      <c r="BH281">
        <v>60618</v>
      </c>
      <c r="BI281" t="s">
        <v>16346</v>
      </c>
      <c r="BJ281" t="s">
        <v>16863</v>
      </c>
    </row>
    <row r="282" spans="1:62">
      <c r="A282" t="s">
        <v>1739</v>
      </c>
      <c r="B282" t="s">
        <v>1740</v>
      </c>
      <c r="D282" t="s">
        <v>1741</v>
      </c>
      <c r="E282" t="s">
        <v>881</v>
      </c>
      <c r="F282" t="s">
        <v>1742</v>
      </c>
      <c r="G282" t="s">
        <v>1122</v>
      </c>
      <c r="H282" t="s">
        <v>288</v>
      </c>
      <c r="I282">
        <v>60644</v>
      </c>
      <c r="J282">
        <v>7733867778</v>
      </c>
      <c r="K282" t="s">
        <v>146</v>
      </c>
      <c r="L282">
        <v>2</v>
      </c>
      <c r="M282">
        <v>4</v>
      </c>
      <c r="N282">
        <v>2</v>
      </c>
      <c r="O282">
        <v>8</v>
      </c>
      <c r="P282">
        <v>8</v>
      </c>
      <c r="Q282">
        <v>7</v>
      </c>
      <c r="R282" t="s">
        <v>290</v>
      </c>
      <c r="S282" t="s">
        <v>290</v>
      </c>
      <c r="T282" t="s">
        <v>290</v>
      </c>
      <c r="U282" t="s">
        <v>290</v>
      </c>
      <c r="V282" t="s">
        <v>290</v>
      </c>
      <c r="W282" t="s">
        <v>290</v>
      </c>
      <c r="X282" t="s">
        <v>290</v>
      </c>
      <c r="Y282" t="s">
        <v>290</v>
      </c>
      <c r="Z282" t="s">
        <v>290</v>
      </c>
      <c r="AA282" t="s">
        <v>290</v>
      </c>
      <c r="AB282" t="s">
        <v>290</v>
      </c>
      <c r="AC282" t="s">
        <v>290</v>
      </c>
      <c r="AD282" t="s">
        <v>290</v>
      </c>
      <c r="AE282" t="s">
        <v>290</v>
      </c>
      <c r="AF282" t="s">
        <v>290</v>
      </c>
      <c r="AG282" t="s">
        <v>290</v>
      </c>
      <c r="AH282" t="s">
        <v>290</v>
      </c>
      <c r="AI282" t="s">
        <v>290</v>
      </c>
      <c r="AJ282" t="s">
        <v>290</v>
      </c>
      <c r="AK282" t="s">
        <v>290</v>
      </c>
      <c r="AL282" t="s">
        <v>290</v>
      </c>
      <c r="AM282">
        <v>15</v>
      </c>
      <c r="AN282" t="s">
        <v>290</v>
      </c>
      <c r="AO282" t="s">
        <v>290</v>
      </c>
      <c r="AP282" t="s">
        <v>290</v>
      </c>
      <c r="AQ282">
        <v>10</v>
      </c>
      <c r="AR282">
        <v>5</v>
      </c>
      <c r="AS282">
        <v>0</v>
      </c>
      <c r="AT282">
        <v>0</v>
      </c>
      <c r="AU282">
        <v>15</v>
      </c>
      <c r="AV282">
        <v>15</v>
      </c>
      <c r="AW282">
        <v>41.885683</v>
      </c>
      <c r="AX282">
        <v>-87.745164000000003</v>
      </c>
      <c r="AY282">
        <v>1</v>
      </c>
      <c r="AZ282" t="s">
        <v>16343</v>
      </c>
      <c r="BA282">
        <v>309</v>
      </c>
      <c r="BB282" t="s">
        <v>17072</v>
      </c>
      <c r="BE282" t="s">
        <v>1122</v>
      </c>
      <c r="BF282" t="s">
        <v>288</v>
      </c>
      <c r="BG282" t="s">
        <v>16493</v>
      </c>
      <c r="BH282">
        <v>60644</v>
      </c>
      <c r="BI282" t="s">
        <v>16346</v>
      </c>
      <c r="BJ282" t="s">
        <v>146</v>
      </c>
    </row>
    <row r="283" spans="1:62">
      <c r="A283" t="s">
        <v>1744</v>
      </c>
      <c r="B283" t="s">
        <v>1745</v>
      </c>
      <c r="C283" t="s">
        <v>418</v>
      </c>
      <c r="D283" t="s">
        <v>287</v>
      </c>
      <c r="E283" t="s">
        <v>17073</v>
      </c>
      <c r="F283" t="s">
        <v>1748</v>
      </c>
      <c r="G283" t="s">
        <v>1122</v>
      </c>
      <c r="H283" t="s">
        <v>288</v>
      </c>
      <c r="I283">
        <v>60642</v>
      </c>
      <c r="J283">
        <v>7732784212</v>
      </c>
      <c r="K283" t="s">
        <v>146</v>
      </c>
      <c r="L283">
        <v>7</v>
      </c>
      <c r="M283">
        <v>26</v>
      </c>
      <c r="N283">
        <v>17</v>
      </c>
      <c r="O283">
        <v>50</v>
      </c>
      <c r="P283" t="s">
        <v>290</v>
      </c>
      <c r="Q283" t="s">
        <v>290</v>
      </c>
      <c r="R283" t="s">
        <v>290</v>
      </c>
      <c r="S283" t="s">
        <v>290</v>
      </c>
      <c r="T283" t="s">
        <v>290</v>
      </c>
      <c r="U283" t="s">
        <v>290</v>
      </c>
      <c r="V283" t="s">
        <v>290</v>
      </c>
      <c r="W283" t="s">
        <v>290</v>
      </c>
      <c r="X283" t="s">
        <v>290</v>
      </c>
      <c r="Y283" t="s">
        <v>290</v>
      </c>
      <c r="Z283">
        <v>79</v>
      </c>
      <c r="AA283">
        <v>80</v>
      </c>
      <c r="AB283">
        <v>87</v>
      </c>
      <c r="AC283">
        <v>84</v>
      </c>
      <c r="AD283" t="s">
        <v>290</v>
      </c>
      <c r="AE283" t="s">
        <v>290</v>
      </c>
      <c r="AF283" t="s">
        <v>290</v>
      </c>
      <c r="AG283" t="s">
        <v>290</v>
      </c>
      <c r="AH283" t="s">
        <v>290</v>
      </c>
      <c r="AI283" t="s">
        <v>290</v>
      </c>
      <c r="AJ283">
        <v>172</v>
      </c>
      <c r="AK283" t="s">
        <v>290</v>
      </c>
      <c r="AL283">
        <v>21</v>
      </c>
      <c r="AM283">
        <v>110</v>
      </c>
      <c r="AN283" t="s">
        <v>290</v>
      </c>
      <c r="AO283">
        <v>18</v>
      </c>
      <c r="AP283">
        <v>9</v>
      </c>
      <c r="AQ283">
        <v>166</v>
      </c>
      <c r="AR283">
        <v>164</v>
      </c>
      <c r="AS283">
        <v>38</v>
      </c>
      <c r="AT283">
        <v>31</v>
      </c>
      <c r="AU283">
        <v>330</v>
      </c>
      <c r="AV283">
        <v>330</v>
      </c>
      <c r="AW283">
        <v>41.903534000000001</v>
      </c>
      <c r="AX283">
        <v>-87.663959000000006</v>
      </c>
      <c r="AY283">
        <v>0.9</v>
      </c>
      <c r="AZ283" t="s">
        <v>16360</v>
      </c>
      <c r="BA283">
        <v>1443</v>
      </c>
      <c r="BB283" t="s">
        <v>17075</v>
      </c>
      <c r="BE283" t="s">
        <v>1122</v>
      </c>
      <c r="BF283" t="s">
        <v>288</v>
      </c>
      <c r="BG283" t="s">
        <v>16493</v>
      </c>
      <c r="BH283">
        <v>60642</v>
      </c>
      <c r="BI283" t="s">
        <v>16346</v>
      </c>
      <c r="BJ283" t="s">
        <v>16363</v>
      </c>
    </row>
    <row r="284" spans="1:62">
      <c r="A284" t="s">
        <v>1750</v>
      </c>
      <c r="B284" t="s">
        <v>1751</v>
      </c>
      <c r="D284" t="s">
        <v>787</v>
      </c>
      <c r="E284" t="s">
        <v>1752</v>
      </c>
      <c r="F284" t="s">
        <v>1753</v>
      </c>
      <c r="G284" t="s">
        <v>1122</v>
      </c>
      <c r="H284" t="s">
        <v>288</v>
      </c>
      <c r="I284">
        <v>60622</v>
      </c>
      <c r="J284">
        <v>7732761261</v>
      </c>
      <c r="K284" t="s">
        <v>146</v>
      </c>
      <c r="L284">
        <v>8</v>
      </c>
      <c r="M284">
        <v>19</v>
      </c>
      <c r="N284">
        <v>9</v>
      </c>
      <c r="O284">
        <v>36</v>
      </c>
      <c r="P284" t="s">
        <v>290</v>
      </c>
      <c r="Q284" t="s">
        <v>290</v>
      </c>
      <c r="R284" t="s">
        <v>290</v>
      </c>
      <c r="S284" t="s">
        <v>290</v>
      </c>
      <c r="T284" t="s">
        <v>290</v>
      </c>
      <c r="U284" t="s">
        <v>290</v>
      </c>
      <c r="V284" t="s">
        <v>290</v>
      </c>
      <c r="W284" t="s">
        <v>290</v>
      </c>
      <c r="X284" t="s">
        <v>290</v>
      </c>
      <c r="Y284" t="s">
        <v>290</v>
      </c>
      <c r="Z284">
        <v>26</v>
      </c>
      <c r="AA284">
        <v>32</v>
      </c>
      <c r="AB284">
        <v>42</v>
      </c>
      <c r="AC284">
        <v>37</v>
      </c>
      <c r="AD284" t="s">
        <v>290</v>
      </c>
      <c r="AE284" t="s">
        <v>290</v>
      </c>
      <c r="AF284" t="s">
        <v>290</v>
      </c>
      <c r="AG284" t="s">
        <v>290</v>
      </c>
      <c r="AH284" t="s">
        <v>290</v>
      </c>
      <c r="AI284" t="s">
        <v>290</v>
      </c>
      <c r="AJ284">
        <v>68</v>
      </c>
      <c r="AK284">
        <v>1</v>
      </c>
      <c r="AL284">
        <v>2</v>
      </c>
      <c r="AM284">
        <v>52</v>
      </c>
      <c r="AN284" t="s">
        <v>290</v>
      </c>
      <c r="AO284">
        <v>5</v>
      </c>
      <c r="AP284">
        <v>9</v>
      </c>
      <c r="AQ284">
        <v>137</v>
      </c>
      <c r="AR284">
        <v>0</v>
      </c>
      <c r="AS284">
        <v>39</v>
      </c>
      <c r="AT284">
        <v>0</v>
      </c>
      <c r="AU284">
        <v>116</v>
      </c>
      <c r="AV284">
        <v>137</v>
      </c>
      <c r="AW284">
        <v>41.909256999999997</v>
      </c>
      <c r="AX284">
        <v>-87.684151999999997</v>
      </c>
      <c r="AY284">
        <v>1</v>
      </c>
      <c r="AZ284" t="s">
        <v>16343</v>
      </c>
      <c r="BA284">
        <v>1501</v>
      </c>
      <c r="BB284" t="s">
        <v>17077</v>
      </c>
      <c r="BE284" t="s">
        <v>1122</v>
      </c>
      <c r="BF284" t="s">
        <v>288</v>
      </c>
      <c r="BG284" t="s">
        <v>16493</v>
      </c>
      <c r="BH284">
        <v>60622</v>
      </c>
      <c r="BI284" t="s">
        <v>16346</v>
      </c>
      <c r="BJ284" t="s">
        <v>16863</v>
      </c>
    </row>
    <row r="285" spans="1:62">
      <c r="A285" t="s">
        <v>1755</v>
      </c>
      <c r="B285" t="s">
        <v>1756</v>
      </c>
      <c r="C285" t="s">
        <v>314</v>
      </c>
      <c r="D285" t="s">
        <v>922</v>
      </c>
      <c r="E285" t="s">
        <v>17078</v>
      </c>
      <c r="F285" t="s">
        <v>1759</v>
      </c>
      <c r="G285" t="s">
        <v>1122</v>
      </c>
      <c r="H285" t="s">
        <v>288</v>
      </c>
      <c r="I285">
        <v>60637</v>
      </c>
      <c r="J285">
        <v>7737029450</v>
      </c>
      <c r="K285" t="s">
        <v>146</v>
      </c>
      <c r="L285">
        <v>22</v>
      </c>
      <c r="M285">
        <v>245</v>
      </c>
      <c r="N285">
        <v>164</v>
      </c>
      <c r="O285">
        <v>431</v>
      </c>
      <c r="P285">
        <v>209</v>
      </c>
      <c r="Q285">
        <v>129</v>
      </c>
      <c r="R285">
        <v>135</v>
      </c>
      <c r="S285">
        <v>130</v>
      </c>
      <c r="T285">
        <v>140</v>
      </c>
      <c r="U285">
        <v>133</v>
      </c>
      <c r="V285">
        <v>137</v>
      </c>
      <c r="W285">
        <v>156</v>
      </c>
      <c r="X285">
        <v>157</v>
      </c>
      <c r="Y285">
        <v>151</v>
      </c>
      <c r="Z285">
        <v>159</v>
      </c>
      <c r="AA285">
        <v>158</v>
      </c>
      <c r="AB285">
        <v>159</v>
      </c>
      <c r="AC285">
        <v>154</v>
      </c>
      <c r="AD285" t="s">
        <v>290</v>
      </c>
      <c r="AE285" t="s">
        <v>290</v>
      </c>
      <c r="AF285" t="s">
        <v>290</v>
      </c>
      <c r="AG285" t="s">
        <v>290</v>
      </c>
      <c r="AH285" t="s">
        <v>290</v>
      </c>
      <c r="AI285" t="s">
        <v>290</v>
      </c>
      <c r="AJ285">
        <v>145</v>
      </c>
      <c r="AK285">
        <v>2</v>
      </c>
      <c r="AL285">
        <v>404</v>
      </c>
      <c r="AM285">
        <v>174</v>
      </c>
      <c r="AN285">
        <v>3</v>
      </c>
      <c r="AO285">
        <v>904</v>
      </c>
      <c r="AP285">
        <v>475</v>
      </c>
      <c r="AQ285">
        <v>1084</v>
      </c>
      <c r="AR285">
        <v>1023</v>
      </c>
      <c r="AS285">
        <v>78</v>
      </c>
      <c r="AT285">
        <v>74</v>
      </c>
      <c r="AU285">
        <v>32</v>
      </c>
      <c r="AV285">
        <v>2107</v>
      </c>
      <c r="AW285">
        <v>41.787989000000003</v>
      </c>
      <c r="AX285">
        <v>-87.592867999999996</v>
      </c>
      <c r="AY285">
        <v>1</v>
      </c>
      <c r="AZ285" t="s">
        <v>16360</v>
      </c>
      <c r="BA285">
        <v>1362</v>
      </c>
      <c r="BB285" t="s">
        <v>17080</v>
      </c>
      <c r="BE285" t="s">
        <v>1122</v>
      </c>
      <c r="BF285" t="s">
        <v>288</v>
      </c>
      <c r="BG285" t="s">
        <v>16493</v>
      </c>
      <c r="BH285">
        <v>60637</v>
      </c>
      <c r="BI285" t="s">
        <v>16346</v>
      </c>
      <c r="BJ285" t="s">
        <v>16363</v>
      </c>
    </row>
    <row r="286" spans="1:62">
      <c r="A286" t="s">
        <v>1761</v>
      </c>
      <c r="B286" t="s">
        <v>1762</v>
      </c>
      <c r="D286" t="s">
        <v>1038</v>
      </c>
      <c r="E286" t="s">
        <v>1763</v>
      </c>
      <c r="F286" t="s">
        <v>1764</v>
      </c>
      <c r="G286" t="s">
        <v>1122</v>
      </c>
      <c r="H286" t="s">
        <v>288</v>
      </c>
      <c r="I286">
        <v>60610</v>
      </c>
      <c r="J286">
        <v>3129440304</v>
      </c>
      <c r="K286" t="s">
        <v>146</v>
      </c>
      <c r="L286">
        <v>4</v>
      </c>
      <c r="M286">
        <v>41</v>
      </c>
      <c r="N286">
        <v>18</v>
      </c>
      <c r="O286">
        <v>63</v>
      </c>
      <c r="P286">
        <v>49</v>
      </c>
      <c r="Q286">
        <v>33</v>
      </c>
      <c r="R286">
        <v>41</v>
      </c>
      <c r="S286">
        <v>36</v>
      </c>
      <c r="T286">
        <v>45</v>
      </c>
      <c r="U286">
        <v>42</v>
      </c>
      <c r="V286">
        <v>30</v>
      </c>
      <c r="W286">
        <v>48</v>
      </c>
      <c r="X286">
        <v>38</v>
      </c>
      <c r="Y286">
        <v>42</v>
      </c>
      <c r="Z286" t="s">
        <v>290</v>
      </c>
      <c r="AA286" t="s">
        <v>290</v>
      </c>
      <c r="AB286" t="s">
        <v>290</v>
      </c>
      <c r="AC286" t="s">
        <v>290</v>
      </c>
      <c r="AD286" t="s">
        <v>290</v>
      </c>
      <c r="AE286" t="s">
        <v>290</v>
      </c>
      <c r="AF286" t="s">
        <v>290</v>
      </c>
      <c r="AG286" t="s">
        <v>290</v>
      </c>
      <c r="AH286" t="s">
        <v>290</v>
      </c>
      <c r="AI286" t="s">
        <v>290</v>
      </c>
      <c r="AJ286">
        <v>1</v>
      </c>
      <c r="AK286" t="s">
        <v>290</v>
      </c>
      <c r="AL286">
        <v>9</v>
      </c>
      <c r="AM286">
        <v>1</v>
      </c>
      <c r="AN286" t="s">
        <v>290</v>
      </c>
      <c r="AO286">
        <v>354</v>
      </c>
      <c r="AP286">
        <v>39</v>
      </c>
      <c r="AQ286">
        <v>204</v>
      </c>
      <c r="AR286">
        <v>200</v>
      </c>
      <c r="AS286">
        <v>0</v>
      </c>
      <c r="AT286">
        <v>0</v>
      </c>
      <c r="AU286">
        <v>20</v>
      </c>
      <c r="AV286">
        <v>404</v>
      </c>
      <c r="AW286">
        <v>41.908532000000001</v>
      </c>
      <c r="AX286">
        <v>-87.635930000000002</v>
      </c>
      <c r="AY286">
        <v>1</v>
      </c>
      <c r="AZ286" t="s">
        <v>16343</v>
      </c>
      <c r="BA286">
        <v>1431</v>
      </c>
      <c r="BB286" t="s">
        <v>17082</v>
      </c>
      <c r="BE286" t="s">
        <v>1122</v>
      </c>
      <c r="BF286" t="s">
        <v>288</v>
      </c>
      <c r="BG286" t="s">
        <v>16493</v>
      </c>
      <c r="BH286">
        <v>60610</v>
      </c>
      <c r="BI286" t="s">
        <v>16346</v>
      </c>
      <c r="BJ286" t="s">
        <v>146</v>
      </c>
    </row>
    <row r="287" spans="1:62">
      <c r="A287" t="s">
        <v>1765</v>
      </c>
      <c r="B287" t="s">
        <v>1766</v>
      </c>
      <c r="D287" t="s">
        <v>1767</v>
      </c>
      <c r="E287" t="s">
        <v>1768</v>
      </c>
      <c r="F287" t="s">
        <v>1769</v>
      </c>
      <c r="G287" t="s">
        <v>1122</v>
      </c>
      <c r="H287" t="s">
        <v>288</v>
      </c>
      <c r="I287">
        <v>60605</v>
      </c>
      <c r="J287">
        <v>3128040702</v>
      </c>
      <c r="K287" t="s">
        <v>146</v>
      </c>
      <c r="L287">
        <v>4</v>
      </c>
      <c r="M287">
        <v>17</v>
      </c>
      <c r="N287">
        <v>0</v>
      </c>
      <c r="O287">
        <v>21</v>
      </c>
      <c r="P287">
        <v>56</v>
      </c>
      <c r="Q287">
        <v>18</v>
      </c>
      <c r="R287">
        <v>12</v>
      </c>
      <c r="S287" t="s">
        <v>290</v>
      </c>
      <c r="T287" t="s">
        <v>290</v>
      </c>
      <c r="U287" t="s">
        <v>290</v>
      </c>
      <c r="V287" t="s">
        <v>290</v>
      </c>
      <c r="W287" t="s">
        <v>290</v>
      </c>
      <c r="X287" t="s">
        <v>290</v>
      </c>
      <c r="Y287" t="s">
        <v>290</v>
      </c>
      <c r="Z287" t="s">
        <v>290</v>
      </c>
      <c r="AA287" t="s">
        <v>290</v>
      </c>
      <c r="AB287" t="s">
        <v>290</v>
      </c>
      <c r="AC287" t="s">
        <v>290</v>
      </c>
      <c r="AD287" t="s">
        <v>290</v>
      </c>
      <c r="AE287" t="s">
        <v>290</v>
      </c>
      <c r="AF287" t="s">
        <v>290</v>
      </c>
      <c r="AG287" t="s">
        <v>290</v>
      </c>
      <c r="AH287" t="s">
        <v>290</v>
      </c>
      <c r="AI287" t="s">
        <v>290</v>
      </c>
      <c r="AJ287">
        <v>13</v>
      </c>
      <c r="AK287" t="s">
        <v>290</v>
      </c>
      <c r="AL287">
        <v>25</v>
      </c>
      <c r="AM287">
        <v>10</v>
      </c>
      <c r="AN287" t="s">
        <v>290</v>
      </c>
      <c r="AO287">
        <v>21</v>
      </c>
      <c r="AP287">
        <v>17</v>
      </c>
      <c r="AQ287">
        <v>44</v>
      </c>
      <c r="AR287">
        <v>42</v>
      </c>
      <c r="AS287">
        <v>0</v>
      </c>
      <c r="AT287">
        <v>0</v>
      </c>
      <c r="AU287">
        <v>5</v>
      </c>
      <c r="AV287">
        <v>86</v>
      </c>
      <c r="AW287">
        <v>41.872416999999999</v>
      </c>
      <c r="AX287">
        <v>-87.630173999999997</v>
      </c>
      <c r="AY287">
        <v>1</v>
      </c>
      <c r="AZ287" t="s">
        <v>16360</v>
      </c>
      <c r="BA287">
        <v>47</v>
      </c>
      <c r="BB287" t="s">
        <v>17084</v>
      </c>
      <c r="BC287" t="s">
        <v>16790</v>
      </c>
      <c r="BD287" t="s">
        <v>17085</v>
      </c>
      <c r="BE287" t="s">
        <v>1122</v>
      </c>
      <c r="BF287" t="s">
        <v>288</v>
      </c>
      <c r="BG287" t="s">
        <v>16493</v>
      </c>
      <c r="BH287">
        <v>60605</v>
      </c>
      <c r="BI287" t="s">
        <v>16346</v>
      </c>
      <c r="BJ287" t="s">
        <v>16363</v>
      </c>
    </row>
    <row r="288" spans="1:62">
      <c r="A288" t="s">
        <v>1771</v>
      </c>
      <c r="B288" t="s">
        <v>1772</v>
      </c>
      <c r="D288" t="s">
        <v>419</v>
      </c>
      <c r="E288" t="s">
        <v>1773</v>
      </c>
      <c r="F288" t="s">
        <v>1774</v>
      </c>
      <c r="G288" t="s">
        <v>1122</v>
      </c>
      <c r="H288" t="s">
        <v>288</v>
      </c>
      <c r="I288">
        <v>60655</v>
      </c>
      <c r="J288">
        <v>7738815300</v>
      </c>
      <c r="K288" t="s">
        <v>146</v>
      </c>
      <c r="L288">
        <v>10</v>
      </c>
      <c r="M288">
        <v>112</v>
      </c>
      <c r="N288">
        <v>51</v>
      </c>
      <c r="O288">
        <v>173</v>
      </c>
      <c r="P288" t="s">
        <v>290</v>
      </c>
      <c r="Q288" t="s">
        <v>290</v>
      </c>
      <c r="R288" t="s">
        <v>290</v>
      </c>
      <c r="S288" t="s">
        <v>290</v>
      </c>
      <c r="T288" t="s">
        <v>290</v>
      </c>
      <c r="U288" t="s">
        <v>290</v>
      </c>
      <c r="V288" t="s">
        <v>290</v>
      </c>
      <c r="W288" t="s">
        <v>290</v>
      </c>
      <c r="X288" t="s">
        <v>290</v>
      </c>
      <c r="Y288" t="s">
        <v>290</v>
      </c>
      <c r="Z288">
        <v>403</v>
      </c>
      <c r="AA288">
        <v>400</v>
      </c>
      <c r="AB288">
        <v>404</v>
      </c>
      <c r="AC288">
        <v>398</v>
      </c>
      <c r="AD288" t="s">
        <v>290</v>
      </c>
      <c r="AE288" t="s">
        <v>290</v>
      </c>
      <c r="AF288" t="s">
        <v>290</v>
      </c>
      <c r="AG288" t="s">
        <v>290</v>
      </c>
      <c r="AH288" t="s">
        <v>290</v>
      </c>
      <c r="AI288" t="s">
        <v>290</v>
      </c>
      <c r="AJ288">
        <v>254</v>
      </c>
      <c r="AK288">
        <v>3</v>
      </c>
      <c r="AL288">
        <v>20</v>
      </c>
      <c r="AM288">
        <v>175</v>
      </c>
      <c r="AN288">
        <v>1</v>
      </c>
      <c r="AO288">
        <v>896</v>
      </c>
      <c r="AP288">
        <v>256</v>
      </c>
      <c r="AQ288">
        <v>831</v>
      </c>
      <c r="AR288">
        <v>774</v>
      </c>
      <c r="AS288">
        <v>218</v>
      </c>
      <c r="AT288">
        <v>179</v>
      </c>
      <c r="AU288">
        <v>0</v>
      </c>
      <c r="AV288">
        <v>1605</v>
      </c>
      <c r="AW288">
        <v>41.685800999999998</v>
      </c>
      <c r="AX288">
        <v>-87.722835000000003</v>
      </c>
      <c r="AY288">
        <v>1</v>
      </c>
      <c r="AZ288" t="s">
        <v>16343</v>
      </c>
      <c r="BA288">
        <v>4200</v>
      </c>
      <c r="BB288" t="s">
        <v>17087</v>
      </c>
      <c r="BE288" t="s">
        <v>1122</v>
      </c>
      <c r="BF288" t="s">
        <v>288</v>
      </c>
      <c r="BG288" t="s">
        <v>16493</v>
      </c>
      <c r="BH288">
        <v>60655</v>
      </c>
      <c r="BI288" t="s">
        <v>16346</v>
      </c>
      <c r="BJ288" t="s">
        <v>16863</v>
      </c>
    </row>
    <row r="289" spans="1:62">
      <c r="A289" t="s">
        <v>1775</v>
      </c>
      <c r="B289" t="s">
        <v>8866</v>
      </c>
      <c r="C289" t="s">
        <v>353</v>
      </c>
      <c r="D289" t="s">
        <v>1777</v>
      </c>
      <c r="E289" t="s">
        <v>17088</v>
      </c>
      <c r="F289" t="s">
        <v>1779</v>
      </c>
      <c r="G289" t="s">
        <v>1122</v>
      </c>
      <c r="H289" t="s">
        <v>288</v>
      </c>
      <c r="I289">
        <v>60655</v>
      </c>
      <c r="J289">
        <v>7738816500</v>
      </c>
      <c r="K289" t="s">
        <v>146</v>
      </c>
      <c r="L289">
        <v>10</v>
      </c>
      <c r="M289">
        <v>70</v>
      </c>
      <c r="N289">
        <v>31</v>
      </c>
      <c r="O289">
        <v>111</v>
      </c>
      <c r="P289" t="s">
        <v>290</v>
      </c>
      <c r="Q289" t="s">
        <v>290</v>
      </c>
      <c r="R289" t="s">
        <v>290</v>
      </c>
      <c r="S289" t="s">
        <v>290</v>
      </c>
      <c r="T289" t="s">
        <v>290</v>
      </c>
      <c r="U289" t="s">
        <v>290</v>
      </c>
      <c r="V289" t="s">
        <v>290</v>
      </c>
      <c r="W289" t="s">
        <v>290</v>
      </c>
      <c r="X289" t="s">
        <v>290</v>
      </c>
      <c r="Y289" t="s">
        <v>290</v>
      </c>
      <c r="Z289">
        <v>231</v>
      </c>
      <c r="AA289">
        <v>213</v>
      </c>
      <c r="AB289">
        <v>215</v>
      </c>
      <c r="AC289">
        <v>213</v>
      </c>
      <c r="AD289" t="s">
        <v>290</v>
      </c>
      <c r="AE289" t="s">
        <v>290</v>
      </c>
      <c r="AF289" t="s">
        <v>290</v>
      </c>
      <c r="AG289" t="s">
        <v>290</v>
      </c>
      <c r="AH289" t="s">
        <v>290</v>
      </c>
      <c r="AI289" t="s">
        <v>290</v>
      </c>
      <c r="AJ289">
        <v>147</v>
      </c>
      <c r="AK289">
        <v>1</v>
      </c>
      <c r="AL289">
        <v>10</v>
      </c>
      <c r="AM289">
        <v>102</v>
      </c>
      <c r="AN289">
        <v>3</v>
      </c>
      <c r="AO289">
        <v>577</v>
      </c>
      <c r="AP289">
        <v>32</v>
      </c>
      <c r="AQ289">
        <v>872</v>
      </c>
      <c r="AR289">
        <v>0</v>
      </c>
      <c r="AS289">
        <v>209</v>
      </c>
      <c r="AT289">
        <v>0</v>
      </c>
      <c r="AU289">
        <v>37</v>
      </c>
      <c r="AV289">
        <v>872</v>
      </c>
      <c r="AW289">
        <v>41.711978999999999</v>
      </c>
      <c r="AX289">
        <v>-87.716098000000002</v>
      </c>
      <c r="AY289">
        <v>1</v>
      </c>
      <c r="AZ289" t="s">
        <v>16343</v>
      </c>
      <c r="BA289">
        <v>3737</v>
      </c>
      <c r="BB289" t="s">
        <v>17090</v>
      </c>
      <c r="BE289" t="s">
        <v>1122</v>
      </c>
      <c r="BF289" t="s">
        <v>288</v>
      </c>
      <c r="BG289" t="s">
        <v>16493</v>
      </c>
      <c r="BH289">
        <v>60655</v>
      </c>
      <c r="BI289" t="s">
        <v>16346</v>
      </c>
      <c r="BJ289" t="s">
        <v>146</v>
      </c>
    </row>
    <row r="290" spans="1:62">
      <c r="A290" t="s">
        <v>1780</v>
      </c>
      <c r="B290" t="s">
        <v>1781</v>
      </c>
      <c r="D290" t="s">
        <v>1782</v>
      </c>
      <c r="E290" t="s">
        <v>1783</v>
      </c>
      <c r="F290" t="s">
        <v>1784</v>
      </c>
      <c r="G290" t="s">
        <v>1122</v>
      </c>
      <c r="H290" t="s">
        <v>288</v>
      </c>
      <c r="I290">
        <v>60643</v>
      </c>
      <c r="J290">
        <v>7738816700</v>
      </c>
      <c r="K290" t="s">
        <v>146</v>
      </c>
      <c r="L290">
        <v>12</v>
      </c>
      <c r="M290">
        <v>57</v>
      </c>
      <c r="N290">
        <v>13</v>
      </c>
      <c r="O290">
        <v>82</v>
      </c>
      <c r="P290">
        <v>25</v>
      </c>
      <c r="Q290">
        <v>26</v>
      </c>
      <c r="R290">
        <v>22</v>
      </c>
      <c r="S290">
        <v>31</v>
      </c>
      <c r="T290">
        <v>30</v>
      </c>
      <c r="U290">
        <v>26</v>
      </c>
      <c r="V290">
        <v>24</v>
      </c>
      <c r="W290">
        <v>37</v>
      </c>
      <c r="X290">
        <v>38</v>
      </c>
      <c r="Y290">
        <v>25</v>
      </c>
      <c r="Z290">
        <v>30</v>
      </c>
      <c r="AA290">
        <v>33</v>
      </c>
      <c r="AB290">
        <v>32</v>
      </c>
      <c r="AC290">
        <v>38</v>
      </c>
      <c r="AD290" t="s">
        <v>290</v>
      </c>
      <c r="AE290" t="s">
        <v>290</v>
      </c>
      <c r="AF290" t="s">
        <v>290</v>
      </c>
      <c r="AG290" t="s">
        <v>290</v>
      </c>
      <c r="AH290" t="s">
        <v>290</v>
      </c>
      <c r="AI290" t="s">
        <v>290</v>
      </c>
      <c r="AJ290">
        <v>25</v>
      </c>
      <c r="AK290" t="s">
        <v>290</v>
      </c>
      <c r="AL290">
        <v>35</v>
      </c>
      <c r="AM290">
        <v>259</v>
      </c>
      <c r="AN290" t="s">
        <v>290</v>
      </c>
      <c r="AO290">
        <v>60</v>
      </c>
      <c r="AP290">
        <v>38</v>
      </c>
      <c r="AQ290">
        <v>228</v>
      </c>
      <c r="AR290">
        <v>189</v>
      </c>
      <c r="AS290">
        <v>20</v>
      </c>
      <c r="AT290">
        <v>17</v>
      </c>
      <c r="AU290">
        <v>38</v>
      </c>
      <c r="AV290">
        <v>417</v>
      </c>
      <c r="AW290">
        <v>41.691521000000002</v>
      </c>
      <c r="AX290">
        <v>-87.675640000000001</v>
      </c>
      <c r="AY290">
        <v>1</v>
      </c>
      <c r="AZ290" t="s">
        <v>16343</v>
      </c>
      <c r="BA290">
        <v>2153</v>
      </c>
      <c r="BB290" t="s">
        <v>17092</v>
      </c>
      <c r="BE290" t="s">
        <v>1122</v>
      </c>
      <c r="BF290" t="s">
        <v>288</v>
      </c>
      <c r="BG290" t="s">
        <v>16493</v>
      </c>
      <c r="BH290">
        <v>60643</v>
      </c>
      <c r="BI290" t="s">
        <v>16346</v>
      </c>
      <c r="BJ290" t="s">
        <v>146</v>
      </c>
    </row>
    <row r="291" spans="1:62">
      <c r="A291" t="s">
        <v>1786</v>
      </c>
      <c r="B291" t="s">
        <v>1762</v>
      </c>
      <c r="C291" t="s">
        <v>1570</v>
      </c>
      <c r="D291" t="s">
        <v>2318</v>
      </c>
      <c r="E291" t="s">
        <v>2319</v>
      </c>
      <c r="F291" t="s">
        <v>1789</v>
      </c>
      <c r="G291" t="s">
        <v>1122</v>
      </c>
      <c r="H291" t="s">
        <v>288</v>
      </c>
      <c r="I291">
        <v>60617</v>
      </c>
      <c r="J291">
        <v>7733754674</v>
      </c>
      <c r="K291" t="s">
        <v>146</v>
      </c>
      <c r="L291">
        <v>2</v>
      </c>
      <c r="M291">
        <v>13</v>
      </c>
      <c r="N291">
        <v>4</v>
      </c>
      <c r="O291">
        <v>19</v>
      </c>
      <c r="P291">
        <v>11</v>
      </c>
      <c r="Q291">
        <v>16</v>
      </c>
      <c r="R291">
        <v>17</v>
      </c>
      <c r="S291">
        <v>21</v>
      </c>
      <c r="T291">
        <v>19</v>
      </c>
      <c r="U291">
        <v>23</v>
      </c>
      <c r="V291">
        <v>20</v>
      </c>
      <c r="W291">
        <v>22</v>
      </c>
      <c r="X291">
        <v>20</v>
      </c>
      <c r="Y291">
        <v>21</v>
      </c>
      <c r="Z291" t="s">
        <v>290</v>
      </c>
      <c r="AA291" t="s">
        <v>290</v>
      </c>
      <c r="AB291" t="s">
        <v>290</v>
      </c>
      <c r="AC291" t="s">
        <v>290</v>
      </c>
      <c r="AD291" t="s">
        <v>290</v>
      </c>
      <c r="AE291" t="s">
        <v>290</v>
      </c>
      <c r="AF291" t="s">
        <v>290</v>
      </c>
      <c r="AG291" t="s">
        <v>290</v>
      </c>
      <c r="AH291" t="s">
        <v>290</v>
      </c>
      <c r="AI291" t="s">
        <v>290</v>
      </c>
      <c r="AJ291">
        <v>129</v>
      </c>
      <c r="AK291" t="s">
        <v>290</v>
      </c>
      <c r="AL291" t="s">
        <v>290</v>
      </c>
      <c r="AM291">
        <v>57</v>
      </c>
      <c r="AN291" t="s">
        <v>290</v>
      </c>
      <c r="AO291">
        <v>4</v>
      </c>
      <c r="AP291" t="s">
        <v>290</v>
      </c>
      <c r="AQ291">
        <v>93</v>
      </c>
      <c r="AR291">
        <v>97</v>
      </c>
      <c r="AS291">
        <v>0</v>
      </c>
      <c r="AT291">
        <v>0</v>
      </c>
      <c r="AU291">
        <v>95</v>
      </c>
      <c r="AV291">
        <v>190</v>
      </c>
      <c r="AW291">
        <v>41.735937999999997</v>
      </c>
      <c r="AX291">
        <v>-87.552097000000003</v>
      </c>
      <c r="AY291">
        <v>1</v>
      </c>
      <c r="AZ291" t="s">
        <v>16343</v>
      </c>
      <c r="BA291">
        <v>8739</v>
      </c>
      <c r="BB291" t="s">
        <v>17094</v>
      </c>
      <c r="BE291" t="s">
        <v>1122</v>
      </c>
      <c r="BF291" t="s">
        <v>288</v>
      </c>
      <c r="BG291" t="s">
        <v>16493</v>
      </c>
      <c r="BH291">
        <v>60617</v>
      </c>
      <c r="BI291" t="s">
        <v>16346</v>
      </c>
      <c r="BJ291" t="s">
        <v>16863</v>
      </c>
    </row>
    <row r="292" spans="1:62">
      <c r="A292" t="s">
        <v>1791</v>
      </c>
      <c r="B292" t="s">
        <v>1792</v>
      </c>
      <c r="D292" t="s">
        <v>18567</v>
      </c>
      <c r="E292" t="s">
        <v>18568</v>
      </c>
      <c r="F292" t="s">
        <v>1795</v>
      </c>
      <c r="G292" t="s">
        <v>1122</v>
      </c>
      <c r="H292" t="s">
        <v>288</v>
      </c>
      <c r="I292">
        <v>60637</v>
      </c>
      <c r="J292">
        <v>7733241020</v>
      </c>
      <c r="K292" t="s">
        <v>146</v>
      </c>
      <c r="L292">
        <v>5.4</v>
      </c>
      <c r="M292">
        <v>39.200000000000003</v>
      </c>
      <c r="N292">
        <v>27.2</v>
      </c>
      <c r="O292">
        <v>71.8</v>
      </c>
      <c r="P292" t="s">
        <v>290</v>
      </c>
      <c r="Q292" t="s">
        <v>290</v>
      </c>
      <c r="R292" t="s">
        <v>290</v>
      </c>
      <c r="S292" t="s">
        <v>290</v>
      </c>
      <c r="T292" t="s">
        <v>290</v>
      </c>
      <c r="U292" t="s">
        <v>290</v>
      </c>
      <c r="V292" t="s">
        <v>290</v>
      </c>
      <c r="W292" t="s">
        <v>290</v>
      </c>
      <c r="X292" t="s">
        <v>290</v>
      </c>
      <c r="Y292" t="s">
        <v>290</v>
      </c>
      <c r="Z292">
        <v>159</v>
      </c>
      <c r="AA292">
        <v>150</v>
      </c>
      <c r="AB292">
        <v>139</v>
      </c>
      <c r="AC292">
        <v>156</v>
      </c>
      <c r="AD292" t="s">
        <v>290</v>
      </c>
      <c r="AE292" t="s">
        <v>290</v>
      </c>
      <c r="AF292" t="s">
        <v>290</v>
      </c>
      <c r="AG292" t="s">
        <v>290</v>
      </c>
      <c r="AH292" t="s">
        <v>290</v>
      </c>
      <c r="AI292" t="s">
        <v>290</v>
      </c>
      <c r="AJ292">
        <v>133</v>
      </c>
      <c r="AK292" t="s">
        <v>290</v>
      </c>
      <c r="AL292">
        <v>3</v>
      </c>
      <c r="AM292">
        <v>171</v>
      </c>
      <c r="AN292">
        <v>1</v>
      </c>
      <c r="AO292">
        <v>267</v>
      </c>
      <c r="AP292">
        <v>29</v>
      </c>
      <c r="AQ292">
        <v>0</v>
      </c>
      <c r="AR292">
        <v>604</v>
      </c>
      <c r="AS292">
        <v>0</v>
      </c>
      <c r="AT292">
        <v>120</v>
      </c>
      <c r="AU292">
        <v>100</v>
      </c>
      <c r="AV292">
        <v>604</v>
      </c>
      <c r="AW292">
        <v>41.778455000000001</v>
      </c>
      <c r="AX292">
        <v>-87.590301999999994</v>
      </c>
      <c r="AY292">
        <v>1</v>
      </c>
      <c r="AZ292" t="s">
        <v>16343</v>
      </c>
      <c r="BA292">
        <v>6410</v>
      </c>
      <c r="BB292" t="s">
        <v>17097</v>
      </c>
      <c r="BE292" t="s">
        <v>1122</v>
      </c>
      <c r="BF292" t="s">
        <v>288</v>
      </c>
      <c r="BG292" t="s">
        <v>16493</v>
      </c>
      <c r="BH292">
        <v>60637</v>
      </c>
      <c r="BI292" t="s">
        <v>16346</v>
      </c>
      <c r="BJ292" t="s">
        <v>146</v>
      </c>
    </row>
    <row r="293" spans="1:62">
      <c r="A293" t="s">
        <v>4619</v>
      </c>
      <c r="B293" t="s">
        <v>4620</v>
      </c>
      <c r="D293" t="s">
        <v>861</v>
      </c>
      <c r="E293" t="s">
        <v>4621</v>
      </c>
      <c r="F293" t="s">
        <v>4622</v>
      </c>
      <c r="G293" t="s">
        <v>1122</v>
      </c>
      <c r="H293" t="s">
        <v>288</v>
      </c>
      <c r="I293">
        <v>60660</v>
      </c>
      <c r="J293">
        <v>7734422371</v>
      </c>
      <c r="K293" t="s">
        <v>146</v>
      </c>
      <c r="L293">
        <v>2.5</v>
      </c>
      <c r="M293">
        <v>4.5</v>
      </c>
      <c r="N293">
        <v>0.9</v>
      </c>
      <c r="O293">
        <v>7.8</v>
      </c>
      <c r="P293" t="s">
        <v>290</v>
      </c>
      <c r="Q293">
        <v>5</v>
      </c>
      <c r="R293">
        <v>7</v>
      </c>
      <c r="S293">
        <v>3</v>
      </c>
      <c r="T293">
        <v>7</v>
      </c>
      <c r="U293">
        <v>3</v>
      </c>
      <c r="V293">
        <v>5</v>
      </c>
      <c r="W293">
        <v>6</v>
      </c>
      <c r="X293">
        <v>4</v>
      </c>
      <c r="Y293" t="s">
        <v>290</v>
      </c>
      <c r="Z293" t="s">
        <v>290</v>
      </c>
      <c r="AA293" t="s">
        <v>290</v>
      </c>
      <c r="AB293" t="s">
        <v>290</v>
      </c>
      <c r="AC293" t="s">
        <v>290</v>
      </c>
      <c r="AD293" t="s">
        <v>290</v>
      </c>
      <c r="AE293" t="s">
        <v>290</v>
      </c>
      <c r="AF293" t="s">
        <v>290</v>
      </c>
      <c r="AG293" t="s">
        <v>290</v>
      </c>
      <c r="AH293" t="s">
        <v>290</v>
      </c>
      <c r="AI293" t="s">
        <v>290</v>
      </c>
      <c r="AJ293" t="s">
        <v>290</v>
      </c>
      <c r="AK293" t="s">
        <v>290</v>
      </c>
      <c r="AL293" t="s">
        <v>290</v>
      </c>
      <c r="AM293">
        <v>2</v>
      </c>
      <c r="AN293" t="s">
        <v>290</v>
      </c>
      <c r="AO293">
        <v>34</v>
      </c>
      <c r="AP293">
        <v>4</v>
      </c>
      <c r="AQ293">
        <v>15</v>
      </c>
      <c r="AR293">
        <v>25</v>
      </c>
      <c r="AS293">
        <v>0</v>
      </c>
      <c r="AT293">
        <v>0</v>
      </c>
      <c r="AU293">
        <v>3</v>
      </c>
      <c r="AV293">
        <v>40</v>
      </c>
      <c r="AW293">
        <v>41.989969000000002</v>
      </c>
      <c r="AX293">
        <v>-87.66216</v>
      </c>
      <c r="AY293">
        <v>1</v>
      </c>
      <c r="AZ293" t="s">
        <v>16360</v>
      </c>
      <c r="BA293">
        <v>1246</v>
      </c>
      <c r="BB293" t="s">
        <v>17099</v>
      </c>
      <c r="BE293" t="s">
        <v>1122</v>
      </c>
      <c r="BF293" t="s">
        <v>288</v>
      </c>
      <c r="BG293" t="s">
        <v>16493</v>
      </c>
      <c r="BH293">
        <v>60660</v>
      </c>
      <c r="BI293" t="s">
        <v>16346</v>
      </c>
      <c r="BJ293" t="s">
        <v>16363</v>
      </c>
    </row>
    <row r="294" spans="1:62">
      <c r="A294" t="s">
        <v>4623</v>
      </c>
      <c r="B294" t="s">
        <v>4624</v>
      </c>
      <c r="D294" t="s">
        <v>18569</v>
      </c>
      <c r="E294" t="s">
        <v>18570</v>
      </c>
      <c r="F294" t="s">
        <v>4627</v>
      </c>
      <c r="G294" t="s">
        <v>1122</v>
      </c>
      <c r="H294" t="s">
        <v>288</v>
      </c>
      <c r="I294">
        <v>60643</v>
      </c>
      <c r="J294">
        <v>7732398248</v>
      </c>
      <c r="K294" t="s">
        <v>146</v>
      </c>
      <c r="L294">
        <v>1</v>
      </c>
      <c r="M294">
        <v>5</v>
      </c>
      <c r="N294">
        <v>0</v>
      </c>
      <c r="O294">
        <v>6</v>
      </c>
      <c r="P294">
        <v>24</v>
      </c>
      <c r="Q294">
        <v>4</v>
      </c>
      <c r="R294" t="s">
        <v>290</v>
      </c>
      <c r="S294" t="s">
        <v>290</v>
      </c>
      <c r="T294" t="s">
        <v>290</v>
      </c>
      <c r="U294" t="s">
        <v>290</v>
      </c>
      <c r="V294" t="s">
        <v>290</v>
      </c>
      <c r="W294" t="s">
        <v>290</v>
      </c>
      <c r="X294" t="s">
        <v>290</v>
      </c>
      <c r="Y294" t="s">
        <v>290</v>
      </c>
      <c r="Z294" t="s">
        <v>290</v>
      </c>
      <c r="AA294" t="s">
        <v>290</v>
      </c>
      <c r="AB294" t="s">
        <v>290</v>
      </c>
      <c r="AC294" t="s">
        <v>290</v>
      </c>
      <c r="AD294" t="s">
        <v>290</v>
      </c>
      <c r="AE294" t="s">
        <v>290</v>
      </c>
      <c r="AF294" t="s">
        <v>290</v>
      </c>
      <c r="AG294" t="s">
        <v>290</v>
      </c>
      <c r="AH294" t="s">
        <v>290</v>
      </c>
      <c r="AI294" t="s">
        <v>290</v>
      </c>
      <c r="AJ294">
        <v>1</v>
      </c>
      <c r="AK294" t="s">
        <v>290</v>
      </c>
      <c r="AL294" t="s">
        <v>290</v>
      </c>
      <c r="AM294">
        <v>12</v>
      </c>
      <c r="AN294" t="s">
        <v>290</v>
      </c>
      <c r="AO294">
        <v>14</v>
      </c>
      <c r="AP294">
        <v>1</v>
      </c>
      <c r="AQ294">
        <v>15</v>
      </c>
      <c r="AR294">
        <v>13</v>
      </c>
      <c r="AS294">
        <v>0</v>
      </c>
      <c r="AT294">
        <v>0</v>
      </c>
      <c r="AU294">
        <v>0</v>
      </c>
      <c r="AV294">
        <v>28</v>
      </c>
      <c r="AW294">
        <v>41.713656</v>
      </c>
      <c r="AX294">
        <v>-87.668148000000002</v>
      </c>
      <c r="AY294">
        <v>1</v>
      </c>
      <c r="AZ294" t="s">
        <v>16343</v>
      </c>
      <c r="BA294">
        <v>1819</v>
      </c>
      <c r="BB294" t="s">
        <v>17090</v>
      </c>
      <c r="BE294" t="s">
        <v>1122</v>
      </c>
      <c r="BF294" t="s">
        <v>288</v>
      </c>
      <c r="BG294" t="s">
        <v>16493</v>
      </c>
      <c r="BH294">
        <v>60643</v>
      </c>
      <c r="BI294" t="s">
        <v>16346</v>
      </c>
      <c r="BJ294" t="s">
        <v>16863</v>
      </c>
    </row>
    <row r="295" spans="1:62">
      <c r="A295" t="s">
        <v>1796</v>
      </c>
      <c r="B295" t="s">
        <v>1797</v>
      </c>
      <c r="D295" t="s">
        <v>981</v>
      </c>
      <c r="E295" t="s">
        <v>1798</v>
      </c>
      <c r="F295" t="s">
        <v>1799</v>
      </c>
      <c r="G295" t="s">
        <v>1122</v>
      </c>
      <c r="H295" t="s">
        <v>288</v>
      </c>
      <c r="I295">
        <v>60624</v>
      </c>
      <c r="J295">
        <v>7737224600</v>
      </c>
      <c r="K295" t="s">
        <v>146</v>
      </c>
      <c r="L295">
        <v>3.6</v>
      </c>
      <c r="M295">
        <v>18.899999999999999</v>
      </c>
      <c r="N295">
        <v>10.8</v>
      </c>
      <c r="O295">
        <v>33.299999999999997</v>
      </c>
      <c r="P295">
        <v>8</v>
      </c>
      <c r="Q295">
        <v>14</v>
      </c>
      <c r="R295">
        <v>21</v>
      </c>
      <c r="S295">
        <v>21</v>
      </c>
      <c r="T295">
        <v>16</v>
      </c>
      <c r="U295">
        <v>14</v>
      </c>
      <c r="V295">
        <v>16</v>
      </c>
      <c r="W295">
        <v>16</v>
      </c>
      <c r="X295">
        <v>13</v>
      </c>
      <c r="Y295">
        <v>19</v>
      </c>
      <c r="Z295">
        <v>23</v>
      </c>
      <c r="AA295">
        <v>38</v>
      </c>
      <c r="AB295">
        <v>12</v>
      </c>
      <c r="AC295">
        <v>27</v>
      </c>
      <c r="AD295">
        <v>5</v>
      </c>
      <c r="AE295" t="s">
        <v>290</v>
      </c>
      <c r="AF295" t="s">
        <v>290</v>
      </c>
      <c r="AG295" t="s">
        <v>290</v>
      </c>
      <c r="AH295" t="s">
        <v>290</v>
      </c>
      <c r="AI295" t="s">
        <v>290</v>
      </c>
      <c r="AJ295" t="s">
        <v>290</v>
      </c>
      <c r="AK295" t="s">
        <v>290</v>
      </c>
      <c r="AL295" t="s">
        <v>290</v>
      </c>
      <c r="AM295">
        <v>260</v>
      </c>
      <c r="AN295" t="s">
        <v>290</v>
      </c>
      <c r="AO295">
        <v>1</v>
      </c>
      <c r="AP295">
        <v>2</v>
      </c>
      <c r="AQ295">
        <v>129</v>
      </c>
      <c r="AR295">
        <v>134</v>
      </c>
      <c r="AS295">
        <v>17</v>
      </c>
      <c r="AT295">
        <v>14</v>
      </c>
      <c r="AU295">
        <v>169</v>
      </c>
      <c r="AV295">
        <v>263</v>
      </c>
      <c r="AW295">
        <v>41.878990999999999</v>
      </c>
      <c r="AX295">
        <v>-87.715309000000005</v>
      </c>
      <c r="AY295">
        <v>1</v>
      </c>
      <c r="AZ295" t="s">
        <v>16343</v>
      </c>
      <c r="BA295">
        <v>119</v>
      </c>
      <c r="BB295" t="s">
        <v>17103</v>
      </c>
      <c r="BE295" t="s">
        <v>1122</v>
      </c>
      <c r="BF295" t="s">
        <v>288</v>
      </c>
      <c r="BG295" t="s">
        <v>16493</v>
      </c>
      <c r="BH295">
        <v>60624</v>
      </c>
      <c r="BI295" t="s">
        <v>16346</v>
      </c>
      <c r="BJ295" t="s">
        <v>146</v>
      </c>
    </row>
    <row r="296" spans="1:62">
      <c r="A296" t="s">
        <v>1801</v>
      </c>
      <c r="B296" t="s">
        <v>1802</v>
      </c>
      <c r="C296" t="s">
        <v>418</v>
      </c>
      <c r="D296" t="s">
        <v>2722</v>
      </c>
      <c r="E296" t="s">
        <v>18571</v>
      </c>
      <c r="F296" t="s">
        <v>1804</v>
      </c>
      <c r="G296" t="s">
        <v>1122</v>
      </c>
      <c r="H296" t="s">
        <v>288</v>
      </c>
      <c r="I296">
        <v>60631</v>
      </c>
      <c r="J296">
        <v>7737756616</v>
      </c>
      <c r="K296" t="s">
        <v>146</v>
      </c>
      <c r="L296">
        <v>6</v>
      </c>
      <c r="M296">
        <v>35</v>
      </c>
      <c r="N296">
        <v>19.5</v>
      </c>
      <c r="O296">
        <v>60.5</v>
      </c>
      <c r="P296" t="s">
        <v>290</v>
      </c>
      <c r="Q296" t="s">
        <v>290</v>
      </c>
      <c r="R296" t="s">
        <v>290</v>
      </c>
      <c r="S296" t="s">
        <v>290</v>
      </c>
      <c r="T296" t="s">
        <v>290</v>
      </c>
      <c r="U296" t="s">
        <v>290</v>
      </c>
      <c r="V296" t="s">
        <v>290</v>
      </c>
      <c r="W296" t="s">
        <v>290</v>
      </c>
      <c r="X296" t="s">
        <v>290</v>
      </c>
      <c r="Y296" t="s">
        <v>290</v>
      </c>
      <c r="Z296">
        <v>109</v>
      </c>
      <c r="AA296">
        <v>125</v>
      </c>
      <c r="AB296">
        <v>107</v>
      </c>
      <c r="AC296">
        <v>119</v>
      </c>
      <c r="AD296" t="s">
        <v>290</v>
      </c>
      <c r="AE296" t="s">
        <v>290</v>
      </c>
      <c r="AF296" t="s">
        <v>290</v>
      </c>
      <c r="AG296" t="s">
        <v>290</v>
      </c>
      <c r="AH296" t="s">
        <v>290</v>
      </c>
      <c r="AI296" t="s">
        <v>290</v>
      </c>
      <c r="AJ296">
        <v>59</v>
      </c>
      <c r="AK296">
        <v>4</v>
      </c>
      <c r="AL296">
        <v>11</v>
      </c>
      <c r="AM296">
        <v>2</v>
      </c>
      <c r="AN296" t="s">
        <v>290</v>
      </c>
      <c r="AO296">
        <v>363</v>
      </c>
      <c r="AP296">
        <v>21</v>
      </c>
      <c r="AQ296">
        <v>460</v>
      </c>
      <c r="AR296">
        <v>0</v>
      </c>
      <c r="AS296">
        <v>120</v>
      </c>
      <c r="AT296">
        <v>0</v>
      </c>
      <c r="AU296">
        <v>0</v>
      </c>
      <c r="AV296">
        <v>460</v>
      </c>
      <c r="AW296">
        <v>41.991188000000001</v>
      </c>
      <c r="AX296">
        <v>-87.815646999999998</v>
      </c>
      <c r="AY296">
        <v>1</v>
      </c>
      <c r="AZ296" t="s">
        <v>16343</v>
      </c>
      <c r="BA296">
        <v>7500</v>
      </c>
      <c r="BB296" t="s">
        <v>17108</v>
      </c>
      <c r="BE296" t="s">
        <v>1122</v>
      </c>
      <c r="BF296" t="s">
        <v>288</v>
      </c>
      <c r="BG296" t="s">
        <v>16493</v>
      </c>
      <c r="BH296">
        <v>60631</v>
      </c>
      <c r="BI296" t="s">
        <v>16346</v>
      </c>
      <c r="BJ296" t="s">
        <v>146</v>
      </c>
    </row>
    <row r="297" spans="1:62">
      <c r="A297" t="s">
        <v>1806</v>
      </c>
      <c r="B297" t="s">
        <v>1807</v>
      </c>
      <c r="C297" t="s">
        <v>353</v>
      </c>
      <c r="D297" t="s">
        <v>651</v>
      </c>
      <c r="E297" t="s">
        <v>1808</v>
      </c>
      <c r="F297" t="s">
        <v>1809</v>
      </c>
      <c r="G297" t="s">
        <v>1122</v>
      </c>
      <c r="H297" t="s">
        <v>288</v>
      </c>
      <c r="I297">
        <v>60623</v>
      </c>
      <c r="J297">
        <v>7735220023</v>
      </c>
      <c r="K297" t="s">
        <v>146</v>
      </c>
      <c r="L297">
        <v>5</v>
      </c>
      <c r="M297">
        <v>10</v>
      </c>
      <c r="N297">
        <v>5</v>
      </c>
      <c r="O297">
        <v>20</v>
      </c>
      <c r="P297" t="s">
        <v>290</v>
      </c>
      <c r="Q297" t="s">
        <v>290</v>
      </c>
      <c r="R297" t="s">
        <v>290</v>
      </c>
      <c r="S297" t="s">
        <v>290</v>
      </c>
      <c r="T297" t="s">
        <v>290</v>
      </c>
      <c r="U297" t="s">
        <v>290</v>
      </c>
      <c r="V297" t="s">
        <v>290</v>
      </c>
      <c r="W297" t="s">
        <v>290</v>
      </c>
      <c r="X297" t="s">
        <v>290</v>
      </c>
      <c r="Y297" t="s">
        <v>290</v>
      </c>
      <c r="Z297">
        <v>33</v>
      </c>
      <c r="AA297">
        <v>34</v>
      </c>
      <c r="AB297">
        <v>40</v>
      </c>
      <c r="AC297">
        <v>33</v>
      </c>
      <c r="AD297" t="s">
        <v>290</v>
      </c>
      <c r="AE297" t="s">
        <v>290</v>
      </c>
      <c r="AF297" t="s">
        <v>290</v>
      </c>
      <c r="AG297" t="s">
        <v>290</v>
      </c>
      <c r="AH297" t="s">
        <v>290</v>
      </c>
      <c r="AI297" t="s">
        <v>290</v>
      </c>
      <c r="AJ297">
        <v>125</v>
      </c>
      <c r="AK297" t="s">
        <v>290</v>
      </c>
      <c r="AL297" t="s">
        <v>290</v>
      </c>
      <c r="AM297">
        <v>13</v>
      </c>
      <c r="AN297" t="s">
        <v>290</v>
      </c>
      <c r="AO297" t="s">
        <v>290</v>
      </c>
      <c r="AP297">
        <v>2</v>
      </c>
      <c r="AQ297">
        <v>140</v>
      </c>
      <c r="AR297">
        <v>0</v>
      </c>
      <c r="AS297">
        <v>29</v>
      </c>
      <c r="AT297">
        <v>0</v>
      </c>
      <c r="AU297">
        <v>132</v>
      </c>
      <c r="AV297">
        <v>140</v>
      </c>
      <c r="AW297">
        <v>41.850909999999999</v>
      </c>
      <c r="AX297">
        <v>-87.701903000000001</v>
      </c>
      <c r="AY297">
        <v>1</v>
      </c>
      <c r="AZ297" t="s">
        <v>16343</v>
      </c>
      <c r="BA297">
        <v>2228</v>
      </c>
      <c r="BB297" t="s">
        <v>17110</v>
      </c>
      <c r="BE297" t="s">
        <v>1122</v>
      </c>
      <c r="BF297" t="s">
        <v>288</v>
      </c>
      <c r="BG297" t="s">
        <v>16493</v>
      </c>
      <c r="BH297">
        <v>60623</v>
      </c>
      <c r="BI297" t="s">
        <v>16346</v>
      </c>
      <c r="BJ297" t="s">
        <v>146</v>
      </c>
    </row>
    <row r="298" spans="1:62">
      <c r="A298" t="s">
        <v>1811</v>
      </c>
      <c r="B298" t="s">
        <v>1812</v>
      </c>
      <c r="C298" t="s">
        <v>353</v>
      </c>
      <c r="D298" t="s">
        <v>1813</v>
      </c>
      <c r="E298" t="s">
        <v>1814</v>
      </c>
      <c r="F298" t="s">
        <v>1815</v>
      </c>
      <c r="G298" t="s">
        <v>1122</v>
      </c>
      <c r="H298" t="s">
        <v>288</v>
      </c>
      <c r="I298">
        <v>60617</v>
      </c>
      <c r="J298">
        <v>7737317272</v>
      </c>
      <c r="K298" t="s">
        <v>146</v>
      </c>
      <c r="L298">
        <v>5</v>
      </c>
      <c r="M298">
        <v>11</v>
      </c>
      <c r="N298">
        <v>3</v>
      </c>
      <c r="O298">
        <v>19</v>
      </c>
      <c r="P298" t="s">
        <v>290</v>
      </c>
      <c r="Q298" t="s">
        <v>290</v>
      </c>
      <c r="R298" t="s">
        <v>290</v>
      </c>
      <c r="S298" t="s">
        <v>290</v>
      </c>
      <c r="T298" t="s">
        <v>290</v>
      </c>
      <c r="U298" t="s">
        <v>290</v>
      </c>
      <c r="V298" t="s">
        <v>290</v>
      </c>
      <c r="W298" t="s">
        <v>290</v>
      </c>
      <c r="X298" t="s">
        <v>290</v>
      </c>
      <c r="Y298" t="s">
        <v>290</v>
      </c>
      <c r="Z298">
        <v>33</v>
      </c>
      <c r="AA298">
        <v>23</v>
      </c>
      <c r="AB298">
        <v>35</v>
      </c>
      <c r="AC298">
        <v>19</v>
      </c>
      <c r="AD298" t="s">
        <v>290</v>
      </c>
      <c r="AE298" t="s">
        <v>290</v>
      </c>
      <c r="AF298" t="s">
        <v>290</v>
      </c>
      <c r="AG298" t="s">
        <v>290</v>
      </c>
      <c r="AH298" t="s">
        <v>290</v>
      </c>
      <c r="AI298" t="s">
        <v>290</v>
      </c>
      <c r="AJ298">
        <v>50</v>
      </c>
      <c r="AK298" t="s">
        <v>290</v>
      </c>
      <c r="AL298" t="s">
        <v>290</v>
      </c>
      <c r="AM298">
        <v>58</v>
      </c>
      <c r="AN298" t="s">
        <v>290</v>
      </c>
      <c r="AO298">
        <v>2</v>
      </c>
      <c r="AP298" t="s">
        <v>290</v>
      </c>
      <c r="AQ298">
        <v>56</v>
      </c>
      <c r="AR298">
        <v>54</v>
      </c>
      <c r="AS298">
        <v>13</v>
      </c>
      <c r="AT298">
        <v>12</v>
      </c>
      <c r="AU298">
        <v>99</v>
      </c>
      <c r="AV298">
        <v>110</v>
      </c>
      <c r="AW298">
        <v>41.710909999999998</v>
      </c>
      <c r="AX298">
        <v>-87.535129999999995</v>
      </c>
      <c r="AY298">
        <v>1</v>
      </c>
      <c r="AZ298" t="s">
        <v>16360</v>
      </c>
      <c r="BA298">
        <v>10155</v>
      </c>
      <c r="BB298" t="s">
        <v>17113</v>
      </c>
      <c r="BE298" t="s">
        <v>1122</v>
      </c>
      <c r="BF298" t="s">
        <v>288</v>
      </c>
      <c r="BG298" t="s">
        <v>16493</v>
      </c>
      <c r="BH298">
        <v>60617</v>
      </c>
      <c r="BI298" t="s">
        <v>16346</v>
      </c>
      <c r="BJ298" t="s">
        <v>16363</v>
      </c>
    </row>
    <row r="299" spans="1:62">
      <c r="A299" t="s">
        <v>5791</v>
      </c>
      <c r="B299" t="s">
        <v>5792</v>
      </c>
      <c r="D299" t="s">
        <v>1381</v>
      </c>
      <c r="E299" t="s">
        <v>18572</v>
      </c>
      <c r="F299" t="s">
        <v>8935</v>
      </c>
      <c r="G299" t="s">
        <v>1122</v>
      </c>
      <c r="H299" t="s">
        <v>288</v>
      </c>
      <c r="I299">
        <v>60631</v>
      </c>
      <c r="J299">
        <v>7737140299</v>
      </c>
      <c r="K299" t="s">
        <v>146</v>
      </c>
      <c r="L299">
        <v>1</v>
      </c>
      <c r="M299">
        <v>13</v>
      </c>
      <c r="N299">
        <v>4</v>
      </c>
      <c r="O299">
        <v>18</v>
      </c>
      <c r="P299">
        <v>21</v>
      </c>
      <c r="Q299">
        <v>21</v>
      </c>
      <c r="R299">
        <v>16</v>
      </c>
      <c r="S299">
        <v>12</v>
      </c>
      <c r="T299">
        <v>13</v>
      </c>
      <c r="U299">
        <v>8</v>
      </c>
      <c r="V299">
        <v>9</v>
      </c>
      <c r="W299" t="s">
        <v>290</v>
      </c>
      <c r="X299" t="s">
        <v>290</v>
      </c>
      <c r="Y299">
        <v>1</v>
      </c>
      <c r="Z299" t="s">
        <v>290</v>
      </c>
      <c r="AA299" t="s">
        <v>290</v>
      </c>
      <c r="AB299" t="s">
        <v>290</v>
      </c>
      <c r="AC299" t="s">
        <v>290</v>
      </c>
      <c r="AD299">
        <v>18</v>
      </c>
      <c r="AE299" t="s">
        <v>290</v>
      </c>
      <c r="AF299" t="s">
        <v>290</v>
      </c>
      <c r="AG299" t="s">
        <v>290</v>
      </c>
      <c r="AH299" t="s">
        <v>290</v>
      </c>
      <c r="AI299" t="s">
        <v>290</v>
      </c>
      <c r="AJ299" t="s">
        <v>290</v>
      </c>
      <c r="AK299" t="s">
        <v>290</v>
      </c>
      <c r="AL299" t="s">
        <v>290</v>
      </c>
      <c r="AM299" t="s">
        <v>290</v>
      </c>
      <c r="AN299" t="s">
        <v>290</v>
      </c>
      <c r="AO299">
        <v>119</v>
      </c>
      <c r="AP299" t="s">
        <v>290</v>
      </c>
      <c r="AQ299">
        <v>55</v>
      </c>
      <c r="AR299">
        <v>64</v>
      </c>
      <c r="AS299">
        <v>0</v>
      </c>
      <c r="AT299">
        <v>0</v>
      </c>
      <c r="AU299">
        <v>0</v>
      </c>
      <c r="AV299">
        <v>119</v>
      </c>
      <c r="AW299">
        <v>41.983082000000003</v>
      </c>
      <c r="AX299">
        <v>-87.827539000000002</v>
      </c>
      <c r="AY299">
        <v>1</v>
      </c>
      <c r="AZ299" t="s">
        <v>16343</v>
      </c>
      <c r="BA299">
        <v>5701</v>
      </c>
      <c r="BB299" t="s">
        <v>18573</v>
      </c>
      <c r="BE299" t="s">
        <v>1122</v>
      </c>
      <c r="BF299" t="s">
        <v>288</v>
      </c>
      <c r="BG299" t="s">
        <v>16493</v>
      </c>
      <c r="BH299">
        <v>60631</v>
      </c>
      <c r="BI299" t="s">
        <v>16346</v>
      </c>
      <c r="BJ299" t="s">
        <v>146</v>
      </c>
    </row>
    <row r="300" spans="1:62">
      <c r="A300" t="s">
        <v>12016</v>
      </c>
      <c r="B300" t="s">
        <v>8938</v>
      </c>
      <c r="D300" t="s">
        <v>17114</v>
      </c>
      <c r="E300" t="s">
        <v>1228</v>
      </c>
      <c r="F300" t="s">
        <v>8941</v>
      </c>
      <c r="G300" t="s">
        <v>1122</v>
      </c>
      <c r="H300" t="s">
        <v>288</v>
      </c>
      <c r="I300">
        <v>60651</v>
      </c>
      <c r="J300">
        <v>7733608475</v>
      </c>
      <c r="K300" t="s">
        <v>146</v>
      </c>
      <c r="L300">
        <v>0</v>
      </c>
      <c r="M300">
        <v>1</v>
      </c>
      <c r="N300">
        <v>1</v>
      </c>
      <c r="O300">
        <v>2</v>
      </c>
      <c r="P300" t="s">
        <v>290</v>
      </c>
      <c r="Q300">
        <v>1</v>
      </c>
      <c r="R300" t="s">
        <v>290</v>
      </c>
      <c r="S300" t="s">
        <v>290</v>
      </c>
      <c r="T300" t="s">
        <v>290</v>
      </c>
      <c r="U300" t="s">
        <v>290</v>
      </c>
      <c r="V300" t="s">
        <v>290</v>
      </c>
      <c r="W300" t="s">
        <v>290</v>
      </c>
      <c r="X300" t="s">
        <v>290</v>
      </c>
      <c r="Y300" t="s">
        <v>290</v>
      </c>
      <c r="Z300" t="s">
        <v>290</v>
      </c>
      <c r="AA300" t="s">
        <v>290</v>
      </c>
      <c r="AB300" t="s">
        <v>290</v>
      </c>
      <c r="AC300" t="s">
        <v>290</v>
      </c>
      <c r="AD300" t="s">
        <v>290</v>
      </c>
      <c r="AE300" t="s">
        <v>290</v>
      </c>
      <c r="AF300" t="s">
        <v>290</v>
      </c>
      <c r="AG300" t="s">
        <v>290</v>
      </c>
      <c r="AH300" t="s">
        <v>290</v>
      </c>
      <c r="AI300" t="s">
        <v>290</v>
      </c>
      <c r="AJ300" t="s">
        <v>290</v>
      </c>
      <c r="AK300" t="s">
        <v>290</v>
      </c>
      <c r="AL300" t="s">
        <v>290</v>
      </c>
      <c r="AM300">
        <v>1</v>
      </c>
      <c r="AN300" t="s">
        <v>290</v>
      </c>
      <c r="AO300" t="s">
        <v>290</v>
      </c>
      <c r="AP300" t="s">
        <v>290</v>
      </c>
      <c r="AQ300">
        <v>1</v>
      </c>
      <c r="AR300">
        <v>0</v>
      </c>
      <c r="AS300">
        <v>0</v>
      </c>
      <c r="AT300">
        <v>0</v>
      </c>
      <c r="AU300">
        <v>1</v>
      </c>
      <c r="AV300">
        <v>1</v>
      </c>
      <c r="AW300">
        <v>41.897067999999997</v>
      </c>
      <c r="AX300">
        <v>-87.726493000000005</v>
      </c>
      <c r="AY300">
        <v>1</v>
      </c>
      <c r="AZ300" t="s">
        <v>16343</v>
      </c>
      <c r="BA300">
        <v>856</v>
      </c>
      <c r="BB300" t="s">
        <v>17117</v>
      </c>
      <c r="BE300" t="s">
        <v>1122</v>
      </c>
      <c r="BF300" t="s">
        <v>288</v>
      </c>
      <c r="BG300" t="s">
        <v>16493</v>
      </c>
      <c r="BH300">
        <v>60651</v>
      </c>
      <c r="BI300" t="s">
        <v>16346</v>
      </c>
      <c r="BJ300" t="s">
        <v>16863</v>
      </c>
    </row>
    <row r="301" spans="1:62">
      <c r="A301" t="s">
        <v>1816</v>
      </c>
      <c r="B301" t="s">
        <v>1817</v>
      </c>
      <c r="C301" t="s">
        <v>353</v>
      </c>
      <c r="D301" t="s">
        <v>776</v>
      </c>
      <c r="E301" t="s">
        <v>17119</v>
      </c>
      <c r="F301" t="s">
        <v>1819</v>
      </c>
      <c r="G301" t="s">
        <v>1122</v>
      </c>
      <c r="H301" t="s">
        <v>288</v>
      </c>
      <c r="I301">
        <v>60608</v>
      </c>
      <c r="J301">
        <v>3124215900</v>
      </c>
      <c r="K301" t="s">
        <v>146</v>
      </c>
      <c r="L301">
        <v>0</v>
      </c>
      <c r="M301">
        <v>92</v>
      </c>
      <c r="N301">
        <v>74</v>
      </c>
      <c r="O301">
        <v>166</v>
      </c>
      <c r="P301" t="s">
        <v>290</v>
      </c>
      <c r="Q301" t="s">
        <v>290</v>
      </c>
      <c r="R301" t="s">
        <v>290</v>
      </c>
      <c r="S301" t="s">
        <v>290</v>
      </c>
      <c r="T301" t="s">
        <v>290</v>
      </c>
      <c r="U301" t="s">
        <v>290</v>
      </c>
      <c r="V301" t="s">
        <v>290</v>
      </c>
      <c r="W301" t="s">
        <v>290</v>
      </c>
      <c r="X301" t="s">
        <v>290</v>
      </c>
      <c r="Y301" t="s">
        <v>290</v>
      </c>
      <c r="Z301">
        <v>364</v>
      </c>
      <c r="AA301">
        <v>375</v>
      </c>
      <c r="AB301">
        <v>354</v>
      </c>
      <c r="AC301">
        <v>372</v>
      </c>
      <c r="AD301" t="s">
        <v>290</v>
      </c>
      <c r="AE301" t="s">
        <v>290</v>
      </c>
      <c r="AF301" t="s">
        <v>290</v>
      </c>
      <c r="AG301" t="s">
        <v>290</v>
      </c>
      <c r="AH301" t="s">
        <v>290</v>
      </c>
      <c r="AI301" t="s">
        <v>290</v>
      </c>
      <c r="AJ301">
        <v>195</v>
      </c>
      <c r="AK301">
        <v>1</v>
      </c>
      <c r="AL301">
        <v>56</v>
      </c>
      <c r="AM301">
        <v>125</v>
      </c>
      <c r="AN301" t="s">
        <v>290</v>
      </c>
      <c r="AO301">
        <v>977</v>
      </c>
      <c r="AP301">
        <v>111</v>
      </c>
      <c r="AQ301">
        <v>729</v>
      </c>
      <c r="AR301">
        <v>736</v>
      </c>
      <c r="AS301">
        <v>176</v>
      </c>
      <c r="AT301">
        <v>160</v>
      </c>
      <c r="AU301">
        <v>231</v>
      </c>
      <c r="AV301">
        <v>1465</v>
      </c>
      <c r="AW301">
        <v>41.867730999999999</v>
      </c>
      <c r="AX301">
        <v>-87.653975000000003</v>
      </c>
      <c r="AY301">
        <v>1</v>
      </c>
      <c r="AZ301" t="s">
        <v>16343</v>
      </c>
      <c r="BA301">
        <v>1076</v>
      </c>
      <c r="BB301" t="s">
        <v>17121</v>
      </c>
      <c r="BE301" t="s">
        <v>1122</v>
      </c>
      <c r="BF301" t="s">
        <v>288</v>
      </c>
      <c r="BG301" t="s">
        <v>16493</v>
      </c>
      <c r="BH301">
        <v>60608</v>
      </c>
      <c r="BI301" t="s">
        <v>16346</v>
      </c>
      <c r="BJ301" t="s">
        <v>16863</v>
      </c>
    </row>
    <row r="302" spans="1:62">
      <c r="A302" t="s">
        <v>1820</v>
      </c>
      <c r="B302" t="s">
        <v>1821</v>
      </c>
      <c r="C302" t="s">
        <v>353</v>
      </c>
      <c r="D302" t="s">
        <v>1822</v>
      </c>
      <c r="E302" t="s">
        <v>1823</v>
      </c>
      <c r="F302" t="s">
        <v>1824</v>
      </c>
      <c r="G302" t="s">
        <v>1122</v>
      </c>
      <c r="H302" t="s">
        <v>288</v>
      </c>
      <c r="I302">
        <v>60618</v>
      </c>
      <c r="J302">
        <v>7732712700</v>
      </c>
      <c r="K302" t="s">
        <v>146</v>
      </c>
      <c r="L302">
        <v>9</v>
      </c>
      <c r="M302">
        <v>52</v>
      </c>
      <c r="N302">
        <v>24</v>
      </c>
      <c r="O302">
        <v>85</v>
      </c>
      <c r="P302">
        <v>14</v>
      </c>
      <c r="Q302">
        <v>29</v>
      </c>
      <c r="R302">
        <v>21</v>
      </c>
      <c r="S302">
        <v>32</v>
      </c>
      <c r="T302">
        <v>23</v>
      </c>
      <c r="U302">
        <v>23</v>
      </c>
      <c r="V302">
        <v>23</v>
      </c>
      <c r="W302">
        <v>28</v>
      </c>
      <c r="X302">
        <v>18</v>
      </c>
      <c r="Y302">
        <v>22</v>
      </c>
      <c r="Z302" t="s">
        <v>290</v>
      </c>
      <c r="AA302" t="s">
        <v>290</v>
      </c>
      <c r="AB302" t="s">
        <v>290</v>
      </c>
      <c r="AC302" t="s">
        <v>290</v>
      </c>
      <c r="AD302" t="s">
        <v>290</v>
      </c>
      <c r="AE302" t="s">
        <v>290</v>
      </c>
      <c r="AF302" t="s">
        <v>290</v>
      </c>
      <c r="AG302" t="s">
        <v>290</v>
      </c>
      <c r="AH302" t="s">
        <v>290</v>
      </c>
      <c r="AI302" t="s">
        <v>290</v>
      </c>
      <c r="AJ302">
        <v>13</v>
      </c>
      <c r="AK302" t="s">
        <v>290</v>
      </c>
      <c r="AL302" t="s">
        <v>290</v>
      </c>
      <c r="AM302">
        <v>6</v>
      </c>
      <c r="AN302" t="s">
        <v>290</v>
      </c>
      <c r="AO302">
        <v>213</v>
      </c>
      <c r="AP302">
        <v>1</v>
      </c>
      <c r="AQ302">
        <v>109</v>
      </c>
      <c r="AR302">
        <v>124</v>
      </c>
      <c r="AS302">
        <v>0</v>
      </c>
      <c r="AT302">
        <v>0</v>
      </c>
      <c r="AU302">
        <v>26</v>
      </c>
      <c r="AV302">
        <v>233</v>
      </c>
      <c r="AW302">
        <v>41.949413999999997</v>
      </c>
      <c r="AX302">
        <v>-87.698459999999997</v>
      </c>
      <c r="AY302">
        <v>1</v>
      </c>
      <c r="AZ302" t="s">
        <v>16343</v>
      </c>
      <c r="BA302">
        <v>3730</v>
      </c>
      <c r="BB302" t="s">
        <v>17070</v>
      </c>
      <c r="BE302" t="s">
        <v>1122</v>
      </c>
      <c r="BF302" t="s">
        <v>288</v>
      </c>
      <c r="BG302" t="s">
        <v>16493</v>
      </c>
      <c r="BH302">
        <v>60618</v>
      </c>
      <c r="BI302" t="s">
        <v>16346</v>
      </c>
      <c r="BJ302" t="s">
        <v>146</v>
      </c>
    </row>
    <row r="303" spans="1:62">
      <c r="A303" t="s">
        <v>1825</v>
      </c>
      <c r="B303" t="s">
        <v>1826</v>
      </c>
      <c r="C303" t="s">
        <v>283</v>
      </c>
      <c r="D303" t="s">
        <v>1827</v>
      </c>
      <c r="E303" t="s">
        <v>1828</v>
      </c>
      <c r="F303" t="s">
        <v>1829</v>
      </c>
      <c r="G303" t="s">
        <v>1122</v>
      </c>
      <c r="H303" t="s">
        <v>288</v>
      </c>
      <c r="I303">
        <v>60651</v>
      </c>
      <c r="J303">
        <v>7733621076</v>
      </c>
      <c r="K303" t="s">
        <v>146</v>
      </c>
      <c r="L303">
        <v>3.5</v>
      </c>
      <c r="M303">
        <v>3</v>
      </c>
      <c r="N303">
        <v>3</v>
      </c>
      <c r="O303">
        <v>9.5</v>
      </c>
      <c r="P303">
        <v>9</v>
      </c>
      <c r="Q303">
        <v>8</v>
      </c>
      <c r="R303">
        <v>10</v>
      </c>
      <c r="S303">
        <v>2</v>
      </c>
      <c r="T303" t="s">
        <v>290</v>
      </c>
      <c r="U303" t="s">
        <v>290</v>
      </c>
      <c r="V303" t="s">
        <v>290</v>
      </c>
      <c r="W303" t="s">
        <v>290</v>
      </c>
      <c r="X303" t="s">
        <v>290</v>
      </c>
      <c r="Y303" t="s">
        <v>290</v>
      </c>
      <c r="Z303" t="s">
        <v>290</v>
      </c>
      <c r="AA303" t="s">
        <v>290</v>
      </c>
      <c r="AB303" t="s">
        <v>290</v>
      </c>
      <c r="AC303" t="s">
        <v>290</v>
      </c>
      <c r="AD303" t="s">
        <v>290</v>
      </c>
      <c r="AE303" t="s">
        <v>290</v>
      </c>
      <c r="AF303" t="s">
        <v>290</v>
      </c>
      <c r="AG303" t="s">
        <v>290</v>
      </c>
      <c r="AH303" t="s">
        <v>290</v>
      </c>
      <c r="AI303" t="s">
        <v>290</v>
      </c>
      <c r="AJ303">
        <v>1</v>
      </c>
      <c r="AK303" t="s">
        <v>290</v>
      </c>
      <c r="AL303" t="s">
        <v>290</v>
      </c>
      <c r="AM303">
        <v>28</v>
      </c>
      <c r="AN303" t="s">
        <v>290</v>
      </c>
      <c r="AO303" t="s">
        <v>290</v>
      </c>
      <c r="AP303" t="s">
        <v>290</v>
      </c>
      <c r="AQ303">
        <v>15</v>
      </c>
      <c r="AR303">
        <v>14</v>
      </c>
      <c r="AS303">
        <v>0</v>
      </c>
      <c r="AT303">
        <v>0</v>
      </c>
      <c r="AU303">
        <v>29</v>
      </c>
      <c r="AV303">
        <v>29</v>
      </c>
      <c r="AW303">
        <v>41.894694000000001</v>
      </c>
      <c r="AX303">
        <v>-87.746651999999997</v>
      </c>
      <c r="AY303">
        <v>1</v>
      </c>
      <c r="AZ303" t="s">
        <v>16343</v>
      </c>
      <c r="BA303">
        <v>4821</v>
      </c>
      <c r="BB303" t="s">
        <v>17124</v>
      </c>
      <c r="BE303" t="s">
        <v>1122</v>
      </c>
      <c r="BF303" t="s">
        <v>288</v>
      </c>
      <c r="BG303" t="s">
        <v>16493</v>
      </c>
      <c r="BH303">
        <v>60651</v>
      </c>
      <c r="BI303" t="s">
        <v>16346</v>
      </c>
      <c r="BJ303" t="s">
        <v>16863</v>
      </c>
    </row>
    <row r="304" spans="1:62">
      <c r="A304" t="s">
        <v>1835</v>
      </c>
      <c r="B304" t="s">
        <v>1836</v>
      </c>
      <c r="C304" t="s">
        <v>314</v>
      </c>
      <c r="D304" t="s">
        <v>18574</v>
      </c>
      <c r="E304" t="s">
        <v>18575</v>
      </c>
      <c r="F304" t="s">
        <v>1839</v>
      </c>
      <c r="G304" t="s">
        <v>1122</v>
      </c>
      <c r="H304" t="s">
        <v>288</v>
      </c>
      <c r="I304">
        <v>60620</v>
      </c>
      <c r="J304">
        <v>7739256600</v>
      </c>
      <c r="K304" t="s">
        <v>146</v>
      </c>
      <c r="L304">
        <v>4</v>
      </c>
      <c r="M304">
        <v>36</v>
      </c>
      <c r="N304">
        <v>12</v>
      </c>
      <c r="O304">
        <v>52</v>
      </c>
      <c r="P304" t="s">
        <v>290</v>
      </c>
      <c r="Q304" t="s">
        <v>290</v>
      </c>
      <c r="R304" t="s">
        <v>290</v>
      </c>
      <c r="S304" t="s">
        <v>290</v>
      </c>
      <c r="T304" t="s">
        <v>290</v>
      </c>
      <c r="U304" t="s">
        <v>290</v>
      </c>
      <c r="V304" t="s">
        <v>290</v>
      </c>
      <c r="W304" t="s">
        <v>290</v>
      </c>
      <c r="X304" t="s">
        <v>290</v>
      </c>
      <c r="Y304" t="s">
        <v>290</v>
      </c>
      <c r="Z304">
        <v>138</v>
      </c>
      <c r="AA304">
        <v>127</v>
      </c>
      <c r="AB304">
        <v>118</v>
      </c>
      <c r="AC304">
        <v>122</v>
      </c>
      <c r="AD304" t="s">
        <v>290</v>
      </c>
      <c r="AE304" t="s">
        <v>290</v>
      </c>
      <c r="AF304" t="s">
        <v>290</v>
      </c>
      <c r="AG304" t="s">
        <v>290</v>
      </c>
      <c r="AH304" t="s">
        <v>290</v>
      </c>
      <c r="AI304" t="s">
        <v>290</v>
      </c>
      <c r="AJ304">
        <v>78</v>
      </c>
      <c r="AK304" t="s">
        <v>290</v>
      </c>
      <c r="AL304" t="s">
        <v>290</v>
      </c>
      <c r="AM304">
        <v>89</v>
      </c>
      <c r="AN304" t="s">
        <v>290</v>
      </c>
      <c r="AO304">
        <v>273</v>
      </c>
      <c r="AP304">
        <v>65</v>
      </c>
      <c r="AQ304">
        <v>0</v>
      </c>
      <c r="AR304">
        <v>505</v>
      </c>
      <c r="AS304">
        <v>0</v>
      </c>
      <c r="AT304">
        <v>120</v>
      </c>
      <c r="AU304">
        <v>110</v>
      </c>
      <c r="AV304">
        <v>505</v>
      </c>
      <c r="AW304">
        <v>41.752040000000001</v>
      </c>
      <c r="AX304">
        <v>-87.684273000000005</v>
      </c>
      <c r="AY304">
        <v>1</v>
      </c>
      <c r="AZ304" t="s">
        <v>16343</v>
      </c>
      <c r="BA304">
        <v>7740</v>
      </c>
      <c r="BB304" t="s">
        <v>17128</v>
      </c>
      <c r="BE304" t="s">
        <v>1122</v>
      </c>
      <c r="BF304" t="s">
        <v>288</v>
      </c>
      <c r="BG304" t="s">
        <v>16493</v>
      </c>
      <c r="BH304">
        <v>60620</v>
      </c>
      <c r="BI304" t="s">
        <v>16346</v>
      </c>
      <c r="BJ304" t="s">
        <v>146</v>
      </c>
    </row>
    <row r="305" spans="1:62">
      <c r="A305" t="s">
        <v>1840</v>
      </c>
      <c r="B305" t="s">
        <v>1841</v>
      </c>
      <c r="C305" t="s">
        <v>314</v>
      </c>
      <c r="D305" t="s">
        <v>1842</v>
      </c>
      <c r="E305" t="s">
        <v>1843</v>
      </c>
      <c r="F305" t="s">
        <v>1844</v>
      </c>
      <c r="G305" t="s">
        <v>1122</v>
      </c>
      <c r="H305" t="s">
        <v>288</v>
      </c>
      <c r="I305">
        <v>60613</v>
      </c>
      <c r="J305">
        <v>7738808812</v>
      </c>
      <c r="K305" t="s">
        <v>146</v>
      </c>
      <c r="L305">
        <v>7</v>
      </c>
      <c r="M305">
        <v>22</v>
      </c>
      <c r="N305">
        <v>4</v>
      </c>
      <c r="O305">
        <v>33</v>
      </c>
      <c r="P305">
        <v>31</v>
      </c>
      <c r="Q305">
        <v>16</v>
      </c>
      <c r="R305">
        <v>21</v>
      </c>
      <c r="S305">
        <v>18</v>
      </c>
      <c r="T305">
        <v>13</v>
      </c>
      <c r="U305">
        <v>9</v>
      </c>
      <c r="V305">
        <v>8</v>
      </c>
      <c r="W305">
        <v>9</v>
      </c>
      <c r="X305">
        <v>5</v>
      </c>
      <c r="Y305">
        <v>2</v>
      </c>
      <c r="Z305" t="s">
        <v>290</v>
      </c>
      <c r="AA305" t="s">
        <v>290</v>
      </c>
      <c r="AB305" t="s">
        <v>290</v>
      </c>
      <c r="AC305" t="s">
        <v>290</v>
      </c>
      <c r="AD305" t="s">
        <v>290</v>
      </c>
      <c r="AE305" t="s">
        <v>290</v>
      </c>
      <c r="AF305" t="s">
        <v>290</v>
      </c>
      <c r="AG305" t="s">
        <v>290</v>
      </c>
      <c r="AH305" t="s">
        <v>290</v>
      </c>
      <c r="AI305" t="s">
        <v>290</v>
      </c>
      <c r="AJ305" t="s">
        <v>290</v>
      </c>
      <c r="AK305" t="s">
        <v>290</v>
      </c>
      <c r="AL305" t="s">
        <v>290</v>
      </c>
      <c r="AM305">
        <v>1</v>
      </c>
      <c r="AN305" t="s">
        <v>290</v>
      </c>
      <c r="AO305">
        <v>85</v>
      </c>
      <c r="AP305">
        <v>46</v>
      </c>
      <c r="AQ305">
        <v>69</v>
      </c>
      <c r="AR305">
        <v>63</v>
      </c>
      <c r="AS305">
        <v>0</v>
      </c>
      <c r="AT305">
        <v>0</v>
      </c>
      <c r="AU305">
        <v>0</v>
      </c>
      <c r="AV305">
        <v>132</v>
      </c>
      <c r="AW305">
        <v>41.958210999999999</v>
      </c>
      <c r="AX305">
        <v>-87.671852000000001</v>
      </c>
      <c r="AY305">
        <v>1</v>
      </c>
      <c r="AZ305" t="s">
        <v>16343</v>
      </c>
      <c r="BA305">
        <v>1726</v>
      </c>
      <c r="BB305" t="s">
        <v>17136</v>
      </c>
      <c r="BE305" t="s">
        <v>1122</v>
      </c>
      <c r="BF305" t="s">
        <v>288</v>
      </c>
      <c r="BG305" t="s">
        <v>16493</v>
      </c>
      <c r="BH305">
        <v>60613</v>
      </c>
      <c r="BI305" t="s">
        <v>16346</v>
      </c>
      <c r="BJ305" t="s">
        <v>16863</v>
      </c>
    </row>
    <row r="306" spans="1:62">
      <c r="A306" t="s">
        <v>1846</v>
      </c>
      <c r="B306" t="s">
        <v>1847</v>
      </c>
      <c r="D306" t="s">
        <v>1848</v>
      </c>
      <c r="E306" t="s">
        <v>1849</v>
      </c>
      <c r="F306" t="s">
        <v>1933</v>
      </c>
      <c r="G306" t="s">
        <v>1122</v>
      </c>
      <c r="H306" t="s">
        <v>288</v>
      </c>
      <c r="I306">
        <v>60637</v>
      </c>
      <c r="J306">
        <v>3127194907</v>
      </c>
      <c r="K306" t="s">
        <v>146</v>
      </c>
      <c r="L306">
        <v>0</v>
      </c>
      <c r="M306">
        <v>1</v>
      </c>
      <c r="N306">
        <v>0</v>
      </c>
      <c r="O306">
        <v>1</v>
      </c>
      <c r="P306" t="s">
        <v>290</v>
      </c>
      <c r="Q306" t="s">
        <v>290</v>
      </c>
      <c r="R306" t="s">
        <v>290</v>
      </c>
      <c r="S306" t="s">
        <v>290</v>
      </c>
      <c r="T306" t="s">
        <v>290</v>
      </c>
      <c r="U306" t="s">
        <v>290</v>
      </c>
      <c r="V306">
        <v>1</v>
      </c>
      <c r="W306" t="s">
        <v>290</v>
      </c>
      <c r="X306" t="s">
        <v>290</v>
      </c>
      <c r="Y306" t="s">
        <v>290</v>
      </c>
      <c r="Z306" t="s">
        <v>290</v>
      </c>
      <c r="AA306" t="s">
        <v>290</v>
      </c>
      <c r="AB306" t="s">
        <v>290</v>
      </c>
      <c r="AC306" t="s">
        <v>290</v>
      </c>
      <c r="AD306" t="s">
        <v>290</v>
      </c>
      <c r="AE306" t="s">
        <v>290</v>
      </c>
      <c r="AF306" t="s">
        <v>290</v>
      </c>
      <c r="AG306" t="s">
        <v>290</v>
      </c>
      <c r="AH306" t="s">
        <v>290</v>
      </c>
      <c r="AI306" t="s">
        <v>290</v>
      </c>
      <c r="AJ306" t="s">
        <v>290</v>
      </c>
      <c r="AK306" t="s">
        <v>290</v>
      </c>
      <c r="AL306" t="s">
        <v>290</v>
      </c>
      <c r="AM306">
        <v>1</v>
      </c>
      <c r="AN306" t="s">
        <v>290</v>
      </c>
      <c r="AO306" t="s">
        <v>290</v>
      </c>
      <c r="AP306" t="s">
        <v>290</v>
      </c>
      <c r="AQ306">
        <v>0</v>
      </c>
      <c r="AR306">
        <v>1</v>
      </c>
      <c r="AS306">
        <v>0</v>
      </c>
      <c r="AT306">
        <v>0</v>
      </c>
      <c r="AU306">
        <v>1</v>
      </c>
      <c r="AV306">
        <v>1</v>
      </c>
      <c r="AW306">
        <v>41.790678</v>
      </c>
      <c r="AX306">
        <v>-87.587248000000002</v>
      </c>
      <c r="AY306">
        <v>1</v>
      </c>
      <c r="AZ306" t="s">
        <v>16343</v>
      </c>
      <c r="BA306">
        <v>5726</v>
      </c>
      <c r="BB306" t="s">
        <v>17138</v>
      </c>
      <c r="BE306" t="s">
        <v>1122</v>
      </c>
      <c r="BF306" t="s">
        <v>288</v>
      </c>
      <c r="BG306" t="s">
        <v>16493</v>
      </c>
      <c r="BH306">
        <v>60637</v>
      </c>
      <c r="BI306" t="s">
        <v>16346</v>
      </c>
      <c r="BJ306" t="s">
        <v>146</v>
      </c>
    </row>
    <row r="307" spans="1:62">
      <c r="A307" t="s">
        <v>1851</v>
      </c>
      <c r="B307" t="s">
        <v>1852</v>
      </c>
      <c r="D307" t="s">
        <v>1175</v>
      </c>
      <c r="E307" t="s">
        <v>1176</v>
      </c>
      <c r="F307" t="s">
        <v>1853</v>
      </c>
      <c r="G307" t="s">
        <v>1122</v>
      </c>
      <c r="H307" t="s">
        <v>288</v>
      </c>
      <c r="I307">
        <v>60607</v>
      </c>
      <c r="J307">
        <v>3122651514</v>
      </c>
      <c r="K307" t="s">
        <v>146</v>
      </c>
      <c r="L307">
        <v>9</v>
      </c>
      <c r="M307">
        <v>25</v>
      </c>
      <c r="N307">
        <v>13</v>
      </c>
      <c r="O307">
        <v>47</v>
      </c>
      <c r="P307">
        <v>54</v>
      </c>
      <c r="Q307">
        <v>20</v>
      </c>
      <c r="R307">
        <v>14</v>
      </c>
      <c r="S307">
        <v>18</v>
      </c>
      <c r="T307">
        <v>16</v>
      </c>
      <c r="U307">
        <v>13</v>
      </c>
      <c r="V307">
        <v>6</v>
      </c>
      <c r="W307">
        <v>8</v>
      </c>
      <c r="X307">
        <v>7</v>
      </c>
      <c r="Y307">
        <v>3</v>
      </c>
      <c r="Z307" t="s">
        <v>290</v>
      </c>
      <c r="AA307" t="s">
        <v>290</v>
      </c>
      <c r="AB307" t="s">
        <v>290</v>
      </c>
      <c r="AC307" t="s">
        <v>290</v>
      </c>
      <c r="AD307" t="s">
        <v>290</v>
      </c>
      <c r="AE307" t="s">
        <v>290</v>
      </c>
      <c r="AF307" t="s">
        <v>290</v>
      </c>
      <c r="AG307" t="s">
        <v>290</v>
      </c>
      <c r="AH307" t="s">
        <v>290</v>
      </c>
      <c r="AI307" t="s">
        <v>290</v>
      </c>
      <c r="AJ307">
        <v>14</v>
      </c>
      <c r="AK307" t="s">
        <v>290</v>
      </c>
      <c r="AL307">
        <v>29</v>
      </c>
      <c r="AM307">
        <v>9</v>
      </c>
      <c r="AN307" t="s">
        <v>290</v>
      </c>
      <c r="AO307">
        <v>53</v>
      </c>
      <c r="AP307">
        <v>54</v>
      </c>
      <c r="AQ307">
        <v>82</v>
      </c>
      <c r="AR307">
        <v>77</v>
      </c>
      <c r="AS307">
        <v>0</v>
      </c>
      <c r="AT307">
        <v>0</v>
      </c>
      <c r="AU307">
        <v>4</v>
      </c>
      <c r="AV307">
        <v>159</v>
      </c>
      <c r="AW307">
        <v>41.879711999999998</v>
      </c>
      <c r="AX307">
        <v>-87.657477</v>
      </c>
      <c r="AY307">
        <v>1</v>
      </c>
      <c r="AZ307" t="s">
        <v>16343</v>
      </c>
      <c r="BA307">
        <v>114</v>
      </c>
      <c r="BB307" t="s">
        <v>17140</v>
      </c>
      <c r="BC307" t="s">
        <v>16790</v>
      </c>
      <c r="BD307">
        <v>100</v>
      </c>
      <c r="BE307" t="s">
        <v>1122</v>
      </c>
      <c r="BF307" t="s">
        <v>288</v>
      </c>
      <c r="BG307" t="s">
        <v>16493</v>
      </c>
      <c r="BH307">
        <v>60607</v>
      </c>
      <c r="BI307" t="s">
        <v>16346</v>
      </c>
      <c r="BJ307" t="s">
        <v>146</v>
      </c>
    </row>
    <row r="308" spans="1:62">
      <c r="A308" t="s">
        <v>1855</v>
      </c>
      <c r="B308" t="s">
        <v>1856</v>
      </c>
      <c r="C308" t="s">
        <v>353</v>
      </c>
      <c r="D308" t="s">
        <v>725</v>
      </c>
      <c r="E308" t="s">
        <v>1857</v>
      </c>
      <c r="F308" t="s">
        <v>1858</v>
      </c>
      <c r="G308" t="s">
        <v>1122</v>
      </c>
      <c r="H308" t="s">
        <v>288</v>
      </c>
      <c r="I308">
        <v>60640</v>
      </c>
      <c r="J308">
        <v>7734652662</v>
      </c>
      <c r="K308" t="s">
        <v>146</v>
      </c>
      <c r="L308">
        <v>12</v>
      </c>
      <c r="M308">
        <v>34.5</v>
      </c>
      <c r="N308">
        <v>0.5</v>
      </c>
      <c r="O308">
        <v>47</v>
      </c>
      <c r="P308">
        <v>18</v>
      </c>
      <c r="Q308">
        <v>9</v>
      </c>
      <c r="R308">
        <v>15</v>
      </c>
      <c r="S308">
        <v>21</v>
      </c>
      <c r="T308">
        <v>21</v>
      </c>
      <c r="U308">
        <v>22</v>
      </c>
      <c r="V308">
        <v>15</v>
      </c>
      <c r="W308">
        <v>18</v>
      </c>
      <c r="X308">
        <v>17</v>
      </c>
      <c r="Y308">
        <v>24</v>
      </c>
      <c r="Z308">
        <v>12</v>
      </c>
      <c r="AA308">
        <v>19</v>
      </c>
      <c r="AB308">
        <v>18</v>
      </c>
      <c r="AC308">
        <v>19</v>
      </c>
      <c r="AD308" t="s">
        <v>290</v>
      </c>
      <c r="AE308" t="s">
        <v>290</v>
      </c>
      <c r="AF308" t="s">
        <v>290</v>
      </c>
      <c r="AG308" t="s">
        <v>290</v>
      </c>
      <c r="AH308" t="s">
        <v>290</v>
      </c>
      <c r="AI308" t="s">
        <v>290</v>
      </c>
      <c r="AJ308">
        <v>23</v>
      </c>
      <c r="AK308">
        <v>1</v>
      </c>
      <c r="AL308">
        <v>9</v>
      </c>
      <c r="AM308">
        <v>12</v>
      </c>
      <c r="AN308" t="s">
        <v>290</v>
      </c>
      <c r="AO308">
        <v>160</v>
      </c>
      <c r="AP308">
        <v>43</v>
      </c>
      <c r="AQ308">
        <v>143</v>
      </c>
      <c r="AR308">
        <v>105</v>
      </c>
      <c r="AS308">
        <v>12</v>
      </c>
      <c r="AT308">
        <v>8</v>
      </c>
      <c r="AU308">
        <v>0</v>
      </c>
      <c r="AV308">
        <v>248</v>
      </c>
      <c r="AW308">
        <v>41.976627000000001</v>
      </c>
      <c r="AX308">
        <v>-87.670164999999997</v>
      </c>
      <c r="AY308">
        <v>1</v>
      </c>
      <c r="AZ308" t="s">
        <v>16343</v>
      </c>
      <c r="BA308">
        <v>5200</v>
      </c>
      <c r="BB308" t="s">
        <v>17144</v>
      </c>
      <c r="BE308" t="s">
        <v>1122</v>
      </c>
      <c r="BF308" t="s">
        <v>288</v>
      </c>
      <c r="BG308" t="s">
        <v>16493</v>
      </c>
      <c r="BH308">
        <v>60640</v>
      </c>
      <c r="BI308" t="s">
        <v>16346</v>
      </c>
      <c r="BJ308" t="s">
        <v>16863</v>
      </c>
    </row>
    <row r="309" spans="1:62">
      <c r="A309" t="s">
        <v>1860</v>
      </c>
      <c r="B309" t="s">
        <v>1861</v>
      </c>
      <c r="C309" t="s">
        <v>578</v>
      </c>
      <c r="D309" t="s">
        <v>17145</v>
      </c>
      <c r="E309" t="s">
        <v>17146</v>
      </c>
      <c r="F309" t="s">
        <v>1864</v>
      </c>
      <c r="G309" t="s">
        <v>1122</v>
      </c>
      <c r="H309" t="s">
        <v>288</v>
      </c>
      <c r="I309">
        <v>60625</v>
      </c>
      <c r="J309">
        <v>7734637738</v>
      </c>
      <c r="K309" t="s">
        <v>146</v>
      </c>
      <c r="L309">
        <v>2</v>
      </c>
      <c r="M309">
        <v>11</v>
      </c>
      <c r="N309">
        <v>0</v>
      </c>
      <c r="O309">
        <v>13</v>
      </c>
      <c r="P309" t="s">
        <v>290</v>
      </c>
      <c r="Q309" t="s">
        <v>290</v>
      </c>
      <c r="R309" t="s">
        <v>290</v>
      </c>
      <c r="S309" t="s">
        <v>290</v>
      </c>
      <c r="T309" t="s">
        <v>290</v>
      </c>
      <c r="U309" t="s">
        <v>290</v>
      </c>
      <c r="V309" t="s">
        <v>290</v>
      </c>
      <c r="W309" t="s">
        <v>290</v>
      </c>
      <c r="X309" t="s">
        <v>290</v>
      </c>
      <c r="Y309" t="s">
        <v>290</v>
      </c>
      <c r="Z309">
        <v>39</v>
      </c>
      <c r="AA309">
        <v>28</v>
      </c>
      <c r="AB309">
        <v>43</v>
      </c>
      <c r="AC309">
        <v>19</v>
      </c>
      <c r="AD309" t="s">
        <v>290</v>
      </c>
      <c r="AE309" t="s">
        <v>290</v>
      </c>
      <c r="AF309" t="s">
        <v>290</v>
      </c>
      <c r="AG309" t="s">
        <v>290</v>
      </c>
      <c r="AH309" t="s">
        <v>290</v>
      </c>
      <c r="AI309" t="s">
        <v>290</v>
      </c>
      <c r="AJ309" t="s">
        <v>290</v>
      </c>
      <c r="AK309" t="s">
        <v>290</v>
      </c>
      <c r="AL309" t="s">
        <v>290</v>
      </c>
      <c r="AM309" t="s">
        <v>290</v>
      </c>
      <c r="AN309" t="s">
        <v>290</v>
      </c>
      <c r="AO309">
        <v>129</v>
      </c>
      <c r="AP309" t="s">
        <v>290</v>
      </c>
      <c r="AQ309">
        <v>0</v>
      </c>
      <c r="AR309">
        <v>129</v>
      </c>
      <c r="AS309">
        <v>0</v>
      </c>
      <c r="AT309">
        <v>23</v>
      </c>
      <c r="AU309">
        <v>110</v>
      </c>
      <c r="AV309">
        <v>129</v>
      </c>
      <c r="AW309">
        <v>41.975394000000001</v>
      </c>
      <c r="AX309">
        <v>-87.717485999999994</v>
      </c>
      <c r="AY309">
        <v>1</v>
      </c>
      <c r="AZ309" t="s">
        <v>16343</v>
      </c>
      <c r="BA309">
        <v>3535</v>
      </c>
      <c r="BB309" t="s">
        <v>17148</v>
      </c>
      <c r="BE309" t="s">
        <v>1122</v>
      </c>
      <c r="BF309" t="s">
        <v>288</v>
      </c>
      <c r="BG309" t="s">
        <v>16493</v>
      </c>
      <c r="BH309">
        <v>60625</v>
      </c>
      <c r="BI309" t="s">
        <v>16346</v>
      </c>
      <c r="BJ309" t="s">
        <v>16863</v>
      </c>
    </row>
    <row r="310" spans="1:62">
      <c r="A310" t="s">
        <v>1866</v>
      </c>
      <c r="B310" t="s">
        <v>1867</v>
      </c>
      <c r="C310" t="s">
        <v>418</v>
      </c>
      <c r="D310" t="s">
        <v>1868</v>
      </c>
      <c r="E310" t="s">
        <v>139</v>
      </c>
      <c r="F310" t="s">
        <v>1869</v>
      </c>
      <c r="G310" t="s">
        <v>1122</v>
      </c>
      <c r="H310" t="s">
        <v>288</v>
      </c>
      <c r="I310">
        <v>60622</v>
      </c>
      <c r="J310">
        <v>3126104900</v>
      </c>
      <c r="K310" t="s">
        <v>146</v>
      </c>
      <c r="L310">
        <v>9.4</v>
      </c>
      <c r="M310">
        <v>29</v>
      </c>
      <c r="N310">
        <v>14.9</v>
      </c>
      <c r="O310">
        <v>53.3</v>
      </c>
      <c r="P310" t="s">
        <v>290</v>
      </c>
      <c r="Q310" t="s">
        <v>290</v>
      </c>
      <c r="R310" t="s">
        <v>290</v>
      </c>
      <c r="S310" t="s">
        <v>290</v>
      </c>
      <c r="T310" t="s">
        <v>290</v>
      </c>
      <c r="U310" t="s">
        <v>290</v>
      </c>
      <c r="V310" t="s">
        <v>290</v>
      </c>
      <c r="W310" t="s">
        <v>290</v>
      </c>
      <c r="X310" t="s">
        <v>290</v>
      </c>
      <c r="Y310" t="s">
        <v>290</v>
      </c>
      <c r="Z310">
        <v>33</v>
      </c>
      <c r="AA310">
        <v>40</v>
      </c>
      <c r="AB310">
        <v>33</v>
      </c>
      <c r="AC310">
        <v>28</v>
      </c>
      <c r="AD310" t="s">
        <v>290</v>
      </c>
      <c r="AE310" t="s">
        <v>290</v>
      </c>
      <c r="AF310" t="s">
        <v>290</v>
      </c>
      <c r="AG310" t="s">
        <v>290</v>
      </c>
      <c r="AH310" t="s">
        <v>290</v>
      </c>
      <c r="AI310" t="s">
        <v>290</v>
      </c>
      <c r="AJ310">
        <v>13</v>
      </c>
      <c r="AK310" t="s">
        <v>290</v>
      </c>
      <c r="AL310">
        <v>8</v>
      </c>
      <c r="AM310">
        <v>20</v>
      </c>
      <c r="AN310" t="s">
        <v>290</v>
      </c>
      <c r="AO310">
        <v>79</v>
      </c>
      <c r="AP310">
        <v>14</v>
      </c>
      <c r="AQ310">
        <v>53</v>
      </c>
      <c r="AR310">
        <v>81</v>
      </c>
      <c r="AS310">
        <v>0</v>
      </c>
      <c r="AT310">
        <v>0</v>
      </c>
      <c r="AU310">
        <v>12</v>
      </c>
      <c r="AV310">
        <v>134</v>
      </c>
      <c r="AW310">
        <v>41.891463999999999</v>
      </c>
      <c r="AX310">
        <v>-87.674632000000003</v>
      </c>
      <c r="AY310">
        <v>1</v>
      </c>
      <c r="AZ310" t="s">
        <v>16360</v>
      </c>
      <c r="BA310">
        <v>524</v>
      </c>
      <c r="BB310" t="s">
        <v>17150</v>
      </c>
      <c r="BE310" t="s">
        <v>1122</v>
      </c>
      <c r="BF310" t="s">
        <v>288</v>
      </c>
      <c r="BG310" t="s">
        <v>16493</v>
      </c>
      <c r="BH310">
        <v>60622</v>
      </c>
      <c r="BI310" t="s">
        <v>16346</v>
      </c>
      <c r="BJ310" t="s">
        <v>16363</v>
      </c>
    </row>
    <row r="311" spans="1:62">
      <c r="A311" t="s">
        <v>1870</v>
      </c>
      <c r="B311" t="s">
        <v>1871</v>
      </c>
      <c r="D311" t="s">
        <v>1872</v>
      </c>
      <c r="E311" t="s">
        <v>1873</v>
      </c>
      <c r="F311" t="s">
        <v>18576</v>
      </c>
      <c r="G311" t="s">
        <v>1098</v>
      </c>
      <c r="H311" t="s">
        <v>288</v>
      </c>
      <c r="I311">
        <v>60402</v>
      </c>
      <c r="J311">
        <v>7733091047</v>
      </c>
      <c r="K311" t="s">
        <v>146</v>
      </c>
      <c r="L311">
        <v>1</v>
      </c>
      <c r="M311">
        <v>0</v>
      </c>
      <c r="N311">
        <v>2</v>
      </c>
      <c r="O311">
        <v>3</v>
      </c>
      <c r="P311" t="s">
        <v>290</v>
      </c>
      <c r="Q311" t="s">
        <v>290</v>
      </c>
      <c r="R311" t="s">
        <v>290</v>
      </c>
      <c r="S311" t="s">
        <v>290</v>
      </c>
      <c r="T311" t="s">
        <v>290</v>
      </c>
      <c r="U311" t="s">
        <v>290</v>
      </c>
      <c r="V311" t="s">
        <v>290</v>
      </c>
      <c r="W311" t="s">
        <v>290</v>
      </c>
      <c r="X311" t="s">
        <v>290</v>
      </c>
      <c r="Y311" t="s">
        <v>290</v>
      </c>
      <c r="Z311" t="s">
        <v>290</v>
      </c>
      <c r="AA311" t="s">
        <v>290</v>
      </c>
      <c r="AB311" t="s">
        <v>290</v>
      </c>
      <c r="AC311" t="s">
        <v>290</v>
      </c>
      <c r="AD311" t="s">
        <v>290</v>
      </c>
      <c r="AE311">
        <v>3</v>
      </c>
      <c r="AF311" t="s">
        <v>290</v>
      </c>
      <c r="AG311" t="s">
        <v>290</v>
      </c>
      <c r="AH311" t="s">
        <v>290</v>
      </c>
      <c r="AI311" t="s">
        <v>290</v>
      </c>
      <c r="AJ311" t="s">
        <v>290</v>
      </c>
      <c r="AK311" t="s">
        <v>290</v>
      </c>
      <c r="AL311" t="s">
        <v>290</v>
      </c>
      <c r="AM311">
        <v>3</v>
      </c>
      <c r="AN311" t="s">
        <v>290</v>
      </c>
      <c r="AO311" t="s">
        <v>290</v>
      </c>
      <c r="AP311" t="s">
        <v>290</v>
      </c>
      <c r="AQ311">
        <v>0</v>
      </c>
      <c r="AR311">
        <v>3</v>
      </c>
      <c r="AS311">
        <v>0</v>
      </c>
      <c r="AT311">
        <v>3</v>
      </c>
      <c r="AU311">
        <v>3</v>
      </c>
      <c r="AV311">
        <v>3</v>
      </c>
      <c r="AW311">
        <v>41.8643</v>
      </c>
      <c r="AX311">
        <v>-87.782936000000007</v>
      </c>
      <c r="AY311">
        <v>1</v>
      </c>
      <c r="AZ311" t="s">
        <v>16343</v>
      </c>
      <c r="BA311">
        <v>1228</v>
      </c>
      <c r="BB311" t="s">
        <v>18577</v>
      </c>
      <c r="BE311" t="s">
        <v>1098</v>
      </c>
      <c r="BF311" t="s">
        <v>288</v>
      </c>
      <c r="BG311" t="s">
        <v>16493</v>
      </c>
      <c r="BH311">
        <v>60402</v>
      </c>
      <c r="BI311" t="s">
        <v>16346</v>
      </c>
      <c r="BJ311" t="s">
        <v>146</v>
      </c>
    </row>
    <row r="312" spans="1:62">
      <c r="A312" t="s">
        <v>1876</v>
      </c>
      <c r="B312" t="s">
        <v>1877</v>
      </c>
      <c r="D312" t="s">
        <v>1878</v>
      </c>
      <c r="E312" t="s">
        <v>1879</v>
      </c>
      <c r="F312" t="s">
        <v>1880</v>
      </c>
      <c r="G312" t="s">
        <v>1122</v>
      </c>
      <c r="H312" t="s">
        <v>288</v>
      </c>
      <c r="I312">
        <v>60624</v>
      </c>
      <c r="J312">
        <v>7737227791</v>
      </c>
      <c r="K312" t="s">
        <v>146</v>
      </c>
      <c r="L312">
        <v>0.5</v>
      </c>
      <c r="M312">
        <v>1.5</v>
      </c>
      <c r="N312">
        <v>6</v>
      </c>
      <c r="O312">
        <v>8</v>
      </c>
      <c r="P312">
        <v>26</v>
      </c>
      <c r="Q312">
        <v>7</v>
      </c>
      <c r="R312" t="s">
        <v>290</v>
      </c>
      <c r="S312" t="s">
        <v>290</v>
      </c>
      <c r="T312" t="s">
        <v>290</v>
      </c>
      <c r="U312" t="s">
        <v>290</v>
      </c>
      <c r="V312" t="s">
        <v>290</v>
      </c>
      <c r="W312" t="s">
        <v>290</v>
      </c>
      <c r="X312" t="s">
        <v>290</v>
      </c>
      <c r="Y312" t="s">
        <v>290</v>
      </c>
      <c r="Z312" t="s">
        <v>290</v>
      </c>
      <c r="AA312" t="s">
        <v>290</v>
      </c>
      <c r="AB312" t="s">
        <v>290</v>
      </c>
      <c r="AC312" t="s">
        <v>290</v>
      </c>
      <c r="AD312" t="s">
        <v>290</v>
      </c>
      <c r="AE312" t="s">
        <v>290</v>
      </c>
      <c r="AF312" t="s">
        <v>290</v>
      </c>
      <c r="AG312" t="s">
        <v>290</v>
      </c>
      <c r="AH312" t="s">
        <v>290</v>
      </c>
      <c r="AI312" t="s">
        <v>290</v>
      </c>
      <c r="AJ312" t="s">
        <v>290</v>
      </c>
      <c r="AK312" t="s">
        <v>290</v>
      </c>
      <c r="AL312" t="s">
        <v>290</v>
      </c>
      <c r="AM312">
        <v>33</v>
      </c>
      <c r="AN312" t="s">
        <v>290</v>
      </c>
      <c r="AO312" t="s">
        <v>290</v>
      </c>
      <c r="AP312" t="s">
        <v>290</v>
      </c>
      <c r="AQ312">
        <v>23</v>
      </c>
      <c r="AR312">
        <v>10</v>
      </c>
      <c r="AS312">
        <v>0</v>
      </c>
      <c r="AT312">
        <v>0</v>
      </c>
      <c r="AU312">
        <v>33</v>
      </c>
      <c r="AV312">
        <v>33</v>
      </c>
      <c r="AW312">
        <v>41.871977999999999</v>
      </c>
      <c r="AX312">
        <v>-87.720752000000005</v>
      </c>
      <c r="AY312">
        <v>1</v>
      </c>
      <c r="AZ312" t="s">
        <v>16343</v>
      </c>
      <c r="BA312">
        <v>718</v>
      </c>
      <c r="BB312" t="s">
        <v>17154</v>
      </c>
      <c r="BE312" t="s">
        <v>1122</v>
      </c>
      <c r="BF312" t="s">
        <v>288</v>
      </c>
      <c r="BG312" t="s">
        <v>16493</v>
      </c>
      <c r="BH312">
        <v>60624</v>
      </c>
      <c r="BI312" t="s">
        <v>16346</v>
      </c>
      <c r="BJ312" t="s">
        <v>16863</v>
      </c>
    </row>
    <row r="313" spans="1:62">
      <c r="A313" t="s">
        <v>17155</v>
      </c>
      <c r="B313" t="s">
        <v>17156</v>
      </c>
      <c r="D313" t="s">
        <v>17157</v>
      </c>
      <c r="E313" t="s">
        <v>1997</v>
      </c>
      <c r="F313" t="s">
        <v>17158</v>
      </c>
      <c r="G313" t="s">
        <v>1122</v>
      </c>
      <c r="H313" t="s">
        <v>288</v>
      </c>
      <c r="I313">
        <v>60624</v>
      </c>
      <c r="J313">
        <v>3127610149</v>
      </c>
      <c r="K313" t="s">
        <v>146</v>
      </c>
      <c r="L313">
        <v>2</v>
      </c>
      <c r="M313">
        <v>4</v>
      </c>
      <c r="N313">
        <v>6</v>
      </c>
      <c r="O313">
        <v>12</v>
      </c>
      <c r="P313">
        <v>8</v>
      </c>
      <c r="Q313">
        <v>4</v>
      </c>
      <c r="R313">
        <v>2</v>
      </c>
      <c r="S313">
        <v>4</v>
      </c>
      <c r="T313">
        <v>4</v>
      </c>
      <c r="U313">
        <v>2</v>
      </c>
      <c r="V313">
        <v>4</v>
      </c>
      <c r="W313">
        <v>1</v>
      </c>
      <c r="X313">
        <v>1</v>
      </c>
      <c r="Y313">
        <v>1</v>
      </c>
      <c r="Z313" t="s">
        <v>290</v>
      </c>
      <c r="AA313" t="s">
        <v>290</v>
      </c>
      <c r="AB313" t="s">
        <v>290</v>
      </c>
      <c r="AC313" t="s">
        <v>290</v>
      </c>
      <c r="AD313" t="s">
        <v>290</v>
      </c>
      <c r="AE313" t="s">
        <v>290</v>
      </c>
      <c r="AF313" t="s">
        <v>290</v>
      </c>
      <c r="AG313" t="s">
        <v>290</v>
      </c>
      <c r="AH313" t="s">
        <v>290</v>
      </c>
      <c r="AI313" t="s">
        <v>290</v>
      </c>
      <c r="AJ313">
        <v>3</v>
      </c>
      <c r="AK313" t="s">
        <v>290</v>
      </c>
      <c r="AL313" t="s">
        <v>290</v>
      </c>
      <c r="AM313">
        <v>27</v>
      </c>
      <c r="AN313" t="s">
        <v>290</v>
      </c>
      <c r="AO313">
        <v>1</v>
      </c>
      <c r="AP313" t="s">
        <v>290</v>
      </c>
      <c r="AQ313">
        <v>17</v>
      </c>
      <c r="AR313">
        <v>14</v>
      </c>
      <c r="AS313">
        <v>0</v>
      </c>
      <c r="AT313">
        <v>0</v>
      </c>
      <c r="AU313">
        <v>15</v>
      </c>
      <c r="AV313">
        <v>31</v>
      </c>
      <c r="AW313">
        <v>41.875943999999997</v>
      </c>
      <c r="AX313">
        <v>-87.723944000000003</v>
      </c>
      <c r="AY313">
        <v>1</v>
      </c>
      <c r="AZ313" t="s">
        <v>16343</v>
      </c>
      <c r="BA313">
        <v>3921</v>
      </c>
      <c r="BB313" t="s">
        <v>17160</v>
      </c>
      <c r="BE313" t="s">
        <v>1122</v>
      </c>
      <c r="BF313" t="s">
        <v>288</v>
      </c>
      <c r="BG313" t="s">
        <v>16493</v>
      </c>
      <c r="BH313">
        <v>60624</v>
      </c>
      <c r="BI313" t="s">
        <v>16346</v>
      </c>
      <c r="BJ313" t="s">
        <v>16863</v>
      </c>
    </row>
    <row r="314" spans="1:62">
      <c r="A314" t="s">
        <v>1881</v>
      </c>
      <c r="B314" t="s">
        <v>1882</v>
      </c>
      <c r="D314" t="s">
        <v>390</v>
      </c>
      <c r="E314" t="s">
        <v>1883</v>
      </c>
      <c r="F314" t="s">
        <v>1884</v>
      </c>
      <c r="G314" t="s">
        <v>1122</v>
      </c>
      <c r="H314" t="s">
        <v>288</v>
      </c>
      <c r="I314">
        <v>60612</v>
      </c>
      <c r="J314">
        <v>3123743148</v>
      </c>
      <c r="K314" t="s">
        <v>146</v>
      </c>
      <c r="L314">
        <v>3</v>
      </c>
      <c r="M314">
        <v>6</v>
      </c>
      <c r="N314">
        <v>0</v>
      </c>
      <c r="O314">
        <v>9</v>
      </c>
      <c r="P314" t="s">
        <v>290</v>
      </c>
      <c r="Q314" t="s">
        <v>290</v>
      </c>
      <c r="R314">
        <v>4</v>
      </c>
      <c r="S314">
        <v>4</v>
      </c>
      <c r="T314">
        <v>7</v>
      </c>
      <c r="U314">
        <v>3</v>
      </c>
      <c r="V314">
        <v>8</v>
      </c>
      <c r="W314">
        <v>9</v>
      </c>
      <c r="X314">
        <v>7</v>
      </c>
      <c r="Y314">
        <v>11</v>
      </c>
      <c r="Z314" t="s">
        <v>290</v>
      </c>
      <c r="AA314" t="s">
        <v>290</v>
      </c>
      <c r="AB314" t="s">
        <v>290</v>
      </c>
      <c r="AC314" t="s">
        <v>290</v>
      </c>
      <c r="AD314" t="s">
        <v>290</v>
      </c>
      <c r="AE314" t="s">
        <v>290</v>
      </c>
      <c r="AF314" t="s">
        <v>290</v>
      </c>
      <c r="AG314" t="s">
        <v>290</v>
      </c>
      <c r="AH314" t="s">
        <v>290</v>
      </c>
      <c r="AI314" t="s">
        <v>290</v>
      </c>
      <c r="AJ314">
        <v>43</v>
      </c>
      <c r="AK314" t="s">
        <v>290</v>
      </c>
      <c r="AL314" t="s">
        <v>290</v>
      </c>
      <c r="AM314">
        <v>10</v>
      </c>
      <c r="AN314" t="s">
        <v>290</v>
      </c>
      <c r="AO314" t="s">
        <v>290</v>
      </c>
      <c r="AP314" t="s">
        <v>290</v>
      </c>
      <c r="AQ314">
        <v>28</v>
      </c>
      <c r="AR314">
        <v>25</v>
      </c>
      <c r="AS314">
        <v>0</v>
      </c>
      <c r="AT314">
        <v>0</v>
      </c>
      <c r="AU314">
        <v>53</v>
      </c>
      <c r="AV314">
        <v>53</v>
      </c>
      <c r="AW314">
        <v>41.871194000000003</v>
      </c>
      <c r="AX314">
        <v>-87.700593999999995</v>
      </c>
      <c r="AY314">
        <v>1</v>
      </c>
      <c r="AZ314" t="s">
        <v>16343</v>
      </c>
      <c r="BA314">
        <v>751</v>
      </c>
      <c r="BB314" t="s">
        <v>17162</v>
      </c>
      <c r="BE314" t="s">
        <v>1122</v>
      </c>
      <c r="BF314" t="s">
        <v>288</v>
      </c>
      <c r="BG314" t="s">
        <v>16493</v>
      </c>
      <c r="BH314">
        <v>60612</v>
      </c>
      <c r="BI314" t="s">
        <v>16346</v>
      </c>
      <c r="BJ314" t="s">
        <v>146</v>
      </c>
    </row>
    <row r="315" spans="1:62">
      <c r="A315" t="s">
        <v>1886</v>
      </c>
      <c r="B315" t="s">
        <v>1887</v>
      </c>
      <c r="C315" t="s">
        <v>353</v>
      </c>
      <c r="D315" t="s">
        <v>1888</v>
      </c>
      <c r="E315" t="s">
        <v>1889</v>
      </c>
      <c r="F315" t="s">
        <v>1890</v>
      </c>
      <c r="G315" t="s">
        <v>1122</v>
      </c>
      <c r="H315" t="s">
        <v>288</v>
      </c>
      <c r="I315">
        <v>60653</v>
      </c>
      <c r="J315">
        <v>8772229230</v>
      </c>
      <c r="K315" t="s">
        <v>146</v>
      </c>
      <c r="L315">
        <v>2</v>
      </c>
      <c r="M315">
        <v>6</v>
      </c>
      <c r="N315">
        <v>0</v>
      </c>
      <c r="O315">
        <v>8</v>
      </c>
      <c r="P315">
        <v>1</v>
      </c>
      <c r="Q315">
        <v>7</v>
      </c>
      <c r="R315">
        <v>4</v>
      </c>
      <c r="S315">
        <v>1</v>
      </c>
      <c r="T315">
        <v>8</v>
      </c>
      <c r="U315">
        <v>3</v>
      </c>
      <c r="V315">
        <v>2</v>
      </c>
      <c r="W315">
        <v>11</v>
      </c>
      <c r="X315">
        <v>2</v>
      </c>
      <c r="Y315">
        <v>5</v>
      </c>
      <c r="Z315" t="s">
        <v>290</v>
      </c>
      <c r="AA315" t="s">
        <v>290</v>
      </c>
      <c r="AB315" t="s">
        <v>290</v>
      </c>
      <c r="AC315" t="s">
        <v>290</v>
      </c>
      <c r="AD315" t="s">
        <v>290</v>
      </c>
      <c r="AE315" t="s">
        <v>290</v>
      </c>
      <c r="AF315" t="s">
        <v>290</v>
      </c>
      <c r="AG315" t="s">
        <v>290</v>
      </c>
      <c r="AH315" t="s">
        <v>290</v>
      </c>
      <c r="AI315" t="s">
        <v>290</v>
      </c>
      <c r="AJ315" t="s">
        <v>290</v>
      </c>
      <c r="AK315" t="s">
        <v>290</v>
      </c>
      <c r="AL315" t="s">
        <v>290</v>
      </c>
      <c r="AM315">
        <v>41</v>
      </c>
      <c r="AN315" t="s">
        <v>290</v>
      </c>
      <c r="AO315" t="s">
        <v>290</v>
      </c>
      <c r="AP315">
        <v>3</v>
      </c>
      <c r="AQ315">
        <v>19</v>
      </c>
      <c r="AR315">
        <v>25</v>
      </c>
      <c r="AS315">
        <v>0</v>
      </c>
      <c r="AT315">
        <v>0</v>
      </c>
      <c r="AU315">
        <v>20</v>
      </c>
      <c r="AV315">
        <v>44</v>
      </c>
      <c r="AW315">
        <v>41.810533999999997</v>
      </c>
      <c r="AX315">
        <v>-87.616511000000003</v>
      </c>
      <c r="AY315">
        <v>1</v>
      </c>
      <c r="AZ315" t="s">
        <v>16360</v>
      </c>
      <c r="BA315">
        <v>4622</v>
      </c>
      <c r="BB315" t="s">
        <v>17164</v>
      </c>
      <c r="BE315" t="s">
        <v>1122</v>
      </c>
      <c r="BF315" t="s">
        <v>288</v>
      </c>
      <c r="BG315" t="s">
        <v>16493</v>
      </c>
      <c r="BH315">
        <v>60653</v>
      </c>
      <c r="BI315" t="s">
        <v>16346</v>
      </c>
      <c r="BJ315" t="s">
        <v>16363</v>
      </c>
    </row>
    <row r="316" spans="1:62">
      <c r="A316" t="s">
        <v>4628</v>
      </c>
      <c r="B316" t="s">
        <v>4629</v>
      </c>
      <c r="D316" t="s">
        <v>17165</v>
      </c>
      <c r="E316" t="s">
        <v>17166</v>
      </c>
      <c r="F316" t="s">
        <v>4631</v>
      </c>
      <c r="G316" t="s">
        <v>1122</v>
      </c>
      <c r="H316" t="s">
        <v>288</v>
      </c>
      <c r="I316">
        <v>60641</v>
      </c>
      <c r="J316">
        <v>7735393025</v>
      </c>
      <c r="K316" t="s">
        <v>146</v>
      </c>
      <c r="L316">
        <v>1</v>
      </c>
      <c r="M316">
        <v>3</v>
      </c>
      <c r="N316">
        <v>3</v>
      </c>
      <c r="O316">
        <v>7</v>
      </c>
      <c r="P316">
        <v>12</v>
      </c>
      <c r="Q316">
        <v>2</v>
      </c>
      <c r="R316">
        <v>5</v>
      </c>
      <c r="S316" t="s">
        <v>290</v>
      </c>
      <c r="T316">
        <v>1</v>
      </c>
      <c r="U316">
        <v>1</v>
      </c>
      <c r="V316" t="s">
        <v>290</v>
      </c>
      <c r="W316">
        <v>1</v>
      </c>
      <c r="X316" t="s">
        <v>290</v>
      </c>
      <c r="Y316" t="s">
        <v>290</v>
      </c>
      <c r="Z316" t="s">
        <v>290</v>
      </c>
      <c r="AA316" t="s">
        <v>290</v>
      </c>
      <c r="AB316" t="s">
        <v>290</v>
      </c>
      <c r="AC316" t="s">
        <v>290</v>
      </c>
      <c r="AD316" t="s">
        <v>290</v>
      </c>
      <c r="AE316" t="s">
        <v>290</v>
      </c>
      <c r="AF316" t="s">
        <v>290</v>
      </c>
      <c r="AG316" t="s">
        <v>290</v>
      </c>
      <c r="AH316" t="s">
        <v>290</v>
      </c>
      <c r="AI316" t="s">
        <v>290</v>
      </c>
      <c r="AJ316">
        <v>1</v>
      </c>
      <c r="AK316" t="s">
        <v>290</v>
      </c>
      <c r="AL316">
        <v>1</v>
      </c>
      <c r="AM316" t="s">
        <v>290</v>
      </c>
      <c r="AN316" t="s">
        <v>290</v>
      </c>
      <c r="AO316">
        <v>12</v>
      </c>
      <c r="AP316">
        <v>8</v>
      </c>
      <c r="AQ316">
        <v>15</v>
      </c>
      <c r="AR316">
        <v>7</v>
      </c>
      <c r="AS316">
        <v>0</v>
      </c>
      <c r="AT316">
        <v>0</v>
      </c>
      <c r="AU316">
        <v>0</v>
      </c>
      <c r="AV316">
        <v>22</v>
      </c>
      <c r="AW316">
        <v>41.954935999999996</v>
      </c>
      <c r="AX316">
        <v>-87.727292000000006</v>
      </c>
      <c r="AY316">
        <v>1</v>
      </c>
      <c r="AZ316" t="s">
        <v>16343</v>
      </c>
      <c r="BA316">
        <v>4041</v>
      </c>
      <c r="BB316" t="s">
        <v>17117</v>
      </c>
      <c r="BE316" t="s">
        <v>1122</v>
      </c>
      <c r="BF316" t="s">
        <v>288</v>
      </c>
      <c r="BG316" t="s">
        <v>16493</v>
      </c>
      <c r="BH316">
        <v>60641</v>
      </c>
      <c r="BI316" t="s">
        <v>16346</v>
      </c>
      <c r="BJ316" t="s">
        <v>16863</v>
      </c>
    </row>
    <row r="317" spans="1:62">
      <c r="A317" t="s">
        <v>1892</v>
      </c>
      <c r="B317" t="s">
        <v>1893</v>
      </c>
      <c r="D317" t="s">
        <v>1894</v>
      </c>
      <c r="E317" t="s">
        <v>519</v>
      </c>
      <c r="F317" t="s">
        <v>1895</v>
      </c>
      <c r="G317" t="s">
        <v>1122</v>
      </c>
      <c r="H317" t="s">
        <v>288</v>
      </c>
      <c r="I317">
        <v>60643</v>
      </c>
      <c r="J317">
        <v>7736296253</v>
      </c>
      <c r="K317" t="s">
        <v>146</v>
      </c>
      <c r="L317">
        <v>1</v>
      </c>
      <c r="M317">
        <v>4</v>
      </c>
      <c r="N317">
        <v>0</v>
      </c>
      <c r="O317">
        <v>5</v>
      </c>
      <c r="P317">
        <v>5</v>
      </c>
      <c r="Q317">
        <v>3</v>
      </c>
      <c r="R317">
        <v>1</v>
      </c>
      <c r="S317">
        <v>5</v>
      </c>
      <c r="T317" t="s">
        <v>290</v>
      </c>
      <c r="U317">
        <v>2</v>
      </c>
      <c r="V317">
        <v>3</v>
      </c>
      <c r="W317">
        <v>1</v>
      </c>
      <c r="X317">
        <v>3</v>
      </c>
      <c r="Y317" t="s">
        <v>290</v>
      </c>
      <c r="Z317" t="s">
        <v>290</v>
      </c>
      <c r="AA317" t="s">
        <v>290</v>
      </c>
      <c r="AB317" t="s">
        <v>290</v>
      </c>
      <c r="AC317" t="s">
        <v>290</v>
      </c>
      <c r="AD317" t="s">
        <v>290</v>
      </c>
      <c r="AE317" t="s">
        <v>290</v>
      </c>
      <c r="AF317" t="s">
        <v>290</v>
      </c>
      <c r="AG317" t="s">
        <v>290</v>
      </c>
      <c r="AH317" t="s">
        <v>290</v>
      </c>
      <c r="AI317" t="s">
        <v>290</v>
      </c>
      <c r="AJ317" t="s">
        <v>290</v>
      </c>
      <c r="AK317" t="s">
        <v>290</v>
      </c>
      <c r="AL317" t="s">
        <v>290</v>
      </c>
      <c r="AM317">
        <v>23</v>
      </c>
      <c r="AN317" t="s">
        <v>290</v>
      </c>
      <c r="AO317" t="s">
        <v>290</v>
      </c>
      <c r="AP317" t="s">
        <v>290</v>
      </c>
      <c r="AQ317">
        <v>13</v>
      </c>
      <c r="AR317">
        <v>10</v>
      </c>
      <c r="AS317">
        <v>0</v>
      </c>
      <c r="AT317">
        <v>0</v>
      </c>
      <c r="AU317">
        <v>23</v>
      </c>
      <c r="AV317">
        <v>23</v>
      </c>
      <c r="AW317">
        <v>41.720768</v>
      </c>
      <c r="AX317">
        <v>-87.674626000000004</v>
      </c>
      <c r="AY317">
        <v>1</v>
      </c>
      <c r="AZ317" t="s">
        <v>16343</v>
      </c>
      <c r="BA317">
        <v>2059</v>
      </c>
      <c r="BB317" t="s">
        <v>17169</v>
      </c>
      <c r="BE317" t="s">
        <v>1122</v>
      </c>
      <c r="BF317" t="s">
        <v>288</v>
      </c>
      <c r="BG317" t="s">
        <v>16493</v>
      </c>
      <c r="BH317">
        <v>60643</v>
      </c>
      <c r="BI317" t="s">
        <v>16346</v>
      </c>
      <c r="BJ317" t="s">
        <v>146</v>
      </c>
    </row>
    <row r="318" spans="1:62">
      <c r="A318" t="s">
        <v>4637</v>
      </c>
      <c r="B318" t="s">
        <v>4638</v>
      </c>
      <c r="C318" t="s">
        <v>418</v>
      </c>
      <c r="D318" t="s">
        <v>4639</v>
      </c>
      <c r="E318" t="s">
        <v>4640</v>
      </c>
      <c r="F318" t="s">
        <v>4641</v>
      </c>
      <c r="G318" t="s">
        <v>1122</v>
      </c>
      <c r="H318" t="s">
        <v>288</v>
      </c>
      <c r="I318">
        <v>60637</v>
      </c>
      <c r="J318">
        <v>7739602070</v>
      </c>
      <c r="K318" t="s">
        <v>146</v>
      </c>
      <c r="L318">
        <v>1</v>
      </c>
      <c r="M318">
        <v>2</v>
      </c>
      <c r="N318">
        <v>1</v>
      </c>
      <c r="O318">
        <v>4</v>
      </c>
      <c r="P318" t="s">
        <v>290</v>
      </c>
      <c r="Q318" t="s">
        <v>290</v>
      </c>
      <c r="R318" t="s">
        <v>290</v>
      </c>
      <c r="S318" t="s">
        <v>290</v>
      </c>
      <c r="T318" t="s">
        <v>290</v>
      </c>
      <c r="U318" t="s">
        <v>290</v>
      </c>
      <c r="V318" t="s">
        <v>290</v>
      </c>
      <c r="W318" t="s">
        <v>290</v>
      </c>
      <c r="X318" t="s">
        <v>290</v>
      </c>
      <c r="Y318" t="s">
        <v>290</v>
      </c>
      <c r="Z318" t="s">
        <v>290</v>
      </c>
      <c r="AA318" t="s">
        <v>290</v>
      </c>
      <c r="AB318" t="s">
        <v>290</v>
      </c>
      <c r="AC318" t="s">
        <v>290</v>
      </c>
      <c r="AD318" t="s">
        <v>290</v>
      </c>
      <c r="AE318" t="s">
        <v>290</v>
      </c>
      <c r="AF318">
        <v>3</v>
      </c>
      <c r="AG318" t="s">
        <v>290</v>
      </c>
      <c r="AH318" t="s">
        <v>290</v>
      </c>
      <c r="AI318" t="s">
        <v>290</v>
      </c>
      <c r="AJ318">
        <v>2</v>
      </c>
      <c r="AK318" t="s">
        <v>290</v>
      </c>
      <c r="AL318" t="s">
        <v>290</v>
      </c>
      <c r="AM318">
        <v>1</v>
      </c>
      <c r="AN318" t="s">
        <v>290</v>
      </c>
      <c r="AO318" t="s">
        <v>290</v>
      </c>
      <c r="AP318" t="s">
        <v>290</v>
      </c>
      <c r="AQ318">
        <v>1</v>
      </c>
      <c r="AR318">
        <v>2</v>
      </c>
      <c r="AS318">
        <v>1</v>
      </c>
      <c r="AT318">
        <v>2</v>
      </c>
      <c r="AU318">
        <v>3</v>
      </c>
      <c r="AV318">
        <v>3</v>
      </c>
      <c r="AW318">
        <v>41.78613</v>
      </c>
      <c r="AX318">
        <v>-87.619414000000006</v>
      </c>
      <c r="AY318">
        <v>1</v>
      </c>
      <c r="AZ318" t="s">
        <v>16343</v>
      </c>
      <c r="BA318">
        <v>5946</v>
      </c>
      <c r="BB318" t="s">
        <v>17176</v>
      </c>
      <c r="BC318" t="s">
        <v>17177</v>
      </c>
      <c r="BD318" t="s">
        <v>17178</v>
      </c>
      <c r="BE318" t="s">
        <v>1122</v>
      </c>
      <c r="BF318" t="s">
        <v>288</v>
      </c>
      <c r="BG318" t="s">
        <v>16493</v>
      </c>
      <c r="BH318">
        <v>60637</v>
      </c>
      <c r="BI318" t="s">
        <v>16346</v>
      </c>
      <c r="BJ318" t="s">
        <v>146</v>
      </c>
    </row>
    <row r="319" spans="1:62">
      <c r="A319" t="s">
        <v>1908</v>
      </c>
      <c r="B319" t="s">
        <v>1909</v>
      </c>
      <c r="C319" t="s">
        <v>283</v>
      </c>
      <c r="D319" t="s">
        <v>1910</v>
      </c>
      <c r="E319" t="s">
        <v>1911</v>
      </c>
      <c r="F319" t="s">
        <v>1912</v>
      </c>
      <c r="G319" t="s">
        <v>1122</v>
      </c>
      <c r="H319" t="s">
        <v>288</v>
      </c>
      <c r="I319">
        <v>60636</v>
      </c>
      <c r="J319">
        <v>7734345453</v>
      </c>
      <c r="K319" t="s">
        <v>146</v>
      </c>
      <c r="L319">
        <v>2</v>
      </c>
      <c r="M319">
        <v>4</v>
      </c>
      <c r="N319">
        <v>1</v>
      </c>
      <c r="O319">
        <v>7</v>
      </c>
      <c r="P319" t="s">
        <v>290</v>
      </c>
      <c r="Q319">
        <v>2</v>
      </c>
      <c r="R319" t="s">
        <v>290</v>
      </c>
      <c r="S319">
        <v>1</v>
      </c>
      <c r="T319">
        <v>1</v>
      </c>
      <c r="U319" t="s">
        <v>290</v>
      </c>
      <c r="V319" t="s">
        <v>290</v>
      </c>
      <c r="W319" t="s">
        <v>290</v>
      </c>
      <c r="X319" t="s">
        <v>290</v>
      </c>
      <c r="Y319">
        <v>1</v>
      </c>
      <c r="Z319">
        <v>2</v>
      </c>
      <c r="AA319" t="s">
        <v>290</v>
      </c>
      <c r="AB319">
        <v>1</v>
      </c>
      <c r="AC319" t="s">
        <v>290</v>
      </c>
      <c r="AD319">
        <v>2</v>
      </c>
      <c r="AE319" t="s">
        <v>290</v>
      </c>
      <c r="AF319" t="s">
        <v>290</v>
      </c>
      <c r="AG319" t="s">
        <v>290</v>
      </c>
      <c r="AH319" t="s">
        <v>290</v>
      </c>
      <c r="AI319" t="s">
        <v>290</v>
      </c>
      <c r="AJ319">
        <v>3</v>
      </c>
      <c r="AK319" t="s">
        <v>290</v>
      </c>
      <c r="AL319" t="s">
        <v>290</v>
      </c>
      <c r="AM319">
        <v>7</v>
      </c>
      <c r="AN319" t="s">
        <v>290</v>
      </c>
      <c r="AO319" t="s">
        <v>290</v>
      </c>
      <c r="AP319" t="s">
        <v>290</v>
      </c>
      <c r="AQ319">
        <v>7</v>
      </c>
      <c r="AR319">
        <v>3</v>
      </c>
      <c r="AS319">
        <v>0</v>
      </c>
      <c r="AT319">
        <v>0</v>
      </c>
      <c r="AU319">
        <v>10</v>
      </c>
      <c r="AV319">
        <v>10</v>
      </c>
      <c r="AW319">
        <v>41.779209000000002</v>
      </c>
      <c r="AX319">
        <v>-87.661045000000001</v>
      </c>
      <c r="AY319">
        <v>1</v>
      </c>
      <c r="AZ319" t="s">
        <v>16343</v>
      </c>
      <c r="BA319">
        <v>1443</v>
      </c>
      <c r="BB319" t="s">
        <v>17058</v>
      </c>
      <c r="BE319" t="s">
        <v>1122</v>
      </c>
      <c r="BF319" t="s">
        <v>288</v>
      </c>
      <c r="BG319" t="s">
        <v>16493</v>
      </c>
      <c r="BH319">
        <v>60636</v>
      </c>
      <c r="BI319" t="s">
        <v>16346</v>
      </c>
      <c r="BJ319" t="s">
        <v>16863</v>
      </c>
    </row>
    <row r="320" spans="1:62">
      <c r="A320" t="s">
        <v>1914</v>
      </c>
      <c r="B320" t="s">
        <v>1915</v>
      </c>
      <c r="C320" t="s">
        <v>418</v>
      </c>
      <c r="D320" t="s">
        <v>1916</v>
      </c>
      <c r="E320" t="s">
        <v>1917</v>
      </c>
      <c r="F320" t="s">
        <v>1906</v>
      </c>
      <c r="G320" t="s">
        <v>1122</v>
      </c>
      <c r="H320" t="s">
        <v>288</v>
      </c>
      <c r="I320">
        <v>60615</v>
      </c>
      <c r="J320">
        <v>8472402489</v>
      </c>
      <c r="K320" t="s">
        <v>146</v>
      </c>
      <c r="L320">
        <v>1</v>
      </c>
      <c r="M320">
        <v>4</v>
      </c>
      <c r="N320">
        <v>2</v>
      </c>
      <c r="O320">
        <v>7</v>
      </c>
      <c r="P320" t="s">
        <v>290</v>
      </c>
      <c r="Q320" t="s">
        <v>290</v>
      </c>
      <c r="R320" t="s">
        <v>290</v>
      </c>
      <c r="S320">
        <v>3</v>
      </c>
      <c r="T320">
        <v>4</v>
      </c>
      <c r="U320">
        <v>2</v>
      </c>
      <c r="V320">
        <v>1</v>
      </c>
      <c r="W320">
        <v>3</v>
      </c>
      <c r="X320">
        <v>1</v>
      </c>
      <c r="Y320">
        <v>3</v>
      </c>
      <c r="Z320" t="s">
        <v>290</v>
      </c>
      <c r="AA320" t="s">
        <v>290</v>
      </c>
      <c r="AB320" t="s">
        <v>290</v>
      </c>
      <c r="AC320" t="s">
        <v>290</v>
      </c>
      <c r="AD320" t="s">
        <v>290</v>
      </c>
      <c r="AE320" t="s">
        <v>290</v>
      </c>
      <c r="AF320" t="s">
        <v>290</v>
      </c>
      <c r="AG320" t="s">
        <v>290</v>
      </c>
      <c r="AH320" t="s">
        <v>290</v>
      </c>
      <c r="AI320" t="s">
        <v>290</v>
      </c>
      <c r="AJ320">
        <v>1</v>
      </c>
      <c r="AK320" t="s">
        <v>290</v>
      </c>
      <c r="AL320" t="s">
        <v>290</v>
      </c>
      <c r="AM320">
        <v>6</v>
      </c>
      <c r="AN320" t="s">
        <v>290</v>
      </c>
      <c r="AO320">
        <v>7</v>
      </c>
      <c r="AP320">
        <v>3</v>
      </c>
      <c r="AQ320">
        <v>4</v>
      </c>
      <c r="AR320">
        <v>13</v>
      </c>
      <c r="AS320">
        <v>0</v>
      </c>
      <c r="AT320">
        <v>0</v>
      </c>
      <c r="AU320">
        <v>2</v>
      </c>
      <c r="AV320">
        <v>17</v>
      </c>
      <c r="AW320">
        <v>41.802672000000001</v>
      </c>
      <c r="AX320">
        <v>-87.598692</v>
      </c>
      <c r="AY320">
        <v>1</v>
      </c>
      <c r="AZ320" t="s">
        <v>16343</v>
      </c>
      <c r="BA320">
        <v>1100</v>
      </c>
      <c r="BB320" t="s">
        <v>17171</v>
      </c>
      <c r="BE320" t="s">
        <v>1122</v>
      </c>
      <c r="BF320" t="s">
        <v>288</v>
      </c>
      <c r="BG320" t="s">
        <v>16493</v>
      </c>
      <c r="BH320">
        <v>60615</v>
      </c>
      <c r="BI320" t="s">
        <v>16346</v>
      </c>
      <c r="BJ320" t="s">
        <v>16863</v>
      </c>
    </row>
    <row r="321" spans="1:62">
      <c r="A321" t="s">
        <v>18578</v>
      </c>
      <c r="B321" t="s">
        <v>18579</v>
      </c>
      <c r="D321" t="s">
        <v>17157</v>
      </c>
      <c r="E321" t="s">
        <v>1344</v>
      </c>
      <c r="F321" t="s">
        <v>18580</v>
      </c>
      <c r="G321" t="s">
        <v>1122</v>
      </c>
      <c r="H321" t="s">
        <v>288</v>
      </c>
      <c r="I321">
        <v>60642</v>
      </c>
      <c r="J321">
        <v>3122366388</v>
      </c>
      <c r="K321" t="s">
        <v>146</v>
      </c>
      <c r="L321">
        <v>4</v>
      </c>
      <c r="M321">
        <v>37</v>
      </c>
      <c r="N321">
        <v>43</v>
      </c>
      <c r="O321">
        <v>84</v>
      </c>
      <c r="P321">
        <v>56</v>
      </c>
      <c r="Q321">
        <v>42</v>
      </c>
      <c r="R321">
        <v>45</v>
      </c>
      <c r="S321">
        <v>30</v>
      </c>
      <c r="T321">
        <v>24</v>
      </c>
      <c r="U321">
        <v>17</v>
      </c>
      <c r="V321">
        <v>15</v>
      </c>
      <c r="W321">
        <v>12</v>
      </c>
      <c r="X321" t="s">
        <v>290</v>
      </c>
      <c r="Y321">
        <v>3</v>
      </c>
      <c r="Z321">
        <v>10</v>
      </c>
      <c r="AA321">
        <v>14</v>
      </c>
      <c r="AB321" t="s">
        <v>290</v>
      </c>
      <c r="AC321" t="s">
        <v>290</v>
      </c>
      <c r="AD321" t="s">
        <v>290</v>
      </c>
      <c r="AE321" t="s">
        <v>290</v>
      </c>
      <c r="AF321" t="s">
        <v>290</v>
      </c>
      <c r="AG321" t="s">
        <v>290</v>
      </c>
      <c r="AH321" t="s">
        <v>290</v>
      </c>
      <c r="AI321" t="s">
        <v>290</v>
      </c>
      <c r="AJ321">
        <v>35</v>
      </c>
      <c r="AK321" t="s">
        <v>290</v>
      </c>
      <c r="AL321">
        <v>21</v>
      </c>
      <c r="AM321">
        <v>22</v>
      </c>
      <c r="AN321" t="s">
        <v>290</v>
      </c>
      <c r="AO321">
        <v>155</v>
      </c>
      <c r="AP321">
        <v>35</v>
      </c>
      <c r="AQ321">
        <v>131</v>
      </c>
      <c r="AR321">
        <v>137</v>
      </c>
      <c r="AS321">
        <v>0</v>
      </c>
      <c r="AT321">
        <v>0</v>
      </c>
      <c r="AU321">
        <v>86</v>
      </c>
      <c r="AV321">
        <v>268</v>
      </c>
      <c r="AW321">
        <v>41.890873999999997</v>
      </c>
      <c r="AX321">
        <v>-87.651964000000007</v>
      </c>
      <c r="AY321">
        <v>1</v>
      </c>
      <c r="AZ321" t="s">
        <v>16343</v>
      </c>
      <c r="BA321">
        <v>955</v>
      </c>
      <c r="BB321" t="s">
        <v>18581</v>
      </c>
      <c r="BE321" t="s">
        <v>1122</v>
      </c>
      <c r="BF321" t="s">
        <v>288</v>
      </c>
      <c r="BG321" t="s">
        <v>16493</v>
      </c>
      <c r="BH321">
        <v>60642</v>
      </c>
      <c r="BI321" t="s">
        <v>16346</v>
      </c>
      <c r="BJ321" t="s">
        <v>16863</v>
      </c>
    </row>
    <row r="322" spans="1:62">
      <c r="A322" t="s">
        <v>13536</v>
      </c>
      <c r="B322" t="s">
        <v>13537</v>
      </c>
      <c r="D322" t="s">
        <v>964</v>
      </c>
      <c r="E322" t="s">
        <v>1565</v>
      </c>
      <c r="F322" t="s">
        <v>13539</v>
      </c>
      <c r="G322" t="s">
        <v>1122</v>
      </c>
      <c r="H322" t="s">
        <v>288</v>
      </c>
      <c r="I322">
        <v>60620</v>
      </c>
      <c r="J322">
        <v>7735317750</v>
      </c>
      <c r="K322" t="s">
        <v>146</v>
      </c>
      <c r="L322">
        <v>1</v>
      </c>
      <c r="M322">
        <v>2</v>
      </c>
      <c r="N322">
        <v>0</v>
      </c>
      <c r="O322">
        <v>3</v>
      </c>
      <c r="P322">
        <v>1</v>
      </c>
      <c r="Q322" t="s">
        <v>290</v>
      </c>
      <c r="R322" t="s">
        <v>290</v>
      </c>
      <c r="S322" t="s">
        <v>290</v>
      </c>
      <c r="T322" t="s">
        <v>290</v>
      </c>
      <c r="U322" t="s">
        <v>290</v>
      </c>
      <c r="V322" t="s">
        <v>290</v>
      </c>
      <c r="W322" t="s">
        <v>290</v>
      </c>
      <c r="X322" t="s">
        <v>290</v>
      </c>
      <c r="Y322">
        <v>1</v>
      </c>
      <c r="Z322" t="s">
        <v>290</v>
      </c>
      <c r="AA322" t="s">
        <v>290</v>
      </c>
      <c r="AB322" t="s">
        <v>290</v>
      </c>
      <c r="AC322" t="s">
        <v>290</v>
      </c>
      <c r="AD322" t="s">
        <v>290</v>
      </c>
      <c r="AE322" t="s">
        <v>290</v>
      </c>
      <c r="AF322" t="s">
        <v>290</v>
      </c>
      <c r="AG322" t="s">
        <v>290</v>
      </c>
      <c r="AH322" t="s">
        <v>290</v>
      </c>
      <c r="AI322" t="s">
        <v>290</v>
      </c>
      <c r="AJ322" t="s">
        <v>290</v>
      </c>
      <c r="AK322" t="s">
        <v>290</v>
      </c>
      <c r="AL322" t="s">
        <v>290</v>
      </c>
      <c r="AM322">
        <v>2</v>
      </c>
      <c r="AN322" t="s">
        <v>290</v>
      </c>
      <c r="AO322" t="s">
        <v>290</v>
      </c>
      <c r="AP322" t="s">
        <v>290</v>
      </c>
      <c r="AQ322">
        <v>2</v>
      </c>
      <c r="AR322">
        <v>0</v>
      </c>
      <c r="AS322">
        <v>0</v>
      </c>
      <c r="AT322">
        <v>0</v>
      </c>
      <c r="AU322">
        <v>2</v>
      </c>
      <c r="AV322">
        <v>2</v>
      </c>
      <c r="AW322">
        <v>41.748569000000003</v>
      </c>
      <c r="AX322">
        <v>-87.653345999999999</v>
      </c>
      <c r="AY322">
        <v>1</v>
      </c>
      <c r="AZ322" t="s">
        <v>16343</v>
      </c>
      <c r="BA322">
        <v>8001</v>
      </c>
      <c r="BB322" t="s">
        <v>17140</v>
      </c>
      <c r="BE322" t="s">
        <v>1122</v>
      </c>
      <c r="BF322" t="s">
        <v>288</v>
      </c>
      <c r="BG322" t="s">
        <v>16493</v>
      </c>
      <c r="BH322">
        <v>60620</v>
      </c>
      <c r="BI322" t="s">
        <v>16346</v>
      </c>
      <c r="BJ322" t="s">
        <v>16863</v>
      </c>
    </row>
    <row r="323" spans="1:62">
      <c r="A323" t="s">
        <v>1918</v>
      </c>
      <c r="B323" t="s">
        <v>1919</v>
      </c>
      <c r="D323" t="s">
        <v>1920</v>
      </c>
      <c r="E323" t="s">
        <v>1921</v>
      </c>
      <c r="F323" t="s">
        <v>1922</v>
      </c>
      <c r="G323" t="s">
        <v>1122</v>
      </c>
      <c r="H323" t="s">
        <v>288</v>
      </c>
      <c r="I323">
        <v>60645</v>
      </c>
      <c r="J323">
        <v>7737648274</v>
      </c>
      <c r="K323" t="s">
        <v>146</v>
      </c>
      <c r="L323">
        <v>2</v>
      </c>
      <c r="M323">
        <v>9</v>
      </c>
      <c r="N323">
        <v>0</v>
      </c>
      <c r="O323">
        <v>11</v>
      </c>
      <c r="P323">
        <v>16</v>
      </c>
      <c r="Q323">
        <v>23</v>
      </c>
      <c r="R323">
        <v>16</v>
      </c>
      <c r="S323">
        <v>15</v>
      </c>
      <c r="T323">
        <v>8</v>
      </c>
      <c r="U323">
        <v>5</v>
      </c>
      <c r="V323">
        <v>7</v>
      </c>
      <c r="W323">
        <v>3</v>
      </c>
      <c r="X323" t="s">
        <v>290</v>
      </c>
      <c r="Y323">
        <v>6</v>
      </c>
      <c r="Z323" t="s">
        <v>290</v>
      </c>
      <c r="AA323" t="s">
        <v>290</v>
      </c>
      <c r="AB323" t="s">
        <v>290</v>
      </c>
      <c r="AC323" t="s">
        <v>290</v>
      </c>
      <c r="AD323" t="s">
        <v>290</v>
      </c>
      <c r="AE323" t="s">
        <v>290</v>
      </c>
      <c r="AF323" t="s">
        <v>290</v>
      </c>
      <c r="AG323" t="s">
        <v>290</v>
      </c>
      <c r="AH323" t="s">
        <v>290</v>
      </c>
      <c r="AI323" t="s">
        <v>290</v>
      </c>
      <c r="AJ323" t="s">
        <v>290</v>
      </c>
      <c r="AK323" t="s">
        <v>290</v>
      </c>
      <c r="AL323">
        <v>76</v>
      </c>
      <c r="AM323">
        <v>22</v>
      </c>
      <c r="AN323" t="s">
        <v>290</v>
      </c>
      <c r="AO323">
        <v>1</v>
      </c>
      <c r="AP323" t="s">
        <v>290</v>
      </c>
      <c r="AQ323">
        <v>62</v>
      </c>
      <c r="AR323">
        <v>37</v>
      </c>
      <c r="AS323">
        <v>0</v>
      </c>
      <c r="AT323">
        <v>0</v>
      </c>
      <c r="AU323">
        <v>60</v>
      </c>
      <c r="AV323">
        <v>99</v>
      </c>
      <c r="AW323">
        <v>42.010129999999997</v>
      </c>
      <c r="AX323">
        <v>-87.689797999999996</v>
      </c>
      <c r="AY323">
        <v>1</v>
      </c>
      <c r="AZ323" t="s">
        <v>16343</v>
      </c>
      <c r="BA323">
        <v>7045</v>
      </c>
      <c r="BB323" t="s">
        <v>17434</v>
      </c>
      <c r="BE323" t="s">
        <v>1122</v>
      </c>
      <c r="BF323" t="s">
        <v>288</v>
      </c>
      <c r="BG323" t="s">
        <v>16493</v>
      </c>
      <c r="BH323">
        <v>60645</v>
      </c>
      <c r="BI323" t="s">
        <v>16346</v>
      </c>
      <c r="BJ323" t="s">
        <v>16863</v>
      </c>
    </row>
    <row r="324" spans="1:62">
      <c r="A324" t="s">
        <v>1924</v>
      </c>
      <c r="B324" t="s">
        <v>1925</v>
      </c>
      <c r="D324" t="s">
        <v>1926</v>
      </c>
      <c r="E324" t="s">
        <v>1927</v>
      </c>
      <c r="F324" t="s">
        <v>1928</v>
      </c>
      <c r="G324" t="s">
        <v>1122</v>
      </c>
      <c r="H324" t="s">
        <v>288</v>
      </c>
      <c r="I324">
        <v>60620</v>
      </c>
      <c r="J324">
        <v>7736402851</v>
      </c>
      <c r="K324" t="s">
        <v>146</v>
      </c>
      <c r="L324">
        <v>1</v>
      </c>
      <c r="M324">
        <v>1</v>
      </c>
      <c r="N324">
        <v>0</v>
      </c>
      <c r="O324">
        <v>2</v>
      </c>
      <c r="P324" t="s">
        <v>290</v>
      </c>
      <c r="Q324" t="s">
        <v>290</v>
      </c>
      <c r="R324" t="s">
        <v>290</v>
      </c>
      <c r="S324" t="s">
        <v>290</v>
      </c>
      <c r="T324" t="s">
        <v>290</v>
      </c>
      <c r="U324">
        <v>1</v>
      </c>
      <c r="V324" t="s">
        <v>290</v>
      </c>
      <c r="W324" t="s">
        <v>290</v>
      </c>
      <c r="X324" t="s">
        <v>290</v>
      </c>
      <c r="Y324" t="s">
        <v>290</v>
      </c>
      <c r="Z324" t="s">
        <v>290</v>
      </c>
      <c r="AA324" t="s">
        <v>290</v>
      </c>
      <c r="AB324" t="s">
        <v>290</v>
      </c>
      <c r="AC324" t="s">
        <v>290</v>
      </c>
      <c r="AD324" t="s">
        <v>290</v>
      </c>
      <c r="AE324" t="s">
        <v>290</v>
      </c>
      <c r="AF324" t="s">
        <v>290</v>
      </c>
      <c r="AG324" t="s">
        <v>290</v>
      </c>
      <c r="AH324" t="s">
        <v>290</v>
      </c>
      <c r="AI324" t="s">
        <v>290</v>
      </c>
      <c r="AJ324" t="s">
        <v>290</v>
      </c>
      <c r="AK324" t="s">
        <v>290</v>
      </c>
      <c r="AL324" t="s">
        <v>290</v>
      </c>
      <c r="AM324">
        <v>1</v>
      </c>
      <c r="AN324" t="s">
        <v>290</v>
      </c>
      <c r="AO324" t="s">
        <v>290</v>
      </c>
      <c r="AP324" t="s">
        <v>290</v>
      </c>
      <c r="AQ324">
        <v>1</v>
      </c>
      <c r="AR324">
        <v>0</v>
      </c>
      <c r="AS324">
        <v>0</v>
      </c>
      <c r="AT324">
        <v>0</v>
      </c>
      <c r="AU324">
        <v>0</v>
      </c>
      <c r="AV324">
        <v>1</v>
      </c>
      <c r="AW324">
        <v>41.741132</v>
      </c>
      <c r="AX324">
        <v>-87.663588000000004</v>
      </c>
      <c r="AY324">
        <v>1</v>
      </c>
      <c r="AZ324" t="s">
        <v>16343</v>
      </c>
      <c r="BA324">
        <v>8400</v>
      </c>
      <c r="BB324" t="s">
        <v>17187</v>
      </c>
      <c r="BE324" t="s">
        <v>1122</v>
      </c>
      <c r="BF324" t="s">
        <v>288</v>
      </c>
      <c r="BG324" t="s">
        <v>16493</v>
      </c>
      <c r="BH324">
        <v>60620</v>
      </c>
      <c r="BI324" t="s">
        <v>16346</v>
      </c>
      <c r="BJ324" t="s">
        <v>16863</v>
      </c>
    </row>
    <row r="325" spans="1:62">
      <c r="A325" t="s">
        <v>1929</v>
      </c>
      <c r="B325" t="s">
        <v>1930</v>
      </c>
      <c r="C325" t="s">
        <v>353</v>
      </c>
      <c r="D325" t="s">
        <v>1931</v>
      </c>
      <c r="E325" t="s">
        <v>1932</v>
      </c>
      <c r="F325" t="s">
        <v>1933</v>
      </c>
      <c r="G325" t="s">
        <v>1122</v>
      </c>
      <c r="H325" t="s">
        <v>288</v>
      </c>
      <c r="I325">
        <v>60637</v>
      </c>
      <c r="J325">
        <v>7087204547</v>
      </c>
      <c r="K325" t="s">
        <v>146</v>
      </c>
      <c r="L325">
        <v>2</v>
      </c>
      <c r="M325">
        <v>4</v>
      </c>
      <c r="N325">
        <v>0</v>
      </c>
      <c r="O325">
        <v>6</v>
      </c>
      <c r="P325" t="s">
        <v>290</v>
      </c>
      <c r="Q325" t="s">
        <v>290</v>
      </c>
      <c r="R325" t="s">
        <v>290</v>
      </c>
      <c r="S325" t="s">
        <v>290</v>
      </c>
      <c r="T325" t="s">
        <v>290</v>
      </c>
      <c r="U325" t="s">
        <v>290</v>
      </c>
      <c r="V325" t="s">
        <v>290</v>
      </c>
      <c r="W325" t="s">
        <v>290</v>
      </c>
      <c r="X325" t="s">
        <v>290</v>
      </c>
      <c r="Y325" t="s">
        <v>290</v>
      </c>
      <c r="Z325">
        <v>4</v>
      </c>
      <c r="AA325" t="s">
        <v>290</v>
      </c>
      <c r="AB325" t="s">
        <v>290</v>
      </c>
      <c r="AC325">
        <v>3</v>
      </c>
      <c r="AD325" t="s">
        <v>290</v>
      </c>
      <c r="AE325" t="s">
        <v>290</v>
      </c>
      <c r="AF325" t="s">
        <v>290</v>
      </c>
      <c r="AG325" t="s">
        <v>290</v>
      </c>
      <c r="AH325" t="s">
        <v>290</v>
      </c>
      <c r="AI325" t="s">
        <v>290</v>
      </c>
      <c r="AJ325">
        <v>4</v>
      </c>
      <c r="AK325" t="s">
        <v>290</v>
      </c>
      <c r="AL325" t="s">
        <v>290</v>
      </c>
      <c r="AM325">
        <v>3</v>
      </c>
      <c r="AN325" t="s">
        <v>290</v>
      </c>
      <c r="AO325" t="s">
        <v>290</v>
      </c>
      <c r="AP325" t="s">
        <v>290</v>
      </c>
      <c r="AQ325">
        <v>4</v>
      </c>
      <c r="AR325">
        <v>3</v>
      </c>
      <c r="AS325">
        <v>5</v>
      </c>
      <c r="AT325">
        <v>3</v>
      </c>
      <c r="AU325">
        <v>6</v>
      </c>
      <c r="AV325">
        <v>7</v>
      </c>
      <c r="AW325">
        <v>41.790678</v>
      </c>
      <c r="AX325">
        <v>-87.587248000000002</v>
      </c>
      <c r="AY325">
        <v>1</v>
      </c>
      <c r="AZ325" t="s">
        <v>16343</v>
      </c>
      <c r="BA325">
        <v>5726</v>
      </c>
      <c r="BB325" t="s">
        <v>17138</v>
      </c>
      <c r="BE325" t="s">
        <v>1122</v>
      </c>
      <c r="BF325" t="s">
        <v>288</v>
      </c>
      <c r="BG325" t="s">
        <v>16493</v>
      </c>
      <c r="BH325">
        <v>60637</v>
      </c>
      <c r="BI325" t="s">
        <v>16346</v>
      </c>
      <c r="BJ325" t="s">
        <v>146</v>
      </c>
    </row>
    <row r="326" spans="1:62">
      <c r="A326" t="s">
        <v>4642</v>
      </c>
      <c r="B326" t="s">
        <v>4643</v>
      </c>
      <c r="D326" t="s">
        <v>4644</v>
      </c>
      <c r="E326" t="s">
        <v>4645</v>
      </c>
      <c r="F326" t="s">
        <v>4646</v>
      </c>
      <c r="G326" t="s">
        <v>1122</v>
      </c>
      <c r="H326" t="s">
        <v>288</v>
      </c>
      <c r="I326">
        <v>60643</v>
      </c>
      <c r="J326">
        <v>7734624223</v>
      </c>
      <c r="K326" t="s">
        <v>146</v>
      </c>
      <c r="L326">
        <v>1</v>
      </c>
      <c r="M326">
        <v>2</v>
      </c>
      <c r="N326">
        <v>0</v>
      </c>
      <c r="O326">
        <v>3</v>
      </c>
      <c r="P326" t="s">
        <v>290</v>
      </c>
      <c r="Q326">
        <v>5</v>
      </c>
      <c r="R326">
        <v>4</v>
      </c>
      <c r="S326" t="s">
        <v>290</v>
      </c>
      <c r="T326">
        <v>2</v>
      </c>
      <c r="U326">
        <v>1</v>
      </c>
      <c r="V326" t="s">
        <v>290</v>
      </c>
      <c r="W326" t="s">
        <v>290</v>
      </c>
      <c r="X326" t="s">
        <v>290</v>
      </c>
      <c r="Y326" t="s">
        <v>290</v>
      </c>
      <c r="Z326" t="s">
        <v>290</v>
      </c>
      <c r="AA326" t="s">
        <v>290</v>
      </c>
      <c r="AB326" t="s">
        <v>290</v>
      </c>
      <c r="AC326" t="s">
        <v>290</v>
      </c>
      <c r="AD326" t="s">
        <v>290</v>
      </c>
      <c r="AE326" t="s">
        <v>290</v>
      </c>
      <c r="AF326" t="s">
        <v>290</v>
      </c>
      <c r="AG326" t="s">
        <v>290</v>
      </c>
      <c r="AH326" t="s">
        <v>290</v>
      </c>
      <c r="AI326" t="s">
        <v>290</v>
      </c>
      <c r="AJ326" t="s">
        <v>290</v>
      </c>
      <c r="AK326" t="s">
        <v>290</v>
      </c>
      <c r="AL326" t="s">
        <v>290</v>
      </c>
      <c r="AM326">
        <v>7</v>
      </c>
      <c r="AN326" t="s">
        <v>290</v>
      </c>
      <c r="AO326">
        <v>3</v>
      </c>
      <c r="AP326">
        <v>2</v>
      </c>
      <c r="AQ326">
        <v>4</v>
      </c>
      <c r="AR326">
        <v>8</v>
      </c>
      <c r="AS326">
        <v>0</v>
      </c>
      <c r="AT326">
        <v>0</v>
      </c>
      <c r="AU326">
        <v>0</v>
      </c>
      <c r="AV326">
        <v>12</v>
      </c>
      <c r="AW326">
        <v>41.72466</v>
      </c>
      <c r="AX326">
        <v>-87.670382000000004</v>
      </c>
      <c r="AY326">
        <v>1</v>
      </c>
      <c r="AZ326" t="s">
        <v>16360</v>
      </c>
      <c r="BA326">
        <v>1917</v>
      </c>
      <c r="BB326" t="s">
        <v>16933</v>
      </c>
      <c r="BE326" t="s">
        <v>1122</v>
      </c>
      <c r="BF326" t="s">
        <v>288</v>
      </c>
      <c r="BG326" t="s">
        <v>16493</v>
      </c>
      <c r="BH326">
        <v>60643</v>
      </c>
      <c r="BI326" t="s">
        <v>16346</v>
      </c>
      <c r="BJ326" t="s">
        <v>16363</v>
      </c>
    </row>
    <row r="327" spans="1:62">
      <c r="A327" t="s">
        <v>1934</v>
      </c>
      <c r="B327" t="s">
        <v>1935</v>
      </c>
      <c r="C327" t="s">
        <v>578</v>
      </c>
      <c r="D327" t="s">
        <v>1936</v>
      </c>
      <c r="E327" t="s">
        <v>1937</v>
      </c>
      <c r="F327" t="s">
        <v>1938</v>
      </c>
      <c r="G327" t="s">
        <v>1122</v>
      </c>
      <c r="H327" t="s">
        <v>288</v>
      </c>
      <c r="I327">
        <v>60659</v>
      </c>
      <c r="J327">
        <v>7732516583</v>
      </c>
      <c r="K327" t="s">
        <v>146</v>
      </c>
      <c r="L327">
        <v>2</v>
      </c>
      <c r="M327">
        <v>4</v>
      </c>
      <c r="N327">
        <v>2</v>
      </c>
      <c r="O327">
        <v>8</v>
      </c>
      <c r="P327" t="s">
        <v>290</v>
      </c>
      <c r="Q327" t="s">
        <v>290</v>
      </c>
      <c r="R327" t="s">
        <v>290</v>
      </c>
      <c r="S327" t="s">
        <v>290</v>
      </c>
      <c r="T327" t="s">
        <v>290</v>
      </c>
      <c r="U327" t="s">
        <v>290</v>
      </c>
      <c r="V327" t="s">
        <v>290</v>
      </c>
      <c r="W327" t="s">
        <v>290</v>
      </c>
      <c r="X327" t="s">
        <v>290</v>
      </c>
      <c r="Y327" t="s">
        <v>290</v>
      </c>
      <c r="Z327" t="s">
        <v>290</v>
      </c>
      <c r="AA327">
        <v>4</v>
      </c>
      <c r="AB327">
        <v>9</v>
      </c>
      <c r="AC327">
        <v>5</v>
      </c>
      <c r="AD327" t="s">
        <v>290</v>
      </c>
      <c r="AE327" t="s">
        <v>290</v>
      </c>
      <c r="AF327" t="s">
        <v>290</v>
      </c>
      <c r="AG327" t="s">
        <v>290</v>
      </c>
      <c r="AH327" t="s">
        <v>290</v>
      </c>
      <c r="AI327" t="s">
        <v>290</v>
      </c>
      <c r="AJ327" t="s">
        <v>290</v>
      </c>
      <c r="AK327" t="s">
        <v>290</v>
      </c>
      <c r="AL327" t="s">
        <v>290</v>
      </c>
      <c r="AM327" t="s">
        <v>290</v>
      </c>
      <c r="AN327" t="s">
        <v>290</v>
      </c>
      <c r="AO327">
        <v>18</v>
      </c>
      <c r="AP327" t="s">
        <v>290</v>
      </c>
      <c r="AQ327">
        <v>0</v>
      </c>
      <c r="AR327">
        <v>18</v>
      </c>
      <c r="AS327">
        <v>0</v>
      </c>
      <c r="AT327">
        <v>3</v>
      </c>
      <c r="AU327">
        <v>12</v>
      </c>
      <c r="AV327">
        <v>18</v>
      </c>
      <c r="AW327">
        <v>41.991197999999997</v>
      </c>
      <c r="AX327">
        <v>-87.717322999999993</v>
      </c>
      <c r="AY327">
        <v>1</v>
      </c>
      <c r="AZ327" t="s">
        <v>16343</v>
      </c>
      <c r="BA327">
        <v>6033</v>
      </c>
      <c r="BB327" t="s">
        <v>17194</v>
      </c>
      <c r="BE327" t="s">
        <v>1122</v>
      </c>
      <c r="BF327" t="s">
        <v>288</v>
      </c>
      <c r="BG327" t="s">
        <v>16493</v>
      </c>
      <c r="BH327">
        <v>60659</v>
      </c>
      <c r="BI327" t="s">
        <v>16346</v>
      </c>
      <c r="BJ327" t="s">
        <v>16863</v>
      </c>
    </row>
    <row r="328" spans="1:62">
      <c r="A328" t="s">
        <v>1940</v>
      </c>
      <c r="B328" t="s">
        <v>1941</v>
      </c>
      <c r="C328" t="s">
        <v>418</v>
      </c>
      <c r="D328" t="s">
        <v>1942</v>
      </c>
      <c r="E328" t="s">
        <v>1943</v>
      </c>
      <c r="F328" t="s">
        <v>1944</v>
      </c>
      <c r="G328" t="s">
        <v>1122</v>
      </c>
      <c r="H328" t="s">
        <v>288</v>
      </c>
      <c r="I328">
        <v>60636</v>
      </c>
      <c r="J328">
        <v>7739827204</v>
      </c>
      <c r="K328" t="s">
        <v>146</v>
      </c>
      <c r="L328">
        <v>2</v>
      </c>
      <c r="M328">
        <v>3</v>
      </c>
      <c r="N328">
        <v>1</v>
      </c>
      <c r="O328">
        <v>6</v>
      </c>
      <c r="P328" t="s">
        <v>290</v>
      </c>
      <c r="Q328" t="s">
        <v>290</v>
      </c>
      <c r="R328" t="s">
        <v>290</v>
      </c>
      <c r="S328" t="s">
        <v>290</v>
      </c>
      <c r="T328" t="s">
        <v>290</v>
      </c>
      <c r="U328" t="s">
        <v>290</v>
      </c>
      <c r="V328" t="s">
        <v>290</v>
      </c>
      <c r="W328" t="s">
        <v>290</v>
      </c>
      <c r="X328" t="s">
        <v>290</v>
      </c>
      <c r="Y328" t="s">
        <v>290</v>
      </c>
      <c r="Z328">
        <v>3</v>
      </c>
      <c r="AA328">
        <v>4</v>
      </c>
      <c r="AB328" t="s">
        <v>290</v>
      </c>
      <c r="AC328">
        <v>3</v>
      </c>
      <c r="AD328" t="s">
        <v>290</v>
      </c>
      <c r="AE328" t="s">
        <v>290</v>
      </c>
      <c r="AF328" t="s">
        <v>290</v>
      </c>
      <c r="AG328" t="s">
        <v>290</v>
      </c>
      <c r="AH328" t="s">
        <v>290</v>
      </c>
      <c r="AI328" t="s">
        <v>290</v>
      </c>
      <c r="AJ328">
        <v>3</v>
      </c>
      <c r="AK328" t="s">
        <v>290</v>
      </c>
      <c r="AL328" t="s">
        <v>290</v>
      </c>
      <c r="AM328">
        <v>7</v>
      </c>
      <c r="AN328" t="s">
        <v>290</v>
      </c>
      <c r="AO328" t="s">
        <v>290</v>
      </c>
      <c r="AP328" t="s">
        <v>290</v>
      </c>
      <c r="AQ328">
        <v>5</v>
      </c>
      <c r="AR328">
        <v>5</v>
      </c>
      <c r="AS328">
        <v>4</v>
      </c>
      <c r="AT328">
        <v>6</v>
      </c>
      <c r="AU328">
        <v>10</v>
      </c>
      <c r="AV328">
        <v>10</v>
      </c>
      <c r="AW328">
        <v>41.780377999999999</v>
      </c>
      <c r="AX328">
        <v>-87.664394000000001</v>
      </c>
      <c r="AY328">
        <v>1</v>
      </c>
      <c r="AZ328" t="s">
        <v>16360</v>
      </c>
      <c r="BA328">
        <v>6248</v>
      </c>
      <c r="BB328" t="s">
        <v>17187</v>
      </c>
      <c r="BE328" t="s">
        <v>1122</v>
      </c>
      <c r="BF328" t="s">
        <v>288</v>
      </c>
      <c r="BG328" t="s">
        <v>16493</v>
      </c>
      <c r="BH328">
        <v>60636</v>
      </c>
      <c r="BI328" t="s">
        <v>16346</v>
      </c>
      <c r="BJ328" t="s">
        <v>16363</v>
      </c>
    </row>
    <row r="329" spans="1:62">
      <c r="A329" t="s">
        <v>1945</v>
      </c>
      <c r="B329" t="s">
        <v>1946</v>
      </c>
      <c r="D329" t="s">
        <v>1947</v>
      </c>
      <c r="E329" t="s">
        <v>1948</v>
      </c>
      <c r="F329" t="s">
        <v>1949</v>
      </c>
      <c r="G329" t="s">
        <v>1122</v>
      </c>
      <c r="H329" t="s">
        <v>288</v>
      </c>
      <c r="I329">
        <v>60622</v>
      </c>
      <c r="J329">
        <v>3126137115</v>
      </c>
      <c r="K329" t="s">
        <v>146</v>
      </c>
      <c r="L329">
        <v>2</v>
      </c>
      <c r="M329">
        <v>8</v>
      </c>
      <c r="N329">
        <v>0</v>
      </c>
      <c r="O329">
        <v>10</v>
      </c>
      <c r="P329">
        <v>14</v>
      </c>
      <c r="Q329">
        <v>6</v>
      </c>
      <c r="R329">
        <v>5</v>
      </c>
      <c r="S329">
        <v>5</v>
      </c>
      <c r="T329">
        <v>4</v>
      </c>
      <c r="U329">
        <v>3</v>
      </c>
      <c r="V329">
        <v>2</v>
      </c>
      <c r="W329" t="s">
        <v>290</v>
      </c>
      <c r="X329" t="s">
        <v>290</v>
      </c>
      <c r="Y329" t="s">
        <v>290</v>
      </c>
      <c r="Z329" t="s">
        <v>290</v>
      </c>
      <c r="AA329" t="s">
        <v>290</v>
      </c>
      <c r="AB329" t="s">
        <v>290</v>
      </c>
      <c r="AC329" t="s">
        <v>290</v>
      </c>
      <c r="AD329" t="s">
        <v>290</v>
      </c>
      <c r="AE329" t="s">
        <v>290</v>
      </c>
      <c r="AF329" t="s">
        <v>290</v>
      </c>
      <c r="AG329" t="s">
        <v>290</v>
      </c>
      <c r="AH329" t="s">
        <v>290</v>
      </c>
      <c r="AI329" t="s">
        <v>290</v>
      </c>
      <c r="AJ329">
        <v>6</v>
      </c>
      <c r="AK329" t="s">
        <v>290</v>
      </c>
      <c r="AL329" t="s">
        <v>290</v>
      </c>
      <c r="AM329">
        <v>5</v>
      </c>
      <c r="AN329" t="s">
        <v>290</v>
      </c>
      <c r="AO329">
        <v>20</v>
      </c>
      <c r="AP329">
        <v>8</v>
      </c>
      <c r="AQ329">
        <v>18</v>
      </c>
      <c r="AR329">
        <v>21</v>
      </c>
      <c r="AS329">
        <v>0</v>
      </c>
      <c r="AT329">
        <v>0</v>
      </c>
      <c r="AU329">
        <v>8</v>
      </c>
      <c r="AV329">
        <v>39</v>
      </c>
      <c r="AW329">
        <v>41.904066999999998</v>
      </c>
      <c r="AX329">
        <v>-87.691632999999996</v>
      </c>
      <c r="AY329">
        <v>1</v>
      </c>
      <c r="AZ329" t="s">
        <v>16343</v>
      </c>
      <c r="BA329">
        <v>1235</v>
      </c>
      <c r="BB329" t="s">
        <v>17197</v>
      </c>
      <c r="BE329" t="s">
        <v>1122</v>
      </c>
      <c r="BF329" t="s">
        <v>288</v>
      </c>
      <c r="BG329" t="s">
        <v>16493</v>
      </c>
      <c r="BH329">
        <v>60622</v>
      </c>
      <c r="BI329" t="s">
        <v>16346</v>
      </c>
      <c r="BJ329" t="s">
        <v>16863</v>
      </c>
    </row>
    <row r="330" spans="1:62">
      <c r="A330" t="s">
        <v>15622</v>
      </c>
      <c r="B330" t="s">
        <v>15623</v>
      </c>
      <c r="D330" t="s">
        <v>2568</v>
      </c>
      <c r="E330" t="s">
        <v>4630</v>
      </c>
      <c r="F330" t="s">
        <v>16081</v>
      </c>
      <c r="G330" t="s">
        <v>1122</v>
      </c>
      <c r="H330" t="s">
        <v>288</v>
      </c>
      <c r="I330">
        <v>60643</v>
      </c>
      <c r="J330">
        <v>7737079993</v>
      </c>
      <c r="K330" t="s">
        <v>146</v>
      </c>
      <c r="L330">
        <v>1</v>
      </c>
      <c r="M330">
        <v>2</v>
      </c>
      <c r="N330">
        <v>0</v>
      </c>
      <c r="O330">
        <v>3</v>
      </c>
      <c r="P330">
        <v>1</v>
      </c>
      <c r="Q330">
        <v>1</v>
      </c>
      <c r="R330" t="s">
        <v>290</v>
      </c>
      <c r="S330" t="s">
        <v>290</v>
      </c>
      <c r="T330" t="s">
        <v>290</v>
      </c>
      <c r="U330" t="s">
        <v>290</v>
      </c>
      <c r="V330" t="s">
        <v>290</v>
      </c>
      <c r="W330" t="s">
        <v>290</v>
      </c>
      <c r="X330" t="s">
        <v>290</v>
      </c>
      <c r="Y330" t="s">
        <v>290</v>
      </c>
      <c r="Z330" t="s">
        <v>290</v>
      </c>
      <c r="AA330" t="s">
        <v>290</v>
      </c>
      <c r="AB330" t="s">
        <v>290</v>
      </c>
      <c r="AC330" t="s">
        <v>290</v>
      </c>
      <c r="AD330" t="s">
        <v>290</v>
      </c>
      <c r="AE330" t="s">
        <v>290</v>
      </c>
      <c r="AF330" t="s">
        <v>290</v>
      </c>
      <c r="AG330" t="s">
        <v>290</v>
      </c>
      <c r="AH330" t="s">
        <v>290</v>
      </c>
      <c r="AI330" t="s">
        <v>290</v>
      </c>
      <c r="AJ330" t="s">
        <v>290</v>
      </c>
      <c r="AK330" t="s">
        <v>290</v>
      </c>
      <c r="AL330" t="s">
        <v>290</v>
      </c>
      <c r="AM330">
        <v>2</v>
      </c>
      <c r="AN330" t="s">
        <v>290</v>
      </c>
      <c r="AO330" t="s">
        <v>290</v>
      </c>
      <c r="AP330" t="s">
        <v>290</v>
      </c>
      <c r="AQ330">
        <v>1</v>
      </c>
      <c r="AR330">
        <v>1</v>
      </c>
      <c r="AS330">
        <v>0</v>
      </c>
      <c r="AT330">
        <v>0</v>
      </c>
      <c r="AU330">
        <v>2</v>
      </c>
      <c r="AV330">
        <v>2</v>
      </c>
      <c r="AW330">
        <v>41.689177999999998</v>
      </c>
      <c r="AX330">
        <v>-87.648583000000002</v>
      </c>
      <c r="AY330">
        <v>1</v>
      </c>
      <c r="AZ330" t="s">
        <v>16343</v>
      </c>
      <c r="BA330">
        <v>1037</v>
      </c>
      <c r="BB330" t="s">
        <v>17199</v>
      </c>
      <c r="BE330" t="s">
        <v>1122</v>
      </c>
      <c r="BF330" t="s">
        <v>288</v>
      </c>
      <c r="BG330" t="s">
        <v>16493</v>
      </c>
      <c r="BH330">
        <v>60643</v>
      </c>
      <c r="BI330" t="s">
        <v>16346</v>
      </c>
      <c r="BJ330" t="s">
        <v>16863</v>
      </c>
    </row>
    <row r="331" spans="1:62">
      <c r="A331" t="s">
        <v>1950</v>
      </c>
      <c r="B331" t="s">
        <v>1951</v>
      </c>
      <c r="D331" t="s">
        <v>1952</v>
      </c>
      <c r="E331" t="s">
        <v>1953</v>
      </c>
      <c r="F331" t="s">
        <v>1954</v>
      </c>
      <c r="G331" t="s">
        <v>1122</v>
      </c>
      <c r="H331" t="s">
        <v>288</v>
      </c>
      <c r="I331">
        <v>60645</v>
      </c>
      <c r="J331">
        <v>7733828406</v>
      </c>
      <c r="K331" t="s">
        <v>146</v>
      </c>
      <c r="L331">
        <v>1</v>
      </c>
      <c r="M331">
        <v>8</v>
      </c>
      <c r="N331">
        <v>0</v>
      </c>
      <c r="O331">
        <v>9</v>
      </c>
      <c r="P331">
        <v>18</v>
      </c>
      <c r="Q331">
        <v>8</v>
      </c>
      <c r="R331">
        <v>4</v>
      </c>
      <c r="S331">
        <v>5</v>
      </c>
      <c r="T331" t="s">
        <v>290</v>
      </c>
      <c r="U331">
        <v>1</v>
      </c>
      <c r="V331" t="s">
        <v>290</v>
      </c>
      <c r="W331" t="s">
        <v>290</v>
      </c>
      <c r="X331" t="s">
        <v>290</v>
      </c>
      <c r="Y331" t="s">
        <v>290</v>
      </c>
      <c r="Z331" t="s">
        <v>290</v>
      </c>
      <c r="AA331" t="s">
        <v>290</v>
      </c>
      <c r="AB331" t="s">
        <v>290</v>
      </c>
      <c r="AC331" t="s">
        <v>290</v>
      </c>
      <c r="AD331" t="s">
        <v>290</v>
      </c>
      <c r="AE331" t="s">
        <v>290</v>
      </c>
      <c r="AF331" t="s">
        <v>290</v>
      </c>
      <c r="AG331" t="s">
        <v>290</v>
      </c>
      <c r="AH331" t="s">
        <v>290</v>
      </c>
      <c r="AI331" t="s">
        <v>290</v>
      </c>
      <c r="AJ331">
        <v>1</v>
      </c>
      <c r="AK331" t="s">
        <v>290</v>
      </c>
      <c r="AL331" t="s">
        <v>290</v>
      </c>
      <c r="AM331" t="s">
        <v>290</v>
      </c>
      <c r="AN331" t="s">
        <v>290</v>
      </c>
      <c r="AO331">
        <v>35</v>
      </c>
      <c r="AP331" t="s">
        <v>290</v>
      </c>
      <c r="AQ331">
        <v>14</v>
      </c>
      <c r="AR331">
        <v>22</v>
      </c>
      <c r="AS331">
        <v>0</v>
      </c>
      <c r="AT331">
        <v>0</v>
      </c>
      <c r="AU331">
        <v>8</v>
      </c>
      <c r="AV331">
        <v>36</v>
      </c>
      <c r="AW331">
        <v>42.012264999999999</v>
      </c>
      <c r="AX331">
        <v>-87.698864</v>
      </c>
      <c r="AY331">
        <v>1</v>
      </c>
      <c r="AZ331" t="s">
        <v>16343</v>
      </c>
      <c r="BA331">
        <v>2740</v>
      </c>
      <c r="BB331" t="s">
        <v>17201</v>
      </c>
      <c r="BE331" t="s">
        <v>1122</v>
      </c>
      <c r="BF331" t="s">
        <v>288</v>
      </c>
      <c r="BG331" t="s">
        <v>16493</v>
      </c>
      <c r="BH331">
        <v>60645</v>
      </c>
      <c r="BI331" t="s">
        <v>16346</v>
      </c>
      <c r="BJ331" t="s">
        <v>146</v>
      </c>
    </row>
    <row r="332" spans="1:62">
      <c r="A332" t="s">
        <v>1955</v>
      </c>
      <c r="B332" t="s">
        <v>1956</v>
      </c>
      <c r="D332" t="s">
        <v>861</v>
      </c>
      <c r="E332" t="s">
        <v>1957</v>
      </c>
      <c r="F332" t="s">
        <v>1958</v>
      </c>
      <c r="G332" t="s">
        <v>1122</v>
      </c>
      <c r="H332" t="s">
        <v>288</v>
      </c>
      <c r="I332">
        <v>60605</v>
      </c>
      <c r="J332">
        <v>3125855883</v>
      </c>
      <c r="K332" t="s">
        <v>146</v>
      </c>
      <c r="L332">
        <v>1</v>
      </c>
      <c r="M332">
        <v>3</v>
      </c>
      <c r="N332">
        <v>0</v>
      </c>
      <c r="O332">
        <v>4</v>
      </c>
      <c r="P332" t="s">
        <v>290</v>
      </c>
      <c r="Q332" t="s">
        <v>290</v>
      </c>
      <c r="R332" t="s">
        <v>290</v>
      </c>
      <c r="S332" t="s">
        <v>290</v>
      </c>
      <c r="T332" t="s">
        <v>290</v>
      </c>
      <c r="U332" t="s">
        <v>290</v>
      </c>
      <c r="V332" t="s">
        <v>290</v>
      </c>
      <c r="W332" t="s">
        <v>290</v>
      </c>
      <c r="X332">
        <v>5</v>
      </c>
      <c r="Y332">
        <v>5</v>
      </c>
      <c r="Z332">
        <v>11</v>
      </c>
      <c r="AA332" t="s">
        <v>290</v>
      </c>
      <c r="AB332" t="s">
        <v>290</v>
      </c>
      <c r="AC332" t="s">
        <v>290</v>
      </c>
      <c r="AD332" t="s">
        <v>290</v>
      </c>
      <c r="AE332" t="s">
        <v>290</v>
      </c>
      <c r="AF332" t="s">
        <v>290</v>
      </c>
      <c r="AG332" t="s">
        <v>290</v>
      </c>
      <c r="AH332" t="s">
        <v>290</v>
      </c>
      <c r="AI332" t="s">
        <v>290</v>
      </c>
      <c r="AJ332">
        <v>1</v>
      </c>
      <c r="AK332" t="s">
        <v>290</v>
      </c>
      <c r="AL332" t="s">
        <v>290</v>
      </c>
      <c r="AM332">
        <v>19</v>
      </c>
      <c r="AN332" t="s">
        <v>290</v>
      </c>
      <c r="AO332" t="s">
        <v>290</v>
      </c>
      <c r="AP332">
        <v>1</v>
      </c>
      <c r="AQ332">
        <v>10</v>
      </c>
      <c r="AR332">
        <v>11</v>
      </c>
      <c r="AS332">
        <v>0</v>
      </c>
      <c r="AT332">
        <v>0</v>
      </c>
      <c r="AU332">
        <v>20</v>
      </c>
      <c r="AV332">
        <v>21</v>
      </c>
      <c r="AW332">
        <v>41.866250999999998</v>
      </c>
      <c r="AX332">
        <v>-87.623617999999993</v>
      </c>
      <c r="AY332">
        <v>1</v>
      </c>
      <c r="AZ332" t="s">
        <v>16343</v>
      </c>
      <c r="BA332">
        <v>1245</v>
      </c>
      <c r="BB332" t="s">
        <v>17068</v>
      </c>
      <c r="BE332" t="s">
        <v>1122</v>
      </c>
      <c r="BF332" t="s">
        <v>288</v>
      </c>
      <c r="BG332" t="s">
        <v>16493</v>
      </c>
      <c r="BH332">
        <v>60605</v>
      </c>
      <c r="BI332" t="s">
        <v>16346</v>
      </c>
      <c r="BJ332" t="s">
        <v>146</v>
      </c>
    </row>
    <row r="333" spans="1:62">
      <c r="A333" t="s">
        <v>1959</v>
      </c>
      <c r="B333" t="s">
        <v>1960</v>
      </c>
      <c r="C333" t="s">
        <v>314</v>
      </c>
      <c r="D333" t="s">
        <v>986</v>
      </c>
      <c r="E333" t="s">
        <v>17205</v>
      </c>
      <c r="F333" t="s">
        <v>1962</v>
      </c>
      <c r="G333" t="s">
        <v>1122</v>
      </c>
      <c r="H333" t="s">
        <v>288</v>
      </c>
      <c r="I333">
        <v>60626</v>
      </c>
      <c r="J333">
        <v>7734656011</v>
      </c>
      <c r="K333" t="s">
        <v>146</v>
      </c>
      <c r="L333">
        <v>0.5</v>
      </c>
      <c r="M333">
        <v>2</v>
      </c>
      <c r="N333">
        <v>0.5</v>
      </c>
      <c r="O333">
        <v>3</v>
      </c>
      <c r="P333" t="s">
        <v>290</v>
      </c>
      <c r="Q333">
        <v>4</v>
      </c>
      <c r="R333">
        <v>4</v>
      </c>
      <c r="S333">
        <v>6</v>
      </c>
      <c r="T333" t="s">
        <v>290</v>
      </c>
      <c r="U333" t="s">
        <v>290</v>
      </c>
      <c r="V333" t="s">
        <v>290</v>
      </c>
      <c r="W333" t="s">
        <v>290</v>
      </c>
      <c r="X333" t="s">
        <v>290</v>
      </c>
      <c r="Y333" t="s">
        <v>290</v>
      </c>
      <c r="Z333" t="s">
        <v>290</v>
      </c>
      <c r="AA333" t="s">
        <v>290</v>
      </c>
      <c r="AB333" t="s">
        <v>290</v>
      </c>
      <c r="AC333" t="s">
        <v>290</v>
      </c>
      <c r="AD333" t="s">
        <v>290</v>
      </c>
      <c r="AE333" t="s">
        <v>290</v>
      </c>
      <c r="AF333" t="s">
        <v>290</v>
      </c>
      <c r="AG333" t="s">
        <v>290</v>
      </c>
      <c r="AH333" t="s">
        <v>290</v>
      </c>
      <c r="AI333" t="s">
        <v>290</v>
      </c>
      <c r="AJ333">
        <v>1</v>
      </c>
      <c r="AK333" t="s">
        <v>290</v>
      </c>
      <c r="AL333" t="s">
        <v>290</v>
      </c>
      <c r="AM333">
        <v>11</v>
      </c>
      <c r="AN333" t="s">
        <v>290</v>
      </c>
      <c r="AO333">
        <v>1</v>
      </c>
      <c r="AP333">
        <v>1</v>
      </c>
      <c r="AQ333">
        <v>12</v>
      </c>
      <c r="AR333">
        <v>2</v>
      </c>
      <c r="AS333">
        <v>0</v>
      </c>
      <c r="AT333">
        <v>0</v>
      </c>
      <c r="AU333">
        <v>13</v>
      </c>
      <c r="AV333">
        <v>14</v>
      </c>
      <c r="AW333">
        <v>42.022078999999998</v>
      </c>
      <c r="AX333">
        <v>-87.671559999999999</v>
      </c>
      <c r="AY333">
        <v>1</v>
      </c>
      <c r="AZ333" t="s">
        <v>16343</v>
      </c>
      <c r="BA333">
        <v>7731</v>
      </c>
      <c r="BB333" t="s">
        <v>17207</v>
      </c>
      <c r="BE333" t="s">
        <v>1122</v>
      </c>
      <c r="BF333" t="s">
        <v>288</v>
      </c>
      <c r="BG333" t="s">
        <v>16493</v>
      </c>
      <c r="BH333">
        <v>60626</v>
      </c>
      <c r="BI333" t="s">
        <v>16346</v>
      </c>
      <c r="BJ333" t="s">
        <v>16863</v>
      </c>
    </row>
    <row r="334" spans="1:62">
      <c r="A334" t="s">
        <v>1964</v>
      </c>
      <c r="B334" t="s">
        <v>1965</v>
      </c>
      <c r="C334" t="s">
        <v>314</v>
      </c>
      <c r="D334" t="s">
        <v>1966</v>
      </c>
      <c r="E334" t="s">
        <v>1967</v>
      </c>
      <c r="F334" t="s">
        <v>1968</v>
      </c>
      <c r="G334" t="s">
        <v>1122</v>
      </c>
      <c r="H334" t="s">
        <v>288</v>
      </c>
      <c r="I334">
        <v>60623</v>
      </c>
      <c r="J334">
        <v>7737621234</v>
      </c>
      <c r="K334" t="s">
        <v>146</v>
      </c>
      <c r="L334">
        <v>2</v>
      </c>
      <c r="M334">
        <v>9</v>
      </c>
      <c r="N334">
        <v>6</v>
      </c>
      <c r="O334">
        <v>17</v>
      </c>
      <c r="P334">
        <v>8</v>
      </c>
      <c r="Q334">
        <v>8</v>
      </c>
      <c r="R334">
        <v>11</v>
      </c>
      <c r="S334">
        <v>15</v>
      </c>
      <c r="T334">
        <v>12</v>
      </c>
      <c r="U334">
        <v>8</v>
      </c>
      <c r="V334">
        <v>9</v>
      </c>
      <c r="W334">
        <v>9</v>
      </c>
      <c r="X334">
        <v>8</v>
      </c>
      <c r="Y334">
        <v>11</v>
      </c>
      <c r="Z334" t="s">
        <v>290</v>
      </c>
      <c r="AA334" t="s">
        <v>290</v>
      </c>
      <c r="AB334" t="s">
        <v>290</v>
      </c>
      <c r="AC334" t="s">
        <v>290</v>
      </c>
      <c r="AD334" t="s">
        <v>290</v>
      </c>
      <c r="AE334" t="s">
        <v>290</v>
      </c>
      <c r="AF334" t="s">
        <v>290</v>
      </c>
      <c r="AG334" t="s">
        <v>290</v>
      </c>
      <c r="AH334" t="s">
        <v>290</v>
      </c>
      <c r="AI334" t="s">
        <v>290</v>
      </c>
      <c r="AJ334">
        <v>89</v>
      </c>
      <c r="AK334" t="s">
        <v>290</v>
      </c>
      <c r="AL334" t="s">
        <v>290</v>
      </c>
      <c r="AM334" t="s">
        <v>290</v>
      </c>
      <c r="AN334" t="s">
        <v>290</v>
      </c>
      <c r="AO334">
        <v>5</v>
      </c>
      <c r="AP334">
        <v>5</v>
      </c>
      <c r="AQ334">
        <v>37</v>
      </c>
      <c r="AR334">
        <v>62</v>
      </c>
      <c r="AS334">
        <v>0</v>
      </c>
      <c r="AT334">
        <v>0</v>
      </c>
      <c r="AU334">
        <v>65</v>
      </c>
      <c r="AV334">
        <v>99</v>
      </c>
      <c r="AW334">
        <v>41.840738999999999</v>
      </c>
      <c r="AX334">
        <v>-87.727243000000001</v>
      </c>
      <c r="AY334">
        <v>1</v>
      </c>
      <c r="AZ334" t="s">
        <v>16343</v>
      </c>
      <c r="BA334">
        <v>4106</v>
      </c>
      <c r="BB334" t="s">
        <v>17209</v>
      </c>
      <c r="BE334" t="s">
        <v>1122</v>
      </c>
      <c r="BF334" t="s">
        <v>288</v>
      </c>
      <c r="BG334" t="s">
        <v>16493</v>
      </c>
      <c r="BH334">
        <v>60623</v>
      </c>
      <c r="BI334" t="s">
        <v>16346</v>
      </c>
      <c r="BJ334" t="s">
        <v>16863</v>
      </c>
    </row>
    <row r="335" spans="1:62">
      <c r="A335" t="s">
        <v>1969</v>
      </c>
      <c r="B335" t="s">
        <v>1970</v>
      </c>
      <c r="D335" t="s">
        <v>1971</v>
      </c>
      <c r="E335" t="s">
        <v>1972</v>
      </c>
      <c r="F335" t="s">
        <v>1973</v>
      </c>
      <c r="G335" t="s">
        <v>1122</v>
      </c>
      <c r="H335" t="s">
        <v>288</v>
      </c>
      <c r="I335">
        <v>60618</v>
      </c>
      <c r="J335">
        <v>8722087295</v>
      </c>
      <c r="K335" t="s">
        <v>146</v>
      </c>
      <c r="L335">
        <v>2</v>
      </c>
      <c r="M335">
        <v>4</v>
      </c>
      <c r="N335">
        <v>0</v>
      </c>
      <c r="O335">
        <v>6</v>
      </c>
      <c r="P335" t="s">
        <v>290</v>
      </c>
      <c r="Q335" t="s">
        <v>290</v>
      </c>
      <c r="R335" t="s">
        <v>290</v>
      </c>
      <c r="S335" t="s">
        <v>290</v>
      </c>
      <c r="T335" t="s">
        <v>290</v>
      </c>
      <c r="U335" t="s">
        <v>290</v>
      </c>
      <c r="V335" t="s">
        <v>290</v>
      </c>
      <c r="W335" t="s">
        <v>290</v>
      </c>
      <c r="X335" t="s">
        <v>290</v>
      </c>
      <c r="Y335" t="s">
        <v>290</v>
      </c>
      <c r="Z335" t="s">
        <v>290</v>
      </c>
      <c r="AA335" t="s">
        <v>290</v>
      </c>
      <c r="AB335" t="s">
        <v>290</v>
      </c>
      <c r="AC335" t="s">
        <v>290</v>
      </c>
      <c r="AD335" t="s">
        <v>290</v>
      </c>
      <c r="AE335">
        <v>34</v>
      </c>
      <c r="AF335">
        <v>2</v>
      </c>
      <c r="AG335" t="s">
        <v>290</v>
      </c>
      <c r="AH335" t="s">
        <v>290</v>
      </c>
      <c r="AI335" t="s">
        <v>290</v>
      </c>
      <c r="AJ335">
        <v>1</v>
      </c>
      <c r="AK335" t="s">
        <v>290</v>
      </c>
      <c r="AL335">
        <v>4</v>
      </c>
      <c r="AM335">
        <v>1</v>
      </c>
      <c r="AN335" t="s">
        <v>290</v>
      </c>
      <c r="AO335">
        <v>21</v>
      </c>
      <c r="AP335">
        <v>9</v>
      </c>
      <c r="AQ335">
        <v>18</v>
      </c>
      <c r="AR335">
        <v>18</v>
      </c>
      <c r="AS335">
        <v>0</v>
      </c>
      <c r="AT335">
        <v>0</v>
      </c>
      <c r="AU335">
        <v>6</v>
      </c>
      <c r="AV335">
        <v>36</v>
      </c>
      <c r="AW335">
        <v>41.940002999999997</v>
      </c>
      <c r="AX335">
        <v>-87.699662000000004</v>
      </c>
      <c r="AY335">
        <v>1</v>
      </c>
      <c r="AZ335" t="s">
        <v>16343</v>
      </c>
      <c r="BA335">
        <v>3232</v>
      </c>
      <c r="BB335" t="s">
        <v>18582</v>
      </c>
      <c r="BE335" t="s">
        <v>1122</v>
      </c>
      <c r="BF335" t="s">
        <v>288</v>
      </c>
      <c r="BG335" t="s">
        <v>16493</v>
      </c>
      <c r="BH335">
        <v>60618</v>
      </c>
      <c r="BI335" t="s">
        <v>16346</v>
      </c>
      <c r="BJ335" t="s">
        <v>16863</v>
      </c>
    </row>
    <row r="336" spans="1:62">
      <c r="A336" t="s">
        <v>1975</v>
      </c>
      <c r="B336" t="s">
        <v>1976</v>
      </c>
      <c r="C336" t="s">
        <v>283</v>
      </c>
      <c r="D336" t="s">
        <v>1977</v>
      </c>
      <c r="E336" t="s">
        <v>1978</v>
      </c>
      <c r="F336" t="s">
        <v>1979</v>
      </c>
      <c r="G336" t="s">
        <v>1122</v>
      </c>
      <c r="H336" t="s">
        <v>288</v>
      </c>
      <c r="I336">
        <v>60647</v>
      </c>
      <c r="J336">
        <v>7733425854</v>
      </c>
      <c r="K336" t="s">
        <v>146</v>
      </c>
      <c r="L336">
        <v>0.5</v>
      </c>
      <c r="M336">
        <v>3.5</v>
      </c>
      <c r="N336">
        <v>2.5</v>
      </c>
      <c r="O336">
        <v>6.5</v>
      </c>
      <c r="P336">
        <v>4</v>
      </c>
      <c r="Q336">
        <v>5</v>
      </c>
      <c r="R336">
        <v>1</v>
      </c>
      <c r="S336">
        <v>4</v>
      </c>
      <c r="T336">
        <v>5</v>
      </c>
      <c r="U336">
        <v>3</v>
      </c>
      <c r="V336">
        <v>2</v>
      </c>
      <c r="W336">
        <v>3</v>
      </c>
      <c r="X336">
        <v>1</v>
      </c>
      <c r="Y336" t="s">
        <v>290</v>
      </c>
      <c r="Z336" t="s">
        <v>290</v>
      </c>
      <c r="AA336" t="s">
        <v>290</v>
      </c>
      <c r="AB336" t="s">
        <v>290</v>
      </c>
      <c r="AC336" t="s">
        <v>290</v>
      </c>
      <c r="AD336" t="s">
        <v>290</v>
      </c>
      <c r="AE336" t="s">
        <v>290</v>
      </c>
      <c r="AF336" t="s">
        <v>290</v>
      </c>
      <c r="AG336" t="s">
        <v>290</v>
      </c>
      <c r="AH336" t="s">
        <v>290</v>
      </c>
      <c r="AI336" t="s">
        <v>290</v>
      </c>
      <c r="AJ336">
        <v>23</v>
      </c>
      <c r="AK336" t="s">
        <v>290</v>
      </c>
      <c r="AL336" t="s">
        <v>290</v>
      </c>
      <c r="AM336" t="s">
        <v>290</v>
      </c>
      <c r="AN336" t="s">
        <v>290</v>
      </c>
      <c r="AO336">
        <v>1</v>
      </c>
      <c r="AP336">
        <v>4</v>
      </c>
      <c r="AQ336">
        <v>20</v>
      </c>
      <c r="AR336">
        <v>8</v>
      </c>
      <c r="AS336">
        <v>0</v>
      </c>
      <c r="AT336">
        <v>0</v>
      </c>
      <c r="AU336">
        <v>28</v>
      </c>
      <c r="AV336">
        <v>28</v>
      </c>
      <c r="AW336">
        <v>41.922894999999997</v>
      </c>
      <c r="AX336">
        <v>-87.721260000000001</v>
      </c>
      <c r="AY336">
        <v>1</v>
      </c>
      <c r="AZ336" t="s">
        <v>16343</v>
      </c>
      <c r="BA336">
        <v>3740</v>
      </c>
      <c r="BB336" t="s">
        <v>17211</v>
      </c>
      <c r="BE336" t="s">
        <v>1122</v>
      </c>
      <c r="BF336" t="s">
        <v>288</v>
      </c>
      <c r="BG336" t="s">
        <v>16493</v>
      </c>
      <c r="BH336">
        <v>60647</v>
      </c>
      <c r="BI336" t="s">
        <v>16346</v>
      </c>
      <c r="BJ336" t="s">
        <v>146</v>
      </c>
    </row>
    <row r="337" spans="1:62">
      <c r="A337" t="s">
        <v>1981</v>
      </c>
      <c r="B337" t="s">
        <v>1982</v>
      </c>
      <c r="C337" t="s">
        <v>353</v>
      </c>
      <c r="D337" t="s">
        <v>1983</v>
      </c>
      <c r="E337" t="s">
        <v>1984</v>
      </c>
      <c r="F337" t="s">
        <v>1985</v>
      </c>
      <c r="G337" t="s">
        <v>1122</v>
      </c>
      <c r="H337" t="s">
        <v>288</v>
      </c>
      <c r="I337">
        <v>60634</v>
      </c>
      <c r="J337">
        <v>7737361157</v>
      </c>
      <c r="K337" t="s">
        <v>146</v>
      </c>
      <c r="L337">
        <v>0.5</v>
      </c>
      <c r="M337">
        <v>2.5</v>
      </c>
      <c r="N337">
        <v>1</v>
      </c>
      <c r="O337">
        <v>4</v>
      </c>
      <c r="P337">
        <v>20</v>
      </c>
      <c r="Q337">
        <v>7</v>
      </c>
      <c r="R337" t="s">
        <v>290</v>
      </c>
      <c r="S337" t="s">
        <v>290</v>
      </c>
      <c r="T337" t="s">
        <v>290</v>
      </c>
      <c r="U337" t="s">
        <v>290</v>
      </c>
      <c r="V337" t="s">
        <v>290</v>
      </c>
      <c r="W337" t="s">
        <v>290</v>
      </c>
      <c r="X337" t="s">
        <v>290</v>
      </c>
      <c r="Y337" t="s">
        <v>290</v>
      </c>
      <c r="Z337" t="s">
        <v>290</v>
      </c>
      <c r="AA337" t="s">
        <v>290</v>
      </c>
      <c r="AB337" t="s">
        <v>290</v>
      </c>
      <c r="AC337" t="s">
        <v>290</v>
      </c>
      <c r="AD337" t="s">
        <v>290</v>
      </c>
      <c r="AE337" t="s">
        <v>290</v>
      </c>
      <c r="AF337" t="s">
        <v>290</v>
      </c>
      <c r="AG337" t="s">
        <v>290</v>
      </c>
      <c r="AH337" t="s">
        <v>290</v>
      </c>
      <c r="AI337" t="s">
        <v>290</v>
      </c>
      <c r="AJ337">
        <v>5</v>
      </c>
      <c r="AK337" t="s">
        <v>290</v>
      </c>
      <c r="AL337">
        <v>1</v>
      </c>
      <c r="AM337" t="s">
        <v>290</v>
      </c>
      <c r="AN337" t="s">
        <v>290</v>
      </c>
      <c r="AO337">
        <v>19</v>
      </c>
      <c r="AP337">
        <v>2</v>
      </c>
      <c r="AQ337">
        <v>20</v>
      </c>
      <c r="AR337">
        <v>7</v>
      </c>
      <c r="AS337">
        <v>0</v>
      </c>
      <c r="AT337">
        <v>0</v>
      </c>
      <c r="AU337">
        <v>0</v>
      </c>
      <c r="AV337">
        <v>27</v>
      </c>
      <c r="AW337">
        <v>41.943309999999997</v>
      </c>
      <c r="AX337">
        <v>-87.806070000000005</v>
      </c>
      <c r="AY337">
        <v>1</v>
      </c>
      <c r="AZ337" t="s">
        <v>16360</v>
      </c>
      <c r="BA337">
        <v>7151</v>
      </c>
      <c r="BB337" t="s">
        <v>17214</v>
      </c>
      <c r="BE337" t="s">
        <v>1122</v>
      </c>
      <c r="BF337" t="s">
        <v>288</v>
      </c>
      <c r="BG337" t="s">
        <v>16493</v>
      </c>
      <c r="BH337">
        <v>60634</v>
      </c>
      <c r="BI337" t="s">
        <v>16346</v>
      </c>
      <c r="BJ337" t="s">
        <v>16363</v>
      </c>
    </row>
    <row r="338" spans="1:62">
      <c r="A338" t="s">
        <v>1986</v>
      </c>
      <c r="B338" t="s">
        <v>1987</v>
      </c>
      <c r="C338" t="s">
        <v>353</v>
      </c>
      <c r="D338" t="s">
        <v>1988</v>
      </c>
      <c r="E338" t="s">
        <v>1989</v>
      </c>
      <c r="F338" t="s">
        <v>1990</v>
      </c>
      <c r="G338" t="s">
        <v>1122</v>
      </c>
      <c r="H338" t="s">
        <v>288</v>
      </c>
      <c r="I338">
        <v>60607</v>
      </c>
      <c r="J338">
        <v>3126750056</v>
      </c>
      <c r="K338" t="s">
        <v>146</v>
      </c>
      <c r="L338">
        <v>2.5</v>
      </c>
      <c r="M338">
        <v>13</v>
      </c>
      <c r="N338">
        <v>4.5</v>
      </c>
      <c r="O338">
        <v>20</v>
      </c>
      <c r="P338" t="s">
        <v>290</v>
      </c>
      <c r="Q338">
        <v>17</v>
      </c>
      <c r="R338">
        <v>23</v>
      </c>
      <c r="S338">
        <v>13</v>
      </c>
      <c r="T338">
        <v>31</v>
      </c>
      <c r="U338">
        <v>20</v>
      </c>
      <c r="V338">
        <v>17</v>
      </c>
      <c r="W338">
        <v>11</v>
      </c>
      <c r="X338">
        <v>15</v>
      </c>
      <c r="Y338">
        <v>14</v>
      </c>
      <c r="Z338" t="s">
        <v>290</v>
      </c>
      <c r="AA338" t="s">
        <v>290</v>
      </c>
      <c r="AB338" t="s">
        <v>290</v>
      </c>
      <c r="AC338" t="s">
        <v>290</v>
      </c>
      <c r="AD338" t="s">
        <v>290</v>
      </c>
      <c r="AE338" t="s">
        <v>290</v>
      </c>
      <c r="AF338" t="s">
        <v>290</v>
      </c>
      <c r="AG338" t="s">
        <v>290</v>
      </c>
      <c r="AH338" t="s">
        <v>290</v>
      </c>
      <c r="AI338" t="s">
        <v>290</v>
      </c>
      <c r="AJ338">
        <v>10</v>
      </c>
      <c r="AK338" t="s">
        <v>290</v>
      </c>
      <c r="AL338">
        <v>4</v>
      </c>
      <c r="AM338">
        <v>142</v>
      </c>
      <c r="AN338" t="s">
        <v>290</v>
      </c>
      <c r="AO338" t="s">
        <v>290</v>
      </c>
      <c r="AP338">
        <v>5</v>
      </c>
      <c r="AQ338">
        <v>85</v>
      </c>
      <c r="AR338">
        <v>76</v>
      </c>
      <c r="AS338">
        <v>0</v>
      </c>
      <c r="AT338">
        <v>0</v>
      </c>
      <c r="AU338">
        <v>145</v>
      </c>
      <c r="AV338">
        <v>161</v>
      </c>
      <c r="AW338">
        <v>41.871566999999999</v>
      </c>
      <c r="AX338">
        <v>-87.634339999999995</v>
      </c>
      <c r="AY338">
        <v>1</v>
      </c>
      <c r="AZ338" t="s">
        <v>16343</v>
      </c>
      <c r="BA338">
        <v>800</v>
      </c>
      <c r="BB338" t="s">
        <v>17216</v>
      </c>
      <c r="BC338" t="s">
        <v>16790</v>
      </c>
      <c r="BD338">
        <v>90</v>
      </c>
      <c r="BE338" t="s">
        <v>1122</v>
      </c>
      <c r="BF338" t="s">
        <v>288</v>
      </c>
      <c r="BG338" t="s">
        <v>16493</v>
      </c>
      <c r="BH338">
        <v>60607</v>
      </c>
      <c r="BI338" t="s">
        <v>16346</v>
      </c>
      <c r="BJ338" t="s">
        <v>16863</v>
      </c>
    </row>
    <row r="339" spans="1:62">
      <c r="A339" t="s">
        <v>1991</v>
      </c>
      <c r="B339" t="s">
        <v>282</v>
      </c>
      <c r="D339" t="s">
        <v>1992</v>
      </c>
      <c r="E339" t="s">
        <v>1993</v>
      </c>
      <c r="F339" t="s">
        <v>1994</v>
      </c>
      <c r="G339" t="s">
        <v>1122</v>
      </c>
      <c r="H339" t="s">
        <v>288</v>
      </c>
      <c r="I339">
        <v>60614</v>
      </c>
      <c r="J339">
        <v>7735254990</v>
      </c>
      <c r="K339" t="s">
        <v>146</v>
      </c>
      <c r="L339">
        <v>2</v>
      </c>
      <c r="M339">
        <v>15</v>
      </c>
      <c r="N339">
        <v>10.5</v>
      </c>
      <c r="O339">
        <v>27.5</v>
      </c>
      <c r="P339">
        <v>54</v>
      </c>
      <c r="Q339">
        <v>24</v>
      </c>
      <c r="R339">
        <v>26</v>
      </c>
      <c r="S339">
        <v>14</v>
      </c>
      <c r="T339">
        <v>11</v>
      </c>
      <c r="U339">
        <v>12</v>
      </c>
      <c r="V339">
        <v>12</v>
      </c>
      <c r="W339">
        <v>11</v>
      </c>
      <c r="X339">
        <v>13</v>
      </c>
      <c r="Y339">
        <v>12</v>
      </c>
      <c r="Z339" t="s">
        <v>290</v>
      </c>
      <c r="AA339" t="s">
        <v>290</v>
      </c>
      <c r="AB339" t="s">
        <v>290</v>
      </c>
      <c r="AC339" t="s">
        <v>290</v>
      </c>
      <c r="AD339" t="s">
        <v>290</v>
      </c>
      <c r="AE339" t="s">
        <v>290</v>
      </c>
      <c r="AF339" t="s">
        <v>290</v>
      </c>
      <c r="AG339" t="s">
        <v>290</v>
      </c>
      <c r="AH339" t="s">
        <v>290</v>
      </c>
      <c r="AI339" t="s">
        <v>290</v>
      </c>
      <c r="AJ339">
        <v>4</v>
      </c>
      <c r="AK339">
        <v>1</v>
      </c>
      <c r="AL339">
        <v>6</v>
      </c>
      <c r="AM339">
        <v>9</v>
      </c>
      <c r="AN339" t="s">
        <v>290</v>
      </c>
      <c r="AO339">
        <v>153</v>
      </c>
      <c r="AP339">
        <v>16</v>
      </c>
      <c r="AQ339">
        <v>98</v>
      </c>
      <c r="AR339">
        <v>91</v>
      </c>
      <c r="AS339">
        <v>0</v>
      </c>
      <c r="AT339">
        <v>0</v>
      </c>
      <c r="AU339">
        <v>5</v>
      </c>
      <c r="AV339">
        <v>189</v>
      </c>
      <c r="AW339">
        <v>41.920200999999999</v>
      </c>
      <c r="AX339">
        <v>-87.650777000000005</v>
      </c>
      <c r="AY339">
        <v>1</v>
      </c>
      <c r="AZ339" t="s">
        <v>16343</v>
      </c>
      <c r="BA339">
        <v>2101</v>
      </c>
      <c r="BB339" t="s">
        <v>17218</v>
      </c>
      <c r="BE339" t="s">
        <v>1122</v>
      </c>
      <c r="BF339" t="s">
        <v>288</v>
      </c>
      <c r="BG339" t="s">
        <v>16493</v>
      </c>
      <c r="BH339">
        <v>60614</v>
      </c>
      <c r="BI339" t="s">
        <v>16346</v>
      </c>
      <c r="BJ339" t="s">
        <v>16863</v>
      </c>
    </row>
    <row r="340" spans="1:62">
      <c r="A340" t="s">
        <v>1995</v>
      </c>
      <c r="B340" t="s">
        <v>1996</v>
      </c>
      <c r="C340" t="s">
        <v>314</v>
      </c>
      <c r="D340" t="s">
        <v>348</v>
      </c>
      <c r="E340" t="s">
        <v>1997</v>
      </c>
      <c r="F340" t="s">
        <v>1998</v>
      </c>
      <c r="G340" t="s">
        <v>1122</v>
      </c>
      <c r="H340" t="s">
        <v>288</v>
      </c>
      <c r="I340">
        <v>60641</v>
      </c>
      <c r="J340">
        <v>7737361196</v>
      </c>
      <c r="K340" t="s">
        <v>146</v>
      </c>
      <c r="L340">
        <v>1</v>
      </c>
      <c r="M340">
        <v>15</v>
      </c>
      <c r="N340">
        <v>2</v>
      </c>
      <c r="O340">
        <v>18</v>
      </c>
      <c r="P340">
        <v>18</v>
      </c>
      <c r="Q340">
        <v>14</v>
      </c>
      <c r="R340">
        <v>16</v>
      </c>
      <c r="S340">
        <v>13</v>
      </c>
      <c r="T340">
        <v>10</v>
      </c>
      <c r="U340">
        <v>9</v>
      </c>
      <c r="V340">
        <v>16</v>
      </c>
      <c r="W340">
        <v>8</v>
      </c>
      <c r="X340">
        <v>13</v>
      </c>
      <c r="Y340">
        <v>13</v>
      </c>
      <c r="Z340" t="s">
        <v>290</v>
      </c>
      <c r="AA340" t="s">
        <v>290</v>
      </c>
      <c r="AB340" t="s">
        <v>290</v>
      </c>
      <c r="AC340" t="s">
        <v>290</v>
      </c>
      <c r="AD340" t="s">
        <v>290</v>
      </c>
      <c r="AE340" t="s">
        <v>290</v>
      </c>
      <c r="AF340" t="s">
        <v>290</v>
      </c>
      <c r="AG340" t="s">
        <v>290</v>
      </c>
      <c r="AH340" t="s">
        <v>290</v>
      </c>
      <c r="AI340" t="s">
        <v>290</v>
      </c>
      <c r="AJ340">
        <v>41</v>
      </c>
      <c r="AK340" t="s">
        <v>290</v>
      </c>
      <c r="AL340">
        <v>1</v>
      </c>
      <c r="AM340">
        <v>1</v>
      </c>
      <c r="AN340" t="s">
        <v>290</v>
      </c>
      <c r="AO340">
        <v>69</v>
      </c>
      <c r="AP340">
        <v>18</v>
      </c>
      <c r="AQ340">
        <v>68</v>
      </c>
      <c r="AR340">
        <v>62</v>
      </c>
      <c r="AS340">
        <v>0</v>
      </c>
      <c r="AT340">
        <v>0</v>
      </c>
      <c r="AU340">
        <v>40</v>
      </c>
      <c r="AV340">
        <v>130</v>
      </c>
      <c r="AW340">
        <v>41.960213000000003</v>
      </c>
      <c r="AX340">
        <v>-87.751782000000006</v>
      </c>
      <c r="AY340">
        <v>1</v>
      </c>
      <c r="AZ340" t="s">
        <v>16343</v>
      </c>
      <c r="BA340">
        <v>4939</v>
      </c>
      <c r="BB340" t="s">
        <v>17220</v>
      </c>
      <c r="BE340" t="s">
        <v>1122</v>
      </c>
      <c r="BF340" t="s">
        <v>288</v>
      </c>
      <c r="BG340" t="s">
        <v>16493</v>
      </c>
      <c r="BH340">
        <v>60641</v>
      </c>
      <c r="BI340" t="s">
        <v>16346</v>
      </c>
      <c r="BJ340" t="s">
        <v>16863</v>
      </c>
    </row>
    <row r="341" spans="1:62">
      <c r="A341" t="s">
        <v>2000</v>
      </c>
      <c r="B341" t="s">
        <v>2001</v>
      </c>
      <c r="D341" t="s">
        <v>2002</v>
      </c>
      <c r="E341" t="s">
        <v>2003</v>
      </c>
      <c r="F341" t="s">
        <v>2004</v>
      </c>
      <c r="G341" t="s">
        <v>1122</v>
      </c>
      <c r="H341" t="s">
        <v>288</v>
      </c>
      <c r="I341">
        <v>60657</v>
      </c>
      <c r="J341">
        <v>7734723837</v>
      </c>
      <c r="K341" t="s">
        <v>146</v>
      </c>
      <c r="L341">
        <v>1</v>
      </c>
      <c r="M341">
        <v>7</v>
      </c>
      <c r="N341">
        <v>3</v>
      </c>
      <c r="O341">
        <v>11</v>
      </c>
      <c r="P341">
        <v>23</v>
      </c>
      <c r="Q341">
        <v>26</v>
      </c>
      <c r="R341">
        <v>5</v>
      </c>
      <c r="S341">
        <v>7</v>
      </c>
      <c r="T341">
        <v>3</v>
      </c>
      <c r="U341" t="s">
        <v>290</v>
      </c>
      <c r="V341">
        <v>1</v>
      </c>
      <c r="W341" t="s">
        <v>290</v>
      </c>
      <c r="X341" t="s">
        <v>290</v>
      </c>
      <c r="Y341">
        <v>3</v>
      </c>
      <c r="Z341" t="s">
        <v>290</v>
      </c>
      <c r="AA341" t="s">
        <v>290</v>
      </c>
      <c r="AB341" t="s">
        <v>290</v>
      </c>
      <c r="AC341" t="s">
        <v>290</v>
      </c>
      <c r="AD341" t="s">
        <v>290</v>
      </c>
      <c r="AE341" t="s">
        <v>290</v>
      </c>
      <c r="AF341" t="s">
        <v>290</v>
      </c>
      <c r="AG341" t="s">
        <v>290</v>
      </c>
      <c r="AH341" t="s">
        <v>290</v>
      </c>
      <c r="AI341" t="s">
        <v>290</v>
      </c>
      <c r="AJ341">
        <v>2</v>
      </c>
      <c r="AK341" t="s">
        <v>290</v>
      </c>
      <c r="AL341">
        <v>7</v>
      </c>
      <c r="AM341">
        <v>1</v>
      </c>
      <c r="AN341" t="s">
        <v>290</v>
      </c>
      <c r="AO341">
        <v>36</v>
      </c>
      <c r="AP341">
        <v>22</v>
      </c>
      <c r="AQ341">
        <v>34</v>
      </c>
      <c r="AR341">
        <v>34</v>
      </c>
      <c r="AS341">
        <v>0</v>
      </c>
      <c r="AT341">
        <v>0</v>
      </c>
      <c r="AU341">
        <v>6</v>
      </c>
      <c r="AV341">
        <v>68</v>
      </c>
      <c r="AW341">
        <v>41.939993000000001</v>
      </c>
      <c r="AX341">
        <v>-87.666787999999997</v>
      </c>
      <c r="AY341">
        <v>1</v>
      </c>
      <c r="AZ341" t="s">
        <v>16343</v>
      </c>
      <c r="BA341">
        <v>1500</v>
      </c>
      <c r="BB341" t="s">
        <v>16703</v>
      </c>
      <c r="BE341" t="s">
        <v>1122</v>
      </c>
      <c r="BF341" t="s">
        <v>288</v>
      </c>
      <c r="BG341" t="s">
        <v>16493</v>
      </c>
      <c r="BH341">
        <v>60657</v>
      </c>
      <c r="BI341" t="s">
        <v>16346</v>
      </c>
      <c r="BJ341" t="s">
        <v>16863</v>
      </c>
    </row>
    <row r="342" spans="1:62">
      <c r="A342" t="s">
        <v>2006</v>
      </c>
      <c r="B342" t="s">
        <v>705</v>
      </c>
      <c r="C342" t="s">
        <v>314</v>
      </c>
      <c r="D342" t="s">
        <v>315</v>
      </c>
      <c r="E342" t="s">
        <v>2007</v>
      </c>
      <c r="F342" t="s">
        <v>2008</v>
      </c>
      <c r="G342" t="s">
        <v>1122</v>
      </c>
      <c r="H342" t="s">
        <v>288</v>
      </c>
      <c r="I342">
        <v>60651</v>
      </c>
      <c r="J342">
        <v>7733786644</v>
      </c>
      <c r="K342" t="s">
        <v>146</v>
      </c>
      <c r="L342">
        <v>0</v>
      </c>
      <c r="M342">
        <v>6.4</v>
      </c>
      <c r="N342">
        <v>0</v>
      </c>
      <c r="O342">
        <v>6.4</v>
      </c>
      <c r="P342">
        <v>3</v>
      </c>
      <c r="Q342">
        <v>4</v>
      </c>
      <c r="R342">
        <v>8</v>
      </c>
      <c r="S342">
        <v>4</v>
      </c>
      <c r="T342">
        <v>2</v>
      </c>
      <c r="U342">
        <v>2</v>
      </c>
      <c r="V342">
        <v>4</v>
      </c>
      <c r="W342">
        <v>7</v>
      </c>
      <c r="X342">
        <v>6</v>
      </c>
      <c r="Y342">
        <v>6</v>
      </c>
      <c r="Z342" t="s">
        <v>290</v>
      </c>
      <c r="AA342" t="s">
        <v>290</v>
      </c>
      <c r="AB342" t="s">
        <v>290</v>
      </c>
      <c r="AC342" t="s">
        <v>290</v>
      </c>
      <c r="AD342" t="s">
        <v>290</v>
      </c>
      <c r="AE342" t="s">
        <v>290</v>
      </c>
      <c r="AF342" t="s">
        <v>290</v>
      </c>
      <c r="AG342" t="s">
        <v>290</v>
      </c>
      <c r="AH342" t="s">
        <v>290</v>
      </c>
      <c r="AI342" t="s">
        <v>290</v>
      </c>
      <c r="AJ342" t="s">
        <v>290</v>
      </c>
      <c r="AK342" t="s">
        <v>290</v>
      </c>
      <c r="AL342" t="s">
        <v>290</v>
      </c>
      <c r="AM342">
        <v>46</v>
      </c>
      <c r="AN342" t="s">
        <v>290</v>
      </c>
      <c r="AO342" t="s">
        <v>290</v>
      </c>
      <c r="AP342" t="s">
        <v>290</v>
      </c>
      <c r="AQ342">
        <v>22</v>
      </c>
      <c r="AR342">
        <v>24</v>
      </c>
      <c r="AS342">
        <v>0</v>
      </c>
      <c r="AT342">
        <v>0</v>
      </c>
      <c r="AU342">
        <v>46</v>
      </c>
      <c r="AV342">
        <v>46</v>
      </c>
      <c r="AW342">
        <v>41.896327999999997</v>
      </c>
      <c r="AX342">
        <v>-87.770663999999996</v>
      </c>
      <c r="AY342">
        <v>1</v>
      </c>
      <c r="AZ342" t="s">
        <v>16343</v>
      </c>
      <c r="BA342">
        <v>846</v>
      </c>
      <c r="BB342" t="s">
        <v>17223</v>
      </c>
      <c r="BE342" t="s">
        <v>1122</v>
      </c>
      <c r="BF342" t="s">
        <v>288</v>
      </c>
      <c r="BG342" t="s">
        <v>16493</v>
      </c>
      <c r="BH342">
        <v>60651</v>
      </c>
      <c r="BI342" t="s">
        <v>16346</v>
      </c>
      <c r="BJ342" t="s">
        <v>16863</v>
      </c>
    </row>
    <row r="343" spans="1:62">
      <c r="A343" t="s">
        <v>2009</v>
      </c>
      <c r="B343" t="s">
        <v>705</v>
      </c>
      <c r="C343" t="s">
        <v>418</v>
      </c>
      <c r="D343" t="s">
        <v>661</v>
      </c>
      <c r="E343" t="s">
        <v>2010</v>
      </c>
      <c r="F343" t="s">
        <v>2011</v>
      </c>
      <c r="G343" t="s">
        <v>1122</v>
      </c>
      <c r="H343" t="s">
        <v>288</v>
      </c>
      <c r="I343">
        <v>60619</v>
      </c>
      <c r="J343">
        <v>7737211438</v>
      </c>
      <c r="K343" t="s">
        <v>146</v>
      </c>
      <c r="L343">
        <v>2</v>
      </c>
      <c r="M343">
        <v>5.5</v>
      </c>
      <c r="N343">
        <v>3.5</v>
      </c>
      <c r="O343">
        <v>11</v>
      </c>
      <c r="P343">
        <v>3</v>
      </c>
      <c r="Q343">
        <v>12</v>
      </c>
      <c r="R343">
        <v>11</v>
      </c>
      <c r="S343">
        <v>5</v>
      </c>
      <c r="T343">
        <v>6</v>
      </c>
      <c r="U343">
        <v>8</v>
      </c>
      <c r="V343">
        <v>5</v>
      </c>
      <c r="W343">
        <v>6</v>
      </c>
      <c r="X343">
        <v>10</v>
      </c>
      <c r="Y343">
        <v>6</v>
      </c>
      <c r="Z343" t="s">
        <v>290</v>
      </c>
      <c r="AA343" t="s">
        <v>290</v>
      </c>
      <c r="AB343" t="s">
        <v>290</v>
      </c>
      <c r="AC343" t="s">
        <v>290</v>
      </c>
      <c r="AD343" t="s">
        <v>290</v>
      </c>
      <c r="AE343" t="s">
        <v>290</v>
      </c>
      <c r="AF343" t="s">
        <v>290</v>
      </c>
      <c r="AG343" t="s">
        <v>290</v>
      </c>
      <c r="AH343" t="s">
        <v>290</v>
      </c>
      <c r="AI343" t="s">
        <v>290</v>
      </c>
      <c r="AJ343">
        <v>3</v>
      </c>
      <c r="AK343" t="s">
        <v>290</v>
      </c>
      <c r="AL343" t="s">
        <v>290</v>
      </c>
      <c r="AM343">
        <v>66</v>
      </c>
      <c r="AN343" t="s">
        <v>290</v>
      </c>
      <c r="AO343" t="s">
        <v>290</v>
      </c>
      <c r="AP343">
        <v>3</v>
      </c>
      <c r="AQ343">
        <v>28</v>
      </c>
      <c r="AR343">
        <v>44</v>
      </c>
      <c r="AS343">
        <v>0</v>
      </c>
      <c r="AT343">
        <v>0</v>
      </c>
      <c r="AU343">
        <v>68</v>
      </c>
      <c r="AV343">
        <v>72</v>
      </c>
      <c r="AW343">
        <v>41.755982000000003</v>
      </c>
      <c r="AX343">
        <v>-87.590384</v>
      </c>
      <c r="AY343">
        <v>1</v>
      </c>
      <c r="AZ343" t="s">
        <v>16343</v>
      </c>
      <c r="BA343">
        <v>7621</v>
      </c>
      <c r="BB343" t="s">
        <v>17225</v>
      </c>
      <c r="BE343" t="s">
        <v>1122</v>
      </c>
      <c r="BF343" t="s">
        <v>288</v>
      </c>
      <c r="BG343" t="s">
        <v>16493</v>
      </c>
      <c r="BH343">
        <v>60619</v>
      </c>
      <c r="BI343" t="s">
        <v>16346</v>
      </c>
      <c r="BJ343" t="s">
        <v>16863</v>
      </c>
    </row>
    <row r="344" spans="1:62">
      <c r="A344" t="s">
        <v>2013</v>
      </c>
      <c r="B344" t="s">
        <v>2014</v>
      </c>
      <c r="C344" t="s">
        <v>283</v>
      </c>
      <c r="D344" t="s">
        <v>2015</v>
      </c>
      <c r="E344" t="s">
        <v>2016</v>
      </c>
      <c r="F344" t="s">
        <v>2017</v>
      </c>
      <c r="G344" t="s">
        <v>1122</v>
      </c>
      <c r="H344" t="s">
        <v>288</v>
      </c>
      <c r="I344">
        <v>60631</v>
      </c>
      <c r="J344">
        <v>7088675044</v>
      </c>
      <c r="K344" t="s">
        <v>146</v>
      </c>
      <c r="L344">
        <v>1</v>
      </c>
      <c r="M344">
        <v>3.5</v>
      </c>
      <c r="N344">
        <v>1</v>
      </c>
      <c r="O344">
        <v>5.5</v>
      </c>
      <c r="P344">
        <v>22</v>
      </c>
      <c r="Q344">
        <v>12</v>
      </c>
      <c r="R344">
        <v>1</v>
      </c>
      <c r="S344" t="s">
        <v>290</v>
      </c>
      <c r="T344" t="s">
        <v>290</v>
      </c>
      <c r="U344" t="s">
        <v>290</v>
      </c>
      <c r="V344" t="s">
        <v>290</v>
      </c>
      <c r="W344" t="s">
        <v>290</v>
      </c>
      <c r="X344" t="s">
        <v>290</v>
      </c>
      <c r="Y344" t="s">
        <v>290</v>
      </c>
      <c r="Z344" t="s">
        <v>290</v>
      </c>
      <c r="AA344" t="s">
        <v>290</v>
      </c>
      <c r="AB344" t="s">
        <v>290</v>
      </c>
      <c r="AC344" t="s">
        <v>290</v>
      </c>
      <c r="AD344" t="s">
        <v>290</v>
      </c>
      <c r="AE344" t="s">
        <v>290</v>
      </c>
      <c r="AF344" t="s">
        <v>290</v>
      </c>
      <c r="AG344" t="s">
        <v>290</v>
      </c>
      <c r="AH344" t="s">
        <v>290</v>
      </c>
      <c r="AI344" t="s">
        <v>290</v>
      </c>
      <c r="AJ344">
        <v>5</v>
      </c>
      <c r="AK344" t="s">
        <v>290</v>
      </c>
      <c r="AL344">
        <v>7</v>
      </c>
      <c r="AM344" t="s">
        <v>290</v>
      </c>
      <c r="AN344" t="s">
        <v>290</v>
      </c>
      <c r="AO344">
        <v>23</v>
      </c>
      <c r="AP344" t="s">
        <v>290</v>
      </c>
      <c r="AQ344">
        <v>25</v>
      </c>
      <c r="AR344">
        <v>10</v>
      </c>
      <c r="AS344">
        <v>0</v>
      </c>
      <c r="AT344">
        <v>0</v>
      </c>
      <c r="AU344">
        <v>0</v>
      </c>
      <c r="AV344">
        <v>35</v>
      </c>
      <c r="AW344">
        <v>41.982619999999997</v>
      </c>
      <c r="AX344">
        <v>-87.824186999999995</v>
      </c>
      <c r="AY344">
        <v>1</v>
      </c>
      <c r="AZ344" t="s">
        <v>16343</v>
      </c>
      <c r="BA344">
        <v>5650</v>
      </c>
      <c r="BB344" t="s">
        <v>17227</v>
      </c>
      <c r="BE344" t="s">
        <v>1122</v>
      </c>
      <c r="BF344" t="s">
        <v>288</v>
      </c>
      <c r="BG344" t="s">
        <v>16493</v>
      </c>
      <c r="BH344">
        <v>60631</v>
      </c>
      <c r="BI344" t="s">
        <v>16346</v>
      </c>
      <c r="BJ344" t="s">
        <v>146</v>
      </c>
    </row>
    <row r="345" spans="1:62">
      <c r="A345" t="s">
        <v>2018</v>
      </c>
      <c r="B345" t="s">
        <v>2019</v>
      </c>
      <c r="D345" t="s">
        <v>2020</v>
      </c>
      <c r="E345" t="s">
        <v>2021</v>
      </c>
      <c r="F345" t="s">
        <v>2022</v>
      </c>
      <c r="G345" t="s">
        <v>1122</v>
      </c>
      <c r="H345" t="s">
        <v>288</v>
      </c>
      <c r="I345">
        <v>60613</v>
      </c>
      <c r="J345">
        <v>7736978410</v>
      </c>
      <c r="K345" t="s">
        <v>146</v>
      </c>
      <c r="L345">
        <v>1</v>
      </c>
      <c r="M345">
        <v>5</v>
      </c>
      <c r="N345">
        <v>0</v>
      </c>
      <c r="O345">
        <v>6</v>
      </c>
      <c r="P345">
        <v>10</v>
      </c>
      <c r="Q345">
        <v>5</v>
      </c>
      <c r="R345">
        <v>4</v>
      </c>
      <c r="S345">
        <v>4</v>
      </c>
      <c r="T345">
        <v>2</v>
      </c>
      <c r="U345">
        <v>1</v>
      </c>
      <c r="V345" t="s">
        <v>290</v>
      </c>
      <c r="W345" t="s">
        <v>290</v>
      </c>
      <c r="X345" t="s">
        <v>290</v>
      </c>
      <c r="Y345" t="s">
        <v>290</v>
      </c>
      <c r="Z345" t="s">
        <v>290</v>
      </c>
      <c r="AA345" t="s">
        <v>290</v>
      </c>
      <c r="AB345" t="s">
        <v>290</v>
      </c>
      <c r="AC345" t="s">
        <v>290</v>
      </c>
      <c r="AD345" t="s">
        <v>290</v>
      </c>
      <c r="AE345" t="s">
        <v>290</v>
      </c>
      <c r="AF345" t="s">
        <v>290</v>
      </c>
      <c r="AG345" t="s">
        <v>290</v>
      </c>
      <c r="AH345" t="s">
        <v>290</v>
      </c>
      <c r="AI345" t="s">
        <v>290</v>
      </c>
      <c r="AJ345" t="s">
        <v>290</v>
      </c>
      <c r="AK345" t="s">
        <v>290</v>
      </c>
      <c r="AL345">
        <v>22</v>
      </c>
      <c r="AM345">
        <v>3</v>
      </c>
      <c r="AN345" t="s">
        <v>290</v>
      </c>
      <c r="AO345">
        <v>1</v>
      </c>
      <c r="AP345" t="s">
        <v>290</v>
      </c>
      <c r="AQ345">
        <v>18</v>
      </c>
      <c r="AR345">
        <v>8</v>
      </c>
      <c r="AS345">
        <v>0</v>
      </c>
      <c r="AT345">
        <v>0</v>
      </c>
      <c r="AU345">
        <v>10</v>
      </c>
      <c r="AV345">
        <v>26</v>
      </c>
      <c r="AW345">
        <v>41.955568</v>
      </c>
      <c r="AX345">
        <v>-87.646099000000007</v>
      </c>
      <c r="AY345">
        <v>1</v>
      </c>
      <c r="AZ345" t="s">
        <v>16360</v>
      </c>
      <c r="BA345">
        <v>613</v>
      </c>
      <c r="BB345" t="s">
        <v>17229</v>
      </c>
      <c r="BE345" t="s">
        <v>1122</v>
      </c>
      <c r="BF345" t="s">
        <v>288</v>
      </c>
      <c r="BG345" t="s">
        <v>16493</v>
      </c>
      <c r="BH345">
        <v>60613</v>
      </c>
      <c r="BI345" t="s">
        <v>16346</v>
      </c>
      <c r="BJ345" t="s">
        <v>16363</v>
      </c>
    </row>
    <row r="346" spans="1:62">
      <c r="A346" t="s">
        <v>2023</v>
      </c>
      <c r="B346" t="s">
        <v>2024</v>
      </c>
      <c r="C346" t="s">
        <v>353</v>
      </c>
      <c r="D346" t="s">
        <v>2002</v>
      </c>
      <c r="E346" t="s">
        <v>2025</v>
      </c>
      <c r="F346" t="s">
        <v>2026</v>
      </c>
      <c r="G346" t="s">
        <v>1122</v>
      </c>
      <c r="H346" t="s">
        <v>288</v>
      </c>
      <c r="I346">
        <v>60659</v>
      </c>
      <c r="J346">
        <v>7735619830</v>
      </c>
      <c r="K346" t="s">
        <v>146</v>
      </c>
      <c r="L346">
        <v>1</v>
      </c>
      <c r="M346">
        <v>7</v>
      </c>
      <c r="N346">
        <v>1</v>
      </c>
      <c r="O346">
        <v>9</v>
      </c>
      <c r="P346">
        <v>14</v>
      </c>
      <c r="Q346">
        <v>3</v>
      </c>
      <c r="R346">
        <v>9</v>
      </c>
      <c r="S346">
        <v>6</v>
      </c>
      <c r="T346">
        <v>2</v>
      </c>
      <c r="U346" t="s">
        <v>290</v>
      </c>
      <c r="V346">
        <v>4</v>
      </c>
      <c r="W346">
        <v>4</v>
      </c>
      <c r="X346">
        <v>3</v>
      </c>
      <c r="Y346">
        <v>3</v>
      </c>
      <c r="Z346" t="s">
        <v>290</v>
      </c>
      <c r="AA346" t="s">
        <v>290</v>
      </c>
      <c r="AB346" t="s">
        <v>290</v>
      </c>
      <c r="AC346" t="s">
        <v>290</v>
      </c>
      <c r="AD346" t="s">
        <v>290</v>
      </c>
      <c r="AE346" t="s">
        <v>290</v>
      </c>
      <c r="AF346" t="s">
        <v>290</v>
      </c>
      <c r="AG346" t="s">
        <v>290</v>
      </c>
      <c r="AH346" t="s">
        <v>290</v>
      </c>
      <c r="AI346" t="s">
        <v>290</v>
      </c>
      <c r="AJ346">
        <v>4</v>
      </c>
      <c r="AK346" t="s">
        <v>290</v>
      </c>
      <c r="AL346">
        <v>5</v>
      </c>
      <c r="AM346">
        <v>3</v>
      </c>
      <c r="AN346" t="s">
        <v>290</v>
      </c>
      <c r="AO346">
        <v>22</v>
      </c>
      <c r="AP346">
        <v>14</v>
      </c>
      <c r="AQ346">
        <v>26</v>
      </c>
      <c r="AR346">
        <v>22</v>
      </c>
      <c r="AS346">
        <v>0</v>
      </c>
      <c r="AT346">
        <v>0</v>
      </c>
      <c r="AU346">
        <v>6</v>
      </c>
      <c r="AV346">
        <v>48</v>
      </c>
      <c r="AW346">
        <v>41.983007000000001</v>
      </c>
      <c r="AX346">
        <v>-87.691873000000001</v>
      </c>
      <c r="AY346">
        <v>1</v>
      </c>
      <c r="AZ346" t="s">
        <v>16360</v>
      </c>
      <c r="BA346">
        <v>2500</v>
      </c>
      <c r="BB346" t="s">
        <v>17231</v>
      </c>
      <c r="BE346" t="s">
        <v>1122</v>
      </c>
      <c r="BF346" t="s">
        <v>288</v>
      </c>
      <c r="BG346" t="s">
        <v>16493</v>
      </c>
      <c r="BH346">
        <v>60659</v>
      </c>
      <c r="BI346" t="s">
        <v>16346</v>
      </c>
      <c r="BJ346" t="s">
        <v>16363</v>
      </c>
    </row>
    <row r="347" spans="1:62">
      <c r="A347" t="s">
        <v>2027</v>
      </c>
      <c r="B347" t="s">
        <v>2028</v>
      </c>
      <c r="C347" t="s">
        <v>283</v>
      </c>
      <c r="D347" t="s">
        <v>2029</v>
      </c>
      <c r="E347" t="s">
        <v>2030</v>
      </c>
      <c r="F347" t="s">
        <v>2031</v>
      </c>
      <c r="G347" t="s">
        <v>1122</v>
      </c>
      <c r="H347" t="s">
        <v>288</v>
      </c>
      <c r="I347">
        <v>60643</v>
      </c>
      <c r="J347">
        <v>7736298790</v>
      </c>
      <c r="K347" t="s">
        <v>146</v>
      </c>
      <c r="L347">
        <v>1</v>
      </c>
      <c r="M347">
        <v>5.5</v>
      </c>
      <c r="N347">
        <v>4</v>
      </c>
      <c r="O347">
        <v>10.5</v>
      </c>
      <c r="P347">
        <v>11</v>
      </c>
      <c r="Q347">
        <v>9</v>
      </c>
      <c r="R347">
        <v>5</v>
      </c>
      <c r="S347">
        <v>6</v>
      </c>
      <c r="T347">
        <v>7</v>
      </c>
      <c r="U347">
        <v>8</v>
      </c>
      <c r="V347">
        <v>7</v>
      </c>
      <c r="W347">
        <v>6</v>
      </c>
      <c r="X347">
        <v>7</v>
      </c>
      <c r="Y347">
        <v>10</v>
      </c>
      <c r="Z347" t="s">
        <v>290</v>
      </c>
      <c r="AA347" t="s">
        <v>290</v>
      </c>
      <c r="AB347" t="s">
        <v>290</v>
      </c>
      <c r="AC347" t="s">
        <v>290</v>
      </c>
      <c r="AD347" t="s">
        <v>290</v>
      </c>
      <c r="AE347" t="s">
        <v>290</v>
      </c>
      <c r="AF347" t="s">
        <v>290</v>
      </c>
      <c r="AG347" t="s">
        <v>290</v>
      </c>
      <c r="AH347" t="s">
        <v>290</v>
      </c>
      <c r="AI347" t="s">
        <v>290</v>
      </c>
      <c r="AJ347" t="s">
        <v>290</v>
      </c>
      <c r="AK347" t="s">
        <v>290</v>
      </c>
      <c r="AL347" t="s">
        <v>290</v>
      </c>
      <c r="AM347">
        <v>75</v>
      </c>
      <c r="AN347" t="s">
        <v>290</v>
      </c>
      <c r="AO347" t="s">
        <v>290</v>
      </c>
      <c r="AP347">
        <v>1</v>
      </c>
      <c r="AQ347">
        <v>42</v>
      </c>
      <c r="AR347">
        <v>34</v>
      </c>
      <c r="AS347">
        <v>0</v>
      </c>
      <c r="AT347">
        <v>0</v>
      </c>
      <c r="AU347">
        <v>65</v>
      </c>
      <c r="AV347">
        <v>76</v>
      </c>
      <c r="AW347">
        <v>41.690201000000002</v>
      </c>
      <c r="AX347">
        <v>-87.657815999999997</v>
      </c>
      <c r="AY347">
        <v>1</v>
      </c>
      <c r="AZ347" t="s">
        <v>16343</v>
      </c>
      <c r="BA347">
        <v>1425</v>
      </c>
      <c r="BB347" t="s">
        <v>17233</v>
      </c>
      <c r="BE347" t="s">
        <v>1122</v>
      </c>
      <c r="BF347" t="s">
        <v>288</v>
      </c>
      <c r="BG347" t="s">
        <v>16493</v>
      </c>
      <c r="BH347">
        <v>60643</v>
      </c>
      <c r="BI347" t="s">
        <v>16346</v>
      </c>
      <c r="BJ347" t="s">
        <v>146</v>
      </c>
    </row>
    <row r="348" spans="1:62">
      <c r="A348" t="s">
        <v>2037</v>
      </c>
      <c r="B348" t="s">
        <v>2038</v>
      </c>
      <c r="C348" t="s">
        <v>314</v>
      </c>
      <c r="D348" t="s">
        <v>3164</v>
      </c>
      <c r="E348" t="s">
        <v>17645</v>
      </c>
      <c r="F348" t="s">
        <v>2041</v>
      </c>
      <c r="G348" t="s">
        <v>1122</v>
      </c>
      <c r="H348" t="s">
        <v>288</v>
      </c>
      <c r="I348">
        <v>60645</v>
      </c>
      <c r="J348">
        <v>7737430800</v>
      </c>
      <c r="K348" t="s">
        <v>146</v>
      </c>
      <c r="L348">
        <v>1</v>
      </c>
      <c r="M348">
        <v>6</v>
      </c>
      <c r="N348">
        <v>2</v>
      </c>
      <c r="O348">
        <v>9</v>
      </c>
      <c r="P348">
        <v>20</v>
      </c>
      <c r="Q348">
        <v>4</v>
      </c>
      <c r="R348">
        <v>9</v>
      </c>
      <c r="S348">
        <v>8</v>
      </c>
      <c r="T348">
        <v>10</v>
      </c>
      <c r="U348">
        <v>3</v>
      </c>
      <c r="V348">
        <v>5</v>
      </c>
      <c r="W348">
        <v>2</v>
      </c>
      <c r="X348">
        <v>6</v>
      </c>
      <c r="Y348">
        <v>3</v>
      </c>
      <c r="Z348" t="s">
        <v>290</v>
      </c>
      <c r="AA348" t="s">
        <v>290</v>
      </c>
      <c r="AB348" t="s">
        <v>290</v>
      </c>
      <c r="AC348" t="s">
        <v>290</v>
      </c>
      <c r="AD348" t="s">
        <v>290</v>
      </c>
      <c r="AE348" t="s">
        <v>290</v>
      </c>
      <c r="AF348" t="s">
        <v>290</v>
      </c>
      <c r="AG348" t="s">
        <v>290</v>
      </c>
      <c r="AH348" t="s">
        <v>290</v>
      </c>
      <c r="AI348" t="s">
        <v>290</v>
      </c>
      <c r="AJ348">
        <v>14</v>
      </c>
      <c r="AK348" t="s">
        <v>290</v>
      </c>
      <c r="AL348">
        <v>10</v>
      </c>
      <c r="AM348">
        <v>14</v>
      </c>
      <c r="AN348" t="s">
        <v>290</v>
      </c>
      <c r="AO348">
        <v>31</v>
      </c>
      <c r="AP348">
        <v>1</v>
      </c>
      <c r="AQ348">
        <v>40</v>
      </c>
      <c r="AR348">
        <v>30</v>
      </c>
      <c r="AS348">
        <v>0</v>
      </c>
      <c r="AT348">
        <v>0</v>
      </c>
      <c r="AU348">
        <v>20</v>
      </c>
      <c r="AV348">
        <v>70</v>
      </c>
      <c r="AW348">
        <v>42.005367999999997</v>
      </c>
      <c r="AX348">
        <v>-87.692155</v>
      </c>
      <c r="AY348">
        <v>1</v>
      </c>
      <c r="AZ348" t="s">
        <v>16343</v>
      </c>
      <c r="BA348">
        <v>6803</v>
      </c>
      <c r="BB348" t="s">
        <v>17236</v>
      </c>
      <c r="BE348" t="s">
        <v>1122</v>
      </c>
      <c r="BF348" t="s">
        <v>288</v>
      </c>
      <c r="BG348" t="s">
        <v>16493</v>
      </c>
      <c r="BH348">
        <v>60645</v>
      </c>
      <c r="BI348" t="s">
        <v>16346</v>
      </c>
      <c r="BJ348" t="s">
        <v>146</v>
      </c>
    </row>
    <row r="349" spans="1:62">
      <c r="A349" t="s">
        <v>2042</v>
      </c>
      <c r="B349" t="s">
        <v>2043</v>
      </c>
      <c r="C349" t="s">
        <v>314</v>
      </c>
      <c r="D349" t="s">
        <v>2044</v>
      </c>
      <c r="E349" t="s">
        <v>2045</v>
      </c>
      <c r="F349" t="s">
        <v>2046</v>
      </c>
      <c r="G349" t="s">
        <v>1122</v>
      </c>
      <c r="H349" t="s">
        <v>288</v>
      </c>
      <c r="I349">
        <v>60639</v>
      </c>
      <c r="J349">
        <v>7736372250</v>
      </c>
      <c r="K349" t="s">
        <v>146</v>
      </c>
      <c r="L349">
        <v>1.5</v>
      </c>
      <c r="M349">
        <v>3</v>
      </c>
      <c r="N349">
        <v>0</v>
      </c>
      <c r="O349">
        <v>4.5</v>
      </c>
      <c r="P349" t="s">
        <v>290</v>
      </c>
      <c r="Q349">
        <v>2</v>
      </c>
      <c r="R349">
        <v>3</v>
      </c>
      <c r="S349">
        <v>1</v>
      </c>
      <c r="T349">
        <v>3</v>
      </c>
      <c r="U349" t="s">
        <v>290</v>
      </c>
      <c r="V349" t="s">
        <v>290</v>
      </c>
      <c r="W349">
        <v>2</v>
      </c>
      <c r="X349">
        <v>3</v>
      </c>
      <c r="Y349">
        <v>4</v>
      </c>
      <c r="Z349" t="s">
        <v>290</v>
      </c>
      <c r="AA349" t="s">
        <v>290</v>
      </c>
      <c r="AB349" t="s">
        <v>290</v>
      </c>
      <c r="AC349" t="s">
        <v>290</v>
      </c>
      <c r="AD349" t="s">
        <v>290</v>
      </c>
      <c r="AE349" t="s">
        <v>290</v>
      </c>
      <c r="AF349" t="s">
        <v>290</v>
      </c>
      <c r="AG349" t="s">
        <v>290</v>
      </c>
      <c r="AH349" t="s">
        <v>290</v>
      </c>
      <c r="AI349" t="s">
        <v>290</v>
      </c>
      <c r="AJ349">
        <v>13</v>
      </c>
      <c r="AK349" t="s">
        <v>290</v>
      </c>
      <c r="AL349" t="s">
        <v>290</v>
      </c>
      <c r="AM349">
        <v>3</v>
      </c>
      <c r="AN349" t="s">
        <v>290</v>
      </c>
      <c r="AO349">
        <v>2</v>
      </c>
      <c r="AP349" t="s">
        <v>290</v>
      </c>
      <c r="AQ349">
        <v>9</v>
      </c>
      <c r="AR349">
        <v>9</v>
      </c>
      <c r="AS349">
        <v>0</v>
      </c>
      <c r="AT349">
        <v>0</v>
      </c>
      <c r="AU349">
        <v>10</v>
      </c>
      <c r="AV349">
        <v>18</v>
      </c>
      <c r="AW349">
        <v>41.930329</v>
      </c>
      <c r="AX349">
        <v>-87.755899999999997</v>
      </c>
      <c r="AY349">
        <v>1</v>
      </c>
      <c r="AZ349" t="s">
        <v>16343</v>
      </c>
      <c r="BA349">
        <v>2725</v>
      </c>
      <c r="BB349" t="s">
        <v>17238</v>
      </c>
      <c r="BE349" t="s">
        <v>1122</v>
      </c>
      <c r="BF349" t="s">
        <v>288</v>
      </c>
      <c r="BG349" t="s">
        <v>16493</v>
      </c>
      <c r="BH349">
        <v>60639</v>
      </c>
      <c r="BI349" t="s">
        <v>16346</v>
      </c>
      <c r="BJ349" t="s">
        <v>146</v>
      </c>
    </row>
    <row r="350" spans="1:62">
      <c r="A350" t="s">
        <v>2047</v>
      </c>
      <c r="B350" t="s">
        <v>2048</v>
      </c>
      <c r="C350" t="s">
        <v>314</v>
      </c>
      <c r="D350" t="s">
        <v>1676</v>
      </c>
      <c r="E350" t="s">
        <v>17239</v>
      </c>
      <c r="F350" t="s">
        <v>2051</v>
      </c>
      <c r="G350" t="s">
        <v>1122</v>
      </c>
      <c r="H350" t="s">
        <v>288</v>
      </c>
      <c r="I350">
        <v>60613</v>
      </c>
      <c r="J350">
        <v>7734774824</v>
      </c>
      <c r="K350" t="s">
        <v>146</v>
      </c>
      <c r="L350">
        <v>2.8</v>
      </c>
      <c r="M350">
        <v>13.8</v>
      </c>
      <c r="N350">
        <v>5</v>
      </c>
      <c r="O350">
        <v>21.6</v>
      </c>
      <c r="P350">
        <v>23</v>
      </c>
      <c r="Q350">
        <v>11</v>
      </c>
      <c r="R350">
        <v>11</v>
      </c>
      <c r="S350">
        <v>14</v>
      </c>
      <c r="T350">
        <v>16</v>
      </c>
      <c r="U350">
        <v>12</v>
      </c>
      <c r="V350">
        <v>17</v>
      </c>
      <c r="W350">
        <v>15</v>
      </c>
      <c r="X350">
        <v>19</v>
      </c>
      <c r="Y350">
        <v>18</v>
      </c>
      <c r="Z350" t="s">
        <v>290</v>
      </c>
      <c r="AA350" t="s">
        <v>290</v>
      </c>
      <c r="AB350" t="s">
        <v>290</v>
      </c>
      <c r="AC350" t="s">
        <v>290</v>
      </c>
      <c r="AD350" t="s">
        <v>290</v>
      </c>
      <c r="AE350" t="s">
        <v>290</v>
      </c>
      <c r="AF350" t="s">
        <v>290</v>
      </c>
      <c r="AG350" t="s">
        <v>290</v>
      </c>
      <c r="AH350" t="s">
        <v>290</v>
      </c>
      <c r="AI350" t="s">
        <v>290</v>
      </c>
      <c r="AJ350">
        <v>5</v>
      </c>
      <c r="AK350" t="s">
        <v>290</v>
      </c>
      <c r="AL350">
        <v>2</v>
      </c>
      <c r="AM350">
        <v>4</v>
      </c>
      <c r="AN350" t="s">
        <v>290</v>
      </c>
      <c r="AO350">
        <v>126</v>
      </c>
      <c r="AP350">
        <v>19</v>
      </c>
      <c r="AQ350">
        <v>64</v>
      </c>
      <c r="AR350">
        <v>92</v>
      </c>
      <c r="AS350">
        <v>0</v>
      </c>
      <c r="AT350">
        <v>0</v>
      </c>
      <c r="AU350">
        <v>12</v>
      </c>
      <c r="AV350">
        <v>156</v>
      </c>
      <c r="AW350">
        <v>41.959797999999999</v>
      </c>
      <c r="AX350">
        <v>-87.677430000000001</v>
      </c>
      <c r="AY350">
        <v>1</v>
      </c>
      <c r="AZ350" t="s">
        <v>16360</v>
      </c>
      <c r="BA350">
        <v>4300</v>
      </c>
      <c r="BB350" t="s">
        <v>17241</v>
      </c>
      <c r="BE350" t="s">
        <v>1122</v>
      </c>
      <c r="BF350" t="s">
        <v>288</v>
      </c>
      <c r="BG350" t="s">
        <v>16493</v>
      </c>
      <c r="BH350">
        <v>60613</v>
      </c>
      <c r="BI350" t="s">
        <v>16346</v>
      </c>
      <c r="BJ350" t="s">
        <v>16363</v>
      </c>
    </row>
    <row r="351" spans="1:62">
      <c r="A351" t="s">
        <v>2052</v>
      </c>
      <c r="B351" t="s">
        <v>2053</v>
      </c>
      <c r="C351" t="s">
        <v>353</v>
      </c>
      <c r="D351" t="s">
        <v>991</v>
      </c>
      <c r="E351" t="s">
        <v>2054</v>
      </c>
      <c r="F351" t="s">
        <v>2055</v>
      </c>
      <c r="G351" t="s">
        <v>1122</v>
      </c>
      <c r="H351" t="s">
        <v>288</v>
      </c>
      <c r="I351">
        <v>60622</v>
      </c>
      <c r="J351">
        <v>3129718064</v>
      </c>
      <c r="K351" t="s">
        <v>146</v>
      </c>
      <c r="L351">
        <v>1</v>
      </c>
      <c r="M351">
        <v>4</v>
      </c>
      <c r="N351">
        <v>0</v>
      </c>
      <c r="O351">
        <v>5</v>
      </c>
      <c r="P351">
        <v>9</v>
      </c>
      <c r="Q351">
        <v>12</v>
      </c>
      <c r="R351" t="s">
        <v>290</v>
      </c>
      <c r="S351" t="s">
        <v>290</v>
      </c>
      <c r="T351" t="s">
        <v>290</v>
      </c>
      <c r="U351" t="s">
        <v>290</v>
      </c>
      <c r="V351" t="s">
        <v>290</v>
      </c>
      <c r="W351" t="s">
        <v>290</v>
      </c>
      <c r="X351" t="s">
        <v>290</v>
      </c>
      <c r="Y351" t="s">
        <v>290</v>
      </c>
      <c r="Z351" t="s">
        <v>290</v>
      </c>
      <c r="AA351" t="s">
        <v>290</v>
      </c>
      <c r="AB351" t="s">
        <v>290</v>
      </c>
      <c r="AC351" t="s">
        <v>290</v>
      </c>
      <c r="AD351" t="s">
        <v>290</v>
      </c>
      <c r="AE351" t="s">
        <v>290</v>
      </c>
      <c r="AF351" t="s">
        <v>290</v>
      </c>
      <c r="AG351" t="s">
        <v>290</v>
      </c>
      <c r="AH351" t="s">
        <v>290</v>
      </c>
      <c r="AI351" t="s">
        <v>290</v>
      </c>
      <c r="AJ351" t="s">
        <v>290</v>
      </c>
      <c r="AK351" t="s">
        <v>290</v>
      </c>
      <c r="AL351">
        <v>2</v>
      </c>
      <c r="AM351">
        <v>1</v>
      </c>
      <c r="AN351" t="s">
        <v>290</v>
      </c>
      <c r="AO351">
        <v>18</v>
      </c>
      <c r="AP351" t="s">
        <v>290</v>
      </c>
      <c r="AQ351">
        <v>11</v>
      </c>
      <c r="AR351">
        <v>10</v>
      </c>
      <c r="AS351">
        <v>0</v>
      </c>
      <c r="AT351">
        <v>0</v>
      </c>
      <c r="AU351">
        <v>0</v>
      </c>
      <c r="AV351">
        <v>21</v>
      </c>
      <c r="AW351">
        <v>41.908960999999998</v>
      </c>
      <c r="AX351">
        <v>-87.686319999999995</v>
      </c>
      <c r="AY351">
        <v>1</v>
      </c>
      <c r="AZ351" t="s">
        <v>16343</v>
      </c>
      <c r="BA351">
        <v>1510</v>
      </c>
      <c r="BB351" t="s">
        <v>17454</v>
      </c>
      <c r="BE351" t="s">
        <v>1122</v>
      </c>
      <c r="BF351" t="s">
        <v>288</v>
      </c>
      <c r="BG351" t="s">
        <v>16493</v>
      </c>
      <c r="BH351">
        <v>60622</v>
      </c>
      <c r="BI351" t="s">
        <v>16346</v>
      </c>
      <c r="BJ351" t="s">
        <v>16863</v>
      </c>
    </row>
    <row r="352" spans="1:62">
      <c r="A352" t="s">
        <v>17242</v>
      </c>
      <c r="B352" t="s">
        <v>17243</v>
      </c>
      <c r="D352" t="s">
        <v>17244</v>
      </c>
      <c r="E352" t="s">
        <v>17245</v>
      </c>
      <c r="F352" t="s">
        <v>18583</v>
      </c>
      <c r="G352" t="s">
        <v>1122</v>
      </c>
      <c r="H352" t="s">
        <v>288</v>
      </c>
      <c r="I352">
        <v>60628</v>
      </c>
      <c r="J352">
        <v>7733365701</v>
      </c>
      <c r="K352" t="s">
        <v>146</v>
      </c>
      <c r="L352">
        <v>1</v>
      </c>
      <c r="M352">
        <v>12</v>
      </c>
      <c r="N352">
        <v>0</v>
      </c>
      <c r="O352">
        <v>13</v>
      </c>
      <c r="P352">
        <v>29</v>
      </c>
      <c r="Q352">
        <v>4</v>
      </c>
      <c r="R352">
        <v>4</v>
      </c>
      <c r="S352">
        <v>5</v>
      </c>
      <c r="T352">
        <v>11</v>
      </c>
      <c r="U352">
        <v>15</v>
      </c>
      <c r="V352">
        <v>11</v>
      </c>
      <c r="W352">
        <v>9</v>
      </c>
      <c r="X352">
        <v>8</v>
      </c>
      <c r="Y352">
        <v>6</v>
      </c>
      <c r="Z352">
        <v>4</v>
      </c>
      <c r="AA352">
        <v>1</v>
      </c>
      <c r="AB352" t="s">
        <v>290</v>
      </c>
      <c r="AC352">
        <v>1</v>
      </c>
      <c r="AD352" t="s">
        <v>290</v>
      </c>
      <c r="AE352" t="s">
        <v>290</v>
      </c>
      <c r="AF352" t="s">
        <v>290</v>
      </c>
      <c r="AG352" t="s">
        <v>290</v>
      </c>
      <c r="AH352" t="s">
        <v>290</v>
      </c>
      <c r="AI352" t="s">
        <v>290</v>
      </c>
      <c r="AJ352" t="s">
        <v>290</v>
      </c>
      <c r="AK352" t="s">
        <v>290</v>
      </c>
      <c r="AL352" t="s">
        <v>290</v>
      </c>
      <c r="AM352">
        <v>108</v>
      </c>
      <c r="AN352" t="s">
        <v>290</v>
      </c>
      <c r="AO352" t="s">
        <v>290</v>
      </c>
      <c r="AP352" t="s">
        <v>290</v>
      </c>
      <c r="AQ352">
        <v>45</v>
      </c>
      <c r="AR352">
        <v>63</v>
      </c>
      <c r="AS352">
        <v>1</v>
      </c>
      <c r="AT352">
        <v>0</v>
      </c>
      <c r="AU352">
        <v>25</v>
      </c>
      <c r="AV352">
        <v>108</v>
      </c>
      <c r="AW352">
        <v>41.721637000000001</v>
      </c>
      <c r="AX352">
        <v>-87.590002999999996</v>
      </c>
      <c r="AY352">
        <v>1</v>
      </c>
      <c r="AZ352" t="s">
        <v>16343</v>
      </c>
      <c r="BA352">
        <v>9501</v>
      </c>
      <c r="BB352" t="s">
        <v>17225</v>
      </c>
      <c r="BE352" t="s">
        <v>1122</v>
      </c>
      <c r="BF352" t="s">
        <v>288</v>
      </c>
      <c r="BG352" t="s">
        <v>16493</v>
      </c>
      <c r="BH352">
        <v>60628</v>
      </c>
      <c r="BI352" t="s">
        <v>16346</v>
      </c>
      <c r="BJ352" t="s">
        <v>16863</v>
      </c>
    </row>
    <row r="353" spans="1:62">
      <c r="A353" t="s">
        <v>2056</v>
      </c>
      <c r="B353" t="s">
        <v>2057</v>
      </c>
      <c r="C353" t="s">
        <v>283</v>
      </c>
      <c r="D353" t="s">
        <v>1868</v>
      </c>
      <c r="E353" t="s">
        <v>2058</v>
      </c>
      <c r="F353" t="s">
        <v>2059</v>
      </c>
      <c r="G353" t="s">
        <v>1122</v>
      </c>
      <c r="H353" t="s">
        <v>288</v>
      </c>
      <c r="I353">
        <v>60615</v>
      </c>
      <c r="J353">
        <v>7734938880</v>
      </c>
      <c r="K353" t="s">
        <v>146</v>
      </c>
      <c r="L353">
        <v>4</v>
      </c>
      <c r="M353">
        <v>31.5</v>
      </c>
      <c r="N353">
        <v>8</v>
      </c>
      <c r="O353">
        <v>43.5</v>
      </c>
      <c r="P353">
        <v>36</v>
      </c>
      <c r="Q353">
        <v>12</v>
      </c>
      <c r="R353">
        <v>8</v>
      </c>
      <c r="S353">
        <v>7</v>
      </c>
      <c r="T353">
        <v>12</v>
      </c>
      <c r="U353">
        <v>9</v>
      </c>
      <c r="V353">
        <v>11</v>
      </c>
      <c r="W353">
        <v>15</v>
      </c>
      <c r="X353">
        <v>10</v>
      </c>
      <c r="Y353">
        <v>16</v>
      </c>
      <c r="Z353" t="s">
        <v>290</v>
      </c>
      <c r="AA353" t="s">
        <v>290</v>
      </c>
      <c r="AB353" t="s">
        <v>290</v>
      </c>
      <c r="AC353" t="s">
        <v>290</v>
      </c>
      <c r="AD353" t="s">
        <v>290</v>
      </c>
      <c r="AE353" t="s">
        <v>290</v>
      </c>
      <c r="AF353" t="s">
        <v>290</v>
      </c>
      <c r="AG353" t="s">
        <v>290</v>
      </c>
      <c r="AH353" t="s">
        <v>290</v>
      </c>
      <c r="AI353" t="s">
        <v>290</v>
      </c>
      <c r="AJ353" t="s">
        <v>290</v>
      </c>
      <c r="AK353" t="s">
        <v>290</v>
      </c>
      <c r="AL353">
        <v>5</v>
      </c>
      <c r="AM353">
        <v>6</v>
      </c>
      <c r="AN353" t="s">
        <v>290</v>
      </c>
      <c r="AO353">
        <v>122</v>
      </c>
      <c r="AP353">
        <v>3</v>
      </c>
      <c r="AQ353">
        <v>64</v>
      </c>
      <c r="AR353">
        <v>72</v>
      </c>
      <c r="AS353">
        <v>0</v>
      </c>
      <c r="AT353">
        <v>0</v>
      </c>
      <c r="AU353">
        <v>10</v>
      </c>
      <c r="AV353">
        <v>136</v>
      </c>
      <c r="AW353">
        <v>41.800279000000003</v>
      </c>
      <c r="AX353">
        <v>-87.585155</v>
      </c>
      <c r="AY353">
        <v>1</v>
      </c>
      <c r="AZ353" t="s">
        <v>16343</v>
      </c>
      <c r="BA353">
        <v>5235</v>
      </c>
      <c r="BB353" t="s">
        <v>17250</v>
      </c>
      <c r="BE353" t="s">
        <v>1122</v>
      </c>
      <c r="BF353" t="s">
        <v>288</v>
      </c>
      <c r="BG353" t="s">
        <v>16493</v>
      </c>
      <c r="BH353">
        <v>60615</v>
      </c>
      <c r="BI353" t="s">
        <v>16346</v>
      </c>
      <c r="BJ353" t="s">
        <v>16863</v>
      </c>
    </row>
    <row r="354" spans="1:62">
      <c r="A354" t="s">
        <v>2060</v>
      </c>
      <c r="B354" t="s">
        <v>2061</v>
      </c>
      <c r="C354" t="s">
        <v>314</v>
      </c>
      <c r="D354" t="s">
        <v>916</v>
      </c>
      <c r="E354" t="s">
        <v>1084</v>
      </c>
      <c r="F354" t="s">
        <v>2062</v>
      </c>
      <c r="G354" t="s">
        <v>1122</v>
      </c>
      <c r="H354" t="s">
        <v>288</v>
      </c>
      <c r="I354">
        <v>60661</v>
      </c>
      <c r="J354">
        <v>3124660700</v>
      </c>
      <c r="K354" t="s">
        <v>146</v>
      </c>
      <c r="L354">
        <v>36</v>
      </c>
      <c r="M354">
        <v>76.5</v>
      </c>
      <c r="N354">
        <v>14</v>
      </c>
      <c r="O354">
        <v>126.5</v>
      </c>
      <c r="P354">
        <v>128</v>
      </c>
      <c r="Q354">
        <v>72</v>
      </c>
      <c r="R354">
        <v>66</v>
      </c>
      <c r="S354">
        <v>62</v>
      </c>
      <c r="T354">
        <v>67</v>
      </c>
      <c r="U354" t="s">
        <v>290</v>
      </c>
      <c r="V354" t="s">
        <v>290</v>
      </c>
      <c r="W354" t="s">
        <v>290</v>
      </c>
      <c r="X354" t="s">
        <v>290</v>
      </c>
      <c r="Y354" t="s">
        <v>290</v>
      </c>
      <c r="Z354" t="s">
        <v>290</v>
      </c>
      <c r="AA354" t="s">
        <v>290</v>
      </c>
      <c r="AB354" t="s">
        <v>290</v>
      </c>
      <c r="AC354" t="s">
        <v>290</v>
      </c>
      <c r="AD354" t="s">
        <v>290</v>
      </c>
      <c r="AE354" t="s">
        <v>290</v>
      </c>
      <c r="AF354" t="s">
        <v>290</v>
      </c>
      <c r="AG354">
        <v>12</v>
      </c>
      <c r="AH354">
        <v>82</v>
      </c>
      <c r="AI354" t="s">
        <v>290</v>
      </c>
      <c r="AJ354">
        <v>25</v>
      </c>
      <c r="AK354">
        <v>3</v>
      </c>
      <c r="AL354">
        <v>73</v>
      </c>
      <c r="AM354">
        <v>56</v>
      </c>
      <c r="AN354" t="s">
        <v>290</v>
      </c>
      <c r="AO354">
        <v>249</v>
      </c>
      <c r="AP354">
        <v>83</v>
      </c>
      <c r="AQ354">
        <v>256</v>
      </c>
      <c r="AR354">
        <v>233</v>
      </c>
      <c r="AS354">
        <v>0</v>
      </c>
      <c r="AT354">
        <v>0</v>
      </c>
      <c r="AU354">
        <v>11</v>
      </c>
      <c r="AV354">
        <v>489</v>
      </c>
      <c r="AW354">
        <v>41.880153</v>
      </c>
      <c r="AX354">
        <v>-87.644221999999999</v>
      </c>
      <c r="AY354">
        <v>1</v>
      </c>
      <c r="AZ354" t="s">
        <v>16360</v>
      </c>
      <c r="BA354">
        <v>120</v>
      </c>
      <c r="BB354" t="s">
        <v>17254</v>
      </c>
      <c r="BE354" t="s">
        <v>1122</v>
      </c>
      <c r="BF354" t="s">
        <v>288</v>
      </c>
      <c r="BG354" t="s">
        <v>16493</v>
      </c>
      <c r="BH354">
        <v>60661</v>
      </c>
      <c r="BI354" t="s">
        <v>16346</v>
      </c>
      <c r="BJ354" t="s">
        <v>16363</v>
      </c>
    </row>
    <row r="355" spans="1:62">
      <c r="A355" t="s">
        <v>2064</v>
      </c>
      <c r="B355" t="s">
        <v>2065</v>
      </c>
      <c r="D355" t="s">
        <v>2066</v>
      </c>
      <c r="E355" t="s">
        <v>2067</v>
      </c>
      <c r="F355" t="s">
        <v>2068</v>
      </c>
      <c r="G355" t="s">
        <v>1122</v>
      </c>
      <c r="H355" t="s">
        <v>288</v>
      </c>
      <c r="I355">
        <v>60609</v>
      </c>
      <c r="J355">
        <v>7732545437</v>
      </c>
      <c r="K355" t="s">
        <v>146</v>
      </c>
      <c r="L355">
        <v>2</v>
      </c>
      <c r="M355">
        <v>7</v>
      </c>
      <c r="N355">
        <v>1</v>
      </c>
      <c r="O355">
        <v>10</v>
      </c>
      <c r="P355">
        <v>28</v>
      </c>
      <c r="Q355">
        <v>8</v>
      </c>
      <c r="R355">
        <v>10</v>
      </c>
      <c r="S355">
        <v>3</v>
      </c>
      <c r="T355">
        <v>6</v>
      </c>
      <c r="U355">
        <v>3</v>
      </c>
      <c r="V355" t="s">
        <v>290</v>
      </c>
      <c r="W355">
        <v>1</v>
      </c>
      <c r="X355" t="s">
        <v>290</v>
      </c>
      <c r="Y355" t="s">
        <v>290</v>
      </c>
      <c r="Z355" t="s">
        <v>290</v>
      </c>
      <c r="AA355" t="s">
        <v>290</v>
      </c>
      <c r="AB355" t="s">
        <v>290</v>
      </c>
      <c r="AC355" t="s">
        <v>290</v>
      </c>
      <c r="AD355" t="s">
        <v>290</v>
      </c>
      <c r="AE355" t="s">
        <v>290</v>
      </c>
      <c r="AF355" t="s">
        <v>290</v>
      </c>
      <c r="AG355" t="s">
        <v>290</v>
      </c>
      <c r="AH355" t="s">
        <v>290</v>
      </c>
      <c r="AI355" t="s">
        <v>290</v>
      </c>
      <c r="AJ355">
        <v>24</v>
      </c>
      <c r="AK355" t="s">
        <v>290</v>
      </c>
      <c r="AL355">
        <v>11</v>
      </c>
      <c r="AM355">
        <v>5</v>
      </c>
      <c r="AN355" t="s">
        <v>290</v>
      </c>
      <c r="AO355">
        <v>11</v>
      </c>
      <c r="AP355">
        <v>8</v>
      </c>
      <c r="AQ355">
        <v>28</v>
      </c>
      <c r="AR355">
        <v>31</v>
      </c>
      <c r="AS355">
        <v>0</v>
      </c>
      <c r="AT355">
        <v>0</v>
      </c>
      <c r="AU355">
        <v>20</v>
      </c>
      <c r="AV355">
        <v>59</v>
      </c>
      <c r="AW355">
        <v>41.830066000000002</v>
      </c>
      <c r="AX355">
        <v>-87.681685999999999</v>
      </c>
      <c r="AY355">
        <v>1</v>
      </c>
      <c r="AZ355" t="s">
        <v>16343</v>
      </c>
      <c r="BA355">
        <v>2239</v>
      </c>
      <c r="BB355" t="s">
        <v>17256</v>
      </c>
      <c r="BE355" t="s">
        <v>1122</v>
      </c>
      <c r="BF355" t="s">
        <v>288</v>
      </c>
      <c r="BG355" t="s">
        <v>16493</v>
      </c>
      <c r="BH355">
        <v>60609</v>
      </c>
      <c r="BI355" t="s">
        <v>16346</v>
      </c>
      <c r="BJ355" t="s">
        <v>16863</v>
      </c>
    </row>
    <row r="356" spans="1:62">
      <c r="A356" t="s">
        <v>2070</v>
      </c>
      <c r="B356" t="s">
        <v>2071</v>
      </c>
      <c r="D356" t="s">
        <v>17257</v>
      </c>
      <c r="E356" t="s">
        <v>17258</v>
      </c>
      <c r="F356" t="s">
        <v>2073</v>
      </c>
      <c r="G356" t="s">
        <v>1122</v>
      </c>
      <c r="H356" t="s">
        <v>288</v>
      </c>
      <c r="I356">
        <v>60646</v>
      </c>
      <c r="J356">
        <v>7734551001</v>
      </c>
      <c r="K356" t="s">
        <v>146</v>
      </c>
      <c r="L356">
        <v>2.2999999999999998</v>
      </c>
      <c r="M356">
        <v>5.0999999999999996</v>
      </c>
      <c r="N356">
        <v>0</v>
      </c>
      <c r="O356">
        <v>7.4</v>
      </c>
      <c r="P356" t="s">
        <v>290</v>
      </c>
      <c r="Q356" t="s">
        <v>290</v>
      </c>
      <c r="R356" t="s">
        <v>290</v>
      </c>
      <c r="S356" t="s">
        <v>290</v>
      </c>
      <c r="T356" t="s">
        <v>290</v>
      </c>
      <c r="U356" t="s">
        <v>290</v>
      </c>
      <c r="V356" t="s">
        <v>290</v>
      </c>
      <c r="W356" t="s">
        <v>290</v>
      </c>
      <c r="X356" t="s">
        <v>290</v>
      </c>
      <c r="Y356" t="s">
        <v>290</v>
      </c>
      <c r="Z356">
        <v>12</v>
      </c>
      <c r="AA356">
        <v>10</v>
      </c>
      <c r="AB356" t="s">
        <v>290</v>
      </c>
      <c r="AC356" t="s">
        <v>290</v>
      </c>
      <c r="AD356" t="s">
        <v>290</v>
      </c>
      <c r="AE356" t="s">
        <v>290</v>
      </c>
      <c r="AF356" t="s">
        <v>290</v>
      </c>
      <c r="AG356" t="s">
        <v>290</v>
      </c>
      <c r="AH356" t="s">
        <v>290</v>
      </c>
      <c r="AI356" t="s">
        <v>290</v>
      </c>
      <c r="AJ356" t="s">
        <v>290</v>
      </c>
      <c r="AK356" t="s">
        <v>290</v>
      </c>
      <c r="AL356" t="s">
        <v>290</v>
      </c>
      <c r="AM356" t="s">
        <v>290</v>
      </c>
      <c r="AN356" t="s">
        <v>290</v>
      </c>
      <c r="AO356">
        <v>22</v>
      </c>
      <c r="AP356" t="s">
        <v>290</v>
      </c>
      <c r="AQ356">
        <v>0</v>
      </c>
      <c r="AR356">
        <v>22</v>
      </c>
      <c r="AS356">
        <v>0</v>
      </c>
      <c r="AT356">
        <v>0</v>
      </c>
      <c r="AU356">
        <v>11</v>
      </c>
      <c r="AV356">
        <v>22</v>
      </c>
      <c r="AW356">
        <v>41.991565000000001</v>
      </c>
      <c r="AX356">
        <v>-87.729730000000004</v>
      </c>
      <c r="AY356">
        <v>1</v>
      </c>
      <c r="AZ356" t="s">
        <v>16343</v>
      </c>
      <c r="BA356">
        <v>6045</v>
      </c>
      <c r="BB356" t="s">
        <v>17260</v>
      </c>
      <c r="BE356" t="s">
        <v>1122</v>
      </c>
      <c r="BF356" t="s">
        <v>288</v>
      </c>
      <c r="BG356" t="s">
        <v>16493</v>
      </c>
      <c r="BH356">
        <v>60646</v>
      </c>
      <c r="BI356" t="s">
        <v>16346</v>
      </c>
      <c r="BJ356" t="s">
        <v>16863</v>
      </c>
    </row>
    <row r="357" spans="1:62">
      <c r="A357" t="s">
        <v>2075</v>
      </c>
      <c r="B357" t="s">
        <v>2076</v>
      </c>
      <c r="C357" t="s">
        <v>314</v>
      </c>
      <c r="D357" t="s">
        <v>194</v>
      </c>
      <c r="E357" t="s">
        <v>2077</v>
      </c>
      <c r="F357" t="s">
        <v>2078</v>
      </c>
      <c r="G357" t="s">
        <v>1122</v>
      </c>
      <c r="H357" t="s">
        <v>288</v>
      </c>
      <c r="I357">
        <v>60641</v>
      </c>
      <c r="J357">
        <v>7736851106</v>
      </c>
      <c r="K357" t="s">
        <v>146</v>
      </c>
      <c r="L357">
        <v>3</v>
      </c>
      <c r="M357">
        <v>13</v>
      </c>
      <c r="N357">
        <v>3</v>
      </c>
      <c r="O357">
        <v>19</v>
      </c>
      <c r="P357">
        <v>12</v>
      </c>
      <c r="Q357">
        <v>13</v>
      </c>
      <c r="R357">
        <v>19</v>
      </c>
      <c r="S357">
        <v>15</v>
      </c>
      <c r="T357">
        <v>13</v>
      </c>
      <c r="U357">
        <v>11</v>
      </c>
      <c r="V357">
        <v>9</v>
      </c>
      <c r="W357">
        <v>7</v>
      </c>
      <c r="X357">
        <v>13</v>
      </c>
      <c r="Y357">
        <v>12</v>
      </c>
      <c r="Z357" t="s">
        <v>290</v>
      </c>
      <c r="AA357" t="s">
        <v>290</v>
      </c>
      <c r="AB357" t="s">
        <v>290</v>
      </c>
      <c r="AC357" t="s">
        <v>290</v>
      </c>
      <c r="AD357">
        <v>8</v>
      </c>
      <c r="AE357" t="s">
        <v>290</v>
      </c>
      <c r="AF357" t="s">
        <v>290</v>
      </c>
      <c r="AG357" t="s">
        <v>290</v>
      </c>
      <c r="AH357" t="s">
        <v>290</v>
      </c>
      <c r="AI357" t="s">
        <v>290</v>
      </c>
      <c r="AJ357">
        <v>97</v>
      </c>
      <c r="AK357" t="s">
        <v>290</v>
      </c>
      <c r="AL357">
        <v>7</v>
      </c>
      <c r="AM357">
        <v>4</v>
      </c>
      <c r="AN357" t="s">
        <v>290</v>
      </c>
      <c r="AO357">
        <v>20</v>
      </c>
      <c r="AP357">
        <v>4</v>
      </c>
      <c r="AQ357">
        <v>70</v>
      </c>
      <c r="AR357">
        <v>62</v>
      </c>
      <c r="AS357">
        <v>0</v>
      </c>
      <c r="AT357">
        <v>0</v>
      </c>
      <c r="AU357">
        <v>5</v>
      </c>
      <c r="AV357">
        <v>132</v>
      </c>
      <c r="AW357">
        <v>41.944271999999998</v>
      </c>
      <c r="AX357">
        <v>-87.746686999999994</v>
      </c>
      <c r="AY357">
        <v>1</v>
      </c>
      <c r="AZ357" t="s">
        <v>16343</v>
      </c>
      <c r="BA357">
        <v>3465</v>
      </c>
      <c r="BB357" t="s">
        <v>17072</v>
      </c>
      <c r="BE357" t="s">
        <v>1122</v>
      </c>
      <c r="BF357" t="s">
        <v>288</v>
      </c>
      <c r="BG357" t="s">
        <v>16493</v>
      </c>
      <c r="BH357">
        <v>60641</v>
      </c>
      <c r="BI357" t="s">
        <v>16346</v>
      </c>
      <c r="BJ357" t="s">
        <v>146</v>
      </c>
    </row>
    <row r="358" spans="1:62">
      <c r="A358" t="s">
        <v>2079</v>
      </c>
      <c r="B358" t="s">
        <v>2080</v>
      </c>
      <c r="D358" t="s">
        <v>18584</v>
      </c>
      <c r="E358" t="s">
        <v>18585</v>
      </c>
      <c r="F358" t="s">
        <v>2083</v>
      </c>
      <c r="G358" t="s">
        <v>1122</v>
      </c>
      <c r="H358" t="s">
        <v>288</v>
      </c>
      <c r="I358">
        <v>60625</v>
      </c>
      <c r="J358">
        <v>7735619181</v>
      </c>
      <c r="K358" t="s">
        <v>146</v>
      </c>
      <c r="L358">
        <v>1</v>
      </c>
      <c r="M358">
        <v>2</v>
      </c>
      <c r="N358">
        <v>1</v>
      </c>
      <c r="O358">
        <v>4</v>
      </c>
      <c r="P358">
        <v>9</v>
      </c>
      <c r="Q358">
        <v>8</v>
      </c>
      <c r="R358" t="s">
        <v>290</v>
      </c>
      <c r="S358" t="s">
        <v>290</v>
      </c>
      <c r="T358" t="s">
        <v>290</v>
      </c>
      <c r="U358" t="s">
        <v>290</v>
      </c>
      <c r="V358" t="s">
        <v>290</v>
      </c>
      <c r="W358" t="s">
        <v>290</v>
      </c>
      <c r="X358" t="s">
        <v>290</v>
      </c>
      <c r="Y358" t="s">
        <v>290</v>
      </c>
      <c r="Z358" t="s">
        <v>290</v>
      </c>
      <c r="AA358" t="s">
        <v>290</v>
      </c>
      <c r="AB358" t="s">
        <v>290</v>
      </c>
      <c r="AC358" t="s">
        <v>290</v>
      </c>
      <c r="AD358" t="s">
        <v>290</v>
      </c>
      <c r="AE358" t="s">
        <v>290</v>
      </c>
      <c r="AF358" t="s">
        <v>290</v>
      </c>
      <c r="AG358" t="s">
        <v>290</v>
      </c>
      <c r="AH358" t="s">
        <v>290</v>
      </c>
      <c r="AI358" t="s">
        <v>290</v>
      </c>
      <c r="AJ358" t="s">
        <v>290</v>
      </c>
      <c r="AK358" t="s">
        <v>290</v>
      </c>
      <c r="AL358" t="s">
        <v>290</v>
      </c>
      <c r="AM358" t="s">
        <v>290</v>
      </c>
      <c r="AN358" t="s">
        <v>290</v>
      </c>
      <c r="AO358">
        <v>9</v>
      </c>
      <c r="AP358">
        <v>8</v>
      </c>
      <c r="AQ358">
        <v>6</v>
      </c>
      <c r="AR358">
        <v>11</v>
      </c>
      <c r="AS358">
        <v>0</v>
      </c>
      <c r="AT358">
        <v>0</v>
      </c>
      <c r="AU358">
        <v>0</v>
      </c>
      <c r="AV358">
        <v>17</v>
      </c>
      <c r="AW358">
        <v>41.968111999999998</v>
      </c>
      <c r="AX358">
        <v>-87.689274999999995</v>
      </c>
      <c r="AY358">
        <v>1</v>
      </c>
      <c r="AZ358" t="s">
        <v>16343</v>
      </c>
      <c r="BA358">
        <v>4740</v>
      </c>
      <c r="BB358" t="s">
        <v>17434</v>
      </c>
      <c r="BE358" t="s">
        <v>1122</v>
      </c>
      <c r="BF358" t="s">
        <v>288</v>
      </c>
      <c r="BG358" t="s">
        <v>16493</v>
      </c>
      <c r="BH358">
        <v>60625</v>
      </c>
      <c r="BI358" t="s">
        <v>16346</v>
      </c>
      <c r="BJ358" t="s">
        <v>16863</v>
      </c>
    </row>
    <row r="359" spans="1:62">
      <c r="A359" t="s">
        <v>4652</v>
      </c>
      <c r="B359" t="s">
        <v>4653</v>
      </c>
      <c r="D359" t="s">
        <v>3043</v>
      </c>
      <c r="E359" t="s">
        <v>4654</v>
      </c>
      <c r="F359" t="s">
        <v>18586</v>
      </c>
      <c r="G359" t="s">
        <v>1122</v>
      </c>
      <c r="H359" t="s">
        <v>288</v>
      </c>
      <c r="I359">
        <v>60626</v>
      </c>
      <c r="J359">
        <v>3124015597</v>
      </c>
      <c r="K359" t="s">
        <v>146</v>
      </c>
      <c r="L359">
        <v>1</v>
      </c>
      <c r="M359">
        <v>5</v>
      </c>
      <c r="N359">
        <v>2</v>
      </c>
      <c r="O359">
        <v>8</v>
      </c>
      <c r="P359" t="s">
        <v>290</v>
      </c>
      <c r="Q359" t="s">
        <v>290</v>
      </c>
      <c r="R359">
        <v>4</v>
      </c>
      <c r="S359">
        <v>5</v>
      </c>
      <c r="T359">
        <v>10</v>
      </c>
      <c r="U359">
        <v>3</v>
      </c>
      <c r="V359">
        <v>5</v>
      </c>
      <c r="W359">
        <v>1</v>
      </c>
      <c r="X359">
        <v>1</v>
      </c>
      <c r="Y359">
        <v>1</v>
      </c>
      <c r="Z359" t="s">
        <v>290</v>
      </c>
      <c r="AA359" t="s">
        <v>290</v>
      </c>
      <c r="AB359" t="s">
        <v>290</v>
      </c>
      <c r="AC359" t="s">
        <v>290</v>
      </c>
      <c r="AD359" t="s">
        <v>290</v>
      </c>
      <c r="AE359" t="s">
        <v>290</v>
      </c>
      <c r="AF359" t="s">
        <v>290</v>
      </c>
      <c r="AG359" t="s">
        <v>290</v>
      </c>
      <c r="AH359" t="s">
        <v>290</v>
      </c>
      <c r="AI359" t="s">
        <v>290</v>
      </c>
      <c r="AJ359" t="s">
        <v>290</v>
      </c>
      <c r="AK359" t="s">
        <v>290</v>
      </c>
      <c r="AL359" t="s">
        <v>290</v>
      </c>
      <c r="AM359">
        <v>7</v>
      </c>
      <c r="AN359" t="s">
        <v>290</v>
      </c>
      <c r="AO359">
        <v>23</v>
      </c>
      <c r="AP359" t="s">
        <v>290</v>
      </c>
      <c r="AQ359">
        <v>7</v>
      </c>
      <c r="AR359">
        <v>23</v>
      </c>
      <c r="AS359">
        <v>0</v>
      </c>
      <c r="AT359">
        <v>0</v>
      </c>
      <c r="AU359">
        <v>2</v>
      </c>
      <c r="AV359">
        <v>30</v>
      </c>
      <c r="AW359">
        <v>42.009441000000002</v>
      </c>
      <c r="AX359">
        <v>-87.665619000000007</v>
      </c>
      <c r="AY359">
        <v>1</v>
      </c>
      <c r="AZ359" t="s">
        <v>16343</v>
      </c>
      <c r="BA359">
        <v>7007</v>
      </c>
      <c r="BB359" t="s">
        <v>17349</v>
      </c>
      <c r="BE359" t="s">
        <v>1122</v>
      </c>
      <c r="BF359" t="s">
        <v>288</v>
      </c>
      <c r="BG359" t="s">
        <v>16493</v>
      </c>
      <c r="BH359">
        <v>60626</v>
      </c>
      <c r="BI359" t="s">
        <v>16346</v>
      </c>
      <c r="BJ359" t="s">
        <v>146</v>
      </c>
    </row>
    <row r="360" spans="1:62">
      <c r="A360" t="s">
        <v>2084</v>
      </c>
      <c r="B360" t="s">
        <v>2085</v>
      </c>
      <c r="D360" t="s">
        <v>2086</v>
      </c>
      <c r="E360" t="s">
        <v>2087</v>
      </c>
      <c r="F360" t="s">
        <v>2088</v>
      </c>
      <c r="G360" t="s">
        <v>1122</v>
      </c>
      <c r="H360" t="s">
        <v>288</v>
      </c>
      <c r="I360">
        <v>60654</v>
      </c>
      <c r="J360">
        <v>7736159395</v>
      </c>
      <c r="K360" t="s">
        <v>146</v>
      </c>
      <c r="L360">
        <v>0</v>
      </c>
      <c r="M360">
        <v>3</v>
      </c>
      <c r="N360">
        <v>4.5</v>
      </c>
      <c r="O360">
        <v>7.5</v>
      </c>
      <c r="P360" t="s">
        <v>290</v>
      </c>
      <c r="Q360" t="s">
        <v>290</v>
      </c>
      <c r="R360" t="s">
        <v>290</v>
      </c>
      <c r="S360" t="s">
        <v>290</v>
      </c>
      <c r="T360" t="s">
        <v>290</v>
      </c>
      <c r="U360" t="s">
        <v>290</v>
      </c>
      <c r="V360" t="s">
        <v>290</v>
      </c>
      <c r="W360" t="s">
        <v>290</v>
      </c>
      <c r="X360" t="s">
        <v>290</v>
      </c>
      <c r="Y360" t="s">
        <v>290</v>
      </c>
      <c r="Z360" t="s">
        <v>290</v>
      </c>
      <c r="AA360" t="s">
        <v>290</v>
      </c>
      <c r="AB360" t="s">
        <v>290</v>
      </c>
      <c r="AC360" t="s">
        <v>290</v>
      </c>
      <c r="AD360" t="s">
        <v>290</v>
      </c>
      <c r="AE360" t="s">
        <v>290</v>
      </c>
      <c r="AF360">
        <v>11</v>
      </c>
      <c r="AG360" t="s">
        <v>290</v>
      </c>
      <c r="AH360" t="s">
        <v>290</v>
      </c>
      <c r="AI360" t="s">
        <v>290</v>
      </c>
      <c r="AJ360" t="s">
        <v>290</v>
      </c>
      <c r="AK360" t="s">
        <v>290</v>
      </c>
      <c r="AL360" t="s">
        <v>290</v>
      </c>
      <c r="AM360">
        <v>11</v>
      </c>
      <c r="AN360" t="s">
        <v>290</v>
      </c>
      <c r="AO360" t="s">
        <v>290</v>
      </c>
      <c r="AP360" t="s">
        <v>290</v>
      </c>
      <c r="AQ360">
        <v>0</v>
      </c>
      <c r="AR360">
        <v>11</v>
      </c>
      <c r="AS360">
        <v>0</v>
      </c>
      <c r="AT360">
        <v>0</v>
      </c>
      <c r="AU360">
        <v>11</v>
      </c>
      <c r="AV360">
        <v>11</v>
      </c>
      <c r="AW360">
        <v>41.894975000000002</v>
      </c>
      <c r="AX360">
        <v>-87.639326999999994</v>
      </c>
      <c r="AY360">
        <v>1</v>
      </c>
      <c r="AZ360" t="s">
        <v>16343</v>
      </c>
      <c r="BA360">
        <v>420</v>
      </c>
      <c r="BB360" t="s">
        <v>18587</v>
      </c>
      <c r="BE360" t="s">
        <v>1122</v>
      </c>
      <c r="BF360" t="s">
        <v>288</v>
      </c>
      <c r="BG360" t="s">
        <v>16493</v>
      </c>
      <c r="BH360">
        <v>60654</v>
      </c>
      <c r="BI360" t="s">
        <v>16346</v>
      </c>
      <c r="BJ360" t="s">
        <v>16863</v>
      </c>
    </row>
    <row r="361" spans="1:62">
      <c r="A361" t="s">
        <v>2112</v>
      </c>
      <c r="B361" t="s">
        <v>2113</v>
      </c>
      <c r="C361" t="s">
        <v>314</v>
      </c>
      <c r="D361" t="s">
        <v>1055</v>
      </c>
      <c r="E361" t="s">
        <v>17262</v>
      </c>
      <c r="F361" t="s">
        <v>2116</v>
      </c>
      <c r="G361" t="s">
        <v>1122</v>
      </c>
      <c r="H361" t="s">
        <v>288</v>
      </c>
      <c r="I361">
        <v>60619</v>
      </c>
      <c r="J361">
        <v>7732243811</v>
      </c>
      <c r="K361" t="s">
        <v>146</v>
      </c>
      <c r="L361">
        <v>3</v>
      </c>
      <c r="M361">
        <v>8</v>
      </c>
      <c r="N361">
        <v>4</v>
      </c>
      <c r="O361">
        <v>15</v>
      </c>
      <c r="P361">
        <v>15</v>
      </c>
      <c r="Q361">
        <v>15</v>
      </c>
      <c r="R361">
        <v>11</v>
      </c>
      <c r="S361">
        <v>8</v>
      </c>
      <c r="T361">
        <v>7</v>
      </c>
      <c r="U361">
        <v>8</v>
      </c>
      <c r="V361">
        <v>9</v>
      </c>
      <c r="W361">
        <v>12</v>
      </c>
      <c r="X361">
        <v>6</v>
      </c>
      <c r="Y361">
        <v>5</v>
      </c>
      <c r="Z361" t="s">
        <v>290</v>
      </c>
      <c r="AA361" t="s">
        <v>290</v>
      </c>
      <c r="AB361" t="s">
        <v>290</v>
      </c>
      <c r="AC361" t="s">
        <v>290</v>
      </c>
      <c r="AD361" t="s">
        <v>290</v>
      </c>
      <c r="AE361" t="s">
        <v>290</v>
      </c>
      <c r="AF361" t="s">
        <v>290</v>
      </c>
      <c r="AG361" t="s">
        <v>290</v>
      </c>
      <c r="AH361" t="s">
        <v>290</v>
      </c>
      <c r="AI361" t="s">
        <v>290</v>
      </c>
      <c r="AJ361" t="s">
        <v>290</v>
      </c>
      <c r="AK361" t="s">
        <v>290</v>
      </c>
      <c r="AL361" t="s">
        <v>290</v>
      </c>
      <c r="AM361">
        <v>96</v>
      </c>
      <c r="AN361" t="s">
        <v>290</v>
      </c>
      <c r="AO361" t="s">
        <v>290</v>
      </c>
      <c r="AP361" t="s">
        <v>290</v>
      </c>
      <c r="AQ361">
        <v>46</v>
      </c>
      <c r="AR361">
        <v>50</v>
      </c>
      <c r="AS361">
        <v>0</v>
      </c>
      <c r="AT361">
        <v>0</v>
      </c>
      <c r="AU361">
        <v>85</v>
      </c>
      <c r="AV361">
        <v>96</v>
      </c>
      <c r="AW361">
        <v>41.764989999999997</v>
      </c>
      <c r="AX361">
        <v>-87.617329999999995</v>
      </c>
      <c r="AY361">
        <v>1</v>
      </c>
      <c r="AZ361" t="s">
        <v>16343</v>
      </c>
      <c r="BA361">
        <v>7120</v>
      </c>
      <c r="BB361" t="s">
        <v>17264</v>
      </c>
      <c r="BE361" t="s">
        <v>1122</v>
      </c>
      <c r="BF361" t="s">
        <v>288</v>
      </c>
      <c r="BG361" t="s">
        <v>16493</v>
      </c>
      <c r="BH361">
        <v>60619</v>
      </c>
      <c r="BI361" t="s">
        <v>16346</v>
      </c>
      <c r="BJ361" t="s">
        <v>16863</v>
      </c>
    </row>
    <row r="362" spans="1:62">
      <c r="A362" t="s">
        <v>2128</v>
      </c>
      <c r="B362" t="s">
        <v>2129</v>
      </c>
      <c r="C362" t="s">
        <v>578</v>
      </c>
      <c r="D362" t="s">
        <v>2130</v>
      </c>
      <c r="E362" t="s">
        <v>2131</v>
      </c>
      <c r="F362" t="s">
        <v>2132</v>
      </c>
      <c r="G362" t="s">
        <v>1122</v>
      </c>
      <c r="H362" t="s">
        <v>288</v>
      </c>
      <c r="I362">
        <v>60659</v>
      </c>
      <c r="J362">
        <v>7739736150</v>
      </c>
      <c r="K362" t="s">
        <v>146</v>
      </c>
      <c r="L362">
        <v>11.5</v>
      </c>
      <c r="M362">
        <v>45.2</v>
      </c>
      <c r="N362">
        <v>6.8</v>
      </c>
      <c r="O362">
        <v>63.5</v>
      </c>
      <c r="P362" t="s">
        <v>290</v>
      </c>
      <c r="Q362">
        <v>66</v>
      </c>
      <c r="R362">
        <v>80</v>
      </c>
      <c r="S362">
        <v>46</v>
      </c>
      <c r="T362">
        <v>60</v>
      </c>
      <c r="U362">
        <v>56</v>
      </c>
      <c r="V362">
        <v>55</v>
      </c>
      <c r="W362">
        <v>67</v>
      </c>
      <c r="X362">
        <v>43</v>
      </c>
      <c r="Y362">
        <v>55</v>
      </c>
      <c r="Z362" t="s">
        <v>290</v>
      </c>
      <c r="AA362" t="s">
        <v>290</v>
      </c>
      <c r="AB362" t="s">
        <v>290</v>
      </c>
      <c r="AC362" t="s">
        <v>290</v>
      </c>
      <c r="AD362" t="s">
        <v>290</v>
      </c>
      <c r="AE362" t="s">
        <v>290</v>
      </c>
      <c r="AF362" t="s">
        <v>290</v>
      </c>
      <c r="AG362" t="s">
        <v>290</v>
      </c>
      <c r="AH362" t="s">
        <v>290</v>
      </c>
      <c r="AI362" t="s">
        <v>290</v>
      </c>
      <c r="AJ362" t="s">
        <v>290</v>
      </c>
      <c r="AK362" t="s">
        <v>290</v>
      </c>
      <c r="AL362" t="s">
        <v>290</v>
      </c>
      <c r="AM362" t="s">
        <v>290</v>
      </c>
      <c r="AN362" t="s">
        <v>290</v>
      </c>
      <c r="AO362">
        <v>528</v>
      </c>
      <c r="AP362" t="s">
        <v>290</v>
      </c>
      <c r="AQ362">
        <v>0</v>
      </c>
      <c r="AR362">
        <v>528</v>
      </c>
      <c r="AS362">
        <v>0</v>
      </c>
      <c r="AT362">
        <v>0</v>
      </c>
      <c r="AU362">
        <v>199</v>
      </c>
      <c r="AV362">
        <v>528</v>
      </c>
      <c r="AW362">
        <v>41.992837000000002</v>
      </c>
      <c r="AX362">
        <v>-87.699837000000002</v>
      </c>
      <c r="AY362">
        <v>1</v>
      </c>
      <c r="AZ362" t="s">
        <v>16343</v>
      </c>
      <c r="BA362">
        <v>6122</v>
      </c>
      <c r="BB362" t="s">
        <v>17070</v>
      </c>
      <c r="BE362" t="s">
        <v>1122</v>
      </c>
      <c r="BF362" t="s">
        <v>288</v>
      </c>
      <c r="BG362" t="s">
        <v>16493</v>
      </c>
      <c r="BH362">
        <v>60659</v>
      </c>
      <c r="BI362" t="s">
        <v>16346</v>
      </c>
      <c r="BJ362" t="s">
        <v>16863</v>
      </c>
    </row>
    <row r="363" spans="1:62">
      <c r="A363" t="s">
        <v>2133</v>
      </c>
      <c r="B363" t="s">
        <v>2134</v>
      </c>
      <c r="C363" t="s">
        <v>283</v>
      </c>
      <c r="D363" t="s">
        <v>2135</v>
      </c>
      <c r="E363" t="s">
        <v>2136</v>
      </c>
      <c r="F363" t="s">
        <v>2132</v>
      </c>
      <c r="G363" t="s">
        <v>1122</v>
      </c>
      <c r="H363" t="s">
        <v>288</v>
      </c>
      <c r="I363">
        <v>60659</v>
      </c>
      <c r="J363">
        <v>7735835329</v>
      </c>
      <c r="K363" t="s">
        <v>146</v>
      </c>
      <c r="L363">
        <v>17.600000000000001</v>
      </c>
      <c r="M363">
        <v>49.5</v>
      </c>
      <c r="N363">
        <v>36.9</v>
      </c>
      <c r="O363">
        <v>104</v>
      </c>
      <c r="P363">
        <v>111</v>
      </c>
      <c r="Q363">
        <v>84</v>
      </c>
      <c r="R363">
        <v>91</v>
      </c>
      <c r="S363">
        <v>78</v>
      </c>
      <c r="T363">
        <v>88</v>
      </c>
      <c r="U363">
        <v>89</v>
      </c>
      <c r="V363">
        <v>76</v>
      </c>
      <c r="W363">
        <v>66</v>
      </c>
      <c r="X363">
        <v>46</v>
      </c>
      <c r="Y363">
        <v>69</v>
      </c>
      <c r="Z363" t="s">
        <v>290</v>
      </c>
      <c r="AA363" t="s">
        <v>290</v>
      </c>
      <c r="AB363" t="s">
        <v>290</v>
      </c>
      <c r="AC363" t="s">
        <v>290</v>
      </c>
      <c r="AD363" t="s">
        <v>290</v>
      </c>
      <c r="AE363" t="s">
        <v>290</v>
      </c>
      <c r="AF363" t="s">
        <v>290</v>
      </c>
      <c r="AG363" t="s">
        <v>290</v>
      </c>
      <c r="AH363" t="s">
        <v>290</v>
      </c>
      <c r="AI363" t="s">
        <v>290</v>
      </c>
      <c r="AJ363" t="s">
        <v>290</v>
      </c>
      <c r="AK363" t="s">
        <v>290</v>
      </c>
      <c r="AL363" t="s">
        <v>290</v>
      </c>
      <c r="AM363" t="s">
        <v>290</v>
      </c>
      <c r="AN363" t="s">
        <v>290</v>
      </c>
      <c r="AO363">
        <v>798</v>
      </c>
      <c r="AP363" t="s">
        <v>290</v>
      </c>
      <c r="AQ363">
        <v>741</v>
      </c>
      <c r="AR363">
        <v>57</v>
      </c>
      <c r="AS363">
        <v>0</v>
      </c>
      <c r="AT363">
        <v>0</v>
      </c>
      <c r="AU363">
        <v>357</v>
      </c>
      <c r="AV363">
        <v>798</v>
      </c>
      <c r="AW363">
        <v>41.992837000000002</v>
      </c>
      <c r="AX363">
        <v>-87.699837000000002</v>
      </c>
      <c r="AY363">
        <v>1</v>
      </c>
      <c r="AZ363" t="s">
        <v>16343</v>
      </c>
      <c r="BA363">
        <v>6122</v>
      </c>
      <c r="BB363" t="s">
        <v>17070</v>
      </c>
      <c r="BE363" t="s">
        <v>1122</v>
      </c>
      <c r="BF363" t="s">
        <v>288</v>
      </c>
      <c r="BG363" t="s">
        <v>16493</v>
      </c>
      <c r="BH363">
        <v>60659</v>
      </c>
      <c r="BI363" t="s">
        <v>16346</v>
      </c>
      <c r="BJ363" t="s">
        <v>16863</v>
      </c>
    </row>
    <row r="364" spans="1:62">
      <c r="A364" t="s">
        <v>2140</v>
      </c>
      <c r="B364" t="s">
        <v>2141</v>
      </c>
      <c r="C364" t="s">
        <v>353</v>
      </c>
      <c r="D364" t="s">
        <v>1110</v>
      </c>
      <c r="E364" t="s">
        <v>2142</v>
      </c>
      <c r="F364" t="s">
        <v>2143</v>
      </c>
      <c r="G364" t="s">
        <v>1122</v>
      </c>
      <c r="H364" t="s">
        <v>288</v>
      </c>
      <c r="I364">
        <v>60644</v>
      </c>
      <c r="J364">
        <v>7732617505</v>
      </c>
      <c r="K364" t="s">
        <v>146</v>
      </c>
      <c r="L364">
        <v>10</v>
      </c>
      <c r="M364">
        <v>23</v>
      </c>
      <c r="N364">
        <v>22</v>
      </c>
      <c r="O364">
        <v>55</v>
      </c>
      <c r="P364" t="s">
        <v>290</v>
      </c>
      <c r="Q364" t="s">
        <v>290</v>
      </c>
      <c r="R364" t="s">
        <v>290</v>
      </c>
      <c r="S364" t="s">
        <v>290</v>
      </c>
      <c r="T364" t="s">
        <v>290</v>
      </c>
      <c r="U364" t="s">
        <v>290</v>
      </c>
      <c r="V364" t="s">
        <v>290</v>
      </c>
      <c r="W364" t="s">
        <v>290</v>
      </c>
      <c r="X364" t="s">
        <v>290</v>
      </c>
      <c r="Y364" t="s">
        <v>290</v>
      </c>
      <c r="Z364">
        <v>99</v>
      </c>
      <c r="AA364">
        <v>107</v>
      </c>
      <c r="AB364">
        <v>91</v>
      </c>
      <c r="AC364">
        <v>77</v>
      </c>
      <c r="AD364" t="s">
        <v>290</v>
      </c>
      <c r="AE364" t="s">
        <v>290</v>
      </c>
      <c r="AF364" t="s">
        <v>290</v>
      </c>
      <c r="AG364" t="s">
        <v>290</v>
      </c>
      <c r="AH364" t="s">
        <v>290</v>
      </c>
      <c r="AI364" t="s">
        <v>290</v>
      </c>
      <c r="AJ364">
        <v>13</v>
      </c>
      <c r="AK364" t="s">
        <v>290</v>
      </c>
      <c r="AL364" t="s">
        <v>290</v>
      </c>
      <c r="AM364">
        <v>327</v>
      </c>
      <c r="AN364" t="s">
        <v>290</v>
      </c>
      <c r="AO364" t="s">
        <v>290</v>
      </c>
      <c r="AP364">
        <v>34</v>
      </c>
      <c r="AQ364">
        <v>216</v>
      </c>
      <c r="AR364">
        <v>158</v>
      </c>
      <c r="AS364">
        <v>57</v>
      </c>
      <c r="AT364">
        <v>23</v>
      </c>
      <c r="AU364">
        <v>351</v>
      </c>
      <c r="AV364">
        <v>374</v>
      </c>
      <c r="AW364">
        <v>41.876992000000001</v>
      </c>
      <c r="AX364">
        <v>-87.752340000000004</v>
      </c>
      <c r="AY364">
        <v>1</v>
      </c>
      <c r="AZ364" t="s">
        <v>16343</v>
      </c>
      <c r="BA364">
        <v>5088</v>
      </c>
      <c r="BB364" t="s">
        <v>17268</v>
      </c>
      <c r="BE364" t="s">
        <v>1122</v>
      </c>
      <c r="BF364" t="s">
        <v>288</v>
      </c>
      <c r="BG364" t="s">
        <v>16493</v>
      </c>
      <c r="BH364">
        <v>60644</v>
      </c>
      <c r="BI364" t="s">
        <v>16346</v>
      </c>
      <c r="BJ364" t="s">
        <v>16863</v>
      </c>
    </row>
    <row r="365" spans="1:62">
      <c r="A365" t="s">
        <v>2148</v>
      </c>
      <c r="B365" t="s">
        <v>2149</v>
      </c>
      <c r="C365" t="s">
        <v>314</v>
      </c>
      <c r="D365" t="s">
        <v>390</v>
      </c>
      <c r="E365" t="s">
        <v>2150</v>
      </c>
      <c r="F365" t="s">
        <v>2151</v>
      </c>
      <c r="G365" t="s">
        <v>1122</v>
      </c>
      <c r="H365" t="s">
        <v>288</v>
      </c>
      <c r="I365">
        <v>60618</v>
      </c>
      <c r="J365">
        <v>7733273144</v>
      </c>
      <c r="K365" t="s">
        <v>146</v>
      </c>
      <c r="L365">
        <v>7</v>
      </c>
      <c r="M365">
        <v>28</v>
      </c>
      <c r="N365">
        <v>5</v>
      </c>
      <c r="O365">
        <v>40</v>
      </c>
      <c r="P365">
        <v>36</v>
      </c>
      <c r="Q365">
        <v>23</v>
      </c>
      <c r="R365">
        <v>24</v>
      </c>
      <c r="S365">
        <v>20</v>
      </c>
      <c r="T365">
        <v>24</v>
      </c>
      <c r="U365">
        <v>20</v>
      </c>
      <c r="V365">
        <v>22</v>
      </c>
      <c r="W365">
        <v>19</v>
      </c>
      <c r="X365">
        <v>24</v>
      </c>
      <c r="Y365">
        <v>20</v>
      </c>
      <c r="Z365" t="s">
        <v>290</v>
      </c>
      <c r="AA365" t="s">
        <v>290</v>
      </c>
      <c r="AB365" t="s">
        <v>290</v>
      </c>
      <c r="AC365" t="s">
        <v>290</v>
      </c>
      <c r="AD365" t="s">
        <v>290</v>
      </c>
      <c r="AE365" t="s">
        <v>290</v>
      </c>
      <c r="AF365" t="s">
        <v>290</v>
      </c>
      <c r="AG365" t="s">
        <v>290</v>
      </c>
      <c r="AH365" t="s">
        <v>290</v>
      </c>
      <c r="AI365" t="s">
        <v>290</v>
      </c>
      <c r="AJ365">
        <v>7</v>
      </c>
      <c r="AK365" t="s">
        <v>290</v>
      </c>
      <c r="AL365">
        <v>18</v>
      </c>
      <c r="AM365" t="s">
        <v>290</v>
      </c>
      <c r="AN365" t="s">
        <v>290</v>
      </c>
      <c r="AO365">
        <v>195</v>
      </c>
      <c r="AP365">
        <v>12</v>
      </c>
      <c r="AQ365">
        <v>120</v>
      </c>
      <c r="AR365">
        <v>112</v>
      </c>
      <c r="AS365">
        <v>0</v>
      </c>
      <c r="AT365">
        <v>0</v>
      </c>
      <c r="AU365">
        <v>0</v>
      </c>
      <c r="AV365">
        <v>232</v>
      </c>
      <c r="AW365">
        <v>41.961185999999998</v>
      </c>
      <c r="AX365">
        <v>-87.679925999999995</v>
      </c>
      <c r="AY365">
        <v>1</v>
      </c>
      <c r="AZ365" t="s">
        <v>16343</v>
      </c>
      <c r="BA365">
        <v>2017</v>
      </c>
      <c r="BB365" t="s">
        <v>17220</v>
      </c>
      <c r="BE365" t="s">
        <v>1122</v>
      </c>
      <c r="BF365" t="s">
        <v>288</v>
      </c>
      <c r="BG365" t="s">
        <v>16493</v>
      </c>
      <c r="BH365">
        <v>60618</v>
      </c>
      <c r="BI365" t="s">
        <v>16346</v>
      </c>
      <c r="BJ365" t="s">
        <v>16863</v>
      </c>
    </row>
    <row r="366" spans="1:62">
      <c r="A366" t="s">
        <v>2152</v>
      </c>
      <c r="B366" t="s">
        <v>2153</v>
      </c>
      <c r="C366" t="s">
        <v>283</v>
      </c>
      <c r="D366" t="s">
        <v>2154</v>
      </c>
      <c r="E366" t="s">
        <v>2155</v>
      </c>
      <c r="F366" t="s">
        <v>2156</v>
      </c>
      <c r="G366" t="s">
        <v>1122</v>
      </c>
      <c r="H366" t="s">
        <v>288</v>
      </c>
      <c r="I366">
        <v>60659</v>
      </c>
      <c r="J366">
        <v>8473383214</v>
      </c>
      <c r="K366" t="s">
        <v>146</v>
      </c>
      <c r="L366">
        <v>1</v>
      </c>
      <c r="M366">
        <v>1</v>
      </c>
      <c r="N366">
        <v>0</v>
      </c>
      <c r="O366">
        <v>2</v>
      </c>
      <c r="P366" t="s">
        <v>290</v>
      </c>
      <c r="Q366" t="s">
        <v>290</v>
      </c>
      <c r="R366" t="s">
        <v>290</v>
      </c>
      <c r="S366" t="s">
        <v>290</v>
      </c>
      <c r="T366" t="s">
        <v>290</v>
      </c>
      <c r="U366" t="s">
        <v>290</v>
      </c>
      <c r="V366" t="s">
        <v>290</v>
      </c>
      <c r="W366" t="s">
        <v>290</v>
      </c>
      <c r="X366" t="s">
        <v>290</v>
      </c>
      <c r="Y366" t="s">
        <v>290</v>
      </c>
      <c r="Z366" t="s">
        <v>290</v>
      </c>
      <c r="AA366" t="s">
        <v>290</v>
      </c>
      <c r="AB366" t="s">
        <v>290</v>
      </c>
      <c r="AC366" t="s">
        <v>290</v>
      </c>
      <c r="AD366" t="s">
        <v>290</v>
      </c>
      <c r="AE366" t="s">
        <v>290</v>
      </c>
      <c r="AF366">
        <v>4</v>
      </c>
      <c r="AG366" t="s">
        <v>290</v>
      </c>
      <c r="AH366" t="s">
        <v>290</v>
      </c>
      <c r="AI366" t="s">
        <v>290</v>
      </c>
      <c r="AJ366" t="s">
        <v>290</v>
      </c>
      <c r="AK366" t="s">
        <v>290</v>
      </c>
      <c r="AL366" t="s">
        <v>290</v>
      </c>
      <c r="AM366" t="s">
        <v>290</v>
      </c>
      <c r="AN366" t="s">
        <v>290</v>
      </c>
      <c r="AO366">
        <v>4</v>
      </c>
      <c r="AP366" t="s">
        <v>290</v>
      </c>
      <c r="AQ366">
        <v>4</v>
      </c>
      <c r="AR366">
        <v>0</v>
      </c>
      <c r="AS366">
        <v>0</v>
      </c>
      <c r="AT366">
        <v>0</v>
      </c>
      <c r="AU366">
        <v>2</v>
      </c>
      <c r="AV366">
        <v>4</v>
      </c>
      <c r="AW366">
        <v>41.995029000000002</v>
      </c>
      <c r="AX366">
        <v>-87.705279000000004</v>
      </c>
      <c r="AY366">
        <v>1</v>
      </c>
      <c r="AZ366" t="s">
        <v>16343</v>
      </c>
      <c r="BA366">
        <v>6237</v>
      </c>
      <c r="BB366" t="s">
        <v>17273</v>
      </c>
      <c r="BE366" t="s">
        <v>1122</v>
      </c>
      <c r="BF366" t="s">
        <v>288</v>
      </c>
      <c r="BG366" t="s">
        <v>16493</v>
      </c>
      <c r="BH366">
        <v>60659</v>
      </c>
      <c r="BI366" t="s">
        <v>16346</v>
      </c>
      <c r="BJ366" t="s">
        <v>16863</v>
      </c>
    </row>
    <row r="367" spans="1:62">
      <c r="A367" t="s">
        <v>2157</v>
      </c>
      <c r="B367" t="s">
        <v>2158</v>
      </c>
      <c r="C367" t="s">
        <v>353</v>
      </c>
      <c r="D367" t="s">
        <v>1144</v>
      </c>
      <c r="E367" t="s">
        <v>2159</v>
      </c>
      <c r="F367" t="s">
        <v>2160</v>
      </c>
      <c r="G367" t="s">
        <v>1122</v>
      </c>
      <c r="H367" t="s">
        <v>288</v>
      </c>
      <c r="I367">
        <v>60660</v>
      </c>
      <c r="J367">
        <v>7732624446</v>
      </c>
      <c r="K367" t="s">
        <v>146</v>
      </c>
      <c r="L367">
        <v>10</v>
      </c>
      <c r="M367">
        <v>69</v>
      </c>
      <c r="N367">
        <v>55</v>
      </c>
      <c r="O367">
        <v>134</v>
      </c>
      <c r="P367">
        <v>21</v>
      </c>
      <c r="Q367">
        <v>59</v>
      </c>
      <c r="R367">
        <v>76</v>
      </c>
      <c r="S367">
        <v>72</v>
      </c>
      <c r="T367">
        <v>70</v>
      </c>
      <c r="U367">
        <v>75</v>
      </c>
      <c r="V367">
        <v>76</v>
      </c>
      <c r="W367">
        <v>75</v>
      </c>
      <c r="X367">
        <v>75</v>
      </c>
      <c r="Y367">
        <v>75</v>
      </c>
      <c r="Z367" t="s">
        <v>290</v>
      </c>
      <c r="AA367" t="s">
        <v>290</v>
      </c>
      <c r="AB367" t="s">
        <v>290</v>
      </c>
      <c r="AC367" t="s">
        <v>290</v>
      </c>
      <c r="AD367">
        <v>14</v>
      </c>
      <c r="AE367" t="s">
        <v>290</v>
      </c>
      <c r="AF367" t="s">
        <v>290</v>
      </c>
      <c r="AG367" t="s">
        <v>290</v>
      </c>
      <c r="AH367" t="s">
        <v>290</v>
      </c>
      <c r="AI367" t="s">
        <v>290</v>
      </c>
      <c r="AJ367">
        <v>24</v>
      </c>
      <c r="AK367" t="s">
        <v>290</v>
      </c>
      <c r="AL367">
        <v>29</v>
      </c>
      <c r="AM367">
        <v>76</v>
      </c>
      <c r="AN367" t="s">
        <v>290</v>
      </c>
      <c r="AO367">
        <v>469</v>
      </c>
      <c r="AP367">
        <v>90</v>
      </c>
      <c r="AQ367">
        <v>352</v>
      </c>
      <c r="AR367">
        <v>336</v>
      </c>
      <c r="AS367">
        <v>0</v>
      </c>
      <c r="AT367">
        <v>0</v>
      </c>
      <c r="AU367">
        <v>0</v>
      </c>
      <c r="AV367">
        <v>688</v>
      </c>
      <c r="AW367">
        <v>41.995992000000001</v>
      </c>
      <c r="AX367">
        <v>-87.655996999999999</v>
      </c>
      <c r="AY367">
        <v>1</v>
      </c>
      <c r="AZ367" t="s">
        <v>16343</v>
      </c>
      <c r="BA367">
        <v>6250</v>
      </c>
      <c r="BB367" t="s">
        <v>17279</v>
      </c>
      <c r="BE367" t="s">
        <v>1122</v>
      </c>
      <c r="BF367" t="s">
        <v>288</v>
      </c>
      <c r="BG367" t="s">
        <v>16493</v>
      </c>
      <c r="BH367">
        <v>60660</v>
      </c>
      <c r="BI367" t="s">
        <v>16346</v>
      </c>
      <c r="BJ367" t="s">
        <v>16863</v>
      </c>
    </row>
    <row r="368" spans="1:62">
      <c r="A368" t="s">
        <v>2162</v>
      </c>
      <c r="B368" t="s">
        <v>2163</v>
      </c>
      <c r="C368" t="s">
        <v>418</v>
      </c>
      <c r="D368" t="s">
        <v>2451</v>
      </c>
      <c r="E368" t="s">
        <v>16846</v>
      </c>
      <c r="F368" t="s">
        <v>2164</v>
      </c>
      <c r="G368" t="s">
        <v>1122</v>
      </c>
      <c r="H368" t="s">
        <v>288</v>
      </c>
      <c r="I368">
        <v>60643</v>
      </c>
      <c r="J368">
        <v>7734458850</v>
      </c>
      <c r="K368" t="s">
        <v>146</v>
      </c>
      <c r="L368">
        <v>1</v>
      </c>
      <c r="M368">
        <v>10</v>
      </c>
      <c r="N368">
        <v>3</v>
      </c>
      <c r="O368">
        <v>14</v>
      </c>
      <c r="P368">
        <v>5</v>
      </c>
      <c r="Q368">
        <v>14</v>
      </c>
      <c r="R368">
        <v>8</v>
      </c>
      <c r="S368">
        <v>10</v>
      </c>
      <c r="T368">
        <v>9</v>
      </c>
      <c r="U368">
        <v>4</v>
      </c>
      <c r="V368">
        <v>7</v>
      </c>
      <c r="W368">
        <v>10</v>
      </c>
      <c r="X368">
        <v>12</v>
      </c>
      <c r="Y368">
        <v>12</v>
      </c>
      <c r="Z368" t="s">
        <v>290</v>
      </c>
      <c r="AA368" t="s">
        <v>290</v>
      </c>
      <c r="AB368" t="s">
        <v>290</v>
      </c>
      <c r="AC368" t="s">
        <v>290</v>
      </c>
      <c r="AD368" t="s">
        <v>290</v>
      </c>
      <c r="AE368" t="s">
        <v>290</v>
      </c>
      <c r="AF368" t="s">
        <v>290</v>
      </c>
      <c r="AG368" t="s">
        <v>290</v>
      </c>
      <c r="AH368" t="s">
        <v>290</v>
      </c>
      <c r="AI368" t="s">
        <v>290</v>
      </c>
      <c r="AJ368">
        <v>15</v>
      </c>
      <c r="AK368" t="s">
        <v>290</v>
      </c>
      <c r="AL368" t="s">
        <v>290</v>
      </c>
      <c r="AM368">
        <v>53</v>
      </c>
      <c r="AN368" t="s">
        <v>290</v>
      </c>
      <c r="AO368">
        <v>12</v>
      </c>
      <c r="AP368">
        <v>11</v>
      </c>
      <c r="AQ368">
        <v>58</v>
      </c>
      <c r="AR368">
        <v>33</v>
      </c>
      <c r="AS368">
        <v>0</v>
      </c>
      <c r="AT368">
        <v>0</v>
      </c>
      <c r="AU368">
        <v>35</v>
      </c>
      <c r="AV368">
        <v>91</v>
      </c>
      <c r="AW368">
        <v>41.679867000000002</v>
      </c>
      <c r="AX368">
        <v>-87.680295000000001</v>
      </c>
      <c r="AY368">
        <v>1</v>
      </c>
      <c r="AZ368" t="s">
        <v>16343</v>
      </c>
      <c r="BA368">
        <v>11741</v>
      </c>
      <c r="BB368" t="s">
        <v>17128</v>
      </c>
      <c r="BE368" t="s">
        <v>1122</v>
      </c>
      <c r="BF368" t="s">
        <v>288</v>
      </c>
      <c r="BG368" t="s">
        <v>16493</v>
      </c>
      <c r="BH368">
        <v>60643</v>
      </c>
      <c r="BI368" t="s">
        <v>16346</v>
      </c>
      <c r="BJ368" t="s">
        <v>146</v>
      </c>
    </row>
    <row r="369" spans="1:62">
      <c r="A369" t="s">
        <v>2165</v>
      </c>
      <c r="B369" t="s">
        <v>2166</v>
      </c>
      <c r="C369" t="s">
        <v>353</v>
      </c>
      <c r="D369" t="s">
        <v>1119</v>
      </c>
      <c r="E369" t="s">
        <v>2167</v>
      </c>
      <c r="F369" t="s">
        <v>2168</v>
      </c>
      <c r="G369" t="s">
        <v>1122</v>
      </c>
      <c r="H369" t="s">
        <v>288</v>
      </c>
      <c r="I369">
        <v>60609</v>
      </c>
      <c r="J369">
        <v>7733735200</v>
      </c>
      <c r="K369" t="s">
        <v>146</v>
      </c>
      <c r="L369">
        <v>2</v>
      </c>
      <c r="M369">
        <v>9</v>
      </c>
      <c r="N369">
        <v>5</v>
      </c>
      <c r="O369">
        <v>16</v>
      </c>
      <c r="P369">
        <v>9</v>
      </c>
      <c r="Q369">
        <v>14</v>
      </c>
      <c r="R369">
        <v>17</v>
      </c>
      <c r="S369">
        <v>12</v>
      </c>
      <c r="T369">
        <v>8</v>
      </c>
      <c r="U369">
        <v>11</v>
      </c>
      <c r="V369">
        <v>16</v>
      </c>
      <c r="W369">
        <v>12</v>
      </c>
      <c r="X369">
        <v>11</v>
      </c>
      <c r="Y369">
        <v>11</v>
      </c>
      <c r="Z369" t="s">
        <v>290</v>
      </c>
      <c r="AA369" t="s">
        <v>290</v>
      </c>
      <c r="AB369" t="s">
        <v>290</v>
      </c>
      <c r="AC369" t="s">
        <v>290</v>
      </c>
      <c r="AD369" t="s">
        <v>290</v>
      </c>
      <c r="AE369" t="s">
        <v>290</v>
      </c>
      <c r="AF369" t="s">
        <v>290</v>
      </c>
      <c r="AG369" t="s">
        <v>290</v>
      </c>
      <c r="AH369" t="s">
        <v>290</v>
      </c>
      <c r="AI369" t="s">
        <v>290</v>
      </c>
      <c r="AJ369">
        <v>18</v>
      </c>
      <c r="AK369" t="s">
        <v>290</v>
      </c>
      <c r="AL369" t="s">
        <v>290</v>
      </c>
      <c r="AM369">
        <v>96</v>
      </c>
      <c r="AN369" t="s">
        <v>290</v>
      </c>
      <c r="AO369" t="s">
        <v>290</v>
      </c>
      <c r="AP369">
        <v>7</v>
      </c>
      <c r="AQ369">
        <v>62</v>
      </c>
      <c r="AR369">
        <v>59</v>
      </c>
      <c r="AS369">
        <v>0</v>
      </c>
      <c r="AT369">
        <v>0</v>
      </c>
      <c r="AU369">
        <v>129</v>
      </c>
      <c r="AV369">
        <v>121</v>
      </c>
      <c r="AW369">
        <v>41.794542</v>
      </c>
      <c r="AX369">
        <v>-87.647980000000004</v>
      </c>
      <c r="AY369">
        <v>1</v>
      </c>
      <c r="AZ369" t="s">
        <v>16343</v>
      </c>
      <c r="BA369">
        <v>900</v>
      </c>
      <c r="BB369" t="s">
        <v>17282</v>
      </c>
      <c r="BE369" t="s">
        <v>1122</v>
      </c>
      <c r="BF369" t="s">
        <v>288</v>
      </c>
      <c r="BG369" t="s">
        <v>16493</v>
      </c>
      <c r="BH369">
        <v>60609</v>
      </c>
      <c r="BI369" t="s">
        <v>16346</v>
      </c>
      <c r="BJ369" t="s">
        <v>16863</v>
      </c>
    </row>
    <row r="370" spans="1:62">
      <c r="A370" t="s">
        <v>2169</v>
      </c>
      <c r="B370" t="s">
        <v>2170</v>
      </c>
      <c r="D370" t="s">
        <v>304</v>
      </c>
      <c r="E370" t="s">
        <v>2171</v>
      </c>
      <c r="F370" t="s">
        <v>2172</v>
      </c>
      <c r="G370" t="s">
        <v>1122</v>
      </c>
      <c r="H370" t="s">
        <v>288</v>
      </c>
      <c r="I370">
        <v>60641</v>
      </c>
      <c r="J370">
        <v>7735452173</v>
      </c>
      <c r="K370" t="s">
        <v>146</v>
      </c>
      <c r="L370">
        <v>1</v>
      </c>
      <c r="M370">
        <v>24</v>
      </c>
      <c r="N370">
        <v>7</v>
      </c>
      <c r="O370">
        <v>32</v>
      </c>
      <c r="P370">
        <v>36</v>
      </c>
      <c r="Q370">
        <v>32</v>
      </c>
      <c r="R370">
        <v>29</v>
      </c>
      <c r="S370">
        <v>30</v>
      </c>
      <c r="T370">
        <v>33</v>
      </c>
      <c r="U370">
        <v>16</v>
      </c>
      <c r="V370">
        <v>30</v>
      </c>
      <c r="W370">
        <v>27</v>
      </c>
      <c r="X370">
        <v>20</v>
      </c>
      <c r="Y370">
        <v>24</v>
      </c>
      <c r="Z370" t="s">
        <v>290</v>
      </c>
      <c r="AA370" t="s">
        <v>290</v>
      </c>
      <c r="AB370" t="s">
        <v>290</v>
      </c>
      <c r="AC370" t="s">
        <v>290</v>
      </c>
      <c r="AD370" t="s">
        <v>290</v>
      </c>
      <c r="AE370" t="s">
        <v>290</v>
      </c>
      <c r="AF370" t="s">
        <v>290</v>
      </c>
      <c r="AG370" t="s">
        <v>290</v>
      </c>
      <c r="AH370" t="s">
        <v>290</v>
      </c>
      <c r="AI370" t="s">
        <v>290</v>
      </c>
      <c r="AJ370" t="s">
        <v>290</v>
      </c>
      <c r="AK370" t="s">
        <v>290</v>
      </c>
      <c r="AL370">
        <v>12</v>
      </c>
      <c r="AM370">
        <v>3</v>
      </c>
      <c r="AN370" t="s">
        <v>290</v>
      </c>
      <c r="AO370">
        <v>165</v>
      </c>
      <c r="AP370">
        <v>97</v>
      </c>
      <c r="AQ370">
        <v>152</v>
      </c>
      <c r="AR370">
        <v>125</v>
      </c>
      <c r="AS370">
        <v>0</v>
      </c>
      <c r="AT370">
        <v>0</v>
      </c>
      <c r="AU370">
        <v>45</v>
      </c>
      <c r="AV370">
        <v>277</v>
      </c>
      <c r="AW370">
        <v>41.946181000000003</v>
      </c>
      <c r="AX370">
        <v>-87.730628999999993</v>
      </c>
      <c r="AY370">
        <v>1</v>
      </c>
      <c r="AZ370" t="s">
        <v>16360</v>
      </c>
      <c r="BA370">
        <v>4140</v>
      </c>
      <c r="BB370" t="s">
        <v>17284</v>
      </c>
      <c r="BE370" t="s">
        <v>1122</v>
      </c>
      <c r="BF370" t="s">
        <v>288</v>
      </c>
      <c r="BG370" t="s">
        <v>16493</v>
      </c>
      <c r="BH370">
        <v>60641</v>
      </c>
      <c r="BI370" t="s">
        <v>16346</v>
      </c>
      <c r="BJ370" t="s">
        <v>16363</v>
      </c>
    </row>
    <row r="371" spans="1:62">
      <c r="A371" t="s">
        <v>4681</v>
      </c>
      <c r="B371" t="s">
        <v>4682</v>
      </c>
      <c r="C371" t="s">
        <v>418</v>
      </c>
      <c r="D371" t="s">
        <v>4683</v>
      </c>
      <c r="E371" t="s">
        <v>1228</v>
      </c>
      <c r="F371" t="s">
        <v>12132</v>
      </c>
      <c r="G371" t="s">
        <v>1122</v>
      </c>
      <c r="H371" t="s">
        <v>288</v>
      </c>
      <c r="I371">
        <v>60637</v>
      </c>
      <c r="J371">
        <v>7739602070</v>
      </c>
      <c r="K371" t="s">
        <v>146</v>
      </c>
      <c r="L371">
        <v>2</v>
      </c>
      <c r="M371">
        <v>2</v>
      </c>
      <c r="N371">
        <v>1</v>
      </c>
      <c r="O371">
        <v>5</v>
      </c>
      <c r="P371" t="s">
        <v>290</v>
      </c>
      <c r="Q371" t="s">
        <v>290</v>
      </c>
      <c r="R371" t="s">
        <v>290</v>
      </c>
      <c r="S371" t="s">
        <v>290</v>
      </c>
      <c r="T371" t="s">
        <v>290</v>
      </c>
      <c r="U371" t="s">
        <v>290</v>
      </c>
      <c r="V371" t="s">
        <v>290</v>
      </c>
      <c r="W371" t="s">
        <v>290</v>
      </c>
      <c r="X371" t="s">
        <v>290</v>
      </c>
      <c r="Y371" t="s">
        <v>290</v>
      </c>
      <c r="Z371" t="s">
        <v>290</v>
      </c>
      <c r="AA371" t="s">
        <v>290</v>
      </c>
      <c r="AB371" t="s">
        <v>290</v>
      </c>
      <c r="AC371" t="s">
        <v>290</v>
      </c>
      <c r="AD371" t="s">
        <v>290</v>
      </c>
      <c r="AE371" t="s">
        <v>290</v>
      </c>
      <c r="AF371">
        <v>4</v>
      </c>
      <c r="AG371" t="s">
        <v>290</v>
      </c>
      <c r="AH371" t="s">
        <v>290</v>
      </c>
      <c r="AI371" t="s">
        <v>290</v>
      </c>
      <c r="AJ371">
        <v>2</v>
      </c>
      <c r="AK371" t="s">
        <v>290</v>
      </c>
      <c r="AL371" t="s">
        <v>290</v>
      </c>
      <c r="AM371">
        <v>2</v>
      </c>
      <c r="AN371" t="s">
        <v>290</v>
      </c>
      <c r="AO371" t="s">
        <v>290</v>
      </c>
      <c r="AP371" t="s">
        <v>290</v>
      </c>
      <c r="AQ371">
        <v>3</v>
      </c>
      <c r="AR371">
        <v>1</v>
      </c>
      <c r="AS371">
        <v>2</v>
      </c>
      <c r="AT371">
        <v>2</v>
      </c>
      <c r="AU371">
        <v>4</v>
      </c>
      <c r="AV371">
        <v>4</v>
      </c>
      <c r="AW371">
        <v>41.78613</v>
      </c>
      <c r="AX371">
        <v>-87.619414000000006</v>
      </c>
      <c r="AY371">
        <v>1</v>
      </c>
      <c r="AZ371" t="s">
        <v>16343</v>
      </c>
      <c r="BA371">
        <v>5946</v>
      </c>
      <c r="BB371" t="s">
        <v>17176</v>
      </c>
      <c r="BE371" t="s">
        <v>1122</v>
      </c>
      <c r="BF371" t="s">
        <v>288</v>
      </c>
      <c r="BG371" t="s">
        <v>16493</v>
      </c>
      <c r="BH371">
        <v>60637</v>
      </c>
      <c r="BI371" t="s">
        <v>16346</v>
      </c>
      <c r="BJ371" t="s">
        <v>146</v>
      </c>
    </row>
    <row r="372" spans="1:62">
      <c r="A372" t="s">
        <v>2173</v>
      </c>
      <c r="B372" t="s">
        <v>2174</v>
      </c>
      <c r="C372" t="s">
        <v>353</v>
      </c>
      <c r="D372" t="s">
        <v>304</v>
      </c>
      <c r="E372" t="s">
        <v>2175</v>
      </c>
      <c r="F372" t="s">
        <v>2176</v>
      </c>
      <c r="G372" t="s">
        <v>1122</v>
      </c>
      <c r="H372" t="s">
        <v>288</v>
      </c>
      <c r="I372">
        <v>60608</v>
      </c>
      <c r="J372">
        <v>3123266243</v>
      </c>
      <c r="K372" t="s">
        <v>146</v>
      </c>
      <c r="L372">
        <v>2</v>
      </c>
      <c r="M372">
        <v>12</v>
      </c>
      <c r="N372">
        <v>6</v>
      </c>
      <c r="O372">
        <v>20</v>
      </c>
      <c r="P372">
        <v>13</v>
      </c>
      <c r="Q372">
        <v>11</v>
      </c>
      <c r="R372">
        <v>11</v>
      </c>
      <c r="S372">
        <v>10</v>
      </c>
      <c r="T372">
        <v>11</v>
      </c>
      <c r="U372">
        <v>6</v>
      </c>
      <c r="V372">
        <v>4</v>
      </c>
      <c r="W372">
        <v>10</v>
      </c>
      <c r="X372">
        <v>11</v>
      </c>
      <c r="Y372">
        <v>15</v>
      </c>
      <c r="Z372" t="s">
        <v>290</v>
      </c>
      <c r="AA372" t="s">
        <v>290</v>
      </c>
      <c r="AB372" t="s">
        <v>290</v>
      </c>
      <c r="AC372" t="s">
        <v>290</v>
      </c>
      <c r="AD372" t="s">
        <v>290</v>
      </c>
      <c r="AE372" t="s">
        <v>290</v>
      </c>
      <c r="AF372" t="s">
        <v>290</v>
      </c>
      <c r="AG372" t="s">
        <v>290</v>
      </c>
      <c r="AH372" t="s">
        <v>290</v>
      </c>
      <c r="AI372" t="s">
        <v>290</v>
      </c>
      <c r="AJ372">
        <v>28</v>
      </c>
      <c r="AK372" t="s">
        <v>290</v>
      </c>
      <c r="AL372">
        <v>31</v>
      </c>
      <c r="AM372">
        <v>1</v>
      </c>
      <c r="AN372" t="s">
        <v>290</v>
      </c>
      <c r="AO372">
        <v>13</v>
      </c>
      <c r="AP372">
        <v>29</v>
      </c>
      <c r="AQ372">
        <v>55</v>
      </c>
      <c r="AR372">
        <v>47</v>
      </c>
      <c r="AS372">
        <v>0</v>
      </c>
      <c r="AT372">
        <v>0</v>
      </c>
      <c r="AU372">
        <v>58</v>
      </c>
      <c r="AV372">
        <v>102</v>
      </c>
      <c r="AW372">
        <v>41.842163999999997</v>
      </c>
      <c r="AX372">
        <v>-87.652017999999998</v>
      </c>
      <c r="AY372">
        <v>1</v>
      </c>
      <c r="AZ372" t="s">
        <v>16343</v>
      </c>
      <c r="BA372">
        <v>2867</v>
      </c>
      <c r="BB372" t="s">
        <v>17287</v>
      </c>
      <c r="BE372" t="s">
        <v>1122</v>
      </c>
      <c r="BF372" t="s">
        <v>288</v>
      </c>
      <c r="BG372" t="s">
        <v>16493</v>
      </c>
      <c r="BH372">
        <v>60608</v>
      </c>
      <c r="BI372" t="s">
        <v>16346</v>
      </c>
      <c r="BJ372" t="s">
        <v>16863</v>
      </c>
    </row>
    <row r="373" spans="1:62">
      <c r="A373" t="s">
        <v>2177</v>
      </c>
      <c r="B373" t="s">
        <v>2178</v>
      </c>
      <c r="D373" t="s">
        <v>666</v>
      </c>
      <c r="E373" t="s">
        <v>2179</v>
      </c>
      <c r="F373" t="s">
        <v>2180</v>
      </c>
      <c r="G373" t="s">
        <v>1122</v>
      </c>
      <c r="H373" t="s">
        <v>288</v>
      </c>
      <c r="I373">
        <v>60643</v>
      </c>
      <c r="J373">
        <v>7734457711</v>
      </c>
      <c r="K373" t="s">
        <v>146</v>
      </c>
      <c r="L373">
        <v>7</v>
      </c>
      <c r="M373">
        <v>32</v>
      </c>
      <c r="N373">
        <v>11</v>
      </c>
      <c r="O373">
        <v>50</v>
      </c>
      <c r="P373">
        <v>26</v>
      </c>
      <c r="Q373">
        <v>37</v>
      </c>
      <c r="R373">
        <v>44</v>
      </c>
      <c r="S373">
        <v>42</v>
      </c>
      <c r="T373">
        <v>50</v>
      </c>
      <c r="U373">
        <v>62</v>
      </c>
      <c r="V373">
        <v>50</v>
      </c>
      <c r="W373">
        <v>47</v>
      </c>
      <c r="X373">
        <v>73</v>
      </c>
      <c r="Y373">
        <v>62</v>
      </c>
      <c r="Z373" t="s">
        <v>290</v>
      </c>
      <c r="AA373" t="s">
        <v>290</v>
      </c>
      <c r="AB373" t="s">
        <v>290</v>
      </c>
      <c r="AC373" t="s">
        <v>290</v>
      </c>
      <c r="AD373" t="s">
        <v>290</v>
      </c>
      <c r="AE373" t="s">
        <v>290</v>
      </c>
      <c r="AF373" t="s">
        <v>290</v>
      </c>
      <c r="AG373" t="s">
        <v>290</v>
      </c>
      <c r="AH373" t="s">
        <v>290</v>
      </c>
      <c r="AI373" t="s">
        <v>290</v>
      </c>
      <c r="AJ373">
        <v>25</v>
      </c>
      <c r="AK373">
        <v>6</v>
      </c>
      <c r="AL373">
        <v>2</v>
      </c>
      <c r="AM373">
        <v>78</v>
      </c>
      <c r="AN373" t="s">
        <v>290</v>
      </c>
      <c r="AO373">
        <v>351</v>
      </c>
      <c r="AP373">
        <v>31</v>
      </c>
      <c r="AQ373">
        <v>251</v>
      </c>
      <c r="AR373">
        <v>242</v>
      </c>
      <c r="AS373">
        <v>0</v>
      </c>
      <c r="AT373">
        <v>0</v>
      </c>
      <c r="AU373">
        <v>10</v>
      </c>
      <c r="AV373">
        <v>493</v>
      </c>
      <c r="AW373">
        <v>41.709428000000003</v>
      </c>
      <c r="AX373">
        <v>-87.669291999999999</v>
      </c>
      <c r="AY373">
        <v>1</v>
      </c>
      <c r="AZ373" t="s">
        <v>16343</v>
      </c>
      <c r="BA373">
        <v>10121</v>
      </c>
      <c r="BB373" t="s">
        <v>17290</v>
      </c>
      <c r="BE373" t="s">
        <v>1122</v>
      </c>
      <c r="BF373" t="s">
        <v>288</v>
      </c>
      <c r="BG373" t="s">
        <v>16493</v>
      </c>
      <c r="BH373">
        <v>60643</v>
      </c>
      <c r="BI373" t="s">
        <v>16346</v>
      </c>
      <c r="BJ373" t="s">
        <v>16863</v>
      </c>
    </row>
    <row r="374" spans="1:62">
      <c r="A374" t="s">
        <v>2181</v>
      </c>
      <c r="B374" t="s">
        <v>2182</v>
      </c>
      <c r="D374" t="s">
        <v>2183</v>
      </c>
      <c r="E374" t="s">
        <v>2184</v>
      </c>
      <c r="F374" t="s">
        <v>2185</v>
      </c>
      <c r="G374" t="s">
        <v>1122</v>
      </c>
      <c r="H374" t="s">
        <v>288</v>
      </c>
      <c r="I374">
        <v>60641</v>
      </c>
      <c r="J374">
        <v>7732829373</v>
      </c>
      <c r="K374" t="s">
        <v>146</v>
      </c>
      <c r="L374">
        <v>2</v>
      </c>
      <c r="M374">
        <v>10</v>
      </c>
      <c r="N374">
        <v>4</v>
      </c>
      <c r="O374">
        <v>16</v>
      </c>
      <c r="P374">
        <v>6</v>
      </c>
      <c r="Q374">
        <v>10</v>
      </c>
      <c r="R374">
        <v>14</v>
      </c>
      <c r="S374">
        <v>12</v>
      </c>
      <c r="T374">
        <v>12</v>
      </c>
      <c r="U374">
        <v>14</v>
      </c>
      <c r="V374">
        <v>16</v>
      </c>
      <c r="W374">
        <v>19</v>
      </c>
      <c r="X374">
        <v>25</v>
      </c>
      <c r="Y374">
        <v>22</v>
      </c>
      <c r="Z374" t="s">
        <v>290</v>
      </c>
      <c r="AA374" t="s">
        <v>290</v>
      </c>
      <c r="AB374" t="s">
        <v>290</v>
      </c>
      <c r="AC374" t="s">
        <v>290</v>
      </c>
      <c r="AD374" t="s">
        <v>290</v>
      </c>
      <c r="AE374" t="s">
        <v>290</v>
      </c>
      <c r="AF374" t="s">
        <v>290</v>
      </c>
      <c r="AG374" t="s">
        <v>290</v>
      </c>
      <c r="AH374" t="s">
        <v>290</v>
      </c>
      <c r="AI374" t="s">
        <v>290</v>
      </c>
      <c r="AJ374">
        <v>108</v>
      </c>
      <c r="AK374" t="s">
        <v>290</v>
      </c>
      <c r="AL374">
        <v>4</v>
      </c>
      <c r="AM374">
        <v>5</v>
      </c>
      <c r="AN374" t="s">
        <v>290</v>
      </c>
      <c r="AO374">
        <v>19</v>
      </c>
      <c r="AP374">
        <v>14</v>
      </c>
      <c r="AQ374">
        <v>64</v>
      </c>
      <c r="AR374">
        <v>86</v>
      </c>
      <c r="AS374">
        <v>0</v>
      </c>
      <c r="AT374">
        <v>0</v>
      </c>
      <c r="AU374">
        <v>85</v>
      </c>
      <c r="AV374">
        <v>150</v>
      </c>
      <c r="AW374">
        <v>41.946730000000002</v>
      </c>
      <c r="AX374">
        <v>-87.751372000000003</v>
      </c>
      <c r="AY374">
        <v>1</v>
      </c>
      <c r="AZ374" t="s">
        <v>16343</v>
      </c>
      <c r="BA374">
        <v>4941</v>
      </c>
      <c r="BB374" t="s">
        <v>17292</v>
      </c>
      <c r="BE374" t="s">
        <v>1122</v>
      </c>
      <c r="BF374" t="s">
        <v>288</v>
      </c>
      <c r="BG374" t="s">
        <v>16493</v>
      </c>
      <c r="BH374">
        <v>60641</v>
      </c>
      <c r="BI374" t="s">
        <v>16346</v>
      </c>
      <c r="BJ374" t="s">
        <v>16863</v>
      </c>
    </row>
    <row r="375" spans="1:62">
      <c r="A375" t="s">
        <v>2186</v>
      </c>
      <c r="B375" t="s">
        <v>2187</v>
      </c>
      <c r="D375" t="s">
        <v>2188</v>
      </c>
      <c r="E375" t="s">
        <v>2189</v>
      </c>
      <c r="F375" t="s">
        <v>2190</v>
      </c>
      <c r="G375" t="s">
        <v>1122</v>
      </c>
      <c r="H375" t="s">
        <v>288</v>
      </c>
      <c r="I375">
        <v>60652</v>
      </c>
      <c r="J375">
        <v>7738842020</v>
      </c>
      <c r="K375" t="s">
        <v>146</v>
      </c>
      <c r="L375">
        <v>2</v>
      </c>
      <c r="M375">
        <v>10</v>
      </c>
      <c r="N375">
        <v>7</v>
      </c>
      <c r="O375">
        <v>19</v>
      </c>
      <c r="P375">
        <v>8</v>
      </c>
      <c r="Q375">
        <v>17</v>
      </c>
      <c r="R375">
        <v>19</v>
      </c>
      <c r="S375">
        <v>17</v>
      </c>
      <c r="T375">
        <v>24</v>
      </c>
      <c r="U375">
        <v>20</v>
      </c>
      <c r="V375">
        <v>24</v>
      </c>
      <c r="W375">
        <v>23</v>
      </c>
      <c r="X375">
        <v>23</v>
      </c>
      <c r="Y375">
        <v>25</v>
      </c>
      <c r="Z375" t="s">
        <v>290</v>
      </c>
      <c r="AA375" t="s">
        <v>290</v>
      </c>
      <c r="AB375" t="s">
        <v>290</v>
      </c>
      <c r="AC375" t="s">
        <v>290</v>
      </c>
      <c r="AD375" t="s">
        <v>290</v>
      </c>
      <c r="AE375" t="s">
        <v>290</v>
      </c>
      <c r="AF375" t="s">
        <v>290</v>
      </c>
      <c r="AG375" t="s">
        <v>290</v>
      </c>
      <c r="AH375" t="s">
        <v>290</v>
      </c>
      <c r="AI375" t="s">
        <v>290</v>
      </c>
      <c r="AJ375" t="s">
        <v>290</v>
      </c>
      <c r="AK375" t="s">
        <v>290</v>
      </c>
      <c r="AL375" t="s">
        <v>290</v>
      </c>
      <c r="AM375">
        <v>35</v>
      </c>
      <c r="AN375">
        <v>55</v>
      </c>
      <c r="AO375">
        <v>85</v>
      </c>
      <c r="AP375">
        <v>25</v>
      </c>
      <c r="AQ375">
        <v>99</v>
      </c>
      <c r="AR375">
        <v>101</v>
      </c>
      <c r="AS375">
        <v>0</v>
      </c>
      <c r="AT375">
        <v>0</v>
      </c>
      <c r="AU375">
        <v>111</v>
      </c>
      <c r="AV375">
        <v>200</v>
      </c>
      <c r="AW375">
        <v>41.741849999999999</v>
      </c>
      <c r="AX375">
        <v>-87.731790000000004</v>
      </c>
      <c r="AY375">
        <v>0.9</v>
      </c>
      <c r="AZ375" t="s">
        <v>16360</v>
      </c>
      <c r="BA375">
        <v>4440</v>
      </c>
      <c r="BB375" t="s">
        <v>17294</v>
      </c>
      <c r="BE375" t="s">
        <v>1122</v>
      </c>
      <c r="BF375" t="s">
        <v>288</v>
      </c>
      <c r="BG375" t="s">
        <v>16493</v>
      </c>
      <c r="BH375">
        <v>60652</v>
      </c>
      <c r="BI375" t="s">
        <v>16346</v>
      </c>
      <c r="BJ375" t="s">
        <v>16363</v>
      </c>
    </row>
    <row r="376" spans="1:62">
      <c r="A376" t="s">
        <v>2192</v>
      </c>
      <c r="B376" t="s">
        <v>2193</v>
      </c>
      <c r="D376" t="s">
        <v>2194</v>
      </c>
      <c r="E376" t="s">
        <v>2195</v>
      </c>
      <c r="F376" t="s">
        <v>2196</v>
      </c>
      <c r="G376" t="s">
        <v>1122</v>
      </c>
      <c r="H376" t="s">
        <v>288</v>
      </c>
      <c r="I376">
        <v>60618</v>
      </c>
      <c r="J376">
        <v>7734636797</v>
      </c>
      <c r="K376" t="s">
        <v>146</v>
      </c>
      <c r="L376">
        <v>6</v>
      </c>
      <c r="M376">
        <v>52</v>
      </c>
      <c r="N376">
        <v>19</v>
      </c>
      <c r="O376">
        <v>77</v>
      </c>
      <c r="P376">
        <v>88</v>
      </c>
      <c r="Q376">
        <v>56</v>
      </c>
      <c r="R376">
        <v>57</v>
      </c>
      <c r="S376">
        <v>54</v>
      </c>
      <c r="T376">
        <v>57</v>
      </c>
      <c r="U376">
        <v>65</v>
      </c>
      <c r="V376">
        <v>73</v>
      </c>
      <c r="W376">
        <v>76</v>
      </c>
      <c r="X376">
        <v>80</v>
      </c>
      <c r="Y376">
        <v>48</v>
      </c>
      <c r="Z376" t="s">
        <v>290</v>
      </c>
      <c r="AA376" t="s">
        <v>290</v>
      </c>
      <c r="AB376" t="s">
        <v>290</v>
      </c>
      <c r="AC376" t="s">
        <v>290</v>
      </c>
      <c r="AD376" t="s">
        <v>290</v>
      </c>
      <c r="AE376" t="s">
        <v>290</v>
      </c>
      <c r="AF376" t="s">
        <v>290</v>
      </c>
      <c r="AG376" t="s">
        <v>290</v>
      </c>
      <c r="AH376" t="s">
        <v>290</v>
      </c>
      <c r="AI376" t="s">
        <v>290</v>
      </c>
      <c r="AJ376">
        <v>7</v>
      </c>
      <c r="AK376">
        <v>3</v>
      </c>
      <c r="AL376">
        <v>10</v>
      </c>
      <c r="AM376">
        <v>7</v>
      </c>
      <c r="AN376">
        <v>2</v>
      </c>
      <c r="AO376">
        <v>526</v>
      </c>
      <c r="AP376">
        <v>99</v>
      </c>
      <c r="AQ376">
        <v>318</v>
      </c>
      <c r="AR376">
        <v>336</v>
      </c>
      <c r="AS376">
        <v>0</v>
      </c>
      <c r="AT376">
        <v>0</v>
      </c>
      <c r="AU376">
        <v>40</v>
      </c>
      <c r="AV376">
        <v>654</v>
      </c>
      <c r="AW376">
        <v>41.953316999999998</v>
      </c>
      <c r="AX376">
        <v>-87.683942999999999</v>
      </c>
      <c r="AY376">
        <v>1</v>
      </c>
      <c r="AZ376" t="s">
        <v>16343</v>
      </c>
      <c r="BA376">
        <v>3920</v>
      </c>
      <c r="BB376" t="s">
        <v>17296</v>
      </c>
      <c r="BE376" t="s">
        <v>1122</v>
      </c>
      <c r="BF376" t="s">
        <v>288</v>
      </c>
      <c r="BG376" t="s">
        <v>16493</v>
      </c>
      <c r="BH376">
        <v>60618</v>
      </c>
      <c r="BI376" t="s">
        <v>16346</v>
      </c>
      <c r="BJ376" t="s">
        <v>16863</v>
      </c>
    </row>
    <row r="377" spans="1:62">
      <c r="A377" t="s">
        <v>2197</v>
      </c>
      <c r="B377" t="s">
        <v>2198</v>
      </c>
      <c r="C377" t="s">
        <v>314</v>
      </c>
      <c r="D377" t="s">
        <v>3550</v>
      </c>
      <c r="E377" t="s">
        <v>17297</v>
      </c>
      <c r="F377" t="s">
        <v>2201</v>
      </c>
      <c r="G377" t="s">
        <v>1122</v>
      </c>
      <c r="H377" t="s">
        <v>288</v>
      </c>
      <c r="I377">
        <v>60623</v>
      </c>
      <c r="J377">
        <v>7735220143</v>
      </c>
      <c r="K377" t="s">
        <v>146</v>
      </c>
      <c r="L377">
        <v>2</v>
      </c>
      <c r="M377">
        <v>19</v>
      </c>
      <c r="N377">
        <v>3</v>
      </c>
      <c r="O377">
        <v>24</v>
      </c>
      <c r="P377">
        <v>17</v>
      </c>
      <c r="Q377">
        <v>24</v>
      </c>
      <c r="R377">
        <v>29</v>
      </c>
      <c r="S377">
        <v>42</v>
      </c>
      <c r="T377">
        <v>29</v>
      </c>
      <c r="U377">
        <v>33</v>
      </c>
      <c r="V377">
        <v>41</v>
      </c>
      <c r="W377">
        <v>41</v>
      </c>
      <c r="X377">
        <v>42</v>
      </c>
      <c r="Y377">
        <v>48</v>
      </c>
      <c r="Z377" t="s">
        <v>290</v>
      </c>
      <c r="AA377" t="s">
        <v>290</v>
      </c>
      <c r="AB377" t="s">
        <v>290</v>
      </c>
      <c r="AC377" t="s">
        <v>290</v>
      </c>
      <c r="AD377" t="s">
        <v>290</v>
      </c>
      <c r="AE377" t="s">
        <v>290</v>
      </c>
      <c r="AF377" t="s">
        <v>290</v>
      </c>
      <c r="AG377" t="s">
        <v>290</v>
      </c>
      <c r="AH377" t="s">
        <v>290</v>
      </c>
      <c r="AI377" t="s">
        <v>290</v>
      </c>
      <c r="AJ377">
        <v>325</v>
      </c>
      <c r="AK377" t="s">
        <v>290</v>
      </c>
      <c r="AL377" t="s">
        <v>290</v>
      </c>
      <c r="AM377">
        <v>2</v>
      </c>
      <c r="AN377" t="s">
        <v>290</v>
      </c>
      <c r="AO377">
        <v>7</v>
      </c>
      <c r="AP377">
        <v>12</v>
      </c>
      <c r="AQ377">
        <v>189</v>
      </c>
      <c r="AR377">
        <v>157</v>
      </c>
      <c r="AS377">
        <v>0</v>
      </c>
      <c r="AT377">
        <v>0</v>
      </c>
      <c r="AU377">
        <v>300</v>
      </c>
      <c r="AV377">
        <v>346</v>
      </c>
      <c r="AW377">
        <v>41.843131999999997</v>
      </c>
      <c r="AX377">
        <v>-87.714382999999998</v>
      </c>
      <c r="AY377">
        <v>1</v>
      </c>
      <c r="AZ377" t="s">
        <v>16343</v>
      </c>
      <c r="BA377">
        <v>2643</v>
      </c>
      <c r="BB377" t="s">
        <v>17299</v>
      </c>
      <c r="BE377" t="s">
        <v>1122</v>
      </c>
      <c r="BF377" t="s">
        <v>288</v>
      </c>
      <c r="BG377" t="s">
        <v>16493</v>
      </c>
      <c r="BH377">
        <v>60623</v>
      </c>
      <c r="BI377" t="s">
        <v>16346</v>
      </c>
      <c r="BJ377" t="s">
        <v>146</v>
      </c>
    </row>
    <row r="378" spans="1:62">
      <c r="A378" t="s">
        <v>2202</v>
      </c>
      <c r="B378" t="s">
        <v>2203</v>
      </c>
      <c r="D378" t="s">
        <v>2114</v>
      </c>
      <c r="E378" t="s">
        <v>2115</v>
      </c>
      <c r="F378" t="s">
        <v>2206</v>
      </c>
      <c r="G378" t="s">
        <v>1122</v>
      </c>
      <c r="H378" t="s">
        <v>288</v>
      </c>
      <c r="I378">
        <v>60632</v>
      </c>
      <c r="J378">
        <v>7738470697</v>
      </c>
      <c r="K378" t="s">
        <v>146</v>
      </c>
      <c r="L378">
        <v>2</v>
      </c>
      <c r="M378">
        <v>10</v>
      </c>
      <c r="N378">
        <v>5</v>
      </c>
      <c r="O378">
        <v>17</v>
      </c>
      <c r="P378">
        <v>16</v>
      </c>
      <c r="Q378">
        <v>22</v>
      </c>
      <c r="R378">
        <v>22</v>
      </c>
      <c r="S378">
        <v>14</v>
      </c>
      <c r="T378">
        <v>16</v>
      </c>
      <c r="U378">
        <v>11</v>
      </c>
      <c r="V378">
        <v>21</v>
      </c>
      <c r="W378">
        <v>21</v>
      </c>
      <c r="X378">
        <v>13</v>
      </c>
      <c r="Y378">
        <v>19</v>
      </c>
      <c r="Z378" t="s">
        <v>290</v>
      </c>
      <c r="AA378" t="s">
        <v>290</v>
      </c>
      <c r="AB378" t="s">
        <v>290</v>
      </c>
      <c r="AC378" t="s">
        <v>290</v>
      </c>
      <c r="AD378" t="s">
        <v>290</v>
      </c>
      <c r="AE378" t="s">
        <v>290</v>
      </c>
      <c r="AF378" t="s">
        <v>290</v>
      </c>
      <c r="AG378" t="s">
        <v>290</v>
      </c>
      <c r="AH378" t="s">
        <v>290</v>
      </c>
      <c r="AI378" t="s">
        <v>290</v>
      </c>
      <c r="AJ378">
        <v>163</v>
      </c>
      <c r="AK378" t="s">
        <v>290</v>
      </c>
      <c r="AL378">
        <v>3</v>
      </c>
      <c r="AM378" t="s">
        <v>290</v>
      </c>
      <c r="AN378" t="s">
        <v>290</v>
      </c>
      <c r="AO378">
        <v>3</v>
      </c>
      <c r="AP378">
        <v>6</v>
      </c>
      <c r="AQ378">
        <v>88</v>
      </c>
      <c r="AR378">
        <v>87</v>
      </c>
      <c r="AS378">
        <v>0</v>
      </c>
      <c r="AT378">
        <v>0</v>
      </c>
      <c r="AU378">
        <v>150</v>
      </c>
      <c r="AV378">
        <v>175</v>
      </c>
      <c r="AW378">
        <v>41.804886000000003</v>
      </c>
      <c r="AX378">
        <v>-87.721913000000001</v>
      </c>
      <c r="AY378">
        <v>1</v>
      </c>
      <c r="AZ378" t="s">
        <v>16343</v>
      </c>
      <c r="BA378">
        <v>4839</v>
      </c>
      <c r="BB378" t="s">
        <v>17302</v>
      </c>
      <c r="BE378" t="s">
        <v>1122</v>
      </c>
      <c r="BF378" t="s">
        <v>288</v>
      </c>
      <c r="BG378" t="s">
        <v>16493</v>
      </c>
      <c r="BH378">
        <v>60632</v>
      </c>
      <c r="BI378" t="s">
        <v>16346</v>
      </c>
      <c r="BJ378" t="s">
        <v>146</v>
      </c>
    </row>
    <row r="379" spans="1:62">
      <c r="A379" t="s">
        <v>2208</v>
      </c>
      <c r="B379" t="s">
        <v>2209</v>
      </c>
      <c r="C379" t="s">
        <v>283</v>
      </c>
      <c r="D379" t="s">
        <v>1381</v>
      </c>
      <c r="E379" t="s">
        <v>2210</v>
      </c>
      <c r="F379" t="s">
        <v>2211</v>
      </c>
      <c r="G379" t="s">
        <v>1122</v>
      </c>
      <c r="H379" t="s">
        <v>288</v>
      </c>
      <c r="I379">
        <v>60655</v>
      </c>
      <c r="J379">
        <v>7734747820</v>
      </c>
      <c r="K379" t="s">
        <v>146</v>
      </c>
      <c r="L379">
        <v>0</v>
      </c>
      <c r="M379">
        <v>24</v>
      </c>
      <c r="N379">
        <v>7.5</v>
      </c>
      <c r="O379">
        <v>31.5</v>
      </c>
      <c r="P379">
        <v>48</v>
      </c>
      <c r="Q379">
        <v>37</v>
      </c>
      <c r="R379">
        <v>43</v>
      </c>
      <c r="S379">
        <v>40</v>
      </c>
      <c r="T379">
        <v>29</v>
      </c>
      <c r="U379">
        <v>37</v>
      </c>
      <c r="V379">
        <v>38</v>
      </c>
      <c r="W379">
        <v>47</v>
      </c>
      <c r="X379">
        <v>34</v>
      </c>
      <c r="Y379">
        <v>34</v>
      </c>
      <c r="Z379" t="s">
        <v>290</v>
      </c>
      <c r="AA379" t="s">
        <v>290</v>
      </c>
      <c r="AB379" t="s">
        <v>290</v>
      </c>
      <c r="AC379" t="s">
        <v>290</v>
      </c>
      <c r="AD379" t="s">
        <v>290</v>
      </c>
      <c r="AE379" t="s">
        <v>290</v>
      </c>
      <c r="AF379" t="s">
        <v>290</v>
      </c>
      <c r="AG379" t="s">
        <v>290</v>
      </c>
      <c r="AH379" t="s">
        <v>290</v>
      </c>
      <c r="AI379" t="s">
        <v>290</v>
      </c>
      <c r="AJ379" t="s">
        <v>290</v>
      </c>
      <c r="AK379" t="s">
        <v>290</v>
      </c>
      <c r="AL379">
        <v>3</v>
      </c>
      <c r="AM379">
        <v>6</v>
      </c>
      <c r="AN379">
        <v>1</v>
      </c>
      <c r="AO379">
        <v>361</v>
      </c>
      <c r="AP379">
        <v>16</v>
      </c>
      <c r="AQ379">
        <v>214</v>
      </c>
      <c r="AR379">
        <v>173</v>
      </c>
      <c r="AS379">
        <v>0</v>
      </c>
      <c r="AT379">
        <v>0</v>
      </c>
      <c r="AU379">
        <v>0</v>
      </c>
      <c r="AV379">
        <v>387</v>
      </c>
      <c r="AW379">
        <v>41.688761</v>
      </c>
      <c r="AX379">
        <v>-87.682713000000007</v>
      </c>
      <c r="AY379">
        <v>1</v>
      </c>
      <c r="AZ379" t="s">
        <v>16343</v>
      </c>
      <c r="BA379">
        <v>2447</v>
      </c>
      <c r="BB379" t="s">
        <v>17233</v>
      </c>
      <c r="BE379" t="s">
        <v>1122</v>
      </c>
      <c r="BF379" t="s">
        <v>288</v>
      </c>
      <c r="BG379" t="s">
        <v>16493</v>
      </c>
      <c r="BH379">
        <v>60655</v>
      </c>
      <c r="BI379" t="s">
        <v>16346</v>
      </c>
      <c r="BJ379" t="s">
        <v>16863</v>
      </c>
    </row>
    <row r="380" spans="1:62">
      <c r="A380" t="s">
        <v>2212</v>
      </c>
      <c r="B380" t="s">
        <v>2213</v>
      </c>
      <c r="C380" t="s">
        <v>353</v>
      </c>
      <c r="D380" t="s">
        <v>1190</v>
      </c>
      <c r="E380" t="s">
        <v>2214</v>
      </c>
      <c r="F380" t="s">
        <v>2215</v>
      </c>
      <c r="G380" t="s">
        <v>1122</v>
      </c>
      <c r="H380" t="s">
        <v>288</v>
      </c>
      <c r="I380">
        <v>60623</v>
      </c>
      <c r="J380">
        <v>7735220024</v>
      </c>
      <c r="K380" t="s">
        <v>146</v>
      </c>
      <c r="L380">
        <v>1</v>
      </c>
      <c r="M380">
        <v>10</v>
      </c>
      <c r="N380">
        <v>4</v>
      </c>
      <c r="O380">
        <v>15</v>
      </c>
      <c r="P380">
        <v>12</v>
      </c>
      <c r="Q380">
        <v>16</v>
      </c>
      <c r="R380">
        <v>19</v>
      </c>
      <c r="S380">
        <v>21</v>
      </c>
      <c r="T380">
        <v>15</v>
      </c>
      <c r="U380">
        <v>13</v>
      </c>
      <c r="V380">
        <v>22</v>
      </c>
      <c r="W380">
        <v>20</v>
      </c>
      <c r="X380">
        <v>22</v>
      </c>
      <c r="Y380">
        <v>18</v>
      </c>
      <c r="Z380" t="s">
        <v>290</v>
      </c>
      <c r="AA380" t="s">
        <v>290</v>
      </c>
      <c r="AB380" t="s">
        <v>290</v>
      </c>
      <c r="AC380" t="s">
        <v>290</v>
      </c>
      <c r="AD380" t="s">
        <v>290</v>
      </c>
      <c r="AE380" t="s">
        <v>290</v>
      </c>
      <c r="AF380" t="s">
        <v>290</v>
      </c>
      <c r="AG380" t="s">
        <v>290</v>
      </c>
      <c r="AH380" t="s">
        <v>290</v>
      </c>
      <c r="AI380" t="s">
        <v>290</v>
      </c>
      <c r="AJ380">
        <v>171</v>
      </c>
      <c r="AK380" t="s">
        <v>290</v>
      </c>
      <c r="AL380" t="s">
        <v>290</v>
      </c>
      <c r="AM380">
        <v>2</v>
      </c>
      <c r="AN380" t="s">
        <v>290</v>
      </c>
      <c r="AO380">
        <v>4</v>
      </c>
      <c r="AP380">
        <v>1</v>
      </c>
      <c r="AQ380">
        <v>88</v>
      </c>
      <c r="AR380">
        <v>90</v>
      </c>
      <c r="AS380">
        <v>0</v>
      </c>
      <c r="AT380">
        <v>0</v>
      </c>
      <c r="AU380">
        <v>172</v>
      </c>
      <c r="AV380">
        <v>178</v>
      </c>
      <c r="AW380">
        <v>41.850639999999999</v>
      </c>
      <c r="AX380">
        <v>-87.702420000000004</v>
      </c>
      <c r="AY380">
        <v>1</v>
      </c>
      <c r="AZ380" t="s">
        <v>16343</v>
      </c>
      <c r="BA380">
        <v>2235</v>
      </c>
      <c r="BB380" t="s">
        <v>17305</v>
      </c>
      <c r="BE380" t="s">
        <v>1122</v>
      </c>
      <c r="BF380" t="s">
        <v>288</v>
      </c>
      <c r="BG380" t="s">
        <v>16493</v>
      </c>
      <c r="BH380">
        <v>60623</v>
      </c>
      <c r="BI380" t="s">
        <v>16346</v>
      </c>
      <c r="BJ380" t="s">
        <v>16863</v>
      </c>
    </row>
    <row r="381" spans="1:62">
      <c r="A381" t="s">
        <v>2216</v>
      </c>
      <c r="B381" t="s">
        <v>2217</v>
      </c>
      <c r="D381" t="s">
        <v>2218</v>
      </c>
      <c r="E381" t="s">
        <v>2219</v>
      </c>
      <c r="F381" t="s">
        <v>2220</v>
      </c>
      <c r="G381" t="s">
        <v>1122</v>
      </c>
      <c r="H381" t="s">
        <v>288</v>
      </c>
      <c r="I381">
        <v>60643</v>
      </c>
      <c r="J381">
        <v>7737793329</v>
      </c>
      <c r="K381" t="s">
        <v>146</v>
      </c>
      <c r="L381">
        <v>2</v>
      </c>
      <c r="M381">
        <v>27</v>
      </c>
      <c r="N381">
        <v>5.5</v>
      </c>
      <c r="O381">
        <v>34.5</v>
      </c>
      <c r="P381">
        <v>44</v>
      </c>
      <c r="Q381">
        <v>36</v>
      </c>
      <c r="R381">
        <v>32</v>
      </c>
      <c r="S381">
        <v>31</v>
      </c>
      <c r="T381">
        <v>32</v>
      </c>
      <c r="U381">
        <v>34</v>
      </c>
      <c r="V381">
        <v>33</v>
      </c>
      <c r="W381">
        <v>38</v>
      </c>
      <c r="X381">
        <v>32</v>
      </c>
      <c r="Y381">
        <v>34</v>
      </c>
      <c r="Z381" t="s">
        <v>290</v>
      </c>
      <c r="AA381" t="s">
        <v>290</v>
      </c>
      <c r="AB381" t="s">
        <v>290</v>
      </c>
      <c r="AC381" t="s">
        <v>290</v>
      </c>
      <c r="AD381" t="s">
        <v>290</v>
      </c>
      <c r="AE381" t="s">
        <v>290</v>
      </c>
      <c r="AF381" t="s">
        <v>290</v>
      </c>
      <c r="AG381" t="s">
        <v>290</v>
      </c>
      <c r="AH381" t="s">
        <v>290</v>
      </c>
      <c r="AI381" t="s">
        <v>290</v>
      </c>
      <c r="AJ381">
        <v>16</v>
      </c>
      <c r="AK381" t="s">
        <v>290</v>
      </c>
      <c r="AL381" t="s">
        <v>290</v>
      </c>
      <c r="AM381">
        <v>57</v>
      </c>
      <c r="AN381" t="s">
        <v>290</v>
      </c>
      <c r="AO381">
        <v>252</v>
      </c>
      <c r="AP381">
        <v>21</v>
      </c>
      <c r="AQ381">
        <v>174</v>
      </c>
      <c r="AR381">
        <v>172</v>
      </c>
      <c r="AS381">
        <v>0</v>
      </c>
      <c r="AT381">
        <v>0</v>
      </c>
      <c r="AU381">
        <v>3</v>
      </c>
      <c r="AV381">
        <v>346</v>
      </c>
      <c r="AW381">
        <v>41.725200999999998</v>
      </c>
      <c r="AX381">
        <v>-87.675332999999995</v>
      </c>
      <c r="AY381">
        <v>1</v>
      </c>
      <c r="AZ381" t="s">
        <v>16343</v>
      </c>
      <c r="BA381">
        <v>9240</v>
      </c>
      <c r="BB381" t="s">
        <v>17307</v>
      </c>
      <c r="BE381" t="s">
        <v>1122</v>
      </c>
      <c r="BF381" t="s">
        <v>288</v>
      </c>
      <c r="BG381" t="s">
        <v>16493</v>
      </c>
      <c r="BH381">
        <v>60643</v>
      </c>
      <c r="BI381" t="s">
        <v>16346</v>
      </c>
      <c r="BJ381" t="s">
        <v>16863</v>
      </c>
    </row>
    <row r="382" spans="1:62">
      <c r="A382" t="s">
        <v>2221</v>
      </c>
      <c r="B382" t="s">
        <v>2222</v>
      </c>
      <c r="C382" t="s">
        <v>283</v>
      </c>
      <c r="D382" t="s">
        <v>861</v>
      </c>
      <c r="E382" t="s">
        <v>2223</v>
      </c>
      <c r="F382" t="s">
        <v>2224</v>
      </c>
      <c r="G382" t="s">
        <v>1122</v>
      </c>
      <c r="H382" t="s">
        <v>288</v>
      </c>
      <c r="I382">
        <v>60655</v>
      </c>
      <c r="J382">
        <v>7734452969</v>
      </c>
      <c r="K382" t="s">
        <v>146</v>
      </c>
      <c r="L382">
        <v>2</v>
      </c>
      <c r="M382">
        <v>25</v>
      </c>
      <c r="N382">
        <v>4.5</v>
      </c>
      <c r="O382">
        <v>31.5</v>
      </c>
      <c r="P382">
        <v>56</v>
      </c>
      <c r="Q382">
        <v>44</v>
      </c>
      <c r="R382">
        <v>47</v>
      </c>
      <c r="S382">
        <v>49</v>
      </c>
      <c r="T382">
        <v>38</v>
      </c>
      <c r="U382">
        <v>42</v>
      </c>
      <c r="V382">
        <v>39</v>
      </c>
      <c r="W382">
        <v>43</v>
      </c>
      <c r="X382">
        <v>43</v>
      </c>
      <c r="Y382">
        <v>36</v>
      </c>
      <c r="Z382" t="s">
        <v>290</v>
      </c>
      <c r="AA382" t="s">
        <v>290</v>
      </c>
      <c r="AB382" t="s">
        <v>290</v>
      </c>
      <c r="AC382" t="s">
        <v>290</v>
      </c>
      <c r="AD382" t="s">
        <v>290</v>
      </c>
      <c r="AE382" t="s">
        <v>290</v>
      </c>
      <c r="AF382" t="s">
        <v>290</v>
      </c>
      <c r="AG382" t="s">
        <v>290</v>
      </c>
      <c r="AH382" t="s">
        <v>290</v>
      </c>
      <c r="AI382" t="s">
        <v>290</v>
      </c>
      <c r="AJ382">
        <v>12</v>
      </c>
      <c r="AK382" t="s">
        <v>290</v>
      </c>
      <c r="AL382">
        <v>2</v>
      </c>
      <c r="AM382">
        <v>1</v>
      </c>
      <c r="AN382" t="s">
        <v>290</v>
      </c>
      <c r="AO382">
        <v>422</v>
      </c>
      <c r="AP382" t="s">
        <v>290</v>
      </c>
      <c r="AQ382">
        <v>220</v>
      </c>
      <c r="AR382">
        <v>217</v>
      </c>
      <c r="AS382">
        <v>0</v>
      </c>
      <c r="AT382">
        <v>0</v>
      </c>
      <c r="AU382">
        <v>0</v>
      </c>
      <c r="AV382">
        <v>437</v>
      </c>
      <c r="AW382">
        <v>41.692605999999998</v>
      </c>
      <c r="AX382">
        <v>-87.704785000000001</v>
      </c>
      <c r="AY382">
        <v>1</v>
      </c>
      <c r="AZ382" t="s">
        <v>16343</v>
      </c>
      <c r="BA382">
        <v>3333</v>
      </c>
      <c r="BB382" t="s">
        <v>17309</v>
      </c>
      <c r="BE382" t="s">
        <v>1122</v>
      </c>
      <c r="BF382" t="s">
        <v>288</v>
      </c>
      <c r="BG382" t="s">
        <v>16493</v>
      </c>
      <c r="BH382">
        <v>60655</v>
      </c>
      <c r="BI382" t="s">
        <v>16346</v>
      </c>
      <c r="BJ382" t="s">
        <v>146</v>
      </c>
    </row>
    <row r="383" spans="1:62">
      <c r="A383" t="s">
        <v>2225</v>
      </c>
      <c r="B383" t="s">
        <v>2226</v>
      </c>
      <c r="C383" t="s">
        <v>353</v>
      </c>
      <c r="D383" t="s">
        <v>1947</v>
      </c>
      <c r="E383" t="s">
        <v>2227</v>
      </c>
      <c r="F383" t="s">
        <v>2228</v>
      </c>
      <c r="G383" t="s">
        <v>1122</v>
      </c>
      <c r="H383" t="s">
        <v>288</v>
      </c>
      <c r="I383">
        <v>60614</v>
      </c>
      <c r="J383">
        <v>7733488212</v>
      </c>
      <c r="K383" t="s">
        <v>146</v>
      </c>
      <c r="L383">
        <v>4</v>
      </c>
      <c r="M383">
        <v>41</v>
      </c>
      <c r="N383">
        <v>14</v>
      </c>
      <c r="O383">
        <v>59</v>
      </c>
      <c r="P383">
        <v>74</v>
      </c>
      <c r="Q383">
        <v>37</v>
      </c>
      <c r="R383">
        <v>48</v>
      </c>
      <c r="S383">
        <v>38</v>
      </c>
      <c r="T383">
        <v>48</v>
      </c>
      <c r="U383">
        <v>43</v>
      </c>
      <c r="V383">
        <v>42</v>
      </c>
      <c r="W383">
        <v>45</v>
      </c>
      <c r="X383">
        <v>34</v>
      </c>
      <c r="Y383">
        <v>45</v>
      </c>
      <c r="Z383" t="s">
        <v>290</v>
      </c>
      <c r="AA383" t="s">
        <v>290</v>
      </c>
      <c r="AB383" t="s">
        <v>290</v>
      </c>
      <c r="AC383" t="s">
        <v>290</v>
      </c>
      <c r="AD383" t="s">
        <v>290</v>
      </c>
      <c r="AE383" t="s">
        <v>290</v>
      </c>
      <c r="AF383" t="s">
        <v>290</v>
      </c>
      <c r="AG383" t="s">
        <v>290</v>
      </c>
      <c r="AH383" t="s">
        <v>290</v>
      </c>
      <c r="AI383" t="s">
        <v>290</v>
      </c>
      <c r="AJ383">
        <v>19</v>
      </c>
      <c r="AK383" t="s">
        <v>290</v>
      </c>
      <c r="AL383">
        <v>8</v>
      </c>
      <c r="AM383">
        <v>2</v>
      </c>
      <c r="AN383" t="s">
        <v>290</v>
      </c>
      <c r="AO383">
        <v>407</v>
      </c>
      <c r="AP383">
        <v>18</v>
      </c>
      <c r="AQ383">
        <v>241</v>
      </c>
      <c r="AR383">
        <v>213</v>
      </c>
      <c r="AS383">
        <v>0</v>
      </c>
      <c r="AT383">
        <v>0</v>
      </c>
      <c r="AU383">
        <v>0</v>
      </c>
      <c r="AV383">
        <v>454</v>
      </c>
      <c r="AW383">
        <v>41.928586000000003</v>
      </c>
      <c r="AX383">
        <v>-87.646793000000002</v>
      </c>
      <c r="AY383">
        <v>1</v>
      </c>
      <c r="AZ383" t="s">
        <v>16343</v>
      </c>
      <c r="BA383">
        <v>2524</v>
      </c>
      <c r="BB383" t="s">
        <v>17312</v>
      </c>
      <c r="BE383" t="s">
        <v>1122</v>
      </c>
      <c r="BF383" t="s">
        <v>288</v>
      </c>
      <c r="BG383" t="s">
        <v>16493</v>
      </c>
      <c r="BH383">
        <v>60614</v>
      </c>
      <c r="BI383" t="s">
        <v>16346</v>
      </c>
      <c r="BJ383" t="s">
        <v>146</v>
      </c>
    </row>
    <row r="384" spans="1:62">
      <c r="A384" t="s">
        <v>2229</v>
      </c>
      <c r="B384" t="s">
        <v>2230</v>
      </c>
      <c r="D384" t="s">
        <v>2231</v>
      </c>
      <c r="E384" t="s">
        <v>2232</v>
      </c>
      <c r="F384" t="s">
        <v>2233</v>
      </c>
      <c r="G384" t="s">
        <v>1122</v>
      </c>
      <c r="H384" t="s">
        <v>288</v>
      </c>
      <c r="I384">
        <v>60630</v>
      </c>
      <c r="J384">
        <v>7732832311</v>
      </c>
      <c r="K384" t="s">
        <v>146</v>
      </c>
      <c r="L384">
        <v>2</v>
      </c>
      <c r="M384">
        <v>13</v>
      </c>
      <c r="N384">
        <v>3</v>
      </c>
      <c r="O384">
        <v>18</v>
      </c>
      <c r="P384">
        <v>15</v>
      </c>
      <c r="Q384">
        <v>14</v>
      </c>
      <c r="R384">
        <v>17</v>
      </c>
      <c r="S384">
        <v>18</v>
      </c>
      <c r="T384">
        <v>13</v>
      </c>
      <c r="U384">
        <v>6</v>
      </c>
      <c r="V384">
        <v>15</v>
      </c>
      <c r="W384">
        <v>12</v>
      </c>
      <c r="X384">
        <v>9</v>
      </c>
      <c r="Y384">
        <v>15</v>
      </c>
      <c r="Z384" t="s">
        <v>290</v>
      </c>
      <c r="AA384" t="s">
        <v>290</v>
      </c>
      <c r="AB384" t="s">
        <v>290</v>
      </c>
      <c r="AC384" t="s">
        <v>290</v>
      </c>
      <c r="AD384" t="s">
        <v>290</v>
      </c>
      <c r="AE384" t="s">
        <v>290</v>
      </c>
      <c r="AF384" t="s">
        <v>290</v>
      </c>
      <c r="AG384" t="s">
        <v>290</v>
      </c>
      <c r="AH384" t="s">
        <v>290</v>
      </c>
      <c r="AI384" t="s">
        <v>290</v>
      </c>
      <c r="AJ384">
        <v>15</v>
      </c>
      <c r="AK384" t="s">
        <v>290</v>
      </c>
      <c r="AL384">
        <v>9</v>
      </c>
      <c r="AM384" t="s">
        <v>290</v>
      </c>
      <c r="AN384" t="s">
        <v>290</v>
      </c>
      <c r="AO384">
        <v>94</v>
      </c>
      <c r="AP384">
        <v>16</v>
      </c>
      <c r="AQ384">
        <v>62</v>
      </c>
      <c r="AR384">
        <v>72</v>
      </c>
      <c r="AS384">
        <v>0</v>
      </c>
      <c r="AT384">
        <v>0</v>
      </c>
      <c r="AU384">
        <v>37</v>
      </c>
      <c r="AV384">
        <v>134</v>
      </c>
      <c r="AW384">
        <v>41.970436999999997</v>
      </c>
      <c r="AX384">
        <v>-87.774648999999997</v>
      </c>
      <c r="AY384">
        <v>1</v>
      </c>
      <c r="AZ384" t="s">
        <v>16360</v>
      </c>
      <c r="BA384">
        <v>5841</v>
      </c>
      <c r="BB384" t="s">
        <v>17314</v>
      </c>
      <c r="BE384" t="s">
        <v>1122</v>
      </c>
      <c r="BF384" t="s">
        <v>288</v>
      </c>
      <c r="BG384" t="s">
        <v>16493</v>
      </c>
      <c r="BH384">
        <v>60630</v>
      </c>
      <c r="BI384" t="s">
        <v>16346</v>
      </c>
      <c r="BJ384" t="s">
        <v>16363</v>
      </c>
    </row>
    <row r="385" spans="1:62">
      <c r="A385" t="s">
        <v>2235</v>
      </c>
      <c r="B385" t="s">
        <v>2236</v>
      </c>
      <c r="D385" t="s">
        <v>2237</v>
      </c>
      <c r="E385" t="s">
        <v>2238</v>
      </c>
      <c r="F385" t="s">
        <v>2239</v>
      </c>
      <c r="G385" t="s">
        <v>1122</v>
      </c>
      <c r="H385" t="s">
        <v>288</v>
      </c>
      <c r="I385">
        <v>60638</v>
      </c>
      <c r="J385">
        <v>7735861225</v>
      </c>
      <c r="K385" t="s">
        <v>146</v>
      </c>
      <c r="L385">
        <v>2.1</v>
      </c>
      <c r="M385">
        <v>28.1</v>
      </c>
      <c r="N385">
        <v>8.6999999999999993</v>
      </c>
      <c r="O385">
        <v>38.9</v>
      </c>
      <c r="P385">
        <v>26</v>
      </c>
      <c r="Q385">
        <v>45</v>
      </c>
      <c r="R385">
        <v>49</v>
      </c>
      <c r="S385">
        <v>47</v>
      </c>
      <c r="T385">
        <v>60</v>
      </c>
      <c r="U385">
        <v>47</v>
      </c>
      <c r="V385">
        <v>72</v>
      </c>
      <c r="W385">
        <v>79</v>
      </c>
      <c r="X385">
        <v>65</v>
      </c>
      <c r="Y385">
        <v>79</v>
      </c>
      <c r="Z385" t="s">
        <v>290</v>
      </c>
      <c r="AA385" t="s">
        <v>290</v>
      </c>
      <c r="AB385" t="s">
        <v>290</v>
      </c>
      <c r="AC385" t="s">
        <v>290</v>
      </c>
      <c r="AD385" t="s">
        <v>290</v>
      </c>
      <c r="AE385" t="s">
        <v>290</v>
      </c>
      <c r="AF385" t="s">
        <v>290</v>
      </c>
      <c r="AG385" t="s">
        <v>290</v>
      </c>
      <c r="AH385">
        <v>21</v>
      </c>
      <c r="AI385" t="s">
        <v>290</v>
      </c>
      <c r="AJ385">
        <v>245</v>
      </c>
      <c r="AK385" t="s">
        <v>290</v>
      </c>
      <c r="AL385">
        <v>5</v>
      </c>
      <c r="AM385" t="s">
        <v>290</v>
      </c>
      <c r="AN385">
        <v>1</v>
      </c>
      <c r="AO385">
        <v>322</v>
      </c>
      <c r="AP385">
        <v>17</v>
      </c>
      <c r="AQ385">
        <v>303</v>
      </c>
      <c r="AR385">
        <v>287</v>
      </c>
      <c r="AS385">
        <v>0</v>
      </c>
      <c r="AT385">
        <v>0</v>
      </c>
      <c r="AU385">
        <v>65</v>
      </c>
      <c r="AV385">
        <v>590</v>
      </c>
      <c r="AW385">
        <v>41.794736</v>
      </c>
      <c r="AX385">
        <v>-87.787681000000006</v>
      </c>
      <c r="AY385">
        <v>1</v>
      </c>
      <c r="AZ385" t="s">
        <v>16343</v>
      </c>
      <c r="BA385">
        <v>5337</v>
      </c>
      <c r="BB385" t="s">
        <v>17316</v>
      </c>
      <c r="BE385" t="s">
        <v>1122</v>
      </c>
      <c r="BF385" t="s">
        <v>288</v>
      </c>
      <c r="BG385" t="s">
        <v>16493</v>
      </c>
      <c r="BH385">
        <v>60638</v>
      </c>
      <c r="BI385" t="s">
        <v>16346</v>
      </c>
      <c r="BJ385" t="s">
        <v>146</v>
      </c>
    </row>
    <row r="386" spans="1:62">
      <c r="A386" t="s">
        <v>2240</v>
      </c>
      <c r="B386" t="s">
        <v>2241</v>
      </c>
      <c r="C386" t="s">
        <v>283</v>
      </c>
      <c r="D386" t="s">
        <v>976</v>
      </c>
      <c r="E386" t="s">
        <v>2242</v>
      </c>
      <c r="F386" t="s">
        <v>2243</v>
      </c>
      <c r="G386" t="s">
        <v>1122</v>
      </c>
      <c r="H386" t="s">
        <v>288</v>
      </c>
      <c r="I386">
        <v>60630</v>
      </c>
      <c r="J386">
        <v>7737369133</v>
      </c>
      <c r="K386" t="s">
        <v>146</v>
      </c>
      <c r="L386">
        <v>3</v>
      </c>
      <c r="M386">
        <v>21</v>
      </c>
      <c r="N386">
        <v>4.5</v>
      </c>
      <c r="O386">
        <v>28.5</v>
      </c>
      <c r="P386">
        <v>32</v>
      </c>
      <c r="Q386">
        <v>34</v>
      </c>
      <c r="R386">
        <v>15</v>
      </c>
      <c r="S386">
        <v>20</v>
      </c>
      <c r="T386">
        <v>14</v>
      </c>
      <c r="U386">
        <v>31</v>
      </c>
      <c r="V386">
        <v>30</v>
      </c>
      <c r="W386">
        <v>39</v>
      </c>
      <c r="X386">
        <v>26</v>
      </c>
      <c r="Y386">
        <v>36</v>
      </c>
      <c r="Z386" t="s">
        <v>290</v>
      </c>
      <c r="AA386" t="s">
        <v>290</v>
      </c>
      <c r="AB386" t="s">
        <v>290</v>
      </c>
      <c r="AC386" t="s">
        <v>290</v>
      </c>
      <c r="AD386" t="s">
        <v>290</v>
      </c>
      <c r="AE386" t="s">
        <v>290</v>
      </c>
      <c r="AF386" t="s">
        <v>290</v>
      </c>
      <c r="AG386" t="s">
        <v>290</v>
      </c>
      <c r="AH386" t="s">
        <v>290</v>
      </c>
      <c r="AI386" t="s">
        <v>290</v>
      </c>
      <c r="AJ386">
        <v>35</v>
      </c>
      <c r="AK386">
        <v>2</v>
      </c>
      <c r="AL386">
        <v>11</v>
      </c>
      <c r="AM386">
        <v>3</v>
      </c>
      <c r="AN386" t="s">
        <v>290</v>
      </c>
      <c r="AO386">
        <v>184</v>
      </c>
      <c r="AP386">
        <v>42</v>
      </c>
      <c r="AQ386">
        <v>141</v>
      </c>
      <c r="AR386">
        <v>136</v>
      </c>
      <c r="AS386">
        <v>0</v>
      </c>
      <c r="AT386">
        <v>0</v>
      </c>
      <c r="AU386">
        <v>36</v>
      </c>
      <c r="AV386">
        <v>277</v>
      </c>
      <c r="AW386">
        <v>41.962406000000001</v>
      </c>
      <c r="AX386">
        <v>-87.737459999999999</v>
      </c>
      <c r="AY386">
        <v>1</v>
      </c>
      <c r="AZ386" t="s">
        <v>16343</v>
      </c>
      <c r="BA386">
        <v>4343</v>
      </c>
      <c r="BB386" t="s">
        <v>17318</v>
      </c>
      <c r="BE386" t="s">
        <v>1122</v>
      </c>
      <c r="BF386" t="s">
        <v>288</v>
      </c>
      <c r="BG386" t="s">
        <v>16493</v>
      </c>
      <c r="BH386">
        <v>60630</v>
      </c>
      <c r="BI386" t="s">
        <v>16346</v>
      </c>
      <c r="BJ386" t="s">
        <v>16863</v>
      </c>
    </row>
    <row r="387" spans="1:62">
      <c r="A387" t="s">
        <v>2244</v>
      </c>
      <c r="B387" t="s">
        <v>2245</v>
      </c>
      <c r="D387" t="s">
        <v>534</v>
      </c>
      <c r="E387" t="s">
        <v>2246</v>
      </c>
      <c r="F387" t="s">
        <v>2247</v>
      </c>
      <c r="G387" t="s">
        <v>1122</v>
      </c>
      <c r="H387" t="s">
        <v>288</v>
      </c>
      <c r="I387">
        <v>60623</v>
      </c>
      <c r="J387">
        <v>7737621542</v>
      </c>
      <c r="K387" t="s">
        <v>146</v>
      </c>
      <c r="L387">
        <v>1.5</v>
      </c>
      <c r="M387">
        <v>13</v>
      </c>
      <c r="N387">
        <v>6.5</v>
      </c>
      <c r="O387">
        <v>21</v>
      </c>
      <c r="P387">
        <v>28</v>
      </c>
      <c r="Q387">
        <v>21</v>
      </c>
      <c r="R387">
        <v>26</v>
      </c>
      <c r="S387">
        <v>22</v>
      </c>
      <c r="T387">
        <v>29</v>
      </c>
      <c r="U387">
        <v>21</v>
      </c>
      <c r="V387">
        <v>18</v>
      </c>
      <c r="W387">
        <v>21</v>
      </c>
      <c r="X387">
        <v>28</v>
      </c>
      <c r="Y387">
        <v>21</v>
      </c>
      <c r="Z387" t="s">
        <v>290</v>
      </c>
      <c r="AA387" t="s">
        <v>290</v>
      </c>
      <c r="AB387" t="s">
        <v>290</v>
      </c>
      <c r="AC387" t="s">
        <v>290</v>
      </c>
      <c r="AD387" t="s">
        <v>290</v>
      </c>
      <c r="AE387" t="s">
        <v>290</v>
      </c>
      <c r="AF387" t="s">
        <v>290</v>
      </c>
      <c r="AG387" t="s">
        <v>290</v>
      </c>
      <c r="AH387" t="s">
        <v>290</v>
      </c>
      <c r="AI387" t="s">
        <v>290</v>
      </c>
      <c r="AJ387">
        <v>226</v>
      </c>
      <c r="AK387" t="s">
        <v>290</v>
      </c>
      <c r="AL387" t="s">
        <v>290</v>
      </c>
      <c r="AM387">
        <v>2</v>
      </c>
      <c r="AN387" t="s">
        <v>290</v>
      </c>
      <c r="AO387">
        <v>7</v>
      </c>
      <c r="AP387" t="s">
        <v>290</v>
      </c>
      <c r="AQ387">
        <v>122</v>
      </c>
      <c r="AR387">
        <v>113</v>
      </c>
      <c r="AS387">
        <v>0</v>
      </c>
      <c r="AT387">
        <v>0</v>
      </c>
      <c r="AU387">
        <v>220</v>
      </c>
      <c r="AV387">
        <v>235</v>
      </c>
      <c r="AW387">
        <v>41.845706999999997</v>
      </c>
      <c r="AX387">
        <v>-87.730271999999999</v>
      </c>
      <c r="AY387">
        <v>1</v>
      </c>
      <c r="AZ387" t="s">
        <v>16343</v>
      </c>
      <c r="BA387">
        <v>4223</v>
      </c>
      <c r="BB387" t="s">
        <v>17320</v>
      </c>
      <c r="BE387" t="s">
        <v>1122</v>
      </c>
      <c r="BF387" t="s">
        <v>288</v>
      </c>
      <c r="BG387" t="s">
        <v>16493</v>
      </c>
      <c r="BH387">
        <v>60623</v>
      </c>
      <c r="BI387" t="s">
        <v>16346</v>
      </c>
      <c r="BJ387" t="s">
        <v>146</v>
      </c>
    </row>
    <row r="388" spans="1:62">
      <c r="A388" t="s">
        <v>2248</v>
      </c>
      <c r="B388" t="s">
        <v>2249</v>
      </c>
      <c r="C388" t="s">
        <v>418</v>
      </c>
      <c r="D388" t="s">
        <v>2250</v>
      </c>
      <c r="E388" t="s">
        <v>2251</v>
      </c>
      <c r="F388" t="s">
        <v>2252</v>
      </c>
      <c r="G388" t="s">
        <v>1122</v>
      </c>
      <c r="H388" t="s">
        <v>288</v>
      </c>
      <c r="I388">
        <v>60620</v>
      </c>
      <c r="J388">
        <v>7732381757</v>
      </c>
      <c r="K388" t="s">
        <v>146</v>
      </c>
      <c r="L388">
        <v>3</v>
      </c>
      <c r="M388">
        <v>12</v>
      </c>
      <c r="N388">
        <v>7</v>
      </c>
      <c r="O388">
        <v>22</v>
      </c>
      <c r="P388">
        <v>38</v>
      </c>
      <c r="Q388">
        <v>34</v>
      </c>
      <c r="R388">
        <v>28</v>
      </c>
      <c r="S388">
        <v>22</v>
      </c>
      <c r="T388">
        <v>15</v>
      </c>
      <c r="U388">
        <v>15</v>
      </c>
      <c r="V388">
        <v>19</v>
      </c>
      <c r="W388">
        <v>18</v>
      </c>
      <c r="X388">
        <v>23</v>
      </c>
      <c r="Y388">
        <v>19</v>
      </c>
      <c r="Z388" t="s">
        <v>290</v>
      </c>
      <c r="AA388" t="s">
        <v>290</v>
      </c>
      <c r="AB388" t="s">
        <v>290</v>
      </c>
      <c r="AC388" t="s">
        <v>290</v>
      </c>
      <c r="AD388" t="s">
        <v>290</v>
      </c>
      <c r="AE388" t="s">
        <v>290</v>
      </c>
      <c r="AF388" t="s">
        <v>290</v>
      </c>
      <c r="AG388" t="s">
        <v>290</v>
      </c>
      <c r="AH388" t="s">
        <v>290</v>
      </c>
      <c r="AI388" t="s">
        <v>290</v>
      </c>
      <c r="AJ388" t="s">
        <v>290</v>
      </c>
      <c r="AK388" t="s">
        <v>290</v>
      </c>
      <c r="AL388" t="s">
        <v>290</v>
      </c>
      <c r="AM388">
        <v>228</v>
      </c>
      <c r="AN388" t="s">
        <v>290</v>
      </c>
      <c r="AO388" t="s">
        <v>290</v>
      </c>
      <c r="AP388">
        <v>3</v>
      </c>
      <c r="AQ388">
        <v>120</v>
      </c>
      <c r="AR388">
        <v>111</v>
      </c>
      <c r="AS388">
        <v>0</v>
      </c>
      <c r="AT388">
        <v>0</v>
      </c>
      <c r="AU388">
        <v>223</v>
      </c>
      <c r="AV388">
        <v>231</v>
      </c>
      <c r="AW388">
        <v>41.734467000000002</v>
      </c>
      <c r="AX388">
        <v>-87.665867000000006</v>
      </c>
      <c r="AY388">
        <v>1</v>
      </c>
      <c r="AZ388" t="s">
        <v>16343</v>
      </c>
      <c r="BA388">
        <v>8734</v>
      </c>
      <c r="BB388" t="s">
        <v>17322</v>
      </c>
      <c r="BE388" t="s">
        <v>1122</v>
      </c>
      <c r="BF388" t="s">
        <v>288</v>
      </c>
      <c r="BG388" t="s">
        <v>16493</v>
      </c>
      <c r="BH388">
        <v>60620</v>
      </c>
      <c r="BI388" t="s">
        <v>16346</v>
      </c>
      <c r="BJ388" t="s">
        <v>146</v>
      </c>
    </row>
    <row r="389" spans="1:62">
      <c r="A389" t="s">
        <v>2253</v>
      </c>
      <c r="B389" t="s">
        <v>2254</v>
      </c>
      <c r="C389" t="s">
        <v>353</v>
      </c>
      <c r="D389" t="s">
        <v>886</v>
      </c>
      <c r="E389" t="s">
        <v>2255</v>
      </c>
      <c r="F389" t="s">
        <v>2256</v>
      </c>
      <c r="G389" t="s">
        <v>1122</v>
      </c>
      <c r="H389" t="s">
        <v>288</v>
      </c>
      <c r="I389">
        <v>60656</v>
      </c>
      <c r="J389">
        <v>7737632235</v>
      </c>
      <c r="K389" t="s">
        <v>146</v>
      </c>
      <c r="L389">
        <v>2</v>
      </c>
      <c r="M389">
        <v>12</v>
      </c>
      <c r="N389">
        <v>5</v>
      </c>
      <c r="O389">
        <v>19</v>
      </c>
      <c r="P389">
        <v>19</v>
      </c>
      <c r="Q389">
        <v>19</v>
      </c>
      <c r="R389">
        <v>17</v>
      </c>
      <c r="S389">
        <v>16</v>
      </c>
      <c r="T389">
        <v>20</v>
      </c>
      <c r="U389">
        <v>15</v>
      </c>
      <c r="V389">
        <v>17</v>
      </c>
      <c r="W389">
        <v>23</v>
      </c>
      <c r="X389">
        <v>15</v>
      </c>
      <c r="Y389">
        <v>18</v>
      </c>
      <c r="Z389" t="s">
        <v>290</v>
      </c>
      <c r="AA389" t="s">
        <v>290</v>
      </c>
      <c r="AB389" t="s">
        <v>290</v>
      </c>
      <c r="AC389" t="s">
        <v>290</v>
      </c>
      <c r="AD389" t="s">
        <v>290</v>
      </c>
      <c r="AE389" t="s">
        <v>290</v>
      </c>
      <c r="AF389" t="s">
        <v>290</v>
      </c>
      <c r="AG389" t="s">
        <v>290</v>
      </c>
      <c r="AH389" t="s">
        <v>290</v>
      </c>
      <c r="AI389" t="s">
        <v>290</v>
      </c>
      <c r="AJ389" t="s">
        <v>290</v>
      </c>
      <c r="AK389">
        <v>2</v>
      </c>
      <c r="AL389">
        <v>9</v>
      </c>
      <c r="AM389" t="s">
        <v>290</v>
      </c>
      <c r="AN389" t="s">
        <v>290</v>
      </c>
      <c r="AO389">
        <v>146</v>
      </c>
      <c r="AP389">
        <v>22</v>
      </c>
      <c r="AQ389">
        <v>89</v>
      </c>
      <c r="AR389">
        <v>90</v>
      </c>
      <c r="AS389">
        <v>0</v>
      </c>
      <c r="AT389">
        <v>0</v>
      </c>
      <c r="AU389">
        <v>6</v>
      </c>
      <c r="AV389">
        <v>179</v>
      </c>
      <c r="AW389">
        <v>41.974207999999997</v>
      </c>
      <c r="AX389">
        <v>-87.825665999999998</v>
      </c>
      <c r="AY389">
        <v>1</v>
      </c>
      <c r="AZ389" t="s">
        <v>16360</v>
      </c>
      <c r="BA389">
        <v>7930</v>
      </c>
      <c r="BB389" t="s">
        <v>17148</v>
      </c>
      <c r="BE389" t="s">
        <v>1122</v>
      </c>
      <c r="BF389" t="s">
        <v>288</v>
      </c>
      <c r="BG389" t="s">
        <v>16493</v>
      </c>
      <c r="BH389">
        <v>60656</v>
      </c>
      <c r="BI389" t="s">
        <v>16346</v>
      </c>
      <c r="BJ389" t="s">
        <v>16363</v>
      </c>
    </row>
    <row r="390" spans="1:62">
      <c r="A390" t="s">
        <v>2258</v>
      </c>
      <c r="B390" t="s">
        <v>2259</v>
      </c>
      <c r="C390" t="s">
        <v>283</v>
      </c>
      <c r="D390" t="s">
        <v>2260</v>
      </c>
      <c r="E390" t="s">
        <v>2261</v>
      </c>
      <c r="F390" t="s">
        <v>2262</v>
      </c>
      <c r="G390" t="s">
        <v>1122</v>
      </c>
      <c r="H390" t="s">
        <v>288</v>
      </c>
      <c r="I390">
        <v>60634</v>
      </c>
      <c r="J390">
        <v>7736223022</v>
      </c>
      <c r="K390" t="s">
        <v>146</v>
      </c>
      <c r="L390">
        <v>2.5</v>
      </c>
      <c r="M390">
        <v>11.5</v>
      </c>
      <c r="N390">
        <v>2</v>
      </c>
      <c r="O390">
        <v>16</v>
      </c>
      <c r="P390">
        <v>10</v>
      </c>
      <c r="Q390">
        <v>16</v>
      </c>
      <c r="R390">
        <v>16</v>
      </c>
      <c r="S390">
        <v>17</v>
      </c>
      <c r="T390">
        <v>19</v>
      </c>
      <c r="U390">
        <v>22</v>
      </c>
      <c r="V390">
        <v>16</v>
      </c>
      <c r="W390">
        <v>16</v>
      </c>
      <c r="X390">
        <v>12</v>
      </c>
      <c r="Y390">
        <v>11</v>
      </c>
      <c r="Z390" t="s">
        <v>290</v>
      </c>
      <c r="AA390" t="s">
        <v>290</v>
      </c>
      <c r="AB390" t="s">
        <v>290</v>
      </c>
      <c r="AC390" t="s">
        <v>290</v>
      </c>
      <c r="AD390" t="s">
        <v>290</v>
      </c>
      <c r="AE390" t="s">
        <v>290</v>
      </c>
      <c r="AF390" t="s">
        <v>290</v>
      </c>
      <c r="AG390" t="s">
        <v>290</v>
      </c>
      <c r="AH390" t="s">
        <v>290</v>
      </c>
      <c r="AI390" t="s">
        <v>290</v>
      </c>
      <c r="AJ390">
        <v>79</v>
      </c>
      <c r="AK390" t="s">
        <v>290</v>
      </c>
      <c r="AL390">
        <v>10</v>
      </c>
      <c r="AM390">
        <v>3</v>
      </c>
      <c r="AN390" t="s">
        <v>290</v>
      </c>
      <c r="AO390">
        <v>50</v>
      </c>
      <c r="AP390">
        <v>13</v>
      </c>
      <c r="AQ390">
        <v>90</v>
      </c>
      <c r="AR390">
        <v>65</v>
      </c>
      <c r="AS390">
        <v>0</v>
      </c>
      <c r="AT390">
        <v>0</v>
      </c>
      <c r="AU390">
        <v>124</v>
      </c>
      <c r="AV390">
        <v>155</v>
      </c>
      <c r="AW390">
        <v>41.937382999999997</v>
      </c>
      <c r="AX390">
        <v>-87.774618000000004</v>
      </c>
      <c r="AY390">
        <v>1</v>
      </c>
      <c r="AZ390" t="s">
        <v>16343</v>
      </c>
      <c r="BA390">
        <v>3131</v>
      </c>
      <c r="BB390" t="s">
        <v>17325</v>
      </c>
      <c r="BE390" t="s">
        <v>1122</v>
      </c>
      <c r="BF390" t="s">
        <v>288</v>
      </c>
      <c r="BG390" t="s">
        <v>16493</v>
      </c>
      <c r="BH390">
        <v>60634</v>
      </c>
      <c r="BI390" t="s">
        <v>16346</v>
      </c>
      <c r="BJ390" t="s">
        <v>16863</v>
      </c>
    </row>
    <row r="391" spans="1:62">
      <c r="A391" t="s">
        <v>2263</v>
      </c>
      <c r="B391" t="s">
        <v>2264</v>
      </c>
      <c r="C391" t="s">
        <v>314</v>
      </c>
      <c r="D391" t="s">
        <v>940</v>
      </c>
      <c r="E391" t="s">
        <v>1111</v>
      </c>
      <c r="F391" t="s">
        <v>2265</v>
      </c>
      <c r="G391" t="s">
        <v>1122</v>
      </c>
      <c r="H391" t="s">
        <v>288</v>
      </c>
      <c r="I391">
        <v>60632</v>
      </c>
      <c r="J391">
        <v>7735236161</v>
      </c>
      <c r="K391" t="s">
        <v>146</v>
      </c>
      <c r="L391">
        <v>4</v>
      </c>
      <c r="M391">
        <v>9</v>
      </c>
      <c r="N391">
        <v>2</v>
      </c>
      <c r="O391">
        <v>15</v>
      </c>
      <c r="P391">
        <v>9</v>
      </c>
      <c r="Q391">
        <v>15</v>
      </c>
      <c r="R391">
        <v>17</v>
      </c>
      <c r="S391">
        <v>16</v>
      </c>
      <c r="T391">
        <v>11</v>
      </c>
      <c r="U391">
        <v>5</v>
      </c>
      <c r="V391">
        <v>8</v>
      </c>
      <c r="W391">
        <v>16</v>
      </c>
      <c r="X391">
        <v>20</v>
      </c>
      <c r="Y391">
        <v>15</v>
      </c>
      <c r="Z391" t="s">
        <v>290</v>
      </c>
      <c r="AA391" t="s">
        <v>290</v>
      </c>
      <c r="AB391" t="s">
        <v>290</v>
      </c>
      <c r="AC391" t="s">
        <v>290</v>
      </c>
      <c r="AD391" t="s">
        <v>290</v>
      </c>
      <c r="AE391" t="s">
        <v>290</v>
      </c>
      <c r="AF391" t="s">
        <v>290</v>
      </c>
      <c r="AG391" t="s">
        <v>290</v>
      </c>
      <c r="AH391" t="s">
        <v>290</v>
      </c>
      <c r="AI391" t="s">
        <v>290</v>
      </c>
      <c r="AJ391">
        <v>128</v>
      </c>
      <c r="AK391" t="s">
        <v>290</v>
      </c>
      <c r="AL391" t="s">
        <v>290</v>
      </c>
      <c r="AM391" t="s">
        <v>290</v>
      </c>
      <c r="AN391" t="s">
        <v>290</v>
      </c>
      <c r="AO391">
        <v>4</v>
      </c>
      <c r="AP391" t="s">
        <v>290</v>
      </c>
      <c r="AQ391">
        <v>68</v>
      </c>
      <c r="AR391">
        <v>64</v>
      </c>
      <c r="AS391">
        <v>0</v>
      </c>
      <c r="AT391">
        <v>0</v>
      </c>
      <c r="AU391">
        <v>132</v>
      </c>
      <c r="AV391">
        <v>132</v>
      </c>
      <c r="AW391">
        <v>41.814664</v>
      </c>
      <c r="AX391">
        <v>-87.697774999999993</v>
      </c>
      <c r="AY391">
        <v>1</v>
      </c>
      <c r="AZ391" t="s">
        <v>16343</v>
      </c>
      <c r="BA391">
        <v>4325</v>
      </c>
      <c r="BB391" t="s">
        <v>17328</v>
      </c>
      <c r="BE391" t="s">
        <v>1122</v>
      </c>
      <c r="BF391" t="s">
        <v>288</v>
      </c>
      <c r="BG391" t="s">
        <v>16493</v>
      </c>
      <c r="BH391">
        <v>60632</v>
      </c>
      <c r="BI391" t="s">
        <v>16346</v>
      </c>
      <c r="BJ391" t="s">
        <v>146</v>
      </c>
    </row>
    <row r="392" spans="1:62">
      <c r="A392" t="s">
        <v>2266</v>
      </c>
      <c r="B392" t="s">
        <v>2267</v>
      </c>
      <c r="C392" t="s">
        <v>283</v>
      </c>
      <c r="D392" t="s">
        <v>1417</v>
      </c>
      <c r="E392" t="s">
        <v>2268</v>
      </c>
      <c r="F392" t="s">
        <v>2269</v>
      </c>
      <c r="G392" t="s">
        <v>1122</v>
      </c>
      <c r="H392" t="s">
        <v>288</v>
      </c>
      <c r="I392">
        <v>60634</v>
      </c>
      <c r="J392">
        <v>7735891000</v>
      </c>
      <c r="K392" t="s">
        <v>146</v>
      </c>
      <c r="L392">
        <v>1.5</v>
      </c>
      <c r="M392">
        <v>11</v>
      </c>
      <c r="N392">
        <v>5.5</v>
      </c>
      <c r="O392">
        <v>18</v>
      </c>
      <c r="P392">
        <v>15</v>
      </c>
      <c r="Q392">
        <v>18</v>
      </c>
      <c r="R392">
        <v>22</v>
      </c>
      <c r="S392">
        <v>20</v>
      </c>
      <c r="T392">
        <v>23</v>
      </c>
      <c r="U392">
        <v>11</v>
      </c>
      <c r="V392">
        <v>17</v>
      </c>
      <c r="W392">
        <v>21</v>
      </c>
      <c r="X392">
        <v>8</v>
      </c>
      <c r="Y392">
        <v>20</v>
      </c>
      <c r="Z392" t="s">
        <v>290</v>
      </c>
      <c r="AA392" t="s">
        <v>290</v>
      </c>
      <c r="AB392" t="s">
        <v>290</v>
      </c>
      <c r="AC392" t="s">
        <v>290</v>
      </c>
      <c r="AD392" t="s">
        <v>290</v>
      </c>
      <c r="AE392" t="s">
        <v>290</v>
      </c>
      <c r="AF392" t="s">
        <v>290</v>
      </c>
      <c r="AG392" t="s">
        <v>290</v>
      </c>
      <c r="AH392" t="s">
        <v>290</v>
      </c>
      <c r="AI392" t="s">
        <v>290</v>
      </c>
      <c r="AJ392">
        <v>43</v>
      </c>
      <c r="AK392" t="s">
        <v>290</v>
      </c>
      <c r="AL392">
        <v>7</v>
      </c>
      <c r="AM392" t="s">
        <v>290</v>
      </c>
      <c r="AN392" t="s">
        <v>290</v>
      </c>
      <c r="AO392">
        <v>124</v>
      </c>
      <c r="AP392">
        <v>1</v>
      </c>
      <c r="AQ392">
        <v>94</v>
      </c>
      <c r="AR392">
        <v>81</v>
      </c>
      <c r="AS392">
        <v>0</v>
      </c>
      <c r="AT392">
        <v>0</v>
      </c>
      <c r="AU392">
        <v>7</v>
      </c>
      <c r="AV392">
        <v>175</v>
      </c>
      <c r="AW392">
        <v>41.944226</v>
      </c>
      <c r="AX392">
        <v>-87.828765000000004</v>
      </c>
      <c r="AY392">
        <v>1</v>
      </c>
      <c r="AZ392" t="s">
        <v>16343</v>
      </c>
      <c r="BA392">
        <v>3535</v>
      </c>
      <c r="BB392" t="s">
        <v>17330</v>
      </c>
      <c r="BE392" t="s">
        <v>1122</v>
      </c>
      <c r="BF392" t="s">
        <v>288</v>
      </c>
      <c r="BG392" t="s">
        <v>16493</v>
      </c>
      <c r="BH392">
        <v>60634</v>
      </c>
      <c r="BI392" t="s">
        <v>16346</v>
      </c>
      <c r="BJ392" t="s">
        <v>16863</v>
      </c>
    </row>
    <row r="393" spans="1:62">
      <c r="A393" t="s">
        <v>4685</v>
      </c>
      <c r="B393" t="s">
        <v>4686</v>
      </c>
      <c r="C393" t="s">
        <v>578</v>
      </c>
      <c r="D393" t="s">
        <v>4687</v>
      </c>
      <c r="E393" t="s">
        <v>4688</v>
      </c>
      <c r="F393" t="s">
        <v>4689</v>
      </c>
      <c r="G393" t="s">
        <v>1122</v>
      </c>
      <c r="H393" t="s">
        <v>288</v>
      </c>
      <c r="I393">
        <v>60645</v>
      </c>
      <c r="J393">
        <v>7734650863</v>
      </c>
      <c r="K393" t="s">
        <v>146</v>
      </c>
      <c r="L393">
        <v>7</v>
      </c>
      <c r="M393">
        <v>33</v>
      </c>
      <c r="N393">
        <v>2</v>
      </c>
      <c r="O393">
        <v>42</v>
      </c>
      <c r="P393" t="s">
        <v>290</v>
      </c>
      <c r="Q393">
        <v>21</v>
      </c>
      <c r="R393">
        <v>17</v>
      </c>
      <c r="S393">
        <v>22</v>
      </c>
      <c r="T393">
        <v>18</v>
      </c>
      <c r="U393">
        <v>16</v>
      </c>
      <c r="V393">
        <v>13</v>
      </c>
      <c r="W393">
        <v>7</v>
      </c>
      <c r="X393">
        <v>13</v>
      </c>
      <c r="Y393">
        <v>11</v>
      </c>
      <c r="Z393" t="s">
        <v>290</v>
      </c>
      <c r="AA393" t="s">
        <v>290</v>
      </c>
      <c r="AB393" t="s">
        <v>290</v>
      </c>
      <c r="AC393" t="s">
        <v>290</v>
      </c>
      <c r="AD393" t="s">
        <v>290</v>
      </c>
      <c r="AE393" t="s">
        <v>290</v>
      </c>
      <c r="AF393" t="s">
        <v>290</v>
      </c>
      <c r="AG393" t="s">
        <v>290</v>
      </c>
      <c r="AH393" t="s">
        <v>290</v>
      </c>
      <c r="AI393" t="s">
        <v>290</v>
      </c>
      <c r="AJ393">
        <v>1</v>
      </c>
      <c r="AK393" t="s">
        <v>290</v>
      </c>
      <c r="AL393" t="s">
        <v>290</v>
      </c>
      <c r="AM393" t="s">
        <v>290</v>
      </c>
      <c r="AN393" t="s">
        <v>290</v>
      </c>
      <c r="AO393">
        <v>137</v>
      </c>
      <c r="AP393" t="s">
        <v>290</v>
      </c>
      <c r="AQ393">
        <v>138</v>
      </c>
      <c r="AR393">
        <v>0</v>
      </c>
      <c r="AS393">
        <v>0</v>
      </c>
      <c r="AT393">
        <v>0</v>
      </c>
      <c r="AU393">
        <v>102</v>
      </c>
      <c r="AV393">
        <v>138</v>
      </c>
      <c r="AW393">
        <v>42.015540999999999</v>
      </c>
      <c r="AX393">
        <v>-87.699945999999997</v>
      </c>
      <c r="AY393">
        <v>1</v>
      </c>
      <c r="AZ393" t="s">
        <v>16360</v>
      </c>
      <c r="BA393">
        <v>2809</v>
      </c>
      <c r="BB393" t="s">
        <v>18588</v>
      </c>
      <c r="BE393" t="s">
        <v>1122</v>
      </c>
      <c r="BF393" t="s">
        <v>288</v>
      </c>
      <c r="BG393" t="s">
        <v>16493</v>
      </c>
      <c r="BH393">
        <v>60645</v>
      </c>
      <c r="BI393" t="s">
        <v>16346</v>
      </c>
      <c r="BJ393" t="s">
        <v>16363</v>
      </c>
    </row>
    <row r="394" spans="1:62">
      <c r="A394" t="s">
        <v>2270</v>
      </c>
      <c r="B394" t="s">
        <v>2271</v>
      </c>
      <c r="C394" t="s">
        <v>314</v>
      </c>
      <c r="D394" t="s">
        <v>638</v>
      </c>
      <c r="E394" t="s">
        <v>2272</v>
      </c>
      <c r="F394" t="s">
        <v>2273</v>
      </c>
      <c r="G394" t="s">
        <v>1122</v>
      </c>
      <c r="H394" t="s">
        <v>288</v>
      </c>
      <c r="I394">
        <v>60609</v>
      </c>
      <c r="J394">
        <v>7732686636</v>
      </c>
      <c r="K394" t="s">
        <v>146</v>
      </c>
      <c r="L394">
        <v>4</v>
      </c>
      <c r="M394">
        <v>10</v>
      </c>
      <c r="N394">
        <v>2</v>
      </c>
      <c r="O394">
        <v>16</v>
      </c>
      <c r="P394">
        <v>15</v>
      </c>
      <c r="Q394">
        <v>11</v>
      </c>
      <c r="R394">
        <v>16</v>
      </c>
      <c r="S394">
        <v>19</v>
      </c>
      <c r="T394">
        <v>13</v>
      </c>
      <c r="U394">
        <v>12</v>
      </c>
      <c r="V394">
        <v>26</v>
      </c>
      <c r="W394">
        <v>16</v>
      </c>
      <c r="X394">
        <v>22</v>
      </c>
      <c r="Y394">
        <v>16</v>
      </c>
      <c r="Z394" t="s">
        <v>290</v>
      </c>
      <c r="AA394" t="s">
        <v>290</v>
      </c>
      <c r="AB394" t="s">
        <v>290</v>
      </c>
      <c r="AC394" t="s">
        <v>290</v>
      </c>
      <c r="AD394" t="s">
        <v>290</v>
      </c>
      <c r="AE394" t="s">
        <v>290</v>
      </c>
      <c r="AF394" t="s">
        <v>290</v>
      </c>
      <c r="AG394" t="s">
        <v>290</v>
      </c>
      <c r="AH394" t="s">
        <v>290</v>
      </c>
      <c r="AI394" t="s">
        <v>290</v>
      </c>
      <c r="AJ394">
        <v>20</v>
      </c>
      <c r="AK394" t="s">
        <v>290</v>
      </c>
      <c r="AL394" t="s">
        <v>290</v>
      </c>
      <c r="AM394">
        <v>11</v>
      </c>
      <c r="AN394" t="s">
        <v>290</v>
      </c>
      <c r="AO394">
        <v>111</v>
      </c>
      <c r="AP394">
        <v>24</v>
      </c>
      <c r="AQ394">
        <v>77</v>
      </c>
      <c r="AR394">
        <v>89</v>
      </c>
      <c r="AS394">
        <v>0</v>
      </c>
      <c r="AT394">
        <v>0</v>
      </c>
      <c r="AU394">
        <v>0</v>
      </c>
      <c r="AV394">
        <v>166</v>
      </c>
      <c r="AW394">
        <v>41.812458999999997</v>
      </c>
      <c r="AX394">
        <v>-87.640769000000006</v>
      </c>
      <c r="AY394">
        <v>1</v>
      </c>
      <c r="AZ394" t="s">
        <v>16360</v>
      </c>
      <c r="BA394">
        <v>4500</v>
      </c>
      <c r="BB394" t="s">
        <v>17332</v>
      </c>
      <c r="BE394" t="s">
        <v>1122</v>
      </c>
      <c r="BF394" t="s">
        <v>288</v>
      </c>
      <c r="BG394" t="s">
        <v>16493</v>
      </c>
      <c r="BH394">
        <v>60609</v>
      </c>
      <c r="BI394" t="s">
        <v>16346</v>
      </c>
      <c r="BJ394" t="s">
        <v>16363</v>
      </c>
    </row>
    <row r="395" spans="1:62">
      <c r="A395" t="s">
        <v>2274</v>
      </c>
      <c r="B395" t="s">
        <v>2275</v>
      </c>
      <c r="C395" t="s">
        <v>353</v>
      </c>
      <c r="D395" t="s">
        <v>17333</v>
      </c>
      <c r="E395" t="s">
        <v>194</v>
      </c>
      <c r="F395" t="s">
        <v>2277</v>
      </c>
      <c r="G395" t="s">
        <v>1122</v>
      </c>
      <c r="H395" t="s">
        <v>288</v>
      </c>
      <c r="I395">
        <v>60629</v>
      </c>
      <c r="J395">
        <v>7737373454</v>
      </c>
      <c r="K395" t="s">
        <v>146</v>
      </c>
      <c r="L395">
        <v>1.5</v>
      </c>
      <c r="M395">
        <v>13.5</v>
      </c>
      <c r="N395">
        <v>6</v>
      </c>
      <c r="O395">
        <v>21</v>
      </c>
      <c r="P395">
        <v>13</v>
      </c>
      <c r="Q395">
        <v>18</v>
      </c>
      <c r="R395">
        <v>23</v>
      </c>
      <c r="S395">
        <v>23</v>
      </c>
      <c r="T395">
        <v>17</v>
      </c>
      <c r="U395">
        <v>23</v>
      </c>
      <c r="V395">
        <v>16</v>
      </c>
      <c r="W395">
        <v>20</v>
      </c>
      <c r="X395">
        <v>22</v>
      </c>
      <c r="Y395">
        <v>20</v>
      </c>
      <c r="Z395" t="s">
        <v>290</v>
      </c>
      <c r="AA395" t="s">
        <v>290</v>
      </c>
      <c r="AB395" t="s">
        <v>290</v>
      </c>
      <c r="AC395" t="s">
        <v>290</v>
      </c>
      <c r="AD395" t="s">
        <v>290</v>
      </c>
      <c r="AE395" t="s">
        <v>290</v>
      </c>
      <c r="AF395" t="s">
        <v>290</v>
      </c>
      <c r="AG395" t="s">
        <v>290</v>
      </c>
      <c r="AH395" t="s">
        <v>290</v>
      </c>
      <c r="AI395" t="s">
        <v>290</v>
      </c>
      <c r="AJ395">
        <v>191</v>
      </c>
      <c r="AK395" t="s">
        <v>290</v>
      </c>
      <c r="AL395" t="s">
        <v>290</v>
      </c>
      <c r="AM395">
        <v>1</v>
      </c>
      <c r="AN395" t="s">
        <v>290</v>
      </c>
      <c r="AO395">
        <v>1</v>
      </c>
      <c r="AP395">
        <v>2</v>
      </c>
      <c r="AQ395">
        <v>109</v>
      </c>
      <c r="AR395">
        <v>86</v>
      </c>
      <c r="AS395">
        <v>0</v>
      </c>
      <c r="AT395">
        <v>0</v>
      </c>
      <c r="AU395">
        <v>182</v>
      </c>
      <c r="AV395">
        <v>195</v>
      </c>
      <c r="AW395">
        <v>41.793030999999999</v>
      </c>
      <c r="AX395">
        <v>-87.704151999999993</v>
      </c>
      <c r="AY395">
        <v>1</v>
      </c>
      <c r="AZ395" t="s">
        <v>16343</v>
      </c>
      <c r="BA395">
        <v>5515</v>
      </c>
      <c r="BB395" t="s">
        <v>17335</v>
      </c>
      <c r="BE395" t="s">
        <v>1122</v>
      </c>
      <c r="BF395" t="s">
        <v>288</v>
      </c>
      <c r="BG395" t="s">
        <v>16493</v>
      </c>
      <c r="BH395">
        <v>60629</v>
      </c>
      <c r="BI395" t="s">
        <v>16346</v>
      </c>
      <c r="BJ395" t="s">
        <v>146</v>
      </c>
    </row>
    <row r="396" spans="1:62">
      <c r="A396" t="s">
        <v>2278</v>
      </c>
      <c r="B396" t="s">
        <v>2279</v>
      </c>
      <c r="C396" t="s">
        <v>283</v>
      </c>
      <c r="D396" t="s">
        <v>592</v>
      </c>
      <c r="E396" t="s">
        <v>941</v>
      </c>
      <c r="F396" t="s">
        <v>2280</v>
      </c>
      <c r="G396" t="s">
        <v>1122</v>
      </c>
      <c r="H396" t="s">
        <v>288</v>
      </c>
      <c r="I396">
        <v>60639</v>
      </c>
      <c r="J396">
        <v>7732377131</v>
      </c>
      <c r="K396" t="s">
        <v>146</v>
      </c>
      <c r="L396">
        <v>2</v>
      </c>
      <c r="M396">
        <v>14</v>
      </c>
      <c r="N396">
        <v>6</v>
      </c>
      <c r="O396">
        <v>22</v>
      </c>
      <c r="P396">
        <v>20</v>
      </c>
      <c r="Q396">
        <v>20</v>
      </c>
      <c r="R396">
        <v>20</v>
      </c>
      <c r="S396">
        <v>20</v>
      </c>
      <c r="T396">
        <v>22</v>
      </c>
      <c r="U396">
        <v>18</v>
      </c>
      <c r="V396">
        <v>20</v>
      </c>
      <c r="W396">
        <v>22</v>
      </c>
      <c r="X396">
        <v>21</v>
      </c>
      <c r="Y396">
        <v>18</v>
      </c>
      <c r="Z396" t="s">
        <v>290</v>
      </c>
      <c r="AA396" t="s">
        <v>290</v>
      </c>
      <c r="AB396" t="s">
        <v>290</v>
      </c>
      <c r="AC396" t="s">
        <v>290</v>
      </c>
      <c r="AD396" t="s">
        <v>290</v>
      </c>
      <c r="AE396" t="s">
        <v>290</v>
      </c>
      <c r="AF396" t="s">
        <v>290</v>
      </c>
      <c r="AG396" t="s">
        <v>290</v>
      </c>
      <c r="AH396" t="s">
        <v>290</v>
      </c>
      <c r="AI396" t="s">
        <v>290</v>
      </c>
      <c r="AJ396">
        <v>173</v>
      </c>
      <c r="AK396" t="s">
        <v>290</v>
      </c>
      <c r="AL396" t="s">
        <v>290</v>
      </c>
      <c r="AM396" t="s">
        <v>290</v>
      </c>
      <c r="AN396" t="s">
        <v>290</v>
      </c>
      <c r="AO396">
        <v>5</v>
      </c>
      <c r="AP396">
        <v>23</v>
      </c>
      <c r="AQ396">
        <v>100</v>
      </c>
      <c r="AR396">
        <v>101</v>
      </c>
      <c r="AS396">
        <v>0</v>
      </c>
      <c r="AT396">
        <v>0</v>
      </c>
      <c r="AU396">
        <v>195</v>
      </c>
      <c r="AV396">
        <v>201</v>
      </c>
      <c r="AW396">
        <v>41.925443999999999</v>
      </c>
      <c r="AX396">
        <v>-87.748510999999993</v>
      </c>
      <c r="AY396">
        <v>1</v>
      </c>
      <c r="AZ396" t="s">
        <v>16343</v>
      </c>
      <c r="BA396">
        <v>4854</v>
      </c>
      <c r="BB396" t="s">
        <v>17337</v>
      </c>
      <c r="BE396" t="s">
        <v>1122</v>
      </c>
      <c r="BF396" t="s">
        <v>288</v>
      </c>
      <c r="BG396" t="s">
        <v>16493</v>
      </c>
      <c r="BH396">
        <v>60639</v>
      </c>
      <c r="BI396" t="s">
        <v>16346</v>
      </c>
      <c r="BJ396" t="s">
        <v>146</v>
      </c>
    </row>
    <row r="397" spans="1:62">
      <c r="A397" t="s">
        <v>2281</v>
      </c>
      <c r="B397" t="s">
        <v>2282</v>
      </c>
      <c r="C397" t="s">
        <v>353</v>
      </c>
      <c r="D397" t="s">
        <v>17338</v>
      </c>
      <c r="E397" t="s">
        <v>4460</v>
      </c>
      <c r="F397" t="s">
        <v>2285</v>
      </c>
      <c r="G397" t="s">
        <v>1122</v>
      </c>
      <c r="H397" t="s">
        <v>288</v>
      </c>
      <c r="I397">
        <v>60622</v>
      </c>
      <c r="J397">
        <v>7734861055</v>
      </c>
      <c r="K397" t="s">
        <v>146</v>
      </c>
      <c r="L397">
        <v>1</v>
      </c>
      <c r="M397">
        <v>24</v>
      </c>
      <c r="N397">
        <v>6</v>
      </c>
      <c r="O397">
        <v>31</v>
      </c>
      <c r="P397">
        <v>55</v>
      </c>
      <c r="Q397">
        <v>39</v>
      </c>
      <c r="R397">
        <v>34</v>
      </c>
      <c r="S397">
        <v>30</v>
      </c>
      <c r="T397">
        <v>32</v>
      </c>
      <c r="U397">
        <v>29</v>
      </c>
      <c r="V397">
        <v>23</v>
      </c>
      <c r="W397">
        <v>24</v>
      </c>
      <c r="X397">
        <v>20</v>
      </c>
      <c r="Y397">
        <v>25</v>
      </c>
      <c r="Z397" t="s">
        <v>290</v>
      </c>
      <c r="AA397" t="s">
        <v>290</v>
      </c>
      <c r="AB397" t="s">
        <v>290</v>
      </c>
      <c r="AC397" t="s">
        <v>290</v>
      </c>
      <c r="AD397" t="s">
        <v>290</v>
      </c>
      <c r="AE397" t="s">
        <v>290</v>
      </c>
      <c r="AF397" t="s">
        <v>290</v>
      </c>
      <c r="AG397" t="s">
        <v>290</v>
      </c>
      <c r="AH397" t="s">
        <v>290</v>
      </c>
      <c r="AI397" t="s">
        <v>290</v>
      </c>
      <c r="AJ397">
        <v>49</v>
      </c>
      <c r="AK397" t="s">
        <v>290</v>
      </c>
      <c r="AL397">
        <v>28</v>
      </c>
      <c r="AM397">
        <v>8</v>
      </c>
      <c r="AN397" t="s">
        <v>290</v>
      </c>
      <c r="AO397">
        <v>216</v>
      </c>
      <c r="AP397">
        <v>10</v>
      </c>
      <c r="AQ397">
        <v>158</v>
      </c>
      <c r="AR397">
        <v>153</v>
      </c>
      <c r="AS397">
        <v>0</v>
      </c>
      <c r="AT397">
        <v>0</v>
      </c>
      <c r="AU397">
        <v>20</v>
      </c>
      <c r="AV397">
        <v>311</v>
      </c>
      <c r="AW397">
        <v>41.899121999999998</v>
      </c>
      <c r="AX397">
        <v>-87.686188000000001</v>
      </c>
      <c r="AY397">
        <v>1</v>
      </c>
      <c r="AZ397" t="s">
        <v>16343</v>
      </c>
      <c r="BA397">
        <v>2347</v>
      </c>
      <c r="BB397" t="s">
        <v>17340</v>
      </c>
      <c r="BE397" t="s">
        <v>1122</v>
      </c>
      <c r="BF397" t="s">
        <v>288</v>
      </c>
      <c r="BG397" t="s">
        <v>16493</v>
      </c>
      <c r="BH397">
        <v>60622</v>
      </c>
      <c r="BI397" t="s">
        <v>16346</v>
      </c>
      <c r="BJ397" t="s">
        <v>146</v>
      </c>
    </row>
    <row r="398" spans="1:62">
      <c r="A398" t="s">
        <v>2286</v>
      </c>
      <c r="B398" t="s">
        <v>2287</v>
      </c>
      <c r="C398" t="s">
        <v>283</v>
      </c>
      <c r="D398" t="s">
        <v>651</v>
      </c>
      <c r="E398" t="s">
        <v>2288</v>
      </c>
      <c r="F398" t="s">
        <v>2289</v>
      </c>
      <c r="G398" t="s">
        <v>1122</v>
      </c>
      <c r="H398" t="s">
        <v>288</v>
      </c>
      <c r="I398">
        <v>60659</v>
      </c>
      <c r="J398">
        <v>7735615885</v>
      </c>
      <c r="K398" t="s">
        <v>146</v>
      </c>
      <c r="L398">
        <v>1</v>
      </c>
      <c r="M398">
        <v>16.5</v>
      </c>
      <c r="N398">
        <v>4.5</v>
      </c>
      <c r="O398">
        <v>22</v>
      </c>
      <c r="P398">
        <v>10</v>
      </c>
      <c r="Q398">
        <v>15</v>
      </c>
      <c r="R398">
        <v>12</v>
      </c>
      <c r="S398">
        <v>14</v>
      </c>
      <c r="T398">
        <v>11</v>
      </c>
      <c r="U398">
        <v>18</v>
      </c>
      <c r="V398">
        <v>18</v>
      </c>
      <c r="W398">
        <v>13</v>
      </c>
      <c r="X398">
        <v>19</v>
      </c>
      <c r="Y398">
        <v>24</v>
      </c>
      <c r="Z398" t="s">
        <v>290</v>
      </c>
      <c r="AA398" t="s">
        <v>290</v>
      </c>
      <c r="AB398" t="s">
        <v>290</v>
      </c>
      <c r="AC398" t="s">
        <v>290</v>
      </c>
      <c r="AD398" t="s">
        <v>290</v>
      </c>
      <c r="AE398" t="s">
        <v>290</v>
      </c>
      <c r="AF398" t="s">
        <v>290</v>
      </c>
      <c r="AG398" t="s">
        <v>290</v>
      </c>
      <c r="AH398" t="s">
        <v>290</v>
      </c>
      <c r="AI398" t="s">
        <v>290</v>
      </c>
      <c r="AJ398">
        <v>43</v>
      </c>
      <c r="AK398" t="s">
        <v>290</v>
      </c>
      <c r="AL398">
        <v>48</v>
      </c>
      <c r="AM398">
        <v>5</v>
      </c>
      <c r="AN398" t="s">
        <v>290</v>
      </c>
      <c r="AO398">
        <v>27</v>
      </c>
      <c r="AP398">
        <v>31</v>
      </c>
      <c r="AQ398">
        <v>65</v>
      </c>
      <c r="AR398">
        <v>89</v>
      </c>
      <c r="AS398">
        <v>0</v>
      </c>
      <c r="AT398">
        <v>0</v>
      </c>
      <c r="AU398">
        <v>0</v>
      </c>
      <c r="AV398">
        <v>154</v>
      </c>
      <c r="AW398">
        <v>41.983387999999998</v>
      </c>
      <c r="AX398">
        <v>-87.698100999999994</v>
      </c>
      <c r="AY398">
        <v>1</v>
      </c>
      <c r="AZ398" t="s">
        <v>16360</v>
      </c>
      <c r="BA398">
        <v>5614</v>
      </c>
      <c r="BB398" t="s">
        <v>17342</v>
      </c>
      <c r="BE398" t="s">
        <v>1122</v>
      </c>
      <c r="BF398" t="s">
        <v>288</v>
      </c>
      <c r="BG398" t="s">
        <v>16493</v>
      </c>
      <c r="BH398">
        <v>60659</v>
      </c>
      <c r="BI398" t="s">
        <v>16346</v>
      </c>
      <c r="BJ398" t="s">
        <v>16363</v>
      </c>
    </row>
    <row r="399" spans="1:62">
      <c r="A399" t="s">
        <v>2290</v>
      </c>
      <c r="B399" t="s">
        <v>2291</v>
      </c>
      <c r="C399" t="s">
        <v>353</v>
      </c>
      <c r="D399" t="s">
        <v>1105</v>
      </c>
      <c r="E399" t="s">
        <v>2292</v>
      </c>
      <c r="F399" t="s">
        <v>2293</v>
      </c>
      <c r="G399" t="s">
        <v>1122</v>
      </c>
      <c r="H399" t="s">
        <v>288</v>
      </c>
      <c r="I399">
        <v>60653</v>
      </c>
      <c r="J399">
        <v>7736240727</v>
      </c>
      <c r="K399" t="s">
        <v>146</v>
      </c>
      <c r="L399">
        <v>2</v>
      </c>
      <c r="M399">
        <v>11</v>
      </c>
      <c r="N399">
        <v>7</v>
      </c>
      <c r="O399">
        <v>20</v>
      </c>
      <c r="P399">
        <v>20</v>
      </c>
      <c r="Q399">
        <v>19</v>
      </c>
      <c r="R399">
        <v>16</v>
      </c>
      <c r="S399">
        <v>12</v>
      </c>
      <c r="T399">
        <v>14</v>
      </c>
      <c r="U399">
        <v>15</v>
      </c>
      <c r="V399">
        <v>14</v>
      </c>
      <c r="W399">
        <v>16</v>
      </c>
      <c r="X399">
        <v>17</v>
      </c>
      <c r="Y399">
        <v>17</v>
      </c>
      <c r="Z399" t="s">
        <v>290</v>
      </c>
      <c r="AA399" t="s">
        <v>290</v>
      </c>
      <c r="AB399" t="s">
        <v>290</v>
      </c>
      <c r="AC399" t="s">
        <v>290</v>
      </c>
      <c r="AD399" t="s">
        <v>290</v>
      </c>
      <c r="AE399" t="s">
        <v>290</v>
      </c>
      <c r="AF399" t="s">
        <v>290</v>
      </c>
      <c r="AG399" t="s">
        <v>290</v>
      </c>
      <c r="AH399" t="s">
        <v>290</v>
      </c>
      <c r="AI399" t="s">
        <v>290</v>
      </c>
      <c r="AJ399" t="s">
        <v>290</v>
      </c>
      <c r="AK399" t="s">
        <v>290</v>
      </c>
      <c r="AL399" t="s">
        <v>290</v>
      </c>
      <c r="AM399">
        <v>155</v>
      </c>
      <c r="AN399" t="s">
        <v>290</v>
      </c>
      <c r="AO399">
        <v>1</v>
      </c>
      <c r="AP399">
        <v>4</v>
      </c>
      <c r="AQ399">
        <v>82</v>
      </c>
      <c r="AR399">
        <v>78</v>
      </c>
      <c r="AS399">
        <v>0</v>
      </c>
      <c r="AT399">
        <v>0</v>
      </c>
      <c r="AU399">
        <v>135</v>
      </c>
      <c r="AV399">
        <v>160</v>
      </c>
      <c r="AW399">
        <v>41.821731</v>
      </c>
      <c r="AX399">
        <v>-87.608169000000004</v>
      </c>
      <c r="AY399">
        <v>1</v>
      </c>
      <c r="AZ399" t="s">
        <v>16343</v>
      </c>
      <c r="BA399">
        <v>750</v>
      </c>
      <c r="BB399" t="s">
        <v>17344</v>
      </c>
      <c r="BE399" t="s">
        <v>1122</v>
      </c>
      <c r="BF399" t="s">
        <v>288</v>
      </c>
      <c r="BG399" t="s">
        <v>16493</v>
      </c>
      <c r="BH399">
        <v>60653</v>
      </c>
      <c r="BI399" t="s">
        <v>16346</v>
      </c>
      <c r="BJ399" t="s">
        <v>16863</v>
      </c>
    </row>
    <row r="400" spans="1:62">
      <c r="A400" t="s">
        <v>2294</v>
      </c>
      <c r="B400" t="s">
        <v>2295</v>
      </c>
      <c r="D400" t="s">
        <v>839</v>
      </c>
      <c r="E400" t="s">
        <v>2296</v>
      </c>
      <c r="F400" t="s">
        <v>2297</v>
      </c>
      <c r="G400" t="s">
        <v>1122</v>
      </c>
      <c r="H400" t="s">
        <v>288</v>
      </c>
      <c r="I400">
        <v>60644</v>
      </c>
      <c r="J400">
        <v>7736386103</v>
      </c>
      <c r="K400" t="s">
        <v>146</v>
      </c>
      <c r="L400">
        <v>7</v>
      </c>
      <c r="M400">
        <v>27</v>
      </c>
      <c r="N400">
        <v>35.5</v>
      </c>
      <c r="O400">
        <v>69.5</v>
      </c>
      <c r="P400" t="s">
        <v>290</v>
      </c>
      <c r="Q400" t="s">
        <v>290</v>
      </c>
      <c r="R400" t="s">
        <v>290</v>
      </c>
      <c r="S400" t="s">
        <v>290</v>
      </c>
      <c r="T400">
        <v>15</v>
      </c>
      <c r="U400">
        <v>23</v>
      </c>
      <c r="V400">
        <v>26</v>
      </c>
      <c r="W400">
        <v>35</v>
      </c>
      <c r="X400">
        <v>37</v>
      </c>
      <c r="Y400">
        <v>31</v>
      </c>
      <c r="Z400" t="s">
        <v>290</v>
      </c>
      <c r="AA400" t="s">
        <v>290</v>
      </c>
      <c r="AB400" t="s">
        <v>290</v>
      </c>
      <c r="AC400" t="s">
        <v>290</v>
      </c>
      <c r="AD400" t="s">
        <v>290</v>
      </c>
      <c r="AE400" t="s">
        <v>290</v>
      </c>
      <c r="AF400" t="s">
        <v>290</v>
      </c>
      <c r="AG400" t="s">
        <v>290</v>
      </c>
      <c r="AH400" t="s">
        <v>290</v>
      </c>
      <c r="AI400" t="s">
        <v>290</v>
      </c>
      <c r="AJ400">
        <v>26</v>
      </c>
      <c r="AK400" t="s">
        <v>290</v>
      </c>
      <c r="AL400" t="s">
        <v>290</v>
      </c>
      <c r="AM400">
        <v>135</v>
      </c>
      <c r="AN400" t="s">
        <v>290</v>
      </c>
      <c r="AO400" t="s">
        <v>290</v>
      </c>
      <c r="AP400">
        <v>6</v>
      </c>
      <c r="AQ400">
        <v>0</v>
      </c>
      <c r="AR400">
        <v>167</v>
      </c>
      <c r="AS400">
        <v>0</v>
      </c>
      <c r="AT400">
        <v>0</v>
      </c>
      <c r="AU400">
        <v>140</v>
      </c>
      <c r="AV400">
        <v>167</v>
      </c>
      <c r="AW400">
        <v>41.877363000000003</v>
      </c>
      <c r="AX400">
        <v>-87.751887999999994</v>
      </c>
      <c r="AY400">
        <v>1</v>
      </c>
      <c r="AZ400" t="s">
        <v>16343</v>
      </c>
      <c r="BA400">
        <v>5058</v>
      </c>
      <c r="BB400" t="s">
        <v>17268</v>
      </c>
      <c r="BE400" t="s">
        <v>1122</v>
      </c>
      <c r="BF400" t="s">
        <v>288</v>
      </c>
      <c r="BG400" t="s">
        <v>16493</v>
      </c>
      <c r="BH400">
        <v>60644</v>
      </c>
      <c r="BI400" t="s">
        <v>16346</v>
      </c>
      <c r="BJ400" t="s">
        <v>146</v>
      </c>
    </row>
    <row r="401" spans="1:62">
      <c r="A401" t="s">
        <v>2298</v>
      </c>
      <c r="B401" t="s">
        <v>2299</v>
      </c>
      <c r="C401" t="s">
        <v>283</v>
      </c>
      <c r="D401" t="s">
        <v>1650</v>
      </c>
      <c r="E401" t="s">
        <v>2300</v>
      </c>
      <c r="F401" t="s">
        <v>2301</v>
      </c>
      <c r="G401" t="s">
        <v>1122</v>
      </c>
      <c r="H401" t="s">
        <v>288</v>
      </c>
      <c r="I401">
        <v>60616</v>
      </c>
      <c r="J401">
        <v>3128428546</v>
      </c>
      <c r="K401" t="s">
        <v>146</v>
      </c>
      <c r="L401">
        <v>3.5</v>
      </c>
      <c r="M401">
        <v>13</v>
      </c>
      <c r="N401">
        <v>4</v>
      </c>
      <c r="O401">
        <v>20.5</v>
      </c>
      <c r="P401">
        <v>35</v>
      </c>
      <c r="Q401">
        <v>15</v>
      </c>
      <c r="R401">
        <v>13</v>
      </c>
      <c r="S401">
        <v>10</v>
      </c>
      <c r="T401">
        <v>6</v>
      </c>
      <c r="U401">
        <v>10</v>
      </c>
      <c r="V401">
        <v>7</v>
      </c>
      <c r="W401">
        <v>7</v>
      </c>
      <c r="X401">
        <v>6</v>
      </c>
      <c r="Y401">
        <v>3</v>
      </c>
      <c r="Z401" t="s">
        <v>290</v>
      </c>
      <c r="AA401" t="s">
        <v>290</v>
      </c>
      <c r="AB401" t="s">
        <v>290</v>
      </c>
      <c r="AC401" t="s">
        <v>290</v>
      </c>
      <c r="AD401" t="s">
        <v>290</v>
      </c>
      <c r="AE401" t="s">
        <v>290</v>
      </c>
      <c r="AF401" t="s">
        <v>290</v>
      </c>
      <c r="AG401" t="s">
        <v>290</v>
      </c>
      <c r="AH401" t="s">
        <v>290</v>
      </c>
      <c r="AI401" t="s">
        <v>290</v>
      </c>
      <c r="AJ401">
        <v>3</v>
      </c>
      <c r="AK401" t="s">
        <v>290</v>
      </c>
      <c r="AL401">
        <v>83</v>
      </c>
      <c r="AM401">
        <v>18</v>
      </c>
      <c r="AN401" t="s">
        <v>290</v>
      </c>
      <c r="AO401">
        <v>8</v>
      </c>
      <c r="AP401" t="s">
        <v>290</v>
      </c>
      <c r="AQ401">
        <v>58</v>
      </c>
      <c r="AR401">
        <v>54</v>
      </c>
      <c r="AS401">
        <v>0</v>
      </c>
      <c r="AT401">
        <v>0</v>
      </c>
      <c r="AU401">
        <v>50</v>
      </c>
      <c r="AV401">
        <v>112</v>
      </c>
      <c r="AW401">
        <v>41.850853000000001</v>
      </c>
      <c r="AX401">
        <v>-87.631637999999995</v>
      </c>
      <c r="AY401">
        <v>1</v>
      </c>
      <c r="AZ401" t="s">
        <v>16343</v>
      </c>
      <c r="BA401">
        <v>2301</v>
      </c>
      <c r="BB401" t="s">
        <v>17347</v>
      </c>
      <c r="BE401" t="s">
        <v>1122</v>
      </c>
      <c r="BF401" t="s">
        <v>288</v>
      </c>
      <c r="BG401" t="s">
        <v>16493</v>
      </c>
      <c r="BH401">
        <v>60616</v>
      </c>
      <c r="BI401" t="s">
        <v>16346</v>
      </c>
      <c r="BJ401" t="s">
        <v>16863</v>
      </c>
    </row>
    <row r="402" spans="1:62">
      <c r="A402" t="s">
        <v>2302</v>
      </c>
      <c r="B402" t="s">
        <v>2303</v>
      </c>
      <c r="D402" t="s">
        <v>2304</v>
      </c>
      <c r="E402" t="s">
        <v>2305</v>
      </c>
      <c r="F402" t="s">
        <v>2306</v>
      </c>
      <c r="G402" t="s">
        <v>1122</v>
      </c>
      <c r="H402" t="s">
        <v>288</v>
      </c>
      <c r="I402">
        <v>60660</v>
      </c>
      <c r="J402">
        <v>7737436277</v>
      </c>
      <c r="K402" t="s">
        <v>146</v>
      </c>
      <c r="L402">
        <v>6</v>
      </c>
      <c r="M402">
        <v>23</v>
      </c>
      <c r="N402">
        <v>13</v>
      </c>
      <c r="O402">
        <v>42</v>
      </c>
      <c r="P402">
        <v>52</v>
      </c>
      <c r="Q402">
        <v>25</v>
      </c>
      <c r="R402">
        <v>31</v>
      </c>
      <c r="S402">
        <v>28</v>
      </c>
      <c r="T402">
        <v>38</v>
      </c>
      <c r="U402">
        <v>30</v>
      </c>
      <c r="V402">
        <v>32</v>
      </c>
      <c r="W402">
        <v>45</v>
      </c>
      <c r="X402">
        <v>31</v>
      </c>
      <c r="Y402">
        <v>50</v>
      </c>
      <c r="Z402" t="s">
        <v>290</v>
      </c>
      <c r="AA402" t="s">
        <v>290</v>
      </c>
      <c r="AB402" t="s">
        <v>290</v>
      </c>
      <c r="AC402" t="s">
        <v>290</v>
      </c>
      <c r="AD402" t="s">
        <v>290</v>
      </c>
      <c r="AE402" t="s">
        <v>290</v>
      </c>
      <c r="AF402" t="s">
        <v>290</v>
      </c>
      <c r="AG402" t="s">
        <v>290</v>
      </c>
      <c r="AH402" t="s">
        <v>290</v>
      </c>
      <c r="AI402" t="s">
        <v>290</v>
      </c>
      <c r="AJ402">
        <v>4</v>
      </c>
      <c r="AK402" t="s">
        <v>290</v>
      </c>
      <c r="AL402">
        <v>19</v>
      </c>
      <c r="AM402">
        <v>47</v>
      </c>
      <c r="AN402" t="s">
        <v>290</v>
      </c>
      <c r="AO402">
        <v>246</v>
      </c>
      <c r="AP402">
        <v>46</v>
      </c>
      <c r="AQ402">
        <v>182</v>
      </c>
      <c r="AR402">
        <v>180</v>
      </c>
      <c r="AS402">
        <v>0</v>
      </c>
      <c r="AT402">
        <v>0</v>
      </c>
      <c r="AU402">
        <v>127</v>
      </c>
      <c r="AV402">
        <v>362</v>
      </c>
      <c r="AW402">
        <v>41.995156000000001</v>
      </c>
      <c r="AX402">
        <v>-87.665657999999993</v>
      </c>
      <c r="AY402">
        <v>1</v>
      </c>
      <c r="AZ402" t="s">
        <v>16343</v>
      </c>
      <c r="BA402">
        <v>6216</v>
      </c>
      <c r="BB402" t="s">
        <v>17349</v>
      </c>
      <c r="BE402" t="s">
        <v>1122</v>
      </c>
      <c r="BF402" t="s">
        <v>288</v>
      </c>
      <c r="BG402" t="s">
        <v>16493</v>
      </c>
      <c r="BH402">
        <v>60660</v>
      </c>
      <c r="BI402" t="s">
        <v>16346</v>
      </c>
      <c r="BJ402" t="s">
        <v>16863</v>
      </c>
    </row>
    <row r="403" spans="1:62">
      <c r="A403" t="s">
        <v>2307</v>
      </c>
      <c r="B403" t="s">
        <v>2308</v>
      </c>
      <c r="D403" t="s">
        <v>2309</v>
      </c>
      <c r="E403" t="s">
        <v>2310</v>
      </c>
      <c r="F403" t="s">
        <v>2311</v>
      </c>
      <c r="G403" t="s">
        <v>1122</v>
      </c>
      <c r="H403" t="s">
        <v>288</v>
      </c>
      <c r="I403">
        <v>60631</v>
      </c>
      <c r="J403">
        <v>7737750545</v>
      </c>
      <c r="K403" t="s">
        <v>146</v>
      </c>
      <c r="L403">
        <v>2</v>
      </c>
      <c r="M403">
        <v>30</v>
      </c>
      <c r="N403">
        <v>10.5</v>
      </c>
      <c r="O403">
        <v>42.5</v>
      </c>
      <c r="P403">
        <v>74</v>
      </c>
      <c r="Q403">
        <v>34</v>
      </c>
      <c r="R403">
        <v>45</v>
      </c>
      <c r="S403">
        <v>39</v>
      </c>
      <c r="T403">
        <v>39</v>
      </c>
      <c r="U403">
        <v>45</v>
      </c>
      <c r="V403">
        <v>41</v>
      </c>
      <c r="W403">
        <v>40</v>
      </c>
      <c r="X403">
        <v>43</v>
      </c>
      <c r="Y403">
        <v>61</v>
      </c>
      <c r="Z403" t="s">
        <v>290</v>
      </c>
      <c r="AA403" t="s">
        <v>290</v>
      </c>
      <c r="AB403" t="s">
        <v>290</v>
      </c>
      <c r="AC403" t="s">
        <v>290</v>
      </c>
      <c r="AD403" t="s">
        <v>290</v>
      </c>
      <c r="AE403" t="s">
        <v>290</v>
      </c>
      <c r="AF403" t="s">
        <v>290</v>
      </c>
      <c r="AG403" t="s">
        <v>290</v>
      </c>
      <c r="AH403" t="s">
        <v>290</v>
      </c>
      <c r="AI403" t="s">
        <v>290</v>
      </c>
      <c r="AJ403">
        <v>80</v>
      </c>
      <c r="AK403" t="s">
        <v>290</v>
      </c>
      <c r="AL403">
        <v>2</v>
      </c>
      <c r="AM403" t="s">
        <v>290</v>
      </c>
      <c r="AN403" t="s">
        <v>290</v>
      </c>
      <c r="AO403">
        <v>364</v>
      </c>
      <c r="AP403">
        <v>15</v>
      </c>
      <c r="AQ403">
        <v>239</v>
      </c>
      <c r="AR403">
        <v>222</v>
      </c>
      <c r="AS403">
        <v>0</v>
      </c>
      <c r="AT403">
        <v>0</v>
      </c>
      <c r="AU403">
        <v>0</v>
      </c>
      <c r="AV403">
        <v>461</v>
      </c>
      <c r="AW403">
        <v>41.986451000000002</v>
      </c>
      <c r="AX403">
        <v>-87.809546999999995</v>
      </c>
      <c r="AY403">
        <v>1</v>
      </c>
      <c r="AZ403" t="s">
        <v>16343</v>
      </c>
      <c r="BA403">
        <v>7263</v>
      </c>
      <c r="BB403" t="s">
        <v>17108</v>
      </c>
      <c r="BE403" t="s">
        <v>1122</v>
      </c>
      <c r="BF403" t="s">
        <v>288</v>
      </c>
      <c r="BG403" t="s">
        <v>16493</v>
      </c>
      <c r="BH403">
        <v>60631</v>
      </c>
      <c r="BI403" t="s">
        <v>16346</v>
      </c>
      <c r="BJ403" t="s">
        <v>146</v>
      </c>
    </row>
    <row r="404" spans="1:62">
      <c r="A404" t="s">
        <v>2312</v>
      </c>
      <c r="B404" t="s">
        <v>2313</v>
      </c>
      <c r="D404" t="s">
        <v>2304</v>
      </c>
      <c r="E404" t="s">
        <v>2314</v>
      </c>
      <c r="F404" t="s">
        <v>2315</v>
      </c>
      <c r="G404" t="s">
        <v>1122</v>
      </c>
      <c r="H404" t="s">
        <v>288</v>
      </c>
      <c r="I404">
        <v>60640</v>
      </c>
      <c r="J404">
        <v>7732718655</v>
      </c>
      <c r="K404" t="s">
        <v>146</v>
      </c>
      <c r="L404">
        <v>2</v>
      </c>
      <c r="M404">
        <v>10</v>
      </c>
      <c r="N404">
        <v>8</v>
      </c>
      <c r="O404">
        <v>20</v>
      </c>
      <c r="P404">
        <v>17</v>
      </c>
      <c r="Q404">
        <v>17</v>
      </c>
      <c r="R404">
        <v>20</v>
      </c>
      <c r="S404">
        <v>19</v>
      </c>
      <c r="T404">
        <v>25</v>
      </c>
      <c r="U404">
        <v>24</v>
      </c>
      <c r="V404">
        <v>22</v>
      </c>
      <c r="W404">
        <v>29</v>
      </c>
      <c r="X404">
        <v>21</v>
      </c>
      <c r="Y404">
        <v>24</v>
      </c>
      <c r="Z404" t="s">
        <v>290</v>
      </c>
      <c r="AA404" t="s">
        <v>290</v>
      </c>
      <c r="AB404" t="s">
        <v>290</v>
      </c>
      <c r="AC404" t="s">
        <v>290</v>
      </c>
      <c r="AD404" t="s">
        <v>290</v>
      </c>
      <c r="AE404" t="s">
        <v>290</v>
      </c>
      <c r="AF404" t="s">
        <v>290</v>
      </c>
      <c r="AG404" t="s">
        <v>290</v>
      </c>
      <c r="AH404" t="s">
        <v>290</v>
      </c>
      <c r="AI404" t="s">
        <v>290</v>
      </c>
      <c r="AJ404">
        <v>4</v>
      </c>
      <c r="AK404" t="s">
        <v>290</v>
      </c>
      <c r="AL404">
        <v>21</v>
      </c>
      <c r="AM404">
        <v>193</v>
      </c>
      <c r="AN404" t="s">
        <v>290</v>
      </c>
      <c r="AO404" t="s">
        <v>290</v>
      </c>
      <c r="AP404" t="s">
        <v>290</v>
      </c>
      <c r="AQ404">
        <v>106</v>
      </c>
      <c r="AR404">
        <v>112</v>
      </c>
      <c r="AS404">
        <v>0</v>
      </c>
      <c r="AT404">
        <v>0</v>
      </c>
      <c r="AU404">
        <v>218</v>
      </c>
      <c r="AV404">
        <v>218</v>
      </c>
      <c r="AW404">
        <v>41.982671000000003</v>
      </c>
      <c r="AX404">
        <v>-87.660816999999994</v>
      </c>
      <c r="AY404">
        <v>1</v>
      </c>
      <c r="AZ404" t="s">
        <v>16343</v>
      </c>
      <c r="BA404">
        <v>5525</v>
      </c>
      <c r="BB404" t="s">
        <v>17352</v>
      </c>
      <c r="BE404" t="s">
        <v>1122</v>
      </c>
      <c r="BF404" t="s">
        <v>288</v>
      </c>
      <c r="BG404" t="s">
        <v>16493</v>
      </c>
      <c r="BH404">
        <v>60640</v>
      </c>
      <c r="BI404" t="s">
        <v>16346</v>
      </c>
      <c r="BJ404" t="s">
        <v>146</v>
      </c>
    </row>
    <row r="405" spans="1:62">
      <c r="A405" t="s">
        <v>2316</v>
      </c>
      <c r="B405" t="s">
        <v>2317</v>
      </c>
      <c r="C405" t="s">
        <v>353</v>
      </c>
      <c r="D405" t="s">
        <v>2465</v>
      </c>
      <c r="E405" t="s">
        <v>18589</v>
      </c>
      <c r="F405" t="s">
        <v>2320</v>
      </c>
      <c r="G405" t="s">
        <v>1122</v>
      </c>
      <c r="H405" t="s">
        <v>288</v>
      </c>
      <c r="I405">
        <v>60617</v>
      </c>
      <c r="J405">
        <v>7733755711</v>
      </c>
      <c r="K405" t="s">
        <v>146</v>
      </c>
      <c r="L405">
        <v>3</v>
      </c>
      <c r="M405">
        <v>8</v>
      </c>
      <c r="N405">
        <v>1.5</v>
      </c>
      <c r="O405">
        <v>12.5</v>
      </c>
      <c r="P405">
        <v>10</v>
      </c>
      <c r="Q405">
        <v>6</v>
      </c>
      <c r="R405">
        <v>19</v>
      </c>
      <c r="S405">
        <v>24</v>
      </c>
      <c r="T405">
        <v>17</v>
      </c>
      <c r="U405">
        <v>12</v>
      </c>
      <c r="V405">
        <v>12</v>
      </c>
      <c r="W405">
        <v>10</v>
      </c>
      <c r="X405">
        <v>15</v>
      </c>
      <c r="Y405">
        <v>19</v>
      </c>
      <c r="Z405" t="s">
        <v>290</v>
      </c>
      <c r="AA405" t="s">
        <v>290</v>
      </c>
      <c r="AB405" t="s">
        <v>290</v>
      </c>
      <c r="AC405" t="s">
        <v>290</v>
      </c>
      <c r="AD405" t="s">
        <v>290</v>
      </c>
      <c r="AE405" t="s">
        <v>290</v>
      </c>
      <c r="AF405" t="s">
        <v>290</v>
      </c>
      <c r="AG405" t="s">
        <v>290</v>
      </c>
      <c r="AH405" t="s">
        <v>290</v>
      </c>
      <c r="AI405" t="s">
        <v>290</v>
      </c>
      <c r="AJ405">
        <v>115</v>
      </c>
      <c r="AK405">
        <v>1</v>
      </c>
      <c r="AL405" t="s">
        <v>290</v>
      </c>
      <c r="AM405" t="s">
        <v>290</v>
      </c>
      <c r="AN405" t="s">
        <v>290</v>
      </c>
      <c r="AO405">
        <v>19</v>
      </c>
      <c r="AP405">
        <v>9</v>
      </c>
      <c r="AQ405">
        <v>87</v>
      </c>
      <c r="AR405">
        <v>57</v>
      </c>
      <c r="AS405">
        <v>0</v>
      </c>
      <c r="AT405">
        <v>0</v>
      </c>
      <c r="AU405">
        <v>56</v>
      </c>
      <c r="AV405">
        <v>144</v>
      </c>
      <c r="AW405">
        <v>41.691980999999998</v>
      </c>
      <c r="AX405">
        <v>-87.532559000000006</v>
      </c>
      <c r="AY405">
        <v>1</v>
      </c>
      <c r="AZ405" t="s">
        <v>16360</v>
      </c>
      <c r="BA405">
        <v>3750</v>
      </c>
      <c r="BB405" t="s">
        <v>17356</v>
      </c>
      <c r="BE405" t="s">
        <v>1122</v>
      </c>
      <c r="BF405" t="s">
        <v>288</v>
      </c>
      <c r="BG405" t="s">
        <v>16493</v>
      </c>
      <c r="BH405">
        <v>60617</v>
      </c>
      <c r="BI405" t="s">
        <v>16346</v>
      </c>
      <c r="BJ405" t="s">
        <v>16363</v>
      </c>
    </row>
    <row r="406" spans="1:62">
      <c r="A406" t="s">
        <v>2321</v>
      </c>
      <c r="B406" t="s">
        <v>2322</v>
      </c>
      <c r="C406" t="s">
        <v>353</v>
      </c>
      <c r="D406" t="s">
        <v>478</v>
      </c>
      <c r="E406" t="s">
        <v>2323</v>
      </c>
      <c r="F406" t="s">
        <v>2324</v>
      </c>
      <c r="G406" t="s">
        <v>1122</v>
      </c>
      <c r="H406" t="s">
        <v>288</v>
      </c>
      <c r="I406">
        <v>60608</v>
      </c>
      <c r="J406">
        <v>3128294153</v>
      </c>
      <c r="K406" t="s">
        <v>146</v>
      </c>
      <c r="L406">
        <v>2.5</v>
      </c>
      <c r="M406">
        <v>11.8</v>
      </c>
      <c r="N406">
        <v>6.5</v>
      </c>
      <c r="O406">
        <v>20.8</v>
      </c>
      <c r="P406">
        <v>18</v>
      </c>
      <c r="Q406">
        <v>18</v>
      </c>
      <c r="R406">
        <v>18</v>
      </c>
      <c r="S406">
        <v>19</v>
      </c>
      <c r="T406">
        <v>17</v>
      </c>
      <c r="U406">
        <v>20</v>
      </c>
      <c r="V406">
        <v>18</v>
      </c>
      <c r="W406">
        <v>13</v>
      </c>
      <c r="X406">
        <v>21</v>
      </c>
      <c r="Y406">
        <v>15</v>
      </c>
      <c r="Z406" t="s">
        <v>290</v>
      </c>
      <c r="AA406" t="s">
        <v>290</v>
      </c>
      <c r="AB406" t="s">
        <v>290</v>
      </c>
      <c r="AC406" t="s">
        <v>290</v>
      </c>
      <c r="AD406" t="s">
        <v>290</v>
      </c>
      <c r="AE406" t="s">
        <v>290</v>
      </c>
      <c r="AF406" t="s">
        <v>290</v>
      </c>
      <c r="AG406" t="s">
        <v>290</v>
      </c>
      <c r="AH406" t="s">
        <v>290</v>
      </c>
      <c r="AI406" t="s">
        <v>290</v>
      </c>
      <c r="AJ406">
        <v>142</v>
      </c>
      <c r="AK406" t="s">
        <v>290</v>
      </c>
      <c r="AL406" t="s">
        <v>290</v>
      </c>
      <c r="AM406">
        <v>4</v>
      </c>
      <c r="AN406" t="s">
        <v>290</v>
      </c>
      <c r="AO406">
        <v>4</v>
      </c>
      <c r="AP406">
        <v>27</v>
      </c>
      <c r="AQ406">
        <v>96</v>
      </c>
      <c r="AR406">
        <v>81</v>
      </c>
      <c r="AS406">
        <v>0</v>
      </c>
      <c r="AT406">
        <v>0</v>
      </c>
      <c r="AU406">
        <v>165</v>
      </c>
      <c r="AV406">
        <v>177</v>
      </c>
      <c r="AW406">
        <v>41.856436000000002</v>
      </c>
      <c r="AX406">
        <v>-87.681329000000005</v>
      </c>
      <c r="AY406">
        <v>1</v>
      </c>
      <c r="AZ406" t="s">
        <v>16343</v>
      </c>
      <c r="BA406">
        <v>2211</v>
      </c>
      <c r="BB406" t="s">
        <v>17358</v>
      </c>
      <c r="BE406" t="s">
        <v>1122</v>
      </c>
      <c r="BF406" t="s">
        <v>288</v>
      </c>
      <c r="BG406" t="s">
        <v>16493</v>
      </c>
      <c r="BH406">
        <v>60608</v>
      </c>
      <c r="BI406" t="s">
        <v>16346</v>
      </c>
      <c r="BJ406" t="s">
        <v>16863</v>
      </c>
    </row>
    <row r="407" spans="1:62">
      <c r="A407" t="s">
        <v>2325</v>
      </c>
      <c r="B407" t="s">
        <v>2326</v>
      </c>
      <c r="C407" t="s">
        <v>314</v>
      </c>
      <c r="D407" t="s">
        <v>2327</v>
      </c>
      <c r="E407" t="s">
        <v>2328</v>
      </c>
      <c r="F407" t="s">
        <v>2329</v>
      </c>
      <c r="G407" t="s">
        <v>1122</v>
      </c>
      <c r="H407" t="s">
        <v>288</v>
      </c>
      <c r="I407">
        <v>60651</v>
      </c>
      <c r="J407">
        <v>7736262655</v>
      </c>
      <c r="K407" t="s">
        <v>146</v>
      </c>
      <c r="L407">
        <v>5</v>
      </c>
      <c r="M407">
        <v>13</v>
      </c>
      <c r="N407">
        <v>3</v>
      </c>
      <c r="O407">
        <v>21</v>
      </c>
      <c r="P407">
        <v>19</v>
      </c>
      <c r="Q407">
        <v>14</v>
      </c>
      <c r="R407">
        <v>20</v>
      </c>
      <c r="S407">
        <v>20</v>
      </c>
      <c r="T407">
        <v>20</v>
      </c>
      <c r="U407">
        <v>16</v>
      </c>
      <c r="V407">
        <v>22</v>
      </c>
      <c r="W407">
        <v>17</v>
      </c>
      <c r="X407">
        <v>21</v>
      </c>
      <c r="Y407">
        <v>18</v>
      </c>
      <c r="Z407" t="s">
        <v>290</v>
      </c>
      <c r="AA407" t="s">
        <v>290</v>
      </c>
      <c r="AB407" t="s">
        <v>290</v>
      </c>
      <c r="AC407" t="s">
        <v>290</v>
      </c>
      <c r="AD407" t="s">
        <v>290</v>
      </c>
      <c r="AE407" t="s">
        <v>290</v>
      </c>
      <c r="AF407" t="s">
        <v>290</v>
      </c>
      <c r="AG407" t="s">
        <v>290</v>
      </c>
      <c r="AH407" t="s">
        <v>290</v>
      </c>
      <c r="AI407" t="s">
        <v>290</v>
      </c>
      <c r="AJ407" t="s">
        <v>290</v>
      </c>
      <c r="AK407" t="s">
        <v>290</v>
      </c>
      <c r="AL407" t="s">
        <v>290</v>
      </c>
      <c r="AM407">
        <v>185</v>
      </c>
      <c r="AN407" t="s">
        <v>290</v>
      </c>
      <c r="AO407">
        <v>2</v>
      </c>
      <c r="AP407" t="s">
        <v>290</v>
      </c>
      <c r="AQ407">
        <v>97</v>
      </c>
      <c r="AR407">
        <v>90</v>
      </c>
      <c r="AS407">
        <v>0</v>
      </c>
      <c r="AT407">
        <v>0</v>
      </c>
      <c r="AU407">
        <v>187</v>
      </c>
      <c r="AV407">
        <v>187</v>
      </c>
      <c r="AW407">
        <v>41.904774000000003</v>
      </c>
      <c r="AX407">
        <v>-87.769873000000004</v>
      </c>
      <c r="AY407">
        <v>1</v>
      </c>
      <c r="AZ407" t="s">
        <v>16343</v>
      </c>
      <c r="BA407">
        <v>1332</v>
      </c>
      <c r="BB407" t="s">
        <v>17362</v>
      </c>
      <c r="BE407" t="s">
        <v>1122</v>
      </c>
      <c r="BF407" t="s">
        <v>288</v>
      </c>
      <c r="BG407" t="s">
        <v>16493</v>
      </c>
      <c r="BH407">
        <v>60651</v>
      </c>
      <c r="BI407" t="s">
        <v>16346</v>
      </c>
      <c r="BJ407" t="s">
        <v>146</v>
      </c>
    </row>
    <row r="408" spans="1:62">
      <c r="A408" t="s">
        <v>2330</v>
      </c>
      <c r="B408" t="s">
        <v>2331</v>
      </c>
      <c r="D408" t="s">
        <v>1593</v>
      </c>
      <c r="E408" t="s">
        <v>2332</v>
      </c>
      <c r="F408" t="s">
        <v>2333</v>
      </c>
      <c r="G408" t="s">
        <v>1122</v>
      </c>
      <c r="H408" t="s">
        <v>288</v>
      </c>
      <c r="I408">
        <v>60613</v>
      </c>
      <c r="J408">
        <v>7732482500</v>
      </c>
      <c r="K408" t="s">
        <v>146</v>
      </c>
      <c r="L408">
        <v>2</v>
      </c>
      <c r="M408">
        <v>33.5</v>
      </c>
      <c r="N408">
        <v>15.5</v>
      </c>
      <c r="O408">
        <v>51</v>
      </c>
      <c r="P408">
        <v>56</v>
      </c>
      <c r="Q408">
        <v>40</v>
      </c>
      <c r="R408">
        <v>39</v>
      </c>
      <c r="S408">
        <v>36</v>
      </c>
      <c r="T408">
        <v>31</v>
      </c>
      <c r="U408">
        <v>41</v>
      </c>
      <c r="V408">
        <v>38</v>
      </c>
      <c r="W408">
        <v>42</v>
      </c>
      <c r="X408">
        <v>41</v>
      </c>
      <c r="Y408">
        <v>41</v>
      </c>
      <c r="Z408" t="s">
        <v>290</v>
      </c>
      <c r="AA408" t="s">
        <v>290</v>
      </c>
      <c r="AB408" t="s">
        <v>290</v>
      </c>
      <c r="AC408" t="s">
        <v>290</v>
      </c>
      <c r="AD408" t="s">
        <v>290</v>
      </c>
      <c r="AE408" t="s">
        <v>290</v>
      </c>
      <c r="AF408" t="s">
        <v>290</v>
      </c>
      <c r="AG408" t="s">
        <v>290</v>
      </c>
      <c r="AH408" t="s">
        <v>290</v>
      </c>
      <c r="AI408" t="s">
        <v>290</v>
      </c>
      <c r="AJ408">
        <v>29</v>
      </c>
      <c r="AK408">
        <v>1</v>
      </c>
      <c r="AL408">
        <v>12</v>
      </c>
      <c r="AM408">
        <v>2</v>
      </c>
      <c r="AN408" t="s">
        <v>290</v>
      </c>
      <c r="AO408">
        <v>346</v>
      </c>
      <c r="AP408">
        <v>15</v>
      </c>
      <c r="AQ408">
        <v>214</v>
      </c>
      <c r="AR408">
        <v>191</v>
      </c>
      <c r="AS408">
        <v>0</v>
      </c>
      <c r="AT408">
        <v>0</v>
      </c>
      <c r="AU408">
        <v>10</v>
      </c>
      <c r="AV408">
        <v>405</v>
      </c>
      <c r="AW408">
        <v>41.947239000000003</v>
      </c>
      <c r="AX408">
        <v>-87.671931000000001</v>
      </c>
      <c r="AY408">
        <v>1</v>
      </c>
      <c r="AZ408" t="s">
        <v>16343</v>
      </c>
      <c r="BA408">
        <v>1710</v>
      </c>
      <c r="BB408" t="s">
        <v>17284</v>
      </c>
      <c r="BE408" t="s">
        <v>1122</v>
      </c>
      <c r="BF408" t="s">
        <v>288</v>
      </c>
      <c r="BG408" t="s">
        <v>16493</v>
      </c>
      <c r="BH408">
        <v>60613</v>
      </c>
      <c r="BI408" t="s">
        <v>16346</v>
      </c>
      <c r="BJ408" t="s">
        <v>16863</v>
      </c>
    </row>
    <row r="409" spans="1:62">
      <c r="A409" t="s">
        <v>2334</v>
      </c>
      <c r="B409" t="s">
        <v>2335</v>
      </c>
      <c r="D409" t="s">
        <v>2336</v>
      </c>
      <c r="E409" t="s">
        <v>2337</v>
      </c>
      <c r="F409" t="s">
        <v>2338</v>
      </c>
      <c r="G409" t="s">
        <v>1122</v>
      </c>
      <c r="H409" t="s">
        <v>288</v>
      </c>
      <c r="I409">
        <v>60657</v>
      </c>
      <c r="J409">
        <v>7733484629</v>
      </c>
      <c r="K409" t="s">
        <v>146</v>
      </c>
      <c r="L409">
        <v>5</v>
      </c>
      <c r="M409">
        <v>33</v>
      </c>
      <c r="N409">
        <v>19</v>
      </c>
      <c r="O409">
        <v>57</v>
      </c>
      <c r="P409">
        <v>77</v>
      </c>
      <c r="Q409">
        <v>62</v>
      </c>
      <c r="R409">
        <v>48</v>
      </c>
      <c r="S409">
        <v>48</v>
      </c>
      <c r="T409">
        <v>44</v>
      </c>
      <c r="U409">
        <v>41</v>
      </c>
      <c r="V409">
        <v>44</v>
      </c>
      <c r="W409">
        <v>46</v>
      </c>
      <c r="X409">
        <v>43</v>
      </c>
      <c r="Y409">
        <v>39</v>
      </c>
      <c r="Z409" t="s">
        <v>290</v>
      </c>
      <c r="AA409" t="s">
        <v>290</v>
      </c>
      <c r="AB409" t="s">
        <v>290</v>
      </c>
      <c r="AC409" t="s">
        <v>290</v>
      </c>
      <c r="AD409" t="s">
        <v>290</v>
      </c>
      <c r="AE409" t="s">
        <v>290</v>
      </c>
      <c r="AF409" t="s">
        <v>290</v>
      </c>
      <c r="AG409" t="s">
        <v>290</v>
      </c>
      <c r="AH409" t="s">
        <v>290</v>
      </c>
      <c r="AI409" t="s">
        <v>290</v>
      </c>
      <c r="AJ409">
        <v>9</v>
      </c>
      <c r="AK409">
        <v>2</v>
      </c>
      <c r="AL409">
        <v>9</v>
      </c>
      <c r="AM409">
        <v>1</v>
      </c>
      <c r="AN409">
        <v>3</v>
      </c>
      <c r="AO409">
        <v>453</v>
      </c>
      <c r="AP409">
        <v>15</v>
      </c>
      <c r="AQ409">
        <v>228</v>
      </c>
      <c r="AR409">
        <v>264</v>
      </c>
      <c r="AS409">
        <v>0</v>
      </c>
      <c r="AT409">
        <v>0</v>
      </c>
      <c r="AU409">
        <v>0</v>
      </c>
      <c r="AV409">
        <v>492</v>
      </c>
      <c r="AW409">
        <v>41.935797000000001</v>
      </c>
      <c r="AX409">
        <v>-87.665704000000005</v>
      </c>
      <c r="AY409">
        <v>1</v>
      </c>
      <c r="AZ409" t="s">
        <v>16343</v>
      </c>
      <c r="BA409">
        <v>1439</v>
      </c>
      <c r="BB409" t="s">
        <v>17367</v>
      </c>
      <c r="BE409" t="s">
        <v>1122</v>
      </c>
      <c r="BF409" t="s">
        <v>288</v>
      </c>
      <c r="BG409" t="s">
        <v>16493</v>
      </c>
      <c r="BH409">
        <v>60657</v>
      </c>
      <c r="BI409" t="s">
        <v>16346</v>
      </c>
      <c r="BJ409" t="s">
        <v>146</v>
      </c>
    </row>
    <row r="410" spans="1:62">
      <c r="A410" t="s">
        <v>2339</v>
      </c>
      <c r="B410" t="s">
        <v>2340</v>
      </c>
      <c r="D410" t="s">
        <v>1055</v>
      </c>
      <c r="E410" t="s">
        <v>18590</v>
      </c>
      <c r="F410" t="s">
        <v>2342</v>
      </c>
      <c r="G410" t="s">
        <v>1122</v>
      </c>
      <c r="H410" t="s">
        <v>288</v>
      </c>
      <c r="I410">
        <v>60619</v>
      </c>
      <c r="J410">
        <v>7737341386</v>
      </c>
      <c r="K410" t="s">
        <v>146</v>
      </c>
      <c r="L410">
        <v>2</v>
      </c>
      <c r="M410">
        <v>9</v>
      </c>
      <c r="N410">
        <v>8</v>
      </c>
      <c r="O410">
        <v>19</v>
      </c>
      <c r="P410">
        <v>15</v>
      </c>
      <c r="Q410">
        <v>14</v>
      </c>
      <c r="R410">
        <v>11</v>
      </c>
      <c r="S410">
        <v>13</v>
      </c>
      <c r="T410">
        <v>7</v>
      </c>
      <c r="U410">
        <v>10</v>
      </c>
      <c r="V410">
        <v>14</v>
      </c>
      <c r="W410">
        <v>10</v>
      </c>
      <c r="X410">
        <v>9</v>
      </c>
      <c r="Y410">
        <v>12</v>
      </c>
      <c r="Z410" t="s">
        <v>290</v>
      </c>
      <c r="AA410" t="s">
        <v>290</v>
      </c>
      <c r="AB410" t="s">
        <v>290</v>
      </c>
      <c r="AC410" t="s">
        <v>290</v>
      </c>
      <c r="AD410" t="s">
        <v>290</v>
      </c>
      <c r="AE410" t="s">
        <v>290</v>
      </c>
      <c r="AF410" t="s">
        <v>290</v>
      </c>
      <c r="AG410" t="s">
        <v>290</v>
      </c>
      <c r="AH410" t="s">
        <v>290</v>
      </c>
      <c r="AI410" t="s">
        <v>290</v>
      </c>
      <c r="AJ410" t="s">
        <v>290</v>
      </c>
      <c r="AK410" t="s">
        <v>290</v>
      </c>
      <c r="AL410" t="s">
        <v>290</v>
      </c>
      <c r="AM410">
        <v>109</v>
      </c>
      <c r="AN410" t="s">
        <v>290</v>
      </c>
      <c r="AO410" t="s">
        <v>290</v>
      </c>
      <c r="AP410">
        <v>6</v>
      </c>
      <c r="AQ410">
        <v>61</v>
      </c>
      <c r="AR410">
        <v>54</v>
      </c>
      <c r="AS410">
        <v>0</v>
      </c>
      <c r="AT410">
        <v>0</v>
      </c>
      <c r="AU410">
        <v>75</v>
      </c>
      <c r="AV410">
        <v>115</v>
      </c>
      <c r="AW410">
        <v>41.730234000000003</v>
      </c>
      <c r="AX410">
        <v>-87.586157</v>
      </c>
      <c r="AY410">
        <v>1</v>
      </c>
      <c r="AZ410" t="s">
        <v>16343</v>
      </c>
      <c r="BA410">
        <v>9037</v>
      </c>
      <c r="BB410" t="s">
        <v>17370</v>
      </c>
      <c r="BE410" t="s">
        <v>1122</v>
      </c>
      <c r="BF410" t="s">
        <v>288</v>
      </c>
      <c r="BG410" t="s">
        <v>16493</v>
      </c>
      <c r="BH410">
        <v>60619</v>
      </c>
      <c r="BI410" t="s">
        <v>16346</v>
      </c>
      <c r="BJ410" t="s">
        <v>16863</v>
      </c>
    </row>
    <row r="411" spans="1:62">
      <c r="A411" t="s">
        <v>2343</v>
      </c>
      <c r="B411" t="s">
        <v>2344</v>
      </c>
      <c r="C411" t="s">
        <v>283</v>
      </c>
      <c r="D411" t="s">
        <v>2345</v>
      </c>
      <c r="E411" t="s">
        <v>2346</v>
      </c>
      <c r="F411" t="s">
        <v>2347</v>
      </c>
      <c r="G411" t="s">
        <v>1122</v>
      </c>
      <c r="H411" t="s">
        <v>288</v>
      </c>
      <c r="I411">
        <v>60614</v>
      </c>
      <c r="J411">
        <v>7735490909</v>
      </c>
      <c r="K411" t="s">
        <v>146</v>
      </c>
      <c r="L411">
        <v>4</v>
      </c>
      <c r="M411">
        <v>30</v>
      </c>
      <c r="N411">
        <v>13</v>
      </c>
      <c r="O411">
        <v>47</v>
      </c>
      <c r="P411">
        <v>60</v>
      </c>
      <c r="Q411">
        <v>35</v>
      </c>
      <c r="R411">
        <v>39</v>
      </c>
      <c r="S411">
        <v>39</v>
      </c>
      <c r="T411">
        <v>30</v>
      </c>
      <c r="U411">
        <v>30</v>
      </c>
      <c r="V411">
        <v>28</v>
      </c>
      <c r="W411">
        <v>38</v>
      </c>
      <c r="X411">
        <v>32</v>
      </c>
      <c r="Y411">
        <v>39</v>
      </c>
      <c r="Z411" t="s">
        <v>290</v>
      </c>
      <c r="AA411" t="s">
        <v>290</v>
      </c>
      <c r="AB411" t="s">
        <v>290</v>
      </c>
      <c r="AC411" t="s">
        <v>290</v>
      </c>
      <c r="AD411" t="s">
        <v>290</v>
      </c>
      <c r="AE411" t="s">
        <v>290</v>
      </c>
      <c r="AF411" t="s">
        <v>290</v>
      </c>
      <c r="AG411" t="s">
        <v>290</v>
      </c>
      <c r="AH411" t="s">
        <v>290</v>
      </c>
      <c r="AI411" t="s">
        <v>290</v>
      </c>
      <c r="AJ411">
        <v>3</v>
      </c>
      <c r="AK411">
        <v>5</v>
      </c>
      <c r="AL411">
        <v>5</v>
      </c>
      <c r="AM411">
        <v>1</v>
      </c>
      <c r="AN411" t="s">
        <v>290</v>
      </c>
      <c r="AO411">
        <v>331</v>
      </c>
      <c r="AP411">
        <v>25</v>
      </c>
      <c r="AQ411">
        <v>191</v>
      </c>
      <c r="AR411">
        <v>179</v>
      </c>
      <c r="AS411">
        <v>0</v>
      </c>
      <c r="AT411">
        <v>0</v>
      </c>
      <c r="AU411">
        <v>0</v>
      </c>
      <c r="AV411">
        <v>370</v>
      </c>
      <c r="AW411">
        <v>41.923177000000003</v>
      </c>
      <c r="AX411">
        <v>-87.662907000000004</v>
      </c>
      <c r="AY411">
        <v>1</v>
      </c>
      <c r="AZ411" t="s">
        <v>16343</v>
      </c>
      <c r="BA411">
        <v>2245</v>
      </c>
      <c r="BB411" t="s">
        <v>17372</v>
      </c>
      <c r="BE411" t="s">
        <v>1122</v>
      </c>
      <c r="BF411" t="s">
        <v>288</v>
      </c>
      <c r="BG411" t="s">
        <v>16493</v>
      </c>
      <c r="BH411">
        <v>60614</v>
      </c>
      <c r="BI411" t="s">
        <v>16346</v>
      </c>
      <c r="BJ411" t="s">
        <v>16863</v>
      </c>
    </row>
    <row r="412" spans="1:62">
      <c r="A412" t="s">
        <v>2348</v>
      </c>
      <c r="B412" t="s">
        <v>2349</v>
      </c>
      <c r="C412" t="s">
        <v>283</v>
      </c>
      <c r="D412" t="s">
        <v>2350</v>
      </c>
      <c r="E412" t="s">
        <v>2351</v>
      </c>
      <c r="F412" t="s">
        <v>2352</v>
      </c>
      <c r="G412" t="s">
        <v>1122</v>
      </c>
      <c r="H412" t="s">
        <v>288</v>
      </c>
      <c r="I412">
        <v>60655</v>
      </c>
      <c r="J412">
        <v>7734454737</v>
      </c>
      <c r="K412" t="s">
        <v>146</v>
      </c>
      <c r="L412">
        <v>10</v>
      </c>
      <c r="M412">
        <v>44</v>
      </c>
      <c r="N412">
        <v>0</v>
      </c>
      <c r="O412">
        <v>54</v>
      </c>
      <c r="P412">
        <v>56</v>
      </c>
      <c r="Q412">
        <v>43</v>
      </c>
      <c r="R412">
        <v>37</v>
      </c>
      <c r="S412">
        <v>54</v>
      </c>
      <c r="T412">
        <v>67</v>
      </c>
      <c r="U412">
        <v>57</v>
      </c>
      <c r="V412">
        <v>59</v>
      </c>
      <c r="W412">
        <v>53</v>
      </c>
      <c r="X412">
        <v>68</v>
      </c>
      <c r="Y412">
        <v>68</v>
      </c>
      <c r="Z412" t="s">
        <v>290</v>
      </c>
      <c r="AA412" t="s">
        <v>290</v>
      </c>
      <c r="AB412" t="s">
        <v>290</v>
      </c>
      <c r="AC412" t="s">
        <v>290</v>
      </c>
      <c r="AD412" t="s">
        <v>290</v>
      </c>
      <c r="AE412" t="s">
        <v>290</v>
      </c>
      <c r="AF412" t="s">
        <v>290</v>
      </c>
      <c r="AG412" t="s">
        <v>290</v>
      </c>
      <c r="AH412" t="s">
        <v>290</v>
      </c>
      <c r="AI412" t="s">
        <v>290</v>
      </c>
      <c r="AJ412">
        <v>22</v>
      </c>
      <c r="AK412" t="s">
        <v>290</v>
      </c>
      <c r="AL412" t="s">
        <v>290</v>
      </c>
      <c r="AM412">
        <v>5</v>
      </c>
      <c r="AN412">
        <v>2</v>
      </c>
      <c r="AO412">
        <v>530</v>
      </c>
      <c r="AP412">
        <v>3</v>
      </c>
      <c r="AQ412">
        <v>267</v>
      </c>
      <c r="AR412">
        <v>295</v>
      </c>
      <c r="AS412">
        <v>0</v>
      </c>
      <c r="AT412">
        <v>0</v>
      </c>
      <c r="AU412">
        <v>0</v>
      </c>
      <c r="AV412">
        <v>562</v>
      </c>
      <c r="AW412">
        <v>41.707974999999998</v>
      </c>
      <c r="AX412">
        <v>-87.689449999999994</v>
      </c>
      <c r="AY412">
        <v>1</v>
      </c>
      <c r="AZ412" t="s">
        <v>16343</v>
      </c>
      <c r="BA412">
        <v>10200</v>
      </c>
      <c r="BB412" t="s">
        <v>17374</v>
      </c>
      <c r="BE412" t="s">
        <v>1122</v>
      </c>
      <c r="BF412" t="s">
        <v>288</v>
      </c>
      <c r="BG412" t="s">
        <v>16493</v>
      </c>
      <c r="BH412">
        <v>60655</v>
      </c>
      <c r="BI412" t="s">
        <v>16346</v>
      </c>
      <c r="BJ412" t="s">
        <v>16863</v>
      </c>
    </row>
    <row r="413" spans="1:62">
      <c r="A413" t="s">
        <v>2353</v>
      </c>
      <c r="B413" t="s">
        <v>2354</v>
      </c>
      <c r="D413" t="s">
        <v>886</v>
      </c>
      <c r="E413" t="s">
        <v>2355</v>
      </c>
      <c r="F413" t="s">
        <v>2356</v>
      </c>
      <c r="G413" t="s">
        <v>1122</v>
      </c>
      <c r="H413" t="s">
        <v>288</v>
      </c>
      <c r="I413">
        <v>60647</v>
      </c>
      <c r="J413">
        <v>7734861334</v>
      </c>
      <c r="K413" t="s">
        <v>146</v>
      </c>
      <c r="L413">
        <v>5</v>
      </c>
      <c r="M413">
        <v>18.8</v>
      </c>
      <c r="N413">
        <v>5</v>
      </c>
      <c r="O413">
        <v>28.8</v>
      </c>
      <c r="P413">
        <v>67</v>
      </c>
      <c r="Q413">
        <v>28</v>
      </c>
      <c r="R413">
        <v>25</v>
      </c>
      <c r="S413">
        <v>15</v>
      </c>
      <c r="T413">
        <v>15</v>
      </c>
      <c r="U413">
        <v>20</v>
      </c>
      <c r="V413">
        <v>13</v>
      </c>
      <c r="W413">
        <v>18</v>
      </c>
      <c r="X413">
        <v>14</v>
      </c>
      <c r="Y413">
        <v>11</v>
      </c>
      <c r="Z413" t="s">
        <v>290</v>
      </c>
      <c r="AA413" t="s">
        <v>290</v>
      </c>
      <c r="AB413" t="s">
        <v>290</v>
      </c>
      <c r="AC413" t="s">
        <v>290</v>
      </c>
      <c r="AD413" t="s">
        <v>290</v>
      </c>
      <c r="AE413" t="s">
        <v>290</v>
      </c>
      <c r="AF413" t="s">
        <v>290</v>
      </c>
      <c r="AG413" t="s">
        <v>290</v>
      </c>
      <c r="AH413" t="s">
        <v>290</v>
      </c>
      <c r="AI413" t="s">
        <v>290</v>
      </c>
      <c r="AJ413">
        <v>56</v>
      </c>
      <c r="AK413">
        <v>4</v>
      </c>
      <c r="AL413">
        <v>4</v>
      </c>
      <c r="AM413">
        <v>5</v>
      </c>
      <c r="AN413" t="s">
        <v>290</v>
      </c>
      <c r="AO413">
        <v>111</v>
      </c>
      <c r="AP413">
        <v>46</v>
      </c>
      <c r="AQ413">
        <v>112</v>
      </c>
      <c r="AR413">
        <v>114</v>
      </c>
      <c r="AS413">
        <v>0</v>
      </c>
      <c r="AT413">
        <v>0</v>
      </c>
      <c r="AU413">
        <v>48</v>
      </c>
      <c r="AV413">
        <v>226</v>
      </c>
      <c r="AW413">
        <v>41.927962000000001</v>
      </c>
      <c r="AX413">
        <v>-87.690797000000003</v>
      </c>
      <c r="AY413">
        <v>1</v>
      </c>
      <c r="AZ413" t="s">
        <v>16343</v>
      </c>
      <c r="BA413">
        <v>2511</v>
      </c>
      <c r="BB413" t="s">
        <v>17376</v>
      </c>
      <c r="BE413" t="s">
        <v>1122</v>
      </c>
      <c r="BF413" t="s">
        <v>288</v>
      </c>
      <c r="BG413" t="s">
        <v>16493</v>
      </c>
      <c r="BH413">
        <v>60647</v>
      </c>
      <c r="BI413" t="s">
        <v>16346</v>
      </c>
      <c r="BJ413" t="s">
        <v>146</v>
      </c>
    </row>
    <row r="414" spans="1:62">
      <c r="A414" t="s">
        <v>2357</v>
      </c>
      <c r="B414" t="s">
        <v>2358</v>
      </c>
      <c r="C414" t="s">
        <v>283</v>
      </c>
      <c r="D414" t="s">
        <v>2359</v>
      </c>
      <c r="E414" t="s">
        <v>2360</v>
      </c>
      <c r="F414" t="s">
        <v>2361</v>
      </c>
      <c r="G414" t="s">
        <v>1122</v>
      </c>
      <c r="H414" t="s">
        <v>288</v>
      </c>
      <c r="I414">
        <v>60628</v>
      </c>
      <c r="J414">
        <v>7737852331</v>
      </c>
      <c r="K414" t="s">
        <v>146</v>
      </c>
      <c r="L414">
        <v>2</v>
      </c>
      <c r="M414">
        <v>8.3000000000000007</v>
      </c>
      <c r="N414">
        <v>4.5</v>
      </c>
      <c r="O414">
        <v>14.8</v>
      </c>
      <c r="P414">
        <v>13</v>
      </c>
      <c r="Q414">
        <v>9</v>
      </c>
      <c r="R414">
        <v>19</v>
      </c>
      <c r="S414">
        <v>7</v>
      </c>
      <c r="T414">
        <v>7</v>
      </c>
      <c r="U414">
        <v>7</v>
      </c>
      <c r="V414">
        <v>13</v>
      </c>
      <c r="W414">
        <v>8</v>
      </c>
      <c r="X414">
        <v>13</v>
      </c>
      <c r="Y414">
        <v>15</v>
      </c>
      <c r="Z414" t="s">
        <v>290</v>
      </c>
      <c r="AA414" t="s">
        <v>290</v>
      </c>
      <c r="AB414" t="s">
        <v>290</v>
      </c>
      <c r="AC414" t="s">
        <v>290</v>
      </c>
      <c r="AD414" t="s">
        <v>290</v>
      </c>
      <c r="AE414" t="s">
        <v>290</v>
      </c>
      <c r="AF414" t="s">
        <v>290</v>
      </c>
      <c r="AG414" t="s">
        <v>290</v>
      </c>
      <c r="AH414" t="s">
        <v>290</v>
      </c>
      <c r="AI414" t="s">
        <v>290</v>
      </c>
      <c r="AJ414" t="s">
        <v>290</v>
      </c>
      <c r="AK414" t="s">
        <v>290</v>
      </c>
      <c r="AL414" t="s">
        <v>290</v>
      </c>
      <c r="AM414">
        <v>110</v>
      </c>
      <c r="AN414" t="s">
        <v>290</v>
      </c>
      <c r="AO414" t="s">
        <v>290</v>
      </c>
      <c r="AP414">
        <v>1</v>
      </c>
      <c r="AQ414">
        <v>60</v>
      </c>
      <c r="AR414">
        <v>51</v>
      </c>
      <c r="AS414">
        <v>0</v>
      </c>
      <c r="AT414">
        <v>0</v>
      </c>
      <c r="AU414">
        <v>90</v>
      </c>
      <c r="AV414">
        <v>111</v>
      </c>
      <c r="AW414">
        <v>41.708748</v>
      </c>
      <c r="AX414">
        <v>-87.612932999999998</v>
      </c>
      <c r="AY414">
        <v>1</v>
      </c>
      <c r="AZ414" t="s">
        <v>16343</v>
      </c>
      <c r="BA414">
        <v>10212</v>
      </c>
      <c r="BB414" t="s">
        <v>17378</v>
      </c>
      <c r="BE414" t="s">
        <v>1122</v>
      </c>
      <c r="BF414" t="s">
        <v>288</v>
      </c>
      <c r="BG414" t="s">
        <v>16493</v>
      </c>
      <c r="BH414">
        <v>60628</v>
      </c>
      <c r="BI414" t="s">
        <v>16346</v>
      </c>
      <c r="BJ414" t="s">
        <v>146</v>
      </c>
    </row>
    <row r="415" spans="1:62">
      <c r="A415" t="s">
        <v>2363</v>
      </c>
      <c r="B415" t="s">
        <v>2364</v>
      </c>
      <c r="C415" t="s">
        <v>353</v>
      </c>
      <c r="D415" t="s">
        <v>2610</v>
      </c>
      <c r="E415" t="s">
        <v>17379</v>
      </c>
      <c r="F415" t="s">
        <v>2365</v>
      </c>
      <c r="G415" t="s">
        <v>1122</v>
      </c>
      <c r="H415" t="s">
        <v>288</v>
      </c>
      <c r="I415">
        <v>60616</v>
      </c>
      <c r="J415">
        <v>3128427668</v>
      </c>
      <c r="K415" t="s">
        <v>146</v>
      </c>
      <c r="L415">
        <v>1</v>
      </c>
      <c r="M415">
        <v>6</v>
      </c>
      <c r="N415">
        <v>2</v>
      </c>
      <c r="O415">
        <v>9</v>
      </c>
      <c r="P415" t="s">
        <v>290</v>
      </c>
      <c r="Q415" t="s">
        <v>290</v>
      </c>
      <c r="R415" t="s">
        <v>290</v>
      </c>
      <c r="S415" t="s">
        <v>290</v>
      </c>
      <c r="T415">
        <v>15</v>
      </c>
      <c r="U415">
        <v>15</v>
      </c>
      <c r="V415">
        <v>11</v>
      </c>
      <c r="W415">
        <v>14</v>
      </c>
      <c r="X415">
        <v>13</v>
      </c>
      <c r="Y415">
        <v>7</v>
      </c>
      <c r="Z415" t="s">
        <v>290</v>
      </c>
      <c r="AA415" t="s">
        <v>290</v>
      </c>
      <c r="AB415" t="s">
        <v>290</v>
      </c>
      <c r="AC415" t="s">
        <v>290</v>
      </c>
      <c r="AD415" t="s">
        <v>290</v>
      </c>
      <c r="AE415" t="s">
        <v>290</v>
      </c>
      <c r="AF415" t="s">
        <v>290</v>
      </c>
      <c r="AG415" t="s">
        <v>290</v>
      </c>
      <c r="AH415" t="s">
        <v>290</v>
      </c>
      <c r="AI415" t="s">
        <v>290</v>
      </c>
      <c r="AJ415">
        <v>21</v>
      </c>
      <c r="AK415" t="s">
        <v>290</v>
      </c>
      <c r="AL415">
        <v>6</v>
      </c>
      <c r="AM415">
        <v>2</v>
      </c>
      <c r="AN415" t="s">
        <v>290</v>
      </c>
      <c r="AO415">
        <v>44</v>
      </c>
      <c r="AP415">
        <v>2</v>
      </c>
      <c r="AQ415">
        <v>38</v>
      </c>
      <c r="AR415">
        <v>37</v>
      </c>
      <c r="AS415">
        <v>0</v>
      </c>
      <c r="AT415">
        <v>0</v>
      </c>
      <c r="AU415">
        <v>5</v>
      </c>
      <c r="AV415">
        <v>75</v>
      </c>
      <c r="AW415">
        <v>41.842419</v>
      </c>
      <c r="AX415">
        <v>-87.633864000000003</v>
      </c>
      <c r="AY415">
        <v>1</v>
      </c>
      <c r="AZ415" t="s">
        <v>16343</v>
      </c>
      <c r="BA415">
        <v>2801</v>
      </c>
      <c r="BB415" t="s">
        <v>17381</v>
      </c>
      <c r="BE415" t="s">
        <v>1122</v>
      </c>
      <c r="BF415" t="s">
        <v>288</v>
      </c>
      <c r="BG415" t="s">
        <v>16493</v>
      </c>
      <c r="BH415">
        <v>60616</v>
      </c>
      <c r="BI415" t="s">
        <v>16346</v>
      </c>
      <c r="BJ415" t="s">
        <v>16863</v>
      </c>
    </row>
    <row r="416" spans="1:62">
      <c r="A416" t="s">
        <v>2366</v>
      </c>
      <c r="B416" t="s">
        <v>2367</v>
      </c>
      <c r="D416" t="s">
        <v>2341</v>
      </c>
      <c r="E416" t="s">
        <v>1018</v>
      </c>
      <c r="F416" t="s">
        <v>2368</v>
      </c>
      <c r="G416" t="s">
        <v>1122</v>
      </c>
      <c r="H416" t="s">
        <v>288</v>
      </c>
      <c r="I416">
        <v>60643</v>
      </c>
      <c r="J416">
        <v>7732381088</v>
      </c>
      <c r="K416" t="s">
        <v>146</v>
      </c>
      <c r="L416">
        <v>3</v>
      </c>
      <c r="M416">
        <v>10</v>
      </c>
      <c r="N416">
        <v>9</v>
      </c>
      <c r="O416">
        <v>22</v>
      </c>
      <c r="P416">
        <v>13</v>
      </c>
      <c r="Q416">
        <v>19</v>
      </c>
      <c r="R416">
        <v>13</v>
      </c>
      <c r="S416">
        <v>25</v>
      </c>
      <c r="T416">
        <v>16</v>
      </c>
      <c r="U416">
        <v>20</v>
      </c>
      <c r="V416">
        <v>23</v>
      </c>
      <c r="W416">
        <v>18</v>
      </c>
      <c r="X416">
        <v>18</v>
      </c>
      <c r="Y416">
        <v>28</v>
      </c>
      <c r="Z416" t="s">
        <v>290</v>
      </c>
      <c r="AA416" t="s">
        <v>290</v>
      </c>
      <c r="AB416" t="s">
        <v>290</v>
      </c>
      <c r="AC416" t="s">
        <v>290</v>
      </c>
      <c r="AD416" t="s">
        <v>290</v>
      </c>
      <c r="AE416" t="s">
        <v>290</v>
      </c>
      <c r="AF416" t="s">
        <v>290</v>
      </c>
      <c r="AG416" t="s">
        <v>290</v>
      </c>
      <c r="AH416" t="s">
        <v>290</v>
      </c>
      <c r="AI416" t="s">
        <v>290</v>
      </c>
      <c r="AJ416" t="s">
        <v>290</v>
      </c>
      <c r="AK416" t="s">
        <v>290</v>
      </c>
      <c r="AL416" t="s">
        <v>290</v>
      </c>
      <c r="AM416">
        <v>190</v>
      </c>
      <c r="AN416" t="s">
        <v>290</v>
      </c>
      <c r="AO416" t="s">
        <v>290</v>
      </c>
      <c r="AP416">
        <v>3</v>
      </c>
      <c r="AQ416">
        <v>90</v>
      </c>
      <c r="AR416">
        <v>103</v>
      </c>
      <c r="AS416">
        <v>0</v>
      </c>
      <c r="AT416">
        <v>0</v>
      </c>
      <c r="AU416">
        <v>100</v>
      </c>
      <c r="AV416">
        <v>193</v>
      </c>
      <c r="AW416">
        <v>41.714866000000001</v>
      </c>
      <c r="AX416">
        <v>-87.654668000000001</v>
      </c>
      <c r="AY416">
        <v>1</v>
      </c>
      <c r="AZ416" t="s">
        <v>16343</v>
      </c>
      <c r="BA416">
        <v>9833</v>
      </c>
      <c r="BB416" t="s">
        <v>17287</v>
      </c>
      <c r="BE416" t="s">
        <v>1122</v>
      </c>
      <c r="BF416" t="s">
        <v>288</v>
      </c>
      <c r="BG416" t="s">
        <v>16493</v>
      </c>
      <c r="BH416">
        <v>60643</v>
      </c>
      <c r="BI416" t="s">
        <v>16346</v>
      </c>
      <c r="BJ416" t="s">
        <v>146</v>
      </c>
    </row>
    <row r="417" spans="1:62">
      <c r="A417" t="s">
        <v>2369</v>
      </c>
      <c r="B417" t="s">
        <v>2370</v>
      </c>
      <c r="C417" t="s">
        <v>314</v>
      </c>
      <c r="D417" t="s">
        <v>501</v>
      </c>
      <c r="E417" t="s">
        <v>18591</v>
      </c>
      <c r="F417" t="s">
        <v>2373</v>
      </c>
      <c r="G417" t="s">
        <v>1122</v>
      </c>
      <c r="H417" t="s">
        <v>288</v>
      </c>
      <c r="I417">
        <v>60612</v>
      </c>
      <c r="J417">
        <v>3127332252</v>
      </c>
      <c r="K417" t="s">
        <v>146</v>
      </c>
      <c r="L417">
        <v>4</v>
      </c>
      <c r="M417">
        <v>13</v>
      </c>
      <c r="N417">
        <v>10.5</v>
      </c>
      <c r="O417">
        <v>27.5</v>
      </c>
      <c r="P417" t="s">
        <v>290</v>
      </c>
      <c r="Q417">
        <v>20</v>
      </c>
      <c r="R417">
        <v>20</v>
      </c>
      <c r="S417">
        <v>27</v>
      </c>
      <c r="T417">
        <v>17</v>
      </c>
      <c r="U417">
        <v>16</v>
      </c>
      <c r="V417">
        <v>21</v>
      </c>
      <c r="W417">
        <v>18</v>
      </c>
      <c r="X417">
        <v>26</v>
      </c>
      <c r="Y417">
        <v>11</v>
      </c>
      <c r="Z417" t="s">
        <v>290</v>
      </c>
      <c r="AA417" t="s">
        <v>290</v>
      </c>
      <c r="AB417" t="s">
        <v>290</v>
      </c>
      <c r="AC417" t="s">
        <v>290</v>
      </c>
      <c r="AD417">
        <v>18</v>
      </c>
      <c r="AE417" t="s">
        <v>290</v>
      </c>
      <c r="AF417" t="s">
        <v>290</v>
      </c>
      <c r="AG417" t="s">
        <v>290</v>
      </c>
      <c r="AH417" t="s">
        <v>290</v>
      </c>
      <c r="AI417" t="s">
        <v>290</v>
      </c>
      <c r="AJ417">
        <v>6</v>
      </c>
      <c r="AK417">
        <v>1</v>
      </c>
      <c r="AL417" t="s">
        <v>290</v>
      </c>
      <c r="AM417">
        <v>182</v>
      </c>
      <c r="AN417" t="s">
        <v>290</v>
      </c>
      <c r="AO417">
        <v>1</v>
      </c>
      <c r="AP417">
        <v>4</v>
      </c>
      <c r="AQ417">
        <v>90</v>
      </c>
      <c r="AR417">
        <v>104</v>
      </c>
      <c r="AS417">
        <v>0</v>
      </c>
      <c r="AT417">
        <v>0</v>
      </c>
      <c r="AU417">
        <v>190</v>
      </c>
      <c r="AV417">
        <v>194</v>
      </c>
      <c r="AW417">
        <v>41.883301000000003</v>
      </c>
      <c r="AX417">
        <v>-87.683738000000005</v>
      </c>
      <c r="AY417">
        <v>1</v>
      </c>
      <c r="AZ417" t="s">
        <v>16343</v>
      </c>
      <c r="BA417">
        <v>2252</v>
      </c>
      <c r="BB417" t="s">
        <v>17385</v>
      </c>
      <c r="BE417" t="s">
        <v>1122</v>
      </c>
      <c r="BF417" t="s">
        <v>288</v>
      </c>
      <c r="BG417" t="s">
        <v>16493</v>
      </c>
      <c r="BH417">
        <v>60612</v>
      </c>
      <c r="BI417" t="s">
        <v>16346</v>
      </c>
      <c r="BJ417" t="s">
        <v>16863</v>
      </c>
    </row>
    <row r="418" spans="1:62">
      <c r="A418" t="s">
        <v>6175</v>
      </c>
      <c r="B418" t="s">
        <v>6176</v>
      </c>
      <c r="D418" t="s">
        <v>2049</v>
      </c>
      <c r="E418" t="s">
        <v>17297</v>
      </c>
      <c r="F418" t="s">
        <v>6178</v>
      </c>
      <c r="G418" t="s">
        <v>1122</v>
      </c>
      <c r="H418" t="s">
        <v>288</v>
      </c>
      <c r="I418">
        <v>60615</v>
      </c>
      <c r="J418">
        <v>7738413730</v>
      </c>
      <c r="K418" t="s">
        <v>146</v>
      </c>
      <c r="L418">
        <v>1</v>
      </c>
      <c r="M418">
        <v>2</v>
      </c>
      <c r="N418">
        <v>0</v>
      </c>
      <c r="O418">
        <v>3</v>
      </c>
      <c r="P418">
        <v>8</v>
      </c>
      <c r="Q418">
        <v>2</v>
      </c>
      <c r="R418" t="s">
        <v>290</v>
      </c>
      <c r="S418" t="s">
        <v>290</v>
      </c>
      <c r="T418" t="s">
        <v>290</v>
      </c>
      <c r="U418" t="s">
        <v>290</v>
      </c>
      <c r="V418" t="s">
        <v>290</v>
      </c>
      <c r="W418" t="s">
        <v>290</v>
      </c>
      <c r="X418" t="s">
        <v>290</v>
      </c>
      <c r="Y418" t="s">
        <v>290</v>
      </c>
      <c r="Z418" t="s">
        <v>290</v>
      </c>
      <c r="AA418" t="s">
        <v>290</v>
      </c>
      <c r="AB418" t="s">
        <v>290</v>
      </c>
      <c r="AC418" t="s">
        <v>290</v>
      </c>
      <c r="AD418" t="s">
        <v>290</v>
      </c>
      <c r="AE418" t="s">
        <v>290</v>
      </c>
      <c r="AF418" t="s">
        <v>290</v>
      </c>
      <c r="AG418" t="s">
        <v>290</v>
      </c>
      <c r="AH418" t="s">
        <v>290</v>
      </c>
      <c r="AI418" t="s">
        <v>290</v>
      </c>
      <c r="AJ418" t="s">
        <v>290</v>
      </c>
      <c r="AK418" t="s">
        <v>290</v>
      </c>
      <c r="AL418" t="s">
        <v>290</v>
      </c>
      <c r="AM418">
        <v>10</v>
      </c>
      <c r="AN418" t="s">
        <v>290</v>
      </c>
      <c r="AO418" t="s">
        <v>290</v>
      </c>
      <c r="AP418" t="s">
        <v>290</v>
      </c>
      <c r="AQ418">
        <v>6</v>
      </c>
      <c r="AR418">
        <v>4</v>
      </c>
      <c r="AS418">
        <v>0</v>
      </c>
      <c r="AT418">
        <v>0</v>
      </c>
      <c r="AU418">
        <v>6</v>
      </c>
      <c r="AV418">
        <v>10</v>
      </c>
      <c r="AW418">
        <v>41.803176000000001</v>
      </c>
      <c r="AX418">
        <v>-87.590924000000001</v>
      </c>
      <c r="AY418">
        <v>1</v>
      </c>
      <c r="AZ418" t="s">
        <v>16343</v>
      </c>
      <c r="BA418">
        <v>5036</v>
      </c>
      <c r="BB418" t="s">
        <v>17387</v>
      </c>
      <c r="BE418" t="s">
        <v>1122</v>
      </c>
      <c r="BF418" t="s">
        <v>288</v>
      </c>
      <c r="BG418" t="s">
        <v>16493</v>
      </c>
      <c r="BH418">
        <v>60615</v>
      </c>
      <c r="BI418" t="s">
        <v>16346</v>
      </c>
      <c r="BJ418" t="s">
        <v>16863</v>
      </c>
    </row>
    <row r="419" spans="1:62">
      <c r="A419" t="s">
        <v>2374</v>
      </c>
      <c r="B419" t="s">
        <v>401</v>
      </c>
      <c r="C419" t="s">
        <v>283</v>
      </c>
      <c r="D419" t="s">
        <v>651</v>
      </c>
      <c r="E419" t="s">
        <v>2375</v>
      </c>
      <c r="F419" t="s">
        <v>2376</v>
      </c>
      <c r="G419" t="s">
        <v>1122</v>
      </c>
      <c r="H419" t="s">
        <v>288</v>
      </c>
      <c r="I419">
        <v>60617</v>
      </c>
      <c r="J419">
        <v>7737683728</v>
      </c>
      <c r="K419" t="s">
        <v>146</v>
      </c>
      <c r="L419">
        <v>3</v>
      </c>
      <c r="M419">
        <v>12</v>
      </c>
      <c r="N419">
        <v>1</v>
      </c>
      <c r="O419">
        <v>16</v>
      </c>
      <c r="P419">
        <v>9</v>
      </c>
      <c r="Q419">
        <v>14</v>
      </c>
      <c r="R419">
        <v>17</v>
      </c>
      <c r="S419">
        <v>17</v>
      </c>
      <c r="T419">
        <v>17</v>
      </c>
      <c r="U419">
        <v>16</v>
      </c>
      <c r="V419">
        <v>13</v>
      </c>
      <c r="W419">
        <v>13</v>
      </c>
      <c r="X419">
        <v>21</v>
      </c>
      <c r="Y419">
        <v>16</v>
      </c>
      <c r="Z419" t="s">
        <v>290</v>
      </c>
      <c r="AA419" t="s">
        <v>290</v>
      </c>
      <c r="AB419" t="s">
        <v>290</v>
      </c>
      <c r="AC419" t="s">
        <v>290</v>
      </c>
      <c r="AD419" t="s">
        <v>290</v>
      </c>
      <c r="AE419" t="s">
        <v>290</v>
      </c>
      <c r="AF419" t="s">
        <v>290</v>
      </c>
      <c r="AG419" t="s">
        <v>290</v>
      </c>
      <c r="AH419" t="s">
        <v>290</v>
      </c>
      <c r="AI419" t="s">
        <v>290</v>
      </c>
      <c r="AJ419">
        <v>114</v>
      </c>
      <c r="AK419">
        <v>1</v>
      </c>
      <c r="AL419" t="s">
        <v>290</v>
      </c>
      <c r="AM419">
        <v>20</v>
      </c>
      <c r="AN419" t="s">
        <v>290</v>
      </c>
      <c r="AO419">
        <v>14</v>
      </c>
      <c r="AP419">
        <v>4</v>
      </c>
      <c r="AQ419">
        <v>83</v>
      </c>
      <c r="AR419">
        <v>70</v>
      </c>
      <c r="AS419">
        <v>0</v>
      </c>
      <c r="AT419">
        <v>0</v>
      </c>
      <c r="AU419">
        <v>153</v>
      </c>
      <c r="AV419">
        <v>153</v>
      </c>
      <c r="AW419">
        <v>41.721406999999999</v>
      </c>
      <c r="AX419">
        <v>-87.553421</v>
      </c>
      <c r="AY419">
        <v>1</v>
      </c>
      <c r="AZ419" t="s">
        <v>16343</v>
      </c>
      <c r="BA419">
        <v>2926</v>
      </c>
      <c r="BB419" t="s">
        <v>17389</v>
      </c>
      <c r="BE419" t="s">
        <v>1122</v>
      </c>
      <c r="BF419" t="s">
        <v>288</v>
      </c>
      <c r="BG419" t="s">
        <v>16493</v>
      </c>
      <c r="BH419">
        <v>60617</v>
      </c>
      <c r="BI419" t="s">
        <v>16346</v>
      </c>
      <c r="BJ419" t="s">
        <v>146</v>
      </c>
    </row>
    <row r="420" spans="1:62">
      <c r="A420" t="s">
        <v>2377</v>
      </c>
      <c r="B420" t="s">
        <v>2378</v>
      </c>
      <c r="C420" t="s">
        <v>314</v>
      </c>
      <c r="D420" t="s">
        <v>1714</v>
      </c>
      <c r="E420" t="s">
        <v>2379</v>
      </c>
      <c r="F420" t="s">
        <v>2380</v>
      </c>
      <c r="G420" t="s">
        <v>1122</v>
      </c>
      <c r="H420" t="s">
        <v>288</v>
      </c>
      <c r="I420">
        <v>60642</v>
      </c>
      <c r="J420">
        <v>7732784560</v>
      </c>
      <c r="K420" t="s">
        <v>146</v>
      </c>
      <c r="L420">
        <v>1</v>
      </c>
      <c r="M420">
        <v>11</v>
      </c>
      <c r="N420">
        <v>7</v>
      </c>
      <c r="O420">
        <v>19</v>
      </c>
      <c r="P420">
        <v>23</v>
      </c>
      <c r="Q420">
        <v>25</v>
      </c>
      <c r="R420">
        <v>13</v>
      </c>
      <c r="S420">
        <v>15</v>
      </c>
      <c r="T420">
        <v>13</v>
      </c>
      <c r="U420">
        <v>9</v>
      </c>
      <c r="V420">
        <v>14</v>
      </c>
      <c r="W420">
        <v>18</v>
      </c>
      <c r="X420">
        <v>14</v>
      </c>
      <c r="Y420">
        <v>7</v>
      </c>
      <c r="Z420" t="s">
        <v>290</v>
      </c>
      <c r="AA420" t="s">
        <v>290</v>
      </c>
      <c r="AB420" t="s">
        <v>290</v>
      </c>
      <c r="AC420" t="s">
        <v>290</v>
      </c>
      <c r="AD420" t="s">
        <v>290</v>
      </c>
      <c r="AE420" t="s">
        <v>290</v>
      </c>
      <c r="AF420" t="s">
        <v>290</v>
      </c>
      <c r="AG420" t="s">
        <v>290</v>
      </c>
      <c r="AH420" t="s">
        <v>290</v>
      </c>
      <c r="AI420" t="s">
        <v>290</v>
      </c>
      <c r="AJ420">
        <v>6</v>
      </c>
      <c r="AK420" t="s">
        <v>290</v>
      </c>
      <c r="AL420">
        <v>3</v>
      </c>
      <c r="AM420">
        <v>17</v>
      </c>
      <c r="AN420" t="s">
        <v>290</v>
      </c>
      <c r="AO420">
        <v>99</v>
      </c>
      <c r="AP420">
        <v>26</v>
      </c>
      <c r="AQ420">
        <v>76</v>
      </c>
      <c r="AR420">
        <v>75</v>
      </c>
      <c r="AS420">
        <v>0</v>
      </c>
      <c r="AT420">
        <v>0</v>
      </c>
      <c r="AU420">
        <v>72</v>
      </c>
      <c r="AV420">
        <v>151</v>
      </c>
      <c r="AW420">
        <v>41.905149999999999</v>
      </c>
      <c r="AX420">
        <v>-87.661959999999993</v>
      </c>
      <c r="AY420">
        <v>1</v>
      </c>
      <c r="AZ420" t="s">
        <v>16343</v>
      </c>
      <c r="BA420">
        <v>1255</v>
      </c>
      <c r="BB420" t="s">
        <v>17392</v>
      </c>
      <c r="BE420" t="s">
        <v>1122</v>
      </c>
      <c r="BF420" t="s">
        <v>288</v>
      </c>
      <c r="BG420" t="s">
        <v>16493</v>
      </c>
      <c r="BH420">
        <v>60642</v>
      </c>
      <c r="BI420" t="s">
        <v>16346</v>
      </c>
      <c r="BJ420" t="s">
        <v>16863</v>
      </c>
    </row>
    <row r="421" spans="1:62">
      <c r="A421" t="s">
        <v>2381</v>
      </c>
      <c r="B421" t="s">
        <v>2382</v>
      </c>
      <c r="D421" t="s">
        <v>2383</v>
      </c>
      <c r="E421" t="s">
        <v>2384</v>
      </c>
      <c r="F421" t="s">
        <v>2385</v>
      </c>
      <c r="G421" t="s">
        <v>1122</v>
      </c>
      <c r="H421" t="s">
        <v>288</v>
      </c>
      <c r="I421">
        <v>60647</v>
      </c>
      <c r="J421">
        <v>7737725222</v>
      </c>
      <c r="K421" t="s">
        <v>146</v>
      </c>
      <c r="L421">
        <v>2</v>
      </c>
      <c r="M421">
        <v>17</v>
      </c>
      <c r="N421">
        <v>11</v>
      </c>
      <c r="O421">
        <v>30</v>
      </c>
      <c r="P421">
        <v>30</v>
      </c>
      <c r="Q421">
        <v>24</v>
      </c>
      <c r="R421">
        <v>22</v>
      </c>
      <c r="S421">
        <v>19</v>
      </c>
      <c r="T421">
        <v>20</v>
      </c>
      <c r="U421">
        <v>13</v>
      </c>
      <c r="V421">
        <v>14</v>
      </c>
      <c r="W421">
        <v>22</v>
      </c>
      <c r="X421">
        <v>17</v>
      </c>
      <c r="Y421">
        <v>18</v>
      </c>
      <c r="Z421" t="s">
        <v>290</v>
      </c>
      <c r="AA421" t="s">
        <v>290</v>
      </c>
      <c r="AB421" t="s">
        <v>290</v>
      </c>
      <c r="AC421" t="s">
        <v>290</v>
      </c>
      <c r="AD421" t="s">
        <v>290</v>
      </c>
      <c r="AE421" t="s">
        <v>290</v>
      </c>
      <c r="AF421" t="s">
        <v>290</v>
      </c>
      <c r="AG421" t="s">
        <v>290</v>
      </c>
      <c r="AH421" t="s">
        <v>290</v>
      </c>
      <c r="AI421" t="s">
        <v>290</v>
      </c>
      <c r="AJ421">
        <v>132</v>
      </c>
      <c r="AK421">
        <v>1</v>
      </c>
      <c r="AL421">
        <v>4</v>
      </c>
      <c r="AM421">
        <v>11</v>
      </c>
      <c r="AN421" t="s">
        <v>290</v>
      </c>
      <c r="AO421">
        <v>21</v>
      </c>
      <c r="AP421">
        <v>30</v>
      </c>
      <c r="AQ421">
        <v>104</v>
      </c>
      <c r="AR421">
        <v>95</v>
      </c>
      <c r="AS421">
        <v>0</v>
      </c>
      <c r="AT421">
        <v>0</v>
      </c>
      <c r="AU421">
        <v>135</v>
      </c>
      <c r="AV421">
        <v>199</v>
      </c>
      <c r="AW421">
        <v>41.920346000000002</v>
      </c>
      <c r="AX421">
        <v>-87.703216999999995</v>
      </c>
      <c r="AY421">
        <v>1</v>
      </c>
      <c r="AZ421" t="s">
        <v>16343</v>
      </c>
      <c r="BA421">
        <v>3027</v>
      </c>
      <c r="BB421" t="s">
        <v>17394</v>
      </c>
      <c r="BE421" t="s">
        <v>1122</v>
      </c>
      <c r="BF421" t="s">
        <v>288</v>
      </c>
      <c r="BG421" t="s">
        <v>16493</v>
      </c>
      <c r="BH421">
        <v>60647</v>
      </c>
      <c r="BI421" t="s">
        <v>16346</v>
      </c>
      <c r="BJ421" t="s">
        <v>16863</v>
      </c>
    </row>
    <row r="422" spans="1:62">
      <c r="A422" t="s">
        <v>2386</v>
      </c>
      <c r="B422" t="s">
        <v>2387</v>
      </c>
      <c r="C422" t="s">
        <v>418</v>
      </c>
      <c r="D422" t="s">
        <v>1275</v>
      </c>
      <c r="E422" t="s">
        <v>2388</v>
      </c>
      <c r="F422" t="s">
        <v>2389</v>
      </c>
      <c r="G422" t="s">
        <v>1122</v>
      </c>
      <c r="H422" t="s">
        <v>288</v>
      </c>
      <c r="I422">
        <v>60646</v>
      </c>
      <c r="J422">
        <v>7737637080</v>
      </c>
      <c r="K422" t="s">
        <v>146</v>
      </c>
      <c r="L422">
        <v>2</v>
      </c>
      <c r="M422">
        <v>14.5</v>
      </c>
      <c r="N422">
        <v>5</v>
      </c>
      <c r="O422">
        <v>21.5</v>
      </c>
      <c r="P422">
        <v>22</v>
      </c>
      <c r="Q422">
        <v>19</v>
      </c>
      <c r="R422">
        <v>20</v>
      </c>
      <c r="S422">
        <v>16</v>
      </c>
      <c r="T422">
        <v>16</v>
      </c>
      <c r="U422">
        <v>20</v>
      </c>
      <c r="V422">
        <v>8</v>
      </c>
      <c r="W422">
        <v>18</v>
      </c>
      <c r="X422">
        <v>19</v>
      </c>
      <c r="Y422">
        <v>23</v>
      </c>
      <c r="Z422" t="s">
        <v>290</v>
      </c>
      <c r="AA422" t="s">
        <v>290</v>
      </c>
      <c r="AB422" t="s">
        <v>290</v>
      </c>
      <c r="AC422" t="s">
        <v>290</v>
      </c>
      <c r="AD422" t="s">
        <v>290</v>
      </c>
      <c r="AE422" t="s">
        <v>290</v>
      </c>
      <c r="AF422" t="s">
        <v>290</v>
      </c>
      <c r="AG422" t="s">
        <v>290</v>
      </c>
      <c r="AH422">
        <v>16</v>
      </c>
      <c r="AI422" t="s">
        <v>290</v>
      </c>
      <c r="AJ422" t="s">
        <v>290</v>
      </c>
      <c r="AK422">
        <v>1</v>
      </c>
      <c r="AL422">
        <v>9</v>
      </c>
      <c r="AM422">
        <v>1</v>
      </c>
      <c r="AN422" t="s">
        <v>290</v>
      </c>
      <c r="AO422">
        <v>172</v>
      </c>
      <c r="AP422">
        <v>14</v>
      </c>
      <c r="AQ422">
        <v>91</v>
      </c>
      <c r="AR422">
        <v>106</v>
      </c>
      <c r="AS422">
        <v>0</v>
      </c>
      <c r="AT422">
        <v>0</v>
      </c>
      <c r="AU422">
        <v>30</v>
      </c>
      <c r="AV422">
        <v>197</v>
      </c>
      <c r="AW422">
        <v>41.986700999999996</v>
      </c>
      <c r="AX422">
        <v>-87.779477</v>
      </c>
      <c r="AY422">
        <v>1</v>
      </c>
      <c r="AZ422" t="s">
        <v>16360</v>
      </c>
      <c r="BA422">
        <v>6040</v>
      </c>
      <c r="BB422" t="s">
        <v>17396</v>
      </c>
      <c r="BE422" t="s">
        <v>1122</v>
      </c>
      <c r="BF422" t="s">
        <v>288</v>
      </c>
      <c r="BG422" t="s">
        <v>16493</v>
      </c>
      <c r="BH422">
        <v>60646</v>
      </c>
      <c r="BI422" t="s">
        <v>16346</v>
      </c>
      <c r="BJ422" t="s">
        <v>16363</v>
      </c>
    </row>
    <row r="423" spans="1:62">
      <c r="A423" t="s">
        <v>2390</v>
      </c>
      <c r="B423" t="s">
        <v>2391</v>
      </c>
      <c r="D423" t="s">
        <v>304</v>
      </c>
      <c r="E423" t="s">
        <v>2175</v>
      </c>
      <c r="F423" t="s">
        <v>2392</v>
      </c>
      <c r="G423" t="s">
        <v>1122</v>
      </c>
      <c r="H423" t="s">
        <v>288</v>
      </c>
      <c r="I423">
        <v>60616</v>
      </c>
      <c r="J423">
        <v>3123262837</v>
      </c>
      <c r="K423" t="s">
        <v>146</v>
      </c>
      <c r="L423">
        <v>2</v>
      </c>
      <c r="M423">
        <v>19</v>
      </c>
      <c r="N423">
        <v>17.5</v>
      </c>
      <c r="O423">
        <v>38.5</v>
      </c>
      <c r="P423">
        <v>45</v>
      </c>
      <c r="Q423">
        <v>31</v>
      </c>
      <c r="R423">
        <v>30</v>
      </c>
      <c r="S423">
        <v>24</v>
      </c>
      <c r="T423">
        <v>22</v>
      </c>
      <c r="U423">
        <v>22</v>
      </c>
      <c r="V423">
        <v>29</v>
      </c>
      <c r="W423">
        <v>29</v>
      </c>
      <c r="X423">
        <v>28</v>
      </c>
      <c r="Y423">
        <v>21</v>
      </c>
      <c r="Z423" t="s">
        <v>290</v>
      </c>
      <c r="AA423" t="s">
        <v>290</v>
      </c>
      <c r="AB423" t="s">
        <v>290</v>
      </c>
      <c r="AC423" t="s">
        <v>290</v>
      </c>
      <c r="AD423" t="s">
        <v>290</v>
      </c>
      <c r="AE423" t="s">
        <v>290</v>
      </c>
      <c r="AF423" t="s">
        <v>290</v>
      </c>
      <c r="AG423" t="s">
        <v>290</v>
      </c>
      <c r="AH423" t="s">
        <v>290</v>
      </c>
      <c r="AI423" t="s">
        <v>290</v>
      </c>
      <c r="AJ423">
        <v>6</v>
      </c>
      <c r="AK423" t="s">
        <v>290</v>
      </c>
      <c r="AL423">
        <v>226</v>
      </c>
      <c r="AM423">
        <v>13</v>
      </c>
      <c r="AN423" t="s">
        <v>290</v>
      </c>
      <c r="AO423">
        <v>4</v>
      </c>
      <c r="AP423">
        <v>32</v>
      </c>
      <c r="AQ423">
        <v>149</v>
      </c>
      <c r="AR423">
        <v>132</v>
      </c>
      <c r="AS423">
        <v>0</v>
      </c>
      <c r="AT423">
        <v>0</v>
      </c>
      <c r="AU423">
        <v>70</v>
      </c>
      <c r="AV423">
        <v>281</v>
      </c>
      <c r="AW423">
        <v>41.850695999999999</v>
      </c>
      <c r="AX423">
        <v>-87.633795000000006</v>
      </c>
      <c r="AY423">
        <v>1</v>
      </c>
      <c r="AZ423" t="s">
        <v>16343</v>
      </c>
      <c r="BA423">
        <v>247</v>
      </c>
      <c r="BB423" t="s">
        <v>17401</v>
      </c>
      <c r="BE423" t="s">
        <v>1122</v>
      </c>
      <c r="BF423" t="s">
        <v>288</v>
      </c>
      <c r="BG423" t="s">
        <v>16493</v>
      </c>
      <c r="BH423">
        <v>60616</v>
      </c>
      <c r="BI423" t="s">
        <v>16346</v>
      </c>
      <c r="BJ423" t="s">
        <v>16863</v>
      </c>
    </row>
    <row r="424" spans="1:62">
      <c r="A424" t="s">
        <v>2393</v>
      </c>
      <c r="B424" t="s">
        <v>2394</v>
      </c>
      <c r="C424" t="s">
        <v>353</v>
      </c>
      <c r="D424" t="s">
        <v>2260</v>
      </c>
      <c r="E424" t="s">
        <v>2395</v>
      </c>
      <c r="F424" t="s">
        <v>2396</v>
      </c>
      <c r="G424" t="s">
        <v>1122</v>
      </c>
      <c r="H424" t="s">
        <v>288</v>
      </c>
      <c r="I424">
        <v>60615</v>
      </c>
      <c r="J424">
        <v>7736671142</v>
      </c>
      <c r="K424" t="s">
        <v>146</v>
      </c>
      <c r="L424">
        <v>5</v>
      </c>
      <c r="M424">
        <v>22</v>
      </c>
      <c r="N424">
        <v>10</v>
      </c>
      <c r="O424">
        <v>37</v>
      </c>
      <c r="P424">
        <v>32</v>
      </c>
      <c r="Q424">
        <v>40</v>
      </c>
      <c r="R424">
        <v>36</v>
      </c>
      <c r="S424">
        <v>27</v>
      </c>
      <c r="T424">
        <v>27</v>
      </c>
      <c r="U424">
        <v>30</v>
      </c>
      <c r="V424">
        <v>29</v>
      </c>
      <c r="W424">
        <v>38</v>
      </c>
      <c r="X424">
        <v>17</v>
      </c>
      <c r="Y424">
        <v>35</v>
      </c>
      <c r="Z424" t="s">
        <v>290</v>
      </c>
      <c r="AA424" t="s">
        <v>290</v>
      </c>
      <c r="AB424" t="s">
        <v>290</v>
      </c>
      <c r="AC424" t="s">
        <v>290</v>
      </c>
      <c r="AD424" t="s">
        <v>290</v>
      </c>
      <c r="AE424" t="s">
        <v>290</v>
      </c>
      <c r="AF424" t="s">
        <v>290</v>
      </c>
      <c r="AG424" t="s">
        <v>290</v>
      </c>
      <c r="AH424" t="s">
        <v>290</v>
      </c>
      <c r="AI424" t="s">
        <v>290</v>
      </c>
      <c r="AJ424" t="s">
        <v>290</v>
      </c>
      <c r="AK424">
        <v>1</v>
      </c>
      <c r="AL424">
        <v>5</v>
      </c>
      <c r="AM424">
        <v>233</v>
      </c>
      <c r="AN424" t="s">
        <v>290</v>
      </c>
      <c r="AO424">
        <v>25</v>
      </c>
      <c r="AP424">
        <v>47</v>
      </c>
      <c r="AQ424">
        <v>157</v>
      </c>
      <c r="AR424">
        <v>154</v>
      </c>
      <c r="AS424">
        <v>0</v>
      </c>
      <c r="AT424">
        <v>0</v>
      </c>
      <c r="AU424">
        <v>116</v>
      </c>
      <c r="AV424">
        <v>311</v>
      </c>
      <c r="AW424">
        <v>41.795980999999998</v>
      </c>
      <c r="AX424">
        <v>-87.596130000000002</v>
      </c>
      <c r="AY424">
        <v>1</v>
      </c>
      <c r="AZ424" t="s">
        <v>16343</v>
      </c>
      <c r="BA424">
        <v>5467</v>
      </c>
      <c r="BB424" t="s">
        <v>17403</v>
      </c>
      <c r="BE424" t="s">
        <v>1122</v>
      </c>
      <c r="BF424" t="s">
        <v>288</v>
      </c>
      <c r="BG424" t="s">
        <v>16493</v>
      </c>
      <c r="BH424">
        <v>60615</v>
      </c>
      <c r="BI424" t="s">
        <v>16346</v>
      </c>
      <c r="BJ424" t="s">
        <v>16863</v>
      </c>
    </row>
    <row r="425" spans="1:62">
      <c r="A425" t="s">
        <v>2397</v>
      </c>
      <c r="B425" t="s">
        <v>2398</v>
      </c>
      <c r="D425" t="s">
        <v>1038</v>
      </c>
      <c r="E425" t="s">
        <v>2399</v>
      </c>
      <c r="F425" t="s">
        <v>2400</v>
      </c>
      <c r="G425" t="s">
        <v>1122</v>
      </c>
      <c r="H425" t="s">
        <v>288</v>
      </c>
      <c r="I425">
        <v>60631</v>
      </c>
      <c r="J425">
        <v>7736312256</v>
      </c>
      <c r="K425" t="s">
        <v>146</v>
      </c>
      <c r="L425">
        <v>2</v>
      </c>
      <c r="M425">
        <v>25</v>
      </c>
      <c r="N425">
        <v>6</v>
      </c>
      <c r="O425">
        <v>33</v>
      </c>
      <c r="P425">
        <v>30</v>
      </c>
      <c r="Q425">
        <v>42</v>
      </c>
      <c r="R425">
        <v>41</v>
      </c>
      <c r="S425">
        <v>50</v>
      </c>
      <c r="T425">
        <v>34</v>
      </c>
      <c r="U425">
        <v>44</v>
      </c>
      <c r="V425">
        <v>36</v>
      </c>
      <c r="W425">
        <v>46</v>
      </c>
      <c r="X425">
        <v>52</v>
      </c>
      <c r="Y425">
        <v>36</v>
      </c>
      <c r="Z425" t="s">
        <v>290</v>
      </c>
      <c r="AA425" t="s">
        <v>290</v>
      </c>
      <c r="AB425" t="s">
        <v>290</v>
      </c>
      <c r="AC425" t="s">
        <v>290</v>
      </c>
      <c r="AD425">
        <v>20</v>
      </c>
      <c r="AE425" t="s">
        <v>290</v>
      </c>
      <c r="AF425" t="s">
        <v>290</v>
      </c>
      <c r="AG425" t="s">
        <v>290</v>
      </c>
      <c r="AH425" t="s">
        <v>290</v>
      </c>
      <c r="AI425" t="s">
        <v>290</v>
      </c>
      <c r="AJ425">
        <v>45</v>
      </c>
      <c r="AK425" t="s">
        <v>290</v>
      </c>
      <c r="AL425">
        <v>2</v>
      </c>
      <c r="AM425" t="s">
        <v>290</v>
      </c>
      <c r="AN425">
        <v>5</v>
      </c>
      <c r="AO425">
        <v>362</v>
      </c>
      <c r="AP425">
        <v>17</v>
      </c>
      <c r="AQ425">
        <v>204</v>
      </c>
      <c r="AR425">
        <v>227</v>
      </c>
      <c r="AS425">
        <v>0</v>
      </c>
      <c r="AT425">
        <v>0</v>
      </c>
      <c r="AU425">
        <v>18</v>
      </c>
      <c r="AV425">
        <v>431</v>
      </c>
      <c r="AW425">
        <v>42.011432999999997</v>
      </c>
      <c r="AX425">
        <v>-87.811531000000002</v>
      </c>
      <c r="AY425">
        <v>1</v>
      </c>
      <c r="AZ425" t="s">
        <v>16360</v>
      </c>
      <c r="BA425">
        <v>7400</v>
      </c>
      <c r="BB425" t="s">
        <v>17201</v>
      </c>
      <c r="BE425" t="s">
        <v>1122</v>
      </c>
      <c r="BF425" t="s">
        <v>288</v>
      </c>
      <c r="BG425" t="s">
        <v>16493</v>
      </c>
      <c r="BH425">
        <v>60631</v>
      </c>
      <c r="BI425" t="s">
        <v>16346</v>
      </c>
      <c r="BJ425" t="s">
        <v>16363</v>
      </c>
    </row>
    <row r="426" spans="1:62">
      <c r="A426" t="s">
        <v>2401</v>
      </c>
      <c r="B426" t="s">
        <v>2402</v>
      </c>
      <c r="C426" t="s">
        <v>353</v>
      </c>
      <c r="D426" t="s">
        <v>1381</v>
      </c>
      <c r="E426" t="s">
        <v>18592</v>
      </c>
      <c r="F426" t="s">
        <v>2404</v>
      </c>
      <c r="G426" t="s">
        <v>1122</v>
      </c>
      <c r="H426" t="s">
        <v>288</v>
      </c>
      <c r="I426">
        <v>60632</v>
      </c>
      <c r="J426">
        <v>7735828083</v>
      </c>
      <c r="K426" t="s">
        <v>146</v>
      </c>
      <c r="L426">
        <v>1</v>
      </c>
      <c r="M426">
        <v>10</v>
      </c>
      <c r="N426">
        <v>7</v>
      </c>
      <c r="O426">
        <v>18</v>
      </c>
      <c r="P426">
        <v>14</v>
      </c>
      <c r="Q426">
        <v>17</v>
      </c>
      <c r="R426">
        <v>18</v>
      </c>
      <c r="S426">
        <v>13</v>
      </c>
      <c r="T426">
        <v>18</v>
      </c>
      <c r="U426">
        <v>16</v>
      </c>
      <c r="V426">
        <v>19</v>
      </c>
      <c r="W426">
        <v>29</v>
      </c>
      <c r="X426">
        <v>15</v>
      </c>
      <c r="Y426">
        <v>24</v>
      </c>
      <c r="Z426" t="s">
        <v>290</v>
      </c>
      <c r="AA426" t="s">
        <v>290</v>
      </c>
      <c r="AB426" t="s">
        <v>290</v>
      </c>
      <c r="AC426" t="s">
        <v>290</v>
      </c>
      <c r="AD426" t="s">
        <v>290</v>
      </c>
      <c r="AE426" t="s">
        <v>290</v>
      </c>
      <c r="AF426" t="s">
        <v>290</v>
      </c>
      <c r="AG426" t="s">
        <v>290</v>
      </c>
      <c r="AH426" t="s">
        <v>290</v>
      </c>
      <c r="AI426" t="s">
        <v>290</v>
      </c>
      <c r="AJ426">
        <v>147</v>
      </c>
      <c r="AK426" t="s">
        <v>290</v>
      </c>
      <c r="AL426">
        <v>2</v>
      </c>
      <c r="AM426">
        <v>2</v>
      </c>
      <c r="AN426" t="s">
        <v>290</v>
      </c>
      <c r="AO426">
        <v>11</v>
      </c>
      <c r="AP426">
        <v>21</v>
      </c>
      <c r="AQ426">
        <v>92</v>
      </c>
      <c r="AR426">
        <v>91</v>
      </c>
      <c r="AS426">
        <v>0</v>
      </c>
      <c r="AT426">
        <v>0</v>
      </c>
      <c r="AU426">
        <v>120</v>
      </c>
      <c r="AV426">
        <v>183</v>
      </c>
      <c r="AW426">
        <v>41.801611000000001</v>
      </c>
      <c r="AX426">
        <v>-87.734122999999997</v>
      </c>
      <c r="AY426">
        <v>1</v>
      </c>
      <c r="AZ426" t="s">
        <v>16343</v>
      </c>
      <c r="BA426">
        <v>5025</v>
      </c>
      <c r="BB426" t="s">
        <v>17407</v>
      </c>
      <c r="BE426" t="s">
        <v>1122</v>
      </c>
      <c r="BF426" t="s">
        <v>288</v>
      </c>
      <c r="BG426" t="s">
        <v>16493</v>
      </c>
      <c r="BH426">
        <v>60632</v>
      </c>
      <c r="BI426" t="s">
        <v>16346</v>
      </c>
      <c r="BJ426" t="s">
        <v>146</v>
      </c>
    </row>
    <row r="427" spans="1:62">
      <c r="A427" t="s">
        <v>2405</v>
      </c>
      <c r="B427" t="s">
        <v>2406</v>
      </c>
      <c r="D427" t="s">
        <v>1038</v>
      </c>
      <c r="E427" t="s">
        <v>2407</v>
      </c>
      <c r="F427" t="s">
        <v>2408</v>
      </c>
      <c r="G427" t="s">
        <v>1122</v>
      </c>
      <c r="H427" t="s">
        <v>288</v>
      </c>
      <c r="I427">
        <v>60630</v>
      </c>
      <c r="J427">
        <v>7737255133</v>
      </c>
      <c r="K427" t="s">
        <v>146</v>
      </c>
      <c r="L427">
        <v>1</v>
      </c>
      <c r="M427">
        <v>17</v>
      </c>
      <c r="N427">
        <v>19</v>
      </c>
      <c r="O427">
        <v>37</v>
      </c>
      <c r="P427">
        <v>18</v>
      </c>
      <c r="Q427">
        <v>21</v>
      </c>
      <c r="R427">
        <v>25</v>
      </c>
      <c r="S427">
        <v>20</v>
      </c>
      <c r="T427">
        <v>21</v>
      </c>
      <c r="U427">
        <v>25</v>
      </c>
      <c r="V427">
        <v>23</v>
      </c>
      <c r="W427">
        <v>31</v>
      </c>
      <c r="X427">
        <v>24</v>
      </c>
      <c r="Y427">
        <v>24</v>
      </c>
      <c r="Z427" t="s">
        <v>290</v>
      </c>
      <c r="AA427" t="s">
        <v>290</v>
      </c>
      <c r="AB427" t="s">
        <v>290</v>
      </c>
      <c r="AC427" t="s">
        <v>290</v>
      </c>
      <c r="AD427">
        <v>14</v>
      </c>
      <c r="AE427" t="s">
        <v>290</v>
      </c>
      <c r="AF427" t="s">
        <v>290</v>
      </c>
      <c r="AG427" t="s">
        <v>290</v>
      </c>
      <c r="AH427" t="s">
        <v>290</v>
      </c>
      <c r="AI427" t="s">
        <v>290</v>
      </c>
      <c r="AJ427">
        <v>55</v>
      </c>
      <c r="AK427" t="s">
        <v>290</v>
      </c>
      <c r="AL427">
        <v>12</v>
      </c>
      <c r="AM427" t="s">
        <v>290</v>
      </c>
      <c r="AN427" t="s">
        <v>290</v>
      </c>
      <c r="AO427">
        <v>177</v>
      </c>
      <c r="AP427">
        <v>2</v>
      </c>
      <c r="AQ427">
        <v>103</v>
      </c>
      <c r="AR427">
        <v>143</v>
      </c>
      <c r="AS427">
        <v>0</v>
      </c>
      <c r="AT427">
        <v>0</v>
      </c>
      <c r="AU427">
        <v>2</v>
      </c>
      <c r="AV427">
        <v>246</v>
      </c>
      <c r="AW427">
        <v>41.965091000000001</v>
      </c>
      <c r="AX427">
        <v>-87.778486999999998</v>
      </c>
      <c r="AY427">
        <v>1</v>
      </c>
      <c r="AZ427" t="s">
        <v>16343</v>
      </c>
      <c r="BA427">
        <v>6036</v>
      </c>
      <c r="BB427" t="s">
        <v>17411</v>
      </c>
      <c r="BE427" t="s">
        <v>1122</v>
      </c>
      <c r="BF427" t="s">
        <v>288</v>
      </c>
      <c r="BG427" t="s">
        <v>16493</v>
      </c>
      <c r="BH427">
        <v>60630</v>
      </c>
      <c r="BI427" t="s">
        <v>16346</v>
      </c>
      <c r="BJ427" t="s">
        <v>146</v>
      </c>
    </row>
    <row r="428" spans="1:62">
      <c r="A428" t="s">
        <v>2409</v>
      </c>
      <c r="B428" t="s">
        <v>2410</v>
      </c>
      <c r="D428" t="s">
        <v>2411</v>
      </c>
      <c r="E428" t="s">
        <v>136</v>
      </c>
      <c r="F428" t="s">
        <v>2412</v>
      </c>
      <c r="G428" t="s">
        <v>1122</v>
      </c>
      <c r="H428" t="s">
        <v>288</v>
      </c>
      <c r="I428">
        <v>60620</v>
      </c>
      <c r="J428">
        <v>7734835000</v>
      </c>
      <c r="K428" t="s">
        <v>146</v>
      </c>
      <c r="L428">
        <v>5</v>
      </c>
      <c r="M428">
        <v>9</v>
      </c>
      <c r="N428">
        <v>3</v>
      </c>
      <c r="O428">
        <v>17</v>
      </c>
      <c r="P428">
        <v>7</v>
      </c>
      <c r="Q428">
        <v>10</v>
      </c>
      <c r="R428">
        <v>16</v>
      </c>
      <c r="S428">
        <v>17</v>
      </c>
      <c r="T428">
        <v>16</v>
      </c>
      <c r="U428">
        <v>17</v>
      </c>
      <c r="V428">
        <v>13</v>
      </c>
      <c r="W428">
        <v>23</v>
      </c>
      <c r="X428">
        <v>13</v>
      </c>
      <c r="Y428">
        <v>27</v>
      </c>
      <c r="Z428" t="s">
        <v>290</v>
      </c>
      <c r="AA428" t="s">
        <v>290</v>
      </c>
      <c r="AB428" t="s">
        <v>290</v>
      </c>
      <c r="AC428" t="s">
        <v>290</v>
      </c>
      <c r="AD428" t="s">
        <v>290</v>
      </c>
      <c r="AE428" t="s">
        <v>290</v>
      </c>
      <c r="AF428" t="s">
        <v>290</v>
      </c>
      <c r="AG428" t="s">
        <v>290</v>
      </c>
      <c r="AH428" t="s">
        <v>290</v>
      </c>
      <c r="AI428" t="s">
        <v>290</v>
      </c>
      <c r="AJ428" t="s">
        <v>290</v>
      </c>
      <c r="AK428" t="s">
        <v>290</v>
      </c>
      <c r="AL428" t="s">
        <v>290</v>
      </c>
      <c r="AM428">
        <v>159</v>
      </c>
      <c r="AN428" t="s">
        <v>290</v>
      </c>
      <c r="AO428" t="s">
        <v>290</v>
      </c>
      <c r="AP428" t="s">
        <v>290</v>
      </c>
      <c r="AQ428">
        <v>78</v>
      </c>
      <c r="AR428">
        <v>81</v>
      </c>
      <c r="AS428">
        <v>0</v>
      </c>
      <c r="AT428">
        <v>0</v>
      </c>
      <c r="AU428">
        <v>130</v>
      </c>
      <c r="AV428">
        <v>159</v>
      </c>
      <c r="AW428">
        <v>41.751891000000001</v>
      </c>
      <c r="AX428">
        <v>-87.654587000000006</v>
      </c>
      <c r="AY428">
        <v>1</v>
      </c>
      <c r="AZ428" t="s">
        <v>16343</v>
      </c>
      <c r="BA428">
        <v>7801</v>
      </c>
      <c r="BB428" t="s">
        <v>17287</v>
      </c>
      <c r="BE428" t="s">
        <v>1122</v>
      </c>
      <c r="BF428" t="s">
        <v>288</v>
      </c>
      <c r="BG428" t="s">
        <v>16493</v>
      </c>
      <c r="BH428">
        <v>60620</v>
      </c>
      <c r="BI428" t="s">
        <v>16346</v>
      </c>
      <c r="BJ428" t="s">
        <v>16863</v>
      </c>
    </row>
    <row r="429" spans="1:62">
      <c r="A429" t="s">
        <v>2413</v>
      </c>
      <c r="B429" t="s">
        <v>2414</v>
      </c>
      <c r="C429" t="s">
        <v>283</v>
      </c>
      <c r="D429" t="s">
        <v>2415</v>
      </c>
      <c r="E429" t="s">
        <v>2416</v>
      </c>
      <c r="F429" t="s">
        <v>2417</v>
      </c>
      <c r="G429" t="s">
        <v>1122</v>
      </c>
      <c r="H429" t="s">
        <v>288</v>
      </c>
      <c r="I429">
        <v>60647</v>
      </c>
      <c r="J429">
        <v>7733420170</v>
      </c>
      <c r="K429" t="s">
        <v>146</v>
      </c>
      <c r="L429">
        <v>3</v>
      </c>
      <c r="M429">
        <v>10</v>
      </c>
      <c r="N429">
        <v>4</v>
      </c>
      <c r="O429">
        <v>17</v>
      </c>
      <c r="P429">
        <v>15</v>
      </c>
      <c r="Q429">
        <v>15</v>
      </c>
      <c r="R429">
        <v>14</v>
      </c>
      <c r="S429">
        <v>20</v>
      </c>
      <c r="T429">
        <v>11</v>
      </c>
      <c r="U429">
        <v>10</v>
      </c>
      <c r="V429">
        <v>16</v>
      </c>
      <c r="W429">
        <v>10</v>
      </c>
      <c r="X429">
        <v>16</v>
      </c>
      <c r="Y429">
        <v>16</v>
      </c>
      <c r="Z429" t="s">
        <v>290</v>
      </c>
      <c r="AA429" t="s">
        <v>290</v>
      </c>
      <c r="AB429" t="s">
        <v>290</v>
      </c>
      <c r="AC429" t="s">
        <v>290</v>
      </c>
      <c r="AD429" t="s">
        <v>290</v>
      </c>
      <c r="AE429" t="s">
        <v>290</v>
      </c>
      <c r="AF429" t="s">
        <v>290</v>
      </c>
      <c r="AG429" t="s">
        <v>290</v>
      </c>
      <c r="AH429" t="s">
        <v>290</v>
      </c>
      <c r="AI429" t="s">
        <v>290</v>
      </c>
      <c r="AJ429">
        <v>125</v>
      </c>
      <c r="AK429" t="s">
        <v>290</v>
      </c>
      <c r="AL429" t="s">
        <v>290</v>
      </c>
      <c r="AM429">
        <v>7</v>
      </c>
      <c r="AN429" t="s">
        <v>290</v>
      </c>
      <c r="AO429" t="s">
        <v>290</v>
      </c>
      <c r="AP429">
        <v>11</v>
      </c>
      <c r="AQ429">
        <v>82</v>
      </c>
      <c r="AR429">
        <v>61</v>
      </c>
      <c r="AS429">
        <v>0</v>
      </c>
      <c r="AT429">
        <v>0</v>
      </c>
      <c r="AU429">
        <v>140</v>
      </c>
      <c r="AV429">
        <v>143</v>
      </c>
      <c r="AW429">
        <v>41.925887000000003</v>
      </c>
      <c r="AX429">
        <v>-87.721222999999995</v>
      </c>
      <c r="AY429">
        <v>1</v>
      </c>
      <c r="AZ429" t="s">
        <v>16343</v>
      </c>
      <c r="BA429">
        <v>2446</v>
      </c>
      <c r="BB429" t="s">
        <v>17415</v>
      </c>
      <c r="BE429" t="s">
        <v>1122</v>
      </c>
      <c r="BF429" t="s">
        <v>288</v>
      </c>
      <c r="BG429" t="s">
        <v>16493</v>
      </c>
      <c r="BH429">
        <v>60647</v>
      </c>
      <c r="BI429" t="s">
        <v>16346</v>
      </c>
      <c r="BJ429" t="s">
        <v>146</v>
      </c>
    </row>
    <row r="430" spans="1:62">
      <c r="A430" t="s">
        <v>2418</v>
      </c>
      <c r="B430" t="s">
        <v>2419</v>
      </c>
      <c r="C430" t="s">
        <v>283</v>
      </c>
      <c r="D430" t="s">
        <v>1650</v>
      </c>
      <c r="E430" t="s">
        <v>2420</v>
      </c>
      <c r="F430" t="s">
        <v>2421</v>
      </c>
      <c r="G430" t="s">
        <v>1122</v>
      </c>
      <c r="H430" t="s">
        <v>288</v>
      </c>
      <c r="I430">
        <v>60617</v>
      </c>
      <c r="J430">
        <v>7737680999</v>
      </c>
      <c r="K430" t="s">
        <v>146</v>
      </c>
      <c r="L430">
        <v>1</v>
      </c>
      <c r="M430">
        <v>10</v>
      </c>
      <c r="N430">
        <v>10</v>
      </c>
      <c r="O430">
        <v>21</v>
      </c>
      <c r="P430">
        <v>18</v>
      </c>
      <c r="Q430">
        <v>19</v>
      </c>
      <c r="R430">
        <v>18</v>
      </c>
      <c r="S430">
        <v>18</v>
      </c>
      <c r="T430">
        <v>18</v>
      </c>
      <c r="U430">
        <v>12</v>
      </c>
      <c r="V430">
        <v>21</v>
      </c>
      <c r="W430">
        <v>13</v>
      </c>
      <c r="X430">
        <v>14</v>
      </c>
      <c r="Y430">
        <v>14</v>
      </c>
      <c r="Z430" t="s">
        <v>290</v>
      </c>
      <c r="AA430" t="s">
        <v>290</v>
      </c>
      <c r="AB430" t="s">
        <v>290</v>
      </c>
      <c r="AC430" t="s">
        <v>290</v>
      </c>
      <c r="AD430" t="s">
        <v>290</v>
      </c>
      <c r="AE430" t="s">
        <v>290</v>
      </c>
      <c r="AF430" t="s">
        <v>290</v>
      </c>
      <c r="AG430" t="s">
        <v>290</v>
      </c>
      <c r="AH430" t="s">
        <v>290</v>
      </c>
      <c r="AI430" t="s">
        <v>290</v>
      </c>
      <c r="AJ430">
        <v>138</v>
      </c>
      <c r="AK430" t="s">
        <v>290</v>
      </c>
      <c r="AL430" t="s">
        <v>290</v>
      </c>
      <c r="AM430">
        <v>9</v>
      </c>
      <c r="AN430">
        <v>4</v>
      </c>
      <c r="AO430">
        <v>1</v>
      </c>
      <c r="AP430">
        <v>13</v>
      </c>
      <c r="AQ430">
        <v>86</v>
      </c>
      <c r="AR430">
        <v>79</v>
      </c>
      <c r="AS430">
        <v>0</v>
      </c>
      <c r="AT430">
        <v>0</v>
      </c>
      <c r="AU430">
        <v>95</v>
      </c>
      <c r="AV430">
        <v>165</v>
      </c>
      <c r="AW430">
        <v>41.731026</v>
      </c>
      <c r="AX430">
        <v>-87.545833000000002</v>
      </c>
      <c r="AY430">
        <v>1</v>
      </c>
      <c r="AZ430" t="s">
        <v>16360</v>
      </c>
      <c r="BA430">
        <v>9050</v>
      </c>
      <c r="BB430" t="s">
        <v>17417</v>
      </c>
      <c r="BE430" t="s">
        <v>1122</v>
      </c>
      <c r="BF430" t="s">
        <v>288</v>
      </c>
      <c r="BG430" t="s">
        <v>16493</v>
      </c>
      <c r="BH430">
        <v>60617</v>
      </c>
      <c r="BI430" t="s">
        <v>16346</v>
      </c>
      <c r="BJ430" t="s">
        <v>16363</v>
      </c>
    </row>
    <row r="431" spans="1:62">
      <c r="A431" t="s">
        <v>2422</v>
      </c>
      <c r="B431" t="s">
        <v>2423</v>
      </c>
      <c r="D431" t="s">
        <v>2424</v>
      </c>
      <c r="E431" t="s">
        <v>2425</v>
      </c>
      <c r="F431" t="s">
        <v>2426</v>
      </c>
      <c r="G431" t="s">
        <v>1122</v>
      </c>
      <c r="H431" t="s">
        <v>288</v>
      </c>
      <c r="I431">
        <v>60657</v>
      </c>
      <c r="J431">
        <v>7735258779</v>
      </c>
      <c r="K431" t="s">
        <v>146</v>
      </c>
      <c r="L431">
        <v>4</v>
      </c>
      <c r="M431">
        <v>16.8</v>
      </c>
      <c r="N431">
        <v>9.8000000000000007</v>
      </c>
      <c r="O431">
        <v>30.5</v>
      </c>
      <c r="P431">
        <v>39</v>
      </c>
      <c r="Q431">
        <v>16</v>
      </c>
      <c r="R431">
        <v>26</v>
      </c>
      <c r="S431">
        <v>20</v>
      </c>
      <c r="T431">
        <v>17</v>
      </c>
      <c r="U431">
        <v>29</v>
      </c>
      <c r="V431">
        <v>15</v>
      </c>
      <c r="W431">
        <v>20</v>
      </c>
      <c r="X431">
        <v>20</v>
      </c>
      <c r="Y431">
        <v>19</v>
      </c>
      <c r="Z431" t="s">
        <v>290</v>
      </c>
      <c r="AA431" t="s">
        <v>290</v>
      </c>
      <c r="AB431" t="s">
        <v>290</v>
      </c>
      <c r="AC431" t="s">
        <v>290</v>
      </c>
      <c r="AD431" t="s">
        <v>290</v>
      </c>
      <c r="AE431" t="s">
        <v>290</v>
      </c>
      <c r="AF431" t="s">
        <v>290</v>
      </c>
      <c r="AG431" t="s">
        <v>290</v>
      </c>
      <c r="AH431">
        <v>22</v>
      </c>
      <c r="AI431" t="s">
        <v>290</v>
      </c>
      <c r="AJ431">
        <v>24</v>
      </c>
      <c r="AK431" t="s">
        <v>290</v>
      </c>
      <c r="AL431">
        <v>12</v>
      </c>
      <c r="AM431">
        <v>3</v>
      </c>
      <c r="AN431" t="s">
        <v>290</v>
      </c>
      <c r="AO431">
        <v>161</v>
      </c>
      <c r="AP431">
        <v>43</v>
      </c>
      <c r="AQ431">
        <v>133</v>
      </c>
      <c r="AR431">
        <v>110</v>
      </c>
      <c r="AS431">
        <v>0</v>
      </c>
      <c r="AT431">
        <v>0</v>
      </c>
      <c r="AU431">
        <v>0</v>
      </c>
      <c r="AV431">
        <v>243</v>
      </c>
      <c r="AW431">
        <v>41.940156999999999</v>
      </c>
      <c r="AX431">
        <v>-87.647329999999997</v>
      </c>
      <c r="AY431">
        <v>1</v>
      </c>
      <c r="AZ431" t="s">
        <v>16360</v>
      </c>
      <c r="BA431">
        <v>720</v>
      </c>
      <c r="BB431" t="s">
        <v>16703</v>
      </c>
      <c r="BE431" t="s">
        <v>1122</v>
      </c>
      <c r="BF431" t="s">
        <v>288</v>
      </c>
      <c r="BG431" t="s">
        <v>16493</v>
      </c>
      <c r="BH431">
        <v>60657</v>
      </c>
      <c r="BI431" t="s">
        <v>16346</v>
      </c>
      <c r="BJ431" t="s">
        <v>16363</v>
      </c>
    </row>
    <row r="432" spans="1:62">
      <c r="A432" t="s">
        <v>2427</v>
      </c>
      <c r="B432" t="s">
        <v>2428</v>
      </c>
      <c r="D432" t="s">
        <v>749</v>
      </c>
      <c r="E432" t="s">
        <v>2429</v>
      </c>
      <c r="F432" t="s">
        <v>2430</v>
      </c>
      <c r="G432" t="s">
        <v>1122</v>
      </c>
      <c r="H432" t="s">
        <v>288</v>
      </c>
      <c r="I432">
        <v>60634</v>
      </c>
      <c r="J432">
        <v>7737368806</v>
      </c>
      <c r="K432" t="s">
        <v>146</v>
      </c>
      <c r="L432">
        <v>4</v>
      </c>
      <c r="M432">
        <v>13.5</v>
      </c>
      <c r="N432">
        <v>7</v>
      </c>
      <c r="O432">
        <v>24.5</v>
      </c>
      <c r="P432">
        <v>15</v>
      </c>
      <c r="Q432">
        <v>16</v>
      </c>
      <c r="R432">
        <v>23</v>
      </c>
      <c r="S432">
        <v>20</v>
      </c>
      <c r="T432">
        <v>15</v>
      </c>
      <c r="U432">
        <v>19</v>
      </c>
      <c r="V432">
        <v>12</v>
      </c>
      <c r="W432">
        <v>17</v>
      </c>
      <c r="X432">
        <v>21</v>
      </c>
      <c r="Y432">
        <v>10</v>
      </c>
      <c r="Z432" t="s">
        <v>290</v>
      </c>
      <c r="AA432" t="s">
        <v>290</v>
      </c>
      <c r="AB432" t="s">
        <v>290</v>
      </c>
      <c r="AC432" t="s">
        <v>290</v>
      </c>
      <c r="AD432" t="s">
        <v>290</v>
      </c>
      <c r="AE432" t="s">
        <v>290</v>
      </c>
      <c r="AF432" t="s">
        <v>290</v>
      </c>
      <c r="AG432" t="s">
        <v>290</v>
      </c>
      <c r="AH432">
        <v>16</v>
      </c>
      <c r="AI432" t="s">
        <v>290</v>
      </c>
      <c r="AJ432">
        <v>58</v>
      </c>
      <c r="AK432" t="s">
        <v>290</v>
      </c>
      <c r="AL432">
        <v>16</v>
      </c>
      <c r="AM432">
        <v>1</v>
      </c>
      <c r="AN432" t="s">
        <v>290</v>
      </c>
      <c r="AO432">
        <v>72</v>
      </c>
      <c r="AP432">
        <v>37</v>
      </c>
      <c r="AQ432">
        <v>98</v>
      </c>
      <c r="AR432">
        <v>86</v>
      </c>
      <c r="AS432">
        <v>0</v>
      </c>
      <c r="AT432">
        <v>0</v>
      </c>
      <c r="AU432">
        <v>58</v>
      </c>
      <c r="AV432">
        <v>184</v>
      </c>
      <c r="AW432">
        <v>41.986311999999998</v>
      </c>
      <c r="AX432">
        <v>-87.849625000000003</v>
      </c>
      <c r="AY432">
        <v>1</v>
      </c>
      <c r="AZ432" t="s">
        <v>16343</v>
      </c>
      <c r="BA432">
        <v>6143</v>
      </c>
      <c r="BB432" t="s">
        <v>17420</v>
      </c>
      <c r="BE432" t="s">
        <v>1122</v>
      </c>
      <c r="BF432" t="s">
        <v>288</v>
      </c>
      <c r="BG432" t="s">
        <v>16493</v>
      </c>
      <c r="BH432">
        <v>60634</v>
      </c>
      <c r="BI432" t="s">
        <v>16346</v>
      </c>
      <c r="BJ432" t="s">
        <v>16863</v>
      </c>
    </row>
    <row r="433" spans="1:62">
      <c r="A433" t="s">
        <v>2431</v>
      </c>
      <c r="B433" t="s">
        <v>2432</v>
      </c>
      <c r="C433" t="s">
        <v>353</v>
      </c>
      <c r="D433" t="s">
        <v>2433</v>
      </c>
      <c r="E433" t="s">
        <v>1368</v>
      </c>
      <c r="F433" t="s">
        <v>2434</v>
      </c>
      <c r="G433" t="s">
        <v>1122</v>
      </c>
      <c r="H433" t="s">
        <v>288</v>
      </c>
      <c r="I433">
        <v>60605</v>
      </c>
      <c r="J433">
        <v>3123861560</v>
      </c>
      <c r="K433" t="s">
        <v>146</v>
      </c>
      <c r="L433">
        <v>5.5</v>
      </c>
      <c r="M433">
        <v>44</v>
      </c>
      <c r="N433">
        <v>11.5</v>
      </c>
      <c r="O433">
        <v>61</v>
      </c>
      <c r="P433">
        <v>58</v>
      </c>
      <c r="Q433">
        <v>55</v>
      </c>
      <c r="R433">
        <v>47</v>
      </c>
      <c r="S433">
        <v>53</v>
      </c>
      <c r="T433">
        <v>40</v>
      </c>
      <c r="U433">
        <v>44</v>
      </c>
      <c r="V433">
        <v>54</v>
      </c>
      <c r="W433">
        <v>44</v>
      </c>
      <c r="X433">
        <v>50</v>
      </c>
      <c r="Y433">
        <v>47</v>
      </c>
      <c r="Z433" t="s">
        <v>290</v>
      </c>
      <c r="AA433" t="s">
        <v>290</v>
      </c>
      <c r="AB433" t="s">
        <v>290</v>
      </c>
      <c r="AC433" t="s">
        <v>290</v>
      </c>
      <c r="AD433" t="s">
        <v>290</v>
      </c>
      <c r="AE433" t="s">
        <v>290</v>
      </c>
      <c r="AF433" t="s">
        <v>290</v>
      </c>
      <c r="AG433" t="s">
        <v>290</v>
      </c>
      <c r="AH433" t="s">
        <v>290</v>
      </c>
      <c r="AI433" t="s">
        <v>290</v>
      </c>
      <c r="AJ433">
        <v>102</v>
      </c>
      <c r="AK433" t="s">
        <v>290</v>
      </c>
      <c r="AL433">
        <v>39</v>
      </c>
      <c r="AM433">
        <v>37</v>
      </c>
      <c r="AN433">
        <v>1</v>
      </c>
      <c r="AO433">
        <v>266</v>
      </c>
      <c r="AP433">
        <v>47</v>
      </c>
      <c r="AQ433">
        <v>268</v>
      </c>
      <c r="AR433">
        <v>224</v>
      </c>
      <c r="AS433">
        <v>0</v>
      </c>
      <c r="AT433">
        <v>0</v>
      </c>
      <c r="AU433">
        <v>9</v>
      </c>
      <c r="AV433">
        <v>492</v>
      </c>
      <c r="AW433">
        <v>41.862352999999999</v>
      </c>
      <c r="AX433">
        <v>-87.624198000000007</v>
      </c>
      <c r="AY433">
        <v>1</v>
      </c>
      <c r="AZ433" t="s">
        <v>16360</v>
      </c>
      <c r="BA433">
        <v>1474</v>
      </c>
      <c r="BB433" t="s">
        <v>17068</v>
      </c>
      <c r="BE433" t="s">
        <v>1122</v>
      </c>
      <c r="BF433" t="s">
        <v>288</v>
      </c>
      <c r="BG433" t="s">
        <v>16493</v>
      </c>
      <c r="BH433">
        <v>60605</v>
      </c>
      <c r="BI433" t="s">
        <v>16346</v>
      </c>
      <c r="BJ433" t="s">
        <v>16363</v>
      </c>
    </row>
    <row r="434" spans="1:62">
      <c r="A434" t="s">
        <v>2435</v>
      </c>
      <c r="B434" t="s">
        <v>2436</v>
      </c>
      <c r="D434" t="s">
        <v>3830</v>
      </c>
      <c r="E434" t="s">
        <v>17422</v>
      </c>
      <c r="F434" t="s">
        <v>2439</v>
      </c>
      <c r="G434" t="s">
        <v>1122</v>
      </c>
      <c r="H434" t="s">
        <v>288</v>
      </c>
      <c r="I434">
        <v>60649</v>
      </c>
      <c r="J434">
        <v>7732881138</v>
      </c>
      <c r="K434" t="s">
        <v>146</v>
      </c>
      <c r="L434">
        <v>1</v>
      </c>
      <c r="M434">
        <v>8.5</v>
      </c>
      <c r="N434">
        <v>4.5</v>
      </c>
      <c r="O434">
        <v>14</v>
      </c>
      <c r="P434">
        <v>7</v>
      </c>
      <c r="Q434">
        <v>11</v>
      </c>
      <c r="R434">
        <v>8</v>
      </c>
      <c r="S434">
        <v>12</v>
      </c>
      <c r="T434">
        <v>7</v>
      </c>
      <c r="U434">
        <v>5</v>
      </c>
      <c r="V434">
        <v>7</v>
      </c>
      <c r="W434">
        <v>10</v>
      </c>
      <c r="X434">
        <v>5</v>
      </c>
      <c r="Y434">
        <v>7</v>
      </c>
      <c r="Z434" t="s">
        <v>290</v>
      </c>
      <c r="AA434" t="s">
        <v>290</v>
      </c>
      <c r="AB434" t="s">
        <v>290</v>
      </c>
      <c r="AC434" t="s">
        <v>290</v>
      </c>
      <c r="AD434" t="s">
        <v>290</v>
      </c>
      <c r="AE434" t="s">
        <v>290</v>
      </c>
      <c r="AF434" t="s">
        <v>290</v>
      </c>
      <c r="AG434" t="s">
        <v>290</v>
      </c>
      <c r="AH434" t="s">
        <v>290</v>
      </c>
      <c r="AI434" t="s">
        <v>290</v>
      </c>
      <c r="AJ434" t="s">
        <v>290</v>
      </c>
      <c r="AK434" t="s">
        <v>290</v>
      </c>
      <c r="AL434" t="s">
        <v>290</v>
      </c>
      <c r="AM434">
        <v>75</v>
      </c>
      <c r="AN434" t="s">
        <v>290</v>
      </c>
      <c r="AO434" t="s">
        <v>290</v>
      </c>
      <c r="AP434">
        <v>4</v>
      </c>
      <c r="AQ434">
        <v>48</v>
      </c>
      <c r="AR434">
        <v>31</v>
      </c>
      <c r="AS434">
        <v>0</v>
      </c>
      <c r="AT434">
        <v>0</v>
      </c>
      <c r="AU434">
        <v>79</v>
      </c>
      <c r="AV434">
        <v>79</v>
      </c>
      <c r="AW434">
        <v>41.765070999999999</v>
      </c>
      <c r="AX434">
        <v>-87.572886999999994</v>
      </c>
      <c r="AY434">
        <v>1</v>
      </c>
      <c r="AZ434" t="s">
        <v>16343</v>
      </c>
      <c r="BA434">
        <v>2110</v>
      </c>
      <c r="BB434" t="s">
        <v>17424</v>
      </c>
      <c r="BE434" t="s">
        <v>1122</v>
      </c>
      <c r="BF434" t="s">
        <v>288</v>
      </c>
      <c r="BG434" t="s">
        <v>16493</v>
      </c>
      <c r="BH434">
        <v>60649</v>
      </c>
      <c r="BI434" t="s">
        <v>16346</v>
      </c>
      <c r="BJ434" t="s">
        <v>16863</v>
      </c>
    </row>
    <row r="435" spans="1:62">
      <c r="A435" t="s">
        <v>2441</v>
      </c>
      <c r="B435" t="s">
        <v>2442</v>
      </c>
      <c r="C435" t="s">
        <v>353</v>
      </c>
      <c r="D435" t="s">
        <v>320</v>
      </c>
      <c r="E435" t="s">
        <v>2443</v>
      </c>
      <c r="F435" t="s">
        <v>2444</v>
      </c>
      <c r="G435" t="s">
        <v>1122</v>
      </c>
      <c r="H435" t="s">
        <v>288</v>
      </c>
      <c r="I435">
        <v>60608</v>
      </c>
      <c r="J435">
        <v>3122261590</v>
      </c>
      <c r="K435" t="s">
        <v>146</v>
      </c>
      <c r="L435">
        <v>3</v>
      </c>
      <c r="M435">
        <v>10.1</v>
      </c>
      <c r="N435">
        <v>1</v>
      </c>
      <c r="O435">
        <v>14.1</v>
      </c>
      <c r="P435">
        <v>3</v>
      </c>
      <c r="Q435">
        <v>9</v>
      </c>
      <c r="R435">
        <v>11</v>
      </c>
      <c r="S435">
        <v>12</v>
      </c>
      <c r="T435">
        <v>17</v>
      </c>
      <c r="U435">
        <v>15</v>
      </c>
      <c r="V435">
        <v>12</v>
      </c>
      <c r="W435">
        <v>15</v>
      </c>
      <c r="X435">
        <v>15</v>
      </c>
      <c r="Y435">
        <v>23</v>
      </c>
      <c r="Z435" t="s">
        <v>290</v>
      </c>
      <c r="AA435" t="s">
        <v>290</v>
      </c>
      <c r="AB435" t="s">
        <v>290</v>
      </c>
      <c r="AC435" t="s">
        <v>290</v>
      </c>
      <c r="AD435" t="s">
        <v>290</v>
      </c>
      <c r="AE435" t="s">
        <v>290</v>
      </c>
      <c r="AF435" t="s">
        <v>290</v>
      </c>
      <c r="AG435" t="s">
        <v>290</v>
      </c>
      <c r="AH435" t="s">
        <v>290</v>
      </c>
      <c r="AI435" t="s">
        <v>290</v>
      </c>
      <c r="AJ435">
        <v>119</v>
      </c>
      <c r="AK435">
        <v>1</v>
      </c>
      <c r="AL435" t="s">
        <v>290</v>
      </c>
      <c r="AM435" t="s">
        <v>290</v>
      </c>
      <c r="AN435" t="s">
        <v>290</v>
      </c>
      <c r="AO435">
        <v>2</v>
      </c>
      <c r="AP435">
        <v>10</v>
      </c>
      <c r="AQ435">
        <v>72</v>
      </c>
      <c r="AR435">
        <v>60</v>
      </c>
      <c r="AS435">
        <v>0</v>
      </c>
      <c r="AT435">
        <v>0</v>
      </c>
      <c r="AU435">
        <v>118</v>
      </c>
      <c r="AV435">
        <v>132</v>
      </c>
      <c r="AW435">
        <v>41.855308999999998</v>
      </c>
      <c r="AX435">
        <v>-87.665768999999997</v>
      </c>
      <c r="AY435">
        <v>1</v>
      </c>
      <c r="AZ435" t="s">
        <v>16343</v>
      </c>
      <c r="BA435">
        <v>1919</v>
      </c>
      <c r="BB435" t="s">
        <v>17187</v>
      </c>
      <c r="BE435" t="s">
        <v>1122</v>
      </c>
      <c r="BF435" t="s">
        <v>288</v>
      </c>
      <c r="BG435" t="s">
        <v>16493</v>
      </c>
      <c r="BH435">
        <v>60608</v>
      </c>
      <c r="BI435" t="s">
        <v>16346</v>
      </c>
      <c r="BJ435" t="s">
        <v>146</v>
      </c>
    </row>
    <row r="436" spans="1:62">
      <c r="A436" t="s">
        <v>2445</v>
      </c>
      <c r="B436" t="s">
        <v>2446</v>
      </c>
      <c r="C436" t="s">
        <v>418</v>
      </c>
      <c r="D436" t="s">
        <v>1714</v>
      </c>
      <c r="E436" t="s">
        <v>2447</v>
      </c>
      <c r="F436" t="s">
        <v>2448</v>
      </c>
      <c r="G436" t="s">
        <v>1122</v>
      </c>
      <c r="H436" t="s">
        <v>288</v>
      </c>
      <c r="I436">
        <v>60608</v>
      </c>
      <c r="J436">
        <v>3124215135</v>
      </c>
      <c r="K436" t="s">
        <v>146</v>
      </c>
      <c r="L436">
        <v>5</v>
      </c>
      <c r="M436">
        <v>10</v>
      </c>
      <c r="N436">
        <v>3</v>
      </c>
      <c r="O436">
        <v>18</v>
      </c>
      <c r="P436">
        <v>20</v>
      </c>
      <c r="Q436">
        <v>15</v>
      </c>
      <c r="R436">
        <v>18</v>
      </c>
      <c r="S436">
        <v>16</v>
      </c>
      <c r="T436">
        <v>19</v>
      </c>
      <c r="U436">
        <v>14</v>
      </c>
      <c r="V436">
        <v>14</v>
      </c>
      <c r="W436">
        <v>8</v>
      </c>
      <c r="X436">
        <v>8</v>
      </c>
      <c r="Y436">
        <v>14</v>
      </c>
      <c r="Z436" t="s">
        <v>290</v>
      </c>
      <c r="AA436" t="s">
        <v>290</v>
      </c>
      <c r="AB436" t="s">
        <v>290</v>
      </c>
      <c r="AC436" t="s">
        <v>290</v>
      </c>
      <c r="AD436" t="s">
        <v>290</v>
      </c>
      <c r="AE436" t="s">
        <v>290</v>
      </c>
      <c r="AF436" t="s">
        <v>290</v>
      </c>
      <c r="AG436" t="s">
        <v>290</v>
      </c>
      <c r="AH436" t="s">
        <v>290</v>
      </c>
      <c r="AI436" t="s">
        <v>290</v>
      </c>
      <c r="AJ436">
        <v>120</v>
      </c>
      <c r="AK436" t="s">
        <v>290</v>
      </c>
      <c r="AL436" t="s">
        <v>290</v>
      </c>
      <c r="AM436">
        <v>1</v>
      </c>
      <c r="AN436" t="s">
        <v>290</v>
      </c>
      <c r="AO436">
        <v>13</v>
      </c>
      <c r="AP436">
        <v>12</v>
      </c>
      <c r="AQ436">
        <v>71</v>
      </c>
      <c r="AR436">
        <v>75</v>
      </c>
      <c r="AS436">
        <v>10</v>
      </c>
      <c r="AT436">
        <v>5</v>
      </c>
      <c r="AU436">
        <v>65</v>
      </c>
      <c r="AV436">
        <v>146</v>
      </c>
      <c r="AW436">
        <v>41.859085</v>
      </c>
      <c r="AX436">
        <v>-87.657336999999998</v>
      </c>
      <c r="AY436">
        <v>1</v>
      </c>
      <c r="AZ436" t="s">
        <v>16343</v>
      </c>
      <c r="BA436">
        <v>1625</v>
      </c>
      <c r="BB436" t="s">
        <v>17428</v>
      </c>
      <c r="BE436" t="s">
        <v>1122</v>
      </c>
      <c r="BF436" t="s">
        <v>288</v>
      </c>
      <c r="BG436" t="s">
        <v>16493</v>
      </c>
      <c r="BH436">
        <v>60608</v>
      </c>
      <c r="BI436" t="s">
        <v>16346</v>
      </c>
      <c r="BJ436" t="s">
        <v>16863</v>
      </c>
    </row>
    <row r="437" spans="1:62">
      <c r="A437" t="s">
        <v>12262</v>
      </c>
      <c r="B437" t="s">
        <v>12263</v>
      </c>
      <c r="D437" t="s">
        <v>2049</v>
      </c>
      <c r="E437" t="s">
        <v>17297</v>
      </c>
      <c r="F437" t="s">
        <v>12264</v>
      </c>
      <c r="G437" t="s">
        <v>1122</v>
      </c>
      <c r="H437" t="s">
        <v>288</v>
      </c>
      <c r="I437">
        <v>60643</v>
      </c>
      <c r="J437">
        <v>7737799070</v>
      </c>
      <c r="K437" t="s">
        <v>146</v>
      </c>
      <c r="L437">
        <v>0</v>
      </c>
      <c r="M437">
        <v>3</v>
      </c>
      <c r="N437">
        <v>0</v>
      </c>
      <c r="O437">
        <v>3</v>
      </c>
      <c r="P437">
        <v>9</v>
      </c>
      <c r="Q437">
        <v>1</v>
      </c>
      <c r="R437" t="s">
        <v>290</v>
      </c>
      <c r="S437" t="s">
        <v>290</v>
      </c>
      <c r="T437" t="s">
        <v>290</v>
      </c>
      <c r="U437" t="s">
        <v>290</v>
      </c>
      <c r="V437" t="s">
        <v>290</v>
      </c>
      <c r="W437" t="s">
        <v>290</v>
      </c>
      <c r="X437" t="s">
        <v>290</v>
      </c>
      <c r="Y437" t="s">
        <v>290</v>
      </c>
      <c r="Z437" t="s">
        <v>290</v>
      </c>
      <c r="AA437" t="s">
        <v>290</v>
      </c>
      <c r="AB437" t="s">
        <v>290</v>
      </c>
      <c r="AC437" t="s">
        <v>290</v>
      </c>
      <c r="AD437" t="s">
        <v>290</v>
      </c>
      <c r="AE437" t="s">
        <v>290</v>
      </c>
      <c r="AF437" t="s">
        <v>290</v>
      </c>
      <c r="AG437" t="s">
        <v>290</v>
      </c>
      <c r="AH437" t="s">
        <v>290</v>
      </c>
      <c r="AI437" t="s">
        <v>290</v>
      </c>
      <c r="AJ437" t="s">
        <v>290</v>
      </c>
      <c r="AK437" t="s">
        <v>290</v>
      </c>
      <c r="AL437" t="s">
        <v>290</v>
      </c>
      <c r="AM437">
        <v>10</v>
      </c>
      <c r="AN437" t="s">
        <v>290</v>
      </c>
      <c r="AO437" t="s">
        <v>290</v>
      </c>
      <c r="AP437" t="s">
        <v>290</v>
      </c>
      <c r="AQ437">
        <v>7</v>
      </c>
      <c r="AR437">
        <v>3</v>
      </c>
      <c r="AS437">
        <v>0</v>
      </c>
      <c r="AT437">
        <v>0</v>
      </c>
      <c r="AU437">
        <v>8</v>
      </c>
      <c r="AV437">
        <v>10</v>
      </c>
      <c r="AW437">
        <v>41.693745999999997</v>
      </c>
      <c r="AX437">
        <v>-87.677591000000007</v>
      </c>
      <c r="AY437">
        <v>1</v>
      </c>
      <c r="AZ437" t="s">
        <v>16343</v>
      </c>
      <c r="BA437">
        <v>11024</v>
      </c>
      <c r="BB437" t="s">
        <v>17430</v>
      </c>
      <c r="BE437" t="s">
        <v>1122</v>
      </c>
      <c r="BF437" t="s">
        <v>288</v>
      </c>
      <c r="BG437" t="s">
        <v>16493</v>
      </c>
      <c r="BH437">
        <v>60643</v>
      </c>
      <c r="BI437" t="s">
        <v>16346</v>
      </c>
      <c r="BJ437" t="s">
        <v>16863</v>
      </c>
    </row>
    <row r="438" spans="1:62">
      <c r="A438" t="s">
        <v>2449</v>
      </c>
      <c r="B438" t="s">
        <v>2450</v>
      </c>
      <c r="C438" t="s">
        <v>283</v>
      </c>
      <c r="D438" t="s">
        <v>2451</v>
      </c>
      <c r="E438" t="s">
        <v>2452</v>
      </c>
      <c r="F438" t="s">
        <v>2453</v>
      </c>
      <c r="G438" t="s">
        <v>1122</v>
      </c>
      <c r="H438" t="s">
        <v>288</v>
      </c>
      <c r="I438">
        <v>60646</v>
      </c>
      <c r="J438">
        <v>7737360567</v>
      </c>
      <c r="K438" t="s">
        <v>146</v>
      </c>
      <c r="L438">
        <v>2</v>
      </c>
      <c r="M438">
        <v>41</v>
      </c>
      <c r="N438">
        <v>6</v>
      </c>
      <c r="O438">
        <v>49</v>
      </c>
      <c r="P438">
        <v>54</v>
      </c>
      <c r="Q438">
        <v>40</v>
      </c>
      <c r="R438">
        <v>60</v>
      </c>
      <c r="S438">
        <v>43</v>
      </c>
      <c r="T438">
        <v>60</v>
      </c>
      <c r="U438">
        <v>68</v>
      </c>
      <c r="V438">
        <v>41</v>
      </c>
      <c r="W438">
        <v>60</v>
      </c>
      <c r="X438">
        <v>60</v>
      </c>
      <c r="Y438">
        <v>59</v>
      </c>
      <c r="Z438" t="s">
        <v>290</v>
      </c>
      <c r="AA438" t="s">
        <v>290</v>
      </c>
      <c r="AB438" t="s">
        <v>290</v>
      </c>
      <c r="AC438" t="s">
        <v>290</v>
      </c>
      <c r="AD438" t="s">
        <v>290</v>
      </c>
      <c r="AE438" t="s">
        <v>290</v>
      </c>
      <c r="AF438" t="s">
        <v>290</v>
      </c>
      <c r="AG438" t="s">
        <v>290</v>
      </c>
      <c r="AH438" t="s">
        <v>290</v>
      </c>
      <c r="AI438" t="s">
        <v>290</v>
      </c>
      <c r="AJ438">
        <v>14</v>
      </c>
      <c r="AK438" t="s">
        <v>290</v>
      </c>
      <c r="AL438">
        <v>34</v>
      </c>
      <c r="AM438" t="s">
        <v>290</v>
      </c>
      <c r="AN438" t="s">
        <v>290</v>
      </c>
      <c r="AO438">
        <v>452</v>
      </c>
      <c r="AP438">
        <v>45</v>
      </c>
      <c r="AQ438">
        <v>268</v>
      </c>
      <c r="AR438">
        <v>277</v>
      </c>
      <c r="AS438">
        <v>0</v>
      </c>
      <c r="AT438">
        <v>0</v>
      </c>
      <c r="AU438">
        <v>20</v>
      </c>
      <c r="AV438">
        <v>545</v>
      </c>
      <c r="AW438">
        <v>41.994393000000002</v>
      </c>
      <c r="AX438">
        <v>-87.745279999999994</v>
      </c>
      <c r="AY438">
        <v>1</v>
      </c>
      <c r="AZ438" t="s">
        <v>16343</v>
      </c>
      <c r="BA438">
        <v>6230</v>
      </c>
      <c r="BB438" t="s">
        <v>17432</v>
      </c>
      <c r="BE438" t="s">
        <v>1122</v>
      </c>
      <c r="BF438" t="s">
        <v>288</v>
      </c>
      <c r="BG438" t="s">
        <v>16493</v>
      </c>
      <c r="BH438">
        <v>60646</v>
      </c>
      <c r="BI438" t="s">
        <v>16346</v>
      </c>
      <c r="BJ438" t="s">
        <v>16863</v>
      </c>
    </row>
    <row r="439" spans="1:62">
      <c r="A439" t="s">
        <v>2454</v>
      </c>
      <c r="B439" t="s">
        <v>2455</v>
      </c>
      <c r="D439" t="s">
        <v>2456</v>
      </c>
      <c r="E439" t="s">
        <v>2457</v>
      </c>
      <c r="F439" t="s">
        <v>2458</v>
      </c>
      <c r="G439" t="s">
        <v>1122</v>
      </c>
      <c r="H439" t="s">
        <v>288</v>
      </c>
      <c r="I439">
        <v>60625</v>
      </c>
      <c r="J439">
        <v>7737694211</v>
      </c>
      <c r="K439" t="s">
        <v>146</v>
      </c>
      <c r="L439">
        <v>2</v>
      </c>
      <c r="M439">
        <v>31</v>
      </c>
      <c r="N439">
        <v>10</v>
      </c>
      <c r="O439">
        <v>43</v>
      </c>
      <c r="P439">
        <v>44</v>
      </c>
      <c r="Q439">
        <v>29</v>
      </c>
      <c r="R439">
        <v>36</v>
      </c>
      <c r="S439">
        <v>32</v>
      </c>
      <c r="T439">
        <v>34</v>
      </c>
      <c r="U439">
        <v>33</v>
      </c>
      <c r="V439">
        <v>31</v>
      </c>
      <c r="W439">
        <v>38</v>
      </c>
      <c r="X439">
        <v>21</v>
      </c>
      <c r="Y439">
        <v>37</v>
      </c>
      <c r="Z439" t="s">
        <v>290</v>
      </c>
      <c r="AA439" t="s">
        <v>290</v>
      </c>
      <c r="AB439" t="s">
        <v>290</v>
      </c>
      <c r="AC439" t="s">
        <v>290</v>
      </c>
      <c r="AD439" t="s">
        <v>290</v>
      </c>
      <c r="AE439" t="s">
        <v>290</v>
      </c>
      <c r="AF439" t="s">
        <v>290</v>
      </c>
      <c r="AG439" t="s">
        <v>290</v>
      </c>
      <c r="AH439" t="s">
        <v>290</v>
      </c>
      <c r="AI439" t="s">
        <v>290</v>
      </c>
      <c r="AJ439">
        <v>54</v>
      </c>
      <c r="AK439">
        <v>7</v>
      </c>
      <c r="AL439">
        <v>7</v>
      </c>
      <c r="AM439" t="s">
        <v>290</v>
      </c>
      <c r="AN439">
        <v>1</v>
      </c>
      <c r="AO439">
        <v>245</v>
      </c>
      <c r="AP439">
        <v>21</v>
      </c>
      <c r="AQ439">
        <v>156</v>
      </c>
      <c r="AR439">
        <v>179</v>
      </c>
      <c r="AS439">
        <v>0</v>
      </c>
      <c r="AT439">
        <v>0</v>
      </c>
      <c r="AU439">
        <v>10</v>
      </c>
      <c r="AV439">
        <v>335</v>
      </c>
      <c r="AW439">
        <v>41.963746</v>
      </c>
      <c r="AX439">
        <v>-87.689142000000004</v>
      </c>
      <c r="AY439">
        <v>1</v>
      </c>
      <c r="AZ439" t="s">
        <v>16343</v>
      </c>
      <c r="BA439">
        <v>4520</v>
      </c>
      <c r="BB439" t="s">
        <v>17434</v>
      </c>
      <c r="BE439" t="s">
        <v>1122</v>
      </c>
      <c r="BF439" t="s">
        <v>288</v>
      </c>
      <c r="BG439" t="s">
        <v>16493</v>
      </c>
      <c r="BH439">
        <v>60625</v>
      </c>
      <c r="BI439" t="s">
        <v>16346</v>
      </c>
      <c r="BJ439" t="s">
        <v>16863</v>
      </c>
    </row>
    <row r="440" spans="1:62">
      <c r="A440" t="s">
        <v>2459</v>
      </c>
      <c r="B440" t="s">
        <v>2460</v>
      </c>
      <c r="D440" t="s">
        <v>18593</v>
      </c>
      <c r="E440" t="s">
        <v>18594</v>
      </c>
      <c r="F440" t="s">
        <v>2462</v>
      </c>
      <c r="G440" t="s">
        <v>1420</v>
      </c>
      <c r="H440" t="s">
        <v>288</v>
      </c>
      <c r="I440">
        <v>60805</v>
      </c>
      <c r="J440">
        <v>7084221540</v>
      </c>
      <c r="K440" t="s">
        <v>146</v>
      </c>
      <c r="L440">
        <v>3</v>
      </c>
      <c r="M440">
        <v>12</v>
      </c>
      <c r="N440">
        <v>2.2000000000000002</v>
      </c>
      <c r="O440">
        <v>17.2</v>
      </c>
      <c r="P440">
        <v>33</v>
      </c>
      <c r="Q440">
        <v>20</v>
      </c>
      <c r="R440">
        <v>20</v>
      </c>
      <c r="S440">
        <v>14</v>
      </c>
      <c r="T440">
        <v>24</v>
      </c>
      <c r="U440">
        <v>23</v>
      </c>
      <c r="V440">
        <v>27</v>
      </c>
      <c r="W440">
        <v>23</v>
      </c>
      <c r="X440">
        <v>18</v>
      </c>
      <c r="Y440">
        <v>20</v>
      </c>
      <c r="Z440" t="s">
        <v>290</v>
      </c>
      <c r="AA440" t="s">
        <v>290</v>
      </c>
      <c r="AB440" t="s">
        <v>290</v>
      </c>
      <c r="AC440" t="s">
        <v>290</v>
      </c>
      <c r="AD440" t="s">
        <v>290</v>
      </c>
      <c r="AE440" t="s">
        <v>290</v>
      </c>
      <c r="AF440" t="s">
        <v>290</v>
      </c>
      <c r="AG440" t="s">
        <v>290</v>
      </c>
      <c r="AH440" t="s">
        <v>290</v>
      </c>
      <c r="AI440" t="s">
        <v>290</v>
      </c>
      <c r="AJ440">
        <v>34</v>
      </c>
      <c r="AK440" t="s">
        <v>290</v>
      </c>
      <c r="AL440">
        <v>1</v>
      </c>
      <c r="AM440">
        <v>19</v>
      </c>
      <c r="AN440" t="s">
        <v>290</v>
      </c>
      <c r="AO440">
        <v>159</v>
      </c>
      <c r="AP440">
        <v>9</v>
      </c>
      <c r="AQ440">
        <v>128</v>
      </c>
      <c r="AR440">
        <v>94</v>
      </c>
      <c r="AS440">
        <v>0</v>
      </c>
      <c r="AT440">
        <v>0</v>
      </c>
      <c r="AU440">
        <v>17</v>
      </c>
      <c r="AV440">
        <v>222</v>
      </c>
      <c r="AW440">
        <v>41.706412999999998</v>
      </c>
      <c r="AX440">
        <v>-87.709474</v>
      </c>
      <c r="AY440">
        <v>1</v>
      </c>
      <c r="AZ440" t="s">
        <v>16343</v>
      </c>
      <c r="BA440">
        <v>3550</v>
      </c>
      <c r="BB440" t="s">
        <v>17436</v>
      </c>
      <c r="BE440" t="s">
        <v>1420</v>
      </c>
      <c r="BF440" t="s">
        <v>288</v>
      </c>
      <c r="BG440" t="s">
        <v>16493</v>
      </c>
      <c r="BH440">
        <v>60805</v>
      </c>
      <c r="BI440" t="s">
        <v>16346</v>
      </c>
      <c r="BJ440" t="s">
        <v>146</v>
      </c>
    </row>
    <row r="441" spans="1:62">
      <c r="A441" t="s">
        <v>2463</v>
      </c>
      <c r="B441" t="s">
        <v>2464</v>
      </c>
      <c r="C441" t="s">
        <v>283</v>
      </c>
      <c r="D441" t="s">
        <v>2465</v>
      </c>
      <c r="E441" t="s">
        <v>895</v>
      </c>
      <c r="F441" t="s">
        <v>2466</v>
      </c>
      <c r="G441" t="s">
        <v>1122</v>
      </c>
      <c r="H441" t="s">
        <v>288</v>
      </c>
      <c r="I441">
        <v>60629</v>
      </c>
      <c r="J441">
        <v>7735824266</v>
      </c>
      <c r="K441" t="s">
        <v>146</v>
      </c>
      <c r="L441">
        <v>1</v>
      </c>
      <c r="M441">
        <v>10</v>
      </c>
      <c r="N441">
        <v>6</v>
      </c>
      <c r="O441">
        <v>17</v>
      </c>
      <c r="P441">
        <v>13</v>
      </c>
      <c r="Q441">
        <v>19</v>
      </c>
      <c r="R441">
        <v>21</v>
      </c>
      <c r="S441">
        <v>12</v>
      </c>
      <c r="T441">
        <v>14</v>
      </c>
      <c r="U441">
        <v>16</v>
      </c>
      <c r="V441">
        <v>11</v>
      </c>
      <c r="W441">
        <v>13</v>
      </c>
      <c r="X441">
        <v>17</v>
      </c>
      <c r="Y441">
        <v>20</v>
      </c>
      <c r="Z441" t="s">
        <v>290</v>
      </c>
      <c r="AA441" t="s">
        <v>290</v>
      </c>
      <c r="AB441" t="s">
        <v>290</v>
      </c>
      <c r="AC441" t="s">
        <v>290</v>
      </c>
      <c r="AD441" t="s">
        <v>290</v>
      </c>
      <c r="AE441" t="s">
        <v>290</v>
      </c>
      <c r="AF441" t="s">
        <v>290</v>
      </c>
      <c r="AG441" t="s">
        <v>290</v>
      </c>
      <c r="AH441" t="s">
        <v>290</v>
      </c>
      <c r="AI441" t="s">
        <v>290</v>
      </c>
      <c r="AJ441">
        <v>147</v>
      </c>
      <c r="AK441" t="s">
        <v>290</v>
      </c>
      <c r="AL441" t="s">
        <v>290</v>
      </c>
      <c r="AM441">
        <v>2</v>
      </c>
      <c r="AN441">
        <v>1</v>
      </c>
      <c r="AO441">
        <v>1</v>
      </c>
      <c r="AP441">
        <v>5</v>
      </c>
      <c r="AQ441">
        <v>68</v>
      </c>
      <c r="AR441">
        <v>88</v>
      </c>
      <c r="AS441">
        <v>0</v>
      </c>
      <c r="AT441">
        <v>0</v>
      </c>
      <c r="AU441">
        <v>0</v>
      </c>
      <c r="AV441">
        <v>156</v>
      </c>
      <c r="AW441">
        <v>41.763235999999999</v>
      </c>
      <c r="AX441">
        <v>-87.717839999999995</v>
      </c>
      <c r="AY441">
        <v>1</v>
      </c>
      <c r="AZ441" t="s">
        <v>16343</v>
      </c>
      <c r="BA441">
        <v>7130</v>
      </c>
      <c r="BB441" t="s">
        <v>17438</v>
      </c>
      <c r="BE441" t="s">
        <v>1122</v>
      </c>
      <c r="BF441" t="s">
        <v>288</v>
      </c>
      <c r="BG441" t="s">
        <v>16493</v>
      </c>
      <c r="BH441">
        <v>60629</v>
      </c>
      <c r="BI441" t="s">
        <v>16346</v>
      </c>
      <c r="BJ441" t="s">
        <v>146</v>
      </c>
    </row>
    <row r="442" spans="1:62">
      <c r="A442" t="s">
        <v>2467</v>
      </c>
      <c r="B442" t="s">
        <v>2468</v>
      </c>
      <c r="D442" t="s">
        <v>1119</v>
      </c>
      <c r="E442" t="s">
        <v>2469</v>
      </c>
      <c r="F442" t="s">
        <v>2470</v>
      </c>
      <c r="G442" t="s">
        <v>1122</v>
      </c>
      <c r="H442" t="s">
        <v>288</v>
      </c>
      <c r="I442">
        <v>60636</v>
      </c>
      <c r="J442">
        <v>7737763316</v>
      </c>
      <c r="K442" t="s">
        <v>146</v>
      </c>
      <c r="L442">
        <v>4</v>
      </c>
      <c r="M442">
        <v>13</v>
      </c>
      <c r="N442">
        <v>5</v>
      </c>
      <c r="O442">
        <v>22</v>
      </c>
      <c r="P442">
        <v>19</v>
      </c>
      <c r="Q442">
        <v>27</v>
      </c>
      <c r="R442">
        <v>23</v>
      </c>
      <c r="S442">
        <v>20</v>
      </c>
      <c r="T442">
        <v>21</v>
      </c>
      <c r="U442">
        <v>17</v>
      </c>
      <c r="V442">
        <v>18</v>
      </c>
      <c r="W442">
        <v>18</v>
      </c>
      <c r="X442">
        <v>24</v>
      </c>
      <c r="Y442">
        <v>18</v>
      </c>
      <c r="Z442" t="s">
        <v>290</v>
      </c>
      <c r="AA442" t="s">
        <v>290</v>
      </c>
      <c r="AB442" t="s">
        <v>290</v>
      </c>
      <c r="AC442" t="s">
        <v>290</v>
      </c>
      <c r="AD442" t="s">
        <v>290</v>
      </c>
      <c r="AE442" t="s">
        <v>290</v>
      </c>
      <c r="AF442" t="s">
        <v>290</v>
      </c>
      <c r="AG442" t="s">
        <v>290</v>
      </c>
      <c r="AH442" t="s">
        <v>290</v>
      </c>
      <c r="AI442" t="s">
        <v>290</v>
      </c>
      <c r="AJ442" t="s">
        <v>290</v>
      </c>
      <c r="AK442" t="s">
        <v>290</v>
      </c>
      <c r="AL442" t="s">
        <v>290</v>
      </c>
      <c r="AM442">
        <v>200</v>
      </c>
      <c r="AN442" t="s">
        <v>290</v>
      </c>
      <c r="AO442">
        <v>5</v>
      </c>
      <c r="AP442" t="s">
        <v>290</v>
      </c>
      <c r="AQ442">
        <v>118</v>
      </c>
      <c r="AR442">
        <v>87</v>
      </c>
      <c r="AS442">
        <v>0</v>
      </c>
      <c r="AT442">
        <v>0</v>
      </c>
      <c r="AU442">
        <v>200</v>
      </c>
      <c r="AV442">
        <v>205</v>
      </c>
      <c r="AW442">
        <v>41.784170000000003</v>
      </c>
      <c r="AX442">
        <v>-87.662525000000002</v>
      </c>
      <c r="AY442">
        <v>1</v>
      </c>
      <c r="AZ442" t="s">
        <v>16343</v>
      </c>
      <c r="BA442">
        <v>6020</v>
      </c>
      <c r="BB442" t="s">
        <v>17440</v>
      </c>
      <c r="BE442" t="s">
        <v>1122</v>
      </c>
      <c r="BF442" t="s">
        <v>288</v>
      </c>
      <c r="BG442" t="s">
        <v>16493</v>
      </c>
      <c r="BH442">
        <v>60636</v>
      </c>
      <c r="BI442" t="s">
        <v>16346</v>
      </c>
      <c r="BJ442" t="s">
        <v>16863</v>
      </c>
    </row>
    <row r="443" spans="1:62">
      <c r="A443" t="s">
        <v>2471</v>
      </c>
      <c r="B443" t="s">
        <v>2472</v>
      </c>
      <c r="D443" t="s">
        <v>1185</v>
      </c>
      <c r="E443" t="s">
        <v>2473</v>
      </c>
      <c r="F443" t="s">
        <v>2474</v>
      </c>
      <c r="G443" t="s">
        <v>1122</v>
      </c>
      <c r="H443" t="s">
        <v>288</v>
      </c>
      <c r="I443">
        <v>60622</v>
      </c>
      <c r="J443">
        <v>7734860119</v>
      </c>
      <c r="K443" t="s">
        <v>146</v>
      </c>
      <c r="L443">
        <v>3</v>
      </c>
      <c r="M443">
        <v>17</v>
      </c>
      <c r="N443">
        <v>9</v>
      </c>
      <c r="O443">
        <v>29</v>
      </c>
      <c r="P443">
        <v>69</v>
      </c>
      <c r="Q443">
        <v>30</v>
      </c>
      <c r="R443">
        <v>20</v>
      </c>
      <c r="S443">
        <v>22</v>
      </c>
      <c r="T443">
        <v>12</v>
      </c>
      <c r="U443">
        <v>13</v>
      </c>
      <c r="V443">
        <v>14</v>
      </c>
      <c r="W443">
        <v>20</v>
      </c>
      <c r="X443">
        <v>23</v>
      </c>
      <c r="Y443">
        <v>16</v>
      </c>
      <c r="Z443" t="s">
        <v>290</v>
      </c>
      <c r="AA443" t="s">
        <v>290</v>
      </c>
      <c r="AB443" t="s">
        <v>290</v>
      </c>
      <c r="AC443" t="s">
        <v>290</v>
      </c>
      <c r="AD443" t="s">
        <v>290</v>
      </c>
      <c r="AE443" t="s">
        <v>290</v>
      </c>
      <c r="AF443" t="s">
        <v>290</v>
      </c>
      <c r="AG443" t="s">
        <v>290</v>
      </c>
      <c r="AH443" t="s">
        <v>290</v>
      </c>
      <c r="AI443" t="s">
        <v>290</v>
      </c>
      <c r="AJ443">
        <v>60</v>
      </c>
      <c r="AK443" t="s">
        <v>290</v>
      </c>
      <c r="AL443">
        <v>2</v>
      </c>
      <c r="AM443">
        <v>9</v>
      </c>
      <c r="AN443" t="s">
        <v>290</v>
      </c>
      <c r="AO443">
        <v>126</v>
      </c>
      <c r="AP443">
        <v>42</v>
      </c>
      <c r="AQ443">
        <v>127</v>
      </c>
      <c r="AR443">
        <v>112</v>
      </c>
      <c r="AS443">
        <v>0</v>
      </c>
      <c r="AT443">
        <v>0</v>
      </c>
      <c r="AU443">
        <v>70</v>
      </c>
      <c r="AV443">
        <v>239</v>
      </c>
      <c r="AW443">
        <v>41.915784000000002</v>
      </c>
      <c r="AX443">
        <v>-87.672105999999999</v>
      </c>
      <c r="AY443">
        <v>1</v>
      </c>
      <c r="AZ443" t="s">
        <v>16343</v>
      </c>
      <c r="BA443">
        <v>1810</v>
      </c>
      <c r="BB443" t="s">
        <v>17442</v>
      </c>
      <c r="BE443" t="s">
        <v>1122</v>
      </c>
      <c r="BF443" t="s">
        <v>288</v>
      </c>
      <c r="BG443" t="s">
        <v>16493</v>
      </c>
      <c r="BH443">
        <v>60622</v>
      </c>
      <c r="BI443" t="s">
        <v>16346</v>
      </c>
      <c r="BJ443" t="s">
        <v>16863</v>
      </c>
    </row>
    <row r="444" spans="1:62">
      <c r="A444" t="s">
        <v>2475</v>
      </c>
      <c r="B444" t="s">
        <v>2476</v>
      </c>
      <c r="D444" t="s">
        <v>2304</v>
      </c>
      <c r="E444" t="s">
        <v>2314</v>
      </c>
      <c r="F444" t="s">
        <v>2477</v>
      </c>
      <c r="G444" t="s">
        <v>1122</v>
      </c>
      <c r="H444" t="s">
        <v>288</v>
      </c>
      <c r="I444">
        <v>60613</v>
      </c>
      <c r="J444">
        <v>7732810018</v>
      </c>
      <c r="K444" t="s">
        <v>146</v>
      </c>
      <c r="L444">
        <v>2</v>
      </c>
      <c r="M444">
        <v>10</v>
      </c>
      <c r="N444">
        <v>4</v>
      </c>
      <c r="O444">
        <v>16</v>
      </c>
      <c r="P444">
        <v>17</v>
      </c>
      <c r="Q444">
        <v>18</v>
      </c>
      <c r="R444">
        <v>18</v>
      </c>
      <c r="S444">
        <v>13</v>
      </c>
      <c r="T444">
        <v>16</v>
      </c>
      <c r="U444">
        <v>12</v>
      </c>
      <c r="V444">
        <v>18</v>
      </c>
      <c r="W444">
        <v>13</v>
      </c>
      <c r="X444">
        <v>17</v>
      </c>
      <c r="Y444">
        <v>21</v>
      </c>
      <c r="Z444" t="s">
        <v>290</v>
      </c>
      <c r="AA444" t="s">
        <v>290</v>
      </c>
      <c r="AB444" t="s">
        <v>290</v>
      </c>
      <c r="AC444" t="s">
        <v>290</v>
      </c>
      <c r="AD444" t="s">
        <v>290</v>
      </c>
      <c r="AE444" t="s">
        <v>290</v>
      </c>
      <c r="AF444" t="s">
        <v>290</v>
      </c>
      <c r="AG444" t="s">
        <v>290</v>
      </c>
      <c r="AH444" t="s">
        <v>290</v>
      </c>
      <c r="AI444" t="s">
        <v>290</v>
      </c>
      <c r="AJ444">
        <v>19</v>
      </c>
      <c r="AK444" t="s">
        <v>290</v>
      </c>
      <c r="AL444" t="s">
        <v>290</v>
      </c>
      <c r="AM444">
        <v>143</v>
      </c>
      <c r="AN444" t="s">
        <v>290</v>
      </c>
      <c r="AO444">
        <v>1</v>
      </c>
      <c r="AP444" t="s">
        <v>290</v>
      </c>
      <c r="AQ444">
        <v>97</v>
      </c>
      <c r="AR444">
        <v>66</v>
      </c>
      <c r="AS444">
        <v>0</v>
      </c>
      <c r="AT444">
        <v>0</v>
      </c>
      <c r="AU444">
        <v>160</v>
      </c>
      <c r="AV444">
        <v>163</v>
      </c>
      <c r="AW444">
        <v>41.958610999999998</v>
      </c>
      <c r="AX444">
        <v>-87.655502999999996</v>
      </c>
      <c r="AY444">
        <v>1</v>
      </c>
      <c r="AZ444" t="s">
        <v>16343</v>
      </c>
      <c r="BA444">
        <v>1026</v>
      </c>
      <c r="BB444" t="s">
        <v>17444</v>
      </c>
      <c r="BE444" t="s">
        <v>1122</v>
      </c>
      <c r="BF444" t="s">
        <v>288</v>
      </c>
      <c r="BG444" t="s">
        <v>16493</v>
      </c>
      <c r="BH444">
        <v>60613</v>
      </c>
      <c r="BI444" t="s">
        <v>16346</v>
      </c>
      <c r="BJ444" t="s">
        <v>146</v>
      </c>
    </row>
    <row r="445" spans="1:62">
      <c r="A445" t="s">
        <v>2478</v>
      </c>
      <c r="B445" t="s">
        <v>2479</v>
      </c>
      <c r="D445" t="s">
        <v>2480</v>
      </c>
      <c r="E445" t="s">
        <v>2481</v>
      </c>
      <c r="F445" t="s">
        <v>2482</v>
      </c>
      <c r="G445" t="s">
        <v>1122</v>
      </c>
      <c r="H445" t="s">
        <v>288</v>
      </c>
      <c r="I445">
        <v>60629</v>
      </c>
      <c r="J445">
        <v>7737676160</v>
      </c>
      <c r="K445" t="s">
        <v>146</v>
      </c>
      <c r="L445">
        <v>1</v>
      </c>
      <c r="M445">
        <v>13</v>
      </c>
      <c r="N445">
        <v>3.5</v>
      </c>
      <c r="O445">
        <v>17.5</v>
      </c>
      <c r="P445">
        <v>6</v>
      </c>
      <c r="Q445">
        <v>12</v>
      </c>
      <c r="R445">
        <v>20</v>
      </c>
      <c r="S445">
        <v>17</v>
      </c>
      <c r="T445">
        <v>9</v>
      </c>
      <c r="U445">
        <v>23</v>
      </c>
      <c r="V445">
        <v>18</v>
      </c>
      <c r="W445">
        <v>30</v>
      </c>
      <c r="X445">
        <v>22</v>
      </c>
      <c r="Y445">
        <v>27</v>
      </c>
      <c r="Z445" t="s">
        <v>290</v>
      </c>
      <c r="AA445" t="s">
        <v>290</v>
      </c>
      <c r="AB445" t="s">
        <v>290</v>
      </c>
      <c r="AC445" t="s">
        <v>290</v>
      </c>
      <c r="AD445" t="s">
        <v>290</v>
      </c>
      <c r="AE445" t="s">
        <v>290</v>
      </c>
      <c r="AF445" t="s">
        <v>290</v>
      </c>
      <c r="AG445" t="s">
        <v>290</v>
      </c>
      <c r="AH445" t="s">
        <v>290</v>
      </c>
      <c r="AI445" t="s">
        <v>290</v>
      </c>
      <c r="AJ445">
        <v>179</v>
      </c>
      <c r="AK445" t="s">
        <v>290</v>
      </c>
      <c r="AL445" t="s">
        <v>290</v>
      </c>
      <c r="AM445">
        <v>2</v>
      </c>
      <c r="AN445" t="s">
        <v>290</v>
      </c>
      <c r="AO445">
        <v>3</v>
      </c>
      <c r="AP445" t="s">
        <v>290</v>
      </c>
      <c r="AQ445">
        <v>99</v>
      </c>
      <c r="AR445">
        <v>85</v>
      </c>
      <c r="AS445">
        <v>0</v>
      </c>
      <c r="AT445">
        <v>0</v>
      </c>
      <c r="AU445">
        <v>184</v>
      </c>
      <c r="AV445">
        <v>184</v>
      </c>
      <c r="AW445">
        <v>41.775697999999998</v>
      </c>
      <c r="AX445">
        <v>-87.734036000000003</v>
      </c>
      <c r="AY445">
        <v>1</v>
      </c>
      <c r="AZ445" t="s">
        <v>16343</v>
      </c>
      <c r="BA445">
        <v>6424</v>
      </c>
      <c r="BB445" t="s">
        <v>17407</v>
      </c>
      <c r="BE445" t="s">
        <v>1122</v>
      </c>
      <c r="BF445" t="s">
        <v>288</v>
      </c>
      <c r="BG445" t="s">
        <v>16493</v>
      </c>
      <c r="BH445">
        <v>60629</v>
      </c>
      <c r="BI445" t="s">
        <v>16346</v>
      </c>
      <c r="BJ445" t="s">
        <v>16863</v>
      </c>
    </row>
    <row r="446" spans="1:62">
      <c r="A446" t="s">
        <v>2483</v>
      </c>
      <c r="B446" t="s">
        <v>2484</v>
      </c>
      <c r="C446" t="s">
        <v>283</v>
      </c>
      <c r="D446" t="s">
        <v>651</v>
      </c>
      <c r="E446" t="s">
        <v>2485</v>
      </c>
      <c r="F446" t="s">
        <v>2486</v>
      </c>
      <c r="G446" t="s">
        <v>1122</v>
      </c>
      <c r="H446" t="s">
        <v>288</v>
      </c>
      <c r="I446">
        <v>60646</v>
      </c>
      <c r="J446">
        <v>7737637577</v>
      </c>
      <c r="K446" t="s">
        <v>146</v>
      </c>
      <c r="L446">
        <v>2</v>
      </c>
      <c r="M446">
        <v>21</v>
      </c>
      <c r="N446">
        <v>3</v>
      </c>
      <c r="O446">
        <v>26</v>
      </c>
      <c r="P446">
        <v>41</v>
      </c>
      <c r="Q446">
        <v>35</v>
      </c>
      <c r="R446">
        <v>30</v>
      </c>
      <c r="S446">
        <v>38</v>
      </c>
      <c r="T446">
        <v>27</v>
      </c>
      <c r="U446">
        <v>34</v>
      </c>
      <c r="V446">
        <v>22</v>
      </c>
      <c r="W446">
        <v>27</v>
      </c>
      <c r="X446">
        <v>29</v>
      </c>
      <c r="Y446">
        <v>25</v>
      </c>
      <c r="Z446" t="s">
        <v>290</v>
      </c>
      <c r="AA446" t="s">
        <v>290</v>
      </c>
      <c r="AB446" t="s">
        <v>290</v>
      </c>
      <c r="AC446" t="s">
        <v>290</v>
      </c>
      <c r="AD446" t="s">
        <v>290</v>
      </c>
      <c r="AE446" t="s">
        <v>290</v>
      </c>
      <c r="AF446" t="s">
        <v>290</v>
      </c>
      <c r="AG446" t="s">
        <v>290</v>
      </c>
      <c r="AH446" t="s">
        <v>290</v>
      </c>
      <c r="AI446" t="s">
        <v>290</v>
      </c>
      <c r="AJ446">
        <v>8</v>
      </c>
      <c r="AK446" t="s">
        <v>290</v>
      </c>
      <c r="AL446" t="s">
        <v>290</v>
      </c>
      <c r="AM446" t="s">
        <v>290</v>
      </c>
      <c r="AN446" t="s">
        <v>290</v>
      </c>
      <c r="AO446">
        <v>299</v>
      </c>
      <c r="AP446">
        <v>1</v>
      </c>
      <c r="AQ446">
        <v>145</v>
      </c>
      <c r="AR446">
        <v>163</v>
      </c>
      <c r="AS446">
        <v>0</v>
      </c>
      <c r="AT446">
        <v>0</v>
      </c>
      <c r="AU446">
        <v>0</v>
      </c>
      <c r="AV446">
        <v>308</v>
      </c>
      <c r="AW446">
        <v>42.007289</v>
      </c>
      <c r="AX446">
        <v>-87.777939000000003</v>
      </c>
      <c r="AY446">
        <v>1</v>
      </c>
      <c r="AZ446" t="s">
        <v>16360</v>
      </c>
      <c r="BA446">
        <v>6959</v>
      </c>
      <c r="BB446" t="s">
        <v>17449</v>
      </c>
      <c r="BE446" t="s">
        <v>1122</v>
      </c>
      <c r="BF446" t="s">
        <v>288</v>
      </c>
      <c r="BG446" t="s">
        <v>16493</v>
      </c>
      <c r="BH446">
        <v>60646</v>
      </c>
      <c r="BI446" t="s">
        <v>16346</v>
      </c>
      <c r="BJ446" t="s">
        <v>16363</v>
      </c>
    </row>
    <row r="447" spans="1:62">
      <c r="A447" t="s">
        <v>2487</v>
      </c>
      <c r="B447" t="s">
        <v>2488</v>
      </c>
      <c r="D447" t="s">
        <v>1029</v>
      </c>
      <c r="E447" t="s">
        <v>2489</v>
      </c>
      <c r="F447" t="s">
        <v>2490</v>
      </c>
      <c r="G447" t="s">
        <v>1122</v>
      </c>
      <c r="H447" t="s">
        <v>288</v>
      </c>
      <c r="I447">
        <v>60651</v>
      </c>
      <c r="J447">
        <v>7732271140</v>
      </c>
      <c r="K447" t="s">
        <v>146</v>
      </c>
      <c r="L447">
        <v>2</v>
      </c>
      <c r="M447">
        <v>9</v>
      </c>
      <c r="N447">
        <v>5</v>
      </c>
      <c r="O447">
        <v>16</v>
      </c>
      <c r="P447">
        <v>18</v>
      </c>
      <c r="Q447">
        <v>20</v>
      </c>
      <c r="R447">
        <v>13</v>
      </c>
      <c r="S447">
        <v>12</v>
      </c>
      <c r="T447">
        <v>15</v>
      </c>
      <c r="U447">
        <v>17</v>
      </c>
      <c r="V447">
        <v>18</v>
      </c>
      <c r="W447">
        <v>24</v>
      </c>
      <c r="X447">
        <v>12</v>
      </c>
      <c r="Y447">
        <v>8</v>
      </c>
      <c r="Z447" t="s">
        <v>290</v>
      </c>
      <c r="AA447" t="s">
        <v>290</v>
      </c>
      <c r="AB447" t="s">
        <v>290</v>
      </c>
      <c r="AC447" t="s">
        <v>290</v>
      </c>
      <c r="AD447" t="s">
        <v>290</v>
      </c>
      <c r="AE447" t="s">
        <v>290</v>
      </c>
      <c r="AF447" t="s">
        <v>290</v>
      </c>
      <c r="AG447" t="s">
        <v>290</v>
      </c>
      <c r="AH447" t="s">
        <v>290</v>
      </c>
      <c r="AI447" t="s">
        <v>290</v>
      </c>
      <c r="AJ447">
        <v>151</v>
      </c>
      <c r="AK447" t="s">
        <v>290</v>
      </c>
      <c r="AL447" t="s">
        <v>290</v>
      </c>
      <c r="AM447">
        <v>1</v>
      </c>
      <c r="AN447" t="s">
        <v>290</v>
      </c>
      <c r="AO447" t="s">
        <v>290</v>
      </c>
      <c r="AP447">
        <v>5</v>
      </c>
      <c r="AQ447">
        <v>82</v>
      </c>
      <c r="AR447">
        <v>75</v>
      </c>
      <c r="AS447">
        <v>0</v>
      </c>
      <c r="AT447">
        <v>0</v>
      </c>
      <c r="AU447">
        <v>150</v>
      </c>
      <c r="AV447">
        <v>157</v>
      </c>
      <c r="AW447">
        <v>41.909379000000001</v>
      </c>
      <c r="AX447">
        <v>-87.718866000000006</v>
      </c>
      <c r="AY447">
        <v>1</v>
      </c>
      <c r="AZ447" t="s">
        <v>16343</v>
      </c>
      <c r="BA447">
        <v>1537</v>
      </c>
      <c r="BB447" t="s">
        <v>17451</v>
      </c>
      <c r="BE447" t="s">
        <v>1122</v>
      </c>
      <c r="BF447" t="s">
        <v>288</v>
      </c>
      <c r="BG447" t="s">
        <v>16493</v>
      </c>
      <c r="BH447">
        <v>60651</v>
      </c>
      <c r="BI447" t="s">
        <v>16346</v>
      </c>
      <c r="BJ447" t="s">
        <v>16863</v>
      </c>
    </row>
    <row r="448" spans="1:62">
      <c r="A448" t="s">
        <v>2491</v>
      </c>
      <c r="B448" t="s">
        <v>2492</v>
      </c>
      <c r="C448" t="s">
        <v>283</v>
      </c>
      <c r="D448" t="s">
        <v>651</v>
      </c>
      <c r="E448" t="s">
        <v>17452</v>
      </c>
      <c r="F448" t="s">
        <v>2494</v>
      </c>
      <c r="G448" t="s">
        <v>1122</v>
      </c>
      <c r="H448" t="s">
        <v>288</v>
      </c>
      <c r="I448">
        <v>60625</v>
      </c>
      <c r="J448">
        <v>7737840999</v>
      </c>
      <c r="K448" t="s">
        <v>146</v>
      </c>
      <c r="L448">
        <v>3.5</v>
      </c>
      <c r="M448">
        <v>22</v>
      </c>
      <c r="N448">
        <v>6.5</v>
      </c>
      <c r="O448">
        <v>32</v>
      </c>
      <c r="P448">
        <v>44</v>
      </c>
      <c r="Q448">
        <v>24</v>
      </c>
      <c r="R448">
        <v>24</v>
      </c>
      <c r="S448">
        <v>33</v>
      </c>
      <c r="T448">
        <v>21</v>
      </c>
      <c r="U448">
        <v>26</v>
      </c>
      <c r="V448">
        <v>26</v>
      </c>
      <c r="W448">
        <v>23</v>
      </c>
      <c r="X448">
        <v>31</v>
      </c>
      <c r="Y448">
        <v>31</v>
      </c>
      <c r="Z448" t="s">
        <v>290</v>
      </c>
      <c r="AA448" t="s">
        <v>290</v>
      </c>
      <c r="AB448" t="s">
        <v>290</v>
      </c>
      <c r="AC448" t="s">
        <v>290</v>
      </c>
      <c r="AD448" t="s">
        <v>290</v>
      </c>
      <c r="AE448" t="s">
        <v>290</v>
      </c>
      <c r="AF448" t="s">
        <v>290</v>
      </c>
      <c r="AG448">
        <v>1</v>
      </c>
      <c r="AH448">
        <v>16</v>
      </c>
      <c r="AI448" t="s">
        <v>290</v>
      </c>
      <c r="AJ448">
        <v>28</v>
      </c>
      <c r="AK448" t="s">
        <v>290</v>
      </c>
      <c r="AL448">
        <v>17</v>
      </c>
      <c r="AM448">
        <v>17</v>
      </c>
      <c r="AN448">
        <v>2</v>
      </c>
      <c r="AO448">
        <v>191</v>
      </c>
      <c r="AP448">
        <v>45</v>
      </c>
      <c r="AQ448">
        <v>151</v>
      </c>
      <c r="AR448">
        <v>149</v>
      </c>
      <c r="AS448">
        <v>0</v>
      </c>
      <c r="AT448">
        <v>0</v>
      </c>
      <c r="AU448">
        <v>60</v>
      </c>
      <c r="AV448">
        <v>300</v>
      </c>
      <c r="AW448">
        <v>41.970837000000003</v>
      </c>
      <c r="AX448">
        <v>-87.688169000000002</v>
      </c>
      <c r="AY448">
        <v>1</v>
      </c>
      <c r="AZ448" t="s">
        <v>16343</v>
      </c>
      <c r="BA448">
        <v>4910</v>
      </c>
      <c r="BB448" t="s">
        <v>17454</v>
      </c>
      <c r="BE448" t="s">
        <v>1122</v>
      </c>
      <c r="BF448" t="s">
        <v>288</v>
      </c>
      <c r="BG448" t="s">
        <v>16493</v>
      </c>
      <c r="BH448">
        <v>60625</v>
      </c>
      <c r="BI448" t="s">
        <v>16346</v>
      </c>
      <c r="BJ448" t="s">
        <v>146</v>
      </c>
    </row>
    <row r="449" spans="1:62">
      <c r="A449" t="s">
        <v>2495</v>
      </c>
      <c r="B449" t="s">
        <v>2496</v>
      </c>
      <c r="C449" t="s">
        <v>418</v>
      </c>
      <c r="D449" t="s">
        <v>2497</v>
      </c>
      <c r="E449" t="s">
        <v>2498</v>
      </c>
      <c r="F449" t="s">
        <v>2499</v>
      </c>
      <c r="G449" t="s">
        <v>1122</v>
      </c>
      <c r="H449" t="s">
        <v>288</v>
      </c>
      <c r="I449">
        <v>60629</v>
      </c>
      <c r="J449">
        <v>7737350772</v>
      </c>
      <c r="K449" t="s">
        <v>146</v>
      </c>
      <c r="L449">
        <v>2</v>
      </c>
      <c r="M449">
        <v>20</v>
      </c>
      <c r="N449">
        <v>17</v>
      </c>
      <c r="O449">
        <v>39</v>
      </c>
      <c r="P449">
        <v>34</v>
      </c>
      <c r="Q449">
        <v>41</v>
      </c>
      <c r="R449">
        <v>40</v>
      </c>
      <c r="S449">
        <v>44</v>
      </c>
      <c r="T449">
        <v>23</v>
      </c>
      <c r="U449">
        <v>44</v>
      </c>
      <c r="V449">
        <v>33</v>
      </c>
      <c r="W449">
        <v>44</v>
      </c>
      <c r="X449">
        <v>46</v>
      </c>
      <c r="Y449">
        <v>40</v>
      </c>
      <c r="Z449" t="s">
        <v>290</v>
      </c>
      <c r="AA449" t="s">
        <v>290</v>
      </c>
      <c r="AB449" t="s">
        <v>290</v>
      </c>
      <c r="AC449" t="s">
        <v>290</v>
      </c>
      <c r="AD449" t="s">
        <v>290</v>
      </c>
      <c r="AE449" t="s">
        <v>290</v>
      </c>
      <c r="AF449" t="s">
        <v>290</v>
      </c>
      <c r="AG449" t="s">
        <v>290</v>
      </c>
      <c r="AH449" t="s">
        <v>290</v>
      </c>
      <c r="AI449" t="s">
        <v>290</v>
      </c>
      <c r="AJ449">
        <v>373</v>
      </c>
      <c r="AK449" t="s">
        <v>290</v>
      </c>
      <c r="AL449" t="s">
        <v>290</v>
      </c>
      <c r="AM449">
        <v>6</v>
      </c>
      <c r="AN449" t="s">
        <v>290</v>
      </c>
      <c r="AO449">
        <v>7</v>
      </c>
      <c r="AP449">
        <v>3</v>
      </c>
      <c r="AQ449">
        <v>193</v>
      </c>
      <c r="AR449">
        <v>196</v>
      </c>
      <c r="AS449">
        <v>0</v>
      </c>
      <c r="AT449">
        <v>0</v>
      </c>
      <c r="AU449">
        <v>90</v>
      </c>
      <c r="AV449">
        <v>389</v>
      </c>
      <c r="AW449">
        <v>41.780405999999999</v>
      </c>
      <c r="AX449">
        <v>-87.716971999999998</v>
      </c>
      <c r="AY449">
        <v>1</v>
      </c>
      <c r="AZ449" t="s">
        <v>16343</v>
      </c>
      <c r="BA449">
        <v>3741</v>
      </c>
      <c r="BB449" t="s">
        <v>17456</v>
      </c>
      <c r="BE449" t="s">
        <v>1122</v>
      </c>
      <c r="BF449" t="s">
        <v>288</v>
      </c>
      <c r="BG449" t="s">
        <v>16493</v>
      </c>
      <c r="BH449">
        <v>60629</v>
      </c>
      <c r="BI449" t="s">
        <v>16346</v>
      </c>
      <c r="BJ449" t="s">
        <v>146</v>
      </c>
    </row>
    <row r="450" spans="1:62">
      <c r="A450" t="s">
        <v>2500</v>
      </c>
      <c r="B450" t="s">
        <v>2501</v>
      </c>
      <c r="C450" t="s">
        <v>353</v>
      </c>
      <c r="D450" t="s">
        <v>2502</v>
      </c>
      <c r="E450" t="s">
        <v>2503</v>
      </c>
      <c r="F450" t="s">
        <v>2504</v>
      </c>
      <c r="G450" t="s">
        <v>1122</v>
      </c>
      <c r="H450" t="s">
        <v>288</v>
      </c>
      <c r="I450">
        <v>60622</v>
      </c>
      <c r="J450">
        <v>7733847243</v>
      </c>
      <c r="K450" t="s">
        <v>146</v>
      </c>
      <c r="L450">
        <v>2</v>
      </c>
      <c r="M450">
        <v>11</v>
      </c>
      <c r="N450">
        <v>8</v>
      </c>
      <c r="O450">
        <v>21</v>
      </c>
      <c r="P450">
        <v>20</v>
      </c>
      <c r="Q450">
        <v>9</v>
      </c>
      <c r="R450">
        <v>20</v>
      </c>
      <c r="S450">
        <v>15</v>
      </c>
      <c r="T450">
        <v>15</v>
      </c>
      <c r="U450">
        <v>16</v>
      </c>
      <c r="V450">
        <v>9</v>
      </c>
      <c r="W450">
        <v>10</v>
      </c>
      <c r="X450">
        <v>16</v>
      </c>
      <c r="Y450">
        <v>11</v>
      </c>
      <c r="Z450" t="s">
        <v>290</v>
      </c>
      <c r="AA450" t="s">
        <v>290</v>
      </c>
      <c r="AB450" t="s">
        <v>290</v>
      </c>
      <c r="AC450" t="s">
        <v>290</v>
      </c>
      <c r="AD450" t="s">
        <v>290</v>
      </c>
      <c r="AE450" t="s">
        <v>290</v>
      </c>
      <c r="AF450" t="s">
        <v>290</v>
      </c>
      <c r="AG450" t="s">
        <v>290</v>
      </c>
      <c r="AH450" t="s">
        <v>290</v>
      </c>
      <c r="AI450" t="s">
        <v>290</v>
      </c>
      <c r="AJ450" t="s">
        <v>290</v>
      </c>
      <c r="AK450" t="s">
        <v>290</v>
      </c>
      <c r="AL450" t="s">
        <v>290</v>
      </c>
      <c r="AM450" t="s">
        <v>290</v>
      </c>
      <c r="AN450" t="s">
        <v>290</v>
      </c>
      <c r="AO450">
        <v>137</v>
      </c>
      <c r="AP450">
        <v>4</v>
      </c>
      <c r="AQ450">
        <v>67</v>
      </c>
      <c r="AR450">
        <v>74</v>
      </c>
      <c r="AS450">
        <v>0</v>
      </c>
      <c r="AT450">
        <v>0</v>
      </c>
      <c r="AU450">
        <v>91</v>
      </c>
      <c r="AV450">
        <v>141</v>
      </c>
      <c r="AW450">
        <v>41.896996000000001</v>
      </c>
      <c r="AX450">
        <v>-87.683211999999997</v>
      </c>
      <c r="AY450">
        <v>1</v>
      </c>
      <c r="AZ450" t="s">
        <v>16343</v>
      </c>
      <c r="BA450">
        <v>2200</v>
      </c>
      <c r="BB450" t="s">
        <v>17458</v>
      </c>
      <c r="BE450" t="s">
        <v>1122</v>
      </c>
      <c r="BF450" t="s">
        <v>288</v>
      </c>
      <c r="BG450" t="s">
        <v>16493</v>
      </c>
      <c r="BH450">
        <v>60622</v>
      </c>
      <c r="BI450" t="s">
        <v>16346</v>
      </c>
      <c r="BJ450" t="s">
        <v>16863</v>
      </c>
    </row>
    <row r="451" spans="1:62">
      <c r="A451" t="s">
        <v>2505</v>
      </c>
      <c r="B451" t="s">
        <v>2506</v>
      </c>
      <c r="C451" t="s">
        <v>314</v>
      </c>
      <c r="D451" t="s">
        <v>638</v>
      </c>
      <c r="E451" t="s">
        <v>2272</v>
      </c>
      <c r="F451" t="s">
        <v>2507</v>
      </c>
      <c r="G451" t="s">
        <v>1122</v>
      </c>
      <c r="H451" t="s">
        <v>288</v>
      </c>
      <c r="I451">
        <v>60609</v>
      </c>
      <c r="J451">
        <v>7733766223</v>
      </c>
      <c r="K451" t="s">
        <v>146</v>
      </c>
      <c r="L451">
        <v>2</v>
      </c>
      <c r="M451">
        <v>16</v>
      </c>
      <c r="N451">
        <v>8</v>
      </c>
      <c r="O451">
        <v>26</v>
      </c>
      <c r="P451">
        <v>28</v>
      </c>
      <c r="Q451">
        <v>25</v>
      </c>
      <c r="R451">
        <v>22</v>
      </c>
      <c r="S451">
        <v>22</v>
      </c>
      <c r="T451">
        <v>27</v>
      </c>
      <c r="U451">
        <v>28</v>
      </c>
      <c r="V451">
        <v>19</v>
      </c>
      <c r="W451">
        <v>22</v>
      </c>
      <c r="X451">
        <v>19</v>
      </c>
      <c r="Y451">
        <v>22</v>
      </c>
      <c r="Z451" t="s">
        <v>290</v>
      </c>
      <c r="AA451" t="s">
        <v>290</v>
      </c>
      <c r="AB451" t="s">
        <v>290</v>
      </c>
      <c r="AC451" t="s">
        <v>290</v>
      </c>
      <c r="AD451" t="s">
        <v>290</v>
      </c>
      <c r="AE451" t="s">
        <v>290</v>
      </c>
      <c r="AF451" t="s">
        <v>290</v>
      </c>
      <c r="AG451" t="s">
        <v>290</v>
      </c>
      <c r="AH451" t="s">
        <v>290</v>
      </c>
      <c r="AI451" t="s">
        <v>290</v>
      </c>
      <c r="AJ451" t="s">
        <v>290</v>
      </c>
      <c r="AK451" t="s">
        <v>290</v>
      </c>
      <c r="AL451">
        <v>4</v>
      </c>
      <c r="AM451">
        <v>1</v>
      </c>
      <c r="AN451" t="s">
        <v>290</v>
      </c>
      <c r="AO451">
        <v>223</v>
      </c>
      <c r="AP451">
        <v>6</v>
      </c>
      <c r="AQ451">
        <v>111</v>
      </c>
      <c r="AR451">
        <v>123</v>
      </c>
      <c r="AS451">
        <v>0</v>
      </c>
      <c r="AT451">
        <v>0</v>
      </c>
      <c r="AU451">
        <v>9</v>
      </c>
      <c r="AV451">
        <v>234</v>
      </c>
      <c r="AW451">
        <v>41.826706999999999</v>
      </c>
      <c r="AX451">
        <v>-87.642612999999997</v>
      </c>
      <c r="AY451">
        <v>1</v>
      </c>
      <c r="AZ451" t="s">
        <v>16343</v>
      </c>
      <c r="BA451">
        <v>3700</v>
      </c>
      <c r="BB451" t="s">
        <v>17462</v>
      </c>
      <c r="BE451" t="s">
        <v>1122</v>
      </c>
      <c r="BF451" t="s">
        <v>288</v>
      </c>
      <c r="BG451" t="s">
        <v>16493</v>
      </c>
      <c r="BH451">
        <v>60609</v>
      </c>
      <c r="BI451" t="s">
        <v>16346</v>
      </c>
      <c r="BJ451" t="s">
        <v>146</v>
      </c>
    </row>
    <row r="452" spans="1:62">
      <c r="A452" t="s">
        <v>2508</v>
      </c>
      <c r="B452" t="s">
        <v>2509</v>
      </c>
      <c r="C452" t="s">
        <v>314</v>
      </c>
      <c r="D452" t="s">
        <v>17463</v>
      </c>
      <c r="E452" t="s">
        <v>1703</v>
      </c>
      <c r="F452" t="s">
        <v>2512</v>
      </c>
      <c r="G452" t="s">
        <v>1122</v>
      </c>
      <c r="H452" t="s">
        <v>288</v>
      </c>
      <c r="I452">
        <v>60656</v>
      </c>
      <c r="J452">
        <v>7736317880</v>
      </c>
      <c r="K452" t="s">
        <v>146</v>
      </c>
      <c r="L452">
        <v>1</v>
      </c>
      <c r="M452">
        <v>12</v>
      </c>
      <c r="N452">
        <v>5</v>
      </c>
      <c r="O452">
        <v>18</v>
      </c>
      <c r="P452">
        <v>40</v>
      </c>
      <c r="Q452">
        <v>20</v>
      </c>
      <c r="R452">
        <v>18</v>
      </c>
      <c r="S452">
        <v>21</v>
      </c>
      <c r="T452">
        <v>17</v>
      </c>
      <c r="U452">
        <v>19</v>
      </c>
      <c r="V452">
        <v>26</v>
      </c>
      <c r="W452">
        <v>23</v>
      </c>
      <c r="X452">
        <v>25</v>
      </c>
      <c r="Y452">
        <v>18</v>
      </c>
      <c r="Z452" t="s">
        <v>290</v>
      </c>
      <c r="AA452" t="s">
        <v>290</v>
      </c>
      <c r="AB452" t="s">
        <v>290</v>
      </c>
      <c r="AC452" t="s">
        <v>290</v>
      </c>
      <c r="AD452" t="s">
        <v>290</v>
      </c>
      <c r="AE452" t="s">
        <v>290</v>
      </c>
      <c r="AF452" t="s">
        <v>290</v>
      </c>
      <c r="AG452" t="s">
        <v>290</v>
      </c>
      <c r="AH452" t="s">
        <v>290</v>
      </c>
      <c r="AI452" t="s">
        <v>290</v>
      </c>
      <c r="AJ452">
        <v>50</v>
      </c>
      <c r="AK452">
        <v>2</v>
      </c>
      <c r="AL452">
        <v>15</v>
      </c>
      <c r="AM452" t="s">
        <v>290</v>
      </c>
      <c r="AN452" t="s">
        <v>290</v>
      </c>
      <c r="AO452">
        <v>144</v>
      </c>
      <c r="AP452">
        <v>16</v>
      </c>
      <c r="AQ452">
        <v>132</v>
      </c>
      <c r="AR452">
        <v>95</v>
      </c>
      <c r="AS452">
        <v>0</v>
      </c>
      <c r="AT452">
        <v>0</v>
      </c>
      <c r="AU452">
        <v>19</v>
      </c>
      <c r="AV452">
        <v>227</v>
      </c>
      <c r="AW452">
        <v>41.973923999999997</v>
      </c>
      <c r="AX452">
        <v>-87.804297000000005</v>
      </c>
      <c r="AY452">
        <v>1</v>
      </c>
      <c r="AZ452" t="s">
        <v>16343</v>
      </c>
      <c r="BA452">
        <v>5115</v>
      </c>
      <c r="BB452" t="s">
        <v>17465</v>
      </c>
      <c r="BE452" t="s">
        <v>1122</v>
      </c>
      <c r="BF452" t="s">
        <v>288</v>
      </c>
      <c r="BG452" t="s">
        <v>16493</v>
      </c>
      <c r="BH452">
        <v>60656</v>
      </c>
      <c r="BI452" t="s">
        <v>16346</v>
      </c>
      <c r="BJ452" t="s">
        <v>146</v>
      </c>
    </row>
    <row r="453" spans="1:62">
      <c r="A453" t="s">
        <v>2513</v>
      </c>
      <c r="B453" t="s">
        <v>2514</v>
      </c>
      <c r="C453" t="s">
        <v>353</v>
      </c>
      <c r="D453" t="s">
        <v>2515</v>
      </c>
      <c r="E453" t="s">
        <v>175</v>
      </c>
      <c r="F453" t="s">
        <v>2516</v>
      </c>
      <c r="G453" t="s">
        <v>1122</v>
      </c>
      <c r="H453" t="s">
        <v>288</v>
      </c>
      <c r="I453">
        <v>60643</v>
      </c>
      <c r="J453">
        <v>7732382707</v>
      </c>
      <c r="K453" t="s">
        <v>146</v>
      </c>
      <c r="L453">
        <v>1</v>
      </c>
      <c r="M453">
        <v>5</v>
      </c>
      <c r="N453">
        <v>1</v>
      </c>
      <c r="O453">
        <v>7</v>
      </c>
      <c r="P453">
        <v>35</v>
      </c>
      <c r="Q453">
        <v>4</v>
      </c>
      <c r="R453" t="s">
        <v>290</v>
      </c>
      <c r="S453" t="s">
        <v>290</v>
      </c>
      <c r="T453" t="s">
        <v>290</v>
      </c>
      <c r="U453" t="s">
        <v>290</v>
      </c>
      <c r="V453" t="s">
        <v>290</v>
      </c>
      <c r="W453" t="s">
        <v>290</v>
      </c>
      <c r="X453" t="s">
        <v>290</v>
      </c>
      <c r="Y453" t="s">
        <v>290</v>
      </c>
      <c r="Z453" t="s">
        <v>290</v>
      </c>
      <c r="AA453" t="s">
        <v>290</v>
      </c>
      <c r="AB453" t="s">
        <v>290</v>
      </c>
      <c r="AC453" t="s">
        <v>290</v>
      </c>
      <c r="AD453" t="s">
        <v>290</v>
      </c>
      <c r="AE453" t="s">
        <v>290</v>
      </c>
      <c r="AF453" t="s">
        <v>290</v>
      </c>
      <c r="AG453" t="s">
        <v>290</v>
      </c>
      <c r="AH453" t="s">
        <v>290</v>
      </c>
      <c r="AI453" t="s">
        <v>290</v>
      </c>
      <c r="AJ453" t="s">
        <v>290</v>
      </c>
      <c r="AK453" t="s">
        <v>290</v>
      </c>
      <c r="AL453" t="s">
        <v>290</v>
      </c>
      <c r="AM453">
        <v>39</v>
      </c>
      <c r="AN453" t="s">
        <v>290</v>
      </c>
      <c r="AO453" t="s">
        <v>290</v>
      </c>
      <c r="AP453" t="s">
        <v>290</v>
      </c>
      <c r="AQ453">
        <v>22</v>
      </c>
      <c r="AR453">
        <v>17</v>
      </c>
      <c r="AS453">
        <v>0</v>
      </c>
      <c r="AT453">
        <v>0</v>
      </c>
      <c r="AU453">
        <v>39</v>
      </c>
      <c r="AV453">
        <v>39</v>
      </c>
      <c r="AW453">
        <v>41.707079</v>
      </c>
      <c r="AX453">
        <v>-87.654149000000004</v>
      </c>
      <c r="AY453">
        <v>1</v>
      </c>
      <c r="AZ453" t="s">
        <v>16343</v>
      </c>
      <c r="BA453">
        <v>1236</v>
      </c>
      <c r="BB453" t="s">
        <v>17436</v>
      </c>
      <c r="BC453" t="s">
        <v>17118</v>
      </c>
      <c r="BD453">
        <v>42</v>
      </c>
      <c r="BE453" t="s">
        <v>1122</v>
      </c>
      <c r="BF453" t="s">
        <v>288</v>
      </c>
      <c r="BG453" t="s">
        <v>16493</v>
      </c>
      <c r="BH453">
        <v>60643</v>
      </c>
      <c r="BI453" t="s">
        <v>16346</v>
      </c>
      <c r="BJ453" t="s">
        <v>16863</v>
      </c>
    </row>
    <row r="454" spans="1:62">
      <c r="A454" t="s">
        <v>2517</v>
      </c>
      <c r="B454" t="s">
        <v>2518</v>
      </c>
      <c r="C454" t="s">
        <v>283</v>
      </c>
      <c r="D454" t="s">
        <v>1529</v>
      </c>
      <c r="E454" t="s">
        <v>2519</v>
      </c>
      <c r="F454" t="s">
        <v>2520</v>
      </c>
      <c r="G454" t="s">
        <v>1122</v>
      </c>
      <c r="H454" t="s">
        <v>288</v>
      </c>
      <c r="I454">
        <v>60605</v>
      </c>
      <c r="J454">
        <v>3127910001</v>
      </c>
      <c r="K454" t="s">
        <v>146</v>
      </c>
      <c r="L454">
        <v>5</v>
      </c>
      <c r="M454">
        <v>33.700000000000003</v>
      </c>
      <c r="N454">
        <v>5.3</v>
      </c>
      <c r="O454">
        <v>44</v>
      </c>
      <c r="P454">
        <v>35</v>
      </c>
      <c r="Q454">
        <v>41</v>
      </c>
      <c r="R454">
        <v>24</v>
      </c>
      <c r="S454">
        <v>37</v>
      </c>
      <c r="T454">
        <v>34</v>
      </c>
      <c r="U454">
        <v>29</v>
      </c>
      <c r="V454">
        <v>22</v>
      </c>
      <c r="W454">
        <v>32</v>
      </c>
      <c r="X454">
        <v>19</v>
      </c>
      <c r="Y454">
        <v>21</v>
      </c>
      <c r="Z454">
        <v>9</v>
      </c>
      <c r="AA454">
        <v>10</v>
      </c>
      <c r="AB454" t="s">
        <v>290</v>
      </c>
      <c r="AC454" t="s">
        <v>290</v>
      </c>
      <c r="AD454" t="s">
        <v>290</v>
      </c>
      <c r="AE454" t="s">
        <v>290</v>
      </c>
      <c r="AF454" t="s">
        <v>290</v>
      </c>
      <c r="AG454" t="s">
        <v>290</v>
      </c>
      <c r="AH454" t="s">
        <v>290</v>
      </c>
      <c r="AI454" t="s">
        <v>290</v>
      </c>
      <c r="AJ454">
        <v>15</v>
      </c>
      <c r="AK454" t="s">
        <v>290</v>
      </c>
      <c r="AL454">
        <v>27</v>
      </c>
      <c r="AM454">
        <v>96</v>
      </c>
      <c r="AN454" t="s">
        <v>290</v>
      </c>
      <c r="AO454">
        <v>111</v>
      </c>
      <c r="AP454">
        <v>64</v>
      </c>
      <c r="AQ454">
        <v>163</v>
      </c>
      <c r="AR454">
        <v>150</v>
      </c>
      <c r="AS454">
        <v>0</v>
      </c>
      <c r="AT454">
        <v>0</v>
      </c>
      <c r="AU454">
        <v>24</v>
      </c>
      <c r="AV454">
        <v>313</v>
      </c>
      <c r="AW454">
        <v>41.860433999999998</v>
      </c>
      <c r="AX454">
        <v>-87.628125999999995</v>
      </c>
      <c r="AY454">
        <v>1</v>
      </c>
      <c r="AZ454" t="s">
        <v>16343</v>
      </c>
      <c r="BA454">
        <v>1550</v>
      </c>
      <c r="BB454" t="s">
        <v>17468</v>
      </c>
      <c r="BE454" t="s">
        <v>1122</v>
      </c>
      <c r="BF454" t="s">
        <v>288</v>
      </c>
      <c r="BG454" t="s">
        <v>16493</v>
      </c>
      <c r="BH454">
        <v>60605</v>
      </c>
      <c r="BI454" t="s">
        <v>16346</v>
      </c>
      <c r="BJ454" t="s">
        <v>16863</v>
      </c>
    </row>
    <row r="455" spans="1:62">
      <c r="A455" t="s">
        <v>2521</v>
      </c>
      <c r="B455" t="s">
        <v>459</v>
      </c>
      <c r="C455" t="s">
        <v>418</v>
      </c>
      <c r="D455" t="s">
        <v>17469</v>
      </c>
      <c r="E455" t="s">
        <v>1368</v>
      </c>
      <c r="F455" t="s">
        <v>2524</v>
      </c>
      <c r="G455" t="s">
        <v>1122</v>
      </c>
      <c r="H455" t="s">
        <v>288</v>
      </c>
      <c r="I455">
        <v>60624</v>
      </c>
      <c r="J455">
        <v>7732650550</v>
      </c>
      <c r="K455" t="s">
        <v>146</v>
      </c>
      <c r="L455">
        <v>5</v>
      </c>
      <c r="M455">
        <v>32</v>
      </c>
      <c r="N455">
        <v>10</v>
      </c>
      <c r="O455">
        <v>47</v>
      </c>
      <c r="P455">
        <v>42</v>
      </c>
      <c r="Q455">
        <v>29</v>
      </c>
      <c r="R455">
        <v>30</v>
      </c>
      <c r="S455">
        <v>30</v>
      </c>
      <c r="T455">
        <v>30</v>
      </c>
      <c r="U455">
        <v>18</v>
      </c>
      <c r="V455">
        <v>24</v>
      </c>
      <c r="W455">
        <v>24</v>
      </c>
      <c r="X455">
        <v>32</v>
      </c>
      <c r="Y455">
        <v>21</v>
      </c>
      <c r="Z455" t="s">
        <v>290</v>
      </c>
      <c r="AA455" t="s">
        <v>290</v>
      </c>
      <c r="AB455" t="s">
        <v>290</v>
      </c>
      <c r="AC455" t="s">
        <v>290</v>
      </c>
      <c r="AD455" t="s">
        <v>290</v>
      </c>
      <c r="AE455" t="s">
        <v>290</v>
      </c>
      <c r="AF455" t="s">
        <v>290</v>
      </c>
      <c r="AG455" t="s">
        <v>290</v>
      </c>
      <c r="AH455" t="s">
        <v>290</v>
      </c>
      <c r="AI455" t="s">
        <v>290</v>
      </c>
      <c r="AJ455">
        <v>2</v>
      </c>
      <c r="AK455" t="s">
        <v>290</v>
      </c>
      <c r="AL455" t="s">
        <v>290</v>
      </c>
      <c r="AM455">
        <v>275</v>
      </c>
      <c r="AN455" t="s">
        <v>290</v>
      </c>
      <c r="AO455" t="s">
        <v>290</v>
      </c>
      <c r="AP455">
        <v>3</v>
      </c>
      <c r="AQ455">
        <v>148</v>
      </c>
      <c r="AR455">
        <v>132</v>
      </c>
      <c r="AS455">
        <v>0</v>
      </c>
      <c r="AT455">
        <v>0</v>
      </c>
      <c r="AU455">
        <v>200</v>
      </c>
      <c r="AV455">
        <v>280</v>
      </c>
      <c r="AW455">
        <v>41.869649000000003</v>
      </c>
      <c r="AX455">
        <v>-87.711834999999994</v>
      </c>
      <c r="AY455">
        <v>1</v>
      </c>
      <c r="AZ455" t="s">
        <v>16343</v>
      </c>
      <c r="BA455">
        <v>3415</v>
      </c>
      <c r="BB455" t="s">
        <v>17471</v>
      </c>
      <c r="BE455" t="s">
        <v>1122</v>
      </c>
      <c r="BF455" t="s">
        <v>288</v>
      </c>
      <c r="BG455" t="s">
        <v>16493</v>
      </c>
      <c r="BH455">
        <v>60624</v>
      </c>
      <c r="BI455" t="s">
        <v>16346</v>
      </c>
      <c r="BJ455" t="s">
        <v>16863</v>
      </c>
    </row>
    <row r="456" spans="1:62">
      <c r="A456" t="s">
        <v>2525</v>
      </c>
      <c r="B456" t="s">
        <v>2526</v>
      </c>
      <c r="C456" t="s">
        <v>353</v>
      </c>
      <c r="D456" t="s">
        <v>2527</v>
      </c>
      <c r="E456" t="s">
        <v>2528</v>
      </c>
      <c r="F456" t="s">
        <v>2529</v>
      </c>
      <c r="G456" t="s">
        <v>1122</v>
      </c>
      <c r="H456" t="s">
        <v>288</v>
      </c>
      <c r="I456">
        <v>60656</v>
      </c>
      <c r="J456">
        <v>7737140646</v>
      </c>
      <c r="K456" t="s">
        <v>146</v>
      </c>
      <c r="L456">
        <v>3.8</v>
      </c>
      <c r="M456">
        <v>10</v>
      </c>
      <c r="N456">
        <v>5</v>
      </c>
      <c r="O456">
        <v>18.8</v>
      </c>
      <c r="P456">
        <v>30</v>
      </c>
      <c r="Q456">
        <v>9</v>
      </c>
      <c r="R456">
        <v>3</v>
      </c>
      <c r="S456">
        <v>8</v>
      </c>
      <c r="T456">
        <v>4</v>
      </c>
      <c r="U456">
        <v>3</v>
      </c>
      <c r="V456">
        <v>4</v>
      </c>
      <c r="W456">
        <v>5</v>
      </c>
      <c r="X456">
        <v>7</v>
      </c>
      <c r="Y456">
        <v>3</v>
      </c>
      <c r="Z456" t="s">
        <v>290</v>
      </c>
      <c r="AA456" t="s">
        <v>290</v>
      </c>
      <c r="AB456" t="s">
        <v>290</v>
      </c>
      <c r="AC456" t="s">
        <v>290</v>
      </c>
      <c r="AD456" t="s">
        <v>290</v>
      </c>
      <c r="AE456" t="s">
        <v>290</v>
      </c>
      <c r="AF456" t="s">
        <v>290</v>
      </c>
      <c r="AG456" t="s">
        <v>290</v>
      </c>
      <c r="AH456" t="s">
        <v>290</v>
      </c>
      <c r="AI456" t="s">
        <v>290</v>
      </c>
      <c r="AJ456">
        <v>5</v>
      </c>
      <c r="AK456" t="s">
        <v>290</v>
      </c>
      <c r="AL456">
        <v>4</v>
      </c>
      <c r="AM456" t="s">
        <v>290</v>
      </c>
      <c r="AN456" t="s">
        <v>290</v>
      </c>
      <c r="AO456">
        <v>59</v>
      </c>
      <c r="AP456">
        <v>8</v>
      </c>
      <c r="AQ456">
        <v>39</v>
      </c>
      <c r="AR456">
        <v>37</v>
      </c>
      <c r="AS456">
        <v>0</v>
      </c>
      <c r="AT456">
        <v>0</v>
      </c>
      <c r="AU456">
        <v>14</v>
      </c>
      <c r="AV456">
        <v>76</v>
      </c>
      <c r="AW456">
        <v>41.979475000000001</v>
      </c>
      <c r="AX456">
        <v>-87.843303000000006</v>
      </c>
      <c r="AY456">
        <v>1</v>
      </c>
      <c r="AZ456" t="s">
        <v>16343</v>
      </c>
      <c r="BA456">
        <v>8622</v>
      </c>
      <c r="BB456" t="s">
        <v>17474</v>
      </c>
      <c r="BE456" t="s">
        <v>1122</v>
      </c>
      <c r="BF456" t="s">
        <v>288</v>
      </c>
      <c r="BG456" t="s">
        <v>16493</v>
      </c>
      <c r="BH456">
        <v>60656</v>
      </c>
      <c r="BI456" t="s">
        <v>16346</v>
      </c>
      <c r="BJ456" t="s">
        <v>146</v>
      </c>
    </row>
    <row r="457" spans="1:62">
      <c r="A457" t="s">
        <v>2530</v>
      </c>
      <c r="B457" t="s">
        <v>2531</v>
      </c>
      <c r="C457" t="s">
        <v>353</v>
      </c>
      <c r="D457" t="s">
        <v>17475</v>
      </c>
      <c r="E457" t="s">
        <v>17476</v>
      </c>
      <c r="F457" t="s">
        <v>2533</v>
      </c>
      <c r="G457" t="s">
        <v>1122</v>
      </c>
      <c r="H457" t="s">
        <v>288</v>
      </c>
      <c r="I457">
        <v>60608</v>
      </c>
      <c r="J457">
        <v>3127335337</v>
      </c>
      <c r="K457" t="s">
        <v>146</v>
      </c>
      <c r="L457">
        <v>6</v>
      </c>
      <c r="M457">
        <v>12</v>
      </c>
      <c r="N457">
        <v>9</v>
      </c>
      <c r="O457">
        <v>27</v>
      </c>
      <c r="P457">
        <v>13</v>
      </c>
      <c r="Q457">
        <v>4</v>
      </c>
      <c r="R457">
        <v>9</v>
      </c>
      <c r="S457">
        <v>14</v>
      </c>
      <c r="T457">
        <v>7</v>
      </c>
      <c r="U457">
        <v>10</v>
      </c>
      <c r="V457">
        <v>17</v>
      </c>
      <c r="W457">
        <v>22</v>
      </c>
      <c r="X457">
        <v>13</v>
      </c>
      <c r="Y457">
        <v>7</v>
      </c>
      <c r="Z457" t="s">
        <v>290</v>
      </c>
      <c r="AA457" t="s">
        <v>290</v>
      </c>
      <c r="AB457" t="s">
        <v>290</v>
      </c>
      <c r="AC457" t="s">
        <v>290</v>
      </c>
      <c r="AD457" t="s">
        <v>290</v>
      </c>
      <c r="AE457" t="s">
        <v>290</v>
      </c>
      <c r="AF457" t="s">
        <v>290</v>
      </c>
      <c r="AG457" t="s">
        <v>290</v>
      </c>
      <c r="AH457" t="s">
        <v>290</v>
      </c>
      <c r="AI457" t="s">
        <v>290</v>
      </c>
      <c r="AJ457">
        <v>17</v>
      </c>
      <c r="AK457" t="s">
        <v>290</v>
      </c>
      <c r="AL457">
        <v>5</v>
      </c>
      <c r="AM457">
        <v>5</v>
      </c>
      <c r="AN457" t="s">
        <v>290</v>
      </c>
      <c r="AO457">
        <v>65</v>
      </c>
      <c r="AP457">
        <v>24</v>
      </c>
      <c r="AQ457">
        <v>62</v>
      </c>
      <c r="AR457">
        <v>54</v>
      </c>
      <c r="AS457">
        <v>0</v>
      </c>
      <c r="AT457">
        <v>0</v>
      </c>
      <c r="AU457">
        <v>0</v>
      </c>
      <c r="AV457">
        <v>116</v>
      </c>
      <c r="AW457">
        <v>41.864635999999997</v>
      </c>
      <c r="AX457">
        <v>-87.667064999999994</v>
      </c>
      <c r="AY457">
        <v>1</v>
      </c>
      <c r="AZ457" t="s">
        <v>16343</v>
      </c>
      <c r="BA457">
        <v>1310</v>
      </c>
      <c r="BB457" t="s">
        <v>17187</v>
      </c>
      <c r="BE457" t="s">
        <v>1122</v>
      </c>
      <c r="BF457" t="s">
        <v>288</v>
      </c>
      <c r="BG457" t="s">
        <v>16493</v>
      </c>
      <c r="BH457">
        <v>60608</v>
      </c>
      <c r="BI457" t="s">
        <v>16346</v>
      </c>
      <c r="BJ457" t="s">
        <v>16863</v>
      </c>
    </row>
    <row r="458" spans="1:62">
      <c r="A458" t="s">
        <v>2534</v>
      </c>
      <c r="B458" t="s">
        <v>2535</v>
      </c>
      <c r="D458" t="s">
        <v>2536</v>
      </c>
      <c r="E458" t="s">
        <v>2537</v>
      </c>
      <c r="F458" t="s">
        <v>2538</v>
      </c>
      <c r="G458" t="s">
        <v>1122</v>
      </c>
      <c r="H458" t="s">
        <v>288</v>
      </c>
      <c r="I458">
        <v>60643</v>
      </c>
      <c r="J458">
        <v>7732397635</v>
      </c>
      <c r="K458" t="s">
        <v>146</v>
      </c>
      <c r="L458">
        <v>1.8</v>
      </c>
      <c r="M458">
        <v>6</v>
      </c>
      <c r="N458">
        <v>0</v>
      </c>
      <c r="O458">
        <v>7.8</v>
      </c>
      <c r="P458">
        <v>34</v>
      </c>
      <c r="Q458">
        <v>10</v>
      </c>
      <c r="R458" t="s">
        <v>290</v>
      </c>
      <c r="S458" t="s">
        <v>290</v>
      </c>
      <c r="T458" t="s">
        <v>290</v>
      </c>
      <c r="U458" t="s">
        <v>290</v>
      </c>
      <c r="V458" t="s">
        <v>290</v>
      </c>
      <c r="W458" t="s">
        <v>290</v>
      </c>
      <c r="X458" t="s">
        <v>290</v>
      </c>
      <c r="Y458" t="s">
        <v>290</v>
      </c>
      <c r="Z458" t="s">
        <v>290</v>
      </c>
      <c r="AA458" t="s">
        <v>290</v>
      </c>
      <c r="AB458" t="s">
        <v>290</v>
      </c>
      <c r="AC458" t="s">
        <v>290</v>
      </c>
      <c r="AD458" t="s">
        <v>290</v>
      </c>
      <c r="AE458" t="s">
        <v>290</v>
      </c>
      <c r="AF458" t="s">
        <v>290</v>
      </c>
      <c r="AG458" t="s">
        <v>290</v>
      </c>
      <c r="AH458" t="s">
        <v>290</v>
      </c>
      <c r="AI458" t="s">
        <v>290</v>
      </c>
      <c r="AJ458">
        <v>1</v>
      </c>
      <c r="AK458" t="s">
        <v>290</v>
      </c>
      <c r="AL458" t="s">
        <v>290</v>
      </c>
      <c r="AM458">
        <v>8</v>
      </c>
      <c r="AN458" t="s">
        <v>290</v>
      </c>
      <c r="AO458">
        <v>34</v>
      </c>
      <c r="AP458">
        <v>1</v>
      </c>
      <c r="AQ458">
        <v>28</v>
      </c>
      <c r="AR458">
        <v>16</v>
      </c>
      <c r="AS458">
        <v>0</v>
      </c>
      <c r="AT458">
        <v>0</v>
      </c>
      <c r="AU458">
        <v>0</v>
      </c>
      <c r="AV458">
        <v>44</v>
      </c>
      <c r="AW458">
        <v>41.713310999999997</v>
      </c>
      <c r="AX458">
        <v>-87.668002000000001</v>
      </c>
      <c r="AY458">
        <v>1</v>
      </c>
      <c r="AZ458" t="s">
        <v>16343</v>
      </c>
      <c r="BA458">
        <v>9916</v>
      </c>
      <c r="BB458" t="s">
        <v>17480</v>
      </c>
      <c r="BE458" t="s">
        <v>1122</v>
      </c>
      <c r="BF458" t="s">
        <v>288</v>
      </c>
      <c r="BG458" t="s">
        <v>16493</v>
      </c>
      <c r="BH458">
        <v>60643</v>
      </c>
      <c r="BI458" t="s">
        <v>16346</v>
      </c>
      <c r="BJ458" t="s">
        <v>16863</v>
      </c>
    </row>
    <row r="459" spans="1:62">
      <c r="A459" t="s">
        <v>2539</v>
      </c>
      <c r="B459" t="s">
        <v>2540</v>
      </c>
      <c r="D459" t="s">
        <v>624</v>
      </c>
      <c r="E459" t="s">
        <v>2541</v>
      </c>
      <c r="F459" t="s">
        <v>2542</v>
      </c>
      <c r="G459" t="s">
        <v>1122</v>
      </c>
      <c r="H459" t="s">
        <v>288</v>
      </c>
      <c r="I459">
        <v>60640</v>
      </c>
      <c r="J459">
        <v>7732711700</v>
      </c>
      <c r="K459" t="s">
        <v>146</v>
      </c>
      <c r="L459">
        <v>7</v>
      </c>
      <c r="M459">
        <v>33.799999999999997</v>
      </c>
      <c r="N459">
        <v>27.6</v>
      </c>
      <c r="O459">
        <v>68.400000000000006</v>
      </c>
      <c r="P459">
        <v>58</v>
      </c>
      <c r="Q459">
        <v>30</v>
      </c>
      <c r="R459">
        <v>29</v>
      </c>
      <c r="S459">
        <v>27</v>
      </c>
      <c r="T459">
        <v>30</v>
      </c>
      <c r="U459">
        <v>27</v>
      </c>
      <c r="V459">
        <v>25</v>
      </c>
      <c r="W459">
        <v>32</v>
      </c>
      <c r="X459">
        <v>25</v>
      </c>
      <c r="Y459">
        <v>31</v>
      </c>
      <c r="Z459" t="s">
        <v>290</v>
      </c>
      <c r="AA459" t="s">
        <v>290</v>
      </c>
      <c r="AB459" t="s">
        <v>290</v>
      </c>
      <c r="AC459" t="s">
        <v>290</v>
      </c>
      <c r="AD459" t="s">
        <v>290</v>
      </c>
      <c r="AE459" t="s">
        <v>290</v>
      </c>
      <c r="AF459" t="s">
        <v>290</v>
      </c>
      <c r="AG459" t="s">
        <v>290</v>
      </c>
      <c r="AH459" t="s">
        <v>290</v>
      </c>
      <c r="AI459" t="s">
        <v>290</v>
      </c>
      <c r="AJ459">
        <v>31</v>
      </c>
      <c r="AK459">
        <v>1</v>
      </c>
      <c r="AL459">
        <v>43</v>
      </c>
      <c r="AM459">
        <v>9</v>
      </c>
      <c r="AN459" t="s">
        <v>290</v>
      </c>
      <c r="AO459">
        <v>230</v>
      </c>
      <c r="AP459" t="s">
        <v>290</v>
      </c>
      <c r="AQ459">
        <v>144</v>
      </c>
      <c r="AR459">
        <v>170</v>
      </c>
      <c r="AS459">
        <v>0</v>
      </c>
      <c r="AT459">
        <v>0</v>
      </c>
      <c r="AU459">
        <v>5</v>
      </c>
      <c r="AV459">
        <v>314</v>
      </c>
      <c r="AW459">
        <v>41.980443000000001</v>
      </c>
      <c r="AX459">
        <v>-87.675048000000004</v>
      </c>
      <c r="AY459">
        <v>1</v>
      </c>
      <c r="AZ459" t="s">
        <v>16343</v>
      </c>
      <c r="BA459">
        <v>1800</v>
      </c>
      <c r="BB459" t="s">
        <v>17482</v>
      </c>
      <c r="BE459" t="s">
        <v>1122</v>
      </c>
      <c r="BF459" t="s">
        <v>288</v>
      </c>
      <c r="BG459" t="s">
        <v>16493</v>
      </c>
      <c r="BH459">
        <v>60640</v>
      </c>
      <c r="BI459" t="s">
        <v>16346</v>
      </c>
      <c r="BJ459" t="s">
        <v>16863</v>
      </c>
    </row>
    <row r="460" spans="1:62">
      <c r="A460" t="s">
        <v>2543</v>
      </c>
      <c r="B460" t="s">
        <v>2544</v>
      </c>
      <c r="C460" t="s">
        <v>418</v>
      </c>
      <c r="D460" t="s">
        <v>638</v>
      </c>
      <c r="E460" t="s">
        <v>907</v>
      </c>
      <c r="F460" t="s">
        <v>2545</v>
      </c>
      <c r="G460" t="s">
        <v>1122</v>
      </c>
      <c r="H460" t="s">
        <v>288</v>
      </c>
      <c r="I460">
        <v>60614</v>
      </c>
      <c r="J460">
        <v>7733533000</v>
      </c>
      <c r="K460" t="s">
        <v>146</v>
      </c>
      <c r="L460">
        <v>19</v>
      </c>
      <c r="M460">
        <v>114.5</v>
      </c>
      <c r="N460">
        <v>88</v>
      </c>
      <c r="O460">
        <v>221.5</v>
      </c>
      <c r="P460">
        <v>59</v>
      </c>
      <c r="Q460">
        <v>57</v>
      </c>
      <c r="R460">
        <v>56</v>
      </c>
      <c r="S460">
        <v>57</v>
      </c>
      <c r="T460">
        <v>50</v>
      </c>
      <c r="U460">
        <v>59</v>
      </c>
      <c r="V460">
        <v>55</v>
      </c>
      <c r="W460">
        <v>69</v>
      </c>
      <c r="X460">
        <v>74</v>
      </c>
      <c r="Y460">
        <v>72</v>
      </c>
      <c r="Z460">
        <v>89</v>
      </c>
      <c r="AA460">
        <v>83</v>
      </c>
      <c r="AB460">
        <v>81</v>
      </c>
      <c r="AC460">
        <v>75</v>
      </c>
      <c r="AD460" t="s">
        <v>290</v>
      </c>
      <c r="AE460" t="s">
        <v>290</v>
      </c>
      <c r="AF460" t="s">
        <v>290</v>
      </c>
      <c r="AG460" t="s">
        <v>290</v>
      </c>
      <c r="AH460" t="s">
        <v>290</v>
      </c>
      <c r="AI460" t="s">
        <v>290</v>
      </c>
      <c r="AJ460">
        <v>62</v>
      </c>
      <c r="AK460" t="s">
        <v>290</v>
      </c>
      <c r="AL460">
        <v>76</v>
      </c>
      <c r="AM460">
        <v>65</v>
      </c>
      <c r="AN460" t="s">
        <v>290</v>
      </c>
      <c r="AO460">
        <v>577</v>
      </c>
      <c r="AP460">
        <v>156</v>
      </c>
      <c r="AQ460">
        <v>479</v>
      </c>
      <c r="AR460">
        <v>457</v>
      </c>
      <c r="AS460">
        <v>43</v>
      </c>
      <c r="AT460">
        <v>41</v>
      </c>
      <c r="AU460">
        <v>188</v>
      </c>
      <c r="AV460">
        <v>936</v>
      </c>
      <c r="AW460">
        <v>41.923048999999999</v>
      </c>
      <c r="AX460">
        <v>-87.638002999999998</v>
      </c>
      <c r="AY460">
        <v>1</v>
      </c>
      <c r="AZ460" t="s">
        <v>16343</v>
      </c>
      <c r="BA460">
        <v>330</v>
      </c>
      <c r="BB460" t="s">
        <v>17484</v>
      </c>
      <c r="BE460" t="s">
        <v>1122</v>
      </c>
      <c r="BF460" t="s">
        <v>288</v>
      </c>
      <c r="BG460" t="s">
        <v>16493</v>
      </c>
      <c r="BH460">
        <v>60614</v>
      </c>
      <c r="BI460" t="s">
        <v>16346</v>
      </c>
      <c r="BJ460" t="s">
        <v>16863</v>
      </c>
    </row>
    <row r="461" spans="1:62">
      <c r="A461" t="s">
        <v>12327</v>
      </c>
      <c r="B461" t="s">
        <v>9517</v>
      </c>
      <c r="D461" t="s">
        <v>17485</v>
      </c>
      <c r="E461" t="s">
        <v>17486</v>
      </c>
      <c r="F461" t="s">
        <v>9520</v>
      </c>
      <c r="G461" t="s">
        <v>1122</v>
      </c>
      <c r="H461" t="s">
        <v>288</v>
      </c>
      <c r="I461">
        <v>60641</v>
      </c>
      <c r="J461">
        <v>7732520970</v>
      </c>
      <c r="K461" t="s">
        <v>146</v>
      </c>
      <c r="L461">
        <v>3</v>
      </c>
      <c r="M461">
        <v>13</v>
      </c>
      <c r="N461">
        <v>7</v>
      </c>
      <c r="O461">
        <v>23</v>
      </c>
      <c r="P461" t="s">
        <v>290</v>
      </c>
      <c r="Q461" t="s">
        <v>290</v>
      </c>
      <c r="R461" t="s">
        <v>290</v>
      </c>
      <c r="S461" t="s">
        <v>290</v>
      </c>
      <c r="T461" t="s">
        <v>290</v>
      </c>
      <c r="U461" t="s">
        <v>290</v>
      </c>
      <c r="V461" t="s">
        <v>290</v>
      </c>
      <c r="W461" t="s">
        <v>290</v>
      </c>
      <c r="X461" t="s">
        <v>290</v>
      </c>
      <c r="Y461" t="s">
        <v>290</v>
      </c>
      <c r="Z461" t="s">
        <v>290</v>
      </c>
      <c r="AA461">
        <v>4</v>
      </c>
      <c r="AB461">
        <v>2</v>
      </c>
      <c r="AC461">
        <v>5</v>
      </c>
      <c r="AD461" t="s">
        <v>290</v>
      </c>
      <c r="AE461" t="s">
        <v>290</v>
      </c>
      <c r="AF461" t="s">
        <v>290</v>
      </c>
      <c r="AG461" t="s">
        <v>290</v>
      </c>
      <c r="AH461" t="s">
        <v>290</v>
      </c>
      <c r="AI461" t="s">
        <v>290</v>
      </c>
      <c r="AJ461" t="s">
        <v>290</v>
      </c>
      <c r="AK461" t="s">
        <v>290</v>
      </c>
      <c r="AL461" t="s">
        <v>290</v>
      </c>
      <c r="AM461">
        <v>11</v>
      </c>
      <c r="AN461" t="s">
        <v>290</v>
      </c>
      <c r="AO461" t="s">
        <v>290</v>
      </c>
      <c r="AP461" t="s">
        <v>290</v>
      </c>
      <c r="AQ461">
        <v>10</v>
      </c>
      <c r="AR461">
        <v>1</v>
      </c>
      <c r="AS461">
        <v>6</v>
      </c>
      <c r="AT461">
        <v>0</v>
      </c>
      <c r="AU461">
        <v>11</v>
      </c>
      <c r="AV461">
        <v>11</v>
      </c>
      <c r="AW461">
        <v>41.937694</v>
      </c>
      <c r="AX461">
        <v>-87.726791000000006</v>
      </c>
      <c r="AY461">
        <v>1</v>
      </c>
      <c r="AZ461" t="s">
        <v>16343</v>
      </c>
      <c r="BA461">
        <v>3121</v>
      </c>
      <c r="BB461" t="s">
        <v>17117</v>
      </c>
      <c r="BE461" t="s">
        <v>1122</v>
      </c>
      <c r="BF461" t="s">
        <v>288</v>
      </c>
      <c r="BG461" t="s">
        <v>16493</v>
      </c>
      <c r="BH461">
        <v>60641</v>
      </c>
      <c r="BI461" t="s">
        <v>16346</v>
      </c>
      <c r="BJ461" t="s">
        <v>146</v>
      </c>
    </row>
    <row r="462" spans="1:62">
      <c r="A462" t="s">
        <v>2546</v>
      </c>
      <c r="B462" t="s">
        <v>2547</v>
      </c>
      <c r="C462" t="s">
        <v>283</v>
      </c>
      <c r="D462" t="s">
        <v>2548</v>
      </c>
      <c r="E462" t="s">
        <v>2549</v>
      </c>
      <c r="F462" t="s">
        <v>2550</v>
      </c>
      <c r="G462" t="s">
        <v>1122</v>
      </c>
      <c r="H462" t="s">
        <v>288</v>
      </c>
      <c r="I462">
        <v>60653</v>
      </c>
      <c r="J462">
        <v>7735361984</v>
      </c>
      <c r="K462" t="s">
        <v>146</v>
      </c>
      <c r="L462">
        <v>1.5</v>
      </c>
      <c r="M462">
        <v>3.5</v>
      </c>
      <c r="N462">
        <v>1</v>
      </c>
      <c r="O462">
        <v>6</v>
      </c>
      <c r="P462">
        <v>2</v>
      </c>
      <c r="Q462">
        <v>1</v>
      </c>
      <c r="R462">
        <v>1</v>
      </c>
      <c r="S462" t="s">
        <v>290</v>
      </c>
      <c r="T462" t="s">
        <v>290</v>
      </c>
      <c r="U462">
        <v>2</v>
      </c>
      <c r="V462">
        <v>5</v>
      </c>
      <c r="W462">
        <v>3</v>
      </c>
      <c r="X462">
        <v>3</v>
      </c>
      <c r="Y462">
        <v>1</v>
      </c>
      <c r="Z462" t="s">
        <v>290</v>
      </c>
      <c r="AA462" t="s">
        <v>290</v>
      </c>
      <c r="AB462" t="s">
        <v>290</v>
      </c>
      <c r="AC462" t="s">
        <v>290</v>
      </c>
      <c r="AD462" t="s">
        <v>290</v>
      </c>
      <c r="AE462" t="s">
        <v>290</v>
      </c>
      <c r="AF462" t="s">
        <v>290</v>
      </c>
      <c r="AG462" t="s">
        <v>290</v>
      </c>
      <c r="AH462" t="s">
        <v>290</v>
      </c>
      <c r="AI462" t="s">
        <v>290</v>
      </c>
      <c r="AJ462" t="s">
        <v>290</v>
      </c>
      <c r="AK462" t="s">
        <v>290</v>
      </c>
      <c r="AL462" t="s">
        <v>290</v>
      </c>
      <c r="AM462">
        <v>18</v>
      </c>
      <c r="AN462" t="s">
        <v>290</v>
      </c>
      <c r="AO462" t="s">
        <v>290</v>
      </c>
      <c r="AP462" t="s">
        <v>290</v>
      </c>
      <c r="AQ462">
        <v>6</v>
      </c>
      <c r="AR462">
        <v>12</v>
      </c>
      <c r="AS462">
        <v>5</v>
      </c>
      <c r="AT462">
        <v>8</v>
      </c>
      <c r="AU462">
        <v>13</v>
      </c>
      <c r="AV462">
        <v>18</v>
      </c>
      <c r="AW462">
        <v>41.828609999999998</v>
      </c>
      <c r="AX462">
        <v>-87.605841999999996</v>
      </c>
      <c r="AY462">
        <v>1</v>
      </c>
      <c r="AZ462" t="s">
        <v>16343</v>
      </c>
      <c r="BA462">
        <v>3701</v>
      </c>
      <c r="BB462" t="s">
        <v>17489</v>
      </c>
      <c r="BE462" t="s">
        <v>1122</v>
      </c>
      <c r="BF462" t="s">
        <v>288</v>
      </c>
      <c r="BG462" t="s">
        <v>16493</v>
      </c>
      <c r="BH462">
        <v>60653</v>
      </c>
      <c r="BI462" t="s">
        <v>16346</v>
      </c>
      <c r="BJ462" t="s">
        <v>16863</v>
      </c>
    </row>
    <row r="463" spans="1:62">
      <c r="A463" t="s">
        <v>2551</v>
      </c>
      <c r="B463" t="s">
        <v>2552</v>
      </c>
      <c r="C463" t="s">
        <v>353</v>
      </c>
      <c r="D463" t="s">
        <v>1910</v>
      </c>
      <c r="E463" t="s">
        <v>1911</v>
      </c>
      <c r="F463" t="s">
        <v>2553</v>
      </c>
      <c r="G463" t="s">
        <v>1122</v>
      </c>
      <c r="H463" t="s">
        <v>288</v>
      </c>
      <c r="I463">
        <v>60636</v>
      </c>
      <c r="J463">
        <v>7737780818</v>
      </c>
      <c r="K463" t="s">
        <v>146</v>
      </c>
      <c r="L463">
        <v>3</v>
      </c>
      <c r="M463">
        <v>8</v>
      </c>
      <c r="N463">
        <v>2</v>
      </c>
      <c r="O463">
        <v>13</v>
      </c>
      <c r="P463">
        <v>11</v>
      </c>
      <c r="Q463">
        <v>9</v>
      </c>
      <c r="R463">
        <v>4</v>
      </c>
      <c r="S463">
        <v>3</v>
      </c>
      <c r="T463">
        <v>2</v>
      </c>
      <c r="U463">
        <v>3</v>
      </c>
      <c r="V463">
        <v>3</v>
      </c>
      <c r="W463">
        <v>5</v>
      </c>
      <c r="X463">
        <v>2</v>
      </c>
      <c r="Y463">
        <v>3</v>
      </c>
      <c r="Z463" t="s">
        <v>290</v>
      </c>
      <c r="AA463" t="s">
        <v>290</v>
      </c>
      <c r="AB463" t="s">
        <v>290</v>
      </c>
      <c r="AC463" t="s">
        <v>290</v>
      </c>
      <c r="AD463" t="s">
        <v>290</v>
      </c>
      <c r="AE463" t="s">
        <v>290</v>
      </c>
      <c r="AF463" t="s">
        <v>290</v>
      </c>
      <c r="AG463" t="s">
        <v>290</v>
      </c>
      <c r="AH463" t="s">
        <v>290</v>
      </c>
      <c r="AI463" t="s">
        <v>290</v>
      </c>
      <c r="AJ463">
        <v>7</v>
      </c>
      <c r="AK463" t="s">
        <v>290</v>
      </c>
      <c r="AL463" t="s">
        <v>290</v>
      </c>
      <c r="AM463">
        <v>38</v>
      </c>
      <c r="AN463" t="s">
        <v>290</v>
      </c>
      <c r="AO463" t="s">
        <v>290</v>
      </c>
      <c r="AP463" t="s">
        <v>290</v>
      </c>
      <c r="AQ463">
        <v>28</v>
      </c>
      <c r="AR463">
        <v>17</v>
      </c>
      <c r="AS463">
        <v>0</v>
      </c>
      <c r="AT463">
        <v>0</v>
      </c>
      <c r="AU463">
        <v>45</v>
      </c>
      <c r="AV463">
        <v>45</v>
      </c>
      <c r="AW463">
        <v>41.784534000000001</v>
      </c>
      <c r="AX463">
        <v>-87.654987000000006</v>
      </c>
      <c r="AY463">
        <v>1</v>
      </c>
      <c r="AZ463" t="s">
        <v>16343</v>
      </c>
      <c r="BA463">
        <v>6014</v>
      </c>
      <c r="BB463" t="s">
        <v>17140</v>
      </c>
      <c r="BE463" t="s">
        <v>1122</v>
      </c>
      <c r="BF463" t="s">
        <v>288</v>
      </c>
      <c r="BG463" t="s">
        <v>16493</v>
      </c>
      <c r="BH463">
        <v>60636</v>
      </c>
      <c r="BI463" t="s">
        <v>16346</v>
      </c>
      <c r="BJ463" t="s">
        <v>16863</v>
      </c>
    </row>
    <row r="464" spans="1:62">
      <c r="A464" t="s">
        <v>2554</v>
      </c>
      <c r="B464" t="s">
        <v>2555</v>
      </c>
      <c r="C464" t="s">
        <v>314</v>
      </c>
      <c r="D464" t="s">
        <v>17269</v>
      </c>
      <c r="E464" t="s">
        <v>17493</v>
      </c>
      <c r="F464" t="s">
        <v>2557</v>
      </c>
      <c r="G464" t="s">
        <v>1122</v>
      </c>
      <c r="H464" t="s">
        <v>288</v>
      </c>
      <c r="I464">
        <v>60610</v>
      </c>
      <c r="J464">
        <v>3125826014</v>
      </c>
      <c r="K464" t="s">
        <v>146</v>
      </c>
      <c r="L464">
        <v>6</v>
      </c>
      <c r="M464">
        <v>114</v>
      </c>
      <c r="N464">
        <v>104</v>
      </c>
      <c r="O464">
        <v>224</v>
      </c>
      <c r="P464">
        <v>66</v>
      </c>
      <c r="Q464">
        <v>62</v>
      </c>
      <c r="R464">
        <v>60</v>
      </c>
      <c r="S464">
        <v>64</v>
      </c>
      <c r="T464">
        <v>61</v>
      </c>
      <c r="U464">
        <v>59</v>
      </c>
      <c r="V464" t="s">
        <v>290</v>
      </c>
      <c r="W464" t="s">
        <v>290</v>
      </c>
      <c r="X464" t="s">
        <v>290</v>
      </c>
      <c r="Y464" t="s">
        <v>290</v>
      </c>
      <c r="Z464" t="s">
        <v>290</v>
      </c>
      <c r="AA464" t="s">
        <v>290</v>
      </c>
      <c r="AB464" t="s">
        <v>290</v>
      </c>
      <c r="AC464" t="s">
        <v>290</v>
      </c>
      <c r="AD464" t="s">
        <v>290</v>
      </c>
      <c r="AE464" t="s">
        <v>290</v>
      </c>
      <c r="AF464" t="s">
        <v>290</v>
      </c>
      <c r="AG464" t="s">
        <v>290</v>
      </c>
      <c r="AH464" t="s">
        <v>290</v>
      </c>
      <c r="AI464" t="s">
        <v>290</v>
      </c>
      <c r="AJ464">
        <v>27</v>
      </c>
      <c r="AK464" t="s">
        <v>290</v>
      </c>
      <c r="AL464">
        <v>56</v>
      </c>
      <c r="AM464">
        <v>18</v>
      </c>
      <c r="AN464" t="s">
        <v>290</v>
      </c>
      <c r="AO464">
        <v>201</v>
      </c>
      <c r="AP464">
        <v>70</v>
      </c>
      <c r="AQ464">
        <v>193</v>
      </c>
      <c r="AR464">
        <v>179</v>
      </c>
      <c r="AS464">
        <v>74</v>
      </c>
      <c r="AT464">
        <v>46</v>
      </c>
      <c r="AU464">
        <v>2</v>
      </c>
      <c r="AV464">
        <v>372</v>
      </c>
      <c r="AW464">
        <v>41.910466</v>
      </c>
      <c r="AX464">
        <v>-87.629797999999994</v>
      </c>
      <c r="AY464">
        <v>1</v>
      </c>
      <c r="AZ464" t="s">
        <v>16343</v>
      </c>
      <c r="BA464">
        <v>1531</v>
      </c>
      <c r="BB464" t="s">
        <v>17495</v>
      </c>
      <c r="BE464" t="s">
        <v>1122</v>
      </c>
      <c r="BF464" t="s">
        <v>288</v>
      </c>
      <c r="BG464" t="s">
        <v>16493</v>
      </c>
      <c r="BH464">
        <v>60610</v>
      </c>
      <c r="BI464" t="s">
        <v>16346</v>
      </c>
      <c r="BJ464" t="s">
        <v>16863</v>
      </c>
    </row>
    <row r="465" spans="1:62">
      <c r="A465" t="s">
        <v>2558</v>
      </c>
      <c r="B465" t="s">
        <v>2559</v>
      </c>
      <c r="C465" t="s">
        <v>578</v>
      </c>
      <c r="D465" t="s">
        <v>2560</v>
      </c>
      <c r="E465" t="s">
        <v>2561</v>
      </c>
      <c r="F465" t="s">
        <v>2562</v>
      </c>
      <c r="G465" t="s">
        <v>1122</v>
      </c>
      <c r="H465" t="s">
        <v>288</v>
      </c>
      <c r="I465">
        <v>60645</v>
      </c>
      <c r="J465">
        <v>7732620885</v>
      </c>
      <c r="K465" t="s">
        <v>146</v>
      </c>
      <c r="L465">
        <v>13</v>
      </c>
      <c r="M465">
        <v>28</v>
      </c>
      <c r="N465">
        <v>7.5</v>
      </c>
      <c r="O465">
        <v>48.5</v>
      </c>
      <c r="P465">
        <v>32</v>
      </c>
      <c r="Q465">
        <v>27</v>
      </c>
      <c r="R465">
        <v>28</v>
      </c>
      <c r="S465">
        <v>35</v>
      </c>
      <c r="T465">
        <v>29</v>
      </c>
      <c r="U465">
        <v>34</v>
      </c>
      <c r="V465">
        <v>23</v>
      </c>
      <c r="W465">
        <v>31</v>
      </c>
      <c r="X465">
        <v>23</v>
      </c>
      <c r="Y465">
        <v>20</v>
      </c>
      <c r="Z465" t="s">
        <v>290</v>
      </c>
      <c r="AA465" t="s">
        <v>290</v>
      </c>
      <c r="AB465" t="s">
        <v>290</v>
      </c>
      <c r="AC465" t="s">
        <v>290</v>
      </c>
      <c r="AD465" t="s">
        <v>290</v>
      </c>
      <c r="AE465" t="s">
        <v>290</v>
      </c>
      <c r="AF465" t="s">
        <v>290</v>
      </c>
      <c r="AG465" t="s">
        <v>290</v>
      </c>
      <c r="AH465" t="s">
        <v>290</v>
      </c>
      <c r="AI465" t="s">
        <v>290</v>
      </c>
      <c r="AJ465" t="s">
        <v>290</v>
      </c>
      <c r="AK465" t="s">
        <v>290</v>
      </c>
      <c r="AL465" t="s">
        <v>290</v>
      </c>
      <c r="AM465" t="s">
        <v>290</v>
      </c>
      <c r="AN465" t="s">
        <v>290</v>
      </c>
      <c r="AO465">
        <v>282</v>
      </c>
      <c r="AP465" t="s">
        <v>290</v>
      </c>
      <c r="AQ465">
        <v>0</v>
      </c>
      <c r="AR465">
        <v>282</v>
      </c>
      <c r="AS465">
        <v>0</v>
      </c>
      <c r="AT465">
        <v>0</v>
      </c>
      <c r="AU465">
        <v>113</v>
      </c>
      <c r="AV465">
        <v>282</v>
      </c>
      <c r="AW465">
        <v>42.005125</v>
      </c>
      <c r="AX465">
        <v>-87.700964999999997</v>
      </c>
      <c r="AY465">
        <v>1</v>
      </c>
      <c r="AZ465" t="s">
        <v>16343</v>
      </c>
      <c r="BA465">
        <v>2828</v>
      </c>
      <c r="BB465" t="s">
        <v>17497</v>
      </c>
      <c r="BE465" t="s">
        <v>1122</v>
      </c>
      <c r="BF465" t="s">
        <v>288</v>
      </c>
      <c r="BG465" t="s">
        <v>16493</v>
      </c>
      <c r="BH465">
        <v>60645</v>
      </c>
      <c r="BI465" t="s">
        <v>16346</v>
      </c>
      <c r="BJ465" t="s">
        <v>16863</v>
      </c>
    </row>
    <row r="466" spans="1:62">
      <c r="A466" t="s">
        <v>2563</v>
      </c>
      <c r="B466" t="s">
        <v>2564</v>
      </c>
      <c r="C466" t="s">
        <v>314</v>
      </c>
      <c r="D466" t="s">
        <v>17269</v>
      </c>
      <c r="E466" t="s">
        <v>17493</v>
      </c>
      <c r="F466" t="s">
        <v>2565</v>
      </c>
      <c r="G466" t="s">
        <v>1122</v>
      </c>
      <c r="H466" t="s">
        <v>288</v>
      </c>
      <c r="I466">
        <v>60610</v>
      </c>
      <c r="J466">
        <v>3125826014</v>
      </c>
      <c r="K466" t="s">
        <v>146</v>
      </c>
      <c r="L466">
        <v>6</v>
      </c>
      <c r="M466">
        <v>162</v>
      </c>
      <c r="N466">
        <v>104</v>
      </c>
      <c r="O466">
        <v>272</v>
      </c>
      <c r="P466" t="s">
        <v>290</v>
      </c>
      <c r="Q466" t="s">
        <v>290</v>
      </c>
      <c r="R466" t="s">
        <v>290</v>
      </c>
      <c r="S466" t="s">
        <v>290</v>
      </c>
      <c r="T466" t="s">
        <v>290</v>
      </c>
      <c r="U466" t="s">
        <v>290</v>
      </c>
      <c r="V466">
        <v>72</v>
      </c>
      <c r="W466">
        <v>74</v>
      </c>
      <c r="X466">
        <v>77</v>
      </c>
      <c r="Y466">
        <v>76</v>
      </c>
      <c r="Z466">
        <v>126</v>
      </c>
      <c r="AA466">
        <v>120</v>
      </c>
      <c r="AB466">
        <v>128</v>
      </c>
      <c r="AC466">
        <v>113</v>
      </c>
      <c r="AD466" t="s">
        <v>290</v>
      </c>
      <c r="AE466" t="s">
        <v>290</v>
      </c>
      <c r="AF466" t="s">
        <v>290</v>
      </c>
      <c r="AG466" t="s">
        <v>290</v>
      </c>
      <c r="AH466" t="s">
        <v>290</v>
      </c>
      <c r="AI466" t="s">
        <v>290</v>
      </c>
      <c r="AJ466">
        <v>67</v>
      </c>
      <c r="AK466">
        <v>1</v>
      </c>
      <c r="AL466">
        <v>86</v>
      </c>
      <c r="AM466">
        <v>52</v>
      </c>
      <c r="AN466">
        <v>3</v>
      </c>
      <c r="AO466">
        <v>504</v>
      </c>
      <c r="AP466">
        <v>73</v>
      </c>
      <c r="AQ466">
        <v>408</v>
      </c>
      <c r="AR466">
        <v>378</v>
      </c>
      <c r="AS466">
        <v>74</v>
      </c>
      <c r="AT466">
        <v>46</v>
      </c>
      <c r="AU466">
        <v>16</v>
      </c>
      <c r="AV466">
        <v>786</v>
      </c>
      <c r="AW466">
        <v>41.910784999999997</v>
      </c>
      <c r="AX466">
        <v>-87.631241000000003</v>
      </c>
      <c r="AY466">
        <v>1</v>
      </c>
      <c r="AZ466" t="s">
        <v>16343</v>
      </c>
      <c r="BA466">
        <v>59</v>
      </c>
      <c r="BB466" t="s">
        <v>17498</v>
      </c>
      <c r="BE466" t="s">
        <v>1122</v>
      </c>
      <c r="BF466" t="s">
        <v>288</v>
      </c>
      <c r="BG466" t="s">
        <v>16493</v>
      </c>
      <c r="BH466">
        <v>60610</v>
      </c>
      <c r="BI466" t="s">
        <v>16346</v>
      </c>
      <c r="BJ466" t="s">
        <v>16863</v>
      </c>
    </row>
    <row r="467" spans="1:62">
      <c r="A467" t="s">
        <v>18595</v>
      </c>
      <c r="B467" t="s">
        <v>18596</v>
      </c>
      <c r="D467" t="s">
        <v>4595</v>
      </c>
      <c r="E467" t="s">
        <v>18597</v>
      </c>
      <c r="F467" t="s">
        <v>18598</v>
      </c>
      <c r="G467" t="s">
        <v>1122</v>
      </c>
      <c r="H467" t="s">
        <v>288</v>
      </c>
      <c r="I467">
        <v>60615</v>
      </c>
      <c r="J467">
        <v>7733298152</v>
      </c>
      <c r="K467" t="s">
        <v>146</v>
      </c>
      <c r="L467">
        <v>1</v>
      </c>
      <c r="M467">
        <v>2</v>
      </c>
      <c r="N467">
        <v>0</v>
      </c>
      <c r="O467">
        <v>3</v>
      </c>
      <c r="P467" t="s">
        <v>290</v>
      </c>
      <c r="Q467" t="s">
        <v>290</v>
      </c>
      <c r="R467">
        <v>1</v>
      </c>
      <c r="S467" t="s">
        <v>290</v>
      </c>
      <c r="T467" t="s">
        <v>290</v>
      </c>
      <c r="U467" t="s">
        <v>290</v>
      </c>
      <c r="V467" t="s">
        <v>290</v>
      </c>
      <c r="W467" t="s">
        <v>290</v>
      </c>
      <c r="X467" t="s">
        <v>290</v>
      </c>
      <c r="Y467" t="s">
        <v>290</v>
      </c>
      <c r="Z467" t="s">
        <v>290</v>
      </c>
      <c r="AA467" t="s">
        <v>290</v>
      </c>
      <c r="AB467" t="s">
        <v>290</v>
      </c>
      <c r="AC467" t="s">
        <v>290</v>
      </c>
      <c r="AD467" t="s">
        <v>290</v>
      </c>
      <c r="AE467" t="s">
        <v>290</v>
      </c>
      <c r="AF467" t="s">
        <v>290</v>
      </c>
      <c r="AG467" t="s">
        <v>290</v>
      </c>
      <c r="AH467">
        <v>1</v>
      </c>
      <c r="AI467" t="s">
        <v>290</v>
      </c>
      <c r="AJ467" t="s">
        <v>290</v>
      </c>
      <c r="AK467" t="s">
        <v>290</v>
      </c>
      <c r="AL467" t="s">
        <v>290</v>
      </c>
      <c r="AM467">
        <v>1</v>
      </c>
      <c r="AN467" t="s">
        <v>290</v>
      </c>
      <c r="AO467" t="s">
        <v>290</v>
      </c>
      <c r="AP467">
        <v>1</v>
      </c>
      <c r="AQ467">
        <v>1</v>
      </c>
      <c r="AR467">
        <v>1</v>
      </c>
      <c r="AS467">
        <v>0</v>
      </c>
      <c r="AT467">
        <v>0</v>
      </c>
      <c r="AU467">
        <v>1</v>
      </c>
      <c r="AV467">
        <v>2</v>
      </c>
      <c r="AW467">
        <v>41.799275000000002</v>
      </c>
      <c r="AX467">
        <v>-87.593682999999999</v>
      </c>
      <c r="AY467">
        <v>1</v>
      </c>
      <c r="AZ467" t="s">
        <v>16343</v>
      </c>
      <c r="BA467">
        <v>1448</v>
      </c>
      <c r="BB467" t="s">
        <v>18599</v>
      </c>
      <c r="BE467" t="s">
        <v>1122</v>
      </c>
      <c r="BF467" t="s">
        <v>288</v>
      </c>
      <c r="BG467" t="s">
        <v>16493</v>
      </c>
      <c r="BH467">
        <v>60615</v>
      </c>
      <c r="BI467" t="s">
        <v>16346</v>
      </c>
      <c r="BJ467" t="s">
        <v>16863</v>
      </c>
    </row>
    <row r="468" spans="1:62">
      <c r="A468" t="s">
        <v>2566</v>
      </c>
      <c r="B468" t="s">
        <v>2567</v>
      </c>
      <c r="C468" t="s">
        <v>314</v>
      </c>
      <c r="D468" t="s">
        <v>2991</v>
      </c>
      <c r="E468" t="s">
        <v>17499</v>
      </c>
      <c r="F468" t="s">
        <v>2570</v>
      </c>
      <c r="G468" t="s">
        <v>1122</v>
      </c>
      <c r="H468" t="s">
        <v>288</v>
      </c>
      <c r="I468">
        <v>60625</v>
      </c>
      <c r="J468">
        <v>7737690733</v>
      </c>
      <c r="K468" t="s">
        <v>146</v>
      </c>
      <c r="L468">
        <v>2</v>
      </c>
      <c r="M468">
        <v>4.5</v>
      </c>
      <c r="N468">
        <v>0.5</v>
      </c>
      <c r="O468">
        <v>7</v>
      </c>
      <c r="P468">
        <v>6</v>
      </c>
      <c r="Q468">
        <v>4</v>
      </c>
      <c r="R468">
        <v>5</v>
      </c>
      <c r="S468">
        <v>11</v>
      </c>
      <c r="T468">
        <v>5</v>
      </c>
      <c r="U468">
        <v>7</v>
      </c>
      <c r="V468">
        <v>5</v>
      </c>
      <c r="W468">
        <v>6</v>
      </c>
      <c r="X468">
        <v>5</v>
      </c>
      <c r="Y468">
        <v>10</v>
      </c>
      <c r="Z468" t="s">
        <v>290</v>
      </c>
      <c r="AA468" t="s">
        <v>290</v>
      </c>
      <c r="AB468" t="s">
        <v>290</v>
      </c>
      <c r="AC468" t="s">
        <v>290</v>
      </c>
      <c r="AD468" t="s">
        <v>290</v>
      </c>
      <c r="AE468" t="s">
        <v>290</v>
      </c>
      <c r="AF468" t="s">
        <v>290</v>
      </c>
      <c r="AG468" t="s">
        <v>290</v>
      </c>
      <c r="AH468" t="s">
        <v>290</v>
      </c>
      <c r="AI468" t="s">
        <v>290</v>
      </c>
      <c r="AJ468">
        <v>20</v>
      </c>
      <c r="AK468" t="s">
        <v>290</v>
      </c>
      <c r="AL468">
        <v>14</v>
      </c>
      <c r="AM468">
        <v>11</v>
      </c>
      <c r="AN468">
        <v>3</v>
      </c>
      <c r="AO468">
        <v>3</v>
      </c>
      <c r="AP468">
        <v>13</v>
      </c>
      <c r="AQ468">
        <v>28</v>
      </c>
      <c r="AR468">
        <v>36</v>
      </c>
      <c r="AS468">
        <v>0</v>
      </c>
      <c r="AT468">
        <v>0</v>
      </c>
      <c r="AU468">
        <v>22</v>
      </c>
      <c r="AV468">
        <v>64</v>
      </c>
      <c r="AW468">
        <v>41.976314000000002</v>
      </c>
      <c r="AX468">
        <v>-87.699295000000006</v>
      </c>
      <c r="AY468">
        <v>1</v>
      </c>
      <c r="AZ468" t="s">
        <v>16343</v>
      </c>
      <c r="BA468">
        <v>5220</v>
      </c>
      <c r="BB468" t="s">
        <v>17070</v>
      </c>
      <c r="BE468" t="s">
        <v>1122</v>
      </c>
      <c r="BF468" t="s">
        <v>288</v>
      </c>
      <c r="BG468" t="s">
        <v>16493</v>
      </c>
      <c r="BH468">
        <v>60625</v>
      </c>
      <c r="BI468" t="s">
        <v>16346</v>
      </c>
      <c r="BJ468" t="s">
        <v>16863</v>
      </c>
    </row>
    <row r="469" spans="1:62">
      <c r="A469" t="s">
        <v>2571</v>
      </c>
      <c r="B469" t="s">
        <v>2572</v>
      </c>
      <c r="D469" t="s">
        <v>2560</v>
      </c>
      <c r="E469" t="s">
        <v>2573</v>
      </c>
      <c r="F469" t="s">
        <v>2574</v>
      </c>
      <c r="G469" t="s">
        <v>1122</v>
      </c>
      <c r="H469" t="s">
        <v>288</v>
      </c>
      <c r="I469">
        <v>60645</v>
      </c>
      <c r="J469">
        <v>7732620430</v>
      </c>
      <c r="K469" t="s">
        <v>146</v>
      </c>
      <c r="L469">
        <v>8</v>
      </c>
      <c r="M469">
        <v>10</v>
      </c>
      <c r="N469">
        <v>14</v>
      </c>
      <c r="O469">
        <v>32</v>
      </c>
      <c r="P469" t="s">
        <v>290</v>
      </c>
      <c r="Q469" t="s">
        <v>290</v>
      </c>
      <c r="R469" t="s">
        <v>290</v>
      </c>
      <c r="S469" t="s">
        <v>290</v>
      </c>
      <c r="T469" t="s">
        <v>290</v>
      </c>
      <c r="U469" t="s">
        <v>290</v>
      </c>
      <c r="V469" t="s">
        <v>290</v>
      </c>
      <c r="W469" t="s">
        <v>290</v>
      </c>
      <c r="X469" t="s">
        <v>290</v>
      </c>
      <c r="Y469" t="s">
        <v>290</v>
      </c>
      <c r="Z469">
        <v>44</v>
      </c>
      <c r="AA469">
        <v>44</v>
      </c>
      <c r="AB469">
        <v>46</v>
      </c>
      <c r="AC469" t="s">
        <v>290</v>
      </c>
      <c r="AD469" t="s">
        <v>290</v>
      </c>
      <c r="AE469" t="s">
        <v>290</v>
      </c>
      <c r="AF469" t="s">
        <v>290</v>
      </c>
      <c r="AG469" t="s">
        <v>290</v>
      </c>
      <c r="AH469" t="s">
        <v>290</v>
      </c>
      <c r="AI469" t="s">
        <v>290</v>
      </c>
      <c r="AJ469" t="s">
        <v>290</v>
      </c>
      <c r="AK469" t="s">
        <v>290</v>
      </c>
      <c r="AL469" t="s">
        <v>290</v>
      </c>
      <c r="AM469" t="s">
        <v>290</v>
      </c>
      <c r="AN469" t="s">
        <v>290</v>
      </c>
      <c r="AO469">
        <v>134</v>
      </c>
      <c r="AP469" t="s">
        <v>290</v>
      </c>
      <c r="AQ469">
        <v>0</v>
      </c>
      <c r="AR469">
        <v>134</v>
      </c>
      <c r="AS469">
        <v>0</v>
      </c>
      <c r="AT469">
        <v>44</v>
      </c>
      <c r="AU469">
        <v>110</v>
      </c>
      <c r="AV469">
        <v>134</v>
      </c>
      <c r="AW469">
        <v>42.006926999999997</v>
      </c>
      <c r="AX469">
        <v>-87.699578000000002</v>
      </c>
      <c r="AY469">
        <v>1</v>
      </c>
      <c r="AZ469" t="s">
        <v>16343</v>
      </c>
      <c r="BA469">
        <v>2756</v>
      </c>
      <c r="BB469" t="s">
        <v>17502</v>
      </c>
      <c r="BE469" t="s">
        <v>1122</v>
      </c>
      <c r="BF469" t="s">
        <v>288</v>
      </c>
      <c r="BG469" t="s">
        <v>16493</v>
      </c>
      <c r="BH469">
        <v>60645</v>
      </c>
      <c r="BI469" t="s">
        <v>16346</v>
      </c>
      <c r="BJ469" t="s">
        <v>16863</v>
      </c>
    </row>
    <row r="470" spans="1:62">
      <c r="A470" t="s">
        <v>2575</v>
      </c>
      <c r="B470" t="s">
        <v>2576</v>
      </c>
      <c r="C470" t="s">
        <v>314</v>
      </c>
      <c r="D470" t="s">
        <v>822</v>
      </c>
      <c r="E470" t="s">
        <v>2577</v>
      </c>
      <c r="F470" t="s">
        <v>2578</v>
      </c>
      <c r="G470" t="s">
        <v>1122</v>
      </c>
      <c r="H470" t="s">
        <v>288</v>
      </c>
      <c r="I470">
        <v>60642</v>
      </c>
      <c r="J470">
        <v>3124210202</v>
      </c>
      <c r="K470" t="s">
        <v>146</v>
      </c>
      <c r="L470">
        <v>9</v>
      </c>
      <c r="M470">
        <v>34.299999999999997</v>
      </c>
      <c r="N470">
        <v>14</v>
      </c>
      <c r="O470">
        <v>57.3</v>
      </c>
      <c r="P470" t="s">
        <v>290</v>
      </c>
      <c r="Q470" t="s">
        <v>290</v>
      </c>
      <c r="R470" t="s">
        <v>290</v>
      </c>
      <c r="S470" t="s">
        <v>290</v>
      </c>
      <c r="T470" t="s">
        <v>290</v>
      </c>
      <c r="U470" t="s">
        <v>290</v>
      </c>
      <c r="V470" t="s">
        <v>290</v>
      </c>
      <c r="W470" t="s">
        <v>290</v>
      </c>
      <c r="X470" t="s">
        <v>290</v>
      </c>
      <c r="Y470" t="s">
        <v>290</v>
      </c>
      <c r="Z470">
        <v>34</v>
      </c>
      <c r="AA470">
        <v>37</v>
      </c>
      <c r="AB470">
        <v>31</v>
      </c>
      <c r="AC470">
        <v>34</v>
      </c>
      <c r="AD470" t="s">
        <v>290</v>
      </c>
      <c r="AE470" t="s">
        <v>290</v>
      </c>
      <c r="AF470" t="s">
        <v>290</v>
      </c>
      <c r="AG470" t="s">
        <v>290</v>
      </c>
      <c r="AH470" t="s">
        <v>290</v>
      </c>
      <c r="AI470" t="s">
        <v>290</v>
      </c>
      <c r="AJ470">
        <v>15</v>
      </c>
      <c r="AK470" t="s">
        <v>290</v>
      </c>
      <c r="AL470">
        <v>7</v>
      </c>
      <c r="AM470">
        <v>15</v>
      </c>
      <c r="AN470" t="s">
        <v>290</v>
      </c>
      <c r="AO470">
        <v>86</v>
      </c>
      <c r="AP470">
        <v>13</v>
      </c>
      <c r="AQ470">
        <v>96</v>
      </c>
      <c r="AR470">
        <v>40</v>
      </c>
      <c r="AS470">
        <v>26</v>
      </c>
      <c r="AT470">
        <v>5</v>
      </c>
      <c r="AU470">
        <v>16</v>
      </c>
      <c r="AV470">
        <v>136</v>
      </c>
      <c r="AW470">
        <v>41.896549</v>
      </c>
      <c r="AX470">
        <v>-87.653126999999998</v>
      </c>
      <c r="AY470">
        <v>1</v>
      </c>
      <c r="AZ470" t="s">
        <v>16343</v>
      </c>
      <c r="BA470">
        <v>1010</v>
      </c>
      <c r="BB470" t="s">
        <v>17124</v>
      </c>
      <c r="BE470" t="s">
        <v>1122</v>
      </c>
      <c r="BF470" t="s">
        <v>288</v>
      </c>
      <c r="BG470" t="s">
        <v>16493</v>
      </c>
      <c r="BH470">
        <v>60642</v>
      </c>
      <c r="BI470" t="s">
        <v>16346</v>
      </c>
      <c r="BJ470" t="s">
        <v>16863</v>
      </c>
    </row>
    <row r="471" spans="1:62">
      <c r="A471" t="s">
        <v>2579</v>
      </c>
      <c r="B471" t="s">
        <v>2580</v>
      </c>
      <c r="C471" t="s">
        <v>314</v>
      </c>
      <c r="D471" t="s">
        <v>916</v>
      </c>
      <c r="E471" t="s">
        <v>1084</v>
      </c>
      <c r="F471" t="s">
        <v>2581</v>
      </c>
      <c r="G471" t="s">
        <v>1122</v>
      </c>
      <c r="H471" t="s">
        <v>288</v>
      </c>
      <c r="I471">
        <v>60654</v>
      </c>
      <c r="J471">
        <v>3124660700</v>
      </c>
      <c r="K471" t="s">
        <v>146</v>
      </c>
      <c r="L471">
        <v>39</v>
      </c>
      <c r="M471">
        <v>56</v>
      </c>
      <c r="N471">
        <v>15</v>
      </c>
      <c r="O471">
        <v>110</v>
      </c>
      <c r="P471" t="s">
        <v>290</v>
      </c>
      <c r="Q471" t="s">
        <v>290</v>
      </c>
      <c r="R471" t="s">
        <v>290</v>
      </c>
      <c r="S471" t="s">
        <v>290</v>
      </c>
      <c r="T471" t="s">
        <v>290</v>
      </c>
      <c r="U471">
        <v>75</v>
      </c>
      <c r="V471">
        <v>68</v>
      </c>
      <c r="W471">
        <v>68</v>
      </c>
      <c r="X471">
        <v>71</v>
      </c>
      <c r="Y471">
        <v>64</v>
      </c>
      <c r="Z471" t="s">
        <v>290</v>
      </c>
      <c r="AA471" t="s">
        <v>290</v>
      </c>
      <c r="AB471" t="s">
        <v>290</v>
      </c>
      <c r="AC471" t="s">
        <v>290</v>
      </c>
      <c r="AD471" t="s">
        <v>290</v>
      </c>
      <c r="AE471" t="s">
        <v>290</v>
      </c>
      <c r="AF471" t="s">
        <v>290</v>
      </c>
      <c r="AG471" t="s">
        <v>290</v>
      </c>
      <c r="AH471">
        <v>95</v>
      </c>
      <c r="AI471" t="s">
        <v>290</v>
      </c>
      <c r="AJ471">
        <v>31</v>
      </c>
      <c r="AK471">
        <v>1</v>
      </c>
      <c r="AL471">
        <v>43</v>
      </c>
      <c r="AM471">
        <v>59</v>
      </c>
      <c r="AN471" t="s">
        <v>290</v>
      </c>
      <c r="AO471">
        <v>242</v>
      </c>
      <c r="AP471">
        <v>65</v>
      </c>
      <c r="AQ471">
        <v>231</v>
      </c>
      <c r="AR471">
        <v>210</v>
      </c>
      <c r="AS471">
        <v>0</v>
      </c>
      <c r="AT471">
        <v>0</v>
      </c>
      <c r="AU471">
        <v>10</v>
      </c>
      <c r="AV471">
        <v>441</v>
      </c>
      <c r="AW471">
        <v>41.895994999999999</v>
      </c>
      <c r="AX471">
        <v>-87.628030999999993</v>
      </c>
      <c r="AY471">
        <v>1</v>
      </c>
      <c r="AZ471" t="s">
        <v>16360</v>
      </c>
      <c r="BA471">
        <v>751</v>
      </c>
      <c r="BB471" t="s">
        <v>16421</v>
      </c>
      <c r="BE471" t="s">
        <v>1122</v>
      </c>
      <c r="BF471" t="s">
        <v>288</v>
      </c>
      <c r="BG471" t="s">
        <v>16493</v>
      </c>
      <c r="BH471">
        <v>60654</v>
      </c>
      <c r="BI471" t="s">
        <v>16346</v>
      </c>
      <c r="BJ471" t="s">
        <v>16363</v>
      </c>
    </row>
    <row r="472" spans="1:62">
      <c r="A472" t="s">
        <v>2582</v>
      </c>
      <c r="B472" t="s">
        <v>2583</v>
      </c>
      <c r="C472" t="s">
        <v>418</v>
      </c>
      <c r="D472" t="s">
        <v>16817</v>
      </c>
      <c r="E472" t="s">
        <v>16818</v>
      </c>
      <c r="F472" t="s">
        <v>2586</v>
      </c>
      <c r="G472" t="s">
        <v>1122</v>
      </c>
      <c r="H472" t="s">
        <v>288</v>
      </c>
      <c r="I472">
        <v>60634</v>
      </c>
      <c r="J472">
        <v>7736373755</v>
      </c>
      <c r="K472" t="s">
        <v>146</v>
      </c>
      <c r="L472">
        <v>3</v>
      </c>
      <c r="M472">
        <v>9</v>
      </c>
      <c r="N472">
        <v>4</v>
      </c>
      <c r="O472">
        <v>16</v>
      </c>
      <c r="P472">
        <v>10</v>
      </c>
      <c r="Q472">
        <v>12</v>
      </c>
      <c r="R472">
        <v>4</v>
      </c>
      <c r="S472">
        <v>7</v>
      </c>
      <c r="T472">
        <v>7</v>
      </c>
      <c r="U472">
        <v>7</v>
      </c>
      <c r="V472">
        <v>4</v>
      </c>
      <c r="W472">
        <v>6</v>
      </c>
      <c r="X472">
        <v>6</v>
      </c>
      <c r="Y472">
        <v>4</v>
      </c>
      <c r="Z472" t="s">
        <v>290</v>
      </c>
      <c r="AA472" t="s">
        <v>290</v>
      </c>
      <c r="AB472" t="s">
        <v>290</v>
      </c>
      <c r="AC472" t="s">
        <v>290</v>
      </c>
      <c r="AD472" t="s">
        <v>290</v>
      </c>
      <c r="AE472" t="s">
        <v>290</v>
      </c>
      <c r="AF472" t="s">
        <v>290</v>
      </c>
      <c r="AG472" t="s">
        <v>290</v>
      </c>
      <c r="AH472" t="s">
        <v>290</v>
      </c>
      <c r="AI472" t="s">
        <v>290</v>
      </c>
      <c r="AJ472" t="s">
        <v>290</v>
      </c>
      <c r="AK472" t="s">
        <v>290</v>
      </c>
      <c r="AL472" t="s">
        <v>290</v>
      </c>
      <c r="AM472" t="s">
        <v>290</v>
      </c>
      <c r="AN472" t="s">
        <v>290</v>
      </c>
      <c r="AO472">
        <v>67</v>
      </c>
      <c r="AP472" t="s">
        <v>290</v>
      </c>
      <c r="AQ472">
        <v>34</v>
      </c>
      <c r="AR472">
        <v>33</v>
      </c>
      <c r="AS472">
        <v>0</v>
      </c>
      <c r="AT472">
        <v>0</v>
      </c>
      <c r="AU472">
        <v>50</v>
      </c>
      <c r="AV472">
        <v>67</v>
      </c>
      <c r="AW472">
        <v>41.938146000000003</v>
      </c>
      <c r="AX472">
        <v>-87.787294000000003</v>
      </c>
      <c r="AY472">
        <v>1</v>
      </c>
      <c r="AZ472" t="s">
        <v>16360</v>
      </c>
      <c r="BA472">
        <v>6435</v>
      </c>
      <c r="BB472" t="s">
        <v>16703</v>
      </c>
      <c r="BE472" t="s">
        <v>1122</v>
      </c>
      <c r="BF472" t="s">
        <v>288</v>
      </c>
      <c r="BG472" t="s">
        <v>16493</v>
      </c>
      <c r="BH472">
        <v>60634</v>
      </c>
      <c r="BI472" t="s">
        <v>16346</v>
      </c>
      <c r="BJ472" t="s">
        <v>16363</v>
      </c>
    </row>
    <row r="473" spans="1:62">
      <c r="A473" t="s">
        <v>2587</v>
      </c>
      <c r="B473" t="s">
        <v>2588</v>
      </c>
      <c r="D473" t="s">
        <v>2589</v>
      </c>
      <c r="E473" t="s">
        <v>2590</v>
      </c>
      <c r="F473" t="s">
        <v>2591</v>
      </c>
      <c r="G473" t="s">
        <v>1122</v>
      </c>
      <c r="H473" t="s">
        <v>288</v>
      </c>
      <c r="I473">
        <v>60659</v>
      </c>
      <c r="J473">
        <v>7732676167</v>
      </c>
      <c r="K473" t="s">
        <v>146</v>
      </c>
      <c r="L473">
        <v>4</v>
      </c>
      <c r="M473">
        <v>14</v>
      </c>
      <c r="N473">
        <v>1</v>
      </c>
      <c r="O473">
        <v>19</v>
      </c>
      <c r="P473">
        <v>16</v>
      </c>
      <c r="Q473">
        <v>24</v>
      </c>
      <c r="R473">
        <v>21</v>
      </c>
      <c r="S473">
        <v>16</v>
      </c>
      <c r="T473">
        <v>16</v>
      </c>
      <c r="U473">
        <v>11</v>
      </c>
      <c r="V473">
        <v>20</v>
      </c>
      <c r="W473">
        <v>6</v>
      </c>
      <c r="X473">
        <v>10</v>
      </c>
      <c r="Y473">
        <v>5</v>
      </c>
      <c r="Z473" t="s">
        <v>290</v>
      </c>
      <c r="AA473" t="s">
        <v>290</v>
      </c>
      <c r="AB473" t="s">
        <v>290</v>
      </c>
      <c r="AC473" t="s">
        <v>290</v>
      </c>
      <c r="AD473" t="s">
        <v>290</v>
      </c>
      <c r="AE473" t="s">
        <v>290</v>
      </c>
      <c r="AF473" t="s">
        <v>290</v>
      </c>
      <c r="AG473" t="s">
        <v>290</v>
      </c>
      <c r="AH473" t="s">
        <v>290</v>
      </c>
      <c r="AI473" t="s">
        <v>290</v>
      </c>
      <c r="AJ473">
        <v>1</v>
      </c>
      <c r="AK473" t="s">
        <v>290</v>
      </c>
      <c r="AL473">
        <v>71</v>
      </c>
      <c r="AM473">
        <v>43</v>
      </c>
      <c r="AN473" t="s">
        <v>290</v>
      </c>
      <c r="AO473">
        <v>30</v>
      </c>
      <c r="AP473" t="s">
        <v>290</v>
      </c>
      <c r="AQ473">
        <v>76</v>
      </c>
      <c r="AR473">
        <v>69</v>
      </c>
      <c r="AS473">
        <v>0</v>
      </c>
      <c r="AT473">
        <v>0</v>
      </c>
      <c r="AU473">
        <v>70</v>
      </c>
      <c r="AV473">
        <v>145</v>
      </c>
      <c r="AW473">
        <v>41.990034999999999</v>
      </c>
      <c r="AX473">
        <v>-87.713140999999993</v>
      </c>
      <c r="AY473">
        <v>1</v>
      </c>
      <c r="AZ473" t="s">
        <v>16343</v>
      </c>
      <c r="BA473">
        <v>3333</v>
      </c>
      <c r="BB473" t="s">
        <v>17506</v>
      </c>
      <c r="BE473" t="s">
        <v>1122</v>
      </c>
      <c r="BF473" t="s">
        <v>288</v>
      </c>
      <c r="BG473" t="s">
        <v>16493</v>
      </c>
      <c r="BH473">
        <v>60659</v>
      </c>
      <c r="BI473" t="s">
        <v>16346</v>
      </c>
      <c r="BJ473" t="s">
        <v>16863</v>
      </c>
    </row>
    <row r="474" spans="1:62">
      <c r="A474" t="s">
        <v>2592</v>
      </c>
      <c r="B474" t="s">
        <v>2593</v>
      </c>
      <c r="D474" t="s">
        <v>2594</v>
      </c>
      <c r="E474" t="s">
        <v>693</v>
      </c>
      <c r="F474" t="s">
        <v>2595</v>
      </c>
      <c r="G474" t="s">
        <v>1122</v>
      </c>
      <c r="H474" t="s">
        <v>288</v>
      </c>
      <c r="I474">
        <v>60659</v>
      </c>
      <c r="J474">
        <v>7734650419</v>
      </c>
      <c r="K474" t="s">
        <v>146</v>
      </c>
      <c r="L474">
        <v>3.8</v>
      </c>
      <c r="M474">
        <v>6.3</v>
      </c>
      <c r="N474">
        <v>6.5</v>
      </c>
      <c r="O474">
        <v>16.5</v>
      </c>
      <c r="P474" t="s">
        <v>290</v>
      </c>
      <c r="Q474" t="s">
        <v>290</v>
      </c>
      <c r="R474" t="s">
        <v>290</v>
      </c>
      <c r="S474" t="s">
        <v>290</v>
      </c>
      <c r="T474" t="s">
        <v>290</v>
      </c>
      <c r="U474" t="s">
        <v>290</v>
      </c>
      <c r="V474" t="s">
        <v>290</v>
      </c>
      <c r="W474" t="s">
        <v>290</v>
      </c>
      <c r="X474" t="s">
        <v>290</v>
      </c>
      <c r="Y474" t="s">
        <v>290</v>
      </c>
      <c r="Z474">
        <v>20</v>
      </c>
      <c r="AA474">
        <v>11</v>
      </c>
      <c r="AB474">
        <v>18</v>
      </c>
      <c r="AC474">
        <v>13</v>
      </c>
      <c r="AD474" t="s">
        <v>290</v>
      </c>
      <c r="AE474" t="s">
        <v>290</v>
      </c>
      <c r="AF474" t="s">
        <v>290</v>
      </c>
      <c r="AG474" t="s">
        <v>290</v>
      </c>
      <c r="AH474" t="s">
        <v>290</v>
      </c>
      <c r="AI474" t="s">
        <v>290</v>
      </c>
      <c r="AJ474" t="s">
        <v>290</v>
      </c>
      <c r="AK474" t="s">
        <v>290</v>
      </c>
      <c r="AL474" t="s">
        <v>290</v>
      </c>
      <c r="AM474" t="s">
        <v>290</v>
      </c>
      <c r="AN474" t="s">
        <v>290</v>
      </c>
      <c r="AO474">
        <v>62</v>
      </c>
      <c r="AP474" t="s">
        <v>290</v>
      </c>
      <c r="AQ474">
        <v>0</v>
      </c>
      <c r="AR474">
        <v>62</v>
      </c>
      <c r="AS474">
        <v>0</v>
      </c>
      <c r="AT474">
        <v>10</v>
      </c>
      <c r="AU474">
        <v>47</v>
      </c>
      <c r="AV474">
        <v>62</v>
      </c>
      <c r="AW474">
        <v>41.996982000000003</v>
      </c>
      <c r="AX474">
        <v>-87.720796000000007</v>
      </c>
      <c r="AY474">
        <v>1</v>
      </c>
      <c r="AZ474" t="s">
        <v>16343</v>
      </c>
      <c r="BA474">
        <v>3635</v>
      </c>
      <c r="BB474" t="s">
        <v>17508</v>
      </c>
      <c r="BE474" t="s">
        <v>1122</v>
      </c>
      <c r="BF474" t="s">
        <v>288</v>
      </c>
      <c r="BG474" t="s">
        <v>16493</v>
      </c>
      <c r="BH474">
        <v>60659</v>
      </c>
      <c r="BI474" t="s">
        <v>16346</v>
      </c>
      <c r="BJ474" t="s">
        <v>16863</v>
      </c>
    </row>
    <row r="475" spans="1:62">
      <c r="A475" t="s">
        <v>2596</v>
      </c>
      <c r="B475" t="s">
        <v>2597</v>
      </c>
      <c r="C475" t="s">
        <v>283</v>
      </c>
      <c r="D475" t="s">
        <v>17509</v>
      </c>
      <c r="E475" t="s">
        <v>17510</v>
      </c>
      <c r="F475" t="s">
        <v>2599</v>
      </c>
      <c r="G475" t="s">
        <v>1122</v>
      </c>
      <c r="H475" t="s">
        <v>288</v>
      </c>
      <c r="I475">
        <v>60659</v>
      </c>
      <c r="J475">
        <v>7737437716</v>
      </c>
      <c r="K475" t="s">
        <v>146</v>
      </c>
      <c r="L475">
        <v>4.5</v>
      </c>
      <c r="M475">
        <v>22</v>
      </c>
      <c r="N475">
        <v>14.9</v>
      </c>
      <c r="O475">
        <v>41.5</v>
      </c>
      <c r="P475" t="s">
        <v>290</v>
      </c>
      <c r="Q475" t="s">
        <v>290</v>
      </c>
      <c r="R475" t="s">
        <v>290</v>
      </c>
      <c r="S475" t="s">
        <v>290</v>
      </c>
      <c r="T475" t="s">
        <v>290</v>
      </c>
      <c r="U475" t="s">
        <v>290</v>
      </c>
      <c r="V475" t="s">
        <v>290</v>
      </c>
      <c r="W475" t="s">
        <v>290</v>
      </c>
      <c r="X475" t="s">
        <v>290</v>
      </c>
      <c r="Y475" t="s">
        <v>290</v>
      </c>
      <c r="Z475">
        <v>32</v>
      </c>
      <c r="AA475">
        <v>27</v>
      </c>
      <c r="AB475">
        <v>31</v>
      </c>
      <c r="AC475">
        <v>25</v>
      </c>
      <c r="AD475" t="s">
        <v>290</v>
      </c>
      <c r="AE475" t="s">
        <v>290</v>
      </c>
      <c r="AF475" t="s">
        <v>290</v>
      </c>
      <c r="AG475" t="s">
        <v>290</v>
      </c>
      <c r="AH475" t="s">
        <v>290</v>
      </c>
      <c r="AI475" t="s">
        <v>290</v>
      </c>
      <c r="AJ475">
        <v>1</v>
      </c>
      <c r="AK475" t="s">
        <v>290</v>
      </c>
      <c r="AL475" t="s">
        <v>290</v>
      </c>
      <c r="AM475" t="s">
        <v>290</v>
      </c>
      <c r="AN475" t="s">
        <v>290</v>
      </c>
      <c r="AO475">
        <v>112</v>
      </c>
      <c r="AP475">
        <v>2</v>
      </c>
      <c r="AQ475">
        <v>115</v>
      </c>
      <c r="AR475">
        <v>0</v>
      </c>
      <c r="AS475">
        <v>22</v>
      </c>
      <c r="AT475">
        <v>0</v>
      </c>
      <c r="AU475">
        <v>51</v>
      </c>
      <c r="AV475">
        <v>115</v>
      </c>
      <c r="AW475">
        <v>41.996594999999999</v>
      </c>
      <c r="AX475">
        <v>-87.705830000000006</v>
      </c>
      <c r="AY475">
        <v>1</v>
      </c>
      <c r="AZ475" t="s">
        <v>16360</v>
      </c>
      <c r="BA475">
        <v>6350</v>
      </c>
      <c r="BB475" t="s">
        <v>17273</v>
      </c>
      <c r="BE475" t="s">
        <v>1122</v>
      </c>
      <c r="BF475" t="s">
        <v>288</v>
      </c>
      <c r="BG475" t="s">
        <v>16493</v>
      </c>
      <c r="BH475">
        <v>60659</v>
      </c>
      <c r="BI475" t="s">
        <v>16346</v>
      </c>
      <c r="BJ475" t="s">
        <v>16363</v>
      </c>
    </row>
    <row r="476" spans="1:62">
      <c r="A476" t="s">
        <v>2600</v>
      </c>
      <c r="B476" t="s">
        <v>2601</v>
      </c>
      <c r="D476" t="s">
        <v>822</v>
      </c>
      <c r="E476" t="s">
        <v>2602</v>
      </c>
      <c r="F476" t="s">
        <v>2603</v>
      </c>
      <c r="G476" t="s">
        <v>1122</v>
      </c>
      <c r="H476" t="s">
        <v>288</v>
      </c>
      <c r="I476">
        <v>60649</v>
      </c>
      <c r="J476">
        <v>7736430700</v>
      </c>
      <c r="K476" t="s">
        <v>146</v>
      </c>
      <c r="L476">
        <v>2</v>
      </c>
      <c r="M476">
        <v>11.5</v>
      </c>
      <c r="N476">
        <v>7.5</v>
      </c>
      <c r="O476">
        <v>21</v>
      </c>
      <c r="P476" t="s">
        <v>290</v>
      </c>
      <c r="Q476">
        <v>3</v>
      </c>
      <c r="R476">
        <v>5</v>
      </c>
      <c r="S476">
        <v>7</v>
      </c>
      <c r="T476">
        <v>6</v>
      </c>
      <c r="U476">
        <v>5</v>
      </c>
      <c r="V476">
        <v>5</v>
      </c>
      <c r="W476">
        <v>7</v>
      </c>
      <c r="X476">
        <v>9</v>
      </c>
      <c r="Y476">
        <v>16</v>
      </c>
      <c r="Z476">
        <v>5</v>
      </c>
      <c r="AA476">
        <v>8</v>
      </c>
      <c r="AB476">
        <v>5</v>
      </c>
      <c r="AC476">
        <v>10</v>
      </c>
      <c r="AD476" t="s">
        <v>290</v>
      </c>
      <c r="AE476" t="s">
        <v>290</v>
      </c>
      <c r="AF476" t="s">
        <v>290</v>
      </c>
      <c r="AG476" t="s">
        <v>290</v>
      </c>
      <c r="AH476" t="s">
        <v>290</v>
      </c>
      <c r="AI476" t="s">
        <v>290</v>
      </c>
      <c r="AJ476" t="s">
        <v>290</v>
      </c>
      <c r="AK476" t="s">
        <v>290</v>
      </c>
      <c r="AL476" t="s">
        <v>290</v>
      </c>
      <c r="AM476">
        <v>91</v>
      </c>
      <c r="AN476" t="s">
        <v>290</v>
      </c>
      <c r="AO476" t="s">
        <v>290</v>
      </c>
      <c r="AP476" t="s">
        <v>290</v>
      </c>
      <c r="AQ476">
        <v>41</v>
      </c>
      <c r="AR476">
        <v>50</v>
      </c>
      <c r="AS476">
        <v>0</v>
      </c>
      <c r="AT476">
        <v>0</v>
      </c>
      <c r="AU476">
        <v>80</v>
      </c>
      <c r="AV476">
        <v>91</v>
      </c>
      <c r="AW476">
        <v>41.761093000000002</v>
      </c>
      <c r="AX476">
        <v>-87.584892999999994</v>
      </c>
      <c r="AY476">
        <v>1</v>
      </c>
      <c r="AZ476" t="s">
        <v>16343</v>
      </c>
      <c r="BA476">
        <v>7351</v>
      </c>
      <c r="BB476" t="s">
        <v>17138</v>
      </c>
      <c r="BE476" t="s">
        <v>1122</v>
      </c>
      <c r="BF476" t="s">
        <v>288</v>
      </c>
      <c r="BG476" t="s">
        <v>16493</v>
      </c>
      <c r="BH476">
        <v>60649</v>
      </c>
      <c r="BI476" t="s">
        <v>16346</v>
      </c>
      <c r="BJ476" t="s">
        <v>16863</v>
      </c>
    </row>
    <row r="477" spans="1:62">
      <c r="A477" t="s">
        <v>2604</v>
      </c>
      <c r="B477" t="s">
        <v>2605</v>
      </c>
      <c r="C477" t="s">
        <v>283</v>
      </c>
      <c r="D477" t="s">
        <v>976</v>
      </c>
      <c r="E477" t="s">
        <v>2606</v>
      </c>
      <c r="F477" t="s">
        <v>2607</v>
      </c>
      <c r="G477" t="s">
        <v>1122</v>
      </c>
      <c r="H477" t="s">
        <v>288</v>
      </c>
      <c r="I477">
        <v>60659</v>
      </c>
      <c r="J477">
        <v>7732671494</v>
      </c>
      <c r="K477" t="s">
        <v>146</v>
      </c>
      <c r="L477">
        <v>2</v>
      </c>
      <c r="M477">
        <v>17</v>
      </c>
      <c r="N477">
        <v>7.5</v>
      </c>
      <c r="O477">
        <v>26.5</v>
      </c>
      <c r="P477" t="s">
        <v>290</v>
      </c>
      <c r="Q477" t="s">
        <v>290</v>
      </c>
      <c r="R477" t="s">
        <v>290</v>
      </c>
      <c r="S477" t="s">
        <v>290</v>
      </c>
      <c r="T477" t="s">
        <v>290</v>
      </c>
      <c r="U477" t="s">
        <v>290</v>
      </c>
      <c r="V477" t="s">
        <v>290</v>
      </c>
      <c r="W477" t="s">
        <v>290</v>
      </c>
      <c r="X477" t="s">
        <v>290</v>
      </c>
      <c r="Y477" t="s">
        <v>290</v>
      </c>
      <c r="Z477">
        <v>64</v>
      </c>
      <c r="AA477">
        <v>56</v>
      </c>
      <c r="AB477">
        <v>49</v>
      </c>
      <c r="AC477">
        <v>53</v>
      </c>
      <c r="AD477" t="s">
        <v>290</v>
      </c>
      <c r="AE477" t="s">
        <v>290</v>
      </c>
      <c r="AF477" t="s">
        <v>290</v>
      </c>
      <c r="AG477" t="s">
        <v>290</v>
      </c>
      <c r="AH477" t="s">
        <v>290</v>
      </c>
      <c r="AI477">
        <v>7</v>
      </c>
      <c r="AJ477" t="s">
        <v>290</v>
      </c>
      <c r="AK477" t="s">
        <v>290</v>
      </c>
      <c r="AL477" t="s">
        <v>290</v>
      </c>
      <c r="AM477" t="s">
        <v>290</v>
      </c>
      <c r="AN477" t="s">
        <v>290</v>
      </c>
      <c r="AO477">
        <v>229</v>
      </c>
      <c r="AP477" t="s">
        <v>290</v>
      </c>
      <c r="AQ477">
        <v>229</v>
      </c>
      <c r="AR477">
        <v>0</v>
      </c>
      <c r="AS477">
        <v>42</v>
      </c>
      <c r="AT477">
        <v>0</v>
      </c>
      <c r="AU477">
        <v>80</v>
      </c>
      <c r="AV477">
        <v>229</v>
      </c>
      <c r="AW477">
        <v>41.987018999999997</v>
      </c>
      <c r="AX477">
        <v>-87.714236999999997</v>
      </c>
      <c r="AY477">
        <v>1</v>
      </c>
      <c r="AZ477" t="s">
        <v>16343</v>
      </c>
      <c r="BA477">
        <v>5800</v>
      </c>
      <c r="BB477" t="s">
        <v>17515</v>
      </c>
      <c r="BE477" t="s">
        <v>1122</v>
      </c>
      <c r="BF477" t="s">
        <v>288</v>
      </c>
      <c r="BG477" t="s">
        <v>16493</v>
      </c>
      <c r="BH477">
        <v>60659</v>
      </c>
      <c r="BI477" t="s">
        <v>16346</v>
      </c>
      <c r="BJ477" t="s">
        <v>16863</v>
      </c>
    </row>
    <row r="478" spans="1:62">
      <c r="A478" t="s">
        <v>2608</v>
      </c>
      <c r="B478" t="s">
        <v>9574</v>
      </c>
      <c r="D478" t="s">
        <v>2510</v>
      </c>
      <c r="E478" t="s">
        <v>17516</v>
      </c>
      <c r="F478" t="s">
        <v>2612</v>
      </c>
      <c r="G478" t="s">
        <v>1122</v>
      </c>
      <c r="H478" t="s">
        <v>288</v>
      </c>
      <c r="I478">
        <v>60615</v>
      </c>
      <c r="J478">
        <v>7739242356</v>
      </c>
      <c r="K478" t="s">
        <v>146</v>
      </c>
      <c r="L478">
        <v>8</v>
      </c>
      <c r="M478">
        <v>28.5</v>
      </c>
      <c r="N478">
        <v>13</v>
      </c>
      <c r="O478">
        <v>49.5</v>
      </c>
      <c r="P478">
        <v>23</v>
      </c>
      <c r="Q478">
        <v>21</v>
      </c>
      <c r="R478">
        <v>21</v>
      </c>
      <c r="S478">
        <v>18</v>
      </c>
      <c r="T478">
        <v>22</v>
      </c>
      <c r="U478">
        <v>19</v>
      </c>
      <c r="V478">
        <v>18</v>
      </c>
      <c r="W478">
        <v>19</v>
      </c>
      <c r="X478">
        <v>17</v>
      </c>
      <c r="Y478">
        <v>13</v>
      </c>
      <c r="Z478" t="s">
        <v>290</v>
      </c>
      <c r="AA478" t="s">
        <v>290</v>
      </c>
      <c r="AB478" t="s">
        <v>290</v>
      </c>
      <c r="AC478" t="s">
        <v>290</v>
      </c>
      <c r="AD478" t="s">
        <v>290</v>
      </c>
      <c r="AE478" t="s">
        <v>290</v>
      </c>
      <c r="AF478" t="s">
        <v>290</v>
      </c>
      <c r="AG478" t="s">
        <v>290</v>
      </c>
      <c r="AH478" t="s">
        <v>290</v>
      </c>
      <c r="AI478" t="s">
        <v>290</v>
      </c>
      <c r="AJ478">
        <v>7</v>
      </c>
      <c r="AK478" t="s">
        <v>290</v>
      </c>
      <c r="AL478">
        <v>6</v>
      </c>
      <c r="AM478">
        <v>69</v>
      </c>
      <c r="AN478" t="s">
        <v>290</v>
      </c>
      <c r="AO478">
        <v>68</v>
      </c>
      <c r="AP478">
        <v>41</v>
      </c>
      <c r="AQ478">
        <v>94</v>
      </c>
      <c r="AR478">
        <v>97</v>
      </c>
      <c r="AS478">
        <v>0</v>
      </c>
      <c r="AT478">
        <v>0</v>
      </c>
      <c r="AU478">
        <v>5</v>
      </c>
      <c r="AV478">
        <v>191</v>
      </c>
      <c r="AW478">
        <v>41.808093</v>
      </c>
      <c r="AX478">
        <v>-87.592213999999998</v>
      </c>
      <c r="AY478">
        <v>1</v>
      </c>
      <c r="AZ478" t="s">
        <v>16343</v>
      </c>
      <c r="BA478">
        <v>4770</v>
      </c>
      <c r="BB478" t="s">
        <v>17225</v>
      </c>
      <c r="BE478" t="s">
        <v>1122</v>
      </c>
      <c r="BF478" t="s">
        <v>288</v>
      </c>
      <c r="BG478" t="s">
        <v>16493</v>
      </c>
      <c r="BH478">
        <v>60615</v>
      </c>
      <c r="BI478" t="s">
        <v>16346</v>
      </c>
      <c r="BJ478" t="s">
        <v>146</v>
      </c>
    </row>
    <row r="479" spans="1:62">
      <c r="A479" t="s">
        <v>2613</v>
      </c>
      <c r="B479" t="s">
        <v>2614</v>
      </c>
      <c r="C479" t="s">
        <v>353</v>
      </c>
      <c r="D479" t="s">
        <v>2437</v>
      </c>
      <c r="E479" t="s">
        <v>2615</v>
      </c>
      <c r="F479" t="s">
        <v>2616</v>
      </c>
      <c r="G479" t="s">
        <v>1122</v>
      </c>
      <c r="H479" t="s">
        <v>288</v>
      </c>
      <c r="I479">
        <v>60612</v>
      </c>
      <c r="J479">
        <v>3125639044</v>
      </c>
      <c r="K479" t="s">
        <v>146</v>
      </c>
      <c r="L479">
        <v>1</v>
      </c>
      <c r="M479">
        <v>10</v>
      </c>
      <c r="N479">
        <v>6</v>
      </c>
      <c r="O479">
        <v>17</v>
      </c>
      <c r="P479" t="s">
        <v>290</v>
      </c>
      <c r="Q479" t="s">
        <v>290</v>
      </c>
      <c r="R479" t="s">
        <v>290</v>
      </c>
      <c r="S479" t="s">
        <v>290</v>
      </c>
      <c r="T479" t="s">
        <v>290</v>
      </c>
      <c r="U479" t="s">
        <v>290</v>
      </c>
      <c r="V479" t="s">
        <v>290</v>
      </c>
      <c r="W479" t="s">
        <v>290</v>
      </c>
      <c r="X479" t="s">
        <v>290</v>
      </c>
      <c r="Y479" t="s">
        <v>290</v>
      </c>
      <c r="Z479" t="s">
        <v>290</v>
      </c>
      <c r="AA479">
        <v>24</v>
      </c>
      <c r="AB479">
        <v>67</v>
      </c>
      <c r="AC479">
        <v>45</v>
      </c>
      <c r="AD479" t="s">
        <v>290</v>
      </c>
      <c r="AE479" t="s">
        <v>290</v>
      </c>
      <c r="AF479" t="s">
        <v>290</v>
      </c>
      <c r="AG479" t="s">
        <v>290</v>
      </c>
      <c r="AH479" t="s">
        <v>290</v>
      </c>
      <c r="AI479" t="s">
        <v>290</v>
      </c>
      <c r="AJ479">
        <v>50</v>
      </c>
      <c r="AK479" t="s">
        <v>290</v>
      </c>
      <c r="AL479" t="s">
        <v>290</v>
      </c>
      <c r="AM479">
        <v>86</v>
      </c>
      <c r="AN479" t="s">
        <v>290</v>
      </c>
      <c r="AO479" t="s">
        <v>290</v>
      </c>
      <c r="AP479" t="s">
        <v>290</v>
      </c>
      <c r="AQ479">
        <v>59</v>
      </c>
      <c r="AR479">
        <v>77</v>
      </c>
      <c r="AS479">
        <v>32</v>
      </c>
      <c r="AT479">
        <v>41</v>
      </c>
      <c r="AU479">
        <v>116</v>
      </c>
      <c r="AV479">
        <v>136</v>
      </c>
      <c r="AW479">
        <v>41.891468000000003</v>
      </c>
      <c r="AX479">
        <v>-87.702815000000001</v>
      </c>
      <c r="AY479">
        <v>1</v>
      </c>
      <c r="AZ479" t="s">
        <v>16343</v>
      </c>
      <c r="BA479">
        <v>534</v>
      </c>
      <c r="BB479" t="s">
        <v>17519</v>
      </c>
      <c r="BE479" t="s">
        <v>1122</v>
      </c>
      <c r="BF479" t="s">
        <v>288</v>
      </c>
      <c r="BG479" t="s">
        <v>16493</v>
      </c>
      <c r="BH479">
        <v>60612</v>
      </c>
      <c r="BI479" t="s">
        <v>16346</v>
      </c>
      <c r="BJ479" t="s">
        <v>16863</v>
      </c>
    </row>
    <row r="480" spans="1:62">
      <c r="A480" t="s">
        <v>2617</v>
      </c>
      <c r="B480" t="s">
        <v>2618</v>
      </c>
      <c r="C480" t="s">
        <v>283</v>
      </c>
      <c r="D480" t="s">
        <v>17520</v>
      </c>
      <c r="E480" t="s">
        <v>17521</v>
      </c>
      <c r="F480" t="s">
        <v>2621</v>
      </c>
      <c r="G480" t="s">
        <v>1122</v>
      </c>
      <c r="H480" t="s">
        <v>288</v>
      </c>
      <c r="I480">
        <v>60659</v>
      </c>
      <c r="J480">
        <v>7733389222</v>
      </c>
      <c r="K480" t="s">
        <v>146</v>
      </c>
      <c r="L480">
        <v>3.6</v>
      </c>
      <c r="M480">
        <v>14</v>
      </c>
      <c r="N480">
        <v>6.3</v>
      </c>
      <c r="O480">
        <v>23.9</v>
      </c>
      <c r="P480" t="s">
        <v>290</v>
      </c>
      <c r="Q480" t="s">
        <v>290</v>
      </c>
      <c r="R480" t="s">
        <v>290</v>
      </c>
      <c r="S480" t="s">
        <v>290</v>
      </c>
      <c r="T480" t="s">
        <v>290</v>
      </c>
      <c r="U480" t="s">
        <v>290</v>
      </c>
      <c r="V480" t="s">
        <v>290</v>
      </c>
      <c r="W480" t="s">
        <v>290</v>
      </c>
      <c r="X480" t="s">
        <v>290</v>
      </c>
      <c r="Y480" t="s">
        <v>290</v>
      </c>
      <c r="Z480">
        <v>31</v>
      </c>
      <c r="AA480">
        <v>24</v>
      </c>
      <c r="AB480">
        <v>20</v>
      </c>
      <c r="AC480">
        <v>19</v>
      </c>
      <c r="AD480" t="s">
        <v>290</v>
      </c>
      <c r="AE480" t="s">
        <v>290</v>
      </c>
      <c r="AF480" t="s">
        <v>290</v>
      </c>
      <c r="AG480" t="s">
        <v>290</v>
      </c>
      <c r="AH480" t="s">
        <v>290</v>
      </c>
      <c r="AI480">
        <v>25</v>
      </c>
      <c r="AJ480" t="s">
        <v>290</v>
      </c>
      <c r="AK480" t="s">
        <v>290</v>
      </c>
      <c r="AL480" t="s">
        <v>290</v>
      </c>
      <c r="AM480">
        <v>1</v>
      </c>
      <c r="AN480" t="s">
        <v>290</v>
      </c>
      <c r="AO480">
        <v>118</v>
      </c>
      <c r="AP480" t="s">
        <v>290</v>
      </c>
      <c r="AQ480">
        <v>119</v>
      </c>
      <c r="AR480">
        <v>0</v>
      </c>
      <c r="AS480">
        <v>33</v>
      </c>
      <c r="AT480">
        <v>0</v>
      </c>
      <c r="AU480">
        <v>7</v>
      </c>
      <c r="AV480">
        <v>119</v>
      </c>
      <c r="AW480">
        <v>41.997211</v>
      </c>
      <c r="AX480">
        <v>-87.705094000000003</v>
      </c>
      <c r="AY480">
        <v>1</v>
      </c>
      <c r="AZ480" t="s">
        <v>16343</v>
      </c>
      <c r="BA480">
        <v>3021</v>
      </c>
      <c r="BB480" t="s">
        <v>17508</v>
      </c>
      <c r="BE480" t="s">
        <v>1122</v>
      </c>
      <c r="BF480" t="s">
        <v>288</v>
      </c>
      <c r="BG480" t="s">
        <v>16493</v>
      </c>
      <c r="BH480">
        <v>60659</v>
      </c>
      <c r="BI480" t="s">
        <v>16346</v>
      </c>
      <c r="BJ480" t="s">
        <v>16863</v>
      </c>
    </row>
    <row r="481" spans="1:62">
      <c r="A481" t="s">
        <v>12357</v>
      </c>
      <c r="B481" t="s">
        <v>15695</v>
      </c>
      <c r="C481" t="s">
        <v>283</v>
      </c>
      <c r="D481" t="s">
        <v>16754</v>
      </c>
      <c r="E481" t="s">
        <v>17525</v>
      </c>
      <c r="F481" t="s">
        <v>9607</v>
      </c>
      <c r="G481" t="s">
        <v>1122</v>
      </c>
      <c r="H481" t="s">
        <v>288</v>
      </c>
      <c r="I481">
        <v>60614</v>
      </c>
      <c r="J481">
        <v>7739756330</v>
      </c>
      <c r="K481" t="s">
        <v>146</v>
      </c>
      <c r="L481">
        <v>3</v>
      </c>
      <c r="M481">
        <v>4</v>
      </c>
      <c r="N481">
        <v>4</v>
      </c>
      <c r="O481">
        <v>11</v>
      </c>
      <c r="P481">
        <v>39</v>
      </c>
      <c r="Q481">
        <v>8</v>
      </c>
      <c r="R481" t="s">
        <v>290</v>
      </c>
      <c r="S481" t="s">
        <v>290</v>
      </c>
      <c r="T481" t="s">
        <v>290</v>
      </c>
      <c r="U481" t="s">
        <v>290</v>
      </c>
      <c r="V481" t="s">
        <v>290</v>
      </c>
      <c r="W481" t="s">
        <v>290</v>
      </c>
      <c r="X481" t="s">
        <v>290</v>
      </c>
      <c r="Y481" t="s">
        <v>290</v>
      </c>
      <c r="Z481" t="s">
        <v>290</v>
      </c>
      <c r="AA481" t="s">
        <v>290</v>
      </c>
      <c r="AB481" t="s">
        <v>290</v>
      </c>
      <c r="AC481" t="s">
        <v>290</v>
      </c>
      <c r="AD481" t="s">
        <v>290</v>
      </c>
      <c r="AE481" t="s">
        <v>290</v>
      </c>
      <c r="AF481" t="s">
        <v>290</v>
      </c>
      <c r="AG481" t="s">
        <v>290</v>
      </c>
      <c r="AH481" t="s">
        <v>290</v>
      </c>
      <c r="AI481" t="s">
        <v>290</v>
      </c>
      <c r="AJ481">
        <v>1</v>
      </c>
      <c r="AK481">
        <v>1</v>
      </c>
      <c r="AL481">
        <v>2</v>
      </c>
      <c r="AM481">
        <v>3</v>
      </c>
      <c r="AN481" t="s">
        <v>290</v>
      </c>
      <c r="AO481">
        <v>37</v>
      </c>
      <c r="AP481">
        <v>3</v>
      </c>
      <c r="AQ481">
        <v>32</v>
      </c>
      <c r="AR481">
        <v>15</v>
      </c>
      <c r="AS481">
        <v>0</v>
      </c>
      <c r="AT481">
        <v>0</v>
      </c>
      <c r="AU481">
        <v>0</v>
      </c>
      <c r="AV481">
        <v>47</v>
      </c>
      <c r="AW481">
        <v>41.931350000000002</v>
      </c>
      <c r="AX481">
        <v>-87.670445999999998</v>
      </c>
      <c r="AY481">
        <v>1</v>
      </c>
      <c r="AZ481" t="s">
        <v>16343</v>
      </c>
      <c r="BA481">
        <v>1651</v>
      </c>
      <c r="BB481" t="s">
        <v>17527</v>
      </c>
      <c r="BE481" t="s">
        <v>1122</v>
      </c>
      <c r="BF481" t="s">
        <v>288</v>
      </c>
      <c r="BG481" t="s">
        <v>16493</v>
      </c>
      <c r="BH481">
        <v>60614</v>
      </c>
      <c r="BI481" t="s">
        <v>16346</v>
      </c>
      <c r="BJ481" t="s">
        <v>16863</v>
      </c>
    </row>
    <row r="482" spans="1:62">
      <c r="A482" t="s">
        <v>2622</v>
      </c>
      <c r="B482" t="s">
        <v>2623</v>
      </c>
      <c r="C482" t="s">
        <v>418</v>
      </c>
      <c r="D482" t="s">
        <v>2624</v>
      </c>
      <c r="E482" t="s">
        <v>2625</v>
      </c>
      <c r="F482" t="s">
        <v>2626</v>
      </c>
      <c r="G482" t="s">
        <v>1122</v>
      </c>
      <c r="H482" t="s">
        <v>288</v>
      </c>
      <c r="I482">
        <v>60620</v>
      </c>
      <c r="J482">
        <v>7737799440</v>
      </c>
      <c r="K482" t="s">
        <v>146</v>
      </c>
      <c r="L482">
        <v>2</v>
      </c>
      <c r="M482">
        <v>11</v>
      </c>
      <c r="N482">
        <v>10</v>
      </c>
      <c r="O482">
        <v>23</v>
      </c>
      <c r="P482">
        <v>6</v>
      </c>
      <c r="Q482">
        <v>7</v>
      </c>
      <c r="R482">
        <v>11</v>
      </c>
      <c r="S482">
        <v>8</v>
      </c>
      <c r="T482">
        <v>6</v>
      </c>
      <c r="U482">
        <v>4</v>
      </c>
      <c r="V482">
        <v>14</v>
      </c>
      <c r="W482">
        <v>12</v>
      </c>
      <c r="X482">
        <v>11</v>
      </c>
      <c r="Y482">
        <v>11</v>
      </c>
      <c r="Z482" t="s">
        <v>290</v>
      </c>
      <c r="AA482" t="s">
        <v>290</v>
      </c>
      <c r="AB482" t="s">
        <v>290</v>
      </c>
      <c r="AC482" t="s">
        <v>290</v>
      </c>
      <c r="AD482">
        <v>5</v>
      </c>
      <c r="AE482" t="s">
        <v>290</v>
      </c>
      <c r="AF482" t="s">
        <v>290</v>
      </c>
      <c r="AG482" t="s">
        <v>290</v>
      </c>
      <c r="AH482" t="s">
        <v>290</v>
      </c>
      <c r="AI482" t="s">
        <v>290</v>
      </c>
      <c r="AJ482">
        <v>1</v>
      </c>
      <c r="AK482" t="s">
        <v>290</v>
      </c>
      <c r="AL482" t="s">
        <v>290</v>
      </c>
      <c r="AM482">
        <v>94</v>
      </c>
      <c r="AN482" t="s">
        <v>290</v>
      </c>
      <c r="AO482" t="s">
        <v>290</v>
      </c>
      <c r="AP482" t="s">
        <v>290</v>
      </c>
      <c r="AQ482">
        <v>45</v>
      </c>
      <c r="AR482">
        <v>50</v>
      </c>
      <c r="AS482">
        <v>0</v>
      </c>
      <c r="AT482">
        <v>0</v>
      </c>
      <c r="AU482">
        <v>35</v>
      </c>
      <c r="AV482">
        <v>95</v>
      </c>
      <c r="AW482">
        <v>41.722033000000003</v>
      </c>
      <c r="AX482">
        <v>-87.650810000000007</v>
      </c>
      <c r="AY482">
        <v>1</v>
      </c>
      <c r="AZ482" t="s">
        <v>16343</v>
      </c>
      <c r="BA482">
        <v>9440</v>
      </c>
      <c r="BB482" t="s">
        <v>17529</v>
      </c>
      <c r="BE482" t="s">
        <v>1122</v>
      </c>
      <c r="BF482" t="s">
        <v>288</v>
      </c>
      <c r="BG482" t="s">
        <v>16493</v>
      </c>
      <c r="BH482">
        <v>60620</v>
      </c>
      <c r="BI482" t="s">
        <v>16346</v>
      </c>
      <c r="BJ482" t="s">
        <v>16863</v>
      </c>
    </row>
    <row r="483" spans="1:62">
      <c r="A483" t="s">
        <v>2627</v>
      </c>
      <c r="B483" t="s">
        <v>2628</v>
      </c>
      <c r="C483" t="s">
        <v>314</v>
      </c>
      <c r="D483" t="s">
        <v>2629</v>
      </c>
      <c r="E483" t="s">
        <v>2630</v>
      </c>
      <c r="F483" t="s">
        <v>2631</v>
      </c>
      <c r="G483" t="s">
        <v>1122</v>
      </c>
      <c r="H483" t="s">
        <v>288</v>
      </c>
      <c r="I483">
        <v>60612</v>
      </c>
      <c r="J483">
        <v>3124911600</v>
      </c>
      <c r="K483" t="s">
        <v>146</v>
      </c>
      <c r="L483">
        <v>14</v>
      </c>
      <c r="M483">
        <v>23</v>
      </c>
      <c r="N483">
        <v>3</v>
      </c>
      <c r="O483">
        <v>40</v>
      </c>
      <c r="P483" t="s">
        <v>290</v>
      </c>
      <c r="Q483" t="s">
        <v>290</v>
      </c>
      <c r="R483" t="s">
        <v>290</v>
      </c>
      <c r="S483" t="s">
        <v>290</v>
      </c>
      <c r="T483" t="s">
        <v>290</v>
      </c>
      <c r="U483" t="s">
        <v>290</v>
      </c>
      <c r="V483" t="s">
        <v>290</v>
      </c>
      <c r="W483" t="s">
        <v>290</v>
      </c>
      <c r="X483" t="s">
        <v>290</v>
      </c>
      <c r="Y483" t="s">
        <v>290</v>
      </c>
      <c r="Z483">
        <v>76</v>
      </c>
      <c r="AA483">
        <v>76</v>
      </c>
      <c r="AB483">
        <v>67</v>
      </c>
      <c r="AC483">
        <v>52</v>
      </c>
      <c r="AD483" t="s">
        <v>290</v>
      </c>
      <c r="AE483" t="s">
        <v>290</v>
      </c>
      <c r="AF483" t="s">
        <v>290</v>
      </c>
      <c r="AG483" t="s">
        <v>290</v>
      </c>
      <c r="AH483" t="s">
        <v>290</v>
      </c>
      <c r="AI483" t="s">
        <v>290</v>
      </c>
      <c r="AJ483">
        <v>129</v>
      </c>
      <c r="AK483" t="s">
        <v>290</v>
      </c>
      <c r="AL483">
        <v>3</v>
      </c>
      <c r="AM483">
        <v>127</v>
      </c>
      <c r="AN483" t="s">
        <v>290</v>
      </c>
      <c r="AO483">
        <v>12</v>
      </c>
      <c r="AP483" t="s">
        <v>290</v>
      </c>
      <c r="AQ483">
        <v>127</v>
      </c>
      <c r="AR483">
        <v>144</v>
      </c>
      <c r="AS483">
        <v>23</v>
      </c>
      <c r="AT483">
        <v>33</v>
      </c>
      <c r="AU483">
        <v>162</v>
      </c>
      <c r="AV483">
        <v>271</v>
      </c>
      <c r="AW483">
        <v>41.869995000000003</v>
      </c>
      <c r="AX483">
        <v>-87.680834000000004</v>
      </c>
      <c r="AY483">
        <v>1</v>
      </c>
      <c r="AZ483" t="s">
        <v>16343</v>
      </c>
      <c r="BA483">
        <v>2189</v>
      </c>
      <c r="BB483" t="s">
        <v>17531</v>
      </c>
      <c r="BE483" t="s">
        <v>1122</v>
      </c>
      <c r="BF483" t="s">
        <v>288</v>
      </c>
      <c r="BG483" t="s">
        <v>16493</v>
      </c>
      <c r="BH483">
        <v>60612</v>
      </c>
      <c r="BI483" t="s">
        <v>16346</v>
      </c>
      <c r="BJ483" t="s">
        <v>146</v>
      </c>
    </row>
    <row r="484" spans="1:62">
      <c r="A484" t="s">
        <v>2632</v>
      </c>
      <c r="B484" t="s">
        <v>2633</v>
      </c>
      <c r="D484" t="s">
        <v>478</v>
      </c>
      <c r="E484" t="s">
        <v>2634</v>
      </c>
      <c r="F484" t="s">
        <v>2635</v>
      </c>
      <c r="G484" t="s">
        <v>1122</v>
      </c>
      <c r="H484" t="s">
        <v>288</v>
      </c>
      <c r="I484">
        <v>60623</v>
      </c>
      <c r="J484">
        <v>7735420663</v>
      </c>
      <c r="K484" t="s">
        <v>146</v>
      </c>
      <c r="L484">
        <v>2</v>
      </c>
      <c r="M484">
        <v>10.9</v>
      </c>
      <c r="N484">
        <v>5</v>
      </c>
      <c r="O484">
        <v>17.899999999999999</v>
      </c>
      <c r="P484">
        <v>8</v>
      </c>
      <c r="Q484">
        <v>14</v>
      </c>
      <c r="R484">
        <v>9</v>
      </c>
      <c r="S484">
        <v>12</v>
      </c>
      <c r="T484">
        <v>10</v>
      </c>
      <c r="U484">
        <v>17</v>
      </c>
      <c r="V484">
        <v>15</v>
      </c>
      <c r="W484">
        <v>20</v>
      </c>
      <c r="X484">
        <v>15</v>
      </c>
      <c r="Y484">
        <v>17</v>
      </c>
      <c r="Z484" t="s">
        <v>290</v>
      </c>
      <c r="AA484" t="s">
        <v>290</v>
      </c>
      <c r="AB484" t="s">
        <v>290</v>
      </c>
      <c r="AC484" t="s">
        <v>290</v>
      </c>
      <c r="AD484" t="s">
        <v>290</v>
      </c>
      <c r="AE484" t="s">
        <v>290</v>
      </c>
      <c r="AF484" t="s">
        <v>290</v>
      </c>
      <c r="AG484" t="s">
        <v>290</v>
      </c>
      <c r="AH484" t="s">
        <v>290</v>
      </c>
      <c r="AI484" t="s">
        <v>290</v>
      </c>
      <c r="AJ484">
        <v>3</v>
      </c>
      <c r="AK484" t="s">
        <v>290</v>
      </c>
      <c r="AL484" t="s">
        <v>290</v>
      </c>
      <c r="AM484">
        <v>116</v>
      </c>
      <c r="AN484" t="s">
        <v>290</v>
      </c>
      <c r="AO484">
        <v>14</v>
      </c>
      <c r="AP484">
        <v>4</v>
      </c>
      <c r="AQ484">
        <v>81</v>
      </c>
      <c r="AR484">
        <v>56</v>
      </c>
      <c r="AS484">
        <v>0</v>
      </c>
      <c r="AT484">
        <v>0</v>
      </c>
      <c r="AU484">
        <v>85</v>
      </c>
      <c r="AV484">
        <v>137</v>
      </c>
      <c r="AW484">
        <v>41.864953</v>
      </c>
      <c r="AX484">
        <v>-87.725500999999994</v>
      </c>
      <c r="AY484">
        <v>1</v>
      </c>
      <c r="AZ484" t="s">
        <v>16343</v>
      </c>
      <c r="BA484">
        <v>1240</v>
      </c>
      <c r="BB484" t="s">
        <v>17062</v>
      </c>
      <c r="BE484" t="s">
        <v>1122</v>
      </c>
      <c r="BF484" t="s">
        <v>288</v>
      </c>
      <c r="BG484" t="s">
        <v>16493</v>
      </c>
      <c r="BH484">
        <v>60623</v>
      </c>
      <c r="BI484" t="s">
        <v>16346</v>
      </c>
      <c r="BJ484" t="s">
        <v>16863</v>
      </c>
    </row>
    <row r="485" spans="1:62">
      <c r="A485" t="s">
        <v>2636</v>
      </c>
      <c r="B485" t="s">
        <v>2637</v>
      </c>
      <c r="D485" t="s">
        <v>2638</v>
      </c>
      <c r="E485" t="s">
        <v>2639</v>
      </c>
      <c r="F485" t="s">
        <v>2640</v>
      </c>
      <c r="G485" t="s">
        <v>1122</v>
      </c>
      <c r="H485" t="s">
        <v>288</v>
      </c>
      <c r="I485">
        <v>60602</v>
      </c>
      <c r="J485">
        <v>3126430991</v>
      </c>
      <c r="K485" t="s">
        <v>146</v>
      </c>
      <c r="L485">
        <v>4</v>
      </c>
      <c r="M485">
        <v>5</v>
      </c>
      <c r="N485">
        <v>3.8</v>
      </c>
      <c r="O485">
        <v>12.8</v>
      </c>
      <c r="P485" t="s">
        <v>290</v>
      </c>
      <c r="Q485" t="s">
        <v>290</v>
      </c>
      <c r="R485" t="s">
        <v>290</v>
      </c>
      <c r="S485" t="s">
        <v>290</v>
      </c>
      <c r="T485" t="s">
        <v>290</v>
      </c>
      <c r="U485" t="s">
        <v>290</v>
      </c>
      <c r="V485" t="s">
        <v>290</v>
      </c>
      <c r="W485" t="s">
        <v>290</v>
      </c>
      <c r="X485" t="s">
        <v>290</v>
      </c>
      <c r="Y485" t="s">
        <v>290</v>
      </c>
      <c r="Z485">
        <v>12</v>
      </c>
      <c r="AA485">
        <v>6</v>
      </c>
      <c r="AB485">
        <v>17</v>
      </c>
      <c r="AC485">
        <v>17</v>
      </c>
      <c r="AD485" t="s">
        <v>290</v>
      </c>
      <c r="AE485" t="s">
        <v>290</v>
      </c>
      <c r="AF485" t="s">
        <v>290</v>
      </c>
      <c r="AG485" t="s">
        <v>290</v>
      </c>
      <c r="AH485" t="s">
        <v>290</v>
      </c>
      <c r="AI485" t="s">
        <v>290</v>
      </c>
      <c r="AJ485">
        <v>12</v>
      </c>
      <c r="AK485" t="s">
        <v>290</v>
      </c>
      <c r="AL485" t="s">
        <v>290</v>
      </c>
      <c r="AM485">
        <v>13</v>
      </c>
      <c r="AN485" t="s">
        <v>290</v>
      </c>
      <c r="AO485">
        <v>16</v>
      </c>
      <c r="AP485">
        <v>11</v>
      </c>
      <c r="AQ485">
        <v>31</v>
      </c>
      <c r="AR485">
        <v>21</v>
      </c>
      <c r="AS485">
        <v>8</v>
      </c>
      <c r="AT485">
        <v>5</v>
      </c>
      <c r="AU485">
        <v>15</v>
      </c>
      <c r="AV485">
        <v>52</v>
      </c>
      <c r="AW485">
        <v>41.882888000000001</v>
      </c>
      <c r="AX485">
        <v>-87.628262000000007</v>
      </c>
      <c r="AY485">
        <v>1</v>
      </c>
      <c r="AZ485" t="s">
        <v>16343</v>
      </c>
      <c r="BA485">
        <v>9</v>
      </c>
      <c r="BB485" t="s">
        <v>16361</v>
      </c>
      <c r="BC485" t="s">
        <v>16502</v>
      </c>
      <c r="BD485">
        <v>4</v>
      </c>
      <c r="BE485" t="s">
        <v>1122</v>
      </c>
      <c r="BF485" t="s">
        <v>288</v>
      </c>
      <c r="BG485" t="s">
        <v>16493</v>
      </c>
      <c r="BH485">
        <v>60602</v>
      </c>
      <c r="BI485" t="s">
        <v>16346</v>
      </c>
      <c r="BJ485" t="s">
        <v>146</v>
      </c>
    </row>
    <row r="486" spans="1:62">
      <c r="A486" t="s">
        <v>2642</v>
      </c>
      <c r="B486" t="s">
        <v>2643</v>
      </c>
      <c r="D486" t="s">
        <v>906</v>
      </c>
      <c r="E486" t="s">
        <v>2644</v>
      </c>
      <c r="F486" t="s">
        <v>2645</v>
      </c>
      <c r="G486" t="s">
        <v>1122</v>
      </c>
      <c r="H486" t="s">
        <v>288</v>
      </c>
      <c r="I486">
        <v>60642</v>
      </c>
      <c r="J486">
        <v>7733841434</v>
      </c>
      <c r="K486" t="s">
        <v>146</v>
      </c>
      <c r="L486">
        <v>13.1</v>
      </c>
      <c r="M486">
        <v>51.5</v>
      </c>
      <c r="N486">
        <v>49.5</v>
      </c>
      <c r="O486">
        <v>114.1</v>
      </c>
      <c r="P486">
        <v>108</v>
      </c>
      <c r="Q486">
        <v>45</v>
      </c>
      <c r="R486">
        <v>44</v>
      </c>
      <c r="S486">
        <v>45</v>
      </c>
      <c r="T486">
        <v>43</v>
      </c>
      <c r="U486">
        <v>34</v>
      </c>
      <c r="V486">
        <v>30</v>
      </c>
      <c r="W486">
        <v>33</v>
      </c>
      <c r="X486">
        <v>30</v>
      </c>
      <c r="Y486">
        <v>22</v>
      </c>
      <c r="Z486" t="s">
        <v>290</v>
      </c>
      <c r="AA486" t="s">
        <v>290</v>
      </c>
      <c r="AB486" t="s">
        <v>290</v>
      </c>
      <c r="AC486" t="s">
        <v>290</v>
      </c>
      <c r="AD486" t="s">
        <v>290</v>
      </c>
      <c r="AE486" t="s">
        <v>290</v>
      </c>
      <c r="AF486" t="s">
        <v>290</v>
      </c>
      <c r="AG486">
        <v>5</v>
      </c>
      <c r="AH486">
        <v>65</v>
      </c>
      <c r="AI486" t="s">
        <v>290</v>
      </c>
      <c r="AJ486">
        <v>30</v>
      </c>
      <c r="AK486">
        <v>2</v>
      </c>
      <c r="AL486">
        <v>53</v>
      </c>
      <c r="AM486">
        <v>43</v>
      </c>
      <c r="AN486">
        <v>1</v>
      </c>
      <c r="AO486">
        <v>242</v>
      </c>
      <c r="AP486">
        <v>133</v>
      </c>
      <c r="AQ486">
        <v>271</v>
      </c>
      <c r="AR486">
        <v>233</v>
      </c>
      <c r="AS486">
        <v>0</v>
      </c>
      <c r="AT486">
        <v>0</v>
      </c>
      <c r="AU486">
        <v>37</v>
      </c>
      <c r="AV486">
        <v>504</v>
      </c>
      <c r="AW486">
        <v>41.903685000000003</v>
      </c>
      <c r="AX486">
        <v>-87.664231999999998</v>
      </c>
      <c r="AY486">
        <v>1</v>
      </c>
      <c r="AZ486" t="s">
        <v>16343</v>
      </c>
      <c r="BA486">
        <v>1434</v>
      </c>
      <c r="BB486" t="s">
        <v>17075</v>
      </c>
      <c r="BE486" t="s">
        <v>1122</v>
      </c>
      <c r="BF486" t="s">
        <v>288</v>
      </c>
      <c r="BG486" t="s">
        <v>16493</v>
      </c>
      <c r="BH486">
        <v>60642</v>
      </c>
      <c r="BI486" t="s">
        <v>16346</v>
      </c>
      <c r="BJ486" t="s">
        <v>16863</v>
      </c>
    </row>
    <row r="487" spans="1:62">
      <c r="A487" t="s">
        <v>2646</v>
      </c>
      <c r="B487" t="s">
        <v>2647</v>
      </c>
      <c r="D487" t="s">
        <v>1407</v>
      </c>
      <c r="E487" t="s">
        <v>2648</v>
      </c>
      <c r="F487" t="s">
        <v>2649</v>
      </c>
      <c r="G487" t="s">
        <v>1122</v>
      </c>
      <c r="H487" t="s">
        <v>288</v>
      </c>
      <c r="I487">
        <v>60625</v>
      </c>
      <c r="J487">
        <v>7735616576</v>
      </c>
      <c r="K487" t="s">
        <v>146</v>
      </c>
      <c r="L487">
        <v>1</v>
      </c>
      <c r="M487">
        <v>7</v>
      </c>
      <c r="N487">
        <v>2.5</v>
      </c>
      <c r="O487">
        <v>10.5</v>
      </c>
      <c r="P487">
        <v>11</v>
      </c>
      <c r="Q487">
        <v>9</v>
      </c>
      <c r="R487" t="s">
        <v>290</v>
      </c>
      <c r="S487">
        <v>4</v>
      </c>
      <c r="T487">
        <v>3</v>
      </c>
      <c r="U487">
        <v>3</v>
      </c>
      <c r="V487">
        <v>4</v>
      </c>
      <c r="W487">
        <v>2</v>
      </c>
      <c r="X487">
        <v>1</v>
      </c>
      <c r="Y487">
        <v>2</v>
      </c>
      <c r="Z487">
        <v>3</v>
      </c>
      <c r="AA487">
        <v>1</v>
      </c>
      <c r="AB487" t="s">
        <v>290</v>
      </c>
      <c r="AC487" t="s">
        <v>290</v>
      </c>
      <c r="AD487" t="s">
        <v>290</v>
      </c>
      <c r="AE487" t="s">
        <v>290</v>
      </c>
      <c r="AF487" t="s">
        <v>290</v>
      </c>
      <c r="AG487" t="s">
        <v>290</v>
      </c>
      <c r="AH487" t="s">
        <v>290</v>
      </c>
      <c r="AI487" t="s">
        <v>290</v>
      </c>
      <c r="AJ487">
        <v>1</v>
      </c>
      <c r="AK487" t="s">
        <v>290</v>
      </c>
      <c r="AL487">
        <v>2</v>
      </c>
      <c r="AM487">
        <v>5</v>
      </c>
      <c r="AN487" t="s">
        <v>290</v>
      </c>
      <c r="AO487">
        <v>30</v>
      </c>
      <c r="AP487">
        <v>5</v>
      </c>
      <c r="AQ487">
        <v>23</v>
      </c>
      <c r="AR487">
        <v>20</v>
      </c>
      <c r="AS487">
        <v>0</v>
      </c>
      <c r="AT487">
        <v>0</v>
      </c>
      <c r="AU487">
        <v>26</v>
      </c>
      <c r="AV487">
        <v>43</v>
      </c>
      <c r="AW487">
        <v>41.962560000000003</v>
      </c>
      <c r="AX487">
        <v>-87.680192000000005</v>
      </c>
      <c r="AY487">
        <v>1</v>
      </c>
      <c r="AZ487" t="s">
        <v>16343</v>
      </c>
      <c r="BA487">
        <v>4437</v>
      </c>
      <c r="BB487" t="s">
        <v>17539</v>
      </c>
      <c r="BE487" t="s">
        <v>1122</v>
      </c>
      <c r="BF487" t="s">
        <v>288</v>
      </c>
      <c r="BG487" t="s">
        <v>16493</v>
      </c>
      <c r="BH487">
        <v>60625</v>
      </c>
      <c r="BI487" t="s">
        <v>16346</v>
      </c>
      <c r="BJ487" t="s">
        <v>16863</v>
      </c>
    </row>
    <row r="488" spans="1:62">
      <c r="A488" t="s">
        <v>2650</v>
      </c>
      <c r="B488" t="s">
        <v>2651</v>
      </c>
      <c r="C488" t="s">
        <v>283</v>
      </c>
      <c r="D488" t="s">
        <v>2652</v>
      </c>
      <c r="E488" t="s">
        <v>2653</v>
      </c>
      <c r="F488" t="s">
        <v>2654</v>
      </c>
      <c r="G488" t="s">
        <v>1122</v>
      </c>
      <c r="H488" t="s">
        <v>288</v>
      </c>
      <c r="I488">
        <v>60646</v>
      </c>
      <c r="J488">
        <v>7735091296</v>
      </c>
      <c r="K488" t="s">
        <v>146</v>
      </c>
      <c r="L488">
        <v>2</v>
      </c>
      <c r="M488">
        <v>10</v>
      </c>
      <c r="N488">
        <v>0</v>
      </c>
      <c r="O488">
        <v>12</v>
      </c>
      <c r="P488">
        <v>37</v>
      </c>
      <c r="Q488">
        <v>8</v>
      </c>
      <c r="R488">
        <v>4</v>
      </c>
      <c r="S488">
        <v>3</v>
      </c>
      <c r="T488">
        <v>2</v>
      </c>
      <c r="U488" t="s">
        <v>290</v>
      </c>
      <c r="V488" t="s">
        <v>290</v>
      </c>
      <c r="W488" t="s">
        <v>290</v>
      </c>
      <c r="X488" t="s">
        <v>290</v>
      </c>
      <c r="Y488" t="s">
        <v>290</v>
      </c>
      <c r="Z488" t="s">
        <v>290</v>
      </c>
      <c r="AA488" t="s">
        <v>290</v>
      </c>
      <c r="AB488" t="s">
        <v>290</v>
      </c>
      <c r="AC488" t="s">
        <v>290</v>
      </c>
      <c r="AD488" t="s">
        <v>290</v>
      </c>
      <c r="AE488" t="s">
        <v>290</v>
      </c>
      <c r="AF488" t="s">
        <v>290</v>
      </c>
      <c r="AG488" t="s">
        <v>290</v>
      </c>
      <c r="AH488" t="s">
        <v>290</v>
      </c>
      <c r="AI488" t="s">
        <v>290</v>
      </c>
      <c r="AJ488">
        <v>2</v>
      </c>
      <c r="AK488" t="s">
        <v>290</v>
      </c>
      <c r="AL488">
        <v>7</v>
      </c>
      <c r="AM488">
        <v>4</v>
      </c>
      <c r="AN488" t="s">
        <v>290</v>
      </c>
      <c r="AO488">
        <v>33</v>
      </c>
      <c r="AP488">
        <v>8</v>
      </c>
      <c r="AQ488">
        <v>26</v>
      </c>
      <c r="AR488">
        <v>28</v>
      </c>
      <c r="AS488">
        <v>0</v>
      </c>
      <c r="AT488">
        <v>0</v>
      </c>
      <c r="AU488">
        <v>0</v>
      </c>
      <c r="AV488">
        <v>54</v>
      </c>
      <c r="AW488">
        <v>41.984113000000001</v>
      </c>
      <c r="AX488">
        <v>-87.728823000000006</v>
      </c>
      <c r="AY488">
        <v>1</v>
      </c>
      <c r="AZ488" t="s">
        <v>16343</v>
      </c>
      <c r="BA488">
        <v>5644</v>
      </c>
      <c r="BB488" t="s">
        <v>17117</v>
      </c>
      <c r="BE488" t="s">
        <v>1122</v>
      </c>
      <c r="BF488" t="s">
        <v>288</v>
      </c>
      <c r="BG488" t="s">
        <v>16493</v>
      </c>
      <c r="BH488">
        <v>60646</v>
      </c>
      <c r="BI488" t="s">
        <v>16346</v>
      </c>
      <c r="BJ488" t="s">
        <v>16863</v>
      </c>
    </row>
    <row r="489" spans="1:62">
      <c r="A489" t="s">
        <v>2655</v>
      </c>
      <c r="B489" t="s">
        <v>2656</v>
      </c>
      <c r="D489" t="s">
        <v>1708</v>
      </c>
      <c r="E489" t="s">
        <v>2657</v>
      </c>
      <c r="F489" t="s">
        <v>18600</v>
      </c>
      <c r="G489" t="s">
        <v>1122</v>
      </c>
      <c r="H489" t="s">
        <v>288</v>
      </c>
      <c r="I489">
        <v>60610</v>
      </c>
      <c r="J489">
        <v>3125738854</v>
      </c>
      <c r="K489" t="s">
        <v>146</v>
      </c>
      <c r="L489">
        <v>0.5</v>
      </c>
      <c r="M489">
        <v>3.7</v>
      </c>
      <c r="N489">
        <v>1.8</v>
      </c>
      <c r="O489">
        <v>6</v>
      </c>
      <c r="P489" t="s">
        <v>290</v>
      </c>
      <c r="Q489" t="s">
        <v>290</v>
      </c>
      <c r="R489" t="s">
        <v>290</v>
      </c>
      <c r="S489" t="s">
        <v>290</v>
      </c>
      <c r="T489" t="s">
        <v>290</v>
      </c>
      <c r="U489" t="s">
        <v>290</v>
      </c>
      <c r="V489" t="s">
        <v>290</v>
      </c>
      <c r="W489" t="s">
        <v>290</v>
      </c>
      <c r="X489" t="s">
        <v>290</v>
      </c>
      <c r="Y489" t="s">
        <v>290</v>
      </c>
      <c r="Z489">
        <v>2</v>
      </c>
      <c r="AA489">
        <v>4</v>
      </c>
      <c r="AB489">
        <v>6</v>
      </c>
      <c r="AC489">
        <v>8</v>
      </c>
      <c r="AD489" t="s">
        <v>290</v>
      </c>
      <c r="AE489" t="s">
        <v>290</v>
      </c>
      <c r="AF489" t="s">
        <v>290</v>
      </c>
      <c r="AG489" t="s">
        <v>290</v>
      </c>
      <c r="AH489" t="s">
        <v>290</v>
      </c>
      <c r="AI489" t="s">
        <v>290</v>
      </c>
      <c r="AJ489">
        <v>6</v>
      </c>
      <c r="AK489" t="s">
        <v>290</v>
      </c>
      <c r="AL489">
        <v>1</v>
      </c>
      <c r="AM489">
        <v>11</v>
      </c>
      <c r="AN489" t="s">
        <v>290</v>
      </c>
      <c r="AO489">
        <v>2</v>
      </c>
      <c r="AP489" t="s">
        <v>290</v>
      </c>
      <c r="AQ489">
        <v>4</v>
      </c>
      <c r="AR489">
        <v>16</v>
      </c>
      <c r="AS489">
        <v>3</v>
      </c>
      <c r="AT489">
        <v>6</v>
      </c>
      <c r="AU489">
        <v>17</v>
      </c>
      <c r="AV489">
        <v>20</v>
      </c>
      <c r="AW489">
        <v>41.902715999999998</v>
      </c>
      <c r="AX489">
        <v>-87.634152999999998</v>
      </c>
      <c r="AY489">
        <v>1</v>
      </c>
      <c r="AZ489" t="s">
        <v>16343</v>
      </c>
      <c r="BA489">
        <v>1111</v>
      </c>
      <c r="BB489" t="s">
        <v>17541</v>
      </c>
      <c r="BC489" t="s">
        <v>16790</v>
      </c>
      <c r="BD489">
        <v>403</v>
      </c>
      <c r="BE489" t="s">
        <v>1122</v>
      </c>
      <c r="BF489" t="s">
        <v>288</v>
      </c>
      <c r="BG489" t="s">
        <v>16493</v>
      </c>
      <c r="BH489">
        <v>60610</v>
      </c>
      <c r="BI489" t="s">
        <v>16346</v>
      </c>
      <c r="BJ489" t="s">
        <v>16863</v>
      </c>
    </row>
    <row r="490" spans="1:62">
      <c r="A490" t="s">
        <v>2659</v>
      </c>
      <c r="B490" t="s">
        <v>2660</v>
      </c>
      <c r="C490" t="s">
        <v>283</v>
      </c>
      <c r="D490" t="s">
        <v>2661</v>
      </c>
      <c r="E490" t="s">
        <v>2662</v>
      </c>
      <c r="F490" t="s">
        <v>2663</v>
      </c>
      <c r="G490" t="s">
        <v>1122</v>
      </c>
      <c r="H490" t="s">
        <v>288</v>
      </c>
      <c r="I490">
        <v>60612</v>
      </c>
      <c r="J490">
        <v>3122438186</v>
      </c>
      <c r="K490" t="s">
        <v>146</v>
      </c>
      <c r="L490">
        <v>1</v>
      </c>
      <c r="M490">
        <v>10</v>
      </c>
      <c r="N490">
        <v>10</v>
      </c>
      <c r="O490">
        <v>21</v>
      </c>
      <c r="P490">
        <v>14</v>
      </c>
      <c r="Q490">
        <v>11</v>
      </c>
      <c r="R490">
        <v>8</v>
      </c>
      <c r="S490">
        <v>7</v>
      </c>
      <c r="T490">
        <v>8</v>
      </c>
      <c r="U490">
        <v>13</v>
      </c>
      <c r="V490">
        <v>13</v>
      </c>
      <c r="W490">
        <v>11</v>
      </c>
      <c r="X490">
        <v>15</v>
      </c>
      <c r="Y490">
        <v>14</v>
      </c>
      <c r="Z490" t="s">
        <v>290</v>
      </c>
      <c r="AA490" t="s">
        <v>290</v>
      </c>
      <c r="AB490" t="s">
        <v>290</v>
      </c>
      <c r="AC490" t="s">
        <v>290</v>
      </c>
      <c r="AD490" t="s">
        <v>290</v>
      </c>
      <c r="AE490" t="s">
        <v>290</v>
      </c>
      <c r="AF490" t="s">
        <v>290</v>
      </c>
      <c r="AG490" t="s">
        <v>290</v>
      </c>
      <c r="AH490" t="s">
        <v>290</v>
      </c>
      <c r="AI490" t="s">
        <v>290</v>
      </c>
      <c r="AJ490">
        <v>27</v>
      </c>
      <c r="AK490" t="s">
        <v>290</v>
      </c>
      <c r="AL490">
        <v>4</v>
      </c>
      <c r="AM490">
        <v>62</v>
      </c>
      <c r="AN490" t="s">
        <v>290</v>
      </c>
      <c r="AO490">
        <v>5</v>
      </c>
      <c r="AP490">
        <v>16</v>
      </c>
      <c r="AQ490">
        <v>63</v>
      </c>
      <c r="AR490">
        <v>51</v>
      </c>
      <c r="AS490">
        <v>0</v>
      </c>
      <c r="AT490">
        <v>0</v>
      </c>
      <c r="AU490">
        <v>45</v>
      </c>
      <c r="AV490">
        <v>114</v>
      </c>
      <c r="AW490">
        <v>41.868898000000002</v>
      </c>
      <c r="AX490">
        <v>-87.675747000000001</v>
      </c>
      <c r="AY490">
        <v>1</v>
      </c>
      <c r="AZ490" t="s">
        <v>16343</v>
      </c>
      <c r="BA490">
        <v>1900</v>
      </c>
      <c r="BB490" t="s">
        <v>17543</v>
      </c>
      <c r="BE490" t="s">
        <v>1122</v>
      </c>
      <c r="BF490" t="s">
        <v>288</v>
      </c>
      <c r="BG490" t="s">
        <v>16493</v>
      </c>
      <c r="BH490">
        <v>60612</v>
      </c>
      <c r="BI490" t="s">
        <v>16346</v>
      </c>
      <c r="BJ490" t="s">
        <v>16863</v>
      </c>
    </row>
    <row r="491" spans="1:62">
      <c r="A491" t="s">
        <v>2664</v>
      </c>
      <c r="B491" t="s">
        <v>2665</v>
      </c>
      <c r="D491" t="s">
        <v>315</v>
      </c>
      <c r="E491" t="s">
        <v>17550</v>
      </c>
      <c r="F491" t="s">
        <v>2668</v>
      </c>
      <c r="G491" t="s">
        <v>1122</v>
      </c>
      <c r="H491" t="s">
        <v>288</v>
      </c>
      <c r="I491">
        <v>60609</v>
      </c>
      <c r="J491">
        <v>7738901481</v>
      </c>
      <c r="K491" t="s">
        <v>146</v>
      </c>
      <c r="L491">
        <v>4</v>
      </c>
      <c r="M491">
        <v>7</v>
      </c>
      <c r="N491">
        <v>7.5</v>
      </c>
      <c r="O491">
        <v>18.5</v>
      </c>
      <c r="P491" t="s">
        <v>290</v>
      </c>
      <c r="Q491" t="s">
        <v>290</v>
      </c>
      <c r="R491" t="s">
        <v>290</v>
      </c>
      <c r="S491" t="s">
        <v>290</v>
      </c>
      <c r="T491" t="s">
        <v>290</v>
      </c>
      <c r="U491" t="s">
        <v>290</v>
      </c>
      <c r="V491" t="s">
        <v>290</v>
      </c>
      <c r="W491">
        <v>22</v>
      </c>
      <c r="X491">
        <v>30</v>
      </c>
      <c r="Y491">
        <v>30</v>
      </c>
      <c r="Z491" t="s">
        <v>290</v>
      </c>
      <c r="AA491" t="s">
        <v>290</v>
      </c>
      <c r="AB491" t="s">
        <v>290</v>
      </c>
      <c r="AC491" t="s">
        <v>290</v>
      </c>
      <c r="AD491" t="s">
        <v>290</v>
      </c>
      <c r="AE491" t="s">
        <v>290</v>
      </c>
      <c r="AF491" t="s">
        <v>290</v>
      </c>
      <c r="AG491" t="s">
        <v>290</v>
      </c>
      <c r="AH491" t="s">
        <v>290</v>
      </c>
      <c r="AI491" t="s">
        <v>290</v>
      </c>
      <c r="AJ491">
        <v>82</v>
      </c>
      <c r="AK491" t="s">
        <v>290</v>
      </c>
      <c r="AL491" t="s">
        <v>290</v>
      </c>
      <c r="AM491" t="s">
        <v>290</v>
      </c>
      <c r="AN491" t="s">
        <v>290</v>
      </c>
      <c r="AO491" t="s">
        <v>290</v>
      </c>
      <c r="AP491" t="s">
        <v>290</v>
      </c>
      <c r="AQ491">
        <v>31</v>
      </c>
      <c r="AR491">
        <v>51</v>
      </c>
      <c r="AS491">
        <v>0</v>
      </c>
      <c r="AT491">
        <v>0</v>
      </c>
      <c r="AU491">
        <v>82</v>
      </c>
      <c r="AV491">
        <v>82</v>
      </c>
      <c r="AW491">
        <v>41.806826000000001</v>
      </c>
      <c r="AX491">
        <v>-87.675334000000007</v>
      </c>
      <c r="AY491">
        <v>1</v>
      </c>
      <c r="AZ491" t="s">
        <v>16360</v>
      </c>
      <c r="BA491">
        <v>1954</v>
      </c>
      <c r="BB491" t="s">
        <v>17552</v>
      </c>
      <c r="BE491" t="s">
        <v>1122</v>
      </c>
      <c r="BF491" t="s">
        <v>288</v>
      </c>
      <c r="BG491" t="s">
        <v>16493</v>
      </c>
      <c r="BH491">
        <v>60609</v>
      </c>
      <c r="BI491" t="s">
        <v>16346</v>
      </c>
      <c r="BJ491" t="s">
        <v>16363</v>
      </c>
    </row>
    <row r="492" spans="1:62">
      <c r="A492" t="s">
        <v>2669</v>
      </c>
      <c r="B492" t="s">
        <v>2670</v>
      </c>
      <c r="C492" t="s">
        <v>283</v>
      </c>
      <c r="D492" t="s">
        <v>2671</v>
      </c>
      <c r="E492" t="s">
        <v>2672</v>
      </c>
      <c r="F492" t="s">
        <v>2673</v>
      </c>
      <c r="G492" t="s">
        <v>1122</v>
      </c>
      <c r="H492" t="s">
        <v>288</v>
      </c>
      <c r="I492">
        <v>60640</v>
      </c>
      <c r="J492">
        <v>7736650066</v>
      </c>
      <c r="K492" t="s">
        <v>146</v>
      </c>
      <c r="L492">
        <v>30</v>
      </c>
      <c r="M492">
        <v>130</v>
      </c>
      <c r="N492">
        <v>19</v>
      </c>
      <c r="O492">
        <v>179</v>
      </c>
      <c r="P492">
        <v>40</v>
      </c>
      <c r="Q492">
        <v>64</v>
      </c>
      <c r="R492">
        <v>49</v>
      </c>
      <c r="S492">
        <v>54</v>
      </c>
      <c r="T492">
        <v>53</v>
      </c>
      <c r="U492">
        <v>46</v>
      </c>
      <c r="V492">
        <v>62</v>
      </c>
      <c r="W492">
        <v>45</v>
      </c>
      <c r="X492">
        <v>51</v>
      </c>
      <c r="Y492">
        <v>54</v>
      </c>
      <c r="Z492">
        <v>52</v>
      </c>
      <c r="AA492">
        <v>37</v>
      </c>
      <c r="AB492">
        <v>44</v>
      </c>
      <c r="AC492">
        <v>50</v>
      </c>
      <c r="AD492" t="s">
        <v>290</v>
      </c>
      <c r="AE492" t="s">
        <v>290</v>
      </c>
      <c r="AF492" t="s">
        <v>290</v>
      </c>
      <c r="AG492" t="s">
        <v>290</v>
      </c>
      <c r="AH492" t="s">
        <v>290</v>
      </c>
      <c r="AI492" t="s">
        <v>290</v>
      </c>
      <c r="AJ492">
        <v>23</v>
      </c>
      <c r="AK492" t="s">
        <v>290</v>
      </c>
      <c r="AL492">
        <v>29</v>
      </c>
      <c r="AM492">
        <v>35</v>
      </c>
      <c r="AN492" t="s">
        <v>290</v>
      </c>
      <c r="AO492">
        <v>490</v>
      </c>
      <c r="AP492">
        <v>124</v>
      </c>
      <c r="AQ492">
        <v>385</v>
      </c>
      <c r="AR492">
        <v>316</v>
      </c>
      <c r="AS492">
        <v>28</v>
      </c>
      <c r="AT492">
        <v>22</v>
      </c>
      <c r="AU492">
        <v>70</v>
      </c>
      <c r="AV492">
        <v>701</v>
      </c>
      <c r="AW492">
        <v>41.964972000000003</v>
      </c>
      <c r="AX492">
        <v>-87.677306000000002</v>
      </c>
      <c r="AY492">
        <v>1</v>
      </c>
      <c r="AZ492" t="s">
        <v>16360</v>
      </c>
      <c r="BA492">
        <v>1929</v>
      </c>
      <c r="BB492" t="s">
        <v>17555</v>
      </c>
      <c r="BE492" t="s">
        <v>1122</v>
      </c>
      <c r="BF492" t="s">
        <v>288</v>
      </c>
      <c r="BG492" t="s">
        <v>16493</v>
      </c>
      <c r="BH492">
        <v>60640</v>
      </c>
      <c r="BI492" t="s">
        <v>16346</v>
      </c>
      <c r="BJ492" t="s">
        <v>16363</v>
      </c>
    </row>
    <row r="493" spans="1:62">
      <c r="A493" t="s">
        <v>2674</v>
      </c>
      <c r="B493" t="s">
        <v>2675</v>
      </c>
      <c r="D493" t="s">
        <v>17557</v>
      </c>
      <c r="E493" t="s">
        <v>17558</v>
      </c>
      <c r="F493" t="s">
        <v>2678</v>
      </c>
      <c r="G493" t="s">
        <v>1122</v>
      </c>
      <c r="H493" t="s">
        <v>288</v>
      </c>
      <c r="I493">
        <v>60647</v>
      </c>
      <c r="J493">
        <v>7732275580</v>
      </c>
      <c r="K493" t="s">
        <v>146</v>
      </c>
      <c r="L493">
        <v>1</v>
      </c>
      <c r="M493">
        <v>3</v>
      </c>
      <c r="N493">
        <v>1</v>
      </c>
      <c r="O493">
        <v>5</v>
      </c>
      <c r="P493">
        <v>2</v>
      </c>
      <c r="Q493">
        <v>5</v>
      </c>
      <c r="R493">
        <v>4</v>
      </c>
      <c r="S493">
        <v>4</v>
      </c>
      <c r="T493">
        <v>7</v>
      </c>
      <c r="U493" t="s">
        <v>290</v>
      </c>
      <c r="V493" t="s">
        <v>290</v>
      </c>
      <c r="W493">
        <v>1</v>
      </c>
      <c r="X493" t="s">
        <v>290</v>
      </c>
      <c r="Y493" t="s">
        <v>290</v>
      </c>
      <c r="Z493" t="s">
        <v>290</v>
      </c>
      <c r="AA493" t="s">
        <v>290</v>
      </c>
      <c r="AB493" t="s">
        <v>290</v>
      </c>
      <c r="AC493" t="s">
        <v>290</v>
      </c>
      <c r="AD493" t="s">
        <v>290</v>
      </c>
      <c r="AE493" t="s">
        <v>290</v>
      </c>
      <c r="AF493" t="s">
        <v>290</v>
      </c>
      <c r="AG493" t="s">
        <v>290</v>
      </c>
      <c r="AH493" t="s">
        <v>290</v>
      </c>
      <c r="AI493" t="s">
        <v>290</v>
      </c>
      <c r="AJ493">
        <v>20</v>
      </c>
      <c r="AK493" t="s">
        <v>290</v>
      </c>
      <c r="AL493" t="s">
        <v>290</v>
      </c>
      <c r="AM493" t="s">
        <v>290</v>
      </c>
      <c r="AN493" t="s">
        <v>290</v>
      </c>
      <c r="AO493">
        <v>1</v>
      </c>
      <c r="AP493">
        <v>2</v>
      </c>
      <c r="AQ493">
        <v>8</v>
      </c>
      <c r="AR493">
        <v>15</v>
      </c>
      <c r="AS493">
        <v>0</v>
      </c>
      <c r="AT493">
        <v>0</v>
      </c>
      <c r="AU493">
        <v>9</v>
      </c>
      <c r="AV493">
        <v>23</v>
      </c>
      <c r="AW493">
        <v>41.918222999999998</v>
      </c>
      <c r="AX493">
        <v>-87.700306999999995</v>
      </c>
      <c r="AY493">
        <v>1</v>
      </c>
      <c r="AZ493" t="s">
        <v>16343</v>
      </c>
      <c r="BA493">
        <v>2018</v>
      </c>
      <c r="BB493" t="s">
        <v>17560</v>
      </c>
      <c r="BE493" t="s">
        <v>1122</v>
      </c>
      <c r="BF493" t="s">
        <v>288</v>
      </c>
      <c r="BG493" t="s">
        <v>16493</v>
      </c>
      <c r="BH493">
        <v>60647</v>
      </c>
      <c r="BI493" t="s">
        <v>16346</v>
      </c>
      <c r="BJ493" t="s">
        <v>16863</v>
      </c>
    </row>
    <row r="494" spans="1:62">
      <c r="A494" t="s">
        <v>2679</v>
      </c>
      <c r="B494" t="s">
        <v>2680</v>
      </c>
      <c r="C494" t="s">
        <v>314</v>
      </c>
      <c r="D494" t="s">
        <v>4486</v>
      </c>
      <c r="E494" t="s">
        <v>17561</v>
      </c>
      <c r="F494" t="s">
        <v>2683</v>
      </c>
      <c r="G494" t="s">
        <v>1122</v>
      </c>
      <c r="H494" t="s">
        <v>288</v>
      </c>
      <c r="I494">
        <v>60608</v>
      </c>
      <c r="J494">
        <v>7738906800</v>
      </c>
      <c r="K494" t="s">
        <v>146</v>
      </c>
      <c r="L494">
        <v>12</v>
      </c>
      <c r="M494">
        <v>30</v>
      </c>
      <c r="N494">
        <v>27</v>
      </c>
      <c r="O494">
        <v>69</v>
      </c>
      <c r="P494" t="s">
        <v>290</v>
      </c>
      <c r="Q494" t="s">
        <v>290</v>
      </c>
      <c r="R494" t="s">
        <v>290</v>
      </c>
      <c r="S494" t="s">
        <v>290</v>
      </c>
      <c r="T494" t="s">
        <v>290</v>
      </c>
      <c r="U494" t="s">
        <v>290</v>
      </c>
      <c r="V494" t="s">
        <v>290</v>
      </c>
      <c r="W494" t="s">
        <v>290</v>
      </c>
      <c r="X494" t="s">
        <v>290</v>
      </c>
      <c r="Y494" t="s">
        <v>290</v>
      </c>
      <c r="Z494">
        <v>146</v>
      </c>
      <c r="AA494">
        <v>142</v>
      </c>
      <c r="AB494">
        <v>140</v>
      </c>
      <c r="AC494">
        <v>132</v>
      </c>
      <c r="AD494" t="s">
        <v>290</v>
      </c>
      <c r="AE494" t="s">
        <v>290</v>
      </c>
      <c r="AF494" t="s">
        <v>290</v>
      </c>
      <c r="AG494" t="s">
        <v>290</v>
      </c>
      <c r="AH494" t="s">
        <v>290</v>
      </c>
      <c r="AI494" t="s">
        <v>290</v>
      </c>
      <c r="AJ494">
        <v>560</v>
      </c>
      <c r="AK494" t="s">
        <v>290</v>
      </c>
      <c r="AL494" t="s">
        <v>290</v>
      </c>
      <c r="AM494" t="s">
        <v>290</v>
      </c>
      <c r="AN494" t="s">
        <v>290</v>
      </c>
      <c r="AO494" t="s">
        <v>290</v>
      </c>
      <c r="AP494" t="s">
        <v>290</v>
      </c>
      <c r="AQ494">
        <v>345</v>
      </c>
      <c r="AR494">
        <v>215</v>
      </c>
      <c r="AS494">
        <v>80</v>
      </c>
      <c r="AT494">
        <v>40</v>
      </c>
      <c r="AU494">
        <v>560</v>
      </c>
      <c r="AV494">
        <v>560</v>
      </c>
      <c r="AW494">
        <v>41.851601000000002</v>
      </c>
      <c r="AX494">
        <v>-87.672014000000004</v>
      </c>
      <c r="AY494">
        <v>1</v>
      </c>
      <c r="AZ494" t="s">
        <v>16360</v>
      </c>
      <c r="BA494">
        <v>1852</v>
      </c>
      <c r="BB494" t="s">
        <v>17563</v>
      </c>
      <c r="BE494" t="s">
        <v>1122</v>
      </c>
      <c r="BF494" t="s">
        <v>288</v>
      </c>
      <c r="BG494" t="s">
        <v>16493</v>
      </c>
      <c r="BH494">
        <v>60608</v>
      </c>
      <c r="BI494" t="s">
        <v>16346</v>
      </c>
      <c r="BJ494" t="s">
        <v>16363</v>
      </c>
    </row>
    <row r="495" spans="1:62">
      <c r="A495" t="s">
        <v>2684</v>
      </c>
      <c r="B495" t="s">
        <v>2685</v>
      </c>
      <c r="D495" t="s">
        <v>17564</v>
      </c>
      <c r="E495" t="s">
        <v>17565</v>
      </c>
      <c r="F495" t="s">
        <v>2687</v>
      </c>
      <c r="G495" t="s">
        <v>1122</v>
      </c>
      <c r="H495" t="s">
        <v>288</v>
      </c>
      <c r="I495">
        <v>60657</v>
      </c>
      <c r="J495">
        <v>7733270900</v>
      </c>
      <c r="K495" t="s">
        <v>146</v>
      </c>
      <c r="L495">
        <v>7</v>
      </c>
      <c r="M495">
        <v>26</v>
      </c>
      <c r="N495">
        <v>7</v>
      </c>
      <c r="O495">
        <v>40</v>
      </c>
      <c r="P495">
        <v>6</v>
      </c>
      <c r="Q495">
        <v>14</v>
      </c>
      <c r="R495">
        <v>17</v>
      </c>
      <c r="S495">
        <v>5</v>
      </c>
      <c r="T495">
        <v>9</v>
      </c>
      <c r="U495">
        <v>5</v>
      </c>
      <c r="V495">
        <v>8</v>
      </c>
      <c r="W495">
        <v>9</v>
      </c>
      <c r="X495">
        <v>14</v>
      </c>
      <c r="Y495">
        <v>19</v>
      </c>
      <c r="Z495" t="s">
        <v>290</v>
      </c>
      <c r="AA495" t="s">
        <v>290</v>
      </c>
      <c r="AB495" t="s">
        <v>290</v>
      </c>
      <c r="AC495" t="s">
        <v>290</v>
      </c>
      <c r="AD495" t="s">
        <v>290</v>
      </c>
      <c r="AE495" t="s">
        <v>290</v>
      </c>
      <c r="AF495" t="s">
        <v>290</v>
      </c>
      <c r="AG495" t="s">
        <v>290</v>
      </c>
      <c r="AH495" t="s">
        <v>290</v>
      </c>
      <c r="AI495" t="s">
        <v>290</v>
      </c>
      <c r="AJ495">
        <v>10</v>
      </c>
      <c r="AK495" t="s">
        <v>290</v>
      </c>
      <c r="AL495">
        <v>7</v>
      </c>
      <c r="AM495">
        <v>3</v>
      </c>
      <c r="AN495" t="s">
        <v>290</v>
      </c>
      <c r="AO495">
        <v>80</v>
      </c>
      <c r="AP495">
        <v>6</v>
      </c>
      <c r="AQ495">
        <v>46</v>
      </c>
      <c r="AR495">
        <v>60</v>
      </c>
      <c r="AS495">
        <v>0</v>
      </c>
      <c r="AT495">
        <v>0</v>
      </c>
      <c r="AU495">
        <v>0</v>
      </c>
      <c r="AV495">
        <v>106</v>
      </c>
      <c r="AW495">
        <v>41.944166000000003</v>
      </c>
      <c r="AX495">
        <v>-87.642764999999997</v>
      </c>
      <c r="AY495">
        <v>1</v>
      </c>
      <c r="AZ495" t="s">
        <v>16343</v>
      </c>
      <c r="BA495">
        <v>541</v>
      </c>
      <c r="BB495" t="s">
        <v>17567</v>
      </c>
      <c r="BE495" t="s">
        <v>1122</v>
      </c>
      <c r="BF495" t="s">
        <v>288</v>
      </c>
      <c r="BG495" t="s">
        <v>16493</v>
      </c>
      <c r="BH495">
        <v>60657</v>
      </c>
      <c r="BI495" t="s">
        <v>16346</v>
      </c>
      <c r="BJ495" t="s">
        <v>16863</v>
      </c>
    </row>
    <row r="496" spans="1:62">
      <c r="A496" t="s">
        <v>2688</v>
      </c>
      <c r="B496" t="s">
        <v>2689</v>
      </c>
      <c r="D496" t="s">
        <v>2690</v>
      </c>
      <c r="E496" t="s">
        <v>2691</v>
      </c>
      <c r="F496" t="s">
        <v>2692</v>
      </c>
      <c r="G496" t="s">
        <v>1122</v>
      </c>
      <c r="H496" t="s">
        <v>288</v>
      </c>
      <c r="I496">
        <v>60619</v>
      </c>
      <c r="J496">
        <v>7087905582</v>
      </c>
      <c r="K496" t="s">
        <v>146</v>
      </c>
      <c r="L496">
        <v>0.5</v>
      </c>
      <c r="M496">
        <v>1.5</v>
      </c>
      <c r="N496">
        <v>0</v>
      </c>
      <c r="O496">
        <v>2</v>
      </c>
      <c r="P496">
        <v>1</v>
      </c>
      <c r="Q496" t="s">
        <v>290</v>
      </c>
      <c r="R496" t="s">
        <v>290</v>
      </c>
      <c r="S496">
        <v>1</v>
      </c>
      <c r="T496" t="s">
        <v>290</v>
      </c>
      <c r="U496" t="s">
        <v>290</v>
      </c>
      <c r="V496" t="s">
        <v>290</v>
      </c>
      <c r="W496" t="s">
        <v>290</v>
      </c>
      <c r="X496" t="s">
        <v>290</v>
      </c>
      <c r="Y496" t="s">
        <v>290</v>
      </c>
      <c r="Z496" t="s">
        <v>290</v>
      </c>
      <c r="AA496" t="s">
        <v>290</v>
      </c>
      <c r="AB496" t="s">
        <v>290</v>
      </c>
      <c r="AC496" t="s">
        <v>290</v>
      </c>
      <c r="AD496" t="s">
        <v>290</v>
      </c>
      <c r="AE496" t="s">
        <v>290</v>
      </c>
      <c r="AF496" t="s">
        <v>290</v>
      </c>
      <c r="AG496" t="s">
        <v>290</v>
      </c>
      <c r="AH496" t="s">
        <v>290</v>
      </c>
      <c r="AI496" t="s">
        <v>290</v>
      </c>
      <c r="AJ496" t="s">
        <v>290</v>
      </c>
      <c r="AK496" t="s">
        <v>290</v>
      </c>
      <c r="AL496" t="s">
        <v>290</v>
      </c>
      <c r="AM496">
        <v>2</v>
      </c>
      <c r="AN496" t="s">
        <v>290</v>
      </c>
      <c r="AO496" t="s">
        <v>290</v>
      </c>
      <c r="AP496" t="s">
        <v>290</v>
      </c>
      <c r="AQ496">
        <v>2</v>
      </c>
      <c r="AR496">
        <v>0</v>
      </c>
      <c r="AS496">
        <v>0</v>
      </c>
      <c r="AT496">
        <v>0</v>
      </c>
      <c r="AU496">
        <v>2</v>
      </c>
      <c r="AV496">
        <v>2</v>
      </c>
      <c r="AW496">
        <v>41.753630000000001</v>
      </c>
      <c r="AX496">
        <v>-87.612944999999996</v>
      </c>
      <c r="AY496">
        <v>1</v>
      </c>
      <c r="AZ496" t="s">
        <v>16343</v>
      </c>
      <c r="BA496">
        <v>7740</v>
      </c>
      <c r="BB496" t="s">
        <v>17569</v>
      </c>
      <c r="BE496" t="s">
        <v>1122</v>
      </c>
      <c r="BF496" t="s">
        <v>288</v>
      </c>
      <c r="BG496" t="s">
        <v>16493</v>
      </c>
      <c r="BH496">
        <v>60619</v>
      </c>
      <c r="BI496" t="s">
        <v>16346</v>
      </c>
      <c r="BJ496" t="s">
        <v>146</v>
      </c>
    </row>
    <row r="497" spans="1:62">
      <c r="A497" t="s">
        <v>2693</v>
      </c>
      <c r="B497" t="s">
        <v>319</v>
      </c>
      <c r="C497" t="s">
        <v>353</v>
      </c>
      <c r="D497" t="s">
        <v>1190</v>
      </c>
      <c r="E497" t="s">
        <v>2694</v>
      </c>
      <c r="F497" t="s">
        <v>2695</v>
      </c>
      <c r="G497" t="s">
        <v>2696</v>
      </c>
      <c r="H497" t="s">
        <v>288</v>
      </c>
      <c r="I497">
        <v>60178</v>
      </c>
      <c r="J497">
        <v>8158955215</v>
      </c>
      <c r="K497" t="s">
        <v>159</v>
      </c>
      <c r="L497">
        <v>1.5</v>
      </c>
      <c r="M497">
        <v>8.5</v>
      </c>
      <c r="N497">
        <v>3</v>
      </c>
      <c r="O497">
        <v>13</v>
      </c>
      <c r="P497">
        <v>24</v>
      </c>
      <c r="Q497">
        <v>19</v>
      </c>
      <c r="R497">
        <v>20</v>
      </c>
      <c r="S497">
        <v>20</v>
      </c>
      <c r="T497">
        <v>15</v>
      </c>
      <c r="U497">
        <v>20</v>
      </c>
      <c r="V497">
        <v>12</v>
      </c>
      <c r="W497">
        <v>10</v>
      </c>
      <c r="X497">
        <v>5</v>
      </c>
      <c r="Y497">
        <v>7</v>
      </c>
      <c r="Z497" t="s">
        <v>290</v>
      </c>
      <c r="AA497" t="s">
        <v>290</v>
      </c>
      <c r="AB497" t="s">
        <v>290</v>
      </c>
      <c r="AC497" t="s">
        <v>290</v>
      </c>
      <c r="AD497" t="s">
        <v>290</v>
      </c>
      <c r="AE497" t="s">
        <v>290</v>
      </c>
      <c r="AF497" t="s">
        <v>290</v>
      </c>
      <c r="AG497" t="s">
        <v>290</v>
      </c>
      <c r="AH497" t="s">
        <v>290</v>
      </c>
      <c r="AI497" t="s">
        <v>290</v>
      </c>
      <c r="AJ497">
        <v>22</v>
      </c>
      <c r="AK497" t="s">
        <v>290</v>
      </c>
      <c r="AL497">
        <v>3</v>
      </c>
      <c r="AM497" t="s">
        <v>290</v>
      </c>
      <c r="AN497" t="s">
        <v>290</v>
      </c>
      <c r="AO497">
        <v>122</v>
      </c>
      <c r="AP497">
        <v>5</v>
      </c>
      <c r="AQ497">
        <v>86</v>
      </c>
      <c r="AR497">
        <v>66</v>
      </c>
      <c r="AS497">
        <v>0</v>
      </c>
      <c r="AT497">
        <v>0</v>
      </c>
      <c r="AU497">
        <v>17</v>
      </c>
      <c r="AV497">
        <v>152</v>
      </c>
      <c r="AW497">
        <v>41.983773999999997</v>
      </c>
      <c r="AX497">
        <v>-88.689261999999999</v>
      </c>
      <c r="AY497">
        <v>1</v>
      </c>
      <c r="AZ497" t="s">
        <v>16360</v>
      </c>
      <c r="BA497">
        <v>222</v>
      </c>
      <c r="BB497" t="s">
        <v>17571</v>
      </c>
      <c r="BE497" t="s">
        <v>2696</v>
      </c>
      <c r="BF497" t="s">
        <v>288</v>
      </c>
      <c r="BG497" t="s">
        <v>17572</v>
      </c>
      <c r="BH497">
        <v>60178</v>
      </c>
      <c r="BI497" t="s">
        <v>16346</v>
      </c>
      <c r="BJ497" t="s">
        <v>16363</v>
      </c>
    </row>
    <row r="498" spans="1:62">
      <c r="A498" t="s">
        <v>2698</v>
      </c>
      <c r="B498" t="s">
        <v>2699</v>
      </c>
      <c r="C498" t="s">
        <v>353</v>
      </c>
      <c r="D498" t="s">
        <v>2700</v>
      </c>
      <c r="E498" t="s">
        <v>1018</v>
      </c>
      <c r="F498" t="s">
        <v>2701</v>
      </c>
      <c r="G498" t="s">
        <v>2702</v>
      </c>
      <c r="H498" t="s">
        <v>288</v>
      </c>
      <c r="I498">
        <v>60115</v>
      </c>
      <c r="J498">
        <v>8157567905</v>
      </c>
      <c r="K498" t="s">
        <v>159</v>
      </c>
      <c r="L498">
        <v>1</v>
      </c>
      <c r="M498">
        <v>17</v>
      </c>
      <c r="N498">
        <v>2.5</v>
      </c>
      <c r="O498">
        <v>20.5</v>
      </c>
      <c r="P498">
        <v>12</v>
      </c>
      <c r="Q498">
        <v>25</v>
      </c>
      <c r="R498">
        <v>21</v>
      </c>
      <c r="S498">
        <v>19</v>
      </c>
      <c r="T498">
        <v>14</v>
      </c>
      <c r="U498">
        <v>16</v>
      </c>
      <c r="V498">
        <v>16</v>
      </c>
      <c r="W498">
        <v>17</v>
      </c>
      <c r="X498">
        <v>20</v>
      </c>
      <c r="Y498">
        <v>16</v>
      </c>
      <c r="Z498" t="s">
        <v>290</v>
      </c>
      <c r="AA498" t="s">
        <v>290</v>
      </c>
      <c r="AB498" t="s">
        <v>290</v>
      </c>
      <c r="AC498" t="s">
        <v>290</v>
      </c>
      <c r="AD498" t="s">
        <v>290</v>
      </c>
      <c r="AE498" t="s">
        <v>290</v>
      </c>
      <c r="AF498" t="s">
        <v>290</v>
      </c>
      <c r="AG498" t="s">
        <v>290</v>
      </c>
      <c r="AH498" t="s">
        <v>290</v>
      </c>
      <c r="AI498" t="s">
        <v>290</v>
      </c>
      <c r="AJ498">
        <v>32</v>
      </c>
      <c r="AK498" t="s">
        <v>290</v>
      </c>
      <c r="AL498">
        <v>2</v>
      </c>
      <c r="AM498">
        <v>8</v>
      </c>
      <c r="AN498" t="s">
        <v>290</v>
      </c>
      <c r="AO498">
        <v>126</v>
      </c>
      <c r="AP498">
        <v>8</v>
      </c>
      <c r="AQ498">
        <v>73</v>
      </c>
      <c r="AR498">
        <v>103</v>
      </c>
      <c r="AS498">
        <v>0</v>
      </c>
      <c r="AT498">
        <v>0</v>
      </c>
      <c r="AU498">
        <v>50</v>
      </c>
      <c r="AV498">
        <v>176</v>
      </c>
      <c r="AW498">
        <v>41.892662000000001</v>
      </c>
      <c r="AX498">
        <v>-88.768174999999999</v>
      </c>
      <c r="AY498">
        <v>0.6</v>
      </c>
      <c r="AZ498" t="s">
        <v>17023</v>
      </c>
      <c r="BB498" t="s">
        <v>17574</v>
      </c>
      <c r="BE498" t="s">
        <v>159</v>
      </c>
      <c r="BF498" t="s">
        <v>288</v>
      </c>
      <c r="BG498" t="s">
        <v>17572</v>
      </c>
      <c r="BH498">
        <v>60115</v>
      </c>
      <c r="BI498" t="s">
        <v>16346</v>
      </c>
      <c r="BJ498" t="s">
        <v>16363</v>
      </c>
    </row>
    <row r="499" spans="1:62">
      <c r="A499" t="s">
        <v>2704</v>
      </c>
      <c r="B499" t="s">
        <v>2705</v>
      </c>
      <c r="D499" t="s">
        <v>2706</v>
      </c>
      <c r="E499" t="s">
        <v>2707</v>
      </c>
      <c r="F499" t="s">
        <v>2708</v>
      </c>
      <c r="G499" t="s">
        <v>2709</v>
      </c>
      <c r="H499" t="s">
        <v>288</v>
      </c>
      <c r="I499">
        <v>60511</v>
      </c>
      <c r="J499">
        <v>6305563202</v>
      </c>
      <c r="K499" t="s">
        <v>159</v>
      </c>
      <c r="L499">
        <v>0.5</v>
      </c>
      <c r="M499">
        <v>0.5</v>
      </c>
      <c r="N499">
        <v>0</v>
      </c>
      <c r="O499">
        <v>1</v>
      </c>
      <c r="P499" t="s">
        <v>290</v>
      </c>
      <c r="Q499" t="s">
        <v>290</v>
      </c>
      <c r="R499" t="s">
        <v>290</v>
      </c>
      <c r="S499" t="s">
        <v>290</v>
      </c>
      <c r="T499" t="s">
        <v>290</v>
      </c>
      <c r="U499" t="s">
        <v>290</v>
      </c>
      <c r="V499" t="s">
        <v>290</v>
      </c>
      <c r="W499" t="s">
        <v>290</v>
      </c>
      <c r="X499" t="s">
        <v>290</v>
      </c>
      <c r="Y499" t="s">
        <v>290</v>
      </c>
      <c r="Z499">
        <v>1</v>
      </c>
      <c r="AA499" t="s">
        <v>290</v>
      </c>
      <c r="AB499" t="s">
        <v>290</v>
      </c>
      <c r="AC499" t="s">
        <v>290</v>
      </c>
      <c r="AD499" t="s">
        <v>290</v>
      </c>
      <c r="AE499" t="s">
        <v>290</v>
      </c>
      <c r="AF499" t="s">
        <v>290</v>
      </c>
      <c r="AG499" t="s">
        <v>290</v>
      </c>
      <c r="AH499" t="s">
        <v>290</v>
      </c>
      <c r="AI499" t="s">
        <v>290</v>
      </c>
      <c r="AJ499" t="s">
        <v>290</v>
      </c>
      <c r="AK499" t="s">
        <v>290</v>
      </c>
      <c r="AL499" t="s">
        <v>290</v>
      </c>
      <c r="AM499" t="s">
        <v>290</v>
      </c>
      <c r="AN499" t="s">
        <v>290</v>
      </c>
      <c r="AO499">
        <v>1</v>
      </c>
      <c r="AP499" t="s">
        <v>290</v>
      </c>
      <c r="AQ499">
        <v>1</v>
      </c>
      <c r="AR499">
        <v>0</v>
      </c>
      <c r="AS499">
        <v>0</v>
      </c>
      <c r="AT499">
        <v>0</v>
      </c>
      <c r="AU499">
        <v>0</v>
      </c>
      <c r="AV499">
        <v>1</v>
      </c>
      <c r="AW499">
        <v>41.767476000000002</v>
      </c>
      <c r="AX499">
        <v>-88.574642999999995</v>
      </c>
      <c r="AY499">
        <v>1</v>
      </c>
      <c r="AZ499" t="s">
        <v>16360</v>
      </c>
      <c r="BA499">
        <v>49</v>
      </c>
      <c r="BB499" t="s">
        <v>17576</v>
      </c>
      <c r="BE499" t="s">
        <v>2709</v>
      </c>
      <c r="BF499" t="s">
        <v>288</v>
      </c>
      <c r="BG499" t="s">
        <v>17577</v>
      </c>
      <c r="BH499">
        <v>60511</v>
      </c>
      <c r="BI499" t="s">
        <v>16346</v>
      </c>
      <c r="BJ499" t="s">
        <v>16363</v>
      </c>
    </row>
    <row r="500" spans="1:62">
      <c r="A500" t="s">
        <v>2711</v>
      </c>
      <c r="B500" t="s">
        <v>2712</v>
      </c>
      <c r="C500" t="s">
        <v>418</v>
      </c>
      <c r="D500" t="s">
        <v>2713</v>
      </c>
      <c r="E500" t="s">
        <v>2714</v>
      </c>
      <c r="F500" t="s">
        <v>2715</v>
      </c>
      <c r="G500" t="s">
        <v>2696</v>
      </c>
      <c r="H500" t="s">
        <v>288</v>
      </c>
      <c r="I500">
        <v>60178</v>
      </c>
      <c r="J500">
        <v>8158958522</v>
      </c>
      <c r="K500" t="s">
        <v>159</v>
      </c>
      <c r="L500">
        <v>2</v>
      </c>
      <c r="M500">
        <v>14.4</v>
      </c>
      <c r="N500">
        <v>6.3</v>
      </c>
      <c r="O500">
        <v>22.7</v>
      </c>
      <c r="P500">
        <v>22</v>
      </c>
      <c r="Q500">
        <v>19</v>
      </c>
      <c r="R500">
        <v>12</v>
      </c>
      <c r="S500">
        <v>24</v>
      </c>
      <c r="T500">
        <v>5</v>
      </c>
      <c r="U500">
        <v>16</v>
      </c>
      <c r="V500">
        <v>10</v>
      </c>
      <c r="W500">
        <v>8</v>
      </c>
      <c r="X500">
        <v>7</v>
      </c>
      <c r="Y500">
        <v>8</v>
      </c>
      <c r="Z500" t="s">
        <v>290</v>
      </c>
      <c r="AA500" t="s">
        <v>290</v>
      </c>
      <c r="AB500" t="s">
        <v>290</v>
      </c>
      <c r="AC500" t="s">
        <v>290</v>
      </c>
      <c r="AD500" t="s">
        <v>290</v>
      </c>
      <c r="AE500" t="s">
        <v>290</v>
      </c>
      <c r="AF500" t="s">
        <v>290</v>
      </c>
      <c r="AG500" t="s">
        <v>290</v>
      </c>
      <c r="AH500" t="s">
        <v>290</v>
      </c>
      <c r="AI500" t="s">
        <v>290</v>
      </c>
      <c r="AJ500">
        <v>6</v>
      </c>
      <c r="AK500" t="s">
        <v>290</v>
      </c>
      <c r="AL500">
        <v>1</v>
      </c>
      <c r="AM500">
        <v>11</v>
      </c>
      <c r="AN500" t="s">
        <v>290</v>
      </c>
      <c r="AO500">
        <v>108</v>
      </c>
      <c r="AP500">
        <v>5</v>
      </c>
      <c r="AQ500">
        <v>67</v>
      </c>
      <c r="AR500">
        <v>64</v>
      </c>
      <c r="AS500">
        <v>0</v>
      </c>
      <c r="AT500">
        <v>0</v>
      </c>
      <c r="AU500">
        <v>15</v>
      </c>
      <c r="AV500">
        <v>131</v>
      </c>
      <c r="AW500">
        <v>41.994847</v>
      </c>
      <c r="AX500">
        <v>-88.693638000000007</v>
      </c>
      <c r="AY500">
        <v>1</v>
      </c>
      <c r="AZ500" t="s">
        <v>16360</v>
      </c>
      <c r="BA500">
        <v>355</v>
      </c>
      <c r="BB500" t="s">
        <v>17579</v>
      </c>
      <c r="BE500" t="s">
        <v>2696</v>
      </c>
      <c r="BF500" t="s">
        <v>288</v>
      </c>
      <c r="BG500" t="s">
        <v>17572</v>
      </c>
      <c r="BH500">
        <v>60178</v>
      </c>
      <c r="BI500" t="s">
        <v>16346</v>
      </c>
      <c r="BJ500" t="s">
        <v>16363</v>
      </c>
    </row>
    <row r="501" spans="1:62">
      <c r="A501" t="s">
        <v>2716</v>
      </c>
      <c r="B501" t="s">
        <v>319</v>
      </c>
      <c r="C501" t="s">
        <v>283</v>
      </c>
      <c r="D501" t="s">
        <v>861</v>
      </c>
      <c r="E501" t="s">
        <v>1196</v>
      </c>
      <c r="F501" t="s">
        <v>2717</v>
      </c>
      <c r="G501" t="s">
        <v>2718</v>
      </c>
      <c r="H501" t="s">
        <v>288</v>
      </c>
      <c r="I501">
        <v>61764</v>
      </c>
      <c r="J501">
        <v>8158446585</v>
      </c>
      <c r="K501" t="s">
        <v>160</v>
      </c>
      <c r="L501">
        <v>1</v>
      </c>
      <c r="M501">
        <v>13</v>
      </c>
      <c r="N501">
        <v>6</v>
      </c>
      <c r="O501">
        <v>20</v>
      </c>
      <c r="P501">
        <v>10</v>
      </c>
      <c r="Q501">
        <v>15</v>
      </c>
      <c r="R501">
        <v>13</v>
      </c>
      <c r="S501">
        <v>15</v>
      </c>
      <c r="T501">
        <v>17</v>
      </c>
      <c r="U501">
        <v>8</v>
      </c>
      <c r="V501">
        <v>16</v>
      </c>
      <c r="W501">
        <v>14</v>
      </c>
      <c r="X501">
        <v>12</v>
      </c>
      <c r="Y501">
        <v>18</v>
      </c>
      <c r="Z501" t="s">
        <v>290</v>
      </c>
      <c r="AA501" t="s">
        <v>290</v>
      </c>
      <c r="AB501" t="s">
        <v>290</v>
      </c>
      <c r="AC501" t="s">
        <v>290</v>
      </c>
      <c r="AD501" t="s">
        <v>290</v>
      </c>
      <c r="AE501" t="s">
        <v>290</v>
      </c>
      <c r="AF501" t="s">
        <v>290</v>
      </c>
      <c r="AG501" t="s">
        <v>290</v>
      </c>
      <c r="AH501" t="s">
        <v>290</v>
      </c>
      <c r="AI501" t="s">
        <v>290</v>
      </c>
      <c r="AJ501">
        <v>4</v>
      </c>
      <c r="AK501" t="s">
        <v>290</v>
      </c>
      <c r="AL501" t="s">
        <v>290</v>
      </c>
      <c r="AM501" t="s">
        <v>290</v>
      </c>
      <c r="AN501">
        <v>1</v>
      </c>
      <c r="AO501">
        <v>116</v>
      </c>
      <c r="AP501">
        <v>17</v>
      </c>
      <c r="AQ501">
        <v>71</v>
      </c>
      <c r="AR501">
        <v>67</v>
      </c>
      <c r="AS501">
        <v>0</v>
      </c>
      <c r="AT501">
        <v>0</v>
      </c>
      <c r="AU501">
        <v>0</v>
      </c>
      <c r="AV501">
        <v>138</v>
      </c>
      <c r="AW501">
        <v>40.881306000000002</v>
      </c>
      <c r="AX501">
        <v>-88.628516000000005</v>
      </c>
      <c r="AY501">
        <v>1</v>
      </c>
      <c r="AZ501" t="s">
        <v>16360</v>
      </c>
      <c r="BA501">
        <v>414</v>
      </c>
      <c r="BB501" t="s">
        <v>16467</v>
      </c>
      <c r="BE501" t="s">
        <v>2718</v>
      </c>
      <c r="BF501" t="s">
        <v>288</v>
      </c>
      <c r="BG501" t="s">
        <v>17581</v>
      </c>
      <c r="BH501">
        <v>61764</v>
      </c>
      <c r="BI501" t="s">
        <v>16346</v>
      </c>
      <c r="BJ501" t="s">
        <v>16363</v>
      </c>
    </row>
    <row r="502" spans="1:62">
      <c r="A502" t="s">
        <v>2720</v>
      </c>
      <c r="B502" t="s">
        <v>2721</v>
      </c>
      <c r="C502" t="s">
        <v>314</v>
      </c>
      <c r="D502" t="s">
        <v>2722</v>
      </c>
      <c r="E502" t="s">
        <v>2723</v>
      </c>
      <c r="F502" t="s">
        <v>2724</v>
      </c>
      <c r="G502" t="s">
        <v>2725</v>
      </c>
      <c r="H502" t="s">
        <v>288</v>
      </c>
      <c r="I502">
        <v>60460</v>
      </c>
      <c r="J502">
        <v>8159982194</v>
      </c>
      <c r="K502" t="s">
        <v>160</v>
      </c>
      <c r="L502">
        <v>0.4</v>
      </c>
      <c r="M502">
        <v>5</v>
      </c>
      <c r="N502">
        <v>3.2</v>
      </c>
      <c r="O502">
        <v>8.6</v>
      </c>
      <c r="P502">
        <v>17</v>
      </c>
      <c r="Q502">
        <v>8</v>
      </c>
      <c r="R502">
        <v>6</v>
      </c>
      <c r="S502">
        <v>3</v>
      </c>
      <c r="T502">
        <v>4</v>
      </c>
      <c r="U502">
        <v>8</v>
      </c>
      <c r="V502">
        <v>3</v>
      </c>
      <c r="W502">
        <v>7</v>
      </c>
      <c r="X502">
        <v>2</v>
      </c>
      <c r="Y502">
        <v>9</v>
      </c>
      <c r="Z502" t="s">
        <v>290</v>
      </c>
      <c r="AA502" t="s">
        <v>290</v>
      </c>
      <c r="AB502" t="s">
        <v>290</v>
      </c>
      <c r="AC502" t="s">
        <v>290</v>
      </c>
      <c r="AD502" t="s">
        <v>290</v>
      </c>
      <c r="AE502" t="s">
        <v>290</v>
      </c>
      <c r="AF502" t="s">
        <v>290</v>
      </c>
      <c r="AG502" t="s">
        <v>290</v>
      </c>
      <c r="AH502" t="s">
        <v>290</v>
      </c>
      <c r="AI502" t="s">
        <v>290</v>
      </c>
      <c r="AJ502" t="s">
        <v>290</v>
      </c>
      <c r="AK502" t="s">
        <v>290</v>
      </c>
      <c r="AL502" t="s">
        <v>290</v>
      </c>
      <c r="AM502" t="s">
        <v>290</v>
      </c>
      <c r="AN502" t="s">
        <v>290</v>
      </c>
      <c r="AO502">
        <v>66</v>
      </c>
      <c r="AP502">
        <v>1</v>
      </c>
      <c r="AQ502">
        <v>34</v>
      </c>
      <c r="AR502">
        <v>33</v>
      </c>
      <c r="AS502">
        <v>0</v>
      </c>
      <c r="AT502">
        <v>0</v>
      </c>
      <c r="AU502">
        <v>8</v>
      </c>
      <c r="AV502">
        <v>67</v>
      </c>
      <c r="AW502">
        <v>40.998811000000003</v>
      </c>
      <c r="AX502">
        <v>-88.538538000000003</v>
      </c>
      <c r="AY502">
        <v>0.33</v>
      </c>
      <c r="AZ502" t="s">
        <v>16365</v>
      </c>
      <c r="BE502" t="s">
        <v>2725</v>
      </c>
      <c r="BF502" t="s">
        <v>288</v>
      </c>
      <c r="BG502" t="s">
        <v>17581</v>
      </c>
      <c r="BH502">
        <v>60460</v>
      </c>
      <c r="BI502" t="s">
        <v>16346</v>
      </c>
      <c r="BJ502" t="s">
        <v>16363</v>
      </c>
    </row>
    <row r="503" spans="1:62">
      <c r="A503" t="s">
        <v>2727</v>
      </c>
      <c r="B503" t="s">
        <v>2728</v>
      </c>
      <c r="C503" t="s">
        <v>314</v>
      </c>
      <c r="D503" t="s">
        <v>2729</v>
      </c>
      <c r="E503" t="s">
        <v>2730</v>
      </c>
      <c r="F503" t="s">
        <v>2731</v>
      </c>
      <c r="G503" t="s">
        <v>502</v>
      </c>
      <c r="H503" t="s">
        <v>288</v>
      </c>
      <c r="I503">
        <v>61740</v>
      </c>
      <c r="J503">
        <v>8157964561</v>
      </c>
      <c r="K503" t="s">
        <v>160</v>
      </c>
      <c r="L503">
        <v>2</v>
      </c>
      <c r="M503">
        <v>4</v>
      </c>
      <c r="N503">
        <v>0</v>
      </c>
      <c r="O503">
        <v>6</v>
      </c>
      <c r="P503" t="s">
        <v>290</v>
      </c>
      <c r="Q503" t="s">
        <v>290</v>
      </c>
      <c r="R503" t="s">
        <v>290</v>
      </c>
      <c r="S503" t="s">
        <v>290</v>
      </c>
      <c r="T503" t="s">
        <v>290</v>
      </c>
      <c r="U503" t="s">
        <v>290</v>
      </c>
      <c r="V503" t="s">
        <v>290</v>
      </c>
      <c r="W503" t="s">
        <v>290</v>
      </c>
      <c r="X503" t="s">
        <v>290</v>
      </c>
      <c r="Y503">
        <v>1</v>
      </c>
      <c r="Z503">
        <v>5</v>
      </c>
      <c r="AA503">
        <v>5</v>
      </c>
      <c r="AB503">
        <v>1</v>
      </c>
      <c r="AC503" t="s">
        <v>290</v>
      </c>
      <c r="AD503" t="s">
        <v>290</v>
      </c>
      <c r="AE503" t="s">
        <v>290</v>
      </c>
      <c r="AF503" t="s">
        <v>290</v>
      </c>
      <c r="AG503" t="s">
        <v>290</v>
      </c>
      <c r="AH503" t="s">
        <v>290</v>
      </c>
      <c r="AI503" t="s">
        <v>290</v>
      </c>
      <c r="AJ503">
        <v>1</v>
      </c>
      <c r="AK503" t="s">
        <v>290</v>
      </c>
      <c r="AL503" t="s">
        <v>290</v>
      </c>
      <c r="AM503">
        <v>1</v>
      </c>
      <c r="AN503" t="s">
        <v>290</v>
      </c>
      <c r="AO503">
        <v>9</v>
      </c>
      <c r="AP503">
        <v>1</v>
      </c>
      <c r="AQ503">
        <v>0</v>
      </c>
      <c r="AR503">
        <v>12</v>
      </c>
      <c r="AS503">
        <v>0</v>
      </c>
      <c r="AT503">
        <v>2</v>
      </c>
      <c r="AU503">
        <v>4</v>
      </c>
      <c r="AV503">
        <v>12</v>
      </c>
      <c r="AW503">
        <v>40.912790999999999</v>
      </c>
      <c r="AX503">
        <v>-88.854128000000003</v>
      </c>
      <c r="AY503">
        <v>0.6</v>
      </c>
      <c r="AZ503" t="s">
        <v>17023</v>
      </c>
      <c r="BB503" t="s">
        <v>17584</v>
      </c>
      <c r="BE503" t="s">
        <v>502</v>
      </c>
      <c r="BF503" t="s">
        <v>288</v>
      </c>
      <c r="BG503" t="s">
        <v>17581</v>
      </c>
      <c r="BH503">
        <v>61740</v>
      </c>
      <c r="BI503" t="s">
        <v>16346</v>
      </c>
      <c r="BJ503" t="s">
        <v>16363</v>
      </c>
    </row>
    <row r="504" spans="1:62">
      <c r="A504" t="s">
        <v>2733</v>
      </c>
      <c r="B504" t="s">
        <v>2734</v>
      </c>
      <c r="C504" t="s">
        <v>314</v>
      </c>
      <c r="D504" t="s">
        <v>1049</v>
      </c>
      <c r="E504" t="s">
        <v>2735</v>
      </c>
      <c r="F504" t="s">
        <v>2736</v>
      </c>
      <c r="G504" t="s">
        <v>2718</v>
      </c>
      <c r="H504" t="s">
        <v>288</v>
      </c>
      <c r="I504">
        <v>61764</v>
      </c>
      <c r="J504">
        <v>8154192030</v>
      </c>
      <c r="K504" t="s">
        <v>160</v>
      </c>
      <c r="L504">
        <v>1</v>
      </c>
      <c r="M504">
        <v>5</v>
      </c>
      <c r="N504">
        <v>1</v>
      </c>
      <c r="O504">
        <v>7</v>
      </c>
      <c r="P504">
        <v>10</v>
      </c>
      <c r="Q504">
        <v>4</v>
      </c>
      <c r="R504">
        <v>2</v>
      </c>
      <c r="S504">
        <v>2</v>
      </c>
      <c r="T504">
        <v>3</v>
      </c>
      <c r="U504">
        <v>2</v>
      </c>
      <c r="V504">
        <v>2</v>
      </c>
      <c r="W504" t="s">
        <v>290</v>
      </c>
      <c r="X504">
        <v>3</v>
      </c>
      <c r="Y504">
        <v>5</v>
      </c>
      <c r="Z504" t="s">
        <v>290</v>
      </c>
      <c r="AA504" t="s">
        <v>290</v>
      </c>
      <c r="AB504" t="s">
        <v>290</v>
      </c>
      <c r="AC504" t="s">
        <v>290</v>
      </c>
      <c r="AD504" t="s">
        <v>290</v>
      </c>
      <c r="AE504" t="s">
        <v>290</v>
      </c>
      <c r="AF504" t="s">
        <v>290</v>
      </c>
      <c r="AG504" t="s">
        <v>290</v>
      </c>
      <c r="AH504" t="s">
        <v>290</v>
      </c>
      <c r="AI504" t="s">
        <v>290</v>
      </c>
      <c r="AJ504">
        <v>2</v>
      </c>
      <c r="AK504" t="s">
        <v>290</v>
      </c>
      <c r="AL504" t="s">
        <v>290</v>
      </c>
      <c r="AM504">
        <v>1</v>
      </c>
      <c r="AN504" t="s">
        <v>290</v>
      </c>
      <c r="AO504">
        <v>29</v>
      </c>
      <c r="AP504">
        <v>1</v>
      </c>
      <c r="AQ504">
        <v>16</v>
      </c>
      <c r="AR504">
        <v>17</v>
      </c>
      <c r="AS504">
        <v>0</v>
      </c>
      <c r="AT504">
        <v>0</v>
      </c>
      <c r="AU504">
        <v>9</v>
      </c>
      <c r="AV504">
        <v>33</v>
      </c>
      <c r="AW504">
        <v>40.888286000000001</v>
      </c>
      <c r="AX504">
        <v>-88.611789000000002</v>
      </c>
      <c r="AY504">
        <v>1</v>
      </c>
      <c r="AZ504" t="s">
        <v>16360</v>
      </c>
      <c r="BA504">
        <v>1314</v>
      </c>
      <c r="BB504" t="s">
        <v>17587</v>
      </c>
      <c r="BE504" t="s">
        <v>2718</v>
      </c>
      <c r="BF504" t="s">
        <v>288</v>
      </c>
      <c r="BG504" t="s">
        <v>17581</v>
      </c>
      <c r="BH504">
        <v>61764</v>
      </c>
      <c r="BI504" t="s">
        <v>16346</v>
      </c>
      <c r="BJ504" t="s">
        <v>16363</v>
      </c>
    </row>
    <row r="505" spans="1:62">
      <c r="A505" t="s">
        <v>2737</v>
      </c>
      <c r="B505" t="s">
        <v>2738</v>
      </c>
      <c r="C505" t="s">
        <v>314</v>
      </c>
      <c r="D505" t="s">
        <v>922</v>
      </c>
      <c r="E505" t="s">
        <v>2739</v>
      </c>
      <c r="F505" t="s">
        <v>2740</v>
      </c>
      <c r="G505" t="s">
        <v>2741</v>
      </c>
      <c r="H505" t="s">
        <v>288</v>
      </c>
      <c r="I505">
        <v>62656</v>
      </c>
      <c r="J505">
        <v>2177327518</v>
      </c>
      <c r="K505" t="s">
        <v>161</v>
      </c>
      <c r="L505">
        <v>2</v>
      </c>
      <c r="M505">
        <v>9</v>
      </c>
      <c r="N505">
        <v>2</v>
      </c>
      <c r="O505">
        <v>13</v>
      </c>
      <c r="P505">
        <v>28</v>
      </c>
      <c r="Q505">
        <v>11</v>
      </c>
      <c r="R505">
        <v>13</v>
      </c>
      <c r="S505">
        <v>7</v>
      </c>
      <c r="T505">
        <v>12</v>
      </c>
      <c r="U505">
        <v>12</v>
      </c>
      <c r="V505">
        <v>7</v>
      </c>
      <c r="W505">
        <v>7</v>
      </c>
      <c r="X505">
        <v>12</v>
      </c>
      <c r="Y505">
        <v>7</v>
      </c>
      <c r="Z505" t="s">
        <v>290</v>
      </c>
      <c r="AA505" t="s">
        <v>290</v>
      </c>
      <c r="AB505" t="s">
        <v>290</v>
      </c>
      <c r="AC505" t="s">
        <v>290</v>
      </c>
      <c r="AD505" t="s">
        <v>290</v>
      </c>
      <c r="AE505" t="s">
        <v>290</v>
      </c>
      <c r="AF505" t="s">
        <v>290</v>
      </c>
      <c r="AG505" t="s">
        <v>290</v>
      </c>
      <c r="AH505" t="s">
        <v>290</v>
      </c>
      <c r="AI505" t="s">
        <v>290</v>
      </c>
      <c r="AJ505">
        <v>1</v>
      </c>
      <c r="AK505" t="s">
        <v>290</v>
      </c>
      <c r="AL505" t="s">
        <v>290</v>
      </c>
      <c r="AM505" t="s">
        <v>290</v>
      </c>
      <c r="AN505" t="s">
        <v>290</v>
      </c>
      <c r="AO505">
        <v>115</v>
      </c>
      <c r="AP505" t="s">
        <v>290</v>
      </c>
      <c r="AQ505">
        <v>58</v>
      </c>
      <c r="AR505">
        <v>58</v>
      </c>
      <c r="AS505">
        <v>0</v>
      </c>
      <c r="AT505">
        <v>0</v>
      </c>
      <c r="AU505">
        <v>28</v>
      </c>
      <c r="AV505">
        <v>116</v>
      </c>
      <c r="AW505">
        <v>40.146085999999997</v>
      </c>
      <c r="AX505">
        <v>-89.368060999999997</v>
      </c>
      <c r="AY505">
        <v>1</v>
      </c>
      <c r="AZ505" t="s">
        <v>16360</v>
      </c>
      <c r="BA505">
        <v>111</v>
      </c>
      <c r="BB505" t="s">
        <v>17589</v>
      </c>
      <c r="BE505" t="s">
        <v>2741</v>
      </c>
      <c r="BF505" t="s">
        <v>288</v>
      </c>
      <c r="BG505" t="s">
        <v>17590</v>
      </c>
      <c r="BH505">
        <v>62656</v>
      </c>
      <c r="BI505" t="s">
        <v>16346</v>
      </c>
      <c r="BJ505" t="s">
        <v>16363</v>
      </c>
    </row>
    <row r="506" spans="1:62">
      <c r="A506" t="s">
        <v>2743</v>
      </c>
      <c r="B506" t="s">
        <v>439</v>
      </c>
      <c r="C506" t="s">
        <v>283</v>
      </c>
      <c r="D506" t="s">
        <v>3947</v>
      </c>
      <c r="E506" t="s">
        <v>1593</v>
      </c>
      <c r="F506" t="s">
        <v>2745</v>
      </c>
      <c r="G506" t="s">
        <v>2746</v>
      </c>
      <c r="H506" t="s">
        <v>288</v>
      </c>
      <c r="I506">
        <v>62548</v>
      </c>
      <c r="J506">
        <v>2177925715</v>
      </c>
      <c r="K506" t="s">
        <v>161</v>
      </c>
      <c r="L506">
        <v>0.5</v>
      </c>
      <c r="M506">
        <v>6</v>
      </c>
      <c r="N506">
        <v>3</v>
      </c>
      <c r="O506">
        <v>9.5</v>
      </c>
      <c r="P506">
        <v>27</v>
      </c>
      <c r="Q506">
        <v>9</v>
      </c>
      <c r="R506">
        <v>8</v>
      </c>
      <c r="S506">
        <v>7</v>
      </c>
      <c r="T506">
        <v>7</v>
      </c>
      <c r="U506">
        <v>4</v>
      </c>
      <c r="V506">
        <v>9</v>
      </c>
      <c r="W506">
        <v>1</v>
      </c>
      <c r="X506">
        <v>4</v>
      </c>
      <c r="Y506">
        <v>5</v>
      </c>
      <c r="Z506" t="s">
        <v>290</v>
      </c>
      <c r="AA506" t="s">
        <v>290</v>
      </c>
      <c r="AB506" t="s">
        <v>290</v>
      </c>
      <c r="AC506" t="s">
        <v>290</v>
      </c>
      <c r="AD506" t="s">
        <v>290</v>
      </c>
      <c r="AE506" t="s">
        <v>290</v>
      </c>
      <c r="AF506" t="s">
        <v>290</v>
      </c>
      <c r="AG506" t="s">
        <v>290</v>
      </c>
      <c r="AH506">
        <v>2</v>
      </c>
      <c r="AI506" t="s">
        <v>290</v>
      </c>
      <c r="AJ506">
        <v>2</v>
      </c>
      <c r="AK506" t="s">
        <v>290</v>
      </c>
      <c r="AL506" t="s">
        <v>290</v>
      </c>
      <c r="AM506" t="s">
        <v>290</v>
      </c>
      <c r="AN506" t="s">
        <v>290</v>
      </c>
      <c r="AO506">
        <v>81</v>
      </c>
      <c r="AP506" t="s">
        <v>290</v>
      </c>
      <c r="AQ506">
        <v>40</v>
      </c>
      <c r="AR506">
        <v>43</v>
      </c>
      <c r="AS506">
        <v>0</v>
      </c>
      <c r="AT506">
        <v>0</v>
      </c>
      <c r="AU506">
        <v>20</v>
      </c>
      <c r="AV506">
        <v>83</v>
      </c>
      <c r="AW506">
        <v>40.008291</v>
      </c>
      <c r="AX506">
        <v>-89.282122999999999</v>
      </c>
      <c r="AY506">
        <v>1</v>
      </c>
      <c r="AZ506" t="s">
        <v>16343</v>
      </c>
      <c r="BA506">
        <v>203</v>
      </c>
      <c r="BB506" t="s">
        <v>17592</v>
      </c>
      <c r="BE506" t="s">
        <v>2746</v>
      </c>
      <c r="BF506" t="s">
        <v>288</v>
      </c>
      <c r="BG506" t="s">
        <v>17590</v>
      </c>
      <c r="BH506">
        <v>62548</v>
      </c>
      <c r="BI506" t="s">
        <v>16346</v>
      </c>
      <c r="BJ506" t="s">
        <v>161</v>
      </c>
    </row>
    <row r="507" spans="1:62">
      <c r="A507" t="s">
        <v>2748</v>
      </c>
      <c r="B507" t="s">
        <v>439</v>
      </c>
      <c r="C507" t="s">
        <v>283</v>
      </c>
      <c r="D507" t="s">
        <v>2437</v>
      </c>
      <c r="E507" t="s">
        <v>18601</v>
      </c>
      <c r="F507" t="s">
        <v>2750</v>
      </c>
      <c r="G507" t="s">
        <v>2741</v>
      </c>
      <c r="H507" t="s">
        <v>288</v>
      </c>
      <c r="I507">
        <v>62656</v>
      </c>
      <c r="J507">
        <v>2177323977</v>
      </c>
      <c r="K507" t="s">
        <v>161</v>
      </c>
      <c r="L507">
        <v>1.5</v>
      </c>
      <c r="M507">
        <v>6</v>
      </c>
      <c r="N507">
        <v>2.5</v>
      </c>
      <c r="O507">
        <v>10</v>
      </c>
      <c r="P507">
        <v>7</v>
      </c>
      <c r="Q507">
        <v>6</v>
      </c>
      <c r="R507">
        <v>7</v>
      </c>
      <c r="S507">
        <v>4</v>
      </c>
      <c r="T507">
        <v>6</v>
      </c>
      <c r="U507">
        <v>9</v>
      </c>
      <c r="V507">
        <v>6</v>
      </c>
      <c r="W507">
        <v>8</v>
      </c>
      <c r="X507">
        <v>2</v>
      </c>
      <c r="Y507">
        <v>10</v>
      </c>
      <c r="Z507" t="s">
        <v>290</v>
      </c>
      <c r="AA507" t="s">
        <v>290</v>
      </c>
      <c r="AB507" t="s">
        <v>290</v>
      </c>
      <c r="AC507" t="s">
        <v>290</v>
      </c>
      <c r="AD507">
        <v>5</v>
      </c>
      <c r="AE507" t="s">
        <v>290</v>
      </c>
      <c r="AF507" t="s">
        <v>290</v>
      </c>
      <c r="AG507" t="s">
        <v>290</v>
      </c>
      <c r="AH507" t="s">
        <v>290</v>
      </c>
      <c r="AI507" t="s">
        <v>290</v>
      </c>
      <c r="AJ507">
        <v>3</v>
      </c>
      <c r="AK507" t="s">
        <v>290</v>
      </c>
      <c r="AL507">
        <v>3</v>
      </c>
      <c r="AM507" t="s">
        <v>290</v>
      </c>
      <c r="AN507" t="s">
        <v>290</v>
      </c>
      <c r="AO507">
        <v>63</v>
      </c>
      <c r="AP507">
        <v>1</v>
      </c>
      <c r="AQ507">
        <v>37</v>
      </c>
      <c r="AR507">
        <v>33</v>
      </c>
      <c r="AS507">
        <v>0</v>
      </c>
      <c r="AT507">
        <v>0</v>
      </c>
      <c r="AU507">
        <v>6</v>
      </c>
      <c r="AV507">
        <v>70</v>
      </c>
      <c r="AW507">
        <v>40.159367000000003</v>
      </c>
      <c r="AX507">
        <v>-89.397092999999998</v>
      </c>
      <c r="AY507">
        <v>1</v>
      </c>
      <c r="AZ507" t="s">
        <v>16343</v>
      </c>
      <c r="BA507">
        <v>1600</v>
      </c>
      <c r="BB507" t="s">
        <v>17595</v>
      </c>
      <c r="BE507" t="s">
        <v>2741</v>
      </c>
      <c r="BF507" t="s">
        <v>288</v>
      </c>
      <c r="BG507" t="s">
        <v>17590</v>
      </c>
      <c r="BH507">
        <v>62656</v>
      </c>
      <c r="BI507" t="s">
        <v>16346</v>
      </c>
      <c r="BJ507" t="s">
        <v>161</v>
      </c>
    </row>
    <row r="508" spans="1:62">
      <c r="A508" t="s">
        <v>2751</v>
      </c>
      <c r="B508" t="s">
        <v>2245</v>
      </c>
      <c r="D508" t="s">
        <v>485</v>
      </c>
      <c r="E508" t="s">
        <v>17596</v>
      </c>
      <c r="F508" t="s">
        <v>2753</v>
      </c>
      <c r="G508" t="s">
        <v>2754</v>
      </c>
      <c r="H508" t="s">
        <v>288</v>
      </c>
      <c r="I508">
        <v>61761</v>
      </c>
      <c r="J508">
        <v>3094523268</v>
      </c>
      <c r="K508" t="s">
        <v>162</v>
      </c>
      <c r="L508">
        <v>1</v>
      </c>
      <c r="M508">
        <v>25.5</v>
      </c>
      <c r="N508">
        <v>14.5</v>
      </c>
      <c r="O508">
        <v>41</v>
      </c>
      <c r="P508">
        <v>31</v>
      </c>
      <c r="Q508">
        <v>33</v>
      </c>
      <c r="R508">
        <v>32</v>
      </c>
      <c r="S508">
        <v>29</v>
      </c>
      <c r="T508">
        <v>45</v>
      </c>
      <c r="U508">
        <v>30</v>
      </c>
      <c r="V508">
        <v>23</v>
      </c>
      <c r="W508">
        <v>35</v>
      </c>
      <c r="X508">
        <v>20</v>
      </c>
      <c r="Y508">
        <v>31</v>
      </c>
      <c r="Z508" t="s">
        <v>290</v>
      </c>
      <c r="AA508" t="s">
        <v>290</v>
      </c>
      <c r="AB508" t="s">
        <v>290</v>
      </c>
      <c r="AC508" t="s">
        <v>290</v>
      </c>
      <c r="AD508">
        <v>16</v>
      </c>
      <c r="AE508" t="s">
        <v>290</v>
      </c>
      <c r="AF508" t="s">
        <v>290</v>
      </c>
      <c r="AG508" t="s">
        <v>290</v>
      </c>
      <c r="AH508" t="s">
        <v>290</v>
      </c>
      <c r="AI508" t="s">
        <v>290</v>
      </c>
      <c r="AJ508">
        <v>23</v>
      </c>
      <c r="AK508" t="s">
        <v>290</v>
      </c>
      <c r="AL508">
        <v>11</v>
      </c>
      <c r="AM508">
        <v>11</v>
      </c>
      <c r="AN508" t="s">
        <v>290</v>
      </c>
      <c r="AO508">
        <v>265</v>
      </c>
      <c r="AP508">
        <v>15</v>
      </c>
      <c r="AQ508">
        <v>150</v>
      </c>
      <c r="AR508">
        <v>175</v>
      </c>
      <c r="AS508">
        <v>0</v>
      </c>
      <c r="AT508">
        <v>0</v>
      </c>
      <c r="AU508">
        <v>10</v>
      </c>
      <c r="AV508">
        <v>325</v>
      </c>
      <c r="AW508">
        <v>40.511161999999999</v>
      </c>
      <c r="AX508">
        <v>-88.972089999999994</v>
      </c>
      <c r="AY508">
        <v>1</v>
      </c>
      <c r="AZ508" t="s">
        <v>16343</v>
      </c>
      <c r="BA508">
        <v>1002</v>
      </c>
      <c r="BB508" t="s">
        <v>16378</v>
      </c>
      <c r="BE508" t="s">
        <v>2754</v>
      </c>
      <c r="BF508" t="s">
        <v>288</v>
      </c>
      <c r="BG508" t="s">
        <v>17598</v>
      </c>
      <c r="BH508">
        <v>61761</v>
      </c>
      <c r="BI508" t="s">
        <v>16346</v>
      </c>
      <c r="BJ508" t="s">
        <v>17599</v>
      </c>
    </row>
    <row r="509" spans="1:62">
      <c r="A509" t="s">
        <v>2756</v>
      </c>
      <c r="B509" t="s">
        <v>2757</v>
      </c>
      <c r="D509" t="s">
        <v>2758</v>
      </c>
      <c r="E509" t="s">
        <v>2759</v>
      </c>
      <c r="F509" t="s">
        <v>2760</v>
      </c>
      <c r="G509" t="s">
        <v>2761</v>
      </c>
      <c r="H509" t="s">
        <v>288</v>
      </c>
      <c r="I509">
        <v>61701</v>
      </c>
      <c r="J509">
        <v>3096623712</v>
      </c>
      <c r="K509" t="s">
        <v>162</v>
      </c>
      <c r="L509">
        <v>4</v>
      </c>
      <c r="M509">
        <v>24</v>
      </c>
      <c r="N509">
        <v>14</v>
      </c>
      <c r="O509">
        <v>42</v>
      </c>
      <c r="P509">
        <v>61</v>
      </c>
      <c r="Q509">
        <v>31</v>
      </c>
      <c r="R509">
        <v>42</v>
      </c>
      <c r="S509">
        <v>42</v>
      </c>
      <c r="T509">
        <v>44</v>
      </c>
      <c r="U509">
        <v>43</v>
      </c>
      <c r="V509">
        <v>42</v>
      </c>
      <c r="W509">
        <v>42</v>
      </c>
      <c r="X509">
        <v>36</v>
      </c>
      <c r="Y509">
        <v>40</v>
      </c>
      <c r="Z509" t="s">
        <v>290</v>
      </c>
      <c r="AA509" t="s">
        <v>290</v>
      </c>
      <c r="AB509" t="s">
        <v>290</v>
      </c>
      <c r="AC509" t="s">
        <v>290</v>
      </c>
      <c r="AD509" t="s">
        <v>290</v>
      </c>
      <c r="AE509" t="s">
        <v>290</v>
      </c>
      <c r="AF509" t="s">
        <v>290</v>
      </c>
      <c r="AG509" t="s">
        <v>290</v>
      </c>
      <c r="AH509" t="s">
        <v>290</v>
      </c>
      <c r="AI509" t="s">
        <v>290</v>
      </c>
      <c r="AJ509" t="s">
        <v>290</v>
      </c>
      <c r="AK509">
        <v>1</v>
      </c>
      <c r="AL509">
        <v>10</v>
      </c>
      <c r="AM509">
        <v>6</v>
      </c>
      <c r="AN509" t="s">
        <v>290</v>
      </c>
      <c r="AO509">
        <v>379</v>
      </c>
      <c r="AP509">
        <v>27</v>
      </c>
      <c r="AQ509">
        <v>220</v>
      </c>
      <c r="AR509">
        <v>203</v>
      </c>
      <c r="AS509">
        <v>0</v>
      </c>
      <c r="AT509">
        <v>0</v>
      </c>
      <c r="AU509">
        <v>15</v>
      </c>
      <c r="AV509">
        <v>423</v>
      </c>
      <c r="AW509">
        <v>40.465882999999998</v>
      </c>
      <c r="AX509">
        <v>-88.964858000000007</v>
      </c>
      <c r="AY509">
        <v>1</v>
      </c>
      <c r="AZ509" t="s">
        <v>16343</v>
      </c>
      <c r="BA509">
        <v>1909</v>
      </c>
      <c r="BB509" t="s">
        <v>17601</v>
      </c>
      <c r="BE509" t="s">
        <v>2761</v>
      </c>
      <c r="BF509" t="s">
        <v>288</v>
      </c>
      <c r="BG509" t="s">
        <v>17598</v>
      </c>
      <c r="BH509">
        <v>61701</v>
      </c>
      <c r="BI509" t="s">
        <v>16346</v>
      </c>
      <c r="BJ509" t="s">
        <v>17599</v>
      </c>
    </row>
    <row r="510" spans="1:62">
      <c r="A510" t="s">
        <v>2763</v>
      </c>
      <c r="B510" t="s">
        <v>2764</v>
      </c>
      <c r="C510" t="s">
        <v>314</v>
      </c>
      <c r="D510" t="s">
        <v>2765</v>
      </c>
      <c r="E510" t="s">
        <v>2766</v>
      </c>
      <c r="F510" t="s">
        <v>2767</v>
      </c>
      <c r="G510" t="s">
        <v>2761</v>
      </c>
      <c r="H510" t="s">
        <v>288</v>
      </c>
      <c r="I510">
        <v>61704</v>
      </c>
      <c r="J510">
        <v>3096617000</v>
      </c>
      <c r="K510" t="s">
        <v>162</v>
      </c>
      <c r="L510">
        <v>9</v>
      </c>
      <c r="M510">
        <v>26</v>
      </c>
      <c r="N510">
        <v>10</v>
      </c>
      <c r="O510">
        <v>45</v>
      </c>
      <c r="P510" t="s">
        <v>290</v>
      </c>
      <c r="Q510" t="s">
        <v>290</v>
      </c>
      <c r="R510" t="s">
        <v>290</v>
      </c>
      <c r="S510" t="s">
        <v>290</v>
      </c>
      <c r="T510" t="s">
        <v>290</v>
      </c>
      <c r="U510" t="s">
        <v>290</v>
      </c>
      <c r="V510" t="s">
        <v>290</v>
      </c>
      <c r="W510" t="s">
        <v>290</v>
      </c>
      <c r="X510" t="s">
        <v>290</v>
      </c>
      <c r="Y510" t="s">
        <v>290</v>
      </c>
      <c r="Z510">
        <v>74</v>
      </c>
      <c r="AA510">
        <v>74</v>
      </c>
      <c r="AB510">
        <v>74</v>
      </c>
      <c r="AC510">
        <v>89</v>
      </c>
      <c r="AD510" t="s">
        <v>290</v>
      </c>
      <c r="AE510" t="s">
        <v>290</v>
      </c>
      <c r="AF510" t="s">
        <v>290</v>
      </c>
      <c r="AG510" t="s">
        <v>290</v>
      </c>
      <c r="AH510" t="s">
        <v>290</v>
      </c>
      <c r="AI510">
        <v>8</v>
      </c>
      <c r="AJ510">
        <v>21</v>
      </c>
      <c r="AK510">
        <v>1</v>
      </c>
      <c r="AL510">
        <v>8</v>
      </c>
      <c r="AM510">
        <v>3</v>
      </c>
      <c r="AN510">
        <v>2</v>
      </c>
      <c r="AO510">
        <v>272</v>
      </c>
      <c r="AP510">
        <v>12</v>
      </c>
      <c r="AQ510">
        <v>144</v>
      </c>
      <c r="AR510">
        <v>175</v>
      </c>
      <c r="AS510">
        <v>29</v>
      </c>
      <c r="AT510">
        <v>42</v>
      </c>
      <c r="AU510">
        <v>15</v>
      </c>
      <c r="AV510">
        <v>319</v>
      </c>
      <c r="AW510">
        <v>40.493327999999998</v>
      </c>
      <c r="AX510">
        <v>-88.922708999999998</v>
      </c>
      <c r="AY510">
        <v>1</v>
      </c>
      <c r="AZ510" t="s">
        <v>16343</v>
      </c>
      <c r="BA510">
        <v>1201</v>
      </c>
      <c r="BB510" t="s">
        <v>17603</v>
      </c>
      <c r="BE510" t="s">
        <v>2761</v>
      </c>
      <c r="BF510" t="s">
        <v>288</v>
      </c>
      <c r="BG510" t="s">
        <v>17598</v>
      </c>
      <c r="BH510">
        <v>61704</v>
      </c>
      <c r="BI510" t="s">
        <v>16346</v>
      </c>
      <c r="BJ510" t="s">
        <v>17599</v>
      </c>
    </row>
    <row r="511" spans="1:62">
      <c r="A511" t="s">
        <v>2772</v>
      </c>
      <c r="B511" t="s">
        <v>319</v>
      </c>
      <c r="C511" t="s">
        <v>283</v>
      </c>
      <c r="D511" t="s">
        <v>2773</v>
      </c>
      <c r="E511" t="s">
        <v>2774</v>
      </c>
      <c r="F511" t="s">
        <v>2775</v>
      </c>
      <c r="G511" t="s">
        <v>2761</v>
      </c>
      <c r="H511" t="s">
        <v>288</v>
      </c>
      <c r="I511">
        <v>61701</v>
      </c>
      <c r="J511">
        <v>3098285954</v>
      </c>
      <c r="K511" t="s">
        <v>162</v>
      </c>
      <c r="L511">
        <v>1</v>
      </c>
      <c r="M511">
        <v>17.5</v>
      </c>
      <c r="N511">
        <v>5.5</v>
      </c>
      <c r="O511">
        <v>24</v>
      </c>
      <c r="P511">
        <v>18</v>
      </c>
      <c r="Q511">
        <v>19</v>
      </c>
      <c r="R511">
        <v>11</v>
      </c>
      <c r="S511">
        <v>19</v>
      </c>
      <c r="T511">
        <v>17</v>
      </c>
      <c r="U511">
        <v>17</v>
      </c>
      <c r="V511">
        <v>14</v>
      </c>
      <c r="W511">
        <v>15</v>
      </c>
      <c r="X511">
        <v>18</v>
      </c>
      <c r="Y511">
        <v>5</v>
      </c>
      <c r="Z511" t="s">
        <v>290</v>
      </c>
      <c r="AA511" t="s">
        <v>290</v>
      </c>
      <c r="AB511" t="s">
        <v>290</v>
      </c>
      <c r="AC511" t="s">
        <v>290</v>
      </c>
      <c r="AD511" t="s">
        <v>290</v>
      </c>
      <c r="AE511" t="s">
        <v>290</v>
      </c>
      <c r="AF511" t="s">
        <v>290</v>
      </c>
      <c r="AG511" t="s">
        <v>290</v>
      </c>
      <c r="AH511" t="s">
        <v>290</v>
      </c>
      <c r="AI511" t="s">
        <v>290</v>
      </c>
      <c r="AJ511">
        <v>34</v>
      </c>
      <c r="AK511" t="s">
        <v>290</v>
      </c>
      <c r="AL511">
        <v>1</v>
      </c>
      <c r="AM511" t="s">
        <v>290</v>
      </c>
      <c r="AN511" t="s">
        <v>290</v>
      </c>
      <c r="AO511">
        <v>86</v>
      </c>
      <c r="AP511">
        <v>32</v>
      </c>
      <c r="AQ511">
        <v>89</v>
      </c>
      <c r="AR511">
        <v>64</v>
      </c>
      <c r="AS511">
        <v>0</v>
      </c>
      <c r="AT511">
        <v>0</v>
      </c>
      <c r="AU511">
        <v>35</v>
      </c>
      <c r="AV511">
        <v>153</v>
      </c>
      <c r="AW511">
        <v>40.475430000000003</v>
      </c>
      <c r="AX511">
        <v>-89.000833999999998</v>
      </c>
      <c r="AY511">
        <v>1</v>
      </c>
      <c r="AZ511" t="s">
        <v>16343</v>
      </c>
      <c r="BA511">
        <v>603</v>
      </c>
      <c r="BB511" t="s">
        <v>17607</v>
      </c>
      <c r="BE511" t="s">
        <v>2761</v>
      </c>
      <c r="BF511" t="s">
        <v>288</v>
      </c>
      <c r="BG511" t="s">
        <v>17598</v>
      </c>
      <c r="BH511">
        <v>61701</v>
      </c>
      <c r="BI511" t="s">
        <v>16346</v>
      </c>
      <c r="BJ511" t="s">
        <v>17599</v>
      </c>
    </row>
    <row r="512" spans="1:62">
      <c r="A512" t="s">
        <v>2776</v>
      </c>
      <c r="B512" t="s">
        <v>2777</v>
      </c>
      <c r="C512" t="s">
        <v>353</v>
      </c>
      <c r="D512" t="s">
        <v>2778</v>
      </c>
      <c r="E512" t="s">
        <v>2779</v>
      </c>
      <c r="F512" t="s">
        <v>2780</v>
      </c>
      <c r="G512" t="s">
        <v>2754</v>
      </c>
      <c r="H512" t="s">
        <v>288</v>
      </c>
      <c r="I512">
        <v>61761</v>
      </c>
      <c r="J512">
        <v>3094543898</v>
      </c>
      <c r="K512" t="s">
        <v>162</v>
      </c>
      <c r="L512">
        <v>3</v>
      </c>
      <c r="M512">
        <v>6</v>
      </c>
      <c r="N512">
        <v>8</v>
      </c>
      <c r="O512">
        <v>17</v>
      </c>
      <c r="P512" t="s">
        <v>290</v>
      </c>
      <c r="Q512" t="s">
        <v>290</v>
      </c>
      <c r="R512" t="s">
        <v>290</v>
      </c>
      <c r="S512" t="s">
        <v>290</v>
      </c>
      <c r="T512" t="s">
        <v>290</v>
      </c>
      <c r="U512" t="s">
        <v>290</v>
      </c>
      <c r="V512" t="s">
        <v>290</v>
      </c>
      <c r="W512" t="s">
        <v>290</v>
      </c>
      <c r="X512" t="s">
        <v>290</v>
      </c>
      <c r="Y512" t="s">
        <v>290</v>
      </c>
      <c r="Z512">
        <v>3</v>
      </c>
      <c r="AA512">
        <v>4</v>
      </c>
      <c r="AB512">
        <v>7</v>
      </c>
      <c r="AC512">
        <v>10</v>
      </c>
      <c r="AD512" t="s">
        <v>290</v>
      </c>
      <c r="AE512" t="s">
        <v>290</v>
      </c>
      <c r="AF512">
        <v>1</v>
      </c>
      <c r="AG512" t="s">
        <v>290</v>
      </c>
      <c r="AH512" t="s">
        <v>290</v>
      </c>
      <c r="AI512" t="s">
        <v>290</v>
      </c>
      <c r="AJ512">
        <v>3</v>
      </c>
      <c r="AK512" t="s">
        <v>290</v>
      </c>
      <c r="AL512" t="s">
        <v>290</v>
      </c>
      <c r="AM512">
        <v>12</v>
      </c>
      <c r="AN512" t="s">
        <v>290</v>
      </c>
      <c r="AO512">
        <v>3</v>
      </c>
      <c r="AP512">
        <v>7</v>
      </c>
      <c r="AQ512">
        <v>12</v>
      </c>
      <c r="AR512">
        <v>13</v>
      </c>
      <c r="AS512">
        <v>2</v>
      </c>
      <c r="AT512">
        <v>1</v>
      </c>
      <c r="AU512">
        <v>25</v>
      </c>
      <c r="AV512">
        <v>25</v>
      </c>
      <c r="AW512">
        <v>40.497126999999999</v>
      </c>
      <c r="AX512">
        <v>-89.033939000000004</v>
      </c>
      <c r="AY512">
        <v>1</v>
      </c>
      <c r="AZ512" t="s">
        <v>16343</v>
      </c>
      <c r="BA512">
        <v>360</v>
      </c>
      <c r="BB512" t="s">
        <v>17609</v>
      </c>
      <c r="BC512" t="s">
        <v>16790</v>
      </c>
      <c r="BD512">
        <v>305</v>
      </c>
      <c r="BE512" t="s">
        <v>2754</v>
      </c>
      <c r="BF512" t="s">
        <v>288</v>
      </c>
      <c r="BG512" t="s">
        <v>17598</v>
      </c>
      <c r="BH512">
        <v>61761</v>
      </c>
      <c r="BI512" t="s">
        <v>16346</v>
      </c>
      <c r="BJ512" t="s">
        <v>17599</v>
      </c>
    </row>
    <row r="513" spans="1:62">
      <c r="A513" t="s">
        <v>4691</v>
      </c>
      <c r="B513" t="s">
        <v>4692</v>
      </c>
      <c r="D513" t="s">
        <v>1837</v>
      </c>
      <c r="E513" t="s">
        <v>17610</v>
      </c>
      <c r="F513" t="s">
        <v>4694</v>
      </c>
      <c r="G513" t="s">
        <v>4695</v>
      </c>
      <c r="H513" t="s">
        <v>288</v>
      </c>
      <c r="I513">
        <v>61747</v>
      </c>
      <c r="J513">
        <v>3094493346</v>
      </c>
      <c r="K513" t="s">
        <v>162</v>
      </c>
      <c r="L513">
        <v>1.5</v>
      </c>
      <c r="M513">
        <v>7.1</v>
      </c>
      <c r="N513">
        <v>1</v>
      </c>
      <c r="O513">
        <v>9.6</v>
      </c>
      <c r="P513">
        <v>6</v>
      </c>
      <c r="Q513">
        <v>4</v>
      </c>
      <c r="R513">
        <v>3</v>
      </c>
      <c r="S513">
        <v>5</v>
      </c>
      <c r="T513">
        <v>10</v>
      </c>
      <c r="U513">
        <v>7</v>
      </c>
      <c r="V513" t="s">
        <v>290</v>
      </c>
      <c r="W513">
        <v>15</v>
      </c>
      <c r="X513">
        <v>9</v>
      </c>
      <c r="Y513">
        <v>11</v>
      </c>
      <c r="Z513">
        <v>4</v>
      </c>
      <c r="AA513">
        <v>4</v>
      </c>
      <c r="AB513">
        <v>6</v>
      </c>
      <c r="AC513">
        <v>1</v>
      </c>
      <c r="AD513" t="s">
        <v>290</v>
      </c>
      <c r="AE513" t="s">
        <v>290</v>
      </c>
      <c r="AF513" t="s">
        <v>290</v>
      </c>
      <c r="AG513" t="s">
        <v>290</v>
      </c>
      <c r="AH513" t="s">
        <v>290</v>
      </c>
      <c r="AI513" t="s">
        <v>290</v>
      </c>
      <c r="AJ513">
        <v>1</v>
      </c>
      <c r="AK513" t="s">
        <v>290</v>
      </c>
      <c r="AL513">
        <v>1</v>
      </c>
      <c r="AM513">
        <v>2</v>
      </c>
      <c r="AN513" t="s">
        <v>290</v>
      </c>
      <c r="AO513">
        <v>78</v>
      </c>
      <c r="AP513">
        <v>3</v>
      </c>
      <c r="AQ513">
        <v>36</v>
      </c>
      <c r="AR513">
        <v>49</v>
      </c>
      <c r="AS513">
        <v>0</v>
      </c>
      <c r="AT513">
        <v>0</v>
      </c>
      <c r="AU513">
        <v>4</v>
      </c>
      <c r="AV513">
        <v>85</v>
      </c>
      <c r="AW513">
        <v>40.420870000000001</v>
      </c>
      <c r="AX513">
        <v>-89.414540000000002</v>
      </c>
      <c r="AY513">
        <v>0.33</v>
      </c>
      <c r="AZ513" t="s">
        <v>16365</v>
      </c>
      <c r="BA513">
        <v>235</v>
      </c>
      <c r="BB513" t="s">
        <v>16366</v>
      </c>
      <c r="BE513" t="s">
        <v>4695</v>
      </c>
      <c r="BF513" t="s">
        <v>288</v>
      </c>
      <c r="BG513" t="s">
        <v>17612</v>
      </c>
      <c r="BH513">
        <v>61747</v>
      </c>
      <c r="BI513" t="s">
        <v>16346</v>
      </c>
      <c r="BJ513" t="s">
        <v>16363</v>
      </c>
    </row>
    <row r="514" spans="1:62">
      <c r="A514" t="s">
        <v>2781</v>
      </c>
      <c r="B514" t="s">
        <v>2782</v>
      </c>
      <c r="C514" t="s">
        <v>314</v>
      </c>
      <c r="D514" t="s">
        <v>2783</v>
      </c>
      <c r="E514" t="s">
        <v>2784</v>
      </c>
      <c r="F514" t="s">
        <v>2785</v>
      </c>
      <c r="G514" t="s">
        <v>2754</v>
      </c>
      <c r="H514" t="s">
        <v>288</v>
      </c>
      <c r="I514">
        <v>61761</v>
      </c>
      <c r="J514">
        <v>3094527912</v>
      </c>
      <c r="K514" t="s">
        <v>162</v>
      </c>
      <c r="L514">
        <v>3</v>
      </c>
      <c r="M514">
        <v>20.5</v>
      </c>
      <c r="N514">
        <v>6.5</v>
      </c>
      <c r="O514">
        <v>30</v>
      </c>
      <c r="P514" t="s">
        <v>290</v>
      </c>
      <c r="Q514">
        <v>56</v>
      </c>
      <c r="R514">
        <v>19</v>
      </c>
      <c r="S514">
        <v>18</v>
      </c>
      <c r="T514">
        <v>17</v>
      </c>
      <c r="U514">
        <v>17</v>
      </c>
      <c r="V514">
        <v>13</v>
      </c>
      <c r="W514">
        <v>9</v>
      </c>
      <c r="X514">
        <v>12</v>
      </c>
      <c r="Y514">
        <v>15</v>
      </c>
      <c r="Z514">
        <v>10</v>
      </c>
      <c r="AA514">
        <v>20</v>
      </c>
      <c r="AB514">
        <v>11</v>
      </c>
      <c r="AC514">
        <v>8</v>
      </c>
      <c r="AD514" t="s">
        <v>290</v>
      </c>
      <c r="AE514" t="s">
        <v>290</v>
      </c>
      <c r="AF514" t="s">
        <v>290</v>
      </c>
      <c r="AG514" t="s">
        <v>290</v>
      </c>
      <c r="AH514">
        <v>12</v>
      </c>
      <c r="AI514">
        <v>1</v>
      </c>
      <c r="AJ514">
        <v>1</v>
      </c>
      <c r="AK514" t="s">
        <v>290</v>
      </c>
      <c r="AL514">
        <v>2</v>
      </c>
      <c r="AM514">
        <v>18</v>
      </c>
      <c r="AN514" t="s">
        <v>290</v>
      </c>
      <c r="AO514">
        <v>207</v>
      </c>
      <c r="AP514">
        <v>10</v>
      </c>
      <c r="AQ514">
        <v>118</v>
      </c>
      <c r="AR514">
        <v>120</v>
      </c>
      <c r="AS514">
        <v>6</v>
      </c>
      <c r="AT514">
        <v>4</v>
      </c>
      <c r="AU514">
        <v>0</v>
      </c>
      <c r="AV514">
        <v>238</v>
      </c>
      <c r="AW514">
        <v>40.524377000000001</v>
      </c>
      <c r="AX514">
        <v>-88.990990999999994</v>
      </c>
      <c r="AY514">
        <v>1</v>
      </c>
      <c r="AZ514" t="s">
        <v>16343</v>
      </c>
      <c r="BA514">
        <v>1017</v>
      </c>
      <c r="BB514" t="s">
        <v>17615</v>
      </c>
      <c r="BE514" t="s">
        <v>2754</v>
      </c>
      <c r="BF514" t="s">
        <v>288</v>
      </c>
      <c r="BG514" t="s">
        <v>17598</v>
      </c>
      <c r="BH514">
        <v>61761</v>
      </c>
      <c r="BI514" t="s">
        <v>16346</v>
      </c>
      <c r="BJ514" t="s">
        <v>17599</v>
      </c>
    </row>
    <row r="515" spans="1:62">
      <c r="A515" t="s">
        <v>2786</v>
      </c>
      <c r="B515" t="s">
        <v>2787</v>
      </c>
      <c r="C515" t="s">
        <v>353</v>
      </c>
      <c r="D515" t="s">
        <v>1735</v>
      </c>
      <c r="E515" t="s">
        <v>2648</v>
      </c>
      <c r="F515" t="s">
        <v>2790</v>
      </c>
      <c r="G515" t="s">
        <v>2754</v>
      </c>
      <c r="H515" t="s">
        <v>288</v>
      </c>
      <c r="I515">
        <v>61761</v>
      </c>
      <c r="J515">
        <v>3098620510</v>
      </c>
      <c r="K515" t="s">
        <v>162</v>
      </c>
      <c r="L515">
        <v>1.5</v>
      </c>
      <c r="M515">
        <v>4.5</v>
      </c>
      <c r="N515">
        <v>1</v>
      </c>
      <c r="O515">
        <v>7</v>
      </c>
      <c r="P515">
        <v>22</v>
      </c>
      <c r="Q515">
        <v>12</v>
      </c>
      <c r="R515">
        <v>12</v>
      </c>
      <c r="S515" t="s">
        <v>290</v>
      </c>
      <c r="T515" t="s">
        <v>290</v>
      </c>
      <c r="U515" t="s">
        <v>290</v>
      </c>
      <c r="V515" t="s">
        <v>290</v>
      </c>
      <c r="W515" t="s">
        <v>290</v>
      </c>
      <c r="X515" t="s">
        <v>290</v>
      </c>
      <c r="Y515" t="s">
        <v>290</v>
      </c>
      <c r="Z515" t="s">
        <v>290</v>
      </c>
      <c r="AA515" t="s">
        <v>290</v>
      </c>
      <c r="AB515" t="s">
        <v>290</v>
      </c>
      <c r="AC515" t="s">
        <v>290</v>
      </c>
      <c r="AD515" t="s">
        <v>290</v>
      </c>
      <c r="AE515" t="s">
        <v>290</v>
      </c>
      <c r="AF515" t="s">
        <v>290</v>
      </c>
      <c r="AG515" t="s">
        <v>290</v>
      </c>
      <c r="AH515" t="s">
        <v>290</v>
      </c>
      <c r="AI515" t="s">
        <v>290</v>
      </c>
      <c r="AJ515" t="s">
        <v>290</v>
      </c>
      <c r="AK515" t="s">
        <v>290</v>
      </c>
      <c r="AL515" t="s">
        <v>290</v>
      </c>
      <c r="AM515">
        <v>3</v>
      </c>
      <c r="AN515" t="s">
        <v>290</v>
      </c>
      <c r="AO515">
        <v>43</v>
      </c>
      <c r="AP515" t="s">
        <v>290</v>
      </c>
      <c r="AQ515">
        <v>24</v>
      </c>
      <c r="AR515">
        <v>22</v>
      </c>
      <c r="AS515">
        <v>0</v>
      </c>
      <c r="AT515">
        <v>0</v>
      </c>
      <c r="AU515">
        <v>2</v>
      </c>
      <c r="AV515">
        <v>46</v>
      </c>
      <c r="AW515">
        <v>40.520918000000002</v>
      </c>
      <c r="AX515">
        <v>-88.976662000000005</v>
      </c>
      <c r="AY515">
        <v>1</v>
      </c>
      <c r="AZ515" t="s">
        <v>16343</v>
      </c>
      <c r="BA515">
        <v>1101</v>
      </c>
      <c r="BB515" t="s">
        <v>17617</v>
      </c>
      <c r="BE515" t="s">
        <v>2754</v>
      </c>
      <c r="BF515" t="s">
        <v>288</v>
      </c>
      <c r="BG515" t="s">
        <v>17598</v>
      </c>
      <c r="BH515">
        <v>61761</v>
      </c>
      <c r="BI515" t="s">
        <v>16346</v>
      </c>
      <c r="BJ515" t="s">
        <v>17599</v>
      </c>
    </row>
    <row r="516" spans="1:62">
      <c r="A516" t="s">
        <v>2791</v>
      </c>
      <c r="B516" t="s">
        <v>2792</v>
      </c>
      <c r="C516" t="s">
        <v>283</v>
      </c>
      <c r="D516" t="s">
        <v>2793</v>
      </c>
      <c r="E516" t="s">
        <v>2794</v>
      </c>
      <c r="F516" t="s">
        <v>2795</v>
      </c>
      <c r="G516" t="s">
        <v>2761</v>
      </c>
      <c r="H516" t="s">
        <v>288</v>
      </c>
      <c r="I516">
        <v>61702</v>
      </c>
      <c r="J516">
        <v>3096629900</v>
      </c>
      <c r="K516" t="s">
        <v>162</v>
      </c>
      <c r="L516">
        <v>6</v>
      </c>
      <c r="M516">
        <v>37.299999999999997</v>
      </c>
      <c r="N516">
        <v>14.5</v>
      </c>
      <c r="O516">
        <v>57.8</v>
      </c>
      <c r="P516">
        <v>36</v>
      </c>
      <c r="Q516">
        <v>25</v>
      </c>
      <c r="R516">
        <v>23</v>
      </c>
      <c r="S516">
        <v>27</v>
      </c>
      <c r="T516">
        <v>25</v>
      </c>
      <c r="U516">
        <v>21</v>
      </c>
      <c r="V516">
        <v>25</v>
      </c>
      <c r="W516">
        <v>26</v>
      </c>
      <c r="X516">
        <v>20</v>
      </c>
      <c r="Y516">
        <v>39</v>
      </c>
      <c r="Z516">
        <v>27</v>
      </c>
      <c r="AA516">
        <v>43</v>
      </c>
      <c r="AB516">
        <v>21</v>
      </c>
      <c r="AC516">
        <v>27</v>
      </c>
      <c r="AD516" t="s">
        <v>290</v>
      </c>
      <c r="AE516" t="s">
        <v>290</v>
      </c>
      <c r="AF516" t="s">
        <v>290</v>
      </c>
      <c r="AG516" t="s">
        <v>290</v>
      </c>
      <c r="AH516" t="s">
        <v>290</v>
      </c>
      <c r="AI516" t="s">
        <v>290</v>
      </c>
      <c r="AJ516">
        <v>5</v>
      </c>
      <c r="AK516" t="s">
        <v>290</v>
      </c>
      <c r="AL516">
        <v>25</v>
      </c>
      <c r="AM516">
        <v>16</v>
      </c>
      <c r="AN516" t="s">
        <v>290</v>
      </c>
      <c r="AO516">
        <v>302</v>
      </c>
      <c r="AP516">
        <v>37</v>
      </c>
      <c r="AQ516">
        <v>188</v>
      </c>
      <c r="AR516">
        <v>197</v>
      </c>
      <c r="AS516">
        <v>14</v>
      </c>
      <c r="AT516">
        <v>9</v>
      </c>
      <c r="AU516">
        <v>55</v>
      </c>
      <c r="AV516">
        <v>385</v>
      </c>
      <c r="AW516">
        <v>40.519235999999999</v>
      </c>
      <c r="AX516">
        <v>-88.864303000000007</v>
      </c>
      <c r="AY516">
        <v>0.33</v>
      </c>
      <c r="AZ516" t="s">
        <v>16365</v>
      </c>
      <c r="BA516">
        <v>1608</v>
      </c>
      <c r="BB516" t="s">
        <v>16366</v>
      </c>
      <c r="BE516" t="s">
        <v>2761</v>
      </c>
      <c r="BF516" t="s">
        <v>288</v>
      </c>
      <c r="BG516" t="s">
        <v>17598</v>
      </c>
      <c r="BH516">
        <v>61702</v>
      </c>
      <c r="BI516" t="s">
        <v>16346</v>
      </c>
      <c r="BJ516" t="s">
        <v>16363</v>
      </c>
    </row>
    <row r="517" spans="1:62">
      <c r="A517" t="s">
        <v>2797</v>
      </c>
      <c r="B517" t="s">
        <v>2798</v>
      </c>
      <c r="C517" t="s">
        <v>283</v>
      </c>
      <c r="D517" t="s">
        <v>2260</v>
      </c>
      <c r="E517" t="s">
        <v>2799</v>
      </c>
      <c r="F517" t="s">
        <v>2800</v>
      </c>
      <c r="G517" t="s">
        <v>2801</v>
      </c>
      <c r="H517" t="s">
        <v>288</v>
      </c>
      <c r="I517">
        <v>60565</v>
      </c>
      <c r="J517">
        <v>6303556607</v>
      </c>
      <c r="K517" t="s">
        <v>163</v>
      </c>
      <c r="L517">
        <v>3</v>
      </c>
      <c r="M517">
        <v>15</v>
      </c>
      <c r="N517">
        <v>1</v>
      </c>
      <c r="O517">
        <v>19</v>
      </c>
      <c r="P517">
        <v>45</v>
      </c>
      <c r="Q517">
        <v>18</v>
      </c>
      <c r="R517">
        <v>24</v>
      </c>
      <c r="S517">
        <v>18</v>
      </c>
      <c r="T517">
        <v>18</v>
      </c>
      <c r="U517">
        <v>10</v>
      </c>
      <c r="V517">
        <v>8</v>
      </c>
      <c r="W517">
        <v>8</v>
      </c>
      <c r="X517">
        <v>9</v>
      </c>
      <c r="Y517">
        <v>18</v>
      </c>
      <c r="Z517" t="s">
        <v>290</v>
      </c>
      <c r="AA517" t="s">
        <v>290</v>
      </c>
      <c r="AB517" t="s">
        <v>290</v>
      </c>
      <c r="AC517" t="s">
        <v>290</v>
      </c>
      <c r="AD517" t="s">
        <v>290</v>
      </c>
      <c r="AE517" t="s">
        <v>290</v>
      </c>
      <c r="AF517" t="s">
        <v>290</v>
      </c>
      <c r="AG517" t="s">
        <v>290</v>
      </c>
      <c r="AH517" t="s">
        <v>290</v>
      </c>
      <c r="AI517" t="s">
        <v>290</v>
      </c>
      <c r="AJ517">
        <v>5</v>
      </c>
      <c r="AK517" t="s">
        <v>290</v>
      </c>
      <c r="AL517">
        <v>3</v>
      </c>
      <c r="AM517">
        <v>1</v>
      </c>
      <c r="AN517" t="s">
        <v>290</v>
      </c>
      <c r="AO517">
        <v>141</v>
      </c>
      <c r="AP517">
        <v>26</v>
      </c>
      <c r="AQ517">
        <v>92</v>
      </c>
      <c r="AR517">
        <v>84</v>
      </c>
      <c r="AS517">
        <v>0</v>
      </c>
      <c r="AT517">
        <v>0</v>
      </c>
      <c r="AU517">
        <v>0</v>
      </c>
      <c r="AV517">
        <v>176</v>
      </c>
      <c r="AW517">
        <v>41.743358000000001</v>
      </c>
      <c r="AX517">
        <v>-88.146541999999997</v>
      </c>
      <c r="AY517">
        <v>1</v>
      </c>
      <c r="AZ517" t="s">
        <v>16343</v>
      </c>
      <c r="BA517">
        <v>1550</v>
      </c>
      <c r="BB517" t="s">
        <v>17622</v>
      </c>
      <c r="BE517" t="s">
        <v>2801</v>
      </c>
      <c r="BF517" t="s">
        <v>288</v>
      </c>
      <c r="BG517" t="s">
        <v>17623</v>
      </c>
      <c r="BH517">
        <v>60565</v>
      </c>
      <c r="BI517" t="s">
        <v>16346</v>
      </c>
      <c r="BJ517" t="s">
        <v>17624</v>
      </c>
    </row>
    <row r="518" spans="1:62">
      <c r="A518" t="s">
        <v>2803</v>
      </c>
      <c r="B518" t="s">
        <v>2804</v>
      </c>
      <c r="D518" t="s">
        <v>490</v>
      </c>
      <c r="E518" t="s">
        <v>2805</v>
      </c>
      <c r="F518" t="s">
        <v>2806</v>
      </c>
      <c r="G518" t="s">
        <v>2807</v>
      </c>
      <c r="H518" t="s">
        <v>288</v>
      </c>
      <c r="I518">
        <v>60559</v>
      </c>
      <c r="J518">
        <v>6309710184</v>
      </c>
      <c r="K518" t="s">
        <v>163</v>
      </c>
      <c r="L518">
        <v>1</v>
      </c>
      <c r="M518">
        <v>16.100000000000001</v>
      </c>
      <c r="N518">
        <v>3.3</v>
      </c>
      <c r="O518">
        <v>20.399999999999999</v>
      </c>
      <c r="P518" t="s">
        <v>290</v>
      </c>
      <c r="Q518">
        <v>17</v>
      </c>
      <c r="R518">
        <v>21</v>
      </c>
      <c r="S518">
        <v>13</v>
      </c>
      <c r="T518">
        <v>19</v>
      </c>
      <c r="U518">
        <v>10</v>
      </c>
      <c r="V518">
        <v>12</v>
      </c>
      <c r="W518">
        <v>22</v>
      </c>
      <c r="X518">
        <v>11</v>
      </c>
      <c r="Y518">
        <v>11</v>
      </c>
      <c r="Z518" t="s">
        <v>290</v>
      </c>
      <c r="AA518" t="s">
        <v>290</v>
      </c>
      <c r="AB518" t="s">
        <v>290</v>
      </c>
      <c r="AC518" t="s">
        <v>290</v>
      </c>
      <c r="AD518">
        <v>21</v>
      </c>
      <c r="AE518" t="s">
        <v>290</v>
      </c>
      <c r="AF518" t="s">
        <v>290</v>
      </c>
      <c r="AG518" t="s">
        <v>290</v>
      </c>
      <c r="AH518" t="s">
        <v>290</v>
      </c>
      <c r="AI518" t="s">
        <v>290</v>
      </c>
      <c r="AJ518">
        <v>5</v>
      </c>
      <c r="AK518" t="s">
        <v>290</v>
      </c>
      <c r="AL518">
        <v>18</v>
      </c>
      <c r="AM518">
        <v>4</v>
      </c>
      <c r="AN518" t="s">
        <v>290</v>
      </c>
      <c r="AO518">
        <v>113</v>
      </c>
      <c r="AP518">
        <v>17</v>
      </c>
      <c r="AQ518">
        <v>80</v>
      </c>
      <c r="AR518">
        <v>77</v>
      </c>
      <c r="AS518">
        <v>0</v>
      </c>
      <c r="AT518">
        <v>0</v>
      </c>
      <c r="AU518">
        <v>12</v>
      </c>
      <c r="AV518">
        <v>157</v>
      </c>
      <c r="AW518">
        <v>41.793362999999999</v>
      </c>
      <c r="AX518">
        <v>-87.973731999999998</v>
      </c>
      <c r="AY518">
        <v>1</v>
      </c>
      <c r="AZ518" t="s">
        <v>16360</v>
      </c>
      <c r="BA518">
        <v>108</v>
      </c>
      <c r="BB518" t="s">
        <v>17626</v>
      </c>
      <c r="BE518" t="s">
        <v>2807</v>
      </c>
      <c r="BF518" t="s">
        <v>288</v>
      </c>
      <c r="BG518" t="s">
        <v>17623</v>
      </c>
      <c r="BH518">
        <v>60559</v>
      </c>
      <c r="BI518" t="s">
        <v>16346</v>
      </c>
      <c r="BJ518" t="s">
        <v>16363</v>
      </c>
    </row>
    <row r="519" spans="1:62">
      <c r="A519" t="s">
        <v>4696</v>
      </c>
      <c r="B519" t="s">
        <v>446</v>
      </c>
      <c r="C519" t="s">
        <v>283</v>
      </c>
      <c r="D519" t="s">
        <v>16944</v>
      </c>
      <c r="E519" t="s">
        <v>17627</v>
      </c>
      <c r="F519" t="s">
        <v>4698</v>
      </c>
      <c r="G519" t="s">
        <v>2839</v>
      </c>
      <c r="H519" t="s">
        <v>288</v>
      </c>
      <c r="I519">
        <v>60126</v>
      </c>
      <c r="J519">
        <v>6308329302</v>
      </c>
      <c r="K519" t="s">
        <v>163</v>
      </c>
      <c r="L519">
        <v>2</v>
      </c>
      <c r="M519">
        <v>14</v>
      </c>
      <c r="N519">
        <v>1.5</v>
      </c>
      <c r="O519">
        <v>17.5</v>
      </c>
      <c r="P519">
        <v>45</v>
      </c>
      <c r="Q519">
        <v>47</v>
      </c>
      <c r="R519">
        <v>16</v>
      </c>
      <c r="S519">
        <v>14</v>
      </c>
      <c r="T519">
        <v>15</v>
      </c>
      <c r="U519">
        <v>11</v>
      </c>
      <c r="V519">
        <v>3</v>
      </c>
      <c r="W519">
        <v>13</v>
      </c>
      <c r="X519">
        <v>1</v>
      </c>
      <c r="Y519">
        <v>8</v>
      </c>
      <c r="Z519" t="s">
        <v>290</v>
      </c>
      <c r="AA519" t="s">
        <v>290</v>
      </c>
      <c r="AB519" t="s">
        <v>290</v>
      </c>
      <c r="AC519" t="s">
        <v>290</v>
      </c>
      <c r="AD519" t="s">
        <v>290</v>
      </c>
      <c r="AE519" t="s">
        <v>290</v>
      </c>
      <c r="AF519" t="s">
        <v>290</v>
      </c>
      <c r="AG519" t="s">
        <v>290</v>
      </c>
      <c r="AH519" t="s">
        <v>290</v>
      </c>
      <c r="AI519" t="s">
        <v>290</v>
      </c>
      <c r="AJ519">
        <v>2</v>
      </c>
      <c r="AK519" t="s">
        <v>290</v>
      </c>
      <c r="AL519">
        <v>3</v>
      </c>
      <c r="AM519">
        <v>7</v>
      </c>
      <c r="AN519" t="s">
        <v>290</v>
      </c>
      <c r="AO519">
        <v>140</v>
      </c>
      <c r="AP519">
        <v>21</v>
      </c>
      <c r="AQ519">
        <v>87</v>
      </c>
      <c r="AR519">
        <v>86</v>
      </c>
      <c r="AS519">
        <v>0</v>
      </c>
      <c r="AT519">
        <v>0</v>
      </c>
      <c r="AU519">
        <v>6</v>
      </c>
      <c r="AV519">
        <v>173</v>
      </c>
      <c r="AW519">
        <v>41.903266000000002</v>
      </c>
      <c r="AX519">
        <v>-87.937670999999995</v>
      </c>
      <c r="AY519">
        <v>1</v>
      </c>
      <c r="AZ519" t="s">
        <v>16343</v>
      </c>
      <c r="BA519">
        <v>148</v>
      </c>
      <c r="BB519" t="s">
        <v>16411</v>
      </c>
      <c r="BE519" t="s">
        <v>2839</v>
      </c>
      <c r="BF519" t="s">
        <v>288</v>
      </c>
      <c r="BG519" t="s">
        <v>17623</v>
      </c>
      <c r="BH519">
        <v>60126</v>
      </c>
      <c r="BI519" t="s">
        <v>16346</v>
      </c>
      <c r="BJ519" t="s">
        <v>163</v>
      </c>
    </row>
    <row r="520" spans="1:62">
      <c r="A520" t="s">
        <v>2809</v>
      </c>
      <c r="B520" t="s">
        <v>2810</v>
      </c>
      <c r="C520" t="s">
        <v>283</v>
      </c>
      <c r="D520" t="s">
        <v>2811</v>
      </c>
      <c r="E520" t="s">
        <v>2812</v>
      </c>
      <c r="F520" t="s">
        <v>2813</v>
      </c>
      <c r="G520" t="s">
        <v>2814</v>
      </c>
      <c r="H520" t="s">
        <v>288</v>
      </c>
      <c r="I520">
        <v>60143</v>
      </c>
      <c r="J520">
        <v>6307730396</v>
      </c>
      <c r="K520" t="s">
        <v>163</v>
      </c>
      <c r="L520">
        <v>3</v>
      </c>
      <c r="M520">
        <v>7</v>
      </c>
      <c r="N520">
        <v>2</v>
      </c>
      <c r="O520">
        <v>12</v>
      </c>
      <c r="P520">
        <v>38</v>
      </c>
      <c r="Q520">
        <v>15</v>
      </c>
      <c r="R520">
        <v>13</v>
      </c>
      <c r="S520">
        <v>15</v>
      </c>
      <c r="T520">
        <v>5</v>
      </c>
      <c r="U520">
        <v>8</v>
      </c>
      <c r="V520">
        <v>4</v>
      </c>
      <c r="W520">
        <v>1</v>
      </c>
      <c r="X520" t="s">
        <v>290</v>
      </c>
      <c r="Y520" t="s">
        <v>290</v>
      </c>
      <c r="Z520" t="s">
        <v>290</v>
      </c>
      <c r="AA520" t="s">
        <v>290</v>
      </c>
      <c r="AB520" t="s">
        <v>290</v>
      </c>
      <c r="AC520" t="s">
        <v>290</v>
      </c>
      <c r="AD520" t="s">
        <v>290</v>
      </c>
      <c r="AE520" t="s">
        <v>290</v>
      </c>
      <c r="AF520" t="s">
        <v>290</v>
      </c>
      <c r="AG520" t="s">
        <v>290</v>
      </c>
      <c r="AH520" t="s">
        <v>290</v>
      </c>
      <c r="AI520" t="s">
        <v>290</v>
      </c>
      <c r="AJ520">
        <v>6</v>
      </c>
      <c r="AK520" t="s">
        <v>290</v>
      </c>
      <c r="AL520">
        <v>1</v>
      </c>
      <c r="AM520" t="s">
        <v>290</v>
      </c>
      <c r="AN520" t="s">
        <v>290</v>
      </c>
      <c r="AO520">
        <v>88</v>
      </c>
      <c r="AP520">
        <v>4</v>
      </c>
      <c r="AQ520">
        <v>57</v>
      </c>
      <c r="AR520">
        <v>42</v>
      </c>
      <c r="AS520">
        <v>0</v>
      </c>
      <c r="AT520">
        <v>0</v>
      </c>
      <c r="AU520">
        <v>0</v>
      </c>
      <c r="AV520">
        <v>99</v>
      </c>
      <c r="AW520">
        <v>41.964269999999999</v>
      </c>
      <c r="AX520">
        <v>-88.010401000000002</v>
      </c>
      <c r="AY520">
        <v>1</v>
      </c>
      <c r="AZ520" t="s">
        <v>16343</v>
      </c>
      <c r="BA520">
        <v>410</v>
      </c>
      <c r="BB520" t="s">
        <v>17630</v>
      </c>
      <c r="BE520" t="s">
        <v>2814</v>
      </c>
      <c r="BF520" t="s">
        <v>288</v>
      </c>
      <c r="BG520" t="s">
        <v>17623</v>
      </c>
      <c r="BH520">
        <v>60143</v>
      </c>
      <c r="BI520" t="s">
        <v>16346</v>
      </c>
      <c r="BJ520" t="s">
        <v>163</v>
      </c>
    </row>
    <row r="521" spans="1:62">
      <c r="A521" t="s">
        <v>2816</v>
      </c>
      <c r="B521" t="s">
        <v>2817</v>
      </c>
      <c r="C521" t="s">
        <v>314</v>
      </c>
      <c r="D521" t="s">
        <v>782</v>
      </c>
      <c r="E521" t="s">
        <v>17631</v>
      </c>
      <c r="F521" t="s">
        <v>2818</v>
      </c>
      <c r="G521" t="s">
        <v>2819</v>
      </c>
      <c r="H521" t="s">
        <v>288</v>
      </c>
      <c r="I521">
        <v>60514</v>
      </c>
      <c r="J521">
        <v>6303231642</v>
      </c>
      <c r="K521" t="s">
        <v>163</v>
      </c>
      <c r="L521">
        <v>2.5</v>
      </c>
      <c r="M521">
        <v>16.5</v>
      </c>
      <c r="N521">
        <v>2</v>
      </c>
      <c r="O521">
        <v>21</v>
      </c>
      <c r="P521">
        <v>29</v>
      </c>
      <c r="Q521">
        <v>16</v>
      </c>
      <c r="R521">
        <v>18</v>
      </c>
      <c r="S521">
        <v>15</v>
      </c>
      <c r="T521">
        <v>9</v>
      </c>
      <c r="U521">
        <v>17</v>
      </c>
      <c r="V521">
        <v>22</v>
      </c>
      <c r="W521">
        <v>17</v>
      </c>
      <c r="X521">
        <v>26</v>
      </c>
      <c r="Y521">
        <v>14</v>
      </c>
      <c r="Z521" t="s">
        <v>290</v>
      </c>
      <c r="AA521" t="s">
        <v>290</v>
      </c>
      <c r="AB521" t="s">
        <v>290</v>
      </c>
      <c r="AC521" t="s">
        <v>290</v>
      </c>
      <c r="AD521" t="s">
        <v>290</v>
      </c>
      <c r="AE521" t="s">
        <v>290</v>
      </c>
      <c r="AF521" t="s">
        <v>290</v>
      </c>
      <c r="AG521" t="s">
        <v>290</v>
      </c>
      <c r="AH521" t="s">
        <v>290</v>
      </c>
      <c r="AI521" t="s">
        <v>290</v>
      </c>
      <c r="AJ521">
        <v>4</v>
      </c>
      <c r="AK521" t="s">
        <v>290</v>
      </c>
      <c r="AL521" t="s">
        <v>290</v>
      </c>
      <c r="AM521" t="s">
        <v>290</v>
      </c>
      <c r="AN521" t="s">
        <v>290</v>
      </c>
      <c r="AO521">
        <v>157</v>
      </c>
      <c r="AP521">
        <v>22</v>
      </c>
      <c r="AQ521">
        <v>105</v>
      </c>
      <c r="AR521">
        <v>78</v>
      </c>
      <c r="AS521">
        <v>0</v>
      </c>
      <c r="AT521">
        <v>0</v>
      </c>
      <c r="AU521">
        <v>3</v>
      </c>
      <c r="AV521">
        <v>183</v>
      </c>
      <c r="AW521">
        <v>41.801057</v>
      </c>
      <c r="AX521">
        <v>-87.951536000000004</v>
      </c>
      <c r="AY521">
        <v>1</v>
      </c>
      <c r="AZ521" t="s">
        <v>16360</v>
      </c>
      <c r="BA521">
        <v>66</v>
      </c>
      <c r="BB521" t="s">
        <v>17633</v>
      </c>
      <c r="BE521" t="s">
        <v>2819</v>
      </c>
      <c r="BF521" t="s">
        <v>288</v>
      </c>
      <c r="BG521" t="s">
        <v>17623</v>
      </c>
      <c r="BH521">
        <v>60514</v>
      </c>
      <c r="BI521" t="s">
        <v>16346</v>
      </c>
      <c r="BJ521" t="s">
        <v>16363</v>
      </c>
    </row>
    <row r="522" spans="1:62">
      <c r="A522" t="s">
        <v>2821</v>
      </c>
      <c r="B522" t="s">
        <v>2822</v>
      </c>
      <c r="D522" t="s">
        <v>2823</v>
      </c>
      <c r="E522" t="s">
        <v>2824</v>
      </c>
      <c r="F522" t="s">
        <v>2825</v>
      </c>
      <c r="G522" t="s">
        <v>2826</v>
      </c>
      <c r="H522" t="s">
        <v>288</v>
      </c>
      <c r="I522">
        <v>60187</v>
      </c>
      <c r="J522">
        <v>6306685800</v>
      </c>
      <c r="K522" t="s">
        <v>163</v>
      </c>
      <c r="L522">
        <v>4</v>
      </c>
      <c r="M522">
        <v>44.8</v>
      </c>
      <c r="N522">
        <v>30.2</v>
      </c>
      <c r="O522">
        <v>79</v>
      </c>
      <c r="P522" t="s">
        <v>290</v>
      </c>
      <c r="Q522" t="s">
        <v>290</v>
      </c>
      <c r="R522" t="s">
        <v>290</v>
      </c>
      <c r="S522" t="s">
        <v>290</v>
      </c>
      <c r="T522" t="s">
        <v>290</v>
      </c>
      <c r="U522" t="s">
        <v>290</v>
      </c>
      <c r="V522" t="s">
        <v>290</v>
      </c>
      <c r="W522" t="s">
        <v>290</v>
      </c>
      <c r="X522" t="s">
        <v>290</v>
      </c>
      <c r="Y522" t="s">
        <v>290</v>
      </c>
      <c r="Z522">
        <v>168</v>
      </c>
      <c r="AA522">
        <v>161</v>
      </c>
      <c r="AB522">
        <v>181</v>
      </c>
      <c r="AC522">
        <v>162</v>
      </c>
      <c r="AD522" t="s">
        <v>290</v>
      </c>
      <c r="AE522" t="s">
        <v>290</v>
      </c>
      <c r="AF522" t="s">
        <v>290</v>
      </c>
      <c r="AG522" t="s">
        <v>290</v>
      </c>
      <c r="AH522" t="s">
        <v>290</v>
      </c>
      <c r="AI522" t="s">
        <v>290</v>
      </c>
      <c r="AJ522">
        <v>64</v>
      </c>
      <c r="AK522">
        <v>1</v>
      </c>
      <c r="AL522">
        <v>30</v>
      </c>
      <c r="AM522">
        <v>10</v>
      </c>
      <c r="AN522">
        <v>2</v>
      </c>
      <c r="AO522">
        <v>550</v>
      </c>
      <c r="AP522">
        <v>15</v>
      </c>
      <c r="AQ522">
        <v>332</v>
      </c>
      <c r="AR522">
        <v>340</v>
      </c>
      <c r="AS522">
        <v>87</v>
      </c>
      <c r="AT522">
        <v>77</v>
      </c>
      <c r="AU522">
        <v>21</v>
      </c>
      <c r="AV522">
        <v>672</v>
      </c>
      <c r="AW522">
        <v>41.855316999999999</v>
      </c>
      <c r="AX522">
        <v>-88.140790999999993</v>
      </c>
      <c r="AY522">
        <v>1</v>
      </c>
      <c r="AZ522" t="s">
        <v>16343</v>
      </c>
      <c r="BA522">
        <v>2130</v>
      </c>
      <c r="BB522" t="s">
        <v>17121</v>
      </c>
      <c r="BE522" t="s">
        <v>2826</v>
      </c>
      <c r="BF522" t="s">
        <v>288</v>
      </c>
      <c r="BG522" t="s">
        <v>17623</v>
      </c>
      <c r="BH522">
        <v>60187</v>
      </c>
      <c r="BI522" t="s">
        <v>16346</v>
      </c>
      <c r="BJ522" t="s">
        <v>163</v>
      </c>
    </row>
    <row r="523" spans="1:62">
      <c r="A523" t="s">
        <v>2828</v>
      </c>
      <c r="B523" t="s">
        <v>1585</v>
      </c>
      <c r="C523" t="s">
        <v>283</v>
      </c>
      <c r="D523" t="s">
        <v>706</v>
      </c>
      <c r="E523" t="s">
        <v>707</v>
      </c>
      <c r="F523" t="s">
        <v>2831</v>
      </c>
      <c r="G523" t="s">
        <v>2832</v>
      </c>
      <c r="H523" t="s">
        <v>288</v>
      </c>
      <c r="I523">
        <v>60172</v>
      </c>
      <c r="J523">
        <v>6308943263</v>
      </c>
      <c r="K523" t="s">
        <v>163</v>
      </c>
      <c r="L523">
        <v>1</v>
      </c>
      <c r="M523">
        <v>23</v>
      </c>
      <c r="N523">
        <v>3</v>
      </c>
      <c r="O523">
        <v>27</v>
      </c>
      <c r="P523">
        <v>27</v>
      </c>
      <c r="Q523">
        <v>20</v>
      </c>
      <c r="R523">
        <v>20</v>
      </c>
      <c r="S523">
        <v>18</v>
      </c>
      <c r="T523">
        <v>16</v>
      </c>
      <c r="U523">
        <v>14</v>
      </c>
      <c r="V523">
        <v>17</v>
      </c>
      <c r="W523">
        <v>11</v>
      </c>
      <c r="X523">
        <v>15</v>
      </c>
      <c r="Y523">
        <v>13</v>
      </c>
      <c r="Z523" t="s">
        <v>290</v>
      </c>
      <c r="AA523" t="s">
        <v>290</v>
      </c>
      <c r="AB523" t="s">
        <v>290</v>
      </c>
      <c r="AC523" t="s">
        <v>290</v>
      </c>
      <c r="AD523">
        <v>26</v>
      </c>
      <c r="AE523" t="s">
        <v>290</v>
      </c>
      <c r="AF523" t="s">
        <v>290</v>
      </c>
      <c r="AG523" t="s">
        <v>290</v>
      </c>
      <c r="AH523" t="s">
        <v>290</v>
      </c>
      <c r="AI523" t="s">
        <v>290</v>
      </c>
      <c r="AJ523">
        <v>9</v>
      </c>
      <c r="AK523" t="s">
        <v>290</v>
      </c>
      <c r="AL523">
        <v>5</v>
      </c>
      <c r="AM523">
        <v>3</v>
      </c>
      <c r="AN523" t="s">
        <v>290</v>
      </c>
      <c r="AO523">
        <v>166</v>
      </c>
      <c r="AP523">
        <v>14</v>
      </c>
      <c r="AQ523">
        <v>99</v>
      </c>
      <c r="AR523">
        <v>98</v>
      </c>
      <c r="AS523">
        <v>0</v>
      </c>
      <c r="AT523">
        <v>0</v>
      </c>
      <c r="AU523">
        <v>5</v>
      </c>
      <c r="AV523">
        <v>197</v>
      </c>
      <c r="AW523">
        <v>41.974922999999997</v>
      </c>
      <c r="AX523">
        <v>-88.074046999999993</v>
      </c>
      <c r="AY523">
        <v>1</v>
      </c>
      <c r="AZ523" t="s">
        <v>16360</v>
      </c>
      <c r="BA523">
        <v>405</v>
      </c>
      <c r="BB523" t="s">
        <v>17638</v>
      </c>
      <c r="BE523" t="s">
        <v>2832</v>
      </c>
      <c r="BF523" t="s">
        <v>288</v>
      </c>
      <c r="BG523" t="s">
        <v>17623</v>
      </c>
      <c r="BH523">
        <v>60172</v>
      </c>
      <c r="BI523" t="s">
        <v>16346</v>
      </c>
      <c r="BJ523" t="s">
        <v>16363</v>
      </c>
    </row>
    <row r="524" spans="1:62">
      <c r="A524" t="s">
        <v>2834</v>
      </c>
      <c r="B524" t="s">
        <v>2835</v>
      </c>
      <c r="C524" t="s">
        <v>314</v>
      </c>
      <c r="D524" t="s">
        <v>2836</v>
      </c>
      <c r="E524" t="s">
        <v>2837</v>
      </c>
      <c r="F524" t="s">
        <v>2838</v>
      </c>
      <c r="G524" t="s">
        <v>2839</v>
      </c>
      <c r="H524" t="s">
        <v>288</v>
      </c>
      <c r="I524">
        <v>60126</v>
      </c>
      <c r="J524">
        <v>6305303460</v>
      </c>
      <c r="K524" t="s">
        <v>163</v>
      </c>
      <c r="L524">
        <v>7.5</v>
      </c>
      <c r="M524">
        <v>27.5</v>
      </c>
      <c r="N524">
        <v>8</v>
      </c>
      <c r="O524">
        <v>43</v>
      </c>
      <c r="P524" t="s">
        <v>290</v>
      </c>
      <c r="Q524" t="s">
        <v>290</v>
      </c>
      <c r="R524" t="s">
        <v>290</v>
      </c>
      <c r="S524" t="s">
        <v>290</v>
      </c>
      <c r="T524" t="s">
        <v>290</v>
      </c>
      <c r="U524" t="s">
        <v>290</v>
      </c>
      <c r="V524" t="s">
        <v>290</v>
      </c>
      <c r="W524" t="s">
        <v>290</v>
      </c>
      <c r="X524" t="s">
        <v>290</v>
      </c>
      <c r="Y524" t="s">
        <v>290</v>
      </c>
      <c r="Z524">
        <v>103</v>
      </c>
      <c r="AA524">
        <v>98</v>
      </c>
      <c r="AB524">
        <v>86</v>
      </c>
      <c r="AC524">
        <v>78</v>
      </c>
      <c r="AD524" t="s">
        <v>290</v>
      </c>
      <c r="AE524" t="s">
        <v>290</v>
      </c>
      <c r="AF524" t="s">
        <v>290</v>
      </c>
      <c r="AG524" t="s">
        <v>290</v>
      </c>
      <c r="AH524" t="s">
        <v>290</v>
      </c>
      <c r="AI524" t="s">
        <v>290</v>
      </c>
      <c r="AJ524">
        <v>104</v>
      </c>
      <c r="AK524" t="s">
        <v>290</v>
      </c>
      <c r="AL524">
        <v>8</v>
      </c>
      <c r="AM524">
        <v>39</v>
      </c>
      <c r="AN524" t="s">
        <v>290</v>
      </c>
      <c r="AO524">
        <v>207</v>
      </c>
      <c r="AP524">
        <v>7</v>
      </c>
      <c r="AQ524">
        <v>170</v>
      </c>
      <c r="AR524">
        <v>195</v>
      </c>
      <c r="AS524">
        <v>49</v>
      </c>
      <c r="AT524">
        <v>34</v>
      </c>
      <c r="AU524">
        <v>19</v>
      </c>
      <c r="AV524">
        <v>365</v>
      </c>
      <c r="AW524">
        <v>41.896205000000002</v>
      </c>
      <c r="AX524">
        <v>-87.942462000000006</v>
      </c>
      <c r="AY524">
        <v>1</v>
      </c>
      <c r="AZ524" t="s">
        <v>16360</v>
      </c>
      <c r="BA524">
        <v>217</v>
      </c>
      <c r="BB524" t="s">
        <v>17640</v>
      </c>
      <c r="BE524" t="s">
        <v>2839</v>
      </c>
      <c r="BF524" t="s">
        <v>288</v>
      </c>
      <c r="BG524" t="s">
        <v>17623</v>
      </c>
      <c r="BH524">
        <v>60126</v>
      </c>
      <c r="BI524" t="s">
        <v>16346</v>
      </c>
      <c r="BJ524" t="s">
        <v>16363</v>
      </c>
    </row>
    <row r="525" spans="1:62">
      <c r="A525" t="s">
        <v>12445</v>
      </c>
      <c r="B525" t="s">
        <v>9776</v>
      </c>
      <c r="D525" t="s">
        <v>886</v>
      </c>
      <c r="E525" t="s">
        <v>17641</v>
      </c>
      <c r="F525" t="s">
        <v>9779</v>
      </c>
      <c r="G525" t="s">
        <v>3080</v>
      </c>
      <c r="H525" t="s">
        <v>288</v>
      </c>
      <c r="I525">
        <v>60555</v>
      </c>
      <c r="J525">
        <v>6303939303</v>
      </c>
      <c r="K525" t="s">
        <v>163</v>
      </c>
      <c r="L525">
        <v>2</v>
      </c>
      <c r="M525">
        <v>10</v>
      </c>
      <c r="N525">
        <v>1</v>
      </c>
      <c r="O525">
        <v>13</v>
      </c>
      <c r="P525">
        <v>10</v>
      </c>
      <c r="Q525">
        <v>13</v>
      </c>
      <c r="R525">
        <v>14</v>
      </c>
      <c r="S525">
        <v>8</v>
      </c>
      <c r="T525">
        <v>3</v>
      </c>
      <c r="U525">
        <v>11</v>
      </c>
      <c r="V525">
        <v>7</v>
      </c>
      <c r="W525">
        <v>6</v>
      </c>
      <c r="X525">
        <v>10</v>
      </c>
      <c r="Y525">
        <v>14</v>
      </c>
      <c r="Z525" t="s">
        <v>290</v>
      </c>
      <c r="AA525" t="s">
        <v>290</v>
      </c>
      <c r="AB525" t="s">
        <v>290</v>
      </c>
      <c r="AC525" t="s">
        <v>290</v>
      </c>
      <c r="AD525" t="s">
        <v>290</v>
      </c>
      <c r="AE525" t="s">
        <v>290</v>
      </c>
      <c r="AF525" t="s">
        <v>290</v>
      </c>
      <c r="AG525" t="s">
        <v>290</v>
      </c>
      <c r="AH525" t="s">
        <v>290</v>
      </c>
      <c r="AI525" t="s">
        <v>290</v>
      </c>
      <c r="AJ525">
        <v>21</v>
      </c>
      <c r="AK525" t="s">
        <v>290</v>
      </c>
      <c r="AL525" t="s">
        <v>290</v>
      </c>
      <c r="AM525" t="s">
        <v>290</v>
      </c>
      <c r="AN525" t="s">
        <v>290</v>
      </c>
      <c r="AO525">
        <v>61</v>
      </c>
      <c r="AP525">
        <v>14</v>
      </c>
      <c r="AQ525">
        <v>51</v>
      </c>
      <c r="AR525">
        <v>45</v>
      </c>
      <c r="AS525">
        <v>0</v>
      </c>
      <c r="AT525">
        <v>0</v>
      </c>
      <c r="AU525">
        <v>27</v>
      </c>
      <c r="AV525">
        <v>96</v>
      </c>
      <c r="AW525">
        <v>41.816882999999997</v>
      </c>
      <c r="AX525">
        <v>-88.177713999999995</v>
      </c>
      <c r="AY525">
        <v>1</v>
      </c>
      <c r="AZ525" t="s">
        <v>16360</v>
      </c>
      <c r="BA525">
        <v>3</v>
      </c>
      <c r="BB525" t="s">
        <v>17643</v>
      </c>
      <c r="BE525" t="s">
        <v>3080</v>
      </c>
      <c r="BF525" t="s">
        <v>288</v>
      </c>
      <c r="BG525" t="s">
        <v>17623</v>
      </c>
      <c r="BH525">
        <v>60555</v>
      </c>
      <c r="BI525" t="s">
        <v>16346</v>
      </c>
      <c r="BJ525" t="s">
        <v>16363</v>
      </c>
    </row>
    <row r="526" spans="1:62">
      <c r="A526" t="s">
        <v>4701</v>
      </c>
      <c r="B526" t="s">
        <v>4702</v>
      </c>
      <c r="D526" t="s">
        <v>4343</v>
      </c>
      <c r="E526" t="s">
        <v>4704</v>
      </c>
      <c r="F526" t="s">
        <v>4705</v>
      </c>
      <c r="G526" t="s">
        <v>3080</v>
      </c>
      <c r="H526" t="s">
        <v>288</v>
      </c>
      <c r="I526">
        <v>60555</v>
      </c>
      <c r="J526">
        <v>6303932995</v>
      </c>
      <c r="K526" t="s">
        <v>163</v>
      </c>
      <c r="L526">
        <v>1</v>
      </c>
      <c r="M526">
        <v>4</v>
      </c>
      <c r="N526">
        <v>0.5</v>
      </c>
      <c r="O526">
        <v>5.5</v>
      </c>
      <c r="P526" t="s">
        <v>290</v>
      </c>
      <c r="Q526">
        <v>8</v>
      </c>
      <c r="R526">
        <v>3</v>
      </c>
      <c r="S526">
        <v>1</v>
      </c>
      <c r="T526">
        <v>2</v>
      </c>
      <c r="U526">
        <v>2</v>
      </c>
      <c r="V526">
        <v>2</v>
      </c>
      <c r="W526">
        <v>2</v>
      </c>
      <c r="X526">
        <v>1</v>
      </c>
      <c r="Y526">
        <v>1</v>
      </c>
      <c r="Z526">
        <v>1</v>
      </c>
      <c r="AA526">
        <v>1</v>
      </c>
      <c r="AB526">
        <v>3</v>
      </c>
      <c r="AC526">
        <v>1</v>
      </c>
      <c r="AD526" t="s">
        <v>290</v>
      </c>
      <c r="AE526" t="s">
        <v>290</v>
      </c>
      <c r="AF526" t="s">
        <v>290</v>
      </c>
      <c r="AG526" t="s">
        <v>290</v>
      </c>
      <c r="AH526" t="s">
        <v>290</v>
      </c>
      <c r="AI526" t="s">
        <v>290</v>
      </c>
      <c r="AJ526">
        <v>2</v>
      </c>
      <c r="AK526" t="s">
        <v>290</v>
      </c>
      <c r="AL526" t="s">
        <v>290</v>
      </c>
      <c r="AM526">
        <v>4</v>
      </c>
      <c r="AN526" t="s">
        <v>290</v>
      </c>
      <c r="AO526">
        <v>22</v>
      </c>
      <c r="AP526" t="s">
        <v>290</v>
      </c>
      <c r="AQ526">
        <v>10</v>
      </c>
      <c r="AR526">
        <v>18</v>
      </c>
      <c r="AS526">
        <v>1</v>
      </c>
      <c r="AT526">
        <v>1</v>
      </c>
      <c r="AU526">
        <v>2</v>
      </c>
      <c r="AV526">
        <v>28</v>
      </c>
      <c r="AW526">
        <v>41.822519</v>
      </c>
      <c r="AX526">
        <v>-88.204595999999995</v>
      </c>
      <c r="AY526">
        <v>0.89</v>
      </c>
      <c r="AZ526" t="s">
        <v>16343</v>
      </c>
      <c r="BA526" t="s">
        <v>18602</v>
      </c>
      <c r="BB526" t="s">
        <v>17747</v>
      </c>
      <c r="BE526" t="s">
        <v>2801</v>
      </c>
      <c r="BF526" t="s">
        <v>288</v>
      </c>
      <c r="BG526" t="s">
        <v>17623</v>
      </c>
      <c r="BH526">
        <v>60563</v>
      </c>
      <c r="BI526" t="s">
        <v>16346</v>
      </c>
      <c r="BJ526" t="s">
        <v>163</v>
      </c>
    </row>
    <row r="527" spans="1:62">
      <c r="A527" t="s">
        <v>2841</v>
      </c>
      <c r="B527" t="s">
        <v>2842</v>
      </c>
      <c r="C527" t="s">
        <v>353</v>
      </c>
      <c r="D527" t="s">
        <v>383</v>
      </c>
      <c r="E527" t="s">
        <v>2843</v>
      </c>
      <c r="F527" t="s">
        <v>2844</v>
      </c>
      <c r="G527" t="s">
        <v>2845</v>
      </c>
      <c r="H527" t="s">
        <v>288</v>
      </c>
      <c r="I527">
        <v>60190</v>
      </c>
      <c r="J527">
        <v>6306682625</v>
      </c>
      <c r="K527" t="s">
        <v>163</v>
      </c>
      <c r="L527">
        <v>1</v>
      </c>
      <c r="M527">
        <v>14.8</v>
      </c>
      <c r="N527">
        <v>2.4</v>
      </c>
      <c r="O527">
        <v>18.2</v>
      </c>
      <c r="P527">
        <v>31</v>
      </c>
      <c r="Q527">
        <v>14</v>
      </c>
      <c r="R527">
        <v>17</v>
      </c>
      <c r="S527">
        <v>13</v>
      </c>
      <c r="T527">
        <v>15</v>
      </c>
      <c r="U527">
        <v>14</v>
      </c>
      <c r="V527">
        <v>14</v>
      </c>
      <c r="W527">
        <v>18</v>
      </c>
      <c r="X527">
        <v>9</v>
      </c>
      <c r="Y527">
        <v>11</v>
      </c>
      <c r="Z527" t="s">
        <v>290</v>
      </c>
      <c r="AA527" t="s">
        <v>290</v>
      </c>
      <c r="AB527" t="s">
        <v>290</v>
      </c>
      <c r="AC527" t="s">
        <v>290</v>
      </c>
      <c r="AD527" t="s">
        <v>290</v>
      </c>
      <c r="AE527" t="s">
        <v>290</v>
      </c>
      <c r="AF527" t="s">
        <v>290</v>
      </c>
      <c r="AG527" t="s">
        <v>290</v>
      </c>
      <c r="AH527" t="s">
        <v>290</v>
      </c>
      <c r="AI527" t="s">
        <v>290</v>
      </c>
      <c r="AJ527">
        <v>39</v>
      </c>
      <c r="AK527" t="s">
        <v>290</v>
      </c>
      <c r="AL527">
        <v>8</v>
      </c>
      <c r="AM527">
        <v>1</v>
      </c>
      <c r="AN527" t="s">
        <v>290</v>
      </c>
      <c r="AO527">
        <v>101</v>
      </c>
      <c r="AP527">
        <v>7</v>
      </c>
      <c r="AQ527">
        <v>81</v>
      </c>
      <c r="AR527">
        <v>75</v>
      </c>
      <c r="AS527">
        <v>0</v>
      </c>
      <c r="AT527">
        <v>0</v>
      </c>
      <c r="AU527">
        <v>15</v>
      </c>
      <c r="AV527">
        <v>156</v>
      </c>
      <c r="AW527">
        <v>41.866185000000002</v>
      </c>
      <c r="AX527">
        <v>-88.157132000000004</v>
      </c>
      <c r="AY527">
        <v>1</v>
      </c>
      <c r="AZ527" t="s">
        <v>16360</v>
      </c>
      <c r="BB527" t="s">
        <v>16686</v>
      </c>
      <c r="BE527" t="s">
        <v>2845</v>
      </c>
      <c r="BF527" t="s">
        <v>288</v>
      </c>
      <c r="BG527" t="s">
        <v>17623</v>
      </c>
      <c r="BH527">
        <v>60190</v>
      </c>
      <c r="BI527" t="s">
        <v>16346</v>
      </c>
      <c r="BJ527" t="s">
        <v>16363</v>
      </c>
    </row>
    <row r="528" spans="1:62">
      <c r="A528" t="s">
        <v>2847</v>
      </c>
      <c r="B528" t="s">
        <v>2848</v>
      </c>
      <c r="C528" t="s">
        <v>314</v>
      </c>
      <c r="D528" t="s">
        <v>519</v>
      </c>
      <c r="E528" t="s">
        <v>2849</v>
      </c>
      <c r="F528" t="s">
        <v>2850</v>
      </c>
      <c r="G528" t="s">
        <v>2851</v>
      </c>
      <c r="H528" t="s">
        <v>288</v>
      </c>
      <c r="I528">
        <v>60148</v>
      </c>
      <c r="J528">
        <v>6309323196</v>
      </c>
      <c r="K528" t="s">
        <v>163</v>
      </c>
      <c r="L528">
        <v>2</v>
      </c>
      <c r="M528">
        <v>12.8</v>
      </c>
      <c r="N528">
        <v>4</v>
      </c>
      <c r="O528">
        <v>18.8</v>
      </c>
      <c r="P528">
        <v>49</v>
      </c>
      <c r="Q528">
        <v>21</v>
      </c>
      <c r="R528">
        <v>22</v>
      </c>
      <c r="S528">
        <v>20</v>
      </c>
      <c r="T528">
        <v>14</v>
      </c>
      <c r="U528">
        <v>15</v>
      </c>
      <c r="V528">
        <v>18</v>
      </c>
      <c r="W528">
        <v>19</v>
      </c>
      <c r="X528">
        <v>18</v>
      </c>
      <c r="Y528">
        <v>20</v>
      </c>
      <c r="Z528" t="s">
        <v>290</v>
      </c>
      <c r="AA528" t="s">
        <v>290</v>
      </c>
      <c r="AB528" t="s">
        <v>290</v>
      </c>
      <c r="AC528" t="s">
        <v>290</v>
      </c>
      <c r="AD528" t="s">
        <v>290</v>
      </c>
      <c r="AE528" t="s">
        <v>290</v>
      </c>
      <c r="AF528" t="s">
        <v>290</v>
      </c>
      <c r="AG528" t="s">
        <v>290</v>
      </c>
      <c r="AH528" t="s">
        <v>290</v>
      </c>
      <c r="AI528" t="s">
        <v>290</v>
      </c>
      <c r="AJ528">
        <v>10</v>
      </c>
      <c r="AK528" t="s">
        <v>290</v>
      </c>
      <c r="AL528">
        <v>1</v>
      </c>
      <c r="AM528">
        <v>1</v>
      </c>
      <c r="AN528" t="s">
        <v>290</v>
      </c>
      <c r="AO528">
        <v>197</v>
      </c>
      <c r="AP528">
        <v>7</v>
      </c>
      <c r="AQ528">
        <v>103</v>
      </c>
      <c r="AR528">
        <v>113</v>
      </c>
      <c r="AS528">
        <v>0</v>
      </c>
      <c r="AT528">
        <v>0</v>
      </c>
      <c r="AU528">
        <v>0</v>
      </c>
      <c r="AV528">
        <v>216</v>
      </c>
      <c r="AW528">
        <v>41.845263000000003</v>
      </c>
      <c r="AX528">
        <v>-88.020176000000006</v>
      </c>
      <c r="AY528">
        <v>1</v>
      </c>
      <c r="AZ528" t="s">
        <v>16360</v>
      </c>
      <c r="BA528">
        <v>220</v>
      </c>
      <c r="BB528" t="s">
        <v>17647</v>
      </c>
      <c r="BE528" t="s">
        <v>2851</v>
      </c>
      <c r="BF528" t="s">
        <v>288</v>
      </c>
      <c r="BG528" t="s">
        <v>17623</v>
      </c>
      <c r="BH528">
        <v>60148</v>
      </c>
      <c r="BI528" t="s">
        <v>16346</v>
      </c>
      <c r="BJ528" t="s">
        <v>16363</v>
      </c>
    </row>
    <row r="529" spans="1:62">
      <c r="A529" t="s">
        <v>2853</v>
      </c>
      <c r="B529" t="s">
        <v>786</v>
      </c>
      <c r="D529" t="s">
        <v>4431</v>
      </c>
      <c r="E529" t="s">
        <v>4432</v>
      </c>
      <c r="F529" t="s">
        <v>2855</v>
      </c>
      <c r="G529" t="s">
        <v>2856</v>
      </c>
      <c r="H529" t="s">
        <v>288</v>
      </c>
      <c r="I529">
        <v>60515</v>
      </c>
      <c r="J529">
        <v>6309694306</v>
      </c>
      <c r="K529" t="s">
        <v>163</v>
      </c>
      <c r="L529">
        <v>3</v>
      </c>
      <c r="M529">
        <v>23</v>
      </c>
      <c r="N529">
        <v>7</v>
      </c>
      <c r="O529">
        <v>33</v>
      </c>
      <c r="P529">
        <v>36</v>
      </c>
      <c r="Q529">
        <v>38</v>
      </c>
      <c r="R529">
        <v>34</v>
      </c>
      <c r="S529">
        <v>30</v>
      </c>
      <c r="T529">
        <v>38</v>
      </c>
      <c r="U529">
        <v>46</v>
      </c>
      <c r="V529">
        <v>38</v>
      </c>
      <c r="W529">
        <v>42</v>
      </c>
      <c r="X529">
        <v>29</v>
      </c>
      <c r="Y529">
        <v>36</v>
      </c>
      <c r="Z529" t="s">
        <v>290</v>
      </c>
      <c r="AA529" t="s">
        <v>290</v>
      </c>
      <c r="AB529" t="s">
        <v>290</v>
      </c>
      <c r="AC529" t="s">
        <v>290</v>
      </c>
      <c r="AD529">
        <v>16</v>
      </c>
      <c r="AE529" t="s">
        <v>290</v>
      </c>
      <c r="AF529" t="s">
        <v>290</v>
      </c>
      <c r="AG529" t="s">
        <v>290</v>
      </c>
      <c r="AH529" t="s">
        <v>290</v>
      </c>
      <c r="AI529" t="s">
        <v>290</v>
      </c>
      <c r="AJ529" t="s">
        <v>290</v>
      </c>
      <c r="AK529" t="s">
        <v>290</v>
      </c>
      <c r="AL529">
        <v>11</v>
      </c>
      <c r="AM529">
        <v>1</v>
      </c>
      <c r="AN529" t="s">
        <v>290</v>
      </c>
      <c r="AO529">
        <v>348</v>
      </c>
      <c r="AP529">
        <v>23</v>
      </c>
      <c r="AQ529">
        <v>190</v>
      </c>
      <c r="AR529">
        <v>193</v>
      </c>
      <c r="AS529">
        <v>0</v>
      </c>
      <c r="AT529">
        <v>0</v>
      </c>
      <c r="AU529">
        <v>4</v>
      </c>
      <c r="AV529">
        <v>383</v>
      </c>
      <c r="AW529">
        <v>41.799612000000003</v>
      </c>
      <c r="AX529">
        <v>-88.009591999999998</v>
      </c>
      <c r="AY529">
        <v>1</v>
      </c>
      <c r="AZ529" t="s">
        <v>16360</v>
      </c>
      <c r="BA529">
        <v>4832</v>
      </c>
      <c r="BB529" t="s">
        <v>16875</v>
      </c>
      <c r="BE529" t="s">
        <v>2856</v>
      </c>
      <c r="BF529" t="s">
        <v>288</v>
      </c>
      <c r="BG529" t="s">
        <v>17623</v>
      </c>
      <c r="BH529">
        <v>60515</v>
      </c>
      <c r="BI529" t="s">
        <v>16346</v>
      </c>
      <c r="BJ529" t="s">
        <v>16363</v>
      </c>
    </row>
    <row r="530" spans="1:62">
      <c r="A530" t="s">
        <v>2858</v>
      </c>
      <c r="B530" t="s">
        <v>2859</v>
      </c>
      <c r="C530" t="s">
        <v>283</v>
      </c>
      <c r="D530" t="s">
        <v>1381</v>
      </c>
      <c r="E530" t="s">
        <v>2860</v>
      </c>
      <c r="F530" t="s">
        <v>2861</v>
      </c>
      <c r="G530" t="s">
        <v>2862</v>
      </c>
      <c r="H530" t="s">
        <v>288</v>
      </c>
      <c r="I530">
        <v>60532</v>
      </c>
      <c r="J530">
        <v>6309691732</v>
      </c>
      <c r="K530" t="s">
        <v>163</v>
      </c>
      <c r="L530">
        <v>2</v>
      </c>
      <c r="M530">
        <v>16.5</v>
      </c>
      <c r="N530">
        <v>12</v>
      </c>
      <c r="O530">
        <v>30.5</v>
      </c>
      <c r="P530">
        <v>46</v>
      </c>
      <c r="Q530">
        <v>22</v>
      </c>
      <c r="R530">
        <v>36</v>
      </c>
      <c r="S530">
        <v>20</v>
      </c>
      <c r="T530">
        <v>23</v>
      </c>
      <c r="U530">
        <v>37</v>
      </c>
      <c r="V530">
        <v>31</v>
      </c>
      <c r="W530">
        <v>26</v>
      </c>
      <c r="X530">
        <v>26</v>
      </c>
      <c r="Y530">
        <v>48</v>
      </c>
      <c r="Z530" t="s">
        <v>290</v>
      </c>
      <c r="AA530" t="s">
        <v>290</v>
      </c>
      <c r="AB530" t="s">
        <v>290</v>
      </c>
      <c r="AC530" t="s">
        <v>290</v>
      </c>
      <c r="AD530" t="s">
        <v>290</v>
      </c>
      <c r="AE530" t="s">
        <v>290</v>
      </c>
      <c r="AF530" t="s">
        <v>290</v>
      </c>
      <c r="AG530" t="s">
        <v>290</v>
      </c>
      <c r="AH530" t="s">
        <v>290</v>
      </c>
      <c r="AI530" t="s">
        <v>290</v>
      </c>
      <c r="AJ530">
        <v>23</v>
      </c>
      <c r="AK530" t="s">
        <v>290</v>
      </c>
      <c r="AL530">
        <v>13</v>
      </c>
      <c r="AM530">
        <v>2</v>
      </c>
      <c r="AN530" t="s">
        <v>290</v>
      </c>
      <c r="AO530">
        <v>256</v>
      </c>
      <c r="AP530">
        <v>21</v>
      </c>
      <c r="AQ530">
        <v>161</v>
      </c>
      <c r="AR530">
        <v>154</v>
      </c>
      <c r="AS530">
        <v>0</v>
      </c>
      <c r="AT530">
        <v>0</v>
      </c>
      <c r="AU530">
        <v>3</v>
      </c>
      <c r="AV530">
        <v>315</v>
      </c>
      <c r="AW530">
        <v>41.796103000000002</v>
      </c>
      <c r="AX530">
        <v>-88.070477999999994</v>
      </c>
      <c r="AY530">
        <v>1</v>
      </c>
      <c r="AZ530" t="s">
        <v>16360</v>
      </c>
      <c r="BA530">
        <v>4913</v>
      </c>
      <c r="BB530" t="s">
        <v>17650</v>
      </c>
      <c r="BE530" t="s">
        <v>2862</v>
      </c>
      <c r="BF530" t="s">
        <v>288</v>
      </c>
      <c r="BG530" t="s">
        <v>17623</v>
      </c>
      <c r="BH530">
        <v>60532</v>
      </c>
      <c r="BI530" t="s">
        <v>16346</v>
      </c>
      <c r="BJ530" t="s">
        <v>16363</v>
      </c>
    </row>
    <row r="531" spans="1:62">
      <c r="A531" t="s">
        <v>2864</v>
      </c>
      <c r="B531" t="s">
        <v>2865</v>
      </c>
      <c r="D531" t="s">
        <v>2502</v>
      </c>
      <c r="E531" t="s">
        <v>176</v>
      </c>
      <c r="F531" t="s">
        <v>2866</v>
      </c>
      <c r="G531" t="s">
        <v>2819</v>
      </c>
      <c r="H531" t="s">
        <v>288</v>
      </c>
      <c r="I531">
        <v>60514</v>
      </c>
      <c r="J531">
        <v>6306551066</v>
      </c>
      <c r="K531" t="s">
        <v>163</v>
      </c>
      <c r="L531">
        <v>5</v>
      </c>
      <c r="M531">
        <v>18</v>
      </c>
      <c r="N531">
        <v>0</v>
      </c>
      <c r="O531">
        <v>23</v>
      </c>
      <c r="P531" t="s">
        <v>290</v>
      </c>
      <c r="Q531" t="s">
        <v>290</v>
      </c>
      <c r="R531" t="s">
        <v>290</v>
      </c>
      <c r="S531" t="s">
        <v>290</v>
      </c>
      <c r="T531" t="s">
        <v>290</v>
      </c>
      <c r="U531" t="s">
        <v>290</v>
      </c>
      <c r="V531" t="s">
        <v>290</v>
      </c>
      <c r="W531" t="s">
        <v>290</v>
      </c>
      <c r="X531" t="s">
        <v>290</v>
      </c>
      <c r="Y531" t="s">
        <v>290</v>
      </c>
      <c r="Z531" t="s">
        <v>290</v>
      </c>
      <c r="AA531" t="s">
        <v>290</v>
      </c>
      <c r="AB531" t="s">
        <v>290</v>
      </c>
      <c r="AC531" t="s">
        <v>290</v>
      </c>
      <c r="AD531">
        <v>58</v>
      </c>
      <c r="AE531">
        <v>51</v>
      </c>
      <c r="AF531" t="s">
        <v>290</v>
      </c>
      <c r="AG531" t="s">
        <v>290</v>
      </c>
      <c r="AH531" t="s">
        <v>290</v>
      </c>
      <c r="AI531" t="s">
        <v>290</v>
      </c>
      <c r="AJ531">
        <v>6</v>
      </c>
      <c r="AK531" t="s">
        <v>290</v>
      </c>
      <c r="AL531">
        <v>21</v>
      </c>
      <c r="AM531">
        <v>1</v>
      </c>
      <c r="AN531" t="s">
        <v>290</v>
      </c>
      <c r="AO531">
        <v>56</v>
      </c>
      <c r="AP531">
        <v>25</v>
      </c>
      <c r="AQ531">
        <v>51</v>
      </c>
      <c r="AR531">
        <v>58</v>
      </c>
      <c r="AS531">
        <v>0</v>
      </c>
      <c r="AT531">
        <v>0</v>
      </c>
      <c r="AU531">
        <v>0</v>
      </c>
      <c r="AV531">
        <v>109</v>
      </c>
      <c r="AW531">
        <v>41.783580000000001</v>
      </c>
      <c r="AX531">
        <v>-87.959743000000003</v>
      </c>
      <c r="AY531">
        <v>1</v>
      </c>
      <c r="AZ531" t="s">
        <v>16343</v>
      </c>
      <c r="BA531">
        <v>5728</v>
      </c>
      <c r="BB531" t="s">
        <v>17652</v>
      </c>
      <c r="BE531" t="s">
        <v>2819</v>
      </c>
      <c r="BF531" t="s">
        <v>288</v>
      </c>
      <c r="BG531" t="s">
        <v>17623</v>
      </c>
      <c r="BH531">
        <v>60514</v>
      </c>
      <c r="BI531" t="s">
        <v>16346</v>
      </c>
      <c r="BJ531" t="s">
        <v>163</v>
      </c>
    </row>
    <row r="532" spans="1:62">
      <c r="A532" t="s">
        <v>2867</v>
      </c>
      <c r="B532" t="s">
        <v>2868</v>
      </c>
      <c r="C532" t="s">
        <v>314</v>
      </c>
      <c r="D532" t="s">
        <v>986</v>
      </c>
      <c r="E532" t="s">
        <v>17657</v>
      </c>
      <c r="F532" t="s">
        <v>2869</v>
      </c>
      <c r="G532" t="s">
        <v>2856</v>
      </c>
      <c r="H532" t="s">
        <v>288</v>
      </c>
      <c r="I532">
        <v>60515</v>
      </c>
      <c r="J532">
        <v>6309686155</v>
      </c>
      <c r="K532" t="s">
        <v>163</v>
      </c>
      <c r="L532">
        <v>4</v>
      </c>
      <c r="M532">
        <v>27</v>
      </c>
      <c r="N532">
        <v>16</v>
      </c>
      <c r="O532">
        <v>47</v>
      </c>
      <c r="P532">
        <v>37</v>
      </c>
      <c r="Q532">
        <v>39</v>
      </c>
      <c r="R532">
        <v>48</v>
      </c>
      <c r="S532">
        <v>45</v>
      </c>
      <c r="T532">
        <v>42</v>
      </c>
      <c r="U532">
        <v>34</v>
      </c>
      <c r="V532">
        <v>37</v>
      </c>
      <c r="W532">
        <v>42</v>
      </c>
      <c r="X532">
        <v>49</v>
      </c>
      <c r="Y532">
        <v>50</v>
      </c>
      <c r="Z532" t="s">
        <v>290</v>
      </c>
      <c r="AA532" t="s">
        <v>290</v>
      </c>
      <c r="AB532" t="s">
        <v>290</v>
      </c>
      <c r="AC532" t="s">
        <v>290</v>
      </c>
      <c r="AD532" t="s">
        <v>290</v>
      </c>
      <c r="AE532" t="s">
        <v>290</v>
      </c>
      <c r="AF532" t="s">
        <v>290</v>
      </c>
      <c r="AG532" t="s">
        <v>290</v>
      </c>
      <c r="AH532">
        <v>38</v>
      </c>
      <c r="AI532" t="s">
        <v>290</v>
      </c>
      <c r="AJ532">
        <v>33</v>
      </c>
      <c r="AK532" t="s">
        <v>290</v>
      </c>
      <c r="AL532">
        <v>19</v>
      </c>
      <c r="AM532">
        <v>3</v>
      </c>
      <c r="AN532">
        <v>1</v>
      </c>
      <c r="AO532">
        <v>374</v>
      </c>
      <c r="AP532">
        <v>31</v>
      </c>
      <c r="AQ532">
        <v>211</v>
      </c>
      <c r="AR532">
        <v>250</v>
      </c>
      <c r="AS532">
        <v>0</v>
      </c>
      <c r="AT532">
        <v>0</v>
      </c>
      <c r="AU532">
        <v>0</v>
      </c>
      <c r="AV532">
        <v>461</v>
      </c>
      <c r="AW532">
        <v>41.800559</v>
      </c>
      <c r="AX532">
        <v>-87.995769999999993</v>
      </c>
      <c r="AY532">
        <v>1</v>
      </c>
      <c r="AZ532" t="s">
        <v>16360</v>
      </c>
      <c r="BA532">
        <v>440</v>
      </c>
      <c r="BB532" t="s">
        <v>17659</v>
      </c>
      <c r="BE532" t="s">
        <v>2856</v>
      </c>
      <c r="BF532" t="s">
        <v>288</v>
      </c>
      <c r="BG532" t="s">
        <v>17623</v>
      </c>
      <c r="BH532">
        <v>60515</v>
      </c>
      <c r="BI532" t="s">
        <v>16346</v>
      </c>
      <c r="BJ532" t="s">
        <v>16363</v>
      </c>
    </row>
    <row r="533" spans="1:62">
      <c r="A533" t="s">
        <v>2870</v>
      </c>
      <c r="B533" t="s">
        <v>2871</v>
      </c>
      <c r="C533" t="s">
        <v>353</v>
      </c>
      <c r="D533" t="s">
        <v>2872</v>
      </c>
      <c r="E533" t="s">
        <v>2873</v>
      </c>
      <c r="F533" t="s">
        <v>2874</v>
      </c>
      <c r="G533" t="s">
        <v>2875</v>
      </c>
      <c r="H533" t="s">
        <v>288</v>
      </c>
      <c r="I533">
        <v>60139</v>
      </c>
      <c r="J533">
        <v>6308583112</v>
      </c>
      <c r="K533" t="s">
        <v>163</v>
      </c>
      <c r="L533">
        <v>1</v>
      </c>
      <c r="M533">
        <v>10</v>
      </c>
      <c r="N533">
        <v>6</v>
      </c>
      <c r="O533">
        <v>17</v>
      </c>
      <c r="P533">
        <v>9</v>
      </c>
      <c r="Q533">
        <v>15</v>
      </c>
      <c r="R533">
        <v>17</v>
      </c>
      <c r="S533">
        <v>16</v>
      </c>
      <c r="T533">
        <v>10</v>
      </c>
      <c r="U533">
        <v>16</v>
      </c>
      <c r="V533">
        <v>9</v>
      </c>
      <c r="W533">
        <v>12</v>
      </c>
      <c r="X533">
        <v>17</v>
      </c>
      <c r="Y533">
        <v>13</v>
      </c>
      <c r="Z533" t="s">
        <v>290</v>
      </c>
      <c r="AA533" t="s">
        <v>290</v>
      </c>
      <c r="AB533" t="s">
        <v>290</v>
      </c>
      <c r="AC533" t="s">
        <v>290</v>
      </c>
      <c r="AD533" t="s">
        <v>290</v>
      </c>
      <c r="AE533" t="s">
        <v>290</v>
      </c>
      <c r="AF533" t="s">
        <v>290</v>
      </c>
      <c r="AG533" t="s">
        <v>290</v>
      </c>
      <c r="AH533" t="s">
        <v>290</v>
      </c>
      <c r="AI533" t="s">
        <v>290</v>
      </c>
      <c r="AJ533">
        <v>43</v>
      </c>
      <c r="AK533" t="s">
        <v>290</v>
      </c>
      <c r="AL533">
        <v>20</v>
      </c>
      <c r="AM533">
        <v>3</v>
      </c>
      <c r="AN533" t="s">
        <v>290</v>
      </c>
      <c r="AO533">
        <v>50</v>
      </c>
      <c r="AP533">
        <v>18</v>
      </c>
      <c r="AQ533">
        <v>67</v>
      </c>
      <c r="AR533">
        <v>67</v>
      </c>
      <c r="AS533">
        <v>0</v>
      </c>
      <c r="AT533">
        <v>0</v>
      </c>
      <c r="AU533">
        <v>50</v>
      </c>
      <c r="AV533">
        <v>134</v>
      </c>
      <c r="AW533">
        <v>41.916595999999998</v>
      </c>
      <c r="AX533">
        <v>-88.060734999999994</v>
      </c>
      <c r="AY533">
        <v>1</v>
      </c>
      <c r="AZ533" t="s">
        <v>16343</v>
      </c>
      <c r="BA533">
        <v>1555</v>
      </c>
      <c r="BB533" t="s">
        <v>17661</v>
      </c>
      <c r="BE533" t="s">
        <v>2875</v>
      </c>
      <c r="BF533" t="s">
        <v>288</v>
      </c>
      <c r="BG533" t="s">
        <v>17623</v>
      </c>
      <c r="BH533">
        <v>60139</v>
      </c>
      <c r="BI533" t="s">
        <v>16346</v>
      </c>
      <c r="BJ533" t="s">
        <v>163</v>
      </c>
    </row>
    <row r="534" spans="1:62">
      <c r="A534" t="s">
        <v>2877</v>
      </c>
      <c r="B534" t="s">
        <v>2878</v>
      </c>
      <c r="C534" t="s">
        <v>314</v>
      </c>
      <c r="D534" t="s">
        <v>2879</v>
      </c>
      <c r="E534" t="s">
        <v>2880</v>
      </c>
      <c r="F534" t="s">
        <v>2881</v>
      </c>
      <c r="G534" t="s">
        <v>2826</v>
      </c>
      <c r="H534" t="s">
        <v>288</v>
      </c>
      <c r="I534">
        <v>60187</v>
      </c>
      <c r="J534">
        <v>6306651454</v>
      </c>
      <c r="K534" t="s">
        <v>163</v>
      </c>
      <c r="L534">
        <v>5</v>
      </c>
      <c r="M534">
        <v>34</v>
      </c>
      <c r="N534">
        <v>15</v>
      </c>
      <c r="O534">
        <v>54</v>
      </c>
      <c r="P534" t="s">
        <v>290</v>
      </c>
      <c r="Q534" t="s">
        <v>290</v>
      </c>
      <c r="R534">
        <v>55</v>
      </c>
      <c r="S534">
        <v>46</v>
      </c>
      <c r="T534">
        <v>59</v>
      </c>
      <c r="U534">
        <v>51</v>
      </c>
      <c r="V534">
        <v>50</v>
      </c>
      <c r="W534">
        <v>59</v>
      </c>
      <c r="X534">
        <v>61</v>
      </c>
      <c r="Y534">
        <v>51</v>
      </c>
      <c r="Z534" t="s">
        <v>290</v>
      </c>
      <c r="AA534" t="s">
        <v>290</v>
      </c>
      <c r="AB534" t="s">
        <v>290</v>
      </c>
      <c r="AC534" t="s">
        <v>290</v>
      </c>
      <c r="AD534">
        <v>53</v>
      </c>
      <c r="AE534">
        <v>56</v>
      </c>
      <c r="AF534" t="s">
        <v>290</v>
      </c>
      <c r="AG534" t="s">
        <v>290</v>
      </c>
      <c r="AH534" t="s">
        <v>290</v>
      </c>
      <c r="AI534" t="s">
        <v>290</v>
      </c>
      <c r="AJ534">
        <v>24</v>
      </c>
      <c r="AK534">
        <v>1</v>
      </c>
      <c r="AL534">
        <v>20</v>
      </c>
      <c r="AM534" t="s">
        <v>290</v>
      </c>
      <c r="AN534" t="s">
        <v>290</v>
      </c>
      <c r="AO534">
        <v>469</v>
      </c>
      <c r="AP534">
        <v>27</v>
      </c>
      <c r="AQ534">
        <v>283</v>
      </c>
      <c r="AR534">
        <v>258</v>
      </c>
      <c r="AS534">
        <v>0</v>
      </c>
      <c r="AT534">
        <v>0</v>
      </c>
      <c r="AU534">
        <v>45</v>
      </c>
      <c r="AV534">
        <v>541</v>
      </c>
      <c r="AW534">
        <v>41.862656000000001</v>
      </c>
      <c r="AX534">
        <v>-88.110681</v>
      </c>
      <c r="AY534">
        <v>1</v>
      </c>
      <c r="AZ534" t="s">
        <v>16343</v>
      </c>
      <c r="BA534">
        <v>314</v>
      </c>
      <c r="BB534" t="s">
        <v>17663</v>
      </c>
      <c r="BE534" t="s">
        <v>2826</v>
      </c>
      <c r="BF534" t="s">
        <v>288</v>
      </c>
      <c r="BG534" t="s">
        <v>17623</v>
      </c>
      <c r="BH534">
        <v>60187</v>
      </c>
      <c r="BI534" t="s">
        <v>16346</v>
      </c>
      <c r="BJ534" t="s">
        <v>163</v>
      </c>
    </row>
    <row r="535" spans="1:62">
      <c r="A535" t="s">
        <v>2882</v>
      </c>
      <c r="B535" t="s">
        <v>2883</v>
      </c>
      <c r="C535" t="s">
        <v>283</v>
      </c>
      <c r="D535" t="s">
        <v>2884</v>
      </c>
      <c r="E535" t="s">
        <v>2885</v>
      </c>
      <c r="F535" t="s">
        <v>2886</v>
      </c>
      <c r="G535" t="s">
        <v>2801</v>
      </c>
      <c r="H535" t="s">
        <v>288</v>
      </c>
      <c r="I535">
        <v>60540</v>
      </c>
      <c r="J535">
        <v>6303550113</v>
      </c>
      <c r="K535" t="s">
        <v>163</v>
      </c>
      <c r="L535">
        <v>3</v>
      </c>
      <c r="M535">
        <v>23.5</v>
      </c>
      <c r="N535">
        <v>2.5</v>
      </c>
      <c r="O535">
        <v>29</v>
      </c>
      <c r="P535" t="s">
        <v>290</v>
      </c>
      <c r="Q535">
        <v>36</v>
      </c>
      <c r="R535">
        <v>34</v>
      </c>
      <c r="S535">
        <v>35</v>
      </c>
      <c r="T535">
        <v>31</v>
      </c>
      <c r="U535">
        <v>40</v>
      </c>
      <c r="V535">
        <v>38</v>
      </c>
      <c r="W535">
        <v>34</v>
      </c>
      <c r="X535">
        <v>49</v>
      </c>
      <c r="Y535">
        <v>45</v>
      </c>
      <c r="Z535" t="s">
        <v>290</v>
      </c>
      <c r="AA535" t="s">
        <v>290</v>
      </c>
      <c r="AB535" t="s">
        <v>290</v>
      </c>
      <c r="AC535" t="s">
        <v>290</v>
      </c>
      <c r="AD535" t="s">
        <v>290</v>
      </c>
      <c r="AE535" t="s">
        <v>290</v>
      </c>
      <c r="AF535" t="s">
        <v>290</v>
      </c>
      <c r="AG535" t="s">
        <v>290</v>
      </c>
      <c r="AH535" t="s">
        <v>290</v>
      </c>
      <c r="AI535" t="s">
        <v>290</v>
      </c>
      <c r="AJ535" t="s">
        <v>290</v>
      </c>
      <c r="AK535">
        <v>1</v>
      </c>
      <c r="AL535">
        <v>11</v>
      </c>
      <c r="AM535">
        <v>1</v>
      </c>
      <c r="AN535" t="s">
        <v>290</v>
      </c>
      <c r="AO535">
        <v>316</v>
      </c>
      <c r="AP535">
        <v>13</v>
      </c>
      <c r="AQ535">
        <v>182</v>
      </c>
      <c r="AR535">
        <v>160</v>
      </c>
      <c r="AS535">
        <v>0</v>
      </c>
      <c r="AT535">
        <v>0</v>
      </c>
      <c r="AU535">
        <v>5</v>
      </c>
      <c r="AV535">
        <v>342</v>
      </c>
      <c r="AW535">
        <v>41.776159999999997</v>
      </c>
      <c r="AX535">
        <v>-88.144583999999995</v>
      </c>
      <c r="AY535">
        <v>1</v>
      </c>
      <c r="AZ535" t="s">
        <v>16343</v>
      </c>
      <c r="BA535">
        <v>201</v>
      </c>
      <c r="BB535" t="s">
        <v>17665</v>
      </c>
      <c r="BE535" t="s">
        <v>2801</v>
      </c>
      <c r="BF535" t="s">
        <v>288</v>
      </c>
      <c r="BG535" t="s">
        <v>17623</v>
      </c>
      <c r="BH535">
        <v>60540</v>
      </c>
      <c r="BI535" t="s">
        <v>16346</v>
      </c>
      <c r="BJ535" t="s">
        <v>17624</v>
      </c>
    </row>
    <row r="536" spans="1:62">
      <c r="A536" t="s">
        <v>2888</v>
      </c>
      <c r="B536" t="s">
        <v>2889</v>
      </c>
      <c r="C536" t="s">
        <v>353</v>
      </c>
      <c r="D536" t="s">
        <v>4077</v>
      </c>
      <c r="E536" t="s">
        <v>17666</v>
      </c>
      <c r="F536" t="s">
        <v>2891</v>
      </c>
      <c r="G536" t="s">
        <v>2892</v>
      </c>
      <c r="H536" t="s">
        <v>288</v>
      </c>
      <c r="I536">
        <v>60137</v>
      </c>
      <c r="J536">
        <v>6304695041</v>
      </c>
      <c r="K536" t="s">
        <v>163</v>
      </c>
      <c r="L536">
        <v>2</v>
      </c>
      <c r="M536">
        <v>29</v>
      </c>
      <c r="N536">
        <v>10</v>
      </c>
      <c r="O536">
        <v>41</v>
      </c>
      <c r="P536">
        <v>19</v>
      </c>
      <c r="Q536">
        <v>39</v>
      </c>
      <c r="R536">
        <v>43</v>
      </c>
      <c r="S536">
        <v>48</v>
      </c>
      <c r="T536">
        <v>51</v>
      </c>
      <c r="U536">
        <v>28</v>
      </c>
      <c r="V536">
        <v>44</v>
      </c>
      <c r="W536">
        <v>46</v>
      </c>
      <c r="X536">
        <v>47</v>
      </c>
      <c r="Y536">
        <v>41</v>
      </c>
      <c r="Z536" t="s">
        <v>290</v>
      </c>
      <c r="AA536" t="s">
        <v>290</v>
      </c>
      <c r="AB536" t="s">
        <v>290</v>
      </c>
      <c r="AC536" t="s">
        <v>290</v>
      </c>
      <c r="AD536" t="s">
        <v>290</v>
      </c>
      <c r="AE536" t="s">
        <v>290</v>
      </c>
      <c r="AF536" t="s">
        <v>290</v>
      </c>
      <c r="AG536" t="s">
        <v>290</v>
      </c>
      <c r="AH536" t="s">
        <v>290</v>
      </c>
      <c r="AI536" t="s">
        <v>290</v>
      </c>
      <c r="AJ536" t="s">
        <v>290</v>
      </c>
      <c r="AK536" t="s">
        <v>290</v>
      </c>
      <c r="AL536">
        <v>3</v>
      </c>
      <c r="AM536">
        <v>3</v>
      </c>
      <c r="AN536" t="s">
        <v>290</v>
      </c>
      <c r="AO536">
        <v>379</v>
      </c>
      <c r="AP536">
        <v>21</v>
      </c>
      <c r="AQ536">
        <v>215</v>
      </c>
      <c r="AR536">
        <v>191</v>
      </c>
      <c r="AS536">
        <v>0</v>
      </c>
      <c r="AT536">
        <v>0</v>
      </c>
      <c r="AU536">
        <v>9</v>
      </c>
      <c r="AV536">
        <v>406</v>
      </c>
      <c r="AW536">
        <v>41.875036000000001</v>
      </c>
      <c r="AX536">
        <v>-88.069947999999997</v>
      </c>
      <c r="AY536">
        <v>1</v>
      </c>
      <c r="AZ536" t="s">
        <v>16360</v>
      </c>
      <c r="BA536">
        <v>425</v>
      </c>
      <c r="BB536" t="s">
        <v>17668</v>
      </c>
      <c r="BE536" t="s">
        <v>2892</v>
      </c>
      <c r="BF536" t="s">
        <v>288</v>
      </c>
      <c r="BG536" t="s">
        <v>17623</v>
      </c>
      <c r="BH536">
        <v>60137</v>
      </c>
      <c r="BI536" t="s">
        <v>16346</v>
      </c>
      <c r="BJ536" t="s">
        <v>16363</v>
      </c>
    </row>
    <row r="537" spans="1:62">
      <c r="A537" t="s">
        <v>2894</v>
      </c>
      <c r="B537" t="s">
        <v>2895</v>
      </c>
      <c r="C537" t="s">
        <v>283</v>
      </c>
      <c r="D537" t="s">
        <v>817</v>
      </c>
      <c r="E537" t="s">
        <v>2896</v>
      </c>
      <c r="F537" t="s">
        <v>2897</v>
      </c>
      <c r="G537" t="s">
        <v>2898</v>
      </c>
      <c r="H537" t="s">
        <v>288</v>
      </c>
      <c r="I537">
        <v>60101</v>
      </c>
      <c r="J537">
        <v>6305434130</v>
      </c>
      <c r="K537" t="s">
        <v>163</v>
      </c>
      <c r="L537">
        <v>1</v>
      </c>
      <c r="M537">
        <v>14</v>
      </c>
      <c r="N537">
        <v>5.7</v>
      </c>
      <c r="O537">
        <v>20.7</v>
      </c>
      <c r="P537">
        <v>30</v>
      </c>
      <c r="Q537">
        <v>22</v>
      </c>
      <c r="R537">
        <v>21</v>
      </c>
      <c r="S537">
        <v>22</v>
      </c>
      <c r="T537">
        <v>15</v>
      </c>
      <c r="U537">
        <v>27</v>
      </c>
      <c r="V537">
        <v>19</v>
      </c>
      <c r="W537">
        <v>25</v>
      </c>
      <c r="X537">
        <v>20</v>
      </c>
      <c r="Y537">
        <v>17</v>
      </c>
      <c r="Z537" t="s">
        <v>290</v>
      </c>
      <c r="AA537" t="s">
        <v>290</v>
      </c>
      <c r="AB537" t="s">
        <v>290</v>
      </c>
      <c r="AC537" t="s">
        <v>290</v>
      </c>
      <c r="AD537" t="s">
        <v>290</v>
      </c>
      <c r="AE537" t="s">
        <v>290</v>
      </c>
      <c r="AF537" t="s">
        <v>290</v>
      </c>
      <c r="AG537" t="s">
        <v>290</v>
      </c>
      <c r="AH537" t="s">
        <v>290</v>
      </c>
      <c r="AI537" t="s">
        <v>290</v>
      </c>
      <c r="AJ537" t="s">
        <v>290</v>
      </c>
      <c r="AK537">
        <v>3</v>
      </c>
      <c r="AL537">
        <v>14</v>
      </c>
      <c r="AM537" t="s">
        <v>290</v>
      </c>
      <c r="AN537">
        <v>1</v>
      </c>
      <c r="AO537">
        <v>187</v>
      </c>
      <c r="AP537">
        <v>13</v>
      </c>
      <c r="AQ537">
        <v>123</v>
      </c>
      <c r="AR537">
        <v>95</v>
      </c>
      <c r="AS537">
        <v>0</v>
      </c>
      <c r="AT537">
        <v>0</v>
      </c>
      <c r="AU537">
        <v>27</v>
      </c>
      <c r="AV537">
        <v>218</v>
      </c>
      <c r="AW537">
        <v>41.939256999999998</v>
      </c>
      <c r="AX537">
        <v>-88.017810999999995</v>
      </c>
      <c r="AY537">
        <v>1</v>
      </c>
      <c r="AZ537" t="s">
        <v>16360</v>
      </c>
      <c r="BA537">
        <v>1233</v>
      </c>
      <c r="BB537" t="s">
        <v>17670</v>
      </c>
      <c r="BE537" t="s">
        <v>2898</v>
      </c>
      <c r="BF537" t="s">
        <v>288</v>
      </c>
      <c r="BG537" t="s">
        <v>17623</v>
      </c>
      <c r="BH537">
        <v>60101</v>
      </c>
      <c r="BI537" t="s">
        <v>16346</v>
      </c>
      <c r="BJ537" t="s">
        <v>16363</v>
      </c>
    </row>
    <row r="538" spans="1:62">
      <c r="A538" t="s">
        <v>2900</v>
      </c>
      <c r="B538" t="s">
        <v>2901</v>
      </c>
      <c r="C538" t="s">
        <v>283</v>
      </c>
      <c r="D538" t="s">
        <v>17671</v>
      </c>
      <c r="E538" t="s">
        <v>1344</v>
      </c>
      <c r="F538" t="s">
        <v>2904</v>
      </c>
      <c r="G538" t="s">
        <v>2851</v>
      </c>
      <c r="H538" t="s">
        <v>288</v>
      </c>
      <c r="I538">
        <v>60148</v>
      </c>
      <c r="J538">
        <v>6306272353</v>
      </c>
      <c r="K538" t="s">
        <v>163</v>
      </c>
      <c r="L538">
        <v>2</v>
      </c>
      <c r="M538">
        <v>25</v>
      </c>
      <c r="N538">
        <v>3</v>
      </c>
      <c r="O538">
        <v>30</v>
      </c>
      <c r="P538">
        <v>35</v>
      </c>
      <c r="Q538">
        <v>18</v>
      </c>
      <c r="R538">
        <v>31</v>
      </c>
      <c r="S538">
        <v>20</v>
      </c>
      <c r="T538">
        <v>35</v>
      </c>
      <c r="U538">
        <v>31</v>
      </c>
      <c r="V538">
        <v>47</v>
      </c>
      <c r="W538">
        <v>35</v>
      </c>
      <c r="X538">
        <v>45</v>
      </c>
      <c r="Y538">
        <v>59</v>
      </c>
      <c r="Z538" t="s">
        <v>290</v>
      </c>
      <c r="AA538" t="s">
        <v>290</v>
      </c>
      <c r="AB538" t="s">
        <v>290</v>
      </c>
      <c r="AC538" t="s">
        <v>290</v>
      </c>
      <c r="AD538" t="s">
        <v>290</v>
      </c>
      <c r="AE538" t="s">
        <v>290</v>
      </c>
      <c r="AF538" t="s">
        <v>290</v>
      </c>
      <c r="AG538" t="s">
        <v>290</v>
      </c>
      <c r="AH538" t="s">
        <v>290</v>
      </c>
      <c r="AI538" t="s">
        <v>290</v>
      </c>
      <c r="AJ538">
        <v>19</v>
      </c>
      <c r="AK538" t="s">
        <v>290</v>
      </c>
      <c r="AL538">
        <v>20</v>
      </c>
      <c r="AM538">
        <v>10</v>
      </c>
      <c r="AN538" t="s">
        <v>290</v>
      </c>
      <c r="AO538">
        <v>282</v>
      </c>
      <c r="AP538">
        <v>25</v>
      </c>
      <c r="AQ538">
        <v>177</v>
      </c>
      <c r="AR538">
        <v>179</v>
      </c>
      <c r="AS538">
        <v>0</v>
      </c>
      <c r="AT538">
        <v>0</v>
      </c>
      <c r="AU538">
        <v>15</v>
      </c>
      <c r="AV538">
        <v>356</v>
      </c>
      <c r="AW538">
        <v>41.875317000000003</v>
      </c>
      <c r="AX538">
        <v>-87.993131000000005</v>
      </c>
      <c r="AY538">
        <v>0.83</v>
      </c>
      <c r="AZ538" t="s">
        <v>16883</v>
      </c>
      <c r="BA538">
        <v>585</v>
      </c>
      <c r="BB538" t="s">
        <v>17673</v>
      </c>
      <c r="BE538" t="s">
        <v>2851</v>
      </c>
      <c r="BF538" t="s">
        <v>288</v>
      </c>
      <c r="BG538" t="s">
        <v>17623</v>
      </c>
      <c r="BH538">
        <v>60148</v>
      </c>
      <c r="BI538" t="s">
        <v>16346</v>
      </c>
      <c r="BJ538" t="s">
        <v>163</v>
      </c>
    </row>
    <row r="539" spans="1:62">
      <c r="A539" t="s">
        <v>2905</v>
      </c>
      <c r="B539" t="s">
        <v>2906</v>
      </c>
      <c r="C539" t="s">
        <v>314</v>
      </c>
      <c r="D539" t="s">
        <v>2836</v>
      </c>
      <c r="E539" t="s">
        <v>17674</v>
      </c>
      <c r="F539" t="s">
        <v>2908</v>
      </c>
      <c r="G539" t="s">
        <v>2862</v>
      </c>
      <c r="H539" t="s">
        <v>288</v>
      </c>
      <c r="I539">
        <v>60532</v>
      </c>
      <c r="J539">
        <v>6307192782</v>
      </c>
      <c r="K539" t="s">
        <v>163</v>
      </c>
      <c r="L539">
        <v>4</v>
      </c>
      <c r="M539">
        <v>68.400000000000006</v>
      </c>
      <c r="N539">
        <v>37</v>
      </c>
      <c r="O539">
        <v>109.4</v>
      </c>
      <c r="P539" t="s">
        <v>290</v>
      </c>
      <c r="Q539" t="s">
        <v>290</v>
      </c>
      <c r="R539" t="s">
        <v>290</v>
      </c>
      <c r="S539" t="s">
        <v>290</v>
      </c>
      <c r="T539" t="s">
        <v>290</v>
      </c>
      <c r="U539" t="s">
        <v>290</v>
      </c>
      <c r="V539" t="s">
        <v>290</v>
      </c>
      <c r="W539" t="s">
        <v>290</v>
      </c>
      <c r="X539" t="s">
        <v>290</v>
      </c>
      <c r="Y539" t="s">
        <v>290</v>
      </c>
      <c r="Z539">
        <v>314</v>
      </c>
      <c r="AA539">
        <v>311</v>
      </c>
      <c r="AB539">
        <v>316</v>
      </c>
      <c r="AC539">
        <v>336</v>
      </c>
      <c r="AD539" t="s">
        <v>290</v>
      </c>
      <c r="AE539" t="s">
        <v>290</v>
      </c>
      <c r="AF539" t="s">
        <v>290</v>
      </c>
      <c r="AG539" t="s">
        <v>290</v>
      </c>
      <c r="AH539" t="s">
        <v>290</v>
      </c>
      <c r="AI539" t="s">
        <v>290</v>
      </c>
      <c r="AJ539">
        <v>29</v>
      </c>
      <c r="AK539">
        <v>3</v>
      </c>
      <c r="AL539">
        <v>91</v>
      </c>
      <c r="AM539">
        <v>6</v>
      </c>
      <c r="AN539" t="s">
        <v>290</v>
      </c>
      <c r="AO539">
        <v>1049</v>
      </c>
      <c r="AP539">
        <v>99</v>
      </c>
      <c r="AQ539">
        <v>648</v>
      </c>
      <c r="AR539">
        <v>629</v>
      </c>
      <c r="AS539">
        <v>149</v>
      </c>
      <c r="AT539">
        <v>163</v>
      </c>
      <c r="AU539">
        <v>13</v>
      </c>
      <c r="AV539">
        <v>1277</v>
      </c>
      <c r="AW539">
        <v>41.784312</v>
      </c>
      <c r="AX539">
        <v>-88.094629999999995</v>
      </c>
      <c r="AY539">
        <v>1</v>
      </c>
      <c r="AZ539" t="s">
        <v>16343</v>
      </c>
      <c r="BA539">
        <v>2200</v>
      </c>
      <c r="BB539" t="s">
        <v>17676</v>
      </c>
      <c r="BE539" t="s">
        <v>2862</v>
      </c>
      <c r="BF539" t="s">
        <v>288</v>
      </c>
      <c r="BG539" t="s">
        <v>17623</v>
      </c>
      <c r="BH539">
        <v>60532</v>
      </c>
      <c r="BI539" t="s">
        <v>16346</v>
      </c>
      <c r="BJ539" t="s">
        <v>163</v>
      </c>
    </row>
    <row r="540" spans="1:62">
      <c r="A540" t="s">
        <v>2909</v>
      </c>
      <c r="B540" t="s">
        <v>2910</v>
      </c>
      <c r="C540" t="s">
        <v>283</v>
      </c>
      <c r="D540" t="s">
        <v>17677</v>
      </c>
      <c r="E540" t="s">
        <v>17678</v>
      </c>
      <c r="F540" t="s">
        <v>2911</v>
      </c>
      <c r="G540" t="s">
        <v>2801</v>
      </c>
      <c r="H540" t="s">
        <v>288</v>
      </c>
      <c r="I540">
        <v>60540</v>
      </c>
      <c r="J540">
        <v>6303551880</v>
      </c>
      <c r="K540" t="s">
        <v>163</v>
      </c>
      <c r="L540">
        <v>2</v>
      </c>
      <c r="M540">
        <v>20</v>
      </c>
      <c r="N540">
        <v>13</v>
      </c>
      <c r="O540">
        <v>35</v>
      </c>
      <c r="P540">
        <v>39</v>
      </c>
      <c r="Q540">
        <v>22</v>
      </c>
      <c r="R540">
        <v>26</v>
      </c>
      <c r="S540">
        <v>17</v>
      </c>
      <c r="T540">
        <v>26</v>
      </c>
      <c r="U540">
        <v>26</v>
      </c>
      <c r="V540">
        <v>25</v>
      </c>
      <c r="W540">
        <v>24</v>
      </c>
      <c r="X540">
        <v>23</v>
      </c>
      <c r="Y540">
        <v>22</v>
      </c>
      <c r="Z540" t="s">
        <v>290</v>
      </c>
      <c r="AA540" t="s">
        <v>290</v>
      </c>
      <c r="AB540" t="s">
        <v>290</v>
      </c>
      <c r="AC540" t="s">
        <v>290</v>
      </c>
      <c r="AD540" t="s">
        <v>290</v>
      </c>
      <c r="AE540" t="s">
        <v>290</v>
      </c>
      <c r="AF540" t="s">
        <v>290</v>
      </c>
      <c r="AG540" t="s">
        <v>290</v>
      </c>
      <c r="AH540" t="s">
        <v>290</v>
      </c>
      <c r="AI540" t="s">
        <v>290</v>
      </c>
      <c r="AJ540">
        <v>23</v>
      </c>
      <c r="AK540" t="s">
        <v>290</v>
      </c>
      <c r="AL540">
        <v>21</v>
      </c>
      <c r="AM540">
        <v>3</v>
      </c>
      <c r="AN540" t="s">
        <v>290</v>
      </c>
      <c r="AO540">
        <v>192</v>
      </c>
      <c r="AP540">
        <v>11</v>
      </c>
      <c r="AQ540">
        <v>118</v>
      </c>
      <c r="AR540">
        <v>132</v>
      </c>
      <c r="AS540">
        <v>0</v>
      </c>
      <c r="AT540">
        <v>0</v>
      </c>
      <c r="AU540">
        <v>0</v>
      </c>
      <c r="AV540">
        <v>250</v>
      </c>
      <c r="AW540">
        <v>41.750489000000002</v>
      </c>
      <c r="AX540">
        <v>-88.148481000000004</v>
      </c>
      <c r="AY540">
        <v>1</v>
      </c>
      <c r="AZ540" t="s">
        <v>16343</v>
      </c>
      <c r="BA540">
        <v>1215</v>
      </c>
      <c r="BB540" t="s">
        <v>17622</v>
      </c>
      <c r="BE540" t="s">
        <v>2801</v>
      </c>
      <c r="BF540" t="s">
        <v>288</v>
      </c>
      <c r="BG540" t="s">
        <v>17623</v>
      </c>
      <c r="BH540">
        <v>60540</v>
      </c>
      <c r="BI540" t="s">
        <v>16346</v>
      </c>
      <c r="BJ540" t="s">
        <v>17624</v>
      </c>
    </row>
    <row r="541" spans="1:62">
      <c r="A541" t="s">
        <v>2912</v>
      </c>
      <c r="B541" t="s">
        <v>2913</v>
      </c>
      <c r="C541" t="s">
        <v>353</v>
      </c>
      <c r="D541" t="s">
        <v>1185</v>
      </c>
      <c r="E541" t="s">
        <v>2914</v>
      </c>
      <c r="F541" t="s">
        <v>2915</v>
      </c>
      <c r="G541" t="s">
        <v>2916</v>
      </c>
      <c r="H541" t="s">
        <v>288</v>
      </c>
      <c r="I541">
        <v>60517</v>
      </c>
      <c r="J541">
        <v>6309852515</v>
      </c>
      <c r="K541" t="s">
        <v>163</v>
      </c>
      <c r="L541">
        <v>1</v>
      </c>
      <c r="M541">
        <v>14.5</v>
      </c>
      <c r="N541">
        <v>3</v>
      </c>
      <c r="O541">
        <v>18.5</v>
      </c>
      <c r="P541" t="s">
        <v>290</v>
      </c>
      <c r="Q541">
        <v>12</v>
      </c>
      <c r="R541">
        <v>18</v>
      </c>
      <c r="S541">
        <v>20</v>
      </c>
      <c r="T541">
        <v>15</v>
      </c>
      <c r="U541">
        <v>18</v>
      </c>
      <c r="V541">
        <v>21</v>
      </c>
      <c r="W541">
        <v>18</v>
      </c>
      <c r="X541">
        <v>27</v>
      </c>
      <c r="Y541">
        <v>23</v>
      </c>
      <c r="Z541" t="s">
        <v>290</v>
      </c>
      <c r="AA541" t="s">
        <v>290</v>
      </c>
      <c r="AB541" t="s">
        <v>290</v>
      </c>
      <c r="AC541" t="s">
        <v>290</v>
      </c>
      <c r="AD541" t="s">
        <v>290</v>
      </c>
      <c r="AE541" t="s">
        <v>290</v>
      </c>
      <c r="AF541" t="s">
        <v>290</v>
      </c>
      <c r="AG541" t="s">
        <v>290</v>
      </c>
      <c r="AH541" t="s">
        <v>290</v>
      </c>
      <c r="AI541" t="s">
        <v>290</v>
      </c>
      <c r="AJ541">
        <v>15</v>
      </c>
      <c r="AK541" t="s">
        <v>290</v>
      </c>
      <c r="AL541">
        <v>28</v>
      </c>
      <c r="AM541">
        <v>7</v>
      </c>
      <c r="AN541">
        <v>6</v>
      </c>
      <c r="AO541">
        <v>104</v>
      </c>
      <c r="AP541">
        <v>12</v>
      </c>
      <c r="AQ541">
        <v>82</v>
      </c>
      <c r="AR541">
        <v>90</v>
      </c>
      <c r="AS541">
        <v>0</v>
      </c>
      <c r="AT541">
        <v>0</v>
      </c>
      <c r="AU541">
        <v>8</v>
      </c>
      <c r="AV541">
        <v>172</v>
      </c>
      <c r="AW541">
        <v>41.746049999999997</v>
      </c>
      <c r="AX541">
        <v>-88.040729999999996</v>
      </c>
      <c r="AY541">
        <v>1</v>
      </c>
      <c r="AZ541" t="s">
        <v>16360</v>
      </c>
      <c r="BA541">
        <v>7720</v>
      </c>
      <c r="BB541" t="s">
        <v>17681</v>
      </c>
      <c r="BE541" t="s">
        <v>2916</v>
      </c>
      <c r="BF541" t="s">
        <v>288</v>
      </c>
      <c r="BG541" t="s">
        <v>17623</v>
      </c>
      <c r="BH541">
        <v>60517</v>
      </c>
      <c r="BI541" t="s">
        <v>16346</v>
      </c>
      <c r="BJ541" t="s">
        <v>16363</v>
      </c>
    </row>
    <row r="542" spans="1:62">
      <c r="A542" t="s">
        <v>2918</v>
      </c>
      <c r="B542" t="s">
        <v>2919</v>
      </c>
      <c r="C542" t="s">
        <v>283</v>
      </c>
      <c r="D542" t="s">
        <v>478</v>
      </c>
      <c r="E542" t="s">
        <v>2920</v>
      </c>
      <c r="F542" t="s">
        <v>2921</v>
      </c>
      <c r="G542" t="s">
        <v>2832</v>
      </c>
      <c r="H542" t="s">
        <v>288</v>
      </c>
      <c r="I542">
        <v>60172</v>
      </c>
      <c r="J542">
        <v>6305291721</v>
      </c>
      <c r="K542" t="s">
        <v>163</v>
      </c>
      <c r="L542">
        <v>2</v>
      </c>
      <c r="M542">
        <v>23.5</v>
      </c>
      <c r="N542">
        <v>16</v>
      </c>
      <c r="O542">
        <v>41.5</v>
      </c>
      <c r="P542">
        <v>20</v>
      </c>
      <c r="Q542">
        <v>39</v>
      </c>
      <c r="R542">
        <v>26</v>
      </c>
      <c r="S542">
        <v>30</v>
      </c>
      <c r="T542">
        <v>26</v>
      </c>
      <c r="U542">
        <v>36</v>
      </c>
      <c r="V542">
        <v>26</v>
      </c>
      <c r="W542">
        <v>52</v>
      </c>
      <c r="X542">
        <v>52</v>
      </c>
      <c r="Y542">
        <v>56</v>
      </c>
      <c r="Z542" t="s">
        <v>290</v>
      </c>
      <c r="AA542" t="s">
        <v>290</v>
      </c>
      <c r="AB542" t="s">
        <v>290</v>
      </c>
      <c r="AC542" t="s">
        <v>290</v>
      </c>
      <c r="AD542" t="s">
        <v>290</v>
      </c>
      <c r="AE542" t="s">
        <v>290</v>
      </c>
      <c r="AF542" t="s">
        <v>290</v>
      </c>
      <c r="AG542">
        <v>1</v>
      </c>
      <c r="AH542">
        <v>25</v>
      </c>
      <c r="AI542" t="s">
        <v>290</v>
      </c>
      <c r="AJ542">
        <v>42</v>
      </c>
      <c r="AK542" t="s">
        <v>290</v>
      </c>
      <c r="AL542">
        <v>21</v>
      </c>
      <c r="AM542">
        <v>2</v>
      </c>
      <c r="AN542" t="s">
        <v>290</v>
      </c>
      <c r="AO542">
        <v>307</v>
      </c>
      <c r="AP542">
        <v>17</v>
      </c>
      <c r="AQ542">
        <v>206</v>
      </c>
      <c r="AR542">
        <v>183</v>
      </c>
      <c r="AS542">
        <v>0</v>
      </c>
      <c r="AT542">
        <v>0</v>
      </c>
      <c r="AU542">
        <v>4</v>
      </c>
      <c r="AV542">
        <v>389</v>
      </c>
      <c r="AW542">
        <v>41.980924999999999</v>
      </c>
      <c r="AX542">
        <v>-88.084440000000001</v>
      </c>
      <c r="AY542">
        <v>1</v>
      </c>
      <c r="AZ542" t="s">
        <v>16360</v>
      </c>
      <c r="BA542">
        <v>201</v>
      </c>
      <c r="BB542" t="s">
        <v>17683</v>
      </c>
      <c r="BE542" t="s">
        <v>2832</v>
      </c>
      <c r="BF542" t="s">
        <v>288</v>
      </c>
      <c r="BG542" t="s">
        <v>17623</v>
      </c>
      <c r="BH542">
        <v>60172</v>
      </c>
      <c r="BI542" t="s">
        <v>16346</v>
      </c>
      <c r="BJ542" t="s">
        <v>16363</v>
      </c>
    </row>
    <row r="543" spans="1:62">
      <c r="A543" t="s">
        <v>2922</v>
      </c>
      <c r="B543" t="s">
        <v>2923</v>
      </c>
      <c r="C543" t="s">
        <v>314</v>
      </c>
      <c r="D543" t="s">
        <v>2924</v>
      </c>
      <c r="E543" t="s">
        <v>2925</v>
      </c>
      <c r="F543" t="s">
        <v>2926</v>
      </c>
      <c r="G543" t="s">
        <v>2839</v>
      </c>
      <c r="H543" t="s">
        <v>288</v>
      </c>
      <c r="I543">
        <v>60126</v>
      </c>
      <c r="J543">
        <v>6308334616</v>
      </c>
      <c r="K543" t="s">
        <v>163</v>
      </c>
      <c r="L543">
        <v>5</v>
      </c>
      <c r="M543">
        <v>29.5</v>
      </c>
      <c r="N543">
        <v>12.5</v>
      </c>
      <c r="O543">
        <v>47</v>
      </c>
      <c r="P543" t="s">
        <v>290</v>
      </c>
      <c r="Q543" t="s">
        <v>290</v>
      </c>
      <c r="R543" t="s">
        <v>290</v>
      </c>
      <c r="S543" t="s">
        <v>290</v>
      </c>
      <c r="T543" t="s">
        <v>290</v>
      </c>
      <c r="U543" t="s">
        <v>290</v>
      </c>
      <c r="V543" t="s">
        <v>290</v>
      </c>
      <c r="W543" t="s">
        <v>290</v>
      </c>
      <c r="X543" t="s">
        <v>290</v>
      </c>
      <c r="Y543" t="s">
        <v>290</v>
      </c>
      <c r="Z543">
        <v>100</v>
      </c>
      <c r="AA543">
        <v>83</v>
      </c>
      <c r="AB543">
        <v>89</v>
      </c>
      <c r="AC543">
        <v>100</v>
      </c>
      <c r="AD543" t="s">
        <v>290</v>
      </c>
      <c r="AE543" t="s">
        <v>290</v>
      </c>
      <c r="AF543" t="s">
        <v>290</v>
      </c>
      <c r="AG543" t="s">
        <v>290</v>
      </c>
      <c r="AH543" t="s">
        <v>290</v>
      </c>
      <c r="AI543">
        <v>20</v>
      </c>
      <c r="AJ543">
        <v>35</v>
      </c>
      <c r="AK543">
        <v>1</v>
      </c>
      <c r="AL543">
        <v>39</v>
      </c>
      <c r="AM543">
        <v>44</v>
      </c>
      <c r="AN543" t="s">
        <v>290</v>
      </c>
      <c r="AO543">
        <v>265</v>
      </c>
      <c r="AP543">
        <v>8</v>
      </c>
      <c r="AQ543">
        <v>199</v>
      </c>
      <c r="AR543">
        <v>193</v>
      </c>
      <c r="AS543">
        <v>36</v>
      </c>
      <c r="AT543">
        <v>47</v>
      </c>
      <c r="AU543">
        <v>22</v>
      </c>
      <c r="AV543">
        <v>392</v>
      </c>
      <c r="AW543">
        <v>41.862990000000003</v>
      </c>
      <c r="AX543">
        <v>-87.943478999999996</v>
      </c>
      <c r="AY543">
        <v>1</v>
      </c>
      <c r="AZ543" t="s">
        <v>16360</v>
      </c>
      <c r="BA543">
        <v>1061</v>
      </c>
      <c r="BB543" t="s">
        <v>17685</v>
      </c>
      <c r="BE543" t="s">
        <v>2839</v>
      </c>
      <c r="BF543" t="s">
        <v>288</v>
      </c>
      <c r="BG543" t="s">
        <v>17623</v>
      </c>
      <c r="BH543">
        <v>60126</v>
      </c>
      <c r="BI543" t="s">
        <v>16346</v>
      </c>
      <c r="BJ543" t="s">
        <v>16363</v>
      </c>
    </row>
    <row r="544" spans="1:62">
      <c r="A544" t="s">
        <v>4706</v>
      </c>
      <c r="B544" t="s">
        <v>4707</v>
      </c>
      <c r="D544" t="s">
        <v>953</v>
      </c>
      <c r="E544" t="s">
        <v>4708</v>
      </c>
      <c r="F544" t="s">
        <v>4709</v>
      </c>
      <c r="G544" t="s">
        <v>2801</v>
      </c>
      <c r="H544" t="s">
        <v>288</v>
      </c>
      <c r="I544">
        <v>60563</v>
      </c>
      <c r="J544">
        <v>6306379622</v>
      </c>
      <c r="K544" t="s">
        <v>163</v>
      </c>
      <c r="L544">
        <v>5</v>
      </c>
      <c r="M544">
        <v>17</v>
      </c>
      <c r="N544">
        <v>4</v>
      </c>
      <c r="O544">
        <v>26</v>
      </c>
      <c r="P544">
        <v>10</v>
      </c>
      <c r="Q544">
        <v>7</v>
      </c>
      <c r="R544">
        <v>12</v>
      </c>
      <c r="S544">
        <v>11</v>
      </c>
      <c r="T544">
        <v>17</v>
      </c>
      <c r="U544">
        <v>7</v>
      </c>
      <c r="V544">
        <v>5</v>
      </c>
      <c r="W544">
        <v>8</v>
      </c>
      <c r="X544">
        <v>11</v>
      </c>
      <c r="Y544">
        <v>4</v>
      </c>
      <c r="Z544">
        <v>3</v>
      </c>
      <c r="AA544">
        <v>3</v>
      </c>
      <c r="AB544">
        <v>4</v>
      </c>
      <c r="AC544">
        <v>4</v>
      </c>
      <c r="AD544" t="s">
        <v>290</v>
      </c>
      <c r="AE544" t="s">
        <v>290</v>
      </c>
      <c r="AF544" t="s">
        <v>290</v>
      </c>
      <c r="AG544" t="s">
        <v>290</v>
      </c>
      <c r="AH544" t="s">
        <v>290</v>
      </c>
      <c r="AI544" t="s">
        <v>290</v>
      </c>
      <c r="AJ544">
        <v>6</v>
      </c>
      <c r="AK544" t="s">
        <v>290</v>
      </c>
      <c r="AL544">
        <v>23</v>
      </c>
      <c r="AM544">
        <v>11</v>
      </c>
      <c r="AN544" t="s">
        <v>290</v>
      </c>
      <c r="AO544">
        <v>66</v>
      </c>
      <c r="AP544" t="s">
        <v>290</v>
      </c>
      <c r="AQ544">
        <v>62</v>
      </c>
      <c r="AR544">
        <v>44</v>
      </c>
      <c r="AS544">
        <v>0</v>
      </c>
      <c r="AT544">
        <v>0</v>
      </c>
      <c r="AU544">
        <v>0</v>
      </c>
      <c r="AV544">
        <v>106</v>
      </c>
      <c r="AW544">
        <v>41.793036000000001</v>
      </c>
      <c r="AX544">
        <v>-88.188435999999996</v>
      </c>
      <c r="AY544">
        <v>1</v>
      </c>
      <c r="AZ544" t="s">
        <v>16343</v>
      </c>
      <c r="BA544">
        <v>1451</v>
      </c>
      <c r="BB544" t="s">
        <v>17687</v>
      </c>
      <c r="BC544" t="s">
        <v>16790</v>
      </c>
      <c r="BD544">
        <v>200</v>
      </c>
      <c r="BE544" t="s">
        <v>2801</v>
      </c>
      <c r="BF544" t="s">
        <v>288</v>
      </c>
      <c r="BG544" t="s">
        <v>17623</v>
      </c>
      <c r="BH544">
        <v>60563</v>
      </c>
      <c r="BI544" t="s">
        <v>16346</v>
      </c>
      <c r="BJ544" t="s">
        <v>163</v>
      </c>
    </row>
    <row r="545" spans="1:62">
      <c r="A545" t="s">
        <v>2927</v>
      </c>
      <c r="B545" t="s">
        <v>2928</v>
      </c>
      <c r="C545" t="s">
        <v>283</v>
      </c>
      <c r="D545" t="s">
        <v>2902</v>
      </c>
      <c r="E545" t="s">
        <v>2929</v>
      </c>
      <c r="F545" t="s">
        <v>2930</v>
      </c>
      <c r="G545" t="s">
        <v>2839</v>
      </c>
      <c r="H545" t="s">
        <v>288</v>
      </c>
      <c r="I545">
        <v>60126</v>
      </c>
      <c r="J545">
        <v>6308344931</v>
      </c>
      <c r="K545" t="s">
        <v>163</v>
      </c>
      <c r="L545">
        <v>2</v>
      </c>
      <c r="M545">
        <v>38</v>
      </c>
      <c r="N545">
        <v>3</v>
      </c>
      <c r="O545">
        <v>43</v>
      </c>
      <c r="P545">
        <v>79</v>
      </c>
      <c r="Q545">
        <v>28</v>
      </c>
      <c r="R545">
        <v>35</v>
      </c>
      <c r="S545">
        <v>39</v>
      </c>
      <c r="T545">
        <v>32</v>
      </c>
      <c r="U545">
        <v>35</v>
      </c>
      <c r="V545">
        <v>45</v>
      </c>
      <c r="W545">
        <v>46</v>
      </c>
      <c r="X545">
        <v>25</v>
      </c>
      <c r="Y545">
        <v>44</v>
      </c>
      <c r="Z545" t="s">
        <v>290</v>
      </c>
      <c r="AA545" t="s">
        <v>290</v>
      </c>
      <c r="AB545" t="s">
        <v>290</v>
      </c>
      <c r="AC545" t="s">
        <v>290</v>
      </c>
      <c r="AD545" t="s">
        <v>290</v>
      </c>
      <c r="AE545" t="s">
        <v>290</v>
      </c>
      <c r="AF545" t="s">
        <v>290</v>
      </c>
      <c r="AG545" t="s">
        <v>290</v>
      </c>
      <c r="AH545" t="s">
        <v>290</v>
      </c>
      <c r="AI545" t="s">
        <v>290</v>
      </c>
      <c r="AJ545">
        <v>4</v>
      </c>
      <c r="AK545" t="s">
        <v>290</v>
      </c>
      <c r="AL545">
        <v>20</v>
      </c>
      <c r="AM545">
        <v>4</v>
      </c>
      <c r="AN545">
        <v>1</v>
      </c>
      <c r="AO545">
        <v>316</v>
      </c>
      <c r="AP545">
        <v>63</v>
      </c>
      <c r="AQ545">
        <v>212</v>
      </c>
      <c r="AR545">
        <v>196</v>
      </c>
      <c r="AS545">
        <v>0</v>
      </c>
      <c r="AT545">
        <v>0</v>
      </c>
      <c r="AU545">
        <v>10</v>
      </c>
      <c r="AV545">
        <v>408</v>
      </c>
      <c r="AW545">
        <v>41.872911999999999</v>
      </c>
      <c r="AX545">
        <v>-87.935381000000007</v>
      </c>
      <c r="AY545">
        <v>1</v>
      </c>
      <c r="AZ545" t="s">
        <v>16360</v>
      </c>
      <c r="BA545">
        <v>851</v>
      </c>
      <c r="BB545" t="s">
        <v>17689</v>
      </c>
      <c r="BE545" t="s">
        <v>2839</v>
      </c>
      <c r="BF545" t="s">
        <v>288</v>
      </c>
      <c r="BG545" t="s">
        <v>17623</v>
      </c>
      <c r="BH545">
        <v>60126</v>
      </c>
      <c r="BI545" t="s">
        <v>16346</v>
      </c>
      <c r="BJ545" t="s">
        <v>16363</v>
      </c>
    </row>
    <row r="546" spans="1:62">
      <c r="A546" t="s">
        <v>2931</v>
      </c>
      <c r="B546" t="s">
        <v>2932</v>
      </c>
      <c r="D546" t="s">
        <v>2933</v>
      </c>
      <c r="E546" t="s">
        <v>2934</v>
      </c>
      <c r="F546" t="s">
        <v>2935</v>
      </c>
      <c r="G546" t="s">
        <v>2936</v>
      </c>
      <c r="H546" t="s">
        <v>288</v>
      </c>
      <c r="I546">
        <v>60185</v>
      </c>
      <c r="J546">
        <v>6305627500</v>
      </c>
      <c r="K546" t="s">
        <v>163</v>
      </c>
      <c r="L546">
        <v>14.8</v>
      </c>
      <c r="M546">
        <v>44.9</v>
      </c>
      <c r="N546">
        <v>37.4</v>
      </c>
      <c r="O546">
        <v>97.1</v>
      </c>
      <c r="P546" t="s">
        <v>290</v>
      </c>
      <c r="Q546" t="s">
        <v>290</v>
      </c>
      <c r="R546" t="s">
        <v>290</v>
      </c>
      <c r="S546" t="s">
        <v>290</v>
      </c>
      <c r="T546" t="s">
        <v>290</v>
      </c>
      <c r="U546" t="s">
        <v>290</v>
      </c>
      <c r="V546" t="s">
        <v>290</v>
      </c>
      <c r="W546" t="s">
        <v>290</v>
      </c>
      <c r="X546" t="s">
        <v>290</v>
      </c>
      <c r="Y546" t="s">
        <v>290</v>
      </c>
      <c r="Z546">
        <v>130</v>
      </c>
      <c r="AA546">
        <v>145</v>
      </c>
      <c r="AB546">
        <v>157</v>
      </c>
      <c r="AC546">
        <v>139</v>
      </c>
      <c r="AD546" t="s">
        <v>290</v>
      </c>
      <c r="AE546" t="s">
        <v>290</v>
      </c>
      <c r="AF546" t="s">
        <v>290</v>
      </c>
      <c r="AG546" t="s">
        <v>290</v>
      </c>
      <c r="AH546" t="s">
        <v>290</v>
      </c>
      <c r="AI546">
        <v>88</v>
      </c>
      <c r="AJ546">
        <v>36</v>
      </c>
      <c r="AK546" t="s">
        <v>290</v>
      </c>
      <c r="AL546">
        <v>75</v>
      </c>
      <c r="AM546">
        <v>41</v>
      </c>
      <c r="AN546">
        <v>1</v>
      </c>
      <c r="AO546">
        <v>453</v>
      </c>
      <c r="AP546">
        <v>53</v>
      </c>
      <c r="AQ546">
        <v>315</v>
      </c>
      <c r="AR546">
        <v>344</v>
      </c>
      <c r="AS546">
        <v>81</v>
      </c>
      <c r="AT546">
        <v>77</v>
      </c>
      <c r="AU546">
        <v>45</v>
      </c>
      <c r="AV546">
        <v>659</v>
      </c>
      <c r="AW546">
        <v>41.903171</v>
      </c>
      <c r="AX546">
        <v>-88.184940999999995</v>
      </c>
      <c r="AY546">
        <v>1</v>
      </c>
      <c r="AZ546" t="s">
        <v>16360</v>
      </c>
      <c r="BA546">
        <v>900</v>
      </c>
      <c r="BB546" t="s">
        <v>17691</v>
      </c>
      <c r="BE546" t="s">
        <v>2936</v>
      </c>
      <c r="BF546" t="s">
        <v>288</v>
      </c>
      <c r="BG546" t="s">
        <v>17623</v>
      </c>
      <c r="BH546">
        <v>60185</v>
      </c>
      <c r="BI546" t="s">
        <v>16346</v>
      </c>
      <c r="BJ546" t="s">
        <v>16363</v>
      </c>
    </row>
    <row r="547" spans="1:62">
      <c r="A547" t="s">
        <v>2938</v>
      </c>
      <c r="B547" t="s">
        <v>2939</v>
      </c>
      <c r="C547" t="s">
        <v>314</v>
      </c>
      <c r="D547" t="s">
        <v>2940</v>
      </c>
      <c r="E547" t="s">
        <v>2941</v>
      </c>
      <c r="F547" t="s">
        <v>2942</v>
      </c>
      <c r="G547" t="s">
        <v>2845</v>
      </c>
      <c r="H547" t="s">
        <v>288</v>
      </c>
      <c r="I547">
        <v>60190</v>
      </c>
      <c r="J547">
        <v>6306681385</v>
      </c>
      <c r="K547" t="s">
        <v>163</v>
      </c>
      <c r="L547">
        <v>5</v>
      </c>
      <c r="M547">
        <v>37.299999999999997</v>
      </c>
      <c r="N547">
        <v>16</v>
      </c>
      <c r="O547">
        <v>58.3</v>
      </c>
      <c r="P547" t="s">
        <v>290</v>
      </c>
      <c r="Q547">
        <v>48</v>
      </c>
      <c r="R547">
        <v>41</v>
      </c>
      <c r="S547">
        <v>40</v>
      </c>
      <c r="T547">
        <v>37</v>
      </c>
      <c r="U547">
        <v>40</v>
      </c>
      <c r="V547">
        <v>48</v>
      </c>
      <c r="W547">
        <v>60</v>
      </c>
      <c r="X547">
        <v>59</v>
      </c>
      <c r="Y547">
        <v>77</v>
      </c>
      <c r="Z547" t="s">
        <v>290</v>
      </c>
      <c r="AA547" t="s">
        <v>290</v>
      </c>
      <c r="AB547" t="s">
        <v>290</v>
      </c>
      <c r="AC547" t="s">
        <v>290</v>
      </c>
      <c r="AD547" t="s">
        <v>290</v>
      </c>
      <c r="AE547" t="s">
        <v>290</v>
      </c>
      <c r="AF547" t="s">
        <v>290</v>
      </c>
      <c r="AG547" t="s">
        <v>290</v>
      </c>
      <c r="AH547" t="s">
        <v>290</v>
      </c>
      <c r="AI547" t="s">
        <v>290</v>
      </c>
      <c r="AJ547">
        <v>21</v>
      </c>
      <c r="AK547" t="s">
        <v>290</v>
      </c>
      <c r="AL547">
        <v>20</v>
      </c>
      <c r="AM547">
        <v>12</v>
      </c>
      <c r="AN547">
        <v>2</v>
      </c>
      <c r="AO547">
        <v>364</v>
      </c>
      <c r="AP547">
        <v>31</v>
      </c>
      <c r="AQ547">
        <v>225</v>
      </c>
      <c r="AR547">
        <v>225</v>
      </c>
      <c r="AS547">
        <v>0</v>
      </c>
      <c r="AT547">
        <v>0</v>
      </c>
      <c r="AU547">
        <v>0</v>
      </c>
      <c r="AV547">
        <v>450</v>
      </c>
      <c r="AW547">
        <v>41.893901</v>
      </c>
      <c r="AX547">
        <v>-88.128866000000002</v>
      </c>
      <c r="AY547">
        <v>0.89</v>
      </c>
      <c r="AZ547" t="s">
        <v>16343</v>
      </c>
      <c r="BA547" t="s">
        <v>17694</v>
      </c>
      <c r="BB547" t="s">
        <v>17695</v>
      </c>
      <c r="BE547" t="s">
        <v>2826</v>
      </c>
      <c r="BF547" t="s">
        <v>288</v>
      </c>
      <c r="BG547" t="s">
        <v>17623</v>
      </c>
      <c r="BH547">
        <v>60187</v>
      </c>
      <c r="BI547" t="s">
        <v>16346</v>
      </c>
      <c r="BJ547" t="s">
        <v>163</v>
      </c>
    </row>
    <row r="548" spans="1:62">
      <c r="A548" t="s">
        <v>2943</v>
      </c>
      <c r="B548" t="s">
        <v>369</v>
      </c>
      <c r="C548" t="s">
        <v>283</v>
      </c>
      <c r="D548" t="s">
        <v>4077</v>
      </c>
      <c r="E548" t="s">
        <v>18603</v>
      </c>
      <c r="F548" t="s">
        <v>2946</v>
      </c>
      <c r="G548" t="s">
        <v>2851</v>
      </c>
      <c r="H548" t="s">
        <v>288</v>
      </c>
      <c r="I548">
        <v>60148</v>
      </c>
      <c r="J548">
        <v>6306290536</v>
      </c>
      <c r="K548" t="s">
        <v>163</v>
      </c>
      <c r="L548">
        <v>2.4</v>
      </c>
      <c r="M548">
        <v>13.6</v>
      </c>
      <c r="N548">
        <v>3</v>
      </c>
      <c r="O548">
        <v>19</v>
      </c>
      <c r="P548">
        <v>34</v>
      </c>
      <c r="Q548">
        <v>19</v>
      </c>
      <c r="R548">
        <v>19</v>
      </c>
      <c r="S548">
        <v>16</v>
      </c>
      <c r="T548">
        <v>15</v>
      </c>
      <c r="U548">
        <v>16</v>
      </c>
      <c r="V548">
        <v>14</v>
      </c>
      <c r="W548">
        <v>9</v>
      </c>
      <c r="X548">
        <v>18</v>
      </c>
      <c r="Y548">
        <v>18</v>
      </c>
      <c r="Z548" t="s">
        <v>290</v>
      </c>
      <c r="AA548" t="s">
        <v>290</v>
      </c>
      <c r="AB548" t="s">
        <v>290</v>
      </c>
      <c r="AC548" t="s">
        <v>290</v>
      </c>
      <c r="AD548" t="s">
        <v>290</v>
      </c>
      <c r="AE548" t="s">
        <v>290</v>
      </c>
      <c r="AF548" t="s">
        <v>290</v>
      </c>
      <c r="AG548" t="s">
        <v>290</v>
      </c>
      <c r="AH548" t="s">
        <v>290</v>
      </c>
      <c r="AI548" t="s">
        <v>290</v>
      </c>
      <c r="AJ548">
        <v>23</v>
      </c>
      <c r="AK548">
        <v>2</v>
      </c>
      <c r="AL548">
        <v>11</v>
      </c>
      <c r="AM548">
        <v>5</v>
      </c>
      <c r="AN548">
        <v>3</v>
      </c>
      <c r="AO548">
        <v>119</v>
      </c>
      <c r="AP548">
        <v>15</v>
      </c>
      <c r="AQ548">
        <v>82</v>
      </c>
      <c r="AR548">
        <v>96</v>
      </c>
      <c r="AS548">
        <v>0</v>
      </c>
      <c r="AT548">
        <v>0</v>
      </c>
      <c r="AU548">
        <v>23</v>
      </c>
      <c r="AV548">
        <v>178</v>
      </c>
      <c r="AW548">
        <v>41.883916999999997</v>
      </c>
      <c r="AX548">
        <v>-88.024754000000001</v>
      </c>
      <c r="AY548">
        <v>1</v>
      </c>
      <c r="AZ548" t="s">
        <v>16360</v>
      </c>
      <c r="BA548">
        <v>322</v>
      </c>
      <c r="BB548" t="s">
        <v>17698</v>
      </c>
      <c r="BE548" t="s">
        <v>2851</v>
      </c>
      <c r="BF548" t="s">
        <v>288</v>
      </c>
      <c r="BG548" t="s">
        <v>17623</v>
      </c>
      <c r="BH548">
        <v>60148</v>
      </c>
      <c r="BI548" t="s">
        <v>16346</v>
      </c>
      <c r="BJ548" t="s">
        <v>16363</v>
      </c>
    </row>
    <row r="549" spans="1:62">
      <c r="A549" t="s">
        <v>2947</v>
      </c>
      <c r="B549" t="s">
        <v>2948</v>
      </c>
      <c r="C549" t="s">
        <v>283</v>
      </c>
      <c r="D549" t="s">
        <v>692</v>
      </c>
      <c r="E549" t="s">
        <v>2949</v>
      </c>
      <c r="F549" t="s">
        <v>2950</v>
      </c>
      <c r="G549" t="s">
        <v>2839</v>
      </c>
      <c r="H549" t="s">
        <v>288</v>
      </c>
      <c r="I549">
        <v>60126</v>
      </c>
      <c r="J549">
        <v>6305303490</v>
      </c>
      <c r="K549" t="s">
        <v>163</v>
      </c>
      <c r="L549">
        <v>3.3</v>
      </c>
      <c r="M549">
        <v>37.299999999999997</v>
      </c>
      <c r="N549">
        <v>10.1</v>
      </c>
      <c r="O549">
        <v>50.6</v>
      </c>
      <c r="P549">
        <v>52</v>
      </c>
      <c r="Q549">
        <v>33</v>
      </c>
      <c r="R549">
        <v>48</v>
      </c>
      <c r="S549">
        <v>55</v>
      </c>
      <c r="T549">
        <v>49</v>
      </c>
      <c r="U549">
        <v>44</v>
      </c>
      <c r="V549">
        <v>45</v>
      </c>
      <c r="W549">
        <v>45</v>
      </c>
      <c r="X549">
        <v>42</v>
      </c>
      <c r="Y549">
        <v>49</v>
      </c>
      <c r="Z549" t="s">
        <v>290</v>
      </c>
      <c r="AA549" t="s">
        <v>290</v>
      </c>
      <c r="AB549" t="s">
        <v>290</v>
      </c>
      <c r="AC549" t="s">
        <v>290</v>
      </c>
      <c r="AD549" t="s">
        <v>290</v>
      </c>
      <c r="AE549" t="s">
        <v>290</v>
      </c>
      <c r="AF549" t="s">
        <v>290</v>
      </c>
      <c r="AG549" t="s">
        <v>290</v>
      </c>
      <c r="AH549" t="s">
        <v>290</v>
      </c>
      <c r="AI549" t="s">
        <v>290</v>
      </c>
      <c r="AJ549">
        <v>65</v>
      </c>
      <c r="AK549" t="s">
        <v>290</v>
      </c>
      <c r="AL549">
        <v>18</v>
      </c>
      <c r="AM549">
        <v>8</v>
      </c>
      <c r="AN549" t="s">
        <v>290</v>
      </c>
      <c r="AO549">
        <v>355</v>
      </c>
      <c r="AP549">
        <v>16</v>
      </c>
      <c r="AQ549">
        <v>208</v>
      </c>
      <c r="AR549">
        <v>254</v>
      </c>
      <c r="AS549">
        <v>0</v>
      </c>
      <c r="AT549">
        <v>0</v>
      </c>
      <c r="AU549">
        <v>0</v>
      </c>
      <c r="AV549">
        <v>462</v>
      </c>
      <c r="AW549">
        <v>41.895901000000002</v>
      </c>
      <c r="AX549">
        <v>-87.940623000000002</v>
      </c>
      <c r="AY549">
        <v>1</v>
      </c>
      <c r="AZ549" t="s">
        <v>16360</v>
      </c>
      <c r="BA549">
        <v>132</v>
      </c>
      <c r="BB549" t="s">
        <v>17700</v>
      </c>
      <c r="BE549" t="s">
        <v>2839</v>
      </c>
      <c r="BF549" t="s">
        <v>288</v>
      </c>
      <c r="BG549" t="s">
        <v>17623</v>
      </c>
      <c r="BH549">
        <v>60126</v>
      </c>
      <c r="BI549" t="s">
        <v>16346</v>
      </c>
      <c r="BJ549" t="s">
        <v>16363</v>
      </c>
    </row>
    <row r="550" spans="1:62">
      <c r="A550" t="s">
        <v>2951</v>
      </c>
      <c r="B550" t="s">
        <v>2952</v>
      </c>
      <c r="C550" t="s">
        <v>314</v>
      </c>
      <c r="D550" t="s">
        <v>1367</v>
      </c>
      <c r="E550" t="s">
        <v>2953</v>
      </c>
      <c r="F550" t="s">
        <v>2954</v>
      </c>
      <c r="G550" t="s">
        <v>2892</v>
      </c>
      <c r="H550" t="s">
        <v>288</v>
      </c>
      <c r="I550">
        <v>60137</v>
      </c>
      <c r="J550">
        <v>6304698060</v>
      </c>
      <c r="K550" t="s">
        <v>163</v>
      </c>
      <c r="L550">
        <v>1</v>
      </c>
      <c r="M550">
        <v>11</v>
      </c>
      <c r="N550">
        <v>5.5</v>
      </c>
      <c r="O550">
        <v>17.5</v>
      </c>
      <c r="P550">
        <v>35</v>
      </c>
      <c r="Q550">
        <v>15</v>
      </c>
      <c r="R550">
        <v>17</v>
      </c>
      <c r="S550">
        <v>19</v>
      </c>
      <c r="T550">
        <v>21</v>
      </c>
      <c r="U550">
        <v>19</v>
      </c>
      <c r="V550">
        <v>16</v>
      </c>
      <c r="W550">
        <v>12</v>
      </c>
      <c r="X550">
        <v>23</v>
      </c>
      <c r="Y550">
        <v>17</v>
      </c>
      <c r="Z550" t="s">
        <v>290</v>
      </c>
      <c r="AA550" t="s">
        <v>290</v>
      </c>
      <c r="AB550" t="s">
        <v>290</v>
      </c>
      <c r="AC550" t="s">
        <v>290</v>
      </c>
      <c r="AD550" t="s">
        <v>290</v>
      </c>
      <c r="AE550" t="s">
        <v>290</v>
      </c>
      <c r="AF550" t="s">
        <v>290</v>
      </c>
      <c r="AG550" t="s">
        <v>290</v>
      </c>
      <c r="AH550">
        <v>3</v>
      </c>
      <c r="AI550" t="s">
        <v>290</v>
      </c>
      <c r="AJ550">
        <v>4</v>
      </c>
      <c r="AK550" t="s">
        <v>290</v>
      </c>
      <c r="AL550">
        <v>8</v>
      </c>
      <c r="AM550">
        <v>1</v>
      </c>
      <c r="AN550" t="s">
        <v>290</v>
      </c>
      <c r="AO550">
        <v>177</v>
      </c>
      <c r="AP550">
        <v>7</v>
      </c>
      <c r="AQ550">
        <v>110</v>
      </c>
      <c r="AR550">
        <v>87</v>
      </c>
      <c r="AS550">
        <v>0</v>
      </c>
      <c r="AT550">
        <v>0</v>
      </c>
      <c r="AU550">
        <v>16</v>
      </c>
      <c r="AV550">
        <v>197</v>
      </c>
      <c r="AW550">
        <v>41.844822999999998</v>
      </c>
      <c r="AX550">
        <v>-88.062684000000004</v>
      </c>
      <c r="AY550">
        <v>1</v>
      </c>
      <c r="AZ550" t="s">
        <v>16360</v>
      </c>
      <c r="BA550">
        <v>490</v>
      </c>
      <c r="BB550" t="s">
        <v>17702</v>
      </c>
      <c r="BE550" t="s">
        <v>2892</v>
      </c>
      <c r="BF550" t="s">
        <v>288</v>
      </c>
      <c r="BG550" t="s">
        <v>17623</v>
      </c>
      <c r="BH550">
        <v>60137</v>
      </c>
      <c r="BI550" t="s">
        <v>16346</v>
      </c>
      <c r="BJ550" t="s">
        <v>16363</v>
      </c>
    </row>
    <row r="551" spans="1:62">
      <c r="A551" t="s">
        <v>2955</v>
      </c>
      <c r="B551" t="s">
        <v>2956</v>
      </c>
      <c r="C551" t="s">
        <v>314</v>
      </c>
      <c r="D551" t="s">
        <v>1358</v>
      </c>
      <c r="E551" t="s">
        <v>2957</v>
      </c>
      <c r="F551" t="s">
        <v>2958</v>
      </c>
      <c r="G551" t="s">
        <v>2851</v>
      </c>
      <c r="H551" t="s">
        <v>288</v>
      </c>
      <c r="I551">
        <v>60148</v>
      </c>
      <c r="J551">
        <v>6306276930</v>
      </c>
      <c r="K551" t="s">
        <v>163</v>
      </c>
      <c r="L551">
        <v>8</v>
      </c>
      <c r="M551">
        <v>35.5</v>
      </c>
      <c r="N551">
        <v>23.5</v>
      </c>
      <c r="O551">
        <v>67</v>
      </c>
      <c r="P551" t="s">
        <v>290</v>
      </c>
      <c r="Q551" t="s">
        <v>290</v>
      </c>
      <c r="R551" t="s">
        <v>290</v>
      </c>
      <c r="S551" t="s">
        <v>290</v>
      </c>
      <c r="T551" t="s">
        <v>290</v>
      </c>
      <c r="U551" t="s">
        <v>290</v>
      </c>
      <c r="V551" t="s">
        <v>290</v>
      </c>
      <c r="W551" t="s">
        <v>290</v>
      </c>
      <c r="X551" t="s">
        <v>290</v>
      </c>
      <c r="Y551" t="s">
        <v>290</v>
      </c>
      <c r="Z551">
        <v>117</v>
      </c>
      <c r="AA551">
        <v>111</v>
      </c>
      <c r="AB551">
        <v>116</v>
      </c>
      <c r="AC551">
        <v>123</v>
      </c>
      <c r="AD551" t="s">
        <v>290</v>
      </c>
      <c r="AE551" t="s">
        <v>290</v>
      </c>
      <c r="AF551" t="s">
        <v>290</v>
      </c>
      <c r="AG551" t="s">
        <v>290</v>
      </c>
      <c r="AH551" t="s">
        <v>290</v>
      </c>
      <c r="AI551" t="s">
        <v>290</v>
      </c>
      <c r="AJ551">
        <v>32</v>
      </c>
      <c r="AK551" t="s">
        <v>290</v>
      </c>
      <c r="AL551">
        <v>33</v>
      </c>
      <c r="AM551">
        <v>76</v>
      </c>
      <c r="AN551" t="s">
        <v>290</v>
      </c>
      <c r="AO551">
        <v>269</v>
      </c>
      <c r="AP551">
        <v>57</v>
      </c>
      <c r="AQ551">
        <v>206</v>
      </c>
      <c r="AR551">
        <v>261</v>
      </c>
      <c r="AS551">
        <v>48</v>
      </c>
      <c r="AT551">
        <v>96</v>
      </c>
      <c r="AU551">
        <v>63</v>
      </c>
      <c r="AV551">
        <v>467</v>
      </c>
      <c r="AW551">
        <v>41.854073</v>
      </c>
      <c r="AX551">
        <v>-87.999737999999994</v>
      </c>
      <c r="AY551">
        <v>1</v>
      </c>
      <c r="AZ551" t="s">
        <v>16343</v>
      </c>
      <c r="BA551" t="s">
        <v>17704</v>
      </c>
      <c r="BB551" t="s">
        <v>17705</v>
      </c>
      <c r="BE551" t="s">
        <v>2851</v>
      </c>
      <c r="BF551" t="s">
        <v>288</v>
      </c>
      <c r="BG551" t="s">
        <v>17623</v>
      </c>
      <c r="BH551">
        <v>60148</v>
      </c>
      <c r="BI551" t="s">
        <v>16346</v>
      </c>
      <c r="BJ551" t="s">
        <v>163</v>
      </c>
    </row>
    <row r="552" spans="1:62">
      <c r="A552" t="s">
        <v>2959</v>
      </c>
      <c r="B552" t="s">
        <v>2960</v>
      </c>
      <c r="C552" t="s">
        <v>283</v>
      </c>
      <c r="D552" t="s">
        <v>2961</v>
      </c>
      <c r="E552" t="s">
        <v>2962</v>
      </c>
      <c r="F552" t="s">
        <v>2963</v>
      </c>
      <c r="G552" t="s">
        <v>2964</v>
      </c>
      <c r="H552" t="s">
        <v>288</v>
      </c>
      <c r="I552">
        <v>60108</v>
      </c>
      <c r="J552">
        <v>6305299323</v>
      </c>
      <c r="K552" t="s">
        <v>163</v>
      </c>
      <c r="L552">
        <v>3</v>
      </c>
      <c r="M552">
        <v>15</v>
      </c>
      <c r="N552">
        <v>3</v>
      </c>
      <c r="O552">
        <v>21</v>
      </c>
      <c r="P552">
        <v>19</v>
      </c>
      <c r="Q552">
        <v>16</v>
      </c>
      <c r="R552">
        <v>20</v>
      </c>
      <c r="S552">
        <v>23</v>
      </c>
      <c r="T552">
        <v>18</v>
      </c>
      <c r="U552">
        <v>15</v>
      </c>
      <c r="V552">
        <v>25</v>
      </c>
      <c r="W552">
        <v>16</v>
      </c>
      <c r="X552">
        <v>19</v>
      </c>
      <c r="Y552">
        <v>18</v>
      </c>
      <c r="Z552" t="s">
        <v>290</v>
      </c>
      <c r="AA552" t="s">
        <v>290</v>
      </c>
      <c r="AB552" t="s">
        <v>290</v>
      </c>
      <c r="AC552" t="s">
        <v>290</v>
      </c>
      <c r="AD552">
        <v>6</v>
      </c>
      <c r="AE552" t="s">
        <v>290</v>
      </c>
      <c r="AF552" t="s">
        <v>290</v>
      </c>
      <c r="AG552" t="s">
        <v>290</v>
      </c>
      <c r="AH552" t="s">
        <v>290</v>
      </c>
      <c r="AI552" t="s">
        <v>290</v>
      </c>
      <c r="AJ552">
        <v>36</v>
      </c>
      <c r="AK552" t="s">
        <v>290</v>
      </c>
      <c r="AL552">
        <v>32</v>
      </c>
      <c r="AM552" t="s">
        <v>290</v>
      </c>
      <c r="AN552" t="s">
        <v>290</v>
      </c>
      <c r="AO552">
        <v>106</v>
      </c>
      <c r="AP552">
        <v>21</v>
      </c>
      <c r="AQ552">
        <v>103</v>
      </c>
      <c r="AR552">
        <v>92</v>
      </c>
      <c r="AS552">
        <v>0</v>
      </c>
      <c r="AT552">
        <v>0</v>
      </c>
      <c r="AU552">
        <v>16</v>
      </c>
      <c r="AV552">
        <v>195</v>
      </c>
      <c r="AW552">
        <v>41.939509000000001</v>
      </c>
      <c r="AX552">
        <v>-88.118273000000002</v>
      </c>
      <c r="AY552">
        <v>1</v>
      </c>
      <c r="AZ552" t="s">
        <v>16360</v>
      </c>
      <c r="BA552">
        <v>431</v>
      </c>
      <c r="BB552" t="s">
        <v>17707</v>
      </c>
      <c r="BE552" t="s">
        <v>2964</v>
      </c>
      <c r="BF552" t="s">
        <v>288</v>
      </c>
      <c r="BG552" t="s">
        <v>17623</v>
      </c>
      <c r="BH552">
        <v>60108</v>
      </c>
      <c r="BI552" t="s">
        <v>16346</v>
      </c>
      <c r="BJ552" t="s">
        <v>16363</v>
      </c>
    </row>
    <row r="553" spans="1:62">
      <c r="A553" t="s">
        <v>2966</v>
      </c>
      <c r="B553" t="s">
        <v>2967</v>
      </c>
      <c r="D553" t="s">
        <v>293</v>
      </c>
      <c r="E553" t="s">
        <v>2968</v>
      </c>
      <c r="F553" t="s">
        <v>2969</v>
      </c>
      <c r="G553" t="s">
        <v>1727</v>
      </c>
      <c r="H553" t="s">
        <v>288</v>
      </c>
      <c r="I553">
        <v>60521</v>
      </c>
      <c r="J553">
        <v>6303233244</v>
      </c>
      <c r="K553" t="s">
        <v>163</v>
      </c>
      <c r="L553">
        <v>3</v>
      </c>
      <c r="M553">
        <v>32.299999999999997</v>
      </c>
      <c r="N553">
        <v>12.6</v>
      </c>
      <c r="O553">
        <v>47.8</v>
      </c>
      <c r="P553">
        <v>64</v>
      </c>
      <c r="Q553">
        <v>35</v>
      </c>
      <c r="R553">
        <v>53</v>
      </c>
      <c r="S553">
        <v>40</v>
      </c>
      <c r="T553">
        <v>42</v>
      </c>
      <c r="U553">
        <v>47</v>
      </c>
      <c r="V553">
        <v>43</v>
      </c>
      <c r="W553">
        <v>37</v>
      </c>
      <c r="X553">
        <v>51</v>
      </c>
      <c r="Y553">
        <v>54</v>
      </c>
      <c r="Z553" t="s">
        <v>290</v>
      </c>
      <c r="AA553" t="s">
        <v>290</v>
      </c>
      <c r="AB553" t="s">
        <v>290</v>
      </c>
      <c r="AC553" t="s">
        <v>290</v>
      </c>
      <c r="AD553" t="s">
        <v>290</v>
      </c>
      <c r="AE553" t="s">
        <v>290</v>
      </c>
      <c r="AF553" t="s">
        <v>290</v>
      </c>
      <c r="AG553" t="s">
        <v>290</v>
      </c>
      <c r="AH553" t="s">
        <v>290</v>
      </c>
      <c r="AI553" t="s">
        <v>290</v>
      </c>
      <c r="AJ553">
        <v>22</v>
      </c>
      <c r="AK553" t="s">
        <v>290</v>
      </c>
      <c r="AL553">
        <v>16</v>
      </c>
      <c r="AM553">
        <v>3</v>
      </c>
      <c r="AN553" t="s">
        <v>290</v>
      </c>
      <c r="AO553">
        <v>401</v>
      </c>
      <c r="AP553">
        <v>24</v>
      </c>
      <c r="AQ553">
        <v>213</v>
      </c>
      <c r="AR553">
        <v>253</v>
      </c>
      <c r="AS553">
        <v>0</v>
      </c>
      <c r="AT553">
        <v>0</v>
      </c>
      <c r="AU553">
        <v>3</v>
      </c>
      <c r="AV553">
        <v>466</v>
      </c>
      <c r="AW553">
        <v>41.797353000000001</v>
      </c>
      <c r="AX553">
        <v>-87.934995999999998</v>
      </c>
      <c r="AY553">
        <v>1</v>
      </c>
      <c r="AZ553" t="s">
        <v>16360</v>
      </c>
      <c r="BA553">
        <v>421</v>
      </c>
      <c r="BB553" t="s">
        <v>17709</v>
      </c>
      <c r="BE553" t="s">
        <v>1727</v>
      </c>
      <c r="BF553" t="s">
        <v>288</v>
      </c>
      <c r="BG553" t="s">
        <v>17623</v>
      </c>
      <c r="BH553">
        <v>60521</v>
      </c>
      <c r="BI553" t="s">
        <v>16346</v>
      </c>
      <c r="BJ553" t="s">
        <v>16363</v>
      </c>
    </row>
    <row r="554" spans="1:62">
      <c r="A554" t="s">
        <v>2970</v>
      </c>
      <c r="B554" t="s">
        <v>1585</v>
      </c>
      <c r="C554" t="s">
        <v>283</v>
      </c>
      <c r="D554" t="s">
        <v>817</v>
      </c>
      <c r="E554" t="s">
        <v>2971</v>
      </c>
      <c r="F554" t="s">
        <v>2972</v>
      </c>
      <c r="G554" t="s">
        <v>2851</v>
      </c>
      <c r="H554" t="s">
        <v>288</v>
      </c>
      <c r="I554">
        <v>60148</v>
      </c>
      <c r="J554">
        <v>6306275601</v>
      </c>
      <c r="K554" t="s">
        <v>163</v>
      </c>
      <c r="L554">
        <v>2</v>
      </c>
      <c r="M554">
        <v>7</v>
      </c>
      <c r="N554">
        <v>1</v>
      </c>
      <c r="O554">
        <v>10</v>
      </c>
      <c r="P554" t="s">
        <v>290</v>
      </c>
      <c r="Q554">
        <v>13</v>
      </c>
      <c r="R554">
        <v>7</v>
      </c>
      <c r="S554">
        <v>5</v>
      </c>
      <c r="T554">
        <v>8</v>
      </c>
      <c r="U554">
        <v>5</v>
      </c>
      <c r="V554">
        <v>3</v>
      </c>
      <c r="W554">
        <v>3</v>
      </c>
      <c r="X554">
        <v>1</v>
      </c>
      <c r="Y554">
        <v>6</v>
      </c>
      <c r="Z554" t="s">
        <v>290</v>
      </c>
      <c r="AA554" t="s">
        <v>290</v>
      </c>
      <c r="AB554" t="s">
        <v>290</v>
      </c>
      <c r="AC554" t="s">
        <v>290</v>
      </c>
      <c r="AD554">
        <v>25</v>
      </c>
      <c r="AE554" t="s">
        <v>290</v>
      </c>
      <c r="AF554" t="s">
        <v>290</v>
      </c>
      <c r="AG554" t="s">
        <v>290</v>
      </c>
      <c r="AH554" t="s">
        <v>290</v>
      </c>
      <c r="AI554" t="s">
        <v>290</v>
      </c>
      <c r="AJ554">
        <v>1</v>
      </c>
      <c r="AK554" t="s">
        <v>290</v>
      </c>
      <c r="AL554">
        <v>1</v>
      </c>
      <c r="AM554">
        <v>8</v>
      </c>
      <c r="AN554" t="s">
        <v>290</v>
      </c>
      <c r="AO554">
        <v>48</v>
      </c>
      <c r="AP554">
        <v>18</v>
      </c>
      <c r="AQ554">
        <v>40</v>
      </c>
      <c r="AR554">
        <v>36</v>
      </c>
      <c r="AS554">
        <v>0</v>
      </c>
      <c r="AT554">
        <v>0</v>
      </c>
      <c r="AU554">
        <v>6</v>
      </c>
      <c r="AV554">
        <v>76</v>
      </c>
      <c r="AW554">
        <v>41.862625999999999</v>
      </c>
      <c r="AX554">
        <v>-87.992492999999996</v>
      </c>
      <c r="AY554">
        <v>0.82</v>
      </c>
      <c r="AZ554" t="s">
        <v>16883</v>
      </c>
      <c r="BA554">
        <v>1145</v>
      </c>
      <c r="BB554" t="s">
        <v>17673</v>
      </c>
      <c r="BE554" t="s">
        <v>2851</v>
      </c>
      <c r="BF554" t="s">
        <v>288</v>
      </c>
      <c r="BG554" t="s">
        <v>17623</v>
      </c>
      <c r="BH554">
        <v>60148</v>
      </c>
      <c r="BI554" t="s">
        <v>16346</v>
      </c>
      <c r="BJ554" t="s">
        <v>163</v>
      </c>
    </row>
    <row r="555" spans="1:62">
      <c r="A555" t="s">
        <v>2973</v>
      </c>
      <c r="B555" t="s">
        <v>2974</v>
      </c>
      <c r="C555" t="s">
        <v>314</v>
      </c>
      <c r="D555" t="s">
        <v>2975</v>
      </c>
      <c r="E555" t="s">
        <v>2976</v>
      </c>
      <c r="F555" t="s">
        <v>2977</v>
      </c>
      <c r="G555" t="s">
        <v>2839</v>
      </c>
      <c r="H555" t="s">
        <v>288</v>
      </c>
      <c r="I555">
        <v>60126</v>
      </c>
      <c r="J555">
        <v>6308334717</v>
      </c>
      <c r="K555" t="s">
        <v>163</v>
      </c>
      <c r="L555">
        <v>11</v>
      </c>
      <c r="M555">
        <v>40.5</v>
      </c>
      <c r="N555">
        <v>11.5</v>
      </c>
      <c r="O555">
        <v>63</v>
      </c>
      <c r="P555">
        <v>90</v>
      </c>
      <c r="Q555">
        <v>66</v>
      </c>
      <c r="R555">
        <v>72</v>
      </c>
      <c r="S555">
        <v>72</v>
      </c>
      <c r="T555">
        <v>74</v>
      </c>
      <c r="U555">
        <v>71</v>
      </c>
      <c r="V555">
        <v>78</v>
      </c>
      <c r="W555">
        <v>84</v>
      </c>
      <c r="X555">
        <v>96</v>
      </c>
      <c r="Y555">
        <v>94</v>
      </c>
      <c r="Z555" t="s">
        <v>290</v>
      </c>
      <c r="AA555" t="s">
        <v>290</v>
      </c>
      <c r="AB555" t="s">
        <v>290</v>
      </c>
      <c r="AC555" t="s">
        <v>290</v>
      </c>
      <c r="AD555" t="s">
        <v>290</v>
      </c>
      <c r="AE555" t="s">
        <v>290</v>
      </c>
      <c r="AF555" t="s">
        <v>290</v>
      </c>
      <c r="AG555" t="s">
        <v>290</v>
      </c>
      <c r="AH555" t="s">
        <v>290</v>
      </c>
      <c r="AI555" t="s">
        <v>290</v>
      </c>
      <c r="AJ555">
        <v>50</v>
      </c>
      <c r="AK555" t="s">
        <v>290</v>
      </c>
      <c r="AL555">
        <v>39</v>
      </c>
      <c r="AM555">
        <v>87</v>
      </c>
      <c r="AN555">
        <v>2</v>
      </c>
      <c r="AO555">
        <v>619</v>
      </c>
      <c r="AP555" t="s">
        <v>290</v>
      </c>
      <c r="AQ555">
        <v>418</v>
      </c>
      <c r="AR555">
        <v>379</v>
      </c>
      <c r="AS555">
        <v>0</v>
      </c>
      <c r="AT555">
        <v>0</v>
      </c>
      <c r="AU555">
        <v>10</v>
      </c>
      <c r="AV555">
        <v>797</v>
      </c>
      <c r="AW555">
        <v>41.867133000000003</v>
      </c>
      <c r="AX555">
        <v>-87.942751999999999</v>
      </c>
      <c r="AY555">
        <v>1</v>
      </c>
      <c r="AZ555" t="s">
        <v>16343</v>
      </c>
      <c r="BA555">
        <v>188</v>
      </c>
      <c r="BB555" t="s">
        <v>17713</v>
      </c>
      <c r="BE555" t="s">
        <v>2839</v>
      </c>
      <c r="BF555" t="s">
        <v>288</v>
      </c>
      <c r="BG555" t="s">
        <v>17623</v>
      </c>
      <c r="BH555">
        <v>60126</v>
      </c>
      <c r="BI555" t="s">
        <v>16346</v>
      </c>
      <c r="BJ555" t="s">
        <v>163</v>
      </c>
    </row>
    <row r="556" spans="1:62">
      <c r="A556" t="s">
        <v>2978</v>
      </c>
      <c r="B556" t="s">
        <v>2979</v>
      </c>
      <c r="C556" t="s">
        <v>314</v>
      </c>
      <c r="D556" t="s">
        <v>507</v>
      </c>
      <c r="E556" t="s">
        <v>2980</v>
      </c>
      <c r="F556" t="s">
        <v>2981</v>
      </c>
      <c r="G556" t="s">
        <v>2856</v>
      </c>
      <c r="H556" t="s">
        <v>288</v>
      </c>
      <c r="I556">
        <v>60516</v>
      </c>
      <c r="J556">
        <v>6309645363</v>
      </c>
      <c r="K556" t="s">
        <v>163</v>
      </c>
      <c r="L556">
        <v>2.2999999999999998</v>
      </c>
      <c r="M556">
        <v>13.8</v>
      </c>
      <c r="N556">
        <v>2.5</v>
      </c>
      <c r="O556">
        <v>18.5</v>
      </c>
      <c r="P556">
        <v>18</v>
      </c>
      <c r="Q556">
        <v>13</v>
      </c>
      <c r="R556">
        <v>11</v>
      </c>
      <c r="S556">
        <v>9</v>
      </c>
      <c r="T556">
        <v>8</v>
      </c>
      <c r="U556">
        <v>7</v>
      </c>
      <c r="V556">
        <v>8</v>
      </c>
      <c r="W556">
        <v>7</v>
      </c>
      <c r="X556">
        <v>16</v>
      </c>
      <c r="Y556">
        <v>10</v>
      </c>
      <c r="Z556">
        <v>6</v>
      </c>
      <c r="AA556">
        <v>11</v>
      </c>
      <c r="AB556">
        <v>7</v>
      </c>
      <c r="AC556">
        <v>8</v>
      </c>
      <c r="AD556" t="s">
        <v>290</v>
      </c>
      <c r="AE556" t="s">
        <v>290</v>
      </c>
      <c r="AF556" t="s">
        <v>290</v>
      </c>
      <c r="AG556" t="s">
        <v>290</v>
      </c>
      <c r="AH556" t="s">
        <v>290</v>
      </c>
      <c r="AI556" t="s">
        <v>290</v>
      </c>
      <c r="AJ556">
        <v>11</v>
      </c>
      <c r="AK556" t="s">
        <v>290</v>
      </c>
      <c r="AL556">
        <v>24</v>
      </c>
      <c r="AM556">
        <v>9</v>
      </c>
      <c r="AN556" t="s">
        <v>290</v>
      </c>
      <c r="AO556">
        <v>89</v>
      </c>
      <c r="AP556">
        <v>6</v>
      </c>
      <c r="AQ556">
        <v>80</v>
      </c>
      <c r="AR556">
        <v>59</v>
      </c>
      <c r="AS556">
        <v>7</v>
      </c>
      <c r="AT556">
        <v>4</v>
      </c>
      <c r="AU556">
        <v>0</v>
      </c>
      <c r="AV556">
        <v>139</v>
      </c>
      <c r="AW556">
        <v>41.749014000000003</v>
      </c>
      <c r="AX556">
        <v>-87.992502000000002</v>
      </c>
      <c r="AY556">
        <v>1</v>
      </c>
      <c r="AZ556" t="s">
        <v>16343</v>
      </c>
      <c r="BA556">
        <v>333</v>
      </c>
      <c r="BB556" t="s">
        <v>17715</v>
      </c>
      <c r="BE556" t="s">
        <v>2856</v>
      </c>
      <c r="BF556" t="s">
        <v>288</v>
      </c>
      <c r="BG556" t="s">
        <v>17623</v>
      </c>
      <c r="BH556">
        <v>60516</v>
      </c>
      <c r="BI556" t="s">
        <v>16346</v>
      </c>
      <c r="BJ556" t="s">
        <v>163</v>
      </c>
    </row>
    <row r="557" spans="1:62">
      <c r="A557" t="s">
        <v>2983</v>
      </c>
      <c r="B557" t="s">
        <v>2984</v>
      </c>
      <c r="C557" t="s">
        <v>314</v>
      </c>
      <c r="D557" t="s">
        <v>839</v>
      </c>
      <c r="E557" t="s">
        <v>17716</v>
      </c>
      <c r="F557" t="s">
        <v>2986</v>
      </c>
      <c r="G557" t="s">
        <v>2987</v>
      </c>
      <c r="H557" t="s">
        <v>288</v>
      </c>
      <c r="I557">
        <v>60106</v>
      </c>
      <c r="J557">
        <v>6307660228</v>
      </c>
      <c r="K557" t="s">
        <v>163</v>
      </c>
      <c r="L557">
        <v>1</v>
      </c>
      <c r="M557">
        <v>6</v>
      </c>
      <c r="N557">
        <v>4</v>
      </c>
      <c r="O557">
        <v>11</v>
      </c>
      <c r="P557">
        <v>8</v>
      </c>
      <c r="Q557">
        <v>18</v>
      </c>
      <c r="R557">
        <v>15</v>
      </c>
      <c r="S557">
        <v>7</v>
      </c>
      <c r="T557">
        <v>7</v>
      </c>
      <c r="U557">
        <v>6</v>
      </c>
      <c r="V557">
        <v>4</v>
      </c>
      <c r="W557">
        <v>5</v>
      </c>
      <c r="X557">
        <v>4</v>
      </c>
      <c r="Y557">
        <v>5</v>
      </c>
      <c r="Z557" t="s">
        <v>290</v>
      </c>
      <c r="AA557" t="s">
        <v>290</v>
      </c>
      <c r="AB557" t="s">
        <v>290</v>
      </c>
      <c r="AC557" t="s">
        <v>290</v>
      </c>
      <c r="AD557" t="s">
        <v>290</v>
      </c>
      <c r="AE557" t="s">
        <v>290</v>
      </c>
      <c r="AF557" t="s">
        <v>290</v>
      </c>
      <c r="AG557" t="s">
        <v>290</v>
      </c>
      <c r="AH557" t="s">
        <v>290</v>
      </c>
      <c r="AI557" t="s">
        <v>290</v>
      </c>
      <c r="AJ557">
        <v>13</v>
      </c>
      <c r="AK557" t="s">
        <v>290</v>
      </c>
      <c r="AL557" t="s">
        <v>290</v>
      </c>
      <c r="AM557">
        <v>8</v>
      </c>
      <c r="AN557">
        <v>1</v>
      </c>
      <c r="AO557">
        <v>51</v>
      </c>
      <c r="AP557">
        <v>6</v>
      </c>
      <c r="AQ557">
        <v>39</v>
      </c>
      <c r="AR557">
        <v>40</v>
      </c>
      <c r="AS557">
        <v>0</v>
      </c>
      <c r="AT557">
        <v>0</v>
      </c>
      <c r="AU557">
        <v>6</v>
      </c>
      <c r="AV557">
        <v>79</v>
      </c>
      <c r="AW557">
        <v>41.935918999999998</v>
      </c>
      <c r="AX557">
        <v>-87.952168</v>
      </c>
      <c r="AY557">
        <v>1</v>
      </c>
      <c r="AZ557" t="s">
        <v>16343</v>
      </c>
      <c r="BA557">
        <v>865</v>
      </c>
      <c r="BB557" t="s">
        <v>17718</v>
      </c>
      <c r="BE557" t="s">
        <v>2987</v>
      </c>
      <c r="BF557" t="s">
        <v>288</v>
      </c>
      <c r="BG557" t="s">
        <v>17623</v>
      </c>
      <c r="BH557">
        <v>60106</v>
      </c>
      <c r="BI557" t="s">
        <v>16346</v>
      </c>
      <c r="BJ557" t="s">
        <v>163</v>
      </c>
    </row>
    <row r="558" spans="1:62">
      <c r="A558" t="s">
        <v>2989</v>
      </c>
      <c r="B558" t="s">
        <v>484</v>
      </c>
      <c r="C558" t="s">
        <v>283</v>
      </c>
      <c r="D558" t="s">
        <v>2990</v>
      </c>
      <c r="E558" t="s">
        <v>2991</v>
      </c>
      <c r="F558" t="s">
        <v>2992</v>
      </c>
      <c r="G558" t="s">
        <v>2801</v>
      </c>
      <c r="H558" t="s">
        <v>288</v>
      </c>
      <c r="I558">
        <v>60540</v>
      </c>
      <c r="J558">
        <v>6309616125</v>
      </c>
      <c r="K558" t="s">
        <v>163</v>
      </c>
      <c r="L558">
        <v>4</v>
      </c>
      <c r="M558">
        <v>28.1</v>
      </c>
      <c r="N558">
        <v>6.2</v>
      </c>
      <c r="O558">
        <v>38.299999999999997</v>
      </c>
      <c r="P558">
        <v>28</v>
      </c>
      <c r="Q558">
        <v>37</v>
      </c>
      <c r="R558">
        <v>38</v>
      </c>
      <c r="S558">
        <v>35</v>
      </c>
      <c r="T558">
        <v>39</v>
      </c>
      <c r="U558">
        <v>34</v>
      </c>
      <c r="V558">
        <v>42</v>
      </c>
      <c r="W558">
        <v>47</v>
      </c>
      <c r="X558">
        <v>53</v>
      </c>
      <c r="Y558">
        <v>62</v>
      </c>
      <c r="Z558" t="s">
        <v>290</v>
      </c>
      <c r="AA558" t="s">
        <v>290</v>
      </c>
      <c r="AB558" t="s">
        <v>290</v>
      </c>
      <c r="AC558" t="s">
        <v>290</v>
      </c>
      <c r="AD558" t="s">
        <v>290</v>
      </c>
      <c r="AE558" t="s">
        <v>290</v>
      </c>
      <c r="AF558" t="s">
        <v>290</v>
      </c>
      <c r="AG558" t="s">
        <v>290</v>
      </c>
      <c r="AH558" t="s">
        <v>290</v>
      </c>
      <c r="AI558" t="s">
        <v>290</v>
      </c>
      <c r="AJ558">
        <v>60</v>
      </c>
      <c r="AK558" t="s">
        <v>290</v>
      </c>
      <c r="AL558">
        <v>28</v>
      </c>
      <c r="AM558">
        <v>18</v>
      </c>
      <c r="AN558" t="s">
        <v>290</v>
      </c>
      <c r="AO558">
        <v>286</v>
      </c>
      <c r="AP558">
        <v>23</v>
      </c>
      <c r="AQ558">
        <v>209</v>
      </c>
      <c r="AR558">
        <v>206</v>
      </c>
      <c r="AS558">
        <v>0</v>
      </c>
      <c r="AT558">
        <v>0</v>
      </c>
      <c r="AU558">
        <v>26</v>
      </c>
      <c r="AV558">
        <v>415</v>
      </c>
      <c r="AW558">
        <v>41.768419999999999</v>
      </c>
      <c r="AX558">
        <v>-88.168565999999998</v>
      </c>
      <c r="AY558">
        <v>1</v>
      </c>
      <c r="AZ558" t="s">
        <v>16343</v>
      </c>
      <c r="BA558">
        <v>1155</v>
      </c>
      <c r="BB558" t="s">
        <v>17721</v>
      </c>
      <c r="BE558" t="s">
        <v>2801</v>
      </c>
      <c r="BF558" t="s">
        <v>288</v>
      </c>
      <c r="BG558" t="s">
        <v>17623</v>
      </c>
      <c r="BH558">
        <v>60540</v>
      </c>
      <c r="BI558" t="s">
        <v>16346</v>
      </c>
      <c r="BJ558" t="s">
        <v>17722</v>
      </c>
    </row>
    <row r="559" spans="1:62">
      <c r="A559" t="s">
        <v>6577</v>
      </c>
      <c r="B559" t="s">
        <v>6578</v>
      </c>
      <c r="D559" t="s">
        <v>1119</v>
      </c>
      <c r="E559" t="s">
        <v>1466</v>
      </c>
      <c r="F559" t="s">
        <v>6580</v>
      </c>
      <c r="G559" t="s">
        <v>2856</v>
      </c>
      <c r="H559" t="s">
        <v>288</v>
      </c>
      <c r="I559">
        <v>60516</v>
      </c>
      <c r="J559">
        <v>6308525081</v>
      </c>
      <c r="K559" t="s">
        <v>163</v>
      </c>
      <c r="L559">
        <v>1</v>
      </c>
      <c r="M559">
        <v>8</v>
      </c>
      <c r="N559">
        <v>5</v>
      </c>
      <c r="O559">
        <v>14</v>
      </c>
      <c r="P559">
        <v>28</v>
      </c>
      <c r="Q559">
        <v>7</v>
      </c>
      <c r="R559">
        <v>5</v>
      </c>
      <c r="S559">
        <v>4</v>
      </c>
      <c r="T559">
        <v>8</v>
      </c>
      <c r="U559">
        <v>4</v>
      </c>
      <c r="V559">
        <v>3</v>
      </c>
      <c r="W559">
        <v>9</v>
      </c>
      <c r="X559">
        <v>7</v>
      </c>
      <c r="Y559">
        <v>3</v>
      </c>
      <c r="Z559" t="s">
        <v>290</v>
      </c>
      <c r="AA559" t="s">
        <v>290</v>
      </c>
      <c r="AB559" t="s">
        <v>290</v>
      </c>
      <c r="AC559" t="s">
        <v>290</v>
      </c>
      <c r="AD559" t="s">
        <v>290</v>
      </c>
      <c r="AE559" t="s">
        <v>290</v>
      </c>
      <c r="AF559" t="s">
        <v>290</v>
      </c>
      <c r="AG559" t="s">
        <v>290</v>
      </c>
      <c r="AH559" t="s">
        <v>290</v>
      </c>
      <c r="AI559" t="s">
        <v>290</v>
      </c>
      <c r="AJ559">
        <v>1</v>
      </c>
      <c r="AK559">
        <v>1</v>
      </c>
      <c r="AL559">
        <v>7</v>
      </c>
      <c r="AM559">
        <v>4</v>
      </c>
      <c r="AN559" t="s">
        <v>290</v>
      </c>
      <c r="AO559">
        <v>61</v>
      </c>
      <c r="AP559">
        <v>4</v>
      </c>
      <c r="AQ559">
        <v>43</v>
      </c>
      <c r="AR559">
        <v>35</v>
      </c>
      <c r="AS559">
        <v>0</v>
      </c>
      <c r="AT559">
        <v>0</v>
      </c>
      <c r="AU559">
        <v>5</v>
      </c>
      <c r="AV559">
        <v>78</v>
      </c>
      <c r="AW559">
        <v>41.772187000000002</v>
      </c>
      <c r="AX559">
        <v>-87.999089999999995</v>
      </c>
      <c r="AY559">
        <v>1</v>
      </c>
      <c r="AZ559" t="s">
        <v>16343</v>
      </c>
      <c r="BA559">
        <v>525</v>
      </c>
      <c r="BB559" t="s">
        <v>17725</v>
      </c>
      <c r="BE559" t="s">
        <v>2856</v>
      </c>
      <c r="BF559" t="s">
        <v>288</v>
      </c>
      <c r="BG559" t="s">
        <v>17623</v>
      </c>
      <c r="BH559">
        <v>60516</v>
      </c>
      <c r="BI559" t="s">
        <v>16346</v>
      </c>
      <c r="BJ559" t="s">
        <v>163</v>
      </c>
    </row>
    <row r="560" spans="1:62">
      <c r="A560" t="s">
        <v>2993</v>
      </c>
      <c r="B560" t="s">
        <v>2994</v>
      </c>
      <c r="C560" t="s">
        <v>418</v>
      </c>
      <c r="D560" t="s">
        <v>501</v>
      </c>
      <c r="E560" t="s">
        <v>2995</v>
      </c>
      <c r="F560" t="s">
        <v>2996</v>
      </c>
      <c r="G560" t="s">
        <v>2826</v>
      </c>
      <c r="H560" t="s">
        <v>288</v>
      </c>
      <c r="I560">
        <v>60187</v>
      </c>
      <c r="J560">
        <v>6305475125</v>
      </c>
      <c r="K560" t="s">
        <v>163</v>
      </c>
      <c r="L560">
        <v>3.2</v>
      </c>
      <c r="M560">
        <v>14.6</v>
      </c>
      <c r="N560">
        <v>2</v>
      </c>
      <c r="O560">
        <v>19.8</v>
      </c>
      <c r="P560">
        <v>6</v>
      </c>
      <c r="Q560">
        <v>11</v>
      </c>
      <c r="R560">
        <v>9</v>
      </c>
      <c r="S560">
        <v>9</v>
      </c>
      <c r="T560">
        <v>8</v>
      </c>
      <c r="U560">
        <v>16</v>
      </c>
      <c r="V560">
        <v>9</v>
      </c>
      <c r="W560">
        <v>9</v>
      </c>
      <c r="X560">
        <v>11</v>
      </c>
      <c r="Y560">
        <v>13</v>
      </c>
      <c r="Z560">
        <v>2</v>
      </c>
      <c r="AA560">
        <v>3</v>
      </c>
      <c r="AB560">
        <v>6</v>
      </c>
      <c r="AC560">
        <v>7</v>
      </c>
      <c r="AD560" t="s">
        <v>290</v>
      </c>
      <c r="AE560" t="s">
        <v>290</v>
      </c>
      <c r="AF560" t="s">
        <v>290</v>
      </c>
      <c r="AG560" t="s">
        <v>290</v>
      </c>
      <c r="AH560" t="s">
        <v>290</v>
      </c>
      <c r="AI560" t="s">
        <v>290</v>
      </c>
      <c r="AJ560">
        <v>7</v>
      </c>
      <c r="AK560" t="s">
        <v>290</v>
      </c>
      <c r="AL560">
        <v>4</v>
      </c>
      <c r="AM560" t="s">
        <v>290</v>
      </c>
      <c r="AN560" t="s">
        <v>290</v>
      </c>
      <c r="AO560">
        <v>96</v>
      </c>
      <c r="AP560">
        <v>12</v>
      </c>
      <c r="AQ560">
        <v>56</v>
      </c>
      <c r="AR560">
        <v>63</v>
      </c>
      <c r="AS560">
        <v>1</v>
      </c>
      <c r="AT560">
        <v>2</v>
      </c>
      <c r="AU560">
        <v>9</v>
      </c>
      <c r="AV560">
        <v>119</v>
      </c>
      <c r="AW560">
        <v>41.872720000000001</v>
      </c>
      <c r="AX560">
        <v>-88.112442000000001</v>
      </c>
      <c r="AY560">
        <v>0.33</v>
      </c>
      <c r="AZ560" t="s">
        <v>16365</v>
      </c>
      <c r="BA560">
        <v>209</v>
      </c>
      <c r="BB560" t="s">
        <v>16366</v>
      </c>
      <c r="BE560" t="s">
        <v>2826</v>
      </c>
      <c r="BF560" t="s">
        <v>288</v>
      </c>
      <c r="BG560" t="s">
        <v>17623</v>
      </c>
      <c r="BH560">
        <v>60187</v>
      </c>
      <c r="BI560" t="s">
        <v>16346</v>
      </c>
      <c r="BJ560" t="s">
        <v>16363</v>
      </c>
    </row>
    <row r="561" spans="1:62">
      <c r="A561" t="s">
        <v>2997</v>
      </c>
      <c r="B561" t="s">
        <v>2998</v>
      </c>
      <c r="C561" t="s">
        <v>353</v>
      </c>
      <c r="D561" t="s">
        <v>2999</v>
      </c>
      <c r="E561" t="s">
        <v>3000</v>
      </c>
      <c r="F561" t="s">
        <v>3001</v>
      </c>
      <c r="G561" t="s">
        <v>2826</v>
      </c>
      <c r="H561" t="s">
        <v>288</v>
      </c>
      <c r="I561">
        <v>60187</v>
      </c>
      <c r="J561">
        <v>6306906000</v>
      </c>
      <c r="K561" t="s">
        <v>163</v>
      </c>
      <c r="L561">
        <v>4</v>
      </c>
      <c r="M561">
        <v>8</v>
      </c>
      <c r="N561">
        <v>8</v>
      </c>
      <c r="O561">
        <v>20</v>
      </c>
      <c r="P561">
        <v>18</v>
      </c>
      <c r="Q561">
        <v>11</v>
      </c>
      <c r="R561">
        <v>11</v>
      </c>
      <c r="S561">
        <v>1</v>
      </c>
      <c r="T561">
        <v>4</v>
      </c>
      <c r="U561">
        <v>4</v>
      </c>
      <c r="V561">
        <v>4</v>
      </c>
      <c r="W561">
        <v>8</v>
      </c>
      <c r="X561">
        <v>2</v>
      </c>
      <c r="Y561">
        <v>1</v>
      </c>
      <c r="Z561" t="s">
        <v>290</v>
      </c>
      <c r="AA561" t="s">
        <v>290</v>
      </c>
      <c r="AB561" t="s">
        <v>290</v>
      </c>
      <c r="AC561" t="s">
        <v>290</v>
      </c>
      <c r="AD561" t="s">
        <v>290</v>
      </c>
      <c r="AE561" t="s">
        <v>290</v>
      </c>
      <c r="AF561" t="s">
        <v>290</v>
      </c>
      <c r="AG561" t="s">
        <v>290</v>
      </c>
      <c r="AH561" t="s">
        <v>290</v>
      </c>
      <c r="AI561" t="s">
        <v>290</v>
      </c>
      <c r="AJ561">
        <v>3</v>
      </c>
      <c r="AK561" t="s">
        <v>290</v>
      </c>
      <c r="AL561">
        <v>1</v>
      </c>
      <c r="AM561" t="s">
        <v>290</v>
      </c>
      <c r="AN561" t="s">
        <v>290</v>
      </c>
      <c r="AO561">
        <v>52</v>
      </c>
      <c r="AP561">
        <v>8</v>
      </c>
      <c r="AQ561">
        <v>29</v>
      </c>
      <c r="AR561">
        <v>35</v>
      </c>
      <c r="AS561">
        <v>0</v>
      </c>
      <c r="AT561">
        <v>0</v>
      </c>
      <c r="AU561">
        <v>0</v>
      </c>
      <c r="AV561">
        <v>64</v>
      </c>
      <c r="AW561">
        <v>41.885921000000003</v>
      </c>
      <c r="AX561">
        <v>-88.109356000000005</v>
      </c>
      <c r="AY561">
        <v>1</v>
      </c>
      <c r="AZ561" t="s">
        <v>16343</v>
      </c>
      <c r="BA561">
        <v>1926</v>
      </c>
      <c r="BB561" t="s">
        <v>16467</v>
      </c>
      <c r="BE561" t="s">
        <v>2826</v>
      </c>
      <c r="BF561" t="s">
        <v>288</v>
      </c>
      <c r="BG561" t="s">
        <v>17623</v>
      </c>
      <c r="BH561">
        <v>60187</v>
      </c>
      <c r="BI561" t="s">
        <v>16346</v>
      </c>
      <c r="BJ561" t="s">
        <v>163</v>
      </c>
    </row>
    <row r="562" spans="1:62">
      <c r="A562" t="s">
        <v>3002</v>
      </c>
      <c r="B562" t="s">
        <v>3003</v>
      </c>
      <c r="D562" t="s">
        <v>3004</v>
      </c>
      <c r="E562" t="s">
        <v>3005</v>
      </c>
      <c r="F562" t="s">
        <v>3006</v>
      </c>
      <c r="G562" t="s">
        <v>2801</v>
      </c>
      <c r="H562" t="s">
        <v>288</v>
      </c>
      <c r="I562">
        <v>60540</v>
      </c>
      <c r="J562">
        <v>6305446164</v>
      </c>
      <c r="K562" t="s">
        <v>163</v>
      </c>
      <c r="L562">
        <v>1.5</v>
      </c>
      <c r="M562">
        <v>7.5</v>
      </c>
      <c r="N562">
        <v>1.5</v>
      </c>
      <c r="O562">
        <v>10.5</v>
      </c>
      <c r="P562">
        <v>9</v>
      </c>
      <c r="Q562">
        <v>13</v>
      </c>
      <c r="R562">
        <v>8</v>
      </c>
      <c r="S562">
        <v>3</v>
      </c>
      <c r="T562" t="s">
        <v>290</v>
      </c>
      <c r="U562" t="s">
        <v>290</v>
      </c>
      <c r="V562" t="s">
        <v>290</v>
      </c>
      <c r="W562" t="s">
        <v>290</v>
      </c>
      <c r="X562" t="s">
        <v>290</v>
      </c>
      <c r="Y562" t="s">
        <v>290</v>
      </c>
      <c r="Z562" t="s">
        <v>290</v>
      </c>
      <c r="AA562" t="s">
        <v>290</v>
      </c>
      <c r="AB562" t="s">
        <v>290</v>
      </c>
      <c r="AC562" t="s">
        <v>290</v>
      </c>
      <c r="AD562" t="s">
        <v>290</v>
      </c>
      <c r="AE562" t="s">
        <v>290</v>
      </c>
      <c r="AF562" t="s">
        <v>290</v>
      </c>
      <c r="AG562" t="s">
        <v>290</v>
      </c>
      <c r="AH562" t="s">
        <v>290</v>
      </c>
      <c r="AI562" t="s">
        <v>290</v>
      </c>
      <c r="AJ562" t="s">
        <v>290</v>
      </c>
      <c r="AK562" t="s">
        <v>290</v>
      </c>
      <c r="AL562">
        <v>33</v>
      </c>
      <c r="AM562" t="s">
        <v>290</v>
      </c>
      <c r="AN562" t="s">
        <v>290</v>
      </c>
      <c r="AO562" t="s">
        <v>290</v>
      </c>
      <c r="AP562" t="s">
        <v>290</v>
      </c>
      <c r="AQ562">
        <v>16</v>
      </c>
      <c r="AR562">
        <v>17</v>
      </c>
      <c r="AS562">
        <v>0</v>
      </c>
      <c r="AT562">
        <v>0</v>
      </c>
      <c r="AU562">
        <v>2</v>
      </c>
      <c r="AV562">
        <v>33</v>
      </c>
      <c r="AW562">
        <v>41.754100999999999</v>
      </c>
      <c r="AX562">
        <v>-88.201639</v>
      </c>
      <c r="AY562">
        <v>1</v>
      </c>
      <c r="AZ562" t="s">
        <v>16343</v>
      </c>
      <c r="BA562">
        <v>2844</v>
      </c>
      <c r="BB562" t="s">
        <v>16771</v>
      </c>
      <c r="BE562" t="s">
        <v>2801</v>
      </c>
      <c r="BF562" t="s">
        <v>288</v>
      </c>
      <c r="BG562" t="s">
        <v>17623</v>
      </c>
      <c r="BH562">
        <v>60540</v>
      </c>
      <c r="BI562" t="s">
        <v>16346</v>
      </c>
      <c r="BJ562" t="s">
        <v>17624</v>
      </c>
    </row>
    <row r="563" spans="1:62">
      <c r="A563" t="s">
        <v>3007</v>
      </c>
      <c r="B563" t="s">
        <v>3008</v>
      </c>
      <c r="D563" t="s">
        <v>3009</v>
      </c>
      <c r="E563" t="s">
        <v>3010</v>
      </c>
      <c r="F563" t="s">
        <v>3011</v>
      </c>
      <c r="G563" t="s">
        <v>2892</v>
      </c>
      <c r="H563" t="s">
        <v>288</v>
      </c>
      <c r="I563">
        <v>60137</v>
      </c>
      <c r="J563">
        <v>6307909030</v>
      </c>
      <c r="K563" t="s">
        <v>163</v>
      </c>
      <c r="L563">
        <v>1</v>
      </c>
      <c r="M563">
        <v>2</v>
      </c>
      <c r="N563">
        <v>3</v>
      </c>
      <c r="O563">
        <v>6</v>
      </c>
      <c r="P563" t="s">
        <v>290</v>
      </c>
      <c r="Q563" t="s">
        <v>290</v>
      </c>
      <c r="R563" t="s">
        <v>290</v>
      </c>
      <c r="S563" t="s">
        <v>290</v>
      </c>
      <c r="T563" t="s">
        <v>290</v>
      </c>
      <c r="U563" t="s">
        <v>290</v>
      </c>
      <c r="V563" t="s">
        <v>290</v>
      </c>
      <c r="W563" t="s">
        <v>290</v>
      </c>
      <c r="X563" t="s">
        <v>290</v>
      </c>
      <c r="Y563" t="s">
        <v>290</v>
      </c>
      <c r="Z563" t="s">
        <v>290</v>
      </c>
      <c r="AA563" t="s">
        <v>290</v>
      </c>
      <c r="AB563" t="s">
        <v>290</v>
      </c>
      <c r="AC563" t="s">
        <v>290</v>
      </c>
      <c r="AD563">
        <v>24</v>
      </c>
      <c r="AE563">
        <v>7</v>
      </c>
      <c r="AF563" t="s">
        <v>290</v>
      </c>
      <c r="AG563" t="s">
        <v>290</v>
      </c>
      <c r="AH563" t="s">
        <v>290</v>
      </c>
      <c r="AI563" t="s">
        <v>290</v>
      </c>
      <c r="AJ563" t="s">
        <v>290</v>
      </c>
      <c r="AK563" t="s">
        <v>290</v>
      </c>
      <c r="AL563" t="s">
        <v>290</v>
      </c>
      <c r="AM563" t="s">
        <v>290</v>
      </c>
      <c r="AN563" t="s">
        <v>290</v>
      </c>
      <c r="AO563">
        <v>31</v>
      </c>
      <c r="AP563" t="s">
        <v>290</v>
      </c>
      <c r="AQ563">
        <v>8</v>
      </c>
      <c r="AR563">
        <v>23</v>
      </c>
      <c r="AS563">
        <v>0</v>
      </c>
      <c r="AT563">
        <v>0</v>
      </c>
      <c r="AU563">
        <v>0</v>
      </c>
      <c r="AV563">
        <v>31</v>
      </c>
      <c r="AW563">
        <v>41.873766000000003</v>
      </c>
      <c r="AX563">
        <v>-88.060968000000003</v>
      </c>
      <c r="AY563">
        <v>1</v>
      </c>
      <c r="AZ563" t="s">
        <v>16343</v>
      </c>
      <c r="BA563">
        <v>625</v>
      </c>
      <c r="BB563" t="s">
        <v>17734</v>
      </c>
      <c r="BE563" t="s">
        <v>2892</v>
      </c>
      <c r="BF563" t="s">
        <v>288</v>
      </c>
      <c r="BG563" t="s">
        <v>17623</v>
      </c>
      <c r="BH563">
        <v>60137</v>
      </c>
      <c r="BI563" t="s">
        <v>16346</v>
      </c>
      <c r="BJ563" t="s">
        <v>163</v>
      </c>
    </row>
    <row r="564" spans="1:62">
      <c r="A564" t="s">
        <v>3012</v>
      </c>
      <c r="B564" t="s">
        <v>3013</v>
      </c>
      <c r="C564" t="s">
        <v>283</v>
      </c>
      <c r="D564" t="s">
        <v>1381</v>
      </c>
      <c r="E564" t="s">
        <v>3014</v>
      </c>
      <c r="F564" t="s">
        <v>3015</v>
      </c>
      <c r="G564" t="s">
        <v>2862</v>
      </c>
      <c r="H564" t="s">
        <v>288</v>
      </c>
      <c r="I564">
        <v>60532</v>
      </c>
      <c r="J564">
        <v>6304421424</v>
      </c>
      <c r="K564" t="s">
        <v>163</v>
      </c>
      <c r="L564">
        <v>6</v>
      </c>
      <c r="M564">
        <v>11</v>
      </c>
      <c r="N564">
        <v>0</v>
      </c>
      <c r="O564">
        <v>17</v>
      </c>
      <c r="P564" t="s">
        <v>290</v>
      </c>
      <c r="Q564" t="s">
        <v>290</v>
      </c>
      <c r="R564" t="s">
        <v>290</v>
      </c>
      <c r="S564" t="s">
        <v>290</v>
      </c>
      <c r="T564" t="s">
        <v>290</v>
      </c>
      <c r="U564" t="s">
        <v>290</v>
      </c>
      <c r="V564" t="s">
        <v>290</v>
      </c>
      <c r="W564" t="s">
        <v>290</v>
      </c>
      <c r="X564" t="s">
        <v>290</v>
      </c>
      <c r="Y564" t="s">
        <v>290</v>
      </c>
      <c r="Z564">
        <v>40</v>
      </c>
      <c r="AA564">
        <v>37</v>
      </c>
      <c r="AB564">
        <v>22</v>
      </c>
      <c r="AC564">
        <v>13</v>
      </c>
      <c r="AD564" t="s">
        <v>290</v>
      </c>
      <c r="AE564" t="s">
        <v>290</v>
      </c>
      <c r="AF564" t="s">
        <v>290</v>
      </c>
      <c r="AG564" t="s">
        <v>290</v>
      </c>
      <c r="AH564" t="s">
        <v>290</v>
      </c>
      <c r="AI564" t="s">
        <v>290</v>
      </c>
      <c r="AJ564">
        <v>10</v>
      </c>
      <c r="AK564" t="s">
        <v>290</v>
      </c>
      <c r="AL564" t="s">
        <v>290</v>
      </c>
      <c r="AM564">
        <v>1</v>
      </c>
      <c r="AN564" t="s">
        <v>290</v>
      </c>
      <c r="AO564">
        <v>91</v>
      </c>
      <c r="AP564">
        <v>10</v>
      </c>
      <c r="AQ564">
        <v>56</v>
      </c>
      <c r="AR564">
        <v>56</v>
      </c>
      <c r="AS564">
        <v>10</v>
      </c>
      <c r="AT564">
        <v>8</v>
      </c>
      <c r="AU564">
        <v>0</v>
      </c>
      <c r="AV564">
        <v>112</v>
      </c>
      <c r="AW564">
        <v>41.790927000000003</v>
      </c>
      <c r="AX564">
        <v>-88.066453999999993</v>
      </c>
      <c r="AY564">
        <v>1</v>
      </c>
      <c r="AZ564" t="s">
        <v>16343</v>
      </c>
      <c r="BA564">
        <v>5205</v>
      </c>
      <c r="BB564" t="s">
        <v>18604</v>
      </c>
      <c r="BE564" t="s">
        <v>2862</v>
      </c>
      <c r="BF564" t="s">
        <v>288</v>
      </c>
      <c r="BG564" t="s">
        <v>17623</v>
      </c>
      <c r="BH564">
        <v>60532</v>
      </c>
      <c r="BI564" t="s">
        <v>16346</v>
      </c>
      <c r="BJ564" t="s">
        <v>163</v>
      </c>
    </row>
    <row r="565" spans="1:62">
      <c r="A565" t="s">
        <v>3016</v>
      </c>
      <c r="B565" t="s">
        <v>3017</v>
      </c>
      <c r="D565" t="s">
        <v>3018</v>
      </c>
      <c r="E565" t="s">
        <v>3019</v>
      </c>
      <c r="F565" t="s">
        <v>3020</v>
      </c>
      <c r="G565" t="s">
        <v>2826</v>
      </c>
      <c r="H565" t="s">
        <v>288</v>
      </c>
      <c r="I565">
        <v>60189</v>
      </c>
      <c r="J565">
        <v>6309498232</v>
      </c>
      <c r="K565" t="s">
        <v>163</v>
      </c>
      <c r="L565">
        <v>2</v>
      </c>
      <c r="M565">
        <v>16</v>
      </c>
      <c r="N565">
        <v>0</v>
      </c>
      <c r="O565">
        <v>18</v>
      </c>
      <c r="P565" t="s">
        <v>290</v>
      </c>
      <c r="Q565">
        <v>8</v>
      </c>
      <c r="R565">
        <v>8</v>
      </c>
      <c r="S565">
        <v>6</v>
      </c>
      <c r="T565">
        <v>11</v>
      </c>
      <c r="U565">
        <v>8</v>
      </c>
      <c r="V565">
        <v>4</v>
      </c>
      <c r="W565">
        <v>3</v>
      </c>
      <c r="X565" t="s">
        <v>290</v>
      </c>
      <c r="Y565" t="s">
        <v>290</v>
      </c>
      <c r="Z565" t="s">
        <v>290</v>
      </c>
      <c r="AA565" t="s">
        <v>290</v>
      </c>
      <c r="AB565" t="s">
        <v>290</v>
      </c>
      <c r="AC565" t="s">
        <v>290</v>
      </c>
      <c r="AD565" t="s">
        <v>290</v>
      </c>
      <c r="AE565">
        <v>4</v>
      </c>
      <c r="AF565" t="s">
        <v>290</v>
      </c>
      <c r="AG565" t="s">
        <v>290</v>
      </c>
      <c r="AH565" t="s">
        <v>290</v>
      </c>
      <c r="AI565" t="s">
        <v>290</v>
      </c>
      <c r="AJ565" t="s">
        <v>290</v>
      </c>
      <c r="AK565" t="s">
        <v>290</v>
      </c>
      <c r="AL565">
        <v>40</v>
      </c>
      <c r="AM565" t="s">
        <v>290</v>
      </c>
      <c r="AN565" t="s">
        <v>290</v>
      </c>
      <c r="AO565">
        <v>7</v>
      </c>
      <c r="AP565">
        <v>5</v>
      </c>
      <c r="AQ565">
        <v>36</v>
      </c>
      <c r="AR565">
        <v>16</v>
      </c>
      <c r="AS565">
        <v>0</v>
      </c>
      <c r="AT565">
        <v>0</v>
      </c>
      <c r="AU565">
        <v>8</v>
      </c>
      <c r="AV565">
        <v>52</v>
      </c>
      <c r="AW565">
        <v>41.858488000000001</v>
      </c>
      <c r="AX565">
        <v>-88.084333000000001</v>
      </c>
      <c r="AY565">
        <v>1</v>
      </c>
      <c r="AZ565" t="s">
        <v>16343</v>
      </c>
      <c r="BA565">
        <v>1607</v>
      </c>
      <c r="BB565" t="s">
        <v>17737</v>
      </c>
      <c r="BE565" t="s">
        <v>2826</v>
      </c>
      <c r="BF565" t="s">
        <v>288</v>
      </c>
      <c r="BG565" t="s">
        <v>17623</v>
      </c>
      <c r="BH565">
        <v>60189</v>
      </c>
      <c r="BI565" t="s">
        <v>16346</v>
      </c>
      <c r="BJ565" t="s">
        <v>163</v>
      </c>
    </row>
    <row r="566" spans="1:62">
      <c r="A566" t="s">
        <v>3025</v>
      </c>
      <c r="B566" t="s">
        <v>3026</v>
      </c>
      <c r="D566" t="s">
        <v>3027</v>
      </c>
      <c r="E566" t="s">
        <v>3028</v>
      </c>
      <c r="F566" t="s">
        <v>3029</v>
      </c>
      <c r="G566" t="s">
        <v>3030</v>
      </c>
      <c r="H566" t="s">
        <v>288</v>
      </c>
      <c r="I566">
        <v>60561</v>
      </c>
      <c r="J566">
        <v>6305604900</v>
      </c>
      <c r="K566" t="s">
        <v>163</v>
      </c>
      <c r="L566">
        <v>2</v>
      </c>
      <c r="M566">
        <v>15</v>
      </c>
      <c r="N566">
        <v>0</v>
      </c>
      <c r="O566">
        <v>17</v>
      </c>
      <c r="P566">
        <v>25</v>
      </c>
      <c r="Q566">
        <v>16</v>
      </c>
      <c r="R566">
        <v>10</v>
      </c>
      <c r="S566">
        <v>17</v>
      </c>
      <c r="T566">
        <v>5</v>
      </c>
      <c r="U566">
        <v>10</v>
      </c>
      <c r="V566">
        <v>12</v>
      </c>
      <c r="W566">
        <v>5</v>
      </c>
      <c r="X566">
        <v>6</v>
      </c>
      <c r="Y566">
        <v>7</v>
      </c>
      <c r="Z566" t="s">
        <v>290</v>
      </c>
      <c r="AA566" t="s">
        <v>290</v>
      </c>
      <c r="AB566" t="s">
        <v>290</v>
      </c>
      <c r="AC566" t="s">
        <v>290</v>
      </c>
      <c r="AD566" t="s">
        <v>290</v>
      </c>
      <c r="AE566" t="s">
        <v>290</v>
      </c>
      <c r="AF566" t="s">
        <v>290</v>
      </c>
      <c r="AG566" t="s">
        <v>290</v>
      </c>
      <c r="AH566" t="s">
        <v>290</v>
      </c>
      <c r="AI566" t="s">
        <v>290</v>
      </c>
      <c r="AJ566" t="s">
        <v>290</v>
      </c>
      <c r="AK566" t="s">
        <v>290</v>
      </c>
      <c r="AL566">
        <v>72</v>
      </c>
      <c r="AM566">
        <v>4</v>
      </c>
      <c r="AN566" t="s">
        <v>290</v>
      </c>
      <c r="AO566">
        <v>30</v>
      </c>
      <c r="AP566">
        <v>7</v>
      </c>
      <c r="AQ566">
        <v>55</v>
      </c>
      <c r="AR566">
        <v>58</v>
      </c>
      <c r="AS566">
        <v>0</v>
      </c>
      <c r="AT566">
        <v>0</v>
      </c>
      <c r="AU566">
        <v>5</v>
      </c>
      <c r="AV566">
        <v>113</v>
      </c>
      <c r="AW566">
        <v>41.740034000000001</v>
      </c>
      <c r="AX566">
        <v>-87.973339999999993</v>
      </c>
      <c r="AY566">
        <v>1</v>
      </c>
      <c r="AZ566" t="s">
        <v>16360</v>
      </c>
      <c r="BA566">
        <v>8161</v>
      </c>
      <c r="BB566" t="s">
        <v>17739</v>
      </c>
      <c r="BE566" t="s">
        <v>3030</v>
      </c>
      <c r="BF566" t="s">
        <v>288</v>
      </c>
      <c r="BG566" t="s">
        <v>17623</v>
      </c>
      <c r="BH566">
        <v>60561</v>
      </c>
      <c r="BI566" t="s">
        <v>16346</v>
      </c>
      <c r="BJ566" t="s">
        <v>16363</v>
      </c>
    </row>
    <row r="567" spans="1:62">
      <c r="A567" t="s">
        <v>3032</v>
      </c>
      <c r="B567" t="s">
        <v>3033</v>
      </c>
      <c r="D567" t="s">
        <v>1163</v>
      </c>
      <c r="E567" t="s">
        <v>1574</v>
      </c>
      <c r="F567" t="s">
        <v>18605</v>
      </c>
      <c r="G567" t="s">
        <v>2801</v>
      </c>
      <c r="H567" t="s">
        <v>288</v>
      </c>
      <c r="I567">
        <v>60564</v>
      </c>
      <c r="J567">
        <v>6307439068</v>
      </c>
      <c r="K567" t="s">
        <v>163</v>
      </c>
      <c r="L567">
        <v>1</v>
      </c>
      <c r="M567">
        <v>0</v>
      </c>
      <c r="N567">
        <v>0</v>
      </c>
      <c r="O567">
        <v>1</v>
      </c>
      <c r="P567" t="s">
        <v>290</v>
      </c>
      <c r="Q567">
        <v>2</v>
      </c>
      <c r="R567" t="s">
        <v>290</v>
      </c>
      <c r="S567">
        <v>1</v>
      </c>
      <c r="T567" t="s">
        <v>290</v>
      </c>
      <c r="U567" t="s">
        <v>290</v>
      </c>
      <c r="V567" t="s">
        <v>290</v>
      </c>
      <c r="W567" t="s">
        <v>290</v>
      </c>
      <c r="X567" t="s">
        <v>290</v>
      </c>
      <c r="Y567" t="s">
        <v>290</v>
      </c>
      <c r="Z567" t="s">
        <v>290</v>
      </c>
      <c r="AA567" t="s">
        <v>290</v>
      </c>
      <c r="AB567" t="s">
        <v>290</v>
      </c>
      <c r="AC567" t="s">
        <v>290</v>
      </c>
      <c r="AD567" t="s">
        <v>290</v>
      </c>
      <c r="AE567" t="s">
        <v>290</v>
      </c>
      <c r="AF567" t="s">
        <v>290</v>
      </c>
      <c r="AG567" t="s">
        <v>290</v>
      </c>
      <c r="AH567" t="s">
        <v>290</v>
      </c>
      <c r="AI567" t="s">
        <v>290</v>
      </c>
      <c r="AJ567">
        <v>1</v>
      </c>
      <c r="AK567" t="s">
        <v>290</v>
      </c>
      <c r="AL567" t="s">
        <v>290</v>
      </c>
      <c r="AM567" t="s">
        <v>290</v>
      </c>
      <c r="AN567" t="s">
        <v>290</v>
      </c>
      <c r="AO567">
        <v>2</v>
      </c>
      <c r="AP567" t="s">
        <v>290</v>
      </c>
      <c r="AQ567">
        <v>2</v>
      </c>
      <c r="AR567">
        <v>1</v>
      </c>
      <c r="AS567">
        <v>0</v>
      </c>
      <c r="AT567">
        <v>0</v>
      </c>
      <c r="AU567">
        <v>0</v>
      </c>
      <c r="AV567">
        <v>3</v>
      </c>
      <c r="AW567">
        <v>41.700403999999999</v>
      </c>
      <c r="AX567">
        <v>-88.178135999999995</v>
      </c>
      <c r="AY567">
        <v>1</v>
      </c>
      <c r="AZ567" t="s">
        <v>16343</v>
      </c>
      <c r="BA567">
        <v>3539</v>
      </c>
      <c r="BB567" t="s">
        <v>18606</v>
      </c>
      <c r="BE567" t="s">
        <v>2801</v>
      </c>
      <c r="BF567" t="s">
        <v>288</v>
      </c>
      <c r="BG567" t="s">
        <v>16927</v>
      </c>
      <c r="BH567">
        <v>60564</v>
      </c>
      <c r="BI567" t="s">
        <v>16346</v>
      </c>
      <c r="BJ567" t="s">
        <v>17624</v>
      </c>
    </row>
    <row r="568" spans="1:62">
      <c r="A568" t="s">
        <v>12509</v>
      </c>
      <c r="B568" t="s">
        <v>9935</v>
      </c>
      <c r="D568" t="s">
        <v>17740</v>
      </c>
      <c r="E568" t="s">
        <v>17741</v>
      </c>
      <c r="F568" t="s">
        <v>12510</v>
      </c>
      <c r="G568" t="s">
        <v>2851</v>
      </c>
      <c r="H568" t="s">
        <v>288</v>
      </c>
      <c r="I568">
        <v>60148</v>
      </c>
      <c r="J568">
        <v>6306205505</v>
      </c>
      <c r="K568" t="s">
        <v>163</v>
      </c>
      <c r="L568">
        <v>1.5</v>
      </c>
      <c r="M568">
        <v>3</v>
      </c>
      <c r="N568">
        <v>2.5</v>
      </c>
      <c r="O568">
        <v>7</v>
      </c>
      <c r="P568">
        <v>36</v>
      </c>
      <c r="Q568">
        <v>5</v>
      </c>
      <c r="R568" t="s">
        <v>290</v>
      </c>
      <c r="S568" t="s">
        <v>290</v>
      </c>
      <c r="T568" t="s">
        <v>290</v>
      </c>
      <c r="U568" t="s">
        <v>290</v>
      </c>
      <c r="V568" t="s">
        <v>290</v>
      </c>
      <c r="W568" t="s">
        <v>290</v>
      </c>
      <c r="X568" t="s">
        <v>290</v>
      </c>
      <c r="Y568" t="s">
        <v>290</v>
      </c>
      <c r="Z568" t="s">
        <v>290</v>
      </c>
      <c r="AA568" t="s">
        <v>290</v>
      </c>
      <c r="AB568" t="s">
        <v>290</v>
      </c>
      <c r="AC568" t="s">
        <v>290</v>
      </c>
      <c r="AD568" t="s">
        <v>290</v>
      </c>
      <c r="AE568" t="s">
        <v>290</v>
      </c>
      <c r="AF568" t="s">
        <v>290</v>
      </c>
      <c r="AG568" t="s">
        <v>290</v>
      </c>
      <c r="AH568" t="s">
        <v>290</v>
      </c>
      <c r="AI568" t="s">
        <v>290</v>
      </c>
      <c r="AJ568">
        <v>1</v>
      </c>
      <c r="AK568" t="s">
        <v>290</v>
      </c>
      <c r="AL568">
        <v>8</v>
      </c>
      <c r="AM568">
        <v>2</v>
      </c>
      <c r="AN568" t="s">
        <v>290</v>
      </c>
      <c r="AO568">
        <v>27</v>
      </c>
      <c r="AP568">
        <v>3</v>
      </c>
      <c r="AQ568">
        <v>22</v>
      </c>
      <c r="AR568">
        <v>19</v>
      </c>
      <c r="AS568">
        <v>0</v>
      </c>
      <c r="AT568">
        <v>0</v>
      </c>
      <c r="AU568">
        <v>0</v>
      </c>
      <c r="AV568">
        <v>41</v>
      </c>
      <c r="AW568">
        <v>41.876151999999998</v>
      </c>
      <c r="AX568">
        <v>-88.003478999999999</v>
      </c>
      <c r="AY568">
        <v>1</v>
      </c>
      <c r="AZ568" t="s">
        <v>16360</v>
      </c>
      <c r="BA568">
        <v>550</v>
      </c>
      <c r="BB568" t="s">
        <v>17743</v>
      </c>
      <c r="BE568" t="s">
        <v>2851</v>
      </c>
      <c r="BF568" t="s">
        <v>288</v>
      </c>
      <c r="BG568" t="s">
        <v>17623</v>
      </c>
      <c r="BH568">
        <v>60148</v>
      </c>
      <c r="BI568" t="s">
        <v>16346</v>
      </c>
      <c r="BJ568" t="s">
        <v>16363</v>
      </c>
    </row>
    <row r="569" spans="1:62">
      <c r="A569" t="s">
        <v>3036</v>
      </c>
      <c r="B569" t="s">
        <v>3037</v>
      </c>
      <c r="C569" t="s">
        <v>353</v>
      </c>
      <c r="D569" t="s">
        <v>1381</v>
      </c>
      <c r="E569" t="s">
        <v>3038</v>
      </c>
      <c r="F569" t="s">
        <v>3039</v>
      </c>
      <c r="G569" t="s">
        <v>2801</v>
      </c>
      <c r="H569" t="s">
        <v>288</v>
      </c>
      <c r="I569">
        <v>60564</v>
      </c>
      <c r="J569">
        <v>6303758600</v>
      </c>
      <c r="K569" t="s">
        <v>163</v>
      </c>
      <c r="L569">
        <v>5</v>
      </c>
      <c r="M569">
        <v>23</v>
      </c>
      <c r="N569">
        <v>5</v>
      </c>
      <c r="O569">
        <v>33</v>
      </c>
      <c r="P569">
        <v>10</v>
      </c>
      <c r="Q569">
        <v>26</v>
      </c>
      <c r="R569">
        <v>24</v>
      </c>
      <c r="S569">
        <v>20</v>
      </c>
      <c r="T569">
        <v>22</v>
      </c>
      <c r="U569">
        <v>21</v>
      </c>
      <c r="V569">
        <v>13</v>
      </c>
      <c r="W569">
        <v>22</v>
      </c>
      <c r="X569">
        <v>28</v>
      </c>
      <c r="Y569">
        <v>23</v>
      </c>
      <c r="Z569" t="s">
        <v>290</v>
      </c>
      <c r="AA569" t="s">
        <v>290</v>
      </c>
      <c r="AB569" t="s">
        <v>290</v>
      </c>
      <c r="AC569" t="s">
        <v>290</v>
      </c>
      <c r="AD569" t="s">
        <v>290</v>
      </c>
      <c r="AE569" t="s">
        <v>290</v>
      </c>
      <c r="AF569" t="s">
        <v>290</v>
      </c>
      <c r="AG569" t="s">
        <v>290</v>
      </c>
      <c r="AH569" t="s">
        <v>290</v>
      </c>
      <c r="AI569" t="s">
        <v>290</v>
      </c>
      <c r="AJ569">
        <v>24</v>
      </c>
      <c r="AK569" t="s">
        <v>290</v>
      </c>
      <c r="AL569">
        <v>10</v>
      </c>
      <c r="AM569">
        <v>38</v>
      </c>
      <c r="AN569">
        <v>5</v>
      </c>
      <c r="AO569">
        <v>104</v>
      </c>
      <c r="AP569">
        <v>28</v>
      </c>
      <c r="AQ569">
        <v>112</v>
      </c>
      <c r="AR569">
        <v>97</v>
      </c>
      <c r="AS569">
        <v>0</v>
      </c>
      <c r="AT569">
        <v>0</v>
      </c>
      <c r="AU569">
        <v>47</v>
      </c>
      <c r="AV569">
        <v>209</v>
      </c>
      <c r="AW569">
        <v>41.732574999999997</v>
      </c>
      <c r="AX569">
        <v>-88.206351999999995</v>
      </c>
      <c r="AY569">
        <v>0.9</v>
      </c>
      <c r="AZ569" t="s">
        <v>16360</v>
      </c>
      <c r="BA569">
        <v>9</v>
      </c>
      <c r="BB569" t="s">
        <v>17747</v>
      </c>
      <c r="BE569" t="s">
        <v>2801</v>
      </c>
      <c r="BF569" t="s">
        <v>288</v>
      </c>
      <c r="BG569" t="s">
        <v>17623</v>
      </c>
      <c r="BH569">
        <v>60564</v>
      </c>
      <c r="BI569" t="s">
        <v>16346</v>
      </c>
      <c r="BJ569" t="s">
        <v>16363</v>
      </c>
    </row>
    <row r="570" spans="1:62">
      <c r="A570" t="s">
        <v>3041</v>
      </c>
      <c r="B570" t="s">
        <v>3042</v>
      </c>
      <c r="D570" t="s">
        <v>3043</v>
      </c>
      <c r="E570" t="s">
        <v>3044</v>
      </c>
      <c r="F570" t="s">
        <v>3045</v>
      </c>
      <c r="G570" t="s">
        <v>2826</v>
      </c>
      <c r="H570" t="s">
        <v>288</v>
      </c>
      <c r="I570">
        <v>60187</v>
      </c>
      <c r="J570">
        <v>6306535100</v>
      </c>
      <c r="K570" t="s">
        <v>163</v>
      </c>
      <c r="L570">
        <v>1</v>
      </c>
      <c r="M570">
        <v>14</v>
      </c>
      <c r="N570">
        <v>3</v>
      </c>
      <c r="O570">
        <v>18</v>
      </c>
      <c r="P570">
        <v>25</v>
      </c>
      <c r="Q570">
        <v>25</v>
      </c>
      <c r="R570">
        <v>13</v>
      </c>
      <c r="S570">
        <v>13</v>
      </c>
      <c r="T570">
        <v>11</v>
      </c>
      <c r="U570">
        <v>8</v>
      </c>
      <c r="V570">
        <v>9</v>
      </c>
      <c r="W570">
        <v>6</v>
      </c>
      <c r="X570">
        <v>2</v>
      </c>
      <c r="Y570">
        <v>8</v>
      </c>
      <c r="Z570">
        <v>2</v>
      </c>
      <c r="AA570" t="s">
        <v>290</v>
      </c>
      <c r="AB570" t="s">
        <v>290</v>
      </c>
      <c r="AC570" t="s">
        <v>290</v>
      </c>
      <c r="AD570" t="s">
        <v>290</v>
      </c>
      <c r="AE570" t="s">
        <v>290</v>
      </c>
      <c r="AF570" t="s">
        <v>290</v>
      </c>
      <c r="AG570" t="s">
        <v>290</v>
      </c>
      <c r="AH570" t="s">
        <v>290</v>
      </c>
      <c r="AI570" t="s">
        <v>290</v>
      </c>
      <c r="AJ570">
        <v>10</v>
      </c>
      <c r="AK570" t="s">
        <v>290</v>
      </c>
      <c r="AL570">
        <v>24</v>
      </c>
      <c r="AM570">
        <v>3</v>
      </c>
      <c r="AN570" t="s">
        <v>290</v>
      </c>
      <c r="AO570">
        <v>79</v>
      </c>
      <c r="AP570">
        <v>6</v>
      </c>
      <c r="AQ570">
        <v>59</v>
      </c>
      <c r="AR570">
        <v>63</v>
      </c>
      <c r="AS570">
        <v>0</v>
      </c>
      <c r="AT570">
        <v>0</v>
      </c>
      <c r="AU570">
        <v>10</v>
      </c>
      <c r="AV570">
        <v>122</v>
      </c>
      <c r="AW570">
        <v>41.885328999999999</v>
      </c>
      <c r="AX570">
        <v>-88.121628000000001</v>
      </c>
      <c r="AY570">
        <v>1</v>
      </c>
      <c r="AZ570" t="s">
        <v>16360</v>
      </c>
      <c r="BA570">
        <v>1980</v>
      </c>
      <c r="BB570" t="s">
        <v>18607</v>
      </c>
      <c r="BE570" t="s">
        <v>2826</v>
      </c>
      <c r="BF570" t="s">
        <v>288</v>
      </c>
      <c r="BG570" t="s">
        <v>17623</v>
      </c>
      <c r="BH570">
        <v>60187</v>
      </c>
      <c r="BI570" t="s">
        <v>16346</v>
      </c>
      <c r="BJ570" t="s">
        <v>16363</v>
      </c>
    </row>
    <row r="571" spans="1:62">
      <c r="A571" t="s">
        <v>3046</v>
      </c>
      <c r="B571" t="s">
        <v>3047</v>
      </c>
      <c r="D571" t="s">
        <v>1190</v>
      </c>
      <c r="E571" t="s">
        <v>1228</v>
      </c>
      <c r="F571" t="s">
        <v>3049</v>
      </c>
      <c r="G571" t="s">
        <v>2856</v>
      </c>
      <c r="H571" t="s">
        <v>288</v>
      </c>
      <c r="I571">
        <v>60515</v>
      </c>
      <c r="J571">
        <v>6309688848</v>
      </c>
      <c r="K571" t="s">
        <v>163</v>
      </c>
      <c r="L571">
        <v>0</v>
      </c>
      <c r="M571">
        <v>3</v>
      </c>
      <c r="N571">
        <v>0.7</v>
      </c>
      <c r="O571">
        <v>3.7</v>
      </c>
      <c r="P571">
        <v>1</v>
      </c>
      <c r="Q571">
        <v>6</v>
      </c>
      <c r="R571">
        <v>2</v>
      </c>
      <c r="S571">
        <v>3</v>
      </c>
      <c r="T571">
        <v>5</v>
      </c>
      <c r="U571">
        <v>3</v>
      </c>
      <c r="V571">
        <v>2</v>
      </c>
      <c r="W571">
        <v>6</v>
      </c>
      <c r="X571">
        <v>1</v>
      </c>
      <c r="Y571">
        <v>2</v>
      </c>
      <c r="Z571" t="s">
        <v>290</v>
      </c>
      <c r="AA571" t="s">
        <v>290</v>
      </c>
      <c r="AB571" t="s">
        <v>290</v>
      </c>
      <c r="AC571" t="s">
        <v>290</v>
      </c>
      <c r="AD571" t="s">
        <v>290</v>
      </c>
      <c r="AE571" t="s">
        <v>290</v>
      </c>
      <c r="AF571" t="s">
        <v>290</v>
      </c>
      <c r="AG571" t="s">
        <v>290</v>
      </c>
      <c r="AH571" t="s">
        <v>290</v>
      </c>
      <c r="AI571" t="s">
        <v>290</v>
      </c>
      <c r="AJ571">
        <v>6</v>
      </c>
      <c r="AK571" t="s">
        <v>290</v>
      </c>
      <c r="AL571">
        <v>3</v>
      </c>
      <c r="AM571">
        <v>10</v>
      </c>
      <c r="AN571" t="s">
        <v>290</v>
      </c>
      <c r="AO571">
        <v>12</v>
      </c>
      <c r="AP571" t="s">
        <v>290</v>
      </c>
      <c r="AQ571">
        <v>15</v>
      </c>
      <c r="AR571">
        <v>16</v>
      </c>
      <c r="AS571">
        <v>0</v>
      </c>
      <c r="AT571">
        <v>0</v>
      </c>
      <c r="AU571">
        <v>9</v>
      </c>
      <c r="AV571">
        <v>31</v>
      </c>
      <c r="AW571">
        <v>41.787387000000003</v>
      </c>
      <c r="AX571">
        <v>-88.027654999999996</v>
      </c>
      <c r="AY571">
        <v>1</v>
      </c>
      <c r="AZ571" t="s">
        <v>16360</v>
      </c>
      <c r="BA571">
        <v>5524</v>
      </c>
      <c r="BB571" t="s">
        <v>17749</v>
      </c>
      <c r="BE571" t="s">
        <v>2856</v>
      </c>
      <c r="BF571" t="s">
        <v>288</v>
      </c>
      <c r="BG571" t="s">
        <v>17623</v>
      </c>
      <c r="BH571">
        <v>60515</v>
      </c>
      <c r="BI571" t="s">
        <v>16346</v>
      </c>
      <c r="BJ571" t="s">
        <v>16363</v>
      </c>
    </row>
    <row r="572" spans="1:62">
      <c r="A572" t="s">
        <v>18608</v>
      </c>
      <c r="B572" t="s">
        <v>18609</v>
      </c>
      <c r="C572" t="s">
        <v>283</v>
      </c>
      <c r="D572" t="s">
        <v>3059</v>
      </c>
      <c r="E572" t="s">
        <v>2452</v>
      </c>
      <c r="F572" t="s">
        <v>18610</v>
      </c>
      <c r="G572" t="s">
        <v>2892</v>
      </c>
      <c r="H572" t="s">
        <v>288</v>
      </c>
      <c r="I572">
        <v>60137</v>
      </c>
      <c r="J572">
        <v>6304694727</v>
      </c>
      <c r="K572" t="s">
        <v>163</v>
      </c>
      <c r="L572">
        <v>0</v>
      </c>
      <c r="M572">
        <v>1</v>
      </c>
      <c r="N572">
        <v>0</v>
      </c>
      <c r="O572">
        <v>1</v>
      </c>
      <c r="P572" t="s">
        <v>290</v>
      </c>
      <c r="Q572" t="s">
        <v>290</v>
      </c>
      <c r="R572" t="s">
        <v>290</v>
      </c>
      <c r="S572" t="s">
        <v>290</v>
      </c>
      <c r="T572" t="s">
        <v>290</v>
      </c>
      <c r="U572" t="s">
        <v>290</v>
      </c>
      <c r="V572" t="s">
        <v>290</v>
      </c>
      <c r="W572" t="s">
        <v>290</v>
      </c>
      <c r="X572">
        <v>2</v>
      </c>
      <c r="Y572">
        <v>1</v>
      </c>
      <c r="Z572" t="s">
        <v>290</v>
      </c>
      <c r="AA572" t="s">
        <v>290</v>
      </c>
      <c r="AB572" t="s">
        <v>290</v>
      </c>
      <c r="AC572" t="s">
        <v>290</v>
      </c>
      <c r="AD572" t="s">
        <v>290</v>
      </c>
      <c r="AE572" t="s">
        <v>290</v>
      </c>
      <c r="AF572" t="s">
        <v>290</v>
      </c>
      <c r="AG572" t="s">
        <v>290</v>
      </c>
      <c r="AH572" t="s">
        <v>290</v>
      </c>
      <c r="AI572" t="s">
        <v>290</v>
      </c>
      <c r="AJ572" t="s">
        <v>290</v>
      </c>
      <c r="AK572" t="s">
        <v>290</v>
      </c>
      <c r="AL572" t="s">
        <v>290</v>
      </c>
      <c r="AM572" t="s">
        <v>290</v>
      </c>
      <c r="AN572" t="s">
        <v>290</v>
      </c>
      <c r="AO572">
        <v>2</v>
      </c>
      <c r="AP572">
        <v>1</v>
      </c>
      <c r="AQ572">
        <v>3</v>
      </c>
      <c r="AR572">
        <v>0</v>
      </c>
      <c r="AS572">
        <v>0</v>
      </c>
      <c r="AT572">
        <v>0</v>
      </c>
      <c r="AU572">
        <v>0</v>
      </c>
      <c r="AV572">
        <v>3</v>
      </c>
      <c r="AW572">
        <v>41.891371999999997</v>
      </c>
      <c r="AX572">
        <v>-88.063334999999995</v>
      </c>
      <c r="AY572">
        <v>1</v>
      </c>
      <c r="AZ572" t="s">
        <v>16360</v>
      </c>
      <c r="BA572">
        <v>927</v>
      </c>
      <c r="BB572" t="s">
        <v>16467</v>
      </c>
      <c r="BE572" t="s">
        <v>2892</v>
      </c>
      <c r="BF572" t="s">
        <v>288</v>
      </c>
      <c r="BG572" t="s">
        <v>17623</v>
      </c>
      <c r="BH572">
        <v>60137</v>
      </c>
      <c r="BI572" t="s">
        <v>16346</v>
      </c>
      <c r="BJ572" t="s">
        <v>16363</v>
      </c>
    </row>
    <row r="573" spans="1:62">
      <c r="A573" t="s">
        <v>3050</v>
      </c>
      <c r="B573" t="s">
        <v>3051</v>
      </c>
      <c r="C573" t="s">
        <v>418</v>
      </c>
      <c r="D573" t="s">
        <v>17750</v>
      </c>
      <c r="E573" t="s">
        <v>17751</v>
      </c>
      <c r="F573" t="s">
        <v>3054</v>
      </c>
      <c r="G573" t="s">
        <v>3055</v>
      </c>
      <c r="H573" t="s">
        <v>288</v>
      </c>
      <c r="I573">
        <v>60181</v>
      </c>
      <c r="J573">
        <v>6309418800</v>
      </c>
      <c r="K573" t="s">
        <v>163</v>
      </c>
      <c r="L573">
        <v>8</v>
      </c>
      <c r="M573">
        <v>28.5</v>
      </c>
      <c r="N573">
        <v>10.5</v>
      </c>
      <c r="O573">
        <v>47</v>
      </c>
      <c r="P573" t="s">
        <v>290</v>
      </c>
      <c r="Q573">
        <v>16</v>
      </c>
      <c r="R573">
        <v>19</v>
      </c>
      <c r="S573">
        <v>22</v>
      </c>
      <c r="T573">
        <v>29</v>
      </c>
      <c r="U573">
        <v>30</v>
      </c>
      <c r="V573">
        <v>27</v>
      </c>
      <c r="W573">
        <v>25</v>
      </c>
      <c r="X573">
        <v>28</v>
      </c>
      <c r="Y573">
        <v>23</v>
      </c>
      <c r="Z573">
        <v>31</v>
      </c>
      <c r="AA573">
        <v>37</v>
      </c>
      <c r="AB573">
        <v>25</v>
      </c>
      <c r="AC573">
        <v>35</v>
      </c>
      <c r="AD573" t="s">
        <v>290</v>
      </c>
      <c r="AE573" t="s">
        <v>290</v>
      </c>
      <c r="AF573" t="s">
        <v>290</v>
      </c>
      <c r="AG573" t="s">
        <v>290</v>
      </c>
      <c r="AH573" t="s">
        <v>290</v>
      </c>
      <c r="AI573" t="s">
        <v>290</v>
      </c>
      <c r="AJ573" t="s">
        <v>290</v>
      </c>
      <c r="AK573" t="s">
        <v>290</v>
      </c>
      <c r="AL573">
        <v>221</v>
      </c>
      <c r="AM573">
        <v>8</v>
      </c>
      <c r="AN573" t="s">
        <v>290</v>
      </c>
      <c r="AO573">
        <v>96</v>
      </c>
      <c r="AP573">
        <v>22</v>
      </c>
      <c r="AQ573">
        <v>194</v>
      </c>
      <c r="AR573">
        <v>153</v>
      </c>
      <c r="AS573">
        <v>1</v>
      </c>
      <c r="AT573">
        <v>43</v>
      </c>
      <c r="AU573">
        <v>53</v>
      </c>
      <c r="AV573">
        <v>347</v>
      </c>
      <c r="AW573">
        <v>41.866703999999999</v>
      </c>
      <c r="AX573">
        <v>-88.009456999999998</v>
      </c>
      <c r="AY573">
        <v>0.57999999999999996</v>
      </c>
      <c r="AZ573" t="s">
        <v>16883</v>
      </c>
      <c r="BA573">
        <v>310</v>
      </c>
      <c r="BB573" t="s">
        <v>17753</v>
      </c>
      <c r="BE573" t="s">
        <v>2851</v>
      </c>
      <c r="BF573" t="s">
        <v>288</v>
      </c>
      <c r="BG573" t="s">
        <v>17623</v>
      </c>
      <c r="BH573">
        <v>60148</v>
      </c>
      <c r="BI573" t="s">
        <v>16346</v>
      </c>
      <c r="BJ573" t="s">
        <v>163</v>
      </c>
    </row>
    <row r="574" spans="1:62">
      <c r="A574" t="s">
        <v>3057</v>
      </c>
      <c r="B574" t="s">
        <v>3058</v>
      </c>
      <c r="C574" t="s">
        <v>283</v>
      </c>
      <c r="D574" t="s">
        <v>3059</v>
      </c>
      <c r="E574" t="s">
        <v>3060</v>
      </c>
      <c r="F574" t="s">
        <v>3061</v>
      </c>
      <c r="G574" t="s">
        <v>3055</v>
      </c>
      <c r="H574" t="s">
        <v>288</v>
      </c>
      <c r="I574">
        <v>60181</v>
      </c>
      <c r="J574">
        <v>6302794101</v>
      </c>
      <c r="K574" t="s">
        <v>163</v>
      </c>
      <c r="L574">
        <v>1</v>
      </c>
      <c r="M574">
        <v>2</v>
      </c>
      <c r="N574">
        <v>3</v>
      </c>
      <c r="O574">
        <v>6</v>
      </c>
      <c r="P574">
        <v>5</v>
      </c>
      <c r="Q574">
        <v>3</v>
      </c>
      <c r="R574">
        <v>6</v>
      </c>
      <c r="S574">
        <v>6</v>
      </c>
      <c r="T574">
        <v>1</v>
      </c>
      <c r="U574">
        <v>3</v>
      </c>
      <c r="V574">
        <v>3</v>
      </c>
      <c r="W574" t="s">
        <v>290</v>
      </c>
      <c r="X574" t="s">
        <v>290</v>
      </c>
      <c r="Y574" t="s">
        <v>290</v>
      </c>
      <c r="Z574" t="s">
        <v>290</v>
      </c>
      <c r="AA574" t="s">
        <v>290</v>
      </c>
      <c r="AB574" t="s">
        <v>290</v>
      </c>
      <c r="AC574" t="s">
        <v>290</v>
      </c>
      <c r="AD574" t="s">
        <v>290</v>
      </c>
      <c r="AE574" t="s">
        <v>290</v>
      </c>
      <c r="AF574" t="s">
        <v>290</v>
      </c>
      <c r="AG574" t="s">
        <v>290</v>
      </c>
      <c r="AH574" t="s">
        <v>290</v>
      </c>
      <c r="AI574" t="s">
        <v>290</v>
      </c>
      <c r="AJ574" t="s">
        <v>290</v>
      </c>
      <c r="AK574" t="s">
        <v>290</v>
      </c>
      <c r="AL574" t="s">
        <v>290</v>
      </c>
      <c r="AM574" t="s">
        <v>290</v>
      </c>
      <c r="AN574" t="s">
        <v>290</v>
      </c>
      <c r="AO574">
        <v>23</v>
      </c>
      <c r="AP574">
        <v>4</v>
      </c>
      <c r="AQ574">
        <v>13</v>
      </c>
      <c r="AR574">
        <v>14</v>
      </c>
      <c r="AS574">
        <v>0</v>
      </c>
      <c r="AT574">
        <v>0</v>
      </c>
      <c r="AU574">
        <v>0</v>
      </c>
      <c r="AV574">
        <v>27</v>
      </c>
      <c r="AW574">
        <v>41.896200999999998</v>
      </c>
      <c r="AX574">
        <v>-87.993689000000003</v>
      </c>
      <c r="AY574">
        <v>1</v>
      </c>
      <c r="AZ574" t="s">
        <v>16360</v>
      </c>
      <c r="BA574">
        <v>350</v>
      </c>
      <c r="BB574" t="s">
        <v>17756</v>
      </c>
      <c r="BE574" t="s">
        <v>3055</v>
      </c>
      <c r="BF574" t="s">
        <v>288</v>
      </c>
      <c r="BG574" t="s">
        <v>17623</v>
      </c>
      <c r="BH574">
        <v>60181</v>
      </c>
      <c r="BI574" t="s">
        <v>16346</v>
      </c>
      <c r="BJ574" t="s">
        <v>16363</v>
      </c>
    </row>
    <row r="575" spans="1:62">
      <c r="A575" t="s">
        <v>3062</v>
      </c>
      <c r="B575" t="s">
        <v>3063</v>
      </c>
      <c r="C575" t="s">
        <v>353</v>
      </c>
      <c r="D575" t="s">
        <v>383</v>
      </c>
      <c r="E575" t="s">
        <v>3064</v>
      </c>
      <c r="F575" t="s">
        <v>3065</v>
      </c>
      <c r="G575" t="s">
        <v>2801</v>
      </c>
      <c r="H575" t="s">
        <v>288</v>
      </c>
      <c r="I575">
        <v>60563</v>
      </c>
      <c r="J575">
        <v>6303696899</v>
      </c>
      <c r="K575" t="s">
        <v>163</v>
      </c>
      <c r="L575">
        <v>3</v>
      </c>
      <c r="M575">
        <v>14</v>
      </c>
      <c r="N575">
        <v>0</v>
      </c>
      <c r="O575">
        <v>17</v>
      </c>
      <c r="P575">
        <v>47</v>
      </c>
      <c r="Q575">
        <v>24</v>
      </c>
      <c r="R575">
        <v>21</v>
      </c>
      <c r="S575">
        <v>15</v>
      </c>
      <c r="T575">
        <v>9</v>
      </c>
      <c r="U575">
        <v>11</v>
      </c>
      <c r="V575">
        <v>10</v>
      </c>
      <c r="W575">
        <v>9</v>
      </c>
      <c r="X575">
        <v>9</v>
      </c>
      <c r="Y575">
        <v>6</v>
      </c>
      <c r="Z575" t="s">
        <v>290</v>
      </c>
      <c r="AA575" t="s">
        <v>290</v>
      </c>
      <c r="AB575" t="s">
        <v>290</v>
      </c>
      <c r="AC575" t="s">
        <v>290</v>
      </c>
      <c r="AD575" t="s">
        <v>290</v>
      </c>
      <c r="AE575" t="s">
        <v>290</v>
      </c>
      <c r="AF575" t="s">
        <v>290</v>
      </c>
      <c r="AG575" t="s">
        <v>290</v>
      </c>
      <c r="AH575" t="s">
        <v>290</v>
      </c>
      <c r="AI575" t="s">
        <v>290</v>
      </c>
      <c r="AJ575">
        <v>2</v>
      </c>
      <c r="AK575" t="s">
        <v>290</v>
      </c>
      <c r="AL575">
        <v>35</v>
      </c>
      <c r="AM575">
        <v>6</v>
      </c>
      <c r="AN575" t="s">
        <v>290</v>
      </c>
      <c r="AO575">
        <v>105</v>
      </c>
      <c r="AP575">
        <v>13</v>
      </c>
      <c r="AQ575">
        <v>73</v>
      </c>
      <c r="AR575">
        <v>88</v>
      </c>
      <c r="AS575">
        <v>0</v>
      </c>
      <c r="AT575">
        <v>0</v>
      </c>
      <c r="AU575">
        <v>5</v>
      </c>
      <c r="AV575">
        <v>161</v>
      </c>
      <c r="AW575">
        <v>41.809249999999999</v>
      </c>
      <c r="AX575">
        <v>-88.129155999999995</v>
      </c>
      <c r="AY575">
        <v>1</v>
      </c>
      <c r="AZ575" t="s">
        <v>16343</v>
      </c>
      <c r="BA575">
        <v>1111</v>
      </c>
      <c r="BB575" t="s">
        <v>17758</v>
      </c>
      <c r="BE575" t="s">
        <v>2801</v>
      </c>
      <c r="BF575" t="s">
        <v>288</v>
      </c>
      <c r="BG575" t="s">
        <v>17623</v>
      </c>
      <c r="BH575">
        <v>60563</v>
      </c>
      <c r="BI575" t="s">
        <v>16346</v>
      </c>
      <c r="BJ575" t="s">
        <v>17624</v>
      </c>
    </row>
    <row r="576" spans="1:62">
      <c r="A576" t="s">
        <v>3066</v>
      </c>
      <c r="B576" t="s">
        <v>3067</v>
      </c>
      <c r="C576" t="s">
        <v>353</v>
      </c>
      <c r="D576" t="s">
        <v>3068</v>
      </c>
      <c r="E576" t="s">
        <v>3069</v>
      </c>
      <c r="F576" t="s">
        <v>3070</v>
      </c>
      <c r="G576" t="s">
        <v>2851</v>
      </c>
      <c r="H576" t="s">
        <v>288</v>
      </c>
      <c r="I576">
        <v>60148</v>
      </c>
      <c r="J576">
        <v>6308898000</v>
      </c>
      <c r="K576" t="s">
        <v>163</v>
      </c>
      <c r="L576">
        <v>5</v>
      </c>
      <c r="M576">
        <v>33.5</v>
      </c>
      <c r="N576">
        <v>10</v>
      </c>
      <c r="O576">
        <v>48.5</v>
      </c>
      <c r="P576">
        <v>13</v>
      </c>
      <c r="Q576">
        <v>19</v>
      </c>
      <c r="R576">
        <v>25</v>
      </c>
      <c r="S576">
        <v>27</v>
      </c>
      <c r="T576">
        <v>31</v>
      </c>
      <c r="U576">
        <v>23</v>
      </c>
      <c r="V576">
        <v>28</v>
      </c>
      <c r="W576">
        <v>27</v>
      </c>
      <c r="X576">
        <v>32</v>
      </c>
      <c r="Y576">
        <v>23</v>
      </c>
      <c r="Z576">
        <v>39</v>
      </c>
      <c r="AA576">
        <v>33</v>
      </c>
      <c r="AB576">
        <v>34</v>
      </c>
      <c r="AC576">
        <v>35</v>
      </c>
      <c r="AD576" t="s">
        <v>290</v>
      </c>
      <c r="AE576" t="s">
        <v>290</v>
      </c>
      <c r="AF576" t="s">
        <v>290</v>
      </c>
      <c r="AG576" t="s">
        <v>290</v>
      </c>
      <c r="AH576" t="s">
        <v>290</v>
      </c>
      <c r="AI576" t="s">
        <v>290</v>
      </c>
      <c r="AJ576" t="s">
        <v>290</v>
      </c>
      <c r="AK576" t="s">
        <v>290</v>
      </c>
      <c r="AL576">
        <v>352</v>
      </c>
      <c r="AM576">
        <v>7</v>
      </c>
      <c r="AN576" t="s">
        <v>290</v>
      </c>
      <c r="AO576">
        <v>25</v>
      </c>
      <c r="AP576">
        <v>5</v>
      </c>
      <c r="AQ576">
        <v>198</v>
      </c>
      <c r="AR576">
        <v>191</v>
      </c>
      <c r="AS576">
        <v>12</v>
      </c>
      <c r="AT576">
        <v>26</v>
      </c>
      <c r="AU576">
        <v>30</v>
      </c>
      <c r="AV576">
        <v>389</v>
      </c>
      <c r="AW576">
        <v>41.874366000000002</v>
      </c>
      <c r="AX576">
        <v>-88.024259999999998</v>
      </c>
      <c r="AY576">
        <v>1</v>
      </c>
      <c r="AZ576" t="s">
        <v>16360</v>
      </c>
      <c r="BA576">
        <v>331</v>
      </c>
      <c r="BB576" t="s">
        <v>17762</v>
      </c>
      <c r="BE576" t="s">
        <v>2851</v>
      </c>
      <c r="BF576" t="s">
        <v>288</v>
      </c>
      <c r="BG576" t="s">
        <v>17623</v>
      </c>
      <c r="BH576">
        <v>60148</v>
      </c>
      <c r="BI576" t="s">
        <v>16346</v>
      </c>
      <c r="BJ576" t="s">
        <v>16363</v>
      </c>
    </row>
    <row r="577" spans="1:62">
      <c r="A577" t="s">
        <v>3071</v>
      </c>
      <c r="B577" t="s">
        <v>3072</v>
      </c>
      <c r="C577" t="s">
        <v>353</v>
      </c>
      <c r="D577" t="s">
        <v>3073</v>
      </c>
      <c r="E577" t="s">
        <v>3074</v>
      </c>
      <c r="F577" t="s">
        <v>3075</v>
      </c>
      <c r="G577" t="s">
        <v>2826</v>
      </c>
      <c r="H577" t="s">
        <v>288</v>
      </c>
      <c r="I577">
        <v>60187</v>
      </c>
      <c r="J577">
        <v>6306531221</v>
      </c>
      <c r="K577" t="s">
        <v>163</v>
      </c>
      <c r="L577">
        <v>1</v>
      </c>
      <c r="M577">
        <v>3</v>
      </c>
      <c r="N577">
        <v>4</v>
      </c>
      <c r="O577">
        <v>8</v>
      </c>
      <c r="P577">
        <v>37</v>
      </c>
      <c r="Q577">
        <v>8</v>
      </c>
      <c r="R577" t="s">
        <v>290</v>
      </c>
      <c r="S577" t="s">
        <v>290</v>
      </c>
      <c r="T577" t="s">
        <v>290</v>
      </c>
      <c r="U577" t="s">
        <v>290</v>
      </c>
      <c r="V577" t="s">
        <v>290</v>
      </c>
      <c r="W577" t="s">
        <v>290</v>
      </c>
      <c r="X577" t="s">
        <v>290</v>
      </c>
      <c r="Y577" t="s">
        <v>290</v>
      </c>
      <c r="Z577" t="s">
        <v>290</v>
      </c>
      <c r="AA577" t="s">
        <v>290</v>
      </c>
      <c r="AB577" t="s">
        <v>290</v>
      </c>
      <c r="AC577" t="s">
        <v>290</v>
      </c>
      <c r="AD577" t="s">
        <v>290</v>
      </c>
      <c r="AE577" t="s">
        <v>290</v>
      </c>
      <c r="AF577" t="s">
        <v>290</v>
      </c>
      <c r="AG577" t="s">
        <v>290</v>
      </c>
      <c r="AH577" t="s">
        <v>290</v>
      </c>
      <c r="AI577" t="s">
        <v>290</v>
      </c>
      <c r="AJ577">
        <v>2</v>
      </c>
      <c r="AK577" t="s">
        <v>290</v>
      </c>
      <c r="AL577">
        <v>5</v>
      </c>
      <c r="AM577" t="s">
        <v>290</v>
      </c>
      <c r="AN577" t="s">
        <v>290</v>
      </c>
      <c r="AO577">
        <v>33</v>
      </c>
      <c r="AP577">
        <v>5</v>
      </c>
      <c r="AQ577">
        <v>23</v>
      </c>
      <c r="AR577">
        <v>22</v>
      </c>
      <c r="AS577">
        <v>0</v>
      </c>
      <c r="AT577">
        <v>0</v>
      </c>
      <c r="AU577">
        <v>0</v>
      </c>
      <c r="AV577">
        <v>45</v>
      </c>
      <c r="AW577">
        <v>41.883077</v>
      </c>
      <c r="AX577">
        <v>-88.103742999999994</v>
      </c>
      <c r="AY577">
        <v>1</v>
      </c>
      <c r="AZ577" t="s">
        <v>16343</v>
      </c>
      <c r="BA577">
        <v>300</v>
      </c>
      <c r="BB577" t="s">
        <v>18611</v>
      </c>
      <c r="BE577" t="s">
        <v>2826</v>
      </c>
      <c r="BF577" t="s">
        <v>288</v>
      </c>
      <c r="BG577" t="s">
        <v>17623</v>
      </c>
      <c r="BH577">
        <v>60187</v>
      </c>
      <c r="BI577" t="s">
        <v>16346</v>
      </c>
      <c r="BJ577" t="s">
        <v>163</v>
      </c>
    </row>
    <row r="578" spans="1:62">
      <c r="A578" t="s">
        <v>3082</v>
      </c>
      <c r="B578" t="s">
        <v>3083</v>
      </c>
      <c r="D578" t="s">
        <v>3084</v>
      </c>
      <c r="E578" t="s">
        <v>3085</v>
      </c>
      <c r="F578" t="s">
        <v>3086</v>
      </c>
      <c r="G578" t="s">
        <v>3030</v>
      </c>
      <c r="H578" t="s">
        <v>288</v>
      </c>
      <c r="I578">
        <v>60561</v>
      </c>
      <c r="J578">
        <v>6308871411</v>
      </c>
      <c r="K578" t="s">
        <v>163</v>
      </c>
      <c r="L578">
        <v>2</v>
      </c>
      <c r="M578">
        <v>10</v>
      </c>
      <c r="N578">
        <v>10</v>
      </c>
      <c r="O578">
        <v>22</v>
      </c>
      <c r="P578">
        <v>11</v>
      </c>
      <c r="Q578">
        <v>15</v>
      </c>
      <c r="R578">
        <v>13</v>
      </c>
      <c r="S578">
        <v>9</v>
      </c>
      <c r="T578">
        <v>7</v>
      </c>
      <c r="U578">
        <v>13</v>
      </c>
      <c r="V578">
        <v>17</v>
      </c>
      <c r="W578">
        <v>14</v>
      </c>
      <c r="X578">
        <v>8</v>
      </c>
      <c r="Y578">
        <v>8</v>
      </c>
      <c r="Z578" t="s">
        <v>290</v>
      </c>
      <c r="AA578" t="s">
        <v>290</v>
      </c>
      <c r="AB578" t="s">
        <v>290</v>
      </c>
      <c r="AC578" t="s">
        <v>290</v>
      </c>
      <c r="AD578" t="s">
        <v>290</v>
      </c>
      <c r="AE578" t="s">
        <v>290</v>
      </c>
      <c r="AF578" t="s">
        <v>290</v>
      </c>
      <c r="AG578" t="s">
        <v>290</v>
      </c>
      <c r="AH578" t="s">
        <v>290</v>
      </c>
      <c r="AI578" t="s">
        <v>290</v>
      </c>
      <c r="AJ578">
        <v>22</v>
      </c>
      <c r="AK578" t="s">
        <v>290</v>
      </c>
      <c r="AL578" t="s">
        <v>290</v>
      </c>
      <c r="AM578">
        <v>2</v>
      </c>
      <c r="AN578" t="s">
        <v>290</v>
      </c>
      <c r="AO578">
        <v>74</v>
      </c>
      <c r="AP578">
        <v>17</v>
      </c>
      <c r="AQ578">
        <v>58</v>
      </c>
      <c r="AR578">
        <v>57</v>
      </c>
      <c r="AS578">
        <v>0</v>
      </c>
      <c r="AT578">
        <v>0</v>
      </c>
      <c r="AU578">
        <v>10</v>
      </c>
      <c r="AV578">
        <v>115</v>
      </c>
      <c r="AW578">
        <v>41.759399000000002</v>
      </c>
      <c r="AX578">
        <v>-87.947968000000003</v>
      </c>
      <c r="AY578">
        <v>1</v>
      </c>
      <c r="AZ578" t="s">
        <v>16360</v>
      </c>
      <c r="BA578">
        <v>133</v>
      </c>
      <c r="BB578" t="s">
        <v>17655</v>
      </c>
      <c r="BE578" t="s">
        <v>3030</v>
      </c>
      <c r="BF578" t="s">
        <v>288</v>
      </c>
      <c r="BG578" t="s">
        <v>17623</v>
      </c>
      <c r="BH578">
        <v>60561</v>
      </c>
      <c r="BI578" t="s">
        <v>16346</v>
      </c>
      <c r="BJ578" t="s">
        <v>16363</v>
      </c>
    </row>
    <row r="579" spans="1:62">
      <c r="A579" t="s">
        <v>3087</v>
      </c>
      <c r="B579" t="s">
        <v>3088</v>
      </c>
      <c r="C579" t="s">
        <v>353</v>
      </c>
      <c r="D579" t="s">
        <v>3089</v>
      </c>
      <c r="E579" t="s">
        <v>3090</v>
      </c>
      <c r="F579" t="s">
        <v>3091</v>
      </c>
      <c r="G579" t="s">
        <v>2839</v>
      </c>
      <c r="H579" t="s">
        <v>288</v>
      </c>
      <c r="I579">
        <v>60126</v>
      </c>
      <c r="J579">
        <v>6308340477</v>
      </c>
      <c r="K579" t="s">
        <v>163</v>
      </c>
      <c r="L579">
        <v>1</v>
      </c>
      <c r="M579">
        <v>5</v>
      </c>
      <c r="N579">
        <v>1</v>
      </c>
      <c r="O579">
        <v>7</v>
      </c>
      <c r="P579">
        <v>25</v>
      </c>
      <c r="Q579">
        <v>10</v>
      </c>
      <c r="R579">
        <v>9</v>
      </c>
      <c r="S579">
        <v>6</v>
      </c>
      <c r="T579" t="s">
        <v>290</v>
      </c>
      <c r="U579" t="s">
        <v>290</v>
      </c>
      <c r="V579" t="s">
        <v>290</v>
      </c>
      <c r="W579" t="s">
        <v>290</v>
      </c>
      <c r="X579" t="s">
        <v>290</v>
      </c>
      <c r="Y579" t="s">
        <v>290</v>
      </c>
      <c r="Z579" t="s">
        <v>290</v>
      </c>
      <c r="AA579" t="s">
        <v>290</v>
      </c>
      <c r="AB579" t="s">
        <v>290</v>
      </c>
      <c r="AC579" t="s">
        <v>290</v>
      </c>
      <c r="AD579" t="s">
        <v>290</v>
      </c>
      <c r="AE579" t="s">
        <v>290</v>
      </c>
      <c r="AF579" t="s">
        <v>290</v>
      </c>
      <c r="AG579" t="s">
        <v>290</v>
      </c>
      <c r="AH579" t="s">
        <v>290</v>
      </c>
      <c r="AI579" t="s">
        <v>290</v>
      </c>
      <c r="AJ579" t="s">
        <v>290</v>
      </c>
      <c r="AK579" t="s">
        <v>290</v>
      </c>
      <c r="AL579" t="s">
        <v>290</v>
      </c>
      <c r="AM579" t="s">
        <v>290</v>
      </c>
      <c r="AN579" t="s">
        <v>290</v>
      </c>
      <c r="AO579">
        <v>50</v>
      </c>
      <c r="AP579" t="s">
        <v>290</v>
      </c>
      <c r="AQ579">
        <v>27</v>
      </c>
      <c r="AR579">
        <v>23</v>
      </c>
      <c r="AS579">
        <v>0</v>
      </c>
      <c r="AT579">
        <v>0</v>
      </c>
      <c r="AU579">
        <v>0</v>
      </c>
      <c r="AV579">
        <v>50</v>
      </c>
      <c r="AW579">
        <v>41.926242999999999</v>
      </c>
      <c r="AX579">
        <v>-87.953502</v>
      </c>
      <c r="AY579">
        <v>0.95</v>
      </c>
      <c r="AZ579" t="s">
        <v>16360</v>
      </c>
      <c r="BA579">
        <v>893</v>
      </c>
      <c r="BB579" t="s">
        <v>17769</v>
      </c>
      <c r="BE579" t="s">
        <v>2839</v>
      </c>
      <c r="BF579" t="s">
        <v>288</v>
      </c>
      <c r="BG579" t="s">
        <v>17623</v>
      </c>
      <c r="BH579">
        <v>60126</v>
      </c>
      <c r="BI579" t="s">
        <v>16346</v>
      </c>
      <c r="BJ579" t="s">
        <v>16363</v>
      </c>
    </row>
    <row r="580" spans="1:62">
      <c r="A580" t="s">
        <v>15763</v>
      </c>
      <c r="B580" t="s">
        <v>15764</v>
      </c>
      <c r="D580" t="s">
        <v>787</v>
      </c>
      <c r="E580" t="s">
        <v>17770</v>
      </c>
      <c r="F580" t="s">
        <v>15766</v>
      </c>
      <c r="G580" t="s">
        <v>2839</v>
      </c>
      <c r="H580" t="s">
        <v>288</v>
      </c>
      <c r="I580">
        <v>60126</v>
      </c>
      <c r="J580">
        <v>6302792494</v>
      </c>
      <c r="K580" t="s">
        <v>163</v>
      </c>
      <c r="L580">
        <v>3</v>
      </c>
      <c r="M580">
        <v>4</v>
      </c>
      <c r="N580">
        <v>2</v>
      </c>
      <c r="O580">
        <v>9</v>
      </c>
      <c r="P580">
        <v>12</v>
      </c>
      <c r="Q580">
        <v>14</v>
      </c>
      <c r="R580" t="s">
        <v>290</v>
      </c>
      <c r="S580" t="s">
        <v>290</v>
      </c>
      <c r="T580" t="s">
        <v>290</v>
      </c>
      <c r="U580" t="s">
        <v>290</v>
      </c>
      <c r="V580" t="s">
        <v>290</v>
      </c>
      <c r="W580" t="s">
        <v>290</v>
      </c>
      <c r="X580" t="s">
        <v>290</v>
      </c>
      <c r="Y580" t="s">
        <v>290</v>
      </c>
      <c r="Z580" t="s">
        <v>290</v>
      </c>
      <c r="AA580" t="s">
        <v>290</v>
      </c>
      <c r="AB580" t="s">
        <v>290</v>
      </c>
      <c r="AC580" t="s">
        <v>290</v>
      </c>
      <c r="AD580" t="s">
        <v>290</v>
      </c>
      <c r="AE580" t="s">
        <v>290</v>
      </c>
      <c r="AF580" t="s">
        <v>290</v>
      </c>
      <c r="AG580" t="s">
        <v>290</v>
      </c>
      <c r="AH580" t="s">
        <v>290</v>
      </c>
      <c r="AI580" t="s">
        <v>290</v>
      </c>
      <c r="AJ580" t="s">
        <v>290</v>
      </c>
      <c r="AK580" t="s">
        <v>290</v>
      </c>
      <c r="AL580" t="s">
        <v>290</v>
      </c>
      <c r="AM580" t="s">
        <v>290</v>
      </c>
      <c r="AN580" t="s">
        <v>290</v>
      </c>
      <c r="AO580">
        <v>24</v>
      </c>
      <c r="AP580">
        <v>2</v>
      </c>
      <c r="AQ580">
        <v>12</v>
      </c>
      <c r="AR580">
        <v>14</v>
      </c>
      <c r="AS580">
        <v>0</v>
      </c>
      <c r="AT580">
        <v>0</v>
      </c>
      <c r="AU580">
        <v>0</v>
      </c>
      <c r="AV580">
        <v>26</v>
      </c>
      <c r="AW580">
        <v>41.914299</v>
      </c>
      <c r="AX580">
        <v>-87.944209999999998</v>
      </c>
      <c r="AY580">
        <v>1</v>
      </c>
      <c r="AZ580" t="s">
        <v>16343</v>
      </c>
      <c r="BA580">
        <v>212</v>
      </c>
      <c r="BB580" t="s">
        <v>17772</v>
      </c>
      <c r="BE580" t="s">
        <v>2839</v>
      </c>
      <c r="BF580" t="s">
        <v>288</v>
      </c>
      <c r="BG580" t="s">
        <v>17623</v>
      </c>
      <c r="BH580">
        <v>60126</v>
      </c>
      <c r="BI580" t="s">
        <v>16346</v>
      </c>
      <c r="BJ580" t="s">
        <v>163</v>
      </c>
    </row>
    <row r="581" spans="1:62">
      <c r="A581" t="s">
        <v>3092</v>
      </c>
      <c r="B581" t="s">
        <v>3093</v>
      </c>
      <c r="D581" t="s">
        <v>2536</v>
      </c>
      <c r="E581" t="s">
        <v>3094</v>
      </c>
      <c r="F581" t="s">
        <v>3095</v>
      </c>
      <c r="G581" t="s">
        <v>2801</v>
      </c>
      <c r="H581" t="s">
        <v>288</v>
      </c>
      <c r="I581">
        <v>60564</v>
      </c>
      <c r="J581">
        <v>6309047035</v>
      </c>
      <c r="K581" t="s">
        <v>163</v>
      </c>
      <c r="L581">
        <v>3</v>
      </c>
      <c r="M581">
        <v>10</v>
      </c>
      <c r="N581">
        <v>1</v>
      </c>
      <c r="O581">
        <v>14</v>
      </c>
      <c r="P581">
        <v>54</v>
      </c>
      <c r="Q581">
        <v>18</v>
      </c>
      <c r="R581" t="s">
        <v>290</v>
      </c>
      <c r="S581" t="s">
        <v>290</v>
      </c>
      <c r="T581" t="s">
        <v>290</v>
      </c>
      <c r="U581" t="s">
        <v>290</v>
      </c>
      <c r="V581" t="s">
        <v>290</v>
      </c>
      <c r="W581" t="s">
        <v>290</v>
      </c>
      <c r="X581" t="s">
        <v>290</v>
      </c>
      <c r="Y581" t="s">
        <v>290</v>
      </c>
      <c r="Z581" t="s">
        <v>290</v>
      </c>
      <c r="AA581" t="s">
        <v>290</v>
      </c>
      <c r="AB581" t="s">
        <v>290</v>
      </c>
      <c r="AC581" t="s">
        <v>290</v>
      </c>
      <c r="AD581" t="s">
        <v>290</v>
      </c>
      <c r="AE581" t="s">
        <v>290</v>
      </c>
      <c r="AF581" t="s">
        <v>290</v>
      </c>
      <c r="AG581" t="s">
        <v>290</v>
      </c>
      <c r="AH581" t="s">
        <v>290</v>
      </c>
      <c r="AI581" t="s">
        <v>290</v>
      </c>
      <c r="AJ581">
        <v>5</v>
      </c>
      <c r="AK581" t="s">
        <v>290</v>
      </c>
      <c r="AL581">
        <v>10</v>
      </c>
      <c r="AM581" t="s">
        <v>290</v>
      </c>
      <c r="AN581" t="s">
        <v>290</v>
      </c>
      <c r="AO581">
        <v>56</v>
      </c>
      <c r="AP581">
        <v>1</v>
      </c>
      <c r="AQ581">
        <v>33</v>
      </c>
      <c r="AR581">
        <v>39</v>
      </c>
      <c r="AS581">
        <v>0</v>
      </c>
      <c r="AT581">
        <v>0</v>
      </c>
      <c r="AU581">
        <v>6</v>
      </c>
      <c r="AV581">
        <v>72</v>
      </c>
      <c r="AW581">
        <v>41.709251999999999</v>
      </c>
      <c r="AX581">
        <v>-88.183975000000004</v>
      </c>
      <c r="AY581">
        <v>1</v>
      </c>
      <c r="AZ581" t="s">
        <v>16343</v>
      </c>
      <c r="BA581">
        <v>1852</v>
      </c>
      <c r="BB581" t="s">
        <v>17774</v>
      </c>
      <c r="BE581" t="s">
        <v>2801</v>
      </c>
      <c r="BF581" t="s">
        <v>288</v>
      </c>
      <c r="BG581" t="s">
        <v>16927</v>
      </c>
      <c r="BH581">
        <v>60564</v>
      </c>
      <c r="BI581" t="s">
        <v>16346</v>
      </c>
      <c r="BJ581" t="s">
        <v>17624</v>
      </c>
    </row>
    <row r="582" spans="1:62">
      <c r="A582" t="s">
        <v>3096</v>
      </c>
      <c r="B582" t="s">
        <v>3097</v>
      </c>
      <c r="D582" t="s">
        <v>3098</v>
      </c>
      <c r="E582" t="s">
        <v>3099</v>
      </c>
      <c r="F582" t="s">
        <v>3100</v>
      </c>
      <c r="G582" t="s">
        <v>2898</v>
      </c>
      <c r="H582" t="s">
        <v>288</v>
      </c>
      <c r="I582">
        <v>60101</v>
      </c>
      <c r="J582">
        <v>6306289000</v>
      </c>
      <c r="K582" t="s">
        <v>163</v>
      </c>
      <c r="L582">
        <v>1</v>
      </c>
      <c r="M582">
        <v>1</v>
      </c>
      <c r="N582">
        <v>0</v>
      </c>
      <c r="O582">
        <v>2</v>
      </c>
      <c r="P582" t="s">
        <v>290</v>
      </c>
      <c r="Q582">
        <v>3</v>
      </c>
      <c r="R582" t="s">
        <v>290</v>
      </c>
      <c r="S582" t="s">
        <v>290</v>
      </c>
      <c r="T582" t="s">
        <v>290</v>
      </c>
      <c r="U582" t="s">
        <v>290</v>
      </c>
      <c r="V582" t="s">
        <v>290</v>
      </c>
      <c r="W582" t="s">
        <v>290</v>
      </c>
      <c r="X582" t="s">
        <v>290</v>
      </c>
      <c r="Y582" t="s">
        <v>290</v>
      </c>
      <c r="Z582" t="s">
        <v>290</v>
      </c>
      <c r="AA582" t="s">
        <v>290</v>
      </c>
      <c r="AB582" t="s">
        <v>290</v>
      </c>
      <c r="AC582" t="s">
        <v>290</v>
      </c>
      <c r="AD582" t="s">
        <v>290</v>
      </c>
      <c r="AE582" t="s">
        <v>290</v>
      </c>
      <c r="AF582" t="s">
        <v>290</v>
      </c>
      <c r="AG582" t="s">
        <v>290</v>
      </c>
      <c r="AH582" t="s">
        <v>290</v>
      </c>
      <c r="AI582" t="s">
        <v>290</v>
      </c>
      <c r="AJ582" t="s">
        <v>290</v>
      </c>
      <c r="AK582" t="s">
        <v>290</v>
      </c>
      <c r="AL582" t="s">
        <v>290</v>
      </c>
      <c r="AM582">
        <v>1</v>
      </c>
      <c r="AN582" t="s">
        <v>290</v>
      </c>
      <c r="AO582">
        <v>2</v>
      </c>
      <c r="AP582" t="s">
        <v>290</v>
      </c>
      <c r="AQ582">
        <v>1</v>
      </c>
      <c r="AR582">
        <v>2</v>
      </c>
      <c r="AS582">
        <v>0</v>
      </c>
      <c r="AT582">
        <v>0</v>
      </c>
      <c r="AU582">
        <v>0</v>
      </c>
      <c r="AV582">
        <v>3</v>
      </c>
      <c r="AW582">
        <v>41.929658000000003</v>
      </c>
      <c r="AX582">
        <v>-88.012702000000004</v>
      </c>
      <c r="AY582">
        <v>1</v>
      </c>
      <c r="AZ582" t="s">
        <v>16360</v>
      </c>
      <c r="BA582">
        <v>960</v>
      </c>
      <c r="BB582" t="s">
        <v>17776</v>
      </c>
      <c r="BE582" t="s">
        <v>2898</v>
      </c>
      <c r="BF582" t="s">
        <v>288</v>
      </c>
      <c r="BG582" t="s">
        <v>17623</v>
      </c>
      <c r="BH582">
        <v>60101</v>
      </c>
      <c r="BI582" t="s">
        <v>16346</v>
      </c>
      <c r="BJ582" t="s">
        <v>16363</v>
      </c>
    </row>
    <row r="583" spans="1:62">
      <c r="A583" t="s">
        <v>3101</v>
      </c>
      <c r="B583" t="s">
        <v>3102</v>
      </c>
      <c r="C583" t="s">
        <v>314</v>
      </c>
      <c r="D583" t="s">
        <v>408</v>
      </c>
      <c r="E583" t="s">
        <v>1632</v>
      </c>
      <c r="F583" t="s">
        <v>3103</v>
      </c>
      <c r="G583" t="s">
        <v>3104</v>
      </c>
      <c r="H583" t="s">
        <v>288</v>
      </c>
      <c r="I583">
        <v>62946</v>
      </c>
      <c r="J583">
        <v>6182056707</v>
      </c>
      <c r="K583" t="s">
        <v>164</v>
      </c>
      <c r="L583">
        <v>1</v>
      </c>
      <c r="M583">
        <v>9</v>
      </c>
      <c r="N583">
        <v>1</v>
      </c>
      <c r="O583">
        <v>11</v>
      </c>
      <c r="P583">
        <v>36</v>
      </c>
      <c r="Q583">
        <v>12</v>
      </c>
      <c r="R583">
        <v>3</v>
      </c>
      <c r="S583">
        <v>9</v>
      </c>
      <c r="T583">
        <v>6</v>
      </c>
      <c r="U583">
        <v>8</v>
      </c>
      <c r="V583">
        <v>5</v>
      </c>
      <c r="W583">
        <v>6</v>
      </c>
      <c r="X583" t="s">
        <v>290</v>
      </c>
      <c r="Y583" t="s">
        <v>290</v>
      </c>
      <c r="Z583" t="s">
        <v>290</v>
      </c>
      <c r="AA583" t="s">
        <v>290</v>
      </c>
      <c r="AB583" t="s">
        <v>290</v>
      </c>
      <c r="AC583" t="s">
        <v>290</v>
      </c>
      <c r="AD583" t="s">
        <v>290</v>
      </c>
      <c r="AE583" t="s">
        <v>290</v>
      </c>
      <c r="AF583" t="s">
        <v>290</v>
      </c>
      <c r="AG583" t="s">
        <v>290</v>
      </c>
      <c r="AH583" t="s">
        <v>290</v>
      </c>
      <c r="AI583" t="s">
        <v>290</v>
      </c>
      <c r="AJ583" t="s">
        <v>290</v>
      </c>
      <c r="AK583" t="s">
        <v>290</v>
      </c>
      <c r="AL583" t="s">
        <v>290</v>
      </c>
      <c r="AM583">
        <v>1</v>
      </c>
      <c r="AN583" t="s">
        <v>290</v>
      </c>
      <c r="AO583">
        <v>84</v>
      </c>
      <c r="AP583" t="s">
        <v>290</v>
      </c>
      <c r="AQ583">
        <v>46</v>
      </c>
      <c r="AR583">
        <v>39</v>
      </c>
      <c r="AS583">
        <v>0</v>
      </c>
      <c r="AT583">
        <v>0</v>
      </c>
      <c r="AU583">
        <v>0</v>
      </c>
      <c r="AV583">
        <v>85</v>
      </c>
      <c r="AW583">
        <v>37.727910000000001</v>
      </c>
      <c r="AX583">
        <v>-88.560813999999993</v>
      </c>
      <c r="AY583">
        <v>1</v>
      </c>
      <c r="AZ583" t="s">
        <v>16360</v>
      </c>
      <c r="BA583">
        <v>1520</v>
      </c>
      <c r="BB583" t="s">
        <v>17778</v>
      </c>
      <c r="BE583" t="s">
        <v>3104</v>
      </c>
      <c r="BF583" t="s">
        <v>288</v>
      </c>
      <c r="BG583" t="s">
        <v>17779</v>
      </c>
      <c r="BH583">
        <v>62946</v>
      </c>
      <c r="BI583" t="s">
        <v>16346</v>
      </c>
      <c r="BJ583" t="s">
        <v>16363</v>
      </c>
    </row>
    <row r="584" spans="1:62">
      <c r="A584" t="s">
        <v>3106</v>
      </c>
      <c r="B584" t="s">
        <v>319</v>
      </c>
      <c r="D584" t="s">
        <v>986</v>
      </c>
      <c r="E584" t="s">
        <v>3107</v>
      </c>
      <c r="F584" t="s">
        <v>3108</v>
      </c>
      <c r="G584" t="s">
        <v>3109</v>
      </c>
      <c r="H584" t="s">
        <v>288</v>
      </c>
      <c r="I584">
        <v>62863</v>
      </c>
      <c r="J584">
        <v>6182633183</v>
      </c>
      <c r="K584" t="s">
        <v>165</v>
      </c>
      <c r="L584">
        <v>1</v>
      </c>
      <c r="M584">
        <v>15</v>
      </c>
      <c r="N584">
        <v>4.5</v>
      </c>
      <c r="O584">
        <v>20.5</v>
      </c>
      <c r="P584">
        <v>16</v>
      </c>
      <c r="Q584">
        <v>12</v>
      </c>
      <c r="R584">
        <v>11</v>
      </c>
      <c r="S584">
        <v>14</v>
      </c>
      <c r="T584">
        <v>10</v>
      </c>
      <c r="U584">
        <v>9</v>
      </c>
      <c r="V584">
        <v>10</v>
      </c>
      <c r="W584">
        <v>11</v>
      </c>
      <c r="X584">
        <v>13</v>
      </c>
      <c r="Y584">
        <v>6</v>
      </c>
      <c r="Z584" t="s">
        <v>290</v>
      </c>
      <c r="AA584" t="s">
        <v>290</v>
      </c>
      <c r="AB584" t="s">
        <v>290</v>
      </c>
      <c r="AC584" t="s">
        <v>290</v>
      </c>
      <c r="AD584">
        <v>9</v>
      </c>
      <c r="AE584" t="s">
        <v>290</v>
      </c>
      <c r="AF584" t="s">
        <v>290</v>
      </c>
      <c r="AG584" t="s">
        <v>290</v>
      </c>
      <c r="AH584" t="s">
        <v>290</v>
      </c>
      <c r="AI584" t="s">
        <v>290</v>
      </c>
      <c r="AJ584" t="s">
        <v>290</v>
      </c>
      <c r="AK584" t="s">
        <v>290</v>
      </c>
      <c r="AL584">
        <v>2</v>
      </c>
      <c r="AM584" t="s">
        <v>290</v>
      </c>
      <c r="AN584" t="s">
        <v>290</v>
      </c>
      <c r="AO584">
        <v>116</v>
      </c>
      <c r="AP584">
        <v>3</v>
      </c>
      <c r="AQ584">
        <v>75</v>
      </c>
      <c r="AR584">
        <v>46</v>
      </c>
      <c r="AS584">
        <v>0</v>
      </c>
      <c r="AT584">
        <v>0</v>
      </c>
      <c r="AU584">
        <v>12</v>
      </c>
      <c r="AV584">
        <v>121</v>
      </c>
      <c r="AW584">
        <v>38.409539000000002</v>
      </c>
      <c r="AX584">
        <v>-87.762617000000006</v>
      </c>
      <c r="AY584">
        <v>0.9</v>
      </c>
      <c r="AZ584" t="s">
        <v>16360</v>
      </c>
      <c r="BA584">
        <v>417</v>
      </c>
      <c r="BB584" t="s">
        <v>17782</v>
      </c>
      <c r="BE584" t="s">
        <v>3109</v>
      </c>
      <c r="BF584" t="s">
        <v>288</v>
      </c>
      <c r="BG584" t="s">
        <v>17783</v>
      </c>
      <c r="BH584">
        <v>62863</v>
      </c>
      <c r="BI584" t="s">
        <v>16346</v>
      </c>
      <c r="BJ584" t="s">
        <v>16363</v>
      </c>
    </row>
    <row r="585" spans="1:62">
      <c r="A585" t="s">
        <v>16195</v>
      </c>
      <c r="B585" t="s">
        <v>9989</v>
      </c>
      <c r="C585" t="s">
        <v>283</v>
      </c>
      <c r="D585" t="s">
        <v>551</v>
      </c>
      <c r="E585" t="s">
        <v>928</v>
      </c>
      <c r="F585" t="s">
        <v>9992</v>
      </c>
      <c r="G585" t="s">
        <v>3109</v>
      </c>
      <c r="H585" t="s">
        <v>288</v>
      </c>
      <c r="I585">
        <v>62863</v>
      </c>
      <c r="J585">
        <v>6182998671</v>
      </c>
      <c r="K585" t="s">
        <v>165</v>
      </c>
      <c r="L585">
        <v>0</v>
      </c>
      <c r="M585">
        <v>4</v>
      </c>
      <c r="N585">
        <v>3</v>
      </c>
      <c r="O585">
        <v>7</v>
      </c>
      <c r="P585">
        <v>13</v>
      </c>
      <c r="Q585">
        <v>4</v>
      </c>
      <c r="R585">
        <v>3</v>
      </c>
      <c r="S585">
        <v>1</v>
      </c>
      <c r="T585">
        <v>6</v>
      </c>
      <c r="U585">
        <v>1</v>
      </c>
      <c r="V585">
        <v>1</v>
      </c>
      <c r="W585">
        <v>2</v>
      </c>
      <c r="X585" t="s">
        <v>290</v>
      </c>
      <c r="Y585" t="s">
        <v>290</v>
      </c>
      <c r="Z585" t="s">
        <v>290</v>
      </c>
      <c r="AA585" t="s">
        <v>290</v>
      </c>
      <c r="AB585" t="s">
        <v>290</v>
      </c>
      <c r="AC585" t="s">
        <v>290</v>
      </c>
      <c r="AD585" t="s">
        <v>290</v>
      </c>
      <c r="AE585" t="s">
        <v>290</v>
      </c>
      <c r="AF585" t="s">
        <v>290</v>
      </c>
      <c r="AG585" t="s">
        <v>290</v>
      </c>
      <c r="AH585" t="s">
        <v>290</v>
      </c>
      <c r="AI585" t="s">
        <v>290</v>
      </c>
      <c r="AJ585">
        <v>4</v>
      </c>
      <c r="AK585" t="s">
        <v>290</v>
      </c>
      <c r="AL585" t="s">
        <v>290</v>
      </c>
      <c r="AM585" t="s">
        <v>290</v>
      </c>
      <c r="AN585" t="s">
        <v>290</v>
      </c>
      <c r="AO585">
        <v>27</v>
      </c>
      <c r="AP585" t="s">
        <v>290</v>
      </c>
      <c r="AQ585">
        <v>13</v>
      </c>
      <c r="AR585">
        <v>18</v>
      </c>
      <c r="AS585">
        <v>0</v>
      </c>
      <c r="AT585">
        <v>0</v>
      </c>
      <c r="AU585">
        <v>6</v>
      </c>
      <c r="AV585">
        <v>31</v>
      </c>
      <c r="AW585">
        <v>38.441814000000001</v>
      </c>
      <c r="AX585">
        <v>-87.828423000000001</v>
      </c>
      <c r="AY585">
        <v>0.33</v>
      </c>
      <c r="AZ585" t="s">
        <v>16365</v>
      </c>
      <c r="BE585" t="s">
        <v>3109</v>
      </c>
      <c r="BF585" t="s">
        <v>288</v>
      </c>
      <c r="BG585" t="s">
        <v>17783</v>
      </c>
      <c r="BH585">
        <v>62863</v>
      </c>
      <c r="BI585" t="s">
        <v>16346</v>
      </c>
      <c r="BJ585" t="s">
        <v>16363</v>
      </c>
    </row>
    <row r="586" spans="1:62">
      <c r="A586" t="s">
        <v>18612</v>
      </c>
      <c r="B586" t="s">
        <v>18613</v>
      </c>
      <c r="D586" t="s">
        <v>18614</v>
      </c>
      <c r="E586" t="s">
        <v>18615</v>
      </c>
      <c r="F586" t="s">
        <v>18616</v>
      </c>
      <c r="G586" t="s">
        <v>18617</v>
      </c>
      <c r="H586" t="s">
        <v>288</v>
      </c>
      <c r="I586">
        <v>62851</v>
      </c>
      <c r="J586">
        <v>6186292436</v>
      </c>
      <c r="K586" t="s">
        <v>3202</v>
      </c>
      <c r="L586">
        <v>0</v>
      </c>
      <c r="M586">
        <v>6</v>
      </c>
      <c r="N586">
        <v>0</v>
      </c>
      <c r="O586">
        <v>6</v>
      </c>
      <c r="P586" t="s">
        <v>290</v>
      </c>
      <c r="Q586" t="s">
        <v>290</v>
      </c>
      <c r="R586">
        <v>8</v>
      </c>
      <c r="S586">
        <v>4</v>
      </c>
      <c r="T586">
        <v>7</v>
      </c>
      <c r="U586">
        <v>5</v>
      </c>
      <c r="V586">
        <v>7</v>
      </c>
      <c r="W586">
        <v>13</v>
      </c>
      <c r="X586">
        <v>3</v>
      </c>
      <c r="Y586">
        <v>8</v>
      </c>
      <c r="Z586" t="s">
        <v>290</v>
      </c>
      <c r="AA586" t="s">
        <v>290</v>
      </c>
      <c r="AB586" t="s">
        <v>290</v>
      </c>
      <c r="AC586" t="s">
        <v>290</v>
      </c>
      <c r="AD586" t="s">
        <v>290</v>
      </c>
      <c r="AE586" t="s">
        <v>290</v>
      </c>
      <c r="AF586" t="s">
        <v>290</v>
      </c>
      <c r="AG586" t="s">
        <v>290</v>
      </c>
      <c r="AH586" t="s">
        <v>290</v>
      </c>
      <c r="AI586" t="s">
        <v>290</v>
      </c>
      <c r="AJ586" t="s">
        <v>290</v>
      </c>
      <c r="AK586" t="s">
        <v>290</v>
      </c>
      <c r="AL586" t="s">
        <v>290</v>
      </c>
      <c r="AM586" t="s">
        <v>290</v>
      </c>
      <c r="AN586" t="s">
        <v>290</v>
      </c>
      <c r="AO586">
        <v>55</v>
      </c>
      <c r="AP586" t="s">
        <v>290</v>
      </c>
      <c r="AQ586">
        <v>25</v>
      </c>
      <c r="AR586">
        <v>30</v>
      </c>
      <c r="AS586">
        <v>0</v>
      </c>
      <c r="AT586">
        <v>0</v>
      </c>
      <c r="AU586">
        <v>0</v>
      </c>
      <c r="AV586">
        <v>55</v>
      </c>
      <c r="AW586">
        <v>38.176538999999998</v>
      </c>
      <c r="AX586">
        <v>-88.957869000000002</v>
      </c>
      <c r="AY586">
        <v>0.8</v>
      </c>
      <c r="AZ586" t="s">
        <v>16360</v>
      </c>
      <c r="BA586">
        <v>1046</v>
      </c>
      <c r="BB586" t="s">
        <v>18618</v>
      </c>
      <c r="BE586" t="s">
        <v>1650</v>
      </c>
      <c r="BF586" t="s">
        <v>288</v>
      </c>
      <c r="BG586" t="s">
        <v>17032</v>
      </c>
      <c r="BH586">
        <v>62816</v>
      </c>
      <c r="BI586" t="s">
        <v>16346</v>
      </c>
      <c r="BJ586" t="s">
        <v>16363</v>
      </c>
    </row>
    <row r="587" spans="1:62">
      <c r="A587" t="s">
        <v>3111</v>
      </c>
      <c r="B587" t="s">
        <v>3112</v>
      </c>
      <c r="C587" t="s">
        <v>283</v>
      </c>
      <c r="D587" t="s">
        <v>3113</v>
      </c>
      <c r="E587" t="s">
        <v>3114</v>
      </c>
      <c r="F587" t="s">
        <v>3115</v>
      </c>
      <c r="G587" t="s">
        <v>3116</v>
      </c>
      <c r="H587" t="s">
        <v>288</v>
      </c>
      <c r="I587">
        <v>62896</v>
      </c>
      <c r="J587">
        <v>6189372017</v>
      </c>
      <c r="K587" t="s">
        <v>166</v>
      </c>
      <c r="L587">
        <v>2</v>
      </c>
      <c r="M587">
        <v>5</v>
      </c>
      <c r="N587">
        <v>4</v>
      </c>
      <c r="O587">
        <v>11</v>
      </c>
      <c r="P587">
        <v>15</v>
      </c>
      <c r="Q587">
        <v>12</v>
      </c>
      <c r="R587">
        <v>14</v>
      </c>
      <c r="S587">
        <v>6</v>
      </c>
      <c r="T587">
        <v>5</v>
      </c>
      <c r="U587">
        <v>6</v>
      </c>
      <c r="V587">
        <v>9</v>
      </c>
      <c r="W587">
        <v>1</v>
      </c>
      <c r="X587" t="s">
        <v>290</v>
      </c>
      <c r="Y587" t="s">
        <v>290</v>
      </c>
      <c r="Z587" t="s">
        <v>290</v>
      </c>
      <c r="AA587" t="s">
        <v>290</v>
      </c>
      <c r="AB587" t="s">
        <v>290</v>
      </c>
      <c r="AC587" t="s">
        <v>290</v>
      </c>
      <c r="AD587" t="s">
        <v>290</v>
      </c>
      <c r="AE587" t="s">
        <v>290</v>
      </c>
      <c r="AF587" t="s">
        <v>290</v>
      </c>
      <c r="AG587" t="s">
        <v>290</v>
      </c>
      <c r="AH587" t="s">
        <v>290</v>
      </c>
      <c r="AI587" t="s">
        <v>290</v>
      </c>
      <c r="AJ587" t="s">
        <v>290</v>
      </c>
      <c r="AK587" t="s">
        <v>290</v>
      </c>
      <c r="AL587">
        <v>1</v>
      </c>
      <c r="AM587" t="s">
        <v>290</v>
      </c>
      <c r="AN587" t="s">
        <v>290</v>
      </c>
      <c r="AO587">
        <v>64</v>
      </c>
      <c r="AP587">
        <v>3</v>
      </c>
      <c r="AQ587">
        <v>39</v>
      </c>
      <c r="AR587">
        <v>29</v>
      </c>
      <c r="AS587">
        <v>0</v>
      </c>
      <c r="AT587">
        <v>0</v>
      </c>
      <c r="AU587">
        <v>13</v>
      </c>
      <c r="AV587">
        <v>68</v>
      </c>
      <c r="AW587">
        <v>37.89873</v>
      </c>
      <c r="AX587">
        <v>-88.920125999999996</v>
      </c>
      <c r="AY587">
        <v>1</v>
      </c>
      <c r="AZ587" t="s">
        <v>16360</v>
      </c>
      <c r="BA587">
        <v>702</v>
      </c>
      <c r="BB587" t="s">
        <v>17788</v>
      </c>
      <c r="BE587" t="s">
        <v>3116</v>
      </c>
      <c r="BF587" t="s">
        <v>288</v>
      </c>
      <c r="BG587" t="s">
        <v>17789</v>
      </c>
      <c r="BH587">
        <v>62896</v>
      </c>
      <c r="BI587" t="s">
        <v>16346</v>
      </c>
      <c r="BJ587" t="s">
        <v>16363</v>
      </c>
    </row>
    <row r="588" spans="1:62">
      <c r="A588" t="s">
        <v>3118</v>
      </c>
      <c r="B588" t="s">
        <v>3119</v>
      </c>
      <c r="D588" t="s">
        <v>2773</v>
      </c>
      <c r="E588" t="s">
        <v>870</v>
      </c>
      <c r="F588" t="s">
        <v>18619</v>
      </c>
      <c r="G588" t="s">
        <v>986</v>
      </c>
      <c r="H588" t="s">
        <v>288</v>
      </c>
      <c r="I588">
        <v>62822</v>
      </c>
      <c r="J588">
        <v>7279005186</v>
      </c>
      <c r="K588" t="s">
        <v>166</v>
      </c>
      <c r="L588">
        <v>2</v>
      </c>
      <c r="M588">
        <v>5</v>
      </c>
      <c r="N588">
        <v>3</v>
      </c>
      <c r="O588">
        <v>10</v>
      </c>
      <c r="P588" t="s">
        <v>290</v>
      </c>
      <c r="Q588">
        <v>4</v>
      </c>
      <c r="R588">
        <v>1</v>
      </c>
      <c r="S588" t="s">
        <v>290</v>
      </c>
      <c r="T588">
        <v>2</v>
      </c>
      <c r="U588" t="s">
        <v>290</v>
      </c>
      <c r="V588" t="s">
        <v>290</v>
      </c>
      <c r="W588" t="s">
        <v>290</v>
      </c>
      <c r="X588" t="s">
        <v>290</v>
      </c>
      <c r="Y588" t="s">
        <v>290</v>
      </c>
      <c r="Z588">
        <v>2</v>
      </c>
      <c r="AA588" t="s">
        <v>290</v>
      </c>
      <c r="AB588" t="s">
        <v>290</v>
      </c>
      <c r="AC588" t="s">
        <v>290</v>
      </c>
      <c r="AD588" t="s">
        <v>290</v>
      </c>
      <c r="AE588" t="s">
        <v>290</v>
      </c>
      <c r="AF588" t="s">
        <v>290</v>
      </c>
      <c r="AG588" t="s">
        <v>290</v>
      </c>
      <c r="AH588" t="s">
        <v>290</v>
      </c>
      <c r="AI588" t="s">
        <v>290</v>
      </c>
      <c r="AJ588" t="s">
        <v>290</v>
      </c>
      <c r="AK588" t="s">
        <v>290</v>
      </c>
      <c r="AL588" t="s">
        <v>290</v>
      </c>
      <c r="AM588" t="s">
        <v>290</v>
      </c>
      <c r="AN588" t="s">
        <v>290</v>
      </c>
      <c r="AO588">
        <v>9</v>
      </c>
      <c r="AP588" t="s">
        <v>290</v>
      </c>
      <c r="AQ588">
        <v>5</v>
      </c>
      <c r="AR588">
        <v>4</v>
      </c>
      <c r="AS588">
        <v>0</v>
      </c>
      <c r="AT588">
        <v>0</v>
      </c>
      <c r="AU588">
        <v>9</v>
      </c>
      <c r="AV588">
        <v>9</v>
      </c>
      <c r="AW588">
        <v>37.968908999999996</v>
      </c>
      <c r="AX588">
        <v>-89.053397000000004</v>
      </c>
      <c r="AY588">
        <v>1</v>
      </c>
      <c r="AZ588" t="s">
        <v>16360</v>
      </c>
      <c r="BA588">
        <v>808</v>
      </c>
      <c r="BB588" t="s">
        <v>18620</v>
      </c>
      <c r="BE588" t="s">
        <v>986</v>
      </c>
      <c r="BF588" t="s">
        <v>288</v>
      </c>
      <c r="BG588" t="s">
        <v>17789</v>
      </c>
      <c r="BH588">
        <v>62822</v>
      </c>
      <c r="BI588" t="s">
        <v>16346</v>
      </c>
      <c r="BJ588" t="s">
        <v>16363</v>
      </c>
    </row>
    <row r="589" spans="1:62">
      <c r="A589" t="s">
        <v>3122</v>
      </c>
      <c r="B589" t="s">
        <v>3123</v>
      </c>
      <c r="C589" t="s">
        <v>314</v>
      </c>
      <c r="D589" t="s">
        <v>822</v>
      </c>
      <c r="E589" t="s">
        <v>3124</v>
      </c>
      <c r="F589" t="s">
        <v>3125</v>
      </c>
      <c r="G589" t="s">
        <v>3126</v>
      </c>
      <c r="H589" t="s">
        <v>288</v>
      </c>
      <c r="I589">
        <v>62948</v>
      </c>
      <c r="J589">
        <v>6189424484</v>
      </c>
      <c r="K589" t="s">
        <v>167</v>
      </c>
      <c r="L589">
        <v>1</v>
      </c>
      <c r="M589">
        <v>17</v>
      </c>
      <c r="N589">
        <v>10</v>
      </c>
      <c r="O589">
        <v>28</v>
      </c>
      <c r="P589">
        <v>28</v>
      </c>
      <c r="Q589">
        <v>32</v>
      </c>
      <c r="R589">
        <v>39</v>
      </c>
      <c r="S589">
        <v>18</v>
      </c>
      <c r="T589">
        <v>19</v>
      </c>
      <c r="U589">
        <v>30</v>
      </c>
      <c r="V589">
        <v>24</v>
      </c>
      <c r="W589">
        <v>20</v>
      </c>
      <c r="X589">
        <v>20</v>
      </c>
      <c r="Y589">
        <v>24</v>
      </c>
      <c r="Z589" t="s">
        <v>290</v>
      </c>
      <c r="AA589" t="s">
        <v>290</v>
      </c>
      <c r="AB589" t="s">
        <v>290</v>
      </c>
      <c r="AC589" t="s">
        <v>290</v>
      </c>
      <c r="AD589" t="s">
        <v>290</v>
      </c>
      <c r="AE589" t="s">
        <v>290</v>
      </c>
      <c r="AF589" t="s">
        <v>290</v>
      </c>
      <c r="AG589" t="s">
        <v>290</v>
      </c>
      <c r="AH589" t="s">
        <v>290</v>
      </c>
      <c r="AI589" t="s">
        <v>290</v>
      </c>
      <c r="AJ589">
        <v>11</v>
      </c>
      <c r="AK589" t="s">
        <v>290</v>
      </c>
      <c r="AL589">
        <v>11</v>
      </c>
      <c r="AM589">
        <v>4</v>
      </c>
      <c r="AN589" t="s">
        <v>290</v>
      </c>
      <c r="AO589">
        <v>218</v>
      </c>
      <c r="AP589">
        <v>10</v>
      </c>
      <c r="AQ589">
        <v>121</v>
      </c>
      <c r="AR589">
        <v>133</v>
      </c>
      <c r="AS589">
        <v>0</v>
      </c>
      <c r="AT589">
        <v>0</v>
      </c>
      <c r="AU589">
        <v>29</v>
      </c>
      <c r="AV589">
        <v>254</v>
      </c>
      <c r="AW589">
        <v>37.804605000000002</v>
      </c>
      <c r="AX589">
        <v>-89.031127999999995</v>
      </c>
      <c r="AY589">
        <v>1</v>
      </c>
      <c r="AZ589" t="s">
        <v>16360</v>
      </c>
      <c r="BA589">
        <v>400</v>
      </c>
      <c r="BB589" t="s">
        <v>17791</v>
      </c>
      <c r="BE589" t="s">
        <v>3126</v>
      </c>
      <c r="BF589" t="s">
        <v>288</v>
      </c>
      <c r="BG589" t="s">
        <v>17792</v>
      </c>
      <c r="BH589">
        <v>62948</v>
      </c>
      <c r="BI589" t="s">
        <v>16346</v>
      </c>
      <c r="BJ589" t="s">
        <v>16363</v>
      </c>
    </row>
    <row r="590" spans="1:62">
      <c r="A590" t="s">
        <v>3128</v>
      </c>
      <c r="B590" t="s">
        <v>3129</v>
      </c>
      <c r="C590" t="s">
        <v>314</v>
      </c>
      <c r="D590" t="s">
        <v>1069</v>
      </c>
      <c r="E590" t="s">
        <v>17793</v>
      </c>
      <c r="F590" t="s">
        <v>3131</v>
      </c>
      <c r="G590" t="s">
        <v>3132</v>
      </c>
      <c r="H590" t="s">
        <v>288</v>
      </c>
      <c r="I590">
        <v>62933</v>
      </c>
      <c r="J590">
        <v>6189423802</v>
      </c>
      <c r="K590" t="s">
        <v>167</v>
      </c>
      <c r="L590">
        <v>3</v>
      </c>
      <c r="M590">
        <v>19.399999999999999</v>
      </c>
      <c r="N590">
        <v>10</v>
      </c>
      <c r="O590">
        <v>32.4</v>
      </c>
      <c r="P590">
        <v>38</v>
      </c>
      <c r="Q590">
        <v>25</v>
      </c>
      <c r="R590">
        <v>22</v>
      </c>
      <c r="S590">
        <v>12</v>
      </c>
      <c r="T590">
        <v>17</v>
      </c>
      <c r="U590">
        <v>19</v>
      </c>
      <c r="V590">
        <v>23</v>
      </c>
      <c r="W590">
        <v>15</v>
      </c>
      <c r="X590">
        <v>19</v>
      </c>
      <c r="Y590">
        <v>15</v>
      </c>
      <c r="Z590" t="s">
        <v>290</v>
      </c>
      <c r="AA590" t="s">
        <v>290</v>
      </c>
      <c r="AB590" t="s">
        <v>290</v>
      </c>
      <c r="AC590" t="s">
        <v>290</v>
      </c>
      <c r="AD590" t="s">
        <v>290</v>
      </c>
      <c r="AE590" t="s">
        <v>290</v>
      </c>
      <c r="AF590" t="s">
        <v>290</v>
      </c>
      <c r="AG590" t="s">
        <v>290</v>
      </c>
      <c r="AH590" t="s">
        <v>290</v>
      </c>
      <c r="AI590" t="s">
        <v>290</v>
      </c>
      <c r="AJ590">
        <v>2</v>
      </c>
      <c r="AK590" t="s">
        <v>290</v>
      </c>
      <c r="AL590">
        <v>6</v>
      </c>
      <c r="AM590">
        <v>2</v>
      </c>
      <c r="AN590" t="s">
        <v>290</v>
      </c>
      <c r="AO590">
        <v>179</v>
      </c>
      <c r="AP590">
        <v>16</v>
      </c>
      <c r="AQ590">
        <v>101</v>
      </c>
      <c r="AR590">
        <v>104</v>
      </c>
      <c r="AS590">
        <v>0</v>
      </c>
      <c r="AT590">
        <v>0</v>
      </c>
      <c r="AU590">
        <v>30</v>
      </c>
      <c r="AV590">
        <v>205</v>
      </c>
      <c r="AW590">
        <v>37.773940000000003</v>
      </c>
      <c r="AX590">
        <v>-89.02646</v>
      </c>
      <c r="AY590">
        <v>0.33</v>
      </c>
      <c r="AZ590" t="s">
        <v>16365</v>
      </c>
      <c r="BA590">
        <v>310</v>
      </c>
      <c r="BB590" t="s">
        <v>16366</v>
      </c>
      <c r="BE590" t="s">
        <v>3132</v>
      </c>
      <c r="BF590" t="s">
        <v>288</v>
      </c>
      <c r="BG590" t="s">
        <v>17792</v>
      </c>
      <c r="BH590">
        <v>62933</v>
      </c>
      <c r="BI590" t="s">
        <v>16346</v>
      </c>
      <c r="BJ590" t="s">
        <v>16363</v>
      </c>
    </row>
    <row r="591" spans="1:62">
      <c r="A591" t="s">
        <v>3134</v>
      </c>
      <c r="B591" t="s">
        <v>3135</v>
      </c>
      <c r="C591" t="s">
        <v>314</v>
      </c>
      <c r="D591" t="s">
        <v>3136</v>
      </c>
      <c r="E591" t="s">
        <v>180</v>
      </c>
      <c r="F591" t="s">
        <v>3137</v>
      </c>
      <c r="G591" t="s">
        <v>157</v>
      </c>
      <c r="H591" t="s">
        <v>288</v>
      </c>
      <c r="I591">
        <v>62959</v>
      </c>
      <c r="J591">
        <v>6189979302</v>
      </c>
      <c r="K591" t="s">
        <v>167</v>
      </c>
      <c r="L591">
        <v>1</v>
      </c>
      <c r="M591">
        <v>8</v>
      </c>
      <c r="N591">
        <v>3</v>
      </c>
      <c r="O591">
        <v>12</v>
      </c>
      <c r="P591" t="s">
        <v>290</v>
      </c>
      <c r="Q591" t="s">
        <v>290</v>
      </c>
      <c r="R591" t="s">
        <v>290</v>
      </c>
      <c r="S591" t="s">
        <v>290</v>
      </c>
      <c r="T591" t="s">
        <v>290</v>
      </c>
      <c r="U591" t="s">
        <v>290</v>
      </c>
      <c r="V591" t="s">
        <v>290</v>
      </c>
      <c r="W591" t="s">
        <v>290</v>
      </c>
      <c r="X591" t="s">
        <v>290</v>
      </c>
      <c r="Y591" t="s">
        <v>290</v>
      </c>
      <c r="Z591">
        <v>18</v>
      </c>
      <c r="AA591">
        <v>23</v>
      </c>
      <c r="AB591">
        <v>23</v>
      </c>
      <c r="AC591">
        <v>15</v>
      </c>
      <c r="AD591" t="s">
        <v>290</v>
      </c>
      <c r="AE591" t="s">
        <v>290</v>
      </c>
      <c r="AF591" t="s">
        <v>290</v>
      </c>
      <c r="AG591" t="s">
        <v>290</v>
      </c>
      <c r="AH591" t="s">
        <v>290</v>
      </c>
      <c r="AI591" t="s">
        <v>290</v>
      </c>
      <c r="AJ591">
        <v>1</v>
      </c>
      <c r="AK591" t="s">
        <v>290</v>
      </c>
      <c r="AL591">
        <v>2</v>
      </c>
      <c r="AM591">
        <v>3</v>
      </c>
      <c r="AN591" t="s">
        <v>290</v>
      </c>
      <c r="AO591">
        <v>70</v>
      </c>
      <c r="AP591">
        <v>3</v>
      </c>
      <c r="AQ591">
        <v>44</v>
      </c>
      <c r="AR591">
        <v>35</v>
      </c>
      <c r="AS591">
        <v>6</v>
      </c>
      <c r="AT591">
        <v>7</v>
      </c>
      <c r="AU591">
        <v>13</v>
      </c>
      <c r="AV591">
        <v>79</v>
      </c>
      <c r="AW591">
        <v>37.742389000000003</v>
      </c>
      <c r="AX591">
        <v>-89.018876000000006</v>
      </c>
      <c r="AY591">
        <v>0.88</v>
      </c>
      <c r="AZ591" t="s">
        <v>16883</v>
      </c>
      <c r="BA591">
        <v>5200</v>
      </c>
      <c r="BB591" t="s">
        <v>17796</v>
      </c>
      <c r="BC591" t="s">
        <v>17118</v>
      </c>
      <c r="BD591" t="s">
        <v>17797</v>
      </c>
      <c r="BE591" t="s">
        <v>157</v>
      </c>
      <c r="BF591" t="s">
        <v>288</v>
      </c>
      <c r="BG591" t="s">
        <v>17792</v>
      </c>
      <c r="BH591">
        <v>62959</v>
      </c>
      <c r="BI591" t="s">
        <v>16346</v>
      </c>
      <c r="BJ591" t="s">
        <v>167</v>
      </c>
    </row>
    <row r="592" spans="1:62">
      <c r="A592" t="s">
        <v>3139</v>
      </c>
      <c r="B592" t="s">
        <v>1762</v>
      </c>
      <c r="D592" t="s">
        <v>3140</v>
      </c>
      <c r="E592" t="s">
        <v>3141</v>
      </c>
      <c r="F592" t="s">
        <v>3142</v>
      </c>
      <c r="G592" t="s">
        <v>3143</v>
      </c>
      <c r="H592" t="s">
        <v>288</v>
      </c>
      <c r="I592">
        <v>60450</v>
      </c>
      <c r="J592">
        <v>8159424111</v>
      </c>
      <c r="K592" t="s">
        <v>168</v>
      </c>
      <c r="L592">
        <v>1</v>
      </c>
      <c r="M592">
        <v>12.5</v>
      </c>
      <c r="N592">
        <v>3</v>
      </c>
      <c r="O592">
        <v>16.5</v>
      </c>
      <c r="P592">
        <v>24</v>
      </c>
      <c r="Q592">
        <v>12</v>
      </c>
      <c r="R592">
        <v>15</v>
      </c>
      <c r="S592">
        <v>14</v>
      </c>
      <c r="T592">
        <v>12</v>
      </c>
      <c r="U592">
        <v>14</v>
      </c>
      <c r="V592">
        <v>15</v>
      </c>
      <c r="W592">
        <v>21</v>
      </c>
      <c r="X592">
        <v>11</v>
      </c>
      <c r="Y592">
        <v>18</v>
      </c>
      <c r="Z592" t="s">
        <v>290</v>
      </c>
      <c r="AA592" t="s">
        <v>290</v>
      </c>
      <c r="AB592" t="s">
        <v>290</v>
      </c>
      <c r="AC592" t="s">
        <v>290</v>
      </c>
      <c r="AD592" t="s">
        <v>290</v>
      </c>
      <c r="AE592" t="s">
        <v>290</v>
      </c>
      <c r="AF592" t="s">
        <v>290</v>
      </c>
      <c r="AG592" t="s">
        <v>290</v>
      </c>
      <c r="AH592" t="s">
        <v>290</v>
      </c>
      <c r="AI592" t="s">
        <v>290</v>
      </c>
      <c r="AJ592" t="s">
        <v>290</v>
      </c>
      <c r="AK592">
        <v>12</v>
      </c>
      <c r="AL592">
        <v>1</v>
      </c>
      <c r="AM592" t="s">
        <v>290</v>
      </c>
      <c r="AN592" t="s">
        <v>290</v>
      </c>
      <c r="AO592">
        <v>140</v>
      </c>
      <c r="AP592">
        <v>3</v>
      </c>
      <c r="AQ592">
        <v>88</v>
      </c>
      <c r="AR592">
        <v>68</v>
      </c>
      <c r="AS592">
        <v>0</v>
      </c>
      <c r="AT592">
        <v>0</v>
      </c>
      <c r="AU592">
        <v>0</v>
      </c>
      <c r="AV592">
        <v>156</v>
      </c>
      <c r="AW592">
        <v>41.360968</v>
      </c>
      <c r="AX592">
        <v>-88.419229000000001</v>
      </c>
      <c r="AY592">
        <v>1</v>
      </c>
      <c r="AZ592" t="s">
        <v>16360</v>
      </c>
      <c r="BA592">
        <v>505</v>
      </c>
      <c r="BB592" t="s">
        <v>17799</v>
      </c>
      <c r="BE592" t="s">
        <v>3143</v>
      </c>
      <c r="BF592" t="s">
        <v>288</v>
      </c>
      <c r="BG592" t="s">
        <v>17800</v>
      </c>
      <c r="BH592">
        <v>60450</v>
      </c>
      <c r="BI592" t="s">
        <v>16346</v>
      </c>
      <c r="BJ592" t="s">
        <v>16363</v>
      </c>
    </row>
    <row r="593" spans="1:62">
      <c r="A593" t="s">
        <v>3145</v>
      </c>
      <c r="B593" t="s">
        <v>3146</v>
      </c>
      <c r="C593" t="s">
        <v>314</v>
      </c>
      <c r="D593" t="s">
        <v>1367</v>
      </c>
      <c r="E593" t="s">
        <v>17801</v>
      </c>
      <c r="F593" t="s">
        <v>3148</v>
      </c>
      <c r="G593" t="s">
        <v>3149</v>
      </c>
      <c r="H593" t="s">
        <v>288</v>
      </c>
      <c r="I593">
        <v>60560</v>
      </c>
      <c r="J593">
        <v>6305537861</v>
      </c>
      <c r="K593" t="s">
        <v>169</v>
      </c>
      <c r="L593">
        <v>1.5</v>
      </c>
      <c r="M593">
        <v>14.5</v>
      </c>
      <c r="N593">
        <v>12</v>
      </c>
      <c r="O593">
        <v>28</v>
      </c>
      <c r="P593">
        <v>63</v>
      </c>
      <c r="Q593">
        <v>14</v>
      </c>
      <c r="R593">
        <v>33</v>
      </c>
      <c r="S593">
        <v>22</v>
      </c>
      <c r="T593">
        <v>24</v>
      </c>
      <c r="U593">
        <v>17</v>
      </c>
      <c r="V593">
        <v>17</v>
      </c>
      <c r="W593">
        <v>16</v>
      </c>
      <c r="X593">
        <v>21</v>
      </c>
      <c r="Y593">
        <v>24</v>
      </c>
      <c r="Z593" t="s">
        <v>290</v>
      </c>
      <c r="AA593" t="s">
        <v>290</v>
      </c>
      <c r="AB593" t="s">
        <v>290</v>
      </c>
      <c r="AC593" t="s">
        <v>290</v>
      </c>
      <c r="AD593" t="s">
        <v>290</v>
      </c>
      <c r="AE593" t="s">
        <v>290</v>
      </c>
      <c r="AF593" t="s">
        <v>290</v>
      </c>
      <c r="AG593" t="s">
        <v>290</v>
      </c>
      <c r="AH593">
        <v>22</v>
      </c>
      <c r="AI593" t="s">
        <v>290</v>
      </c>
      <c r="AJ593">
        <v>5</v>
      </c>
      <c r="AK593">
        <v>1</v>
      </c>
      <c r="AL593" t="s">
        <v>290</v>
      </c>
      <c r="AM593">
        <v>1</v>
      </c>
      <c r="AN593" t="s">
        <v>290</v>
      </c>
      <c r="AO593">
        <v>253</v>
      </c>
      <c r="AP593">
        <v>13</v>
      </c>
      <c r="AQ593">
        <v>147</v>
      </c>
      <c r="AR593">
        <v>126</v>
      </c>
      <c r="AS593">
        <v>0</v>
      </c>
      <c r="AT593">
        <v>0</v>
      </c>
      <c r="AU593">
        <v>27</v>
      </c>
      <c r="AV593">
        <v>273</v>
      </c>
      <c r="AW593">
        <v>41.596511</v>
      </c>
      <c r="AX593">
        <v>-88.437411999999995</v>
      </c>
      <c r="AY593">
        <v>1</v>
      </c>
      <c r="AZ593" t="s">
        <v>16343</v>
      </c>
      <c r="BA593">
        <v>8535</v>
      </c>
      <c r="BB593" t="s">
        <v>17803</v>
      </c>
      <c r="BE593" t="s">
        <v>3149</v>
      </c>
      <c r="BF593" t="s">
        <v>288</v>
      </c>
      <c r="BG593" t="s">
        <v>17804</v>
      </c>
      <c r="BH593">
        <v>60560</v>
      </c>
      <c r="BI593" t="s">
        <v>16346</v>
      </c>
      <c r="BJ593" t="s">
        <v>169</v>
      </c>
    </row>
    <row r="594" spans="1:62">
      <c r="A594" t="s">
        <v>3151</v>
      </c>
      <c r="B594" t="s">
        <v>319</v>
      </c>
      <c r="C594" t="s">
        <v>314</v>
      </c>
      <c r="D594" t="s">
        <v>3152</v>
      </c>
      <c r="E594" t="s">
        <v>3153</v>
      </c>
      <c r="F594" t="s">
        <v>3154</v>
      </c>
      <c r="G594" t="s">
        <v>3155</v>
      </c>
      <c r="H594" t="s">
        <v>288</v>
      </c>
      <c r="I594">
        <v>60545</v>
      </c>
      <c r="J594">
        <v>6305523345</v>
      </c>
      <c r="K594" t="s">
        <v>169</v>
      </c>
      <c r="L594">
        <v>1</v>
      </c>
      <c r="M594">
        <v>12</v>
      </c>
      <c r="N594">
        <v>1</v>
      </c>
      <c r="O594">
        <v>14</v>
      </c>
      <c r="P594" t="s">
        <v>290</v>
      </c>
      <c r="Q594">
        <v>11</v>
      </c>
      <c r="R594">
        <v>14</v>
      </c>
      <c r="S594">
        <v>16</v>
      </c>
      <c r="T594">
        <v>18</v>
      </c>
      <c r="U594">
        <v>26</v>
      </c>
      <c r="V594">
        <v>19</v>
      </c>
      <c r="W594">
        <v>16</v>
      </c>
      <c r="X594">
        <v>19</v>
      </c>
      <c r="Y594">
        <v>13</v>
      </c>
      <c r="Z594" t="s">
        <v>290</v>
      </c>
      <c r="AA594" t="s">
        <v>290</v>
      </c>
      <c r="AB594" t="s">
        <v>290</v>
      </c>
      <c r="AC594" t="s">
        <v>290</v>
      </c>
      <c r="AD594" t="s">
        <v>290</v>
      </c>
      <c r="AE594" t="s">
        <v>290</v>
      </c>
      <c r="AF594" t="s">
        <v>290</v>
      </c>
      <c r="AG594" t="s">
        <v>290</v>
      </c>
      <c r="AH594" t="s">
        <v>290</v>
      </c>
      <c r="AI594" t="s">
        <v>290</v>
      </c>
      <c r="AJ594">
        <v>59</v>
      </c>
      <c r="AK594" t="s">
        <v>290</v>
      </c>
      <c r="AL594">
        <v>3</v>
      </c>
      <c r="AM594" t="s">
        <v>290</v>
      </c>
      <c r="AN594" t="s">
        <v>290</v>
      </c>
      <c r="AO594">
        <v>87</v>
      </c>
      <c r="AP594">
        <v>3</v>
      </c>
      <c r="AQ594">
        <v>87</v>
      </c>
      <c r="AR594">
        <v>65</v>
      </c>
      <c r="AS594">
        <v>0</v>
      </c>
      <c r="AT594">
        <v>0</v>
      </c>
      <c r="AU594">
        <v>25</v>
      </c>
      <c r="AV594">
        <v>152</v>
      </c>
      <c r="AW594">
        <v>41.670043</v>
      </c>
      <c r="AX594">
        <v>-88.540786999999995</v>
      </c>
      <c r="AY594">
        <v>1</v>
      </c>
      <c r="AZ594" t="s">
        <v>16343</v>
      </c>
      <c r="BA594">
        <v>817</v>
      </c>
      <c r="BB594" t="s">
        <v>17806</v>
      </c>
      <c r="BE594" t="s">
        <v>3155</v>
      </c>
      <c r="BF594" t="s">
        <v>288</v>
      </c>
      <c r="BG594" t="s">
        <v>17804</v>
      </c>
      <c r="BH594">
        <v>60545</v>
      </c>
      <c r="BI594" t="s">
        <v>16346</v>
      </c>
      <c r="BJ594" t="s">
        <v>169</v>
      </c>
    </row>
    <row r="595" spans="1:62">
      <c r="A595" t="s">
        <v>3157</v>
      </c>
      <c r="B595" t="s">
        <v>3158</v>
      </c>
      <c r="C595" t="s">
        <v>418</v>
      </c>
      <c r="D595" t="s">
        <v>3159</v>
      </c>
      <c r="E595" t="s">
        <v>3160</v>
      </c>
      <c r="F595" t="s">
        <v>10036</v>
      </c>
      <c r="G595" t="s">
        <v>3149</v>
      </c>
      <c r="H595" t="s">
        <v>288</v>
      </c>
      <c r="I595">
        <v>60560</v>
      </c>
      <c r="J595">
        <v>6305535158</v>
      </c>
      <c r="K595" t="s">
        <v>169</v>
      </c>
      <c r="L595">
        <v>2</v>
      </c>
      <c r="M595">
        <v>25</v>
      </c>
      <c r="N595">
        <v>12.1</v>
      </c>
      <c r="O595">
        <v>39.1</v>
      </c>
      <c r="P595">
        <v>37</v>
      </c>
      <c r="Q595">
        <v>18</v>
      </c>
      <c r="R595">
        <v>30</v>
      </c>
      <c r="S595">
        <v>16</v>
      </c>
      <c r="T595">
        <v>15</v>
      </c>
      <c r="U595">
        <v>15</v>
      </c>
      <c r="V595">
        <v>19</v>
      </c>
      <c r="W595">
        <v>16</v>
      </c>
      <c r="X595">
        <v>18</v>
      </c>
      <c r="Y595">
        <v>13</v>
      </c>
      <c r="Z595">
        <v>26</v>
      </c>
      <c r="AA595">
        <v>16</v>
      </c>
      <c r="AB595">
        <v>10</v>
      </c>
      <c r="AC595">
        <v>12</v>
      </c>
      <c r="AD595" t="s">
        <v>290</v>
      </c>
      <c r="AE595" t="s">
        <v>290</v>
      </c>
      <c r="AF595" t="s">
        <v>290</v>
      </c>
      <c r="AG595" t="s">
        <v>290</v>
      </c>
      <c r="AH595">
        <v>24</v>
      </c>
      <c r="AI595">
        <v>14</v>
      </c>
      <c r="AJ595">
        <v>13</v>
      </c>
      <c r="AK595">
        <v>2</v>
      </c>
      <c r="AL595">
        <v>4</v>
      </c>
      <c r="AM595">
        <v>12</v>
      </c>
      <c r="AN595" t="s">
        <v>290</v>
      </c>
      <c r="AO595">
        <v>262</v>
      </c>
      <c r="AP595">
        <v>6</v>
      </c>
      <c r="AQ595">
        <v>149</v>
      </c>
      <c r="AR595">
        <v>150</v>
      </c>
      <c r="AS595">
        <v>9</v>
      </c>
      <c r="AT595">
        <v>10</v>
      </c>
      <c r="AU595">
        <v>15</v>
      </c>
      <c r="AV595">
        <v>299</v>
      </c>
      <c r="AW595">
        <v>41.647722999999999</v>
      </c>
      <c r="AX595">
        <v>-88.447942999999995</v>
      </c>
      <c r="AY595">
        <v>1</v>
      </c>
      <c r="AZ595" t="s">
        <v>16343</v>
      </c>
      <c r="BA595">
        <v>201</v>
      </c>
      <c r="BB595" t="s">
        <v>17812</v>
      </c>
      <c r="BE595" t="s">
        <v>3149</v>
      </c>
      <c r="BF595" t="s">
        <v>288</v>
      </c>
      <c r="BG595" t="s">
        <v>17804</v>
      </c>
      <c r="BH595">
        <v>60560</v>
      </c>
      <c r="BI595" t="s">
        <v>16346</v>
      </c>
      <c r="BJ595" t="s">
        <v>169</v>
      </c>
    </row>
    <row r="596" spans="1:62">
      <c r="A596" t="s">
        <v>3162</v>
      </c>
      <c r="B596" t="s">
        <v>3163</v>
      </c>
      <c r="C596" t="s">
        <v>314</v>
      </c>
      <c r="D596" t="s">
        <v>3164</v>
      </c>
      <c r="E596" t="s">
        <v>3165</v>
      </c>
      <c r="F596" t="s">
        <v>3166</v>
      </c>
      <c r="G596" t="s">
        <v>3149</v>
      </c>
      <c r="H596" t="s">
        <v>288</v>
      </c>
      <c r="I596">
        <v>60560</v>
      </c>
      <c r="J596">
        <v>6307087927</v>
      </c>
      <c r="K596" t="s">
        <v>169</v>
      </c>
      <c r="L596">
        <v>3</v>
      </c>
      <c r="M596">
        <v>9.5</v>
      </c>
      <c r="N596">
        <v>2</v>
      </c>
      <c r="O596">
        <v>14.5</v>
      </c>
      <c r="P596" t="s">
        <v>290</v>
      </c>
      <c r="Q596" t="s">
        <v>290</v>
      </c>
      <c r="R596" t="s">
        <v>290</v>
      </c>
      <c r="S596" t="s">
        <v>290</v>
      </c>
      <c r="T596" t="s">
        <v>290</v>
      </c>
      <c r="U596" t="s">
        <v>290</v>
      </c>
      <c r="V596" t="s">
        <v>290</v>
      </c>
      <c r="W596" t="s">
        <v>290</v>
      </c>
      <c r="X596" t="s">
        <v>290</v>
      </c>
      <c r="Y596" t="s">
        <v>290</v>
      </c>
      <c r="Z596">
        <v>33</v>
      </c>
      <c r="AA596">
        <v>25</v>
      </c>
      <c r="AB596">
        <v>28</v>
      </c>
      <c r="AC596">
        <v>7</v>
      </c>
      <c r="AD596" t="s">
        <v>290</v>
      </c>
      <c r="AE596" t="s">
        <v>290</v>
      </c>
      <c r="AF596" t="s">
        <v>290</v>
      </c>
      <c r="AG596" t="s">
        <v>290</v>
      </c>
      <c r="AH596" t="s">
        <v>290</v>
      </c>
      <c r="AI596" t="s">
        <v>290</v>
      </c>
      <c r="AJ596">
        <v>6</v>
      </c>
      <c r="AK596" t="s">
        <v>290</v>
      </c>
      <c r="AL596">
        <v>1</v>
      </c>
      <c r="AM596">
        <v>15</v>
      </c>
      <c r="AN596" t="s">
        <v>290</v>
      </c>
      <c r="AO596">
        <v>71</v>
      </c>
      <c r="AP596" t="s">
        <v>290</v>
      </c>
      <c r="AQ596">
        <v>31</v>
      </c>
      <c r="AR596">
        <v>62</v>
      </c>
      <c r="AS596">
        <v>9</v>
      </c>
      <c r="AT596">
        <v>7</v>
      </c>
      <c r="AU596">
        <v>5</v>
      </c>
      <c r="AV596">
        <v>93</v>
      </c>
      <c r="AW596">
        <v>41.612302999999997</v>
      </c>
      <c r="AX596">
        <v>-88.411195000000006</v>
      </c>
      <c r="AY596">
        <v>1</v>
      </c>
      <c r="AZ596" t="s">
        <v>16343</v>
      </c>
      <c r="BA596">
        <v>2001</v>
      </c>
      <c r="BB596" t="s">
        <v>17814</v>
      </c>
      <c r="BE596" t="s">
        <v>3149</v>
      </c>
      <c r="BF596" t="s">
        <v>288</v>
      </c>
      <c r="BG596" t="s">
        <v>17804</v>
      </c>
      <c r="BH596">
        <v>60560</v>
      </c>
      <c r="BI596" t="s">
        <v>16346</v>
      </c>
      <c r="BJ596" t="s">
        <v>169</v>
      </c>
    </row>
    <row r="597" spans="1:62">
      <c r="A597" t="s">
        <v>3167</v>
      </c>
      <c r="B597" t="s">
        <v>3168</v>
      </c>
      <c r="D597" t="s">
        <v>3169</v>
      </c>
      <c r="E597" t="s">
        <v>946</v>
      </c>
      <c r="F597" t="s">
        <v>3170</v>
      </c>
      <c r="G597" t="s">
        <v>3149</v>
      </c>
      <c r="H597" t="s">
        <v>288</v>
      </c>
      <c r="I597">
        <v>60560</v>
      </c>
      <c r="J597">
        <v>3312078932</v>
      </c>
      <c r="K597" t="s">
        <v>169</v>
      </c>
      <c r="L597">
        <v>1</v>
      </c>
      <c r="M597">
        <v>8</v>
      </c>
      <c r="N597">
        <v>1</v>
      </c>
      <c r="O597">
        <v>10</v>
      </c>
      <c r="P597" t="s">
        <v>290</v>
      </c>
      <c r="Q597">
        <v>6</v>
      </c>
      <c r="R597">
        <v>4</v>
      </c>
      <c r="S597">
        <v>4</v>
      </c>
      <c r="T597">
        <v>3</v>
      </c>
      <c r="U597">
        <v>4</v>
      </c>
      <c r="V597">
        <v>2</v>
      </c>
      <c r="W597">
        <v>3</v>
      </c>
      <c r="X597">
        <v>1</v>
      </c>
      <c r="Y597">
        <v>1</v>
      </c>
      <c r="Z597" t="s">
        <v>290</v>
      </c>
      <c r="AA597" t="s">
        <v>290</v>
      </c>
      <c r="AB597" t="s">
        <v>290</v>
      </c>
      <c r="AC597" t="s">
        <v>290</v>
      </c>
      <c r="AD597" t="s">
        <v>290</v>
      </c>
      <c r="AE597" t="s">
        <v>290</v>
      </c>
      <c r="AF597" t="s">
        <v>290</v>
      </c>
      <c r="AG597" t="s">
        <v>290</v>
      </c>
      <c r="AH597" t="s">
        <v>290</v>
      </c>
      <c r="AI597" t="s">
        <v>290</v>
      </c>
      <c r="AJ597">
        <v>4</v>
      </c>
      <c r="AK597" t="s">
        <v>290</v>
      </c>
      <c r="AL597" t="s">
        <v>290</v>
      </c>
      <c r="AM597">
        <v>4</v>
      </c>
      <c r="AN597" t="s">
        <v>290</v>
      </c>
      <c r="AO597">
        <v>19</v>
      </c>
      <c r="AP597">
        <v>1</v>
      </c>
      <c r="AQ597">
        <v>15</v>
      </c>
      <c r="AR597">
        <v>13</v>
      </c>
      <c r="AS597">
        <v>2</v>
      </c>
      <c r="AT597">
        <v>2</v>
      </c>
      <c r="AU597">
        <v>10</v>
      </c>
      <c r="AV597">
        <v>28</v>
      </c>
      <c r="AW597">
        <v>41.629153000000002</v>
      </c>
      <c r="AX597">
        <v>-88.451482999999996</v>
      </c>
      <c r="AY597">
        <v>1</v>
      </c>
      <c r="AZ597" t="s">
        <v>16343</v>
      </c>
      <c r="BA597">
        <v>201</v>
      </c>
      <c r="BB597" t="s">
        <v>18621</v>
      </c>
      <c r="BE597" t="s">
        <v>3149</v>
      </c>
      <c r="BF597" t="s">
        <v>288</v>
      </c>
      <c r="BG597" t="s">
        <v>17804</v>
      </c>
      <c r="BH597">
        <v>60560</v>
      </c>
      <c r="BI597" t="s">
        <v>16346</v>
      </c>
      <c r="BJ597" t="s">
        <v>169</v>
      </c>
    </row>
    <row r="598" spans="1:62">
      <c r="A598" t="s">
        <v>3171</v>
      </c>
      <c r="B598" t="s">
        <v>3172</v>
      </c>
      <c r="C598" t="s">
        <v>283</v>
      </c>
      <c r="D598" t="s">
        <v>304</v>
      </c>
      <c r="E598" t="s">
        <v>3173</v>
      </c>
      <c r="F598" t="s">
        <v>3174</v>
      </c>
      <c r="G598" t="s">
        <v>3175</v>
      </c>
      <c r="H598" t="s">
        <v>288</v>
      </c>
      <c r="I598">
        <v>62354</v>
      </c>
      <c r="J598">
        <v>2174532511</v>
      </c>
      <c r="K598" t="s">
        <v>170</v>
      </c>
      <c r="L598">
        <v>3</v>
      </c>
      <c r="M598">
        <v>5</v>
      </c>
      <c r="N598">
        <v>2</v>
      </c>
      <c r="O598">
        <v>10</v>
      </c>
      <c r="P598">
        <v>9</v>
      </c>
      <c r="Q598">
        <v>11</v>
      </c>
      <c r="R598">
        <v>8</v>
      </c>
      <c r="S598">
        <v>5</v>
      </c>
      <c r="T598">
        <v>9</v>
      </c>
      <c r="U598">
        <v>9</v>
      </c>
      <c r="V598">
        <v>9</v>
      </c>
      <c r="W598">
        <v>3</v>
      </c>
      <c r="X598" t="s">
        <v>290</v>
      </c>
      <c r="Y598" t="s">
        <v>290</v>
      </c>
      <c r="Z598" t="s">
        <v>290</v>
      </c>
      <c r="AA598" t="s">
        <v>290</v>
      </c>
      <c r="AB598" t="s">
        <v>290</v>
      </c>
      <c r="AC598" t="s">
        <v>290</v>
      </c>
      <c r="AD598" t="s">
        <v>290</v>
      </c>
      <c r="AE598" t="s">
        <v>290</v>
      </c>
      <c r="AF598" t="s">
        <v>290</v>
      </c>
      <c r="AG598" t="s">
        <v>290</v>
      </c>
      <c r="AH598" t="s">
        <v>290</v>
      </c>
      <c r="AI598" t="s">
        <v>290</v>
      </c>
      <c r="AJ598" t="s">
        <v>290</v>
      </c>
      <c r="AK598" t="s">
        <v>290</v>
      </c>
      <c r="AL598" t="s">
        <v>290</v>
      </c>
      <c r="AM598" t="s">
        <v>290</v>
      </c>
      <c r="AN598" t="s">
        <v>290</v>
      </c>
      <c r="AO598">
        <v>61</v>
      </c>
      <c r="AP598">
        <v>2</v>
      </c>
      <c r="AQ598">
        <v>35</v>
      </c>
      <c r="AR598">
        <v>28</v>
      </c>
      <c r="AS598">
        <v>0</v>
      </c>
      <c r="AT598">
        <v>0</v>
      </c>
      <c r="AU598">
        <v>9</v>
      </c>
      <c r="AV598">
        <v>63</v>
      </c>
      <c r="AW598">
        <v>40.550040000000003</v>
      </c>
      <c r="AX598">
        <v>-91.384870000000006</v>
      </c>
      <c r="AY598">
        <v>0.33</v>
      </c>
      <c r="AZ598" t="s">
        <v>16365</v>
      </c>
      <c r="BA598">
        <v>160</v>
      </c>
      <c r="BB598" t="s">
        <v>16366</v>
      </c>
      <c r="BE598" t="s">
        <v>3175</v>
      </c>
      <c r="BF598" t="s">
        <v>288</v>
      </c>
      <c r="BG598" t="s">
        <v>17818</v>
      </c>
      <c r="BH598">
        <v>62354</v>
      </c>
      <c r="BI598" t="s">
        <v>16346</v>
      </c>
      <c r="BJ598" t="s">
        <v>16363</v>
      </c>
    </row>
    <row r="599" spans="1:62">
      <c r="A599" t="s">
        <v>3177</v>
      </c>
      <c r="B599" t="s">
        <v>2721</v>
      </c>
      <c r="D599" t="s">
        <v>725</v>
      </c>
      <c r="E599" t="s">
        <v>413</v>
      </c>
      <c r="F599" t="s">
        <v>3178</v>
      </c>
      <c r="G599" t="s">
        <v>3179</v>
      </c>
      <c r="H599" t="s">
        <v>288</v>
      </c>
      <c r="I599">
        <v>61455</v>
      </c>
      <c r="J599">
        <v>3098332470</v>
      </c>
      <c r="K599" t="s">
        <v>171</v>
      </c>
      <c r="L599">
        <v>2</v>
      </c>
      <c r="M599">
        <v>10</v>
      </c>
      <c r="N599">
        <v>8</v>
      </c>
      <c r="O599">
        <v>20</v>
      </c>
      <c r="P599">
        <v>24</v>
      </c>
      <c r="Q599">
        <v>20</v>
      </c>
      <c r="R599">
        <v>17</v>
      </c>
      <c r="S599">
        <v>20</v>
      </c>
      <c r="T599">
        <v>10</v>
      </c>
      <c r="U599">
        <v>10</v>
      </c>
      <c r="V599">
        <v>14</v>
      </c>
      <c r="W599">
        <v>18</v>
      </c>
      <c r="X599" t="s">
        <v>290</v>
      </c>
      <c r="Y599" t="s">
        <v>290</v>
      </c>
      <c r="Z599" t="s">
        <v>290</v>
      </c>
      <c r="AA599" t="s">
        <v>290</v>
      </c>
      <c r="AB599" t="s">
        <v>290</v>
      </c>
      <c r="AC599" t="s">
        <v>290</v>
      </c>
      <c r="AD599" t="s">
        <v>290</v>
      </c>
      <c r="AE599" t="s">
        <v>290</v>
      </c>
      <c r="AF599" t="s">
        <v>290</v>
      </c>
      <c r="AG599" t="s">
        <v>290</v>
      </c>
      <c r="AH599" t="s">
        <v>290</v>
      </c>
      <c r="AI599" t="s">
        <v>290</v>
      </c>
      <c r="AJ599">
        <v>3</v>
      </c>
      <c r="AK599" t="s">
        <v>290</v>
      </c>
      <c r="AL599" t="s">
        <v>290</v>
      </c>
      <c r="AM599">
        <v>4</v>
      </c>
      <c r="AN599" t="s">
        <v>290</v>
      </c>
      <c r="AO599">
        <v>118</v>
      </c>
      <c r="AP599">
        <v>8</v>
      </c>
      <c r="AQ599">
        <v>63</v>
      </c>
      <c r="AR599">
        <v>70</v>
      </c>
      <c r="AS599">
        <v>0</v>
      </c>
      <c r="AT599">
        <v>0</v>
      </c>
      <c r="AU599">
        <v>20</v>
      </c>
      <c r="AV599">
        <v>133</v>
      </c>
      <c r="AW599">
        <v>40.457914000000002</v>
      </c>
      <c r="AX599">
        <v>-90.675708</v>
      </c>
      <c r="AY599">
        <v>1</v>
      </c>
      <c r="AZ599" t="s">
        <v>16343</v>
      </c>
      <c r="BA599">
        <v>322</v>
      </c>
      <c r="BB599" t="s">
        <v>16361</v>
      </c>
      <c r="BE599" t="s">
        <v>3179</v>
      </c>
      <c r="BF599" t="s">
        <v>288</v>
      </c>
      <c r="BG599" t="s">
        <v>17820</v>
      </c>
      <c r="BH599">
        <v>61455</v>
      </c>
      <c r="BI599" t="s">
        <v>16346</v>
      </c>
      <c r="BJ599" t="s">
        <v>17821</v>
      </c>
    </row>
    <row r="600" spans="1:62">
      <c r="A600" t="s">
        <v>3181</v>
      </c>
      <c r="B600" t="s">
        <v>3182</v>
      </c>
      <c r="C600" t="s">
        <v>418</v>
      </c>
      <c r="D600" t="s">
        <v>3183</v>
      </c>
      <c r="E600" t="s">
        <v>3184</v>
      </c>
      <c r="F600" t="s">
        <v>3185</v>
      </c>
      <c r="G600" t="s">
        <v>3179</v>
      </c>
      <c r="H600" t="s">
        <v>288</v>
      </c>
      <c r="I600">
        <v>61455</v>
      </c>
      <c r="J600">
        <v>7734258685</v>
      </c>
      <c r="K600" t="s">
        <v>171</v>
      </c>
      <c r="L600">
        <v>2</v>
      </c>
      <c r="M600">
        <v>3</v>
      </c>
      <c r="N600">
        <v>0</v>
      </c>
      <c r="O600">
        <v>5</v>
      </c>
      <c r="P600" t="s">
        <v>290</v>
      </c>
      <c r="Q600" t="s">
        <v>290</v>
      </c>
      <c r="R600" t="s">
        <v>290</v>
      </c>
      <c r="S600" t="s">
        <v>290</v>
      </c>
      <c r="T600" t="s">
        <v>290</v>
      </c>
      <c r="U600" t="s">
        <v>290</v>
      </c>
      <c r="V600" t="s">
        <v>290</v>
      </c>
      <c r="W600" t="s">
        <v>290</v>
      </c>
      <c r="X600" t="s">
        <v>290</v>
      </c>
      <c r="Y600" t="s">
        <v>290</v>
      </c>
      <c r="Z600" t="s">
        <v>290</v>
      </c>
      <c r="AA600" t="s">
        <v>290</v>
      </c>
      <c r="AB600" t="s">
        <v>290</v>
      </c>
      <c r="AC600">
        <v>21</v>
      </c>
      <c r="AD600" t="s">
        <v>290</v>
      </c>
      <c r="AE600" t="s">
        <v>290</v>
      </c>
      <c r="AF600" t="s">
        <v>290</v>
      </c>
      <c r="AG600" t="s">
        <v>290</v>
      </c>
      <c r="AH600" t="s">
        <v>290</v>
      </c>
      <c r="AI600" t="s">
        <v>290</v>
      </c>
      <c r="AJ600">
        <v>18</v>
      </c>
      <c r="AK600" t="s">
        <v>290</v>
      </c>
      <c r="AL600" t="s">
        <v>290</v>
      </c>
      <c r="AM600">
        <v>3</v>
      </c>
      <c r="AN600" t="s">
        <v>290</v>
      </c>
      <c r="AO600" t="s">
        <v>290</v>
      </c>
      <c r="AP600" t="s">
        <v>290</v>
      </c>
      <c r="AQ600">
        <v>12</v>
      </c>
      <c r="AR600">
        <v>9</v>
      </c>
      <c r="AS600">
        <v>12</v>
      </c>
      <c r="AT600">
        <v>9</v>
      </c>
      <c r="AU600">
        <v>0</v>
      </c>
      <c r="AV600">
        <v>21</v>
      </c>
      <c r="AW600">
        <v>40.454638000000003</v>
      </c>
      <c r="AX600">
        <v>-90.662559999999999</v>
      </c>
      <c r="AY600">
        <v>1</v>
      </c>
      <c r="AZ600" t="s">
        <v>16343</v>
      </c>
      <c r="BA600">
        <v>721</v>
      </c>
      <c r="BB600" t="s">
        <v>17823</v>
      </c>
      <c r="BE600" t="s">
        <v>3179</v>
      </c>
      <c r="BF600" t="s">
        <v>288</v>
      </c>
      <c r="BG600" t="s">
        <v>17820</v>
      </c>
      <c r="BH600">
        <v>61455</v>
      </c>
      <c r="BI600" t="s">
        <v>16346</v>
      </c>
      <c r="BJ600" t="s">
        <v>17821</v>
      </c>
    </row>
    <row r="601" spans="1:62">
      <c r="A601" t="s">
        <v>3186</v>
      </c>
      <c r="B601" t="s">
        <v>3187</v>
      </c>
      <c r="D601" t="s">
        <v>922</v>
      </c>
      <c r="E601" t="s">
        <v>3188</v>
      </c>
      <c r="F601" t="s">
        <v>3189</v>
      </c>
      <c r="G601" t="s">
        <v>3190</v>
      </c>
      <c r="H601" t="s">
        <v>288</v>
      </c>
      <c r="I601">
        <v>61440</v>
      </c>
      <c r="J601">
        <v>3097314016</v>
      </c>
      <c r="K601" t="s">
        <v>172</v>
      </c>
      <c r="L601">
        <v>1.7</v>
      </c>
      <c r="M601">
        <v>9.3000000000000007</v>
      </c>
      <c r="N601">
        <v>0</v>
      </c>
      <c r="O601">
        <v>11</v>
      </c>
      <c r="P601">
        <v>8</v>
      </c>
      <c r="Q601">
        <v>7</v>
      </c>
      <c r="R601">
        <v>6</v>
      </c>
      <c r="S601">
        <v>9</v>
      </c>
      <c r="T601">
        <v>8</v>
      </c>
      <c r="U601">
        <v>9</v>
      </c>
      <c r="V601">
        <v>9</v>
      </c>
      <c r="W601">
        <v>7</v>
      </c>
      <c r="X601">
        <v>4</v>
      </c>
      <c r="Y601">
        <v>3</v>
      </c>
      <c r="Z601">
        <v>3</v>
      </c>
      <c r="AA601">
        <v>4</v>
      </c>
      <c r="AB601" t="s">
        <v>290</v>
      </c>
      <c r="AC601" t="s">
        <v>290</v>
      </c>
      <c r="AD601" t="s">
        <v>290</v>
      </c>
      <c r="AE601" t="s">
        <v>290</v>
      </c>
      <c r="AF601" t="s">
        <v>290</v>
      </c>
      <c r="AG601" t="s">
        <v>290</v>
      </c>
      <c r="AH601" t="s">
        <v>290</v>
      </c>
      <c r="AI601" t="s">
        <v>290</v>
      </c>
      <c r="AJ601" t="s">
        <v>290</v>
      </c>
      <c r="AK601" t="s">
        <v>290</v>
      </c>
      <c r="AL601">
        <v>1</v>
      </c>
      <c r="AM601" t="s">
        <v>290</v>
      </c>
      <c r="AN601" t="s">
        <v>290</v>
      </c>
      <c r="AO601">
        <v>75</v>
      </c>
      <c r="AP601">
        <v>1</v>
      </c>
      <c r="AQ601">
        <v>44</v>
      </c>
      <c r="AR601">
        <v>33</v>
      </c>
      <c r="AS601">
        <v>0</v>
      </c>
      <c r="AT601">
        <v>0</v>
      </c>
      <c r="AU601">
        <v>7</v>
      </c>
      <c r="AV601">
        <v>77</v>
      </c>
      <c r="AW601">
        <v>40.323963999999997</v>
      </c>
      <c r="AX601">
        <v>-90.602284999999995</v>
      </c>
      <c r="AY601">
        <v>1</v>
      </c>
      <c r="AZ601" t="s">
        <v>16343</v>
      </c>
      <c r="BA601">
        <v>306</v>
      </c>
      <c r="BB601" t="s">
        <v>17825</v>
      </c>
      <c r="BE601" t="s">
        <v>3190</v>
      </c>
      <c r="BF601" t="s">
        <v>288</v>
      </c>
      <c r="BG601" t="s">
        <v>17820</v>
      </c>
      <c r="BH601">
        <v>61440</v>
      </c>
      <c r="BI601" t="s">
        <v>16346</v>
      </c>
      <c r="BJ601" t="s">
        <v>17821</v>
      </c>
    </row>
    <row r="602" spans="1:62">
      <c r="A602" t="s">
        <v>4725</v>
      </c>
      <c r="B602" t="s">
        <v>4726</v>
      </c>
      <c r="D602" t="s">
        <v>1381</v>
      </c>
      <c r="E602" t="s">
        <v>17826</v>
      </c>
      <c r="F602" t="s">
        <v>4728</v>
      </c>
      <c r="G602" t="s">
        <v>3662</v>
      </c>
      <c r="H602" t="s">
        <v>288</v>
      </c>
      <c r="I602">
        <v>61354</v>
      </c>
      <c r="J602">
        <v>8152233140</v>
      </c>
      <c r="K602" t="s">
        <v>173</v>
      </c>
      <c r="L602">
        <v>3</v>
      </c>
      <c r="M602">
        <v>21.9</v>
      </c>
      <c r="N602">
        <v>19.7</v>
      </c>
      <c r="O602">
        <v>44.6</v>
      </c>
      <c r="P602" t="s">
        <v>290</v>
      </c>
      <c r="Q602" t="s">
        <v>290</v>
      </c>
      <c r="R602" t="s">
        <v>290</v>
      </c>
      <c r="S602" t="s">
        <v>290</v>
      </c>
      <c r="T602" t="s">
        <v>290</v>
      </c>
      <c r="U602" t="s">
        <v>290</v>
      </c>
      <c r="V602" t="s">
        <v>290</v>
      </c>
      <c r="W602" t="s">
        <v>290</v>
      </c>
      <c r="X602" t="s">
        <v>290</v>
      </c>
      <c r="Y602" t="s">
        <v>290</v>
      </c>
      <c r="Z602">
        <v>65</v>
      </c>
      <c r="AA602">
        <v>57</v>
      </c>
      <c r="AB602">
        <v>87</v>
      </c>
      <c r="AC602">
        <v>59</v>
      </c>
      <c r="AD602" t="s">
        <v>290</v>
      </c>
      <c r="AE602" t="s">
        <v>290</v>
      </c>
      <c r="AF602" t="s">
        <v>290</v>
      </c>
      <c r="AG602" t="s">
        <v>290</v>
      </c>
      <c r="AH602" t="s">
        <v>290</v>
      </c>
      <c r="AI602">
        <v>5</v>
      </c>
      <c r="AJ602">
        <v>16</v>
      </c>
      <c r="AK602" t="s">
        <v>290</v>
      </c>
      <c r="AL602">
        <v>25</v>
      </c>
      <c r="AM602">
        <v>4</v>
      </c>
      <c r="AN602" t="s">
        <v>290</v>
      </c>
      <c r="AO602">
        <v>218</v>
      </c>
      <c r="AP602">
        <v>10</v>
      </c>
      <c r="AQ602">
        <v>152</v>
      </c>
      <c r="AR602">
        <v>121</v>
      </c>
      <c r="AS602">
        <v>29</v>
      </c>
      <c r="AT602">
        <v>23</v>
      </c>
      <c r="AU602">
        <v>18</v>
      </c>
      <c r="AV602">
        <v>273</v>
      </c>
      <c r="AW602">
        <v>41.329247000000002</v>
      </c>
      <c r="AX602">
        <v>-89.105886999999996</v>
      </c>
      <c r="AY602">
        <v>1</v>
      </c>
      <c r="AZ602" t="s">
        <v>16360</v>
      </c>
      <c r="BA602">
        <v>24</v>
      </c>
      <c r="BB602" t="s">
        <v>17828</v>
      </c>
      <c r="BE602" t="s">
        <v>3662</v>
      </c>
      <c r="BF602" t="s">
        <v>288</v>
      </c>
      <c r="BG602" t="s">
        <v>17829</v>
      </c>
      <c r="BH602">
        <v>61354</v>
      </c>
      <c r="BI602" t="s">
        <v>16346</v>
      </c>
      <c r="BJ602" t="s">
        <v>16363</v>
      </c>
    </row>
    <row r="603" spans="1:62">
      <c r="A603" t="s">
        <v>3192</v>
      </c>
      <c r="B603" t="s">
        <v>3193</v>
      </c>
      <c r="C603" t="s">
        <v>314</v>
      </c>
      <c r="D603" t="s">
        <v>782</v>
      </c>
      <c r="E603" t="s">
        <v>2725</v>
      </c>
      <c r="F603" t="s">
        <v>3194</v>
      </c>
      <c r="G603" t="s">
        <v>3195</v>
      </c>
      <c r="H603" t="s">
        <v>288</v>
      </c>
      <c r="I603">
        <v>61356</v>
      </c>
      <c r="J603">
        <v>8158752933</v>
      </c>
      <c r="K603" t="s">
        <v>173</v>
      </c>
      <c r="L603">
        <v>2</v>
      </c>
      <c r="M603">
        <v>12</v>
      </c>
      <c r="N603">
        <v>8</v>
      </c>
      <c r="O603">
        <v>22</v>
      </c>
      <c r="P603">
        <v>10</v>
      </c>
      <c r="Q603">
        <v>7</v>
      </c>
      <c r="R603">
        <v>9</v>
      </c>
      <c r="S603">
        <v>8</v>
      </c>
      <c r="T603">
        <v>9</v>
      </c>
      <c r="U603">
        <v>8</v>
      </c>
      <c r="V603">
        <v>14</v>
      </c>
      <c r="W603">
        <v>10</v>
      </c>
      <c r="X603">
        <v>3</v>
      </c>
      <c r="Y603">
        <v>8</v>
      </c>
      <c r="Z603" t="s">
        <v>290</v>
      </c>
      <c r="AA603" t="s">
        <v>290</v>
      </c>
      <c r="AB603" t="s">
        <v>290</v>
      </c>
      <c r="AC603" t="s">
        <v>290</v>
      </c>
      <c r="AD603" t="s">
        <v>290</v>
      </c>
      <c r="AE603" t="s">
        <v>290</v>
      </c>
      <c r="AF603" t="s">
        <v>290</v>
      </c>
      <c r="AG603" t="s">
        <v>290</v>
      </c>
      <c r="AH603" t="s">
        <v>290</v>
      </c>
      <c r="AI603" t="s">
        <v>290</v>
      </c>
      <c r="AJ603" t="s">
        <v>290</v>
      </c>
      <c r="AK603" t="s">
        <v>290</v>
      </c>
      <c r="AL603" t="s">
        <v>290</v>
      </c>
      <c r="AM603" t="s">
        <v>290</v>
      </c>
      <c r="AN603" t="s">
        <v>290</v>
      </c>
      <c r="AO603">
        <v>80</v>
      </c>
      <c r="AP603">
        <v>6</v>
      </c>
      <c r="AQ603">
        <v>42</v>
      </c>
      <c r="AR603">
        <v>44</v>
      </c>
      <c r="AS603">
        <v>0</v>
      </c>
      <c r="AT603">
        <v>0</v>
      </c>
      <c r="AU603">
        <v>17</v>
      </c>
      <c r="AV603">
        <v>86</v>
      </c>
      <c r="AW603">
        <v>41.401423999999999</v>
      </c>
      <c r="AX603">
        <v>-89.435185000000004</v>
      </c>
      <c r="AY603">
        <v>1</v>
      </c>
      <c r="AZ603" t="s">
        <v>16360</v>
      </c>
      <c r="BA603">
        <v>21890</v>
      </c>
      <c r="BB603" t="s">
        <v>18622</v>
      </c>
      <c r="BE603" t="s">
        <v>3195</v>
      </c>
      <c r="BF603" t="s">
        <v>288</v>
      </c>
      <c r="BG603" t="s">
        <v>18623</v>
      </c>
      <c r="BH603">
        <v>61356</v>
      </c>
      <c r="BI603" t="s">
        <v>16346</v>
      </c>
      <c r="BJ603" t="s">
        <v>16363</v>
      </c>
    </row>
    <row r="604" spans="1:62">
      <c r="A604" t="s">
        <v>3197</v>
      </c>
      <c r="B604" t="s">
        <v>2370</v>
      </c>
      <c r="D604" t="s">
        <v>3253</v>
      </c>
      <c r="E604" t="s">
        <v>17830</v>
      </c>
      <c r="F604" t="s">
        <v>3198</v>
      </c>
      <c r="G604" t="s">
        <v>3199</v>
      </c>
      <c r="H604" t="s">
        <v>288</v>
      </c>
      <c r="I604">
        <v>61254</v>
      </c>
      <c r="J604">
        <v>3099443230</v>
      </c>
      <c r="K604" t="s">
        <v>174</v>
      </c>
      <c r="L604">
        <v>1</v>
      </c>
      <c r="M604">
        <v>8.5</v>
      </c>
      <c r="N604">
        <v>4.5</v>
      </c>
      <c r="O604">
        <v>14</v>
      </c>
      <c r="P604" t="s">
        <v>290</v>
      </c>
      <c r="Q604">
        <v>25</v>
      </c>
      <c r="R604">
        <v>18</v>
      </c>
      <c r="S604">
        <v>19</v>
      </c>
      <c r="T604">
        <v>16</v>
      </c>
      <c r="U604">
        <v>10</v>
      </c>
      <c r="V604">
        <v>14</v>
      </c>
      <c r="W604">
        <v>11</v>
      </c>
      <c r="X604" t="s">
        <v>290</v>
      </c>
      <c r="Y604" t="s">
        <v>290</v>
      </c>
      <c r="Z604" t="s">
        <v>290</v>
      </c>
      <c r="AA604" t="s">
        <v>290</v>
      </c>
      <c r="AB604" t="s">
        <v>290</v>
      </c>
      <c r="AC604" t="s">
        <v>290</v>
      </c>
      <c r="AD604" t="s">
        <v>290</v>
      </c>
      <c r="AE604" t="s">
        <v>290</v>
      </c>
      <c r="AF604" t="s">
        <v>290</v>
      </c>
      <c r="AG604" t="s">
        <v>290</v>
      </c>
      <c r="AH604" t="s">
        <v>290</v>
      </c>
      <c r="AI604" t="s">
        <v>290</v>
      </c>
      <c r="AJ604" t="s">
        <v>290</v>
      </c>
      <c r="AK604" t="s">
        <v>290</v>
      </c>
      <c r="AL604">
        <v>2</v>
      </c>
      <c r="AM604">
        <v>1</v>
      </c>
      <c r="AN604" t="s">
        <v>290</v>
      </c>
      <c r="AO604">
        <v>106</v>
      </c>
      <c r="AP604">
        <v>4</v>
      </c>
      <c r="AQ604">
        <v>54</v>
      </c>
      <c r="AR604">
        <v>59</v>
      </c>
      <c r="AS604">
        <v>0</v>
      </c>
      <c r="AT604">
        <v>0</v>
      </c>
      <c r="AU604">
        <v>5</v>
      </c>
      <c r="AV604">
        <v>113</v>
      </c>
      <c r="AW604">
        <v>41.463194000000001</v>
      </c>
      <c r="AX604">
        <v>-90.146978000000004</v>
      </c>
      <c r="AY604">
        <v>1</v>
      </c>
      <c r="AZ604" t="s">
        <v>16343</v>
      </c>
      <c r="BA604">
        <v>595</v>
      </c>
      <c r="BB604" t="s">
        <v>17832</v>
      </c>
      <c r="BE604" t="s">
        <v>3199</v>
      </c>
      <c r="BF604" t="s">
        <v>288</v>
      </c>
      <c r="BG604" t="s">
        <v>17833</v>
      </c>
      <c r="BH604">
        <v>61254</v>
      </c>
      <c r="BI604" t="s">
        <v>16346</v>
      </c>
      <c r="BJ604" t="s">
        <v>174</v>
      </c>
    </row>
    <row r="605" spans="1:62">
      <c r="A605" t="s">
        <v>3201</v>
      </c>
      <c r="B605" t="s">
        <v>2928</v>
      </c>
      <c r="C605" t="s">
        <v>314</v>
      </c>
      <c r="D605" t="s">
        <v>3202</v>
      </c>
      <c r="E605" t="s">
        <v>3203</v>
      </c>
      <c r="F605" t="s">
        <v>3204</v>
      </c>
      <c r="G605" t="s">
        <v>3205</v>
      </c>
      <c r="H605" t="s">
        <v>288</v>
      </c>
      <c r="I605">
        <v>61443</v>
      </c>
      <c r="J605">
        <v>3098567451</v>
      </c>
      <c r="K605" t="s">
        <v>174</v>
      </c>
      <c r="L605">
        <v>1</v>
      </c>
      <c r="M605">
        <v>11.5</v>
      </c>
      <c r="N605">
        <v>2.9</v>
      </c>
      <c r="O605">
        <v>15.4</v>
      </c>
      <c r="P605">
        <v>8</v>
      </c>
      <c r="Q605">
        <v>20</v>
      </c>
      <c r="R605">
        <v>16</v>
      </c>
      <c r="S605">
        <v>10</v>
      </c>
      <c r="T605">
        <v>12</v>
      </c>
      <c r="U605">
        <v>14</v>
      </c>
      <c r="V605">
        <v>18</v>
      </c>
      <c r="W605">
        <v>18</v>
      </c>
      <c r="X605">
        <v>9</v>
      </c>
      <c r="Y605">
        <v>13</v>
      </c>
      <c r="Z605" t="s">
        <v>290</v>
      </c>
      <c r="AA605" t="s">
        <v>290</v>
      </c>
      <c r="AB605" t="s">
        <v>290</v>
      </c>
      <c r="AC605" t="s">
        <v>290</v>
      </c>
      <c r="AD605" t="s">
        <v>290</v>
      </c>
      <c r="AE605" t="s">
        <v>290</v>
      </c>
      <c r="AF605" t="s">
        <v>290</v>
      </c>
      <c r="AG605" t="s">
        <v>290</v>
      </c>
      <c r="AH605" t="s">
        <v>290</v>
      </c>
      <c r="AI605" t="s">
        <v>290</v>
      </c>
      <c r="AJ605">
        <v>32</v>
      </c>
      <c r="AK605" t="s">
        <v>290</v>
      </c>
      <c r="AL605">
        <v>1</v>
      </c>
      <c r="AM605" t="s">
        <v>290</v>
      </c>
      <c r="AN605" t="s">
        <v>290</v>
      </c>
      <c r="AO605">
        <v>99</v>
      </c>
      <c r="AP605">
        <v>6</v>
      </c>
      <c r="AQ605">
        <v>66</v>
      </c>
      <c r="AR605">
        <v>72</v>
      </c>
      <c r="AS605">
        <v>0</v>
      </c>
      <c r="AT605">
        <v>0</v>
      </c>
      <c r="AU605">
        <v>23</v>
      </c>
      <c r="AV605">
        <v>138</v>
      </c>
      <c r="AW605">
        <v>41.242393</v>
      </c>
      <c r="AX605">
        <v>-89.929449000000005</v>
      </c>
      <c r="AY605">
        <v>1</v>
      </c>
      <c r="AZ605" t="s">
        <v>16360</v>
      </c>
      <c r="BA605">
        <v>107</v>
      </c>
      <c r="BB605" t="s">
        <v>17835</v>
      </c>
      <c r="BE605" t="s">
        <v>3205</v>
      </c>
      <c r="BF605" t="s">
        <v>288</v>
      </c>
      <c r="BG605" t="s">
        <v>17833</v>
      </c>
      <c r="BH605">
        <v>61443</v>
      </c>
      <c r="BI605" t="s">
        <v>16346</v>
      </c>
      <c r="BJ605" t="s">
        <v>16363</v>
      </c>
    </row>
    <row r="606" spans="1:62">
      <c r="A606" t="s">
        <v>12598</v>
      </c>
      <c r="B606" t="s">
        <v>4025</v>
      </c>
      <c r="C606" t="s">
        <v>283</v>
      </c>
      <c r="D606" t="s">
        <v>861</v>
      </c>
      <c r="E606" t="s">
        <v>2420</v>
      </c>
      <c r="F606" t="s">
        <v>10085</v>
      </c>
      <c r="G606" t="s">
        <v>4343</v>
      </c>
      <c r="H606" t="s">
        <v>288</v>
      </c>
      <c r="I606">
        <v>62950</v>
      </c>
      <c r="J606">
        <v>6187634664</v>
      </c>
      <c r="K606" t="s">
        <v>175</v>
      </c>
      <c r="L606">
        <v>0.2</v>
      </c>
      <c r="M606">
        <v>1.3</v>
      </c>
      <c r="N606">
        <v>0.8</v>
      </c>
      <c r="O606">
        <v>2.2999999999999998</v>
      </c>
      <c r="P606" t="s">
        <v>290</v>
      </c>
      <c r="Q606" t="s">
        <v>290</v>
      </c>
      <c r="R606" t="s">
        <v>290</v>
      </c>
      <c r="S606" t="s">
        <v>290</v>
      </c>
      <c r="T606" t="s">
        <v>290</v>
      </c>
      <c r="U606" t="s">
        <v>290</v>
      </c>
      <c r="V606" t="s">
        <v>290</v>
      </c>
      <c r="W606">
        <v>2</v>
      </c>
      <c r="X606">
        <v>2</v>
      </c>
      <c r="Y606">
        <v>5</v>
      </c>
      <c r="Z606" t="s">
        <v>290</v>
      </c>
      <c r="AA606" t="s">
        <v>290</v>
      </c>
      <c r="AB606" t="s">
        <v>290</v>
      </c>
      <c r="AC606" t="s">
        <v>290</v>
      </c>
      <c r="AD606" t="s">
        <v>290</v>
      </c>
      <c r="AE606" t="s">
        <v>290</v>
      </c>
      <c r="AF606" t="s">
        <v>290</v>
      </c>
      <c r="AG606" t="s">
        <v>290</v>
      </c>
      <c r="AH606" t="s">
        <v>290</v>
      </c>
      <c r="AI606" t="s">
        <v>290</v>
      </c>
      <c r="AJ606" t="s">
        <v>290</v>
      </c>
      <c r="AK606" t="s">
        <v>290</v>
      </c>
      <c r="AL606" t="s">
        <v>290</v>
      </c>
      <c r="AM606" t="s">
        <v>290</v>
      </c>
      <c r="AN606" t="s">
        <v>290</v>
      </c>
      <c r="AO606">
        <v>9</v>
      </c>
      <c r="AP606" t="s">
        <v>290</v>
      </c>
      <c r="AQ606">
        <v>1</v>
      </c>
      <c r="AR606">
        <v>8</v>
      </c>
      <c r="AS606">
        <v>0</v>
      </c>
      <c r="AT606">
        <v>0</v>
      </c>
      <c r="AU606">
        <v>2</v>
      </c>
      <c r="AV606">
        <v>9</v>
      </c>
      <c r="AW606">
        <v>37.724766000000002</v>
      </c>
      <c r="AX606">
        <v>-89.545767999999995</v>
      </c>
      <c r="AY606">
        <v>1</v>
      </c>
      <c r="AZ606" t="s">
        <v>16360</v>
      </c>
      <c r="BA606">
        <v>146</v>
      </c>
      <c r="BB606" t="s">
        <v>17837</v>
      </c>
      <c r="BE606" t="s">
        <v>4343</v>
      </c>
      <c r="BF606" t="s">
        <v>288</v>
      </c>
      <c r="BG606" t="s">
        <v>17838</v>
      </c>
      <c r="BH606">
        <v>62950</v>
      </c>
      <c r="BI606" t="s">
        <v>16346</v>
      </c>
      <c r="BJ606" t="s">
        <v>16363</v>
      </c>
    </row>
    <row r="607" spans="1:62">
      <c r="A607" t="s">
        <v>3207</v>
      </c>
      <c r="B607" t="s">
        <v>446</v>
      </c>
      <c r="C607" t="s">
        <v>283</v>
      </c>
      <c r="D607" t="s">
        <v>3208</v>
      </c>
      <c r="E607" t="s">
        <v>3209</v>
      </c>
      <c r="F607" t="s">
        <v>3210</v>
      </c>
      <c r="G607" t="s">
        <v>3211</v>
      </c>
      <c r="H607" t="s">
        <v>288</v>
      </c>
      <c r="I607">
        <v>62966</v>
      </c>
      <c r="J607">
        <v>6186843012</v>
      </c>
      <c r="K607" t="s">
        <v>175</v>
      </c>
      <c r="L607">
        <v>0.5</v>
      </c>
      <c r="M607">
        <v>6.5</v>
      </c>
      <c r="N607">
        <v>5</v>
      </c>
      <c r="O607">
        <v>12</v>
      </c>
      <c r="P607">
        <v>35</v>
      </c>
      <c r="Q607">
        <v>5</v>
      </c>
      <c r="R607">
        <v>9</v>
      </c>
      <c r="S607">
        <v>7</v>
      </c>
      <c r="T607">
        <v>10</v>
      </c>
      <c r="U607">
        <v>6</v>
      </c>
      <c r="V607">
        <v>6</v>
      </c>
      <c r="W607">
        <v>2</v>
      </c>
      <c r="X607">
        <v>8</v>
      </c>
      <c r="Y607">
        <v>3</v>
      </c>
      <c r="Z607" t="s">
        <v>290</v>
      </c>
      <c r="AA607" t="s">
        <v>290</v>
      </c>
      <c r="AB607" t="s">
        <v>290</v>
      </c>
      <c r="AC607" t="s">
        <v>290</v>
      </c>
      <c r="AD607" t="s">
        <v>290</v>
      </c>
      <c r="AE607" t="s">
        <v>290</v>
      </c>
      <c r="AF607" t="s">
        <v>290</v>
      </c>
      <c r="AG607" t="s">
        <v>290</v>
      </c>
      <c r="AH607" t="s">
        <v>290</v>
      </c>
      <c r="AI607" t="s">
        <v>290</v>
      </c>
      <c r="AJ607" t="s">
        <v>290</v>
      </c>
      <c r="AK607" t="s">
        <v>290</v>
      </c>
      <c r="AL607" t="s">
        <v>290</v>
      </c>
      <c r="AM607" t="s">
        <v>290</v>
      </c>
      <c r="AN607" t="s">
        <v>290</v>
      </c>
      <c r="AO607">
        <v>88</v>
      </c>
      <c r="AP607">
        <v>3</v>
      </c>
      <c r="AQ607">
        <v>41</v>
      </c>
      <c r="AR607">
        <v>50</v>
      </c>
      <c r="AS607">
        <v>0</v>
      </c>
      <c r="AT607">
        <v>0</v>
      </c>
      <c r="AU607">
        <v>14</v>
      </c>
      <c r="AV607">
        <v>91</v>
      </c>
      <c r="AW607">
        <v>37.765129000000002</v>
      </c>
      <c r="AX607">
        <v>-89.344618999999994</v>
      </c>
      <c r="AY607">
        <v>1</v>
      </c>
      <c r="AZ607" t="s">
        <v>16360</v>
      </c>
      <c r="BA607">
        <v>1915</v>
      </c>
      <c r="BB607" t="s">
        <v>17840</v>
      </c>
      <c r="BE607" t="s">
        <v>3211</v>
      </c>
      <c r="BF607" t="s">
        <v>288</v>
      </c>
      <c r="BG607" t="s">
        <v>17838</v>
      </c>
      <c r="BH607">
        <v>62966</v>
      </c>
      <c r="BI607" t="s">
        <v>16346</v>
      </c>
      <c r="BJ607" t="s">
        <v>16363</v>
      </c>
    </row>
    <row r="608" spans="1:62">
      <c r="A608" t="s">
        <v>3213</v>
      </c>
      <c r="B608" t="s">
        <v>3214</v>
      </c>
      <c r="C608" t="s">
        <v>353</v>
      </c>
      <c r="D608" t="s">
        <v>3215</v>
      </c>
      <c r="E608" t="s">
        <v>881</v>
      </c>
      <c r="F608" t="s">
        <v>3216</v>
      </c>
      <c r="G608" t="s">
        <v>3211</v>
      </c>
      <c r="H608" t="s">
        <v>288</v>
      </c>
      <c r="I608">
        <v>62966</v>
      </c>
      <c r="J608">
        <v>6186872013</v>
      </c>
      <c r="K608" t="s">
        <v>175</v>
      </c>
      <c r="L608">
        <v>2</v>
      </c>
      <c r="M608">
        <v>13</v>
      </c>
      <c r="N608">
        <v>4</v>
      </c>
      <c r="O608">
        <v>19</v>
      </c>
      <c r="P608">
        <v>17</v>
      </c>
      <c r="Q608">
        <v>14</v>
      </c>
      <c r="R608">
        <v>19</v>
      </c>
      <c r="S608">
        <v>17</v>
      </c>
      <c r="T608">
        <v>19</v>
      </c>
      <c r="U608">
        <v>20</v>
      </c>
      <c r="V608">
        <v>16</v>
      </c>
      <c r="W608">
        <v>14</v>
      </c>
      <c r="X608">
        <v>10</v>
      </c>
      <c r="Y608">
        <v>17</v>
      </c>
      <c r="Z608" t="s">
        <v>290</v>
      </c>
      <c r="AA608" t="s">
        <v>290</v>
      </c>
      <c r="AB608" t="s">
        <v>290</v>
      </c>
      <c r="AC608" t="s">
        <v>290</v>
      </c>
      <c r="AD608" t="s">
        <v>290</v>
      </c>
      <c r="AE608" t="s">
        <v>290</v>
      </c>
      <c r="AF608" t="s">
        <v>290</v>
      </c>
      <c r="AG608" t="s">
        <v>290</v>
      </c>
      <c r="AH608" t="s">
        <v>290</v>
      </c>
      <c r="AI608" t="s">
        <v>290</v>
      </c>
      <c r="AJ608">
        <v>13</v>
      </c>
      <c r="AK608" t="s">
        <v>290</v>
      </c>
      <c r="AL608">
        <v>4</v>
      </c>
      <c r="AM608">
        <v>3</v>
      </c>
      <c r="AN608" t="s">
        <v>290</v>
      </c>
      <c r="AO608">
        <v>126</v>
      </c>
      <c r="AP608">
        <v>17</v>
      </c>
      <c r="AQ608">
        <v>85</v>
      </c>
      <c r="AR608">
        <v>78</v>
      </c>
      <c r="AS608">
        <v>0</v>
      </c>
      <c r="AT608">
        <v>0</v>
      </c>
      <c r="AU608">
        <v>31</v>
      </c>
      <c r="AV608">
        <v>163</v>
      </c>
      <c r="AW608">
        <v>37.762985</v>
      </c>
      <c r="AX608">
        <v>-89.332008000000002</v>
      </c>
      <c r="AY608">
        <v>1</v>
      </c>
      <c r="AZ608" t="s">
        <v>16360</v>
      </c>
      <c r="BA608">
        <v>723</v>
      </c>
      <c r="BB608" t="s">
        <v>17842</v>
      </c>
      <c r="BE608" t="s">
        <v>3211</v>
      </c>
      <c r="BF608" t="s">
        <v>288</v>
      </c>
      <c r="BG608" t="s">
        <v>17838</v>
      </c>
      <c r="BH608">
        <v>62966</v>
      </c>
      <c r="BI608" t="s">
        <v>16346</v>
      </c>
      <c r="BJ608" t="s">
        <v>16363</v>
      </c>
    </row>
    <row r="609" spans="1:62">
      <c r="A609" t="s">
        <v>4729</v>
      </c>
      <c r="B609" t="s">
        <v>4730</v>
      </c>
      <c r="C609" t="s">
        <v>353</v>
      </c>
      <c r="D609" t="s">
        <v>2114</v>
      </c>
      <c r="E609" t="s">
        <v>17843</v>
      </c>
      <c r="F609" t="s">
        <v>4732</v>
      </c>
      <c r="G609" t="s">
        <v>3222</v>
      </c>
      <c r="H609" t="s">
        <v>288</v>
      </c>
      <c r="I609">
        <v>62902</v>
      </c>
      <c r="J609">
        <v>6184574765</v>
      </c>
      <c r="K609" t="s">
        <v>175</v>
      </c>
      <c r="L609">
        <v>1</v>
      </c>
      <c r="M609">
        <v>4</v>
      </c>
      <c r="N609">
        <v>1</v>
      </c>
      <c r="O609">
        <v>6</v>
      </c>
      <c r="P609">
        <v>5</v>
      </c>
      <c r="Q609">
        <v>9</v>
      </c>
      <c r="R609">
        <v>3</v>
      </c>
      <c r="S609" t="s">
        <v>290</v>
      </c>
      <c r="T609">
        <v>2</v>
      </c>
      <c r="U609" t="s">
        <v>290</v>
      </c>
      <c r="V609">
        <v>1</v>
      </c>
      <c r="W609">
        <v>2</v>
      </c>
      <c r="X609">
        <v>2</v>
      </c>
      <c r="Y609">
        <v>1</v>
      </c>
      <c r="Z609" t="s">
        <v>290</v>
      </c>
      <c r="AA609" t="s">
        <v>290</v>
      </c>
      <c r="AB609" t="s">
        <v>290</v>
      </c>
      <c r="AC609" t="s">
        <v>290</v>
      </c>
      <c r="AD609" t="s">
        <v>290</v>
      </c>
      <c r="AE609" t="s">
        <v>290</v>
      </c>
      <c r="AF609" t="s">
        <v>290</v>
      </c>
      <c r="AG609" t="s">
        <v>290</v>
      </c>
      <c r="AH609" t="s">
        <v>290</v>
      </c>
      <c r="AI609" t="s">
        <v>290</v>
      </c>
      <c r="AJ609" t="s">
        <v>290</v>
      </c>
      <c r="AK609" t="s">
        <v>290</v>
      </c>
      <c r="AL609">
        <v>1</v>
      </c>
      <c r="AM609">
        <v>3</v>
      </c>
      <c r="AN609" t="s">
        <v>290</v>
      </c>
      <c r="AO609">
        <v>21</v>
      </c>
      <c r="AP609" t="s">
        <v>290</v>
      </c>
      <c r="AQ609">
        <v>16</v>
      </c>
      <c r="AR609">
        <v>9</v>
      </c>
      <c r="AS609">
        <v>0</v>
      </c>
      <c r="AT609">
        <v>0</v>
      </c>
      <c r="AU609">
        <v>1</v>
      </c>
      <c r="AV609">
        <v>25</v>
      </c>
      <c r="AW609">
        <v>37.699927000000002</v>
      </c>
      <c r="AX609">
        <v>-89.207614000000007</v>
      </c>
      <c r="AY609">
        <v>1</v>
      </c>
      <c r="AZ609" t="s">
        <v>16360</v>
      </c>
      <c r="BA609">
        <v>1302</v>
      </c>
      <c r="BB609" t="s">
        <v>17845</v>
      </c>
      <c r="BE609" t="s">
        <v>3222</v>
      </c>
      <c r="BF609" t="s">
        <v>288</v>
      </c>
      <c r="BG609" t="s">
        <v>17838</v>
      </c>
      <c r="BH609">
        <v>62902</v>
      </c>
      <c r="BI609" t="s">
        <v>16346</v>
      </c>
      <c r="BJ609" t="s">
        <v>16363</v>
      </c>
    </row>
    <row r="610" spans="1:62">
      <c r="A610" t="s">
        <v>3217</v>
      </c>
      <c r="B610" t="s">
        <v>3218</v>
      </c>
      <c r="D610" t="s">
        <v>3219</v>
      </c>
      <c r="E610" t="s">
        <v>3220</v>
      </c>
      <c r="F610" t="s">
        <v>3221</v>
      </c>
      <c r="G610" t="s">
        <v>3222</v>
      </c>
      <c r="H610" t="s">
        <v>288</v>
      </c>
      <c r="I610">
        <v>62901</v>
      </c>
      <c r="J610">
        <v>6185293733</v>
      </c>
      <c r="K610" t="s">
        <v>175</v>
      </c>
      <c r="L610">
        <v>3.4</v>
      </c>
      <c r="M610">
        <v>14.5</v>
      </c>
      <c r="N610">
        <v>2.5</v>
      </c>
      <c r="O610">
        <v>20.399999999999999</v>
      </c>
      <c r="P610">
        <v>14</v>
      </c>
      <c r="Q610">
        <v>14</v>
      </c>
      <c r="R610">
        <v>9</v>
      </c>
      <c r="S610">
        <v>10</v>
      </c>
      <c r="T610">
        <v>15</v>
      </c>
      <c r="U610">
        <v>12</v>
      </c>
      <c r="V610">
        <v>8</v>
      </c>
      <c r="W610">
        <v>10</v>
      </c>
      <c r="X610">
        <v>10</v>
      </c>
      <c r="Y610">
        <v>11</v>
      </c>
      <c r="Z610">
        <v>2</v>
      </c>
      <c r="AA610">
        <v>1</v>
      </c>
      <c r="AB610">
        <v>1</v>
      </c>
      <c r="AC610">
        <v>4</v>
      </c>
      <c r="AD610" t="s">
        <v>290</v>
      </c>
      <c r="AE610" t="s">
        <v>290</v>
      </c>
      <c r="AF610" t="s">
        <v>290</v>
      </c>
      <c r="AG610" t="s">
        <v>290</v>
      </c>
      <c r="AH610" t="s">
        <v>290</v>
      </c>
      <c r="AI610" t="s">
        <v>290</v>
      </c>
      <c r="AJ610" t="s">
        <v>290</v>
      </c>
      <c r="AK610" t="s">
        <v>290</v>
      </c>
      <c r="AL610">
        <v>3</v>
      </c>
      <c r="AM610">
        <v>3</v>
      </c>
      <c r="AN610" t="s">
        <v>290</v>
      </c>
      <c r="AO610">
        <v>101</v>
      </c>
      <c r="AP610">
        <v>14</v>
      </c>
      <c r="AQ610">
        <v>66</v>
      </c>
      <c r="AR610">
        <v>55</v>
      </c>
      <c r="AS610">
        <v>1</v>
      </c>
      <c r="AT610">
        <v>0</v>
      </c>
      <c r="AU610">
        <v>10</v>
      </c>
      <c r="AV610">
        <v>121</v>
      </c>
      <c r="AW610">
        <v>37.720446000000003</v>
      </c>
      <c r="AX610">
        <v>-89.232675</v>
      </c>
      <c r="AY610">
        <v>1</v>
      </c>
      <c r="AZ610" t="s">
        <v>16360</v>
      </c>
      <c r="BA610">
        <v>1218</v>
      </c>
      <c r="BB610" t="s">
        <v>17847</v>
      </c>
      <c r="BE610" t="s">
        <v>3222</v>
      </c>
      <c r="BF610" t="s">
        <v>288</v>
      </c>
      <c r="BG610" t="s">
        <v>17838</v>
      </c>
      <c r="BH610">
        <v>62901</v>
      </c>
      <c r="BI610" t="s">
        <v>16346</v>
      </c>
      <c r="BJ610" t="s">
        <v>16363</v>
      </c>
    </row>
    <row r="611" spans="1:62">
      <c r="A611" t="s">
        <v>3224</v>
      </c>
      <c r="B611" t="s">
        <v>3225</v>
      </c>
      <c r="C611" t="s">
        <v>283</v>
      </c>
      <c r="D611" t="s">
        <v>304</v>
      </c>
      <c r="E611" t="s">
        <v>18624</v>
      </c>
      <c r="F611" t="s">
        <v>3229</v>
      </c>
      <c r="G611" t="s">
        <v>3230</v>
      </c>
      <c r="H611" t="s">
        <v>288</v>
      </c>
      <c r="I611">
        <v>62274</v>
      </c>
      <c r="J611">
        <v>6183578276</v>
      </c>
      <c r="K611" t="s">
        <v>176</v>
      </c>
      <c r="L611">
        <v>1</v>
      </c>
      <c r="M611">
        <v>13</v>
      </c>
      <c r="N611">
        <v>5</v>
      </c>
      <c r="O611">
        <v>19</v>
      </c>
      <c r="P611">
        <v>35</v>
      </c>
      <c r="Q611">
        <v>14</v>
      </c>
      <c r="R611">
        <v>11</v>
      </c>
      <c r="S611">
        <v>7</v>
      </c>
      <c r="T611">
        <v>10</v>
      </c>
      <c r="U611">
        <v>10</v>
      </c>
      <c r="V611">
        <v>6</v>
      </c>
      <c r="W611">
        <v>9</v>
      </c>
      <c r="X611">
        <v>7</v>
      </c>
      <c r="Y611">
        <v>10</v>
      </c>
      <c r="Z611" t="s">
        <v>290</v>
      </c>
      <c r="AA611" t="s">
        <v>290</v>
      </c>
      <c r="AB611" t="s">
        <v>290</v>
      </c>
      <c r="AC611" t="s">
        <v>290</v>
      </c>
      <c r="AD611" t="s">
        <v>290</v>
      </c>
      <c r="AE611" t="s">
        <v>290</v>
      </c>
      <c r="AF611" t="s">
        <v>290</v>
      </c>
      <c r="AG611" t="s">
        <v>290</v>
      </c>
      <c r="AH611" t="s">
        <v>290</v>
      </c>
      <c r="AI611" t="s">
        <v>290</v>
      </c>
      <c r="AJ611" t="s">
        <v>290</v>
      </c>
      <c r="AK611" t="s">
        <v>290</v>
      </c>
      <c r="AL611">
        <v>3</v>
      </c>
      <c r="AM611" t="s">
        <v>290</v>
      </c>
      <c r="AN611" t="s">
        <v>290</v>
      </c>
      <c r="AO611">
        <v>114</v>
      </c>
      <c r="AP611">
        <v>2</v>
      </c>
      <c r="AQ611">
        <v>60</v>
      </c>
      <c r="AR611">
        <v>59</v>
      </c>
      <c r="AS611">
        <v>0</v>
      </c>
      <c r="AT611">
        <v>0</v>
      </c>
      <c r="AU611">
        <v>10</v>
      </c>
      <c r="AV611">
        <v>119</v>
      </c>
      <c r="AW611">
        <v>38.081560000000003</v>
      </c>
      <c r="AX611">
        <v>-89.379998999999998</v>
      </c>
      <c r="AY611">
        <v>1</v>
      </c>
      <c r="AZ611" t="s">
        <v>16360</v>
      </c>
      <c r="BA611">
        <v>210</v>
      </c>
      <c r="BB611" t="s">
        <v>17856</v>
      </c>
      <c r="BE611" t="s">
        <v>3230</v>
      </c>
      <c r="BF611" t="s">
        <v>288</v>
      </c>
      <c r="BG611" t="s">
        <v>17857</v>
      </c>
      <c r="BH611">
        <v>62274</v>
      </c>
      <c r="BI611" t="s">
        <v>16346</v>
      </c>
      <c r="BJ611" t="s">
        <v>16363</v>
      </c>
    </row>
    <row r="612" spans="1:62">
      <c r="A612" t="s">
        <v>3232</v>
      </c>
      <c r="B612" t="s">
        <v>3233</v>
      </c>
      <c r="C612" t="s">
        <v>314</v>
      </c>
      <c r="D612" t="s">
        <v>419</v>
      </c>
      <c r="E612" t="s">
        <v>3234</v>
      </c>
      <c r="F612" t="s">
        <v>3235</v>
      </c>
      <c r="G612" t="s">
        <v>3236</v>
      </c>
      <c r="H612" t="s">
        <v>288</v>
      </c>
      <c r="I612">
        <v>62832</v>
      </c>
      <c r="J612">
        <v>6185426800</v>
      </c>
      <c r="K612" t="s">
        <v>176</v>
      </c>
      <c r="L612">
        <v>1</v>
      </c>
      <c r="M612">
        <v>6</v>
      </c>
      <c r="N612">
        <v>2</v>
      </c>
      <c r="O612">
        <v>9</v>
      </c>
      <c r="P612">
        <v>14</v>
      </c>
      <c r="Q612">
        <v>8</v>
      </c>
      <c r="R612">
        <v>9</v>
      </c>
      <c r="S612">
        <v>2</v>
      </c>
      <c r="T612">
        <v>5</v>
      </c>
      <c r="U612">
        <v>4</v>
      </c>
      <c r="V612">
        <v>3</v>
      </c>
      <c r="W612">
        <v>5</v>
      </c>
      <c r="X612">
        <v>3</v>
      </c>
      <c r="Y612">
        <v>3</v>
      </c>
      <c r="Z612" t="s">
        <v>290</v>
      </c>
      <c r="AA612">
        <v>2</v>
      </c>
      <c r="AB612">
        <v>4</v>
      </c>
      <c r="AC612">
        <v>4</v>
      </c>
      <c r="AD612" t="s">
        <v>290</v>
      </c>
      <c r="AE612" t="s">
        <v>290</v>
      </c>
      <c r="AF612" t="s">
        <v>290</v>
      </c>
      <c r="AG612" t="s">
        <v>290</v>
      </c>
      <c r="AH612" t="s">
        <v>290</v>
      </c>
      <c r="AI612" t="s">
        <v>290</v>
      </c>
      <c r="AJ612" t="s">
        <v>290</v>
      </c>
      <c r="AK612" t="s">
        <v>290</v>
      </c>
      <c r="AL612" t="s">
        <v>290</v>
      </c>
      <c r="AM612" t="s">
        <v>290</v>
      </c>
      <c r="AN612" t="s">
        <v>290</v>
      </c>
      <c r="AO612">
        <v>66</v>
      </c>
      <c r="AP612" t="s">
        <v>290</v>
      </c>
      <c r="AQ612">
        <v>33</v>
      </c>
      <c r="AR612">
        <v>33</v>
      </c>
      <c r="AS612">
        <v>0</v>
      </c>
      <c r="AT612">
        <v>2</v>
      </c>
      <c r="AU612">
        <v>18</v>
      </c>
      <c r="AV612">
        <v>66</v>
      </c>
      <c r="AW612">
        <v>38.044645000000003</v>
      </c>
      <c r="AX612">
        <v>-89.253005999999999</v>
      </c>
      <c r="AY612">
        <v>0.33</v>
      </c>
      <c r="AZ612" t="s">
        <v>16365</v>
      </c>
      <c r="BA612">
        <v>227</v>
      </c>
      <c r="BB612" t="s">
        <v>16366</v>
      </c>
      <c r="BE612" t="s">
        <v>3236</v>
      </c>
      <c r="BF612" t="s">
        <v>288</v>
      </c>
      <c r="BG612" t="s">
        <v>17857</v>
      </c>
      <c r="BH612">
        <v>62832</v>
      </c>
      <c r="BI612" t="s">
        <v>16346</v>
      </c>
      <c r="BJ612" t="s">
        <v>16363</v>
      </c>
    </row>
    <row r="613" spans="1:62">
      <c r="A613" t="s">
        <v>3245</v>
      </c>
      <c r="B613" t="s">
        <v>3246</v>
      </c>
      <c r="D613" t="s">
        <v>1119</v>
      </c>
      <c r="E613" t="s">
        <v>3247</v>
      </c>
      <c r="F613" t="s">
        <v>3248</v>
      </c>
      <c r="G613" t="s">
        <v>3249</v>
      </c>
      <c r="H613" t="s">
        <v>288</v>
      </c>
      <c r="I613">
        <v>62970</v>
      </c>
      <c r="J613">
        <v>6187428223</v>
      </c>
      <c r="K613" t="s">
        <v>3244</v>
      </c>
      <c r="L613">
        <v>0.5</v>
      </c>
      <c r="M613">
        <v>3.5</v>
      </c>
      <c r="N613">
        <v>0</v>
      </c>
      <c r="O613">
        <v>4</v>
      </c>
      <c r="P613">
        <v>2</v>
      </c>
      <c r="Q613">
        <v>2</v>
      </c>
      <c r="R613">
        <v>2</v>
      </c>
      <c r="S613">
        <v>4</v>
      </c>
      <c r="T613">
        <v>1</v>
      </c>
      <c r="U613">
        <v>2</v>
      </c>
      <c r="V613">
        <v>3</v>
      </c>
      <c r="W613">
        <v>4</v>
      </c>
      <c r="X613">
        <v>2</v>
      </c>
      <c r="Y613">
        <v>2</v>
      </c>
      <c r="Z613" t="s">
        <v>290</v>
      </c>
      <c r="AA613">
        <v>1</v>
      </c>
      <c r="AB613" t="s">
        <v>290</v>
      </c>
      <c r="AC613">
        <v>1</v>
      </c>
      <c r="AD613" t="s">
        <v>290</v>
      </c>
      <c r="AE613" t="s">
        <v>290</v>
      </c>
      <c r="AF613" t="s">
        <v>290</v>
      </c>
      <c r="AG613" t="s">
        <v>290</v>
      </c>
      <c r="AH613">
        <v>1</v>
      </c>
      <c r="AI613">
        <v>1</v>
      </c>
      <c r="AJ613">
        <v>1</v>
      </c>
      <c r="AK613" t="s">
        <v>290</v>
      </c>
      <c r="AL613" t="s">
        <v>290</v>
      </c>
      <c r="AM613">
        <v>3</v>
      </c>
      <c r="AN613" t="s">
        <v>290</v>
      </c>
      <c r="AO613">
        <v>24</v>
      </c>
      <c r="AP613" t="s">
        <v>290</v>
      </c>
      <c r="AQ613">
        <v>14</v>
      </c>
      <c r="AR613">
        <v>14</v>
      </c>
      <c r="AS613">
        <v>1</v>
      </c>
      <c r="AT613">
        <v>0</v>
      </c>
      <c r="AU613">
        <v>6</v>
      </c>
      <c r="AV613">
        <v>28</v>
      </c>
      <c r="AW613">
        <v>37.152332000000001</v>
      </c>
      <c r="AX613">
        <v>-89.123523000000006</v>
      </c>
      <c r="AY613">
        <v>0.6</v>
      </c>
      <c r="AZ613" t="s">
        <v>17023</v>
      </c>
      <c r="BB613" t="s">
        <v>18625</v>
      </c>
      <c r="BE613" t="s">
        <v>3249</v>
      </c>
      <c r="BF613" t="s">
        <v>288</v>
      </c>
      <c r="BG613" t="s">
        <v>18626</v>
      </c>
      <c r="BH613">
        <v>62970</v>
      </c>
      <c r="BI613" t="s">
        <v>16346</v>
      </c>
      <c r="BJ613" t="s">
        <v>16363</v>
      </c>
    </row>
    <row r="614" spans="1:62">
      <c r="A614" t="s">
        <v>3251</v>
      </c>
      <c r="B614" t="s">
        <v>3252</v>
      </c>
      <c r="C614" t="s">
        <v>353</v>
      </c>
      <c r="D614" t="s">
        <v>3253</v>
      </c>
      <c r="E614" t="s">
        <v>3254</v>
      </c>
      <c r="F614" t="s">
        <v>3255</v>
      </c>
      <c r="G614" t="s">
        <v>3256</v>
      </c>
      <c r="H614" t="s">
        <v>288</v>
      </c>
      <c r="I614">
        <v>60505</v>
      </c>
      <c r="J614">
        <v>6308514300</v>
      </c>
      <c r="K614" t="s">
        <v>177</v>
      </c>
      <c r="L614">
        <v>2</v>
      </c>
      <c r="M614">
        <v>10</v>
      </c>
      <c r="N614">
        <v>6.5</v>
      </c>
      <c r="O614">
        <v>18.5</v>
      </c>
      <c r="P614">
        <v>13</v>
      </c>
      <c r="Q614">
        <v>17</v>
      </c>
      <c r="R614">
        <v>20</v>
      </c>
      <c r="S614">
        <v>19</v>
      </c>
      <c r="T614">
        <v>12</v>
      </c>
      <c r="U614">
        <v>23</v>
      </c>
      <c r="V614">
        <v>27</v>
      </c>
      <c r="W614">
        <v>28</v>
      </c>
      <c r="X614">
        <v>24</v>
      </c>
      <c r="Y614">
        <v>24</v>
      </c>
      <c r="Z614" t="s">
        <v>290</v>
      </c>
      <c r="AA614" t="s">
        <v>290</v>
      </c>
      <c r="AB614" t="s">
        <v>290</v>
      </c>
      <c r="AC614" t="s">
        <v>290</v>
      </c>
      <c r="AD614" t="s">
        <v>290</v>
      </c>
      <c r="AE614" t="s">
        <v>290</v>
      </c>
      <c r="AF614" t="s">
        <v>290</v>
      </c>
      <c r="AG614" t="s">
        <v>290</v>
      </c>
      <c r="AH614" t="s">
        <v>290</v>
      </c>
      <c r="AI614" t="s">
        <v>290</v>
      </c>
      <c r="AJ614">
        <v>63</v>
      </c>
      <c r="AK614" t="s">
        <v>290</v>
      </c>
      <c r="AL614" t="s">
        <v>290</v>
      </c>
      <c r="AM614" t="s">
        <v>290</v>
      </c>
      <c r="AN614" t="s">
        <v>290</v>
      </c>
      <c r="AO614">
        <v>133</v>
      </c>
      <c r="AP614">
        <v>11</v>
      </c>
      <c r="AQ614">
        <v>107</v>
      </c>
      <c r="AR614">
        <v>100</v>
      </c>
      <c r="AS614">
        <v>0</v>
      </c>
      <c r="AT614">
        <v>0</v>
      </c>
      <c r="AU614">
        <v>0</v>
      </c>
      <c r="AV614">
        <v>207</v>
      </c>
      <c r="AW614">
        <v>41.794809000000001</v>
      </c>
      <c r="AX614">
        <v>-88.290893999999994</v>
      </c>
      <c r="AY614">
        <v>1</v>
      </c>
      <c r="AZ614" t="s">
        <v>16343</v>
      </c>
      <c r="BA614">
        <v>1840</v>
      </c>
      <c r="BB614" t="s">
        <v>17861</v>
      </c>
      <c r="BE614" t="s">
        <v>3256</v>
      </c>
      <c r="BF614" t="s">
        <v>288</v>
      </c>
      <c r="BG614" t="s">
        <v>17577</v>
      </c>
      <c r="BH614">
        <v>60505</v>
      </c>
      <c r="BI614" t="s">
        <v>16346</v>
      </c>
      <c r="BJ614" t="s">
        <v>17862</v>
      </c>
    </row>
    <row r="615" spans="1:62">
      <c r="A615" t="s">
        <v>3258</v>
      </c>
      <c r="B615" t="s">
        <v>3259</v>
      </c>
      <c r="C615" t="s">
        <v>314</v>
      </c>
      <c r="D615" t="s">
        <v>3136</v>
      </c>
      <c r="E615" t="s">
        <v>3260</v>
      </c>
      <c r="F615" t="s">
        <v>3261</v>
      </c>
      <c r="G615" t="s">
        <v>3262</v>
      </c>
      <c r="H615" t="s">
        <v>288</v>
      </c>
      <c r="I615">
        <v>60120</v>
      </c>
      <c r="J615">
        <v>8476950300</v>
      </c>
      <c r="K615" t="s">
        <v>177</v>
      </c>
      <c r="L615">
        <v>4</v>
      </c>
      <c r="M615">
        <v>29.8</v>
      </c>
      <c r="N615">
        <v>15.7</v>
      </c>
      <c r="O615">
        <v>49.5</v>
      </c>
      <c r="P615">
        <v>12</v>
      </c>
      <c r="Q615">
        <v>6</v>
      </c>
      <c r="R615">
        <v>4</v>
      </c>
      <c r="S615">
        <v>12</v>
      </c>
      <c r="T615">
        <v>13</v>
      </c>
      <c r="U615">
        <v>10</v>
      </c>
      <c r="V615">
        <v>13</v>
      </c>
      <c r="W615">
        <v>16</v>
      </c>
      <c r="X615">
        <v>9</v>
      </c>
      <c r="Y615">
        <v>25</v>
      </c>
      <c r="Z615">
        <v>22</v>
      </c>
      <c r="AA615">
        <v>25</v>
      </c>
      <c r="AB615">
        <v>25</v>
      </c>
      <c r="AC615">
        <v>32</v>
      </c>
      <c r="AD615" t="s">
        <v>290</v>
      </c>
      <c r="AE615" t="s">
        <v>290</v>
      </c>
      <c r="AF615" t="s">
        <v>290</v>
      </c>
      <c r="AG615" t="s">
        <v>290</v>
      </c>
      <c r="AH615" t="s">
        <v>290</v>
      </c>
      <c r="AI615" t="s">
        <v>290</v>
      </c>
      <c r="AJ615">
        <v>7</v>
      </c>
      <c r="AK615" t="s">
        <v>290</v>
      </c>
      <c r="AL615">
        <v>54</v>
      </c>
      <c r="AM615">
        <v>13</v>
      </c>
      <c r="AN615" t="s">
        <v>290</v>
      </c>
      <c r="AO615">
        <v>130</v>
      </c>
      <c r="AP615">
        <v>20</v>
      </c>
      <c r="AQ615">
        <v>111</v>
      </c>
      <c r="AR615">
        <v>113</v>
      </c>
      <c r="AS615">
        <v>12</v>
      </c>
      <c r="AT615">
        <v>18</v>
      </c>
      <c r="AU615">
        <v>0</v>
      </c>
      <c r="AV615">
        <v>224</v>
      </c>
      <c r="AW615">
        <v>42.041184999999999</v>
      </c>
      <c r="AX615">
        <v>-88.277842000000007</v>
      </c>
      <c r="AY615">
        <v>1</v>
      </c>
      <c r="AZ615" t="s">
        <v>16343</v>
      </c>
      <c r="BA615">
        <v>350</v>
      </c>
      <c r="BB615" t="s">
        <v>17864</v>
      </c>
      <c r="BE615" t="s">
        <v>3262</v>
      </c>
      <c r="BF615" t="s">
        <v>288</v>
      </c>
      <c r="BG615" t="s">
        <v>17577</v>
      </c>
      <c r="BH615">
        <v>60120</v>
      </c>
      <c r="BI615" t="s">
        <v>16346</v>
      </c>
      <c r="BJ615" t="s">
        <v>177</v>
      </c>
    </row>
    <row r="616" spans="1:62">
      <c r="A616" t="s">
        <v>3264</v>
      </c>
      <c r="B616" t="s">
        <v>3265</v>
      </c>
      <c r="D616" t="s">
        <v>3266</v>
      </c>
      <c r="E616" t="s">
        <v>3267</v>
      </c>
      <c r="F616" t="s">
        <v>3268</v>
      </c>
      <c r="G616" t="s">
        <v>3256</v>
      </c>
      <c r="H616" t="s">
        <v>288</v>
      </c>
      <c r="I616">
        <v>60506</v>
      </c>
      <c r="J616">
        <v>6308973613</v>
      </c>
      <c r="K616" t="s">
        <v>177</v>
      </c>
      <c r="L616">
        <v>3</v>
      </c>
      <c r="M616">
        <v>21</v>
      </c>
      <c r="N616">
        <v>6.5</v>
      </c>
      <c r="O616">
        <v>30.5</v>
      </c>
      <c r="P616">
        <v>22</v>
      </c>
      <c r="Q616">
        <v>29</v>
      </c>
      <c r="R616">
        <v>30</v>
      </c>
      <c r="S616">
        <v>31</v>
      </c>
      <c r="T616">
        <v>35</v>
      </c>
      <c r="U616">
        <v>49</v>
      </c>
      <c r="V616">
        <v>42</v>
      </c>
      <c r="W616">
        <v>39</v>
      </c>
      <c r="X616">
        <v>53</v>
      </c>
      <c r="Y616">
        <v>52</v>
      </c>
      <c r="Z616" t="s">
        <v>290</v>
      </c>
      <c r="AA616" t="s">
        <v>290</v>
      </c>
      <c r="AB616" t="s">
        <v>290</v>
      </c>
      <c r="AC616" t="s">
        <v>290</v>
      </c>
      <c r="AD616" t="s">
        <v>290</v>
      </c>
      <c r="AE616" t="s">
        <v>290</v>
      </c>
      <c r="AF616" t="s">
        <v>290</v>
      </c>
      <c r="AG616" t="s">
        <v>290</v>
      </c>
      <c r="AH616" t="s">
        <v>290</v>
      </c>
      <c r="AI616" t="s">
        <v>290</v>
      </c>
      <c r="AJ616">
        <v>82</v>
      </c>
      <c r="AK616" t="s">
        <v>290</v>
      </c>
      <c r="AL616">
        <v>14</v>
      </c>
      <c r="AM616">
        <v>1</v>
      </c>
      <c r="AN616" t="s">
        <v>290</v>
      </c>
      <c r="AO616">
        <v>261</v>
      </c>
      <c r="AP616">
        <v>24</v>
      </c>
      <c r="AQ616">
        <v>191</v>
      </c>
      <c r="AR616">
        <v>191</v>
      </c>
      <c r="AS616">
        <v>0</v>
      </c>
      <c r="AT616">
        <v>0</v>
      </c>
      <c r="AU616">
        <v>26</v>
      </c>
      <c r="AV616">
        <v>382</v>
      </c>
      <c r="AW616">
        <v>41.757095</v>
      </c>
      <c r="AX616">
        <v>-88.334884000000002</v>
      </c>
      <c r="AY616">
        <v>1</v>
      </c>
      <c r="AZ616" t="s">
        <v>16343</v>
      </c>
      <c r="BA616">
        <v>720</v>
      </c>
      <c r="BB616" t="s">
        <v>17866</v>
      </c>
      <c r="BE616" t="s">
        <v>3256</v>
      </c>
      <c r="BF616" t="s">
        <v>288</v>
      </c>
      <c r="BG616" t="s">
        <v>17577</v>
      </c>
      <c r="BH616">
        <v>60506</v>
      </c>
      <c r="BI616" t="s">
        <v>16346</v>
      </c>
      <c r="BJ616" t="s">
        <v>17862</v>
      </c>
    </row>
    <row r="617" spans="1:62">
      <c r="A617" t="s">
        <v>3270</v>
      </c>
      <c r="B617" t="s">
        <v>3271</v>
      </c>
      <c r="D617" t="s">
        <v>3272</v>
      </c>
      <c r="E617" t="s">
        <v>2461</v>
      </c>
      <c r="F617" t="s">
        <v>3273</v>
      </c>
      <c r="G617" t="s">
        <v>3256</v>
      </c>
      <c r="H617" t="s">
        <v>288</v>
      </c>
      <c r="I617">
        <v>60506</v>
      </c>
      <c r="J617">
        <v>6308967557</v>
      </c>
      <c r="K617" t="s">
        <v>177</v>
      </c>
      <c r="L617">
        <v>1</v>
      </c>
      <c r="M617">
        <v>5</v>
      </c>
      <c r="N617">
        <v>0</v>
      </c>
      <c r="O617">
        <v>6</v>
      </c>
      <c r="P617">
        <v>9</v>
      </c>
      <c r="Q617">
        <v>3</v>
      </c>
      <c r="R617">
        <v>5</v>
      </c>
      <c r="S617">
        <v>2</v>
      </c>
      <c r="T617">
        <v>3</v>
      </c>
      <c r="U617">
        <v>2</v>
      </c>
      <c r="V617">
        <v>1</v>
      </c>
      <c r="W617">
        <v>2</v>
      </c>
      <c r="X617" t="s">
        <v>290</v>
      </c>
      <c r="Y617" t="s">
        <v>290</v>
      </c>
      <c r="Z617" t="s">
        <v>290</v>
      </c>
      <c r="AA617" t="s">
        <v>290</v>
      </c>
      <c r="AB617" t="s">
        <v>290</v>
      </c>
      <c r="AC617" t="s">
        <v>290</v>
      </c>
      <c r="AD617" t="s">
        <v>290</v>
      </c>
      <c r="AE617" t="s">
        <v>290</v>
      </c>
      <c r="AF617" t="s">
        <v>290</v>
      </c>
      <c r="AG617" t="s">
        <v>290</v>
      </c>
      <c r="AH617" t="s">
        <v>290</v>
      </c>
      <c r="AI617" t="s">
        <v>290</v>
      </c>
      <c r="AJ617">
        <v>1</v>
      </c>
      <c r="AK617" t="s">
        <v>290</v>
      </c>
      <c r="AL617" t="s">
        <v>290</v>
      </c>
      <c r="AM617">
        <v>1</v>
      </c>
      <c r="AN617" t="s">
        <v>290</v>
      </c>
      <c r="AO617">
        <v>20</v>
      </c>
      <c r="AP617">
        <v>5</v>
      </c>
      <c r="AQ617">
        <v>18</v>
      </c>
      <c r="AR617">
        <v>9</v>
      </c>
      <c r="AS617">
        <v>0</v>
      </c>
      <c r="AT617">
        <v>0</v>
      </c>
      <c r="AU617">
        <v>2</v>
      </c>
      <c r="AV617">
        <v>27</v>
      </c>
      <c r="AW617">
        <v>41.773823</v>
      </c>
      <c r="AX617">
        <v>-88.343245999999994</v>
      </c>
      <c r="AY617">
        <v>1</v>
      </c>
      <c r="AZ617" t="s">
        <v>16343</v>
      </c>
      <c r="BA617">
        <v>850</v>
      </c>
      <c r="BB617" t="s">
        <v>17868</v>
      </c>
      <c r="BE617" t="s">
        <v>3256</v>
      </c>
      <c r="BF617" t="s">
        <v>288</v>
      </c>
      <c r="BG617" t="s">
        <v>17577</v>
      </c>
      <c r="BH617">
        <v>60506</v>
      </c>
      <c r="BI617" t="s">
        <v>16346</v>
      </c>
      <c r="BJ617" t="s">
        <v>17862</v>
      </c>
    </row>
    <row r="618" spans="1:62">
      <c r="A618" t="s">
        <v>3274</v>
      </c>
      <c r="B618" t="s">
        <v>446</v>
      </c>
      <c r="C618" t="s">
        <v>283</v>
      </c>
      <c r="D618" t="s">
        <v>2309</v>
      </c>
      <c r="E618" t="s">
        <v>3275</v>
      </c>
      <c r="F618" t="s">
        <v>3276</v>
      </c>
      <c r="G618" t="s">
        <v>3277</v>
      </c>
      <c r="H618" t="s">
        <v>288</v>
      </c>
      <c r="I618">
        <v>60118</v>
      </c>
      <c r="J618">
        <v>8474281010</v>
      </c>
      <c r="K618" t="s">
        <v>177</v>
      </c>
      <c r="L618">
        <v>1</v>
      </c>
      <c r="M618">
        <v>14.3</v>
      </c>
      <c r="N618">
        <v>9</v>
      </c>
      <c r="O618">
        <v>24.3</v>
      </c>
      <c r="P618">
        <v>44</v>
      </c>
      <c r="Q618">
        <v>16</v>
      </c>
      <c r="R618">
        <v>20</v>
      </c>
      <c r="S618">
        <v>26</v>
      </c>
      <c r="T618">
        <v>23</v>
      </c>
      <c r="U618">
        <v>27</v>
      </c>
      <c r="V618">
        <v>26</v>
      </c>
      <c r="W618">
        <v>26</v>
      </c>
      <c r="X618">
        <v>24</v>
      </c>
      <c r="Y618">
        <v>20</v>
      </c>
      <c r="Z618" t="s">
        <v>290</v>
      </c>
      <c r="AA618" t="s">
        <v>290</v>
      </c>
      <c r="AB618" t="s">
        <v>290</v>
      </c>
      <c r="AC618" t="s">
        <v>290</v>
      </c>
      <c r="AD618" t="s">
        <v>290</v>
      </c>
      <c r="AE618" t="s">
        <v>290</v>
      </c>
      <c r="AF618" t="s">
        <v>290</v>
      </c>
      <c r="AG618" t="s">
        <v>290</v>
      </c>
      <c r="AH618" t="s">
        <v>290</v>
      </c>
      <c r="AI618" t="s">
        <v>290</v>
      </c>
      <c r="AJ618">
        <v>1</v>
      </c>
      <c r="AK618" t="s">
        <v>290</v>
      </c>
      <c r="AL618" t="s">
        <v>290</v>
      </c>
      <c r="AM618">
        <v>2</v>
      </c>
      <c r="AN618" t="s">
        <v>290</v>
      </c>
      <c r="AO618">
        <v>241</v>
      </c>
      <c r="AP618">
        <v>8</v>
      </c>
      <c r="AQ618">
        <v>126</v>
      </c>
      <c r="AR618">
        <v>126</v>
      </c>
      <c r="AS618">
        <v>0</v>
      </c>
      <c r="AT618">
        <v>0</v>
      </c>
      <c r="AU618">
        <v>5</v>
      </c>
      <c r="AV618">
        <v>252</v>
      </c>
      <c r="AW618">
        <v>42.098528000000002</v>
      </c>
      <c r="AX618">
        <v>-88.273128999999997</v>
      </c>
      <c r="AY618">
        <v>0.9</v>
      </c>
      <c r="AZ618" t="s">
        <v>16360</v>
      </c>
      <c r="BA618">
        <v>5</v>
      </c>
      <c r="BB618" t="s">
        <v>17870</v>
      </c>
      <c r="BE618" t="s">
        <v>3277</v>
      </c>
      <c r="BF618" t="s">
        <v>288</v>
      </c>
      <c r="BG618" t="s">
        <v>17577</v>
      </c>
      <c r="BH618">
        <v>60118</v>
      </c>
      <c r="BI618" t="s">
        <v>16346</v>
      </c>
      <c r="BJ618" t="s">
        <v>16363</v>
      </c>
    </row>
    <row r="619" spans="1:62">
      <c r="A619" t="s">
        <v>3279</v>
      </c>
      <c r="B619" t="s">
        <v>3280</v>
      </c>
      <c r="C619" t="s">
        <v>4148</v>
      </c>
      <c r="D619" t="s">
        <v>17871</v>
      </c>
      <c r="E619" t="s">
        <v>17872</v>
      </c>
      <c r="F619" t="s">
        <v>3282</v>
      </c>
      <c r="G619" t="s">
        <v>3256</v>
      </c>
      <c r="H619" t="s">
        <v>288</v>
      </c>
      <c r="I619">
        <v>60506</v>
      </c>
      <c r="J619">
        <v>6309070095</v>
      </c>
      <c r="K619" t="s">
        <v>177</v>
      </c>
      <c r="L619">
        <v>9</v>
      </c>
      <c r="M619">
        <v>34.5</v>
      </c>
      <c r="N619">
        <v>6.5</v>
      </c>
      <c r="O619">
        <v>50</v>
      </c>
      <c r="P619" t="s">
        <v>290</v>
      </c>
      <c r="Q619" t="s">
        <v>290</v>
      </c>
      <c r="R619" t="s">
        <v>290</v>
      </c>
      <c r="S619" t="s">
        <v>290</v>
      </c>
      <c r="T619" t="s">
        <v>290</v>
      </c>
      <c r="U619" t="s">
        <v>290</v>
      </c>
      <c r="V619" t="s">
        <v>290</v>
      </c>
      <c r="W619" t="s">
        <v>290</v>
      </c>
      <c r="X619" t="s">
        <v>290</v>
      </c>
      <c r="Y619" t="s">
        <v>290</v>
      </c>
      <c r="Z619">
        <v>131</v>
      </c>
      <c r="AA619">
        <v>108</v>
      </c>
      <c r="AB619">
        <v>121</v>
      </c>
      <c r="AC619">
        <v>128</v>
      </c>
      <c r="AD619" t="s">
        <v>290</v>
      </c>
      <c r="AE619" t="s">
        <v>290</v>
      </c>
      <c r="AF619" t="s">
        <v>290</v>
      </c>
      <c r="AG619" t="s">
        <v>290</v>
      </c>
      <c r="AH619" t="s">
        <v>290</v>
      </c>
      <c r="AI619" t="s">
        <v>290</v>
      </c>
      <c r="AJ619">
        <v>127</v>
      </c>
      <c r="AK619" t="s">
        <v>290</v>
      </c>
      <c r="AL619">
        <v>16</v>
      </c>
      <c r="AM619">
        <v>2</v>
      </c>
      <c r="AN619" t="s">
        <v>290</v>
      </c>
      <c r="AO619">
        <v>298</v>
      </c>
      <c r="AP619">
        <v>45</v>
      </c>
      <c r="AQ619">
        <v>280</v>
      </c>
      <c r="AR619">
        <v>208</v>
      </c>
      <c r="AS619">
        <v>60</v>
      </c>
      <c r="AT619">
        <v>60</v>
      </c>
      <c r="AU619">
        <v>73</v>
      </c>
      <c r="AV619">
        <v>488</v>
      </c>
      <c r="AW619">
        <v>41.782659000000002</v>
      </c>
      <c r="AX619">
        <v>-88.358259000000004</v>
      </c>
      <c r="AY619">
        <v>1</v>
      </c>
      <c r="AZ619" t="s">
        <v>16343</v>
      </c>
      <c r="BA619">
        <v>1255</v>
      </c>
      <c r="BB619" t="s">
        <v>17874</v>
      </c>
      <c r="BE619" t="s">
        <v>3256</v>
      </c>
      <c r="BF619" t="s">
        <v>288</v>
      </c>
      <c r="BG619" t="s">
        <v>17577</v>
      </c>
      <c r="BH619">
        <v>60506</v>
      </c>
      <c r="BI619" t="s">
        <v>16346</v>
      </c>
      <c r="BJ619" t="s">
        <v>17862</v>
      </c>
    </row>
    <row r="620" spans="1:62">
      <c r="A620" t="s">
        <v>3283</v>
      </c>
      <c r="B620" t="s">
        <v>3284</v>
      </c>
      <c r="C620" t="s">
        <v>314</v>
      </c>
      <c r="D620" t="s">
        <v>1676</v>
      </c>
      <c r="E620" t="s">
        <v>3285</v>
      </c>
      <c r="F620" t="s">
        <v>3286</v>
      </c>
      <c r="G620" t="s">
        <v>3256</v>
      </c>
      <c r="H620" t="s">
        <v>288</v>
      </c>
      <c r="I620">
        <v>60502</v>
      </c>
      <c r="J620">
        <v>6308976936</v>
      </c>
      <c r="K620" t="s">
        <v>177</v>
      </c>
      <c r="L620">
        <v>8</v>
      </c>
      <c r="M620">
        <v>37</v>
      </c>
      <c r="N620">
        <v>41.1</v>
      </c>
      <c r="O620">
        <v>86.1</v>
      </c>
      <c r="P620" t="s">
        <v>290</v>
      </c>
      <c r="Q620" t="s">
        <v>290</v>
      </c>
      <c r="R620" t="s">
        <v>290</v>
      </c>
      <c r="S620" t="s">
        <v>290</v>
      </c>
      <c r="T620" t="s">
        <v>290</v>
      </c>
      <c r="U620" t="s">
        <v>290</v>
      </c>
      <c r="V620" t="s">
        <v>290</v>
      </c>
      <c r="W620" t="s">
        <v>290</v>
      </c>
      <c r="X620" t="s">
        <v>290</v>
      </c>
      <c r="Y620" t="s">
        <v>290</v>
      </c>
      <c r="Z620">
        <v>136</v>
      </c>
      <c r="AA620">
        <v>140</v>
      </c>
      <c r="AB620">
        <v>125</v>
      </c>
      <c r="AC620">
        <v>129</v>
      </c>
      <c r="AD620" t="s">
        <v>290</v>
      </c>
      <c r="AE620" t="s">
        <v>290</v>
      </c>
      <c r="AF620" t="s">
        <v>290</v>
      </c>
      <c r="AG620" t="s">
        <v>290</v>
      </c>
      <c r="AH620" t="s">
        <v>290</v>
      </c>
      <c r="AI620" t="s">
        <v>290</v>
      </c>
      <c r="AJ620">
        <v>97</v>
      </c>
      <c r="AK620">
        <v>6</v>
      </c>
      <c r="AL620">
        <v>18</v>
      </c>
      <c r="AM620">
        <v>5</v>
      </c>
      <c r="AN620" t="s">
        <v>290</v>
      </c>
      <c r="AO620">
        <v>384</v>
      </c>
      <c r="AP620">
        <v>20</v>
      </c>
      <c r="AQ620">
        <v>0</v>
      </c>
      <c r="AR620">
        <v>530</v>
      </c>
      <c r="AS620">
        <v>0</v>
      </c>
      <c r="AT620">
        <v>123</v>
      </c>
      <c r="AU620">
        <v>31</v>
      </c>
      <c r="AV620">
        <v>530</v>
      </c>
      <c r="AW620">
        <v>41.814458000000002</v>
      </c>
      <c r="AX620">
        <v>-88.294746000000004</v>
      </c>
      <c r="AY620">
        <v>1</v>
      </c>
      <c r="AZ620" t="s">
        <v>16343</v>
      </c>
      <c r="BA620">
        <v>1000</v>
      </c>
      <c r="BB620" t="s">
        <v>17876</v>
      </c>
      <c r="BE620" t="s">
        <v>3256</v>
      </c>
      <c r="BF620" t="s">
        <v>288</v>
      </c>
      <c r="BG620" t="s">
        <v>17577</v>
      </c>
      <c r="BH620">
        <v>60502</v>
      </c>
      <c r="BI620" t="s">
        <v>16346</v>
      </c>
      <c r="BJ620" t="s">
        <v>17862</v>
      </c>
    </row>
    <row r="621" spans="1:62">
      <c r="A621" t="s">
        <v>3288</v>
      </c>
      <c r="B621" t="s">
        <v>3289</v>
      </c>
      <c r="C621" t="s">
        <v>314</v>
      </c>
      <c r="D621" t="s">
        <v>3290</v>
      </c>
      <c r="E621" t="s">
        <v>3291</v>
      </c>
      <c r="F621" t="s">
        <v>18627</v>
      </c>
      <c r="G621" t="s">
        <v>3293</v>
      </c>
      <c r="H621" t="s">
        <v>288</v>
      </c>
      <c r="I621">
        <v>60539</v>
      </c>
      <c r="J621">
        <v>6309063601</v>
      </c>
      <c r="K621" t="s">
        <v>177</v>
      </c>
      <c r="L621">
        <v>1.5</v>
      </c>
      <c r="M621">
        <v>33.5</v>
      </c>
      <c r="N621">
        <v>5</v>
      </c>
      <c r="O621">
        <v>40</v>
      </c>
      <c r="P621">
        <v>4</v>
      </c>
      <c r="Q621">
        <v>3</v>
      </c>
      <c r="R621">
        <v>3</v>
      </c>
      <c r="S621">
        <v>1</v>
      </c>
      <c r="T621">
        <v>5</v>
      </c>
      <c r="U621">
        <v>7</v>
      </c>
      <c r="V621">
        <v>7</v>
      </c>
      <c r="W621">
        <v>9</v>
      </c>
      <c r="X621">
        <v>9</v>
      </c>
      <c r="Y621">
        <v>16</v>
      </c>
      <c r="Z621">
        <v>13</v>
      </c>
      <c r="AA621">
        <v>12</v>
      </c>
      <c r="AB621">
        <v>16</v>
      </c>
      <c r="AC621">
        <v>19</v>
      </c>
      <c r="AD621" t="s">
        <v>290</v>
      </c>
      <c r="AE621" t="s">
        <v>290</v>
      </c>
      <c r="AF621" t="s">
        <v>290</v>
      </c>
      <c r="AG621" t="s">
        <v>290</v>
      </c>
      <c r="AH621" t="s">
        <v>290</v>
      </c>
      <c r="AI621" t="s">
        <v>290</v>
      </c>
      <c r="AJ621">
        <v>20</v>
      </c>
      <c r="AK621" t="s">
        <v>290</v>
      </c>
      <c r="AL621">
        <v>2</v>
      </c>
      <c r="AM621">
        <v>69</v>
      </c>
      <c r="AN621" t="s">
        <v>290</v>
      </c>
      <c r="AO621">
        <v>33</v>
      </c>
      <c r="AP621" t="s">
        <v>290</v>
      </c>
      <c r="AQ621">
        <v>57</v>
      </c>
      <c r="AR621">
        <v>67</v>
      </c>
      <c r="AS621">
        <v>9</v>
      </c>
      <c r="AT621">
        <v>10</v>
      </c>
      <c r="AU621">
        <v>124</v>
      </c>
      <c r="AV621">
        <v>124</v>
      </c>
      <c r="AW621">
        <v>41.823354000000002</v>
      </c>
      <c r="AX621">
        <v>-88.333100999999999</v>
      </c>
      <c r="AY621">
        <v>1</v>
      </c>
      <c r="AZ621" t="s">
        <v>16343</v>
      </c>
      <c r="BA621">
        <v>240</v>
      </c>
      <c r="BB621" t="s">
        <v>18628</v>
      </c>
      <c r="BE621" t="s">
        <v>3293</v>
      </c>
      <c r="BF621" t="s">
        <v>288</v>
      </c>
      <c r="BG621" t="s">
        <v>17577</v>
      </c>
      <c r="BH621">
        <v>60539</v>
      </c>
      <c r="BI621" t="s">
        <v>16346</v>
      </c>
      <c r="BJ621" t="s">
        <v>177</v>
      </c>
    </row>
    <row r="622" spans="1:62">
      <c r="A622" t="s">
        <v>3295</v>
      </c>
      <c r="B622" t="s">
        <v>3296</v>
      </c>
      <c r="C622" t="s">
        <v>1570</v>
      </c>
      <c r="D622" t="s">
        <v>2218</v>
      </c>
      <c r="E622" t="s">
        <v>3297</v>
      </c>
      <c r="F622" t="s">
        <v>3298</v>
      </c>
      <c r="G622" t="s">
        <v>3256</v>
      </c>
      <c r="H622" t="s">
        <v>288</v>
      </c>
      <c r="I622">
        <v>60505</v>
      </c>
      <c r="J622">
        <v>6308514400</v>
      </c>
      <c r="K622" t="s">
        <v>177</v>
      </c>
      <c r="L622">
        <v>1</v>
      </c>
      <c r="M622">
        <v>5</v>
      </c>
      <c r="N622">
        <v>1</v>
      </c>
      <c r="O622">
        <v>7</v>
      </c>
      <c r="P622" t="s">
        <v>290</v>
      </c>
      <c r="Q622">
        <v>6</v>
      </c>
      <c r="R622">
        <v>9</v>
      </c>
      <c r="S622">
        <v>8</v>
      </c>
      <c r="T622">
        <v>6</v>
      </c>
      <c r="U622">
        <v>6</v>
      </c>
      <c r="V622">
        <v>5</v>
      </c>
      <c r="W622">
        <v>8</v>
      </c>
      <c r="X622">
        <v>8</v>
      </c>
      <c r="Y622">
        <v>15</v>
      </c>
      <c r="Z622" t="s">
        <v>290</v>
      </c>
      <c r="AA622" t="s">
        <v>290</v>
      </c>
      <c r="AB622" t="s">
        <v>290</v>
      </c>
      <c r="AC622" t="s">
        <v>290</v>
      </c>
      <c r="AD622" t="s">
        <v>290</v>
      </c>
      <c r="AE622" t="s">
        <v>290</v>
      </c>
      <c r="AF622" t="s">
        <v>290</v>
      </c>
      <c r="AG622" t="s">
        <v>290</v>
      </c>
      <c r="AH622" t="s">
        <v>290</v>
      </c>
      <c r="AI622" t="s">
        <v>290</v>
      </c>
      <c r="AJ622">
        <v>56</v>
      </c>
      <c r="AK622" t="s">
        <v>290</v>
      </c>
      <c r="AL622" t="s">
        <v>290</v>
      </c>
      <c r="AM622">
        <v>3</v>
      </c>
      <c r="AN622" t="s">
        <v>290</v>
      </c>
      <c r="AO622">
        <v>11</v>
      </c>
      <c r="AP622">
        <v>1</v>
      </c>
      <c r="AQ622">
        <v>33</v>
      </c>
      <c r="AR622">
        <v>38</v>
      </c>
      <c r="AS622">
        <v>0</v>
      </c>
      <c r="AT622">
        <v>0</v>
      </c>
      <c r="AU622">
        <v>35</v>
      </c>
      <c r="AV622">
        <v>71</v>
      </c>
      <c r="AW622">
        <v>41.743937000000003</v>
      </c>
      <c r="AX622">
        <v>-88.310625000000002</v>
      </c>
      <c r="AY622">
        <v>1</v>
      </c>
      <c r="AZ622" t="s">
        <v>16343</v>
      </c>
      <c r="BA622">
        <v>601</v>
      </c>
      <c r="BB622" t="s">
        <v>17880</v>
      </c>
      <c r="BE622" t="s">
        <v>3256</v>
      </c>
      <c r="BF622" t="s">
        <v>288</v>
      </c>
      <c r="BG622" t="s">
        <v>17577</v>
      </c>
      <c r="BH622">
        <v>60505</v>
      </c>
      <c r="BI622" t="s">
        <v>16346</v>
      </c>
      <c r="BJ622" t="s">
        <v>17862</v>
      </c>
    </row>
    <row r="623" spans="1:62">
      <c r="A623" t="s">
        <v>3299</v>
      </c>
      <c r="B623" t="s">
        <v>3300</v>
      </c>
      <c r="C623" t="s">
        <v>353</v>
      </c>
      <c r="D623" t="s">
        <v>991</v>
      </c>
      <c r="E623" t="s">
        <v>3301</v>
      </c>
      <c r="F623" t="s">
        <v>3302</v>
      </c>
      <c r="G623" t="s">
        <v>3256</v>
      </c>
      <c r="H623" t="s">
        <v>288</v>
      </c>
      <c r="I623">
        <v>60506</v>
      </c>
      <c r="J623">
        <v>6308960831</v>
      </c>
      <c r="K623" t="s">
        <v>177</v>
      </c>
      <c r="L623">
        <v>4</v>
      </c>
      <c r="M623">
        <v>23</v>
      </c>
      <c r="N623">
        <v>12</v>
      </c>
      <c r="O623">
        <v>39</v>
      </c>
      <c r="P623" t="s">
        <v>290</v>
      </c>
      <c r="Q623" t="s">
        <v>290</v>
      </c>
      <c r="R623" t="s">
        <v>290</v>
      </c>
      <c r="S623" t="s">
        <v>290</v>
      </c>
      <c r="T623" t="s">
        <v>290</v>
      </c>
      <c r="U623" t="s">
        <v>290</v>
      </c>
      <c r="V623" t="s">
        <v>290</v>
      </c>
      <c r="W623" t="s">
        <v>290</v>
      </c>
      <c r="X623" t="s">
        <v>290</v>
      </c>
      <c r="Y623" t="s">
        <v>290</v>
      </c>
      <c r="Z623">
        <v>63</v>
      </c>
      <c r="AA623">
        <v>75</v>
      </c>
      <c r="AB623">
        <v>74</v>
      </c>
      <c r="AC623">
        <v>66</v>
      </c>
      <c r="AD623" t="s">
        <v>290</v>
      </c>
      <c r="AE623" t="s">
        <v>290</v>
      </c>
      <c r="AF623" t="s">
        <v>290</v>
      </c>
      <c r="AG623" t="s">
        <v>290</v>
      </c>
      <c r="AH623" t="s">
        <v>290</v>
      </c>
      <c r="AI623" t="s">
        <v>290</v>
      </c>
      <c r="AJ623">
        <v>50</v>
      </c>
      <c r="AK623" t="s">
        <v>290</v>
      </c>
      <c r="AL623">
        <v>11</v>
      </c>
      <c r="AM623">
        <v>3</v>
      </c>
      <c r="AN623" t="s">
        <v>290</v>
      </c>
      <c r="AO623">
        <v>208</v>
      </c>
      <c r="AP623">
        <v>6</v>
      </c>
      <c r="AQ623">
        <v>278</v>
      </c>
      <c r="AR623">
        <v>0</v>
      </c>
      <c r="AS623">
        <v>70</v>
      </c>
      <c r="AT623">
        <v>0</v>
      </c>
      <c r="AU623">
        <v>167</v>
      </c>
      <c r="AV623">
        <v>278</v>
      </c>
      <c r="AW623">
        <v>41.775064</v>
      </c>
      <c r="AX623">
        <v>-88.358299000000002</v>
      </c>
      <c r="AY623">
        <v>1</v>
      </c>
      <c r="AZ623" t="s">
        <v>16343</v>
      </c>
      <c r="BA623">
        <v>901</v>
      </c>
      <c r="BB623" t="s">
        <v>17874</v>
      </c>
      <c r="BE623" t="s">
        <v>3256</v>
      </c>
      <c r="BF623" t="s">
        <v>288</v>
      </c>
      <c r="BG623" t="s">
        <v>17577</v>
      </c>
      <c r="BH623">
        <v>60506</v>
      </c>
      <c r="BI623" t="s">
        <v>16346</v>
      </c>
      <c r="BJ623" t="s">
        <v>17862</v>
      </c>
    </row>
    <row r="624" spans="1:62">
      <c r="A624" t="s">
        <v>3303</v>
      </c>
      <c r="B624" t="s">
        <v>3304</v>
      </c>
      <c r="C624" t="s">
        <v>353</v>
      </c>
      <c r="D624" t="s">
        <v>787</v>
      </c>
      <c r="E624" t="s">
        <v>3305</v>
      </c>
      <c r="F624" t="s">
        <v>3306</v>
      </c>
      <c r="G624" t="s">
        <v>3307</v>
      </c>
      <c r="H624" t="s">
        <v>288</v>
      </c>
      <c r="I624">
        <v>60118</v>
      </c>
      <c r="J624">
        <v>8474264808</v>
      </c>
      <c r="K624" t="s">
        <v>177</v>
      </c>
      <c r="L624">
        <v>2.5</v>
      </c>
      <c r="M624">
        <v>16.5</v>
      </c>
      <c r="N624">
        <v>2.5</v>
      </c>
      <c r="O624">
        <v>21.5</v>
      </c>
      <c r="P624">
        <v>18</v>
      </c>
      <c r="Q624">
        <v>25</v>
      </c>
      <c r="R624">
        <v>13</v>
      </c>
      <c r="S624">
        <v>20</v>
      </c>
      <c r="T624">
        <v>19</v>
      </c>
      <c r="U624">
        <v>23</v>
      </c>
      <c r="V624">
        <v>19</v>
      </c>
      <c r="W624">
        <v>25</v>
      </c>
      <c r="X624">
        <v>19</v>
      </c>
      <c r="Y624">
        <v>21</v>
      </c>
      <c r="Z624" t="s">
        <v>290</v>
      </c>
      <c r="AA624" t="s">
        <v>290</v>
      </c>
      <c r="AB624" t="s">
        <v>290</v>
      </c>
      <c r="AC624" t="s">
        <v>290</v>
      </c>
      <c r="AD624" t="s">
        <v>290</v>
      </c>
      <c r="AE624" t="s">
        <v>290</v>
      </c>
      <c r="AF624" t="s">
        <v>290</v>
      </c>
      <c r="AG624" t="s">
        <v>290</v>
      </c>
      <c r="AH624" t="s">
        <v>290</v>
      </c>
      <c r="AI624" t="s">
        <v>290</v>
      </c>
      <c r="AJ624">
        <v>51</v>
      </c>
      <c r="AK624">
        <v>1</v>
      </c>
      <c r="AL624">
        <v>9</v>
      </c>
      <c r="AM624">
        <v>2</v>
      </c>
      <c r="AN624" t="s">
        <v>290</v>
      </c>
      <c r="AO624">
        <v>128</v>
      </c>
      <c r="AP624">
        <v>11</v>
      </c>
      <c r="AQ624">
        <v>104</v>
      </c>
      <c r="AR624">
        <v>98</v>
      </c>
      <c r="AS624">
        <v>0</v>
      </c>
      <c r="AT624">
        <v>0</v>
      </c>
      <c r="AU624">
        <v>20</v>
      </c>
      <c r="AV624">
        <v>202</v>
      </c>
      <c r="AW624">
        <v>42.098025</v>
      </c>
      <c r="AX624">
        <v>-88.287764999999993</v>
      </c>
      <c r="AY624">
        <v>1</v>
      </c>
      <c r="AZ624" t="s">
        <v>16360</v>
      </c>
      <c r="BA624">
        <v>845</v>
      </c>
      <c r="BB624" t="s">
        <v>17883</v>
      </c>
      <c r="BE624" t="s">
        <v>3307</v>
      </c>
      <c r="BF624" t="s">
        <v>288</v>
      </c>
      <c r="BG624" t="s">
        <v>17577</v>
      </c>
      <c r="BH624">
        <v>60118</v>
      </c>
      <c r="BI624" t="s">
        <v>16346</v>
      </c>
      <c r="BJ624" t="s">
        <v>16363</v>
      </c>
    </row>
    <row r="625" spans="1:62">
      <c r="A625" t="s">
        <v>3308</v>
      </c>
      <c r="B625" t="s">
        <v>3309</v>
      </c>
      <c r="C625" t="s">
        <v>418</v>
      </c>
      <c r="D625" t="s">
        <v>806</v>
      </c>
      <c r="E625" t="s">
        <v>807</v>
      </c>
      <c r="F625" t="s">
        <v>3310</v>
      </c>
      <c r="G625" t="s">
        <v>3311</v>
      </c>
      <c r="H625" t="s">
        <v>288</v>
      </c>
      <c r="I625">
        <v>60140</v>
      </c>
      <c r="J625">
        <v>8476833450</v>
      </c>
      <c r="K625" t="s">
        <v>177</v>
      </c>
      <c r="L625">
        <v>1</v>
      </c>
      <c r="M625">
        <v>15</v>
      </c>
      <c r="N625">
        <v>11</v>
      </c>
      <c r="O625">
        <v>27</v>
      </c>
      <c r="P625">
        <v>18</v>
      </c>
      <c r="Q625">
        <v>14</v>
      </c>
      <c r="R625">
        <v>8</v>
      </c>
      <c r="S625">
        <v>15</v>
      </c>
      <c r="T625">
        <v>12</v>
      </c>
      <c r="U625">
        <v>18</v>
      </c>
      <c r="V625">
        <v>7</v>
      </c>
      <c r="W625">
        <v>11</v>
      </c>
      <c r="X625">
        <v>7</v>
      </c>
      <c r="Y625">
        <v>7</v>
      </c>
      <c r="Z625" t="s">
        <v>290</v>
      </c>
      <c r="AA625" t="s">
        <v>290</v>
      </c>
      <c r="AB625" t="s">
        <v>290</v>
      </c>
      <c r="AC625" t="s">
        <v>290</v>
      </c>
      <c r="AD625" t="s">
        <v>290</v>
      </c>
      <c r="AE625" t="s">
        <v>290</v>
      </c>
      <c r="AF625" t="s">
        <v>290</v>
      </c>
      <c r="AG625" t="s">
        <v>290</v>
      </c>
      <c r="AH625" t="s">
        <v>290</v>
      </c>
      <c r="AI625" t="s">
        <v>290</v>
      </c>
      <c r="AJ625">
        <v>21</v>
      </c>
      <c r="AK625" t="s">
        <v>290</v>
      </c>
      <c r="AL625">
        <v>1</v>
      </c>
      <c r="AM625" t="s">
        <v>290</v>
      </c>
      <c r="AN625">
        <v>4</v>
      </c>
      <c r="AO625">
        <v>81</v>
      </c>
      <c r="AP625">
        <v>10</v>
      </c>
      <c r="AQ625">
        <v>63</v>
      </c>
      <c r="AR625">
        <v>54</v>
      </c>
      <c r="AS625">
        <v>0</v>
      </c>
      <c r="AT625">
        <v>0</v>
      </c>
      <c r="AU625">
        <v>21</v>
      </c>
      <c r="AV625">
        <v>117</v>
      </c>
      <c r="AW625">
        <v>42.098041000000002</v>
      </c>
      <c r="AX625">
        <v>-88.525571999999997</v>
      </c>
      <c r="AY625">
        <v>1</v>
      </c>
      <c r="AZ625" t="s">
        <v>16343</v>
      </c>
      <c r="BA625">
        <v>288</v>
      </c>
      <c r="BB625" t="s">
        <v>17886</v>
      </c>
      <c r="BE625" t="s">
        <v>3311</v>
      </c>
      <c r="BF625" t="s">
        <v>288</v>
      </c>
      <c r="BG625" t="s">
        <v>17577</v>
      </c>
      <c r="BH625">
        <v>60140</v>
      </c>
      <c r="BI625" t="s">
        <v>16346</v>
      </c>
      <c r="BJ625" t="s">
        <v>177</v>
      </c>
    </row>
    <row r="626" spans="1:62">
      <c r="A626" t="s">
        <v>3313</v>
      </c>
      <c r="B626" t="s">
        <v>3314</v>
      </c>
      <c r="C626" t="s">
        <v>314</v>
      </c>
      <c r="D626" t="s">
        <v>906</v>
      </c>
      <c r="E626" t="s">
        <v>3315</v>
      </c>
      <c r="F626" t="s">
        <v>3316</v>
      </c>
      <c r="G626" t="s">
        <v>3262</v>
      </c>
      <c r="H626" t="s">
        <v>288</v>
      </c>
      <c r="I626">
        <v>60123</v>
      </c>
      <c r="J626">
        <v>8477417535</v>
      </c>
      <c r="K626" t="s">
        <v>177</v>
      </c>
      <c r="L626">
        <v>4</v>
      </c>
      <c r="M626">
        <v>21</v>
      </c>
      <c r="N626">
        <v>7</v>
      </c>
      <c r="O626">
        <v>32</v>
      </c>
      <c r="P626" t="s">
        <v>290</v>
      </c>
      <c r="Q626" t="s">
        <v>290</v>
      </c>
      <c r="R626" t="s">
        <v>290</v>
      </c>
      <c r="S626" t="s">
        <v>290</v>
      </c>
      <c r="T626" t="s">
        <v>290</v>
      </c>
      <c r="U626" t="s">
        <v>290</v>
      </c>
      <c r="V626" t="s">
        <v>290</v>
      </c>
      <c r="W626" t="s">
        <v>290</v>
      </c>
      <c r="X626" t="s">
        <v>290</v>
      </c>
      <c r="Y626" t="s">
        <v>290</v>
      </c>
      <c r="Z626">
        <v>62</v>
      </c>
      <c r="AA626">
        <v>73</v>
      </c>
      <c r="AB626">
        <v>66</v>
      </c>
      <c r="AC626">
        <v>87</v>
      </c>
      <c r="AD626" t="s">
        <v>290</v>
      </c>
      <c r="AE626" t="s">
        <v>290</v>
      </c>
      <c r="AF626" t="s">
        <v>290</v>
      </c>
      <c r="AG626" t="s">
        <v>290</v>
      </c>
      <c r="AH626" t="s">
        <v>290</v>
      </c>
      <c r="AI626" t="s">
        <v>290</v>
      </c>
      <c r="AJ626">
        <v>74</v>
      </c>
      <c r="AK626">
        <v>6</v>
      </c>
      <c r="AL626">
        <v>24</v>
      </c>
      <c r="AM626">
        <v>3</v>
      </c>
      <c r="AN626" t="s">
        <v>290</v>
      </c>
      <c r="AO626">
        <v>177</v>
      </c>
      <c r="AP626">
        <v>4</v>
      </c>
      <c r="AQ626">
        <v>128</v>
      </c>
      <c r="AR626">
        <v>160</v>
      </c>
      <c r="AS626">
        <v>37</v>
      </c>
      <c r="AT626">
        <v>42</v>
      </c>
      <c r="AU626">
        <v>0</v>
      </c>
      <c r="AV626">
        <v>288</v>
      </c>
      <c r="AW626">
        <v>42.033040999999997</v>
      </c>
      <c r="AX626">
        <v>-88.288041000000007</v>
      </c>
      <c r="AY626">
        <v>1</v>
      </c>
      <c r="AZ626" t="s">
        <v>16360</v>
      </c>
      <c r="BA626">
        <v>335</v>
      </c>
      <c r="BB626" t="s">
        <v>16446</v>
      </c>
      <c r="BE626" t="s">
        <v>3262</v>
      </c>
      <c r="BF626" t="s">
        <v>288</v>
      </c>
      <c r="BG626" t="s">
        <v>17577</v>
      </c>
      <c r="BH626">
        <v>60123</v>
      </c>
      <c r="BI626" t="s">
        <v>16346</v>
      </c>
      <c r="BJ626" t="s">
        <v>16363</v>
      </c>
    </row>
    <row r="627" spans="1:62">
      <c r="A627" t="s">
        <v>3318</v>
      </c>
      <c r="B627" t="s">
        <v>1061</v>
      </c>
      <c r="C627" t="s">
        <v>314</v>
      </c>
      <c r="D627" t="s">
        <v>1714</v>
      </c>
      <c r="E627" t="s">
        <v>501</v>
      </c>
      <c r="F627" t="s">
        <v>3319</v>
      </c>
      <c r="G627" t="s">
        <v>3262</v>
      </c>
      <c r="H627" t="s">
        <v>288</v>
      </c>
      <c r="I627">
        <v>60120</v>
      </c>
      <c r="J627">
        <v>8477417633</v>
      </c>
      <c r="K627" t="s">
        <v>177</v>
      </c>
      <c r="L627">
        <v>2</v>
      </c>
      <c r="M627">
        <v>10</v>
      </c>
      <c r="N627">
        <v>3</v>
      </c>
      <c r="O627">
        <v>15</v>
      </c>
      <c r="P627">
        <v>12</v>
      </c>
      <c r="Q627">
        <v>9</v>
      </c>
      <c r="R627">
        <v>3</v>
      </c>
      <c r="S627">
        <v>7</v>
      </c>
      <c r="T627">
        <v>4</v>
      </c>
      <c r="U627">
        <v>7</v>
      </c>
      <c r="V627">
        <v>6</v>
      </c>
      <c r="W627">
        <v>6</v>
      </c>
      <c r="X627">
        <v>9</v>
      </c>
      <c r="Y627">
        <v>10</v>
      </c>
      <c r="Z627" t="s">
        <v>290</v>
      </c>
      <c r="AA627" t="s">
        <v>290</v>
      </c>
      <c r="AB627" t="s">
        <v>290</v>
      </c>
      <c r="AC627" t="s">
        <v>290</v>
      </c>
      <c r="AD627" t="s">
        <v>290</v>
      </c>
      <c r="AE627" t="s">
        <v>290</v>
      </c>
      <c r="AF627" t="s">
        <v>290</v>
      </c>
      <c r="AG627" t="s">
        <v>290</v>
      </c>
      <c r="AH627" t="s">
        <v>290</v>
      </c>
      <c r="AI627" t="s">
        <v>290</v>
      </c>
      <c r="AJ627">
        <v>4</v>
      </c>
      <c r="AK627" t="s">
        <v>290</v>
      </c>
      <c r="AL627">
        <v>1</v>
      </c>
      <c r="AM627">
        <v>2</v>
      </c>
      <c r="AN627" t="s">
        <v>290</v>
      </c>
      <c r="AO627">
        <v>51</v>
      </c>
      <c r="AP627">
        <v>15</v>
      </c>
      <c r="AQ627">
        <v>30</v>
      </c>
      <c r="AR627">
        <v>43</v>
      </c>
      <c r="AS627">
        <v>0</v>
      </c>
      <c r="AT627">
        <v>0</v>
      </c>
      <c r="AU627">
        <v>9</v>
      </c>
      <c r="AV627">
        <v>73</v>
      </c>
      <c r="AW627">
        <v>42.039048999999999</v>
      </c>
      <c r="AX627">
        <v>-88.282238000000007</v>
      </c>
      <c r="AY627">
        <v>1</v>
      </c>
      <c r="AZ627" t="s">
        <v>16343</v>
      </c>
      <c r="BA627">
        <v>109</v>
      </c>
      <c r="BB627" t="s">
        <v>17889</v>
      </c>
      <c r="BE627" t="s">
        <v>3262</v>
      </c>
      <c r="BF627" t="s">
        <v>288</v>
      </c>
      <c r="BG627" t="s">
        <v>17577</v>
      </c>
      <c r="BH627">
        <v>60120</v>
      </c>
      <c r="BI627" t="s">
        <v>16346</v>
      </c>
      <c r="BJ627" t="s">
        <v>177</v>
      </c>
    </row>
    <row r="628" spans="1:62">
      <c r="A628" t="s">
        <v>3320</v>
      </c>
      <c r="B628" t="s">
        <v>3321</v>
      </c>
      <c r="C628" t="s">
        <v>1570</v>
      </c>
      <c r="D628" t="s">
        <v>2218</v>
      </c>
      <c r="E628" t="s">
        <v>3297</v>
      </c>
      <c r="F628" t="s">
        <v>3322</v>
      </c>
      <c r="G628" t="s">
        <v>3256</v>
      </c>
      <c r="H628" t="s">
        <v>288</v>
      </c>
      <c r="I628">
        <v>60505</v>
      </c>
      <c r="J628">
        <v>6308443781</v>
      </c>
      <c r="K628" t="s">
        <v>177</v>
      </c>
      <c r="L628">
        <v>2</v>
      </c>
      <c r="M628">
        <v>10</v>
      </c>
      <c r="N628">
        <v>0</v>
      </c>
      <c r="O628">
        <v>12</v>
      </c>
      <c r="P628">
        <v>17</v>
      </c>
      <c r="Q628">
        <v>17</v>
      </c>
      <c r="R628">
        <v>18</v>
      </c>
      <c r="S628">
        <v>15</v>
      </c>
      <c r="T628">
        <v>16</v>
      </c>
      <c r="U628">
        <v>16</v>
      </c>
      <c r="V628">
        <v>14</v>
      </c>
      <c r="W628">
        <v>17</v>
      </c>
      <c r="X628">
        <v>8</v>
      </c>
      <c r="Y628">
        <v>15</v>
      </c>
      <c r="Z628" t="s">
        <v>290</v>
      </c>
      <c r="AA628" t="s">
        <v>290</v>
      </c>
      <c r="AB628" t="s">
        <v>290</v>
      </c>
      <c r="AC628" t="s">
        <v>290</v>
      </c>
      <c r="AD628" t="s">
        <v>290</v>
      </c>
      <c r="AE628" t="s">
        <v>290</v>
      </c>
      <c r="AF628" t="s">
        <v>290</v>
      </c>
      <c r="AG628" t="s">
        <v>290</v>
      </c>
      <c r="AH628" t="s">
        <v>290</v>
      </c>
      <c r="AI628" t="s">
        <v>290</v>
      </c>
      <c r="AJ628">
        <v>136</v>
      </c>
      <c r="AK628" t="s">
        <v>290</v>
      </c>
      <c r="AL628">
        <v>1</v>
      </c>
      <c r="AM628">
        <v>5</v>
      </c>
      <c r="AN628" t="s">
        <v>290</v>
      </c>
      <c r="AO628">
        <v>11</v>
      </c>
      <c r="AP628" t="s">
        <v>290</v>
      </c>
      <c r="AQ628">
        <v>81</v>
      </c>
      <c r="AR628">
        <v>72</v>
      </c>
      <c r="AS628">
        <v>0</v>
      </c>
      <c r="AT628">
        <v>0</v>
      </c>
      <c r="AU628">
        <v>72</v>
      </c>
      <c r="AV628">
        <v>153</v>
      </c>
      <c r="AW628">
        <v>41.771672000000002</v>
      </c>
      <c r="AX628">
        <v>-88.301837000000006</v>
      </c>
      <c r="AY628">
        <v>1</v>
      </c>
      <c r="AZ628" t="s">
        <v>16343</v>
      </c>
      <c r="BA628">
        <v>706</v>
      </c>
      <c r="BB628" t="s">
        <v>17892</v>
      </c>
      <c r="BE628" t="s">
        <v>3256</v>
      </c>
      <c r="BF628" t="s">
        <v>288</v>
      </c>
      <c r="BG628" t="s">
        <v>17577</v>
      </c>
      <c r="BH628">
        <v>60505</v>
      </c>
      <c r="BI628" t="s">
        <v>16346</v>
      </c>
      <c r="BJ628" t="s">
        <v>17862</v>
      </c>
    </row>
    <row r="629" spans="1:62">
      <c r="A629" t="s">
        <v>4733</v>
      </c>
      <c r="B629" t="s">
        <v>319</v>
      </c>
      <c r="C629" t="s">
        <v>314</v>
      </c>
      <c r="D629" t="s">
        <v>822</v>
      </c>
      <c r="E629" t="s">
        <v>18629</v>
      </c>
      <c r="F629" t="s">
        <v>4735</v>
      </c>
      <c r="G629" t="s">
        <v>3262</v>
      </c>
      <c r="H629" t="s">
        <v>288</v>
      </c>
      <c r="I629">
        <v>60120</v>
      </c>
      <c r="J629">
        <v>8476956609</v>
      </c>
      <c r="K629" t="s">
        <v>177</v>
      </c>
      <c r="L629">
        <v>1</v>
      </c>
      <c r="M629">
        <v>15</v>
      </c>
      <c r="N629">
        <v>2</v>
      </c>
      <c r="O629">
        <v>18</v>
      </c>
      <c r="P629">
        <v>11</v>
      </c>
      <c r="Q629">
        <v>13</v>
      </c>
      <c r="R629">
        <v>12</v>
      </c>
      <c r="S629">
        <v>16</v>
      </c>
      <c r="T629">
        <v>9</v>
      </c>
      <c r="U629">
        <v>8</v>
      </c>
      <c r="V629">
        <v>13</v>
      </c>
      <c r="W629">
        <v>18</v>
      </c>
      <c r="X629">
        <v>19</v>
      </c>
      <c r="Y629">
        <v>20</v>
      </c>
      <c r="Z629" t="s">
        <v>290</v>
      </c>
      <c r="AA629" t="s">
        <v>290</v>
      </c>
      <c r="AB629" t="s">
        <v>290</v>
      </c>
      <c r="AC629" t="s">
        <v>290</v>
      </c>
      <c r="AD629" t="s">
        <v>290</v>
      </c>
      <c r="AE629" t="s">
        <v>290</v>
      </c>
      <c r="AF629" t="s">
        <v>290</v>
      </c>
      <c r="AG629" t="s">
        <v>290</v>
      </c>
      <c r="AH629" t="s">
        <v>290</v>
      </c>
      <c r="AI629" t="s">
        <v>290</v>
      </c>
      <c r="AJ629">
        <v>2</v>
      </c>
      <c r="AK629">
        <v>1</v>
      </c>
      <c r="AL629">
        <v>2</v>
      </c>
      <c r="AM629">
        <v>3</v>
      </c>
      <c r="AN629">
        <v>2</v>
      </c>
      <c r="AO629">
        <v>73</v>
      </c>
      <c r="AP629">
        <v>56</v>
      </c>
      <c r="AQ629">
        <v>67</v>
      </c>
      <c r="AR629">
        <v>72</v>
      </c>
      <c r="AS629">
        <v>0</v>
      </c>
      <c r="AT629">
        <v>0</v>
      </c>
      <c r="AU629">
        <v>19</v>
      </c>
      <c r="AV629">
        <v>139</v>
      </c>
      <c r="AW629">
        <v>42.035102000000002</v>
      </c>
      <c r="AX629">
        <v>-88.275493999999995</v>
      </c>
      <c r="AY629">
        <v>1</v>
      </c>
      <c r="AZ629" t="s">
        <v>16343</v>
      </c>
      <c r="BA629">
        <v>103</v>
      </c>
      <c r="BB629" t="s">
        <v>17899</v>
      </c>
      <c r="BE629" t="s">
        <v>3262</v>
      </c>
      <c r="BF629" t="s">
        <v>288</v>
      </c>
      <c r="BG629" t="s">
        <v>17577</v>
      </c>
      <c r="BH629">
        <v>60120</v>
      </c>
      <c r="BI629" t="s">
        <v>16346</v>
      </c>
      <c r="BJ629" t="s">
        <v>177</v>
      </c>
    </row>
    <row r="630" spans="1:62">
      <c r="A630" t="s">
        <v>3323</v>
      </c>
      <c r="B630" t="s">
        <v>3324</v>
      </c>
      <c r="C630" t="s">
        <v>353</v>
      </c>
      <c r="D630" t="s">
        <v>304</v>
      </c>
      <c r="E630" t="s">
        <v>136</v>
      </c>
      <c r="F630" t="s">
        <v>3325</v>
      </c>
      <c r="G630" t="s">
        <v>3326</v>
      </c>
      <c r="H630" t="s">
        <v>288</v>
      </c>
      <c r="I630">
        <v>60175</v>
      </c>
      <c r="J630">
        <v>6303388100</v>
      </c>
      <c r="K630" t="s">
        <v>177</v>
      </c>
      <c r="L630">
        <v>2</v>
      </c>
      <c r="M630">
        <v>29</v>
      </c>
      <c r="N630">
        <v>16.5</v>
      </c>
      <c r="O630">
        <v>47.5</v>
      </c>
      <c r="P630">
        <v>115</v>
      </c>
      <c r="Q630">
        <v>49</v>
      </c>
      <c r="R630">
        <v>50</v>
      </c>
      <c r="S630">
        <v>48</v>
      </c>
      <c r="T630">
        <v>42</v>
      </c>
      <c r="U630">
        <v>34</v>
      </c>
      <c r="V630">
        <v>55</v>
      </c>
      <c r="W630">
        <v>36</v>
      </c>
      <c r="X630">
        <v>42</v>
      </c>
      <c r="Y630">
        <v>38</v>
      </c>
      <c r="Z630" t="s">
        <v>290</v>
      </c>
      <c r="AA630" t="s">
        <v>290</v>
      </c>
      <c r="AB630" t="s">
        <v>290</v>
      </c>
      <c r="AC630" t="s">
        <v>290</v>
      </c>
      <c r="AD630" t="s">
        <v>290</v>
      </c>
      <c r="AE630" t="s">
        <v>290</v>
      </c>
      <c r="AF630" t="s">
        <v>290</v>
      </c>
      <c r="AG630" t="s">
        <v>290</v>
      </c>
      <c r="AH630" t="s">
        <v>290</v>
      </c>
      <c r="AI630" t="s">
        <v>290</v>
      </c>
      <c r="AJ630">
        <v>46</v>
      </c>
      <c r="AK630" t="s">
        <v>290</v>
      </c>
      <c r="AL630">
        <v>17</v>
      </c>
      <c r="AM630">
        <v>1</v>
      </c>
      <c r="AN630" t="s">
        <v>290</v>
      </c>
      <c r="AO630">
        <v>411</v>
      </c>
      <c r="AP630">
        <v>34</v>
      </c>
      <c r="AQ630">
        <v>277</v>
      </c>
      <c r="AR630">
        <v>232</v>
      </c>
      <c r="AS630">
        <v>0</v>
      </c>
      <c r="AT630">
        <v>0</v>
      </c>
      <c r="AU630">
        <v>33</v>
      </c>
      <c r="AV630">
        <v>509</v>
      </c>
      <c r="AW630">
        <v>41.963928000000003</v>
      </c>
      <c r="AX630">
        <v>-88.344920000000002</v>
      </c>
      <c r="AY630">
        <v>1</v>
      </c>
      <c r="AZ630" t="s">
        <v>16343</v>
      </c>
      <c r="BA630">
        <v>787</v>
      </c>
      <c r="BB630" t="s">
        <v>17901</v>
      </c>
      <c r="BE630" t="s">
        <v>17902</v>
      </c>
      <c r="BF630" t="s">
        <v>288</v>
      </c>
      <c r="BG630" t="s">
        <v>17577</v>
      </c>
      <c r="BH630">
        <v>60175</v>
      </c>
      <c r="BI630" t="s">
        <v>16346</v>
      </c>
      <c r="BJ630" t="s">
        <v>177</v>
      </c>
    </row>
    <row r="631" spans="1:62">
      <c r="A631" t="s">
        <v>3328</v>
      </c>
      <c r="B631" t="s">
        <v>10159</v>
      </c>
      <c r="C631" t="s">
        <v>314</v>
      </c>
      <c r="D631" t="s">
        <v>845</v>
      </c>
      <c r="E631" t="s">
        <v>3330</v>
      </c>
      <c r="F631" t="s">
        <v>3331</v>
      </c>
      <c r="G631" t="s">
        <v>3256</v>
      </c>
      <c r="H631" t="s">
        <v>288</v>
      </c>
      <c r="I631">
        <v>60506</v>
      </c>
      <c r="J631">
        <v>6308963350</v>
      </c>
      <c r="K631" t="s">
        <v>177</v>
      </c>
      <c r="L631">
        <v>2</v>
      </c>
      <c r="M631">
        <v>12</v>
      </c>
      <c r="N631">
        <v>4</v>
      </c>
      <c r="O631">
        <v>18</v>
      </c>
      <c r="P631">
        <v>40</v>
      </c>
      <c r="Q631">
        <v>16</v>
      </c>
      <c r="R631">
        <v>17</v>
      </c>
      <c r="S631">
        <v>15</v>
      </c>
      <c r="T631">
        <v>14</v>
      </c>
      <c r="U631">
        <v>13</v>
      </c>
      <c r="V631">
        <v>9</v>
      </c>
      <c r="W631">
        <v>17</v>
      </c>
      <c r="X631">
        <v>8</v>
      </c>
      <c r="Y631">
        <v>15</v>
      </c>
      <c r="Z631" t="s">
        <v>290</v>
      </c>
      <c r="AA631" t="s">
        <v>290</v>
      </c>
      <c r="AB631" t="s">
        <v>290</v>
      </c>
      <c r="AC631" t="s">
        <v>290</v>
      </c>
      <c r="AD631" t="s">
        <v>290</v>
      </c>
      <c r="AE631" t="s">
        <v>290</v>
      </c>
      <c r="AF631" t="s">
        <v>290</v>
      </c>
      <c r="AG631" t="s">
        <v>290</v>
      </c>
      <c r="AH631" t="s">
        <v>290</v>
      </c>
      <c r="AI631" t="s">
        <v>290</v>
      </c>
      <c r="AJ631">
        <v>21</v>
      </c>
      <c r="AK631" t="s">
        <v>290</v>
      </c>
      <c r="AL631">
        <v>5</v>
      </c>
      <c r="AM631">
        <v>17</v>
      </c>
      <c r="AN631" t="s">
        <v>290</v>
      </c>
      <c r="AO631">
        <v>94</v>
      </c>
      <c r="AP631">
        <v>27</v>
      </c>
      <c r="AQ631">
        <v>68</v>
      </c>
      <c r="AR631">
        <v>96</v>
      </c>
      <c r="AS631">
        <v>0</v>
      </c>
      <c r="AT631">
        <v>0</v>
      </c>
      <c r="AU631">
        <v>0</v>
      </c>
      <c r="AV631">
        <v>164</v>
      </c>
      <c r="AW631">
        <v>41.762577</v>
      </c>
      <c r="AX631">
        <v>-88.374137000000005</v>
      </c>
      <c r="AY631">
        <v>1</v>
      </c>
      <c r="AZ631" t="s">
        <v>16343</v>
      </c>
      <c r="BA631">
        <v>85</v>
      </c>
      <c r="BB631" t="s">
        <v>17904</v>
      </c>
      <c r="BE631" t="s">
        <v>3256</v>
      </c>
      <c r="BF631" t="s">
        <v>288</v>
      </c>
      <c r="BG631" t="s">
        <v>17577</v>
      </c>
      <c r="BH631">
        <v>60506</v>
      </c>
      <c r="BI631" t="s">
        <v>16346</v>
      </c>
      <c r="BJ631" t="s">
        <v>17862</v>
      </c>
    </row>
    <row r="632" spans="1:62">
      <c r="A632" t="s">
        <v>3332</v>
      </c>
      <c r="B632" t="s">
        <v>3333</v>
      </c>
      <c r="C632" t="s">
        <v>283</v>
      </c>
      <c r="D632" t="s">
        <v>1540</v>
      </c>
      <c r="E632" t="s">
        <v>866</v>
      </c>
      <c r="F632" t="s">
        <v>3336</v>
      </c>
      <c r="G632" t="s">
        <v>3337</v>
      </c>
      <c r="H632" t="s">
        <v>288</v>
      </c>
      <c r="I632">
        <v>60134</v>
      </c>
      <c r="J632">
        <v>6302320476</v>
      </c>
      <c r="K632" t="s">
        <v>177</v>
      </c>
      <c r="L632">
        <v>1</v>
      </c>
      <c r="M632">
        <v>15</v>
      </c>
      <c r="N632">
        <v>2</v>
      </c>
      <c r="O632">
        <v>18</v>
      </c>
      <c r="P632">
        <v>35</v>
      </c>
      <c r="Q632">
        <v>22</v>
      </c>
      <c r="R632">
        <v>22</v>
      </c>
      <c r="S632">
        <v>18</v>
      </c>
      <c r="T632">
        <v>23</v>
      </c>
      <c r="U632">
        <v>24</v>
      </c>
      <c r="V632">
        <v>23</v>
      </c>
      <c r="W632">
        <v>17</v>
      </c>
      <c r="X632">
        <v>14</v>
      </c>
      <c r="Y632">
        <v>22</v>
      </c>
      <c r="Z632" t="s">
        <v>290</v>
      </c>
      <c r="AA632" t="s">
        <v>290</v>
      </c>
      <c r="AB632" t="s">
        <v>290</v>
      </c>
      <c r="AC632" t="s">
        <v>290</v>
      </c>
      <c r="AD632" t="s">
        <v>290</v>
      </c>
      <c r="AE632" t="s">
        <v>290</v>
      </c>
      <c r="AF632" t="s">
        <v>290</v>
      </c>
      <c r="AG632" t="s">
        <v>290</v>
      </c>
      <c r="AH632" t="s">
        <v>290</v>
      </c>
      <c r="AI632" t="s">
        <v>290</v>
      </c>
      <c r="AJ632">
        <v>19</v>
      </c>
      <c r="AK632" t="s">
        <v>290</v>
      </c>
      <c r="AL632">
        <v>7</v>
      </c>
      <c r="AM632">
        <v>1</v>
      </c>
      <c r="AN632" t="s">
        <v>290</v>
      </c>
      <c r="AO632">
        <v>184</v>
      </c>
      <c r="AP632">
        <v>9</v>
      </c>
      <c r="AQ632">
        <v>116</v>
      </c>
      <c r="AR632">
        <v>104</v>
      </c>
      <c r="AS632">
        <v>0</v>
      </c>
      <c r="AT632">
        <v>0</v>
      </c>
      <c r="AU632">
        <v>31</v>
      </c>
      <c r="AV632">
        <v>220</v>
      </c>
      <c r="AW632">
        <v>41.887144999999997</v>
      </c>
      <c r="AX632">
        <v>-88.329081000000002</v>
      </c>
      <c r="AY632">
        <v>1</v>
      </c>
      <c r="AZ632" t="s">
        <v>16343</v>
      </c>
      <c r="BA632">
        <v>1881</v>
      </c>
      <c r="BB632" t="s">
        <v>17906</v>
      </c>
      <c r="BE632" t="s">
        <v>3337</v>
      </c>
      <c r="BF632" t="s">
        <v>288</v>
      </c>
      <c r="BG632" t="s">
        <v>17577</v>
      </c>
      <c r="BH632">
        <v>60134</v>
      </c>
      <c r="BI632" t="s">
        <v>16346</v>
      </c>
      <c r="BJ632" t="s">
        <v>177</v>
      </c>
    </row>
    <row r="633" spans="1:62">
      <c r="A633" t="s">
        <v>3339</v>
      </c>
      <c r="B633" t="s">
        <v>3340</v>
      </c>
      <c r="C633" t="s">
        <v>283</v>
      </c>
      <c r="D633" t="s">
        <v>1185</v>
      </c>
      <c r="E633" t="s">
        <v>17907</v>
      </c>
      <c r="F633" t="s">
        <v>3342</v>
      </c>
      <c r="G633" t="s">
        <v>3256</v>
      </c>
      <c r="H633" t="s">
        <v>288</v>
      </c>
      <c r="I633">
        <v>60506</v>
      </c>
      <c r="J633">
        <v>6308920200</v>
      </c>
      <c r="K633" t="s">
        <v>177</v>
      </c>
      <c r="L633">
        <v>1</v>
      </c>
      <c r="M633">
        <v>12.8</v>
      </c>
      <c r="N633">
        <v>3.2</v>
      </c>
      <c r="O633">
        <v>17</v>
      </c>
      <c r="P633">
        <v>8</v>
      </c>
      <c r="Q633">
        <v>16</v>
      </c>
      <c r="R633">
        <v>16</v>
      </c>
      <c r="S633">
        <v>12</v>
      </c>
      <c r="T633">
        <v>14</v>
      </c>
      <c r="U633">
        <v>15</v>
      </c>
      <c r="V633">
        <v>17</v>
      </c>
      <c r="W633">
        <v>26</v>
      </c>
      <c r="X633">
        <v>27</v>
      </c>
      <c r="Y633">
        <v>27</v>
      </c>
      <c r="Z633" t="s">
        <v>290</v>
      </c>
      <c r="AA633" t="s">
        <v>290</v>
      </c>
      <c r="AB633" t="s">
        <v>290</v>
      </c>
      <c r="AC633" t="s">
        <v>290</v>
      </c>
      <c r="AD633" t="s">
        <v>290</v>
      </c>
      <c r="AE633" t="s">
        <v>290</v>
      </c>
      <c r="AF633" t="s">
        <v>290</v>
      </c>
      <c r="AG633" t="s">
        <v>290</v>
      </c>
      <c r="AH633">
        <v>9</v>
      </c>
      <c r="AI633" t="s">
        <v>290</v>
      </c>
      <c r="AJ633">
        <v>137</v>
      </c>
      <c r="AK633" t="s">
        <v>290</v>
      </c>
      <c r="AL633">
        <v>5</v>
      </c>
      <c r="AM633">
        <v>1</v>
      </c>
      <c r="AN633" t="s">
        <v>290</v>
      </c>
      <c r="AO633">
        <v>28</v>
      </c>
      <c r="AP633">
        <v>16</v>
      </c>
      <c r="AQ633">
        <v>96</v>
      </c>
      <c r="AR633">
        <v>91</v>
      </c>
      <c r="AS633">
        <v>0</v>
      </c>
      <c r="AT633">
        <v>0</v>
      </c>
      <c r="AU633">
        <v>33</v>
      </c>
      <c r="AV633">
        <v>187</v>
      </c>
      <c r="AW633">
        <v>41.779693000000002</v>
      </c>
      <c r="AX633">
        <v>-88.333962999999997</v>
      </c>
      <c r="AY633">
        <v>1</v>
      </c>
      <c r="AZ633" t="s">
        <v>16343</v>
      </c>
      <c r="BA633">
        <v>770</v>
      </c>
      <c r="BB633" t="s">
        <v>17909</v>
      </c>
      <c r="BE633" t="s">
        <v>3256</v>
      </c>
      <c r="BF633" t="s">
        <v>288</v>
      </c>
      <c r="BG633" t="s">
        <v>17577</v>
      </c>
      <c r="BH633">
        <v>60506</v>
      </c>
      <c r="BI633" t="s">
        <v>16346</v>
      </c>
      <c r="BJ633" t="s">
        <v>17862</v>
      </c>
    </row>
    <row r="634" spans="1:62">
      <c r="A634" t="s">
        <v>3343</v>
      </c>
      <c r="B634" t="s">
        <v>3344</v>
      </c>
      <c r="D634" t="s">
        <v>1878</v>
      </c>
      <c r="E634" t="s">
        <v>3345</v>
      </c>
      <c r="F634" t="s">
        <v>3346</v>
      </c>
      <c r="G634" t="s">
        <v>3262</v>
      </c>
      <c r="H634" t="s">
        <v>288</v>
      </c>
      <c r="I634">
        <v>60123</v>
      </c>
      <c r="J634">
        <v>8477423959</v>
      </c>
      <c r="K634" t="s">
        <v>177</v>
      </c>
      <c r="L634">
        <v>2</v>
      </c>
      <c r="M634">
        <v>15</v>
      </c>
      <c r="N634">
        <v>5</v>
      </c>
      <c r="O634">
        <v>22</v>
      </c>
      <c r="P634">
        <v>13</v>
      </c>
      <c r="Q634">
        <v>15</v>
      </c>
      <c r="R634">
        <v>17</v>
      </c>
      <c r="S634">
        <v>22</v>
      </c>
      <c r="T634">
        <v>19</v>
      </c>
      <c r="U634">
        <v>17</v>
      </c>
      <c r="V634">
        <v>23</v>
      </c>
      <c r="W634">
        <v>19</v>
      </c>
      <c r="X634">
        <v>22</v>
      </c>
      <c r="Y634">
        <v>15</v>
      </c>
      <c r="Z634" t="s">
        <v>290</v>
      </c>
      <c r="AA634" t="s">
        <v>290</v>
      </c>
      <c r="AB634" t="s">
        <v>290</v>
      </c>
      <c r="AC634" t="s">
        <v>290</v>
      </c>
      <c r="AD634" t="s">
        <v>290</v>
      </c>
      <c r="AE634" t="s">
        <v>290</v>
      </c>
      <c r="AF634" t="s">
        <v>290</v>
      </c>
      <c r="AG634" t="s">
        <v>290</v>
      </c>
      <c r="AH634" t="s">
        <v>290</v>
      </c>
      <c r="AI634" t="s">
        <v>290</v>
      </c>
      <c r="AJ634">
        <v>21</v>
      </c>
      <c r="AK634" t="s">
        <v>290</v>
      </c>
      <c r="AL634">
        <v>12</v>
      </c>
      <c r="AM634">
        <v>4</v>
      </c>
      <c r="AN634">
        <v>2</v>
      </c>
      <c r="AO634">
        <v>106</v>
      </c>
      <c r="AP634">
        <v>37</v>
      </c>
      <c r="AQ634">
        <v>109</v>
      </c>
      <c r="AR634">
        <v>73</v>
      </c>
      <c r="AS634">
        <v>0</v>
      </c>
      <c r="AT634">
        <v>0</v>
      </c>
      <c r="AU634">
        <v>20</v>
      </c>
      <c r="AV634">
        <v>182</v>
      </c>
      <c r="AW634">
        <v>42.040039</v>
      </c>
      <c r="AX634">
        <v>-88.317665000000005</v>
      </c>
      <c r="AY634">
        <v>1</v>
      </c>
      <c r="AZ634" t="s">
        <v>16343</v>
      </c>
      <c r="BA634">
        <v>1625</v>
      </c>
      <c r="BB634" t="s">
        <v>17911</v>
      </c>
      <c r="BE634" t="s">
        <v>3262</v>
      </c>
      <c r="BF634" t="s">
        <v>288</v>
      </c>
      <c r="BG634" t="s">
        <v>17577</v>
      </c>
      <c r="BH634">
        <v>60123</v>
      </c>
      <c r="BI634" t="s">
        <v>16346</v>
      </c>
      <c r="BJ634" t="s">
        <v>177</v>
      </c>
    </row>
    <row r="635" spans="1:62">
      <c r="A635" t="s">
        <v>3347</v>
      </c>
      <c r="B635" t="s">
        <v>3348</v>
      </c>
      <c r="C635" t="s">
        <v>314</v>
      </c>
      <c r="D635" t="s">
        <v>3349</v>
      </c>
      <c r="E635" t="s">
        <v>1565</v>
      </c>
      <c r="F635" t="s">
        <v>3350</v>
      </c>
      <c r="G635" t="s">
        <v>3262</v>
      </c>
      <c r="H635" t="s">
        <v>288</v>
      </c>
      <c r="I635">
        <v>60123</v>
      </c>
      <c r="J635">
        <v>8472143500</v>
      </c>
      <c r="K635" t="s">
        <v>177</v>
      </c>
      <c r="L635">
        <v>6</v>
      </c>
      <c r="M635">
        <v>35.5</v>
      </c>
      <c r="N635">
        <v>14.5</v>
      </c>
      <c r="O635">
        <v>56</v>
      </c>
      <c r="P635">
        <v>32</v>
      </c>
      <c r="Q635">
        <v>20</v>
      </c>
      <c r="R635">
        <v>22</v>
      </c>
      <c r="S635">
        <v>33</v>
      </c>
      <c r="T635">
        <v>27</v>
      </c>
      <c r="U635">
        <v>23</v>
      </c>
      <c r="V635">
        <v>25</v>
      </c>
      <c r="W635">
        <v>25</v>
      </c>
      <c r="X635">
        <v>21</v>
      </c>
      <c r="Y635">
        <v>32</v>
      </c>
      <c r="Z635">
        <v>33</v>
      </c>
      <c r="AA635">
        <v>30</v>
      </c>
      <c r="AB635">
        <v>20</v>
      </c>
      <c r="AC635">
        <v>38</v>
      </c>
      <c r="AD635">
        <v>13</v>
      </c>
      <c r="AE635" t="s">
        <v>290</v>
      </c>
      <c r="AF635" t="s">
        <v>290</v>
      </c>
      <c r="AG635" t="s">
        <v>290</v>
      </c>
      <c r="AH635">
        <v>15</v>
      </c>
      <c r="AI635">
        <v>20</v>
      </c>
      <c r="AJ635">
        <v>41</v>
      </c>
      <c r="AK635">
        <v>1</v>
      </c>
      <c r="AL635">
        <v>10</v>
      </c>
      <c r="AM635">
        <v>23</v>
      </c>
      <c r="AN635" t="s">
        <v>290</v>
      </c>
      <c r="AO635">
        <v>334</v>
      </c>
      <c r="AP635">
        <v>20</v>
      </c>
      <c r="AQ635">
        <v>203</v>
      </c>
      <c r="AR635">
        <v>226</v>
      </c>
      <c r="AS635">
        <v>21</v>
      </c>
      <c r="AT635">
        <v>19</v>
      </c>
      <c r="AU635">
        <v>27</v>
      </c>
      <c r="AV635">
        <v>429</v>
      </c>
      <c r="AW635">
        <v>42.056389000000003</v>
      </c>
      <c r="AX635">
        <v>-88.344104999999999</v>
      </c>
      <c r="AY635">
        <v>1</v>
      </c>
      <c r="AZ635" t="s">
        <v>16343</v>
      </c>
      <c r="BA635">
        <v>1000</v>
      </c>
      <c r="BB635" t="s">
        <v>17913</v>
      </c>
      <c r="BE635" t="s">
        <v>3262</v>
      </c>
      <c r="BF635" t="s">
        <v>288</v>
      </c>
      <c r="BG635" t="s">
        <v>17577</v>
      </c>
      <c r="BH635">
        <v>60123</v>
      </c>
      <c r="BI635" t="s">
        <v>16346</v>
      </c>
      <c r="BJ635" t="s">
        <v>177</v>
      </c>
    </row>
    <row r="636" spans="1:62">
      <c r="A636" t="s">
        <v>3351</v>
      </c>
      <c r="B636" t="s">
        <v>3352</v>
      </c>
      <c r="C636" t="s">
        <v>353</v>
      </c>
      <c r="D636" t="s">
        <v>1446</v>
      </c>
      <c r="E636" t="s">
        <v>3353</v>
      </c>
      <c r="F636" t="s">
        <v>3354</v>
      </c>
      <c r="G636" t="s">
        <v>3355</v>
      </c>
      <c r="H636" t="s">
        <v>288</v>
      </c>
      <c r="I636">
        <v>60107</v>
      </c>
      <c r="J636">
        <v>6302893040</v>
      </c>
      <c r="K636" t="s">
        <v>177</v>
      </c>
      <c r="L636">
        <v>1</v>
      </c>
      <c r="M636">
        <v>12</v>
      </c>
      <c r="N636">
        <v>5</v>
      </c>
      <c r="O636">
        <v>18</v>
      </c>
      <c r="P636">
        <v>14</v>
      </c>
      <c r="Q636">
        <v>20</v>
      </c>
      <c r="R636">
        <v>11</v>
      </c>
      <c r="S636">
        <v>22</v>
      </c>
      <c r="T636">
        <v>19</v>
      </c>
      <c r="U636">
        <v>20</v>
      </c>
      <c r="V636">
        <v>24</v>
      </c>
      <c r="W636">
        <v>23</v>
      </c>
      <c r="X636">
        <v>22</v>
      </c>
      <c r="Y636">
        <v>18</v>
      </c>
      <c r="Z636" t="s">
        <v>290</v>
      </c>
      <c r="AA636" t="s">
        <v>290</v>
      </c>
      <c r="AB636" t="s">
        <v>290</v>
      </c>
      <c r="AC636" t="s">
        <v>290</v>
      </c>
      <c r="AD636" t="s">
        <v>290</v>
      </c>
      <c r="AE636" t="s">
        <v>290</v>
      </c>
      <c r="AF636" t="s">
        <v>290</v>
      </c>
      <c r="AG636" t="s">
        <v>290</v>
      </c>
      <c r="AH636" t="s">
        <v>290</v>
      </c>
      <c r="AI636" t="s">
        <v>290</v>
      </c>
      <c r="AJ636">
        <v>29</v>
      </c>
      <c r="AK636" t="s">
        <v>290</v>
      </c>
      <c r="AL636">
        <v>25</v>
      </c>
      <c r="AM636">
        <v>5</v>
      </c>
      <c r="AN636">
        <v>1</v>
      </c>
      <c r="AO636">
        <v>133</v>
      </c>
      <c r="AP636" t="s">
        <v>290</v>
      </c>
      <c r="AQ636">
        <v>108</v>
      </c>
      <c r="AR636">
        <v>85</v>
      </c>
      <c r="AS636">
        <v>0</v>
      </c>
      <c r="AT636">
        <v>0</v>
      </c>
      <c r="AU636">
        <v>40</v>
      </c>
      <c r="AV636">
        <v>193</v>
      </c>
      <c r="AW636">
        <v>42.021191000000002</v>
      </c>
      <c r="AX636">
        <v>-88.168006000000005</v>
      </c>
      <c r="AY636">
        <v>1</v>
      </c>
      <c r="AZ636" t="s">
        <v>16343</v>
      </c>
      <c r="BA636">
        <v>513</v>
      </c>
      <c r="BB636" t="s">
        <v>17916</v>
      </c>
      <c r="BE636" t="s">
        <v>3355</v>
      </c>
      <c r="BF636" t="s">
        <v>288</v>
      </c>
      <c r="BG636" t="s">
        <v>16493</v>
      </c>
      <c r="BH636">
        <v>60107</v>
      </c>
      <c r="BI636" t="s">
        <v>16346</v>
      </c>
      <c r="BJ636" t="s">
        <v>146</v>
      </c>
    </row>
    <row r="637" spans="1:62">
      <c r="A637" t="s">
        <v>3357</v>
      </c>
      <c r="B637" t="s">
        <v>3358</v>
      </c>
      <c r="C637" t="s">
        <v>418</v>
      </c>
      <c r="D637" t="s">
        <v>2713</v>
      </c>
      <c r="E637" t="s">
        <v>2714</v>
      </c>
      <c r="F637" t="s">
        <v>3359</v>
      </c>
      <c r="G637" t="s">
        <v>3256</v>
      </c>
      <c r="H637" t="s">
        <v>288</v>
      </c>
      <c r="I637">
        <v>60506</v>
      </c>
      <c r="J637">
        <v>6308921551</v>
      </c>
      <c r="K637" t="s">
        <v>177</v>
      </c>
      <c r="L637">
        <v>6.8</v>
      </c>
      <c r="M637">
        <v>38.9</v>
      </c>
      <c r="N637">
        <v>10.5</v>
      </c>
      <c r="O637">
        <v>56.2</v>
      </c>
      <c r="P637">
        <v>35</v>
      </c>
      <c r="Q637">
        <v>33</v>
      </c>
      <c r="R637">
        <v>32</v>
      </c>
      <c r="S637">
        <v>31</v>
      </c>
      <c r="T637">
        <v>23</v>
      </c>
      <c r="U637">
        <v>16</v>
      </c>
      <c r="V637">
        <v>21</v>
      </c>
      <c r="W637">
        <v>35</v>
      </c>
      <c r="X637">
        <v>32</v>
      </c>
      <c r="Y637">
        <v>29</v>
      </c>
      <c r="Z637">
        <v>43</v>
      </c>
      <c r="AA637">
        <v>48</v>
      </c>
      <c r="AB637">
        <v>64</v>
      </c>
      <c r="AC637">
        <v>44</v>
      </c>
      <c r="AD637" t="s">
        <v>290</v>
      </c>
      <c r="AE637" t="s">
        <v>290</v>
      </c>
      <c r="AF637" t="s">
        <v>290</v>
      </c>
      <c r="AG637" t="s">
        <v>290</v>
      </c>
      <c r="AH637" t="s">
        <v>290</v>
      </c>
      <c r="AI637" t="s">
        <v>290</v>
      </c>
      <c r="AJ637">
        <v>42</v>
      </c>
      <c r="AK637" t="s">
        <v>290</v>
      </c>
      <c r="AL637">
        <v>13</v>
      </c>
      <c r="AM637">
        <v>56</v>
      </c>
      <c r="AN637">
        <v>2</v>
      </c>
      <c r="AO637">
        <v>324</v>
      </c>
      <c r="AP637">
        <v>49</v>
      </c>
      <c r="AQ637">
        <v>234</v>
      </c>
      <c r="AR637">
        <v>252</v>
      </c>
      <c r="AS637">
        <v>21</v>
      </c>
      <c r="AT637">
        <v>37</v>
      </c>
      <c r="AU637">
        <v>0</v>
      </c>
      <c r="AV637">
        <v>486</v>
      </c>
      <c r="AW637">
        <v>41.789321000000001</v>
      </c>
      <c r="AX637">
        <v>-88.366433999999998</v>
      </c>
      <c r="AY637">
        <v>1</v>
      </c>
      <c r="AZ637" t="s">
        <v>16343</v>
      </c>
      <c r="BA637">
        <v>2255</v>
      </c>
      <c r="BB637" t="s">
        <v>17918</v>
      </c>
      <c r="BE637" t="s">
        <v>3256</v>
      </c>
      <c r="BF637" t="s">
        <v>288</v>
      </c>
      <c r="BG637" t="s">
        <v>17577</v>
      </c>
      <c r="BH637">
        <v>60506</v>
      </c>
      <c r="BI637" t="s">
        <v>16346</v>
      </c>
      <c r="BJ637" t="s">
        <v>17862</v>
      </c>
    </row>
    <row r="638" spans="1:62">
      <c r="A638" t="s">
        <v>3360</v>
      </c>
      <c r="B638" t="s">
        <v>3361</v>
      </c>
      <c r="D638" t="s">
        <v>692</v>
      </c>
      <c r="E638" t="s">
        <v>3362</v>
      </c>
      <c r="F638" t="s">
        <v>3363</v>
      </c>
      <c r="G638" t="s">
        <v>3262</v>
      </c>
      <c r="H638" t="s">
        <v>288</v>
      </c>
      <c r="I638">
        <v>60123</v>
      </c>
      <c r="J638">
        <v>8476973836</v>
      </c>
      <c r="K638" t="s">
        <v>177</v>
      </c>
      <c r="L638">
        <v>4</v>
      </c>
      <c r="M638">
        <v>12</v>
      </c>
      <c r="N638">
        <v>4</v>
      </c>
      <c r="O638">
        <v>20</v>
      </c>
      <c r="P638">
        <v>5</v>
      </c>
      <c r="Q638">
        <v>7</v>
      </c>
      <c r="R638">
        <v>10</v>
      </c>
      <c r="S638">
        <v>5</v>
      </c>
      <c r="T638">
        <v>6</v>
      </c>
      <c r="U638">
        <v>3</v>
      </c>
      <c r="V638">
        <v>5</v>
      </c>
      <c r="W638">
        <v>6</v>
      </c>
      <c r="X638">
        <v>4</v>
      </c>
      <c r="Y638">
        <v>12</v>
      </c>
      <c r="Z638">
        <v>3</v>
      </c>
      <c r="AA638">
        <v>3</v>
      </c>
      <c r="AB638">
        <v>4</v>
      </c>
      <c r="AC638">
        <v>3</v>
      </c>
      <c r="AD638" t="s">
        <v>290</v>
      </c>
      <c r="AE638" t="s">
        <v>290</v>
      </c>
      <c r="AF638" t="s">
        <v>290</v>
      </c>
      <c r="AG638" t="s">
        <v>290</v>
      </c>
      <c r="AH638" t="s">
        <v>290</v>
      </c>
      <c r="AI638" t="s">
        <v>290</v>
      </c>
      <c r="AJ638">
        <v>10</v>
      </c>
      <c r="AK638">
        <v>2</v>
      </c>
      <c r="AL638">
        <v>9</v>
      </c>
      <c r="AM638">
        <v>5</v>
      </c>
      <c r="AN638" t="s">
        <v>290</v>
      </c>
      <c r="AO638">
        <v>43</v>
      </c>
      <c r="AP638">
        <v>7</v>
      </c>
      <c r="AQ638">
        <v>35</v>
      </c>
      <c r="AR638">
        <v>41</v>
      </c>
      <c r="AS638">
        <v>1</v>
      </c>
      <c r="AT638">
        <v>3</v>
      </c>
      <c r="AU638">
        <v>21</v>
      </c>
      <c r="AV638">
        <v>76</v>
      </c>
      <c r="AW638">
        <v>42.066715000000002</v>
      </c>
      <c r="AX638">
        <v>-88.298310000000001</v>
      </c>
      <c r="AY638">
        <v>1</v>
      </c>
      <c r="AZ638" t="s">
        <v>16343</v>
      </c>
      <c r="BA638">
        <v>747</v>
      </c>
      <c r="BB638" t="s">
        <v>17920</v>
      </c>
      <c r="BE638" t="s">
        <v>3262</v>
      </c>
      <c r="BF638" t="s">
        <v>288</v>
      </c>
      <c r="BG638" t="s">
        <v>17577</v>
      </c>
      <c r="BH638">
        <v>60123</v>
      </c>
      <c r="BI638" t="s">
        <v>16346</v>
      </c>
      <c r="BJ638" t="s">
        <v>177</v>
      </c>
    </row>
    <row r="639" spans="1:62">
      <c r="A639" t="s">
        <v>12656</v>
      </c>
      <c r="B639" t="s">
        <v>12657</v>
      </c>
      <c r="C639" t="s">
        <v>314</v>
      </c>
      <c r="D639" t="s">
        <v>2924</v>
      </c>
      <c r="E639" t="s">
        <v>18630</v>
      </c>
      <c r="F639" t="s">
        <v>12659</v>
      </c>
      <c r="G639" t="s">
        <v>3256</v>
      </c>
      <c r="H639" t="s">
        <v>288</v>
      </c>
      <c r="I639">
        <v>60506</v>
      </c>
      <c r="J639">
        <v>6309071313</v>
      </c>
      <c r="K639" t="s">
        <v>177</v>
      </c>
      <c r="L639">
        <v>0.5</v>
      </c>
      <c r="M639">
        <v>5</v>
      </c>
      <c r="N639">
        <v>2.5</v>
      </c>
      <c r="O639">
        <v>8</v>
      </c>
      <c r="P639">
        <v>12</v>
      </c>
      <c r="Q639">
        <v>6</v>
      </c>
      <c r="R639">
        <v>6</v>
      </c>
      <c r="S639">
        <v>8</v>
      </c>
      <c r="T639">
        <v>6</v>
      </c>
      <c r="U639">
        <v>6</v>
      </c>
      <c r="V639">
        <v>7</v>
      </c>
      <c r="W639">
        <v>7</v>
      </c>
      <c r="X639">
        <v>4</v>
      </c>
      <c r="Y639">
        <v>2</v>
      </c>
      <c r="Z639" t="s">
        <v>290</v>
      </c>
      <c r="AA639" t="s">
        <v>290</v>
      </c>
      <c r="AB639" t="s">
        <v>290</v>
      </c>
      <c r="AC639" t="s">
        <v>290</v>
      </c>
      <c r="AD639" t="s">
        <v>290</v>
      </c>
      <c r="AE639" t="s">
        <v>290</v>
      </c>
      <c r="AF639" t="s">
        <v>290</v>
      </c>
      <c r="AG639" t="s">
        <v>290</v>
      </c>
      <c r="AH639" t="s">
        <v>290</v>
      </c>
      <c r="AI639" t="s">
        <v>290</v>
      </c>
      <c r="AJ639" t="s">
        <v>290</v>
      </c>
      <c r="AK639" t="s">
        <v>290</v>
      </c>
      <c r="AL639" t="s">
        <v>290</v>
      </c>
      <c r="AM639" t="s">
        <v>290</v>
      </c>
      <c r="AN639" t="s">
        <v>290</v>
      </c>
      <c r="AO639">
        <v>38</v>
      </c>
      <c r="AP639">
        <v>26</v>
      </c>
      <c r="AQ639">
        <v>31</v>
      </c>
      <c r="AR639">
        <v>33</v>
      </c>
      <c r="AS639">
        <v>0</v>
      </c>
      <c r="AT639">
        <v>0</v>
      </c>
      <c r="AU639">
        <v>0</v>
      </c>
      <c r="AV639">
        <v>64</v>
      </c>
      <c r="AW639">
        <v>41.792073000000002</v>
      </c>
      <c r="AX639">
        <v>-88.379840999999999</v>
      </c>
      <c r="AY639">
        <v>1</v>
      </c>
      <c r="AZ639" t="s">
        <v>16343</v>
      </c>
      <c r="BA639">
        <v>2567</v>
      </c>
      <c r="BB639" t="s">
        <v>18631</v>
      </c>
      <c r="BE639" t="s">
        <v>3256</v>
      </c>
      <c r="BF639" t="s">
        <v>288</v>
      </c>
      <c r="BG639" t="s">
        <v>17577</v>
      </c>
      <c r="BH639">
        <v>60506</v>
      </c>
      <c r="BI639" t="s">
        <v>16346</v>
      </c>
      <c r="BJ639" t="s">
        <v>17862</v>
      </c>
    </row>
    <row r="640" spans="1:62">
      <c r="A640" t="s">
        <v>3364</v>
      </c>
      <c r="B640" t="s">
        <v>3365</v>
      </c>
      <c r="C640" t="s">
        <v>314</v>
      </c>
      <c r="D640" t="s">
        <v>3219</v>
      </c>
      <c r="E640" t="s">
        <v>3366</v>
      </c>
      <c r="F640" t="s">
        <v>3367</v>
      </c>
      <c r="G640" t="s">
        <v>3256</v>
      </c>
      <c r="H640" t="s">
        <v>288</v>
      </c>
      <c r="I640">
        <v>60506</v>
      </c>
      <c r="J640">
        <v>6308017955</v>
      </c>
      <c r="K640" t="s">
        <v>177</v>
      </c>
      <c r="L640">
        <v>1</v>
      </c>
      <c r="M640">
        <v>7</v>
      </c>
      <c r="N640">
        <v>5</v>
      </c>
      <c r="O640">
        <v>13</v>
      </c>
      <c r="P640">
        <v>10</v>
      </c>
      <c r="Q640">
        <v>14</v>
      </c>
      <c r="R640">
        <v>10</v>
      </c>
      <c r="S640">
        <v>11</v>
      </c>
      <c r="T640">
        <v>5</v>
      </c>
      <c r="U640">
        <v>9</v>
      </c>
      <c r="V640">
        <v>6</v>
      </c>
      <c r="W640">
        <v>1</v>
      </c>
      <c r="X640">
        <v>5</v>
      </c>
      <c r="Y640">
        <v>2</v>
      </c>
      <c r="Z640" t="s">
        <v>290</v>
      </c>
      <c r="AA640" t="s">
        <v>290</v>
      </c>
      <c r="AB640" t="s">
        <v>290</v>
      </c>
      <c r="AC640" t="s">
        <v>290</v>
      </c>
      <c r="AD640" t="s">
        <v>290</v>
      </c>
      <c r="AE640" t="s">
        <v>290</v>
      </c>
      <c r="AF640" t="s">
        <v>290</v>
      </c>
      <c r="AG640" t="s">
        <v>290</v>
      </c>
      <c r="AH640" t="s">
        <v>290</v>
      </c>
      <c r="AI640" t="s">
        <v>290</v>
      </c>
      <c r="AJ640">
        <v>21</v>
      </c>
      <c r="AK640" t="s">
        <v>290</v>
      </c>
      <c r="AL640">
        <v>3</v>
      </c>
      <c r="AM640">
        <v>12</v>
      </c>
      <c r="AN640" t="s">
        <v>290</v>
      </c>
      <c r="AO640">
        <v>23</v>
      </c>
      <c r="AP640">
        <v>14</v>
      </c>
      <c r="AQ640">
        <v>46</v>
      </c>
      <c r="AR640">
        <v>27</v>
      </c>
      <c r="AS640">
        <v>0</v>
      </c>
      <c r="AT640">
        <v>0</v>
      </c>
      <c r="AU640">
        <v>31</v>
      </c>
      <c r="AV640">
        <v>73</v>
      </c>
      <c r="AW640">
        <v>41.764919999999996</v>
      </c>
      <c r="AX640">
        <v>-88.360360999999997</v>
      </c>
      <c r="AY640">
        <v>1</v>
      </c>
      <c r="AZ640" t="s">
        <v>16343</v>
      </c>
      <c r="BA640">
        <v>10</v>
      </c>
      <c r="BB640" t="s">
        <v>17874</v>
      </c>
      <c r="BE640" t="s">
        <v>3256</v>
      </c>
      <c r="BF640" t="s">
        <v>288</v>
      </c>
      <c r="BG640" t="s">
        <v>17577</v>
      </c>
      <c r="BH640">
        <v>60506</v>
      </c>
      <c r="BI640" t="s">
        <v>16346</v>
      </c>
      <c r="BJ640" t="s">
        <v>17862</v>
      </c>
    </row>
    <row r="641" spans="1:62">
      <c r="A641" t="s">
        <v>4737</v>
      </c>
      <c r="B641" t="s">
        <v>4738</v>
      </c>
      <c r="D641" t="s">
        <v>4275</v>
      </c>
      <c r="E641" t="s">
        <v>17922</v>
      </c>
      <c r="F641" t="s">
        <v>4741</v>
      </c>
      <c r="G641" t="s">
        <v>3337</v>
      </c>
      <c r="H641" t="s">
        <v>288</v>
      </c>
      <c r="I641">
        <v>60134</v>
      </c>
      <c r="J641">
        <v>6302326750</v>
      </c>
      <c r="K641" t="s">
        <v>177</v>
      </c>
      <c r="L641">
        <v>2</v>
      </c>
      <c r="M641">
        <v>8</v>
      </c>
      <c r="N641">
        <v>0</v>
      </c>
      <c r="O641">
        <v>10</v>
      </c>
      <c r="P641">
        <v>47</v>
      </c>
      <c r="Q641">
        <v>8</v>
      </c>
      <c r="R641" t="s">
        <v>290</v>
      </c>
      <c r="S641" t="s">
        <v>290</v>
      </c>
      <c r="T641" t="s">
        <v>290</v>
      </c>
      <c r="U641" t="s">
        <v>290</v>
      </c>
      <c r="V641" t="s">
        <v>290</v>
      </c>
      <c r="W641" t="s">
        <v>290</v>
      </c>
      <c r="X641" t="s">
        <v>290</v>
      </c>
      <c r="Y641" t="s">
        <v>290</v>
      </c>
      <c r="Z641" t="s">
        <v>290</v>
      </c>
      <c r="AA641" t="s">
        <v>290</v>
      </c>
      <c r="AB641" t="s">
        <v>290</v>
      </c>
      <c r="AC641" t="s">
        <v>290</v>
      </c>
      <c r="AD641" t="s">
        <v>290</v>
      </c>
      <c r="AE641" t="s">
        <v>290</v>
      </c>
      <c r="AF641" t="s">
        <v>290</v>
      </c>
      <c r="AG641" t="s">
        <v>290</v>
      </c>
      <c r="AH641" t="s">
        <v>290</v>
      </c>
      <c r="AI641" t="s">
        <v>290</v>
      </c>
      <c r="AJ641" t="s">
        <v>290</v>
      </c>
      <c r="AK641" t="s">
        <v>290</v>
      </c>
      <c r="AL641" t="s">
        <v>290</v>
      </c>
      <c r="AM641" t="s">
        <v>290</v>
      </c>
      <c r="AN641" t="s">
        <v>290</v>
      </c>
      <c r="AO641">
        <v>52</v>
      </c>
      <c r="AP641">
        <v>3</v>
      </c>
      <c r="AQ641">
        <v>30</v>
      </c>
      <c r="AR641">
        <v>25</v>
      </c>
      <c r="AS641">
        <v>0</v>
      </c>
      <c r="AT641">
        <v>0</v>
      </c>
      <c r="AU641">
        <v>0</v>
      </c>
      <c r="AV641">
        <v>55</v>
      </c>
      <c r="AW641">
        <v>41.888362999999998</v>
      </c>
      <c r="AX641">
        <v>-88.299378000000004</v>
      </c>
      <c r="AY641">
        <v>1</v>
      </c>
      <c r="AZ641" t="s">
        <v>16343</v>
      </c>
      <c r="BA641">
        <v>102</v>
      </c>
      <c r="BB641" t="s">
        <v>16526</v>
      </c>
      <c r="BE641" t="s">
        <v>3337</v>
      </c>
      <c r="BF641" t="s">
        <v>288</v>
      </c>
      <c r="BG641" t="s">
        <v>17577</v>
      </c>
      <c r="BH641">
        <v>60134</v>
      </c>
      <c r="BI641" t="s">
        <v>16346</v>
      </c>
      <c r="BJ641" t="s">
        <v>177</v>
      </c>
    </row>
    <row r="642" spans="1:62">
      <c r="A642" t="s">
        <v>3368</v>
      </c>
      <c r="B642" t="s">
        <v>3369</v>
      </c>
      <c r="C642" t="s">
        <v>314</v>
      </c>
      <c r="D642" t="s">
        <v>485</v>
      </c>
      <c r="E642" t="s">
        <v>3370</v>
      </c>
      <c r="F642" t="s">
        <v>3371</v>
      </c>
      <c r="G642" t="s">
        <v>3372</v>
      </c>
      <c r="H642" t="s">
        <v>288</v>
      </c>
      <c r="I642">
        <v>60510</v>
      </c>
      <c r="J642">
        <v>6305935290</v>
      </c>
      <c r="K642" t="s">
        <v>177</v>
      </c>
      <c r="L642">
        <v>1</v>
      </c>
      <c r="M642">
        <v>22.3</v>
      </c>
      <c r="N642">
        <v>5.8</v>
      </c>
      <c r="O642">
        <v>29</v>
      </c>
      <c r="P642">
        <v>40</v>
      </c>
      <c r="Q642">
        <v>29</v>
      </c>
      <c r="R642">
        <v>30</v>
      </c>
      <c r="S642">
        <v>37</v>
      </c>
      <c r="T642">
        <v>25</v>
      </c>
      <c r="U642">
        <v>30</v>
      </c>
      <c r="V642">
        <v>29</v>
      </c>
      <c r="W642">
        <v>39</v>
      </c>
      <c r="X642">
        <v>34</v>
      </c>
      <c r="Y642">
        <v>44</v>
      </c>
      <c r="Z642" t="s">
        <v>290</v>
      </c>
      <c r="AA642" t="s">
        <v>290</v>
      </c>
      <c r="AB642" t="s">
        <v>290</v>
      </c>
      <c r="AC642" t="s">
        <v>290</v>
      </c>
      <c r="AD642" t="s">
        <v>290</v>
      </c>
      <c r="AE642" t="s">
        <v>290</v>
      </c>
      <c r="AF642" t="s">
        <v>290</v>
      </c>
      <c r="AG642" t="s">
        <v>290</v>
      </c>
      <c r="AH642" t="s">
        <v>290</v>
      </c>
      <c r="AI642" t="s">
        <v>290</v>
      </c>
      <c r="AJ642">
        <v>19</v>
      </c>
      <c r="AK642" t="s">
        <v>290</v>
      </c>
      <c r="AL642">
        <v>7</v>
      </c>
      <c r="AM642" t="s">
        <v>290</v>
      </c>
      <c r="AN642" t="s">
        <v>290</v>
      </c>
      <c r="AO642">
        <v>292</v>
      </c>
      <c r="AP642">
        <v>19</v>
      </c>
      <c r="AQ642">
        <v>188</v>
      </c>
      <c r="AR642">
        <v>149</v>
      </c>
      <c r="AS642">
        <v>0</v>
      </c>
      <c r="AT642">
        <v>0</v>
      </c>
      <c r="AU642">
        <v>5</v>
      </c>
      <c r="AV642">
        <v>337</v>
      </c>
      <c r="AW642">
        <v>41.846079000000003</v>
      </c>
      <c r="AX642">
        <v>-88.345174</v>
      </c>
      <c r="AY642">
        <v>1</v>
      </c>
      <c r="AZ642" t="s">
        <v>16343</v>
      </c>
      <c r="BA642">
        <v>2300</v>
      </c>
      <c r="BB642" t="s">
        <v>16564</v>
      </c>
      <c r="BE642" t="s">
        <v>3372</v>
      </c>
      <c r="BF642" t="s">
        <v>288</v>
      </c>
      <c r="BG642" t="s">
        <v>17577</v>
      </c>
      <c r="BH642">
        <v>60510</v>
      </c>
      <c r="BI642" t="s">
        <v>16346</v>
      </c>
      <c r="BJ642" t="s">
        <v>177</v>
      </c>
    </row>
    <row r="643" spans="1:62">
      <c r="A643" t="s">
        <v>3374</v>
      </c>
      <c r="B643" t="s">
        <v>3375</v>
      </c>
      <c r="D643" t="s">
        <v>1185</v>
      </c>
      <c r="E643" t="s">
        <v>3376</v>
      </c>
      <c r="F643" t="s">
        <v>3377</v>
      </c>
      <c r="G643" t="s">
        <v>3372</v>
      </c>
      <c r="H643" t="s">
        <v>288</v>
      </c>
      <c r="I643">
        <v>60510</v>
      </c>
      <c r="J643">
        <v>2242130087</v>
      </c>
      <c r="K643" t="s">
        <v>177</v>
      </c>
      <c r="L643">
        <v>0</v>
      </c>
      <c r="M643">
        <v>3</v>
      </c>
      <c r="N643">
        <v>0</v>
      </c>
      <c r="O643">
        <v>3</v>
      </c>
      <c r="P643" t="s">
        <v>290</v>
      </c>
      <c r="Q643">
        <v>2</v>
      </c>
      <c r="R643">
        <v>4</v>
      </c>
      <c r="S643">
        <v>2</v>
      </c>
      <c r="T643">
        <v>4</v>
      </c>
      <c r="U643">
        <v>3</v>
      </c>
      <c r="V643">
        <v>2</v>
      </c>
      <c r="W643" t="s">
        <v>290</v>
      </c>
      <c r="X643" t="s">
        <v>290</v>
      </c>
      <c r="Y643" t="s">
        <v>290</v>
      </c>
      <c r="Z643" t="s">
        <v>290</v>
      </c>
      <c r="AA643" t="s">
        <v>290</v>
      </c>
      <c r="AB643" t="s">
        <v>290</v>
      </c>
      <c r="AC643" t="s">
        <v>290</v>
      </c>
      <c r="AD643" t="s">
        <v>290</v>
      </c>
      <c r="AE643" t="s">
        <v>290</v>
      </c>
      <c r="AF643" t="s">
        <v>290</v>
      </c>
      <c r="AG643" t="s">
        <v>290</v>
      </c>
      <c r="AH643" t="s">
        <v>290</v>
      </c>
      <c r="AI643" t="s">
        <v>290</v>
      </c>
      <c r="AJ643" t="s">
        <v>290</v>
      </c>
      <c r="AK643" t="s">
        <v>290</v>
      </c>
      <c r="AL643">
        <v>3</v>
      </c>
      <c r="AM643" t="s">
        <v>290</v>
      </c>
      <c r="AN643" t="s">
        <v>290</v>
      </c>
      <c r="AO643">
        <v>13</v>
      </c>
      <c r="AP643">
        <v>1</v>
      </c>
      <c r="AQ643">
        <v>3</v>
      </c>
      <c r="AR643">
        <v>14</v>
      </c>
      <c r="AS643">
        <v>0</v>
      </c>
      <c r="AT643">
        <v>0</v>
      </c>
      <c r="AU643">
        <v>0</v>
      </c>
      <c r="AV643">
        <v>17</v>
      </c>
      <c r="AW643">
        <v>41.852043000000002</v>
      </c>
      <c r="AX643">
        <v>-88.286321999999998</v>
      </c>
      <c r="AY643">
        <v>1</v>
      </c>
      <c r="AZ643" t="s">
        <v>16343</v>
      </c>
      <c r="BA643">
        <v>1078</v>
      </c>
      <c r="BB643" t="s">
        <v>17926</v>
      </c>
      <c r="BE643" t="s">
        <v>3372</v>
      </c>
      <c r="BF643" t="s">
        <v>288</v>
      </c>
      <c r="BG643" t="s">
        <v>17577</v>
      </c>
      <c r="BH643">
        <v>60510</v>
      </c>
      <c r="BI643" t="s">
        <v>16346</v>
      </c>
      <c r="BJ643" t="s">
        <v>177</v>
      </c>
    </row>
    <row r="644" spans="1:62">
      <c r="A644" t="s">
        <v>3378</v>
      </c>
      <c r="B644" t="s">
        <v>3379</v>
      </c>
      <c r="D644" t="s">
        <v>3380</v>
      </c>
      <c r="E644" t="s">
        <v>3381</v>
      </c>
      <c r="F644" t="s">
        <v>3382</v>
      </c>
      <c r="G644" t="s">
        <v>3383</v>
      </c>
      <c r="H644" t="s">
        <v>288</v>
      </c>
      <c r="I644">
        <v>60119</v>
      </c>
      <c r="J644">
        <v>6304579178</v>
      </c>
      <c r="K644" t="s">
        <v>177</v>
      </c>
      <c r="L644">
        <v>1</v>
      </c>
      <c r="M644">
        <v>3</v>
      </c>
      <c r="N644">
        <v>0</v>
      </c>
      <c r="O644">
        <v>4</v>
      </c>
      <c r="P644">
        <v>13</v>
      </c>
      <c r="Q644">
        <v>4</v>
      </c>
      <c r="R644">
        <v>4</v>
      </c>
      <c r="S644">
        <v>4</v>
      </c>
      <c r="T644" t="s">
        <v>290</v>
      </c>
      <c r="U644" t="s">
        <v>290</v>
      </c>
      <c r="V644" t="s">
        <v>290</v>
      </c>
      <c r="W644" t="s">
        <v>290</v>
      </c>
      <c r="X644" t="s">
        <v>290</v>
      </c>
      <c r="Y644" t="s">
        <v>290</v>
      </c>
      <c r="Z644" t="s">
        <v>290</v>
      </c>
      <c r="AA644" t="s">
        <v>290</v>
      </c>
      <c r="AB644" t="s">
        <v>290</v>
      </c>
      <c r="AC644" t="s">
        <v>290</v>
      </c>
      <c r="AD644" t="s">
        <v>290</v>
      </c>
      <c r="AE644" t="s">
        <v>290</v>
      </c>
      <c r="AF644" t="s">
        <v>290</v>
      </c>
      <c r="AG644" t="s">
        <v>290</v>
      </c>
      <c r="AH644" t="s">
        <v>290</v>
      </c>
      <c r="AI644" t="s">
        <v>290</v>
      </c>
      <c r="AJ644" t="s">
        <v>290</v>
      </c>
      <c r="AK644" t="s">
        <v>290</v>
      </c>
      <c r="AL644">
        <v>1</v>
      </c>
      <c r="AM644" t="s">
        <v>290</v>
      </c>
      <c r="AN644" t="s">
        <v>290</v>
      </c>
      <c r="AO644">
        <v>22</v>
      </c>
      <c r="AP644">
        <v>2</v>
      </c>
      <c r="AQ644">
        <v>13</v>
      </c>
      <c r="AR644">
        <v>12</v>
      </c>
      <c r="AS644">
        <v>0</v>
      </c>
      <c r="AT644">
        <v>0</v>
      </c>
      <c r="AU644">
        <v>0</v>
      </c>
      <c r="AV644">
        <v>25</v>
      </c>
      <c r="AW644">
        <v>41.834927999999998</v>
      </c>
      <c r="AX644">
        <v>-88.469931000000003</v>
      </c>
      <c r="AY644">
        <v>0.33</v>
      </c>
      <c r="AZ644" t="s">
        <v>16365</v>
      </c>
      <c r="BE644" t="s">
        <v>3383</v>
      </c>
      <c r="BF644" t="s">
        <v>288</v>
      </c>
      <c r="BG644" t="s">
        <v>17577</v>
      </c>
      <c r="BH644">
        <v>60119</v>
      </c>
      <c r="BI644" t="s">
        <v>16346</v>
      </c>
      <c r="BJ644" t="s">
        <v>16363</v>
      </c>
    </row>
    <row r="645" spans="1:62">
      <c r="A645" t="s">
        <v>3385</v>
      </c>
      <c r="B645" t="s">
        <v>3386</v>
      </c>
      <c r="C645" t="s">
        <v>418</v>
      </c>
      <c r="D645" t="s">
        <v>651</v>
      </c>
      <c r="E645" t="s">
        <v>1344</v>
      </c>
      <c r="F645" t="s">
        <v>3387</v>
      </c>
      <c r="G645" t="s">
        <v>3262</v>
      </c>
      <c r="H645" t="s">
        <v>288</v>
      </c>
      <c r="I645">
        <v>60120</v>
      </c>
      <c r="J645">
        <v>8479312804</v>
      </c>
      <c r="K645" t="s">
        <v>177</v>
      </c>
      <c r="L645">
        <v>2</v>
      </c>
      <c r="M645">
        <v>8.8000000000000007</v>
      </c>
      <c r="N645">
        <v>3</v>
      </c>
      <c r="O645">
        <v>13.8</v>
      </c>
      <c r="P645">
        <v>9</v>
      </c>
      <c r="Q645">
        <v>9</v>
      </c>
      <c r="R645">
        <v>6</v>
      </c>
      <c r="S645">
        <v>10</v>
      </c>
      <c r="T645">
        <v>11</v>
      </c>
      <c r="U645">
        <v>7</v>
      </c>
      <c r="V645">
        <v>5</v>
      </c>
      <c r="W645">
        <v>4</v>
      </c>
      <c r="X645">
        <v>7</v>
      </c>
      <c r="Y645">
        <v>14</v>
      </c>
      <c r="Z645" t="s">
        <v>290</v>
      </c>
      <c r="AA645" t="s">
        <v>290</v>
      </c>
      <c r="AB645" t="s">
        <v>290</v>
      </c>
      <c r="AC645" t="s">
        <v>290</v>
      </c>
      <c r="AD645" t="s">
        <v>290</v>
      </c>
      <c r="AE645" t="s">
        <v>290</v>
      </c>
      <c r="AF645" t="s">
        <v>290</v>
      </c>
      <c r="AG645" t="s">
        <v>290</v>
      </c>
      <c r="AH645" t="s">
        <v>290</v>
      </c>
      <c r="AI645" t="s">
        <v>290</v>
      </c>
      <c r="AJ645">
        <v>74</v>
      </c>
      <c r="AK645" t="s">
        <v>290</v>
      </c>
      <c r="AL645" t="s">
        <v>290</v>
      </c>
      <c r="AM645">
        <v>1</v>
      </c>
      <c r="AN645" t="s">
        <v>290</v>
      </c>
      <c r="AO645">
        <v>3</v>
      </c>
      <c r="AP645">
        <v>4</v>
      </c>
      <c r="AQ645">
        <v>41</v>
      </c>
      <c r="AR645">
        <v>41</v>
      </c>
      <c r="AS645">
        <v>0</v>
      </c>
      <c r="AT645">
        <v>0</v>
      </c>
      <c r="AU645">
        <v>38</v>
      </c>
      <c r="AV645">
        <v>82</v>
      </c>
      <c r="AW645">
        <v>42.039152000000001</v>
      </c>
      <c r="AX645">
        <v>-88.279820999999998</v>
      </c>
      <c r="AY645">
        <v>1</v>
      </c>
      <c r="AZ645" t="s">
        <v>16343</v>
      </c>
      <c r="BA645">
        <v>274</v>
      </c>
      <c r="BB645" t="s">
        <v>16708</v>
      </c>
      <c r="BE645" t="s">
        <v>3262</v>
      </c>
      <c r="BF645" t="s">
        <v>288</v>
      </c>
      <c r="BG645" t="s">
        <v>17577</v>
      </c>
      <c r="BH645">
        <v>60120</v>
      </c>
      <c r="BI645" t="s">
        <v>16346</v>
      </c>
      <c r="BJ645" t="s">
        <v>177</v>
      </c>
    </row>
    <row r="646" spans="1:62">
      <c r="A646" t="s">
        <v>3393</v>
      </c>
      <c r="B646" t="s">
        <v>3394</v>
      </c>
      <c r="C646" t="s">
        <v>283</v>
      </c>
      <c r="D646" t="s">
        <v>3395</v>
      </c>
      <c r="E646" t="s">
        <v>3396</v>
      </c>
      <c r="F646" t="s">
        <v>3397</v>
      </c>
      <c r="G646" t="s">
        <v>3262</v>
      </c>
      <c r="H646" t="s">
        <v>288</v>
      </c>
      <c r="I646">
        <v>60124</v>
      </c>
      <c r="J646">
        <v>8476950310</v>
      </c>
      <c r="K646" t="s">
        <v>177</v>
      </c>
      <c r="L646">
        <v>2.9</v>
      </c>
      <c r="M646">
        <v>21.8</v>
      </c>
      <c r="N646">
        <v>12.1</v>
      </c>
      <c r="O646">
        <v>36.799999999999997</v>
      </c>
      <c r="P646">
        <v>18</v>
      </c>
      <c r="Q646">
        <v>17</v>
      </c>
      <c r="R646">
        <v>18</v>
      </c>
      <c r="S646">
        <v>16</v>
      </c>
      <c r="T646">
        <v>17</v>
      </c>
      <c r="U646">
        <v>13</v>
      </c>
      <c r="V646">
        <v>23</v>
      </c>
      <c r="W646">
        <v>13</v>
      </c>
      <c r="X646">
        <v>24</v>
      </c>
      <c r="Y646">
        <v>23</v>
      </c>
      <c r="Z646">
        <v>20</v>
      </c>
      <c r="AA646">
        <v>19</v>
      </c>
      <c r="AB646">
        <v>27</v>
      </c>
      <c r="AC646">
        <v>22</v>
      </c>
      <c r="AD646" t="s">
        <v>290</v>
      </c>
      <c r="AE646" t="s">
        <v>290</v>
      </c>
      <c r="AF646" t="s">
        <v>290</v>
      </c>
      <c r="AG646">
        <v>1</v>
      </c>
      <c r="AH646">
        <v>4</v>
      </c>
      <c r="AI646">
        <v>3</v>
      </c>
      <c r="AJ646">
        <v>22</v>
      </c>
      <c r="AK646" t="s">
        <v>290</v>
      </c>
      <c r="AL646">
        <v>6</v>
      </c>
      <c r="AM646">
        <v>11</v>
      </c>
      <c r="AN646" t="s">
        <v>290</v>
      </c>
      <c r="AO646">
        <v>198</v>
      </c>
      <c r="AP646">
        <v>41</v>
      </c>
      <c r="AQ646">
        <v>134</v>
      </c>
      <c r="AR646">
        <v>144</v>
      </c>
      <c r="AS646">
        <v>21</v>
      </c>
      <c r="AT646">
        <v>12</v>
      </c>
      <c r="AU646">
        <v>0</v>
      </c>
      <c r="AV646">
        <v>278</v>
      </c>
      <c r="AW646">
        <v>42.050392000000002</v>
      </c>
      <c r="AX646">
        <v>-88.344296999999997</v>
      </c>
      <c r="AY646">
        <v>1</v>
      </c>
      <c r="AZ646" t="s">
        <v>16343</v>
      </c>
      <c r="BA646">
        <v>2700</v>
      </c>
      <c r="BB646" t="s">
        <v>17911</v>
      </c>
      <c r="BE646" t="s">
        <v>3262</v>
      </c>
      <c r="BF646" t="s">
        <v>288</v>
      </c>
      <c r="BG646" t="s">
        <v>17577</v>
      </c>
      <c r="BH646">
        <v>60124</v>
      </c>
      <c r="BI646" t="s">
        <v>16346</v>
      </c>
      <c r="BJ646" t="s">
        <v>177</v>
      </c>
    </row>
    <row r="647" spans="1:62">
      <c r="A647" t="s">
        <v>12685</v>
      </c>
      <c r="B647" t="s">
        <v>10240</v>
      </c>
      <c r="D647" t="s">
        <v>2260</v>
      </c>
      <c r="E647" t="s">
        <v>17932</v>
      </c>
      <c r="F647" t="s">
        <v>15104</v>
      </c>
      <c r="G647" t="s">
        <v>3326</v>
      </c>
      <c r="H647" t="s">
        <v>288</v>
      </c>
      <c r="I647">
        <v>60174</v>
      </c>
      <c r="J647">
        <v>6305131686</v>
      </c>
      <c r="K647" t="s">
        <v>177</v>
      </c>
      <c r="L647">
        <v>0</v>
      </c>
      <c r="M647">
        <v>3.5</v>
      </c>
      <c r="N647">
        <v>1</v>
      </c>
      <c r="O647">
        <v>4.5</v>
      </c>
      <c r="P647" t="s">
        <v>290</v>
      </c>
      <c r="Q647">
        <v>4</v>
      </c>
      <c r="R647">
        <v>4</v>
      </c>
      <c r="S647">
        <v>3</v>
      </c>
      <c r="T647">
        <v>1</v>
      </c>
      <c r="U647">
        <v>6</v>
      </c>
      <c r="V647">
        <v>2</v>
      </c>
      <c r="W647" t="s">
        <v>290</v>
      </c>
      <c r="X647" t="s">
        <v>290</v>
      </c>
      <c r="Y647" t="s">
        <v>290</v>
      </c>
      <c r="Z647" t="s">
        <v>290</v>
      </c>
      <c r="AA647" t="s">
        <v>290</v>
      </c>
      <c r="AB647" t="s">
        <v>290</v>
      </c>
      <c r="AC647" t="s">
        <v>290</v>
      </c>
      <c r="AD647" t="s">
        <v>290</v>
      </c>
      <c r="AE647" t="s">
        <v>290</v>
      </c>
      <c r="AF647" t="s">
        <v>290</v>
      </c>
      <c r="AG647" t="s">
        <v>290</v>
      </c>
      <c r="AH647" t="s">
        <v>290</v>
      </c>
      <c r="AI647" t="s">
        <v>290</v>
      </c>
      <c r="AJ647" t="s">
        <v>290</v>
      </c>
      <c r="AK647" t="s">
        <v>290</v>
      </c>
      <c r="AL647">
        <v>1</v>
      </c>
      <c r="AM647" t="s">
        <v>290</v>
      </c>
      <c r="AN647" t="s">
        <v>290</v>
      </c>
      <c r="AO647">
        <v>16</v>
      </c>
      <c r="AP647">
        <v>3</v>
      </c>
      <c r="AQ647">
        <v>9</v>
      </c>
      <c r="AR647">
        <v>11</v>
      </c>
      <c r="AS647">
        <v>0</v>
      </c>
      <c r="AT647">
        <v>0</v>
      </c>
      <c r="AU647">
        <v>0</v>
      </c>
      <c r="AV647">
        <v>20</v>
      </c>
      <c r="AW647">
        <v>41.905422000000002</v>
      </c>
      <c r="AX647">
        <v>-88.334249</v>
      </c>
      <c r="AY647">
        <v>1</v>
      </c>
      <c r="AZ647" t="s">
        <v>16343</v>
      </c>
      <c r="BA647">
        <v>1713</v>
      </c>
      <c r="BB647" t="s">
        <v>16526</v>
      </c>
      <c r="BE647" t="s">
        <v>17902</v>
      </c>
      <c r="BF647" t="s">
        <v>288</v>
      </c>
      <c r="BG647" t="s">
        <v>17577</v>
      </c>
      <c r="BH647">
        <v>60174</v>
      </c>
      <c r="BI647" t="s">
        <v>16346</v>
      </c>
      <c r="BJ647" t="s">
        <v>177</v>
      </c>
    </row>
    <row r="648" spans="1:62">
      <c r="A648" t="s">
        <v>3399</v>
      </c>
      <c r="B648" t="s">
        <v>446</v>
      </c>
      <c r="C648" t="s">
        <v>353</v>
      </c>
      <c r="D648" t="s">
        <v>2002</v>
      </c>
      <c r="E648" t="s">
        <v>3400</v>
      </c>
      <c r="F648" t="s">
        <v>3401</v>
      </c>
      <c r="G648" t="s">
        <v>3372</v>
      </c>
      <c r="H648" t="s">
        <v>288</v>
      </c>
      <c r="I648">
        <v>60510</v>
      </c>
      <c r="J648">
        <v>6304060157</v>
      </c>
      <c r="K648" t="s">
        <v>177</v>
      </c>
      <c r="L648">
        <v>1.1000000000000001</v>
      </c>
      <c r="M648">
        <v>14.7</v>
      </c>
      <c r="N648">
        <v>3.9</v>
      </c>
      <c r="O648">
        <v>19.7</v>
      </c>
      <c r="P648">
        <v>40</v>
      </c>
      <c r="Q648">
        <v>27</v>
      </c>
      <c r="R648">
        <v>13</v>
      </c>
      <c r="S648">
        <v>17</v>
      </c>
      <c r="T648">
        <v>16</v>
      </c>
      <c r="U648">
        <v>16</v>
      </c>
      <c r="V648">
        <v>13</v>
      </c>
      <c r="W648">
        <v>17</v>
      </c>
      <c r="X648">
        <v>18</v>
      </c>
      <c r="Y648">
        <v>16</v>
      </c>
      <c r="Z648" t="s">
        <v>290</v>
      </c>
      <c r="AA648" t="s">
        <v>290</v>
      </c>
      <c r="AB648" t="s">
        <v>290</v>
      </c>
      <c r="AC648" t="s">
        <v>290</v>
      </c>
      <c r="AD648" t="s">
        <v>290</v>
      </c>
      <c r="AE648" t="s">
        <v>290</v>
      </c>
      <c r="AF648" t="s">
        <v>290</v>
      </c>
      <c r="AG648" t="s">
        <v>290</v>
      </c>
      <c r="AH648" t="s">
        <v>290</v>
      </c>
      <c r="AI648" t="s">
        <v>290</v>
      </c>
      <c r="AJ648">
        <v>4</v>
      </c>
      <c r="AK648" t="s">
        <v>290</v>
      </c>
      <c r="AL648">
        <v>5</v>
      </c>
      <c r="AM648">
        <v>5</v>
      </c>
      <c r="AN648" t="s">
        <v>290</v>
      </c>
      <c r="AO648">
        <v>162</v>
      </c>
      <c r="AP648">
        <v>17</v>
      </c>
      <c r="AQ648">
        <v>94</v>
      </c>
      <c r="AR648">
        <v>99</v>
      </c>
      <c r="AS648">
        <v>0</v>
      </c>
      <c r="AT648">
        <v>0</v>
      </c>
      <c r="AU648">
        <v>3</v>
      </c>
      <c r="AV648">
        <v>193</v>
      </c>
      <c r="AW648">
        <v>41.839646000000002</v>
      </c>
      <c r="AX648">
        <v>-88.297466</v>
      </c>
      <c r="AY648">
        <v>1</v>
      </c>
      <c r="AZ648" t="s">
        <v>16343</v>
      </c>
      <c r="BA648">
        <v>950</v>
      </c>
      <c r="BB648" t="s">
        <v>17938</v>
      </c>
      <c r="BE648" t="s">
        <v>3372</v>
      </c>
      <c r="BF648" t="s">
        <v>288</v>
      </c>
      <c r="BG648" t="s">
        <v>17577</v>
      </c>
      <c r="BH648">
        <v>60510</v>
      </c>
      <c r="BI648" t="s">
        <v>16346</v>
      </c>
      <c r="BJ648" t="s">
        <v>177</v>
      </c>
    </row>
    <row r="649" spans="1:62">
      <c r="A649" t="s">
        <v>3402</v>
      </c>
      <c r="B649" t="s">
        <v>3403</v>
      </c>
      <c r="D649" t="s">
        <v>3404</v>
      </c>
      <c r="E649" t="s">
        <v>3405</v>
      </c>
      <c r="F649" t="s">
        <v>3406</v>
      </c>
      <c r="G649" t="s">
        <v>831</v>
      </c>
      <c r="H649" t="s">
        <v>288</v>
      </c>
      <c r="I649">
        <v>60133</v>
      </c>
      <c r="J649">
        <v>6308301675</v>
      </c>
      <c r="K649" t="s">
        <v>177</v>
      </c>
      <c r="L649">
        <v>2</v>
      </c>
      <c r="M649">
        <v>6</v>
      </c>
      <c r="N649">
        <v>1</v>
      </c>
      <c r="O649">
        <v>9</v>
      </c>
      <c r="P649">
        <v>32</v>
      </c>
      <c r="Q649">
        <v>13</v>
      </c>
      <c r="R649" t="s">
        <v>290</v>
      </c>
      <c r="S649" t="s">
        <v>290</v>
      </c>
      <c r="T649" t="s">
        <v>290</v>
      </c>
      <c r="U649" t="s">
        <v>290</v>
      </c>
      <c r="V649" t="s">
        <v>290</v>
      </c>
      <c r="W649" t="s">
        <v>290</v>
      </c>
      <c r="X649" t="s">
        <v>290</v>
      </c>
      <c r="Y649" t="s">
        <v>290</v>
      </c>
      <c r="Z649" t="s">
        <v>290</v>
      </c>
      <c r="AA649" t="s">
        <v>290</v>
      </c>
      <c r="AB649" t="s">
        <v>290</v>
      </c>
      <c r="AC649" t="s">
        <v>290</v>
      </c>
      <c r="AD649" t="s">
        <v>290</v>
      </c>
      <c r="AE649" t="s">
        <v>290</v>
      </c>
      <c r="AF649" t="s">
        <v>290</v>
      </c>
      <c r="AG649" t="s">
        <v>290</v>
      </c>
      <c r="AH649" t="s">
        <v>290</v>
      </c>
      <c r="AI649" t="s">
        <v>290</v>
      </c>
      <c r="AJ649">
        <v>1</v>
      </c>
      <c r="AK649" t="s">
        <v>290</v>
      </c>
      <c r="AL649">
        <v>20</v>
      </c>
      <c r="AM649" t="s">
        <v>290</v>
      </c>
      <c r="AN649" t="s">
        <v>290</v>
      </c>
      <c r="AO649">
        <v>21</v>
      </c>
      <c r="AP649">
        <v>3</v>
      </c>
      <c r="AQ649">
        <v>18</v>
      </c>
      <c r="AR649">
        <v>27</v>
      </c>
      <c r="AS649">
        <v>0</v>
      </c>
      <c r="AT649">
        <v>0</v>
      </c>
      <c r="AU649">
        <v>1</v>
      </c>
      <c r="AV649">
        <v>45</v>
      </c>
      <c r="AW649">
        <v>41.973190000000002</v>
      </c>
      <c r="AX649">
        <v>-88.149300999999994</v>
      </c>
      <c r="AY649">
        <v>1</v>
      </c>
      <c r="AZ649" t="s">
        <v>16343</v>
      </c>
      <c r="BA649">
        <v>1675</v>
      </c>
      <c r="BB649" t="s">
        <v>17947</v>
      </c>
      <c r="BE649" t="s">
        <v>831</v>
      </c>
      <c r="BF649" t="s">
        <v>288</v>
      </c>
      <c r="BG649" t="s">
        <v>17623</v>
      </c>
      <c r="BH649">
        <v>60133</v>
      </c>
      <c r="BI649" t="s">
        <v>16346</v>
      </c>
      <c r="BJ649" t="s">
        <v>163</v>
      </c>
    </row>
    <row r="650" spans="1:62">
      <c r="A650" t="s">
        <v>3407</v>
      </c>
      <c r="B650" t="s">
        <v>1061</v>
      </c>
      <c r="C650" t="s">
        <v>418</v>
      </c>
      <c r="D650" t="s">
        <v>731</v>
      </c>
      <c r="E650" t="s">
        <v>3408</v>
      </c>
      <c r="F650" t="s">
        <v>3409</v>
      </c>
      <c r="G650" t="s">
        <v>3410</v>
      </c>
      <c r="H650" t="s">
        <v>288</v>
      </c>
      <c r="I650">
        <v>60918</v>
      </c>
      <c r="J650">
        <v>2173942422</v>
      </c>
      <c r="K650" t="s">
        <v>178</v>
      </c>
      <c r="L650">
        <v>1</v>
      </c>
      <c r="M650">
        <v>8</v>
      </c>
      <c r="N650">
        <v>4</v>
      </c>
      <c r="O650">
        <v>13</v>
      </c>
      <c r="P650">
        <v>28</v>
      </c>
      <c r="Q650">
        <v>10</v>
      </c>
      <c r="R650">
        <v>10</v>
      </c>
      <c r="S650">
        <v>8</v>
      </c>
      <c r="T650">
        <v>10</v>
      </c>
      <c r="U650">
        <v>5</v>
      </c>
      <c r="V650">
        <v>7</v>
      </c>
      <c r="W650">
        <v>6</v>
      </c>
      <c r="X650">
        <v>10</v>
      </c>
      <c r="Y650">
        <v>4</v>
      </c>
      <c r="Z650" t="s">
        <v>290</v>
      </c>
      <c r="AA650" t="s">
        <v>290</v>
      </c>
      <c r="AB650" t="s">
        <v>290</v>
      </c>
      <c r="AC650" t="s">
        <v>290</v>
      </c>
      <c r="AD650" t="s">
        <v>290</v>
      </c>
      <c r="AE650" t="s">
        <v>290</v>
      </c>
      <c r="AF650" t="s">
        <v>290</v>
      </c>
      <c r="AG650" t="s">
        <v>290</v>
      </c>
      <c r="AH650" t="s">
        <v>290</v>
      </c>
      <c r="AI650" t="s">
        <v>290</v>
      </c>
      <c r="AJ650">
        <v>4</v>
      </c>
      <c r="AK650" t="s">
        <v>290</v>
      </c>
      <c r="AL650" t="s">
        <v>290</v>
      </c>
      <c r="AM650" t="s">
        <v>290</v>
      </c>
      <c r="AN650" t="s">
        <v>290</v>
      </c>
      <c r="AO650">
        <v>94</v>
      </c>
      <c r="AP650" t="s">
        <v>290</v>
      </c>
      <c r="AQ650">
        <v>45</v>
      </c>
      <c r="AR650">
        <v>53</v>
      </c>
      <c r="AS650">
        <v>0</v>
      </c>
      <c r="AT650">
        <v>0</v>
      </c>
      <c r="AU650">
        <v>5</v>
      </c>
      <c r="AV650">
        <v>98</v>
      </c>
      <c r="AW650">
        <v>40.600816999999999</v>
      </c>
      <c r="AX650">
        <v>-88.023747999999998</v>
      </c>
      <c r="AY650">
        <v>0.33</v>
      </c>
      <c r="AZ650" t="s">
        <v>16365</v>
      </c>
      <c r="BA650">
        <v>148</v>
      </c>
      <c r="BB650" t="s">
        <v>16366</v>
      </c>
      <c r="BE650" t="s">
        <v>3410</v>
      </c>
      <c r="BF650" t="s">
        <v>288</v>
      </c>
      <c r="BG650" t="s">
        <v>17949</v>
      </c>
      <c r="BH650">
        <v>60918</v>
      </c>
      <c r="BI650" t="s">
        <v>16346</v>
      </c>
      <c r="BJ650" t="s">
        <v>16363</v>
      </c>
    </row>
    <row r="651" spans="1:62">
      <c r="A651" t="s">
        <v>3412</v>
      </c>
      <c r="B651" t="s">
        <v>3413</v>
      </c>
      <c r="C651" t="s">
        <v>283</v>
      </c>
      <c r="D651" t="s">
        <v>3414</v>
      </c>
      <c r="E651" t="s">
        <v>3415</v>
      </c>
      <c r="F651" t="s">
        <v>3416</v>
      </c>
      <c r="G651" t="s">
        <v>3417</v>
      </c>
      <c r="H651" t="s">
        <v>288</v>
      </c>
      <c r="I651">
        <v>60953</v>
      </c>
      <c r="J651">
        <v>8158894209</v>
      </c>
      <c r="K651" t="s">
        <v>178</v>
      </c>
      <c r="L651">
        <v>1.5</v>
      </c>
      <c r="M651">
        <v>6.2</v>
      </c>
      <c r="N651">
        <v>2</v>
      </c>
      <c r="O651">
        <v>9.6999999999999993</v>
      </c>
      <c r="P651">
        <v>23</v>
      </c>
      <c r="Q651">
        <v>11</v>
      </c>
      <c r="R651">
        <v>11</v>
      </c>
      <c r="S651">
        <v>4</v>
      </c>
      <c r="T651">
        <v>4</v>
      </c>
      <c r="U651">
        <v>5</v>
      </c>
      <c r="V651">
        <v>7</v>
      </c>
      <c r="W651">
        <v>3</v>
      </c>
      <c r="X651">
        <v>5</v>
      </c>
      <c r="Y651">
        <v>5</v>
      </c>
      <c r="Z651" t="s">
        <v>290</v>
      </c>
      <c r="AA651" t="s">
        <v>290</v>
      </c>
      <c r="AB651" t="s">
        <v>290</v>
      </c>
      <c r="AC651" t="s">
        <v>290</v>
      </c>
      <c r="AD651" t="s">
        <v>290</v>
      </c>
      <c r="AE651" t="s">
        <v>290</v>
      </c>
      <c r="AF651" t="s">
        <v>290</v>
      </c>
      <c r="AG651" t="s">
        <v>290</v>
      </c>
      <c r="AH651" t="s">
        <v>290</v>
      </c>
      <c r="AI651" t="s">
        <v>290</v>
      </c>
      <c r="AJ651">
        <v>2</v>
      </c>
      <c r="AK651">
        <v>2</v>
      </c>
      <c r="AL651" t="s">
        <v>290</v>
      </c>
      <c r="AM651">
        <v>3</v>
      </c>
      <c r="AN651" t="s">
        <v>290</v>
      </c>
      <c r="AO651">
        <v>71</v>
      </c>
      <c r="AP651" t="s">
        <v>290</v>
      </c>
      <c r="AQ651">
        <v>35</v>
      </c>
      <c r="AR651">
        <v>43</v>
      </c>
      <c r="AS651">
        <v>0</v>
      </c>
      <c r="AT651">
        <v>0</v>
      </c>
      <c r="AU651">
        <v>29</v>
      </c>
      <c r="AV651">
        <v>78</v>
      </c>
      <c r="AW651">
        <v>40.659522000000003</v>
      </c>
      <c r="AX651">
        <v>-87.844849999999994</v>
      </c>
      <c r="AY651">
        <v>0.9</v>
      </c>
      <c r="AZ651" t="s">
        <v>16360</v>
      </c>
      <c r="BA651">
        <v>108</v>
      </c>
      <c r="BB651" t="s">
        <v>17951</v>
      </c>
      <c r="BE651" t="s">
        <v>3417</v>
      </c>
      <c r="BF651" t="s">
        <v>288</v>
      </c>
      <c r="BG651" t="s">
        <v>17949</v>
      </c>
      <c r="BH651">
        <v>60953</v>
      </c>
      <c r="BI651" t="s">
        <v>16346</v>
      </c>
      <c r="BJ651" t="s">
        <v>16363</v>
      </c>
    </row>
    <row r="652" spans="1:62">
      <c r="A652" t="s">
        <v>3419</v>
      </c>
      <c r="B652" t="s">
        <v>3420</v>
      </c>
      <c r="C652" t="s">
        <v>283</v>
      </c>
      <c r="D652" t="s">
        <v>3421</v>
      </c>
      <c r="E652" t="s">
        <v>3422</v>
      </c>
      <c r="F652" t="s">
        <v>1581</v>
      </c>
      <c r="G652" t="s">
        <v>3410</v>
      </c>
      <c r="H652" t="s">
        <v>288</v>
      </c>
      <c r="I652">
        <v>60918</v>
      </c>
      <c r="J652">
        <v>2173942547</v>
      </c>
      <c r="K652" t="s">
        <v>178</v>
      </c>
      <c r="L652">
        <v>2</v>
      </c>
      <c r="M652">
        <v>4</v>
      </c>
      <c r="N652">
        <v>0.5</v>
      </c>
      <c r="O652">
        <v>6.5</v>
      </c>
      <c r="P652" t="s">
        <v>290</v>
      </c>
      <c r="Q652" t="s">
        <v>290</v>
      </c>
      <c r="R652" t="s">
        <v>290</v>
      </c>
      <c r="S652" t="s">
        <v>290</v>
      </c>
      <c r="T652" t="s">
        <v>290</v>
      </c>
      <c r="U652" t="s">
        <v>290</v>
      </c>
      <c r="V652" t="s">
        <v>290</v>
      </c>
      <c r="W652" t="s">
        <v>290</v>
      </c>
      <c r="X652" t="s">
        <v>290</v>
      </c>
      <c r="Y652" t="s">
        <v>290</v>
      </c>
      <c r="Z652">
        <v>1</v>
      </c>
      <c r="AA652">
        <v>5</v>
      </c>
      <c r="AB652">
        <v>5</v>
      </c>
      <c r="AC652">
        <v>2</v>
      </c>
      <c r="AD652" t="s">
        <v>290</v>
      </c>
      <c r="AE652" t="s">
        <v>290</v>
      </c>
      <c r="AF652" t="s">
        <v>290</v>
      </c>
      <c r="AG652" t="s">
        <v>290</v>
      </c>
      <c r="AH652" t="s">
        <v>290</v>
      </c>
      <c r="AI652" t="s">
        <v>290</v>
      </c>
      <c r="AJ652" t="s">
        <v>290</v>
      </c>
      <c r="AK652" t="s">
        <v>290</v>
      </c>
      <c r="AL652" t="s">
        <v>290</v>
      </c>
      <c r="AM652" t="s">
        <v>290</v>
      </c>
      <c r="AN652" t="s">
        <v>290</v>
      </c>
      <c r="AO652">
        <v>13</v>
      </c>
      <c r="AP652" t="s">
        <v>290</v>
      </c>
      <c r="AQ652">
        <v>4</v>
      </c>
      <c r="AR652">
        <v>9</v>
      </c>
      <c r="AS652">
        <v>2</v>
      </c>
      <c r="AT652">
        <v>1</v>
      </c>
      <c r="AU652">
        <v>0</v>
      </c>
      <c r="AV652">
        <v>13</v>
      </c>
      <c r="AW652">
        <v>40.600816999999999</v>
      </c>
      <c r="AX652">
        <v>-88.023747999999998</v>
      </c>
      <c r="AY652">
        <v>0.33</v>
      </c>
      <c r="AZ652" t="s">
        <v>16365</v>
      </c>
      <c r="BA652">
        <v>8</v>
      </c>
      <c r="BB652" t="s">
        <v>16366</v>
      </c>
      <c r="BE652" t="s">
        <v>3410</v>
      </c>
      <c r="BF652" t="s">
        <v>288</v>
      </c>
      <c r="BG652" t="s">
        <v>17949</v>
      </c>
      <c r="BH652">
        <v>60918</v>
      </c>
      <c r="BI652" t="s">
        <v>16346</v>
      </c>
      <c r="BJ652" t="s">
        <v>16363</v>
      </c>
    </row>
    <row r="653" spans="1:62">
      <c r="A653" t="s">
        <v>3423</v>
      </c>
      <c r="B653" t="s">
        <v>3413</v>
      </c>
      <c r="D653" t="s">
        <v>1708</v>
      </c>
      <c r="E653" t="s">
        <v>17953</v>
      </c>
      <c r="F653" t="s">
        <v>3425</v>
      </c>
      <c r="G653" t="s">
        <v>3426</v>
      </c>
      <c r="H653" t="s">
        <v>288</v>
      </c>
      <c r="I653">
        <v>60914</v>
      </c>
      <c r="J653">
        <v>8159320312</v>
      </c>
      <c r="K653" t="s">
        <v>179</v>
      </c>
      <c r="L653">
        <v>1</v>
      </c>
      <c r="M653">
        <v>16</v>
      </c>
      <c r="N653">
        <v>5</v>
      </c>
      <c r="O653">
        <v>22</v>
      </c>
      <c r="P653">
        <v>50</v>
      </c>
      <c r="Q653">
        <v>19</v>
      </c>
      <c r="R653">
        <v>22</v>
      </c>
      <c r="S653">
        <v>21</v>
      </c>
      <c r="T653">
        <v>18</v>
      </c>
      <c r="U653">
        <v>20</v>
      </c>
      <c r="V653">
        <v>21</v>
      </c>
      <c r="W653">
        <v>17</v>
      </c>
      <c r="X653">
        <v>11</v>
      </c>
      <c r="Y653">
        <v>11</v>
      </c>
      <c r="Z653" t="s">
        <v>290</v>
      </c>
      <c r="AA653" t="s">
        <v>290</v>
      </c>
      <c r="AB653" t="s">
        <v>290</v>
      </c>
      <c r="AC653" t="s">
        <v>290</v>
      </c>
      <c r="AD653" t="s">
        <v>290</v>
      </c>
      <c r="AE653" t="s">
        <v>290</v>
      </c>
      <c r="AF653" t="s">
        <v>290</v>
      </c>
      <c r="AG653" t="s">
        <v>290</v>
      </c>
      <c r="AH653" t="s">
        <v>290</v>
      </c>
      <c r="AI653" t="s">
        <v>290</v>
      </c>
      <c r="AJ653">
        <v>2</v>
      </c>
      <c r="AK653" t="s">
        <v>290</v>
      </c>
      <c r="AL653">
        <v>3</v>
      </c>
      <c r="AM653">
        <v>3</v>
      </c>
      <c r="AN653">
        <v>1</v>
      </c>
      <c r="AO653">
        <v>186</v>
      </c>
      <c r="AP653">
        <v>15</v>
      </c>
      <c r="AQ653">
        <v>98</v>
      </c>
      <c r="AR653">
        <v>112</v>
      </c>
      <c r="AS653">
        <v>0</v>
      </c>
      <c r="AT653">
        <v>0</v>
      </c>
      <c r="AU653">
        <v>35</v>
      </c>
      <c r="AV653">
        <v>210</v>
      </c>
      <c r="AW653">
        <v>41.186087000000001</v>
      </c>
      <c r="AX653">
        <v>-87.893009000000006</v>
      </c>
      <c r="AY653">
        <v>1</v>
      </c>
      <c r="AZ653" t="s">
        <v>16343</v>
      </c>
      <c r="BA653">
        <v>1780</v>
      </c>
      <c r="BB653" t="s">
        <v>17955</v>
      </c>
      <c r="BE653" t="s">
        <v>3426</v>
      </c>
      <c r="BF653" t="s">
        <v>288</v>
      </c>
      <c r="BG653" t="s">
        <v>17956</v>
      </c>
      <c r="BH653">
        <v>60914</v>
      </c>
      <c r="BI653" t="s">
        <v>16346</v>
      </c>
      <c r="BJ653" t="s">
        <v>179</v>
      </c>
    </row>
    <row r="654" spans="1:62">
      <c r="A654" t="s">
        <v>3428</v>
      </c>
      <c r="B654" t="s">
        <v>3429</v>
      </c>
      <c r="C654" t="s">
        <v>314</v>
      </c>
      <c r="D654" t="s">
        <v>2729</v>
      </c>
      <c r="E654" t="s">
        <v>3430</v>
      </c>
      <c r="F654" t="s">
        <v>3431</v>
      </c>
      <c r="G654" t="s">
        <v>179</v>
      </c>
      <c r="H654" t="s">
        <v>288</v>
      </c>
      <c r="I654">
        <v>60901</v>
      </c>
      <c r="J654">
        <v>8159327413</v>
      </c>
      <c r="K654" t="s">
        <v>179</v>
      </c>
      <c r="L654">
        <v>11</v>
      </c>
      <c r="M654">
        <v>59</v>
      </c>
      <c r="N654">
        <v>36</v>
      </c>
      <c r="O654">
        <v>106</v>
      </c>
      <c r="P654">
        <v>65</v>
      </c>
      <c r="Q654">
        <v>39</v>
      </c>
      <c r="R654">
        <v>38</v>
      </c>
      <c r="S654">
        <v>32</v>
      </c>
      <c r="T654">
        <v>37</v>
      </c>
      <c r="U654">
        <v>40</v>
      </c>
      <c r="V654">
        <v>54</v>
      </c>
      <c r="W654">
        <v>43</v>
      </c>
      <c r="X654">
        <v>60</v>
      </c>
      <c r="Y654">
        <v>64</v>
      </c>
      <c r="Z654">
        <v>76</v>
      </c>
      <c r="AA654">
        <v>66</v>
      </c>
      <c r="AB654">
        <v>88</v>
      </c>
      <c r="AC654">
        <v>85</v>
      </c>
      <c r="AD654" t="s">
        <v>290</v>
      </c>
      <c r="AE654" t="s">
        <v>290</v>
      </c>
      <c r="AF654" t="s">
        <v>290</v>
      </c>
      <c r="AG654" t="s">
        <v>290</v>
      </c>
      <c r="AH654">
        <v>27</v>
      </c>
      <c r="AI654">
        <v>12</v>
      </c>
      <c r="AJ654">
        <v>156</v>
      </c>
      <c r="AK654" t="s">
        <v>290</v>
      </c>
      <c r="AL654">
        <v>5</v>
      </c>
      <c r="AM654">
        <v>49</v>
      </c>
      <c r="AN654" t="s">
        <v>290</v>
      </c>
      <c r="AO654">
        <v>584</v>
      </c>
      <c r="AP654">
        <v>32</v>
      </c>
      <c r="AQ654">
        <v>396</v>
      </c>
      <c r="AR654">
        <v>430</v>
      </c>
      <c r="AS654">
        <v>33</v>
      </c>
      <c r="AT654">
        <v>34</v>
      </c>
      <c r="AU654">
        <v>248</v>
      </c>
      <c r="AV654">
        <v>826</v>
      </c>
      <c r="AW654">
        <v>41.135831000000003</v>
      </c>
      <c r="AX654">
        <v>-87.868275999999994</v>
      </c>
      <c r="AY654">
        <v>1</v>
      </c>
      <c r="AZ654" t="s">
        <v>16360</v>
      </c>
      <c r="BA654">
        <v>550</v>
      </c>
      <c r="BB654" t="s">
        <v>17958</v>
      </c>
      <c r="BE654" t="s">
        <v>179</v>
      </c>
      <c r="BF654" t="s">
        <v>288</v>
      </c>
      <c r="BG654" t="s">
        <v>17956</v>
      </c>
      <c r="BH654">
        <v>60901</v>
      </c>
      <c r="BI654" t="s">
        <v>16346</v>
      </c>
      <c r="BJ654" t="s">
        <v>16363</v>
      </c>
    </row>
    <row r="655" spans="1:62">
      <c r="A655" t="s">
        <v>3433</v>
      </c>
      <c r="B655" t="s">
        <v>1965</v>
      </c>
      <c r="D655" t="s">
        <v>3164</v>
      </c>
      <c r="E655" t="s">
        <v>3434</v>
      </c>
      <c r="F655" t="s">
        <v>3435</v>
      </c>
      <c r="G655" t="s">
        <v>179</v>
      </c>
      <c r="H655" t="s">
        <v>288</v>
      </c>
      <c r="I655">
        <v>60901</v>
      </c>
      <c r="J655">
        <v>8159394579</v>
      </c>
      <c r="K655" t="s">
        <v>179</v>
      </c>
      <c r="L655">
        <v>4</v>
      </c>
      <c r="M655">
        <v>17</v>
      </c>
      <c r="N655">
        <v>8</v>
      </c>
      <c r="O655">
        <v>29</v>
      </c>
      <c r="P655">
        <v>24</v>
      </c>
      <c r="Q655">
        <v>7</v>
      </c>
      <c r="R655">
        <v>17</v>
      </c>
      <c r="S655">
        <v>10</v>
      </c>
      <c r="T655">
        <v>5</v>
      </c>
      <c r="U655">
        <v>8</v>
      </c>
      <c r="V655">
        <v>6</v>
      </c>
      <c r="W655">
        <v>11</v>
      </c>
      <c r="X655">
        <v>18</v>
      </c>
      <c r="Y655">
        <v>15</v>
      </c>
      <c r="Z655">
        <v>14</v>
      </c>
      <c r="AA655">
        <v>12</v>
      </c>
      <c r="AB655">
        <v>19</v>
      </c>
      <c r="AC655">
        <v>17</v>
      </c>
      <c r="AD655" t="s">
        <v>290</v>
      </c>
      <c r="AE655" t="s">
        <v>290</v>
      </c>
      <c r="AF655" t="s">
        <v>290</v>
      </c>
      <c r="AG655" t="s">
        <v>290</v>
      </c>
      <c r="AH655">
        <v>10</v>
      </c>
      <c r="AI655">
        <v>5</v>
      </c>
      <c r="AJ655">
        <v>5</v>
      </c>
      <c r="AK655" t="s">
        <v>290</v>
      </c>
      <c r="AL655">
        <v>5</v>
      </c>
      <c r="AM655">
        <v>11</v>
      </c>
      <c r="AN655" t="s">
        <v>290</v>
      </c>
      <c r="AO655">
        <v>155</v>
      </c>
      <c r="AP655">
        <v>22</v>
      </c>
      <c r="AQ655">
        <v>110</v>
      </c>
      <c r="AR655">
        <v>88</v>
      </c>
      <c r="AS655">
        <v>7</v>
      </c>
      <c r="AT655">
        <v>9</v>
      </c>
      <c r="AU655">
        <v>23</v>
      </c>
      <c r="AV655">
        <v>198</v>
      </c>
      <c r="AW655">
        <v>41.103447000000003</v>
      </c>
      <c r="AX655">
        <v>-87.828669000000005</v>
      </c>
      <c r="AY655">
        <v>1</v>
      </c>
      <c r="AZ655" t="s">
        <v>16343</v>
      </c>
      <c r="BA655">
        <v>2499</v>
      </c>
      <c r="BB655" t="s">
        <v>17960</v>
      </c>
      <c r="BE655" t="s">
        <v>179</v>
      </c>
      <c r="BF655" t="s">
        <v>288</v>
      </c>
      <c r="BG655" t="s">
        <v>17956</v>
      </c>
      <c r="BH655">
        <v>60901</v>
      </c>
      <c r="BI655" t="s">
        <v>16346</v>
      </c>
      <c r="BJ655" t="s">
        <v>179</v>
      </c>
    </row>
    <row r="656" spans="1:62">
      <c r="A656" t="s">
        <v>3436</v>
      </c>
      <c r="B656" t="s">
        <v>3437</v>
      </c>
      <c r="C656" t="s">
        <v>518</v>
      </c>
      <c r="D656" t="s">
        <v>2924</v>
      </c>
      <c r="E656" t="s">
        <v>3438</v>
      </c>
      <c r="F656" t="s">
        <v>3439</v>
      </c>
      <c r="G656" t="s">
        <v>179</v>
      </c>
      <c r="H656" t="s">
        <v>288</v>
      </c>
      <c r="I656">
        <v>60901</v>
      </c>
      <c r="J656">
        <v>8159358080</v>
      </c>
      <c r="K656" t="s">
        <v>179</v>
      </c>
      <c r="L656">
        <v>3.6</v>
      </c>
      <c r="M656">
        <v>22.9</v>
      </c>
      <c r="N656">
        <v>4.3</v>
      </c>
      <c r="O656">
        <v>30.7</v>
      </c>
      <c r="P656">
        <v>45</v>
      </c>
      <c r="Q656">
        <v>18</v>
      </c>
      <c r="R656">
        <v>18</v>
      </c>
      <c r="S656">
        <v>15</v>
      </c>
      <c r="T656">
        <v>14</v>
      </c>
      <c r="U656">
        <v>13</v>
      </c>
      <c r="V656">
        <v>24</v>
      </c>
      <c r="W656">
        <v>16</v>
      </c>
      <c r="X656">
        <v>20</v>
      </c>
      <c r="Y656">
        <v>17</v>
      </c>
      <c r="Z656">
        <v>19</v>
      </c>
      <c r="AA656">
        <v>23</v>
      </c>
      <c r="AB656">
        <v>20</v>
      </c>
      <c r="AC656">
        <v>18</v>
      </c>
      <c r="AD656" t="s">
        <v>290</v>
      </c>
      <c r="AE656" t="s">
        <v>290</v>
      </c>
      <c r="AF656" t="s">
        <v>290</v>
      </c>
      <c r="AG656" t="s">
        <v>290</v>
      </c>
      <c r="AH656" t="s">
        <v>290</v>
      </c>
      <c r="AI656" t="s">
        <v>290</v>
      </c>
      <c r="AJ656">
        <v>13</v>
      </c>
      <c r="AK656" t="s">
        <v>290</v>
      </c>
      <c r="AL656">
        <v>15</v>
      </c>
      <c r="AM656">
        <v>17</v>
      </c>
      <c r="AN656" t="s">
        <v>290</v>
      </c>
      <c r="AO656">
        <v>220</v>
      </c>
      <c r="AP656">
        <v>15</v>
      </c>
      <c r="AQ656">
        <v>135</v>
      </c>
      <c r="AR656">
        <v>145</v>
      </c>
      <c r="AS656">
        <v>13</v>
      </c>
      <c r="AT656">
        <v>9</v>
      </c>
      <c r="AU656">
        <v>35</v>
      </c>
      <c r="AV656">
        <v>280</v>
      </c>
      <c r="AW656">
        <v>41.123336999999999</v>
      </c>
      <c r="AX656">
        <v>-87.886983999999998</v>
      </c>
      <c r="AY656">
        <v>1</v>
      </c>
      <c r="AZ656" t="s">
        <v>16343</v>
      </c>
      <c r="BA656">
        <v>1580</v>
      </c>
      <c r="BB656" t="s">
        <v>17962</v>
      </c>
      <c r="BE656" t="s">
        <v>179</v>
      </c>
      <c r="BF656" t="s">
        <v>288</v>
      </c>
      <c r="BG656" t="s">
        <v>17956</v>
      </c>
      <c r="BH656">
        <v>60901</v>
      </c>
      <c r="BI656" t="s">
        <v>16346</v>
      </c>
      <c r="BJ656" t="s">
        <v>179</v>
      </c>
    </row>
    <row r="657" spans="1:62">
      <c r="A657" t="s">
        <v>6882</v>
      </c>
      <c r="B657" t="s">
        <v>6883</v>
      </c>
      <c r="D657" t="s">
        <v>2836</v>
      </c>
      <c r="E657" t="s">
        <v>4395</v>
      </c>
      <c r="F657" t="s">
        <v>6885</v>
      </c>
      <c r="G657" t="s">
        <v>3426</v>
      </c>
      <c r="H657" t="s">
        <v>288</v>
      </c>
      <c r="I657">
        <v>60914</v>
      </c>
      <c r="J657">
        <v>8159391511</v>
      </c>
      <c r="K657" t="s">
        <v>179</v>
      </c>
      <c r="L657">
        <v>1</v>
      </c>
      <c r="M657">
        <v>1</v>
      </c>
      <c r="N657">
        <v>1</v>
      </c>
      <c r="O657">
        <v>3</v>
      </c>
      <c r="P657" t="s">
        <v>290</v>
      </c>
      <c r="Q657" t="s">
        <v>290</v>
      </c>
      <c r="R657" t="s">
        <v>290</v>
      </c>
      <c r="S657" t="s">
        <v>290</v>
      </c>
      <c r="T657">
        <v>1</v>
      </c>
      <c r="U657" t="s">
        <v>290</v>
      </c>
      <c r="V657" t="s">
        <v>290</v>
      </c>
      <c r="W657" t="s">
        <v>290</v>
      </c>
      <c r="X657">
        <v>1</v>
      </c>
      <c r="Y657">
        <v>2</v>
      </c>
      <c r="Z657">
        <v>4</v>
      </c>
      <c r="AA657">
        <v>1</v>
      </c>
      <c r="AB657" t="s">
        <v>290</v>
      </c>
      <c r="AC657">
        <v>2</v>
      </c>
      <c r="AD657" t="s">
        <v>290</v>
      </c>
      <c r="AE657" t="s">
        <v>290</v>
      </c>
      <c r="AF657" t="s">
        <v>290</v>
      </c>
      <c r="AG657" t="s">
        <v>290</v>
      </c>
      <c r="AH657" t="s">
        <v>290</v>
      </c>
      <c r="AI657" t="s">
        <v>290</v>
      </c>
      <c r="AJ657" t="s">
        <v>290</v>
      </c>
      <c r="AK657" t="s">
        <v>290</v>
      </c>
      <c r="AL657" t="s">
        <v>290</v>
      </c>
      <c r="AM657" t="s">
        <v>290</v>
      </c>
      <c r="AN657" t="s">
        <v>290</v>
      </c>
      <c r="AO657">
        <v>11</v>
      </c>
      <c r="AP657" t="s">
        <v>290</v>
      </c>
      <c r="AQ657">
        <v>5</v>
      </c>
      <c r="AR657">
        <v>6</v>
      </c>
      <c r="AS657">
        <v>0</v>
      </c>
      <c r="AT657">
        <v>1</v>
      </c>
      <c r="AU657">
        <v>0</v>
      </c>
      <c r="AV657">
        <v>11</v>
      </c>
      <c r="AW657">
        <v>41.168916000000003</v>
      </c>
      <c r="AX657">
        <v>-87.908851999999996</v>
      </c>
      <c r="AY657">
        <v>1</v>
      </c>
      <c r="AZ657" t="s">
        <v>16360</v>
      </c>
      <c r="BA657">
        <v>1706</v>
      </c>
      <c r="BB657" t="s">
        <v>17964</v>
      </c>
      <c r="BE657" t="s">
        <v>3426</v>
      </c>
      <c r="BF657" t="s">
        <v>288</v>
      </c>
      <c r="BG657" t="s">
        <v>17956</v>
      </c>
      <c r="BH657">
        <v>60914</v>
      </c>
      <c r="BI657" t="s">
        <v>16346</v>
      </c>
      <c r="BJ657" t="s">
        <v>16363</v>
      </c>
    </row>
    <row r="658" spans="1:62">
      <c r="A658" t="s">
        <v>3440</v>
      </c>
      <c r="B658" t="s">
        <v>3441</v>
      </c>
      <c r="C658" t="s">
        <v>283</v>
      </c>
      <c r="D658" t="s">
        <v>3442</v>
      </c>
      <c r="E658" t="s">
        <v>3443</v>
      </c>
      <c r="F658" t="s">
        <v>3444</v>
      </c>
      <c r="G658" t="s">
        <v>3445</v>
      </c>
      <c r="H658" t="s">
        <v>288</v>
      </c>
      <c r="I658">
        <v>61401</v>
      </c>
      <c r="J658">
        <v>3093443151</v>
      </c>
      <c r="K658" t="s">
        <v>180</v>
      </c>
      <c r="L658">
        <v>1</v>
      </c>
      <c r="M658">
        <v>15</v>
      </c>
      <c r="N658">
        <v>10.5</v>
      </c>
      <c r="O658">
        <v>26.5</v>
      </c>
      <c r="P658">
        <v>25</v>
      </c>
      <c r="Q658">
        <v>18</v>
      </c>
      <c r="R658">
        <v>17</v>
      </c>
      <c r="S658">
        <v>15</v>
      </c>
      <c r="T658">
        <v>14</v>
      </c>
      <c r="U658">
        <v>16</v>
      </c>
      <c r="V658">
        <v>10</v>
      </c>
      <c r="W658">
        <v>14</v>
      </c>
      <c r="X658">
        <v>22</v>
      </c>
      <c r="Y658">
        <v>11</v>
      </c>
      <c r="Z658" t="s">
        <v>290</v>
      </c>
      <c r="AA658" t="s">
        <v>290</v>
      </c>
      <c r="AB658" t="s">
        <v>290</v>
      </c>
      <c r="AC658" t="s">
        <v>290</v>
      </c>
      <c r="AD658" t="s">
        <v>290</v>
      </c>
      <c r="AE658" t="s">
        <v>290</v>
      </c>
      <c r="AF658" t="s">
        <v>290</v>
      </c>
      <c r="AG658" t="s">
        <v>290</v>
      </c>
      <c r="AH658" t="s">
        <v>290</v>
      </c>
      <c r="AI658" t="s">
        <v>290</v>
      </c>
      <c r="AJ658">
        <v>18</v>
      </c>
      <c r="AK658" t="s">
        <v>290</v>
      </c>
      <c r="AL658">
        <v>3</v>
      </c>
      <c r="AM658">
        <v>11</v>
      </c>
      <c r="AN658">
        <v>7</v>
      </c>
      <c r="AO658">
        <v>114</v>
      </c>
      <c r="AP658">
        <v>9</v>
      </c>
      <c r="AQ658">
        <v>89</v>
      </c>
      <c r="AR658">
        <v>73</v>
      </c>
      <c r="AS658">
        <v>0</v>
      </c>
      <c r="AT658">
        <v>0</v>
      </c>
      <c r="AU658">
        <v>28</v>
      </c>
      <c r="AV658">
        <v>162</v>
      </c>
      <c r="AW658">
        <v>40.981087000000002</v>
      </c>
      <c r="AX658">
        <v>-90.370097999999999</v>
      </c>
      <c r="AY658">
        <v>1</v>
      </c>
      <c r="AZ658" t="s">
        <v>16343</v>
      </c>
      <c r="BA658">
        <v>2726</v>
      </c>
      <c r="BB658" t="s">
        <v>17967</v>
      </c>
      <c r="BE658" t="s">
        <v>3445</v>
      </c>
      <c r="BF658" t="s">
        <v>288</v>
      </c>
      <c r="BG658" t="s">
        <v>17968</v>
      </c>
      <c r="BH658">
        <v>61401</v>
      </c>
      <c r="BI658" t="s">
        <v>16346</v>
      </c>
      <c r="BJ658" t="s">
        <v>180</v>
      </c>
    </row>
    <row r="659" spans="1:62">
      <c r="A659" t="s">
        <v>3447</v>
      </c>
      <c r="B659" t="s">
        <v>3448</v>
      </c>
      <c r="C659" t="s">
        <v>314</v>
      </c>
      <c r="D659" t="s">
        <v>1714</v>
      </c>
      <c r="E659" t="s">
        <v>3449</v>
      </c>
      <c r="F659" t="s">
        <v>3450</v>
      </c>
      <c r="G659" t="s">
        <v>3445</v>
      </c>
      <c r="H659" t="s">
        <v>288</v>
      </c>
      <c r="I659">
        <v>61401</v>
      </c>
      <c r="J659">
        <v>3093438008</v>
      </c>
      <c r="K659" t="s">
        <v>180</v>
      </c>
      <c r="L659">
        <v>3</v>
      </c>
      <c r="M659">
        <v>20</v>
      </c>
      <c r="N659">
        <v>0.5</v>
      </c>
      <c r="O659">
        <v>23.5</v>
      </c>
      <c r="P659">
        <v>56</v>
      </c>
      <c r="Q659">
        <v>25</v>
      </c>
      <c r="R659">
        <v>24</v>
      </c>
      <c r="S659">
        <v>16</v>
      </c>
      <c r="T659">
        <v>16</v>
      </c>
      <c r="U659">
        <v>11</v>
      </c>
      <c r="V659">
        <v>16</v>
      </c>
      <c r="W659">
        <v>12</v>
      </c>
      <c r="X659">
        <v>11</v>
      </c>
      <c r="Y659">
        <v>6</v>
      </c>
      <c r="Z659">
        <v>7</v>
      </c>
      <c r="AA659">
        <v>8</v>
      </c>
      <c r="AB659">
        <v>5</v>
      </c>
      <c r="AC659">
        <v>4</v>
      </c>
      <c r="AD659" t="s">
        <v>290</v>
      </c>
      <c r="AE659" t="s">
        <v>290</v>
      </c>
      <c r="AF659" t="s">
        <v>290</v>
      </c>
      <c r="AG659" t="s">
        <v>290</v>
      </c>
      <c r="AH659" t="s">
        <v>290</v>
      </c>
      <c r="AI659" t="s">
        <v>290</v>
      </c>
      <c r="AJ659">
        <v>1</v>
      </c>
      <c r="AK659" t="s">
        <v>290</v>
      </c>
      <c r="AL659">
        <v>1</v>
      </c>
      <c r="AM659">
        <v>2</v>
      </c>
      <c r="AN659" t="s">
        <v>290</v>
      </c>
      <c r="AO659">
        <v>201</v>
      </c>
      <c r="AP659">
        <v>12</v>
      </c>
      <c r="AQ659">
        <v>95</v>
      </c>
      <c r="AR659">
        <v>122</v>
      </c>
      <c r="AS659">
        <v>2</v>
      </c>
      <c r="AT659">
        <v>4</v>
      </c>
      <c r="AU659">
        <v>25</v>
      </c>
      <c r="AV659">
        <v>217</v>
      </c>
      <c r="AW659">
        <v>40.962778999999998</v>
      </c>
      <c r="AX659">
        <v>-90.340885999999998</v>
      </c>
      <c r="AY659">
        <v>1</v>
      </c>
      <c r="AZ659" t="s">
        <v>16343</v>
      </c>
      <c r="BA659">
        <v>1881</v>
      </c>
      <c r="BB659" t="s">
        <v>17970</v>
      </c>
      <c r="BE659" t="s">
        <v>3445</v>
      </c>
      <c r="BF659" t="s">
        <v>288</v>
      </c>
      <c r="BG659" t="s">
        <v>17968</v>
      </c>
      <c r="BH659">
        <v>61401</v>
      </c>
      <c r="BI659" t="s">
        <v>16346</v>
      </c>
      <c r="BJ659" t="s">
        <v>180</v>
      </c>
    </row>
    <row r="660" spans="1:62">
      <c r="A660" t="s">
        <v>16233</v>
      </c>
      <c r="B660" t="s">
        <v>16234</v>
      </c>
      <c r="D660" t="s">
        <v>551</v>
      </c>
      <c r="E660" t="s">
        <v>18632</v>
      </c>
      <c r="F660" t="s">
        <v>16236</v>
      </c>
      <c r="G660" t="s">
        <v>16237</v>
      </c>
      <c r="H660" t="s">
        <v>288</v>
      </c>
      <c r="I660">
        <v>61231</v>
      </c>
      <c r="J660">
        <v>3093313784</v>
      </c>
      <c r="K660" t="s">
        <v>16240</v>
      </c>
      <c r="L660">
        <v>0</v>
      </c>
      <c r="M660">
        <v>2</v>
      </c>
      <c r="N660">
        <v>5</v>
      </c>
      <c r="O660">
        <v>7</v>
      </c>
      <c r="P660" t="s">
        <v>290</v>
      </c>
      <c r="Q660">
        <v>3</v>
      </c>
      <c r="R660">
        <v>1</v>
      </c>
      <c r="S660">
        <v>2</v>
      </c>
      <c r="T660">
        <v>3</v>
      </c>
      <c r="U660" t="s">
        <v>290</v>
      </c>
      <c r="V660">
        <v>4</v>
      </c>
      <c r="W660">
        <v>2</v>
      </c>
      <c r="X660">
        <v>4</v>
      </c>
      <c r="Y660">
        <v>2</v>
      </c>
      <c r="Z660">
        <v>3</v>
      </c>
      <c r="AA660">
        <v>5</v>
      </c>
      <c r="AB660">
        <v>2</v>
      </c>
      <c r="AC660" t="s">
        <v>290</v>
      </c>
      <c r="AD660" t="s">
        <v>290</v>
      </c>
      <c r="AE660" t="s">
        <v>290</v>
      </c>
      <c r="AF660" t="s">
        <v>290</v>
      </c>
      <c r="AG660" t="s">
        <v>290</v>
      </c>
      <c r="AH660" t="s">
        <v>290</v>
      </c>
      <c r="AI660" t="s">
        <v>290</v>
      </c>
      <c r="AJ660" t="s">
        <v>290</v>
      </c>
      <c r="AK660" t="s">
        <v>290</v>
      </c>
      <c r="AL660" t="s">
        <v>290</v>
      </c>
      <c r="AM660">
        <v>1</v>
      </c>
      <c r="AN660" t="s">
        <v>290</v>
      </c>
      <c r="AO660">
        <v>30</v>
      </c>
      <c r="AP660" t="s">
        <v>290</v>
      </c>
      <c r="AQ660">
        <v>12</v>
      </c>
      <c r="AR660">
        <v>19</v>
      </c>
      <c r="AS660">
        <v>0</v>
      </c>
      <c r="AT660">
        <v>0</v>
      </c>
      <c r="AU660">
        <v>0</v>
      </c>
      <c r="AV660">
        <v>31</v>
      </c>
      <c r="AW660">
        <v>41.201796000000002</v>
      </c>
      <c r="AX660">
        <v>-90.747893000000005</v>
      </c>
      <c r="AY660">
        <v>1</v>
      </c>
      <c r="AZ660" t="s">
        <v>16360</v>
      </c>
      <c r="BA660">
        <v>221</v>
      </c>
      <c r="BB660" t="s">
        <v>18461</v>
      </c>
      <c r="BC660" t="s">
        <v>16790</v>
      </c>
      <c r="BD660">
        <v>2</v>
      </c>
      <c r="BE660" t="s">
        <v>16237</v>
      </c>
      <c r="BF660" t="s">
        <v>288</v>
      </c>
      <c r="BG660" t="s">
        <v>18633</v>
      </c>
      <c r="BH660">
        <v>61231</v>
      </c>
      <c r="BI660" t="s">
        <v>16346</v>
      </c>
      <c r="BJ660" t="s">
        <v>16363</v>
      </c>
    </row>
    <row r="661" spans="1:62">
      <c r="A661" t="s">
        <v>3451</v>
      </c>
      <c r="B661" t="s">
        <v>2308</v>
      </c>
      <c r="C661" t="s">
        <v>314</v>
      </c>
      <c r="D661" t="s">
        <v>359</v>
      </c>
      <c r="E661" t="s">
        <v>3443</v>
      </c>
      <c r="F661" t="s">
        <v>3452</v>
      </c>
      <c r="G661" t="s">
        <v>3453</v>
      </c>
      <c r="H661" t="s">
        <v>288</v>
      </c>
      <c r="I661">
        <v>61462</v>
      </c>
      <c r="J661">
        <v>3097346037</v>
      </c>
      <c r="K661" t="s">
        <v>181</v>
      </c>
      <c r="L661">
        <v>4</v>
      </c>
      <c r="M661">
        <v>14.5</v>
      </c>
      <c r="N661">
        <v>2.5</v>
      </c>
      <c r="O661">
        <v>21</v>
      </c>
      <c r="P661">
        <v>14</v>
      </c>
      <c r="Q661">
        <v>16</v>
      </c>
      <c r="R661">
        <v>13</v>
      </c>
      <c r="S661">
        <v>10</v>
      </c>
      <c r="T661">
        <v>16</v>
      </c>
      <c r="U661">
        <v>12</v>
      </c>
      <c r="V661">
        <v>18</v>
      </c>
      <c r="W661">
        <v>16</v>
      </c>
      <c r="X661">
        <v>15</v>
      </c>
      <c r="Y661">
        <v>16</v>
      </c>
      <c r="Z661" t="s">
        <v>290</v>
      </c>
      <c r="AA661" t="s">
        <v>290</v>
      </c>
      <c r="AB661" t="s">
        <v>290</v>
      </c>
      <c r="AC661" t="s">
        <v>290</v>
      </c>
      <c r="AD661">
        <v>10</v>
      </c>
      <c r="AE661" t="s">
        <v>290</v>
      </c>
      <c r="AF661" t="s">
        <v>290</v>
      </c>
      <c r="AG661" t="s">
        <v>290</v>
      </c>
      <c r="AH661" t="s">
        <v>290</v>
      </c>
      <c r="AI661" t="s">
        <v>290</v>
      </c>
      <c r="AJ661">
        <v>26</v>
      </c>
      <c r="AK661" t="s">
        <v>290</v>
      </c>
      <c r="AL661">
        <v>9</v>
      </c>
      <c r="AM661">
        <v>5</v>
      </c>
      <c r="AN661">
        <v>1</v>
      </c>
      <c r="AO661">
        <v>112</v>
      </c>
      <c r="AP661">
        <v>3</v>
      </c>
      <c r="AQ661">
        <v>77</v>
      </c>
      <c r="AR661">
        <v>79</v>
      </c>
      <c r="AS661">
        <v>0</v>
      </c>
      <c r="AT661">
        <v>0</v>
      </c>
      <c r="AU661">
        <v>46</v>
      </c>
      <c r="AV661">
        <v>156</v>
      </c>
      <c r="AW661">
        <v>40.912790999999999</v>
      </c>
      <c r="AX661">
        <v>-90.650169000000005</v>
      </c>
      <c r="AY661">
        <v>1</v>
      </c>
      <c r="AZ661" t="s">
        <v>16343</v>
      </c>
      <c r="BA661">
        <v>115</v>
      </c>
      <c r="BB661" t="s">
        <v>17972</v>
      </c>
      <c r="BE661" t="s">
        <v>3453</v>
      </c>
      <c r="BF661" t="s">
        <v>288</v>
      </c>
      <c r="BG661" t="s">
        <v>17973</v>
      </c>
      <c r="BH661">
        <v>61462</v>
      </c>
      <c r="BI661" t="s">
        <v>16346</v>
      </c>
      <c r="BJ661" t="s">
        <v>181</v>
      </c>
    </row>
    <row r="662" spans="1:62">
      <c r="A662" t="s">
        <v>4750</v>
      </c>
      <c r="B662" t="s">
        <v>4751</v>
      </c>
      <c r="D662" t="s">
        <v>2218</v>
      </c>
      <c r="E662" t="s">
        <v>4753</v>
      </c>
      <c r="F662" t="s">
        <v>4754</v>
      </c>
      <c r="G662" t="s">
        <v>3460</v>
      </c>
      <c r="H662" t="s">
        <v>288</v>
      </c>
      <c r="I662">
        <v>60048</v>
      </c>
      <c r="J662">
        <v>8472819911</v>
      </c>
      <c r="K662" t="s">
        <v>182</v>
      </c>
      <c r="L662">
        <v>3</v>
      </c>
      <c r="M662">
        <v>10</v>
      </c>
      <c r="N662">
        <v>1</v>
      </c>
      <c r="O662">
        <v>14</v>
      </c>
      <c r="P662">
        <v>64</v>
      </c>
      <c r="Q662">
        <v>16</v>
      </c>
      <c r="R662" t="s">
        <v>290</v>
      </c>
      <c r="S662" t="s">
        <v>290</v>
      </c>
      <c r="T662" t="s">
        <v>290</v>
      </c>
      <c r="U662" t="s">
        <v>290</v>
      </c>
      <c r="V662" t="s">
        <v>290</v>
      </c>
      <c r="W662" t="s">
        <v>290</v>
      </c>
      <c r="X662" t="s">
        <v>290</v>
      </c>
      <c r="Y662" t="s">
        <v>290</v>
      </c>
      <c r="Z662" t="s">
        <v>290</v>
      </c>
      <c r="AA662" t="s">
        <v>290</v>
      </c>
      <c r="AB662" t="s">
        <v>290</v>
      </c>
      <c r="AC662" t="s">
        <v>290</v>
      </c>
      <c r="AD662" t="s">
        <v>290</v>
      </c>
      <c r="AE662" t="s">
        <v>290</v>
      </c>
      <c r="AF662" t="s">
        <v>290</v>
      </c>
      <c r="AG662" t="s">
        <v>290</v>
      </c>
      <c r="AH662" t="s">
        <v>290</v>
      </c>
      <c r="AI662" t="s">
        <v>290</v>
      </c>
      <c r="AJ662">
        <v>3</v>
      </c>
      <c r="AK662" t="s">
        <v>290</v>
      </c>
      <c r="AL662">
        <v>3</v>
      </c>
      <c r="AM662">
        <v>1</v>
      </c>
      <c r="AN662" t="s">
        <v>290</v>
      </c>
      <c r="AO662">
        <v>63</v>
      </c>
      <c r="AP662">
        <v>10</v>
      </c>
      <c r="AQ662">
        <v>35</v>
      </c>
      <c r="AR662">
        <v>45</v>
      </c>
      <c r="AS662">
        <v>0</v>
      </c>
      <c r="AT662">
        <v>0</v>
      </c>
      <c r="AU662">
        <v>0</v>
      </c>
      <c r="AV662">
        <v>80</v>
      </c>
      <c r="AW662">
        <v>42.286597999999998</v>
      </c>
      <c r="AX662">
        <v>-87.955443000000002</v>
      </c>
      <c r="AY662">
        <v>1</v>
      </c>
      <c r="AZ662" t="s">
        <v>16343</v>
      </c>
      <c r="BA662">
        <v>125</v>
      </c>
      <c r="BB662" t="s">
        <v>18634</v>
      </c>
      <c r="BE662" t="s">
        <v>3460</v>
      </c>
      <c r="BF662" t="s">
        <v>288</v>
      </c>
      <c r="BG662" t="s">
        <v>16602</v>
      </c>
      <c r="BH662">
        <v>60048</v>
      </c>
      <c r="BI662" t="s">
        <v>16346</v>
      </c>
      <c r="BJ662" t="s">
        <v>182</v>
      </c>
    </row>
    <row r="663" spans="1:62">
      <c r="A663" t="s">
        <v>3455</v>
      </c>
      <c r="B663" t="s">
        <v>3456</v>
      </c>
      <c r="D663" t="s">
        <v>3457</v>
      </c>
      <c r="E663" t="s">
        <v>3458</v>
      </c>
      <c r="F663" t="s">
        <v>3459</v>
      </c>
      <c r="G663" t="s">
        <v>3460</v>
      </c>
      <c r="H663" t="s">
        <v>288</v>
      </c>
      <c r="I663">
        <v>60048</v>
      </c>
      <c r="J663">
        <v>8479905824</v>
      </c>
      <c r="K663" t="s">
        <v>182</v>
      </c>
      <c r="L663">
        <v>4</v>
      </c>
      <c r="M663">
        <v>12</v>
      </c>
      <c r="N663">
        <v>2</v>
      </c>
      <c r="O663">
        <v>18</v>
      </c>
      <c r="P663" t="s">
        <v>290</v>
      </c>
      <c r="Q663" t="s">
        <v>290</v>
      </c>
      <c r="R663" t="s">
        <v>290</v>
      </c>
      <c r="S663" t="s">
        <v>290</v>
      </c>
      <c r="T663" t="s">
        <v>290</v>
      </c>
      <c r="U663" t="s">
        <v>290</v>
      </c>
      <c r="V663" t="s">
        <v>290</v>
      </c>
      <c r="W663" t="s">
        <v>290</v>
      </c>
      <c r="X663" t="s">
        <v>290</v>
      </c>
      <c r="Y663" t="s">
        <v>290</v>
      </c>
      <c r="Z663" t="s">
        <v>290</v>
      </c>
      <c r="AA663" t="s">
        <v>290</v>
      </c>
      <c r="AB663" t="s">
        <v>290</v>
      </c>
      <c r="AC663" t="s">
        <v>290</v>
      </c>
      <c r="AD663">
        <v>80</v>
      </c>
      <c r="AE663" t="s">
        <v>290</v>
      </c>
      <c r="AF663" t="s">
        <v>290</v>
      </c>
      <c r="AG663" t="s">
        <v>290</v>
      </c>
      <c r="AH663" t="s">
        <v>290</v>
      </c>
      <c r="AI663" t="s">
        <v>290</v>
      </c>
      <c r="AJ663" t="s">
        <v>290</v>
      </c>
      <c r="AK663" t="s">
        <v>290</v>
      </c>
      <c r="AL663" t="s">
        <v>290</v>
      </c>
      <c r="AM663" t="s">
        <v>290</v>
      </c>
      <c r="AN663" t="s">
        <v>290</v>
      </c>
      <c r="AO663">
        <v>40</v>
      </c>
      <c r="AP663">
        <v>40</v>
      </c>
      <c r="AQ663">
        <v>40</v>
      </c>
      <c r="AR663">
        <v>40</v>
      </c>
      <c r="AS663">
        <v>10</v>
      </c>
      <c r="AT663">
        <v>10</v>
      </c>
      <c r="AU663">
        <v>0</v>
      </c>
      <c r="AV663">
        <v>80</v>
      </c>
      <c r="AW663">
        <v>42.274740000000001</v>
      </c>
      <c r="AX663">
        <v>-87.958482000000004</v>
      </c>
      <c r="AY663">
        <v>1</v>
      </c>
      <c r="AZ663" t="s">
        <v>16343</v>
      </c>
      <c r="BA663">
        <v>700</v>
      </c>
      <c r="BB663" t="s">
        <v>17975</v>
      </c>
      <c r="BE663" t="s">
        <v>3460</v>
      </c>
      <c r="BF663" t="s">
        <v>288</v>
      </c>
      <c r="BG663" t="s">
        <v>16602</v>
      </c>
      <c r="BH663">
        <v>60048</v>
      </c>
      <c r="BI663" t="s">
        <v>16346</v>
      </c>
      <c r="BJ663" t="s">
        <v>182</v>
      </c>
    </row>
    <row r="664" spans="1:62">
      <c r="A664" t="s">
        <v>3462</v>
      </c>
      <c r="B664" t="s">
        <v>3463</v>
      </c>
      <c r="C664" t="s">
        <v>283</v>
      </c>
      <c r="D664" t="s">
        <v>3464</v>
      </c>
      <c r="E664" t="s">
        <v>3465</v>
      </c>
      <c r="F664" t="s">
        <v>3466</v>
      </c>
      <c r="G664" t="s">
        <v>3467</v>
      </c>
      <c r="H664" t="s">
        <v>288</v>
      </c>
      <c r="I664">
        <v>60045</v>
      </c>
      <c r="J664">
        <v>8479181000</v>
      </c>
      <c r="K664" t="s">
        <v>182</v>
      </c>
      <c r="L664">
        <v>4</v>
      </c>
      <c r="M664">
        <v>15</v>
      </c>
      <c r="N664">
        <v>7</v>
      </c>
      <c r="O664">
        <v>26</v>
      </c>
      <c r="P664">
        <v>57</v>
      </c>
      <c r="Q664">
        <v>18</v>
      </c>
      <c r="R664">
        <v>14</v>
      </c>
      <c r="S664">
        <v>10</v>
      </c>
      <c r="T664">
        <v>6</v>
      </c>
      <c r="U664">
        <v>6</v>
      </c>
      <c r="V664">
        <v>2</v>
      </c>
      <c r="W664">
        <v>4</v>
      </c>
      <c r="X664">
        <v>1</v>
      </c>
      <c r="Y664" t="s">
        <v>290</v>
      </c>
      <c r="Z664" t="s">
        <v>290</v>
      </c>
      <c r="AA664" t="s">
        <v>290</v>
      </c>
      <c r="AB664" t="s">
        <v>290</v>
      </c>
      <c r="AC664" t="s">
        <v>290</v>
      </c>
      <c r="AD664" t="s">
        <v>290</v>
      </c>
      <c r="AE664" t="s">
        <v>290</v>
      </c>
      <c r="AF664" t="s">
        <v>290</v>
      </c>
      <c r="AG664" t="s">
        <v>290</v>
      </c>
      <c r="AH664" t="s">
        <v>290</v>
      </c>
      <c r="AI664" t="s">
        <v>290</v>
      </c>
      <c r="AJ664">
        <v>10</v>
      </c>
      <c r="AK664" t="s">
        <v>290</v>
      </c>
      <c r="AL664">
        <v>7</v>
      </c>
      <c r="AM664" t="s">
        <v>290</v>
      </c>
      <c r="AN664" t="s">
        <v>290</v>
      </c>
      <c r="AO664">
        <v>89</v>
      </c>
      <c r="AP664">
        <v>12</v>
      </c>
      <c r="AQ664">
        <v>53</v>
      </c>
      <c r="AR664">
        <v>65</v>
      </c>
      <c r="AS664">
        <v>0</v>
      </c>
      <c r="AT664">
        <v>0</v>
      </c>
      <c r="AU664">
        <v>0</v>
      </c>
      <c r="AV664">
        <v>118</v>
      </c>
      <c r="AW664">
        <v>42.269891000000001</v>
      </c>
      <c r="AX664">
        <v>-87.898841000000004</v>
      </c>
      <c r="AY664">
        <v>1</v>
      </c>
      <c r="AZ664" t="s">
        <v>16343</v>
      </c>
      <c r="BA664">
        <v>13700</v>
      </c>
      <c r="BB664" t="s">
        <v>17977</v>
      </c>
      <c r="BE664" t="s">
        <v>3467</v>
      </c>
      <c r="BF664" t="s">
        <v>288</v>
      </c>
      <c r="BG664" t="s">
        <v>16602</v>
      </c>
      <c r="BH664">
        <v>60045</v>
      </c>
      <c r="BI664" t="s">
        <v>16346</v>
      </c>
      <c r="BJ664" t="s">
        <v>182</v>
      </c>
    </row>
    <row r="665" spans="1:62">
      <c r="A665" t="s">
        <v>3469</v>
      </c>
      <c r="B665" t="s">
        <v>3470</v>
      </c>
      <c r="C665" t="s">
        <v>314</v>
      </c>
      <c r="D665" t="s">
        <v>538</v>
      </c>
      <c r="E665" t="s">
        <v>645</v>
      </c>
      <c r="F665" t="s">
        <v>10346</v>
      </c>
      <c r="G665" t="s">
        <v>825</v>
      </c>
      <c r="H665" t="s">
        <v>288</v>
      </c>
      <c r="I665">
        <v>60015</v>
      </c>
      <c r="J665">
        <v>8479457580</v>
      </c>
      <c r="K665" t="s">
        <v>182</v>
      </c>
      <c r="L665">
        <v>1.5</v>
      </c>
      <c r="M665">
        <v>5</v>
      </c>
      <c r="N665">
        <v>2.5</v>
      </c>
      <c r="O665">
        <v>9</v>
      </c>
      <c r="P665">
        <v>12</v>
      </c>
      <c r="Q665" t="s">
        <v>290</v>
      </c>
      <c r="R665" t="s">
        <v>290</v>
      </c>
      <c r="S665" t="s">
        <v>290</v>
      </c>
      <c r="T665" t="s">
        <v>290</v>
      </c>
      <c r="U665" t="s">
        <v>290</v>
      </c>
      <c r="V665" t="s">
        <v>290</v>
      </c>
      <c r="W665" t="s">
        <v>290</v>
      </c>
      <c r="X665" t="s">
        <v>290</v>
      </c>
      <c r="Y665" t="s">
        <v>290</v>
      </c>
      <c r="Z665" t="s">
        <v>290</v>
      </c>
      <c r="AA665" t="s">
        <v>290</v>
      </c>
      <c r="AB665" t="s">
        <v>290</v>
      </c>
      <c r="AC665" t="s">
        <v>290</v>
      </c>
      <c r="AD665" t="s">
        <v>290</v>
      </c>
      <c r="AE665" t="s">
        <v>290</v>
      </c>
      <c r="AF665" t="s">
        <v>290</v>
      </c>
      <c r="AG665" t="s">
        <v>290</v>
      </c>
      <c r="AH665" t="s">
        <v>290</v>
      </c>
      <c r="AI665" t="s">
        <v>290</v>
      </c>
      <c r="AJ665" t="s">
        <v>290</v>
      </c>
      <c r="AK665" t="s">
        <v>290</v>
      </c>
      <c r="AL665" t="s">
        <v>290</v>
      </c>
      <c r="AM665" t="s">
        <v>290</v>
      </c>
      <c r="AN665" t="s">
        <v>290</v>
      </c>
      <c r="AO665">
        <v>11</v>
      </c>
      <c r="AP665">
        <v>1</v>
      </c>
      <c r="AQ665">
        <v>6</v>
      </c>
      <c r="AR665">
        <v>6</v>
      </c>
      <c r="AS665">
        <v>0</v>
      </c>
      <c r="AT665">
        <v>0</v>
      </c>
      <c r="AU665">
        <v>0</v>
      </c>
      <c r="AV665">
        <v>12</v>
      </c>
      <c r="AW665">
        <v>42.182195999999998</v>
      </c>
      <c r="AX665">
        <v>-87.846438000000006</v>
      </c>
      <c r="AY665">
        <v>1</v>
      </c>
      <c r="AZ665" t="s">
        <v>16343</v>
      </c>
      <c r="BA665">
        <v>760</v>
      </c>
      <c r="BB665" t="s">
        <v>17979</v>
      </c>
      <c r="BE665" t="s">
        <v>825</v>
      </c>
      <c r="BF665" t="s">
        <v>288</v>
      </c>
      <c r="BG665" t="s">
        <v>16602</v>
      </c>
      <c r="BH665">
        <v>60015</v>
      </c>
      <c r="BI665" t="s">
        <v>16346</v>
      </c>
      <c r="BJ665" t="s">
        <v>182</v>
      </c>
    </row>
    <row r="666" spans="1:62">
      <c r="A666" t="s">
        <v>3471</v>
      </c>
      <c r="B666" t="s">
        <v>3472</v>
      </c>
      <c r="C666" t="s">
        <v>314</v>
      </c>
      <c r="D666" t="s">
        <v>538</v>
      </c>
      <c r="E666" t="s">
        <v>645</v>
      </c>
      <c r="F666" t="s">
        <v>646</v>
      </c>
      <c r="G666" t="s">
        <v>647</v>
      </c>
      <c r="H666" t="s">
        <v>288</v>
      </c>
      <c r="I666">
        <v>60015</v>
      </c>
      <c r="J666">
        <v>8479457582</v>
      </c>
      <c r="K666" t="s">
        <v>182</v>
      </c>
      <c r="L666">
        <v>3</v>
      </c>
      <c r="M666">
        <v>15</v>
      </c>
      <c r="N666">
        <v>3.5</v>
      </c>
      <c r="O666">
        <v>21.5</v>
      </c>
      <c r="P666">
        <v>21</v>
      </c>
      <c r="Q666">
        <v>6</v>
      </c>
      <c r="R666">
        <v>9</v>
      </c>
      <c r="S666">
        <v>3</v>
      </c>
      <c r="T666">
        <v>2</v>
      </c>
      <c r="U666">
        <v>3</v>
      </c>
      <c r="V666">
        <v>2</v>
      </c>
      <c r="W666" t="s">
        <v>290</v>
      </c>
      <c r="X666" t="s">
        <v>290</v>
      </c>
      <c r="Y666" t="s">
        <v>290</v>
      </c>
      <c r="Z666" t="s">
        <v>290</v>
      </c>
      <c r="AA666" t="s">
        <v>290</v>
      </c>
      <c r="AB666" t="s">
        <v>290</v>
      </c>
      <c r="AC666" t="s">
        <v>290</v>
      </c>
      <c r="AD666" t="s">
        <v>290</v>
      </c>
      <c r="AE666" t="s">
        <v>290</v>
      </c>
      <c r="AF666" t="s">
        <v>290</v>
      </c>
      <c r="AG666" t="s">
        <v>290</v>
      </c>
      <c r="AH666" t="s">
        <v>290</v>
      </c>
      <c r="AI666" t="s">
        <v>290</v>
      </c>
      <c r="AJ666">
        <v>2</v>
      </c>
      <c r="AK666" t="s">
        <v>290</v>
      </c>
      <c r="AL666">
        <v>12</v>
      </c>
      <c r="AM666">
        <v>2</v>
      </c>
      <c r="AN666" t="s">
        <v>290</v>
      </c>
      <c r="AO666">
        <v>25</v>
      </c>
      <c r="AP666">
        <v>5</v>
      </c>
      <c r="AQ666">
        <v>19</v>
      </c>
      <c r="AR666">
        <v>27</v>
      </c>
      <c r="AS666">
        <v>0</v>
      </c>
      <c r="AT666">
        <v>0</v>
      </c>
      <c r="AU666">
        <v>0</v>
      </c>
      <c r="AV666">
        <v>46</v>
      </c>
      <c r="AW666">
        <v>42.178583000000003</v>
      </c>
      <c r="AX666">
        <v>-87.902181999999996</v>
      </c>
      <c r="AY666">
        <v>1</v>
      </c>
      <c r="AZ666" t="s">
        <v>16343</v>
      </c>
      <c r="BA666">
        <v>3140</v>
      </c>
      <c r="BB666" t="s">
        <v>17981</v>
      </c>
      <c r="BE666" t="s">
        <v>647</v>
      </c>
      <c r="BF666" t="s">
        <v>288</v>
      </c>
      <c r="BG666" t="s">
        <v>16602</v>
      </c>
      <c r="BH666">
        <v>60015</v>
      </c>
      <c r="BI666" t="s">
        <v>16346</v>
      </c>
      <c r="BJ666" t="s">
        <v>182</v>
      </c>
    </row>
    <row r="667" spans="1:62">
      <c r="A667" t="s">
        <v>4755</v>
      </c>
      <c r="B667" t="s">
        <v>4756</v>
      </c>
      <c r="D667" t="s">
        <v>1244</v>
      </c>
      <c r="E667" t="s">
        <v>18635</v>
      </c>
      <c r="F667" t="s">
        <v>4757</v>
      </c>
      <c r="G667" t="s">
        <v>4758</v>
      </c>
      <c r="H667" t="s">
        <v>288</v>
      </c>
      <c r="I667">
        <v>60047</v>
      </c>
      <c r="J667">
        <v>8476340430</v>
      </c>
      <c r="K667" t="s">
        <v>182</v>
      </c>
      <c r="L667">
        <v>2</v>
      </c>
      <c r="M667">
        <v>4</v>
      </c>
      <c r="N667">
        <v>4</v>
      </c>
      <c r="O667">
        <v>10</v>
      </c>
      <c r="P667">
        <v>29</v>
      </c>
      <c r="Q667">
        <v>10</v>
      </c>
      <c r="R667">
        <v>7</v>
      </c>
      <c r="S667">
        <v>2</v>
      </c>
      <c r="T667">
        <v>1</v>
      </c>
      <c r="U667">
        <v>5</v>
      </c>
      <c r="V667">
        <v>3</v>
      </c>
      <c r="W667">
        <v>1</v>
      </c>
      <c r="X667" t="s">
        <v>290</v>
      </c>
      <c r="Y667" t="s">
        <v>290</v>
      </c>
      <c r="Z667" t="s">
        <v>290</v>
      </c>
      <c r="AA667" t="s">
        <v>290</v>
      </c>
      <c r="AB667" t="s">
        <v>290</v>
      </c>
      <c r="AC667" t="s">
        <v>290</v>
      </c>
      <c r="AD667" t="s">
        <v>290</v>
      </c>
      <c r="AE667" t="s">
        <v>290</v>
      </c>
      <c r="AF667" t="s">
        <v>290</v>
      </c>
      <c r="AG667" t="s">
        <v>290</v>
      </c>
      <c r="AH667" t="s">
        <v>290</v>
      </c>
      <c r="AI667" t="s">
        <v>290</v>
      </c>
      <c r="AJ667" t="s">
        <v>290</v>
      </c>
      <c r="AK667" t="s">
        <v>290</v>
      </c>
      <c r="AL667">
        <v>12</v>
      </c>
      <c r="AM667">
        <v>1</v>
      </c>
      <c r="AN667" t="s">
        <v>290</v>
      </c>
      <c r="AO667">
        <v>34</v>
      </c>
      <c r="AP667">
        <v>11</v>
      </c>
      <c r="AQ667">
        <v>29</v>
      </c>
      <c r="AR667">
        <v>29</v>
      </c>
      <c r="AS667">
        <v>0</v>
      </c>
      <c r="AT667">
        <v>0</v>
      </c>
      <c r="AU667">
        <v>0</v>
      </c>
      <c r="AV667">
        <v>58</v>
      </c>
      <c r="AW667">
        <v>42.176121000000002</v>
      </c>
      <c r="AX667">
        <v>-88.001986000000002</v>
      </c>
      <c r="AY667">
        <v>1</v>
      </c>
      <c r="AZ667" t="s">
        <v>16343</v>
      </c>
      <c r="BA667">
        <v>1115</v>
      </c>
      <c r="BB667" t="s">
        <v>17986</v>
      </c>
      <c r="BE667" t="s">
        <v>4758</v>
      </c>
      <c r="BF667" t="s">
        <v>288</v>
      </c>
      <c r="BG667" t="s">
        <v>16602</v>
      </c>
      <c r="BH667">
        <v>60047</v>
      </c>
      <c r="BI667" t="s">
        <v>16346</v>
      </c>
      <c r="BJ667" t="s">
        <v>182</v>
      </c>
    </row>
    <row r="668" spans="1:62">
      <c r="A668" t="s">
        <v>3477</v>
      </c>
      <c r="B668" t="s">
        <v>3478</v>
      </c>
      <c r="C668" t="s">
        <v>353</v>
      </c>
      <c r="D668" t="s">
        <v>3479</v>
      </c>
      <c r="E668" t="s">
        <v>3480</v>
      </c>
      <c r="F668" t="s">
        <v>3481</v>
      </c>
      <c r="G668" t="s">
        <v>3482</v>
      </c>
      <c r="H668" t="s">
        <v>288</v>
      </c>
      <c r="I668">
        <v>60099</v>
      </c>
      <c r="J668">
        <v>8477463722</v>
      </c>
      <c r="K668" t="s">
        <v>182</v>
      </c>
      <c r="L668">
        <v>1</v>
      </c>
      <c r="M668">
        <v>12.9</v>
      </c>
      <c r="N668">
        <v>4.9000000000000004</v>
      </c>
      <c r="O668">
        <v>18.8</v>
      </c>
      <c r="P668">
        <v>8</v>
      </c>
      <c r="Q668">
        <v>15</v>
      </c>
      <c r="R668">
        <v>20</v>
      </c>
      <c r="S668">
        <v>17</v>
      </c>
      <c r="T668">
        <v>19</v>
      </c>
      <c r="U668">
        <v>18</v>
      </c>
      <c r="V668">
        <v>22</v>
      </c>
      <c r="W668">
        <v>16</v>
      </c>
      <c r="X668">
        <v>26</v>
      </c>
      <c r="Y668">
        <v>24</v>
      </c>
      <c r="Z668" t="s">
        <v>290</v>
      </c>
      <c r="AA668" t="s">
        <v>290</v>
      </c>
      <c r="AB668" t="s">
        <v>290</v>
      </c>
      <c r="AC668" t="s">
        <v>290</v>
      </c>
      <c r="AD668" t="s">
        <v>290</v>
      </c>
      <c r="AE668" t="s">
        <v>290</v>
      </c>
      <c r="AF668" t="s">
        <v>290</v>
      </c>
      <c r="AG668" t="s">
        <v>290</v>
      </c>
      <c r="AH668" t="s">
        <v>290</v>
      </c>
      <c r="AI668" t="s">
        <v>290</v>
      </c>
      <c r="AJ668">
        <v>47</v>
      </c>
      <c r="AK668" t="s">
        <v>290</v>
      </c>
      <c r="AL668">
        <v>6</v>
      </c>
      <c r="AM668">
        <v>21</v>
      </c>
      <c r="AN668">
        <v>1</v>
      </c>
      <c r="AO668">
        <v>67</v>
      </c>
      <c r="AP668">
        <v>43</v>
      </c>
      <c r="AQ668">
        <v>85</v>
      </c>
      <c r="AR668">
        <v>100</v>
      </c>
      <c r="AS668">
        <v>0</v>
      </c>
      <c r="AT668">
        <v>0</v>
      </c>
      <c r="AU668">
        <v>80</v>
      </c>
      <c r="AV668">
        <v>185</v>
      </c>
      <c r="AW668">
        <v>42.428787</v>
      </c>
      <c r="AX668">
        <v>-87.837570999999997</v>
      </c>
      <c r="AY668">
        <v>1</v>
      </c>
      <c r="AZ668" t="s">
        <v>16343</v>
      </c>
      <c r="BA668">
        <v>10601</v>
      </c>
      <c r="BB668" t="s">
        <v>17988</v>
      </c>
      <c r="BE668" t="s">
        <v>3482</v>
      </c>
      <c r="BF668" t="s">
        <v>288</v>
      </c>
      <c r="BG668" t="s">
        <v>16602</v>
      </c>
      <c r="BH668">
        <v>60099</v>
      </c>
      <c r="BI668" t="s">
        <v>16346</v>
      </c>
      <c r="BJ668" t="s">
        <v>182</v>
      </c>
    </row>
    <row r="669" spans="1:62">
      <c r="A669" t="s">
        <v>3484</v>
      </c>
      <c r="B669" t="s">
        <v>3485</v>
      </c>
      <c r="C669" t="s">
        <v>418</v>
      </c>
      <c r="D669" t="s">
        <v>341</v>
      </c>
      <c r="E669" t="s">
        <v>3486</v>
      </c>
      <c r="F669" t="s">
        <v>3487</v>
      </c>
      <c r="G669" t="s">
        <v>3488</v>
      </c>
      <c r="H669" t="s">
        <v>288</v>
      </c>
      <c r="I669">
        <v>60046</v>
      </c>
      <c r="J669">
        <v>8473566111</v>
      </c>
      <c r="K669" t="s">
        <v>182</v>
      </c>
      <c r="L669">
        <v>4</v>
      </c>
      <c r="M669">
        <v>10</v>
      </c>
      <c r="N669">
        <v>4</v>
      </c>
      <c r="O669">
        <v>18</v>
      </c>
      <c r="P669">
        <v>22</v>
      </c>
      <c r="Q669">
        <v>26</v>
      </c>
      <c r="R669">
        <v>25</v>
      </c>
      <c r="S669">
        <v>21</v>
      </c>
      <c r="T669">
        <v>25</v>
      </c>
      <c r="U669">
        <v>25</v>
      </c>
      <c r="V669">
        <v>24</v>
      </c>
      <c r="W669">
        <v>24</v>
      </c>
      <c r="X669">
        <v>28</v>
      </c>
      <c r="Y669">
        <v>22</v>
      </c>
      <c r="Z669" t="s">
        <v>290</v>
      </c>
      <c r="AA669" t="s">
        <v>290</v>
      </c>
      <c r="AB669" t="s">
        <v>290</v>
      </c>
      <c r="AC669" t="s">
        <v>290</v>
      </c>
      <c r="AD669" t="s">
        <v>290</v>
      </c>
      <c r="AE669" t="s">
        <v>290</v>
      </c>
      <c r="AF669" t="s">
        <v>290</v>
      </c>
      <c r="AG669" t="s">
        <v>290</v>
      </c>
      <c r="AH669" t="s">
        <v>290</v>
      </c>
      <c r="AI669" t="s">
        <v>290</v>
      </c>
      <c r="AJ669">
        <v>9</v>
      </c>
      <c r="AK669">
        <v>1</v>
      </c>
      <c r="AL669">
        <v>5</v>
      </c>
      <c r="AM669">
        <v>5</v>
      </c>
      <c r="AN669" t="s">
        <v>290</v>
      </c>
      <c r="AO669">
        <v>212</v>
      </c>
      <c r="AP669">
        <v>10</v>
      </c>
      <c r="AQ669">
        <v>99</v>
      </c>
      <c r="AR669">
        <v>143</v>
      </c>
      <c r="AS669">
        <v>0</v>
      </c>
      <c r="AT669">
        <v>0</v>
      </c>
      <c r="AU669">
        <v>17</v>
      </c>
      <c r="AV669">
        <v>242</v>
      </c>
      <c r="AW669">
        <v>42.413952999999999</v>
      </c>
      <c r="AX669">
        <v>-88.069862999999998</v>
      </c>
      <c r="AY669">
        <v>1</v>
      </c>
      <c r="AZ669" t="s">
        <v>16343</v>
      </c>
      <c r="BA669">
        <v>135</v>
      </c>
      <c r="BB669" t="s">
        <v>17990</v>
      </c>
      <c r="BE669" t="s">
        <v>3488</v>
      </c>
      <c r="BF669" t="s">
        <v>288</v>
      </c>
      <c r="BG669" t="s">
        <v>16602</v>
      </c>
      <c r="BH669">
        <v>60046</v>
      </c>
      <c r="BI669" t="s">
        <v>16346</v>
      </c>
      <c r="BJ669" t="s">
        <v>182</v>
      </c>
    </row>
    <row r="670" spans="1:62">
      <c r="A670" t="s">
        <v>3490</v>
      </c>
      <c r="B670" t="s">
        <v>3491</v>
      </c>
      <c r="D670" t="s">
        <v>3492</v>
      </c>
      <c r="E670" t="s">
        <v>3493</v>
      </c>
      <c r="F670" t="s">
        <v>3494</v>
      </c>
      <c r="G670" t="s">
        <v>3495</v>
      </c>
      <c r="H670" t="s">
        <v>288</v>
      </c>
      <c r="I670">
        <v>60085</v>
      </c>
      <c r="J670">
        <v>8476238320</v>
      </c>
      <c r="K670" t="s">
        <v>182</v>
      </c>
      <c r="L670">
        <v>1</v>
      </c>
      <c r="M670">
        <v>11</v>
      </c>
      <c r="N670">
        <v>5.8</v>
      </c>
      <c r="O670">
        <v>17.8</v>
      </c>
      <c r="P670">
        <v>4</v>
      </c>
      <c r="Q670">
        <v>18</v>
      </c>
      <c r="R670">
        <v>19</v>
      </c>
      <c r="S670">
        <v>15</v>
      </c>
      <c r="T670">
        <v>15</v>
      </c>
      <c r="U670">
        <v>19</v>
      </c>
      <c r="V670">
        <v>16</v>
      </c>
      <c r="W670">
        <v>23</v>
      </c>
      <c r="X670">
        <v>18</v>
      </c>
      <c r="Y670">
        <v>32</v>
      </c>
      <c r="Z670" t="s">
        <v>290</v>
      </c>
      <c r="AA670" t="s">
        <v>290</v>
      </c>
      <c r="AB670" t="s">
        <v>290</v>
      </c>
      <c r="AC670" t="s">
        <v>290</v>
      </c>
      <c r="AD670" t="s">
        <v>290</v>
      </c>
      <c r="AE670" t="s">
        <v>290</v>
      </c>
      <c r="AF670" t="s">
        <v>290</v>
      </c>
      <c r="AG670" t="s">
        <v>290</v>
      </c>
      <c r="AH670" t="s">
        <v>290</v>
      </c>
      <c r="AI670" t="s">
        <v>290</v>
      </c>
      <c r="AJ670">
        <v>123</v>
      </c>
      <c r="AK670" t="s">
        <v>290</v>
      </c>
      <c r="AL670">
        <v>3</v>
      </c>
      <c r="AM670">
        <v>14</v>
      </c>
      <c r="AN670" t="s">
        <v>290</v>
      </c>
      <c r="AO670">
        <v>26</v>
      </c>
      <c r="AP670">
        <v>13</v>
      </c>
      <c r="AQ670">
        <v>96</v>
      </c>
      <c r="AR670">
        <v>83</v>
      </c>
      <c r="AS670">
        <v>0</v>
      </c>
      <c r="AT670">
        <v>0</v>
      </c>
      <c r="AU670">
        <v>118</v>
      </c>
      <c r="AV670">
        <v>179</v>
      </c>
      <c r="AW670">
        <v>42.377043999999998</v>
      </c>
      <c r="AX670">
        <v>-87.83869</v>
      </c>
      <c r="AY670">
        <v>1</v>
      </c>
      <c r="AZ670" t="s">
        <v>16343</v>
      </c>
      <c r="BA670">
        <v>629</v>
      </c>
      <c r="BB670" t="s">
        <v>17993</v>
      </c>
      <c r="BE670" t="s">
        <v>3495</v>
      </c>
      <c r="BF670" t="s">
        <v>288</v>
      </c>
      <c r="BG670" t="s">
        <v>16602</v>
      </c>
      <c r="BH670">
        <v>60085</v>
      </c>
      <c r="BI670" t="s">
        <v>16346</v>
      </c>
      <c r="BJ670" t="s">
        <v>182</v>
      </c>
    </row>
    <row r="671" spans="1:62">
      <c r="A671" t="s">
        <v>3497</v>
      </c>
      <c r="B671" t="s">
        <v>3498</v>
      </c>
      <c r="C671" t="s">
        <v>283</v>
      </c>
      <c r="D671" t="s">
        <v>706</v>
      </c>
      <c r="E671" t="s">
        <v>3499</v>
      </c>
      <c r="F671" t="s">
        <v>3500</v>
      </c>
      <c r="G671" t="s">
        <v>3501</v>
      </c>
      <c r="H671" t="s">
        <v>288</v>
      </c>
      <c r="I671">
        <v>60010</v>
      </c>
      <c r="J671">
        <v>8473810311</v>
      </c>
      <c r="K671" t="s">
        <v>182</v>
      </c>
      <c r="L671">
        <v>2</v>
      </c>
      <c r="M671">
        <v>19.5</v>
      </c>
      <c r="N671">
        <v>7</v>
      </c>
      <c r="O671">
        <v>28.5</v>
      </c>
      <c r="P671">
        <v>29</v>
      </c>
      <c r="Q671">
        <v>24</v>
      </c>
      <c r="R671">
        <v>32</v>
      </c>
      <c r="S671">
        <v>29</v>
      </c>
      <c r="T671">
        <v>20</v>
      </c>
      <c r="U671">
        <v>20</v>
      </c>
      <c r="V671">
        <v>25</v>
      </c>
      <c r="W671">
        <v>19</v>
      </c>
      <c r="X671">
        <v>14</v>
      </c>
      <c r="Y671">
        <v>20</v>
      </c>
      <c r="Z671" t="s">
        <v>290</v>
      </c>
      <c r="AA671" t="s">
        <v>290</v>
      </c>
      <c r="AB671" t="s">
        <v>290</v>
      </c>
      <c r="AC671" t="s">
        <v>290</v>
      </c>
      <c r="AD671" t="s">
        <v>290</v>
      </c>
      <c r="AE671" t="s">
        <v>290</v>
      </c>
      <c r="AF671" t="s">
        <v>290</v>
      </c>
      <c r="AG671" t="s">
        <v>290</v>
      </c>
      <c r="AH671" t="s">
        <v>290</v>
      </c>
      <c r="AI671" t="s">
        <v>290</v>
      </c>
      <c r="AJ671">
        <v>14</v>
      </c>
      <c r="AK671" t="s">
        <v>290</v>
      </c>
      <c r="AL671">
        <v>5</v>
      </c>
      <c r="AM671">
        <v>9</v>
      </c>
      <c r="AN671" t="s">
        <v>290</v>
      </c>
      <c r="AO671">
        <v>188</v>
      </c>
      <c r="AP671">
        <v>16</v>
      </c>
      <c r="AQ671">
        <v>111</v>
      </c>
      <c r="AR671">
        <v>121</v>
      </c>
      <c r="AS671">
        <v>0</v>
      </c>
      <c r="AT671">
        <v>0</v>
      </c>
      <c r="AU671">
        <v>0</v>
      </c>
      <c r="AV671">
        <v>232</v>
      </c>
      <c r="AW671">
        <v>42.155197000000001</v>
      </c>
      <c r="AX671">
        <v>-88.132454999999993</v>
      </c>
      <c r="AY671">
        <v>1</v>
      </c>
      <c r="AZ671" t="s">
        <v>16343</v>
      </c>
      <c r="BA671">
        <v>319</v>
      </c>
      <c r="BB671" t="s">
        <v>17995</v>
      </c>
      <c r="BE671" t="s">
        <v>3501</v>
      </c>
      <c r="BF671" t="s">
        <v>288</v>
      </c>
      <c r="BG671" t="s">
        <v>16602</v>
      </c>
      <c r="BH671">
        <v>60010</v>
      </c>
      <c r="BI671" t="s">
        <v>16346</v>
      </c>
      <c r="BJ671" t="s">
        <v>182</v>
      </c>
    </row>
    <row r="672" spans="1:62">
      <c r="A672" t="s">
        <v>3503</v>
      </c>
      <c r="B672" t="s">
        <v>3504</v>
      </c>
      <c r="C672" t="s">
        <v>314</v>
      </c>
      <c r="D672" t="s">
        <v>922</v>
      </c>
      <c r="E672" t="s">
        <v>3505</v>
      </c>
      <c r="F672" t="s">
        <v>3506</v>
      </c>
      <c r="G672" t="s">
        <v>3507</v>
      </c>
      <c r="H672" t="s">
        <v>288</v>
      </c>
      <c r="I672">
        <v>60041</v>
      </c>
      <c r="J672">
        <v>8475875541</v>
      </c>
      <c r="K672" t="s">
        <v>182</v>
      </c>
      <c r="L672">
        <v>2</v>
      </c>
      <c r="M672">
        <v>10.7</v>
      </c>
      <c r="N672">
        <v>6.2</v>
      </c>
      <c r="O672">
        <v>18.899999999999999</v>
      </c>
      <c r="P672">
        <v>20</v>
      </c>
      <c r="Q672">
        <v>21</v>
      </c>
      <c r="R672">
        <v>25</v>
      </c>
      <c r="S672">
        <v>22</v>
      </c>
      <c r="T672">
        <v>16</v>
      </c>
      <c r="U672">
        <v>25</v>
      </c>
      <c r="V672">
        <v>28</v>
      </c>
      <c r="W672">
        <v>20</v>
      </c>
      <c r="X672">
        <v>27</v>
      </c>
      <c r="Y672">
        <v>26</v>
      </c>
      <c r="Z672" t="s">
        <v>290</v>
      </c>
      <c r="AA672" t="s">
        <v>290</v>
      </c>
      <c r="AB672" t="s">
        <v>290</v>
      </c>
      <c r="AC672" t="s">
        <v>290</v>
      </c>
      <c r="AD672" t="s">
        <v>290</v>
      </c>
      <c r="AE672" t="s">
        <v>290</v>
      </c>
      <c r="AF672" t="s">
        <v>290</v>
      </c>
      <c r="AG672" t="s">
        <v>290</v>
      </c>
      <c r="AH672" t="s">
        <v>290</v>
      </c>
      <c r="AI672" t="s">
        <v>290</v>
      </c>
      <c r="AJ672">
        <v>66</v>
      </c>
      <c r="AK672">
        <v>13</v>
      </c>
      <c r="AL672">
        <v>6</v>
      </c>
      <c r="AM672">
        <v>4</v>
      </c>
      <c r="AN672">
        <v>2</v>
      </c>
      <c r="AO672">
        <v>128</v>
      </c>
      <c r="AP672">
        <v>11</v>
      </c>
      <c r="AQ672">
        <v>130</v>
      </c>
      <c r="AR672">
        <v>100</v>
      </c>
      <c r="AS672">
        <v>0</v>
      </c>
      <c r="AT672">
        <v>0</v>
      </c>
      <c r="AU672">
        <v>42</v>
      </c>
      <c r="AV672">
        <v>230</v>
      </c>
      <c r="AW672">
        <v>42.392659000000002</v>
      </c>
      <c r="AX672">
        <v>-88.139116000000001</v>
      </c>
      <c r="AY672">
        <v>1</v>
      </c>
      <c r="AZ672" t="s">
        <v>16343</v>
      </c>
      <c r="BA672">
        <v>36399</v>
      </c>
      <c r="BB672" t="s">
        <v>17999</v>
      </c>
      <c r="BE672" t="s">
        <v>3507</v>
      </c>
      <c r="BF672" t="s">
        <v>288</v>
      </c>
      <c r="BG672" t="s">
        <v>16602</v>
      </c>
      <c r="BH672">
        <v>60041</v>
      </c>
      <c r="BI672" t="s">
        <v>16346</v>
      </c>
      <c r="BJ672" t="s">
        <v>182</v>
      </c>
    </row>
    <row r="673" spans="1:62">
      <c r="A673" t="s">
        <v>3509</v>
      </c>
      <c r="B673" t="s">
        <v>3510</v>
      </c>
      <c r="C673" t="s">
        <v>283</v>
      </c>
      <c r="D673" t="s">
        <v>478</v>
      </c>
      <c r="E673" t="s">
        <v>3511</v>
      </c>
      <c r="F673" t="s">
        <v>3512</v>
      </c>
      <c r="G673" t="s">
        <v>3513</v>
      </c>
      <c r="H673" t="s">
        <v>288</v>
      </c>
      <c r="I673">
        <v>60047</v>
      </c>
      <c r="J673">
        <v>8474387921</v>
      </c>
      <c r="K673" t="s">
        <v>182</v>
      </c>
      <c r="L673">
        <v>4</v>
      </c>
      <c r="M673">
        <v>22</v>
      </c>
      <c r="N673">
        <v>8</v>
      </c>
      <c r="O673">
        <v>34</v>
      </c>
      <c r="P673">
        <v>47</v>
      </c>
      <c r="Q673">
        <v>37</v>
      </c>
      <c r="R673">
        <v>37</v>
      </c>
      <c r="S673">
        <v>24</v>
      </c>
      <c r="T673">
        <v>28</v>
      </c>
      <c r="U673">
        <v>33</v>
      </c>
      <c r="V673">
        <v>21</v>
      </c>
      <c r="W673">
        <v>37</v>
      </c>
      <c r="X673">
        <v>27</v>
      </c>
      <c r="Y673">
        <v>27</v>
      </c>
      <c r="Z673" t="s">
        <v>290</v>
      </c>
      <c r="AA673" t="s">
        <v>290</v>
      </c>
      <c r="AB673" t="s">
        <v>290</v>
      </c>
      <c r="AC673" t="s">
        <v>290</v>
      </c>
      <c r="AD673" t="s">
        <v>290</v>
      </c>
      <c r="AE673" t="s">
        <v>290</v>
      </c>
      <c r="AF673" t="s">
        <v>290</v>
      </c>
      <c r="AG673" t="s">
        <v>290</v>
      </c>
      <c r="AH673" t="s">
        <v>290</v>
      </c>
      <c r="AI673" t="s">
        <v>290</v>
      </c>
      <c r="AJ673">
        <v>7</v>
      </c>
      <c r="AK673">
        <v>1</v>
      </c>
      <c r="AL673">
        <v>15</v>
      </c>
      <c r="AM673" t="s">
        <v>290</v>
      </c>
      <c r="AN673" t="s">
        <v>290</v>
      </c>
      <c r="AO673">
        <v>254</v>
      </c>
      <c r="AP673">
        <v>41</v>
      </c>
      <c r="AQ673">
        <v>166</v>
      </c>
      <c r="AR673">
        <v>152</v>
      </c>
      <c r="AS673">
        <v>0</v>
      </c>
      <c r="AT673">
        <v>0</v>
      </c>
      <c r="AU673">
        <v>20</v>
      </c>
      <c r="AV673">
        <v>318</v>
      </c>
      <c r="AW673">
        <v>42.196519000000002</v>
      </c>
      <c r="AX673">
        <v>-88.083274000000003</v>
      </c>
      <c r="AY673">
        <v>1</v>
      </c>
      <c r="AZ673" t="s">
        <v>16343</v>
      </c>
      <c r="BA673">
        <v>11</v>
      </c>
      <c r="BB673" t="s">
        <v>18003</v>
      </c>
      <c r="BE673" t="s">
        <v>3513</v>
      </c>
      <c r="BF673" t="s">
        <v>288</v>
      </c>
      <c r="BG673" t="s">
        <v>16602</v>
      </c>
      <c r="BH673">
        <v>60047</v>
      </c>
      <c r="BI673" t="s">
        <v>16346</v>
      </c>
      <c r="BJ673" t="s">
        <v>182</v>
      </c>
    </row>
    <row r="674" spans="1:62">
      <c r="A674" t="s">
        <v>3515</v>
      </c>
      <c r="B674" t="s">
        <v>3516</v>
      </c>
      <c r="C674" t="s">
        <v>283</v>
      </c>
      <c r="D674" t="s">
        <v>1275</v>
      </c>
      <c r="E674" t="s">
        <v>3410</v>
      </c>
      <c r="F674" t="s">
        <v>3517</v>
      </c>
      <c r="G674" t="s">
        <v>3518</v>
      </c>
      <c r="H674" t="s">
        <v>288</v>
      </c>
      <c r="I674">
        <v>60030</v>
      </c>
      <c r="J674">
        <v>8472238600</v>
      </c>
      <c r="K674" t="s">
        <v>182</v>
      </c>
      <c r="L674">
        <v>1</v>
      </c>
      <c r="M674">
        <v>18.5</v>
      </c>
      <c r="N674">
        <v>9.5</v>
      </c>
      <c r="O674">
        <v>29</v>
      </c>
      <c r="P674">
        <v>20</v>
      </c>
      <c r="Q674">
        <v>20</v>
      </c>
      <c r="R674">
        <v>27</v>
      </c>
      <c r="S674">
        <v>37</v>
      </c>
      <c r="T674">
        <v>30</v>
      </c>
      <c r="U674">
        <v>34</v>
      </c>
      <c r="V674">
        <v>33</v>
      </c>
      <c r="W674">
        <v>27</v>
      </c>
      <c r="X674">
        <v>36</v>
      </c>
      <c r="Y674">
        <v>46</v>
      </c>
      <c r="Z674" t="s">
        <v>290</v>
      </c>
      <c r="AA674" t="s">
        <v>290</v>
      </c>
      <c r="AB674" t="s">
        <v>290</v>
      </c>
      <c r="AC674" t="s">
        <v>290</v>
      </c>
      <c r="AD674" t="s">
        <v>290</v>
      </c>
      <c r="AE674" t="s">
        <v>290</v>
      </c>
      <c r="AF674" t="s">
        <v>290</v>
      </c>
      <c r="AG674" t="s">
        <v>290</v>
      </c>
      <c r="AH674" t="s">
        <v>290</v>
      </c>
      <c r="AI674" t="s">
        <v>290</v>
      </c>
      <c r="AJ674">
        <v>33</v>
      </c>
      <c r="AK674" t="s">
        <v>290</v>
      </c>
      <c r="AL674">
        <v>19</v>
      </c>
      <c r="AM674">
        <v>1</v>
      </c>
      <c r="AN674">
        <v>2</v>
      </c>
      <c r="AO674">
        <v>235</v>
      </c>
      <c r="AP674">
        <v>20</v>
      </c>
      <c r="AQ674">
        <v>148</v>
      </c>
      <c r="AR674">
        <v>162</v>
      </c>
      <c r="AS674">
        <v>0</v>
      </c>
      <c r="AT674">
        <v>0</v>
      </c>
      <c r="AU674">
        <v>6</v>
      </c>
      <c r="AV674">
        <v>310</v>
      </c>
      <c r="AW674">
        <v>42.337114</v>
      </c>
      <c r="AX674">
        <v>-88.041072</v>
      </c>
      <c r="AY674">
        <v>1</v>
      </c>
      <c r="AZ674" t="s">
        <v>16343</v>
      </c>
      <c r="BA674">
        <v>231</v>
      </c>
      <c r="BB674" t="s">
        <v>18005</v>
      </c>
      <c r="BE674" t="s">
        <v>3518</v>
      </c>
      <c r="BF674" t="s">
        <v>288</v>
      </c>
      <c r="BG674" t="s">
        <v>16602</v>
      </c>
      <c r="BH674">
        <v>60030</v>
      </c>
      <c r="BI674" t="s">
        <v>16346</v>
      </c>
      <c r="BJ674" t="s">
        <v>182</v>
      </c>
    </row>
    <row r="675" spans="1:62">
      <c r="A675" t="s">
        <v>3520</v>
      </c>
      <c r="B675" t="s">
        <v>786</v>
      </c>
      <c r="D675" t="s">
        <v>3059</v>
      </c>
      <c r="E675" t="s">
        <v>11861</v>
      </c>
      <c r="F675" t="s">
        <v>3522</v>
      </c>
      <c r="G675" t="s">
        <v>3460</v>
      </c>
      <c r="H675" t="s">
        <v>288</v>
      </c>
      <c r="I675">
        <v>60048</v>
      </c>
      <c r="J675">
        <v>8473620730</v>
      </c>
      <c r="K675" t="s">
        <v>182</v>
      </c>
      <c r="L675">
        <v>4</v>
      </c>
      <c r="M675">
        <v>26</v>
      </c>
      <c r="N675">
        <v>13.5</v>
      </c>
      <c r="O675">
        <v>43.5</v>
      </c>
      <c r="P675">
        <v>35</v>
      </c>
      <c r="Q675">
        <v>28</v>
      </c>
      <c r="R675">
        <v>32</v>
      </c>
      <c r="S675">
        <v>38</v>
      </c>
      <c r="T675">
        <v>46</v>
      </c>
      <c r="U675">
        <v>23</v>
      </c>
      <c r="V675">
        <v>41</v>
      </c>
      <c r="W675">
        <v>39</v>
      </c>
      <c r="X675">
        <v>42</v>
      </c>
      <c r="Y675">
        <v>36</v>
      </c>
      <c r="Z675" t="s">
        <v>290</v>
      </c>
      <c r="AA675" t="s">
        <v>290</v>
      </c>
      <c r="AB675" t="s">
        <v>290</v>
      </c>
      <c r="AC675" t="s">
        <v>290</v>
      </c>
      <c r="AD675" t="s">
        <v>290</v>
      </c>
      <c r="AE675" t="s">
        <v>290</v>
      </c>
      <c r="AF675" t="s">
        <v>290</v>
      </c>
      <c r="AG675" t="s">
        <v>290</v>
      </c>
      <c r="AH675">
        <v>11</v>
      </c>
      <c r="AI675" t="s">
        <v>290</v>
      </c>
      <c r="AJ675" t="s">
        <v>290</v>
      </c>
      <c r="AK675" t="s">
        <v>290</v>
      </c>
      <c r="AL675">
        <v>17</v>
      </c>
      <c r="AM675">
        <v>7</v>
      </c>
      <c r="AN675" t="s">
        <v>290</v>
      </c>
      <c r="AO675">
        <v>309</v>
      </c>
      <c r="AP675">
        <v>38</v>
      </c>
      <c r="AQ675">
        <v>183</v>
      </c>
      <c r="AR675">
        <v>188</v>
      </c>
      <c r="AS675">
        <v>0</v>
      </c>
      <c r="AT675">
        <v>0</v>
      </c>
      <c r="AU675">
        <v>19</v>
      </c>
      <c r="AV675">
        <v>371</v>
      </c>
      <c r="AW675">
        <v>42.284762000000001</v>
      </c>
      <c r="AX675">
        <v>-87.952537000000007</v>
      </c>
      <c r="AY675">
        <v>1</v>
      </c>
      <c r="AZ675" t="s">
        <v>16343</v>
      </c>
      <c r="BA675">
        <v>221</v>
      </c>
      <c r="BB675" t="s">
        <v>18007</v>
      </c>
      <c r="BE675" t="s">
        <v>3460</v>
      </c>
      <c r="BF675" t="s">
        <v>288</v>
      </c>
      <c r="BG675" t="s">
        <v>16602</v>
      </c>
      <c r="BH675">
        <v>60048</v>
      </c>
      <c r="BI675" t="s">
        <v>16346</v>
      </c>
      <c r="BJ675" t="s">
        <v>182</v>
      </c>
    </row>
    <row r="676" spans="1:62">
      <c r="A676" t="s">
        <v>3523</v>
      </c>
      <c r="B676" t="s">
        <v>3524</v>
      </c>
      <c r="C676" t="s">
        <v>418</v>
      </c>
      <c r="D676" t="s">
        <v>3525</v>
      </c>
      <c r="E676" t="s">
        <v>3526</v>
      </c>
      <c r="F676" t="s">
        <v>3527</v>
      </c>
      <c r="G676" t="s">
        <v>3495</v>
      </c>
      <c r="H676" t="s">
        <v>288</v>
      </c>
      <c r="I676">
        <v>60085</v>
      </c>
      <c r="J676">
        <v>8476234110</v>
      </c>
      <c r="K676" t="s">
        <v>182</v>
      </c>
      <c r="L676">
        <v>1</v>
      </c>
      <c r="M676">
        <v>13</v>
      </c>
      <c r="N676">
        <v>6</v>
      </c>
      <c r="O676">
        <v>20</v>
      </c>
      <c r="P676" t="s">
        <v>290</v>
      </c>
      <c r="Q676">
        <v>16</v>
      </c>
      <c r="R676">
        <v>13</v>
      </c>
      <c r="S676">
        <v>15</v>
      </c>
      <c r="T676">
        <v>13</v>
      </c>
      <c r="U676">
        <v>17</v>
      </c>
      <c r="V676">
        <v>14</v>
      </c>
      <c r="W676">
        <v>23</v>
      </c>
      <c r="X676">
        <v>22</v>
      </c>
      <c r="Y676">
        <v>34</v>
      </c>
      <c r="Z676" t="s">
        <v>290</v>
      </c>
      <c r="AA676" t="s">
        <v>290</v>
      </c>
      <c r="AB676" t="s">
        <v>290</v>
      </c>
      <c r="AC676" t="s">
        <v>290</v>
      </c>
      <c r="AD676" t="s">
        <v>290</v>
      </c>
      <c r="AE676" t="s">
        <v>290</v>
      </c>
      <c r="AF676" t="s">
        <v>290</v>
      </c>
      <c r="AG676" t="s">
        <v>290</v>
      </c>
      <c r="AH676" t="s">
        <v>290</v>
      </c>
      <c r="AI676" t="s">
        <v>290</v>
      </c>
      <c r="AJ676">
        <v>156</v>
      </c>
      <c r="AK676" t="s">
        <v>290</v>
      </c>
      <c r="AL676" t="s">
        <v>290</v>
      </c>
      <c r="AM676" t="s">
        <v>290</v>
      </c>
      <c r="AN676">
        <v>1</v>
      </c>
      <c r="AO676">
        <v>3</v>
      </c>
      <c r="AP676">
        <v>7</v>
      </c>
      <c r="AQ676">
        <v>94</v>
      </c>
      <c r="AR676">
        <v>73</v>
      </c>
      <c r="AS676">
        <v>0</v>
      </c>
      <c r="AT676">
        <v>0</v>
      </c>
      <c r="AU676">
        <v>136</v>
      </c>
      <c r="AV676">
        <v>167</v>
      </c>
      <c r="AW676">
        <v>42.364041</v>
      </c>
      <c r="AX676">
        <v>-87.836579</v>
      </c>
      <c r="AY676">
        <v>1</v>
      </c>
      <c r="AZ676" t="s">
        <v>16343</v>
      </c>
      <c r="BA676">
        <v>510</v>
      </c>
      <c r="BB676" t="s">
        <v>18011</v>
      </c>
      <c r="BE676" t="s">
        <v>3495</v>
      </c>
      <c r="BF676" t="s">
        <v>288</v>
      </c>
      <c r="BG676" t="s">
        <v>16602</v>
      </c>
      <c r="BH676">
        <v>60085</v>
      </c>
      <c r="BI676" t="s">
        <v>16346</v>
      </c>
      <c r="BJ676" t="s">
        <v>182</v>
      </c>
    </row>
    <row r="677" spans="1:62">
      <c r="A677" t="s">
        <v>3528</v>
      </c>
      <c r="B677" t="s">
        <v>3529</v>
      </c>
      <c r="C677" t="s">
        <v>418</v>
      </c>
      <c r="D677" t="s">
        <v>16546</v>
      </c>
      <c r="E677" t="s">
        <v>3530</v>
      </c>
      <c r="F677" t="s">
        <v>3531</v>
      </c>
      <c r="G677" t="s">
        <v>3467</v>
      </c>
      <c r="H677" t="s">
        <v>288</v>
      </c>
      <c r="I677">
        <v>60045</v>
      </c>
      <c r="J677">
        <v>8478230371</v>
      </c>
      <c r="K677" t="s">
        <v>182</v>
      </c>
      <c r="L677">
        <v>2</v>
      </c>
      <c r="M677">
        <v>33</v>
      </c>
      <c r="N677">
        <v>18</v>
      </c>
      <c r="O677">
        <v>53</v>
      </c>
      <c r="P677">
        <v>26</v>
      </c>
      <c r="Q677">
        <v>34</v>
      </c>
      <c r="R677">
        <v>26</v>
      </c>
      <c r="S677">
        <v>31</v>
      </c>
      <c r="T677">
        <v>28</v>
      </c>
      <c r="U677">
        <v>34</v>
      </c>
      <c r="V677">
        <v>42</v>
      </c>
      <c r="W677">
        <v>29</v>
      </c>
      <c r="X677">
        <v>33</v>
      </c>
      <c r="Y677">
        <v>45</v>
      </c>
      <c r="Z677" t="s">
        <v>290</v>
      </c>
      <c r="AA677" t="s">
        <v>290</v>
      </c>
      <c r="AB677" t="s">
        <v>290</v>
      </c>
      <c r="AC677" t="s">
        <v>290</v>
      </c>
      <c r="AD677">
        <v>26</v>
      </c>
      <c r="AE677" t="s">
        <v>290</v>
      </c>
      <c r="AF677" t="s">
        <v>290</v>
      </c>
      <c r="AG677" t="s">
        <v>290</v>
      </c>
      <c r="AH677" t="s">
        <v>290</v>
      </c>
      <c r="AI677" t="s">
        <v>290</v>
      </c>
      <c r="AJ677" t="s">
        <v>290</v>
      </c>
      <c r="AK677">
        <v>9</v>
      </c>
      <c r="AL677">
        <v>14</v>
      </c>
      <c r="AM677">
        <v>2</v>
      </c>
      <c r="AN677" t="s">
        <v>290</v>
      </c>
      <c r="AO677">
        <v>319</v>
      </c>
      <c r="AP677">
        <v>10</v>
      </c>
      <c r="AQ677">
        <v>175</v>
      </c>
      <c r="AR677">
        <v>179</v>
      </c>
      <c r="AS677">
        <v>0</v>
      </c>
      <c r="AT677">
        <v>0</v>
      </c>
      <c r="AU677">
        <v>0</v>
      </c>
      <c r="AV677">
        <v>354</v>
      </c>
      <c r="AW677">
        <v>42.248578000000002</v>
      </c>
      <c r="AX677">
        <v>-87.842594000000005</v>
      </c>
      <c r="AY677">
        <v>1</v>
      </c>
      <c r="AZ677" t="s">
        <v>16343</v>
      </c>
      <c r="BA677">
        <v>185</v>
      </c>
      <c r="BB677" t="s">
        <v>18013</v>
      </c>
      <c r="BE677" t="s">
        <v>3467</v>
      </c>
      <c r="BF677" t="s">
        <v>288</v>
      </c>
      <c r="BG677" t="s">
        <v>16602</v>
      </c>
      <c r="BH677">
        <v>60045</v>
      </c>
      <c r="BI677" t="s">
        <v>16346</v>
      </c>
      <c r="BJ677" t="s">
        <v>182</v>
      </c>
    </row>
    <row r="678" spans="1:62">
      <c r="A678" t="s">
        <v>3532</v>
      </c>
      <c r="B678" t="s">
        <v>2699</v>
      </c>
      <c r="D678" t="s">
        <v>18014</v>
      </c>
      <c r="E678" t="s">
        <v>18015</v>
      </c>
      <c r="F678" t="s">
        <v>3534</v>
      </c>
      <c r="G678" t="s">
        <v>716</v>
      </c>
      <c r="H678" t="s">
        <v>288</v>
      </c>
      <c r="I678">
        <v>60089</v>
      </c>
      <c r="J678">
        <v>8474328422</v>
      </c>
      <c r="K678" t="s">
        <v>182</v>
      </c>
      <c r="L678">
        <v>3</v>
      </c>
      <c r="M678">
        <v>19.600000000000001</v>
      </c>
      <c r="N678">
        <v>5.3</v>
      </c>
      <c r="O678">
        <v>27.9</v>
      </c>
      <c r="P678">
        <v>20</v>
      </c>
      <c r="Q678">
        <v>19</v>
      </c>
      <c r="R678">
        <v>34</v>
      </c>
      <c r="S678">
        <v>23</v>
      </c>
      <c r="T678">
        <v>27</v>
      </c>
      <c r="U678">
        <v>26</v>
      </c>
      <c r="V678">
        <v>33</v>
      </c>
      <c r="W678">
        <v>40</v>
      </c>
      <c r="X678">
        <v>27</v>
      </c>
      <c r="Y678">
        <v>30</v>
      </c>
      <c r="Z678" t="s">
        <v>290</v>
      </c>
      <c r="AA678" t="s">
        <v>290</v>
      </c>
      <c r="AB678" t="s">
        <v>290</v>
      </c>
      <c r="AC678" t="s">
        <v>290</v>
      </c>
      <c r="AD678" t="s">
        <v>290</v>
      </c>
      <c r="AE678" t="s">
        <v>290</v>
      </c>
      <c r="AF678" t="s">
        <v>290</v>
      </c>
      <c r="AG678" t="s">
        <v>290</v>
      </c>
      <c r="AH678" t="s">
        <v>290</v>
      </c>
      <c r="AI678" t="s">
        <v>290</v>
      </c>
      <c r="AJ678">
        <v>19</v>
      </c>
      <c r="AK678" t="s">
        <v>290</v>
      </c>
      <c r="AL678">
        <v>38</v>
      </c>
      <c r="AM678">
        <v>1</v>
      </c>
      <c r="AN678">
        <v>2</v>
      </c>
      <c r="AO678">
        <v>184</v>
      </c>
      <c r="AP678">
        <v>35</v>
      </c>
      <c r="AQ678">
        <v>146</v>
      </c>
      <c r="AR678">
        <v>133</v>
      </c>
      <c r="AS678">
        <v>0</v>
      </c>
      <c r="AT678">
        <v>0</v>
      </c>
      <c r="AU678">
        <v>0</v>
      </c>
      <c r="AV678">
        <v>279</v>
      </c>
      <c r="AW678">
        <v>42.154032999999998</v>
      </c>
      <c r="AX678">
        <v>-87.963835000000003</v>
      </c>
      <c r="AY678">
        <v>1</v>
      </c>
      <c r="AZ678" t="s">
        <v>16343</v>
      </c>
      <c r="BA678">
        <v>50</v>
      </c>
      <c r="BB678" t="s">
        <v>18017</v>
      </c>
      <c r="BE678" t="s">
        <v>716</v>
      </c>
      <c r="BF678" t="s">
        <v>288</v>
      </c>
      <c r="BG678" t="s">
        <v>16602</v>
      </c>
      <c r="BH678">
        <v>60089</v>
      </c>
      <c r="BI678" t="s">
        <v>16346</v>
      </c>
      <c r="BJ678" t="s">
        <v>182</v>
      </c>
    </row>
    <row r="679" spans="1:62">
      <c r="A679" t="s">
        <v>3535</v>
      </c>
      <c r="B679" t="s">
        <v>3536</v>
      </c>
      <c r="C679" t="s">
        <v>283</v>
      </c>
      <c r="D679" t="s">
        <v>478</v>
      </c>
      <c r="E679" t="s">
        <v>3537</v>
      </c>
      <c r="F679" t="s">
        <v>3538</v>
      </c>
      <c r="G679" t="s">
        <v>3539</v>
      </c>
      <c r="H679" t="s">
        <v>288</v>
      </c>
      <c r="I679">
        <v>60083</v>
      </c>
      <c r="J679">
        <v>8476238446</v>
      </c>
      <c r="K679" t="s">
        <v>182</v>
      </c>
      <c r="L679">
        <v>3</v>
      </c>
      <c r="M679">
        <v>32</v>
      </c>
      <c r="N679">
        <v>8.5</v>
      </c>
      <c r="O679">
        <v>43.5</v>
      </c>
      <c r="P679">
        <v>31</v>
      </c>
      <c r="Q679">
        <v>39</v>
      </c>
      <c r="R679">
        <v>35</v>
      </c>
      <c r="S679">
        <v>32</v>
      </c>
      <c r="T679">
        <v>38</v>
      </c>
      <c r="U679">
        <v>38</v>
      </c>
      <c r="V679">
        <v>58</v>
      </c>
      <c r="W679">
        <v>45</v>
      </c>
      <c r="X679">
        <v>37</v>
      </c>
      <c r="Y679">
        <v>54</v>
      </c>
      <c r="Z679" t="s">
        <v>290</v>
      </c>
      <c r="AA679" t="s">
        <v>290</v>
      </c>
      <c r="AB679" t="s">
        <v>290</v>
      </c>
      <c r="AC679" t="s">
        <v>290</v>
      </c>
      <c r="AD679" t="s">
        <v>290</v>
      </c>
      <c r="AE679" t="s">
        <v>290</v>
      </c>
      <c r="AF679" t="s">
        <v>290</v>
      </c>
      <c r="AG679" t="s">
        <v>290</v>
      </c>
      <c r="AH679" t="s">
        <v>290</v>
      </c>
      <c r="AI679" t="s">
        <v>290</v>
      </c>
      <c r="AJ679">
        <v>127</v>
      </c>
      <c r="AK679" t="s">
        <v>290</v>
      </c>
      <c r="AL679">
        <v>20</v>
      </c>
      <c r="AM679">
        <v>11</v>
      </c>
      <c r="AN679">
        <v>2</v>
      </c>
      <c r="AO679">
        <v>223</v>
      </c>
      <c r="AP679">
        <v>24</v>
      </c>
      <c r="AQ679">
        <v>213</v>
      </c>
      <c r="AR679">
        <v>194</v>
      </c>
      <c r="AS679">
        <v>0</v>
      </c>
      <c r="AT679">
        <v>0</v>
      </c>
      <c r="AU679">
        <v>37</v>
      </c>
      <c r="AV679">
        <v>407</v>
      </c>
      <c r="AW679">
        <v>42.429853000000001</v>
      </c>
      <c r="AX679">
        <v>-87.924186000000006</v>
      </c>
      <c r="AY679">
        <v>1</v>
      </c>
      <c r="AZ679" t="s">
        <v>16343</v>
      </c>
      <c r="BA679">
        <v>15020</v>
      </c>
      <c r="BB679" t="s">
        <v>17988</v>
      </c>
      <c r="BE679" t="s">
        <v>3539</v>
      </c>
      <c r="BF679" t="s">
        <v>288</v>
      </c>
      <c r="BG679" t="s">
        <v>16602</v>
      </c>
      <c r="BH679">
        <v>60083</v>
      </c>
      <c r="BI679" t="s">
        <v>16346</v>
      </c>
      <c r="BJ679" t="s">
        <v>182</v>
      </c>
    </row>
    <row r="680" spans="1:62">
      <c r="A680" t="s">
        <v>3541</v>
      </c>
      <c r="B680" t="s">
        <v>3542</v>
      </c>
      <c r="C680" t="s">
        <v>353</v>
      </c>
      <c r="D680" t="s">
        <v>3543</v>
      </c>
      <c r="E680" t="s">
        <v>3544</v>
      </c>
      <c r="F680" t="s">
        <v>3545</v>
      </c>
      <c r="G680" t="s">
        <v>3546</v>
      </c>
      <c r="H680" t="s">
        <v>288</v>
      </c>
      <c r="I680">
        <v>60031</v>
      </c>
      <c r="J680">
        <v>8476237773</v>
      </c>
      <c r="K680" t="s">
        <v>182</v>
      </c>
      <c r="L680">
        <v>1</v>
      </c>
      <c r="M680">
        <v>6</v>
      </c>
      <c r="N680">
        <v>3</v>
      </c>
      <c r="O680">
        <v>10</v>
      </c>
      <c r="P680">
        <v>6</v>
      </c>
      <c r="Q680">
        <v>13</v>
      </c>
      <c r="R680">
        <v>3</v>
      </c>
      <c r="S680">
        <v>5</v>
      </c>
      <c r="T680">
        <v>9</v>
      </c>
      <c r="U680">
        <v>5</v>
      </c>
      <c r="V680">
        <v>8</v>
      </c>
      <c r="W680">
        <v>9</v>
      </c>
      <c r="X680">
        <v>5</v>
      </c>
      <c r="Y680">
        <v>7</v>
      </c>
      <c r="Z680" t="s">
        <v>290</v>
      </c>
      <c r="AA680" t="s">
        <v>290</v>
      </c>
      <c r="AB680" t="s">
        <v>290</v>
      </c>
      <c r="AC680" t="s">
        <v>290</v>
      </c>
      <c r="AD680" t="s">
        <v>290</v>
      </c>
      <c r="AE680" t="s">
        <v>290</v>
      </c>
      <c r="AF680" t="s">
        <v>290</v>
      </c>
      <c r="AG680" t="s">
        <v>290</v>
      </c>
      <c r="AH680" t="s">
        <v>290</v>
      </c>
      <c r="AI680" t="s">
        <v>290</v>
      </c>
      <c r="AJ680">
        <v>42</v>
      </c>
      <c r="AK680" t="s">
        <v>290</v>
      </c>
      <c r="AL680">
        <v>4</v>
      </c>
      <c r="AM680">
        <v>16</v>
      </c>
      <c r="AN680" t="s">
        <v>290</v>
      </c>
      <c r="AO680">
        <v>5</v>
      </c>
      <c r="AP680">
        <v>3</v>
      </c>
      <c r="AQ680">
        <v>27</v>
      </c>
      <c r="AR680">
        <v>43</v>
      </c>
      <c r="AS680">
        <v>0</v>
      </c>
      <c r="AT680">
        <v>0</v>
      </c>
      <c r="AU680">
        <v>67</v>
      </c>
      <c r="AV680">
        <v>70</v>
      </c>
      <c r="AW680">
        <v>42.392153</v>
      </c>
      <c r="AX680">
        <v>-87.929447999999994</v>
      </c>
      <c r="AY680">
        <v>1</v>
      </c>
      <c r="AZ680" t="s">
        <v>16343</v>
      </c>
      <c r="BA680">
        <v>2190</v>
      </c>
      <c r="BB680" t="s">
        <v>18020</v>
      </c>
      <c r="BE680" t="s">
        <v>3546</v>
      </c>
      <c r="BF680" t="s">
        <v>288</v>
      </c>
      <c r="BG680" t="s">
        <v>16602</v>
      </c>
      <c r="BH680">
        <v>60031</v>
      </c>
      <c r="BI680" t="s">
        <v>16346</v>
      </c>
      <c r="BJ680" t="s">
        <v>182</v>
      </c>
    </row>
    <row r="681" spans="1:62">
      <c r="A681" t="s">
        <v>3548</v>
      </c>
      <c r="B681" t="s">
        <v>3549</v>
      </c>
      <c r="C681" t="s">
        <v>518</v>
      </c>
      <c r="D681" t="s">
        <v>3550</v>
      </c>
      <c r="E681" t="s">
        <v>3551</v>
      </c>
      <c r="F681" t="s">
        <v>3552</v>
      </c>
      <c r="G681" t="s">
        <v>3553</v>
      </c>
      <c r="H681" t="s">
        <v>288</v>
      </c>
      <c r="I681">
        <v>60099</v>
      </c>
      <c r="J681">
        <v>8478725922</v>
      </c>
      <c r="K681" t="s">
        <v>182</v>
      </c>
      <c r="L681">
        <v>1.3</v>
      </c>
      <c r="M681">
        <v>4.5</v>
      </c>
      <c r="N681">
        <v>0.3</v>
      </c>
      <c r="O681">
        <v>6</v>
      </c>
      <c r="P681">
        <v>9</v>
      </c>
      <c r="Q681">
        <v>4</v>
      </c>
      <c r="R681">
        <v>3</v>
      </c>
      <c r="S681">
        <v>4</v>
      </c>
      <c r="T681">
        <v>4</v>
      </c>
      <c r="U681">
        <v>5</v>
      </c>
      <c r="V681">
        <v>4</v>
      </c>
      <c r="W681">
        <v>7</v>
      </c>
      <c r="X681">
        <v>9</v>
      </c>
      <c r="Y681">
        <v>3</v>
      </c>
      <c r="Z681" t="s">
        <v>290</v>
      </c>
      <c r="AA681" t="s">
        <v>290</v>
      </c>
      <c r="AB681" t="s">
        <v>290</v>
      </c>
      <c r="AC681" t="s">
        <v>290</v>
      </c>
      <c r="AD681" t="s">
        <v>290</v>
      </c>
      <c r="AE681" t="s">
        <v>290</v>
      </c>
      <c r="AF681" t="s">
        <v>290</v>
      </c>
      <c r="AG681" t="s">
        <v>290</v>
      </c>
      <c r="AH681" t="s">
        <v>290</v>
      </c>
      <c r="AI681" t="s">
        <v>290</v>
      </c>
      <c r="AJ681">
        <v>10</v>
      </c>
      <c r="AK681" t="s">
        <v>290</v>
      </c>
      <c r="AL681" t="s">
        <v>290</v>
      </c>
      <c r="AM681">
        <v>3</v>
      </c>
      <c r="AN681" t="s">
        <v>290</v>
      </c>
      <c r="AO681">
        <v>33</v>
      </c>
      <c r="AP681">
        <v>6</v>
      </c>
      <c r="AQ681">
        <v>16</v>
      </c>
      <c r="AR681">
        <v>36</v>
      </c>
      <c r="AS681">
        <v>0</v>
      </c>
      <c r="AT681">
        <v>0</v>
      </c>
      <c r="AU681">
        <v>37</v>
      </c>
      <c r="AV681">
        <v>52</v>
      </c>
      <c r="AW681">
        <v>42.454343000000001</v>
      </c>
      <c r="AX681">
        <v>-87.836868999999993</v>
      </c>
      <c r="AY681">
        <v>1</v>
      </c>
      <c r="AZ681" t="s">
        <v>16343</v>
      </c>
      <c r="BA681">
        <v>1800</v>
      </c>
      <c r="BB681" t="s">
        <v>16737</v>
      </c>
      <c r="BE681" t="s">
        <v>3553</v>
      </c>
      <c r="BF681" t="s">
        <v>288</v>
      </c>
      <c r="BG681" t="s">
        <v>16602</v>
      </c>
      <c r="BH681">
        <v>60099</v>
      </c>
      <c r="BI681" t="s">
        <v>16346</v>
      </c>
      <c r="BJ681" t="s">
        <v>182</v>
      </c>
    </row>
    <row r="682" spans="1:62">
      <c r="A682" t="s">
        <v>3554</v>
      </c>
      <c r="B682" t="s">
        <v>3555</v>
      </c>
      <c r="C682" t="s">
        <v>314</v>
      </c>
      <c r="D682" t="s">
        <v>3556</v>
      </c>
      <c r="E682" t="s">
        <v>3557</v>
      </c>
      <c r="F682" t="s">
        <v>3558</v>
      </c>
      <c r="G682" t="s">
        <v>3559</v>
      </c>
      <c r="H682" t="s">
        <v>288</v>
      </c>
      <c r="I682">
        <v>60002</v>
      </c>
      <c r="J682">
        <v>8473951660</v>
      </c>
      <c r="K682" t="s">
        <v>182</v>
      </c>
      <c r="L682">
        <v>1</v>
      </c>
      <c r="M682">
        <v>8</v>
      </c>
      <c r="N682">
        <v>0.5</v>
      </c>
      <c r="O682">
        <v>9.5</v>
      </c>
      <c r="P682">
        <v>22</v>
      </c>
      <c r="Q682">
        <v>6</v>
      </c>
      <c r="R682">
        <v>5</v>
      </c>
      <c r="S682">
        <v>7</v>
      </c>
      <c r="T682">
        <v>6</v>
      </c>
      <c r="U682">
        <v>10</v>
      </c>
      <c r="V682">
        <v>6</v>
      </c>
      <c r="W682">
        <v>5</v>
      </c>
      <c r="X682">
        <v>10</v>
      </c>
      <c r="Y682">
        <v>9</v>
      </c>
      <c r="Z682" t="s">
        <v>290</v>
      </c>
      <c r="AA682" t="s">
        <v>290</v>
      </c>
      <c r="AB682" t="s">
        <v>290</v>
      </c>
      <c r="AC682" t="s">
        <v>290</v>
      </c>
      <c r="AD682" t="s">
        <v>290</v>
      </c>
      <c r="AE682" t="s">
        <v>290</v>
      </c>
      <c r="AF682" t="s">
        <v>290</v>
      </c>
      <c r="AG682" t="s">
        <v>290</v>
      </c>
      <c r="AH682" t="s">
        <v>290</v>
      </c>
      <c r="AI682" t="s">
        <v>290</v>
      </c>
      <c r="AJ682">
        <v>3</v>
      </c>
      <c r="AK682" t="s">
        <v>290</v>
      </c>
      <c r="AL682" t="s">
        <v>290</v>
      </c>
      <c r="AM682" t="s">
        <v>290</v>
      </c>
      <c r="AN682" t="s">
        <v>290</v>
      </c>
      <c r="AO682">
        <v>82</v>
      </c>
      <c r="AP682">
        <v>1</v>
      </c>
      <c r="AQ682">
        <v>42</v>
      </c>
      <c r="AR682">
        <v>44</v>
      </c>
      <c r="AS682">
        <v>0</v>
      </c>
      <c r="AT682">
        <v>0</v>
      </c>
      <c r="AU682">
        <v>0</v>
      </c>
      <c r="AV682">
        <v>86</v>
      </c>
      <c r="AW682">
        <v>42.467875999999997</v>
      </c>
      <c r="AX682">
        <v>-88.091716000000005</v>
      </c>
      <c r="AY682">
        <v>1</v>
      </c>
      <c r="AZ682" t="s">
        <v>16343</v>
      </c>
      <c r="BA682">
        <v>1275</v>
      </c>
      <c r="BB682" t="s">
        <v>16564</v>
      </c>
      <c r="BE682" t="s">
        <v>3559</v>
      </c>
      <c r="BF682" t="s">
        <v>288</v>
      </c>
      <c r="BG682" t="s">
        <v>16602</v>
      </c>
      <c r="BH682">
        <v>60002</v>
      </c>
      <c r="BI682" t="s">
        <v>16346</v>
      </c>
      <c r="BJ682" t="s">
        <v>182</v>
      </c>
    </row>
    <row r="683" spans="1:62">
      <c r="A683" t="s">
        <v>3561</v>
      </c>
      <c r="B683" t="s">
        <v>3562</v>
      </c>
      <c r="C683" t="s">
        <v>314</v>
      </c>
      <c r="D683" t="s">
        <v>354</v>
      </c>
      <c r="E683" t="s">
        <v>18026</v>
      </c>
      <c r="F683" t="s">
        <v>3564</v>
      </c>
      <c r="G683" t="s">
        <v>3467</v>
      </c>
      <c r="H683" t="s">
        <v>288</v>
      </c>
      <c r="I683">
        <v>60045</v>
      </c>
      <c r="J683">
        <v>8472342350</v>
      </c>
      <c r="K683" t="s">
        <v>182</v>
      </c>
      <c r="L683">
        <v>14.8</v>
      </c>
      <c r="M683">
        <v>52.2</v>
      </c>
      <c r="N683">
        <v>15.2</v>
      </c>
      <c r="O683">
        <v>82.2</v>
      </c>
      <c r="P683" t="s">
        <v>290</v>
      </c>
      <c r="Q683">
        <v>24</v>
      </c>
      <c r="R683">
        <v>24</v>
      </c>
      <c r="S683">
        <v>40</v>
      </c>
      <c r="T683">
        <v>24</v>
      </c>
      <c r="U683">
        <v>47</v>
      </c>
      <c r="V683">
        <v>41</v>
      </c>
      <c r="W683">
        <v>44</v>
      </c>
      <c r="X683">
        <v>49</v>
      </c>
      <c r="Y683">
        <v>47</v>
      </c>
      <c r="Z683" t="s">
        <v>290</v>
      </c>
      <c r="AA683" t="s">
        <v>290</v>
      </c>
      <c r="AB683" t="s">
        <v>290</v>
      </c>
      <c r="AC683" t="s">
        <v>290</v>
      </c>
      <c r="AD683">
        <v>57</v>
      </c>
      <c r="AE683" t="s">
        <v>290</v>
      </c>
      <c r="AF683" t="s">
        <v>290</v>
      </c>
      <c r="AG683" t="s">
        <v>290</v>
      </c>
      <c r="AH683" t="s">
        <v>290</v>
      </c>
      <c r="AI683" t="s">
        <v>290</v>
      </c>
      <c r="AJ683">
        <v>11</v>
      </c>
      <c r="AK683" t="s">
        <v>290</v>
      </c>
      <c r="AL683">
        <v>21</v>
      </c>
      <c r="AM683">
        <v>5</v>
      </c>
      <c r="AN683" t="s">
        <v>290</v>
      </c>
      <c r="AO683">
        <v>326</v>
      </c>
      <c r="AP683">
        <v>34</v>
      </c>
      <c r="AQ683">
        <v>204</v>
      </c>
      <c r="AR683">
        <v>193</v>
      </c>
      <c r="AS683">
        <v>0</v>
      </c>
      <c r="AT683">
        <v>0</v>
      </c>
      <c r="AU683">
        <v>3</v>
      </c>
      <c r="AV683">
        <v>397</v>
      </c>
      <c r="AW683">
        <v>42.237245000000001</v>
      </c>
      <c r="AX683">
        <v>-87.836896999999993</v>
      </c>
      <c r="AY683">
        <v>1</v>
      </c>
      <c r="AZ683" t="s">
        <v>16343</v>
      </c>
      <c r="BA683">
        <v>145</v>
      </c>
      <c r="BB683" t="s">
        <v>18028</v>
      </c>
      <c r="BE683" t="s">
        <v>3467</v>
      </c>
      <c r="BF683" t="s">
        <v>288</v>
      </c>
      <c r="BG683" t="s">
        <v>16602</v>
      </c>
      <c r="BH683">
        <v>60045</v>
      </c>
      <c r="BI683" t="s">
        <v>16346</v>
      </c>
      <c r="BJ683" t="s">
        <v>182</v>
      </c>
    </row>
    <row r="684" spans="1:62">
      <c r="A684" t="s">
        <v>3565</v>
      </c>
      <c r="B684" t="s">
        <v>3566</v>
      </c>
      <c r="D684" t="s">
        <v>3567</v>
      </c>
      <c r="E684" t="s">
        <v>3568</v>
      </c>
      <c r="F684" t="s">
        <v>3569</v>
      </c>
      <c r="G684" t="s">
        <v>3467</v>
      </c>
      <c r="H684" t="s">
        <v>288</v>
      </c>
      <c r="I684">
        <v>60045</v>
      </c>
      <c r="J684">
        <v>8472470035</v>
      </c>
      <c r="K684" t="s">
        <v>182</v>
      </c>
      <c r="L684">
        <v>3</v>
      </c>
      <c r="M684">
        <v>17</v>
      </c>
      <c r="N684">
        <v>3</v>
      </c>
      <c r="O684">
        <v>23</v>
      </c>
      <c r="P684">
        <v>22</v>
      </c>
      <c r="Q684">
        <v>21</v>
      </c>
      <c r="R684">
        <v>17</v>
      </c>
      <c r="S684">
        <v>13</v>
      </c>
      <c r="T684">
        <v>16</v>
      </c>
      <c r="U684">
        <v>10</v>
      </c>
      <c r="V684">
        <v>17</v>
      </c>
      <c r="W684">
        <v>5</v>
      </c>
      <c r="X684">
        <v>14</v>
      </c>
      <c r="Y684">
        <v>13</v>
      </c>
      <c r="Z684" t="s">
        <v>290</v>
      </c>
      <c r="AA684" t="s">
        <v>290</v>
      </c>
      <c r="AB684" t="s">
        <v>290</v>
      </c>
      <c r="AC684" t="s">
        <v>290</v>
      </c>
      <c r="AD684" t="s">
        <v>290</v>
      </c>
      <c r="AE684" t="s">
        <v>290</v>
      </c>
      <c r="AF684" t="s">
        <v>290</v>
      </c>
      <c r="AG684" t="s">
        <v>290</v>
      </c>
      <c r="AH684" t="s">
        <v>290</v>
      </c>
      <c r="AI684" t="s">
        <v>290</v>
      </c>
      <c r="AJ684">
        <v>10</v>
      </c>
      <c r="AK684" t="s">
        <v>290</v>
      </c>
      <c r="AL684">
        <v>12</v>
      </c>
      <c r="AM684">
        <v>6</v>
      </c>
      <c r="AN684">
        <v>7</v>
      </c>
      <c r="AO684">
        <v>80</v>
      </c>
      <c r="AP684">
        <v>33</v>
      </c>
      <c r="AQ684">
        <v>84</v>
      </c>
      <c r="AR684">
        <v>64</v>
      </c>
      <c r="AS684">
        <v>0</v>
      </c>
      <c r="AT684">
        <v>0</v>
      </c>
      <c r="AU684">
        <v>0</v>
      </c>
      <c r="AV684">
        <v>148</v>
      </c>
      <c r="AW684">
        <v>42.269770000000001</v>
      </c>
      <c r="AX684">
        <v>-87.903643000000002</v>
      </c>
      <c r="AY684">
        <v>1</v>
      </c>
      <c r="AZ684" t="s">
        <v>16343</v>
      </c>
      <c r="BA684">
        <v>13911</v>
      </c>
      <c r="BB684" t="s">
        <v>17977</v>
      </c>
      <c r="BE684" t="s">
        <v>3467</v>
      </c>
      <c r="BF684" t="s">
        <v>288</v>
      </c>
      <c r="BG684" t="s">
        <v>16602</v>
      </c>
      <c r="BH684">
        <v>60045</v>
      </c>
      <c r="BI684" t="s">
        <v>16346</v>
      </c>
      <c r="BJ684" t="s">
        <v>182</v>
      </c>
    </row>
    <row r="685" spans="1:62">
      <c r="A685" t="s">
        <v>3570</v>
      </c>
      <c r="B685" t="s">
        <v>3571</v>
      </c>
      <c r="D685" t="s">
        <v>725</v>
      </c>
      <c r="E685" t="s">
        <v>18030</v>
      </c>
      <c r="F685" t="s">
        <v>3572</v>
      </c>
      <c r="G685" t="s">
        <v>3518</v>
      </c>
      <c r="H685" t="s">
        <v>288</v>
      </c>
      <c r="I685">
        <v>60030</v>
      </c>
      <c r="J685">
        <v>8475486209</v>
      </c>
      <c r="K685" t="s">
        <v>182</v>
      </c>
      <c r="L685">
        <v>3</v>
      </c>
      <c r="M685">
        <v>17.899999999999999</v>
      </c>
      <c r="N685">
        <v>6.8</v>
      </c>
      <c r="O685">
        <v>27.7</v>
      </c>
      <c r="P685">
        <v>38</v>
      </c>
      <c r="Q685">
        <v>19</v>
      </c>
      <c r="R685">
        <v>14</v>
      </c>
      <c r="S685">
        <v>9</v>
      </c>
      <c r="T685">
        <v>13</v>
      </c>
      <c r="U685">
        <v>10</v>
      </c>
      <c r="V685">
        <v>11</v>
      </c>
      <c r="W685">
        <v>10</v>
      </c>
      <c r="X685">
        <v>8</v>
      </c>
      <c r="Y685">
        <v>8</v>
      </c>
      <c r="Z685">
        <v>8</v>
      </c>
      <c r="AA685">
        <v>7</v>
      </c>
      <c r="AB685">
        <v>6</v>
      </c>
      <c r="AC685">
        <v>8</v>
      </c>
      <c r="AD685" t="s">
        <v>290</v>
      </c>
      <c r="AE685" t="s">
        <v>290</v>
      </c>
      <c r="AF685" t="s">
        <v>290</v>
      </c>
      <c r="AG685" t="s">
        <v>290</v>
      </c>
      <c r="AH685">
        <v>21</v>
      </c>
      <c r="AI685">
        <v>10</v>
      </c>
      <c r="AJ685">
        <v>18</v>
      </c>
      <c r="AK685">
        <v>4</v>
      </c>
      <c r="AL685">
        <v>13</v>
      </c>
      <c r="AM685">
        <v>11</v>
      </c>
      <c r="AN685" t="s">
        <v>290</v>
      </c>
      <c r="AO685">
        <v>148</v>
      </c>
      <c r="AP685">
        <v>6</v>
      </c>
      <c r="AQ685">
        <v>97</v>
      </c>
      <c r="AR685">
        <v>103</v>
      </c>
      <c r="AS685">
        <v>8</v>
      </c>
      <c r="AT685">
        <v>3</v>
      </c>
      <c r="AU685">
        <v>21</v>
      </c>
      <c r="AV685">
        <v>200</v>
      </c>
      <c r="AW685">
        <v>42.338470000000001</v>
      </c>
      <c r="AX685">
        <v>-88.043023000000005</v>
      </c>
      <c r="AY685">
        <v>1</v>
      </c>
      <c r="AZ685" t="s">
        <v>16343</v>
      </c>
      <c r="BA685">
        <v>275</v>
      </c>
      <c r="BB685" t="s">
        <v>18032</v>
      </c>
      <c r="BE685" t="s">
        <v>3518</v>
      </c>
      <c r="BF685" t="s">
        <v>288</v>
      </c>
      <c r="BG685" t="s">
        <v>16602</v>
      </c>
      <c r="BH685">
        <v>60030</v>
      </c>
      <c r="BI685" t="s">
        <v>16346</v>
      </c>
      <c r="BJ685" t="s">
        <v>182</v>
      </c>
    </row>
    <row r="686" spans="1:62">
      <c r="A686" t="s">
        <v>3573</v>
      </c>
      <c r="B686" t="s">
        <v>1061</v>
      </c>
      <c r="D686" t="s">
        <v>677</v>
      </c>
      <c r="E686" t="s">
        <v>18033</v>
      </c>
      <c r="F686" t="s">
        <v>3575</v>
      </c>
      <c r="G686" t="s">
        <v>3460</v>
      </c>
      <c r="H686" t="s">
        <v>288</v>
      </c>
      <c r="I686">
        <v>60048</v>
      </c>
      <c r="J686">
        <v>8473671441</v>
      </c>
      <c r="K686" t="s">
        <v>182</v>
      </c>
      <c r="L686">
        <v>2.5</v>
      </c>
      <c r="M686">
        <v>7</v>
      </c>
      <c r="N686">
        <v>1.5</v>
      </c>
      <c r="O686">
        <v>11</v>
      </c>
      <c r="P686">
        <v>12</v>
      </c>
      <c r="Q686">
        <v>16</v>
      </c>
      <c r="R686">
        <v>12</v>
      </c>
      <c r="S686">
        <v>10</v>
      </c>
      <c r="T686">
        <v>10</v>
      </c>
      <c r="U686">
        <v>10</v>
      </c>
      <c r="V686">
        <v>9</v>
      </c>
      <c r="W686">
        <v>7</v>
      </c>
      <c r="X686">
        <v>8</v>
      </c>
      <c r="Y686">
        <v>4</v>
      </c>
      <c r="Z686" t="s">
        <v>290</v>
      </c>
      <c r="AA686" t="s">
        <v>290</v>
      </c>
      <c r="AB686" t="s">
        <v>290</v>
      </c>
      <c r="AC686" t="s">
        <v>290</v>
      </c>
      <c r="AD686" t="s">
        <v>290</v>
      </c>
      <c r="AE686" t="s">
        <v>290</v>
      </c>
      <c r="AF686" t="s">
        <v>290</v>
      </c>
      <c r="AG686" t="s">
        <v>290</v>
      </c>
      <c r="AH686" t="s">
        <v>290</v>
      </c>
      <c r="AI686" t="s">
        <v>290</v>
      </c>
      <c r="AJ686" t="s">
        <v>290</v>
      </c>
      <c r="AK686" t="s">
        <v>290</v>
      </c>
      <c r="AL686">
        <v>4</v>
      </c>
      <c r="AM686">
        <v>6</v>
      </c>
      <c r="AN686" t="s">
        <v>290</v>
      </c>
      <c r="AO686">
        <v>82</v>
      </c>
      <c r="AP686">
        <v>6</v>
      </c>
      <c r="AQ686">
        <v>54</v>
      </c>
      <c r="AR686">
        <v>44</v>
      </c>
      <c r="AS686">
        <v>0</v>
      </c>
      <c r="AT686">
        <v>0</v>
      </c>
      <c r="AU686">
        <v>5</v>
      </c>
      <c r="AV686">
        <v>98</v>
      </c>
      <c r="AW686">
        <v>42.282936999999997</v>
      </c>
      <c r="AX686">
        <v>-87.961269999999999</v>
      </c>
      <c r="AY686">
        <v>1</v>
      </c>
      <c r="AZ686" t="s">
        <v>16343</v>
      </c>
      <c r="BA686">
        <v>501</v>
      </c>
      <c r="BB686" t="s">
        <v>18035</v>
      </c>
      <c r="BE686" t="s">
        <v>3460</v>
      </c>
      <c r="BF686" t="s">
        <v>288</v>
      </c>
      <c r="BG686" t="s">
        <v>16602</v>
      </c>
      <c r="BH686">
        <v>60048</v>
      </c>
      <c r="BI686" t="s">
        <v>16346</v>
      </c>
      <c r="BJ686" t="s">
        <v>182</v>
      </c>
    </row>
    <row r="687" spans="1:62">
      <c r="A687" t="s">
        <v>3576</v>
      </c>
      <c r="B687" t="s">
        <v>3577</v>
      </c>
      <c r="C687" t="s">
        <v>518</v>
      </c>
      <c r="D687" t="s">
        <v>981</v>
      </c>
      <c r="E687" t="s">
        <v>3578</v>
      </c>
      <c r="F687" t="s">
        <v>3579</v>
      </c>
      <c r="G687" t="s">
        <v>3495</v>
      </c>
      <c r="H687" t="s">
        <v>288</v>
      </c>
      <c r="I687">
        <v>60087</v>
      </c>
      <c r="J687">
        <v>8476237600</v>
      </c>
      <c r="K687" t="s">
        <v>182</v>
      </c>
      <c r="L687">
        <v>1.8</v>
      </c>
      <c r="M687">
        <v>13.8</v>
      </c>
      <c r="N687">
        <v>3.5</v>
      </c>
      <c r="O687">
        <v>19</v>
      </c>
      <c r="P687">
        <v>3</v>
      </c>
      <c r="Q687">
        <v>15</v>
      </c>
      <c r="R687">
        <v>12</v>
      </c>
      <c r="S687">
        <v>9</v>
      </c>
      <c r="T687">
        <v>9</v>
      </c>
      <c r="U687">
        <v>10</v>
      </c>
      <c r="V687">
        <v>11</v>
      </c>
      <c r="W687">
        <v>14</v>
      </c>
      <c r="X687">
        <v>5</v>
      </c>
      <c r="Y687">
        <v>9</v>
      </c>
      <c r="Z687">
        <v>13</v>
      </c>
      <c r="AA687">
        <v>9</v>
      </c>
      <c r="AB687">
        <v>14</v>
      </c>
      <c r="AC687">
        <v>10</v>
      </c>
      <c r="AD687" t="s">
        <v>290</v>
      </c>
      <c r="AE687" t="s">
        <v>290</v>
      </c>
      <c r="AF687" t="s">
        <v>290</v>
      </c>
      <c r="AG687" t="s">
        <v>290</v>
      </c>
      <c r="AH687" t="s">
        <v>290</v>
      </c>
      <c r="AI687" t="s">
        <v>290</v>
      </c>
      <c r="AJ687">
        <v>38</v>
      </c>
      <c r="AK687" t="s">
        <v>290</v>
      </c>
      <c r="AL687">
        <v>6</v>
      </c>
      <c r="AM687">
        <v>48</v>
      </c>
      <c r="AN687" t="s">
        <v>290</v>
      </c>
      <c r="AO687">
        <v>34</v>
      </c>
      <c r="AP687">
        <v>17</v>
      </c>
      <c r="AQ687">
        <v>63</v>
      </c>
      <c r="AR687">
        <v>80</v>
      </c>
      <c r="AS687">
        <v>8</v>
      </c>
      <c r="AT687">
        <v>5</v>
      </c>
      <c r="AU687">
        <v>56</v>
      </c>
      <c r="AV687">
        <v>143</v>
      </c>
      <c r="AW687">
        <v>42.410392999999999</v>
      </c>
      <c r="AX687">
        <v>-87.850831999999997</v>
      </c>
      <c r="AY687">
        <v>1</v>
      </c>
      <c r="AZ687" t="s">
        <v>16343</v>
      </c>
      <c r="BA687">
        <v>1550</v>
      </c>
      <c r="BB687" t="s">
        <v>18037</v>
      </c>
      <c r="BE687" t="s">
        <v>3495</v>
      </c>
      <c r="BF687" t="s">
        <v>288</v>
      </c>
      <c r="BG687" t="s">
        <v>16602</v>
      </c>
      <c r="BH687">
        <v>60087</v>
      </c>
      <c r="BI687" t="s">
        <v>16346</v>
      </c>
      <c r="BJ687" t="s">
        <v>182</v>
      </c>
    </row>
    <row r="688" spans="1:62">
      <c r="A688" t="s">
        <v>3581</v>
      </c>
      <c r="B688" t="s">
        <v>3582</v>
      </c>
      <c r="C688" t="s">
        <v>283</v>
      </c>
      <c r="D688" t="s">
        <v>3583</v>
      </c>
      <c r="E688" t="s">
        <v>1541</v>
      </c>
      <c r="F688" t="s">
        <v>3584</v>
      </c>
      <c r="G688" t="s">
        <v>3495</v>
      </c>
      <c r="H688" t="s">
        <v>288</v>
      </c>
      <c r="I688">
        <v>60087</v>
      </c>
      <c r="J688">
        <v>8472638147</v>
      </c>
      <c r="K688" t="s">
        <v>182</v>
      </c>
      <c r="L688">
        <v>2</v>
      </c>
      <c r="M688">
        <v>4</v>
      </c>
      <c r="N688">
        <v>0</v>
      </c>
      <c r="O688">
        <v>6</v>
      </c>
      <c r="P688">
        <v>5</v>
      </c>
      <c r="Q688">
        <v>2</v>
      </c>
      <c r="R688">
        <v>5</v>
      </c>
      <c r="S688">
        <v>7</v>
      </c>
      <c r="T688">
        <v>2</v>
      </c>
      <c r="U688">
        <v>4</v>
      </c>
      <c r="V688">
        <v>2</v>
      </c>
      <c r="W688" t="s">
        <v>290</v>
      </c>
      <c r="X688">
        <v>2</v>
      </c>
      <c r="Y688" t="s">
        <v>290</v>
      </c>
      <c r="Z688" t="s">
        <v>290</v>
      </c>
      <c r="AA688" t="s">
        <v>290</v>
      </c>
      <c r="AB688" t="s">
        <v>290</v>
      </c>
      <c r="AC688" t="s">
        <v>290</v>
      </c>
      <c r="AD688" t="s">
        <v>290</v>
      </c>
      <c r="AE688" t="s">
        <v>290</v>
      </c>
      <c r="AF688" t="s">
        <v>290</v>
      </c>
      <c r="AG688" t="s">
        <v>290</v>
      </c>
      <c r="AH688" t="s">
        <v>290</v>
      </c>
      <c r="AI688" t="s">
        <v>290</v>
      </c>
      <c r="AJ688">
        <v>6</v>
      </c>
      <c r="AK688" t="s">
        <v>290</v>
      </c>
      <c r="AL688" t="s">
        <v>290</v>
      </c>
      <c r="AM688">
        <v>17</v>
      </c>
      <c r="AN688" t="s">
        <v>290</v>
      </c>
      <c r="AO688" t="s">
        <v>290</v>
      </c>
      <c r="AP688">
        <v>6</v>
      </c>
      <c r="AQ688">
        <v>29</v>
      </c>
      <c r="AR688">
        <v>0</v>
      </c>
      <c r="AS688">
        <v>0</v>
      </c>
      <c r="AT688">
        <v>0</v>
      </c>
      <c r="AU688">
        <v>0</v>
      </c>
      <c r="AV688">
        <v>29</v>
      </c>
      <c r="AW688">
        <v>42.417830000000002</v>
      </c>
      <c r="AX688">
        <v>-87.854122000000004</v>
      </c>
      <c r="AY688">
        <v>1</v>
      </c>
      <c r="AZ688" t="s">
        <v>16343</v>
      </c>
      <c r="BA688">
        <v>3601</v>
      </c>
      <c r="BB688" t="s">
        <v>18039</v>
      </c>
      <c r="BE688" t="s">
        <v>3495</v>
      </c>
      <c r="BF688" t="s">
        <v>288</v>
      </c>
      <c r="BG688" t="s">
        <v>16602</v>
      </c>
      <c r="BH688">
        <v>60087</v>
      </c>
      <c r="BI688" t="s">
        <v>16346</v>
      </c>
      <c r="BJ688" t="s">
        <v>182</v>
      </c>
    </row>
    <row r="689" spans="1:62">
      <c r="A689" t="s">
        <v>3585</v>
      </c>
      <c r="B689" t="s">
        <v>3586</v>
      </c>
      <c r="C689" t="s">
        <v>314</v>
      </c>
      <c r="D689" t="s">
        <v>916</v>
      </c>
      <c r="E689" t="s">
        <v>3587</v>
      </c>
      <c r="F689" t="s">
        <v>3588</v>
      </c>
      <c r="G689" t="s">
        <v>3495</v>
      </c>
      <c r="H689" t="s">
        <v>288</v>
      </c>
      <c r="I689">
        <v>60085</v>
      </c>
      <c r="J689">
        <v>2242159400</v>
      </c>
      <c r="K689" t="s">
        <v>182</v>
      </c>
      <c r="L689">
        <v>3</v>
      </c>
      <c r="M689">
        <v>26.8</v>
      </c>
      <c r="N689">
        <v>15</v>
      </c>
      <c r="O689">
        <v>44.8</v>
      </c>
      <c r="P689" t="s">
        <v>290</v>
      </c>
      <c r="Q689" t="s">
        <v>290</v>
      </c>
      <c r="R689" t="s">
        <v>290</v>
      </c>
      <c r="S689" t="s">
        <v>290</v>
      </c>
      <c r="T689" t="s">
        <v>290</v>
      </c>
      <c r="U689" t="s">
        <v>290</v>
      </c>
      <c r="V689" t="s">
        <v>290</v>
      </c>
      <c r="W689" t="s">
        <v>290</v>
      </c>
      <c r="X689" t="s">
        <v>290</v>
      </c>
      <c r="Y689" t="s">
        <v>290</v>
      </c>
      <c r="Z689">
        <v>102</v>
      </c>
      <c r="AA689">
        <v>101</v>
      </c>
      <c r="AB689">
        <v>102</v>
      </c>
      <c r="AC689">
        <v>91</v>
      </c>
      <c r="AD689" t="s">
        <v>290</v>
      </c>
      <c r="AE689" t="s">
        <v>290</v>
      </c>
      <c r="AF689" t="s">
        <v>290</v>
      </c>
      <c r="AG689" t="s">
        <v>290</v>
      </c>
      <c r="AH689" t="s">
        <v>290</v>
      </c>
      <c r="AI689" t="s">
        <v>290</v>
      </c>
      <c r="AJ689">
        <v>373</v>
      </c>
      <c r="AK689" t="s">
        <v>290</v>
      </c>
      <c r="AL689">
        <v>1</v>
      </c>
      <c r="AM689">
        <v>17</v>
      </c>
      <c r="AN689" t="s">
        <v>290</v>
      </c>
      <c r="AO689">
        <v>2</v>
      </c>
      <c r="AP689">
        <v>3</v>
      </c>
      <c r="AQ689">
        <v>226</v>
      </c>
      <c r="AR689">
        <v>170</v>
      </c>
      <c r="AS689">
        <v>71</v>
      </c>
      <c r="AT689">
        <v>28</v>
      </c>
      <c r="AU689">
        <v>337</v>
      </c>
      <c r="AV689">
        <v>396</v>
      </c>
      <c r="AW689">
        <v>42.350608999999999</v>
      </c>
      <c r="AX689">
        <v>-87.877624999999995</v>
      </c>
      <c r="AY689">
        <v>1</v>
      </c>
      <c r="AZ689" t="s">
        <v>16343</v>
      </c>
      <c r="BA689">
        <v>3106</v>
      </c>
      <c r="BB689" t="s">
        <v>18041</v>
      </c>
      <c r="BE689" t="s">
        <v>3495</v>
      </c>
      <c r="BF689" t="s">
        <v>288</v>
      </c>
      <c r="BG689" t="s">
        <v>16602</v>
      </c>
      <c r="BH689">
        <v>60085</v>
      </c>
      <c r="BI689" t="s">
        <v>16346</v>
      </c>
      <c r="BJ689" t="s">
        <v>182</v>
      </c>
    </row>
    <row r="690" spans="1:62">
      <c r="A690" t="s">
        <v>4765</v>
      </c>
      <c r="B690" t="s">
        <v>4766</v>
      </c>
      <c r="D690" t="s">
        <v>18042</v>
      </c>
      <c r="E690" t="s">
        <v>18043</v>
      </c>
      <c r="F690" t="s">
        <v>4768</v>
      </c>
      <c r="G690" t="s">
        <v>3646</v>
      </c>
      <c r="H690" t="s">
        <v>288</v>
      </c>
      <c r="I690">
        <v>60084</v>
      </c>
      <c r="J690">
        <v>8475261372</v>
      </c>
      <c r="K690" t="s">
        <v>182</v>
      </c>
      <c r="L690">
        <v>2</v>
      </c>
      <c r="M690">
        <v>10.5</v>
      </c>
      <c r="N690">
        <v>0.3</v>
      </c>
      <c r="O690">
        <v>12.8</v>
      </c>
      <c r="P690">
        <v>20</v>
      </c>
      <c r="Q690">
        <v>5</v>
      </c>
      <c r="R690">
        <v>9</v>
      </c>
      <c r="S690">
        <v>6</v>
      </c>
      <c r="T690">
        <v>8</v>
      </c>
      <c r="U690">
        <v>5</v>
      </c>
      <c r="V690">
        <v>5</v>
      </c>
      <c r="W690">
        <v>3</v>
      </c>
      <c r="X690">
        <v>2</v>
      </c>
      <c r="Y690">
        <v>6</v>
      </c>
      <c r="Z690" t="s">
        <v>290</v>
      </c>
      <c r="AA690" t="s">
        <v>290</v>
      </c>
      <c r="AB690" t="s">
        <v>290</v>
      </c>
      <c r="AC690" t="s">
        <v>290</v>
      </c>
      <c r="AD690" t="s">
        <v>290</v>
      </c>
      <c r="AE690" t="s">
        <v>290</v>
      </c>
      <c r="AF690" t="s">
        <v>290</v>
      </c>
      <c r="AG690" t="s">
        <v>290</v>
      </c>
      <c r="AH690" t="s">
        <v>290</v>
      </c>
      <c r="AI690" t="s">
        <v>290</v>
      </c>
      <c r="AJ690">
        <v>4</v>
      </c>
      <c r="AK690" t="s">
        <v>290</v>
      </c>
      <c r="AL690">
        <v>5</v>
      </c>
      <c r="AM690">
        <v>3</v>
      </c>
      <c r="AN690" t="s">
        <v>290</v>
      </c>
      <c r="AO690">
        <v>50</v>
      </c>
      <c r="AP690">
        <v>7</v>
      </c>
      <c r="AQ690">
        <v>39</v>
      </c>
      <c r="AR690">
        <v>30</v>
      </c>
      <c r="AS690">
        <v>0</v>
      </c>
      <c r="AT690">
        <v>0</v>
      </c>
      <c r="AU690">
        <v>7</v>
      </c>
      <c r="AV690">
        <v>69</v>
      </c>
      <c r="AW690">
        <v>42.276977000000002</v>
      </c>
      <c r="AX690">
        <v>-88.145674</v>
      </c>
      <c r="AY690">
        <v>1</v>
      </c>
      <c r="AZ690" t="s">
        <v>16343</v>
      </c>
      <c r="BA690">
        <v>150</v>
      </c>
      <c r="BB690" t="s">
        <v>18045</v>
      </c>
      <c r="BE690" t="s">
        <v>3646</v>
      </c>
      <c r="BF690" t="s">
        <v>288</v>
      </c>
      <c r="BG690" t="s">
        <v>16602</v>
      </c>
      <c r="BH690">
        <v>60084</v>
      </c>
      <c r="BI690" t="s">
        <v>16346</v>
      </c>
      <c r="BJ690" t="s">
        <v>182</v>
      </c>
    </row>
    <row r="691" spans="1:62">
      <c r="A691" t="s">
        <v>3589</v>
      </c>
      <c r="B691" t="s">
        <v>3590</v>
      </c>
      <c r="C691" t="s">
        <v>314</v>
      </c>
      <c r="D691" t="s">
        <v>2594</v>
      </c>
      <c r="E691" t="s">
        <v>3591</v>
      </c>
      <c r="F691" t="s">
        <v>3592</v>
      </c>
      <c r="G691" t="s">
        <v>716</v>
      </c>
      <c r="H691" t="s">
        <v>288</v>
      </c>
      <c r="I691">
        <v>60089</v>
      </c>
      <c r="J691">
        <v>7737712613</v>
      </c>
      <c r="K691" t="s">
        <v>182</v>
      </c>
      <c r="L691">
        <v>3</v>
      </c>
      <c r="M691">
        <v>12</v>
      </c>
      <c r="N691">
        <v>0</v>
      </c>
      <c r="O691">
        <v>15</v>
      </c>
      <c r="P691">
        <v>6</v>
      </c>
      <c r="Q691">
        <v>3</v>
      </c>
      <c r="R691">
        <v>3</v>
      </c>
      <c r="S691">
        <v>1</v>
      </c>
      <c r="T691">
        <v>4</v>
      </c>
      <c r="U691">
        <v>1</v>
      </c>
      <c r="V691">
        <v>1</v>
      </c>
      <c r="W691">
        <v>4</v>
      </c>
      <c r="X691" t="s">
        <v>290</v>
      </c>
      <c r="Y691" t="s">
        <v>290</v>
      </c>
      <c r="Z691" t="s">
        <v>290</v>
      </c>
      <c r="AA691" t="s">
        <v>290</v>
      </c>
      <c r="AB691" t="s">
        <v>290</v>
      </c>
      <c r="AC691" t="s">
        <v>290</v>
      </c>
      <c r="AD691" t="s">
        <v>290</v>
      </c>
      <c r="AE691" t="s">
        <v>290</v>
      </c>
      <c r="AF691" t="s">
        <v>290</v>
      </c>
      <c r="AG691" t="s">
        <v>290</v>
      </c>
      <c r="AH691" t="s">
        <v>290</v>
      </c>
      <c r="AI691" t="s">
        <v>290</v>
      </c>
      <c r="AJ691">
        <v>3</v>
      </c>
      <c r="AK691" t="s">
        <v>290</v>
      </c>
      <c r="AL691" t="s">
        <v>290</v>
      </c>
      <c r="AM691" t="s">
        <v>290</v>
      </c>
      <c r="AN691" t="s">
        <v>290</v>
      </c>
      <c r="AO691">
        <v>20</v>
      </c>
      <c r="AP691" t="s">
        <v>290</v>
      </c>
      <c r="AQ691">
        <v>13</v>
      </c>
      <c r="AR691">
        <v>10</v>
      </c>
      <c r="AS691">
        <v>0</v>
      </c>
      <c r="AT691">
        <v>0</v>
      </c>
      <c r="AU691">
        <v>2</v>
      </c>
      <c r="AV691">
        <v>23</v>
      </c>
      <c r="AW691">
        <v>42.155718999999998</v>
      </c>
      <c r="AX691">
        <v>-87.941368999999995</v>
      </c>
      <c r="AY691">
        <v>1</v>
      </c>
      <c r="AZ691" t="s">
        <v>16343</v>
      </c>
      <c r="BA691">
        <v>720</v>
      </c>
      <c r="BB691" t="s">
        <v>18047</v>
      </c>
      <c r="BE691" t="s">
        <v>716</v>
      </c>
      <c r="BF691" t="s">
        <v>288</v>
      </c>
      <c r="BG691" t="s">
        <v>16602</v>
      </c>
      <c r="BH691">
        <v>60089</v>
      </c>
      <c r="BI691" t="s">
        <v>16346</v>
      </c>
      <c r="BJ691" t="s">
        <v>182</v>
      </c>
    </row>
    <row r="692" spans="1:62">
      <c r="A692" t="s">
        <v>3593</v>
      </c>
      <c r="B692" t="s">
        <v>3594</v>
      </c>
      <c r="C692" t="s">
        <v>283</v>
      </c>
      <c r="D692" t="s">
        <v>3595</v>
      </c>
      <c r="E692" t="s">
        <v>2759</v>
      </c>
      <c r="F692" t="s">
        <v>3596</v>
      </c>
      <c r="G692" t="s">
        <v>3597</v>
      </c>
      <c r="H692" t="s">
        <v>288</v>
      </c>
      <c r="I692">
        <v>60073</v>
      </c>
      <c r="J692">
        <v>8153318047</v>
      </c>
      <c r="K692" t="s">
        <v>182</v>
      </c>
      <c r="L692">
        <v>1</v>
      </c>
      <c r="M692">
        <v>3.5</v>
      </c>
      <c r="N692">
        <v>0</v>
      </c>
      <c r="O692">
        <v>4.5</v>
      </c>
      <c r="P692" t="s">
        <v>290</v>
      </c>
      <c r="Q692" t="s">
        <v>290</v>
      </c>
      <c r="R692" t="s">
        <v>290</v>
      </c>
      <c r="S692" t="s">
        <v>290</v>
      </c>
      <c r="T692" t="s">
        <v>290</v>
      </c>
      <c r="U692" t="s">
        <v>290</v>
      </c>
      <c r="V692" t="s">
        <v>290</v>
      </c>
      <c r="W692" t="s">
        <v>290</v>
      </c>
      <c r="X692" t="s">
        <v>290</v>
      </c>
      <c r="Y692" t="s">
        <v>290</v>
      </c>
      <c r="Z692">
        <v>7</v>
      </c>
      <c r="AA692">
        <v>2</v>
      </c>
      <c r="AB692">
        <v>1</v>
      </c>
      <c r="AC692" t="s">
        <v>290</v>
      </c>
      <c r="AD692" t="s">
        <v>290</v>
      </c>
      <c r="AE692" t="s">
        <v>290</v>
      </c>
      <c r="AF692" t="s">
        <v>290</v>
      </c>
      <c r="AG692" t="s">
        <v>290</v>
      </c>
      <c r="AH692" t="s">
        <v>290</v>
      </c>
      <c r="AI692" t="s">
        <v>290</v>
      </c>
      <c r="AJ692" t="s">
        <v>290</v>
      </c>
      <c r="AK692" t="s">
        <v>290</v>
      </c>
      <c r="AL692" t="s">
        <v>290</v>
      </c>
      <c r="AM692" t="s">
        <v>290</v>
      </c>
      <c r="AN692" t="s">
        <v>290</v>
      </c>
      <c r="AO692">
        <v>8</v>
      </c>
      <c r="AP692">
        <v>2</v>
      </c>
      <c r="AQ692">
        <v>6</v>
      </c>
      <c r="AR692">
        <v>4</v>
      </c>
      <c r="AS692">
        <v>0</v>
      </c>
      <c r="AT692">
        <v>0</v>
      </c>
      <c r="AU692">
        <v>0</v>
      </c>
      <c r="AV692">
        <v>10</v>
      </c>
      <c r="AW692">
        <v>42.325856000000002</v>
      </c>
      <c r="AX692">
        <v>-88.16995</v>
      </c>
      <c r="AY692">
        <v>1</v>
      </c>
      <c r="AZ692" t="s">
        <v>16343</v>
      </c>
      <c r="BA692">
        <v>27551</v>
      </c>
      <c r="BB692" t="s">
        <v>18636</v>
      </c>
      <c r="BE692" t="s">
        <v>3597</v>
      </c>
      <c r="BF692" t="s">
        <v>288</v>
      </c>
      <c r="BG692" t="s">
        <v>16602</v>
      </c>
      <c r="BH692">
        <v>60073</v>
      </c>
      <c r="BI692" t="s">
        <v>16346</v>
      </c>
      <c r="BJ692" t="s">
        <v>182</v>
      </c>
    </row>
    <row r="693" spans="1:62">
      <c r="A693" t="s">
        <v>3599</v>
      </c>
      <c r="B693" t="s">
        <v>3600</v>
      </c>
      <c r="C693" t="s">
        <v>418</v>
      </c>
      <c r="D693" t="s">
        <v>490</v>
      </c>
      <c r="E693" t="s">
        <v>3601</v>
      </c>
      <c r="F693" t="s">
        <v>3602</v>
      </c>
      <c r="G693" t="s">
        <v>3603</v>
      </c>
      <c r="H693" t="s">
        <v>288</v>
      </c>
      <c r="I693">
        <v>60046</v>
      </c>
      <c r="J693">
        <v>2244458375</v>
      </c>
      <c r="K693" t="s">
        <v>182</v>
      </c>
      <c r="L693">
        <v>3</v>
      </c>
      <c r="M693">
        <v>1</v>
      </c>
      <c r="N693">
        <v>3.5</v>
      </c>
      <c r="O693">
        <v>7.5</v>
      </c>
      <c r="P693" t="s">
        <v>290</v>
      </c>
      <c r="Q693">
        <v>2</v>
      </c>
      <c r="R693">
        <v>2</v>
      </c>
      <c r="S693">
        <v>3</v>
      </c>
      <c r="T693">
        <v>2</v>
      </c>
      <c r="U693">
        <v>1</v>
      </c>
      <c r="V693">
        <v>2</v>
      </c>
      <c r="W693" t="s">
        <v>290</v>
      </c>
      <c r="X693">
        <v>2</v>
      </c>
      <c r="Y693">
        <v>1</v>
      </c>
      <c r="Z693" t="s">
        <v>290</v>
      </c>
      <c r="AA693" t="s">
        <v>290</v>
      </c>
      <c r="AB693" t="s">
        <v>290</v>
      </c>
      <c r="AC693" t="s">
        <v>290</v>
      </c>
      <c r="AD693" t="s">
        <v>290</v>
      </c>
      <c r="AE693" t="s">
        <v>290</v>
      </c>
      <c r="AF693" t="s">
        <v>290</v>
      </c>
      <c r="AG693" t="s">
        <v>290</v>
      </c>
      <c r="AH693" t="s">
        <v>290</v>
      </c>
      <c r="AI693" t="s">
        <v>290</v>
      </c>
      <c r="AJ693">
        <v>1</v>
      </c>
      <c r="AK693" t="s">
        <v>290</v>
      </c>
      <c r="AL693" t="s">
        <v>290</v>
      </c>
      <c r="AM693">
        <v>10</v>
      </c>
      <c r="AN693" t="s">
        <v>290</v>
      </c>
      <c r="AO693">
        <v>4</v>
      </c>
      <c r="AP693" t="s">
        <v>290</v>
      </c>
      <c r="AQ693">
        <v>8</v>
      </c>
      <c r="AR693">
        <v>7</v>
      </c>
      <c r="AS693">
        <v>0</v>
      </c>
      <c r="AT693">
        <v>0</v>
      </c>
      <c r="AU693">
        <v>5</v>
      </c>
      <c r="AV693">
        <v>15</v>
      </c>
      <c r="AW693">
        <v>42.432257999999997</v>
      </c>
      <c r="AX693">
        <v>-88.021753000000004</v>
      </c>
      <c r="AY693">
        <v>1</v>
      </c>
      <c r="AZ693" t="s">
        <v>16343</v>
      </c>
      <c r="BA693">
        <v>656</v>
      </c>
      <c r="BB693" t="s">
        <v>18637</v>
      </c>
      <c r="BE693" t="s">
        <v>3603</v>
      </c>
      <c r="BF693" t="s">
        <v>288</v>
      </c>
      <c r="BG693" t="s">
        <v>16602</v>
      </c>
      <c r="BH693">
        <v>60046</v>
      </c>
      <c r="BI693" t="s">
        <v>16346</v>
      </c>
      <c r="BJ693" t="s">
        <v>182</v>
      </c>
    </row>
    <row r="694" spans="1:62">
      <c r="A694" t="s">
        <v>3608</v>
      </c>
      <c r="B694" t="s">
        <v>3609</v>
      </c>
      <c r="D694" t="s">
        <v>706</v>
      </c>
      <c r="E694" t="s">
        <v>18638</v>
      </c>
      <c r="F694" t="s">
        <v>3611</v>
      </c>
      <c r="G694" t="s">
        <v>3467</v>
      </c>
      <c r="H694" t="s">
        <v>288</v>
      </c>
      <c r="I694">
        <v>60045</v>
      </c>
      <c r="J694">
        <v>8472344300</v>
      </c>
      <c r="K694" t="s">
        <v>182</v>
      </c>
      <c r="L694">
        <v>9</v>
      </c>
      <c r="M694">
        <v>22.4</v>
      </c>
      <c r="N694">
        <v>18.8</v>
      </c>
      <c r="O694">
        <v>50.2</v>
      </c>
      <c r="P694" t="s">
        <v>290</v>
      </c>
      <c r="Q694" t="s">
        <v>290</v>
      </c>
      <c r="R694" t="s">
        <v>290</v>
      </c>
      <c r="S694" t="s">
        <v>290</v>
      </c>
      <c r="T694" t="s">
        <v>290</v>
      </c>
      <c r="U694" t="s">
        <v>290</v>
      </c>
      <c r="V694" t="s">
        <v>290</v>
      </c>
      <c r="W694" t="s">
        <v>290</v>
      </c>
      <c r="X694" t="s">
        <v>290</v>
      </c>
      <c r="Y694" t="s">
        <v>290</v>
      </c>
      <c r="Z694">
        <v>28</v>
      </c>
      <c r="AA694">
        <v>27</v>
      </c>
      <c r="AB694">
        <v>22</v>
      </c>
      <c r="AC694">
        <v>29</v>
      </c>
      <c r="AD694" t="s">
        <v>290</v>
      </c>
      <c r="AE694" t="s">
        <v>290</v>
      </c>
      <c r="AF694" t="s">
        <v>290</v>
      </c>
      <c r="AG694" t="s">
        <v>290</v>
      </c>
      <c r="AH694" t="s">
        <v>290</v>
      </c>
      <c r="AI694">
        <v>18</v>
      </c>
      <c r="AJ694">
        <v>18</v>
      </c>
      <c r="AK694" t="s">
        <v>290</v>
      </c>
      <c r="AL694">
        <v>10</v>
      </c>
      <c r="AM694">
        <v>5</v>
      </c>
      <c r="AN694" t="s">
        <v>290</v>
      </c>
      <c r="AO694">
        <v>91</v>
      </c>
      <c r="AP694" t="s">
        <v>290</v>
      </c>
      <c r="AQ694">
        <v>124</v>
      </c>
      <c r="AR694">
        <v>0</v>
      </c>
      <c r="AS694">
        <v>36</v>
      </c>
      <c r="AT694">
        <v>0</v>
      </c>
      <c r="AU694">
        <v>10</v>
      </c>
      <c r="AV694">
        <v>124</v>
      </c>
      <c r="AW694">
        <v>42.235399000000001</v>
      </c>
      <c r="AX694">
        <v>-87.829451000000006</v>
      </c>
      <c r="AY694">
        <v>1</v>
      </c>
      <c r="AZ694" t="s">
        <v>16343</v>
      </c>
      <c r="BA694">
        <v>760</v>
      </c>
      <c r="BB694" t="s">
        <v>18049</v>
      </c>
      <c r="BE694" t="s">
        <v>3467</v>
      </c>
      <c r="BF694" t="s">
        <v>288</v>
      </c>
      <c r="BG694" t="s">
        <v>16602</v>
      </c>
      <c r="BH694">
        <v>60045</v>
      </c>
      <c r="BI694" t="s">
        <v>16346</v>
      </c>
      <c r="BJ694" t="s">
        <v>182</v>
      </c>
    </row>
    <row r="695" spans="1:62">
      <c r="A695" t="s">
        <v>3612</v>
      </c>
      <c r="B695" t="s">
        <v>3613</v>
      </c>
      <c r="D695" t="s">
        <v>364</v>
      </c>
      <c r="E695" t="s">
        <v>3614</v>
      </c>
      <c r="F695" t="s">
        <v>3615</v>
      </c>
      <c r="G695" t="s">
        <v>3467</v>
      </c>
      <c r="H695" t="s">
        <v>288</v>
      </c>
      <c r="I695">
        <v>60045</v>
      </c>
      <c r="J695">
        <v>8476153210</v>
      </c>
      <c r="K695" t="s">
        <v>182</v>
      </c>
      <c r="L695">
        <v>0</v>
      </c>
      <c r="M695">
        <v>95</v>
      </c>
      <c r="N695">
        <v>18</v>
      </c>
      <c r="O695">
        <v>113</v>
      </c>
      <c r="P695" t="s">
        <v>290</v>
      </c>
      <c r="Q695" t="s">
        <v>290</v>
      </c>
      <c r="R695" t="s">
        <v>290</v>
      </c>
      <c r="S695" t="s">
        <v>290</v>
      </c>
      <c r="T695" t="s">
        <v>290</v>
      </c>
      <c r="U695" t="s">
        <v>290</v>
      </c>
      <c r="V695" t="s">
        <v>290</v>
      </c>
      <c r="W695" t="s">
        <v>290</v>
      </c>
      <c r="X695" t="s">
        <v>290</v>
      </c>
      <c r="Y695" t="s">
        <v>290</v>
      </c>
      <c r="Z695">
        <v>91</v>
      </c>
      <c r="AA695">
        <v>107</v>
      </c>
      <c r="AB695">
        <v>129</v>
      </c>
      <c r="AC695">
        <v>107</v>
      </c>
      <c r="AD695" t="s">
        <v>290</v>
      </c>
      <c r="AE695" t="s">
        <v>290</v>
      </c>
      <c r="AF695" t="s">
        <v>290</v>
      </c>
      <c r="AG695" t="s">
        <v>290</v>
      </c>
      <c r="AH695" t="s">
        <v>290</v>
      </c>
      <c r="AI695" t="s">
        <v>290</v>
      </c>
      <c r="AJ695">
        <v>32</v>
      </c>
      <c r="AK695">
        <v>4</v>
      </c>
      <c r="AL695">
        <v>142</v>
      </c>
      <c r="AM695">
        <v>37</v>
      </c>
      <c r="AN695" t="s">
        <v>290</v>
      </c>
      <c r="AO695">
        <v>193</v>
      </c>
      <c r="AP695">
        <v>26</v>
      </c>
      <c r="AQ695">
        <v>206</v>
      </c>
      <c r="AR695">
        <v>228</v>
      </c>
      <c r="AS695">
        <v>51</v>
      </c>
      <c r="AT695">
        <v>56</v>
      </c>
      <c r="AU695">
        <v>30</v>
      </c>
      <c r="AV695">
        <v>434</v>
      </c>
      <c r="AW695">
        <v>42.248351999999997</v>
      </c>
      <c r="AX695">
        <v>-87.891229999999993</v>
      </c>
      <c r="AY695">
        <v>1</v>
      </c>
      <c r="AZ695" t="s">
        <v>16343</v>
      </c>
      <c r="BA695">
        <v>1500</v>
      </c>
      <c r="BB695" t="s">
        <v>18051</v>
      </c>
      <c r="BE695" t="s">
        <v>3467</v>
      </c>
      <c r="BF695" t="s">
        <v>288</v>
      </c>
      <c r="BG695" t="s">
        <v>16602</v>
      </c>
      <c r="BH695">
        <v>60045</v>
      </c>
      <c r="BI695" t="s">
        <v>16346</v>
      </c>
      <c r="BJ695" t="s">
        <v>182</v>
      </c>
    </row>
    <row r="696" spans="1:62">
      <c r="A696" t="s">
        <v>3616</v>
      </c>
      <c r="B696" t="s">
        <v>3617</v>
      </c>
      <c r="C696" t="s">
        <v>314</v>
      </c>
      <c r="D696" t="s">
        <v>822</v>
      </c>
      <c r="E696" t="s">
        <v>3618</v>
      </c>
      <c r="F696" t="s">
        <v>3619</v>
      </c>
      <c r="G696" t="s">
        <v>3620</v>
      </c>
      <c r="H696" t="s">
        <v>288</v>
      </c>
      <c r="I696">
        <v>60060</v>
      </c>
      <c r="J696">
        <v>8475663000</v>
      </c>
      <c r="K696" t="s">
        <v>182</v>
      </c>
      <c r="L696">
        <v>16</v>
      </c>
      <c r="M696">
        <v>71.2</v>
      </c>
      <c r="N696">
        <v>39.9</v>
      </c>
      <c r="O696">
        <v>127.1</v>
      </c>
      <c r="P696" t="s">
        <v>290</v>
      </c>
      <c r="Q696" t="s">
        <v>290</v>
      </c>
      <c r="R696" t="s">
        <v>290</v>
      </c>
      <c r="S696" t="s">
        <v>290</v>
      </c>
      <c r="T696" t="s">
        <v>290</v>
      </c>
      <c r="U696" t="s">
        <v>290</v>
      </c>
      <c r="V696" t="s">
        <v>290</v>
      </c>
      <c r="W696" t="s">
        <v>290</v>
      </c>
      <c r="X696" t="s">
        <v>290</v>
      </c>
      <c r="Y696" t="s">
        <v>290</v>
      </c>
      <c r="Z696">
        <v>241</v>
      </c>
      <c r="AA696">
        <v>216</v>
      </c>
      <c r="AB696">
        <v>259</v>
      </c>
      <c r="AC696">
        <v>237</v>
      </c>
      <c r="AD696" t="s">
        <v>290</v>
      </c>
      <c r="AE696" t="s">
        <v>290</v>
      </c>
      <c r="AF696" t="s">
        <v>290</v>
      </c>
      <c r="AG696" t="s">
        <v>290</v>
      </c>
      <c r="AH696" t="s">
        <v>290</v>
      </c>
      <c r="AI696">
        <v>122</v>
      </c>
      <c r="AJ696">
        <v>194</v>
      </c>
      <c r="AK696">
        <v>4</v>
      </c>
      <c r="AL696">
        <v>97</v>
      </c>
      <c r="AM696">
        <v>51</v>
      </c>
      <c r="AN696">
        <v>10</v>
      </c>
      <c r="AO696">
        <v>719</v>
      </c>
      <c r="AP696" t="s">
        <v>290</v>
      </c>
      <c r="AQ696">
        <v>551</v>
      </c>
      <c r="AR696">
        <v>524</v>
      </c>
      <c r="AS696">
        <v>143</v>
      </c>
      <c r="AT696">
        <v>148</v>
      </c>
      <c r="AU696">
        <v>56</v>
      </c>
      <c r="AV696">
        <v>1075</v>
      </c>
      <c r="AW696">
        <v>42.271160999999999</v>
      </c>
      <c r="AX696">
        <v>-87.987026999999998</v>
      </c>
      <c r="AY696">
        <v>1</v>
      </c>
      <c r="AZ696" t="s">
        <v>16343</v>
      </c>
      <c r="BA696">
        <v>1</v>
      </c>
      <c r="BB696" t="s">
        <v>18053</v>
      </c>
      <c r="BE696" t="s">
        <v>3620</v>
      </c>
      <c r="BF696" t="s">
        <v>288</v>
      </c>
      <c r="BG696" t="s">
        <v>16602</v>
      </c>
      <c r="BH696">
        <v>60060</v>
      </c>
      <c r="BI696" t="s">
        <v>16346</v>
      </c>
      <c r="BJ696" t="s">
        <v>182</v>
      </c>
    </row>
    <row r="697" spans="1:62">
      <c r="A697" t="s">
        <v>4769</v>
      </c>
      <c r="B697" t="s">
        <v>4770</v>
      </c>
      <c r="D697" t="s">
        <v>478</v>
      </c>
      <c r="E697" t="s">
        <v>4771</v>
      </c>
      <c r="F697" t="s">
        <v>4772</v>
      </c>
      <c r="G697" t="s">
        <v>3546</v>
      </c>
      <c r="H697" t="s">
        <v>288</v>
      </c>
      <c r="I697">
        <v>60031</v>
      </c>
      <c r="J697">
        <v>8472449352</v>
      </c>
      <c r="K697" t="s">
        <v>182</v>
      </c>
      <c r="L697">
        <v>3</v>
      </c>
      <c r="M697">
        <v>6</v>
      </c>
      <c r="N697">
        <v>7</v>
      </c>
      <c r="O697">
        <v>16</v>
      </c>
      <c r="P697">
        <v>2</v>
      </c>
      <c r="Q697">
        <v>12</v>
      </c>
      <c r="R697">
        <v>8</v>
      </c>
      <c r="S697">
        <v>7</v>
      </c>
      <c r="T697">
        <v>8</v>
      </c>
      <c r="U697">
        <v>9</v>
      </c>
      <c r="V697">
        <v>6</v>
      </c>
      <c r="W697">
        <v>5</v>
      </c>
      <c r="X697">
        <v>5</v>
      </c>
      <c r="Y697">
        <v>8</v>
      </c>
      <c r="Z697" t="s">
        <v>290</v>
      </c>
      <c r="AA697" t="s">
        <v>290</v>
      </c>
      <c r="AB697" t="s">
        <v>290</v>
      </c>
      <c r="AC697" t="s">
        <v>290</v>
      </c>
      <c r="AD697">
        <v>23</v>
      </c>
      <c r="AE697" t="s">
        <v>290</v>
      </c>
      <c r="AF697" t="s">
        <v>290</v>
      </c>
      <c r="AG697" t="s">
        <v>290</v>
      </c>
      <c r="AH697" t="s">
        <v>290</v>
      </c>
      <c r="AI697" t="s">
        <v>290</v>
      </c>
      <c r="AJ697">
        <v>16</v>
      </c>
      <c r="AK697" t="s">
        <v>290</v>
      </c>
      <c r="AL697">
        <v>7</v>
      </c>
      <c r="AM697">
        <v>7</v>
      </c>
      <c r="AN697" t="s">
        <v>290</v>
      </c>
      <c r="AO697">
        <v>45</v>
      </c>
      <c r="AP697">
        <v>18</v>
      </c>
      <c r="AQ697">
        <v>44</v>
      </c>
      <c r="AR697">
        <v>49</v>
      </c>
      <c r="AS697">
        <v>0</v>
      </c>
      <c r="AT697">
        <v>0</v>
      </c>
      <c r="AU697">
        <v>0</v>
      </c>
      <c r="AV697">
        <v>93</v>
      </c>
      <c r="AW697">
        <v>42.363146</v>
      </c>
      <c r="AX697">
        <v>-87.95478</v>
      </c>
      <c r="AY697">
        <v>1</v>
      </c>
      <c r="AZ697" t="s">
        <v>16343</v>
      </c>
      <c r="BA697">
        <v>6151</v>
      </c>
      <c r="BB697" t="s">
        <v>16637</v>
      </c>
      <c r="BE697" t="s">
        <v>3546</v>
      </c>
      <c r="BF697" t="s">
        <v>288</v>
      </c>
      <c r="BG697" t="s">
        <v>16602</v>
      </c>
      <c r="BH697">
        <v>60031</v>
      </c>
      <c r="BI697" t="s">
        <v>16346</v>
      </c>
      <c r="BJ697" t="s">
        <v>182</v>
      </c>
    </row>
    <row r="698" spans="1:62">
      <c r="A698" t="s">
        <v>3622</v>
      </c>
      <c r="B698" t="s">
        <v>3623</v>
      </c>
      <c r="C698" t="s">
        <v>518</v>
      </c>
      <c r="D698" t="s">
        <v>677</v>
      </c>
      <c r="E698" t="s">
        <v>3624</v>
      </c>
      <c r="F698" t="s">
        <v>10466</v>
      </c>
      <c r="G698" t="s">
        <v>3513</v>
      </c>
      <c r="H698" t="s">
        <v>288</v>
      </c>
      <c r="I698">
        <v>60047</v>
      </c>
      <c r="J698">
        <v>8474384494</v>
      </c>
      <c r="K698" t="s">
        <v>182</v>
      </c>
      <c r="L698">
        <v>3</v>
      </c>
      <c r="M698">
        <v>27.5</v>
      </c>
      <c r="N698">
        <v>20.5</v>
      </c>
      <c r="O698">
        <v>51</v>
      </c>
      <c r="P698" t="s">
        <v>290</v>
      </c>
      <c r="Q698">
        <v>48</v>
      </c>
      <c r="R698">
        <v>18</v>
      </c>
      <c r="S698">
        <v>16</v>
      </c>
      <c r="T698">
        <v>10</v>
      </c>
      <c r="U698">
        <v>3</v>
      </c>
      <c r="V698">
        <v>9</v>
      </c>
      <c r="W698">
        <v>6</v>
      </c>
      <c r="X698">
        <v>7</v>
      </c>
      <c r="Y698">
        <v>5</v>
      </c>
      <c r="Z698">
        <v>8</v>
      </c>
      <c r="AA698">
        <v>6</v>
      </c>
      <c r="AB698">
        <v>5</v>
      </c>
      <c r="AC698">
        <v>3</v>
      </c>
      <c r="AD698" t="s">
        <v>290</v>
      </c>
      <c r="AE698" t="s">
        <v>290</v>
      </c>
      <c r="AF698" t="s">
        <v>290</v>
      </c>
      <c r="AG698" t="s">
        <v>290</v>
      </c>
      <c r="AH698" t="s">
        <v>290</v>
      </c>
      <c r="AI698" t="s">
        <v>290</v>
      </c>
      <c r="AJ698">
        <v>15</v>
      </c>
      <c r="AK698" t="s">
        <v>290</v>
      </c>
      <c r="AL698">
        <v>10</v>
      </c>
      <c r="AM698">
        <v>4</v>
      </c>
      <c r="AN698" t="s">
        <v>290</v>
      </c>
      <c r="AO698">
        <v>100</v>
      </c>
      <c r="AP698">
        <v>15</v>
      </c>
      <c r="AQ698">
        <v>65</v>
      </c>
      <c r="AR698">
        <v>79</v>
      </c>
      <c r="AS698">
        <v>2</v>
      </c>
      <c r="AT698">
        <v>2</v>
      </c>
      <c r="AU698">
        <v>0</v>
      </c>
      <c r="AV698">
        <v>144</v>
      </c>
      <c r="AW698">
        <v>42.196930000000002</v>
      </c>
      <c r="AX698">
        <v>-88.058525000000003</v>
      </c>
      <c r="AY698">
        <v>0.72</v>
      </c>
      <c r="AZ698" t="s">
        <v>16883</v>
      </c>
      <c r="BA698">
        <v>99</v>
      </c>
      <c r="BB698" t="s">
        <v>18055</v>
      </c>
      <c r="BE698" t="s">
        <v>3513</v>
      </c>
      <c r="BF698" t="s">
        <v>288</v>
      </c>
      <c r="BG698" t="s">
        <v>16602</v>
      </c>
      <c r="BH698">
        <v>60047</v>
      </c>
      <c r="BI698" t="s">
        <v>16346</v>
      </c>
      <c r="BJ698" t="s">
        <v>182</v>
      </c>
    </row>
    <row r="699" spans="1:62">
      <c r="A699" t="s">
        <v>4776</v>
      </c>
      <c r="B699" t="s">
        <v>4777</v>
      </c>
      <c r="D699" t="s">
        <v>293</v>
      </c>
      <c r="E699" t="s">
        <v>194</v>
      </c>
      <c r="F699" t="s">
        <v>4778</v>
      </c>
      <c r="G699" t="s">
        <v>3634</v>
      </c>
      <c r="H699" t="s">
        <v>288</v>
      </c>
      <c r="I699">
        <v>60035</v>
      </c>
      <c r="J699">
        <v>8474333383</v>
      </c>
      <c r="K699" t="s">
        <v>182</v>
      </c>
      <c r="L699">
        <v>4</v>
      </c>
      <c r="M699">
        <v>13</v>
      </c>
      <c r="N699">
        <v>0</v>
      </c>
      <c r="O699">
        <v>17</v>
      </c>
      <c r="P699">
        <v>50</v>
      </c>
      <c r="Q699">
        <v>25</v>
      </c>
      <c r="R699" t="s">
        <v>290</v>
      </c>
      <c r="S699" t="s">
        <v>290</v>
      </c>
      <c r="T699" t="s">
        <v>290</v>
      </c>
      <c r="U699" t="s">
        <v>290</v>
      </c>
      <c r="V699" t="s">
        <v>290</v>
      </c>
      <c r="W699" t="s">
        <v>290</v>
      </c>
      <c r="X699" t="s">
        <v>290</v>
      </c>
      <c r="Y699" t="s">
        <v>290</v>
      </c>
      <c r="Z699" t="s">
        <v>290</v>
      </c>
      <c r="AA699" t="s">
        <v>290</v>
      </c>
      <c r="AB699" t="s">
        <v>290</v>
      </c>
      <c r="AC699" t="s">
        <v>290</v>
      </c>
      <c r="AD699" t="s">
        <v>290</v>
      </c>
      <c r="AE699" t="s">
        <v>290</v>
      </c>
      <c r="AF699" t="s">
        <v>290</v>
      </c>
      <c r="AG699" t="s">
        <v>290</v>
      </c>
      <c r="AH699" t="s">
        <v>290</v>
      </c>
      <c r="AI699" t="s">
        <v>290</v>
      </c>
      <c r="AJ699">
        <v>3</v>
      </c>
      <c r="AK699" t="s">
        <v>290</v>
      </c>
      <c r="AL699">
        <v>2</v>
      </c>
      <c r="AM699" t="s">
        <v>290</v>
      </c>
      <c r="AN699" t="s">
        <v>290</v>
      </c>
      <c r="AO699">
        <v>69</v>
      </c>
      <c r="AP699">
        <v>1</v>
      </c>
      <c r="AQ699">
        <v>33</v>
      </c>
      <c r="AR699">
        <v>42</v>
      </c>
      <c r="AS699">
        <v>0</v>
      </c>
      <c r="AT699">
        <v>0</v>
      </c>
      <c r="AU699">
        <v>0</v>
      </c>
      <c r="AV699">
        <v>75</v>
      </c>
      <c r="AW699">
        <v>42.160511999999997</v>
      </c>
      <c r="AX699">
        <v>-87.800915000000003</v>
      </c>
      <c r="AY699">
        <v>1</v>
      </c>
      <c r="AZ699" t="s">
        <v>16343</v>
      </c>
      <c r="BA699">
        <v>1301</v>
      </c>
      <c r="BB699" t="s">
        <v>18057</v>
      </c>
      <c r="BE699" t="s">
        <v>3634</v>
      </c>
      <c r="BF699" t="s">
        <v>288</v>
      </c>
      <c r="BG699" t="s">
        <v>16602</v>
      </c>
      <c r="BH699">
        <v>60035</v>
      </c>
      <c r="BI699" t="s">
        <v>16346</v>
      </c>
      <c r="BJ699" t="s">
        <v>182</v>
      </c>
    </row>
    <row r="700" spans="1:62">
      <c r="A700" t="s">
        <v>3626</v>
      </c>
      <c r="B700" t="s">
        <v>3627</v>
      </c>
      <c r="C700" t="s">
        <v>353</v>
      </c>
      <c r="D700" t="s">
        <v>293</v>
      </c>
      <c r="E700" t="s">
        <v>3628</v>
      </c>
      <c r="F700" t="s">
        <v>3629</v>
      </c>
      <c r="G700" t="s">
        <v>3620</v>
      </c>
      <c r="H700" t="s">
        <v>288</v>
      </c>
      <c r="I700">
        <v>60060</v>
      </c>
      <c r="J700">
        <v>8475664345</v>
      </c>
      <c r="K700" t="s">
        <v>182</v>
      </c>
      <c r="L700">
        <v>2</v>
      </c>
      <c r="M700">
        <v>3</v>
      </c>
      <c r="N700">
        <v>0</v>
      </c>
      <c r="O700">
        <v>5</v>
      </c>
      <c r="P700">
        <v>8</v>
      </c>
      <c r="Q700">
        <v>1</v>
      </c>
      <c r="R700" t="s">
        <v>290</v>
      </c>
      <c r="S700" t="s">
        <v>290</v>
      </c>
      <c r="T700" t="s">
        <v>290</v>
      </c>
      <c r="U700" t="s">
        <v>290</v>
      </c>
      <c r="V700" t="s">
        <v>290</v>
      </c>
      <c r="W700" t="s">
        <v>290</v>
      </c>
      <c r="X700" t="s">
        <v>290</v>
      </c>
      <c r="Y700" t="s">
        <v>290</v>
      </c>
      <c r="Z700" t="s">
        <v>290</v>
      </c>
      <c r="AA700" t="s">
        <v>290</v>
      </c>
      <c r="AB700" t="s">
        <v>290</v>
      </c>
      <c r="AC700" t="s">
        <v>290</v>
      </c>
      <c r="AD700" t="s">
        <v>290</v>
      </c>
      <c r="AE700" t="s">
        <v>290</v>
      </c>
      <c r="AF700" t="s">
        <v>290</v>
      </c>
      <c r="AG700" t="s">
        <v>290</v>
      </c>
      <c r="AH700" t="s">
        <v>290</v>
      </c>
      <c r="AI700" t="s">
        <v>290</v>
      </c>
      <c r="AJ700">
        <v>7</v>
      </c>
      <c r="AK700" t="s">
        <v>290</v>
      </c>
      <c r="AL700" t="s">
        <v>290</v>
      </c>
      <c r="AM700" t="s">
        <v>290</v>
      </c>
      <c r="AN700" t="s">
        <v>290</v>
      </c>
      <c r="AO700">
        <v>1</v>
      </c>
      <c r="AP700">
        <v>1</v>
      </c>
      <c r="AQ700">
        <v>5</v>
      </c>
      <c r="AR700">
        <v>4</v>
      </c>
      <c r="AS700">
        <v>0</v>
      </c>
      <c r="AT700">
        <v>0</v>
      </c>
      <c r="AU700">
        <v>8</v>
      </c>
      <c r="AV700">
        <v>9</v>
      </c>
      <c r="AW700">
        <v>42.245708</v>
      </c>
      <c r="AX700">
        <v>-87.993228000000002</v>
      </c>
      <c r="AY700">
        <v>1</v>
      </c>
      <c r="AZ700" t="s">
        <v>16343</v>
      </c>
      <c r="BA700">
        <v>1401</v>
      </c>
      <c r="BB700" t="s">
        <v>18032</v>
      </c>
      <c r="BE700" t="s">
        <v>3620</v>
      </c>
      <c r="BF700" t="s">
        <v>288</v>
      </c>
      <c r="BG700" t="s">
        <v>16602</v>
      </c>
      <c r="BH700">
        <v>60060</v>
      </c>
      <c r="BI700" t="s">
        <v>16346</v>
      </c>
      <c r="BJ700" t="s">
        <v>182</v>
      </c>
    </row>
    <row r="701" spans="1:62">
      <c r="A701" t="s">
        <v>3630</v>
      </c>
      <c r="B701" t="s">
        <v>3631</v>
      </c>
      <c r="D701" t="s">
        <v>18061</v>
      </c>
      <c r="E701" t="s">
        <v>18062</v>
      </c>
      <c r="F701" t="s">
        <v>3633</v>
      </c>
      <c r="G701" t="s">
        <v>3634</v>
      </c>
      <c r="H701" t="s">
        <v>288</v>
      </c>
      <c r="I701">
        <v>60035</v>
      </c>
      <c r="J701">
        <v>8478319393</v>
      </c>
      <c r="K701" t="s">
        <v>182</v>
      </c>
      <c r="L701">
        <v>2.5</v>
      </c>
      <c r="M701">
        <v>8.5</v>
      </c>
      <c r="N701">
        <v>0</v>
      </c>
      <c r="O701">
        <v>11</v>
      </c>
      <c r="P701">
        <v>37</v>
      </c>
      <c r="Q701">
        <v>7</v>
      </c>
      <c r="R701" t="s">
        <v>290</v>
      </c>
      <c r="S701" t="s">
        <v>290</v>
      </c>
      <c r="T701" t="s">
        <v>290</v>
      </c>
      <c r="U701" t="s">
        <v>290</v>
      </c>
      <c r="V701" t="s">
        <v>290</v>
      </c>
      <c r="W701" t="s">
        <v>290</v>
      </c>
      <c r="X701" t="s">
        <v>290</v>
      </c>
      <c r="Y701" t="s">
        <v>290</v>
      </c>
      <c r="Z701" t="s">
        <v>290</v>
      </c>
      <c r="AA701" t="s">
        <v>290</v>
      </c>
      <c r="AB701" t="s">
        <v>290</v>
      </c>
      <c r="AC701" t="s">
        <v>290</v>
      </c>
      <c r="AD701" t="s">
        <v>290</v>
      </c>
      <c r="AE701" t="s">
        <v>290</v>
      </c>
      <c r="AF701" t="s">
        <v>290</v>
      </c>
      <c r="AG701" t="s">
        <v>290</v>
      </c>
      <c r="AH701" t="s">
        <v>290</v>
      </c>
      <c r="AI701" t="s">
        <v>290</v>
      </c>
      <c r="AJ701">
        <v>1</v>
      </c>
      <c r="AK701" t="s">
        <v>290</v>
      </c>
      <c r="AL701">
        <v>1</v>
      </c>
      <c r="AM701" t="s">
        <v>290</v>
      </c>
      <c r="AN701" t="s">
        <v>290</v>
      </c>
      <c r="AO701">
        <v>38</v>
      </c>
      <c r="AP701">
        <v>4</v>
      </c>
      <c r="AQ701">
        <v>24</v>
      </c>
      <c r="AR701">
        <v>20</v>
      </c>
      <c r="AS701">
        <v>0</v>
      </c>
      <c r="AT701">
        <v>0</v>
      </c>
      <c r="AU701">
        <v>0</v>
      </c>
      <c r="AV701">
        <v>44</v>
      </c>
      <c r="AW701">
        <v>42.172877</v>
      </c>
      <c r="AX701">
        <v>-87.823826999999994</v>
      </c>
      <c r="AY701">
        <v>1</v>
      </c>
      <c r="AZ701" t="s">
        <v>16343</v>
      </c>
      <c r="BA701">
        <v>1731</v>
      </c>
      <c r="BB701" t="s">
        <v>18064</v>
      </c>
      <c r="BE701" t="s">
        <v>3634</v>
      </c>
      <c r="BF701" t="s">
        <v>288</v>
      </c>
      <c r="BG701" t="s">
        <v>16602</v>
      </c>
      <c r="BH701">
        <v>60035</v>
      </c>
      <c r="BI701" t="s">
        <v>16346</v>
      </c>
      <c r="BJ701" t="s">
        <v>182</v>
      </c>
    </row>
    <row r="702" spans="1:62">
      <c r="A702" t="s">
        <v>3636</v>
      </c>
      <c r="B702" t="s">
        <v>3637</v>
      </c>
      <c r="D702" t="s">
        <v>3638</v>
      </c>
      <c r="E702" t="s">
        <v>3639</v>
      </c>
      <c r="F702" t="s">
        <v>3640</v>
      </c>
      <c r="G702" t="s">
        <v>3501</v>
      </c>
      <c r="H702" t="s">
        <v>288</v>
      </c>
      <c r="I702">
        <v>60010</v>
      </c>
      <c r="J702">
        <v>8473822812</v>
      </c>
      <c r="K702" t="s">
        <v>182</v>
      </c>
      <c r="L702">
        <v>2</v>
      </c>
      <c r="M702">
        <v>6</v>
      </c>
      <c r="N702">
        <v>2</v>
      </c>
      <c r="O702">
        <v>10</v>
      </c>
      <c r="P702">
        <v>13</v>
      </c>
      <c r="Q702">
        <v>6</v>
      </c>
      <c r="R702">
        <v>3</v>
      </c>
      <c r="S702">
        <v>3</v>
      </c>
      <c r="T702">
        <v>2</v>
      </c>
      <c r="U702" t="s">
        <v>290</v>
      </c>
      <c r="V702" t="s">
        <v>290</v>
      </c>
      <c r="W702" t="s">
        <v>290</v>
      </c>
      <c r="X702" t="s">
        <v>290</v>
      </c>
      <c r="Y702" t="s">
        <v>290</v>
      </c>
      <c r="Z702" t="s">
        <v>290</v>
      </c>
      <c r="AA702" t="s">
        <v>290</v>
      </c>
      <c r="AB702" t="s">
        <v>290</v>
      </c>
      <c r="AC702" t="s">
        <v>290</v>
      </c>
      <c r="AD702" t="s">
        <v>290</v>
      </c>
      <c r="AE702" t="s">
        <v>290</v>
      </c>
      <c r="AF702" t="s">
        <v>290</v>
      </c>
      <c r="AG702" t="s">
        <v>290</v>
      </c>
      <c r="AH702" t="s">
        <v>290</v>
      </c>
      <c r="AI702" t="s">
        <v>290</v>
      </c>
      <c r="AJ702" t="s">
        <v>290</v>
      </c>
      <c r="AK702" t="s">
        <v>290</v>
      </c>
      <c r="AL702">
        <v>4</v>
      </c>
      <c r="AM702" t="s">
        <v>290</v>
      </c>
      <c r="AN702" t="s">
        <v>290</v>
      </c>
      <c r="AO702">
        <v>18</v>
      </c>
      <c r="AP702">
        <v>5</v>
      </c>
      <c r="AQ702">
        <v>14</v>
      </c>
      <c r="AR702">
        <v>13</v>
      </c>
      <c r="AS702">
        <v>0</v>
      </c>
      <c r="AT702">
        <v>0</v>
      </c>
      <c r="AU702">
        <v>0</v>
      </c>
      <c r="AV702">
        <v>27</v>
      </c>
      <c r="AW702">
        <v>42.134433000000001</v>
      </c>
      <c r="AX702">
        <v>-88.136904000000001</v>
      </c>
      <c r="AY702">
        <v>1</v>
      </c>
      <c r="AZ702" t="s">
        <v>16343</v>
      </c>
      <c r="BA702">
        <v>1410</v>
      </c>
      <c r="BB702" t="s">
        <v>18068</v>
      </c>
      <c r="BE702" t="s">
        <v>3501</v>
      </c>
      <c r="BF702" t="s">
        <v>288</v>
      </c>
      <c r="BG702" t="s">
        <v>16493</v>
      </c>
      <c r="BH702">
        <v>60010</v>
      </c>
      <c r="BI702" t="s">
        <v>16346</v>
      </c>
      <c r="BJ702" t="s">
        <v>146</v>
      </c>
    </row>
    <row r="703" spans="1:62">
      <c r="A703" t="s">
        <v>12815</v>
      </c>
      <c r="B703" t="s">
        <v>10506</v>
      </c>
      <c r="D703" t="s">
        <v>3043</v>
      </c>
      <c r="E703" t="s">
        <v>18069</v>
      </c>
      <c r="F703" t="s">
        <v>10509</v>
      </c>
      <c r="G703" t="s">
        <v>3460</v>
      </c>
      <c r="H703" t="s">
        <v>288</v>
      </c>
      <c r="I703">
        <v>60048</v>
      </c>
      <c r="J703">
        <v>8478163590</v>
      </c>
      <c r="K703" t="s">
        <v>182</v>
      </c>
      <c r="L703">
        <v>2</v>
      </c>
      <c r="M703">
        <v>3</v>
      </c>
      <c r="N703">
        <v>0</v>
      </c>
      <c r="O703">
        <v>5</v>
      </c>
      <c r="P703">
        <v>11</v>
      </c>
      <c r="Q703">
        <v>1</v>
      </c>
      <c r="R703" t="s">
        <v>290</v>
      </c>
      <c r="S703" t="s">
        <v>290</v>
      </c>
      <c r="T703" t="s">
        <v>290</v>
      </c>
      <c r="U703" t="s">
        <v>290</v>
      </c>
      <c r="V703" t="s">
        <v>290</v>
      </c>
      <c r="W703" t="s">
        <v>290</v>
      </c>
      <c r="X703" t="s">
        <v>290</v>
      </c>
      <c r="Y703" t="s">
        <v>290</v>
      </c>
      <c r="Z703" t="s">
        <v>290</v>
      </c>
      <c r="AA703" t="s">
        <v>290</v>
      </c>
      <c r="AB703" t="s">
        <v>290</v>
      </c>
      <c r="AC703" t="s">
        <v>290</v>
      </c>
      <c r="AD703" t="s">
        <v>290</v>
      </c>
      <c r="AE703" t="s">
        <v>290</v>
      </c>
      <c r="AF703" t="s">
        <v>290</v>
      </c>
      <c r="AG703" t="s">
        <v>290</v>
      </c>
      <c r="AH703" t="s">
        <v>290</v>
      </c>
      <c r="AI703" t="s">
        <v>290</v>
      </c>
      <c r="AJ703">
        <v>2</v>
      </c>
      <c r="AK703" t="s">
        <v>290</v>
      </c>
      <c r="AL703">
        <v>1</v>
      </c>
      <c r="AM703" t="s">
        <v>290</v>
      </c>
      <c r="AN703" t="s">
        <v>290</v>
      </c>
      <c r="AO703">
        <v>9</v>
      </c>
      <c r="AP703" t="s">
        <v>290</v>
      </c>
      <c r="AQ703">
        <v>3</v>
      </c>
      <c r="AR703">
        <v>9</v>
      </c>
      <c r="AS703">
        <v>0</v>
      </c>
      <c r="AT703">
        <v>0</v>
      </c>
      <c r="AU703">
        <v>2</v>
      </c>
      <c r="AV703">
        <v>12</v>
      </c>
      <c r="AW703">
        <v>42.269489</v>
      </c>
      <c r="AX703">
        <v>-87.955376000000001</v>
      </c>
      <c r="AY703">
        <v>1</v>
      </c>
      <c r="AZ703" t="s">
        <v>16343</v>
      </c>
      <c r="BA703">
        <v>223</v>
      </c>
      <c r="BB703" t="s">
        <v>16574</v>
      </c>
      <c r="BE703" t="s">
        <v>3460</v>
      </c>
      <c r="BF703" t="s">
        <v>288</v>
      </c>
      <c r="BG703" t="s">
        <v>16602</v>
      </c>
      <c r="BH703">
        <v>60048</v>
      </c>
      <c r="BI703" t="s">
        <v>16346</v>
      </c>
      <c r="BJ703" t="s">
        <v>182</v>
      </c>
    </row>
    <row r="704" spans="1:62">
      <c r="A704" t="s">
        <v>4779</v>
      </c>
      <c r="B704" t="s">
        <v>4780</v>
      </c>
      <c r="C704" t="s">
        <v>418</v>
      </c>
      <c r="D704" t="s">
        <v>18071</v>
      </c>
      <c r="E704" t="s">
        <v>4782</v>
      </c>
      <c r="F704" t="s">
        <v>4783</v>
      </c>
      <c r="G704" t="s">
        <v>3495</v>
      </c>
      <c r="H704" t="s">
        <v>288</v>
      </c>
      <c r="I704">
        <v>60085</v>
      </c>
      <c r="J704">
        <v>8473601054</v>
      </c>
      <c r="K704" t="s">
        <v>182</v>
      </c>
      <c r="L704">
        <v>3</v>
      </c>
      <c r="M704">
        <v>12</v>
      </c>
      <c r="N704">
        <v>1</v>
      </c>
      <c r="O704">
        <v>16</v>
      </c>
      <c r="P704">
        <v>22</v>
      </c>
      <c r="Q704">
        <v>20</v>
      </c>
      <c r="R704">
        <v>17</v>
      </c>
      <c r="S704">
        <v>8</v>
      </c>
      <c r="T704">
        <v>4</v>
      </c>
      <c r="U704">
        <v>5</v>
      </c>
      <c r="V704">
        <v>5</v>
      </c>
      <c r="W704">
        <v>2</v>
      </c>
      <c r="X704">
        <v>3</v>
      </c>
      <c r="Y704">
        <v>3</v>
      </c>
      <c r="Z704" t="s">
        <v>290</v>
      </c>
      <c r="AA704" t="s">
        <v>290</v>
      </c>
      <c r="AB704" t="s">
        <v>290</v>
      </c>
      <c r="AC704" t="s">
        <v>290</v>
      </c>
      <c r="AD704" t="s">
        <v>290</v>
      </c>
      <c r="AE704" t="s">
        <v>290</v>
      </c>
      <c r="AF704" t="s">
        <v>290</v>
      </c>
      <c r="AG704" t="s">
        <v>290</v>
      </c>
      <c r="AH704" t="s">
        <v>290</v>
      </c>
      <c r="AI704" t="s">
        <v>290</v>
      </c>
      <c r="AJ704">
        <v>4</v>
      </c>
      <c r="AK704" t="s">
        <v>290</v>
      </c>
      <c r="AL704" t="s">
        <v>290</v>
      </c>
      <c r="AM704">
        <v>77</v>
      </c>
      <c r="AN704" t="s">
        <v>290</v>
      </c>
      <c r="AO704">
        <v>3</v>
      </c>
      <c r="AP704">
        <v>5</v>
      </c>
      <c r="AQ704">
        <v>51</v>
      </c>
      <c r="AR704">
        <v>38</v>
      </c>
      <c r="AS704">
        <v>0</v>
      </c>
      <c r="AT704">
        <v>0</v>
      </c>
      <c r="AU704">
        <v>80</v>
      </c>
      <c r="AV704">
        <v>89</v>
      </c>
      <c r="AW704">
        <v>42.368442999999999</v>
      </c>
      <c r="AX704">
        <v>-87.844324</v>
      </c>
      <c r="AY704">
        <v>1</v>
      </c>
      <c r="AZ704" t="s">
        <v>16343</v>
      </c>
      <c r="BA704">
        <v>1011</v>
      </c>
      <c r="BB704" t="s">
        <v>18073</v>
      </c>
      <c r="BE704" t="s">
        <v>3495</v>
      </c>
      <c r="BF704" t="s">
        <v>288</v>
      </c>
      <c r="BG704" t="s">
        <v>16602</v>
      </c>
      <c r="BH704">
        <v>60085</v>
      </c>
      <c r="BI704" t="s">
        <v>16346</v>
      </c>
      <c r="BJ704" t="s">
        <v>182</v>
      </c>
    </row>
    <row r="705" spans="1:62">
      <c r="A705" t="s">
        <v>3641</v>
      </c>
      <c r="B705" t="s">
        <v>3642</v>
      </c>
      <c r="C705" t="s">
        <v>283</v>
      </c>
      <c r="D705" t="s">
        <v>3643</v>
      </c>
      <c r="E705" t="s">
        <v>3644</v>
      </c>
      <c r="F705" t="s">
        <v>3645</v>
      </c>
      <c r="G705" t="s">
        <v>3646</v>
      </c>
      <c r="H705" t="s">
        <v>288</v>
      </c>
      <c r="I705">
        <v>60084</v>
      </c>
      <c r="J705">
        <v>8475266311</v>
      </c>
      <c r="K705" t="s">
        <v>182</v>
      </c>
      <c r="L705">
        <v>4</v>
      </c>
      <c r="M705">
        <v>18</v>
      </c>
      <c r="N705">
        <v>3</v>
      </c>
      <c r="O705">
        <v>25</v>
      </c>
      <c r="P705">
        <v>31</v>
      </c>
      <c r="Q705">
        <v>23</v>
      </c>
      <c r="R705">
        <v>21</v>
      </c>
      <c r="S705">
        <v>34</v>
      </c>
      <c r="T705">
        <v>13</v>
      </c>
      <c r="U705">
        <v>16</v>
      </c>
      <c r="V705">
        <v>19</v>
      </c>
      <c r="W705">
        <v>26</v>
      </c>
      <c r="X705">
        <v>23</v>
      </c>
      <c r="Y705">
        <v>27</v>
      </c>
      <c r="Z705" t="s">
        <v>290</v>
      </c>
      <c r="AA705" t="s">
        <v>290</v>
      </c>
      <c r="AB705" t="s">
        <v>290</v>
      </c>
      <c r="AC705" t="s">
        <v>290</v>
      </c>
      <c r="AD705" t="s">
        <v>290</v>
      </c>
      <c r="AE705" t="s">
        <v>290</v>
      </c>
      <c r="AF705" t="s">
        <v>290</v>
      </c>
      <c r="AG705" t="s">
        <v>290</v>
      </c>
      <c r="AH705" t="s">
        <v>290</v>
      </c>
      <c r="AI705" t="s">
        <v>290</v>
      </c>
      <c r="AJ705">
        <v>48</v>
      </c>
      <c r="AK705" t="s">
        <v>290</v>
      </c>
      <c r="AL705">
        <v>4</v>
      </c>
      <c r="AM705">
        <v>1</v>
      </c>
      <c r="AN705" t="s">
        <v>290</v>
      </c>
      <c r="AO705">
        <v>156</v>
      </c>
      <c r="AP705">
        <v>24</v>
      </c>
      <c r="AQ705">
        <v>109</v>
      </c>
      <c r="AR705">
        <v>124</v>
      </c>
      <c r="AS705">
        <v>0</v>
      </c>
      <c r="AT705">
        <v>0</v>
      </c>
      <c r="AU705">
        <v>50</v>
      </c>
      <c r="AV705">
        <v>233</v>
      </c>
      <c r="AW705">
        <v>42.257522999999999</v>
      </c>
      <c r="AX705">
        <v>-88.142247999999995</v>
      </c>
      <c r="AY705">
        <v>1</v>
      </c>
      <c r="AZ705" t="s">
        <v>16343</v>
      </c>
      <c r="BA705">
        <v>316</v>
      </c>
      <c r="BB705" t="s">
        <v>18075</v>
      </c>
      <c r="BE705" t="s">
        <v>3646</v>
      </c>
      <c r="BF705" t="s">
        <v>288</v>
      </c>
      <c r="BG705" t="s">
        <v>16602</v>
      </c>
      <c r="BH705">
        <v>60084</v>
      </c>
      <c r="BI705" t="s">
        <v>16346</v>
      </c>
      <c r="BJ705" t="s">
        <v>182</v>
      </c>
    </row>
    <row r="706" spans="1:62">
      <c r="A706" t="s">
        <v>4784</v>
      </c>
      <c r="B706" t="s">
        <v>4785</v>
      </c>
      <c r="D706" t="s">
        <v>4786</v>
      </c>
      <c r="E706" t="s">
        <v>4787</v>
      </c>
      <c r="F706" t="s">
        <v>4788</v>
      </c>
      <c r="G706" t="s">
        <v>4789</v>
      </c>
      <c r="H706" t="s">
        <v>288</v>
      </c>
      <c r="I706">
        <v>60061</v>
      </c>
      <c r="J706">
        <v>8479180342</v>
      </c>
      <c r="K706" t="s">
        <v>182</v>
      </c>
      <c r="L706">
        <v>2</v>
      </c>
      <c r="M706">
        <v>4</v>
      </c>
      <c r="N706">
        <v>0</v>
      </c>
      <c r="O706">
        <v>6</v>
      </c>
      <c r="P706">
        <v>5</v>
      </c>
      <c r="Q706">
        <v>6</v>
      </c>
      <c r="R706" t="s">
        <v>290</v>
      </c>
      <c r="S706" t="s">
        <v>290</v>
      </c>
      <c r="T706" t="s">
        <v>290</v>
      </c>
      <c r="U706" t="s">
        <v>290</v>
      </c>
      <c r="V706" t="s">
        <v>290</v>
      </c>
      <c r="W706" t="s">
        <v>290</v>
      </c>
      <c r="X706" t="s">
        <v>290</v>
      </c>
      <c r="Y706" t="s">
        <v>290</v>
      </c>
      <c r="Z706" t="s">
        <v>290</v>
      </c>
      <c r="AA706" t="s">
        <v>290</v>
      </c>
      <c r="AB706" t="s">
        <v>290</v>
      </c>
      <c r="AC706" t="s">
        <v>290</v>
      </c>
      <c r="AD706" t="s">
        <v>290</v>
      </c>
      <c r="AE706" t="s">
        <v>290</v>
      </c>
      <c r="AF706" t="s">
        <v>290</v>
      </c>
      <c r="AG706" t="s">
        <v>290</v>
      </c>
      <c r="AH706" t="s">
        <v>290</v>
      </c>
      <c r="AI706" t="s">
        <v>290</v>
      </c>
      <c r="AJ706" t="s">
        <v>290</v>
      </c>
      <c r="AK706" t="s">
        <v>290</v>
      </c>
      <c r="AL706">
        <v>4</v>
      </c>
      <c r="AM706" t="s">
        <v>290</v>
      </c>
      <c r="AN706" t="s">
        <v>290</v>
      </c>
      <c r="AO706">
        <v>5</v>
      </c>
      <c r="AP706">
        <v>2</v>
      </c>
      <c r="AQ706">
        <v>6</v>
      </c>
      <c r="AR706">
        <v>5</v>
      </c>
      <c r="AS706">
        <v>0</v>
      </c>
      <c r="AT706">
        <v>0</v>
      </c>
      <c r="AU706">
        <v>1</v>
      </c>
      <c r="AV706">
        <v>11</v>
      </c>
      <c r="AW706">
        <v>42.242330000000003</v>
      </c>
      <c r="AX706">
        <v>-87.966003000000001</v>
      </c>
      <c r="AY706">
        <v>1</v>
      </c>
      <c r="AZ706" t="s">
        <v>16343</v>
      </c>
      <c r="BA706">
        <v>21</v>
      </c>
      <c r="BB706" t="s">
        <v>18077</v>
      </c>
      <c r="BC706" t="s">
        <v>16790</v>
      </c>
      <c r="BD706">
        <v>216</v>
      </c>
      <c r="BE706" t="s">
        <v>4789</v>
      </c>
      <c r="BF706" t="s">
        <v>288</v>
      </c>
      <c r="BG706" t="s">
        <v>16602</v>
      </c>
      <c r="BH706">
        <v>60061</v>
      </c>
      <c r="BI706" t="s">
        <v>16346</v>
      </c>
      <c r="BJ706" t="s">
        <v>182</v>
      </c>
    </row>
    <row r="707" spans="1:62">
      <c r="A707" t="s">
        <v>3648</v>
      </c>
      <c r="B707" t="s">
        <v>3649</v>
      </c>
      <c r="D707" t="s">
        <v>1190</v>
      </c>
      <c r="E707" t="s">
        <v>941</v>
      </c>
      <c r="F707" t="s">
        <v>3650</v>
      </c>
      <c r="G707" t="s">
        <v>3634</v>
      </c>
      <c r="H707" t="s">
        <v>288</v>
      </c>
      <c r="I707">
        <v>60035</v>
      </c>
      <c r="J707">
        <v>8474335106</v>
      </c>
      <c r="K707" t="s">
        <v>182</v>
      </c>
      <c r="L707">
        <v>2</v>
      </c>
      <c r="M707">
        <v>4.5</v>
      </c>
      <c r="N707">
        <v>0</v>
      </c>
      <c r="O707">
        <v>6.5</v>
      </c>
      <c r="P707">
        <v>23</v>
      </c>
      <c r="Q707">
        <v>8</v>
      </c>
      <c r="R707" t="s">
        <v>290</v>
      </c>
      <c r="S707" t="s">
        <v>290</v>
      </c>
      <c r="T707" t="s">
        <v>290</v>
      </c>
      <c r="U707" t="s">
        <v>290</v>
      </c>
      <c r="V707" t="s">
        <v>290</v>
      </c>
      <c r="W707" t="s">
        <v>290</v>
      </c>
      <c r="X707" t="s">
        <v>290</v>
      </c>
      <c r="Y707" t="s">
        <v>290</v>
      </c>
      <c r="Z707" t="s">
        <v>290</v>
      </c>
      <c r="AA707" t="s">
        <v>290</v>
      </c>
      <c r="AB707" t="s">
        <v>290</v>
      </c>
      <c r="AC707" t="s">
        <v>290</v>
      </c>
      <c r="AD707" t="s">
        <v>290</v>
      </c>
      <c r="AE707" t="s">
        <v>290</v>
      </c>
      <c r="AF707" t="s">
        <v>290</v>
      </c>
      <c r="AG707" t="s">
        <v>290</v>
      </c>
      <c r="AH707" t="s">
        <v>290</v>
      </c>
      <c r="AI707" t="s">
        <v>290</v>
      </c>
      <c r="AJ707">
        <v>1</v>
      </c>
      <c r="AK707" t="s">
        <v>290</v>
      </c>
      <c r="AL707" t="s">
        <v>290</v>
      </c>
      <c r="AM707" t="s">
        <v>290</v>
      </c>
      <c r="AN707" t="s">
        <v>290</v>
      </c>
      <c r="AO707">
        <v>27</v>
      </c>
      <c r="AP707">
        <v>3</v>
      </c>
      <c r="AQ707">
        <v>15</v>
      </c>
      <c r="AR707">
        <v>16</v>
      </c>
      <c r="AS707">
        <v>0</v>
      </c>
      <c r="AT707">
        <v>0</v>
      </c>
      <c r="AU707">
        <v>0</v>
      </c>
      <c r="AV707">
        <v>31</v>
      </c>
      <c r="AW707">
        <v>42.185935000000001</v>
      </c>
      <c r="AX707">
        <v>-87.793194999999997</v>
      </c>
      <c r="AY707">
        <v>1</v>
      </c>
      <c r="AZ707" t="s">
        <v>16343</v>
      </c>
      <c r="BA707">
        <v>330</v>
      </c>
      <c r="BB707" t="s">
        <v>18079</v>
      </c>
      <c r="BE707" t="s">
        <v>3634</v>
      </c>
      <c r="BF707" t="s">
        <v>288</v>
      </c>
      <c r="BG707" t="s">
        <v>16602</v>
      </c>
      <c r="BH707">
        <v>60035</v>
      </c>
      <c r="BI707" t="s">
        <v>16346</v>
      </c>
      <c r="BJ707" t="s">
        <v>182</v>
      </c>
    </row>
    <row r="708" spans="1:62">
      <c r="A708" t="s">
        <v>3651</v>
      </c>
      <c r="B708" t="s">
        <v>3652</v>
      </c>
      <c r="C708" t="s">
        <v>283</v>
      </c>
      <c r="D708" t="s">
        <v>1029</v>
      </c>
      <c r="E708" t="s">
        <v>745</v>
      </c>
      <c r="F708" t="s">
        <v>3653</v>
      </c>
      <c r="G708" t="s">
        <v>825</v>
      </c>
      <c r="H708" t="s">
        <v>288</v>
      </c>
      <c r="I708">
        <v>60015</v>
      </c>
      <c r="J708">
        <v>8473171063</v>
      </c>
      <c r="K708" t="s">
        <v>182</v>
      </c>
      <c r="L708">
        <v>2</v>
      </c>
      <c r="M708">
        <v>22</v>
      </c>
      <c r="N708">
        <v>5</v>
      </c>
      <c r="O708">
        <v>29</v>
      </c>
      <c r="P708">
        <v>45</v>
      </c>
      <c r="Q708">
        <v>13</v>
      </c>
      <c r="R708">
        <v>26</v>
      </c>
      <c r="S708">
        <v>15</v>
      </c>
      <c r="T708">
        <v>13</v>
      </c>
      <c r="U708">
        <v>14</v>
      </c>
      <c r="V708">
        <v>14</v>
      </c>
      <c r="W708">
        <v>10</v>
      </c>
      <c r="X708">
        <v>4</v>
      </c>
      <c r="Y708">
        <v>2</v>
      </c>
      <c r="Z708" t="s">
        <v>290</v>
      </c>
      <c r="AA708" t="s">
        <v>290</v>
      </c>
      <c r="AB708" t="s">
        <v>290</v>
      </c>
      <c r="AC708" t="s">
        <v>290</v>
      </c>
      <c r="AD708" t="s">
        <v>290</v>
      </c>
      <c r="AE708" t="s">
        <v>290</v>
      </c>
      <c r="AF708" t="s">
        <v>290</v>
      </c>
      <c r="AG708" t="s">
        <v>290</v>
      </c>
      <c r="AH708" t="s">
        <v>290</v>
      </c>
      <c r="AI708" t="s">
        <v>290</v>
      </c>
      <c r="AJ708" t="s">
        <v>290</v>
      </c>
      <c r="AK708" t="s">
        <v>290</v>
      </c>
      <c r="AL708" t="s">
        <v>290</v>
      </c>
      <c r="AM708" t="s">
        <v>290</v>
      </c>
      <c r="AN708" t="s">
        <v>290</v>
      </c>
      <c r="AO708">
        <v>156</v>
      </c>
      <c r="AP708" t="s">
        <v>290</v>
      </c>
      <c r="AQ708">
        <v>71</v>
      </c>
      <c r="AR708">
        <v>85</v>
      </c>
      <c r="AS708">
        <v>0</v>
      </c>
      <c r="AT708">
        <v>0</v>
      </c>
      <c r="AU708">
        <v>8</v>
      </c>
      <c r="AV708">
        <v>156</v>
      </c>
      <c r="AW708">
        <v>42.161028000000002</v>
      </c>
      <c r="AX708">
        <v>-87.856127999999998</v>
      </c>
      <c r="AY708">
        <v>1</v>
      </c>
      <c r="AZ708" t="s">
        <v>16343</v>
      </c>
      <c r="BA708">
        <v>445</v>
      </c>
      <c r="BB708" t="s">
        <v>17840</v>
      </c>
      <c r="BE708" t="s">
        <v>825</v>
      </c>
      <c r="BF708" t="s">
        <v>288</v>
      </c>
      <c r="BG708" t="s">
        <v>16602</v>
      </c>
      <c r="BH708">
        <v>60015</v>
      </c>
      <c r="BI708" t="s">
        <v>16346</v>
      </c>
      <c r="BJ708" t="s">
        <v>182</v>
      </c>
    </row>
    <row r="709" spans="1:62">
      <c r="A709" t="s">
        <v>3654</v>
      </c>
      <c r="B709" t="s">
        <v>3655</v>
      </c>
      <c r="C709" t="s">
        <v>283</v>
      </c>
      <c r="D709" t="s">
        <v>370</v>
      </c>
      <c r="E709" t="s">
        <v>2907</v>
      </c>
      <c r="F709" t="s">
        <v>3656</v>
      </c>
      <c r="G709" t="s">
        <v>183</v>
      </c>
      <c r="H709" t="s">
        <v>288</v>
      </c>
      <c r="I709">
        <v>61301</v>
      </c>
      <c r="J709">
        <v>8152238523</v>
      </c>
      <c r="K709" t="s">
        <v>183</v>
      </c>
      <c r="L709">
        <v>2</v>
      </c>
      <c r="M709">
        <v>14</v>
      </c>
      <c r="N709">
        <v>2</v>
      </c>
      <c r="O709">
        <v>18</v>
      </c>
      <c r="P709">
        <v>12</v>
      </c>
      <c r="Q709">
        <v>6</v>
      </c>
      <c r="R709">
        <v>12</v>
      </c>
      <c r="S709">
        <v>13</v>
      </c>
      <c r="T709">
        <v>10</v>
      </c>
      <c r="U709">
        <v>21</v>
      </c>
      <c r="V709">
        <v>14</v>
      </c>
      <c r="W709">
        <v>18</v>
      </c>
      <c r="X709">
        <v>18</v>
      </c>
      <c r="Y709">
        <v>10</v>
      </c>
      <c r="Z709" t="s">
        <v>290</v>
      </c>
      <c r="AA709" t="s">
        <v>290</v>
      </c>
      <c r="AB709" t="s">
        <v>290</v>
      </c>
      <c r="AC709" t="s">
        <v>290</v>
      </c>
      <c r="AD709" t="s">
        <v>290</v>
      </c>
      <c r="AE709" t="s">
        <v>290</v>
      </c>
      <c r="AF709" t="s">
        <v>290</v>
      </c>
      <c r="AG709" t="s">
        <v>290</v>
      </c>
      <c r="AH709" t="s">
        <v>290</v>
      </c>
      <c r="AI709" t="s">
        <v>290</v>
      </c>
      <c r="AJ709">
        <v>23</v>
      </c>
      <c r="AK709" t="s">
        <v>290</v>
      </c>
      <c r="AL709">
        <v>1</v>
      </c>
      <c r="AM709">
        <v>3</v>
      </c>
      <c r="AN709" t="s">
        <v>290</v>
      </c>
      <c r="AO709">
        <v>103</v>
      </c>
      <c r="AP709">
        <v>4</v>
      </c>
      <c r="AQ709">
        <v>66</v>
      </c>
      <c r="AR709">
        <v>68</v>
      </c>
      <c r="AS709">
        <v>0</v>
      </c>
      <c r="AT709">
        <v>0</v>
      </c>
      <c r="AU709">
        <v>15</v>
      </c>
      <c r="AV709">
        <v>134</v>
      </c>
      <c r="AW709">
        <v>41.331194000000004</v>
      </c>
      <c r="AX709">
        <v>-89.096710000000002</v>
      </c>
      <c r="AY709">
        <v>1</v>
      </c>
      <c r="AZ709" t="s">
        <v>16360</v>
      </c>
      <c r="BA709">
        <v>650</v>
      </c>
      <c r="BB709" t="s">
        <v>17589</v>
      </c>
      <c r="BE709" t="s">
        <v>183</v>
      </c>
      <c r="BF709" t="s">
        <v>288</v>
      </c>
      <c r="BG709" t="s">
        <v>17829</v>
      </c>
      <c r="BH709">
        <v>61301</v>
      </c>
      <c r="BI709" t="s">
        <v>16346</v>
      </c>
      <c r="BJ709" t="s">
        <v>16363</v>
      </c>
    </row>
    <row r="710" spans="1:62">
      <c r="A710" t="s">
        <v>3658</v>
      </c>
      <c r="B710" t="s">
        <v>3659</v>
      </c>
      <c r="C710" t="s">
        <v>353</v>
      </c>
      <c r="D710" t="s">
        <v>817</v>
      </c>
      <c r="E710" t="s">
        <v>18001</v>
      </c>
      <c r="F710" t="s">
        <v>3661</v>
      </c>
      <c r="G710" t="s">
        <v>3662</v>
      </c>
      <c r="H710" t="s">
        <v>288</v>
      </c>
      <c r="I710">
        <v>61354</v>
      </c>
      <c r="J710">
        <v>8152241914</v>
      </c>
      <c r="K710" t="s">
        <v>183</v>
      </c>
      <c r="L710">
        <v>1</v>
      </c>
      <c r="M710">
        <v>14.6</v>
      </c>
      <c r="N710">
        <v>3.5</v>
      </c>
      <c r="O710">
        <v>19.100000000000001</v>
      </c>
      <c r="P710">
        <v>19</v>
      </c>
      <c r="Q710">
        <v>9</v>
      </c>
      <c r="R710">
        <v>15</v>
      </c>
      <c r="S710">
        <v>9</v>
      </c>
      <c r="T710">
        <v>15</v>
      </c>
      <c r="U710">
        <v>15</v>
      </c>
      <c r="V710">
        <v>15</v>
      </c>
      <c r="W710">
        <v>22</v>
      </c>
      <c r="X710">
        <v>22</v>
      </c>
      <c r="Y710">
        <v>19</v>
      </c>
      <c r="Z710" t="s">
        <v>290</v>
      </c>
      <c r="AA710" t="s">
        <v>290</v>
      </c>
      <c r="AB710" t="s">
        <v>290</v>
      </c>
      <c r="AC710" t="s">
        <v>290</v>
      </c>
      <c r="AD710" t="s">
        <v>290</v>
      </c>
      <c r="AE710" t="s">
        <v>290</v>
      </c>
      <c r="AF710" t="s">
        <v>290</v>
      </c>
      <c r="AG710" t="s">
        <v>290</v>
      </c>
      <c r="AH710" t="s">
        <v>290</v>
      </c>
      <c r="AI710" t="s">
        <v>290</v>
      </c>
      <c r="AJ710">
        <v>1</v>
      </c>
      <c r="AK710" t="s">
        <v>290</v>
      </c>
      <c r="AL710">
        <v>4</v>
      </c>
      <c r="AM710">
        <v>3</v>
      </c>
      <c r="AN710">
        <v>4</v>
      </c>
      <c r="AO710">
        <v>148</v>
      </c>
      <c r="AP710" t="s">
        <v>290</v>
      </c>
      <c r="AQ710">
        <v>82</v>
      </c>
      <c r="AR710">
        <v>78</v>
      </c>
      <c r="AS710">
        <v>0</v>
      </c>
      <c r="AT710">
        <v>0</v>
      </c>
      <c r="AU710">
        <v>12</v>
      </c>
      <c r="AV710">
        <v>160</v>
      </c>
      <c r="AW710">
        <v>41.328651999999998</v>
      </c>
      <c r="AX710">
        <v>-89.131816000000001</v>
      </c>
      <c r="AY710">
        <v>1</v>
      </c>
      <c r="AZ710" t="s">
        <v>16360</v>
      </c>
      <c r="BA710">
        <v>2003</v>
      </c>
      <c r="BB710" t="s">
        <v>18084</v>
      </c>
      <c r="BE710" t="s">
        <v>3662</v>
      </c>
      <c r="BF710" t="s">
        <v>288</v>
      </c>
      <c r="BG710" t="s">
        <v>17829</v>
      </c>
      <c r="BH710">
        <v>61354</v>
      </c>
      <c r="BI710" t="s">
        <v>16346</v>
      </c>
      <c r="BJ710" t="s">
        <v>16363</v>
      </c>
    </row>
    <row r="711" spans="1:62">
      <c r="A711" t="s">
        <v>3664</v>
      </c>
      <c r="B711" t="s">
        <v>3665</v>
      </c>
      <c r="C711" t="s">
        <v>283</v>
      </c>
      <c r="D711" t="s">
        <v>2451</v>
      </c>
      <c r="E711" t="s">
        <v>3666</v>
      </c>
      <c r="F711" t="s">
        <v>3667</v>
      </c>
      <c r="G711" t="s">
        <v>3668</v>
      </c>
      <c r="H711" t="s">
        <v>288</v>
      </c>
      <c r="I711">
        <v>61364</v>
      </c>
      <c r="J711">
        <v>8156723847</v>
      </c>
      <c r="K711" t="s">
        <v>183</v>
      </c>
      <c r="L711">
        <v>1</v>
      </c>
      <c r="M711">
        <v>13</v>
      </c>
      <c r="N711">
        <v>2.5</v>
      </c>
      <c r="O711">
        <v>16.5</v>
      </c>
      <c r="P711">
        <v>18</v>
      </c>
      <c r="Q711">
        <v>20</v>
      </c>
      <c r="R711">
        <v>11</v>
      </c>
      <c r="S711">
        <v>19</v>
      </c>
      <c r="T711">
        <v>13</v>
      </c>
      <c r="U711">
        <v>20</v>
      </c>
      <c r="V711">
        <v>17</v>
      </c>
      <c r="W711">
        <v>13</v>
      </c>
      <c r="X711">
        <v>14</v>
      </c>
      <c r="Y711">
        <v>14</v>
      </c>
      <c r="Z711" t="s">
        <v>290</v>
      </c>
      <c r="AA711" t="s">
        <v>290</v>
      </c>
      <c r="AB711" t="s">
        <v>290</v>
      </c>
      <c r="AC711" t="s">
        <v>290</v>
      </c>
      <c r="AD711" t="s">
        <v>290</v>
      </c>
      <c r="AE711" t="s">
        <v>290</v>
      </c>
      <c r="AF711" t="s">
        <v>290</v>
      </c>
      <c r="AG711" t="s">
        <v>290</v>
      </c>
      <c r="AH711" t="s">
        <v>290</v>
      </c>
      <c r="AI711" t="s">
        <v>290</v>
      </c>
      <c r="AJ711">
        <v>30</v>
      </c>
      <c r="AK711" t="s">
        <v>290</v>
      </c>
      <c r="AL711" t="s">
        <v>290</v>
      </c>
      <c r="AM711" t="s">
        <v>290</v>
      </c>
      <c r="AN711" t="s">
        <v>290</v>
      </c>
      <c r="AO711">
        <v>119</v>
      </c>
      <c r="AP711">
        <v>10</v>
      </c>
      <c r="AQ711">
        <v>77</v>
      </c>
      <c r="AR711">
        <v>82</v>
      </c>
      <c r="AS711">
        <v>0</v>
      </c>
      <c r="AT711">
        <v>0</v>
      </c>
      <c r="AU711">
        <v>46</v>
      </c>
      <c r="AV711">
        <v>159</v>
      </c>
      <c r="AW711">
        <v>41.116256</v>
      </c>
      <c r="AX711">
        <v>-88.834261999999995</v>
      </c>
      <c r="AY711">
        <v>1</v>
      </c>
      <c r="AZ711" t="s">
        <v>16360</v>
      </c>
      <c r="BA711">
        <v>410</v>
      </c>
      <c r="BB711" t="s">
        <v>18086</v>
      </c>
      <c r="BE711" t="s">
        <v>3668</v>
      </c>
      <c r="BF711" t="s">
        <v>288</v>
      </c>
      <c r="BG711" t="s">
        <v>17829</v>
      </c>
      <c r="BH711">
        <v>61364</v>
      </c>
      <c r="BI711" t="s">
        <v>16346</v>
      </c>
      <c r="BJ711" t="s">
        <v>16363</v>
      </c>
    </row>
    <row r="712" spans="1:62">
      <c r="A712" t="s">
        <v>3670</v>
      </c>
      <c r="B712" t="s">
        <v>3671</v>
      </c>
      <c r="D712" t="s">
        <v>3672</v>
      </c>
      <c r="E712" t="s">
        <v>3673</v>
      </c>
      <c r="F712" t="s">
        <v>3674</v>
      </c>
      <c r="G712" t="s">
        <v>3675</v>
      </c>
      <c r="H712" t="s">
        <v>288</v>
      </c>
      <c r="I712">
        <v>61348</v>
      </c>
      <c r="J712">
        <v>8158838916</v>
      </c>
      <c r="K712" t="s">
        <v>183</v>
      </c>
      <c r="L712">
        <v>2</v>
      </c>
      <c r="M712">
        <v>10</v>
      </c>
      <c r="N712">
        <v>2.5</v>
      </c>
      <c r="O712">
        <v>14.5</v>
      </c>
      <c r="P712">
        <v>19</v>
      </c>
      <c r="Q712">
        <v>8</v>
      </c>
      <c r="R712">
        <v>17</v>
      </c>
      <c r="S712">
        <v>11</v>
      </c>
      <c r="T712">
        <v>15</v>
      </c>
      <c r="U712">
        <v>14</v>
      </c>
      <c r="V712">
        <v>19</v>
      </c>
      <c r="W712">
        <v>14</v>
      </c>
      <c r="X712">
        <v>19</v>
      </c>
      <c r="Y712">
        <v>24</v>
      </c>
      <c r="Z712" t="s">
        <v>290</v>
      </c>
      <c r="AA712" t="s">
        <v>290</v>
      </c>
      <c r="AB712" t="s">
        <v>290</v>
      </c>
      <c r="AC712" t="s">
        <v>290</v>
      </c>
      <c r="AD712" t="s">
        <v>290</v>
      </c>
      <c r="AE712" t="s">
        <v>290</v>
      </c>
      <c r="AF712" t="s">
        <v>290</v>
      </c>
      <c r="AG712" t="s">
        <v>290</v>
      </c>
      <c r="AH712" t="s">
        <v>290</v>
      </c>
      <c r="AI712" t="s">
        <v>290</v>
      </c>
      <c r="AJ712">
        <v>10</v>
      </c>
      <c r="AK712" t="s">
        <v>290</v>
      </c>
      <c r="AL712">
        <v>3</v>
      </c>
      <c r="AM712">
        <v>1</v>
      </c>
      <c r="AN712" t="s">
        <v>290</v>
      </c>
      <c r="AO712">
        <v>144</v>
      </c>
      <c r="AP712">
        <v>2</v>
      </c>
      <c r="AQ712">
        <v>83</v>
      </c>
      <c r="AR712">
        <v>77</v>
      </c>
      <c r="AS712">
        <v>0</v>
      </c>
      <c r="AT712">
        <v>0</v>
      </c>
      <c r="AU712">
        <v>4</v>
      </c>
      <c r="AV712">
        <v>160</v>
      </c>
      <c r="AW712">
        <v>41.300071000000003</v>
      </c>
      <c r="AX712">
        <v>-89.060563999999999</v>
      </c>
      <c r="AY712">
        <v>1</v>
      </c>
      <c r="AZ712" t="s">
        <v>16360</v>
      </c>
      <c r="BA712">
        <v>336</v>
      </c>
      <c r="BB712" t="s">
        <v>18088</v>
      </c>
      <c r="BE712" t="s">
        <v>3675</v>
      </c>
      <c r="BF712" t="s">
        <v>288</v>
      </c>
      <c r="BG712" t="s">
        <v>17829</v>
      </c>
      <c r="BH712">
        <v>61348</v>
      </c>
      <c r="BI712" t="s">
        <v>16346</v>
      </c>
      <c r="BJ712" t="s">
        <v>16363</v>
      </c>
    </row>
    <row r="713" spans="1:62">
      <c r="A713" t="s">
        <v>3677</v>
      </c>
      <c r="B713" t="s">
        <v>3678</v>
      </c>
      <c r="C713" t="s">
        <v>314</v>
      </c>
      <c r="D713" t="s">
        <v>916</v>
      </c>
      <c r="E713" t="s">
        <v>3679</v>
      </c>
      <c r="F713" t="s">
        <v>3680</v>
      </c>
      <c r="G713" t="s">
        <v>3681</v>
      </c>
      <c r="H713" t="s">
        <v>288</v>
      </c>
      <c r="I713">
        <v>61342</v>
      </c>
      <c r="J713">
        <v>8155397003</v>
      </c>
      <c r="K713" t="s">
        <v>183</v>
      </c>
      <c r="L713">
        <v>1</v>
      </c>
      <c r="M713">
        <v>11</v>
      </c>
      <c r="N713">
        <v>3.5</v>
      </c>
      <c r="O713">
        <v>15.5</v>
      </c>
      <c r="P713">
        <v>31</v>
      </c>
      <c r="Q713">
        <v>19</v>
      </c>
      <c r="R713">
        <v>10</v>
      </c>
      <c r="S713">
        <v>14</v>
      </c>
      <c r="T713">
        <v>11</v>
      </c>
      <c r="U713">
        <v>10</v>
      </c>
      <c r="V713">
        <v>17</v>
      </c>
      <c r="W713">
        <v>11</v>
      </c>
      <c r="X713">
        <v>21</v>
      </c>
      <c r="Y713">
        <v>16</v>
      </c>
      <c r="Z713" t="s">
        <v>290</v>
      </c>
      <c r="AA713" t="s">
        <v>290</v>
      </c>
      <c r="AB713" t="s">
        <v>290</v>
      </c>
      <c r="AC713" t="s">
        <v>290</v>
      </c>
      <c r="AD713" t="s">
        <v>290</v>
      </c>
      <c r="AE713" t="s">
        <v>290</v>
      </c>
      <c r="AF713" t="s">
        <v>290</v>
      </c>
      <c r="AG713" t="s">
        <v>290</v>
      </c>
      <c r="AH713" t="s">
        <v>290</v>
      </c>
      <c r="AI713" t="s">
        <v>290</v>
      </c>
      <c r="AJ713">
        <v>24</v>
      </c>
      <c r="AK713" t="s">
        <v>290</v>
      </c>
      <c r="AL713">
        <v>1</v>
      </c>
      <c r="AM713" t="s">
        <v>290</v>
      </c>
      <c r="AN713" t="s">
        <v>290</v>
      </c>
      <c r="AO713">
        <v>135</v>
      </c>
      <c r="AP713" t="s">
        <v>290</v>
      </c>
      <c r="AQ713">
        <v>90</v>
      </c>
      <c r="AR713">
        <v>70</v>
      </c>
      <c r="AS713">
        <v>0</v>
      </c>
      <c r="AT713">
        <v>0</v>
      </c>
      <c r="AU713">
        <v>8</v>
      </c>
      <c r="AV713">
        <v>160</v>
      </c>
      <c r="AW713">
        <v>41.549343999999998</v>
      </c>
      <c r="AX713">
        <v>-89.122451999999996</v>
      </c>
      <c r="AY713">
        <v>1</v>
      </c>
      <c r="AZ713" t="s">
        <v>16360</v>
      </c>
      <c r="BA713">
        <v>1008</v>
      </c>
      <c r="BB713" t="s">
        <v>18092</v>
      </c>
      <c r="BE713" t="s">
        <v>3681</v>
      </c>
      <c r="BF713" t="s">
        <v>288</v>
      </c>
      <c r="BG713" t="s">
        <v>17829</v>
      </c>
      <c r="BH713">
        <v>61342</v>
      </c>
      <c r="BI713" t="s">
        <v>16346</v>
      </c>
      <c r="BJ713" t="s">
        <v>16363</v>
      </c>
    </row>
    <row r="714" spans="1:62">
      <c r="A714" t="s">
        <v>12853</v>
      </c>
      <c r="B714" t="s">
        <v>10564</v>
      </c>
      <c r="D714" t="s">
        <v>725</v>
      </c>
      <c r="E714" t="s">
        <v>18093</v>
      </c>
      <c r="F714" t="s">
        <v>10567</v>
      </c>
      <c r="G714" t="s">
        <v>10568</v>
      </c>
      <c r="H714" t="s">
        <v>288</v>
      </c>
      <c r="I714">
        <v>60551</v>
      </c>
      <c r="J714">
        <v>8154962947</v>
      </c>
      <c r="K714" t="s">
        <v>183</v>
      </c>
      <c r="L714">
        <v>0.1</v>
      </c>
      <c r="M714">
        <v>0.9</v>
      </c>
      <c r="N714">
        <v>0</v>
      </c>
      <c r="O714">
        <v>1</v>
      </c>
      <c r="P714" t="s">
        <v>290</v>
      </c>
      <c r="Q714" t="s">
        <v>290</v>
      </c>
      <c r="R714" t="s">
        <v>290</v>
      </c>
      <c r="S714" t="s">
        <v>290</v>
      </c>
      <c r="T714" t="s">
        <v>290</v>
      </c>
      <c r="U714" t="s">
        <v>290</v>
      </c>
      <c r="V714">
        <v>1</v>
      </c>
      <c r="W714" t="s">
        <v>290</v>
      </c>
      <c r="X714" t="s">
        <v>290</v>
      </c>
      <c r="Y714">
        <v>2</v>
      </c>
      <c r="Z714" t="s">
        <v>290</v>
      </c>
      <c r="AA714" t="s">
        <v>290</v>
      </c>
      <c r="AB714" t="s">
        <v>290</v>
      </c>
      <c r="AC714" t="s">
        <v>290</v>
      </c>
      <c r="AD714" t="s">
        <v>290</v>
      </c>
      <c r="AE714" t="s">
        <v>290</v>
      </c>
      <c r="AF714" t="s">
        <v>290</v>
      </c>
      <c r="AG714" t="s">
        <v>290</v>
      </c>
      <c r="AH714" t="s">
        <v>290</v>
      </c>
      <c r="AI714" t="s">
        <v>290</v>
      </c>
      <c r="AJ714" t="s">
        <v>290</v>
      </c>
      <c r="AK714" t="s">
        <v>290</v>
      </c>
      <c r="AL714" t="s">
        <v>290</v>
      </c>
      <c r="AM714" t="s">
        <v>290</v>
      </c>
      <c r="AN714" t="s">
        <v>290</v>
      </c>
      <c r="AO714">
        <v>3</v>
      </c>
      <c r="AP714" t="s">
        <v>290</v>
      </c>
      <c r="AQ714">
        <v>2</v>
      </c>
      <c r="AR714">
        <v>1</v>
      </c>
      <c r="AS714">
        <v>0</v>
      </c>
      <c r="AT714">
        <v>0</v>
      </c>
      <c r="AU714">
        <v>0</v>
      </c>
      <c r="AV714">
        <v>3</v>
      </c>
      <c r="AW714">
        <v>41.504192000000003</v>
      </c>
      <c r="AX714">
        <v>-88.678925000000007</v>
      </c>
      <c r="AY714">
        <v>1</v>
      </c>
      <c r="AZ714" t="s">
        <v>16360</v>
      </c>
      <c r="BA714">
        <v>3904</v>
      </c>
      <c r="BB714" t="s">
        <v>18095</v>
      </c>
      <c r="BE714" t="s">
        <v>10568</v>
      </c>
      <c r="BF714" t="s">
        <v>288</v>
      </c>
      <c r="BG714" t="s">
        <v>17829</v>
      </c>
      <c r="BH714">
        <v>60551</v>
      </c>
      <c r="BI714" t="s">
        <v>16346</v>
      </c>
      <c r="BJ714" t="s">
        <v>16363</v>
      </c>
    </row>
    <row r="715" spans="1:62">
      <c r="A715" t="s">
        <v>3683</v>
      </c>
      <c r="B715" t="s">
        <v>3684</v>
      </c>
      <c r="D715" t="s">
        <v>2941</v>
      </c>
      <c r="E715" t="s">
        <v>1592</v>
      </c>
      <c r="F715" t="s">
        <v>3685</v>
      </c>
      <c r="G715" t="s">
        <v>3686</v>
      </c>
      <c r="H715" t="s">
        <v>288</v>
      </c>
      <c r="I715">
        <v>61350</v>
      </c>
      <c r="J715">
        <v>8154331199</v>
      </c>
      <c r="K715" t="s">
        <v>183</v>
      </c>
      <c r="L715">
        <v>1</v>
      </c>
      <c r="M715">
        <v>14</v>
      </c>
      <c r="N715">
        <v>8</v>
      </c>
      <c r="O715">
        <v>23</v>
      </c>
      <c r="P715">
        <v>45</v>
      </c>
      <c r="Q715">
        <v>23</v>
      </c>
      <c r="R715">
        <v>19</v>
      </c>
      <c r="S715">
        <v>15</v>
      </c>
      <c r="T715">
        <v>17</v>
      </c>
      <c r="U715">
        <v>16</v>
      </c>
      <c r="V715">
        <v>22</v>
      </c>
      <c r="W715">
        <v>13</v>
      </c>
      <c r="X715">
        <v>16</v>
      </c>
      <c r="Y715">
        <v>26</v>
      </c>
      <c r="Z715" t="s">
        <v>290</v>
      </c>
      <c r="AA715" t="s">
        <v>290</v>
      </c>
      <c r="AB715" t="s">
        <v>290</v>
      </c>
      <c r="AC715" t="s">
        <v>290</v>
      </c>
      <c r="AD715" t="s">
        <v>290</v>
      </c>
      <c r="AE715" t="s">
        <v>290</v>
      </c>
      <c r="AF715" t="s">
        <v>290</v>
      </c>
      <c r="AG715" t="s">
        <v>290</v>
      </c>
      <c r="AH715" t="s">
        <v>290</v>
      </c>
      <c r="AI715" t="s">
        <v>290</v>
      </c>
      <c r="AJ715">
        <v>5</v>
      </c>
      <c r="AK715" t="s">
        <v>290</v>
      </c>
      <c r="AL715">
        <v>3</v>
      </c>
      <c r="AM715">
        <v>3</v>
      </c>
      <c r="AN715" t="s">
        <v>290</v>
      </c>
      <c r="AO715">
        <v>188</v>
      </c>
      <c r="AP715">
        <v>13</v>
      </c>
      <c r="AQ715">
        <v>96</v>
      </c>
      <c r="AR715">
        <v>116</v>
      </c>
      <c r="AS715">
        <v>0</v>
      </c>
      <c r="AT715">
        <v>0</v>
      </c>
      <c r="AU715">
        <v>24</v>
      </c>
      <c r="AV715">
        <v>212</v>
      </c>
      <c r="AW715">
        <v>41.351129999999998</v>
      </c>
      <c r="AX715">
        <v>-88.842517999999998</v>
      </c>
      <c r="AY715">
        <v>1</v>
      </c>
      <c r="AZ715" t="s">
        <v>16360</v>
      </c>
      <c r="BA715">
        <v>1110</v>
      </c>
      <c r="BB715" t="s">
        <v>18097</v>
      </c>
      <c r="BE715" t="s">
        <v>3686</v>
      </c>
      <c r="BF715" t="s">
        <v>288</v>
      </c>
      <c r="BG715" t="s">
        <v>17829</v>
      </c>
      <c r="BH715">
        <v>61350</v>
      </c>
      <c r="BI715" t="s">
        <v>16346</v>
      </c>
      <c r="BJ715" t="s">
        <v>16363</v>
      </c>
    </row>
    <row r="716" spans="1:62">
      <c r="A716" t="s">
        <v>3688</v>
      </c>
      <c r="B716" t="s">
        <v>3689</v>
      </c>
      <c r="D716" t="s">
        <v>2941</v>
      </c>
      <c r="E716" t="s">
        <v>1592</v>
      </c>
      <c r="F716" t="s">
        <v>3690</v>
      </c>
      <c r="G716" t="s">
        <v>3686</v>
      </c>
      <c r="H716" t="s">
        <v>288</v>
      </c>
      <c r="I716">
        <v>61350</v>
      </c>
      <c r="J716">
        <v>8154330125</v>
      </c>
      <c r="K716" t="s">
        <v>183</v>
      </c>
      <c r="L716">
        <v>2</v>
      </c>
      <c r="M716">
        <v>15</v>
      </c>
      <c r="N716">
        <v>6.5</v>
      </c>
      <c r="O716">
        <v>23.5</v>
      </c>
      <c r="P716" t="s">
        <v>290</v>
      </c>
      <c r="Q716" t="s">
        <v>290</v>
      </c>
      <c r="R716" t="s">
        <v>290</v>
      </c>
      <c r="S716" t="s">
        <v>290</v>
      </c>
      <c r="T716" t="s">
        <v>290</v>
      </c>
      <c r="U716" t="s">
        <v>290</v>
      </c>
      <c r="V716" t="s">
        <v>290</v>
      </c>
      <c r="W716" t="s">
        <v>290</v>
      </c>
      <c r="X716" t="s">
        <v>290</v>
      </c>
      <c r="Y716" t="s">
        <v>290</v>
      </c>
      <c r="Z716">
        <v>38</v>
      </c>
      <c r="AA716">
        <v>41</v>
      </c>
      <c r="AB716">
        <v>38</v>
      </c>
      <c r="AC716">
        <v>39</v>
      </c>
      <c r="AD716" t="s">
        <v>290</v>
      </c>
      <c r="AE716" t="s">
        <v>290</v>
      </c>
      <c r="AF716" t="s">
        <v>290</v>
      </c>
      <c r="AG716" t="s">
        <v>290</v>
      </c>
      <c r="AH716" t="s">
        <v>290</v>
      </c>
      <c r="AI716" t="s">
        <v>290</v>
      </c>
      <c r="AJ716">
        <v>8</v>
      </c>
      <c r="AK716" t="s">
        <v>290</v>
      </c>
      <c r="AL716">
        <v>10</v>
      </c>
      <c r="AM716" t="s">
        <v>290</v>
      </c>
      <c r="AN716" t="s">
        <v>290</v>
      </c>
      <c r="AO716">
        <v>128</v>
      </c>
      <c r="AP716">
        <v>10</v>
      </c>
      <c r="AQ716">
        <v>68</v>
      </c>
      <c r="AR716">
        <v>88</v>
      </c>
      <c r="AS716">
        <v>17</v>
      </c>
      <c r="AT716">
        <v>19</v>
      </c>
      <c r="AU716">
        <v>22</v>
      </c>
      <c r="AV716">
        <v>156</v>
      </c>
      <c r="AW716">
        <v>41.349836000000003</v>
      </c>
      <c r="AX716">
        <v>-88.839757000000006</v>
      </c>
      <c r="AY716">
        <v>1</v>
      </c>
      <c r="AZ716" t="s">
        <v>16360</v>
      </c>
      <c r="BA716">
        <v>1000</v>
      </c>
      <c r="BB716" t="s">
        <v>18099</v>
      </c>
      <c r="BE716" t="s">
        <v>3686</v>
      </c>
      <c r="BF716" t="s">
        <v>288</v>
      </c>
      <c r="BG716" t="s">
        <v>17829</v>
      </c>
      <c r="BH716">
        <v>61350</v>
      </c>
      <c r="BI716" t="s">
        <v>16346</v>
      </c>
      <c r="BJ716" t="s">
        <v>16363</v>
      </c>
    </row>
    <row r="717" spans="1:62">
      <c r="A717" t="s">
        <v>3691</v>
      </c>
      <c r="B717" t="s">
        <v>459</v>
      </c>
      <c r="D717" t="s">
        <v>1185</v>
      </c>
      <c r="E717" t="s">
        <v>18639</v>
      </c>
      <c r="F717" t="s">
        <v>3694</v>
      </c>
      <c r="G717" t="s">
        <v>3695</v>
      </c>
      <c r="H717" t="s">
        <v>288</v>
      </c>
      <c r="I717">
        <v>62521</v>
      </c>
      <c r="J717">
        <v>2174237049</v>
      </c>
      <c r="K717" t="s">
        <v>184</v>
      </c>
      <c r="L717">
        <v>1</v>
      </c>
      <c r="M717">
        <v>12.5</v>
      </c>
      <c r="N717">
        <v>8.5</v>
      </c>
      <c r="O717">
        <v>22</v>
      </c>
      <c r="P717">
        <v>50</v>
      </c>
      <c r="Q717">
        <v>26</v>
      </c>
      <c r="R717">
        <v>28</v>
      </c>
      <c r="S717">
        <v>27</v>
      </c>
      <c r="T717">
        <v>27</v>
      </c>
      <c r="U717">
        <v>17</v>
      </c>
      <c r="V717">
        <v>21</v>
      </c>
      <c r="W717">
        <v>18</v>
      </c>
      <c r="X717">
        <v>13</v>
      </c>
      <c r="Y717">
        <v>22</v>
      </c>
      <c r="Z717" t="s">
        <v>290</v>
      </c>
      <c r="AA717" t="s">
        <v>290</v>
      </c>
      <c r="AB717" t="s">
        <v>290</v>
      </c>
      <c r="AC717" t="s">
        <v>290</v>
      </c>
      <c r="AD717" t="s">
        <v>290</v>
      </c>
      <c r="AE717" t="s">
        <v>290</v>
      </c>
      <c r="AF717" t="s">
        <v>290</v>
      </c>
      <c r="AG717" t="s">
        <v>290</v>
      </c>
      <c r="AH717" t="s">
        <v>290</v>
      </c>
      <c r="AI717" t="s">
        <v>290</v>
      </c>
      <c r="AJ717" t="s">
        <v>290</v>
      </c>
      <c r="AK717" t="s">
        <v>290</v>
      </c>
      <c r="AL717" t="s">
        <v>290</v>
      </c>
      <c r="AM717">
        <v>5</v>
      </c>
      <c r="AN717" t="s">
        <v>290</v>
      </c>
      <c r="AO717">
        <v>218</v>
      </c>
      <c r="AP717">
        <v>26</v>
      </c>
      <c r="AQ717">
        <v>135</v>
      </c>
      <c r="AR717">
        <v>114</v>
      </c>
      <c r="AS717">
        <v>0</v>
      </c>
      <c r="AT717">
        <v>0</v>
      </c>
      <c r="AU717">
        <v>23</v>
      </c>
      <c r="AV717">
        <v>249</v>
      </c>
      <c r="AW717">
        <v>39.812336999999999</v>
      </c>
      <c r="AX717">
        <v>-88.951960999999997</v>
      </c>
      <c r="AY717">
        <v>1</v>
      </c>
      <c r="AZ717" t="s">
        <v>16343</v>
      </c>
      <c r="BA717">
        <v>2400</v>
      </c>
      <c r="BB717" t="s">
        <v>18101</v>
      </c>
      <c r="BE717" t="s">
        <v>3695</v>
      </c>
      <c r="BF717" t="s">
        <v>288</v>
      </c>
      <c r="BG717" t="s">
        <v>18102</v>
      </c>
      <c r="BH717">
        <v>62521</v>
      </c>
      <c r="BI717" t="s">
        <v>16346</v>
      </c>
      <c r="BJ717" t="s">
        <v>184</v>
      </c>
    </row>
    <row r="718" spans="1:62">
      <c r="A718" t="s">
        <v>3697</v>
      </c>
      <c r="B718" t="s">
        <v>3698</v>
      </c>
      <c r="D718" t="s">
        <v>3724</v>
      </c>
      <c r="E718" t="s">
        <v>18103</v>
      </c>
      <c r="F718" t="s">
        <v>3700</v>
      </c>
      <c r="G718" t="s">
        <v>3695</v>
      </c>
      <c r="H718" t="s">
        <v>288</v>
      </c>
      <c r="I718">
        <v>62526</v>
      </c>
      <c r="J718">
        <v>2178774408</v>
      </c>
      <c r="K718" t="s">
        <v>184</v>
      </c>
      <c r="L718">
        <v>2</v>
      </c>
      <c r="M718">
        <v>13</v>
      </c>
      <c r="N718">
        <v>5.5</v>
      </c>
      <c r="O718">
        <v>20.5</v>
      </c>
      <c r="P718">
        <v>39</v>
      </c>
      <c r="Q718">
        <v>20</v>
      </c>
      <c r="R718">
        <v>18</v>
      </c>
      <c r="S718">
        <v>15</v>
      </c>
      <c r="T718">
        <v>11</v>
      </c>
      <c r="U718">
        <v>21</v>
      </c>
      <c r="V718">
        <v>21</v>
      </c>
      <c r="W718">
        <v>19</v>
      </c>
      <c r="X718">
        <v>18</v>
      </c>
      <c r="Y718">
        <v>18</v>
      </c>
      <c r="Z718" t="s">
        <v>290</v>
      </c>
      <c r="AA718" t="s">
        <v>290</v>
      </c>
      <c r="AB718" t="s">
        <v>290</v>
      </c>
      <c r="AC718" t="s">
        <v>290</v>
      </c>
      <c r="AD718" t="s">
        <v>290</v>
      </c>
      <c r="AE718" t="s">
        <v>290</v>
      </c>
      <c r="AF718" t="s">
        <v>290</v>
      </c>
      <c r="AG718" t="s">
        <v>290</v>
      </c>
      <c r="AH718">
        <v>3</v>
      </c>
      <c r="AI718" t="s">
        <v>290</v>
      </c>
      <c r="AJ718">
        <v>11</v>
      </c>
      <c r="AK718" t="s">
        <v>290</v>
      </c>
      <c r="AL718">
        <v>13</v>
      </c>
      <c r="AM718">
        <v>14</v>
      </c>
      <c r="AN718">
        <v>1</v>
      </c>
      <c r="AO718">
        <v>156</v>
      </c>
      <c r="AP718">
        <v>8</v>
      </c>
      <c r="AQ718">
        <v>93</v>
      </c>
      <c r="AR718">
        <v>110</v>
      </c>
      <c r="AS718">
        <v>0</v>
      </c>
      <c r="AT718">
        <v>0</v>
      </c>
      <c r="AU718">
        <v>21</v>
      </c>
      <c r="AV718">
        <v>203</v>
      </c>
      <c r="AW718">
        <v>39.893172999999997</v>
      </c>
      <c r="AX718">
        <v>-88.962019999999995</v>
      </c>
      <c r="AY718">
        <v>1</v>
      </c>
      <c r="AZ718" t="s">
        <v>16360</v>
      </c>
      <c r="BA718">
        <v>3950</v>
      </c>
      <c r="BB718" t="s">
        <v>18105</v>
      </c>
      <c r="BE718" t="s">
        <v>3695</v>
      </c>
      <c r="BF718" t="s">
        <v>288</v>
      </c>
      <c r="BG718" t="s">
        <v>18102</v>
      </c>
      <c r="BH718">
        <v>62526</v>
      </c>
      <c r="BI718" t="s">
        <v>16346</v>
      </c>
      <c r="BJ718" t="s">
        <v>16363</v>
      </c>
    </row>
    <row r="719" spans="1:62">
      <c r="A719" t="s">
        <v>3702</v>
      </c>
      <c r="B719" t="s">
        <v>3703</v>
      </c>
      <c r="C719" t="s">
        <v>314</v>
      </c>
      <c r="D719" t="s">
        <v>1495</v>
      </c>
      <c r="E719" t="s">
        <v>3704</v>
      </c>
      <c r="F719" t="s">
        <v>3705</v>
      </c>
      <c r="G719" t="s">
        <v>3695</v>
      </c>
      <c r="H719" t="s">
        <v>288</v>
      </c>
      <c r="I719">
        <v>62523</v>
      </c>
      <c r="J719">
        <v>2174234351</v>
      </c>
      <c r="K719" t="s">
        <v>184</v>
      </c>
      <c r="L719">
        <v>1</v>
      </c>
      <c r="M719">
        <v>12</v>
      </c>
      <c r="N719">
        <v>6.5</v>
      </c>
      <c r="O719">
        <v>19.5</v>
      </c>
      <c r="P719">
        <v>36</v>
      </c>
      <c r="Q719">
        <v>20</v>
      </c>
      <c r="R719">
        <v>19</v>
      </c>
      <c r="S719">
        <v>17</v>
      </c>
      <c r="T719">
        <v>15</v>
      </c>
      <c r="U719">
        <v>17</v>
      </c>
      <c r="V719">
        <v>10</v>
      </c>
      <c r="W719">
        <v>13</v>
      </c>
      <c r="X719">
        <v>11</v>
      </c>
      <c r="Y719">
        <v>11</v>
      </c>
      <c r="Z719" t="s">
        <v>290</v>
      </c>
      <c r="AA719" t="s">
        <v>290</v>
      </c>
      <c r="AB719" t="s">
        <v>290</v>
      </c>
      <c r="AC719" t="s">
        <v>290</v>
      </c>
      <c r="AD719" t="s">
        <v>290</v>
      </c>
      <c r="AE719" t="s">
        <v>290</v>
      </c>
      <c r="AF719" t="s">
        <v>290</v>
      </c>
      <c r="AG719" t="s">
        <v>290</v>
      </c>
      <c r="AH719" t="s">
        <v>290</v>
      </c>
      <c r="AI719" t="s">
        <v>290</v>
      </c>
      <c r="AJ719">
        <v>10</v>
      </c>
      <c r="AK719" t="s">
        <v>290</v>
      </c>
      <c r="AL719">
        <v>2</v>
      </c>
      <c r="AM719">
        <v>24</v>
      </c>
      <c r="AN719">
        <v>3</v>
      </c>
      <c r="AO719">
        <v>119</v>
      </c>
      <c r="AP719">
        <v>11</v>
      </c>
      <c r="AQ719">
        <v>91</v>
      </c>
      <c r="AR719">
        <v>78</v>
      </c>
      <c r="AS719">
        <v>0</v>
      </c>
      <c r="AT719">
        <v>0</v>
      </c>
      <c r="AU719">
        <v>60</v>
      </c>
      <c r="AV719">
        <v>169</v>
      </c>
      <c r="AW719">
        <v>39.845080000000003</v>
      </c>
      <c r="AX719">
        <v>-88.951404999999994</v>
      </c>
      <c r="AY719">
        <v>1</v>
      </c>
      <c r="AZ719" t="s">
        <v>16343</v>
      </c>
      <c r="BA719">
        <v>412</v>
      </c>
      <c r="BB719" t="s">
        <v>18107</v>
      </c>
      <c r="BE719" t="s">
        <v>3695</v>
      </c>
      <c r="BF719" t="s">
        <v>288</v>
      </c>
      <c r="BG719" t="s">
        <v>18102</v>
      </c>
      <c r="BH719">
        <v>62523</v>
      </c>
      <c r="BI719" t="s">
        <v>16346</v>
      </c>
      <c r="BJ719" t="s">
        <v>184</v>
      </c>
    </row>
    <row r="720" spans="1:62">
      <c r="A720" t="s">
        <v>3707</v>
      </c>
      <c r="B720" t="s">
        <v>3708</v>
      </c>
      <c r="C720" t="s">
        <v>314</v>
      </c>
      <c r="D720" t="s">
        <v>419</v>
      </c>
      <c r="E720" t="s">
        <v>3709</v>
      </c>
      <c r="F720" t="s">
        <v>3710</v>
      </c>
      <c r="G720" t="s">
        <v>3695</v>
      </c>
      <c r="H720" t="s">
        <v>288</v>
      </c>
      <c r="I720">
        <v>62526</v>
      </c>
      <c r="J720">
        <v>2178752431</v>
      </c>
      <c r="K720" t="s">
        <v>184</v>
      </c>
      <c r="L720">
        <v>1</v>
      </c>
      <c r="M720">
        <v>25</v>
      </c>
      <c r="N720">
        <v>9</v>
      </c>
      <c r="O720">
        <v>35</v>
      </c>
      <c r="P720" t="s">
        <v>290</v>
      </c>
      <c r="Q720" t="s">
        <v>290</v>
      </c>
      <c r="R720" t="s">
        <v>290</v>
      </c>
      <c r="S720" t="s">
        <v>290</v>
      </c>
      <c r="T720" t="s">
        <v>290</v>
      </c>
      <c r="U720" t="s">
        <v>290</v>
      </c>
      <c r="V720" t="s">
        <v>290</v>
      </c>
      <c r="W720" t="s">
        <v>290</v>
      </c>
      <c r="X720" t="s">
        <v>290</v>
      </c>
      <c r="Y720" t="s">
        <v>290</v>
      </c>
      <c r="Z720">
        <v>52</v>
      </c>
      <c r="AA720">
        <v>71</v>
      </c>
      <c r="AB720">
        <v>50</v>
      </c>
      <c r="AC720">
        <v>44</v>
      </c>
      <c r="AD720" t="s">
        <v>290</v>
      </c>
      <c r="AE720" t="s">
        <v>290</v>
      </c>
      <c r="AF720" t="s">
        <v>290</v>
      </c>
      <c r="AG720" t="s">
        <v>290</v>
      </c>
      <c r="AH720" t="s">
        <v>290</v>
      </c>
      <c r="AI720" t="s">
        <v>290</v>
      </c>
      <c r="AJ720">
        <v>8</v>
      </c>
      <c r="AK720" t="s">
        <v>290</v>
      </c>
      <c r="AL720">
        <v>6</v>
      </c>
      <c r="AM720">
        <v>25</v>
      </c>
      <c r="AN720" t="s">
        <v>290</v>
      </c>
      <c r="AO720">
        <v>160</v>
      </c>
      <c r="AP720">
        <v>18</v>
      </c>
      <c r="AQ720">
        <v>110</v>
      </c>
      <c r="AR720">
        <v>107</v>
      </c>
      <c r="AS720">
        <v>0</v>
      </c>
      <c r="AT720">
        <v>0</v>
      </c>
      <c r="AU720">
        <v>35</v>
      </c>
      <c r="AV720">
        <v>217</v>
      </c>
      <c r="AW720">
        <v>39.872568000000001</v>
      </c>
      <c r="AX720">
        <v>-88.953946999999999</v>
      </c>
      <c r="AY720">
        <v>1</v>
      </c>
      <c r="AZ720" t="s">
        <v>16343</v>
      </c>
      <c r="BA720">
        <v>2710</v>
      </c>
      <c r="BB720" t="s">
        <v>18109</v>
      </c>
      <c r="BE720" t="s">
        <v>3695</v>
      </c>
      <c r="BF720" t="s">
        <v>288</v>
      </c>
      <c r="BG720" t="s">
        <v>18102</v>
      </c>
      <c r="BH720">
        <v>62526</v>
      </c>
      <c r="BI720" t="s">
        <v>16346</v>
      </c>
      <c r="BJ720" t="s">
        <v>184</v>
      </c>
    </row>
    <row r="721" spans="1:62">
      <c r="A721" t="s">
        <v>12869</v>
      </c>
      <c r="B721" t="s">
        <v>10604</v>
      </c>
      <c r="D721" t="s">
        <v>1374</v>
      </c>
      <c r="E721" t="s">
        <v>1176</v>
      </c>
      <c r="F721" t="s">
        <v>10607</v>
      </c>
      <c r="G721" t="s">
        <v>3695</v>
      </c>
      <c r="H721" t="s">
        <v>288</v>
      </c>
      <c r="I721">
        <v>62526</v>
      </c>
      <c r="J721">
        <v>2178750529</v>
      </c>
      <c r="K721" t="s">
        <v>184</v>
      </c>
      <c r="L721">
        <v>1</v>
      </c>
      <c r="M721">
        <v>3.5</v>
      </c>
      <c r="N721">
        <v>0</v>
      </c>
      <c r="O721">
        <v>4.5</v>
      </c>
      <c r="P721">
        <v>6</v>
      </c>
      <c r="Q721">
        <v>10</v>
      </c>
      <c r="R721">
        <v>5</v>
      </c>
      <c r="S721">
        <v>5</v>
      </c>
      <c r="T721">
        <v>2</v>
      </c>
      <c r="U721">
        <v>3</v>
      </c>
      <c r="V721">
        <v>3</v>
      </c>
      <c r="W721" t="s">
        <v>290</v>
      </c>
      <c r="X721" t="s">
        <v>290</v>
      </c>
      <c r="Y721" t="s">
        <v>290</v>
      </c>
      <c r="Z721" t="s">
        <v>290</v>
      </c>
      <c r="AA721" t="s">
        <v>290</v>
      </c>
      <c r="AB721" t="s">
        <v>290</v>
      </c>
      <c r="AC721" t="s">
        <v>290</v>
      </c>
      <c r="AD721" t="s">
        <v>290</v>
      </c>
      <c r="AE721" t="s">
        <v>290</v>
      </c>
      <c r="AF721" t="s">
        <v>290</v>
      </c>
      <c r="AG721" t="s">
        <v>290</v>
      </c>
      <c r="AH721" t="s">
        <v>290</v>
      </c>
      <c r="AI721" t="s">
        <v>290</v>
      </c>
      <c r="AJ721" t="s">
        <v>290</v>
      </c>
      <c r="AK721" t="s">
        <v>290</v>
      </c>
      <c r="AL721" t="s">
        <v>290</v>
      </c>
      <c r="AM721">
        <v>34</v>
      </c>
      <c r="AN721" t="s">
        <v>290</v>
      </c>
      <c r="AO721" t="s">
        <v>290</v>
      </c>
      <c r="AP721" t="s">
        <v>290</v>
      </c>
      <c r="AQ721">
        <v>19</v>
      </c>
      <c r="AR721">
        <v>15</v>
      </c>
      <c r="AS721">
        <v>0</v>
      </c>
      <c r="AT721">
        <v>0</v>
      </c>
      <c r="AU721">
        <v>0</v>
      </c>
      <c r="AV721">
        <v>34</v>
      </c>
      <c r="AW721">
        <v>39.884700000000002</v>
      </c>
      <c r="AX721">
        <v>-88.968155999999993</v>
      </c>
      <c r="AY721">
        <v>1</v>
      </c>
      <c r="AZ721" t="s">
        <v>16343</v>
      </c>
      <c r="BA721">
        <v>3475</v>
      </c>
      <c r="BB721" t="s">
        <v>18111</v>
      </c>
      <c r="BE721" t="s">
        <v>3695</v>
      </c>
      <c r="BF721" t="s">
        <v>288</v>
      </c>
      <c r="BG721" t="s">
        <v>18102</v>
      </c>
      <c r="BH721">
        <v>62526</v>
      </c>
      <c r="BI721" t="s">
        <v>16346</v>
      </c>
      <c r="BJ721" t="s">
        <v>184</v>
      </c>
    </row>
    <row r="722" spans="1:62">
      <c r="A722" t="s">
        <v>3711</v>
      </c>
      <c r="B722" t="s">
        <v>3712</v>
      </c>
      <c r="C722" t="s">
        <v>314</v>
      </c>
      <c r="D722" t="s">
        <v>3713</v>
      </c>
      <c r="E722" t="s">
        <v>3714</v>
      </c>
      <c r="F722" t="s">
        <v>3715</v>
      </c>
      <c r="G722" t="s">
        <v>3695</v>
      </c>
      <c r="H722" t="s">
        <v>288</v>
      </c>
      <c r="I722">
        <v>62526</v>
      </c>
      <c r="J722">
        <v>2172332001</v>
      </c>
      <c r="K722" t="s">
        <v>184</v>
      </c>
      <c r="L722">
        <v>4.5</v>
      </c>
      <c r="M722">
        <v>25.5</v>
      </c>
      <c r="N722">
        <v>7.7</v>
      </c>
      <c r="O722">
        <v>37.700000000000003</v>
      </c>
      <c r="P722">
        <v>7</v>
      </c>
      <c r="Q722">
        <v>23</v>
      </c>
      <c r="R722">
        <v>24</v>
      </c>
      <c r="S722">
        <v>20</v>
      </c>
      <c r="T722">
        <v>18</v>
      </c>
      <c r="U722">
        <v>23</v>
      </c>
      <c r="V722">
        <v>36</v>
      </c>
      <c r="W722">
        <v>23</v>
      </c>
      <c r="X722">
        <v>28</v>
      </c>
      <c r="Y722">
        <v>35</v>
      </c>
      <c r="Z722">
        <v>26</v>
      </c>
      <c r="AA722">
        <v>34</v>
      </c>
      <c r="AB722">
        <v>16</v>
      </c>
      <c r="AC722">
        <v>26</v>
      </c>
      <c r="AD722" t="s">
        <v>290</v>
      </c>
      <c r="AE722" t="s">
        <v>290</v>
      </c>
      <c r="AF722" t="s">
        <v>290</v>
      </c>
      <c r="AG722" t="s">
        <v>290</v>
      </c>
      <c r="AH722" t="s">
        <v>290</v>
      </c>
      <c r="AI722" t="s">
        <v>290</v>
      </c>
      <c r="AJ722">
        <v>6</v>
      </c>
      <c r="AK722" t="s">
        <v>290</v>
      </c>
      <c r="AL722" t="s">
        <v>290</v>
      </c>
      <c r="AM722">
        <v>30</v>
      </c>
      <c r="AN722" t="s">
        <v>290</v>
      </c>
      <c r="AO722">
        <v>264</v>
      </c>
      <c r="AP722">
        <v>39</v>
      </c>
      <c r="AQ722">
        <v>190</v>
      </c>
      <c r="AR722">
        <v>149</v>
      </c>
      <c r="AS722">
        <v>0</v>
      </c>
      <c r="AT722">
        <v>0</v>
      </c>
      <c r="AU722">
        <v>80</v>
      </c>
      <c r="AV722">
        <v>339</v>
      </c>
      <c r="AW722">
        <v>39.890438000000003</v>
      </c>
      <c r="AX722">
        <v>-88.929899000000006</v>
      </c>
      <c r="AY722">
        <v>1</v>
      </c>
      <c r="AZ722" t="s">
        <v>16343</v>
      </c>
      <c r="BA722">
        <v>2001</v>
      </c>
      <c r="BB722" t="s">
        <v>18113</v>
      </c>
      <c r="BE722" t="s">
        <v>3695</v>
      </c>
      <c r="BF722" t="s">
        <v>288</v>
      </c>
      <c r="BG722" t="s">
        <v>18102</v>
      </c>
      <c r="BH722">
        <v>62526</v>
      </c>
      <c r="BI722" t="s">
        <v>16346</v>
      </c>
      <c r="BJ722" t="s">
        <v>184</v>
      </c>
    </row>
    <row r="723" spans="1:62">
      <c r="A723" t="s">
        <v>3716</v>
      </c>
      <c r="B723" t="s">
        <v>3717</v>
      </c>
      <c r="C723" t="s">
        <v>314</v>
      </c>
      <c r="D723" t="s">
        <v>731</v>
      </c>
      <c r="E723" t="s">
        <v>3718</v>
      </c>
      <c r="F723" t="s">
        <v>3719</v>
      </c>
      <c r="G723" t="s">
        <v>3720</v>
      </c>
      <c r="H723" t="s">
        <v>288</v>
      </c>
      <c r="I723">
        <v>62535</v>
      </c>
      <c r="J723">
        <v>2178775636</v>
      </c>
      <c r="K723" t="s">
        <v>184</v>
      </c>
      <c r="L723">
        <v>3</v>
      </c>
      <c r="M723">
        <v>16.3</v>
      </c>
      <c r="N723">
        <v>3.3</v>
      </c>
      <c r="O723">
        <v>22.6</v>
      </c>
      <c r="P723">
        <v>28</v>
      </c>
      <c r="Q723">
        <v>17</v>
      </c>
      <c r="R723">
        <v>12</v>
      </c>
      <c r="S723">
        <v>13</v>
      </c>
      <c r="T723">
        <v>6</v>
      </c>
      <c r="U723">
        <v>11</v>
      </c>
      <c r="V723">
        <v>11</v>
      </c>
      <c r="W723">
        <v>9</v>
      </c>
      <c r="X723">
        <v>7</v>
      </c>
      <c r="Y723">
        <v>7</v>
      </c>
      <c r="Z723">
        <v>5</v>
      </c>
      <c r="AA723">
        <v>9</v>
      </c>
      <c r="AB723">
        <v>14</v>
      </c>
      <c r="AC723">
        <v>8</v>
      </c>
      <c r="AD723" t="s">
        <v>290</v>
      </c>
      <c r="AE723" t="s">
        <v>290</v>
      </c>
      <c r="AF723" t="s">
        <v>290</v>
      </c>
      <c r="AG723" t="s">
        <v>290</v>
      </c>
      <c r="AH723" t="s">
        <v>290</v>
      </c>
      <c r="AI723" t="s">
        <v>290</v>
      </c>
      <c r="AJ723" t="s">
        <v>290</v>
      </c>
      <c r="AK723" t="s">
        <v>290</v>
      </c>
      <c r="AL723">
        <v>4</v>
      </c>
      <c r="AM723">
        <v>2</v>
      </c>
      <c r="AN723" t="s">
        <v>290</v>
      </c>
      <c r="AO723">
        <v>140</v>
      </c>
      <c r="AP723">
        <v>11</v>
      </c>
      <c r="AQ723">
        <v>75</v>
      </c>
      <c r="AR723">
        <v>82</v>
      </c>
      <c r="AS723">
        <v>4</v>
      </c>
      <c r="AT723">
        <v>9</v>
      </c>
      <c r="AU723">
        <v>11</v>
      </c>
      <c r="AV723">
        <v>157</v>
      </c>
      <c r="AW723">
        <v>39.934283000000001</v>
      </c>
      <c r="AX723">
        <v>-88.952720999999997</v>
      </c>
      <c r="AY723">
        <v>1</v>
      </c>
      <c r="AZ723" t="s">
        <v>16343</v>
      </c>
      <c r="BA723">
        <v>137</v>
      </c>
      <c r="BB723" t="s">
        <v>18115</v>
      </c>
      <c r="BE723" t="s">
        <v>3720</v>
      </c>
      <c r="BF723" t="s">
        <v>288</v>
      </c>
      <c r="BG723" t="s">
        <v>18102</v>
      </c>
      <c r="BH723">
        <v>62535</v>
      </c>
      <c r="BI723" t="s">
        <v>16346</v>
      </c>
      <c r="BJ723" t="s">
        <v>184</v>
      </c>
    </row>
    <row r="724" spans="1:62">
      <c r="A724" t="s">
        <v>12876</v>
      </c>
      <c r="B724" t="s">
        <v>10617</v>
      </c>
      <c r="D724" t="s">
        <v>3048</v>
      </c>
      <c r="E724" t="s">
        <v>18640</v>
      </c>
      <c r="F724" t="s">
        <v>10620</v>
      </c>
      <c r="G724" t="s">
        <v>3695</v>
      </c>
      <c r="H724" t="s">
        <v>288</v>
      </c>
      <c r="I724">
        <v>62521</v>
      </c>
      <c r="J724">
        <v>2174295590</v>
      </c>
      <c r="K724" t="s">
        <v>184</v>
      </c>
      <c r="L724">
        <v>0</v>
      </c>
      <c r="M724">
        <v>4</v>
      </c>
      <c r="N724">
        <v>0</v>
      </c>
      <c r="O724">
        <v>4</v>
      </c>
      <c r="P724">
        <v>10</v>
      </c>
      <c r="Q724">
        <v>4</v>
      </c>
      <c r="R724" t="s">
        <v>290</v>
      </c>
      <c r="S724" t="s">
        <v>290</v>
      </c>
      <c r="T724" t="s">
        <v>290</v>
      </c>
      <c r="U724" t="s">
        <v>290</v>
      </c>
      <c r="V724">
        <v>1</v>
      </c>
      <c r="W724">
        <v>1</v>
      </c>
      <c r="X724" t="s">
        <v>290</v>
      </c>
      <c r="Y724">
        <v>1</v>
      </c>
      <c r="Z724">
        <v>1</v>
      </c>
      <c r="AA724" t="s">
        <v>290</v>
      </c>
      <c r="AB724" t="s">
        <v>290</v>
      </c>
      <c r="AC724">
        <v>1</v>
      </c>
      <c r="AD724" t="s">
        <v>290</v>
      </c>
      <c r="AE724" t="s">
        <v>290</v>
      </c>
      <c r="AF724" t="s">
        <v>290</v>
      </c>
      <c r="AG724" t="s">
        <v>290</v>
      </c>
      <c r="AH724">
        <v>1</v>
      </c>
      <c r="AI724" t="s">
        <v>290</v>
      </c>
      <c r="AJ724" t="s">
        <v>290</v>
      </c>
      <c r="AK724" t="s">
        <v>290</v>
      </c>
      <c r="AL724" t="s">
        <v>290</v>
      </c>
      <c r="AM724" t="s">
        <v>290</v>
      </c>
      <c r="AN724" t="s">
        <v>290</v>
      </c>
      <c r="AO724">
        <v>19</v>
      </c>
      <c r="AP724">
        <v>1</v>
      </c>
      <c r="AQ724">
        <v>8</v>
      </c>
      <c r="AR724">
        <v>12</v>
      </c>
      <c r="AS724">
        <v>0</v>
      </c>
      <c r="AT724">
        <v>0</v>
      </c>
      <c r="AU724">
        <v>0</v>
      </c>
      <c r="AV724">
        <v>20</v>
      </c>
      <c r="AW724">
        <v>39.828805000000003</v>
      </c>
      <c r="AX724">
        <v>-88.898341000000002</v>
      </c>
      <c r="AY724">
        <v>1</v>
      </c>
      <c r="AZ724" t="s">
        <v>16360</v>
      </c>
      <c r="BA724">
        <v>3575</v>
      </c>
      <c r="BB724" t="s">
        <v>18641</v>
      </c>
      <c r="BE724" t="s">
        <v>3695</v>
      </c>
      <c r="BF724" t="s">
        <v>288</v>
      </c>
      <c r="BG724" t="s">
        <v>18102</v>
      </c>
      <c r="BH724">
        <v>62521</v>
      </c>
      <c r="BI724" t="s">
        <v>16346</v>
      </c>
      <c r="BJ724" t="s">
        <v>16363</v>
      </c>
    </row>
    <row r="725" spans="1:62">
      <c r="A725" t="s">
        <v>3722</v>
      </c>
      <c r="B725" t="s">
        <v>3723</v>
      </c>
      <c r="C725" t="s">
        <v>283</v>
      </c>
      <c r="D725" t="s">
        <v>3724</v>
      </c>
      <c r="E725" t="s">
        <v>3725</v>
      </c>
      <c r="F725" t="s">
        <v>3726</v>
      </c>
      <c r="G725" t="s">
        <v>3727</v>
      </c>
      <c r="H725" t="s">
        <v>288</v>
      </c>
      <c r="I725">
        <v>61856</v>
      </c>
      <c r="J725">
        <v>2177627240</v>
      </c>
      <c r="K725" t="s">
        <v>185</v>
      </c>
      <c r="L725">
        <v>1</v>
      </c>
      <c r="M725">
        <v>7</v>
      </c>
      <c r="N725">
        <v>5</v>
      </c>
      <c r="O725">
        <v>13</v>
      </c>
      <c r="P725">
        <v>40</v>
      </c>
      <c r="Q725">
        <v>22</v>
      </c>
      <c r="R725">
        <v>12</v>
      </c>
      <c r="S725" t="s">
        <v>290</v>
      </c>
      <c r="T725" t="s">
        <v>290</v>
      </c>
      <c r="U725" t="s">
        <v>290</v>
      </c>
      <c r="V725" t="s">
        <v>290</v>
      </c>
      <c r="W725" t="s">
        <v>290</v>
      </c>
      <c r="X725" t="s">
        <v>290</v>
      </c>
      <c r="Y725" t="s">
        <v>290</v>
      </c>
      <c r="Z725" t="s">
        <v>290</v>
      </c>
      <c r="AA725" t="s">
        <v>290</v>
      </c>
      <c r="AB725" t="s">
        <v>290</v>
      </c>
      <c r="AC725" t="s">
        <v>290</v>
      </c>
      <c r="AD725" t="s">
        <v>290</v>
      </c>
      <c r="AE725" t="s">
        <v>290</v>
      </c>
      <c r="AF725" t="s">
        <v>290</v>
      </c>
      <c r="AG725" t="s">
        <v>290</v>
      </c>
      <c r="AH725" t="s">
        <v>290</v>
      </c>
      <c r="AI725" t="s">
        <v>290</v>
      </c>
      <c r="AJ725" t="s">
        <v>290</v>
      </c>
      <c r="AK725" t="s">
        <v>290</v>
      </c>
      <c r="AL725">
        <v>1</v>
      </c>
      <c r="AM725" t="s">
        <v>290</v>
      </c>
      <c r="AN725" t="s">
        <v>290</v>
      </c>
      <c r="AO725">
        <v>73</v>
      </c>
      <c r="AP725" t="s">
        <v>290</v>
      </c>
      <c r="AQ725">
        <v>40</v>
      </c>
      <c r="AR725">
        <v>34</v>
      </c>
      <c r="AS725">
        <v>0</v>
      </c>
      <c r="AT725">
        <v>0</v>
      </c>
      <c r="AU725">
        <v>0</v>
      </c>
      <c r="AV725">
        <v>74</v>
      </c>
      <c r="AW725">
        <v>40.054656999999999</v>
      </c>
      <c r="AX725">
        <v>-88.560663000000005</v>
      </c>
      <c r="AY725">
        <v>1</v>
      </c>
      <c r="AZ725" t="s">
        <v>16343</v>
      </c>
      <c r="BA725">
        <v>980</v>
      </c>
      <c r="BB725" t="s">
        <v>18120</v>
      </c>
      <c r="BE725" t="s">
        <v>3727</v>
      </c>
      <c r="BF725" t="s">
        <v>288</v>
      </c>
      <c r="BG725" t="s">
        <v>18121</v>
      </c>
      <c r="BH725">
        <v>61856</v>
      </c>
      <c r="BI725" t="s">
        <v>16346</v>
      </c>
      <c r="BJ725" t="s">
        <v>185</v>
      </c>
    </row>
    <row r="726" spans="1:62">
      <c r="A726" t="s">
        <v>4790</v>
      </c>
      <c r="B726" t="s">
        <v>4791</v>
      </c>
      <c r="D726" t="s">
        <v>4792</v>
      </c>
      <c r="E726" t="s">
        <v>4793</v>
      </c>
      <c r="F726" t="s">
        <v>4794</v>
      </c>
      <c r="G726" t="s">
        <v>3727</v>
      </c>
      <c r="H726" t="s">
        <v>288</v>
      </c>
      <c r="I726">
        <v>61856</v>
      </c>
      <c r="J726">
        <v>2177623544</v>
      </c>
      <c r="K726" t="s">
        <v>185</v>
      </c>
      <c r="L726">
        <v>1</v>
      </c>
      <c r="M726">
        <v>7</v>
      </c>
      <c r="N726">
        <v>11</v>
      </c>
      <c r="O726">
        <v>19</v>
      </c>
      <c r="P726">
        <v>23</v>
      </c>
      <c r="Q726">
        <v>9</v>
      </c>
      <c r="R726" t="s">
        <v>290</v>
      </c>
      <c r="S726" t="s">
        <v>290</v>
      </c>
      <c r="T726" t="s">
        <v>290</v>
      </c>
      <c r="U726" t="s">
        <v>290</v>
      </c>
      <c r="V726" t="s">
        <v>290</v>
      </c>
      <c r="W726" t="s">
        <v>290</v>
      </c>
      <c r="X726" t="s">
        <v>290</v>
      </c>
      <c r="Y726" t="s">
        <v>290</v>
      </c>
      <c r="Z726" t="s">
        <v>290</v>
      </c>
      <c r="AA726" t="s">
        <v>290</v>
      </c>
      <c r="AB726" t="s">
        <v>290</v>
      </c>
      <c r="AC726" t="s">
        <v>290</v>
      </c>
      <c r="AD726" t="s">
        <v>290</v>
      </c>
      <c r="AE726" t="s">
        <v>290</v>
      </c>
      <c r="AF726" t="s">
        <v>290</v>
      </c>
      <c r="AG726" t="s">
        <v>290</v>
      </c>
      <c r="AH726" t="s">
        <v>290</v>
      </c>
      <c r="AI726" t="s">
        <v>290</v>
      </c>
      <c r="AJ726" t="s">
        <v>290</v>
      </c>
      <c r="AK726" t="s">
        <v>290</v>
      </c>
      <c r="AL726" t="s">
        <v>290</v>
      </c>
      <c r="AM726" t="s">
        <v>290</v>
      </c>
      <c r="AN726" t="s">
        <v>290</v>
      </c>
      <c r="AO726">
        <v>31</v>
      </c>
      <c r="AP726">
        <v>1</v>
      </c>
      <c r="AQ726">
        <v>14</v>
      </c>
      <c r="AR726">
        <v>18</v>
      </c>
      <c r="AS726">
        <v>0</v>
      </c>
      <c r="AT726">
        <v>0</v>
      </c>
      <c r="AU726">
        <v>0</v>
      </c>
      <c r="AV726">
        <v>32</v>
      </c>
      <c r="AW726">
        <v>40.035254000000002</v>
      </c>
      <c r="AX726">
        <v>-88.570183</v>
      </c>
      <c r="AY726">
        <v>1</v>
      </c>
      <c r="AZ726" t="s">
        <v>16360</v>
      </c>
      <c r="BA726">
        <v>1109</v>
      </c>
      <c r="BB726" t="s">
        <v>16421</v>
      </c>
      <c r="BE726" t="s">
        <v>3727</v>
      </c>
      <c r="BF726" t="s">
        <v>288</v>
      </c>
      <c r="BG726" t="s">
        <v>18121</v>
      </c>
      <c r="BH726">
        <v>61856</v>
      </c>
      <c r="BI726" t="s">
        <v>16346</v>
      </c>
      <c r="BJ726" t="s">
        <v>16363</v>
      </c>
    </row>
    <row r="727" spans="1:62">
      <c r="A727" t="s">
        <v>3729</v>
      </c>
      <c r="B727" t="s">
        <v>319</v>
      </c>
      <c r="C727" t="s">
        <v>283</v>
      </c>
      <c r="D727" t="s">
        <v>3043</v>
      </c>
      <c r="E727" t="s">
        <v>3730</v>
      </c>
      <c r="F727" t="s">
        <v>3731</v>
      </c>
      <c r="G727" t="s">
        <v>3732</v>
      </c>
      <c r="H727" t="s">
        <v>288</v>
      </c>
      <c r="I727">
        <v>62013</v>
      </c>
      <c r="J727">
        <v>6188832124</v>
      </c>
      <c r="K727" t="s">
        <v>186</v>
      </c>
      <c r="L727">
        <v>1</v>
      </c>
      <c r="M727">
        <v>4.5999999999999996</v>
      </c>
      <c r="N727">
        <v>2</v>
      </c>
      <c r="O727">
        <v>7.6</v>
      </c>
      <c r="P727">
        <v>14</v>
      </c>
      <c r="Q727" t="s">
        <v>290</v>
      </c>
      <c r="R727">
        <v>1</v>
      </c>
      <c r="S727">
        <v>3</v>
      </c>
      <c r="T727">
        <v>5</v>
      </c>
      <c r="U727">
        <v>6</v>
      </c>
      <c r="V727">
        <v>2</v>
      </c>
      <c r="W727">
        <v>7</v>
      </c>
      <c r="X727">
        <v>6</v>
      </c>
      <c r="Y727">
        <v>2</v>
      </c>
      <c r="Z727" t="s">
        <v>290</v>
      </c>
      <c r="AA727" t="s">
        <v>290</v>
      </c>
      <c r="AB727" t="s">
        <v>290</v>
      </c>
      <c r="AC727" t="s">
        <v>290</v>
      </c>
      <c r="AD727" t="s">
        <v>290</v>
      </c>
      <c r="AE727" t="s">
        <v>290</v>
      </c>
      <c r="AF727" t="s">
        <v>290</v>
      </c>
      <c r="AG727" t="s">
        <v>290</v>
      </c>
      <c r="AH727" t="s">
        <v>290</v>
      </c>
      <c r="AI727" t="s">
        <v>290</v>
      </c>
      <c r="AJ727" t="s">
        <v>290</v>
      </c>
      <c r="AK727" t="s">
        <v>290</v>
      </c>
      <c r="AL727" t="s">
        <v>290</v>
      </c>
      <c r="AM727" t="s">
        <v>290</v>
      </c>
      <c r="AN727" t="s">
        <v>290</v>
      </c>
      <c r="AO727">
        <v>46</v>
      </c>
      <c r="AP727" t="s">
        <v>290</v>
      </c>
      <c r="AQ727">
        <v>25</v>
      </c>
      <c r="AR727">
        <v>21</v>
      </c>
      <c r="AS727">
        <v>0</v>
      </c>
      <c r="AT727">
        <v>0</v>
      </c>
      <c r="AU727">
        <v>1</v>
      </c>
      <c r="AV727">
        <v>46</v>
      </c>
      <c r="AW727">
        <v>38.949489999999997</v>
      </c>
      <c r="AX727">
        <v>-90.588729999999998</v>
      </c>
      <c r="AY727">
        <v>0.33</v>
      </c>
      <c r="AZ727" t="s">
        <v>16365</v>
      </c>
      <c r="BA727">
        <v>39</v>
      </c>
      <c r="BB727" t="s">
        <v>16366</v>
      </c>
      <c r="BE727" t="s">
        <v>3732</v>
      </c>
      <c r="BF727" t="s">
        <v>288</v>
      </c>
      <c r="BG727" t="s">
        <v>18126</v>
      </c>
      <c r="BH727">
        <v>62013</v>
      </c>
      <c r="BI727" t="s">
        <v>16346</v>
      </c>
      <c r="BJ727" t="s">
        <v>16363</v>
      </c>
    </row>
    <row r="728" spans="1:62">
      <c r="A728" t="s">
        <v>3734</v>
      </c>
      <c r="B728" t="s">
        <v>844</v>
      </c>
      <c r="C728" t="s">
        <v>283</v>
      </c>
      <c r="D728" t="s">
        <v>402</v>
      </c>
      <c r="E728" t="s">
        <v>18642</v>
      </c>
      <c r="F728" t="s">
        <v>3736</v>
      </c>
      <c r="G728" t="s">
        <v>3737</v>
      </c>
      <c r="H728" t="s">
        <v>288</v>
      </c>
      <c r="I728">
        <v>62047</v>
      </c>
      <c r="J728">
        <v>6185762514</v>
      </c>
      <c r="K728" t="s">
        <v>186</v>
      </c>
      <c r="L728">
        <v>1</v>
      </c>
      <c r="M728">
        <v>7</v>
      </c>
      <c r="N728">
        <v>2</v>
      </c>
      <c r="O728">
        <v>10</v>
      </c>
      <c r="P728">
        <v>20</v>
      </c>
      <c r="Q728">
        <v>3</v>
      </c>
      <c r="R728">
        <v>10</v>
      </c>
      <c r="S728">
        <v>5</v>
      </c>
      <c r="T728">
        <v>6</v>
      </c>
      <c r="U728">
        <v>7</v>
      </c>
      <c r="V728">
        <v>1</v>
      </c>
      <c r="W728">
        <v>6</v>
      </c>
      <c r="X728">
        <v>6</v>
      </c>
      <c r="Y728">
        <v>3</v>
      </c>
      <c r="Z728" t="s">
        <v>290</v>
      </c>
      <c r="AA728" t="s">
        <v>290</v>
      </c>
      <c r="AB728" t="s">
        <v>290</v>
      </c>
      <c r="AC728" t="s">
        <v>290</v>
      </c>
      <c r="AD728" t="s">
        <v>290</v>
      </c>
      <c r="AE728" t="s">
        <v>290</v>
      </c>
      <c r="AF728" t="s">
        <v>290</v>
      </c>
      <c r="AG728" t="s">
        <v>290</v>
      </c>
      <c r="AH728" t="s">
        <v>290</v>
      </c>
      <c r="AI728" t="s">
        <v>290</v>
      </c>
      <c r="AJ728" t="s">
        <v>290</v>
      </c>
      <c r="AK728" t="s">
        <v>290</v>
      </c>
      <c r="AL728" t="s">
        <v>290</v>
      </c>
      <c r="AM728" t="s">
        <v>290</v>
      </c>
      <c r="AN728" t="s">
        <v>290</v>
      </c>
      <c r="AO728">
        <v>67</v>
      </c>
      <c r="AP728" t="s">
        <v>290</v>
      </c>
      <c r="AQ728">
        <v>40</v>
      </c>
      <c r="AR728">
        <v>27</v>
      </c>
      <c r="AS728">
        <v>0</v>
      </c>
      <c r="AT728">
        <v>0</v>
      </c>
      <c r="AU728">
        <v>9</v>
      </c>
      <c r="AV728">
        <v>67</v>
      </c>
      <c r="AW728">
        <v>39.158138999999998</v>
      </c>
      <c r="AX728">
        <v>-90.619991999999996</v>
      </c>
      <c r="AY728">
        <v>0.6</v>
      </c>
      <c r="AZ728" t="s">
        <v>17023</v>
      </c>
      <c r="BB728" t="s">
        <v>18129</v>
      </c>
      <c r="BE728" t="s">
        <v>3737</v>
      </c>
      <c r="BF728" t="s">
        <v>288</v>
      </c>
      <c r="BG728" t="s">
        <v>18126</v>
      </c>
      <c r="BH728">
        <v>62047</v>
      </c>
      <c r="BI728" t="s">
        <v>16346</v>
      </c>
      <c r="BJ728" t="s">
        <v>16363</v>
      </c>
    </row>
    <row r="729" spans="1:62">
      <c r="A729" t="s">
        <v>3739</v>
      </c>
      <c r="B729" t="s">
        <v>3740</v>
      </c>
      <c r="C729" t="s">
        <v>283</v>
      </c>
      <c r="D729" t="s">
        <v>817</v>
      </c>
      <c r="E729" t="s">
        <v>182</v>
      </c>
      <c r="F729" t="s">
        <v>3741</v>
      </c>
      <c r="G729" t="s">
        <v>3742</v>
      </c>
      <c r="H729" t="s">
        <v>288</v>
      </c>
      <c r="I729">
        <v>62016</v>
      </c>
      <c r="J729">
        <v>2179426814</v>
      </c>
      <c r="K729" t="s">
        <v>187</v>
      </c>
      <c r="L729">
        <v>1</v>
      </c>
      <c r="M729">
        <v>10.5</v>
      </c>
      <c r="N729">
        <v>4.5</v>
      </c>
      <c r="O729">
        <v>16</v>
      </c>
      <c r="P729">
        <v>29</v>
      </c>
      <c r="Q729">
        <v>16</v>
      </c>
      <c r="R729">
        <v>20</v>
      </c>
      <c r="S729">
        <v>17</v>
      </c>
      <c r="T729">
        <v>18</v>
      </c>
      <c r="U729">
        <v>19</v>
      </c>
      <c r="V729">
        <v>19</v>
      </c>
      <c r="W729">
        <v>18</v>
      </c>
      <c r="X729">
        <v>15</v>
      </c>
      <c r="Y729">
        <v>15</v>
      </c>
      <c r="Z729" t="s">
        <v>290</v>
      </c>
      <c r="AA729" t="s">
        <v>290</v>
      </c>
      <c r="AB729" t="s">
        <v>290</v>
      </c>
      <c r="AC729" t="s">
        <v>290</v>
      </c>
      <c r="AD729" t="s">
        <v>290</v>
      </c>
      <c r="AE729" t="s">
        <v>290</v>
      </c>
      <c r="AF729" t="s">
        <v>290</v>
      </c>
      <c r="AG729">
        <v>7</v>
      </c>
      <c r="AH729">
        <v>4</v>
      </c>
      <c r="AI729" t="s">
        <v>290</v>
      </c>
      <c r="AJ729">
        <v>1</v>
      </c>
      <c r="AK729" t="s">
        <v>290</v>
      </c>
      <c r="AL729">
        <v>1</v>
      </c>
      <c r="AM729" t="s">
        <v>290</v>
      </c>
      <c r="AN729" t="s">
        <v>290</v>
      </c>
      <c r="AO729">
        <v>195</v>
      </c>
      <c r="AP729" t="s">
        <v>290</v>
      </c>
      <c r="AQ729">
        <v>96</v>
      </c>
      <c r="AR729">
        <v>101</v>
      </c>
      <c r="AS729">
        <v>0</v>
      </c>
      <c r="AT729">
        <v>0</v>
      </c>
      <c r="AU729">
        <v>26</v>
      </c>
      <c r="AV729">
        <v>197</v>
      </c>
      <c r="AW729">
        <v>39.300379999999997</v>
      </c>
      <c r="AX729">
        <v>-90.403819999999996</v>
      </c>
      <c r="AY729">
        <v>1</v>
      </c>
      <c r="AZ729" t="s">
        <v>16360</v>
      </c>
      <c r="BA729">
        <v>426</v>
      </c>
      <c r="BB729" t="s">
        <v>18131</v>
      </c>
      <c r="BE729" t="s">
        <v>3742</v>
      </c>
      <c r="BF729" t="s">
        <v>288</v>
      </c>
      <c r="BG729" t="s">
        <v>18132</v>
      </c>
      <c r="BH729">
        <v>62016</v>
      </c>
      <c r="BI729" t="s">
        <v>16346</v>
      </c>
      <c r="BJ729" t="s">
        <v>16363</v>
      </c>
    </row>
    <row r="730" spans="1:62">
      <c r="A730" t="s">
        <v>7083</v>
      </c>
      <c r="B730" t="s">
        <v>15842</v>
      </c>
      <c r="D730" t="s">
        <v>1105</v>
      </c>
      <c r="E730" t="s">
        <v>1368</v>
      </c>
      <c r="F730" t="s">
        <v>7086</v>
      </c>
      <c r="G730" t="s">
        <v>3772</v>
      </c>
      <c r="H730" t="s">
        <v>288</v>
      </c>
      <c r="I730">
        <v>62035</v>
      </c>
      <c r="J730">
        <v>6184660399</v>
      </c>
      <c r="K730" t="s">
        <v>188</v>
      </c>
      <c r="L730">
        <v>1</v>
      </c>
      <c r="M730">
        <v>6</v>
      </c>
      <c r="N730">
        <v>6</v>
      </c>
      <c r="O730">
        <v>13</v>
      </c>
      <c r="P730">
        <v>19</v>
      </c>
      <c r="Q730">
        <v>10</v>
      </c>
      <c r="R730">
        <v>5</v>
      </c>
      <c r="S730">
        <v>9</v>
      </c>
      <c r="T730">
        <v>8</v>
      </c>
      <c r="U730">
        <v>5</v>
      </c>
      <c r="V730">
        <v>12</v>
      </c>
      <c r="W730">
        <v>8</v>
      </c>
      <c r="X730">
        <v>3</v>
      </c>
      <c r="Y730">
        <v>2</v>
      </c>
      <c r="Z730" t="s">
        <v>290</v>
      </c>
      <c r="AA730" t="s">
        <v>290</v>
      </c>
      <c r="AB730" t="s">
        <v>290</v>
      </c>
      <c r="AC730" t="s">
        <v>290</v>
      </c>
      <c r="AD730" t="s">
        <v>290</v>
      </c>
      <c r="AE730" t="s">
        <v>290</v>
      </c>
      <c r="AF730" t="s">
        <v>290</v>
      </c>
      <c r="AG730" t="s">
        <v>290</v>
      </c>
      <c r="AH730" t="s">
        <v>290</v>
      </c>
      <c r="AI730" t="s">
        <v>290</v>
      </c>
      <c r="AJ730">
        <v>5</v>
      </c>
      <c r="AK730" t="s">
        <v>290</v>
      </c>
      <c r="AL730" t="s">
        <v>290</v>
      </c>
      <c r="AM730">
        <v>4</v>
      </c>
      <c r="AN730" t="s">
        <v>290</v>
      </c>
      <c r="AO730">
        <v>69</v>
      </c>
      <c r="AP730">
        <v>3</v>
      </c>
      <c r="AQ730">
        <v>40</v>
      </c>
      <c r="AR730">
        <v>41</v>
      </c>
      <c r="AS730">
        <v>0</v>
      </c>
      <c r="AT730">
        <v>0</v>
      </c>
      <c r="AU730">
        <v>10</v>
      </c>
      <c r="AV730">
        <v>81</v>
      </c>
      <c r="AW730">
        <v>39.006165000000003</v>
      </c>
      <c r="AX730">
        <v>-90.235093000000006</v>
      </c>
      <c r="AY730">
        <v>1</v>
      </c>
      <c r="AZ730" t="s">
        <v>16343</v>
      </c>
      <c r="BA730">
        <v>15416</v>
      </c>
      <c r="BB730" t="s">
        <v>18136</v>
      </c>
      <c r="BE730" t="s">
        <v>3772</v>
      </c>
      <c r="BF730" t="s">
        <v>288</v>
      </c>
      <c r="BG730" t="s">
        <v>18134</v>
      </c>
      <c r="BH730">
        <v>62035</v>
      </c>
      <c r="BI730" t="s">
        <v>16346</v>
      </c>
      <c r="BJ730" t="s">
        <v>188</v>
      </c>
    </row>
    <row r="731" spans="1:62">
      <c r="A731" t="s">
        <v>3750</v>
      </c>
      <c r="B731" t="s">
        <v>439</v>
      </c>
      <c r="C731" t="s">
        <v>283</v>
      </c>
      <c r="D731" t="s">
        <v>2773</v>
      </c>
      <c r="E731" t="s">
        <v>3751</v>
      </c>
      <c r="F731" t="s">
        <v>3752</v>
      </c>
      <c r="G731" t="s">
        <v>3753</v>
      </c>
      <c r="H731" t="s">
        <v>288</v>
      </c>
      <c r="I731">
        <v>62088</v>
      </c>
      <c r="J731">
        <v>6186353060</v>
      </c>
      <c r="K731" t="s">
        <v>189</v>
      </c>
      <c r="L731">
        <v>1</v>
      </c>
      <c r="M731">
        <v>8</v>
      </c>
      <c r="N731">
        <v>2</v>
      </c>
      <c r="O731">
        <v>11</v>
      </c>
      <c r="P731">
        <v>36</v>
      </c>
      <c r="Q731">
        <v>13</v>
      </c>
      <c r="R731">
        <v>15</v>
      </c>
      <c r="S731">
        <v>9</v>
      </c>
      <c r="T731">
        <v>12</v>
      </c>
      <c r="U731">
        <v>10</v>
      </c>
      <c r="V731">
        <v>9</v>
      </c>
      <c r="W731">
        <v>6</v>
      </c>
      <c r="X731">
        <v>3</v>
      </c>
      <c r="Y731">
        <v>10</v>
      </c>
      <c r="Z731" t="s">
        <v>290</v>
      </c>
      <c r="AA731" t="s">
        <v>290</v>
      </c>
      <c r="AB731" t="s">
        <v>290</v>
      </c>
      <c r="AC731" t="s">
        <v>290</v>
      </c>
      <c r="AD731" t="s">
        <v>290</v>
      </c>
      <c r="AE731" t="s">
        <v>290</v>
      </c>
      <c r="AF731" t="s">
        <v>290</v>
      </c>
      <c r="AG731" t="s">
        <v>290</v>
      </c>
      <c r="AH731" t="s">
        <v>290</v>
      </c>
      <c r="AI731" t="s">
        <v>290</v>
      </c>
      <c r="AJ731" t="s">
        <v>290</v>
      </c>
      <c r="AK731" t="s">
        <v>290</v>
      </c>
      <c r="AL731" t="s">
        <v>290</v>
      </c>
      <c r="AM731" t="s">
        <v>290</v>
      </c>
      <c r="AN731" t="s">
        <v>290</v>
      </c>
      <c r="AO731">
        <v>119</v>
      </c>
      <c r="AP731">
        <v>4</v>
      </c>
      <c r="AQ731">
        <v>57</v>
      </c>
      <c r="AR731">
        <v>66</v>
      </c>
      <c r="AS731">
        <v>0</v>
      </c>
      <c r="AT731">
        <v>0</v>
      </c>
      <c r="AU731">
        <v>10</v>
      </c>
      <c r="AV731">
        <v>123</v>
      </c>
      <c r="AW731">
        <v>39.009332000000001</v>
      </c>
      <c r="AX731">
        <v>-89.788292999999996</v>
      </c>
      <c r="AY731">
        <v>1</v>
      </c>
      <c r="AZ731" t="s">
        <v>16360</v>
      </c>
      <c r="BA731">
        <v>220</v>
      </c>
      <c r="BB731" t="s">
        <v>18138</v>
      </c>
      <c r="BE731" t="s">
        <v>3753</v>
      </c>
      <c r="BF731" t="s">
        <v>288</v>
      </c>
      <c r="BG731" t="s">
        <v>18139</v>
      </c>
      <c r="BH731">
        <v>62088</v>
      </c>
      <c r="BI731" t="s">
        <v>16346</v>
      </c>
      <c r="BJ731" t="s">
        <v>16363</v>
      </c>
    </row>
    <row r="732" spans="1:62">
      <c r="A732" t="s">
        <v>3755</v>
      </c>
      <c r="B732" t="s">
        <v>3756</v>
      </c>
      <c r="C732" t="s">
        <v>314</v>
      </c>
      <c r="D732" t="s">
        <v>922</v>
      </c>
      <c r="E732" t="s">
        <v>3757</v>
      </c>
      <c r="F732" t="s">
        <v>3758</v>
      </c>
      <c r="G732" t="s">
        <v>3759</v>
      </c>
      <c r="H732" t="s">
        <v>288</v>
      </c>
      <c r="I732">
        <v>62002</v>
      </c>
      <c r="J732">
        <v>6184621071</v>
      </c>
      <c r="K732" t="s">
        <v>190</v>
      </c>
      <c r="L732">
        <v>2</v>
      </c>
      <c r="M732">
        <v>7</v>
      </c>
      <c r="N732">
        <v>3</v>
      </c>
      <c r="O732">
        <v>12</v>
      </c>
      <c r="P732">
        <v>4</v>
      </c>
      <c r="Q732">
        <v>5</v>
      </c>
      <c r="R732">
        <v>6</v>
      </c>
      <c r="S732">
        <v>3</v>
      </c>
      <c r="T732">
        <v>4</v>
      </c>
      <c r="U732">
        <v>5</v>
      </c>
      <c r="V732">
        <v>3</v>
      </c>
      <c r="W732">
        <v>5</v>
      </c>
      <c r="X732">
        <v>9</v>
      </c>
      <c r="Y732">
        <v>6</v>
      </c>
      <c r="Z732">
        <v>7</v>
      </c>
      <c r="AA732">
        <v>9</v>
      </c>
      <c r="AB732">
        <v>5</v>
      </c>
      <c r="AC732">
        <v>5</v>
      </c>
      <c r="AD732" t="s">
        <v>290</v>
      </c>
      <c r="AE732" t="s">
        <v>290</v>
      </c>
      <c r="AF732" t="s">
        <v>290</v>
      </c>
      <c r="AG732" t="s">
        <v>290</v>
      </c>
      <c r="AH732" t="s">
        <v>290</v>
      </c>
      <c r="AI732" t="s">
        <v>290</v>
      </c>
      <c r="AJ732" t="s">
        <v>290</v>
      </c>
      <c r="AK732" t="s">
        <v>290</v>
      </c>
      <c r="AL732" t="s">
        <v>290</v>
      </c>
      <c r="AM732">
        <v>3</v>
      </c>
      <c r="AN732" t="s">
        <v>290</v>
      </c>
      <c r="AO732">
        <v>63</v>
      </c>
      <c r="AP732">
        <v>10</v>
      </c>
      <c r="AQ732">
        <v>39</v>
      </c>
      <c r="AR732">
        <v>37</v>
      </c>
      <c r="AS732">
        <v>0</v>
      </c>
      <c r="AT732">
        <v>0</v>
      </c>
      <c r="AU732">
        <v>17</v>
      </c>
      <c r="AV732">
        <v>76</v>
      </c>
      <c r="AW732">
        <v>38.907221999999997</v>
      </c>
      <c r="AX732">
        <v>-90.145300000000006</v>
      </c>
      <c r="AY732">
        <v>1</v>
      </c>
      <c r="AZ732" t="s">
        <v>16360</v>
      </c>
      <c r="BA732">
        <v>2009</v>
      </c>
      <c r="BB732" t="s">
        <v>18141</v>
      </c>
      <c r="BE732" t="s">
        <v>3759</v>
      </c>
      <c r="BF732" t="s">
        <v>288</v>
      </c>
      <c r="BG732" t="s">
        <v>18142</v>
      </c>
      <c r="BH732">
        <v>62002</v>
      </c>
      <c r="BI732" t="s">
        <v>16346</v>
      </c>
      <c r="BJ732" t="s">
        <v>16363</v>
      </c>
    </row>
    <row r="733" spans="1:62">
      <c r="A733" t="s">
        <v>3761</v>
      </c>
      <c r="B733" t="s">
        <v>3762</v>
      </c>
      <c r="C733" t="s">
        <v>314</v>
      </c>
      <c r="D733" t="s">
        <v>3763</v>
      </c>
      <c r="E733" t="s">
        <v>3764</v>
      </c>
      <c r="F733" t="s">
        <v>3765</v>
      </c>
      <c r="G733" t="s">
        <v>3766</v>
      </c>
      <c r="H733" t="s">
        <v>288</v>
      </c>
      <c r="I733">
        <v>62234</v>
      </c>
      <c r="J733">
        <v>6183443145</v>
      </c>
      <c r="K733" t="s">
        <v>190</v>
      </c>
      <c r="L733">
        <v>0.5</v>
      </c>
      <c r="M733">
        <v>12.5</v>
      </c>
      <c r="N733">
        <v>2</v>
      </c>
      <c r="O733">
        <v>15</v>
      </c>
      <c r="P733">
        <v>20</v>
      </c>
      <c r="Q733">
        <v>19</v>
      </c>
      <c r="R733">
        <v>14</v>
      </c>
      <c r="S733">
        <v>14</v>
      </c>
      <c r="T733">
        <v>25</v>
      </c>
      <c r="U733">
        <v>17</v>
      </c>
      <c r="V733">
        <v>18</v>
      </c>
      <c r="W733">
        <v>20</v>
      </c>
      <c r="X733">
        <v>12</v>
      </c>
      <c r="Y733">
        <v>12</v>
      </c>
      <c r="Z733" t="s">
        <v>290</v>
      </c>
      <c r="AA733" t="s">
        <v>290</v>
      </c>
      <c r="AB733" t="s">
        <v>290</v>
      </c>
      <c r="AC733" t="s">
        <v>290</v>
      </c>
      <c r="AD733" t="s">
        <v>290</v>
      </c>
      <c r="AE733" t="s">
        <v>290</v>
      </c>
      <c r="AF733" t="s">
        <v>290</v>
      </c>
      <c r="AG733" t="s">
        <v>290</v>
      </c>
      <c r="AH733" t="s">
        <v>290</v>
      </c>
      <c r="AI733" t="s">
        <v>290</v>
      </c>
      <c r="AJ733" t="s">
        <v>290</v>
      </c>
      <c r="AK733" t="s">
        <v>290</v>
      </c>
      <c r="AL733" t="s">
        <v>290</v>
      </c>
      <c r="AM733">
        <v>3</v>
      </c>
      <c r="AN733" t="s">
        <v>290</v>
      </c>
      <c r="AO733">
        <v>162</v>
      </c>
      <c r="AP733">
        <v>6</v>
      </c>
      <c r="AQ733">
        <v>91</v>
      </c>
      <c r="AR733">
        <v>80</v>
      </c>
      <c r="AS733">
        <v>0</v>
      </c>
      <c r="AT733">
        <v>0</v>
      </c>
      <c r="AU733">
        <v>23</v>
      </c>
      <c r="AV733">
        <v>171</v>
      </c>
      <c r="AW733">
        <v>38.67033</v>
      </c>
      <c r="AX733">
        <v>-89.984549999999999</v>
      </c>
      <c r="AY733">
        <v>0.33</v>
      </c>
      <c r="AZ733" t="s">
        <v>16365</v>
      </c>
      <c r="BE733" t="s">
        <v>3766</v>
      </c>
      <c r="BF733" t="s">
        <v>288</v>
      </c>
      <c r="BG733" t="s">
        <v>18142</v>
      </c>
      <c r="BH733">
        <v>62234</v>
      </c>
      <c r="BI733" t="s">
        <v>16346</v>
      </c>
      <c r="BJ733" t="s">
        <v>16363</v>
      </c>
    </row>
    <row r="734" spans="1:62">
      <c r="A734" t="s">
        <v>3768</v>
      </c>
      <c r="B734" t="s">
        <v>3769</v>
      </c>
      <c r="C734" t="s">
        <v>314</v>
      </c>
      <c r="D734" t="s">
        <v>1175</v>
      </c>
      <c r="E734" t="s">
        <v>3770</v>
      </c>
      <c r="F734" t="s">
        <v>3771</v>
      </c>
      <c r="G734" t="s">
        <v>3772</v>
      </c>
      <c r="H734" t="s">
        <v>288</v>
      </c>
      <c r="I734">
        <v>62035</v>
      </c>
      <c r="J734">
        <v>6184673154</v>
      </c>
      <c r="K734" t="s">
        <v>190</v>
      </c>
      <c r="L734">
        <v>3</v>
      </c>
      <c r="M734">
        <v>6.5</v>
      </c>
      <c r="N734">
        <v>4</v>
      </c>
      <c r="O734">
        <v>13.5</v>
      </c>
      <c r="P734">
        <v>33</v>
      </c>
      <c r="Q734">
        <v>9</v>
      </c>
      <c r="R734">
        <v>4</v>
      </c>
      <c r="S734">
        <v>4</v>
      </c>
      <c r="T734">
        <v>8</v>
      </c>
      <c r="U734">
        <v>8</v>
      </c>
      <c r="V734">
        <v>2</v>
      </c>
      <c r="W734">
        <v>2</v>
      </c>
      <c r="X734">
        <v>1</v>
      </c>
      <c r="Y734" t="s">
        <v>290</v>
      </c>
      <c r="Z734" t="s">
        <v>290</v>
      </c>
      <c r="AA734" t="s">
        <v>290</v>
      </c>
      <c r="AB734" t="s">
        <v>290</v>
      </c>
      <c r="AC734" t="s">
        <v>290</v>
      </c>
      <c r="AD734" t="s">
        <v>290</v>
      </c>
      <c r="AE734" t="s">
        <v>290</v>
      </c>
      <c r="AF734" t="s">
        <v>290</v>
      </c>
      <c r="AG734" t="s">
        <v>290</v>
      </c>
      <c r="AH734" t="s">
        <v>290</v>
      </c>
      <c r="AI734" t="s">
        <v>290</v>
      </c>
      <c r="AJ734" t="s">
        <v>290</v>
      </c>
      <c r="AK734" t="s">
        <v>290</v>
      </c>
      <c r="AL734" t="s">
        <v>290</v>
      </c>
      <c r="AM734">
        <v>5</v>
      </c>
      <c r="AN734" t="s">
        <v>290</v>
      </c>
      <c r="AO734">
        <v>63</v>
      </c>
      <c r="AP734">
        <v>3</v>
      </c>
      <c r="AQ734">
        <v>33</v>
      </c>
      <c r="AR734">
        <v>38</v>
      </c>
      <c r="AS734">
        <v>0</v>
      </c>
      <c r="AT734">
        <v>0</v>
      </c>
      <c r="AU734">
        <v>7</v>
      </c>
      <c r="AV734">
        <v>71</v>
      </c>
      <c r="AW734">
        <v>38.951062999999998</v>
      </c>
      <c r="AX734">
        <v>-90.190796000000006</v>
      </c>
      <c r="AY734">
        <v>1</v>
      </c>
      <c r="AZ734" t="s">
        <v>16360</v>
      </c>
      <c r="BA734">
        <v>5800</v>
      </c>
      <c r="BB734" t="s">
        <v>18145</v>
      </c>
      <c r="BE734" t="s">
        <v>3772</v>
      </c>
      <c r="BF734" t="s">
        <v>288</v>
      </c>
      <c r="BG734" t="s">
        <v>18142</v>
      </c>
      <c r="BH734">
        <v>62035</v>
      </c>
      <c r="BI734" t="s">
        <v>16346</v>
      </c>
      <c r="BJ734" t="s">
        <v>16363</v>
      </c>
    </row>
    <row r="735" spans="1:62">
      <c r="A735" t="s">
        <v>3774</v>
      </c>
      <c r="B735" t="s">
        <v>3775</v>
      </c>
      <c r="C735" t="s">
        <v>314</v>
      </c>
      <c r="D735" t="s">
        <v>916</v>
      </c>
      <c r="E735" t="s">
        <v>18146</v>
      </c>
      <c r="F735" t="s">
        <v>3777</v>
      </c>
      <c r="G735" t="s">
        <v>3759</v>
      </c>
      <c r="H735" t="s">
        <v>288</v>
      </c>
      <c r="I735">
        <v>62002</v>
      </c>
      <c r="J735">
        <v>6184630580</v>
      </c>
      <c r="K735" t="s">
        <v>190</v>
      </c>
      <c r="L735">
        <v>7</v>
      </c>
      <c r="M735">
        <v>33</v>
      </c>
      <c r="N735">
        <v>6</v>
      </c>
      <c r="O735">
        <v>46</v>
      </c>
      <c r="P735" t="s">
        <v>290</v>
      </c>
      <c r="Q735" t="s">
        <v>290</v>
      </c>
      <c r="R735" t="s">
        <v>290</v>
      </c>
      <c r="S735" t="s">
        <v>290</v>
      </c>
      <c r="T735" t="s">
        <v>290</v>
      </c>
      <c r="U735" t="s">
        <v>290</v>
      </c>
      <c r="V735" t="s">
        <v>290</v>
      </c>
      <c r="W735" t="s">
        <v>290</v>
      </c>
      <c r="X735" t="s">
        <v>290</v>
      </c>
      <c r="Y735" t="s">
        <v>290</v>
      </c>
      <c r="Z735">
        <v>96</v>
      </c>
      <c r="AA735">
        <v>124</v>
      </c>
      <c r="AB735">
        <v>103</v>
      </c>
      <c r="AC735">
        <v>101</v>
      </c>
      <c r="AD735" t="s">
        <v>290</v>
      </c>
      <c r="AE735" t="s">
        <v>290</v>
      </c>
      <c r="AF735" t="s">
        <v>290</v>
      </c>
      <c r="AG735" t="s">
        <v>290</v>
      </c>
      <c r="AH735" t="s">
        <v>290</v>
      </c>
      <c r="AI735" t="s">
        <v>290</v>
      </c>
      <c r="AJ735">
        <v>9</v>
      </c>
      <c r="AK735" t="s">
        <v>290</v>
      </c>
      <c r="AL735">
        <v>2</v>
      </c>
      <c r="AM735">
        <v>50</v>
      </c>
      <c r="AN735">
        <v>2</v>
      </c>
      <c r="AO735">
        <v>353</v>
      </c>
      <c r="AP735">
        <v>8</v>
      </c>
      <c r="AQ735">
        <v>217</v>
      </c>
      <c r="AR735">
        <v>207</v>
      </c>
      <c r="AS735">
        <v>45</v>
      </c>
      <c r="AT735">
        <v>40</v>
      </c>
      <c r="AU735">
        <v>63</v>
      </c>
      <c r="AV735">
        <v>424</v>
      </c>
      <c r="AW735">
        <v>38.891503999999998</v>
      </c>
      <c r="AX735">
        <v>-90.182501000000002</v>
      </c>
      <c r="AY735">
        <v>1</v>
      </c>
      <c r="AZ735" t="s">
        <v>16360</v>
      </c>
      <c r="BA735">
        <v>219</v>
      </c>
      <c r="BB735" t="s">
        <v>16388</v>
      </c>
      <c r="BE735" t="s">
        <v>3759</v>
      </c>
      <c r="BF735" t="s">
        <v>288</v>
      </c>
      <c r="BG735" t="s">
        <v>18142</v>
      </c>
      <c r="BH735">
        <v>62002</v>
      </c>
      <c r="BI735" t="s">
        <v>16346</v>
      </c>
      <c r="BJ735" t="s">
        <v>16363</v>
      </c>
    </row>
    <row r="736" spans="1:62">
      <c r="A736" t="s">
        <v>3778</v>
      </c>
      <c r="B736" t="s">
        <v>3779</v>
      </c>
      <c r="C736" t="s">
        <v>353</v>
      </c>
      <c r="D736" t="s">
        <v>3780</v>
      </c>
      <c r="E736" t="s">
        <v>3781</v>
      </c>
      <c r="F736" t="s">
        <v>1645</v>
      </c>
      <c r="G736" t="s">
        <v>3782</v>
      </c>
      <c r="H736" t="s">
        <v>288</v>
      </c>
      <c r="I736">
        <v>62249</v>
      </c>
      <c r="J736">
        <v>6186547525</v>
      </c>
      <c r="K736" t="s">
        <v>190</v>
      </c>
      <c r="L736">
        <v>2</v>
      </c>
      <c r="M736">
        <v>13</v>
      </c>
      <c r="N736">
        <v>10</v>
      </c>
      <c r="O736">
        <v>25</v>
      </c>
      <c r="P736">
        <v>35</v>
      </c>
      <c r="Q736">
        <v>20</v>
      </c>
      <c r="R736">
        <v>19</v>
      </c>
      <c r="S736">
        <v>24</v>
      </c>
      <c r="T736">
        <v>22</v>
      </c>
      <c r="U736">
        <v>18</v>
      </c>
      <c r="V736">
        <v>18</v>
      </c>
      <c r="W736">
        <v>14</v>
      </c>
      <c r="X736">
        <v>16</v>
      </c>
      <c r="Y736">
        <v>20</v>
      </c>
      <c r="Z736" t="s">
        <v>290</v>
      </c>
      <c r="AA736" t="s">
        <v>290</v>
      </c>
      <c r="AB736" t="s">
        <v>290</v>
      </c>
      <c r="AC736" t="s">
        <v>290</v>
      </c>
      <c r="AD736" t="s">
        <v>290</v>
      </c>
      <c r="AE736" t="s">
        <v>290</v>
      </c>
      <c r="AF736" t="s">
        <v>290</v>
      </c>
      <c r="AG736" t="s">
        <v>290</v>
      </c>
      <c r="AH736" t="s">
        <v>290</v>
      </c>
      <c r="AI736" t="s">
        <v>290</v>
      </c>
      <c r="AJ736" t="s">
        <v>290</v>
      </c>
      <c r="AK736" t="s">
        <v>290</v>
      </c>
      <c r="AL736" t="s">
        <v>290</v>
      </c>
      <c r="AM736" t="s">
        <v>290</v>
      </c>
      <c r="AN736" t="s">
        <v>290</v>
      </c>
      <c r="AO736">
        <v>200</v>
      </c>
      <c r="AP736">
        <v>6</v>
      </c>
      <c r="AQ736">
        <v>105</v>
      </c>
      <c r="AR736">
        <v>101</v>
      </c>
      <c r="AS736">
        <v>0</v>
      </c>
      <c r="AT736">
        <v>0</v>
      </c>
      <c r="AU736">
        <v>8</v>
      </c>
      <c r="AV736">
        <v>206</v>
      </c>
      <c r="AW736">
        <v>38.740347</v>
      </c>
      <c r="AX736">
        <v>-89.673597999999998</v>
      </c>
      <c r="AY736">
        <v>1</v>
      </c>
      <c r="AZ736" t="s">
        <v>16360</v>
      </c>
      <c r="BA736">
        <v>1416</v>
      </c>
      <c r="BB736" t="s">
        <v>16564</v>
      </c>
      <c r="BE736" t="s">
        <v>3782</v>
      </c>
      <c r="BF736" t="s">
        <v>288</v>
      </c>
      <c r="BG736" t="s">
        <v>18142</v>
      </c>
      <c r="BH736">
        <v>62249</v>
      </c>
      <c r="BI736" t="s">
        <v>16346</v>
      </c>
      <c r="BJ736" t="s">
        <v>16363</v>
      </c>
    </row>
    <row r="737" spans="1:62">
      <c r="A737" t="s">
        <v>3784</v>
      </c>
      <c r="B737" t="s">
        <v>3785</v>
      </c>
      <c r="D737" t="s">
        <v>731</v>
      </c>
      <c r="E737" t="s">
        <v>3786</v>
      </c>
      <c r="F737" t="s">
        <v>3787</v>
      </c>
      <c r="G737" t="s">
        <v>3788</v>
      </c>
      <c r="H737" t="s">
        <v>288</v>
      </c>
      <c r="I737">
        <v>62010</v>
      </c>
      <c r="J737">
        <v>6183776401</v>
      </c>
      <c r="K737" t="s">
        <v>190</v>
      </c>
      <c r="L737">
        <v>2</v>
      </c>
      <c r="M737">
        <v>9</v>
      </c>
      <c r="N737">
        <v>7</v>
      </c>
      <c r="O737">
        <v>18</v>
      </c>
      <c r="P737">
        <v>30</v>
      </c>
      <c r="Q737">
        <v>11</v>
      </c>
      <c r="R737">
        <v>8</v>
      </c>
      <c r="S737">
        <v>12</v>
      </c>
      <c r="T737">
        <v>7</v>
      </c>
      <c r="U737">
        <v>8</v>
      </c>
      <c r="V737" t="s">
        <v>290</v>
      </c>
      <c r="W737">
        <v>9</v>
      </c>
      <c r="X737">
        <v>11</v>
      </c>
      <c r="Y737">
        <v>12</v>
      </c>
      <c r="Z737" t="s">
        <v>290</v>
      </c>
      <c r="AA737" t="s">
        <v>290</v>
      </c>
      <c r="AB737" t="s">
        <v>290</v>
      </c>
      <c r="AC737" t="s">
        <v>290</v>
      </c>
      <c r="AD737" t="s">
        <v>290</v>
      </c>
      <c r="AE737" t="s">
        <v>290</v>
      </c>
      <c r="AF737" t="s">
        <v>290</v>
      </c>
      <c r="AG737" t="s">
        <v>290</v>
      </c>
      <c r="AH737" t="s">
        <v>290</v>
      </c>
      <c r="AI737" t="s">
        <v>290</v>
      </c>
      <c r="AJ737" t="s">
        <v>290</v>
      </c>
      <c r="AK737" t="s">
        <v>290</v>
      </c>
      <c r="AL737" t="s">
        <v>290</v>
      </c>
      <c r="AM737" t="s">
        <v>290</v>
      </c>
      <c r="AN737" t="s">
        <v>290</v>
      </c>
      <c r="AO737">
        <v>108</v>
      </c>
      <c r="AP737" t="s">
        <v>290</v>
      </c>
      <c r="AQ737">
        <v>59</v>
      </c>
      <c r="AR737">
        <v>49</v>
      </c>
      <c r="AS737">
        <v>0</v>
      </c>
      <c r="AT737">
        <v>0</v>
      </c>
      <c r="AU737">
        <v>0</v>
      </c>
      <c r="AV737">
        <v>108</v>
      </c>
      <c r="AW737">
        <v>38.912837000000003</v>
      </c>
      <c r="AX737">
        <v>-90.040839000000005</v>
      </c>
      <c r="AY737">
        <v>1</v>
      </c>
      <c r="AZ737" t="s">
        <v>16360</v>
      </c>
      <c r="BA737">
        <v>618</v>
      </c>
      <c r="BB737" t="s">
        <v>18153</v>
      </c>
      <c r="BE737" t="s">
        <v>3788</v>
      </c>
      <c r="BF737" t="s">
        <v>288</v>
      </c>
      <c r="BG737" t="s">
        <v>18142</v>
      </c>
      <c r="BH737">
        <v>62010</v>
      </c>
      <c r="BI737" t="s">
        <v>16346</v>
      </c>
      <c r="BJ737" t="s">
        <v>16363</v>
      </c>
    </row>
    <row r="738" spans="1:62">
      <c r="A738" t="s">
        <v>3790</v>
      </c>
      <c r="B738" t="s">
        <v>3791</v>
      </c>
      <c r="C738" t="s">
        <v>314</v>
      </c>
      <c r="D738" t="s">
        <v>1714</v>
      </c>
      <c r="E738" t="s">
        <v>3792</v>
      </c>
      <c r="F738" t="s">
        <v>3793</v>
      </c>
      <c r="G738" t="s">
        <v>3772</v>
      </c>
      <c r="H738" t="s">
        <v>288</v>
      </c>
      <c r="I738">
        <v>62035</v>
      </c>
      <c r="J738">
        <v>6184664216</v>
      </c>
      <c r="K738" t="s">
        <v>190</v>
      </c>
      <c r="L738">
        <v>3</v>
      </c>
      <c r="M738">
        <v>17</v>
      </c>
      <c r="N738">
        <v>13</v>
      </c>
      <c r="O738">
        <v>33</v>
      </c>
      <c r="P738">
        <v>34</v>
      </c>
      <c r="Q738">
        <v>15</v>
      </c>
      <c r="R738">
        <v>18</v>
      </c>
      <c r="S738">
        <v>32</v>
      </c>
      <c r="T738">
        <v>28</v>
      </c>
      <c r="U738">
        <v>18</v>
      </c>
      <c r="V738">
        <v>26</v>
      </c>
      <c r="W738">
        <v>27</v>
      </c>
      <c r="X738">
        <v>16</v>
      </c>
      <c r="Y738">
        <v>22</v>
      </c>
      <c r="Z738" t="s">
        <v>290</v>
      </c>
      <c r="AA738" t="s">
        <v>290</v>
      </c>
      <c r="AB738" t="s">
        <v>290</v>
      </c>
      <c r="AC738" t="s">
        <v>290</v>
      </c>
      <c r="AD738" t="s">
        <v>290</v>
      </c>
      <c r="AE738" t="s">
        <v>290</v>
      </c>
      <c r="AF738" t="s">
        <v>290</v>
      </c>
      <c r="AG738" t="s">
        <v>290</v>
      </c>
      <c r="AH738" t="s">
        <v>290</v>
      </c>
      <c r="AI738" t="s">
        <v>290</v>
      </c>
      <c r="AJ738">
        <v>1</v>
      </c>
      <c r="AK738" t="s">
        <v>290</v>
      </c>
      <c r="AL738" t="s">
        <v>290</v>
      </c>
      <c r="AM738" t="s">
        <v>290</v>
      </c>
      <c r="AN738" t="s">
        <v>290</v>
      </c>
      <c r="AO738">
        <v>227</v>
      </c>
      <c r="AP738">
        <v>8</v>
      </c>
      <c r="AQ738">
        <v>132</v>
      </c>
      <c r="AR738">
        <v>104</v>
      </c>
      <c r="AS738">
        <v>0</v>
      </c>
      <c r="AT738">
        <v>0</v>
      </c>
      <c r="AU738">
        <v>16</v>
      </c>
      <c r="AV738">
        <v>236</v>
      </c>
      <c r="AW738">
        <v>38.923985999999999</v>
      </c>
      <c r="AX738">
        <v>-90.193287999999995</v>
      </c>
      <c r="AY738">
        <v>0.9</v>
      </c>
      <c r="AZ738" t="s">
        <v>16360</v>
      </c>
      <c r="BA738">
        <v>822</v>
      </c>
      <c r="BB738" t="s">
        <v>18156</v>
      </c>
      <c r="BE738" t="s">
        <v>3772</v>
      </c>
      <c r="BF738" t="s">
        <v>288</v>
      </c>
      <c r="BG738" t="s">
        <v>18142</v>
      </c>
      <c r="BH738">
        <v>62035</v>
      </c>
      <c r="BI738" t="s">
        <v>16346</v>
      </c>
      <c r="BJ738" t="s">
        <v>16363</v>
      </c>
    </row>
    <row r="739" spans="1:62">
      <c r="A739" t="s">
        <v>3794</v>
      </c>
      <c r="B739" t="s">
        <v>3795</v>
      </c>
      <c r="D739" t="s">
        <v>725</v>
      </c>
      <c r="E739" t="s">
        <v>3796</v>
      </c>
      <c r="F739" t="s">
        <v>3797</v>
      </c>
      <c r="G739" t="s">
        <v>3798</v>
      </c>
      <c r="H739" t="s">
        <v>288</v>
      </c>
      <c r="I739">
        <v>62025</v>
      </c>
      <c r="J739">
        <v>6186566917</v>
      </c>
      <c r="K739" t="s">
        <v>190</v>
      </c>
      <c r="L739">
        <v>1</v>
      </c>
      <c r="M739">
        <v>13.5</v>
      </c>
      <c r="N739">
        <v>9.5</v>
      </c>
      <c r="O739">
        <v>24</v>
      </c>
      <c r="P739">
        <v>36</v>
      </c>
      <c r="Q739">
        <v>24</v>
      </c>
      <c r="R739">
        <v>17</v>
      </c>
      <c r="S739">
        <v>28</v>
      </c>
      <c r="T739">
        <v>25</v>
      </c>
      <c r="U739">
        <v>22</v>
      </c>
      <c r="V739">
        <v>24</v>
      </c>
      <c r="W739">
        <v>19</v>
      </c>
      <c r="X739">
        <v>26</v>
      </c>
      <c r="Y739">
        <v>17</v>
      </c>
      <c r="Z739" t="s">
        <v>290</v>
      </c>
      <c r="AA739" t="s">
        <v>290</v>
      </c>
      <c r="AB739" t="s">
        <v>290</v>
      </c>
      <c r="AC739" t="s">
        <v>290</v>
      </c>
      <c r="AD739" t="s">
        <v>290</v>
      </c>
      <c r="AE739" t="s">
        <v>290</v>
      </c>
      <c r="AF739" t="s">
        <v>290</v>
      </c>
      <c r="AG739" t="s">
        <v>290</v>
      </c>
      <c r="AH739" t="s">
        <v>290</v>
      </c>
      <c r="AI739" t="s">
        <v>290</v>
      </c>
      <c r="AJ739">
        <v>6</v>
      </c>
      <c r="AK739" t="s">
        <v>290</v>
      </c>
      <c r="AL739">
        <v>1</v>
      </c>
      <c r="AM739">
        <v>2</v>
      </c>
      <c r="AN739" t="s">
        <v>290</v>
      </c>
      <c r="AO739">
        <v>226</v>
      </c>
      <c r="AP739">
        <v>3</v>
      </c>
      <c r="AQ739">
        <v>138</v>
      </c>
      <c r="AR739">
        <v>100</v>
      </c>
      <c r="AS739">
        <v>0</v>
      </c>
      <c r="AT739">
        <v>0</v>
      </c>
      <c r="AU739">
        <v>13</v>
      </c>
      <c r="AV739">
        <v>238</v>
      </c>
      <c r="AW739">
        <v>38.812393999999998</v>
      </c>
      <c r="AX739">
        <v>-89.953064999999995</v>
      </c>
      <c r="AY739">
        <v>1</v>
      </c>
      <c r="AZ739" t="s">
        <v>16360</v>
      </c>
      <c r="BA739">
        <v>128</v>
      </c>
      <c r="BB739" t="s">
        <v>18158</v>
      </c>
      <c r="BE739" t="s">
        <v>3798</v>
      </c>
      <c r="BF739" t="s">
        <v>288</v>
      </c>
      <c r="BG739" t="s">
        <v>18142</v>
      </c>
      <c r="BH739">
        <v>62025</v>
      </c>
      <c r="BI739" t="s">
        <v>16346</v>
      </c>
      <c r="BJ739" t="s">
        <v>16363</v>
      </c>
    </row>
    <row r="740" spans="1:62">
      <c r="A740" t="s">
        <v>3800</v>
      </c>
      <c r="B740" t="s">
        <v>3801</v>
      </c>
      <c r="C740" t="s">
        <v>353</v>
      </c>
      <c r="D740" t="s">
        <v>1381</v>
      </c>
      <c r="E740" t="s">
        <v>1228</v>
      </c>
      <c r="F740" t="s">
        <v>3802</v>
      </c>
      <c r="G740" t="s">
        <v>3803</v>
      </c>
      <c r="H740" t="s">
        <v>288</v>
      </c>
      <c r="I740">
        <v>62040</v>
      </c>
      <c r="J740">
        <v>6188773300</v>
      </c>
      <c r="K740" t="s">
        <v>190</v>
      </c>
      <c r="L740">
        <v>1</v>
      </c>
      <c r="M740">
        <v>11</v>
      </c>
      <c r="N740">
        <v>14</v>
      </c>
      <c r="O740">
        <v>26</v>
      </c>
      <c r="P740">
        <v>23</v>
      </c>
      <c r="Q740">
        <v>24</v>
      </c>
      <c r="R740">
        <v>18</v>
      </c>
      <c r="S740">
        <v>15</v>
      </c>
      <c r="T740">
        <v>25</v>
      </c>
      <c r="U740">
        <v>25</v>
      </c>
      <c r="V740">
        <v>20</v>
      </c>
      <c r="W740">
        <v>12</v>
      </c>
      <c r="X740">
        <v>18</v>
      </c>
      <c r="Y740">
        <v>18</v>
      </c>
      <c r="Z740" t="s">
        <v>290</v>
      </c>
      <c r="AA740" t="s">
        <v>290</v>
      </c>
      <c r="AB740" t="s">
        <v>290</v>
      </c>
      <c r="AC740" t="s">
        <v>290</v>
      </c>
      <c r="AD740" t="s">
        <v>290</v>
      </c>
      <c r="AE740" t="s">
        <v>290</v>
      </c>
      <c r="AF740" t="s">
        <v>290</v>
      </c>
      <c r="AG740" t="s">
        <v>290</v>
      </c>
      <c r="AH740" t="s">
        <v>290</v>
      </c>
      <c r="AI740" t="s">
        <v>290</v>
      </c>
      <c r="AJ740">
        <v>9</v>
      </c>
      <c r="AK740" t="s">
        <v>290</v>
      </c>
      <c r="AL740">
        <v>3</v>
      </c>
      <c r="AM740">
        <v>10</v>
      </c>
      <c r="AN740" t="s">
        <v>290</v>
      </c>
      <c r="AO740">
        <v>163</v>
      </c>
      <c r="AP740">
        <v>13</v>
      </c>
      <c r="AQ740">
        <v>107</v>
      </c>
      <c r="AR740">
        <v>91</v>
      </c>
      <c r="AS740">
        <v>0</v>
      </c>
      <c r="AT740">
        <v>0</v>
      </c>
      <c r="AU740">
        <v>21</v>
      </c>
      <c r="AV740">
        <v>198</v>
      </c>
      <c r="AW740">
        <v>38.731471999999997</v>
      </c>
      <c r="AX740">
        <v>-90.108243000000002</v>
      </c>
      <c r="AY740">
        <v>1</v>
      </c>
      <c r="AZ740" t="s">
        <v>16360</v>
      </c>
      <c r="BA740">
        <v>2300</v>
      </c>
      <c r="BB740" t="s">
        <v>18160</v>
      </c>
      <c r="BE740" t="s">
        <v>3803</v>
      </c>
      <c r="BF740" t="s">
        <v>288</v>
      </c>
      <c r="BG740" t="s">
        <v>18142</v>
      </c>
      <c r="BH740">
        <v>62040</v>
      </c>
      <c r="BI740" t="s">
        <v>16346</v>
      </c>
      <c r="BJ740" t="s">
        <v>16363</v>
      </c>
    </row>
    <row r="741" spans="1:62">
      <c r="A741" t="s">
        <v>3805</v>
      </c>
      <c r="B741" t="s">
        <v>3806</v>
      </c>
      <c r="D741" t="s">
        <v>886</v>
      </c>
      <c r="E741" t="s">
        <v>18161</v>
      </c>
      <c r="F741" t="s">
        <v>3808</v>
      </c>
      <c r="G741" t="s">
        <v>3803</v>
      </c>
      <c r="H741" t="s">
        <v>288</v>
      </c>
      <c r="I741">
        <v>62040</v>
      </c>
      <c r="J741">
        <v>6188775500</v>
      </c>
      <c r="K741" t="s">
        <v>190</v>
      </c>
      <c r="L741">
        <v>1</v>
      </c>
      <c r="M741">
        <v>11.5</v>
      </c>
      <c r="N741">
        <v>3.5</v>
      </c>
      <c r="O741">
        <v>16</v>
      </c>
      <c r="P741" t="s">
        <v>290</v>
      </c>
      <c r="Q741">
        <v>16</v>
      </c>
      <c r="R741">
        <v>17</v>
      </c>
      <c r="S741">
        <v>15</v>
      </c>
      <c r="T741">
        <v>16</v>
      </c>
      <c r="U741">
        <v>20</v>
      </c>
      <c r="V741">
        <v>18</v>
      </c>
      <c r="W741">
        <v>20</v>
      </c>
      <c r="X741">
        <v>18</v>
      </c>
      <c r="Y741">
        <v>13</v>
      </c>
      <c r="Z741" t="s">
        <v>290</v>
      </c>
      <c r="AA741" t="s">
        <v>290</v>
      </c>
      <c r="AB741" t="s">
        <v>290</v>
      </c>
      <c r="AC741" t="s">
        <v>290</v>
      </c>
      <c r="AD741" t="s">
        <v>290</v>
      </c>
      <c r="AE741" t="s">
        <v>290</v>
      </c>
      <c r="AF741" t="s">
        <v>290</v>
      </c>
      <c r="AG741" t="s">
        <v>290</v>
      </c>
      <c r="AH741" t="s">
        <v>290</v>
      </c>
      <c r="AI741" t="s">
        <v>290</v>
      </c>
      <c r="AJ741">
        <v>11</v>
      </c>
      <c r="AK741" t="s">
        <v>290</v>
      </c>
      <c r="AL741" t="s">
        <v>290</v>
      </c>
      <c r="AM741">
        <v>3</v>
      </c>
      <c r="AN741" t="s">
        <v>290</v>
      </c>
      <c r="AO741">
        <v>131</v>
      </c>
      <c r="AP741">
        <v>8</v>
      </c>
      <c r="AQ741">
        <v>69</v>
      </c>
      <c r="AR741">
        <v>84</v>
      </c>
      <c r="AS741">
        <v>0</v>
      </c>
      <c r="AT741">
        <v>0</v>
      </c>
      <c r="AU741">
        <v>26</v>
      </c>
      <c r="AV741">
        <v>153</v>
      </c>
      <c r="AW741">
        <v>38.701439999999998</v>
      </c>
      <c r="AX741">
        <v>-90.148719999999997</v>
      </c>
      <c r="AY741">
        <v>0.33</v>
      </c>
      <c r="AZ741" t="s">
        <v>16365</v>
      </c>
      <c r="BE741" t="s">
        <v>3803</v>
      </c>
      <c r="BF741" t="s">
        <v>288</v>
      </c>
      <c r="BG741" t="s">
        <v>18142</v>
      </c>
      <c r="BH741">
        <v>62040</v>
      </c>
      <c r="BI741" t="s">
        <v>16346</v>
      </c>
      <c r="BJ741" t="s">
        <v>16363</v>
      </c>
    </row>
    <row r="742" spans="1:62">
      <c r="A742" t="s">
        <v>3809</v>
      </c>
      <c r="B742" t="s">
        <v>3810</v>
      </c>
      <c r="C742" t="s">
        <v>314</v>
      </c>
      <c r="D742" t="s">
        <v>906</v>
      </c>
      <c r="E742" t="s">
        <v>3811</v>
      </c>
      <c r="F742" t="s">
        <v>3812</v>
      </c>
      <c r="G742" t="s">
        <v>3813</v>
      </c>
      <c r="H742" t="s">
        <v>288</v>
      </c>
      <c r="I742">
        <v>62062</v>
      </c>
      <c r="J742">
        <v>6185057000</v>
      </c>
      <c r="K742" t="s">
        <v>190</v>
      </c>
      <c r="L742">
        <v>3</v>
      </c>
      <c r="M742">
        <v>36.9</v>
      </c>
      <c r="N742">
        <v>16.3</v>
      </c>
      <c r="O742">
        <v>56.2</v>
      </c>
      <c r="P742" t="s">
        <v>290</v>
      </c>
      <c r="Q742">
        <v>44</v>
      </c>
      <c r="R742">
        <v>43</v>
      </c>
      <c r="S742">
        <v>48</v>
      </c>
      <c r="T742">
        <v>44</v>
      </c>
      <c r="U742">
        <v>44</v>
      </c>
      <c r="V742">
        <v>42</v>
      </c>
      <c r="W742">
        <v>43</v>
      </c>
      <c r="X742">
        <v>49</v>
      </c>
      <c r="Y742">
        <v>35</v>
      </c>
      <c r="Z742">
        <v>25</v>
      </c>
      <c r="AA742">
        <v>25</v>
      </c>
      <c r="AB742">
        <v>28</v>
      </c>
      <c r="AC742">
        <v>15</v>
      </c>
      <c r="AD742" t="s">
        <v>290</v>
      </c>
      <c r="AE742" t="s">
        <v>290</v>
      </c>
      <c r="AF742" t="s">
        <v>290</v>
      </c>
      <c r="AG742" t="s">
        <v>290</v>
      </c>
      <c r="AH742" t="s">
        <v>290</v>
      </c>
      <c r="AI742" t="s">
        <v>290</v>
      </c>
      <c r="AJ742">
        <v>19</v>
      </c>
      <c r="AK742">
        <v>1</v>
      </c>
      <c r="AL742">
        <v>1</v>
      </c>
      <c r="AM742">
        <v>9</v>
      </c>
      <c r="AN742" t="s">
        <v>290</v>
      </c>
      <c r="AO742">
        <v>424</v>
      </c>
      <c r="AP742">
        <v>31</v>
      </c>
      <c r="AQ742">
        <v>244</v>
      </c>
      <c r="AR742">
        <v>241</v>
      </c>
      <c r="AS742">
        <v>6</v>
      </c>
      <c r="AT742">
        <v>1</v>
      </c>
      <c r="AU742">
        <v>0</v>
      </c>
      <c r="AV742">
        <v>485</v>
      </c>
      <c r="AW742">
        <v>38.737685999999997</v>
      </c>
      <c r="AX742">
        <v>-89.93365</v>
      </c>
      <c r="AY742">
        <v>1</v>
      </c>
      <c r="AZ742" t="s">
        <v>16360</v>
      </c>
      <c r="BA742">
        <v>7110</v>
      </c>
      <c r="BB742" t="s">
        <v>18164</v>
      </c>
      <c r="BE742" t="s">
        <v>3813</v>
      </c>
      <c r="BF742" t="s">
        <v>288</v>
      </c>
      <c r="BG742" t="s">
        <v>18142</v>
      </c>
      <c r="BH742">
        <v>62062</v>
      </c>
      <c r="BI742" t="s">
        <v>16346</v>
      </c>
      <c r="BJ742" t="s">
        <v>16363</v>
      </c>
    </row>
    <row r="743" spans="1:62">
      <c r="A743" t="s">
        <v>4795</v>
      </c>
      <c r="B743" t="s">
        <v>4796</v>
      </c>
      <c r="C743" t="s">
        <v>518</v>
      </c>
      <c r="D743" t="s">
        <v>18165</v>
      </c>
      <c r="E743" t="s">
        <v>4798</v>
      </c>
      <c r="F743" t="s">
        <v>4799</v>
      </c>
      <c r="G743" t="s">
        <v>3803</v>
      </c>
      <c r="H743" t="s">
        <v>288</v>
      </c>
      <c r="I743">
        <v>62040</v>
      </c>
      <c r="J743">
        <v>6187977933</v>
      </c>
      <c r="K743" t="s">
        <v>190</v>
      </c>
      <c r="L743">
        <v>2</v>
      </c>
      <c r="M743">
        <v>12</v>
      </c>
      <c r="N743">
        <v>1</v>
      </c>
      <c r="O743">
        <v>15</v>
      </c>
      <c r="P743">
        <v>11</v>
      </c>
      <c r="Q743">
        <v>12</v>
      </c>
      <c r="R743">
        <v>12</v>
      </c>
      <c r="S743">
        <v>9</v>
      </c>
      <c r="T743">
        <v>12</v>
      </c>
      <c r="U743">
        <v>7</v>
      </c>
      <c r="V743">
        <v>10</v>
      </c>
      <c r="W743">
        <v>9</v>
      </c>
      <c r="X743">
        <v>9</v>
      </c>
      <c r="Y743">
        <v>5</v>
      </c>
      <c r="Z743">
        <v>5</v>
      </c>
      <c r="AA743">
        <v>5</v>
      </c>
      <c r="AB743">
        <v>5</v>
      </c>
      <c r="AC743">
        <v>5</v>
      </c>
      <c r="AD743" t="s">
        <v>290</v>
      </c>
      <c r="AE743" t="s">
        <v>290</v>
      </c>
      <c r="AF743" t="s">
        <v>290</v>
      </c>
      <c r="AG743" t="s">
        <v>290</v>
      </c>
      <c r="AH743" t="s">
        <v>290</v>
      </c>
      <c r="AI743" t="s">
        <v>290</v>
      </c>
      <c r="AJ743">
        <v>5</v>
      </c>
      <c r="AK743" t="s">
        <v>290</v>
      </c>
      <c r="AL743" t="s">
        <v>290</v>
      </c>
      <c r="AM743">
        <v>17</v>
      </c>
      <c r="AN743" t="s">
        <v>290</v>
      </c>
      <c r="AO743">
        <v>92</v>
      </c>
      <c r="AP743">
        <v>2</v>
      </c>
      <c r="AQ743">
        <v>64</v>
      </c>
      <c r="AR743">
        <v>52</v>
      </c>
      <c r="AS743">
        <v>2</v>
      </c>
      <c r="AT743">
        <v>3</v>
      </c>
      <c r="AU743">
        <v>60</v>
      </c>
      <c r="AV743">
        <v>116</v>
      </c>
      <c r="AW743">
        <v>38.702393000000001</v>
      </c>
      <c r="AX743">
        <v>-90.118544</v>
      </c>
      <c r="AY743">
        <v>1</v>
      </c>
      <c r="AZ743" t="s">
        <v>16360</v>
      </c>
      <c r="BA743">
        <v>3131</v>
      </c>
      <c r="BB743" t="s">
        <v>18167</v>
      </c>
      <c r="BE743" t="s">
        <v>3803</v>
      </c>
      <c r="BF743" t="s">
        <v>288</v>
      </c>
      <c r="BG743" t="s">
        <v>18142</v>
      </c>
      <c r="BH743">
        <v>62040</v>
      </c>
      <c r="BI743" t="s">
        <v>16346</v>
      </c>
      <c r="BJ743" t="s">
        <v>16363</v>
      </c>
    </row>
    <row r="744" spans="1:62">
      <c r="A744" t="s">
        <v>12912</v>
      </c>
      <c r="B744" t="s">
        <v>3329</v>
      </c>
      <c r="C744" t="s">
        <v>314</v>
      </c>
      <c r="D744" t="s">
        <v>986</v>
      </c>
      <c r="E744" t="s">
        <v>1586</v>
      </c>
      <c r="F744" t="s">
        <v>10691</v>
      </c>
      <c r="G744" t="s">
        <v>10692</v>
      </c>
      <c r="H744" t="s">
        <v>288</v>
      </c>
      <c r="I744">
        <v>62294</v>
      </c>
      <c r="J744">
        <v>6186676314</v>
      </c>
      <c r="K744" t="s">
        <v>190</v>
      </c>
      <c r="L744">
        <v>1</v>
      </c>
      <c r="M744">
        <v>3.5</v>
      </c>
      <c r="N744">
        <v>1.3</v>
      </c>
      <c r="O744">
        <v>5.8</v>
      </c>
      <c r="P744">
        <v>21</v>
      </c>
      <c r="Q744">
        <v>4</v>
      </c>
      <c r="R744">
        <v>5</v>
      </c>
      <c r="S744">
        <v>3</v>
      </c>
      <c r="T744">
        <v>3</v>
      </c>
      <c r="U744">
        <v>3</v>
      </c>
      <c r="V744">
        <v>3</v>
      </c>
      <c r="W744" t="s">
        <v>290</v>
      </c>
      <c r="X744" t="s">
        <v>290</v>
      </c>
      <c r="Y744" t="s">
        <v>290</v>
      </c>
      <c r="Z744" t="s">
        <v>290</v>
      </c>
      <c r="AA744" t="s">
        <v>290</v>
      </c>
      <c r="AB744" t="s">
        <v>290</v>
      </c>
      <c r="AC744" t="s">
        <v>290</v>
      </c>
      <c r="AD744" t="s">
        <v>290</v>
      </c>
      <c r="AE744" t="s">
        <v>290</v>
      </c>
      <c r="AF744" t="s">
        <v>290</v>
      </c>
      <c r="AG744" t="s">
        <v>290</v>
      </c>
      <c r="AH744" t="s">
        <v>290</v>
      </c>
      <c r="AI744" t="s">
        <v>290</v>
      </c>
      <c r="AJ744" t="s">
        <v>290</v>
      </c>
      <c r="AK744" t="s">
        <v>290</v>
      </c>
      <c r="AL744" t="s">
        <v>290</v>
      </c>
      <c r="AM744" t="s">
        <v>290</v>
      </c>
      <c r="AN744" t="s">
        <v>290</v>
      </c>
      <c r="AO744">
        <v>39</v>
      </c>
      <c r="AP744">
        <v>3</v>
      </c>
      <c r="AQ744">
        <v>19</v>
      </c>
      <c r="AR744">
        <v>23</v>
      </c>
      <c r="AS744">
        <v>0</v>
      </c>
      <c r="AT744">
        <v>0</v>
      </c>
      <c r="AU744">
        <v>6</v>
      </c>
      <c r="AV744">
        <v>42</v>
      </c>
      <c r="AW744">
        <v>38.730161000000003</v>
      </c>
      <c r="AX744">
        <v>-89.885119000000003</v>
      </c>
      <c r="AY744">
        <v>1</v>
      </c>
      <c r="AZ744" t="s">
        <v>16360</v>
      </c>
      <c r="BA744">
        <v>112</v>
      </c>
      <c r="BB744" t="s">
        <v>18169</v>
      </c>
      <c r="BE744" t="s">
        <v>10692</v>
      </c>
      <c r="BF744" t="s">
        <v>288</v>
      </c>
      <c r="BG744" t="s">
        <v>18142</v>
      </c>
      <c r="BH744">
        <v>62294</v>
      </c>
      <c r="BI744" t="s">
        <v>16346</v>
      </c>
      <c r="BJ744" t="s">
        <v>16363</v>
      </c>
    </row>
    <row r="745" spans="1:62">
      <c r="A745" t="s">
        <v>3815</v>
      </c>
      <c r="B745" t="s">
        <v>665</v>
      </c>
      <c r="D745" t="s">
        <v>320</v>
      </c>
      <c r="E745" t="s">
        <v>3816</v>
      </c>
      <c r="F745" t="s">
        <v>3817</v>
      </c>
      <c r="G745" t="s">
        <v>3818</v>
      </c>
      <c r="H745" t="s">
        <v>288</v>
      </c>
      <c r="I745">
        <v>62021</v>
      </c>
      <c r="J745">
        <v>6188882252</v>
      </c>
      <c r="K745" t="s">
        <v>190</v>
      </c>
      <c r="L745">
        <v>0.5</v>
      </c>
      <c r="M745">
        <v>3.8</v>
      </c>
      <c r="N745">
        <v>0.5</v>
      </c>
      <c r="O745">
        <v>4.8</v>
      </c>
      <c r="P745">
        <v>10</v>
      </c>
      <c r="Q745">
        <v>1</v>
      </c>
      <c r="R745">
        <v>3</v>
      </c>
      <c r="S745">
        <v>4</v>
      </c>
      <c r="T745">
        <v>3</v>
      </c>
      <c r="U745">
        <v>4</v>
      </c>
      <c r="V745">
        <v>1</v>
      </c>
      <c r="W745">
        <v>3</v>
      </c>
      <c r="X745">
        <v>3</v>
      </c>
      <c r="Y745">
        <v>2</v>
      </c>
      <c r="Z745" t="s">
        <v>290</v>
      </c>
      <c r="AA745" t="s">
        <v>290</v>
      </c>
      <c r="AB745" t="s">
        <v>290</v>
      </c>
      <c r="AC745" t="s">
        <v>290</v>
      </c>
      <c r="AD745" t="s">
        <v>290</v>
      </c>
      <c r="AE745" t="s">
        <v>290</v>
      </c>
      <c r="AF745" t="s">
        <v>290</v>
      </c>
      <c r="AG745" t="s">
        <v>290</v>
      </c>
      <c r="AH745" t="s">
        <v>290</v>
      </c>
      <c r="AI745" t="s">
        <v>290</v>
      </c>
      <c r="AJ745" t="s">
        <v>290</v>
      </c>
      <c r="AK745" t="s">
        <v>290</v>
      </c>
      <c r="AL745" t="s">
        <v>290</v>
      </c>
      <c r="AM745" t="s">
        <v>290</v>
      </c>
      <c r="AN745" t="s">
        <v>290</v>
      </c>
      <c r="AO745">
        <v>34</v>
      </c>
      <c r="AP745" t="s">
        <v>290</v>
      </c>
      <c r="AQ745">
        <v>18</v>
      </c>
      <c r="AR745">
        <v>16</v>
      </c>
      <c r="AS745">
        <v>0</v>
      </c>
      <c r="AT745">
        <v>0</v>
      </c>
      <c r="AU745">
        <v>5</v>
      </c>
      <c r="AV745">
        <v>34</v>
      </c>
      <c r="AW745">
        <v>38.966278000000003</v>
      </c>
      <c r="AX745">
        <v>-89.925717000000006</v>
      </c>
      <c r="AY745">
        <v>1</v>
      </c>
      <c r="AZ745" t="s">
        <v>16360</v>
      </c>
      <c r="BA745">
        <v>7182</v>
      </c>
      <c r="BB745" t="s">
        <v>18171</v>
      </c>
      <c r="BE745" t="s">
        <v>3818</v>
      </c>
      <c r="BF745" t="s">
        <v>288</v>
      </c>
      <c r="BG745" t="s">
        <v>18142</v>
      </c>
      <c r="BH745">
        <v>62021</v>
      </c>
      <c r="BI745" t="s">
        <v>16346</v>
      </c>
      <c r="BJ745" t="s">
        <v>16363</v>
      </c>
    </row>
    <row r="746" spans="1:62">
      <c r="A746" t="s">
        <v>3820</v>
      </c>
      <c r="B746" t="s">
        <v>3821</v>
      </c>
      <c r="D746" t="s">
        <v>3822</v>
      </c>
      <c r="E746" t="s">
        <v>3823</v>
      </c>
      <c r="F746" t="s">
        <v>3824</v>
      </c>
      <c r="G746" t="s">
        <v>3825</v>
      </c>
      <c r="H746" t="s">
        <v>288</v>
      </c>
      <c r="I746">
        <v>62040</v>
      </c>
      <c r="J746">
        <v>6185014141</v>
      </c>
      <c r="K746" t="s">
        <v>190</v>
      </c>
      <c r="L746">
        <v>2</v>
      </c>
      <c r="M746">
        <v>0</v>
      </c>
      <c r="N746">
        <v>7</v>
      </c>
      <c r="O746">
        <v>9</v>
      </c>
      <c r="P746">
        <v>3</v>
      </c>
      <c r="Q746">
        <v>3</v>
      </c>
      <c r="R746" t="s">
        <v>290</v>
      </c>
      <c r="S746" t="s">
        <v>290</v>
      </c>
      <c r="T746">
        <v>2</v>
      </c>
      <c r="U746" t="s">
        <v>290</v>
      </c>
      <c r="V746">
        <v>2</v>
      </c>
      <c r="W746">
        <v>2</v>
      </c>
      <c r="X746" t="s">
        <v>290</v>
      </c>
      <c r="Y746" t="s">
        <v>290</v>
      </c>
      <c r="Z746" t="s">
        <v>290</v>
      </c>
      <c r="AA746" t="s">
        <v>290</v>
      </c>
      <c r="AB746" t="s">
        <v>290</v>
      </c>
      <c r="AC746" t="s">
        <v>290</v>
      </c>
      <c r="AD746" t="s">
        <v>290</v>
      </c>
      <c r="AE746" t="s">
        <v>290</v>
      </c>
      <c r="AF746" t="s">
        <v>290</v>
      </c>
      <c r="AG746" t="s">
        <v>290</v>
      </c>
      <c r="AH746" t="s">
        <v>290</v>
      </c>
      <c r="AI746" t="s">
        <v>290</v>
      </c>
      <c r="AJ746">
        <v>1</v>
      </c>
      <c r="AK746" t="s">
        <v>290</v>
      </c>
      <c r="AL746" t="s">
        <v>290</v>
      </c>
      <c r="AM746">
        <v>10</v>
      </c>
      <c r="AN746" t="s">
        <v>290</v>
      </c>
      <c r="AO746" t="s">
        <v>290</v>
      </c>
      <c r="AP746">
        <v>1</v>
      </c>
      <c r="AQ746">
        <v>4</v>
      </c>
      <c r="AR746">
        <v>8</v>
      </c>
      <c r="AS746">
        <v>0</v>
      </c>
      <c r="AT746">
        <v>0</v>
      </c>
      <c r="AU746">
        <v>10</v>
      </c>
      <c r="AV746">
        <v>12</v>
      </c>
      <c r="AW746">
        <v>38.728734000000003</v>
      </c>
      <c r="AX746">
        <v>-90.07826</v>
      </c>
      <c r="AY746">
        <v>1</v>
      </c>
      <c r="AZ746" t="s">
        <v>16360</v>
      </c>
      <c r="BA746">
        <v>4064</v>
      </c>
      <c r="BB746" t="s">
        <v>18173</v>
      </c>
      <c r="BC746" t="s">
        <v>17118</v>
      </c>
      <c r="BD746">
        <v>4070</v>
      </c>
      <c r="BE746" t="s">
        <v>3803</v>
      </c>
      <c r="BF746" t="s">
        <v>288</v>
      </c>
      <c r="BG746" t="s">
        <v>18142</v>
      </c>
      <c r="BH746">
        <v>62040</v>
      </c>
      <c r="BI746" t="s">
        <v>16346</v>
      </c>
      <c r="BJ746" t="s">
        <v>16363</v>
      </c>
    </row>
    <row r="747" spans="1:62">
      <c r="A747" t="s">
        <v>3826</v>
      </c>
      <c r="B747" t="s">
        <v>2883</v>
      </c>
      <c r="C747" t="s">
        <v>353</v>
      </c>
      <c r="D747" t="s">
        <v>817</v>
      </c>
      <c r="E747" t="s">
        <v>3827</v>
      </c>
      <c r="F747" t="s">
        <v>3828</v>
      </c>
      <c r="G747" t="s">
        <v>3766</v>
      </c>
      <c r="H747" t="s">
        <v>288</v>
      </c>
      <c r="I747">
        <v>62234</v>
      </c>
      <c r="J747">
        <v>6183445450</v>
      </c>
      <c r="K747" t="s">
        <v>190</v>
      </c>
      <c r="L747">
        <v>1</v>
      </c>
      <c r="M747">
        <v>11</v>
      </c>
      <c r="N747">
        <v>8</v>
      </c>
      <c r="O747">
        <v>20</v>
      </c>
      <c r="P747">
        <v>14</v>
      </c>
      <c r="Q747">
        <v>16</v>
      </c>
      <c r="R747">
        <v>11</v>
      </c>
      <c r="S747">
        <v>12</v>
      </c>
      <c r="T747">
        <v>15</v>
      </c>
      <c r="U747">
        <v>15</v>
      </c>
      <c r="V747">
        <v>14</v>
      </c>
      <c r="W747">
        <v>17</v>
      </c>
      <c r="X747">
        <v>22</v>
      </c>
      <c r="Y747">
        <v>16</v>
      </c>
      <c r="Z747" t="s">
        <v>290</v>
      </c>
      <c r="AA747" t="s">
        <v>290</v>
      </c>
      <c r="AB747" t="s">
        <v>290</v>
      </c>
      <c r="AC747" t="s">
        <v>290</v>
      </c>
      <c r="AD747" t="s">
        <v>290</v>
      </c>
      <c r="AE747" t="s">
        <v>290</v>
      </c>
      <c r="AF747" t="s">
        <v>290</v>
      </c>
      <c r="AG747" t="s">
        <v>290</v>
      </c>
      <c r="AH747" t="s">
        <v>290</v>
      </c>
      <c r="AI747" t="s">
        <v>290</v>
      </c>
      <c r="AJ747">
        <v>24</v>
      </c>
      <c r="AK747" t="s">
        <v>290</v>
      </c>
      <c r="AL747">
        <v>3</v>
      </c>
      <c r="AM747">
        <v>8</v>
      </c>
      <c r="AN747" t="s">
        <v>290</v>
      </c>
      <c r="AO747">
        <v>112</v>
      </c>
      <c r="AP747">
        <v>5</v>
      </c>
      <c r="AQ747">
        <v>76</v>
      </c>
      <c r="AR747">
        <v>76</v>
      </c>
      <c r="AS747">
        <v>0</v>
      </c>
      <c r="AT747">
        <v>0</v>
      </c>
      <c r="AU747">
        <v>20</v>
      </c>
      <c r="AV747">
        <v>152</v>
      </c>
      <c r="AW747">
        <v>38.671655999999999</v>
      </c>
      <c r="AX747">
        <v>-89.985286000000002</v>
      </c>
      <c r="AY747">
        <v>1</v>
      </c>
      <c r="AZ747" t="s">
        <v>16360</v>
      </c>
      <c r="BA747">
        <v>210</v>
      </c>
      <c r="BB747" t="s">
        <v>18175</v>
      </c>
      <c r="BE747" t="s">
        <v>3766</v>
      </c>
      <c r="BF747" t="s">
        <v>288</v>
      </c>
      <c r="BG747" t="s">
        <v>18142</v>
      </c>
      <c r="BH747">
        <v>62234</v>
      </c>
      <c r="BI747" t="s">
        <v>16346</v>
      </c>
      <c r="BJ747" t="s">
        <v>16363</v>
      </c>
    </row>
    <row r="748" spans="1:62">
      <c r="A748" t="s">
        <v>3829</v>
      </c>
      <c r="B748" t="s">
        <v>326</v>
      </c>
      <c r="C748" t="s">
        <v>314</v>
      </c>
      <c r="D748" t="s">
        <v>3830</v>
      </c>
      <c r="E748" t="s">
        <v>3831</v>
      </c>
      <c r="F748" t="s">
        <v>3832</v>
      </c>
      <c r="G748" t="s">
        <v>3798</v>
      </c>
      <c r="H748" t="s">
        <v>288</v>
      </c>
      <c r="I748">
        <v>62025</v>
      </c>
      <c r="J748">
        <v>6186567002</v>
      </c>
      <c r="K748" t="s">
        <v>190</v>
      </c>
      <c r="L748">
        <v>2</v>
      </c>
      <c r="M748">
        <v>11</v>
      </c>
      <c r="N748">
        <v>0.5</v>
      </c>
      <c r="O748">
        <v>13.5</v>
      </c>
      <c r="P748">
        <v>21</v>
      </c>
      <c r="Q748">
        <v>16</v>
      </c>
      <c r="R748">
        <v>13</v>
      </c>
      <c r="S748">
        <v>15</v>
      </c>
      <c r="T748">
        <v>11</v>
      </c>
      <c r="U748">
        <v>10</v>
      </c>
      <c r="V748">
        <v>13</v>
      </c>
      <c r="W748">
        <v>9</v>
      </c>
      <c r="X748">
        <v>16</v>
      </c>
      <c r="Y748">
        <v>16</v>
      </c>
      <c r="Z748" t="s">
        <v>290</v>
      </c>
      <c r="AA748" t="s">
        <v>290</v>
      </c>
      <c r="AB748" t="s">
        <v>290</v>
      </c>
      <c r="AC748" t="s">
        <v>290</v>
      </c>
      <c r="AD748" t="s">
        <v>290</v>
      </c>
      <c r="AE748" t="s">
        <v>290</v>
      </c>
      <c r="AF748" t="s">
        <v>290</v>
      </c>
      <c r="AG748" t="s">
        <v>290</v>
      </c>
      <c r="AH748" t="s">
        <v>290</v>
      </c>
      <c r="AI748" t="s">
        <v>290</v>
      </c>
      <c r="AJ748">
        <v>2</v>
      </c>
      <c r="AK748" t="s">
        <v>290</v>
      </c>
      <c r="AL748">
        <v>2</v>
      </c>
      <c r="AM748">
        <v>8</v>
      </c>
      <c r="AN748" t="s">
        <v>290</v>
      </c>
      <c r="AO748">
        <v>128</v>
      </c>
      <c r="AP748" t="s">
        <v>290</v>
      </c>
      <c r="AQ748">
        <v>74</v>
      </c>
      <c r="AR748">
        <v>66</v>
      </c>
      <c r="AS748">
        <v>0</v>
      </c>
      <c r="AT748">
        <v>0</v>
      </c>
      <c r="AU748">
        <v>13</v>
      </c>
      <c r="AV748">
        <v>140</v>
      </c>
      <c r="AW748">
        <v>38.816659999999999</v>
      </c>
      <c r="AX748">
        <v>-89.952809999999999</v>
      </c>
      <c r="AY748">
        <v>1</v>
      </c>
      <c r="AZ748" t="s">
        <v>16360</v>
      </c>
      <c r="BA748">
        <v>600</v>
      </c>
      <c r="BB748" t="s">
        <v>18178</v>
      </c>
      <c r="BE748" t="s">
        <v>3798</v>
      </c>
      <c r="BF748" t="s">
        <v>288</v>
      </c>
      <c r="BG748" t="s">
        <v>18142</v>
      </c>
      <c r="BH748">
        <v>62025</v>
      </c>
      <c r="BI748" t="s">
        <v>16346</v>
      </c>
      <c r="BJ748" t="s">
        <v>16363</v>
      </c>
    </row>
    <row r="749" spans="1:62">
      <c r="A749" t="s">
        <v>3837</v>
      </c>
      <c r="B749" t="s">
        <v>439</v>
      </c>
      <c r="C749" t="s">
        <v>283</v>
      </c>
      <c r="D749" t="s">
        <v>2359</v>
      </c>
      <c r="E749" t="s">
        <v>3838</v>
      </c>
      <c r="F749" t="s">
        <v>3839</v>
      </c>
      <c r="G749" t="s">
        <v>3788</v>
      </c>
      <c r="H749" t="s">
        <v>288</v>
      </c>
      <c r="I749">
        <v>62010</v>
      </c>
      <c r="J749">
        <v>6183775507</v>
      </c>
      <c r="K749" t="s">
        <v>190</v>
      </c>
      <c r="L749">
        <v>2.5</v>
      </c>
      <c r="M749">
        <v>15.5</v>
      </c>
      <c r="N749">
        <v>8.5</v>
      </c>
      <c r="O749">
        <v>26.5</v>
      </c>
      <c r="P749">
        <v>81</v>
      </c>
      <c r="Q749">
        <v>25</v>
      </c>
      <c r="R749">
        <v>16</v>
      </c>
      <c r="S749">
        <v>20</v>
      </c>
      <c r="T749">
        <v>15</v>
      </c>
      <c r="U749">
        <v>9</v>
      </c>
      <c r="V749">
        <v>15</v>
      </c>
      <c r="W749">
        <v>13</v>
      </c>
      <c r="X749">
        <v>8</v>
      </c>
      <c r="Y749">
        <v>13</v>
      </c>
      <c r="Z749" t="s">
        <v>290</v>
      </c>
      <c r="AA749" t="s">
        <v>290</v>
      </c>
      <c r="AB749" t="s">
        <v>290</v>
      </c>
      <c r="AC749" t="s">
        <v>290</v>
      </c>
      <c r="AD749" t="s">
        <v>290</v>
      </c>
      <c r="AE749" t="s">
        <v>290</v>
      </c>
      <c r="AF749" t="s">
        <v>290</v>
      </c>
      <c r="AG749" t="s">
        <v>290</v>
      </c>
      <c r="AH749" t="s">
        <v>290</v>
      </c>
      <c r="AI749" t="s">
        <v>290</v>
      </c>
      <c r="AJ749">
        <v>5</v>
      </c>
      <c r="AK749" t="s">
        <v>290</v>
      </c>
      <c r="AL749">
        <v>1</v>
      </c>
      <c r="AM749">
        <v>1</v>
      </c>
      <c r="AN749" t="s">
        <v>290</v>
      </c>
      <c r="AO749">
        <v>202</v>
      </c>
      <c r="AP749">
        <v>6</v>
      </c>
      <c r="AQ749">
        <v>112</v>
      </c>
      <c r="AR749">
        <v>103</v>
      </c>
      <c r="AS749">
        <v>0</v>
      </c>
      <c r="AT749">
        <v>0</v>
      </c>
      <c r="AU749">
        <v>25</v>
      </c>
      <c r="AV749">
        <v>215</v>
      </c>
      <c r="AW749">
        <v>38.901136000000001</v>
      </c>
      <c r="AX749">
        <v>-90.031809999999993</v>
      </c>
      <c r="AY749">
        <v>1</v>
      </c>
      <c r="AZ749" t="s">
        <v>16360</v>
      </c>
      <c r="BA749">
        <v>625</v>
      </c>
      <c r="BB749" t="s">
        <v>18187</v>
      </c>
      <c r="BE749" t="s">
        <v>3788</v>
      </c>
      <c r="BF749" t="s">
        <v>288</v>
      </c>
      <c r="BG749" t="s">
        <v>18142</v>
      </c>
      <c r="BH749">
        <v>62010</v>
      </c>
      <c r="BI749" t="s">
        <v>16346</v>
      </c>
      <c r="BJ749" t="s">
        <v>16363</v>
      </c>
    </row>
    <row r="750" spans="1:62">
      <c r="A750" t="s">
        <v>3840</v>
      </c>
      <c r="B750" t="s">
        <v>3841</v>
      </c>
      <c r="D750" t="s">
        <v>2437</v>
      </c>
      <c r="E750" t="s">
        <v>18188</v>
      </c>
      <c r="F750" t="s">
        <v>3844</v>
      </c>
      <c r="G750" t="s">
        <v>3798</v>
      </c>
      <c r="H750" t="s">
        <v>288</v>
      </c>
      <c r="I750">
        <v>62025</v>
      </c>
      <c r="J750">
        <v>6186561230</v>
      </c>
      <c r="K750" t="s">
        <v>190</v>
      </c>
      <c r="L750">
        <v>1</v>
      </c>
      <c r="M750">
        <v>13</v>
      </c>
      <c r="N750">
        <v>4</v>
      </c>
      <c r="O750">
        <v>18</v>
      </c>
      <c r="P750">
        <v>30</v>
      </c>
      <c r="Q750">
        <v>17</v>
      </c>
      <c r="R750">
        <v>18</v>
      </c>
      <c r="S750">
        <v>17</v>
      </c>
      <c r="T750">
        <v>16</v>
      </c>
      <c r="U750">
        <v>19</v>
      </c>
      <c r="V750">
        <v>19</v>
      </c>
      <c r="W750">
        <v>22</v>
      </c>
      <c r="X750">
        <v>17</v>
      </c>
      <c r="Y750">
        <v>22</v>
      </c>
      <c r="Z750" t="s">
        <v>290</v>
      </c>
      <c r="AA750" t="s">
        <v>290</v>
      </c>
      <c r="AB750" t="s">
        <v>290</v>
      </c>
      <c r="AC750" t="s">
        <v>290</v>
      </c>
      <c r="AD750" t="s">
        <v>290</v>
      </c>
      <c r="AE750" t="s">
        <v>290</v>
      </c>
      <c r="AF750" t="s">
        <v>290</v>
      </c>
      <c r="AG750" t="s">
        <v>290</v>
      </c>
      <c r="AH750" t="s">
        <v>290</v>
      </c>
      <c r="AI750" t="s">
        <v>290</v>
      </c>
      <c r="AJ750" t="s">
        <v>290</v>
      </c>
      <c r="AK750" t="s">
        <v>290</v>
      </c>
      <c r="AL750">
        <v>4</v>
      </c>
      <c r="AM750">
        <v>1</v>
      </c>
      <c r="AN750" t="s">
        <v>290</v>
      </c>
      <c r="AO750">
        <v>178</v>
      </c>
      <c r="AP750">
        <v>14</v>
      </c>
      <c r="AQ750">
        <v>117</v>
      </c>
      <c r="AR750">
        <v>80</v>
      </c>
      <c r="AS750">
        <v>0</v>
      </c>
      <c r="AT750">
        <v>0</v>
      </c>
      <c r="AU750">
        <v>4</v>
      </c>
      <c r="AV750">
        <v>197</v>
      </c>
      <c r="AW750">
        <v>38.792977</v>
      </c>
      <c r="AX750">
        <v>-89.947429999999997</v>
      </c>
      <c r="AY750">
        <v>1</v>
      </c>
      <c r="AZ750" t="s">
        <v>16360</v>
      </c>
      <c r="BA750">
        <v>1802</v>
      </c>
      <c r="BB750" t="s">
        <v>18190</v>
      </c>
      <c r="BE750" t="s">
        <v>3798</v>
      </c>
      <c r="BF750" t="s">
        <v>288</v>
      </c>
      <c r="BG750" t="s">
        <v>18142</v>
      </c>
      <c r="BH750">
        <v>62025</v>
      </c>
      <c r="BI750" t="s">
        <v>16346</v>
      </c>
      <c r="BJ750" t="s">
        <v>16363</v>
      </c>
    </row>
    <row r="751" spans="1:62">
      <c r="A751" t="s">
        <v>3845</v>
      </c>
      <c r="B751" t="s">
        <v>2699</v>
      </c>
      <c r="C751" t="s">
        <v>314</v>
      </c>
      <c r="D751" t="s">
        <v>3846</v>
      </c>
      <c r="E751" t="s">
        <v>3847</v>
      </c>
      <c r="F751" t="s">
        <v>3848</v>
      </c>
      <c r="G751" t="s">
        <v>3759</v>
      </c>
      <c r="H751" t="s">
        <v>288</v>
      </c>
      <c r="I751">
        <v>62002</v>
      </c>
      <c r="J751">
        <v>6184658523</v>
      </c>
      <c r="K751" t="s">
        <v>190</v>
      </c>
      <c r="L751">
        <v>1</v>
      </c>
      <c r="M751">
        <v>25.3</v>
      </c>
      <c r="N751">
        <v>14.8</v>
      </c>
      <c r="O751">
        <v>41</v>
      </c>
      <c r="P751">
        <v>38</v>
      </c>
      <c r="Q751">
        <v>30</v>
      </c>
      <c r="R751">
        <v>28</v>
      </c>
      <c r="S751">
        <v>25</v>
      </c>
      <c r="T751">
        <v>35</v>
      </c>
      <c r="U751">
        <v>32</v>
      </c>
      <c r="V751">
        <v>33</v>
      </c>
      <c r="W751">
        <v>35</v>
      </c>
      <c r="X751">
        <v>28</v>
      </c>
      <c r="Y751">
        <v>31</v>
      </c>
      <c r="Z751" t="s">
        <v>290</v>
      </c>
      <c r="AA751" t="s">
        <v>290</v>
      </c>
      <c r="AB751" t="s">
        <v>290</v>
      </c>
      <c r="AC751" t="s">
        <v>290</v>
      </c>
      <c r="AD751" t="s">
        <v>290</v>
      </c>
      <c r="AE751" t="s">
        <v>290</v>
      </c>
      <c r="AF751" t="s">
        <v>290</v>
      </c>
      <c r="AG751" t="s">
        <v>290</v>
      </c>
      <c r="AH751" t="s">
        <v>290</v>
      </c>
      <c r="AI751" t="s">
        <v>290</v>
      </c>
      <c r="AJ751" t="s">
        <v>290</v>
      </c>
      <c r="AK751">
        <v>2</v>
      </c>
      <c r="AL751" t="s">
        <v>290</v>
      </c>
      <c r="AM751">
        <v>3</v>
      </c>
      <c r="AN751" t="s">
        <v>290</v>
      </c>
      <c r="AO751">
        <v>303</v>
      </c>
      <c r="AP751">
        <v>7</v>
      </c>
      <c r="AQ751">
        <v>159</v>
      </c>
      <c r="AR751">
        <v>156</v>
      </c>
      <c r="AS751">
        <v>0</v>
      </c>
      <c r="AT751">
        <v>0</v>
      </c>
      <c r="AU751">
        <v>19</v>
      </c>
      <c r="AV751">
        <v>315</v>
      </c>
      <c r="AW751">
        <v>38.890610000000002</v>
      </c>
      <c r="AX751">
        <v>-90.178465000000003</v>
      </c>
      <c r="AY751">
        <v>1</v>
      </c>
      <c r="AZ751" t="s">
        <v>16360</v>
      </c>
      <c r="BA751">
        <v>536</v>
      </c>
      <c r="BB751" t="s">
        <v>16411</v>
      </c>
      <c r="BE751" t="s">
        <v>3759</v>
      </c>
      <c r="BF751" t="s">
        <v>288</v>
      </c>
      <c r="BG751" t="s">
        <v>18142</v>
      </c>
      <c r="BH751">
        <v>62002</v>
      </c>
      <c r="BI751" t="s">
        <v>16346</v>
      </c>
      <c r="BJ751" t="s">
        <v>16363</v>
      </c>
    </row>
    <row r="752" spans="1:62">
      <c r="A752" t="s">
        <v>3849</v>
      </c>
      <c r="B752" t="s">
        <v>3850</v>
      </c>
      <c r="C752" t="s">
        <v>353</v>
      </c>
      <c r="D752" t="s">
        <v>3851</v>
      </c>
      <c r="E752" t="s">
        <v>3852</v>
      </c>
      <c r="F752" t="s">
        <v>3853</v>
      </c>
      <c r="G752" t="s">
        <v>3803</v>
      </c>
      <c r="H752" t="s">
        <v>288</v>
      </c>
      <c r="I752">
        <v>62040</v>
      </c>
      <c r="J752">
        <v>6189312508</v>
      </c>
      <c r="K752" t="s">
        <v>190</v>
      </c>
      <c r="L752">
        <v>2</v>
      </c>
      <c r="M752">
        <v>5</v>
      </c>
      <c r="N752">
        <v>4</v>
      </c>
      <c r="O752">
        <v>11</v>
      </c>
      <c r="P752">
        <v>16</v>
      </c>
      <c r="Q752">
        <v>7</v>
      </c>
      <c r="R752">
        <v>3</v>
      </c>
      <c r="S752">
        <v>3</v>
      </c>
      <c r="T752">
        <v>4</v>
      </c>
      <c r="U752">
        <v>1</v>
      </c>
      <c r="V752">
        <v>2</v>
      </c>
      <c r="W752">
        <v>2</v>
      </c>
      <c r="X752" t="s">
        <v>290</v>
      </c>
      <c r="Y752" t="s">
        <v>290</v>
      </c>
      <c r="Z752" t="s">
        <v>290</v>
      </c>
      <c r="AA752" t="s">
        <v>290</v>
      </c>
      <c r="AB752" t="s">
        <v>290</v>
      </c>
      <c r="AC752" t="s">
        <v>290</v>
      </c>
      <c r="AD752" t="s">
        <v>290</v>
      </c>
      <c r="AE752" t="s">
        <v>290</v>
      </c>
      <c r="AF752" t="s">
        <v>290</v>
      </c>
      <c r="AG752" t="s">
        <v>290</v>
      </c>
      <c r="AH752" t="s">
        <v>290</v>
      </c>
      <c r="AI752" t="s">
        <v>290</v>
      </c>
      <c r="AJ752">
        <v>5</v>
      </c>
      <c r="AK752" t="s">
        <v>290</v>
      </c>
      <c r="AL752">
        <v>2</v>
      </c>
      <c r="AM752">
        <v>1</v>
      </c>
      <c r="AN752" t="s">
        <v>290</v>
      </c>
      <c r="AO752">
        <v>30</v>
      </c>
      <c r="AP752" t="s">
        <v>290</v>
      </c>
      <c r="AQ752">
        <v>27</v>
      </c>
      <c r="AR752">
        <v>11</v>
      </c>
      <c r="AS752">
        <v>0</v>
      </c>
      <c r="AT752">
        <v>0</v>
      </c>
      <c r="AU752">
        <v>4</v>
      </c>
      <c r="AV752">
        <v>38</v>
      </c>
      <c r="AW752">
        <v>38.725332999999999</v>
      </c>
      <c r="AX752">
        <v>-90.062214999999995</v>
      </c>
      <c r="AY752">
        <v>1</v>
      </c>
      <c r="AZ752" t="s">
        <v>16360</v>
      </c>
      <c r="BA752">
        <v>4405</v>
      </c>
      <c r="BB752" t="s">
        <v>18164</v>
      </c>
      <c r="BE752" t="s">
        <v>3803</v>
      </c>
      <c r="BF752" t="s">
        <v>288</v>
      </c>
      <c r="BG752" t="s">
        <v>18142</v>
      </c>
      <c r="BH752">
        <v>62040</v>
      </c>
      <c r="BI752" t="s">
        <v>16346</v>
      </c>
      <c r="BJ752" t="s">
        <v>16363</v>
      </c>
    </row>
    <row r="753" spans="1:62">
      <c r="A753" t="s">
        <v>3854</v>
      </c>
      <c r="B753" t="s">
        <v>3855</v>
      </c>
      <c r="D753" t="s">
        <v>1180</v>
      </c>
      <c r="E753" t="s">
        <v>3856</v>
      </c>
      <c r="F753" t="s">
        <v>3857</v>
      </c>
      <c r="G753" t="s">
        <v>3772</v>
      </c>
      <c r="H753" t="s">
        <v>288</v>
      </c>
      <c r="I753">
        <v>62035</v>
      </c>
      <c r="J753">
        <v>6184661599</v>
      </c>
      <c r="K753" t="s">
        <v>190</v>
      </c>
      <c r="L753">
        <v>1</v>
      </c>
      <c r="M753">
        <v>21</v>
      </c>
      <c r="N753">
        <v>6.5</v>
      </c>
      <c r="O753">
        <v>28.5</v>
      </c>
      <c r="P753">
        <v>61</v>
      </c>
      <c r="Q753">
        <v>27</v>
      </c>
      <c r="R753">
        <v>25</v>
      </c>
      <c r="S753">
        <v>24</v>
      </c>
      <c r="T753">
        <v>28</v>
      </c>
      <c r="U753">
        <v>34</v>
      </c>
      <c r="V753">
        <v>28</v>
      </c>
      <c r="W753">
        <v>35</v>
      </c>
      <c r="X753">
        <v>21</v>
      </c>
      <c r="Y753">
        <v>20</v>
      </c>
      <c r="Z753" t="s">
        <v>290</v>
      </c>
      <c r="AA753" t="s">
        <v>290</v>
      </c>
      <c r="AB753" t="s">
        <v>290</v>
      </c>
      <c r="AC753" t="s">
        <v>290</v>
      </c>
      <c r="AD753" t="s">
        <v>290</v>
      </c>
      <c r="AE753" t="s">
        <v>290</v>
      </c>
      <c r="AF753" t="s">
        <v>290</v>
      </c>
      <c r="AG753" t="s">
        <v>290</v>
      </c>
      <c r="AH753" t="s">
        <v>290</v>
      </c>
      <c r="AI753" t="s">
        <v>290</v>
      </c>
      <c r="AJ753">
        <v>5</v>
      </c>
      <c r="AK753">
        <v>1</v>
      </c>
      <c r="AL753">
        <v>2</v>
      </c>
      <c r="AM753">
        <v>3</v>
      </c>
      <c r="AN753">
        <v>1</v>
      </c>
      <c r="AO753">
        <v>291</v>
      </c>
      <c r="AP753" t="s">
        <v>290</v>
      </c>
      <c r="AQ753">
        <v>154</v>
      </c>
      <c r="AR753">
        <v>149</v>
      </c>
      <c r="AS753">
        <v>0</v>
      </c>
      <c r="AT753">
        <v>0</v>
      </c>
      <c r="AU753">
        <v>0</v>
      </c>
      <c r="AV753">
        <v>303</v>
      </c>
      <c r="AW753">
        <v>38.917326000000003</v>
      </c>
      <c r="AX753">
        <v>-90.156467000000006</v>
      </c>
      <c r="AY753">
        <v>0.6</v>
      </c>
      <c r="AZ753" t="s">
        <v>17023</v>
      </c>
      <c r="BB753" t="s">
        <v>18156</v>
      </c>
      <c r="BE753" t="s">
        <v>3772</v>
      </c>
      <c r="BF753" t="s">
        <v>288</v>
      </c>
      <c r="BG753" t="s">
        <v>18142</v>
      </c>
      <c r="BH753">
        <v>62035</v>
      </c>
      <c r="BI753" t="s">
        <v>16346</v>
      </c>
      <c r="BJ753" t="s">
        <v>16363</v>
      </c>
    </row>
    <row r="754" spans="1:62">
      <c r="A754" t="s">
        <v>3858</v>
      </c>
      <c r="B754" t="s">
        <v>3859</v>
      </c>
      <c r="C754" t="s">
        <v>418</v>
      </c>
      <c r="D754" t="s">
        <v>3860</v>
      </c>
      <c r="E754" t="s">
        <v>3861</v>
      </c>
      <c r="F754" t="s">
        <v>3862</v>
      </c>
      <c r="G754" t="s">
        <v>3798</v>
      </c>
      <c r="H754" t="s">
        <v>288</v>
      </c>
      <c r="I754">
        <v>62025</v>
      </c>
      <c r="J754">
        <v>6186560043</v>
      </c>
      <c r="K754" t="s">
        <v>190</v>
      </c>
      <c r="L754">
        <v>3</v>
      </c>
      <c r="M754">
        <v>12</v>
      </c>
      <c r="N754">
        <v>5</v>
      </c>
      <c r="O754">
        <v>20</v>
      </c>
      <c r="P754" t="s">
        <v>290</v>
      </c>
      <c r="Q754" t="s">
        <v>290</v>
      </c>
      <c r="R754" t="s">
        <v>290</v>
      </c>
      <c r="S754" t="s">
        <v>290</v>
      </c>
      <c r="T754" t="s">
        <v>290</v>
      </c>
      <c r="U754" t="s">
        <v>290</v>
      </c>
      <c r="V754" t="s">
        <v>290</v>
      </c>
      <c r="W754" t="s">
        <v>290</v>
      </c>
      <c r="X754" t="s">
        <v>290</v>
      </c>
      <c r="Y754" t="s">
        <v>290</v>
      </c>
      <c r="Z754">
        <v>46</v>
      </c>
      <c r="AA754">
        <v>42</v>
      </c>
      <c r="AB754">
        <v>36</v>
      </c>
      <c r="AC754">
        <v>46</v>
      </c>
      <c r="AD754" t="s">
        <v>290</v>
      </c>
      <c r="AE754" t="s">
        <v>290</v>
      </c>
      <c r="AF754" t="s">
        <v>290</v>
      </c>
      <c r="AG754" t="s">
        <v>290</v>
      </c>
      <c r="AH754" t="s">
        <v>290</v>
      </c>
      <c r="AI754" t="s">
        <v>290</v>
      </c>
      <c r="AJ754" t="s">
        <v>290</v>
      </c>
      <c r="AK754" t="s">
        <v>290</v>
      </c>
      <c r="AL754">
        <v>5</v>
      </c>
      <c r="AM754">
        <v>19</v>
      </c>
      <c r="AN754" t="s">
        <v>290</v>
      </c>
      <c r="AO754">
        <v>138</v>
      </c>
      <c r="AP754">
        <v>8</v>
      </c>
      <c r="AQ754">
        <v>79</v>
      </c>
      <c r="AR754">
        <v>91</v>
      </c>
      <c r="AS754">
        <v>13</v>
      </c>
      <c r="AT754">
        <v>21</v>
      </c>
      <c r="AU754">
        <v>25</v>
      </c>
      <c r="AV754">
        <v>170</v>
      </c>
      <c r="AW754">
        <v>38.785353999999998</v>
      </c>
      <c r="AX754">
        <v>-89.965947</v>
      </c>
      <c r="AY754">
        <v>1</v>
      </c>
      <c r="AZ754" t="s">
        <v>16360</v>
      </c>
      <c r="BA754">
        <v>6305</v>
      </c>
      <c r="BB754" t="s">
        <v>18197</v>
      </c>
      <c r="BE754" t="s">
        <v>3798</v>
      </c>
      <c r="BF754" t="s">
        <v>288</v>
      </c>
      <c r="BG754" t="s">
        <v>18142</v>
      </c>
      <c r="BH754">
        <v>62025</v>
      </c>
      <c r="BI754" t="s">
        <v>16346</v>
      </c>
      <c r="BJ754" t="s">
        <v>16363</v>
      </c>
    </row>
    <row r="755" spans="1:62">
      <c r="A755" t="s">
        <v>3863</v>
      </c>
      <c r="B755" t="s">
        <v>3864</v>
      </c>
      <c r="D755" t="s">
        <v>922</v>
      </c>
      <c r="E755" t="s">
        <v>3942</v>
      </c>
      <c r="F755" t="s">
        <v>3867</v>
      </c>
      <c r="G755" t="s">
        <v>3813</v>
      </c>
      <c r="H755" t="s">
        <v>288</v>
      </c>
      <c r="I755">
        <v>62062</v>
      </c>
      <c r="J755">
        <v>6183457230</v>
      </c>
      <c r="K755" t="s">
        <v>190</v>
      </c>
      <c r="L755">
        <v>2</v>
      </c>
      <c r="M755">
        <v>14.5</v>
      </c>
      <c r="N755">
        <v>0.5</v>
      </c>
      <c r="O755">
        <v>17</v>
      </c>
      <c r="P755">
        <v>31</v>
      </c>
      <c r="Q755">
        <v>27</v>
      </c>
      <c r="R755">
        <v>26</v>
      </c>
      <c r="S755">
        <v>23</v>
      </c>
      <c r="T755">
        <v>19</v>
      </c>
      <c r="U755">
        <v>30</v>
      </c>
      <c r="V755">
        <v>15</v>
      </c>
      <c r="W755">
        <v>20</v>
      </c>
      <c r="X755">
        <v>20</v>
      </c>
      <c r="Y755">
        <v>14</v>
      </c>
      <c r="Z755" t="s">
        <v>290</v>
      </c>
      <c r="AA755" t="s">
        <v>290</v>
      </c>
      <c r="AB755" t="s">
        <v>290</v>
      </c>
      <c r="AC755" t="s">
        <v>290</v>
      </c>
      <c r="AD755" t="s">
        <v>290</v>
      </c>
      <c r="AE755" t="s">
        <v>290</v>
      </c>
      <c r="AF755" t="s">
        <v>290</v>
      </c>
      <c r="AG755" t="s">
        <v>290</v>
      </c>
      <c r="AH755" t="s">
        <v>290</v>
      </c>
      <c r="AI755" t="s">
        <v>290</v>
      </c>
      <c r="AJ755">
        <v>1</v>
      </c>
      <c r="AK755" t="s">
        <v>290</v>
      </c>
      <c r="AL755">
        <v>4</v>
      </c>
      <c r="AM755" t="s">
        <v>290</v>
      </c>
      <c r="AN755">
        <v>1</v>
      </c>
      <c r="AO755">
        <v>210</v>
      </c>
      <c r="AP755">
        <v>9</v>
      </c>
      <c r="AQ755">
        <v>103</v>
      </c>
      <c r="AR755">
        <v>122</v>
      </c>
      <c r="AS755">
        <v>0</v>
      </c>
      <c r="AT755">
        <v>0</v>
      </c>
      <c r="AU755">
        <v>0</v>
      </c>
      <c r="AV755">
        <v>225</v>
      </c>
      <c r="AW755">
        <v>38.711734999999997</v>
      </c>
      <c r="AX755">
        <v>-89.958623000000003</v>
      </c>
      <c r="AY755">
        <v>1</v>
      </c>
      <c r="AZ755" t="s">
        <v>16360</v>
      </c>
      <c r="BA755">
        <v>142</v>
      </c>
      <c r="BB755" t="s">
        <v>18199</v>
      </c>
      <c r="BE755" t="s">
        <v>3813</v>
      </c>
      <c r="BF755" t="s">
        <v>288</v>
      </c>
      <c r="BG755" t="s">
        <v>18142</v>
      </c>
      <c r="BH755">
        <v>62062</v>
      </c>
      <c r="BI755" t="s">
        <v>16346</v>
      </c>
      <c r="BJ755" t="s">
        <v>16363</v>
      </c>
    </row>
    <row r="756" spans="1:62">
      <c r="A756" t="s">
        <v>15248</v>
      </c>
      <c r="B756" t="s">
        <v>16264</v>
      </c>
      <c r="D756" t="s">
        <v>408</v>
      </c>
      <c r="E756" t="s">
        <v>18200</v>
      </c>
      <c r="F756" t="s">
        <v>16266</v>
      </c>
      <c r="G756" t="s">
        <v>15252</v>
      </c>
      <c r="H756" t="s">
        <v>288</v>
      </c>
      <c r="I756">
        <v>62087</v>
      </c>
      <c r="J756">
        <v>6182540188</v>
      </c>
      <c r="K756" t="s">
        <v>190</v>
      </c>
      <c r="L756">
        <v>3</v>
      </c>
      <c r="M756">
        <v>7</v>
      </c>
      <c r="N756">
        <v>0</v>
      </c>
      <c r="O756">
        <v>10</v>
      </c>
      <c r="P756">
        <v>4</v>
      </c>
      <c r="Q756">
        <v>1</v>
      </c>
      <c r="R756">
        <v>3</v>
      </c>
      <c r="S756">
        <v>1</v>
      </c>
      <c r="T756">
        <v>1</v>
      </c>
      <c r="U756">
        <v>3</v>
      </c>
      <c r="V756" t="s">
        <v>290</v>
      </c>
      <c r="W756">
        <v>6</v>
      </c>
      <c r="X756" t="s">
        <v>290</v>
      </c>
      <c r="Y756">
        <v>2</v>
      </c>
      <c r="Z756" t="s">
        <v>290</v>
      </c>
      <c r="AA756">
        <v>2</v>
      </c>
      <c r="AB756">
        <v>1</v>
      </c>
      <c r="AC756">
        <v>1</v>
      </c>
      <c r="AD756" t="s">
        <v>290</v>
      </c>
      <c r="AE756" t="s">
        <v>290</v>
      </c>
      <c r="AF756" t="s">
        <v>290</v>
      </c>
      <c r="AG756" t="s">
        <v>290</v>
      </c>
      <c r="AH756" t="s">
        <v>290</v>
      </c>
      <c r="AI756" t="s">
        <v>290</v>
      </c>
      <c r="AJ756">
        <v>1</v>
      </c>
      <c r="AK756" t="s">
        <v>290</v>
      </c>
      <c r="AL756" t="s">
        <v>290</v>
      </c>
      <c r="AM756">
        <v>1</v>
      </c>
      <c r="AN756" t="s">
        <v>290</v>
      </c>
      <c r="AO756">
        <v>21</v>
      </c>
      <c r="AP756">
        <v>2</v>
      </c>
      <c r="AQ756">
        <v>14</v>
      </c>
      <c r="AR756">
        <v>11</v>
      </c>
      <c r="AS756">
        <v>0</v>
      </c>
      <c r="AT756">
        <v>0</v>
      </c>
      <c r="AU756">
        <v>0</v>
      </c>
      <c r="AV756">
        <v>25</v>
      </c>
      <c r="AW756">
        <v>38.826552999999997</v>
      </c>
      <c r="AX756">
        <v>-90.054575</v>
      </c>
      <c r="AY756">
        <v>0.9</v>
      </c>
      <c r="AZ756" t="s">
        <v>16360</v>
      </c>
      <c r="BA756">
        <v>1417</v>
      </c>
      <c r="BB756" t="s">
        <v>18202</v>
      </c>
      <c r="BE756" t="s">
        <v>15252</v>
      </c>
      <c r="BF756" t="s">
        <v>288</v>
      </c>
      <c r="BG756" t="s">
        <v>18142</v>
      </c>
      <c r="BH756">
        <v>62087</v>
      </c>
      <c r="BI756" t="s">
        <v>16346</v>
      </c>
      <c r="BJ756" t="s">
        <v>16363</v>
      </c>
    </row>
    <row r="757" spans="1:62">
      <c r="A757" t="s">
        <v>3868</v>
      </c>
      <c r="B757" t="s">
        <v>3869</v>
      </c>
      <c r="D757" t="s">
        <v>1714</v>
      </c>
      <c r="E757" t="s">
        <v>3870</v>
      </c>
      <c r="F757" t="s">
        <v>3871</v>
      </c>
      <c r="G757" t="s">
        <v>3766</v>
      </c>
      <c r="H757" t="s">
        <v>288</v>
      </c>
      <c r="I757">
        <v>62234</v>
      </c>
      <c r="J757">
        <v>6183443153</v>
      </c>
      <c r="K757" t="s">
        <v>190</v>
      </c>
      <c r="L757">
        <v>2</v>
      </c>
      <c r="M757">
        <v>25.2</v>
      </c>
      <c r="N757">
        <v>2.2000000000000002</v>
      </c>
      <c r="O757">
        <v>29.4</v>
      </c>
      <c r="P757">
        <v>60</v>
      </c>
      <c r="Q757">
        <v>25</v>
      </c>
      <c r="R757">
        <v>24</v>
      </c>
      <c r="S757">
        <v>34</v>
      </c>
      <c r="T757">
        <v>31</v>
      </c>
      <c r="U757">
        <v>26</v>
      </c>
      <c r="V757">
        <v>18</v>
      </c>
      <c r="W757">
        <v>22</v>
      </c>
      <c r="X757">
        <v>17</v>
      </c>
      <c r="Y757">
        <v>23</v>
      </c>
      <c r="Z757" t="s">
        <v>290</v>
      </c>
      <c r="AA757" t="s">
        <v>290</v>
      </c>
      <c r="AB757" t="s">
        <v>290</v>
      </c>
      <c r="AC757" t="s">
        <v>290</v>
      </c>
      <c r="AD757" t="s">
        <v>290</v>
      </c>
      <c r="AE757" t="s">
        <v>290</v>
      </c>
      <c r="AF757" t="s">
        <v>290</v>
      </c>
      <c r="AG757" t="s">
        <v>290</v>
      </c>
      <c r="AH757" t="s">
        <v>290</v>
      </c>
      <c r="AI757" t="s">
        <v>290</v>
      </c>
      <c r="AJ757">
        <v>9</v>
      </c>
      <c r="AK757" t="s">
        <v>290</v>
      </c>
      <c r="AL757">
        <v>5</v>
      </c>
      <c r="AM757">
        <v>10</v>
      </c>
      <c r="AN757" t="s">
        <v>290</v>
      </c>
      <c r="AO757">
        <v>256</v>
      </c>
      <c r="AP757" t="s">
        <v>290</v>
      </c>
      <c r="AQ757">
        <v>137</v>
      </c>
      <c r="AR757">
        <v>143</v>
      </c>
      <c r="AS757">
        <v>0</v>
      </c>
      <c r="AT757">
        <v>0</v>
      </c>
      <c r="AU757">
        <v>20</v>
      </c>
      <c r="AV757">
        <v>280</v>
      </c>
      <c r="AW757">
        <v>38.691499999999998</v>
      </c>
      <c r="AX757">
        <v>-89.991198999999995</v>
      </c>
      <c r="AY757">
        <v>1</v>
      </c>
      <c r="AZ757" t="s">
        <v>16360</v>
      </c>
      <c r="BA757">
        <v>1300</v>
      </c>
      <c r="BB757" t="s">
        <v>18204</v>
      </c>
      <c r="BE757" t="s">
        <v>3766</v>
      </c>
      <c r="BF757" t="s">
        <v>288</v>
      </c>
      <c r="BG757" t="s">
        <v>18142</v>
      </c>
      <c r="BH757">
        <v>62234</v>
      </c>
      <c r="BI757" t="s">
        <v>16346</v>
      </c>
      <c r="BJ757" t="s">
        <v>16363</v>
      </c>
    </row>
    <row r="758" spans="1:62">
      <c r="A758" t="s">
        <v>4800</v>
      </c>
      <c r="B758" t="s">
        <v>4801</v>
      </c>
      <c r="D758" t="s">
        <v>4802</v>
      </c>
      <c r="E758" t="s">
        <v>4803</v>
      </c>
      <c r="F758" t="s">
        <v>4804</v>
      </c>
      <c r="G758" t="s">
        <v>3798</v>
      </c>
      <c r="H758" t="s">
        <v>288</v>
      </c>
      <c r="I758">
        <v>62025</v>
      </c>
      <c r="J758">
        <v>6182888024</v>
      </c>
      <c r="K758" t="s">
        <v>190</v>
      </c>
      <c r="L758">
        <v>1</v>
      </c>
      <c r="M758">
        <v>4.5</v>
      </c>
      <c r="N758">
        <v>0</v>
      </c>
      <c r="O758">
        <v>5.5</v>
      </c>
      <c r="P758" t="s">
        <v>290</v>
      </c>
      <c r="Q758" t="s">
        <v>290</v>
      </c>
      <c r="R758">
        <v>2</v>
      </c>
      <c r="S758">
        <v>1</v>
      </c>
      <c r="T758">
        <v>2</v>
      </c>
      <c r="U758">
        <v>3</v>
      </c>
      <c r="V758">
        <v>1</v>
      </c>
      <c r="W758">
        <v>1</v>
      </c>
      <c r="X758">
        <v>2</v>
      </c>
      <c r="Y758">
        <v>2</v>
      </c>
      <c r="Z758">
        <v>1</v>
      </c>
      <c r="AA758">
        <v>1</v>
      </c>
      <c r="AB758" t="s">
        <v>290</v>
      </c>
      <c r="AC758">
        <v>1</v>
      </c>
      <c r="AD758" t="s">
        <v>290</v>
      </c>
      <c r="AE758" t="s">
        <v>290</v>
      </c>
      <c r="AF758" t="s">
        <v>290</v>
      </c>
      <c r="AG758" t="s">
        <v>290</v>
      </c>
      <c r="AH758" t="s">
        <v>290</v>
      </c>
      <c r="AI758" t="s">
        <v>290</v>
      </c>
      <c r="AJ758" t="s">
        <v>290</v>
      </c>
      <c r="AK758" t="s">
        <v>290</v>
      </c>
      <c r="AL758">
        <v>1</v>
      </c>
      <c r="AM758">
        <v>5</v>
      </c>
      <c r="AN758" t="s">
        <v>290</v>
      </c>
      <c r="AO758">
        <v>11</v>
      </c>
      <c r="AP758" t="s">
        <v>290</v>
      </c>
      <c r="AQ758">
        <v>10</v>
      </c>
      <c r="AR758">
        <v>7</v>
      </c>
      <c r="AS758">
        <v>0</v>
      </c>
      <c r="AT758">
        <v>0</v>
      </c>
      <c r="AU758">
        <v>9</v>
      </c>
      <c r="AV758">
        <v>17</v>
      </c>
      <c r="AW758">
        <v>38.816763999999999</v>
      </c>
      <c r="AX758">
        <v>-89.963216000000003</v>
      </c>
      <c r="AY758">
        <v>1</v>
      </c>
      <c r="AZ758" t="s">
        <v>16360</v>
      </c>
      <c r="BA758">
        <v>903</v>
      </c>
      <c r="BB758" t="s">
        <v>16409</v>
      </c>
      <c r="BE758" t="s">
        <v>3798</v>
      </c>
      <c r="BF758" t="s">
        <v>288</v>
      </c>
      <c r="BG758" t="s">
        <v>18142</v>
      </c>
      <c r="BH758">
        <v>62025</v>
      </c>
      <c r="BI758" t="s">
        <v>16346</v>
      </c>
      <c r="BJ758" t="s">
        <v>16363</v>
      </c>
    </row>
    <row r="759" spans="1:62">
      <c r="A759" t="s">
        <v>3872</v>
      </c>
      <c r="B759" t="s">
        <v>3873</v>
      </c>
      <c r="D759" t="s">
        <v>3874</v>
      </c>
      <c r="E759" t="s">
        <v>136</v>
      </c>
      <c r="F759" t="s">
        <v>3875</v>
      </c>
      <c r="G759" t="s">
        <v>3759</v>
      </c>
      <c r="H759" t="s">
        <v>288</v>
      </c>
      <c r="I759">
        <v>62002</v>
      </c>
      <c r="J759">
        <v>6184631845</v>
      </c>
      <c r="K759" t="s">
        <v>190</v>
      </c>
      <c r="L759">
        <v>1.5</v>
      </c>
      <c r="M759">
        <v>1.5</v>
      </c>
      <c r="N759">
        <v>0</v>
      </c>
      <c r="O759">
        <v>3</v>
      </c>
      <c r="P759" t="s">
        <v>290</v>
      </c>
      <c r="Q759">
        <v>1</v>
      </c>
      <c r="R759">
        <v>1</v>
      </c>
      <c r="S759">
        <v>2</v>
      </c>
      <c r="T759">
        <v>1</v>
      </c>
      <c r="U759">
        <v>1</v>
      </c>
      <c r="V759">
        <v>2</v>
      </c>
      <c r="W759">
        <v>1</v>
      </c>
      <c r="X759">
        <v>1</v>
      </c>
      <c r="Y759">
        <v>1</v>
      </c>
      <c r="Z759" t="s">
        <v>290</v>
      </c>
      <c r="AA759" t="s">
        <v>290</v>
      </c>
      <c r="AB759" t="s">
        <v>290</v>
      </c>
      <c r="AC759" t="s">
        <v>290</v>
      </c>
      <c r="AD759" t="s">
        <v>290</v>
      </c>
      <c r="AE759" t="s">
        <v>290</v>
      </c>
      <c r="AF759" t="s">
        <v>290</v>
      </c>
      <c r="AG759" t="s">
        <v>290</v>
      </c>
      <c r="AH759" t="s">
        <v>290</v>
      </c>
      <c r="AI759" t="s">
        <v>290</v>
      </c>
      <c r="AJ759" t="s">
        <v>290</v>
      </c>
      <c r="AK759" t="s">
        <v>290</v>
      </c>
      <c r="AL759" t="s">
        <v>290</v>
      </c>
      <c r="AM759">
        <v>11</v>
      </c>
      <c r="AN759" t="s">
        <v>290</v>
      </c>
      <c r="AO759" t="s">
        <v>290</v>
      </c>
      <c r="AP759" t="s">
        <v>290</v>
      </c>
      <c r="AQ759">
        <v>4</v>
      </c>
      <c r="AR759">
        <v>7</v>
      </c>
      <c r="AS759">
        <v>0</v>
      </c>
      <c r="AT759">
        <v>0</v>
      </c>
      <c r="AU759">
        <v>7</v>
      </c>
      <c r="AV759">
        <v>11</v>
      </c>
      <c r="AW759">
        <v>38.892091999999998</v>
      </c>
      <c r="AX759">
        <v>-90.172493000000003</v>
      </c>
      <c r="AY759">
        <v>1</v>
      </c>
      <c r="AZ759" t="s">
        <v>16360</v>
      </c>
      <c r="BA759">
        <v>512</v>
      </c>
      <c r="BB759" t="s">
        <v>18209</v>
      </c>
      <c r="BE759" t="s">
        <v>3759</v>
      </c>
      <c r="BF759" t="s">
        <v>288</v>
      </c>
      <c r="BG759" t="s">
        <v>18142</v>
      </c>
      <c r="BH759">
        <v>62002</v>
      </c>
      <c r="BI759" t="s">
        <v>16346</v>
      </c>
      <c r="BJ759" t="s">
        <v>16363</v>
      </c>
    </row>
    <row r="760" spans="1:62">
      <c r="A760" t="s">
        <v>3876</v>
      </c>
      <c r="B760" t="s">
        <v>3877</v>
      </c>
      <c r="D760" t="s">
        <v>934</v>
      </c>
      <c r="E760" t="s">
        <v>3878</v>
      </c>
      <c r="F760" t="s">
        <v>3879</v>
      </c>
      <c r="G760" t="s">
        <v>3880</v>
      </c>
      <c r="H760" t="s">
        <v>288</v>
      </c>
      <c r="I760">
        <v>62034</v>
      </c>
      <c r="J760">
        <v>6188559010</v>
      </c>
      <c r="K760" t="s">
        <v>190</v>
      </c>
      <c r="L760">
        <v>2</v>
      </c>
      <c r="M760">
        <v>14</v>
      </c>
      <c r="N760">
        <v>5.7</v>
      </c>
      <c r="O760">
        <v>21.7</v>
      </c>
      <c r="P760" t="s">
        <v>290</v>
      </c>
      <c r="Q760" t="s">
        <v>290</v>
      </c>
      <c r="R760" t="s">
        <v>290</v>
      </c>
      <c r="S760" t="s">
        <v>290</v>
      </c>
      <c r="T760" t="s">
        <v>290</v>
      </c>
      <c r="U760" t="s">
        <v>290</v>
      </c>
      <c r="V760" t="s">
        <v>290</v>
      </c>
      <c r="W760" t="s">
        <v>290</v>
      </c>
      <c r="X760" t="s">
        <v>290</v>
      </c>
      <c r="Y760" t="s">
        <v>290</v>
      </c>
      <c r="Z760">
        <v>66</v>
      </c>
      <c r="AA760">
        <v>76</v>
      </c>
      <c r="AB760">
        <v>48</v>
      </c>
      <c r="AC760">
        <v>56</v>
      </c>
      <c r="AD760" t="s">
        <v>290</v>
      </c>
      <c r="AE760" t="s">
        <v>290</v>
      </c>
      <c r="AF760" t="s">
        <v>290</v>
      </c>
      <c r="AG760" t="s">
        <v>290</v>
      </c>
      <c r="AH760" t="s">
        <v>290</v>
      </c>
      <c r="AI760" t="s">
        <v>290</v>
      </c>
      <c r="AJ760">
        <v>12</v>
      </c>
      <c r="AK760">
        <v>1</v>
      </c>
      <c r="AL760">
        <v>5</v>
      </c>
      <c r="AM760">
        <v>4</v>
      </c>
      <c r="AN760" t="s">
        <v>290</v>
      </c>
      <c r="AO760">
        <v>221</v>
      </c>
      <c r="AP760">
        <v>3</v>
      </c>
      <c r="AQ760">
        <v>126</v>
      </c>
      <c r="AR760">
        <v>120</v>
      </c>
      <c r="AS760">
        <v>21</v>
      </c>
      <c r="AT760">
        <v>27</v>
      </c>
      <c r="AU760">
        <v>50</v>
      </c>
      <c r="AV760">
        <v>246</v>
      </c>
      <c r="AW760">
        <v>38.744729999999997</v>
      </c>
      <c r="AX760">
        <v>-89.919537000000005</v>
      </c>
      <c r="AY760">
        <v>1</v>
      </c>
      <c r="AZ760" t="s">
        <v>16360</v>
      </c>
      <c r="BA760">
        <v>7190</v>
      </c>
      <c r="BB760" t="s">
        <v>18211</v>
      </c>
      <c r="BE760" t="s">
        <v>3880</v>
      </c>
      <c r="BF760" t="s">
        <v>288</v>
      </c>
      <c r="BG760" t="s">
        <v>18142</v>
      </c>
      <c r="BH760">
        <v>62034</v>
      </c>
      <c r="BI760" t="s">
        <v>16346</v>
      </c>
      <c r="BJ760" t="s">
        <v>16363</v>
      </c>
    </row>
    <row r="761" spans="1:62">
      <c r="A761" t="s">
        <v>3882</v>
      </c>
      <c r="B761" t="s">
        <v>446</v>
      </c>
      <c r="C761" t="s">
        <v>314</v>
      </c>
      <c r="D761" t="s">
        <v>390</v>
      </c>
      <c r="E761" t="s">
        <v>3883</v>
      </c>
      <c r="F761" t="s">
        <v>3884</v>
      </c>
      <c r="G761" t="s">
        <v>3885</v>
      </c>
      <c r="H761" t="s">
        <v>288</v>
      </c>
      <c r="I761">
        <v>60014</v>
      </c>
      <c r="J761">
        <v>8154591444</v>
      </c>
      <c r="K761" t="s">
        <v>191</v>
      </c>
      <c r="L761">
        <v>2</v>
      </c>
      <c r="M761">
        <v>14</v>
      </c>
      <c r="N761">
        <v>3</v>
      </c>
      <c r="O761">
        <v>19</v>
      </c>
      <c r="P761">
        <v>23</v>
      </c>
      <c r="Q761">
        <v>16</v>
      </c>
      <c r="R761">
        <v>18</v>
      </c>
      <c r="S761">
        <v>17</v>
      </c>
      <c r="T761">
        <v>26</v>
      </c>
      <c r="U761">
        <v>19</v>
      </c>
      <c r="V761">
        <v>16</v>
      </c>
      <c r="W761">
        <v>12</v>
      </c>
      <c r="X761">
        <v>16</v>
      </c>
      <c r="Y761">
        <v>14</v>
      </c>
      <c r="Z761" t="s">
        <v>290</v>
      </c>
      <c r="AA761" t="s">
        <v>290</v>
      </c>
      <c r="AB761" t="s">
        <v>290</v>
      </c>
      <c r="AC761" t="s">
        <v>290</v>
      </c>
      <c r="AD761" t="s">
        <v>290</v>
      </c>
      <c r="AE761" t="s">
        <v>290</v>
      </c>
      <c r="AF761" t="s">
        <v>290</v>
      </c>
      <c r="AG761" t="s">
        <v>290</v>
      </c>
      <c r="AH761" t="s">
        <v>290</v>
      </c>
      <c r="AI761" t="s">
        <v>290</v>
      </c>
      <c r="AJ761">
        <v>1</v>
      </c>
      <c r="AK761" t="s">
        <v>290</v>
      </c>
      <c r="AL761">
        <v>2</v>
      </c>
      <c r="AM761" t="s">
        <v>290</v>
      </c>
      <c r="AN761" t="s">
        <v>290</v>
      </c>
      <c r="AO761">
        <v>170</v>
      </c>
      <c r="AP761">
        <v>4</v>
      </c>
      <c r="AQ761">
        <v>90</v>
      </c>
      <c r="AR761">
        <v>87</v>
      </c>
      <c r="AS761">
        <v>0</v>
      </c>
      <c r="AT761">
        <v>0</v>
      </c>
      <c r="AU761">
        <v>9</v>
      </c>
      <c r="AV761">
        <v>177</v>
      </c>
      <c r="AW761">
        <v>42.232487999999996</v>
      </c>
      <c r="AX761">
        <v>-88.319500000000005</v>
      </c>
      <c r="AY761">
        <v>1</v>
      </c>
      <c r="AZ761" t="s">
        <v>16343</v>
      </c>
      <c r="BA761">
        <v>300</v>
      </c>
      <c r="BB761" t="s">
        <v>18213</v>
      </c>
      <c r="BE761" t="s">
        <v>3885</v>
      </c>
      <c r="BF761" t="s">
        <v>288</v>
      </c>
      <c r="BG761" t="s">
        <v>18214</v>
      </c>
      <c r="BH761">
        <v>60014</v>
      </c>
      <c r="BI761" t="s">
        <v>16346</v>
      </c>
      <c r="BJ761" t="s">
        <v>10819</v>
      </c>
    </row>
    <row r="762" spans="1:62">
      <c r="A762" t="s">
        <v>3887</v>
      </c>
      <c r="B762" t="s">
        <v>3172</v>
      </c>
      <c r="C762" t="s">
        <v>314</v>
      </c>
      <c r="D762" t="s">
        <v>1495</v>
      </c>
      <c r="E762" t="s">
        <v>3888</v>
      </c>
      <c r="F762" t="s">
        <v>3889</v>
      </c>
      <c r="G762" t="s">
        <v>3890</v>
      </c>
      <c r="H762" t="s">
        <v>288</v>
      </c>
      <c r="I762">
        <v>60013</v>
      </c>
      <c r="J762">
        <v>8476393041</v>
      </c>
      <c r="K762" t="s">
        <v>191</v>
      </c>
      <c r="L762">
        <v>3</v>
      </c>
      <c r="M762">
        <v>14.5</v>
      </c>
      <c r="N762">
        <v>5.5</v>
      </c>
      <c r="O762">
        <v>23</v>
      </c>
      <c r="P762">
        <v>26</v>
      </c>
      <c r="Q762">
        <v>16</v>
      </c>
      <c r="R762">
        <v>15</v>
      </c>
      <c r="S762">
        <v>11</v>
      </c>
      <c r="T762">
        <v>17</v>
      </c>
      <c r="U762">
        <v>14</v>
      </c>
      <c r="V762">
        <v>23</v>
      </c>
      <c r="W762">
        <v>23</v>
      </c>
      <c r="X762">
        <v>19</v>
      </c>
      <c r="Y762">
        <v>31</v>
      </c>
      <c r="Z762" t="s">
        <v>290</v>
      </c>
      <c r="AA762" t="s">
        <v>290</v>
      </c>
      <c r="AB762" t="s">
        <v>290</v>
      </c>
      <c r="AC762" t="s">
        <v>290</v>
      </c>
      <c r="AD762" t="s">
        <v>290</v>
      </c>
      <c r="AE762" t="s">
        <v>290</v>
      </c>
      <c r="AF762" t="s">
        <v>290</v>
      </c>
      <c r="AG762" t="s">
        <v>290</v>
      </c>
      <c r="AH762" t="s">
        <v>290</v>
      </c>
      <c r="AI762" t="s">
        <v>290</v>
      </c>
      <c r="AJ762">
        <v>28</v>
      </c>
      <c r="AK762">
        <v>1</v>
      </c>
      <c r="AL762">
        <v>5</v>
      </c>
      <c r="AM762">
        <v>1</v>
      </c>
      <c r="AN762" t="s">
        <v>290</v>
      </c>
      <c r="AO762">
        <v>155</v>
      </c>
      <c r="AP762">
        <v>5</v>
      </c>
      <c r="AQ762">
        <v>95</v>
      </c>
      <c r="AR762">
        <v>100</v>
      </c>
      <c r="AS762">
        <v>0</v>
      </c>
      <c r="AT762">
        <v>0</v>
      </c>
      <c r="AU762">
        <v>79</v>
      </c>
      <c r="AV762">
        <v>195</v>
      </c>
      <c r="AW762">
        <v>42.215015999999999</v>
      </c>
      <c r="AX762">
        <v>-88.24033</v>
      </c>
      <c r="AY762">
        <v>0.9</v>
      </c>
      <c r="AZ762" t="s">
        <v>16343</v>
      </c>
      <c r="BA762">
        <v>416</v>
      </c>
      <c r="BB762" t="s">
        <v>16442</v>
      </c>
      <c r="BE762" t="s">
        <v>3890</v>
      </c>
      <c r="BF762" t="s">
        <v>288</v>
      </c>
      <c r="BG762" t="s">
        <v>18214</v>
      </c>
      <c r="BH762">
        <v>60013</v>
      </c>
      <c r="BI762" t="s">
        <v>16346</v>
      </c>
      <c r="BJ762" t="s">
        <v>10819</v>
      </c>
    </row>
    <row r="763" spans="1:62">
      <c r="A763" t="s">
        <v>3892</v>
      </c>
      <c r="B763" t="s">
        <v>3893</v>
      </c>
      <c r="C763" t="s">
        <v>283</v>
      </c>
      <c r="D763" t="s">
        <v>3894</v>
      </c>
      <c r="E763" t="s">
        <v>3895</v>
      </c>
      <c r="F763" t="s">
        <v>3896</v>
      </c>
      <c r="G763" t="s">
        <v>3897</v>
      </c>
      <c r="H763" t="s">
        <v>288</v>
      </c>
      <c r="I763">
        <v>60102</v>
      </c>
      <c r="J763">
        <v>8476585313</v>
      </c>
      <c r="K763" t="s">
        <v>191</v>
      </c>
      <c r="L763">
        <v>1</v>
      </c>
      <c r="M763">
        <v>11</v>
      </c>
      <c r="N763">
        <v>6</v>
      </c>
      <c r="O763">
        <v>18</v>
      </c>
      <c r="P763">
        <v>28</v>
      </c>
      <c r="Q763">
        <v>15</v>
      </c>
      <c r="R763">
        <v>11</v>
      </c>
      <c r="S763">
        <v>19</v>
      </c>
      <c r="T763">
        <v>14</v>
      </c>
      <c r="U763">
        <v>13</v>
      </c>
      <c r="V763">
        <v>20</v>
      </c>
      <c r="W763">
        <v>21</v>
      </c>
      <c r="X763">
        <v>22</v>
      </c>
      <c r="Y763">
        <v>27</v>
      </c>
      <c r="Z763" t="s">
        <v>290</v>
      </c>
      <c r="AA763" t="s">
        <v>290</v>
      </c>
      <c r="AB763" t="s">
        <v>290</v>
      </c>
      <c r="AC763" t="s">
        <v>290</v>
      </c>
      <c r="AD763" t="s">
        <v>290</v>
      </c>
      <c r="AE763" t="s">
        <v>290</v>
      </c>
      <c r="AF763" t="s">
        <v>290</v>
      </c>
      <c r="AG763" t="s">
        <v>290</v>
      </c>
      <c r="AH763" t="s">
        <v>290</v>
      </c>
      <c r="AI763" t="s">
        <v>290</v>
      </c>
      <c r="AJ763">
        <v>8</v>
      </c>
      <c r="AK763" t="s">
        <v>290</v>
      </c>
      <c r="AL763">
        <v>14</v>
      </c>
      <c r="AM763">
        <v>1</v>
      </c>
      <c r="AN763">
        <v>3</v>
      </c>
      <c r="AO763">
        <v>155</v>
      </c>
      <c r="AP763">
        <v>9</v>
      </c>
      <c r="AQ763">
        <v>91</v>
      </c>
      <c r="AR763">
        <v>99</v>
      </c>
      <c r="AS763">
        <v>0</v>
      </c>
      <c r="AT763">
        <v>0</v>
      </c>
      <c r="AU763">
        <v>20</v>
      </c>
      <c r="AV763">
        <v>190</v>
      </c>
      <c r="AW763">
        <v>42.163862000000002</v>
      </c>
      <c r="AX763">
        <v>-88.287019000000001</v>
      </c>
      <c r="AY763">
        <v>1</v>
      </c>
      <c r="AZ763" t="s">
        <v>16343</v>
      </c>
      <c r="BA763">
        <v>119</v>
      </c>
      <c r="BB763" t="s">
        <v>18218</v>
      </c>
      <c r="BE763" t="s">
        <v>3897</v>
      </c>
      <c r="BF763" t="s">
        <v>288</v>
      </c>
      <c r="BG763" t="s">
        <v>18214</v>
      </c>
      <c r="BH763">
        <v>60102</v>
      </c>
      <c r="BI763" t="s">
        <v>16346</v>
      </c>
      <c r="BJ763" t="s">
        <v>10819</v>
      </c>
    </row>
    <row r="764" spans="1:62">
      <c r="A764" t="s">
        <v>3899</v>
      </c>
      <c r="B764" t="s">
        <v>3900</v>
      </c>
      <c r="D764" t="s">
        <v>1904</v>
      </c>
      <c r="E764" t="s">
        <v>18219</v>
      </c>
      <c r="F764" t="s">
        <v>3902</v>
      </c>
      <c r="G764" t="s">
        <v>3903</v>
      </c>
      <c r="H764" t="s">
        <v>288</v>
      </c>
      <c r="I764">
        <v>60051</v>
      </c>
      <c r="J764">
        <v>8153853959</v>
      </c>
      <c r="K764" t="s">
        <v>191</v>
      </c>
      <c r="L764">
        <v>1</v>
      </c>
      <c r="M764">
        <v>8</v>
      </c>
      <c r="N764">
        <v>4</v>
      </c>
      <c r="O764">
        <v>13</v>
      </c>
      <c r="P764">
        <v>17</v>
      </c>
      <c r="Q764">
        <v>13</v>
      </c>
      <c r="R764">
        <v>11</v>
      </c>
      <c r="S764">
        <v>11</v>
      </c>
      <c r="T764">
        <v>2</v>
      </c>
      <c r="U764">
        <v>6</v>
      </c>
      <c r="V764">
        <v>8</v>
      </c>
      <c r="W764">
        <v>5</v>
      </c>
      <c r="X764">
        <v>2</v>
      </c>
      <c r="Y764">
        <v>8</v>
      </c>
      <c r="Z764" t="s">
        <v>290</v>
      </c>
      <c r="AA764" t="s">
        <v>290</v>
      </c>
      <c r="AB764" t="s">
        <v>290</v>
      </c>
      <c r="AC764" t="s">
        <v>290</v>
      </c>
      <c r="AD764" t="s">
        <v>290</v>
      </c>
      <c r="AE764" t="s">
        <v>290</v>
      </c>
      <c r="AF764" t="s">
        <v>290</v>
      </c>
      <c r="AG764" t="s">
        <v>290</v>
      </c>
      <c r="AH764" t="s">
        <v>290</v>
      </c>
      <c r="AI764" t="s">
        <v>290</v>
      </c>
      <c r="AJ764" t="s">
        <v>290</v>
      </c>
      <c r="AK764" t="s">
        <v>290</v>
      </c>
      <c r="AL764" t="s">
        <v>290</v>
      </c>
      <c r="AM764" t="s">
        <v>290</v>
      </c>
      <c r="AN764" t="s">
        <v>290</v>
      </c>
      <c r="AO764">
        <v>70</v>
      </c>
      <c r="AP764">
        <v>13</v>
      </c>
      <c r="AQ764">
        <v>37</v>
      </c>
      <c r="AR764">
        <v>46</v>
      </c>
      <c r="AS764">
        <v>0</v>
      </c>
      <c r="AT764">
        <v>0</v>
      </c>
      <c r="AU764">
        <v>5</v>
      </c>
      <c r="AV764">
        <v>83</v>
      </c>
      <c r="AW764">
        <v>42.382812999999999</v>
      </c>
      <c r="AX764">
        <v>-88.242265000000003</v>
      </c>
      <c r="AY764">
        <v>1</v>
      </c>
      <c r="AZ764" t="s">
        <v>16360</v>
      </c>
      <c r="BA764">
        <v>2304</v>
      </c>
      <c r="BB764" t="s">
        <v>16686</v>
      </c>
      <c r="BE764" t="s">
        <v>3903</v>
      </c>
      <c r="BF764" t="s">
        <v>288</v>
      </c>
      <c r="BG764" t="s">
        <v>18214</v>
      </c>
      <c r="BH764">
        <v>60051</v>
      </c>
      <c r="BI764" t="s">
        <v>16346</v>
      </c>
      <c r="BJ764" t="s">
        <v>16363</v>
      </c>
    </row>
    <row r="765" spans="1:62">
      <c r="A765" t="s">
        <v>3905</v>
      </c>
      <c r="B765" t="s">
        <v>3906</v>
      </c>
      <c r="C765" t="s">
        <v>353</v>
      </c>
      <c r="D765" t="s">
        <v>817</v>
      </c>
      <c r="E765" t="s">
        <v>3907</v>
      </c>
      <c r="F765" t="s">
        <v>3908</v>
      </c>
      <c r="G765" t="s">
        <v>191</v>
      </c>
      <c r="H765" t="s">
        <v>288</v>
      </c>
      <c r="I765">
        <v>60050</v>
      </c>
      <c r="J765">
        <v>8153851022</v>
      </c>
      <c r="K765" t="s">
        <v>191</v>
      </c>
      <c r="L765">
        <v>2</v>
      </c>
      <c r="M765">
        <v>14</v>
      </c>
      <c r="N765">
        <v>4</v>
      </c>
      <c r="O765">
        <v>20</v>
      </c>
      <c r="P765">
        <v>29</v>
      </c>
      <c r="Q765">
        <v>17</v>
      </c>
      <c r="R765">
        <v>19</v>
      </c>
      <c r="S765">
        <v>16</v>
      </c>
      <c r="T765">
        <v>19</v>
      </c>
      <c r="U765">
        <v>17</v>
      </c>
      <c r="V765">
        <v>27</v>
      </c>
      <c r="W765">
        <v>18</v>
      </c>
      <c r="X765">
        <v>23</v>
      </c>
      <c r="Y765">
        <v>21</v>
      </c>
      <c r="Z765" t="s">
        <v>290</v>
      </c>
      <c r="AA765" t="s">
        <v>290</v>
      </c>
      <c r="AB765" t="s">
        <v>290</v>
      </c>
      <c r="AC765" t="s">
        <v>290</v>
      </c>
      <c r="AD765" t="s">
        <v>290</v>
      </c>
      <c r="AE765" t="s">
        <v>290</v>
      </c>
      <c r="AF765" t="s">
        <v>290</v>
      </c>
      <c r="AG765" t="s">
        <v>290</v>
      </c>
      <c r="AH765" t="s">
        <v>290</v>
      </c>
      <c r="AI765" t="s">
        <v>290</v>
      </c>
      <c r="AJ765">
        <v>16</v>
      </c>
      <c r="AK765" t="s">
        <v>290</v>
      </c>
      <c r="AL765">
        <v>2</v>
      </c>
      <c r="AM765">
        <v>5</v>
      </c>
      <c r="AN765" t="s">
        <v>290</v>
      </c>
      <c r="AO765">
        <v>169</v>
      </c>
      <c r="AP765">
        <v>14</v>
      </c>
      <c r="AQ765">
        <v>106</v>
      </c>
      <c r="AR765">
        <v>100</v>
      </c>
      <c r="AS765">
        <v>0</v>
      </c>
      <c r="AT765">
        <v>0</v>
      </c>
      <c r="AU765">
        <v>39</v>
      </c>
      <c r="AV765">
        <v>206</v>
      </c>
      <c r="AW765">
        <v>42.348308000000003</v>
      </c>
      <c r="AX765">
        <v>-88.267887000000002</v>
      </c>
      <c r="AY765">
        <v>1</v>
      </c>
      <c r="AZ765" t="s">
        <v>16343</v>
      </c>
      <c r="BA765">
        <v>1405</v>
      </c>
      <c r="BB765" t="s">
        <v>18222</v>
      </c>
      <c r="BE765" t="s">
        <v>191</v>
      </c>
      <c r="BF765" t="s">
        <v>288</v>
      </c>
      <c r="BG765" t="s">
        <v>18214</v>
      </c>
      <c r="BH765">
        <v>60050</v>
      </c>
      <c r="BI765" t="s">
        <v>16346</v>
      </c>
      <c r="BJ765" t="s">
        <v>10819</v>
      </c>
    </row>
    <row r="766" spans="1:62">
      <c r="A766" t="s">
        <v>3910</v>
      </c>
      <c r="B766" t="s">
        <v>319</v>
      </c>
      <c r="C766" t="s">
        <v>353</v>
      </c>
      <c r="D766" t="s">
        <v>3911</v>
      </c>
      <c r="E766" t="s">
        <v>3912</v>
      </c>
      <c r="F766" t="s">
        <v>10789</v>
      </c>
      <c r="G766" t="s">
        <v>3914</v>
      </c>
      <c r="H766" t="s">
        <v>288</v>
      </c>
      <c r="I766">
        <v>60098</v>
      </c>
      <c r="J766">
        <v>8153383598</v>
      </c>
      <c r="K766" t="s">
        <v>191</v>
      </c>
      <c r="L766">
        <v>2</v>
      </c>
      <c r="M766">
        <v>16</v>
      </c>
      <c r="N766">
        <v>4</v>
      </c>
      <c r="O766">
        <v>22</v>
      </c>
      <c r="P766" t="s">
        <v>290</v>
      </c>
      <c r="Q766">
        <v>14</v>
      </c>
      <c r="R766">
        <v>8</v>
      </c>
      <c r="S766">
        <v>17</v>
      </c>
      <c r="T766">
        <v>15</v>
      </c>
      <c r="U766">
        <v>10</v>
      </c>
      <c r="V766">
        <v>20</v>
      </c>
      <c r="W766">
        <v>20</v>
      </c>
      <c r="X766">
        <v>13</v>
      </c>
      <c r="Y766">
        <v>30</v>
      </c>
      <c r="Z766" t="s">
        <v>290</v>
      </c>
      <c r="AA766" t="s">
        <v>290</v>
      </c>
      <c r="AB766" t="s">
        <v>290</v>
      </c>
      <c r="AC766" t="s">
        <v>290</v>
      </c>
      <c r="AD766">
        <v>16</v>
      </c>
      <c r="AE766" t="s">
        <v>290</v>
      </c>
      <c r="AF766" t="s">
        <v>290</v>
      </c>
      <c r="AG766" t="s">
        <v>290</v>
      </c>
      <c r="AH766" t="s">
        <v>290</v>
      </c>
      <c r="AI766" t="s">
        <v>290</v>
      </c>
      <c r="AJ766">
        <v>32</v>
      </c>
      <c r="AK766" t="s">
        <v>290</v>
      </c>
      <c r="AL766">
        <v>3</v>
      </c>
      <c r="AM766">
        <v>1</v>
      </c>
      <c r="AN766" t="s">
        <v>290</v>
      </c>
      <c r="AO766">
        <v>125</v>
      </c>
      <c r="AP766">
        <v>2</v>
      </c>
      <c r="AQ766">
        <v>80</v>
      </c>
      <c r="AR766">
        <v>83</v>
      </c>
      <c r="AS766">
        <v>0</v>
      </c>
      <c r="AT766">
        <v>0</v>
      </c>
      <c r="AU766">
        <v>22</v>
      </c>
      <c r="AV766">
        <v>163</v>
      </c>
      <c r="AW766">
        <v>42.317065999999997</v>
      </c>
      <c r="AX766">
        <v>-88.450225000000003</v>
      </c>
      <c r="AY766">
        <v>1</v>
      </c>
      <c r="AZ766" t="s">
        <v>16360</v>
      </c>
      <c r="BA766">
        <v>313</v>
      </c>
      <c r="BB766" t="s">
        <v>18226</v>
      </c>
      <c r="BE766" t="s">
        <v>3914</v>
      </c>
      <c r="BF766" t="s">
        <v>288</v>
      </c>
      <c r="BG766" t="s">
        <v>18214</v>
      </c>
      <c r="BH766">
        <v>60098</v>
      </c>
      <c r="BI766" t="s">
        <v>16346</v>
      </c>
      <c r="BJ766" t="s">
        <v>16363</v>
      </c>
    </row>
    <row r="767" spans="1:62">
      <c r="A767" t="s">
        <v>3916</v>
      </c>
      <c r="B767" t="s">
        <v>439</v>
      </c>
      <c r="C767" t="s">
        <v>418</v>
      </c>
      <c r="D767" t="s">
        <v>348</v>
      </c>
      <c r="E767" t="s">
        <v>18227</v>
      </c>
      <c r="F767" t="s">
        <v>3917</v>
      </c>
      <c r="G767" t="s">
        <v>3918</v>
      </c>
      <c r="H767" t="s">
        <v>288</v>
      </c>
      <c r="I767">
        <v>60152</v>
      </c>
      <c r="J767">
        <v>8155685156</v>
      </c>
      <c r="K767" t="s">
        <v>191</v>
      </c>
      <c r="L767">
        <v>4</v>
      </c>
      <c r="M767">
        <v>14</v>
      </c>
      <c r="N767">
        <v>5</v>
      </c>
      <c r="O767">
        <v>23</v>
      </c>
      <c r="P767" t="s">
        <v>290</v>
      </c>
      <c r="Q767">
        <v>35</v>
      </c>
      <c r="R767">
        <v>17</v>
      </c>
      <c r="S767">
        <v>22</v>
      </c>
      <c r="T767">
        <v>13</v>
      </c>
      <c r="U767">
        <v>18</v>
      </c>
      <c r="V767">
        <v>20</v>
      </c>
      <c r="W767">
        <v>21</v>
      </c>
      <c r="X767">
        <v>19</v>
      </c>
      <c r="Y767">
        <v>31</v>
      </c>
      <c r="Z767" t="s">
        <v>290</v>
      </c>
      <c r="AA767" t="s">
        <v>290</v>
      </c>
      <c r="AB767" t="s">
        <v>290</v>
      </c>
      <c r="AC767" t="s">
        <v>290</v>
      </c>
      <c r="AD767" t="s">
        <v>290</v>
      </c>
      <c r="AE767" t="s">
        <v>290</v>
      </c>
      <c r="AF767" t="s">
        <v>290</v>
      </c>
      <c r="AG767" t="s">
        <v>290</v>
      </c>
      <c r="AH767" t="s">
        <v>290</v>
      </c>
      <c r="AI767" t="s">
        <v>290</v>
      </c>
      <c r="AJ767">
        <v>14</v>
      </c>
      <c r="AK767" t="s">
        <v>290</v>
      </c>
      <c r="AL767">
        <v>6</v>
      </c>
      <c r="AM767" t="s">
        <v>290</v>
      </c>
      <c r="AN767" t="s">
        <v>290</v>
      </c>
      <c r="AO767">
        <v>176</v>
      </c>
      <c r="AP767" t="s">
        <v>290</v>
      </c>
      <c r="AQ767">
        <v>92</v>
      </c>
      <c r="AR767">
        <v>104</v>
      </c>
      <c r="AS767">
        <v>0</v>
      </c>
      <c r="AT767">
        <v>0</v>
      </c>
      <c r="AU767">
        <v>32</v>
      </c>
      <c r="AV767">
        <v>196</v>
      </c>
      <c r="AW767">
        <v>42.252799000000003</v>
      </c>
      <c r="AX767">
        <v>-88.604481000000007</v>
      </c>
      <c r="AY767">
        <v>1</v>
      </c>
      <c r="AZ767" t="s">
        <v>16343</v>
      </c>
      <c r="BA767">
        <v>408</v>
      </c>
      <c r="BB767" t="s">
        <v>18229</v>
      </c>
      <c r="BE767" t="s">
        <v>3918</v>
      </c>
      <c r="BF767" t="s">
        <v>288</v>
      </c>
      <c r="BG767" t="s">
        <v>18214</v>
      </c>
      <c r="BH767">
        <v>60152</v>
      </c>
      <c r="BI767" t="s">
        <v>16346</v>
      </c>
      <c r="BJ767" t="s">
        <v>10819</v>
      </c>
    </row>
    <row r="768" spans="1:62">
      <c r="A768" t="s">
        <v>3920</v>
      </c>
      <c r="B768" t="s">
        <v>3921</v>
      </c>
      <c r="C768" t="s">
        <v>314</v>
      </c>
      <c r="D768" t="s">
        <v>485</v>
      </c>
      <c r="E768" t="s">
        <v>3922</v>
      </c>
      <c r="F768" t="s">
        <v>3923</v>
      </c>
      <c r="G768" t="s">
        <v>3914</v>
      </c>
      <c r="H768" t="s">
        <v>288</v>
      </c>
      <c r="I768">
        <v>60098</v>
      </c>
      <c r="J768">
        <v>8153384220</v>
      </c>
      <c r="K768" t="s">
        <v>191</v>
      </c>
      <c r="L768">
        <v>4</v>
      </c>
      <c r="M768">
        <v>28</v>
      </c>
      <c r="N768">
        <v>19</v>
      </c>
      <c r="O768">
        <v>51</v>
      </c>
      <c r="P768" t="s">
        <v>290</v>
      </c>
      <c r="Q768" t="s">
        <v>290</v>
      </c>
      <c r="R768" t="s">
        <v>290</v>
      </c>
      <c r="S768" t="s">
        <v>290</v>
      </c>
      <c r="T768" t="s">
        <v>290</v>
      </c>
      <c r="U768" t="s">
        <v>290</v>
      </c>
      <c r="V768" t="s">
        <v>290</v>
      </c>
      <c r="W768" t="s">
        <v>290</v>
      </c>
      <c r="X768" t="s">
        <v>290</v>
      </c>
      <c r="Y768" t="s">
        <v>290</v>
      </c>
      <c r="Z768">
        <v>85</v>
      </c>
      <c r="AA768">
        <v>109</v>
      </c>
      <c r="AB768">
        <v>100</v>
      </c>
      <c r="AC768">
        <v>137</v>
      </c>
      <c r="AD768" t="s">
        <v>290</v>
      </c>
      <c r="AE768" t="s">
        <v>290</v>
      </c>
      <c r="AF768" t="s">
        <v>290</v>
      </c>
      <c r="AG768" t="s">
        <v>290</v>
      </c>
      <c r="AH768" t="s">
        <v>290</v>
      </c>
      <c r="AI768" t="s">
        <v>290</v>
      </c>
      <c r="AJ768">
        <v>24</v>
      </c>
      <c r="AK768">
        <v>2</v>
      </c>
      <c r="AL768">
        <v>21</v>
      </c>
      <c r="AM768">
        <v>4</v>
      </c>
      <c r="AN768" t="s">
        <v>290</v>
      </c>
      <c r="AO768">
        <v>362</v>
      </c>
      <c r="AP768">
        <v>18</v>
      </c>
      <c r="AQ768">
        <v>193</v>
      </c>
      <c r="AR768">
        <v>238</v>
      </c>
      <c r="AS768">
        <v>67</v>
      </c>
      <c r="AT768">
        <v>94</v>
      </c>
      <c r="AU768">
        <v>6</v>
      </c>
      <c r="AV768">
        <v>431</v>
      </c>
      <c r="AW768">
        <v>42.326528000000003</v>
      </c>
      <c r="AX768">
        <v>-88.430868000000004</v>
      </c>
      <c r="AY768">
        <v>1</v>
      </c>
      <c r="AZ768" t="s">
        <v>16343</v>
      </c>
      <c r="BA768">
        <v>1001</v>
      </c>
      <c r="BB768" t="s">
        <v>18231</v>
      </c>
      <c r="BE768" t="s">
        <v>3914</v>
      </c>
      <c r="BF768" t="s">
        <v>288</v>
      </c>
      <c r="BG768" t="s">
        <v>18214</v>
      </c>
      <c r="BH768">
        <v>60098</v>
      </c>
      <c r="BI768" t="s">
        <v>16346</v>
      </c>
      <c r="BJ768" t="s">
        <v>10819</v>
      </c>
    </row>
    <row r="769" spans="1:62">
      <c r="A769" t="s">
        <v>3924</v>
      </c>
      <c r="B769" t="s">
        <v>3925</v>
      </c>
      <c r="C769" t="s">
        <v>283</v>
      </c>
      <c r="D769" t="s">
        <v>1163</v>
      </c>
      <c r="E769" t="s">
        <v>3926</v>
      </c>
      <c r="F769" t="s">
        <v>3927</v>
      </c>
      <c r="G769" t="s">
        <v>3885</v>
      </c>
      <c r="H769" t="s">
        <v>288</v>
      </c>
      <c r="I769">
        <v>60014</v>
      </c>
      <c r="J769">
        <v>8154590496</v>
      </c>
      <c r="K769" t="s">
        <v>191</v>
      </c>
      <c r="L769">
        <v>1.5</v>
      </c>
      <c r="M769">
        <v>18.5</v>
      </c>
      <c r="N769">
        <v>7</v>
      </c>
      <c r="O769">
        <v>27</v>
      </c>
      <c r="P769">
        <v>35</v>
      </c>
      <c r="Q769">
        <v>20</v>
      </c>
      <c r="R769">
        <v>21</v>
      </c>
      <c r="S769">
        <v>24</v>
      </c>
      <c r="T769">
        <v>21</v>
      </c>
      <c r="U769">
        <v>22</v>
      </c>
      <c r="V769">
        <v>29</v>
      </c>
      <c r="W769">
        <v>17</v>
      </c>
      <c r="X769">
        <v>20</v>
      </c>
      <c r="Y769">
        <v>30</v>
      </c>
      <c r="Z769" t="s">
        <v>290</v>
      </c>
      <c r="AA769" t="s">
        <v>290</v>
      </c>
      <c r="AB769" t="s">
        <v>290</v>
      </c>
      <c r="AC769" t="s">
        <v>290</v>
      </c>
      <c r="AD769" t="s">
        <v>290</v>
      </c>
      <c r="AE769" t="s">
        <v>290</v>
      </c>
      <c r="AF769" t="s">
        <v>290</v>
      </c>
      <c r="AG769" t="s">
        <v>290</v>
      </c>
      <c r="AH769" t="s">
        <v>290</v>
      </c>
      <c r="AI769" t="s">
        <v>290</v>
      </c>
      <c r="AJ769">
        <v>30</v>
      </c>
      <c r="AK769">
        <v>5</v>
      </c>
      <c r="AL769">
        <v>2</v>
      </c>
      <c r="AM769">
        <v>7</v>
      </c>
      <c r="AN769" t="s">
        <v>290</v>
      </c>
      <c r="AO769">
        <v>191</v>
      </c>
      <c r="AP769">
        <v>4</v>
      </c>
      <c r="AQ769">
        <v>105</v>
      </c>
      <c r="AR769">
        <v>134</v>
      </c>
      <c r="AS769">
        <v>0</v>
      </c>
      <c r="AT769">
        <v>0</v>
      </c>
      <c r="AU769">
        <v>15</v>
      </c>
      <c r="AV769">
        <v>239</v>
      </c>
      <c r="AW769">
        <v>42.233218999999998</v>
      </c>
      <c r="AX769">
        <v>-88.337226999999999</v>
      </c>
      <c r="AY769">
        <v>1</v>
      </c>
      <c r="AZ769" t="s">
        <v>16343</v>
      </c>
      <c r="BA769">
        <v>265</v>
      </c>
      <c r="BB769" t="s">
        <v>18233</v>
      </c>
      <c r="BE769" t="s">
        <v>3885</v>
      </c>
      <c r="BF769" t="s">
        <v>288</v>
      </c>
      <c r="BG769" t="s">
        <v>18214</v>
      </c>
      <c r="BH769">
        <v>60014</v>
      </c>
      <c r="BI769" t="s">
        <v>16346</v>
      </c>
      <c r="BJ769" t="s">
        <v>10819</v>
      </c>
    </row>
    <row r="770" spans="1:62">
      <c r="A770" t="s">
        <v>3928</v>
      </c>
      <c r="B770" t="s">
        <v>3929</v>
      </c>
      <c r="C770" t="s">
        <v>353</v>
      </c>
      <c r="D770" t="s">
        <v>2510</v>
      </c>
      <c r="E770" t="s">
        <v>3930</v>
      </c>
      <c r="F770" t="s">
        <v>3931</v>
      </c>
      <c r="G770" t="s">
        <v>3914</v>
      </c>
      <c r="H770" t="s">
        <v>288</v>
      </c>
      <c r="I770">
        <v>60098</v>
      </c>
      <c r="J770">
        <v>8153380013</v>
      </c>
      <c r="K770" t="s">
        <v>191</v>
      </c>
      <c r="L770">
        <v>5</v>
      </c>
      <c r="M770">
        <v>19</v>
      </c>
      <c r="N770">
        <v>6</v>
      </c>
      <c r="O770">
        <v>30</v>
      </c>
      <c r="P770">
        <v>55</v>
      </c>
      <c r="Q770">
        <v>17</v>
      </c>
      <c r="R770">
        <v>12</v>
      </c>
      <c r="S770">
        <v>9</v>
      </c>
      <c r="T770">
        <v>8</v>
      </c>
      <c r="U770">
        <v>8</v>
      </c>
      <c r="V770">
        <v>13</v>
      </c>
      <c r="W770">
        <v>8</v>
      </c>
      <c r="X770">
        <v>8</v>
      </c>
      <c r="Y770">
        <v>7</v>
      </c>
      <c r="Z770" t="s">
        <v>290</v>
      </c>
      <c r="AA770" t="s">
        <v>290</v>
      </c>
      <c r="AB770" t="s">
        <v>290</v>
      </c>
      <c r="AC770" t="s">
        <v>290</v>
      </c>
      <c r="AD770" t="s">
        <v>290</v>
      </c>
      <c r="AE770" t="s">
        <v>290</v>
      </c>
      <c r="AF770" t="s">
        <v>290</v>
      </c>
      <c r="AG770" t="s">
        <v>290</v>
      </c>
      <c r="AH770" t="s">
        <v>290</v>
      </c>
      <c r="AI770" t="s">
        <v>290</v>
      </c>
      <c r="AJ770">
        <v>5</v>
      </c>
      <c r="AK770" t="s">
        <v>290</v>
      </c>
      <c r="AL770">
        <v>5</v>
      </c>
      <c r="AM770" t="s">
        <v>290</v>
      </c>
      <c r="AN770" t="s">
        <v>290</v>
      </c>
      <c r="AO770">
        <v>119</v>
      </c>
      <c r="AP770">
        <v>16</v>
      </c>
      <c r="AQ770">
        <v>78</v>
      </c>
      <c r="AR770">
        <v>67</v>
      </c>
      <c r="AS770">
        <v>0</v>
      </c>
      <c r="AT770">
        <v>0</v>
      </c>
      <c r="AU770">
        <v>3</v>
      </c>
      <c r="AV770">
        <v>145</v>
      </c>
      <c r="AW770">
        <v>42.285468999999999</v>
      </c>
      <c r="AX770">
        <v>-88.372842000000006</v>
      </c>
      <c r="AY770">
        <v>1</v>
      </c>
      <c r="AZ770" t="s">
        <v>16360</v>
      </c>
      <c r="BA770">
        <v>3013</v>
      </c>
      <c r="BB770" t="s">
        <v>18235</v>
      </c>
      <c r="BE770" t="s">
        <v>3914</v>
      </c>
      <c r="BF770" t="s">
        <v>288</v>
      </c>
      <c r="BG770" t="s">
        <v>18214</v>
      </c>
      <c r="BH770">
        <v>60098</v>
      </c>
      <c r="BI770" t="s">
        <v>16346</v>
      </c>
      <c r="BJ770" t="s">
        <v>16363</v>
      </c>
    </row>
    <row r="771" spans="1:62">
      <c r="A771" t="s">
        <v>3932</v>
      </c>
      <c r="B771" t="s">
        <v>3933</v>
      </c>
      <c r="D771" t="s">
        <v>3934</v>
      </c>
      <c r="E771" t="s">
        <v>3935</v>
      </c>
      <c r="F771" t="s">
        <v>3936</v>
      </c>
      <c r="G771" t="s">
        <v>3885</v>
      </c>
      <c r="H771" t="s">
        <v>288</v>
      </c>
      <c r="I771">
        <v>60014</v>
      </c>
      <c r="J771">
        <v>8154596727</v>
      </c>
      <c r="K771" t="s">
        <v>191</v>
      </c>
      <c r="L771">
        <v>1</v>
      </c>
      <c r="M771">
        <v>5</v>
      </c>
      <c r="N771">
        <v>0</v>
      </c>
      <c r="O771">
        <v>6</v>
      </c>
      <c r="P771" t="s">
        <v>290</v>
      </c>
      <c r="Q771" t="s">
        <v>290</v>
      </c>
      <c r="R771" t="s">
        <v>290</v>
      </c>
      <c r="S771" t="s">
        <v>290</v>
      </c>
      <c r="T771" t="s">
        <v>290</v>
      </c>
      <c r="U771" t="s">
        <v>290</v>
      </c>
      <c r="V771" t="s">
        <v>290</v>
      </c>
      <c r="W771" t="s">
        <v>290</v>
      </c>
      <c r="X771" t="s">
        <v>290</v>
      </c>
      <c r="Y771" t="s">
        <v>290</v>
      </c>
      <c r="Z771" t="s">
        <v>290</v>
      </c>
      <c r="AA771" t="s">
        <v>290</v>
      </c>
      <c r="AB771" t="s">
        <v>290</v>
      </c>
      <c r="AC771" t="s">
        <v>290</v>
      </c>
      <c r="AD771">
        <v>25</v>
      </c>
      <c r="AE771">
        <v>21</v>
      </c>
      <c r="AF771" t="s">
        <v>290</v>
      </c>
      <c r="AG771" t="s">
        <v>290</v>
      </c>
      <c r="AH771" t="s">
        <v>290</v>
      </c>
      <c r="AI771" t="s">
        <v>290</v>
      </c>
      <c r="AJ771">
        <v>2</v>
      </c>
      <c r="AK771" t="s">
        <v>290</v>
      </c>
      <c r="AL771">
        <v>2</v>
      </c>
      <c r="AM771" t="s">
        <v>290</v>
      </c>
      <c r="AN771" t="s">
        <v>290</v>
      </c>
      <c r="AO771">
        <v>39</v>
      </c>
      <c r="AP771">
        <v>3</v>
      </c>
      <c r="AQ771">
        <v>18</v>
      </c>
      <c r="AR771">
        <v>28</v>
      </c>
      <c r="AS771">
        <v>0</v>
      </c>
      <c r="AT771">
        <v>0</v>
      </c>
      <c r="AU771">
        <v>0</v>
      </c>
      <c r="AV771">
        <v>46</v>
      </c>
      <c r="AW771">
        <v>42.244998000000002</v>
      </c>
      <c r="AX771">
        <v>-88.313321000000002</v>
      </c>
      <c r="AY771">
        <v>1</v>
      </c>
      <c r="AZ771" t="s">
        <v>16343</v>
      </c>
      <c r="BA771">
        <v>133</v>
      </c>
      <c r="BB771" t="s">
        <v>18237</v>
      </c>
      <c r="BE771" t="s">
        <v>3885</v>
      </c>
      <c r="BF771" t="s">
        <v>288</v>
      </c>
      <c r="BG771" t="s">
        <v>18214</v>
      </c>
      <c r="BH771">
        <v>60014</v>
      </c>
      <c r="BI771" t="s">
        <v>16346</v>
      </c>
      <c r="BJ771" t="s">
        <v>10819</v>
      </c>
    </row>
    <row r="772" spans="1:62">
      <c r="A772" t="s">
        <v>3937</v>
      </c>
      <c r="B772" t="s">
        <v>3938</v>
      </c>
      <c r="C772" t="s">
        <v>418</v>
      </c>
      <c r="D772" t="s">
        <v>1367</v>
      </c>
      <c r="E772" t="s">
        <v>3939</v>
      </c>
      <c r="F772" t="s">
        <v>3940</v>
      </c>
      <c r="G772" t="s">
        <v>3890</v>
      </c>
      <c r="H772" t="s">
        <v>288</v>
      </c>
      <c r="I772">
        <v>60013</v>
      </c>
      <c r="J772">
        <v>8474625971</v>
      </c>
      <c r="K772" t="s">
        <v>191</v>
      </c>
      <c r="L772">
        <v>1.5</v>
      </c>
      <c r="M772">
        <v>13.6</v>
      </c>
      <c r="N772">
        <v>3.7</v>
      </c>
      <c r="O772">
        <v>18.8</v>
      </c>
      <c r="P772">
        <v>12</v>
      </c>
      <c r="Q772">
        <v>25</v>
      </c>
      <c r="R772">
        <v>20</v>
      </c>
      <c r="S772">
        <v>15</v>
      </c>
      <c r="T772">
        <v>18</v>
      </c>
      <c r="U772">
        <v>14</v>
      </c>
      <c r="V772">
        <v>9</v>
      </c>
      <c r="W772">
        <v>14</v>
      </c>
      <c r="X772">
        <v>9</v>
      </c>
      <c r="Y772">
        <v>13</v>
      </c>
      <c r="Z772">
        <v>11</v>
      </c>
      <c r="AA772">
        <v>7</v>
      </c>
      <c r="AB772">
        <v>8</v>
      </c>
      <c r="AC772">
        <v>9</v>
      </c>
      <c r="AD772">
        <v>7</v>
      </c>
      <c r="AE772" t="s">
        <v>290</v>
      </c>
      <c r="AF772" t="s">
        <v>290</v>
      </c>
      <c r="AG772" t="s">
        <v>290</v>
      </c>
      <c r="AH772" t="s">
        <v>290</v>
      </c>
      <c r="AI772" t="s">
        <v>290</v>
      </c>
      <c r="AJ772">
        <v>18</v>
      </c>
      <c r="AK772" t="s">
        <v>290</v>
      </c>
      <c r="AL772">
        <v>3</v>
      </c>
      <c r="AM772">
        <v>5</v>
      </c>
      <c r="AN772" t="s">
        <v>290</v>
      </c>
      <c r="AO772">
        <v>165</v>
      </c>
      <c r="AP772" t="s">
        <v>290</v>
      </c>
      <c r="AQ772">
        <v>90</v>
      </c>
      <c r="AR772">
        <v>101</v>
      </c>
      <c r="AS772">
        <v>4</v>
      </c>
      <c r="AT772">
        <v>7</v>
      </c>
      <c r="AU772">
        <v>0</v>
      </c>
      <c r="AV772">
        <v>191</v>
      </c>
      <c r="AW772">
        <v>42.204625999999998</v>
      </c>
      <c r="AX772">
        <v>-88.250782999999998</v>
      </c>
      <c r="AY772">
        <v>0.33</v>
      </c>
      <c r="AZ772" t="s">
        <v>16365</v>
      </c>
      <c r="BE772" t="s">
        <v>3890</v>
      </c>
      <c r="BF772" t="s">
        <v>288</v>
      </c>
      <c r="BG772" t="s">
        <v>18214</v>
      </c>
      <c r="BH772">
        <v>60013</v>
      </c>
      <c r="BI772" t="s">
        <v>16346</v>
      </c>
      <c r="BJ772" t="s">
        <v>16363</v>
      </c>
    </row>
    <row r="773" spans="1:62">
      <c r="A773" t="s">
        <v>3941</v>
      </c>
      <c r="B773" t="s">
        <v>1762</v>
      </c>
      <c r="D773" t="s">
        <v>922</v>
      </c>
      <c r="E773" t="s">
        <v>3942</v>
      </c>
      <c r="F773" t="s">
        <v>3943</v>
      </c>
      <c r="G773" t="s">
        <v>3944</v>
      </c>
      <c r="H773" t="s">
        <v>288</v>
      </c>
      <c r="I773">
        <v>62236</v>
      </c>
      <c r="J773">
        <v>6182815353</v>
      </c>
      <c r="K773" t="s">
        <v>192</v>
      </c>
      <c r="L773">
        <v>1</v>
      </c>
      <c r="M773">
        <v>31</v>
      </c>
      <c r="N773">
        <v>3</v>
      </c>
      <c r="O773">
        <v>35</v>
      </c>
      <c r="P773">
        <v>54</v>
      </c>
      <c r="Q773">
        <v>44</v>
      </c>
      <c r="R773">
        <v>38</v>
      </c>
      <c r="S773">
        <v>33</v>
      </c>
      <c r="T773">
        <v>43</v>
      </c>
      <c r="U773">
        <v>35</v>
      </c>
      <c r="V773">
        <v>38</v>
      </c>
      <c r="W773">
        <v>38</v>
      </c>
      <c r="X773">
        <v>35</v>
      </c>
      <c r="Y773">
        <v>33</v>
      </c>
      <c r="Z773" t="s">
        <v>290</v>
      </c>
      <c r="AA773" t="s">
        <v>290</v>
      </c>
      <c r="AB773" t="s">
        <v>290</v>
      </c>
      <c r="AC773" t="s">
        <v>290</v>
      </c>
      <c r="AD773" t="s">
        <v>290</v>
      </c>
      <c r="AE773" t="s">
        <v>290</v>
      </c>
      <c r="AF773" t="s">
        <v>290</v>
      </c>
      <c r="AG773" t="s">
        <v>290</v>
      </c>
      <c r="AH773" t="s">
        <v>290</v>
      </c>
      <c r="AI773" t="s">
        <v>290</v>
      </c>
      <c r="AJ773">
        <v>2</v>
      </c>
      <c r="AK773" t="s">
        <v>290</v>
      </c>
      <c r="AL773" t="s">
        <v>290</v>
      </c>
      <c r="AM773" t="s">
        <v>290</v>
      </c>
      <c r="AN773" t="s">
        <v>290</v>
      </c>
      <c r="AO773">
        <v>381</v>
      </c>
      <c r="AP773">
        <v>8</v>
      </c>
      <c r="AQ773">
        <v>185</v>
      </c>
      <c r="AR773">
        <v>206</v>
      </c>
      <c r="AS773">
        <v>0</v>
      </c>
      <c r="AT773">
        <v>0</v>
      </c>
      <c r="AU773">
        <v>18</v>
      </c>
      <c r="AV773">
        <v>391</v>
      </c>
      <c r="AW773">
        <v>38.464162000000002</v>
      </c>
      <c r="AX773">
        <v>-90.215309000000005</v>
      </c>
      <c r="AY773">
        <v>1</v>
      </c>
      <c r="AZ773" t="s">
        <v>16360</v>
      </c>
      <c r="BA773">
        <v>409</v>
      </c>
      <c r="BB773" t="s">
        <v>18244</v>
      </c>
      <c r="BE773" t="s">
        <v>3944</v>
      </c>
      <c r="BF773" t="s">
        <v>288</v>
      </c>
      <c r="BG773" t="s">
        <v>18245</v>
      </c>
      <c r="BH773">
        <v>62236</v>
      </c>
      <c r="BI773" t="s">
        <v>16346</v>
      </c>
      <c r="BJ773" t="s">
        <v>16363</v>
      </c>
    </row>
    <row r="774" spans="1:62">
      <c r="A774" t="s">
        <v>3946</v>
      </c>
      <c r="B774" t="s">
        <v>2883</v>
      </c>
      <c r="D774" t="s">
        <v>3947</v>
      </c>
      <c r="E774" t="s">
        <v>3948</v>
      </c>
      <c r="F774" t="s">
        <v>3949</v>
      </c>
      <c r="G774" t="s">
        <v>3950</v>
      </c>
      <c r="H774" t="s">
        <v>288</v>
      </c>
      <c r="I774">
        <v>62298</v>
      </c>
      <c r="J774">
        <v>6189397217</v>
      </c>
      <c r="K774" t="s">
        <v>192</v>
      </c>
      <c r="L774">
        <v>2.5</v>
      </c>
      <c r="M774">
        <v>22.5</v>
      </c>
      <c r="N774">
        <v>10</v>
      </c>
      <c r="O774">
        <v>35</v>
      </c>
      <c r="P774">
        <v>48</v>
      </c>
      <c r="Q774">
        <v>23</v>
      </c>
      <c r="R774">
        <v>18</v>
      </c>
      <c r="S774">
        <v>22</v>
      </c>
      <c r="T774">
        <v>16</v>
      </c>
      <c r="U774">
        <v>21</v>
      </c>
      <c r="V774">
        <v>22</v>
      </c>
      <c r="W774">
        <v>24</v>
      </c>
      <c r="X774">
        <v>19</v>
      </c>
      <c r="Y774">
        <v>22</v>
      </c>
      <c r="Z774" t="s">
        <v>290</v>
      </c>
      <c r="AA774" t="s">
        <v>290</v>
      </c>
      <c r="AB774" t="s">
        <v>290</v>
      </c>
      <c r="AC774" t="s">
        <v>290</v>
      </c>
      <c r="AD774" t="s">
        <v>290</v>
      </c>
      <c r="AE774" t="s">
        <v>290</v>
      </c>
      <c r="AF774" t="s">
        <v>290</v>
      </c>
      <c r="AG774" t="s">
        <v>290</v>
      </c>
      <c r="AH774" t="s">
        <v>290</v>
      </c>
      <c r="AI774" t="s">
        <v>290</v>
      </c>
      <c r="AJ774">
        <v>2</v>
      </c>
      <c r="AK774" t="s">
        <v>290</v>
      </c>
      <c r="AL774">
        <v>2</v>
      </c>
      <c r="AM774" t="s">
        <v>290</v>
      </c>
      <c r="AN774" t="s">
        <v>290</v>
      </c>
      <c r="AO774">
        <v>229</v>
      </c>
      <c r="AP774">
        <v>2</v>
      </c>
      <c r="AQ774">
        <v>111</v>
      </c>
      <c r="AR774">
        <v>124</v>
      </c>
      <c r="AS774">
        <v>0</v>
      </c>
      <c r="AT774">
        <v>0</v>
      </c>
      <c r="AU774">
        <v>3</v>
      </c>
      <c r="AV774">
        <v>235</v>
      </c>
      <c r="AW774">
        <v>38.334997000000001</v>
      </c>
      <c r="AX774">
        <v>-90.151684000000003</v>
      </c>
      <c r="AY774">
        <v>1</v>
      </c>
      <c r="AZ774" t="s">
        <v>16360</v>
      </c>
      <c r="BA774">
        <v>217</v>
      </c>
      <c r="BB774" t="s">
        <v>18247</v>
      </c>
      <c r="BE774" t="s">
        <v>3950</v>
      </c>
      <c r="BF774" t="s">
        <v>288</v>
      </c>
      <c r="BG774" t="s">
        <v>18245</v>
      </c>
      <c r="BH774">
        <v>62298</v>
      </c>
      <c r="BI774" t="s">
        <v>16346</v>
      </c>
      <c r="BJ774" t="s">
        <v>16363</v>
      </c>
    </row>
    <row r="775" spans="1:62">
      <c r="A775" t="s">
        <v>3952</v>
      </c>
      <c r="B775" t="s">
        <v>3953</v>
      </c>
      <c r="C775" t="s">
        <v>314</v>
      </c>
      <c r="D775" t="s">
        <v>731</v>
      </c>
      <c r="E775" t="s">
        <v>3954</v>
      </c>
      <c r="F775" t="s">
        <v>3955</v>
      </c>
      <c r="G775" t="s">
        <v>3950</v>
      </c>
      <c r="H775" t="s">
        <v>288</v>
      </c>
      <c r="I775">
        <v>62298</v>
      </c>
      <c r="J775">
        <v>6189393883</v>
      </c>
      <c r="K775" t="s">
        <v>192</v>
      </c>
      <c r="L775">
        <v>3</v>
      </c>
      <c r="M775">
        <v>18.899999999999999</v>
      </c>
      <c r="N775">
        <v>11.1</v>
      </c>
      <c r="O775">
        <v>33</v>
      </c>
      <c r="P775" t="s">
        <v>290</v>
      </c>
      <c r="Q775" t="s">
        <v>290</v>
      </c>
      <c r="R775" t="s">
        <v>290</v>
      </c>
      <c r="S775" t="s">
        <v>290</v>
      </c>
      <c r="T775" t="s">
        <v>290</v>
      </c>
      <c r="U775" t="s">
        <v>290</v>
      </c>
      <c r="V775" t="s">
        <v>290</v>
      </c>
      <c r="W775" t="s">
        <v>290</v>
      </c>
      <c r="X775" t="s">
        <v>290</v>
      </c>
      <c r="Y775" t="s">
        <v>290</v>
      </c>
      <c r="Z775">
        <v>42</v>
      </c>
      <c r="AA775">
        <v>37</v>
      </c>
      <c r="AB775">
        <v>42</v>
      </c>
      <c r="AC775">
        <v>50</v>
      </c>
      <c r="AD775" t="s">
        <v>290</v>
      </c>
      <c r="AE775" t="s">
        <v>290</v>
      </c>
      <c r="AF775" t="s">
        <v>290</v>
      </c>
      <c r="AG775" t="s">
        <v>290</v>
      </c>
      <c r="AH775" t="s">
        <v>290</v>
      </c>
      <c r="AI775" t="s">
        <v>290</v>
      </c>
      <c r="AJ775">
        <v>9</v>
      </c>
      <c r="AK775" t="s">
        <v>290</v>
      </c>
      <c r="AL775">
        <v>6</v>
      </c>
      <c r="AM775">
        <v>4</v>
      </c>
      <c r="AN775" t="s">
        <v>290</v>
      </c>
      <c r="AO775">
        <v>142</v>
      </c>
      <c r="AP775">
        <v>10</v>
      </c>
      <c r="AQ775">
        <v>82</v>
      </c>
      <c r="AR775">
        <v>89</v>
      </c>
      <c r="AS775">
        <v>23</v>
      </c>
      <c r="AT775">
        <v>37</v>
      </c>
      <c r="AU775">
        <v>11</v>
      </c>
      <c r="AV775">
        <v>171</v>
      </c>
      <c r="AW775">
        <v>38.343029000000001</v>
      </c>
      <c r="AX775">
        <v>-90.156131000000002</v>
      </c>
      <c r="AY775">
        <v>1</v>
      </c>
      <c r="AZ775" t="s">
        <v>16360</v>
      </c>
      <c r="BA775">
        <v>501</v>
      </c>
      <c r="BB775" t="s">
        <v>17650</v>
      </c>
      <c r="BE775" t="s">
        <v>3950</v>
      </c>
      <c r="BF775" t="s">
        <v>288</v>
      </c>
      <c r="BG775" t="s">
        <v>18245</v>
      </c>
      <c r="BH775">
        <v>62298</v>
      </c>
      <c r="BI775" t="s">
        <v>16346</v>
      </c>
      <c r="BJ775" t="s">
        <v>16363</v>
      </c>
    </row>
    <row r="776" spans="1:62">
      <c r="A776" t="s">
        <v>3956</v>
      </c>
      <c r="B776" t="s">
        <v>1544</v>
      </c>
      <c r="D776" t="s">
        <v>3957</v>
      </c>
      <c r="E776" t="s">
        <v>3958</v>
      </c>
      <c r="F776" t="s">
        <v>3959</v>
      </c>
      <c r="G776" t="s">
        <v>3960</v>
      </c>
      <c r="H776" t="s">
        <v>288</v>
      </c>
      <c r="I776">
        <v>62233</v>
      </c>
      <c r="J776">
        <v>6188264345</v>
      </c>
      <c r="K776" t="s">
        <v>193</v>
      </c>
      <c r="L776">
        <v>0.5</v>
      </c>
      <c r="M776">
        <v>10.5</v>
      </c>
      <c r="N776">
        <v>2</v>
      </c>
      <c r="O776">
        <v>13</v>
      </c>
      <c r="P776">
        <v>13</v>
      </c>
      <c r="Q776">
        <v>14</v>
      </c>
      <c r="R776">
        <v>12</v>
      </c>
      <c r="S776">
        <v>13</v>
      </c>
      <c r="T776">
        <v>9</v>
      </c>
      <c r="U776">
        <v>9</v>
      </c>
      <c r="V776">
        <v>14</v>
      </c>
      <c r="W776">
        <v>15</v>
      </c>
      <c r="X776">
        <v>14</v>
      </c>
      <c r="Y776">
        <v>10</v>
      </c>
      <c r="Z776" t="s">
        <v>290</v>
      </c>
      <c r="AA776" t="s">
        <v>290</v>
      </c>
      <c r="AB776" t="s">
        <v>290</v>
      </c>
      <c r="AC776" t="s">
        <v>290</v>
      </c>
      <c r="AD776" t="s">
        <v>290</v>
      </c>
      <c r="AE776" t="s">
        <v>290</v>
      </c>
      <c r="AF776" t="s">
        <v>290</v>
      </c>
      <c r="AG776" t="s">
        <v>290</v>
      </c>
      <c r="AH776" t="s">
        <v>290</v>
      </c>
      <c r="AI776" t="s">
        <v>290</v>
      </c>
      <c r="AJ776">
        <v>2</v>
      </c>
      <c r="AK776" t="s">
        <v>290</v>
      </c>
      <c r="AL776" t="s">
        <v>290</v>
      </c>
      <c r="AM776" t="s">
        <v>290</v>
      </c>
      <c r="AN776" t="s">
        <v>290</v>
      </c>
      <c r="AO776">
        <v>119</v>
      </c>
      <c r="AP776">
        <v>2</v>
      </c>
      <c r="AQ776">
        <v>66</v>
      </c>
      <c r="AR776">
        <v>57</v>
      </c>
      <c r="AS776">
        <v>0</v>
      </c>
      <c r="AT776">
        <v>0</v>
      </c>
      <c r="AU776">
        <v>26</v>
      </c>
      <c r="AV776">
        <v>123</v>
      </c>
      <c r="AW776">
        <v>37.915345000000002</v>
      </c>
      <c r="AX776">
        <v>-89.822236000000004</v>
      </c>
      <c r="AY776">
        <v>1</v>
      </c>
      <c r="AZ776" t="s">
        <v>16360</v>
      </c>
      <c r="BA776">
        <v>302</v>
      </c>
      <c r="BB776" t="s">
        <v>18643</v>
      </c>
      <c r="BE776" t="s">
        <v>3960</v>
      </c>
      <c r="BF776" t="s">
        <v>288</v>
      </c>
      <c r="BG776" t="s">
        <v>18251</v>
      </c>
      <c r="BH776">
        <v>62233</v>
      </c>
      <c r="BI776" t="s">
        <v>16346</v>
      </c>
      <c r="BJ776" t="s">
        <v>16363</v>
      </c>
    </row>
    <row r="777" spans="1:62">
      <c r="A777" t="s">
        <v>3962</v>
      </c>
      <c r="B777" t="s">
        <v>1061</v>
      </c>
      <c r="D777" t="s">
        <v>3963</v>
      </c>
      <c r="E777" t="s">
        <v>3757</v>
      </c>
      <c r="F777" t="s">
        <v>3964</v>
      </c>
      <c r="G777" t="s">
        <v>3965</v>
      </c>
      <c r="H777" t="s">
        <v>288</v>
      </c>
      <c r="I777">
        <v>62278</v>
      </c>
      <c r="J777">
        <v>6182823873</v>
      </c>
      <c r="K777" t="s">
        <v>193</v>
      </c>
      <c r="L777">
        <v>1</v>
      </c>
      <c r="M777">
        <v>14</v>
      </c>
      <c r="N777">
        <v>8</v>
      </c>
      <c r="O777">
        <v>23</v>
      </c>
      <c r="P777">
        <v>35</v>
      </c>
      <c r="Q777">
        <v>20</v>
      </c>
      <c r="R777">
        <v>14</v>
      </c>
      <c r="S777">
        <v>23</v>
      </c>
      <c r="T777">
        <v>18</v>
      </c>
      <c r="U777">
        <v>12</v>
      </c>
      <c r="V777">
        <v>14</v>
      </c>
      <c r="W777">
        <v>25</v>
      </c>
      <c r="X777">
        <v>17</v>
      </c>
      <c r="Y777">
        <v>24</v>
      </c>
      <c r="Z777" t="s">
        <v>290</v>
      </c>
      <c r="AA777" t="s">
        <v>290</v>
      </c>
      <c r="AB777" t="s">
        <v>290</v>
      </c>
      <c r="AC777" t="s">
        <v>290</v>
      </c>
      <c r="AD777" t="s">
        <v>290</v>
      </c>
      <c r="AE777" t="s">
        <v>290</v>
      </c>
      <c r="AF777" t="s">
        <v>290</v>
      </c>
      <c r="AG777" t="s">
        <v>290</v>
      </c>
      <c r="AH777" t="s">
        <v>290</v>
      </c>
      <c r="AI777" t="s">
        <v>290</v>
      </c>
      <c r="AJ777">
        <v>1</v>
      </c>
      <c r="AK777" t="s">
        <v>290</v>
      </c>
      <c r="AL777" t="s">
        <v>290</v>
      </c>
      <c r="AM777" t="s">
        <v>290</v>
      </c>
      <c r="AN777" t="s">
        <v>290</v>
      </c>
      <c r="AO777">
        <v>200</v>
      </c>
      <c r="AP777">
        <v>1</v>
      </c>
      <c r="AQ777">
        <v>110</v>
      </c>
      <c r="AR777">
        <v>92</v>
      </c>
      <c r="AS777">
        <v>0</v>
      </c>
      <c r="AT777">
        <v>0</v>
      </c>
      <c r="AU777">
        <v>5</v>
      </c>
      <c r="AV777">
        <v>202</v>
      </c>
      <c r="AW777">
        <v>38.205112</v>
      </c>
      <c r="AX777">
        <v>-89.993851000000006</v>
      </c>
      <c r="AY777">
        <v>1</v>
      </c>
      <c r="AZ777" t="s">
        <v>16360</v>
      </c>
      <c r="BA777">
        <v>808</v>
      </c>
      <c r="BB777" t="s">
        <v>18250</v>
      </c>
      <c r="BE777" t="s">
        <v>3965</v>
      </c>
      <c r="BF777" t="s">
        <v>288</v>
      </c>
      <c r="BG777" t="s">
        <v>18251</v>
      </c>
      <c r="BH777">
        <v>62278</v>
      </c>
      <c r="BI777" t="s">
        <v>16346</v>
      </c>
      <c r="BJ777" t="s">
        <v>16363</v>
      </c>
    </row>
    <row r="778" spans="1:62">
      <c r="A778" t="s">
        <v>3967</v>
      </c>
      <c r="B778" t="s">
        <v>3968</v>
      </c>
      <c r="C778" t="s">
        <v>314</v>
      </c>
      <c r="D778" t="s">
        <v>1049</v>
      </c>
      <c r="E778" t="s">
        <v>18252</v>
      </c>
      <c r="F778" t="s">
        <v>3970</v>
      </c>
      <c r="G778" t="s">
        <v>3971</v>
      </c>
      <c r="H778" t="s">
        <v>288</v>
      </c>
      <c r="I778">
        <v>62288</v>
      </c>
      <c r="J778">
        <v>6189653838</v>
      </c>
      <c r="K778" t="s">
        <v>193</v>
      </c>
      <c r="L778">
        <v>1.5</v>
      </c>
      <c r="M778">
        <v>9</v>
      </c>
      <c r="N778">
        <v>3.5</v>
      </c>
      <c r="O778">
        <v>14</v>
      </c>
      <c r="P778">
        <v>27</v>
      </c>
      <c r="Q778">
        <v>9</v>
      </c>
      <c r="R778">
        <v>14</v>
      </c>
      <c r="S778">
        <v>14</v>
      </c>
      <c r="T778">
        <v>11</v>
      </c>
      <c r="U778">
        <v>8</v>
      </c>
      <c r="V778">
        <v>7</v>
      </c>
      <c r="W778">
        <v>8</v>
      </c>
      <c r="X778">
        <v>9</v>
      </c>
      <c r="Y778">
        <v>5</v>
      </c>
      <c r="Z778" t="s">
        <v>290</v>
      </c>
      <c r="AA778" t="s">
        <v>290</v>
      </c>
      <c r="AB778" t="s">
        <v>290</v>
      </c>
      <c r="AC778" t="s">
        <v>290</v>
      </c>
      <c r="AD778" t="s">
        <v>290</v>
      </c>
      <c r="AE778" t="s">
        <v>290</v>
      </c>
      <c r="AF778" t="s">
        <v>290</v>
      </c>
      <c r="AG778" t="s">
        <v>290</v>
      </c>
      <c r="AH778" t="s">
        <v>290</v>
      </c>
      <c r="AI778" t="s">
        <v>290</v>
      </c>
      <c r="AJ778">
        <v>1</v>
      </c>
      <c r="AK778" t="s">
        <v>290</v>
      </c>
      <c r="AL778">
        <v>1</v>
      </c>
      <c r="AM778" t="s">
        <v>290</v>
      </c>
      <c r="AN778" t="s">
        <v>290</v>
      </c>
      <c r="AO778">
        <v>109</v>
      </c>
      <c r="AP778">
        <v>1</v>
      </c>
      <c r="AQ778">
        <v>60</v>
      </c>
      <c r="AR778">
        <v>52</v>
      </c>
      <c r="AS778">
        <v>0</v>
      </c>
      <c r="AT778">
        <v>0</v>
      </c>
      <c r="AU778">
        <v>7</v>
      </c>
      <c r="AV778">
        <v>112</v>
      </c>
      <c r="AW778">
        <v>38.009225999999998</v>
      </c>
      <c r="AX778">
        <v>-89.662960999999996</v>
      </c>
      <c r="AY778">
        <v>1</v>
      </c>
      <c r="AZ778" t="s">
        <v>16360</v>
      </c>
      <c r="BA778">
        <v>504</v>
      </c>
      <c r="BB778" t="s">
        <v>18254</v>
      </c>
      <c r="BE778" t="s">
        <v>3971</v>
      </c>
      <c r="BF778" t="s">
        <v>288</v>
      </c>
      <c r="BG778" t="s">
        <v>18251</v>
      </c>
      <c r="BH778">
        <v>62288</v>
      </c>
      <c r="BI778" t="s">
        <v>16346</v>
      </c>
      <c r="BJ778" t="s">
        <v>16363</v>
      </c>
    </row>
    <row r="779" spans="1:62">
      <c r="A779" t="s">
        <v>3973</v>
      </c>
      <c r="B779" t="s">
        <v>1585</v>
      </c>
      <c r="C779" t="s">
        <v>314</v>
      </c>
      <c r="D779" t="s">
        <v>390</v>
      </c>
      <c r="E779" t="s">
        <v>18255</v>
      </c>
      <c r="F779" t="s">
        <v>3974</v>
      </c>
      <c r="G779" t="s">
        <v>3965</v>
      </c>
      <c r="H779" t="s">
        <v>288</v>
      </c>
      <c r="I779">
        <v>62278</v>
      </c>
      <c r="J779">
        <v>6182822881</v>
      </c>
      <c r="K779" t="s">
        <v>193</v>
      </c>
      <c r="L779">
        <v>1</v>
      </c>
      <c r="M779">
        <v>4</v>
      </c>
      <c r="N779">
        <v>2.5</v>
      </c>
      <c r="O779">
        <v>7.5</v>
      </c>
      <c r="P779">
        <v>10</v>
      </c>
      <c r="Q779" t="s">
        <v>290</v>
      </c>
      <c r="R779">
        <v>3</v>
      </c>
      <c r="S779">
        <v>5</v>
      </c>
      <c r="T779">
        <v>6</v>
      </c>
      <c r="U779">
        <v>1</v>
      </c>
      <c r="V779">
        <v>4</v>
      </c>
      <c r="W779">
        <v>2</v>
      </c>
      <c r="X779">
        <v>2</v>
      </c>
      <c r="Y779">
        <v>5</v>
      </c>
      <c r="Z779" t="s">
        <v>290</v>
      </c>
      <c r="AA779" t="s">
        <v>290</v>
      </c>
      <c r="AB779" t="s">
        <v>290</v>
      </c>
      <c r="AC779" t="s">
        <v>290</v>
      </c>
      <c r="AD779" t="s">
        <v>290</v>
      </c>
      <c r="AE779" t="s">
        <v>290</v>
      </c>
      <c r="AF779" t="s">
        <v>290</v>
      </c>
      <c r="AG779" t="s">
        <v>290</v>
      </c>
      <c r="AH779" t="s">
        <v>290</v>
      </c>
      <c r="AI779" t="s">
        <v>290</v>
      </c>
      <c r="AJ779" t="s">
        <v>290</v>
      </c>
      <c r="AK779" t="s">
        <v>290</v>
      </c>
      <c r="AL779" t="s">
        <v>290</v>
      </c>
      <c r="AM779" t="s">
        <v>290</v>
      </c>
      <c r="AN779" t="s">
        <v>290</v>
      </c>
      <c r="AO779">
        <v>38</v>
      </c>
      <c r="AP779" t="s">
        <v>290</v>
      </c>
      <c r="AQ779">
        <v>16</v>
      </c>
      <c r="AR779">
        <v>22</v>
      </c>
      <c r="AS779">
        <v>0</v>
      </c>
      <c r="AT779">
        <v>0</v>
      </c>
      <c r="AU779">
        <v>5</v>
      </c>
      <c r="AV779">
        <v>38</v>
      </c>
      <c r="AW779">
        <v>38.185307999999999</v>
      </c>
      <c r="AX779">
        <v>-89.943230999999997</v>
      </c>
      <c r="AY779">
        <v>1</v>
      </c>
      <c r="AZ779" t="s">
        <v>16360</v>
      </c>
      <c r="BA779">
        <v>10247</v>
      </c>
      <c r="BB779" t="s">
        <v>18257</v>
      </c>
      <c r="BE779" t="s">
        <v>3965</v>
      </c>
      <c r="BF779" t="s">
        <v>288</v>
      </c>
      <c r="BG779" t="s">
        <v>18251</v>
      </c>
      <c r="BH779">
        <v>62278</v>
      </c>
      <c r="BI779" t="s">
        <v>16346</v>
      </c>
      <c r="BJ779" t="s">
        <v>16363</v>
      </c>
    </row>
    <row r="780" spans="1:62">
      <c r="A780" t="s">
        <v>3975</v>
      </c>
      <c r="B780" t="s">
        <v>3112</v>
      </c>
      <c r="C780" t="s">
        <v>353</v>
      </c>
      <c r="D780" t="s">
        <v>1275</v>
      </c>
      <c r="E780" t="s">
        <v>1234</v>
      </c>
      <c r="F780" t="s">
        <v>3976</v>
      </c>
      <c r="G780" t="s">
        <v>3965</v>
      </c>
      <c r="H780" t="s">
        <v>288</v>
      </c>
      <c r="I780">
        <v>62278</v>
      </c>
      <c r="J780">
        <v>6182823215</v>
      </c>
      <c r="K780" t="s">
        <v>193</v>
      </c>
      <c r="L780">
        <v>1</v>
      </c>
      <c r="M780">
        <v>8</v>
      </c>
      <c r="N780">
        <v>3.6</v>
      </c>
      <c r="O780">
        <v>12.6</v>
      </c>
      <c r="P780">
        <v>13</v>
      </c>
      <c r="Q780">
        <v>7</v>
      </c>
      <c r="R780">
        <v>5</v>
      </c>
      <c r="S780">
        <v>4</v>
      </c>
      <c r="T780">
        <v>13</v>
      </c>
      <c r="U780">
        <v>4</v>
      </c>
      <c r="V780">
        <v>2</v>
      </c>
      <c r="W780">
        <v>10</v>
      </c>
      <c r="X780">
        <v>9</v>
      </c>
      <c r="Y780">
        <v>7</v>
      </c>
      <c r="Z780" t="s">
        <v>290</v>
      </c>
      <c r="AA780" t="s">
        <v>290</v>
      </c>
      <c r="AB780" t="s">
        <v>290</v>
      </c>
      <c r="AC780" t="s">
        <v>290</v>
      </c>
      <c r="AD780" t="s">
        <v>290</v>
      </c>
      <c r="AE780" t="s">
        <v>290</v>
      </c>
      <c r="AF780" t="s">
        <v>290</v>
      </c>
      <c r="AG780" t="s">
        <v>290</v>
      </c>
      <c r="AH780" t="s">
        <v>290</v>
      </c>
      <c r="AI780" t="s">
        <v>290</v>
      </c>
      <c r="AJ780" t="s">
        <v>290</v>
      </c>
      <c r="AK780" t="s">
        <v>290</v>
      </c>
      <c r="AL780">
        <v>1</v>
      </c>
      <c r="AM780" t="s">
        <v>290</v>
      </c>
      <c r="AN780" t="s">
        <v>290</v>
      </c>
      <c r="AO780">
        <v>73</v>
      </c>
      <c r="AP780" t="s">
        <v>290</v>
      </c>
      <c r="AQ780">
        <v>35</v>
      </c>
      <c r="AR780">
        <v>39</v>
      </c>
      <c r="AS780">
        <v>0</v>
      </c>
      <c r="AT780">
        <v>0</v>
      </c>
      <c r="AU780">
        <v>3</v>
      </c>
      <c r="AV780">
        <v>74</v>
      </c>
      <c r="AW780">
        <v>38.20787</v>
      </c>
      <c r="AX780">
        <v>-89.996403000000001</v>
      </c>
      <c r="AY780">
        <v>1</v>
      </c>
      <c r="AZ780" t="s">
        <v>16360</v>
      </c>
      <c r="BA780">
        <v>519</v>
      </c>
      <c r="BB780" t="s">
        <v>18259</v>
      </c>
      <c r="BE780" t="s">
        <v>3965</v>
      </c>
      <c r="BF780" t="s">
        <v>288</v>
      </c>
      <c r="BG780" t="s">
        <v>18251</v>
      </c>
      <c r="BH780">
        <v>62278</v>
      </c>
      <c r="BI780" t="s">
        <v>16346</v>
      </c>
      <c r="BJ780" t="s">
        <v>16363</v>
      </c>
    </row>
    <row r="781" spans="1:62">
      <c r="A781" t="s">
        <v>3977</v>
      </c>
      <c r="B781" t="s">
        <v>319</v>
      </c>
      <c r="D781" t="s">
        <v>3978</v>
      </c>
      <c r="E781" t="s">
        <v>1601</v>
      </c>
      <c r="F781" t="s">
        <v>3979</v>
      </c>
      <c r="G781" t="s">
        <v>3960</v>
      </c>
      <c r="H781" t="s">
        <v>288</v>
      </c>
      <c r="I781">
        <v>62233</v>
      </c>
      <c r="J781">
        <v>6188263120</v>
      </c>
      <c r="K781" t="s">
        <v>193</v>
      </c>
      <c r="L781">
        <v>0.5</v>
      </c>
      <c r="M781">
        <v>9.5</v>
      </c>
      <c r="N781">
        <v>4</v>
      </c>
      <c r="O781">
        <v>14</v>
      </c>
      <c r="P781">
        <v>32</v>
      </c>
      <c r="Q781">
        <v>9</v>
      </c>
      <c r="R781">
        <v>3</v>
      </c>
      <c r="S781">
        <v>5</v>
      </c>
      <c r="T781">
        <v>4</v>
      </c>
      <c r="U781">
        <v>5</v>
      </c>
      <c r="V781">
        <v>9</v>
      </c>
      <c r="W781">
        <v>6</v>
      </c>
      <c r="X781">
        <v>2</v>
      </c>
      <c r="Y781">
        <v>5</v>
      </c>
      <c r="Z781" t="s">
        <v>290</v>
      </c>
      <c r="AA781" t="s">
        <v>290</v>
      </c>
      <c r="AB781" t="s">
        <v>290</v>
      </c>
      <c r="AC781" t="s">
        <v>290</v>
      </c>
      <c r="AD781" t="s">
        <v>290</v>
      </c>
      <c r="AE781" t="s">
        <v>290</v>
      </c>
      <c r="AF781" t="s">
        <v>290</v>
      </c>
      <c r="AG781" t="s">
        <v>290</v>
      </c>
      <c r="AH781">
        <v>3</v>
      </c>
      <c r="AI781" t="s">
        <v>290</v>
      </c>
      <c r="AJ781" t="s">
        <v>290</v>
      </c>
      <c r="AK781" t="s">
        <v>290</v>
      </c>
      <c r="AL781" t="s">
        <v>290</v>
      </c>
      <c r="AM781" t="s">
        <v>290</v>
      </c>
      <c r="AN781" t="s">
        <v>290</v>
      </c>
      <c r="AO781">
        <v>83</v>
      </c>
      <c r="AP781" t="s">
        <v>290</v>
      </c>
      <c r="AQ781">
        <v>40</v>
      </c>
      <c r="AR781">
        <v>43</v>
      </c>
      <c r="AS781">
        <v>0</v>
      </c>
      <c r="AT781">
        <v>0</v>
      </c>
      <c r="AU781">
        <v>6</v>
      </c>
      <c r="AV781">
        <v>83</v>
      </c>
      <c r="AW781">
        <v>37.911403</v>
      </c>
      <c r="AX781">
        <v>-89.825991000000002</v>
      </c>
      <c r="AY781">
        <v>1</v>
      </c>
      <c r="AZ781" t="s">
        <v>16360</v>
      </c>
      <c r="BA781">
        <v>835</v>
      </c>
      <c r="BB781" t="s">
        <v>18261</v>
      </c>
      <c r="BE781" t="s">
        <v>3960</v>
      </c>
      <c r="BF781" t="s">
        <v>288</v>
      </c>
      <c r="BG781" t="s">
        <v>18251</v>
      </c>
      <c r="BH781">
        <v>62233</v>
      </c>
      <c r="BI781" t="s">
        <v>16346</v>
      </c>
      <c r="BJ781" t="s">
        <v>16363</v>
      </c>
    </row>
    <row r="782" spans="1:62">
      <c r="A782" t="s">
        <v>3980</v>
      </c>
      <c r="B782" t="s">
        <v>3981</v>
      </c>
      <c r="D782" t="s">
        <v>839</v>
      </c>
      <c r="E782" t="s">
        <v>2766</v>
      </c>
      <c r="F782" t="s">
        <v>3982</v>
      </c>
      <c r="G782" t="s">
        <v>3983</v>
      </c>
      <c r="H782" t="s">
        <v>288</v>
      </c>
      <c r="I782">
        <v>62242</v>
      </c>
      <c r="J782">
        <v>6188537300</v>
      </c>
      <c r="K782" t="s">
        <v>193</v>
      </c>
      <c r="L782">
        <v>1.5</v>
      </c>
      <c r="M782">
        <v>2.5</v>
      </c>
      <c r="N782">
        <v>2</v>
      </c>
      <c r="O782">
        <v>6</v>
      </c>
      <c r="P782" t="s">
        <v>290</v>
      </c>
      <c r="Q782" t="s">
        <v>290</v>
      </c>
      <c r="R782" t="s">
        <v>290</v>
      </c>
      <c r="S782" t="s">
        <v>290</v>
      </c>
      <c r="T782" t="s">
        <v>290</v>
      </c>
      <c r="U782" t="s">
        <v>290</v>
      </c>
      <c r="V782" t="s">
        <v>290</v>
      </c>
      <c r="W782" t="s">
        <v>290</v>
      </c>
      <c r="X782" t="s">
        <v>290</v>
      </c>
      <c r="Y782" t="s">
        <v>290</v>
      </c>
      <c r="Z782">
        <v>5</v>
      </c>
      <c r="AA782">
        <v>2</v>
      </c>
      <c r="AB782">
        <v>5</v>
      </c>
      <c r="AC782">
        <v>6</v>
      </c>
      <c r="AD782" t="s">
        <v>290</v>
      </c>
      <c r="AE782" t="s">
        <v>290</v>
      </c>
      <c r="AF782" t="s">
        <v>290</v>
      </c>
      <c r="AG782" t="s">
        <v>290</v>
      </c>
      <c r="AH782" t="s">
        <v>290</v>
      </c>
      <c r="AI782" t="s">
        <v>290</v>
      </c>
      <c r="AJ782" t="s">
        <v>290</v>
      </c>
      <c r="AK782" t="s">
        <v>290</v>
      </c>
      <c r="AL782" t="s">
        <v>290</v>
      </c>
      <c r="AM782">
        <v>1</v>
      </c>
      <c r="AN782" t="s">
        <v>290</v>
      </c>
      <c r="AO782">
        <v>17</v>
      </c>
      <c r="AP782" t="s">
        <v>290</v>
      </c>
      <c r="AQ782">
        <v>8</v>
      </c>
      <c r="AR782">
        <v>10</v>
      </c>
      <c r="AS782">
        <v>2</v>
      </c>
      <c r="AT782">
        <v>4</v>
      </c>
      <c r="AU782">
        <v>10</v>
      </c>
      <c r="AV782">
        <v>18</v>
      </c>
      <c r="AW782">
        <v>38.108280000000001</v>
      </c>
      <c r="AX782">
        <v>-89.943684000000005</v>
      </c>
      <c r="AY782">
        <v>0.33</v>
      </c>
      <c r="AZ782" t="s">
        <v>16365</v>
      </c>
      <c r="BE782" t="s">
        <v>3983</v>
      </c>
      <c r="BF782" t="s">
        <v>288</v>
      </c>
      <c r="BG782" t="s">
        <v>18251</v>
      </c>
      <c r="BH782">
        <v>62242</v>
      </c>
      <c r="BI782" t="s">
        <v>16346</v>
      </c>
      <c r="BJ782" t="s">
        <v>16363</v>
      </c>
    </row>
    <row r="783" spans="1:62">
      <c r="A783" t="s">
        <v>3985</v>
      </c>
      <c r="B783" t="s">
        <v>3986</v>
      </c>
      <c r="C783" t="s">
        <v>314</v>
      </c>
      <c r="D783" t="s">
        <v>916</v>
      </c>
      <c r="E783" t="s">
        <v>18263</v>
      </c>
      <c r="F783" t="s">
        <v>3989</v>
      </c>
      <c r="G783" t="s">
        <v>3990</v>
      </c>
      <c r="H783" t="s">
        <v>288</v>
      </c>
      <c r="I783">
        <v>61021</v>
      </c>
      <c r="J783">
        <v>8152885619</v>
      </c>
      <c r="K783" t="s">
        <v>194</v>
      </c>
      <c r="L783">
        <v>1</v>
      </c>
      <c r="M783">
        <v>16</v>
      </c>
      <c r="N783">
        <v>8</v>
      </c>
      <c r="O783">
        <v>25</v>
      </c>
      <c r="P783">
        <v>38</v>
      </c>
      <c r="Q783">
        <v>14</v>
      </c>
      <c r="R783">
        <v>17</v>
      </c>
      <c r="S783">
        <v>13</v>
      </c>
      <c r="T783">
        <v>10</v>
      </c>
      <c r="U783">
        <v>9</v>
      </c>
      <c r="V783">
        <v>11</v>
      </c>
      <c r="W783">
        <v>9</v>
      </c>
      <c r="X783">
        <v>8</v>
      </c>
      <c r="Y783">
        <v>10</v>
      </c>
      <c r="Z783" t="s">
        <v>290</v>
      </c>
      <c r="AA783" t="s">
        <v>290</v>
      </c>
      <c r="AB783" t="s">
        <v>290</v>
      </c>
      <c r="AC783" t="s">
        <v>290</v>
      </c>
      <c r="AD783" t="s">
        <v>290</v>
      </c>
      <c r="AE783" t="s">
        <v>290</v>
      </c>
      <c r="AF783" t="s">
        <v>290</v>
      </c>
      <c r="AG783" t="s">
        <v>290</v>
      </c>
      <c r="AH783" t="s">
        <v>290</v>
      </c>
      <c r="AI783" t="s">
        <v>290</v>
      </c>
      <c r="AJ783">
        <v>4</v>
      </c>
      <c r="AK783" t="s">
        <v>290</v>
      </c>
      <c r="AL783">
        <v>1</v>
      </c>
      <c r="AM783" t="s">
        <v>290</v>
      </c>
      <c r="AN783" t="s">
        <v>290</v>
      </c>
      <c r="AO783">
        <v>121</v>
      </c>
      <c r="AP783">
        <v>13</v>
      </c>
      <c r="AQ783">
        <v>63</v>
      </c>
      <c r="AR783">
        <v>76</v>
      </c>
      <c r="AS783">
        <v>0</v>
      </c>
      <c r="AT783">
        <v>0</v>
      </c>
      <c r="AU783">
        <v>15</v>
      </c>
      <c r="AV783">
        <v>139</v>
      </c>
      <c r="AW783">
        <v>41.860298</v>
      </c>
      <c r="AX783">
        <v>-89.486510999999993</v>
      </c>
      <c r="AY783">
        <v>1</v>
      </c>
      <c r="AZ783" t="s">
        <v>16343</v>
      </c>
      <c r="BA783">
        <v>1112</v>
      </c>
      <c r="BB783" t="s">
        <v>18265</v>
      </c>
      <c r="BE783" t="s">
        <v>3990</v>
      </c>
      <c r="BF783" t="s">
        <v>288</v>
      </c>
      <c r="BG783" t="s">
        <v>18266</v>
      </c>
      <c r="BH783">
        <v>61021</v>
      </c>
      <c r="BI783" t="s">
        <v>16346</v>
      </c>
      <c r="BJ783" t="s">
        <v>194</v>
      </c>
    </row>
    <row r="784" spans="1:62">
      <c r="A784" t="s">
        <v>3992</v>
      </c>
      <c r="B784" t="s">
        <v>3993</v>
      </c>
      <c r="D784" t="s">
        <v>1517</v>
      </c>
      <c r="E784" t="s">
        <v>3994</v>
      </c>
      <c r="F784" t="s">
        <v>3995</v>
      </c>
      <c r="G784" t="s">
        <v>3990</v>
      </c>
      <c r="H784" t="s">
        <v>288</v>
      </c>
      <c r="I784">
        <v>61021</v>
      </c>
      <c r="J784">
        <v>8152846986</v>
      </c>
      <c r="K784" t="s">
        <v>194</v>
      </c>
      <c r="L784">
        <v>2.5</v>
      </c>
      <c r="M784">
        <v>13</v>
      </c>
      <c r="N784">
        <v>3.5</v>
      </c>
      <c r="O784">
        <v>19</v>
      </c>
      <c r="P784">
        <v>20</v>
      </c>
      <c r="Q784">
        <v>15</v>
      </c>
      <c r="R784">
        <v>8</v>
      </c>
      <c r="S784">
        <v>22</v>
      </c>
      <c r="T784">
        <v>19</v>
      </c>
      <c r="U784">
        <v>11</v>
      </c>
      <c r="V784">
        <v>20</v>
      </c>
      <c r="W784">
        <v>16</v>
      </c>
      <c r="X784">
        <v>18</v>
      </c>
      <c r="Y784">
        <v>15</v>
      </c>
      <c r="Z784" t="s">
        <v>290</v>
      </c>
      <c r="AA784" t="s">
        <v>290</v>
      </c>
      <c r="AB784" t="s">
        <v>290</v>
      </c>
      <c r="AC784" t="s">
        <v>290</v>
      </c>
      <c r="AD784" t="s">
        <v>290</v>
      </c>
      <c r="AE784" t="s">
        <v>290</v>
      </c>
      <c r="AF784" t="s">
        <v>290</v>
      </c>
      <c r="AG784" t="s">
        <v>290</v>
      </c>
      <c r="AH784" t="s">
        <v>290</v>
      </c>
      <c r="AI784" t="s">
        <v>290</v>
      </c>
      <c r="AJ784">
        <v>19</v>
      </c>
      <c r="AK784" t="s">
        <v>290</v>
      </c>
      <c r="AL784" t="s">
        <v>290</v>
      </c>
      <c r="AM784" t="s">
        <v>290</v>
      </c>
      <c r="AN784" t="s">
        <v>290</v>
      </c>
      <c r="AO784">
        <v>132</v>
      </c>
      <c r="AP784">
        <v>13</v>
      </c>
      <c r="AQ784">
        <v>83</v>
      </c>
      <c r="AR784">
        <v>81</v>
      </c>
      <c r="AS784">
        <v>0</v>
      </c>
      <c r="AT784">
        <v>0</v>
      </c>
      <c r="AU784">
        <v>14</v>
      </c>
      <c r="AV784">
        <v>164</v>
      </c>
      <c r="AW784">
        <v>41.837080999999998</v>
      </c>
      <c r="AX784">
        <v>-89.482302000000004</v>
      </c>
      <c r="AY784">
        <v>1</v>
      </c>
      <c r="AZ784" t="s">
        <v>16343</v>
      </c>
      <c r="BA784">
        <v>704</v>
      </c>
      <c r="BB784" t="s">
        <v>18268</v>
      </c>
      <c r="BE784" t="s">
        <v>3990</v>
      </c>
      <c r="BF784" t="s">
        <v>288</v>
      </c>
      <c r="BG784" t="s">
        <v>18266</v>
      </c>
      <c r="BH784">
        <v>61021</v>
      </c>
      <c r="BI784" t="s">
        <v>16346</v>
      </c>
      <c r="BJ784" t="s">
        <v>194</v>
      </c>
    </row>
    <row r="785" spans="1:62">
      <c r="A785" t="s">
        <v>3996</v>
      </c>
      <c r="B785" t="s">
        <v>3723</v>
      </c>
      <c r="D785" t="s">
        <v>2465</v>
      </c>
      <c r="E785" t="s">
        <v>2766</v>
      </c>
      <c r="F785" t="s">
        <v>3998</v>
      </c>
      <c r="G785" t="s">
        <v>3990</v>
      </c>
      <c r="H785" t="s">
        <v>288</v>
      </c>
      <c r="I785">
        <v>61021</v>
      </c>
      <c r="J785">
        <v>8156524806</v>
      </c>
      <c r="K785" t="s">
        <v>194</v>
      </c>
      <c r="L785">
        <v>4</v>
      </c>
      <c r="M785">
        <v>13.6</v>
      </c>
      <c r="N785">
        <v>0.6</v>
      </c>
      <c r="O785">
        <v>18.3</v>
      </c>
      <c r="P785">
        <v>13</v>
      </c>
      <c r="Q785">
        <v>7</v>
      </c>
      <c r="R785">
        <v>14</v>
      </c>
      <c r="S785">
        <v>14</v>
      </c>
      <c r="T785">
        <v>12</v>
      </c>
      <c r="U785">
        <v>12</v>
      </c>
      <c r="V785">
        <v>11</v>
      </c>
      <c r="W785">
        <v>13</v>
      </c>
      <c r="X785">
        <v>9</v>
      </c>
      <c r="Y785">
        <v>12</v>
      </c>
      <c r="Z785">
        <v>16</v>
      </c>
      <c r="AA785">
        <v>7</v>
      </c>
      <c r="AB785">
        <v>7</v>
      </c>
      <c r="AC785">
        <v>4</v>
      </c>
      <c r="AD785" t="s">
        <v>290</v>
      </c>
      <c r="AE785" t="s">
        <v>290</v>
      </c>
      <c r="AF785" t="s">
        <v>290</v>
      </c>
      <c r="AG785" t="s">
        <v>290</v>
      </c>
      <c r="AH785" t="s">
        <v>290</v>
      </c>
      <c r="AI785" t="s">
        <v>290</v>
      </c>
      <c r="AJ785">
        <v>9</v>
      </c>
      <c r="AK785" t="s">
        <v>290</v>
      </c>
      <c r="AL785" t="s">
        <v>290</v>
      </c>
      <c r="AM785">
        <v>3</v>
      </c>
      <c r="AN785">
        <v>2</v>
      </c>
      <c r="AO785">
        <v>132</v>
      </c>
      <c r="AP785">
        <v>5</v>
      </c>
      <c r="AQ785">
        <v>86</v>
      </c>
      <c r="AR785">
        <v>65</v>
      </c>
      <c r="AS785">
        <v>7</v>
      </c>
      <c r="AT785">
        <v>6</v>
      </c>
      <c r="AU785">
        <v>34</v>
      </c>
      <c r="AV785">
        <v>151</v>
      </c>
      <c r="AW785">
        <v>41.905926000000001</v>
      </c>
      <c r="AX785">
        <v>-89.409259000000006</v>
      </c>
      <c r="AY785">
        <v>1</v>
      </c>
      <c r="AZ785" t="s">
        <v>16343</v>
      </c>
      <c r="BA785">
        <v>7571</v>
      </c>
      <c r="BB785" t="s">
        <v>18270</v>
      </c>
      <c r="BE785" t="s">
        <v>3990</v>
      </c>
      <c r="BF785" t="s">
        <v>288</v>
      </c>
      <c r="BG785" t="s">
        <v>18271</v>
      </c>
      <c r="BH785">
        <v>61021</v>
      </c>
      <c r="BI785" t="s">
        <v>16346</v>
      </c>
      <c r="BJ785" t="s">
        <v>18271</v>
      </c>
    </row>
    <row r="786" spans="1:62">
      <c r="A786" t="s">
        <v>3999</v>
      </c>
      <c r="B786" t="s">
        <v>705</v>
      </c>
      <c r="C786" t="s">
        <v>314</v>
      </c>
      <c r="D786" t="s">
        <v>731</v>
      </c>
      <c r="E786" t="s">
        <v>2420</v>
      </c>
      <c r="F786" t="s">
        <v>4000</v>
      </c>
      <c r="G786" t="s">
        <v>4001</v>
      </c>
      <c r="H786" t="s">
        <v>288</v>
      </c>
      <c r="I786">
        <v>61068</v>
      </c>
      <c r="J786">
        <v>8155626323</v>
      </c>
      <c r="K786" t="s">
        <v>195</v>
      </c>
      <c r="L786">
        <v>1</v>
      </c>
      <c r="M786">
        <v>11</v>
      </c>
      <c r="N786">
        <v>2</v>
      </c>
      <c r="O786">
        <v>14</v>
      </c>
      <c r="P786">
        <v>25</v>
      </c>
      <c r="Q786">
        <v>9</v>
      </c>
      <c r="R786">
        <v>13</v>
      </c>
      <c r="S786">
        <v>15</v>
      </c>
      <c r="T786">
        <v>12</v>
      </c>
      <c r="U786">
        <v>18</v>
      </c>
      <c r="V786">
        <v>13</v>
      </c>
      <c r="W786">
        <v>6</v>
      </c>
      <c r="X786">
        <v>10</v>
      </c>
      <c r="Y786">
        <v>18</v>
      </c>
      <c r="Z786" t="s">
        <v>290</v>
      </c>
      <c r="AA786" t="s">
        <v>290</v>
      </c>
      <c r="AB786" t="s">
        <v>290</v>
      </c>
      <c r="AC786" t="s">
        <v>290</v>
      </c>
      <c r="AD786" t="s">
        <v>290</v>
      </c>
      <c r="AE786" t="s">
        <v>290</v>
      </c>
      <c r="AF786" t="s">
        <v>290</v>
      </c>
      <c r="AG786" t="s">
        <v>290</v>
      </c>
      <c r="AH786" t="s">
        <v>290</v>
      </c>
      <c r="AI786" t="s">
        <v>290</v>
      </c>
      <c r="AJ786">
        <v>3</v>
      </c>
      <c r="AK786" t="s">
        <v>290</v>
      </c>
      <c r="AL786">
        <v>2</v>
      </c>
      <c r="AM786">
        <v>2</v>
      </c>
      <c r="AN786">
        <v>1</v>
      </c>
      <c r="AO786">
        <v>123</v>
      </c>
      <c r="AP786">
        <v>8</v>
      </c>
      <c r="AQ786">
        <v>67</v>
      </c>
      <c r="AR786">
        <v>72</v>
      </c>
      <c r="AS786">
        <v>0</v>
      </c>
      <c r="AT786">
        <v>0</v>
      </c>
      <c r="AU786">
        <v>3</v>
      </c>
      <c r="AV786">
        <v>139</v>
      </c>
      <c r="AW786">
        <v>41.930356000000003</v>
      </c>
      <c r="AX786">
        <v>-89.077526000000006</v>
      </c>
      <c r="AY786">
        <v>1</v>
      </c>
      <c r="AZ786" t="s">
        <v>16360</v>
      </c>
      <c r="BA786">
        <v>1415</v>
      </c>
      <c r="BB786" t="s">
        <v>18273</v>
      </c>
      <c r="BE786" t="s">
        <v>4001</v>
      </c>
      <c r="BF786" t="s">
        <v>288</v>
      </c>
      <c r="BG786" t="s">
        <v>18271</v>
      </c>
      <c r="BH786">
        <v>61068</v>
      </c>
      <c r="BI786" t="s">
        <v>16346</v>
      </c>
      <c r="BJ786" t="s">
        <v>16363</v>
      </c>
    </row>
    <row r="787" spans="1:62">
      <c r="A787" t="s">
        <v>4003</v>
      </c>
      <c r="B787" t="s">
        <v>3129</v>
      </c>
      <c r="C787" t="s">
        <v>283</v>
      </c>
      <c r="D787" t="s">
        <v>4004</v>
      </c>
      <c r="E787" t="s">
        <v>4005</v>
      </c>
      <c r="F787" t="s">
        <v>4006</v>
      </c>
      <c r="G787" t="s">
        <v>4007</v>
      </c>
      <c r="H787" t="s">
        <v>288</v>
      </c>
      <c r="I787">
        <v>61252</v>
      </c>
      <c r="J787">
        <v>8155893912</v>
      </c>
      <c r="K787" t="s">
        <v>196</v>
      </c>
      <c r="L787">
        <v>3.8</v>
      </c>
      <c r="M787">
        <v>13.3</v>
      </c>
      <c r="N787">
        <v>4.3</v>
      </c>
      <c r="O787">
        <v>21.3</v>
      </c>
      <c r="P787">
        <v>24</v>
      </c>
      <c r="Q787">
        <v>13</v>
      </c>
      <c r="R787">
        <v>9</v>
      </c>
      <c r="S787">
        <v>8</v>
      </c>
      <c r="T787">
        <v>11</v>
      </c>
      <c r="U787">
        <v>13</v>
      </c>
      <c r="V787">
        <v>12</v>
      </c>
      <c r="W787">
        <v>10</v>
      </c>
      <c r="X787">
        <v>8</v>
      </c>
      <c r="Y787">
        <v>8</v>
      </c>
      <c r="Z787">
        <v>8</v>
      </c>
      <c r="AA787">
        <v>15</v>
      </c>
      <c r="AB787">
        <v>4</v>
      </c>
      <c r="AC787">
        <v>6</v>
      </c>
      <c r="AD787" t="s">
        <v>290</v>
      </c>
      <c r="AE787" t="s">
        <v>290</v>
      </c>
      <c r="AF787" t="s">
        <v>290</v>
      </c>
      <c r="AG787" t="s">
        <v>290</v>
      </c>
      <c r="AH787" t="s">
        <v>290</v>
      </c>
      <c r="AI787" t="s">
        <v>290</v>
      </c>
      <c r="AJ787">
        <v>4</v>
      </c>
      <c r="AK787" t="s">
        <v>290</v>
      </c>
      <c r="AL787">
        <v>2</v>
      </c>
      <c r="AM787">
        <v>2</v>
      </c>
      <c r="AN787">
        <v>1</v>
      </c>
      <c r="AO787">
        <v>134</v>
      </c>
      <c r="AP787">
        <v>6</v>
      </c>
      <c r="AQ787">
        <v>67</v>
      </c>
      <c r="AR787">
        <v>82</v>
      </c>
      <c r="AS787">
        <v>3</v>
      </c>
      <c r="AT787">
        <v>6</v>
      </c>
      <c r="AU787">
        <v>21</v>
      </c>
      <c r="AV787">
        <v>149</v>
      </c>
      <c r="AW787">
        <v>41.869219999999999</v>
      </c>
      <c r="AX787">
        <v>-90.157075000000006</v>
      </c>
      <c r="AY787">
        <v>1</v>
      </c>
      <c r="AZ787" t="s">
        <v>16343</v>
      </c>
      <c r="BA787">
        <v>711</v>
      </c>
      <c r="BB787" t="s">
        <v>18276</v>
      </c>
      <c r="BE787" t="s">
        <v>4007</v>
      </c>
      <c r="BF787" t="s">
        <v>288</v>
      </c>
      <c r="BG787" t="s">
        <v>18277</v>
      </c>
      <c r="BH787">
        <v>61252</v>
      </c>
      <c r="BI787" t="s">
        <v>16346</v>
      </c>
      <c r="BJ787" t="s">
        <v>196</v>
      </c>
    </row>
    <row r="788" spans="1:62">
      <c r="A788" t="s">
        <v>4009</v>
      </c>
      <c r="B788" t="s">
        <v>4010</v>
      </c>
      <c r="D788" t="s">
        <v>1119</v>
      </c>
      <c r="E788" t="s">
        <v>4011</v>
      </c>
      <c r="F788" t="s">
        <v>4012</v>
      </c>
      <c r="G788" t="s">
        <v>1818</v>
      </c>
      <c r="H788" t="s">
        <v>288</v>
      </c>
      <c r="I788">
        <v>61081</v>
      </c>
      <c r="J788">
        <v>8156250500</v>
      </c>
      <c r="K788" t="s">
        <v>196</v>
      </c>
      <c r="L788">
        <v>3</v>
      </c>
      <c r="M788">
        <v>13.5</v>
      </c>
      <c r="N788">
        <v>7.3</v>
      </c>
      <c r="O788">
        <v>23.8</v>
      </c>
      <c r="P788" t="s">
        <v>290</v>
      </c>
      <c r="Q788" t="s">
        <v>290</v>
      </c>
      <c r="R788" t="s">
        <v>290</v>
      </c>
      <c r="S788" t="s">
        <v>290</v>
      </c>
      <c r="T788" t="s">
        <v>290</v>
      </c>
      <c r="U788" t="s">
        <v>290</v>
      </c>
      <c r="V788" t="s">
        <v>290</v>
      </c>
      <c r="W788" t="s">
        <v>290</v>
      </c>
      <c r="X788" t="s">
        <v>290</v>
      </c>
      <c r="Y788" t="s">
        <v>290</v>
      </c>
      <c r="Z788">
        <v>55</v>
      </c>
      <c r="AA788">
        <v>51</v>
      </c>
      <c r="AB788">
        <v>57</v>
      </c>
      <c r="AC788">
        <v>47</v>
      </c>
      <c r="AD788" t="s">
        <v>290</v>
      </c>
      <c r="AE788" t="s">
        <v>290</v>
      </c>
      <c r="AF788" t="s">
        <v>290</v>
      </c>
      <c r="AG788" t="s">
        <v>290</v>
      </c>
      <c r="AH788" t="s">
        <v>290</v>
      </c>
      <c r="AI788">
        <v>9</v>
      </c>
      <c r="AJ788">
        <v>34</v>
      </c>
      <c r="AK788" t="s">
        <v>290</v>
      </c>
      <c r="AL788">
        <v>4</v>
      </c>
      <c r="AM788">
        <v>7</v>
      </c>
      <c r="AN788" t="s">
        <v>290</v>
      </c>
      <c r="AO788">
        <v>170</v>
      </c>
      <c r="AP788">
        <v>4</v>
      </c>
      <c r="AQ788">
        <v>93</v>
      </c>
      <c r="AR788">
        <v>126</v>
      </c>
      <c r="AS788">
        <v>25</v>
      </c>
      <c r="AT788">
        <v>20</v>
      </c>
      <c r="AU788">
        <v>27</v>
      </c>
      <c r="AV788">
        <v>219</v>
      </c>
      <c r="AW788">
        <v>41.808463000000003</v>
      </c>
      <c r="AX788">
        <v>-89.711078000000001</v>
      </c>
      <c r="AY788">
        <v>1</v>
      </c>
      <c r="AZ788" t="s">
        <v>16360</v>
      </c>
      <c r="BA788">
        <v>1101</v>
      </c>
      <c r="BB788" t="s">
        <v>17401</v>
      </c>
      <c r="BE788" t="s">
        <v>1818</v>
      </c>
      <c r="BF788" t="s">
        <v>288</v>
      </c>
      <c r="BG788" t="s">
        <v>18277</v>
      </c>
      <c r="BH788">
        <v>61081</v>
      </c>
      <c r="BI788" t="s">
        <v>16346</v>
      </c>
      <c r="BJ788" t="s">
        <v>16363</v>
      </c>
    </row>
    <row r="789" spans="1:62">
      <c r="A789" t="s">
        <v>4014</v>
      </c>
      <c r="B789" t="s">
        <v>4015</v>
      </c>
      <c r="C789" t="s">
        <v>283</v>
      </c>
      <c r="D789" t="s">
        <v>3442</v>
      </c>
      <c r="E789" t="s">
        <v>4016</v>
      </c>
      <c r="F789" t="s">
        <v>4017</v>
      </c>
      <c r="G789" t="s">
        <v>4018</v>
      </c>
      <c r="H789" t="s">
        <v>288</v>
      </c>
      <c r="I789">
        <v>61071</v>
      </c>
      <c r="J789">
        <v>8156251456</v>
      </c>
      <c r="K789" t="s">
        <v>196</v>
      </c>
      <c r="L789">
        <v>1</v>
      </c>
      <c r="M789">
        <v>13</v>
      </c>
      <c r="N789">
        <v>4</v>
      </c>
      <c r="O789">
        <v>18</v>
      </c>
      <c r="P789">
        <v>12</v>
      </c>
      <c r="Q789">
        <v>12</v>
      </c>
      <c r="R789">
        <v>10</v>
      </c>
      <c r="S789">
        <v>10</v>
      </c>
      <c r="T789">
        <v>10</v>
      </c>
      <c r="U789">
        <v>10</v>
      </c>
      <c r="V789">
        <v>10</v>
      </c>
      <c r="W789">
        <v>12</v>
      </c>
      <c r="X789">
        <v>5</v>
      </c>
      <c r="Y789">
        <v>10</v>
      </c>
      <c r="Z789" t="s">
        <v>290</v>
      </c>
      <c r="AA789" t="s">
        <v>290</v>
      </c>
      <c r="AB789" t="s">
        <v>290</v>
      </c>
      <c r="AC789" t="s">
        <v>290</v>
      </c>
      <c r="AD789" t="s">
        <v>290</v>
      </c>
      <c r="AE789" t="s">
        <v>290</v>
      </c>
      <c r="AF789" t="s">
        <v>290</v>
      </c>
      <c r="AG789" t="s">
        <v>290</v>
      </c>
      <c r="AH789" t="s">
        <v>290</v>
      </c>
      <c r="AI789" t="s">
        <v>290</v>
      </c>
      <c r="AJ789">
        <v>6</v>
      </c>
      <c r="AK789" t="s">
        <v>290</v>
      </c>
      <c r="AL789" t="s">
        <v>290</v>
      </c>
      <c r="AM789" t="s">
        <v>290</v>
      </c>
      <c r="AN789" t="s">
        <v>290</v>
      </c>
      <c r="AO789">
        <v>74</v>
      </c>
      <c r="AP789">
        <v>21</v>
      </c>
      <c r="AQ789">
        <v>53</v>
      </c>
      <c r="AR789">
        <v>48</v>
      </c>
      <c r="AS789">
        <v>0</v>
      </c>
      <c r="AT789">
        <v>0</v>
      </c>
      <c r="AU789">
        <v>40</v>
      </c>
      <c r="AV789">
        <v>101</v>
      </c>
      <c r="AW789">
        <v>41.773497999999996</v>
      </c>
      <c r="AX789">
        <v>-89.702741000000003</v>
      </c>
      <c r="AY789">
        <v>1</v>
      </c>
      <c r="AZ789" t="s">
        <v>16343</v>
      </c>
      <c r="BA789">
        <v>701</v>
      </c>
      <c r="BB789" t="s">
        <v>18281</v>
      </c>
      <c r="BE789" t="s">
        <v>4018</v>
      </c>
      <c r="BF789" t="s">
        <v>288</v>
      </c>
      <c r="BG789" t="s">
        <v>18277</v>
      </c>
      <c r="BH789">
        <v>61071</v>
      </c>
      <c r="BI789" t="s">
        <v>16346</v>
      </c>
      <c r="BJ789" t="s">
        <v>196</v>
      </c>
    </row>
    <row r="790" spans="1:62">
      <c r="A790" t="s">
        <v>4020</v>
      </c>
      <c r="B790" t="s">
        <v>2699</v>
      </c>
      <c r="C790" t="s">
        <v>283</v>
      </c>
      <c r="D790" t="s">
        <v>4021</v>
      </c>
      <c r="E790" t="s">
        <v>4022</v>
      </c>
      <c r="F790" t="s">
        <v>4023</v>
      </c>
      <c r="G790" t="s">
        <v>1818</v>
      </c>
      <c r="H790" t="s">
        <v>288</v>
      </c>
      <c r="I790">
        <v>61081</v>
      </c>
      <c r="J790">
        <v>8156252253</v>
      </c>
      <c r="K790" t="s">
        <v>196</v>
      </c>
      <c r="L790">
        <v>1.5</v>
      </c>
      <c r="M790">
        <v>12</v>
      </c>
      <c r="N790">
        <v>3.5</v>
      </c>
      <c r="O790">
        <v>17</v>
      </c>
      <c r="P790">
        <v>27</v>
      </c>
      <c r="Q790">
        <v>14</v>
      </c>
      <c r="R790">
        <v>11</v>
      </c>
      <c r="S790">
        <v>15</v>
      </c>
      <c r="T790">
        <v>13</v>
      </c>
      <c r="U790">
        <v>16</v>
      </c>
      <c r="V790">
        <v>11</v>
      </c>
      <c r="W790">
        <v>14</v>
      </c>
      <c r="X790">
        <v>13</v>
      </c>
      <c r="Y790">
        <v>12</v>
      </c>
      <c r="Z790" t="s">
        <v>290</v>
      </c>
      <c r="AA790" t="s">
        <v>290</v>
      </c>
      <c r="AB790" t="s">
        <v>290</v>
      </c>
      <c r="AC790" t="s">
        <v>290</v>
      </c>
      <c r="AD790" t="s">
        <v>290</v>
      </c>
      <c r="AE790" t="s">
        <v>290</v>
      </c>
      <c r="AF790" t="s">
        <v>290</v>
      </c>
      <c r="AG790" t="s">
        <v>290</v>
      </c>
      <c r="AH790" t="s">
        <v>290</v>
      </c>
      <c r="AI790" t="s">
        <v>290</v>
      </c>
      <c r="AJ790">
        <v>6</v>
      </c>
      <c r="AK790" t="s">
        <v>290</v>
      </c>
      <c r="AL790">
        <v>3</v>
      </c>
      <c r="AM790" t="s">
        <v>290</v>
      </c>
      <c r="AN790" t="s">
        <v>290</v>
      </c>
      <c r="AO790">
        <v>126</v>
      </c>
      <c r="AP790">
        <v>11</v>
      </c>
      <c r="AQ790">
        <v>76</v>
      </c>
      <c r="AR790">
        <v>70</v>
      </c>
      <c r="AS790">
        <v>0</v>
      </c>
      <c r="AT790">
        <v>0</v>
      </c>
      <c r="AU790">
        <v>10</v>
      </c>
      <c r="AV790">
        <v>146</v>
      </c>
      <c r="AW790">
        <v>41.790934</v>
      </c>
      <c r="AX790">
        <v>-89.697338000000002</v>
      </c>
      <c r="AY790">
        <v>1</v>
      </c>
      <c r="AZ790" t="s">
        <v>16360</v>
      </c>
      <c r="BA790">
        <v>6</v>
      </c>
      <c r="BB790" t="s">
        <v>18283</v>
      </c>
      <c r="BE790" t="s">
        <v>1818</v>
      </c>
      <c r="BF790" t="s">
        <v>288</v>
      </c>
      <c r="BG790" t="s">
        <v>18277</v>
      </c>
      <c r="BH790">
        <v>61081</v>
      </c>
      <c r="BI790" t="s">
        <v>16346</v>
      </c>
      <c r="BJ790" t="s">
        <v>16363</v>
      </c>
    </row>
    <row r="791" spans="1:62">
      <c r="A791" t="s">
        <v>4024</v>
      </c>
      <c r="B791" t="s">
        <v>4025</v>
      </c>
      <c r="C791" t="s">
        <v>314</v>
      </c>
      <c r="D791" t="s">
        <v>3912</v>
      </c>
      <c r="E791" t="s">
        <v>4026</v>
      </c>
      <c r="F791" t="s">
        <v>4027</v>
      </c>
      <c r="G791" t="s">
        <v>1818</v>
      </c>
      <c r="H791" t="s">
        <v>288</v>
      </c>
      <c r="I791">
        <v>61081</v>
      </c>
      <c r="J791">
        <v>8156253800</v>
      </c>
      <c r="K791" t="s">
        <v>196</v>
      </c>
      <c r="L791">
        <v>1</v>
      </c>
      <c r="M791">
        <v>9</v>
      </c>
      <c r="N791">
        <v>1</v>
      </c>
      <c r="O791">
        <v>11</v>
      </c>
      <c r="P791">
        <v>19</v>
      </c>
      <c r="Q791">
        <v>11</v>
      </c>
      <c r="R791">
        <v>9</v>
      </c>
      <c r="S791">
        <v>9</v>
      </c>
      <c r="T791">
        <v>6</v>
      </c>
      <c r="U791">
        <v>6</v>
      </c>
      <c r="V791">
        <v>4</v>
      </c>
      <c r="W791" t="s">
        <v>290</v>
      </c>
      <c r="X791" t="s">
        <v>290</v>
      </c>
      <c r="Y791" t="s">
        <v>290</v>
      </c>
      <c r="Z791" t="s">
        <v>290</v>
      </c>
      <c r="AA791" t="s">
        <v>290</v>
      </c>
      <c r="AB791" t="s">
        <v>290</v>
      </c>
      <c r="AC791" t="s">
        <v>290</v>
      </c>
      <c r="AD791" t="s">
        <v>290</v>
      </c>
      <c r="AE791" t="s">
        <v>290</v>
      </c>
      <c r="AF791" t="s">
        <v>290</v>
      </c>
      <c r="AG791" t="s">
        <v>290</v>
      </c>
      <c r="AH791" t="s">
        <v>290</v>
      </c>
      <c r="AI791" t="s">
        <v>290</v>
      </c>
      <c r="AJ791" t="s">
        <v>290</v>
      </c>
      <c r="AK791" t="s">
        <v>290</v>
      </c>
      <c r="AL791">
        <v>4</v>
      </c>
      <c r="AM791" t="s">
        <v>290</v>
      </c>
      <c r="AN791" t="s">
        <v>290</v>
      </c>
      <c r="AO791">
        <v>52</v>
      </c>
      <c r="AP791">
        <v>8</v>
      </c>
      <c r="AQ791">
        <v>24</v>
      </c>
      <c r="AR791">
        <v>40</v>
      </c>
      <c r="AS791">
        <v>0</v>
      </c>
      <c r="AT791">
        <v>0</v>
      </c>
      <c r="AU791">
        <v>15</v>
      </c>
      <c r="AV791">
        <v>64</v>
      </c>
      <c r="AW791">
        <v>41.807816000000003</v>
      </c>
      <c r="AX791">
        <v>-89.676050000000004</v>
      </c>
      <c r="AY791">
        <v>1</v>
      </c>
      <c r="AZ791" t="s">
        <v>16343</v>
      </c>
      <c r="BA791">
        <v>2000</v>
      </c>
      <c r="BB791" t="s">
        <v>18285</v>
      </c>
      <c r="BE791" t="s">
        <v>1818</v>
      </c>
      <c r="BF791" t="s">
        <v>288</v>
      </c>
      <c r="BG791" t="s">
        <v>18277</v>
      </c>
      <c r="BH791">
        <v>61081</v>
      </c>
      <c r="BI791" t="s">
        <v>16346</v>
      </c>
      <c r="BJ791" t="s">
        <v>196</v>
      </c>
    </row>
    <row r="792" spans="1:62">
      <c r="A792" t="s">
        <v>4028</v>
      </c>
      <c r="B792" t="s">
        <v>4025</v>
      </c>
      <c r="C792" t="s">
        <v>314</v>
      </c>
      <c r="D792" t="s">
        <v>2729</v>
      </c>
      <c r="E792" t="s">
        <v>4029</v>
      </c>
      <c r="F792" t="s">
        <v>4030</v>
      </c>
      <c r="G792" t="s">
        <v>197</v>
      </c>
      <c r="H792" t="s">
        <v>288</v>
      </c>
      <c r="I792">
        <v>61605</v>
      </c>
      <c r="J792">
        <v>3096371512</v>
      </c>
      <c r="K792" t="s">
        <v>197</v>
      </c>
      <c r="L792">
        <v>1</v>
      </c>
      <c r="M792">
        <v>9</v>
      </c>
      <c r="N792">
        <v>2</v>
      </c>
      <c r="O792">
        <v>12</v>
      </c>
      <c r="P792" t="s">
        <v>290</v>
      </c>
      <c r="Q792">
        <v>16</v>
      </c>
      <c r="R792">
        <v>20</v>
      </c>
      <c r="S792">
        <v>24</v>
      </c>
      <c r="T792">
        <v>9</v>
      </c>
      <c r="U792">
        <v>17</v>
      </c>
      <c r="V792">
        <v>14</v>
      </c>
      <c r="W792">
        <v>15</v>
      </c>
      <c r="X792">
        <v>16</v>
      </c>
      <c r="Y792">
        <v>20</v>
      </c>
      <c r="Z792" t="s">
        <v>290</v>
      </c>
      <c r="AA792" t="s">
        <v>290</v>
      </c>
      <c r="AB792" t="s">
        <v>290</v>
      </c>
      <c r="AC792" t="s">
        <v>290</v>
      </c>
      <c r="AD792" t="s">
        <v>290</v>
      </c>
      <c r="AE792" t="s">
        <v>290</v>
      </c>
      <c r="AF792" t="s">
        <v>290</v>
      </c>
      <c r="AG792" t="s">
        <v>290</v>
      </c>
      <c r="AH792" t="s">
        <v>290</v>
      </c>
      <c r="AI792" t="s">
        <v>290</v>
      </c>
      <c r="AJ792" t="s">
        <v>290</v>
      </c>
      <c r="AK792" t="s">
        <v>290</v>
      </c>
      <c r="AL792" t="s">
        <v>290</v>
      </c>
      <c r="AM792">
        <v>119</v>
      </c>
      <c r="AN792">
        <v>2</v>
      </c>
      <c r="AO792">
        <v>25</v>
      </c>
      <c r="AP792">
        <v>5</v>
      </c>
      <c r="AQ792">
        <v>71</v>
      </c>
      <c r="AR792">
        <v>80</v>
      </c>
      <c r="AS792">
        <v>0</v>
      </c>
      <c r="AT792">
        <v>0</v>
      </c>
      <c r="AU792">
        <v>105</v>
      </c>
      <c r="AV792">
        <v>151</v>
      </c>
      <c r="AW792">
        <v>40.673625000000001</v>
      </c>
      <c r="AX792">
        <v>-89.626251999999994</v>
      </c>
      <c r="AY792">
        <v>1</v>
      </c>
      <c r="AZ792" t="s">
        <v>16343</v>
      </c>
      <c r="BA792">
        <v>1311</v>
      </c>
      <c r="BB792" t="s">
        <v>18287</v>
      </c>
      <c r="BE792" t="s">
        <v>197</v>
      </c>
      <c r="BF792" t="s">
        <v>288</v>
      </c>
      <c r="BG792" t="s">
        <v>18288</v>
      </c>
      <c r="BH792">
        <v>61605</v>
      </c>
      <c r="BI792" t="s">
        <v>16346</v>
      </c>
      <c r="BJ792" t="s">
        <v>18289</v>
      </c>
    </row>
    <row r="793" spans="1:62">
      <c r="A793" t="s">
        <v>4032</v>
      </c>
      <c r="B793" t="s">
        <v>4033</v>
      </c>
      <c r="C793" t="s">
        <v>283</v>
      </c>
      <c r="D793" t="s">
        <v>4034</v>
      </c>
      <c r="E793" t="s">
        <v>4035</v>
      </c>
      <c r="F793" t="s">
        <v>4036</v>
      </c>
      <c r="G793" t="s">
        <v>197</v>
      </c>
      <c r="H793" t="s">
        <v>288</v>
      </c>
      <c r="I793">
        <v>61615</v>
      </c>
      <c r="J793">
        <v>3096882931</v>
      </c>
      <c r="K793" t="s">
        <v>197</v>
      </c>
      <c r="L793">
        <v>2.5</v>
      </c>
      <c r="M793">
        <v>13.3</v>
      </c>
      <c r="N793">
        <v>5.5</v>
      </c>
      <c r="O793">
        <v>21.3</v>
      </c>
      <c r="P793">
        <v>13</v>
      </c>
      <c r="Q793">
        <v>17</v>
      </c>
      <c r="R793">
        <v>14</v>
      </c>
      <c r="S793">
        <v>10</v>
      </c>
      <c r="T793">
        <v>13</v>
      </c>
      <c r="U793">
        <v>7</v>
      </c>
      <c r="V793">
        <v>16</v>
      </c>
      <c r="W793">
        <v>7</v>
      </c>
      <c r="X793">
        <v>17</v>
      </c>
      <c r="Y793">
        <v>7</v>
      </c>
      <c r="Z793" t="s">
        <v>290</v>
      </c>
      <c r="AA793" t="s">
        <v>290</v>
      </c>
      <c r="AB793" t="s">
        <v>290</v>
      </c>
      <c r="AC793" t="s">
        <v>290</v>
      </c>
      <c r="AD793">
        <v>6</v>
      </c>
      <c r="AE793" t="s">
        <v>290</v>
      </c>
      <c r="AF793" t="s">
        <v>290</v>
      </c>
      <c r="AG793" t="s">
        <v>290</v>
      </c>
      <c r="AH793" t="s">
        <v>290</v>
      </c>
      <c r="AI793" t="s">
        <v>290</v>
      </c>
      <c r="AJ793">
        <v>21</v>
      </c>
      <c r="AK793" t="s">
        <v>290</v>
      </c>
      <c r="AL793">
        <v>7</v>
      </c>
      <c r="AM793">
        <v>11</v>
      </c>
      <c r="AN793" t="s">
        <v>290</v>
      </c>
      <c r="AO793">
        <v>67</v>
      </c>
      <c r="AP793">
        <v>21</v>
      </c>
      <c r="AQ793">
        <v>62</v>
      </c>
      <c r="AR793">
        <v>65</v>
      </c>
      <c r="AS793">
        <v>0</v>
      </c>
      <c r="AT793">
        <v>0</v>
      </c>
      <c r="AU793">
        <v>76</v>
      </c>
      <c r="AV793">
        <v>127</v>
      </c>
      <c r="AW793">
        <v>40.733001999999999</v>
      </c>
      <c r="AX793">
        <v>-89.629913000000002</v>
      </c>
      <c r="AY793">
        <v>1</v>
      </c>
      <c r="AZ793" t="s">
        <v>16343</v>
      </c>
      <c r="BA793">
        <v>2329</v>
      </c>
      <c r="BB793" t="s">
        <v>18291</v>
      </c>
      <c r="BE793" t="s">
        <v>197</v>
      </c>
      <c r="BF793" t="s">
        <v>288</v>
      </c>
      <c r="BG793" t="s">
        <v>18288</v>
      </c>
      <c r="BH793">
        <v>61615</v>
      </c>
      <c r="BI793" t="s">
        <v>16346</v>
      </c>
      <c r="BJ793" t="s">
        <v>18289</v>
      </c>
    </row>
    <row r="794" spans="1:62">
      <c r="A794" t="s">
        <v>4038</v>
      </c>
      <c r="B794" t="s">
        <v>4039</v>
      </c>
      <c r="C794" t="s">
        <v>283</v>
      </c>
      <c r="D794" t="s">
        <v>402</v>
      </c>
      <c r="E794" t="s">
        <v>4040</v>
      </c>
      <c r="F794" t="s">
        <v>4041</v>
      </c>
      <c r="G794" t="s">
        <v>197</v>
      </c>
      <c r="H794" t="s">
        <v>288</v>
      </c>
      <c r="I794">
        <v>61603</v>
      </c>
      <c r="J794">
        <v>3096864500</v>
      </c>
      <c r="K794" t="s">
        <v>197</v>
      </c>
      <c r="L794">
        <v>6</v>
      </c>
      <c r="M794">
        <v>35.5</v>
      </c>
      <c r="N794">
        <v>17</v>
      </c>
      <c r="O794">
        <v>58.5</v>
      </c>
      <c r="P794">
        <v>30</v>
      </c>
      <c r="Q794">
        <v>36</v>
      </c>
      <c r="R794">
        <v>41</v>
      </c>
      <c r="S794">
        <v>34</v>
      </c>
      <c r="T794">
        <v>24</v>
      </c>
      <c r="U794">
        <v>33</v>
      </c>
      <c r="V794" t="s">
        <v>290</v>
      </c>
      <c r="W794" t="s">
        <v>290</v>
      </c>
      <c r="X794" t="s">
        <v>290</v>
      </c>
      <c r="Y794" t="s">
        <v>290</v>
      </c>
      <c r="Z794">
        <v>48</v>
      </c>
      <c r="AA794">
        <v>50</v>
      </c>
      <c r="AB794">
        <v>55</v>
      </c>
      <c r="AC794">
        <v>54</v>
      </c>
      <c r="AD794" t="s">
        <v>290</v>
      </c>
      <c r="AE794" t="s">
        <v>290</v>
      </c>
      <c r="AF794" t="s">
        <v>290</v>
      </c>
      <c r="AG794" t="s">
        <v>290</v>
      </c>
      <c r="AH794" t="s">
        <v>290</v>
      </c>
      <c r="AI794" t="s">
        <v>290</v>
      </c>
      <c r="AJ794">
        <v>9</v>
      </c>
      <c r="AK794" t="s">
        <v>290</v>
      </c>
      <c r="AL794">
        <v>17</v>
      </c>
      <c r="AM794">
        <v>39</v>
      </c>
      <c r="AN794" t="s">
        <v>290</v>
      </c>
      <c r="AO794">
        <v>302</v>
      </c>
      <c r="AP794">
        <v>38</v>
      </c>
      <c r="AQ794">
        <v>202</v>
      </c>
      <c r="AR794">
        <v>203</v>
      </c>
      <c r="AS794">
        <v>20</v>
      </c>
      <c r="AT794">
        <v>33</v>
      </c>
      <c r="AU794">
        <v>71</v>
      </c>
      <c r="AV794">
        <v>405</v>
      </c>
      <c r="AW794">
        <v>40.730200000000004</v>
      </c>
      <c r="AX794">
        <v>-89.588598000000005</v>
      </c>
      <c r="AY794">
        <v>1</v>
      </c>
      <c r="AZ794" t="s">
        <v>16360</v>
      </c>
      <c r="BA794">
        <v>3506</v>
      </c>
      <c r="BB794" t="s">
        <v>17070</v>
      </c>
      <c r="BE794" t="s">
        <v>197</v>
      </c>
      <c r="BF794" t="s">
        <v>288</v>
      </c>
      <c r="BG794" t="s">
        <v>18288</v>
      </c>
      <c r="BH794">
        <v>61603</v>
      </c>
      <c r="BI794" t="s">
        <v>16346</v>
      </c>
      <c r="BJ794" t="s">
        <v>16363</v>
      </c>
    </row>
    <row r="795" spans="1:62">
      <c r="A795" t="s">
        <v>4043</v>
      </c>
      <c r="B795" t="s">
        <v>4044</v>
      </c>
      <c r="C795" t="s">
        <v>283</v>
      </c>
      <c r="D795" t="s">
        <v>1417</v>
      </c>
      <c r="E795" t="s">
        <v>4045</v>
      </c>
      <c r="F795" t="s">
        <v>4046</v>
      </c>
      <c r="G795" t="s">
        <v>197</v>
      </c>
      <c r="H795" t="s">
        <v>288</v>
      </c>
      <c r="I795">
        <v>61605</v>
      </c>
      <c r="J795">
        <v>3092795753</v>
      </c>
      <c r="K795" t="s">
        <v>197</v>
      </c>
      <c r="L795">
        <v>1</v>
      </c>
      <c r="M795">
        <v>5</v>
      </c>
      <c r="N795">
        <v>0</v>
      </c>
      <c r="O795">
        <v>6</v>
      </c>
      <c r="P795" t="s">
        <v>290</v>
      </c>
      <c r="Q795">
        <v>14</v>
      </c>
      <c r="R795">
        <v>14</v>
      </c>
      <c r="S795">
        <v>12</v>
      </c>
      <c r="T795">
        <v>12</v>
      </c>
      <c r="U795">
        <v>10</v>
      </c>
      <c r="V795" t="s">
        <v>290</v>
      </c>
      <c r="W795" t="s">
        <v>290</v>
      </c>
      <c r="X795" t="s">
        <v>290</v>
      </c>
      <c r="Y795" t="s">
        <v>290</v>
      </c>
      <c r="Z795" t="s">
        <v>290</v>
      </c>
      <c r="AA795" t="s">
        <v>290</v>
      </c>
      <c r="AB795" t="s">
        <v>290</v>
      </c>
      <c r="AC795" t="s">
        <v>290</v>
      </c>
      <c r="AD795" t="s">
        <v>290</v>
      </c>
      <c r="AE795" t="s">
        <v>290</v>
      </c>
      <c r="AF795" t="s">
        <v>290</v>
      </c>
      <c r="AG795" t="s">
        <v>290</v>
      </c>
      <c r="AH795" t="s">
        <v>290</v>
      </c>
      <c r="AI795" t="s">
        <v>290</v>
      </c>
      <c r="AJ795">
        <v>1</v>
      </c>
      <c r="AK795" t="s">
        <v>290</v>
      </c>
      <c r="AL795" t="s">
        <v>290</v>
      </c>
      <c r="AM795">
        <v>56</v>
      </c>
      <c r="AN795" t="s">
        <v>290</v>
      </c>
      <c r="AO795">
        <v>1</v>
      </c>
      <c r="AP795">
        <v>4</v>
      </c>
      <c r="AQ795">
        <v>32</v>
      </c>
      <c r="AR795">
        <v>30</v>
      </c>
      <c r="AS795">
        <v>0</v>
      </c>
      <c r="AT795">
        <v>0</v>
      </c>
      <c r="AU795">
        <v>57</v>
      </c>
      <c r="AV795">
        <v>62</v>
      </c>
      <c r="AW795">
        <v>40.673295000000003</v>
      </c>
      <c r="AX795">
        <v>-89.649525999999994</v>
      </c>
      <c r="AY795">
        <v>1</v>
      </c>
      <c r="AZ795" t="s">
        <v>16343</v>
      </c>
      <c r="BA795">
        <v>3523</v>
      </c>
      <c r="BB795" t="s">
        <v>18294</v>
      </c>
      <c r="BE795" t="s">
        <v>197</v>
      </c>
      <c r="BF795" t="s">
        <v>288</v>
      </c>
      <c r="BG795" t="s">
        <v>18288</v>
      </c>
      <c r="BH795">
        <v>61605</v>
      </c>
      <c r="BI795" t="s">
        <v>16346</v>
      </c>
      <c r="BJ795" t="s">
        <v>18289</v>
      </c>
    </row>
    <row r="796" spans="1:62">
      <c r="A796" t="s">
        <v>4047</v>
      </c>
      <c r="B796" t="s">
        <v>4048</v>
      </c>
      <c r="D796" t="s">
        <v>1837</v>
      </c>
      <c r="E796" t="s">
        <v>3912</v>
      </c>
      <c r="F796" t="s">
        <v>4049</v>
      </c>
      <c r="G796" t="s">
        <v>197</v>
      </c>
      <c r="H796" t="s">
        <v>288</v>
      </c>
      <c r="I796">
        <v>61614</v>
      </c>
      <c r="J796">
        <v>3092133958</v>
      </c>
      <c r="K796" t="s">
        <v>197</v>
      </c>
      <c r="L796">
        <v>1.5</v>
      </c>
      <c r="M796">
        <v>4.3</v>
      </c>
      <c r="N796">
        <v>0.7</v>
      </c>
      <c r="O796">
        <v>6.5</v>
      </c>
      <c r="P796" t="s">
        <v>290</v>
      </c>
      <c r="Q796" t="s">
        <v>290</v>
      </c>
      <c r="R796" t="s">
        <v>290</v>
      </c>
      <c r="S796" t="s">
        <v>290</v>
      </c>
      <c r="T796" t="s">
        <v>290</v>
      </c>
      <c r="U796" t="s">
        <v>290</v>
      </c>
      <c r="V796" t="s">
        <v>290</v>
      </c>
      <c r="W796" t="s">
        <v>290</v>
      </c>
      <c r="X796" t="s">
        <v>290</v>
      </c>
      <c r="Y796" t="s">
        <v>290</v>
      </c>
      <c r="Z796">
        <v>13</v>
      </c>
      <c r="AA796">
        <v>8</v>
      </c>
      <c r="AB796">
        <v>3</v>
      </c>
      <c r="AC796">
        <v>6</v>
      </c>
      <c r="AD796" t="s">
        <v>290</v>
      </c>
      <c r="AE796" t="s">
        <v>290</v>
      </c>
      <c r="AF796" t="s">
        <v>290</v>
      </c>
      <c r="AG796" t="s">
        <v>290</v>
      </c>
      <c r="AH796" t="s">
        <v>290</v>
      </c>
      <c r="AI796" t="s">
        <v>290</v>
      </c>
      <c r="AJ796">
        <v>1</v>
      </c>
      <c r="AK796" t="s">
        <v>290</v>
      </c>
      <c r="AL796" t="s">
        <v>290</v>
      </c>
      <c r="AM796" t="s">
        <v>290</v>
      </c>
      <c r="AN796" t="s">
        <v>290</v>
      </c>
      <c r="AO796">
        <v>26</v>
      </c>
      <c r="AP796">
        <v>3</v>
      </c>
      <c r="AQ796">
        <v>19</v>
      </c>
      <c r="AR796">
        <v>11</v>
      </c>
      <c r="AS796">
        <v>1</v>
      </c>
      <c r="AT796">
        <v>1</v>
      </c>
      <c r="AU796">
        <v>6</v>
      </c>
      <c r="AV796">
        <v>30</v>
      </c>
      <c r="AW796">
        <v>40.738742999999999</v>
      </c>
      <c r="AX796">
        <v>-89.619848000000005</v>
      </c>
      <c r="AY796">
        <v>1</v>
      </c>
      <c r="AZ796" t="s">
        <v>16343</v>
      </c>
      <c r="BA796">
        <v>4020</v>
      </c>
      <c r="BB796" t="s">
        <v>18296</v>
      </c>
      <c r="BE796" t="s">
        <v>197</v>
      </c>
      <c r="BF796" t="s">
        <v>288</v>
      </c>
      <c r="BG796" t="s">
        <v>18288</v>
      </c>
      <c r="BH796">
        <v>61614</v>
      </c>
      <c r="BI796" t="s">
        <v>16346</v>
      </c>
      <c r="BJ796" t="s">
        <v>18289</v>
      </c>
    </row>
    <row r="797" spans="1:62">
      <c r="A797" t="s">
        <v>4051</v>
      </c>
      <c r="B797" t="s">
        <v>4052</v>
      </c>
      <c r="D797" t="s">
        <v>485</v>
      </c>
      <c r="E797" t="s">
        <v>4053</v>
      </c>
      <c r="F797" t="s">
        <v>4054</v>
      </c>
      <c r="G797" t="s">
        <v>4055</v>
      </c>
      <c r="H797" t="s">
        <v>288</v>
      </c>
      <c r="I797">
        <v>61523</v>
      </c>
      <c r="J797">
        <v>3092742994</v>
      </c>
      <c r="K797" t="s">
        <v>197</v>
      </c>
      <c r="L797">
        <v>2</v>
      </c>
      <c r="M797">
        <v>7</v>
      </c>
      <c r="N797">
        <v>2.5</v>
      </c>
      <c r="O797">
        <v>11.5</v>
      </c>
      <c r="P797">
        <v>28</v>
      </c>
      <c r="Q797">
        <v>11</v>
      </c>
      <c r="R797">
        <v>9</v>
      </c>
      <c r="S797">
        <v>5</v>
      </c>
      <c r="T797">
        <v>10</v>
      </c>
      <c r="U797">
        <v>8</v>
      </c>
      <c r="V797">
        <v>11</v>
      </c>
      <c r="W797">
        <v>11</v>
      </c>
      <c r="X797">
        <v>5</v>
      </c>
      <c r="Y797">
        <v>8</v>
      </c>
      <c r="Z797" t="s">
        <v>290</v>
      </c>
      <c r="AA797" t="s">
        <v>290</v>
      </c>
      <c r="AB797" t="s">
        <v>290</v>
      </c>
      <c r="AC797" t="s">
        <v>290</v>
      </c>
      <c r="AD797" t="s">
        <v>290</v>
      </c>
      <c r="AE797" t="s">
        <v>290</v>
      </c>
      <c r="AF797" t="s">
        <v>290</v>
      </c>
      <c r="AG797" t="s">
        <v>290</v>
      </c>
      <c r="AH797" t="s">
        <v>290</v>
      </c>
      <c r="AI797" t="s">
        <v>290</v>
      </c>
      <c r="AJ797">
        <v>9</v>
      </c>
      <c r="AK797" t="s">
        <v>290</v>
      </c>
      <c r="AL797">
        <v>1</v>
      </c>
      <c r="AM797">
        <v>1</v>
      </c>
      <c r="AN797" t="s">
        <v>290</v>
      </c>
      <c r="AO797">
        <v>95</v>
      </c>
      <c r="AP797" t="s">
        <v>290</v>
      </c>
      <c r="AQ797">
        <v>54</v>
      </c>
      <c r="AR797">
        <v>52</v>
      </c>
      <c r="AS797">
        <v>0</v>
      </c>
      <c r="AT797">
        <v>0</v>
      </c>
      <c r="AU797">
        <v>17</v>
      </c>
      <c r="AV797">
        <v>106</v>
      </c>
      <c r="AW797">
        <v>40.921016999999999</v>
      </c>
      <c r="AX797">
        <v>-89.488444999999999</v>
      </c>
      <c r="AY797">
        <v>1</v>
      </c>
      <c r="AZ797" t="s">
        <v>16360</v>
      </c>
      <c r="BA797">
        <v>1221</v>
      </c>
      <c r="BB797" t="s">
        <v>18298</v>
      </c>
      <c r="BE797" t="s">
        <v>4055</v>
      </c>
      <c r="BF797" t="s">
        <v>288</v>
      </c>
      <c r="BG797" t="s">
        <v>18288</v>
      </c>
      <c r="BH797">
        <v>61523</v>
      </c>
      <c r="BI797" t="s">
        <v>16346</v>
      </c>
      <c r="BJ797" t="s">
        <v>16363</v>
      </c>
    </row>
    <row r="798" spans="1:62">
      <c r="A798" t="s">
        <v>4057</v>
      </c>
      <c r="B798" t="s">
        <v>4058</v>
      </c>
      <c r="C798" t="s">
        <v>418</v>
      </c>
      <c r="D798" t="s">
        <v>4059</v>
      </c>
      <c r="E798" t="s">
        <v>4060</v>
      </c>
      <c r="F798" t="s">
        <v>4061</v>
      </c>
      <c r="G798" t="s">
        <v>197</v>
      </c>
      <c r="H798" t="s">
        <v>288</v>
      </c>
      <c r="I798">
        <v>61606</v>
      </c>
      <c r="J798">
        <v>3096767131</v>
      </c>
      <c r="K798" t="s">
        <v>197</v>
      </c>
      <c r="L798">
        <v>1</v>
      </c>
      <c r="M798">
        <v>13.5</v>
      </c>
      <c r="N798">
        <v>4</v>
      </c>
      <c r="O798">
        <v>18.5</v>
      </c>
      <c r="P798">
        <v>16</v>
      </c>
      <c r="Q798">
        <v>8</v>
      </c>
      <c r="R798">
        <v>17</v>
      </c>
      <c r="S798">
        <v>22</v>
      </c>
      <c r="T798">
        <v>11</v>
      </c>
      <c r="U798">
        <v>15</v>
      </c>
      <c r="V798">
        <v>19</v>
      </c>
      <c r="W798">
        <v>10</v>
      </c>
      <c r="X798">
        <v>13</v>
      </c>
      <c r="Y798">
        <v>17</v>
      </c>
      <c r="Z798" t="s">
        <v>290</v>
      </c>
      <c r="AA798" t="s">
        <v>290</v>
      </c>
      <c r="AB798" t="s">
        <v>290</v>
      </c>
      <c r="AC798" t="s">
        <v>290</v>
      </c>
      <c r="AD798" t="s">
        <v>290</v>
      </c>
      <c r="AE798" t="s">
        <v>290</v>
      </c>
      <c r="AF798" t="s">
        <v>290</v>
      </c>
      <c r="AG798" t="s">
        <v>290</v>
      </c>
      <c r="AH798">
        <v>5</v>
      </c>
      <c r="AI798" t="s">
        <v>290</v>
      </c>
      <c r="AJ798">
        <v>46</v>
      </c>
      <c r="AK798" t="s">
        <v>290</v>
      </c>
      <c r="AL798" t="s">
        <v>290</v>
      </c>
      <c r="AM798">
        <v>8</v>
      </c>
      <c r="AN798" t="s">
        <v>290</v>
      </c>
      <c r="AO798">
        <v>80</v>
      </c>
      <c r="AP798">
        <v>19</v>
      </c>
      <c r="AQ798">
        <v>77</v>
      </c>
      <c r="AR798">
        <v>76</v>
      </c>
      <c r="AS798">
        <v>0</v>
      </c>
      <c r="AT798">
        <v>0</v>
      </c>
      <c r="AU798">
        <v>94</v>
      </c>
      <c r="AV798">
        <v>153</v>
      </c>
      <c r="AW798">
        <v>40.695973000000002</v>
      </c>
      <c r="AX798">
        <v>-89.612229999999997</v>
      </c>
      <c r="AY798">
        <v>1</v>
      </c>
      <c r="AZ798" t="s">
        <v>16343</v>
      </c>
      <c r="BA798">
        <v>711</v>
      </c>
      <c r="BB798" t="s">
        <v>18300</v>
      </c>
      <c r="BE798" t="s">
        <v>197</v>
      </c>
      <c r="BF798" t="s">
        <v>288</v>
      </c>
      <c r="BG798" t="s">
        <v>18288</v>
      </c>
      <c r="BH798">
        <v>61606</v>
      </c>
      <c r="BI798" t="s">
        <v>16346</v>
      </c>
      <c r="BJ798" t="s">
        <v>18289</v>
      </c>
    </row>
    <row r="799" spans="1:62">
      <c r="A799" t="s">
        <v>4063</v>
      </c>
      <c r="B799" t="s">
        <v>4064</v>
      </c>
      <c r="C799" t="s">
        <v>314</v>
      </c>
      <c r="D799" t="s">
        <v>3550</v>
      </c>
      <c r="E799" t="s">
        <v>4065</v>
      </c>
      <c r="F799" t="s">
        <v>4066</v>
      </c>
      <c r="G799" t="s">
        <v>4067</v>
      </c>
      <c r="H799" t="s">
        <v>288</v>
      </c>
      <c r="I799">
        <v>61528</v>
      </c>
      <c r="J799">
        <v>3096913015</v>
      </c>
      <c r="K799" t="s">
        <v>197</v>
      </c>
      <c r="L799">
        <v>4</v>
      </c>
      <c r="M799">
        <v>8</v>
      </c>
      <c r="N799">
        <v>1</v>
      </c>
      <c r="O799">
        <v>13</v>
      </c>
      <c r="P799">
        <v>17</v>
      </c>
      <c r="Q799">
        <v>5</v>
      </c>
      <c r="R799">
        <v>7</v>
      </c>
      <c r="S799">
        <v>6</v>
      </c>
      <c r="T799">
        <v>7</v>
      </c>
      <c r="U799">
        <v>10</v>
      </c>
      <c r="V799">
        <v>6</v>
      </c>
      <c r="W799">
        <v>1</v>
      </c>
      <c r="X799">
        <v>6</v>
      </c>
      <c r="Y799">
        <v>5</v>
      </c>
      <c r="Z799" t="s">
        <v>290</v>
      </c>
      <c r="AA799" t="s">
        <v>290</v>
      </c>
      <c r="AB799" t="s">
        <v>290</v>
      </c>
      <c r="AC799" t="s">
        <v>290</v>
      </c>
      <c r="AD799" t="s">
        <v>290</v>
      </c>
      <c r="AE799" t="s">
        <v>290</v>
      </c>
      <c r="AF799" t="s">
        <v>290</v>
      </c>
      <c r="AG799" t="s">
        <v>290</v>
      </c>
      <c r="AH799" t="s">
        <v>290</v>
      </c>
      <c r="AI799" t="s">
        <v>290</v>
      </c>
      <c r="AJ799" t="s">
        <v>290</v>
      </c>
      <c r="AK799" t="s">
        <v>290</v>
      </c>
      <c r="AL799" t="s">
        <v>290</v>
      </c>
      <c r="AM799" t="s">
        <v>290</v>
      </c>
      <c r="AN799" t="s">
        <v>290</v>
      </c>
      <c r="AO799">
        <v>70</v>
      </c>
      <c r="AP799" t="s">
        <v>290</v>
      </c>
      <c r="AQ799">
        <v>26</v>
      </c>
      <c r="AR799">
        <v>44</v>
      </c>
      <c r="AS799">
        <v>0</v>
      </c>
      <c r="AT799">
        <v>0</v>
      </c>
      <c r="AU799">
        <v>0</v>
      </c>
      <c r="AV799">
        <v>70</v>
      </c>
      <c r="AW799">
        <v>40.787787000000002</v>
      </c>
      <c r="AX799">
        <v>-89.750439999999998</v>
      </c>
      <c r="AY799">
        <v>1</v>
      </c>
      <c r="AZ799" t="s">
        <v>16343</v>
      </c>
      <c r="BA799">
        <v>9910</v>
      </c>
      <c r="BB799" t="s">
        <v>18302</v>
      </c>
      <c r="BE799" t="s">
        <v>4067</v>
      </c>
      <c r="BF799" t="s">
        <v>288</v>
      </c>
      <c r="BG799" t="s">
        <v>18288</v>
      </c>
      <c r="BH799">
        <v>61528</v>
      </c>
      <c r="BI799" t="s">
        <v>16346</v>
      </c>
      <c r="BJ799" t="s">
        <v>18289</v>
      </c>
    </row>
    <row r="800" spans="1:62">
      <c r="A800" t="s">
        <v>4069</v>
      </c>
      <c r="B800" t="s">
        <v>4070</v>
      </c>
      <c r="C800" t="s">
        <v>314</v>
      </c>
      <c r="D800" t="s">
        <v>4071</v>
      </c>
      <c r="E800" t="s">
        <v>4072</v>
      </c>
      <c r="F800" t="s">
        <v>4073</v>
      </c>
      <c r="G800" t="s">
        <v>197</v>
      </c>
      <c r="H800" t="s">
        <v>288</v>
      </c>
      <c r="I800">
        <v>61604</v>
      </c>
      <c r="J800">
        <v>3096851208</v>
      </c>
      <c r="K800" t="s">
        <v>197</v>
      </c>
      <c r="L800">
        <v>2</v>
      </c>
      <c r="M800">
        <v>23</v>
      </c>
      <c r="N800">
        <v>6</v>
      </c>
      <c r="O800">
        <v>31</v>
      </c>
      <c r="P800">
        <v>44</v>
      </c>
      <c r="Q800">
        <v>50</v>
      </c>
      <c r="R800">
        <v>45</v>
      </c>
      <c r="S800">
        <v>43</v>
      </c>
      <c r="T800">
        <v>44</v>
      </c>
      <c r="U800">
        <v>44</v>
      </c>
      <c r="V800">
        <v>50</v>
      </c>
      <c r="W800">
        <v>41</v>
      </c>
      <c r="X800">
        <v>43</v>
      </c>
      <c r="Y800">
        <v>33</v>
      </c>
      <c r="Z800" t="s">
        <v>290</v>
      </c>
      <c r="AA800" t="s">
        <v>290</v>
      </c>
      <c r="AB800" t="s">
        <v>290</v>
      </c>
      <c r="AC800" t="s">
        <v>290</v>
      </c>
      <c r="AD800" t="s">
        <v>290</v>
      </c>
      <c r="AE800" t="s">
        <v>290</v>
      </c>
      <c r="AF800" t="s">
        <v>290</v>
      </c>
      <c r="AG800" t="s">
        <v>290</v>
      </c>
      <c r="AH800" t="s">
        <v>290</v>
      </c>
      <c r="AI800" t="s">
        <v>290</v>
      </c>
      <c r="AJ800">
        <v>11</v>
      </c>
      <c r="AK800" t="s">
        <v>290</v>
      </c>
      <c r="AL800">
        <v>3</v>
      </c>
      <c r="AM800">
        <v>6</v>
      </c>
      <c r="AN800" t="s">
        <v>290</v>
      </c>
      <c r="AO800">
        <v>404</v>
      </c>
      <c r="AP800">
        <v>13</v>
      </c>
      <c r="AQ800">
        <v>212</v>
      </c>
      <c r="AR800">
        <v>225</v>
      </c>
      <c r="AS800">
        <v>0</v>
      </c>
      <c r="AT800">
        <v>0</v>
      </c>
      <c r="AU800">
        <v>42</v>
      </c>
      <c r="AV800">
        <v>437</v>
      </c>
      <c r="AW800">
        <v>40.726421999999999</v>
      </c>
      <c r="AX800">
        <v>-89.607330000000005</v>
      </c>
      <c r="AY800">
        <v>1</v>
      </c>
      <c r="AZ800" t="s">
        <v>16360</v>
      </c>
      <c r="BA800">
        <v>3216</v>
      </c>
      <c r="BB800" t="s">
        <v>18304</v>
      </c>
      <c r="BE800" t="s">
        <v>197</v>
      </c>
      <c r="BF800" t="s">
        <v>288</v>
      </c>
      <c r="BG800" t="s">
        <v>18288</v>
      </c>
      <c r="BH800">
        <v>61604</v>
      </c>
      <c r="BI800" t="s">
        <v>16346</v>
      </c>
      <c r="BJ800" t="s">
        <v>16363</v>
      </c>
    </row>
    <row r="801" spans="1:62">
      <c r="A801" t="s">
        <v>4075</v>
      </c>
      <c r="B801" t="s">
        <v>4076</v>
      </c>
      <c r="C801" t="s">
        <v>283</v>
      </c>
      <c r="D801" t="s">
        <v>4077</v>
      </c>
      <c r="E801" t="s">
        <v>4078</v>
      </c>
      <c r="F801" t="s">
        <v>4079</v>
      </c>
      <c r="G801" t="s">
        <v>4080</v>
      </c>
      <c r="H801" t="s">
        <v>288</v>
      </c>
      <c r="I801">
        <v>61616</v>
      </c>
      <c r="J801">
        <v>3096852533</v>
      </c>
      <c r="K801" t="s">
        <v>197</v>
      </c>
      <c r="L801">
        <v>0</v>
      </c>
      <c r="M801">
        <v>7</v>
      </c>
      <c r="N801">
        <v>8</v>
      </c>
      <c r="O801">
        <v>15</v>
      </c>
      <c r="P801">
        <v>44</v>
      </c>
      <c r="Q801">
        <v>27</v>
      </c>
      <c r="R801">
        <v>29</v>
      </c>
      <c r="S801">
        <v>23</v>
      </c>
      <c r="T801">
        <v>31</v>
      </c>
      <c r="U801">
        <v>21</v>
      </c>
      <c r="V801">
        <v>23</v>
      </c>
      <c r="W801">
        <v>33</v>
      </c>
      <c r="X801">
        <v>26</v>
      </c>
      <c r="Y801">
        <v>26</v>
      </c>
      <c r="Z801" t="s">
        <v>290</v>
      </c>
      <c r="AA801" t="s">
        <v>290</v>
      </c>
      <c r="AB801" t="s">
        <v>290</v>
      </c>
      <c r="AC801" t="s">
        <v>290</v>
      </c>
      <c r="AD801" t="s">
        <v>290</v>
      </c>
      <c r="AE801" t="s">
        <v>290</v>
      </c>
      <c r="AF801" t="s">
        <v>290</v>
      </c>
      <c r="AG801" t="s">
        <v>290</v>
      </c>
      <c r="AH801" t="s">
        <v>290</v>
      </c>
      <c r="AI801" t="s">
        <v>290</v>
      </c>
      <c r="AJ801">
        <v>41</v>
      </c>
      <c r="AK801" t="s">
        <v>290</v>
      </c>
      <c r="AL801">
        <v>24</v>
      </c>
      <c r="AM801">
        <v>4</v>
      </c>
      <c r="AN801" t="s">
        <v>290</v>
      </c>
      <c r="AO801">
        <v>197</v>
      </c>
      <c r="AP801">
        <v>17</v>
      </c>
      <c r="AQ801">
        <v>146</v>
      </c>
      <c r="AR801">
        <v>137</v>
      </c>
      <c r="AS801">
        <v>0</v>
      </c>
      <c r="AT801">
        <v>0</v>
      </c>
      <c r="AU801">
        <v>54</v>
      </c>
      <c r="AV801">
        <v>283</v>
      </c>
      <c r="AW801">
        <v>40.738579000000001</v>
      </c>
      <c r="AX801">
        <v>-89.579628999999997</v>
      </c>
      <c r="AY801">
        <v>1</v>
      </c>
      <c r="AZ801" t="s">
        <v>16343</v>
      </c>
      <c r="BA801">
        <v>4229</v>
      </c>
      <c r="BB801" t="s">
        <v>18306</v>
      </c>
      <c r="BE801" t="s">
        <v>4080</v>
      </c>
      <c r="BF801" t="s">
        <v>288</v>
      </c>
      <c r="BG801" t="s">
        <v>18288</v>
      </c>
      <c r="BH801">
        <v>61616</v>
      </c>
      <c r="BI801" t="s">
        <v>16346</v>
      </c>
      <c r="BJ801" t="s">
        <v>18289</v>
      </c>
    </row>
    <row r="802" spans="1:62">
      <c r="A802" t="s">
        <v>4082</v>
      </c>
      <c r="B802" t="s">
        <v>4083</v>
      </c>
      <c r="C802" t="s">
        <v>283</v>
      </c>
      <c r="D802" t="s">
        <v>18307</v>
      </c>
      <c r="E802" t="s">
        <v>18308</v>
      </c>
      <c r="F802" t="s">
        <v>4085</v>
      </c>
      <c r="G802" t="s">
        <v>197</v>
      </c>
      <c r="H802" t="s">
        <v>288</v>
      </c>
      <c r="I802">
        <v>61614</v>
      </c>
      <c r="J802">
        <v>3096915012</v>
      </c>
      <c r="K802" t="s">
        <v>197</v>
      </c>
      <c r="L802">
        <v>1</v>
      </c>
      <c r="M802">
        <v>24</v>
      </c>
      <c r="N802">
        <v>17</v>
      </c>
      <c r="O802">
        <v>42</v>
      </c>
      <c r="P802">
        <v>33</v>
      </c>
      <c r="Q802">
        <v>14</v>
      </c>
      <c r="R802">
        <v>22</v>
      </c>
      <c r="S802">
        <v>26</v>
      </c>
      <c r="T802">
        <v>23</v>
      </c>
      <c r="U802">
        <v>20</v>
      </c>
      <c r="V802">
        <v>20</v>
      </c>
      <c r="W802">
        <v>20</v>
      </c>
      <c r="X802">
        <v>26</v>
      </c>
      <c r="Y802">
        <v>29</v>
      </c>
      <c r="Z802" t="s">
        <v>290</v>
      </c>
      <c r="AA802" t="s">
        <v>290</v>
      </c>
      <c r="AB802" t="s">
        <v>290</v>
      </c>
      <c r="AC802" t="s">
        <v>290</v>
      </c>
      <c r="AD802" t="s">
        <v>290</v>
      </c>
      <c r="AE802" t="s">
        <v>290</v>
      </c>
      <c r="AF802" t="s">
        <v>290</v>
      </c>
      <c r="AG802">
        <v>3</v>
      </c>
      <c r="AH802">
        <v>6</v>
      </c>
      <c r="AI802" t="s">
        <v>290</v>
      </c>
      <c r="AJ802">
        <v>14</v>
      </c>
      <c r="AK802" t="s">
        <v>290</v>
      </c>
      <c r="AL802">
        <v>5</v>
      </c>
      <c r="AM802">
        <v>3</v>
      </c>
      <c r="AN802" t="s">
        <v>290</v>
      </c>
      <c r="AO802">
        <v>208</v>
      </c>
      <c r="AP802">
        <v>12</v>
      </c>
      <c r="AQ802">
        <v>124</v>
      </c>
      <c r="AR802">
        <v>118</v>
      </c>
      <c r="AS802">
        <v>0</v>
      </c>
      <c r="AT802">
        <v>0</v>
      </c>
      <c r="AU802">
        <v>6</v>
      </c>
      <c r="AV802">
        <v>242</v>
      </c>
      <c r="AW802">
        <v>40.760019</v>
      </c>
      <c r="AX802">
        <v>-89.613662000000005</v>
      </c>
      <c r="AY802">
        <v>1</v>
      </c>
      <c r="AZ802" t="s">
        <v>16343</v>
      </c>
      <c r="BA802">
        <v>6001</v>
      </c>
      <c r="BB802" t="s">
        <v>18310</v>
      </c>
      <c r="BE802" t="s">
        <v>197</v>
      </c>
      <c r="BF802" t="s">
        <v>288</v>
      </c>
      <c r="BG802" t="s">
        <v>18288</v>
      </c>
      <c r="BH802">
        <v>61614</v>
      </c>
      <c r="BI802" t="s">
        <v>16346</v>
      </c>
      <c r="BJ802" t="s">
        <v>18289</v>
      </c>
    </row>
    <row r="803" spans="1:62">
      <c r="A803" t="s">
        <v>4086</v>
      </c>
      <c r="B803" t="s">
        <v>4087</v>
      </c>
      <c r="C803" t="s">
        <v>1570</v>
      </c>
      <c r="D803" t="s">
        <v>976</v>
      </c>
      <c r="E803" t="s">
        <v>18311</v>
      </c>
      <c r="F803" t="s">
        <v>4090</v>
      </c>
      <c r="G803" t="s">
        <v>197</v>
      </c>
      <c r="H803" t="s">
        <v>288</v>
      </c>
      <c r="I803">
        <v>61614</v>
      </c>
      <c r="J803">
        <v>3096918741</v>
      </c>
      <c r="K803" t="s">
        <v>197</v>
      </c>
      <c r="L803">
        <v>4</v>
      </c>
      <c r="M803">
        <v>51</v>
      </c>
      <c r="N803">
        <v>16</v>
      </c>
      <c r="O803">
        <v>71</v>
      </c>
      <c r="P803" t="s">
        <v>290</v>
      </c>
      <c r="Q803" t="s">
        <v>290</v>
      </c>
      <c r="R803" t="s">
        <v>290</v>
      </c>
      <c r="S803" t="s">
        <v>290</v>
      </c>
      <c r="T803" t="s">
        <v>290</v>
      </c>
      <c r="U803" t="s">
        <v>290</v>
      </c>
      <c r="V803" t="s">
        <v>290</v>
      </c>
      <c r="W803" t="s">
        <v>290</v>
      </c>
      <c r="X803" t="s">
        <v>290</v>
      </c>
      <c r="Y803" t="s">
        <v>290</v>
      </c>
      <c r="Z803">
        <v>123</v>
      </c>
      <c r="AA803">
        <v>151</v>
      </c>
      <c r="AB803">
        <v>164</v>
      </c>
      <c r="AC803">
        <v>164</v>
      </c>
      <c r="AD803" t="s">
        <v>290</v>
      </c>
      <c r="AE803" t="s">
        <v>290</v>
      </c>
      <c r="AF803" t="s">
        <v>290</v>
      </c>
      <c r="AG803" t="s">
        <v>290</v>
      </c>
      <c r="AH803" t="s">
        <v>290</v>
      </c>
      <c r="AI803" t="s">
        <v>290</v>
      </c>
      <c r="AJ803">
        <v>53</v>
      </c>
      <c r="AK803">
        <v>2</v>
      </c>
      <c r="AL803">
        <v>24</v>
      </c>
      <c r="AM803">
        <v>11</v>
      </c>
      <c r="AN803">
        <v>1</v>
      </c>
      <c r="AO803">
        <v>469</v>
      </c>
      <c r="AP803">
        <v>42</v>
      </c>
      <c r="AQ803">
        <v>289</v>
      </c>
      <c r="AR803">
        <v>313</v>
      </c>
      <c r="AS803">
        <v>98</v>
      </c>
      <c r="AT803">
        <v>91</v>
      </c>
      <c r="AU803">
        <v>126</v>
      </c>
      <c r="AV803">
        <v>602</v>
      </c>
      <c r="AW803">
        <v>40.749212999999997</v>
      </c>
      <c r="AX803">
        <v>-89.605082999999993</v>
      </c>
      <c r="AY803">
        <v>1</v>
      </c>
      <c r="AZ803" t="s">
        <v>16343</v>
      </c>
      <c r="BA803">
        <v>5105</v>
      </c>
      <c r="BB803" t="s">
        <v>17279</v>
      </c>
      <c r="BE803" t="s">
        <v>197</v>
      </c>
      <c r="BF803" t="s">
        <v>288</v>
      </c>
      <c r="BG803" t="s">
        <v>18288</v>
      </c>
      <c r="BH803">
        <v>61614</v>
      </c>
      <c r="BI803" t="s">
        <v>16346</v>
      </c>
      <c r="BJ803" t="s">
        <v>18289</v>
      </c>
    </row>
    <row r="804" spans="1:62">
      <c r="A804" t="s">
        <v>4091</v>
      </c>
      <c r="B804" t="s">
        <v>465</v>
      </c>
      <c r="C804" t="s">
        <v>314</v>
      </c>
      <c r="D804" t="s">
        <v>1367</v>
      </c>
      <c r="E804" t="s">
        <v>4092</v>
      </c>
      <c r="F804" t="s">
        <v>4093</v>
      </c>
      <c r="G804" t="s">
        <v>197</v>
      </c>
      <c r="H804" t="s">
        <v>288</v>
      </c>
      <c r="I804">
        <v>61614</v>
      </c>
      <c r="J804">
        <v>3096918921</v>
      </c>
      <c r="K804" t="s">
        <v>197</v>
      </c>
      <c r="L804">
        <v>2</v>
      </c>
      <c r="M804">
        <v>13.5</v>
      </c>
      <c r="N804">
        <v>1</v>
      </c>
      <c r="O804">
        <v>16.5</v>
      </c>
      <c r="P804" t="s">
        <v>290</v>
      </c>
      <c r="Q804">
        <v>15</v>
      </c>
      <c r="R804">
        <v>14</v>
      </c>
      <c r="S804">
        <v>20</v>
      </c>
      <c r="T804">
        <v>19</v>
      </c>
      <c r="U804">
        <v>16</v>
      </c>
      <c r="V804">
        <v>21</v>
      </c>
      <c r="W804">
        <v>17</v>
      </c>
      <c r="X804">
        <v>15</v>
      </c>
      <c r="Y804">
        <v>13</v>
      </c>
      <c r="Z804" t="s">
        <v>290</v>
      </c>
      <c r="AA804" t="s">
        <v>290</v>
      </c>
      <c r="AB804" t="s">
        <v>290</v>
      </c>
      <c r="AC804" t="s">
        <v>290</v>
      </c>
      <c r="AD804" t="s">
        <v>290</v>
      </c>
      <c r="AE804" t="s">
        <v>290</v>
      </c>
      <c r="AF804" t="s">
        <v>290</v>
      </c>
      <c r="AG804" t="s">
        <v>290</v>
      </c>
      <c r="AH804" t="s">
        <v>290</v>
      </c>
      <c r="AI804" t="s">
        <v>290</v>
      </c>
      <c r="AJ804">
        <v>1</v>
      </c>
      <c r="AK804" t="s">
        <v>290</v>
      </c>
      <c r="AL804">
        <v>2</v>
      </c>
      <c r="AM804">
        <v>18</v>
      </c>
      <c r="AN804" t="s">
        <v>290</v>
      </c>
      <c r="AO804">
        <v>122</v>
      </c>
      <c r="AP804">
        <v>7</v>
      </c>
      <c r="AQ804">
        <v>85</v>
      </c>
      <c r="AR804">
        <v>65</v>
      </c>
      <c r="AS804">
        <v>0</v>
      </c>
      <c r="AT804">
        <v>0</v>
      </c>
      <c r="AU804">
        <v>21</v>
      </c>
      <c r="AV804">
        <v>150</v>
      </c>
      <c r="AW804">
        <v>40.745668000000002</v>
      </c>
      <c r="AX804">
        <v>-89.622910000000005</v>
      </c>
      <c r="AY804">
        <v>1</v>
      </c>
      <c r="AZ804" t="s">
        <v>16343</v>
      </c>
      <c r="BA804">
        <v>2000</v>
      </c>
      <c r="BB804" t="s">
        <v>18314</v>
      </c>
      <c r="BE804" t="s">
        <v>197</v>
      </c>
      <c r="BF804" t="s">
        <v>288</v>
      </c>
      <c r="BG804" t="s">
        <v>18288</v>
      </c>
      <c r="BH804">
        <v>61614</v>
      </c>
      <c r="BI804" t="s">
        <v>16346</v>
      </c>
      <c r="BJ804" t="s">
        <v>18289</v>
      </c>
    </row>
    <row r="805" spans="1:62">
      <c r="A805" t="s">
        <v>4809</v>
      </c>
      <c r="B805" t="s">
        <v>4810</v>
      </c>
      <c r="C805" t="s">
        <v>314</v>
      </c>
      <c r="D805" t="s">
        <v>390</v>
      </c>
      <c r="E805" t="s">
        <v>4812</v>
      </c>
      <c r="F805" t="s">
        <v>4813</v>
      </c>
      <c r="G805" t="s">
        <v>4814</v>
      </c>
      <c r="H805" t="s">
        <v>288</v>
      </c>
      <c r="I805">
        <v>61616</v>
      </c>
      <c r="J805">
        <v>3096858995</v>
      </c>
      <c r="K805" t="s">
        <v>197</v>
      </c>
      <c r="L805">
        <v>1</v>
      </c>
      <c r="M805">
        <v>5.5</v>
      </c>
      <c r="N805">
        <v>0.5</v>
      </c>
      <c r="O805">
        <v>7</v>
      </c>
      <c r="P805">
        <v>18</v>
      </c>
      <c r="Q805">
        <v>6</v>
      </c>
      <c r="R805">
        <v>7</v>
      </c>
      <c r="S805">
        <v>4</v>
      </c>
      <c r="T805">
        <v>4</v>
      </c>
      <c r="U805">
        <v>3</v>
      </c>
      <c r="V805" t="s">
        <v>290</v>
      </c>
      <c r="W805" t="s">
        <v>290</v>
      </c>
      <c r="X805" t="s">
        <v>290</v>
      </c>
      <c r="Y805" t="s">
        <v>290</v>
      </c>
      <c r="Z805" t="s">
        <v>290</v>
      </c>
      <c r="AA805" t="s">
        <v>290</v>
      </c>
      <c r="AB805" t="s">
        <v>290</v>
      </c>
      <c r="AC805" t="s">
        <v>290</v>
      </c>
      <c r="AD805" t="s">
        <v>290</v>
      </c>
      <c r="AE805" t="s">
        <v>290</v>
      </c>
      <c r="AF805" t="s">
        <v>290</v>
      </c>
      <c r="AG805" t="s">
        <v>290</v>
      </c>
      <c r="AH805" t="s">
        <v>290</v>
      </c>
      <c r="AI805" t="s">
        <v>290</v>
      </c>
      <c r="AJ805" t="s">
        <v>290</v>
      </c>
      <c r="AK805" t="s">
        <v>290</v>
      </c>
      <c r="AL805">
        <v>2</v>
      </c>
      <c r="AM805">
        <v>1</v>
      </c>
      <c r="AN805" t="s">
        <v>290</v>
      </c>
      <c r="AO805">
        <v>35</v>
      </c>
      <c r="AP805">
        <v>4</v>
      </c>
      <c r="AQ805">
        <v>25</v>
      </c>
      <c r="AR805">
        <v>17</v>
      </c>
      <c r="AS805">
        <v>0</v>
      </c>
      <c r="AT805">
        <v>0</v>
      </c>
      <c r="AU805">
        <v>0</v>
      </c>
      <c r="AV805">
        <v>42</v>
      </c>
      <c r="AW805">
        <v>40.746778999999997</v>
      </c>
      <c r="AX805">
        <v>-89.573430000000002</v>
      </c>
      <c r="AY805">
        <v>1</v>
      </c>
      <c r="AZ805" t="s">
        <v>16343</v>
      </c>
      <c r="BA805">
        <v>4906</v>
      </c>
      <c r="BB805" t="s">
        <v>18316</v>
      </c>
      <c r="BE805" t="s">
        <v>4080</v>
      </c>
      <c r="BF805" t="s">
        <v>288</v>
      </c>
      <c r="BG805" t="s">
        <v>18288</v>
      </c>
      <c r="BH805">
        <v>61616</v>
      </c>
      <c r="BI805" t="s">
        <v>16346</v>
      </c>
      <c r="BJ805" t="s">
        <v>18289</v>
      </c>
    </row>
    <row r="806" spans="1:62">
      <c r="A806" t="s">
        <v>13037</v>
      </c>
      <c r="B806" t="s">
        <v>13038</v>
      </c>
      <c r="D806" t="s">
        <v>18317</v>
      </c>
      <c r="E806" t="s">
        <v>923</v>
      </c>
      <c r="F806" t="s">
        <v>13040</v>
      </c>
      <c r="G806" t="s">
        <v>197</v>
      </c>
      <c r="H806" t="s">
        <v>288</v>
      </c>
      <c r="I806">
        <v>61614</v>
      </c>
      <c r="J806">
        <v>3096922821</v>
      </c>
      <c r="K806" t="s">
        <v>197</v>
      </c>
      <c r="L806">
        <v>0.5</v>
      </c>
      <c r="M806">
        <v>2.5</v>
      </c>
      <c r="N806">
        <v>0</v>
      </c>
      <c r="O806">
        <v>3</v>
      </c>
      <c r="P806">
        <v>1</v>
      </c>
      <c r="Q806">
        <v>3</v>
      </c>
      <c r="R806">
        <v>4</v>
      </c>
      <c r="S806">
        <v>1</v>
      </c>
      <c r="T806">
        <v>1</v>
      </c>
      <c r="U806">
        <v>1</v>
      </c>
      <c r="V806">
        <v>3</v>
      </c>
      <c r="W806">
        <v>2</v>
      </c>
      <c r="X806">
        <v>1</v>
      </c>
      <c r="Y806">
        <v>1</v>
      </c>
      <c r="Z806" t="s">
        <v>290</v>
      </c>
      <c r="AA806" t="s">
        <v>290</v>
      </c>
      <c r="AB806" t="s">
        <v>290</v>
      </c>
      <c r="AC806" t="s">
        <v>290</v>
      </c>
      <c r="AD806" t="s">
        <v>290</v>
      </c>
      <c r="AE806" t="s">
        <v>290</v>
      </c>
      <c r="AF806" t="s">
        <v>290</v>
      </c>
      <c r="AG806" t="s">
        <v>290</v>
      </c>
      <c r="AH806" t="s">
        <v>290</v>
      </c>
      <c r="AI806" t="s">
        <v>290</v>
      </c>
      <c r="AJ806" t="s">
        <v>290</v>
      </c>
      <c r="AK806" t="s">
        <v>290</v>
      </c>
      <c r="AL806">
        <v>3</v>
      </c>
      <c r="AM806" t="s">
        <v>290</v>
      </c>
      <c r="AN806" t="s">
        <v>290</v>
      </c>
      <c r="AO806">
        <v>11</v>
      </c>
      <c r="AP806">
        <v>4</v>
      </c>
      <c r="AQ806">
        <v>7</v>
      </c>
      <c r="AR806">
        <v>11</v>
      </c>
      <c r="AS806">
        <v>0</v>
      </c>
      <c r="AT806">
        <v>0</v>
      </c>
      <c r="AU806">
        <v>6</v>
      </c>
      <c r="AV806">
        <v>18</v>
      </c>
      <c r="AW806">
        <v>40.755916999999997</v>
      </c>
      <c r="AX806">
        <v>-89.611230000000006</v>
      </c>
      <c r="AY806">
        <v>1</v>
      </c>
      <c r="AZ806" t="s">
        <v>16343</v>
      </c>
      <c r="BA806">
        <v>5614</v>
      </c>
      <c r="BB806" t="s">
        <v>18310</v>
      </c>
      <c r="BE806" t="s">
        <v>197</v>
      </c>
      <c r="BF806" t="s">
        <v>288</v>
      </c>
      <c r="BG806" t="s">
        <v>18288</v>
      </c>
      <c r="BH806">
        <v>61614</v>
      </c>
      <c r="BI806" t="s">
        <v>16346</v>
      </c>
      <c r="BJ806" t="s">
        <v>18289</v>
      </c>
    </row>
    <row r="807" spans="1:62">
      <c r="A807" t="s">
        <v>4094</v>
      </c>
      <c r="B807" t="s">
        <v>4095</v>
      </c>
      <c r="C807" t="s">
        <v>418</v>
      </c>
      <c r="D807" t="s">
        <v>1574</v>
      </c>
      <c r="E807" t="s">
        <v>4096</v>
      </c>
      <c r="F807" t="s">
        <v>4097</v>
      </c>
      <c r="G807" t="s">
        <v>4055</v>
      </c>
      <c r="H807" t="s">
        <v>288</v>
      </c>
      <c r="I807">
        <v>61523</v>
      </c>
      <c r="J807">
        <v>3092744343</v>
      </c>
      <c r="K807" t="s">
        <v>197</v>
      </c>
      <c r="L807">
        <v>1.5</v>
      </c>
      <c r="M807">
        <v>7.5</v>
      </c>
      <c r="N807">
        <v>0</v>
      </c>
      <c r="O807">
        <v>9</v>
      </c>
      <c r="P807">
        <v>4</v>
      </c>
      <c r="Q807">
        <v>4</v>
      </c>
      <c r="R807">
        <v>4</v>
      </c>
      <c r="S807">
        <v>3</v>
      </c>
      <c r="T807">
        <v>3</v>
      </c>
      <c r="U807">
        <v>6</v>
      </c>
      <c r="V807">
        <v>4</v>
      </c>
      <c r="W807">
        <v>3</v>
      </c>
      <c r="X807">
        <v>2</v>
      </c>
      <c r="Y807">
        <v>3</v>
      </c>
      <c r="Z807">
        <v>1</v>
      </c>
      <c r="AA807">
        <v>3</v>
      </c>
      <c r="AB807">
        <v>1</v>
      </c>
      <c r="AC807">
        <v>3</v>
      </c>
      <c r="AD807" t="s">
        <v>290</v>
      </c>
      <c r="AE807" t="s">
        <v>290</v>
      </c>
      <c r="AF807" t="s">
        <v>290</v>
      </c>
      <c r="AG807" t="s">
        <v>290</v>
      </c>
      <c r="AH807" t="s">
        <v>290</v>
      </c>
      <c r="AI807" t="s">
        <v>290</v>
      </c>
      <c r="AJ807" t="s">
        <v>290</v>
      </c>
      <c r="AK807" t="s">
        <v>290</v>
      </c>
      <c r="AL807" t="s">
        <v>290</v>
      </c>
      <c r="AM807">
        <v>4</v>
      </c>
      <c r="AN807" t="s">
        <v>290</v>
      </c>
      <c r="AO807">
        <v>35</v>
      </c>
      <c r="AP807">
        <v>5</v>
      </c>
      <c r="AQ807">
        <v>24</v>
      </c>
      <c r="AR807">
        <v>20</v>
      </c>
      <c r="AS807">
        <v>0</v>
      </c>
      <c r="AT807">
        <v>1</v>
      </c>
      <c r="AU807">
        <v>0</v>
      </c>
      <c r="AV807">
        <v>44</v>
      </c>
      <c r="AW807">
        <v>40.907088000000002</v>
      </c>
      <c r="AX807">
        <v>-89.497048000000007</v>
      </c>
      <c r="AY807">
        <v>1</v>
      </c>
      <c r="AZ807" t="s">
        <v>16343</v>
      </c>
      <c r="BA807">
        <v>1028</v>
      </c>
      <c r="BB807" t="s">
        <v>18320</v>
      </c>
      <c r="BE807" t="s">
        <v>4055</v>
      </c>
      <c r="BF807" t="s">
        <v>288</v>
      </c>
      <c r="BG807" t="s">
        <v>18288</v>
      </c>
      <c r="BH807">
        <v>61523</v>
      </c>
      <c r="BI807" t="s">
        <v>16346</v>
      </c>
      <c r="BJ807" t="s">
        <v>18289</v>
      </c>
    </row>
    <row r="808" spans="1:62">
      <c r="A808" t="s">
        <v>4098</v>
      </c>
      <c r="B808" t="s">
        <v>4099</v>
      </c>
      <c r="C808" t="s">
        <v>353</v>
      </c>
      <c r="D808" t="s">
        <v>1119</v>
      </c>
      <c r="E808" t="s">
        <v>18321</v>
      </c>
      <c r="F808" t="s">
        <v>4101</v>
      </c>
      <c r="G808" t="s">
        <v>197</v>
      </c>
      <c r="H808" t="s">
        <v>288</v>
      </c>
      <c r="I808">
        <v>61614</v>
      </c>
      <c r="J808">
        <v>3096927570</v>
      </c>
      <c r="K808" t="s">
        <v>197</v>
      </c>
      <c r="L808">
        <v>5</v>
      </c>
      <c r="M808">
        <v>17</v>
      </c>
      <c r="N808">
        <v>2.5</v>
      </c>
      <c r="O808">
        <v>24.5</v>
      </c>
      <c r="P808">
        <v>11</v>
      </c>
      <c r="Q808">
        <v>15</v>
      </c>
      <c r="R808">
        <v>10</v>
      </c>
      <c r="S808">
        <v>13</v>
      </c>
      <c r="T808">
        <v>19</v>
      </c>
      <c r="U808">
        <v>14</v>
      </c>
      <c r="V808">
        <v>12</v>
      </c>
      <c r="W808">
        <v>11</v>
      </c>
      <c r="X808">
        <v>12</v>
      </c>
      <c r="Y808">
        <v>12</v>
      </c>
      <c r="Z808" t="s">
        <v>290</v>
      </c>
      <c r="AA808" t="s">
        <v>290</v>
      </c>
      <c r="AB808" t="s">
        <v>290</v>
      </c>
      <c r="AC808" t="s">
        <v>290</v>
      </c>
      <c r="AD808" t="s">
        <v>290</v>
      </c>
      <c r="AE808" t="s">
        <v>290</v>
      </c>
      <c r="AF808" t="s">
        <v>290</v>
      </c>
      <c r="AG808" t="s">
        <v>290</v>
      </c>
      <c r="AH808" t="s">
        <v>290</v>
      </c>
      <c r="AI808" t="s">
        <v>290</v>
      </c>
      <c r="AJ808">
        <v>1</v>
      </c>
      <c r="AK808" t="s">
        <v>290</v>
      </c>
      <c r="AL808">
        <v>32</v>
      </c>
      <c r="AM808">
        <v>9</v>
      </c>
      <c r="AN808" t="s">
        <v>290</v>
      </c>
      <c r="AO808">
        <v>68</v>
      </c>
      <c r="AP808">
        <v>19</v>
      </c>
      <c r="AQ808">
        <v>71</v>
      </c>
      <c r="AR808">
        <v>58</v>
      </c>
      <c r="AS808">
        <v>0</v>
      </c>
      <c r="AT808">
        <v>0</v>
      </c>
      <c r="AU808">
        <v>11</v>
      </c>
      <c r="AV808">
        <v>129</v>
      </c>
      <c r="AW808">
        <v>40.776490000000003</v>
      </c>
      <c r="AX808">
        <v>-89.634460000000004</v>
      </c>
      <c r="AY808">
        <v>1</v>
      </c>
      <c r="AZ808" t="s">
        <v>16360</v>
      </c>
      <c r="BA808">
        <v>2711</v>
      </c>
      <c r="BB808" t="s">
        <v>18323</v>
      </c>
      <c r="BE808" t="s">
        <v>197</v>
      </c>
      <c r="BF808" t="s">
        <v>288</v>
      </c>
      <c r="BG808" t="s">
        <v>18288</v>
      </c>
      <c r="BH808">
        <v>61614</v>
      </c>
      <c r="BI808" t="s">
        <v>16346</v>
      </c>
      <c r="BJ808" t="s">
        <v>16363</v>
      </c>
    </row>
    <row r="809" spans="1:62">
      <c r="A809" t="s">
        <v>4102</v>
      </c>
      <c r="B809" t="s">
        <v>4103</v>
      </c>
      <c r="C809" t="s">
        <v>314</v>
      </c>
      <c r="D809" t="s">
        <v>4104</v>
      </c>
      <c r="E809" t="s">
        <v>4105</v>
      </c>
      <c r="F809" t="s">
        <v>4106</v>
      </c>
      <c r="G809" t="s">
        <v>4080</v>
      </c>
      <c r="H809" t="s">
        <v>288</v>
      </c>
      <c r="I809">
        <v>61616</v>
      </c>
      <c r="J809">
        <v>3096810500</v>
      </c>
      <c r="K809" t="s">
        <v>197</v>
      </c>
      <c r="L809">
        <v>1</v>
      </c>
      <c r="M809">
        <v>13.5</v>
      </c>
      <c r="N809">
        <v>1</v>
      </c>
      <c r="O809">
        <v>15.5</v>
      </c>
      <c r="P809" t="s">
        <v>290</v>
      </c>
      <c r="Q809" t="s">
        <v>290</v>
      </c>
      <c r="R809" t="s">
        <v>290</v>
      </c>
      <c r="S809" t="s">
        <v>290</v>
      </c>
      <c r="T809" t="s">
        <v>290</v>
      </c>
      <c r="U809" t="s">
        <v>290</v>
      </c>
      <c r="V809">
        <v>30</v>
      </c>
      <c r="W809">
        <v>40</v>
      </c>
      <c r="X809">
        <v>43</v>
      </c>
      <c r="Y809">
        <v>43</v>
      </c>
      <c r="Z809" t="s">
        <v>290</v>
      </c>
      <c r="AA809" t="s">
        <v>290</v>
      </c>
      <c r="AB809" t="s">
        <v>290</v>
      </c>
      <c r="AC809" t="s">
        <v>290</v>
      </c>
      <c r="AD809" t="s">
        <v>290</v>
      </c>
      <c r="AE809" t="s">
        <v>290</v>
      </c>
      <c r="AF809" t="s">
        <v>290</v>
      </c>
      <c r="AG809" t="s">
        <v>290</v>
      </c>
      <c r="AH809" t="s">
        <v>290</v>
      </c>
      <c r="AI809" t="s">
        <v>290</v>
      </c>
      <c r="AJ809">
        <v>3</v>
      </c>
      <c r="AK809" t="s">
        <v>290</v>
      </c>
      <c r="AL809">
        <v>8</v>
      </c>
      <c r="AM809">
        <v>13</v>
      </c>
      <c r="AN809" t="s">
        <v>290</v>
      </c>
      <c r="AO809">
        <v>122</v>
      </c>
      <c r="AP809">
        <v>10</v>
      </c>
      <c r="AQ809">
        <v>67</v>
      </c>
      <c r="AR809">
        <v>89</v>
      </c>
      <c r="AS809">
        <v>0</v>
      </c>
      <c r="AT809">
        <v>0</v>
      </c>
      <c r="AU809">
        <v>41</v>
      </c>
      <c r="AV809">
        <v>156</v>
      </c>
      <c r="AW809">
        <v>40.732863999999999</v>
      </c>
      <c r="AX809">
        <v>-89.579714999999993</v>
      </c>
      <c r="AY809">
        <v>1</v>
      </c>
      <c r="AZ809" t="s">
        <v>16343</v>
      </c>
      <c r="BA809">
        <v>3725</v>
      </c>
      <c r="BB809" t="s">
        <v>18306</v>
      </c>
      <c r="BE809" t="s">
        <v>4080</v>
      </c>
      <c r="BF809" t="s">
        <v>288</v>
      </c>
      <c r="BG809" t="s">
        <v>18288</v>
      </c>
      <c r="BH809">
        <v>61616</v>
      </c>
      <c r="BI809" t="s">
        <v>16346</v>
      </c>
      <c r="BJ809" t="s">
        <v>18289</v>
      </c>
    </row>
    <row r="810" spans="1:62">
      <c r="A810" t="s">
        <v>4107</v>
      </c>
      <c r="B810" t="s">
        <v>4108</v>
      </c>
      <c r="C810" t="s">
        <v>314</v>
      </c>
      <c r="D810" t="s">
        <v>4109</v>
      </c>
      <c r="E810" t="s">
        <v>4110</v>
      </c>
      <c r="F810" t="s">
        <v>4111</v>
      </c>
      <c r="G810" t="s">
        <v>197</v>
      </c>
      <c r="H810" t="s">
        <v>288</v>
      </c>
      <c r="I810">
        <v>61615</v>
      </c>
      <c r="J810">
        <v>3096919089</v>
      </c>
      <c r="K810" t="s">
        <v>197</v>
      </c>
      <c r="L810">
        <v>2.4</v>
      </c>
      <c r="M810">
        <v>18</v>
      </c>
      <c r="N810">
        <v>5.9</v>
      </c>
      <c r="O810">
        <v>26.3</v>
      </c>
      <c r="P810">
        <v>19</v>
      </c>
      <c r="Q810">
        <v>16</v>
      </c>
      <c r="R810">
        <v>10</v>
      </c>
      <c r="S810">
        <v>9</v>
      </c>
      <c r="T810">
        <v>11</v>
      </c>
      <c r="U810">
        <v>10</v>
      </c>
      <c r="V810">
        <v>13</v>
      </c>
      <c r="W810">
        <v>15</v>
      </c>
      <c r="X810">
        <v>14</v>
      </c>
      <c r="Y810">
        <v>9</v>
      </c>
      <c r="Z810">
        <v>8</v>
      </c>
      <c r="AA810">
        <v>8</v>
      </c>
      <c r="AB810">
        <v>8</v>
      </c>
      <c r="AC810">
        <v>9</v>
      </c>
      <c r="AD810" t="s">
        <v>290</v>
      </c>
      <c r="AE810" t="s">
        <v>290</v>
      </c>
      <c r="AF810" t="s">
        <v>290</v>
      </c>
      <c r="AG810" t="s">
        <v>290</v>
      </c>
      <c r="AH810" t="s">
        <v>290</v>
      </c>
      <c r="AI810" t="s">
        <v>290</v>
      </c>
      <c r="AJ810" t="s">
        <v>290</v>
      </c>
      <c r="AK810" t="s">
        <v>290</v>
      </c>
      <c r="AL810">
        <v>79</v>
      </c>
      <c r="AM810">
        <v>18</v>
      </c>
      <c r="AN810" t="s">
        <v>290</v>
      </c>
      <c r="AO810">
        <v>58</v>
      </c>
      <c r="AP810">
        <v>4</v>
      </c>
      <c r="AQ810">
        <v>82</v>
      </c>
      <c r="AR810">
        <v>77</v>
      </c>
      <c r="AS810">
        <v>2</v>
      </c>
      <c r="AT810">
        <v>3</v>
      </c>
      <c r="AU810">
        <v>0</v>
      </c>
      <c r="AV810">
        <v>159</v>
      </c>
      <c r="AW810">
        <v>40.757252000000001</v>
      </c>
      <c r="AX810">
        <v>-89.657946999999993</v>
      </c>
      <c r="AY810">
        <v>1</v>
      </c>
      <c r="AZ810" t="s">
        <v>16343</v>
      </c>
      <c r="BA810">
        <v>4125</v>
      </c>
      <c r="BB810" t="s">
        <v>18326</v>
      </c>
      <c r="BE810" t="s">
        <v>197</v>
      </c>
      <c r="BF810" t="s">
        <v>288</v>
      </c>
      <c r="BG810" t="s">
        <v>18288</v>
      </c>
      <c r="BH810">
        <v>61615</v>
      </c>
      <c r="BI810" t="s">
        <v>16346</v>
      </c>
      <c r="BJ810" t="s">
        <v>18289</v>
      </c>
    </row>
    <row r="811" spans="1:62">
      <c r="A811" t="s">
        <v>4112</v>
      </c>
      <c r="B811" t="s">
        <v>4113</v>
      </c>
      <c r="C811" t="s">
        <v>1570</v>
      </c>
      <c r="D811" t="s">
        <v>4114</v>
      </c>
      <c r="E811" t="s">
        <v>4115</v>
      </c>
      <c r="F811" t="s">
        <v>4116</v>
      </c>
      <c r="G811" t="s">
        <v>197</v>
      </c>
      <c r="H811" t="s">
        <v>288</v>
      </c>
      <c r="I811">
        <v>61615</v>
      </c>
      <c r="J811">
        <v>3092432493</v>
      </c>
      <c r="K811" t="s">
        <v>197</v>
      </c>
      <c r="L811">
        <v>3</v>
      </c>
      <c r="M811">
        <v>20.5</v>
      </c>
      <c r="N811">
        <v>6</v>
      </c>
      <c r="O811">
        <v>29.5</v>
      </c>
      <c r="P811">
        <v>34</v>
      </c>
      <c r="Q811">
        <v>28</v>
      </c>
      <c r="R811">
        <v>26</v>
      </c>
      <c r="S811">
        <v>33</v>
      </c>
      <c r="T811">
        <v>30</v>
      </c>
      <c r="U811">
        <v>21</v>
      </c>
      <c r="V811">
        <v>27</v>
      </c>
      <c r="W811">
        <v>27</v>
      </c>
      <c r="X811">
        <v>22</v>
      </c>
      <c r="Y811">
        <v>16</v>
      </c>
      <c r="Z811" t="s">
        <v>290</v>
      </c>
      <c r="AA811" t="s">
        <v>290</v>
      </c>
      <c r="AB811" t="s">
        <v>290</v>
      </c>
      <c r="AC811" t="s">
        <v>290</v>
      </c>
      <c r="AD811" t="s">
        <v>290</v>
      </c>
      <c r="AE811" t="s">
        <v>290</v>
      </c>
      <c r="AF811" t="s">
        <v>290</v>
      </c>
      <c r="AG811" t="s">
        <v>290</v>
      </c>
      <c r="AH811" t="s">
        <v>290</v>
      </c>
      <c r="AI811" t="s">
        <v>290</v>
      </c>
      <c r="AJ811">
        <v>12</v>
      </c>
      <c r="AK811" t="s">
        <v>290</v>
      </c>
      <c r="AL811">
        <v>16</v>
      </c>
      <c r="AM811">
        <v>6</v>
      </c>
      <c r="AN811" t="s">
        <v>290</v>
      </c>
      <c r="AO811">
        <v>226</v>
      </c>
      <c r="AP811">
        <v>4</v>
      </c>
      <c r="AQ811">
        <v>133</v>
      </c>
      <c r="AR811">
        <v>131</v>
      </c>
      <c r="AS811">
        <v>0</v>
      </c>
      <c r="AT811">
        <v>0</v>
      </c>
      <c r="AU811">
        <v>19</v>
      </c>
      <c r="AV811">
        <v>264</v>
      </c>
      <c r="AW811">
        <v>40.821326999999997</v>
      </c>
      <c r="AX811">
        <v>-89.614913000000001</v>
      </c>
      <c r="AY811">
        <v>1</v>
      </c>
      <c r="AZ811" t="s">
        <v>16343</v>
      </c>
      <c r="BA811">
        <v>10911</v>
      </c>
      <c r="BB811" t="s">
        <v>18328</v>
      </c>
      <c r="BE811" t="s">
        <v>197</v>
      </c>
      <c r="BF811" t="s">
        <v>288</v>
      </c>
      <c r="BG811" t="s">
        <v>18288</v>
      </c>
      <c r="BH811">
        <v>61615</v>
      </c>
      <c r="BI811" t="s">
        <v>16346</v>
      </c>
      <c r="BJ811" t="s">
        <v>18289</v>
      </c>
    </row>
    <row r="812" spans="1:62">
      <c r="A812" t="s">
        <v>4117</v>
      </c>
      <c r="B812" t="s">
        <v>4118</v>
      </c>
      <c r="C812" t="s">
        <v>353</v>
      </c>
      <c r="D812" t="s">
        <v>976</v>
      </c>
      <c r="E812" t="s">
        <v>18329</v>
      </c>
      <c r="F812" t="s">
        <v>4120</v>
      </c>
      <c r="G812" t="s">
        <v>198</v>
      </c>
      <c r="H812" t="s">
        <v>288</v>
      </c>
      <c r="I812">
        <v>61201</v>
      </c>
      <c r="J812">
        <v>3097867793</v>
      </c>
      <c r="K812" t="s">
        <v>198</v>
      </c>
      <c r="L812">
        <v>7</v>
      </c>
      <c r="M812">
        <v>27</v>
      </c>
      <c r="N812">
        <v>17</v>
      </c>
      <c r="O812">
        <v>51</v>
      </c>
      <c r="P812" t="s">
        <v>290</v>
      </c>
      <c r="Q812" t="s">
        <v>290</v>
      </c>
      <c r="R812" t="s">
        <v>290</v>
      </c>
      <c r="S812" t="s">
        <v>290</v>
      </c>
      <c r="T812" t="s">
        <v>290</v>
      </c>
      <c r="U812" t="s">
        <v>290</v>
      </c>
      <c r="V812" t="s">
        <v>290</v>
      </c>
      <c r="W812" t="s">
        <v>290</v>
      </c>
      <c r="X812" t="s">
        <v>290</v>
      </c>
      <c r="Y812" t="s">
        <v>290</v>
      </c>
      <c r="Z812">
        <v>89</v>
      </c>
      <c r="AA812">
        <v>84</v>
      </c>
      <c r="AB812">
        <v>88</v>
      </c>
      <c r="AC812">
        <v>97</v>
      </c>
      <c r="AD812" t="s">
        <v>290</v>
      </c>
      <c r="AE812" t="s">
        <v>290</v>
      </c>
      <c r="AF812" t="s">
        <v>290</v>
      </c>
      <c r="AG812" t="s">
        <v>290</v>
      </c>
      <c r="AH812" t="s">
        <v>290</v>
      </c>
      <c r="AI812">
        <v>29</v>
      </c>
      <c r="AJ812">
        <v>91</v>
      </c>
      <c r="AK812">
        <v>1</v>
      </c>
      <c r="AL812">
        <v>9</v>
      </c>
      <c r="AM812">
        <v>10</v>
      </c>
      <c r="AN812" t="s">
        <v>290</v>
      </c>
      <c r="AO812">
        <v>260</v>
      </c>
      <c r="AP812">
        <v>16</v>
      </c>
      <c r="AQ812">
        <v>211</v>
      </c>
      <c r="AR812">
        <v>176</v>
      </c>
      <c r="AS812">
        <v>56</v>
      </c>
      <c r="AT812">
        <v>42</v>
      </c>
      <c r="AU812">
        <v>54</v>
      </c>
      <c r="AV812">
        <v>387</v>
      </c>
      <c r="AW812">
        <v>41.500335</v>
      </c>
      <c r="AX812">
        <v>-90.544939999999997</v>
      </c>
      <c r="AY812">
        <v>1</v>
      </c>
      <c r="AZ812" t="s">
        <v>16360</v>
      </c>
      <c r="BA812">
        <v>1103</v>
      </c>
      <c r="BB812" t="s">
        <v>18331</v>
      </c>
      <c r="BE812" t="s">
        <v>198</v>
      </c>
      <c r="BF812" t="s">
        <v>288</v>
      </c>
      <c r="BG812" t="s">
        <v>18332</v>
      </c>
      <c r="BH812">
        <v>61201</v>
      </c>
      <c r="BI812" t="s">
        <v>16346</v>
      </c>
      <c r="BJ812" t="s">
        <v>16363</v>
      </c>
    </row>
    <row r="813" spans="1:62">
      <c r="A813" t="s">
        <v>4122</v>
      </c>
      <c r="B813" t="s">
        <v>4123</v>
      </c>
      <c r="D813" t="s">
        <v>4119</v>
      </c>
      <c r="E813" t="s">
        <v>788</v>
      </c>
      <c r="F813" t="s">
        <v>4124</v>
      </c>
      <c r="G813" t="s">
        <v>4125</v>
      </c>
      <c r="H813" t="s">
        <v>288</v>
      </c>
      <c r="I813">
        <v>61265</v>
      </c>
      <c r="J813">
        <v>3097575500</v>
      </c>
      <c r="K813" t="s">
        <v>198</v>
      </c>
      <c r="L813">
        <v>3</v>
      </c>
      <c r="M813">
        <v>27</v>
      </c>
      <c r="N813">
        <v>9</v>
      </c>
      <c r="O813">
        <v>39</v>
      </c>
      <c r="P813">
        <v>51</v>
      </c>
      <c r="Q813">
        <v>43</v>
      </c>
      <c r="R813">
        <v>37</v>
      </c>
      <c r="S813">
        <v>39</v>
      </c>
      <c r="T813">
        <v>51</v>
      </c>
      <c r="U813">
        <v>44</v>
      </c>
      <c r="V813">
        <v>37</v>
      </c>
      <c r="W813">
        <v>51</v>
      </c>
      <c r="X813">
        <v>43</v>
      </c>
      <c r="Y813">
        <v>40</v>
      </c>
      <c r="Z813" t="s">
        <v>290</v>
      </c>
      <c r="AA813" t="s">
        <v>290</v>
      </c>
      <c r="AB813" t="s">
        <v>290</v>
      </c>
      <c r="AC813" t="s">
        <v>290</v>
      </c>
      <c r="AD813" t="s">
        <v>290</v>
      </c>
      <c r="AE813" t="s">
        <v>290</v>
      </c>
      <c r="AF813" t="s">
        <v>290</v>
      </c>
      <c r="AG813" t="s">
        <v>290</v>
      </c>
      <c r="AH813">
        <v>9</v>
      </c>
      <c r="AI813" t="s">
        <v>290</v>
      </c>
      <c r="AJ813">
        <v>130</v>
      </c>
      <c r="AK813" t="s">
        <v>290</v>
      </c>
      <c r="AL813">
        <v>4</v>
      </c>
      <c r="AM813">
        <v>13</v>
      </c>
      <c r="AN813" t="s">
        <v>290</v>
      </c>
      <c r="AO813">
        <v>259</v>
      </c>
      <c r="AP813">
        <v>39</v>
      </c>
      <c r="AQ813">
        <v>211</v>
      </c>
      <c r="AR813">
        <v>234</v>
      </c>
      <c r="AS813">
        <v>0</v>
      </c>
      <c r="AT813">
        <v>0</v>
      </c>
      <c r="AU813">
        <v>109</v>
      </c>
      <c r="AV813">
        <v>445</v>
      </c>
      <c r="AW813">
        <v>41.496713999999997</v>
      </c>
      <c r="AX813">
        <v>-90.518348000000003</v>
      </c>
      <c r="AY813">
        <v>1</v>
      </c>
      <c r="AZ813" t="s">
        <v>16360</v>
      </c>
      <c r="BA813">
        <v>1320</v>
      </c>
      <c r="BB813" t="s">
        <v>18334</v>
      </c>
      <c r="BE813" t="s">
        <v>4125</v>
      </c>
      <c r="BF813" t="s">
        <v>288</v>
      </c>
      <c r="BG813" t="s">
        <v>18332</v>
      </c>
      <c r="BH813">
        <v>61265</v>
      </c>
      <c r="BI813" t="s">
        <v>16346</v>
      </c>
      <c r="BJ813" t="s">
        <v>16363</v>
      </c>
    </row>
    <row r="814" spans="1:62">
      <c r="A814" t="s">
        <v>4127</v>
      </c>
      <c r="B814" t="s">
        <v>3413</v>
      </c>
      <c r="D814" t="s">
        <v>18644</v>
      </c>
      <c r="E814" t="s">
        <v>18645</v>
      </c>
      <c r="F814" t="s">
        <v>4130</v>
      </c>
      <c r="G814" t="s">
        <v>4125</v>
      </c>
      <c r="H814" t="s">
        <v>288</v>
      </c>
      <c r="I814">
        <v>61265</v>
      </c>
      <c r="J814">
        <v>3097624494</v>
      </c>
      <c r="K814" t="s">
        <v>198</v>
      </c>
      <c r="L814">
        <v>0</v>
      </c>
      <c r="M814">
        <v>3</v>
      </c>
      <c r="N814">
        <v>0</v>
      </c>
      <c r="O814">
        <v>3</v>
      </c>
      <c r="P814">
        <v>8</v>
      </c>
      <c r="Q814">
        <v>1</v>
      </c>
      <c r="R814" t="s">
        <v>290</v>
      </c>
      <c r="S814">
        <v>6</v>
      </c>
      <c r="T814">
        <v>3</v>
      </c>
      <c r="U814">
        <v>6</v>
      </c>
      <c r="V814">
        <v>4</v>
      </c>
      <c r="W814">
        <v>2</v>
      </c>
      <c r="X814">
        <v>7</v>
      </c>
      <c r="Y814">
        <v>2</v>
      </c>
      <c r="Z814" t="s">
        <v>290</v>
      </c>
      <c r="AA814" t="s">
        <v>290</v>
      </c>
      <c r="AB814" t="s">
        <v>290</v>
      </c>
      <c r="AC814" t="s">
        <v>290</v>
      </c>
      <c r="AD814" t="s">
        <v>290</v>
      </c>
      <c r="AE814" t="s">
        <v>290</v>
      </c>
      <c r="AF814" t="s">
        <v>290</v>
      </c>
      <c r="AG814" t="s">
        <v>290</v>
      </c>
      <c r="AH814" t="s">
        <v>290</v>
      </c>
      <c r="AI814" t="s">
        <v>290</v>
      </c>
      <c r="AJ814">
        <v>1</v>
      </c>
      <c r="AK814" t="s">
        <v>290</v>
      </c>
      <c r="AL814" t="s">
        <v>290</v>
      </c>
      <c r="AM814" t="s">
        <v>290</v>
      </c>
      <c r="AN814" t="s">
        <v>290</v>
      </c>
      <c r="AO814">
        <v>38</v>
      </c>
      <c r="AP814" t="s">
        <v>290</v>
      </c>
      <c r="AQ814">
        <v>18</v>
      </c>
      <c r="AR814">
        <v>21</v>
      </c>
      <c r="AS814">
        <v>0</v>
      </c>
      <c r="AT814">
        <v>0</v>
      </c>
      <c r="AU814">
        <v>15</v>
      </c>
      <c r="AV814">
        <v>39</v>
      </c>
      <c r="AW814">
        <v>41.493555999999998</v>
      </c>
      <c r="AX814">
        <v>-90.535854</v>
      </c>
      <c r="AY814">
        <v>1</v>
      </c>
      <c r="AZ814" t="s">
        <v>16360</v>
      </c>
      <c r="BA814">
        <v>153</v>
      </c>
      <c r="BB814" t="s">
        <v>18337</v>
      </c>
      <c r="BE814" t="s">
        <v>4125</v>
      </c>
      <c r="BF814" t="s">
        <v>288</v>
      </c>
      <c r="BG814" t="s">
        <v>18332</v>
      </c>
      <c r="BH814">
        <v>61265</v>
      </c>
      <c r="BI814" t="s">
        <v>16346</v>
      </c>
      <c r="BJ814" t="s">
        <v>16363</v>
      </c>
    </row>
    <row r="815" spans="1:62">
      <c r="A815" t="s">
        <v>4815</v>
      </c>
      <c r="B815" t="s">
        <v>4816</v>
      </c>
      <c r="D815" t="s">
        <v>284</v>
      </c>
      <c r="E815" t="s">
        <v>4817</v>
      </c>
      <c r="F815" t="s">
        <v>4818</v>
      </c>
      <c r="G815" t="s">
        <v>4125</v>
      </c>
      <c r="H815" t="s">
        <v>288</v>
      </c>
      <c r="I815">
        <v>61265</v>
      </c>
      <c r="J815">
        <v>3097647047</v>
      </c>
      <c r="K815" t="s">
        <v>198</v>
      </c>
      <c r="L815">
        <v>1.2</v>
      </c>
      <c r="M815">
        <v>4.8</v>
      </c>
      <c r="N815">
        <v>6</v>
      </c>
      <c r="O815">
        <v>12</v>
      </c>
      <c r="P815" t="s">
        <v>290</v>
      </c>
      <c r="Q815" t="s">
        <v>290</v>
      </c>
      <c r="R815" t="s">
        <v>290</v>
      </c>
      <c r="S815" t="s">
        <v>290</v>
      </c>
      <c r="T815" t="s">
        <v>290</v>
      </c>
      <c r="U815" t="s">
        <v>290</v>
      </c>
      <c r="V815" t="s">
        <v>290</v>
      </c>
      <c r="W815" t="s">
        <v>290</v>
      </c>
      <c r="X815" t="s">
        <v>290</v>
      </c>
      <c r="Y815" t="s">
        <v>290</v>
      </c>
      <c r="Z815" t="s">
        <v>290</v>
      </c>
      <c r="AA815" t="s">
        <v>290</v>
      </c>
      <c r="AB815" t="s">
        <v>290</v>
      </c>
      <c r="AC815" t="s">
        <v>290</v>
      </c>
      <c r="AD815">
        <v>10</v>
      </c>
      <c r="AE815">
        <v>10</v>
      </c>
      <c r="AF815" t="s">
        <v>290</v>
      </c>
      <c r="AG815" t="s">
        <v>290</v>
      </c>
      <c r="AH815" t="s">
        <v>290</v>
      </c>
      <c r="AI815" t="s">
        <v>290</v>
      </c>
      <c r="AJ815" t="s">
        <v>290</v>
      </c>
      <c r="AK815" t="s">
        <v>290</v>
      </c>
      <c r="AL815" t="s">
        <v>290</v>
      </c>
      <c r="AM815" t="s">
        <v>290</v>
      </c>
      <c r="AN815" t="s">
        <v>290</v>
      </c>
      <c r="AO815">
        <v>20</v>
      </c>
      <c r="AP815" t="s">
        <v>290</v>
      </c>
      <c r="AQ815">
        <v>12</v>
      </c>
      <c r="AR815">
        <v>8</v>
      </c>
      <c r="AS815">
        <v>0</v>
      </c>
      <c r="AT815">
        <v>0</v>
      </c>
      <c r="AU815">
        <v>0</v>
      </c>
      <c r="AV815">
        <v>20</v>
      </c>
      <c r="AW815">
        <v>41.491962000000001</v>
      </c>
      <c r="AX815">
        <v>-90.468312999999995</v>
      </c>
      <c r="AY815">
        <v>1</v>
      </c>
      <c r="AZ815" t="s">
        <v>16360</v>
      </c>
      <c r="BA815">
        <v>2100</v>
      </c>
      <c r="BB815" t="s">
        <v>18646</v>
      </c>
      <c r="BE815" t="s">
        <v>4125</v>
      </c>
      <c r="BF815" t="s">
        <v>288</v>
      </c>
      <c r="BG815" t="s">
        <v>18332</v>
      </c>
      <c r="BH815">
        <v>61265</v>
      </c>
      <c r="BI815" t="s">
        <v>16346</v>
      </c>
      <c r="BJ815" t="s">
        <v>16363</v>
      </c>
    </row>
    <row r="816" spans="1:62">
      <c r="A816" t="s">
        <v>4131</v>
      </c>
      <c r="B816" t="s">
        <v>4132</v>
      </c>
      <c r="C816" t="s">
        <v>314</v>
      </c>
      <c r="D816" t="s">
        <v>1024</v>
      </c>
      <c r="E816" t="s">
        <v>4133</v>
      </c>
      <c r="F816" t="s">
        <v>4134</v>
      </c>
      <c r="G816" t="s">
        <v>4125</v>
      </c>
      <c r="H816" t="s">
        <v>288</v>
      </c>
      <c r="I816">
        <v>61265</v>
      </c>
      <c r="J816">
        <v>3097623800</v>
      </c>
      <c r="K816" t="s">
        <v>198</v>
      </c>
      <c r="L816">
        <v>2.5</v>
      </c>
      <c r="M816">
        <v>9.5</v>
      </c>
      <c r="N816">
        <v>1</v>
      </c>
      <c r="O816">
        <v>13</v>
      </c>
      <c r="P816" t="s">
        <v>290</v>
      </c>
      <c r="Q816" t="s">
        <v>290</v>
      </c>
      <c r="R816" t="s">
        <v>290</v>
      </c>
      <c r="S816" t="s">
        <v>290</v>
      </c>
      <c r="T816" t="s">
        <v>290</v>
      </c>
      <c r="U816" t="s">
        <v>290</v>
      </c>
      <c r="V816" t="s">
        <v>290</v>
      </c>
      <c r="W816">
        <v>14</v>
      </c>
      <c r="X816">
        <v>14</v>
      </c>
      <c r="Y816">
        <v>13</v>
      </c>
      <c r="Z816">
        <v>20</v>
      </c>
      <c r="AA816">
        <v>15</v>
      </c>
      <c r="AB816">
        <v>11</v>
      </c>
      <c r="AC816">
        <v>5</v>
      </c>
      <c r="AD816" t="s">
        <v>290</v>
      </c>
      <c r="AE816" t="s">
        <v>290</v>
      </c>
      <c r="AF816" t="s">
        <v>290</v>
      </c>
      <c r="AG816" t="s">
        <v>290</v>
      </c>
      <c r="AH816" t="s">
        <v>290</v>
      </c>
      <c r="AI816" t="s">
        <v>290</v>
      </c>
      <c r="AJ816" t="s">
        <v>290</v>
      </c>
      <c r="AK816" t="s">
        <v>290</v>
      </c>
      <c r="AL816">
        <v>1</v>
      </c>
      <c r="AM816">
        <v>4</v>
      </c>
      <c r="AN816" t="s">
        <v>290</v>
      </c>
      <c r="AO816">
        <v>87</v>
      </c>
      <c r="AP816" t="s">
        <v>290</v>
      </c>
      <c r="AQ816">
        <v>50</v>
      </c>
      <c r="AR816">
        <v>42</v>
      </c>
      <c r="AS816">
        <v>4</v>
      </c>
      <c r="AT816">
        <v>1</v>
      </c>
      <c r="AU816">
        <v>20</v>
      </c>
      <c r="AV816">
        <v>92</v>
      </c>
      <c r="AW816">
        <v>41.495288000000002</v>
      </c>
      <c r="AX816">
        <v>-90.521276999999998</v>
      </c>
      <c r="AY816">
        <v>0.6</v>
      </c>
      <c r="AZ816" t="s">
        <v>17023</v>
      </c>
      <c r="BB816" t="s">
        <v>18339</v>
      </c>
      <c r="BE816" t="s">
        <v>4125</v>
      </c>
      <c r="BF816" t="s">
        <v>288</v>
      </c>
      <c r="BG816" t="s">
        <v>18332</v>
      </c>
      <c r="BH816">
        <v>61265</v>
      </c>
      <c r="BI816" t="s">
        <v>16346</v>
      </c>
      <c r="BJ816" t="s">
        <v>16363</v>
      </c>
    </row>
    <row r="817" spans="1:62">
      <c r="A817" t="s">
        <v>4135</v>
      </c>
      <c r="B817" t="s">
        <v>4136</v>
      </c>
      <c r="C817" t="s">
        <v>314</v>
      </c>
      <c r="D817" t="s">
        <v>334</v>
      </c>
      <c r="E817" t="s">
        <v>18340</v>
      </c>
      <c r="F817" t="s">
        <v>4139</v>
      </c>
      <c r="G817" t="s">
        <v>4140</v>
      </c>
      <c r="H817" t="s">
        <v>288</v>
      </c>
      <c r="I817">
        <v>61244</v>
      </c>
      <c r="J817">
        <v>3097559771</v>
      </c>
      <c r="K817" t="s">
        <v>198</v>
      </c>
      <c r="L817">
        <v>2.5</v>
      </c>
      <c r="M817">
        <v>13</v>
      </c>
      <c r="N817">
        <v>4.5</v>
      </c>
      <c r="O817">
        <v>20</v>
      </c>
      <c r="P817">
        <v>20</v>
      </c>
      <c r="Q817">
        <v>17</v>
      </c>
      <c r="R817">
        <v>10</v>
      </c>
      <c r="S817">
        <v>12</v>
      </c>
      <c r="T817">
        <v>13</v>
      </c>
      <c r="U817">
        <v>13</v>
      </c>
      <c r="V817">
        <v>11</v>
      </c>
      <c r="W817">
        <v>6</v>
      </c>
      <c r="X817">
        <v>7</v>
      </c>
      <c r="Y817">
        <v>16</v>
      </c>
      <c r="Z817" t="s">
        <v>290</v>
      </c>
      <c r="AA817" t="s">
        <v>290</v>
      </c>
      <c r="AB817" t="s">
        <v>290</v>
      </c>
      <c r="AC817" t="s">
        <v>290</v>
      </c>
      <c r="AD817" t="s">
        <v>290</v>
      </c>
      <c r="AE817" t="s">
        <v>290</v>
      </c>
      <c r="AF817" t="s">
        <v>290</v>
      </c>
      <c r="AG817" t="s">
        <v>290</v>
      </c>
      <c r="AH817" t="s">
        <v>290</v>
      </c>
      <c r="AI817" t="s">
        <v>290</v>
      </c>
      <c r="AJ817">
        <v>49</v>
      </c>
      <c r="AK817" t="s">
        <v>290</v>
      </c>
      <c r="AL817">
        <v>2</v>
      </c>
      <c r="AM817">
        <v>5</v>
      </c>
      <c r="AN817" t="s">
        <v>290</v>
      </c>
      <c r="AO817">
        <v>62</v>
      </c>
      <c r="AP817">
        <v>7</v>
      </c>
      <c r="AQ817">
        <v>62</v>
      </c>
      <c r="AR817">
        <v>63</v>
      </c>
      <c r="AS817">
        <v>0</v>
      </c>
      <c r="AT817">
        <v>0</v>
      </c>
      <c r="AU817">
        <v>49</v>
      </c>
      <c r="AV817">
        <v>125</v>
      </c>
      <c r="AW817">
        <v>41.513049000000002</v>
      </c>
      <c r="AX817">
        <v>-90.447114999999997</v>
      </c>
      <c r="AY817">
        <v>1</v>
      </c>
      <c r="AZ817" t="s">
        <v>16360</v>
      </c>
      <c r="BA817">
        <v>603</v>
      </c>
      <c r="BB817" t="s">
        <v>18285</v>
      </c>
      <c r="BE817" t="s">
        <v>4140</v>
      </c>
      <c r="BF817" t="s">
        <v>288</v>
      </c>
      <c r="BG817" t="s">
        <v>18332</v>
      </c>
      <c r="BH817">
        <v>61244</v>
      </c>
      <c r="BI817" t="s">
        <v>16346</v>
      </c>
      <c r="BJ817" t="s">
        <v>16363</v>
      </c>
    </row>
    <row r="818" spans="1:62">
      <c r="A818" t="s">
        <v>4142</v>
      </c>
      <c r="B818" t="s">
        <v>4143</v>
      </c>
      <c r="C818" t="s">
        <v>314</v>
      </c>
      <c r="D818" t="s">
        <v>4343</v>
      </c>
      <c r="E818" t="s">
        <v>18342</v>
      </c>
      <c r="F818" t="s">
        <v>4145</v>
      </c>
      <c r="G818" t="s">
        <v>198</v>
      </c>
      <c r="H818" t="s">
        <v>288</v>
      </c>
      <c r="I818">
        <v>61201</v>
      </c>
      <c r="J818">
        <v>3097937366</v>
      </c>
      <c r="K818" t="s">
        <v>198</v>
      </c>
      <c r="L818">
        <v>4</v>
      </c>
      <c r="M818">
        <v>35</v>
      </c>
      <c r="N818">
        <v>10</v>
      </c>
      <c r="O818">
        <v>49</v>
      </c>
      <c r="P818">
        <v>31</v>
      </c>
      <c r="Q818">
        <v>35</v>
      </c>
      <c r="R818">
        <v>36</v>
      </c>
      <c r="S818">
        <v>29</v>
      </c>
      <c r="T818">
        <v>40</v>
      </c>
      <c r="U818">
        <v>40</v>
      </c>
      <c r="V818">
        <v>35</v>
      </c>
      <c r="W818">
        <v>29</v>
      </c>
      <c r="X818">
        <v>33</v>
      </c>
      <c r="Y818">
        <v>33</v>
      </c>
      <c r="Z818" t="s">
        <v>290</v>
      </c>
      <c r="AA818" t="s">
        <v>290</v>
      </c>
      <c r="AB818" t="s">
        <v>290</v>
      </c>
      <c r="AC818" t="s">
        <v>290</v>
      </c>
      <c r="AD818" t="s">
        <v>290</v>
      </c>
      <c r="AE818" t="s">
        <v>290</v>
      </c>
      <c r="AF818" t="s">
        <v>290</v>
      </c>
      <c r="AG818" t="s">
        <v>290</v>
      </c>
      <c r="AH818" t="s">
        <v>290</v>
      </c>
      <c r="AI818" t="s">
        <v>290</v>
      </c>
      <c r="AJ818">
        <v>43</v>
      </c>
      <c r="AK818" t="s">
        <v>290</v>
      </c>
      <c r="AL818">
        <v>19</v>
      </c>
      <c r="AM818">
        <v>3</v>
      </c>
      <c r="AN818" t="s">
        <v>290</v>
      </c>
      <c r="AO818">
        <v>261</v>
      </c>
      <c r="AP818">
        <v>15</v>
      </c>
      <c r="AQ818">
        <v>182</v>
      </c>
      <c r="AR818">
        <v>159</v>
      </c>
      <c r="AS818">
        <v>0</v>
      </c>
      <c r="AT818">
        <v>0</v>
      </c>
      <c r="AU818">
        <v>40</v>
      </c>
      <c r="AV818">
        <v>341</v>
      </c>
      <c r="AW818">
        <v>41.481014000000002</v>
      </c>
      <c r="AX818">
        <v>-90.567030000000003</v>
      </c>
      <c r="AY818">
        <v>1</v>
      </c>
      <c r="AZ818" t="s">
        <v>16360</v>
      </c>
      <c r="BA818">
        <v>2901</v>
      </c>
      <c r="BB818" t="s">
        <v>18344</v>
      </c>
      <c r="BE818" t="s">
        <v>198</v>
      </c>
      <c r="BF818" t="s">
        <v>288</v>
      </c>
      <c r="BG818" t="s">
        <v>18332</v>
      </c>
      <c r="BH818">
        <v>61201</v>
      </c>
      <c r="BI818" t="s">
        <v>16346</v>
      </c>
      <c r="BJ818" t="s">
        <v>16363</v>
      </c>
    </row>
    <row r="819" spans="1:62">
      <c r="A819" t="s">
        <v>4146</v>
      </c>
      <c r="B819" t="s">
        <v>4147</v>
      </c>
      <c r="C819" t="s">
        <v>4148</v>
      </c>
      <c r="D819" t="s">
        <v>1708</v>
      </c>
      <c r="E819" t="s">
        <v>501</v>
      </c>
      <c r="F819" t="s">
        <v>4149</v>
      </c>
      <c r="G819" t="s">
        <v>4140</v>
      </c>
      <c r="H819" t="s">
        <v>288</v>
      </c>
      <c r="I819">
        <v>61244</v>
      </c>
      <c r="J819">
        <v>3097961485</v>
      </c>
      <c r="K819" t="s">
        <v>198</v>
      </c>
      <c r="L819">
        <v>3</v>
      </c>
      <c r="M819">
        <v>16</v>
      </c>
      <c r="N819">
        <v>0</v>
      </c>
      <c r="O819">
        <v>19</v>
      </c>
      <c r="P819">
        <v>26</v>
      </c>
      <c r="Q819">
        <v>22</v>
      </c>
      <c r="R819">
        <v>25</v>
      </c>
      <c r="S819">
        <v>27</v>
      </c>
      <c r="T819">
        <v>25</v>
      </c>
      <c r="U819">
        <v>20</v>
      </c>
      <c r="V819">
        <v>28</v>
      </c>
      <c r="W819">
        <v>22</v>
      </c>
      <c r="X819">
        <v>16</v>
      </c>
      <c r="Y819">
        <v>11</v>
      </c>
      <c r="Z819">
        <v>7</v>
      </c>
      <c r="AA819">
        <v>5</v>
      </c>
      <c r="AB819">
        <v>6</v>
      </c>
      <c r="AC819">
        <v>3</v>
      </c>
      <c r="AD819" t="s">
        <v>290</v>
      </c>
      <c r="AE819" t="s">
        <v>290</v>
      </c>
      <c r="AF819" t="s">
        <v>290</v>
      </c>
      <c r="AG819" t="s">
        <v>290</v>
      </c>
      <c r="AH819" t="s">
        <v>290</v>
      </c>
      <c r="AI819" t="s">
        <v>290</v>
      </c>
      <c r="AJ819">
        <v>17</v>
      </c>
      <c r="AK819" t="s">
        <v>290</v>
      </c>
      <c r="AL819">
        <v>59</v>
      </c>
      <c r="AM819">
        <v>49</v>
      </c>
      <c r="AN819" t="s">
        <v>290</v>
      </c>
      <c r="AO819">
        <v>114</v>
      </c>
      <c r="AP819">
        <v>4</v>
      </c>
      <c r="AQ819">
        <v>119</v>
      </c>
      <c r="AR819">
        <v>124</v>
      </c>
      <c r="AS819">
        <v>6</v>
      </c>
      <c r="AT819">
        <v>6</v>
      </c>
      <c r="AU819">
        <v>60</v>
      </c>
      <c r="AV819">
        <v>243</v>
      </c>
      <c r="AW819">
        <v>41.484465999999998</v>
      </c>
      <c r="AX819">
        <v>-90.438644999999994</v>
      </c>
      <c r="AY819">
        <v>1</v>
      </c>
      <c r="AZ819" t="s">
        <v>16360</v>
      </c>
      <c r="BA819">
        <v>900</v>
      </c>
      <c r="BB819" t="s">
        <v>18346</v>
      </c>
      <c r="BE819" t="s">
        <v>4140</v>
      </c>
      <c r="BF819" t="s">
        <v>288</v>
      </c>
      <c r="BG819" t="s">
        <v>18332</v>
      </c>
      <c r="BH819">
        <v>61244</v>
      </c>
      <c r="BI819" t="s">
        <v>16346</v>
      </c>
      <c r="BJ819" t="s">
        <v>16363</v>
      </c>
    </row>
    <row r="820" spans="1:62">
      <c r="A820" t="s">
        <v>4150</v>
      </c>
      <c r="B820" t="s">
        <v>4151</v>
      </c>
      <c r="D820" t="s">
        <v>725</v>
      </c>
      <c r="E820" t="s">
        <v>4152</v>
      </c>
      <c r="F820" t="s">
        <v>4153</v>
      </c>
      <c r="G820" t="s">
        <v>4125</v>
      </c>
      <c r="H820" t="s">
        <v>288</v>
      </c>
      <c r="I820">
        <v>61265</v>
      </c>
      <c r="J820">
        <v>3097641302</v>
      </c>
      <c r="K820" t="s">
        <v>198</v>
      </c>
      <c r="L820">
        <v>2</v>
      </c>
      <c r="M820">
        <v>12</v>
      </c>
      <c r="N820">
        <v>1</v>
      </c>
      <c r="O820">
        <v>15</v>
      </c>
      <c r="P820">
        <v>19</v>
      </c>
      <c r="Q820">
        <v>12</v>
      </c>
      <c r="R820">
        <v>13</v>
      </c>
      <c r="S820">
        <v>12</v>
      </c>
      <c r="T820">
        <v>7</v>
      </c>
      <c r="U820">
        <v>15</v>
      </c>
      <c r="V820">
        <v>9</v>
      </c>
      <c r="W820" t="s">
        <v>290</v>
      </c>
      <c r="X820" t="s">
        <v>290</v>
      </c>
      <c r="Y820" t="s">
        <v>290</v>
      </c>
      <c r="Z820" t="s">
        <v>290</v>
      </c>
      <c r="AA820" t="s">
        <v>290</v>
      </c>
      <c r="AB820" t="s">
        <v>290</v>
      </c>
      <c r="AC820" t="s">
        <v>290</v>
      </c>
      <c r="AD820" t="s">
        <v>290</v>
      </c>
      <c r="AE820" t="s">
        <v>290</v>
      </c>
      <c r="AF820" t="s">
        <v>290</v>
      </c>
      <c r="AG820" t="s">
        <v>290</v>
      </c>
      <c r="AH820" t="s">
        <v>290</v>
      </c>
      <c r="AI820" t="s">
        <v>290</v>
      </c>
      <c r="AJ820">
        <v>6</v>
      </c>
      <c r="AK820" t="s">
        <v>290</v>
      </c>
      <c r="AL820" t="s">
        <v>290</v>
      </c>
      <c r="AM820">
        <v>3</v>
      </c>
      <c r="AN820" t="s">
        <v>290</v>
      </c>
      <c r="AO820">
        <v>77</v>
      </c>
      <c r="AP820">
        <v>1</v>
      </c>
      <c r="AQ820">
        <v>41</v>
      </c>
      <c r="AR820">
        <v>46</v>
      </c>
      <c r="AS820">
        <v>0</v>
      </c>
      <c r="AT820">
        <v>0</v>
      </c>
      <c r="AU820">
        <v>0</v>
      </c>
      <c r="AV820">
        <v>87</v>
      </c>
      <c r="AW820">
        <v>41.508322</v>
      </c>
      <c r="AX820">
        <v>-90.504893999999993</v>
      </c>
      <c r="AY820">
        <v>1</v>
      </c>
      <c r="AZ820" t="s">
        <v>16360</v>
      </c>
      <c r="BA820">
        <v>2305</v>
      </c>
      <c r="BB820" t="s">
        <v>18348</v>
      </c>
      <c r="BE820" t="s">
        <v>4125</v>
      </c>
      <c r="BF820" t="s">
        <v>288</v>
      </c>
      <c r="BG820" t="s">
        <v>18332</v>
      </c>
      <c r="BH820">
        <v>61265</v>
      </c>
      <c r="BI820" t="s">
        <v>16346</v>
      </c>
      <c r="BJ820" t="s">
        <v>16363</v>
      </c>
    </row>
    <row r="821" spans="1:62">
      <c r="A821" t="s">
        <v>4154</v>
      </c>
      <c r="B821" t="s">
        <v>4155</v>
      </c>
      <c r="C821" t="s">
        <v>283</v>
      </c>
      <c r="D821" t="s">
        <v>4156</v>
      </c>
      <c r="E821" t="s">
        <v>4157</v>
      </c>
      <c r="F821" t="s">
        <v>4158</v>
      </c>
      <c r="G821" t="s">
        <v>4159</v>
      </c>
      <c r="H821" t="s">
        <v>288</v>
      </c>
      <c r="I821">
        <v>62269</v>
      </c>
      <c r="J821">
        <v>6187266040</v>
      </c>
      <c r="K821" t="s">
        <v>199</v>
      </c>
      <c r="L821">
        <v>2</v>
      </c>
      <c r="M821">
        <v>26</v>
      </c>
      <c r="N821">
        <v>3</v>
      </c>
      <c r="O821">
        <v>31</v>
      </c>
      <c r="P821" t="s">
        <v>290</v>
      </c>
      <c r="Q821">
        <v>16</v>
      </c>
      <c r="R821">
        <v>23</v>
      </c>
      <c r="S821">
        <v>16</v>
      </c>
      <c r="T821">
        <v>18</v>
      </c>
      <c r="U821">
        <v>12</v>
      </c>
      <c r="V821">
        <v>12</v>
      </c>
      <c r="W821">
        <v>16</v>
      </c>
      <c r="X821">
        <v>21</v>
      </c>
      <c r="Y821">
        <v>21</v>
      </c>
      <c r="Z821">
        <v>24</v>
      </c>
      <c r="AA821">
        <v>10</v>
      </c>
      <c r="AB821">
        <v>20</v>
      </c>
      <c r="AC821">
        <v>10</v>
      </c>
      <c r="AD821" t="s">
        <v>290</v>
      </c>
      <c r="AE821" t="s">
        <v>290</v>
      </c>
      <c r="AF821" t="s">
        <v>290</v>
      </c>
      <c r="AG821" t="s">
        <v>290</v>
      </c>
      <c r="AH821" t="s">
        <v>290</v>
      </c>
      <c r="AI821" t="s">
        <v>290</v>
      </c>
      <c r="AJ821">
        <v>15</v>
      </c>
      <c r="AK821" t="s">
        <v>290</v>
      </c>
      <c r="AL821">
        <v>6</v>
      </c>
      <c r="AM821">
        <v>4</v>
      </c>
      <c r="AN821">
        <v>3</v>
      </c>
      <c r="AO821">
        <v>181</v>
      </c>
      <c r="AP821">
        <v>10</v>
      </c>
      <c r="AQ821">
        <v>117</v>
      </c>
      <c r="AR821">
        <v>102</v>
      </c>
      <c r="AS821">
        <v>10</v>
      </c>
      <c r="AT821">
        <v>13</v>
      </c>
      <c r="AU821">
        <v>3</v>
      </c>
      <c r="AV821">
        <v>219</v>
      </c>
      <c r="AW821">
        <v>38.582754999999999</v>
      </c>
      <c r="AX821">
        <v>-89.892257000000001</v>
      </c>
      <c r="AY821">
        <v>1</v>
      </c>
      <c r="AZ821" t="s">
        <v>16343</v>
      </c>
      <c r="BA821">
        <v>1111</v>
      </c>
      <c r="BB821" t="s">
        <v>18350</v>
      </c>
      <c r="BE821" t="s">
        <v>4159</v>
      </c>
      <c r="BF821" t="s">
        <v>288</v>
      </c>
      <c r="BG821" t="s">
        <v>18351</v>
      </c>
      <c r="BH821">
        <v>62269</v>
      </c>
      <c r="BI821" t="s">
        <v>16346</v>
      </c>
      <c r="BJ821" t="s">
        <v>18352</v>
      </c>
    </row>
    <row r="822" spans="1:62">
      <c r="A822" t="s">
        <v>4161</v>
      </c>
      <c r="B822" t="s">
        <v>4162</v>
      </c>
      <c r="D822" t="s">
        <v>4163</v>
      </c>
      <c r="E822" t="s">
        <v>4164</v>
      </c>
      <c r="F822" t="s">
        <v>4165</v>
      </c>
      <c r="G822" t="s">
        <v>4166</v>
      </c>
      <c r="H822" t="s">
        <v>288</v>
      </c>
      <c r="I822">
        <v>62223</v>
      </c>
      <c r="J822">
        <v>6183971111</v>
      </c>
      <c r="K822" t="s">
        <v>199</v>
      </c>
      <c r="L822">
        <v>2</v>
      </c>
      <c r="M822">
        <v>15</v>
      </c>
      <c r="N822">
        <v>3</v>
      </c>
      <c r="O822">
        <v>20</v>
      </c>
      <c r="P822">
        <v>14</v>
      </c>
      <c r="Q822">
        <v>14</v>
      </c>
      <c r="R822">
        <v>9</v>
      </c>
      <c r="S822">
        <v>10</v>
      </c>
      <c r="T822">
        <v>23</v>
      </c>
      <c r="U822">
        <v>14</v>
      </c>
      <c r="V822">
        <v>24</v>
      </c>
      <c r="W822">
        <v>12</v>
      </c>
      <c r="X822">
        <v>21</v>
      </c>
      <c r="Y822">
        <v>24</v>
      </c>
      <c r="Z822" t="s">
        <v>290</v>
      </c>
      <c r="AA822" t="s">
        <v>290</v>
      </c>
      <c r="AB822" t="s">
        <v>290</v>
      </c>
      <c r="AC822" t="s">
        <v>290</v>
      </c>
      <c r="AD822">
        <v>9</v>
      </c>
      <c r="AE822" t="s">
        <v>290</v>
      </c>
      <c r="AF822" t="s">
        <v>290</v>
      </c>
      <c r="AG822" t="s">
        <v>290</v>
      </c>
      <c r="AH822" t="s">
        <v>290</v>
      </c>
      <c r="AI822" t="s">
        <v>290</v>
      </c>
      <c r="AJ822" t="s">
        <v>290</v>
      </c>
      <c r="AK822" t="s">
        <v>290</v>
      </c>
      <c r="AL822" t="s">
        <v>290</v>
      </c>
      <c r="AM822">
        <v>48</v>
      </c>
      <c r="AN822" t="s">
        <v>290</v>
      </c>
      <c r="AO822">
        <v>115</v>
      </c>
      <c r="AP822">
        <v>11</v>
      </c>
      <c r="AQ822">
        <v>97</v>
      </c>
      <c r="AR822">
        <v>77</v>
      </c>
      <c r="AS822">
        <v>0</v>
      </c>
      <c r="AT822">
        <v>0</v>
      </c>
      <c r="AU822">
        <v>37</v>
      </c>
      <c r="AV822">
        <v>174</v>
      </c>
      <c r="AW822">
        <v>38.571052000000002</v>
      </c>
      <c r="AX822">
        <v>-90.053207999999998</v>
      </c>
      <c r="AY822">
        <v>1</v>
      </c>
      <c r="AZ822" t="s">
        <v>16360</v>
      </c>
      <c r="BA822">
        <v>8809</v>
      </c>
      <c r="BB822" t="s">
        <v>17883</v>
      </c>
      <c r="BE822" t="s">
        <v>4166</v>
      </c>
      <c r="BF822" t="s">
        <v>288</v>
      </c>
      <c r="BG822" t="s">
        <v>18351</v>
      </c>
      <c r="BH822">
        <v>62223</v>
      </c>
      <c r="BI822" t="s">
        <v>16346</v>
      </c>
      <c r="BJ822" t="s">
        <v>16363</v>
      </c>
    </row>
    <row r="823" spans="1:62">
      <c r="A823" t="s">
        <v>4168</v>
      </c>
      <c r="B823" t="s">
        <v>4169</v>
      </c>
      <c r="C823" t="s">
        <v>4148</v>
      </c>
      <c r="D823" t="s">
        <v>3164</v>
      </c>
      <c r="E823" t="s">
        <v>4170</v>
      </c>
      <c r="F823" t="s">
        <v>4171</v>
      </c>
      <c r="G823" t="s">
        <v>4172</v>
      </c>
      <c r="H823" t="s">
        <v>288</v>
      </c>
      <c r="I823">
        <v>62204</v>
      </c>
      <c r="J823">
        <v>6188746605</v>
      </c>
      <c r="K823" t="s">
        <v>199</v>
      </c>
      <c r="L823">
        <v>3</v>
      </c>
      <c r="M823">
        <v>11</v>
      </c>
      <c r="N823">
        <v>0</v>
      </c>
      <c r="O823">
        <v>14</v>
      </c>
      <c r="P823">
        <v>20</v>
      </c>
      <c r="Q823">
        <v>13</v>
      </c>
      <c r="R823">
        <v>15</v>
      </c>
      <c r="S823">
        <v>11</v>
      </c>
      <c r="T823">
        <v>13</v>
      </c>
      <c r="U823">
        <v>13</v>
      </c>
      <c r="V823">
        <v>16</v>
      </c>
      <c r="W823">
        <v>16</v>
      </c>
      <c r="X823">
        <v>12</v>
      </c>
      <c r="Y823">
        <v>15</v>
      </c>
      <c r="Z823" t="s">
        <v>290</v>
      </c>
      <c r="AA823" t="s">
        <v>290</v>
      </c>
      <c r="AB823" t="s">
        <v>290</v>
      </c>
      <c r="AC823" t="s">
        <v>290</v>
      </c>
      <c r="AD823" t="s">
        <v>290</v>
      </c>
      <c r="AE823" t="s">
        <v>290</v>
      </c>
      <c r="AF823" t="s">
        <v>290</v>
      </c>
      <c r="AG823" t="s">
        <v>290</v>
      </c>
      <c r="AH823" t="s">
        <v>290</v>
      </c>
      <c r="AI823" t="s">
        <v>290</v>
      </c>
      <c r="AJ823" t="s">
        <v>290</v>
      </c>
      <c r="AK823" t="s">
        <v>290</v>
      </c>
      <c r="AL823" t="s">
        <v>290</v>
      </c>
      <c r="AM823">
        <v>140</v>
      </c>
      <c r="AN823" t="s">
        <v>290</v>
      </c>
      <c r="AO823" t="s">
        <v>290</v>
      </c>
      <c r="AP823">
        <v>4</v>
      </c>
      <c r="AQ823">
        <v>75</v>
      </c>
      <c r="AR823">
        <v>69</v>
      </c>
      <c r="AS823">
        <v>0</v>
      </c>
      <c r="AT823">
        <v>0</v>
      </c>
      <c r="AU823">
        <v>143</v>
      </c>
      <c r="AV823">
        <v>144</v>
      </c>
      <c r="AW823">
        <v>38.630564</v>
      </c>
      <c r="AX823">
        <v>-90.108559</v>
      </c>
      <c r="AY823">
        <v>1</v>
      </c>
      <c r="AZ823" t="s">
        <v>16360</v>
      </c>
      <c r="BA823">
        <v>1600</v>
      </c>
      <c r="BB823" t="s">
        <v>18355</v>
      </c>
      <c r="BE823" t="s">
        <v>4172</v>
      </c>
      <c r="BF823" t="s">
        <v>288</v>
      </c>
      <c r="BG823" t="s">
        <v>18351</v>
      </c>
      <c r="BH823">
        <v>62204</v>
      </c>
      <c r="BI823" t="s">
        <v>16346</v>
      </c>
      <c r="BJ823" t="s">
        <v>16363</v>
      </c>
    </row>
    <row r="824" spans="1:62">
      <c r="A824" t="s">
        <v>4174</v>
      </c>
      <c r="B824" t="s">
        <v>4175</v>
      </c>
      <c r="C824" t="s">
        <v>283</v>
      </c>
      <c r="D824" t="s">
        <v>2465</v>
      </c>
      <c r="E824" t="s">
        <v>4176</v>
      </c>
      <c r="F824" t="s">
        <v>13904</v>
      </c>
      <c r="G824" t="s">
        <v>4166</v>
      </c>
      <c r="H824" t="s">
        <v>288</v>
      </c>
      <c r="I824">
        <v>62220</v>
      </c>
      <c r="J824">
        <v>6182336414</v>
      </c>
      <c r="K824" t="s">
        <v>199</v>
      </c>
      <c r="L824">
        <v>3</v>
      </c>
      <c r="M824">
        <v>10</v>
      </c>
      <c r="N824">
        <v>4</v>
      </c>
      <c r="O824">
        <v>17</v>
      </c>
      <c r="P824">
        <v>4</v>
      </c>
      <c r="Q824">
        <v>7</v>
      </c>
      <c r="R824">
        <v>6</v>
      </c>
      <c r="S824">
        <v>7</v>
      </c>
      <c r="T824">
        <v>9</v>
      </c>
      <c r="U824">
        <v>4</v>
      </c>
      <c r="V824">
        <v>10</v>
      </c>
      <c r="W824">
        <v>9</v>
      </c>
      <c r="X824">
        <v>10</v>
      </c>
      <c r="Y824">
        <v>5</v>
      </c>
      <c r="Z824" t="s">
        <v>290</v>
      </c>
      <c r="AA824" t="s">
        <v>290</v>
      </c>
      <c r="AB824" t="s">
        <v>290</v>
      </c>
      <c r="AC824" t="s">
        <v>290</v>
      </c>
      <c r="AD824">
        <v>3</v>
      </c>
      <c r="AE824" t="s">
        <v>290</v>
      </c>
      <c r="AF824" t="s">
        <v>290</v>
      </c>
      <c r="AG824" t="s">
        <v>290</v>
      </c>
      <c r="AH824" t="s">
        <v>290</v>
      </c>
      <c r="AI824" t="s">
        <v>290</v>
      </c>
      <c r="AJ824">
        <v>2</v>
      </c>
      <c r="AK824">
        <v>2</v>
      </c>
      <c r="AL824" t="s">
        <v>290</v>
      </c>
      <c r="AM824">
        <v>18</v>
      </c>
      <c r="AN824" t="s">
        <v>290</v>
      </c>
      <c r="AO824">
        <v>47</v>
      </c>
      <c r="AP824">
        <v>5</v>
      </c>
      <c r="AQ824">
        <v>38</v>
      </c>
      <c r="AR824">
        <v>36</v>
      </c>
      <c r="AS824">
        <v>0</v>
      </c>
      <c r="AT824">
        <v>0</v>
      </c>
      <c r="AU824">
        <v>15</v>
      </c>
      <c r="AV824">
        <v>74</v>
      </c>
      <c r="AW824">
        <v>38.511215999999997</v>
      </c>
      <c r="AX824">
        <v>-89.986255999999997</v>
      </c>
      <c r="AY824">
        <v>1</v>
      </c>
      <c r="AZ824" t="s">
        <v>16343</v>
      </c>
      <c r="BA824">
        <v>200</v>
      </c>
      <c r="BB824" t="s">
        <v>18357</v>
      </c>
      <c r="BE824" t="s">
        <v>4166</v>
      </c>
      <c r="BF824" t="s">
        <v>288</v>
      </c>
      <c r="BG824" t="s">
        <v>18351</v>
      </c>
      <c r="BH824">
        <v>62220</v>
      </c>
      <c r="BI824" t="s">
        <v>16346</v>
      </c>
      <c r="BJ824" t="s">
        <v>18358</v>
      </c>
    </row>
    <row r="825" spans="1:62">
      <c r="A825" t="s">
        <v>4179</v>
      </c>
      <c r="B825" t="s">
        <v>3785</v>
      </c>
      <c r="D825" t="s">
        <v>1381</v>
      </c>
      <c r="E825" t="s">
        <v>4180</v>
      </c>
      <c r="F825" t="s">
        <v>4181</v>
      </c>
      <c r="G825" t="s">
        <v>4166</v>
      </c>
      <c r="H825" t="s">
        <v>288</v>
      </c>
      <c r="I825">
        <v>62223</v>
      </c>
      <c r="J825">
        <v>6182341206</v>
      </c>
      <c r="K825" t="s">
        <v>199</v>
      </c>
      <c r="L825">
        <v>1</v>
      </c>
      <c r="M825">
        <v>13</v>
      </c>
      <c r="N825">
        <v>7</v>
      </c>
      <c r="O825">
        <v>21</v>
      </c>
      <c r="P825">
        <v>11</v>
      </c>
      <c r="Q825">
        <v>15</v>
      </c>
      <c r="R825">
        <v>17</v>
      </c>
      <c r="S825">
        <v>14</v>
      </c>
      <c r="T825">
        <v>15</v>
      </c>
      <c r="U825">
        <v>13</v>
      </c>
      <c r="V825">
        <v>14</v>
      </c>
      <c r="W825">
        <v>23</v>
      </c>
      <c r="X825">
        <v>15</v>
      </c>
      <c r="Y825">
        <v>22</v>
      </c>
      <c r="Z825" t="s">
        <v>290</v>
      </c>
      <c r="AA825" t="s">
        <v>290</v>
      </c>
      <c r="AB825" t="s">
        <v>290</v>
      </c>
      <c r="AC825" t="s">
        <v>290</v>
      </c>
      <c r="AD825" t="s">
        <v>290</v>
      </c>
      <c r="AE825" t="s">
        <v>290</v>
      </c>
      <c r="AF825" t="s">
        <v>290</v>
      </c>
      <c r="AG825" t="s">
        <v>290</v>
      </c>
      <c r="AH825" t="s">
        <v>290</v>
      </c>
      <c r="AI825" t="s">
        <v>290</v>
      </c>
      <c r="AJ825">
        <v>11</v>
      </c>
      <c r="AK825" t="s">
        <v>290</v>
      </c>
      <c r="AL825">
        <v>6</v>
      </c>
      <c r="AM825">
        <v>17</v>
      </c>
      <c r="AN825" t="s">
        <v>290</v>
      </c>
      <c r="AO825">
        <v>113</v>
      </c>
      <c r="AP825">
        <v>12</v>
      </c>
      <c r="AQ825">
        <v>79</v>
      </c>
      <c r="AR825">
        <v>80</v>
      </c>
      <c r="AS825">
        <v>0</v>
      </c>
      <c r="AT825">
        <v>0</v>
      </c>
      <c r="AU825">
        <v>19</v>
      </c>
      <c r="AV825">
        <v>159</v>
      </c>
      <c r="AW825">
        <v>38.541876000000002</v>
      </c>
      <c r="AX825">
        <v>-90.037058999999999</v>
      </c>
      <c r="AY825">
        <v>1</v>
      </c>
      <c r="AZ825" t="s">
        <v>16360</v>
      </c>
      <c r="BA825">
        <v>5915</v>
      </c>
      <c r="BB825" t="s">
        <v>18360</v>
      </c>
      <c r="BE825" t="s">
        <v>4166</v>
      </c>
      <c r="BF825" t="s">
        <v>288</v>
      </c>
      <c r="BG825" t="s">
        <v>18351</v>
      </c>
      <c r="BH825">
        <v>62223</v>
      </c>
      <c r="BI825" t="s">
        <v>16346</v>
      </c>
      <c r="BJ825" t="s">
        <v>16363</v>
      </c>
    </row>
    <row r="826" spans="1:62">
      <c r="A826" t="s">
        <v>4182</v>
      </c>
      <c r="B826" t="s">
        <v>4183</v>
      </c>
      <c r="C826" t="s">
        <v>283</v>
      </c>
      <c r="D826" t="s">
        <v>18647</v>
      </c>
      <c r="E826" t="s">
        <v>18648</v>
      </c>
      <c r="F826" t="s">
        <v>4186</v>
      </c>
      <c r="G826" t="s">
        <v>4166</v>
      </c>
      <c r="H826" t="s">
        <v>288</v>
      </c>
      <c r="I826">
        <v>62221</v>
      </c>
      <c r="J826">
        <v>6182354066</v>
      </c>
      <c r="K826" t="s">
        <v>199</v>
      </c>
      <c r="L826">
        <v>1</v>
      </c>
      <c r="M826">
        <v>14</v>
      </c>
      <c r="N826">
        <v>10</v>
      </c>
      <c r="O826">
        <v>25</v>
      </c>
      <c r="P826">
        <v>22</v>
      </c>
      <c r="Q826">
        <v>19</v>
      </c>
      <c r="R826">
        <v>16</v>
      </c>
      <c r="S826">
        <v>23</v>
      </c>
      <c r="T826">
        <v>16</v>
      </c>
      <c r="U826">
        <v>24</v>
      </c>
      <c r="V826">
        <v>23</v>
      </c>
      <c r="W826">
        <v>24</v>
      </c>
      <c r="X826">
        <v>26</v>
      </c>
      <c r="Y826">
        <v>21</v>
      </c>
      <c r="Z826" t="s">
        <v>290</v>
      </c>
      <c r="AA826" t="s">
        <v>290</v>
      </c>
      <c r="AB826" t="s">
        <v>290</v>
      </c>
      <c r="AC826" t="s">
        <v>290</v>
      </c>
      <c r="AD826" t="s">
        <v>290</v>
      </c>
      <c r="AE826" t="s">
        <v>290</v>
      </c>
      <c r="AF826" t="s">
        <v>290</v>
      </c>
      <c r="AG826" t="s">
        <v>290</v>
      </c>
      <c r="AH826" t="s">
        <v>290</v>
      </c>
      <c r="AI826" t="s">
        <v>290</v>
      </c>
      <c r="AJ826">
        <v>2</v>
      </c>
      <c r="AK826" t="s">
        <v>290</v>
      </c>
      <c r="AL826">
        <v>5</v>
      </c>
      <c r="AM826">
        <v>3</v>
      </c>
      <c r="AN826">
        <v>2</v>
      </c>
      <c r="AO826">
        <v>196</v>
      </c>
      <c r="AP826">
        <v>6</v>
      </c>
      <c r="AQ826">
        <v>114</v>
      </c>
      <c r="AR826">
        <v>100</v>
      </c>
      <c r="AS826">
        <v>0</v>
      </c>
      <c r="AT826">
        <v>0</v>
      </c>
      <c r="AU826">
        <v>0</v>
      </c>
      <c r="AV826">
        <v>214</v>
      </c>
      <c r="AW826">
        <v>38.527828</v>
      </c>
      <c r="AX826">
        <v>-89.972286999999994</v>
      </c>
      <c r="AY826">
        <v>1</v>
      </c>
      <c r="AZ826" t="s">
        <v>16343</v>
      </c>
      <c r="BA826">
        <v>1108</v>
      </c>
      <c r="BB826" t="s">
        <v>18363</v>
      </c>
      <c r="BE826" t="s">
        <v>4166</v>
      </c>
      <c r="BF826" t="s">
        <v>288</v>
      </c>
      <c r="BG826" t="s">
        <v>18351</v>
      </c>
      <c r="BH826">
        <v>62221</v>
      </c>
      <c r="BI826" t="s">
        <v>16346</v>
      </c>
      <c r="BJ826" t="s">
        <v>18358</v>
      </c>
    </row>
    <row r="827" spans="1:62">
      <c r="A827" t="s">
        <v>4188</v>
      </c>
      <c r="B827" t="s">
        <v>4189</v>
      </c>
      <c r="C827" t="s">
        <v>353</v>
      </c>
      <c r="D827" t="s">
        <v>4190</v>
      </c>
      <c r="E827" t="s">
        <v>4191</v>
      </c>
      <c r="F827" t="s">
        <v>15904</v>
      </c>
      <c r="G827" t="s">
        <v>4166</v>
      </c>
      <c r="H827" t="s">
        <v>288</v>
      </c>
      <c r="I827">
        <v>62221</v>
      </c>
      <c r="J827">
        <v>6187262022</v>
      </c>
      <c r="K827" t="s">
        <v>199</v>
      </c>
      <c r="L827">
        <v>2</v>
      </c>
      <c r="M827">
        <v>5</v>
      </c>
      <c r="N827">
        <v>0</v>
      </c>
      <c r="O827">
        <v>7</v>
      </c>
      <c r="P827">
        <v>11</v>
      </c>
      <c r="Q827">
        <v>9</v>
      </c>
      <c r="R827">
        <v>10</v>
      </c>
      <c r="S827">
        <v>9</v>
      </c>
      <c r="T827">
        <v>2</v>
      </c>
      <c r="U827">
        <v>2</v>
      </c>
      <c r="V827">
        <v>4</v>
      </c>
      <c r="W827">
        <v>2</v>
      </c>
      <c r="X827">
        <v>3</v>
      </c>
      <c r="Y827">
        <v>1</v>
      </c>
      <c r="Z827" t="s">
        <v>290</v>
      </c>
      <c r="AA827" t="s">
        <v>290</v>
      </c>
      <c r="AB827" t="s">
        <v>290</v>
      </c>
      <c r="AC827" t="s">
        <v>290</v>
      </c>
      <c r="AD827" t="s">
        <v>290</v>
      </c>
      <c r="AE827" t="s">
        <v>290</v>
      </c>
      <c r="AF827" t="s">
        <v>290</v>
      </c>
      <c r="AG827" t="s">
        <v>290</v>
      </c>
      <c r="AH827" t="s">
        <v>290</v>
      </c>
      <c r="AI827" t="s">
        <v>290</v>
      </c>
      <c r="AJ827" t="s">
        <v>290</v>
      </c>
      <c r="AK827" t="s">
        <v>290</v>
      </c>
      <c r="AL827" t="s">
        <v>290</v>
      </c>
      <c r="AM827">
        <v>18</v>
      </c>
      <c r="AN827" t="s">
        <v>290</v>
      </c>
      <c r="AO827">
        <v>30</v>
      </c>
      <c r="AP827">
        <v>5</v>
      </c>
      <c r="AQ827">
        <v>25</v>
      </c>
      <c r="AR827">
        <v>28</v>
      </c>
      <c r="AS827">
        <v>0</v>
      </c>
      <c r="AT827">
        <v>0</v>
      </c>
      <c r="AU827">
        <v>20</v>
      </c>
      <c r="AV827">
        <v>53</v>
      </c>
      <c r="AW827">
        <v>38.524802999999999</v>
      </c>
      <c r="AX827">
        <v>-89.946264999999997</v>
      </c>
      <c r="AY827">
        <v>1</v>
      </c>
      <c r="AZ827" t="s">
        <v>16343</v>
      </c>
      <c r="BA827">
        <v>100</v>
      </c>
      <c r="BB827" t="s">
        <v>18649</v>
      </c>
      <c r="BC827" t="s">
        <v>16790</v>
      </c>
      <c r="BD827">
        <v>1</v>
      </c>
      <c r="BE827" t="s">
        <v>4166</v>
      </c>
      <c r="BF827" t="s">
        <v>288</v>
      </c>
      <c r="BG827" t="s">
        <v>18351</v>
      </c>
      <c r="BH827">
        <v>62221</v>
      </c>
      <c r="BI827" t="s">
        <v>16346</v>
      </c>
      <c r="BJ827" t="s">
        <v>18358</v>
      </c>
    </row>
    <row r="828" spans="1:62">
      <c r="A828" t="s">
        <v>4195</v>
      </c>
      <c r="B828" t="s">
        <v>4196</v>
      </c>
      <c r="C828" t="s">
        <v>314</v>
      </c>
      <c r="D828" t="s">
        <v>1049</v>
      </c>
      <c r="E828" t="s">
        <v>4197</v>
      </c>
      <c r="F828" t="s">
        <v>4198</v>
      </c>
      <c r="G828" t="s">
        <v>4172</v>
      </c>
      <c r="H828" t="s">
        <v>288</v>
      </c>
      <c r="I828">
        <v>62203</v>
      </c>
      <c r="J828">
        <v>6183970316</v>
      </c>
      <c r="K828" t="s">
        <v>199</v>
      </c>
      <c r="L828">
        <v>5</v>
      </c>
      <c r="M828">
        <v>15</v>
      </c>
      <c r="N828">
        <v>2</v>
      </c>
      <c r="O828">
        <v>22</v>
      </c>
      <c r="P828" t="s">
        <v>290</v>
      </c>
      <c r="Q828">
        <v>9</v>
      </c>
      <c r="R828">
        <v>15</v>
      </c>
      <c r="S828">
        <v>12</v>
      </c>
      <c r="T828">
        <v>13</v>
      </c>
      <c r="U828">
        <v>14</v>
      </c>
      <c r="V828">
        <v>15</v>
      </c>
      <c r="W828">
        <v>14</v>
      </c>
      <c r="X828">
        <v>12</v>
      </c>
      <c r="Y828">
        <v>13</v>
      </c>
      <c r="Z828" t="s">
        <v>290</v>
      </c>
      <c r="AA828" t="s">
        <v>290</v>
      </c>
      <c r="AB828" t="s">
        <v>290</v>
      </c>
      <c r="AC828" t="s">
        <v>290</v>
      </c>
      <c r="AD828" t="s">
        <v>290</v>
      </c>
      <c r="AE828" t="s">
        <v>290</v>
      </c>
      <c r="AF828" t="s">
        <v>290</v>
      </c>
      <c r="AG828" t="s">
        <v>290</v>
      </c>
      <c r="AH828" t="s">
        <v>290</v>
      </c>
      <c r="AI828" t="s">
        <v>290</v>
      </c>
      <c r="AJ828">
        <v>1</v>
      </c>
      <c r="AK828" t="s">
        <v>290</v>
      </c>
      <c r="AL828" t="s">
        <v>290</v>
      </c>
      <c r="AM828">
        <v>116</v>
      </c>
      <c r="AN828" t="s">
        <v>290</v>
      </c>
      <c r="AO828" t="s">
        <v>290</v>
      </c>
      <c r="AP828" t="s">
        <v>290</v>
      </c>
      <c r="AQ828">
        <v>69</v>
      </c>
      <c r="AR828">
        <v>48</v>
      </c>
      <c r="AS828">
        <v>0</v>
      </c>
      <c r="AT828">
        <v>0</v>
      </c>
      <c r="AU828">
        <v>110</v>
      </c>
      <c r="AV828">
        <v>117</v>
      </c>
      <c r="AW828">
        <v>38.600228000000001</v>
      </c>
      <c r="AX828">
        <v>-90.061535000000006</v>
      </c>
      <c r="AY828">
        <v>1</v>
      </c>
      <c r="AZ828" t="s">
        <v>16360</v>
      </c>
      <c r="BA828">
        <v>8213</v>
      </c>
      <c r="BB828" t="s">
        <v>18369</v>
      </c>
      <c r="BE828" t="s">
        <v>4172</v>
      </c>
      <c r="BF828" t="s">
        <v>288</v>
      </c>
      <c r="BG828" t="s">
        <v>18351</v>
      </c>
      <c r="BH828">
        <v>62203</v>
      </c>
      <c r="BI828" t="s">
        <v>16346</v>
      </c>
      <c r="BJ828" t="s">
        <v>16363</v>
      </c>
    </row>
    <row r="829" spans="1:62">
      <c r="A829" t="s">
        <v>4200</v>
      </c>
      <c r="B829" t="s">
        <v>4201</v>
      </c>
      <c r="C829" t="s">
        <v>283</v>
      </c>
      <c r="D829" t="s">
        <v>3874</v>
      </c>
      <c r="E829" t="s">
        <v>2880</v>
      </c>
      <c r="F829" t="s">
        <v>4202</v>
      </c>
      <c r="G829" t="s">
        <v>4166</v>
      </c>
      <c r="H829" t="s">
        <v>288</v>
      </c>
      <c r="I829">
        <v>62226</v>
      </c>
      <c r="J829">
        <v>6184168181</v>
      </c>
      <c r="K829" t="s">
        <v>199</v>
      </c>
      <c r="L829">
        <v>1</v>
      </c>
      <c r="M829">
        <v>6</v>
      </c>
      <c r="N829">
        <v>2</v>
      </c>
      <c r="O829">
        <v>9</v>
      </c>
      <c r="P829">
        <v>18</v>
      </c>
      <c r="Q829">
        <v>13</v>
      </c>
      <c r="R829">
        <v>8</v>
      </c>
      <c r="S829">
        <v>4</v>
      </c>
      <c r="T829">
        <v>1</v>
      </c>
      <c r="U829" t="s">
        <v>290</v>
      </c>
      <c r="V829" t="s">
        <v>290</v>
      </c>
      <c r="W829" t="s">
        <v>290</v>
      </c>
      <c r="X829" t="s">
        <v>290</v>
      </c>
      <c r="Y829" t="s">
        <v>290</v>
      </c>
      <c r="Z829" t="s">
        <v>290</v>
      </c>
      <c r="AA829" t="s">
        <v>290</v>
      </c>
      <c r="AB829" t="s">
        <v>290</v>
      </c>
      <c r="AC829" t="s">
        <v>290</v>
      </c>
      <c r="AD829" t="s">
        <v>290</v>
      </c>
      <c r="AE829" t="s">
        <v>290</v>
      </c>
      <c r="AF829" t="s">
        <v>290</v>
      </c>
      <c r="AG829" t="s">
        <v>290</v>
      </c>
      <c r="AH829" t="s">
        <v>290</v>
      </c>
      <c r="AI829" t="s">
        <v>290</v>
      </c>
      <c r="AJ829">
        <v>1</v>
      </c>
      <c r="AK829" t="s">
        <v>290</v>
      </c>
      <c r="AL829" t="s">
        <v>290</v>
      </c>
      <c r="AM829">
        <v>38</v>
      </c>
      <c r="AN829" t="s">
        <v>290</v>
      </c>
      <c r="AO829">
        <v>1</v>
      </c>
      <c r="AP829">
        <v>4</v>
      </c>
      <c r="AQ829">
        <v>20</v>
      </c>
      <c r="AR829">
        <v>24</v>
      </c>
      <c r="AS829">
        <v>0</v>
      </c>
      <c r="AT829">
        <v>0</v>
      </c>
      <c r="AU829">
        <v>0</v>
      </c>
      <c r="AV829">
        <v>44</v>
      </c>
      <c r="AW829">
        <v>38.542299999999997</v>
      </c>
      <c r="AX829">
        <v>-90.024193999999994</v>
      </c>
      <c r="AY829">
        <v>1</v>
      </c>
      <c r="AZ829" t="s">
        <v>16360</v>
      </c>
      <c r="BA829">
        <v>25</v>
      </c>
      <c r="BB829" t="s">
        <v>18371</v>
      </c>
      <c r="BE829" t="s">
        <v>4166</v>
      </c>
      <c r="BF829" t="s">
        <v>288</v>
      </c>
      <c r="BG829" t="s">
        <v>18351</v>
      </c>
      <c r="BH829">
        <v>62226</v>
      </c>
      <c r="BI829" t="s">
        <v>16346</v>
      </c>
      <c r="BJ829" t="s">
        <v>16363</v>
      </c>
    </row>
    <row r="830" spans="1:62">
      <c r="A830" t="s">
        <v>4203</v>
      </c>
      <c r="B830" t="s">
        <v>4204</v>
      </c>
      <c r="D830" t="s">
        <v>800</v>
      </c>
      <c r="E830" t="s">
        <v>4205</v>
      </c>
      <c r="F830" t="s">
        <v>4206</v>
      </c>
      <c r="G830" t="s">
        <v>4207</v>
      </c>
      <c r="H830" t="s">
        <v>288</v>
      </c>
      <c r="I830">
        <v>62208</v>
      </c>
      <c r="J830">
        <v>6186287395</v>
      </c>
      <c r="K830" t="s">
        <v>199</v>
      </c>
      <c r="L830">
        <v>3</v>
      </c>
      <c r="M830">
        <v>17</v>
      </c>
      <c r="N830">
        <v>10.6</v>
      </c>
      <c r="O830">
        <v>30.6</v>
      </c>
      <c r="P830">
        <v>38</v>
      </c>
      <c r="Q830">
        <v>19</v>
      </c>
      <c r="R830">
        <v>22</v>
      </c>
      <c r="S830">
        <v>29</v>
      </c>
      <c r="T830">
        <v>19</v>
      </c>
      <c r="U830">
        <v>14</v>
      </c>
      <c r="V830">
        <v>29</v>
      </c>
      <c r="W830">
        <v>26</v>
      </c>
      <c r="X830">
        <v>19</v>
      </c>
      <c r="Y830">
        <v>24</v>
      </c>
      <c r="Z830" t="s">
        <v>290</v>
      </c>
      <c r="AA830" t="s">
        <v>290</v>
      </c>
      <c r="AB830" t="s">
        <v>290</v>
      </c>
      <c r="AC830" t="s">
        <v>290</v>
      </c>
      <c r="AD830" t="s">
        <v>290</v>
      </c>
      <c r="AE830" t="s">
        <v>290</v>
      </c>
      <c r="AF830" t="s">
        <v>290</v>
      </c>
      <c r="AG830" t="s">
        <v>290</v>
      </c>
      <c r="AH830" t="s">
        <v>290</v>
      </c>
      <c r="AI830" t="s">
        <v>290</v>
      </c>
      <c r="AJ830">
        <v>27</v>
      </c>
      <c r="AK830" t="s">
        <v>290</v>
      </c>
      <c r="AL830">
        <v>4</v>
      </c>
      <c r="AM830">
        <v>7</v>
      </c>
      <c r="AN830" t="s">
        <v>290</v>
      </c>
      <c r="AO830">
        <v>194</v>
      </c>
      <c r="AP830">
        <v>7</v>
      </c>
      <c r="AQ830">
        <v>119</v>
      </c>
      <c r="AR830">
        <v>120</v>
      </c>
      <c r="AS830">
        <v>0</v>
      </c>
      <c r="AT830">
        <v>0</v>
      </c>
      <c r="AU830">
        <v>16</v>
      </c>
      <c r="AV830">
        <v>239</v>
      </c>
      <c r="AW830">
        <v>38.605846999999997</v>
      </c>
      <c r="AX830">
        <v>-89.977284999999995</v>
      </c>
      <c r="AY830">
        <v>0.8</v>
      </c>
      <c r="AZ830" t="s">
        <v>16883</v>
      </c>
      <c r="BA830">
        <v>505</v>
      </c>
      <c r="BB830" t="s">
        <v>18373</v>
      </c>
      <c r="BE830" t="s">
        <v>4207</v>
      </c>
      <c r="BF830" t="s">
        <v>288</v>
      </c>
      <c r="BG830" t="s">
        <v>18351</v>
      </c>
      <c r="BH830">
        <v>62208</v>
      </c>
      <c r="BI830" t="s">
        <v>16346</v>
      </c>
      <c r="BJ830" t="s">
        <v>18358</v>
      </c>
    </row>
    <row r="831" spans="1:62">
      <c r="A831" t="s">
        <v>4209</v>
      </c>
      <c r="B831" t="s">
        <v>786</v>
      </c>
      <c r="C831" t="s">
        <v>283</v>
      </c>
      <c r="D831" t="s">
        <v>895</v>
      </c>
      <c r="E831" t="s">
        <v>4210</v>
      </c>
      <c r="F831" t="s">
        <v>4211</v>
      </c>
      <c r="G831" t="s">
        <v>4212</v>
      </c>
      <c r="H831" t="s">
        <v>288</v>
      </c>
      <c r="I831">
        <v>62243</v>
      </c>
      <c r="J831">
        <v>6185393930</v>
      </c>
      <c r="K831" t="s">
        <v>199</v>
      </c>
      <c r="L831">
        <v>1</v>
      </c>
      <c r="M831">
        <v>10.5</v>
      </c>
      <c r="N831">
        <v>2</v>
      </c>
      <c r="O831">
        <v>13.5</v>
      </c>
      <c r="P831">
        <v>21</v>
      </c>
      <c r="Q831">
        <v>20</v>
      </c>
      <c r="R831">
        <v>9</v>
      </c>
      <c r="S831">
        <v>12</v>
      </c>
      <c r="T831">
        <v>3</v>
      </c>
      <c r="U831">
        <v>4</v>
      </c>
      <c r="V831">
        <v>11</v>
      </c>
      <c r="W831">
        <v>7</v>
      </c>
      <c r="X831">
        <v>13</v>
      </c>
      <c r="Y831">
        <v>10</v>
      </c>
      <c r="Z831" t="s">
        <v>290</v>
      </c>
      <c r="AA831" t="s">
        <v>290</v>
      </c>
      <c r="AB831" t="s">
        <v>290</v>
      </c>
      <c r="AC831" t="s">
        <v>290</v>
      </c>
      <c r="AD831" t="s">
        <v>290</v>
      </c>
      <c r="AE831" t="s">
        <v>290</v>
      </c>
      <c r="AF831" t="s">
        <v>290</v>
      </c>
      <c r="AG831" t="s">
        <v>290</v>
      </c>
      <c r="AH831" t="s">
        <v>290</v>
      </c>
      <c r="AI831" t="s">
        <v>290</v>
      </c>
      <c r="AJ831" t="s">
        <v>290</v>
      </c>
      <c r="AK831" t="s">
        <v>290</v>
      </c>
      <c r="AL831">
        <v>5</v>
      </c>
      <c r="AM831">
        <v>2</v>
      </c>
      <c r="AN831" t="s">
        <v>290</v>
      </c>
      <c r="AO831">
        <v>99</v>
      </c>
      <c r="AP831">
        <v>4</v>
      </c>
      <c r="AQ831">
        <v>50</v>
      </c>
      <c r="AR831">
        <v>60</v>
      </c>
      <c r="AS831">
        <v>0</v>
      </c>
      <c r="AT831">
        <v>0</v>
      </c>
      <c r="AU831">
        <v>7</v>
      </c>
      <c r="AV831">
        <v>110</v>
      </c>
      <c r="AW831">
        <v>38.428066999999999</v>
      </c>
      <c r="AX831">
        <v>-89.895886000000004</v>
      </c>
      <c r="AY831">
        <v>0.33</v>
      </c>
      <c r="AZ831" t="s">
        <v>16365</v>
      </c>
      <c r="BA831">
        <v>98</v>
      </c>
      <c r="BB831" t="s">
        <v>16366</v>
      </c>
      <c r="BE831" t="s">
        <v>4212</v>
      </c>
      <c r="BF831" t="s">
        <v>288</v>
      </c>
      <c r="BG831" t="s">
        <v>18351</v>
      </c>
      <c r="BH831">
        <v>62243</v>
      </c>
      <c r="BI831" t="s">
        <v>16346</v>
      </c>
      <c r="BJ831" t="s">
        <v>16363</v>
      </c>
    </row>
    <row r="832" spans="1:62">
      <c r="A832" t="s">
        <v>4214</v>
      </c>
      <c r="B832" t="s">
        <v>4215</v>
      </c>
      <c r="C832" t="s">
        <v>283</v>
      </c>
      <c r="D832" t="s">
        <v>3947</v>
      </c>
      <c r="E832" t="s">
        <v>2420</v>
      </c>
      <c r="F832" t="s">
        <v>4217</v>
      </c>
      <c r="G832" t="s">
        <v>4218</v>
      </c>
      <c r="H832" t="s">
        <v>288</v>
      </c>
      <c r="I832">
        <v>62208</v>
      </c>
      <c r="J832">
        <v>6185893017</v>
      </c>
      <c r="K832" t="s">
        <v>199</v>
      </c>
      <c r="L832">
        <v>0</v>
      </c>
      <c r="M832">
        <v>0</v>
      </c>
      <c r="N832">
        <v>0.1</v>
      </c>
      <c r="O832">
        <v>0.1</v>
      </c>
      <c r="P832" t="s">
        <v>290</v>
      </c>
      <c r="Q832" t="s">
        <v>290</v>
      </c>
      <c r="R832" t="s">
        <v>290</v>
      </c>
      <c r="S832" t="s">
        <v>290</v>
      </c>
      <c r="T832" t="s">
        <v>290</v>
      </c>
      <c r="U832" t="s">
        <v>290</v>
      </c>
      <c r="V832" t="s">
        <v>290</v>
      </c>
      <c r="W832" t="s">
        <v>290</v>
      </c>
      <c r="X832" t="s">
        <v>290</v>
      </c>
      <c r="Y832" t="s">
        <v>290</v>
      </c>
      <c r="Z832">
        <v>1</v>
      </c>
      <c r="AA832">
        <v>3</v>
      </c>
      <c r="AB832" t="s">
        <v>290</v>
      </c>
      <c r="AC832" t="s">
        <v>290</v>
      </c>
      <c r="AD832" t="s">
        <v>290</v>
      </c>
      <c r="AE832" t="s">
        <v>290</v>
      </c>
      <c r="AF832" t="s">
        <v>290</v>
      </c>
      <c r="AG832" t="s">
        <v>290</v>
      </c>
      <c r="AH832" t="s">
        <v>290</v>
      </c>
      <c r="AI832" t="s">
        <v>290</v>
      </c>
      <c r="AJ832" t="s">
        <v>290</v>
      </c>
      <c r="AK832" t="s">
        <v>290</v>
      </c>
      <c r="AL832" t="s">
        <v>290</v>
      </c>
      <c r="AM832">
        <v>4</v>
      </c>
      <c r="AN832" t="s">
        <v>290</v>
      </c>
      <c r="AO832" t="s">
        <v>290</v>
      </c>
      <c r="AP832" t="s">
        <v>290</v>
      </c>
      <c r="AQ832">
        <v>2</v>
      </c>
      <c r="AR832">
        <v>2</v>
      </c>
      <c r="AS832">
        <v>0</v>
      </c>
      <c r="AT832">
        <v>0</v>
      </c>
      <c r="AU832">
        <v>4</v>
      </c>
      <c r="AV832">
        <v>4</v>
      </c>
      <c r="AW832">
        <v>38.600332000000002</v>
      </c>
      <c r="AX832">
        <v>-89.978252999999995</v>
      </c>
      <c r="AY832">
        <v>1</v>
      </c>
      <c r="AZ832" t="s">
        <v>16343</v>
      </c>
      <c r="BA832">
        <v>8</v>
      </c>
      <c r="BB832" t="s">
        <v>18650</v>
      </c>
      <c r="BC832" t="s">
        <v>16790</v>
      </c>
      <c r="BD832">
        <v>120</v>
      </c>
      <c r="BE832" t="s">
        <v>4207</v>
      </c>
      <c r="BF832" t="s">
        <v>288</v>
      </c>
      <c r="BG832" t="s">
        <v>18351</v>
      </c>
      <c r="BH832">
        <v>62208</v>
      </c>
      <c r="BI832" t="s">
        <v>16346</v>
      </c>
      <c r="BJ832" t="s">
        <v>18358</v>
      </c>
    </row>
    <row r="833" spans="1:62">
      <c r="A833" t="s">
        <v>4219</v>
      </c>
      <c r="B833" t="s">
        <v>4220</v>
      </c>
      <c r="C833" t="s">
        <v>283</v>
      </c>
      <c r="D833" t="s">
        <v>725</v>
      </c>
      <c r="E833" t="s">
        <v>4221</v>
      </c>
      <c r="F833" t="s">
        <v>4222</v>
      </c>
      <c r="G833" t="s">
        <v>4223</v>
      </c>
      <c r="H833" t="s">
        <v>288</v>
      </c>
      <c r="I833">
        <v>62258</v>
      </c>
      <c r="J833">
        <v>6185662922</v>
      </c>
      <c r="K833" t="s">
        <v>199</v>
      </c>
      <c r="L833">
        <v>1</v>
      </c>
      <c r="M833">
        <v>10.8</v>
      </c>
      <c r="N833">
        <v>3.1</v>
      </c>
      <c r="O833">
        <v>14.9</v>
      </c>
      <c r="P833">
        <v>24</v>
      </c>
      <c r="Q833">
        <v>15</v>
      </c>
      <c r="R833">
        <v>14</v>
      </c>
      <c r="S833">
        <v>15</v>
      </c>
      <c r="T833">
        <v>15</v>
      </c>
      <c r="U833">
        <v>18</v>
      </c>
      <c r="V833">
        <v>10</v>
      </c>
      <c r="W833">
        <v>21</v>
      </c>
      <c r="X833">
        <v>20</v>
      </c>
      <c r="Y833">
        <v>16</v>
      </c>
      <c r="Z833" t="s">
        <v>290</v>
      </c>
      <c r="AA833" t="s">
        <v>290</v>
      </c>
      <c r="AB833" t="s">
        <v>290</v>
      </c>
      <c r="AC833" t="s">
        <v>290</v>
      </c>
      <c r="AD833" t="s">
        <v>290</v>
      </c>
      <c r="AE833" t="s">
        <v>290</v>
      </c>
      <c r="AF833" t="s">
        <v>290</v>
      </c>
      <c r="AG833" t="s">
        <v>290</v>
      </c>
      <c r="AH833" t="s">
        <v>290</v>
      </c>
      <c r="AI833" t="s">
        <v>290</v>
      </c>
      <c r="AJ833">
        <v>5</v>
      </c>
      <c r="AK833" t="s">
        <v>290</v>
      </c>
      <c r="AL833" t="s">
        <v>290</v>
      </c>
      <c r="AM833">
        <v>1</v>
      </c>
      <c r="AN833" t="s">
        <v>290</v>
      </c>
      <c r="AO833">
        <v>152</v>
      </c>
      <c r="AP833">
        <v>10</v>
      </c>
      <c r="AQ833">
        <v>87</v>
      </c>
      <c r="AR833">
        <v>81</v>
      </c>
      <c r="AS833">
        <v>0</v>
      </c>
      <c r="AT833">
        <v>0</v>
      </c>
      <c r="AU833">
        <v>10</v>
      </c>
      <c r="AV833">
        <v>168</v>
      </c>
      <c r="AW833">
        <v>38.492156000000001</v>
      </c>
      <c r="AX833">
        <v>-89.791883999999996</v>
      </c>
      <c r="AY833">
        <v>1</v>
      </c>
      <c r="AZ833" t="s">
        <v>16343</v>
      </c>
      <c r="BA833">
        <v>215</v>
      </c>
      <c r="BB833" t="s">
        <v>18376</v>
      </c>
      <c r="BE833" t="s">
        <v>4223</v>
      </c>
      <c r="BF833" t="s">
        <v>288</v>
      </c>
      <c r="BG833" t="s">
        <v>18351</v>
      </c>
      <c r="BH833">
        <v>62258</v>
      </c>
      <c r="BI833" t="s">
        <v>16346</v>
      </c>
      <c r="BJ833" t="s">
        <v>18358</v>
      </c>
    </row>
    <row r="834" spans="1:62">
      <c r="A834" t="s">
        <v>4225</v>
      </c>
      <c r="B834" t="s">
        <v>4226</v>
      </c>
      <c r="C834" t="s">
        <v>283</v>
      </c>
      <c r="D834" t="s">
        <v>2237</v>
      </c>
      <c r="E834" t="s">
        <v>4227</v>
      </c>
      <c r="F834" t="s">
        <v>4228</v>
      </c>
      <c r="G834" t="s">
        <v>4229</v>
      </c>
      <c r="H834" t="s">
        <v>288</v>
      </c>
      <c r="I834">
        <v>62260</v>
      </c>
      <c r="J834">
        <v>6184763510</v>
      </c>
      <c r="K834" t="s">
        <v>199</v>
      </c>
      <c r="L834">
        <v>2</v>
      </c>
      <c r="M834">
        <v>11.5</v>
      </c>
      <c r="N834">
        <v>8.5</v>
      </c>
      <c r="O834">
        <v>22</v>
      </c>
      <c r="P834">
        <v>35</v>
      </c>
      <c r="Q834">
        <v>12</v>
      </c>
      <c r="R834">
        <v>10</v>
      </c>
      <c r="S834">
        <v>13</v>
      </c>
      <c r="T834">
        <v>6</v>
      </c>
      <c r="U834">
        <v>11</v>
      </c>
      <c r="V834">
        <v>5</v>
      </c>
      <c r="W834">
        <v>11</v>
      </c>
      <c r="X834">
        <v>14</v>
      </c>
      <c r="Y834">
        <v>14</v>
      </c>
      <c r="Z834" t="s">
        <v>290</v>
      </c>
      <c r="AA834" t="s">
        <v>290</v>
      </c>
      <c r="AB834" t="s">
        <v>290</v>
      </c>
      <c r="AC834" t="s">
        <v>290</v>
      </c>
      <c r="AD834" t="s">
        <v>290</v>
      </c>
      <c r="AE834" t="s">
        <v>290</v>
      </c>
      <c r="AF834" t="s">
        <v>290</v>
      </c>
      <c r="AG834" t="s">
        <v>290</v>
      </c>
      <c r="AH834" t="s">
        <v>290</v>
      </c>
      <c r="AI834" t="s">
        <v>290</v>
      </c>
      <c r="AJ834" t="s">
        <v>290</v>
      </c>
      <c r="AK834" t="s">
        <v>290</v>
      </c>
      <c r="AL834" t="s">
        <v>290</v>
      </c>
      <c r="AM834" t="s">
        <v>290</v>
      </c>
      <c r="AN834" t="s">
        <v>290</v>
      </c>
      <c r="AO834">
        <v>121</v>
      </c>
      <c r="AP834">
        <v>10</v>
      </c>
      <c r="AQ834">
        <v>66</v>
      </c>
      <c r="AR834">
        <v>65</v>
      </c>
      <c r="AS834">
        <v>0</v>
      </c>
      <c r="AT834">
        <v>0</v>
      </c>
      <c r="AU834">
        <v>12</v>
      </c>
      <c r="AV834">
        <v>131</v>
      </c>
      <c r="AW834">
        <v>38.461432000000002</v>
      </c>
      <c r="AX834">
        <v>-90.097136000000006</v>
      </c>
      <c r="AY834">
        <v>1</v>
      </c>
      <c r="AZ834" t="s">
        <v>16360</v>
      </c>
      <c r="BA834">
        <v>412</v>
      </c>
      <c r="BB834" t="s">
        <v>16361</v>
      </c>
      <c r="BE834" t="s">
        <v>4229</v>
      </c>
      <c r="BF834" t="s">
        <v>288</v>
      </c>
      <c r="BG834" t="s">
        <v>18351</v>
      </c>
      <c r="BH834">
        <v>62260</v>
      </c>
      <c r="BI834" t="s">
        <v>16346</v>
      </c>
      <c r="BJ834" t="s">
        <v>16363</v>
      </c>
    </row>
    <row r="835" spans="1:62">
      <c r="A835" t="s">
        <v>4231</v>
      </c>
      <c r="B835" t="s">
        <v>4232</v>
      </c>
      <c r="D835" t="s">
        <v>390</v>
      </c>
      <c r="E835" t="s">
        <v>18651</v>
      </c>
      <c r="F835" t="s">
        <v>4234</v>
      </c>
      <c r="G835" t="s">
        <v>4166</v>
      </c>
      <c r="H835" t="s">
        <v>288</v>
      </c>
      <c r="I835">
        <v>62220</v>
      </c>
      <c r="J835">
        <v>6184160335</v>
      </c>
      <c r="K835" t="s">
        <v>199</v>
      </c>
      <c r="L835">
        <v>1</v>
      </c>
      <c r="M835">
        <v>2</v>
      </c>
      <c r="N835">
        <v>1</v>
      </c>
      <c r="O835">
        <v>4</v>
      </c>
      <c r="P835" t="s">
        <v>290</v>
      </c>
      <c r="Q835" t="s">
        <v>290</v>
      </c>
      <c r="R835" t="s">
        <v>290</v>
      </c>
      <c r="S835">
        <v>1</v>
      </c>
      <c r="T835" t="s">
        <v>290</v>
      </c>
      <c r="U835" t="s">
        <v>290</v>
      </c>
      <c r="V835" t="s">
        <v>290</v>
      </c>
      <c r="W835" t="s">
        <v>290</v>
      </c>
      <c r="X835" t="s">
        <v>290</v>
      </c>
      <c r="Y835" t="s">
        <v>290</v>
      </c>
      <c r="Z835">
        <v>1</v>
      </c>
      <c r="AA835" t="s">
        <v>290</v>
      </c>
      <c r="AB835" t="s">
        <v>290</v>
      </c>
      <c r="AC835" t="s">
        <v>290</v>
      </c>
      <c r="AD835" t="s">
        <v>290</v>
      </c>
      <c r="AE835" t="s">
        <v>290</v>
      </c>
      <c r="AF835" t="s">
        <v>290</v>
      </c>
      <c r="AG835" t="s">
        <v>290</v>
      </c>
      <c r="AH835" t="s">
        <v>290</v>
      </c>
      <c r="AI835" t="s">
        <v>290</v>
      </c>
      <c r="AJ835" t="s">
        <v>290</v>
      </c>
      <c r="AK835" t="s">
        <v>290</v>
      </c>
      <c r="AL835" t="s">
        <v>290</v>
      </c>
      <c r="AM835">
        <v>2</v>
      </c>
      <c r="AN835" t="s">
        <v>290</v>
      </c>
      <c r="AO835" t="s">
        <v>290</v>
      </c>
      <c r="AP835" t="s">
        <v>290</v>
      </c>
      <c r="AQ835">
        <v>0</v>
      </c>
      <c r="AR835">
        <v>2</v>
      </c>
      <c r="AS835">
        <v>0</v>
      </c>
      <c r="AT835">
        <v>0</v>
      </c>
      <c r="AU835">
        <v>2</v>
      </c>
      <c r="AV835">
        <v>2</v>
      </c>
      <c r="AW835">
        <v>38.504713000000002</v>
      </c>
      <c r="AX835">
        <v>-89.953340999999995</v>
      </c>
      <c r="AY835">
        <v>1</v>
      </c>
      <c r="AZ835" t="s">
        <v>16360</v>
      </c>
      <c r="BA835">
        <v>1901</v>
      </c>
      <c r="BB835" t="s">
        <v>18652</v>
      </c>
      <c r="BE835" t="s">
        <v>4166</v>
      </c>
      <c r="BF835" t="s">
        <v>288</v>
      </c>
      <c r="BG835" t="s">
        <v>18351</v>
      </c>
      <c r="BH835">
        <v>62220</v>
      </c>
      <c r="BI835" t="s">
        <v>16346</v>
      </c>
      <c r="BJ835" t="s">
        <v>16363</v>
      </c>
    </row>
    <row r="836" spans="1:62">
      <c r="A836" t="s">
        <v>4235</v>
      </c>
      <c r="B836" t="s">
        <v>4236</v>
      </c>
      <c r="C836" t="s">
        <v>353</v>
      </c>
      <c r="D836" t="s">
        <v>2359</v>
      </c>
      <c r="E836" t="s">
        <v>4237</v>
      </c>
      <c r="F836" t="s">
        <v>4238</v>
      </c>
      <c r="G836" t="s">
        <v>4239</v>
      </c>
      <c r="H836" t="s">
        <v>288</v>
      </c>
      <c r="I836">
        <v>62285</v>
      </c>
      <c r="J836">
        <v>6182330581</v>
      </c>
      <c r="K836" t="s">
        <v>199</v>
      </c>
      <c r="L836">
        <v>1</v>
      </c>
      <c r="M836">
        <v>9</v>
      </c>
      <c r="N836">
        <v>5</v>
      </c>
      <c r="O836">
        <v>15</v>
      </c>
      <c r="P836">
        <v>37</v>
      </c>
      <c r="Q836">
        <v>16</v>
      </c>
      <c r="R836">
        <v>12</v>
      </c>
      <c r="S836">
        <v>8</v>
      </c>
      <c r="T836">
        <v>8</v>
      </c>
      <c r="U836">
        <v>5</v>
      </c>
      <c r="V836">
        <v>7</v>
      </c>
      <c r="W836">
        <v>8</v>
      </c>
      <c r="X836">
        <v>5</v>
      </c>
      <c r="Y836">
        <v>6</v>
      </c>
      <c r="Z836" t="s">
        <v>290</v>
      </c>
      <c r="AA836" t="s">
        <v>290</v>
      </c>
      <c r="AB836" t="s">
        <v>290</v>
      </c>
      <c r="AC836" t="s">
        <v>290</v>
      </c>
      <c r="AD836" t="s">
        <v>290</v>
      </c>
      <c r="AE836" t="s">
        <v>290</v>
      </c>
      <c r="AF836" t="s">
        <v>290</v>
      </c>
      <c r="AG836" t="s">
        <v>290</v>
      </c>
      <c r="AH836" t="s">
        <v>290</v>
      </c>
      <c r="AI836" t="s">
        <v>290</v>
      </c>
      <c r="AJ836" t="s">
        <v>290</v>
      </c>
      <c r="AK836" t="s">
        <v>290</v>
      </c>
      <c r="AL836" t="s">
        <v>290</v>
      </c>
      <c r="AM836" t="s">
        <v>290</v>
      </c>
      <c r="AN836" t="s">
        <v>290</v>
      </c>
      <c r="AO836">
        <v>108</v>
      </c>
      <c r="AP836">
        <v>4</v>
      </c>
      <c r="AQ836">
        <v>49</v>
      </c>
      <c r="AR836">
        <v>63</v>
      </c>
      <c r="AS836">
        <v>0</v>
      </c>
      <c r="AT836">
        <v>0</v>
      </c>
      <c r="AU836">
        <v>9</v>
      </c>
      <c r="AV836">
        <v>112</v>
      </c>
      <c r="AW836">
        <v>38.408552</v>
      </c>
      <c r="AX836">
        <v>-89.994167000000004</v>
      </c>
      <c r="AY836">
        <v>1</v>
      </c>
      <c r="AZ836" t="s">
        <v>16360</v>
      </c>
      <c r="BA836">
        <v>10</v>
      </c>
      <c r="BB836" t="s">
        <v>18381</v>
      </c>
      <c r="BE836" t="s">
        <v>4239</v>
      </c>
      <c r="BF836" t="s">
        <v>288</v>
      </c>
      <c r="BG836" t="s">
        <v>18351</v>
      </c>
      <c r="BH836">
        <v>62285</v>
      </c>
      <c r="BI836" t="s">
        <v>16346</v>
      </c>
      <c r="BJ836" t="s">
        <v>16363</v>
      </c>
    </row>
    <row r="837" spans="1:62">
      <c r="A837" t="s">
        <v>18653</v>
      </c>
      <c r="B837" t="s">
        <v>18654</v>
      </c>
      <c r="D837" t="s">
        <v>18655</v>
      </c>
      <c r="E837" t="s">
        <v>18656</v>
      </c>
      <c r="F837" t="s">
        <v>4234</v>
      </c>
      <c r="G837" t="s">
        <v>4166</v>
      </c>
      <c r="H837" t="s">
        <v>288</v>
      </c>
      <c r="I837">
        <v>62220</v>
      </c>
      <c r="J837">
        <v>6182132559</v>
      </c>
      <c r="K837" t="s">
        <v>199</v>
      </c>
      <c r="L837">
        <v>1</v>
      </c>
      <c r="M837">
        <v>2</v>
      </c>
      <c r="N837">
        <v>0</v>
      </c>
      <c r="O837">
        <v>3</v>
      </c>
      <c r="P837" t="s">
        <v>290</v>
      </c>
      <c r="Q837" t="s">
        <v>290</v>
      </c>
      <c r="R837">
        <v>3</v>
      </c>
      <c r="S837" t="s">
        <v>290</v>
      </c>
      <c r="T837" t="s">
        <v>290</v>
      </c>
      <c r="U837" t="s">
        <v>290</v>
      </c>
      <c r="V837">
        <v>2</v>
      </c>
      <c r="W837" t="s">
        <v>290</v>
      </c>
      <c r="X837" t="s">
        <v>290</v>
      </c>
      <c r="Y837" t="s">
        <v>290</v>
      </c>
      <c r="Z837" t="s">
        <v>290</v>
      </c>
      <c r="AA837" t="s">
        <v>290</v>
      </c>
      <c r="AB837" t="s">
        <v>290</v>
      </c>
      <c r="AC837" t="s">
        <v>290</v>
      </c>
      <c r="AD837" t="s">
        <v>290</v>
      </c>
      <c r="AE837" t="s">
        <v>290</v>
      </c>
      <c r="AF837" t="s">
        <v>290</v>
      </c>
      <c r="AG837" t="s">
        <v>290</v>
      </c>
      <c r="AH837" t="s">
        <v>290</v>
      </c>
      <c r="AI837" t="s">
        <v>290</v>
      </c>
      <c r="AJ837" t="s">
        <v>290</v>
      </c>
      <c r="AK837" t="s">
        <v>290</v>
      </c>
      <c r="AL837" t="s">
        <v>290</v>
      </c>
      <c r="AM837">
        <v>5</v>
      </c>
      <c r="AN837" t="s">
        <v>290</v>
      </c>
      <c r="AO837" t="s">
        <v>290</v>
      </c>
      <c r="AP837" t="s">
        <v>290</v>
      </c>
      <c r="AQ837">
        <v>4</v>
      </c>
      <c r="AR837">
        <v>1</v>
      </c>
      <c r="AS837">
        <v>0</v>
      </c>
      <c r="AT837">
        <v>0</v>
      </c>
      <c r="AU837">
        <v>2</v>
      </c>
      <c r="AV837">
        <v>5</v>
      </c>
      <c r="AW837">
        <v>38.504713000000002</v>
      </c>
      <c r="AX837">
        <v>-89.953340999999995</v>
      </c>
      <c r="AY837">
        <v>1</v>
      </c>
      <c r="AZ837" t="s">
        <v>16360</v>
      </c>
      <c r="BA837">
        <v>1901</v>
      </c>
      <c r="BB837" t="s">
        <v>18652</v>
      </c>
      <c r="BE837" t="s">
        <v>4166</v>
      </c>
      <c r="BF837" t="s">
        <v>288</v>
      </c>
      <c r="BG837" t="s">
        <v>18351</v>
      </c>
      <c r="BH837">
        <v>62220</v>
      </c>
      <c r="BI837" t="s">
        <v>16346</v>
      </c>
      <c r="BJ837" t="s">
        <v>16363</v>
      </c>
    </row>
    <row r="838" spans="1:62">
      <c r="A838" t="s">
        <v>4241</v>
      </c>
      <c r="B838" t="s">
        <v>4242</v>
      </c>
      <c r="C838" t="s">
        <v>418</v>
      </c>
      <c r="D838" t="s">
        <v>2359</v>
      </c>
      <c r="E838" t="s">
        <v>4243</v>
      </c>
      <c r="F838" t="s">
        <v>4244</v>
      </c>
      <c r="G838" t="s">
        <v>4166</v>
      </c>
      <c r="H838" t="s">
        <v>288</v>
      </c>
      <c r="I838">
        <v>62226</v>
      </c>
      <c r="J838">
        <v>6182351100</v>
      </c>
      <c r="K838" t="s">
        <v>199</v>
      </c>
      <c r="L838">
        <v>3</v>
      </c>
      <c r="M838">
        <v>23</v>
      </c>
      <c r="N838">
        <v>13</v>
      </c>
      <c r="O838">
        <v>39</v>
      </c>
      <c r="P838" t="s">
        <v>290</v>
      </c>
      <c r="Q838" t="s">
        <v>290</v>
      </c>
      <c r="R838" t="s">
        <v>290</v>
      </c>
      <c r="S838" t="s">
        <v>290</v>
      </c>
      <c r="T838" t="s">
        <v>290</v>
      </c>
      <c r="U838" t="s">
        <v>290</v>
      </c>
      <c r="V838" t="s">
        <v>290</v>
      </c>
      <c r="W838" t="s">
        <v>290</v>
      </c>
      <c r="X838" t="s">
        <v>290</v>
      </c>
      <c r="Y838" t="s">
        <v>290</v>
      </c>
      <c r="Z838">
        <v>63</v>
      </c>
      <c r="AA838">
        <v>72</v>
      </c>
      <c r="AB838">
        <v>70</v>
      </c>
      <c r="AC838">
        <v>66</v>
      </c>
      <c r="AD838" t="s">
        <v>290</v>
      </c>
      <c r="AE838" t="s">
        <v>290</v>
      </c>
      <c r="AF838" t="s">
        <v>290</v>
      </c>
      <c r="AG838" t="s">
        <v>290</v>
      </c>
      <c r="AH838" t="s">
        <v>290</v>
      </c>
      <c r="AI838" t="s">
        <v>290</v>
      </c>
      <c r="AJ838">
        <v>14</v>
      </c>
      <c r="AK838" t="s">
        <v>290</v>
      </c>
      <c r="AL838">
        <v>4</v>
      </c>
      <c r="AM838">
        <v>67</v>
      </c>
      <c r="AN838" t="s">
        <v>290</v>
      </c>
      <c r="AO838">
        <v>186</v>
      </c>
      <c r="AP838" t="s">
        <v>290</v>
      </c>
      <c r="AQ838">
        <v>120</v>
      </c>
      <c r="AR838">
        <v>151</v>
      </c>
      <c r="AS838">
        <v>43</v>
      </c>
      <c r="AT838">
        <v>51</v>
      </c>
      <c r="AU838">
        <v>21</v>
      </c>
      <c r="AV838">
        <v>271</v>
      </c>
      <c r="AW838">
        <v>38.546408999999997</v>
      </c>
      <c r="AX838">
        <v>-90.031057000000004</v>
      </c>
      <c r="AY838">
        <v>1</v>
      </c>
      <c r="AZ838" t="s">
        <v>16343</v>
      </c>
      <c r="BA838">
        <v>5401</v>
      </c>
      <c r="BB838" t="s">
        <v>17883</v>
      </c>
      <c r="BE838" t="s">
        <v>4166</v>
      </c>
      <c r="BF838" t="s">
        <v>288</v>
      </c>
      <c r="BG838" t="s">
        <v>18351</v>
      </c>
      <c r="BH838">
        <v>62226</v>
      </c>
      <c r="BI838" t="s">
        <v>16346</v>
      </c>
      <c r="BJ838" t="s">
        <v>18358</v>
      </c>
    </row>
    <row r="839" spans="1:62">
      <c r="A839" t="s">
        <v>4245</v>
      </c>
      <c r="B839" t="s">
        <v>4246</v>
      </c>
      <c r="C839" t="s">
        <v>283</v>
      </c>
      <c r="D839" t="s">
        <v>4247</v>
      </c>
      <c r="E839" t="s">
        <v>4248</v>
      </c>
      <c r="F839" t="s">
        <v>4249</v>
      </c>
      <c r="G839" t="s">
        <v>4159</v>
      </c>
      <c r="H839" t="s">
        <v>288</v>
      </c>
      <c r="I839">
        <v>62269</v>
      </c>
      <c r="J839">
        <v>6186326327</v>
      </c>
      <c r="K839" t="s">
        <v>199</v>
      </c>
      <c r="L839">
        <v>3</v>
      </c>
      <c r="M839">
        <v>30</v>
      </c>
      <c r="N839">
        <v>8.5</v>
      </c>
      <c r="O839">
        <v>41.5</v>
      </c>
      <c r="P839">
        <v>31</v>
      </c>
      <c r="Q839">
        <v>34</v>
      </c>
      <c r="R839">
        <v>41</v>
      </c>
      <c r="S839">
        <v>48</v>
      </c>
      <c r="T839">
        <v>45</v>
      </c>
      <c r="U839">
        <v>40</v>
      </c>
      <c r="V839">
        <v>38</v>
      </c>
      <c r="W839">
        <v>49</v>
      </c>
      <c r="X839">
        <v>45</v>
      </c>
      <c r="Y839">
        <v>46</v>
      </c>
      <c r="Z839" t="s">
        <v>290</v>
      </c>
      <c r="AA839" t="s">
        <v>290</v>
      </c>
      <c r="AB839" t="s">
        <v>290</v>
      </c>
      <c r="AC839" t="s">
        <v>290</v>
      </c>
      <c r="AD839" t="s">
        <v>290</v>
      </c>
      <c r="AE839" t="s">
        <v>290</v>
      </c>
      <c r="AF839" t="s">
        <v>290</v>
      </c>
      <c r="AG839" t="s">
        <v>290</v>
      </c>
      <c r="AH839" t="s">
        <v>290</v>
      </c>
      <c r="AI839" t="s">
        <v>290</v>
      </c>
      <c r="AJ839" t="s">
        <v>290</v>
      </c>
      <c r="AK839" t="s">
        <v>290</v>
      </c>
      <c r="AL839">
        <v>11</v>
      </c>
      <c r="AM839">
        <v>1</v>
      </c>
      <c r="AN839">
        <v>1</v>
      </c>
      <c r="AO839">
        <v>390</v>
      </c>
      <c r="AP839">
        <v>14</v>
      </c>
      <c r="AQ839">
        <v>217</v>
      </c>
      <c r="AR839">
        <v>200</v>
      </c>
      <c r="AS839">
        <v>0</v>
      </c>
      <c r="AT839">
        <v>0</v>
      </c>
      <c r="AU839">
        <v>15</v>
      </c>
      <c r="AV839">
        <v>417</v>
      </c>
      <c r="AW839">
        <v>38.590558999999999</v>
      </c>
      <c r="AX839">
        <v>-89.913084999999995</v>
      </c>
      <c r="AY839">
        <v>1</v>
      </c>
      <c r="AZ839" t="s">
        <v>16343</v>
      </c>
      <c r="BA839">
        <v>214</v>
      </c>
      <c r="BB839" t="s">
        <v>18247</v>
      </c>
      <c r="BE839" t="s">
        <v>4159</v>
      </c>
      <c r="BF839" t="s">
        <v>288</v>
      </c>
      <c r="BG839" t="s">
        <v>18351</v>
      </c>
      <c r="BH839">
        <v>62269</v>
      </c>
      <c r="BI839" t="s">
        <v>16346</v>
      </c>
      <c r="BJ839" t="s">
        <v>18352</v>
      </c>
    </row>
    <row r="840" spans="1:62">
      <c r="A840" t="s">
        <v>4250</v>
      </c>
      <c r="B840" t="s">
        <v>4251</v>
      </c>
      <c r="C840" t="s">
        <v>283</v>
      </c>
      <c r="D840" t="s">
        <v>4252</v>
      </c>
      <c r="E840" t="s">
        <v>4253</v>
      </c>
      <c r="F840" t="s">
        <v>4254</v>
      </c>
      <c r="G840" t="s">
        <v>4166</v>
      </c>
      <c r="H840" t="s">
        <v>288</v>
      </c>
      <c r="I840">
        <v>62221</v>
      </c>
      <c r="J840">
        <v>6182340275</v>
      </c>
      <c r="K840" t="s">
        <v>199</v>
      </c>
      <c r="L840">
        <v>1</v>
      </c>
      <c r="M840">
        <v>22</v>
      </c>
      <c r="N840">
        <v>14</v>
      </c>
      <c r="O840">
        <v>37</v>
      </c>
      <c r="P840">
        <v>47</v>
      </c>
      <c r="Q840">
        <v>27</v>
      </c>
      <c r="R840">
        <v>25</v>
      </c>
      <c r="S840">
        <v>20</v>
      </c>
      <c r="T840">
        <v>13</v>
      </c>
      <c r="U840">
        <v>26</v>
      </c>
      <c r="V840">
        <v>20</v>
      </c>
      <c r="W840">
        <v>26</v>
      </c>
      <c r="X840">
        <v>20</v>
      </c>
      <c r="Y840">
        <v>25</v>
      </c>
      <c r="Z840" t="s">
        <v>290</v>
      </c>
      <c r="AA840" t="s">
        <v>290</v>
      </c>
      <c r="AB840" t="s">
        <v>290</v>
      </c>
      <c r="AC840" t="s">
        <v>290</v>
      </c>
      <c r="AD840" t="s">
        <v>290</v>
      </c>
      <c r="AE840" t="s">
        <v>290</v>
      </c>
      <c r="AF840" t="s">
        <v>290</v>
      </c>
      <c r="AG840" t="s">
        <v>290</v>
      </c>
      <c r="AH840" t="s">
        <v>290</v>
      </c>
      <c r="AI840" t="s">
        <v>290</v>
      </c>
      <c r="AJ840">
        <v>5</v>
      </c>
      <c r="AK840" t="s">
        <v>290</v>
      </c>
      <c r="AL840">
        <v>4</v>
      </c>
      <c r="AM840">
        <v>23</v>
      </c>
      <c r="AN840" t="s">
        <v>290</v>
      </c>
      <c r="AO840">
        <v>203</v>
      </c>
      <c r="AP840">
        <v>14</v>
      </c>
      <c r="AQ840">
        <v>141</v>
      </c>
      <c r="AR840">
        <v>108</v>
      </c>
      <c r="AS840">
        <v>0</v>
      </c>
      <c r="AT840">
        <v>0</v>
      </c>
      <c r="AU840">
        <v>16</v>
      </c>
      <c r="AV840">
        <v>249</v>
      </c>
      <c r="AW840">
        <v>38.514049999999997</v>
      </c>
      <c r="AX840">
        <v>-89.959143999999995</v>
      </c>
      <c r="AY840">
        <v>1</v>
      </c>
      <c r="AZ840" t="s">
        <v>16360</v>
      </c>
      <c r="BA840">
        <v>1810</v>
      </c>
      <c r="BB840" t="s">
        <v>18387</v>
      </c>
      <c r="BE840" t="s">
        <v>4166</v>
      </c>
      <c r="BF840" t="s">
        <v>288</v>
      </c>
      <c r="BG840" t="s">
        <v>18351</v>
      </c>
      <c r="BH840">
        <v>62221</v>
      </c>
      <c r="BI840" t="s">
        <v>16346</v>
      </c>
      <c r="BJ840" t="s">
        <v>16363</v>
      </c>
    </row>
    <row r="841" spans="1:62">
      <c r="A841" t="s">
        <v>4255</v>
      </c>
      <c r="B841" t="s">
        <v>4256</v>
      </c>
      <c r="C841" t="s">
        <v>353</v>
      </c>
      <c r="D841" t="s">
        <v>953</v>
      </c>
      <c r="E841" t="s">
        <v>4257</v>
      </c>
      <c r="F841" t="s">
        <v>4258</v>
      </c>
      <c r="G841" t="s">
        <v>4166</v>
      </c>
      <c r="H841" t="s">
        <v>288</v>
      </c>
      <c r="I841">
        <v>62220</v>
      </c>
      <c r="J841">
        <v>6182337542</v>
      </c>
      <c r="K841" t="s">
        <v>199</v>
      </c>
      <c r="L841">
        <v>1</v>
      </c>
      <c r="M841">
        <v>12</v>
      </c>
      <c r="N841">
        <v>4</v>
      </c>
      <c r="O841">
        <v>17</v>
      </c>
      <c r="P841">
        <v>11</v>
      </c>
      <c r="Q841">
        <v>10</v>
      </c>
      <c r="R841">
        <v>15</v>
      </c>
      <c r="S841">
        <v>10</v>
      </c>
      <c r="T841">
        <v>14</v>
      </c>
      <c r="U841">
        <v>9</v>
      </c>
      <c r="V841">
        <v>6</v>
      </c>
      <c r="W841">
        <v>7</v>
      </c>
      <c r="X841" t="s">
        <v>290</v>
      </c>
      <c r="Y841">
        <v>6</v>
      </c>
      <c r="Z841">
        <v>9</v>
      </c>
      <c r="AA841">
        <v>4</v>
      </c>
      <c r="AB841">
        <v>3</v>
      </c>
      <c r="AC841">
        <v>1</v>
      </c>
      <c r="AD841" t="s">
        <v>290</v>
      </c>
      <c r="AE841" t="s">
        <v>290</v>
      </c>
      <c r="AF841" t="s">
        <v>290</v>
      </c>
      <c r="AG841" t="s">
        <v>290</v>
      </c>
      <c r="AH841" t="s">
        <v>290</v>
      </c>
      <c r="AI841" t="s">
        <v>290</v>
      </c>
      <c r="AJ841" t="s">
        <v>290</v>
      </c>
      <c r="AK841" t="s">
        <v>290</v>
      </c>
      <c r="AL841">
        <v>21</v>
      </c>
      <c r="AM841">
        <v>38</v>
      </c>
      <c r="AN841" t="s">
        <v>290</v>
      </c>
      <c r="AO841">
        <v>36</v>
      </c>
      <c r="AP841">
        <v>10</v>
      </c>
      <c r="AQ841">
        <v>53</v>
      </c>
      <c r="AR841">
        <v>52</v>
      </c>
      <c r="AS841">
        <v>2</v>
      </c>
      <c r="AT841">
        <v>3</v>
      </c>
      <c r="AU841">
        <v>30</v>
      </c>
      <c r="AV841">
        <v>105</v>
      </c>
      <c r="AW841">
        <v>38.513849999999998</v>
      </c>
      <c r="AX841">
        <v>-89.987710000000007</v>
      </c>
      <c r="AY841">
        <v>1</v>
      </c>
      <c r="AZ841" t="s">
        <v>16343</v>
      </c>
      <c r="BA841">
        <v>219</v>
      </c>
      <c r="BB841" t="s">
        <v>17883</v>
      </c>
      <c r="BE841" t="s">
        <v>4166</v>
      </c>
      <c r="BF841" t="s">
        <v>288</v>
      </c>
      <c r="BG841" t="s">
        <v>18351</v>
      </c>
      <c r="BH841">
        <v>62220</v>
      </c>
      <c r="BI841" t="s">
        <v>16346</v>
      </c>
      <c r="BJ841" t="s">
        <v>18358</v>
      </c>
    </row>
    <row r="842" spans="1:62">
      <c r="A842" t="s">
        <v>4259</v>
      </c>
      <c r="B842" t="s">
        <v>4162</v>
      </c>
      <c r="D842" t="s">
        <v>1105</v>
      </c>
      <c r="E842" t="s">
        <v>4260</v>
      </c>
      <c r="F842" t="s">
        <v>4261</v>
      </c>
      <c r="G842" t="s">
        <v>4262</v>
      </c>
      <c r="H842" t="s">
        <v>288</v>
      </c>
      <c r="I842">
        <v>62704</v>
      </c>
      <c r="J842">
        <v>2175227534</v>
      </c>
      <c r="K842" t="s">
        <v>200</v>
      </c>
      <c r="L842">
        <v>3.4</v>
      </c>
      <c r="M842">
        <v>27</v>
      </c>
      <c r="N842">
        <v>13.6</v>
      </c>
      <c r="O842">
        <v>44</v>
      </c>
      <c r="P842">
        <v>37</v>
      </c>
      <c r="Q842">
        <v>44</v>
      </c>
      <c r="R842">
        <v>27</v>
      </c>
      <c r="S842">
        <v>41</v>
      </c>
      <c r="T842">
        <v>44</v>
      </c>
      <c r="U842">
        <v>44</v>
      </c>
      <c r="V842">
        <v>45</v>
      </c>
      <c r="W842">
        <v>45</v>
      </c>
      <c r="X842">
        <v>44</v>
      </c>
      <c r="Y842">
        <v>42</v>
      </c>
      <c r="Z842" t="s">
        <v>290</v>
      </c>
      <c r="AA842" t="s">
        <v>290</v>
      </c>
      <c r="AB842" t="s">
        <v>290</v>
      </c>
      <c r="AC842" t="s">
        <v>290</v>
      </c>
      <c r="AD842" t="s">
        <v>290</v>
      </c>
      <c r="AE842" t="s">
        <v>290</v>
      </c>
      <c r="AF842" t="s">
        <v>290</v>
      </c>
      <c r="AG842" t="s">
        <v>290</v>
      </c>
      <c r="AH842" t="s">
        <v>290</v>
      </c>
      <c r="AI842" t="s">
        <v>290</v>
      </c>
      <c r="AJ842">
        <v>21</v>
      </c>
      <c r="AK842" t="s">
        <v>290</v>
      </c>
      <c r="AL842">
        <v>3</v>
      </c>
      <c r="AM842">
        <v>2</v>
      </c>
      <c r="AN842" t="s">
        <v>290</v>
      </c>
      <c r="AO842">
        <v>362</v>
      </c>
      <c r="AP842">
        <v>25</v>
      </c>
      <c r="AQ842">
        <v>208</v>
      </c>
      <c r="AR842">
        <v>205</v>
      </c>
      <c r="AS842">
        <v>0</v>
      </c>
      <c r="AT842">
        <v>0</v>
      </c>
      <c r="AU842">
        <v>19</v>
      </c>
      <c r="AV842">
        <v>413</v>
      </c>
      <c r="AW842">
        <v>39.782539999999997</v>
      </c>
      <c r="AX842">
        <v>-89.664552999999998</v>
      </c>
      <c r="AY842">
        <v>1</v>
      </c>
      <c r="AZ842" t="s">
        <v>16360</v>
      </c>
      <c r="BA842">
        <v>748</v>
      </c>
      <c r="BB842" t="s">
        <v>18396</v>
      </c>
      <c r="BE842" t="s">
        <v>4262</v>
      </c>
      <c r="BF842" t="s">
        <v>288</v>
      </c>
      <c r="BG842" t="s">
        <v>18397</v>
      </c>
      <c r="BH842">
        <v>62704</v>
      </c>
      <c r="BI842" t="s">
        <v>16346</v>
      </c>
      <c r="BJ842" t="s">
        <v>16363</v>
      </c>
    </row>
    <row r="843" spans="1:62">
      <c r="A843" t="s">
        <v>4264</v>
      </c>
      <c r="B843" t="s">
        <v>2217</v>
      </c>
      <c r="C843" t="s">
        <v>283</v>
      </c>
      <c r="D843" t="s">
        <v>490</v>
      </c>
      <c r="E843" t="s">
        <v>4265</v>
      </c>
      <c r="F843" t="s">
        <v>4266</v>
      </c>
      <c r="G843" t="s">
        <v>4262</v>
      </c>
      <c r="H843" t="s">
        <v>288</v>
      </c>
      <c r="I843">
        <v>62704</v>
      </c>
      <c r="J843">
        <v>2175462159</v>
      </c>
      <c r="K843" t="s">
        <v>200</v>
      </c>
      <c r="L843">
        <v>5</v>
      </c>
      <c r="M843">
        <v>29.6</v>
      </c>
      <c r="N843">
        <v>15.1</v>
      </c>
      <c r="O843">
        <v>49.7</v>
      </c>
      <c r="P843">
        <v>90</v>
      </c>
      <c r="Q843">
        <v>38</v>
      </c>
      <c r="R843">
        <v>37</v>
      </c>
      <c r="S843">
        <v>36</v>
      </c>
      <c r="T843">
        <v>35</v>
      </c>
      <c r="U843">
        <v>35</v>
      </c>
      <c r="V843">
        <v>34</v>
      </c>
      <c r="W843">
        <v>41</v>
      </c>
      <c r="X843">
        <v>23</v>
      </c>
      <c r="Y843">
        <v>34</v>
      </c>
      <c r="Z843" t="s">
        <v>290</v>
      </c>
      <c r="AA843" t="s">
        <v>290</v>
      </c>
      <c r="AB843" t="s">
        <v>290</v>
      </c>
      <c r="AC843" t="s">
        <v>290</v>
      </c>
      <c r="AD843" t="s">
        <v>290</v>
      </c>
      <c r="AE843" t="s">
        <v>290</v>
      </c>
      <c r="AF843" t="s">
        <v>290</v>
      </c>
      <c r="AG843">
        <v>3</v>
      </c>
      <c r="AH843">
        <v>22</v>
      </c>
      <c r="AI843" t="s">
        <v>290</v>
      </c>
      <c r="AJ843">
        <v>5</v>
      </c>
      <c r="AK843" t="s">
        <v>290</v>
      </c>
      <c r="AL843">
        <v>5</v>
      </c>
      <c r="AM843">
        <v>9</v>
      </c>
      <c r="AN843" t="s">
        <v>290</v>
      </c>
      <c r="AO843">
        <v>386</v>
      </c>
      <c r="AP843">
        <v>23</v>
      </c>
      <c r="AQ843">
        <v>202</v>
      </c>
      <c r="AR843">
        <v>226</v>
      </c>
      <c r="AS843">
        <v>0</v>
      </c>
      <c r="AT843">
        <v>0</v>
      </c>
      <c r="AU843">
        <v>13</v>
      </c>
      <c r="AV843">
        <v>428</v>
      </c>
      <c r="AW843">
        <v>39.774375999999997</v>
      </c>
      <c r="AX843">
        <v>-89.688485999999997</v>
      </c>
      <c r="AY843">
        <v>1</v>
      </c>
      <c r="AZ843" t="s">
        <v>16360</v>
      </c>
      <c r="BA843">
        <v>1920</v>
      </c>
      <c r="BB843" t="s">
        <v>18399</v>
      </c>
      <c r="BE843" t="s">
        <v>4262</v>
      </c>
      <c r="BF843" t="s">
        <v>288</v>
      </c>
      <c r="BG843" t="s">
        <v>18397</v>
      </c>
      <c r="BH843">
        <v>62704</v>
      </c>
      <c r="BI843" t="s">
        <v>16346</v>
      </c>
      <c r="BJ843" t="s">
        <v>16363</v>
      </c>
    </row>
    <row r="844" spans="1:62">
      <c r="A844" t="s">
        <v>4267</v>
      </c>
      <c r="B844" t="s">
        <v>4268</v>
      </c>
      <c r="C844" t="s">
        <v>314</v>
      </c>
      <c r="D844" t="s">
        <v>4269</v>
      </c>
      <c r="E844" t="s">
        <v>4270</v>
      </c>
      <c r="F844" t="s">
        <v>4271</v>
      </c>
      <c r="G844" t="s">
        <v>4262</v>
      </c>
      <c r="H844" t="s">
        <v>288</v>
      </c>
      <c r="I844">
        <v>62702</v>
      </c>
      <c r="J844">
        <v>2176981933</v>
      </c>
      <c r="K844" t="s">
        <v>200</v>
      </c>
      <c r="L844">
        <v>5</v>
      </c>
      <c r="M844">
        <v>24.8</v>
      </c>
      <c r="N844">
        <v>6.4</v>
      </c>
      <c r="O844">
        <v>36.200000000000003</v>
      </c>
      <c r="P844" t="s">
        <v>290</v>
      </c>
      <c r="Q844">
        <v>48</v>
      </c>
      <c r="R844">
        <v>43</v>
      </c>
      <c r="S844">
        <v>38</v>
      </c>
      <c r="T844">
        <v>48</v>
      </c>
      <c r="U844">
        <v>39</v>
      </c>
      <c r="V844">
        <v>33</v>
      </c>
      <c r="W844">
        <v>27</v>
      </c>
      <c r="X844">
        <v>32</v>
      </c>
      <c r="Y844">
        <v>31</v>
      </c>
      <c r="Z844" t="s">
        <v>290</v>
      </c>
      <c r="AA844" t="s">
        <v>290</v>
      </c>
      <c r="AB844" t="s">
        <v>290</v>
      </c>
      <c r="AC844" t="s">
        <v>290</v>
      </c>
      <c r="AD844" t="s">
        <v>290</v>
      </c>
      <c r="AE844" t="s">
        <v>290</v>
      </c>
      <c r="AF844" t="s">
        <v>290</v>
      </c>
      <c r="AG844" t="s">
        <v>290</v>
      </c>
      <c r="AH844">
        <v>21</v>
      </c>
      <c r="AI844" t="s">
        <v>290</v>
      </c>
      <c r="AJ844">
        <v>8</v>
      </c>
      <c r="AK844" t="s">
        <v>290</v>
      </c>
      <c r="AL844">
        <v>10</v>
      </c>
      <c r="AM844">
        <v>16</v>
      </c>
      <c r="AN844" t="s">
        <v>290</v>
      </c>
      <c r="AO844">
        <v>299</v>
      </c>
      <c r="AP844">
        <v>27</v>
      </c>
      <c r="AQ844">
        <v>157</v>
      </c>
      <c r="AR844">
        <v>203</v>
      </c>
      <c r="AS844">
        <v>0</v>
      </c>
      <c r="AT844">
        <v>0</v>
      </c>
      <c r="AU844">
        <v>50</v>
      </c>
      <c r="AV844">
        <v>360</v>
      </c>
      <c r="AW844">
        <v>39.808275000000002</v>
      </c>
      <c r="AX844">
        <v>-89.710988999999998</v>
      </c>
      <c r="AY844">
        <v>1</v>
      </c>
      <c r="AZ844" t="s">
        <v>16360</v>
      </c>
      <c r="BA844">
        <v>2850</v>
      </c>
      <c r="BB844" t="s">
        <v>18401</v>
      </c>
      <c r="BE844" t="s">
        <v>4262</v>
      </c>
      <c r="BF844" t="s">
        <v>288</v>
      </c>
      <c r="BG844" t="s">
        <v>18397</v>
      </c>
      <c r="BH844">
        <v>62702</v>
      </c>
      <c r="BI844" t="s">
        <v>16346</v>
      </c>
      <c r="BJ844" t="s">
        <v>16363</v>
      </c>
    </row>
    <row r="845" spans="1:62">
      <c r="A845" t="s">
        <v>4273</v>
      </c>
      <c r="B845" t="s">
        <v>4274</v>
      </c>
      <c r="D845" t="s">
        <v>4275</v>
      </c>
      <c r="E845" t="s">
        <v>4276</v>
      </c>
      <c r="F845" t="s">
        <v>4277</v>
      </c>
      <c r="G845" t="s">
        <v>4262</v>
      </c>
      <c r="H845" t="s">
        <v>288</v>
      </c>
      <c r="I845">
        <v>62703</v>
      </c>
      <c r="J845">
        <v>2175293309</v>
      </c>
      <c r="K845" t="s">
        <v>200</v>
      </c>
      <c r="L845">
        <v>3</v>
      </c>
      <c r="M845">
        <v>5</v>
      </c>
      <c r="N845">
        <v>1</v>
      </c>
      <c r="O845">
        <v>9</v>
      </c>
      <c r="P845">
        <v>8</v>
      </c>
      <c r="Q845">
        <v>6</v>
      </c>
      <c r="R845">
        <v>2</v>
      </c>
      <c r="S845">
        <v>2</v>
      </c>
      <c r="T845">
        <v>2</v>
      </c>
      <c r="U845">
        <v>1</v>
      </c>
      <c r="V845">
        <v>1</v>
      </c>
      <c r="W845">
        <v>2</v>
      </c>
      <c r="X845">
        <v>1</v>
      </c>
      <c r="Y845">
        <v>1</v>
      </c>
      <c r="Z845" t="s">
        <v>290</v>
      </c>
      <c r="AA845" t="s">
        <v>290</v>
      </c>
      <c r="AB845" t="s">
        <v>290</v>
      </c>
      <c r="AC845" t="s">
        <v>290</v>
      </c>
      <c r="AD845" t="s">
        <v>290</v>
      </c>
      <c r="AE845" t="s">
        <v>290</v>
      </c>
      <c r="AF845" t="s">
        <v>290</v>
      </c>
      <c r="AG845" t="s">
        <v>290</v>
      </c>
      <c r="AH845" t="s">
        <v>290</v>
      </c>
      <c r="AI845" t="s">
        <v>290</v>
      </c>
      <c r="AJ845" t="s">
        <v>290</v>
      </c>
      <c r="AK845" t="s">
        <v>290</v>
      </c>
      <c r="AL845" t="s">
        <v>290</v>
      </c>
      <c r="AM845" t="s">
        <v>290</v>
      </c>
      <c r="AN845" t="s">
        <v>290</v>
      </c>
      <c r="AO845">
        <v>24</v>
      </c>
      <c r="AP845">
        <v>2</v>
      </c>
      <c r="AQ845">
        <v>13</v>
      </c>
      <c r="AR845">
        <v>13</v>
      </c>
      <c r="AS845">
        <v>0</v>
      </c>
      <c r="AT845">
        <v>0</v>
      </c>
      <c r="AU845">
        <v>9</v>
      </c>
      <c r="AV845">
        <v>26</v>
      </c>
      <c r="AW845">
        <v>39.754879000000003</v>
      </c>
      <c r="AX845">
        <v>-89.620363999999995</v>
      </c>
      <c r="AY845">
        <v>1</v>
      </c>
      <c r="AZ845" t="s">
        <v>16360</v>
      </c>
      <c r="BA845">
        <v>2300</v>
      </c>
      <c r="BB845" t="s">
        <v>18403</v>
      </c>
      <c r="BE845" t="s">
        <v>4262</v>
      </c>
      <c r="BF845" t="s">
        <v>288</v>
      </c>
      <c r="BG845" t="s">
        <v>18397</v>
      </c>
      <c r="BH845">
        <v>62703</v>
      </c>
      <c r="BI845" t="s">
        <v>16346</v>
      </c>
      <c r="BJ845" t="s">
        <v>16363</v>
      </c>
    </row>
    <row r="846" spans="1:62">
      <c r="A846" t="s">
        <v>4279</v>
      </c>
      <c r="B846" t="s">
        <v>4280</v>
      </c>
      <c r="D846" t="s">
        <v>4281</v>
      </c>
      <c r="E846" t="s">
        <v>4282</v>
      </c>
      <c r="F846" t="s">
        <v>4283</v>
      </c>
      <c r="G846" t="s">
        <v>4262</v>
      </c>
      <c r="H846" t="s">
        <v>288</v>
      </c>
      <c r="I846">
        <v>62711</v>
      </c>
      <c r="J846">
        <v>2175466363</v>
      </c>
      <c r="K846" t="s">
        <v>200</v>
      </c>
      <c r="L846">
        <v>2.4</v>
      </c>
      <c r="M846">
        <v>12.2</v>
      </c>
      <c r="N846">
        <v>7.3</v>
      </c>
      <c r="O846">
        <v>21.9</v>
      </c>
      <c r="P846" t="s">
        <v>290</v>
      </c>
      <c r="Q846" t="s">
        <v>290</v>
      </c>
      <c r="R846" t="s">
        <v>290</v>
      </c>
      <c r="S846" t="s">
        <v>290</v>
      </c>
      <c r="T846" t="s">
        <v>290</v>
      </c>
      <c r="U846" t="s">
        <v>290</v>
      </c>
      <c r="V846" t="s">
        <v>290</v>
      </c>
      <c r="W846" t="s">
        <v>290</v>
      </c>
      <c r="X846" t="s">
        <v>290</v>
      </c>
      <c r="Y846" t="s">
        <v>290</v>
      </c>
      <c r="Z846">
        <v>24</v>
      </c>
      <c r="AA846">
        <v>52</v>
      </c>
      <c r="AB846">
        <v>24</v>
      </c>
      <c r="AC846">
        <v>26</v>
      </c>
      <c r="AD846" t="s">
        <v>290</v>
      </c>
      <c r="AE846" t="s">
        <v>290</v>
      </c>
      <c r="AF846" t="s">
        <v>290</v>
      </c>
      <c r="AG846" t="s">
        <v>290</v>
      </c>
      <c r="AH846" t="s">
        <v>290</v>
      </c>
      <c r="AI846">
        <v>12</v>
      </c>
      <c r="AJ846">
        <v>2</v>
      </c>
      <c r="AK846" t="s">
        <v>290</v>
      </c>
      <c r="AL846">
        <v>5</v>
      </c>
      <c r="AM846">
        <v>2</v>
      </c>
      <c r="AN846" t="s">
        <v>290</v>
      </c>
      <c r="AO846">
        <v>124</v>
      </c>
      <c r="AP846">
        <v>5</v>
      </c>
      <c r="AQ846">
        <v>60</v>
      </c>
      <c r="AR846">
        <v>78</v>
      </c>
      <c r="AS846">
        <v>11</v>
      </c>
      <c r="AT846">
        <v>18</v>
      </c>
      <c r="AU846">
        <v>28</v>
      </c>
      <c r="AV846">
        <v>138</v>
      </c>
      <c r="AW846">
        <v>39.801026</v>
      </c>
      <c r="AX846">
        <v>-89.728772000000006</v>
      </c>
      <c r="AY846">
        <v>0.6</v>
      </c>
      <c r="AZ846" t="s">
        <v>17023</v>
      </c>
      <c r="BB846" t="s">
        <v>16361</v>
      </c>
      <c r="BE846" t="s">
        <v>4262</v>
      </c>
      <c r="BF846" t="s">
        <v>288</v>
      </c>
      <c r="BG846" t="s">
        <v>18397</v>
      </c>
      <c r="BH846">
        <v>62711</v>
      </c>
      <c r="BI846" t="s">
        <v>16346</v>
      </c>
      <c r="BJ846" t="s">
        <v>16363</v>
      </c>
    </row>
    <row r="847" spans="1:62">
      <c r="A847" t="s">
        <v>4285</v>
      </c>
      <c r="B847" t="s">
        <v>3769</v>
      </c>
      <c r="D847" t="s">
        <v>2309</v>
      </c>
      <c r="E847" t="s">
        <v>1989</v>
      </c>
      <c r="F847" t="s">
        <v>4286</v>
      </c>
      <c r="G847" t="s">
        <v>4262</v>
      </c>
      <c r="H847" t="s">
        <v>288</v>
      </c>
      <c r="I847">
        <v>62702</v>
      </c>
      <c r="J847">
        <v>2175447702</v>
      </c>
      <c r="K847" t="s">
        <v>200</v>
      </c>
      <c r="L847">
        <v>1</v>
      </c>
      <c r="M847">
        <v>4</v>
      </c>
      <c r="N847">
        <v>2</v>
      </c>
      <c r="O847">
        <v>7</v>
      </c>
      <c r="P847">
        <v>17</v>
      </c>
      <c r="Q847">
        <v>7</v>
      </c>
      <c r="R847">
        <v>5</v>
      </c>
      <c r="S847">
        <v>2</v>
      </c>
      <c r="T847">
        <v>5</v>
      </c>
      <c r="U847">
        <v>1</v>
      </c>
      <c r="V847">
        <v>3</v>
      </c>
      <c r="W847" t="s">
        <v>290</v>
      </c>
      <c r="X847" t="s">
        <v>290</v>
      </c>
      <c r="Y847" t="s">
        <v>290</v>
      </c>
      <c r="Z847" t="s">
        <v>290</v>
      </c>
      <c r="AA847" t="s">
        <v>290</v>
      </c>
      <c r="AB847" t="s">
        <v>290</v>
      </c>
      <c r="AC847" t="s">
        <v>290</v>
      </c>
      <c r="AD847" t="s">
        <v>290</v>
      </c>
      <c r="AE847" t="s">
        <v>290</v>
      </c>
      <c r="AF847" t="s">
        <v>290</v>
      </c>
      <c r="AG847" t="s">
        <v>290</v>
      </c>
      <c r="AH847" t="s">
        <v>290</v>
      </c>
      <c r="AI847" t="s">
        <v>290</v>
      </c>
      <c r="AJ847" t="s">
        <v>290</v>
      </c>
      <c r="AK847" t="s">
        <v>290</v>
      </c>
      <c r="AL847">
        <v>1</v>
      </c>
      <c r="AM847">
        <v>5</v>
      </c>
      <c r="AN847">
        <v>1</v>
      </c>
      <c r="AO847">
        <v>27</v>
      </c>
      <c r="AP847">
        <v>6</v>
      </c>
      <c r="AQ847">
        <v>25</v>
      </c>
      <c r="AR847">
        <v>15</v>
      </c>
      <c r="AS847">
        <v>0</v>
      </c>
      <c r="AT847">
        <v>0</v>
      </c>
      <c r="AU847">
        <v>0</v>
      </c>
      <c r="AV847">
        <v>40</v>
      </c>
      <c r="AW847">
        <v>39.858494999999998</v>
      </c>
      <c r="AX847">
        <v>-89.617153000000002</v>
      </c>
      <c r="AY847">
        <v>1</v>
      </c>
      <c r="AZ847" t="s">
        <v>16360</v>
      </c>
      <c r="BA847">
        <v>4147</v>
      </c>
      <c r="BB847" t="s">
        <v>18406</v>
      </c>
      <c r="BE847" t="s">
        <v>4262</v>
      </c>
      <c r="BF847" t="s">
        <v>288</v>
      </c>
      <c r="BG847" t="s">
        <v>18397</v>
      </c>
      <c r="BH847">
        <v>62702</v>
      </c>
      <c r="BI847" t="s">
        <v>16346</v>
      </c>
      <c r="BJ847" t="s">
        <v>16363</v>
      </c>
    </row>
    <row r="848" spans="1:62">
      <c r="A848" t="s">
        <v>4287</v>
      </c>
      <c r="B848" t="s">
        <v>4288</v>
      </c>
      <c r="C848" t="s">
        <v>418</v>
      </c>
      <c r="D848" t="s">
        <v>1069</v>
      </c>
      <c r="E848" t="s">
        <v>4289</v>
      </c>
      <c r="F848" t="s">
        <v>4290</v>
      </c>
      <c r="G848" t="s">
        <v>4262</v>
      </c>
      <c r="H848" t="s">
        <v>288</v>
      </c>
      <c r="I848">
        <v>62703</v>
      </c>
      <c r="J848">
        <v>2175294511</v>
      </c>
      <c r="K848" t="s">
        <v>200</v>
      </c>
      <c r="L848">
        <v>2</v>
      </c>
      <c r="M848">
        <v>15</v>
      </c>
      <c r="N848">
        <v>6</v>
      </c>
      <c r="O848">
        <v>23</v>
      </c>
      <c r="P848">
        <v>55</v>
      </c>
      <c r="Q848">
        <v>18</v>
      </c>
      <c r="R848">
        <v>23</v>
      </c>
      <c r="S848">
        <v>25</v>
      </c>
      <c r="T848">
        <v>19</v>
      </c>
      <c r="U848">
        <v>25</v>
      </c>
      <c r="V848">
        <v>17</v>
      </c>
      <c r="W848">
        <v>21</v>
      </c>
      <c r="X848">
        <v>21</v>
      </c>
      <c r="Y848">
        <v>23</v>
      </c>
      <c r="Z848" t="s">
        <v>290</v>
      </c>
      <c r="AA848" t="s">
        <v>290</v>
      </c>
      <c r="AB848" t="s">
        <v>290</v>
      </c>
      <c r="AC848" t="s">
        <v>290</v>
      </c>
      <c r="AD848" t="s">
        <v>290</v>
      </c>
      <c r="AE848" t="s">
        <v>290</v>
      </c>
      <c r="AF848" t="s">
        <v>290</v>
      </c>
      <c r="AG848" t="s">
        <v>290</v>
      </c>
      <c r="AH848" t="s">
        <v>290</v>
      </c>
      <c r="AI848" t="s">
        <v>290</v>
      </c>
      <c r="AJ848">
        <v>2</v>
      </c>
      <c r="AK848" t="s">
        <v>290</v>
      </c>
      <c r="AL848">
        <v>1</v>
      </c>
      <c r="AM848">
        <v>14</v>
      </c>
      <c r="AN848">
        <v>3</v>
      </c>
      <c r="AO848">
        <v>202</v>
      </c>
      <c r="AP848">
        <v>25</v>
      </c>
      <c r="AQ848">
        <v>124</v>
      </c>
      <c r="AR848">
        <v>123</v>
      </c>
      <c r="AS848">
        <v>0</v>
      </c>
      <c r="AT848">
        <v>0</v>
      </c>
      <c r="AU848">
        <v>25</v>
      </c>
      <c r="AV848">
        <v>247</v>
      </c>
      <c r="AW848">
        <v>39.757272</v>
      </c>
      <c r="AX848">
        <v>-89.641717999999997</v>
      </c>
      <c r="AY848">
        <v>1</v>
      </c>
      <c r="AZ848" t="s">
        <v>16360</v>
      </c>
      <c r="BA848">
        <v>900</v>
      </c>
      <c r="BB848" t="s">
        <v>18408</v>
      </c>
      <c r="BE848" t="s">
        <v>4262</v>
      </c>
      <c r="BF848" t="s">
        <v>288</v>
      </c>
      <c r="BG848" t="s">
        <v>18397</v>
      </c>
      <c r="BH848">
        <v>62703</v>
      </c>
      <c r="BI848" t="s">
        <v>16346</v>
      </c>
      <c r="BJ848" t="s">
        <v>16363</v>
      </c>
    </row>
    <row r="849" spans="1:62">
      <c r="A849" t="s">
        <v>4291</v>
      </c>
      <c r="B849" t="s">
        <v>4292</v>
      </c>
      <c r="D849" t="s">
        <v>2510</v>
      </c>
      <c r="E849" t="s">
        <v>18409</v>
      </c>
      <c r="F849" t="s">
        <v>4295</v>
      </c>
      <c r="G849" t="s">
        <v>4262</v>
      </c>
      <c r="H849" t="s">
        <v>288</v>
      </c>
      <c r="I849">
        <v>62704</v>
      </c>
      <c r="J849">
        <v>2175464531</v>
      </c>
      <c r="K849" t="s">
        <v>200</v>
      </c>
      <c r="L849">
        <v>5</v>
      </c>
      <c r="M849">
        <v>14</v>
      </c>
      <c r="N849">
        <v>4.5</v>
      </c>
      <c r="O849">
        <v>23.5</v>
      </c>
      <c r="P849">
        <v>34</v>
      </c>
      <c r="Q849">
        <v>20</v>
      </c>
      <c r="R849">
        <v>20</v>
      </c>
      <c r="S849">
        <v>14</v>
      </c>
      <c r="T849">
        <v>15</v>
      </c>
      <c r="U849">
        <v>19</v>
      </c>
      <c r="V849">
        <v>16</v>
      </c>
      <c r="W849">
        <v>10</v>
      </c>
      <c r="X849">
        <v>18</v>
      </c>
      <c r="Y849">
        <v>16</v>
      </c>
      <c r="Z849" t="s">
        <v>290</v>
      </c>
      <c r="AA849" t="s">
        <v>290</v>
      </c>
      <c r="AB849" t="s">
        <v>290</v>
      </c>
      <c r="AC849" t="s">
        <v>290</v>
      </c>
      <c r="AD849" t="s">
        <v>290</v>
      </c>
      <c r="AE849" t="s">
        <v>290</v>
      </c>
      <c r="AF849" t="s">
        <v>290</v>
      </c>
      <c r="AG849" t="s">
        <v>290</v>
      </c>
      <c r="AH849">
        <v>4</v>
      </c>
      <c r="AI849" t="s">
        <v>290</v>
      </c>
      <c r="AJ849" t="s">
        <v>290</v>
      </c>
      <c r="AK849" t="s">
        <v>290</v>
      </c>
      <c r="AL849">
        <v>2</v>
      </c>
      <c r="AM849">
        <v>9</v>
      </c>
      <c r="AN849" t="s">
        <v>290</v>
      </c>
      <c r="AO849">
        <v>164</v>
      </c>
      <c r="AP849">
        <v>11</v>
      </c>
      <c r="AQ849">
        <v>105</v>
      </c>
      <c r="AR849">
        <v>81</v>
      </c>
      <c r="AS849">
        <v>0</v>
      </c>
      <c r="AT849">
        <v>0</v>
      </c>
      <c r="AU849">
        <v>6</v>
      </c>
      <c r="AV849">
        <v>186</v>
      </c>
      <c r="AW849">
        <v>39.787624999999998</v>
      </c>
      <c r="AX849">
        <v>-89.701997000000006</v>
      </c>
      <c r="AY849">
        <v>1</v>
      </c>
      <c r="AZ849" t="s">
        <v>16360</v>
      </c>
      <c r="BA849">
        <v>2645</v>
      </c>
      <c r="BB849" t="s">
        <v>18411</v>
      </c>
      <c r="BE849" t="s">
        <v>4262</v>
      </c>
      <c r="BF849" t="s">
        <v>288</v>
      </c>
      <c r="BG849" t="s">
        <v>18397</v>
      </c>
      <c r="BH849">
        <v>62704</v>
      </c>
      <c r="BI849" t="s">
        <v>16346</v>
      </c>
      <c r="BJ849" t="s">
        <v>16363</v>
      </c>
    </row>
    <row r="850" spans="1:62">
      <c r="A850" t="s">
        <v>4296</v>
      </c>
      <c r="B850" t="s">
        <v>4297</v>
      </c>
      <c r="C850" t="s">
        <v>283</v>
      </c>
      <c r="D850" t="s">
        <v>4298</v>
      </c>
      <c r="E850" t="s">
        <v>4299</v>
      </c>
      <c r="F850" t="s">
        <v>4300</v>
      </c>
      <c r="G850" t="s">
        <v>4262</v>
      </c>
      <c r="H850" t="s">
        <v>288</v>
      </c>
      <c r="I850">
        <v>62702</v>
      </c>
      <c r="J850">
        <v>2177871595</v>
      </c>
      <c r="K850" t="s">
        <v>200</v>
      </c>
      <c r="L850">
        <v>11</v>
      </c>
      <c r="M850">
        <v>47</v>
      </c>
      <c r="N850">
        <v>22</v>
      </c>
      <c r="O850">
        <v>80</v>
      </c>
      <c r="P850" t="s">
        <v>290</v>
      </c>
      <c r="Q850" t="s">
        <v>290</v>
      </c>
      <c r="R850" t="s">
        <v>290</v>
      </c>
      <c r="S850" t="s">
        <v>290</v>
      </c>
      <c r="T850" t="s">
        <v>290</v>
      </c>
      <c r="U850" t="s">
        <v>290</v>
      </c>
      <c r="V850" t="s">
        <v>290</v>
      </c>
      <c r="W850" t="s">
        <v>290</v>
      </c>
      <c r="X850" t="s">
        <v>290</v>
      </c>
      <c r="Y850" t="s">
        <v>290</v>
      </c>
      <c r="Z850">
        <v>112</v>
      </c>
      <c r="AA850">
        <v>149</v>
      </c>
      <c r="AB850">
        <v>134</v>
      </c>
      <c r="AC850">
        <v>166</v>
      </c>
      <c r="AD850" t="s">
        <v>290</v>
      </c>
      <c r="AE850" t="s">
        <v>290</v>
      </c>
      <c r="AF850" t="s">
        <v>290</v>
      </c>
      <c r="AG850" t="s">
        <v>290</v>
      </c>
      <c r="AH850" t="s">
        <v>290</v>
      </c>
      <c r="AI850" t="s">
        <v>290</v>
      </c>
      <c r="AJ850">
        <v>7</v>
      </c>
      <c r="AK850">
        <v>2</v>
      </c>
      <c r="AL850">
        <v>8</v>
      </c>
      <c r="AM850">
        <v>32</v>
      </c>
      <c r="AN850">
        <v>2</v>
      </c>
      <c r="AO850">
        <v>492</v>
      </c>
      <c r="AP850">
        <v>18</v>
      </c>
      <c r="AQ850">
        <v>261</v>
      </c>
      <c r="AR850">
        <v>300</v>
      </c>
      <c r="AS850">
        <v>70</v>
      </c>
      <c r="AT850">
        <v>79</v>
      </c>
      <c r="AU850">
        <v>70</v>
      </c>
      <c r="AV850">
        <v>561</v>
      </c>
      <c r="AW850">
        <v>39.801631999999998</v>
      </c>
      <c r="AX850">
        <v>-89.672985999999995</v>
      </c>
      <c r="AY850">
        <v>1</v>
      </c>
      <c r="AZ850" t="s">
        <v>16360</v>
      </c>
      <c r="BA850">
        <v>1200</v>
      </c>
      <c r="BB850" t="s">
        <v>16361</v>
      </c>
      <c r="BE850" t="s">
        <v>4262</v>
      </c>
      <c r="BF850" t="s">
        <v>288</v>
      </c>
      <c r="BG850" t="s">
        <v>18397</v>
      </c>
      <c r="BH850">
        <v>62702</v>
      </c>
      <c r="BI850" t="s">
        <v>16346</v>
      </c>
      <c r="BJ850" t="s">
        <v>16363</v>
      </c>
    </row>
    <row r="851" spans="1:62">
      <c r="A851" t="s">
        <v>4301</v>
      </c>
      <c r="B851" t="s">
        <v>1436</v>
      </c>
      <c r="C851" t="s">
        <v>283</v>
      </c>
      <c r="D851" t="s">
        <v>2194</v>
      </c>
      <c r="E851" t="s">
        <v>4302</v>
      </c>
      <c r="F851" t="s">
        <v>4303</v>
      </c>
      <c r="G851" t="s">
        <v>4262</v>
      </c>
      <c r="H851" t="s">
        <v>288</v>
      </c>
      <c r="I851">
        <v>62702</v>
      </c>
      <c r="J851">
        <v>2177931370</v>
      </c>
      <c r="K851" t="s">
        <v>200</v>
      </c>
      <c r="L851">
        <v>2</v>
      </c>
      <c r="M851">
        <v>22.5</v>
      </c>
      <c r="N851">
        <v>15.5</v>
      </c>
      <c r="O851">
        <v>40</v>
      </c>
      <c r="P851">
        <v>31</v>
      </c>
      <c r="Q851">
        <v>26</v>
      </c>
      <c r="R851">
        <v>27</v>
      </c>
      <c r="S851">
        <v>23</v>
      </c>
      <c r="T851">
        <v>22</v>
      </c>
      <c r="U851">
        <v>20</v>
      </c>
      <c r="V851">
        <v>29</v>
      </c>
      <c r="W851">
        <v>19</v>
      </c>
      <c r="X851">
        <v>35</v>
      </c>
      <c r="Y851">
        <v>20</v>
      </c>
      <c r="Z851" t="s">
        <v>290</v>
      </c>
      <c r="AA851" t="s">
        <v>290</v>
      </c>
      <c r="AB851" t="s">
        <v>290</v>
      </c>
      <c r="AC851" t="s">
        <v>290</v>
      </c>
      <c r="AD851" t="s">
        <v>290</v>
      </c>
      <c r="AE851" t="s">
        <v>290</v>
      </c>
      <c r="AF851" t="s">
        <v>290</v>
      </c>
      <c r="AG851" t="s">
        <v>290</v>
      </c>
      <c r="AH851" t="s">
        <v>290</v>
      </c>
      <c r="AI851" t="s">
        <v>290</v>
      </c>
      <c r="AJ851">
        <v>5</v>
      </c>
      <c r="AK851" t="s">
        <v>290</v>
      </c>
      <c r="AL851">
        <v>8</v>
      </c>
      <c r="AM851">
        <v>15</v>
      </c>
      <c r="AN851">
        <v>1</v>
      </c>
      <c r="AO851">
        <v>209</v>
      </c>
      <c r="AP851">
        <v>14</v>
      </c>
      <c r="AQ851">
        <v>137</v>
      </c>
      <c r="AR851">
        <v>115</v>
      </c>
      <c r="AS851">
        <v>0</v>
      </c>
      <c r="AT851">
        <v>0</v>
      </c>
      <c r="AU851">
        <v>40</v>
      </c>
      <c r="AV851">
        <v>252</v>
      </c>
      <c r="AW851">
        <v>39.803801999999997</v>
      </c>
      <c r="AX851">
        <v>-89.677860999999993</v>
      </c>
      <c r="AY851">
        <v>1</v>
      </c>
      <c r="AZ851" t="s">
        <v>16360</v>
      </c>
      <c r="BA851">
        <v>251</v>
      </c>
      <c r="BB851" t="s">
        <v>18414</v>
      </c>
      <c r="BE851" t="s">
        <v>4262</v>
      </c>
      <c r="BF851" t="s">
        <v>288</v>
      </c>
      <c r="BG851" t="s">
        <v>18397</v>
      </c>
      <c r="BH851">
        <v>62702</v>
      </c>
      <c r="BI851" t="s">
        <v>16346</v>
      </c>
      <c r="BJ851" t="s">
        <v>16363</v>
      </c>
    </row>
    <row r="852" spans="1:62">
      <c r="A852" t="s">
        <v>4304</v>
      </c>
      <c r="B852" t="s">
        <v>4305</v>
      </c>
      <c r="C852" t="s">
        <v>353</v>
      </c>
      <c r="D852" t="s">
        <v>2250</v>
      </c>
      <c r="E852" t="s">
        <v>4306</v>
      </c>
      <c r="F852" t="s">
        <v>4307</v>
      </c>
      <c r="G852" t="s">
        <v>4262</v>
      </c>
      <c r="H852" t="s">
        <v>288</v>
      </c>
      <c r="I852">
        <v>62702</v>
      </c>
      <c r="J852">
        <v>2175444553</v>
      </c>
      <c r="K852" t="s">
        <v>200</v>
      </c>
      <c r="L852">
        <v>1.5</v>
      </c>
      <c r="M852">
        <v>12.5</v>
      </c>
      <c r="N852">
        <v>2.5</v>
      </c>
      <c r="O852">
        <v>16.5</v>
      </c>
      <c r="P852">
        <v>28</v>
      </c>
      <c r="Q852">
        <v>14</v>
      </c>
      <c r="R852">
        <v>12</v>
      </c>
      <c r="S852">
        <v>12</v>
      </c>
      <c r="T852">
        <v>16</v>
      </c>
      <c r="U852">
        <v>19</v>
      </c>
      <c r="V852">
        <v>9</v>
      </c>
      <c r="W852">
        <v>11</v>
      </c>
      <c r="X852">
        <v>7</v>
      </c>
      <c r="Y852">
        <v>18</v>
      </c>
      <c r="Z852" t="s">
        <v>290</v>
      </c>
      <c r="AA852" t="s">
        <v>290</v>
      </c>
      <c r="AB852" t="s">
        <v>290</v>
      </c>
      <c r="AC852" t="s">
        <v>290</v>
      </c>
      <c r="AD852" t="s">
        <v>290</v>
      </c>
      <c r="AE852" t="s">
        <v>290</v>
      </c>
      <c r="AF852" t="s">
        <v>290</v>
      </c>
      <c r="AG852" t="s">
        <v>290</v>
      </c>
      <c r="AH852" t="s">
        <v>290</v>
      </c>
      <c r="AI852" t="s">
        <v>290</v>
      </c>
      <c r="AJ852" t="s">
        <v>290</v>
      </c>
      <c r="AK852" t="s">
        <v>290</v>
      </c>
      <c r="AL852">
        <v>2</v>
      </c>
      <c r="AM852">
        <v>4</v>
      </c>
      <c r="AN852" t="s">
        <v>290</v>
      </c>
      <c r="AO852">
        <v>128</v>
      </c>
      <c r="AP852">
        <v>12</v>
      </c>
      <c r="AQ852">
        <v>72</v>
      </c>
      <c r="AR852">
        <v>74</v>
      </c>
      <c r="AS852">
        <v>0</v>
      </c>
      <c r="AT852">
        <v>0</v>
      </c>
      <c r="AU852">
        <v>30</v>
      </c>
      <c r="AV852">
        <v>146</v>
      </c>
      <c r="AW852">
        <v>39.830316000000003</v>
      </c>
      <c r="AX852">
        <v>-89.627685999999997</v>
      </c>
      <c r="AY852">
        <v>1</v>
      </c>
      <c r="AZ852" t="s">
        <v>16360</v>
      </c>
      <c r="BA852">
        <v>2125</v>
      </c>
      <c r="BB852" t="s">
        <v>18416</v>
      </c>
      <c r="BE852" t="s">
        <v>4262</v>
      </c>
      <c r="BF852" t="s">
        <v>288</v>
      </c>
      <c r="BG852" t="s">
        <v>18397</v>
      </c>
      <c r="BH852">
        <v>62702</v>
      </c>
      <c r="BI852" t="s">
        <v>16346</v>
      </c>
      <c r="BJ852" t="s">
        <v>16363</v>
      </c>
    </row>
    <row r="853" spans="1:62">
      <c r="A853" t="s">
        <v>4308</v>
      </c>
      <c r="B853" t="s">
        <v>4309</v>
      </c>
      <c r="D853" t="s">
        <v>731</v>
      </c>
      <c r="E853" t="s">
        <v>18657</v>
      </c>
      <c r="F853" t="s">
        <v>4310</v>
      </c>
      <c r="G853" t="s">
        <v>4262</v>
      </c>
      <c r="H853" t="s">
        <v>288</v>
      </c>
      <c r="I853">
        <v>62703</v>
      </c>
      <c r="J853">
        <v>2175237670</v>
      </c>
      <c r="K853" t="s">
        <v>200</v>
      </c>
      <c r="L853">
        <v>1</v>
      </c>
      <c r="M853">
        <v>5</v>
      </c>
      <c r="N853">
        <v>6</v>
      </c>
      <c r="O853">
        <v>12</v>
      </c>
      <c r="P853">
        <v>14</v>
      </c>
      <c r="Q853">
        <v>11</v>
      </c>
      <c r="R853">
        <v>7</v>
      </c>
      <c r="S853">
        <v>7</v>
      </c>
      <c r="T853">
        <v>6</v>
      </c>
      <c r="U853">
        <v>6</v>
      </c>
      <c r="V853">
        <v>8</v>
      </c>
      <c r="W853" t="s">
        <v>290</v>
      </c>
      <c r="X853" t="s">
        <v>290</v>
      </c>
      <c r="Y853" t="s">
        <v>290</v>
      </c>
      <c r="Z853" t="s">
        <v>290</v>
      </c>
      <c r="AA853" t="s">
        <v>290</v>
      </c>
      <c r="AB853" t="s">
        <v>290</v>
      </c>
      <c r="AC853" t="s">
        <v>290</v>
      </c>
      <c r="AD853" t="s">
        <v>290</v>
      </c>
      <c r="AE853" t="s">
        <v>290</v>
      </c>
      <c r="AF853" t="s">
        <v>290</v>
      </c>
      <c r="AG853" t="s">
        <v>290</v>
      </c>
      <c r="AH853" t="s">
        <v>290</v>
      </c>
      <c r="AI853" t="s">
        <v>290</v>
      </c>
      <c r="AJ853" t="s">
        <v>290</v>
      </c>
      <c r="AK853" t="s">
        <v>290</v>
      </c>
      <c r="AL853" t="s">
        <v>290</v>
      </c>
      <c r="AM853">
        <v>54</v>
      </c>
      <c r="AN853" t="s">
        <v>290</v>
      </c>
      <c r="AO853">
        <v>1</v>
      </c>
      <c r="AP853">
        <v>4</v>
      </c>
      <c r="AQ853">
        <v>30</v>
      </c>
      <c r="AR853">
        <v>29</v>
      </c>
      <c r="AS853">
        <v>0</v>
      </c>
      <c r="AT853">
        <v>0</v>
      </c>
      <c r="AU853">
        <v>59</v>
      </c>
      <c r="AV853">
        <v>59</v>
      </c>
      <c r="AW853">
        <v>39.787125000000003</v>
      </c>
      <c r="AX853">
        <v>-89.630971000000002</v>
      </c>
      <c r="AY853">
        <v>1</v>
      </c>
      <c r="AZ853" t="s">
        <v>16360</v>
      </c>
      <c r="BA853">
        <v>1800</v>
      </c>
      <c r="BB853" t="s">
        <v>18419</v>
      </c>
      <c r="BE853" t="s">
        <v>4262</v>
      </c>
      <c r="BF853" t="s">
        <v>288</v>
      </c>
      <c r="BG853" t="s">
        <v>18397</v>
      </c>
      <c r="BH853">
        <v>62703</v>
      </c>
      <c r="BI853" t="s">
        <v>16346</v>
      </c>
      <c r="BJ853" t="s">
        <v>16363</v>
      </c>
    </row>
    <row r="854" spans="1:62">
      <c r="A854" t="s">
        <v>4311</v>
      </c>
      <c r="B854" t="s">
        <v>326</v>
      </c>
      <c r="C854" t="s">
        <v>314</v>
      </c>
      <c r="D854" t="s">
        <v>18420</v>
      </c>
      <c r="E854" t="s">
        <v>4313</v>
      </c>
      <c r="F854" t="s">
        <v>4314</v>
      </c>
      <c r="G854" t="s">
        <v>4262</v>
      </c>
      <c r="H854" t="s">
        <v>288</v>
      </c>
      <c r="I854">
        <v>62704</v>
      </c>
      <c r="J854">
        <v>2177872323</v>
      </c>
      <c r="K854" t="s">
        <v>200</v>
      </c>
      <c r="L854">
        <v>2</v>
      </c>
      <c r="M854">
        <v>14</v>
      </c>
      <c r="N854">
        <v>5</v>
      </c>
      <c r="O854">
        <v>21</v>
      </c>
      <c r="P854">
        <v>26</v>
      </c>
      <c r="Q854">
        <v>19</v>
      </c>
      <c r="R854">
        <v>19</v>
      </c>
      <c r="S854">
        <v>14</v>
      </c>
      <c r="T854">
        <v>13</v>
      </c>
      <c r="U854">
        <v>17</v>
      </c>
      <c r="V854">
        <v>14</v>
      </c>
      <c r="W854">
        <v>19</v>
      </c>
      <c r="X854">
        <v>12</v>
      </c>
      <c r="Y854">
        <v>16</v>
      </c>
      <c r="Z854" t="s">
        <v>290</v>
      </c>
      <c r="AA854" t="s">
        <v>290</v>
      </c>
      <c r="AB854" t="s">
        <v>290</v>
      </c>
      <c r="AC854" t="s">
        <v>290</v>
      </c>
      <c r="AD854" t="s">
        <v>290</v>
      </c>
      <c r="AE854" t="s">
        <v>290</v>
      </c>
      <c r="AF854" t="s">
        <v>290</v>
      </c>
      <c r="AG854" t="s">
        <v>290</v>
      </c>
      <c r="AH854" t="s">
        <v>290</v>
      </c>
      <c r="AI854" t="s">
        <v>290</v>
      </c>
      <c r="AJ854" t="s">
        <v>290</v>
      </c>
      <c r="AK854" t="s">
        <v>290</v>
      </c>
      <c r="AL854" t="s">
        <v>290</v>
      </c>
      <c r="AM854">
        <v>11</v>
      </c>
      <c r="AN854" t="s">
        <v>290</v>
      </c>
      <c r="AO854">
        <v>134</v>
      </c>
      <c r="AP854">
        <v>24</v>
      </c>
      <c r="AQ854">
        <v>77</v>
      </c>
      <c r="AR854">
        <v>92</v>
      </c>
      <c r="AS854">
        <v>0</v>
      </c>
      <c r="AT854">
        <v>0</v>
      </c>
      <c r="AU854">
        <v>53</v>
      </c>
      <c r="AV854">
        <v>169</v>
      </c>
      <c r="AW854">
        <v>39.797598999999998</v>
      </c>
      <c r="AX854">
        <v>-89.668302999999995</v>
      </c>
      <c r="AY854">
        <v>1</v>
      </c>
      <c r="AZ854" t="s">
        <v>16360</v>
      </c>
      <c r="BA854">
        <v>515</v>
      </c>
      <c r="BB854" t="s">
        <v>18422</v>
      </c>
      <c r="BE854" t="s">
        <v>4262</v>
      </c>
      <c r="BF854" t="s">
        <v>288</v>
      </c>
      <c r="BG854" t="s">
        <v>18397</v>
      </c>
      <c r="BH854">
        <v>62704</v>
      </c>
      <c r="BI854" t="s">
        <v>16346</v>
      </c>
      <c r="BJ854" t="s">
        <v>16363</v>
      </c>
    </row>
    <row r="855" spans="1:62">
      <c r="A855" t="s">
        <v>4315</v>
      </c>
      <c r="B855" t="s">
        <v>1310</v>
      </c>
      <c r="C855" t="s">
        <v>418</v>
      </c>
      <c r="D855" t="s">
        <v>3860</v>
      </c>
      <c r="E855" t="s">
        <v>4316</v>
      </c>
      <c r="F855" t="s">
        <v>4317</v>
      </c>
      <c r="G855" t="s">
        <v>4262</v>
      </c>
      <c r="H855" t="s">
        <v>288</v>
      </c>
      <c r="I855">
        <v>62702</v>
      </c>
      <c r="J855">
        <v>2175465987</v>
      </c>
      <c r="K855" t="s">
        <v>200</v>
      </c>
      <c r="L855">
        <v>3</v>
      </c>
      <c r="M855">
        <v>23</v>
      </c>
      <c r="N855">
        <v>2</v>
      </c>
      <c r="O855">
        <v>28</v>
      </c>
      <c r="P855">
        <v>33</v>
      </c>
      <c r="Q855">
        <v>22</v>
      </c>
      <c r="R855">
        <v>21</v>
      </c>
      <c r="S855">
        <v>21</v>
      </c>
      <c r="T855">
        <v>13</v>
      </c>
      <c r="U855">
        <v>17</v>
      </c>
      <c r="V855">
        <v>9</v>
      </c>
      <c r="W855">
        <v>9</v>
      </c>
      <c r="X855">
        <v>21</v>
      </c>
      <c r="Y855">
        <v>18</v>
      </c>
      <c r="Z855">
        <v>24</v>
      </c>
      <c r="AA855">
        <v>21</v>
      </c>
      <c r="AB855">
        <v>22</v>
      </c>
      <c r="AC855">
        <v>20</v>
      </c>
      <c r="AD855" t="s">
        <v>290</v>
      </c>
      <c r="AE855" t="s">
        <v>290</v>
      </c>
      <c r="AF855" t="s">
        <v>290</v>
      </c>
      <c r="AG855" t="s">
        <v>290</v>
      </c>
      <c r="AH855" t="s">
        <v>290</v>
      </c>
      <c r="AI855" t="s">
        <v>290</v>
      </c>
      <c r="AJ855">
        <v>7</v>
      </c>
      <c r="AK855" t="s">
        <v>290</v>
      </c>
      <c r="AL855">
        <v>2</v>
      </c>
      <c r="AM855">
        <v>49</v>
      </c>
      <c r="AN855" t="s">
        <v>290</v>
      </c>
      <c r="AO855">
        <v>191</v>
      </c>
      <c r="AP855">
        <v>22</v>
      </c>
      <c r="AQ855">
        <v>135</v>
      </c>
      <c r="AR855">
        <v>136</v>
      </c>
      <c r="AS855">
        <v>9</v>
      </c>
      <c r="AT855">
        <v>13</v>
      </c>
      <c r="AU855">
        <v>0</v>
      </c>
      <c r="AV855">
        <v>271</v>
      </c>
      <c r="AW855">
        <v>39.808943999999997</v>
      </c>
      <c r="AX855">
        <v>-89.685320000000004</v>
      </c>
      <c r="AY855">
        <v>1</v>
      </c>
      <c r="AZ855" t="s">
        <v>16360</v>
      </c>
      <c r="BA855">
        <v>1730</v>
      </c>
      <c r="BB855" t="s">
        <v>18425</v>
      </c>
      <c r="BE855" t="s">
        <v>4262</v>
      </c>
      <c r="BF855" t="s">
        <v>288</v>
      </c>
      <c r="BG855" t="s">
        <v>18397</v>
      </c>
      <c r="BH855">
        <v>62702</v>
      </c>
      <c r="BI855" t="s">
        <v>16346</v>
      </c>
      <c r="BJ855" t="s">
        <v>16363</v>
      </c>
    </row>
    <row r="856" spans="1:62">
      <c r="A856" t="s">
        <v>4318</v>
      </c>
      <c r="B856" t="s">
        <v>4162</v>
      </c>
      <c r="C856" t="s">
        <v>314</v>
      </c>
      <c r="D856" t="s">
        <v>916</v>
      </c>
      <c r="E856" t="s">
        <v>18431</v>
      </c>
      <c r="F856" t="s">
        <v>4320</v>
      </c>
      <c r="G856" t="s">
        <v>4321</v>
      </c>
      <c r="H856" t="s">
        <v>288</v>
      </c>
      <c r="I856">
        <v>61550</v>
      </c>
      <c r="J856">
        <v>3092638442</v>
      </c>
      <c r="K856" t="s">
        <v>201</v>
      </c>
      <c r="L856">
        <v>1</v>
      </c>
      <c r="M856">
        <v>17</v>
      </c>
      <c r="N856">
        <v>5</v>
      </c>
      <c r="O856">
        <v>23</v>
      </c>
      <c r="P856">
        <v>38</v>
      </c>
      <c r="Q856">
        <v>12</v>
      </c>
      <c r="R856">
        <v>23</v>
      </c>
      <c r="S856">
        <v>18</v>
      </c>
      <c r="T856">
        <v>22</v>
      </c>
      <c r="U856">
        <v>25</v>
      </c>
      <c r="V856">
        <v>16</v>
      </c>
      <c r="W856">
        <v>25</v>
      </c>
      <c r="X856">
        <v>16</v>
      </c>
      <c r="Y856">
        <v>19</v>
      </c>
      <c r="Z856" t="s">
        <v>290</v>
      </c>
      <c r="AA856" t="s">
        <v>290</v>
      </c>
      <c r="AB856" t="s">
        <v>290</v>
      </c>
      <c r="AC856" t="s">
        <v>290</v>
      </c>
      <c r="AD856" t="s">
        <v>290</v>
      </c>
      <c r="AE856" t="s">
        <v>290</v>
      </c>
      <c r="AF856" t="s">
        <v>290</v>
      </c>
      <c r="AG856" t="s">
        <v>290</v>
      </c>
      <c r="AH856" t="s">
        <v>290</v>
      </c>
      <c r="AI856" t="s">
        <v>290</v>
      </c>
      <c r="AJ856">
        <v>8</v>
      </c>
      <c r="AK856" t="s">
        <v>290</v>
      </c>
      <c r="AL856">
        <v>6</v>
      </c>
      <c r="AM856">
        <v>6</v>
      </c>
      <c r="AN856" t="s">
        <v>290</v>
      </c>
      <c r="AO856">
        <v>191</v>
      </c>
      <c r="AP856">
        <v>3</v>
      </c>
      <c r="AQ856">
        <v>113</v>
      </c>
      <c r="AR856">
        <v>101</v>
      </c>
      <c r="AS856">
        <v>0</v>
      </c>
      <c r="AT856">
        <v>0</v>
      </c>
      <c r="AU856">
        <v>19</v>
      </c>
      <c r="AV856">
        <v>214</v>
      </c>
      <c r="AW856">
        <v>40.600679999999997</v>
      </c>
      <c r="AX856">
        <v>-89.467961000000003</v>
      </c>
      <c r="AY856">
        <v>1</v>
      </c>
      <c r="AZ856" t="s">
        <v>16360</v>
      </c>
      <c r="BA856">
        <v>1018</v>
      </c>
      <c r="BB856" t="s">
        <v>18658</v>
      </c>
      <c r="BE856" t="s">
        <v>4321</v>
      </c>
      <c r="BF856" t="s">
        <v>288</v>
      </c>
      <c r="BG856" t="s">
        <v>17612</v>
      </c>
      <c r="BH856">
        <v>61550</v>
      </c>
      <c r="BI856" t="s">
        <v>16346</v>
      </c>
      <c r="BJ856" t="s">
        <v>16363</v>
      </c>
    </row>
    <row r="857" spans="1:62">
      <c r="A857" t="s">
        <v>4323</v>
      </c>
      <c r="B857" t="s">
        <v>3536</v>
      </c>
      <c r="D857" t="s">
        <v>4324</v>
      </c>
      <c r="E857" t="s">
        <v>4325</v>
      </c>
      <c r="F857" t="s">
        <v>4326</v>
      </c>
      <c r="G857" t="s">
        <v>158</v>
      </c>
      <c r="H857" t="s">
        <v>288</v>
      </c>
      <c r="I857">
        <v>61571</v>
      </c>
      <c r="J857">
        <v>3094444345</v>
      </c>
      <c r="K857" t="s">
        <v>201</v>
      </c>
      <c r="L857">
        <v>1</v>
      </c>
      <c r="M857">
        <v>17</v>
      </c>
      <c r="N857">
        <v>6</v>
      </c>
      <c r="O857">
        <v>24</v>
      </c>
      <c r="P857">
        <v>33</v>
      </c>
      <c r="Q857">
        <v>15</v>
      </c>
      <c r="R857">
        <v>19</v>
      </c>
      <c r="S857">
        <v>17</v>
      </c>
      <c r="T857">
        <v>25</v>
      </c>
      <c r="U857">
        <v>15</v>
      </c>
      <c r="V857">
        <v>20</v>
      </c>
      <c r="W857">
        <v>15</v>
      </c>
      <c r="X857">
        <v>20</v>
      </c>
      <c r="Y857">
        <v>28</v>
      </c>
      <c r="Z857" t="s">
        <v>290</v>
      </c>
      <c r="AA857" t="s">
        <v>290</v>
      </c>
      <c r="AB857" t="s">
        <v>290</v>
      </c>
      <c r="AC857" t="s">
        <v>290</v>
      </c>
      <c r="AD857" t="s">
        <v>290</v>
      </c>
      <c r="AE857" t="s">
        <v>290</v>
      </c>
      <c r="AF857" t="s">
        <v>290</v>
      </c>
      <c r="AG857" t="s">
        <v>290</v>
      </c>
      <c r="AH857" t="s">
        <v>290</v>
      </c>
      <c r="AI857" t="s">
        <v>290</v>
      </c>
      <c r="AJ857" t="s">
        <v>290</v>
      </c>
      <c r="AK857" t="s">
        <v>290</v>
      </c>
      <c r="AL857" t="s">
        <v>290</v>
      </c>
      <c r="AM857" t="s">
        <v>290</v>
      </c>
      <c r="AN857" t="s">
        <v>290</v>
      </c>
      <c r="AO857">
        <v>185</v>
      </c>
      <c r="AP857">
        <v>22</v>
      </c>
      <c r="AQ857">
        <v>102</v>
      </c>
      <c r="AR857">
        <v>105</v>
      </c>
      <c r="AS857">
        <v>0</v>
      </c>
      <c r="AT857">
        <v>0</v>
      </c>
      <c r="AU857">
        <v>4</v>
      </c>
      <c r="AV857">
        <v>207</v>
      </c>
      <c r="AW857">
        <v>40.703730999999998</v>
      </c>
      <c r="AX857">
        <v>-89.397551000000007</v>
      </c>
      <c r="AY857">
        <v>1</v>
      </c>
      <c r="AZ857" t="s">
        <v>16360</v>
      </c>
      <c r="BA857">
        <v>100</v>
      </c>
      <c r="BB857" t="s">
        <v>18435</v>
      </c>
      <c r="BE857" t="s">
        <v>158</v>
      </c>
      <c r="BF857" t="s">
        <v>288</v>
      </c>
      <c r="BG857" t="s">
        <v>17612</v>
      </c>
      <c r="BH857">
        <v>61571</v>
      </c>
      <c r="BI857" t="s">
        <v>16346</v>
      </c>
      <c r="BJ857" t="s">
        <v>16363</v>
      </c>
    </row>
    <row r="858" spans="1:62">
      <c r="A858" t="s">
        <v>4328</v>
      </c>
      <c r="B858" t="s">
        <v>786</v>
      </c>
      <c r="C858" t="s">
        <v>283</v>
      </c>
      <c r="D858" t="s">
        <v>4329</v>
      </c>
      <c r="E858" t="s">
        <v>4330</v>
      </c>
      <c r="F858" t="s">
        <v>4331</v>
      </c>
      <c r="G858" t="s">
        <v>4332</v>
      </c>
      <c r="H858" t="s">
        <v>288</v>
      </c>
      <c r="I858">
        <v>61554</v>
      </c>
      <c r="J858">
        <v>3093477194</v>
      </c>
      <c r="K858" t="s">
        <v>201</v>
      </c>
      <c r="L858">
        <v>1</v>
      </c>
      <c r="M858">
        <v>10</v>
      </c>
      <c r="N858">
        <v>2</v>
      </c>
      <c r="O858">
        <v>13</v>
      </c>
      <c r="P858" t="s">
        <v>290</v>
      </c>
      <c r="Q858">
        <v>14</v>
      </c>
      <c r="R858">
        <v>21</v>
      </c>
      <c r="S858">
        <v>12</v>
      </c>
      <c r="T858">
        <v>15</v>
      </c>
      <c r="U858">
        <v>14</v>
      </c>
      <c r="V858">
        <v>9</v>
      </c>
      <c r="W858">
        <v>7</v>
      </c>
      <c r="X858">
        <v>5</v>
      </c>
      <c r="Y858">
        <v>13</v>
      </c>
      <c r="Z858" t="s">
        <v>290</v>
      </c>
      <c r="AA858" t="s">
        <v>290</v>
      </c>
      <c r="AB858" t="s">
        <v>290</v>
      </c>
      <c r="AC858" t="s">
        <v>290</v>
      </c>
      <c r="AD858">
        <v>14</v>
      </c>
      <c r="AE858" t="s">
        <v>290</v>
      </c>
      <c r="AF858" t="s">
        <v>290</v>
      </c>
      <c r="AG858" t="s">
        <v>290</v>
      </c>
      <c r="AH858" t="s">
        <v>290</v>
      </c>
      <c r="AI858" t="s">
        <v>290</v>
      </c>
      <c r="AJ858" t="s">
        <v>290</v>
      </c>
      <c r="AK858" t="s">
        <v>290</v>
      </c>
      <c r="AL858">
        <v>3</v>
      </c>
      <c r="AM858" t="s">
        <v>290</v>
      </c>
      <c r="AN858" t="s">
        <v>290</v>
      </c>
      <c r="AO858">
        <v>114</v>
      </c>
      <c r="AP858">
        <v>7</v>
      </c>
      <c r="AQ858">
        <v>67</v>
      </c>
      <c r="AR858">
        <v>57</v>
      </c>
      <c r="AS858">
        <v>0</v>
      </c>
      <c r="AT858">
        <v>0</v>
      </c>
      <c r="AU858">
        <v>9</v>
      </c>
      <c r="AV858">
        <v>124</v>
      </c>
      <c r="AW858">
        <v>40.567771999999998</v>
      </c>
      <c r="AX858">
        <v>-89.644869</v>
      </c>
      <c r="AY858">
        <v>1</v>
      </c>
      <c r="AZ858" t="s">
        <v>16360</v>
      </c>
      <c r="BA858">
        <v>300</v>
      </c>
      <c r="BB858" t="s">
        <v>18437</v>
      </c>
      <c r="BE858" t="s">
        <v>4332</v>
      </c>
      <c r="BF858" t="s">
        <v>288</v>
      </c>
      <c r="BG858" t="s">
        <v>17612</v>
      </c>
      <c r="BH858">
        <v>61554</v>
      </c>
      <c r="BI858" t="s">
        <v>16346</v>
      </c>
      <c r="BJ858" t="s">
        <v>16363</v>
      </c>
    </row>
    <row r="859" spans="1:62">
      <c r="A859" t="s">
        <v>4334</v>
      </c>
      <c r="B859" t="s">
        <v>4335</v>
      </c>
      <c r="C859" t="s">
        <v>314</v>
      </c>
      <c r="D859" t="s">
        <v>677</v>
      </c>
      <c r="E859" t="s">
        <v>4336</v>
      </c>
      <c r="F859" t="s">
        <v>4337</v>
      </c>
      <c r="G859" t="s">
        <v>4332</v>
      </c>
      <c r="H859" t="s">
        <v>288</v>
      </c>
      <c r="I859">
        <v>61554</v>
      </c>
      <c r="J859">
        <v>3093476178</v>
      </c>
      <c r="K859" t="s">
        <v>201</v>
      </c>
      <c r="L859">
        <v>2</v>
      </c>
      <c r="M859">
        <v>11.5</v>
      </c>
      <c r="N859">
        <v>3.5</v>
      </c>
      <c r="O859">
        <v>17</v>
      </c>
      <c r="P859">
        <v>11</v>
      </c>
      <c r="Q859" t="s">
        <v>290</v>
      </c>
      <c r="R859">
        <v>9</v>
      </c>
      <c r="S859">
        <v>4</v>
      </c>
      <c r="T859">
        <v>6</v>
      </c>
      <c r="U859">
        <v>9</v>
      </c>
      <c r="V859">
        <v>7</v>
      </c>
      <c r="W859">
        <v>7</v>
      </c>
      <c r="X859" t="s">
        <v>290</v>
      </c>
      <c r="Y859">
        <v>4</v>
      </c>
      <c r="Z859">
        <v>5</v>
      </c>
      <c r="AA859">
        <v>5</v>
      </c>
      <c r="AB859">
        <v>7</v>
      </c>
      <c r="AC859">
        <v>6</v>
      </c>
      <c r="AD859" t="s">
        <v>290</v>
      </c>
      <c r="AE859" t="s">
        <v>290</v>
      </c>
      <c r="AF859" t="s">
        <v>290</v>
      </c>
      <c r="AG859" t="s">
        <v>290</v>
      </c>
      <c r="AH859" t="s">
        <v>290</v>
      </c>
      <c r="AI859" t="s">
        <v>290</v>
      </c>
      <c r="AJ859" t="s">
        <v>290</v>
      </c>
      <c r="AK859" t="s">
        <v>290</v>
      </c>
      <c r="AL859" t="s">
        <v>290</v>
      </c>
      <c r="AM859">
        <v>5</v>
      </c>
      <c r="AN859" t="s">
        <v>290</v>
      </c>
      <c r="AO859">
        <v>73</v>
      </c>
      <c r="AP859">
        <v>2</v>
      </c>
      <c r="AQ859">
        <v>37</v>
      </c>
      <c r="AR859">
        <v>43</v>
      </c>
      <c r="AS859">
        <v>1</v>
      </c>
      <c r="AT859">
        <v>4</v>
      </c>
      <c r="AU859">
        <v>15</v>
      </c>
      <c r="AV859">
        <v>80</v>
      </c>
      <c r="AW859">
        <v>40.55265</v>
      </c>
      <c r="AX859">
        <v>-89.642651999999998</v>
      </c>
      <c r="AY859">
        <v>1</v>
      </c>
      <c r="AZ859" t="s">
        <v>16343</v>
      </c>
      <c r="BA859">
        <v>1501</v>
      </c>
      <c r="BB859" t="s">
        <v>18440</v>
      </c>
      <c r="BE859" t="s">
        <v>4332</v>
      </c>
      <c r="BF859" t="s">
        <v>288</v>
      </c>
      <c r="BG859" t="s">
        <v>17612</v>
      </c>
      <c r="BH859">
        <v>61554</v>
      </c>
      <c r="BI859" t="s">
        <v>16346</v>
      </c>
      <c r="BJ859" t="s">
        <v>201</v>
      </c>
    </row>
    <row r="860" spans="1:62">
      <c r="A860" t="s">
        <v>4338</v>
      </c>
      <c r="B860" t="s">
        <v>3869</v>
      </c>
      <c r="C860" t="s">
        <v>314</v>
      </c>
      <c r="D860" t="s">
        <v>3713</v>
      </c>
      <c r="E860" t="s">
        <v>4339</v>
      </c>
      <c r="F860" t="s">
        <v>4340</v>
      </c>
      <c r="G860" t="s">
        <v>4332</v>
      </c>
      <c r="H860" t="s">
        <v>288</v>
      </c>
      <c r="I860">
        <v>61554</v>
      </c>
      <c r="J860">
        <v>3093472020</v>
      </c>
      <c r="K860" t="s">
        <v>201</v>
      </c>
      <c r="L860">
        <v>1</v>
      </c>
      <c r="M860">
        <v>11.6</v>
      </c>
      <c r="N860">
        <v>2</v>
      </c>
      <c r="O860">
        <v>14.6</v>
      </c>
      <c r="P860">
        <v>31</v>
      </c>
      <c r="Q860">
        <v>12</v>
      </c>
      <c r="R860">
        <v>9</v>
      </c>
      <c r="S860">
        <v>4</v>
      </c>
      <c r="T860">
        <v>11</v>
      </c>
      <c r="U860">
        <v>8</v>
      </c>
      <c r="V860">
        <v>11</v>
      </c>
      <c r="W860">
        <v>17</v>
      </c>
      <c r="X860">
        <v>8</v>
      </c>
      <c r="Y860">
        <v>3</v>
      </c>
      <c r="Z860" t="s">
        <v>290</v>
      </c>
      <c r="AA860" t="s">
        <v>290</v>
      </c>
      <c r="AB860" t="s">
        <v>290</v>
      </c>
      <c r="AC860" t="s">
        <v>290</v>
      </c>
      <c r="AD860" t="s">
        <v>290</v>
      </c>
      <c r="AE860" t="s">
        <v>290</v>
      </c>
      <c r="AF860" t="s">
        <v>290</v>
      </c>
      <c r="AG860" t="s">
        <v>290</v>
      </c>
      <c r="AH860" t="s">
        <v>290</v>
      </c>
      <c r="AI860" t="s">
        <v>290</v>
      </c>
      <c r="AJ860">
        <v>1</v>
      </c>
      <c r="AK860" t="s">
        <v>290</v>
      </c>
      <c r="AL860">
        <v>1</v>
      </c>
      <c r="AM860" t="s">
        <v>290</v>
      </c>
      <c r="AN860" t="s">
        <v>290</v>
      </c>
      <c r="AO860">
        <v>112</v>
      </c>
      <c r="AP860" t="s">
        <v>290</v>
      </c>
      <c r="AQ860">
        <v>59</v>
      </c>
      <c r="AR860">
        <v>55</v>
      </c>
      <c r="AS860">
        <v>0</v>
      </c>
      <c r="AT860">
        <v>0</v>
      </c>
      <c r="AU860">
        <v>15</v>
      </c>
      <c r="AV860">
        <v>114</v>
      </c>
      <c r="AW860">
        <v>40.548533999999997</v>
      </c>
      <c r="AX860">
        <v>-89.605658000000005</v>
      </c>
      <c r="AY860">
        <v>1</v>
      </c>
      <c r="AZ860" t="s">
        <v>16343</v>
      </c>
      <c r="BA860">
        <v>3201</v>
      </c>
      <c r="BB860" t="s">
        <v>18443</v>
      </c>
      <c r="BE860" t="s">
        <v>4332</v>
      </c>
      <c r="BF860" t="s">
        <v>288</v>
      </c>
      <c r="BG860" t="s">
        <v>17612</v>
      </c>
      <c r="BH860">
        <v>61554</v>
      </c>
      <c r="BI860" t="s">
        <v>16346</v>
      </c>
      <c r="BJ860" t="s">
        <v>201</v>
      </c>
    </row>
    <row r="861" spans="1:62">
      <c r="A861" t="s">
        <v>4341</v>
      </c>
      <c r="B861" t="s">
        <v>4342</v>
      </c>
      <c r="D861" t="s">
        <v>390</v>
      </c>
      <c r="E861" t="s">
        <v>4343</v>
      </c>
      <c r="F861" t="s">
        <v>4344</v>
      </c>
      <c r="G861" t="s">
        <v>4321</v>
      </c>
      <c r="H861" t="s">
        <v>288</v>
      </c>
      <c r="I861">
        <v>61550</v>
      </c>
      <c r="J861">
        <v>3092666592</v>
      </c>
      <c r="K861" t="s">
        <v>201</v>
      </c>
      <c r="L861">
        <v>2.5</v>
      </c>
      <c r="M861">
        <v>16.5</v>
      </c>
      <c r="N861">
        <v>1</v>
      </c>
      <c r="O861">
        <v>20</v>
      </c>
      <c r="P861">
        <v>134</v>
      </c>
      <c r="Q861">
        <v>24</v>
      </c>
      <c r="R861">
        <v>18</v>
      </c>
      <c r="S861">
        <v>22</v>
      </c>
      <c r="T861">
        <v>19</v>
      </c>
      <c r="U861">
        <v>21</v>
      </c>
      <c r="V861">
        <v>22</v>
      </c>
      <c r="W861">
        <v>22</v>
      </c>
      <c r="X861">
        <v>22</v>
      </c>
      <c r="Y861">
        <v>14</v>
      </c>
      <c r="Z861" t="s">
        <v>290</v>
      </c>
      <c r="AA861" t="s">
        <v>290</v>
      </c>
      <c r="AB861" t="s">
        <v>290</v>
      </c>
      <c r="AC861" t="s">
        <v>290</v>
      </c>
      <c r="AD861" t="s">
        <v>290</v>
      </c>
      <c r="AE861" t="s">
        <v>290</v>
      </c>
      <c r="AF861" t="s">
        <v>290</v>
      </c>
      <c r="AG861" t="s">
        <v>290</v>
      </c>
      <c r="AH861" t="s">
        <v>290</v>
      </c>
      <c r="AI861" t="s">
        <v>290</v>
      </c>
      <c r="AJ861">
        <v>8</v>
      </c>
      <c r="AK861" t="s">
        <v>290</v>
      </c>
      <c r="AL861">
        <v>2</v>
      </c>
      <c r="AM861">
        <v>1</v>
      </c>
      <c r="AN861" t="s">
        <v>290</v>
      </c>
      <c r="AO861">
        <v>297</v>
      </c>
      <c r="AP861">
        <v>10</v>
      </c>
      <c r="AQ861">
        <v>154</v>
      </c>
      <c r="AR861">
        <v>164</v>
      </c>
      <c r="AS861">
        <v>0</v>
      </c>
      <c r="AT861">
        <v>0</v>
      </c>
      <c r="AU861">
        <v>4</v>
      </c>
      <c r="AV861">
        <v>318</v>
      </c>
      <c r="AW861">
        <v>40.591842999999997</v>
      </c>
      <c r="AX861">
        <v>-89.464105000000004</v>
      </c>
      <c r="AY861">
        <v>1</v>
      </c>
      <c r="AZ861" t="s">
        <v>16343</v>
      </c>
      <c r="BA861">
        <v>325</v>
      </c>
      <c r="BB861" t="s">
        <v>18445</v>
      </c>
      <c r="BE861" t="s">
        <v>4321</v>
      </c>
      <c r="BF861" t="s">
        <v>288</v>
      </c>
      <c r="BG861" t="s">
        <v>17612</v>
      </c>
      <c r="BH861">
        <v>61550</v>
      </c>
      <c r="BI861" t="s">
        <v>16346</v>
      </c>
      <c r="BJ861" t="s">
        <v>201</v>
      </c>
    </row>
    <row r="862" spans="1:62">
      <c r="A862" t="s">
        <v>13140</v>
      </c>
      <c r="B862" t="s">
        <v>11141</v>
      </c>
      <c r="D862" t="s">
        <v>18446</v>
      </c>
      <c r="E862" t="s">
        <v>18447</v>
      </c>
      <c r="F862" t="s">
        <v>13926</v>
      </c>
      <c r="G862" t="s">
        <v>4332</v>
      </c>
      <c r="H862" t="s">
        <v>288</v>
      </c>
      <c r="I862">
        <v>61554</v>
      </c>
      <c r="J862">
        <v>3096138345</v>
      </c>
      <c r="K862" t="s">
        <v>201</v>
      </c>
      <c r="L862">
        <v>0</v>
      </c>
      <c r="M862">
        <v>1</v>
      </c>
      <c r="N862">
        <v>0</v>
      </c>
      <c r="O862">
        <v>1</v>
      </c>
      <c r="P862" t="s">
        <v>290</v>
      </c>
      <c r="Q862" t="s">
        <v>290</v>
      </c>
      <c r="R862" t="s">
        <v>290</v>
      </c>
      <c r="S862" t="s">
        <v>290</v>
      </c>
      <c r="T862" t="s">
        <v>290</v>
      </c>
      <c r="U862" t="s">
        <v>290</v>
      </c>
      <c r="V862" t="s">
        <v>290</v>
      </c>
      <c r="W862" t="s">
        <v>290</v>
      </c>
      <c r="X862">
        <v>1</v>
      </c>
      <c r="Y862">
        <v>2</v>
      </c>
      <c r="Z862">
        <v>3</v>
      </c>
      <c r="AA862">
        <v>6</v>
      </c>
      <c r="AB862">
        <v>4</v>
      </c>
      <c r="AC862">
        <v>5</v>
      </c>
      <c r="AD862" t="s">
        <v>290</v>
      </c>
      <c r="AE862" t="s">
        <v>290</v>
      </c>
      <c r="AF862" t="s">
        <v>290</v>
      </c>
      <c r="AG862" t="s">
        <v>290</v>
      </c>
      <c r="AH862" t="s">
        <v>290</v>
      </c>
      <c r="AI862" t="s">
        <v>290</v>
      </c>
      <c r="AJ862" t="s">
        <v>290</v>
      </c>
      <c r="AK862" t="s">
        <v>290</v>
      </c>
      <c r="AL862" t="s">
        <v>290</v>
      </c>
      <c r="AM862" t="s">
        <v>290</v>
      </c>
      <c r="AN862" t="s">
        <v>290</v>
      </c>
      <c r="AO862">
        <v>20</v>
      </c>
      <c r="AP862">
        <v>1</v>
      </c>
      <c r="AQ862">
        <v>13</v>
      </c>
      <c r="AR862">
        <v>8</v>
      </c>
      <c r="AS862">
        <v>2</v>
      </c>
      <c r="AT862">
        <v>8</v>
      </c>
      <c r="AU862">
        <v>1</v>
      </c>
      <c r="AV862">
        <v>21</v>
      </c>
      <c r="AW862">
        <v>40.584097999999997</v>
      </c>
      <c r="AX862">
        <v>-89.633816999999993</v>
      </c>
      <c r="AY862">
        <v>1</v>
      </c>
      <c r="AZ862" t="s">
        <v>16343</v>
      </c>
      <c r="BA862">
        <v>1206</v>
      </c>
      <c r="BB862" t="s">
        <v>17700</v>
      </c>
      <c r="BE862" t="s">
        <v>4332</v>
      </c>
      <c r="BF862" t="s">
        <v>288</v>
      </c>
      <c r="BG862" t="s">
        <v>17612</v>
      </c>
      <c r="BH862">
        <v>61554</v>
      </c>
      <c r="BI862" t="s">
        <v>16346</v>
      </c>
      <c r="BJ862" t="s">
        <v>201</v>
      </c>
    </row>
    <row r="863" spans="1:62">
      <c r="A863" t="s">
        <v>4351</v>
      </c>
      <c r="B863" t="s">
        <v>4352</v>
      </c>
      <c r="D863" t="s">
        <v>922</v>
      </c>
      <c r="E863" t="s">
        <v>1228</v>
      </c>
      <c r="F863" t="s">
        <v>4354</v>
      </c>
      <c r="G863" t="s">
        <v>158</v>
      </c>
      <c r="H863" t="s">
        <v>288</v>
      </c>
      <c r="I863">
        <v>61571</v>
      </c>
      <c r="J863">
        <v>3096982000</v>
      </c>
      <c r="K863" t="s">
        <v>201</v>
      </c>
      <c r="L863">
        <v>2.5</v>
      </c>
      <c r="M863">
        <v>9</v>
      </c>
      <c r="N863">
        <v>4.5</v>
      </c>
      <c r="O863">
        <v>16</v>
      </c>
      <c r="P863">
        <v>2</v>
      </c>
      <c r="Q863">
        <v>7</v>
      </c>
      <c r="R863">
        <v>9</v>
      </c>
      <c r="S863">
        <v>2</v>
      </c>
      <c r="T863">
        <v>6</v>
      </c>
      <c r="U863">
        <v>2</v>
      </c>
      <c r="V863">
        <v>3</v>
      </c>
      <c r="W863">
        <v>7</v>
      </c>
      <c r="X863">
        <v>5</v>
      </c>
      <c r="Y863">
        <v>3</v>
      </c>
      <c r="Z863">
        <v>6</v>
      </c>
      <c r="AA863">
        <v>2</v>
      </c>
      <c r="AB863">
        <v>8</v>
      </c>
      <c r="AC863">
        <v>3</v>
      </c>
      <c r="AD863" t="s">
        <v>290</v>
      </c>
      <c r="AE863" t="s">
        <v>290</v>
      </c>
      <c r="AF863" t="s">
        <v>290</v>
      </c>
      <c r="AG863" t="s">
        <v>290</v>
      </c>
      <c r="AH863" t="s">
        <v>290</v>
      </c>
      <c r="AI863" t="s">
        <v>290</v>
      </c>
      <c r="AJ863">
        <v>10</v>
      </c>
      <c r="AK863" t="s">
        <v>290</v>
      </c>
      <c r="AL863">
        <v>5</v>
      </c>
      <c r="AM863">
        <v>1</v>
      </c>
      <c r="AN863" t="s">
        <v>290</v>
      </c>
      <c r="AO863">
        <v>49</v>
      </c>
      <c r="AP863" t="s">
        <v>290</v>
      </c>
      <c r="AQ863">
        <v>37</v>
      </c>
      <c r="AR863">
        <v>28</v>
      </c>
      <c r="AS863">
        <v>3</v>
      </c>
      <c r="AT863">
        <v>2</v>
      </c>
      <c r="AU863">
        <v>14</v>
      </c>
      <c r="AV863">
        <v>65</v>
      </c>
      <c r="AW863">
        <v>40.721116000000002</v>
      </c>
      <c r="AX863">
        <v>-89.508989999999997</v>
      </c>
      <c r="AY863">
        <v>1</v>
      </c>
      <c r="AZ863" t="s">
        <v>16343</v>
      </c>
      <c r="BA863">
        <v>22648</v>
      </c>
      <c r="BB863" t="s">
        <v>18450</v>
      </c>
      <c r="BE863" t="s">
        <v>158</v>
      </c>
      <c r="BF863" t="s">
        <v>288</v>
      </c>
      <c r="BG863" t="s">
        <v>17612</v>
      </c>
      <c r="BH863">
        <v>61571</v>
      </c>
      <c r="BI863" t="s">
        <v>16346</v>
      </c>
      <c r="BJ863" t="s">
        <v>201</v>
      </c>
    </row>
    <row r="864" spans="1:62">
      <c r="A864" t="s">
        <v>4355</v>
      </c>
      <c r="B864" t="s">
        <v>4356</v>
      </c>
      <c r="D864" t="s">
        <v>2002</v>
      </c>
      <c r="E864" t="s">
        <v>2420</v>
      </c>
      <c r="F864" t="s">
        <v>4357</v>
      </c>
      <c r="G864" t="s">
        <v>4332</v>
      </c>
      <c r="H864" t="s">
        <v>288</v>
      </c>
      <c r="I864">
        <v>61554</v>
      </c>
      <c r="J864">
        <v>3096420070</v>
      </c>
      <c r="K864" t="s">
        <v>201</v>
      </c>
      <c r="L864">
        <v>1</v>
      </c>
      <c r="M864">
        <v>0</v>
      </c>
      <c r="N864">
        <v>1</v>
      </c>
      <c r="O864">
        <v>2</v>
      </c>
      <c r="P864" t="s">
        <v>290</v>
      </c>
      <c r="Q864" t="s">
        <v>290</v>
      </c>
      <c r="R864" t="s">
        <v>290</v>
      </c>
      <c r="S864" t="s">
        <v>290</v>
      </c>
      <c r="T864" t="s">
        <v>290</v>
      </c>
      <c r="U864" t="s">
        <v>290</v>
      </c>
      <c r="V864" t="s">
        <v>290</v>
      </c>
      <c r="W864" t="s">
        <v>290</v>
      </c>
      <c r="X864" t="s">
        <v>290</v>
      </c>
      <c r="Y864">
        <v>1</v>
      </c>
      <c r="Z864">
        <v>1</v>
      </c>
      <c r="AA864">
        <v>1</v>
      </c>
      <c r="AB864">
        <v>3</v>
      </c>
      <c r="AC864">
        <v>1</v>
      </c>
      <c r="AD864" t="s">
        <v>290</v>
      </c>
      <c r="AE864" t="s">
        <v>290</v>
      </c>
      <c r="AF864" t="s">
        <v>290</v>
      </c>
      <c r="AG864" t="s">
        <v>290</v>
      </c>
      <c r="AH864" t="s">
        <v>290</v>
      </c>
      <c r="AI864" t="s">
        <v>290</v>
      </c>
      <c r="AJ864" t="s">
        <v>290</v>
      </c>
      <c r="AK864" t="s">
        <v>290</v>
      </c>
      <c r="AL864" t="s">
        <v>290</v>
      </c>
      <c r="AM864">
        <v>2</v>
      </c>
      <c r="AN864" t="s">
        <v>290</v>
      </c>
      <c r="AO864">
        <v>5</v>
      </c>
      <c r="AP864" t="s">
        <v>290</v>
      </c>
      <c r="AQ864">
        <v>3</v>
      </c>
      <c r="AR864">
        <v>4</v>
      </c>
      <c r="AS864">
        <v>0</v>
      </c>
      <c r="AT864">
        <v>0</v>
      </c>
      <c r="AU864">
        <v>4</v>
      </c>
      <c r="AV864">
        <v>7</v>
      </c>
      <c r="AW864">
        <v>40.545140000000004</v>
      </c>
      <c r="AX864">
        <v>-89.664972000000006</v>
      </c>
      <c r="AY864">
        <v>1</v>
      </c>
      <c r="AZ864" t="s">
        <v>16343</v>
      </c>
      <c r="BA864">
        <v>2001</v>
      </c>
      <c r="BB864" t="s">
        <v>18357</v>
      </c>
      <c r="BE864" t="s">
        <v>4332</v>
      </c>
      <c r="BF864" t="s">
        <v>288</v>
      </c>
      <c r="BG864" t="s">
        <v>17612</v>
      </c>
      <c r="BH864">
        <v>61554</v>
      </c>
      <c r="BI864" t="s">
        <v>16346</v>
      </c>
      <c r="BJ864" t="s">
        <v>201</v>
      </c>
    </row>
    <row r="865" spans="1:62">
      <c r="A865" t="s">
        <v>4361</v>
      </c>
      <c r="B865" t="s">
        <v>3841</v>
      </c>
      <c r="C865" t="s">
        <v>314</v>
      </c>
      <c r="D865" t="s">
        <v>18453</v>
      </c>
      <c r="E865" t="s">
        <v>3660</v>
      </c>
      <c r="F865" t="s">
        <v>4363</v>
      </c>
      <c r="G865" t="s">
        <v>4364</v>
      </c>
      <c r="H865" t="s">
        <v>288</v>
      </c>
      <c r="I865">
        <v>61548</v>
      </c>
      <c r="J865">
        <v>3093672528</v>
      </c>
      <c r="K865" t="s">
        <v>202</v>
      </c>
      <c r="L865">
        <v>1</v>
      </c>
      <c r="M865">
        <v>9</v>
      </c>
      <c r="N865">
        <v>7</v>
      </c>
      <c r="O865">
        <v>17</v>
      </c>
      <c r="P865" t="s">
        <v>290</v>
      </c>
      <c r="Q865">
        <v>12</v>
      </c>
      <c r="R865">
        <v>8</v>
      </c>
      <c r="S865">
        <v>9</v>
      </c>
      <c r="T865">
        <v>11</v>
      </c>
      <c r="U865">
        <v>6</v>
      </c>
      <c r="V865">
        <v>1</v>
      </c>
      <c r="W865">
        <v>10</v>
      </c>
      <c r="X865">
        <v>14</v>
      </c>
      <c r="Y865">
        <v>8</v>
      </c>
      <c r="Z865" t="s">
        <v>290</v>
      </c>
      <c r="AA865" t="s">
        <v>290</v>
      </c>
      <c r="AB865" t="s">
        <v>290</v>
      </c>
      <c r="AC865" t="s">
        <v>290</v>
      </c>
      <c r="AD865">
        <v>23</v>
      </c>
      <c r="AE865" t="s">
        <v>290</v>
      </c>
      <c r="AF865" t="s">
        <v>290</v>
      </c>
      <c r="AG865" t="s">
        <v>290</v>
      </c>
      <c r="AH865" t="s">
        <v>290</v>
      </c>
      <c r="AI865" t="s">
        <v>290</v>
      </c>
      <c r="AJ865">
        <v>1</v>
      </c>
      <c r="AK865" t="s">
        <v>290</v>
      </c>
      <c r="AL865" t="s">
        <v>290</v>
      </c>
      <c r="AM865" t="s">
        <v>290</v>
      </c>
      <c r="AN865" t="s">
        <v>290</v>
      </c>
      <c r="AO865">
        <v>101</v>
      </c>
      <c r="AP865" t="s">
        <v>290</v>
      </c>
      <c r="AQ865">
        <v>47</v>
      </c>
      <c r="AR865">
        <v>55</v>
      </c>
      <c r="AS865">
        <v>0</v>
      </c>
      <c r="AT865">
        <v>0</v>
      </c>
      <c r="AU865">
        <v>17</v>
      </c>
      <c r="AV865">
        <v>102</v>
      </c>
      <c r="AW865">
        <v>40.833004000000003</v>
      </c>
      <c r="AX865">
        <v>-89.358018999999999</v>
      </c>
      <c r="AY865">
        <v>0.33</v>
      </c>
      <c r="AZ865" t="s">
        <v>16365</v>
      </c>
      <c r="BA865">
        <v>860</v>
      </c>
      <c r="BB865" t="s">
        <v>16366</v>
      </c>
      <c r="BE865" t="s">
        <v>4364</v>
      </c>
      <c r="BF865" t="s">
        <v>288</v>
      </c>
      <c r="BG865" t="s">
        <v>18455</v>
      </c>
      <c r="BH865">
        <v>61548</v>
      </c>
      <c r="BI865" t="s">
        <v>16346</v>
      </c>
      <c r="BJ865" t="s">
        <v>16363</v>
      </c>
    </row>
    <row r="866" spans="1:62">
      <c r="A866" t="s">
        <v>4829</v>
      </c>
      <c r="B866" t="s">
        <v>4830</v>
      </c>
      <c r="D866" t="s">
        <v>1714</v>
      </c>
      <c r="E866" t="s">
        <v>18456</v>
      </c>
      <c r="F866" t="s">
        <v>4833</v>
      </c>
      <c r="G866" t="s">
        <v>4368</v>
      </c>
      <c r="H866" t="s">
        <v>288</v>
      </c>
      <c r="I866">
        <v>61832</v>
      </c>
      <c r="J866">
        <v>2174422434</v>
      </c>
      <c r="K866" t="s">
        <v>203</v>
      </c>
      <c r="L866">
        <v>2</v>
      </c>
      <c r="M866">
        <v>14</v>
      </c>
      <c r="N866">
        <v>0</v>
      </c>
      <c r="O866">
        <v>16</v>
      </c>
      <c r="P866">
        <v>12</v>
      </c>
      <c r="Q866">
        <v>7</v>
      </c>
      <c r="R866">
        <v>13</v>
      </c>
      <c r="S866">
        <v>12</v>
      </c>
      <c r="T866">
        <v>10</v>
      </c>
      <c r="U866">
        <v>8</v>
      </c>
      <c r="V866">
        <v>11</v>
      </c>
      <c r="W866">
        <v>14</v>
      </c>
      <c r="X866">
        <v>6</v>
      </c>
      <c r="Y866">
        <v>14</v>
      </c>
      <c r="Z866" t="s">
        <v>290</v>
      </c>
      <c r="AA866" t="s">
        <v>290</v>
      </c>
      <c r="AB866" t="s">
        <v>290</v>
      </c>
      <c r="AC866" t="s">
        <v>290</v>
      </c>
      <c r="AD866" t="s">
        <v>290</v>
      </c>
      <c r="AE866" t="s">
        <v>290</v>
      </c>
      <c r="AF866" t="s">
        <v>290</v>
      </c>
      <c r="AG866" t="s">
        <v>290</v>
      </c>
      <c r="AH866" t="s">
        <v>290</v>
      </c>
      <c r="AI866" t="s">
        <v>290</v>
      </c>
      <c r="AJ866">
        <v>1</v>
      </c>
      <c r="AK866" t="s">
        <v>290</v>
      </c>
      <c r="AL866">
        <v>5</v>
      </c>
      <c r="AM866">
        <v>11</v>
      </c>
      <c r="AN866" t="s">
        <v>290</v>
      </c>
      <c r="AO866">
        <v>85</v>
      </c>
      <c r="AP866">
        <v>5</v>
      </c>
      <c r="AQ866">
        <v>46</v>
      </c>
      <c r="AR866">
        <v>61</v>
      </c>
      <c r="AS866">
        <v>0</v>
      </c>
      <c r="AT866">
        <v>0</v>
      </c>
      <c r="AU866">
        <v>0</v>
      </c>
      <c r="AV866">
        <v>107</v>
      </c>
      <c r="AW866">
        <v>40.144562999999998</v>
      </c>
      <c r="AX866">
        <v>-87.630059000000003</v>
      </c>
      <c r="AY866">
        <v>1</v>
      </c>
      <c r="AZ866" t="s">
        <v>16360</v>
      </c>
      <c r="BA866">
        <v>1211</v>
      </c>
      <c r="BB866" t="s">
        <v>18458</v>
      </c>
      <c r="BE866" t="s">
        <v>4368</v>
      </c>
      <c r="BF866" t="s">
        <v>288</v>
      </c>
      <c r="BG866" t="s">
        <v>18459</v>
      </c>
      <c r="BH866">
        <v>61832</v>
      </c>
      <c r="BI866" t="s">
        <v>16346</v>
      </c>
      <c r="BJ866" t="s">
        <v>16363</v>
      </c>
    </row>
    <row r="867" spans="1:62">
      <c r="A867" t="s">
        <v>4366</v>
      </c>
      <c r="B867" t="s">
        <v>1585</v>
      </c>
      <c r="C867" t="s">
        <v>283</v>
      </c>
      <c r="D867" t="s">
        <v>304</v>
      </c>
      <c r="E867" t="s">
        <v>4092</v>
      </c>
      <c r="F867" t="s">
        <v>4367</v>
      </c>
      <c r="G867" t="s">
        <v>4368</v>
      </c>
      <c r="H867" t="s">
        <v>288</v>
      </c>
      <c r="I867">
        <v>61832</v>
      </c>
      <c r="J867">
        <v>2174424311</v>
      </c>
      <c r="K867" t="s">
        <v>203</v>
      </c>
      <c r="L867">
        <v>1</v>
      </c>
      <c r="M867">
        <v>5.6</v>
      </c>
      <c r="N867">
        <v>1.3</v>
      </c>
      <c r="O867">
        <v>7.9</v>
      </c>
      <c r="P867" t="s">
        <v>290</v>
      </c>
      <c r="Q867">
        <v>2</v>
      </c>
      <c r="R867">
        <v>2</v>
      </c>
      <c r="S867">
        <v>6</v>
      </c>
      <c r="T867">
        <v>4</v>
      </c>
      <c r="U867">
        <v>4</v>
      </c>
      <c r="V867">
        <v>2</v>
      </c>
      <c r="W867">
        <v>4</v>
      </c>
      <c r="X867">
        <v>5</v>
      </c>
      <c r="Y867" t="s">
        <v>290</v>
      </c>
      <c r="Z867" t="s">
        <v>290</v>
      </c>
      <c r="AA867" t="s">
        <v>290</v>
      </c>
      <c r="AB867" t="s">
        <v>290</v>
      </c>
      <c r="AC867" t="s">
        <v>290</v>
      </c>
      <c r="AD867" t="s">
        <v>290</v>
      </c>
      <c r="AE867" t="s">
        <v>290</v>
      </c>
      <c r="AF867" t="s">
        <v>290</v>
      </c>
      <c r="AG867" t="s">
        <v>290</v>
      </c>
      <c r="AH867" t="s">
        <v>290</v>
      </c>
      <c r="AI867" t="s">
        <v>290</v>
      </c>
      <c r="AJ867" t="s">
        <v>290</v>
      </c>
      <c r="AK867" t="s">
        <v>290</v>
      </c>
      <c r="AL867" t="s">
        <v>290</v>
      </c>
      <c r="AM867">
        <v>2</v>
      </c>
      <c r="AN867" t="s">
        <v>290</v>
      </c>
      <c r="AO867">
        <v>17</v>
      </c>
      <c r="AP867">
        <v>10</v>
      </c>
      <c r="AQ867">
        <v>14</v>
      </c>
      <c r="AR867">
        <v>15</v>
      </c>
      <c r="AS867">
        <v>0</v>
      </c>
      <c r="AT867">
        <v>0</v>
      </c>
      <c r="AU867">
        <v>11</v>
      </c>
      <c r="AV867">
        <v>29</v>
      </c>
      <c r="AW867">
        <v>40.126272</v>
      </c>
      <c r="AX867">
        <v>-87.611828000000003</v>
      </c>
      <c r="AY867">
        <v>1</v>
      </c>
      <c r="AZ867" t="s">
        <v>16360</v>
      </c>
      <c r="BA867">
        <v>824</v>
      </c>
      <c r="BB867" t="s">
        <v>18461</v>
      </c>
      <c r="BE867" t="s">
        <v>4368</v>
      </c>
      <c r="BF867" t="s">
        <v>288</v>
      </c>
      <c r="BG867" t="s">
        <v>18459</v>
      </c>
      <c r="BH867">
        <v>61832</v>
      </c>
      <c r="BI867" t="s">
        <v>16346</v>
      </c>
      <c r="BJ867" t="s">
        <v>16363</v>
      </c>
    </row>
    <row r="868" spans="1:62">
      <c r="A868" t="s">
        <v>4370</v>
      </c>
      <c r="B868" t="s">
        <v>4371</v>
      </c>
      <c r="C868" t="s">
        <v>3226</v>
      </c>
      <c r="D868" t="s">
        <v>981</v>
      </c>
      <c r="E868" t="s">
        <v>4372</v>
      </c>
      <c r="F868" t="s">
        <v>4373</v>
      </c>
      <c r="G868" t="s">
        <v>4374</v>
      </c>
      <c r="H868" t="s">
        <v>288</v>
      </c>
      <c r="I868">
        <v>61846</v>
      </c>
      <c r="J868">
        <v>2176622127</v>
      </c>
      <c r="K868" t="s">
        <v>203</v>
      </c>
      <c r="L868">
        <v>1</v>
      </c>
      <c r="M868">
        <v>9</v>
      </c>
      <c r="N868">
        <v>2</v>
      </c>
      <c r="O868">
        <v>12</v>
      </c>
      <c r="P868" t="s">
        <v>290</v>
      </c>
      <c r="Q868" t="s">
        <v>290</v>
      </c>
      <c r="R868" t="s">
        <v>290</v>
      </c>
      <c r="S868" t="s">
        <v>290</v>
      </c>
      <c r="T868" t="s">
        <v>290</v>
      </c>
      <c r="U868" t="s">
        <v>290</v>
      </c>
      <c r="V868" t="s">
        <v>290</v>
      </c>
      <c r="W868" t="s">
        <v>290</v>
      </c>
      <c r="X868" t="s">
        <v>290</v>
      </c>
      <c r="Y868">
        <v>13</v>
      </c>
      <c r="Z868">
        <v>23</v>
      </c>
      <c r="AA868">
        <v>21</v>
      </c>
      <c r="AB868">
        <v>19</v>
      </c>
      <c r="AC868">
        <v>14</v>
      </c>
      <c r="AD868" t="s">
        <v>290</v>
      </c>
      <c r="AE868" t="s">
        <v>290</v>
      </c>
      <c r="AF868" t="s">
        <v>290</v>
      </c>
      <c r="AG868" t="s">
        <v>290</v>
      </c>
      <c r="AH868" t="s">
        <v>290</v>
      </c>
      <c r="AI868" t="s">
        <v>290</v>
      </c>
      <c r="AJ868">
        <v>9</v>
      </c>
      <c r="AK868" t="s">
        <v>290</v>
      </c>
      <c r="AL868">
        <v>2</v>
      </c>
      <c r="AM868">
        <v>2</v>
      </c>
      <c r="AN868" t="s">
        <v>290</v>
      </c>
      <c r="AO868">
        <v>75</v>
      </c>
      <c r="AP868">
        <v>2</v>
      </c>
      <c r="AQ868">
        <v>0</v>
      </c>
      <c r="AR868">
        <v>90</v>
      </c>
      <c r="AS868">
        <v>0</v>
      </c>
      <c r="AT868">
        <v>11</v>
      </c>
      <c r="AU868">
        <v>31</v>
      </c>
      <c r="AV868">
        <v>90</v>
      </c>
      <c r="AW868">
        <v>39.941180000000003</v>
      </c>
      <c r="AX868">
        <v>-87.643728999999993</v>
      </c>
      <c r="AY868">
        <v>1</v>
      </c>
      <c r="AZ868" t="s">
        <v>16360</v>
      </c>
      <c r="BA868">
        <v>5065</v>
      </c>
      <c r="BB868" t="s">
        <v>18463</v>
      </c>
      <c r="BE868" t="s">
        <v>4374</v>
      </c>
      <c r="BF868" t="s">
        <v>288</v>
      </c>
      <c r="BG868" t="s">
        <v>18459</v>
      </c>
      <c r="BH868">
        <v>61846</v>
      </c>
      <c r="BI868" t="s">
        <v>16346</v>
      </c>
      <c r="BJ868" t="s">
        <v>16363</v>
      </c>
    </row>
    <row r="869" spans="1:62">
      <c r="A869" t="s">
        <v>4376</v>
      </c>
      <c r="B869" t="s">
        <v>4377</v>
      </c>
      <c r="C869" t="s">
        <v>314</v>
      </c>
      <c r="D869" t="s">
        <v>315</v>
      </c>
      <c r="E869" t="s">
        <v>18464</v>
      </c>
      <c r="F869" t="s">
        <v>4380</v>
      </c>
      <c r="G869" t="s">
        <v>4368</v>
      </c>
      <c r="H869" t="s">
        <v>288</v>
      </c>
      <c r="I869">
        <v>61832</v>
      </c>
      <c r="J869">
        <v>2174423880</v>
      </c>
      <c r="K869" t="s">
        <v>203</v>
      </c>
      <c r="L869">
        <v>2</v>
      </c>
      <c r="M869">
        <v>12.8</v>
      </c>
      <c r="N869">
        <v>2.5</v>
      </c>
      <c r="O869">
        <v>17.3</v>
      </c>
      <c r="P869">
        <v>54</v>
      </c>
      <c r="Q869">
        <v>25</v>
      </c>
      <c r="R869">
        <v>21</v>
      </c>
      <c r="S869">
        <v>22</v>
      </c>
      <c r="T869">
        <v>25</v>
      </c>
      <c r="U869">
        <v>26</v>
      </c>
      <c r="V869">
        <v>21</v>
      </c>
      <c r="W869">
        <v>24</v>
      </c>
      <c r="X869">
        <v>32</v>
      </c>
      <c r="Y869">
        <v>26</v>
      </c>
      <c r="Z869" t="s">
        <v>290</v>
      </c>
      <c r="AA869" t="s">
        <v>290</v>
      </c>
      <c r="AB869" t="s">
        <v>290</v>
      </c>
      <c r="AC869" t="s">
        <v>290</v>
      </c>
      <c r="AD869" t="s">
        <v>290</v>
      </c>
      <c r="AE869" t="s">
        <v>290</v>
      </c>
      <c r="AF869" t="s">
        <v>290</v>
      </c>
      <c r="AG869" t="s">
        <v>290</v>
      </c>
      <c r="AH869" t="s">
        <v>290</v>
      </c>
      <c r="AI869" t="s">
        <v>290</v>
      </c>
      <c r="AJ869">
        <v>36</v>
      </c>
      <c r="AK869" t="s">
        <v>290</v>
      </c>
      <c r="AL869">
        <v>12</v>
      </c>
      <c r="AM869">
        <v>27</v>
      </c>
      <c r="AN869" t="s">
        <v>290</v>
      </c>
      <c r="AO869">
        <v>186</v>
      </c>
      <c r="AP869">
        <v>15</v>
      </c>
      <c r="AQ869">
        <v>140</v>
      </c>
      <c r="AR869">
        <v>136</v>
      </c>
      <c r="AS869">
        <v>0</v>
      </c>
      <c r="AT869">
        <v>0</v>
      </c>
      <c r="AU869">
        <v>0</v>
      </c>
      <c r="AV869">
        <v>276</v>
      </c>
      <c r="AW869">
        <v>40.145867000000003</v>
      </c>
      <c r="AX869">
        <v>-87.631489000000002</v>
      </c>
      <c r="AY869">
        <v>1</v>
      </c>
      <c r="AZ869" t="s">
        <v>16360</v>
      </c>
      <c r="BA869">
        <v>1307</v>
      </c>
      <c r="BB869" t="s">
        <v>18472</v>
      </c>
      <c r="BE869" t="s">
        <v>4368</v>
      </c>
      <c r="BF869" t="s">
        <v>288</v>
      </c>
      <c r="BG869" t="s">
        <v>18459</v>
      </c>
      <c r="BH869">
        <v>61832</v>
      </c>
      <c r="BI869" t="s">
        <v>16346</v>
      </c>
      <c r="BJ869" t="s">
        <v>16363</v>
      </c>
    </row>
    <row r="870" spans="1:62">
      <c r="A870" t="s">
        <v>4381</v>
      </c>
      <c r="B870" t="s">
        <v>4377</v>
      </c>
      <c r="C870" t="s">
        <v>314</v>
      </c>
      <c r="D870" t="s">
        <v>315</v>
      </c>
      <c r="E870" t="s">
        <v>18464</v>
      </c>
      <c r="F870" t="s">
        <v>4382</v>
      </c>
      <c r="G870" t="s">
        <v>4368</v>
      </c>
      <c r="H870" t="s">
        <v>288</v>
      </c>
      <c r="I870">
        <v>61832</v>
      </c>
      <c r="J870">
        <v>2174423880</v>
      </c>
      <c r="K870" t="s">
        <v>203</v>
      </c>
      <c r="L870">
        <v>1</v>
      </c>
      <c r="M870">
        <v>9.5</v>
      </c>
      <c r="N870">
        <v>8</v>
      </c>
      <c r="O870">
        <v>18.5</v>
      </c>
      <c r="P870" t="s">
        <v>290</v>
      </c>
      <c r="Q870" t="s">
        <v>290</v>
      </c>
      <c r="R870" t="s">
        <v>290</v>
      </c>
      <c r="S870" t="s">
        <v>290</v>
      </c>
      <c r="T870" t="s">
        <v>290</v>
      </c>
      <c r="U870" t="s">
        <v>290</v>
      </c>
      <c r="V870" t="s">
        <v>290</v>
      </c>
      <c r="W870" t="s">
        <v>290</v>
      </c>
      <c r="X870" t="s">
        <v>290</v>
      </c>
      <c r="Y870" t="s">
        <v>290</v>
      </c>
      <c r="Z870">
        <v>18</v>
      </c>
      <c r="AA870">
        <v>16</v>
      </c>
      <c r="AB870">
        <v>18</v>
      </c>
      <c r="AC870">
        <v>20</v>
      </c>
      <c r="AD870" t="s">
        <v>290</v>
      </c>
      <c r="AE870" t="s">
        <v>290</v>
      </c>
      <c r="AF870" t="s">
        <v>290</v>
      </c>
      <c r="AG870" t="s">
        <v>290</v>
      </c>
      <c r="AH870" t="s">
        <v>290</v>
      </c>
      <c r="AI870" t="s">
        <v>290</v>
      </c>
      <c r="AJ870">
        <v>9</v>
      </c>
      <c r="AK870" t="s">
        <v>290</v>
      </c>
      <c r="AL870">
        <v>2</v>
      </c>
      <c r="AM870">
        <v>10</v>
      </c>
      <c r="AN870" t="s">
        <v>290</v>
      </c>
      <c r="AO870">
        <v>47</v>
      </c>
      <c r="AP870">
        <v>4</v>
      </c>
      <c r="AQ870">
        <v>31</v>
      </c>
      <c r="AR870">
        <v>41</v>
      </c>
      <c r="AS870">
        <v>12</v>
      </c>
      <c r="AT870">
        <v>11</v>
      </c>
      <c r="AU870">
        <v>6</v>
      </c>
      <c r="AV870">
        <v>72</v>
      </c>
      <c r="AW870">
        <v>40.160113000000003</v>
      </c>
      <c r="AX870">
        <v>-87.630583000000001</v>
      </c>
      <c r="AY870">
        <v>1</v>
      </c>
      <c r="AZ870" t="s">
        <v>16360</v>
      </c>
      <c r="BA870">
        <v>2112</v>
      </c>
      <c r="BB870" t="s">
        <v>18458</v>
      </c>
      <c r="BE870" t="s">
        <v>4368</v>
      </c>
      <c r="BF870" t="s">
        <v>288</v>
      </c>
      <c r="BG870" t="s">
        <v>18459</v>
      </c>
      <c r="BH870">
        <v>61832</v>
      </c>
      <c r="BI870" t="s">
        <v>16346</v>
      </c>
      <c r="BJ870" t="s">
        <v>16363</v>
      </c>
    </row>
    <row r="871" spans="1:62">
      <c r="A871" t="s">
        <v>4383</v>
      </c>
      <c r="B871" t="s">
        <v>4384</v>
      </c>
      <c r="C871" t="s">
        <v>283</v>
      </c>
      <c r="D871" t="s">
        <v>1650</v>
      </c>
      <c r="E871" t="s">
        <v>4385</v>
      </c>
      <c r="F871" t="s">
        <v>4386</v>
      </c>
      <c r="G871" t="s">
        <v>4368</v>
      </c>
      <c r="H871" t="s">
        <v>288</v>
      </c>
      <c r="I871">
        <v>61832</v>
      </c>
      <c r="J871">
        <v>2174421373</v>
      </c>
      <c r="K871" t="s">
        <v>203</v>
      </c>
      <c r="L871">
        <v>2</v>
      </c>
      <c r="M871">
        <v>4</v>
      </c>
      <c r="N871">
        <v>1</v>
      </c>
      <c r="O871">
        <v>7</v>
      </c>
      <c r="P871" t="s">
        <v>290</v>
      </c>
      <c r="Q871">
        <v>6</v>
      </c>
      <c r="R871">
        <v>3</v>
      </c>
      <c r="S871">
        <v>7</v>
      </c>
      <c r="T871">
        <v>3</v>
      </c>
      <c r="U871">
        <v>3</v>
      </c>
      <c r="V871">
        <v>4</v>
      </c>
      <c r="W871">
        <v>4</v>
      </c>
      <c r="X871">
        <v>1</v>
      </c>
      <c r="Y871">
        <v>4</v>
      </c>
      <c r="Z871">
        <v>2</v>
      </c>
      <c r="AA871">
        <v>2</v>
      </c>
      <c r="AB871">
        <v>4</v>
      </c>
      <c r="AC871">
        <v>1</v>
      </c>
      <c r="AD871" t="s">
        <v>290</v>
      </c>
      <c r="AE871" t="s">
        <v>290</v>
      </c>
      <c r="AF871" t="s">
        <v>290</v>
      </c>
      <c r="AG871" t="s">
        <v>290</v>
      </c>
      <c r="AH871" t="s">
        <v>290</v>
      </c>
      <c r="AI871" t="s">
        <v>290</v>
      </c>
      <c r="AJ871" t="s">
        <v>290</v>
      </c>
      <c r="AK871" t="s">
        <v>290</v>
      </c>
      <c r="AL871" t="s">
        <v>290</v>
      </c>
      <c r="AM871">
        <v>8</v>
      </c>
      <c r="AN871" t="s">
        <v>290</v>
      </c>
      <c r="AO871">
        <v>30</v>
      </c>
      <c r="AP871">
        <v>6</v>
      </c>
      <c r="AQ871">
        <v>24</v>
      </c>
      <c r="AR871">
        <v>20</v>
      </c>
      <c r="AS871">
        <v>0</v>
      </c>
      <c r="AT871">
        <v>0</v>
      </c>
      <c r="AU871">
        <v>0</v>
      </c>
      <c r="AV871">
        <v>44</v>
      </c>
      <c r="AW871">
        <v>40.131329000000001</v>
      </c>
      <c r="AX871">
        <v>-87.631549000000007</v>
      </c>
      <c r="AY871">
        <v>1</v>
      </c>
      <c r="AZ871" t="s">
        <v>16360</v>
      </c>
      <c r="BA871">
        <v>428</v>
      </c>
      <c r="BB871" t="s">
        <v>18472</v>
      </c>
      <c r="BE871" t="s">
        <v>4368</v>
      </c>
      <c r="BF871" t="s">
        <v>288</v>
      </c>
      <c r="BG871" t="s">
        <v>18459</v>
      </c>
      <c r="BH871">
        <v>61832</v>
      </c>
      <c r="BI871" t="s">
        <v>16346</v>
      </c>
      <c r="BJ871" t="s">
        <v>16363</v>
      </c>
    </row>
    <row r="872" spans="1:62">
      <c r="A872" t="s">
        <v>4387</v>
      </c>
      <c r="B872" t="s">
        <v>4388</v>
      </c>
      <c r="C872" t="s">
        <v>353</v>
      </c>
      <c r="D872" t="s">
        <v>4389</v>
      </c>
      <c r="E872" t="s">
        <v>4390</v>
      </c>
      <c r="F872" t="s">
        <v>4391</v>
      </c>
      <c r="G872" t="s">
        <v>4392</v>
      </c>
      <c r="H872" t="s">
        <v>288</v>
      </c>
      <c r="I872">
        <v>60435</v>
      </c>
      <c r="J872">
        <v>8157226626</v>
      </c>
      <c r="K872" t="s">
        <v>204</v>
      </c>
      <c r="L872">
        <v>1</v>
      </c>
      <c r="M872">
        <v>20</v>
      </c>
      <c r="N872">
        <v>8</v>
      </c>
      <c r="O872">
        <v>29</v>
      </c>
      <c r="P872">
        <v>23</v>
      </c>
      <c r="Q872">
        <v>29</v>
      </c>
      <c r="R872">
        <v>36</v>
      </c>
      <c r="S872">
        <v>17</v>
      </c>
      <c r="T872">
        <v>40</v>
      </c>
      <c r="U872">
        <v>30</v>
      </c>
      <c r="V872">
        <v>28</v>
      </c>
      <c r="W872">
        <v>43</v>
      </c>
      <c r="X872">
        <v>28</v>
      </c>
      <c r="Y872">
        <v>29</v>
      </c>
      <c r="Z872" t="s">
        <v>290</v>
      </c>
      <c r="AA872" t="s">
        <v>290</v>
      </c>
      <c r="AB872" t="s">
        <v>290</v>
      </c>
      <c r="AC872" t="s">
        <v>290</v>
      </c>
      <c r="AD872" t="s">
        <v>290</v>
      </c>
      <c r="AE872" t="s">
        <v>290</v>
      </c>
      <c r="AF872" t="s">
        <v>290</v>
      </c>
      <c r="AG872" t="s">
        <v>290</v>
      </c>
      <c r="AH872" t="s">
        <v>290</v>
      </c>
      <c r="AI872" t="s">
        <v>290</v>
      </c>
      <c r="AJ872">
        <v>25</v>
      </c>
      <c r="AK872" t="s">
        <v>290</v>
      </c>
      <c r="AL872">
        <v>1</v>
      </c>
      <c r="AM872">
        <v>5</v>
      </c>
      <c r="AN872" t="s">
        <v>290</v>
      </c>
      <c r="AO872">
        <v>245</v>
      </c>
      <c r="AP872">
        <v>27</v>
      </c>
      <c r="AQ872">
        <v>158</v>
      </c>
      <c r="AR872">
        <v>145</v>
      </c>
      <c r="AS872">
        <v>0</v>
      </c>
      <c r="AT872">
        <v>0</v>
      </c>
      <c r="AU872">
        <v>39</v>
      </c>
      <c r="AV872">
        <v>303</v>
      </c>
      <c r="AW872">
        <v>41.534905000000002</v>
      </c>
      <c r="AX872">
        <v>-88.100020999999998</v>
      </c>
      <c r="AY872">
        <v>1</v>
      </c>
      <c r="AZ872" t="s">
        <v>16343</v>
      </c>
      <c r="BA872">
        <v>608</v>
      </c>
      <c r="BB872" t="s">
        <v>18474</v>
      </c>
      <c r="BE872" t="s">
        <v>4392</v>
      </c>
      <c r="BF872" t="s">
        <v>288</v>
      </c>
      <c r="BG872" t="s">
        <v>16927</v>
      </c>
      <c r="BH872">
        <v>60435</v>
      </c>
      <c r="BI872" t="s">
        <v>16346</v>
      </c>
      <c r="BJ872" t="s">
        <v>204</v>
      </c>
    </row>
    <row r="873" spans="1:62">
      <c r="A873" t="s">
        <v>4394</v>
      </c>
      <c r="B873" t="s">
        <v>3671</v>
      </c>
      <c r="C873" t="s">
        <v>314</v>
      </c>
      <c r="D873" t="s">
        <v>1676</v>
      </c>
      <c r="E873" t="s">
        <v>4395</v>
      </c>
      <c r="F873" t="s">
        <v>4396</v>
      </c>
      <c r="G873" t="s">
        <v>4397</v>
      </c>
      <c r="H873" t="s">
        <v>288</v>
      </c>
      <c r="I873">
        <v>60404</v>
      </c>
      <c r="J873">
        <v>8157258149</v>
      </c>
      <c r="K873" t="s">
        <v>204</v>
      </c>
      <c r="L873">
        <v>2</v>
      </c>
      <c r="M873">
        <v>13.2</v>
      </c>
      <c r="N873">
        <v>13</v>
      </c>
      <c r="O873">
        <v>28.2</v>
      </c>
      <c r="P873">
        <v>46</v>
      </c>
      <c r="Q873">
        <v>31</v>
      </c>
      <c r="R873">
        <v>33</v>
      </c>
      <c r="S873">
        <v>23</v>
      </c>
      <c r="T873">
        <v>20</v>
      </c>
      <c r="U873">
        <v>27</v>
      </c>
      <c r="V873">
        <v>24</v>
      </c>
      <c r="W873">
        <v>29</v>
      </c>
      <c r="X873">
        <v>21</v>
      </c>
      <c r="Y873">
        <v>23</v>
      </c>
      <c r="Z873" t="s">
        <v>290</v>
      </c>
      <c r="AA873" t="s">
        <v>290</v>
      </c>
      <c r="AB873" t="s">
        <v>290</v>
      </c>
      <c r="AC873" t="s">
        <v>290</v>
      </c>
      <c r="AD873" t="s">
        <v>290</v>
      </c>
      <c r="AE873" t="s">
        <v>290</v>
      </c>
      <c r="AF873" t="s">
        <v>290</v>
      </c>
      <c r="AG873" t="s">
        <v>290</v>
      </c>
      <c r="AH873">
        <v>13</v>
      </c>
      <c r="AI873" t="s">
        <v>290</v>
      </c>
      <c r="AJ873">
        <v>7</v>
      </c>
      <c r="AK873" t="s">
        <v>290</v>
      </c>
      <c r="AL873">
        <v>4</v>
      </c>
      <c r="AM873" t="s">
        <v>290</v>
      </c>
      <c r="AN873" t="s">
        <v>290</v>
      </c>
      <c r="AO873">
        <v>234</v>
      </c>
      <c r="AP873">
        <v>45</v>
      </c>
      <c r="AQ873">
        <v>161</v>
      </c>
      <c r="AR873">
        <v>129</v>
      </c>
      <c r="AS873">
        <v>0</v>
      </c>
      <c r="AT873">
        <v>0</v>
      </c>
      <c r="AU873">
        <v>0</v>
      </c>
      <c r="AV873">
        <v>290</v>
      </c>
      <c r="AW873">
        <v>41.532603999999999</v>
      </c>
      <c r="AX873">
        <v>-88.197616999999994</v>
      </c>
      <c r="AY873">
        <v>0.9</v>
      </c>
      <c r="AZ873" t="s">
        <v>16343</v>
      </c>
      <c r="BA873">
        <v>600</v>
      </c>
      <c r="BB873" t="s">
        <v>18477</v>
      </c>
      <c r="BE873" t="s">
        <v>4397</v>
      </c>
      <c r="BF873" t="s">
        <v>288</v>
      </c>
      <c r="BG873" t="s">
        <v>16927</v>
      </c>
      <c r="BH873">
        <v>60404</v>
      </c>
      <c r="BI873" t="s">
        <v>16346</v>
      </c>
      <c r="BJ873" t="s">
        <v>204</v>
      </c>
    </row>
    <row r="874" spans="1:62">
      <c r="A874" t="s">
        <v>4399</v>
      </c>
      <c r="B874" t="s">
        <v>4400</v>
      </c>
      <c r="D874" t="s">
        <v>1038</v>
      </c>
      <c r="E874" t="s">
        <v>4401</v>
      </c>
      <c r="F874" t="s">
        <v>4402</v>
      </c>
      <c r="G874" t="s">
        <v>4403</v>
      </c>
      <c r="H874" t="s">
        <v>288</v>
      </c>
      <c r="I874">
        <v>60466</v>
      </c>
      <c r="J874">
        <v>7085347941</v>
      </c>
      <c r="K874" t="s">
        <v>204</v>
      </c>
      <c r="L874">
        <v>4</v>
      </c>
      <c r="M874">
        <v>6</v>
      </c>
      <c r="N874">
        <v>2</v>
      </c>
      <c r="O874">
        <v>12</v>
      </c>
      <c r="P874" t="s">
        <v>290</v>
      </c>
      <c r="Q874">
        <v>3</v>
      </c>
      <c r="R874">
        <v>4</v>
      </c>
      <c r="S874">
        <v>4</v>
      </c>
      <c r="T874" t="s">
        <v>290</v>
      </c>
      <c r="U874">
        <v>5</v>
      </c>
      <c r="V874" t="s">
        <v>290</v>
      </c>
      <c r="W874">
        <v>4</v>
      </c>
      <c r="X874">
        <v>5</v>
      </c>
      <c r="Y874" t="s">
        <v>290</v>
      </c>
      <c r="Z874" t="s">
        <v>290</v>
      </c>
      <c r="AA874" t="s">
        <v>290</v>
      </c>
      <c r="AB874" t="s">
        <v>290</v>
      </c>
      <c r="AC874" t="s">
        <v>290</v>
      </c>
      <c r="AD874" t="s">
        <v>290</v>
      </c>
      <c r="AE874" t="s">
        <v>290</v>
      </c>
      <c r="AF874" t="s">
        <v>290</v>
      </c>
      <c r="AG874" t="s">
        <v>290</v>
      </c>
      <c r="AH874" t="s">
        <v>290</v>
      </c>
      <c r="AI874" t="s">
        <v>290</v>
      </c>
      <c r="AJ874" t="s">
        <v>290</v>
      </c>
      <c r="AK874" t="s">
        <v>290</v>
      </c>
      <c r="AL874" t="s">
        <v>290</v>
      </c>
      <c r="AM874">
        <v>25</v>
      </c>
      <c r="AN874" t="s">
        <v>290</v>
      </c>
      <c r="AO874" t="s">
        <v>290</v>
      </c>
      <c r="AP874" t="s">
        <v>290</v>
      </c>
      <c r="AQ874">
        <v>15</v>
      </c>
      <c r="AR874">
        <v>10</v>
      </c>
      <c r="AS874">
        <v>0</v>
      </c>
      <c r="AT874">
        <v>0</v>
      </c>
      <c r="AU874">
        <v>15</v>
      </c>
      <c r="AV874">
        <v>25</v>
      </c>
      <c r="AW874">
        <v>41.437621</v>
      </c>
      <c r="AX874">
        <v>-87.674246999999994</v>
      </c>
      <c r="AY874">
        <v>0.97</v>
      </c>
      <c r="AZ874" t="s">
        <v>16343</v>
      </c>
      <c r="BA874">
        <v>535</v>
      </c>
      <c r="BB874" t="s">
        <v>18659</v>
      </c>
      <c r="BE874" t="s">
        <v>4403</v>
      </c>
      <c r="BF874" t="s">
        <v>288</v>
      </c>
      <c r="BG874" t="s">
        <v>16927</v>
      </c>
      <c r="BH874">
        <v>60484</v>
      </c>
      <c r="BI874" t="s">
        <v>16346</v>
      </c>
      <c r="BJ874" t="s">
        <v>204</v>
      </c>
    </row>
    <row r="875" spans="1:62">
      <c r="A875" t="s">
        <v>4405</v>
      </c>
      <c r="B875" t="s">
        <v>4406</v>
      </c>
      <c r="C875" t="s">
        <v>283</v>
      </c>
      <c r="D875" t="s">
        <v>725</v>
      </c>
      <c r="E875" t="s">
        <v>4407</v>
      </c>
      <c r="F875" t="s">
        <v>4408</v>
      </c>
      <c r="G875" t="s">
        <v>4409</v>
      </c>
      <c r="H875" t="s">
        <v>288</v>
      </c>
      <c r="I875">
        <v>60451</v>
      </c>
      <c r="J875">
        <v>8154857129</v>
      </c>
      <c r="K875" t="s">
        <v>204</v>
      </c>
      <c r="L875">
        <v>1</v>
      </c>
      <c r="M875">
        <v>5</v>
      </c>
      <c r="N875">
        <v>8</v>
      </c>
      <c r="O875">
        <v>14</v>
      </c>
      <c r="P875">
        <v>52</v>
      </c>
      <c r="Q875">
        <v>16</v>
      </c>
      <c r="R875" t="s">
        <v>290</v>
      </c>
      <c r="S875" t="s">
        <v>290</v>
      </c>
      <c r="T875" t="s">
        <v>290</v>
      </c>
      <c r="U875" t="s">
        <v>290</v>
      </c>
      <c r="V875" t="s">
        <v>290</v>
      </c>
      <c r="W875" t="s">
        <v>290</v>
      </c>
      <c r="X875" t="s">
        <v>290</v>
      </c>
      <c r="Y875" t="s">
        <v>290</v>
      </c>
      <c r="Z875" t="s">
        <v>290</v>
      </c>
      <c r="AA875" t="s">
        <v>290</v>
      </c>
      <c r="AB875" t="s">
        <v>290</v>
      </c>
      <c r="AC875" t="s">
        <v>290</v>
      </c>
      <c r="AD875" t="s">
        <v>290</v>
      </c>
      <c r="AE875" t="s">
        <v>290</v>
      </c>
      <c r="AF875" t="s">
        <v>290</v>
      </c>
      <c r="AG875" t="s">
        <v>290</v>
      </c>
      <c r="AH875" t="s">
        <v>290</v>
      </c>
      <c r="AI875" t="s">
        <v>290</v>
      </c>
      <c r="AJ875">
        <v>1</v>
      </c>
      <c r="AK875" t="s">
        <v>290</v>
      </c>
      <c r="AL875" t="s">
        <v>290</v>
      </c>
      <c r="AM875" t="s">
        <v>290</v>
      </c>
      <c r="AN875" t="s">
        <v>290</v>
      </c>
      <c r="AO875">
        <v>67</v>
      </c>
      <c r="AP875" t="s">
        <v>290</v>
      </c>
      <c r="AQ875">
        <v>28</v>
      </c>
      <c r="AR875">
        <v>40</v>
      </c>
      <c r="AS875">
        <v>0</v>
      </c>
      <c r="AT875">
        <v>0</v>
      </c>
      <c r="AU875">
        <v>0</v>
      </c>
      <c r="AV875">
        <v>68</v>
      </c>
      <c r="AW875">
        <v>41.520994000000002</v>
      </c>
      <c r="AX875">
        <v>-88.000325000000004</v>
      </c>
      <c r="AY875">
        <v>1</v>
      </c>
      <c r="AZ875" t="s">
        <v>16343</v>
      </c>
      <c r="BA875">
        <v>1800</v>
      </c>
      <c r="BB875" t="s">
        <v>18479</v>
      </c>
      <c r="BE875" t="s">
        <v>4409</v>
      </c>
      <c r="BF875" t="s">
        <v>288</v>
      </c>
      <c r="BG875" t="s">
        <v>16927</v>
      </c>
      <c r="BH875">
        <v>60451</v>
      </c>
      <c r="BI875" t="s">
        <v>16346</v>
      </c>
      <c r="BJ875" t="s">
        <v>204</v>
      </c>
    </row>
    <row r="876" spans="1:62">
      <c r="A876" t="s">
        <v>4411</v>
      </c>
      <c r="B876" t="s">
        <v>4412</v>
      </c>
      <c r="C876" t="s">
        <v>353</v>
      </c>
      <c r="D876" t="s">
        <v>1163</v>
      </c>
      <c r="E876" t="s">
        <v>2945</v>
      </c>
      <c r="F876" t="s">
        <v>4414</v>
      </c>
      <c r="G876" t="s">
        <v>4392</v>
      </c>
      <c r="H876" t="s">
        <v>288</v>
      </c>
      <c r="I876">
        <v>60435</v>
      </c>
      <c r="J876">
        <v>8157228518</v>
      </c>
      <c r="K876" t="s">
        <v>204</v>
      </c>
      <c r="L876">
        <v>1</v>
      </c>
      <c r="M876">
        <v>10.5</v>
      </c>
      <c r="N876">
        <v>5</v>
      </c>
      <c r="O876">
        <v>16.5</v>
      </c>
      <c r="P876" t="s">
        <v>290</v>
      </c>
      <c r="Q876">
        <v>12</v>
      </c>
      <c r="R876">
        <v>12</v>
      </c>
      <c r="S876">
        <v>19</v>
      </c>
      <c r="T876">
        <v>14</v>
      </c>
      <c r="U876">
        <v>6</v>
      </c>
      <c r="V876">
        <v>15</v>
      </c>
      <c r="W876">
        <v>13</v>
      </c>
      <c r="X876">
        <v>9</v>
      </c>
      <c r="Y876">
        <v>16</v>
      </c>
      <c r="Z876" t="s">
        <v>290</v>
      </c>
      <c r="AA876" t="s">
        <v>290</v>
      </c>
      <c r="AB876" t="s">
        <v>290</v>
      </c>
      <c r="AC876" t="s">
        <v>290</v>
      </c>
      <c r="AD876" t="s">
        <v>290</v>
      </c>
      <c r="AE876" t="s">
        <v>290</v>
      </c>
      <c r="AF876" t="s">
        <v>290</v>
      </c>
      <c r="AG876" t="s">
        <v>290</v>
      </c>
      <c r="AH876" t="s">
        <v>290</v>
      </c>
      <c r="AI876" t="s">
        <v>290</v>
      </c>
      <c r="AJ876">
        <v>75</v>
      </c>
      <c r="AK876" t="s">
        <v>290</v>
      </c>
      <c r="AL876">
        <v>2</v>
      </c>
      <c r="AM876">
        <v>4</v>
      </c>
      <c r="AN876" t="s">
        <v>290</v>
      </c>
      <c r="AO876">
        <v>25</v>
      </c>
      <c r="AP876">
        <v>10</v>
      </c>
      <c r="AQ876">
        <v>62</v>
      </c>
      <c r="AR876">
        <v>54</v>
      </c>
      <c r="AS876">
        <v>0</v>
      </c>
      <c r="AT876">
        <v>0</v>
      </c>
      <c r="AU876">
        <v>88</v>
      </c>
      <c r="AV876">
        <v>116</v>
      </c>
      <c r="AW876">
        <v>41.536237999999997</v>
      </c>
      <c r="AX876">
        <v>-88.085369999999998</v>
      </c>
      <c r="AY876">
        <v>1</v>
      </c>
      <c r="AZ876" t="s">
        <v>16343</v>
      </c>
      <c r="BA876">
        <v>702</v>
      </c>
      <c r="BB876" t="s">
        <v>17252</v>
      </c>
      <c r="BE876" t="s">
        <v>4392</v>
      </c>
      <c r="BF876" t="s">
        <v>288</v>
      </c>
      <c r="BG876" t="s">
        <v>16927</v>
      </c>
      <c r="BH876">
        <v>60435</v>
      </c>
      <c r="BI876" t="s">
        <v>16346</v>
      </c>
      <c r="BJ876" t="s">
        <v>204</v>
      </c>
    </row>
    <row r="877" spans="1:62">
      <c r="A877" t="s">
        <v>13181</v>
      </c>
      <c r="B877" t="s">
        <v>11199</v>
      </c>
      <c r="C877" t="s">
        <v>283</v>
      </c>
      <c r="D877" t="s">
        <v>787</v>
      </c>
      <c r="E877" t="s">
        <v>18481</v>
      </c>
      <c r="F877" t="s">
        <v>4418</v>
      </c>
      <c r="G877" t="s">
        <v>4392</v>
      </c>
      <c r="H877" t="s">
        <v>288</v>
      </c>
      <c r="I877">
        <v>60435</v>
      </c>
      <c r="J877">
        <v>8157253390</v>
      </c>
      <c r="K877" t="s">
        <v>204</v>
      </c>
      <c r="L877">
        <v>2</v>
      </c>
      <c r="M877">
        <v>11.2</v>
      </c>
      <c r="N877">
        <v>3.5</v>
      </c>
      <c r="O877">
        <v>16.8</v>
      </c>
      <c r="P877">
        <v>14</v>
      </c>
      <c r="Q877">
        <v>13</v>
      </c>
      <c r="R877">
        <v>18</v>
      </c>
      <c r="S877">
        <v>15</v>
      </c>
      <c r="T877">
        <v>16</v>
      </c>
      <c r="U877">
        <v>17</v>
      </c>
      <c r="V877">
        <v>17</v>
      </c>
      <c r="W877">
        <v>12</v>
      </c>
      <c r="X877">
        <v>10</v>
      </c>
      <c r="Y877">
        <v>18</v>
      </c>
      <c r="Z877" t="s">
        <v>290</v>
      </c>
      <c r="AA877" t="s">
        <v>290</v>
      </c>
      <c r="AB877" t="s">
        <v>290</v>
      </c>
      <c r="AC877" t="s">
        <v>290</v>
      </c>
      <c r="AD877" t="s">
        <v>290</v>
      </c>
      <c r="AE877" t="s">
        <v>290</v>
      </c>
      <c r="AF877" t="s">
        <v>290</v>
      </c>
      <c r="AG877" t="s">
        <v>290</v>
      </c>
      <c r="AH877">
        <v>12</v>
      </c>
      <c r="AI877" t="s">
        <v>290</v>
      </c>
      <c r="AJ877" t="s">
        <v>290</v>
      </c>
      <c r="AK877">
        <v>4</v>
      </c>
      <c r="AL877">
        <v>2</v>
      </c>
      <c r="AM877">
        <v>5</v>
      </c>
      <c r="AN877" t="s">
        <v>290</v>
      </c>
      <c r="AO877">
        <v>130</v>
      </c>
      <c r="AP877">
        <v>21</v>
      </c>
      <c r="AQ877">
        <v>87</v>
      </c>
      <c r="AR877">
        <v>75</v>
      </c>
      <c r="AS877">
        <v>0</v>
      </c>
      <c r="AT877">
        <v>0</v>
      </c>
      <c r="AU877">
        <v>59</v>
      </c>
      <c r="AV877">
        <v>162</v>
      </c>
      <c r="AW877">
        <v>41.525646000000002</v>
      </c>
      <c r="AX877">
        <v>-88.119434999999996</v>
      </c>
      <c r="AY877">
        <v>1</v>
      </c>
      <c r="AZ877" t="s">
        <v>16343</v>
      </c>
      <c r="BA877">
        <v>130</v>
      </c>
      <c r="BB877" t="s">
        <v>18483</v>
      </c>
      <c r="BE877" t="s">
        <v>4392</v>
      </c>
      <c r="BF877" t="s">
        <v>288</v>
      </c>
      <c r="BG877" t="s">
        <v>16927</v>
      </c>
      <c r="BH877">
        <v>60435</v>
      </c>
      <c r="BI877" t="s">
        <v>16346</v>
      </c>
      <c r="BJ877" t="s">
        <v>204</v>
      </c>
    </row>
    <row r="878" spans="1:62">
      <c r="A878" t="s">
        <v>4419</v>
      </c>
      <c r="B878" t="s">
        <v>4420</v>
      </c>
      <c r="C878" t="s">
        <v>283</v>
      </c>
      <c r="D878" t="s">
        <v>293</v>
      </c>
      <c r="E878" t="s">
        <v>4421</v>
      </c>
      <c r="F878" t="s">
        <v>4422</v>
      </c>
      <c r="G878" t="s">
        <v>4423</v>
      </c>
      <c r="H878" t="s">
        <v>288</v>
      </c>
      <c r="I878">
        <v>60446</v>
      </c>
      <c r="J878">
        <v>8158865953</v>
      </c>
      <c r="K878" t="s">
        <v>204</v>
      </c>
      <c r="L878">
        <v>1</v>
      </c>
      <c r="M878">
        <v>13</v>
      </c>
      <c r="N878">
        <v>3</v>
      </c>
      <c r="O878">
        <v>17</v>
      </c>
      <c r="P878">
        <v>22</v>
      </c>
      <c r="Q878">
        <v>26</v>
      </c>
      <c r="R878">
        <v>15</v>
      </c>
      <c r="S878">
        <v>18</v>
      </c>
      <c r="T878">
        <v>15</v>
      </c>
      <c r="U878">
        <v>17</v>
      </c>
      <c r="V878">
        <v>13</v>
      </c>
      <c r="W878">
        <v>10</v>
      </c>
      <c r="X878">
        <v>8</v>
      </c>
      <c r="Y878">
        <v>8</v>
      </c>
      <c r="Z878" t="s">
        <v>290</v>
      </c>
      <c r="AA878" t="s">
        <v>290</v>
      </c>
      <c r="AB878" t="s">
        <v>290</v>
      </c>
      <c r="AC878" t="s">
        <v>290</v>
      </c>
      <c r="AD878" t="s">
        <v>290</v>
      </c>
      <c r="AE878" t="s">
        <v>290</v>
      </c>
      <c r="AF878" t="s">
        <v>290</v>
      </c>
      <c r="AG878" t="s">
        <v>290</v>
      </c>
      <c r="AH878" t="s">
        <v>290</v>
      </c>
      <c r="AI878" t="s">
        <v>290</v>
      </c>
      <c r="AJ878">
        <v>36</v>
      </c>
      <c r="AK878" t="s">
        <v>290</v>
      </c>
      <c r="AL878">
        <v>8</v>
      </c>
      <c r="AM878">
        <v>36</v>
      </c>
      <c r="AN878" t="s">
        <v>290</v>
      </c>
      <c r="AO878">
        <v>45</v>
      </c>
      <c r="AP878">
        <v>27</v>
      </c>
      <c r="AQ878">
        <v>75</v>
      </c>
      <c r="AR878">
        <v>77</v>
      </c>
      <c r="AS878">
        <v>0</v>
      </c>
      <c r="AT878">
        <v>0</v>
      </c>
      <c r="AU878">
        <v>49</v>
      </c>
      <c r="AV878">
        <v>152</v>
      </c>
      <c r="AW878">
        <v>41.648905999999997</v>
      </c>
      <c r="AX878">
        <v>-88.089730000000003</v>
      </c>
      <c r="AY878">
        <v>1</v>
      </c>
      <c r="AZ878" t="s">
        <v>16343</v>
      </c>
      <c r="BA878">
        <v>505</v>
      </c>
      <c r="BB878" t="s">
        <v>18485</v>
      </c>
      <c r="BE878" t="s">
        <v>4423</v>
      </c>
      <c r="BF878" t="s">
        <v>288</v>
      </c>
      <c r="BG878" t="s">
        <v>16927</v>
      </c>
      <c r="BH878">
        <v>60446</v>
      </c>
      <c r="BI878" t="s">
        <v>16346</v>
      </c>
      <c r="BJ878" t="s">
        <v>204</v>
      </c>
    </row>
    <row r="879" spans="1:62">
      <c r="A879" t="s">
        <v>4425</v>
      </c>
      <c r="B879" t="s">
        <v>4426</v>
      </c>
      <c r="D879" t="s">
        <v>304</v>
      </c>
      <c r="E879" t="s">
        <v>1368</v>
      </c>
      <c r="F879" t="s">
        <v>4427</v>
      </c>
      <c r="G879" t="s">
        <v>4428</v>
      </c>
      <c r="H879" t="s">
        <v>288</v>
      </c>
      <c r="I879">
        <v>60441</v>
      </c>
      <c r="J879">
        <v>8158384494</v>
      </c>
      <c r="K879" t="s">
        <v>204</v>
      </c>
      <c r="L879">
        <v>2.8</v>
      </c>
      <c r="M879">
        <v>12</v>
      </c>
      <c r="N879">
        <v>4.5</v>
      </c>
      <c r="O879">
        <v>19.3</v>
      </c>
      <c r="P879">
        <v>13</v>
      </c>
      <c r="Q879">
        <v>8</v>
      </c>
      <c r="R879">
        <v>14</v>
      </c>
      <c r="S879">
        <v>14</v>
      </c>
      <c r="T879">
        <v>16</v>
      </c>
      <c r="U879">
        <v>9</v>
      </c>
      <c r="V879">
        <v>16</v>
      </c>
      <c r="W879">
        <v>12</v>
      </c>
      <c r="X879">
        <v>9</v>
      </c>
      <c r="Y879">
        <v>12</v>
      </c>
      <c r="Z879" t="s">
        <v>290</v>
      </c>
      <c r="AA879" t="s">
        <v>290</v>
      </c>
      <c r="AB879" t="s">
        <v>290</v>
      </c>
      <c r="AC879" t="s">
        <v>290</v>
      </c>
      <c r="AD879" t="s">
        <v>290</v>
      </c>
      <c r="AE879" t="s">
        <v>290</v>
      </c>
      <c r="AF879" t="s">
        <v>290</v>
      </c>
      <c r="AG879" t="s">
        <v>290</v>
      </c>
      <c r="AH879">
        <v>13</v>
      </c>
      <c r="AI879" t="s">
        <v>290</v>
      </c>
      <c r="AJ879">
        <v>27</v>
      </c>
      <c r="AK879" t="s">
        <v>290</v>
      </c>
      <c r="AL879">
        <v>10</v>
      </c>
      <c r="AM879">
        <v>1</v>
      </c>
      <c r="AN879" t="s">
        <v>290</v>
      </c>
      <c r="AO879">
        <v>95</v>
      </c>
      <c r="AP879">
        <v>3</v>
      </c>
      <c r="AQ879">
        <v>75</v>
      </c>
      <c r="AR879">
        <v>61</v>
      </c>
      <c r="AS879">
        <v>0</v>
      </c>
      <c r="AT879">
        <v>0</v>
      </c>
      <c r="AU879">
        <v>12</v>
      </c>
      <c r="AV879">
        <v>136</v>
      </c>
      <c r="AW879">
        <v>41.585290000000001</v>
      </c>
      <c r="AX879">
        <v>-88.056443000000002</v>
      </c>
      <c r="AY879">
        <v>1</v>
      </c>
      <c r="AZ879" t="s">
        <v>16343</v>
      </c>
      <c r="BA879">
        <v>1201</v>
      </c>
      <c r="BB879" t="s">
        <v>16394</v>
      </c>
      <c r="BE879" t="s">
        <v>4428</v>
      </c>
      <c r="BF879" t="s">
        <v>288</v>
      </c>
      <c r="BG879" t="s">
        <v>16927</v>
      </c>
      <c r="BH879">
        <v>60441</v>
      </c>
      <c r="BI879" t="s">
        <v>16346</v>
      </c>
      <c r="BJ879" t="s">
        <v>204</v>
      </c>
    </row>
    <row r="880" spans="1:62">
      <c r="A880" t="s">
        <v>4430</v>
      </c>
      <c r="B880" t="s">
        <v>786</v>
      </c>
      <c r="D880" t="s">
        <v>3525</v>
      </c>
      <c r="E880" t="s">
        <v>18487</v>
      </c>
      <c r="F880" t="s">
        <v>4433</v>
      </c>
      <c r="G880" t="s">
        <v>4428</v>
      </c>
      <c r="H880" t="s">
        <v>288</v>
      </c>
      <c r="I880">
        <v>60441</v>
      </c>
      <c r="J880">
        <v>8158388173</v>
      </c>
      <c r="K880" t="s">
        <v>204</v>
      </c>
      <c r="L880">
        <v>1</v>
      </c>
      <c r="M880">
        <v>14</v>
      </c>
      <c r="N880">
        <v>3</v>
      </c>
      <c r="O880">
        <v>18</v>
      </c>
      <c r="P880">
        <v>27</v>
      </c>
      <c r="Q880">
        <v>23</v>
      </c>
      <c r="R880">
        <v>27</v>
      </c>
      <c r="S880">
        <v>16</v>
      </c>
      <c r="T880">
        <v>15</v>
      </c>
      <c r="U880">
        <v>17</v>
      </c>
      <c r="V880">
        <v>14</v>
      </c>
      <c r="W880">
        <v>16</v>
      </c>
      <c r="X880">
        <v>20</v>
      </c>
      <c r="Y880">
        <v>19</v>
      </c>
      <c r="Z880" t="s">
        <v>290</v>
      </c>
      <c r="AA880" t="s">
        <v>290</v>
      </c>
      <c r="AB880" t="s">
        <v>290</v>
      </c>
      <c r="AC880" t="s">
        <v>290</v>
      </c>
      <c r="AD880" t="s">
        <v>290</v>
      </c>
      <c r="AE880" t="s">
        <v>290</v>
      </c>
      <c r="AF880" t="s">
        <v>290</v>
      </c>
      <c r="AG880">
        <v>1</v>
      </c>
      <c r="AH880">
        <v>8</v>
      </c>
      <c r="AI880" t="s">
        <v>290</v>
      </c>
      <c r="AJ880">
        <v>23</v>
      </c>
      <c r="AK880" t="s">
        <v>290</v>
      </c>
      <c r="AL880">
        <v>5</v>
      </c>
      <c r="AM880" t="s">
        <v>290</v>
      </c>
      <c r="AN880" t="s">
        <v>290</v>
      </c>
      <c r="AO880">
        <v>169</v>
      </c>
      <c r="AP880">
        <v>6</v>
      </c>
      <c r="AQ880">
        <v>111</v>
      </c>
      <c r="AR880">
        <v>92</v>
      </c>
      <c r="AS880">
        <v>0</v>
      </c>
      <c r="AT880">
        <v>0</v>
      </c>
      <c r="AU880">
        <v>7</v>
      </c>
      <c r="AV880">
        <v>203</v>
      </c>
      <c r="AW880">
        <v>41.591625999999998</v>
      </c>
      <c r="AX880">
        <v>-88.050038000000001</v>
      </c>
      <c r="AY880">
        <v>1</v>
      </c>
      <c r="AZ880" t="s">
        <v>16343</v>
      </c>
      <c r="BA880">
        <v>529</v>
      </c>
      <c r="BB880" t="s">
        <v>18489</v>
      </c>
      <c r="BE880" t="s">
        <v>4428</v>
      </c>
      <c r="BF880" t="s">
        <v>288</v>
      </c>
      <c r="BG880" t="s">
        <v>16927</v>
      </c>
      <c r="BH880">
        <v>60441</v>
      </c>
      <c r="BI880" t="s">
        <v>16346</v>
      </c>
      <c r="BJ880" t="s">
        <v>204</v>
      </c>
    </row>
    <row r="881" spans="1:62">
      <c r="A881" t="s">
        <v>4434</v>
      </c>
      <c r="B881" t="s">
        <v>4435</v>
      </c>
      <c r="D881" t="s">
        <v>787</v>
      </c>
      <c r="E881" t="s">
        <v>4436</v>
      </c>
      <c r="F881" t="s">
        <v>4437</v>
      </c>
      <c r="G881" t="s">
        <v>4438</v>
      </c>
      <c r="H881" t="s">
        <v>288</v>
      </c>
      <c r="I881">
        <v>60442</v>
      </c>
      <c r="J881">
        <v>8154783951</v>
      </c>
      <c r="K881" t="s">
        <v>204</v>
      </c>
      <c r="L881">
        <v>1</v>
      </c>
      <c r="M881">
        <v>10.6</v>
      </c>
      <c r="N881">
        <v>3.1</v>
      </c>
      <c r="O881">
        <v>14.7</v>
      </c>
      <c r="P881">
        <v>20</v>
      </c>
      <c r="Q881">
        <v>16</v>
      </c>
      <c r="R881">
        <v>15</v>
      </c>
      <c r="S881">
        <v>18</v>
      </c>
      <c r="T881">
        <v>16</v>
      </c>
      <c r="U881">
        <v>8</v>
      </c>
      <c r="V881">
        <v>14</v>
      </c>
      <c r="W881">
        <v>13</v>
      </c>
      <c r="X881">
        <v>9</v>
      </c>
      <c r="Y881">
        <v>9</v>
      </c>
      <c r="Z881" t="s">
        <v>290</v>
      </c>
      <c r="AA881" t="s">
        <v>290</v>
      </c>
      <c r="AB881" t="s">
        <v>290</v>
      </c>
      <c r="AC881" t="s">
        <v>290</v>
      </c>
      <c r="AD881" t="s">
        <v>290</v>
      </c>
      <c r="AE881" t="s">
        <v>290</v>
      </c>
      <c r="AF881" t="s">
        <v>290</v>
      </c>
      <c r="AG881" t="s">
        <v>290</v>
      </c>
      <c r="AH881" t="s">
        <v>290</v>
      </c>
      <c r="AI881" t="s">
        <v>290</v>
      </c>
      <c r="AJ881">
        <v>2</v>
      </c>
      <c r="AK881" t="s">
        <v>290</v>
      </c>
      <c r="AL881" t="s">
        <v>290</v>
      </c>
      <c r="AM881">
        <v>1</v>
      </c>
      <c r="AN881" t="s">
        <v>290</v>
      </c>
      <c r="AO881">
        <v>134</v>
      </c>
      <c r="AP881">
        <v>1</v>
      </c>
      <c r="AQ881">
        <v>76</v>
      </c>
      <c r="AR881">
        <v>62</v>
      </c>
      <c r="AS881">
        <v>0</v>
      </c>
      <c r="AT881">
        <v>0</v>
      </c>
      <c r="AU881">
        <v>17</v>
      </c>
      <c r="AV881">
        <v>138</v>
      </c>
      <c r="AW881">
        <v>41.422530000000002</v>
      </c>
      <c r="AX881">
        <v>-87.985889999999998</v>
      </c>
      <c r="AY881">
        <v>0.33</v>
      </c>
      <c r="AZ881" t="s">
        <v>16365</v>
      </c>
      <c r="BA881">
        <v>70</v>
      </c>
      <c r="BB881" t="s">
        <v>16366</v>
      </c>
      <c r="BE881" t="s">
        <v>4438</v>
      </c>
      <c r="BF881" t="s">
        <v>288</v>
      </c>
      <c r="BG881" t="s">
        <v>16927</v>
      </c>
      <c r="BH881">
        <v>60442</v>
      </c>
      <c r="BI881" t="s">
        <v>16346</v>
      </c>
      <c r="BJ881" t="s">
        <v>16363</v>
      </c>
    </row>
    <row r="882" spans="1:62">
      <c r="A882" t="s">
        <v>4440</v>
      </c>
      <c r="B882" t="s">
        <v>2699</v>
      </c>
      <c r="C882" t="s">
        <v>283</v>
      </c>
      <c r="D882" t="s">
        <v>18660</v>
      </c>
      <c r="E882" t="s">
        <v>18661</v>
      </c>
      <c r="F882" t="s">
        <v>4443</v>
      </c>
      <c r="G882" t="s">
        <v>4444</v>
      </c>
      <c r="H882" t="s">
        <v>288</v>
      </c>
      <c r="I882">
        <v>60448</v>
      </c>
      <c r="J882">
        <v>7083269330</v>
      </c>
      <c r="K882" t="s">
        <v>204</v>
      </c>
      <c r="L882">
        <v>1</v>
      </c>
      <c r="M882">
        <v>25</v>
      </c>
      <c r="N882">
        <v>6.8</v>
      </c>
      <c r="O882">
        <v>32.799999999999997</v>
      </c>
      <c r="P882">
        <v>44</v>
      </c>
      <c r="Q882">
        <v>32</v>
      </c>
      <c r="R882">
        <v>49</v>
      </c>
      <c r="S882">
        <v>24</v>
      </c>
      <c r="T882">
        <v>44</v>
      </c>
      <c r="U882">
        <v>43</v>
      </c>
      <c r="V882">
        <v>35</v>
      </c>
      <c r="W882">
        <v>34</v>
      </c>
      <c r="X882">
        <v>45</v>
      </c>
      <c r="Y882">
        <v>44</v>
      </c>
      <c r="Z882" t="s">
        <v>290</v>
      </c>
      <c r="AA882" t="s">
        <v>290</v>
      </c>
      <c r="AB882" t="s">
        <v>290</v>
      </c>
      <c r="AC882" t="s">
        <v>290</v>
      </c>
      <c r="AD882" t="s">
        <v>290</v>
      </c>
      <c r="AE882" t="s">
        <v>290</v>
      </c>
      <c r="AF882" t="s">
        <v>290</v>
      </c>
      <c r="AG882" t="s">
        <v>290</v>
      </c>
      <c r="AH882" t="s">
        <v>290</v>
      </c>
      <c r="AI882" t="s">
        <v>290</v>
      </c>
      <c r="AJ882">
        <v>5</v>
      </c>
      <c r="AK882">
        <v>2</v>
      </c>
      <c r="AL882">
        <v>1</v>
      </c>
      <c r="AM882">
        <v>1</v>
      </c>
      <c r="AN882" t="s">
        <v>290</v>
      </c>
      <c r="AO882">
        <v>372</v>
      </c>
      <c r="AP882">
        <v>13</v>
      </c>
      <c r="AQ882">
        <v>194</v>
      </c>
      <c r="AR882">
        <v>200</v>
      </c>
      <c r="AS882">
        <v>0</v>
      </c>
      <c r="AT882">
        <v>0</v>
      </c>
      <c r="AU882">
        <v>0</v>
      </c>
      <c r="AV882">
        <v>394</v>
      </c>
      <c r="AW882">
        <v>41.534875</v>
      </c>
      <c r="AX882">
        <v>-87.894615000000002</v>
      </c>
      <c r="AY882">
        <v>1</v>
      </c>
      <c r="AZ882" t="s">
        <v>16360</v>
      </c>
      <c r="BA882">
        <v>11409</v>
      </c>
      <c r="BB882" t="s">
        <v>18492</v>
      </c>
      <c r="BE882" t="s">
        <v>4444</v>
      </c>
      <c r="BF882" t="s">
        <v>288</v>
      </c>
      <c r="BG882" t="s">
        <v>16927</v>
      </c>
      <c r="BH882">
        <v>60448</v>
      </c>
      <c r="BI882" t="s">
        <v>16346</v>
      </c>
      <c r="BJ882" t="s">
        <v>16363</v>
      </c>
    </row>
    <row r="883" spans="1:62">
      <c r="A883" t="s">
        <v>4446</v>
      </c>
      <c r="B883" t="s">
        <v>4447</v>
      </c>
      <c r="C883" t="s">
        <v>283</v>
      </c>
      <c r="D883" t="s">
        <v>1119</v>
      </c>
      <c r="E883" t="s">
        <v>4448</v>
      </c>
      <c r="F883" t="s">
        <v>4449</v>
      </c>
      <c r="G883" t="s">
        <v>4450</v>
      </c>
      <c r="H883" t="s">
        <v>288</v>
      </c>
      <c r="I883">
        <v>60544</v>
      </c>
      <c r="J883">
        <v>8154363953</v>
      </c>
      <c r="K883" t="s">
        <v>204</v>
      </c>
      <c r="L883">
        <v>1</v>
      </c>
      <c r="M883">
        <v>24</v>
      </c>
      <c r="N883">
        <v>9</v>
      </c>
      <c r="O883">
        <v>34</v>
      </c>
      <c r="P883">
        <v>23</v>
      </c>
      <c r="Q883">
        <v>37</v>
      </c>
      <c r="R883">
        <v>31</v>
      </c>
      <c r="S883">
        <v>36</v>
      </c>
      <c r="T883">
        <v>24</v>
      </c>
      <c r="U883">
        <v>25</v>
      </c>
      <c r="V883">
        <v>31</v>
      </c>
      <c r="W883">
        <v>37</v>
      </c>
      <c r="X883">
        <v>45</v>
      </c>
      <c r="Y883">
        <v>40</v>
      </c>
      <c r="Z883" t="s">
        <v>290</v>
      </c>
      <c r="AA883" t="s">
        <v>290</v>
      </c>
      <c r="AB883" t="s">
        <v>290</v>
      </c>
      <c r="AC883" t="s">
        <v>290</v>
      </c>
      <c r="AD883" t="s">
        <v>290</v>
      </c>
      <c r="AE883" t="s">
        <v>290</v>
      </c>
      <c r="AF883" t="s">
        <v>290</v>
      </c>
      <c r="AG883" t="s">
        <v>290</v>
      </c>
      <c r="AH883" t="s">
        <v>290</v>
      </c>
      <c r="AI883" t="s">
        <v>290</v>
      </c>
      <c r="AJ883">
        <v>41</v>
      </c>
      <c r="AK883" t="s">
        <v>290</v>
      </c>
      <c r="AL883">
        <v>13</v>
      </c>
      <c r="AM883">
        <v>5</v>
      </c>
      <c r="AN883" t="s">
        <v>290</v>
      </c>
      <c r="AO883">
        <v>254</v>
      </c>
      <c r="AP883">
        <v>16</v>
      </c>
      <c r="AQ883">
        <v>168</v>
      </c>
      <c r="AR883">
        <v>161</v>
      </c>
      <c r="AS883">
        <v>0</v>
      </c>
      <c r="AT883">
        <v>0</v>
      </c>
      <c r="AU883">
        <v>1</v>
      </c>
      <c r="AV883">
        <v>329</v>
      </c>
      <c r="AW883">
        <v>41.597712999999999</v>
      </c>
      <c r="AX883">
        <v>-88.199612999999999</v>
      </c>
      <c r="AY883">
        <v>1</v>
      </c>
      <c r="AZ883" t="s">
        <v>16343</v>
      </c>
      <c r="BA883">
        <v>15629</v>
      </c>
      <c r="BB883" t="s">
        <v>18494</v>
      </c>
      <c r="BE883" t="s">
        <v>4450</v>
      </c>
      <c r="BF883" t="s">
        <v>288</v>
      </c>
      <c r="BG883" t="s">
        <v>16927</v>
      </c>
      <c r="BH883">
        <v>60544</v>
      </c>
      <c r="BI883" t="s">
        <v>16346</v>
      </c>
      <c r="BJ883" t="s">
        <v>204</v>
      </c>
    </row>
    <row r="884" spans="1:62">
      <c r="A884" t="s">
        <v>4452</v>
      </c>
      <c r="B884" t="s">
        <v>439</v>
      </c>
      <c r="C884" t="s">
        <v>283</v>
      </c>
      <c r="D884" t="s">
        <v>18498</v>
      </c>
      <c r="E884" t="s">
        <v>18499</v>
      </c>
      <c r="F884" t="s">
        <v>4454</v>
      </c>
      <c r="G884" t="s">
        <v>4455</v>
      </c>
      <c r="H884" t="s">
        <v>288</v>
      </c>
      <c r="I884">
        <v>60401</v>
      </c>
      <c r="J884">
        <v>7089462272</v>
      </c>
      <c r="K884" t="s">
        <v>204</v>
      </c>
      <c r="L884">
        <v>0.3</v>
      </c>
      <c r="M884">
        <v>4.8</v>
      </c>
      <c r="N884">
        <v>4.3</v>
      </c>
      <c r="O884">
        <v>9.3000000000000007</v>
      </c>
      <c r="P884">
        <v>16</v>
      </c>
      <c r="Q884">
        <v>3</v>
      </c>
      <c r="R884" t="s">
        <v>290</v>
      </c>
      <c r="S884">
        <v>2</v>
      </c>
      <c r="T884">
        <v>3</v>
      </c>
      <c r="U884">
        <v>7</v>
      </c>
      <c r="V884">
        <v>3</v>
      </c>
      <c r="W884">
        <v>4</v>
      </c>
      <c r="X884">
        <v>4</v>
      </c>
      <c r="Y884">
        <v>2</v>
      </c>
      <c r="Z884" t="s">
        <v>290</v>
      </c>
      <c r="AA884" t="s">
        <v>290</v>
      </c>
      <c r="AB884" t="s">
        <v>290</v>
      </c>
      <c r="AC884" t="s">
        <v>290</v>
      </c>
      <c r="AD884" t="s">
        <v>290</v>
      </c>
      <c r="AE884" t="s">
        <v>290</v>
      </c>
      <c r="AF884" t="s">
        <v>290</v>
      </c>
      <c r="AG884" t="s">
        <v>290</v>
      </c>
      <c r="AH884">
        <v>4</v>
      </c>
      <c r="AI884" t="s">
        <v>290</v>
      </c>
      <c r="AJ884" t="s">
        <v>290</v>
      </c>
      <c r="AK884" t="s">
        <v>290</v>
      </c>
      <c r="AL884">
        <v>3</v>
      </c>
      <c r="AM884">
        <v>1</v>
      </c>
      <c r="AN884" t="s">
        <v>290</v>
      </c>
      <c r="AO884">
        <v>44</v>
      </c>
      <c r="AP884" t="s">
        <v>290</v>
      </c>
      <c r="AQ884">
        <v>22</v>
      </c>
      <c r="AR884">
        <v>26</v>
      </c>
      <c r="AS884">
        <v>0</v>
      </c>
      <c r="AT884">
        <v>0</v>
      </c>
      <c r="AU884">
        <v>5</v>
      </c>
      <c r="AV884">
        <v>48</v>
      </c>
      <c r="AW884">
        <v>41.356872000000003</v>
      </c>
      <c r="AX884">
        <v>-87.626722999999998</v>
      </c>
      <c r="AY884">
        <v>0.33</v>
      </c>
      <c r="AZ884" t="s">
        <v>16365</v>
      </c>
      <c r="BA884">
        <v>369</v>
      </c>
      <c r="BB884" t="s">
        <v>16366</v>
      </c>
      <c r="BE884" t="s">
        <v>4455</v>
      </c>
      <c r="BF884" t="s">
        <v>288</v>
      </c>
      <c r="BG884" t="s">
        <v>16927</v>
      </c>
      <c r="BH884">
        <v>60401</v>
      </c>
      <c r="BI884" t="s">
        <v>16346</v>
      </c>
      <c r="BJ884" t="s">
        <v>16363</v>
      </c>
    </row>
    <row r="885" spans="1:62">
      <c r="A885" t="s">
        <v>4457</v>
      </c>
      <c r="B885" t="s">
        <v>4458</v>
      </c>
      <c r="D885" t="s">
        <v>2940</v>
      </c>
      <c r="E885" t="s">
        <v>18501</v>
      </c>
      <c r="F885" t="s">
        <v>4461</v>
      </c>
      <c r="G885" t="s">
        <v>4462</v>
      </c>
      <c r="H885" t="s">
        <v>288</v>
      </c>
      <c r="I885">
        <v>60417</v>
      </c>
      <c r="J885">
        <v>7086725969</v>
      </c>
      <c r="K885" t="s">
        <v>204</v>
      </c>
      <c r="L885">
        <v>1.5</v>
      </c>
      <c r="M885">
        <v>11.5</v>
      </c>
      <c r="N885">
        <v>4.5</v>
      </c>
      <c r="O885">
        <v>17.5</v>
      </c>
      <c r="P885">
        <v>22</v>
      </c>
      <c r="Q885">
        <v>17</v>
      </c>
      <c r="R885">
        <v>14</v>
      </c>
      <c r="S885">
        <v>12</v>
      </c>
      <c r="T885">
        <v>18</v>
      </c>
      <c r="U885">
        <v>13</v>
      </c>
      <c r="V885">
        <v>12</v>
      </c>
      <c r="W885">
        <v>18</v>
      </c>
      <c r="X885">
        <v>18</v>
      </c>
      <c r="Y885">
        <v>30</v>
      </c>
      <c r="Z885" t="s">
        <v>290</v>
      </c>
      <c r="AA885" t="s">
        <v>290</v>
      </c>
      <c r="AB885" t="s">
        <v>290</v>
      </c>
      <c r="AC885" t="s">
        <v>290</v>
      </c>
      <c r="AD885" t="s">
        <v>290</v>
      </c>
      <c r="AE885" t="s">
        <v>290</v>
      </c>
      <c r="AF885" t="s">
        <v>290</v>
      </c>
      <c r="AG885" t="s">
        <v>290</v>
      </c>
      <c r="AH885" t="s">
        <v>290</v>
      </c>
      <c r="AI885" t="s">
        <v>290</v>
      </c>
      <c r="AJ885">
        <v>8</v>
      </c>
      <c r="AK885" t="s">
        <v>290</v>
      </c>
      <c r="AL885">
        <v>3</v>
      </c>
      <c r="AM885">
        <v>34</v>
      </c>
      <c r="AN885" t="s">
        <v>290</v>
      </c>
      <c r="AO885">
        <v>125</v>
      </c>
      <c r="AP885">
        <v>4</v>
      </c>
      <c r="AQ885">
        <v>79</v>
      </c>
      <c r="AR885">
        <v>95</v>
      </c>
      <c r="AS885">
        <v>0</v>
      </c>
      <c r="AT885">
        <v>0</v>
      </c>
      <c r="AU885">
        <v>25</v>
      </c>
      <c r="AV885">
        <v>174</v>
      </c>
      <c r="AW885">
        <v>41.443071000000003</v>
      </c>
      <c r="AX885">
        <v>-87.629147000000003</v>
      </c>
      <c r="AY885">
        <v>1</v>
      </c>
      <c r="AZ885" t="s">
        <v>16343</v>
      </c>
      <c r="BA885">
        <v>448</v>
      </c>
      <c r="BB885" t="s">
        <v>18503</v>
      </c>
      <c r="BE885" t="s">
        <v>4462</v>
      </c>
      <c r="BF885" t="s">
        <v>288</v>
      </c>
      <c r="BG885" t="s">
        <v>16927</v>
      </c>
      <c r="BH885">
        <v>60417</v>
      </c>
      <c r="BI885" t="s">
        <v>16346</v>
      </c>
      <c r="BJ885" t="s">
        <v>204</v>
      </c>
    </row>
    <row r="886" spans="1:62">
      <c r="A886" t="s">
        <v>4464</v>
      </c>
      <c r="B886" t="s">
        <v>4465</v>
      </c>
      <c r="D886" t="s">
        <v>1777</v>
      </c>
      <c r="E886" t="s">
        <v>18504</v>
      </c>
      <c r="F886" t="s">
        <v>4466</v>
      </c>
      <c r="G886" t="s">
        <v>4467</v>
      </c>
      <c r="H886" t="s">
        <v>288</v>
      </c>
      <c r="I886">
        <v>60440</v>
      </c>
      <c r="J886">
        <v>6307838644</v>
      </c>
      <c r="K886" t="s">
        <v>204</v>
      </c>
      <c r="L886">
        <v>1</v>
      </c>
      <c r="M886">
        <v>5</v>
      </c>
      <c r="N886">
        <v>3</v>
      </c>
      <c r="O886">
        <v>9</v>
      </c>
      <c r="P886">
        <v>9</v>
      </c>
      <c r="Q886">
        <v>7</v>
      </c>
      <c r="R886">
        <v>3</v>
      </c>
      <c r="S886">
        <v>5</v>
      </c>
      <c r="T886">
        <v>2</v>
      </c>
      <c r="U886">
        <v>2</v>
      </c>
      <c r="V886">
        <v>1</v>
      </c>
      <c r="W886">
        <v>2</v>
      </c>
      <c r="X886" t="s">
        <v>290</v>
      </c>
      <c r="Y886" t="s">
        <v>290</v>
      </c>
      <c r="Z886" t="s">
        <v>290</v>
      </c>
      <c r="AA886" t="s">
        <v>290</v>
      </c>
      <c r="AB886" t="s">
        <v>290</v>
      </c>
      <c r="AC886" t="s">
        <v>290</v>
      </c>
      <c r="AD886" t="s">
        <v>290</v>
      </c>
      <c r="AE886" t="s">
        <v>290</v>
      </c>
      <c r="AF886" t="s">
        <v>290</v>
      </c>
      <c r="AG886" t="s">
        <v>290</v>
      </c>
      <c r="AH886" t="s">
        <v>290</v>
      </c>
      <c r="AI886" t="s">
        <v>290</v>
      </c>
      <c r="AJ886">
        <v>3</v>
      </c>
      <c r="AK886" t="s">
        <v>290</v>
      </c>
      <c r="AL886">
        <v>1</v>
      </c>
      <c r="AM886">
        <v>7</v>
      </c>
      <c r="AN886" t="s">
        <v>290</v>
      </c>
      <c r="AO886">
        <v>7</v>
      </c>
      <c r="AP886">
        <v>13</v>
      </c>
      <c r="AQ886">
        <v>12</v>
      </c>
      <c r="AR886">
        <v>19</v>
      </c>
      <c r="AS886">
        <v>0</v>
      </c>
      <c r="AT886">
        <v>0</v>
      </c>
      <c r="AU886">
        <v>0</v>
      </c>
      <c r="AV886">
        <v>31</v>
      </c>
      <c r="AW886">
        <v>41.699536999999999</v>
      </c>
      <c r="AX886">
        <v>-88.056867999999994</v>
      </c>
      <c r="AY886">
        <v>1</v>
      </c>
      <c r="AZ886" t="s">
        <v>16343</v>
      </c>
      <c r="BA886">
        <v>314</v>
      </c>
      <c r="BB886" t="s">
        <v>18506</v>
      </c>
      <c r="BE886" t="s">
        <v>4467</v>
      </c>
      <c r="BF886" t="s">
        <v>288</v>
      </c>
      <c r="BG886" t="s">
        <v>16927</v>
      </c>
      <c r="BH886">
        <v>60440</v>
      </c>
      <c r="BI886" t="s">
        <v>16346</v>
      </c>
      <c r="BJ886" t="s">
        <v>204</v>
      </c>
    </row>
    <row r="887" spans="1:62">
      <c r="A887" t="s">
        <v>4469</v>
      </c>
      <c r="B887" t="s">
        <v>4470</v>
      </c>
      <c r="C887" t="s">
        <v>283</v>
      </c>
      <c r="D887" t="s">
        <v>651</v>
      </c>
      <c r="E887" t="s">
        <v>4471</v>
      </c>
      <c r="F887" t="s">
        <v>4472</v>
      </c>
      <c r="G887" t="s">
        <v>4409</v>
      </c>
      <c r="H887" t="s">
        <v>288</v>
      </c>
      <c r="I887">
        <v>60451</v>
      </c>
      <c r="J887">
        <v>8154852549</v>
      </c>
      <c r="K887" t="s">
        <v>204</v>
      </c>
      <c r="L887">
        <v>3</v>
      </c>
      <c r="M887">
        <v>13</v>
      </c>
      <c r="N887">
        <v>7</v>
      </c>
      <c r="O887">
        <v>23</v>
      </c>
      <c r="P887">
        <v>37</v>
      </c>
      <c r="Q887">
        <v>25</v>
      </c>
      <c r="R887">
        <v>14</v>
      </c>
      <c r="S887">
        <v>14</v>
      </c>
      <c r="T887">
        <v>13</v>
      </c>
      <c r="U887">
        <v>9</v>
      </c>
      <c r="V887">
        <v>11</v>
      </c>
      <c r="W887">
        <v>15</v>
      </c>
      <c r="X887">
        <v>15</v>
      </c>
      <c r="Y887">
        <v>14</v>
      </c>
      <c r="Z887" t="s">
        <v>290</v>
      </c>
      <c r="AA887" t="s">
        <v>290</v>
      </c>
      <c r="AB887" t="s">
        <v>290</v>
      </c>
      <c r="AC887" t="s">
        <v>290</v>
      </c>
      <c r="AD887" t="s">
        <v>290</v>
      </c>
      <c r="AE887" t="s">
        <v>290</v>
      </c>
      <c r="AF887" t="s">
        <v>290</v>
      </c>
      <c r="AG887" t="s">
        <v>290</v>
      </c>
      <c r="AH887" t="s">
        <v>290</v>
      </c>
      <c r="AI887" t="s">
        <v>290</v>
      </c>
      <c r="AJ887">
        <v>14</v>
      </c>
      <c r="AK887" t="s">
        <v>290</v>
      </c>
      <c r="AL887">
        <v>2</v>
      </c>
      <c r="AM887">
        <v>1</v>
      </c>
      <c r="AN887" t="s">
        <v>290</v>
      </c>
      <c r="AO887">
        <v>149</v>
      </c>
      <c r="AP887">
        <v>1</v>
      </c>
      <c r="AQ887">
        <v>66</v>
      </c>
      <c r="AR887">
        <v>101</v>
      </c>
      <c r="AS887">
        <v>0</v>
      </c>
      <c r="AT887">
        <v>0</v>
      </c>
      <c r="AU887">
        <v>10</v>
      </c>
      <c r="AV887">
        <v>167</v>
      </c>
      <c r="AW887">
        <v>41.510024000000001</v>
      </c>
      <c r="AX887">
        <v>-87.970556000000002</v>
      </c>
      <c r="AY887">
        <v>1</v>
      </c>
      <c r="AZ887" t="s">
        <v>16343</v>
      </c>
      <c r="BA887">
        <v>241</v>
      </c>
      <c r="BB887" t="s">
        <v>18508</v>
      </c>
      <c r="BE887" t="s">
        <v>4409</v>
      </c>
      <c r="BF887" t="s">
        <v>288</v>
      </c>
      <c r="BG887" t="s">
        <v>16927</v>
      </c>
      <c r="BH887">
        <v>60451</v>
      </c>
      <c r="BI887" t="s">
        <v>16346</v>
      </c>
      <c r="BJ887" t="s">
        <v>204</v>
      </c>
    </row>
    <row r="888" spans="1:62">
      <c r="A888" t="s">
        <v>4473</v>
      </c>
      <c r="B888" t="s">
        <v>4474</v>
      </c>
      <c r="C888" t="s">
        <v>418</v>
      </c>
      <c r="D888" t="s">
        <v>390</v>
      </c>
      <c r="E888" t="s">
        <v>4475</v>
      </c>
      <c r="F888" t="s">
        <v>4408</v>
      </c>
      <c r="G888" t="s">
        <v>4409</v>
      </c>
      <c r="H888" t="s">
        <v>288</v>
      </c>
      <c r="I888">
        <v>60451</v>
      </c>
      <c r="J888">
        <v>8154852136</v>
      </c>
      <c r="K888" t="s">
        <v>204</v>
      </c>
      <c r="L888">
        <v>7</v>
      </c>
      <c r="M888">
        <v>53</v>
      </c>
      <c r="N888">
        <v>34</v>
      </c>
      <c r="O888">
        <v>94</v>
      </c>
      <c r="P888" t="s">
        <v>290</v>
      </c>
      <c r="Q888" t="s">
        <v>290</v>
      </c>
      <c r="R888" t="s">
        <v>290</v>
      </c>
      <c r="S888" t="s">
        <v>290</v>
      </c>
      <c r="T888" t="s">
        <v>290</v>
      </c>
      <c r="U888" t="s">
        <v>290</v>
      </c>
      <c r="V888" t="s">
        <v>290</v>
      </c>
      <c r="W888" t="s">
        <v>290</v>
      </c>
      <c r="X888" t="s">
        <v>290</v>
      </c>
      <c r="Y888" t="s">
        <v>290</v>
      </c>
      <c r="Z888">
        <v>207</v>
      </c>
      <c r="AA888">
        <v>177</v>
      </c>
      <c r="AB888">
        <v>205</v>
      </c>
      <c r="AC888">
        <v>213</v>
      </c>
      <c r="AD888" t="s">
        <v>290</v>
      </c>
      <c r="AE888" t="s">
        <v>290</v>
      </c>
      <c r="AF888" t="s">
        <v>290</v>
      </c>
      <c r="AG888" t="s">
        <v>290</v>
      </c>
      <c r="AH888" t="s">
        <v>290</v>
      </c>
      <c r="AI888" t="s">
        <v>290</v>
      </c>
      <c r="AJ888" t="s">
        <v>290</v>
      </c>
      <c r="AK888">
        <v>10</v>
      </c>
      <c r="AL888">
        <v>22</v>
      </c>
      <c r="AM888">
        <v>18</v>
      </c>
      <c r="AN888">
        <v>3</v>
      </c>
      <c r="AO888">
        <v>749</v>
      </c>
      <c r="AP888" t="s">
        <v>290</v>
      </c>
      <c r="AQ888">
        <v>388</v>
      </c>
      <c r="AR888">
        <v>414</v>
      </c>
      <c r="AS888">
        <v>87</v>
      </c>
      <c r="AT888">
        <v>130</v>
      </c>
      <c r="AU888">
        <v>39</v>
      </c>
      <c r="AV888">
        <v>802</v>
      </c>
      <c r="AW888">
        <v>41.520994000000002</v>
      </c>
      <c r="AX888">
        <v>-88.000325000000004</v>
      </c>
      <c r="AY888">
        <v>1</v>
      </c>
      <c r="AZ888" t="s">
        <v>16343</v>
      </c>
      <c r="BA888">
        <v>1800</v>
      </c>
      <c r="BB888" t="s">
        <v>18479</v>
      </c>
      <c r="BE888" t="s">
        <v>4409</v>
      </c>
      <c r="BF888" t="s">
        <v>288</v>
      </c>
      <c r="BG888" t="s">
        <v>16927</v>
      </c>
      <c r="BH888">
        <v>60451</v>
      </c>
      <c r="BI888" t="s">
        <v>16346</v>
      </c>
      <c r="BJ888" t="s">
        <v>204</v>
      </c>
    </row>
    <row r="889" spans="1:62">
      <c r="A889" t="s">
        <v>4476</v>
      </c>
      <c r="B889" t="s">
        <v>4477</v>
      </c>
      <c r="C889" t="s">
        <v>418</v>
      </c>
      <c r="D889" t="s">
        <v>2940</v>
      </c>
      <c r="E889" t="s">
        <v>4478</v>
      </c>
      <c r="F889" t="s">
        <v>4479</v>
      </c>
      <c r="G889" t="s">
        <v>4392</v>
      </c>
      <c r="H889" t="s">
        <v>288</v>
      </c>
      <c r="I889">
        <v>60435</v>
      </c>
      <c r="J889">
        <v>8157410500</v>
      </c>
      <c r="K889" t="s">
        <v>204</v>
      </c>
      <c r="L889">
        <v>5</v>
      </c>
      <c r="M889">
        <v>41</v>
      </c>
      <c r="N889">
        <v>39.5</v>
      </c>
      <c r="O889">
        <v>85.5</v>
      </c>
      <c r="P889" t="s">
        <v>290</v>
      </c>
      <c r="Q889" t="s">
        <v>290</v>
      </c>
      <c r="R889" t="s">
        <v>290</v>
      </c>
      <c r="S889" t="s">
        <v>290</v>
      </c>
      <c r="T889" t="s">
        <v>290</v>
      </c>
      <c r="U889" t="s">
        <v>290</v>
      </c>
      <c r="V889" t="s">
        <v>290</v>
      </c>
      <c r="W889" t="s">
        <v>290</v>
      </c>
      <c r="X889" t="s">
        <v>290</v>
      </c>
      <c r="Y889" t="s">
        <v>290</v>
      </c>
      <c r="Z889">
        <v>141</v>
      </c>
      <c r="AA889">
        <v>161</v>
      </c>
      <c r="AB889">
        <v>144</v>
      </c>
      <c r="AC889">
        <v>133</v>
      </c>
      <c r="AD889" t="s">
        <v>290</v>
      </c>
      <c r="AE889" t="s">
        <v>290</v>
      </c>
      <c r="AF889" t="s">
        <v>290</v>
      </c>
      <c r="AG889" t="s">
        <v>290</v>
      </c>
      <c r="AH889" t="s">
        <v>290</v>
      </c>
      <c r="AI889">
        <v>17</v>
      </c>
      <c r="AJ889">
        <v>63</v>
      </c>
      <c r="AK889">
        <v>1</v>
      </c>
      <c r="AL889">
        <v>22</v>
      </c>
      <c r="AM889">
        <v>51</v>
      </c>
      <c r="AN889" t="s">
        <v>290</v>
      </c>
      <c r="AO889">
        <v>445</v>
      </c>
      <c r="AP889">
        <v>14</v>
      </c>
      <c r="AQ889">
        <v>283</v>
      </c>
      <c r="AR889">
        <v>313</v>
      </c>
      <c r="AS889">
        <v>79</v>
      </c>
      <c r="AT889">
        <v>73</v>
      </c>
      <c r="AU889">
        <v>0</v>
      </c>
      <c r="AV889">
        <v>596</v>
      </c>
      <c r="AW889">
        <v>41.546266000000003</v>
      </c>
      <c r="AX889">
        <v>-88.124742999999995</v>
      </c>
      <c r="AY889">
        <v>1</v>
      </c>
      <c r="AZ889" t="s">
        <v>16343</v>
      </c>
      <c r="BA889">
        <v>1200</v>
      </c>
      <c r="BB889" t="s">
        <v>18511</v>
      </c>
      <c r="BE889" t="s">
        <v>4392</v>
      </c>
      <c r="BF889" t="s">
        <v>288</v>
      </c>
      <c r="BG889" t="s">
        <v>16927</v>
      </c>
      <c r="BH889">
        <v>60435</v>
      </c>
      <c r="BI889" t="s">
        <v>16346</v>
      </c>
      <c r="BJ889" t="s">
        <v>204</v>
      </c>
    </row>
    <row r="890" spans="1:62">
      <c r="A890" t="s">
        <v>4480</v>
      </c>
      <c r="B890" t="s">
        <v>4481</v>
      </c>
      <c r="D890" t="s">
        <v>3152</v>
      </c>
      <c r="E890" t="s">
        <v>4482</v>
      </c>
      <c r="F890" t="s">
        <v>4483</v>
      </c>
      <c r="G890" t="s">
        <v>4462</v>
      </c>
      <c r="H890" t="s">
        <v>288</v>
      </c>
      <c r="I890">
        <v>60417</v>
      </c>
      <c r="J890">
        <v>7086723262</v>
      </c>
      <c r="K890" t="s">
        <v>204</v>
      </c>
      <c r="L890">
        <v>2</v>
      </c>
      <c r="M890">
        <v>12.5</v>
      </c>
      <c r="N890">
        <v>2.5</v>
      </c>
      <c r="O890">
        <v>17</v>
      </c>
      <c r="P890" t="s">
        <v>290</v>
      </c>
      <c r="Q890" t="s">
        <v>290</v>
      </c>
      <c r="R890" t="s">
        <v>290</v>
      </c>
      <c r="S890" t="s">
        <v>290</v>
      </c>
      <c r="T890" t="s">
        <v>290</v>
      </c>
      <c r="U890" t="s">
        <v>290</v>
      </c>
      <c r="V890" t="s">
        <v>290</v>
      </c>
      <c r="W890" t="s">
        <v>290</v>
      </c>
      <c r="X890" t="s">
        <v>290</v>
      </c>
      <c r="Y890" t="s">
        <v>290</v>
      </c>
      <c r="Z890">
        <v>29</v>
      </c>
      <c r="AA890">
        <v>24</v>
      </c>
      <c r="AB890">
        <v>25</v>
      </c>
      <c r="AC890">
        <v>21</v>
      </c>
      <c r="AD890" t="s">
        <v>290</v>
      </c>
      <c r="AE890" t="s">
        <v>290</v>
      </c>
      <c r="AF890" t="s">
        <v>290</v>
      </c>
      <c r="AG890" t="s">
        <v>290</v>
      </c>
      <c r="AH890" t="s">
        <v>290</v>
      </c>
      <c r="AI890" t="s">
        <v>290</v>
      </c>
      <c r="AJ890">
        <v>11</v>
      </c>
      <c r="AK890" t="s">
        <v>290</v>
      </c>
      <c r="AL890">
        <v>3</v>
      </c>
      <c r="AM890">
        <v>11</v>
      </c>
      <c r="AN890" t="s">
        <v>290</v>
      </c>
      <c r="AO890">
        <v>72</v>
      </c>
      <c r="AP890">
        <v>2</v>
      </c>
      <c r="AQ890">
        <v>51</v>
      </c>
      <c r="AR890">
        <v>48</v>
      </c>
      <c r="AS890">
        <v>18</v>
      </c>
      <c r="AT890">
        <v>15</v>
      </c>
      <c r="AU890">
        <v>13</v>
      </c>
      <c r="AV890">
        <v>99</v>
      </c>
      <c r="AW890">
        <v>41.435873999999998</v>
      </c>
      <c r="AX890">
        <v>-87.632377000000005</v>
      </c>
      <c r="AY890">
        <v>1</v>
      </c>
      <c r="AZ890" t="s">
        <v>16343</v>
      </c>
      <c r="BA890">
        <v>1610</v>
      </c>
      <c r="BB890" t="s">
        <v>16564</v>
      </c>
      <c r="BE890" t="s">
        <v>4462</v>
      </c>
      <c r="BF890" t="s">
        <v>288</v>
      </c>
      <c r="BG890" t="s">
        <v>16927</v>
      </c>
      <c r="BH890">
        <v>60417</v>
      </c>
      <c r="BI890" t="s">
        <v>16346</v>
      </c>
      <c r="BJ890" t="s">
        <v>204</v>
      </c>
    </row>
    <row r="891" spans="1:62">
      <c r="A891" t="s">
        <v>4484</v>
      </c>
      <c r="B891" t="s">
        <v>4485</v>
      </c>
      <c r="C891" t="s">
        <v>314</v>
      </c>
      <c r="D891" t="s">
        <v>4486</v>
      </c>
      <c r="E891" t="s">
        <v>4487</v>
      </c>
      <c r="F891" t="s">
        <v>4488</v>
      </c>
      <c r="G891" t="s">
        <v>4392</v>
      </c>
      <c r="H891" t="s">
        <v>288</v>
      </c>
      <c r="I891">
        <v>60436</v>
      </c>
      <c r="J891">
        <v>8157290288</v>
      </c>
      <c r="K891" t="s">
        <v>204</v>
      </c>
      <c r="L891">
        <v>1</v>
      </c>
      <c r="M891">
        <v>10</v>
      </c>
      <c r="N891">
        <v>4.5</v>
      </c>
      <c r="O891">
        <v>15.5</v>
      </c>
      <c r="P891">
        <v>9</v>
      </c>
      <c r="Q891">
        <v>14</v>
      </c>
      <c r="R891">
        <v>13</v>
      </c>
      <c r="S891">
        <v>20</v>
      </c>
      <c r="T891">
        <v>9</v>
      </c>
      <c r="U891">
        <v>13</v>
      </c>
      <c r="V891">
        <v>18</v>
      </c>
      <c r="W891">
        <v>11</v>
      </c>
      <c r="X891">
        <v>12</v>
      </c>
      <c r="Y891">
        <v>19</v>
      </c>
      <c r="Z891" t="s">
        <v>290</v>
      </c>
      <c r="AA891" t="s">
        <v>290</v>
      </c>
      <c r="AB891" t="s">
        <v>290</v>
      </c>
      <c r="AC891" t="s">
        <v>290</v>
      </c>
      <c r="AD891" t="s">
        <v>290</v>
      </c>
      <c r="AE891" t="s">
        <v>290</v>
      </c>
      <c r="AF891" t="s">
        <v>290</v>
      </c>
      <c r="AG891" t="s">
        <v>290</v>
      </c>
      <c r="AH891" t="s">
        <v>290</v>
      </c>
      <c r="AI891" t="s">
        <v>290</v>
      </c>
      <c r="AJ891">
        <v>72</v>
      </c>
      <c r="AK891" t="s">
        <v>290</v>
      </c>
      <c r="AL891">
        <v>3</v>
      </c>
      <c r="AM891">
        <v>6</v>
      </c>
      <c r="AN891" t="s">
        <v>290</v>
      </c>
      <c r="AO891">
        <v>49</v>
      </c>
      <c r="AP891">
        <v>8</v>
      </c>
      <c r="AQ891">
        <v>75</v>
      </c>
      <c r="AR891">
        <v>63</v>
      </c>
      <c r="AS891">
        <v>0</v>
      </c>
      <c r="AT891">
        <v>0</v>
      </c>
      <c r="AU891">
        <v>27</v>
      </c>
      <c r="AV891">
        <v>138</v>
      </c>
      <c r="AW891">
        <v>41.514384</v>
      </c>
      <c r="AX891">
        <v>-88.135527999999994</v>
      </c>
      <c r="AY891">
        <v>1</v>
      </c>
      <c r="AZ891" t="s">
        <v>16343</v>
      </c>
      <c r="BA891">
        <v>2204</v>
      </c>
      <c r="BB891" t="s">
        <v>18514</v>
      </c>
      <c r="BE891" t="s">
        <v>4392</v>
      </c>
      <c r="BF891" t="s">
        <v>288</v>
      </c>
      <c r="BG891" t="s">
        <v>16927</v>
      </c>
      <c r="BH891">
        <v>60436</v>
      </c>
      <c r="BI891" t="s">
        <v>16346</v>
      </c>
      <c r="BJ891" t="s">
        <v>204</v>
      </c>
    </row>
    <row r="892" spans="1:62">
      <c r="A892" t="s">
        <v>4490</v>
      </c>
      <c r="B892" t="s">
        <v>4491</v>
      </c>
      <c r="D892" t="s">
        <v>1664</v>
      </c>
      <c r="E892" t="s">
        <v>2837</v>
      </c>
      <c r="F892" t="s">
        <v>4492</v>
      </c>
      <c r="G892" t="s">
        <v>4428</v>
      </c>
      <c r="H892" t="s">
        <v>288</v>
      </c>
      <c r="I892">
        <v>60441</v>
      </c>
      <c r="J892">
        <v>8159057030</v>
      </c>
      <c r="K892" t="s">
        <v>204</v>
      </c>
      <c r="L892">
        <v>0.5</v>
      </c>
      <c r="M892">
        <v>3.5</v>
      </c>
      <c r="N892">
        <v>5</v>
      </c>
      <c r="O892">
        <v>9</v>
      </c>
      <c r="P892">
        <v>13</v>
      </c>
      <c r="Q892">
        <v>11</v>
      </c>
      <c r="R892">
        <v>6</v>
      </c>
      <c r="S892">
        <v>7</v>
      </c>
      <c r="T892">
        <v>5</v>
      </c>
      <c r="U892">
        <v>1</v>
      </c>
      <c r="V892">
        <v>5</v>
      </c>
      <c r="W892">
        <v>4</v>
      </c>
      <c r="X892" t="s">
        <v>290</v>
      </c>
      <c r="Y892">
        <v>2</v>
      </c>
      <c r="Z892" t="s">
        <v>290</v>
      </c>
      <c r="AA892" t="s">
        <v>290</v>
      </c>
      <c r="AB892" t="s">
        <v>290</v>
      </c>
      <c r="AC892" t="s">
        <v>290</v>
      </c>
      <c r="AD892" t="s">
        <v>290</v>
      </c>
      <c r="AE892" t="s">
        <v>290</v>
      </c>
      <c r="AF892" t="s">
        <v>290</v>
      </c>
      <c r="AG892" t="s">
        <v>290</v>
      </c>
      <c r="AH892" t="s">
        <v>290</v>
      </c>
      <c r="AI892" t="s">
        <v>290</v>
      </c>
      <c r="AJ892">
        <v>5</v>
      </c>
      <c r="AK892" t="s">
        <v>290</v>
      </c>
      <c r="AL892" t="s">
        <v>290</v>
      </c>
      <c r="AM892" t="s">
        <v>290</v>
      </c>
      <c r="AN892">
        <v>1</v>
      </c>
      <c r="AO892">
        <v>48</v>
      </c>
      <c r="AP892" t="s">
        <v>290</v>
      </c>
      <c r="AQ892">
        <v>37</v>
      </c>
      <c r="AR892">
        <v>17</v>
      </c>
      <c r="AS892">
        <v>0</v>
      </c>
      <c r="AT892">
        <v>0</v>
      </c>
      <c r="AU892">
        <v>0</v>
      </c>
      <c r="AV892">
        <v>54</v>
      </c>
      <c r="AW892">
        <v>41.608257000000002</v>
      </c>
      <c r="AX892">
        <v>-88.044307000000003</v>
      </c>
      <c r="AY892">
        <v>1</v>
      </c>
      <c r="AZ892" t="s">
        <v>16343</v>
      </c>
      <c r="BA892">
        <v>936</v>
      </c>
      <c r="BB892" t="s">
        <v>16421</v>
      </c>
      <c r="BE892" t="s">
        <v>4428</v>
      </c>
      <c r="BF892" t="s">
        <v>288</v>
      </c>
      <c r="BG892" t="s">
        <v>16927</v>
      </c>
      <c r="BH892">
        <v>60441</v>
      </c>
      <c r="BI892" t="s">
        <v>16346</v>
      </c>
      <c r="BJ892" t="s">
        <v>204</v>
      </c>
    </row>
    <row r="893" spans="1:62">
      <c r="A893" t="s">
        <v>4493</v>
      </c>
      <c r="B893" t="s">
        <v>4494</v>
      </c>
      <c r="D893" t="s">
        <v>4495</v>
      </c>
      <c r="E893" t="s">
        <v>4496</v>
      </c>
      <c r="F893" t="s">
        <v>4497</v>
      </c>
      <c r="G893" t="s">
        <v>4498</v>
      </c>
      <c r="H893" t="s">
        <v>288</v>
      </c>
      <c r="I893">
        <v>60484</v>
      </c>
      <c r="J893">
        <v>7082791012</v>
      </c>
      <c r="K893" t="s">
        <v>204</v>
      </c>
      <c r="L893">
        <v>3</v>
      </c>
      <c r="M893">
        <v>4</v>
      </c>
      <c r="N893">
        <v>0</v>
      </c>
      <c r="O893">
        <v>7</v>
      </c>
      <c r="P893">
        <v>8</v>
      </c>
      <c r="Q893">
        <v>9</v>
      </c>
      <c r="R893">
        <v>6</v>
      </c>
      <c r="S893">
        <v>5</v>
      </c>
      <c r="T893">
        <v>2</v>
      </c>
      <c r="U893">
        <v>2</v>
      </c>
      <c r="V893">
        <v>5</v>
      </c>
      <c r="W893" t="s">
        <v>290</v>
      </c>
      <c r="X893" t="s">
        <v>290</v>
      </c>
      <c r="Y893" t="s">
        <v>290</v>
      </c>
      <c r="Z893" t="s">
        <v>290</v>
      </c>
      <c r="AA893" t="s">
        <v>290</v>
      </c>
      <c r="AB893" t="s">
        <v>290</v>
      </c>
      <c r="AC893" t="s">
        <v>290</v>
      </c>
      <c r="AD893" t="s">
        <v>290</v>
      </c>
      <c r="AE893" t="s">
        <v>290</v>
      </c>
      <c r="AF893" t="s">
        <v>290</v>
      </c>
      <c r="AG893" t="s">
        <v>290</v>
      </c>
      <c r="AH893" t="s">
        <v>290</v>
      </c>
      <c r="AI893" t="s">
        <v>290</v>
      </c>
      <c r="AJ893" t="s">
        <v>290</v>
      </c>
      <c r="AK893" t="s">
        <v>290</v>
      </c>
      <c r="AL893" t="s">
        <v>290</v>
      </c>
      <c r="AM893">
        <v>35</v>
      </c>
      <c r="AN893" t="s">
        <v>290</v>
      </c>
      <c r="AO893" t="s">
        <v>290</v>
      </c>
      <c r="AP893">
        <v>2</v>
      </c>
      <c r="AQ893">
        <v>23</v>
      </c>
      <c r="AR893">
        <v>14</v>
      </c>
      <c r="AS893">
        <v>0</v>
      </c>
      <c r="AT893">
        <v>0</v>
      </c>
      <c r="AU893">
        <v>0</v>
      </c>
      <c r="AV893">
        <v>37</v>
      </c>
      <c r="AW893">
        <v>41.444347999999998</v>
      </c>
      <c r="AX893">
        <v>-87.667338999999998</v>
      </c>
      <c r="AY893">
        <v>0.7</v>
      </c>
      <c r="AZ893" t="s">
        <v>16343</v>
      </c>
      <c r="BA893">
        <v>425</v>
      </c>
      <c r="BB893" t="s">
        <v>18662</v>
      </c>
      <c r="BE893" t="s">
        <v>4462</v>
      </c>
      <c r="BF893" t="s">
        <v>288</v>
      </c>
      <c r="BG893" t="s">
        <v>16927</v>
      </c>
      <c r="BH893">
        <v>60417</v>
      </c>
      <c r="BI893" t="s">
        <v>16346</v>
      </c>
      <c r="BJ893" t="s">
        <v>204</v>
      </c>
    </row>
    <row r="894" spans="1:62">
      <c r="A894" t="s">
        <v>4500</v>
      </c>
      <c r="B894" t="s">
        <v>4501</v>
      </c>
      <c r="D894" t="s">
        <v>4502</v>
      </c>
      <c r="E894" t="s">
        <v>4503</v>
      </c>
      <c r="F894" t="s">
        <v>18663</v>
      </c>
      <c r="G894" t="s">
        <v>4392</v>
      </c>
      <c r="H894" t="s">
        <v>288</v>
      </c>
      <c r="I894">
        <v>60432</v>
      </c>
      <c r="J894">
        <v>6308859166</v>
      </c>
      <c r="K894" t="s">
        <v>204</v>
      </c>
      <c r="L894">
        <v>2</v>
      </c>
      <c r="M894">
        <v>4</v>
      </c>
      <c r="N894">
        <v>0</v>
      </c>
      <c r="O894">
        <v>6</v>
      </c>
      <c r="P894" t="s">
        <v>290</v>
      </c>
      <c r="Q894">
        <v>1</v>
      </c>
      <c r="R894" t="s">
        <v>290</v>
      </c>
      <c r="S894">
        <v>2</v>
      </c>
      <c r="T894" t="s">
        <v>290</v>
      </c>
      <c r="U894">
        <v>2</v>
      </c>
      <c r="V894">
        <v>1</v>
      </c>
      <c r="W894" t="s">
        <v>290</v>
      </c>
      <c r="X894" t="s">
        <v>290</v>
      </c>
      <c r="Y894" t="s">
        <v>290</v>
      </c>
      <c r="Z894" t="s">
        <v>290</v>
      </c>
      <c r="AA894" t="s">
        <v>290</v>
      </c>
      <c r="AB894" t="s">
        <v>290</v>
      </c>
      <c r="AC894" t="s">
        <v>290</v>
      </c>
      <c r="AD894" t="s">
        <v>290</v>
      </c>
      <c r="AE894" t="s">
        <v>290</v>
      </c>
      <c r="AF894" t="s">
        <v>290</v>
      </c>
      <c r="AG894" t="s">
        <v>290</v>
      </c>
      <c r="AH894" t="s">
        <v>290</v>
      </c>
      <c r="AI894" t="s">
        <v>290</v>
      </c>
      <c r="AJ894" t="s">
        <v>290</v>
      </c>
      <c r="AK894" t="s">
        <v>290</v>
      </c>
      <c r="AL894" t="s">
        <v>290</v>
      </c>
      <c r="AM894">
        <v>6</v>
      </c>
      <c r="AN894" t="s">
        <v>290</v>
      </c>
      <c r="AO894" t="s">
        <v>290</v>
      </c>
      <c r="AP894" t="s">
        <v>290</v>
      </c>
      <c r="AQ894">
        <v>6</v>
      </c>
      <c r="AR894">
        <v>0</v>
      </c>
      <c r="AS894">
        <v>0</v>
      </c>
      <c r="AT894">
        <v>0</v>
      </c>
      <c r="AU894">
        <v>6</v>
      </c>
      <c r="AV894">
        <v>6</v>
      </c>
      <c r="AW894">
        <v>41.524168000000003</v>
      </c>
      <c r="AX894">
        <v>-88.081535000000002</v>
      </c>
      <c r="AY894">
        <v>1</v>
      </c>
      <c r="AZ894" t="s">
        <v>16360</v>
      </c>
      <c r="BA894">
        <v>70</v>
      </c>
      <c r="BB894" t="s">
        <v>18664</v>
      </c>
      <c r="BE894" t="s">
        <v>4392</v>
      </c>
      <c r="BF894" t="s">
        <v>288</v>
      </c>
      <c r="BG894" t="s">
        <v>16927</v>
      </c>
      <c r="BH894">
        <v>60432</v>
      </c>
      <c r="BI894" t="s">
        <v>16346</v>
      </c>
      <c r="BJ894" t="s">
        <v>16363</v>
      </c>
    </row>
    <row r="895" spans="1:62">
      <c r="A895" t="s">
        <v>4506</v>
      </c>
      <c r="B895" t="s">
        <v>4507</v>
      </c>
      <c r="C895" t="s">
        <v>1570</v>
      </c>
      <c r="D895" t="s">
        <v>4508</v>
      </c>
      <c r="E895" t="s">
        <v>4509</v>
      </c>
      <c r="F895" t="s">
        <v>4510</v>
      </c>
      <c r="G895" t="s">
        <v>4467</v>
      </c>
      <c r="H895" t="s">
        <v>288</v>
      </c>
      <c r="I895">
        <v>60440</v>
      </c>
      <c r="J895">
        <v>6307391633</v>
      </c>
      <c r="K895" t="s">
        <v>204</v>
      </c>
      <c r="L895">
        <v>3.5</v>
      </c>
      <c r="M895">
        <v>14.5</v>
      </c>
      <c r="N895">
        <v>2.5</v>
      </c>
      <c r="O895">
        <v>20.5</v>
      </c>
      <c r="P895">
        <v>10</v>
      </c>
      <c r="Q895">
        <v>19</v>
      </c>
      <c r="R895">
        <v>16</v>
      </c>
      <c r="S895">
        <v>19</v>
      </c>
      <c r="T895">
        <v>15</v>
      </c>
      <c r="U895">
        <v>19</v>
      </c>
      <c r="V895">
        <v>15</v>
      </c>
      <c r="W895">
        <v>11</v>
      </c>
      <c r="X895">
        <v>18</v>
      </c>
      <c r="Y895">
        <v>19</v>
      </c>
      <c r="Z895" t="s">
        <v>290</v>
      </c>
      <c r="AA895" t="s">
        <v>290</v>
      </c>
      <c r="AB895" t="s">
        <v>290</v>
      </c>
      <c r="AC895" t="s">
        <v>290</v>
      </c>
      <c r="AD895" t="s">
        <v>290</v>
      </c>
      <c r="AE895" t="s">
        <v>290</v>
      </c>
      <c r="AF895" t="s">
        <v>290</v>
      </c>
      <c r="AG895" t="s">
        <v>290</v>
      </c>
      <c r="AH895" t="s">
        <v>290</v>
      </c>
      <c r="AI895" t="s">
        <v>290</v>
      </c>
      <c r="AJ895">
        <v>36</v>
      </c>
      <c r="AK895" t="s">
        <v>290</v>
      </c>
      <c r="AL895">
        <v>31</v>
      </c>
      <c r="AM895">
        <v>11</v>
      </c>
      <c r="AN895">
        <v>4</v>
      </c>
      <c r="AO895">
        <v>52</v>
      </c>
      <c r="AP895">
        <v>27</v>
      </c>
      <c r="AQ895">
        <v>78</v>
      </c>
      <c r="AR895">
        <v>83</v>
      </c>
      <c r="AS895">
        <v>0</v>
      </c>
      <c r="AT895">
        <v>0</v>
      </c>
      <c r="AU895">
        <v>40</v>
      </c>
      <c r="AV895">
        <v>161</v>
      </c>
      <c r="AW895">
        <v>41.700029000000001</v>
      </c>
      <c r="AX895">
        <v>-88.053156000000001</v>
      </c>
      <c r="AY895">
        <v>1</v>
      </c>
      <c r="AZ895" t="s">
        <v>16343</v>
      </c>
      <c r="BA895">
        <v>420</v>
      </c>
      <c r="BB895" t="s">
        <v>18506</v>
      </c>
      <c r="BE895" t="s">
        <v>4467</v>
      </c>
      <c r="BF895" t="s">
        <v>288</v>
      </c>
      <c r="BG895" t="s">
        <v>16927</v>
      </c>
      <c r="BH895">
        <v>60440</v>
      </c>
      <c r="BI895" t="s">
        <v>16346</v>
      </c>
      <c r="BJ895" t="s">
        <v>204</v>
      </c>
    </row>
    <row r="896" spans="1:62">
      <c r="A896" t="s">
        <v>4511</v>
      </c>
      <c r="B896" t="s">
        <v>4512</v>
      </c>
      <c r="D896" t="s">
        <v>1126</v>
      </c>
      <c r="E896" t="s">
        <v>4513</v>
      </c>
      <c r="F896" t="s">
        <v>4514</v>
      </c>
      <c r="G896" t="s">
        <v>4515</v>
      </c>
      <c r="H896" t="s">
        <v>288</v>
      </c>
      <c r="I896">
        <v>60403</v>
      </c>
      <c r="J896">
        <v>8157414180</v>
      </c>
      <c r="K896" t="s">
        <v>204</v>
      </c>
      <c r="L896">
        <v>1.5</v>
      </c>
      <c r="M896">
        <v>4.5</v>
      </c>
      <c r="N896">
        <v>4</v>
      </c>
      <c r="O896">
        <v>10</v>
      </c>
      <c r="P896">
        <v>11</v>
      </c>
      <c r="Q896">
        <v>7</v>
      </c>
      <c r="R896">
        <v>9</v>
      </c>
      <c r="S896">
        <v>6</v>
      </c>
      <c r="T896">
        <v>11</v>
      </c>
      <c r="U896">
        <v>4</v>
      </c>
      <c r="V896">
        <v>4</v>
      </c>
      <c r="W896">
        <v>2</v>
      </c>
      <c r="X896">
        <v>3</v>
      </c>
      <c r="Y896">
        <v>7</v>
      </c>
      <c r="Z896" t="s">
        <v>290</v>
      </c>
      <c r="AA896" t="s">
        <v>290</v>
      </c>
      <c r="AB896" t="s">
        <v>290</v>
      </c>
      <c r="AC896" t="s">
        <v>290</v>
      </c>
      <c r="AD896" t="s">
        <v>290</v>
      </c>
      <c r="AE896" t="s">
        <v>290</v>
      </c>
      <c r="AF896" t="s">
        <v>290</v>
      </c>
      <c r="AG896" t="s">
        <v>290</v>
      </c>
      <c r="AH896" t="s">
        <v>290</v>
      </c>
      <c r="AI896" t="s">
        <v>290</v>
      </c>
      <c r="AJ896">
        <v>4</v>
      </c>
      <c r="AK896" t="s">
        <v>290</v>
      </c>
      <c r="AL896">
        <v>1</v>
      </c>
      <c r="AM896">
        <v>4</v>
      </c>
      <c r="AN896" t="s">
        <v>290</v>
      </c>
      <c r="AO896">
        <v>44</v>
      </c>
      <c r="AP896">
        <v>11</v>
      </c>
      <c r="AQ896">
        <v>36</v>
      </c>
      <c r="AR896">
        <v>28</v>
      </c>
      <c r="AS896">
        <v>0</v>
      </c>
      <c r="AT896">
        <v>0</v>
      </c>
      <c r="AU896">
        <v>2</v>
      </c>
      <c r="AV896">
        <v>64</v>
      </c>
      <c r="AW896">
        <v>41.563386999999999</v>
      </c>
      <c r="AX896">
        <v>-88.122101999999998</v>
      </c>
      <c r="AY896">
        <v>1</v>
      </c>
      <c r="AZ896" t="s">
        <v>16343</v>
      </c>
      <c r="BA896">
        <v>1600</v>
      </c>
      <c r="BB896" t="s">
        <v>18518</v>
      </c>
      <c r="BE896" t="s">
        <v>4515</v>
      </c>
      <c r="BF896" t="s">
        <v>288</v>
      </c>
      <c r="BG896" t="s">
        <v>16927</v>
      </c>
      <c r="BH896">
        <v>60403</v>
      </c>
      <c r="BI896" t="s">
        <v>16346</v>
      </c>
      <c r="BJ896" t="s">
        <v>204</v>
      </c>
    </row>
    <row r="897" spans="1:62">
      <c r="A897" t="s">
        <v>4517</v>
      </c>
      <c r="B897" t="s">
        <v>4518</v>
      </c>
      <c r="D897" t="s">
        <v>478</v>
      </c>
      <c r="E897" t="s">
        <v>1932</v>
      </c>
      <c r="F897" t="s">
        <v>4519</v>
      </c>
      <c r="G897" t="s">
        <v>4444</v>
      </c>
      <c r="H897" t="s">
        <v>288</v>
      </c>
      <c r="I897">
        <v>60448</v>
      </c>
      <c r="J897">
        <v>7084798988</v>
      </c>
      <c r="K897" t="s">
        <v>204</v>
      </c>
      <c r="L897">
        <v>3</v>
      </c>
      <c r="M897">
        <v>20</v>
      </c>
      <c r="N897">
        <v>3.3</v>
      </c>
      <c r="O897">
        <v>26.3</v>
      </c>
      <c r="P897">
        <v>39</v>
      </c>
      <c r="Q897">
        <v>23</v>
      </c>
      <c r="R897">
        <v>17</v>
      </c>
      <c r="S897">
        <v>13</v>
      </c>
      <c r="T897">
        <v>16</v>
      </c>
      <c r="U897">
        <v>18</v>
      </c>
      <c r="V897">
        <v>25</v>
      </c>
      <c r="W897">
        <v>25</v>
      </c>
      <c r="X897">
        <v>33</v>
      </c>
      <c r="Y897">
        <v>29</v>
      </c>
      <c r="Z897" t="s">
        <v>290</v>
      </c>
      <c r="AA897" t="s">
        <v>290</v>
      </c>
      <c r="AB897" t="s">
        <v>290</v>
      </c>
      <c r="AC897" t="s">
        <v>290</v>
      </c>
      <c r="AD897" t="s">
        <v>290</v>
      </c>
      <c r="AE897" t="s">
        <v>290</v>
      </c>
      <c r="AF897" t="s">
        <v>290</v>
      </c>
      <c r="AG897" t="s">
        <v>290</v>
      </c>
      <c r="AH897" t="s">
        <v>290</v>
      </c>
      <c r="AI897" t="s">
        <v>290</v>
      </c>
      <c r="AJ897">
        <v>13</v>
      </c>
      <c r="AK897" t="s">
        <v>290</v>
      </c>
      <c r="AL897">
        <v>20</v>
      </c>
      <c r="AM897">
        <v>31</v>
      </c>
      <c r="AN897" t="s">
        <v>290</v>
      </c>
      <c r="AO897">
        <v>156</v>
      </c>
      <c r="AP897">
        <v>18</v>
      </c>
      <c r="AQ897">
        <v>121</v>
      </c>
      <c r="AR897">
        <v>117</v>
      </c>
      <c r="AS897">
        <v>0</v>
      </c>
      <c r="AT897">
        <v>0</v>
      </c>
      <c r="AU897">
        <v>0</v>
      </c>
      <c r="AV897">
        <v>238</v>
      </c>
      <c r="AW897">
        <v>41.541575999999999</v>
      </c>
      <c r="AX897">
        <v>-87.845275999999998</v>
      </c>
      <c r="AY897">
        <v>1</v>
      </c>
      <c r="AZ897" t="s">
        <v>16343</v>
      </c>
      <c r="BA897">
        <v>19131</v>
      </c>
      <c r="BB897" t="s">
        <v>18520</v>
      </c>
      <c r="BE897" t="s">
        <v>4444</v>
      </c>
      <c r="BF897" t="s">
        <v>288</v>
      </c>
      <c r="BG897" t="s">
        <v>16927</v>
      </c>
      <c r="BH897">
        <v>60448</v>
      </c>
      <c r="BI897" t="s">
        <v>16346</v>
      </c>
      <c r="BJ897" t="s">
        <v>204</v>
      </c>
    </row>
    <row r="898" spans="1:62">
      <c r="A898" t="s">
        <v>4520</v>
      </c>
      <c r="B898" t="s">
        <v>3218</v>
      </c>
      <c r="C898" t="s">
        <v>314</v>
      </c>
      <c r="D898" t="s">
        <v>677</v>
      </c>
      <c r="E898" t="s">
        <v>4521</v>
      </c>
      <c r="F898" t="s">
        <v>4522</v>
      </c>
      <c r="G898" t="s">
        <v>4397</v>
      </c>
      <c r="H898" t="s">
        <v>288</v>
      </c>
      <c r="I898">
        <v>60404</v>
      </c>
      <c r="J898">
        <v>8155779310</v>
      </c>
      <c r="K898" t="s">
        <v>204</v>
      </c>
      <c r="L898">
        <v>6</v>
      </c>
      <c r="M898">
        <v>16</v>
      </c>
      <c r="N898">
        <v>5.3</v>
      </c>
      <c r="O898">
        <v>27.3</v>
      </c>
      <c r="P898" t="s">
        <v>290</v>
      </c>
      <c r="Q898">
        <v>19</v>
      </c>
      <c r="R898">
        <v>35</v>
      </c>
      <c r="S898">
        <v>24</v>
      </c>
      <c r="T898">
        <v>20</v>
      </c>
      <c r="U898">
        <v>21</v>
      </c>
      <c r="V898">
        <v>23</v>
      </c>
      <c r="W898">
        <v>26</v>
      </c>
      <c r="X898">
        <v>16</v>
      </c>
      <c r="Y898">
        <v>27</v>
      </c>
      <c r="Z898" t="s">
        <v>290</v>
      </c>
      <c r="AA898" t="s">
        <v>290</v>
      </c>
      <c r="AB898" t="s">
        <v>290</v>
      </c>
      <c r="AC898" t="s">
        <v>290</v>
      </c>
      <c r="AD898" t="s">
        <v>290</v>
      </c>
      <c r="AE898" t="s">
        <v>290</v>
      </c>
      <c r="AF898" t="s">
        <v>290</v>
      </c>
      <c r="AG898" t="s">
        <v>290</v>
      </c>
      <c r="AH898">
        <v>6</v>
      </c>
      <c r="AI898" t="s">
        <v>290</v>
      </c>
      <c r="AJ898">
        <v>5</v>
      </c>
      <c r="AK898" t="s">
        <v>290</v>
      </c>
      <c r="AL898">
        <v>4</v>
      </c>
      <c r="AM898">
        <v>23</v>
      </c>
      <c r="AN898" t="s">
        <v>290</v>
      </c>
      <c r="AO898">
        <v>160</v>
      </c>
      <c r="AP898">
        <v>25</v>
      </c>
      <c r="AQ898">
        <v>116</v>
      </c>
      <c r="AR898">
        <v>101</v>
      </c>
      <c r="AS898">
        <v>0</v>
      </c>
      <c r="AT898">
        <v>0</v>
      </c>
      <c r="AU898">
        <v>0</v>
      </c>
      <c r="AV898">
        <v>217</v>
      </c>
      <c r="AW898">
        <v>41.538466</v>
      </c>
      <c r="AX898">
        <v>-88.207308999999995</v>
      </c>
      <c r="AY898">
        <v>1</v>
      </c>
      <c r="AZ898" t="s">
        <v>16343</v>
      </c>
      <c r="BA898">
        <v>901</v>
      </c>
      <c r="BB898" t="s">
        <v>18522</v>
      </c>
      <c r="BE898" t="s">
        <v>4397</v>
      </c>
      <c r="BF898" t="s">
        <v>288</v>
      </c>
      <c r="BG898" t="s">
        <v>16927</v>
      </c>
      <c r="BH898">
        <v>60404</v>
      </c>
      <c r="BI898" t="s">
        <v>16346</v>
      </c>
      <c r="BJ898" t="s">
        <v>204</v>
      </c>
    </row>
    <row r="899" spans="1:62">
      <c r="A899" t="s">
        <v>4523</v>
      </c>
      <c r="B899" t="s">
        <v>4524</v>
      </c>
      <c r="D899" t="s">
        <v>2188</v>
      </c>
      <c r="E899" t="s">
        <v>4525</v>
      </c>
      <c r="F899" t="s">
        <v>4526</v>
      </c>
      <c r="G899" t="s">
        <v>4423</v>
      </c>
      <c r="H899" t="s">
        <v>288</v>
      </c>
      <c r="I899">
        <v>60446</v>
      </c>
      <c r="J899">
        <v>8158864898</v>
      </c>
      <c r="K899" t="s">
        <v>204</v>
      </c>
      <c r="L899">
        <v>1</v>
      </c>
      <c r="M899">
        <v>3</v>
      </c>
      <c r="N899">
        <v>1.5</v>
      </c>
      <c r="O899">
        <v>5.5</v>
      </c>
      <c r="P899" t="s">
        <v>290</v>
      </c>
      <c r="Q899" t="s">
        <v>290</v>
      </c>
      <c r="R899" t="s">
        <v>290</v>
      </c>
      <c r="S899" t="s">
        <v>290</v>
      </c>
      <c r="T899" t="s">
        <v>290</v>
      </c>
      <c r="U899" t="s">
        <v>290</v>
      </c>
      <c r="V899" t="s">
        <v>290</v>
      </c>
      <c r="W899" t="s">
        <v>290</v>
      </c>
      <c r="X899" t="s">
        <v>290</v>
      </c>
      <c r="Y899" t="s">
        <v>290</v>
      </c>
      <c r="Z899" t="s">
        <v>290</v>
      </c>
      <c r="AA899" t="s">
        <v>290</v>
      </c>
      <c r="AB899" t="s">
        <v>290</v>
      </c>
      <c r="AC899" t="s">
        <v>290</v>
      </c>
      <c r="AD899">
        <v>7</v>
      </c>
      <c r="AE899">
        <v>22</v>
      </c>
      <c r="AF899" t="s">
        <v>290</v>
      </c>
      <c r="AG899" t="s">
        <v>290</v>
      </c>
      <c r="AH899" t="s">
        <v>290</v>
      </c>
      <c r="AI899" t="s">
        <v>290</v>
      </c>
      <c r="AJ899">
        <v>7</v>
      </c>
      <c r="AK899" t="s">
        <v>290</v>
      </c>
      <c r="AL899">
        <v>1</v>
      </c>
      <c r="AM899">
        <v>5</v>
      </c>
      <c r="AN899" t="s">
        <v>290</v>
      </c>
      <c r="AO899">
        <v>12</v>
      </c>
      <c r="AP899">
        <v>4</v>
      </c>
      <c r="AQ899">
        <v>16</v>
      </c>
      <c r="AR899">
        <v>13</v>
      </c>
      <c r="AS899">
        <v>0</v>
      </c>
      <c r="AT899">
        <v>0</v>
      </c>
      <c r="AU899">
        <v>13</v>
      </c>
      <c r="AV899">
        <v>29</v>
      </c>
      <c r="AW899">
        <v>41.617581000000001</v>
      </c>
      <c r="AX899">
        <v>-88.127843999999996</v>
      </c>
      <c r="AY899">
        <v>0.9</v>
      </c>
      <c r="AZ899" t="s">
        <v>16343</v>
      </c>
      <c r="BA899">
        <v>175</v>
      </c>
      <c r="BB899" t="s">
        <v>18528</v>
      </c>
      <c r="BE899" t="s">
        <v>4423</v>
      </c>
      <c r="BF899" t="s">
        <v>288</v>
      </c>
      <c r="BG899" t="s">
        <v>16927</v>
      </c>
      <c r="BH899">
        <v>60446</v>
      </c>
      <c r="BI899" t="s">
        <v>16346</v>
      </c>
      <c r="BJ899" t="s">
        <v>204</v>
      </c>
    </row>
    <row r="900" spans="1:62">
      <c r="A900" t="s">
        <v>4527</v>
      </c>
      <c r="B900" t="s">
        <v>4528</v>
      </c>
      <c r="C900" t="s">
        <v>283</v>
      </c>
      <c r="D900" t="s">
        <v>18529</v>
      </c>
      <c r="E900" t="s">
        <v>18530</v>
      </c>
      <c r="F900" t="s">
        <v>4531</v>
      </c>
      <c r="G900" t="s">
        <v>4467</v>
      </c>
      <c r="H900" t="s">
        <v>288</v>
      </c>
      <c r="I900">
        <v>60440</v>
      </c>
      <c r="J900">
        <v>6309145015</v>
      </c>
      <c r="K900" t="s">
        <v>204</v>
      </c>
      <c r="L900">
        <v>1</v>
      </c>
      <c r="M900">
        <v>13</v>
      </c>
      <c r="N900">
        <v>2</v>
      </c>
      <c r="O900">
        <v>16</v>
      </c>
      <c r="P900">
        <v>2</v>
      </c>
      <c r="Q900">
        <v>12</v>
      </c>
      <c r="R900">
        <v>14</v>
      </c>
      <c r="S900">
        <v>4</v>
      </c>
      <c r="T900">
        <v>13</v>
      </c>
      <c r="U900">
        <v>7</v>
      </c>
      <c r="V900">
        <v>6</v>
      </c>
      <c r="W900">
        <v>5</v>
      </c>
      <c r="X900">
        <v>6</v>
      </c>
      <c r="Y900">
        <v>3</v>
      </c>
      <c r="Z900">
        <v>3</v>
      </c>
      <c r="AA900">
        <v>2</v>
      </c>
      <c r="AB900">
        <v>5</v>
      </c>
      <c r="AC900">
        <v>2</v>
      </c>
      <c r="AD900">
        <v>1</v>
      </c>
      <c r="AE900" t="s">
        <v>290</v>
      </c>
      <c r="AF900" t="s">
        <v>290</v>
      </c>
      <c r="AG900" t="s">
        <v>290</v>
      </c>
      <c r="AH900" t="s">
        <v>290</v>
      </c>
      <c r="AI900" t="s">
        <v>290</v>
      </c>
      <c r="AJ900">
        <v>1</v>
      </c>
      <c r="AK900" t="s">
        <v>290</v>
      </c>
      <c r="AL900">
        <v>63</v>
      </c>
      <c r="AM900">
        <v>2</v>
      </c>
      <c r="AN900">
        <v>1</v>
      </c>
      <c r="AO900">
        <v>18</v>
      </c>
      <c r="AP900" t="s">
        <v>290</v>
      </c>
      <c r="AQ900">
        <v>43</v>
      </c>
      <c r="AR900">
        <v>42</v>
      </c>
      <c r="AS900">
        <v>2</v>
      </c>
      <c r="AT900">
        <v>0</v>
      </c>
      <c r="AU900">
        <v>75</v>
      </c>
      <c r="AV900">
        <v>85</v>
      </c>
      <c r="AW900">
        <v>41.698475999999999</v>
      </c>
      <c r="AX900">
        <v>-88.045227999999994</v>
      </c>
      <c r="AY900">
        <v>1</v>
      </c>
      <c r="AZ900" t="s">
        <v>16343</v>
      </c>
      <c r="BA900">
        <v>519</v>
      </c>
      <c r="BB900" t="s">
        <v>18506</v>
      </c>
      <c r="BE900" t="s">
        <v>4467</v>
      </c>
      <c r="BF900" t="s">
        <v>288</v>
      </c>
      <c r="BG900" t="s">
        <v>16927</v>
      </c>
      <c r="BH900">
        <v>60440</v>
      </c>
      <c r="BI900" t="s">
        <v>16346</v>
      </c>
      <c r="BJ900" t="s">
        <v>204</v>
      </c>
    </row>
    <row r="901" spans="1:62">
      <c r="A901" t="s">
        <v>4532</v>
      </c>
      <c r="B901" t="s">
        <v>4533</v>
      </c>
      <c r="C901" t="s">
        <v>283</v>
      </c>
      <c r="D901" t="s">
        <v>4534</v>
      </c>
      <c r="E901" t="s">
        <v>3188</v>
      </c>
      <c r="F901" t="s">
        <v>4535</v>
      </c>
      <c r="G901" t="s">
        <v>4462</v>
      </c>
      <c r="H901" t="s">
        <v>288</v>
      </c>
      <c r="I901">
        <v>60417</v>
      </c>
      <c r="J901">
        <v>7086723093</v>
      </c>
      <c r="K901" t="s">
        <v>204</v>
      </c>
      <c r="L901">
        <v>1</v>
      </c>
      <c r="M901">
        <v>13</v>
      </c>
      <c r="N901">
        <v>7</v>
      </c>
      <c r="O901">
        <v>21</v>
      </c>
      <c r="P901">
        <v>13</v>
      </c>
      <c r="Q901">
        <v>21</v>
      </c>
      <c r="R901">
        <v>11</v>
      </c>
      <c r="S901">
        <v>6</v>
      </c>
      <c r="T901">
        <v>10</v>
      </c>
      <c r="U901">
        <v>10</v>
      </c>
      <c r="V901">
        <v>19</v>
      </c>
      <c r="W901">
        <v>7</v>
      </c>
      <c r="X901">
        <v>14</v>
      </c>
      <c r="Y901">
        <v>17</v>
      </c>
      <c r="Z901" t="s">
        <v>290</v>
      </c>
      <c r="AA901" t="s">
        <v>290</v>
      </c>
      <c r="AB901" t="s">
        <v>290</v>
      </c>
      <c r="AC901" t="s">
        <v>290</v>
      </c>
      <c r="AD901" t="s">
        <v>290</v>
      </c>
      <c r="AE901" t="s">
        <v>290</v>
      </c>
      <c r="AF901" t="s">
        <v>290</v>
      </c>
      <c r="AG901" t="s">
        <v>290</v>
      </c>
      <c r="AH901" t="s">
        <v>290</v>
      </c>
      <c r="AI901" t="s">
        <v>290</v>
      </c>
      <c r="AJ901">
        <v>22</v>
      </c>
      <c r="AK901" t="s">
        <v>290</v>
      </c>
      <c r="AL901">
        <v>1</v>
      </c>
      <c r="AM901">
        <v>15</v>
      </c>
      <c r="AN901" t="s">
        <v>290</v>
      </c>
      <c r="AO901">
        <v>62</v>
      </c>
      <c r="AP901">
        <v>28</v>
      </c>
      <c r="AQ901">
        <v>71</v>
      </c>
      <c r="AR901">
        <v>57</v>
      </c>
      <c r="AS901">
        <v>0</v>
      </c>
      <c r="AT901">
        <v>0</v>
      </c>
      <c r="AU901">
        <v>31</v>
      </c>
      <c r="AV901">
        <v>128</v>
      </c>
      <c r="AW901">
        <v>41.451126000000002</v>
      </c>
      <c r="AX901">
        <v>-87.656592000000003</v>
      </c>
      <c r="AY901">
        <v>1</v>
      </c>
      <c r="AZ901" t="s">
        <v>16343</v>
      </c>
      <c r="BA901">
        <v>24201</v>
      </c>
      <c r="BB901" t="s">
        <v>18535</v>
      </c>
      <c r="BE901" t="s">
        <v>4462</v>
      </c>
      <c r="BF901" t="s">
        <v>288</v>
      </c>
      <c r="BG901" t="s">
        <v>16927</v>
      </c>
      <c r="BH901">
        <v>60417</v>
      </c>
      <c r="BI901" t="s">
        <v>16346</v>
      </c>
      <c r="BJ901" t="s">
        <v>204</v>
      </c>
    </row>
    <row r="902" spans="1:62">
      <c r="A902" t="s">
        <v>4834</v>
      </c>
      <c r="B902" t="s">
        <v>4835</v>
      </c>
      <c r="C902" t="s">
        <v>283</v>
      </c>
      <c r="D902" t="s">
        <v>4836</v>
      </c>
      <c r="E902" t="s">
        <v>18536</v>
      </c>
      <c r="F902" t="s">
        <v>4838</v>
      </c>
      <c r="G902" t="s">
        <v>4839</v>
      </c>
      <c r="H902" t="s">
        <v>288</v>
      </c>
      <c r="I902">
        <v>60475</v>
      </c>
      <c r="J902">
        <v>7082485926</v>
      </c>
      <c r="K902" t="s">
        <v>204</v>
      </c>
      <c r="L902">
        <v>1</v>
      </c>
      <c r="M902">
        <v>3</v>
      </c>
      <c r="N902">
        <v>3</v>
      </c>
      <c r="O902">
        <v>7</v>
      </c>
      <c r="P902">
        <v>10</v>
      </c>
      <c r="Q902">
        <v>1</v>
      </c>
      <c r="R902" t="s">
        <v>290</v>
      </c>
      <c r="S902" t="s">
        <v>290</v>
      </c>
      <c r="T902" t="s">
        <v>290</v>
      </c>
      <c r="U902" t="s">
        <v>290</v>
      </c>
      <c r="V902" t="s">
        <v>290</v>
      </c>
      <c r="W902" t="s">
        <v>290</v>
      </c>
      <c r="X902" t="s">
        <v>290</v>
      </c>
      <c r="Y902" t="s">
        <v>290</v>
      </c>
      <c r="Z902" t="s">
        <v>290</v>
      </c>
      <c r="AA902" t="s">
        <v>290</v>
      </c>
      <c r="AB902" t="s">
        <v>290</v>
      </c>
      <c r="AC902" t="s">
        <v>290</v>
      </c>
      <c r="AD902" t="s">
        <v>290</v>
      </c>
      <c r="AE902" t="s">
        <v>290</v>
      </c>
      <c r="AF902" t="s">
        <v>290</v>
      </c>
      <c r="AG902" t="s">
        <v>290</v>
      </c>
      <c r="AH902" t="s">
        <v>290</v>
      </c>
      <c r="AI902" t="s">
        <v>290</v>
      </c>
      <c r="AJ902" t="s">
        <v>290</v>
      </c>
      <c r="AK902" t="s">
        <v>290</v>
      </c>
      <c r="AL902" t="s">
        <v>290</v>
      </c>
      <c r="AM902">
        <v>11</v>
      </c>
      <c r="AN902" t="s">
        <v>290</v>
      </c>
      <c r="AO902" t="s">
        <v>290</v>
      </c>
      <c r="AP902" t="s">
        <v>290</v>
      </c>
      <c r="AQ902">
        <v>8</v>
      </c>
      <c r="AR902">
        <v>3</v>
      </c>
      <c r="AS902">
        <v>0</v>
      </c>
      <c r="AT902">
        <v>0</v>
      </c>
      <c r="AU902">
        <v>11</v>
      </c>
      <c r="AV902">
        <v>11</v>
      </c>
      <c r="AW902">
        <v>41.469652000000004</v>
      </c>
      <c r="AX902">
        <v>-87.634028000000001</v>
      </c>
      <c r="AY902">
        <v>1</v>
      </c>
      <c r="AZ902" t="s">
        <v>16343</v>
      </c>
      <c r="BA902">
        <v>32</v>
      </c>
      <c r="BB902" t="s">
        <v>18538</v>
      </c>
      <c r="BE902" t="s">
        <v>4839</v>
      </c>
      <c r="BF902" t="s">
        <v>288</v>
      </c>
      <c r="BG902" t="s">
        <v>16927</v>
      </c>
      <c r="BH902">
        <v>60475</v>
      </c>
      <c r="BI902" t="s">
        <v>16346</v>
      </c>
      <c r="BJ902" t="s">
        <v>204</v>
      </c>
    </row>
    <row r="903" spans="1:62">
      <c r="A903" t="s">
        <v>4536</v>
      </c>
      <c r="B903" t="s">
        <v>4537</v>
      </c>
      <c r="D903" t="s">
        <v>4538</v>
      </c>
      <c r="E903" t="s">
        <v>2561</v>
      </c>
      <c r="F903" t="s">
        <v>4539</v>
      </c>
      <c r="G903" t="s">
        <v>4450</v>
      </c>
      <c r="H903" t="s">
        <v>288</v>
      </c>
      <c r="I903">
        <v>60544</v>
      </c>
      <c r="J903">
        <v>8152540136</v>
      </c>
      <c r="K903" t="s">
        <v>204</v>
      </c>
      <c r="L903">
        <v>1</v>
      </c>
      <c r="M903">
        <v>1</v>
      </c>
      <c r="N903">
        <v>2</v>
      </c>
      <c r="O903">
        <v>4</v>
      </c>
      <c r="P903">
        <v>21</v>
      </c>
      <c r="Q903" t="s">
        <v>290</v>
      </c>
      <c r="R903" t="s">
        <v>290</v>
      </c>
      <c r="S903" t="s">
        <v>290</v>
      </c>
      <c r="T903" t="s">
        <v>290</v>
      </c>
      <c r="U903" t="s">
        <v>290</v>
      </c>
      <c r="V903" t="s">
        <v>290</v>
      </c>
      <c r="W903" t="s">
        <v>290</v>
      </c>
      <c r="X903" t="s">
        <v>290</v>
      </c>
      <c r="Y903" t="s">
        <v>290</v>
      </c>
      <c r="Z903" t="s">
        <v>290</v>
      </c>
      <c r="AA903" t="s">
        <v>290</v>
      </c>
      <c r="AB903" t="s">
        <v>290</v>
      </c>
      <c r="AC903" t="s">
        <v>290</v>
      </c>
      <c r="AD903" t="s">
        <v>290</v>
      </c>
      <c r="AE903" t="s">
        <v>290</v>
      </c>
      <c r="AF903" t="s">
        <v>290</v>
      </c>
      <c r="AG903" t="s">
        <v>290</v>
      </c>
      <c r="AH903" t="s">
        <v>290</v>
      </c>
      <c r="AI903" t="s">
        <v>290</v>
      </c>
      <c r="AJ903">
        <v>3</v>
      </c>
      <c r="AK903" t="s">
        <v>290</v>
      </c>
      <c r="AL903" t="s">
        <v>290</v>
      </c>
      <c r="AM903" t="s">
        <v>290</v>
      </c>
      <c r="AN903" t="s">
        <v>290</v>
      </c>
      <c r="AO903">
        <v>15</v>
      </c>
      <c r="AP903">
        <v>3</v>
      </c>
      <c r="AQ903">
        <v>9</v>
      </c>
      <c r="AR903">
        <v>12</v>
      </c>
      <c r="AS903">
        <v>0</v>
      </c>
      <c r="AT903">
        <v>0</v>
      </c>
      <c r="AU903">
        <v>0</v>
      </c>
      <c r="AV903">
        <v>21</v>
      </c>
      <c r="AW903">
        <v>41.615665</v>
      </c>
      <c r="AX903">
        <v>-88.200830999999994</v>
      </c>
      <c r="AY903">
        <v>1</v>
      </c>
      <c r="AZ903" t="s">
        <v>16343</v>
      </c>
      <c r="BA903">
        <v>14710</v>
      </c>
      <c r="BB903" t="s">
        <v>18665</v>
      </c>
      <c r="BE903" t="s">
        <v>4450</v>
      </c>
      <c r="BF903" t="s">
        <v>288</v>
      </c>
      <c r="BG903" t="s">
        <v>16927</v>
      </c>
      <c r="BH903">
        <v>60544</v>
      </c>
      <c r="BI903" t="s">
        <v>16346</v>
      </c>
      <c r="BJ903" t="s">
        <v>204</v>
      </c>
    </row>
    <row r="904" spans="1:62">
      <c r="A904" t="s">
        <v>4540</v>
      </c>
      <c r="B904" t="s">
        <v>4541</v>
      </c>
      <c r="D904" t="s">
        <v>2465</v>
      </c>
      <c r="E904" t="s">
        <v>4542</v>
      </c>
      <c r="F904" t="s">
        <v>4543</v>
      </c>
      <c r="G904" t="s">
        <v>4544</v>
      </c>
      <c r="H904" t="s">
        <v>288</v>
      </c>
      <c r="I904">
        <v>60423</v>
      </c>
      <c r="J904">
        <v>8154693030</v>
      </c>
      <c r="K904" t="s">
        <v>204</v>
      </c>
      <c r="L904">
        <v>1</v>
      </c>
      <c r="M904">
        <v>2</v>
      </c>
      <c r="N904">
        <v>1</v>
      </c>
      <c r="O904">
        <v>4</v>
      </c>
      <c r="P904">
        <v>23</v>
      </c>
      <c r="Q904" t="s">
        <v>290</v>
      </c>
      <c r="R904" t="s">
        <v>290</v>
      </c>
      <c r="S904" t="s">
        <v>290</v>
      </c>
      <c r="T904" t="s">
        <v>290</v>
      </c>
      <c r="U904" t="s">
        <v>290</v>
      </c>
      <c r="V904" t="s">
        <v>290</v>
      </c>
      <c r="W904" t="s">
        <v>290</v>
      </c>
      <c r="X904" t="s">
        <v>290</v>
      </c>
      <c r="Y904" t="s">
        <v>290</v>
      </c>
      <c r="Z904" t="s">
        <v>290</v>
      </c>
      <c r="AA904" t="s">
        <v>290</v>
      </c>
      <c r="AB904" t="s">
        <v>290</v>
      </c>
      <c r="AC904" t="s">
        <v>290</v>
      </c>
      <c r="AD904" t="s">
        <v>290</v>
      </c>
      <c r="AE904" t="s">
        <v>290</v>
      </c>
      <c r="AF904" t="s">
        <v>290</v>
      </c>
      <c r="AG904" t="s">
        <v>290</v>
      </c>
      <c r="AH904" t="s">
        <v>290</v>
      </c>
      <c r="AI904" t="s">
        <v>290</v>
      </c>
      <c r="AJ904">
        <v>2</v>
      </c>
      <c r="AK904" t="s">
        <v>290</v>
      </c>
      <c r="AL904" t="s">
        <v>290</v>
      </c>
      <c r="AM904" t="s">
        <v>290</v>
      </c>
      <c r="AN904" t="s">
        <v>290</v>
      </c>
      <c r="AO904">
        <v>16</v>
      </c>
      <c r="AP904">
        <v>5</v>
      </c>
      <c r="AQ904">
        <v>12</v>
      </c>
      <c r="AR904">
        <v>11</v>
      </c>
      <c r="AS904">
        <v>0</v>
      </c>
      <c r="AT904">
        <v>0</v>
      </c>
      <c r="AU904">
        <v>0</v>
      </c>
      <c r="AV904">
        <v>23</v>
      </c>
      <c r="AW904">
        <v>41.495204000000001</v>
      </c>
      <c r="AX904">
        <v>-87.842232999999993</v>
      </c>
      <c r="AY904">
        <v>1</v>
      </c>
      <c r="AZ904" t="s">
        <v>16343</v>
      </c>
      <c r="BA904">
        <v>177</v>
      </c>
      <c r="BB904" t="s">
        <v>18666</v>
      </c>
      <c r="BE904" t="s">
        <v>4544</v>
      </c>
      <c r="BF904" t="s">
        <v>288</v>
      </c>
      <c r="BG904" t="s">
        <v>16927</v>
      </c>
      <c r="BH904">
        <v>60423</v>
      </c>
      <c r="BI904" t="s">
        <v>16346</v>
      </c>
      <c r="BJ904" t="s">
        <v>204</v>
      </c>
    </row>
    <row r="905" spans="1:62">
      <c r="B905" t="s">
        <v>4546</v>
      </c>
      <c r="L905">
        <f>SUM(L2:L904)</f>
        <v>2671.7000000000012</v>
      </c>
      <c r="M905">
        <f t="shared" ref="M905:AV905" si="0">SUM(M2:M904)</f>
        <v>15455.399999999987</v>
      </c>
      <c r="N905">
        <f t="shared" si="0"/>
        <v>6368.7000000000035</v>
      </c>
      <c r="O905">
        <f t="shared" si="0"/>
        <v>24494.199999999983</v>
      </c>
      <c r="P905">
        <f t="shared" si="0"/>
        <v>17876</v>
      </c>
      <c r="Q905">
        <f t="shared" si="0"/>
        <v>13606</v>
      </c>
      <c r="R905">
        <f t="shared" si="0"/>
        <v>12740</v>
      </c>
      <c r="S905">
        <f t="shared" si="0"/>
        <v>12174</v>
      </c>
      <c r="T905">
        <f t="shared" si="0"/>
        <v>11885</v>
      </c>
      <c r="U905">
        <f t="shared" si="0"/>
        <v>11778</v>
      </c>
      <c r="V905">
        <f t="shared" si="0"/>
        <v>11873</v>
      </c>
      <c r="W905">
        <f t="shared" si="0"/>
        <v>12382</v>
      </c>
      <c r="X905">
        <f t="shared" si="0"/>
        <v>12160</v>
      </c>
      <c r="Y905">
        <f t="shared" si="0"/>
        <v>12765</v>
      </c>
      <c r="Z905">
        <f t="shared" si="0"/>
        <v>11221</v>
      </c>
      <c r="AA905">
        <f t="shared" si="0"/>
        <v>11226</v>
      </c>
      <c r="AB905">
        <f t="shared" si="0"/>
        <v>11137</v>
      </c>
      <c r="AC905">
        <f t="shared" si="0"/>
        <v>11210</v>
      </c>
      <c r="AD905">
        <f t="shared" si="0"/>
        <v>912</v>
      </c>
      <c r="AE905">
        <f t="shared" si="0"/>
        <v>247</v>
      </c>
      <c r="AF905">
        <f t="shared" si="0"/>
        <v>39</v>
      </c>
      <c r="AG905">
        <f t="shared" si="0"/>
        <v>45</v>
      </c>
      <c r="AH905">
        <f t="shared" si="0"/>
        <v>1073</v>
      </c>
      <c r="AI905">
        <f t="shared" si="0"/>
        <v>595</v>
      </c>
      <c r="AJ905">
        <f t="shared" si="0"/>
        <v>21475</v>
      </c>
      <c r="AK905">
        <f t="shared" si="0"/>
        <v>331</v>
      </c>
      <c r="AL905">
        <f t="shared" si="0"/>
        <v>9160</v>
      </c>
      <c r="AM905">
        <f t="shared" si="0"/>
        <v>15965</v>
      </c>
      <c r="AN905">
        <f t="shared" si="0"/>
        <v>422</v>
      </c>
      <c r="AO905">
        <f t="shared" si="0"/>
        <v>117684</v>
      </c>
      <c r="AP905">
        <f t="shared" si="0"/>
        <v>11907</v>
      </c>
      <c r="AQ905">
        <f t="shared" si="0"/>
        <v>88350</v>
      </c>
      <c r="AR905">
        <f t="shared" si="0"/>
        <v>88594</v>
      </c>
      <c r="AS905">
        <f t="shared" si="0"/>
        <v>5915</v>
      </c>
      <c r="AT905">
        <f t="shared" si="0"/>
        <v>5953</v>
      </c>
      <c r="AU905">
        <f t="shared" si="0"/>
        <v>29238</v>
      </c>
      <c r="AV905">
        <f t="shared" si="0"/>
        <v>176944</v>
      </c>
    </row>
    <row r="906" spans="1:62">
      <c r="A906" t="s">
        <v>18667</v>
      </c>
      <c r="AW906">
        <v>0</v>
      </c>
      <c r="AX906">
        <v>0</v>
      </c>
      <c r="AY906">
        <v>0</v>
      </c>
    </row>
    <row r="907" spans="1:62">
      <c r="A907" t="s">
        <v>18668</v>
      </c>
      <c r="AW907">
        <v>0</v>
      </c>
      <c r="AX907">
        <v>0</v>
      </c>
      <c r="AY907">
        <v>0</v>
      </c>
    </row>
    <row r="908" spans="1:62">
      <c r="A908" t="s">
        <v>18669</v>
      </c>
      <c r="AW908">
        <v>0</v>
      </c>
      <c r="AX908">
        <v>0</v>
      </c>
      <c r="AY908">
        <v>0</v>
      </c>
    </row>
    <row r="909" spans="1:62">
      <c r="A909" t="s">
        <v>18670</v>
      </c>
      <c r="AW909">
        <v>0</v>
      </c>
      <c r="AX909">
        <v>0</v>
      </c>
      <c r="AY90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5"/>
  </sheetPr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6"/>
  <sheetViews>
    <sheetView workbookViewId="0">
      <selection activeCell="B2" sqref="B2"/>
    </sheetView>
  </sheetViews>
  <sheetFormatPr baseColWidth="10" defaultColWidth="8.83203125" defaultRowHeight="15"/>
  <sheetData>
    <row r="1" spans="1:3">
      <c r="A1" s="89"/>
      <c r="B1" s="82" t="s">
        <v>226</v>
      </c>
      <c r="C1" s="82" t="s">
        <v>216</v>
      </c>
    </row>
    <row r="2" spans="1:3">
      <c r="A2" s="83" t="s">
        <v>18671</v>
      </c>
      <c r="B2" s="84">
        <v>29559</v>
      </c>
      <c r="C2" s="84">
        <v>28858</v>
      </c>
    </row>
    <row r="3" spans="1:3">
      <c r="A3" s="83" t="s">
        <v>129</v>
      </c>
      <c r="B3" s="84">
        <v>20827</v>
      </c>
      <c r="C3" s="84">
        <v>17558</v>
      </c>
    </row>
    <row r="4" spans="1:3">
      <c r="A4" s="83" t="s">
        <v>18672</v>
      </c>
      <c r="B4" s="84">
        <v>27385</v>
      </c>
      <c r="C4" s="84">
        <v>15667</v>
      </c>
    </row>
    <row r="5" spans="1:3">
      <c r="A5" s="83" t="s">
        <v>18673</v>
      </c>
      <c r="B5" s="84">
        <v>26684</v>
      </c>
      <c r="C5" s="84">
        <v>15014</v>
      </c>
    </row>
    <row r="6" spans="1:3">
      <c r="A6" s="83" t="s">
        <v>18674</v>
      </c>
      <c r="B6" s="84">
        <v>18407</v>
      </c>
      <c r="C6" s="84">
        <v>14839</v>
      </c>
    </row>
    <row r="7" spans="1:3">
      <c r="A7" s="83" t="s">
        <v>18675</v>
      </c>
      <c r="B7" s="84">
        <v>18419</v>
      </c>
      <c r="C7" s="84">
        <v>14599</v>
      </c>
    </row>
    <row r="8" spans="1:3">
      <c r="A8" s="83" t="s">
        <v>18676</v>
      </c>
      <c r="B8" s="84">
        <v>18603</v>
      </c>
      <c r="C8" s="84">
        <v>14626</v>
      </c>
    </row>
    <row r="9" spans="1:3">
      <c r="A9" s="83" t="s">
        <v>18677</v>
      </c>
      <c r="B9" s="84">
        <v>17421</v>
      </c>
      <c r="C9" s="84">
        <v>14243</v>
      </c>
    </row>
    <row r="10" spans="1:3">
      <c r="A10" s="83" t="s">
        <v>18678</v>
      </c>
      <c r="B10" s="84">
        <v>17287</v>
      </c>
      <c r="C10" s="84">
        <v>14262</v>
      </c>
    </row>
    <row r="11" spans="1:3">
      <c r="A11" s="83" t="s">
        <v>18679</v>
      </c>
      <c r="B11" s="84">
        <v>17332</v>
      </c>
      <c r="C11" s="84">
        <v>14296</v>
      </c>
    </row>
    <row r="12" spans="1:3">
      <c r="A12" s="83" t="s">
        <v>18680</v>
      </c>
      <c r="B12" s="84">
        <v>14268</v>
      </c>
      <c r="C12" s="84">
        <v>13150</v>
      </c>
    </row>
    <row r="13" spans="1:3">
      <c r="A13" s="83" t="s">
        <v>18681</v>
      </c>
      <c r="B13" s="84">
        <v>13433</v>
      </c>
      <c r="C13" s="84">
        <v>13075</v>
      </c>
    </row>
    <row r="14" spans="1:3">
      <c r="A14" s="83" t="s">
        <v>18682</v>
      </c>
      <c r="B14" s="84">
        <v>13246</v>
      </c>
      <c r="C14" s="84">
        <v>12560</v>
      </c>
    </row>
    <row r="15" spans="1:3">
      <c r="A15" s="83" t="s">
        <v>18683</v>
      </c>
      <c r="B15" s="84">
        <v>13074</v>
      </c>
      <c r="C15" s="84">
        <v>12601</v>
      </c>
    </row>
    <row r="16" spans="1:3">
      <c r="A16" s="83" t="s">
        <v>18684</v>
      </c>
      <c r="B16" s="84">
        <v>273726</v>
      </c>
      <c r="C16" s="84">
        <v>220144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16"/>
  <sheetViews>
    <sheetView workbookViewId="0">
      <selection activeCell="C2" sqref="C2:C15"/>
    </sheetView>
  </sheetViews>
  <sheetFormatPr baseColWidth="10" defaultColWidth="8.83203125" defaultRowHeight="15"/>
  <sheetData>
    <row r="1" spans="1:5">
      <c r="A1" s="82" t="s">
        <v>18685</v>
      </c>
      <c r="B1" s="82" t="s">
        <v>224</v>
      </c>
      <c r="C1" s="82" t="s">
        <v>214</v>
      </c>
      <c r="E1" s="82" t="s">
        <v>18686</v>
      </c>
    </row>
    <row r="2" spans="1:5">
      <c r="A2" s="83" t="s">
        <v>18671</v>
      </c>
      <c r="B2" s="84">
        <v>29115</v>
      </c>
      <c r="C2" s="84">
        <v>26837</v>
      </c>
    </row>
    <row r="3" spans="1:5">
      <c r="A3" s="83" t="s">
        <v>129</v>
      </c>
      <c r="B3" s="84">
        <v>19366</v>
      </c>
      <c r="C3" s="84">
        <v>14971</v>
      </c>
    </row>
    <row r="4" spans="1:5">
      <c r="A4" s="83" t="s">
        <v>18672</v>
      </c>
      <c r="B4" s="84">
        <v>17854</v>
      </c>
      <c r="C4" s="84">
        <v>13524</v>
      </c>
    </row>
    <row r="5" spans="1:5">
      <c r="A5" s="83" t="s">
        <v>18673</v>
      </c>
      <c r="B5" s="84">
        <v>17292</v>
      </c>
      <c r="C5" s="84">
        <v>13677</v>
      </c>
    </row>
    <row r="6" spans="1:5">
      <c r="A6" s="83" t="s">
        <v>18674</v>
      </c>
      <c r="B6" s="84">
        <v>17191</v>
      </c>
      <c r="C6" s="84">
        <v>13529</v>
      </c>
    </row>
    <row r="7" spans="1:5">
      <c r="A7" s="83" t="s">
        <v>18675</v>
      </c>
      <c r="B7" s="84">
        <v>16899</v>
      </c>
      <c r="C7" s="84">
        <v>13652</v>
      </c>
    </row>
    <row r="8" spans="1:5">
      <c r="A8" s="83" t="s">
        <v>18676</v>
      </c>
      <c r="B8" s="84">
        <v>16832</v>
      </c>
      <c r="C8" s="84">
        <v>13259</v>
      </c>
    </row>
    <row r="9" spans="1:5">
      <c r="A9" s="83" t="s">
        <v>18677</v>
      </c>
      <c r="B9" s="84">
        <v>17159</v>
      </c>
      <c r="C9" s="84">
        <v>13670</v>
      </c>
    </row>
    <row r="10" spans="1:5">
      <c r="A10" s="83" t="s">
        <v>18678</v>
      </c>
      <c r="B10" s="84">
        <v>16645</v>
      </c>
      <c r="C10" s="84">
        <v>13392</v>
      </c>
    </row>
    <row r="11" spans="1:5">
      <c r="A11" s="83" t="s">
        <v>18679</v>
      </c>
      <c r="B11" s="84">
        <v>16304</v>
      </c>
      <c r="C11" s="84">
        <v>13302</v>
      </c>
    </row>
    <row r="12" spans="1:5">
      <c r="A12" s="83" t="s">
        <v>18680</v>
      </c>
      <c r="B12" s="84">
        <v>14759</v>
      </c>
      <c r="C12" s="84">
        <v>12737</v>
      </c>
    </row>
    <row r="13" spans="1:5">
      <c r="A13" s="83" t="s">
        <v>18681</v>
      </c>
      <c r="B13" s="84">
        <v>14068</v>
      </c>
      <c r="C13" s="84">
        <v>12380</v>
      </c>
    </row>
    <row r="14" spans="1:5">
      <c r="A14" s="83" t="s">
        <v>18682</v>
      </c>
      <c r="B14" s="84">
        <v>13418</v>
      </c>
      <c r="C14" s="84">
        <v>12119</v>
      </c>
    </row>
    <row r="15" spans="1:5">
      <c r="A15" s="83" t="s">
        <v>18683</v>
      </c>
      <c r="B15" s="84">
        <v>12770</v>
      </c>
      <c r="C15" s="84">
        <v>11963</v>
      </c>
    </row>
    <row r="16" spans="1:5">
      <c r="A16" s="83" t="s">
        <v>18684</v>
      </c>
      <c r="B16" s="84">
        <v>244188</v>
      </c>
      <c r="C16" s="84">
        <v>205263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6"/>
  <sheetViews>
    <sheetView workbookViewId="0">
      <selection activeCell="C2" sqref="C2:C15"/>
    </sheetView>
  </sheetViews>
  <sheetFormatPr baseColWidth="10" defaultColWidth="8.83203125" defaultRowHeight="15"/>
  <cols>
    <col min="1" max="1" width="27.83203125" bestFit="1" customWidth="1"/>
    <col min="2" max="2" width="8" bestFit="1" customWidth="1"/>
  </cols>
  <sheetData>
    <row r="1" spans="1:5">
      <c r="A1" s="82" t="s">
        <v>18685</v>
      </c>
      <c r="B1" s="82" t="s">
        <v>223</v>
      </c>
      <c r="C1" s="82" t="s">
        <v>213</v>
      </c>
      <c r="E1" s="82" t="s">
        <v>18687</v>
      </c>
    </row>
    <row r="2" spans="1:5">
      <c r="A2" s="83" t="s">
        <v>18671</v>
      </c>
      <c r="B2" s="84">
        <v>33115</v>
      </c>
      <c r="C2" s="84">
        <v>27726</v>
      </c>
    </row>
    <row r="3" spans="1:5">
      <c r="A3" s="83" t="s">
        <v>129</v>
      </c>
      <c r="B3" s="84">
        <v>21699</v>
      </c>
      <c r="C3" s="84">
        <v>15058</v>
      </c>
    </row>
    <row r="4" spans="1:5">
      <c r="A4" s="83" t="s">
        <v>18672</v>
      </c>
      <c r="B4" s="84">
        <v>19184</v>
      </c>
      <c r="C4" s="84">
        <v>13299</v>
      </c>
    </row>
    <row r="5" spans="1:5">
      <c r="A5" s="83" t="s">
        <v>18673</v>
      </c>
      <c r="B5" s="84">
        <v>18552</v>
      </c>
      <c r="C5" s="84">
        <v>13194</v>
      </c>
    </row>
    <row r="6" spans="1:5">
      <c r="A6" s="83" t="s">
        <v>18674</v>
      </c>
      <c r="B6" s="84">
        <v>18212</v>
      </c>
      <c r="C6" s="84">
        <v>13497</v>
      </c>
    </row>
    <row r="7" spans="1:5">
      <c r="A7" s="83" t="s">
        <v>18675</v>
      </c>
      <c r="B7" s="84">
        <v>17933</v>
      </c>
      <c r="C7" s="84">
        <v>13330</v>
      </c>
    </row>
    <row r="8" spans="1:5">
      <c r="A8" s="83" t="s">
        <v>18676</v>
      </c>
      <c r="B8" s="84">
        <v>17915</v>
      </c>
      <c r="C8" s="84">
        <v>13730</v>
      </c>
    </row>
    <row r="9" spans="1:5">
      <c r="A9" s="83" t="s">
        <v>18677</v>
      </c>
      <c r="B9" s="84">
        <v>17578</v>
      </c>
      <c r="C9" s="84">
        <v>13303</v>
      </c>
    </row>
    <row r="10" spans="1:5">
      <c r="A10" s="83" t="s">
        <v>18678</v>
      </c>
      <c r="B10" s="84">
        <v>17769</v>
      </c>
      <c r="C10" s="84">
        <v>13511</v>
      </c>
    </row>
    <row r="11" spans="1:5">
      <c r="A11" s="83" t="s">
        <v>18679</v>
      </c>
      <c r="B11" s="84">
        <v>17638</v>
      </c>
      <c r="C11" s="84">
        <v>13504</v>
      </c>
    </row>
    <row r="12" spans="1:5">
      <c r="A12" s="83" t="s">
        <v>18680</v>
      </c>
      <c r="B12" s="84">
        <v>15492</v>
      </c>
      <c r="C12" s="84">
        <v>12724</v>
      </c>
    </row>
    <row r="13" spans="1:5">
      <c r="A13" s="83" t="s">
        <v>18681</v>
      </c>
      <c r="B13" s="84">
        <v>14983</v>
      </c>
      <c r="C13" s="84">
        <v>12190</v>
      </c>
    </row>
    <row r="14" spans="1:5">
      <c r="A14" s="83" t="s">
        <v>18682</v>
      </c>
      <c r="B14" s="84">
        <v>14284</v>
      </c>
      <c r="C14" s="84">
        <v>12080</v>
      </c>
    </row>
    <row r="15" spans="1:5">
      <c r="A15" s="83" t="s">
        <v>18683</v>
      </c>
      <c r="B15" s="84">
        <v>13968</v>
      </c>
      <c r="C15" s="84">
        <v>12243</v>
      </c>
    </row>
    <row r="16" spans="1:5">
      <c r="A16" s="83" t="s">
        <v>18684</v>
      </c>
      <c r="B16" s="84">
        <v>267071</v>
      </c>
      <c r="C16" s="84">
        <v>203864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17"/>
  <sheetViews>
    <sheetView workbookViewId="0">
      <selection activeCell="C3" sqref="C3:C16"/>
    </sheetView>
  </sheetViews>
  <sheetFormatPr baseColWidth="10" defaultColWidth="8.83203125" defaultRowHeight="15"/>
  <sheetData>
    <row r="1" spans="1:4">
      <c r="A1" s="82" t="s">
        <v>18688</v>
      </c>
      <c r="B1" s="89"/>
      <c r="C1" s="89"/>
      <c r="D1" s="89"/>
    </row>
    <row r="2" spans="1:4">
      <c r="A2" s="82" t="s">
        <v>18685</v>
      </c>
      <c r="B2" s="82" t="s">
        <v>222</v>
      </c>
      <c r="C2" s="82" t="s">
        <v>212</v>
      </c>
      <c r="D2" s="82" t="s">
        <v>18689</v>
      </c>
    </row>
    <row r="3" spans="1:4">
      <c r="A3" s="83" t="s">
        <v>18671</v>
      </c>
      <c r="B3" s="84">
        <v>31494</v>
      </c>
      <c r="C3" s="84">
        <v>27720</v>
      </c>
      <c r="D3" s="93">
        <v>-0.12</v>
      </c>
    </row>
    <row r="4" spans="1:4">
      <c r="A4" s="83" t="s">
        <v>129</v>
      </c>
      <c r="B4" s="84">
        <v>20027</v>
      </c>
      <c r="C4" s="84">
        <v>16658</v>
      </c>
      <c r="D4" s="93">
        <v>-0.16800000000000001</v>
      </c>
    </row>
    <row r="5" spans="1:4">
      <c r="A5" s="83" t="s">
        <v>18672</v>
      </c>
      <c r="B5" s="84">
        <v>17636</v>
      </c>
      <c r="C5" s="84">
        <v>13163</v>
      </c>
      <c r="D5" s="93">
        <v>-0.254</v>
      </c>
    </row>
    <row r="6" spans="1:4">
      <c r="A6" s="83" t="s">
        <v>18673</v>
      </c>
      <c r="B6" s="84">
        <v>17396</v>
      </c>
      <c r="C6" s="84">
        <v>12794</v>
      </c>
      <c r="D6" s="93">
        <v>-0.26500000000000001</v>
      </c>
    </row>
    <row r="7" spans="1:4">
      <c r="A7" s="83" t="s">
        <v>18674</v>
      </c>
      <c r="B7" s="84">
        <v>16949</v>
      </c>
      <c r="C7" s="84">
        <v>12651</v>
      </c>
      <c r="D7" s="93">
        <v>-0.254</v>
      </c>
    </row>
    <row r="8" spans="1:4">
      <c r="A8" s="83" t="s">
        <v>18675</v>
      </c>
      <c r="B8" s="84">
        <v>16776</v>
      </c>
      <c r="C8" s="84">
        <v>12918</v>
      </c>
      <c r="D8" s="93">
        <v>-0.23</v>
      </c>
    </row>
    <row r="9" spans="1:4">
      <c r="A9" s="83" t="s">
        <v>18676</v>
      </c>
      <c r="B9" s="84">
        <v>16775</v>
      </c>
      <c r="C9" s="84">
        <v>12931</v>
      </c>
      <c r="D9" s="93">
        <v>-0.22900000000000001</v>
      </c>
    </row>
    <row r="10" spans="1:4">
      <c r="A10" s="83" t="s">
        <v>18677</v>
      </c>
      <c r="B10" s="84">
        <v>16684</v>
      </c>
      <c r="C10" s="84">
        <v>13731</v>
      </c>
      <c r="D10" s="93">
        <v>-0.17699999999999999</v>
      </c>
    </row>
    <row r="11" spans="1:4">
      <c r="A11" s="83" t="s">
        <v>18678</v>
      </c>
      <c r="B11" s="84">
        <v>16533</v>
      </c>
      <c r="C11" s="84">
        <v>12701</v>
      </c>
      <c r="D11" s="93">
        <v>-0.23200000000000001</v>
      </c>
    </row>
    <row r="12" spans="1:4">
      <c r="A12" s="83" t="s">
        <v>18679</v>
      </c>
      <c r="B12" s="84">
        <v>16756</v>
      </c>
      <c r="C12" s="84">
        <v>13080</v>
      </c>
      <c r="D12" s="93">
        <v>-0.219</v>
      </c>
    </row>
    <row r="13" spans="1:4">
      <c r="A13" s="83" t="s">
        <v>18680</v>
      </c>
      <c r="B13" s="84">
        <v>14852</v>
      </c>
      <c r="C13" s="84">
        <v>12387</v>
      </c>
      <c r="D13" s="93">
        <v>-0.16600000000000001</v>
      </c>
    </row>
    <row r="14" spans="1:4">
      <c r="A14" s="83" t="s">
        <v>18681</v>
      </c>
      <c r="B14" s="84">
        <v>14510</v>
      </c>
      <c r="C14" s="84">
        <v>11894</v>
      </c>
      <c r="D14" s="93">
        <v>-0.18</v>
      </c>
    </row>
    <row r="15" spans="1:4">
      <c r="A15" s="83" t="s">
        <v>18682</v>
      </c>
      <c r="B15" s="84">
        <v>13923</v>
      </c>
      <c r="C15" s="84">
        <v>11570</v>
      </c>
      <c r="D15" s="93">
        <v>-0.16900000000000001</v>
      </c>
    </row>
    <row r="16" spans="1:4">
      <c r="A16" s="83" t="s">
        <v>18683</v>
      </c>
      <c r="B16" s="84">
        <v>13702</v>
      </c>
      <c r="C16" s="84">
        <v>11739</v>
      </c>
      <c r="D16" s="93">
        <v>-0.14299999999999999</v>
      </c>
    </row>
    <row r="17" spans="1:4">
      <c r="A17" s="83" t="s">
        <v>18684</v>
      </c>
      <c r="B17" s="84">
        <v>250306</v>
      </c>
      <c r="C17" s="84">
        <v>198440</v>
      </c>
      <c r="D17" s="93">
        <v>-0.20699999999999999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B20"/>
  <sheetViews>
    <sheetView workbookViewId="0">
      <selection activeCell="A2" sqref="A2"/>
    </sheetView>
  </sheetViews>
  <sheetFormatPr baseColWidth="10" defaultColWidth="8.83203125" defaultRowHeight="15"/>
  <cols>
    <col min="1" max="1" width="14.83203125" bestFit="1" customWidth="1"/>
    <col min="2" max="2" width="9.5" style="69" bestFit="1" customWidth="1"/>
    <col min="3" max="3" width="17.33203125" style="69" bestFit="1" customWidth="1"/>
    <col min="4" max="4" width="14.6640625" style="69" bestFit="1" customWidth="1"/>
    <col min="5" max="5" width="17.5" style="69" bestFit="1" customWidth="1"/>
    <col min="6" max="6" width="15.5" style="69" bestFit="1" customWidth="1"/>
    <col min="7" max="7" width="16.6640625" style="69" bestFit="1" customWidth="1"/>
    <col min="8" max="8" width="15" style="69" bestFit="1" customWidth="1"/>
    <col min="9" max="9" width="15.33203125" style="69" bestFit="1" customWidth="1"/>
    <col min="10" max="10" width="18.33203125" style="69" bestFit="1" customWidth="1"/>
    <col min="11" max="11" width="16.5" style="69" bestFit="1" customWidth="1"/>
    <col min="12" max="12" width="15.83203125" style="69" bestFit="1" customWidth="1"/>
    <col min="13" max="13" width="16" style="69" bestFit="1" customWidth="1"/>
    <col min="14" max="14" width="18.83203125" style="69" bestFit="1" customWidth="1"/>
    <col min="15" max="15" width="17.83203125" style="69" bestFit="1" customWidth="1"/>
    <col min="16" max="16" width="18.5" style="69" bestFit="1" customWidth="1"/>
    <col min="17" max="17" width="18.6640625" style="69" bestFit="1" customWidth="1"/>
    <col min="18" max="18" width="17.33203125" style="69" bestFit="1" customWidth="1"/>
    <col min="19" max="19" width="13.83203125" style="69" bestFit="1" customWidth="1"/>
    <col min="20" max="20" width="14.1640625" style="69" bestFit="1" customWidth="1"/>
    <col min="21" max="21" width="19" style="69" bestFit="1" customWidth="1"/>
    <col min="22" max="22" width="12" style="69" bestFit="1" customWidth="1"/>
    <col min="23" max="23" width="9.83203125" style="69" bestFit="1" customWidth="1"/>
    <col min="24" max="24" width="11" style="69" bestFit="1" customWidth="1"/>
    <col min="25" max="25" width="10.33203125" style="69" bestFit="1" customWidth="1"/>
    <col min="26" max="26" width="25.1640625" style="69" bestFit="1" customWidth="1"/>
    <col min="27" max="27" width="12.83203125" style="69" bestFit="1" customWidth="1"/>
    <col min="28" max="28" width="18.5" style="69" bestFit="1" customWidth="1"/>
    <col min="29" max="29" width="10.83203125" style="69" bestFit="1" customWidth="1"/>
    <col min="30" max="30" width="16.1640625" style="69" bestFit="1" customWidth="1"/>
    <col min="31" max="31" width="15.5" style="69" bestFit="1" customWidth="1"/>
    <col min="32" max="54" width="8.6640625" style="69"/>
  </cols>
  <sheetData>
    <row r="1" spans="1:31">
      <c r="A1" s="73" t="s">
        <v>18690</v>
      </c>
      <c r="B1" s="72" t="s">
        <v>4849</v>
      </c>
      <c r="C1" s="72" t="s">
        <v>4850</v>
      </c>
      <c r="D1" s="72" t="s">
        <v>4851</v>
      </c>
      <c r="E1" s="72" t="s">
        <v>4852</v>
      </c>
      <c r="F1" s="72" t="s">
        <v>4853</v>
      </c>
      <c r="G1" s="72" t="s">
        <v>4854</v>
      </c>
      <c r="H1" s="72" t="s">
        <v>4855</v>
      </c>
      <c r="I1" s="72" t="s">
        <v>4856</v>
      </c>
      <c r="J1" s="72" t="s">
        <v>4857</v>
      </c>
      <c r="K1" s="72" t="s">
        <v>4858</v>
      </c>
      <c r="L1" s="72" t="s">
        <v>4859</v>
      </c>
      <c r="M1" s="72" t="s">
        <v>4860</v>
      </c>
      <c r="N1" s="72" t="s">
        <v>4861</v>
      </c>
      <c r="O1" s="72" t="s">
        <v>4862</v>
      </c>
      <c r="P1" s="72" t="s">
        <v>4863</v>
      </c>
      <c r="Q1" s="72" t="s">
        <v>4864</v>
      </c>
      <c r="R1" s="72" t="s">
        <v>4865</v>
      </c>
      <c r="S1" s="72" t="s">
        <v>18691</v>
      </c>
      <c r="T1" s="72" t="s">
        <v>18692</v>
      </c>
      <c r="U1" s="72" t="s">
        <v>18693</v>
      </c>
      <c r="V1" s="72" t="s">
        <v>4866</v>
      </c>
      <c r="W1" s="72" t="s">
        <v>4867</v>
      </c>
      <c r="X1" s="72" t="s">
        <v>4870</v>
      </c>
      <c r="Y1" s="72" t="s">
        <v>4871</v>
      </c>
      <c r="Z1" s="72" t="s">
        <v>4872</v>
      </c>
      <c r="AA1" s="72" t="s">
        <v>4873</v>
      </c>
      <c r="AB1" s="72" t="s">
        <v>4874</v>
      </c>
      <c r="AC1" s="72" t="s">
        <v>4875</v>
      </c>
      <c r="AD1" s="72" t="s">
        <v>4876</v>
      </c>
      <c r="AE1" s="72" t="s">
        <v>4877</v>
      </c>
    </row>
    <row r="2" spans="1:31">
      <c r="A2" s="71" t="s">
        <v>18694</v>
      </c>
      <c r="B2" s="70">
        <v>22174</v>
      </c>
      <c r="C2" s="70">
        <v>12676</v>
      </c>
      <c r="D2" s="70">
        <v>11619</v>
      </c>
      <c r="E2" s="70">
        <v>11468</v>
      </c>
      <c r="F2" s="70">
        <v>11324</v>
      </c>
      <c r="G2" s="70">
        <v>11469</v>
      </c>
      <c r="H2" s="70">
        <v>11850</v>
      </c>
      <c r="I2" s="70">
        <v>12104</v>
      </c>
      <c r="J2" s="70">
        <v>12450</v>
      </c>
      <c r="K2" s="70">
        <v>12060</v>
      </c>
      <c r="L2" s="70">
        <v>11770</v>
      </c>
      <c r="M2" s="70">
        <v>11303</v>
      </c>
      <c r="N2" s="70">
        <v>11140</v>
      </c>
      <c r="O2" s="70">
        <v>10863</v>
      </c>
      <c r="P2" s="70">
        <v>125</v>
      </c>
      <c r="Q2" s="70">
        <v>75</v>
      </c>
      <c r="R2" s="70">
        <v>1</v>
      </c>
      <c r="S2" s="70">
        <v>121</v>
      </c>
      <c r="T2" s="70">
        <v>2421</v>
      </c>
      <c r="U2" s="70">
        <v>1324</v>
      </c>
      <c r="V2" s="70">
        <v>89447</v>
      </c>
      <c r="W2" s="70">
        <v>88890</v>
      </c>
      <c r="X2" s="70">
        <v>509</v>
      </c>
      <c r="Y2" s="70">
        <v>10018</v>
      </c>
      <c r="Z2" s="70">
        <v>15343</v>
      </c>
      <c r="AA2" s="70">
        <v>23102</v>
      </c>
      <c r="AB2" s="70">
        <v>475</v>
      </c>
      <c r="AC2" s="70">
        <v>117982</v>
      </c>
      <c r="AD2" s="70">
        <v>10908</v>
      </c>
      <c r="AE2" s="70">
        <v>178337</v>
      </c>
    </row>
    <row r="4" spans="1:31">
      <c r="A4" s="82" t="s">
        <v>18688</v>
      </c>
      <c r="B4" s="89"/>
      <c r="C4" s="89"/>
    </row>
    <row r="5" spans="1:31">
      <c r="A5" s="82" t="s">
        <v>18685</v>
      </c>
      <c r="B5" s="82" t="s">
        <v>221</v>
      </c>
      <c r="C5" s="82" t="s">
        <v>211</v>
      </c>
    </row>
    <row r="6" spans="1:31">
      <c r="A6" s="83" t="s">
        <v>18671</v>
      </c>
      <c r="B6" s="84">
        <v>30970</v>
      </c>
      <c r="C6" s="84">
        <v>27202</v>
      </c>
    </row>
    <row r="7" spans="1:31">
      <c r="A7" s="83" t="s">
        <v>129</v>
      </c>
      <c r="B7" s="84">
        <v>19609</v>
      </c>
      <c r="C7" s="84">
        <v>14448</v>
      </c>
    </row>
    <row r="8" spans="1:31">
      <c r="A8" s="83" t="s">
        <v>18672</v>
      </c>
      <c r="B8" s="84">
        <v>17153</v>
      </c>
      <c r="C8" s="84">
        <v>12643</v>
      </c>
    </row>
    <row r="9" spans="1:31">
      <c r="A9" s="83" t="s">
        <v>18673</v>
      </c>
      <c r="B9" s="84">
        <v>16494</v>
      </c>
      <c r="C9" s="84">
        <v>12399</v>
      </c>
    </row>
    <row r="10" spans="1:31">
      <c r="A10" s="83" t="s">
        <v>18674</v>
      </c>
      <c r="B10" s="84">
        <v>16413</v>
      </c>
      <c r="C10" s="84">
        <v>12221</v>
      </c>
    </row>
    <row r="11" spans="1:31">
      <c r="A11" s="83" t="s">
        <v>18675</v>
      </c>
      <c r="B11" s="84">
        <v>16234</v>
      </c>
      <c r="C11" s="84">
        <v>12276</v>
      </c>
    </row>
    <row r="12" spans="1:31">
      <c r="A12" s="83" t="s">
        <v>18676</v>
      </c>
      <c r="B12" s="84">
        <v>16156</v>
      </c>
      <c r="C12" s="84">
        <v>12684</v>
      </c>
    </row>
    <row r="13" spans="1:31">
      <c r="A13" s="83" t="s">
        <v>18677</v>
      </c>
      <c r="B13" s="84">
        <v>16076</v>
      </c>
      <c r="C13" s="84">
        <v>12793</v>
      </c>
    </row>
    <row r="14" spans="1:31">
      <c r="A14" s="83" t="s">
        <v>18678</v>
      </c>
      <c r="B14" s="84">
        <v>15954</v>
      </c>
      <c r="C14" s="84">
        <v>13098</v>
      </c>
    </row>
    <row r="15" spans="1:31">
      <c r="A15" s="83" t="s">
        <v>18679</v>
      </c>
      <c r="B15" s="84">
        <v>16043</v>
      </c>
      <c r="C15" s="84">
        <v>12695</v>
      </c>
    </row>
    <row r="16" spans="1:31">
      <c r="A16" s="83" t="s">
        <v>18680</v>
      </c>
      <c r="B16" s="84">
        <v>14079</v>
      </c>
      <c r="C16" s="84">
        <v>12163</v>
      </c>
    </row>
    <row r="17" spans="1:4">
      <c r="A17" s="83" t="s">
        <v>18681</v>
      </c>
      <c r="B17" s="84">
        <v>14212</v>
      </c>
      <c r="C17" s="84">
        <v>11662</v>
      </c>
    </row>
    <row r="18" spans="1:4">
      <c r="A18" s="83" t="s">
        <v>18682</v>
      </c>
      <c r="B18" s="84">
        <v>13555</v>
      </c>
      <c r="C18" s="84">
        <v>11499</v>
      </c>
    </row>
    <row r="19" spans="1:4">
      <c r="A19" s="83" t="s">
        <v>18683</v>
      </c>
      <c r="B19" s="84">
        <v>13459</v>
      </c>
      <c r="C19" s="84">
        <v>11202</v>
      </c>
    </row>
    <row r="20" spans="1:4">
      <c r="A20" s="83" t="s">
        <v>18684</v>
      </c>
      <c r="B20" s="84">
        <v>243373</v>
      </c>
      <c r="C20" s="84">
        <v>193574</v>
      </c>
      <c r="D20" s="92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E19"/>
  <sheetViews>
    <sheetView topLeftCell="F1" workbookViewId="0">
      <selection activeCell="C2" sqref="C2"/>
    </sheetView>
  </sheetViews>
  <sheetFormatPr baseColWidth="10" defaultColWidth="8.83203125" defaultRowHeight="15"/>
  <cols>
    <col min="1" max="1" width="14.83203125" bestFit="1" customWidth="1"/>
    <col min="2" max="2" width="9.5" style="69" bestFit="1" customWidth="1"/>
    <col min="3" max="3" width="17.33203125" style="69" bestFit="1" customWidth="1"/>
    <col min="4" max="4" width="14.6640625" style="69" bestFit="1" customWidth="1"/>
    <col min="5" max="5" width="17.5" style="69" bestFit="1" customWidth="1"/>
    <col min="6" max="6" width="15.5" style="69" bestFit="1" customWidth="1"/>
    <col min="7" max="7" width="16.6640625" style="69" bestFit="1" customWidth="1"/>
    <col min="8" max="8" width="15" style="69" bestFit="1" customWidth="1"/>
    <col min="9" max="9" width="15.33203125" style="69" bestFit="1" customWidth="1"/>
    <col min="10" max="10" width="18.33203125" style="69" bestFit="1" customWidth="1"/>
    <col min="11" max="11" width="16.5" style="69" bestFit="1" customWidth="1"/>
    <col min="12" max="12" width="15.83203125" style="69" bestFit="1" customWidth="1"/>
    <col min="13" max="13" width="16" style="69" bestFit="1" customWidth="1"/>
    <col min="14" max="14" width="18.83203125" style="69" bestFit="1" customWidth="1"/>
    <col min="15" max="15" width="17.83203125" style="69" bestFit="1" customWidth="1"/>
    <col min="16" max="16" width="18.5" style="69" bestFit="1" customWidth="1"/>
    <col min="17" max="17" width="18.6640625" style="69" bestFit="1" customWidth="1"/>
    <col min="18" max="18" width="17.33203125" style="69" bestFit="1" customWidth="1"/>
    <col min="19" max="19" width="13.83203125" style="69" bestFit="1" customWidth="1"/>
    <col min="20" max="20" width="14.1640625" style="69" bestFit="1" customWidth="1"/>
    <col min="21" max="21" width="19" style="69" bestFit="1" customWidth="1"/>
    <col min="22" max="22" width="12" style="69" bestFit="1" customWidth="1"/>
    <col min="23" max="23" width="9.83203125" style="69" bestFit="1" customWidth="1"/>
    <col min="24" max="24" width="11" style="69" bestFit="1" customWidth="1"/>
    <col min="25" max="25" width="10.33203125" style="69" bestFit="1" customWidth="1"/>
    <col min="26" max="26" width="25.1640625" style="69" bestFit="1" customWidth="1"/>
    <col min="27" max="27" width="12.83203125" style="69" bestFit="1" customWidth="1"/>
    <col min="28" max="28" width="18.5" style="69" bestFit="1" customWidth="1"/>
    <col min="29" max="29" width="10.83203125" style="69" bestFit="1" customWidth="1"/>
    <col min="30" max="30" width="16.1640625" style="69" bestFit="1" customWidth="1"/>
    <col min="31" max="31" width="15.5" style="69" bestFit="1" customWidth="1"/>
  </cols>
  <sheetData>
    <row r="1" spans="1:31">
      <c r="A1" s="94" t="s">
        <v>18695</v>
      </c>
      <c r="B1" s="95" t="s">
        <v>4849</v>
      </c>
      <c r="C1" s="95" t="s">
        <v>4850</v>
      </c>
      <c r="D1" s="95" t="s">
        <v>4851</v>
      </c>
      <c r="E1" s="95" t="s">
        <v>4852</v>
      </c>
      <c r="F1" s="95" t="s">
        <v>4853</v>
      </c>
      <c r="G1" s="95" t="s">
        <v>4854</v>
      </c>
      <c r="H1" s="95" t="s">
        <v>4855</v>
      </c>
      <c r="I1" s="95" t="s">
        <v>4856</v>
      </c>
      <c r="J1" s="95" t="s">
        <v>4857</v>
      </c>
      <c r="K1" s="95" t="s">
        <v>4858</v>
      </c>
      <c r="L1" s="95" t="s">
        <v>4859</v>
      </c>
      <c r="M1" s="95" t="s">
        <v>4860</v>
      </c>
      <c r="N1" s="95" t="s">
        <v>4861</v>
      </c>
      <c r="O1" s="95" t="s">
        <v>4862</v>
      </c>
      <c r="P1" s="95" t="s">
        <v>4863</v>
      </c>
      <c r="Q1" s="95" t="s">
        <v>4864</v>
      </c>
      <c r="R1" s="95" t="s">
        <v>4865</v>
      </c>
      <c r="S1" s="95" t="s">
        <v>18691</v>
      </c>
      <c r="T1" s="95" t="s">
        <v>18692</v>
      </c>
      <c r="U1" s="95" t="s">
        <v>18693</v>
      </c>
      <c r="V1" s="95" t="s">
        <v>4866</v>
      </c>
      <c r="W1" s="95" t="s">
        <v>4867</v>
      </c>
      <c r="X1" s="95" t="s">
        <v>4870</v>
      </c>
      <c r="Y1" s="95" t="s">
        <v>4871</v>
      </c>
      <c r="Z1" s="95" t="s">
        <v>4872</v>
      </c>
      <c r="AA1" s="95" t="s">
        <v>4873</v>
      </c>
      <c r="AB1" s="95" t="s">
        <v>4874</v>
      </c>
      <c r="AC1" s="95" t="s">
        <v>4875</v>
      </c>
      <c r="AD1" s="95" t="s">
        <v>4876</v>
      </c>
      <c r="AE1" s="95" t="s">
        <v>4877</v>
      </c>
    </row>
    <row r="2" spans="1:31">
      <c r="A2" s="96" t="s">
        <v>18694</v>
      </c>
      <c r="B2" s="97">
        <v>14577</v>
      </c>
      <c r="C2" s="97">
        <v>11625</v>
      </c>
      <c r="D2" s="97">
        <v>11401</v>
      </c>
      <c r="E2" s="97">
        <v>10915</v>
      </c>
      <c r="F2" s="97">
        <v>10733</v>
      </c>
      <c r="G2" s="97">
        <v>10662</v>
      </c>
      <c r="H2" s="97">
        <v>10825</v>
      </c>
      <c r="I2" s="97">
        <v>11431</v>
      </c>
      <c r="J2" s="97">
        <v>11341</v>
      </c>
      <c r="K2" s="97">
        <v>11925</v>
      </c>
      <c r="L2" s="97">
        <v>10739</v>
      </c>
      <c r="M2" s="97">
        <v>10799</v>
      </c>
      <c r="N2" s="97">
        <v>10735</v>
      </c>
      <c r="O2" s="97">
        <v>10848</v>
      </c>
      <c r="P2" s="97">
        <v>651</v>
      </c>
      <c r="Q2" s="97">
        <v>121</v>
      </c>
      <c r="R2" s="97">
        <v>1</v>
      </c>
      <c r="S2" s="97">
        <v>45</v>
      </c>
      <c r="T2" s="97">
        <v>1062</v>
      </c>
      <c r="U2" s="97">
        <v>582</v>
      </c>
      <c r="V2" s="97">
        <v>79913</v>
      </c>
      <c r="W2" s="97">
        <v>81105</v>
      </c>
      <c r="X2" s="97">
        <v>298</v>
      </c>
      <c r="Y2" s="97">
        <v>7790</v>
      </c>
      <c r="Z2" s="97">
        <v>13912</v>
      </c>
      <c r="AA2" s="97">
        <v>20590</v>
      </c>
      <c r="AB2" s="97">
        <v>409</v>
      </c>
      <c r="AC2" s="97">
        <v>107446</v>
      </c>
      <c r="AD2" s="97">
        <v>10573</v>
      </c>
      <c r="AE2" s="97">
        <v>161018</v>
      </c>
    </row>
    <row r="4" spans="1:31">
      <c r="A4" s="82" t="s">
        <v>18685</v>
      </c>
      <c r="B4" s="82" t="s">
        <v>220</v>
      </c>
      <c r="C4" s="82" t="s">
        <v>210</v>
      </c>
    </row>
    <row r="5" spans="1:31">
      <c r="A5" s="83" t="s">
        <v>18671</v>
      </c>
      <c r="B5" s="84">
        <v>31762</v>
      </c>
      <c r="C5" s="84">
        <v>17876</v>
      </c>
    </row>
    <row r="6" spans="1:31">
      <c r="A6" s="83" t="s">
        <v>129</v>
      </c>
      <c r="B6" s="84">
        <v>19425</v>
      </c>
      <c r="C6" s="84">
        <v>13606</v>
      </c>
    </row>
    <row r="7" spans="1:31">
      <c r="A7" s="83" t="s">
        <v>18672</v>
      </c>
      <c r="B7" s="84">
        <v>17162</v>
      </c>
      <c r="C7" s="84">
        <v>12740</v>
      </c>
    </row>
    <row r="8" spans="1:31">
      <c r="A8" s="83" t="s">
        <v>18673</v>
      </c>
      <c r="B8" s="84">
        <v>16534</v>
      </c>
      <c r="C8" s="84">
        <v>12174</v>
      </c>
    </row>
    <row r="9" spans="1:31">
      <c r="A9" s="83" t="s">
        <v>18674</v>
      </c>
      <c r="B9" s="84">
        <v>16013</v>
      </c>
      <c r="C9" s="84">
        <v>11885</v>
      </c>
    </row>
    <row r="10" spans="1:31">
      <c r="A10" s="83" t="s">
        <v>18675</v>
      </c>
      <c r="B10" s="84">
        <v>15850</v>
      </c>
      <c r="C10" s="84">
        <v>11778</v>
      </c>
    </row>
    <row r="11" spans="1:31">
      <c r="A11" s="83" t="s">
        <v>18676</v>
      </c>
      <c r="B11" s="84">
        <v>16041</v>
      </c>
      <c r="C11" s="84">
        <v>11873</v>
      </c>
    </row>
    <row r="12" spans="1:31">
      <c r="A12" s="83" t="s">
        <v>18677</v>
      </c>
      <c r="B12" s="84">
        <v>15862</v>
      </c>
      <c r="C12" s="84">
        <v>12382</v>
      </c>
    </row>
    <row r="13" spans="1:31">
      <c r="A13" s="83" t="s">
        <v>18678</v>
      </c>
      <c r="B13" s="84">
        <v>15681</v>
      </c>
      <c r="C13" s="84">
        <v>12160</v>
      </c>
    </row>
    <row r="14" spans="1:31">
      <c r="A14" s="83" t="s">
        <v>18679</v>
      </c>
      <c r="B14" s="84">
        <v>15810</v>
      </c>
      <c r="C14" s="84">
        <v>12765</v>
      </c>
    </row>
    <row r="15" spans="1:31">
      <c r="A15" s="83" t="s">
        <v>18680</v>
      </c>
      <c r="B15" s="84">
        <v>13774</v>
      </c>
      <c r="C15" s="84">
        <v>11221</v>
      </c>
    </row>
    <row r="16" spans="1:31">
      <c r="A16" s="83" t="s">
        <v>18681</v>
      </c>
      <c r="B16" s="84">
        <v>13674</v>
      </c>
      <c r="C16" s="84">
        <v>11226</v>
      </c>
    </row>
    <row r="17" spans="1:3">
      <c r="A17" s="83" t="s">
        <v>18682</v>
      </c>
      <c r="B17" s="84">
        <v>13478</v>
      </c>
      <c r="C17" s="84">
        <v>11137</v>
      </c>
    </row>
    <row r="18" spans="1:3">
      <c r="A18" s="83" t="s">
        <v>18683</v>
      </c>
      <c r="B18" s="84">
        <v>13376</v>
      </c>
      <c r="C18" s="84">
        <v>11210</v>
      </c>
    </row>
    <row r="19" spans="1:3">
      <c r="A19" s="83" t="s">
        <v>18684</v>
      </c>
      <c r="B19" s="84">
        <v>241323</v>
      </c>
      <c r="C19" s="84">
        <v>176944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71"/>
  <sheetViews>
    <sheetView workbookViewId="0">
      <selection activeCell="B16" sqref="B16"/>
    </sheetView>
  </sheetViews>
  <sheetFormatPr baseColWidth="10" defaultColWidth="8.83203125" defaultRowHeight="15"/>
  <sheetData>
    <row r="1" spans="1:2">
      <c r="A1" t="s">
        <v>18696</v>
      </c>
      <c r="B1" t="s">
        <v>18697</v>
      </c>
    </row>
    <row r="2" spans="1:2">
      <c r="A2" t="s">
        <v>135</v>
      </c>
      <c r="B2" t="s">
        <v>18698</v>
      </c>
    </row>
    <row r="3" spans="1:2">
      <c r="A3" t="s">
        <v>136</v>
      </c>
      <c r="B3" t="s">
        <v>18699</v>
      </c>
    </row>
    <row r="4" spans="1:2">
      <c r="A4" t="s">
        <v>137</v>
      </c>
      <c r="B4" t="s">
        <v>18700</v>
      </c>
    </row>
    <row r="5" spans="1:2">
      <c r="A5" t="s">
        <v>138</v>
      </c>
      <c r="B5" t="s">
        <v>18701</v>
      </c>
    </row>
    <row r="6" spans="1:2">
      <c r="A6" t="s">
        <v>139</v>
      </c>
      <c r="B6" t="s">
        <v>18702</v>
      </c>
    </row>
    <row r="7" spans="1:2">
      <c r="A7" t="s">
        <v>140</v>
      </c>
      <c r="B7" t="s">
        <v>18703</v>
      </c>
    </row>
    <row r="8" spans="1:2">
      <c r="A8" t="s">
        <v>141</v>
      </c>
      <c r="B8" t="s">
        <v>18704</v>
      </c>
    </row>
    <row r="9" spans="1:2">
      <c r="A9" t="s">
        <v>142</v>
      </c>
      <c r="B9" t="s">
        <v>18705</v>
      </c>
    </row>
    <row r="10" spans="1:2">
      <c r="A10" t="s">
        <v>143</v>
      </c>
      <c r="B10" t="s">
        <v>18706</v>
      </c>
    </row>
    <row r="11" spans="1:2">
      <c r="A11" t="s">
        <v>144</v>
      </c>
      <c r="B11" t="s">
        <v>18707</v>
      </c>
    </row>
    <row r="12" spans="1:2">
      <c r="A12" t="s">
        <v>145</v>
      </c>
      <c r="B12" t="s">
        <v>18708</v>
      </c>
    </row>
    <row r="13" spans="1:2">
      <c r="A13" t="s">
        <v>146</v>
      </c>
      <c r="B13" t="s">
        <v>18709</v>
      </c>
    </row>
    <row r="14" spans="1:2">
      <c r="A14" t="s">
        <v>147</v>
      </c>
      <c r="B14" t="s">
        <v>18710</v>
      </c>
    </row>
    <row r="15" spans="1:2">
      <c r="A15" t="s">
        <v>148</v>
      </c>
      <c r="B15" t="s">
        <v>18711</v>
      </c>
    </row>
    <row r="16" spans="1:2">
      <c r="A16" t="s">
        <v>149</v>
      </c>
      <c r="B16" t="s">
        <v>18712</v>
      </c>
    </row>
    <row r="17" spans="1:2">
      <c r="A17" t="s">
        <v>150</v>
      </c>
      <c r="B17" t="s">
        <v>18713</v>
      </c>
    </row>
    <row r="18" spans="1:2">
      <c r="A18" t="s">
        <v>151</v>
      </c>
      <c r="B18" t="s">
        <v>18714</v>
      </c>
    </row>
    <row r="19" spans="1:2">
      <c r="A19" t="s">
        <v>152</v>
      </c>
      <c r="B19" t="s">
        <v>18715</v>
      </c>
    </row>
    <row r="20" spans="1:2">
      <c r="A20" t="s">
        <v>153</v>
      </c>
      <c r="B20" t="s">
        <v>18716</v>
      </c>
    </row>
    <row r="21" spans="1:2">
      <c r="A21" t="s">
        <v>154</v>
      </c>
      <c r="B21" t="s">
        <v>18717</v>
      </c>
    </row>
    <row r="22" spans="1:2">
      <c r="A22" t="s">
        <v>155</v>
      </c>
      <c r="B22" t="s">
        <v>18718</v>
      </c>
    </row>
    <row r="23" spans="1:2">
      <c r="A23" t="s">
        <v>156</v>
      </c>
      <c r="B23" t="s">
        <v>18719</v>
      </c>
    </row>
    <row r="24" spans="1:2">
      <c r="A24" t="s">
        <v>157</v>
      </c>
      <c r="B24" t="s">
        <v>18720</v>
      </c>
    </row>
    <row r="25" spans="1:2">
      <c r="A25" t="s">
        <v>158</v>
      </c>
      <c r="B25" t="s">
        <v>18721</v>
      </c>
    </row>
    <row r="26" spans="1:2">
      <c r="A26" t="s">
        <v>159</v>
      </c>
      <c r="B26" t="s">
        <v>18722</v>
      </c>
    </row>
    <row r="27" spans="1:2">
      <c r="A27" t="s">
        <v>160</v>
      </c>
      <c r="B27" t="s">
        <v>18723</v>
      </c>
    </row>
    <row r="28" spans="1:2">
      <c r="A28" t="s">
        <v>161</v>
      </c>
      <c r="B28" t="s">
        <v>18724</v>
      </c>
    </row>
    <row r="29" spans="1:2">
      <c r="A29" t="s">
        <v>162</v>
      </c>
      <c r="B29" t="s">
        <v>18725</v>
      </c>
    </row>
    <row r="30" spans="1:2">
      <c r="A30" t="s">
        <v>163</v>
      </c>
      <c r="B30" t="s">
        <v>18726</v>
      </c>
    </row>
    <row r="31" spans="1:2">
      <c r="A31" t="s">
        <v>164</v>
      </c>
      <c r="B31" t="s">
        <v>18727</v>
      </c>
    </row>
    <row r="32" spans="1:2">
      <c r="A32" t="s">
        <v>165</v>
      </c>
      <c r="B32" t="s">
        <v>18728</v>
      </c>
    </row>
    <row r="33" spans="1:2">
      <c r="A33" t="s">
        <v>166</v>
      </c>
      <c r="B33" t="s">
        <v>18729</v>
      </c>
    </row>
    <row r="34" spans="1:2">
      <c r="A34" t="s">
        <v>167</v>
      </c>
      <c r="B34" t="s">
        <v>18730</v>
      </c>
    </row>
    <row r="35" spans="1:2">
      <c r="A35" t="s">
        <v>168</v>
      </c>
      <c r="B35" t="s">
        <v>18731</v>
      </c>
    </row>
    <row r="36" spans="1:2">
      <c r="A36" t="s">
        <v>169</v>
      </c>
      <c r="B36" t="s">
        <v>18732</v>
      </c>
    </row>
    <row r="37" spans="1:2">
      <c r="A37" t="s">
        <v>170</v>
      </c>
      <c r="B37" t="s">
        <v>18733</v>
      </c>
    </row>
    <row r="38" spans="1:2">
      <c r="A38" t="s">
        <v>171</v>
      </c>
      <c r="B38" t="s">
        <v>18734</v>
      </c>
    </row>
    <row r="39" spans="1:2">
      <c r="A39" t="s">
        <v>172</v>
      </c>
      <c r="B39" t="s">
        <v>18735</v>
      </c>
    </row>
    <row r="40" spans="1:2">
      <c r="A40" t="s">
        <v>173</v>
      </c>
      <c r="B40" t="s">
        <v>18736</v>
      </c>
    </row>
    <row r="41" spans="1:2">
      <c r="A41" t="s">
        <v>174</v>
      </c>
      <c r="B41" t="s">
        <v>18737</v>
      </c>
    </row>
    <row r="42" spans="1:2">
      <c r="A42" t="s">
        <v>175</v>
      </c>
      <c r="B42" t="s">
        <v>18738</v>
      </c>
    </row>
    <row r="43" spans="1:2">
      <c r="A43" t="s">
        <v>176</v>
      </c>
      <c r="B43" t="s">
        <v>18739</v>
      </c>
    </row>
    <row r="44" spans="1:2">
      <c r="A44" t="s">
        <v>177</v>
      </c>
      <c r="B44" t="s">
        <v>18740</v>
      </c>
    </row>
    <row r="45" spans="1:2">
      <c r="A45" t="s">
        <v>178</v>
      </c>
      <c r="B45" t="s">
        <v>18741</v>
      </c>
    </row>
    <row r="46" spans="1:2">
      <c r="A46" t="s">
        <v>179</v>
      </c>
      <c r="B46" t="s">
        <v>18742</v>
      </c>
    </row>
    <row r="47" spans="1:2">
      <c r="A47" t="s">
        <v>180</v>
      </c>
      <c r="B47" t="s">
        <v>18743</v>
      </c>
    </row>
    <row r="48" spans="1:2">
      <c r="A48" t="s">
        <v>181</v>
      </c>
      <c r="B48" t="s">
        <v>18744</v>
      </c>
    </row>
    <row r="49" spans="1:2">
      <c r="A49" t="s">
        <v>182</v>
      </c>
      <c r="B49" t="s">
        <v>18745</v>
      </c>
    </row>
    <row r="50" spans="1:2">
      <c r="A50" t="s">
        <v>183</v>
      </c>
      <c r="B50" t="s">
        <v>18746</v>
      </c>
    </row>
    <row r="51" spans="1:2">
      <c r="A51" t="s">
        <v>184</v>
      </c>
      <c r="B51" t="s">
        <v>18747</v>
      </c>
    </row>
    <row r="52" spans="1:2">
      <c r="A52" t="s">
        <v>185</v>
      </c>
      <c r="B52" t="s">
        <v>18748</v>
      </c>
    </row>
    <row r="53" spans="1:2">
      <c r="A53" t="s">
        <v>186</v>
      </c>
      <c r="B53" t="s">
        <v>18749</v>
      </c>
    </row>
    <row r="54" spans="1:2">
      <c r="A54" t="s">
        <v>187</v>
      </c>
      <c r="B54" t="s">
        <v>18750</v>
      </c>
    </row>
    <row r="55" spans="1:2">
      <c r="A55" t="s">
        <v>188</v>
      </c>
      <c r="B55" t="s">
        <v>18751</v>
      </c>
    </row>
    <row r="56" spans="1:2">
      <c r="A56" t="s">
        <v>189</v>
      </c>
      <c r="B56" t="s">
        <v>18752</v>
      </c>
    </row>
    <row r="57" spans="1:2">
      <c r="A57" t="s">
        <v>190</v>
      </c>
      <c r="B57" t="s">
        <v>18753</v>
      </c>
    </row>
    <row r="58" spans="1:2">
      <c r="A58" t="s">
        <v>191</v>
      </c>
      <c r="B58" t="s">
        <v>18754</v>
      </c>
    </row>
    <row r="59" spans="1:2">
      <c r="A59" t="s">
        <v>192</v>
      </c>
      <c r="B59" t="s">
        <v>18755</v>
      </c>
    </row>
    <row r="60" spans="1:2">
      <c r="A60" t="s">
        <v>193</v>
      </c>
      <c r="B60" t="s">
        <v>18756</v>
      </c>
    </row>
    <row r="61" spans="1:2">
      <c r="A61" t="s">
        <v>194</v>
      </c>
      <c r="B61" t="s">
        <v>18757</v>
      </c>
    </row>
    <row r="62" spans="1:2">
      <c r="A62" t="s">
        <v>195</v>
      </c>
      <c r="B62" t="s">
        <v>18758</v>
      </c>
    </row>
    <row r="63" spans="1:2">
      <c r="A63" t="s">
        <v>196</v>
      </c>
      <c r="B63" t="s">
        <v>18759</v>
      </c>
    </row>
    <row r="64" spans="1:2">
      <c r="A64" t="s">
        <v>197</v>
      </c>
      <c r="B64" t="s">
        <v>18760</v>
      </c>
    </row>
    <row r="65" spans="1:2">
      <c r="A65" t="s">
        <v>198</v>
      </c>
      <c r="B65" t="s">
        <v>18761</v>
      </c>
    </row>
    <row r="66" spans="1:2">
      <c r="A66" t="s">
        <v>199</v>
      </c>
      <c r="B66" t="s">
        <v>18762</v>
      </c>
    </row>
    <row r="67" spans="1:2">
      <c r="A67" t="s">
        <v>200</v>
      </c>
      <c r="B67" t="s">
        <v>18763</v>
      </c>
    </row>
    <row r="68" spans="1:2">
      <c r="A68" t="s">
        <v>201</v>
      </c>
      <c r="B68" t="s">
        <v>18764</v>
      </c>
    </row>
    <row r="69" spans="1:2">
      <c r="A69" t="s">
        <v>202</v>
      </c>
      <c r="B69" t="s">
        <v>18765</v>
      </c>
    </row>
    <row r="70" spans="1:2">
      <c r="A70" t="s">
        <v>203</v>
      </c>
      <c r="B70" t="s">
        <v>18766</v>
      </c>
    </row>
    <row r="71" spans="1:2">
      <c r="A71" t="s">
        <v>204</v>
      </c>
      <c r="B71" t="s">
        <v>18767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G4"/>
  <sheetViews>
    <sheetView workbookViewId="0">
      <selection activeCell="E12" sqref="E12"/>
    </sheetView>
  </sheetViews>
  <sheetFormatPr baseColWidth="10" defaultColWidth="8.83203125" defaultRowHeight="15"/>
  <cols>
    <col min="1" max="1" width="12.1640625" bestFit="1" customWidth="1"/>
  </cols>
  <sheetData>
    <row r="2" spans="1:7">
      <c r="B2">
        <v>2016</v>
      </c>
      <c r="C2">
        <v>2017</v>
      </c>
      <c r="D2">
        <v>2018</v>
      </c>
      <c r="E2">
        <v>2019</v>
      </c>
      <c r="F2">
        <v>2020</v>
      </c>
      <c r="G2">
        <v>2021</v>
      </c>
    </row>
    <row r="3" spans="1:7">
      <c r="A3" t="s">
        <v>18768</v>
      </c>
      <c r="C3">
        <v>892</v>
      </c>
      <c r="D3">
        <v>905</v>
      </c>
      <c r="E3">
        <v>915</v>
      </c>
      <c r="F3">
        <v>920</v>
      </c>
      <c r="G3">
        <v>908</v>
      </c>
    </row>
    <row r="4" spans="1:7">
      <c r="A4" t="s">
        <v>18769</v>
      </c>
      <c r="D4" s="68">
        <f>COUNTIF('2017'!AM:AM, TRUE)/C3</f>
        <v>0.9170403587443946</v>
      </c>
      <c r="E4" s="68">
        <f>COUNTIF('2018'!AQ:AQ, TRUE)/D3</f>
        <v>0.92265193370165743</v>
      </c>
      <c r="F4" s="68">
        <f>COUNTIF('2019'!AR:AR, TRUE)/E3</f>
        <v>0.94098360655737701</v>
      </c>
      <c r="G4" s="68">
        <f>COUNTIF('2020'!BH:BH, TRUE)/F3</f>
        <v>0.91956521739130437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98B773ED9FC644B8B740EB3205C8DA" ma:contentTypeVersion="19" ma:contentTypeDescription="Create a new document." ma:contentTypeScope="" ma:versionID="6cfe95817d5870f6c066b2c32ab5fb2a">
  <xsd:schema xmlns:xsd="http://www.w3.org/2001/XMLSchema" xmlns:xs="http://www.w3.org/2001/XMLSchema" xmlns:p="http://schemas.microsoft.com/office/2006/metadata/properties" xmlns:ns2="49e1d5e2-6a7b-461e-a08d-88c8bb8c4019" xmlns:ns3="d5cc9fc5-cf59-440a-a506-890d57680064" targetNamespace="http://schemas.microsoft.com/office/2006/metadata/properties" ma:root="true" ma:fieldsID="6a231614a4bf4996e6f4146316e2aaf8" ns2:_="" ns3:_="">
    <xsd:import namespace="49e1d5e2-6a7b-461e-a08d-88c8bb8c4019"/>
    <xsd:import namespace="d5cc9fc5-cf59-440a-a506-890d5768006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e1d5e2-6a7b-461e-a08d-88c8bb8c401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23" nillable="true" ma:displayName="Taxonomy Catch All Column" ma:hidden="true" ma:list="{fa244b2b-c118-423a-beb9-8189edd51424}" ma:internalName="TaxCatchAll" ma:showField="CatchAllData" ma:web="49e1d5e2-6a7b-461e-a08d-88c8bb8c40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cc9fc5-cf59-440a-a506-890d576800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4b6a55d-939b-4b0d-bf9d-99f3253438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e1d5e2-6a7b-461e-a08d-88c8bb8c4019" xsi:nil="true"/>
    <lcf76f155ced4ddcb4097134ff3c332f xmlns="d5cc9fc5-cf59-440a-a506-890d5768006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870159-D392-4C9A-9D7B-388C97F28A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99550B-CFEF-4EC1-9315-1ADAA019C9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e1d5e2-6a7b-461e-a08d-88c8bb8c4019"/>
    <ds:schemaRef ds:uri="d5cc9fc5-cf59-440a-a506-890d576800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D33FBC-C375-47FB-9ABE-1AC5DCC766DF}">
  <ds:schemaRefs>
    <ds:schemaRef ds:uri="http://schemas.microsoft.com/office/2006/metadata/properties"/>
    <ds:schemaRef ds:uri="http://schemas.microsoft.com/office/infopath/2007/PartnerControls"/>
    <ds:schemaRef ds:uri="49e1d5e2-6a7b-461e-a08d-88c8bb8c4019"/>
    <ds:schemaRef ds:uri="d5cc9fc5-cf59-440a-a506-890d5768006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Fall Enrollment Summary SY16-24</vt:lpstr>
      <vt:lpstr>PublicPrivateCombo</vt:lpstr>
      <vt:lpstr>Race</vt:lpstr>
      <vt:lpstr>Grade</vt:lpstr>
      <vt:lpstr>byCountyOverTime</vt:lpstr>
      <vt:lpstr>98-18 Totals</vt:lpstr>
      <vt:lpstr>Fall Enrollment Summary SY19-24</vt:lpstr>
      <vt:lpstr>2022</vt:lpstr>
      <vt:lpstr>2023</vt:lpstr>
      <vt:lpstr>2024</vt:lpstr>
      <vt:lpstr>2013</vt:lpstr>
      <vt:lpstr>2014</vt:lpstr>
      <vt:lpstr>2016</vt:lpstr>
      <vt:lpstr>2015</vt:lpstr>
      <vt:lpstr>2017</vt:lpstr>
      <vt:lpstr>2018</vt:lpstr>
      <vt:lpstr>2019</vt:lpstr>
      <vt:lpstr>2020</vt:lpstr>
      <vt:lpstr>2021</vt:lpstr>
      <vt:lpstr>allSchls</vt:lpstr>
      <vt:lpstr>2015 State Total</vt:lpstr>
      <vt:lpstr>2017 State Total</vt:lpstr>
      <vt:lpstr>2018 State Total</vt:lpstr>
      <vt:lpstr>2019 State Total</vt:lpstr>
      <vt:lpstr>2020 State Total</vt:lpstr>
      <vt:lpstr>2021 State Total</vt:lpstr>
      <vt:lpstr>CountyList</vt:lpstr>
      <vt:lpstr>Quality Check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2026-04-28T04:38:07Z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0x010100B598B773ED9FC644B8B740EB3205C8DA</vt:lpwstr>
  </property>
  <property fmtid="{D5CDD505-2E9C-101B-9397-08002B2CF9AE}" pid="3" name="MediaServiceImageTags">
    <vt:lpwstr/>
  </property>
</Properties>
</file>